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TSB\ADO\Staff\Chantal's Work Files\PSC\"/>
    </mc:Choice>
  </mc:AlternateContent>
  <xr:revisionPtr revIDLastSave="0" documentId="8_{E087D098-1B1A-4A2A-A53E-03D03FCF3040}" xr6:coauthVersionLast="34" xr6:coauthVersionMax="34" xr10:uidLastSave="{00000000-0000-0000-0000-000000000000}"/>
  <bookViews>
    <workbookView xWindow="0" yWindow="0" windowWidth="23040" windowHeight="10800" firstSheet="28" activeTab="28" xr2:uid="{00000000-000D-0000-FFFF-FFFF00000000}"/>
  </bookViews>
  <sheets>
    <sheet name="Output Viewer" sheetId="22" r:id="rId1"/>
    <sheet name="General Inputs" sheetId="21" r:id="rId2"/>
    <sheet name="Annual Inputs" sheetId="53" r:id="rId3"/>
    <sheet name="PV Production" sheetId="1" r:id="rId4"/>
    <sheet name="PV Adoption" sheetId="2" r:id="rId5"/>
    <sheet name="Retail Rates" sheetId="3" r:id="rId6"/>
    <sheet name="Class Loads" sheetId="23" r:id="rId7"/>
    <sheet name="Avoided Energy" sheetId="25" r:id="rId8"/>
    <sheet name="Avoided Capacity" sheetId="7" r:id="rId9"/>
    <sheet name="Avoided T&amp;D" sheetId="26" r:id="rId10"/>
    <sheet name="Avoided Losses" sheetId="27" r:id="rId11"/>
    <sheet name="Avoided RPS" sheetId="28" r:id="rId12"/>
    <sheet name="Avoided Environ" sheetId="38" r:id="rId13"/>
    <sheet name="Fuel Hedging" sheetId="30" r:id="rId14"/>
    <sheet name="Avoided Risk" sheetId="31" r:id="rId15"/>
    <sheet name="Avoided Grid Support" sheetId="32" r:id="rId16"/>
    <sheet name="Avoided Outages" sheetId="33" r:id="rId17"/>
    <sheet name="Non Energy Benefits" sheetId="34" r:id="rId18"/>
    <sheet name="Reduced Revenue" sheetId="17" r:id="rId19"/>
    <sheet name="Admin Costs" sheetId="35" r:id="rId20"/>
    <sheet name="Interconnection Costs" sheetId="36" r:id="rId21"/>
    <sheet name="Integration Costs" sheetId="37" r:id="rId22"/>
    <sheet name="Rate Summary" sheetId="24" r:id="rId23"/>
    <sheet name="Adoption Forecasts" sheetId="39" r:id="rId24"/>
    <sheet name="Interpolation" sheetId="40" r:id="rId25"/>
    <sheet name="Degradation - Unfavorable" sheetId="44" r:id="rId26"/>
    <sheet name="Degradation - Central+" sheetId="46" r:id="rId27"/>
    <sheet name="Compare Deg" sheetId="47" r:id="rId28"/>
    <sheet name="Max Loading" sheetId="49" r:id="rId29"/>
    <sheet name="T&amp;D Capacity Analysis" sheetId="56" r:id="rId30"/>
    <sheet name="Coincidence" sheetId="60" r:id="rId31"/>
    <sheet name="T&amp;D Example Graph" sheetId="59" state="hidden" r:id="rId32"/>
    <sheet name="Transformer Loading" sheetId="54" r:id="rId33"/>
    <sheet name="Substation Customer Split" sheetId="55" r:id="rId34"/>
    <sheet name="Nameplate by Substation" sheetId="58" r:id="rId35"/>
  </sheets>
  <definedNames>
    <definedName name="_xlnm._FilterDatabase" localSheetId="32" hidden="1">'Transformer Loading'!$A$2:$E$245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491" i="56" l="1"/>
  <c r="H492" i="56"/>
  <c r="H493" i="56"/>
  <c r="H494" i="56"/>
  <c r="H495" i="56"/>
  <c r="H496" i="56"/>
  <c r="H497" i="56"/>
  <c r="H498" i="56"/>
  <c r="H499" i="56"/>
  <c r="H500" i="56"/>
  <c r="H501" i="56"/>
  <c r="H502" i="56"/>
  <c r="H503" i="56"/>
  <c r="H504" i="56"/>
  <c r="H505" i="56"/>
  <c r="H506" i="56"/>
  <c r="H507" i="56"/>
  <c r="H508" i="56"/>
  <c r="H509" i="56"/>
  <c r="H510" i="56"/>
  <c r="H511" i="56"/>
  <c r="H512" i="56"/>
  <c r="H513" i="56"/>
  <c r="H514" i="56"/>
  <c r="H515" i="56"/>
  <c r="H516" i="56"/>
  <c r="H517" i="56"/>
  <c r="H518" i="56"/>
  <c r="H519" i="56"/>
  <c r="H520" i="56"/>
  <c r="H521" i="56"/>
  <c r="H522" i="56"/>
  <c r="H523" i="56"/>
  <c r="H524" i="56"/>
  <c r="H525" i="56"/>
  <c r="H526" i="56"/>
  <c r="H527" i="56"/>
  <c r="H528" i="56"/>
  <c r="H529" i="56"/>
  <c r="H530" i="56"/>
  <c r="H531" i="56"/>
  <c r="H532" i="56"/>
  <c r="H533" i="56"/>
  <c r="H534" i="56"/>
  <c r="H535" i="56"/>
  <c r="H536" i="56"/>
  <c r="H537" i="56"/>
  <c r="H538" i="56"/>
  <c r="H539" i="56"/>
  <c r="H540" i="56"/>
  <c r="H541" i="56"/>
  <c r="H542" i="56"/>
  <c r="H543" i="56"/>
  <c r="H544" i="56"/>
  <c r="H545" i="56"/>
  <c r="H546" i="56"/>
  <c r="H547" i="56"/>
  <c r="H548" i="56"/>
  <c r="H549" i="56"/>
  <c r="H550" i="56"/>
  <c r="H551" i="56"/>
  <c r="H552" i="56"/>
  <c r="H553" i="56"/>
  <c r="H554" i="56"/>
  <c r="H555" i="56"/>
  <c r="H556" i="56"/>
  <c r="H557" i="56"/>
  <c r="H558" i="56"/>
  <c r="H559" i="56"/>
  <c r="H560" i="56"/>
  <c r="H561" i="56"/>
  <c r="H562" i="56"/>
  <c r="H563" i="56"/>
  <c r="H564" i="56"/>
  <c r="H565" i="56"/>
  <c r="H566" i="56"/>
  <c r="H567" i="56"/>
  <c r="H568" i="56"/>
  <c r="H569" i="56"/>
  <c r="H570" i="56"/>
  <c r="H571" i="56"/>
  <c r="H572" i="56"/>
  <c r="H573" i="56"/>
  <c r="H574" i="56"/>
  <c r="H575" i="56"/>
  <c r="H576" i="56"/>
  <c r="H577" i="56"/>
  <c r="H578" i="56"/>
  <c r="H579" i="56"/>
  <c r="H580" i="56"/>
  <c r="H581" i="56"/>
  <c r="H582" i="56"/>
  <c r="H583" i="56"/>
  <c r="H584" i="56"/>
  <c r="H585" i="56"/>
  <c r="H586" i="56"/>
  <c r="H587" i="56"/>
  <c r="H588" i="56"/>
  <c r="H589" i="56"/>
  <c r="H590" i="56"/>
  <c r="H591" i="56"/>
  <c r="H592" i="56"/>
  <c r="H593" i="56"/>
  <c r="H594" i="56"/>
  <c r="H595" i="56"/>
  <c r="H596" i="56"/>
  <c r="H597" i="56"/>
  <c r="H598" i="56"/>
  <c r="H599" i="56"/>
  <c r="H600" i="56"/>
  <c r="H601" i="56"/>
  <c r="H602" i="56"/>
  <c r="H603" i="56"/>
  <c r="H604" i="56"/>
  <c r="H605" i="56"/>
  <c r="H606" i="56"/>
  <c r="H607" i="56"/>
  <c r="H608" i="56"/>
  <c r="H609" i="56"/>
  <c r="H610" i="56"/>
  <c r="H611" i="56"/>
  <c r="H612" i="56"/>
  <c r="H613" i="56"/>
  <c r="H614" i="56"/>
  <c r="H615" i="56"/>
  <c r="H616" i="56"/>
  <c r="H617" i="56"/>
  <c r="H618" i="56"/>
  <c r="H619" i="56"/>
  <c r="H620" i="56"/>
  <c r="H621" i="56"/>
  <c r="H622" i="56"/>
  <c r="H623" i="56"/>
  <c r="H624" i="56"/>
  <c r="H625" i="56"/>
  <c r="H626" i="56"/>
  <c r="H627" i="56"/>
  <c r="H628" i="56"/>
  <c r="H629" i="56"/>
  <c r="H630" i="56"/>
  <c r="H631" i="56"/>
  <c r="H632" i="56"/>
  <c r="H633" i="56"/>
  <c r="H634" i="56"/>
  <c r="H635" i="56"/>
  <c r="H636" i="56"/>
  <c r="H637" i="56"/>
  <c r="H638" i="56"/>
  <c r="H639" i="56"/>
  <c r="H640" i="56"/>
  <c r="H641" i="56"/>
  <c r="H642" i="56"/>
  <c r="H643" i="56"/>
  <c r="H644" i="56"/>
  <c r="H645" i="56"/>
  <c r="H646" i="56"/>
  <c r="H647" i="56"/>
  <c r="H648" i="56"/>
  <c r="H649" i="56"/>
  <c r="H650" i="56"/>
  <c r="H651" i="56"/>
  <c r="H652" i="56"/>
  <c r="H653" i="56"/>
  <c r="H654" i="56"/>
  <c r="H655" i="56"/>
  <c r="H656" i="56"/>
  <c r="H657" i="56"/>
  <c r="H658" i="56"/>
  <c r="H659" i="56"/>
  <c r="H660" i="56"/>
  <c r="H661" i="56"/>
  <c r="H662" i="56"/>
  <c r="H663" i="56"/>
  <c r="H664" i="56"/>
  <c r="H665" i="56"/>
  <c r="H666" i="56"/>
  <c r="H667" i="56"/>
  <c r="H668" i="56"/>
  <c r="H669" i="56"/>
  <c r="H670" i="56"/>
  <c r="H671" i="56"/>
  <c r="H672" i="56"/>
  <c r="H673" i="56"/>
  <c r="H674" i="56"/>
  <c r="H675" i="56"/>
  <c r="H676" i="56"/>
  <c r="H677" i="56"/>
  <c r="H678" i="56"/>
  <c r="H679" i="56"/>
  <c r="H680" i="56"/>
  <c r="H681" i="56"/>
  <c r="H682" i="56"/>
  <c r="H683" i="56"/>
  <c r="H684" i="56"/>
  <c r="H685" i="56"/>
  <c r="H686" i="56"/>
  <c r="H687" i="56"/>
  <c r="H688" i="56"/>
  <c r="H689" i="56"/>
  <c r="H690" i="56"/>
  <c r="H691" i="56"/>
  <c r="H692" i="56"/>
  <c r="H693" i="56"/>
  <c r="H694" i="56"/>
  <c r="H695" i="56"/>
  <c r="H696" i="56"/>
  <c r="H697" i="56"/>
  <c r="H698" i="56"/>
  <c r="H699" i="56"/>
  <c r="H700" i="56"/>
  <c r="H701" i="56"/>
  <c r="H702" i="56"/>
  <c r="H703" i="56"/>
  <c r="H704" i="56"/>
  <c r="H705" i="56"/>
  <c r="H706" i="56"/>
  <c r="H707" i="56"/>
  <c r="H708" i="56"/>
  <c r="H709" i="56"/>
  <c r="H710" i="56"/>
  <c r="H711" i="56"/>
  <c r="H712" i="56"/>
  <c r="H713" i="56"/>
  <c r="H714" i="56"/>
  <c r="H715" i="56"/>
  <c r="H716" i="56"/>
  <c r="H717" i="56"/>
  <c r="H718" i="56"/>
  <c r="H719" i="56"/>
  <c r="H720" i="56"/>
  <c r="H721" i="56"/>
  <c r="H722" i="56"/>
  <c r="H723" i="56"/>
  <c r="H724" i="56"/>
  <c r="H725" i="56"/>
  <c r="H726" i="56"/>
  <c r="H727" i="56"/>
  <c r="H728" i="56"/>
  <c r="H729" i="56"/>
  <c r="H730" i="56"/>
  <c r="H731" i="56"/>
  <c r="H735" i="56"/>
  <c r="H736" i="56"/>
  <c r="H737" i="56"/>
  <c r="H738" i="56"/>
  <c r="H739" i="56"/>
  <c r="H740" i="56"/>
  <c r="H741" i="56"/>
  <c r="H742" i="56"/>
  <c r="H743" i="56"/>
  <c r="H744" i="56"/>
  <c r="H745" i="56"/>
  <c r="H746" i="56"/>
  <c r="H747" i="56"/>
  <c r="H748" i="56"/>
  <c r="H749" i="56"/>
  <c r="H750" i="56"/>
  <c r="H751" i="56"/>
  <c r="H752" i="56"/>
  <c r="H753" i="56"/>
  <c r="H754" i="56"/>
  <c r="H755" i="56"/>
  <c r="H756" i="56"/>
  <c r="H757" i="56"/>
  <c r="H758" i="56"/>
  <c r="H759" i="56"/>
  <c r="H760" i="56"/>
  <c r="H761" i="56"/>
  <c r="H762" i="56"/>
  <c r="H763" i="56"/>
  <c r="H764" i="56"/>
  <c r="H765" i="56"/>
  <c r="H766" i="56"/>
  <c r="H767" i="56"/>
  <c r="H768" i="56"/>
  <c r="H769" i="56"/>
  <c r="H770" i="56"/>
  <c r="H771" i="56"/>
  <c r="H772" i="56"/>
  <c r="H773" i="56"/>
  <c r="H774" i="56"/>
  <c r="H775" i="56"/>
  <c r="H776" i="56"/>
  <c r="H777" i="56"/>
  <c r="H778" i="56"/>
  <c r="H779" i="56"/>
  <c r="H780" i="56"/>
  <c r="H781" i="56"/>
  <c r="H782" i="56"/>
  <c r="H783" i="56"/>
  <c r="H784" i="56"/>
  <c r="H785" i="56"/>
  <c r="H786" i="56"/>
  <c r="H787" i="56"/>
  <c r="H788" i="56"/>
  <c r="H789" i="56"/>
  <c r="H790" i="56"/>
  <c r="H791" i="56"/>
  <c r="H792" i="56"/>
  <c r="H793" i="56"/>
  <c r="H794" i="56"/>
  <c r="H795" i="56"/>
  <c r="H796" i="56"/>
  <c r="H797" i="56"/>
  <c r="H798" i="56"/>
  <c r="H799" i="56"/>
  <c r="H800" i="56"/>
  <c r="H801" i="56"/>
  <c r="H802" i="56"/>
  <c r="H803" i="56"/>
  <c r="H804" i="56"/>
  <c r="H805" i="56"/>
  <c r="H806" i="56"/>
  <c r="H807" i="56"/>
  <c r="H808" i="56"/>
  <c r="H809" i="56"/>
  <c r="H810" i="56"/>
  <c r="H811" i="56"/>
  <c r="H812" i="56"/>
  <c r="H813" i="56"/>
  <c r="H814" i="56"/>
  <c r="H815" i="56"/>
  <c r="H816" i="56"/>
  <c r="H817" i="56"/>
  <c r="H818" i="56"/>
  <c r="H819" i="56"/>
  <c r="H820" i="56"/>
  <c r="H821" i="56"/>
  <c r="H822" i="56"/>
  <c r="H823" i="56"/>
  <c r="H824" i="56"/>
  <c r="H825" i="56"/>
  <c r="H826" i="56"/>
  <c r="H827" i="56"/>
  <c r="H828" i="56"/>
  <c r="H829" i="56"/>
  <c r="H830" i="56"/>
  <c r="H831" i="56"/>
  <c r="H832" i="56"/>
  <c r="H833" i="56"/>
  <c r="H834" i="56"/>
  <c r="H835" i="56"/>
  <c r="H836" i="56"/>
  <c r="H837" i="56"/>
  <c r="H838" i="56"/>
  <c r="H839" i="56"/>
  <c r="H840" i="56"/>
  <c r="H841" i="56"/>
  <c r="H842" i="56"/>
  <c r="H843" i="56"/>
  <c r="H844" i="56"/>
  <c r="H845" i="56"/>
  <c r="H846" i="56"/>
  <c r="H847" i="56"/>
  <c r="H848" i="56"/>
  <c r="H849" i="56"/>
  <c r="H850" i="56"/>
  <c r="H851" i="56"/>
  <c r="H852" i="56"/>
  <c r="H853" i="56"/>
  <c r="H854" i="56"/>
  <c r="H855" i="56"/>
  <c r="H856" i="56"/>
  <c r="H857" i="56"/>
  <c r="H858" i="56"/>
  <c r="H859" i="56"/>
  <c r="H860" i="56"/>
  <c r="H861" i="56"/>
  <c r="H862" i="56"/>
  <c r="H863" i="56"/>
  <c r="H864" i="56"/>
  <c r="H865" i="56"/>
  <c r="H866" i="56"/>
  <c r="H867" i="56"/>
  <c r="H868" i="56"/>
  <c r="H869" i="56"/>
  <c r="H870" i="56"/>
  <c r="H871" i="56"/>
  <c r="H872" i="56"/>
  <c r="H873" i="56"/>
  <c r="H874" i="56"/>
  <c r="H875" i="56"/>
  <c r="H876" i="56"/>
  <c r="H877" i="56"/>
  <c r="H878" i="56"/>
  <c r="H879" i="56"/>
  <c r="H880" i="56"/>
  <c r="H881" i="56"/>
  <c r="H882" i="56"/>
  <c r="H883" i="56"/>
  <c r="H884" i="56"/>
  <c r="H885" i="56"/>
  <c r="H886" i="56"/>
  <c r="H887" i="56"/>
  <c r="H888" i="56"/>
  <c r="H889" i="56"/>
  <c r="H890" i="56"/>
  <c r="H891" i="56"/>
  <c r="H892" i="56"/>
  <c r="H893" i="56"/>
  <c r="H894" i="56"/>
  <c r="H895" i="56"/>
  <c r="H896" i="56"/>
  <c r="H897" i="56"/>
  <c r="H898" i="56"/>
  <c r="H899" i="56"/>
  <c r="H900" i="56"/>
  <c r="H901" i="56"/>
  <c r="H902" i="56"/>
  <c r="H903" i="56"/>
  <c r="H904" i="56"/>
  <c r="H905" i="56"/>
  <c r="H906" i="56"/>
  <c r="H907" i="56"/>
  <c r="H908" i="56"/>
  <c r="H909" i="56"/>
  <c r="H910" i="56"/>
  <c r="H911" i="56"/>
  <c r="H912" i="56"/>
  <c r="H913" i="56"/>
  <c r="H914" i="56"/>
  <c r="H915" i="56"/>
  <c r="H916" i="56"/>
  <c r="H917" i="56"/>
  <c r="H918" i="56"/>
  <c r="H919" i="56"/>
  <c r="H920" i="56"/>
  <c r="H921" i="56"/>
  <c r="H922" i="56"/>
  <c r="H923" i="56"/>
  <c r="H924" i="56"/>
  <c r="H925" i="56"/>
  <c r="H926" i="56"/>
  <c r="H927" i="56"/>
  <c r="H928" i="56"/>
  <c r="H929" i="56"/>
  <c r="H930" i="56"/>
  <c r="H931" i="56"/>
  <c r="H932" i="56"/>
  <c r="H933" i="56"/>
  <c r="H934" i="56"/>
  <c r="H935" i="56"/>
  <c r="H936" i="56"/>
  <c r="H937" i="56"/>
  <c r="H938" i="56"/>
  <c r="H939" i="56"/>
  <c r="H940" i="56"/>
  <c r="H941" i="56"/>
  <c r="H942" i="56"/>
  <c r="H943" i="56"/>
  <c r="H944" i="56"/>
  <c r="H945" i="56"/>
  <c r="H946" i="56"/>
  <c r="H947" i="56"/>
  <c r="H948" i="56"/>
  <c r="H949" i="56"/>
  <c r="H950" i="56"/>
  <c r="H951" i="56"/>
  <c r="H952" i="56"/>
  <c r="H953" i="56"/>
  <c r="H954" i="56"/>
  <c r="H955" i="56"/>
  <c r="H956" i="56"/>
  <c r="H957" i="56"/>
  <c r="H958" i="56"/>
  <c r="H959" i="56"/>
  <c r="H960" i="56"/>
  <c r="H961" i="56"/>
  <c r="H962" i="56"/>
  <c r="H963" i="56"/>
  <c r="H964" i="56"/>
  <c r="H965" i="56"/>
  <c r="H966" i="56"/>
  <c r="H967" i="56"/>
  <c r="H968" i="56"/>
  <c r="H969" i="56"/>
  <c r="H970" i="56"/>
  <c r="H971" i="56"/>
  <c r="H972" i="56"/>
  <c r="H973" i="56"/>
  <c r="H974" i="56"/>
  <c r="H975" i="56"/>
  <c r="H979" i="56"/>
  <c r="H980" i="56"/>
  <c r="H981" i="56"/>
  <c r="H982" i="56"/>
  <c r="H983" i="56"/>
  <c r="H984" i="56"/>
  <c r="H985" i="56"/>
  <c r="H986" i="56"/>
  <c r="H987" i="56"/>
  <c r="H988" i="56"/>
  <c r="H989" i="56"/>
  <c r="H990" i="56"/>
  <c r="H991" i="56"/>
  <c r="H992" i="56"/>
  <c r="H993" i="56"/>
  <c r="H994" i="56"/>
  <c r="H995" i="56"/>
  <c r="H996" i="56"/>
  <c r="H997" i="56"/>
  <c r="H998" i="56"/>
  <c r="H999" i="56"/>
  <c r="H1000" i="56"/>
  <c r="H1001" i="56"/>
  <c r="H1002" i="56"/>
  <c r="H1003" i="56"/>
  <c r="H1004" i="56"/>
  <c r="H1005" i="56"/>
  <c r="H1006" i="56"/>
  <c r="H1007" i="56"/>
  <c r="H1008" i="56"/>
  <c r="H1009" i="56"/>
  <c r="H1010" i="56"/>
  <c r="H1011" i="56"/>
  <c r="H1012" i="56"/>
  <c r="H1013" i="56"/>
  <c r="H1014" i="56"/>
  <c r="H1015" i="56"/>
  <c r="H1016" i="56"/>
  <c r="H1017" i="56"/>
  <c r="H1018" i="56"/>
  <c r="H1019" i="56"/>
  <c r="H1020" i="56"/>
  <c r="H1021" i="56"/>
  <c r="H1022" i="56"/>
  <c r="H1023" i="56"/>
  <c r="H1024" i="56"/>
  <c r="H1025" i="56"/>
  <c r="H1026" i="56"/>
  <c r="H1027" i="56"/>
  <c r="H1028" i="56"/>
  <c r="H1029" i="56"/>
  <c r="H1030" i="56"/>
  <c r="H1031" i="56"/>
  <c r="H1032" i="56"/>
  <c r="H1033" i="56"/>
  <c r="H1034" i="56"/>
  <c r="H1035" i="56"/>
  <c r="H1036" i="56"/>
  <c r="H1037" i="56"/>
  <c r="H1038" i="56"/>
  <c r="H1039" i="56"/>
  <c r="H1040" i="56"/>
  <c r="H1041" i="56"/>
  <c r="H1042" i="56"/>
  <c r="H1043" i="56"/>
  <c r="H1044" i="56"/>
  <c r="H1045" i="56"/>
  <c r="H1046" i="56"/>
  <c r="H1047" i="56"/>
  <c r="H1048" i="56"/>
  <c r="H1049" i="56"/>
  <c r="H1050" i="56"/>
  <c r="H1051" i="56"/>
  <c r="H1052" i="56"/>
  <c r="H1053" i="56"/>
  <c r="H1054" i="56"/>
  <c r="H1055" i="56"/>
  <c r="H1056" i="56"/>
  <c r="H1057" i="56"/>
  <c r="H1058" i="56"/>
  <c r="H1059" i="56"/>
  <c r="H1060" i="56"/>
  <c r="H1061" i="56"/>
  <c r="H1062" i="56"/>
  <c r="H1063" i="56"/>
  <c r="H1064" i="56"/>
  <c r="H1065" i="56"/>
  <c r="H1066" i="56"/>
  <c r="H1067" i="56"/>
  <c r="H1068" i="56"/>
  <c r="H1069" i="56"/>
  <c r="H1070" i="56"/>
  <c r="H1071" i="56"/>
  <c r="H1072" i="56"/>
  <c r="H1073" i="56"/>
  <c r="H1074" i="56"/>
  <c r="H1075" i="56"/>
  <c r="H1076" i="56"/>
  <c r="H1077" i="56"/>
  <c r="H1078" i="56"/>
  <c r="H1079" i="56"/>
  <c r="H1080" i="56"/>
  <c r="H1081" i="56"/>
  <c r="H1082" i="56"/>
  <c r="H1083" i="56"/>
  <c r="H1084" i="56"/>
  <c r="H1085" i="56"/>
  <c r="H1086" i="56"/>
  <c r="H1087" i="56"/>
  <c r="H1088" i="56"/>
  <c r="H1089" i="56"/>
  <c r="H1090" i="56"/>
  <c r="H1091" i="56"/>
  <c r="H1092" i="56"/>
  <c r="H1093" i="56"/>
  <c r="H1094" i="56"/>
  <c r="H1095" i="56"/>
  <c r="H1096" i="56"/>
  <c r="H1097" i="56"/>
  <c r="H1098" i="56"/>
  <c r="H1099" i="56"/>
  <c r="H1100" i="56"/>
  <c r="H1101" i="56"/>
  <c r="H1102" i="56"/>
  <c r="H1103" i="56"/>
  <c r="H1104" i="56"/>
  <c r="H1105" i="56"/>
  <c r="H1106" i="56"/>
  <c r="H1107" i="56"/>
  <c r="H1108" i="56"/>
  <c r="H1109" i="56"/>
  <c r="H1110" i="56"/>
  <c r="H1111" i="56"/>
  <c r="H1112" i="56"/>
  <c r="H1113" i="56"/>
  <c r="H1114" i="56"/>
  <c r="H1115" i="56"/>
  <c r="H1116" i="56"/>
  <c r="H1117" i="56"/>
  <c r="H1118" i="56"/>
  <c r="H1119" i="56"/>
  <c r="H1120" i="56"/>
  <c r="H1121" i="56"/>
  <c r="H1122" i="56"/>
  <c r="H1123" i="56"/>
  <c r="H1124" i="56"/>
  <c r="H1125" i="56"/>
  <c r="H1126" i="56"/>
  <c r="H1127" i="56"/>
  <c r="H1128" i="56"/>
  <c r="H1129" i="56"/>
  <c r="H1130" i="56"/>
  <c r="H1131" i="56"/>
  <c r="H1132" i="56"/>
  <c r="H1133" i="56"/>
  <c r="H1134" i="56"/>
  <c r="H1135" i="56"/>
  <c r="H1136" i="56"/>
  <c r="H1137" i="56"/>
  <c r="H1138" i="56"/>
  <c r="H1139" i="56"/>
  <c r="H1140" i="56"/>
  <c r="H1141" i="56"/>
  <c r="H1142" i="56"/>
  <c r="H1143" i="56"/>
  <c r="H1144" i="56"/>
  <c r="H1145" i="56"/>
  <c r="H1146" i="56"/>
  <c r="H1147" i="56"/>
  <c r="H1148" i="56"/>
  <c r="H1149" i="56"/>
  <c r="H1150" i="56"/>
  <c r="H1151" i="56"/>
  <c r="H1152" i="56"/>
  <c r="H1153" i="56"/>
  <c r="H1154" i="56"/>
  <c r="H1155" i="56"/>
  <c r="H1156" i="56"/>
  <c r="H1157" i="56"/>
  <c r="H1158" i="56"/>
  <c r="H1159" i="56"/>
  <c r="H1160" i="56"/>
  <c r="H1161" i="56"/>
  <c r="H1162" i="56"/>
  <c r="H1163" i="56"/>
  <c r="H1164" i="56"/>
  <c r="H1165" i="56"/>
  <c r="H1166" i="56"/>
  <c r="H1167" i="56"/>
  <c r="H1168" i="56"/>
  <c r="H1169" i="56"/>
  <c r="H1170" i="56"/>
  <c r="H1171" i="56"/>
  <c r="H1172" i="56"/>
  <c r="H1173" i="56"/>
  <c r="H1174" i="56"/>
  <c r="H1175" i="56"/>
  <c r="H1176" i="56"/>
  <c r="H1177" i="56"/>
  <c r="H1178" i="56"/>
  <c r="H1179" i="56"/>
  <c r="H1180" i="56"/>
  <c r="H1181" i="56"/>
  <c r="H1182" i="56"/>
  <c r="H1183" i="56"/>
  <c r="H1184" i="56"/>
  <c r="H1185" i="56"/>
  <c r="H1186" i="56"/>
  <c r="H1187" i="56"/>
  <c r="H1188" i="56"/>
  <c r="H1189" i="56"/>
  <c r="H1190" i="56"/>
  <c r="H1191" i="56"/>
  <c r="H1192" i="56"/>
  <c r="H1193" i="56"/>
  <c r="H1194" i="56"/>
  <c r="H1195" i="56"/>
  <c r="H1196" i="56"/>
  <c r="H1197" i="56"/>
  <c r="H1198" i="56"/>
  <c r="H1199" i="56"/>
  <c r="H1200" i="56"/>
  <c r="H1201" i="56"/>
  <c r="H1202" i="56"/>
  <c r="H1203" i="56"/>
  <c r="H1204" i="56"/>
  <c r="H1205" i="56"/>
  <c r="H1206" i="56"/>
  <c r="H1207" i="56"/>
  <c r="H1208" i="56"/>
  <c r="H1209" i="56"/>
  <c r="H1210" i="56"/>
  <c r="H1211" i="56"/>
  <c r="H1212" i="56"/>
  <c r="H1213" i="56"/>
  <c r="H1214" i="56"/>
  <c r="H1215" i="56"/>
  <c r="H1216" i="56"/>
  <c r="H1217" i="56"/>
  <c r="H1218" i="56"/>
  <c r="H1219" i="56"/>
  <c r="H1223" i="56"/>
  <c r="H1224" i="56"/>
  <c r="H1225" i="56"/>
  <c r="H1226" i="56"/>
  <c r="H1227" i="56"/>
  <c r="H1228" i="56"/>
  <c r="H1229" i="56"/>
  <c r="H1230" i="56"/>
  <c r="H1231" i="56"/>
  <c r="H1232" i="56"/>
  <c r="H1233" i="56"/>
  <c r="H1234" i="56"/>
  <c r="H1235" i="56"/>
  <c r="H1236" i="56"/>
  <c r="H1237" i="56"/>
  <c r="H1238" i="56"/>
  <c r="H1239" i="56"/>
  <c r="H1240" i="56"/>
  <c r="H1241" i="56"/>
  <c r="H1242" i="56"/>
  <c r="H1243" i="56"/>
  <c r="H1244" i="56"/>
  <c r="H1245" i="56"/>
  <c r="H1246" i="56"/>
  <c r="H1247" i="56"/>
  <c r="H1248" i="56"/>
  <c r="H1249" i="56"/>
  <c r="H1250" i="56"/>
  <c r="H1251" i="56"/>
  <c r="H1252" i="56"/>
  <c r="H1253" i="56"/>
  <c r="H1254" i="56"/>
  <c r="H1255" i="56"/>
  <c r="H1256" i="56"/>
  <c r="H1257" i="56"/>
  <c r="H1258" i="56"/>
  <c r="H1259" i="56"/>
  <c r="H1260" i="56"/>
  <c r="H1261" i="56"/>
  <c r="H1262" i="56"/>
  <c r="H1263" i="56"/>
  <c r="H1264" i="56"/>
  <c r="H1265" i="56"/>
  <c r="H1266" i="56"/>
  <c r="H1267" i="56"/>
  <c r="H1268" i="56"/>
  <c r="H1269" i="56"/>
  <c r="H1270" i="56"/>
  <c r="H1271" i="56"/>
  <c r="H1272" i="56"/>
  <c r="H1273" i="56"/>
  <c r="H1274" i="56"/>
  <c r="H1275" i="56"/>
  <c r="H1276" i="56"/>
  <c r="H1277" i="56"/>
  <c r="H1278" i="56"/>
  <c r="H1279" i="56"/>
  <c r="H1280" i="56"/>
  <c r="H1281" i="56"/>
  <c r="H1282" i="56"/>
  <c r="H1283" i="56"/>
  <c r="H1284" i="56"/>
  <c r="H1285" i="56"/>
  <c r="H1286" i="56"/>
  <c r="H1287" i="56"/>
  <c r="H1288" i="56"/>
  <c r="H1289" i="56"/>
  <c r="H1290" i="56"/>
  <c r="H1291" i="56"/>
  <c r="H1292" i="56"/>
  <c r="H1293" i="56"/>
  <c r="H1294" i="56"/>
  <c r="H1295" i="56"/>
  <c r="H1296" i="56"/>
  <c r="H1297" i="56"/>
  <c r="H1298" i="56"/>
  <c r="H1299" i="56"/>
  <c r="H1300" i="56"/>
  <c r="H1301" i="56"/>
  <c r="H1302" i="56"/>
  <c r="H1303" i="56"/>
  <c r="H1304" i="56"/>
  <c r="H1305" i="56"/>
  <c r="H1306" i="56"/>
  <c r="H1307" i="56"/>
  <c r="H1308" i="56"/>
  <c r="H1309" i="56"/>
  <c r="H1310" i="56"/>
  <c r="H1311" i="56"/>
  <c r="H1312" i="56"/>
  <c r="H1313" i="56"/>
  <c r="H1314" i="56"/>
  <c r="H1315" i="56"/>
  <c r="H1316" i="56"/>
  <c r="H1317" i="56"/>
  <c r="H1318" i="56"/>
  <c r="H1319" i="56"/>
  <c r="H1320" i="56"/>
  <c r="H1321" i="56"/>
  <c r="H1322" i="56"/>
  <c r="H1323" i="56"/>
  <c r="H1324" i="56"/>
  <c r="H1325" i="56"/>
  <c r="H1326" i="56"/>
  <c r="H1327" i="56"/>
  <c r="H1328" i="56"/>
  <c r="H1329" i="56"/>
  <c r="H1330" i="56"/>
  <c r="H1331" i="56"/>
  <c r="H1332" i="56"/>
  <c r="H1333" i="56"/>
  <c r="H1334" i="56"/>
  <c r="H1335" i="56"/>
  <c r="H1336" i="56"/>
  <c r="H1337" i="56"/>
  <c r="H1338" i="56"/>
  <c r="H1339" i="56"/>
  <c r="H1340" i="56"/>
  <c r="H1341" i="56"/>
  <c r="H1342" i="56"/>
  <c r="H1343" i="56"/>
  <c r="H1344" i="56"/>
  <c r="H1345" i="56"/>
  <c r="H1346" i="56"/>
  <c r="H1347" i="56"/>
  <c r="H1348" i="56"/>
  <c r="H1349" i="56"/>
  <c r="H1350" i="56"/>
  <c r="H1351" i="56"/>
  <c r="H1352" i="56"/>
  <c r="H1353" i="56"/>
  <c r="H1354" i="56"/>
  <c r="H1355" i="56"/>
  <c r="H1356" i="56"/>
  <c r="H1357" i="56"/>
  <c r="H1358" i="56"/>
  <c r="H1359" i="56"/>
  <c r="H1360" i="56"/>
  <c r="H1361" i="56"/>
  <c r="H1362" i="56"/>
  <c r="H1363" i="56"/>
  <c r="H1364" i="56"/>
  <c r="H1365" i="56"/>
  <c r="H1366" i="56"/>
  <c r="H1367" i="56"/>
  <c r="H1368" i="56"/>
  <c r="H1369" i="56"/>
  <c r="H1370" i="56"/>
  <c r="H1371" i="56"/>
  <c r="H1372" i="56"/>
  <c r="H1373" i="56"/>
  <c r="H1374" i="56"/>
  <c r="H1375" i="56"/>
  <c r="H1376" i="56"/>
  <c r="H1377" i="56"/>
  <c r="H1378" i="56"/>
  <c r="H1379" i="56"/>
  <c r="H1380" i="56"/>
  <c r="H1381" i="56"/>
  <c r="H1382" i="56"/>
  <c r="H1383" i="56"/>
  <c r="H1384" i="56"/>
  <c r="H1385" i="56"/>
  <c r="H1386" i="56"/>
  <c r="H1387" i="56"/>
  <c r="H1388" i="56"/>
  <c r="H1389" i="56"/>
  <c r="H1390" i="56"/>
  <c r="H1391" i="56"/>
  <c r="H1392" i="56"/>
  <c r="H1393" i="56"/>
  <c r="H1394" i="56"/>
  <c r="H1395" i="56"/>
  <c r="H1396" i="56"/>
  <c r="H1397" i="56"/>
  <c r="H1398" i="56"/>
  <c r="H1399" i="56"/>
  <c r="H1400" i="56"/>
  <c r="H1401" i="56"/>
  <c r="H1402" i="56"/>
  <c r="H1403" i="56"/>
  <c r="H1404" i="56"/>
  <c r="H1405" i="56"/>
  <c r="H1406" i="56"/>
  <c r="H1407" i="56"/>
  <c r="H1408" i="56"/>
  <c r="H1409" i="56"/>
  <c r="H1410" i="56"/>
  <c r="H1411" i="56"/>
  <c r="H1412" i="56"/>
  <c r="H1413" i="56"/>
  <c r="H1414" i="56"/>
  <c r="H1415" i="56"/>
  <c r="H1416" i="56"/>
  <c r="H1417" i="56"/>
  <c r="H1418" i="56"/>
  <c r="H1419" i="56"/>
  <c r="H1420" i="56"/>
  <c r="H1421" i="56"/>
  <c r="H1422" i="56"/>
  <c r="H1423" i="56"/>
  <c r="H1424" i="56"/>
  <c r="H1425" i="56"/>
  <c r="H1426" i="56"/>
  <c r="H1427" i="56"/>
  <c r="H1428" i="56"/>
  <c r="H1429" i="56"/>
  <c r="H1430" i="56"/>
  <c r="H1431" i="56"/>
  <c r="H1432" i="56"/>
  <c r="H1433" i="56"/>
  <c r="H1434" i="56"/>
  <c r="H1435" i="56"/>
  <c r="H1436" i="56"/>
  <c r="H1437" i="56"/>
  <c r="H1438" i="56"/>
  <c r="H1439" i="56"/>
  <c r="H1440" i="56"/>
  <c r="H1441" i="56"/>
  <c r="H1442" i="56"/>
  <c r="H1443" i="56"/>
  <c r="H1444" i="56"/>
  <c r="H1445" i="56"/>
  <c r="H1446" i="56"/>
  <c r="H1447" i="56"/>
  <c r="H1448" i="56"/>
  <c r="H1449" i="56"/>
  <c r="H1450" i="56"/>
  <c r="H1451" i="56"/>
  <c r="H1452" i="56"/>
  <c r="H1453" i="56"/>
  <c r="H1454" i="56"/>
  <c r="H1455" i="56"/>
  <c r="H1456" i="56"/>
  <c r="H1457" i="56"/>
  <c r="H1458" i="56"/>
  <c r="H1459" i="56"/>
  <c r="H1460" i="56"/>
  <c r="H1461" i="56"/>
  <c r="H1462" i="56"/>
  <c r="H1463" i="56"/>
  <c r="J491" i="56"/>
  <c r="J492" i="56"/>
  <c r="J493" i="56"/>
  <c r="J494" i="56"/>
  <c r="J495" i="56"/>
  <c r="J496" i="56"/>
  <c r="J497" i="56"/>
  <c r="J498" i="56"/>
  <c r="J499" i="56"/>
  <c r="J500" i="56"/>
  <c r="J501" i="56"/>
  <c r="J502" i="56"/>
  <c r="J503" i="56"/>
  <c r="J504" i="56"/>
  <c r="J505" i="56"/>
  <c r="J506" i="56"/>
  <c r="J507" i="56"/>
  <c r="J508" i="56"/>
  <c r="J509" i="56"/>
  <c r="J510" i="56"/>
  <c r="J511" i="56"/>
  <c r="J512" i="56"/>
  <c r="J513" i="56"/>
  <c r="J514" i="56"/>
  <c r="J515" i="56"/>
  <c r="J516" i="56"/>
  <c r="J517" i="56"/>
  <c r="J518" i="56"/>
  <c r="J519" i="56"/>
  <c r="J520" i="56"/>
  <c r="J521" i="56"/>
  <c r="J522" i="56"/>
  <c r="J523" i="56"/>
  <c r="J524" i="56"/>
  <c r="J525" i="56"/>
  <c r="J526" i="56"/>
  <c r="J527" i="56"/>
  <c r="J528" i="56"/>
  <c r="J529" i="56"/>
  <c r="J530" i="56"/>
  <c r="J531" i="56"/>
  <c r="J532" i="56"/>
  <c r="J533" i="56"/>
  <c r="J534" i="56"/>
  <c r="J535" i="56"/>
  <c r="J536" i="56"/>
  <c r="J537" i="56"/>
  <c r="J538" i="56"/>
  <c r="J539" i="56"/>
  <c r="J540" i="56"/>
  <c r="J541" i="56"/>
  <c r="J542" i="56"/>
  <c r="J543" i="56"/>
  <c r="J544" i="56"/>
  <c r="J545" i="56"/>
  <c r="J546" i="56"/>
  <c r="J547" i="56"/>
  <c r="J548" i="56"/>
  <c r="J549" i="56"/>
  <c r="J550" i="56"/>
  <c r="J551" i="56"/>
  <c r="J552" i="56"/>
  <c r="J553" i="56"/>
  <c r="J554" i="56"/>
  <c r="J555" i="56"/>
  <c r="J556" i="56"/>
  <c r="J557" i="56"/>
  <c r="J558" i="56"/>
  <c r="J559" i="56"/>
  <c r="J560" i="56"/>
  <c r="J561" i="56"/>
  <c r="J562" i="56"/>
  <c r="J563" i="56"/>
  <c r="J564" i="56"/>
  <c r="J565" i="56"/>
  <c r="J566" i="56"/>
  <c r="J567" i="56"/>
  <c r="J568" i="56"/>
  <c r="J569" i="56"/>
  <c r="J570" i="56"/>
  <c r="J571" i="56"/>
  <c r="J572" i="56"/>
  <c r="J573" i="56"/>
  <c r="J574" i="56"/>
  <c r="J575" i="56"/>
  <c r="J576" i="56"/>
  <c r="J577" i="56"/>
  <c r="J578" i="56"/>
  <c r="J579" i="56"/>
  <c r="J580" i="56"/>
  <c r="J581" i="56"/>
  <c r="J582" i="56"/>
  <c r="J583" i="56"/>
  <c r="J584" i="56"/>
  <c r="J585" i="56"/>
  <c r="J586" i="56"/>
  <c r="J587" i="56"/>
  <c r="J588" i="56"/>
  <c r="J589" i="56"/>
  <c r="J590" i="56"/>
  <c r="J591" i="56"/>
  <c r="J592" i="56"/>
  <c r="J593" i="56"/>
  <c r="J594" i="56"/>
  <c r="J595" i="56"/>
  <c r="J596" i="56"/>
  <c r="J597" i="56"/>
  <c r="J598" i="56"/>
  <c r="J599" i="56"/>
  <c r="J600" i="56"/>
  <c r="J601" i="56"/>
  <c r="J602" i="56"/>
  <c r="J603" i="56"/>
  <c r="J604" i="56"/>
  <c r="J605" i="56"/>
  <c r="J606" i="56"/>
  <c r="J607" i="56"/>
  <c r="J608" i="56"/>
  <c r="J609" i="56"/>
  <c r="J610" i="56"/>
  <c r="J611" i="56"/>
  <c r="J612" i="56"/>
  <c r="J613" i="56"/>
  <c r="J614" i="56"/>
  <c r="J615" i="56"/>
  <c r="J616" i="56"/>
  <c r="J617" i="56"/>
  <c r="J618" i="56"/>
  <c r="J619" i="56"/>
  <c r="J620" i="56"/>
  <c r="J621" i="56"/>
  <c r="J622" i="56"/>
  <c r="J623" i="56"/>
  <c r="J624" i="56"/>
  <c r="J625" i="56"/>
  <c r="J626" i="56"/>
  <c r="J627" i="56"/>
  <c r="J628" i="56"/>
  <c r="J629" i="56"/>
  <c r="J630" i="56"/>
  <c r="J631" i="56"/>
  <c r="J632" i="56"/>
  <c r="J633" i="56"/>
  <c r="J634" i="56"/>
  <c r="J635" i="56"/>
  <c r="J636" i="56"/>
  <c r="J637" i="56"/>
  <c r="J638" i="56"/>
  <c r="J639" i="56"/>
  <c r="J640" i="56"/>
  <c r="J641" i="56"/>
  <c r="J642" i="56"/>
  <c r="J643" i="56"/>
  <c r="J644" i="56"/>
  <c r="J645" i="56"/>
  <c r="J646" i="56"/>
  <c r="J647" i="56"/>
  <c r="J648" i="56"/>
  <c r="J649" i="56"/>
  <c r="J650" i="56"/>
  <c r="J651" i="56"/>
  <c r="J652" i="56"/>
  <c r="J653" i="56"/>
  <c r="J654" i="56"/>
  <c r="J655" i="56"/>
  <c r="J656" i="56"/>
  <c r="J657" i="56"/>
  <c r="J658" i="56"/>
  <c r="J659" i="56"/>
  <c r="J660" i="56"/>
  <c r="J661" i="56"/>
  <c r="J662" i="56"/>
  <c r="J663" i="56"/>
  <c r="J664" i="56"/>
  <c r="J665" i="56"/>
  <c r="J666" i="56"/>
  <c r="J667" i="56"/>
  <c r="J668" i="56"/>
  <c r="J669" i="56"/>
  <c r="J670" i="56"/>
  <c r="J671" i="56"/>
  <c r="J672" i="56"/>
  <c r="J673" i="56"/>
  <c r="J674" i="56"/>
  <c r="J675" i="56"/>
  <c r="J676" i="56"/>
  <c r="J677" i="56"/>
  <c r="J678" i="56"/>
  <c r="J679" i="56"/>
  <c r="J680" i="56"/>
  <c r="J681" i="56"/>
  <c r="J682" i="56"/>
  <c r="J683" i="56"/>
  <c r="J684" i="56"/>
  <c r="J685" i="56"/>
  <c r="J686" i="56"/>
  <c r="J687" i="56"/>
  <c r="J688" i="56"/>
  <c r="J689" i="56"/>
  <c r="J690" i="56"/>
  <c r="J691" i="56"/>
  <c r="J692" i="56"/>
  <c r="J693" i="56"/>
  <c r="J694" i="56"/>
  <c r="J695" i="56"/>
  <c r="J696" i="56"/>
  <c r="J697" i="56"/>
  <c r="J698" i="56"/>
  <c r="J699" i="56"/>
  <c r="J700" i="56"/>
  <c r="J701" i="56"/>
  <c r="J702" i="56"/>
  <c r="J703" i="56"/>
  <c r="J704" i="56"/>
  <c r="J705" i="56"/>
  <c r="J706" i="56"/>
  <c r="J707" i="56"/>
  <c r="J708" i="56"/>
  <c r="J709" i="56"/>
  <c r="J710" i="56"/>
  <c r="J711" i="56"/>
  <c r="J712" i="56"/>
  <c r="J713" i="56"/>
  <c r="J714" i="56"/>
  <c r="J715" i="56"/>
  <c r="J716" i="56"/>
  <c r="J717" i="56"/>
  <c r="J718" i="56"/>
  <c r="J719" i="56"/>
  <c r="J720" i="56"/>
  <c r="J721" i="56"/>
  <c r="J722" i="56"/>
  <c r="J723" i="56"/>
  <c r="J724" i="56"/>
  <c r="J725" i="56"/>
  <c r="J726" i="56"/>
  <c r="J727" i="56"/>
  <c r="J728" i="56"/>
  <c r="J729" i="56"/>
  <c r="J730" i="56"/>
  <c r="J731" i="56"/>
  <c r="E3908" i="56" l="1"/>
  <c r="F3908" i="56"/>
  <c r="G3908" i="56"/>
  <c r="E3909" i="56"/>
  <c r="F3909" i="56"/>
  <c r="G3909" i="56"/>
  <c r="E3910" i="56"/>
  <c r="F3910" i="56"/>
  <c r="G3910" i="56"/>
  <c r="E3911" i="56"/>
  <c r="F3911" i="56"/>
  <c r="G3911" i="56"/>
  <c r="E3912" i="56"/>
  <c r="F3912" i="56"/>
  <c r="G3912" i="56"/>
  <c r="E3913" i="56"/>
  <c r="F3913" i="56"/>
  <c r="G3913" i="56"/>
  <c r="E3914" i="56"/>
  <c r="F3914" i="56"/>
  <c r="G3914" i="56"/>
  <c r="E3915" i="56"/>
  <c r="F3915" i="56"/>
  <c r="G3915" i="56"/>
  <c r="E3916" i="56"/>
  <c r="F3916" i="56"/>
  <c r="G3916" i="56"/>
  <c r="E3917" i="56"/>
  <c r="F3917" i="56"/>
  <c r="G3917" i="56"/>
  <c r="E3918" i="56"/>
  <c r="F3918" i="56"/>
  <c r="G3918" i="56"/>
  <c r="E3919" i="56"/>
  <c r="F3919" i="56"/>
  <c r="G3919" i="56"/>
  <c r="E3920" i="56"/>
  <c r="F3920" i="56"/>
  <c r="G3920" i="56"/>
  <c r="E3921" i="56"/>
  <c r="F3921" i="56"/>
  <c r="G3921" i="56"/>
  <c r="E3922" i="56"/>
  <c r="F3922" i="56"/>
  <c r="G3922" i="56"/>
  <c r="E3923" i="56"/>
  <c r="F3923" i="56"/>
  <c r="G3923" i="56"/>
  <c r="E3924" i="56"/>
  <c r="F3924" i="56"/>
  <c r="G3924" i="56"/>
  <c r="E3925" i="56"/>
  <c r="F3925" i="56"/>
  <c r="G3925" i="56"/>
  <c r="E3926" i="56"/>
  <c r="F3926" i="56"/>
  <c r="G3926" i="56"/>
  <c r="E3927" i="56"/>
  <c r="F3927" i="56"/>
  <c r="G3927" i="56"/>
  <c r="E3928" i="56"/>
  <c r="F3928" i="56"/>
  <c r="G3928" i="56"/>
  <c r="E3929" i="56"/>
  <c r="F3929" i="56"/>
  <c r="G3929" i="56"/>
  <c r="E3930" i="56"/>
  <c r="F3930" i="56"/>
  <c r="G3930" i="56"/>
  <c r="E3931" i="56"/>
  <c r="F3931" i="56"/>
  <c r="G3931" i="56"/>
  <c r="E3932" i="56"/>
  <c r="F3932" i="56"/>
  <c r="G3932" i="56"/>
  <c r="E3933" i="56"/>
  <c r="F3933" i="56"/>
  <c r="G3933" i="56"/>
  <c r="E3934" i="56"/>
  <c r="F3934" i="56"/>
  <c r="G3934" i="56"/>
  <c r="E3935" i="56"/>
  <c r="F3935" i="56"/>
  <c r="G3935" i="56"/>
  <c r="E3936" i="56"/>
  <c r="F3936" i="56"/>
  <c r="G3936" i="56"/>
  <c r="E3937" i="56"/>
  <c r="F3937" i="56"/>
  <c r="G3937" i="56"/>
  <c r="E3938" i="56"/>
  <c r="F3938" i="56"/>
  <c r="G3938" i="56"/>
  <c r="E3939" i="56"/>
  <c r="F3939" i="56"/>
  <c r="G3939" i="56"/>
  <c r="E3940" i="56"/>
  <c r="F3940" i="56"/>
  <c r="G3940" i="56"/>
  <c r="E3941" i="56"/>
  <c r="F3941" i="56"/>
  <c r="G3941" i="56"/>
  <c r="E3942" i="56"/>
  <c r="F3942" i="56"/>
  <c r="G3942" i="56"/>
  <c r="E3943" i="56"/>
  <c r="F3943" i="56"/>
  <c r="G3943" i="56"/>
  <c r="E3944" i="56"/>
  <c r="F3944" i="56"/>
  <c r="G3944" i="56"/>
  <c r="E3945" i="56"/>
  <c r="F3945" i="56"/>
  <c r="G3945" i="56"/>
  <c r="E3946" i="56"/>
  <c r="F3946" i="56"/>
  <c r="G3946" i="56"/>
  <c r="E3947" i="56"/>
  <c r="F3947" i="56"/>
  <c r="G3947" i="56"/>
  <c r="E3948" i="56"/>
  <c r="F3948" i="56"/>
  <c r="G3948" i="56"/>
  <c r="E3949" i="56"/>
  <c r="F3949" i="56"/>
  <c r="G3949" i="56"/>
  <c r="E3950" i="56"/>
  <c r="F3950" i="56"/>
  <c r="G3950" i="56"/>
  <c r="E3951" i="56"/>
  <c r="F3951" i="56"/>
  <c r="G3951" i="56"/>
  <c r="E3952" i="56"/>
  <c r="F3952" i="56"/>
  <c r="G3952" i="56"/>
  <c r="E3953" i="56"/>
  <c r="F3953" i="56"/>
  <c r="G3953" i="56"/>
  <c r="E3954" i="56"/>
  <c r="F3954" i="56"/>
  <c r="G3954" i="56"/>
  <c r="E3955" i="56"/>
  <c r="F3955" i="56"/>
  <c r="G3955" i="56"/>
  <c r="E3956" i="56"/>
  <c r="F3956" i="56"/>
  <c r="G3956" i="56"/>
  <c r="E3957" i="56"/>
  <c r="F3957" i="56"/>
  <c r="G3957" i="56"/>
  <c r="E3958" i="56"/>
  <c r="F3958" i="56"/>
  <c r="G3958" i="56"/>
  <c r="E3959" i="56"/>
  <c r="F3959" i="56"/>
  <c r="G3959" i="56"/>
  <c r="E3960" i="56"/>
  <c r="F3960" i="56"/>
  <c r="G3960" i="56"/>
  <c r="E3961" i="56"/>
  <c r="F3961" i="56"/>
  <c r="G3961" i="56"/>
  <c r="E3962" i="56"/>
  <c r="F3962" i="56"/>
  <c r="G3962" i="56"/>
  <c r="E3963" i="56"/>
  <c r="F3963" i="56"/>
  <c r="G3963" i="56"/>
  <c r="E3964" i="56"/>
  <c r="F3964" i="56"/>
  <c r="G3964" i="56"/>
  <c r="E3965" i="56"/>
  <c r="F3965" i="56"/>
  <c r="G3965" i="56"/>
  <c r="E3966" i="56"/>
  <c r="F3966" i="56"/>
  <c r="G3966" i="56"/>
  <c r="E3967" i="56"/>
  <c r="F3967" i="56"/>
  <c r="G3967" i="56"/>
  <c r="E3968" i="56"/>
  <c r="F3968" i="56"/>
  <c r="G3968" i="56"/>
  <c r="E3969" i="56"/>
  <c r="F3969" i="56"/>
  <c r="G3969" i="56"/>
  <c r="E3970" i="56"/>
  <c r="F3970" i="56"/>
  <c r="G3970" i="56"/>
  <c r="E3971" i="56"/>
  <c r="F3971" i="56"/>
  <c r="G3971" i="56"/>
  <c r="E3972" i="56"/>
  <c r="F3972" i="56"/>
  <c r="G3972" i="56"/>
  <c r="E3973" i="56"/>
  <c r="F3973" i="56"/>
  <c r="G3973" i="56"/>
  <c r="E3974" i="56"/>
  <c r="F3974" i="56"/>
  <c r="G3974" i="56"/>
  <c r="E3975" i="56"/>
  <c r="F3975" i="56"/>
  <c r="G3975" i="56"/>
  <c r="E3976" i="56"/>
  <c r="F3976" i="56"/>
  <c r="G3976" i="56"/>
  <c r="E3977" i="56"/>
  <c r="F3977" i="56"/>
  <c r="G3977" i="56"/>
  <c r="E3978" i="56"/>
  <c r="F3978" i="56"/>
  <c r="G3978" i="56"/>
  <c r="E3979" i="56"/>
  <c r="F3979" i="56"/>
  <c r="G3979" i="56"/>
  <c r="E3980" i="56"/>
  <c r="F3980" i="56"/>
  <c r="G3980" i="56"/>
  <c r="E3981" i="56"/>
  <c r="F3981" i="56"/>
  <c r="G3981" i="56"/>
  <c r="E3982" i="56"/>
  <c r="F3982" i="56"/>
  <c r="G3982" i="56"/>
  <c r="E3983" i="56"/>
  <c r="F3983" i="56"/>
  <c r="G3983" i="56"/>
  <c r="E3984" i="56"/>
  <c r="F3984" i="56"/>
  <c r="G3984" i="56"/>
  <c r="E3985" i="56"/>
  <c r="F3985" i="56"/>
  <c r="G3985" i="56"/>
  <c r="E3986" i="56"/>
  <c r="F3986" i="56"/>
  <c r="G3986" i="56"/>
  <c r="E3987" i="56"/>
  <c r="F3987" i="56"/>
  <c r="G3987" i="56"/>
  <c r="E3988" i="56"/>
  <c r="F3988" i="56"/>
  <c r="G3988" i="56"/>
  <c r="E3989" i="56"/>
  <c r="F3989" i="56"/>
  <c r="G3989" i="56"/>
  <c r="E3990" i="56"/>
  <c r="F3990" i="56"/>
  <c r="G3990" i="56"/>
  <c r="E3991" i="56"/>
  <c r="F3991" i="56"/>
  <c r="G3991" i="56"/>
  <c r="E3992" i="56"/>
  <c r="F3992" i="56"/>
  <c r="G3992" i="56"/>
  <c r="E3993" i="56"/>
  <c r="F3993" i="56"/>
  <c r="G3993" i="56"/>
  <c r="E3994" i="56"/>
  <c r="F3994" i="56"/>
  <c r="G3994" i="56"/>
  <c r="E3995" i="56"/>
  <c r="F3995" i="56"/>
  <c r="G3995" i="56"/>
  <c r="E3996" i="56"/>
  <c r="F3996" i="56"/>
  <c r="G3996" i="56"/>
  <c r="E3997" i="56"/>
  <c r="F3997" i="56"/>
  <c r="G3997" i="56"/>
  <c r="E3998" i="56"/>
  <c r="F3998" i="56"/>
  <c r="G3998" i="56"/>
  <c r="E3999" i="56"/>
  <c r="F3999" i="56"/>
  <c r="G3999" i="56"/>
  <c r="E4000" i="56"/>
  <c r="F4000" i="56"/>
  <c r="G4000" i="56"/>
  <c r="E4001" i="56"/>
  <c r="F4001" i="56"/>
  <c r="G4001" i="56"/>
  <c r="E4002" i="56"/>
  <c r="F4002" i="56"/>
  <c r="G4002" i="56"/>
  <c r="E4003" i="56"/>
  <c r="F4003" i="56"/>
  <c r="G4003" i="56"/>
  <c r="E4004" i="56"/>
  <c r="F4004" i="56"/>
  <c r="G4004" i="56"/>
  <c r="E4005" i="56"/>
  <c r="F4005" i="56"/>
  <c r="G4005" i="56"/>
  <c r="E4006" i="56"/>
  <c r="F4006" i="56"/>
  <c r="G4006" i="56"/>
  <c r="E4007" i="56"/>
  <c r="F4007" i="56"/>
  <c r="G4007" i="56"/>
  <c r="E4008" i="56"/>
  <c r="F4008" i="56"/>
  <c r="G4008" i="56"/>
  <c r="E4009" i="56"/>
  <c r="F4009" i="56"/>
  <c r="G4009" i="56"/>
  <c r="E4010" i="56"/>
  <c r="F4010" i="56"/>
  <c r="G4010" i="56"/>
  <c r="E4011" i="56"/>
  <c r="F4011" i="56"/>
  <c r="G4011" i="56"/>
  <c r="E4012" i="56"/>
  <c r="F4012" i="56"/>
  <c r="G4012" i="56"/>
  <c r="E4013" i="56"/>
  <c r="F4013" i="56"/>
  <c r="G4013" i="56"/>
  <c r="E4014" i="56"/>
  <c r="F4014" i="56"/>
  <c r="G4014" i="56"/>
  <c r="E4015" i="56"/>
  <c r="F4015" i="56"/>
  <c r="G4015" i="56"/>
  <c r="E4016" i="56"/>
  <c r="F4016" i="56"/>
  <c r="G4016" i="56"/>
  <c r="E4017" i="56"/>
  <c r="F4017" i="56"/>
  <c r="G4017" i="56"/>
  <c r="E4018" i="56"/>
  <c r="F4018" i="56"/>
  <c r="G4018" i="56"/>
  <c r="E4019" i="56"/>
  <c r="F4019" i="56"/>
  <c r="G4019" i="56"/>
  <c r="E4020" i="56"/>
  <c r="F4020" i="56"/>
  <c r="G4020" i="56"/>
  <c r="E4021" i="56"/>
  <c r="F4021" i="56"/>
  <c r="G4021" i="56"/>
  <c r="E4022" i="56"/>
  <c r="F4022" i="56"/>
  <c r="G4022" i="56"/>
  <c r="E4023" i="56"/>
  <c r="F4023" i="56"/>
  <c r="G4023" i="56"/>
  <c r="E4024" i="56"/>
  <c r="F4024" i="56"/>
  <c r="G4024" i="56"/>
  <c r="E4025" i="56"/>
  <c r="F4025" i="56"/>
  <c r="G4025" i="56"/>
  <c r="E4026" i="56"/>
  <c r="F4026" i="56"/>
  <c r="G4026" i="56"/>
  <c r="E4027" i="56"/>
  <c r="F4027" i="56"/>
  <c r="G4027" i="56"/>
  <c r="E4028" i="56"/>
  <c r="F4028" i="56"/>
  <c r="G4028" i="56"/>
  <c r="E4029" i="56"/>
  <c r="F4029" i="56"/>
  <c r="G4029" i="56"/>
  <c r="E4030" i="56"/>
  <c r="F4030" i="56"/>
  <c r="G4030" i="56"/>
  <c r="E4031" i="56"/>
  <c r="F4031" i="56"/>
  <c r="G4031" i="56"/>
  <c r="E4032" i="56"/>
  <c r="F4032" i="56"/>
  <c r="G4032" i="56"/>
  <c r="E4033" i="56"/>
  <c r="F4033" i="56"/>
  <c r="G4033" i="56"/>
  <c r="E4034" i="56"/>
  <c r="F4034" i="56"/>
  <c r="G4034" i="56"/>
  <c r="E4035" i="56"/>
  <c r="F4035" i="56"/>
  <c r="G4035" i="56"/>
  <c r="E4036" i="56"/>
  <c r="F4036" i="56"/>
  <c r="G4036" i="56"/>
  <c r="E4037" i="56"/>
  <c r="F4037" i="56"/>
  <c r="G4037" i="56"/>
  <c r="E4038" i="56"/>
  <c r="F4038" i="56"/>
  <c r="G4038" i="56"/>
  <c r="E4039" i="56"/>
  <c r="F4039" i="56"/>
  <c r="G4039" i="56"/>
  <c r="E4040" i="56"/>
  <c r="F4040" i="56"/>
  <c r="G4040" i="56"/>
  <c r="E4041" i="56"/>
  <c r="F4041" i="56"/>
  <c r="G4041" i="56"/>
  <c r="E4042" i="56"/>
  <c r="F4042" i="56"/>
  <c r="G4042" i="56"/>
  <c r="E4043" i="56"/>
  <c r="F4043" i="56"/>
  <c r="G4043" i="56"/>
  <c r="E4044" i="56"/>
  <c r="F4044" i="56"/>
  <c r="G4044" i="56"/>
  <c r="E4045" i="56"/>
  <c r="F4045" i="56"/>
  <c r="G4045" i="56"/>
  <c r="E4046" i="56"/>
  <c r="F4046" i="56"/>
  <c r="G4046" i="56"/>
  <c r="E4047" i="56"/>
  <c r="F4047" i="56"/>
  <c r="G4047" i="56"/>
  <c r="E4048" i="56"/>
  <c r="F4048" i="56"/>
  <c r="G4048" i="56"/>
  <c r="E4049" i="56"/>
  <c r="F4049" i="56"/>
  <c r="G4049" i="56"/>
  <c r="E4050" i="56"/>
  <c r="F4050" i="56"/>
  <c r="G4050" i="56"/>
  <c r="E4051" i="56"/>
  <c r="F4051" i="56"/>
  <c r="G4051" i="56"/>
  <c r="E4052" i="56"/>
  <c r="F4052" i="56"/>
  <c r="G4052" i="56"/>
  <c r="E4053" i="56"/>
  <c r="F4053" i="56"/>
  <c r="G4053" i="56"/>
  <c r="E4054" i="56"/>
  <c r="F4054" i="56"/>
  <c r="G4054" i="56"/>
  <c r="E4055" i="56"/>
  <c r="F4055" i="56"/>
  <c r="G4055" i="56"/>
  <c r="E4056" i="56"/>
  <c r="F4056" i="56"/>
  <c r="G4056" i="56"/>
  <c r="E4057" i="56"/>
  <c r="F4057" i="56"/>
  <c r="G4057" i="56"/>
  <c r="E4058" i="56"/>
  <c r="F4058" i="56"/>
  <c r="G4058" i="56"/>
  <c r="E4059" i="56"/>
  <c r="F4059" i="56"/>
  <c r="G4059" i="56"/>
  <c r="E4060" i="56"/>
  <c r="F4060" i="56"/>
  <c r="G4060" i="56"/>
  <c r="E4061" i="56"/>
  <c r="F4061" i="56"/>
  <c r="G4061" i="56"/>
  <c r="E4062" i="56"/>
  <c r="F4062" i="56"/>
  <c r="G4062" i="56"/>
  <c r="E4063" i="56"/>
  <c r="F4063" i="56"/>
  <c r="G4063" i="56"/>
  <c r="E4064" i="56"/>
  <c r="F4064" i="56"/>
  <c r="G4064" i="56"/>
  <c r="E4065" i="56"/>
  <c r="F4065" i="56"/>
  <c r="G4065" i="56"/>
  <c r="E4066" i="56"/>
  <c r="F4066" i="56"/>
  <c r="G4066" i="56"/>
  <c r="E4067" i="56"/>
  <c r="F4067" i="56"/>
  <c r="G4067" i="56"/>
  <c r="E4068" i="56"/>
  <c r="F4068" i="56"/>
  <c r="G4068" i="56"/>
  <c r="E4069" i="56"/>
  <c r="F4069" i="56"/>
  <c r="G4069" i="56"/>
  <c r="E4070" i="56"/>
  <c r="F4070" i="56"/>
  <c r="G4070" i="56"/>
  <c r="E4071" i="56"/>
  <c r="F4071" i="56"/>
  <c r="G4071" i="56"/>
  <c r="E4072" i="56"/>
  <c r="F4072" i="56"/>
  <c r="G4072" i="56"/>
  <c r="E4073" i="56"/>
  <c r="F4073" i="56"/>
  <c r="G4073" i="56"/>
  <c r="E4074" i="56"/>
  <c r="F4074" i="56"/>
  <c r="G4074" i="56"/>
  <c r="E4075" i="56"/>
  <c r="F4075" i="56"/>
  <c r="G4075" i="56"/>
  <c r="E4076" i="56"/>
  <c r="F4076" i="56"/>
  <c r="G4076" i="56"/>
  <c r="E4077" i="56"/>
  <c r="F4077" i="56"/>
  <c r="G4077" i="56"/>
  <c r="E4078" i="56"/>
  <c r="F4078" i="56"/>
  <c r="G4078" i="56"/>
  <c r="E4079" i="56"/>
  <c r="F4079" i="56"/>
  <c r="G4079" i="56"/>
  <c r="E4080" i="56"/>
  <c r="F4080" i="56"/>
  <c r="G4080" i="56"/>
  <c r="E4081" i="56"/>
  <c r="F4081" i="56"/>
  <c r="G4081" i="56"/>
  <c r="E4082" i="56"/>
  <c r="F4082" i="56"/>
  <c r="G4082" i="56"/>
  <c r="E4083" i="56"/>
  <c r="F4083" i="56"/>
  <c r="G4083" i="56"/>
  <c r="E4084" i="56"/>
  <c r="F4084" i="56"/>
  <c r="G4084" i="56"/>
  <c r="E4085" i="56"/>
  <c r="F4085" i="56"/>
  <c r="G4085" i="56"/>
  <c r="E4086" i="56"/>
  <c r="F4086" i="56"/>
  <c r="G4086" i="56"/>
  <c r="E4087" i="56"/>
  <c r="F4087" i="56"/>
  <c r="G4087" i="56"/>
  <c r="E4088" i="56"/>
  <c r="F4088" i="56"/>
  <c r="G4088" i="56"/>
  <c r="E4089" i="56"/>
  <c r="F4089" i="56"/>
  <c r="G4089" i="56"/>
  <c r="E4090" i="56"/>
  <c r="F4090" i="56"/>
  <c r="G4090" i="56"/>
  <c r="E4091" i="56"/>
  <c r="F4091" i="56"/>
  <c r="G4091" i="56"/>
  <c r="E4092" i="56"/>
  <c r="F4092" i="56"/>
  <c r="G4092" i="56"/>
  <c r="E4093" i="56"/>
  <c r="F4093" i="56"/>
  <c r="G4093" i="56"/>
  <c r="E4094" i="56"/>
  <c r="F4094" i="56"/>
  <c r="G4094" i="56"/>
  <c r="E4095" i="56"/>
  <c r="F4095" i="56"/>
  <c r="G4095" i="56"/>
  <c r="E4096" i="56"/>
  <c r="F4096" i="56"/>
  <c r="G4096" i="56"/>
  <c r="E4097" i="56"/>
  <c r="F4097" i="56"/>
  <c r="G4097" i="56"/>
  <c r="E4098" i="56"/>
  <c r="F4098" i="56"/>
  <c r="G4098" i="56"/>
  <c r="E4099" i="56"/>
  <c r="F4099" i="56"/>
  <c r="G4099" i="56"/>
  <c r="E4100" i="56"/>
  <c r="F4100" i="56"/>
  <c r="G4100" i="56"/>
  <c r="E4101" i="56"/>
  <c r="F4101" i="56"/>
  <c r="G4101" i="56"/>
  <c r="E4102" i="56"/>
  <c r="F4102" i="56"/>
  <c r="G4102" i="56"/>
  <c r="E4103" i="56"/>
  <c r="F4103" i="56"/>
  <c r="G4103" i="56"/>
  <c r="E4104" i="56"/>
  <c r="F4104" i="56"/>
  <c r="G4104" i="56"/>
  <c r="E4105" i="56"/>
  <c r="F4105" i="56"/>
  <c r="G4105" i="56"/>
  <c r="E4106" i="56"/>
  <c r="F4106" i="56"/>
  <c r="G4106" i="56"/>
  <c r="E4107" i="56"/>
  <c r="F4107" i="56"/>
  <c r="G4107" i="56"/>
  <c r="E4108" i="56"/>
  <c r="F4108" i="56"/>
  <c r="G4108" i="56"/>
  <c r="E4109" i="56"/>
  <c r="F4109" i="56"/>
  <c r="G4109" i="56"/>
  <c r="E4110" i="56"/>
  <c r="F4110" i="56"/>
  <c r="G4110" i="56"/>
  <c r="E4111" i="56"/>
  <c r="F4111" i="56"/>
  <c r="G4111" i="56"/>
  <c r="E4112" i="56"/>
  <c r="F4112" i="56"/>
  <c r="G4112" i="56"/>
  <c r="E4113" i="56"/>
  <c r="F4113" i="56"/>
  <c r="G4113" i="56"/>
  <c r="E4114" i="56"/>
  <c r="F4114" i="56"/>
  <c r="G4114" i="56"/>
  <c r="E4115" i="56"/>
  <c r="F4115" i="56"/>
  <c r="G4115" i="56"/>
  <c r="E4116" i="56"/>
  <c r="F4116" i="56"/>
  <c r="G4116" i="56"/>
  <c r="E4117" i="56"/>
  <c r="F4117" i="56"/>
  <c r="G4117" i="56"/>
  <c r="E4118" i="56"/>
  <c r="F4118" i="56"/>
  <c r="G4118" i="56"/>
  <c r="E4119" i="56"/>
  <c r="F4119" i="56"/>
  <c r="G4119" i="56"/>
  <c r="E4120" i="56"/>
  <c r="F4120" i="56"/>
  <c r="G4120" i="56"/>
  <c r="E4121" i="56"/>
  <c r="F4121" i="56"/>
  <c r="G4121" i="56"/>
  <c r="E4122" i="56"/>
  <c r="F4122" i="56"/>
  <c r="G4122" i="56"/>
  <c r="E4123" i="56"/>
  <c r="F4123" i="56"/>
  <c r="G4123" i="56"/>
  <c r="E4124" i="56"/>
  <c r="F4124" i="56"/>
  <c r="G4124" i="56"/>
  <c r="E4125" i="56"/>
  <c r="F4125" i="56"/>
  <c r="G4125" i="56"/>
  <c r="E4126" i="56"/>
  <c r="F4126" i="56"/>
  <c r="G4126" i="56"/>
  <c r="E4127" i="56"/>
  <c r="F4127" i="56"/>
  <c r="G4127" i="56"/>
  <c r="E4128" i="56"/>
  <c r="F4128" i="56"/>
  <c r="G4128" i="56"/>
  <c r="E4129" i="56"/>
  <c r="F4129" i="56"/>
  <c r="G4129" i="56"/>
  <c r="E4130" i="56"/>
  <c r="F4130" i="56"/>
  <c r="G4130" i="56"/>
  <c r="E4131" i="56"/>
  <c r="F4131" i="56"/>
  <c r="G4131" i="56"/>
  <c r="E4132" i="56"/>
  <c r="F4132" i="56"/>
  <c r="G4132" i="56"/>
  <c r="E4133" i="56"/>
  <c r="F4133" i="56"/>
  <c r="G4133" i="56"/>
  <c r="E4134" i="56"/>
  <c r="F4134" i="56"/>
  <c r="G4134" i="56"/>
  <c r="E4135" i="56"/>
  <c r="F4135" i="56"/>
  <c r="G4135" i="56"/>
  <c r="E4136" i="56"/>
  <c r="F4136" i="56"/>
  <c r="G4136" i="56"/>
  <c r="E4137" i="56"/>
  <c r="F4137" i="56"/>
  <c r="G4137" i="56"/>
  <c r="E4138" i="56"/>
  <c r="F4138" i="56"/>
  <c r="G4138" i="56"/>
  <c r="E4139" i="56"/>
  <c r="F4139" i="56"/>
  <c r="G4139" i="56"/>
  <c r="E4140" i="56"/>
  <c r="F4140" i="56"/>
  <c r="G4140" i="56"/>
  <c r="E4141" i="56"/>
  <c r="F4141" i="56"/>
  <c r="G4141" i="56"/>
  <c r="E4142" i="56"/>
  <c r="F4142" i="56"/>
  <c r="G4142" i="56"/>
  <c r="E4143" i="56"/>
  <c r="F4143" i="56"/>
  <c r="G4143" i="56"/>
  <c r="E4144" i="56"/>
  <c r="F4144" i="56"/>
  <c r="G4144" i="56"/>
  <c r="E4145" i="56"/>
  <c r="F4145" i="56"/>
  <c r="G4145" i="56"/>
  <c r="E4146" i="56"/>
  <c r="F4146" i="56"/>
  <c r="G4146" i="56"/>
  <c r="E4147" i="56"/>
  <c r="F4147" i="56"/>
  <c r="G4147" i="56"/>
  <c r="F3907" i="56"/>
  <c r="G3907" i="56"/>
  <c r="E3907" i="56"/>
  <c r="C2688" i="56" l="1"/>
  <c r="C2689" i="56"/>
  <c r="C2690" i="56"/>
  <c r="C2691" i="56"/>
  <c r="C2692" i="56"/>
  <c r="C2693" i="56"/>
  <c r="C2694" i="56"/>
  <c r="C2695" i="56"/>
  <c r="C2696" i="56"/>
  <c r="C2697" i="56"/>
  <c r="C2698" i="56"/>
  <c r="C2699" i="56"/>
  <c r="C2700" i="56"/>
  <c r="C2701" i="56"/>
  <c r="C2702" i="56"/>
  <c r="C2703" i="56"/>
  <c r="C2704" i="56"/>
  <c r="C2705" i="56"/>
  <c r="C2706" i="56"/>
  <c r="C2707" i="56"/>
  <c r="C2708" i="56"/>
  <c r="C2709" i="56"/>
  <c r="C2710" i="56"/>
  <c r="C2711" i="56"/>
  <c r="C2712" i="56"/>
  <c r="C2713" i="56"/>
  <c r="C2714" i="56"/>
  <c r="C2715" i="56"/>
  <c r="C2716" i="56"/>
  <c r="C2717" i="56"/>
  <c r="C2718" i="56"/>
  <c r="C2719" i="56"/>
  <c r="C2720" i="56"/>
  <c r="C2721" i="56"/>
  <c r="C2722" i="56"/>
  <c r="C2723" i="56"/>
  <c r="C2724" i="56"/>
  <c r="C2725" i="56"/>
  <c r="C2726" i="56"/>
  <c r="C2727" i="56"/>
  <c r="C2728" i="56"/>
  <c r="C2729" i="56"/>
  <c r="C2730" i="56"/>
  <c r="C2731" i="56"/>
  <c r="C2732" i="56"/>
  <c r="C2733" i="56"/>
  <c r="C2734" i="56"/>
  <c r="C2735" i="56"/>
  <c r="C2736" i="56"/>
  <c r="C2737" i="56"/>
  <c r="C2738" i="56"/>
  <c r="C2739" i="56"/>
  <c r="C2740" i="56"/>
  <c r="C2741" i="56"/>
  <c r="C2742" i="56"/>
  <c r="C2743" i="56"/>
  <c r="C2744" i="56"/>
  <c r="C2745" i="56"/>
  <c r="C2746" i="56"/>
  <c r="C2747" i="56"/>
  <c r="C2748" i="56"/>
  <c r="C2749" i="56"/>
  <c r="C2750" i="56"/>
  <c r="C2751" i="56"/>
  <c r="C2752" i="56"/>
  <c r="C2753" i="56"/>
  <c r="C2754" i="56"/>
  <c r="C2755" i="56"/>
  <c r="C2756" i="56"/>
  <c r="C2757" i="56"/>
  <c r="C2758" i="56"/>
  <c r="C2759" i="56"/>
  <c r="C2760" i="56"/>
  <c r="C2761" i="56"/>
  <c r="C2762" i="56"/>
  <c r="C2763" i="56"/>
  <c r="C2764" i="56"/>
  <c r="C2765" i="56"/>
  <c r="C2766" i="56"/>
  <c r="C2767" i="56"/>
  <c r="C2768" i="56"/>
  <c r="C2769" i="56"/>
  <c r="C2770" i="56"/>
  <c r="C2771" i="56"/>
  <c r="C2772" i="56"/>
  <c r="C2773" i="56"/>
  <c r="C2774" i="56"/>
  <c r="C2775" i="56"/>
  <c r="C2776" i="56"/>
  <c r="C2777" i="56"/>
  <c r="C2778" i="56"/>
  <c r="C2779" i="56"/>
  <c r="C2780" i="56"/>
  <c r="C2781" i="56"/>
  <c r="C2782" i="56"/>
  <c r="C2783" i="56"/>
  <c r="C2784" i="56"/>
  <c r="C2785" i="56"/>
  <c r="C2786" i="56"/>
  <c r="C2787" i="56"/>
  <c r="C2788" i="56"/>
  <c r="C2789" i="56"/>
  <c r="C2790" i="56"/>
  <c r="C2791" i="56"/>
  <c r="C2792" i="56"/>
  <c r="C2793" i="56"/>
  <c r="C2794" i="56"/>
  <c r="C2795" i="56"/>
  <c r="C2796" i="56"/>
  <c r="C2797" i="56"/>
  <c r="C2798" i="56"/>
  <c r="C2799" i="56"/>
  <c r="C2800" i="56"/>
  <c r="C2801" i="56"/>
  <c r="C2802" i="56"/>
  <c r="C2803" i="56"/>
  <c r="C2804" i="56"/>
  <c r="C2805" i="56"/>
  <c r="C2806" i="56"/>
  <c r="C2807" i="56"/>
  <c r="C2808" i="56"/>
  <c r="C2809" i="56"/>
  <c r="C2810" i="56"/>
  <c r="C2811" i="56"/>
  <c r="C2812" i="56"/>
  <c r="C2813" i="56"/>
  <c r="C2814" i="56"/>
  <c r="C2815" i="56"/>
  <c r="C2816" i="56"/>
  <c r="C2817" i="56"/>
  <c r="C2818" i="56"/>
  <c r="C2819" i="56"/>
  <c r="C2820" i="56"/>
  <c r="C2821" i="56"/>
  <c r="C2822" i="56"/>
  <c r="C2823" i="56"/>
  <c r="C2824" i="56"/>
  <c r="C2825" i="56"/>
  <c r="C2826" i="56"/>
  <c r="C2827" i="56"/>
  <c r="C2828" i="56"/>
  <c r="C2829" i="56"/>
  <c r="C2830" i="56"/>
  <c r="C2831" i="56"/>
  <c r="C2832" i="56"/>
  <c r="C2833" i="56"/>
  <c r="C2834" i="56"/>
  <c r="C2835" i="56"/>
  <c r="C2836" i="56"/>
  <c r="C2837" i="56"/>
  <c r="C2838" i="56"/>
  <c r="C2839" i="56"/>
  <c r="C2840" i="56"/>
  <c r="C2841" i="56"/>
  <c r="C2842" i="56"/>
  <c r="C2843" i="56"/>
  <c r="C2844" i="56"/>
  <c r="C2845" i="56"/>
  <c r="C2846" i="56"/>
  <c r="C2847" i="56"/>
  <c r="C2848" i="56"/>
  <c r="C2849" i="56"/>
  <c r="C2850" i="56"/>
  <c r="C2851" i="56"/>
  <c r="C2852" i="56"/>
  <c r="C2853" i="56"/>
  <c r="C2854" i="56"/>
  <c r="C2855" i="56"/>
  <c r="C2856" i="56"/>
  <c r="C2857" i="56"/>
  <c r="C2858" i="56"/>
  <c r="C2859" i="56"/>
  <c r="C2860" i="56"/>
  <c r="C2861" i="56"/>
  <c r="C2862" i="56"/>
  <c r="C2863" i="56"/>
  <c r="C2864" i="56"/>
  <c r="C2865" i="56"/>
  <c r="C2866" i="56"/>
  <c r="C2867" i="56"/>
  <c r="C2868" i="56"/>
  <c r="C2869" i="56"/>
  <c r="C2870" i="56"/>
  <c r="C2871" i="56"/>
  <c r="C2872" i="56"/>
  <c r="C2873" i="56"/>
  <c r="C2874" i="56"/>
  <c r="C2875" i="56"/>
  <c r="C2876" i="56"/>
  <c r="C2877" i="56"/>
  <c r="C2878" i="56"/>
  <c r="C2879" i="56"/>
  <c r="C2880" i="56"/>
  <c r="C2881" i="56"/>
  <c r="C2882" i="56"/>
  <c r="C2883" i="56"/>
  <c r="C2884" i="56"/>
  <c r="C2885" i="56"/>
  <c r="C2886" i="56"/>
  <c r="C2887" i="56"/>
  <c r="C2888" i="56"/>
  <c r="C2889" i="56"/>
  <c r="C2890" i="56"/>
  <c r="C2891" i="56"/>
  <c r="C2892" i="56"/>
  <c r="C2893" i="56"/>
  <c r="C2894" i="56"/>
  <c r="C2895" i="56"/>
  <c r="C2896" i="56"/>
  <c r="C2897" i="56"/>
  <c r="C2898" i="56"/>
  <c r="C2899" i="56"/>
  <c r="C2900" i="56"/>
  <c r="C2901" i="56"/>
  <c r="C2902" i="56"/>
  <c r="C2903" i="56"/>
  <c r="C2904" i="56"/>
  <c r="C2905" i="56"/>
  <c r="C2906" i="56"/>
  <c r="C2907" i="56"/>
  <c r="C2908" i="56"/>
  <c r="C2909" i="56"/>
  <c r="C2910" i="56"/>
  <c r="C2911" i="56"/>
  <c r="C2912" i="56"/>
  <c r="C2913" i="56"/>
  <c r="C2914" i="56"/>
  <c r="C2915" i="56"/>
  <c r="C2916" i="56"/>
  <c r="C2917" i="56"/>
  <c r="C2918" i="56"/>
  <c r="C2919" i="56"/>
  <c r="C2920" i="56"/>
  <c r="C2921" i="56"/>
  <c r="C2922" i="56"/>
  <c r="C2923" i="56"/>
  <c r="C2924" i="56"/>
  <c r="C2925" i="56"/>
  <c r="C2926" i="56"/>
  <c r="C2927" i="56"/>
  <c r="C2687" i="56"/>
  <c r="C1467" i="56"/>
  <c r="C1468" i="56"/>
  <c r="C1469" i="56"/>
  <c r="C1470" i="56"/>
  <c r="C1471" i="56"/>
  <c r="C1472" i="56"/>
  <c r="C1473" i="56"/>
  <c r="C1474" i="56"/>
  <c r="C1475" i="56"/>
  <c r="C1476" i="56"/>
  <c r="C1477" i="56"/>
  <c r="C1478" i="56"/>
  <c r="C1479" i="56"/>
  <c r="C1480" i="56"/>
  <c r="C1481" i="56"/>
  <c r="C1482" i="56"/>
  <c r="C1483" i="56"/>
  <c r="C1484" i="56"/>
  <c r="C1485" i="56"/>
  <c r="C1486" i="56"/>
  <c r="C1487" i="56"/>
  <c r="C1488" i="56"/>
  <c r="C1489" i="56"/>
  <c r="C1490" i="56"/>
  <c r="C1491" i="56"/>
  <c r="C1492" i="56"/>
  <c r="C1493" i="56"/>
  <c r="C1494" i="56"/>
  <c r="C1495" i="56"/>
  <c r="C1496" i="56"/>
  <c r="C1497" i="56"/>
  <c r="C1498" i="56"/>
  <c r="C1499" i="56"/>
  <c r="C1500" i="56"/>
  <c r="C1501" i="56"/>
  <c r="C1502" i="56"/>
  <c r="C1503" i="56"/>
  <c r="C1504" i="56"/>
  <c r="C1505" i="56"/>
  <c r="C1506" i="56"/>
  <c r="C1507" i="56"/>
  <c r="C1508" i="56"/>
  <c r="C1509" i="56"/>
  <c r="C1510" i="56"/>
  <c r="C1511" i="56"/>
  <c r="C1512" i="56"/>
  <c r="C1513" i="56"/>
  <c r="C1514" i="56"/>
  <c r="C1515" i="56"/>
  <c r="C1516" i="56"/>
  <c r="C1517" i="56"/>
  <c r="C1518" i="56"/>
  <c r="C1519" i="56"/>
  <c r="C1520" i="56"/>
  <c r="C1521" i="56"/>
  <c r="C1522" i="56"/>
  <c r="C1523" i="56"/>
  <c r="C1524" i="56"/>
  <c r="C1525" i="56"/>
  <c r="C1526" i="56"/>
  <c r="C1527" i="56"/>
  <c r="C1528" i="56"/>
  <c r="C1529" i="56"/>
  <c r="C1530" i="56"/>
  <c r="C1531" i="56"/>
  <c r="C1532" i="56"/>
  <c r="C1533" i="56"/>
  <c r="C1534" i="56"/>
  <c r="C1535" i="56"/>
  <c r="C1536" i="56"/>
  <c r="C1537" i="56"/>
  <c r="C1538" i="56"/>
  <c r="C1539" i="56"/>
  <c r="C1540" i="56"/>
  <c r="C1541" i="56"/>
  <c r="C1542" i="56"/>
  <c r="C1543" i="56"/>
  <c r="C1544" i="56"/>
  <c r="C1545" i="56"/>
  <c r="C1546" i="56"/>
  <c r="C1547" i="56"/>
  <c r="C1548" i="56"/>
  <c r="C1549" i="56"/>
  <c r="C1550" i="56"/>
  <c r="C1551" i="56"/>
  <c r="C1552" i="56"/>
  <c r="C1553" i="56"/>
  <c r="C1554" i="56"/>
  <c r="C1555" i="56"/>
  <c r="C1556" i="56"/>
  <c r="C1557" i="56"/>
  <c r="C1558" i="56"/>
  <c r="C1559" i="56"/>
  <c r="C1560" i="56"/>
  <c r="C1561" i="56"/>
  <c r="C1562" i="56"/>
  <c r="C1563" i="56"/>
  <c r="C1564" i="56"/>
  <c r="C1565" i="56"/>
  <c r="C1566" i="56"/>
  <c r="C1567" i="56"/>
  <c r="C1568" i="56"/>
  <c r="C1569" i="56"/>
  <c r="C1570" i="56"/>
  <c r="C1571" i="56"/>
  <c r="C1572" i="56"/>
  <c r="C1573" i="56"/>
  <c r="C1574" i="56"/>
  <c r="C1575" i="56"/>
  <c r="C1576" i="56"/>
  <c r="C1577" i="56"/>
  <c r="C1578" i="56"/>
  <c r="C1579" i="56"/>
  <c r="C1580" i="56"/>
  <c r="C1581" i="56"/>
  <c r="C1582" i="56"/>
  <c r="C1583" i="56"/>
  <c r="C1584" i="56"/>
  <c r="C1585" i="56"/>
  <c r="C1586" i="56"/>
  <c r="C1587" i="56"/>
  <c r="C1588" i="56"/>
  <c r="C1589" i="56"/>
  <c r="C1590" i="56"/>
  <c r="C1591" i="56"/>
  <c r="C1592" i="56"/>
  <c r="C1593" i="56"/>
  <c r="C1594" i="56"/>
  <c r="C1595" i="56"/>
  <c r="C1596" i="56"/>
  <c r="C1597" i="56"/>
  <c r="C1598" i="56"/>
  <c r="C1599" i="56"/>
  <c r="C1600" i="56"/>
  <c r="C1601" i="56"/>
  <c r="C1602" i="56"/>
  <c r="C1603" i="56"/>
  <c r="C1604" i="56"/>
  <c r="C1605" i="56"/>
  <c r="C1606" i="56"/>
  <c r="C1607" i="56"/>
  <c r="C1608" i="56"/>
  <c r="C1609" i="56"/>
  <c r="C1610" i="56"/>
  <c r="C1611" i="56"/>
  <c r="C1612" i="56"/>
  <c r="C1613" i="56"/>
  <c r="C1614" i="56"/>
  <c r="C1615" i="56"/>
  <c r="C1616" i="56"/>
  <c r="C1617" i="56"/>
  <c r="C1618" i="56"/>
  <c r="C1619" i="56"/>
  <c r="C1620" i="56"/>
  <c r="C1621" i="56"/>
  <c r="C1622" i="56"/>
  <c r="C1623" i="56"/>
  <c r="C1624" i="56"/>
  <c r="C1625" i="56"/>
  <c r="C1626" i="56"/>
  <c r="C1627" i="56"/>
  <c r="C1628" i="56"/>
  <c r="C1629" i="56"/>
  <c r="C1630" i="56"/>
  <c r="C1631" i="56"/>
  <c r="C1632" i="56"/>
  <c r="C1633" i="56"/>
  <c r="C1634" i="56"/>
  <c r="C1635" i="56"/>
  <c r="C1636" i="56"/>
  <c r="C1637" i="56"/>
  <c r="C1638" i="56"/>
  <c r="C1639" i="56"/>
  <c r="C1640" i="56"/>
  <c r="C1641" i="56"/>
  <c r="C1642" i="56"/>
  <c r="C1643" i="56"/>
  <c r="C1644" i="56"/>
  <c r="C1645" i="56"/>
  <c r="C1646" i="56"/>
  <c r="C1647" i="56"/>
  <c r="C1648" i="56"/>
  <c r="C1649" i="56"/>
  <c r="C1650" i="56"/>
  <c r="C1651" i="56"/>
  <c r="C1652" i="56"/>
  <c r="C1653" i="56"/>
  <c r="C1654" i="56"/>
  <c r="C1655" i="56"/>
  <c r="C1656" i="56"/>
  <c r="C1657" i="56"/>
  <c r="C1658" i="56"/>
  <c r="C1659" i="56"/>
  <c r="C1660" i="56"/>
  <c r="C1661" i="56"/>
  <c r="C1662" i="56"/>
  <c r="C1663" i="56"/>
  <c r="C1664" i="56"/>
  <c r="C1665" i="56"/>
  <c r="C1666" i="56"/>
  <c r="C1667" i="56"/>
  <c r="C1668" i="56"/>
  <c r="C1669" i="56"/>
  <c r="C1670" i="56"/>
  <c r="C1671" i="56"/>
  <c r="C1672" i="56"/>
  <c r="C1673" i="56"/>
  <c r="C1674" i="56"/>
  <c r="C1675" i="56"/>
  <c r="C1676" i="56"/>
  <c r="C1677" i="56"/>
  <c r="C1678" i="56"/>
  <c r="C1679" i="56"/>
  <c r="C1680" i="56"/>
  <c r="C1681" i="56"/>
  <c r="C1682" i="56"/>
  <c r="C1683" i="56"/>
  <c r="C1684" i="56"/>
  <c r="C1685" i="56"/>
  <c r="C1686" i="56"/>
  <c r="C1687" i="56"/>
  <c r="C1688" i="56"/>
  <c r="C1689" i="56"/>
  <c r="C1690" i="56"/>
  <c r="C1691" i="56"/>
  <c r="C1692" i="56"/>
  <c r="C1693" i="56"/>
  <c r="C1694" i="56"/>
  <c r="C1695" i="56"/>
  <c r="C1696" i="56"/>
  <c r="C1697" i="56"/>
  <c r="C1698" i="56"/>
  <c r="C1699" i="56"/>
  <c r="C1700" i="56"/>
  <c r="C1701" i="56"/>
  <c r="C1702" i="56"/>
  <c r="C1703" i="56"/>
  <c r="C1704" i="56"/>
  <c r="C1705" i="56"/>
  <c r="C1706" i="56"/>
  <c r="C1707" i="56"/>
  <c r="C3908" i="56"/>
  <c r="C3909" i="56"/>
  <c r="C3910" i="56"/>
  <c r="C3911" i="56"/>
  <c r="C3912" i="56"/>
  <c r="C3913" i="56"/>
  <c r="C3914" i="56"/>
  <c r="C3915" i="56"/>
  <c r="C3916" i="56"/>
  <c r="C3917" i="56"/>
  <c r="C3918" i="56"/>
  <c r="C3919" i="56"/>
  <c r="C3920" i="56"/>
  <c r="C3921" i="56"/>
  <c r="C3922" i="56"/>
  <c r="C3923" i="56"/>
  <c r="C3924" i="56"/>
  <c r="C3925" i="56"/>
  <c r="C3926" i="56"/>
  <c r="C3927" i="56"/>
  <c r="C3928" i="56"/>
  <c r="C3929" i="56"/>
  <c r="C3930" i="56"/>
  <c r="C3931" i="56"/>
  <c r="C3932" i="56"/>
  <c r="C3933" i="56"/>
  <c r="C3934" i="56"/>
  <c r="C3935" i="56"/>
  <c r="C3936" i="56"/>
  <c r="C3937" i="56"/>
  <c r="C3938" i="56"/>
  <c r="C3939" i="56"/>
  <c r="C3940" i="56"/>
  <c r="C3941" i="56"/>
  <c r="C3942" i="56"/>
  <c r="C3943" i="56"/>
  <c r="C3944" i="56"/>
  <c r="C3945" i="56"/>
  <c r="C3946" i="56"/>
  <c r="C3947" i="56"/>
  <c r="C3948" i="56"/>
  <c r="C3949" i="56"/>
  <c r="C3950" i="56"/>
  <c r="C3951" i="56"/>
  <c r="C3952" i="56"/>
  <c r="C3953" i="56"/>
  <c r="C3954" i="56"/>
  <c r="C3955" i="56"/>
  <c r="C3956" i="56"/>
  <c r="C3957" i="56"/>
  <c r="C3958" i="56"/>
  <c r="C3959" i="56"/>
  <c r="C3960" i="56"/>
  <c r="C3961" i="56"/>
  <c r="C3962" i="56"/>
  <c r="C3963" i="56"/>
  <c r="C3964" i="56"/>
  <c r="C3965" i="56"/>
  <c r="C3966" i="56"/>
  <c r="C3967" i="56"/>
  <c r="C3968" i="56"/>
  <c r="C3969" i="56"/>
  <c r="C3970" i="56"/>
  <c r="C3971" i="56"/>
  <c r="C3972" i="56"/>
  <c r="C3973" i="56"/>
  <c r="C3974" i="56"/>
  <c r="C3975" i="56"/>
  <c r="C3976" i="56"/>
  <c r="C3977" i="56"/>
  <c r="C3978" i="56"/>
  <c r="C3979" i="56"/>
  <c r="C3980" i="56"/>
  <c r="C3981" i="56"/>
  <c r="C3982" i="56"/>
  <c r="C3983" i="56"/>
  <c r="C3984" i="56"/>
  <c r="C3985" i="56"/>
  <c r="C3986" i="56"/>
  <c r="C3987" i="56"/>
  <c r="C3988" i="56"/>
  <c r="C3989" i="56"/>
  <c r="C3990" i="56"/>
  <c r="C3991" i="56"/>
  <c r="C3992" i="56"/>
  <c r="C3993" i="56"/>
  <c r="C3994" i="56"/>
  <c r="C3995" i="56"/>
  <c r="C3996" i="56"/>
  <c r="C3997" i="56"/>
  <c r="C3998" i="56"/>
  <c r="C3999" i="56"/>
  <c r="C4000" i="56"/>
  <c r="C4001" i="56"/>
  <c r="C4002" i="56"/>
  <c r="C4003" i="56"/>
  <c r="C4004" i="56"/>
  <c r="C4005" i="56"/>
  <c r="C4006" i="56"/>
  <c r="C4007" i="56"/>
  <c r="C4008" i="56"/>
  <c r="C4009" i="56"/>
  <c r="C4010" i="56"/>
  <c r="C4011" i="56"/>
  <c r="C4012" i="56"/>
  <c r="C4013" i="56"/>
  <c r="C4014" i="56"/>
  <c r="C4015" i="56"/>
  <c r="C4016" i="56"/>
  <c r="C4017" i="56"/>
  <c r="C4018" i="56"/>
  <c r="C4019" i="56"/>
  <c r="C4020" i="56"/>
  <c r="C4021" i="56"/>
  <c r="C4022" i="56"/>
  <c r="C4023" i="56"/>
  <c r="C4024" i="56"/>
  <c r="C4025" i="56"/>
  <c r="C4026" i="56"/>
  <c r="C4027" i="56"/>
  <c r="C4028" i="56"/>
  <c r="C4029" i="56"/>
  <c r="C4030" i="56"/>
  <c r="C4031" i="56"/>
  <c r="C4032" i="56"/>
  <c r="C4033" i="56"/>
  <c r="C4034" i="56"/>
  <c r="C4035" i="56"/>
  <c r="C4036" i="56"/>
  <c r="C4037" i="56"/>
  <c r="C4038" i="56"/>
  <c r="C4039" i="56"/>
  <c r="C4040" i="56"/>
  <c r="C4041" i="56"/>
  <c r="C4042" i="56"/>
  <c r="C4043" i="56"/>
  <c r="C4044" i="56"/>
  <c r="C4045" i="56"/>
  <c r="C4046" i="56"/>
  <c r="C4047" i="56"/>
  <c r="C4048" i="56"/>
  <c r="C4049" i="56"/>
  <c r="C4050" i="56"/>
  <c r="C4051" i="56"/>
  <c r="C4052" i="56"/>
  <c r="C4053" i="56"/>
  <c r="C4054" i="56"/>
  <c r="C4055" i="56"/>
  <c r="C4056" i="56"/>
  <c r="C4057" i="56"/>
  <c r="C4058" i="56"/>
  <c r="C4059" i="56"/>
  <c r="C4060" i="56"/>
  <c r="C4061" i="56"/>
  <c r="C4062" i="56"/>
  <c r="C4063" i="56"/>
  <c r="C4064" i="56"/>
  <c r="C4065" i="56"/>
  <c r="C4066" i="56"/>
  <c r="C4067" i="56"/>
  <c r="C4068" i="56"/>
  <c r="C4069" i="56"/>
  <c r="C4070" i="56"/>
  <c r="C4071" i="56"/>
  <c r="C4072" i="56"/>
  <c r="C4073" i="56"/>
  <c r="C4074" i="56"/>
  <c r="C4075" i="56"/>
  <c r="C4076" i="56"/>
  <c r="C4077" i="56"/>
  <c r="C4078" i="56"/>
  <c r="C4079" i="56"/>
  <c r="C4080" i="56"/>
  <c r="C4081" i="56"/>
  <c r="C4082" i="56"/>
  <c r="C4083" i="56"/>
  <c r="C4084" i="56"/>
  <c r="C4085" i="56"/>
  <c r="C4086" i="56"/>
  <c r="C4087" i="56"/>
  <c r="C4088" i="56"/>
  <c r="C4089" i="56"/>
  <c r="C4090" i="56"/>
  <c r="C4091" i="56"/>
  <c r="C4092" i="56"/>
  <c r="C4093" i="56"/>
  <c r="C4094" i="56"/>
  <c r="C4095" i="56"/>
  <c r="C4096" i="56"/>
  <c r="C4097" i="56"/>
  <c r="C4098" i="56"/>
  <c r="C4099" i="56"/>
  <c r="C4100" i="56"/>
  <c r="C4101" i="56"/>
  <c r="C4102" i="56"/>
  <c r="C4103" i="56"/>
  <c r="C4104" i="56"/>
  <c r="C4105" i="56"/>
  <c r="C4106" i="56"/>
  <c r="C4107" i="56"/>
  <c r="C4108" i="56"/>
  <c r="C4109" i="56"/>
  <c r="C4110" i="56"/>
  <c r="C4111" i="56"/>
  <c r="C4112" i="56"/>
  <c r="C4113" i="56"/>
  <c r="C4114" i="56"/>
  <c r="C4115" i="56"/>
  <c r="C4116" i="56"/>
  <c r="C4117" i="56"/>
  <c r="C4118" i="56"/>
  <c r="C4119" i="56"/>
  <c r="C4120" i="56"/>
  <c r="C4121" i="56"/>
  <c r="C4122" i="56"/>
  <c r="C4123" i="56"/>
  <c r="C4124" i="56"/>
  <c r="C4125" i="56"/>
  <c r="C4126" i="56"/>
  <c r="C4127" i="56"/>
  <c r="C4128" i="56"/>
  <c r="C4129" i="56"/>
  <c r="C4130" i="56"/>
  <c r="C4131" i="56"/>
  <c r="C4132" i="56"/>
  <c r="C4133" i="56"/>
  <c r="C4134" i="56"/>
  <c r="C4135" i="56"/>
  <c r="C4136" i="56"/>
  <c r="C4137" i="56"/>
  <c r="C4138" i="56"/>
  <c r="C4139" i="56"/>
  <c r="C4140" i="56"/>
  <c r="C4141" i="56"/>
  <c r="C4142" i="56"/>
  <c r="C4143" i="56"/>
  <c r="C4144" i="56"/>
  <c r="C4145" i="56"/>
  <c r="C4146" i="56"/>
  <c r="C4147" i="56"/>
  <c r="C3907" i="56"/>
  <c r="C1956" i="56" l="1"/>
  <c r="H1956" i="56"/>
  <c r="J1956" i="56"/>
  <c r="C1957" i="56"/>
  <c r="H1957" i="56"/>
  <c r="J1957" i="56"/>
  <c r="C1958" i="56"/>
  <c r="H1958" i="56"/>
  <c r="J1958" i="56"/>
  <c r="C1959" i="56"/>
  <c r="H1959" i="56"/>
  <c r="J1959" i="56"/>
  <c r="C1960" i="56"/>
  <c r="H1960" i="56"/>
  <c r="J1960" i="56"/>
  <c r="C1961" i="56"/>
  <c r="H1961" i="56"/>
  <c r="J1961" i="56"/>
  <c r="C1962" i="56"/>
  <c r="H1962" i="56"/>
  <c r="J1962" i="56"/>
  <c r="C1963" i="56"/>
  <c r="H1963" i="56"/>
  <c r="J1963" i="56"/>
  <c r="C1964" i="56"/>
  <c r="H1964" i="56"/>
  <c r="J1964" i="56"/>
  <c r="C1965" i="56"/>
  <c r="H1965" i="56"/>
  <c r="J1965" i="56"/>
  <c r="C1966" i="56"/>
  <c r="H1966" i="56"/>
  <c r="J1966" i="56"/>
  <c r="C1967" i="56"/>
  <c r="H1967" i="56"/>
  <c r="J1967" i="56"/>
  <c r="C1968" i="56"/>
  <c r="H1968" i="56"/>
  <c r="J1968" i="56"/>
  <c r="C1969" i="56"/>
  <c r="H1969" i="56"/>
  <c r="J1969" i="56"/>
  <c r="C1970" i="56"/>
  <c r="H1970" i="56"/>
  <c r="J1970" i="56"/>
  <c r="C1971" i="56"/>
  <c r="H1971" i="56"/>
  <c r="J1971" i="56"/>
  <c r="C1972" i="56"/>
  <c r="H1972" i="56"/>
  <c r="J1972" i="56"/>
  <c r="C1973" i="56"/>
  <c r="H1973" i="56"/>
  <c r="J1973" i="56"/>
  <c r="C1974" i="56"/>
  <c r="H1974" i="56"/>
  <c r="J1974" i="56"/>
  <c r="C1975" i="56"/>
  <c r="H1975" i="56"/>
  <c r="J1975" i="56"/>
  <c r="C1976" i="56"/>
  <c r="H1976" i="56"/>
  <c r="J1976" i="56"/>
  <c r="C1977" i="56"/>
  <c r="H1977" i="56"/>
  <c r="J1977" i="56"/>
  <c r="C1978" i="56"/>
  <c r="H1978" i="56"/>
  <c r="J1978" i="56"/>
  <c r="C1979" i="56"/>
  <c r="H1979" i="56"/>
  <c r="J1979" i="56"/>
  <c r="C1980" i="56"/>
  <c r="H1980" i="56"/>
  <c r="J1980" i="56"/>
  <c r="C1981" i="56"/>
  <c r="H1981" i="56"/>
  <c r="J1981" i="56"/>
  <c r="C1982" i="56"/>
  <c r="H1982" i="56"/>
  <c r="J1982" i="56"/>
  <c r="C1983" i="56"/>
  <c r="H1983" i="56"/>
  <c r="J1983" i="56"/>
  <c r="C1984" i="56"/>
  <c r="H1984" i="56"/>
  <c r="J1984" i="56"/>
  <c r="C1985" i="56"/>
  <c r="H1985" i="56"/>
  <c r="J1985" i="56"/>
  <c r="C1986" i="56"/>
  <c r="H1986" i="56"/>
  <c r="J1986" i="56"/>
  <c r="C1987" i="56"/>
  <c r="H1987" i="56"/>
  <c r="J1987" i="56"/>
  <c r="C1988" i="56"/>
  <c r="H1988" i="56"/>
  <c r="J1988" i="56"/>
  <c r="C1989" i="56"/>
  <c r="H1989" i="56"/>
  <c r="J1989" i="56"/>
  <c r="C1990" i="56"/>
  <c r="H1990" i="56"/>
  <c r="J1990" i="56"/>
  <c r="C1991" i="56"/>
  <c r="H1991" i="56"/>
  <c r="J1991" i="56"/>
  <c r="C1992" i="56"/>
  <c r="H1992" i="56"/>
  <c r="J1992" i="56"/>
  <c r="C1993" i="56"/>
  <c r="H1993" i="56"/>
  <c r="J1993" i="56"/>
  <c r="C1994" i="56"/>
  <c r="H1994" i="56"/>
  <c r="J1994" i="56"/>
  <c r="C1995" i="56"/>
  <c r="H1995" i="56"/>
  <c r="J1995" i="56"/>
  <c r="C1996" i="56"/>
  <c r="H1996" i="56"/>
  <c r="J1996" i="56"/>
  <c r="C1997" i="56"/>
  <c r="H1997" i="56"/>
  <c r="J1997" i="56"/>
  <c r="C1998" i="56"/>
  <c r="H1998" i="56"/>
  <c r="J1998" i="56"/>
  <c r="C1999" i="56"/>
  <c r="H1999" i="56"/>
  <c r="J1999" i="56"/>
  <c r="C2000" i="56"/>
  <c r="H2000" i="56"/>
  <c r="J2000" i="56"/>
  <c r="C2001" i="56"/>
  <c r="H2001" i="56"/>
  <c r="J2001" i="56"/>
  <c r="C2002" i="56"/>
  <c r="H2002" i="56"/>
  <c r="J2002" i="56"/>
  <c r="C2003" i="56"/>
  <c r="H2003" i="56"/>
  <c r="J2003" i="56"/>
  <c r="C2004" i="56"/>
  <c r="H2004" i="56"/>
  <c r="J2004" i="56"/>
  <c r="C2005" i="56"/>
  <c r="H2005" i="56"/>
  <c r="J2005" i="56"/>
  <c r="C2006" i="56"/>
  <c r="H2006" i="56"/>
  <c r="J2006" i="56"/>
  <c r="C2007" i="56"/>
  <c r="H2007" i="56"/>
  <c r="J2007" i="56"/>
  <c r="C2008" i="56"/>
  <c r="H2008" i="56"/>
  <c r="J2008" i="56"/>
  <c r="C2009" i="56"/>
  <c r="H2009" i="56"/>
  <c r="J2009" i="56"/>
  <c r="C2010" i="56"/>
  <c r="H2010" i="56"/>
  <c r="J2010" i="56"/>
  <c r="C2011" i="56"/>
  <c r="H2011" i="56"/>
  <c r="J2011" i="56"/>
  <c r="C2012" i="56"/>
  <c r="H2012" i="56"/>
  <c r="J2012" i="56"/>
  <c r="C2013" i="56"/>
  <c r="H2013" i="56"/>
  <c r="J2013" i="56"/>
  <c r="C2014" i="56"/>
  <c r="H2014" i="56"/>
  <c r="J2014" i="56"/>
  <c r="C2015" i="56"/>
  <c r="H2015" i="56"/>
  <c r="J2015" i="56"/>
  <c r="C2016" i="56"/>
  <c r="H2016" i="56"/>
  <c r="J2016" i="56"/>
  <c r="C2017" i="56"/>
  <c r="H2017" i="56"/>
  <c r="J2017" i="56"/>
  <c r="C2018" i="56"/>
  <c r="H2018" i="56"/>
  <c r="J2018" i="56"/>
  <c r="C2019" i="56"/>
  <c r="H2019" i="56"/>
  <c r="J2019" i="56"/>
  <c r="C2020" i="56"/>
  <c r="H2020" i="56"/>
  <c r="J2020" i="56"/>
  <c r="C2021" i="56"/>
  <c r="H2021" i="56"/>
  <c r="J2021" i="56"/>
  <c r="C2022" i="56"/>
  <c r="H2022" i="56"/>
  <c r="J2022" i="56"/>
  <c r="C2023" i="56"/>
  <c r="H2023" i="56"/>
  <c r="J2023" i="56"/>
  <c r="C2024" i="56"/>
  <c r="H2024" i="56"/>
  <c r="J2024" i="56"/>
  <c r="C2025" i="56"/>
  <c r="H2025" i="56"/>
  <c r="J2025" i="56"/>
  <c r="C2026" i="56"/>
  <c r="H2026" i="56"/>
  <c r="J2026" i="56"/>
  <c r="C2027" i="56"/>
  <c r="H2027" i="56"/>
  <c r="J2027" i="56"/>
  <c r="C2028" i="56"/>
  <c r="H2028" i="56"/>
  <c r="J2028" i="56"/>
  <c r="C2029" i="56"/>
  <c r="H2029" i="56"/>
  <c r="J2029" i="56"/>
  <c r="C2030" i="56"/>
  <c r="H2030" i="56"/>
  <c r="J2030" i="56"/>
  <c r="C2031" i="56"/>
  <c r="H2031" i="56"/>
  <c r="J2031" i="56"/>
  <c r="C2032" i="56"/>
  <c r="H2032" i="56"/>
  <c r="J2032" i="56"/>
  <c r="C2033" i="56"/>
  <c r="H2033" i="56"/>
  <c r="J2033" i="56"/>
  <c r="C2034" i="56"/>
  <c r="H2034" i="56"/>
  <c r="J2034" i="56"/>
  <c r="C2035" i="56"/>
  <c r="H2035" i="56"/>
  <c r="J2035" i="56"/>
  <c r="C2036" i="56"/>
  <c r="H2036" i="56"/>
  <c r="J2036" i="56"/>
  <c r="C2037" i="56"/>
  <c r="H2037" i="56"/>
  <c r="J2037" i="56"/>
  <c r="C2038" i="56"/>
  <c r="H2038" i="56"/>
  <c r="J2038" i="56"/>
  <c r="C2039" i="56"/>
  <c r="H2039" i="56"/>
  <c r="J2039" i="56"/>
  <c r="C2040" i="56"/>
  <c r="H2040" i="56"/>
  <c r="J2040" i="56"/>
  <c r="C2041" i="56"/>
  <c r="H2041" i="56"/>
  <c r="J2041" i="56"/>
  <c r="C2042" i="56"/>
  <c r="H2042" i="56"/>
  <c r="J2042" i="56"/>
  <c r="C2043" i="56"/>
  <c r="H2043" i="56"/>
  <c r="J2043" i="56"/>
  <c r="C2044" i="56"/>
  <c r="H2044" i="56"/>
  <c r="J2044" i="56"/>
  <c r="C2045" i="56"/>
  <c r="H2045" i="56"/>
  <c r="J2045" i="56"/>
  <c r="C2046" i="56"/>
  <c r="H2046" i="56"/>
  <c r="J2046" i="56"/>
  <c r="C2047" i="56"/>
  <c r="H2047" i="56"/>
  <c r="J2047" i="56"/>
  <c r="C2048" i="56"/>
  <c r="H2048" i="56"/>
  <c r="J2048" i="56"/>
  <c r="C2049" i="56"/>
  <c r="H2049" i="56"/>
  <c r="J2049" i="56"/>
  <c r="C2050" i="56"/>
  <c r="H2050" i="56"/>
  <c r="J2050" i="56"/>
  <c r="C2051" i="56"/>
  <c r="H2051" i="56"/>
  <c r="J2051" i="56"/>
  <c r="C2052" i="56"/>
  <c r="H2052" i="56"/>
  <c r="J2052" i="56"/>
  <c r="C2053" i="56"/>
  <c r="H2053" i="56"/>
  <c r="J2053" i="56"/>
  <c r="C2054" i="56"/>
  <c r="H2054" i="56"/>
  <c r="J2054" i="56"/>
  <c r="C2055" i="56"/>
  <c r="H2055" i="56"/>
  <c r="J2055" i="56"/>
  <c r="C2056" i="56"/>
  <c r="H2056" i="56"/>
  <c r="J2056" i="56"/>
  <c r="C2057" i="56"/>
  <c r="H2057" i="56"/>
  <c r="J2057" i="56"/>
  <c r="C2058" i="56"/>
  <c r="H2058" i="56"/>
  <c r="J2058" i="56"/>
  <c r="C2059" i="56"/>
  <c r="H2059" i="56"/>
  <c r="J2059" i="56"/>
  <c r="C2060" i="56"/>
  <c r="H2060" i="56"/>
  <c r="J2060" i="56"/>
  <c r="C2061" i="56"/>
  <c r="H2061" i="56"/>
  <c r="J2061" i="56"/>
  <c r="C2062" i="56"/>
  <c r="H2062" i="56"/>
  <c r="J2062" i="56"/>
  <c r="C2063" i="56"/>
  <c r="H2063" i="56"/>
  <c r="J2063" i="56"/>
  <c r="C2064" i="56"/>
  <c r="H2064" i="56"/>
  <c r="J2064" i="56"/>
  <c r="C2065" i="56"/>
  <c r="H2065" i="56"/>
  <c r="J2065" i="56"/>
  <c r="C2066" i="56"/>
  <c r="H2066" i="56"/>
  <c r="J2066" i="56"/>
  <c r="C2067" i="56"/>
  <c r="H2067" i="56"/>
  <c r="J2067" i="56"/>
  <c r="C2068" i="56"/>
  <c r="H2068" i="56"/>
  <c r="J2068" i="56"/>
  <c r="C2069" i="56"/>
  <c r="H2069" i="56"/>
  <c r="J2069" i="56"/>
  <c r="C2070" i="56"/>
  <c r="H2070" i="56"/>
  <c r="J2070" i="56"/>
  <c r="C2071" i="56"/>
  <c r="H2071" i="56"/>
  <c r="J2071" i="56"/>
  <c r="C2072" i="56"/>
  <c r="H2072" i="56"/>
  <c r="J2072" i="56"/>
  <c r="C2073" i="56"/>
  <c r="H2073" i="56"/>
  <c r="J2073" i="56"/>
  <c r="C2074" i="56"/>
  <c r="H2074" i="56"/>
  <c r="J2074" i="56"/>
  <c r="C2075" i="56"/>
  <c r="H2075" i="56"/>
  <c r="J2075" i="56"/>
  <c r="C2076" i="56"/>
  <c r="H2076" i="56"/>
  <c r="J2076" i="56"/>
  <c r="C2077" i="56"/>
  <c r="H2077" i="56"/>
  <c r="J2077" i="56"/>
  <c r="C2078" i="56"/>
  <c r="H2078" i="56"/>
  <c r="J2078" i="56"/>
  <c r="C2079" i="56"/>
  <c r="H2079" i="56"/>
  <c r="J2079" i="56"/>
  <c r="C2080" i="56"/>
  <c r="H2080" i="56"/>
  <c r="J2080" i="56"/>
  <c r="C2081" i="56"/>
  <c r="H2081" i="56"/>
  <c r="J2081" i="56"/>
  <c r="C2082" i="56"/>
  <c r="H2082" i="56"/>
  <c r="J2082" i="56"/>
  <c r="C2083" i="56"/>
  <c r="H2083" i="56"/>
  <c r="J2083" i="56"/>
  <c r="C2084" i="56"/>
  <c r="H2084" i="56"/>
  <c r="J2084" i="56"/>
  <c r="C2085" i="56"/>
  <c r="H2085" i="56"/>
  <c r="J2085" i="56"/>
  <c r="C2086" i="56"/>
  <c r="H2086" i="56"/>
  <c r="J2086" i="56"/>
  <c r="C2087" i="56"/>
  <c r="H2087" i="56"/>
  <c r="J2087" i="56"/>
  <c r="C2088" i="56"/>
  <c r="H2088" i="56"/>
  <c r="J2088" i="56"/>
  <c r="C2089" i="56"/>
  <c r="H2089" i="56"/>
  <c r="J2089" i="56"/>
  <c r="C2090" i="56"/>
  <c r="H2090" i="56"/>
  <c r="J2090" i="56"/>
  <c r="C2091" i="56"/>
  <c r="H2091" i="56"/>
  <c r="J2091" i="56"/>
  <c r="C2092" i="56"/>
  <c r="H2092" i="56"/>
  <c r="J2092" i="56"/>
  <c r="C2093" i="56"/>
  <c r="H2093" i="56"/>
  <c r="J2093" i="56"/>
  <c r="C2094" i="56"/>
  <c r="H2094" i="56"/>
  <c r="J2094" i="56"/>
  <c r="C2095" i="56"/>
  <c r="H2095" i="56"/>
  <c r="J2095" i="56"/>
  <c r="C2096" i="56"/>
  <c r="H2096" i="56"/>
  <c r="J2096" i="56"/>
  <c r="C2097" i="56"/>
  <c r="H2097" i="56"/>
  <c r="J2097" i="56"/>
  <c r="C2098" i="56"/>
  <c r="H2098" i="56"/>
  <c r="J2098" i="56"/>
  <c r="C2099" i="56"/>
  <c r="H2099" i="56"/>
  <c r="J2099" i="56"/>
  <c r="C2100" i="56"/>
  <c r="H2100" i="56"/>
  <c r="J2100" i="56"/>
  <c r="C2101" i="56"/>
  <c r="H2101" i="56"/>
  <c r="J2101" i="56"/>
  <c r="C2102" i="56"/>
  <c r="H2102" i="56"/>
  <c r="J2102" i="56"/>
  <c r="C2103" i="56"/>
  <c r="H2103" i="56"/>
  <c r="J2103" i="56"/>
  <c r="C2104" i="56"/>
  <c r="H2104" i="56"/>
  <c r="J2104" i="56"/>
  <c r="C2105" i="56"/>
  <c r="H2105" i="56"/>
  <c r="J2105" i="56"/>
  <c r="C2106" i="56"/>
  <c r="H2106" i="56"/>
  <c r="J2106" i="56"/>
  <c r="C2107" i="56"/>
  <c r="H2107" i="56"/>
  <c r="J2107" i="56"/>
  <c r="C2108" i="56"/>
  <c r="H2108" i="56"/>
  <c r="J2108" i="56"/>
  <c r="C2109" i="56"/>
  <c r="H2109" i="56"/>
  <c r="J2109" i="56"/>
  <c r="C2110" i="56"/>
  <c r="H2110" i="56"/>
  <c r="J2110" i="56"/>
  <c r="C2111" i="56"/>
  <c r="H2111" i="56"/>
  <c r="J2111" i="56"/>
  <c r="C2112" i="56"/>
  <c r="H2112" i="56"/>
  <c r="J2112" i="56"/>
  <c r="C2113" i="56"/>
  <c r="H2113" i="56"/>
  <c r="J2113" i="56"/>
  <c r="C2114" i="56"/>
  <c r="H2114" i="56"/>
  <c r="J2114" i="56"/>
  <c r="C2115" i="56"/>
  <c r="H2115" i="56"/>
  <c r="J2115" i="56"/>
  <c r="C2116" i="56"/>
  <c r="H2116" i="56"/>
  <c r="J2116" i="56"/>
  <c r="C2117" i="56"/>
  <c r="H2117" i="56"/>
  <c r="J2117" i="56"/>
  <c r="C2118" i="56"/>
  <c r="H2118" i="56"/>
  <c r="J2118" i="56"/>
  <c r="C2119" i="56"/>
  <c r="H2119" i="56"/>
  <c r="J2119" i="56"/>
  <c r="C2120" i="56"/>
  <c r="H2120" i="56"/>
  <c r="J2120" i="56"/>
  <c r="C2121" i="56"/>
  <c r="H2121" i="56"/>
  <c r="J2121" i="56"/>
  <c r="C2122" i="56"/>
  <c r="H2122" i="56"/>
  <c r="J2122" i="56"/>
  <c r="C2123" i="56"/>
  <c r="H2123" i="56"/>
  <c r="J2123" i="56"/>
  <c r="C2124" i="56"/>
  <c r="H2124" i="56"/>
  <c r="J2124" i="56"/>
  <c r="C2125" i="56"/>
  <c r="H2125" i="56"/>
  <c r="J2125" i="56"/>
  <c r="C2126" i="56"/>
  <c r="H2126" i="56"/>
  <c r="J2126" i="56"/>
  <c r="C2127" i="56"/>
  <c r="H2127" i="56"/>
  <c r="J2127" i="56"/>
  <c r="C2128" i="56"/>
  <c r="H2128" i="56"/>
  <c r="J2128" i="56"/>
  <c r="C2129" i="56"/>
  <c r="H2129" i="56"/>
  <c r="J2129" i="56"/>
  <c r="C2130" i="56"/>
  <c r="H2130" i="56"/>
  <c r="J2130" i="56"/>
  <c r="C2131" i="56"/>
  <c r="H2131" i="56"/>
  <c r="J2131" i="56"/>
  <c r="C2132" i="56"/>
  <c r="H2132" i="56"/>
  <c r="J2132" i="56"/>
  <c r="C2133" i="56"/>
  <c r="H2133" i="56"/>
  <c r="J2133" i="56"/>
  <c r="C2134" i="56"/>
  <c r="H2134" i="56"/>
  <c r="J2134" i="56"/>
  <c r="C2135" i="56"/>
  <c r="H2135" i="56"/>
  <c r="J2135" i="56"/>
  <c r="C2136" i="56"/>
  <c r="H2136" i="56"/>
  <c r="J2136" i="56"/>
  <c r="C2137" i="56"/>
  <c r="H2137" i="56"/>
  <c r="J2137" i="56"/>
  <c r="C2138" i="56"/>
  <c r="H2138" i="56"/>
  <c r="J2138" i="56"/>
  <c r="C2139" i="56"/>
  <c r="H2139" i="56"/>
  <c r="J2139" i="56"/>
  <c r="C2140" i="56"/>
  <c r="H2140" i="56"/>
  <c r="J2140" i="56"/>
  <c r="C2141" i="56"/>
  <c r="H2141" i="56"/>
  <c r="J2141" i="56"/>
  <c r="C2142" i="56"/>
  <c r="H2142" i="56"/>
  <c r="J2142" i="56"/>
  <c r="C2143" i="56"/>
  <c r="H2143" i="56"/>
  <c r="J2143" i="56"/>
  <c r="C2144" i="56"/>
  <c r="H2144" i="56"/>
  <c r="J2144" i="56"/>
  <c r="C2145" i="56"/>
  <c r="H2145" i="56"/>
  <c r="J2145" i="56"/>
  <c r="C2146" i="56"/>
  <c r="H2146" i="56"/>
  <c r="J2146" i="56"/>
  <c r="C2147" i="56"/>
  <c r="H2147" i="56"/>
  <c r="J2147" i="56"/>
  <c r="C2148" i="56"/>
  <c r="H2148" i="56"/>
  <c r="J2148" i="56"/>
  <c r="C2149" i="56"/>
  <c r="H2149" i="56"/>
  <c r="J2149" i="56"/>
  <c r="C2150" i="56"/>
  <c r="H2150" i="56"/>
  <c r="J2150" i="56"/>
  <c r="C2151" i="56"/>
  <c r="H2151" i="56"/>
  <c r="J2151" i="56"/>
  <c r="C2152" i="56"/>
  <c r="H2152" i="56"/>
  <c r="J2152" i="56"/>
  <c r="C2153" i="56"/>
  <c r="H2153" i="56"/>
  <c r="J2153" i="56"/>
  <c r="C2154" i="56"/>
  <c r="H2154" i="56"/>
  <c r="J2154" i="56"/>
  <c r="C2155" i="56"/>
  <c r="H2155" i="56"/>
  <c r="J2155" i="56"/>
  <c r="C2156" i="56"/>
  <c r="H2156" i="56"/>
  <c r="J2156" i="56"/>
  <c r="C2157" i="56"/>
  <c r="H2157" i="56"/>
  <c r="J2157" i="56"/>
  <c r="C2158" i="56"/>
  <c r="H2158" i="56"/>
  <c r="J2158" i="56"/>
  <c r="C2159" i="56"/>
  <c r="H2159" i="56"/>
  <c r="J2159" i="56"/>
  <c r="C2160" i="56"/>
  <c r="H2160" i="56"/>
  <c r="J2160" i="56"/>
  <c r="C2161" i="56"/>
  <c r="H2161" i="56"/>
  <c r="J2161" i="56"/>
  <c r="C2162" i="56"/>
  <c r="H2162" i="56"/>
  <c r="J2162" i="56"/>
  <c r="C2163" i="56"/>
  <c r="H2163" i="56"/>
  <c r="J2163" i="56"/>
  <c r="C2164" i="56"/>
  <c r="H2164" i="56"/>
  <c r="J2164" i="56"/>
  <c r="C2165" i="56"/>
  <c r="H2165" i="56"/>
  <c r="J2165" i="56"/>
  <c r="C2166" i="56"/>
  <c r="H2166" i="56"/>
  <c r="J2166" i="56"/>
  <c r="C2167" i="56"/>
  <c r="H2167" i="56"/>
  <c r="J2167" i="56"/>
  <c r="C2168" i="56"/>
  <c r="H2168" i="56"/>
  <c r="J2168" i="56"/>
  <c r="C2169" i="56"/>
  <c r="H2169" i="56"/>
  <c r="J2169" i="56"/>
  <c r="C2170" i="56"/>
  <c r="H2170" i="56"/>
  <c r="J2170" i="56"/>
  <c r="C2171" i="56"/>
  <c r="H2171" i="56"/>
  <c r="J2171" i="56"/>
  <c r="C2172" i="56"/>
  <c r="H2172" i="56"/>
  <c r="J2172" i="56"/>
  <c r="C2173" i="56"/>
  <c r="H2173" i="56"/>
  <c r="J2173" i="56"/>
  <c r="C2174" i="56"/>
  <c r="H2174" i="56"/>
  <c r="J2174" i="56"/>
  <c r="C2175" i="56"/>
  <c r="H2175" i="56"/>
  <c r="J2175" i="56"/>
  <c r="C2176" i="56"/>
  <c r="H2176" i="56"/>
  <c r="J2176" i="56"/>
  <c r="C2177" i="56"/>
  <c r="H2177" i="56"/>
  <c r="J2177" i="56"/>
  <c r="C2178" i="56"/>
  <c r="H2178" i="56"/>
  <c r="J2178" i="56"/>
  <c r="C2179" i="56"/>
  <c r="H2179" i="56"/>
  <c r="J2179" i="56"/>
  <c r="C2180" i="56"/>
  <c r="H2180" i="56"/>
  <c r="J2180" i="56"/>
  <c r="C2181" i="56"/>
  <c r="H2181" i="56"/>
  <c r="J2181" i="56"/>
  <c r="C2182" i="56"/>
  <c r="H2182" i="56"/>
  <c r="J2182" i="56"/>
  <c r="C2183" i="56"/>
  <c r="H2183" i="56"/>
  <c r="J2183" i="56"/>
  <c r="C2184" i="56"/>
  <c r="H2184" i="56"/>
  <c r="J2184" i="56"/>
  <c r="C2185" i="56"/>
  <c r="H2185" i="56"/>
  <c r="J2185" i="56"/>
  <c r="C2186" i="56"/>
  <c r="H2186" i="56"/>
  <c r="J2186" i="56"/>
  <c r="C2187" i="56"/>
  <c r="H2187" i="56"/>
  <c r="J2187" i="56"/>
  <c r="C2188" i="56"/>
  <c r="H2188" i="56"/>
  <c r="J2188" i="56"/>
  <c r="C2189" i="56"/>
  <c r="H2189" i="56"/>
  <c r="J2189" i="56"/>
  <c r="C2190" i="56"/>
  <c r="H2190" i="56"/>
  <c r="J2190" i="56"/>
  <c r="C2191" i="56"/>
  <c r="H2191" i="56"/>
  <c r="J2191" i="56"/>
  <c r="C2192" i="56"/>
  <c r="H2192" i="56"/>
  <c r="J2192" i="56"/>
  <c r="C2193" i="56"/>
  <c r="H2193" i="56"/>
  <c r="J2193" i="56"/>
  <c r="C2194" i="56"/>
  <c r="H2194" i="56"/>
  <c r="J2194" i="56"/>
  <c r="C2195" i="56"/>
  <c r="H2195" i="56"/>
  <c r="J2195" i="56"/>
  <c r="H1955" i="56"/>
  <c r="J1955" i="56"/>
  <c r="C3664" i="56"/>
  <c r="H3664" i="56"/>
  <c r="C3665" i="56"/>
  <c r="H3665" i="56"/>
  <c r="C3666" i="56"/>
  <c r="H3666" i="56"/>
  <c r="C3667" i="56"/>
  <c r="H3667" i="56"/>
  <c r="C3668" i="56"/>
  <c r="H3668" i="56"/>
  <c r="C3669" i="56"/>
  <c r="H3669" i="56"/>
  <c r="C3670" i="56"/>
  <c r="H3670" i="56"/>
  <c r="C3671" i="56"/>
  <c r="H3671" i="56"/>
  <c r="C3672" i="56"/>
  <c r="H3672" i="56"/>
  <c r="C3673" i="56"/>
  <c r="H3673" i="56"/>
  <c r="C3674" i="56"/>
  <c r="H3674" i="56"/>
  <c r="C3675" i="56"/>
  <c r="H3675" i="56"/>
  <c r="C3676" i="56"/>
  <c r="H3676" i="56"/>
  <c r="C3677" i="56"/>
  <c r="H3677" i="56"/>
  <c r="C3678" i="56"/>
  <c r="H3678" i="56"/>
  <c r="C3679" i="56"/>
  <c r="H3679" i="56"/>
  <c r="C3680" i="56"/>
  <c r="H3680" i="56"/>
  <c r="C3681" i="56"/>
  <c r="H3681" i="56"/>
  <c r="C3682" i="56"/>
  <c r="H3682" i="56"/>
  <c r="C3683" i="56"/>
  <c r="H3683" i="56"/>
  <c r="C3684" i="56"/>
  <c r="H3684" i="56"/>
  <c r="C3685" i="56"/>
  <c r="H3685" i="56"/>
  <c r="C3686" i="56"/>
  <c r="H3686" i="56"/>
  <c r="C3687" i="56"/>
  <c r="H3687" i="56"/>
  <c r="C3688" i="56"/>
  <c r="H3688" i="56"/>
  <c r="C3689" i="56"/>
  <c r="H3689" i="56"/>
  <c r="C3690" i="56"/>
  <c r="H3690" i="56"/>
  <c r="C3691" i="56"/>
  <c r="H3691" i="56"/>
  <c r="C3692" i="56"/>
  <c r="H3692" i="56"/>
  <c r="C3693" i="56"/>
  <c r="H3693" i="56"/>
  <c r="C3694" i="56"/>
  <c r="H3694" i="56"/>
  <c r="C3695" i="56"/>
  <c r="H3695" i="56"/>
  <c r="C3696" i="56"/>
  <c r="H3696" i="56"/>
  <c r="C3697" i="56"/>
  <c r="H3697" i="56"/>
  <c r="C3698" i="56"/>
  <c r="H3698" i="56"/>
  <c r="C3699" i="56"/>
  <c r="H3699" i="56"/>
  <c r="C3700" i="56"/>
  <c r="H3700" i="56"/>
  <c r="C3701" i="56"/>
  <c r="H3701" i="56"/>
  <c r="C3702" i="56"/>
  <c r="H3702" i="56"/>
  <c r="C3703" i="56"/>
  <c r="H3703" i="56"/>
  <c r="C3704" i="56"/>
  <c r="H3704" i="56"/>
  <c r="C3705" i="56"/>
  <c r="H3705" i="56"/>
  <c r="C3706" i="56"/>
  <c r="H3706" i="56"/>
  <c r="C3707" i="56"/>
  <c r="H3707" i="56"/>
  <c r="C3708" i="56"/>
  <c r="H3708" i="56"/>
  <c r="C3709" i="56"/>
  <c r="H3709" i="56"/>
  <c r="C3710" i="56"/>
  <c r="H3710" i="56"/>
  <c r="C3711" i="56"/>
  <c r="H3711" i="56"/>
  <c r="C3712" i="56"/>
  <c r="H3712" i="56"/>
  <c r="C3713" i="56"/>
  <c r="H3713" i="56"/>
  <c r="C3714" i="56"/>
  <c r="H3714" i="56"/>
  <c r="C3715" i="56"/>
  <c r="H3715" i="56"/>
  <c r="C3716" i="56"/>
  <c r="H3716" i="56"/>
  <c r="C3717" i="56"/>
  <c r="H3717" i="56"/>
  <c r="C3718" i="56"/>
  <c r="H3718" i="56"/>
  <c r="C3719" i="56"/>
  <c r="H3719" i="56"/>
  <c r="C3720" i="56"/>
  <c r="H3720" i="56"/>
  <c r="C3721" i="56"/>
  <c r="H3721" i="56"/>
  <c r="C3722" i="56"/>
  <c r="H3722" i="56"/>
  <c r="C3723" i="56"/>
  <c r="H3723" i="56"/>
  <c r="C3724" i="56"/>
  <c r="H3724" i="56"/>
  <c r="C3725" i="56"/>
  <c r="H3725" i="56"/>
  <c r="C3726" i="56"/>
  <c r="H3726" i="56"/>
  <c r="C3727" i="56"/>
  <c r="H3727" i="56"/>
  <c r="C3728" i="56"/>
  <c r="H3728" i="56"/>
  <c r="C3729" i="56"/>
  <c r="H3729" i="56"/>
  <c r="C3730" i="56"/>
  <c r="H3730" i="56"/>
  <c r="C3731" i="56"/>
  <c r="H3731" i="56"/>
  <c r="C3732" i="56"/>
  <c r="H3732" i="56"/>
  <c r="C3733" i="56"/>
  <c r="H3733" i="56"/>
  <c r="C3734" i="56"/>
  <c r="H3734" i="56"/>
  <c r="C3735" i="56"/>
  <c r="H3735" i="56"/>
  <c r="C3736" i="56"/>
  <c r="H3736" i="56"/>
  <c r="C3737" i="56"/>
  <c r="H3737" i="56"/>
  <c r="C3738" i="56"/>
  <c r="H3738" i="56"/>
  <c r="C3739" i="56"/>
  <c r="H3739" i="56"/>
  <c r="C3740" i="56"/>
  <c r="H3740" i="56"/>
  <c r="C3741" i="56"/>
  <c r="H3741" i="56"/>
  <c r="C3742" i="56"/>
  <c r="H3742" i="56"/>
  <c r="C3743" i="56"/>
  <c r="H3743" i="56"/>
  <c r="C3744" i="56"/>
  <c r="H3744" i="56"/>
  <c r="C3745" i="56"/>
  <c r="H3745" i="56"/>
  <c r="C3746" i="56"/>
  <c r="H3746" i="56"/>
  <c r="C3747" i="56"/>
  <c r="H3747" i="56"/>
  <c r="C3748" i="56"/>
  <c r="H3748" i="56"/>
  <c r="C3749" i="56"/>
  <c r="H3749" i="56"/>
  <c r="C3750" i="56"/>
  <c r="H3750" i="56"/>
  <c r="C3751" i="56"/>
  <c r="H3751" i="56"/>
  <c r="C3752" i="56"/>
  <c r="H3752" i="56"/>
  <c r="C3753" i="56"/>
  <c r="H3753" i="56"/>
  <c r="C3754" i="56"/>
  <c r="H3754" i="56"/>
  <c r="C3755" i="56"/>
  <c r="H3755" i="56"/>
  <c r="C3756" i="56"/>
  <c r="H3756" i="56"/>
  <c r="C3757" i="56"/>
  <c r="H3757" i="56"/>
  <c r="C3758" i="56"/>
  <c r="H3758" i="56"/>
  <c r="C3759" i="56"/>
  <c r="H3759" i="56"/>
  <c r="C3760" i="56"/>
  <c r="H3760" i="56"/>
  <c r="C3761" i="56"/>
  <c r="H3761" i="56"/>
  <c r="C3762" i="56"/>
  <c r="H3762" i="56"/>
  <c r="C3763" i="56"/>
  <c r="H3763" i="56"/>
  <c r="C3764" i="56"/>
  <c r="H3764" i="56"/>
  <c r="C3765" i="56"/>
  <c r="H3765" i="56"/>
  <c r="C3766" i="56"/>
  <c r="H3766" i="56"/>
  <c r="C3767" i="56"/>
  <c r="H3767" i="56"/>
  <c r="C3768" i="56"/>
  <c r="H3768" i="56"/>
  <c r="C3769" i="56"/>
  <c r="H3769" i="56"/>
  <c r="C3770" i="56"/>
  <c r="H3770" i="56"/>
  <c r="C3771" i="56"/>
  <c r="H3771" i="56"/>
  <c r="C3772" i="56"/>
  <c r="H3772" i="56"/>
  <c r="C3773" i="56"/>
  <c r="H3773" i="56"/>
  <c r="C3774" i="56"/>
  <c r="H3774" i="56"/>
  <c r="C3775" i="56"/>
  <c r="H3775" i="56"/>
  <c r="C3776" i="56"/>
  <c r="H3776" i="56"/>
  <c r="C3777" i="56"/>
  <c r="H3777" i="56"/>
  <c r="C3778" i="56"/>
  <c r="H3778" i="56"/>
  <c r="C3779" i="56"/>
  <c r="H3779" i="56"/>
  <c r="C3780" i="56"/>
  <c r="H3780" i="56"/>
  <c r="C3781" i="56"/>
  <c r="H3781" i="56"/>
  <c r="C3782" i="56"/>
  <c r="H3782" i="56"/>
  <c r="C3783" i="56"/>
  <c r="H3783" i="56"/>
  <c r="C3784" i="56"/>
  <c r="H3784" i="56"/>
  <c r="C3785" i="56"/>
  <c r="H3785" i="56"/>
  <c r="C3786" i="56"/>
  <c r="H3786" i="56"/>
  <c r="C3787" i="56"/>
  <c r="H3787" i="56"/>
  <c r="C3788" i="56"/>
  <c r="H3788" i="56"/>
  <c r="C3789" i="56"/>
  <c r="H3789" i="56"/>
  <c r="C3790" i="56"/>
  <c r="H3790" i="56"/>
  <c r="C3791" i="56"/>
  <c r="H3791" i="56"/>
  <c r="C3792" i="56"/>
  <c r="H3792" i="56"/>
  <c r="C3793" i="56"/>
  <c r="H3793" i="56"/>
  <c r="C3794" i="56"/>
  <c r="H3794" i="56"/>
  <c r="C3795" i="56"/>
  <c r="H3795" i="56"/>
  <c r="C3796" i="56"/>
  <c r="H3796" i="56"/>
  <c r="C3797" i="56"/>
  <c r="H3797" i="56"/>
  <c r="C3798" i="56"/>
  <c r="H3798" i="56"/>
  <c r="C3799" i="56"/>
  <c r="H3799" i="56"/>
  <c r="C3800" i="56"/>
  <c r="H3800" i="56"/>
  <c r="C3801" i="56"/>
  <c r="H3801" i="56"/>
  <c r="C3802" i="56"/>
  <c r="H3802" i="56"/>
  <c r="C3803" i="56"/>
  <c r="H3803" i="56"/>
  <c r="C3804" i="56"/>
  <c r="H3804" i="56"/>
  <c r="C3805" i="56"/>
  <c r="H3805" i="56"/>
  <c r="C3806" i="56"/>
  <c r="H3806" i="56"/>
  <c r="C3807" i="56"/>
  <c r="H3807" i="56"/>
  <c r="C3808" i="56"/>
  <c r="H3808" i="56"/>
  <c r="C3809" i="56"/>
  <c r="H3809" i="56"/>
  <c r="C3810" i="56"/>
  <c r="H3810" i="56"/>
  <c r="C3811" i="56"/>
  <c r="H3811" i="56"/>
  <c r="C3812" i="56"/>
  <c r="H3812" i="56"/>
  <c r="C3813" i="56"/>
  <c r="H3813" i="56"/>
  <c r="C3814" i="56"/>
  <c r="H3814" i="56"/>
  <c r="C3815" i="56"/>
  <c r="H3815" i="56"/>
  <c r="C3816" i="56"/>
  <c r="H3816" i="56"/>
  <c r="C3817" i="56"/>
  <c r="H3817" i="56"/>
  <c r="C3818" i="56"/>
  <c r="H3818" i="56"/>
  <c r="C3819" i="56"/>
  <c r="H3819" i="56"/>
  <c r="C3820" i="56"/>
  <c r="H3820" i="56"/>
  <c r="C3821" i="56"/>
  <c r="H3821" i="56"/>
  <c r="C3822" i="56"/>
  <c r="H3822" i="56"/>
  <c r="C3823" i="56"/>
  <c r="H3823" i="56"/>
  <c r="C3824" i="56"/>
  <c r="H3824" i="56"/>
  <c r="C3825" i="56"/>
  <c r="H3825" i="56"/>
  <c r="C3826" i="56"/>
  <c r="H3826" i="56"/>
  <c r="C3827" i="56"/>
  <c r="H3827" i="56"/>
  <c r="C3828" i="56"/>
  <c r="H3828" i="56"/>
  <c r="C3829" i="56"/>
  <c r="H3829" i="56"/>
  <c r="C3830" i="56"/>
  <c r="H3830" i="56"/>
  <c r="C3831" i="56"/>
  <c r="H3831" i="56"/>
  <c r="C3832" i="56"/>
  <c r="H3832" i="56"/>
  <c r="C3833" i="56"/>
  <c r="H3833" i="56"/>
  <c r="C3834" i="56"/>
  <c r="H3834" i="56"/>
  <c r="C3835" i="56"/>
  <c r="H3835" i="56"/>
  <c r="C3836" i="56"/>
  <c r="H3836" i="56"/>
  <c r="C3837" i="56"/>
  <c r="H3837" i="56"/>
  <c r="C3838" i="56"/>
  <c r="H3838" i="56"/>
  <c r="C3839" i="56"/>
  <c r="H3839" i="56"/>
  <c r="C3840" i="56"/>
  <c r="H3840" i="56"/>
  <c r="C3841" i="56"/>
  <c r="H3841" i="56"/>
  <c r="C3842" i="56"/>
  <c r="H3842" i="56"/>
  <c r="C3843" i="56"/>
  <c r="H3843" i="56"/>
  <c r="C3844" i="56"/>
  <c r="H3844" i="56"/>
  <c r="C3845" i="56"/>
  <c r="H3845" i="56"/>
  <c r="C3846" i="56"/>
  <c r="H3846" i="56"/>
  <c r="C3847" i="56"/>
  <c r="H3847" i="56"/>
  <c r="C3848" i="56"/>
  <c r="H3848" i="56"/>
  <c r="C3849" i="56"/>
  <c r="H3849" i="56"/>
  <c r="C3850" i="56"/>
  <c r="H3850" i="56"/>
  <c r="C3851" i="56"/>
  <c r="H3851" i="56"/>
  <c r="C3852" i="56"/>
  <c r="H3852" i="56"/>
  <c r="C3853" i="56"/>
  <c r="H3853" i="56"/>
  <c r="C3854" i="56"/>
  <c r="H3854" i="56"/>
  <c r="C3855" i="56"/>
  <c r="H3855" i="56"/>
  <c r="C3856" i="56"/>
  <c r="H3856" i="56"/>
  <c r="C3857" i="56"/>
  <c r="H3857" i="56"/>
  <c r="C3858" i="56"/>
  <c r="H3858" i="56"/>
  <c r="C3859" i="56"/>
  <c r="H3859" i="56"/>
  <c r="C3860" i="56"/>
  <c r="H3860" i="56"/>
  <c r="C3861" i="56"/>
  <c r="H3861" i="56"/>
  <c r="C3862" i="56"/>
  <c r="H3862" i="56"/>
  <c r="C3863" i="56"/>
  <c r="H3863" i="56"/>
  <c r="C3864" i="56"/>
  <c r="H3864" i="56"/>
  <c r="C3865" i="56"/>
  <c r="H3865" i="56"/>
  <c r="C3866" i="56"/>
  <c r="H3866" i="56"/>
  <c r="C3867" i="56"/>
  <c r="H3867" i="56"/>
  <c r="C3868" i="56"/>
  <c r="H3868" i="56"/>
  <c r="C3869" i="56"/>
  <c r="H3869" i="56"/>
  <c r="C3870" i="56"/>
  <c r="H3870" i="56"/>
  <c r="C3871" i="56"/>
  <c r="H3871" i="56"/>
  <c r="C3872" i="56"/>
  <c r="H3872" i="56"/>
  <c r="C3873" i="56"/>
  <c r="H3873" i="56"/>
  <c r="C3874" i="56"/>
  <c r="H3874" i="56"/>
  <c r="C3875" i="56"/>
  <c r="H3875" i="56"/>
  <c r="C3876" i="56"/>
  <c r="H3876" i="56"/>
  <c r="C3877" i="56"/>
  <c r="H3877" i="56"/>
  <c r="C3878" i="56"/>
  <c r="H3878" i="56"/>
  <c r="C3879" i="56"/>
  <c r="H3879" i="56"/>
  <c r="C3880" i="56"/>
  <c r="H3880" i="56"/>
  <c r="C3881" i="56"/>
  <c r="H3881" i="56"/>
  <c r="C3882" i="56"/>
  <c r="H3882" i="56"/>
  <c r="C3883" i="56"/>
  <c r="H3883" i="56"/>
  <c r="C3884" i="56"/>
  <c r="H3884" i="56"/>
  <c r="C3885" i="56"/>
  <c r="H3885" i="56"/>
  <c r="C3886" i="56"/>
  <c r="H3886" i="56"/>
  <c r="C3887" i="56"/>
  <c r="H3887" i="56"/>
  <c r="C3888" i="56"/>
  <c r="H3888" i="56"/>
  <c r="C3889" i="56"/>
  <c r="H3889" i="56"/>
  <c r="C3890" i="56"/>
  <c r="H3890" i="56"/>
  <c r="C3891" i="56"/>
  <c r="H3891" i="56"/>
  <c r="C3892" i="56"/>
  <c r="H3892" i="56"/>
  <c r="C3893" i="56"/>
  <c r="H3893" i="56"/>
  <c r="C3894" i="56"/>
  <c r="H3894" i="56"/>
  <c r="C3895" i="56"/>
  <c r="H3895" i="56"/>
  <c r="C3896" i="56"/>
  <c r="H3896" i="56"/>
  <c r="C3897" i="56"/>
  <c r="H3897" i="56"/>
  <c r="C3898" i="56"/>
  <c r="H3898" i="56"/>
  <c r="C3899" i="56"/>
  <c r="H3899" i="56"/>
  <c r="C3900" i="56"/>
  <c r="H3900" i="56"/>
  <c r="C3901" i="56"/>
  <c r="H3901" i="56"/>
  <c r="C3902" i="56"/>
  <c r="H3902" i="56"/>
  <c r="C3903" i="56"/>
  <c r="H3903" i="56"/>
  <c r="H3663" i="56"/>
  <c r="C3420" i="56"/>
  <c r="H3420" i="56"/>
  <c r="C3421" i="56"/>
  <c r="H3421" i="56"/>
  <c r="C3422" i="56"/>
  <c r="H3422" i="56"/>
  <c r="C3423" i="56"/>
  <c r="H3423" i="56"/>
  <c r="C3424" i="56"/>
  <c r="H3424" i="56"/>
  <c r="C3425" i="56"/>
  <c r="H3425" i="56"/>
  <c r="C3426" i="56"/>
  <c r="H3426" i="56"/>
  <c r="C3427" i="56"/>
  <c r="H3427" i="56"/>
  <c r="C3428" i="56"/>
  <c r="H3428" i="56"/>
  <c r="C3429" i="56"/>
  <c r="H3429" i="56"/>
  <c r="C3430" i="56"/>
  <c r="H3430" i="56"/>
  <c r="C3431" i="56"/>
  <c r="H3431" i="56"/>
  <c r="C3432" i="56"/>
  <c r="H3432" i="56"/>
  <c r="C3433" i="56"/>
  <c r="H3433" i="56"/>
  <c r="C3434" i="56"/>
  <c r="H3434" i="56"/>
  <c r="C3435" i="56"/>
  <c r="H3435" i="56"/>
  <c r="C3436" i="56"/>
  <c r="H3436" i="56"/>
  <c r="C3437" i="56"/>
  <c r="H3437" i="56"/>
  <c r="C3438" i="56"/>
  <c r="H3438" i="56"/>
  <c r="C3439" i="56"/>
  <c r="H3439" i="56"/>
  <c r="C3440" i="56"/>
  <c r="H3440" i="56"/>
  <c r="C3441" i="56"/>
  <c r="H3441" i="56"/>
  <c r="C3442" i="56"/>
  <c r="H3442" i="56"/>
  <c r="C3443" i="56"/>
  <c r="H3443" i="56"/>
  <c r="C3444" i="56"/>
  <c r="H3444" i="56"/>
  <c r="C3445" i="56"/>
  <c r="H3445" i="56"/>
  <c r="C3446" i="56"/>
  <c r="H3446" i="56"/>
  <c r="C3447" i="56"/>
  <c r="H3447" i="56"/>
  <c r="C3448" i="56"/>
  <c r="H3448" i="56"/>
  <c r="C3449" i="56"/>
  <c r="H3449" i="56"/>
  <c r="C3450" i="56"/>
  <c r="H3450" i="56"/>
  <c r="C3451" i="56"/>
  <c r="H3451" i="56"/>
  <c r="C3452" i="56"/>
  <c r="H3452" i="56"/>
  <c r="C3453" i="56"/>
  <c r="H3453" i="56"/>
  <c r="C3454" i="56"/>
  <c r="H3454" i="56"/>
  <c r="C3455" i="56"/>
  <c r="H3455" i="56"/>
  <c r="C3456" i="56"/>
  <c r="H3456" i="56"/>
  <c r="C3457" i="56"/>
  <c r="H3457" i="56"/>
  <c r="C3458" i="56"/>
  <c r="H3458" i="56"/>
  <c r="C3459" i="56"/>
  <c r="H3459" i="56"/>
  <c r="C3460" i="56"/>
  <c r="H3460" i="56"/>
  <c r="C3461" i="56"/>
  <c r="H3461" i="56"/>
  <c r="C3462" i="56"/>
  <c r="H3462" i="56"/>
  <c r="C3463" i="56"/>
  <c r="H3463" i="56"/>
  <c r="C3464" i="56"/>
  <c r="H3464" i="56"/>
  <c r="C3465" i="56"/>
  <c r="H3465" i="56"/>
  <c r="C3466" i="56"/>
  <c r="H3466" i="56"/>
  <c r="C3467" i="56"/>
  <c r="H3467" i="56"/>
  <c r="C3468" i="56"/>
  <c r="H3468" i="56"/>
  <c r="C3469" i="56"/>
  <c r="H3469" i="56"/>
  <c r="C3470" i="56"/>
  <c r="H3470" i="56"/>
  <c r="C3471" i="56"/>
  <c r="H3471" i="56"/>
  <c r="C3472" i="56"/>
  <c r="H3472" i="56"/>
  <c r="C3473" i="56"/>
  <c r="H3473" i="56"/>
  <c r="C3474" i="56"/>
  <c r="H3474" i="56"/>
  <c r="C3475" i="56"/>
  <c r="H3475" i="56"/>
  <c r="C3476" i="56"/>
  <c r="H3476" i="56"/>
  <c r="C3477" i="56"/>
  <c r="H3477" i="56"/>
  <c r="C3478" i="56"/>
  <c r="H3478" i="56"/>
  <c r="C3479" i="56"/>
  <c r="H3479" i="56"/>
  <c r="C3480" i="56"/>
  <c r="H3480" i="56"/>
  <c r="C3481" i="56"/>
  <c r="H3481" i="56"/>
  <c r="C3482" i="56"/>
  <c r="H3482" i="56"/>
  <c r="C3483" i="56"/>
  <c r="H3483" i="56"/>
  <c r="C3484" i="56"/>
  <c r="H3484" i="56"/>
  <c r="C3485" i="56"/>
  <c r="H3485" i="56"/>
  <c r="C3486" i="56"/>
  <c r="H3486" i="56"/>
  <c r="C3487" i="56"/>
  <c r="H3487" i="56"/>
  <c r="C3488" i="56"/>
  <c r="H3488" i="56"/>
  <c r="C3489" i="56"/>
  <c r="H3489" i="56"/>
  <c r="C3490" i="56"/>
  <c r="H3490" i="56"/>
  <c r="C3491" i="56"/>
  <c r="H3491" i="56"/>
  <c r="C3492" i="56"/>
  <c r="H3492" i="56"/>
  <c r="C3493" i="56"/>
  <c r="H3493" i="56"/>
  <c r="C3494" i="56"/>
  <c r="H3494" i="56"/>
  <c r="C3495" i="56"/>
  <c r="H3495" i="56"/>
  <c r="C3496" i="56"/>
  <c r="H3496" i="56"/>
  <c r="C3497" i="56"/>
  <c r="H3497" i="56"/>
  <c r="C3498" i="56"/>
  <c r="H3498" i="56"/>
  <c r="C3499" i="56"/>
  <c r="H3499" i="56"/>
  <c r="C3500" i="56"/>
  <c r="H3500" i="56"/>
  <c r="C3501" i="56"/>
  <c r="H3501" i="56"/>
  <c r="C3502" i="56"/>
  <c r="H3502" i="56"/>
  <c r="C3503" i="56"/>
  <c r="H3503" i="56"/>
  <c r="C3504" i="56"/>
  <c r="H3504" i="56"/>
  <c r="C3505" i="56"/>
  <c r="H3505" i="56"/>
  <c r="C3506" i="56"/>
  <c r="H3506" i="56"/>
  <c r="C3507" i="56"/>
  <c r="H3507" i="56"/>
  <c r="C3508" i="56"/>
  <c r="H3508" i="56"/>
  <c r="C3509" i="56"/>
  <c r="H3509" i="56"/>
  <c r="C3510" i="56"/>
  <c r="H3510" i="56"/>
  <c r="C3511" i="56"/>
  <c r="H3511" i="56"/>
  <c r="C3512" i="56"/>
  <c r="H3512" i="56"/>
  <c r="C3513" i="56"/>
  <c r="H3513" i="56"/>
  <c r="C3514" i="56"/>
  <c r="H3514" i="56"/>
  <c r="C3515" i="56"/>
  <c r="H3515" i="56"/>
  <c r="C3516" i="56"/>
  <c r="H3516" i="56"/>
  <c r="C3517" i="56"/>
  <c r="H3517" i="56"/>
  <c r="C3518" i="56"/>
  <c r="H3518" i="56"/>
  <c r="C3519" i="56"/>
  <c r="H3519" i="56"/>
  <c r="C3520" i="56"/>
  <c r="H3520" i="56"/>
  <c r="C3521" i="56"/>
  <c r="H3521" i="56"/>
  <c r="C3522" i="56"/>
  <c r="H3522" i="56"/>
  <c r="C3523" i="56"/>
  <c r="H3523" i="56"/>
  <c r="C3524" i="56"/>
  <c r="H3524" i="56"/>
  <c r="C3525" i="56"/>
  <c r="H3525" i="56"/>
  <c r="C3526" i="56"/>
  <c r="H3526" i="56"/>
  <c r="C3527" i="56"/>
  <c r="H3527" i="56"/>
  <c r="C3528" i="56"/>
  <c r="H3528" i="56"/>
  <c r="C3529" i="56"/>
  <c r="H3529" i="56"/>
  <c r="C3530" i="56"/>
  <c r="H3530" i="56"/>
  <c r="C3531" i="56"/>
  <c r="H3531" i="56"/>
  <c r="C3532" i="56"/>
  <c r="H3532" i="56"/>
  <c r="C3533" i="56"/>
  <c r="H3533" i="56"/>
  <c r="C3534" i="56"/>
  <c r="H3534" i="56"/>
  <c r="C3535" i="56"/>
  <c r="H3535" i="56"/>
  <c r="C3536" i="56"/>
  <c r="H3536" i="56"/>
  <c r="C3537" i="56"/>
  <c r="H3537" i="56"/>
  <c r="C3538" i="56"/>
  <c r="H3538" i="56"/>
  <c r="C3539" i="56"/>
  <c r="H3539" i="56"/>
  <c r="C3540" i="56"/>
  <c r="H3540" i="56"/>
  <c r="C3541" i="56"/>
  <c r="H3541" i="56"/>
  <c r="C3542" i="56"/>
  <c r="H3542" i="56"/>
  <c r="C3543" i="56"/>
  <c r="H3543" i="56"/>
  <c r="C3544" i="56"/>
  <c r="H3544" i="56"/>
  <c r="C3545" i="56"/>
  <c r="H3545" i="56"/>
  <c r="C3546" i="56"/>
  <c r="H3546" i="56"/>
  <c r="C3547" i="56"/>
  <c r="H3547" i="56"/>
  <c r="C3548" i="56"/>
  <c r="H3548" i="56"/>
  <c r="C3549" i="56"/>
  <c r="H3549" i="56"/>
  <c r="C3550" i="56"/>
  <c r="H3550" i="56"/>
  <c r="C3551" i="56"/>
  <c r="H3551" i="56"/>
  <c r="C3552" i="56"/>
  <c r="H3552" i="56"/>
  <c r="C3553" i="56"/>
  <c r="H3553" i="56"/>
  <c r="C3554" i="56"/>
  <c r="H3554" i="56"/>
  <c r="C3555" i="56"/>
  <c r="H3555" i="56"/>
  <c r="C3556" i="56"/>
  <c r="H3556" i="56"/>
  <c r="C3557" i="56"/>
  <c r="H3557" i="56"/>
  <c r="C3558" i="56"/>
  <c r="H3558" i="56"/>
  <c r="C3559" i="56"/>
  <c r="H3559" i="56"/>
  <c r="C3560" i="56"/>
  <c r="H3560" i="56"/>
  <c r="C3561" i="56"/>
  <c r="H3561" i="56"/>
  <c r="C3562" i="56"/>
  <c r="H3562" i="56"/>
  <c r="C3563" i="56"/>
  <c r="H3563" i="56"/>
  <c r="C3564" i="56"/>
  <c r="H3564" i="56"/>
  <c r="C3565" i="56"/>
  <c r="H3565" i="56"/>
  <c r="C3566" i="56"/>
  <c r="H3566" i="56"/>
  <c r="C3567" i="56"/>
  <c r="H3567" i="56"/>
  <c r="C3568" i="56"/>
  <c r="H3568" i="56"/>
  <c r="C3569" i="56"/>
  <c r="H3569" i="56"/>
  <c r="C3570" i="56"/>
  <c r="H3570" i="56"/>
  <c r="C3571" i="56"/>
  <c r="H3571" i="56"/>
  <c r="C3572" i="56"/>
  <c r="H3572" i="56"/>
  <c r="C3573" i="56"/>
  <c r="H3573" i="56"/>
  <c r="C3574" i="56"/>
  <c r="H3574" i="56"/>
  <c r="C3575" i="56"/>
  <c r="H3575" i="56"/>
  <c r="C3576" i="56"/>
  <c r="H3576" i="56"/>
  <c r="C3577" i="56"/>
  <c r="H3577" i="56"/>
  <c r="C3578" i="56"/>
  <c r="H3578" i="56"/>
  <c r="C3579" i="56"/>
  <c r="H3579" i="56"/>
  <c r="C3580" i="56"/>
  <c r="H3580" i="56"/>
  <c r="C3581" i="56"/>
  <c r="H3581" i="56"/>
  <c r="C3582" i="56"/>
  <c r="H3582" i="56"/>
  <c r="C3583" i="56"/>
  <c r="H3583" i="56"/>
  <c r="C3584" i="56"/>
  <c r="H3584" i="56"/>
  <c r="C3585" i="56"/>
  <c r="H3585" i="56"/>
  <c r="C3586" i="56"/>
  <c r="H3586" i="56"/>
  <c r="C3587" i="56"/>
  <c r="H3587" i="56"/>
  <c r="C3588" i="56"/>
  <c r="H3588" i="56"/>
  <c r="C3589" i="56"/>
  <c r="H3589" i="56"/>
  <c r="C3590" i="56"/>
  <c r="H3590" i="56"/>
  <c r="C3591" i="56"/>
  <c r="H3591" i="56"/>
  <c r="C3592" i="56"/>
  <c r="H3592" i="56"/>
  <c r="C3593" i="56"/>
  <c r="H3593" i="56"/>
  <c r="C3594" i="56"/>
  <c r="H3594" i="56"/>
  <c r="C3595" i="56"/>
  <c r="H3595" i="56"/>
  <c r="C3596" i="56"/>
  <c r="H3596" i="56"/>
  <c r="C3597" i="56"/>
  <c r="H3597" i="56"/>
  <c r="C3598" i="56"/>
  <c r="H3598" i="56"/>
  <c r="C3599" i="56"/>
  <c r="H3599" i="56"/>
  <c r="C3600" i="56"/>
  <c r="H3600" i="56"/>
  <c r="C3601" i="56"/>
  <c r="H3601" i="56"/>
  <c r="C3602" i="56"/>
  <c r="H3602" i="56"/>
  <c r="C3603" i="56"/>
  <c r="H3603" i="56"/>
  <c r="C3604" i="56"/>
  <c r="H3604" i="56"/>
  <c r="C3605" i="56"/>
  <c r="H3605" i="56"/>
  <c r="C3606" i="56"/>
  <c r="H3606" i="56"/>
  <c r="C3607" i="56"/>
  <c r="H3607" i="56"/>
  <c r="C3608" i="56"/>
  <c r="H3608" i="56"/>
  <c r="C3609" i="56"/>
  <c r="H3609" i="56"/>
  <c r="C3610" i="56"/>
  <c r="H3610" i="56"/>
  <c r="C3611" i="56"/>
  <c r="H3611" i="56"/>
  <c r="C3612" i="56"/>
  <c r="H3612" i="56"/>
  <c r="C3613" i="56"/>
  <c r="H3613" i="56"/>
  <c r="C3614" i="56"/>
  <c r="H3614" i="56"/>
  <c r="C3615" i="56"/>
  <c r="H3615" i="56"/>
  <c r="C3616" i="56"/>
  <c r="H3616" i="56"/>
  <c r="C3617" i="56"/>
  <c r="H3617" i="56"/>
  <c r="C3618" i="56"/>
  <c r="H3618" i="56"/>
  <c r="C3619" i="56"/>
  <c r="H3619" i="56"/>
  <c r="C3620" i="56"/>
  <c r="H3620" i="56"/>
  <c r="C3621" i="56"/>
  <c r="H3621" i="56"/>
  <c r="C3622" i="56"/>
  <c r="H3622" i="56"/>
  <c r="C3623" i="56"/>
  <c r="H3623" i="56"/>
  <c r="C3624" i="56"/>
  <c r="H3624" i="56"/>
  <c r="C3625" i="56"/>
  <c r="H3625" i="56"/>
  <c r="C3626" i="56"/>
  <c r="H3626" i="56"/>
  <c r="C3627" i="56"/>
  <c r="H3627" i="56"/>
  <c r="C3628" i="56"/>
  <c r="H3628" i="56"/>
  <c r="C3629" i="56"/>
  <c r="H3629" i="56"/>
  <c r="C3630" i="56"/>
  <c r="H3630" i="56"/>
  <c r="C3631" i="56"/>
  <c r="H3631" i="56"/>
  <c r="C3632" i="56"/>
  <c r="H3632" i="56"/>
  <c r="C3633" i="56"/>
  <c r="H3633" i="56"/>
  <c r="C3634" i="56"/>
  <c r="H3634" i="56"/>
  <c r="C3635" i="56"/>
  <c r="H3635" i="56"/>
  <c r="C3636" i="56"/>
  <c r="H3636" i="56"/>
  <c r="C3637" i="56"/>
  <c r="H3637" i="56"/>
  <c r="C3638" i="56"/>
  <c r="H3638" i="56"/>
  <c r="C3639" i="56"/>
  <c r="H3639" i="56"/>
  <c r="C3640" i="56"/>
  <c r="H3640" i="56"/>
  <c r="C3641" i="56"/>
  <c r="H3641" i="56"/>
  <c r="C3642" i="56"/>
  <c r="H3642" i="56"/>
  <c r="C3643" i="56"/>
  <c r="H3643" i="56"/>
  <c r="C3644" i="56"/>
  <c r="H3644" i="56"/>
  <c r="C3645" i="56"/>
  <c r="H3645" i="56"/>
  <c r="C3646" i="56"/>
  <c r="H3646" i="56"/>
  <c r="C3647" i="56"/>
  <c r="H3647" i="56"/>
  <c r="C3648" i="56"/>
  <c r="H3648" i="56"/>
  <c r="C3649" i="56"/>
  <c r="H3649" i="56"/>
  <c r="C3650" i="56"/>
  <c r="H3650" i="56"/>
  <c r="C3651" i="56"/>
  <c r="H3651" i="56"/>
  <c r="C3652" i="56"/>
  <c r="H3652" i="56"/>
  <c r="C3653" i="56"/>
  <c r="H3653" i="56"/>
  <c r="C3654" i="56"/>
  <c r="H3654" i="56"/>
  <c r="C3655" i="56"/>
  <c r="H3655" i="56"/>
  <c r="C3656" i="56"/>
  <c r="H3656" i="56"/>
  <c r="C3657" i="56"/>
  <c r="H3657" i="56"/>
  <c r="C3658" i="56"/>
  <c r="H3658" i="56"/>
  <c r="C3659" i="56"/>
  <c r="H3659" i="56"/>
  <c r="H3419" i="56"/>
  <c r="C3415" i="56"/>
  <c r="H3415" i="56"/>
  <c r="C3176" i="56"/>
  <c r="H3176" i="56"/>
  <c r="C3177" i="56"/>
  <c r="H3177" i="56"/>
  <c r="C3178" i="56"/>
  <c r="H3178" i="56"/>
  <c r="C3179" i="56"/>
  <c r="H3179" i="56"/>
  <c r="C3180" i="56"/>
  <c r="H3180" i="56"/>
  <c r="C3181" i="56"/>
  <c r="H3181" i="56"/>
  <c r="C3182" i="56"/>
  <c r="H3182" i="56"/>
  <c r="C3183" i="56"/>
  <c r="H3183" i="56"/>
  <c r="C3184" i="56"/>
  <c r="H3184" i="56"/>
  <c r="C3185" i="56"/>
  <c r="H3185" i="56"/>
  <c r="C3186" i="56"/>
  <c r="H3186" i="56"/>
  <c r="C3187" i="56"/>
  <c r="H3187" i="56"/>
  <c r="C3188" i="56"/>
  <c r="H3188" i="56"/>
  <c r="C3189" i="56"/>
  <c r="H3189" i="56"/>
  <c r="C3190" i="56"/>
  <c r="H3190" i="56"/>
  <c r="C3191" i="56"/>
  <c r="H3191" i="56"/>
  <c r="C3192" i="56"/>
  <c r="H3192" i="56"/>
  <c r="C3193" i="56"/>
  <c r="H3193" i="56"/>
  <c r="C3194" i="56"/>
  <c r="H3194" i="56"/>
  <c r="C3195" i="56"/>
  <c r="H3195" i="56"/>
  <c r="C3196" i="56"/>
  <c r="H3196" i="56"/>
  <c r="C3197" i="56"/>
  <c r="H3197" i="56"/>
  <c r="C3198" i="56"/>
  <c r="H3198" i="56"/>
  <c r="C3199" i="56"/>
  <c r="H3199" i="56"/>
  <c r="C3200" i="56"/>
  <c r="H3200" i="56"/>
  <c r="C3201" i="56"/>
  <c r="H3201" i="56"/>
  <c r="C3202" i="56"/>
  <c r="H3202" i="56"/>
  <c r="C3203" i="56"/>
  <c r="H3203" i="56"/>
  <c r="C3204" i="56"/>
  <c r="H3204" i="56"/>
  <c r="C3205" i="56"/>
  <c r="H3205" i="56"/>
  <c r="C3206" i="56"/>
  <c r="H3206" i="56"/>
  <c r="C3207" i="56"/>
  <c r="H3207" i="56"/>
  <c r="C3208" i="56"/>
  <c r="H3208" i="56"/>
  <c r="C3209" i="56"/>
  <c r="H3209" i="56"/>
  <c r="C3210" i="56"/>
  <c r="H3210" i="56"/>
  <c r="C3211" i="56"/>
  <c r="H3211" i="56"/>
  <c r="C3212" i="56"/>
  <c r="H3212" i="56"/>
  <c r="C3213" i="56"/>
  <c r="H3213" i="56"/>
  <c r="C3214" i="56"/>
  <c r="H3214" i="56"/>
  <c r="C3215" i="56"/>
  <c r="H3215" i="56"/>
  <c r="C3216" i="56"/>
  <c r="H3216" i="56"/>
  <c r="C3217" i="56"/>
  <c r="H3217" i="56"/>
  <c r="C3218" i="56"/>
  <c r="H3218" i="56"/>
  <c r="C3219" i="56"/>
  <c r="H3219" i="56"/>
  <c r="C3220" i="56"/>
  <c r="H3220" i="56"/>
  <c r="C3221" i="56"/>
  <c r="H3221" i="56"/>
  <c r="C3222" i="56"/>
  <c r="H3222" i="56"/>
  <c r="C3223" i="56"/>
  <c r="H3223" i="56"/>
  <c r="C3224" i="56"/>
  <c r="H3224" i="56"/>
  <c r="C3225" i="56"/>
  <c r="H3225" i="56"/>
  <c r="C3226" i="56"/>
  <c r="H3226" i="56"/>
  <c r="C3227" i="56"/>
  <c r="H3227" i="56"/>
  <c r="C3228" i="56"/>
  <c r="H3228" i="56"/>
  <c r="C3229" i="56"/>
  <c r="H3229" i="56"/>
  <c r="C3230" i="56"/>
  <c r="H3230" i="56"/>
  <c r="C3231" i="56"/>
  <c r="H3231" i="56"/>
  <c r="C3232" i="56"/>
  <c r="H3232" i="56"/>
  <c r="C3233" i="56"/>
  <c r="H3233" i="56"/>
  <c r="C3234" i="56"/>
  <c r="H3234" i="56"/>
  <c r="C3235" i="56"/>
  <c r="H3235" i="56"/>
  <c r="C3236" i="56"/>
  <c r="H3236" i="56"/>
  <c r="C3237" i="56"/>
  <c r="H3237" i="56"/>
  <c r="C3238" i="56"/>
  <c r="H3238" i="56"/>
  <c r="C3239" i="56"/>
  <c r="H3239" i="56"/>
  <c r="C3240" i="56"/>
  <c r="H3240" i="56"/>
  <c r="C3241" i="56"/>
  <c r="H3241" i="56"/>
  <c r="C3242" i="56"/>
  <c r="H3242" i="56"/>
  <c r="C3243" i="56"/>
  <c r="H3243" i="56"/>
  <c r="C3244" i="56"/>
  <c r="H3244" i="56"/>
  <c r="C3245" i="56"/>
  <c r="H3245" i="56"/>
  <c r="C3246" i="56"/>
  <c r="H3246" i="56"/>
  <c r="C3247" i="56"/>
  <c r="H3247" i="56"/>
  <c r="C3248" i="56"/>
  <c r="H3248" i="56"/>
  <c r="C3249" i="56"/>
  <c r="H3249" i="56"/>
  <c r="C3250" i="56"/>
  <c r="H3250" i="56"/>
  <c r="C3251" i="56"/>
  <c r="H3251" i="56"/>
  <c r="C3252" i="56"/>
  <c r="H3252" i="56"/>
  <c r="C3253" i="56"/>
  <c r="H3253" i="56"/>
  <c r="C3254" i="56"/>
  <c r="H3254" i="56"/>
  <c r="C3255" i="56"/>
  <c r="H3255" i="56"/>
  <c r="C3256" i="56"/>
  <c r="H3256" i="56"/>
  <c r="C3257" i="56"/>
  <c r="H3257" i="56"/>
  <c r="C3258" i="56"/>
  <c r="H3258" i="56"/>
  <c r="C3259" i="56"/>
  <c r="H3259" i="56"/>
  <c r="C3260" i="56"/>
  <c r="H3260" i="56"/>
  <c r="C3261" i="56"/>
  <c r="H3261" i="56"/>
  <c r="C3262" i="56"/>
  <c r="H3262" i="56"/>
  <c r="C3263" i="56"/>
  <c r="H3263" i="56"/>
  <c r="C3264" i="56"/>
  <c r="H3264" i="56"/>
  <c r="C3265" i="56"/>
  <c r="H3265" i="56"/>
  <c r="C3266" i="56"/>
  <c r="H3266" i="56"/>
  <c r="C3267" i="56"/>
  <c r="H3267" i="56"/>
  <c r="C3268" i="56"/>
  <c r="H3268" i="56"/>
  <c r="C3269" i="56"/>
  <c r="H3269" i="56"/>
  <c r="C3270" i="56"/>
  <c r="H3270" i="56"/>
  <c r="C3271" i="56"/>
  <c r="H3271" i="56"/>
  <c r="C3272" i="56"/>
  <c r="H3272" i="56"/>
  <c r="C3273" i="56"/>
  <c r="H3273" i="56"/>
  <c r="C3274" i="56"/>
  <c r="H3274" i="56"/>
  <c r="C3275" i="56"/>
  <c r="H3275" i="56"/>
  <c r="C3276" i="56"/>
  <c r="H3276" i="56"/>
  <c r="C3277" i="56"/>
  <c r="H3277" i="56"/>
  <c r="C3278" i="56"/>
  <c r="H3278" i="56"/>
  <c r="C3279" i="56"/>
  <c r="H3279" i="56"/>
  <c r="C3280" i="56"/>
  <c r="H3280" i="56"/>
  <c r="C3281" i="56"/>
  <c r="H3281" i="56"/>
  <c r="C3282" i="56"/>
  <c r="H3282" i="56"/>
  <c r="C3283" i="56"/>
  <c r="H3283" i="56"/>
  <c r="C3284" i="56"/>
  <c r="H3284" i="56"/>
  <c r="C3285" i="56"/>
  <c r="H3285" i="56"/>
  <c r="C3286" i="56"/>
  <c r="H3286" i="56"/>
  <c r="C3287" i="56"/>
  <c r="H3287" i="56"/>
  <c r="C3288" i="56"/>
  <c r="H3288" i="56"/>
  <c r="C3289" i="56"/>
  <c r="H3289" i="56"/>
  <c r="C3290" i="56"/>
  <c r="H3290" i="56"/>
  <c r="C3291" i="56"/>
  <c r="H3291" i="56"/>
  <c r="C3292" i="56"/>
  <c r="H3292" i="56"/>
  <c r="C3293" i="56"/>
  <c r="H3293" i="56"/>
  <c r="C3294" i="56"/>
  <c r="H3294" i="56"/>
  <c r="C3295" i="56"/>
  <c r="H3295" i="56"/>
  <c r="C3296" i="56"/>
  <c r="H3296" i="56"/>
  <c r="C3297" i="56"/>
  <c r="H3297" i="56"/>
  <c r="C3298" i="56"/>
  <c r="H3298" i="56"/>
  <c r="C3299" i="56"/>
  <c r="H3299" i="56"/>
  <c r="C3300" i="56"/>
  <c r="H3300" i="56"/>
  <c r="C3301" i="56"/>
  <c r="H3301" i="56"/>
  <c r="C3302" i="56"/>
  <c r="H3302" i="56"/>
  <c r="C3303" i="56"/>
  <c r="H3303" i="56"/>
  <c r="C3304" i="56"/>
  <c r="H3304" i="56"/>
  <c r="C3305" i="56"/>
  <c r="H3305" i="56"/>
  <c r="C3306" i="56"/>
  <c r="H3306" i="56"/>
  <c r="C3307" i="56"/>
  <c r="H3307" i="56"/>
  <c r="C3308" i="56"/>
  <c r="H3308" i="56"/>
  <c r="C3309" i="56"/>
  <c r="H3309" i="56"/>
  <c r="C3310" i="56"/>
  <c r="H3310" i="56"/>
  <c r="C3311" i="56"/>
  <c r="H3311" i="56"/>
  <c r="C3312" i="56"/>
  <c r="H3312" i="56"/>
  <c r="C3313" i="56"/>
  <c r="H3313" i="56"/>
  <c r="C3314" i="56"/>
  <c r="H3314" i="56"/>
  <c r="C3315" i="56"/>
  <c r="H3315" i="56"/>
  <c r="C3316" i="56"/>
  <c r="H3316" i="56"/>
  <c r="C3317" i="56"/>
  <c r="H3317" i="56"/>
  <c r="C3318" i="56"/>
  <c r="H3318" i="56"/>
  <c r="C3319" i="56"/>
  <c r="H3319" i="56"/>
  <c r="C3320" i="56"/>
  <c r="H3320" i="56"/>
  <c r="C3321" i="56"/>
  <c r="H3321" i="56"/>
  <c r="C3322" i="56"/>
  <c r="H3322" i="56"/>
  <c r="C3323" i="56"/>
  <c r="H3323" i="56"/>
  <c r="C3324" i="56"/>
  <c r="H3324" i="56"/>
  <c r="C3325" i="56"/>
  <c r="H3325" i="56"/>
  <c r="C3326" i="56"/>
  <c r="H3326" i="56"/>
  <c r="C3327" i="56"/>
  <c r="H3327" i="56"/>
  <c r="C3328" i="56"/>
  <c r="H3328" i="56"/>
  <c r="C3329" i="56"/>
  <c r="H3329" i="56"/>
  <c r="C3330" i="56"/>
  <c r="H3330" i="56"/>
  <c r="C3331" i="56"/>
  <c r="H3331" i="56"/>
  <c r="C3332" i="56"/>
  <c r="H3332" i="56"/>
  <c r="C3333" i="56"/>
  <c r="H3333" i="56"/>
  <c r="C3334" i="56"/>
  <c r="H3334" i="56"/>
  <c r="C3335" i="56"/>
  <c r="H3335" i="56"/>
  <c r="C3336" i="56"/>
  <c r="H3336" i="56"/>
  <c r="C3337" i="56"/>
  <c r="H3337" i="56"/>
  <c r="C3338" i="56"/>
  <c r="H3338" i="56"/>
  <c r="C3339" i="56"/>
  <c r="H3339" i="56"/>
  <c r="C3340" i="56"/>
  <c r="H3340" i="56"/>
  <c r="C3341" i="56"/>
  <c r="H3341" i="56"/>
  <c r="C3342" i="56"/>
  <c r="H3342" i="56"/>
  <c r="C3343" i="56"/>
  <c r="H3343" i="56"/>
  <c r="C3344" i="56"/>
  <c r="H3344" i="56"/>
  <c r="C3345" i="56"/>
  <c r="H3345" i="56"/>
  <c r="C3346" i="56"/>
  <c r="H3346" i="56"/>
  <c r="C3347" i="56"/>
  <c r="H3347" i="56"/>
  <c r="C3348" i="56"/>
  <c r="H3348" i="56"/>
  <c r="C3349" i="56"/>
  <c r="H3349" i="56"/>
  <c r="C3350" i="56"/>
  <c r="H3350" i="56"/>
  <c r="C3351" i="56"/>
  <c r="H3351" i="56"/>
  <c r="C3352" i="56"/>
  <c r="H3352" i="56"/>
  <c r="C3353" i="56"/>
  <c r="H3353" i="56"/>
  <c r="C3354" i="56"/>
  <c r="H3354" i="56"/>
  <c r="C3355" i="56"/>
  <c r="H3355" i="56"/>
  <c r="C3356" i="56"/>
  <c r="H3356" i="56"/>
  <c r="C3357" i="56"/>
  <c r="H3357" i="56"/>
  <c r="C3358" i="56"/>
  <c r="H3358" i="56"/>
  <c r="C3359" i="56"/>
  <c r="H3359" i="56"/>
  <c r="C3360" i="56"/>
  <c r="H3360" i="56"/>
  <c r="C3361" i="56"/>
  <c r="H3361" i="56"/>
  <c r="C3362" i="56"/>
  <c r="H3362" i="56"/>
  <c r="C3363" i="56"/>
  <c r="H3363" i="56"/>
  <c r="C3364" i="56"/>
  <c r="H3364" i="56"/>
  <c r="C3365" i="56"/>
  <c r="H3365" i="56"/>
  <c r="C3366" i="56"/>
  <c r="H3366" i="56"/>
  <c r="C3367" i="56"/>
  <c r="H3367" i="56"/>
  <c r="C3368" i="56"/>
  <c r="H3368" i="56"/>
  <c r="C3369" i="56"/>
  <c r="H3369" i="56"/>
  <c r="C3370" i="56"/>
  <c r="H3370" i="56"/>
  <c r="C3371" i="56"/>
  <c r="H3371" i="56"/>
  <c r="C3372" i="56"/>
  <c r="H3372" i="56"/>
  <c r="C3373" i="56"/>
  <c r="H3373" i="56"/>
  <c r="C3374" i="56"/>
  <c r="H3374" i="56"/>
  <c r="C3375" i="56"/>
  <c r="H3375" i="56"/>
  <c r="C3376" i="56"/>
  <c r="H3376" i="56"/>
  <c r="C3377" i="56"/>
  <c r="H3377" i="56"/>
  <c r="C3378" i="56"/>
  <c r="H3378" i="56"/>
  <c r="C3379" i="56"/>
  <c r="H3379" i="56"/>
  <c r="C3380" i="56"/>
  <c r="H3380" i="56"/>
  <c r="C3381" i="56"/>
  <c r="H3381" i="56"/>
  <c r="C3382" i="56"/>
  <c r="H3382" i="56"/>
  <c r="C3383" i="56"/>
  <c r="H3383" i="56"/>
  <c r="C3384" i="56"/>
  <c r="H3384" i="56"/>
  <c r="C3385" i="56"/>
  <c r="H3385" i="56"/>
  <c r="C3386" i="56"/>
  <c r="H3386" i="56"/>
  <c r="C3387" i="56"/>
  <c r="H3387" i="56"/>
  <c r="C3388" i="56"/>
  <c r="H3388" i="56"/>
  <c r="C3389" i="56"/>
  <c r="H3389" i="56"/>
  <c r="C3390" i="56"/>
  <c r="H3390" i="56"/>
  <c r="C3391" i="56"/>
  <c r="H3391" i="56"/>
  <c r="C3392" i="56"/>
  <c r="H3392" i="56"/>
  <c r="C3393" i="56"/>
  <c r="H3393" i="56"/>
  <c r="C3394" i="56"/>
  <c r="H3394" i="56"/>
  <c r="C3395" i="56"/>
  <c r="H3395" i="56"/>
  <c r="C3396" i="56"/>
  <c r="H3396" i="56"/>
  <c r="C3397" i="56"/>
  <c r="H3397" i="56"/>
  <c r="C3398" i="56"/>
  <c r="H3398" i="56"/>
  <c r="C3399" i="56"/>
  <c r="H3399" i="56"/>
  <c r="C3400" i="56"/>
  <c r="H3400" i="56"/>
  <c r="C3401" i="56"/>
  <c r="H3401" i="56"/>
  <c r="C3402" i="56"/>
  <c r="H3402" i="56"/>
  <c r="C3403" i="56"/>
  <c r="H3403" i="56"/>
  <c r="C3404" i="56"/>
  <c r="H3404" i="56"/>
  <c r="C3405" i="56"/>
  <c r="H3405" i="56"/>
  <c r="C3406" i="56"/>
  <c r="H3406" i="56"/>
  <c r="C3407" i="56"/>
  <c r="H3407" i="56"/>
  <c r="C3408" i="56"/>
  <c r="H3408" i="56"/>
  <c r="C3409" i="56"/>
  <c r="H3409" i="56"/>
  <c r="C3410" i="56"/>
  <c r="H3410" i="56"/>
  <c r="C3411" i="56"/>
  <c r="H3411" i="56"/>
  <c r="C3412" i="56"/>
  <c r="H3412" i="56"/>
  <c r="C3413" i="56"/>
  <c r="H3413" i="56"/>
  <c r="C3414" i="56"/>
  <c r="H3414" i="56"/>
  <c r="H3175" i="56"/>
  <c r="C2932" i="56"/>
  <c r="I2932" i="56"/>
  <c r="H2932" i="56"/>
  <c r="C2933" i="56"/>
  <c r="I2933" i="56"/>
  <c r="H2933" i="56"/>
  <c r="C2934" i="56"/>
  <c r="I2934" i="56"/>
  <c r="H2934" i="56"/>
  <c r="C2935" i="56"/>
  <c r="I2935" i="56"/>
  <c r="H2935" i="56"/>
  <c r="C2936" i="56"/>
  <c r="I2936" i="56"/>
  <c r="H2936" i="56"/>
  <c r="C2937" i="56"/>
  <c r="I2937" i="56"/>
  <c r="H2937" i="56"/>
  <c r="C2938" i="56"/>
  <c r="I2938" i="56"/>
  <c r="H2938" i="56"/>
  <c r="C2939" i="56"/>
  <c r="I2939" i="56"/>
  <c r="H2939" i="56"/>
  <c r="C2940" i="56"/>
  <c r="I2940" i="56"/>
  <c r="H2940" i="56"/>
  <c r="C2941" i="56"/>
  <c r="I2941" i="56"/>
  <c r="H2941" i="56"/>
  <c r="C2942" i="56"/>
  <c r="I2942" i="56"/>
  <c r="H2942" i="56"/>
  <c r="C2943" i="56"/>
  <c r="I2943" i="56"/>
  <c r="H2943" i="56"/>
  <c r="C2944" i="56"/>
  <c r="I2944" i="56"/>
  <c r="H2944" i="56"/>
  <c r="C2945" i="56"/>
  <c r="I2945" i="56"/>
  <c r="H2945" i="56"/>
  <c r="C2946" i="56"/>
  <c r="I2946" i="56"/>
  <c r="H2946" i="56"/>
  <c r="C2947" i="56"/>
  <c r="I2947" i="56"/>
  <c r="H2947" i="56"/>
  <c r="C2948" i="56"/>
  <c r="I2948" i="56"/>
  <c r="H2948" i="56"/>
  <c r="C2949" i="56"/>
  <c r="I2949" i="56"/>
  <c r="H2949" i="56"/>
  <c r="C2950" i="56"/>
  <c r="I2950" i="56"/>
  <c r="H2950" i="56"/>
  <c r="C2951" i="56"/>
  <c r="I2951" i="56"/>
  <c r="H2951" i="56"/>
  <c r="C2952" i="56"/>
  <c r="I2952" i="56"/>
  <c r="H2952" i="56"/>
  <c r="C2953" i="56"/>
  <c r="I2953" i="56"/>
  <c r="H2953" i="56"/>
  <c r="C2954" i="56"/>
  <c r="I2954" i="56"/>
  <c r="H2954" i="56"/>
  <c r="C2955" i="56"/>
  <c r="I2955" i="56"/>
  <c r="H2955" i="56"/>
  <c r="C2956" i="56"/>
  <c r="I2956" i="56"/>
  <c r="H2956" i="56"/>
  <c r="C2957" i="56"/>
  <c r="I2957" i="56"/>
  <c r="H2957" i="56"/>
  <c r="C2958" i="56"/>
  <c r="I2958" i="56"/>
  <c r="H2958" i="56"/>
  <c r="C2959" i="56"/>
  <c r="I2959" i="56"/>
  <c r="H2959" i="56"/>
  <c r="C2960" i="56"/>
  <c r="I2960" i="56"/>
  <c r="H2960" i="56"/>
  <c r="C2961" i="56"/>
  <c r="I2961" i="56"/>
  <c r="H2961" i="56"/>
  <c r="C2962" i="56"/>
  <c r="I2962" i="56"/>
  <c r="H2962" i="56"/>
  <c r="C2963" i="56"/>
  <c r="I2963" i="56"/>
  <c r="H2963" i="56"/>
  <c r="C2964" i="56"/>
  <c r="I2964" i="56"/>
  <c r="H2964" i="56"/>
  <c r="C2965" i="56"/>
  <c r="I2965" i="56"/>
  <c r="H2965" i="56"/>
  <c r="C2966" i="56"/>
  <c r="I2966" i="56"/>
  <c r="H2966" i="56"/>
  <c r="C2967" i="56"/>
  <c r="I2967" i="56"/>
  <c r="H2967" i="56"/>
  <c r="C2968" i="56"/>
  <c r="I2968" i="56"/>
  <c r="H2968" i="56"/>
  <c r="C2969" i="56"/>
  <c r="I2969" i="56"/>
  <c r="H2969" i="56"/>
  <c r="C2970" i="56"/>
  <c r="I2970" i="56"/>
  <c r="H2970" i="56"/>
  <c r="C2971" i="56"/>
  <c r="I2971" i="56"/>
  <c r="H2971" i="56"/>
  <c r="C2972" i="56"/>
  <c r="I2972" i="56"/>
  <c r="H2972" i="56"/>
  <c r="C2973" i="56"/>
  <c r="I2973" i="56"/>
  <c r="H2973" i="56"/>
  <c r="C2974" i="56"/>
  <c r="I2974" i="56"/>
  <c r="H2974" i="56"/>
  <c r="C2975" i="56"/>
  <c r="I2975" i="56"/>
  <c r="H2975" i="56"/>
  <c r="C2976" i="56"/>
  <c r="I2976" i="56"/>
  <c r="H2976" i="56"/>
  <c r="C2977" i="56"/>
  <c r="I2977" i="56"/>
  <c r="H2977" i="56"/>
  <c r="C2978" i="56"/>
  <c r="I2978" i="56"/>
  <c r="H2978" i="56"/>
  <c r="C2979" i="56"/>
  <c r="I2979" i="56"/>
  <c r="H2979" i="56"/>
  <c r="C2980" i="56"/>
  <c r="I2980" i="56"/>
  <c r="H2980" i="56"/>
  <c r="C2981" i="56"/>
  <c r="I2981" i="56"/>
  <c r="H2981" i="56"/>
  <c r="C2982" i="56"/>
  <c r="I2982" i="56"/>
  <c r="H2982" i="56"/>
  <c r="C2983" i="56"/>
  <c r="I2983" i="56"/>
  <c r="H2983" i="56"/>
  <c r="C2984" i="56"/>
  <c r="I2984" i="56"/>
  <c r="H2984" i="56"/>
  <c r="C2985" i="56"/>
  <c r="I2985" i="56"/>
  <c r="H2985" i="56"/>
  <c r="C2986" i="56"/>
  <c r="I2986" i="56"/>
  <c r="H2986" i="56"/>
  <c r="C2987" i="56"/>
  <c r="I2987" i="56"/>
  <c r="H2987" i="56"/>
  <c r="C2988" i="56"/>
  <c r="I2988" i="56"/>
  <c r="H2988" i="56"/>
  <c r="C2989" i="56"/>
  <c r="I2989" i="56"/>
  <c r="H2989" i="56"/>
  <c r="C2990" i="56"/>
  <c r="I2990" i="56"/>
  <c r="H2990" i="56"/>
  <c r="C2991" i="56"/>
  <c r="I2991" i="56"/>
  <c r="H2991" i="56"/>
  <c r="C2992" i="56"/>
  <c r="I2992" i="56"/>
  <c r="H2992" i="56"/>
  <c r="C2993" i="56"/>
  <c r="I2993" i="56"/>
  <c r="H2993" i="56"/>
  <c r="C2994" i="56"/>
  <c r="I2994" i="56"/>
  <c r="H2994" i="56"/>
  <c r="C2995" i="56"/>
  <c r="I2995" i="56"/>
  <c r="H2995" i="56"/>
  <c r="C2996" i="56"/>
  <c r="I2996" i="56"/>
  <c r="H2996" i="56"/>
  <c r="C2997" i="56"/>
  <c r="I2997" i="56"/>
  <c r="H2997" i="56"/>
  <c r="C2998" i="56"/>
  <c r="I2998" i="56"/>
  <c r="H2998" i="56"/>
  <c r="C2999" i="56"/>
  <c r="I2999" i="56"/>
  <c r="H2999" i="56"/>
  <c r="C3000" i="56"/>
  <c r="I3000" i="56"/>
  <c r="H3000" i="56"/>
  <c r="C3001" i="56"/>
  <c r="I3001" i="56"/>
  <c r="H3001" i="56"/>
  <c r="C3002" i="56"/>
  <c r="I3002" i="56"/>
  <c r="H3002" i="56"/>
  <c r="C3003" i="56"/>
  <c r="I3003" i="56"/>
  <c r="H3003" i="56"/>
  <c r="C3004" i="56"/>
  <c r="I3004" i="56"/>
  <c r="H3004" i="56"/>
  <c r="C3005" i="56"/>
  <c r="I3005" i="56"/>
  <c r="H3005" i="56"/>
  <c r="C3006" i="56"/>
  <c r="I3006" i="56"/>
  <c r="H3006" i="56"/>
  <c r="C3007" i="56"/>
  <c r="I3007" i="56"/>
  <c r="H3007" i="56"/>
  <c r="C3008" i="56"/>
  <c r="I3008" i="56"/>
  <c r="H3008" i="56"/>
  <c r="C3009" i="56"/>
  <c r="I3009" i="56"/>
  <c r="H3009" i="56"/>
  <c r="C3010" i="56"/>
  <c r="I3010" i="56"/>
  <c r="H3010" i="56"/>
  <c r="C3011" i="56"/>
  <c r="I3011" i="56"/>
  <c r="H3011" i="56"/>
  <c r="C3012" i="56"/>
  <c r="I3012" i="56"/>
  <c r="H3012" i="56"/>
  <c r="C3013" i="56"/>
  <c r="I3013" i="56"/>
  <c r="H3013" i="56"/>
  <c r="C3014" i="56"/>
  <c r="I3014" i="56"/>
  <c r="H3014" i="56"/>
  <c r="C3015" i="56"/>
  <c r="I3015" i="56"/>
  <c r="H3015" i="56"/>
  <c r="C3016" i="56"/>
  <c r="I3016" i="56"/>
  <c r="H3016" i="56"/>
  <c r="C3017" i="56"/>
  <c r="I3017" i="56"/>
  <c r="H3017" i="56"/>
  <c r="C3018" i="56"/>
  <c r="I3018" i="56"/>
  <c r="H3018" i="56"/>
  <c r="C3019" i="56"/>
  <c r="I3019" i="56"/>
  <c r="H3019" i="56"/>
  <c r="C3020" i="56"/>
  <c r="I3020" i="56"/>
  <c r="H3020" i="56"/>
  <c r="C3021" i="56"/>
  <c r="I3021" i="56"/>
  <c r="H3021" i="56"/>
  <c r="C3022" i="56"/>
  <c r="I3022" i="56"/>
  <c r="H3022" i="56"/>
  <c r="C3023" i="56"/>
  <c r="I3023" i="56"/>
  <c r="H3023" i="56"/>
  <c r="C3024" i="56"/>
  <c r="I3024" i="56"/>
  <c r="H3024" i="56"/>
  <c r="C3025" i="56"/>
  <c r="I3025" i="56"/>
  <c r="H3025" i="56"/>
  <c r="C3026" i="56"/>
  <c r="I3026" i="56"/>
  <c r="H3026" i="56"/>
  <c r="C3027" i="56"/>
  <c r="I3027" i="56"/>
  <c r="H3027" i="56"/>
  <c r="C3028" i="56"/>
  <c r="I3028" i="56"/>
  <c r="H3028" i="56"/>
  <c r="C3029" i="56"/>
  <c r="I3029" i="56"/>
  <c r="H3029" i="56"/>
  <c r="C3030" i="56"/>
  <c r="I3030" i="56"/>
  <c r="H3030" i="56"/>
  <c r="C3031" i="56"/>
  <c r="I3031" i="56"/>
  <c r="H3031" i="56"/>
  <c r="C3032" i="56"/>
  <c r="I3032" i="56"/>
  <c r="H3032" i="56"/>
  <c r="C3033" i="56"/>
  <c r="I3033" i="56"/>
  <c r="H3033" i="56"/>
  <c r="C3034" i="56"/>
  <c r="I3034" i="56"/>
  <c r="H3034" i="56"/>
  <c r="C3035" i="56"/>
  <c r="I3035" i="56"/>
  <c r="H3035" i="56"/>
  <c r="C3036" i="56"/>
  <c r="I3036" i="56"/>
  <c r="H3036" i="56"/>
  <c r="C3037" i="56"/>
  <c r="I3037" i="56"/>
  <c r="H3037" i="56"/>
  <c r="C3038" i="56"/>
  <c r="I3038" i="56"/>
  <c r="H3038" i="56"/>
  <c r="C3039" i="56"/>
  <c r="I3039" i="56"/>
  <c r="H3039" i="56"/>
  <c r="C3040" i="56"/>
  <c r="I3040" i="56"/>
  <c r="H3040" i="56"/>
  <c r="C3041" i="56"/>
  <c r="I3041" i="56"/>
  <c r="H3041" i="56"/>
  <c r="C3042" i="56"/>
  <c r="I3042" i="56"/>
  <c r="H3042" i="56"/>
  <c r="C3043" i="56"/>
  <c r="I3043" i="56"/>
  <c r="H3043" i="56"/>
  <c r="C3044" i="56"/>
  <c r="I3044" i="56"/>
  <c r="H3044" i="56"/>
  <c r="C3045" i="56"/>
  <c r="I3045" i="56"/>
  <c r="H3045" i="56"/>
  <c r="C3046" i="56"/>
  <c r="I3046" i="56"/>
  <c r="H3046" i="56"/>
  <c r="C3047" i="56"/>
  <c r="I3047" i="56"/>
  <c r="H3047" i="56"/>
  <c r="C3048" i="56"/>
  <c r="I3048" i="56"/>
  <c r="H3048" i="56"/>
  <c r="C3049" i="56"/>
  <c r="I3049" i="56"/>
  <c r="H3049" i="56"/>
  <c r="C3050" i="56"/>
  <c r="I3050" i="56"/>
  <c r="H3050" i="56"/>
  <c r="C3051" i="56"/>
  <c r="I3051" i="56"/>
  <c r="H3051" i="56"/>
  <c r="C3052" i="56"/>
  <c r="I3052" i="56"/>
  <c r="H3052" i="56"/>
  <c r="C3053" i="56"/>
  <c r="I3053" i="56"/>
  <c r="H3053" i="56"/>
  <c r="C3054" i="56"/>
  <c r="I3054" i="56"/>
  <c r="H3054" i="56"/>
  <c r="C3055" i="56"/>
  <c r="I3055" i="56"/>
  <c r="H3055" i="56"/>
  <c r="C3056" i="56"/>
  <c r="I3056" i="56"/>
  <c r="H3056" i="56"/>
  <c r="C3057" i="56"/>
  <c r="I3057" i="56"/>
  <c r="H3057" i="56"/>
  <c r="C3058" i="56"/>
  <c r="I3058" i="56"/>
  <c r="H3058" i="56"/>
  <c r="C3059" i="56"/>
  <c r="I3059" i="56"/>
  <c r="H3059" i="56"/>
  <c r="C3060" i="56"/>
  <c r="I3060" i="56"/>
  <c r="H3060" i="56"/>
  <c r="C3061" i="56"/>
  <c r="I3061" i="56"/>
  <c r="H3061" i="56"/>
  <c r="C3062" i="56"/>
  <c r="I3062" i="56"/>
  <c r="H3062" i="56"/>
  <c r="C3063" i="56"/>
  <c r="I3063" i="56"/>
  <c r="H3063" i="56"/>
  <c r="C3064" i="56"/>
  <c r="I3064" i="56"/>
  <c r="H3064" i="56"/>
  <c r="C3065" i="56"/>
  <c r="I3065" i="56"/>
  <c r="H3065" i="56"/>
  <c r="C3066" i="56"/>
  <c r="I3066" i="56"/>
  <c r="H3066" i="56"/>
  <c r="C3067" i="56"/>
  <c r="I3067" i="56"/>
  <c r="H3067" i="56"/>
  <c r="C3068" i="56"/>
  <c r="I3068" i="56"/>
  <c r="H3068" i="56"/>
  <c r="C3069" i="56"/>
  <c r="I3069" i="56"/>
  <c r="H3069" i="56"/>
  <c r="C3070" i="56"/>
  <c r="I3070" i="56"/>
  <c r="H3070" i="56"/>
  <c r="C3071" i="56"/>
  <c r="I3071" i="56"/>
  <c r="H3071" i="56"/>
  <c r="C3072" i="56"/>
  <c r="I3072" i="56"/>
  <c r="H3072" i="56"/>
  <c r="C3073" i="56"/>
  <c r="I3073" i="56"/>
  <c r="H3073" i="56"/>
  <c r="C3074" i="56"/>
  <c r="I3074" i="56"/>
  <c r="H3074" i="56"/>
  <c r="C3075" i="56"/>
  <c r="I3075" i="56"/>
  <c r="H3075" i="56"/>
  <c r="C3076" i="56"/>
  <c r="I3076" i="56"/>
  <c r="H3076" i="56"/>
  <c r="C3077" i="56"/>
  <c r="I3077" i="56"/>
  <c r="H3077" i="56"/>
  <c r="C3078" i="56"/>
  <c r="I3078" i="56"/>
  <c r="H3078" i="56"/>
  <c r="C3079" i="56"/>
  <c r="I3079" i="56"/>
  <c r="H3079" i="56"/>
  <c r="C3080" i="56"/>
  <c r="I3080" i="56"/>
  <c r="H3080" i="56"/>
  <c r="C3081" i="56"/>
  <c r="I3081" i="56"/>
  <c r="H3081" i="56"/>
  <c r="C3082" i="56"/>
  <c r="I3082" i="56"/>
  <c r="H3082" i="56"/>
  <c r="C3083" i="56"/>
  <c r="I3083" i="56"/>
  <c r="H3083" i="56"/>
  <c r="C3084" i="56"/>
  <c r="I3084" i="56"/>
  <c r="H3084" i="56"/>
  <c r="C3085" i="56"/>
  <c r="I3085" i="56"/>
  <c r="H3085" i="56"/>
  <c r="C3086" i="56"/>
  <c r="I3086" i="56"/>
  <c r="H3086" i="56"/>
  <c r="C3087" i="56"/>
  <c r="I3087" i="56"/>
  <c r="H3087" i="56"/>
  <c r="C3088" i="56"/>
  <c r="I3088" i="56"/>
  <c r="H3088" i="56"/>
  <c r="C3089" i="56"/>
  <c r="I3089" i="56"/>
  <c r="H3089" i="56"/>
  <c r="C3090" i="56"/>
  <c r="I3090" i="56"/>
  <c r="H3090" i="56"/>
  <c r="C3091" i="56"/>
  <c r="I3091" i="56"/>
  <c r="H3091" i="56"/>
  <c r="C3092" i="56"/>
  <c r="I3092" i="56"/>
  <c r="H3092" i="56"/>
  <c r="C3093" i="56"/>
  <c r="I3093" i="56"/>
  <c r="H3093" i="56"/>
  <c r="C3094" i="56"/>
  <c r="I3094" i="56"/>
  <c r="H3094" i="56"/>
  <c r="C3095" i="56"/>
  <c r="I3095" i="56"/>
  <c r="H3095" i="56"/>
  <c r="C3096" i="56"/>
  <c r="I3096" i="56"/>
  <c r="H3096" i="56"/>
  <c r="C3097" i="56"/>
  <c r="I3097" i="56"/>
  <c r="H3097" i="56"/>
  <c r="C3098" i="56"/>
  <c r="I3098" i="56"/>
  <c r="H3098" i="56"/>
  <c r="C3099" i="56"/>
  <c r="I3099" i="56"/>
  <c r="H3099" i="56"/>
  <c r="C3100" i="56"/>
  <c r="I3100" i="56"/>
  <c r="H3100" i="56"/>
  <c r="C3101" i="56"/>
  <c r="I3101" i="56"/>
  <c r="H3101" i="56"/>
  <c r="C3102" i="56"/>
  <c r="I3102" i="56"/>
  <c r="H3102" i="56"/>
  <c r="C3103" i="56"/>
  <c r="I3103" i="56"/>
  <c r="H3103" i="56"/>
  <c r="C3104" i="56"/>
  <c r="I3104" i="56"/>
  <c r="H3104" i="56"/>
  <c r="C3105" i="56"/>
  <c r="I3105" i="56"/>
  <c r="H3105" i="56"/>
  <c r="C3106" i="56"/>
  <c r="I3106" i="56"/>
  <c r="H3106" i="56"/>
  <c r="C3107" i="56"/>
  <c r="I3107" i="56"/>
  <c r="H3107" i="56"/>
  <c r="C3108" i="56"/>
  <c r="I3108" i="56"/>
  <c r="H3108" i="56"/>
  <c r="C3109" i="56"/>
  <c r="I3109" i="56"/>
  <c r="H3109" i="56"/>
  <c r="C3110" i="56"/>
  <c r="I3110" i="56"/>
  <c r="H3110" i="56"/>
  <c r="C3111" i="56"/>
  <c r="I3111" i="56"/>
  <c r="H3111" i="56"/>
  <c r="C3112" i="56"/>
  <c r="I3112" i="56"/>
  <c r="H3112" i="56"/>
  <c r="C3113" i="56"/>
  <c r="I3113" i="56"/>
  <c r="H3113" i="56"/>
  <c r="C3114" i="56"/>
  <c r="I3114" i="56"/>
  <c r="H3114" i="56"/>
  <c r="C3115" i="56"/>
  <c r="I3115" i="56"/>
  <c r="H3115" i="56"/>
  <c r="C3116" i="56"/>
  <c r="I3116" i="56"/>
  <c r="H3116" i="56"/>
  <c r="C3117" i="56"/>
  <c r="I3117" i="56"/>
  <c r="H3117" i="56"/>
  <c r="C3118" i="56"/>
  <c r="I3118" i="56"/>
  <c r="H3118" i="56"/>
  <c r="C3119" i="56"/>
  <c r="I3119" i="56"/>
  <c r="H3119" i="56"/>
  <c r="C3120" i="56"/>
  <c r="I3120" i="56"/>
  <c r="H3120" i="56"/>
  <c r="C3121" i="56"/>
  <c r="I3121" i="56"/>
  <c r="H3121" i="56"/>
  <c r="C3122" i="56"/>
  <c r="I3122" i="56"/>
  <c r="H3122" i="56"/>
  <c r="C3123" i="56"/>
  <c r="I3123" i="56"/>
  <c r="H3123" i="56"/>
  <c r="C3124" i="56"/>
  <c r="I3124" i="56"/>
  <c r="H3124" i="56"/>
  <c r="C3125" i="56"/>
  <c r="I3125" i="56"/>
  <c r="H3125" i="56"/>
  <c r="C3126" i="56"/>
  <c r="I3126" i="56"/>
  <c r="H3126" i="56"/>
  <c r="C3127" i="56"/>
  <c r="I3127" i="56"/>
  <c r="H3127" i="56"/>
  <c r="C3128" i="56"/>
  <c r="I3128" i="56"/>
  <c r="H3128" i="56"/>
  <c r="C3129" i="56"/>
  <c r="I3129" i="56"/>
  <c r="H3129" i="56"/>
  <c r="C3130" i="56"/>
  <c r="I3130" i="56"/>
  <c r="H3130" i="56"/>
  <c r="C3131" i="56"/>
  <c r="I3131" i="56"/>
  <c r="H3131" i="56"/>
  <c r="C3132" i="56"/>
  <c r="I3132" i="56"/>
  <c r="H3132" i="56"/>
  <c r="C3133" i="56"/>
  <c r="I3133" i="56"/>
  <c r="H3133" i="56"/>
  <c r="C3134" i="56"/>
  <c r="I3134" i="56"/>
  <c r="H3134" i="56"/>
  <c r="C3135" i="56"/>
  <c r="I3135" i="56"/>
  <c r="H3135" i="56"/>
  <c r="C3136" i="56"/>
  <c r="I3136" i="56"/>
  <c r="H3136" i="56"/>
  <c r="C3137" i="56"/>
  <c r="I3137" i="56"/>
  <c r="H3137" i="56"/>
  <c r="C3138" i="56"/>
  <c r="I3138" i="56"/>
  <c r="H3138" i="56"/>
  <c r="C3139" i="56"/>
  <c r="I3139" i="56"/>
  <c r="H3139" i="56"/>
  <c r="C3140" i="56"/>
  <c r="I3140" i="56"/>
  <c r="H3140" i="56"/>
  <c r="C3141" i="56"/>
  <c r="I3141" i="56"/>
  <c r="H3141" i="56"/>
  <c r="C3142" i="56"/>
  <c r="I3142" i="56"/>
  <c r="H3142" i="56"/>
  <c r="C3143" i="56"/>
  <c r="I3143" i="56"/>
  <c r="H3143" i="56"/>
  <c r="C3144" i="56"/>
  <c r="I3144" i="56"/>
  <c r="H3144" i="56"/>
  <c r="C3145" i="56"/>
  <c r="I3145" i="56"/>
  <c r="H3145" i="56"/>
  <c r="C3146" i="56"/>
  <c r="I3146" i="56"/>
  <c r="H3146" i="56"/>
  <c r="C3147" i="56"/>
  <c r="I3147" i="56"/>
  <c r="H3147" i="56"/>
  <c r="C3148" i="56"/>
  <c r="I3148" i="56"/>
  <c r="H3148" i="56"/>
  <c r="C3149" i="56"/>
  <c r="I3149" i="56"/>
  <c r="H3149" i="56"/>
  <c r="C3150" i="56"/>
  <c r="I3150" i="56"/>
  <c r="H3150" i="56"/>
  <c r="C3151" i="56"/>
  <c r="I3151" i="56"/>
  <c r="H3151" i="56"/>
  <c r="C3152" i="56"/>
  <c r="I3152" i="56"/>
  <c r="H3152" i="56"/>
  <c r="C3153" i="56"/>
  <c r="I3153" i="56"/>
  <c r="H3153" i="56"/>
  <c r="C3154" i="56"/>
  <c r="I3154" i="56"/>
  <c r="H3154" i="56"/>
  <c r="C3155" i="56"/>
  <c r="I3155" i="56"/>
  <c r="H3155" i="56"/>
  <c r="C3156" i="56"/>
  <c r="I3156" i="56"/>
  <c r="H3156" i="56"/>
  <c r="C3157" i="56"/>
  <c r="I3157" i="56"/>
  <c r="H3157" i="56"/>
  <c r="C3158" i="56"/>
  <c r="I3158" i="56"/>
  <c r="H3158" i="56"/>
  <c r="C3159" i="56"/>
  <c r="I3159" i="56"/>
  <c r="H3159" i="56"/>
  <c r="C3160" i="56"/>
  <c r="I3160" i="56"/>
  <c r="H3160" i="56"/>
  <c r="C3161" i="56"/>
  <c r="I3161" i="56"/>
  <c r="H3161" i="56"/>
  <c r="C3162" i="56"/>
  <c r="I3162" i="56"/>
  <c r="H3162" i="56"/>
  <c r="C3163" i="56"/>
  <c r="I3163" i="56"/>
  <c r="H3163" i="56"/>
  <c r="C3164" i="56"/>
  <c r="I3164" i="56"/>
  <c r="H3164" i="56"/>
  <c r="C3165" i="56"/>
  <c r="I3165" i="56"/>
  <c r="H3165" i="56"/>
  <c r="C3166" i="56"/>
  <c r="I3166" i="56"/>
  <c r="H3166" i="56"/>
  <c r="C3167" i="56"/>
  <c r="I3167" i="56"/>
  <c r="H3167" i="56"/>
  <c r="C3168" i="56"/>
  <c r="I3168" i="56"/>
  <c r="H3168" i="56"/>
  <c r="C3169" i="56"/>
  <c r="I3169" i="56"/>
  <c r="H3169" i="56"/>
  <c r="C3170" i="56"/>
  <c r="I3170" i="56"/>
  <c r="H3170" i="56"/>
  <c r="C3171" i="56"/>
  <c r="I3171" i="56"/>
  <c r="H3171" i="56"/>
  <c r="I2931" i="56"/>
  <c r="H2931" i="56"/>
  <c r="C2931" i="56"/>
  <c r="C2444" i="56"/>
  <c r="H2444" i="56"/>
  <c r="C2445" i="56"/>
  <c r="H2445" i="56"/>
  <c r="C2446" i="56"/>
  <c r="H2446" i="56"/>
  <c r="C2447" i="56"/>
  <c r="H2447" i="56"/>
  <c r="C2448" i="56"/>
  <c r="H2448" i="56"/>
  <c r="C2449" i="56"/>
  <c r="H2449" i="56"/>
  <c r="C2450" i="56"/>
  <c r="H2450" i="56"/>
  <c r="C2451" i="56"/>
  <c r="H2451" i="56"/>
  <c r="C2452" i="56"/>
  <c r="H2452" i="56"/>
  <c r="C2453" i="56"/>
  <c r="H2453" i="56"/>
  <c r="C2454" i="56"/>
  <c r="H2454" i="56"/>
  <c r="C2455" i="56"/>
  <c r="H2455" i="56"/>
  <c r="C2456" i="56"/>
  <c r="H2456" i="56"/>
  <c r="C2457" i="56"/>
  <c r="H2457" i="56"/>
  <c r="C2458" i="56"/>
  <c r="H2458" i="56"/>
  <c r="C2459" i="56"/>
  <c r="H2459" i="56"/>
  <c r="C2460" i="56"/>
  <c r="H2460" i="56"/>
  <c r="C2461" i="56"/>
  <c r="H2461" i="56"/>
  <c r="C2462" i="56"/>
  <c r="H2462" i="56"/>
  <c r="C2463" i="56"/>
  <c r="H2463" i="56"/>
  <c r="C2464" i="56"/>
  <c r="H2464" i="56"/>
  <c r="C2465" i="56"/>
  <c r="H2465" i="56"/>
  <c r="C2466" i="56"/>
  <c r="H2466" i="56"/>
  <c r="C2467" i="56"/>
  <c r="H2467" i="56"/>
  <c r="C2468" i="56"/>
  <c r="H2468" i="56"/>
  <c r="C2469" i="56"/>
  <c r="H2469" i="56"/>
  <c r="C2470" i="56"/>
  <c r="H2470" i="56"/>
  <c r="C2471" i="56"/>
  <c r="H2471" i="56"/>
  <c r="C2472" i="56"/>
  <c r="H2472" i="56"/>
  <c r="C2473" i="56"/>
  <c r="H2473" i="56"/>
  <c r="C2474" i="56"/>
  <c r="H2474" i="56"/>
  <c r="C2475" i="56"/>
  <c r="H2475" i="56"/>
  <c r="C2476" i="56"/>
  <c r="H2476" i="56"/>
  <c r="C2477" i="56"/>
  <c r="H2477" i="56"/>
  <c r="C2478" i="56"/>
  <c r="H2478" i="56"/>
  <c r="C2479" i="56"/>
  <c r="H2479" i="56"/>
  <c r="C2480" i="56"/>
  <c r="H2480" i="56"/>
  <c r="C2481" i="56"/>
  <c r="H2481" i="56"/>
  <c r="C2482" i="56"/>
  <c r="H2482" i="56"/>
  <c r="C2483" i="56"/>
  <c r="H2483" i="56"/>
  <c r="C2484" i="56"/>
  <c r="H2484" i="56"/>
  <c r="C2485" i="56"/>
  <c r="H2485" i="56"/>
  <c r="C2486" i="56"/>
  <c r="H2486" i="56"/>
  <c r="C2487" i="56"/>
  <c r="H2487" i="56"/>
  <c r="C2488" i="56"/>
  <c r="H2488" i="56"/>
  <c r="C2489" i="56"/>
  <c r="H2489" i="56"/>
  <c r="C2490" i="56"/>
  <c r="H2490" i="56"/>
  <c r="C2491" i="56"/>
  <c r="H2491" i="56"/>
  <c r="C2492" i="56"/>
  <c r="H2492" i="56"/>
  <c r="C2493" i="56"/>
  <c r="H2493" i="56"/>
  <c r="C2494" i="56"/>
  <c r="H2494" i="56"/>
  <c r="C2495" i="56"/>
  <c r="H2495" i="56"/>
  <c r="C2496" i="56"/>
  <c r="H2496" i="56"/>
  <c r="C2497" i="56"/>
  <c r="H2497" i="56"/>
  <c r="C2498" i="56"/>
  <c r="H2498" i="56"/>
  <c r="C2499" i="56"/>
  <c r="H2499" i="56"/>
  <c r="C2500" i="56"/>
  <c r="H2500" i="56"/>
  <c r="C2501" i="56"/>
  <c r="H2501" i="56"/>
  <c r="C2502" i="56"/>
  <c r="H2502" i="56"/>
  <c r="C2503" i="56"/>
  <c r="H2503" i="56"/>
  <c r="C2504" i="56"/>
  <c r="H2504" i="56"/>
  <c r="C2505" i="56"/>
  <c r="H2505" i="56"/>
  <c r="C2506" i="56"/>
  <c r="H2506" i="56"/>
  <c r="C2507" i="56"/>
  <c r="H2507" i="56"/>
  <c r="C2508" i="56"/>
  <c r="H2508" i="56"/>
  <c r="C2509" i="56"/>
  <c r="H2509" i="56"/>
  <c r="C2510" i="56"/>
  <c r="H2510" i="56"/>
  <c r="C2511" i="56"/>
  <c r="H2511" i="56"/>
  <c r="C2512" i="56"/>
  <c r="H2512" i="56"/>
  <c r="C2513" i="56"/>
  <c r="H2513" i="56"/>
  <c r="C2514" i="56"/>
  <c r="H2514" i="56"/>
  <c r="C2515" i="56"/>
  <c r="H2515" i="56"/>
  <c r="C2516" i="56"/>
  <c r="H2516" i="56"/>
  <c r="C2517" i="56"/>
  <c r="H2517" i="56"/>
  <c r="C2518" i="56"/>
  <c r="H2518" i="56"/>
  <c r="C2519" i="56"/>
  <c r="H2519" i="56"/>
  <c r="C2520" i="56"/>
  <c r="H2520" i="56"/>
  <c r="C2521" i="56"/>
  <c r="H2521" i="56"/>
  <c r="C2522" i="56"/>
  <c r="H2522" i="56"/>
  <c r="C2523" i="56"/>
  <c r="H2523" i="56"/>
  <c r="C2524" i="56"/>
  <c r="H2524" i="56"/>
  <c r="C2525" i="56"/>
  <c r="H2525" i="56"/>
  <c r="C2526" i="56"/>
  <c r="H2526" i="56"/>
  <c r="C2527" i="56"/>
  <c r="H2527" i="56"/>
  <c r="C2528" i="56"/>
  <c r="H2528" i="56"/>
  <c r="C2529" i="56"/>
  <c r="H2529" i="56"/>
  <c r="C2530" i="56"/>
  <c r="H2530" i="56"/>
  <c r="C2531" i="56"/>
  <c r="H2531" i="56"/>
  <c r="C2532" i="56"/>
  <c r="H2532" i="56"/>
  <c r="C2533" i="56"/>
  <c r="H2533" i="56"/>
  <c r="C2534" i="56"/>
  <c r="H2534" i="56"/>
  <c r="C2535" i="56"/>
  <c r="H2535" i="56"/>
  <c r="C2536" i="56"/>
  <c r="H2536" i="56"/>
  <c r="C2537" i="56"/>
  <c r="H2537" i="56"/>
  <c r="C2538" i="56"/>
  <c r="H2538" i="56"/>
  <c r="C2539" i="56"/>
  <c r="H2539" i="56"/>
  <c r="C2540" i="56"/>
  <c r="H2540" i="56"/>
  <c r="C2541" i="56"/>
  <c r="H2541" i="56"/>
  <c r="C2542" i="56"/>
  <c r="H2542" i="56"/>
  <c r="C2543" i="56"/>
  <c r="H2543" i="56"/>
  <c r="C2544" i="56"/>
  <c r="H2544" i="56"/>
  <c r="C2545" i="56"/>
  <c r="H2545" i="56"/>
  <c r="C2546" i="56"/>
  <c r="H2546" i="56"/>
  <c r="C2547" i="56"/>
  <c r="H2547" i="56"/>
  <c r="C2548" i="56"/>
  <c r="H2548" i="56"/>
  <c r="C2549" i="56"/>
  <c r="H2549" i="56"/>
  <c r="C2550" i="56"/>
  <c r="H2550" i="56"/>
  <c r="C2551" i="56"/>
  <c r="H2551" i="56"/>
  <c r="C2552" i="56"/>
  <c r="H2552" i="56"/>
  <c r="C2553" i="56"/>
  <c r="H2553" i="56"/>
  <c r="C2554" i="56"/>
  <c r="H2554" i="56"/>
  <c r="C2555" i="56"/>
  <c r="H2555" i="56"/>
  <c r="C2556" i="56"/>
  <c r="H2556" i="56"/>
  <c r="C2557" i="56"/>
  <c r="H2557" i="56"/>
  <c r="C2558" i="56"/>
  <c r="H2558" i="56"/>
  <c r="C2559" i="56"/>
  <c r="H2559" i="56"/>
  <c r="C2560" i="56"/>
  <c r="H2560" i="56"/>
  <c r="C2561" i="56"/>
  <c r="H2561" i="56"/>
  <c r="C2562" i="56"/>
  <c r="H2562" i="56"/>
  <c r="C2563" i="56"/>
  <c r="H2563" i="56"/>
  <c r="C2564" i="56"/>
  <c r="H2564" i="56"/>
  <c r="C2565" i="56"/>
  <c r="H2565" i="56"/>
  <c r="C2566" i="56"/>
  <c r="H2566" i="56"/>
  <c r="C2567" i="56"/>
  <c r="H2567" i="56"/>
  <c r="C2568" i="56"/>
  <c r="H2568" i="56"/>
  <c r="C2569" i="56"/>
  <c r="H2569" i="56"/>
  <c r="C2570" i="56"/>
  <c r="H2570" i="56"/>
  <c r="C2571" i="56"/>
  <c r="H2571" i="56"/>
  <c r="C2572" i="56"/>
  <c r="H2572" i="56"/>
  <c r="C2573" i="56"/>
  <c r="H2573" i="56"/>
  <c r="C2574" i="56"/>
  <c r="H2574" i="56"/>
  <c r="C2575" i="56"/>
  <c r="H2575" i="56"/>
  <c r="C2576" i="56"/>
  <c r="H2576" i="56"/>
  <c r="C2577" i="56"/>
  <c r="H2577" i="56"/>
  <c r="C2578" i="56"/>
  <c r="H2578" i="56"/>
  <c r="C2579" i="56"/>
  <c r="H2579" i="56"/>
  <c r="C2580" i="56"/>
  <c r="H2580" i="56"/>
  <c r="C2581" i="56"/>
  <c r="H2581" i="56"/>
  <c r="C2582" i="56"/>
  <c r="H2582" i="56"/>
  <c r="C2583" i="56"/>
  <c r="H2583" i="56"/>
  <c r="C2584" i="56"/>
  <c r="H2584" i="56"/>
  <c r="C2585" i="56"/>
  <c r="H2585" i="56"/>
  <c r="C2586" i="56"/>
  <c r="H2586" i="56"/>
  <c r="C2587" i="56"/>
  <c r="H2587" i="56"/>
  <c r="C2588" i="56"/>
  <c r="H2588" i="56"/>
  <c r="C2589" i="56"/>
  <c r="H2589" i="56"/>
  <c r="C2590" i="56"/>
  <c r="H2590" i="56"/>
  <c r="C2591" i="56"/>
  <c r="H2591" i="56"/>
  <c r="C2592" i="56"/>
  <c r="H2592" i="56"/>
  <c r="C2593" i="56"/>
  <c r="H2593" i="56"/>
  <c r="C2594" i="56"/>
  <c r="H2594" i="56"/>
  <c r="C2595" i="56"/>
  <c r="H2595" i="56"/>
  <c r="C2596" i="56"/>
  <c r="H2596" i="56"/>
  <c r="C2597" i="56"/>
  <c r="H2597" i="56"/>
  <c r="C2598" i="56"/>
  <c r="H2598" i="56"/>
  <c r="C2599" i="56"/>
  <c r="H2599" i="56"/>
  <c r="C2600" i="56"/>
  <c r="H2600" i="56"/>
  <c r="C2601" i="56"/>
  <c r="H2601" i="56"/>
  <c r="C2602" i="56"/>
  <c r="H2602" i="56"/>
  <c r="C2603" i="56"/>
  <c r="H2603" i="56"/>
  <c r="C2604" i="56"/>
  <c r="H2604" i="56"/>
  <c r="C2605" i="56"/>
  <c r="H2605" i="56"/>
  <c r="C2606" i="56"/>
  <c r="H2606" i="56"/>
  <c r="C2607" i="56"/>
  <c r="H2607" i="56"/>
  <c r="C2608" i="56"/>
  <c r="H2608" i="56"/>
  <c r="C2609" i="56"/>
  <c r="H2609" i="56"/>
  <c r="C2610" i="56"/>
  <c r="H2610" i="56"/>
  <c r="C2611" i="56"/>
  <c r="H2611" i="56"/>
  <c r="C2612" i="56"/>
  <c r="H2612" i="56"/>
  <c r="C2613" i="56"/>
  <c r="H2613" i="56"/>
  <c r="C2614" i="56"/>
  <c r="H2614" i="56"/>
  <c r="C2615" i="56"/>
  <c r="H2615" i="56"/>
  <c r="C2616" i="56"/>
  <c r="H2616" i="56"/>
  <c r="C2617" i="56"/>
  <c r="H2617" i="56"/>
  <c r="C2618" i="56"/>
  <c r="H2618" i="56"/>
  <c r="C2619" i="56"/>
  <c r="H2619" i="56"/>
  <c r="C2620" i="56"/>
  <c r="H2620" i="56"/>
  <c r="C2621" i="56"/>
  <c r="H2621" i="56"/>
  <c r="C2622" i="56"/>
  <c r="H2622" i="56"/>
  <c r="C2623" i="56"/>
  <c r="H2623" i="56"/>
  <c r="C2624" i="56"/>
  <c r="H2624" i="56"/>
  <c r="C2625" i="56"/>
  <c r="H2625" i="56"/>
  <c r="C2626" i="56"/>
  <c r="H2626" i="56"/>
  <c r="C2627" i="56"/>
  <c r="H2627" i="56"/>
  <c r="C2628" i="56"/>
  <c r="H2628" i="56"/>
  <c r="C2629" i="56"/>
  <c r="H2629" i="56"/>
  <c r="C2630" i="56"/>
  <c r="H2630" i="56"/>
  <c r="C2631" i="56"/>
  <c r="H2631" i="56"/>
  <c r="C2632" i="56"/>
  <c r="H2632" i="56"/>
  <c r="C2633" i="56"/>
  <c r="H2633" i="56"/>
  <c r="C2634" i="56"/>
  <c r="H2634" i="56"/>
  <c r="C2635" i="56"/>
  <c r="H2635" i="56"/>
  <c r="C2636" i="56"/>
  <c r="H2636" i="56"/>
  <c r="C2637" i="56"/>
  <c r="H2637" i="56"/>
  <c r="C2638" i="56"/>
  <c r="H2638" i="56"/>
  <c r="C2639" i="56"/>
  <c r="H2639" i="56"/>
  <c r="C2640" i="56"/>
  <c r="H2640" i="56"/>
  <c r="C2641" i="56"/>
  <c r="H2641" i="56"/>
  <c r="C2642" i="56"/>
  <c r="H2642" i="56"/>
  <c r="C2643" i="56"/>
  <c r="H2643" i="56"/>
  <c r="C2644" i="56"/>
  <c r="H2644" i="56"/>
  <c r="C2645" i="56"/>
  <c r="H2645" i="56"/>
  <c r="C2646" i="56"/>
  <c r="H2646" i="56"/>
  <c r="C2647" i="56"/>
  <c r="H2647" i="56"/>
  <c r="C2648" i="56"/>
  <c r="H2648" i="56"/>
  <c r="C2649" i="56"/>
  <c r="H2649" i="56"/>
  <c r="C2650" i="56"/>
  <c r="H2650" i="56"/>
  <c r="C2651" i="56"/>
  <c r="H2651" i="56"/>
  <c r="C2652" i="56"/>
  <c r="H2652" i="56"/>
  <c r="C2653" i="56"/>
  <c r="H2653" i="56"/>
  <c r="C2654" i="56"/>
  <c r="H2654" i="56"/>
  <c r="C2655" i="56"/>
  <c r="H2655" i="56"/>
  <c r="C2656" i="56"/>
  <c r="H2656" i="56"/>
  <c r="C2657" i="56"/>
  <c r="H2657" i="56"/>
  <c r="C2658" i="56"/>
  <c r="H2658" i="56"/>
  <c r="C2659" i="56"/>
  <c r="H2659" i="56"/>
  <c r="C2660" i="56"/>
  <c r="H2660" i="56"/>
  <c r="C2661" i="56"/>
  <c r="H2661" i="56"/>
  <c r="C2662" i="56"/>
  <c r="H2662" i="56"/>
  <c r="C2663" i="56"/>
  <c r="H2663" i="56"/>
  <c r="C2664" i="56"/>
  <c r="H2664" i="56"/>
  <c r="C2665" i="56"/>
  <c r="H2665" i="56"/>
  <c r="C2666" i="56"/>
  <c r="H2666" i="56"/>
  <c r="C2667" i="56"/>
  <c r="H2667" i="56"/>
  <c r="C2668" i="56"/>
  <c r="H2668" i="56"/>
  <c r="C2669" i="56"/>
  <c r="H2669" i="56"/>
  <c r="C2670" i="56"/>
  <c r="H2670" i="56"/>
  <c r="C2671" i="56"/>
  <c r="H2671" i="56"/>
  <c r="C2672" i="56"/>
  <c r="H2672" i="56"/>
  <c r="C2673" i="56"/>
  <c r="H2673" i="56"/>
  <c r="C2674" i="56"/>
  <c r="H2674" i="56"/>
  <c r="C2675" i="56"/>
  <c r="H2675" i="56"/>
  <c r="C2676" i="56"/>
  <c r="H2676" i="56"/>
  <c r="C2677" i="56"/>
  <c r="H2677" i="56"/>
  <c r="C2678" i="56"/>
  <c r="H2678" i="56"/>
  <c r="C2679" i="56"/>
  <c r="H2679" i="56"/>
  <c r="C2680" i="56"/>
  <c r="H2680" i="56"/>
  <c r="C2681" i="56"/>
  <c r="H2681" i="56"/>
  <c r="C2682" i="56"/>
  <c r="H2682" i="56"/>
  <c r="C2683" i="56"/>
  <c r="H2683" i="56"/>
  <c r="H2443" i="56"/>
  <c r="C2200" i="56"/>
  <c r="H2200" i="56"/>
  <c r="C2201" i="56"/>
  <c r="H2201" i="56"/>
  <c r="C2202" i="56"/>
  <c r="H2202" i="56"/>
  <c r="C2203" i="56"/>
  <c r="H2203" i="56"/>
  <c r="C2204" i="56"/>
  <c r="H2204" i="56"/>
  <c r="C2205" i="56"/>
  <c r="H2205" i="56"/>
  <c r="C2206" i="56"/>
  <c r="H2206" i="56"/>
  <c r="C2207" i="56"/>
  <c r="H2207" i="56"/>
  <c r="C2208" i="56"/>
  <c r="H2208" i="56"/>
  <c r="C2209" i="56"/>
  <c r="H2209" i="56"/>
  <c r="C2210" i="56"/>
  <c r="H2210" i="56"/>
  <c r="C2211" i="56"/>
  <c r="H2211" i="56"/>
  <c r="C2212" i="56"/>
  <c r="H2212" i="56"/>
  <c r="C2213" i="56"/>
  <c r="H2213" i="56"/>
  <c r="C2214" i="56"/>
  <c r="H2214" i="56"/>
  <c r="C2215" i="56"/>
  <c r="H2215" i="56"/>
  <c r="C2216" i="56"/>
  <c r="H2216" i="56"/>
  <c r="C2217" i="56"/>
  <c r="H2217" i="56"/>
  <c r="C2218" i="56"/>
  <c r="H2218" i="56"/>
  <c r="C2219" i="56"/>
  <c r="H2219" i="56"/>
  <c r="C2220" i="56"/>
  <c r="H2220" i="56"/>
  <c r="C2221" i="56"/>
  <c r="H2221" i="56"/>
  <c r="C2222" i="56"/>
  <c r="H2222" i="56"/>
  <c r="C2223" i="56"/>
  <c r="H2223" i="56"/>
  <c r="C2224" i="56"/>
  <c r="H2224" i="56"/>
  <c r="C2225" i="56"/>
  <c r="H2225" i="56"/>
  <c r="C2226" i="56"/>
  <c r="H2226" i="56"/>
  <c r="C2227" i="56"/>
  <c r="H2227" i="56"/>
  <c r="C2228" i="56"/>
  <c r="H2228" i="56"/>
  <c r="C2229" i="56"/>
  <c r="H2229" i="56"/>
  <c r="C2230" i="56"/>
  <c r="H2230" i="56"/>
  <c r="C2231" i="56"/>
  <c r="H2231" i="56"/>
  <c r="C2232" i="56"/>
  <c r="H2232" i="56"/>
  <c r="C2233" i="56"/>
  <c r="H2233" i="56"/>
  <c r="C2234" i="56"/>
  <c r="H2234" i="56"/>
  <c r="C2235" i="56"/>
  <c r="H2235" i="56"/>
  <c r="C2236" i="56"/>
  <c r="H2236" i="56"/>
  <c r="C2237" i="56"/>
  <c r="H2237" i="56"/>
  <c r="C2238" i="56"/>
  <c r="H2238" i="56"/>
  <c r="C2239" i="56"/>
  <c r="H2239" i="56"/>
  <c r="C2240" i="56"/>
  <c r="H2240" i="56"/>
  <c r="C2241" i="56"/>
  <c r="H2241" i="56"/>
  <c r="C2242" i="56"/>
  <c r="H2242" i="56"/>
  <c r="C2243" i="56"/>
  <c r="H2243" i="56"/>
  <c r="C2244" i="56"/>
  <c r="H2244" i="56"/>
  <c r="C2245" i="56"/>
  <c r="H2245" i="56"/>
  <c r="C2246" i="56"/>
  <c r="H2246" i="56"/>
  <c r="C2247" i="56"/>
  <c r="H2247" i="56"/>
  <c r="C2248" i="56"/>
  <c r="H2248" i="56"/>
  <c r="C2249" i="56"/>
  <c r="H2249" i="56"/>
  <c r="C2250" i="56"/>
  <c r="H2250" i="56"/>
  <c r="C2251" i="56"/>
  <c r="H2251" i="56"/>
  <c r="C2252" i="56"/>
  <c r="H2252" i="56"/>
  <c r="C2253" i="56"/>
  <c r="H2253" i="56"/>
  <c r="C2254" i="56"/>
  <c r="H2254" i="56"/>
  <c r="C2255" i="56"/>
  <c r="H2255" i="56"/>
  <c r="C2256" i="56"/>
  <c r="H2256" i="56"/>
  <c r="C2257" i="56"/>
  <c r="H2257" i="56"/>
  <c r="C2258" i="56"/>
  <c r="H2258" i="56"/>
  <c r="C2259" i="56"/>
  <c r="H2259" i="56"/>
  <c r="C2260" i="56"/>
  <c r="H2260" i="56"/>
  <c r="C2261" i="56"/>
  <c r="H2261" i="56"/>
  <c r="C2262" i="56"/>
  <c r="H2262" i="56"/>
  <c r="C2263" i="56"/>
  <c r="H2263" i="56"/>
  <c r="C2264" i="56"/>
  <c r="H2264" i="56"/>
  <c r="C2265" i="56"/>
  <c r="H2265" i="56"/>
  <c r="C2266" i="56"/>
  <c r="H2266" i="56"/>
  <c r="C2267" i="56"/>
  <c r="H2267" i="56"/>
  <c r="C2268" i="56"/>
  <c r="H2268" i="56"/>
  <c r="C2269" i="56"/>
  <c r="H2269" i="56"/>
  <c r="C2270" i="56"/>
  <c r="H2270" i="56"/>
  <c r="C2271" i="56"/>
  <c r="H2271" i="56"/>
  <c r="C2272" i="56"/>
  <c r="H2272" i="56"/>
  <c r="C2273" i="56"/>
  <c r="H2273" i="56"/>
  <c r="C2274" i="56"/>
  <c r="H2274" i="56"/>
  <c r="C2275" i="56"/>
  <c r="H2275" i="56"/>
  <c r="C2276" i="56"/>
  <c r="H2276" i="56"/>
  <c r="C2277" i="56"/>
  <c r="H2277" i="56"/>
  <c r="C2278" i="56"/>
  <c r="H2278" i="56"/>
  <c r="C2279" i="56"/>
  <c r="H2279" i="56"/>
  <c r="C2280" i="56"/>
  <c r="H2280" i="56"/>
  <c r="C2281" i="56"/>
  <c r="H2281" i="56"/>
  <c r="C2282" i="56"/>
  <c r="H2282" i="56"/>
  <c r="C2283" i="56"/>
  <c r="H2283" i="56"/>
  <c r="C2284" i="56"/>
  <c r="H2284" i="56"/>
  <c r="C2285" i="56"/>
  <c r="H2285" i="56"/>
  <c r="C2286" i="56"/>
  <c r="H2286" i="56"/>
  <c r="C2287" i="56"/>
  <c r="H2287" i="56"/>
  <c r="C2288" i="56"/>
  <c r="H2288" i="56"/>
  <c r="C2289" i="56"/>
  <c r="H2289" i="56"/>
  <c r="C2290" i="56"/>
  <c r="H2290" i="56"/>
  <c r="C2291" i="56"/>
  <c r="H2291" i="56"/>
  <c r="C2292" i="56"/>
  <c r="H2292" i="56"/>
  <c r="C2293" i="56"/>
  <c r="H2293" i="56"/>
  <c r="C2294" i="56"/>
  <c r="H2294" i="56"/>
  <c r="C2295" i="56"/>
  <c r="H2295" i="56"/>
  <c r="C2296" i="56"/>
  <c r="H2296" i="56"/>
  <c r="C2297" i="56"/>
  <c r="H2297" i="56"/>
  <c r="C2298" i="56"/>
  <c r="H2298" i="56"/>
  <c r="C2299" i="56"/>
  <c r="H2299" i="56"/>
  <c r="C2300" i="56"/>
  <c r="H2300" i="56"/>
  <c r="C2301" i="56"/>
  <c r="H2301" i="56"/>
  <c r="C2302" i="56"/>
  <c r="H2302" i="56"/>
  <c r="C2303" i="56"/>
  <c r="H2303" i="56"/>
  <c r="C2304" i="56"/>
  <c r="H2304" i="56"/>
  <c r="C2305" i="56"/>
  <c r="H2305" i="56"/>
  <c r="C2306" i="56"/>
  <c r="H2306" i="56"/>
  <c r="C2307" i="56"/>
  <c r="H2307" i="56"/>
  <c r="C2308" i="56"/>
  <c r="H2308" i="56"/>
  <c r="C2309" i="56"/>
  <c r="H2309" i="56"/>
  <c r="C2310" i="56"/>
  <c r="H2310" i="56"/>
  <c r="C2311" i="56"/>
  <c r="H2311" i="56"/>
  <c r="C2312" i="56"/>
  <c r="H2312" i="56"/>
  <c r="C2313" i="56"/>
  <c r="H2313" i="56"/>
  <c r="C2314" i="56"/>
  <c r="H2314" i="56"/>
  <c r="C2315" i="56"/>
  <c r="H2315" i="56"/>
  <c r="C2316" i="56"/>
  <c r="H2316" i="56"/>
  <c r="C2317" i="56"/>
  <c r="H2317" i="56"/>
  <c r="C2318" i="56"/>
  <c r="H2318" i="56"/>
  <c r="C2319" i="56"/>
  <c r="H2319" i="56"/>
  <c r="C2320" i="56"/>
  <c r="H2320" i="56"/>
  <c r="C2321" i="56"/>
  <c r="H2321" i="56"/>
  <c r="C2322" i="56"/>
  <c r="H2322" i="56"/>
  <c r="C2323" i="56"/>
  <c r="H2323" i="56"/>
  <c r="C2324" i="56"/>
  <c r="H2324" i="56"/>
  <c r="C2325" i="56"/>
  <c r="H2325" i="56"/>
  <c r="C2326" i="56"/>
  <c r="H2326" i="56"/>
  <c r="C2327" i="56"/>
  <c r="H2327" i="56"/>
  <c r="C2328" i="56"/>
  <c r="H2328" i="56"/>
  <c r="C2329" i="56"/>
  <c r="H2329" i="56"/>
  <c r="C2330" i="56"/>
  <c r="H2330" i="56"/>
  <c r="C2331" i="56"/>
  <c r="H2331" i="56"/>
  <c r="C2332" i="56"/>
  <c r="H2332" i="56"/>
  <c r="C2333" i="56"/>
  <c r="H2333" i="56"/>
  <c r="C2334" i="56"/>
  <c r="H2334" i="56"/>
  <c r="C2335" i="56"/>
  <c r="H2335" i="56"/>
  <c r="C2336" i="56"/>
  <c r="H2336" i="56"/>
  <c r="C2337" i="56"/>
  <c r="H2337" i="56"/>
  <c r="C2338" i="56"/>
  <c r="H2338" i="56"/>
  <c r="C2339" i="56"/>
  <c r="H2339" i="56"/>
  <c r="C2340" i="56"/>
  <c r="H2340" i="56"/>
  <c r="C2341" i="56"/>
  <c r="H2341" i="56"/>
  <c r="C2342" i="56"/>
  <c r="H2342" i="56"/>
  <c r="C2343" i="56"/>
  <c r="H2343" i="56"/>
  <c r="C2344" i="56"/>
  <c r="H2344" i="56"/>
  <c r="C2345" i="56"/>
  <c r="H2345" i="56"/>
  <c r="C2346" i="56"/>
  <c r="H2346" i="56"/>
  <c r="C2347" i="56"/>
  <c r="H2347" i="56"/>
  <c r="C2348" i="56"/>
  <c r="H2348" i="56"/>
  <c r="C2349" i="56"/>
  <c r="H2349" i="56"/>
  <c r="C2350" i="56"/>
  <c r="H2350" i="56"/>
  <c r="C2351" i="56"/>
  <c r="H2351" i="56"/>
  <c r="C2352" i="56"/>
  <c r="H2352" i="56"/>
  <c r="C2353" i="56"/>
  <c r="H2353" i="56"/>
  <c r="C2354" i="56"/>
  <c r="H2354" i="56"/>
  <c r="C2355" i="56"/>
  <c r="H2355" i="56"/>
  <c r="C2356" i="56"/>
  <c r="H2356" i="56"/>
  <c r="C2357" i="56"/>
  <c r="H2357" i="56"/>
  <c r="C2358" i="56"/>
  <c r="H2358" i="56"/>
  <c r="C2359" i="56"/>
  <c r="H2359" i="56"/>
  <c r="C2360" i="56"/>
  <c r="H2360" i="56"/>
  <c r="C2361" i="56"/>
  <c r="H2361" i="56"/>
  <c r="C2362" i="56"/>
  <c r="H2362" i="56"/>
  <c r="C2363" i="56"/>
  <c r="H2363" i="56"/>
  <c r="C2364" i="56"/>
  <c r="H2364" i="56"/>
  <c r="C2365" i="56"/>
  <c r="H2365" i="56"/>
  <c r="C2366" i="56"/>
  <c r="H2366" i="56"/>
  <c r="C2367" i="56"/>
  <c r="H2367" i="56"/>
  <c r="C2368" i="56"/>
  <c r="H2368" i="56"/>
  <c r="C2369" i="56"/>
  <c r="H2369" i="56"/>
  <c r="C2370" i="56"/>
  <c r="H2370" i="56"/>
  <c r="C2371" i="56"/>
  <c r="H2371" i="56"/>
  <c r="C2372" i="56"/>
  <c r="H2372" i="56"/>
  <c r="C2373" i="56"/>
  <c r="H2373" i="56"/>
  <c r="C2374" i="56"/>
  <c r="H2374" i="56"/>
  <c r="C2375" i="56"/>
  <c r="H2375" i="56"/>
  <c r="C2376" i="56"/>
  <c r="H2376" i="56"/>
  <c r="C2377" i="56"/>
  <c r="H2377" i="56"/>
  <c r="C2378" i="56"/>
  <c r="H2378" i="56"/>
  <c r="C2379" i="56"/>
  <c r="H2379" i="56"/>
  <c r="C2380" i="56"/>
  <c r="H2380" i="56"/>
  <c r="C2381" i="56"/>
  <c r="H2381" i="56"/>
  <c r="C2382" i="56"/>
  <c r="H2382" i="56"/>
  <c r="C2383" i="56"/>
  <c r="H2383" i="56"/>
  <c r="C2384" i="56"/>
  <c r="H2384" i="56"/>
  <c r="C2385" i="56"/>
  <c r="H2385" i="56"/>
  <c r="C2386" i="56"/>
  <c r="H2386" i="56"/>
  <c r="C2387" i="56"/>
  <c r="H2387" i="56"/>
  <c r="C2388" i="56"/>
  <c r="H2388" i="56"/>
  <c r="C2389" i="56"/>
  <c r="H2389" i="56"/>
  <c r="C2390" i="56"/>
  <c r="H2390" i="56"/>
  <c r="C2391" i="56"/>
  <c r="H2391" i="56"/>
  <c r="C2392" i="56"/>
  <c r="H2392" i="56"/>
  <c r="C2393" i="56"/>
  <c r="H2393" i="56"/>
  <c r="C2394" i="56"/>
  <c r="H2394" i="56"/>
  <c r="C2395" i="56"/>
  <c r="H2395" i="56"/>
  <c r="C2396" i="56"/>
  <c r="H2396" i="56"/>
  <c r="C2397" i="56"/>
  <c r="H2397" i="56"/>
  <c r="C2398" i="56"/>
  <c r="H2398" i="56"/>
  <c r="C2399" i="56"/>
  <c r="H2399" i="56"/>
  <c r="C2400" i="56"/>
  <c r="H2400" i="56"/>
  <c r="C2401" i="56"/>
  <c r="H2401" i="56"/>
  <c r="C2402" i="56"/>
  <c r="H2402" i="56"/>
  <c r="C2403" i="56"/>
  <c r="H2403" i="56"/>
  <c r="C2404" i="56"/>
  <c r="H2404" i="56"/>
  <c r="C2405" i="56"/>
  <c r="H2405" i="56"/>
  <c r="C2406" i="56"/>
  <c r="H2406" i="56"/>
  <c r="C2407" i="56"/>
  <c r="H2407" i="56"/>
  <c r="C2408" i="56"/>
  <c r="H2408" i="56"/>
  <c r="C2409" i="56"/>
  <c r="H2409" i="56"/>
  <c r="C2410" i="56"/>
  <c r="H2410" i="56"/>
  <c r="C2411" i="56"/>
  <c r="H2411" i="56"/>
  <c r="C2412" i="56"/>
  <c r="H2412" i="56"/>
  <c r="C2413" i="56"/>
  <c r="H2413" i="56"/>
  <c r="C2414" i="56"/>
  <c r="H2414" i="56"/>
  <c r="C2415" i="56"/>
  <c r="H2415" i="56"/>
  <c r="C2416" i="56"/>
  <c r="H2416" i="56"/>
  <c r="C2417" i="56"/>
  <c r="H2417" i="56"/>
  <c r="C2418" i="56"/>
  <c r="H2418" i="56"/>
  <c r="C2419" i="56"/>
  <c r="H2419" i="56"/>
  <c r="C2420" i="56"/>
  <c r="H2420" i="56"/>
  <c r="C2421" i="56"/>
  <c r="H2421" i="56"/>
  <c r="C2422" i="56"/>
  <c r="H2422" i="56"/>
  <c r="C2423" i="56"/>
  <c r="H2423" i="56"/>
  <c r="C2424" i="56"/>
  <c r="H2424" i="56"/>
  <c r="C2425" i="56"/>
  <c r="H2425" i="56"/>
  <c r="C2426" i="56"/>
  <c r="H2426" i="56"/>
  <c r="C2427" i="56"/>
  <c r="H2427" i="56"/>
  <c r="C2428" i="56"/>
  <c r="H2428" i="56"/>
  <c r="C2429" i="56"/>
  <c r="H2429" i="56"/>
  <c r="C2430" i="56"/>
  <c r="H2430" i="56"/>
  <c r="C2431" i="56"/>
  <c r="H2431" i="56"/>
  <c r="C2432" i="56"/>
  <c r="H2432" i="56"/>
  <c r="C2433" i="56"/>
  <c r="H2433" i="56"/>
  <c r="C2434" i="56"/>
  <c r="H2434" i="56"/>
  <c r="C2435" i="56"/>
  <c r="H2435" i="56"/>
  <c r="C2436" i="56"/>
  <c r="H2436" i="56"/>
  <c r="C2437" i="56"/>
  <c r="H2437" i="56"/>
  <c r="C2438" i="56"/>
  <c r="H2438" i="56"/>
  <c r="C2439" i="56"/>
  <c r="H2439" i="56"/>
  <c r="H2199" i="56"/>
  <c r="C1712" i="56"/>
  <c r="I1712" i="56"/>
  <c r="H1712" i="56"/>
  <c r="C1713" i="56"/>
  <c r="I1713" i="56"/>
  <c r="H1713" i="56"/>
  <c r="C1714" i="56"/>
  <c r="I1714" i="56"/>
  <c r="H1714" i="56"/>
  <c r="C1715" i="56"/>
  <c r="I1715" i="56"/>
  <c r="H1715" i="56"/>
  <c r="C1716" i="56"/>
  <c r="I1716" i="56"/>
  <c r="H1716" i="56"/>
  <c r="C1717" i="56"/>
  <c r="I1717" i="56"/>
  <c r="H1717" i="56"/>
  <c r="C1718" i="56"/>
  <c r="I1718" i="56"/>
  <c r="H1718" i="56"/>
  <c r="C1719" i="56"/>
  <c r="I1719" i="56"/>
  <c r="H1719" i="56"/>
  <c r="C1720" i="56"/>
  <c r="I1720" i="56"/>
  <c r="H1720" i="56"/>
  <c r="C1721" i="56"/>
  <c r="I1721" i="56"/>
  <c r="H1721" i="56"/>
  <c r="C1722" i="56"/>
  <c r="I1722" i="56"/>
  <c r="H1722" i="56"/>
  <c r="C1723" i="56"/>
  <c r="I1723" i="56"/>
  <c r="H1723" i="56"/>
  <c r="C1724" i="56"/>
  <c r="I1724" i="56"/>
  <c r="H1724" i="56"/>
  <c r="C1725" i="56"/>
  <c r="I1725" i="56"/>
  <c r="H1725" i="56"/>
  <c r="C1726" i="56"/>
  <c r="I1726" i="56"/>
  <c r="H1726" i="56"/>
  <c r="C1727" i="56"/>
  <c r="I1727" i="56"/>
  <c r="H1727" i="56"/>
  <c r="C1728" i="56"/>
  <c r="I1728" i="56"/>
  <c r="H1728" i="56"/>
  <c r="C1729" i="56"/>
  <c r="I1729" i="56"/>
  <c r="H1729" i="56"/>
  <c r="C1730" i="56"/>
  <c r="I1730" i="56"/>
  <c r="H1730" i="56"/>
  <c r="C1731" i="56"/>
  <c r="I1731" i="56"/>
  <c r="H1731" i="56"/>
  <c r="C1732" i="56"/>
  <c r="I1732" i="56"/>
  <c r="H1732" i="56"/>
  <c r="C1733" i="56"/>
  <c r="I1733" i="56"/>
  <c r="H1733" i="56"/>
  <c r="C1734" i="56"/>
  <c r="I1734" i="56"/>
  <c r="H1734" i="56"/>
  <c r="C1735" i="56"/>
  <c r="I1735" i="56"/>
  <c r="H1735" i="56"/>
  <c r="C1736" i="56"/>
  <c r="I1736" i="56"/>
  <c r="H1736" i="56"/>
  <c r="C1737" i="56"/>
  <c r="I1737" i="56"/>
  <c r="H1737" i="56"/>
  <c r="C1738" i="56"/>
  <c r="I1738" i="56"/>
  <c r="H1738" i="56"/>
  <c r="C1739" i="56"/>
  <c r="I1739" i="56"/>
  <c r="H1739" i="56"/>
  <c r="C1740" i="56"/>
  <c r="I1740" i="56"/>
  <c r="H1740" i="56"/>
  <c r="C1741" i="56"/>
  <c r="I1741" i="56"/>
  <c r="H1741" i="56"/>
  <c r="C1742" i="56"/>
  <c r="I1742" i="56"/>
  <c r="H1742" i="56"/>
  <c r="C1743" i="56"/>
  <c r="I1743" i="56"/>
  <c r="H1743" i="56"/>
  <c r="C1744" i="56"/>
  <c r="I1744" i="56"/>
  <c r="H1744" i="56"/>
  <c r="C1745" i="56"/>
  <c r="I1745" i="56"/>
  <c r="H1745" i="56"/>
  <c r="C1746" i="56"/>
  <c r="I1746" i="56"/>
  <c r="H1746" i="56"/>
  <c r="C1747" i="56"/>
  <c r="I1747" i="56"/>
  <c r="H1747" i="56"/>
  <c r="C1748" i="56"/>
  <c r="I1748" i="56"/>
  <c r="H1748" i="56"/>
  <c r="C1749" i="56"/>
  <c r="I1749" i="56"/>
  <c r="H1749" i="56"/>
  <c r="C1750" i="56"/>
  <c r="I1750" i="56"/>
  <c r="H1750" i="56"/>
  <c r="C1751" i="56"/>
  <c r="I1751" i="56"/>
  <c r="H1751" i="56"/>
  <c r="C1752" i="56"/>
  <c r="I1752" i="56"/>
  <c r="H1752" i="56"/>
  <c r="C1753" i="56"/>
  <c r="I1753" i="56"/>
  <c r="H1753" i="56"/>
  <c r="C1754" i="56"/>
  <c r="I1754" i="56"/>
  <c r="H1754" i="56"/>
  <c r="C1755" i="56"/>
  <c r="I1755" i="56"/>
  <c r="H1755" i="56"/>
  <c r="C1756" i="56"/>
  <c r="I1756" i="56"/>
  <c r="H1756" i="56"/>
  <c r="C1757" i="56"/>
  <c r="I1757" i="56"/>
  <c r="H1757" i="56"/>
  <c r="C1758" i="56"/>
  <c r="I1758" i="56"/>
  <c r="H1758" i="56"/>
  <c r="C1759" i="56"/>
  <c r="I1759" i="56"/>
  <c r="H1759" i="56"/>
  <c r="C1760" i="56"/>
  <c r="I1760" i="56"/>
  <c r="H1760" i="56"/>
  <c r="C1761" i="56"/>
  <c r="I1761" i="56"/>
  <c r="H1761" i="56"/>
  <c r="C1762" i="56"/>
  <c r="I1762" i="56"/>
  <c r="H1762" i="56"/>
  <c r="C1763" i="56"/>
  <c r="I1763" i="56"/>
  <c r="H1763" i="56"/>
  <c r="C1764" i="56"/>
  <c r="I1764" i="56"/>
  <c r="H1764" i="56"/>
  <c r="C1765" i="56"/>
  <c r="I1765" i="56"/>
  <c r="H1765" i="56"/>
  <c r="C1766" i="56"/>
  <c r="I1766" i="56"/>
  <c r="H1766" i="56"/>
  <c r="C1767" i="56"/>
  <c r="I1767" i="56"/>
  <c r="H1767" i="56"/>
  <c r="C1768" i="56"/>
  <c r="I1768" i="56"/>
  <c r="H1768" i="56"/>
  <c r="C1769" i="56"/>
  <c r="I1769" i="56"/>
  <c r="H1769" i="56"/>
  <c r="C1770" i="56"/>
  <c r="I1770" i="56"/>
  <c r="H1770" i="56"/>
  <c r="C1771" i="56"/>
  <c r="I1771" i="56"/>
  <c r="H1771" i="56"/>
  <c r="C1772" i="56"/>
  <c r="I1772" i="56"/>
  <c r="H1772" i="56"/>
  <c r="C1773" i="56"/>
  <c r="I1773" i="56"/>
  <c r="H1773" i="56"/>
  <c r="C1774" i="56"/>
  <c r="I1774" i="56"/>
  <c r="H1774" i="56"/>
  <c r="C1775" i="56"/>
  <c r="I1775" i="56"/>
  <c r="H1775" i="56"/>
  <c r="C1776" i="56"/>
  <c r="I1776" i="56"/>
  <c r="H1776" i="56"/>
  <c r="C1777" i="56"/>
  <c r="I1777" i="56"/>
  <c r="H1777" i="56"/>
  <c r="C1778" i="56"/>
  <c r="I1778" i="56"/>
  <c r="H1778" i="56"/>
  <c r="C1779" i="56"/>
  <c r="I1779" i="56"/>
  <c r="H1779" i="56"/>
  <c r="C1780" i="56"/>
  <c r="I1780" i="56"/>
  <c r="H1780" i="56"/>
  <c r="C1781" i="56"/>
  <c r="I1781" i="56"/>
  <c r="H1781" i="56"/>
  <c r="C1782" i="56"/>
  <c r="I1782" i="56"/>
  <c r="H1782" i="56"/>
  <c r="C1783" i="56"/>
  <c r="I1783" i="56"/>
  <c r="H1783" i="56"/>
  <c r="C1784" i="56"/>
  <c r="I1784" i="56"/>
  <c r="H1784" i="56"/>
  <c r="C1785" i="56"/>
  <c r="I1785" i="56"/>
  <c r="H1785" i="56"/>
  <c r="C1786" i="56"/>
  <c r="I1786" i="56"/>
  <c r="H1786" i="56"/>
  <c r="C1787" i="56"/>
  <c r="I1787" i="56"/>
  <c r="H1787" i="56"/>
  <c r="C1788" i="56"/>
  <c r="I1788" i="56"/>
  <c r="H1788" i="56"/>
  <c r="C1789" i="56"/>
  <c r="I1789" i="56"/>
  <c r="H1789" i="56"/>
  <c r="C1790" i="56"/>
  <c r="I1790" i="56"/>
  <c r="H1790" i="56"/>
  <c r="C1791" i="56"/>
  <c r="I1791" i="56"/>
  <c r="H1791" i="56"/>
  <c r="C1792" i="56"/>
  <c r="I1792" i="56"/>
  <c r="H1792" i="56"/>
  <c r="C1793" i="56"/>
  <c r="I1793" i="56"/>
  <c r="H1793" i="56"/>
  <c r="C1794" i="56"/>
  <c r="I1794" i="56"/>
  <c r="H1794" i="56"/>
  <c r="C1795" i="56"/>
  <c r="I1795" i="56"/>
  <c r="H1795" i="56"/>
  <c r="C1796" i="56"/>
  <c r="I1796" i="56"/>
  <c r="H1796" i="56"/>
  <c r="C1797" i="56"/>
  <c r="I1797" i="56"/>
  <c r="H1797" i="56"/>
  <c r="C1798" i="56"/>
  <c r="I1798" i="56"/>
  <c r="H1798" i="56"/>
  <c r="C1799" i="56"/>
  <c r="I1799" i="56"/>
  <c r="H1799" i="56"/>
  <c r="C1800" i="56"/>
  <c r="I1800" i="56"/>
  <c r="H1800" i="56"/>
  <c r="C1801" i="56"/>
  <c r="I1801" i="56"/>
  <c r="H1801" i="56"/>
  <c r="C1802" i="56"/>
  <c r="I1802" i="56"/>
  <c r="H1802" i="56"/>
  <c r="C1803" i="56"/>
  <c r="I1803" i="56"/>
  <c r="H1803" i="56"/>
  <c r="C1804" i="56"/>
  <c r="I1804" i="56"/>
  <c r="H1804" i="56"/>
  <c r="C1805" i="56"/>
  <c r="I1805" i="56"/>
  <c r="H1805" i="56"/>
  <c r="C1806" i="56"/>
  <c r="I1806" i="56"/>
  <c r="H1806" i="56"/>
  <c r="C1807" i="56"/>
  <c r="I1807" i="56"/>
  <c r="H1807" i="56"/>
  <c r="C1808" i="56"/>
  <c r="I1808" i="56"/>
  <c r="H1808" i="56"/>
  <c r="C1809" i="56"/>
  <c r="I1809" i="56"/>
  <c r="H1809" i="56"/>
  <c r="C1810" i="56"/>
  <c r="I1810" i="56"/>
  <c r="H1810" i="56"/>
  <c r="C1811" i="56"/>
  <c r="I1811" i="56"/>
  <c r="H1811" i="56"/>
  <c r="C1812" i="56"/>
  <c r="I1812" i="56"/>
  <c r="H1812" i="56"/>
  <c r="C1813" i="56"/>
  <c r="I1813" i="56"/>
  <c r="H1813" i="56"/>
  <c r="C1814" i="56"/>
  <c r="I1814" i="56"/>
  <c r="H1814" i="56"/>
  <c r="C1815" i="56"/>
  <c r="I1815" i="56"/>
  <c r="H1815" i="56"/>
  <c r="C1816" i="56"/>
  <c r="I1816" i="56"/>
  <c r="H1816" i="56"/>
  <c r="C1817" i="56"/>
  <c r="I1817" i="56"/>
  <c r="H1817" i="56"/>
  <c r="C1818" i="56"/>
  <c r="I1818" i="56"/>
  <c r="H1818" i="56"/>
  <c r="C1819" i="56"/>
  <c r="I1819" i="56"/>
  <c r="H1819" i="56"/>
  <c r="C1820" i="56"/>
  <c r="I1820" i="56"/>
  <c r="H1820" i="56"/>
  <c r="C1821" i="56"/>
  <c r="I1821" i="56"/>
  <c r="H1821" i="56"/>
  <c r="C1822" i="56"/>
  <c r="I1822" i="56"/>
  <c r="H1822" i="56"/>
  <c r="C1823" i="56"/>
  <c r="I1823" i="56"/>
  <c r="H1823" i="56"/>
  <c r="C1824" i="56"/>
  <c r="I1824" i="56"/>
  <c r="H1824" i="56"/>
  <c r="C1825" i="56"/>
  <c r="I1825" i="56"/>
  <c r="H1825" i="56"/>
  <c r="C1826" i="56"/>
  <c r="I1826" i="56"/>
  <c r="H1826" i="56"/>
  <c r="C1827" i="56"/>
  <c r="I1827" i="56"/>
  <c r="H1827" i="56"/>
  <c r="C1828" i="56"/>
  <c r="I1828" i="56"/>
  <c r="H1828" i="56"/>
  <c r="C1829" i="56"/>
  <c r="I1829" i="56"/>
  <c r="H1829" i="56"/>
  <c r="C1830" i="56"/>
  <c r="I1830" i="56"/>
  <c r="H1830" i="56"/>
  <c r="C1831" i="56"/>
  <c r="I1831" i="56"/>
  <c r="H1831" i="56"/>
  <c r="C1832" i="56"/>
  <c r="I1832" i="56"/>
  <c r="H1832" i="56"/>
  <c r="C1833" i="56"/>
  <c r="I1833" i="56"/>
  <c r="H1833" i="56"/>
  <c r="C1834" i="56"/>
  <c r="I1834" i="56"/>
  <c r="H1834" i="56"/>
  <c r="C1835" i="56"/>
  <c r="I1835" i="56"/>
  <c r="H1835" i="56"/>
  <c r="C1836" i="56"/>
  <c r="I1836" i="56"/>
  <c r="H1836" i="56"/>
  <c r="C1837" i="56"/>
  <c r="I1837" i="56"/>
  <c r="H1837" i="56"/>
  <c r="C1838" i="56"/>
  <c r="I1838" i="56"/>
  <c r="H1838" i="56"/>
  <c r="C1839" i="56"/>
  <c r="I1839" i="56"/>
  <c r="H1839" i="56"/>
  <c r="C1840" i="56"/>
  <c r="I1840" i="56"/>
  <c r="H1840" i="56"/>
  <c r="C1841" i="56"/>
  <c r="I1841" i="56"/>
  <c r="H1841" i="56"/>
  <c r="C1842" i="56"/>
  <c r="I1842" i="56"/>
  <c r="H1842" i="56"/>
  <c r="C1843" i="56"/>
  <c r="I1843" i="56"/>
  <c r="H1843" i="56"/>
  <c r="C1844" i="56"/>
  <c r="I1844" i="56"/>
  <c r="H1844" i="56"/>
  <c r="C1845" i="56"/>
  <c r="I1845" i="56"/>
  <c r="H1845" i="56"/>
  <c r="C1846" i="56"/>
  <c r="I1846" i="56"/>
  <c r="H1846" i="56"/>
  <c r="C1847" i="56"/>
  <c r="I1847" i="56"/>
  <c r="H1847" i="56"/>
  <c r="C1848" i="56"/>
  <c r="I1848" i="56"/>
  <c r="H1848" i="56"/>
  <c r="C1849" i="56"/>
  <c r="I1849" i="56"/>
  <c r="H1849" i="56"/>
  <c r="C1850" i="56"/>
  <c r="I1850" i="56"/>
  <c r="H1850" i="56"/>
  <c r="C1851" i="56"/>
  <c r="I1851" i="56"/>
  <c r="H1851" i="56"/>
  <c r="C1852" i="56"/>
  <c r="I1852" i="56"/>
  <c r="H1852" i="56"/>
  <c r="C1853" i="56"/>
  <c r="I1853" i="56"/>
  <c r="H1853" i="56"/>
  <c r="C1854" i="56"/>
  <c r="I1854" i="56"/>
  <c r="H1854" i="56"/>
  <c r="C1855" i="56"/>
  <c r="I1855" i="56"/>
  <c r="H1855" i="56"/>
  <c r="C1856" i="56"/>
  <c r="I1856" i="56"/>
  <c r="H1856" i="56"/>
  <c r="C1857" i="56"/>
  <c r="I1857" i="56"/>
  <c r="H1857" i="56"/>
  <c r="C1858" i="56"/>
  <c r="I1858" i="56"/>
  <c r="H1858" i="56"/>
  <c r="C1859" i="56"/>
  <c r="I1859" i="56"/>
  <c r="H1859" i="56"/>
  <c r="C1860" i="56"/>
  <c r="I1860" i="56"/>
  <c r="H1860" i="56"/>
  <c r="C1861" i="56"/>
  <c r="I1861" i="56"/>
  <c r="H1861" i="56"/>
  <c r="C1862" i="56"/>
  <c r="I1862" i="56"/>
  <c r="H1862" i="56"/>
  <c r="C1863" i="56"/>
  <c r="I1863" i="56"/>
  <c r="H1863" i="56"/>
  <c r="C1864" i="56"/>
  <c r="I1864" i="56"/>
  <c r="H1864" i="56"/>
  <c r="C1865" i="56"/>
  <c r="I1865" i="56"/>
  <c r="H1865" i="56"/>
  <c r="C1866" i="56"/>
  <c r="I1866" i="56"/>
  <c r="H1866" i="56"/>
  <c r="C1867" i="56"/>
  <c r="I1867" i="56"/>
  <c r="H1867" i="56"/>
  <c r="C1868" i="56"/>
  <c r="I1868" i="56"/>
  <c r="H1868" i="56"/>
  <c r="C1869" i="56"/>
  <c r="I1869" i="56"/>
  <c r="H1869" i="56"/>
  <c r="C1870" i="56"/>
  <c r="I1870" i="56"/>
  <c r="H1870" i="56"/>
  <c r="C1871" i="56"/>
  <c r="I1871" i="56"/>
  <c r="H1871" i="56"/>
  <c r="C1872" i="56"/>
  <c r="I1872" i="56"/>
  <c r="H1872" i="56"/>
  <c r="C1873" i="56"/>
  <c r="I1873" i="56"/>
  <c r="H1873" i="56"/>
  <c r="C1874" i="56"/>
  <c r="I1874" i="56"/>
  <c r="H1874" i="56"/>
  <c r="C1875" i="56"/>
  <c r="I1875" i="56"/>
  <c r="H1875" i="56"/>
  <c r="C1876" i="56"/>
  <c r="I1876" i="56"/>
  <c r="H1876" i="56"/>
  <c r="C1877" i="56"/>
  <c r="I1877" i="56"/>
  <c r="H1877" i="56"/>
  <c r="C1878" i="56"/>
  <c r="I1878" i="56"/>
  <c r="H1878" i="56"/>
  <c r="C1879" i="56"/>
  <c r="I1879" i="56"/>
  <c r="H1879" i="56"/>
  <c r="C1880" i="56"/>
  <c r="I1880" i="56"/>
  <c r="H1880" i="56"/>
  <c r="C1881" i="56"/>
  <c r="I1881" i="56"/>
  <c r="H1881" i="56"/>
  <c r="C1882" i="56"/>
  <c r="I1882" i="56"/>
  <c r="H1882" i="56"/>
  <c r="C1883" i="56"/>
  <c r="I1883" i="56"/>
  <c r="H1883" i="56"/>
  <c r="C1884" i="56"/>
  <c r="I1884" i="56"/>
  <c r="H1884" i="56"/>
  <c r="C1885" i="56"/>
  <c r="I1885" i="56"/>
  <c r="H1885" i="56"/>
  <c r="C1886" i="56"/>
  <c r="I1886" i="56"/>
  <c r="H1886" i="56"/>
  <c r="C1887" i="56"/>
  <c r="I1887" i="56"/>
  <c r="H1887" i="56"/>
  <c r="C1888" i="56"/>
  <c r="I1888" i="56"/>
  <c r="H1888" i="56"/>
  <c r="C1889" i="56"/>
  <c r="I1889" i="56"/>
  <c r="H1889" i="56"/>
  <c r="C1890" i="56"/>
  <c r="I1890" i="56"/>
  <c r="H1890" i="56"/>
  <c r="C1891" i="56"/>
  <c r="I1891" i="56"/>
  <c r="H1891" i="56"/>
  <c r="C1892" i="56"/>
  <c r="I1892" i="56"/>
  <c r="H1892" i="56"/>
  <c r="C1893" i="56"/>
  <c r="I1893" i="56"/>
  <c r="H1893" i="56"/>
  <c r="C1894" i="56"/>
  <c r="I1894" i="56"/>
  <c r="H1894" i="56"/>
  <c r="C1895" i="56"/>
  <c r="I1895" i="56"/>
  <c r="H1895" i="56"/>
  <c r="C1896" i="56"/>
  <c r="I1896" i="56"/>
  <c r="H1896" i="56"/>
  <c r="C1897" i="56"/>
  <c r="I1897" i="56"/>
  <c r="H1897" i="56"/>
  <c r="C1898" i="56"/>
  <c r="I1898" i="56"/>
  <c r="H1898" i="56"/>
  <c r="C1899" i="56"/>
  <c r="I1899" i="56"/>
  <c r="H1899" i="56"/>
  <c r="C1900" i="56"/>
  <c r="I1900" i="56"/>
  <c r="H1900" i="56"/>
  <c r="C1901" i="56"/>
  <c r="I1901" i="56"/>
  <c r="H1901" i="56"/>
  <c r="C1902" i="56"/>
  <c r="I1902" i="56"/>
  <c r="H1902" i="56"/>
  <c r="C1903" i="56"/>
  <c r="I1903" i="56"/>
  <c r="H1903" i="56"/>
  <c r="C1904" i="56"/>
  <c r="I1904" i="56"/>
  <c r="H1904" i="56"/>
  <c r="C1905" i="56"/>
  <c r="I1905" i="56"/>
  <c r="H1905" i="56"/>
  <c r="C1906" i="56"/>
  <c r="I1906" i="56"/>
  <c r="H1906" i="56"/>
  <c r="C1907" i="56"/>
  <c r="I1907" i="56"/>
  <c r="H1907" i="56"/>
  <c r="C1908" i="56"/>
  <c r="I1908" i="56"/>
  <c r="H1908" i="56"/>
  <c r="C1909" i="56"/>
  <c r="I1909" i="56"/>
  <c r="H1909" i="56"/>
  <c r="C1910" i="56"/>
  <c r="I1910" i="56"/>
  <c r="H1910" i="56"/>
  <c r="C1911" i="56"/>
  <c r="I1911" i="56"/>
  <c r="H1911" i="56"/>
  <c r="C1912" i="56"/>
  <c r="I1912" i="56"/>
  <c r="H1912" i="56"/>
  <c r="C1913" i="56"/>
  <c r="I1913" i="56"/>
  <c r="H1913" i="56"/>
  <c r="C1914" i="56"/>
  <c r="I1914" i="56"/>
  <c r="H1914" i="56"/>
  <c r="C1915" i="56"/>
  <c r="I1915" i="56"/>
  <c r="H1915" i="56"/>
  <c r="C1916" i="56"/>
  <c r="I1916" i="56"/>
  <c r="H1916" i="56"/>
  <c r="C1917" i="56"/>
  <c r="I1917" i="56"/>
  <c r="H1917" i="56"/>
  <c r="C1918" i="56"/>
  <c r="I1918" i="56"/>
  <c r="H1918" i="56"/>
  <c r="C1919" i="56"/>
  <c r="I1919" i="56"/>
  <c r="H1919" i="56"/>
  <c r="C1920" i="56"/>
  <c r="I1920" i="56"/>
  <c r="H1920" i="56"/>
  <c r="C1921" i="56"/>
  <c r="I1921" i="56"/>
  <c r="H1921" i="56"/>
  <c r="C1922" i="56"/>
  <c r="I1922" i="56"/>
  <c r="H1922" i="56"/>
  <c r="C1923" i="56"/>
  <c r="I1923" i="56"/>
  <c r="H1923" i="56"/>
  <c r="C1924" i="56"/>
  <c r="I1924" i="56"/>
  <c r="H1924" i="56"/>
  <c r="C1925" i="56"/>
  <c r="I1925" i="56"/>
  <c r="H1925" i="56"/>
  <c r="C1926" i="56"/>
  <c r="I1926" i="56"/>
  <c r="H1926" i="56"/>
  <c r="C1927" i="56"/>
  <c r="I1927" i="56"/>
  <c r="H1927" i="56"/>
  <c r="C1928" i="56"/>
  <c r="I1928" i="56"/>
  <c r="H1928" i="56"/>
  <c r="C1929" i="56"/>
  <c r="I1929" i="56"/>
  <c r="H1929" i="56"/>
  <c r="C1930" i="56"/>
  <c r="I1930" i="56"/>
  <c r="H1930" i="56"/>
  <c r="C1931" i="56"/>
  <c r="I1931" i="56"/>
  <c r="H1931" i="56"/>
  <c r="C1932" i="56"/>
  <c r="I1932" i="56"/>
  <c r="H1932" i="56"/>
  <c r="C1933" i="56"/>
  <c r="I1933" i="56"/>
  <c r="H1933" i="56"/>
  <c r="C1934" i="56"/>
  <c r="I1934" i="56"/>
  <c r="H1934" i="56"/>
  <c r="C1935" i="56"/>
  <c r="I1935" i="56"/>
  <c r="H1935" i="56"/>
  <c r="C1936" i="56"/>
  <c r="I1936" i="56"/>
  <c r="H1936" i="56"/>
  <c r="C1937" i="56"/>
  <c r="I1937" i="56"/>
  <c r="H1937" i="56"/>
  <c r="C1938" i="56"/>
  <c r="I1938" i="56"/>
  <c r="H1938" i="56"/>
  <c r="C1939" i="56"/>
  <c r="I1939" i="56"/>
  <c r="H1939" i="56"/>
  <c r="C1940" i="56"/>
  <c r="I1940" i="56"/>
  <c r="H1940" i="56"/>
  <c r="C1941" i="56"/>
  <c r="I1941" i="56"/>
  <c r="H1941" i="56"/>
  <c r="C1942" i="56"/>
  <c r="I1942" i="56"/>
  <c r="H1942" i="56"/>
  <c r="C1943" i="56"/>
  <c r="I1943" i="56"/>
  <c r="H1943" i="56"/>
  <c r="C1944" i="56"/>
  <c r="I1944" i="56"/>
  <c r="H1944" i="56"/>
  <c r="C1945" i="56"/>
  <c r="I1945" i="56"/>
  <c r="H1945" i="56"/>
  <c r="C1946" i="56"/>
  <c r="I1946" i="56"/>
  <c r="H1946" i="56"/>
  <c r="C1947" i="56"/>
  <c r="I1947" i="56"/>
  <c r="H1947" i="56"/>
  <c r="C1948" i="56"/>
  <c r="I1948" i="56"/>
  <c r="H1948" i="56"/>
  <c r="C1949" i="56"/>
  <c r="I1949" i="56"/>
  <c r="H1949" i="56"/>
  <c r="C1950" i="56"/>
  <c r="I1950" i="56"/>
  <c r="H1950" i="56"/>
  <c r="C1951" i="56"/>
  <c r="I1951" i="56"/>
  <c r="H1951" i="56"/>
  <c r="I1711" i="56"/>
  <c r="H1711" i="56"/>
  <c r="C1711" i="56"/>
  <c r="C1224" i="56"/>
  <c r="C1225" i="56"/>
  <c r="C1226" i="56"/>
  <c r="C1227" i="56"/>
  <c r="C1228" i="56"/>
  <c r="C1229" i="56"/>
  <c r="C1230" i="56"/>
  <c r="C1231" i="56"/>
  <c r="C1232" i="56"/>
  <c r="C1233" i="56"/>
  <c r="C1234" i="56"/>
  <c r="C1235" i="56"/>
  <c r="C1236" i="56"/>
  <c r="C1237" i="56"/>
  <c r="C1238" i="56"/>
  <c r="C1239" i="56"/>
  <c r="C1240" i="56"/>
  <c r="C1241" i="56"/>
  <c r="C1242" i="56"/>
  <c r="C1243" i="56"/>
  <c r="C1244" i="56"/>
  <c r="C1245" i="56"/>
  <c r="C1246" i="56"/>
  <c r="C1247" i="56"/>
  <c r="C1248" i="56"/>
  <c r="C1249" i="56"/>
  <c r="C1250" i="56"/>
  <c r="C1251" i="56"/>
  <c r="C1252" i="56"/>
  <c r="C1253" i="56"/>
  <c r="C1254" i="56"/>
  <c r="C1255" i="56"/>
  <c r="C1256" i="56"/>
  <c r="C1257" i="56"/>
  <c r="C1258" i="56"/>
  <c r="C1259" i="56"/>
  <c r="C1260" i="56"/>
  <c r="C1261" i="56"/>
  <c r="C1262" i="56"/>
  <c r="C1263" i="56"/>
  <c r="C1264" i="56"/>
  <c r="C1265" i="56"/>
  <c r="C1266" i="56"/>
  <c r="C1267" i="56"/>
  <c r="C1268" i="56"/>
  <c r="C1269" i="56"/>
  <c r="C1270" i="56"/>
  <c r="C1271" i="56"/>
  <c r="C1272" i="56"/>
  <c r="C1273" i="56"/>
  <c r="C1274" i="56"/>
  <c r="C1275" i="56"/>
  <c r="C1276" i="56"/>
  <c r="C1277" i="56"/>
  <c r="C1278" i="56"/>
  <c r="C1279" i="56"/>
  <c r="C1280" i="56"/>
  <c r="C1281" i="56"/>
  <c r="C1282" i="56"/>
  <c r="C1283" i="56"/>
  <c r="C1284" i="56"/>
  <c r="C1285" i="56"/>
  <c r="C1286" i="56"/>
  <c r="C1287" i="56"/>
  <c r="C1288" i="56"/>
  <c r="C1289" i="56"/>
  <c r="C1290" i="56"/>
  <c r="C1291" i="56"/>
  <c r="C1292" i="56"/>
  <c r="C1293" i="56"/>
  <c r="C1294" i="56"/>
  <c r="C1295" i="56"/>
  <c r="C1296" i="56"/>
  <c r="C1297" i="56"/>
  <c r="C1298" i="56"/>
  <c r="C1299" i="56"/>
  <c r="C1300" i="56"/>
  <c r="C1301" i="56"/>
  <c r="C1302" i="56"/>
  <c r="C1303" i="56"/>
  <c r="C1304" i="56"/>
  <c r="C1305" i="56"/>
  <c r="C1306" i="56"/>
  <c r="C1307" i="56"/>
  <c r="C1308" i="56"/>
  <c r="C1309" i="56"/>
  <c r="C1310" i="56"/>
  <c r="C1311" i="56"/>
  <c r="C1312" i="56"/>
  <c r="C1313" i="56"/>
  <c r="C1314" i="56"/>
  <c r="C1315" i="56"/>
  <c r="C1316" i="56"/>
  <c r="C1317" i="56"/>
  <c r="C1318" i="56"/>
  <c r="C1319" i="56"/>
  <c r="C1320" i="56"/>
  <c r="C1321" i="56"/>
  <c r="C1322" i="56"/>
  <c r="C1323" i="56"/>
  <c r="C1324" i="56"/>
  <c r="C1325" i="56"/>
  <c r="C1326" i="56"/>
  <c r="C1327" i="56"/>
  <c r="C1328" i="56"/>
  <c r="C1329" i="56"/>
  <c r="C1330" i="56"/>
  <c r="C1331" i="56"/>
  <c r="C1332" i="56"/>
  <c r="C1333" i="56"/>
  <c r="C1334" i="56"/>
  <c r="C1335" i="56"/>
  <c r="C1336" i="56"/>
  <c r="C1337" i="56"/>
  <c r="C1338" i="56"/>
  <c r="C1339" i="56"/>
  <c r="C1340" i="56"/>
  <c r="C1341" i="56"/>
  <c r="C1342" i="56"/>
  <c r="C1343" i="56"/>
  <c r="C1344" i="56"/>
  <c r="C1345" i="56"/>
  <c r="C1346" i="56"/>
  <c r="C1347" i="56"/>
  <c r="C1348" i="56"/>
  <c r="C1349" i="56"/>
  <c r="C1350" i="56"/>
  <c r="C1351" i="56"/>
  <c r="C1352" i="56"/>
  <c r="C1353" i="56"/>
  <c r="C1354" i="56"/>
  <c r="C1355" i="56"/>
  <c r="C1356" i="56"/>
  <c r="C1357" i="56"/>
  <c r="C1358" i="56"/>
  <c r="C1359" i="56"/>
  <c r="C1360" i="56"/>
  <c r="C1361" i="56"/>
  <c r="C1362" i="56"/>
  <c r="C1363" i="56"/>
  <c r="C1364" i="56"/>
  <c r="C1365" i="56"/>
  <c r="C1366" i="56"/>
  <c r="C1367" i="56"/>
  <c r="C1368" i="56"/>
  <c r="C1369" i="56"/>
  <c r="C1370" i="56"/>
  <c r="C1371" i="56"/>
  <c r="C1372" i="56"/>
  <c r="C1373" i="56"/>
  <c r="C1374" i="56"/>
  <c r="C1375" i="56"/>
  <c r="C1376" i="56"/>
  <c r="C1377" i="56"/>
  <c r="C1378" i="56"/>
  <c r="C1379" i="56"/>
  <c r="C1380" i="56"/>
  <c r="C1381" i="56"/>
  <c r="C1382" i="56"/>
  <c r="C1383" i="56"/>
  <c r="C1384" i="56"/>
  <c r="C1385" i="56"/>
  <c r="C1386" i="56"/>
  <c r="C1387" i="56"/>
  <c r="C1388" i="56"/>
  <c r="C1389" i="56"/>
  <c r="C1390" i="56"/>
  <c r="C1391" i="56"/>
  <c r="C1392" i="56"/>
  <c r="C1393" i="56"/>
  <c r="C1394" i="56"/>
  <c r="C1395" i="56"/>
  <c r="C1396" i="56"/>
  <c r="C1397" i="56"/>
  <c r="C1398" i="56"/>
  <c r="C1399" i="56"/>
  <c r="C1400" i="56"/>
  <c r="C1401" i="56"/>
  <c r="C1402" i="56"/>
  <c r="C1403" i="56"/>
  <c r="C1404" i="56"/>
  <c r="C1405" i="56"/>
  <c r="C1406" i="56"/>
  <c r="C1407" i="56"/>
  <c r="C1408" i="56"/>
  <c r="C1409" i="56"/>
  <c r="C1410" i="56"/>
  <c r="C1411" i="56"/>
  <c r="C1412" i="56"/>
  <c r="C1413" i="56"/>
  <c r="C1414" i="56"/>
  <c r="C1415" i="56"/>
  <c r="C1416" i="56"/>
  <c r="C1417" i="56"/>
  <c r="C1418" i="56"/>
  <c r="C1419" i="56"/>
  <c r="C1420" i="56"/>
  <c r="C1421" i="56"/>
  <c r="C1422" i="56"/>
  <c r="C1423" i="56"/>
  <c r="C1424" i="56"/>
  <c r="C1425" i="56"/>
  <c r="C1426" i="56"/>
  <c r="C1427" i="56"/>
  <c r="C1428" i="56"/>
  <c r="C1429" i="56"/>
  <c r="C1430" i="56"/>
  <c r="C1431" i="56"/>
  <c r="C1432" i="56"/>
  <c r="C1433" i="56"/>
  <c r="C1434" i="56"/>
  <c r="C1435" i="56"/>
  <c r="C1436" i="56"/>
  <c r="C1437" i="56"/>
  <c r="C1438" i="56"/>
  <c r="C1439" i="56"/>
  <c r="C1440" i="56"/>
  <c r="C1441" i="56"/>
  <c r="C1442" i="56"/>
  <c r="C1443" i="56"/>
  <c r="C1444" i="56"/>
  <c r="C1445" i="56"/>
  <c r="C1446" i="56"/>
  <c r="C1447" i="56"/>
  <c r="C1448" i="56"/>
  <c r="C1449" i="56"/>
  <c r="C1450" i="56"/>
  <c r="C1451" i="56"/>
  <c r="C1452" i="56"/>
  <c r="C1453" i="56"/>
  <c r="C1454" i="56"/>
  <c r="C1455" i="56"/>
  <c r="C1456" i="56"/>
  <c r="C1457" i="56"/>
  <c r="C1458" i="56"/>
  <c r="C1459" i="56"/>
  <c r="C1460" i="56"/>
  <c r="C1461" i="56"/>
  <c r="C1462" i="56"/>
  <c r="C1463" i="56"/>
  <c r="C980" i="56"/>
  <c r="C981" i="56"/>
  <c r="C982" i="56"/>
  <c r="C983" i="56"/>
  <c r="C984" i="56"/>
  <c r="C985" i="56"/>
  <c r="C986" i="56"/>
  <c r="C987" i="56"/>
  <c r="C988" i="56"/>
  <c r="C989" i="56"/>
  <c r="C990" i="56"/>
  <c r="C991" i="56"/>
  <c r="C992" i="56"/>
  <c r="C993" i="56"/>
  <c r="C994" i="56"/>
  <c r="C995" i="56"/>
  <c r="C996" i="56"/>
  <c r="C997" i="56"/>
  <c r="C998" i="56"/>
  <c r="C999" i="56"/>
  <c r="C1000" i="56"/>
  <c r="C1001" i="56"/>
  <c r="C1002" i="56"/>
  <c r="C1003" i="56"/>
  <c r="C1004" i="56"/>
  <c r="C1005" i="56"/>
  <c r="C1006" i="56"/>
  <c r="C1007" i="56"/>
  <c r="C1008" i="56"/>
  <c r="C1009" i="56"/>
  <c r="C1010" i="56"/>
  <c r="C1011" i="56"/>
  <c r="C1012" i="56"/>
  <c r="C1013" i="56"/>
  <c r="C1014" i="56"/>
  <c r="C1015" i="56"/>
  <c r="C1016" i="56"/>
  <c r="C1017" i="56"/>
  <c r="C1018" i="56"/>
  <c r="C1019" i="56"/>
  <c r="C1020" i="56"/>
  <c r="C1021" i="56"/>
  <c r="C1022" i="56"/>
  <c r="C1023" i="56"/>
  <c r="C1024" i="56"/>
  <c r="C1025" i="56"/>
  <c r="C1026" i="56"/>
  <c r="C1027" i="56"/>
  <c r="C1028" i="56"/>
  <c r="C1029" i="56"/>
  <c r="C1030" i="56"/>
  <c r="C1031" i="56"/>
  <c r="C1032" i="56"/>
  <c r="C1033" i="56"/>
  <c r="C1034" i="56"/>
  <c r="C1035" i="56"/>
  <c r="C1036" i="56"/>
  <c r="C1037" i="56"/>
  <c r="C1038" i="56"/>
  <c r="C1039" i="56"/>
  <c r="C1040" i="56"/>
  <c r="C1041" i="56"/>
  <c r="C1042" i="56"/>
  <c r="C1043" i="56"/>
  <c r="C1044" i="56"/>
  <c r="C1045" i="56"/>
  <c r="C1046" i="56"/>
  <c r="C1047" i="56"/>
  <c r="C1048" i="56"/>
  <c r="C1049" i="56"/>
  <c r="C1050" i="56"/>
  <c r="C1051" i="56"/>
  <c r="C1052" i="56"/>
  <c r="C1053" i="56"/>
  <c r="C1054" i="56"/>
  <c r="C1055" i="56"/>
  <c r="C1056" i="56"/>
  <c r="C1057" i="56"/>
  <c r="C1058" i="56"/>
  <c r="C1059" i="56"/>
  <c r="C1060" i="56"/>
  <c r="C1061" i="56"/>
  <c r="C1062" i="56"/>
  <c r="C1063" i="56"/>
  <c r="C1064" i="56"/>
  <c r="C1065" i="56"/>
  <c r="C1066" i="56"/>
  <c r="C1067" i="56"/>
  <c r="C1068" i="56"/>
  <c r="C1069" i="56"/>
  <c r="C1070" i="56"/>
  <c r="C1071" i="56"/>
  <c r="C1072" i="56"/>
  <c r="C1073" i="56"/>
  <c r="C1074" i="56"/>
  <c r="C1075" i="56"/>
  <c r="C1076" i="56"/>
  <c r="C1077" i="56"/>
  <c r="C1078" i="56"/>
  <c r="C1079" i="56"/>
  <c r="C1080" i="56"/>
  <c r="C1081" i="56"/>
  <c r="C1082" i="56"/>
  <c r="C1083" i="56"/>
  <c r="C1084" i="56"/>
  <c r="C1085" i="56"/>
  <c r="C1086" i="56"/>
  <c r="C1087" i="56"/>
  <c r="C1088" i="56"/>
  <c r="C1089" i="56"/>
  <c r="C1090" i="56"/>
  <c r="C1091" i="56"/>
  <c r="C1092" i="56"/>
  <c r="C1093" i="56"/>
  <c r="C1094" i="56"/>
  <c r="C1095" i="56"/>
  <c r="C1096" i="56"/>
  <c r="C1097" i="56"/>
  <c r="C1098" i="56"/>
  <c r="C1099" i="56"/>
  <c r="C1100" i="56"/>
  <c r="C1101" i="56"/>
  <c r="C1102" i="56"/>
  <c r="C1103" i="56"/>
  <c r="C1104" i="56"/>
  <c r="C1105" i="56"/>
  <c r="C1106" i="56"/>
  <c r="C1107" i="56"/>
  <c r="C1108" i="56"/>
  <c r="C1109" i="56"/>
  <c r="C1110" i="56"/>
  <c r="C1111" i="56"/>
  <c r="C1112" i="56"/>
  <c r="C1113" i="56"/>
  <c r="C1114" i="56"/>
  <c r="C1115" i="56"/>
  <c r="C1116" i="56"/>
  <c r="C1117" i="56"/>
  <c r="C1118" i="56"/>
  <c r="C1119" i="56"/>
  <c r="C1120" i="56"/>
  <c r="C1121" i="56"/>
  <c r="C1122" i="56"/>
  <c r="C1123" i="56"/>
  <c r="C1124" i="56"/>
  <c r="C1125" i="56"/>
  <c r="C1126" i="56"/>
  <c r="C1127" i="56"/>
  <c r="C1128" i="56"/>
  <c r="C1129" i="56"/>
  <c r="C1130" i="56"/>
  <c r="C1131" i="56"/>
  <c r="C1132" i="56"/>
  <c r="C1133" i="56"/>
  <c r="C1134" i="56"/>
  <c r="C1135" i="56"/>
  <c r="C1136" i="56"/>
  <c r="C1137" i="56"/>
  <c r="C1138" i="56"/>
  <c r="C1139" i="56"/>
  <c r="C1140" i="56"/>
  <c r="C1141" i="56"/>
  <c r="C1142" i="56"/>
  <c r="C1143" i="56"/>
  <c r="C1144" i="56"/>
  <c r="C1145" i="56"/>
  <c r="C1146" i="56"/>
  <c r="C1147" i="56"/>
  <c r="C1148" i="56"/>
  <c r="C1149" i="56"/>
  <c r="C1150" i="56"/>
  <c r="C1151" i="56"/>
  <c r="C1152" i="56"/>
  <c r="C1153" i="56"/>
  <c r="C1154" i="56"/>
  <c r="C1155" i="56"/>
  <c r="C1156" i="56"/>
  <c r="C1157" i="56"/>
  <c r="C1158" i="56"/>
  <c r="C1159" i="56"/>
  <c r="C1160" i="56"/>
  <c r="C1161" i="56"/>
  <c r="C1162" i="56"/>
  <c r="C1163" i="56"/>
  <c r="C1164" i="56"/>
  <c r="C1165" i="56"/>
  <c r="C1166" i="56"/>
  <c r="C1167" i="56"/>
  <c r="C1168" i="56"/>
  <c r="C1169" i="56"/>
  <c r="C1170" i="56"/>
  <c r="C1171" i="56"/>
  <c r="C1172" i="56"/>
  <c r="C1173" i="56"/>
  <c r="C1174" i="56"/>
  <c r="C1175" i="56"/>
  <c r="C1176" i="56"/>
  <c r="C1177" i="56"/>
  <c r="C1178" i="56"/>
  <c r="C1179" i="56"/>
  <c r="C1180" i="56"/>
  <c r="C1181" i="56"/>
  <c r="C1182" i="56"/>
  <c r="C1183" i="56"/>
  <c r="C1184" i="56"/>
  <c r="C1185" i="56"/>
  <c r="C1186" i="56"/>
  <c r="C1187" i="56"/>
  <c r="C1188" i="56"/>
  <c r="C1189" i="56"/>
  <c r="C1190" i="56"/>
  <c r="C1191" i="56"/>
  <c r="C1192" i="56"/>
  <c r="C1193" i="56"/>
  <c r="C1194" i="56"/>
  <c r="C1195" i="56"/>
  <c r="C1196" i="56"/>
  <c r="C1197" i="56"/>
  <c r="C1198" i="56"/>
  <c r="C1199" i="56"/>
  <c r="C1200" i="56"/>
  <c r="C1201" i="56"/>
  <c r="C1202" i="56"/>
  <c r="C1203" i="56"/>
  <c r="C1204" i="56"/>
  <c r="C1205" i="56"/>
  <c r="C1206" i="56"/>
  <c r="C1207" i="56"/>
  <c r="C1208" i="56"/>
  <c r="C1209" i="56"/>
  <c r="C1210" i="56"/>
  <c r="C1211" i="56"/>
  <c r="C1212" i="56"/>
  <c r="C1213" i="56"/>
  <c r="C1214" i="56"/>
  <c r="C1215" i="56"/>
  <c r="C1216" i="56"/>
  <c r="C1217" i="56"/>
  <c r="C1218" i="56"/>
  <c r="C1219" i="56"/>
  <c r="C498" i="56"/>
  <c r="I498" i="56"/>
  <c r="C499" i="56"/>
  <c r="I499" i="56"/>
  <c r="C500" i="56"/>
  <c r="I500" i="56"/>
  <c r="C501" i="56"/>
  <c r="I501" i="56"/>
  <c r="C502" i="56"/>
  <c r="I502" i="56"/>
  <c r="C503" i="56"/>
  <c r="I503" i="56"/>
  <c r="C504" i="56"/>
  <c r="I504" i="56"/>
  <c r="C505" i="56"/>
  <c r="I505" i="56"/>
  <c r="C506" i="56"/>
  <c r="I506" i="56"/>
  <c r="C507" i="56"/>
  <c r="I507" i="56"/>
  <c r="C508" i="56"/>
  <c r="I508" i="56"/>
  <c r="C509" i="56"/>
  <c r="I509" i="56"/>
  <c r="C510" i="56"/>
  <c r="I510" i="56"/>
  <c r="C511" i="56"/>
  <c r="I511" i="56"/>
  <c r="C512" i="56"/>
  <c r="I512" i="56"/>
  <c r="C513" i="56"/>
  <c r="I513" i="56"/>
  <c r="C514" i="56"/>
  <c r="I514" i="56"/>
  <c r="C515" i="56"/>
  <c r="I515" i="56"/>
  <c r="C516" i="56"/>
  <c r="I516" i="56"/>
  <c r="C517" i="56"/>
  <c r="I517" i="56"/>
  <c r="C518" i="56"/>
  <c r="I518" i="56"/>
  <c r="C519" i="56"/>
  <c r="I519" i="56"/>
  <c r="C520" i="56"/>
  <c r="I520" i="56"/>
  <c r="C521" i="56"/>
  <c r="I521" i="56"/>
  <c r="C522" i="56"/>
  <c r="I522" i="56"/>
  <c r="C523" i="56"/>
  <c r="I523" i="56"/>
  <c r="C524" i="56"/>
  <c r="I524" i="56"/>
  <c r="C525" i="56"/>
  <c r="I525" i="56"/>
  <c r="C526" i="56"/>
  <c r="I526" i="56"/>
  <c r="C527" i="56"/>
  <c r="I527" i="56"/>
  <c r="C528" i="56"/>
  <c r="I528" i="56"/>
  <c r="C529" i="56"/>
  <c r="I529" i="56"/>
  <c r="C530" i="56"/>
  <c r="I530" i="56"/>
  <c r="C531" i="56"/>
  <c r="I531" i="56"/>
  <c r="C532" i="56"/>
  <c r="I532" i="56"/>
  <c r="C533" i="56"/>
  <c r="I533" i="56"/>
  <c r="C534" i="56"/>
  <c r="I534" i="56"/>
  <c r="C535" i="56"/>
  <c r="I535" i="56"/>
  <c r="C536" i="56"/>
  <c r="I536" i="56"/>
  <c r="C537" i="56"/>
  <c r="I537" i="56"/>
  <c r="C538" i="56"/>
  <c r="I538" i="56"/>
  <c r="C539" i="56"/>
  <c r="I539" i="56"/>
  <c r="C540" i="56"/>
  <c r="I540" i="56"/>
  <c r="C541" i="56"/>
  <c r="I541" i="56"/>
  <c r="C542" i="56"/>
  <c r="I542" i="56"/>
  <c r="C543" i="56"/>
  <c r="I543" i="56"/>
  <c r="C544" i="56"/>
  <c r="I544" i="56"/>
  <c r="C545" i="56"/>
  <c r="I545" i="56"/>
  <c r="C546" i="56"/>
  <c r="I546" i="56"/>
  <c r="C547" i="56"/>
  <c r="I547" i="56"/>
  <c r="C548" i="56"/>
  <c r="I548" i="56"/>
  <c r="C549" i="56"/>
  <c r="I549" i="56"/>
  <c r="C550" i="56"/>
  <c r="I550" i="56"/>
  <c r="C551" i="56"/>
  <c r="I551" i="56"/>
  <c r="C552" i="56"/>
  <c r="I552" i="56"/>
  <c r="C553" i="56"/>
  <c r="I553" i="56"/>
  <c r="C554" i="56"/>
  <c r="I554" i="56"/>
  <c r="C555" i="56"/>
  <c r="I555" i="56"/>
  <c r="C556" i="56"/>
  <c r="I556" i="56"/>
  <c r="C557" i="56"/>
  <c r="I557" i="56"/>
  <c r="C558" i="56"/>
  <c r="I558" i="56"/>
  <c r="C559" i="56"/>
  <c r="I559" i="56"/>
  <c r="C560" i="56"/>
  <c r="I560" i="56"/>
  <c r="C561" i="56"/>
  <c r="I561" i="56"/>
  <c r="C562" i="56"/>
  <c r="I562" i="56"/>
  <c r="C563" i="56"/>
  <c r="I563" i="56"/>
  <c r="C564" i="56"/>
  <c r="I564" i="56"/>
  <c r="C565" i="56"/>
  <c r="I565" i="56"/>
  <c r="C566" i="56"/>
  <c r="I566" i="56"/>
  <c r="C567" i="56"/>
  <c r="I567" i="56"/>
  <c r="C568" i="56"/>
  <c r="I568" i="56"/>
  <c r="C569" i="56"/>
  <c r="I569" i="56"/>
  <c r="C570" i="56"/>
  <c r="I570" i="56"/>
  <c r="C571" i="56"/>
  <c r="I571" i="56"/>
  <c r="C572" i="56"/>
  <c r="I572" i="56"/>
  <c r="C573" i="56"/>
  <c r="I573" i="56"/>
  <c r="C574" i="56"/>
  <c r="I574" i="56"/>
  <c r="C575" i="56"/>
  <c r="I575" i="56"/>
  <c r="C576" i="56"/>
  <c r="I576" i="56"/>
  <c r="C577" i="56"/>
  <c r="I577" i="56"/>
  <c r="C578" i="56"/>
  <c r="I578" i="56"/>
  <c r="C579" i="56"/>
  <c r="I579" i="56"/>
  <c r="C580" i="56"/>
  <c r="I580" i="56"/>
  <c r="C581" i="56"/>
  <c r="I581" i="56"/>
  <c r="C582" i="56"/>
  <c r="I582" i="56"/>
  <c r="C583" i="56"/>
  <c r="I583" i="56"/>
  <c r="C584" i="56"/>
  <c r="I584" i="56"/>
  <c r="C585" i="56"/>
  <c r="I585" i="56"/>
  <c r="C586" i="56"/>
  <c r="I586" i="56"/>
  <c r="C587" i="56"/>
  <c r="I587" i="56"/>
  <c r="C588" i="56"/>
  <c r="I588" i="56"/>
  <c r="C589" i="56"/>
  <c r="I589" i="56"/>
  <c r="C590" i="56"/>
  <c r="I590" i="56"/>
  <c r="C591" i="56"/>
  <c r="I591" i="56"/>
  <c r="C592" i="56"/>
  <c r="I592" i="56"/>
  <c r="C593" i="56"/>
  <c r="I593" i="56"/>
  <c r="C594" i="56"/>
  <c r="I594" i="56"/>
  <c r="C595" i="56"/>
  <c r="I595" i="56"/>
  <c r="C596" i="56"/>
  <c r="I596" i="56"/>
  <c r="C597" i="56"/>
  <c r="I597" i="56"/>
  <c r="C598" i="56"/>
  <c r="I598" i="56"/>
  <c r="C599" i="56"/>
  <c r="I599" i="56"/>
  <c r="C600" i="56"/>
  <c r="I600" i="56"/>
  <c r="C601" i="56"/>
  <c r="I601" i="56"/>
  <c r="C602" i="56"/>
  <c r="I602" i="56"/>
  <c r="C603" i="56"/>
  <c r="I603" i="56"/>
  <c r="C604" i="56"/>
  <c r="I604" i="56"/>
  <c r="C605" i="56"/>
  <c r="I605" i="56"/>
  <c r="C606" i="56"/>
  <c r="I606" i="56"/>
  <c r="C607" i="56"/>
  <c r="I607" i="56"/>
  <c r="C608" i="56"/>
  <c r="I608" i="56"/>
  <c r="C609" i="56"/>
  <c r="I609" i="56"/>
  <c r="C610" i="56"/>
  <c r="I610" i="56"/>
  <c r="C611" i="56"/>
  <c r="I611" i="56"/>
  <c r="C612" i="56"/>
  <c r="I612" i="56"/>
  <c r="C613" i="56"/>
  <c r="I613" i="56"/>
  <c r="C614" i="56"/>
  <c r="I614" i="56"/>
  <c r="C615" i="56"/>
  <c r="I615" i="56"/>
  <c r="C616" i="56"/>
  <c r="I616" i="56"/>
  <c r="C617" i="56"/>
  <c r="I617" i="56"/>
  <c r="C618" i="56"/>
  <c r="I618" i="56"/>
  <c r="C619" i="56"/>
  <c r="I619" i="56"/>
  <c r="C620" i="56"/>
  <c r="I620" i="56"/>
  <c r="C621" i="56"/>
  <c r="I621" i="56"/>
  <c r="C622" i="56"/>
  <c r="I622" i="56"/>
  <c r="C623" i="56"/>
  <c r="I623" i="56"/>
  <c r="C624" i="56"/>
  <c r="I624" i="56"/>
  <c r="C625" i="56"/>
  <c r="I625" i="56"/>
  <c r="C626" i="56"/>
  <c r="I626" i="56"/>
  <c r="C627" i="56"/>
  <c r="I627" i="56"/>
  <c r="C628" i="56"/>
  <c r="I628" i="56"/>
  <c r="C629" i="56"/>
  <c r="I629" i="56"/>
  <c r="C630" i="56"/>
  <c r="I630" i="56"/>
  <c r="C631" i="56"/>
  <c r="I631" i="56"/>
  <c r="C632" i="56"/>
  <c r="I632" i="56"/>
  <c r="C633" i="56"/>
  <c r="I633" i="56"/>
  <c r="C634" i="56"/>
  <c r="I634" i="56"/>
  <c r="C635" i="56"/>
  <c r="I635" i="56"/>
  <c r="C636" i="56"/>
  <c r="I636" i="56"/>
  <c r="C637" i="56"/>
  <c r="I637" i="56"/>
  <c r="C638" i="56"/>
  <c r="I638" i="56"/>
  <c r="C639" i="56"/>
  <c r="I639" i="56"/>
  <c r="C640" i="56"/>
  <c r="I640" i="56"/>
  <c r="C641" i="56"/>
  <c r="I641" i="56"/>
  <c r="C642" i="56"/>
  <c r="I642" i="56"/>
  <c r="C643" i="56"/>
  <c r="I643" i="56"/>
  <c r="C644" i="56"/>
  <c r="I644" i="56"/>
  <c r="C645" i="56"/>
  <c r="I645" i="56"/>
  <c r="C646" i="56"/>
  <c r="I646" i="56"/>
  <c r="C647" i="56"/>
  <c r="I647" i="56"/>
  <c r="C648" i="56"/>
  <c r="I648" i="56"/>
  <c r="C649" i="56"/>
  <c r="I649" i="56"/>
  <c r="C650" i="56"/>
  <c r="I650" i="56"/>
  <c r="C651" i="56"/>
  <c r="I651" i="56"/>
  <c r="C652" i="56"/>
  <c r="I652" i="56"/>
  <c r="C653" i="56"/>
  <c r="I653" i="56"/>
  <c r="C654" i="56"/>
  <c r="I654" i="56"/>
  <c r="C655" i="56"/>
  <c r="I655" i="56"/>
  <c r="C656" i="56"/>
  <c r="I656" i="56"/>
  <c r="C657" i="56"/>
  <c r="I657" i="56"/>
  <c r="C658" i="56"/>
  <c r="I658" i="56"/>
  <c r="C659" i="56"/>
  <c r="I659" i="56"/>
  <c r="C660" i="56"/>
  <c r="I660" i="56"/>
  <c r="C661" i="56"/>
  <c r="I661" i="56"/>
  <c r="C662" i="56"/>
  <c r="I662" i="56"/>
  <c r="C663" i="56"/>
  <c r="I663" i="56"/>
  <c r="C664" i="56"/>
  <c r="I664" i="56"/>
  <c r="C665" i="56"/>
  <c r="I665" i="56"/>
  <c r="C666" i="56"/>
  <c r="I666" i="56"/>
  <c r="C667" i="56"/>
  <c r="I667" i="56"/>
  <c r="C668" i="56"/>
  <c r="I668" i="56"/>
  <c r="C669" i="56"/>
  <c r="I669" i="56"/>
  <c r="C670" i="56"/>
  <c r="I670" i="56"/>
  <c r="C671" i="56"/>
  <c r="I671" i="56"/>
  <c r="C672" i="56"/>
  <c r="I672" i="56"/>
  <c r="C673" i="56"/>
  <c r="I673" i="56"/>
  <c r="C674" i="56"/>
  <c r="I674" i="56"/>
  <c r="C675" i="56"/>
  <c r="I675" i="56"/>
  <c r="C676" i="56"/>
  <c r="I676" i="56"/>
  <c r="C677" i="56"/>
  <c r="I677" i="56"/>
  <c r="C678" i="56"/>
  <c r="I678" i="56"/>
  <c r="C679" i="56"/>
  <c r="I679" i="56"/>
  <c r="C680" i="56"/>
  <c r="I680" i="56"/>
  <c r="C681" i="56"/>
  <c r="I681" i="56"/>
  <c r="C682" i="56"/>
  <c r="I682" i="56"/>
  <c r="C683" i="56"/>
  <c r="I683" i="56"/>
  <c r="C684" i="56"/>
  <c r="I684" i="56"/>
  <c r="C685" i="56"/>
  <c r="I685" i="56"/>
  <c r="C686" i="56"/>
  <c r="I686" i="56"/>
  <c r="C687" i="56"/>
  <c r="I687" i="56"/>
  <c r="C688" i="56"/>
  <c r="I688" i="56"/>
  <c r="C689" i="56"/>
  <c r="I689" i="56"/>
  <c r="C690" i="56"/>
  <c r="I690" i="56"/>
  <c r="C691" i="56"/>
  <c r="I691" i="56"/>
  <c r="C692" i="56"/>
  <c r="I692" i="56"/>
  <c r="C693" i="56"/>
  <c r="I693" i="56"/>
  <c r="C694" i="56"/>
  <c r="I694" i="56"/>
  <c r="C695" i="56"/>
  <c r="I695" i="56"/>
  <c r="C696" i="56"/>
  <c r="I696" i="56"/>
  <c r="C697" i="56"/>
  <c r="I697" i="56"/>
  <c r="C698" i="56"/>
  <c r="I698" i="56"/>
  <c r="C699" i="56"/>
  <c r="I699" i="56"/>
  <c r="C700" i="56"/>
  <c r="I700" i="56"/>
  <c r="C701" i="56"/>
  <c r="I701" i="56"/>
  <c r="C702" i="56"/>
  <c r="I702" i="56"/>
  <c r="C703" i="56"/>
  <c r="I703" i="56"/>
  <c r="C704" i="56"/>
  <c r="I704" i="56"/>
  <c r="C705" i="56"/>
  <c r="I705" i="56"/>
  <c r="C706" i="56"/>
  <c r="I706" i="56"/>
  <c r="C707" i="56"/>
  <c r="I707" i="56"/>
  <c r="C708" i="56"/>
  <c r="I708" i="56"/>
  <c r="C709" i="56"/>
  <c r="I709" i="56"/>
  <c r="C710" i="56"/>
  <c r="I710" i="56"/>
  <c r="C711" i="56"/>
  <c r="I711" i="56"/>
  <c r="C712" i="56"/>
  <c r="I712" i="56"/>
  <c r="C713" i="56"/>
  <c r="I713" i="56"/>
  <c r="C714" i="56"/>
  <c r="I714" i="56"/>
  <c r="C715" i="56"/>
  <c r="I715" i="56"/>
  <c r="C716" i="56"/>
  <c r="I716" i="56"/>
  <c r="C717" i="56"/>
  <c r="I717" i="56"/>
  <c r="C718" i="56"/>
  <c r="I718" i="56"/>
  <c r="C719" i="56"/>
  <c r="I719" i="56"/>
  <c r="C720" i="56"/>
  <c r="I720" i="56"/>
  <c r="C721" i="56"/>
  <c r="I721" i="56"/>
  <c r="C722" i="56"/>
  <c r="I722" i="56"/>
  <c r="C723" i="56"/>
  <c r="I723" i="56"/>
  <c r="C724" i="56"/>
  <c r="I724" i="56"/>
  <c r="C725" i="56"/>
  <c r="I725" i="56"/>
  <c r="C726" i="56"/>
  <c r="I726" i="56"/>
  <c r="C727" i="56"/>
  <c r="I727" i="56"/>
  <c r="C728" i="56"/>
  <c r="I728" i="56"/>
  <c r="C729" i="56"/>
  <c r="I729" i="56"/>
  <c r="C730" i="56"/>
  <c r="I730" i="56"/>
  <c r="C731" i="56"/>
  <c r="I731" i="56"/>
  <c r="C492" i="56"/>
  <c r="I492" i="56"/>
  <c r="C493" i="56"/>
  <c r="I493" i="56"/>
  <c r="C494" i="56"/>
  <c r="I494" i="56"/>
  <c r="C495" i="56"/>
  <c r="I495" i="56"/>
  <c r="C496" i="56"/>
  <c r="I496" i="56"/>
  <c r="C497" i="56"/>
  <c r="I497" i="56"/>
  <c r="I491" i="56"/>
  <c r="C491" i="56"/>
  <c r="H248" i="56"/>
  <c r="H249" i="56"/>
  <c r="H250" i="56"/>
  <c r="H251" i="56"/>
  <c r="H252" i="56"/>
  <c r="H253" i="56"/>
  <c r="H254" i="56"/>
  <c r="H255" i="56"/>
  <c r="H256" i="56"/>
  <c r="H257" i="56"/>
  <c r="H258" i="56"/>
  <c r="H259" i="56"/>
  <c r="H260" i="56"/>
  <c r="H261" i="56"/>
  <c r="H262" i="56"/>
  <c r="H263" i="56"/>
  <c r="H264" i="56"/>
  <c r="H265" i="56"/>
  <c r="H266" i="56"/>
  <c r="H267" i="56"/>
  <c r="H268" i="56"/>
  <c r="H269" i="56"/>
  <c r="H270" i="56"/>
  <c r="H271" i="56"/>
  <c r="H272" i="56"/>
  <c r="H273" i="56"/>
  <c r="H274" i="56"/>
  <c r="H275" i="56"/>
  <c r="H276" i="56"/>
  <c r="H277" i="56"/>
  <c r="H278" i="56"/>
  <c r="H279" i="56"/>
  <c r="H280" i="56"/>
  <c r="H281" i="56"/>
  <c r="H282" i="56"/>
  <c r="H283" i="56"/>
  <c r="H284" i="56"/>
  <c r="H285" i="56"/>
  <c r="H286" i="56"/>
  <c r="H287" i="56"/>
  <c r="H288" i="56"/>
  <c r="H289" i="56"/>
  <c r="H290" i="56"/>
  <c r="H291" i="56"/>
  <c r="H292" i="56"/>
  <c r="H293" i="56"/>
  <c r="H294" i="56"/>
  <c r="H295" i="56"/>
  <c r="H296" i="56"/>
  <c r="H297" i="56"/>
  <c r="H298" i="56"/>
  <c r="H299" i="56"/>
  <c r="H300" i="56"/>
  <c r="H301" i="56"/>
  <c r="H302" i="56"/>
  <c r="H303" i="56"/>
  <c r="H304" i="56"/>
  <c r="H305" i="56"/>
  <c r="H306" i="56"/>
  <c r="H307" i="56"/>
  <c r="H308" i="56"/>
  <c r="H309" i="56"/>
  <c r="H310" i="56"/>
  <c r="H311" i="56"/>
  <c r="H312" i="56"/>
  <c r="H313" i="56"/>
  <c r="H314" i="56"/>
  <c r="H315" i="56"/>
  <c r="H316" i="56"/>
  <c r="H317" i="56"/>
  <c r="H318" i="56"/>
  <c r="H319" i="56"/>
  <c r="H320" i="56"/>
  <c r="H321" i="56"/>
  <c r="H322" i="56"/>
  <c r="H323" i="56"/>
  <c r="H324" i="56"/>
  <c r="H325" i="56"/>
  <c r="H326" i="56"/>
  <c r="H327" i="56"/>
  <c r="H328" i="56"/>
  <c r="H329" i="56"/>
  <c r="H330" i="56"/>
  <c r="H331" i="56"/>
  <c r="H332" i="56"/>
  <c r="H333" i="56"/>
  <c r="H334" i="56"/>
  <c r="H335" i="56"/>
  <c r="H336" i="56"/>
  <c r="H337" i="56"/>
  <c r="H338" i="56"/>
  <c r="H339" i="56"/>
  <c r="H340" i="56"/>
  <c r="H341" i="56"/>
  <c r="H342" i="56"/>
  <c r="H343" i="56"/>
  <c r="H344" i="56"/>
  <c r="H345" i="56"/>
  <c r="H346" i="56"/>
  <c r="H347" i="56"/>
  <c r="H348" i="56"/>
  <c r="H349" i="56"/>
  <c r="H350" i="56"/>
  <c r="H351" i="56"/>
  <c r="H352" i="56"/>
  <c r="H353" i="56"/>
  <c r="H354" i="56"/>
  <c r="H355" i="56"/>
  <c r="H356" i="56"/>
  <c r="H357" i="56"/>
  <c r="H358" i="56"/>
  <c r="H359" i="56"/>
  <c r="H360" i="56"/>
  <c r="H361" i="56"/>
  <c r="H362" i="56"/>
  <c r="H363" i="56"/>
  <c r="H364" i="56"/>
  <c r="H365" i="56"/>
  <c r="H366" i="56"/>
  <c r="H367" i="56"/>
  <c r="H368" i="56"/>
  <c r="H369" i="56"/>
  <c r="H370" i="56"/>
  <c r="H371" i="56"/>
  <c r="H372" i="56"/>
  <c r="H373" i="56"/>
  <c r="H374" i="56"/>
  <c r="H375" i="56"/>
  <c r="H376" i="56"/>
  <c r="H377" i="56"/>
  <c r="H378" i="56"/>
  <c r="H379" i="56"/>
  <c r="H380" i="56"/>
  <c r="H381" i="56"/>
  <c r="H382" i="56"/>
  <c r="H383" i="56"/>
  <c r="H384" i="56"/>
  <c r="H385" i="56"/>
  <c r="H386" i="56"/>
  <c r="H387" i="56"/>
  <c r="H388" i="56"/>
  <c r="H389" i="56"/>
  <c r="H390" i="56"/>
  <c r="H391" i="56"/>
  <c r="H392" i="56"/>
  <c r="H393" i="56"/>
  <c r="H394" i="56"/>
  <c r="H395" i="56"/>
  <c r="H396" i="56"/>
  <c r="H397" i="56"/>
  <c r="H398" i="56"/>
  <c r="H399" i="56"/>
  <c r="H400" i="56"/>
  <c r="H401" i="56"/>
  <c r="H402" i="56"/>
  <c r="H403" i="56"/>
  <c r="H404" i="56"/>
  <c r="H405" i="56"/>
  <c r="H406" i="56"/>
  <c r="H407" i="56"/>
  <c r="H408" i="56"/>
  <c r="H409" i="56"/>
  <c r="H410" i="56"/>
  <c r="H411" i="56"/>
  <c r="H412" i="56"/>
  <c r="H413" i="56"/>
  <c r="H414" i="56"/>
  <c r="H415" i="56"/>
  <c r="H416" i="56"/>
  <c r="H417" i="56"/>
  <c r="H418" i="56"/>
  <c r="H419" i="56"/>
  <c r="H420" i="56"/>
  <c r="H421" i="56"/>
  <c r="H422" i="56"/>
  <c r="H423" i="56"/>
  <c r="H424" i="56"/>
  <c r="H425" i="56"/>
  <c r="H426" i="56"/>
  <c r="H427" i="56"/>
  <c r="H428" i="56"/>
  <c r="H429" i="56"/>
  <c r="H430" i="56"/>
  <c r="H431" i="56"/>
  <c r="H432" i="56"/>
  <c r="H433" i="56"/>
  <c r="H434" i="56"/>
  <c r="H435" i="56"/>
  <c r="H436" i="56"/>
  <c r="H437" i="56"/>
  <c r="H438" i="56"/>
  <c r="H439" i="56"/>
  <c r="H440" i="56"/>
  <c r="H441" i="56"/>
  <c r="H442" i="56"/>
  <c r="H443" i="56"/>
  <c r="H444" i="56"/>
  <c r="H445" i="56"/>
  <c r="H446" i="56"/>
  <c r="H447" i="56"/>
  <c r="H448" i="56"/>
  <c r="H449" i="56"/>
  <c r="H450" i="56"/>
  <c r="H451" i="56"/>
  <c r="H452" i="56"/>
  <c r="H453" i="56"/>
  <c r="H454" i="56"/>
  <c r="H455" i="56"/>
  <c r="H456" i="56"/>
  <c r="H457" i="56"/>
  <c r="H458" i="56"/>
  <c r="H459" i="56"/>
  <c r="H460" i="56"/>
  <c r="H461" i="56"/>
  <c r="H462" i="56"/>
  <c r="H463" i="56"/>
  <c r="H464" i="56"/>
  <c r="H465" i="56"/>
  <c r="H466" i="56"/>
  <c r="H467" i="56"/>
  <c r="H468" i="56"/>
  <c r="H469" i="56"/>
  <c r="H470" i="56"/>
  <c r="H471" i="56"/>
  <c r="H472" i="56"/>
  <c r="H473" i="56"/>
  <c r="H474" i="56"/>
  <c r="H475" i="56"/>
  <c r="H476" i="56"/>
  <c r="H477" i="56"/>
  <c r="H478" i="56"/>
  <c r="H479" i="56"/>
  <c r="H480" i="56"/>
  <c r="H481" i="56"/>
  <c r="H482" i="56"/>
  <c r="H483" i="56"/>
  <c r="H484" i="56"/>
  <c r="H485" i="56"/>
  <c r="H486" i="56"/>
  <c r="H487" i="56"/>
  <c r="H247" i="56"/>
  <c r="G48" i="22" l="1"/>
  <c r="F48" i="22"/>
  <c r="E48" i="22"/>
  <c r="D48" i="22"/>
  <c r="C48" i="22"/>
  <c r="B48" i="22"/>
  <c r="C3" i="59" l="1"/>
  <c r="C4" i="59" s="1"/>
  <c r="D3" i="59"/>
  <c r="D4" i="59" s="1"/>
  <c r="E3" i="59"/>
  <c r="E4" i="59" s="1"/>
  <c r="F3" i="59"/>
  <c r="F4" i="59" s="1"/>
  <c r="G3" i="59"/>
  <c r="G4" i="59" s="1"/>
  <c r="H3" i="59"/>
  <c r="H4" i="59" s="1"/>
  <c r="I3" i="59"/>
  <c r="I4" i="59" s="1"/>
  <c r="J3" i="59"/>
  <c r="J4" i="59" s="1"/>
  <c r="K3" i="59"/>
  <c r="K4" i="59" s="1"/>
  <c r="L3" i="59"/>
  <c r="L4" i="59" s="1"/>
  <c r="M3" i="59"/>
  <c r="M4" i="59" s="1"/>
  <c r="N3" i="59"/>
  <c r="N4" i="59" s="1"/>
  <c r="O3" i="59"/>
  <c r="O4" i="59" s="1"/>
  <c r="P3" i="59"/>
  <c r="P4" i="59" s="1"/>
  <c r="Q3" i="59"/>
  <c r="Q4" i="59" s="1"/>
  <c r="R3" i="59"/>
  <c r="R4" i="59" s="1"/>
  <c r="S3" i="59"/>
  <c r="S4" i="59" s="1"/>
  <c r="T3" i="59"/>
  <c r="T4" i="59" s="1"/>
  <c r="U3" i="59"/>
  <c r="U4" i="59" s="1"/>
  <c r="V3" i="59"/>
  <c r="V4" i="59" s="1"/>
  <c r="W3" i="59"/>
  <c r="W4" i="59" s="1"/>
  <c r="X3" i="59"/>
  <c r="X4" i="59" s="1"/>
  <c r="Y3" i="59"/>
  <c r="Y4" i="59" s="1"/>
  <c r="Z3" i="59"/>
  <c r="Z4" i="59" s="1"/>
  <c r="AA3" i="59"/>
  <c r="AA4" i="59" s="1"/>
  <c r="B3" i="59"/>
  <c r="B4" i="59" s="1"/>
  <c r="C3663" i="56"/>
  <c r="C3419" i="56"/>
  <c r="C3175" i="56"/>
  <c r="C2443" i="56"/>
  <c r="C2199" i="56"/>
  <c r="C1955" i="56"/>
  <c r="C1223" i="56"/>
  <c r="C979" i="56"/>
  <c r="C735" i="56"/>
  <c r="C736" i="56"/>
  <c r="C737" i="56"/>
  <c r="C738" i="56"/>
  <c r="C739" i="56"/>
  <c r="C740" i="56"/>
  <c r="C741" i="56"/>
  <c r="C742" i="56"/>
  <c r="C743" i="56"/>
  <c r="C744" i="56"/>
  <c r="C745" i="56"/>
  <c r="C746" i="56"/>
  <c r="C747" i="56"/>
  <c r="C748" i="56"/>
  <c r="C749" i="56"/>
  <c r="C750" i="56"/>
  <c r="C751" i="56"/>
  <c r="C752" i="56"/>
  <c r="C753" i="56"/>
  <c r="C754" i="56"/>
  <c r="C755" i="56"/>
  <c r="C756" i="56"/>
  <c r="C757" i="56"/>
  <c r="C758" i="56"/>
  <c r="C759" i="56"/>
  <c r="C760" i="56"/>
  <c r="C761" i="56"/>
  <c r="C762" i="56"/>
  <c r="C763" i="56"/>
  <c r="C764" i="56"/>
  <c r="C765" i="56"/>
  <c r="C766" i="56"/>
  <c r="C767" i="56"/>
  <c r="C768" i="56"/>
  <c r="C769" i="56"/>
  <c r="C770" i="56"/>
  <c r="C771" i="56"/>
  <c r="C772" i="56"/>
  <c r="C773" i="56"/>
  <c r="C774" i="56"/>
  <c r="C775" i="56"/>
  <c r="C776" i="56"/>
  <c r="C777" i="56"/>
  <c r="C778" i="56"/>
  <c r="C779" i="56"/>
  <c r="C780" i="56"/>
  <c r="C781" i="56"/>
  <c r="C782" i="56"/>
  <c r="C783" i="56"/>
  <c r="C784" i="56"/>
  <c r="C785" i="56"/>
  <c r="C786" i="56"/>
  <c r="C787" i="56"/>
  <c r="C788" i="56"/>
  <c r="C789" i="56"/>
  <c r="C790" i="56"/>
  <c r="C791" i="56"/>
  <c r="C792" i="56"/>
  <c r="C793" i="56"/>
  <c r="C794" i="56"/>
  <c r="C795" i="56"/>
  <c r="C796" i="56"/>
  <c r="C797" i="56"/>
  <c r="C798" i="56"/>
  <c r="C799" i="56"/>
  <c r="C800" i="56"/>
  <c r="C801" i="56"/>
  <c r="C802" i="56"/>
  <c r="C803" i="56"/>
  <c r="C804" i="56"/>
  <c r="C805" i="56"/>
  <c r="C806" i="56"/>
  <c r="C807" i="56"/>
  <c r="C808" i="56"/>
  <c r="C809" i="56"/>
  <c r="C810" i="56"/>
  <c r="C811" i="56"/>
  <c r="C812" i="56"/>
  <c r="C813" i="56"/>
  <c r="C814" i="56"/>
  <c r="C815" i="56"/>
  <c r="C816" i="56"/>
  <c r="C817" i="56"/>
  <c r="C818" i="56"/>
  <c r="C819" i="56"/>
  <c r="C820" i="56"/>
  <c r="C821" i="56"/>
  <c r="C822" i="56"/>
  <c r="C823" i="56"/>
  <c r="C824" i="56"/>
  <c r="C825" i="56"/>
  <c r="C826" i="56"/>
  <c r="C827" i="56"/>
  <c r="C828" i="56"/>
  <c r="C829" i="56"/>
  <c r="C830" i="56"/>
  <c r="C831" i="56"/>
  <c r="C832" i="56"/>
  <c r="C833" i="56"/>
  <c r="C834" i="56"/>
  <c r="C835" i="56"/>
  <c r="C836" i="56"/>
  <c r="C837" i="56"/>
  <c r="C838" i="56"/>
  <c r="C839" i="56"/>
  <c r="C840" i="56"/>
  <c r="C841" i="56"/>
  <c r="C842" i="56"/>
  <c r="C843" i="56"/>
  <c r="C844" i="56"/>
  <c r="C845" i="56"/>
  <c r="C846" i="56"/>
  <c r="C847" i="56"/>
  <c r="C848" i="56"/>
  <c r="C849" i="56"/>
  <c r="C850" i="56"/>
  <c r="C851" i="56"/>
  <c r="C852" i="56"/>
  <c r="C853" i="56"/>
  <c r="C854" i="56"/>
  <c r="C855" i="56"/>
  <c r="C856" i="56"/>
  <c r="C857" i="56"/>
  <c r="C858" i="56"/>
  <c r="C859" i="56"/>
  <c r="C860" i="56"/>
  <c r="C861" i="56"/>
  <c r="C862" i="56"/>
  <c r="C863" i="56"/>
  <c r="C864" i="56"/>
  <c r="C865" i="56"/>
  <c r="C866" i="56"/>
  <c r="C867" i="56"/>
  <c r="C868" i="56"/>
  <c r="C869" i="56"/>
  <c r="C870" i="56"/>
  <c r="C871" i="56"/>
  <c r="C872" i="56"/>
  <c r="C873" i="56"/>
  <c r="C874" i="56"/>
  <c r="C875" i="56"/>
  <c r="C876" i="56"/>
  <c r="C877" i="56"/>
  <c r="C878" i="56"/>
  <c r="C879" i="56"/>
  <c r="C880" i="56"/>
  <c r="C881" i="56"/>
  <c r="C882" i="56"/>
  <c r="C883" i="56"/>
  <c r="C884" i="56"/>
  <c r="C885" i="56"/>
  <c r="C886" i="56"/>
  <c r="C887" i="56"/>
  <c r="C888" i="56"/>
  <c r="C889" i="56"/>
  <c r="C890" i="56"/>
  <c r="C891" i="56"/>
  <c r="C892" i="56"/>
  <c r="C893" i="56"/>
  <c r="C894" i="56"/>
  <c r="C895" i="56"/>
  <c r="C896" i="56"/>
  <c r="C897" i="56"/>
  <c r="C898" i="56"/>
  <c r="C899" i="56"/>
  <c r="C900" i="56"/>
  <c r="C901" i="56"/>
  <c r="C902" i="56"/>
  <c r="C903" i="56"/>
  <c r="C904" i="56"/>
  <c r="C905" i="56"/>
  <c r="C906" i="56"/>
  <c r="C907" i="56"/>
  <c r="C908" i="56"/>
  <c r="C909" i="56"/>
  <c r="C910" i="56"/>
  <c r="C911" i="56"/>
  <c r="C912" i="56"/>
  <c r="C913" i="56"/>
  <c r="C914" i="56"/>
  <c r="C915" i="56"/>
  <c r="C916" i="56"/>
  <c r="C917" i="56"/>
  <c r="C918" i="56"/>
  <c r="C919" i="56"/>
  <c r="C920" i="56"/>
  <c r="C921" i="56"/>
  <c r="C922" i="56"/>
  <c r="C923" i="56"/>
  <c r="C924" i="56"/>
  <c r="C925" i="56"/>
  <c r="C926" i="56"/>
  <c r="C927" i="56"/>
  <c r="C928" i="56"/>
  <c r="C929" i="56"/>
  <c r="C930" i="56"/>
  <c r="C931" i="56"/>
  <c r="C932" i="56"/>
  <c r="C933" i="56"/>
  <c r="C934" i="56"/>
  <c r="C935" i="56"/>
  <c r="C936" i="56"/>
  <c r="C937" i="56"/>
  <c r="C938" i="56"/>
  <c r="C939" i="56"/>
  <c r="C940" i="56"/>
  <c r="C941" i="56"/>
  <c r="C942" i="56"/>
  <c r="C943" i="56"/>
  <c r="C944" i="56"/>
  <c r="C945" i="56"/>
  <c r="C946" i="56"/>
  <c r="C947" i="56"/>
  <c r="C948" i="56"/>
  <c r="C949" i="56"/>
  <c r="C950" i="56"/>
  <c r="C951" i="56"/>
  <c r="C952" i="56"/>
  <c r="C953" i="56"/>
  <c r="C954" i="56"/>
  <c r="C955" i="56"/>
  <c r="C956" i="56"/>
  <c r="C957" i="56"/>
  <c r="C958" i="56"/>
  <c r="C959" i="56"/>
  <c r="C960" i="56"/>
  <c r="C961" i="56"/>
  <c r="C962" i="56"/>
  <c r="C963" i="56"/>
  <c r="C964" i="56"/>
  <c r="C965" i="56"/>
  <c r="C966" i="56"/>
  <c r="C967" i="56"/>
  <c r="C968" i="56"/>
  <c r="C969" i="56"/>
  <c r="C970" i="56"/>
  <c r="C971" i="56"/>
  <c r="C972" i="56"/>
  <c r="C973" i="56"/>
  <c r="C974" i="56"/>
  <c r="C975" i="56"/>
  <c r="C48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C319" i="56"/>
  <c r="C320" i="56"/>
  <c r="C321" i="56"/>
  <c r="C322" i="56"/>
  <c r="C323" i="56"/>
  <c r="C324" i="56"/>
  <c r="C325" i="56"/>
  <c r="C326" i="56"/>
  <c r="C327" i="56"/>
  <c r="C328" i="56"/>
  <c r="C329" i="56"/>
  <c r="C330" i="56"/>
  <c r="C331" i="56"/>
  <c r="C332" i="56"/>
  <c r="C333" i="56"/>
  <c r="C334" i="56"/>
  <c r="C335" i="56"/>
  <c r="C336" i="56"/>
  <c r="C337" i="56"/>
  <c r="C338" i="56"/>
  <c r="C339" i="56"/>
  <c r="C340" i="56"/>
  <c r="C341" i="56"/>
  <c r="C342" i="56"/>
  <c r="C343" i="56"/>
  <c r="C344" i="56"/>
  <c r="C345" i="56"/>
  <c r="C346" i="56"/>
  <c r="C347" i="56"/>
  <c r="C348" i="56"/>
  <c r="C349" i="56"/>
  <c r="C350" i="56"/>
  <c r="C351" i="56"/>
  <c r="C352" i="56"/>
  <c r="C353" i="56"/>
  <c r="C354" i="56"/>
  <c r="C355" i="56"/>
  <c r="C356" i="56"/>
  <c r="C357" i="56"/>
  <c r="C358" i="56"/>
  <c r="C359" i="56"/>
  <c r="C360" i="56"/>
  <c r="C361" i="56"/>
  <c r="C362" i="56"/>
  <c r="C363" i="56"/>
  <c r="C364" i="56"/>
  <c r="C365" i="56"/>
  <c r="C366" i="56"/>
  <c r="C367" i="56"/>
  <c r="C368" i="56"/>
  <c r="C369" i="56"/>
  <c r="C370" i="56"/>
  <c r="C371" i="56"/>
  <c r="C372" i="56"/>
  <c r="C373" i="56"/>
  <c r="C374" i="56"/>
  <c r="C375" i="56"/>
  <c r="C376" i="56"/>
  <c r="C377" i="56"/>
  <c r="C378" i="56"/>
  <c r="C379" i="56"/>
  <c r="C380" i="56"/>
  <c r="C381" i="56"/>
  <c r="C382" i="56"/>
  <c r="C383" i="56"/>
  <c r="C384" i="56"/>
  <c r="C385" i="56"/>
  <c r="C386" i="56"/>
  <c r="C387" i="56"/>
  <c r="C388" i="56"/>
  <c r="C389" i="56"/>
  <c r="C390" i="56"/>
  <c r="C391" i="56"/>
  <c r="C392" i="56"/>
  <c r="C393" i="56"/>
  <c r="C394" i="56"/>
  <c r="C395" i="56"/>
  <c r="C396" i="56"/>
  <c r="C397" i="56"/>
  <c r="C398" i="56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C418" i="56"/>
  <c r="C419" i="56"/>
  <c r="C420" i="56"/>
  <c r="C421" i="56"/>
  <c r="C422" i="56"/>
  <c r="C423" i="56"/>
  <c r="C424" i="56"/>
  <c r="C425" i="56"/>
  <c r="C426" i="56"/>
  <c r="C427" i="56"/>
  <c r="C428" i="56"/>
  <c r="C429" i="56"/>
  <c r="C430" i="56"/>
  <c r="C431" i="56"/>
  <c r="C432" i="56"/>
  <c r="C433" i="56"/>
  <c r="C434" i="56"/>
  <c r="C435" i="56"/>
  <c r="C436" i="56"/>
  <c r="C437" i="56"/>
  <c r="C438" i="56"/>
  <c r="C439" i="56"/>
  <c r="C440" i="56"/>
  <c r="C441" i="56"/>
  <c r="C442" i="56"/>
  <c r="C443" i="56"/>
  <c r="C444" i="56"/>
  <c r="C445" i="56"/>
  <c r="C446" i="56"/>
  <c r="C447" i="56"/>
  <c r="C448" i="56"/>
  <c r="C449" i="56"/>
  <c r="C450" i="56"/>
  <c r="C451" i="56"/>
  <c r="C452" i="56"/>
  <c r="C453" i="56"/>
  <c r="C454" i="56"/>
  <c r="C455" i="56"/>
  <c r="C456" i="56"/>
  <c r="C457" i="56"/>
  <c r="C458" i="56"/>
  <c r="C459" i="56"/>
  <c r="C460" i="56"/>
  <c r="C461" i="56"/>
  <c r="C462" i="56"/>
  <c r="C463" i="56"/>
  <c r="C464" i="56"/>
  <c r="C465" i="56"/>
  <c r="C466" i="56"/>
  <c r="C467" i="56"/>
  <c r="C468" i="56"/>
  <c r="C469" i="56"/>
  <c r="C470" i="56"/>
  <c r="C471" i="56"/>
  <c r="C472" i="56"/>
  <c r="C473" i="56"/>
  <c r="C474" i="56"/>
  <c r="C475" i="56"/>
  <c r="C476" i="56"/>
  <c r="C477" i="56"/>
  <c r="C478" i="56"/>
  <c r="C479" i="56"/>
  <c r="C480" i="56"/>
  <c r="C481" i="56"/>
  <c r="C482" i="56"/>
  <c r="C483" i="56"/>
  <c r="C484" i="56"/>
  <c r="C485" i="56"/>
  <c r="C486" i="56"/>
  <c r="C247" i="56"/>
  <c r="L48" i="22" l="1"/>
  <c r="N203" i="22" s="1"/>
  <c r="B47" i="22"/>
  <c r="C122" i="17" l="1"/>
  <c r="C124" i="17"/>
  <c r="C123" i="17"/>
  <c r="C120" i="17"/>
  <c r="C121" i="17"/>
  <c r="J3108" i="56" l="1"/>
  <c r="J1888" i="56"/>
  <c r="J2939" i="56"/>
  <c r="J1719" i="56"/>
  <c r="J2971" i="56"/>
  <c r="J1751" i="56"/>
  <c r="J3011" i="56"/>
  <c r="J1791" i="56"/>
  <c r="J3107" i="56"/>
  <c r="J1887" i="56"/>
  <c r="J2952" i="56"/>
  <c r="J1732" i="56"/>
  <c r="J3016" i="56"/>
  <c r="J1796" i="56"/>
  <c r="J3124" i="56"/>
  <c r="J1904" i="56"/>
  <c r="J3015" i="56"/>
  <c r="J1795" i="56"/>
  <c r="J3079" i="56"/>
  <c r="J1859" i="56"/>
  <c r="J3004" i="56"/>
  <c r="J1784" i="56"/>
  <c r="J2942" i="56"/>
  <c r="J1722" i="56"/>
  <c r="J2974" i="56"/>
  <c r="J1754" i="56"/>
  <c r="J2990" i="56"/>
  <c r="J1770" i="56"/>
  <c r="J3022" i="56"/>
  <c r="J1802" i="56"/>
  <c r="J3054" i="56"/>
  <c r="J1834" i="56"/>
  <c r="J3086" i="56"/>
  <c r="J1866" i="56"/>
  <c r="J3102" i="56"/>
  <c r="J1882" i="56"/>
  <c r="J3134" i="56"/>
  <c r="J1914" i="56"/>
  <c r="J1729" i="56"/>
  <c r="J2949" i="56"/>
  <c r="J3044" i="56"/>
  <c r="J1824" i="56"/>
  <c r="J2931" i="56"/>
  <c r="J1711" i="56"/>
  <c r="J2947" i="56"/>
  <c r="J1727" i="56"/>
  <c r="J2963" i="56"/>
  <c r="J1743" i="56"/>
  <c r="J1733" i="56"/>
  <c r="J2953" i="56"/>
  <c r="J2995" i="56"/>
  <c r="J1775" i="56"/>
  <c r="J3035" i="56"/>
  <c r="J1815" i="56"/>
  <c r="J3075" i="56"/>
  <c r="J1855" i="56"/>
  <c r="J3139" i="56"/>
  <c r="J1919" i="56"/>
  <c r="J3116" i="56"/>
  <c r="J1896" i="56"/>
  <c r="J2992" i="56"/>
  <c r="J1772" i="56"/>
  <c r="J2932" i="56"/>
  <c r="J1712" i="56"/>
  <c r="J3060" i="56"/>
  <c r="J1840" i="56"/>
  <c r="J1741" i="56"/>
  <c r="J2961" i="56"/>
  <c r="J2999" i="56"/>
  <c r="J1779" i="56"/>
  <c r="J3031" i="56"/>
  <c r="J1811" i="56"/>
  <c r="J3063" i="56"/>
  <c r="J1843" i="56"/>
  <c r="J2940" i="56"/>
  <c r="J1720" i="56"/>
  <c r="J3068" i="56"/>
  <c r="J1848" i="56"/>
  <c r="J2934" i="56"/>
  <c r="J1714" i="56"/>
  <c r="J2950" i="56"/>
  <c r="J1730" i="56"/>
  <c r="J2966" i="56"/>
  <c r="J1746" i="56"/>
  <c r="J2982" i="56"/>
  <c r="J1762" i="56"/>
  <c r="J2998" i="56"/>
  <c r="J1778" i="56"/>
  <c r="J3014" i="56"/>
  <c r="J1794" i="56"/>
  <c r="J3030" i="56"/>
  <c r="J1810" i="56"/>
  <c r="J3046" i="56"/>
  <c r="J1826" i="56"/>
  <c r="J3062" i="56"/>
  <c r="J1842" i="56"/>
  <c r="J3078" i="56"/>
  <c r="J1858" i="56"/>
  <c r="J3094" i="56"/>
  <c r="J1874" i="56"/>
  <c r="J3110" i="56"/>
  <c r="J1890" i="56"/>
  <c r="J3126" i="56"/>
  <c r="J1906" i="56"/>
  <c r="J3142" i="56"/>
  <c r="J1922" i="56"/>
  <c r="J3158" i="56"/>
  <c r="J1938" i="56"/>
  <c r="J3027" i="56"/>
  <c r="J1807" i="56"/>
  <c r="J3115" i="56"/>
  <c r="J1895" i="56"/>
  <c r="J3171" i="56"/>
  <c r="J1951" i="56"/>
  <c r="J3148" i="56"/>
  <c r="J1928" i="56"/>
  <c r="J2984" i="56"/>
  <c r="J1764" i="56"/>
  <c r="J3048" i="56"/>
  <c r="J1828" i="56"/>
  <c r="J3088" i="56"/>
  <c r="J1868" i="56"/>
  <c r="J3120" i="56"/>
  <c r="J1900" i="56"/>
  <c r="J3152" i="56"/>
  <c r="J1932" i="56"/>
  <c r="J1745" i="56"/>
  <c r="J2965" i="56"/>
  <c r="J1765" i="56"/>
  <c r="J2985" i="56"/>
  <c r="J1781" i="56"/>
  <c r="J3001" i="56"/>
  <c r="J1797" i="56"/>
  <c r="J3017" i="56"/>
  <c r="J1813" i="56"/>
  <c r="J3033" i="56"/>
  <c r="J1829" i="56"/>
  <c r="J3049" i="56"/>
  <c r="J1845" i="56"/>
  <c r="J3065" i="56"/>
  <c r="J1861" i="56"/>
  <c r="J3081" i="56"/>
  <c r="J1877" i="56"/>
  <c r="J3097" i="56"/>
  <c r="J1893" i="56"/>
  <c r="J3113" i="56"/>
  <c r="J1909" i="56"/>
  <c r="J3129" i="56"/>
  <c r="J1925" i="56"/>
  <c r="J3145" i="56"/>
  <c r="J1941" i="56"/>
  <c r="J3161" i="56"/>
  <c r="J3103" i="56"/>
  <c r="J1883" i="56"/>
  <c r="J3135" i="56"/>
  <c r="J1915" i="56"/>
  <c r="J3167" i="56"/>
  <c r="J1947" i="56"/>
  <c r="J2948" i="56"/>
  <c r="J1728" i="56"/>
  <c r="J3076" i="56"/>
  <c r="J1856" i="56"/>
  <c r="J2935" i="56"/>
  <c r="J1715" i="56"/>
  <c r="J2951" i="56"/>
  <c r="J1731" i="56"/>
  <c r="J2967" i="56"/>
  <c r="J1747" i="56"/>
  <c r="J1749" i="56"/>
  <c r="J2969" i="56"/>
  <c r="J3003" i="56"/>
  <c r="J1783" i="56"/>
  <c r="J3043" i="56"/>
  <c r="J1823" i="56"/>
  <c r="J3091" i="56"/>
  <c r="J1871" i="56"/>
  <c r="J3163" i="56"/>
  <c r="J1943" i="56"/>
  <c r="J2936" i="56"/>
  <c r="J1716" i="56"/>
  <c r="J3008" i="56"/>
  <c r="J1788" i="56"/>
  <c r="J2964" i="56"/>
  <c r="J1744" i="56"/>
  <c r="J3092" i="56"/>
  <c r="J1872" i="56"/>
  <c r="J2975" i="56"/>
  <c r="J1755" i="56"/>
  <c r="J3007" i="56"/>
  <c r="J1787" i="56"/>
  <c r="J3039" i="56"/>
  <c r="J1819" i="56"/>
  <c r="J3071" i="56"/>
  <c r="J1851" i="56"/>
  <c r="J2972" i="56"/>
  <c r="J1752" i="56"/>
  <c r="J3100" i="56"/>
  <c r="J1880" i="56"/>
  <c r="J2938" i="56"/>
  <c r="J1718" i="56"/>
  <c r="J2954" i="56"/>
  <c r="J1734" i="56"/>
  <c r="J2970" i="56"/>
  <c r="J1750" i="56"/>
  <c r="J2986" i="56"/>
  <c r="J1766" i="56"/>
  <c r="J3002" i="56"/>
  <c r="J1782" i="56"/>
  <c r="J3018" i="56"/>
  <c r="J1798" i="56"/>
  <c r="J3034" i="56"/>
  <c r="J1814" i="56"/>
  <c r="J3050" i="56"/>
  <c r="J1830" i="56"/>
  <c r="J3066" i="56"/>
  <c r="J1846" i="56"/>
  <c r="J3082" i="56"/>
  <c r="J1862" i="56"/>
  <c r="J3098" i="56"/>
  <c r="J1878" i="56"/>
  <c r="J3114" i="56"/>
  <c r="J1894" i="56"/>
  <c r="J3130" i="56"/>
  <c r="J1910" i="56"/>
  <c r="J3146" i="56"/>
  <c r="J1926" i="56"/>
  <c r="J3162" i="56"/>
  <c r="J1942" i="56"/>
  <c r="J3067" i="56"/>
  <c r="J1847" i="56"/>
  <c r="J3131" i="56"/>
  <c r="J1911" i="56"/>
  <c r="J2988" i="56"/>
  <c r="J1768" i="56"/>
  <c r="J2944" i="56"/>
  <c r="J1724" i="56"/>
  <c r="J3000" i="56"/>
  <c r="J1780" i="56"/>
  <c r="J3064" i="56"/>
  <c r="J1844" i="56"/>
  <c r="J3096" i="56"/>
  <c r="J1876" i="56"/>
  <c r="J3128" i="56"/>
  <c r="J1908" i="56"/>
  <c r="J3160" i="56"/>
  <c r="J1940" i="56"/>
  <c r="J1753" i="56"/>
  <c r="J2973" i="56"/>
  <c r="J1769" i="56"/>
  <c r="J2989" i="56"/>
  <c r="J1785" i="56"/>
  <c r="J3005" i="56"/>
  <c r="J1801" i="56"/>
  <c r="J3021" i="56"/>
  <c r="J1817" i="56"/>
  <c r="J3037" i="56"/>
  <c r="J1833" i="56"/>
  <c r="J3053" i="56"/>
  <c r="J1849" i="56"/>
  <c r="J3069" i="56"/>
  <c r="J1865" i="56"/>
  <c r="J3085" i="56"/>
  <c r="J1881" i="56"/>
  <c r="J3101" i="56"/>
  <c r="J1897" i="56"/>
  <c r="J3117" i="56"/>
  <c r="J1913" i="56"/>
  <c r="J3133" i="56"/>
  <c r="J1929" i="56"/>
  <c r="J3149" i="56"/>
  <c r="J1945" i="56"/>
  <c r="J3165" i="56"/>
  <c r="J3111" i="56"/>
  <c r="J1891" i="56"/>
  <c r="J3143" i="56"/>
  <c r="J1923" i="56"/>
  <c r="J1725" i="56"/>
  <c r="J2945" i="56"/>
  <c r="J2980" i="56"/>
  <c r="J1760" i="56"/>
  <c r="J2955" i="56"/>
  <c r="J1735" i="56"/>
  <c r="J2979" i="56"/>
  <c r="J1759" i="56"/>
  <c r="J3051" i="56"/>
  <c r="J1831" i="56"/>
  <c r="J2956" i="56"/>
  <c r="J1736" i="56"/>
  <c r="J2996" i="56"/>
  <c r="J1776" i="56"/>
  <c r="J2983" i="56"/>
  <c r="J1763" i="56"/>
  <c r="J3047" i="56"/>
  <c r="J1827" i="56"/>
  <c r="J3132" i="56"/>
  <c r="J1912" i="56"/>
  <c r="J2958" i="56"/>
  <c r="J1738" i="56"/>
  <c r="J3006" i="56"/>
  <c r="J1786" i="56"/>
  <c r="J3038" i="56"/>
  <c r="J1818" i="56"/>
  <c r="J3070" i="56"/>
  <c r="J1850" i="56"/>
  <c r="J3118" i="56"/>
  <c r="J1898" i="56"/>
  <c r="J3150" i="56"/>
  <c r="J1930" i="56"/>
  <c r="J3166" i="56"/>
  <c r="J1946" i="56"/>
  <c r="J3083" i="56"/>
  <c r="J1863" i="56"/>
  <c r="J3147" i="56"/>
  <c r="J1927" i="56"/>
  <c r="J3020" i="56"/>
  <c r="J1800" i="56"/>
  <c r="J2960" i="56"/>
  <c r="J1740" i="56"/>
  <c r="J3024" i="56"/>
  <c r="J1804" i="56"/>
  <c r="J3072" i="56"/>
  <c r="J1852" i="56"/>
  <c r="J3104" i="56"/>
  <c r="J1884" i="56"/>
  <c r="J3136" i="56"/>
  <c r="J1916" i="56"/>
  <c r="J1721" i="56"/>
  <c r="J2941" i="56"/>
  <c r="J1757" i="56"/>
  <c r="J2977" i="56"/>
  <c r="J1773" i="56"/>
  <c r="J2993" i="56"/>
  <c r="J1789" i="56"/>
  <c r="J3009" i="56"/>
  <c r="J1805" i="56"/>
  <c r="J3025" i="56"/>
  <c r="J1821" i="56"/>
  <c r="J3041" i="56"/>
  <c r="J1837" i="56"/>
  <c r="J3057" i="56"/>
  <c r="J1853" i="56"/>
  <c r="J3073" i="56"/>
  <c r="J1869" i="56"/>
  <c r="J3089" i="56"/>
  <c r="J1885" i="56"/>
  <c r="J3105" i="56"/>
  <c r="J1901" i="56"/>
  <c r="J3121" i="56"/>
  <c r="J1917" i="56"/>
  <c r="J3137" i="56"/>
  <c r="J1933" i="56"/>
  <c r="J3153" i="56"/>
  <c r="J1949" i="56"/>
  <c r="J3169" i="56"/>
  <c r="J3119" i="56"/>
  <c r="J1899" i="56"/>
  <c r="J3151" i="56"/>
  <c r="J1931" i="56"/>
  <c r="J3056" i="56"/>
  <c r="J1836" i="56"/>
  <c r="J1713" i="56"/>
  <c r="J2933" i="56"/>
  <c r="J3012" i="56"/>
  <c r="J1792" i="56"/>
  <c r="J3140" i="56"/>
  <c r="J1920" i="56"/>
  <c r="J2943" i="56"/>
  <c r="J1723" i="56"/>
  <c r="J2959" i="56"/>
  <c r="J1739" i="56"/>
  <c r="J1717" i="56"/>
  <c r="J2937" i="56"/>
  <c r="J2987" i="56"/>
  <c r="J1767" i="56"/>
  <c r="J3019" i="56"/>
  <c r="J1799" i="56"/>
  <c r="J3059" i="56"/>
  <c r="J1839" i="56"/>
  <c r="J3123" i="56"/>
  <c r="J1903" i="56"/>
  <c r="J3052" i="56"/>
  <c r="J1832" i="56"/>
  <c r="J2976" i="56"/>
  <c r="J1756" i="56"/>
  <c r="J3040" i="56"/>
  <c r="J1820" i="56"/>
  <c r="J3028" i="56"/>
  <c r="J1808" i="56"/>
  <c r="J3156" i="56"/>
  <c r="J1936" i="56"/>
  <c r="J2991" i="56"/>
  <c r="J1771" i="56"/>
  <c r="J3023" i="56"/>
  <c r="J1803" i="56"/>
  <c r="J3055" i="56"/>
  <c r="J1835" i="56"/>
  <c r="J3087" i="56"/>
  <c r="J1867" i="56"/>
  <c r="J3036" i="56"/>
  <c r="J1816" i="56"/>
  <c r="J3164" i="56"/>
  <c r="J1944" i="56"/>
  <c r="J2946" i="56"/>
  <c r="J1726" i="56"/>
  <c r="J2962" i="56"/>
  <c r="J1742" i="56"/>
  <c r="J2978" i="56"/>
  <c r="J1758" i="56"/>
  <c r="J2994" i="56"/>
  <c r="J1774" i="56"/>
  <c r="J3010" i="56"/>
  <c r="J1790" i="56"/>
  <c r="J3026" i="56"/>
  <c r="J1806" i="56"/>
  <c r="J3042" i="56"/>
  <c r="J1822" i="56"/>
  <c r="J3058" i="56"/>
  <c r="J1838" i="56"/>
  <c r="J3074" i="56"/>
  <c r="J1854" i="56"/>
  <c r="J3090" i="56"/>
  <c r="J1870" i="56"/>
  <c r="J3106" i="56"/>
  <c r="J1886" i="56"/>
  <c r="J3122" i="56"/>
  <c r="J1902" i="56"/>
  <c r="J3138" i="56"/>
  <c r="J1918" i="56"/>
  <c r="J3154" i="56"/>
  <c r="J1934" i="56"/>
  <c r="J3170" i="56"/>
  <c r="J1950" i="56"/>
  <c r="J3099" i="56"/>
  <c r="J1879" i="56"/>
  <c r="J3155" i="56"/>
  <c r="J1935" i="56"/>
  <c r="J3084" i="56"/>
  <c r="J1864" i="56"/>
  <c r="J2968" i="56"/>
  <c r="J1748" i="56"/>
  <c r="J3032" i="56"/>
  <c r="J1812" i="56"/>
  <c r="J3080" i="56"/>
  <c r="J1860" i="56"/>
  <c r="J3112" i="56"/>
  <c r="J1892" i="56"/>
  <c r="J3144" i="56"/>
  <c r="J1924" i="56"/>
  <c r="J1737" i="56"/>
  <c r="J2957" i="56"/>
  <c r="J1761" i="56"/>
  <c r="J2981" i="56"/>
  <c r="J1777" i="56"/>
  <c r="J2997" i="56"/>
  <c r="J1793" i="56"/>
  <c r="J3013" i="56"/>
  <c r="J1809" i="56"/>
  <c r="J3029" i="56"/>
  <c r="J1825" i="56"/>
  <c r="J3045" i="56"/>
  <c r="J1841" i="56"/>
  <c r="J3061" i="56"/>
  <c r="J1857" i="56"/>
  <c r="J3077" i="56"/>
  <c r="J1873" i="56"/>
  <c r="J3093" i="56"/>
  <c r="J1889" i="56"/>
  <c r="J3109" i="56"/>
  <c r="J1905" i="56"/>
  <c r="J3125" i="56"/>
  <c r="J1921" i="56"/>
  <c r="J3141" i="56"/>
  <c r="J1937" i="56"/>
  <c r="J3157" i="56"/>
  <c r="J3095" i="56"/>
  <c r="J1875" i="56"/>
  <c r="J3127" i="56"/>
  <c r="J1907" i="56"/>
  <c r="J3159" i="56"/>
  <c r="J1939" i="56"/>
  <c r="J3168" i="56"/>
  <c r="J1948" i="56"/>
  <c r="J48" i="22"/>
  <c r="M3095" i="56" l="1"/>
  <c r="AC3095" i="56"/>
  <c r="AA3095" i="56"/>
  <c r="W3095" i="56"/>
  <c r="T3095" i="56"/>
  <c r="X3095" i="56"/>
  <c r="K3095" i="56"/>
  <c r="U3095" i="56"/>
  <c r="P3095" i="56"/>
  <c r="L3095" i="56"/>
  <c r="AH3095" i="56"/>
  <c r="AE3095" i="56"/>
  <c r="AI3095" i="56"/>
  <c r="Y3095" i="56"/>
  <c r="V3095" i="56"/>
  <c r="R3095" i="56"/>
  <c r="O3095" i="56"/>
  <c r="AJ3095" i="56"/>
  <c r="S3095" i="56"/>
  <c r="AG3095" i="56"/>
  <c r="N3095" i="56"/>
  <c r="AB3095" i="56"/>
  <c r="Q3095" i="56"/>
  <c r="Z3095" i="56"/>
  <c r="AD3095" i="56"/>
  <c r="AF3095" i="56"/>
  <c r="AE1889" i="56"/>
  <c r="AC1889" i="56"/>
  <c r="V1889" i="56"/>
  <c r="T1889" i="56"/>
  <c r="S1889" i="56"/>
  <c r="O1889" i="56"/>
  <c r="W1889" i="56"/>
  <c r="U1889" i="56"/>
  <c r="N1889" i="56"/>
  <c r="X1889" i="56"/>
  <c r="AJ1889" i="56"/>
  <c r="K1889" i="56"/>
  <c r="P1889" i="56"/>
  <c r="AI1889" i="56"/>
  <c r="AD1889" i="56"/>
  <c r="L1889" i="56"/>
  <c r="AG1889" i="56"/>
  <c r="AB1889" i="56"/>
  <c r="AH1889" i="56"/>
  <c r="AA1889" i="56"/>
  <c r="M1889" i="56"/>
  <c r="Y1889" i="56"/>
  <c r="Z1889" i="56"/>
  <c r="AF1889" i="56"/>
  <c r="R1889" i="56"/>
  <c r="Q1889" i="56"/>
  <c r="AI1825" i="56"/>
  <c r="AF1825" i="56"/>
  <c r="AC1825" i="56"/>
  <c r="AH1825" i="56"/>
  <c r="Z1825" i="56"/>
  <c r="M1825" i="56"/>
  <c r="W1825" i="56"/>
  <c r="T1825" i="56"/>
  <c r="AJ1825" i="56"/>
  <c r="AG1825" i="56"/>
  <c r="O1825" i="56"/>
  <c r="Q1825" i="56"/>
  <c r="P1825" i="56"/>
  <c r="AE1825" i="56"/>
  <c r="AB1825" i="56"/>
  <c r="Y1825" i="56"/>
  <c r="R1825" i="56"/>
  <c r="AD1825" i="56"/>
  <c r="S1825" i="56"/>
  <c r="U1825" i="56"/>
  <c r="K1825" i="56"/>
  <c r="AA1825" i="56"/>
  <c r="V1825" i="56"/>
  <c r="N1825" i="56"/>
  <c r="L1825" i="56"/>
  <c r="X1825" i="56"/>
  <c r="T1864" i="56"/>
  <c r="AJ1864" i="56"/>
  <c r="AH1864" i="56"/>
  <c r="AE1864" i="56"/>
  <c r="AC1864" i="56"/>
  <c r="L1864" i="56"/>
  <c r="K1864" i="56"/>
  <c r="AB1864" i="56"/>
  <c r="Z1864" i="56"/>
  <c r="R1864" i="56"/>
  <c r="AG1864" i="56"/>
  <c r="P1864" i="56"/>
  <c r="M1864" i="56"/>
  <c r="AD1864" i="56"/>
  <c r="U1864" i="56"/>
  <c r="S1864" i="56"/>
  <c r="X1864" i="56"/>
  <c r="N1864" i="56"/>
  <c r="AA1864" i="56"/>
  <c r="O1864" i="56"/>
  <c r="V1864" i="56"/>
  <c r="Y1864" i="56"/>
  <c r="Q1864" i="56"/>
  <c r="W1864" i="56"/>
  <c r="AF1864" i="56"/>
  <c r="AI1864" i="56"/>
  <c r="AH1934" i="56"/>
  <c r="AF1934" i="56"/>
  <c r="AA1934" i="56"/>
  <c r="U1934" i="56"/>
  <c r="M1934" i="56"/>
  <c r="Q1934" i="56"/>
  <c r="Z1934" i="56"/>
  <c r="X1934" i="56"/>
  <c r="Y1934" i="56"/>
  <c r="W1934" i="56"/>
  <c r="R1934" i="56"/>
  <c r="O1934" i="56"/>
  <c r="P1934" i="56"/>
  <c r="V1934" i="56"/>
  <c r="AJ1934" i="56"/>
  <c r="N1934" i="56"/>
  <c r="L1934" i="56"/>
  <c r="AD1934" i="56"/>
  <c r="AG1934" i="56"/>
  <c r="K1934" i="56"/>
  <c r="T1934" i="56"/>
  <c r="AI1934" i="56"/>
  <c r="AC1934" i="56"/>
  <c r="AB1934" i="56"/>
  <c r="AE1934" i="56"/>
  <c r="S1934" i="56"/>
  <c r="AH1870" i="56"/>
  <c r="AF1870" i="56"/>
  <c r="Y1870" i="56"/>
  <c r="W1870" i="56"/>
  <c r="K1870" i="56"/>
  <c r="Q1870" i="56"/>
  <c r="Z1870" i="56"/>
  <c r="X1870" i="56"/>
  <c r="N1870" i="56"/>
  <c r="AA1870" i="56"/>
  <c r="U1870" i="56"/>
  <c r="AC1870" i="56"/>
  <c r="S1870" i="56"/>
  <c r="V1870" i="56"/>
  <c r="AJ1870" i="56"/>
  <c r="AE1870" i="56"/>
  <c r="M1870" i="56"/>
  <c r="AD1870" i="56"/>
  <c r="R1870" i="56"/>
  <c r="P1870" i="56"/>
  <c r="T1870" i="56"/>
  <c r="AG1870" i="56"/>
  <c r="O1870" i="56"/>
  <c r="AB1870" i="56"/>
  <c r="AI1870" i="56"/>
  <c r="L1870" i="56"/>
  <c r="U1867" i="56"/>
  <c r="W1867" i="56"/>
  <c r="N1867" i="56"/>
  <c r="AJ1867" i="56"/>
  <c r="AH1867" i="56"/>
  <c r="O1867" i="56"/>
  <c r="P1867" i="56"/>
  <c r="AC1867" i="56"/>
  <c r="AE1867" i="56"/>
  <c r="T1867" i="56"/>
  <c r="AD1867" i="56"/>
  <c r="S1867" i="56"/>
  <c r="Q1867" i="56"/>
  <c r="AG1867" i="56"/>
  <c r="AI1867" i="56"/>
  <c r="AB1867" i="56"/>
  <c r="Z1867" i="56"/>
  <c r="L1867" i="56"/>
  <c r="X1867" i="56"/>
  <c r="R1867" i="56"/>
  <c r="AF1867" i="56"/>
  <c r="Y1867" i="56"/>
  <c r="M1867" i="56"/>
  <c r="AA1867" i="56"/>
  <c r="K1867" i="56"/>
  <c r="V1867" i="56"/>
  <c r="R3028" i="56"/>
  <c r="AH3028" i="56"/>
  <c r="AA3028" i="56"/>
  <c r="U3028" i="56"/>
  <c r="AF3028" i="56"/>
  <c r="AJ3028" i="56"/>
  <c r="K3028" i="56"/>
  <c r="Z3028" i="56"/>
  <c r="S3028" i="56"/>
  <c r="AI3028" i="56"/>
  <c r="P3028" i="56"/>
  <c r="T3028" i="56"/>
  <c r="AG3028" i="56"/>
  <c r="AD3028" i="56"/>
  <c r="M3028" i="56"/>
  <c r="AB3028" i="56"/>
  <c r="O3028" i="56"/>
  <c r="AC3028" i="56"/>
  <c r="Y3028" i="56"/>
  <c r="N3028" i="56"/>
  <c r="W3028" i="56"/>
  <c r="X3028" i="56"/>
  <c r="Q3028" i="56"/>
  <c r="V3028" i="56"/>
  <c r="AE3028" i="56"/>
  <c r="L3028" i="56"/>
  <c r="V3123" i="56"/>
  <c r="O3123" i="56"/>
  <c r="AE3123" i="56"/>
  <c r="U3123" i="56"/>
  <c r="L3123" i="56"/>
  <c r="X3123" i="56"/>
  <c r="N3123" i="56"/>
  <c r="AD3123" i="56"/>
  <c r="W3123" i="56"/>
  <c r="M3123" i="56"/>
  <c r="AC3123" i="56"/>
  <c r="T3123" i="56"/>
  <c r="K3123" i="56"/>
  <c r="R3123" i="56"/>
  <c r="AH3123" i="56"/>
  <c r="AA3123" i="56"/>
  <c r="Q3123" i="56"/>
  <c r="AG3123" i="56"/>
  <c r="AJ3123" i="56"/>
  <c r="P3123" i="56"/>
  <c r="AI3123" i="56"/>
  <c r="Z3123" i="56"/>
  <c r="AB3123" i="56"/>
  <c r="S3123" i="56"/>
  <c r="AF3123" i="56"/>
  <c r="Y3123" i="56"/>
  <c r="AC1767" i="56"/>
  <c r="AI1767" i="56"/>
  <c r="AJ1767" i="56"/>
  <c r="V1767" i="56"/>
  <c r="R1767" i="56"/>
  <c r="M1767" i="56"/>
  <c r="U1767" i="56"/>
  <c r="X1767" i="56"/>
  <c r="Z1767" i="56"/>
  <c r="AB1767" i="56"/>
  <c r="AF1767" i="56"/>
  <c r="L1767" i="56"/>
  <c r="P1767" i="56"/>
  <c r="Y1767" i="56"/>
  <c r="AD1767" i="56"/>
  <c r="AE1767" i="56"/>
  <c r="AH1767" i="56"/>
  <c r="N1767" i="56"/>
  <c r="S1767" i="56"/>
  <c r="Q1767" i="56"/>
  <c r="AA1767" i="56"/>
  <c r="T1767" i="56"/>
  <c r="K1767" i="56"/>
  <c r="W1767" i="56"/>
  <c r="AG1767" i="56"/>
  <c r="O1767" i="56"/>
  <c r="AB1920" i="56"/>
  <c r="Z1920" i="56"/>
  <c r="R1920" i="56"/>
  <c r="AG1920" i="56"/>
  <c r="P1920" i="56"/>
  <c r="M1920" i="56"/>
  <c r="T1920" i="56"/>
  <c r="AJ1920" i="56"/>
  <c r="AH1920" i="56"/>
  <c r="AE1920" i="56"/>
  <c r="AC1920" i="56"/>
  <c r="L1920" i="56"/>
  <c r="K1920" i="56"/>
  <c r="X1920" i="56"/>
  <c r="N1920" i="56"/>
  <c r="AI1920" i="56"/>
  <c r="AA1920" i="56"/>
  <c r="AF1920" i="56"/>
  <c r="W1920" i="56"/>
  <c r="O1920" i="56"/>
  <c r="AD1920" i="56"/>
  <c r="U1920" i="56"/>
  <c r="S1920" i="56"/>
  <c r="Y1920" i="56"/>
  <c r="V1920" i="56"/>
  <c r="Q1920" i="56"/>
  <c r="AG1931" i="56"/>
  <c r="AI1931" i="56"/>
  <c r="V1931" i="56"/>
  <c r="N1931" i="56"/>
  <c r="K1931" i="56"/>
  <c r="P1931" i="56"/>
  <c r="U1931" i="56"/>
  <c r="W1931" i="56"/>
  <c r="T1931" i="56"/>
  <c r="AD1931" i="56"/>
  <c r="R1931" i="56"/>
  <c r="M1931" i="56"/>
  <c r="AF1931" i="56"/>
  <c r="AC1931" i="56"/>
  <c r="AE1931" i="56"/>
  <c r="AJ1931" i="56"/>
  <c r="AH1931" i="56"/>
  <c r="S1931" i="56"/>
  <c r="L1931" i="56"/>
  <c r="AA1931" i="56"/>
  <c r="X1931" i="56"/>
  <c r="Z1931" i="56"/>
  <c r="Y1931" i="56"/>
  <c r="O1931" i="56"/>
  <c r="AB1931" i="56"/>
  <c r="Q1931" i="56"/>
  <c r="Y3089" i="56"/>
  <c r="R3089" i="56"/>
  <c r="AH3089" i="56"/>
  <c r="AA3089" i="56"/>
  <c r="AB3089" i="56"/>
  <c r="AJ3089" i="56"/>
  <c r="Q3089" i="56"/>
  <c r="AG3089" i="56"/>
  <c r="Z3089" i="56"/>
  <c r="S3089" i="56"/>
  <c r="AI3089" i="56"/>
  <c r="AF3089" i="56"/>
  <c r="K3089" i="56"/>
  <c r="U3089" i="56"/>
  <c r="N3089" i="56"/>
  <c r="AD3089" i="56"/>
  <c r="W3089" i="56"/>
  <c r="L3089" i="56"/>
  <c r="X3089" i="56"/>
  <c r="O3089" i="56"/>
  <c r="AC3089" i="56"/>
  <c r="P3089" i="56"/>
  <c r="V3089" i="56"/>
  <c r="T3089" i="56"/>
  <c r="M3089" i="56"/>
  <c r="AE3089" i="56"/>
  <c r="Y3025" i="56"/>
  <c r="R3025" i="56"/>
  <c r="AH3025" i="56"/>
  <c r="S3025" i="56"/>
  <c r="W3025" i="56"/>
  <c r="T3025" i="56"/>
  <c r="Q3025" i="56"/>
  <c r="AG3025" i="56"/>
  <c r="Z3025" i="56"/>
  <c r="X3025" i="56"/>
  <c r="AI3025" i="56"/>
  <c r="AJ3025" i="56"/>
  <c r="K3025" i="56"/>
  <c r="U3025" i="56"/>
  <c r="N3025" i="56"/>
  <c r="AD3025" i="56"/>
  <c r="AF3025" i="56"/>
  <c r="O3025" i="56"/>
  <c r="L3025" i="56"/>
  <c r="P3025" i="56"/>
  <c r="AC3025" i="56"/>
  <c r="AE3025" i="56"/>
  <c r="V3025" i="56"/>
  <c r="AB3025" i="56"/>
  <c r="AA3025" i="56"/>
  <c r="M3025" i="56"/>
  <c r="S2941" i="56"/>
  <c r="AI2941" i="56"/>
  <c r="X2941" i="56"/>
  <c r="R2941" i="56"/>
  <c r="U2941" i="56"/>
  <c r="AD2941" i="56"/>
  <c r="K2941" i="56"/>
  <c r="AA2941" i="56"/>
  <c r="P2941" i="56"/>
  <c r="AF2941" i="56"/>
  <c r="AH2941" i="56"/>
  <c r="N2941" i="56"/>
  <c r="AG2941" i="56"/>
  <c r="O2941" i="56"/>
  <c r="AE2941" i="56"/>
  <c r="T2941" i="56"/>
  <c r="AJ2941" i="56"/>
  <c r="M2941" i="56"/>
  <c r="V2941" i="56"/>
  <c r="Q2941" i="56"/>
  <c r="AB2941" i="56"/>
  <c r="W2941" i="56"/>
  <c r="AC2941" i="56"/>
  <c r="L2941" i="56"/>
  <c r="Y2941" i="56"/>
  <c r="Z2941" i="56"/>
  <c r="AH1740" i="56"/>
  <c r="AF1740" i="56"/>
  <c r="AA1740" i="56"/>
  <c r="U1740" i="56"/>
  <c r="L1740" i="56"/>
  <c r="O1740" i="56"/>
  <c r="Z1740" i="56"/>
  <c r="X1740" i="56"/>
  <c r="Y1740" i="56"/>
  <c r="W1740" i="56"/>
  <c r="N1740" i="56"/>
  <c r="M1740" i="56"/>
  <c r="K1740" i="56"/>
  <c r="V1740" i="56"/>
  <c r="AJ1740" i="56"/>
  <c r="AC1740" i="56"/>
  <c r="P1740" i="56"/>
  <c r="AD1740" i="56"/>
  <c r="AG1740" i="56"/>
  <c r="R1740" i="56"/>
  <c r="T1740" i="56"/>
  <c r="AI1740" i="56"/>
  <c r="Q1740" i="56"/>
  <c r="AB1740" i="56"/>
  <c r="AE1740" i="56"/>
  <c r="S1740" i="56"/>
  <c r="X1946" i="56"/>
  <c r="W1946" i="56"/>
  <c r="AD1946" i="56"/>
  <c r="AG1946" i="56"/>
  <c r="K1946" i="56"/>
  <c r="AE1946" i="56"/>
  <c r="Q1946" i="56"/>
  <c r="AF1946" i="56"/>
  <c r="AH1946" i="56"/>
  <c r="V1946" i="56"/>
  <c r="N1946" i="56"/>
  <c r="O1946" i="56"/>
  <c r="P1946" i="56"/>
  <c r="AC1946" i="56"/>
  <c r="U1946" i="56"/>
  <c r="L1946" i="56"/>
  <c r="T1946" i="56"/>
  <c r="Y1946" i="56"/>
  <c r="R1946" i="56"/>
  <c r="M1946" i="56"/>
  <c r="AB1946" i="56"/>
  <c r="AI1946" i="56"/>
  <c r="Z1946" i="56"/>
  <c r="AJ1946" i="56"/>
  <c r="AA1946" i="56"/>
  <c r="S1946" i="56"/>
  <c r="AA3006" i="56"/>
  <c r="P3006" i="56"/>
  <c r="AF3006" i="56"/>
  <c r="U3006" i="56"/>
  <c r="R3006" i="56"/>
  <c r="Z3006" i="56"/>
  <c r="S3006" i="56"/>
  <c r="AI3006" i="56"/>
  <c r="X3006" i="56"/>
  <c r="M3006" i="56"/>
  <c r="AC3006" i="56"/>
  <c r="V3006" i="56"/>
  <c r="K3006" i="56"/>
  <c r="O3006" i="56"/>
  <c r="T3006" i="56"/>
  <c r="Y3006" i="56"/>
  <c r="AD3006" i="56"/>
  <c r="W3006" i="56"/>
  <c r="AB3006" i="56"/>
  <c r="AG3006" i="56"/>
  <c r="AE3006" i="56"/>
  <c r="AJ3006" i="56"/>
  <c r="AH3006" i="56"/>
  <c r="L3006" i="56"/>
  <c r="Q3006" i="56"/>
  <c r="N3006" i="56"/>
  <c r="R2983" i="56"/>
  <c r="AH2983" i="56"/>
  <c r="AA2983" i="56"/>
  <c r="Q2983" i="56"/>
  <c r="AG2983" i="56"/>
  <c r="P2983" i="56"/>
  <c r="K2983" i="56"/>
  <c r="Z2983" i="56"/>
  <c r="S2983" i="56"/>
  <c r="AI2983" i="56"/>
  <c r="Y2983" i="56"/>
  <c r="L2983" i="56"/>
  <c r="AJ2983" i="56"/>
  <c r="N2983" i="56"/>
  <c r="AD2983" i="56"/>
  <c r="W2983" i="56"/>
  <c r="M2983" i="56"/>
  <c r="AC2983" i="56"/>
  <c r="AB2983" i="56"/>
  <c r="T2983" i="56"/>
  <c r="V2983" i="56"/>
  <c r="X2983" i="56"/>
  <c r="AE2983" i="56"/>
  <c r="U2983" i="56"/>
  <c r="AF2983" i="56"/>
  <c r="O2983" i="56"/>
  <c r="Z2979" i="56"/>
  <c r="S2979" i="56"/>
  <c r="AI2979" i="56"/>
  <c r="Y2979" i="56"/>
  <c r="AB2979" i="56"/>
  <c r="AJ2979" i="56"/>
  <c r="R2979" i="56"/>
  <c r="AH2979" i="56"/>
  <c r="AA2979" i="56"/>
  <c r="Q2979" i="56"/>
  <c r="AG2979" i="56"/>
  <c r="AF2979" i="56"/>
  <c r="K2979" i="56"/>
  <c r="V2979" i="56"/>
  <c r="O2979" i="56"/>
  <c r="AE2979" i="56"/>
  <c r="U2979" i="56"/>
  <c r="L2979" i="56"/>
  <c r="W2979" i="56"/>
  <c r="T2979" i="56"/>
  <c r="N2979" i="56"/>
  <c r="AC2979" i="56"/>
  <c r="AD2979" i="56"/>
  <c r="P2979" i="56"/>
  <c r="M2979" i="56"/>
  <c r="X2979" i="56"/>
  <c r="O3165" i="56"/>
  <c r="AE3165" i="56"/>
  <c r="U3165" i="56"/>
  <c r="N3165" i="56"/>
  <c r="AD3165" i="56"/>
  <c r="X3165" i="56"/>
  <c r="L3165" i="56"/>
  <c r="AA3165" i="56"/>
  <c r="Y3165" i="56"/>
  <c r="V3165" i="56"/>
  <c r="AJ3165" i="56"/>
  <c r="AB3165" i="56"/>
  <c r="S3165" i="56"/>
  <c r="M3165" i="56"/>
  <c r="AG3165" i="56"/>
  <c r="AH3165" i="56"/>
  <c r="AF3165" i="56"/>
  <c r="W3165" i="56"/>
  <c r="Q3165" i="56"/>
  <c r="R3165" i="56"/>
  <c r="T3165" i="56"/>
  <c r="K3165" i="56"/>
  <c r="AI3165" i="56"/>
  <c r="Z3165" i="56"/>
  <c r="P3165" i="56"/>
  <c r="AC3165" i="56"/>
  <c r="P3101" i="56"/>
  <c r="AF3101" i="56"/>
  <c r="U3101" i="56"/>
  <c r="O3101" i="56"/>
  <c r="AE3101" i="56"/>
  <c r="Z3101" i="56"/>
  <c r="K3101" i="56"/>
  <c r="X3101" i="56"/>
  <c r="M3101" i="56"/>
  <c r="AC3101" i="56"/>
  <c r="W3101" i="56"/>
  <c r="R3101" i="56"/>
  <c r="AD3101" i="56"/>
  <c r="L3101" i="56"/>
  <c r="AB3101" i="56"/>
  <c r="Q3101" i="56"/>
  <c r="AG3101" i="56"/>
  <c r="AA3101" i="56"/>
  <c r="AH3101" i="56"/>
  <c r="V3101" i="56"/>
  <c r="Y3101" i="56"/>
  <c r="T3101" i="56"/>
  <c r="AI3101" i="56"/>
  <c r="AJ3101" i="56"/>
  <c r="N3101" i="56"/>
  <c r="S3101" i="56"/>
  <c r="R3037" i="56"/>
  <c r="AH3037" i="56"/>
  <c r="AA3037" i="56"/>
  <c r="Q3037" i="56"/>
  <c r="AG3037" i="56"/>
  <c r="AJ3037" i="56"/>
  <c r="K3037" i="56"/>
  <c r="Z3037" i="56"/>
  <c r="S3037" i="56"/>
  <c r="AI3037" i="56"/>
  <c r="Y3037" i="56"/>
  <c r="AF3037" i="56"/>
  <c r="L3037" i="56"/>
  <c r="N3037" i="56"/>
  <c r="AD3037" i="56"/>
  <c r="W3037" i="56"/>
  <c r="M3037" i="56"/>
  <c r="AC3037" i="56"/>
  <c r="T3037" i="56"/>
  <c r="AB3037" i="56"/>
  <c r="AE3037" i="56"/>
  <c r="V3037" i="56"/>
  <c r="P3037" i="56"/>
  <c r="O3037" i="56"/>
  <c r="X3037" i="56"/>
  <c r="U3037" i="56"/>
  <c r="P2973" i="56"/>
  <c r="AF2973" i="56"/>
  <c r="U2973" i="56"/>
  <c r="O2973" i="56"/>
  <c r="AE2973" i="56"/>
  <c r="V2973" i="56"/>
  <c r="K2973" i="56"/>
  <c r="X2973" i="56"/>
  <c r="M2973" i="56"/>
  <c r="AC2973" i="56"/>
  <c r="W2973" i="56"/>
  <c r="R2973" i="56"/>
  <c r="AD2973" i="56"/>
  <c r="L2973" i="56"/>
  <c r="AB2973" i="56"/>
  <c r="Q2973" i="56"/>
  <c r="AG2973" i="56"/>
  <c r="AA2973" i="56"/>
  <c r="AH2973" i="56"/>
  <c r="N2973" i="56"/>
  <c r="Y2973" i="56"/>
  <c r="T2973" i="56"/>
  <c r="AI2973" i="56"/>
  <c r="AJ2973" i="56"/>
  <c r="Z2973" i="56"/>
  <c r="S2973" i="56"/>
  <c r="AC1847" i="56"/>
  <c r="AE1847" i="56"/>
  <c r="X1847" i="56"/>
  <c r="AH1847" i="56"/>
  <c r="L1847" i="56"/>
  <c r="K1847" i="56"/>
  <c r="U1847" i="56"/>
  <c r="W1847" i="56"/>
  <c r="N1847" i="56"/>
  <c r="O1847" i="56"/>
  <c r="AD1847" i="56"/>
  <c r="AJ1847" i="56"/>
  <c r="T1847" i="56"/>
  <c r="Y1847" i="56"/>
  <c r="AA1847" i="56"/>
  <c r="R1847" i="56"/>
  <c r="Z1847" i="56"/>
  <c r="AB1847" i="56"/>
  <c r="M1847" i="56"/>
  <c r="Q1847" i="56"/>
  <c r="AI1847" i="56"/>
  <c r="P1847" i="56"/>
  <c r="V1847" i="56"/>
  <c r="AG1847" i="56"/>
  <c r="S1847" i="56"/>
  <c r="AF1847" i="56"/>
  <c r="AH1894" i="56"/>
  <c r="AF1894" i="56"/>
  <c r="Y1894" i="56"/>
  <c r="W1894" i="56"/>
  <c r="K1894" i="56"/>
  <c r="M1894" i="56"/>
  <c r="Z1894" i="56"/>
  <c r="X1894" i="56"/>
  <c r="N1894" i="56"/>
  <c r="AA1894" i="56"/>
  <c r="AC1894" i="56"/>
  <c r="L1894" i="56"/>
  <c r="U1894" i="56"/>
  <c r="T1894" i="56"/>
  <c r="AG1894" i="56"/>
  <c r="O1894" i="56"/>
  <c r="AB1894" i="56"/>
  <c r="AI1894" i="56"/>
  <c r="Q1894" i="56"/>
  <c r="V1894" i="56"/>
  <c r="AJ1894" i="56"/>
  <c r="AE1894" i="56"/>
  <c r="S1894" i="56"/>
  <c r="AD1894" i="56"/>
  <c r="R1894" i="56"/>
  <c r="P1894" i="56"/>
  <c r="Z1830" i="56"/>
  <c r="AA1830" i="56"/>
  <c r="X1830" i="56"/>
  <c r="N1830" i="56"/>
  <c r="Q1830" i="56"/>
  <c r="K1830" i="56"/>
  <c r="P1830" i="56"/>
  <c r="V1830" i="56"/>
  <c r="AE1830" i="56"/>
  <c r="AF1830" i="56"/>
  <c r="L1830" i="56"/>
  <c r="U1830" i="56"/>
  <c r="AD1830" i="56"/>
  <c r="AI1830" i="56"/>
  <c r="AJ1830" i="56"/>
  <c r="AG1830" i="56"/>
  <c r="O1830" i="56"/>
  <c r="AH1830" i="56"/>
  <c r="T1830" i="56"/>
  <c r="R1830" i="56"/>
  <c r="Y1830" i="56"/>
  <c r="S1830" i="56"/>
  <c r="W1830" i="56"/>
  <c r="AB1830" i="56"/>
  <c r="AC1830" i="56"/>
  <c r="M1830" i="56"/>
  <c r="Z1766" i="56"/>
  <c r="Y1766" i="56"/>
  <c r="AA1766" i="56"/>
  <c r="AI1766" i="56"/>
  <c r="R1766" i="56"/>
  <c r="M1766" i="56"/>
  <c r="S1766" i="56"/>
  <c r="V1766" i="56"/>
  <c r="AE1766" i="56"/>
  <c r="X1766" i="56"/>
  <c r="N1766" i="56"/>
  <c r="K1766" i="56"/>
  <c r="AD1766" i="56"/>
  <c r="AJ1766" i="56"/>
  <c r="AC1766" i="56"/>
  <c r="AG1766" i="56"/>
  <c r="O1766" i="56"/>
  <c r="AH1766" i="56"/>
  <c r="U1766" i="56"/>
  <c r="W1766" i="56"/>
  <c r="L1766" i="56"/>
  <c r="P1766" i="56"/>
  <c r="T1766" i="56"/>
  <c r="AF1766" i="56"/>
  <c r="AB1766" i="56"/>
  <c r="Q1766" i="56"/>
  <c r="X1880" i="56"/>
  <c r="V1880" i="56"/>
  <c r="N1880" i="56"/>
  <c r="Y1880" i="56"/>
  <c r="P1880" i="56"/>
  <c r="AA1880" i="56"/>
  <c r="AI1880" i="56"/>
  <c r="AB1880" i="56"/>
  <c r="AD1880" i="56"/>
  <c r="AE1880" i="56"/>
  <c r="L1880" i="56"/>
  <c r="S1880" i="56"/>
  <c r="AJ1880" i="56"/>
  <c r="R1880" i="56"/>
  <c r="U1880" i="56"/>
  <c r="O1880" i="56"/>
  <c r="T1880" i="56"/>
  <c r="Z1880" i="56"/>
  <c r="W1880" i="56"/>
  <c r="AC1880" i="56"/>
  <c r="M1880" i="56"/>
  <c r="AG1880" i="56"/>
  <c r="Q1880" i="56"/>
  <c r="AF1880" i="56"/>
  <c r="K1880" i="56"/>
  <c r="AH1880" i="56"/>
  <c r="U1787" i="56"/>
  <c r="V1787" i="56"/>
  <c r="T1787" i="56"/>
  <c r="AJ1787" i="56"/>
  <c r="N1787" i="56"/>
  <c r="P1787" i="56"/>
  <c r="S1787" i="56"/>
  <c r="AC1787" i="56"/>
  <c r="AD1787" i="56"/>
  <c r="AB1787" i="56"/>
  <c r="W1787" i="56"/>
  <c r="O1787" i="56"/>
  <c r="K1787" i="56"/>
  <c r="AG1787" i="56"/>
  <c r="AH1787" i="56"/>
  <c r="AF1787" i="56"/>
  <c r="AA1787" i="56"/>
  <c r="AE1787" i="56"/>
  <c r="L1787" i="56"/>
  <c r="Y1787" i="56"/>
  <c r="R1787" i="56"/>
  <c r="X1787" i="56"/>
  <c r="M1787" i="56"/>
  <c r="AI1787" i="56"/>
  <c r="Z1787" i="56"/>
  <c r="Q1787" i="56"/>
  <c r="AC1823" i="56"/>
  <c r="AD1823" i="56"/>
  <c r="AE1823" i="56"/>
  <c r="T1823" i="56"/>
  <c r="AF1823" i="56"/>
  <c r="M1823" i="56"/>
  <c r="U1823" i="56"/>
  <c r="V1823" i="56"/>
  <c r="W1823" i="56"/>
  <c r="N1823" i="56"/>
  <c r="O1823" i="56"/>
  <c r="S1823" i="56"/>
  <c r="AB1823" i="56"/>
  <c r="Y1823" i="56"/>
  <c r="Z1823" i="56"/>
  <c r="AA1823" i="56"/>
  <c r="R1823" i="56"/>
  <c r="X1823" i="56"/>
  <c r="Q1823" i="56"/>
  <c r="P1823" i="56"/>
  <c r="AI1823" i="56"/>
  <c r="AG1823" i="56"/>
  <c r="L1823" i="56"/>
  <c r="AH1823" i="56"/>
  <c r="K1823" i="56"/>
  <c r="AJ1823" i="56"/>
  <c r="Z3135" i="56"/>
  <c r="S3135" i="56"/>
  <c r="AI3135" i="56"/>
  <c r="Y3135" i="56"/>
  <c r="AF3135" i="56"/>
  <c r="K3135" i="56"/>
  <c r="V3135" i="56"/>
  <c r="W3135" i="56"/>
  <c r="Q3135" i="56"/>
  <c r="P3135" i="56"/>
  <c r="T3135" i="56"/>
  <c r="N3135" i="56"/>
  <c r="AH3135" i="56"/>
  <c r="AE3135" i="56"/>
  <c r="AC3135" i="56"/>
  <c r="L3135" i="56"/>
  <c r="R3135" i="56"/>
  <c r="O3135" i="56"/>
  <c r="M3135" i="56"/>
  <c r="AG3135" i="56"/>
  <c r="AB3135" i="56"/>
  <c r="U3135" i="56"/>
  <c r="AD3135" i="56"/>
  <c r="AJ3135" i="56"/>
  <c r="AA3135" i="56"/>
  <c r="X3135" i="56"/>
  <c r="W1909" i="56"/>
  <c r="U1909" i="56"/>
  <c r="N1909" i="56"/>
  <c r="T1909" i="56"/>
  <c r="AF1909" i="56"/>
  <c r="Q1909" i="56"/>
  <c r="V1909" i="56"/>
  <c r="AA1909" i="56"/>
  <c r="Y1909" i="56"/>
  <c r="R1909" i="56"/>
  <c r="AB1909" i="56"/>
  <c r="AD1909" i="56"/>
  <c r="O1909" i="56"/>
  <c r="L1909" i="56"/>
  <c r="AE1909" i="56"/>
  <c r="AC1909" i="56"/>
  <c r="Z1909" i="56"/>
  <c r="AJ1909" i="56"/>
  <c r="M1909" i="56"/>
  <c r="K1909" i="56"/>
  <c r="AI1909" i="56"/>
  <c r="S1909" i="56"/>
  <c r="AH1909" i="56"/>
  <c r="AG1909" i="56"/>
  <c r="P1909" i="56"/>
  <c r="X1909" i="56"/>
  <c r="Z3033" i="56"/>
  <c r="S3033" i="56"/>
  <c r="AI3033" i="56"/>
  <c r="Y3033" i="56"/>
  <c r="AJ3033" i="56"/>
  <c r="AF3033" i="56"/>
  <c r="R3033" i="56"/>
  <c r="AH3033" i="56"/>
  <c r="AA3033" i="56"/>
  <c r="Q3033" i="56"/>
  <c r="AG3033" i="56"/>
  <c r="L3033" i="56"/>
  <c r="K3033" i="56"/>
  <c r="V3033" i="56"/>
  <c r="O3033" i="56"/>
  <c r="AE3033" i="56"/>
  <c r="U3033" i="56"/>
  <c r="T3033" i="56"/>
  <c r="AB3033" i="56"/>
  <c r="N3033" i="56"/>
  <c r="AC3033" i="56"/>
  <c r="W3033" i="56"/>
  <c r="P3033" i="56"/>
  <c r="M3033" i="56"/>
  <c r="AD3033" i="56"/>
  <c r="X3033" i="56"/>
  <c r="AE1781" i="56"/>
  <c r="AF1781" i="56"/>
  <c r="T1781" i="56"/>
  <c r="X1781" i="56"/>
  <c r="AH1781" i="56"/>
  <c r="P1781" i="56"/>
  <c r="W1781" i="56"/>
  <c r="U1781" i="56"/>
  <c r="AB1781" i="56"/>
  <c r="AD1781" i="56"/>
  <c r="N1781" i="56"/>
  <c r="M1781" i="56"/>
  <c r="Q1781" i="56"/>
  <c r="Z1781" i="56"/>
  <c r="AJ1781" i="56"/>
  <c r="S1781" i="56"/>
  <c r="AA1781" i="56"/>
  <c r="AG1781" i="56"/>
  <c r="R1781" i="56"/>
  <c r="K1781" i="56"/>
  <c r="V1781" i="56"/>
  <c r="L1781" i="56"/>
  <c r="AC1781" i="56"/>
  <c r="AI1781" i="56"/>
  <c r="O1781" i="56"/>
  <c r="Y1781" i="56"/>
  <c r="Y3120" i="56"/>
  <c r="R3120" i="56"/>
  <c r="AH3120" i="56"/>
  <c r="X3120" i="56"/>
  <c r="W3120" i="56"/>
  <c r="S3120" i="56"/>
  <c r="Q3120" i="56"/>
  <c r="AG3120" i="56"/>
  <c r="Z3120" i="56"/>
  <c r="P3120" i="56"/>
  <c r="AF3120" i="56"/>
  <c r="O3120" i="56"/>
  <c r="AA3120" i="56"/>
  <c r="U3120" i="56"/>
  <c r="AD3120" i="56"/>
  <c r="AJ3120" i="56"/>
  <c r="AC3120" i="56"/>
  <c r="L3120" i="56"/>
  <c r="K3120" i="56"/>
  <c r="N3120" i="56"/>
  <c r="T3120" i="56"/>
  <c r="AE3120" i="56"/>
  <c r="M3120" i="56"/>
  <c r="V3120" i="56"/>
  <c r="AB3120" i="56"/>
  <c r="AI3120" i="56"/>
  <c r="V1764" i="56"/>
  <c r="X1764" i="56"/>
  <c r="Y1764" i="56"/>
  <c r="W1764" i="56"/>
  <c r="N1764" i="56"/>
  <c r="O1764" i="56"/>
  <c r="K1764" i="56"/>
  <c r="AD1764" i="56"/>
  <c r="AF1764" i="56"/>
  <c r="AA1764" i="56"/>
  <c r="AC1764" i="56"/>
  <c r="L1764" i="56"/>
  <c r="P1764" i="56"/>
  <c r="T1764" i="56"/>
  <c r="AH1764" i="56"/>
  <c r="Q1764" i="56"/>
  <c r="AB1764" i="56"/>
  <c r="AE1764" i="56"/>
  <c r="U1764" i="56"/>
  <c r="Z1764" i="56"/>
  <c r="AG1764" i="56"/>
  <c r="R1764" i="56"/>
  <c r="M1764" i="56"/>
  <c r="AJ1764" i="56"/>
  <c r="S1764" i="56"/>
  <c r="AI1764" i="56"/>
  <c r="AC1807" i="56"/>
  <c r="AD1807" i="56"/>
  <c r="AE1807" i="56"/>
  <c r="T1807" i="56"/>
  <c r="AF1807" i="56"/>
  <c r="M1807" i="56"/>
  <c r="U1807" i="56"/>
  <c r="V1807" i="56"/>
  <c r="W1807" i="56"/>
  <c r="N1807" i="56"/>
  <c r="O1807" i="56"/>
  <c r="S1807" i="56"/>
  <c r="Q1807" i="56"/>
  <c r="Y1807" i="56"/>
  <c r="Z1807" i="56"/>
  <c r="AA1807" i="56"/>
  <c r="R1807" i="56"/>
  <c r="X1807" i="56"/>
  <c r="AB1807" i="56"/>
  <c r="P1807" i="56"/>
  <c r="AG1807" i="56"/>
  <c r="L1807" i="56"/>
  <c r="AI1807" i="56"/>
  <c r="AJ1807" i="56"/>
  <c r="AH1807" i="56"/>
  <c r="K1807" i="56"/>
  <c r="AF1848" i="56"/>
  <c r="AD1848" i="56"/>
  <c r="W1848" i="56"/>
  <c r="Y1848" i="56"/>
  <c r="S1848" i="56"/>
  <c r="O1848" i="56"/>
  <c r="T1848" i="56"/>
  <c r="V1848" i="56"/>
  <c r="R1848" i="56"/>
  <c r="AG1848" i="56"/>
  <c r="P1848" i="56"/>
  <c r="AB1848" i="56"/>
  <c r="AH1848" i="56"/>
  <c r="L1848" i="56"/>
  <c r="AC1848" i="56"/>
  <c r="K1848" i="56"/>
  <c r="AJ1848" i="56"/>
  <c r="N1848" i="56"/>
  <c r="Q1848" i="56"/>
  <c r="M1848" i="56"/>
  <c r="AI1848" i="56"/>
  <c r="AE1848" i="56"/>
  <c r="U1848" i="56"/>
  <c r="X1848" i="56"/>
  <c r="AA1848" i="56"/>
  <c r="Z1848" i="56"/>
  <c r="U1779" i="56"/>
  <c r="W1779" i="56"/>
  <c r="AD1779" i="56"/>
  <c r="AF1779" i="56"/>
  <c r="N1779" i="56"/>
  <c r="P1779" i="56"/>
  <c r="S1779" i="56"/>
  <c r="AC1779" i="56"/>
  <c r="AH1779" i="56"/>
  <c r="V1779" i="56"/>
  <c r="AJ1779" i="56"/>
  <c r="O1779" i="56"/>
  <c r="K1779" i="56"/>
  <c r="AG1779" i="56"/>
  <c r="X1779" i="56"/>
  <c r="AA1779" i="56"/>
  <c r="T1779" i="56"/>
  <c r="Z1779" i="56"/>
  <c r="L1779" i="56"/>
  <c r="AE1779" i="56"/>
  <c r="AB1779" i="56"/>
  <c r="Q1779" i="56"/>
  <c r="AI1779" i="56"/>
  <c r="M1779" i="56"/>
  <c r="R1779" i="56"/>
  <c r="Y1779" i="56"/>
  <c r="AH1712" i="56"/>
  <c r="AF1712" i="56"/>
  <c r="W1712" i="56"/>
  <c r="Y1712" i="56"/>
  <c r="L1712" i="56"/>
  <c r="P1712" i="56"/>
  <c r="Z1712" i="56"/>
  <c r="X1712" i="56"/>
  <c r="U1712" i="56"/>
  <c r="AA1712" i="56"/>
  <c r="N1712" i="56"/>
  <c r="M1712" i="56"/>
  <c r="K1712" i="56"/>
  <c r="T1712" i="56"/>
  <c r="AE1712" i="56"/>
  <c r="Q1712" i="56"/>
  <c r="AB1712" i="56"/>
  <c r="AI1712" i="56"/>
  <c r="S1712" i="56"/>
  <c r="V1712" i="56"/>
  <c r="AJ1712" i="56"/>
  <c r="AG1712" i="56"/>
  <c r="O1712" i="56"/>
  <c r="AD1712" i="56"/>
  <c r="AC1712" i="56"/>
  <c r="R1712" i="56"/>
  <c r="AE1727" i="56"/>
  <c r="AC1727" i="56"/>
  <c r="X1727" i="56"/>
  <c r="W1727" i="56"/>
  <c r="U1727" i="56"/>
  <c r="V1727" i="56"/>
  <c r="T1727" i="56"/>
  <c r="AH1727" i="56"/>
  <c r="P1727" i="56"/>
  <c r="K1727" i="56"/>
  <c r="AA1727" i="56"/>
  <c r="AD1727" i="56"/>
  <c r="Z1727" i="56"/>
  <c r="M1727" i="56"/>
  <c r="Y1727" i="56"/>
  <c r="AB1727" i="56"/>
  <c r="R1727" i="56"/>
  <c r="Q1727" i="56"/>
  <c r="AG1727" i="56"/>
  <c r="AJ1727" i="56"/>
  <c r="O1727" i="56"/>
  <c r="L1727" i="56"/>
  <c r="AF1727" i="56"/>
  <c r="S1727" i="56"/>
  <c r="AI1727" i="56"/>
  <c r="N1727" i="56"/>
  <c r="S2949" i="56"/>
  <c r="AI2949" i="56"/>
  <c r="X2949" i="56"/>
  <c r="M2949" i="56"/>
  <c r="AC2949" i="56"/>
  <c r="R2949" i="56"/>
  <c r="K2949" i="56"/>
  <c r="AA2949" i="56"/>
  <c r="P2949" i="56"/>
  <c r="AF2949" i="56"/>
  <c r="U2949" i="56"/>
  <c r="N2949" i="56"/>
  <c r="V2949" i="56"/>
  <c r="O2949" i="56"/>
  <c r="AE2949" i="56"/>
  <c r="T2949" i="56"/>
  <c r="AJ2949" i="56"/>
  <c r="Y2949" i="56"/>
  <c r="AD2949" i="56"/>
  <c r="Z2949" i="56"/>
  <c r="Q2949" i="56"/>
  <c r="L2949" i="56"/>
  <c r="AH2949" i="56"/>
  <c r="AB2949" i="56"/>
  <c r="W2949" i="56"/>
  <c r="AG2949" i="56"/>
  <c r="AH1802" i="56"/>
  <c r="W1802" i="56"/>
  <c r="AC1802" i="56"/>
  <c r="T1802" i="56"/>
  <c r="AJ1802" i="56"/>
  <c r="S1802" i="56"/>
  <c r="V1802" i="56"/>
  <c r="AA1802" i="56"/>
  <c r="X1802" i="56"/>
  <c r="L1802" i="56"/>
  <c r="P1802" i="56"/>
  <c r="Z1802" i="56"/>
  <c r="AF1802" i="56"/>
  <c r="AI1802" i="56"/>
  <c r="Q1802" i="56"/>
  <c r="K1802" i="56"/>
  <c r="AD1802" i="56"/>
  <c r="AB1802" i="56"/>
  <c r="N1802" i="56"/>
  <c r="Y1802" i="56"/>
  <c r="M1802" i="56"/>
  <c r="U1802" i="56"/>
  <c r="AG1802" i="56"/>
  <c r="R1802" i="56"/>
  <c r="AE1802" i="56"/>
  <c r="O1802" i="56"/>
  <c r="AE1751" i="56"/>
  <c r="AC1751" i="56"/>
  <c r="X1751" i="56"/>
  <c r="AJ1751" i="56"/>
  <c r="R1751" i="56"/>
  <c r="M1751" i="56"/>
  <c r="W1751" i="56"/>
  <c r="U1751" i="56"/>
  <c r="V1751" i="56"/>
  <c r="T1751" i="56"/>
  <c r="AH1751" i="56"/>
  <c r="L1751" i="56"/>
  <c r="P1751" i="56"/>
  <c r="Y1751" i="56"/>
  <c r="AB1751" i="56"/>
  <c r="S1751" i="56"/>
  <c r="AA1751" i="56"/>
  <c r="AD1751" i="56"/>
  <c r="N1751" i="56"/>
  <c r="Q1751" i="56"/>
  <c r="AI1751" i="56"/>
  <c r="AF1751" i="56"/>
  <c r="O1751" i="56"/>
  <c r="AG1751" i="56"/>
  <c r="K1751" i="56"/>
  <c r="Z1751" i="56"/>
  <c r="AG1939" i="56"/>
  <c r="AI1939" i="56"/>
  <c r="V1939" i="56"/>
  <c r="AF1939" i="56"/>
  <c r="O1939" i="56"/>
  <c r="L1939" i="56"/>
  <c r="U1939" i="56"/>
  <c r="W1939" i="56"/>
  <c r="T1939" i="56"/>
  <c r="AD1939" i="56"/>
  <c r="N1939" i="56"/>
  <c r="S1939" i="56"/>
  <c r="P1939" i="56"/>
  <c r="AC1939" i="56"/>
  <c r="AE1939" i="56"/>
  <c r="AJ1939" i="56"/>
  <c r="AH1939" i="56"/>
  <c r="M1939" i="56"/>
  <c r="Q1939" i="56"/>
  <c r="AB1939" i="56"/>
  <c r="X1939" i="56"/>
  <c r="Y1939" i="56"/>
  <c r="R1939" i="56"/>
  <c r="AA1939" i="56"/>
  <c r="K1939" i="56"/>
  <c r="Z1939" i="56"/>
  <c r="O3157" i="56"/>
  <c r="AE3157" i="56"/>
  <c r="U3157" i="56"/>
  <c r="N3157" i="56"/>
  <c r="AD3157" i="56"/>
  <c r="P3157" i="56"/>
  <c r="T3157" i="56"/>
  <c r="AI3157" i="56"/>
  <c r="AC3157" i="56"/>
  <c r="Z3157" i="56"/>
  <c r="AF3157" i="56"/>
  <c r="W3157" i="56"/>
  <c r="Q3157" i="56"/>
  <c r="R3157" i="56"/>
  <c r="L3157" i="56"/>
  <c r="K3157" i="56"/>
  <c r="AA3157" i="56"/>
  <c r="Y3157" i="56"/>
  <c r="V3157" i="56"/>
  <c r="AB3157" i="56"/>
  <c r="AJ3157" i="56"/>
  <c r="AH3157" i="56"/>
  <c r="M3157" i="56"/>
  <c r="AG3157" i="56"/>
  <c r="S3157" i="56"/>
  <c r="X3157" i="56"/>
  <c r="AE1905" i="56"/>
  <c r="AI1905" i="56"/>
  <c r="W1905" i="56"/>
  <c r="U1905" i="56"/>
  <c r="N1905" i="56"/>
  <c r="X1905" i="56"/>
  <c r="AJ1905" i="56"/>
  <c r="Q1905" i="56"/>
  <c r="Z1905" i="56"/>
  <c r="AC1905" i="56"/>
  <c r="AD1905" i="56"/>
  <c r="AH1905" i="56"/>
  <c r="O1905" i="56"/>
  <c r="AA1905" i="56"/>
  <c r="R1905" i="56"/>
  <c r="T1905" i="56"/>
  <c r="S1905" i="56"/>
  <c r="L1905" i="56"/>
  <c r="AG1905" i="56"/>
  <c r="M1905" i="56"/>
  <c r="AF1905" i="56"/>
  <c r="P1905" i="56"/>
  <c r="AB1905" i="56"/>
  <c r="K1905" i="56"/>
  <c r="V1905" i="56"/>
  <c r="Y1905" i="56"/>
  <c r="W1841" i="56"/>
  <c r="T1841" i="56"/>
  <c r="AJ1841" i="56"/>
  <c r="AG1841" i="56"/>
  <c r="O1841" i="56"/>
  <c r="Z1841" i="56"/>
  <c r="M1841" i="56"/>
  <c r="AE1841" i="56"/>
  <c r="AB1841" i="56"/>
  <c r="Y1841" i="56"/>
  <c r="R1841" i="56"/>
  <c r="AD1841" i="56"/>
  <c r="S1841" i="56"/>
  <c r="AI1841" i="56"/>
  <c r="AC1841" i="56"/>
  <c r="Q1841" i="56"/>
  <c r="X1841" i="56"/>
  <c r="N1841" i="56"/>
  <c r="L1841" i="56"/>
  <c r="AA1841" i="56"/>
  <c r="U1841" i="56"/>
  <c r="V1841" i="56"/>
  <c r="K1841" i="56"/>
  <c r="P1841" i="56"/>
  <c r="AF1841" i="56"/>
  <c r="AH1841" i="56"/>
  <c r="W1777" i="56"/>
  <c r="T1777" i="56"/>
  <c r="U1777" i="56"/>
  <c r="AC1777" i="56"/>
  <c r="AG1777" i="56"/>
  <c r="Q1777" i="56"/>
  <c r="M1777" i="56"/>
  <c r="AE1777" i="56"/>
  <c r="AD1777" i="56"/>
  <c r="AF1777" i="56"/>
  <c r="V1777" i="56"/>
  <c r="R1777" i="56"/>
  <c r="S1777" i="56"/>
  <c r="AI1777" i="56"/>
  <c r="X1777" i="56"/>
  <c r="O1777" i="56"/>
  <c r="AJ1777" i="56"/>
  <c r="AB1777" i="56"/>
  <c r="K1777" i="56"/>
  <c r="AH1777" i="56"/>
  <c r="Y1777" i="56"/>
  <c r="L1777" i="56"/>
  <c r="Z1777" i="56"/>
  <c r="P1777" i="56"/>
  <c r="N1777" i="56"/>
  <c r="AA1777" i="56"/>
  <c r="R2957" i="56"/>
  <c r="AH2957" i="56"/>
  <c r="AA2957" i="56"/>
  <c r="P2957" i="56"/>
  <c r="AF2957" i="56"/>
  <c r="AG2957" i="56"/>
  <c r="K2957" i="56"/>
  <c r="Z2957" i="56"/>
  <c r="S2957" i="56"/>
  <c r="AI2957" i="56"/>
  <c r="X2957" i="56"/>
  <c r="Y2957" i="56"/>
  <c r="AC2957" i="56"/>
  <c r="N2957" i="56"/>
  <c r="AD2957" i="56"/>
  <c r="W2957" i="56"/>
  <c r="L2957" i="56"/>
  <c r="AB2957" i="56"/>
  <c r="Q2957" i="56"/>
  <c r="M2957" i="56"/>
  <c r="V2957" i="56"/>
  <c r="AJ2957" i="56"/>
  <c r="AE2957" i="56"/>
  <c r="T2957" i="56"/>
  <c r="U2957" i="56"/>
  <c r="O2957" i="56"/>
  <c r="Y3112" i="56"/>
  <c r="R3112" i="56"/>
  <c r="AH3112" i="56"/>
  <c r="X3112" i="56"/>
  <c r="O3112" i="56"/>
  <c r="AA3112" i="56"/>
  <c r="Q3112" i="56"/>
  <c r="AG3112" i="56"/>
  <c r="Z3112" i="56"/>
  <c r="P3112" i="56"/>
  <c r="AF3112" i="56"/>
  <c r="K3112" i="56"/>
  <c r="AI3112" i="56"/>
  <c r="N3112" i="56"/>
  <c r="T3112" i="56"/>
  <c r="W3112" i="56"/>
  <c r="M3112" i="56"/>
  <c r="V3112" i="56"/>
  <c r="AB3112" i="56"/>
  <c r="S3112" i="56"/>
  <c r="U3112" i="56"/>
  <c r="AD3112" i="56"/>
  <c r="AJ3112" i="56"/>
  <c r="AC3112" i="56"/>
  <c r="L3112" i="56"/>
  <c r="AE3112" i="56"/>
  <c r="R3084" i="56"/>
  <c r="AH3084" i="56"/>
  <c r="AA3084" i="56"/>
  <c r="P3084" i="56"/>
  <c r="AF3084" i="56"/>
  <c r="AC3084" i="56"/>
  <c r="Q3084" i="56"/>
  <c r="Z3084" i="56"/>
  <c r="S3084" i="56"/>
  <c r="AI3084" i="56"/>
  <c r="X3084" i="56"/>
  <c r="Y3084" i="56"/>
  <c r="AG3084" i="56"/>
  <c r="N3084" i="56"/>
  <c r="W3084" i="56"/>
  <c r="AB3084" i="56"/>
  <c r="K3084" i="56"/>
  <c r="V3084" i="56"/>
  <c r="AE3084" i="56"/>
  <c r="AJ3084" i="56"/>
  <c r="AD3084" i="56"/>
  <c r="L3084" i="56"/>
  <c r="M3084" i="56"/>
  <c r="O3084" i="56"/>
  <c r="T3084" i="56"/>
  <c r="U3084" i="56"/>
  <c r="AF1950" i="56"/>
  <c r="AI1950" i="56"/>
  <c r="W1950" i="56"/>
  <c r="R1950" i="56"/>
  <c r="S1950" i="56"/>
  <c r="P1950" i="56"/>
  <c r="X1950" i="56"/>
  <c r="Y1950" i="56"/>
  <c r="Z1950" i="56"/>
  <c r="AH1950" i="56"/>
  <c r="V1950" i="56"/>
  <c r="AA1950" i="56"/>
  <c r="M1950" i="56"/>
  <c r="T1950" i="56"/>
  <c r="U1950" i="56"/>
  <c r="K1950" i="56"/>
  <c r="AG1950" i="56"/>
  <c r="AB1950" i="56"/>
  <c r="AE1950" i="56"/>
  <c r="O1950" i="56"/>
  <c r="AJ1950" i="56"/>
  <c r="AC1950" i="56"/>
  <c r="Q1950" i="56"/>
  <c r="AD1950" i="56"/>
  <c r="N1950" i="56"/>
  <c r="L1950" i="56"/>
  <c r="P3090" i="56"/>
  <c r="AF3090" i="56"/>
  <c r="U3090" i="56"/>
  <c r="N3090" i="56"/>
  <c r="AD3090" i="56"/>
  <c r="W3090" i="56"/>
  <c r="AA3090" i="56"/>
  <c r="X3090" i="56"/>
  <c r="M3090" i="56"/>
  <c r="AC3090" i="56"/>
  <c r="V3090" i="56"/>
  <c r="S3090" i="56"/>
  <c r="AE3090" i="56"/>
  <c r="T3090" i="56"/>
  <c r="Y3090" i="56"/>
  <c r="AH3090" i="56"/>
  <c r="AB3090" i="56"/>
  <c r="AG3090" i="56"/>
  <c r="AI3090" i="56"/>
  <c r="AJ3090" i="56"/>
  <c r="R3090" i="56"/>
  <c r="O3090" i="56"/>
  <c r="L3090" i="56"/>
  <c r="Q3090" i="56"/>
  <c r="Z3090" i="56"/>
  <c r="K3090" i="56"/>
  <c r="Z1822" i="56"/>
  <c r="AA1822" i="56"/>
  <c r="X1822" i="56"/>
  <c r="N1822" i="56"/>
  <c r="Q1822" i="56"/>
  <c r="K1822" i="56"/>
  <c r="S1822" i="56"/>
  <c r="AD1822" i="56"/>
  <c r="AI1822" i="56"/>
  <c r="AJ1822" i="56"/>
  <c r="Y1822" i="56"/>
  <c r="O1822" i="56"/>
  <c r="AH1822" i="56"/>
  <c r="T1822" i="56"/>
  <c r="R1822" i="56"/>
  <c r="AG1822" i="56"/>
  <c r="P1822" i="56"/>
  <c r="W1822" i="56"/>
  <c r="AB1822" i="56"/>
  <c r="U1822" i="56"/>
  <c r="M1822" i="56"/>
  <c r="V1822" i="56"/>
  <c r="AE1822" i="56"/>
  <c r="AF1822" i="56"/>
  <c r="L1822" i="56"/>
  <c r="AC1822" i="56"/>
  <c r="X1758" i="56"/>
  <c r="V1758" i="56"/>
  <c r="W1758" i="56"/>
  <c r="U1758" i="56"/>
  <c r="R1758" i="56"/>
  <c r="M1758" i="56"/>
  <c r="S1758" i="56"/>
  <c r="AB1758" i="56"/>
  <c r="Z1758" i="56"/>
  <c r="AE1758" i="56"/>
  <c r="AC1758" i="56"/>
  <c r="L1758" i="56"/>
  <c r="K1758" i="56"/>
  <c r="AF1758" i="56"/>
  <c r="AD1758" i="56"/>
  <c r="Y1758" i="56"/>
  <c r="AI1758" i="56"/>
  <c r="Q1758" i="56"/>
  <c r="O1758" i="56"/>
  <c r="T1758" i="56"/>
  <c r="AJ1758" i="56"/>
  <c r="AH1758" i="56"/>
  <c r="AG1758" i="56"/>
  <c r="N1758" i="56"/>
  <c r="AA1758" i="56"/>
  <c r="P1758" i="56"/>
  <c r="O3087" i="56"/>
  <c r="AE3087" i="56"/>
  <c r="T3087" i="56"/>
  <c r="AJ3087" i="56"/>
  <c r="Y3087" i="56"/>
  <c r="AD3087" i="56"/>
  <c r="V3087" i="56"/>
  <c r="W3087" i="56"/>
  <c r="L3087" i="56"/>
  <c r="AB3087" i="56"/>
  <c r="Q3087" i="56"/>
  <c r="AG3087" i="56"/>
  <c r="AH3087" i="56"/>
  <c r="AA3087" i="56"/>
  <c r="P3087" i="56"/>
  <c r="AF3087" i="56"/>
  <c r="U3087" i="56"/>
  <c r="N3087" i="56"/>
  <c r="Z3087" i="56"/>
  <c r="S3087" i="56"/>
  <c r="AC3087" i="56"/>
  <c r="X3087" i="56"/>
  <c r="K3087" i="56"/>
  <c r="M3087" i="56"/>
  <c r="AI3087" i="56"/>
  <c r="R3087" i="56"/>
  <c r="U1771" i="56"/>
  <c r="T1771" i="56"/>
  <c r="V1771" i="56"/>
  <c r="AD1771" i="56"/>
  <c r="N1771" i="56"/>
  <c r="P1771" i="56"/>
  <c r="L1771" i="56"/>
  <c r="AC1771" i="56"/>
  <c r="AE1771" i="56"/>
  <c r="AF1771" i="56"/>
  <c r="W1771" i="56"/>
  <c r="AH1771" i="56"/>
  <c r="Q1771" i="56"/>
  <c r="AG1771" i="56"/>
  <c r="AJ1771" i="56"/>
  <c r="X1771" i="56"/>
  <c r="AB1771" i="56"/>
  <c r="O1771" i="56"/>
  <c r="K1771" i="56"/>
  <c r="AA1771" i="56"/>
  <c r="S1771" i="56"/>
  <c r="Y1771" i="56"/>
  <c r="R1771" i="56"/>
  <c r="Z1771" i="56"/>
  <c r="M1771" i="56"/>
  <c r="AI1771" i="56"/>
  <c r="Z2987" i="56"/>
  <c r="S2987" i="56"/>
  <c r="AI2987" i="56"/>
  <c r="Y2987" i="56"/>
  <c r="AJ2987" i="56"/>
  <c r="P2987" i="56"/>
  <c r="R2987" i="56"/>
  <c r="AH2987" i="56"/>
  <c r="AA2987" i="56"/>
  <c r="Q2987" i="56"/>
  <c r="AG2987" i="56"/>
  <c r="L2987" i="56"/>
  <c r="K2987" i="56"/>
  <c r="V2987" i="56"/>
  <c r="O2987" i="56"/>
  <c r="AE2987" i="56"/>
  <c r="U2987" i="56"/>
  <c r="T2987" i="56"/>
  <c r="AB2987" i="56"/>
  <c r="M2987" i="56"/>
  <c r="AD2987" i="56"/>
  <c r="X2987" i="56"/>
  <c r="W2987" i="56"/>
  <c r="AF2987" i="56"/>
  <c r="N2987" i="56"/>
  <c r="AC2987" i="56"/>
  <c r="AE1723" i="56"/>
  <c r="AC1723" i="56"/>
  <c r="T1723" i="56"/>
  <c r="AF1723" i="56"/>
  <c r="R1723" i="56"/>
  <c r="S1723" i="56"/>
  <c r="W1723" i="56"/>
  <c r="Y1723" i="56"/>
  <c r="AB1723" i="56"/>
  <c r="AD1723" i="56"/>
  <c r="M1723" i="56"/>
  <c r="AI1723" i="56"/>
  <c r="Z1723" i="56"/>
  <c r="X1723" i="56"/>
  <c r="O1723" i="56"/>
  <c r="K1723" i="56"/>
  <c r="U1723" i="56"/>
  <c r="AH1723" i="56"/>
  <c r="V1723" i="56"/>
  <c r="P1723" i="56"/>
  <c r="Q1723" i="56"/>
  <c r="AG1723" i="56"/>
  <c r="N1723" i="56"/>
  <c r="AA1723" i="56"/>
  <c r="L1723" i="56"/>
  <c r="AJ1723" i="56"/>
  <c r="S2933" i="56"/>
  <c r="AI2933" i="56"/>
  <c r="X2933" i="56"/>
  <c r="R2933" i="56"/>
  <c r="U2933" i="56"/>
  <c r="AD2933" i="56"/>
  <c r="K2933" i="56"/>
  <c r="AA2933" i="56"/>
  <c r="P2933" i="56"/>
  <c r="AF2933" i="56"/>
  <c r="AH2933" i="56"/>
  <c r="N2933" i="56"/>
  <c r="Q2933" i="56"/>
  <c r="O2933" i="56"/>
  <c r="AE2933" i="56"/>
  <c r="T2933" i="56"/>
  <c r="AJ2933" i="56"/>
  <c r="M2933" i="56"/>
  <c r="V2933" i="56"/>
  <c r="Y2933" i="56"/>
  <c r="L2933" i="56"/>
  <c r="AG2933" i="56"/>
  <c r="Z2933" i="56"/>
  <c r="W2933" i="56"/>
  <c r="AC2933" i="56"/>
  <c r="AB2933" i="56"/>
  <c r="Q3151" i="56"/>
  <c r="AG3151" i="56"/>
  <c r="AA3151" i="56"/>
  <c r="P3151" i="56"/>
  <c r="AF3151" i="56"/>
  <c r="K3151" i="56"/>
  <c r="Z3151" i="56"/>
  <c r="Y3151" i="56"/>
  <c r="S3151" i="56"/>
  <c r="AI3151" i="56"/>
  <c r="X3151" i="56"/>
  <c r="R3151" i="56"/>
  <c r="N3151" i="56"/>
  <c r="M3151" i="56"/>
  <c r="AC3151" i="56"/>
  <c r="W3151" i="56"/>
  <c r="L3151" i="56"/>
  <c r="AB3151" i="56"/>
  <c r="AH3151" i="56"/>
  <c r="AD3151" i="56"/>
  <c r="AE3151" i="56"/>
  <c r="U3151" i="56"/>
  <c r="AJ3151" i="56"/>
  <c r="O3151" i="56"/>
  <c r="V3151" i="56"/>
  <c r="T3151" i="56"/>
  <c r="X3105" i="56"/>
  <c r="M3105" i="56"/>
  <c r="AC3105" i="56"/>
  <c r="W3105" i="56"/>
  <c r="N3105" i="56"/>
  <c r="K3105" i="56"/>
  <c r="P3105" i="56"/>
  <c r="AF3105" i="56"/>
  <c r="U3105" i="56"/>
  <c r="O3105" i="56"/>
  <c r="AE3105" i="56"/>
  <c r="V3105" i="56"/>
  <c r="R3105" i="56"/>
  <c r="T3105" i="56"/>
  <c r="AJ3105" i="56"/>
  <c r="Y3105" i="56"/>
  <c r="S3105" i="56"/>
  <c r="AI3105" i="56"/>
  <c r="Z3105" i="56"/>
  <c r="AB3105" i="56"/>
  <c r="AD3105" i="56"/>
  <c r="AG3105" i="56"/>
  <c r="L3105" i="56"/>
  <c r="AA3105" i="56"/>
  <c r="AH3105" i="56"/>
  <c r="Q3105" i="56"/>
  <c r="Z3041" i="56"/>
  <c r="S3041" i="56"/>
  <c r="AI3041" i="56"/>
  <c r="Y3041" i="56"/>
  <c r="AB3041" i="56"/>
  <c r="AJ3041" i="56"/>
  <c r="R3041" i="56"/>
  <c r="AH3041" i="56"/>
  <c r="AA3041" i="56"/>
  <c r="Q3041" i="56"/>
  <c r="AG3041" i="56"/>
  <c r="AF3041" i="56"/>
  <c r="K3041" i="56"/>
  <c r="V3041" i="56"/>
  <c r="O3041" i="56"/>
  <c r="AE3041" i="56"/>
  <c r="U3041" i="56"/>
  <c r="L3041" i="56"/>
  <c r="T3041" i="56"/>
  <c r="AD3041" i="56"/>
  <c r="P3041" i="56"/>
  <c r="M3041" i="56"/>
  <c r="N3041" i="56"/>
  <c r="AC3041" i="56"/>
  <c r="W3041" i="56"/>
  <c r="X3041" i="56"/>
  <c r="AE1789" i="56"/>
  <c r="AB1789" i="56"/>
  <c r="Z1789" i="56"/>
  <c r="U1789" i="56"/>
  <c r="O1789" i="56"/>
  <c r="P1789" i="56"/>
  <c r="W1789" i="56"/>
  <c r="T1789" i="56"/>
  <c r="AJ1789" i="56"/>
  <c r="AH1789" i="56"/>
  <c r="N1789" i="56"/>
  <c r="M1789" i="56"/>
  <c r="Q1789" i="56"/>
  <c r="AA1789" i="56"/>
  <c r="V1789" i="56"/>
  <c r="R1789" i="56"/>
  <c r="S1789" i="56"/>
  <c r="X1789" i="56"/>
  <c r="AG1789" i="56"/>
  <c r="L1789" i="56"/>
  <c r="AD1789" i="56"/>
  <c r="AI1789" i="56"/>
  <c r="AC1789" i="56"/>
  <c r="AF1789" i="56"/>
  <c r="K1789" i="56"/>
  <c r="Y1789" i="56"/>
  <c r="Y3136" i="56"/>
  <c r="R3136" i="56"/>
  <c r="L3136" i="56"/>
  <c r="AB3136" i="56"/>
  <c r="K3136" i="56"/>
  <c r="AH3136" i="56"/>
  <c r="Q3136" i="56"/>
  <c r="AG3136" i="56"/>
  <c r="Z3136" i="56"/>
  <c r="T3136" i="56"/>
  <c r="W3136" i="56"/>
  <c r="AE3136" i="56"/>
  <c r="AA3136" i="56"/>
  <c r="U3136" i="56"/>
  <c r="AD3136" i="56"/>
  <c r="AI3136" i="56"/>
  <c r="AC3136" i="56"/>
  <c r="P3136" i="56"/>
  <c r="O3136" i="56"/>
  <c r="N3136" i="56"/>
  <c r="X3136" i="56"/>
  <c r="S3136" i="56"/>
  <c r="M3136" i="56"/>
  <c r="V3136" i="56"/>
  <c r="AF3136" i="56"/>
  <c r="AJ3136" i="56"/>
  <c r="AA2960" i="56"/>
  <c r="P2960" i="56"/>
  <c r="AF2960" i="56"/>
  <c r="U2960" i="56"/>
  <c r="N2960" i="56"/>
  <c r="AH2960" i="56"/>
  <c r="S2960" i="56"/>
  <c r="AI2960" i="56"/>
  <c r="X2960" i="56"/>
  <c r="M2960" i="56"/>
  <c r="AC2960" i="56"/>
  <c r="V2960" i="56"/>
  <c r="K2960" i="56"/>
  <c r="W2960" i="56"/>
  <c r="AB2960" i="56"/>
  <c r="AG2960" i="56"/>
  <c r="AE2960" i="56"/>
  <c r="AJ2960" i="56"/>
  <c r="AD2960" i="56"/>
  <c r="L2960" i="56"/>
  <c r="Q2960" i="56"/>
  <c r="R2960" i="56"/>
  <c r="O2960" i="56"/>
  <c r="T2960" i="56"/>
  <c r="Y2960" i="56"/>
  <c r="Z2960" i="56"/>
  <c r="AC1863" i="56"/>
  <c r="AE1863" i="56"/>
  <c r="X1863" i="56"/>
  <c r="V1863" i="56"/>
  <c r="T1863" i="56"/>
  <c r="AB1863" i="56"/>
  <c r="U1863" i="56"/>
  <c r="W1863" i="56"/>
  <c r="N1863" i="56"/>
  <c r="Z1863" i="56"/>
  <c r="M1863" i="56"/>
  <c r="K1863" i="56"/>
  <c r="AJ1863" i="56"/>
  <c r="Y1863" i="56"/>
  <c r="AA1863" i="56"/>
  <c r="R1863" i="56"/>
  <c r="AH1863" i="56"/>
  <c r="S1863" i="56"/>
  <c r="Q1863" i="56"/>
  <c r="L1863" i="56"/>
  <c r="AD1863" i="56"/>
  <c r="AI1863" i="56"/>
  <c r="P1863" i="56"/>
  <c r="AF1863" i="56"/>
  <c r="O1863" i="56"/>
  <c r="AG1863" i="56"/>
  <c r="Q3038" i="56"/>
  <c r="AG3038" i="56"/>
  <c r="Z3038" i="56"/>
  <c r="P3038" i="56"/>
  <c r="AF3038" i="56"/>
  <c r="O3038" i="56"/>
  <c r="S3038" i="56"/>
  <c r="Y3038" i="56"/>
  <c r="R3038" i="56"/>
  <c r="AH3038" i="56"/>
  <c r="X3038" i="56"/>
  <c r="W3038" i="56"/>
  <c r="AI3038" i="56"/>
  <c r="U3038" i="56"/>
  <c r="AD3038" i="56"/>
  <c r="AJ3038" i="56"/>
  <c r="AC3038" i="56"/>
  <c r="L3038" i="56"/>
  <c r="AA3038" i="56"/>
  <c r="N3038" i="56"/>
  <c r="T3038" i="56"/>
  <c r="AE3038" i="56"/>
  <c r="M3038" i="56"/>
  <c r="V3038" i="56"/>
  <c r="AB3038" i="56"/>
  <c r="K3038" i="56"/>
  <c r="T3047" i="56"/>
  <c r="AJ3047" i="56"/>
  <c r="Y3047" i="56"/>
  <c r="Z3047" i="56"/>
  <c r="AI3047" i="56"/>
  <c r="AE3047" i="56"/>
  <c r="P3047" i="56"/>
  <c r="M3047" i="56"/>
  <c r="AG3047" i="56"/>
  <c r="AA3047" i="56"/>
  <c r="W3047" i="56"/>
  <c r="AB3047" i="56"/>
  <c r="U3047" i="56"/>
  <c r="AH3047" i="56"/>
  <c r="V3047" i="56"/>
  <c r="K3047" i="56"/>
  <c r="L3047" i="56"/>
  <c r="AF3047" i="56"/>
  <c r="AC3047" i="56"/>
  <c r="S3047" i="56"/>
  <c r="AD3047" i="56"/>
  <c r="R3047" i="56"/>
  <c r="X3047" i="56"/>
  <c r="O3047" i="56"/>
  <c r="Q3047" i="56"/>
  <c r="N3047" i="56"/>
  <c r="Z1736" i="56"/>
  <c r="X1736" i="56"/>
  <c r="U1736" i="56"/>
  <c r="AA1736" i="56"/>
  <c r="N1736" i="56"/>
  <c r="M1736" i="56"/>
  <c r="K1736" i="56"/>
  <c r="AH1736" i="56"/>
  <c r="AF1736" i="56"/>
  <c r="W1736" i="56"/>
  <c r="Y1736" i="56"/>
  <c r="L1736" i="56"/>
  <c r="O1736" i="56"/>
  <c r="AB1736" i="56"/>
  <c r="AI1736" i="56"/>
  <c r="S1736" i="56"/>
  <c r="V1736" i="56"/>
  <c r="AJ1736" i="56"/>
  <c r="AG1736" i="56"/>
  <c r="P1736" i="56"/>
  <c r="AD1736" i="56"/>
  <c r="AC1736" i="56"/>
  <c r="R1736" i="56"/>
  <c r="T1736" i="56"/>
  <c r="AE1736" i="56"/>
  <c r="Q1736" i="56"/>
  <c r="AG1725" i="56"/>
  <c r="AI1725" i="56"/>
  <c r="AH1725" i="56"/>
  <c r="AB1725" i="56"/>
  <c r="O1725" i="56"/>
  <c r="L1725" i="56"/>
  <c r="Y1725" i="56"/>
  <c r="AA1725" i="56"/>
  <c r="AF1725" i="56"/>
  <c r="AD1725" i="56"/>
  <c r="N1725" i="56"/>
  <c r="M1725" i="56"/>
  <c r="K1725" i="56"/>
  <c r="AC1725" i="56"/>
  <c r="AE1725" i="56"/>
  <c r="Z1725" i="56"/>
  <c r="T1725" i="56"/>
  <c r="R1725" i="56"/>
  <c r="S1725" i="56"/>
  <c r="W1725" i="56"/>
  <c r="P1725" i="56"/>
  <c r="V1725" i="56"/>
  <c r="U1725" i="56"/>
  <c r="AJ1725" i="56"/>
  <c r="X1725" i="56"/>
  <c r="Q1725" i="56"/>
  <c r="AE1929" i="56"/>
  <c r="AC1929" i="56"/>
  <c r="X1929" i="56"/>
  <c r="AJ1929" i="56"/>
  <c r="O1929" i="56"/>
  <c r="Z1929" i="56"/>
  <c r="AI1929" i="56"/>
  <c r="AG1929" i="56"/>
  <c r="AF1929" i="56"/>
  <c r="N1929" i="56"/>
  <c r="S1929" i="56"/>
  <c r="L1929" i="56"/>
  <c r="W1929" i="56"/>
  <c r="U1929" i="56"/>
  <c r="V1929" i="56"/>
  <c r="T1929" i="56"/>
  <c r="R1929" i="56"/>
  <c r="Q1929" i="56"/>
  <c r="P1929" i="56"/>
  <c r="Y1929" i="56"/>
  <c r="K1929" i="56"/>
  <c r="AB1929" i="56"/>
  <c r="AD1929" i="56"/>
  <c r="AH1929" i="56"/>
  <c r="AA1929" i="56"/>
  <c r="M1929" i="56"/>
  <c r="R3053" i="56"/>
  <c r="AH3053" i="56"/>
  <c r="AA3053" i="56"/>
  <c r="T3053" i="56"/>
  <c r="U3053" i="56"/>
  <c r="AF3053" i="56"/>
  <c r="K3053" i="56"/>
  <c r="Z3053" i="56"/>
  <c r="S3053" i="56"/>
  <c r="AI3053" i="56"/>
  <c r="AJ3053" i="56"/>
  <c r="P3053" i="56"/>
  <c r="AG3053" i="56"/>
  <c r="N3053" i="56"/>
  <c r="AD3053" i="56"/>
  <c r="W3053" i="56"/>
  <c r="L3053" i="56"/>
  <c r="M3053" i="56"/>
  <c r="X3053" i="56"/>
  <c r="Y3053" i="56"/>
  <c r="V3053" i="56"/>
  <c r="AC3053" i="56"/>
  <c r="AE3053" i="56"/>
  <c r="AB3053" i="56"/>
  <c r="O3053" i="56"/>
  <c r="Q3053" i="56"/>
  <c r="W1801" i="56"/>
  <c r="V1801" i="56"/>
  <c r="AC1801" i="56"/>
  <c r="AD1801" i="56"/>
  <c r="O1801" i="56"/>
  <c r="P1801" i="56"/>
  <c r="M1801" i="56"/>
  <c r="AE1801" i="56"/>
  <c r="AG1801" i="56"/>
  <c r="T1801" i="56"/>
  <c r="N1801" i="56"/>
  <c r="AF1801" i="56"/>
  <c r="S1801" i="56"/>
  <c r="X1801" i="56"/>
  <c r="R1801" i="56"/>
  <c r="K1801" i="56"/>
  <c r="AI1801" i="56"/>
  <c r="Y1801" i="56"/>
  <c r="Q1801" i="56"/>
  <c r="AH1801" i="56"/>
  <c r="Z1801" i="56"/>
  <c r="AA1801" i="56"/>
  <c r="U1801" i="56"/>
  <c r="AB1801" i="56"/>
  <c r="L1801" i="56"/>
  <c r="AJ1801" i="56"/>
  <c r="T1844" i="56"/>
  <c r="AJ1844" i="56"/>
  <c r="AH1844" i="56"/>
  <c r="AI1844" i="56"/>
  <c r="AC1844" i="56"/>
  <c r="W1844" i="56"/>
  <c r="K1844" i="56"/>
  <c r="AB1844" i="56"/>
  <c r="Z1844" i="56"/>
  <c r="R1844" i="56"/>
  <c r="Q1844" i="56"/>
  <c r="AG1844" i="56"/>
  <c r="AE1844" i="56"/>
  <c r="AF1844" i="56"/>
  <c r="AA1844" i="56"/>
  <c r="O1844" i="56"/>
  <c r="V1844" i="56"/>
  <c r="L1844" i="56"/>
  <c r="P1844" i="56"/>
  <c r="X1844" i="56"/>
  <c r="N1844" i="56"/>
  <c r="Y1844" i="56"/>
  <c r="M1844" i="56"/>
  <c r="S1844" i="56"/>
  <c r="AD1844" i="56"/>
  <c r="U1844" i="56"/>
  <c r="W3067" i="56"/>
  <c r="L3067" i="56"/>
  <c r="AB3067" i="56"/>
  <c r="Q3067" i="56"/>
  <c r="AG3067" i="56"/>
  <c r="N3067" i="56"/>
  <c r="O3067" i="56"/>
  <c r="AE3067" i="56"/>
  <c r="T3067" i="56"/>
  <c r="AJ3067" i="56"/>
  <c r="Y3067" i="56"/>
  <c r="AH3067" i="56"/>
  <c r="Z3067" i="56"/>
  <c r="S3067" i="56"/>
  <c r="AI3067" i="56"/>
  <c r="X3067" i="56"/>
  <c r="M3067" i="56"/>
  <c r="AC3067" i="56"/>
  <c r="V3067" i="56"/>
  <c r="K3067" i="56"/>
  <c r="U3067" i="56"/>
  <c r="P3067" i="56"/>
  <c r="AD3067" i="56"/>
  <c r="AF3067" i="56"/>
  <c r="AA3067" i="56"/>
  <c r="R3067" i="56"/>
  <c r="S3114" i="56"/>
  <c r="AI3114" i="56"/>
  <c r="X3114" i="56"/>
  <c r="N3114" i="56"/>
  <c r="AD3114" i="56"/>
  <c r="U3114" i="56"/>
  <c r="AG3114" i="56"/>
  <c r="AA3114" i="56"/>
  <c r="P3114" i="56"/>
  <c r="AF3114" i="56"/>
  <c r="V3114" i="56"/>
  <c r="M3114" i="56"/>
  <c r="Y3114" i="56"/>
  <c r="W3114" i="56"/>
  <c r="AB3114" i="56"/>
  <c r="AH3114" i="56"/>
  <c r="AE3114" i="56"/>
  <c r="AJ3114" i="56"/>
  <c r="AC3114" i="56"/>
  <c r="L3114" i="56"/>
  <c r="R3114" i="56"/>
  <c r="K3114" i="56"/>
  <c r="O3114" i="56"/>
  <c r="T3114" i="56"/>
  <c r="Z3114" i="56"/>
  <c r="Q3114" i="56"/>
  <c r="Z1846" i="56"/>
  <c r="X1846" i="56"/>
  <c r="N1846" i="56"/>
  <c r="L1846" i="56"/>
  <c r="W1846" i="56"/>
  <c r="S1846" i="56"/>
  <c r="P1846" i="56"/>
  <c r="AH1846" i="56"/>
  <c r="AJ1846" i="56"/>
  <c r="Q1846" i="56"/>
  <c r="M1846" i="56"/>
  <c r="AC1846" i="56"/>
  <c r="T1846" i="56"/>
  <c r="R1846" i="56"/>
  <c r="AA1846" i="56"/>
  <c r="K1846" i="56"/>
  <c r="V1846" i="56"/>
  <c r="AB1846" i="56"/>
  <c r="Y1846" i="56"/>
  <c r="AI1846" i="56"/>
  <c r="U1846" i="56"/>
  <c r="AD1846" i="56"/>
  <c r="AF1846" i="56"/>
  <c r="AG1846" i="56"/>
  <c r="AE1846" i="56"/>
  <c r="O1846" i="56"/>
  <c r="S2986" i="56"/>
  <c r="AI2986" i="56"/>
  <c r="X2986" i="56"/>
  <c r="N2986" i="56"/>
  <c r="AD2986" i="56"/>
  <c r="Q2986" i="56"/>
  <c r="K2986" i="56"/>
  <c r="AA2986" i="56"/>
  <c r="P2986" i="56"/>
  <c r="AF2986" i="56"/>
  <c r="V2986" i="56"/>
  <c r="M2986" i="56"/>
  <c r="U2986" i="56"/>
  <c r="W2986" i="56"/>
  <c r="AB2986" i="56"/>
  <c r="AH2986" i="56"/>
  <c r="AE2986" i="56"/>
  <c r="AJ2986" i="56"/>
  <c r="AC2986" i="56"/>
  <c r="L2986" i="56"/>
  <c r="R2986" i="56"/>
  <c r="AG2986" i="56"/>
  <c r="O2986" i="56"/>
  <c r="T2986" i="56"/>
  <c r="Z2986" i="56"/>
  <c r="Y2986" i="56"/>
  <c r="X1718" i="56"/>
  <c r="V1718" i="56"/>
  <c r="W1718" i="56"/>
  <c r="U1718" i="56"/>
  <c r="R1718" i="56"/>
  <c r="S1718" i="56"/>
  <c r="AI1718" i="56"/>
  <c r="AF1718" i="56"/>
  <c r="AD1718" i="56"/>
  <c r="Y1718" i="56"/>
  <c r="AA1718" i="56"/>
  <c r="Q1718" i="56"/>
  <c r="K1718" i="56"/>
  <c r="T1718" i="56"/>
  <c r="AH1718" i="56"/>
  <c r="N1718" i="56"/>
  <c r="O1718" i="56"/>
  <c r="AB1718" i="56"/>
  <c r="AE1718" i="56"/>
  <c r="L1718" i="56"/>
  <c r="AJ1718" i="56"/>
  <c r="AG1718" i="56"/>
  <c r="M1718" i="56"/>
  <c r="Z1718" i="56"/>
  <c r="AC1718" i="56"/>
  <c r="P1718" i="56"/>
  <c r="R3007" i="56"/>
  <c r="AH3007" i="56"/>
  <c r="AA3007" i="56"/>
  <c r="P3007" i="56"/>
  <c r="AF3007" i="56"/>
  <c r="AC3007" i="56"/>
  <c r="K3007" i="56"/>
  <c r="Z3007" i="56"/>
  <c r="S3007" i="56"/>
  <c r="AI3007" i="56"/>
  <c r="X3007" i="56"/>
  <c r="Y3007" i="56"/>
  <c r="AG3007" i="56"/>
  <c r="N3007" i="56"/>
  <c r="AD3007" i="56"/>
  <c r="W3007" i="56"/>
  <c r="L3007" i="56"/>
  <c r="AB3007" i="56"/>
  <c r="M3007" i="56"/>
  <c r="Q3007" i="56"/>
  <c r="T3007" i="56"/>
  <c r="O3007" i="56"/>
  <c r="U3007" i="56"/>
  <c r="AE3007" i="56"/>
  <c r="V3007" i="56"/>
  <c r="AJ3007" i="56"/>
  <c r="Y3008" i="56"/>
  <c r="R3008" i="56"/>
  <c r="AH3008" i="56"/>
  <c r="AA3008" i="56"/>
  <c r="AF3008" i="56"/>
  <c r="X3008" i="56"/>
  <c r="Q3008" i="56"/>
  <c r="AG3008" i="56"/>
  <c r="Z3008" i="56"/>
  <c r="S3008" i="56"/>
  <c r="AI3008" i="56"/>
  <c r="AJ3008" i="56"/>
  <c r="K3008" i="56"/>
  <c r="U3008" i="56"/>
  <c r="AD3008" i="56"/>
  <c r="P3008" i="56"/>
  <c r="AC3008" i="56"/>
  <c r="O3008" i="56"/>
  <c r="T3008" i="56"/>
  <c r="N3008" i="56"/>
  <c r="W3008" i="56"/>
  <c r="AB3008" i="56"/>
  <c r="M3008" i="56"/>
  <c r="V3008" i="56"/>
  <c r="AE3008" i="56"/>
  <c r="L3008" i="56"/>
  <c r="L3043" i="56"/>
  <c r="AB3043" i="56"/>
  <c r="T3043" i="56"/>
  <c r="M3043" i="56"/>
  <c r="AC3043" i="56"/>
  <c r="W3043" i="56"/>
  <c r="Z3043" i="56"/>
  <c r="AH3043" i="56"/>
  <c r="AF3043" i="56"/>
  <c r="U3043" i="56"/>
  <c r="O3043" i="56"/>
  <c r="AE3043" i="56"/>
  <c r="AD3043" i="56"/>
  <c r="K3043" i="56"/>
  <c r="P3043" i="56"/>
  <c r="AJ3043" i="56"/>
  <c r="Y3043" i="56"/>
  <c r="S3043" i="56"/>
  <c r="AI3043" i="56"/>
  <c r="R3043" i="56"/>
  <c r="Q3043" i="56"/>
  <c r="V3043" i="56"/>
  <c r="AA3043" i="56"/>
  <c r="X3043" i="56"/>
  <c r="N3043" i="56"/>
  <c r="AG3043" i="56"/>
  <c r="W1747" i="56"/>
  <c r="U1747" i="56"/>
  <c r="Z1747" i="56"/>
  <c r="AJ1747" i="56"/>
  <c r="N1747" i="56"/>
  <c r="P1747" i="56"/>
  <c r="S1747" i="56"/>
  <c r="AE1747" i="56"/>
  <c r="AC1747" i="56"/>
  <c r="T1747" i="56"/>
  <c r="AF1747" i="56"/>
  <c r="O1747" i="56"/>
  <c r="K1747" i="56"/>
  <c r="AI1747" i="56"/>
  <c r="AB1747" i="56"/>
  <c r="V1747" i="56"/>
  <c r="AG1747" i="56"/>
  <c r="AD1747" i="56"/>
  <c r="L1747" i="56"/>
  <c r="AA1747" i="56"/>
  <c r="AH1747" i="56"/>
  <c r="R1747" i="56"/>
  <c r="M1747" i="56"/>
  <c r="X1747" i="56"/>
  <c r="Y1747" i="56"/>
  <c r="Q1747" i="56"/>
  <c r="AH1728" i="56"/>
  <c r="AF1728" i="56"/>
  <c r="W1728" i="56"/>
  <c r="AG1728" i="56"/>
  <c r="Q1728" i="56"/>
  <c r="P1728" i="56"/>
  <c r="Z1728" i="56"/>
  <c r="X1728" i="56"/>
  <c r="U1728" i="56"/>
  <c r="AA1728" i="56"/>
  <c r="R1728" i="56"/>
  <c r="S1728" i="56"/>
  <c r="K1728" i="56"/>
  <c r="T1728" i="56"/>
  <c r="AE1728" i="56"/>
  <c r="M1728" i="56"/>
  <c r="AB1728" i="56"/>
  <c r="AI1728" i="56"/>
  <c r="Y1728" i="56"/>
  <c r="V1728" i="56"/>
  <c r="AJ1728" i="56"/>
  <c r="N1728" i="56"/>
  <c r="O1728" i="56"/>
  <c r="AD1728" i="56"/>
  <c r="AC1728" i="56"/>
  <c r="L1728" i="56"/>
  <c r="X3113" i="56"/>
  <c r="M3113" i="56"/>
  <c r="AC3113" i="56"/>
  <c r="W3113" i="56"/>
  <c r="V3113" i="56"/>
  <c r="AH3113" i="56"/>
  <c r="P3113" i="56"/>
  <c r="AF3113" i="56"/>
  <c r="U3113" i="56"/>
  <c r="O3113" i="56"/>
  <c r="AE3113" i="56"/>
  <c r="AD3113" i="56"/>
  <c r="Z3113" i="56"/>
  <c r="T3113" i="56"/>
  <c r="AJ3113" i="56"/>
  <c r="Y3113" i="56"/>
  <c r="S3113" i="56"/>
  <c r="AI3113" i="56"/>
  <c r="R3113" i="56"/>
  <c r="Q3113" i="56"/>
  <c r="K3113" i="56"/>
  <c r="L3113" i="56"/>
  <c r="AA3113" i="56"/>
  <c r="AB3113" i="56"/>
  <c r="N3113" i="56"/>
  <c r="AG3113" i="56"/>
  <c r="AE1861" i="56"/>
  <c r="AC1861" i="56"/>
  <c r="Z1861" i="56"/>
  <c r="AJ1861" i="56"/>
  <c r="S1861" i="56"/>
  <c r="K1861" i="56"/>
  <c r="W1861" i="56"/>
  <c r="U1861" i="56"/>
  <c r="N1861" i="56"/>
  <c r="T1861" i="56"/>
  <c r="AF1861" i="56"/>
  <c r="V1861" i="56"/>
  <c r="P1861" i="56"/>
  <c r="Y1861" i="56"/>
  <c r="AB1861" i="56"/>
  <c r="O1861" i="56"/>
  <c r="AG1861" i="56"/>
  <c r="X1861" i="56"/>
  <c r="AD1861" i="56"/>
  <c r="AI1861" i="56"/>
  <c r="AH1861" i="56"/>
  <c r="Q1861" i="56"/>
  <c r="L1861" i="56"/>
  <c r="R1861" i="56"/>
  <c r="AA1861" i="56"/>
  <c r="M1861" i="56"/>
  <c r="X2985" i="56"/>
  <c r="M2985" i="56"/>
  <c r="AC2985" i="56"/>
  <c r="W2985" i="56"/>
  <c r="V2985" i="56"/>
  <c r="R2985" i="56"/>
  <c r="P2985" i="56"/>
  <c r="AF2985" i="56"/>
  <c r="U2985" i="56"/>
  <c r="O2985" i="56"/>
  <c r="AE2985" i="56"/>
  <c r="N2985" i="56"/>
  <c r="K2985" i="56"/>
  <c r="T2985" i="56"/>
  <c r="AJ2985" i="56"/>
  <c r="Y2985" i="56"/>
  <c r="S2985" i="56"/>
  <c r="AI2985" i="56"/>
  <c r="AD2985" i="56"/>
  <c r="Q2985" i="56"/>
  <c r="AH2985" i="56"/>
  <c r="L2985" i="56"/>
  <c r="AA2985" i="56"/>
  <c r="AB2985" i="56"/>
  <c r="Z2985" i="56"/>
  <c r="AG2985" i="56"/>
  <c r="X3152" i="56"/>
  <c r="K3152" i="56"/>
  <c r="Z3152" i="56"/>
  <c r="S3152" i="56"/>
  <c r="AI3152" i="56"/>
  <c r="U3152" i="56"/>
  <c r="P3152" i="56"/>
  <c r="AF3152" i="56"/>
  <c r="R3152" i="56"/>
  <c r="AH3152" i="56"/>
  <c r="AA3152" i="56"/>
  <c r="M3152" i="56"/>
  <c r="AG3152" i="56"/>
  <c r="T3152" i="56"/>
  <c r="V3152" i="56"/>
  <c r="AE3152" i="56"/>
  <c r="AB3152" i="56"/>
  <c r="AD3152" i="56"/>
  <c r="Y3152" i="56"/>
  <c r="AJ3152" i="56"/>
  <c r="O3152" i="56"/>
  <c r="AC3152" i="56"/>
  <c r="L3152" i="56"/>
  <c r="N3152" i="56"/>
  <c r="W3152" i="56"/>
  <c r="Q3152" i="56"/>
  <c r="Y2984" i="56"/>
  <c r="R2984" i="56"/>
  <c r="AH2984" i="56"/>
  <c r="X2984" i="56"/>
  <c r="O2984" i="56"/>
  <c r="W2984" i="56"/>
  <c r="Q2984" i="56"/>
  <c r="AG2984" i="56"/>
  <c r="Z2984" i="56"/>
  <c r="P2984" i="56"/>
  <c r="AF2984" i="56"/>
  <c r="S2984" i="56"/>
  <c r="K2984" i="56"/>
  <c r="N2984" i="56"/>
  <c r="T2984" i="56"/>
  <c r="AI2984" i="56"/>
  <c r="M2984" i="56"/>
  <c r="V2984" i="56"/>
  <c r="AB2984" i="56"/>
  <c r="AA2984" i="56"/>
  <c r="U2984" i="56"/>
  <c r="AD2984" i="56"/>
  <c r="AJ2984" i="56"/>
  <c r="AC2984" i="56"/>
  <c r="L2984" i="56"/>
  <c r="AE2984" i="56"/>
  <c r="AC1895" i="56"/>
  <c r="AE1895" i="56"/>
  <c r="X1895" i="56"/>
  <c r="V1895" i="56"/>
  <c r="T1895" i="56"/>
  <c r="AB1895" i="56"/>
  <c r="U1895" i="56"/>
  <c r="W1895" i="56"/>
  <c r="N1895" i="56"/>
  <c r="Z1895" i="56"/>
  <c r="M1895" i="56"/>
  <c r="K1895" i="56"/>
  <c r="AJ1895" i="56"/>
  <c r="AI1895" i="56"/>
  <c r="AD1895" i="56"/>
  <c r="P1895" i="56"/>
  <c r="AG1895" i="56"/>
  <c r="AF1895" i="56"/>
  <c r="O1895" i="56"/>
  <c r="AA1895" i="56"/>
  <c r="AH1895" i="56"/>
  <c r="L1895" i="56"/>
  <c r="S1895" i="56"/>
  <c r="Y1895" i="56"/>
  <c r="R1895" i="56"/>
  <c r="Q1895" i="56"/>
  <c r="Z1906" i="56"/>
  <c r="X1906" i="56"/>
  <c r="N1906" i="56"/>
  <c r="W1906" i="56"/>
  <c r="P1906" i="56"/>
  <c r="Q1906" i="56"/>
  <c r="O1906" i="56"/>
  <c r="AH1906" i="56"/>
  <c r="AF1906" i="56"/>
  <c r="U1906" i="56"/>
  <c r="AA1906" i="56"/>
  <c r="Y1906" i="56"/>
  <c r="M1906" i="56"/>
  <c r="AD1906" i="56"/>
  <c r="R1906" i="56"/>
  <c r="K1906" i="56"/>
  <c r="T1906" i="56"/>
  <c r="AC1906" i="56"/>
  <c r="L1906" i="56"/>
  <c r="AB1906" i="56"/>
  <c r="AE1906" i="56"/>
  <c r="AG1906" i="56"/>
  <c r="V1906" i="56"/>
  <c r="AJ1906" i="56"/>
  <c r="AI1906" i="56"/>
  <c r="S1906" i="56"/>
  <c r="U3046" i="56"/>
  <c r="N3046" i="56"/>
  <c r="AD3046" i="56"/>
  <c r="AI3046" i="56"/>
  <c r="AJ3046" i="56"/>
  <c r="X3046" i="56"/>
  <c r="AC3046" i="56"/>
  <c r="Z3046" i="56"/>
  <c r="L3046" i="56"/>
  <c r="W3046" i="56"/>
  <c r="K3046" i="56"/>
  <c r="M3046" i="56"/>
  <c r="AG3046" i="56"/>
  <c r="AH3046" i="56"/>
  <c r="T3046" i="56"/>
  <c r="AE3046" i="56"/>
  <c r="Y3046" i="56"/>
  <c r="V3046" i="56"/>
  <c r="AA3046" i="56"/>
  <c r="O3046" i="56"/>
  <c r="P3046" i="56"/>
  <c r="R3046" i="56"/>
  <c r="AB3046" i="56"/>
  <c r="Q3046" i="56"/>
  <c r="AF3046" i="56"/>
  <c r="S3046" i="56"/>
  <c r="AA2982" i="56"/>
  <c r="P2982" i="56"/>
  <c r="AF2982" i="56"/>
  <c r="V2982" i="56"/>
  <c r="Q2982" i="56"/>
  <c r="M2982" i="56"/>
  <c r="O2982" i="56"/>
  <c r="AE2982" i="56"/>
  <c r="T2982" i="56"/>
  <c r="AJ2982" i="56"/>
  <c r="Z2982" i="56"/>
  <c r="AG2982" i="56"/>
  <c r="AC2982" i="56"/>
  <c r="W2982" i="56"/>
  <c r="L2982" i="56"/>
  <c r="AB2982" i="56"/>
  <c r="R2982" i="56"/>
  <c r="AH2982" i="56"/>
  <c r="Y2982" i="56"/>
  <c r="X2982" i="56"/>
  <c r="K2982" i="56"/>
  <c r="S2982" i="56"/>
  <c r="AD2982" i="56"/>
  <c r="AI2982" i="56"/>
  <c r="U2982" i="56"/>
  <c r="N2982" i="56"/>
  <c r="R2934" i="56"/>
  <c r="AH2934" i="56"/>
  <c r="AA2934" i="56"/>
  <c r="Y2934" i="56"/>
  <c r="AB2934" i="56"/>
  <c r="AC2934" i="56"/>
  <c r="K2934" i="56"/>
  <c r="Z2934" i="56"/>
  <c r="S2934" i="56"/>
  <c r="AI2934" i="56"/>
  <c r="L2934" i="56"/>
  <c r="M2934" i="56"/>
  <c r="X2934" i="56"/>
  <c r="V2934" i="56"/>
  <c r="AE2934" i="56"/>
  <c r="AJ2934" i="56"/>
  <c r="AD2934" i="56"/>
  <c r="Q2934" i="56"/>
  <c r="U2934" i="56"/>
  <c r="O2934" i="56"/>
  <c r="AG2934" i="56"/>
  <c r="P2934" i="56"/>
  <c r="N2934" i="56"/>
  <c r="W2934" i="56"/>
  <c r="T2934" i="56"/>
  <c r="AF2934" i="56"/>
  <c r="Y2992" i="56"/>
  <c r="R2992" i="56"/>
  <c r="L2992" i="56"/>
  <c r="AB2992" i="56"/>
  <c r="AA2992" i="56"/>
  <c r="S2992" i="56"/>
  <c r="Q2992" i="56"/>
  <c r="AG2992" i="56"/>
  <c r="Z2992" i="56"/>
  <c r="T2992" i="56"/>
  <c r="W2992" i="56"/>
  <c r="O2992" i="56"/>
  <c r="K2992" i="56"/>
  <c r="U2992" i="56"/>
  <c r="AD2992" i="56"/>
  <c r="AI2992" i="56"/>
  <c r="AC2992" i="56"/>
  <c r="P2992" i="56"/>
  <c r="AJ2992" i="56"/>
  <c r="N2992" i="56"/>
  <c r="X2992" i="56"/>
  <c r="AE2992" i="56"/>
  <c r="M2992" i="56"/>
  <c r="V2992" i="56"/>
  <c r="AF2992" i="56"/>
  <c r="AH2992" i="56"/>
  <c r="Y2953" i="56"/>
  <c r="AD2953" i="56"/>
  <c r="AA2953" i="56"/>
  <c r="R2953" i="56"/>
  <c r="AJ2953" i="56"/>
  <c r="AG2953" i="56"/>
  <c r="Q2953" i="56"/>
  <c r="T2953" i="56"/>
  <c r="P2953" i="56"/>
  <c r="AI2953" i="56"/>
  <c r="AB2953" i="56"/>
  <c r="S2953" i="56"/>
  <c r="K2953" i="56"/>
  <c r="U2953" i="56"/>
  <c r="Z2953" i="56"/>
  <c r="V2953" i="56"/>
  <c r="L2953" i="56"/>
  <c r="AF2953" i="56"/>
  <c r="X2953" i="56"/>
  <c r="AH2953" i="56"/>
  <c r="N2953" i="56"/>
  <c r="M2953" i="56"/>
  <c r="W2953" i="56"/>
  <c r="O2953" i="56"/>
  <c r="AC2953" i="56"/>
  <c r="AE2953" i="56"/>
  <c r="M2947" i="56"/>
  <c r="AC2947" i="56"/>
  <c r="V2947" i="56"/>
  <c r="O2947" i="56"/>
  <c r="AE2947" i="56"/>
  <c r="T2947" i="56"/>
  <c r="L2947" i="56"/>
  <c r="U2947" i="56"/>
  <c r="N2947" i="56"/>
  <c r="AD2947" i="56"/>
  <c r="W2947" i="56"/>
  <c r="P2947" i="56"/>
  <c r="X2947" i="56"/>
  <c r="Y2947" i="56"/>
  <c r="R2947" i="56"/>
  <c r="AH2947" i="56"/>
  <c r="AA2947" i="56"/>
  <c r="AF2947" i="56"/>
  <c r="AB2947" i="56"/>
  <c r="Z2947" i="56"/>
  <c r="K2947" i="56"/>
  <c r="S2947" i="56"/>
  <c r="AG2947" i="56"/>
  <c r="AJ2947" i="56"/>
  <c r="AI2947" i="56"/>
  <c r="Q2947" i="56"/>
  <c r="AA3134" i="56"/>
  <c r="P3134" i="56"/>
  <c r="AF3134" i="56"/>
  <c r="V3134" i="56"/>
  <c r="Y3134" i="56"/>
  <c r="U3134" i="56"/>
  <c r="S3134" i="56"/>
  <c r="AI3134" i="56"/>
  <c r="X3134" i="56"/>
  <c r="N3134" i="56"/>
  <c r="AD3134" i="56"/>
  <c r="AG3134" i="56"/>
  <c r="M3134" i="56"/>
  <c r="O3134" i="56"/>
  <c r="T3134" i="56"/>
  <c r="Z3134" i="56"/>
  <c r="AC3134" i="56"/>
  <c r="W3134" i="56"/>
  <c r="AB3134" i="56"/>
  <c r="AH3134" i="56"/>
  <c r="AE3134" i="56"/>
  <c r="AJ3134" i="56"/>
  <c r="Q3134" i="56"/>
  <c r="L3134" i="56"/>
  <c r="R3134" i="56"/>
  <c r="K3134" i="56"/>
  <c r="V1948" i="56"/>
  <c r="U1948" i="56"/>
  <c r="AB1948" i="56"/>
  <c r="AE1948" i="56"/>
  <c r="R1948" i="56"/>
  <c r="S1948" i="56"/>
  <c r="X1948" i="56"/>
  <c r="AD1948" i="56"/>
  <c r="AF1948" i="56"/>
  <c r="T1948" i="56"/>
  <c r="AC1948" i="56"/>
  <c r="AI1948" i="56"/>
  <c r="P1948" i="56"/>
  <c r="AH1948" i="56"/>
  <c r="W1948" i="56"/>
  <c r="Y1948" i="56"/>
  <c r="Z1948" i="56"/>
  <c r="N1948" i="56"/>
  <c r="K1948" i="56"/>
  <c r="AA1948" i="56"/>
  <c r="M1948" i="56"/>
  <c r="Q1948" i="56"/>
  <c r="AJ1948" i="56"/>
  <c r="L1948" i="56"/>
  <c r="AG1948" i="56"/>
  <c r="O1948" i="56"/>
  <c r="Q3159" i="56"/>
  <c r="AG3159" i="56"/>
  <c r="AA3159" i="56"/>
  <c r="P3159" i="56"/>
  <c r="AF3159" i="56"/>
  <c r="N3159" i="56"/>
  <c r="R3159" i="56"/>
  <c r="Y3159" i="56"/>
  <c r="S3159" i="56"/>
  <c r="AI3159" i="56"/>
  <c r="X3159" i="56"/>
  <c r="Z3159" i="56"/>
  <c r="V3159" i="56"/>
  <c r="M3159" i="56"/>
  <c r="AC3159" i="56"/>
  <c r="W3159" i="56"/>
  <c r="L3159" i="56"/>
  <c r="AB3159" i="56"/>
  <c r="K3159" i="56"/>
  <c r="AH3159" i="56"/>
  <c r="T3159" i="56"/>
  <c r="O3159" i="56"/>
  <c r="AD3159" i="56"/>
  <c r="AE3159" i="56"/>
  <c r="AJ3159" i="56"/>
  <c r="U3159" i="56"/>
  <c r="AE1921" i="56"/>
  <c r="AC1921" i="56"/>
  <c r="AD1921" i="56"/>
  <c r="AB1921" i="56"/>
  <c r="Z1921" i="56"/>
  <c r="K1921" i="56"/>
  <c r="AI1921" i="56"/>
  <c r="AG1921" i="56"/>
  <c r="X1921" i="56"/>
  <c r="AJ1921" i="56"/>
  <c r="O1921" i="56"/>
  <c r="AH1921" i="56"/>
  <c r="W1921" i="56"/>
  <c r="U1921" i="56"/>
  <c r="N1921" i="56"/>
  <c r="AF1921" i="56"/>
  <c r="M1921" i="56"/>
  <c r="S1921" i="56"/>
  <c r="P1921" i="56"/>
  <c r="AA1921" i="56"/>
  <c r="R1921" i="56"/>
  <c r="V1921" i="56"/>
  <c r="L1921" i="56"/>
  <c r="Q1921" i="56"/>
  <c r="Y1921" i="56"/>
  <c r="T1921" i="56"/>
  <c r="P3109" i="56"/>
  <c r="AF3109" i="56"/>
  <c r="U3109" i="56"/>
  <c r="O3109" i="56"/>
  <c r="AE3109" i="56"/>
  <c r="AH3109" i="56"/>
  <c r="K3109" i="56"/>
  <c r="X3109" i="56"/>
  <c r="M3109" i="56"/>
  <c r="AC3109" i="56"/>
  <c r="W3109" i="56"/>
  <c r="Z3109" i="56"/>
  <c r="N3109" i="56"/>
  <c r="L3109" i="56"/>
  <c r="AB3109" i="56"/>
  <c r="Q3109" i="56"/>
  <c r="AG3109" i="56"/>
  <c r="AA3109" i="56"/>
  <c r="R3109" i="56"/>
  <c r="AD3109" i="56"/>
  <c r="S3109" i="56"/>
  <c r="AJ3109" i="56"/>
  <c r="V3109" i="56"/>
  <c r="Y3109" i="56"/>
  <c r="T3109" i="56"/>
  <c r="AI3109" i="56"/>
  <c r="W1857" i="56"/>
  <c r="U1857" i="56"/>
  <c r="N1857" i="56"/>
  <c r="X1857" i="56"/>
  <c r="AJ1857" i="56"/>
  <c r="Z1857" i="56"/>
  <c r="L1857" i="56"/>
  <c r="AE1857" i="56"/>
  <c r="AC1857" i="56"/>
  <c r="V1857" i="56"/>
  <c r="T1857" i="56"/>
  <c r="S1857" i="56"/>
  <c r="AH1857" i="56"/>
  <c r="AI1857" i="56"/>
  <c r="AD1857" i="56"/>
  <c r="Q1857" i="56"/>
  <c r="Y1857" i="56"/>
  <c r="AF1857" i="56"/>
  <c r="O1857" i="56"/>
  <c r="AA1857" i="56"/>
  <c r="R1857" i="56"/>
  <c r="M1857" i="56"/>
  <c r="K1857" i="56"/>
  <c r="AB1857" i="56"/>
  <c r="AG1857" i="56"/>
  <c r="P1857" i="56"/>
  <c r="R3045" i="56"/>
  <c r="AH3045" i="56"/>
  <c r="AA3045" i="56"/>
  <c r="Q3045" i="56"/>
  <c r="X3045" i="56"/>
  <c r="P3045" i="56"/>
  <c r="K3045" i="56"/>
  <c r="Z3045" i="56"/>
  <c r="S3045" i="56"/>
  <c r="AI3045" i="56"/>
  <c r="Y3045" i="56"/>
  <c r="L3045" i="56"/>
  <c r="T3045" i="56"/>
  <c r="N3045" i="56"/>
  <c r="AD3045" i="56"/>
  <c r="W3045" i="56"/>
  <c r="M3045" i="56"/>
  <c r="AC3045" i="56"/>
  <c r="AB3045" i="56"/>
  <c r="AG3045" i="56"/>
  <c r="U3045" i="56"/>
  <c r="O3045" i="56"/>
  <c r="AF3045" i="56"/>
  <c r="AE3045" i="56"/>
  <c r="AJ3045" i="56"/>
  <c r="V3045" i="56"/>
  <c r="W1793" i="56"/>
  <c r="T1793" i="56"/>
  <c r="AJ1793" i="56"/>
  <c r="AH1793" i="56"/>
  <c r="N1793" i="56"/>
  <c r="Q1793" i="56"/>
  <c r="M1793" i="56"/>
  <c r="AE1793" i="56"/>
  <c r="AB1793" i="56"/>
  <c r="Z1793" i="56"/>
  <c r="AG1793" i="56"/>
  <c r="O1793" i="56"/>
  <c r="L1793" i="56"/>
  <c r="AI1793" i="56"/>
  <c r="AD1793" i="56"/>
  <c r="Y1793" i="56"/>
  <c r="AF1793" i="56"/>
  <c r="U1793" i="56"/>
  <c r="S1793" i="56"/>
  <c r="X1793" i="56"/>
  <c r="K1793" i="56"/>
  <c r="AC1793" i="56"/>
  <c r="AA1793" i="56"/>
  <c r="R1793" i="56"/>
  <c r="P1793" i="56"/>
  <c r="V1793" i="56"/>
  <c r="P2981" i="56"/>
  <c r="AF2981" i="56"/>
  <c r="U2981" i="56"/>
  <c r="O2981" i="56"/>
  <c r="AE2981" i="56"/>
  <c r="AD2981" i="56"/>
  <c r="K2981" i="56"/>
  <c r="X2981" i="56"/>
  <c r="M2981" i="56"/>
  <c r="AC2981" i="56"/>
  <c r="W2981" i="56"/>
  <c r="Z2981" i="56"/>
  <c r="AH2981" i="56"/>
  <c r="L2981" i="56"/>
  <c r="AB2981" i="56"/>
  <c r="Q2981" i="56"/>
  <c r="AG2981" i="56"/>
  <c r="AA2981" i="56"/>
  <c r="N2981" i="56"/>
  <c r="V2981" i="56"/>
  <c r="S2981" i="56"/>
  <c r="AJ2981" i="56"/>
  <c r="R2981" i="56"/>
  <c r="Y2981" i="56"/>
  <c r="T2981" i="56"/>
  <c r="AI2981" i="56"/>
  <c r="X3144" i="56"/>
  <c r="K3144" i="56"/>
  <c r="Z3144" i="56"/>
  <c r="S3144" i="56"/>
  <c r="AI3144" i="56"/>
  <c r="M3144" i="56"/>
  <c r="P3144" i="56"/>
  <c r="AF3144" i="56"/>
  <c r="R3144" i="56"/>
  <c r="AH3144" i="56"/>
  <c r="AA3144" i="56"/>
  <c r="AG3144" i="56"/>
  <c r="Y3144" i="56"/>
  <c r="AJ3144" i="56"/>
  <c r="O3144" i="56"/>
  <c r="U3144" i="56"/>
  <c r="L3144" i="56"/>
  <c r="N3144" i="56"/>
  <c r="W3144" i="56"/>
  <c r="AC3144" i="56"/>
  <c r="T3144" i="56"/>
  <c r="V3144" i="56"/>
  <c r="AE3144" i="56"/>
  <c r="AB3144" i="56"/>
  <c r="AD3144" i="56"/>
  <c r="Q3144" i="56"/>
  <c r="X1812" i="56"/>
  <c r="U1812" i="56"/>
  <c r="V1812" i="56"/>
  <c r="N1812" i="56"/>
  <c r="Q1812" i="56"/>
  <c r="P1812" i="56"/>
  <c r="M1812" i="56"/>
  <c r="AF1812" i="56"/>
  <c r="AG1812" i="56"/>
  <c r="R1812" i="56"/>
  <c r="AA1812" i="56"/>
  <c r="K1812" i="56"/>
  <c r="T1812" i="56"/>
  <c r="Y1812" i="56"/>
  <c r="AD1812" i="56"/>
  <c r="L1812" i="56"/>
  <c r="W1812" i="56"/>
  <c r="Z1812" i="56"/>
  <c r="O1812" i="56"/>
  <c r="AB1812" i="56"/>
  <c r="AH1812" i="56"/>
  <c r="S1812" i="56"/>
  <c r="AJ1812" i="56"/>
  <c r="AE1812" i="56"/>
  <c r="AC1812" i="56"/>
  <c r="AI1812" i="56"/>
  <c r="AA2968" i="56"/>
  <c r="Q2968" i="56"/>
  <c r="AG2968" i="56"/>
  <c r="L2968" i="56"/>
  <c r="P2968" i="56"/>
  <c r="AD2968" i="56"/>
  <c r="S2968" i="56"/>
  <c r="AI2968" i="56"/>
  <c r="Y2968" i="56"/>
  <c r="Z2968" i="56"/>
  <c r="AB2968" i="56"/>
  <c r="AF2968" i="56"/>
  <c r="K2968" i="56"/>
  <c r="M2968" i="56"/>
  <c r="AH2968" i="56"/>
  <c r="V2968" i="56"/>
  <c r="O2968" i="56"/>
  <c r="U2968" i="56"/>
  <c r="T2968" i="56"/>
  <c r="N2968" i="56"/>
  <c r="W2968" i="56"/>
  <c r="AC2968" i="56"/>
  <c r="AJ2968" i="56"/>
  <c r="AE2968" i="56"/>
  <c r="R2968" i="56"/>
  <c r="X2968" i="56"/>
  <c r="AC1879" i="56"/>
  <c r="AE1879" i="56"/>
  <c r="X1879" i="56"/>
  <c r="V1879" i="56"/>
  <c r="S1879" i="56"/>
  <c r="K1879" i="56"/>
  <c r="U1879" i="56"/>
  <c r="W1879" i="56"/>
  <c r="N1879" i="56"/>
  <c r="Z1879" i="56"/>
  <c r="AB1879" i="56"/>
  <c r="AJ1879" i="56"/>
  <c r="P1879" i="56"/>
  <c r="AI1879" i="56"/>
  <c r="AD1879" i="56"/>
  <c r="Q1879" i="56"/>
  <c r="AG1879" i="56"/>
  <c r="AF1879" i="56"/>
  <c r="L1879" i="56"/>
  <c r="AA1879" i="56"/>
  <c r="AH1879" i="56"/>
  <c r="O1879" i="56"/>
  <c r="R1879" i="56"/>
  <c r="T1879" i="56"/>
  <c r="Y1879" i="56"/>
  <c r="M1879" i="56"/>
  <c r="N3170" i="56"/>
  <c r="AD3170" i="56"/>
  <c r="T3170" i="56"/>
  <c r="AJ3170" i="56"/>
  <c r="U3170" i="56"/>
  <c r="W3170" i="56"/>
  <c r="O3170" i="56"/>
  <c r="V3170" i="56"/>
  <c r="L3170" i="56"/>
  <c r="AB3170" i="56"/>
  <c r="M3170" i="56"/>
  <c r="AC3170" i="56"/>
  <c r="S3170" i="56"/>
  <c r="Z3170" i="56"/>
  <c r="AF3170" i="56"/>
  <c r="AG3170" i="56"/>
  <c r="AH3170" i="56"/>
  <c r="K3170" i="56"/>
  <c r="AA3170" i="56"/>
  <c r="R3170" i="56"/>
  <c r="X3170" i="56"/>
  <c r="Y3170" i="56"/>
  <c r="AE3170" i="56"/>
  <c r="Q3170" i="56"/>
  <c r="AI3170" i="56"/>
  <c r="P3170" i="56"/>
  <c r="AH1902" i="56"/>
  <c r="AF1902" i="56"/>
  <c r="Y1902" i="56"/>
  <c r="W1902" i="56"/>
  <c r="K1902" i="56"/>
  <c r="M1902" i="56"/>
  <c r="Z1902" i="56"/>
  <c r="X1902" i="56"/>
  <c r="N1902" i="56"/>
  <c r="AA1902" i="56"/>
  <c r="U1902" i="56"/>
  <c r="L1902" i="56"/>
  <c r="O1902" i="56"/>
  <c r="V1902" i="56"/>
  <c r="AJ1902" i="56"/>
  <c r="AE1902" i="56"/>
  <c r="S1902" i="56"/>
  <c r="AD1902" i="56"/>
  <c r="R1902" i="56"/>
  <c r="P1902" i="56"/>
  <c r="T1902" i="56"/>
  <c r="AG1902" i="56"/>
  <c r="AC1902" i="56"/>
  <c r="AB1902" i="56"/>
  <c r="AI1902" i="56"/>
  <c r="Q1902" i="56"/>
  <c r="AA3106" i="56"/>
  <c r="P3106" i="56"/>
  <c r="AF3106" i="56"/>
  <c r="V3106" i="56"/>
  <c r="U3106" i="56"/>
  <c r="Q3106" i="56"/>
  <c r="S3106" i="56"/>
  <c r="AI3106" i="56"/>
  <c r="X3106" i="56"/>
  <c r="N3106" i="56"/>
  <c r="AD3106" i="56"/>
  <c r="AC3106" i="56"/>
  <c r="Y3106" i="56"/>
  <c r="O3106" i="56"/>
  <c r="T3106" i="56"/>
  <c r="Z3106" i="56"/>
  <c r="AG3106" i="56"/>
  <c r="W3106" i="56"/>
  <c r="AB3106" i="56"/>
  <c r="AH3106" i="56"/>
  <c r="AE3106" i="56"/>
  <c r="AJ3106" i="56"/>
  <c r="M3106" i="56"/>
  <c r="L3106" i="56"/>
  <c r="R3106" i="56"/>
  <c r="K3106" i="56"/>
  <c r="Z1838" i="56"/>
  <c r="AA1838" i="56"/>
  <c r="X1838" i="56"/>
  <c r="N1838" i="56"/>
  <c r="Q1838" i="56"/>
  <c r="K1838" i="56"/>
  <c r="P1838" i="56"/>
  <c r="W1838" i="56"/>
  <c r="AB1838" i="56"/>
  <c r="U1838" i="56"/>
  <c r="M1838" i="56"/>
  <c r="V1838" i="56"/>
  <c r="AE1838" i="56"/>
  <c r="AF1838" i="56"/>
  <c r="L1838" i="56"/>
  <c r="O1838" i="56"/>
  <c r="AD1838" i="56"/>
  <c r="AI1838" i="56"/>
  <c r="AJ1838" i="56"/>
  <c r="Y1838" i="56"/>
  <c r="S1838" i="56"/>
  <c r="AH1838" i="56"/>
  <c r="T1838" i="56"/>
  <c r="R1838" i="56"/>
  <c r="AG1838" i="56"/>
  <c r="AC1838" i="56"/>
  <c r="Y3042" i="56"/>
  <c r="R3042" i="56"/>
  <c r="AH3042" i="56"/>
  <c r="X3042" i="56"/>
  <c r="S3042" i="56"/>
  <c r="O3042" i="56"/>
  <c r="Q3042" i="56"/>
  <c r="AG3042" i="56"/>
  <c r="Z3042" i="56"/>
  <c r="P3042" i="56"/>
  <c r="AF3042" i="56"/>
  <c r="W3042" i="56"/>
  <c r="K3042" i="56"/>
  <c r="AC3042" i="56"/>
  <c r="L3042" i="56"/>
  <c r="AI3042" i="56"/>
  <c r="N3042" i="56"/>
  <c r="T3042" i="56"/>
  <c r="AA3042" i="56"/>
  <c r="M3042" i="56"/>
  <c r="V3042" i="56"/>
  <c r="AB3042" i="56"/>
  <c r="AE3042" i="56"/>
  <c r="U3042" i="56"/>
  <c r="AD3042" i="56"/>
  <c r="AJ3042" i="56"/>
  <c r="Z1774" i="56"/>
  <c r="AB1774" i="56"/>
  <c r="AI1774" i="56"/>
  <c r="AE1774" i="56"/>
  <c r="R1774" i="56"/>
  <c r="K1774" i="56"/>
  <c r="Y1774" i="56"/>
  <c r="W1774" i="56"/>
  <c r="U1774" i="56"/>
  <c r="T1774" i="56"/>
  <c r="M1774" i="56"/>
  <c r="V1774" i="56"/>
  <c r="AG1774" i="56"/>
  <c r="AA1774" i="56"/>
  <c r="N1774" i="56"/>
  <c r="O1774" i="56"/>
  <c r="AD1774" i="56"/>
  <c r="X1774" i="56"/>
  <c r="AF1774" i="56"/>
  <c r="L1774" i="56"/>
  <c r="S1774" i="56"/>
  <c r="AH1774" i="56"/>
  <c r="AC1774" i="56"/>
  <c r="AJ1774" i="56"/>
  <c r="Q1774" i="56"/>
  <c r="P1774" i="56"/>
  <c r="AA2978" i="56"/>
  <c r="P2978" i="56"/>
  <c r="AF2978" i="56"/>
  <c r="V2978" i="56"/>
  <c r="U2978" i="56"/>
  <c r="AG2978" i="56"/>
  <c r="S2978" i="56"/>
  <c r="AI2978" i="56"/>
  <c r="X2978" i="56"/>
  <c r="N2978" i="56"/>
  <c r="AD2978" i="56"/>
  <c r="M2978" i="56"/>
  <c r="K2978" i="56"/>
  <c r="O2978" i="56"/>
  <c r="T2978" i="56"/>
  <c r="Z2978" i="56"/>
  <c r="Q2978" i="56"/>
  <c r="W2978" i="56"/>
  <c r="AB2978" i="56"/>
  <c r="AH2978" i="56"/>
  <c r="AE2978" i="56"/>
  <c r="AJ2978" i="56"/>
  <c r="Y2978" i="56"/>
  <c r="L2978" i="56"/>
  <c r="R2978" i="56"/>
  <c r="AC2978" i="56"/>
  <c r="AH1944" i="56"/>
  <c r="AJ1944" i="56"/>
  <c r="X1944" i="56"/>
  <c r="N1944" i="56"/>
  <c r="S1944" i="56"/>
  <c r="P1944" i="56"/>
  <c r="Z1944" i="56"/>
  <c r="Y1944" i="56"/>
  <c r="AA1944" i="56"/>
  <c r="AI1944" i="56"/>
  <c r="M1944" i="56"/>
  <c r="W1944" i="56"/>
  <c r="AB1944" i="56"/>
  <c r="AD1944" i="56"/>
  <c r="AE1944" i="56"/>
  <c r="AF1944" i="56"/>
  <c r="AG1944" i="56"/>
  <c r="O1944" i="56"/>
  <c r="L1944" i="56"/>
  <c r="AC1944" i="56"/>
  <c r="T1944" i="56"/>
  <c r="Q1944" i="56"/>
  <c r="U1944" i="56"/>
  <c r="K1944" i="56"/>
  <c r="V1944" i="56"/>
  <c r="R1944" i="56"/>
  <c r="S3036" i="56"/>
  <c r="AI3036" i="56"/>
  <c r="X3036" i="56"/>
  <c r="N3036" i="56"/>
  <c r="AD3036" i="56"/>
  <c r="AC3036" i="56"/>
  <c r="K3036" i="56"/>
  <c r="AA3036" i="56"/>
  <c r="P3036" i="56"/>
  <c r="AF3036" i="56"/>
  <c r="V3036" i="56"/>
  <c r="Y3036" i="56"/>
  <c r="AG3036" i="56"/>
  <c r="O3036" i="56"/>
  <c r="T3036" i="56"/>
  <c r="Z3036" i="56"/>
  <c r="U3036" i="56"/>
  <c r="W3036" i="56"/>
  <c r="AB3036" i="56"/>
  <c r="AH3036" i="56"/>
  <c r="AE3036" i="56"/>
  <c r="AJ3036" i="56"/>
  <c r="M3036" i="56"/>
  <c r="L3036" i="56"/>
  <c r="R3036" i="56"/>
  <c r="Q3036" i="56"/>
  <c r="U1803" i="56"/>
  <c r="AG1803" i="56"/>
  <c r="AH1803" i="56"/>
  <c r="AI1803" i="56"/>
  <c r="O1803" i="56"/>
  <c r="AF1803" i="56"/>
  <c r="L1803" i="56"/>
  <c r="Y1803" i="56"/>
  <c r="Z1803" i="56"/>
  <c r="AA1803" i="56"/>
  <c r="R1803" i="56"/>
  <c r="AJ1803" i="56"/>
  <c r="K1803" i="56"/>
  <c r="AC1803" i="56"/>
  <c r="AD1803" i="56"/>
  <c r="AE1803" i="56"/>
  <c r="X1803" i="56"/>
  <c r="P1803" i="56"/>
  <c r="M1803" i="56"/>
  <c r="W1803" i="56"/>
  <c r="S1803" i="56"/>
  <c r="T1803" i="56"/>
  <c r="AB1803" i="56"/>
  <c r="V1803" i="56"/>
  <c r="Q1803" i="56"/>
  <c r="N1803" i="56"/>
  <c r="R2991" i="56"/>
  <c r="AH2991" i="56"/>
  <c r="AA2991" i="56"/>
  <c r="Q2991" i="56"/>
  <c r="AG2991" i="56"/>
  <c r="AJ2991" i="56"/>
  <c r="K2991" i="56"/>
  <c r="Z2991" i="56"/>
  <c r="S2991" i="56"/>
  <c r="AI2991" i="56"/>
  <c r="Y2991" i="56"/>
  <c r="AF2991" i="56"/>
  <c r="L2991" i="56"/>
  <c r="N2991" i="56"/>
  <c r="AD2991" i="56"/>
  <c r="W2991" i="56"/>
  <c r="M2991" i="56"/>
  <c r="AC2991" i="56"/>
  <c r="T2991" i="56"/>
  <c r="AB2991" i="56"/>
  <c r="O2991" i="56"/>
  <c r="X2991" i="56"/>
  <c r="U2991" i="56"/>
  <c r="V2991" i="56"/>
  <c r="P2991" i="56"/>
  <c r="AE2991" i="56"/>
  <c r="AF1820" i="56"/>
  <c r="AC1820" i="56"/>
  <c r="AD1820" i="56"/>
  <c r="W1820" i="56"/>
  <c r="AI1820" i="56"/>
  <c r="K1820" i="56"/>
  <c r="AB1820" i="56"/>
  <c r="AG1820" i="56"/>
  <c r="N1820" i="56"/>
  <c r="AA1820" i="56"/>
  <c r="AE1820" i="56"/>
  <c r="T1820" i="56"/>
  <c r="U1820" i="56"/>
  <c r="Z1820" i="56"/>
  <c r="L1820" i="56"/>
  <c r="P1820" i="56"/>
  <c r="AJ1820" i="56"/>
  <c r="R1820" i="56"/>
  <c r="M1820" i="56"/>
  <c r="Y1820" i="56"/>
  <c r="Q1820" i="56"/>
  <c r="V1820" i="56"/>
  <c r="O1820" i="56"/>
  <c r="X1820" i="56"/>
  <c r="AH1820" i="56"/>
  <c r="S1820" i="56"/>
  <c r="Y2976" i="56"/>
  <c r="R2976" i="56"/>
  <c r="AH2976" i="56"/>
  <c r="X2976" i="56"/>
  <c r="W2976" i="56"/>
  <c r="AI2976" i="56"/>
  <c r="Q2976" i="56"/>
  <c r="AG2976" i="56"/>
  <c r="Z2976" i="56"/>
  <c r="P2976" i="56"/>
  <c r="AF2976" i="56"/>
  <c r="O2976" i="56"/>
  <c r="K2976" i="56"/>
  <c r="U2976" i="56"/>
  <c r="AD2976" i="56"/>
  <c r="AJ2976" i="56"/>
  <c r="AC2976" i="56"/>
  <c r="L2976" i="56"/>
  <c r="AA2976" i="56"/>
  <c r="N2976" i="56"/>
  <c r="T2976" i="56"/>
  <c r="AE2976" i="56"/>
  <c r="M2976" i="56"/>
  <c r="V2976" i="56"/>
  <c r="AB2976" i="56"/>
  <c r="S2976" i="56"/>
  <c r="AC1839" i="56"/>
  <c r="AD1839" i="56"/>
  <c r="AE1839" i="56"/>
  <c r="T1839" i="56"/>
  <c r="AF1839" i="56"/>
  <c r="K1839" i="56"/>
  <c r="U1839" i="56"/>
  <c r="V1839" i="56"/>
  <c r="W1839" i="56"/>
  <c r="N1839" i="56"/>
  <c r="O1839" i="56"/>
  <c r="S1839" i="56"/>
  <c r="AB1839" i="56"/>
  <c r="Y1839" i="56"/>
  <c r="Z1839" i="56"/>
  <c r="AA1839" i="56"/>
  <c r="R1839" i="56"/>
  <c r="X1839" i="56"/>
  <c r="M1839" i="56"/>
  <c r="Q1839" i="56"/>
  <c r="AG1839" i="56"/>
  <c r="L1839" i="56"/>
  <c r="AI1839" i="56"/>
  <c r="AJ1839" i="56"/>
  <c r="P1839" i="56"/>
  <c r="AH1839" i="56"/>
  <c r="AA3019" i="56"/>
  <c r="P3019" i="56"/>
  <c r="AF3019" i="56"/>
  <c r="AD3019" i="56"/>
  <c r="M3019" i="56"/>
  <c r="AH3019" i="56"/>
  <c r="S3019" i="56"/>
  <c r="AI3019" i="56"/>
  <c r="X3019" i="56"/>
  <c r="N3019" i="56"/>
  <c r="Y3019" i="56"/>
  <c r="AC3019" i="56"/>
  <c r="K3019" i="56"/>
  <c r="W3019" i="56"/>
  <c r="L3019" i="56"/>
  <c r="AB3019" i="56"/>
  <c r="V3019" i="56"/>
  <c r="AG3019" i="56"/>
  <c r="Z3019" i="56"/>
  <c r="AJ3019" i="56"/>
  <c r="AE3019" i="56"/>
  <c r="U3019" i="56"/>
  <c r="T3019" i="56"/>
  <c r="R3019" i="56"/>
  <c r="O3019" i="56"/>
  <c r="Q3019" i="56"/>
  <c r="AA2937" i="56"/>
  <c r="P2937" i="56"/>
  <c r="AF2937" i="56"/>
  <c r="AD2937" i="56"/>
  <c r="R2937" i="56"/>
  <c r="M2937" i="56"/>
  <c r="S2937" i="56"/>
  <c r="AI2937" i="56"/>
  <c r="X2937" i="56"/>
  <c r="N2937" i="56"/>
  <c r="Y2937" i="56"/>
  <c r="AH2937" i="56"/>
  <c r="K2937" i="56"/>
  <c r="W2937" i="56"/>
  <c r="L2937" i="56"/>
  <c r="AB2937" i="56"/>
  <c r="V2937" i="56"/>
  <c r="AG2937" i="56"/>
  <c r="AC2937" i="56"/>
  <c r="O2937" i="56"/>
  <c r="Q2937" i="56"/>
  <c r="T2937" i="56"/>
  <c r="U2937" i="56"/>
  <c r="AJ2937" i="56"/>
  <c r="Z2937" i="56"/>
  <c r="AE2937" i="56"/>
  <c r="W1739" i="56"/>
  <c r="U1739" i="56"/>
  <c r="Z1739" i="56"/>
  <c r="AJ1739" i="56"/>
  <c r="N1739" i="56"/>
  <c r="P1739" i="56"/>
  <c r="M1739" i="56"/>
  <c r="AE1739" i="56"/>
  <c r="AC1739" i="56"/>
  <c r="T1739" i="56"/>
  <c r="AF1739" i="56"/>
  <c r="O1739" i="56"/>
  <c r="L1739" i="56"/>
  <c r="AG1739" i="56"/>
  <c r="V1739" i="56"/>
  <c r="K1739" i="56"/>
  <c r="AI1739" i="56"/>
  <c r="AB1739" i="56"/>
  <c r="AD1739" i="56"/>
  <c r="Y1739" i="56"/>
  <c r="X1739" i="56"/>
  <c r="S1739" i="56"/>
  <c r="Q1739" i="56"/>
  <c r="AH1739" i="56"/>
  <c r="R1739" i="56"/>
  <c r="AA1739" i="56"/>
  <c r="R2943" i="56"/>
  <c r="AH2943" i="56"/>
  <c r="AF2943" i="56"/>
  <c r="AG2943" i="56"/>
  <c r="AC2943" i="56"/>
  <c r="AJ2943" i="56"/>
  <c r="M2943" i="56"/>
  <c r="Z2943" i="56"/>
  <c r="U2943" i="56"/>
  <c r="W2943" i="56"/>
  <c r="S2943" i="56"/>
  <c r="AE2943" i="56"/>
  <c r="Y2943" i="56"/>
  <c r="N2943" i="56"/>
  <c r="AD2943" i="56"/>
  <c r="AA2943" i="56"/>
  <c r="AB2943" i="56"/>
  <c r="X2943" i="56"/>
  <c r="O2943" i="56"/>
  <c r="K2943" i="56"/>
  <c r="L2943" i="56"/>
  <c r="V2943" i="56"/>
  <c r="AI2943" i="56"/>
  <c r="Q2943" i="56"/>
  <c r="T2943" i="56"/>
  <c r="P2943" i="56"/>
  <c r="Y1713" i="56"/>
  <c r="AA1713" i="56"/>
  <c r="AB1713" i="56"/>
  <c r="Z1713" i="56"/>
  <c r="R1713" i="56"/>
  <c r="M1713" i="56"/>
  <c r="K1713" i="56"/>
  <c r="AG1713" i="56"/>
  <c r="AI1713" i="56"/>
  <c r="V1713" i="56"/>
  <c r="AF1713" i="56"/>
  <c r="P1713" i="56"/>
  <c r="L1713" i="56"/>
  <c r="U1713" i="56"/>
  <c r="W1713" i="56"/>
  <c r="T1713" i="56"/>
  <c r="AD1713" i="56"/>
  <c r="N1713" i="56"/>
  <c r="X1713" i="56"/>
  <c r="Q1713" i="56"/>
  <c r="AE1713" i="56"/>
  <c r="S1713" i="56"/>
  <c r="AH1713" i="56"/>
  <c r="AC1713" i="56"/>
  <c r="O1713" i="56"/>
  <c r="AJ1713" i="56"/>
  <c r="AA3056" i="56"/>
  <c r="P3056" i="56"/>
  <c r="AF3056" i="56"/>
  <c r="AG3056" i="56"/>
  <c r="M3056" i="56"/>
  <c r="V3056" i="56"/>
  <c r="S3056" i="56"/>
  <c r="AI3056" i="56"/>
  <c r="X3056" i="56"/>
  <c r="Q3056" i="56"/>
  <c r="Z3056" i="56"/>
  <c r="AC3056" i="56"/>
  <c r="N3056" i="56"/>
  <c r="W3056" i="56"/>
  <c r="AB3056" i="56"/>
  <c r="AH3056" i="56"/>
  <c r="AE3056" i="56"/>
  <c r="AJ3056" i="56"/>
  <c r="U3056" i="56"/>
  <c r="L3056" i="56"/>
  <c r="Y3056" i="56"/>
  <c r="AD3056" i="56"/>
  <c r="O3056" i="56"/>
  <c r="T3056" i="56"/>
  <c r="R3056" i="56"/>
  <c r="K3056" i="56"/>
  <c r="W1933" i="56"/>
  <c r="U1933" i="56"/>
  <c r="Z1933" i="56"/>
  <c r="AJ1933" i="56"/>
  <c r="R1933" i="56"/>
  <c r="M1933" i="56"/>
  <c r="AD1933" i="56"/>
  <c r="AA1933" i="56"/>
  <c r="Y1933" i="56"/>
  <c r="AH1933" i="56"/>
  <c r="X1933" i="56"/>
  <c r="K1933" i="56"/>
  <c r="V1933" i="56"/>
  <c r="Q1933" i="56"/>
  <c r="AE1933" i="56"/>
  <c r="AC1933" i="56"/>
  <c r="T1933" i="56"/>
  <c r="AF1933" i="56"/>
  <c r="O1933" i="56"/>
  <c r="L1933" i="56"/>
  <c r="N1933" i="56"/>
  <c r="AG1933" i="56"/>
  <c r="P1933" i="56"/>
  <c r="AI1933" i="56"/>
  <c r="S1933" i="56"/>
  <c r="AB1933" i="56"/>
  <c r="X3121" i="56"/>
  <c r="M3121" i="56"/>
  <c r="AC3121" i="56"/>
  <c r="W3121" i="56"/>
  <c r="N3121" i="56"/>
  <c r="AH3121" i="56"/>
  <c r="P3121" i="56"/>
  <c r="AF3121" i="56"/>
  <c r="U3121" i="56"/>
  <c r="O3121" i="56"/>
  <c r="AE3121" i="56"/>
  <c r="V3121" i="56"/>
  <c r="R3121" i="56"/>
  <c r="T3121" i="56"/>
  <c r="AJ3121" i="56"/>
  <c r="Y3121" i="56"/>
  <c r="S3121" i="56"/>
  <c r="AI3121" i="56"/>
  <c r="Z3121" i="56"/>
  <c r="AG3121" i="56"/>
  <c r="AB3121" i="56"/>
  <c r="AD3121" i="56"/>
  <c r="Q3121" i="56"/>
  <c r="K3121" i="56"/>
  <c r="L3121" i="56"/>
  <c r="AA3121" i="56"/>
  <c r="W1869" i="56"/>
  <c r="U1869" i="56"/>
  <c r="N1869" i="56"/>
  <c r="T1869" i="56"/>
  <c r="AF1869" i="56"/>
  <c r="O1869" i="56"/>
  <c r="AD1869" i="56"/>
  <c r="AE1869" i="56"/>
  <c r="AC1869" i="56"/>
  <c r="Z1869" i="56"/>
  <c r="AJ1869" i="56"/>
  <c r="S1869" i="56"/>
  <c r="V1869" i="56"/>
  <c r="AA1869" i="56"/>
  <c r="R1869" i="56"/>
  <c r="M1869" i="56"/>
  <c r="L1869" i="56"/>
  <c r="Y1869" i="56"/>
  <c r="AB1869" i="56"/>
  <c r="Q1869" i="56"/>
  <c r="X1869" i="56"/>
  <c r="AI1869" i="56"/>
  <c r="K1869" i="56"/>
  <c r="AH1869" i="56"/>
  <c r="AG1869" i="56"/>
  <c r="P1869" i="56"/>
  <c r="Z3057" i="56"/>
  <c r="S3057" i="56"/>
  <c r="AI3057" i="56"/>
  <c r="Q3057" i="56"/>
  <c r="T3057" i="56"/>
  <c r="AC3057" i="56"/>
  <c r="R3057" i="56"/>
  <c r="AH3057" i="56"/>
  <c r="AA3057" i="56"/>
  <c r="X3057" i="56"/>
  <c r="AG3057" i="56"/>
  <c r="AJ3057" i="56"/>
  <c r="K3057" i="56"/>
  <c r="V3057" i="56"/>
  <c r="O3057" i="56"/>
  <c r="AE3057" i="56"/>
  <c r="AF3057" i="56"/>
  <c r="L3057" i="56"/>
  <c r="M3057" i="56"/>
  <c r="P3057" i="56"/>
  <c r="AD3057" i="56"/>
  <c r="AB3057" i="56"/>
  <c r="W3057" i="56"/>
  <c r="U3057" i="56"/>
  <c r="N3057" i="56"/>
  <c r="Y3057" i="56"/>
  <c r="AE1805" i="56"/>
  <c r="AB1805" i="56"/>
  <c r="Y1805" i="56"/>
  <c r="R1805" i="56"/>
  <c r="AH1805" i="56"/>
  <c r="L1805" i="56"/>
  <c r="W1805" i="56"/>
  <c r="T1805" i="56"/>
  <c r="AJ1805" i="56"/>
  <c r="AG1805" i="56"/>
  <c r="O1805" i="56"/>
  <c r="K1805" i="56"/>
  <c r="AD1805" i="56"/>
  <c r="AA1805" i="56"/>
  <c r="U1805" i="56"/>
  <c r="Z1805" i="56"/>
  <c r="S1805" i="56"/>
  <c r="X1805" i="56"/>
  <c r="N1805" i="56"/>
  <c r="P1805" i="56"/>
  <c r="AI1805" i="56"/>
  <c r="M1805" i="56"/>
  <c r="AC1805" i="56"/>
  <c r="V1805" i="56"/>
  <c r="AF1805" i="56"/>
  <c r="Q1805" i="56"/>
  <c r="T2993" i="56"/>
  <c r="AJ2993" i="56"/>
  <c r="AC2993" i="56"/>
  <c r="V2993" i="56"/>
  <c r="W2993" i="56"/>
  <c r="N2993" i="56"/>
  <c r="P2993" i="56"/>
  <c r="AB2993" i="56"/>
  <c r="U2993" i="56"/>
  <c r="M2993" i="56"/>
  <c r="AD2993" i="56"/>
  <c r="S2993" i="56"/>
  <c r="K2993" i="56"/>
  <c r="O2993" i="56"/>
  <c r="AF2993" i="56"/>
  <c r="Y2993" i="56"/>
  <c r="R2993" i="56"/>
  <c r="AH2993" i="56"/>
  <c r="AE2993" i="56"/>
  <c r="AG2993" i="56"/>
  <c r="X2993" i="56"/>
  <c r="AA2993" i="56"/>
  <c r="Q2993" i="56"/>
  <c r="AI2993" i="56"/>
  <c r="L2993" i="56"/>
  <c r="Z2993" i="56"/>
  <c r="Y1721" i="56"/>
  <c r="AA1721" i="56"/>
  <c r="AB1721" i="56"/>
  <c r="Z1721" i="56"/>
  <c r="N1721" i="56"/>
  <c r="M1721" i="56"/>
  <c r="Q1721" i="56"/>
  <c r="AG1721" i="56"/>
  <c r="AI1721" i="56"/>
  <c r="V1721" i="56"/>
  <c r="X1721" i="56"/>
  <c r="O1721" i="56"/>
  <c r="K1721" i="56"/>
  <c r="U1721" i="56"/>
  <c r="W1721" i="56"/>
  <c r="T1721" i="56"/>
  <c r="AD1721" i="56"/>
  <c r="AF1721" i="56"/>
  <c r="P1721" i="56"/>
  <c r="L1721" i="56"/>
  <c r="AJ1721" i="56"/>
  <c r="AC1721" i="56"/>
  <c r="R1721" i="56"/>
  <c r="AE1721" i="56"/>
  <c r="S1721" i="56"/>
  <c r="AH1721" i="56"/>
  <c r="X1852" i="56"/>
  <c r="V1852" i="56"/>
  <c r="N1852" i="56"/>
  <c r="L1852" i="56"/>
  <c r="Y1852" i="56"/>
  <c r="W1852" i="56"/>
  <c r="M1852" i="56"/>
  <c r="AJ1852" i="56"/>
  <c r="R1852" i="56"/>
  <c r="U1852" i="56"/>
  <c r="P1852" i="56"/>
  <c r="AB1852" i="56"/>
  <c r="AD1852" i="56"/>
  <c r="AI1852" i="56"/>
  <c r="AG1852" i="56"/>
  <c r="K1852" i="56"/>
  <c r="AF1852" i="56"/>
  <c r="AH1852" i="56"/>
  <c r="Q1852" i="56"/>
  <c r="O1852" i="56"/>
  <c r="AE1852" i="56"/>
  <c r="AC1852" i="56"/>
  <c r="T1852" i="56"/>
  <c r="S1852" i="56"/>
  <c r="Z1852" i="56"/>
  <c r="AA1852" i="56"/>
  <c r="Z3024" i="56"/>
  <c r="S3024" i="56"/>
  <c r="AI3024" i="56"/>
  <c r="L3024" i="56"/>
  <c r="P3024" i="56"/>
  <c r="M3024" i="56"/>
  <c r="R3024" i="56"/>
  <c r="AH3024" i="56"/>
  <c r="AA3024" i="56"/>
  <c r="Y3024" i="56"/>
  <c r="AB3024" i="56"/>
  <c r="AF3024" i="56"/>
  <c r="U3024" i="56"/>
  <c r="V3024" i="56"/>
  <c r="AE3024" i="56"/>
  <c r="AJ3024" i="56"/>
  <c r="AD3024" i="56"/>
  <c r="Q3024" i="56"/>
  <c r="X3024" i="56"/>
  <c r="O3024" i="56"/>
  <c r="AG3024" i="56"/>
  <c r="AC3024" i="56"/>
  <c r="N3024" i="56"/>
  <c r="W3024" i="56"/>
  <c r="T3024" i="56"/>
  <c r="K3024" i="56"/>
  <c r="Y1927" i="56"/>
  <c r="AA1927" i="56"/>
  <c r="AF1927" i="56"/>
  <c r="AD1927" i="56"/>
  <c r="T1927" i="56"/>
  <c r="AB1927" i="56"/>
  <c r="Q1927" i="56"/>
  <c r="AC1927" i="56"/>
  <c r="AE1927" i="56"/>
  <c r="Z1927" i="56"/>
  <c r="N1927" i="56"/>
  <c r="O1927" i="56"/>
  <c r="L1927" i="56"/>
  <c r="U1927" i="56"/>
  <c r="W1927" i="56"/>
  <c r="X1927" i="56"/>
  <c r="V1927" i="56"/>
  <c r="M1927" i="56"/>
  <c r="K1927" i="56"/>
  <c r="AJ1927" i="56"/>
  <c r="AH1927" i="56"/>
  <c r="AG1927" i="56"/>
  <c r="S1927" i="56"/>
  <c r="AI1927" i="56"/>
  <c r="P1927" i="56"/>
  <c r="R1927" i="56"/>
  <c r="W3083" i="56"/>
  <c r="L3083" i="56"/>
  <c r="AB3083" i="56"/>
  <c r="Q3083" i="56"/>
  <c r="AG3083" i="56"/>
  <c r="N3083" i="56"/>
  <c r="O3083" i="56"/>
  <c r="AE3083" i="56"/>
  <c r="T3083" i="56"/>
  <c r="AJ3083" i="56"/>
  <c r="Y3083" i="56"/>
  <c r="AH3083" i="56"/>
  <c r="Z3083" i="56"/>
  <c r="S3083" i="56"/>
  <c r="AI3083" i="56"/>
  <c r="X3083" i="56"/>
  <c r="M3083" i="56"/>
  <c r="AC3083" i="56"/>
  <c r="V3083" i="56"/>
  <c r="K3083" i="56"/>
  <c r="P3083" i="56"/>
  <c r="AD3083" i="56"/>
  <c r="U3083" i="56"/>
  <c r="AA3083" i="56"/>
  <c r="R3083" i="56"/>
  <c r="AF3083" i="56"/>
  <c r="Z1898" i="56"/>
  <c r="X1898" i="56"/>
  <c r="N1898" i="56"/>
  <c r="W1898" i="56"/>
  <c r="Y1898" i="56"/>
  <c r="L1898" i="56"/>
  <c r="O1898" i="56"/>
  <c r="AH1898" i="56"/>
  <c r="AF1898" i="56"/>
  <c r="U1898" i="56"/>
  <c r="AA1898" i="56"/>
  <c r="K1898" i="56"/>
  <c r="M1898" i="56"/>
  <c r="AB1898" i="56"/>
  <c r="AE1898" i="56"/>
  <c r="Q1898" i="56"/>
  <c r="V1898" i="56"/>
  <c r="AJ1898" i="56"/>
  <c r="AI1898" i="56"/>
  <c r="S1898" i="56"/>
  <c r="AD1898" i="56"/>
  <c r="R1898" i="56"/>
  <c r="P1898" i="56"/>
  <c r="T1898" i="56"/>
  <c r="AC1898" i="56"/>
  <c r="AG1898" i="56"/>
  <c r="X3070" i="56"/>
  <c r="M3070" i="56"/>
  <c r="AC3070" i="56"/>
  <c r="V3070" i="56"/>
  <c r="W3070" i="56"/>
  <c r="AE3070" i="56"/>
  <c r="P3070" i="56"/>
  <c r="AF3070" i="56"/>
  <c r="U3070" i="56"/>
  <c r="N3070" i="56"/>
  <c r="AD3070" i="56"/>
  <c r="S3070" i="56"/>
  <c r="O3070" i="56"/>
  <c r="AB3070" i="56"/>
  <c r="AG3070" i="56"/>
  <c r="AA3070" i="56"/>
  <c r="AJ3070" i="56"/>
  <c r="R3070" i="56"/>
  <c r="AI3070" i="56"/>
  <c r="L3070" i="56"/>
  <c r="Q3070" i="56"/>
  <c r="Z3070" i="56"/>
  <c r="K3070" i="56"/>
  <c r="T3070" i="56"/>
  <c r="Y3070" i="56"/>
  <c r="AH3070" i="56"/>
  <c r="AF1738" i="56"/>
  <c r="AD1738" i="56"/>
  <c r="U1738" i="56"/>
  <c r="W1738" i="56"/>
  <c r="L1738" i="56"/>
  <c r="P1738" i="56"/>
  <c r="T1738" i="56"/>
  <c r="AJ1738" i="56"/>
  <c r="AH1738" i="56"/>
  <c r="AC1738" i="56"/>
  <c r="AE1738" i="56"/>
  <c r="Q1738" i="56"/>
  <c r="K1738" i="56"/>
  <c r="X1738" i="56"/>
  <c r="V1738" i="56"/>
  <c r="AA1738" i="56"/>
  <c r="Y1738" i="56"/>
  <c r="N1738" i="56"/>
  <c r="M1738" i="56"/>
  <c r="O1738" i="56"/>
  <c r="AB1738" i="56"/>
  <c r="Z1738" i="56"/>
  <c r="AI1738" i="56"/>
  <c r="AG1738" i="56"/>
  <c r="R1738" i="56"/>
  <c r="S1738" i="56"/>
  <c r="Q3132" i="56"/>
  <c r="AG3132" i="56"/>
  <c r="Z3132" i="56"/>
  <c r="P3132" i="56"/>
  <c r="AF3132" i="56"/>
  <c r="S3132" i="56"/>
  <c r="AE3132" i="56"/>
  <c r="Y3132" i="56"/>
  <c r="R3132" i="56"/>
  <c r="AH3132" i="56"/>
  <c r="X3132" i="56"/>
  <c r="AA3132" i="56"/>
  <c r="W3132" i="56"/>
  <c r="M3132" i="56"/>
  <c r="V3132" i="56"/>
  <c r="AB3132" i="56"/>
  <c r="O3132" i="56"/>
  <c r="U3132" i="56"/>
  <c r="AD3132" i="56"/>
  <c r="AJ3132" i="56"/>
  <c r="AC3132" i="56"/>
  <c r="L3132" i="56"/>
  <c r="K3132" i="56"/>
  <c r="N3132" i="56"/>
  <c r="T3132" i="56"/>
  <c r="AI3132" i="56"/>
  <c r="AB1776" i="56"/>
  <c r="Z1776" i="56"/>
  <c r="AG1776" i="56"/>
  <c r="W1776" i="56"/>
  <c r="AH1776" i="56"/>
  <c r="P1776" i="56"/>
  <c r="T1776" i="56"/>
  <c r="AJ1776" i="56"/>
  <c r="V1776" i="56"/>
  <c r="AD1776" i="56"/>
  <c r="N1776" i="56"/>
  <c r="Q1776" i="56"/>
  <c r="O1776" i="56"/>
  <c r="U1776" i="56"/>
  <c r="AI1776" i="56"/>
  <c r="S1776" i="56"/>
  <c r="AE1776" i="56"/>
  <c r="AC1776" i="56"/>
  <c r="M1776" i="56"/>
  <c r="AF1776" i="56"/>
  <c r="Y1776" i="56"/>
  <c r="L1776" i="56"/>
  <c r="X1776" i="56"/>
  <c r="R1776" i="56"/>
  <c r="K1776" i="56"/>
  <c r="AA1776" i="56"/>
  <c r="S2956" i="56"/>
  <c r="AI2956" i="56"/>
  <c r="X2956" i="56"/>
  <c r="M2956" i="56"/>
  <c r="AC2956" i="56"/>
  <c r="Z2956" i="56"/>
  <c r="K2956" i="56"/>
  <c r="AA2956" i="56"/>
  <c r="P2956" i="56"/>
  <c r="AF2956" i="56"/>
  <c r="U2956" i="56"/>
  <c r="R2956" i="56"/>
  <c r="V2956" i="56"/>
  <c r="O2956" i="56"/>
  <c r="T2956" i="56"/>
  <c r="Y2956" i="56"/>
  <c r="AD2956" i="56"/>
  <c r="W2956" i="56"/>
  <c r="AB2956" i="56"/>
  <c r="AG2956" i="56"/>
  <c r="AE2956" i="56"/>
  <c r="AJ2956" i="56"/>
  <c r="AH2956" i="56"/>
  <c r="L2956" i="56"/>
  <c r="Q2956" i="56"/>
  <c r="N2956" i="56"/>
  <c r="AE1735" i="56"/>
  <c r="AC1735" i="56"/>
  <c r="X1735" i="56"/>
  <c r="AJ1735" i="56"/>
  <c r="O1735" i="56"/>
  <c r="L1735" i="56"/>
  <c r="W1735" i="56"/>
  <c r="U1735" i="56"/>
  <c r="V1735" i="56"/>
  <c r="T1735" i="56"/>
  <c r="N1735" i="56"/>
  <c r="AH1735" i="56"/>
  <c r="M1735" i="56"/>
  <c r="Y1735" i="56"/>
  <c r="AB1735" i="56"/>
  <c r="S1735" i="56"/>
  <c r="AA1735" i="56"/>
  <c r="AD1735" i="56"/>
  <c r="R1735" i="56"/>
  <c r="Q1735" i="56"/>
  <c r="AI1735" i="56"/>
  <c r="AF1735" i="56"/>
  <c r="P1735" i="56"/>
  <c r="Z1735" i="56"/>
  <c r="K1735" i="56"/>
  <c r="AG1735" i="56"/>
  <c r="Q2980" i="56"/>
  <c r="AG2980" i="56"/>
  <c r="Z2980" i="56"/>
  <c r="P2980" i="56"/>
  <c r="AF2980" i="56"/>
  <c r="W2980" i="56"/>
  <c r="K2980" i="56"/>
  <c r="Y2980" i="56"/>
  <c r="R2980" i="56"/>
  <c r="AH2980" i="56"/>
  <c r="X2980" i="56"/>
  <c r="S2980" i="56"/>
  <c r="O2980" i="56"/>
  <c r="AC2980" i="56"/>
  <c r="L2980" i="56"/>
  <c r="AI2980" i="56"/>
  <c r="N2980" i="56"/>
  <c r="T2980" i="56"/>
  <c r="AA2980" i="56"/>
  <c r="M2980" i="56"/>
  <c r="V2980" i="56"/>
  <c r="AB2980" i="56"/>
  <c r="AE2980" i="56"/>
  <c r="U2980" i="56"/>
  <c r="AD2980" i="56"/>
  <c r="AJ2980" i="56"/>
  <c r="U1891" i="56"/>
  <c r="W1891" i="56"/>
  <c r="N1891" i="56"/>
  <c r="AJ1891" i="56"/>
  <c r="AH1891" i="56"/>
  <c r="Q1891" i="56"/>
  <c r="AF1891" i="56"/>
  <c r="AC1891" i="56"/>
  <c r="AE1891" i="56"/>
  <c r="T1891" i="56"/>
  <c r="AD1891" i="56"/>
  <c r="S1891" i="56"/>
  <c r="O1891" i="56"/>
  <c r="AA1891" i="56"/>
  <c r="V1891" i="56"/>
  <c r="X1891" i="56"/>
  <c r="Y1891" i="56"/>
  <c r="R1891" i="56"/>
  <c r="M1891" i="56"/>
  <c r="P1891" i="56"/>
  <c r="AG1891" i="56"/>
  <c r="AB1891" i="56"/>
  <c r="L1891" i="56"/>
  <c r="K1891" i="56"/>
  <c r="AI1891" i="56"/>
  <c r="Z1891" i="56"/>
  <c r="AC1945" i="56"/>
  <c r="AI1945" i="56"/>
  <c r="AJ1945" i="56"/>
  <c r="N1945" i="56"/>
  <c r="O1945" i="56"/>
  <c r="AA1945" i="56"/>
  <c r="AG1945" i="56"/>
  <c r="T1945" i="56"/>
  <c r="W1945" i="56"/>
  <c r="R1945" i="56"/>
  <c r="S1945" i="56"/>
  <c r="L1945" i="56"/>
  <c r="U1945" i="56"/>
  <c r="X1945" i="56"/>
  <c r="Z1945" i="56"/>
  <c r="AB1945" i="56"/>
  <c r="M1945" i="56"/>
  <c r="Q1945" i="56"/>
  <c r="P1945" i="56"/>
  <c r="AH1945" i="56"/>
  <c r="AD1945" i="56"/>
  <c r="K1945" i="56"/>
  <c r="V1945" i="56"/>
  <c r="Y1945" i="56"/>
  <c r="AF1945" i="56"/>
  <c r="AE1945" i="56"/>
  <c r="P3133" i="56"/>
  <c r="AF3133" i="56"/>
  <c r="U3133" i="56"/>
  <c r="O3133" i="56"/>
  <c r="AE3133" i="56"/>
  <c r="Z3133" i="56"/>
  <c r="V3133" i="56"/>
  <c r="X3133" i="56"/>
  <c r="M3133" i="56"/>
  <c r="AC3133" i="56"/>
  <c r="W3133" i="56"/>
  <c r="R3133" i="56"/>
  <c r="AD3133" i="56"/>
  <c r="L3133" i="56"/>
  <c r="AB3133" i="56"/>
  <c r="Q3133" i="56"/>
  <c r="AG3133" i="56"/>
  <c r="AA3133" i="56"/>
  <c r="AH3133" i="56"/>
  <c r="K3133" i="56"/>
  <c r="Y3133" i="56"/>
  <c r="T3133" i="56"/>
  <c r="AI3133" i="56"/>
  <c r="AJ3133" i="56"/>
  <c r="N3133" i="56"/>
  <c r="S3133" i="56"/>
  <c r="AE1881" i="56"/>
  <c r="AC1881" i="56"/>
  <c r="V1881" i="56"/>
  <c r="T1881" i="56"/>
  <c r="M1881" i="56"/>
  <c r="O1881" i="56"/>
  <c r="W1881" i="56"/>
  <c r="U1881" i="56"/>
  <c r="N1881" i="56"/>
  <c r="X1881" i="56"/>
  <c r="AJ1881" i="56"/>
  <c r="Q1881" i="56"/>
  <c r="L1881" i="56"/>
  <c r="AG1881" i="56"/>
  <c r="AB1881" i="56"/>
  <c r="P1881" i="56"/>
  <c r="AI1881" i="56"/>
  <c r="AD1881" i="56"/>
  <c r="S1881" i="56"/>
  <c r="AF1881" i="56"/>
  <c r="AA1881" i="56"/>
  <c r="Z1881" i="56"/>
  <c r="R1881" i="56"/>
  <c r="K1881" i="56"/>
  <c r="AH1881" i="56"/>
  <c r="Y1881" i="56"/>
  <c r="Q3069" i="56"/>
  <c r="AG3069" i="56"/>
  <c r="Z3069" i="56"/>
  <c r="S3069" i="56"/>
  <c r="AI3069" i="56"/>
  <c r="AJ3069" i="56"/>
  <c r="K3069" i="56"/>
  <c r="Y3069" i="56"/>
  <c r="R3069" i="56"/>
  <c r="AH3069" i="56"/>
  <c r="AA3069" i="56"/>
  <c r="AF3069" i="56"/>
  <c r="AB3069" i="56"/>
  <c r="M3069" i="56"/>
  <c r="AC3069" i="56"/>
  <c r="V3069" i="56"/>
  <c r="O3069" i="56"/>
  <c r="AE3069" i="56"/>
  <c r="T3069" i="56"/>
  <c r="X3069" i="56"/>
  <c r="AD3069" i="56"/>
  <c r="U3069" i="56"/>
  <c r="P3069" i="56"/>
  <c r="N3069" i="56"/>
  <c r="L3069" i="56"/>
  <c r="W3069" i="56"/>
  <c r="W1817" i="56"/>
  <c r="T1817" i="56"/>
  <c r="AJ1817" i="56"/>
  <c r="AG1817" i="56"/>
  <c r="O1817" i="56"/>
  <c r="Q1817" i="56"/>
  <c r="M1817" i="56"/>
  <c r="AE1817" i="56"/>
  <c r="AB1817" i="56"/>
  <c r="Y1817" i="56"/>
  <c r="R1817" i="56"/>
  <c r="V1817" i="56"/>
  <c r="L1817" i="56"/>
  <c r="AF1817" i="56"/>
  <c r="Z1817" i="56"/>
  <c r="S1817" i="56"/>
  <c r="AI1817" i="56"/>
  <c r="AC1817" i="56"/>
  <c r="AH1817" i="56"/>
  <c r="AA1817" i="56"/>
  <c r="AD1817" i="56"/>
  <c r="U1817" i="56"/>
  <c r="P1817" i="56"/>
  <c r="N1817" i="56"/>
  <c r="K1817" i="56"/>
  <c r="X1817" i="56"/>
  <c r="P3005" i="56"/>
  <c r="AF3005" i="56"/>
  <c r="U3005" i="56"/>
  <c r="N3005" i="56"/>
  <c r="AD3005" i="56"/>
  <c r="AE3005" i="56"/>
  <c r="K3005" i="56"/>
  <c r="X3005" i="56"/>
  <c r="M3005" i="56"/>
  <c r="AC3005" i="56"/>
  <c r="V3005" i="56"/>
  <c r="AA3005" i="56"/>
  <c r="AI3005" i="56"/>
  <c r="L3005" i="56"/>
  <c r="AB3005" i="56"/>
  <c r="Q3005" i="56"/>
  <c r="AG3005" i="56"/>
  <c r="Z3005" i="56"/>
  <c r="O3005" i="56"/>
  <c r="W3005" i="56"/>
  <c r="Y3005" i="56"/>
  <c r="T3005" i="56"/>
  <c r="AH3005" i="56"/>
  <c r="AJ3005" i="56"/>
  <c r="S3005" i="56"/>
  <c r="R3005" i="56"/>
  <c r="Y1753" i="56"/>
  <c r="AA1753" i="56"/>
  <c r="AB1753" i="56"/>
  <c r="Z1753" i="56"/>
  <c r="N1753" i="56"/>
  <c r="L1753" i="56"/>
  <c r="P1753" i="56"/>
  <c r="AG1753" i="56"/>
  <c r="AI1753" i="56"/>
  <c r="V1753" i="56"/>
  <c r="X1753" i="56"/>
  <c r="O1753" i="56"/>
  <c r="K1753" i="56"/>
  <c r="AE1753" i="56"/>
  <c r="AH1753" i="56"/>
  <c r="S1753" i="56"/>
  <c r="AC1753" i="56"/>
  <c r="AJ1753" i="56"/>
  <c r="R1753" i="56"/>
  <c r="W1753" i="56"/>
  <c r="AD1753" i="56"/>
  <c r="Q1753" i="56"/>
  <c r="U1753" i="56"/>
  <c r="AF1753" i="56"/>
  <c r="M1753" i="56"/>
  <c r="T1753" i="56"/>
  <c r="AB1876" i="56"/>
  <c r="Z1876" i="56"/>
  <c r="R1876" i="56"/>
  <c r="AC1876" i="56"/>
  <c r="W1876" i="56"/>
  <c r="AE1876" i="56"/>
  <c r="T1876" i="56"/>
  <c r="AJ1876" i="56"/>
  <c r="AH1876" i="56"/>
  <c r="AI1876" i="56"/>
  <c r="AG1876" i="56"/>
  <c r="Q1876" i="56"/>
  <c r="S1876" i="56"/>
  <c r="X1876" i="56"/>
  <c r="N1876" i="56"/>
  <c r="P1876" i="56"/>
  <c r="K1876" i="56"/>
  <c r="AF1876" i="56"/>
  <c r="AA1876" i="56"/>
  <c r="L1876" i="56"/>
  <c r="AD1876" i="56"/>
  <c r="Y1876" i="56"/>
  <c r="M1876" i="56"/>
  <c r="V1876" i="56"/>
  <c r="O1876" i="56"/>
  <c r="U1876" i="56"/>
  <c r="Z3064" i="56"/>
  <c r="S3064" i="56"/>
  <c r="AI3064" i="56"/>
  <c r="X3064" i="56"/>
  <c r="M3064" i="56"/>
  <c r="Y3064" i="56"/>
  <c r="R3064" i="56"/>
  <c r="AH3064" i="56"/>
  <c r="AA3064" i="56"/>
  <c r="P3064" i="56"/>
  <c r="AF3064" i="56"/>
  <c r="Q3064" i="56"/>
  <c r="K3064" i="56"/>
  <c r="O3064" i="56"/>
  <c r="T3064" i="56"/>
  <c r="AG3064" i="56"/>
  <c r="N3064" i="56"/>
  <c r="W3064" i="56"/>
  <c r="AB3064" i="56"/>
  <c r="U3064" i="56"/>
  <c r="V3064" i="56"/>
  <c r="AE3064" i="56"/>
  <c r="AJ3064" i="56"/>
  <c r="AD3064" i="56"/>
  <c r="L3064" i="56"/>
  <c r="AC3064" i="56"/>
  <c r="AF1768" i="56"/>
  <c r="AB1768" i="56"/>
  <c r="AH1768" i="56"/>
  <c r="V1768" i="56"/>
  <c r="AE1768" i="56"/>
  <c r="Q1768" i="56"/>
  <c r="P1768" i="56"/>
  <c r="T1768" i="56"/>
  <c r="W1768" i="56"/>
  <c r="AD1768" i="56"/>
  <c r="AG1768" i="56"/>
  <c r="R1768" i="56"/>
  <c r="S1768" i="56"/>
  <c r="K1768" i="56"/>
  <c r="Y1768" i="56"/>
  <c r="N1768" i="56"/>
  <c r="O1768" i="56"/>
  <c r="X1768" i="56"/>
  <c r="AI1768" i="56"/>
  <c r="L1768" i="56"/>
  <c r="AJ1768" i="56"/>
  <c r="AA1768" i="56"/>
  <c r="U1768" i="56"/>
  <c r="AC1768" i="56"/>
  <c r="Z1768" i="56"/>
  <c r="M1768" i="56"/>
  <c r="R3131" i="56"/>
  <c r="AH3131" i="56"/>
  <c r="AA3131" i="56"/>
  <c r="Q3131" i="56"/>
  <c r="AG3131" i="56"/>
  <c r="AB3131" i="56"/>
  <c r="K3131" i="56"/>
  <c r="Z3131" i="56"/>
  <c r="W3131" i="56"/>
  <c r="U3131" i="56"/>
  <c r="AJ3131" i="56"/>
  <c r="X3131" i="56"/>
  <c r="N3131" i="56"/>
  <c r="O3131" i="56"/>
  <c r="AI3131" i="56"/>
  <c r="AC3131" i="56"/>
  <c r="P3131" i="56"/>
  <c r="V3131" i="56"/>
  <c r="S3131" i="56"/>
  <c r="M3131" i="56"/>
  <c r="T3131" i="56"/>
  <c r="AF3131" i="56"/>
  <c r="AE3131" i="56"/>
  <c r="L3131" i="56"/>
  <c r="AD3131" i="56"/>
  <c r="Y3131" i="56"/>
  <c r="AH1926" i="56"/>
  <c r="AF1926" i="56"/>
  <c r="AA1926" i="56"/>
  <c r="AC1926" i="56"/>
  <c r="O1926" i="56"/>
  <c r="P1926" i="56"/>
  <c r="Z1926" i="56"/>
  <c r="X1926" i="56"/>
  <c r="Y1926" i="56"/>
  <c r="W1926" i="56"/>
  <c r="R1926" i="56"/>
  <c r="Q1926" i="56"/>
  <c r="M1926" i="56"/>
  <c r="T1926" i="56"/>
  <c r="AI1926" i="56"/>
  <c r="S1926" i="56"/>
  <c r="AB1926" i="56"/>
  <c r="AE1926" i="56"/>
  <c r="L1926" i="56"/>
  <c r="V1926" i="56"/>
  <c r="AJ1926" i="56"/>
  <c r="N1926" i="56"/>
  <c r="U1926" i="56"/>
  <c r="AD1926" i="56"/>
  <c r="AG1926" i="56"/>
  <c r="K1926" i="56"/>
  <c r="O3130" i="56"/>
  <c r="AE3130" i="56"/>
  <c r="T3130" i="56"/>
  <c r="AJ3130" i="56"/>
  <c r="Z3130" i="56"/>
  <c r="AC3130" i="56"/>
  <c r="W3130" i="56"/>
  <c r="L3130" i="56"/>
  <c r="AB3130" i="56"/>
  <c r="R3130" i="56"/>
  <c r="AH3130" i="56"/>
  <c r="K3130" i="56"/>
  <c r="AA3130" i="56"/>
  <c r="AF3130" i="56"/>
  <c r="M3130" i="56"/>
  <c r="AG3130" i="56"/>
  <c r="AI3130" i="56"/>
  <c r="N3130" i="56"/>
  <c r="U3130" i="56"/>
  <c r="S3130" i="56"/>
  <c r="X3130" i="56"/>
  <c r="AD3130" i="56"/>
  <c r="Q3130" i="56"/>
  <c r="Y3130" i="56"/>
  <c r="P3130" i="56"/>
  <c r="V3130" i="56"/>
  <c r="Z1862" i="56"/>
  <c r="X1862" i="56"/>
  <c r="N1862" i="56"/>
  <c r="AA1862" i="56"/>
  <c r="AC1862" i="56"/>
  <c r="Q1862" i="56"/>
  <c r="U1862" i="56"/>
  <c r="V1862" i="56"/>
  <c r="AB1862" i="56"/>
  <c r="Y1862" i="56"/>
  <c r="AE1862" i="56"/>
  <c r="O1862" i="56"/>
  <c r="AD1862" i="56"/>
  <c r="AF1862" i="56"/>
  <c r="AG1862" i="56"/>
  <c r="P1862" i="56"/>
  <c r="M1862" i="56"/>
  <c r="AH1862" i="56"/>
  <c r="AJ1862" i="56"/>
  <c r="AI1862" i="56"/>
  <c r="K1862" i="56"/>
  <c r="S1862" i="56"/>
  <c r="T1862" i="56"/>
  <c r="R1862" i="56"/>
  <c r="W1862" i="56"/>
  <c r="L1862" i="56"/>
  <c r="T3066" i="56"/>
  <c r="AJ3066" i="56"/>
  <c r="Y3066" i="56"/>
  <c r="R3066" i="56"/>
  <c r="AH3066" i="56"/>
  <c r="W3066" i="56"/>
  <c r="X3066" i="56"/>
  <c r="Q3066" i="56"/>
  <c r="N3066" i="56"/>
  <c r="AA3066" i="56"/>
  <c r="K3066" i="56"/>
  <c r="AB3066" i="56"/>
  <c r="U3066" i="56"/>
  <c r="V3066" i="56"/>
  <c r="O3066" i="56"/>
  <c r="S3066" i="56"/>
  <c r="P3066" i="56"/>
  <c r="M3066" i="56"/>
  <c r="AG3066" i="56"/>
  <c r="AD3066" i="56"/>
  <c r="AI3066" i="56"/>
  <c r="Z3066" i="56"/>
  <c r="AF3066" i="56"/>
  <c r="AC3066" i="56"/>
  <c r="L3066" i="56"/>
  <c r="AE3066" i="56"/>
  <c r="Z1798" i="56"/>
  <c r="U1798" i="56"/>
  <c r="AJ1798" i="56"/>
  <c r="AG1798" i="56"/>
  <c r="L1798" i="56"/>
  <c r="K1798" i="56"/>
  <c r="S1798" i="56"/>
  <c r="V1798" i="56"/>
  <c r="Y1798" i="56"/>
  <c r="AF1798" i="56"/>
  <c r="T1798" i="56"/>
  <c r="AI1798" i="56"/>
  <c r="AD1798" i="56"/>
  <c r="X1798" i="56"/>
  <c r="AB1798" i="56"/>
  <c r="Q1798" i="56"/>
  <c r="O1798" i="56"/>
  <c r="AH1798" i="56"/>
  <c r="AE1798" i="56"/>
  <c r="N1798" i="56"/>
  <c r="AC1798" i="56"/>
  <c r="P1798" i="56"/>
  <c r="W1798" i="56"/>
  <c r="AA1798" i="56"/>
  <c r="R1798" i="56"/>
  <c r="M1798" i="56"/>
  <c r="AA3002" i="56"/>
  <c r="P3002" i="56"/>
  <c r="AF3002" i="56"/>
  <c r="U3002" i="56"/>
  <c r="V3002" i="56"/>
  <c r="N3002" i="56"/>
  <c r="O3002" i="56"/>
  <c r="AE3002" i="56"/>
  <c r="T3002" i="56"/>
  <c r="AJ3002" i="56"/>
  <c r="Y3002" i="56"/>
  <c r="Z3002" i="56"/>
  <c r="AH3002" i="56"/>
  <c r="W3002" i="56"/>
  <c r="L3002" i="56"/>
  <c r="AB3002" i="56"/>
  <c r="Q3002" i="56"/>
  <c r="AG3002" i="56"/>
  <c r="AD3002" i="56"/>
  <c r="M3002" i="56"/>
  <c r="AI3002" i="56"/>
  <c r="R3002" i="56"/>
  <c r="X3002" i="56"/>
  <c r="K3002" i="56"/>
  <c r="S3002" i="56"/>
  <c r="AC3002" i="56"/>
  <c r="X1734" i="56"/>
  <c r="V1734" i="56"/>
  <c r="W1734" i="56"/>
  <c r="U1734" i="56"/>
  <c r="N1734" i="56"/>
  <c r="M1734" i="56"/>
  <c r="O1734" i="56"/>
  <c r="AB1734" i="56"/>
  <c r="AF1734" i="56"/>
  <c r="AD1734" i="56"/>
  <c r="Y1734" i="56"/>
  <c r="AA1734" i="56"/>
  <c r="L1734" i="56"/>
  <c r="P1734" i="56"/>
  <c r="T1734" i="56"/>
  <c r="AH1734" i="56"/>
  <c r="AI1734" i="56"/>
  <c r="K1734" i="56"/>
  <c r="AE1734" i="56"/>
  <c r="R1734" i="56"/>
  <c r="AJ1734" i="56"/>
  <c r="AG1734" i="56"/>
  <c r="Q1734" i="56"/>
  <c r="Z1734" i="56"/>
  <c r="AC1734" i="56"/>
  <c r="S1734" i="56"/>
  <c r="Z2938" i="56"/>
  <c r="S2938" i="56"/>
  <c r="AI2938" i="56"/>
  <c r="P2938" i="56"/>
  <c r="Y2938" i="56"/>
  <c r="T2938" i="56"/>
  <c r="N2938" i="56"/>
  <c r="AD2938" i="56"/>
  <c r="W2938" i="56"/>
  <c r="M2938" i="56"/>
  <c r="X2938" i="56"/>
  <c r="AG2938" i="56"/>
  <c r="AB2938" i="56"/>
  <c r="V2938" i="56"/>
  <c r="O2938" i="56"/>
  <c r="AE2938" i="56"/>
  <c r="AC2938" i="56"/>
  <c r="Q2938" i="56"/>
  <c r="L2938" i="56"/>
  <c r="R2938" i="56"/>
  <c r="AF2938" i="56"/>
  <c r="AA2938" i="56"/>
  <c r="K2938" i="56"/>
  <c r="U2938" i="56"/>
  <c r="AH2938" i="56"/>
  <c r="AJ2938" i="56"/>
  <c r="U1851" i="56"/>
  <c r="W1851" i="56"/>
  <c r="N1851" i="56"/>
  <c r="AJ1851" i="56"/>
  <c r="Z1851" i="56"/>
  <c r="M1851" i="56"/>
  <c r="L1851" i="56"/>
  <c r="AC1851" i="56"/>
  <c r="AE1851" i="56"/>
  <c r="T1851" i="56"/>
  <c r="V1851" i="56"/>
  <c r="X1851" i="56"/>
  <c r="Q1851" i="56"/>
  <c r="AG1851" i="56"/>
  <c r="AI1851" i="56"/>
  <c r="AB1851" i="56"/>
  <c r="AD1851" i="56"/>
  <c r="P1851" i="56"/>
  <c r="K1851" i="56"/>
  <c r="Y1851" i="56"/>
  <c r="AH1851" i="56"/>
  <c r="R1851" i="56"/>
  <c r="S1851" i="56"/>
  <c r="O1851" i="56"/>
  <c r="AA1851" i="56"/>
  <c r="AF1851" i="56"/>
  <c r="P3039" i="56"/>
  <c r="AF3039" i="56"/>
  <c r="U3039" i="56"/>
  <c r="O3039" i="56"/>
  <c r="AE3039" i="56"/>
  <c r="R3039" i="56"/>
  <c r="K3039" i="56"/>
  <c r="X3039" i="56"/>
  <c r="M3039" i="56"/>
  <c r="AC3039" i="56"/>
  <c r="W3039" i="56"/>
  <c r="N3039" i="56"/>
  <c r="V3039" i="56"/>
  <c r="L3039" i="56"/>
  <c r="AB3039" i="56"/>
  <c r="Q3039" i="56"/>
  <c r="AG3039" i="56"/>
  <c r="AA3039" i="56"/>
  <c r="AD3039" i="56"/>
  <c r="Z3039" i="56"/>
  <c r="S3039" i="56"/>
  <c r="AJ3039" i="56"/>
  <c r="AH3039" i="56"/>
  <c r="Y3039" i="56"/>
  <c r="T3039" i="56"/>
  <c r="AI3039" i="56"/>
  <c r="AF1872" i="56"/>
  <c r="AD1872" i="56"/>
  <c r="W1872" i="56"/>
  <c r="U1872" i="56"/>
  <c r="L1872" i="56"/>
  <c r="S1872" i="56"/>
  <c r="AB1872" i="56"/>
  <c r="AH1872" i="56"/>
  <c r="Y1872" i="56"/>
  <c r="AA1872" i="56"/>
  <c r="K1872" i="56"/>
  <c r="T1872" i="56"/>
  <c r="V1872" i="56"/>
  <c r="R1872" i="56"/>
  <c r="AC1872" i="56"/>
  <c r="AI1872" i="56"/>
  <c r="X1872" i="56"/>
  <c r="Z1872" i="56"/>
  <c r="AE1872" i="56"/>
  <c r="P1872" i="56"/>
  <c r="M1872" i="56"/>
  <c r="N1872" i="56"/>
  <c r="AG1872" i="56"/>
  <c r="Q1872" i="56"/>
  <c r="AJ1872" i="56"/>
  <c r="O1872" i="56"/>
  <c r="Q2964" i="56"/>
  <c r="AG2964" i="56"/>
  <c r="AD2964" i="56"/>
  <c r="AA2964" i="56"/>
  <c r="T2964" i="56"/>
  <c r="AJ2964" i="56"/>
  <c r="K2964" i="56"/>
  <c r="Y2964" i="56"/>
  <c r="S2964" i="56"/>
  <c r="P2964" i="56"/>
  <c r="R2964" i="56"/>
  <c r="O2964" i="56"/>
  <c r="AH2964" i="56"/>
  <c r="AC2964" i="56"/>
  <c r="V2964" i="56"/>
  <c r="Z2964" i="56"/>
  <c r="N2964" i="56"/>
  <c r="AF2964" i="56"/>
  <c r="W2964" i="56"/>
  <c r="M2964" i="56"/>
  <c r="X2964" i="56"/>
  <c r="AB2964" i="56"/>
  <c r="L2964" i="56"/>
  <c r="U2964" i="56"/>
  <c r="AI2964" i="56"/>
  <c r="AE2964" i="56"/>
  <c r="Z1716" i="56"/>
  <c r="X1716" i="56"/>
  <c r="Y1716" i="56"/>
  <c r="W1716" i="56"/>
  <c r="N1716" i="56"/>
  <c r="M1716" i="56"/>
  <c r="O1716" i="56"/>
  <c r="AH1716" i="56"/>
  <c r="AF1716" i="56"/>
  <c r="AA1716" i="56"/>
  <c r="U1716" i="56"/>
  <c r="L1716" i="56"/>
  <c r="P1716" i="56"/>
  <c r="AB1716" i="56"/>
  <c r="AE1716" i="56"/>
  <c r="S1716" i="56"/>
  <c r="V1716" i="56"/>
  <c r="AJ1716" i="56"/>
  <c r="AC1716" i="56"/>
  <c r="K1716" i="56"/>
  <c r="AD1716" i="56"/>
  <c r="AG1716" i="56"/>
  <c r="R1716" i="56"/>
  <c r="T1716" i="56"/>
  <c r="AI1716" i="56"/>
  <c r="Q1716" i="56"/>
  <c r="AA1943" i="56"/>
  <c r="Z1943" i="56"/>
  <c r="AG1943" i="56"/>
  <c r="AJ1943" i="56"/>
  <c r="M1943" i="56"/>
  <c r="K1943" i="56"/>
  <c r="Q1943" i="56"/>
  <c r="AE1943" i="56"/>
  <c r="AF1943" i="56"/>
  <c r="T1943" i="56"/>
  <c r="AC1943" i="56"/>
  <c r="AH1943" i="56"/>
  <c r="L1943" i="56"/>
  <c r="W1943" i="56"/>
  <c r="U1943" i="56"/>
  <c r="AB1943" i="56"/>
  <c r="AD1943" i="56"/>
  <c r="R1943" i="56"/>
  <c r="S1943" i="56"/>
  <c r="X1943" i="56"/>
  <c r="AI1943" i="56"/>
  <c r="O1943" i="56"/>
  <c r="Y1943" i="56"/>
  <c r="N1943" i="56"/>
  <c r="P1943" i="56"/>
  <c r="V1943" i="56"/>
  <c r="W3091" i="56"/>
  <c r="L3091" i="56"/>
  <c r="AB3091" i="56"/>
  <c r="Q3091" i="56"/>
  <c r="AG3091" i="56"/>
  <c r="V3091" i="56"/>
  <c r="O3091" i="56"/>
  <c r="AE3091" i="56"/>
  <c r="T3091" i="56"/>
  <c r="AJ3091" i="56"/>
  <c r="Y3091" i="56"/>
  <c r="N3091" i="56"/>
  <c r="AH3091" i="56"/>
  <c r="S3091" i="56"/>
  <c r="AI3091" i="56"/>
  <c r="X3091" i="56"/>
  <c r="M3091" i="56"/>
  <c r="AC3091" i="56"/>
  <c r="AD3091" i="56"/>
  <c r="K3091" i="56"/>
  <c r="AF3091" i="56"/>
  <c r="AA3091" i="56"/>
  <c r="Z3091" i="56"/>
  <c r="P3091" i="56"/>
  <c r="R3091" i="56"/>
  <c r="U3091" i="56"/>
  <c r="X2967" i="56"/>
  <c r="N2967" i="56"/>
  <c r="AD2967" i="56"/>
  <c r="AI2967" i="56"/>
  <c r="Q2967" i="56"/>
  <c r="W2967" i="56"/>
  <c r="L2967" i="56"/>
  <c r="AF2967" i="56"/>
  <c r="Z2967" i="56"/>
  <c r="M2967" i="56"/>
  <c r="AG2967" i="56"/>
  <c r="T2967" i="56"/>
  <c r="R2967" i="56"/>
  <c r="S2967" i="56"/>
  <c r="AC2967" i="56"/>
  <c r="AE2967" i="56"/>
  <c r="AB2967" i="56"/>
  <c r="V2967" i="56"/>
  <c r="AA2967" i="56"/>
  <c r="Y2967" i="56"/>
  <c r="K2967" i="56"/>
  <c r="P2967" i="56"/>
  <c r="O2967" i="56"/>
  <c r="AJ2967" i="56"/>
  <c r="U2967" i="56"/>
  <c r="AH2967" i="56"/>
  <c r="AE1715" i="56"/>
  <c r="AC1715" i="56"/>
  <c r="T1715" i="56"/>
  <c r="AF1715" i="56"/>
  <c r="V1715" i="56"/>
  <c r="S1715" i="56"/>
  <c r="AA1715" i="56"/>
  <c r="AG1715" i="56"/>
  <c r="AJ1715" i="56"/>
  <c r="R1715" i="56"/>
  <c r="L1715" i="56"/>
  <c r="U1715" i="56"/>
  <c r="AH1715" i="56"/>
  <c r="AD1715" i="56"/>
  <c r="P1715" i="56"/>
  <c r="Q1715" i="56"/>
  <c r="W1715" i="56"/>
  <c r="Y1715" i="56"/>
  <c r="AB1715" i="56"/>
  <c r="N1715" i="56"/>
  <c r="M1715" i="56"/>
  <c r="O1715" i="56"/>
  <c r="Z1715" i="56"/>
  <c r="X1715" i="56"/>
  <c r="AI1715" i="56"/>
  <c r="K1715" i="56"/>
  <c r="AB1856" i="56"/>
  <c r="Z1856" i="56"/>
  <c r="R1856" i="56"/>
  <c r="AG1856" i="56"/>
  <c r="P1856" i="56"/>
  <c r="M1856" i="56"/>
  <c r="T1856" i="56"/>
  <c r="AJ1856" i="56"/>
  <c r="AH1856" i="56"/>
  <c r="AE1856" i="56"/>
  <c r="AC1856" i="56"/>
  <c r="Q1856" i="56"/>
  <c r="K1856" i="56"/>
  <c r="V1856" i="56"/>
  <c r="Y1856" i="56"/>
  <c r="O1856" i="56"/>
  <c r="AD1856" i="56"/>
  <c r="U1856" i="56"/>
  <c r="S1856" i="56"/>
  <c r="AF1856" i="56"/>
  <c r="W1856" i="56"/>
  <c r="L1856" i="56"/>
  <c r="AI1856" i="56"/>
  <c r="X1856" i="56"/>
  <c r="N1856" i="56"/>
  <c r="AA1856" i="56"/>
  <c r="P2948" i="56"/>
  <c r="AF2948" i="56"/>
  <c r="U2948" i="56"/>
  <c r="N2948" i="56"/>
  <c r="AD2948" i="56"/>
  <c r="O2948" i="56"/>
  <c r="K2948" i="56"/>
  <c r="X2948" i="56"/>
  <c r="M2948" i="56"/>
  <c r="AC2948" i="56"/>
  <c r="V2948" i="56"/>
  <c r="W2948" i="56"/>
  <c r="AI2948" i="56"/>
  <c r="AB2948" i="56"/>
  <c r="AG2948" i="56"/>
  <c r="AA2948" i="56"/>
  <c r="AJ2948" i="56"/>
  <c r="R2948" i="56"/>
  <c r="AE2948" i="56"/>
  <c r="L2948" i="56"/>
  <c r="Q2948" i="56"/>
  <c r="Z2948" i="56"/>
  <c r="S2948" i="56"/>
  <c r="T2948" i="56"/>
  <c r="Y2948" i="56"/>
  <c r="AH2948" i="56"/>
  <c r="U1883" i="56"/>
  <c r="W1883" i="56"/>
  <c r="N1883" i="56"/>
  <c r="AJ1883" i="56"/>
  <c r="AH1883" i="56"/>
  <c r="Q1883" i="56"/>
  <c r="L1883" i="56"/>
  <c r="AC1883" i="56"/>
  <c r="AE1883" i="56"/>
  <c r="T1883" i="56"/>
  <c r="AD1883" i="56"/>
  <c r="M1883" i="56"/>
  <c r="O1883" i="56"/>
  <c r="Y1883" i="56"/>
  <c r="R1883" i="56"/>
  <c r="X1883" i="56"/>
  <c r="P1883" i="56"/>
  <c r="AA1883" i="56"/>
  <c r="V1883" i="56"/>
  <c r="AF1883" i="56"/>
  <c r="AI1883" i="56"/>
  <c r="Z1883" i="56"/>
  <c r="K1883" i="56"/>
  <c r="AG1883" i="56"/>
  <c r="S1883" i="56"/>
  <c r="AB1883" i="56"/>
  <c r="U1941" i="56"/>
  <c r="W1941" i="56"/>
  <c r="AD1941" i="56"/>
  <c r="AF1941" i="56"/>
  <c r="Q1941" i="56"/>
  <c r="M1941" i="56"/>
  <c r="AJ1941" i="56"/>
  <c r="Y1941" i="56"/>
  <c r="AB1941" i="56"/>
  <c r="AI1941" i="56"/>
  <c r="T1941" i="56"/>
  <c r="Z1941" i="56"/>
  <c r="AE1941" i="56"/>
  <c r="K1941" i="56"/>
  <c r="AC1941" i="56"/>
  <c r="AH1941" i="56"/>
  <c r="V1941" i="56"/>
  <c r="N1941" i="56"/>
  <c r="O1941" i="56"/>
  <c r="L1941" i="56"/>
  <c r="AG1941" i="56"/>
  <c r="S1941" i="56"/>
  <c r="AA1941" i="56"/>
  <c r="P1941" i="56"/>
  <c r="X1941" i="56"/>
  <c r="R1941" i="56"/>
  <c r="X3129" i="56"/>
  <c r="M3129" i="56"/>
  <c r="AC3129" i="56"/>
  <c r="W3129" i="56"/>
  <c r="V3129" i="56"/>
  <c r="AH3129" i="56"/>
  <c r="P3129" i="56"/>
  <c r="AF3129" i="56"/>
  <c r="U3129" i="56"/>
  <c r="O3129" i="56"/>
  <c r="AE3129" i="56"/>
  <c r="AD3129" i="56"/>
  <c r="K3129" i="56"/>
  <c r="T3129" i="56"/>
  <c r="AJ3129" i="56"/>
  <c r="Y3129" i="56"/>
  <c r="S3129" i="56"/>
  <c r="AI3129" i="56"/>
  <c r="R3129" i="56"/>
  <c r="L3129" i="56"/>
  <c r="AA3129" i="56"/>
  <c r="Q3129" i="56"/>
  <c r="Z3129" i="56"/>
  <c r="AG3129" i="56"/>
  <c r="AB3129" i="56"/>
  <c r="N3129" i="56"/>
  <c r="W1877" i="56"/>
  <c r="U1877" i="56"/>
  <c r="N1877" i="56"/>
  <c r="T1877" i="56"/>
  <c r="AF1877" i="56"/>
  <c r="L1877" i="56"/>
  <c r="V1877" i="56"/>
  <c r="AE1877" i="56"/>
  <c r="AC1877" i="56"/>
  <c r="Z1877" i="56"/>
  <c r="AJ1877" i="56"/>
  <c r="M1877" i="56"/>
  <c r="K1877" i="56"/>
  <c r="Y1877" i="56"/>
  <c r="AB1877" i="56"/>
  <c r="O1877" i="56"/>
  <c r="AA1877" i="56"/>
  <c r="R1877" i="56"/>
  <c r="AD1877" i="56"/>
  <c r="Q1877" i="56"/>
  <c r="AI1877" i="56"/>
  <c r="S1877" i="56"/>
  <c r="AG1877" i="56"/>
  <c r="P1877" i="56"/>
  <c r="X1877" i="56"/>
  <c r="AH1877" i="56"/>
  <c r="Y3065" i="56"/>
  <c r="R3065" i="56"/>
  <c r="AH3065" i="56"/>
  <c r="AA3065" i="56"/>
  <c r="AJ3065" i="56"/>
  <c r="AB3065" i="56"/>
  <c r="Q3065" i="56"/>
  <c r="AG3065" i="56"/>
  <c r="Z3065" i="56"/>
  <c r="S3065" i="56"/>
  <c r="AI3065" i="56"/>
  <c r="P3065" i="56"/>
  <c r="L3065" i="56"/>
  <c r="U3065" i="56"/>
  <c r="N3065" i="56"/>
  <c r="AD3065" i="56"/>
  <c r="W3065" i="56"/>
  <c r="T3065" i="56"/>
  <c r="AF3065" i="56"/>
  <c r="M3065" i="56"/>
  <c r="AE3065" i="56"/>
  <c r="V3065" i="56"/>
  <c r="K3065" i="56"/>
  <c r="O3065" i="56"/>
  <c r="X3065" i="56"/>
  <c r="AC3065" i="56"/>
  <c r="AE1813" i="56"/>
  <c r="AB1813" i="56"/>
  <c r="Y1813" i="56"/>
  <c r="R1813" i="56"/>
  <c r="Z1813" i="56"/>
  <c r="S1813" i="56"/>
  <c r="W1813" i="56"/>
  <c r="T1813" i="56"/>
  <c r="AJ1813" i="56"/>
  <c r="AG1813" i="56"/>
  <c r="O1813" i="56"/>
  <c r="L1813" i="56"/>
  <c r="V1813" i="56"/>
  <c r="X1813" i="56"/>
  <c r="N1813" i="56"/>
  <c r="P1813" i="56"/>
  <c r="AA1813" i="56"/>
  <c r="U1813" i="56"/>
  <c r="AH1813" i="56"/>
  <c r="K1813" i="56"/>
  <c r="AF1813" i="56"/>
  <c r="Q1813" i="56"/>
  <c r="AD1813" i="56"/>
  <c r="AI1813" i="56"/>
  <c r="M1813" i="56"/>
  <c r="AC1813" i="56"/>
  <c r="X3001" i="56"/>
  <c r="M3001" i="56"/>
  <c r="AC3001" i="56"/>
  <c r="V3001" i="56"/>
  <c r="O3001" i="56"/>
  <c r="W3001" i="56"/>
  <c r="P3001" i="56"/>
  <c r="AF3001" i="56"/>
  <c r="U3001" i="56"/>
  <c r="N3001" i="56"/>
  <c r="AD3001" i="56"/>
  <c r="S3001" i="56"/>
  <c r="K3001" i="56"/>
  <c r="T3001" i="56"/>
  <c r="AJ3001" i="56"/>
  <c r="Y3001" i="56"/>
  <c r="R3001" i="56"/>
  <c r="AH3001" i="56"/>
  <c r="AI3001" i="56"/>
  <c r="L3001" i="56"/>
  <c r="Z3001" i="56"/>
  <c r="Q3001" i="56"/>
  <c r="AA3001" i="56"/>
  <c r="AG3001" i="56"/>
  <c r="AB3001" i="56"/>
  <c r="AE3001" i="56"/>
  <c r="AG1745" i="56"/>
  <c r="AI1745" i="56"/>
  <c r="V1745" i="56"/>
  <c r="AF1745" i="56"/>
  <c r="O1745" i="56"/>
  <c r="K1745" i="56"/>
  <c r="U1745" i="56"/>
  <c r="AA1745" i="56"/>
  <c r="AJ1745" i="56"/>
  <c r="N1745" i="56"/>
  <c r="L1745" i="56"/>
  <c r="AC1745" i="56"/>
  <c r="T1745" i="56"/>
  <c r="Z1745" i="56"/>
  <c r="X1745" i="56"/>
  <c r="M1745" i="56"/>
  <c r="W1745" i="56"/>
  <c r="AB1745" i="56"/>
  <c r="AH1745" i="56"/>
  <c r="Q1745" i="56"/>
  <c r="P1745" i="56"/>
  <c r="AE1745" i="56"/>
  <c r="R1745" i="56"/>
  <c r="Y1745" i="56"/>
  <c r="S1745" i="56"/>
  <c r="AD1745" i="56"/>
  <c r="X1868" i="56"/>
  <c r="V1868" i="56"/>
  <c r="N1868" i="56"/>
  <c r="U1868" i="56"/>
  <c r="W1868" i="56"/>
  <c r="L1868" i="56"/>
  <c r="K1868" i="56"/>
  <c r="AF1868" i="56"/>
  <c r="AH1868" i="56"/>
  <c r="AC1868" i="56"/>
  <c r="O1868" i="56"/>
  <c r="S1868" i="56"/>
  <c r="T1868" i="56"/>
  <c r="Z1868" i="56"/>
  <c r="AA1868" i="56"/>
  <c r="AG1868" i="56"/>
  <c r="Q1868" i="56"/>
  <c r="AB1868" i="56"/>
  <c r="AD1868" i="56"/>
  <c r="AI1868" i="56"/>
  <c r="P1868" i="56"/>
  <c r="M1868" i="56"/>
  <c r="AJ1868" i="56"/>
  <c r="R1868" i="56"/>
  <c r="Y1868" i="56"/>
  <c r="AE1868" i="56"/>
  <c r="AA3048" i="56"/>
  <c r="P3048" i="56"/>
  <c r="AF3048" i="56"/>
  <c r="AG3048" i="56"/>
  <c r="M3048" i="56"/>
  <c r="AD3048" i="56"/>
  <c r="S3048" i="56"/>
  <c r="AI3048" i="56"/>
  <c r="X3048" i="56"/>
  <c r="Q3048" i="56"/>
  <c r="Z3048" i="56"/>
  <c r="AC3048" i="56"/>
  <c r="K3048" i="56"/>
  <c r="L3048" i="56"/>
  <c r="Y3048" i="56"/>
  <c r="N3048" i="56"/>
  <c r="O3048" i="56"/>
  <c r="T3048" i="56"/>
  <c r="R3048" i="56"/>
  <c r="V3048" i="56"/>
  <c r="W3048" i="56"/>
  <c r="AB3048" i="56"/>
  <c r="AH3048" i="56"/>
  <c r="AE3048" i="56"/>
  <c r="AJ3048" i="56"/>
  <c r="U3048" i="56"/>
  <c r="AA1951" i="56"/>
  <c r="AC1951" i="56"/>
  <c r="AD1951" i="56"/>
  <c r="AG1951" i="56"/>
  <c r="Q1951" i="56"/>
  <c r="K1951" i="56"/>
  <c r="M1951" i="56"/>
  <c r="AE1951" i="56"/>
  <c r="AH1951" i="56"/>
  <c r="AJ1951" i="56"/>
  <c r="U1951" i="56"/>
  <c r="Z1951" i="56"/>
  <c r="AF1951" i="56"/>
  <c r="W1951" i="56"/>
  <c r="X1951" i="56"/>
  <c r="Y1951" i="56"/>
  <c r="AB1951" i="56"/>
  <c r="R1951" i="56"/>
  <c r="S1951" i="56"/>
  <c r="P1951" i="56"/>
  <c r="T1951" i="56"/>
  <c r="L1951" i="56"/>
  <c r="N1951" i="56"/>
  <c r="AI1951" i="56"/>
  <c r="O1951" i="56"/>
  <c r="V1951" i="56"/>
  <c r="V3115" i="56"/>
  <c r="O3115" i="56"/>
  <c r="AE3115" i="56"/>
  <c r="U3115" i="56"/>
  <c r="T3115" i="56"/>
  <c r="P3115" i="56"/>
  <c r="N3115" i="56"/>
  <c r="AD3115" i="56"/>
  <c r="W3115" i="56"/>
  <c r="M3115" i="56"/>
  <c r="AC3115" i="56"/>
  <c r="L3115" i="56"/>
  <c r="X3115" i="56"/>
  <c r="R3115" i="56"/>
  <c r="AH3115" i="56"/>
  <c r="AA3115" i="56"/>
  <c r="Q3115" i="56"/>
  <c r="AG3115" i="56"/>
  <c r="AB3115" i="56"/>
  <c r="K3115" i="56"/>
  <c r="S3115" i="56"/>
  <c r="AF3115" i="56"/>
  <c r="Y3115" i="56"/>
  <c r="Z3115" i="56"/>
  <c r="AJ3115" i="56"/>
  <c r="AI3115" i="56"/>
  <c r="Z1922" i="56"/>
  <c r="X1922" i="56"/>
  <c r="U1922" i="56"/>
  <c r="AA1922" i="56"/>
  <c r="R1922" i="56"/>
  <c r="S1922" i="56"/>
  <c r="Q1922" i="56"/>
  <c r="AH1922" i="56"/>
  <c r="AF1922" i="56"/>
  <c r="W1922" i="56"/>
  <c r="AG1922" i="56"/>
  <c r="M1922" i="56"/>
  <c r="P1922" i="56"/>
  <c r="AD1922" i="56"/>
  <c r="AC1922" i="56"/>
  <c r="K1922" i="56"/>
  <c r="T1922" i="56"/>
  <c r="AE1922" i="56"/>
  <c r="O1922" i="56"/>
  <c r="AB1922" i="56"/>
  <c r="AI1922" i="56"/>
  <c r="L1922" i="56"/>
  <c r="V1922" i="56"/>
  <c r="AJ1922" i="56"/>
  <c r="N1922" i="56"/>
  <c r="Y1922" i="56"/>
  <c r="S3126" i="56"/>
  <c r="AI3126" i="56"/>
  <c r="X3126" i="56"/>
  <c r="N3126" i="56"/>
  <c r="AD3126" i="56"/>
  <c r="Y3126" i="56"/>
  <c r="U3126" i="56"/>
  <c r="AA3126" i="56"/>
  <c r="P3126" i="56"/>
  <c r="AF3126" i="56"/>
  <c r="V3126" i="56"/>
  <c r="Q3126" i="56"/>
  <c r="M3126" i="56"/>
  <c r="L3126" i="56"/>
  <c r="R3126" i="56"/>
  <c r="K3126" i="56"/>
  <c r="O3126" i="56"/>
  <c r="T3126" i="56"/>
  <c r="Z3126" i="56"/>
  <c r="AC3126" i="56"/>
  <c r="W3126" i="56"/>
  <c r="AB3126" i="56"/>
  <c r="AH3126" i="56"/>
  <c r="AE3126" i="56"/>
  <c r="AJ3126" i="56"/>
  <c r="AG3126" i="56"/>
  <c r="AH1858" i="56"/>
  <c r="AF1858" i="56"/>
  <c r="U1858" i="56"/>
  <c r="AA1858" i="56"/>
  <c r="K1858" i="56"/>
  <c r="M1858" i="56"/>
  <c r="Z1858" i="56"/>
  <c r="AB1858" i="56"/>
  <c r="AC1858" i="56"/>
  <c r="AG1858" i="56"/>
  <c r="O1858" i="56"/>
  <c r="AD1858" i="56"/>
  <c r="AJ1858" i="56"/>
  <c r="W1858" i="56"/>
  <c r="P1858" i="56"/>
  <c r="S1858" i="56"/>
  <c r="T1858" i="56"/>
  <c r="N1858" i="56"/>
  <c r="AE1858" i="56"/>
  <c r="L1858" i="56"/>
  <c r="Y1858" i="56"/>
  <c r="V1858" i="56"/>
  <c r="X1858" i="56"/>
  <c r="R1858" i="56"/>
  <c r="AI1858" i="56"/>
  <c r="Q1858" i="56"/>
  <c r="P3062" i="56"/>
  <c r="AF3062" i="56"/>
  <c r="U3062" i="56"/>
  <c r="N3062" i="56"/>
  <c r="AD3062" i="56"/>
  <c r="S3062" i="56"/>
  <c r="W3062" i="56"/>
  <c r="X3062" i="56"/>
  <c r="M3062" i="56"/>
  <c r="AC3062" i="56"/>
  <c r="V3062" i="56"/>
  <c r="O3062" i="56"/>
  <c r="AA3062" i="56"/>
  <c r="T3062" i="56"/>
  <c r="Y3062" i="56"/>
  <c r="AH3062" i="56"/>
  <c r="AB3062" i="56"/>
  <c r="AG3062" i="56"/>
  <c r="AE3062" i="56"/>
  <c r="AJ3062" i="56"/>
  <c r="R3062" i="56"/>
  <c r="AI3062" i="56"/>
  <c r="L3062" i="56"/>
  <c r="Q3062" i="56"/>
  <c r="Z3062" i="56"/>
  <c r="K3062" i="56"/>
  <c r="AH1794" i="56"/>
  <c r="AI1794" i="56"/>
  <c r="AG1794" i="56"/>
  <c r="AJ1794" i="56"/>
  <c r="L1794" i="56"/>
  <c r="O1794" i="56"/>
  <c r="Z1794" i="56"/>
  <c r="AE1794" i="56"/>
  <c r="AB1794" i="56"/>
  <c r="R1794" i="56"/>
  <c r="K1794" i="56"/>
  <c r="AD1794" i="56"/>
  <c r="U1794" i="56"/>
  <c r="AF1794" i="56"/>
  <c r="X1794" i="56"/>
  <c r="S1794" i="56"/>
  <c r="W1794" i="56"/>
  <c r="Y1794" i="56"/>
  <c r="T1794" i="56"/>
  <c r="Q1794" i="56"/>
  <c r="M1794" i="56"/>
  <c r="V1794" i="56"/>
  <c r="AA1794" i="56"/>
  <c r="AC1794" i="56"/>
  <c r="N1794" i="56"/>
  <c r="P1794" i="56"/>
  <c r="S2998" i="56"/>
  <c r="AI2998" i="56"/>
  <c r="X2998" i="56"/>
  <c r="M2998" i="56"/>
  <c r="AC2998" i="56"/>
  <c r="AD2998" i="56"/>
  <c r="K2998" i="56"/>
  <c r="AA2998" i="56"/>
  <c r="P2998" i="56"/>
  <c r="AF2998" i="56"/>
  <c r="U2998" i="56"/>
  <c r="Z2998" i="56"/>
  <c r="AH2998" i="56"/>
  <c r="L2998" i="56"/>
  <c r="Q2998" i="56"/>
  <c r="V2998" i="56"/>
  <c r="O2998" i="56"/>
  <c r="T2998" i="56"/>
  <c r="Y2998" i="56"/>
  <c r="R2998" i="56"/>
  <c r="W2998" i="56"/>
  <c r="AB2998" i="56"/>
  <c r="AG2998" i="56"/>
  <c r="AE2998" i="56"/>
  <c r="AJ2998" i="56"/>
  <c r="N2998" i="56"/>
  <c r="AF1730" i="56"/>
  <c r="AD1730" i="56"/>
  <c r="U1730" i="56"/>
  <c r="AE1730" i="56"/>
  <c r="L1730" i="56"/>
  <c r="P1730" i="56"/>
  <c r="X1730" i="56"/>
  <c r="V1730" i="56"/>
  <c r="AA1730" i="56"/>
  <c r="Y1730" i="56"/>
  <c r="R1730" i="56"/>
  <c r="M1730" i="56"/>
  <c r="K1730" i="56"/>
  <c r="Z1730" i="56"/>
  <c r="AG1730" i="56"/>
  <c r="S1730" i="56"/>
  <c r="T1730" i="56"/>
  <c r="AH1730" i="56"/>
  <c r="N1730" i="56"/>
  <c r="O1730" i="56"/>
  <c r="AB1730" i="56"/>
  <c r="AI1730" i="56"/>
  <c r="W1730" i="56"/>
  <c r="AJ1730" i="56"/>
  <c r="AC1730" i="56"/>
  <c r="Q1730" i="56"/>
  <c r="U1843" i="56"/>
  <c r="V1843" i="56"/>
  <c r="AI1843" i="56"/>
  <c r="AJ1843" i="56"/>
  <c r="Z1843" i="56"/>
  <c r="Q1843" i="56"/>
  <c r="S1843" i="56"/>
  <c r="AC1843" i="56"/>
  <c r="AA1843" i="56"/>
  <c r="R1843" i="56"/>
  <c r="T1843" i="56"/>
  <c r="AF1843" i="56"/>
  <c r="M1843" i="56"/>
  <c r="AG1843" i="56"/>
  <c r="AE1843" i="56"/>
  <c r="AB1843" i="56"/>
  <c r="AD1843" i="56"/>
  <c r="P1843" i="56"/>
  <c r="L1843" i="56"/>
  <c r="O1843" i="56"/>
  <c r="W1843" i="56"/>
  <c r="K1843" i="56"/>
  <c r="N1843" i="56"/>
  <c r="X1843" i="56"/>
  <c r="AH1843" i="56"/>
  <c r="Y1843" i="56"/>
  <c r="S3031" i="56"/>
  <c r="X3031" i="56"/>
  <c r="R3031" i="56"/>
  <c r="M3031" i="56"/>
  <c r="Q3031" i="56"/>
  <c r="N3031" i="56"/>
  <c r="K3031" i="56"/>
  <c r="P3031" i="56"/>
  <c r="AF3031" i="56"/>
  <c r="AD3031" i="56"/>
  <c r="Z3031" i="56"/>
  <c r="AC3031" i="56"/>
  <c r="AA3031" i="56"/>
  <c r="O3031" i="56"/>
  <c r="T3031" i="56"/>
  <c r="AJ3031" i="56"/>
  <c r="AI3031" i="56"/>
  <c r="AE3031" i="56"/>
  <c r="AH3031" i="56"/>
  <c r="AG3031" i="56"/>
  <c r="Y3031" i="56"/>
  <c r="L3031" i="56"/>
  <c r="W3031" i="56"/>
  <c r="AB3031" i="56"/>
  <c r="V3031" i="56"/>
  <c r="U3031" i="56"/>
  <c r="Z2961" i="56"/>
  <c r="S2961" i="56"/>
  <c r="L2961" i="56"/>
  <c r="AB2961" i="56"/>
  <c r="AI2961" i="56"/>
  <c r="Y2961" i="56"/>
  <c r="R2961" i="56"/>
  <c r="AH2961" i="56"/>
  <c r="AA2961" i="56"/>
  <c r="T2961" i="56"/>
  <c r="AJ2961" i="56"/>
  <c r="AC2961" i="56"/>
  <c r="K2961" i="56"/>
  <c r="V2961" i="56"/>
  <c r="O2961" i="56"/>
  <c r="AE2961" i="56"/>
  <c r="X2961" i="56"/>
  <c r="U2961" i="56"/>
  <c r="Q2961" i="56"/>
  <c r="P2961" i="56"/>
  <c r="AD2961" i="56"/>
  <c r="M2961" i="56"/>
  <c r="W2961" i="56"/>
  <c r="AG2961" i="56"/>
  <c r="N2961" i="56"/>
  <c r="AF2961" i="56"/>
  <c r="X1840" i="56"/>
  <c r="U1840" i="56"/>
  <c r="V1840" i="56"/>
  <c r="N1840" i="56"/>
  <c r="Q1840" i="56"/>
  <c r="S1840" i="56"/>
  <c r="K1840" i="56"/>
  <c r="T1840" i="56"/>
  <c r="Y1840" i="56"/>
  <c r="AD1840" i="56"/>
  <c r="L1840" i="56"/>
  <c r="P1840" i="56"/>
  <c r="AF1840" i="56"/>
  <c r="AG1840" i="56"/>
  <c r="R1840" i="56"/>
  <c r="AE1840" i="56"/>
  <c r="O1840" i="56"/>
  <c r="AJ1840" i="56"/>
  <c r="Z1840" i="56"/>
  <c r="AI1840" i="56"/>
  <c r="AA1840" i="56"/>
  <c r="AC1840" i="56"/>
  <c r="AH1840" i="56"/>
  <c r="W1840" i="56"/>
  <c r="AB1840" i="56"/>
  <c r="M1840" i="56"/>
  <c r="Y1919" i="56"/>
  <c r="AA1919" i="56"/>
  <c r="R1919" i="56"/>
  <c r="AH1919" i="56"/>
  <c r="M1919" i="56"/>
  <c r="O1919" i="56"/>
  <c r="Q1919" i="56"/>
  <c r="AC1919" i="56"/>
  <c r="AE1919" i="56"/>
  <c r="X1919" i="56"/>
  <c r="V1919" i="56"/>
  <c r="S1919" i="56"/>
  <c r="K1919" i="56"/>
  <c r="U1919" i="56"/>
  <c r="W1919" i="56"/>
  <c r="N1919" i="56"/>
  <c r="Z1919" i="56"/>
  <c r="T1919" i="56"/>
  <c r="AB1919" i="56"/>
  <c r="P1919" i="56"/>
  <c r="AI1919" i="56"/>
  <c r="AJ1919" i="56"/>
  <c r="AD1919" i="56"/>
  <c r="AG1919" i="56"/>
  <c r="L1919" i="56"/>
  <c r="AF1919" i="56"/>
  <c r="W3075" i="56"/>
  <c r="L3075" i="56"/>
  <c r="AB3075" i="56"/>
  <c r="Q3075" i="56"/>
  <c r="AG3075" i="56"/>
  <c r="V3075" i="56"/>
  <c r="O3075" i="56"/>
  <c r="AE3075" i="56"/>
  <c r="T3075" i="56"/>
  <c r="AJ3075" i="56"/>
  <c r="Y3075" i="56"/>
  <c r="N3075" i="56"/>
  <c r="R3075" i="56"/>
  <c r="S3075" i="56"/>
  <c r="AI3075" i="56"/>
  <c r="X3075" i="56"/>
  <c r="M3075" i="56"/>
  <c r="AC3075" i="56"/>
  <c r="AD3075" i="56"/>
  <c r="K3075" i="56"/>
  <c r="AA3075" i="56"/>
  <c r="Z3075" i="56"/>
  <c r="AF3075" i="56"/>
  <c r="U3075" i="56"/>
  <c r="AH3075" i="56"/>
  <c r="P3075" i="56"/>
  <c r="R2963" i="56"/>
  <c r="AH2963" i="56"/>
  <c r="AB2963" i="56"/>
  <c r="Y2963" i="56"/>
  <c r="AF2963" i="56"/>
  <c r="S2963" i="56"/>
  <c r="K2963" i="56"/>
  <c r="N2963" i="56"/>
  <c r="L2963" i="56"/>
  <c r="O2963" i="56"/>
  <c r="U2963" i="56"/>
  <c r="AC2963" i="56"/>
  <c r="Z2963" i="56"/>
  <c r="W2963" i="56"/>
  <c r="AE2963" i="56"/>
  <c r="X2963" i="56"/>
  <c r="AA2963" i="56"/>
  <c r="AD2963" i="56"/>
  <c r="AG2963" i="56"/>
  <c r="AJ2963" i="56"/>
  <c r="AI2963" i="56"/>
  <c r="M2963" i="56"/>
  <c r="V2963" i="56"/>
  <c r="P2963" i="56"/>
  <c r="T2963" i="56"/>
  <c r="Q2963" i="56"/>
  <c r="W1711" i="56"/>
  <c r="U1711" i="56"/>
  <c r="V1711" i="56"/>
  <c r="T1711" i="56"/>
  <c r="N1711" i="56"/>
  <c r="M1711" i="56"/>
  <c r="K1711" i="56"/>
  <c r="AE1711" i="56"/>
  <c r="AG1711" i="56"/>
  <c r="AB1711" i="56"/>
  <c r="O1711" i="56"/>
  <c r="Z1711" i="56"/>
  <c r="Y1711" i="56"/>
  <c r="X1711" i="56"/>
  <c r="AH1711" i="56"/>
  <c r="S1711" i="56"/>
  <c r="AA1711" i="56"/>
  <c r="AC1711" i="56"/>
  <c r="AF1711" i="56"/>
  <c r="R1711" i="56"/>
  <c r="Q1711" i="56"/>
  <c r="AJ1711" i="56"/>
  <c r="AI1711" i="56"/>
  <c r="L1711" i="56"/>
  <c r="AD1711" i="56"/>
  <c r="P1711" i="56"/>
  <c r="X1824" i="56"/>
  <c r="U1824" i="56"/>
  <c r="V1824" i="56"/>
  <c r="N1824" i="56"/>
  <c r="Q1824" i="56"/>
  <c r="M1824" i="56"/>
  <c r="AA1824" i="56"/>
  <c r="AB1824" i="56"/>
  <c r="AC1824" i="56"/>
  <c r="AH1824" i="56"/>
  <c r="W1824" i="56"/>
  <c r="O1824" i="56"/>
  <c r="AJ1824" i="56"/>
  <c r="Z1824" i="56"/>
  <c r="AI1824" i="56"/>
  <c r="S1824" i="56"/>
  <c r="AG1824" i="56"/>
  <c r="AE1824" i="56"/>
  <c r="T1824" i="56"/>
  <c r="AD1824" i="56"/>
  <c r="P1824" i="56"/>
  <c r="AF1824" i="56"/>
  <c r="R1824" i="56"/>
  <c r="K1824" i="56"/>
  <c r="Y1824" i="56"/>
  <c r="L1824" i="56"/>
  <c r="Y1729" i="56"/>
  <c r="AA1729" i="56"/>
  <c r="AB1729" i="56"/>
  <c r="Z1729" i="56"/>
  <c r="N1729" i="56"/>
  <c r="M1729" i="56"/>
  <c r="K1729" i="56"/>
  <c r="AG1729" i="56"/>
  <c r="AI1729" i="56"/>
  <c r="V1729" i="56"/>
  <c r="X1729" i="56"/>
  <c r="O1729" i="56"/>
  <c r="L1729" i="56"/>
  <c r="U1729" i="56"/>
  <c r="W1729" i="56"/>
  <c r="T1729" i="56"/>
  <c r="AD1729" i="56"/>
  <c r="AF1729" i="56"/>
  <c r="P1729" i="56"/>
  <c r="Q1729" i="56"/>
  <c r="AH1729" i="56"/>
  <c r="AE1729" i="56"/>
  <c r="S1729" i="56"/>
  <c r="AJ1729" i="56"/>
  <c r="AC1729" i="56"/>
  <c r="R1729" i="56"/>
  <c r="Z1866" i="56"/>
  <c r="X1866" i="56"/>
  <c r="N1866" i="56"/>
  <c r="W1866" i="56"/>
  <c r="Y1866" i="56"/>
  <c r="AH1866" i="56"/>
  <c r="AF1866" i="56"/>
  <c r="U1866" i="56"/>
  <c r="AA1866" i="56"/>
  <c r="K1866" i="56"/>
  <c r="M1866" i="56"/>
  <c r="AB1866" i="56"/>
  <c r="AE1866" i="56"/>
  <c r="L1866" i="56"/>
  <c r="V1866" i="56"/>
  <c r="AJ1866" i="56"/>
  <c r="AI1866" i="56"/>
  <c r="Q1866" i="56"/>
  <c r="AD1866" i="56"/>
  <c r="R1866" i="56"/>
  <c r="P1866" i="56"/>
  <c r="S1866" i="56"/>
  <c r="T1866" i="56"/>
  <c r="AC1866" i="56"/>
  <c r="AG1866" i="56"/>
  <c r="O1866" i="56"/>
  <c r="M3054" i="56"/>
  <c r="AC3054" i="56"/>
  <c r="V3054" i="56"/>
  <c r="S3054" i="56"/>
  <c r="T3054" i="56"/>
  <c r="W3054" i="56"/>
  <c r="K3054" i="56"/>
  <c r="Y3054" i="56"/>
  <c r="Z3054" i="56"/>
  <c r="AI3054" i="56"/>
  <c r="O3054" i="56"/>
  <c r="AF3054" i="56"/>
  <c r="AG3054" i="56"/>
  <c r="AD3054" i="56"/>
  <c r="L3054" i="56"/>
  <c r="AE3054" i="56"/>
  <c r="U3054" i="56"/>
  <c r="R3054" i="56"/>
  <c r="AA3054" i="56"/>
  <c r="AJ3054" i="56"/>
  <c r="X3054" i="56"/>
  <c r="AH3054" i="56"/>
  <c r="Q3054" i="56"/>
  <c r="P3054" i="56"/>
  <c r="N3054" i="56"/>
  <c r="AB3054" i="56"/>
  <c r="AF1754" i="56"/>
  <c r="AD1754" i="56"/>
  <c r="U1754" i="56"/>
  <c r="W1754" i="56"/>
  <c r="Q1754" i="56"/>
  <c r="S1754" i="56"/>
  <c r="T1754" i="56"/>
  <c r="AJ1754" i="56"/>
  <c r="AH1754" i="56"/>
  <c r="AC1754" i="56"/>
  <c r="N1754" i="56"/>
  <c r="AE1754" i="56"/>
  <c r="M1754" i="56"/>
  <c r="X1754" i="56"/>
  <c r="V1754" i="56"/>
  <c r="AA1754" i="56"/>
  <c r="Y1754" i="56"/>
  <c r="R1754" i="56"/>
  <c r="P1754" i="56"/>
  <c r="O1754" i="56"/>
  <c r="AB1754" i="56"/>
  <c r="Z1754" i="56"/>
  <c r="AI1754" i="56"/>
  <c r="AG1754" i="56"/>
  <c r="L1754" i="56"/>
  <c r="K1754" i="56"/>
  <c r="Z2942" i="56"/>
  <c r="S2942" i="56"/>
  <c r="AI2942" i="56"/>
  <c r="L2942" i="56"/>
  <c r="M2942" i="56"/>
  <c r="P2942" i="56"/>
  <c r="R2942" i="56"/>
  <c r="AH2942" i="56"/>
  <c r="AA2942" i="56"/>
  <c r="Y2942" i="56"/>
  <c r="AB2942" i="56"/>
  <c r="AC2942" i="56"/>
  <c r="K2942" i="56"/>
  <c r="AD2942" i="56"/>
  <c r="Q2942" i="56"/>
  <c r="U2942" i="56"/>
  <c r="O2942" i="56"/>
  <c r="AG2942" i="56"/>
  <c r="AF2942" i="56"/>
  <c r="N2942" i="56"/>
  <c r="W2942" i="56"/>
  <c r="T2942" i="56"/>
  <c r="X2942" i="56"/>
  <c r="V2942" i="56"/>
  <c r="AE2942" i="56"/>
  <c r="AJ2942" i="56"/>
  <c r="U1795" i="56"/>
  <c r="V1795" i="56"/>
  <c r="T1795" i="56"/>
  <c r="AJ1795" i="56"/>
  <c r="N1795" i="56"/>
  <c r="P1795" i="56"/>
  <c r="L1795" i="56"/>
  <c r="AC1795" i="56"/>
  <c r="AD1795" i="56"/>
  <c r="AB1795" i="56"/>
  <c r="AE1795" i="56"/>
  <c r="O1795" i="56"/>
  <c r="K1795" i="56"/>
  <c r="AG1795" i="56"/>
  <c r="AH1795" i="56"/>
  <c r="AF1795" i="56"/>
  <c r="AI1795" i="56"/>
  <c r="W1795" i="56"/>
  <c r="M1795" i="56"/>
  <c r="Z1795" i="56"/>
  <c r="Q1795" i="56"/>
  <c r="AA1795" i="56"/>
  <c r="Y1795" i="56"/>
  <c r="R1795" i="56"/>
  <c r="S1795" i="56"/>
  <c r="X1795" i="56"/>
  <c r="Q3124" i="56"/>
  <c r="AG3124" i="56"/>
  <c r="Z3124" i="56"/>
  <c r="P3124" i="56"/>
  <c r="AF3124" i="56"/>
  <c r="K3124" i="56"/>
  <c r="W3124" i="56"/>
  <c r="Y3124" i="56"/>
  <c r="R3124" i="56"/>
  <c r="AH3124" i="56"/>
  <c r="X3124" i="56"/>
  <c r="S3124" i="56"/>
  <c r="O3124" i="56"/>
  <c r="AC3124" i="56"/>
  <c r="L3124" i="56"/>
  <c r="AI3124" i="56"/>
  <c r="N3124" i="56"/>
  <c r="T3124" i="56"/>
  <c r="AA3124" i="56"/>
  <c r="M3124" i="56"/>
  <c r="V3124" i="56"/>
  <c r="AB3124" i="56"/>
  <c r="AE3124" i="56"/>
  <c r="U3124" i="56"/>
  <c r="AD3124" i="56"/>
  <c r="AJ3124" i="56"/>
  <c r="AC1887" i="56"/>
  <c r="AE1887" i="56"/>
  <c r="X1887" i="56"/>
  <c r="V1887" i="56"/>
  <c r="S1887" i="56"/>
  <c r="K1887" i="56"/>
  <c r="U1887" i="56"/>
  <c r="W1887" i="56"/>
  <c r="N1887" i="56"/>
  <c r="Z1887" i="56"/>
  <c r="T1887" i="56"/>
  <c r="AB1887" i="56"/>
  <c r="P1887" i="56"/>
  <c r="AG1887" i="56"/>
  <c r="AF1887" i="56"/>
  <c r="Q1887" i="56"/>
  <c r="AI1887" i="56"/>
  <c r="AD1887" i="56"/>
  <c r="AJ1887" i="56"/>
  <c r="Y1887" i="56"/>
  <c r="R1887" i="56"/>
  <c r="M1887" i="56"/>
  <c r="L1887" i="56"/>
  <c r="AH1887" i="56"/>
  <c r="O1887" i="56"/>
  <c r="AA1887" i="56"/>
  <c r="X3011" i="56"/>
  <c r="Q3011" i="56"/>
  <c r="M3011" i="56"/>
  <c r="AH3011" i="56"/>
  <c r="AD3011" i="56"/>
  <c r="U3011" i="56"/>
  <c r="P3011" i="56"/>
  <c r="AF3011" i="56"/>
  <c r="AA3011" i="56"/>
  <c r="W3011" i="56"/>
  <c r="Z3011" i="56"/>
  <c r="Y3011" i="56"/>
  <c r="K3011" i="56"/>
  <c r="T3011" i="56"/>
  <c r="AJ3011" i="56"/>
  <c r="AG3011" i="56"/>
  <c r="AC3011" i="56"/>
  <c r="S3011" i="56"/>
  <c r="AI3011" i="56"/>
  <c r="V3011" i="56"/>
  <c r="AE3011" i="56"/>
  <c r="L3011" i="56"/>
  <c r="O3011" i="56"/>
  <c r="AB3011" i="56"/>
  <c r="N3011" i="56"/>
  <c r="R3011" i="56"/>
  <c r="T1888" i="56"/>
  <c r="AJ1888" i="56"/>
  <c r="AH1888" i="56"/>
  <c r="AE1888" i="56"/>
  <c r="AC1888" i="56"/>
  <c r="Q1888" i="56"/>
  <c r="AA1888" i="56"/>
  <c r="AB1888" i="56"/>
  <c r="Z1888" i="56"/>
  <c r="R1888" i="56"/>
  <c r="AG1888" i="56"/>
  <c r="P1888" i="56"/>
  <c r="S1888" i="56"/>
  <c r="AF1888" i="56"/>
  <c r="W1888" i="56"/>
  <c r="L1888" i="56"/>
  <c r="V1888" i="56"/>
  <c r="Y1888" i="56"/>
  <c r="M1888" i="56"/>
  <c r="X1888" i="56"/>
  <c r="N1888" i="56"/>
  <c r="AI1888" i="56"/>
  <c r="O1888" i="56"/>
  <c r="U1888" i="56"/>
  <c r="K1888" i="56"/>
  <c r="AD1888" i="56"/>
  <c r="U1907" i="56"/>
  <c r="W1907" i="56"/>
  <c r="N1907" i="56"/>
  <c r="AJ1907" i="56"/>
  <c r="AH1907" i="56"/>
  <c r="Q1907" i="56"/>
  <c r="P1907" i="56"/>
  <c r="AC1907" i="56"/>
  <c r="AE1907" i="56"/>
  <c r="T1907" i="56"/>
  <c r="AD1907" i="56"/>
  <c r="M1907" i="56"/>
  <c r="K1907" i="56"/>
  <c r="AA1907" i="56"/>
  <c r="V1907" i="56"/>
  <c r="O1907" i="56"/>
  <c r="Y1907" i="56"/>
  <c r="R1907" i="56"/>
  <c r="AF1907" i="56"/>
  <c r="X1907" i="56"/>
  <c r="AG1907" i="56"/>
  <c r="AB1907" i="56"/>
  <c r="S1907" i="56"/>
  <c r="Z1907" i="56"/>
  <c r="L1907" i="56"/>
  <c r="AI1907" i="56"/>
  <c r="S3141" i="56"/>
  <c r="AI3141" i="56"/>
  <c r="Y3141" i="56"/>
  <c r="R3141" i="56"/>
  <c r="AH3141" i="56"/>
  <c r="AF3141" i="56"/>
  <c r="T3141" i="56"/>
  <c r="AA3141" i="56"/>
  <c r="Q3141" i="56"/>
  <c r="AG3141" i="56"/>
  <c r="Z3141" i="56"/>
  <c r="AB3141" i="56"/>
  <c r="K3141" i="56"/>
  <c r="O3141" i="56"/>
  <c r="AE3141" i="56"/>
  <c r="U3141" i="56"/>
  <c r="N3141" i="56"/>
  <c r="AD3141" i="56"/>
  <c r="P3141" i="56"/>
  <c r="AJ3141" i="56"/>
  <c r="V3141" i="56"/>
  <c r="M3141" i="56"/>
  <c r="X3141" i="56"/>
  <c r="AC3141" i="56"/>
  <c r="W3141" i="56"/>
  <c r="L3141" i="56"/>
  <c r="Q3077" i="56"/>
  <c r="AG3077" i="56"/>
  <c r="Z3077" i="56"/>
  <c r="S3077" i="56"/>
  <c r="AI3077" i="56"/>
  <c r="T3077" i="56"/>
  <c r="K3077" i="56"/>
  <c r="Y3077" i="56"/>
  <c r="R3077" i="56"/>
  <c r="AH3077" i="56"/>
  <c r="AA3077" i="56"/>
  <c r="L3077" i="56"/>
  <c r="P3077" i="56"/>
  <c r="M3077" i="56"/>
  <c r="AC3077" i="56"/>
  <c r="V3077" i="56"/>
  <c r="O3077" i="56"/>
  <c r="AE3077" i="56"/>
  <c r="AB3077" i="56"/>
  <c r="AF3077" i="56"/>
  <c r="W3077" i="56"/>
  <c r="N3077" i="56"/>
  <c r="AJ3077" i="56"/>
  <c r="AD3077" i="56"/>
  <c r="U3077" i="56"/>
  <c r="X3077" i="56"/>
  <c r="R3013" i="56"/>
  <c r="Y3013" i="56"/>
  <c r="U3013" i="56"/>
  <c r="S3013" i="56"/>
  <c r="W3013" i="56"/>
  <c r="AI3013" i="56"/>
  <c r="K3013" i="56"/>
  <c r="O3013" i="56"/>
  <c r="AG3013" i="56"/>
  <c r="AD3013" i="56"/>
  <c r="AJ3013" i="56"/>
  <c r="Q3013" i="56"/>
  <c r="X3013" i="56"/>
  <c r="N3013" i="56"/>
  <c r="T3013" i="56"/>
  <c r="P3013" i="56"/>
  <c r="AH3013" i="56"/>
  <c r="L3013" i="56"/>
  <c r="AA3013" i="56"/>
  <c r="AF3013" i="56"/>
  <c r="AB3013" i="56"/>
  <c r="AC3013" i="56"/>
  <c r="M3013" i="56"/>
  <c r="Z3013" i="56"/>
  <c r="V3013" i="56"/>
  <c r="AE3013" i="56"/>
  <c r="U1761" i="56"/>
  <c r="W1761" i="56"/>
  <c r="T1761" i="56"/>
  <c r="AD1761" i="56"/>
  <c r="AF1761" i="56"/>
  <c r="Q1761" i="56"/>
  <c r="P1761" i="56"/>
  <c r="AC1761" i="56"/>
  <c r="AE1761" i="56"/>
  <c r="AJ1761" i="56"/>
  <c r="AH1761" i="56"/>
  <c r="R1761" i="56"/>
  <c r="S1761" i="56"/>
  <c r="AG1761" i="56"/>
  <c r="V1761" i="56"/>
  <c r="O1761" i="56"/>
  <c r="AI1761" i="56"/>
  <c r="X1761" i="56"/>
  <c r="M1761" i="56"/>
  <c r="AA1761" i="56"/>
  <c r="L1761" i="56"/>
  <c r="Z1761" i="56"/>
  <c r="Y1761" i="56"/>
  <c r="N1761" i="56"/>
  <c r="AB1761" i="56"/>
  <c r="K1761" i="56"/>
  <c r="AF1892" i="56"/>
  <c r="AD1892" i="56"/>
  <c r="AA1892" i="56"/>
  <c r="Y1892" i="56"/>
  <c r="L1892" i="56"/>
  <c r="S1892" i="56"/>
  <c r="X1892" i="56"/>
  <c r="V1892" i="56"/>
  <c r="N1892" i="56"/>
  <c r="U1892" i="56"/>
  <c r="AE1892" i="56"/>
  <c r="O1892" i="56"/>
  <c r="W1892" i="56"/>
  <c r="AB1892" i="56"/>
  <c r="Z1892" i="56"/>
  <c r="R1892" i="56"/>
  <c r="AC1892" i="56"/>
  <c r="P1892" i="56"/>
  <c r="M1892" i="56"/>
  <c r="AI1892" i="56"/>
  <c r="AJ1892" i="56"/>
  <c r="Q1892" i="56"/>
  <c r="AH1892" i="56"/>
  <c r="K1892" i="56"/>
  <c r="AG1892" i="56"/>
  <c r="T1892" i="56"/>
  <c r="Z3080" i="56"/>
  <c r="S3080" i="56"/>
  <c r="AI3080" i="56"/>
  <c r="X3080" i="56"/>
  <c r="M3080" i="56"/>
  <c r="Y3080" i="56"/>
  <c r="R3080" i="56"/>
  <c r="AH3080" i="56"/>
  <c r="AA3080" i="56"/>
  <c r="P3080" i="56"/>
  <c r="AF3080" i="56"/>
  <c r="Q3080" i="56"/>
  <c r="U3080" i="56"/>
  <c r="O3080" i="56"/>
  <c r="T3080" i="56"/>
  <c r="AG3080" i="56"/>
  <c r="N3080" i="56"/>
  <c r="W3080" i="56"/>
  <c r="AB3080" i="56"/>
  <c r="K3080" i="56"/>
  <c r="V3080" i="56"/>
  <c r="AE3080" i="56"/>
  <c r="AJ3080" i="56"/>
  <c r="AD3080" i="56"/>
  <c r="L3080" i="56"/>
  <c r="AC3080" i="56"/>
  <c r="Y3155" i="56"/>
  <c r="S3155" i="56"/>
  <c r="AI3155" i="56"/>
  <c r="X3155" i="56"/>
  <c r="N3155" i="56"/>
  <c r="Z3155" i="56"/>
  <c r="Q3155" i="56"/>
  <c r="AG3155" i="56"/>
  <c r="AA3155" i="56"/>
  <c r="P3155" i="56"/>
  <c r="AF3155" i="56"/>
  <c r="R3155" i="56"/>
  <c r="V3155" i="56"/>
  <c r="U3155" i="56"/>
  <c r="O3155" i="56"/>
  <c r="AE3155" i="56"/>
  <c r="T3155" i="56"/>
  <c r="AJ3155" i="56"/>
  <c r="AH3155" i="56"/>
  <c r="AC3155" i="56"/>
  <c r="AD3155" i="56"/>
  <c r="L3155" i="56"/>
  <c r="M3155" i="56"/>
  <c r="AB3155" i="56"/>
  <c r="K3155" i="56"/>
  <c r="W3155" i="56"/>
  <c r="V3138" i="56"/>
  <c r="L3138" i="56"/>
  <c r="AB3138" i="56"/>
  <c r="M3138" i="56"/>
  <c r="AC3138" i="56"/>
  <c r="S3138" i="56"/>
  <c r="N3138" i="56"/>
  <c r="AD3138" i="56"/>
  <c r="T3138" i="56"/>
  <c r="AJ3138" i="56"/>
  <c r="U3138" i="56"/>
  <c r="W3138" i="56"/>
  <c r="O3138" i="56"/>
  <c r="AH3138" i="56"/>
  <c r="K3138" i="56"/>
  <c r="AA3138" i="56"/>
  <c r="P3138" i="56"/>
  <c r="Q3138" i="56"/>
  <c r="AI3138" i="56"/>
  <c r="Z3138" i="56"/>
  <c r="AF3138" i="56"/>
  <c r="AG3138" i="56"/>
  <c r="Y3138" i="56"/>
  <c r="R3138" i="56"/>
  <c r="X3138" i="56"/>
  <c r="AE3138" i="56"/>
  <c r="P3074" i="56"/>
  <c r="AF3074" i="56"/>
  <c r="U3074" i="56"/>
  <c r="N3074" i="56"/>
  <c r="AD3074" i="56"/>
  <c r="W3074" i="56"/>
  <c r="K3074" i="56"/>
  <c r="X3074" i="56"/>
  <c r="M3074" i="56"/>
  <c r="AC3074" i="56"/>
  <c r="V3074" i="56"/>
  <c r="S3074" i="56"/>
  <c r="AE3074" i="56"/>
  <c r="AJ3074" i="56"/>
  <c r="R3074" i="56"/>
  <c r="O3074" i="56"/>
  <c r="L3074" i="56"/>
  <c r="Q3074" i="56"/>
  <c r="Z3074" i="56"/>
  <c r="AA3074" i="56"/>
  <c r="T3074" i="56"/>
  <c r="Y3074" i="56"/>
  <c r="AH3074" i="56"/>
  <c r="AB3074" i="56"/>
  <c r="AG3074" i="56"/>
  <c r="AI3074" i="56"/>
  <c r="Z1806" i="56"/>
  <c r="AA1806" i="56"/>
  <c r="X1806" i="56"/>
  <c r="N1806" i="56"/>
  <c r="Q1806" i="56"/>
  <c r="M1806" i="56"/>
  <c r="P1806" i="56"/>
  <c r="W1806" i="56"/>
  <c r="AB1806" i="56"/>
  <c r="U1806" i="56"/>
  <c r="AC1806" i="56"/>
  <c r="V1806" i="56"/>
  <c r="AE1806" i="56"/>
  <c r="AF1806" i="56"/>
  <c r="L1806" i="56"/>
  <c r="K1806" i="56"/>
  <c r="AD1806" i="56"/>
  <c r="AI1806" i="56"/>
  <c r="AJ1806" i="56"/>
  <c r="Y1806" i="56"/>
  <c r="O1806" i="56"/>
  <c r="AH1806" i="56"/>
  <c r="T1806" i="56"/>
  <c r="R1806" i="56"/>
  <c r="AG1806" i="56"/>
  <c r="S1806" i="56"/>
  <c r="Q3010" i="56"/>
  <c r="AG3010" i="56"/>
  <c r="AE3010" i="56"/>
  <c r="AA3010" i="56"/>
  <c r="L3010" i="56"/>
  <c r="AB3010" i="56"/>
  <c r="K3010" i="56"/>
  <c r="Y3010" i="56"/>
  <c r="T3010" i="56"/>
  <c r="P3010" i="56"/>
  <c r="S3010" i="56"/>
  <c r="AH3010" i="56"/>
  <c r="X3010" i="56"/>
  <c r="U3010" i="56"/>
  <c r="AJ3010" i="56"/>
  <c r="W3010" i="56"/>
  <c r="AC3010" i="56"/>
  <c r="V3010" i="56"/>
  <c r="R3010" i="56"/>
  <c r="O3010" i="56"/>
  <c r="AF3010" i="56"/>
  <c r="N3010" i="56"/>
  <c r="M3010" i="56"/>
  <c r="Z3010" i="56"/>
  <c r="AD3010" i="56"/>
  <c r="AI3010" i="56"/>
  <c r="X1742" i="56"/>
  <c r="V1742" i="56"/>
  <c r="W1742" i="56"/>
  <c r="U1742" i="56"/>
  <c r="N1742" i="56"/>
  <c r="M1742" i="56"/>
  <c r="O1742" i="56"/>
  <c r="AB1742" i="56"/>
  <c r="Z1742" i="56"/>
  <c r="AE1742" i="56"/>
  <c r="AC1742" i="56"/>
  <c r="R1742" i="56"/>
  <c r="S1742" i="56"/>
  <c r="AF1742" i="56"/>
  <c r="AD1742" i="56"/>
  <c r="Y1742" i="56"/>
  <c r="AA1742" i="56"/>
  <c r="L1742" i="56"/>
  <c r="P1742" i="56"/>
  <c r="T1742" i="56"/>
  <c r="AJ1742" i="56"/>
  <c r="AH1742" i="56"/>
  <c r="AG1742" i="56"/>
  <c r="AI1742" i="56"/>
  <c r="Q1742" i="56"/>
  <c r="K1742" i="56"/>
  <c r="R2946" i="56"/>
  <c r="AH2946" i="56"/>
  <c r="AA2946" i="56"/>
  <c r="P2946" i="56"/>
  <c r="AF2946" i="56"/>
  <c r="AC2946" i="56"/>
  <c r="K2946" i="56"/>
  <c r="Z2946" i="56"/>
  <c r="S2946" i="56"/>
  <c r="AI2946" i="56"/>
  <c r="X2946" i="56"/>
  <c r="Y2946" i="56"/>
  <c r="AG2946" i="56"/>
  <c r="O2946" i="56"/>
  <c r="T2946" i="56"/>
  <c r="Q2946" i="56"/>
  <c r="N2946" i="56"/>
  <c r="W2946" i="56"/>
  <c r="AB2946" i="56"/>
  <c r="U2946" i="56"/>
  <c r="V2946" i="56"/>
  <c r="AE2946" i="56"/>
  <c r="AJ2946" i="56"/>
  <c r="AD2946" i="56"/>
  <c r="L2946" i="56"/>
  <c r="M2946" i="56"/>
  <c r="T3055" i="56"/>
  <c r="AJ3055" i="56"/>
  <c r="Y3055" i="56"/>
  <c r="Z3055" i="56"/>
  <c r="AI3055" i="56"/>
  <c r="W3055" i="56"/>
  <c r="L3055" i="56"/>
  <c r="AF3055" i="56"/>
  <c r="AC3055" i="56"/>
  <c r="S3055" i="56"/>
  <c r="AD3055" i="56"/>
  <c r="X3055" i="56"/>
  <c r="Q3055" i="56"/>
  <c r="R3055" i="56"/>
  <c r="N3055" i="56"/>
  <c r="O3055" i="56"/>
  <c r="AB3055" i="56"/>
  <c r="U3055" i="56"/>
  <c r="AH3055" i="56"/>
  <c r="V3055" i="56"/>
  <c r="K3055" i="56"/>
  <c r="P3055" i="56"/>
  <c r="AE3055" i="56"/>
  <c r="AG3055" i="56"/>
  <c r="AA3055" i="56"/>
  <c r="M3055" i="56"/>
  <c r="X1936" i="56"/>
  <c r="V1936" i="56"/>
  <c r="W1936" i="56"/>
  <c r="U1936" i="56"/>
  <c r="Q1936" i="56"/>
  <c r="AI1936" i="56"/>
  <c r="M1936" i="56"/>
  <c r="AF1936" i="56"/>
  <c r="AD1936" i="56"/>
  <c r="Y1936" i="56"/>
  <c r="N1936" i="56"/>
  <c r="O1936" i="56"/>
  <c r="P1936" i="56"/>
  <c r="T1936" i="56"/>
  <c r="AJ1936" i="56"/>
  <c r="AH1936" i="56"/>
  <c r="AG1936" i="56"/>
  <c r="R1936" i="56"/>
  <c r="S1936" i="56"/>
  <c r="K1936" i="56"/>
  <c r="AB1936" i="56"/>
  <c r="AA1936" i="56"/>
  <c r="AE1936" i="56"/>
  <c r="AC1936" i="56"/>
  <c r="Z1936" i="56"/>
  <c r="L1936" i="56"/>
  <c r="AF1832" i="56"/>
  <c r="AC1832" i="56"/>
  <c r="AD1832" i="56"/>
  <c r="AA1832" i="56"/>
  <c r="W1832" i="56"/>
  <c r="O1832" i="56"/>
  <c r="X1832" i="56"/>
  <c r="Y1832" i="56"/>
  <c r="AH1832" i="56"/>
  <c r="Q1832" i="56"/>
  <c r="M1832" i="56"/>
  <c r="AJ1832" i="56"/>
  <c r="V1832" i="56"/>
  <c r="R1832" i="56"/>
  <c r="AI1832" i="56"/>
  <c r="P1832" i="56"/>
  <c r="T1832" i="56"/>
  <c r="AB1832" i="56"/>
  <c r="N1832" i="56"/>
  <c r="K1832" i="56"/>
  <c r="U1832" i="56"/>
  <c r="L1832" i="56"/>
  <c r="AG1832" i="56"/>
  <c r="AE1832" i="56"/>
  <c r="Z1832" i="56"/>
  <c r="S1832" i="56"/>
  <c r="AG1717" i="56"/>
  <c r="AI1717" i="56"/>
  <c r="AH1717" i="56"/>
  <c r="AJ1717" i="56"/>
  <c r="T1717" i="56"/>
  <c r="L1717" i="56"/>
  <c r="Y1717" i="56"/>
  <c r="AA1717" i="56"/>
  <c r="AF1717" i="56"/>
  <c r="AD1717" i="56"/>
  <c r="R1717" i="56"/>
  <c r="M1717" i="56"/>
  <c r="K1717" i="56"/>
  <c r="AC1717" i="56"/>
  <c r="AE1717" i="56"/>
  <c r="Z1717" i="56"/>
  <c r="AB1717" i="56"/>
  <c r="O1717" i="56"/>
  <c r="S1717" i="56"/>
  <c r="U1717" i="56"/>
  <c r="N1717" i="56"/>
  <c r="X1717" i="56"/>
  <c r="Q1717" i="56"/>
  <c r="V1717" i="56"/>
  <c r="P1717" i="56"/>
  <c r="W1717" i="56"/>
  <c r="S3012" i="56"/>
  <c r="AI3012" i="56"/>
  <c r="AC3012" i="56"/>
  <c r="Y3012" i="56"/>
  <c r="V3012" i="56"/>
  <c r="U3012" i="56"/>
  <c r="K3012" i="56"/>
  <c r="AA3012" i="56"/>
  <c r="R3012" i="56"/>
  <c r="N3012" i="56"/>
  <c r="AJ3012" i="56"/>
  <c r="P3012" i="56"/>
  <c r="Q3012" i="56"/>
  <c r="AE3012" i="56"/>
  <c r="T3012" i="56"/>
  <c r="Z3012" i="56"/>
  <c r="M3012" i="56"/>
  <c r="AD3012" i="56"/>
  <c r="AF3012" i="56"/>
  <c r="O3012" i="56"/>
  <c r="X3012" i="56"/>
  <c r="L3012" i="56"/>
  <c r="AB3012" i="56"/>
  <c r="W3012" i="56"/>
  <c r="AH3012" i="56"/>
  <c r="AG3012" i="56"/>
  <c r="N3119" i="56"/>
  <c r="AD3119" i="56"/>
  <c r="W3119" i="56"/>
  <c r="M3119" i="56"/>
  <c r="AC3119" i="56"/>
  <c r="X3119" i="56"/>
  <c r="K3119" i="56"/>
  <c r="V3119" i="56"/>
  <c r="O3119" i="56"/>
  <c r="AE3119" i="56"/>
  <c r="U3119" i="56"/>
  <c r="P3119" i="56"/>
  <c r="AB3119" i="56"/>
  <c r="Z3119" i="56"/>
  <c r="S3119" i="56"/>
  <c r="AI3119" i="56"/>
  <c r="Y3119" i="56"/>
  <c r="AF3119" i="56"/>
  <c r="T3119" i="56"/>
  <c r="R3119" i="56"/>
  <c r="AG3119" i="56"/>
  <c r="AA3119" i="56"/>
  <c r="AJ3119" i="56"/>
  <c r="Q3119" i="56"/>
  <c r="L3119" i="56"/>
  <c r="AH3119" i="56"/>
  <c r="W3153" i="56"/>
  <c r="M3153" i="56"/>
  <c r="AC3153" i="56"/>
  <c r="O3153" i="56"/>
  <c r="AI3153" i="56"/>
  <c r="AG3153" i="56"/>
  <c r="Z3153" i="56"/>
  <c r="AF3153" i="56"/>
  <c r="L3153" i="56"/>
  <c r="AA3153" i="56"/>
  <c r="U3153" i="56"/>
  <c r="R3153" i="56"/>
  <c r="AH3153" i="56"/>
  <c r="AJ3153" i="56"/>
  <c r="X3153" i="56"/>
  <c r="AE3153" i="56"/>
  <c r="Y3153" i="56"/>
  <c r="V3153" i="56"/>
  <c r="P3153" i="56"/>
  <c r="K3153" i="56"/>
  <c r="N3153" i="56"/>
  <c r="S3153" i="56"/>
  <c r="T3153" i="56"/>
  <c r="Q3153" i="56"/>
  <c r="AB3153" i="56"/>
  <c r="AD3153" i="56"/>
  <c r="AE1901" i="56"/>
  <c r="AC1901" i="56"/>
  <c r="Z1901" i="56"/>
  <c r="AJ1901" i="56"/>
  <c r="S1901" i="56"/>
  <c r="V1901" i="56"/>
  <c r="AA1901" i="56"/>
  <c r="AG1901" i="56"/>
  <c r="T1901" i="56"/>
  <c r="M1901" i="56"/>
  <c r="P1901" i="56"/>
  <c r="U1901" i="56"/>
  <c r="R1901" i="56"/>
  <c r="X1901" i="56"/>
  <c r="O1901" i="56"/>
  <c r="K1901" i="56"/>
  <c r="AI1901" i="56"/>
  <c r="AB1901" i="56"/>
  <c r="AD1901" i="56"/>
  <c r="N1901" i="56"/>
  <c r="L1901" i="56"/>
  <c r="AH1901" i="56"/>
  <c r="AF1901" i="56"/>
  <c r="Y1901" i="56"/>
  <c r="Q1901" i="56"/>
  <c r="W1901" i="56"/>
  <c r="AE1837" i="56"/>
  <c r="AB1837" i="56"/>
  <c r="Y1837" i="56"/>
  <c r="R1837" i="56"/>
  <c r="AH1837" i="56"/>
  <c r="W1837" i="56"/>
  <c r="T1837" i="56"/>
  <c r="AJ1837" i="56"/>
  <c r="AG1837" i="56"/>
  <c r="AA1837" i="56"/>
  <c r="U1837" i="56"/>
  <c r="O1837" i="56"/>
  <c r="AD1837" i="56"/>
  <c r="K1837" i="56"/>
  <c r="AI1837" i="56"/>
  <c r="AC1837" i="56"/>
  <c r="Z1837" i="56"/>
  <c r="P1837" i="56"/>
  <c r="AF1837" i="56"/>
  <c r="V1837" i="56"/>
  <c r="L1837" i="56"/>
  <c r="S1837" i="56"/>
  <c r="Q1837" i="56"/>
  <c r="N1837" i="56"/>
  <c r="X1837" i="56"/>
  <c r="M1837" i="56"/>
  <c r="AE1773" i="56"/>
  <c r="AH1773" i="56"/>
  <c r="AJ1773" i="56"/>
  <c r="Z1773" i="56"/>
  <c r="O1773" i="56"/>
  <c r="P1773" i="56"/>
  <c r="W1773" i="56"/>
  <c r="X1773" i="56"/>
  <c r="Y1773" i="56"/>
  <c r="AB1773" i="56"/>
  <c r="N1773" i="56"/>
  <c r="M1773" i="56"/>
  <c r="Q1773" i="56"/>
  <c r="AA1773" i="56"/>
  <c r="AD1773" i="56"/>
  <c r="R1773" i="56"/>
  <c r="L1773" i="56"/>
  <c r="AC1773" i="56"/>
  <c r="AG1773" i="56"/>
  <c r="S1773" i="56"/>
  <c r="AI1773" i="56"/>
  <c r="U1773" i="56"/>
  <c r="V1773" i="56"/>
  <c r="AF1773" i="56"/>
  <c r="K1773" i="56"/>
  <c r="T1773" i="56"/>
  <c r="AF1916" i="56"/>
  <c r="AD1916" i="56"/>
  <c r="AA1916" i="56"/>
  <c r="Y1916" i="56"/>
  <c r="Q1916" i="56"/>
  <c r="S1916" i="56"/>
  <c r="X1916" i="56"/>
  <c r="V1916" i="56"/>
  <c r="N1916" i="56"/>
  <c r="U1916" i="56"/>
  <c r="P1916" i="56"/>
  <c r="W1916" i="56"/>
  <c r="AE1916" i="56"/>
  <c r="AB1916" i="56"/>
  <c r="Z1916" i="56"/>
  <c r="R1916" i="56"/>
  <c r="AC1916" i="56"/>
  <c r="L1916" i="56"/>
  <c r="M1916" i="56"/>
  <c r="AJ1916" i="56"/>
  <c r="O1916" i="56"/>
  <c r="AI1916" i="56"/>
  <c r="T1916" i="56"/>
  <c r="AG1916" i="56"/>
  <c r="AH1916" i="56"/>
  <c r="K1916" i="56"/>
  <c r="Y3104" i="56"/>
  <c r="R3104" i="56"/>
  <c r="AH3104" i="56"/>
  <c r="X3104" i="56"/>
  <c r="W3104" i="56"/>
  <c r="S3104" i="56"/>
  <c r="Q3104" i="56"/>
  <c r="AG3104" i="56"/>
  <c r="Z3104" i="56"/>
  <c r="P3104" i="56"/>
  <c r="AF3104" i="56"/>
  <c r="O3104" i="56"/>
  <c r="AA3104" i="56"/>
  <c r="U3104" i="56"/>
  <c r="AD3104" i="56"/>
  <c r="AJ3104" i="56"/>
  <c r="AC3104" i="56"/>
  <c r="L3104" i="56"/>
  <c r="K3104" i="56"/>
  <c r="N3104" i="56"/>
  <c r="T3104" i="56"/>
  <c r="AE3104" i="56"/>
  <c r="M3104" i="56"/>
  <c r="V3104" i="56"/>
  <c r="AB3104" i="56"/>
  <c r="AI3104" i="56"/>
  <c r="R3020" i="56"/>
  <c r="AH3020" i="56"/>
  <c r="AA3020" i="56"/>
  <c r="U3020" i="56"/>
  <c r="AF3020" i="56"/>
  <c r="AJ3020" i="56"/>
  <c r="K3020" i="56"/>
  <c r="Z3020" i="56"/>
  <c r="S3020" i="56"/>
  <c r="AI3020" i="56"/>
  <c r="P3020" i="56"/>
  <c r="T3020" i="56"/>
  <c r="Q3020" i="56"/>
  <c r="N3020" i="56"/>
  <c r="W3020" i="56"/>
  <c r="X3020" i="56"/>
  <c r="Y3020" i="56"/>
  <c r="V3020" i="56"/>
  <c r="AE3020" i="56"/>
  <c r="L3020" i="56"/>
  <c r="AD3020" i="56"/>
  <c r="M3020" i="56"/>
  <c r="AB3020" i="56"/>
  <c r="O3020" i="56"/>
  <c r="AC3020" i="56"/>
  <c r="AG3020" i="56"/>
  <c r="N3150" i="56"/>
  <c r="AD3150" i="56"/>
  <c r="T3150" i="56"/>
  <c r="AJ3150" i="56"/>
  <c r="U3150" i="56"/>
  <c r="AA3150" i="56"/>
  <c r="S3150" i="56"/>
  <c r="V3150" i="56"/>
  <c r="L3150" i="56"/>
  <c r="AB3150" i="56"/>
  <c r="M3150" i="56"/>
  <c r="AC3150" i="56"/>
  <c r="AE3150" i="56"/>
  <c r="P3150" i="56"/>
  <c r="Q3150" i="56"/>
  <c r="W3150" i="56"/>
  <c r="R3150" i="56"/>
  <c r="X3150" i="56"/>
  <c r="Y3150" i="56"/>
  <c r="AI3150" i="56"/>
  <c r="AH3150" i="56"/>
  <c r="K3150" i="56"/>
  <c r="O3150" i="56"/>
  <c r="AF3150" i="56"/>
  <c r="Z3150" i="56"/>
  <c r="AG3150" i="56"/>
  <c r="AH1818" i="56"/>
  <c r="AI1818" i="56"/>
  <c r="AF1818" i="56"/>
  <c r="Y1818" i="56"/>
  <c r="U1818" i="56"/>
  <c r="AG1818" i="56"/>
  <c r="AD1818" i="56"/>
  <c r="T1818" i="56"/>
  <c r="N1818" i="56"/>
  <c r="AC1818" i="56"/>
  <c r="S1818" i="56"/>
  <c r="W1818" i="56"/>
  <c r="X1818" i="56"/>
  <c r="R1818" i="56"/>
  <c r="P1818" i="56"/>
  <c r="M1818" i="56"/>
  <c r="V1818" i="56"/>
  <c r="AA1818" i="56"/>
  <c r="AB1818" i="56"/>
  <c r="L1818" i="56"/>
  <c r="K1818" i="56"/>
  <c r="Z1818" i="56"/>
  <c r="AE1818" i="56"/>
  <c r="AJ1818" i="56"/>
  <c r="Q1818" i="56"/>
  <c r="O1818" i="56"/>
  <c r="U1827" i="56"/>
  <c r="V1827" i="56"/>
  <c r="W1827" i="56"/>
  <c r="N1827" i="56"/>
  <c r="T1827" i="56"/>
  <c r="Q1827" i="56"/>
  <c r="L1827" i="56"/>
  <c r="AC1827" i="56"/>
  <c r="AD1827" i="56"/>
  <c r="AE1827" i="56"/>
  <c r="AF1827" i="56"/>
  <c r="AB1827" i="56"/>
  <c r="M1827" i="56"/>
  <c r="AG1827" i="56"/>
  <c r="AH1827" i="56"/>
  <c r="AI1827" i="56"/>
  <c r="O1827" i="56"/>
  <c r="P1827" i="56"/>
  <c r="X1827" i="56"/>
  <c r="Z1827" i="56"/>
  <c r="K1827" i="56"/>
  <c r="R1827" i="56"/>
  <c r="Y1827" i="56"/>
  <c r="AJ1827" i="56"/>
  <c r="AA1827" i="56"/>
  <c r="S1827" i="56"/>
  <c r="AC1831" i="56"/>
  <c r="AD1831" i="56"/>
  <c r="AE1831" i="56"/>
  <c r="AB1831" i="56"/>
  <c r="L1831" i="56"/>
  <c r="K1831" i="56"/>
  <c r="U1831" i="56"/>
  <c r="V1831" i="56"/>
  <c r="W1831" i="56"/>
  <c r="N1831" i="56"/>
  <c r="AF1831" i="56"/>
  <c r="Q1831" i="56"/>
  <c r="P1831" i="56"/>
  <c r="Y1831" i="56"/>
  <c r="Z1831" i="56"/>
  <c r="AA1831" i="56"/>
  <c r="R1831" i="56"/>
  <c r="X1831" i="56"/>
  <c r="M1831" i="56"/>
  <c r="AJ1831" i="56"/>
  <c r="O1831" i="56"/>
  <c r="AH1831" i="56"/>
  <c r="T1831" i="56"/>
  <c r="AI1831" i="56"/>
  <c r="AG1831" i="56"/>
  <c r="S1831" i="56"/>
  <c r="Y3143" i="56"/>
  <c r="S3143" i="56"/>
  <c r="AI3143" i="56"/>
  <c r="X3143" i="56"/>
  <c r="Z3143" i="56"/>
  <c r="V3143" i="56"/>
  <c r="Q3143" i="56"/>
  <c r="O3143" i="56"/>
  <c r="L3143" i="56"/>
  <c r="AF3143" i="56"/>
  <c r="AD3143" i="56"/>
  <c r="AC3143" i="56"/>
  <c r="AA3143" i="56"/>
  <c r="T3143" i="56"/>
  <c r="K3143" i="56"/>
  <c r="AH3143" i="56"/>
  <c r="M3143" i="56"/>
  <c r="AG3143" i="56"/>
  <c r="AE3143" i="56"/>
  <c r="AB3143" i="56"/>
  <c r="N3143" i="56"/>
  <c r="U3143" i="56"/>
  <c r="R3143" i="56"/>
  <c r="P3143" i="56"/>
  <c r="AJ3143" i="56"/>
  <c r="W3143" i="56"/>
  <c r="AE1913" i="56"/>
  <c r="AC1913" i="56"/>
  <c r="V1913" i="56"/>
  <c r="T1913" i="56"/>
  <c r="M1913" i="56"/>
  <c r="O1913" i="56"/>
  <c r="AI1913" i="56"/>
  <c r="AG1913" i="56"/>
  <c r="AD1913" i="56"/>
  <c r="AB1913" i="56"/>
  <c r="S1913" i="56"/>
  <c r="L1913" i="56"/>
  <c r="W1913" i="56"/>
  <c r="U1913" i="56"/>
  <c r="N1913" i="56"/>
  <c r="X1913" i="56"/>
  <c r="AJ1913" i="56"/>
  <c r="Q1913" i="56"/>
  <c r="P1913" i="56"/>
  <c r="AF1913" i="56"/>
  <c r="Y1913" i="56"/>
  <c r="AH1913" i="56"/>
  <c r="AA1913" i="56"/>
  <c r="Z1913" i="56"/>
  <c r="K1913" i="56"/>
  <c r="R1913" i="56"/>
  <c r="W1849" i="56"/>
  <c r="U1849" i="56"/>
  <c r="N1849" i="56"/>
  <c r="O1849" i="56"/>
  <c r="AB1849" i="56"/>
  <c r="P1849" i="56"/>
  <c r="M1849" i="56"/>
  <c r="AE1849" i="56"/>
  <c r="AC1849" i="56"/>
  <c r="V1849" i="56"/>
  <c r="AF1849" i="56"/>
  <c r="Z1849" i="56"/>
  <c r="L1849" i="56"/>
  <c r="AG1849" i="56"/>
  <c r="T1849" i="56"/>
  <c r="S1849" i="56"/>
  <c r="AA1849" i="56"/>
  <c r="R1849" i="56"/>
  <c r="AJ1849" i="56"/>
  <c r="K1849" i="56"/>
  <c r="Y1849" i="56"/>
  <c r="X1849" i="56"/>
  <c r="AH1849" i="56"/>
  <c r="AD1849" i="56"/>
  <c r="Q1849" i="56"/>
  <c r="AI1849" i="56"/>
  <c r="W1785" i="56"/>
  <c r="V1785" i="56"/>
  <c r="AC1785" i="56"/>
  <c r="AF1785" i="56"/>
  <c r="N1785" i="56"/>
  <c r="Q1785" i="56"/>
  <c r="S1785" i="56"/>
  <c r="AE1785" i="56"/>
  <c r="AG1785" i="56"/>
  <c r="U1785" i="56"/>
  <c r="T1785" i="56"/>
  <c r="O1785" i="56"/>
  <c r="K1785" i="56"/>
  <c r="X1785" i="56"/>
  <c r="Y1785" i="56"/>
  <c r="L1785" i="56"/>
  <c r="AI1785" i="56"/>
  <c r="Z1785" i="56"/>
  <c r="AD1785" i="56"/>
  <c r="AA1785" i="56"/>
  <c r="R1785" i="56"/>
  <c r="AH1785" i="56"/>
  <c r="M1785" i="56"/>
  <c r="AJ1785" i="56"/>
  <c r="AB1785" i="56"/>
  <c r="P1785" i="56"/>
  <c r="AD1940" i="56"/>
  <c r="AI1940" i="56"/>
  <c r="AJ1940" i="56"/>
  <c r="N1940" i="56"/>
  <c r="O1940" i="56"/>
  <c r="P1940" i="56"/>
  <c r="V1940" i="56"/>
  <c r="X1940" i="56"/>
  <c r="Y1940" i="56"/>
  <c r="AB1940" i="56"/>
  <c r="M1940" i="56"/>
  <c r="AA1940" i="56"/>
  <c r="AF1940" i="56"/>
  <c r="AC1940" i="56"/>
  <c r="AG1940" i="56"/>
  <c r="L1940" i="56"/>
  <c r="T1940" i="56"/>
  <c r="R1940" i="56"/>
  <c r="K1940" i="56"/>
  <c r="AH1940" i="56"/>
  <c r="W1940" i="56"/>
  <c r="S1940" i="56"/>
  <c r="Z1940" i="56"/>
  <c r="U1940" i="56"/>
  <c r="Q1940" i="56"/>
  <c r="AE1940" i="56"/>
  <c r="Y3128" i="56"/>
  <c r="R3128" i="56"/>
  <c r="AH3128" i="56"/>
  <c r="X3128" i="56"/>
  <c r="O3128" i="56"/>
  <c r="AA3128" i="56"/>
  <c r="Q3128" i="56"/>
  <c r="AG3128" i="56"/>
  <c r="Z3128" i="56"/>
  <c r="P3128" i="56"/>
  <c r="AF3128" i="56"/>
  <c r="K3128" i="56"/>
  <c r="S3128" i="56"/>
  <c r="N3128" i="56"/>
  <c r="T3128" i="56"/>
  <c r="W3128" i="56"/>
  <c r="M3128" i="56"/>
  <c r="V3128" i="56"/>
  <c r="AB3128" i="56"/>
  <c r="AI3128" i="56"/>
  <c r="U3128" i="56"/>
  <c r="AD3128" i="56"/>
  <c r="AJ3128" i="56"/>
  <c r="AC3128" i="56"/>
  <c r="L3128" i="56"/>
  <c r="AE3128" i="56"/>
  <c r="AF1780" i="56"/>
  <c r="AG1780" i="56"/>
  <c r="U1780" i="56"/>
  <c r="Y1780" i="56"/>
  <c r="Q1780" i="56"/>
  <c r="P1780" i="56"/>
  <c r="X1780" i="56"/>
  <c r="AA1780" i="56"/>
  <c r="Z1780" i="56"/>
  <c r="R1780" i="56"/>
  <c r="M1780" i="56"/>
  <c r="AJ1780" i="56"/>
  <c r="AC1780" i="56"/>
  <c r="AI1780" i="56"/>
  <c r="AD1780" i="56"/>
  <c r="K1780" i="56"/>
  <c r="W1780" i="56"/>
  <c r="L1780" i="56"/>
  <c r="T1780" i="56"/>
  <c r="AH1780" i="56"/>
  <c r="O1780" i="56"/>
  <c r="AB1780" i="56"/>
  <c r="AE1780" i="56"/>
  <c r="S1780" i="56"/>
  <c r="V1780" i="56"/>
  <c r="N1780" i="56"/>
  <c r="Y2944" i="56"/>
  <c r="AB2944" i="56"/>
  <c r="S2944" i="56"/>
  <c r="O2944" i="56"/>
  <c r="AH2944" i="56"/>
  <c r="AI2944" i="56"/>
  <c r="Q2944" i="56"/>
  <c r="R2944" i="56"/>
  <c r="AJ2944" i="56"/>
  <c r="AC2944" i="56"/>
  <c r="Z2944" i="56"/>
  <c r="AE2944" i="56"/>
  <c r="K2944" i="56"/>
  <c r="U2944" i="56"/>
  <c r="N2944" i="56"/>
  <c r="AD2944" i="56"/>
  <c r="L2944" i="56"/>
  <c r="X2944" i="56"/>
  <c r="AA2944" i="56"/>
  <c r="W2944" i="56"/>
  <c r="AG2944" i="56"/>
  <c r="P2944" i="56"/>
  <c r="M2944" i="56"/>
  <c r="AF2944" i="56"/>
  <c r="T2944" i="56"/>
  <c r="V2944" i="56"/>
  <c r="Z3162" i="56"/>
  <c r="P3162" i="56"/>
  <c r="AF3162" i="56"/>
  <c r="Q3162" i="56"/>
  <c r="AG3162" i="56"/>
  <c r="AI3162" i="56"/>
  <c r="R3162" i="56"/>
  <c r="AH3162" i="56"/>
  <c r="X3162" i="56"/>
  <c r="K3162" i="56"/>
  <c r="Y3162" i="56"/>
  <c r="AE3162" i="56"/>
  <c r="W3162" i="56"/>
  <c r="N3162" i="56"/>
  <c r="T3162" i="56"/>
  <c r="U3162" i="56"/>
  <c r="AA3162" i="56"/>
  <c r="V3162" i="56"/>
  <c r="AB3162" i="56"/>
  <c r="AC3162" i="56"/>
  <c r="AD3162" i="56"/>
  <c r="AJ3162" i="56"/>
  <c r="O3162" i="56"/>
  <c r="L3162" i="56"/>
  <c r="M3162" i="56"/>
  <c r="S3162" i="56"/>
  <c r="N3098" i="56"/>
  <c r="AD3098" i="56"/>
  <c r="AA3098" i="56"/>
  <c r="W3098" i="56"/>
  <c r="T3098" i="56"/>
  <c r="M3098" i="56"/>
  <c r="AC3098" i="56"/>
  <c r="R3098" i="56"/>
  <c r="P3098" i="56"/>
  <c r="Q3098" i="56"/>
  <c r="Y3098" i="56"/>
  <c r="X3098" i="56"/>
  <c r="V3098" i="56"/>
  <c r="U3098" i="56"/>
  <c r="AB3098" i="56"/>
  <c r="AE3098" i="56"/>
  <c r="K3098" i="56"/>
  <c r="AH3098" i="56"/>
  <c r="L3098" i="56"/>
  <c r="O3098" i="56"/>
  <c r="AI3098" i="56"/>
  <c r="AF3098" i="56"/>
  <c r="AJ3098" i="56"/>
  <c r="Z3098" i="56"/>
  <c r="S3098" i="56"/>
  <c r="AG3098" i="56"/>
  <c r="M3034" i="56"/>
  <c r="AC3034" i="56"/>
  <c r="V3034" i="56"/>
  <c r="L3034" i="56"/>
  <c r="AB3034" i="56"/>
  <c r="O3034" i="56"/>
  <c r="W3034" i="56"/>
  <c r="AG3034" i="56"/>
  <c r="AD3034" i="56"/>
  <c r="X3034" i="56"/>
  <c r="AE3034" i="56"/>
  <c r="Q3034" i="56"/>
  <c r="N3034" i="56"/>
  <c r="AH3034" i="56"/>
  <c r="AF3034" i="56"/>
  <c r="S3034" i="56"/>
  <c r="Y3034" i="56"/>
  <c r="Z3034" i="56"/>
  <c r="T3034" i="56"/>
  <c r="AA3034" i="56"/>
  <c r="K3034" i="56"/>
  <c r="U3034" i="56"/>
  <c r="AI3034" i="56"/>
  <c r="P3034" i="56"/>
  <c r="AJ3034" i="56"/>
  <c r="R3034" i="56"/>
  <c r="Q2970" i="56"/>
  <c r="AG2970" i="56"/>
  <c r="AA2970" i="56"/>
  <c r="X2970" i="56"/>
  <c r="AH2970" i="56"/>
  <c r="AJ2970" i="56"/>
  <c r="K2970" i="56"/>
  <c r="U2970" i="56"/>
  <c r="O2970" i="56"/>
  <c r="AE2970" i="56"/>
  <c r="AF2970" i="56"/>
  <c r="N2970" i="56"/>
  <c r="L2970" i="56"/>
  <c r="M2970" i="56"/>
  <c r="AC2970" i="56"/>
  <c r="W2970" i="56"/>
  <c r="P2970" i="56"/>
  <c r="Z2970" i="56"/>
  <c r="AD2970" i="56"/>
  <c r="AB2970" i="56"/>
  <c r="R2970" i="56"/>
  <c r="S2970" i="56"/>
  <c r="T2970" i="56"/>
  <c r="AI2970" i="56"/>
  <c r="V2970" i="56"/>
  <c r="Y2970" i="56"/>
  <c r="S2972" i="56"/>
  <c r="AI2972" i="56"/>
  <c r="Y2972" i="56"/>
  <c r="V2972" i="56"/>
  <c r="AF2972" i="56"/>
  <c r="AJ2972" i="56"/>
  <c r="K2972" i="56"/>
  <c r="AA2972" i="56"/>
  <c r="Q2972" i="56"/>
  <c r="AG2972" i="56"/>
  <c r="P2972" i="56"/>
  <c r="T2972" i="56"/>
  <c r="Z2972" i="56"/>
  <c r="O2972" i="56"/>
  <c r="U2972" i="56"/>
  <c r="X2972" i="56"/>
  <c r="AH2972" i="56"/>
  <c r="W2972" i="56"/>
  <c r="AC2972" i="56"/>
  <c r="L2972" i="56"/>
  <c r="AE2972" i="56"/>
  <c r="N2972" i="56"/>
  <c r="AB2972" i="56"/>
  <c r="M2972" i="56"/>
  <c r="AD2972" i="56"/>
  <c r="R2972" i="56"/>
  <c r="R2975" i="56"/>
  <c r="Z2975" i="56"/>
  <c r="S2975" i="56"/>
  <c r="AI2975" i="56"/>
  <c r="Y2975" i="56"/>
  <c r="AF2975" i="56"/>
  <c r="L2975" i="56"/>
  <c r="AD2975" i="56"/>
  <c r="AA2975" i="56"/>
  <c r="U2975" i="56"/>
  <c r="T2975" i="56"/>
  <c r="K2975" i="56"/>
  <c r="N2975" i="56"/>
  <c r="O2975" i="56"/>
  <c r="M2975" i="56"/>
  <c r="AG2975" i="56"/>
  <c r="X2975" i="56"/>
  <c r="V2975" i="56"/>
  <c r="W2975" i="56"/>
  <c r="Q2975" i="56"/>
  <c r="P2975" i="56"/>
  <c r="AB2975" i="56"/>
  <c r="AE2975" i="56"/>
  <c r="AC2975" i="56"/>
  <c r="AH2975" i="56"/>
  <c r="AJ2975" i="56"/>
  <c r="X1788" i="56"/>
  <c r="U1788" i="56"/>
  <c r="W1788" i="56"/>
  <c r="AH1788" i="56"/>
  <c r="R1788" i="56"/>
  <c r="P1788" i="56"/>
  <c r="K1788" i="56"/>
  <c r="T1788" i="56"/>
  <c r="Y1788" i="56"/>
  <c r="AE1788" i="56"/>
  <c r="N1788" i="56"/>
  <c r="M1788" i="56"/>
  <c r="AF1788" i="56"/>
  <c r="AG1788" i="56"/>
  <c r="V1788" i="56"/>
  <c r="Q1788" i="56"/>
  <c r="S1788" i="56"/>
  <c r="AB1788" i="56"/>
  <c r="AI1788" i="56"/>
  <c r="AD1788" i="56"/>
  <c r="AJ1788" i="56"/>
  <c r="Z1788" i="56"/>
  <c r="AC1788" i="56"/>
  <c r="L1788" i="56"/>
  <c r="AA1788" i="56"/>
  <c r="O1788" i="56"/>
  <c r="Z3003" i="56"/>
  <c r="S3003" i="56"/>
  <c r="AI3003" i="56"/>
  <c r="X3003" i="56"/>
  <c r="M3003" i="56"/>
  <c r="Y3003" i="56"/>
  <c r="R3003" i="56"/>
  <c r="AH3003" i="56"/>
  <c r="AA3003" i="56"/>
  <c r="P3003" i="56"/>
  <c r="AF3003" i="56"/>
  <c r="Q3003" i="56"/>
  <c r="K3003" i="56"/>
  <c r="V3003" i="56"/>
  <c r="O3003" i="56"/>
  <c r="AE3003" i="56"/>
  <c r="T3003" i="56"/>
  <c r="AJ3003" i="56"/>
  <c r="AG3003" i="56"/>
  <c r="AD3003" i="56"/>
  <c r="AC3003" i="56"/>
  <c r="L3003" i="56"/>
  <c r="N3003" i="56"/>
  <c r="AB3003" i="56"/>
  <c r="U3003" i="56"/>
  <c r="W3003" i="56"/>
  <c r="W1731" i="56"/>
  <c r="U1731" i="56"/>
  <c r="Z1731" i="56"/>
  <c r="AJ1731" i="56"/>
  <c r="AD1731" i="56"/>
  <c r="P1731" i="56"/>
  <c r="M1731" i="56"/>
  <c r="AE1731" i="56"/>
  <c r="AC1731" i="56"/>
  <c r="T1731" i="56"/>
  <c r="AF1731" i="56"/>
  <c r="R1731" i="56"/>
  <c r="L1731" i="56"/>
  <c r="AI1731" i="56"/>
  <c r="AB1731" i="56"/>
  <c r="O1731" i="56"/>
  <c r="AG1731" i="56"/>
  <c r="V1731" i="56"/>
  <c r="K1731" i="56"/>
  <c r="AA1731" i="56"/>
  <c r="AH1731" i="56"/>
  <c r="N1731" i="56"/>
  <c r="Q1731" i="56"/>
  <c r="Y1731" i="56"/>
  <c r="S1731" i="56"/>
  <c r="X1731" i="56"/>
  <c r="AI1947" i="56"/>
  <c r="X1947" i="56"/>
  <c r="Z1947" i="56"/>
  <c r="R1947" i="56"/>
  <c r="K1947" i="56"/>
  <c r="P1947" i="56"/>
  <c r="W1947" i="56"/>
  <c r="V1947" i="56"/>
  <c r="AC1947" i="56"/>
  <c r="AF1947" i="56"/>
  <c r="AD1947" i="56"/>
  <c r="Q1947" i="56"/>
  <c r="T1947" i="56"/>
  <c r="AE1947" i="56"/>
  <c r="AG1947" i="56"/>
  <c r="U1947" i="56"/>
  <c r="N1947" i="56"/>
  <c r="S1947" i="56"/>
  <c r="L1947" i="56"/>
  <c r="Y1947" i="56"/>
  <c r="AB1947" i="56"/>
  <c r="AJ1947" i="56"/>
  <c r="AH1947" i="56"/>
  <c r="M1947" i="56"/>
  <c r="O1947" i="56"/>
  <c r="AA1947" i="56"/>
  <c r="W3161" i="56"/>
  <c r="M3161" i="56"/>
  <c r="AC3161" i="56"/>
  <c r="V3161" i="56"/>
  <c r="X3161" i="56"/>
  <c r="T3161" i="56"/>
  <c r="AE3161" i="56"/>
  <c r="Y3161" i="56"/>
  <c r="Z3161" i="56"/>
  <c r="AB3161" i="56"/>
  <c r="AF3161" i="56"/>
  <c r="S3161" i="56"/>
  <c r="Q3161" i="56"/>
  <c r="N3161" i="56"/>
  <c r="AH3161" i="56"/>
  <c r="AJ3161" i="56"/>
  <c r="AA3161" i="56"/>
  <c r="U3161" i="56"/>
  <c r="R3161" i="56"/>
  <c r="L3161" i="56"/>
  <c r="P3161" i="56"/>
  <c r="O3161" i="56"/>
  <c r="K3161" i="56"/>
  <c r="AG3161" i="56"/>
  <c r="AD3161" i="56"/>
  <c r="AI3161" i="56"/>
  <c r="AA3097" i="56"/>
  <c r="T3097" i="56"/>
  <c r="P3097" i="56"/>
  <c r="M3097" i="56"/>
  <c r="AH3097" i="56"/>
  <c r="AG3097" i="56"/>
  <c r="S3097" i="56"/>
  <c r="AI3097" i="56"/>
  <c r="AD3097" i="56"/>
  <c r="Z3097" i="56"/>
  <c r="X3097" i="56"/>
  <c r="AB3097" i="56"/>
  <c r="V3097" i="56"/>
  <c r="W3097" i="56"/>
  <c r="N3097" i="56"/>
  <c r="AJ3097" i="56"/>
  <c r="AF3097" i="56"/>
  <c r="AC3097" i="56"/>
  <c r="L3097" i="56"/>
  <c r="O3097" i="56"/>
  <c r="R3097" i="56"/>
  <c r="Y3097" i="56"/>
  <c r="K3097" i="56"/>
  <c r="U3097" i="56"/>
  <c r="AE3097" i="56"/>
  <c r="Q3097" i="56"/>
  <c r="AE1845" i="56"/>
  <c r="AC1845" i="56"/>
  <c r="Z1845" i="56"/>
  <c r="AB1845" i="56"/>
  <c r="AD1845" i="56"/>
  <c r="K1845" i="56"/>
  <c r="W1845" i="56"/>
  <c r="U1845" i="56"/>
  <c r="N1845" i="56"/>
  <c r="O1845" i="56"/>
  <c r="X1845" i="56"/>
  <c r="P1845" i="56"/>
  <c r="V1845" i="56"/>
  <c r="Y1845" i="56"/>
  <c r="T1845" i="56"/>
  <c r="S1845" i="56"/>
  <c r="AG1845" i="56"/>
  <c r="AJ1845" i="56"/>
  <c r="Q1845" i="56"/>
  <c r="AI1845" i="56"/>
  <c r="AH1845" i="56"/>
  <c r="M1845" i="56"/>
  <c r="AF1845" i="56"/>
  <c r="AA1845" i="56"/>
  <c r="L1845" i="56"/>
  <c r="R1845" i="56"/>
  <c r="R2965" i="56"/>
  <c r="AH2965" i="56"/>
  <c r="X2965" i="56"/>
  <c r="M2965" i="56"/>
  <c r="W2965" i="56"/>
  <c r="AI2965" i="56"/>
  <c r="K2965" i="56"/>
  <c r="Z2965" i="56"/>
  <c r="P2965" i="56"/>
  <c r="AF2965" i="56"/>
  <c r="AC2965" i="56"/>
  <c r="S2965" i="56"/>
  <c r="Q2965" i="56"/>
  <c r="N2965" i="56"/>
  <c r="AD2965" i="56"/>
  <c r="T2965" i="56"/>
  <c r="AJ2965" i="56"/>
  <c r="O2965" i="56"/>
  <c r="AA2965" i="56"/>
  <c r="Y2965" i="56"/>
  <c r="L2965" i="56"/>
  <c r="AG2965" i="56"/>
  <c r="U2965" i="56"/>
  <c r="V2965" i="56"/>
  <c r="AE2965" i="56"/>
  <c r="AB2965" i="56"/>
  <c r="AF1932" i="56"/>
  <c r="AD1932" i="56"/>
  <c r="U1932" i="56"/>
  <c r="W1932" i="56"/>
  <c r="AE1932" i="56"/>
  <c r="L1932" i="56"/>
  <c r="X1932" i="56"/>
  <c r="V1932" i="56"/>
  <c r="AA1932" i="56"/>
  <c r="Y1932" i="56"/>
  <c r="R1932" i="56"/>
  <c r="S1932" i="56"/>
  <c r="K1932" i="56"/>
  <c r="AB1932" i="56"/>
  <c r="Z1932" i="56"/>
  <c r="AI1932" i="56"/>
  <c r="AG1932" i="56"/>
  <c r="Q1932" i="56"/>
  <c r="M1932" i="56"/>
  <c r="AH1932" i="56"/>
  <c r="P1932" i="56"/>
  <c r="T1932" i="56"/>
  <c r="N1932" i="56"/>
  <c r="AJ1932" i="56"/>
  <c r="O1932" i="56"/>
  <c r="AC1932" i="56"/>
  <c r="P3148" i="56"/>
  <c r="AF3148" i="56"/>
  <c r="R3148" i="56"/>
  <c r="AH3148" i="56"/>
  <c r="AA3148" i="56"/>
  <c r="AC3148" i="56"/>
  <c r="U3148" i="56"/>
  <c r="X3148" i="56"/>
  <c r="K3148" i="56"/>
  <c r="Z3148" i="56"/>
  <c r="S3148" i="56"/>
  <c r="AI3148" i="56"/>
  <c r="AG3148" i="56"/>
  <c r="L3148" i="56"/>
  <c r="N3148" i="56"/>
  <c r="W3148" i="56"/>
  <c r="Y3148" i="56"/>
  <c r="T3148" i="56"/>
  <c r="V3148" i="56"/>
  <c r="AE3148" i="56"/>
  <c r="AB3148" i="56"/>
  <c r="AD3148" i="56"/>
  <c r="M3148" i="56"/>
  <c r="AJ3148" i="56"/>
  <c r="O3148" i="56"/>
  <c r="Q3148" i="56"/>
  <c r="V3158" i="56"/>
  <c r="L3158" i="56"/>
  <c r="AB3158" i="56"/>
  <c r="M3158" i="56"/>
  <c r="AC3158" i="56"/>
  <c r="W3158" i="56"/>
  <c r="N3158" i="56"/>
  <c r="AD3158" i="56"/>
  <c r="T3158" i="56"/>
  <c r="AJ3158" i="56"/>
  <c r="U3158" i="56"/>
  <c r="S3158" i="56"/>
  <c r="AE3158" i="56"/>
  <c r="R3158" i="56"/>
  <c r="X3158" i="56"/>
  <c r="Y3158" i="56"/>
  <c r="AA3158" i="56"/>
  <c r="Z3158" i="56"/>
  <c r="AF3158" i="56"/>
  <c r="AG3158" i="56"/>
  <c r="P3158" i="56"/>
  <c r="Q3158" i="56"/>
  <c r="O3158" i="56"/>
  <c r="AH3158" i="56"/>
  <c r="AI3158" i="56"/>
  <c r="K3158" i="56"/>
  <c r="Z1890" i="56"/>
  <c r="X1890" i="56"/>
  <c r="N1890" i="56"/>
  <c r="W1890" i="56"/>
  <c r="AG1890" i="56"/>
  <c r="Q1890" i="56"/>
  <c r="Y1890" i="56"/>
  <c r="AH1890" i="56"/>
  <c r="AF1890" i="56"/>
  <c r="U1890" i="56"/>
  <c r="AA1890" i="56"/>
  <c r="K1890" i="56"/>
  <c r="M1890" i="56"/>
  <c r="AD1890" i="56"/>
  <c r="R1890" i="56"/>
  <c r="P1890" i="56"/>
  <c r="T1890" i="56"/>
  <c r="AC1890" i="56"/>
  <c r="L1890" i="56"/>
  <c r="AB1890" i="56"/>
  <c r="AE1890" i="56"/>
  <c r="O1890" i="56"/>
  <c r="V1890" i="56"/>
  <c r="AJ1890" i="56"/>
  <c r="AI1890" i="56"/>
  <c r="S1890" i="56"/>
  <c r="Z3094" i="56"/>
  <c r="T3094" i="56"/>
  <c r="P3094" i="56"/>
  <c r="M3094" i="56"/>
  <c r="AI3094" i="56"/>
  <c r="W3094" i="56"/>
  <c r="R3094" i="56"/>
  <c r="AH3094" i="56"/>
  <c r="AE3094" i="56"/>
  <c r="AA3094" i="56"/>
  <c r="X3094" i="56"/>
  <c r="Q3094" i="56"/>
  <c r="L3094" i="56"/>
  <c r="AD3094" i="56"/>
  <c r="U3094" i="56"/>
  <c r="AB3094" i="56"/>
  <c r="O3094" i="56"/>
  <c r="AF3094" i="56"/>
  <c r="K3094" i="56"/>
  <c r="N3094" i="56"/>
  <c r="Y3094" i="56"/>
  <c r="S3094" i="56"/>
  <c r="AG3094" i="56"/>
  <c r="V3094" i="56"/>
  <c r="AJ3094" i="56"/>
  <c r="AC3094" i="56"/>
  <c r="AH1826" i="56"/>
  <c r="AI1826" i="56"/>
  <c r="AF1826" i="56"/>
  <c r="AG1826" i="56"/>
  <c r="AC1826" i="56"/>
  <c r="Y1826" i="56"/>
  <c r="Z1826" i="56"/>
  <c r="AE1826" i="56"/>
  <c r="AJ1826" i="56"/>
  <c r="Q1826" i="56"/>
  <c r="O1826" i="56"/>
  <c r="AD1826" i="56"/>
  <c r="T1826" i="56"/>
  <c r="N1826" i="56"/>
  <c r="U1826" i="56"/>
  <c r="S1826" i="56"/>
  <c r="W1826" i="56"/>
  <c r="X1826" i="56"/>
  <c r="R1826" i="56"/>
  <c r="P1826" i="56"/>
  <c r="M1826" i="56"/>
  <c r="V1826" i="56"/>
  <c r="AA1826" i="56"/>
  <c r="AB1826" i="56"/>
  <c r="L1826" i="56"/>
  <c r="K1826" i="56"/>
  <c r="X3030" i="56"/>
  <c r="M3030" i="56"/>
  <c r="AC3030" i="56"/>
  <c r="AI3030" i="56"/>
  <c r="R3030" i="56"/>
  <c r="W3030" i="56"/>
  <c r="P3030" i="56"/>
  <c r="AF3030" i="56"/>
  <c r="U3030" i="56"/>
  <c r="S3030" i="56"/>
  <c r="V3030" i="56"/>
  <c r="AH3030" i="56"/>
  <c r="K3030" i="56"/>
  <c r="L3030" i="56"/>
  <c r="Q3030" i="56"/>
  <c r="N3030" i="56"/>
  <c r="AE3030" i="56"/>
  <c r="T3030" i="56"/>
  <c r="Y3030" i="56"/>
  <c r="AD3030" i="56"/>
  <c r="AB3030" i="56"/>
  <c r="AG3030" i="56"/>
  <c r="Z3030" i="56"/>
  <c r="AJ3030" i="56"/>
  <c r="AA3030" i="56"/>
  <c r="O3030" i="56"/>
  <c r="AF1762" i="56"/>
  <c r="AD1762" i="56"/>
  <c r="X1762" i="56"/>
  <c r="Z1762" i="56"/>
  <c r="U1762" i="56"/>
  <c r="AE1762" i="56"/>
  <c r="Q1762" i="56"/>
  <c r="S1762" i="56"/>
  <c r="AB1762" i="56"/>
  <c r="AH1762" i="56"/>
  <c r="AC1762" i="56"/>
  <c r="N1762" i="56"/>
  <c r="W1762" i="56"/>
  <c r="M1762" i="56"/>
  <c r="AJ1762" i="56"/>
  <c r="AA1762" i="56"/>
  <c r="Y1762" i="56"/>
  <c r="R1762" i="56"/>
  <c r="P1762" i="56"/>
  <c r="O1762" i="56"/>
  <c r="T1762" i="56"/>
  <c r="V1762" i="56"/>
  <c r="AI1762" i="56"/>
  <c r="AG1762" i="56"/>
  <c r="L1762" i="56"/>
  <c r="K1762" i="56"/>
  <c r="Y2966" i="56"/>
  <c r="S2966" i="56"/>
  <c r="AI2966" i="56"/>
  <c r="AJ2966" i="56"/>
  <c r="R2966" i="56"/>
  <c r="X2966" i="56"/>
  <c r="Q2966" i="56"/>
  <c r="AG2966" i="56"/>
  <c r="AA2966" i="56"/>
  <c r="T2966" i="56"/>
  <c r="V2966" i="56"/>
  <c r="AH2966" i="56"/>
  <c r="K2966" i="56"/>
  <c r="AC2966" i="56"/>
  <c r="L2966" i="56"/>
  <c r="Z2966" i="56"/>
  <c r="O2966" i="56"/>
  <c r="AB2966" i="56"/>
  <c r="P2966" i="56"/>
  <c r="M2966" i="56"/>
  <c r="W2966" i="56"/>
  <c r="N2966" i="56"/>
  <c r="AF2966" i="56"/>
  <c r="U2966" i="56"/>
  <c r="AE2966" i="56"/>
  <c r="AD2966" i="56"/>
  <c r="AF1714" i="56"/>
  <c r="AD1714" i="56"/>
  <c r="U1714" i="56"/>
  <c r="W1714" i="56"/>
  <c r="L1714" i="56"/>
  <c r="P1714" i="56"/>
  <c r="X1714" i="56"/>
  <c r="V1714" i="56"/>
  <c r="AA1714" i="56"/>
  <c r="Y1714" i="56"/>
  <c r="N1714" i="56"/>
  <c r="M1714" i="56"/>
  <c r="K1714" i="56"/>
  <c r="Z1714" i="56"/>
  <c r="AG1714" i="56"/>
  <c r="S1714" i="56"/>
  <c r="T1714" i="56"/>
  <c r="AH1714" i="56"/>
  <c r="AE1714" i="56"/>
  <c r="O1714" i="56"/>
  <c r="AB1714" i="56"/>
  <c r="AI1714" i="56"/>
  <c r="R1714" i="56"/>
  <c r="AJ1714" i="56"/>
  <c r="AC1714" i="56"/>
  <c r="Q1714" i="56"/>
  <c r="P2940" i="56"/>
  <c r="AF2940" i="56"/>
  <c r="U2940" i="56"/>
  <c r="S2940" i="56"/>
  <c r="V2940" i="56"/>
  <c r="AE2940" i="56"/>
  <c r="K2940" i="56"/>
  <c r="X2940" i="56"/>
  <c r="M2940" i="56"/>
  <c r="AC2940" i="56"/>
  <c r="AI2940" i="56"/>
  <c r="O2940" i="56"/>
  <c r="Z2940" i="56"/>
  <c r="L2940" i="56"/>
  <c r="Q2940" i="56"/>
  <c r="N2940" i="56"/>
  <c r="AH2940" i="56"/>
  <c r="T2940" i="56"/>
  <c r="Y2940" i="56"/>
  <c r="AD2940" i="56"/>
  <c r="AB2940" i="56"/>
  <c r="AG2940" i="56"/>
  <c r="W2940" i="56"/>
  <c r="AJ2940" i="56"/>
  <c r="AA2940" i="56"/>
  <c r="R2940" i="56"/>
  <c r="Y1741" i="56"/>
  <c r="AA1741" i="56"/>
  <c r="AF1741" i="56"/>
  <c r="AD1741" i="56"/>
  <c r="R1741" i="56"/>
  <c r="Q1741" i="56"/>
  <c r="K1741" i="56"/>
  <c r="U1741" i="56"/>
  <c r="AE1741" i="56"/>
  <c r="AH1741" i="56"/>
  <c r="N1741" i="56"/>
  <c r="AB1741" i="56"/>
  <c r="AG1741" i="56"/>
  <c r="X1741" i="56"/>
  <c r="AJ1741" i="56"/>
  <c r="P1741" i="56"/>
  <c r="L1741" i="56"/>
  <c r="W1741" i="56"/>
  <c r="Z1741" i="56"/>
  <c r="T1741" i="56"/>
  <c r="M1741" i="56"/>
  <c r="AC1741" i="56"/>
  <c r="S1741" i="56"/>
  <c r="V1741" i="56"/>
  <c r="O1741" i="56"/>
  <c r="AI1741" i="56"/>
  <c r="X1772" i="56"/>
  <c r="Y1772" i="56"/>
  <c r="Z1772" i="56"/>
  <c r="AH1772" i="56"/>
  <c r="N1772" i="56"/>
  <c r="O1772" i="56"/>
  <c r="K1772" i="56"/>
  <c r="AB1772" i="56"/>
  <c r="AI1772" i="56"/>
  <c r="AC1772" i="56"/>
  <c r="R1772" i="56"/>
  <c r="M1772" i="56"/>
  <c r="AJ1772" i="56"/>
  <c r="AE1772" i="56"/>
  <c r="AA1772" i="56"/>
  <c r="Q1772" i="56"/>
  <c r="AF1772" i="56"/>
  <c r="V1772" i="56"/>
  <c r="S1772" i="56"/>
  <c r="AD1772" i="56"/>
  <c r="AG1772" i="56"/>
  <c r="U1772" i="56"/>
  <c r="L1772" i="56"/>
  <c r="T1772" i="56"/>
  <c r="W1772" i="56"/>
  <c r="P1772" i="56"/>
  <c r="Q3116" i="56"/>
  <c r="AG3116" i="56"/>
  <c r="Z3116" i="56"/>
  <c r="P3116" i="56"/>
  <c r="AF3116" i="56"/>
  <c r="S3116" i="56"/>
  <c r="O3116" i="56"/>
  <c r="Y3116" i="56"/>
  <c r="R3116" i="56"/>
  <c r="AH3116" i="56"/>
  <c r="X3116" i="56"/>
  <c r="AA3116" i="56"/>
  <c r="W3116" i="56"/>
  <c r="M3116" i="56"/>
  <c r="V3116" i="56"/>
  <c r="AB3116" i="56"/>
  <c r="AE3116" i="56"/>
  <c r="U3116" i="56"/>
  <c r="AD3116" i="56"/>
  <c r="AJ3116" i="56"/>
  <c r="AC3116" i="56"/>
  <c r="L3116" i="56"/>
  <c r="K3116" i="56"/>
  <c r="N3116" i="56"/>
  <c r="T3116" i="56"/>
  <c r="AI3116" i="56"/>
  <c r="AC1815" i="56"/>
  <c r="AD1815" i="56"/>
  <c r="AE1815" i="56"/>
  <c r="AB1815" i="56"/>
  <c r="L1815" i="56"/>
  <c r="K1815" i="56"/>
  <c r="U1815" i="56"/>
  <c r="V1815" i="56"/>
  <c r="W1815" i="56"/>
  <c r="N1815" i="56"/>
  <c r="AF1815" i="56"/>
  <c r="T1815" i="56"/>
  <c r="AJ1815" i="56"/>
  <c r="Y1815" i="56"/>
  <c r="Z1815" i="56"/>
  <c r="AA1815" i="56"/>
  <c r="R1815" i="56"/>
  <c r="X1815" i="56"/>
  <c r="M1815" i="56"/>
  <c r="P1815" i="56"/>
  <c r="AH1815" i="56"/>
  <c r="Q1815" i="56"/>
  <c r="O1815" i="56"/>
  <c r="AG1815" i="56"/>
  <c r="S1815" i="56"/>
  <c r="AI1815" i="56"/>
  <c r="Z2995" i="56"/>
  <c r="S2995" i="56"/>
  <c r="AI2995" i="56"/>
  <c r="X2995" i="56"/>
  <c r="U2995" i="56"/>
  <c r="AC2995" i="56"/>
  <c r="R2995" i="56"/>
  <c r="AH2995" i="56"/>
  <c r="AA2995" i="56"/>
  <c r="P2995" i="56"/>
  <c r="AF2995" i="56"/>
  <c r="AG2995" i="56"/>
  <c r="K2995" i="56"/>
  <c r="V2995" i="56"/>
  <c r="O2995" i="56"/>
  <c r="AE2995" i="56"/>
  <c r="T2995" i="56"/>
  <c r="AJ2995" i="56"/>
  <c r="M2995" i="56"/>
  <c r="N2995" i="56"/>
  <c r="AB2995" i="56"/>
  <c r="W2995" i="56"/>
  <c r="Q2995" i="56"/>
  <c r="L2995" i="56"/>
  <c r="Y2995" i="56"/>
  <c r="AD2995" i="56"/>
  <c r="Z1914" i="56"/>
  <c r="X1914" i="56"/>
  <c r="N1914" i="56"/>
  <c r="W1914" i="56"/>
  <c r="P1914" i="56"/>
  <c r="Y1914" i="56"/>
  <c r="O1914" i="56"/>
  <c r="AH1914" i="56"/>
  <c r="AF1914" i="56"/>
  <c r="U1914" i="56"/>
  <c r="AA1914" i="56"/>
  <c r="L1914" i="56"/>
  <c r="S1914" i="56"/>
  <c r="AB1914" i="56"/>
  <c r="AE1914" i="56"/>
  <c r="M1914" i="56"/>
  <c r="V1914" i="56"/>
  <c r="AJ1914" i="56"/>
  <c r="AI1914" i="56"/>
  <c r="AG1914" i="56"/>
  <c r="AD1914" i="56"/>
  <c r="R1914" i="56"/>
  <c r="K1914" i="56"/>
  <c r="T1914" i="56"/>
  <c r="AC1914" i="56"/>
  <c r="Q1914" i="56"/>
  <c r="S3102" i="56"/>
  <c r="AI3102" i="56"/>
  <c r="X3102" i="56"/>
  <c r="N3102" i="56"/>
  <c r="AD3102" i="56"/>
  <c r="AG3102" i="56"/>
  <c r="AC3102" i="56"/>
  <c r="AA3102" i="56"/>
  <c r="P3102" i="56"/>
  <c r="AF3102" i="56"/>
  <c r="V3102" i="56"/>
  <c r="Y3102" i="56"/>
  <c r="U3102" i="56"/>
  <c r="L3102" i="56"/>
  <c r="R3102" i="56"/>
  <c r="K3102" i="56"/>
  <c r="O3102" i="56"/>
  <c r="T3102" i="56"/>
  <c r="Z3102" i="56"/>
  <c r="M3102" i="56"/>
  <c r="W3102" i="56"/>
  <c r="AB3102" i="56"/>
  <c r="AH3102" i="56"/>
  <c r="AE3102" i="56"/>
  <c r="AJ3102" i="56"/>
  <c r="Q3102" i="56"/>
  <c r="AA2990" i="56"/>
  <c r="P2990" i="56"/>
  <c r="AF2990" i="56"/>
  <c r="V2990" i="56"/>
  <c r="Y2990" i="56"/>
  <c r="AG2990" i="56"/>
  <c r="S2990" i="56"/>
  <c r="AI2990" i="56"/>
  <c r="X2990" i="56"/>
  <c r="N2990" i="56"/>
  <c r="AD2990" i="56"/>
  <c r="AC2990" i="56"/>
  <c r="K2990" i="56"/>
  <c r="AE2990" i="56"/>
  <c r="AJ2990" i="56"/>
  <c r="M2990" i="56"/>
  <c r="L2990" i="56"/>
  <c r="R2990" i="56"/>
  <c r="Q2990" i="56"/>
  <c r="O2990" i="56"/>
  <c r="T2990" i="56"/>
  <c r="Z2990" i="56"/>
  <c r="U2990" i="56"/>
  <c r="W2990" i="56"/>
  <c r="AB2990" i="56"/>
  <c r="AH2990" i="56"/>
  <c r="T1784" i="56"/>
  <c r="AJ1784" i="56"/>
  <c r="Y1784" i="56"/>
  <c r="AA1784" i="56"/>
  <c r="N1784" i="56"/>
  <c r="S1784" i="56"/>
  <c r="O1784" i="56"/>
  <c r="AB1784" i="56"/>
  <c r="AC1784" i="56"/>
  <c r="AI1784" i="56"/>
  <c r="AE1784" i="56"/>
  <c r="L1784" i="56"/>
  <c r="M1784" i="56"/>
  <c r="AH1784" i="56"/>
  <c r="U1784" i="56"/>
  <c r="P1784" i="56"/>
  <c r="X1784" i="56"/>
  <c r="AD1784" i="56"/>
  <c r="R1784" i="56"/>
  <c r="K1784" i="56"/>
  <c r="W1784" i="56"/>
  <c r="AG1784" i="56"/>
  <c r="Z1784" i="56"/>
  <c r="V1784" i="56"/>
  <c r="Q1784" i="56"/>
  <c r="AF1784" i="56"/>
  <c r="O3079" i="56"/>
  <c r="AE3079" i="56"/>
  <c r="T3079" i="56"/>
  <c r="AJ3079" i="56"/>
  <c r="Y3079" i="56"/>
  <c r="Z3079" i="56"/>
  <c r="N3079" i="56"/>
  <c r="W3079" i="56"/>
  <c r="L3079" i="56"/>
  <c r="AB3079" i="56"/>
  <c r="Q3079" i="56"/>
  <c r="AG3079" i="56"/>
  <c r="AH3079" i="56"/>
  <c r="AA3079" i="56"/>
  <c r="P3079" i="56"/>
  <c r="AF3079" i="56"/>
  <c r="U3079" i="56"/>
  <c r="V3079" i="56"/>
  <c r="AD3079" i="56"/>
  <c r="M3079" i="56"/>
  <c r="AI3079" i="56"/>
  <c r="R3079" i="56"/>
  <c r="X3079" i="56"/>
  <c r="K3079" i="56"/>
  <c r="AC3079" i="56"/>
  <c r="S3079" i="56"/>
  <c r="AB1796" i="56"/>
  <c r="Y1796" i="56"/>
  <c r="AA1796" i="56"/>
  <c r="AD1796" i="56"/>
  <c r="L1796" i="56"/>
  <c r="P1796" i="56"/>
  <c r="T1796" i="56"/>
  <c r="AJ1796" i="56"/>
  <c r="AG1796" i="56"/>
  <c r="AI1796" i="56"/>
  <c r="N1796" i="56"/>
  <c r="V1796" i="56"/>
  <c r="K1796" i="56"/>
  <c r="X1796" i="56"/>
  <c r="W1796" i="56"/>
  <c r="R1796" i="56"/>
  <c r="M1796" i="56"/>
  <c r="AF1796" i="56"/>
  <c r="AE1796" i="56"/>
  <c r="Q1796" i="56"/>
  <c r="AC1796" i="56"/>
  <c r="AH1796" i="56"/>
  <c r="S1796" i="56"/>
  <c r="O1796" i="56"/>
  <c r="U1796" i="56"/>
  <c r="Z1796" i="56"/>
  <c r="Z2952" i="56"/>
  <c r="S2952" i="56"/>
  <c r="O2952" i="56"/>
  <c r="AJ2952" i="56"/>
  <c r="AF2952" i="56"/>
  <c r="Q2952" i="56"/>
  <c r="R2952" i="56"/>
  <c r="AH2952" i="56"/>
  <c r="AC2952" i="56"/>
  <c r="Y2952" i="56"/>
  <c r="U2952" i="56"/>
  <c r="AG2952" i="56"/>
  <c r="K2952" i="56"/>
  <c r="M2952" i="56"/>
  <c r="AE2952" i="56"/>
  <c r="W2952" i="56"/>
  <c r="N2952" i="56"/>
  <c r="X2952" i="56"/>
  <c r="P2952" i="56"/>
  <c r="AB2952" i="56"/>
  <c r="V2952" i="56"/>
  <c r="AI2952" i="56"/>
  <c r="AA2952" i="56"/>
  <c r="AD2952" i="56"/>
  <c r="T2952" i="56"/>
  <c r="L2952" i="56"/>
  <c r="M2939" i="56"/>
  <c r="AC2939" i="56"/>
  <c r="V2939" i="56"/>
  <c r="L2939" i="56"/>
  <c r="O2939" i="56"/>
  <c r="X2939" i="56"/>
  <c r="AI2939" i="56"/>
  <c r="U2939" i="56"/>
  <c r="N2939" i="56"/>
  <c r="AD2939" i="56"/>
  <c r="AB2939" i="56"/>
  <c r="AE2939" i="56"/>
  <c r="S2939" i="56"/>
  <c r="Y2939" i="56"/>
  <c r="R2939" i="56"/>
  <c r="AH2939" i="56"/>
  <c r="AJ2939" i="56"/>
  <c r="P2939" i="56"/>
  <c r="AA2939" i="56"/>
  <c r="AG2939" i="56"/>
  <c r="AF2939" i="56"/>
  <c r="Z2939" i="56"/>
  <c r="K2939" i="56"/>
  <c r="Q2939" i="56"/>
  <c r="W2939" i="56"/>
  <c r="T2939" i="56"/>
  <c r="Z3127" i="56"/>
  <c r="AD3127" i="56"/>
  <c r="W3127" i="56"/>
  <c r="M3127" i="56"/>
  <c r="AC3127" i="56"/>
  <c r="AF3127" i="56"/>
  <c r="K3127" i="56"/>
  <c r="R3127" i="56"/>
  <c r="O3127" i="56"/>
  <c r="AE3127" i="56"/>
  <c r="U3127" i="56"/>
  <c r="X3127" i="56"/>
  <c r="AJ3127" i="56"/>
  <c r="V3127" i="56"/>
  <c r="S3127" i="56"/>
  <c r="AI3127" i="56"/>
  <c r="Y3127" i="56"/>
  <c r="P3127" i="56"/>
  <c r="L3127" i="56"/>
  <c r="AH3127" i="56"/>
  <c r="T3127" i="56"/>
  <c r="Q3127" i="56"/>
  <c r="N3127" i="56"/>
  <c r="AG3127" i="56"/>
  <c r="AA3127" i="56"/>
  <c r="AB3127" i="56"/>
  <c r="N3093" i="56"/>
  <c r="AA3093" i="56"/>
  <c r="X3093" i="56"/>
  <c r="T3093" i="56"/>
  <c r="Q3093" i="56"/>
  <c r="AF3093" i="56"/>
  <c r="P3093" i="56"/>
  <c r="S3093" i="56"/>
  <c r="AI3093" i="56"/>
  <c r="AH3093" i="56"/>
  <c r="AD3093" i="56"/>
  <c r="AB3093" i="56"/>
  <c r="Z3093" i="56"/>
  <c r="M3093" i="56"/>
  <c r="W3093" i="56"/>
  <c r="R3093" i="56"/>
  <c r="L3093" i="56"/>
  <c r="AJ3093" i="56"/>
  <c r="AG3093" i="56"/>
  <c r="K3093" i="56"/>
  <c r="AE3093" i="56"/>
  <c r="U3093" i="56"/>
  <c r="Y3093" i="56"/>
  <c r="O3093" i="56"/>
  <c r="V3093" i="56"/>
  <c r="AC3093" i="56"/>
  <c r="Q3029" i="56"/>
  <c r="AG3029" i="56"/>
  <c r="Z3029" i="56"/>
  <c r="T3029" i="56"/>
  <c r="W3029" i="56"/>
  <c r="AI3029" i="56"/>
  <c r="K3029" i="56"/>
  <c r="Y3029" i="56"/>
  <c r="R3029" i="56"/>
  <c r="AH3029" i="56"/>
  <c r="AJ3029" i="56"/>
  <c r="S3029" i="56"/>
  <c r="P3029" i="56"/>
  <c r="M3029" i="56"/>
  <c r="AC3029" i="56"/>
  <c r="V3029" i="56"/>
  <c r="L3029" i="56"/>
  <c r="O3029" i="56"/>
  <c r="AA3029" i="56"/>
  <c r="X3029" i="56"/>
  <c r="N3029" i="56"/>
  <c r="AF3029" i="56"/>
  <c r="AB3029" i="56"/>
  <c r="U3029" i="56"/>
  <c r="AE3029" i="56"/>
  <c r="AD3029" i="56"/>
  <c r="X1924" i="56"/>
  <c r="V1924" i="56"/>
  <c r="AA1924" i="56"/>
  <c r="Y1924" i="56"/>
  <c r="R1924" i="56"/>
  <c r="L1924" i="56"/>
  <c r="M1924" i="56"/>
  <c r="AF1924" i="56"/>
  <c r="AD1924" i="56"/>
  <c r="U1924" i="56"/>
  <c r="AE1924" i="56"/>
  <c r="O1924" i="56"/>
  <c r="K1924" i="56"/>
  <c r="T1924" i="56"/>
  <c r="AJ1924" i="56"/>
  <c r="AH1924" i="56"/>
  <c r="AC1924" i="56"/>
  <c r="N1924" i="56"/>
  <c r="S1924" i="56"/>
  <c r="W1924" i="56"/>
  <c r="AG1924" i="56"/>
  <c r="Z1924" i="56"/>
  <c r="P1924" i="56"/>
  <c r="AI1924" i="56"/>
  <c r="Q1924" i="56"/>
  <c r="AB1924" i="56"/>
  <c r="Z1748" i="56"/>
  <c r="X1748" i="56"/>
  <c r="Y1748" i="56"/>
  <c r="W1748" i="56"/>
  <c r="N1748" i="56"/>
  <c r="O1748" i="56"/>
  <c r="M1748" i="56"/>
  <c r="AH1748" i="56"/>
  <c r="AF1748" i="56"/>
  <c r="AA1748" i="56"/>
  <c r="U1748" i="56"/>
  <c r="L1748" i="56"/>
  <c r="S1748" i="56"/>
  <c r="AD1748" i="56"/>
  <c r="AG1748" i="56"/>
  <c r="R1748" i="56"/>
  <c r="T1748" i="56"/>
  <c r="AI1748" i="56"/>
  <c r="Q1748" i="56"/>
  <c r="AB1748" i="56"/>
  <c r="AE1748" i="56"/>
  <c r="P1748" i="56"/>
  <c r="V1748" i="56"/>
  <c r="AJ1748" i="56"/>
  <c r="AC1748" i="56"/>
  <c r="K1748" i="56"/>
  <c r="R3154" i="56"/>
  <c r="AH3154" i="56"/>
  <c r="X3154" i="56"/>
  <c r="K3154" i="56"/>
  <c r="Y3154" i="56"/>
  <c r="AA3154" i="56"/>
  <c r="O3154" i="56"/>
  <c r="Z3154" i="56"/>
  <c r="P3154" i="56"/>
  <c r="AF3154" i="56"/>
  <c r="Q3154" i="56"/>
  <c r="AG3154" i="56"/>
  <c r="AI3154" i="56"/>
  <c r="L3154" i="56"/>
  <c r="M3154" i="56"/>
  <c r="S3154" i="56"/>
  <c r="N3154" i="56"/>
  <c r="T3154" i="56"/>
  <c r="U3154" i="56"/>
  <c r="AE3154" i="56"/>
  <c r="V3154" i="56"/>
  <c r="AB3154" i="56"/>
  <c r="AC3154" i="56"/>
  <c r="AD3154" i="56"/>
  <c r="AJ3154" i="56"/>
  <c r="W3154" i="56"/>
  <c r="AH1886" i="56"/>
  <c r="AF1886" i="56"/>
  <c r="Y1886" i="56"/>
  <c r="W1886" i="56"/>
  <c r="L1886" i="56"/>
  <c r="M1886" i="56"/>
  <c r="Z1886" i="56"/>
  <c r="X1886" i="56"/>
  <c r="N1886" i="56"/>
  <c r="AA1886" i="56"/>
  <c r="P1886" i="56"/>
  <c r="O1886" i="56"/>
  <c r="AC1886" i="56"/>
  <c r="V1886" i="56"/>
  <c r="AJ1886" i="56"/>
  <c r="AE1886" i="56"/>
  <c r="S1886" i="56"/>
  <c r="AD1886" i="56"/>
  <c r="R1886" i="56"/>
  <c r="K1886" i="56"/>
  <c r="T1886" i="56"/>
  <c r="AG1886" i="56"/>
  <c r="Q1886" i="56"/>
  <c r="AB1886" i="56"/>
  <c r="AI1886" i="56"/>
  <c r="U1886" i="56"/>
  <c r="T3026" i="56"/>
  <c r="AJ3026" i="56"/>
  <c r="Y3026" i="56"/>
  <c r="L3026" i="56"/>
  <c r="AF3026" i="56"/>
  <c r="AC3026" i="56"/>
  <c r="AE3026" i="56"/>
  <c r="N3026" i="56"/>
  <c r="AA3026" i="56"/>
  <c r="P3026" i="56"/>
  <c r="M3026" i="56"/>
  <c r="AG3026" i="56"/>
  <c r="R3026" i="56"/>
  <c r="V3026" i="56"/>
  <c r="AI3026" i="56"/>
  <c r="AB3026" i="56"/>
  <c r="U3026" i="56"/>
  <c r="W3026" i="56"/>
  <c r="AH3026" i="56"/>
  <c r="S3026" i="56"/>
  <c r="Z3026" i="56"/>
  <c r="Q3026" i="56"/>
  <c r="K3026" i="56"/>
  <c r="O3026" i="56"/>
  <c r="AD3026" i="56"/>
  <c r="X3026" i="56"/>
  <c r="AA2962" i="56"/>
  <c r="U2962" i="56"/>
  <c r="R2962" i="56"/>
  <c r="N2962" i="56"/>
  <c r="AB2962" i="56"/>
  <c r="AD2962" i="56"/>
  <c r="O2962" i="56"/>
  <c r="AE2962" i="56"/>
  <c r="Z2962" i="56"/>
  <c r="X2962" i="56"/>
  <c r="Y2962" i="56"/>
  <c r="L2962" i="56"/>
  <c r="T2962" i="56"/>
  <c r="W2962" i="56"/>
  <c r="P2962" i="56"/>
  <c r="M2962" i="56"/>
  <c r="AH2962" i="56"/>
  <c r="Q2962" i="56"/>
  <c r="AG2962" i="56"/>
  <c r="AI2962" i="56"/>
  <c r="V2962" i="56"/>
  <c r="AC2962" i="56"/>
  <c r="S2962" i="56"/>
  <c r="AJ2962" i="56"/>
  <c r="K2962" i="56"/>
  <c r="AF2962" i="56"/>
  <c r="AB1816" i="56"/>
  <c r="Y1816" i="56"/>
  <c r="Z1816" i="56"/>
  <c r="R1816" i="56"/>
  <c r="AE1816" i="56"/>
  <c r="O1816" i="56"/>
  <c r="T1816" i="56"/>
  <c r="AJ1816" i="56"/>
  <c r="AG1816" i="56"/>
  <c r="AH1816" i="56"/>
  <c r="L1816" i="56"/>
  <c r="S1816" i="56"/>
  <c r="AI1816" i="56"/>
  <c r="U1816" i="56"/>
  <c r="N1816" i="56"/>
  <c r="M1816" i="56"/>
  <c r="AC1816" i="56"/>
  <c r="AA1816" i="56"/>
  <c r="K1816" i="56"/>
  <c r="AF1816" i="56"/>
  <c r="AD1816" i="56"/>
  <c r="W1816" i="56"/>
  <c r="V1816" i="56"/>
  <c r="P1816" i="56"/>
  <c r="X1816" i="56"/>
  <c r="Q1816" i="56"/>
  <c r="P3156" i="56"/>
  <c r="AF3156" i="56"/>
  <c r="R3156" i="56"/>
  <c r="AH3156" i="56"/>
  <c r="AA3156" i="56"/>
  <c r="Y3156" i="56"/>
  <c r="AC3156" i="56"/>
  <c r="X3156" i="56"/>
  <c r="K3156" i="56"/>
  <c r="Z3156" i="56"/>
  <c r="S3156" i="56"/>
  <c r="AI3156" i="56"/>
  <c r="AG3156" i="56"/>
  <c r="AB3156" i="56"/>
  <c r="AD3156" i="56"/>
  <c r="U3156" i="56"/>
  <c r="AJ3156" i="56"/>
  <c r="O3156" i="56"/>
  <c r="Q3156" i="56"/>
  <c r="L3156" i="56"/>
  <c r="N3156" i="56"/>
  <c r="W3156" i="56"/>
  <c r="M3156" i="56"/>
  <c r="T3156" i="56"/>
  <c r="V3156" i="56"/>
  <c r="AE3156" i="56"/>
  <c r="AH1756" i="56"/>
  <c r="AF1756" i="56"/>
  <c r="AA1756" i="56"/>
  <c r="U1756" i="56"/>
  <c r="Q1756" i="56"/>
  <c r="S1756" i="56"/>
  <c r="Z1756" i="56"/>
  <c r="X1756" i="56"/>
  <c r="Y1756" i="56"/>
  <c r="W1756" i="56"/>
  <c r="R1756" i="56"/>
  <c r="O1756" i="56"/>
  <c r="M1756" i="56"/>
  <c r="T1756" i="56"/>
  <c r="AI1756" i="56"/>
  <c r="AC1756" i="56"/>
  <c r="AB1756" i="56"/>
  <c r="AE1756" i="56"/>
  <c r="P1756" i="56"/>
  <c r="V1756" i="56"/>
  <c r="AJ1756" i="56"/>
  <c r="N1756" i="56"/>
  <c r="K1756" i="56"/>
  <c r="AD1756" i="56"/>
  <c r="AG1756" i="56"/>
  <c r="L1756" i="56"/>
  <c r="S3052" i="56"/>
  <c r="AI3052" i="56"/>
  <c r="X3052" i="56"/>
  <c r="M3052" i="56"/>
  <c r="V3052" i="56"/>
  <c r="AG3052" i="56"/>
  <c r="R3052" i="56"/>
  <c r="AA3052" i="56"/>
  <c r="P3052" i="56"/>
  <c r="AF3052" i="56"/>
  <c r="AC3052" i="56"/>
  <c r="Q3052" i="56"/>
  <c r="Z3052" i="56"/>
  <c r="O3052" i="56"/>
  <c r="T3052" i="56"/>
  <c r="N3052" i="56"/>
  <c r="K3052" i="56"/>
  <c r="W3052" i="56"/>
  <c r="AB3052" i="56"/>
  <c r="AD3052" i="56"/>
  <c r="AE3052" i="56"/>
  <c r="AJ3052" i="56"/>
  <c r="Y3052" i="56"/>
  <c r="L3052" i="56"/>
  <c r="U3052" i="56"/>
  <c r="AH3052" i="56"/>
  <c r="AC1799" i="56"/>
  <c r="AI1799" i="56"/>
  <c r="AJ1799" i="56"/>
  <c r="N1799" i="56"/>
  <c r="AH1799" i="56"/>
  <c r="Q1799" i="56"/>
  <c r="U1799" i="56"/>
  <c r="X1799" i="56"/>
  <c r="Z1799" i="56"/>
  <c r="AA1799" i="56"/>
  <c r="AB1799" i="56"/>
  <c r="L1799" i="56"/>
  <c r="K1799" i="56"/>
  <c r="Y1799" i="56"/>
  <c r="AD1799" i="56"/>
  <c r="AE1799" i="56"/>
  <c r="AF1799" i="56"/>
  <c r="O1799" i="56"/>
  <c r="S1799" i="56"/>
  <c r="P1799" i="56"/>
  <c r="R1799" i="56"/>
  <c r="T1799" i="56"/>
  <c r="M1799" i="56"/>
  <c r="V1799" i="56"/>
  <c r="W1799" i="56"/>
  <c r="AG1799" i="56"/>
  <c r="P3140" i="56"/>
  <c r="AF3140" i="56"/>
  <c r="R3140" i="56"/>
  <c r="AH3140" i="56"/>
  <c r="AA3140" i="56"/>
  <c r="Y3140" i="56"/>
  <c r="AC3140" i="56"/>
  <c r="X3140" i="56"/>
  <c r="K3140" i="56"/>
  <c r="Z3140" i="56"/>
  <c r="S3140" i="56"/>
  <c r="AI3140" i="56"/>
  <c r="AG3140" i="56"/>
  <c r="AB3140" i="56"/>
  <c r="AD3140" i="56"/>
  <c r="U3140" i="56"/>
  <c r="AJ3140" i="56"/>
  <c r="O3140" i="56"/>
  <c r="Q3140" i="56"/>
  <c r="L3140" i="56"/>
  <c r="N3140" i="56"/>
  <c r="W3140" i="56"/>
  <c r="M3140" i="56"/>
  <c r="T3140" i="56"/>
  <c r="V3140" i="56"/>
  <c r="AE3140" i="56"/>
  <c r="AB1836" i="56"/>
  <c r="Y1836" i="56"/>
  <c r="Z1836" i="56"/>
  <c r="R1836" i="56"/>
  <c r="AA1836" i="56"/>
  <c r="P1836" i="56"/>
  <c r="T1836" i="56"/>
  <c r="AJ1836" i="56"/>
  <c r="AG1836" i="56"/>
  <c r="AH1836" i="56"/>
  <c r="L1836" i="56"/>
  <c r="AE1836" i="56"/>
  <c r="S1836" i="56"/>
  <c r="X1836" i="56"/>
  <c r="V1836" i="56"/>
  <c r="Q1836" i="56"/>
  <c r="K1836" i="56"/>
  <c r="AF1836" i="56"/>
  <c r="AD1836" i="56"/>
  <c r="AI1836" i="56"/>
  <c r="AC1836" i="56"/>
  <c r="W1836" i="56"/>
  <c r="M1836" i="56"/>
  <c r="N1836" i="56"/>
  <c r="O1836" i="56"/>
  <c r="U1836" i="56"/>
  <c r="W3169" i="56"/>
  <c r="M3169" i="56"/>
  <c r="AC3169" i="56"/>
  <c r="V3169" i="56"/>
  <c r="P3169" i="56"/>
  <c r="K3169" i="56"/>
  <c r="AA3169" i="56"/>
  <c r="U3169" i="56"/>
  <c r="R3169" i="56"/>
  <c r="AF3169" i="56"/>
  <c r="AB3169" i="56"/>
  <c r="O3169" i="56"/>
  <c r="AI3169" i="56"/>
  <c r="AG3169" i="56"/>
  <c r="AD3169" i="56"/>
  <c r="AJ3169" i="56"/>
  <c r="S3169" i="56"/>
  <c r="Q3169" i="56"/>
  <c r="N3169" i="56"/>
  <c r="AH3169" i="56"/>
  <c r="L3169" i="56"/>
  <c r="Y3169" i="56"/>
  <c r="T3169" i="56"/>
  <c r="AE3169" i="56"/>
  <c r="X3169" i="56"/>
  <c r="Z3169" i="56"/>
  <c r="W1917" i="56"/>
  <c r="U1917" i="56"/>
  <c r="N1917" i="56"/>
  <c r="T1917" i="56"/>
  <c r="AF1917" i="56"/>
  <c r="L1917" i="56"/>
  <c r="P1917" i="56"/>
  <c r="AA1917" i="56"/>
  <c r="Y1917" i="56"/>
  <c r="R1917" i="56"/>
  <c r="AB1917" i="56"/>
  <c r="V1917" i="56"/>
  <c r="K1917" i="56"/>
  <c r="Q1917" i="56"/>
  <c r="AE1917" i="56"/>
  <c r="AC1917" i="56"/>
  <c r="Z1917" i="56"/>
  <c r="AJ1917" i="56"/>
  <c r="M1917" i="56"/>
  <c r="AD1917" i="56"/>
  <c r="AG1917" i="56"/>
  <c r="O1917" i="56"/>
  <c r="X1917" i="56"/>
  <c r="AH1917" i="56"/>
  <c r="AI1917" i="56"/>
  <c r="S1917" i="56"/>
  <c r="AE1853" i="56"/>
  <c r="AC1853" i="56"/>
  <c r="Z1853" i="56"/>
  <c r="AJ1853" i="56"/>
  <c r="M1853" i="56"/>
  <c r="O1853" i="56"/>
  <c r="W1853" i="56"/>
  <c r="U1853" i="56"/>
  <c r="N1853" i="56"/>
  <c r="T1853" i="56"/>
  <c r="AF1853" i="56"/>
  <c r="K1853" i="56"/>
  <c r="P1853" i="56"/>
  <c r="AA1853" i="56"/>
  <c r="R1853" i="56"/>
  <c r="V1853" i="56"/>
  <c r="Q1853" i="56"/>
  <c r="AI1853" i="56"/>
  <c r="AH1853" i="56"/>
  <c r="S1853" i="56"/>
  <c r="AG1853" i="56"/>
  <c r="X1853" i="56"/>
  <c r="L1853" i="56"/>
  <c r="Y1853" i="56"/>
  <c r="AD1853" i="56"/>
  <c r="AB1853" i="56"/>
  <c r="X2977" i="56"/>
  <c r="M2977" i="56"/>
  <c r="AC2977" i="56"/>
  <c r="W2977" i="56"/>
  <c r="N2977" i="56"/>
  <c r="V2977" i="56"/>
  <c r="P2977" i="56"/>
  <c r="AF2977" i="56"/>
  <c r="U2977" i="56"/>
  <c r="O2977" i="56"/>
  <c r="AE2977" i="56"/>
  <c r="R2977" i="56"/>
  <c r="K2977" i="56"/>
  <c r="T2977" i="56"/>
  <c r="AJ2977" i="56"/>
  <c r="Y2977" i="56"/>
  <c r="S2977" i="56"/>
  <c r="AI2977" i="56"/>
  <c r="AH2977" i="56"/>
  <c r="AB2977" i="56"/>
  <c r="AD2977" i="56"/>
  <c r="AG2977" i="56"/>
  <c r="L2977" i="56"/>
  <c r="AA2977" i="56"/>
  <c r="Z2977" i="56"/>
  <c r="Q2977" i="56"/>
  <c r="T1804" i="56"/>
  <c r="AJ1804" i="56"/>
  <c r="AG1804" i="56"/>
  <c r="AH1804" i="56"/>
  <c r="L1804" i="56"/>
  <c r="O1804" i="56"/>
  <c r="S1804" i="56"/>
  <c r="AB1804" i="56"/>
  <c r="Y1804" i="56"/>
  <c r="Z1804" i="56"/>
  <c r="R1804" i="56"/>
  <c r="AA1804" i="56"/>
  <c r="P1804" i="56"/>
  <c r="AF1804" i="56"/>
  <c r="AD1804" i="56"/>
  <c r="AI1804" i="56"/>
  <c r="U1804" i="56"/>
  <c r="N1804" i="56"/>
  <c r="M1804" i="56"/>
  <c r="X1804" i="56"/>
  <c r="V1804" i="56"/>
  <c r="Q1804" i="56"/>
  <c r="K1804" i="56"/>
  <c r="W1804" i="56"/>
  <c r="AC1804" i="56"/>
  <c r="AE1804" i="56"/>
  <c r="R3166" i="56"/>
  <c r="AH3166" i="56"/>
  <c r="X3166" i="56"/>
  <c r="K3166" i="56"/>
  <c r="Y3166" i="56"/>
  <c r="O3166" i="56"/>
  <c r="AI3166" i="56"/>
  <c r="Z3166" i="56"/>
  <c r="P3166" i="56"/>
  <c r="AF3166" i="56"/>
  <c r="Q3166" i="56"/>
  <c r="AG3166" i="56"/>
  <c r="W3166" i="56"/>
  <c r="V3166" i="56"/>
  <c r="AB3166" i="56"/>
  <c r="AC3166" i="56"/>
  <c r="AD3166" i="56"/>
  <c r="AJ3166" i="56"/>
  <c r="AA3166" i="56"/>
  <c r="L3166" i="56"/>
  <c r="M3166" i="56"/>
  <c r="AE3166" i="56"/>
  <c r="N3166" i="56"/>
  <c r="T3166" i="56"/>
  <c r="U3166" i="56"/>
  <c r="S3166" i="56"/>
  <c r="AH1850" i="56"/>
  <c r="AF1850" i="56"/>
  <c r="U1850" i="56"/>
  <c r="W1850" i="56"/>
  <c r="P1850" i="56"/>
  <c r="Y1850" i="56"/>
  <c r="AD1850" i="56"/>
  <c r="AJ1850" i="56"/>
  <c r="L1850" i="56"/>
  <c r="AI1850" i="56"/>
  <c r="M1850" i="56"/>
  <c r="T1850" i="56"/>
  <c r="N1850" i="56"/>
  <c r="Q1850" i="56"/>
  <c r="K1850" i="56"/>
  <c r="AG1850" i="56"/>
  <c r="V1850" i="56"/>
  <c r="X1850" i="56"/>
  <c r="R1850" i="56"/>
  <c r="AE1850" i="56"/>
  <c r="S1850" i="56"/>
  <c r="Z1850" i="56"/>
  <c r="AB1850" i="56"/>
  <c r="AC1850" i="56"/>
  <c r="AA1850" i="56"/>
  <c r="O1850" i="56"/>
  <c r="X1912" i="56"/>
  <c r="V1912" i="56"/>
  <c r="N1912" i="56"/>
  <c r="Y1912" i="56"/>
  <c r="P1912" i="56"/>
  <c r="M1912" i="56"/>
  <c r="O1912" i="56"/>
  <c r="AF1912" i="56"/>
  <c r="AD1912" i="56"/>
  <c r="W1912" i="56"/>
  <c r="U1912" i="56"/>
  <c r="Q1912" i="56"/>
  <c r="K1912" i="56"/>
  <c r="T1912" i="56"/>
  <c r="AJ1912" i="56"/>
  <c r="AH1912" i="56"/>
  <c r="AE1912" i="56"/>
  <c r="AC1912" i="56"/>
  <c r="AA1912" i="56"/>
  <c r="AI1912" i="56"/>
  <c r="R1912" i="56"/>
  <c r="AB1912" i="56"/>
  <c r="L1912" i="56"/>
  <c r="Z1912" i="56"/>
  <c r="S1912" i="56"/>
  <c r="AG1912" i="56"/>
  <c r="L3051" i="56"/>
  <c r="AB3051" i="56"/>
  <c r="Q3051" i="56"/>
  <c r="AG3051" i="56"/>
  <c r="O3051" i="56"/>
  <c r="Z3051" i="56"/>
  <c r="S3051" i="56"/>
  <c r="P3051" i="56"/>
  <c r="AJ3051" i="56"/>
  <c r="AC3051" i="56"/>
  <c r="W3051" i="56"/>
  <c r="AA3051" i="56"/>
  <c r="X3051" i="56"/>
  <c r="U3051" i="56"/>
  <c r="V3051" i="56"/>
  <c r="R3051" i="56"/>
  <c r="K3051" i="56"/>
  <c r="AF3051" i="56"/>
  <c r="Y3051" i="56"/>
  <c r="AD3051" i="56"/>
  <c r="AH3051" i="56"/>
  <c r="AE3051" i="56"/>
  <c r="M3051" i="56"/>
  <c r="N3051" i="56"/>
  <c r="T3051" i="56"/>
  <c r="AI3051" i="56"/>
  <c r="Z1760" i="56"/>
  <c r="X1760" i="56"/>
  <c r="U1760" i="56"/>
  <c r="AA1760" i="56"/>
  <c r="R1760" i="56"/>
  <c r="S1760" i="56"/>
  <c r="P1760" i="56"/>
  <c r="AH1760" i="56"/>
  <c r="AF1760" i="56"/>
  <c r="W1760" i="56"/>
  <c r="AG1760" i="56"/>
  <c r="L1760" i="56"/>
  <c r="O1760" i="56"/>
  <c r="AB1760" i="56"/>
  <c r="AI1760" i="56"/>
  <c r="M1760" i="56"/>
  <c r="V1760" i="56"/>
  <c r="AJ1760" i="56"/>
  <c r="N1760" i="56"/>
  <c r="K1760" i="56"/>
  <c r="AD1760" i="56"/>
  <c r="AC1760" i="56"/>
  <c r="Y1760" i="56"/>
  <c r="T1760" i="56"/>
  <c r="AE1760" i="56"/>
  <c r="Q1760" i="56"/>
  <c r="P3117" i="56"/>
  <c r="AF3117" i="56"/>
  <c r="U3117" i="56"/>
  <c r="O3117" i="56"/>
  <c r="AE3117" i="56"/>
  <c r="Z3117" i="56"/>
  <c r="K3117" i="56"/>
  <c r="X3117" i="56"/>
  <c r="M3117" i="56"/>
  <c r="AC3117" i="56"/>
  <c r="W3117" i="56"/>
  <c r="R3117" i="56"/>
  <c r="AD3117" i="56"/>
  <c r="L3117" i="56"/>
  <c r="AB3117" i="56"/>
  <c r="Q3117" i="56"/>
  <c r="AG3117" i="56"/>
  <c r="AA3117" i="56"/>
  <c r="AH3117" i="56"/>
  <c r="V3117" i="56"/>
  <c r="T3117" i="56"/>
  <c r="AI3117" i="56"/>
  <c r="Y3117" i="56"/>
  <c r="S3117" i="56"/>
  <c r="AJ3117" i="56"/>
  <c r="N3117" i="56"/>
  <c r="AE1865" i="56"/>
  <c r="AC1865" i="56"/>
  <c r="V1865" i="56"/>
  <c r="T1865" i="56"/>
  <c r="S1865" i="56"/>
  <c r="Q1865" i="56"/>
  <c r="W1865" i="56"/>
  <c r="U1865" i="56"/>
  <c r="N1865" i="56"/>
  <c r="X1865" i="56"/>
  <c r="AJ1865" i="56"/>
  <c r="K1865" i="56"/>
  <c r="P1865" i="56"/>
  <c r="AG1865" i="56"/>
  <c r="AB1865" i="56"/>
  <c r="Z1865" i="56"/>
  <c r="AI1865" i="56"/>
  <c r="AD1865" i="56"/>
  <c r="L1865" i="56"/>
  <c r="Y1865" i="56"/>
  <c r="O1865" i="56"/>
  <c r="R1865" i="56"/>
  <c r="AH1865" i="56"/>
  <c r="AA1865" i="56"/>
  <c r="M1865" i="56"/>
  <c r="AF1865" i="56"/>
  <c r="P2989" i="56"/>
  <c r="AF2989" i="56"/>
  <c r="U2989" i="56"/>
  <c r="O2989" i="56"/>
  <c r="AE2989" i="56"/>
  <c r="V2989" i="56"/>
  <c r="K2989" i="56"/>
  <c r="X2989" i="56"/>
  <c r="M2989" i="56"/>
  <c r="AC2989" i="56"/>
  <c r="W2989" i="56"/>
  <c r="R2989" i="56"/>
  <c r="AD2989" i="56"/>
  <c r="L2989" i="56"/>
  <c r="AB2989" i="56"/>
  <c r="Q2989" i="56"/>
  <c r="AG2989" i="56"/>
  <c r="AA2989" i="56"/>
  <c r="AH2989" i="56"/>
  <c r="N2989" i="56"/>
  <c r="T2989" i="56"/>
  <c r="AI2989" i="56"/>
  <c r="Y2989" i="56"/>
  <c r="S2989" i="56"/>
  <c r="AJ2989" i="56"/>
  <c r="Z2989" i="56"/>
  <c r="X3160" i="56"/>
  <c r="K3160" i="56"/>
  <c r="Z3160" i="56"/>
  <c r="S3160" i="56"/>
  <c r="AI3160" i="56"/>
  <c r="M3160" i="56"/>
  <c r="P3160" i="56"/>
  <c r="AF3160" i="56"/>
  <c r="R3160" i="56"/>
  <c r="AH3160" i="56"/>
  <c r="AA3160" i="56"/>
  <c r="AG3160" i="56"/>
  <c r="Y3160" i="56"/>
  <c r="AJ3160" i="56"/>
  <c r="O3160" i="56"/>
  <c r="U3160" i="56"/>
  <c r="L3160" i="56"/>
  <c r="N3160" i="56"/>
  <c r="W3160" i="56"/>
  <c r="AC3160" i="56"/>
  <c r="T3160" i="56"/>
  <c r="V3160" i="56"/>
  <c r="AE3160" i="56"/>
  <c r="AB3160" i="56"/>
  <c r="AD3160" i="56"/>
  <c r="Q3160" i="56"/>
  <c r="Y3000" i="56"/>
  <c r="R3000" i="56"/>
  <c r="AH3000" i="56"/>
  <c r="AA3000" i="56"/>
  <c r="L3000" i="56"/>
  <c r="AF3000" i="56"/>
  <c r="Q3000" i="56"/>
  <c r="AG3000" i="56"/>
  <c r="Z3000" i="56"/>
  <c r="S3000" i="56"/>
  <c r="AI3000" i="56"/>
  <c r="AJ3000" i="56"/>
  <c r="K3000" i="56"/>
  <c r="N3000" i="56"/>
  <c r="W3000" i="56"/>
  <c r="P3000" i="56"/>
  <c r="M3000" i="56"/>
  <c r="V3000" i="56"/>
  <c r="AE3000" i="56"/>
  <c r="T3000" i="56"/>
  <c r="U3000" i="56"/>
  <c r="AD3000" i="56"/>
  <c r="X3000" i="56"/>
  <c r="AC3000" i="56"/>
  <c r="O3000" i="56"/>
  <c r="AB3000" i="56"/>
  <c r="Y1911" i="56"/>
  <c r="AA1911" i="56"/>
  <c r="R1911" i="56"/>
  <c r="AC1911" i="56"/>
  <c r="AE1911" i="56"/>
  <c r="X1911" i="56"/>
  <c r="V1911" i="56"/>
  <c r="S1911" i="56"/>
  <c r="K1911" i="56"/>
  <c r="U1911" i="56"/>
  <c r="W1911" i="56"/>
  <c r="N1911" i="56"/>
  <c r="Z1911" i="56"/>
  <c r="AB1911" i="56"/>
  <c r="AJ1911" i="56"/>
  <c r="P1911" i="56"/>
  <c r="AG1911" i="56"/>
  <c r="AD1911" i="56"/>
  <c r="L1911" i="56"/>
  <c r="AF1911" i="56"/>
  <c r="Q1911" i="56"/>
  <c r="AH1911" i="56"/>
  <c r="O1911" i="56"/>
  <c r="T1911" i="56"/>
  <c r="AI1911" i="56"/>
  <c r="M1911" i="56"/>
  <c r="AH1910" i="56"/>
  <c r="AF1910" i="56"/>
  <c r="Y1910" i="56"/>
  <c r="W1910" i="56"/>
  <c r="U1910" i="56"/>
  <c r="M1910" i="56"/>
  <c r="Z1910" i="56"/>
  <c r="X1910" i="56"/>
  <c r="N1910" i="56"/>
  <c r="AA1910" i="56"/>
  <c r="P1910" i="56"/>
  <c r="Q1910" i="56"/>
  <c r="O1910" i="56"/>
  <c r="T1910" i="56"/>
  <c r="AG1910" i="56"/>
  <c r="L1910" i="56"/>
  <c r="AB1910" i="56"/>
  <c r="AI1910" i="56"/>
  <c r="AC1910" i="56"/>
  <c r="V1910" i="56"/>
  <c r="AJ1910" i="56"/>
  <c r="AE1910" i="56"/>
  <c r="S1910" i="56"/>
  <c r="AD1910" i="56"/>
  <c r="R1910" i="56"/>
  <c r="K1910" i="56"/>
  <c r="Q3050" i="56"/>
  <c r="AG3050" i="56"/>
  <c r="Z3050" i="56"/>
  <c r="W3050" i="56"/>
  <c r="AF3050" i="56"/>
  <c r="T3050" i="56"/>
  <c r="K3050" i="56"/>
  <c r="Y3050" i="56"/>
  <c r="R3050" i="56"/>
  <c r="AH3050" i="56"/>
  <c r="P3050" i="56"/>
  <c r="AA3050" i="56"/>
  <c r="L3050" i="56"/>
  <c r="N3050" i="56"/>
  <c r="AE3050" i="56"/>
  <c r="AB3050" i="56"/>
  <c r="M3050" i="56"/>
  <c r="V3050" i="56"/>
  <c r="X3050" i="56"/>
  <c r="AJ3050" i="56"/>
  <c r="U3050" i="56"/>
  <c r="AD3050" i="56"/>
  <c r="S3050" i="56"/>
  <c r="AC3050" i="56"/>
  <c r="O3050" i="56"/>
  <c r="AI3050" i="56"/>
  <c r="Z1782" i="56"/>
  <c r="Y1782" i="56"/>
  <c r="AA1782" i="56"/>
  <c r="AI1782" i="56"/>
  <c r="N1782" i="56"/>
  <c r="M1782" i="56"/>
  <c r="S1782" i="56"/>
  <c r="AH1782" i="56"/>
  <c r="U1782" i="56"/>
  <c r="W1782" i="56"/>
  <c r="L1782" i="56"/>
  <c r="P1782" i="56"/>
  <c r="T1782" i="56"/>
  <c r="AF1782" i="56"/>
  <c r="AB1782" i="56"/>
  <c r="Q1782" i="56"/>
  <c r="V1782" i="56"/>
  <c r="AE1782" i="56"/>
  <c r="X1782" i="56"/>
  <c r="AG1782" i="56"/>
  <c r="K1782" i="56"/>
  <c r="AD1782" i="56"/>
  <c r="AJ1782" i="56"/>
  <c r="AC1782" i="56"/>
  <c r="R1782" i="56"/>
  <c r="O1782" i="56"/>
  <c r="P3100" i="56"/>
  <c r="S3100" i="56"/>
  <c r="O3100" i="56"/>
  <c r="AH3100" i="56"/>
  <c r="AB3100" i="56"/>
  <c r="K3100" i="56"/>
  <c r="AE3100" i="56"/>
  <c r="X3100" i="56"/>
  <c r="AC3100" i="56"/>
  <c r="Z3100" i="56"/>
  <c r="R3100" i="56"/>
  <c r="AJ3100" i="56"/>
  <c r="AI3100" i="56"/>
  <c r="L3100" i="56"/>
  <c r="AG3100" i="56"/>
  <c r="W3100" i="56"/>
  <c r="V3100" i="56"/>
  <c r="T3100" i="56"/>
  <c r="U3100" i="56"/>
  <c r="AF3100" i="56"/>
  <c r="N3100" i="56"/>
  <c r="AD3100" i="56"/>
  <c r="AA3100" i="56"/>
  <c r="Y3100" i="56"/>
  <c r="M3100" i="56"/>
  <c r="Q3100" i="56"/>
  <c r="U1819" i="56"/>
  <c r="V1819" i="56"/>
  <c r="W1819" i="56"/>
  <c r="N1819" i="56"/>
  <c r="AB1819" i="56"/>
  <c r="Q1819" i="56"/>
  <c r="L1819" i="56"/>
  <c r="AC1819" i="56"/>
  <c r="AD1819" i="56"/>
  <c r="AE1819" i="56"/>
  <c r="X1819" i="56"/>
  <c r="AJ1819" i="56"/>
  <c r="M1819" i="56"/>
  <c r="AG1819" i="56"/>
  <c r="AH1819" i="56"/>
  <c r="AI1819" i="56"/>
  <c r="O1819" i="56"/>
  <c r="P1819" i="56"/>
  <c r="AF1819" i="56"/>
  <c r="Y1819" i="56"/>
  <c r="T1819" i="56"/>
  <c r="AA1819" i="56"/>
  <c r="S1819" i="56"/>
  <c r="R1819" i="56"/>
  <c r="K1819" i="56"/>
  <c r="Z1819" i="56"/>
  <c r="V1744" i="56"/>
  <c r="T1744" i="56"/>
  <c r="AJ1744" i="56"/>
  <c r="AE1744" i="56"/>
  <c r="AG1744" i="56"/>
  <c r="Q1744" i="56"/>
  <c r="K1744" i="56"/>
  <c r="AD1744" i="56"/>
  <c r="AB1744" i="56"/>
  <c r="AC1744" i="56"/>
  <c r="AI1744" i="56"/>
  <c r="R1744" i="56"/>
  <c r="M1744" i="56"/>
  <c r="AF1744" i="56"/>
  <c r="Y1744" i="56"/>
  <c r="O1744" i="56"/>
  <c r="Z1744" i="56"/>
  <c r="U1744" i="56"/>
  <c r="N1744" i="56"/>
  <c r="P1744" i="56"/>
  <c r="X1744" i="56"/>
  <c r="AA1744" i="56"/>
  <c r="S1744" i="56"/>
  <c r="L1744" i="56"/>
  <c r="AH1744" i="56"/>
  <c r="W1744" i="56"/>
  <c r="AC1871" i="56"/>
  <c r="AE1871" i="56"/>
  <c r="X1871" i="56"/>
  <c r="V1871" i="56"/>
  <c r="S1871" i="56"/>
  <c r="Q1871" i="56"/>
  <c r="U1871" i="56"/>
  <c r="W1871" i="56"/>
  <c r="N1871" i="56"/>
  <c r="Z1871" i="56"/>
  <c r="AJ1871" i="56"/>
  <c r="O1871" i="56"/>
  <c r="P1871" i="56"/>
  <c r="Y1871" i="56"/>
  <c r="AA1871" i="56"/>
  <c r="R1871" i="56"/>
  <c r="AH1871" i="56"/>
  <c r="M1871" i="56"/>
  <c r="K1871" i="56"/>
  <c r="AB1871" i="56"/>
  <c r="AG1871" i="56"/>
  <c r="L1871" i="56"/>
  <c r="AF1871" i="56"/>
  <c r="AD1871" i="56"/>
  <c r="AI1871" i="56"/>
  <c r="T1871" i="56"/>
  <c r="Z2969" i="56"/>
  <c r="P2969" i="56"/>
  <c r="AF2969" i="56"/>
  <c r="AG2969" i="56"/>
  <c r="O2969" i="56"/>
  <c r="M2969" i="56"/>
  <c r="R2969" i="56"/>
  <c r="AH2969" i="56"/>
  <c r="X2969" i="56"/>
  <c r="Q2969" i="56"/>
  <c r="AA2969" i="56"/>
  <c r="AE2969" i="56"/>
  <c r="K2969" i="56"/>
  <c r="V2969" i="56"/>
  <c r="L2969" i="56"/>
  <c r="AB2969" i="56"/>
  <c r="Y2969" i="56"/>
  <c r="AI2969" i="56"/>
  <c r="AC2969" i="56"/>
  <c r="N2969" i="56"/>
  <c r="S2969" i="56"/>
  <c r="T2969" i="56"/>
  <c r="U2969" i="56"/>
  <c r="AJ2969" i="56"/>
  <c r="AD2969" i="56"/>
  <c r="W2969" i="56"/>
  <c r="W2951" i="56"/>
  <c r="L2951" i="56"/>
  <c r="AG2951" i="56"/>
  <c r="AC2951" i="56"/>
  <c r="Y2951" i="56"/>
  <c r="Z2951" i="56"/>
  <c r="O2951" i="56"/>
  <c r="AE2951" i="56"/>
  <c r="V2951" i="56"/>
  <c r="R2951" i="56"/>
  <c r="N2951" i="56"/>
  <c r="AJ2951" i="56"/>
  <c r="U2951" i="56"/>
  <c r="S2951" i="56"/>
  <c r="AI2951" i="56"/>
  <c r="AB2951" i="56"/>
  <c r="X2951" i="56"/>
  <c r="T2951" i="56"/>
  <c r="P2951" i="56"/>
  <c r="K2951" i="56"/>
  <c r="AA2951" i="56"/>
  <c r="AD2951" i="56"/>
  <c r="Q2951" i="56"/>
  <c r="AF2951" i="56"/>
  <c r="AH2951" i="56"/>
  <c r="M2951" i="56"/>
  <c r="Q3167" i="56"/>
  <c r="AG3167" i="56"/>
  <c r="AA3167" i="56"/>
  <c r="P3167" i="56"/>
  <c r="AF3167" i="56"/>
  <c r="K3167" i="56"/>
  <c r="Z3167" i="56"/>
  <c r="Y3167" i="56"/>
  <c r="S3167" i="56"/>
  <c r="AI3167" i="56"/>
  <c r="X3167" i="56"/>
  <c r="R3167" i="56"/>
  <c r="N3167" i="56"/>
  <c r="M3167" i="56"/>
  <c r="AC3167" i="56"/>
  <c r="W3167" i="56"/>
  <c r="L3167" i="56"/>
  <c r="AB3167" i="56"/>
  <c r="AH3167" i="56"/>
  <c r="AD3167" i="56"/>
  <c r="U3167" i="56"/>
  <c r="AJ3167" i="56"/>
  <c r="AE3167" i="56"/>
  <c r="T3167" i="56"/>
  <c r="O3167" i="56"/>
  <c r="V3167" i="56"/>
  <c r="W1925" i="56"/>
  <c r="U1925" i="56"/>
  <c r="Z1925" i="56"/>
  <c r="AJ1925" i="56"/>
  <c r="R1925" i="56"/>
  <c r="S1925" i="56"/>
  <c r="P1925" i="56"/>
  <c r="AA1925" i="56"/>
  <c r="Y1925" i="56"/>
  <c r="AH1925" i="56"/>
  <c r="X1925" i="56"/>
  <c r="Q1925" i="56"/>
  <c r="M1925" i="56"/>
  <c r="K1925" i="56"/>
  <c r="AE1925" i="56"/>
  <c r="AC1925" i="56"/>
  <c r="T1925" i="56"/>
  <c r="AF1925" i="56"/>
  <c r="V1925" i="56"/>
  <c r="AD1925" i="56"/>
  <c r="AB1925" i="56"/>
  <c r="AI1925" i="56"/>
  <c r="O1925" i="56"/>
  <c r="N1925" i="56"/>
  <c r="L1925" i="56"/>
  <c r="AG1925" i="56"/>
  <c r="Z3049" i="56"/>
  <c r="S3049" i="56"/>
  <c r="AI3049" i="56"/>
  <c r="Q3049" i="56"/>
  <c r="T3049" i="56"/>
  <c r="U3049" i="56"/>
  <c r="R3049" i="56"/>
  <c r="AH3049" i="56"/>
  <c r="AA3049" i="56"/>
  <c r="X3049" i="56"/>
  <c r="AG3049" i="56"/>
  <c r="AJ3049" i="56"/>
  <c r="AC3049" i="56"/>
  <c r="V3049" i="56"/>
  <c r="O3049" i="56"/>
  <c r="AE3049" i="56"/>
  <c r="AF3049" i="56"/>
  <c r="L3049" i="56"/>
  <c r="M3049" i="56"/>
  <c r="W3049" i="56"/>
  <c r="K3049" i="56"/>
  <c r="N3049" i="56"/>
  <c r="Y3049" i="56"/>
  <c r="AD3049" i="56"/>
  <c r="AB3049" i="56"/>
  <c r="P3049" i="56"/>
  <c r="AE1797" i="56"/>
  <c r="AB1797" i="56"/>
  <c r="Z1797" i="56"/>
  <c r="AC1797" i="56"/>
  <c r="O1797" i="56"/>
  <c r="P1797" i="56"/>
  <c r="W1797" i="56"/>
  <c r="T1797" i="56"/>
  <c r="AJ1797" i="56"/>
  <c r="AH1797" i="56"/>
  <c r="N1797" i="56"/>
  <c r="M1797" i="56"/>
  <c r="Q1797" i="56"/>
  <c r="X1797" i="56"/>
  <c r="Y1797" i="56"/>
  <c r="L1797" i="56"/>
  <c r="AA1797" i="56"/>
  <c r="V1797" i="56"/>
  <c r="R1797" i="56"/>
  <c r="K1797" i="56"/>
  <c r="AG1797" i="56"/>
  <c r="AF1797" i="56"/>
  <c r="S1797" i="56"/>
  <c r="AD1797" i="56"/>
  <c r="U1797" i="56"/>
  <c r="AI1797" i="56"/>
  <c r="T1828" i="56"/>
  <c r="AJ1828" i="56"/>
  <c r="AG1828" i="56"/>
  <c r="AH1828" i="56"/>
  <c r="L1828" i="56"/>
  <c r="O1828" i="56"/>
  <c r="K1828" i="56"/>
  <c r="AB1828" i="56"/>
  <c r="Y1828" i="56"/>
  <c r="Z1828" i="56"/>
  <c r="R1828" i="56"/>
  <c r="AI1828" i="56"/>
  <c r="P1828" i="56"/>
  <c r="AC1828" i="56"/>
  <c r="AE1828" i="56"/>
  <c r="S1828" i="56"/>
  <c r="X1828" i="56"/>
  <c r="V1828" i="56"/>
  <c r="Q1828" i="56"/>
  <c r="W1828" i="56"/>
  <c r="U1828" i="56"/>
  <c r="N1828" i="56"/>
  <c r="M1828" i="56"/>
  <c r="AF1828" i="56"/>
  <c r="AA1828" i="56"/>
  <c r="AD1828" i="56"/>
  <c r="AA3027" i="56"/>
  <c r="P3027" i="56"/>
  <c r="AF3027" i="56"/>
  <c r="AD3027" i="56"/>
  <c r="M3027" i="56"/>
  <c r="Z3027" i="56"/>
  <c r="S3027" i="56"/>
  <c r="AI3027" i="56"/>
  <c r="X3027" i="56"/>
  <c r="N3027" i="56"/>
  <c r="Y3027" i="56"/>
  <c r="AC3027" i="56"/>
  <c r="K3027" i="56"/>
  <c r="W3027" i="56"/>
  <c r="L3027" i="56"/>
  <c r="AB3027" i="56"/>
  <c r="V3027" i="56"/>
  <c r="AG3027" i="56"/>
  <c r="R3027" i="56"/>
  <c r="O3027" i="56"/>
  <c r="Q3027" i="56"/>
  <c r="T3027" i="56"/>
  <c r="AH3027" i="56"/>
  <c r="AJ3027" i="56"/>
  <c r="AE3027" i="56"/>
  <c r="U3027" i="56"/>
  <c r="W3110" i="56"/>
  <c r="L3110" i="56"/>
  <c r="AB3110" i="56"/>
  <c r="R3110" i="56"/>
  <c r="AH3110" i="56"/>
  <c r="K3110" i="56"/>
  <c r="O3110" i="56"/>
  <c r="AI3110" i="56"/>
  <c r="AF3110" i="56"/>
  <c r="Z3110" i="56"/>
  <c r="Y3110" i="56"/>
  <c r="S3110" i="56"/>
  <c r="P3110" i="56"/>
  <c r="AJ3110" i="56"/>
  <c r="AD3110" i="56"/>
  <c r="M3110" i="56"/>
  <c r="AE3110" i="56"/>
  <c r="X3110" i="56"/>
  <c r="V3110" i="56"/>
  <c r="AG3110" i="56"/>
  <c r="U3110" i="56"/>
  <c r="N3110" i="56"/>
  <c r="AA3110" i="56"/>
  <c r="AC3110" i="56"/>
  <c r="T3110" i="56"/>
  <c r="Q3110" i="56"/>
  <c r="AH1842" i="56"/>
  <c r="AI1842" i="56"/>
  <c r="AF1842" i="56"/>
  <c r="AG1842" i="56"/>
  <c r="AC1842" i="56"/>
  <c r="Y1842" i="56"/>
  <c r="W1842" i="56"/>
  <c r="X1842" i="56"/>
  <c r="R1842" i="56"/>
  <c r="P1842" i="56"/>
  <c r="O1842" i="56"/>
  <c r="V1842" i="56"/>
  <c r="AA1842" i="56"/>
  <c r="AB1842" i="56"/>
  <c r="L1842" i="56"/>
  <c r="K1842" i="56"/>
  <c r="Z1842" i="56"/>
  <c r="AE1842" i="56"/>
  <c r="AJ1842" i="56"/>
  <c r="Q1842" i="56"/>
  <c r="S1842" i="56"/>
  <c r="AD1842" i="56"/>
  <c r="T1842" i="56"/>
  <c r="N1842" i="56"/>
  <c r="U1842" i="56"/>
  <c r="M1842" i="56"/>
  <c r="AH1778" i="56"/>
  <c r="T1778" i="56"/>
  <c r="W1778" i="56"/>
  <c r="AF1778" i="56"/>
  <c r="Q1778" i="56"/>
  <c r="S1778" i="56"/>
  <c r="X1778" i="56"/>
  <c r="AE1778" i="56"/>
  <c r="AA1778" i="56"/>
  <c r="U1778" i="56"/>
  <c r="M1778" i="56"/>
  <c r="V1778" i="56"/>
  <c r="AC1778" i="56"/>
  <c r="AJ1778" i="56"/>
  <c r="N1778" i="56"/>
  <c r="P1778" i="56"/>
  <c r="Z1778" i="56"/>
  <c r="AI1778" i="56"/>
  <c r="AB1778" i="56"/>
  <c r="R1778" i="56"/>
  <c r="K1778" i="56"/>
  <c r="AD1778" i="56"/>
  <c r="Y1778" i="56"/>
  <c r="AG1778" i="56"/>
  <c r="L1778" i="56"/>
  <c r="O1778" i="56"/>
  <c r="R3068" i="56"/>
  <c r="AH3068" i="56"/>
  <c r="AA3068" i="56"/>
  <c r="P3068" i="56"/>
  <c r="AF3068" i="56"/>
  <c r="AC3068" i="56"/>
  <c r="AG3068" i="56"/>
  <c r="Z3068" i="56"/>
  <c r="S3068" i="56"/>
  <c r="AI3068" i="56"/>
  <c r="X3068" i="56"/>
  <c r="Y3068" i="56"/>
  <c r="K3068" i="56"/>
  <c r="N3068" i="56"/>
  <c r="W3068" i="56"/>
  <c r="AB3068" i="56"/>
  <c r="Q3068" i="56"/>
  <c r="V3068" i="56"/>
  <c r="AE3068" i="56"/>
  <c r="AJ3068" i="56"/>
  <c r="AD3068" i="56"/>
  <c r="L3068" i="56"/>
  <c r="M3068" i="56"/>
  <c r="O3068" i="56"/>
  <c r="T3068" i="56"/>
  <c r="U3068" i="56"/>
  <c r="U1811" i="56"/>
  <c r="V1811" i="56"/>
  <c r="W1811" i="56"/>
  <c r="N1811" i="56"/>
  <c r="T1811" i="56"/>
  <c r="X1811" i="56"/>
  <c r="L1811" i="56"/>
  <c r="AC1811" i="56"/>
  <c r="AD1811" i="56"/>
  <c r="AE1811" i="56"/>
  <c r="AF1811" i="56"/>
  <c r="AB1811" i="56"/>
  <c r="K1811" i="56"/>
  <c r="AG1811" i="56"/>
  <c r="AH1811" i="56"/>
  <c r="AI1811" i="56"/>
  <c r="O1811" i="56"/>
  <c r="P1811" i="56"/>
  <c r="M1811" i="56"/>
  <c r="R1811" i="56"/>
  <c r="Z1811" i="56"/>
  <c r="Q1811" i="56"/>
  <c r="AA1811" i="56"/>
  <c r="S1811" i="56"/>
  <c r="Y1811" i="56"/>
  <c r="AJ1811" i="56"/>
  <c r="R2999" i="56"/>
  <c r="AH2999" i="56"/>
  <c r="AA2999" i="56"/>
  <c r="P2999" i="56"/>
  <c r="AF2999" i="56"/>
  <c r="U2999" i="56"/>
  <c r="K2999" i="56"/>
  <c r="Z2999" i="56"/>
  <c r="S2999" i="56"/>
  <c r="AI2999" i="56"/>
  <c r="X2999" i="56"/>
  <c r="Q2999" i="56"/>
  <c r="Y2999" i="56"/>
  <c r="N2999" i="56"/>
  <c r="AD2999" i="56"/>
  <c r="W2999" i="56"/>
  <c r="L2999" i="56"/>
  <c r="AB2999" i="56"/>
  <c r="AG2999" i="56"/>
  <c r="M2999" i="56"/>
  <c r="AE2999" i="56"/>
  <c r="V2999" i="56"/>
  <c r="AJ2999" i="56"/>
  <c r="O2999" i="56"/>
  <c r="AC2999" i="56"/>
  <c r="T2999" i="56"/>
  <c r="P2932" i="56"/>
  <c r="AF2932" i="56"/>
  <c r="U2932" i="56"/>
  <c r="S2932" i="56"/>
  <c r="V2932" i="56"/>
  <c r="AE2932" i="56"/>
  <c r="K2932" i="56"/>
  <c r="X2932" i="56"/>
  <c r="M2932" i="56"/>
  <c r="AC2932" i="56"/>
  <c r="AI2932" i="56"/>
  <c r="O2932" i="56"/>
  <c r="AH2932" i="56"/>
  <c r="AB2932" i="56"/>
  <c r="AG2932" i="56"/>
  <c r="W2932" i="56"/>
  <c r="AJ2932" i="56"/>
  <c r="AA2932" i="56"/>
  <c r="Z2932" i="56"/>
  <c r="L2932" i="56"/>
  <c r="Q2932" i="56"/>
  <c r="N2932" i="56"/>
  <c r="R2932" i="56"/>
  <c r="T2932" i="56"/>
  <c r="Y2932" i="56"/>
  <c r="AD2932" i="56"/>
  <c r="AC1855" i="56"/>
  <c r="AE1855" i="56"/>
  <c r="X1855" i="56"/>
  <c r="V1855" i="56"/>
  <c r="S1855" i="56"/>
  <c r="K1855" i="56"/>
  <c r="U1855" i="56"/>
  <c r="W1855" i="56"/>
  <c r="N1855" i="56"/>
  <c r="Z1855" i="56"/>
  <c r="T1855" i="56"/>
  <c r="AB1855" i="56"/>
  <c r="P1855" i="56"/>
  <c r="Y1855" i="56"/>
  <c r="AA1855" i="56"/>
  <c r="R1855" i="56"/>
  <c r="AH1855" i="56"/>
  <c r="M1855" i="56"/>
  <c r="O1855" i="56"/>
  <c r="L1855" i="56"/>
  <c r="AF1855" i="56"/>
  <c r="AG1855" i="56"/>
  <c r="Q1855" i="56"/>
  <c r="AI1855" i="56"/>
  <c r="AJ1855" i="56"/>
  <c r="AD1855" i="56"/>
  <c r="X3035" i="56"/>
  <c r="M3035" i="56"/>
  <c r="AC3035" i="56"/>
  <c r="W3035" i="56"/>
  <c r="R3035" i="56"/>
  <c r="N3035" i="56"/>
  <c r="P3035" i="56"/>
  <c r="AF3035" i="56"/>
  <c r="U3035" i="56"/>
  <c r="O3035" i="56"/>
  <c r="AE3035" i="56"/>
  <c r="V3035" i="56"/>
  <c r="K3035" i="56"/>
  <c r="T3035" i="56"/>
  <c r="AJ3035" i="56"/>
  <c r="Y3035" i="56"/>
  <c r="S3035" i="56"/>
  <c r="AI3035" i="56"/>
  <c r="Z3035" i="56"/>
  <c r="AB3035" i="56"/>
  <c r="AH3035" i="56"/>
  <c r="AG3035" i="56"/>
  <c r="L3035" i="56"/>
  <c r="AA3035" i="56"/>
  <c r="AD3035" i="56"/>
  <c r="Q3035" i="56"/>
  <c r="AE1743" i="56"/>
  <c r="AC1743" i="56"/>
  <c r="X1743" i="56"/>
  <c r="AJ1743" i="56"/>
  <c r="O1743" i="56"/>
  <c r="L1743" i="56"/>
  <c r="W1743" i="56"/>
  <c r="U1743" i="56"/>
  <c r="V1743" i="56"/>
  <c r="T1743" i="56"/>
  <c r="N1743" i="56"/>
  <c r="Z1743" i="56"/>
  <c r="M1743" i="56"/>
  <c r="AA1743" i="56"/>
  <c r="AD1743" i="56"/>
  <c r="R1743" i="56"/>
  <c r="Q1743" i="56"/>
  <c r="Y1743" i="56"/>
  <c r="AB1743" i="56"/>
  <c r="S1743" i="56"/>
  <c r="AG1743" i="56"/>
  <c r="AH1743" i="56"/>
  <c r="K1743" i="56"/>
  <c r="P1743" i="56"/>
  <c r="AI1743" i="56"/>
  <c r="AF1743" i="56"/>
  <c r="AH1834" i="56"/>
  <c r="AI1834" i="56"/>
  <c r="AF1834" i="56"/>
  <c r="Y1834" i="56"/>
  <c r="U1834" i="56"/>
  <c r="O1834" i="56"/>
  <c r="V1834" i="56"/>
  <c r="AA1834" i="56"/>
  <c r="AB1834" i="56"/>
  <c r="L1834" i="56"/>
  <c r="K1834" i="56"/>
  <c r="Z1834" i="56"/>
  <c r="AE1834" i="56"/>
  <c r="AJ1834" i="56"/>
  <c r="Q1834" i="56"/>
  <c r="S1834" i="56"/>
  <c r="AD1834" i="56"/>
  <c r="T1834" i="56"/>
  <c r="N1834" i="56"/>
  <c r="AC1834" i="56"/>
  <c r="AG1834" i="56"/>
  <c r="W1834" i="56"/>
  <c r="X1834" i="56"/>
  <c r="R1834" i="56"/>
  <c r="P1834" i="56"/>
  <c r="M1834" i="56"/>
  <c r="P3022" i="56"/>
  <c r="AF3022" i="56"/>
  <c r="U3022" i="56"/>
  <c r="S3022" i="56"/>
  <c r="V3022" i="56"/>
  <c r="AH3022" i="56"/>
  <c r="K3022" i="56"/>
  <c r="X3022" i="56"/>
  <c r="M3022" i="56"/>
  <c r="AC3022" i="56"/>
  <c r="AI3022" i="56"/>
  <c r="R3022" i="56"/>
  <c r="W3022" i="56"/>
  <c r="AJ3022" i="56"/>
  <c r="AA3022" i="56"/>
  <c r="O3022" i="56"/>
  <c r="L3022" i="56"/>
  <c r="Q3022" i="56"/>
  <c r="N3022" i="56"/>
  <c r="AE3022" i="56"/>
  <c r="T3022" i="56"/>
  <c r="Y3022" i="56"/>
  <c r="AD3022" i="56"/>
  <c r="AB3022" i="56"/>
  <c r="AG3022" i="56"/>
  <c r="Z3022" i="56"/>
  <c r="AF1722" i="56"/>
  <c r="AD1722" i="56"/>
  <c r="U1722" i="56"/>
  <c r="W1722" i="56"/>
  <c r="L1722" i="56"/>
  <c r="P1722" i="56"/>
  <c r="X1722" i="56"/>
  <c r="V1722" i="56"/>
  <c r="AA1722" i="56"/>
  <c r="Y1722" i="56"/>
  <c r="R1722" i="56"/>
  <c r="M1722" i="56"/>
  <c r="K1722" i="56"/>
  <c r="AB1722" i="56"/>
  <c r="AI1722" i="56"/>
  <c r="AE1722" i="56"/>
  <c r="AJ1722" i="56"/>
  <c r="AC1722" i="56"/>
  <c r="Q1722" i="56"/>
  <c r="Z1722" i="56"/>
  <c r="AG1722" i="56"/>
  <c r="S1722" i="56"/>
  <c r="T1722" i="56"/>
  <c r="AH1722" i="56"/>
  <c r="N1722" i="56"/>
  <c r="O1722" i="56"/>
  <c r="Q3004" i="56"/>
  <c r="AG3004" i="56"/>
  <c r="Z3004" i="56"/>
  <c r="S3004" i="56"/>
  <c r="AI3004" i="56"/>
  <c r="AF3004" i="56"/>
  <c r="K3004" i="56"/>
  <c r="Y3004" i="56"/>
  <c r="R3004" i="56"/>
  <c r="AH3004" i="56"/>
  <c r="AA3004" i="56"/>
  <c r="AJ3004" i="56"/>
  <c r="AB3004" i="56"/>
  <c r="M3004" i="56"/>
  <c r="V3004" i="56"/>
  <c r="AE3004" i="56"/>
  <c r="P3004" i="56"/>
  <c r="U3004" i="56"/>
  <c r="AD3004" i="56"/>
  <c r="T3004" i="56"/>
  <c r="AC3004" i="56"/>
  <c r="O3004" i="56"/>
  <c r="X3004" i="56"/>
  <c r="N3004" i="56"/>
  <c r="W3004" i="56"/>
  <c r="L3004" i="56"/>
  <c r="AF1904" i="56"/>
  <c r="AD1904" i="56"/>
  <c r="W1904" i="56"/>
  <c r="U1904" i="56"/>
  <c r="L1904" i="56"/>
  <c r="M1904" i="56"/>
  <c r="X1904" i="56"/>
  <c r="V1904" i="56"/>
  <c r="N1904" i="56"/>
  <c r="Y1904" i="56"/>
  <c r="P1904" i="56"/>
  <c r="O1904" i="56"/>
  <c r="K1904" i="56"/>
  <c r="AB1904" i="56"/>
  <c r="Z1904" i="56"/>
  <c r="R1904" i="56"/>
  <c r="AG1904" i="56"/>
  <c r="AA1904" i="56"/>
  <c r="AI1904" i="56"/>
  <c r="T1904" i="56"/>
  <c r="AC1904" i="56"/>
  <c r="AH1904" i="56"/>
  <c r="S1904" i="56"/>
  <c r="AE1904" i="56"/>
  <c r="AJ1904" i="56"/>
  <c r="Q1904" i="56"/>
  <c r="Z3016" i="56"/>
  <c r="S3016" i="56"/>
  <c r="AI3016" i="56"/>
  <c r="L3016" i="56"/>
  <c r="P3016" i="56"/>
  <c r="U3016" i="56"/>
  <c r="R3016" i="56"/>
  <c r="AH3016" i="56"/>
  <c r="AA3016" i="56"/>
  <c r="Y3016" i="56"/>
  <c r="AB3016" i="56"/>
  <c r="AF3016" i="56"/>
  <c r="K3016" i="56"/>
  <c r="O3016" i="56"/>
  <c r="AG3016" i="56"/>
  <c r="M3016" i="56"/>
  <c r="N3016" i="56"/>
  <c r="W3016" i="56"/>
  <c r="T3016" i="56"/>
  <c r="AC3016" i="56"/>
  <c r="V3016" i="56"/>
  <c r="AE3016" i="56"/>
  <c r="AJ3016" i="56"/>
  <c r="AD3016" i="56"/>
  <c r="Q3016" i="56"/>
  <c r="X3016" i="56"/>
  <c r="AC1791" i="56"/>
  <c r="AD1791" i="56"/>
  <c r="AB1791" i="56"/>
  <c r="AI1791" i="56"/>
  <c r="O1791" i="56"/>
  <c r="M1791" i="56"/>
  <c r="U1791" i="56"/>
  <c r="V1791" i="56"/>
  <c r="T1791" i="56"/>
  <c r="AJ1791" i="56"/>
  <c r="N1791" i="56"/>
  <c r="L1791" i="56"/>
  <c r="Q1791" i="56"/>
  <c r="Y1791" i="56"/>
  <c r="Z1791" i="56"/>
  <c r="X1791" i="56"/>
  <c r="AE1791" i="56"/>
  <c r="R1791" i="56"/>
  <c r="S1791" i="56"/>
  <c r="P1791" i="56"/>
  <c r="AF1791" i="56"/>
  <c r="AG1791" i="56"/>
  <c r="AA1791" i="56"/>
  <c r="AH1791" i="56"/>
  <c r="K1791" i="56"/>
  <c r="W1791" i="56"/>
  <c r="P2971" i="56"/>
  <c r="AF2971" i="56"/>
  <c r="V2971" i="56"/>
  <c r="O2971" i="56"/>
  <c r="Y2971" i="56"/>
  <c r="AC2971" i="56"/>
  <c r="K2971" i="56"/>
  <c r="AB2971" i="56"/>
  <c r="Z2971" i="56"/>
  <c r="AE2971" i="56"/>
  <c r="U2971" i="56"/>
  <c r="T2971" i="56"/>
  <c r="N2971" i="56"/>
  <c r="AH2971" i="56"/>
  <c r="AG2971" i="56"/>
  <c r="AA2971" i="56"/>
  <c r="X2971" i="56"/>
  <c r="R2971" i="56"/>
  <c r="W2971" i="56"/>
  <c r="M2971" i="56"/>
  <c r="AI2971" i="56"/>
  <c r="AJ2971" i="56"/>
  <c r="AD2971" i="56"/>
  <c r="L2971" i="56"/>
  <c r="S2971" i="56"/>
  <c r="Q2971" i="56"/>
  <c r="X3168" i="56"/>
  <c r="K3168" i="56"/>
  <c r="Z3168" i="56"/>
  <c r="S3168" i="56"/>
  <c r="AI3168" i="56"/>
  <c r="U3168" i="56"/>
  <c r="P3168" i="56"/>
  <c r="AF3168" i="56"/>
  <c r="R3168" i="56"/>
  <c r="AH3168" i="56"/>
  <c r="AA3168" i="56"/>
  <c r="M3168" i="56"/>
  <c r="AG3168" i="56"/>
  <c r="T3168" i="56"/>
  <c r="V3168" i="56"/>
  <c r="AE3168" i="56"/>
  <c r="AB3168" i="56"/>
  <c r="AD3168" i="56"/>
  <c r="Y3168" i="56"/>
  <c r="AJ3168" i="56"/>
  <c r="O3168" i="56"/>
  <c r="AC3168" i="56"/>
  <c r="L3168" i="56"/>
  <c r="N3168" i="56"/>
  <c r="W3168" i="56"/>
  <c r="Q3168" i="56"/>
  <c r="U1875" i="56"/>
  <c r="W1875" i="56"/>
  <c r="N1875" i="56"/>
  <c r="AC1875" i="56"/>
  <c r="AE1875" i="56"/>
  <c r="T1875" i="56"/>
  <c r="AA1875" i="56"/>
  <c r="AJ1875" i="56"/>
  <c r="AH1875" i="56"/>
  <c r="Q1875" i="56"/>
  <c r="X1875" i="56"/>
  <c r="Y1875" i="56"/>
  <c r="R1875" i="56"/>
  <c r="AD1875" i="56"/>
  <c r="M1875" i="56"/>
  <c r="K1875" i="56"/>
  <c r="AG1875" i="56"/>
  <c r="AB1875" i="56"/>
  <c r="Z1875" i="56"/>
  <c r="S1875" i="56"/>
  <c r="P1875" i="56"/>
  <c r="V1875" i="56"/>
  <c r="O1875" i="56"/>
  <c r="AI1875" i="56"/>
  <c r="L1875" i="56"/>
  <c r="AF1875" i="56"/>
  <c r="AE1937" i="56"/>
  <c r="AC1937" i="56"/>
  <c r="X1937" i="56"/>
  <c r="AJ1937" i="56"/>
  <c r="O1937" i="56"/>
  <c r="L1937" i="56"/>
  <c r="AI1937" i="56"/>
  <c r="AG1937" i="56"/>
  <c r="AF1937" i="56"/>
  <c r="AH1937" i="56"/>
  <c r="S1937" i="56"/>
  <c r="P1937" i="56"/>
  <c r="W1937" i="56"/>
  <c r="U1937" i="56"/>
  <c r="V1937" i="56"/>
  <c r="T1937" i="56"/>
  <c r="N1937" i="56"/>
  <c r="M1937" i="56"/>
  <c r="Z1937" i="56"/>
  <c r="AD1937" i="56"/>
  <c r="K1937" i="56"/>
  <c r="AA1937" i="56"/>
  <c r="R1937" i="56"/>
  <c r="AB1937" i="56"/>
  <c r="Y1937" i="56"/>
  <c r="Q1937" i="56"/>
  <c r="P3125" i="56"/>
  <c r="AF3125" i="56"/>
  <c r="U3125" i="56"/>
  <c r="O3125" i="56"/>
  <c r="AE3125" i="56"/>
  <c r="AH3125" i="56"/>
  <c r="AD3125" i="56"/>
  <c r="X3125" i="56"/>
  <c r="M3125" i="56"/>
  <c r="AC3125" i="56"/>
  <c r="W3125" i="56"/>
  <c r="Z3125" i="56"/>
  <c r="N3125" i="56"/>
  <c r="L3125" i="56"/>
  <c r="AB3125" i="56"/>
  <c r="Q3125" i="56"/>
  <c r="AG3125" i="56"/>
  <c r="AA3125" i="56"/>
  <c r="R3125" i="56"/>
  <c r="K3125" i="56"/>
  <c r="AJ3125" i="56"/>
  <c r="V3125" i="56"/>
  <c r="S3125" i="56"/>
  <c r="T3125" i="56"/>
  <c r="AI3125" i="56"/>
  <c r="Y3125" i="56"/>
  <c r="AE1873" i="56"/>
  <c r="AC1873" i="56"/>
  <c r="V1873" i="56"/>
  <c r="T1873" i="56"/>
  <c r="M1873" i="56"/>
  <c r="L1873" i="56"/>
  <c r="W1873" i="56"/>
  <c r="U1873" i="56"/>
  <c r="N1873" i="56"/>
  <c r="X1873" i="56"/>
  <c r="AJ1873" i="56"/>
  <c r="Q1873" i="56"/>
  <c r="Z1873" i="56"/>
  <c r="AI1873" i="56"/>
  <c r="AD1873" i="56"/>
  <c r="S1873" i="56"/>
  <c r="AG1873" i="56"/>
  <c r="AB1873" i="56"/>
  <c r="P1873" i="56"/>
  <c r="R1873" i="56"/>
  <c r="K1873" i="56"/>
  <c r="AF1873" i="56"/>
  <c r="Y1873" i="56"/>
  <c r="O1873" i="56"/>
  <c r="AA1873" i="56"/>
  <c r="AH1873" i="56"/>
  <c r="Q3061" i="56"/>
  <c r="AG3061" i="56"/>
  <c r="Z3061" i="56"/>
  <c r="S3061" i="56"/>
  <c r="AI3061" i="56"/>
  <c r="T3061" i="56"/>
  <c r="K3061" i="56"/>
  <c r="Y3061" i="56"/>
  <c r="R3061" i="56"/>
  <c r="AH3061" i="56"/>
  <c r="AA3061" i="56"/>
  <c r="L3061" i="56"/>
  <c r="AF3061" i="56"/>
  <c r="M3061" i="56"/>
  <c r="AC3061" i="56"/>
  <c r="V3061" i="56"/>
  <c r="O3061" i="56"/>
  <c r="AE3061" i="56"/>
  <c r="AB3061" i="56"/>
  <c r="P3061" i="56"/>
  <c r="N3061" i="56"/>
  <c r="AJ3061" i="56"/>
  <c r="W3061" i="56"/>
  <c r="U3061" i="56"/>
  <c r="X3061" i="56"/>
  <c r="AD3061" i="56"/>
  <c r="W1809" i="56"/>
  <c r="T1809" i="56"/>
  <c r="AJ1809" i="56"/>
  <c r="AG1809" i="56"/>
  <c r="O1809" i="56"/>
  <c r="L1809" i="56"/>
  <c r="P1809" i="56"/>
  <c r="AE1809" i="56"/>
  <c r="AB1809" i="56"/>
  <c r="Y1809" i="56"/>
  <c r="R1809" i="56"/>
  <c r="AD1809" i="56"/>
  <c r="M1809" i="56"/>
  <c r="AI1809" i="56"/>
  <c r="AC1809" i="56"/>
  <c r="Q1809" i="56"/>
  <c r="AF1809" i="56"/>
  <c r="AH1809" i="56"/>
  <c r="Z1809" i="56"/>
  <c r="N1809" i="56"/>
  <c r="X1809" i="56"/>
  <c r="S1809" i="56"/>
  <c r="U1809" i="56"/>
  <c r="K1809" i="56"/>
  <c r="AA1809" i="56"/>
  <c r="V1809" i="56"/>
  <c r="P2997" i="56"/>
  <c r="AF2997" i="56"/>
  <c r="U2997" i="56"/>
  <c r="N2997" i="56"/>
  <c r="AD2997" i="56"/>
  <c r="W2997" i="56"/>
  <c r="K2997" i="56"/>
  <c r="X2997" i="56"/>
  <c r="M2997" i="56"/>
  <c r="AC2997" i="56"/>
  <c r="V2997" i="56"/>
  <c r="S2997" i="56"/>
  <c r="AA2997" i="56"/>
  <c r="L2997" i="56"/>
  <c r="AB2997" i="56"/>
  <c r="Q2997" i="56"/>
  <c r="AG2997" i="56"/>
  <c r="Z2997" i="56"/>
  <c r="AI2997" i="56"/>
  <c r="AE2997" i="56"/>
  <c r="AJ2997" i="56"/>
  <c r="O2997" i="56"/>
  <c r="R2997" i="56"/>
  <c r="T2997" i="56"/>
  <c r="AH2997" i="56"/>
  <c r="Y2997" i="56"/>
  <c r="AG1737" i="56"/>
  <c r="AI1737" i="56"/>
  <c r="V1737" i="56"/>
  <c r="X1737" i="56"/>
  <c r="Y1737" i="56"/>
  <c r="AE1737" i="56"/>
  <c r="AD1737" i="56"/>
  <c r="R1737" i="56"/>
  <c r="M1737" i="56"/>
  <c r="L1737" i="56"/>
  <c r="W1737" i="56"/>
  <c r="AB1737" i="56"/>
  <c r="AH1737" i="56"/>
  <c r="O1737" i="56"/>
  <c r="K1737" i="56"/>
  <c r="U1737" i="56"/>
  <c r="AA1737" i="56"/>
  <c r="AJ1737" i="56"/>
  <c r="N1737" i="56"/>
  <c r="P1737" i="56"/>
  <c r="S1737" i="56"/>
  <c r="AF1737" i="56"/>
  <c r="T1737" i="56"/>
  <c r="Z1737" i="56"/>
  <c r="Q1737" i="56"/>
  <c r="AC1737" i="56"/>
  <c r="AF1860" i="56"/>
  <c r="AD1860" i="56"/>
  <c r="AA1860" i="56"/>
  <c r="Y1860" i="56"/>
  <c r="L1860" i="56"/>
  <c r="S1860" i="56"/>
  <c r="AJ1860" i="56"/>
  <c r="N1860" i="56"/>
  <c r="AC1860" i="56"/>
  <c r="Q1860" i="56"/>
  <c r="W1860" i="56"/>
  <c r="X1860" i="56"/>
  <c r="Z1860" i="56"/>
  <c r="AI1860" i="56"/>
  <c r="AE1860" i="56"/>
  <c r="M1860" i="56"/>
  <c r="AB1860" i="56"/>
  <c r="AH1860" i="56"/>
  <c r="U1860" i="56"/>
  <c r="P1860" i="56"/>
  <c r="K1860" i="56"/>
  <c r="T1860" i="56"/>
  <c r="O1860" i="56"/>
  <c r="V1860" i="56"/>
  <c r="R1860" i="56"/>
  <c r="AG1860" i="56"/>
  <c r="AA3032" i="56"/>
  <c r="P3032" i="56"/>
  <c r="AF3032" i="56"/>
  <c r="V3032" i="56"/>
  <c r="M3032" i="56"/>
  <c r="U3032" i="56"/>
  <c r="S3032" i="56"/>
  <c r="AI3032" i="56"/>
  <c r="X3032" i="56"/>
  <c r="N3032" i="56"/>
  <c r="AD3032" i="56"/>
  <c r="Q3032" i="56"/>
  <c r="K3032" i="56"/>
  <c r="L3032" i="56"/>
  <c r="R3032" i="56"/>
  <c r="AG3032" i="56"/>
  <c r="O3032" i="56"/>
  <c r="T3032" i="56"/>
  <c r="Z3032" i="56"/>
  <c r="Y3032" i="56"/>
  <c r="W3032" i="56"/>
  <c r="AB3032" i="56"/>
  <c r="AH3032" i="56"/>
  <c r="AE3032" i="56"/>
  <c r="AJ3032" i="56"/>
  <c r="AC3032" i="56"/>
  <c r="Y1935" i="56"/>
  <c r="AA1935" i="56"/>
  <c r="AF1935" i="56"/>
  <c r="AD1935" i="56"/>
  <c r="O1935" i="56"/>
  <c r="T1935" i="56"/>
  <c r="M1935" i="56"/>
  <c r="AC1935" i="56"/>
  <c r="AE1935" i="56"/>
  <c r="Z1935" i="56"/>
  <c r="AJ1935" i="56"/>
  <c r="S1935" i="56"/>
  <c r="L1935" i="56"/>
  <c r="U1935" i="56"/>
  <c r="W1935" i="56"/>
  <c r="X1935" i="56"/>
  <c r="V1935" i="56"/>
  <c r="R1935" i="56"/>
  <c r="Q1935" i="56"/>
  <c r="AB1935" i="56"/>
  <c r="N1935" i="56"/>
  <c r="AI1935" i="56"/>
  <c r="P1935" i="56"/>
  <c r="AH1935" i="56"/>
  <c r="AG1935" i="56"/>
  <c r="K1935" i="56"/>
  <c r="U3099" i="56"/>
  <c r="L3099" i="56"/>
  <c r="AH3099" i="56"/>
  <c r="AD3099" i="56"/>
  <c r="AA3099" i="56"/>
  <c r="Z3099" i="56"/>
  <c r="M3099" i="56"/>
  <c r="AC3099" i="56"/>
  <c r="W3099" i="56"/>
  <c r="S3099" i="56"/>
  <c r="P3099" i="56"/>
  <c r="AE3099" i="56"/>
  <c r="K3099" i="56"/>
  <c r="Q3099" i="56"/>
  <c r="AG3099" i="56"/>
  <c r="AB3099" i="56"/>
  <c r="X3099" i="56"/>
  <c r="V3099" i="56"/>
  <c r="T3099" i="56"/>
  <c r="AJ3099" i="56"/>
  <c r="AI3099" i="56"/>
  <c r="R3099" i="56"/>
  <c r="O3099" i="56"/>
  <c r="N3099" i="56"/>
  <c r="AF3099" i="56"/>
  <c r="Y3099" i="56"/>
  <c r="AH1918" i="56"/>
  <c r="AF1918" i="56"/>
  <c r="Y1918" i="56"/>
  <c r="W1918" i="56"/>
  <c r="L1918" i="56"/>
  <c r="M1918" i="56"/>
  <c r="Z1918" i="56"/>
  <c r="X1918" i="56"/>
  <c r="N1918" i="56"/>
  <c r="AA1918" i="56"/>
  <c r="P1918" i="56"/>
  <c r="O1918" i="56"/>
  <c r="AC1918" i="56"/>
  <c r="V1918" i="56"/>
  <c r="AJ1918" i="56"/>
  <c r="AE1918" i="56"/>
  <c r="S1918" i="56"/>
  <c r="AD1918" i="56"/>
  <c r="R1918" i="56"/>
  <c r="K1918" i="56"/>
  <c r="T1918" i="56"/>
  <c r="AG1918" i="56"/>
  <c r="Q1918" i="56"/>
  <c r="AB1918" i="56"/>
  <c r="AI1918" i="56"/>
  <c r="U1918" i="56"/>
  <c r="AA3122" i="56"/>
  <c r="P3122" i="56"/>
  <c r="AF3122" i="56"/>
  <c r="V3122" i="56"/>
  <c r="U3122" i="56"/>
  <c r="Q3122" i="56"/>
  <c r="S3122" i="56"/>
  <c r="AI3122" i="56"/>
  <c r="X3122" i="56"/>
  <c r="N3122" i="56"/>
  <c r="AD3122" i="56"/>
  <c r="AC3122" i="56"/>
  <c r="Y3122" i="56"/>
  <c r="AE3122" i="56"/>
  <c r="AJ3122" i="56"/>
  <c r="M3122" i="56"/>
  <c r="L3122" i="56"/>
  <c r="R3122" i="56"/>
  <c r="K3122" i="56"/>
  <c r="O3122" i="56"/>
  <c r="T3122" i="56"/>
  <c r="Z3122" i="56"/>
  <c r="AG3122" i="56"/>
  <c r="W3122" i="56"/>
  <c r="AB3122" i="56"/>
  <c r="AH3122" i="56"/>
  <c r="Z1854" i="56"/>
  <c r="X1854" i="56"/>
  <c r="N1854" i="56"/>
  <c r="AA1854" i="56"/>
  <c r="P1854" i="56"/>
  <c r="Q1854" i="56"/>
  <c r="AC1854" i="56"/>
  <c r="AD1854" i="56"/>
  <c r="AF1854" i="56"/>
  <c r="AG1854" i="56"/>
  <c r="K1854" i="56"/>
  <c r="M1854" i="56"/>
  <c r="AH1854" i="56"/>
  <c r="AJ1854" i="56"/>
  <c r="AI1854" i="56"/>
  <c r="O1854" i="56"/>
  <c r="S1854" i="56"/>
  <c r="T1854" i="56"/>
  <c r="R1854" i="56"/>
  <c r="W1854" i="56"/>
  <c r="L1854" i="56"/>
  <c r="V1854" i="56"/>
  <c r="AB1854" i="56"/>
  <c r="Y1854" i="56"/>
  <c r="AE1854" i="56"/>
  <c r="U1854" i="56"/>
  <c r="Y3058" i="56"/>
  <c r="R3058" i="56"/>
  <c r="AH3058" i="56"/>
  <c r="P3058" i="56"/>
  <c r="AA3058" i="56"/>
  <c r="AJ3058" i="56"/>
  <c r="Q3058" i="56"/>
  <c r="AG3058" i="56"/>
  <c r="Z3058" i="56"/>
  <c r="W3058" i="56"/>
  <c r="AF3058" i="56"/>
  <c r="L3058" i="56"/>
  <c r="K3058" i="56"/>
  <c r="M3058" i="56"/>
  <c r="V3058" i="56"/>
  <c r="X3058" i="56"/>
  <c r="AB3058" i="56"/>
  <c r="U3058" i="56"/>
  <c r="AD3058" i="56"/>
  <c r="S3058" i="56"/>
  <c r="AC3058" i="56"/>
  <c r="O3058" i="56"/>
  <c r="AI3058" i="56"/>
  <c r="N3058" i="56"/>
  <c r="AE3058" i="56"/>
  <c r="T3058" i="56"/>
  <c r="Z1790" i="56"/>
  <c r="AA1790" i="56"/>
  <c r="Y1790" i="56"/>
  <c r="T1790" i="56"/>
  <c r="R1790" i="56"/>
  <c r="M1790" i="56"/>
  <c r="P1790" i="56"/>
  <c r="AD1790" i="56"/>
  <c r="AI1790" i="56"/>
  <c r="AF1790" i="56"/>
  <c r="AB1790" i="56"/>
  <c r="S1790" i="56"/>
  <c r="AH1790" i="56"/>
  <c r="U1790" i="56"/>
  <c r="AJ1790" i="56"/>
  <c r="L1790" i="56"/>
  <c r="O1790" i="56"/>
  <c r="W1790" i="56"/>
  <c r="AC1790" i="56"/>
  <c r="X1790" i="56"/>
  <c r="Q1790" i="56"/>
  <c r="V1790" i="56"/>
  <c r="AE1790" i="56"/>
  <c r="AG1790" i="56"/>
  <c r="N1790" i="56"/>
  <c r="K1790" i="56"/>
  <c r="S2994" i="56"/>
  <c r="AI2994" i="56"/>
  <c r="X2994" i="56"/>
  <c r="M2994" i="56"/>
  <c r="AC2994" i="56"/>
  <c r="R2994" i="56"/>
  <c r="K2994" i="56"/>
  <c r="W2994" i="56"/>
  <c r="L2994" i="56"/>
  <c r="AB2994" i="56"/>
  <c r="Q2994" i="56"/>
  <c r="AG2994" i="56"/>
  <c r="AH2994" i="56"/>
  <c r="O2994" i="56"/>
  <c r="AE2994" i="56"/>
  <c r="T2994" i="56"/>
  <c r="AJ2994" i="56"/>
  <c r="Y2994" i="56"/>
  <c r="AD2994" i="56"/>
  <c r="V2994" i="56"/>
  <c r="AA2994" i="56"/>
  <c r="N2994" i="56"/>
  <c r="AF2994" i="56"/>
  <c r="U2994" i="56"/>
  <c r="P2994" i="56"/>
  <c r="Z2994" i="56"/>
  <c r="X1726" i="56"/>
  <c r="V1726" i="56"/>
  <c r="W1726" i="56"/>
  <c r="U1726" i="56"/>
  <c r="R1726" i="56"/>
  <c r="S1726" i="56"/>
  <c r="O1726" i="56"/>
  <c r="AF1726" i="56"/>
  <c r="AD1726" i="56"/>
  <c r="Y1726" i="56"/>
  <c r="AI1726" i="56"/>
  <c r="Q1726" i="56"/>
  <c r="AA1726" i="56"/>
  <c r="AJ1726" i="56"/>
  <c r="AG1726" i="56"/>
  <c r="M1726" i="56"/>
  <c r="Z1726" i="56"/>
  <c r="AC1726" i="56"/>
  <c r="P1726" i="56"/>
  <c r="T1726" i="56"/>
  <c r="AH1726" i="56"/>
  <c r="N1726" i="56"/>
  <c r="K1726" i="56"/>
  <c r="AB1726" i="56"/>
  <c r="AE1726" i="56"/>
  <c r="L1726" i="56"/>
  <c r="P3164" i="56"/>
  <c r="AF3164" i="56"/>
  <c r="R3164" i="56"/>
  <c r="AH3164" i="56"/>
  <c r="AA3164" i="56"/>
  <c r="AC3164" i="56"/>
  <c r="U3164" i="56"/>
  <c r="X3164" i="56"/>
  <c r="K3164" i="56"/>
  <c r="Z3164" i="56"/>
  <c r="S3164" i="56"/>
  <c r="AI3164" i="56"/>
  <c r="AG3164" i="56"/>
  <c r="L3164" i="56"/>
  <c r="N3164" i="56"/>
  <c r="W3164" i="56"/>
  <c r="Y3164" i="56"/>
  <c r="T3164" i="56"/>
  <c r="V3164" i="56"/>
  <c r="AE3164" i="56"/>
  <c r="AB3164" i="56"/>
  <c r="AD3164" i="56"/>
  <c r="M3164" i="56"/>
  <c r="AJ3164" i="56"/>
  <c r="O3164" i="56"/>
  <c r="Q3164" i="56"/>
  <c r="U1835" i="56"/>
  <c r="V1835" i="56"/>
  <c r="W1835" i="56"/>
  <c r="N1835" i="56"/>
  <c r="AB1835" i="56"/>
  <c r="M1835" i="56"/>
  <c r="S1835" i="56"/>
  <c r="AC1835" i="56"/>
  <c r="AD1835" i="56"/>
  <c r="AE1835" i="56"/>
  <c r="X1835" i="56"/>
  <c r="AJ1835" i="56"/>
  <c r="K1835" i="56"/>
  <c r="AG1835" i="56"/>
  <c r="AH1835" i="56"/>
  <c r="AI1835" i="56"/>
  <c r="O1835" i="56"/>
  <c r="P1835" i="56"/>
  <c r="L1835" i="56"/>
  <c r="AA1835" i="56"/>
  <c r="AF1835" i="56"/>
  <c r="Y1835" i="56"/>
  <c r="T1835" i="56"/>
  <c r="Z1835" i="56"/>
  <c r="Q1835" i="56"/>
  <c r="R1835" i="56"/>
  <c r="S3023" i="56"/>
  <c r="AI3023" i="56"/>
  <c r="X3023" i="56"/>
  <c r="R3023" i="56"/>
  <c r="U3023" i="56"/>
  <c r="AG3023" i="56"/>
  <c r="K3023" i="56"/>
  <c r="AA3023" i="56"/>
  <c r="P3023" i="56"/>
  <c r="AF3023" i="56"/>
  <c r="AH3023" i="56"/>
  <c r="Q3023" i="56"/>
  <c r="AD3023" i="56"/>
  <c r="O3023" i="56"/>
  <c r="AE3023" i="56"/>
  <c r="T3023" i="56"/>
  <c r="AJ3023" i="56"/>
  <c r="M3023" i="56"/>
  <c r="Y3023" i="56"/>
  <c r="N3023" i="56"/>
  <c r="L3023" i="56"/>
  <c r="V3023" i="56"/>
  <c r="Z3023" i="56"/>
  <c r="W3023" i="56"/>
  <c r="AC3023" i="56"/>
  <c r="AB3023" i="56"/>
  <c r="AF1808" i="56"/>
  <c r="AC1808" i="56"/>
  <c r="AD1808" i="56"/>
  <c r="AI1808" i="56"/>
  <c r="AE1808" i="56"/>
  <c r="AA1808" i="56"/>
  <c r="AJ1808" i="56"/>
  <c r="V1808" i="56"/>
  <c r="R1808" i="56"/>
  <c r="S1808" i="56"/>
  <c r="K1808" i="56"/>
  <c r="X1808" i="56"/>
  <c r="Y1808" i="56"/>
  <c r="AH1808" i="56"/>
  <c r="Q1808" i="56"/>
  <c r="M1808" i="56"/>
  <c r="U1808" i="56"/>
  <c r="L1808" i="56"/>
  <c r="AG1808" i="56"/>
  <c r="W1808" i="56"/>
  <c r="T1808" i="56"/>
  <c r="Z1808" i="56"/>
  <c r="P1808" i="56"/>
  <c r="AB1808" i="56"/>
  <c r="N1808" i="56"/>
  <c r="O1808" i="56"/>
  <c r="AA3040" i="56"/>
  <c r="P3040" i="56"/>
  <c r="AF3040" i="56"/>
  <c r="V3040" i="56"/>
  <c r="U3040" i="56"/>
  <c r="Q3040" i="56"/>
  <c r="S3040" i="56"/>
  <c r="AI3040" i="56"/>
  <c r="X3040" i="56"/>
  <c r="N3040" i="56"/>
  <c r="AD3040" i="56"/>
  <c r="M3040" i="56"/>
  <c r="K3040" i="56"/>
  <c r="W3040" i="56"/>
  <c r="AB3040" i="56"/>
  <c r="AH3040" i="56"/>
  <c r="AE3040" i="56"/>
  <c r="AJ3040" i="56"/>
  <c r="Y3040" i="56"/>
  <c r="L3040" i="56"/>
  <c r="R3040" i="56"/>
  <c r="AC3040" i="56"/>
  <c r="O3040" i="56"/>
  <c r="T3040" i="56"/>
  <c r="Z3040" i="56"/>
  <c r="AG3040" i="56"/>
  <c r="AC1903" i="56"/>
  <c r="AE1903" i="56"/>
  <c r="X1903" i="56"/>
  <c r="V1903" i="56"/>
  <c r="S1903" i="56"/>
  <c r="L1903" i="56"/>
  <c r="U1903" i="56"/>
  <c r="W1903" i="56"/>
  <c r="N1903" i="56"/>
  <c r="Z1903" i="56"/>
  <c r="AJ1903" i="56"/>
  <c r="O1903" i="56"/>
  <c r="P1903" i="56"/>
  <c r="AG1903" i="56"/>
  <c r="AF1903" i="56"/>
  <c r="Q1903" i="56"/>
  <c r="AI1903" i="56"/>
  <c r="AD1903" i="56"/>
  <c r="T1903" i="56"/>
  <c r="Y1903" i="56"/>
  <c r="R1903" i="56"/>
  <c r="M1903" i="56"/>
  <c r="AB1903" i="56"/>
  <c r="AA1903" i="56"/>
  <c r="K1903" i="56"/>
  <c r="AH1903" i="56"/>
  <c r="T3059" i="56"/>
  <c r="AJ3059" i="56"/>
  <c r="Y3059" i="56"/>
  <c r="AH3059" i="56"/>
  <c r="L3059" i="56"/>
  <c r="AB3059" i="56"/>
  <c r="Q3059" i="56"/>
  <c r="V3059" i="56"/>
  <c r="W3059" i="56"/>
  <c r="Z3059" i="56"/>
  <c r="AG3059" i="56"/>
  <c r="P3059" i="56"/>
  <c r="AF3059" i="56"/>
  <c r="U3059" i="56"/>
  <c r="AC3059" i="56"/>
  <c r="AD3059" i="56"/>
  <c r="N3059" i="56"/>
  <c r="AE3059" i="56"/>
  <c r="X3059" i="56"/>
  <c r="AI3059" i="56"/>
  <c r="AA3059" i="56"/>
  <c r="M3059" i="56"/>
  <c r="R3059" i="56"/>
  <c r="K3059" i="56"/>
  <c r="O3059" i="56"/>
  <c r="S3059" i="56"/>
  <c r="X2959" i="56"/>
  <c r="M2959" i="56"/>
  <c r="AC2959" i="56"/>
  <c r="V2959" i="56"/>
  <c r="W2959" i="56"/>
  <c r="AA2959" i="56"/>
  <c r="P2959" i="56"/>
  <c r="AJ2959" i="56"/>
  <c r="AG2959" i="56"/>
  <c r="AD2959" i="56"/>
  <c r="AI2959" i="56"/>
  <c r="AB2959" i="56"/>
  <c r="U2959" i="56"/>
  <c r="R2959" i="56"/>
  <c r="O2959" i="56"/>
  <c r="K2959" i="56"/>
  <c r="L2959" i="56"/>
  <c r="AF2959" i="56"/>
  <c r="Y2959" i="56"/>
  <c r="Z2959" i="56"/>
  <c r="AE2959" i="56"/>
  <c r="N2959" i="56"/>
  <c r="AH2959" i="56"/>
  <c r="Q2959" i="56"/>
  <c r="S2959" i="56"/>
  <c r="T2959" i="56"/>
  <c r="AF1792" i="56"/>
  <c r="AC1792" i="56"/>
  <c r="AE1792" i="56"/>
  <c r="V1792" i="56"/>
  <c r="Q1792" i="56"/>
  <c r="O1792" i="56"/>
  <c r="T1792" i="56"/>
  <c r="U1792" i="56"/>
  <c r="AA1792" i="56"/>
  <c r="N1792" i="56"/>
  <c r="M1792" i="56"/>
  <c r="AB1792" i="56"/>
  <c r="AG1792" i="56"/>
  <c r="AD1792" i="56"/>
  <c r="L1792" i="56"/>
  <c r="K1792" i="56"/>
  <c r="Y1792" i="56"/>
  <c r="R1792" i="56"/>
  <c r="W1792" i="56"/>
  <c r="S1792" i="56"/>
  <c r="X1792" i="56"/>
  <c r="AI1792" i="56"/>
  <c r="P1792" i="56"/>
  <c r="AJ1792" i="56"/>
  <c r="AH1792" i="56"/>
  <c r="Z1792" i="56"/>
  <c r="U1899" i="56"/>
  <c r="W1899" i="56"/>
  <c r="N1899" i="56"/>
  <c r="AJ1899" i="56"/>
  <c r="AH1899" i="56"/>
  <c r="O1899" i="56"/>
  <c r="P1899" i="56"/>
  <c r="AC1899" i="56"/>
  <c r="AE1899" i="56"/>
  <c r="T1899" i="56"/>
  <c r="AD1899" i="56"/>
  <c r="S1899" i="56"/>
  <c r="Q1899" i="56"/>
  <c r="Y1899" i="56"/>
  <c r="R1899" i="56"/>
  <c r="M1899" i="56"/>
  <c r="AF1899" i="56"/>
  <c r="AA1899" i="56"/>
  <c r="V1899" i="56"/>
  <c r="K1899" i="56"/>
  <c r="AI1899" i="56"/>
  <c r="Z1899" i="56"/>
  <c r="X1899" i="56"/>
  <c r="AB1899" i="56"/>
  <c r="AG1899" i="56"/>
  <c r="L1899" i="56"/>
  <c r="U1949" i="56"/>
  <c r="T1949" i="56"/>
  <c r="V1949" i="56"/>
  <c r="AD1949" i="56"/>
  <c r="R1949" i="56"/>
  <c r="S1949" i="56"/>
  <c r="P1949" i="56"/>
  <c r="Y1949" i="56"/>
  <c r="Z1949" i="56"/>
  <c r="AA1949" i="56"/>
  <c r="AI1949" i="56"/>
  <c r="Q1949" i="56"/>
  <c r="M1949" i="56"/>
  <c r="AB1949" i="56"/>
  <c r="AC1949" i="56"/>
  <c r="AE1949" i="56"/>
  <c r="AF1949" i="56"/>
  <c r="AH1949" i="56"/>
  <c r="K1949" i="56"/>
  <c r="W1949" i="56"/>
  <c r="AJ1949" i="56"/>
  <c r="L1949" i="56"/>
  <c r="N1949" i="56"/>
  <c r="X1949" i="56"/>
  <c r="AG1949" i="56"/>
  <c r="O1949" i="56"/>
  <c r="X3137" i="56"/>
  <c r="Z3137" i="56"/>
  <c r="R3137" i="56"/>
  <c r="N3137" i="56"/>
  <c r="AH3137" i="56"/>
  <c r="K3137" i="56"/>
  <c r="P3137" i="56"/>
  <c r="O3137" i="56"/>
  <c r="AI3137" i="56"/>
  <c r="AC3137" i="56"/>
  <c r="Y3137" i="56"/>
  <c r="Q3137" i="56"/>
  <c r="V3137" i="56"/>
  <c r="T3137" i="56"/>
  <c r="U3137" i="56"/>
  <c r="M3137" i="56"/>
  <c r="AG3137" i="56"/>
  <c r="AD3137" i="56"/>
  <c r="AJ3137" i="56"/>
  <c r="AB3137" i="56"/>
  <c r="AF3137" i="56"/>
  <c r="W3137" i="56"/>
  <c r="L3137" i="56"/>
  <c r="S3137" i="56"/>
  <c r="AE3137" i="56"/>
  <c r="AA3137" i="56"/>
  <c r="W1885" i="56"/>
  <c r="U1885" i="56"/>
  <c r="N1885" i="56"/>
  <c r="T1885" i="56"/>
  <c r="AF1885" i="56"/>
  <c r="Q1885" i="56"/>
  <c r="P1885" i="56"/>
  <c r="AE1885" i="56"/>
  <c r="AC1885" i="56"/>
  <c r="Z1885" i="56"/>
  <c r="AJ1885" i="56"/>
  <c r="M1885" i="56"/>
  <c r="O1885" i="56"/>
  <c r="AA1885" i="56"/>
  <c r="R1885" i="56"/>
  <c r="V1885" i="56"/>
  <c r="K1885" i="56"/>
  <c r="Y1885" i="56"/>
  <c r="AB1885" i="56"/>
  <c r="AD1885" i="56"/>
  <c r="AG1885" i="56"/>
  <c r="L1885" i="56"/>
  <c r="AH1885" i="56"/>
  <c r="AI1885" i="56"/>
  <c r="S1885" i="56"/>
  <c r="X1885" i="56"/>
  <c r="Y3073" i="56"/>
  <c r="R3073" i="56"/>
  <c r="AH3073" i="56"/>
  <c r="AA3073" i="56"/>
  <c r="AB3073" i="56"/>
  <c r="T3073" i="56"/>
  <c r="Q3073" i="56"/>
  <c r="AG3073" i="56"/>
  <c r="Z3073" i="56"/>
  <c r="S3073" i="56"/>
  <c r="AI3073" i="56"/>
  <c r="AF3073" i="56"/>
  <c r="K3073" i="56"/>
  <c r="U3073" i="56"/>
  <c r="N3073" i="56"/>
  <c r="AD3073" i="56"/>
  <c r="W3073" i="56"/>
  <c r="L3073" i="56"/>
  <c r="X3073" i="56"/>
  <c r="AC3073" i="56"/>
  <c r="P3073" i="56"/>
  <c r="O3073" i="56"/>
  <c r="M3073" i="56"/>
  <c r="AE3073" i="56"/>
  <c r="V3073" i="56"/>
  <c r="AJ3073" i="56"/>
  <c r="AA1821" i="56"/>
  <c r="X1821" i="56"/>
  <c r="U1821" i="56"/>
  <c r="N1821" i="56"/>
  <c r="Z1821" i="56"/>
  <c r="AE1821" i="56"/>
  <c r="AB1821" i="56"/>
  <c r="Y1821" i="56"/>
  <c r="R1821" i="56"/>
  <c r="AH1821" i="56"/>
  <c r="P1821" i="56"/>
  <c r="W1821" i="56"/>
  <c r="T1821" i="56"/>
  <c r="AJ1821" i="56"/>
  <c r="AG1821" i="56"/>
  <c r="O1821" i="56"/>
  <c r="M1821" i="56"/>
  <c r="K1821" i="56"/>
  <c r="V1821" i="56"/>
  <c r="Q1821" i="56"/>
  <c r="AF1821" i="56"/>
  <c r="L1821" i="56"/>
  <c r="AI1821" i="56"/>
  <c r="AD1821" i="56"/>
  <c r="S1821" i="56"/>
  <c r="AC1821" i="56"/>
  <c r="X3009" i="56"/>
  <c r="Q3009" i="56"/>
  <c r="N3009" i="56"/>
  <c r="AD3009" i="56"/>
  <c r="AA3009" i="56"/>
  <c r="AE3009" i="56"/>
  <c r="P3009" i="56"/>
  <c r="AF3009" i="56"/>
  <c r="Y3009" i="56"/>
  <c r="V3009" i="56"/>
  <c r="W3009" i="56"/>
  <c r="AG3009" i="56"/>
  <c r="K3009" i="56"/>
  <c r="T3009" i="56"/>
  <c r="M3009" i="56"/>
  <c r="AC3009" i="56"/>
  <c r="Z3009" i="56"/>
  <c r="AI3009" i="56"/>
  <c r="O3009" i="56"/>
  <c r="AB3009" i="56"/>
  <c r="AJ3009" i="56"/>
  <c r="R3009" i="56"/>
  <c r="L3009" i="56"/>
  <c r="AH3009" i="56"/>
  <c r="U3009" i="56"/>
  <c r="S3009" i="56"/>
  <c r="AC1757" i="56"/>
  <c r="U1757" i="56"/>
  <c r="W1757" i="56"/>
  <c r="Y1757" i="56"/>
  <c r="AI1757" i="56"/>
  <c r="AH1757" i="56"/>
  <c r="AB1757" i="56"/>
  <c r="O1757" i="56"/>
  <c r="Q1757" i="56"/>
  <c r="AA1757" i="56"/>
  <c r="AF1757" i="56"/>
  <c r="AD1757" i="56"/>
  <c r="N1757" i="56"/>
  <c r="K1757" i="56"/>
  <c r="S1757" i="56"/>
  <c r="X1757" i="56"/>
  <c r="AJ1757" i="56"/>
  <c r="L1757" i="56"/>
  <c r="AG1757" i="56"/>
  <c r="V1757" i="56"/>
  <c r="M1757" i="56"/>
  <c r="AE1757" i="56"/>
  <c r="T1757" i="56"/>
  <c r="P1757" i="56"/>
  <c r="Z1757" i="56"/>
  <c r="R1757" i="56"/>
  <c r="X1884" i="56"/>
  <c r="AF1884" i="56"/>
  <c r="AD1884" i="56"/>
  <c r="AA1884" i="56"/>
  <c r="Y1884" i="56"/>
  <c r="Q1884" i="56"/>
  <c r="K1884" i="56"/>
  <c r="T1884" i="56"/>
  <c r="Z1884" i="56"/>
  <c r="AI1884" i="56"/>
  <c r="P1884" i="56"/>
  <c r="S1884" i="56"/>
  <c r="AJ1884" i="56"/>
  <c r="N1884" i="56"/>
  <c r="AC1884" i="56"/>
  <c r="W1884" i="56"/>
  <c r="O1884" i="56"/>
  <c r="V1884" i="56"/>
  <c r="R1884" i="56"/>
  <c r="AG1884" i="56"/>
  <c r="M1884" i="56"/>
  <c r="L1884" i="56"/>
  <c r="AB1884" i="56"/>
  <c r="AE1884" i="56"/>
  <c r="AH1884" i="56"/>
  <c r="U1884" i="56"/>
  <c r="Z3072" i="56"/>
  <c r="S3072" i="56"/>
  <c r="AI3072" i="56"/>
  <c r="X3072" i="56"/>
  <c r="U3072" i="56"/>
  <c r="M3072" i="56"/>
  <c r="R3072" i="56"/>
  <c r="AH3072" i="56"/>
  <c r="AA3072" i="56"/>
  <c r="P3072" i="56"/>
  <c r="AF3072" i="56"/>
  <c r="Q3072" i="56"/>
  <c r="AC3072" i="56"/>
  <c r="V3072" i="56"/>
  <c r="AE3072" i="56"/>
  <c r="AJ3072" i="56"/>
  <c r="AD3072" i="56"/>
  <c r="L3072" i="56"/>
  <c r="Y3072" i="56"/>
  <c r="O3072" i="56"/>
  <c r="T3072" i="56"/>
  <c r="AG3072" i="56"/>
  <c r="N3072" i="56"/>
  <c r="W3072" i="56"/>
  <c r="AB3072" i="56"/>
  <c r="K3072" i="56"/>
  <c r="X1800" i="56"/>
  <c r="W1800" i="56"/>
  <c r="AD1800" i="56"/>
  <c r="AE1800" i="56"/>
  <c r="L1800" i="56"/>
  <c r="M1800" i="56"/>
  <c r="K1800" i="56"/>
  <c r="AJ1800" i="56"/>
  <c r="AI1800" i="56"/>
  <c r="R1800" i="56"/>
  <c r="S1800" i="56"/>
  <c r="AB1800" i="56"/>
  <c r="AH1800" i="56"/>
  <c r="Z1800" i="56"/>
  <c r="Q1800" i="56"/>
  <c r="V1800" i="56"/>
  <c r="T1800" i="56"/>
  <c r="U1800" i="56"/>
  <c r="P1800" i="56"/>
  <c r="AF1800" i="56"/>
  <c r="N1800" i="56"/>
  <c r="O1800" i="56"/>
  <c r="AC1800" i="56"/>
  <c r="AG1800" i="56"/>
  <c r="Y1800" i="56"/>
  <c r="AA1800" i="56"/>
  <c r="Y3147" i="56"/>
  <c r="S3147" i="56"/>
  <c r="AI3147" i="56"/>
  <c r="X3147" i="56"/>
  <c r="V3147" i="56"/>
  <c r="N3147" i="56"/>
  <c r="Q3147" i="56"/>
  <c r="AG3147" i="56"/>
  <c r="AA3147" i="56"/>
  <c r="P3147" i="56"/>
  <c r="AF3147" i="56"/>
  <c r="R3147" i="56"/>
  <c r="K3147" i="56"/>
  <c r="U3147" i="56"/>
  <c r="O3147" i="56"/>
  <c r="AE3147" i="56"/>
  <c r="T3147" i="56"/>
  <c r="AJ3147" i="56"/>
  <c r="AH3147" i="56"/>
  <c r="M3147" i="56"/>
  <c r="AB3147" i="56"/>
  <c r="W3147" i="56"/>
  <c r="AD3147" i="56"/>
  <c r="L3147" i="56"/>
  <c r="AC3147" i="56"/>
  <c r="Z3147" i="56"/>
  <c r="Z1930" i="56"/>
  <c r="X1930" i="56"/>
  <c r="U1930" i="56"/>
  <c r="AA1930" i="56"/>
  <c r="R1930" i="56"/>
  <c r="O1930" i="56"/>
  <c r="M1930" i="56"/>
  <c r="AH1930" i="56"/>
  <c r="AF1930" i="56"/>
  <c r="W1930" i="56"/>
  <c r="Y1930" i="56"/>
  <c r="Q1930" i="56"/>
  <c r="L1930" i="56"/>
  <c r="AB1930" i="56"/>
  <c r="AI1930" i="56"/>
  <c r="S1930" i="56"/>
  <c r="V1930" i="56"/>
  <c r="AJ1930" i="56"/>
  <c r="N1930" i="56"/>
  <c r="P1930" i="56"/>
  <c r="AD1930" i="56"/>
  <c r="AC1930" i="56"/>
  <c r="K1930" i="56"/>
  <c r="T1930" i="56"/>
  <c r="AE1930" i="56"/>
  <c r="AG1930" i="56"/>
  <c r="O3118" i="56"/>
  <c r="AE3118" i="56"/>
  <c r="T3118" i="56"/>
  <c r="AJ3118" i="56"/>
  <c r="Z3118" i="56"/>
  <c r="Q3118" i="56"/>
  <c r="AC3118" i="56"/>
  <c r="AI3118" i="56"/>
  <c r="AB3118" i="56"/>
  <c r="V3118" i="56"/>
  <c r="AG3118" i="56"/>
  <c r="S3118" i="56"/>
  <c r="L3118" i="56"/>
  <c r="AF3118" i="56"/>
  <c r="AD3118" i="56"/>
  <c r="K3118" i="56"/>
  <c r="AA3118" i="56"/>
  <c r="X3118" i="56"/>
  <c r="R3118" i="56"/>
  <c r="Y3118" i="56"/>
  <c r="M3118" i="56"/>
  <c r="AH3118" i="56"/>
  <c r="P3118" i="56"/>
  <c r="N3118" i="56"/>
  <c r="W3118" i="56"/>
  <c r="U3118" i="56"/>
  <c r="AD1786" i="56"/>
  <c r="AE1786" i="56"/>
  <c r="AC1786" i="56"/>
  <c r="AB1786" i="56"/>
  <c r="L1786" i="56"/>
  <c r="S1786" i="56"/>
  <c r="Z1786" i="56"/>
  <c r="AI1786" i="56"/>
  <c r="AJ1786" i="56"/>
  <c r="AF1786" i="56"/>
  <c r="M1786" i="56"/>
  <c r="AH1786" i="56"/>
  <c r="T1786" i="56"/>
  <c r="X1786" i="56"/>
  <c r="Q1786" i="56"/>
  <c r="O1786" i="56"/>
  <c r="V1786" i="56"/>
  <c r="W1786" i="56"/>
  <c r="Y1786" i="56"/>
  <c r="N1786" i="56"/>
  <c r="P1786" i="56"/>
  <c r="U1786" i="56"/>
  <c r="AA1786" i="56"/>
  <c r="AG1786" i="56"/>
  <c r="R1786" i="56"/>
  <c r="K1786" i="56"/>
  <c r="Q2958" i="56"/>
  <c r="AG2958" i="56"/>
  <c r="Z2958" i="56"/>
  <c r="S2958" i="56"/>
  <c r="AI2958" i="56"/>
  <c r="AB2958" i="56"/>
  <c r="K2958" i="56"/>
  <c r="Y2958" i="56"/>
  <c r="R2958" i="56"/>
  <c r="AH2958" i="56"/>
  <c r="AA2958" i="56"/>
  <c r="AF2958" i="56"/>
  <c r="T2958" i="56"/>
  <c r="U2958" i="56"/>
  <c r="AD2958" i="56"/>
  <c r="P2958" i="56"/>
  <c r="AC2958" i="56"/>
  <c r="O2958" i="56"/>
  <c r="X2958" i="56"/>
  <c r="N2958" i="56"/>
  <c r="W2958" i="56"/>
  <c r="AJ2958" i="56"/>
  <c r="M2958" i="56"/>
  <c r="V2958" i="56"/>
  <c r="AE2958" i="56"/>
  <c r="L2958" i="56"/>
  <c r="W1763" i="56"/>
  <c r="U1763" i="56"/>
  <c r="Z1763" i="56"/>
  <c r="AJ1763" i="56"/>
  <c r="AD1763" i="56"/>
  <c r="P1763" i="56"/>
  <c r="S1763" i="56"/>
  <c r="AE1763" i="56"/>
  <c r="AC1763" i="56"/>
  <c r="T1763" i="56"/>
  <c r="AF1763" i="56"/>
  <c r="R1763" i="56"/>
  <c r="K1763" i="56"/>
  <c r="AI1763" i="56"/>
  <c r="AB1763" i="56"/>
  <c r="O1763" i="56"/>
  <c r="AG1763" i="56"/>
  <c r="V1763" i="56"/>
  <c r="L1763" i="56"/>
  <c r="AA1763" i="56"/>
  <c r="AH1763" i="56"/>
  <c r="N1763" i="56"/>
  <c r="M1763" i="56"/>
  <c r="Q1763" i="56"/>
  <c r="Y1763" i="56"/>
  <c r="X1763" i="56"/>
  <c r="Q2996" i="56"/>
  <c r="AG2996" i="56"/>
  <c r="Z2996" i="56"/>
  <c r="S2996" i="56"/>
  <c r="AI2996" i="56"/>
  <c r="AF2996" i="56"/>
  <c r="K2996" i="56"/>
  <c r="Y2996" i="56"/>
  <c r="R2996" i="56"/>
  <c r="AH2996" i="56"/>
  <c r="AA2996" i="56"/>
  <c r="AB2996" i="56"/>
  <c r="AJ2996" i="56"/>
  <c r="AC2996" i="56"/>
  <c r="O2996" i="56"/>
  <c r="P2996" i="56"/>
  <c r="N2996" i="56"/>
  <c r="W2996" i="56"/>
  <c r="T2996" i="56"/>
  <c r="M2996" i="56"/>
  <c r="V2996" i="56"/>
  <c r="AE2996" i="56"/>
  <c r="X2996" i="56"/>
  <c r="U2996" i="56"/>
  <c r="AD2996" i="56"/>
  <c r="L2996" i="56"/>
  <c r="AE1759" i="56"/>
  <c r="AC1759" i="56"/>
  <c r="X1759" i="56"/>
  <c r="AJ1759" i="56"/>
  <c r="R1759" i="56"/>
  <c r="M1759" i="56"/>
  <c r="W1759" i="56"/>
  <c r="U1759" i="56"/>
  <c r="V1759" i="56"/>
  <c r="T1759" i="56"/>
  <c r="AH1759" i="56"/>
  <c r="L1759" i="56"/>
  <c r="P1759" i="56"/>
  <c r="AA1759" i="56"/>
  <c r="AD1759" i="56"/>
  <c r="N1759" i="56"/>
  <c r="Q1759" i="56"/>
  <c r="Y1759" i="56"/>
  <c r="AB1759" i="56"/>
  <c r="S1759" i="56"/>
  <c r="AG1759" i="56"/>
  <c r="Z1759" i="56"/>
  <c r="K1759" i="56"/>
  <c r="AF1759" i="56"/>
  <c r="O1759" i="56"/>
  <c r="AI1759" i="56"/>
  <c r="P2955" i="56"/>
  <c r="AF2955" i="56"/>
  <c r="U2955" i="56"/>
  <c r="N2955" i="56"/>
  <c r="AD2955" i="56"/>
  <c r="AI2955" i="56"/>
  <c r="K2955" i="56"/>
  <c r="T2955" i="56"/>
  <c r="M2955" i="56"/>
  <c r="AG2955" i="56"/>
  <c r="AH2955" i="56"/>
  <c r="AE2955" i="56"/>
  <c r="AB2955" i="56"/>
  <c r="Y2955" i="56"/>
  <c r="V2955" i="56"/>
  <c r="S2955" i="56"/>
  <c r="L2955" i="56"/>
  <c r="AJ2955" i="56"/>
  <c r="AC2955" i="56"/>
  <c r="Z2955" i="56"/>
  <c r="O2955" i="56"/>
  <c r="Q2955" i="56"/>
  <c r="R2955" i="56"/>
  <c r="X2955" i="56"/>
  <c r="W2955" i="56"/>
  <c r="AA2955" i="56"/>
  <c r="AA2945" i="56"/>
  <c r="P2945" i="56"/>
  <c r="AF2945" i="56"/>
  <c r="U2945" i="56"/>
  <c r="R2945" i="56"/>
  <c r="N2945" i="56"/>
  <c r="S2945" i="56"/>
  <c r="AI2945" i="56"/>
  <c r="X2945" i="56"/>
  <c r="M2945" i="56"/>
  <c r="AC2945" i="56"/>
  <c r="V2945" i="56"/>
  <c r="K2945" i="56"/>
  <c r="W2945" i="56"/>
  <c r="L2945" i="56"/>
  <c r="AB2945" i="56"/>
  <c r="Q2945" i="56"/>
  <c r="AG2945" i="56"/>
  <c r="Z2945" i="56"/>
  <c r="AE2945" i="56"/>
  <c r="AH2945" i="56"/>
  <c r="AJ2945" i="56"/>
  <c r="O2945" i="56"/>
  <c r="Y2945" i="56"/>
  <c r="T2945" i="56"/>
  <c r="AD2945" i="56"/>
  <c r="AG1923" i="56"/>
  <c r="AI1923" i="56"/>
  <c r="V1923" i="56"/>
  <c r="N1923" i="56"/>
  <c r="O1923" i="56"/>
  <c r="AF1923" i="56"/>
  <c r="U1923" i="56"/>
  <c r="W1923" i="56"/>
  <c r="T1923" i="56"/>
  <c r="AD1923" i="56"/>
  <c r="R1923" i="56"/>
  <c r="S1923" i="56"/>
  <c r="L1923" i="56"/>
  <c r="AC1923" i="56"/>
  <c r="AE1923" i="56"/>
  <c r="AJ1923" i="56"/>
  <c r="AH1923" i="56"/>
  <c r="X1923" i="56"/>
  <c r="M1923" i="56"/>
  <c r="Y1923" i="56"/>
  <c r="Q1923" i="56"/>
  <c r="AB1923" i="56"/>
  <c r="P1923" i="56"/>
  <c r="Z1923" i="56"/>
  <c r="K1923" i="56"/>
  <c r="AA1923" i="56"/>
  <c r="N3111" i="56"/>
  <c r="AD3111" i="56"/>
  <c r="W3111" i="56"/>
  <c r="M3111" i="56"/>
  <c r="AC3111" i="56"/>
  <c r="AF3111" i="56"/>
  <c r="K3111" i="56"/>
  <c r="V3111" i="56"/>
  <c r="O3111" i="56"/>
  <c r="AE3111" i="56"/>
  <c r="U3111" i="56"/>
  <c r="X3111" i="56"/>
  <c r="AJ3111" i="56"/>
  <c r="Z3111" i="56"/>
  <c r="S3111" i="56"/>
  <c r="AI3111" i="56"/>
  <c r="Y3111" i="56"/>
  <c r="P3111" i="56"/>
  <c r="AB3111" i="56"/>
  <c r="Q3111" i="56"/>
  <c r="AH3111" i="56"/>
  <c r="T3111" i="56"/>
  <c r="AA3111" i="56"/>
  <c r="L3111" i="56"/>
  <c r="R3111" i="56"/>
  <c r="AG3111" i="56"/>
  <c r="S3149" i="56"/>
  <c r="AI3149" i="56"/>
  <c r="Y3149" i="56"/>
  <c r="R3149" i="56"/>
  <c r="AH3149" i="56"/>
  <c r="P3149" i="56"/>
  <c r="L3149" i="56"/>
  <c r="AA3149" i="56"/>
  <c r="Q3149" i="56"/>
  <c r="AG3149" i="56"/>
  <c r="Z3149" i="56"/>
  <c r="AJ3149" i="56"/>
  <c r="K3149" i="56"/>
  <c r="O3149" i="56"/>
  <c r="AE3149" i="56"/>
  <c r="U3149" i="56"/>
  <c r="N3149" i="56"/>
  <c r="AD3149" i="56"/>
  <c r="X3149" i="56"/>
  <c r="AB3149" i="56"/>
  <c r="W3149" i="56"/>
  <c r="T3149" i="56"/>
  <c r="AC3149" i="56"/>
  <c r="V3149" i="56"/>
  <c r="M3149" i="56"/>
  <c r="AF3149" i="56"/>
  <c r="W1897" i="56"/>
  <c r="AE1897" i="56"/>
  <c r="AC1897" i="56"/>
  <c r="V1897" i="56"/>
  <c r="T1897" i="56"/>
  <c r="S1897" i="56"/>
  <c r="K1897" i="56"/>
  <c r="U1897" i="56"/>
  <c r="N1897" i="56"/>
  <c r="X1897" i="56"/>
  <c r="AJ1897" i="56"/>
  <c r="O1897" i="56"/>
  <c r="P1897" i="56"/>
  <c r="AG1897" i="56"/>
  <c r="AB1897" i="56"/>
  <c r="Z1897" i="56"/>
  <c r="AI1897" i="56"/>
  <c r="AD1897" i="56"/>
  <c r="L1897" i="56"/>
  <c r="Y1897" i="56"/>
  <c r="Q1897" i="56"/>
  <c r="R1897" i="56"/>
  <c r="AH1897" i="56"/>
  <c r="AA1897" i="56"/>
  <c r="M1897" i="56"/>
  <c r="AF1897" i="56"/>
  <c r="Q3085" i="56"/>
  <c r="AG3085" i="56"/>
  <c r="Z3085" i="56"/>
  <c r="S3085" i="56"/>
  <c r="AI3085" i="56"/>
  <c r="AJ3085" i="56"/>
  <c r="K3085" i="56"/>
  <c r="Y3085" i="56"/>
  <c r="R3085" i="56"/>
  <c r="AH3085" i="56"/>
  <c r="AA3085" i="56"/>
  <c r="AF3085" i="56"/>
  <c r="AB3085" i="56"/>
  <c r="M3085" i="56"/>
  <c r="AC3085" i="56"/>
  <c r="V3085" i="56"/>
  <c r="O3085" i="56"/>
  <c r="AE3085" i="56"/>
  <c r="T3085" i="56"/>
  <c r="X3085" i="56"/>
  <c r="U3085" i="56"/>
  <c r="P3085" i="56"/>
  <c r="AD3085" i="56"/>
  <c r="W3085" i="56"/>
  <c r="L3085" i="56"/>
  <c r="N3085" i="56"/>
  <c r="AI1833" i="56"/>
  <c r="AF1833" i="56"/>
  <c r="AC1833" i="56"/>
  <c r="Z1833" i="56"/>
  <c r="Q1833" i="56"/>
  <c r="S1833" i="56"/>
  <c r="W1833" i="56"/>
  <c r="T1833" i="56"/>
  <c r="AJ1833" i="56"/>
  <c r="AG1833" i="56"/>
  <c r="O1833" i="56"/>
  <c r="K1833" i="56"/>
  <c r="M1833" i="56"/>
  <c r="AE1833" i="56"/>
  <c r="AB1833" i="56"/>
  <c r="Y1833" i="56"/>
  <c r="R1833" i="56"/>
  <c r="V1833" i="56"/>
  <c r="L1833" i="56"/>
  <c r="N1833" i="56"/>
  <c r="X1833" i="56"/>
  <c r="AH1833" i="56"/>
  <c r="AD1833" i="56"/>
  <c r="AA1833" i="56"/>
  <c r="U1833" i="56"/>
  <c r="P1833" i="56"/>
  <c r="Q3021" i="56"/>
  <c r="AG3021" i="56"/>
  <c r="Z3021" i="56"/>
  <c r="T3021" i="56"/>
  <c r="W3021" i="56"/>
  <c r="AI3021" i="56"/>
  <c r="K3021" i="56"/>
  <c r="Y3021" i="56"/>
  <c r="R3021" i="56"/>
  <c r="AH3021" i="56"/>
  <c r="AJ3021" i="56"/>
  <c r="S3021" i="56"/>
  <c r="X3021" i="56"/>
  <c r="M3021" i="56"/>
  <c r="AC3021" i="56"/>
  <c r="V3021" i="56"/>
  <c r="L3021" i="56"/>
  <c r="O3021" i="56"/>
  <c r="AA3021" i="56"/>
  <c r="AF3021" i="56"/>
  <c r="U3021" i="56"/>
  <c r="AE3021" i="56"/>
  <c r="AD3021" i="56"/>
  <c r="AB3021" i="56"/>
  <c r="N3021" i="56"/>
  <c r="P3021" i="56"/>
  <c r="W1769" i="56"/>
  <c r="V1769" i="56"/>
  <c r="AC1769" i="56"/>
  <c r="AF1769" i="56"/>
  <c r="N1769" i="56"/>
  <c r="P1769" i="56"/>
  <c r="M1769" i="56"/>
  <c r="AE1769" i="56"/>
  <c r="AG1769" i="56"/>
  <c r="U1769" i="56"/>
  <c r="AJ1769" i="56"/>
  <c r="O1769" i="56"/>
  <c r="S1769" i="56"/>
  <c r="X1769" i="56"/>
  <c r="T1769" i="56"/>
  <c r="Y1769" i="56"/>
  <c r="AI1769" i="56"/>
  <c r="Z1769" i="56"/>
  <c r="Q1769" i="56"/>
  <c r="AH1769" i="56"/>
  <c r="K1769" i="56"/>
  <c r="AA1769" i="56"/>
  <c r="R1769" i="56"/>
  <c r="AB1769" i="56"/>
  <c r="L1769" i="56"/>
  <c r="AD1769" i="56"/>
  <c r="T1908" i="56"/>
  <c r="AJ1908" i="56"/>
  <c r="AH1908" i="56"/>
  <c r="AI1908" i="56"/>
  <c r="AG1908" i="56"/>
  <c r="Q1908" i="56"/>
  <c r="S1908" i="56"/>
  <c r="AB1908" i="56"/>
  <c r="Z1908" i="56"/>
  <c r="R1908" i="56"/>
  <c r="AC1908" i="56"/>
  <c r="W1908" i="56"/>
  <c r="AE1908" i="56"/>
  <c r="AD1908" i="56"/>
  <c r="Y1908" i="56"/>
  <c r="M1908" i="56"/>
  <c r="X1908" i="56"/>
  <c r="N1908" i="56"/>
  <c r="P1908" i="56"/>
  <c r="K1908" i="56"/>
  <c r="V1908" i="56"/>
  <c r="U1908" i="56"/>
  <c r="O1908" i="56"/>
  <c r="L1908" i="56"/>
  <c r="AF1908" i="56"/>
  <c r="AA1908" i="56"/>
  <c r="X3096" i="56"/>
  <c r="M3096" i="56"/>
  <c r="AH3096" i="56"/>
  <c r="AD3096" i="56"/>
  <c r="AA3096" i="56"/>
  <c r="AE3096" i="56"/>
  <c r="P3096" i="56"/>
  <c r="AF3096" i="56"/>
  <c r="W3096" i="56"/>
  <c r="S3096" i="56"/>
  <c r="Q3096" i="56"/>
  <c r="U3096" i="56"/>
  <c r="Z3096" i="56"/>
  <c r="AJ3096" i="56"/>
  <c r="Y3096" i="56"/>
  <c r="K3096" i="56"/>
  <c r="L3096" i="56"/>
  <c r="R3096" i="56"/>
  <c r="AI3096" i="56"/>
  <c r="O3096" i="56"/>
  <c r="T3096" i="56"/>
  <c r="AC3096" i="56"/>
  <c r="V3096" i="56"/>
  <c r="AB3096" i="56"/>
  <c r="N3096" i="56"/>
  <c r="AG3096" i="56"/>
  <c r="Z1724" i="56"/>
  <c r="X1724" i="56"/>
  <c r="Y1724" i="56"/>
  <c r="W1724" i="56"/>
  <c r="R1724" i="56"/>
  <c r="M1724" i="56"/>
  <c r="K1724" i="56"/>
  <c r="AH1724" i="56"/>
  <c r="AF1724" i="56"/>
  <c r="AA1724" i="56"/>
  <c r="U1724" i="56"/>
  <c r="Q1724" i="56"/>
  <c r="P1724" i="56"/>
  <c r="AD1724" i="56"/>
  <c r="AG1724" i="56"/>
  <c r="L1724" i="56"/>
  <c r="T1724" i="56"/>
  <c r="AI1724" i="56"/>
  <c r="AC1724" i="56"/>
  <c r="AB1724" i="56"/>
  <c r="AE1724" i="56"/>
  <c r="S1724" i="56"/>
  <c r="V1724" i="56"/>
  <c r="AJ1724" i="56"/>
  <c r="N1724" i="56"/>
  <c r="O1724" i="56"/>
  <c r="Q2988" i="56"/>
  <c r="AG2988" i="56"/>
  <c r="Z2988" i="56"/>
  <c r="P2988" i="56"/>
  <c r="AF2988" i="56"/>
  <c r="AE2988" i="56"/>
  <c r="K2988" i="56"/>
  <c r="Y2988" i="56"/>
  <c r="R2988" i="56"/>
  <c r="AH2988" i="56"/>
  <c r="X2988" i="56"/>
  <c r="AA2988" i="56"/>
  <c r="AI2988" i="56"/>
  <c r="M2988" i="56"/>
  <c r="V2988" i="56"/>
  <c r="AB2988" i="56"/>
  <c r="W2988" i="56"/>
  <c r="U2988" i="56"/>
  <c r="AD2988" i="56"/>
  <c r="AJ2988" i="56"/>
  <c r="AC2988" i="56"/>
  <c r="L2988" i="56"/>
  <c r="O2988" i="56"/>
  <c r="N2988" i="56"/>
  <c r="T2988" i="56"/>
  <c r="S2988" i="56"/>
  <c r="AF1942" i="56"/>
  <c r="AG1942" i="56"/>
  <c r="U1942" i="56"/>
  <c r="N1942" i="56"/>
  <c r="O1942" i="56"/>
  <c r="L1942" i="56"/>
  <c r="X1942" i="56"/>
  <c r="V1942" i="56"/>
  <c r="AC1942" i="56"/>
  <c r="AE1942" i="56"/>
  <c r="K1942" i="56"/>
  <c r="Q1942" i="56"/>
  <c r="M1942" i="56"/>
  <c r="AJ1942" i="56"/>
  <c r="Z1942" i="56"/>
  <c r="S1942" i="56"/>
  <c r="AA1942" i="56"/>
  <c r="Y1942" i="56"/>
  <c r="AI1942" i="56"/>
  <c r="T1942" i="56"/>
  <c r="W1942" i="56"/>
  <c r="R1942" i="56"/>
  <c r="P1942" i="56"/>
  <c r="AB1942" i="56"/>
  <c r="AH1942" i="56"/>
  <c r="AD1942" i="56"/>
  <c r="Z3146" i="56"/>
  <c r="P3146" i="56"/>
  <c r="AF3146" i="56"/>
  <c r="Q3146" i="56"/>
  <c r="AG3146" i="56"/>
  <c r="AI3146" i="56"/>
  <c r="R3146" i="56"/>
  <c r="AH3146" i="56"/>
  <c r="X3146" i="56"/>
  <c r="K3146" i="56"/>
  <c r="Y3146" i="56"/>
  <c r="AE3146" i="56"/>
  <c r="W3146" i="56"/>
  <c r="AD3146" i="56"/>
  <c r="AJ3146" i="56"/>
  <c r="O3146" i="56"/>
  <c r="L3146" i="56"/>
  <c r="M3146" i="56"/>
  <c r="S3146" i="56"/>
  <c r="N3146" i="56"/>
  <c r="T3146" i="56"/>
  <c r="U3146" i="56"/>
  <c r="AA3146" i="56"/>
  <c r="V3146" i="56"/>
  <c r="AB3146" i="56"/>
  <c r="AC3146" i="56"/>
  <c r="AH1878" i="56"/>
  <c r="AF1878" i="56"/>
  <c r="Y1878" i="56"/>
  <c r="W1878" i="56"/>
  <c r="U1878" i="56"/>
  <c r="M1878" i="56"/>
  <c r="Z1878" i="56"/>
  <c r="X1878" i="56"/>
  <c r="N1878" i="56"/>
  <c r="AA1878" i="56"/>
  <c r="P1878" i="56"/>
  <c r="Q1878" i="56"/>
  <c r="O1878" i="56"/>
  <c r="T1878" i="56"/>
  <c r="AG1878" i="56"/>
  <c r="L1878" i="56"/>
  <c r="AB1878" i="56"/>
  <c r="AI1878" i="56"/>
  <c r="AC1878" i="56"/>
  <c r="V1878" i="56"/>
  <c r="AJ1878" i="56"/>
  <c r="AE1878" i="56"/>
  <c r="S1878" i="56"/>
  <c r="AD1878" i="56"/>
  <c r="R1878" i="56"/>
  <c r="K1878" i="56"/>
  <c r="X3082" i="56"/>
  <c r="M3082" i="56"/>
  <c r="AC3082" i="56"/>
  <c r="V3082" i="56"/>
  <c r="AA3082" i="56"/>
  <c r="S3082" i="56"/>
  <c r="P3082" i="56"/>
  <c r="AF3082" i="56"/>
  <c r="U3082" i="56"/>
  <c r="N3082" i="56"/>
  <c r="AD3082" i="56"/>
  <c r="AE3082" i="56"/>
  <c r="AI3082" i="56"/>
  <c r="L3082" i="56"/>
  <c r="Q3082" i="56"/>
  <c r="Z3082" i="56"/>
  <c r="K3082" i="56"/>
  <c r="T3082" i="56"/>
  <c r="Y3082" i="56"/>
  <c r="AH3082" i="56"/>
  <c r="AB3082" i="56"/>
  <c r="AG3082" i="56"/>
  <c r="O3082" i="56"/>
  <c r="AJ3082" i="56"/>
  <c r="R3082" i="56"/>
  <c r="W3082" i="56"/>
  <c r="Z1814" i="56"/>
  <c r="AA1814" i="56"/>
  <c r="X1814" i="56"/>
  <c r="N1814" i="56"/>
  <c r="Q1814" i="56"/>
  <c r="M1814" i="56"/>
  <c r="P1814" i="56"/>
  <c r="AH1814" i="56"/>
  <c r="T1814" i="56"/>
  <c r="R1814" i="56"/>
  <c r="Y1814" i="56"/>
  <c r="O1814" i="56"/>
  <c r="W1814" i="56"/>
  <c r="AB1814" i="56"/>
  <c r="AC1814" i="56"/>
  <c r="U1814" i="56"/>
  <c r="V1814" i="56"/>
  <c r="AE1814" i="56"/>
  <c r="AF1814" i="56"/>
  <c r="L1814" i="56"/>
  <c r="K1814" i="56"/>
  <c r="AD1814" i="56"/>
  <c r="AI1814" i="56"/>
  <c r="AJ1814" i="56"/>
  <c r="AG1814" i="56"/>
  <c r="S1814" i="56"/>
  <c r="X3018" i="56"/>
  <c r="M3018" i="56"/>
  <c r="AC3018" i="56"/>
  <c r="AE3018" i="56"/>
  <c r="N3018" i="56"/>
  <c r="AA3018" i="56"/>
  <c r="P3018" i="56"/>
  <c r="AF3018" i="56"/>
  <c r="U3018" i="56"/>
  <c r="O3018" i="56"/>
  <c r="Z3018" i="56"/>
  <c r="AD3018" i="56"/>
  <c r="K3018" i="56"/>
  <c r="AB3018" i="56"/>
  <c r="AG3018" i="56"/>
  <c r="V3018" i="56"/>
  <c r="AJ3018" i="56"/>
  <c r="W3018" i="56"/>
  <c r="S3018" i="56"/>
  <c r="L3018" i="56"/>
  <c r="Q3018" i="56"/>
  <c r="R3018" i="56"/>
  <c r="AI3018" i="56"/>
  <c r="T3018" i="56"/>
  <c r="Y3018" i="56"/>
  <c r="AH3018" i="56"/>
  <c r="X1750" i="56"/>
  <c r="V1750" i="56"/>
  <c r="W1750" i="56"/>
  <c r="U1750" i="56"/>
  <c r="R1750" i="56"/>
  <c r="M1750" i="56"/>
  <c r="S1750" i="56"/>
  <c r="AB1750" i="56"/>
  <c r="Z1750" i="56"/>
  <c r="AE1750" i="56"/>
  <c r="AC1750" i="56"/>
  <c r="L1750" i="56"/>
  <c r="K1750" i="56"/>
  <c r="AF1750" i="56"/>
  <c r="AD1750" i="56"/>
  <c r="Y1750" i="56"/>
  <c r="AA1750" i="56"/>
  <c r="Q1750" i="56"/>
  <c r="O1750" i="56"/>
  <c r="T1750" i="56"/>
  <c r="AJ1750" i="56"/>
  <c r="AH1750" i="56"/>
  <c r="AG1750" i="56"/>
  <c r="N1750" i="56"/>
  <c r="AI1750" i="56"/>
  <c r="P1750" i="56"/>
  <c r="Y2954" i="56"/>
  <c r="R2954" i="56"/>
  <c r="AH2954" i="56"/>
  <c r="AA2954" i="56"/>
  <c r="AJ2954" i="56"/>
  <c r="X2954" i="56"/>
  <c r="Q2954" i="56"/>
  <c r="AG2954" i="56"/>
  <c r="Z2954" i="56"/>
  <c r="S2954" i="56"/>
  <c r="AI2954" i="56"/>
  <c r="AB2954" i="56"/>
  <c r="K2954" i="56"/>
  <c r="M2954" i="56"/>
  <c r="V2954" i="56"/>
  <c r="AE2954" i="56"/>
  <c r="P2954" i="56"/>
  <c r="U2954" i="56"/>
  <c r="AD2954" i="56"/>
  <c r="T2954" i="56"/>
  <c r="AC2954" i="56"/>
  <c r="O2954" i="56"/>
  <c r="L2954" i="56"/>
  <c r="N2954" i="56"/>
  <c r="W2954" i="56"/>
  <c r="AF2954" i="56"/>
  <c r="AD1752" i="56"/>
  <c r="AB1752" i="56"/>
  <c r="AC1752" i="56"/>
  <c r="AI1752" i="56"/>
  <c r="AG1752" i="56"/>
  <c r="M1752" i="56"/>
  <c r="V1752" i="56"/>
  <c r="T1752" i="56"/>
  <c r="AJ1752" i="56"/>
  <c r="AE1752" i="56"/>
  <c r="N1752" i="56"/>
  <c r="Q1752" i="56"/>
  <c r="K1752" i="56"/>
  <c r="Z1752" i="56"/>
  <c r="U1752" i="56"/>
  <c r="R1752" i="56"/>
  <c r="P1752" i="56"/>
  <c r="AH1752" i="56"/>
  <c r="W1752" i="56"/>
  <c r="L1752" i="56"/>
  <c r="AF1752" i="56"/>
  <c r="Y1752" i="56"/>
  <c r="O1752" i="56"/>
  <c r="AA1752" i="56"/>
  <c r="X1752" i="56"/>
  <c r="S1752" i="56"/>
  <c r="O3071" i="56"/>
  <c r="AE3071" i="56"/>
  <c r="T3071" i="56"/>
  <c r="AJ3071" i="56"/>
  <c r="Y3071" i="56"/>
  <c r="AD3071" i="56"/>
  <c r="V3071" i="56"/>
  <c r="W3071" i="56"/>
  <c r="L3071" i="56"/>
  <c r="AB3071" i="56"/>
  <c r="Q3071" i="56"/>
  <c r="AG3071" i="56"/>
  <c r="AH3071" i="56"/>
  <c r="AA3071" i="56"/>
  <c r="P3071" i="56"/>
  <c r="AF3071" i="56"/>
  <c r="U3071" i="56"/>
  <c r="N3071" i="56"/>
  <c r="Z3071" i="56"/>
  <c r="X3071" i="56"/>
  <c r="K3071" i="56"/>
  <c r="S3071" i="56"/>
  <c r="AC3071" i="56"/>
  <c r="AI3071" i="56"/>
  <c r="R3071" i="56"/>
  <c r="M3071" i="56"/>
  <c r="W1755" i="56"/>
  <c r="U1755" i="56"/>
  <c r="Z1755" i="56"/>
  <c r="AJ1755" i="56"/>
  <c r="AD1755" i="56"/>
  <c r="P1755" i="56"/>
  <c r="S1755" i="56"/>
  <c r="AE1755" i="56"/>
  <c r="AC1755" i="56"/>
  <c r="T1755" i="56"/>
  <c r="AF1755" i="56"/>
  <c r="R1755" i="56"/>
  <c r="K1755" i="56"/>
  <c r="AG1755" i="56"/>
  <c r="V1755" i="56"/>
  <c r="L1755" i="56"/>
  <c r="AI1755" i="56"/>
  <c r="AB1755" i="56"/>
  <c r="O1755" i="56"/>
  <c r="Y1755" i="56"/>
  <c r="X1755" i="56"/>
  <c r="Q1755" i="56"/>
  <c r="AA1755" i="56"/>
  <c r="N1755" i="56"/>
  <c r="M1755" i="56"/>
  <c r="AH1755" i="56"/>
  <c r="R3092" i="56"/>
  <c r="AH3092" i="56"/>
  <c r="AA3092" i="56"/>
  <c r="P3092" i="56"/>
  <c r="AF3092" i="56"/>
  <c r="U3092" i="56"/>
  <c r="K3092" i="56"/>
  <c r="Z3092" i="56"/>
  <c r="S3092" i="56"/>
  <c r="AI3092" i="56"/>
  <c r="X3092" i="56"/>
  <c r="Q3092" i="56"/>
  <c r="AC3092" i="56"/>
  <c r="AD3092" i="56"/>
  <c r="L3092" i="56"/>
  <c r="AG3092" i="56"/>
  <c r="O3092" i="56"/>
  <c r="T3092" i="56"/>
  <c r="M3092" i="56"/>
  <c r="N3092" i="56"/>
  <c r="W3092" i="56"/>
  <c r="AB3092" i="56"/>
  <c r="Y3092" i="56"/>
  <c r="V3092" i="56"/>
  <c r="AE3092" i="56"/>
  <c r="AJ3092" i="56"/>
  <c r="X2936" i="56"/>
  <c r="M2936" i="56"/>
  <c r="AC2936" i="56"/>
  <c r="AE2936" i="56"/>
  <c r="S2936" i="56"/>
  <c r="AD2936" i="56"/>
  <c r="P2936" i="56"/>
  <c r="AF2936" i="56"/>
  <c r="U2936" i="56"/>
  <c r="O2936" i="56"/>
  <c r="Z2936" i="56"/>
  <c r="AI2936" i="56"/>
  <c r="K2936" i="56"/>
  <c r="AJ2936" i="56"/>
  <c r="W2936" i="56"/>
  <c r="V2936" i="56"/>
  <c r="L2936" i="56"/>
  <c r="Q2936" i="56"/>
  <c r="R2936" i="56"/>
  <c r="N2936" i="56"/>
  <c r="T2936" i="56"/>
  <c r="Y2936" i="56"/>
  <c r="AH2936" i="56"/>
  <c r="AB2936" i="56"/>
  <c r="AG2936" i="56"/>
  <c r="AA2936" i="56"/>
  <c r="Y3163" i="56"/>
  <c r="S3163" i="56"/>
  <c r="AI3163" i="56"/>
  <c r="X3163" i="56"/>
  <c r="V3163" i="56"/>
  <c r="N3163" i="56"/>
  <c r="Q3163" i="56"/>
  <c r="AG3163" i="56"/>
  <c r="AA3163" i="56"/>
  <c r="P3163" i="56"/>
  <c r="AF3163" i="56"/>
  <c r="R3163" i="56"/>
  <c r="AD3163" i="56"/>
  <c r="U3163" i="56"/>
  <c r="O3163" i="56"/>
  <c r="AE3163" i="56"/>
  <c r="T3163" i="56"/>
  <c r="AJ3163" i="56"/>
  <c r="AH3163" i="56"/>
  <c r="W3163" i="56"/>
  <c r="K3163" i="56"/>
  <c r="M3163" i="56"/>
  <c r="AB3163" i="56"/>
  <c r="AC3163" i="56"/>
  <c r="Z3163" i="56"/>
  <c r="L3163" i="56"/>
  <c r="AC1783" i="56"/>
  <c r="AI1783" i="56"/>
  <c r="AJ1783" i="56"/>
  <c r="AA1783" i="56"/>
  <c r="O1783" i="56"/>
  <c r="Q1783" i="56"/>
  <c r="U1783" i="56"/>
  <c r="X1783" i="56"/>
  <c r="Z1783" i="56"/>
  <c r="AB1783" i="56"/>
  <c r="N1783" i="56"/>
  <c r="L1783" i="56"/>
  <c r="K1783" i="56"/>
  <c r="Y1783" i="56"/>
  <c r="AD1783" i="56"/>
  <c r="AE1783" i="56"/>
  <c r="AH1783" i="56"/>
  <c r="R1783" i="56"/>
  <c r="S1783" i="56"/>
  <c r="P1783" i="56"/>
  <c r="T1783" i="56"/>
  <c r="M1783" i="56"/>
  <c r="AF1783" i="56"/>
  <c r="AG1783" i="56"/>
  <c r="V1783" i="56"/>
  <c r="W1783" i="56"/>
  <c r="AG1749" i="56"/>
  <c r="AI1749" i="56"/>
  <c r="AH1749" i="56"/>
  <c r="AJ1749" i="56"/>
  <c r="M1749" i="56"/>
  <c r="Y1749" i="56"/>
  <c r="AA1749" i="56"/>
  <c r="AF1749" i="56"/>
  <c r="AD1749" i="56"/>
  <c r="R1749" i="56"/>
  <c r="Q1749" i="56"/>
  <c r="K1749" i="56"/>
  <c r="W1749" i="56"/>
  <c r="V1749" i="56"/>
  <c r="P1749" i="56"/>
  <c r="U1749" i="56"/>
  <c r="X1749" i="56"/>
  <c r="N1749" i="56"/>
  <c r="L1749" i="56"/>
  <c r="AC1749" i="56"/>
  <c r="Z1749" i="56"/>
  <c r="O1749" i="56"/>
  <c r="S1749" i="56"/>
  <c r="AE1749" i="56"/>
  <c r="T1749" i="56"/>
  <c r="AB1749" i="56"/>
  <c r="U2935" i="56"/>
  <c r="N2935" i="56"/>
  <c r="AD2935" i="56"/>
  <c r="AF2935" i="56"/>
  <c r="L2935" i="56"/>
  <c r="O2935" i="56"/>
  <c r="M2935" i="56"/>
  <c r="AC2935" i="56"/>
  <c r="V2935" i="56"/>
  <c r="P2935" i="56"/>
  <c r="AA2935" i="56"/>
  <c r="AB2935" i="56"/>
  <c r="AE2935" i="56"/>
  <c r="Q2935" i="56"/>
  <c r="AG2935" i="56"/>
  <c r="Z2935" i="56"/>
  <c r="X2935" i="56"/>
  <c r="AI2935" i="56"/>
  <c r="AJ2935" i="56"/>
  <c r="K2935" i="56"/>
  <c r="AH2935" i="56"/>
  <c r="S2935" i="56"/>
  <c r="R2935" i="56"/>
  <c r="W2935" i="56"/>
  <c r="Y2935" i="56"/>
  <c r="T2935" i="56"/>
  <c r="R3076" i="56"/>
  <c r="AH3076" i="56"/>
  <c r="AA3076" i="56"/>
  <c r="P3076" i="56"/>
  <c r="AF3076" i="56"/>
  <c r="U3076" i="56"/>
  <c r="Y3076" i="56"/>
  <c r="Z3076" i="56"/>
  <c r="S3076" i="56"/>
  <c r="AI3076" i="56"/>
  <c r="X3076" i="56"/>
  <c r="Q3076" i="56"/>
  <c r="AC3076" i="56"/>
  <c r="AD3076" i="56"/>
  <c r="L3076" i="56"/>
  <c r="AG3076" i="56"/>
  <c r="O3076" i="56"/>
  <c r="T3076" i="56"/>
  <c r="M3076" i="56"/>
  <c r="N3076" i="56"/>
  <c r="W3076" i="56"/>
  <c r="AB3076" i="56"/>
  <c r="K3076" i="56"/>
  <c r="V3076" i="56"/>
  <c r="AE3076" i="56"/>
  <c r="AJ3076" i="56"/>
  <c r="AG1915" i="56"/>
  <c r="AI1915" i="56"/>
  <c r="AB1915" i="56"/>
  <c r="Z1915" i="56"/>
  <c r="S1915" i="56"/>
  <c r="K1915" i="56"/>
  <c r="U1915" i="56"/>
  <c r="W1915" i="56"/>
  <c r="N1915" i="56"/>
  <c r="AJ1915" i="56"/>
  <c r="AH1915" i="56"/>
  <c r="L1915" i="56"/>
  <c r="Q1915" i="56"/>
  <c r="AC1915" i="56"/>
  <c r="AE1915" i="56"/>
  <c r="T1915" i="56"/>
  <c r="AD1915" i="56"/>
  <c r="M1915" i="56"/>
  <c r="O1915" i="56"/>
  <c r="V1915" i="56"/>
  <c r="AA1915" i="56"/>
  <c r="AF1915" i="56"/>
  <c r="R1915" i="56"/>
  <c r="P1915" i="56"/>
  <c r="Y1915" i="56"/>
  <c r="X1915" i="56"/>
  <c r="N3103" i="56"/>
  <c r="AD3103" i="56"/>
  <c r="W3103" i="56"/>
  <c r="M3103" i="56"/>
  <c r="AC3103" i="56"/>
  <c r="X3103" i="56"/>
  <c r="K3103" i="56"/>
  <c r="V3103" i="56"/>
  <c r="O3103" i="56"/>
  <c r="AE3103" i="56"/>
  <c r="U3103" i="56"/>
  <c r="P3103" i="56"/>
  <c r="AB3103" i="56"/>
  <c r="Z3103" i="56"/>
  <c r="S3103" i="56"/>
  <c r="AI3103" i="56"/>
  <c r="Y3103" i="56"/>
  <c r="AF3103" i="56"/>
  <c r="AJ3103" i="56"/>
  <c r="AA3103" i="56"/>
  <c r="T3103" i="56"/>
  <c r="R3103" i="56"/>
  <c r="AG3103" i="56"/>
  <c r="AH3103" i="56"/>
  <c r="L3103" i="56"/>
  <c r="Q3103" i="56"/>
  <c r="AA3145" i="56"/>
  <c r="Q3145" i="56"/>
  <c r="AG3145" i="56"/>
  <c r="Z3145" i="56"/>
  <c r="L3145" i="56"/>
  <c r="AJ3145" i="56"/>
  <c r="S3145" i="56"/>
  <c r="AI3145" i="56"/>
  <c r="Y3145" i="56"/>
  <c r="R3145" i="56"/>
  <c r="AH3145" i="56"/>
  <c r="K3145" i="56"/>
  <c r="AF3145" i="56"/>
  <c r="W3145" i="56"/>
  <c r="M3145" i="56"/>
  <c r="AC3145" i="56"/>
  <c r="V3145" i="56"/>
  <c r="X3145" i="56"/>
  <c r="T3145" i="56"/>
  <c r="U3145" i="56"/>
  <c r="P3145" i="56"/>
  <c r="O3145" i="56"/>
  <c r="AD3145" i="56"/>
  <c r="AE3145" i="56"/>
  <c r="AB3145" i="56"/>
  <c r="N3145" i="56"/>
  <c r="W1893" i="56"/>
  <c r="U1893" i="56"/>
  <c r="N1893" i="56"/>
  <c r="T1893" i="56"/>
  <c r="AF1893" i="56"/>
  <c r="O1893" i="56"/>
  <c r="P1893" i="56"/>
  <c r="AE1893" i="56"/>
  <c r="AC1893" i="56"/>
  <c r="Z1893" i="56"/>
  <c r="AJ1893" i="56"/>
  <c r="S1893" i="56"/>
  <c r="K1893" i="56"/>
  <c r="Y1893" i="56"/>
  <c r="AB1893" i="56"/>
  <c r="Q1893" i="56"/>
  <c r="AA1893" i="56"/>
  <c r="R1893" i="56"/>
  <c r="M1893" i="56"/>
  <c r="L1893" i="56"/>
  <c r="AH1893" i="56"/>
  <c r="X1893" i="56"/>
  <c r="AG1893" i="56"/>
  <c r="AD1893" i="56"/>
  <c r="AI1893" i="56"/>
  <c r="V1893" i="56"/>
  <c r="Y3081" i="56"/>
  <c r="R3081" i="56"/>
  <c r="AH3081" i="56"/>
  <c r="AA3081" i="56"/>
  <c r="AJ3081" i="56"/>
  <c r="L3081" i="56"/>
  <c r="Q3081" i="56"/>
  <c r="AG3081" i="56"/>
  <c r="Z3081" i="56"/>
  <c r="S3081" i="56"/>
  <c r="AI3081" i="56"/>
  <c r="P3081" i="56"/>
  <c r="K3081" i="56"/>
  <c r="U3081" i="56"/>
  <c r="N3081" i="56"/>
  <c r="AD3081" i="56"/>
  <c r="W3081" i="56"/>
  <c r="T3081" i="56"/>
  <c r="AF3081" i="56"/>
  <c r="V3081" i="56"/>
  <c r="AB3081" i="56"/>
  <c r="M3081" i="56"/>
  <c r="AE3081" i="56"/>
  <c r="AC3081" i="56"/>
  <c r="X3081" i="56"/>
  <c r="O3081" i="56"/>
  <c r="AA1829" i="56"/>
  <c r="X1829" i="56"/>
  <c r="U1829" i="56"/>
  <c r="N1829" i="56"/>
  <c r="AH1829" i="56"/>
  <c r="P1829" i="56"/>
  <c r="L1829" i="56"/>
  <c r="AE1829" i="56"/>
  <c r="AB1829" i="56"/>
  <c r="Y1829" i="56"/>
  <c r="R1829" i="56"/>
  <c r="Z1829" i="56"/>
  <c r="S1829" i="56"/>
  <c r="W1829" i="56"/>
  <c r="T1829" i="56"/>
  <c r="AJ1829" i="56"/>
  <c r="AG1829" i="56"/>
  <c r="O1829" i="56"/>
  <c r="M1829" i="56"/>
  <c r="Q1829" i="56"/>
  <c r="AI1829" i="56"/>
  <c r="V1829" i="56"/>
  <c r="AC1829" i="56"/>
  <c r="K1829" i="56"/>
  <c r="AF1829" i="56"/>
  <c r="AD1829" i="56"/>
  <c r="Y3017" i="56"/>
  <c r="R3017" i="56"/>
  <c r="AH3017" i="56"/>
  <c r="S3017" i="56"/>
  <c r="W3017" i="56"/>
  <c r="AB3017" i="56"/>
  <c r="Q3017" i="56"/>
  <c r="AG3017" i="56"/>
  <c r="Z3017" i="56"/>
  <c r="X3017" i="56"/>
  <c r="AI3017" i="56"/>
  <c r="L3017" i="56"/>
  <c r="K3017" i="56"/>
  <c r="U3017" i="56"/>
  <c r="N3017" i="56"/>
  <c r="AD3017" i="56"/>
  <c r="AF3017" i="56"/>
  <c r="O3017" i="56"/>
  <c r="T3017" i="56"/>
  <c r="V3017" i="56"/>
  <c r="AJ3017" i="56"/>
  <c r="M3017" i="56"/>
  <c r="AA3017" i="56"/>
  <c r="AC3017" i="56"/>
  <c r="AE3017" i="56"/>
  <c r="P3017" i="56"/>
  <c r="AE1765" i="56"/>
  <c r="AF1765" i="56"/>
  <c r="T1765" i="56"/>
  <c r="AH1765" i="56"/>
  <c r="O1765" i="56"/>
  <c r="P1765" i="56"/>
  <c r="W1765" i="56"/>
  <c r="U1765" i="56"/>
  <c r="AB1765" i="56"/>
  <c r="AD1765" i="56"/>
  <c r="N1765" i="56"/>
  <c r="M1765" i="56"/>
  <c r="L1765" i="56"/>
  <c r="Z1765" i="56"/>
  <c r="AJ1765" i="56"/>
  <c r="K1765" i="56"/>
  <c r="AA1765" i="56"/>
  <c r="AG1765" i="56"/>
  <c r="R1765" i="56"/>
  <c r="S1765" i="56"/>
  <c r="X1765" i="56"/>
  <c r="V1765" i="56"/>
  <c r="Q1765" i="56"/>
  <c r="Y1765" i="56"/>
  <c r="AI1765" i="56"/>
  <c r="AC1765" i="56"/>
  <c r="X1900" i="56"/>
  <c r="V1900" i="56"/>
  <c r="N1900" i="56"/>
  <c r="U1900" i="56"/>
  <c r="W1900" i="56"/>
  <c r="Q1900" i="56"/>
  <c r="O1900" i="56"/>
  <c r="AF1900" i="56"/>
  <c r="AD1900" i="56"/>
  <c r="AA1900" i="56"/>
  <c r="Y1900" i="56"/>
  <c r="AE1900" i="56"/>
  <c r="S1900" i="56"/>
  <c r="T1900" i="56"/>
  <c r="AJ1900" i="56"/>
  <c r="AH1900" i="56"/>
  <c r="AI1900" i="56"/>
  <c r="AG1900" i="56"/>
  <c r="L1900" i="56"/>
  <c r="K1900" i="56"/>
  <c r="Z1900" i="56"/>
  <c r="M1900" i="56"/>
  <c r="AC1900" i="56"/>
  <c r="AB1900" i="56"/>
  <c r="P1900" i="56"/>
  <c r="R1900" i="56"/>
  <c r="Z3088" i="56"/>
  <c r="S3088" i="56"/>
  <c r="AI3088" i="56"/>
  <c r="X3088" i="56"/>
  <c r="U3088" i="56"/>
  <c r="K3088" i="56"/>
  <c r="R3088" i="56"/>
  <c r="AH3088" i="56"/>
  <c r="AA3088" i="56"/>
  <c r="P3088" i="56"/>
  <c r="AF3088" i="56"/>
  <c r="Q3088" i="56"/>
  <c r="M3088" i="56"/>
  <c r="V3088" i="56"/>
  <c r="AE3088" i="56"/>
  <c r="AJ3088" i="56"/>
  <c r="AD3088" i="56"/>
  <c r="L3088" i="56"/>
  <c r="Y3088" i="56"/>
  <c r="O3088" i="56"/>
  <c r="T3088" i="56"/>
  <c r="AG3088" i="56"/>
  <c r="N3088" i="56"/>
  <c r="W3088" i="56"/>
  <c r="AB3088" i="56"/>
  <c r="AC3088" i="56"/>
  <c r="T1928" i="56"/>
  <c r="AJ1928" i="56"/>
  <c r="AH1928" i="56"/>
  <c r="AG1928" i="56"/>
  <c r="N1928" i="56"/>
  <c r="S1928" i="56"/>
  <c r="K1928" i="56"/>
  <c r="AB1928" i="56"/>
  <c r="Z1928" i="56"/>
  <c r="AE1928" i="56"/>
  <c r="AC1928" i="56"/>
  <c r="AI1928" i="56"/>
  <c r="L1928" i="56"/>
  <c r="AF1928" i="56"/>
  <c r="Y1928" i="56"/>
  <c r="O1928" i="56"/>
  <c r="V1928" i="56"/>
  <c r="U1928" i="56"/>
  <c r="M1928" i="56"/>
  <c r="X1928" i="56"/>
  <c r="W1928" i="56"/>
  <c r="R1928" i="56"/>
  <c r="Q1928" i="56"/>
  <c r="AD1928" i="56"/>
  <c r="P1928" i="56"/>
  <c r="AA1928" i="56"/>
  <c r="Y3171" i="56"/>
  <c r="S3171" i="56"/>
  <c r="AI3171" i="56"/>
  <c r="X3171" i="56"/>
  <c r="AH3171" i="56"/>
  <c r="T3171" i="56"/>
  <c r="Q3171" i="56"/>
  <c r="AG3171" i="56"/>
  <c r="AA3171" i="56"/>
  <c r="P3171" i="56"/>
  <c r="R3171" i="56"/>
  <c r="AD3171" i="56"/>
  <c r="AB3171" i="56"/>
  <c r="U3171" i="56"/>
  <c r="O3171" i="56"/>
  <c r="AE3171" i="56"/>
  <c r="N3171" i="56"/>
  <c r="Z3171" i="56"/>
  <c r="AJ3171" i="56"/>
  <c r="L3171" i="56"/>
  <c r="AC3171" i="56"/>
  <c r="V3171" i="56"/>
  <c r="W3171" i="56"/>
  <c r="K3171" i="56"/>
  <c r="M3171" i="56"/>
  <c r="AF3171" i="56"/>
  <c r="Z1938" i="56"/>
  <c r="X1938" i="56"/>
  <c r="U1938" i="56"/>
  <c r="AA1938" i="56"/>
  <c r="K1938" i="56"/>
  <c r="S1938" i="56"/>
  <c r="P1938" i="56"/>
  <c r="AH1938" i="56"/>
  <c r="AF1938" i="56"/>
  <c r="W1938" i="56"/>
  <c r="N1938" i="56"/>
  <c r="Y1938" i="56"/>
  <c r="AG1938" i="56"/>
  <c r="AD1938" i="56"/>
  <c r="AC1938" i="56"/>
  <c r="M1938" i="56"/>
  <c r="T1938" i="56"/>
  <c r="AE1938" i="56"/>
  <c r="O1938" i="56"/>
  <c r="AB1938" i="56"/>
  <c r="AI1938" i="56"/>
  <c r="Q1938" i="56"/>
  <c r="V1938" i="56"/>
  <c r="AJ1938" i="56"/>
  <c r="R1938" i="56"/>
  <c r="L1938" i="56"/>
  <c r="R3142" i="56"/>
  <c r="AH3142" i="56"/>
  <c r="X3142" i="56"/>
  <c r="K3142" i="56"/>
  <c r="Y3142" i="56"/>
  <c r="AI3142" i="56"/>
  <c r="AA3142" i="56"/>
  <c r="Z3142" i="56"/>
  <c r="P3142" i="56"/>
  <c r="AF3142" i="56"/>
  <c r="Q3142" i="56"/>
  <c r="AG3142" i="56"/>
  <c r="O3142" i="56"/>
  <c r="V3142" i="56"/>
  <c r="AB3142" i="56"/>
  <c r="AC3142" i="56"/>
  <c r="AD3142" i="56"/>
  <c r="AJ3142" i="56"/>
  <c r="S3142" i="56"/>
  <c r="L3142" i="56"/>
  <c r="M3142" i="56"/>
  <c r="W3142" i="56"/>
  <c r="N3142" i="56"/>
  <c r="T3142" i="56"/>
  <c r="U3142" i="56"/>
  <c r="AE3142" i="56"/>
  <c r="Z1874" i="56"/>
  <c r="X1874" i="56"/>
  <c r="N1874" i="56"/>
  <c r="W1874" i="56"/>
  <c r="P1874" i="56"/>
  <c r="L1874" i="56"/>
  <c r="S1874" i="56"/>
  <c r="AH1874" i="56"/>
  <c r="AF1874" i="56"/>
  <c r="U1874" i="56"/>
  <c r="AA1874" i="56"/>
  <c r="O1874" i="56"/>
  <c r="AG1874" i="56"/>
  <c r="AD1874" i="56"/>
  <c r="R1874" i="56"/>
  <c r="K1874" i="56"/>
  <c r="T1874" i="56"/>
  <c r="AC1874" i="56"/>
  <c r="Y1874" i="56"/>
  <c r="AB1874" i="56"/>
  <c r="AE1874" i="56"/>
  <c r="Q1874" i="56"/>
  <c r="V1874" i="56"/>
  <c r="AJ1874" i="56"/>
  <c r="AI1874" i="56"/>
  <c r="M1874" i="56"/>
  <c r="L3078" i="56"/>
  <c r="AB3078" i="56"/>
  <c r="Q3078" i="56"/>
  <c r="AG3078" i="56"/>
  <c r="Z3078" i="56"/>
  <c r="AE3078" i="56"/>
  <c r="W3078" i="56"/>
  <c r="T3078" i="56"/>
  <c r="M3078" i="56"/>
  <c r="N3078" i="56"/>
  <c r="AH3078" i="56"/>
  <c r="AA3078" i="56"/>
  <c r="X3078" i="56"/>
  <c r="U3078" i="56"/>
  <c r="R3078" i="56"/>
  <c r="O3078" i="56"/>
  <c r="K3078" i="56"/>
  <c r="P3078" i="56"/>
  <c r="AJ3078" i="56"/>
  <c r="AC3078" i="56"/>
  <c r="AD3078" i="56"/>
  <c r="AI3078" i="56"/>
  <c r="S3078" i="56"/>
  <c r="Y3078" i="56"/>
  <c r="V3078" i="56"/>
  <c r="AF3078" i="56"/>
  <c r="AH1810" i="56"/>
  <c r="AI1810" i="56"/>
  <c r="AF1810" i="56"/>
  <c r="AG1810" i="56"/>
  <c r="AC1810" i="56"/>
  <c r="O1810" i="56"/>
  <c r="W1810" i="56"/>
  <c r="X1810" i="56"/>
  <c r="R1810" i="56"/>
  <c r="Y1810" i="56"/>
  <c r="M1810" i="56"/>
  <c r="V1810" i="56"/>
  <c r="AA1810" i="56"/>
  <c r="AB1810" i="56"/>
  <c r="L1810" i="56"/>
  <c r="P1810" i="56"/>
  <c r="Z1810" i="56"/>
  <c r="AE1810" i="56"/>
  <c r="AJ1810" i="56"/>
  <c r="Q1810" i="56"/>
  <c r="K1810" i="56"/>
  <c r="AD1810" i="56"/>
  <c r="T1810" i="56"/>
  <c r="N1810" i="56"/>
  <c r="U1810" i="56"/>
  <c r="S1810" i="56"/>
  <c r="P3014" i="56"/>
  <c r="AF3014" i="56"/>
  <c r="U3014" i="56"/>
  <c r="S3014" i="56"/>
  <c r="V3014" i="56"/>
  <c r="AH3014" i="56"/>
  <c r="O3014" i="56"/>
  <c r="T3014" i="56"/>
  <c r="AJ3014" i="56"/>
  <c r="Y3014" i="56"/>
  <c r="AA3014" i="56"/>
  <c r="AD3014" i="56"/>
  <c r="W3014" i="56"/>
  <c r="L3014" i="56"/>
  <c r="AB3014" i="56"/>
  <c r="Q3014" i="56"/>
  <c r="AG3014" i="56"/>
  <c r="N3014" i="56"/>
  <c r="Z3014" i="56"/>
  <c r="K3014" i="56"/>
  <c r="M3014" i="56"/>
  <c r="AE3014" i="56"/>
  <c r="AI3014" i="56"/>
  <c r="X3014" i="56"/>
  <c r="R3014" i="56"/>
  <c r="AC3014" i="56"/>
  <c r="AF1746" i="56"/>
  <c r="AD1746" i="56"/>
  <c r="U1746" i="56"/>
  <c r="W1746" i="56"/>
  <c r="L1746" i="56"/>
  <c r="S1746" i="56"/>
  <c r="T1746" i="56"/>
  <c r="AJ1746" i="56"/>
  <c r="AH1746" i="56"/>
  <c r="AC1746" i="56"/>
  <c r="AE1746" i="56"/>
  <c r="Q1746" i="56"/>
  <c r="M1746" i="56"/>
  <c r="X1746" i="56"/>
  <c r="V1746" i="56"/>
  <c r="AA1746" i="56"/>
  <c r="Y1746" i="56"/>
  <c r="N1746" i="56"/>
  <c r="P1746" i="56"/>
  <c r="O1746" i="56"/>
  <c r="AB1746" i="56"/>
  <c r="Z1746" i="56"/>
  <c r="AI1746" i="56"/>
  <c r="AG1746" i="56"/>
  <c r="R1746" i="56"/>
  <c r="K1746" i="56"/>
  <c r="R2950" i="56"/>
  <c r="AH2950" i="56"/>
  <c r="AA2950" i="56"/>
  <c r="P2950" i="56"/>
  <c r="AF2950" i="56"/>
  <c r="M2950" i="56"/>
  <c r="K2950" i="56"/>
  <c r="V2950" i="56"/>
  <c r="O2950" i="56"/>
  <c r="AE2950" i="56"/>
  <c r="T2950" i="56"/>
  <c r="AJ2950" i="56"/>
  <c r="AC2950" i="56"/>
  <c r="N2950" i="56"/>
  <c r="AD2950" i="56"/>
  <c r="W2950" i="56"/>
  <c r="L2950" i="56"/>
  <c r="AB2950" i="56"/>
  <c r="Y2950" i="56"/>
  <c r="AG2950" i="56"/>
  <c r="AI2950" i="56"/>
  <c r="Z2950" i="56"/>
  <c r="U2950" i="56"/>
  <c r="S2950" i="56"/>
  <c r="Q2950" i="56"/>
  <c r="X2950" i="56"/>
  <c r="AH1720" i="56"/>
  <c r="AF1720" i="56"/>
  <c r="W1720" i="56"/>
  <c r="Y1720" i="56"/>
  <c r="Q1720" i="56"/>
  <c r="P1720" i="56"/>
  <c r="Z1720" i="56"/>
  <c r="X1720" i="56"/>
  <c r="U1720" i="56"/>
  <c r="AA1720" i="56"/>
  <c r="R1720" i="56"/>
  <c r="S1720" i="56"/>
  <c r="K1720" i="56"/>
  <c r="V1720" i="56"/>
  <c r="AJ1720" i="56"/>
  <c r="N1720" i="56"/>
  <c r="O1720" i="56"/>
  <c r="AD1720" i="56"/>
  <c r="AC1720" i="56"/>
  <c r="L1720" i="56"/>
  <c r="T1720" i="56"/>
  <c r="AE1720" i="56"/>
  <c r="M1720" i="56"/>
  <c r="AB1720" i="56"/>
  <c r="AI1720" i="56"/>
  <c r="AG1720" i="56"/>
  <c r="O3063" i="56"/>
  <c r="AE3063" i="56"/>
  <c r="T3063" i="56"/>
  <c r="AJ3063" i="56"/>
  <c r="Y3063" i="56"/>
  <c r="Z3063" i="56"/>
  <c r="AD3063" i="56"/>
  <c r="W3063" i="56"/>
  <c r="L3063" i="56"/>
  <c r="AB3063" i="56"/>
  <c r="Q3063" i="56"/>
  <c r="AG3063" i="56"/>
  <c r="AH3063" i="56"/>
  <c r="AA3063" i="56"/>
  <c r="P3063" i="56"/>
  <c r="AF3063" i="56"/>
  <c r="U3063" i="56"/>
  <c r="V3063" i="56"/>
  <c r="N3063" i="56"/>
  <c r="AI3063" i="56"/>
  <c r="R3063" i="56"/>
  <c r="M3063" i="56"/>
  <c r="S3063" i="56"/>
  <c r="AC3063" i="56"/>
  <c r="X3063" i="56"/>
  <c r="K3063" i="56"/>
  <c r="R3060" i="56"/>
  <c r="AH3060" i="56"/>
  <c r="AA3060" i="56"/>
  <c r="P3060" i="56"/>
  <c r="AF3060" i="56"/>
  <c r="U3060" i="56"/>
  <c r="Y3060" i="56"/>
  <c r="Z3060" i="56"/>
  <c r="S3060" i="56"/>
  <c r="AI3060" i="56"/>
  <c r="X3060" i="56"/>
  <c r="Q3060" i="56"/>
  <c r="AC3060" i="56"/>
  <c r="AD3060" i="56"/>
  <c r="L3060" i="56"/>
  <c r="AG3060" i="56"/>
  <c r="O3060" i="56"/>
  <c r="T3060" i="56"/>
  <c r="M3060" i="56"/>
  <c r="N3060" i="56"/>
  <c r="W3060" i="56"/>
  <c r="AB3060" i="56"/>
  <c r="K3060" i="56"/>
  <c r="V3060" i="56"/>
  <c r="AE3060" i="56"/>
  <c r="AJ3060" i="56"/>
  <c r="AB1896" i="56"/>
  <c r="Z1896" i="56"/>
  <c r="R1896" i="56"/>
  <c r="AG1896" i="56"/>
  <c r="P1896" i="56"/>
  <c r="M1896" i="56"/>
  <c r="T1896" i="56"/>
  <c r="AJ1896" i="56"/>
  <c r="AH1896" i="56"/>
  <c r="AE1896" i="56"/>
  <c r="AC1896" i="56"/>
  <c r="L1896" i="56"/>
  <c r="K1896" i="56"/>
  <c r="V1896" i="56"/>
  <c r="Y1896" i="56"/>
  <c r="Q1896" i="56"/>
  <c r="AD1896" i="56"/>
  <c r="U1896" i="56"/>
  <c r="S1896" i="56"/>
  <c r="AF1896" i="56"/>
  <c r="W1896" i="56"/>
  <c r="AI1896" i="56"/>
  <c r="O1896" i="56"/>
  <c r="N1896" i="56"/>
  <c r="AA1896" i="56"/>
  <c r="X1896" i="56"/>
  <c r="Q3139" i="56"/>
  <c r="AG3139" i="56"/>
  <c r="AA3139" i="56"/>
  <c r="P3139" i="56"/>
  <c r="AF3139" i="56"/>
  <c r="R3139" i="56"/>
  <c r="K3139" i="56"/>
  <c r="U3139" i="56"/>
  <c r="S3139" i="56"/>
  <c r="L3139" i="56"/>
  <c r="AJ3139" i="56"/>
  <c r="Z3139" i="56"/>
  <c r="AC3139" i="56"/>
  <c r="AE3139" i="56"/>
  <c r="X3139" i="56"/>
  <c r="AD3139" i="56"/>
  <c r="M3139" i="56"/>
  <c r="O3139" i="56"/>
  <c r="AI3139" i="56"/>
  <c r="AB3139" i="56"/>
  <c r="AH3139" i="56"/>
  <c r="N3139" i="56"/>
  <c r="W3139" i="56"/>
  <c r="T3139" i="56"/>
  <c r="Y3139" i="56"/>
  <c r="V3139" i="56"/>
  <c r="AC1775" i="56"/>
  <c r="AF1775" i="56"/>
  <c r="T1775" i="56"/>
  <c r="AI1775" i="56"/>
  <c r="O1775" i="56"/>
  <c r="M1775" i="56"/>
  <c r="U1775" i="56"/>
  <c r="V1775" i="56"/>
  <c r="AB1775" i="56"/>
  <c r="AE1775" i="56"/>
  <c r="N1775" i="56"/>
  <c r="L1775" i="56"/>
  <c r="P1775" i="56"/>
  <c r="Y1775" i="56"/>
  <c r="AA1775" i="56"/>
  <c r="AH1775" i="56"/>
  <c r="AJ1775" i="56"/>
  <c r="R1775" i="56"/>
  <c r="S1775" i="56"/>
  <c r="Q1775" i="56"/>
  <c r="AG1775" i="56"/>
  <c r="AD1775" i="56"/>
  <c r="Z1775" i="56"/>
  <c r="X1775" i="56"/>
  <c r="K1775" i="56"/>
  <c r="W1775" i="56"/>
  <c r="AG1733" i="56"/>
  <c r="AI1733" i="56"/>
  <c r="AH1733" i="56"/>
  <c r="AB1733" i="56"/>
  <c r="P1733" i="56"/>
  <c r="Q1733" i="56"/>
  <c r="Y1733" i="56"/>
  <c r="AA1733" i="56"/>
  <c r="AF1733" i="56"/>
  <c r="AD1733" i="56"/>
  <c r="R1733" i="56"/>
  <c r="K1733" i="56"/>
  <c r="L1733" i="56"/>
  <c r="AC1733" i="56"/>
  <c r="AE1733" i="56"/>
  <c r="Z1733" i="56"/>
  <c r="T1733" i="56"/>
  <c r="O1733" i="56"/>
  <c r="AJ1733" i="56"/>
  <c r="X1733" i="56"/>
  <c r="S1733" i="56"/>
  <c r="U1733" i="56"/>
  <c r="N1733" i="56"/>
  <c r="W1733" i="56"/>
  <c r="M1733" i="56"/>
  <c r="V1733" i="56"/>
  <c r="Q2931" i="56"/>
  <c r="AG2931" i="56"/>
  <c r="Z2931" i="56"/>
  <c r="T2931" i="56"/>
  <c r="W2931" i="56"/>
  <c r="AF2931" i="56"/>
  <c r="K2931" i="56"/>
  <c r="Y2931" i="56"/>
  <c r="R2931" i="56"/>
  <c r="AH2931" i="56"/>
  <c r="AJ2931" i="56"/>
  <c r="P2931" i="56"/>
  <c r="AA2931" i="56"/>
  <c r="AC2931" i="56"/>
  <c r="L2931" i="56"/>
  <c r="X2931" i="56"/>
  <c r="N2931" i="56"/>
  <c r="AB2931" i="56"/>
  <c r="S2931" i="56"/>
  <c r="M2931" i="56"/>
  <c r="V2931" i="56"/>
  <c r="O2931" i="56"/>
  <c r="AI2931" i="56"/>
  <c r="U2931" i="56"/>
  <c r="AD2931" i="56"/>
  <c r="AE2931" i="56"/>
  <c r="S3044" i="56"/>
  <c r="AI3044" i="56"/>
  <c r="X3044" i="56"/>
  <c r="N3044" i="56"/>
  <c r="AD3044" i="56"/>
  <c r="U3044" i="56"/>
  <c r="K3044" i="56"/>
  <c r="AA3044" i="56"/>
  <c r="P3044" i="56"/>
  <c r="AF3044" i="56"/>
  <c r="V3044" i="56"/>
  <c r="Q3044" i="56"/>
  <c r="AC3044" i="56"/>
  <c r="AE3044" i="56"/>
  <c r="AJ3044" i="56"/>
  <c r="AG3044" i="56"/>
  <c r="L3044" i="56"/>
  <c r="R3044" i="56"/>
  <c r="Y3044" i="56"/>
  <c r="O3044" i="56"/>
  <c r="T3044" i="56"/>
  <c r="Z3044" i="56"/>
  <c r="M3044" i="56"/>
  <c r="W3044" i="56"/>
  <c r="AB3044" i="56"/>
  <c r="AH3044" i="56"/>
  <c r="Z1882" i="56"/>
  <c r="X1882" i="56"/>
  <c r="N1882" i="56"/>
  <c r="W1882" i="56"/>
  <c r="P1882" i="56"/>
  <c r="Y1882" i="56"/>
  <c r="O1882" i="56"/>
  <c r="AH1882" i="56"/>
  <c r="AF1882" i="56"/>
  <c r="U1882" i="56"/>
  <c r="AA1882" i="56"/>
  <c r="L1882" i="56"/>
  <c r="S1882" i="56"/>
  <c r="AB1882" i="56"/>
  <c r="AE1882" i="56"/>
  <c r="M1882" i="56"/>
  <c r="V1882" i="56"/>
  <c r="AJ1882" i="56"/>
  <c r="AI1882" i="56"/>
  <c r="AG1882" i="56"/>
  <c r="AD1882" i="56"/>
  <c r="R1882" i="56"/>
  <c r="K1882" i="56"/>
  <c r="T1882" i="56"/>
  <c r="AC1882" i="56"/>
  <c r="Q1882" i="56"/>
  <c r="T3086" i="56"/>
  <c r="AJ3086" i="56"/>
  <c r="Y3086" i="56"/>
  <c r="R3086" i="56"/>
  <c r="AH3086" i="56"/>
  <c r="AI3086" i="56"/>
  <c r="P3086" i="56"/>
  <c r="M3086" i="56"/>
  <c r="AG3086" i="56"/>
  <c r="AD3086" i="56"/>
  <c r="O3086" i="56"/>
  <c r="X3086" i="56"/>
  <c r="Q3086" i="56"/>
  <c r="N3086" i="56"/>
  <c r="W3086" i="56"/>
  <c r="K3086" i="56"/>
  <c r="L3086" i="56"/>
  <c r="AF3086" i="56"/>
  <c r="AC3086" i="56"/>
  <c r="Z3086" i="56"/>
  <c r="S3086" i="56"/>
  <c r="AB3086" i="56"/>
  <c r="AE3086" i="56"/>
  <c r="V3086" i="56"/>
  <c r="AA3086" i="56"/>
  <c r="U3086" i="56"/>
  <c r="AH1770" i="56"/>
  <c r="W1770" i="56"/>
  <c r="Y1770" i="56"/>
  <c r="X1770" i="56"/>
  <c r="Q1770" i="56"/>
  <c r="S1770" i="56"/>
  <c r="V1770" i="56"/>
  <c r="AA1770" i="56"/>
  <c r="T1770" i="56"/>
  <c r="N1770" i="56"/>
  <c r="P1770" i="56"/>
  <c r="Z1770" i="56"/>
  <c r="AF1770" i="56"/>
  <c r="AE1770" i="56"/>
  <c r="R1770" i="56"/>
  <c r="K1770" i="56"/>
  <c r="AD1770" i="56"/>
  <c r="AB1770" i="56"/>
  <c r="AJ1770" i="56"/>
  <c r="L1770" i="56"/>
  <c r="M1770" i="56"/>
  <c r="U1770" i="56"/>
  <c r="AG1770" i="56"/>
  <c r="AI1770" i="56"/>
  <c r="AC1770" i="56"/>
  <c r="O1770" i="56"/>
  <c r="S2974" i="56"/>
  <c r="AI2974" i="56"/>
  <c r="X2974" i="56"/>
  <c r="N2974" i="56"/>
  <c r="AD2974" i="56"/>
  <c r="AC2974" i="56"/>
  <c r="K2974" i="56"/>
  <c r="AA2974" i="56"/>
  <c r="P2974" i="56"/>
  <c r="AF2974" i="56"/>
  <c r="V2974" i="56"/>
  <c r="Y2974" i="56"/>
  <c r="AG2974" i="56"/>
  <c r="L2974" i="56"/>
  <c r="R2974" i="56"/>
  <c r="Q2974" i="56"/>
  <c r="O2974" i="56"/>
  <c r="T2974" i="56"/>
  <c r="Z2974" i="56"/>
  <c r="U2974" i="56"/>
  <c r="W2974" i="56"/>
  <c r="AB2974" i="56"/>
  <c r="AH2974" i="56"/>
  <c r="AE2974" i="56"/>
  <c r="AJ2974" i="56"/>
  <c r="M2974" i="56"/>
  <c r="U1859" i="56"/>
  <c r="W1859" i="56"/>
  <c r="N1859" i="56"/>
  <c r="AJ1859" i="56"/>
  <c r="AH1859" i="56"/>
  <c r="X1859" i="56"/>
  <c r="P1859" i="56"/>
  <c r="AC1859" i="56"/>
  <c r="AE1859" i="56"/>
  <c r="T1859" i="56"/>
  <c r="AD1859" i="56"/>
  <c r="S1859" i="56"/>
  <c r="K1859" i="56"/>
  <c r="AG1859" i="56"/>
  <c r="AI1859" i="56"/>
  <c r="AB1859" i="56"/>
  <c r="Z1859" i="56"/>
  <c r="Q1859" i="56"/>
  <c r="AF1859" i="56"/>
  <c r="AA1859" i="56"/>
  <c r="O1859" i="56"/>
  <c r="V1859" i="56"/>
  <c r="Y1859" i="56"/>
  <c r="M1859" i="56"/>
  <c r="L1859" i="56"/>
  <c r="R1859" i="56"/>
  <c r="S3015" i="56"/>
  <c r="AI3015" i="56"/>
  <c r="X3015" i="56"/>
  <c r="R3015" i="56"/>
  <c r="U3015" i="56"/>
  <c r="AG3015" i="56"/>
  <c r="K3015" i="56"/>
  <c r="AA3015" i="56"/>
  <c r="P3015" i="56"/>
  <c r="AF3015" i="56"/>
  <c r="AH3015" i="56"/>
  <c r="Q3015" i="56"/>
  <c r="N3015" i="56"/>
  <c r="O3015" i="56"/>
  <c r="AE3015" i="56"/>
  <c r="T3015" i="56"/>
  <c r="AJ3015" i="56"/>
  <c r="M3015" i="56"/>
  <c r="Y3015" i="56"/>
  <c r="V3015" i="56"/>
  <c r="W3015" i="56"/>
  <c r="AC3015" i="56"/>
  <c r="AB3015" i="56"/>
  <c r="Z3015" i="56"/>
  <c r="AD3015" i="56"/>
  <c r="L3015" i="56"/>
  <c r="AD1732" i="56"/>
  <c r="AB1732" i="56"/>
  <c r="AG1732" i="56"/>
  <c r="AE1732" i="56"/>
  <c r="L1732" i="56"/>
  <c r="S1732" i="56"/>
  <c r="V1732" i="56"/>
  <c r="T1732" i="56"/>
  <c r="AJ1732" i="56"/>
  <c r="AI1732" i="56"/>
  <c r="N1732" i="56"/>
  <c r="U1732" i="56"/>
  <c r="P1732" i="56"/>
  <c r="X1732" i="56"/>
  <c r="W1732" i="56"/>
  <c r="M1732" i="56"/>
  <c r="AF1732" i="56"/>
  <c r="AC1732" i="56"/>
  <c r="O1732" i="56"/>
  <c r="AH1732" i="56"/>
  <c r="AA1732" i="56"/>
  <c r="Q1732" i="56"/>
  <c r="K1732" i="56"/>
  <c r="Y1732" i="56"/>
  <c r="R1732" i="56"/>
  <c r="Z1732" i="56"/>
  <c r="V3107" i="56"/>
  <c r="O3107" i="56"/>
  <c r="AE3107" i="56"/>
  <c r="U3107" i="56"/>
  <c r="L3107" i="56"/>
  <c r="X3107" i="56"/>
  <c r="N3107" i="56"/>
  <c r="AD3107" i="56"/>
  <c r="W3107" i="56"/>
  <c r="M3107" i="56"/>
  <c r="AC3107" i="56"/>
  <c r="T3107" i="56"/>
  <c r="AF3107" i="56"/>
  <c r="R3107" i="56"/>
  <c r="AH3107" i="56"/>
  <c r="AA3107" i="56"/>
  <c r="Q3107" i="56"/>
  <c r="AG3107" i="56"/>
  <c r="AJ3107" i="56"/>
  <c r="K3107" i="56"/>
  <c r="Z3107" i="56"/>
  <c r="AB3107" i="56"/>
  <c r="AI3107" i="56"/>
  <c r="Y3107" i="56"/>
  <c r="S3107" i="56"/>
  <c r="P3107" i="56"/>
  <c r="W1719" i="56"/>
  <c r="U1719" i="56"/>
  <c r="V1719" i="56"/>
  <c r="T1719" i="56"/>
  <c r="AH1719" i="56"/>
  <c r="P1719" i="56"/>
  <c r="K1719" i="56"/>
  <c r="AA1719" i="56"/>
  <c r="AC1719" i="56"/>
  <c r="AF1719" i="56"/>
  <c r="N1719" i="56"/>
  <c r="S1719" i="56"/>
  <c r="AI1719" i="56"/>
  <c r="AD1719" i="56"/>
  <c r="AJ1719" i="56"/>
  <c r="O1719" i="56"/>
  <c r="L1719" i="56"/>
  <c r="Y1719" i="56"/>
  <c r="X1719" i="56"/>
  <c r="Z1719" i="56"/>
  <c r="M1719" i="56"/>
  <c r="AE1719" i="56"/>
  <c r="Q1719" i="56"/>
  <c r="AB1719" i="56"/>
  <c r="R1719" i="56"/>
  <c r="AG1719" i="56"/>
  <c r="Q3108" i="56"/>
  <c r="AG3108" i="56"/>
  <c r="Z3108" i="56"/>
  <c r="P3108" i="56"/>
  <c r="AF3108" i="56"/>
  <c r="K3108" i="56"/>
  <c r="W3108" i="56"/>
  <c r="Y3108" i="56"/>
  <c r="R3108" i="56"/>
  <c r="AH3108" i="56"/>
  <c r="X3108" i="56"/>
  <c r="S3108" i="56"/>
  <c r="O3108" i="56"/>
  <c r="AC3108" i="56"/>
  <c r="L3108" i="56"/>
  <c r="AI3108" i="56"/>
  <c r="N3108" i="56"/>
  <c r="T3108" i="56"/>
  <c r="AA3108" i="56"/>
  <c r="M3108" i="56"/>
  <c r="V3108" i="56"/>
  <c r="AB3108" i="56"/>
  <c r="AE3108" i="56"/>
  <c r="U3108" i="56"/>
  <c r="AD3108" i="56"/>
  <c r="AJ3108" i="56"/>
  <c r="B2" i="59"/>
  <c r="J70" i="22"/>
  <c r="C2" i="59" l="1"/>
  <c r="D2" i="59" l="1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AG181" i="22"/>
  <c r="AH181" i="22"/>
  <c r="AI181" i="22"/>
  <c r="AJ181" i="22"/>
  <c r="AK181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AG182" i="22"/>
  <c r="AH182" i="22"/>
  <c r="AI182" i="22"/>
  <c r="AJ182" i="22"/>
  <c r="AK182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AG183" i="22"/>
  <c r="AH183" i="22"/>
  <c r="AI183" i="22"/>
  <c r="AJ183" i="22"/>
  <c r="AK183" i="22"/>
  <c r="M182" i="22"/>
  <c r="M183" i="22"/>
  <c r="M181" i="22"/>
  <c r="N178" i="22"/>
  <c r="O178" i="22"/>
  <c r="P178" i="22"/>
  <c r="Q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AG178" i="22"/>
  <c r="AH178" i="22"/>
  <c r="AI178" i="22"/>
  <c r="AJ178" i="22"/>
  <c r="AK178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AG179" i="22"/>
  <c r="AH179" i="22"/>
  <c r="AI179" i="22"/>
  <c r="AJ179" i="22"/>
  <c r="AK179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AG180" i="22"/>
  <c r="AH180" i="22"/>
  <c r="AI180" i="22"/>
  <c r="AJ180" i="22"/>
  <c r="AK180" i="22"/>
  <c r="M179" i="22"/>
  <c r="M180" i="22"/>
  <c r="M178" i="22"/>
  <c r="N169" i="22"/>
  <c r="O169" i="22"/>
  <c r="P169" i="22"/>
  <c r="Q169" i="22"/>
  <c r="R169" i="22"/>
  <c r="S169" i="22"/>
  <c r="T169" i="22"/>
  <c r="U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AG169" i="22"/>
  <c r="AH169" i="22"/>
  <c r="AI169" i="22"/>
  <c r="AJ169" i="22"/>
  <c r="AK169" i="22"/>
  <c r="N170" i="22"/>
  <c r="O170" i="22"/>
  <c r="P170" i="22"/>
  <c r="Q170" i="22"/>
  <c r="R170" i="22"/>
  <c r="S170" i="22"/>
  <c r="T170" i="22"/>
  <c r="U170" i="22"/>
  <c r="V170" i="22"/>
  <c r="W170" i="22"/>
  <c r="X170" i="22"/>
  <c r="Y170" i="22"/>
  <c r="Z170" i="22"/>
  <c r="AA170" i="22"/>
  <c r="AB170" i="22"/>
  <c r="AC170" i="22"/>
  <c r="AD170" i="22"/>
  <c r="AE170" i="22"/>
  <c r="AF170" i="22"/>
  <c r="AG170" i="22"/>
  <c r="AH170" i="22"/>
  <c r="AI170" i="22"/>
  <c r="AJ170" i="22"/>
  <c r="AK170" i="22"/>
  <c r="N171" i="22"/>
  <c r="O171" i="22"/>
  <c r="P171" i="22"/>
  <c r="Q171" i="22"/>
  <c r="R171" i="22"/>
  <c r="S171" i="22"/>
  <c r="T171" i="22"/>
  <c r="U171" i="22"/>
  <c r="V171" i="22"/>
  <c r="W171" i="22"/>
  <c r="X171" i="22"/>
  <c r="Y171" i="22"/>
  <c r="Z171" i="22"/>
  <c r="AA171" i="22"/>
  <c r="AB171" i="22"/>
  <c r="AC171" i="22"/>
  <c r="AD171" i="22"/>
  <c r="AE171" i="22"/>
  <c r="AF171" i="22"/>
  <c r="AG171" i="22"/>
  <c r="AH171" i="22"/>
  <c r="AI171" i="22"/>
  <c r="AJ171" i="22"/>
  <c r="AK171" i="22"/>
  <c r="M170" i="22"/>
  <c r="M171" i="22"/>
  <c r="M169" i="22"/>
  <c r="N166" i="22"/>
  <c r="O166" i="22"/>
  <c r="P166" i="22"/>
  <c r="Q166" i="22"/>
  <c r="R166" i="22"/>
  <c r="S166" i="22"/>
  <c r="T166" i="22"/>
  <c r="U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AG166" i="22"/>
  <c r="AH166" i="22"/>
  <c r="AI166" i="22"/>
  <c r="AJ166" i="22"/>
  <c r="AK166" i="22"/>
  <c r="N167" i="22"/>
  <c r="O167" i="22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AG167" i="22"/>
  <c r="AH167" i="22"/>
  <c r="AI167" i="22"/>
  <c r="AJ167" i="22"/>
  <c r="AK167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M167" i="22"/>
  <c r="M168" i="22"/>
  <c r="M166" i="22"/>
  <c r="N160" i="22"/>
  <c r="O160" i="22"/>
  <c r="P160" i="22"/>
  <c r="Q160" i="22"/>
  <c r="R160" i="22"/>
  <c r="S160" i="22"/>
  <c r="T160" i="22"/>
  <c r="U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AG160" i="22"/>
  <c r="AH160" i="22"/>
  <c r="AI160" i="22"/>
  <c r="AJ160" i="22"/>
  <c r="AK160" i="22"/>
  <c r="N161" i="22"/>
  <c r="O161" i="22"/>
  <c r="P161" i="22"/>
  <c r="Q161" i="22"/>
  <c r="R161" i="22"/>
  <c r="S161" i="22"/>
  <c r="T161" i="22"/>
  <c r="U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AG161" i="22"/>
  <c r="AH161" i="22"/>
  <c r="AI161" i="22"/>
  <c r="AJ161" i="22"/>
  <c r="AK161" i="22"/>
  <c r="N162" i="22"/>
  <c r="O162" i="22"/>
  <c r="P162" i="22"/>
  <c r="Q162" i="22"/>
  <c r="R162" i="22"/>
  <c r="S162" i="22"/>
  <c r="T162" i="22"/>
  <c r="U162" i="22"/>
  <c r="V162" i="22"/>
  <c r="W162" i="22"/>
  <c r="X162" i="22"/>
  <c r="Y162" i="22"/>
  <c r="Z162" i="22"/>
  <c r="AA162" i="22"/>
  <c r="AB162" i="22"/>
  <c r="AC162" i="22"/>
  <c r="AD162" i="22"/>
  <c r="AE162" i="22"/>
  <c r="AF162" i="22"/>
  <c r="AG162" i="22"/>
  <c r="AH162" i="22"/>
  <c r="AI162" i="22"/>
  <c r="AJ162" i="22"/>
  <c r="AK162" i="22"/>
  <c r="M161" i="22"/>
  <c r="M162" i="22"/>
  <c r="M160" i="22"/>
  <c r="N157" i="22"/>
  <c r="O157" i="22"/>
  <c r="P157" i="22"/>
  <c r="Q157" i="22"/>
  <c r="R157" i="22"/>
  <c r="S157" i="22"/>
  <c r="T157" i="22"/>
  <c r="U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AG157" i="22"/>
  <c r="AH157" i="22"/>
  <c r="AI157" i="22"/>
  <c r="AJ157" i="22"/>
  <c r="AK157" i="22"/>
  <c r="N158" i="22"/>
  <c r="O158" i="22"/>
  <c r="P158" i="22"/>
  <c r="Q158" i="22"/>
  <c r="R158" i="22"/>
  <c r="S158" i="22"/>
  <c r="T158" i="22"/>
  <c r="U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AG158" i="22"/>
  <c r="AH158" i="22"/>
  <c r="AI158" i="22"/>
  <c r="AJ158" i="22"/>
  <c r="AK158" i="22"/>
  <c r="N159" i="22"/>
  <c r="O159" i="22"/>
  <c r="P159" i="22"/>
  <c r="Q159" i="22"/>
  <c r="R159" i="22"/>
  <c r="S159" i="22"/>
  <c r="T159" i="22"/>
  <c r="U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AG159" i="22"/>
  <c r="AH159" i="22"/>
  <c r="AI159" i="22"/>
  <c r="AJ159" i="22"/>
  <c r="AK159" i="22"/>
  <c r="M158" i="22"/>
  <c r="M159" i="22"/>
  <c r="M157" i="22"/>
  <c r="N154" i="22"/>
  <c r="O154" i="22"/>
  <c r="P154" i="22"/>
  <c r="Q154" i="22"/>
  <c r="R154" i="22"/>
  <c r="S154" i="22"/>
  <c r="T154" i="22"/>
  <c r="U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AG154" i="22"/>
  <c r="AH154" i="22"/>
  <c r="AI154" i="22"/>
  <c r="AJ154" i="22"/>
  <c r="AK154" i="22"/>
  <c r="N155" i="22"/>
  <c r="O155" i="22"/>
  <c r="P155" i="22"/>
  <c r="Q155" i="22"/>
  <c r="R155" i="22"/>
  <c r="S155" i="22"/>
  <c r="T155" i="22"/>
  <c r="U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AG155" i="22"/>
  <c r="AH155" i="22"/>
  <c r="AI155" i="22"/>
  <c r="AJ155" i="22"/>
  <c r="AK155" i="22"/>
  <c r="N156" i="22"/>
  <c r="O156" i="22"/>
  <c r="P156" i="22"/>
  <c r="Q156" i="22"/>
  <c r="R156" i="22"/>
  <c r="S156" i="22"/>
  <c r="T156" i="22"/>
  <c r="U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AG156" i="22"/>
  <c r="AH156" i="22"/>
  <c r="AI156" i="22"/>
  <c r="AJ156" i="22"/>
  <c r="AK156" i="22"/>
  <c r="M154" i="22"/>
  <c r="M155" i="22"/>
  <c r="M156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AI148" i="22"/>
  <c r="AJ148" i="22"/>
  <c r="AK148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M149" i="22"/>
  <c r="M150" i="22"/>
  <c r="M148" i="22"/>
  <c r="E2" i="59" l="1"/>
  <c r="F2" i="59" l="1"/>
  <c r="G2" i="59" l="1"/>
  <c r="H2" i="59" l="1"/>
  <c r="I2" i="59" l="1"/>
  <c r="F3" i="1"/>
  <c r="B4" i="1"/>
  <c r="J2" i="59" l="1"/>
  <c r="B5" i="1"/>
  <c r="F4" i="1"/>
  <c r="K2" i="59" l="1"/>
  <c r="B6" i="1"/>
  <c r="F5" i="1"/>
  <c r="L2" i="59" l="1"/>
  <c r="AK190" i="22"/>
  <c r="B7" i="1"/>
  <c r="F6" i="1"/>
  <c r="M2" i="59" l="1"/>
  <c r="AK104" i="22"/>
  <c r="AK122" i="22"/>
  <c r="AK92" i="22"/>
  <c r="AK125" i="22"/>
  <c r="AK98" i="22"/>
  <c r="AK110" i="22"/>
  <c r="AK101" i="22"/>
  <c r="AK113" i="22"/>
  <c r="B8" i="1"/>
  <c r="F7" i="1"/>
  <c r="N2" i="59" l="1"/>
  <c r="B9" i="1"/>
  <c r="F8" i="1"/>
  <c r="O2" i="59" l="1"/>
  <c r="O188" i="22"/>
  <c r="P188" i="22"/>
  <c r="B10" i="1"/>
  <c r="F9" i="1"/>
  <c r="AG190" i="22" l="1"/>
  <c r="X190" i="22"/>
  <c r="P190" i="22"/>
  <c r="AD190" i="22"/>
  <c r="V190" i="22"/>
  <c r="AH190" i="22"/>
  <c r="AB190" i="22"/>
  <c r="T188" i="22"/>
  <c r="R188" i="22"/>
  <c r="AI188" i="22"/>
  <c r="AA188" i="22"/>
  <c r="N188" i="22"/>
  <c r="O1469" i="56"/>
  <c r="O1505" i="56"/>
  <c r="O1516" i="56"/>
  <c r="O1517" i="56"/>
  <c r="O1468" i="56"/>
  <c r="O1553" i="56"/>
  <c r="O1552" i="56"/>
  <c r="O1608" i="56"/>
  <c r="O1614" i="56"/>
  <c r="S188" i="22"/>
  <c r="Z188" i="22"/>
  <c r="T190" i="22"/>
  <c r="U190" i="22"/>
  <c r="P2" i="59"/>
  <c r="P90" i="22"/>
  <c r="P96" i="22"/>
  <c r="P99" i="22"/>
  <c r="P102" i="22"/>
  <c r="P108" i="22"/>
  <c r="P111" i="22"/>
  <c r="P120" i="22"/>
  <c r="P123" i="22"/>
  <c r="O90" i="22"/>
  <c r="O96" i="22"/>
  <c r="O99" i="22"/>
  <c r="O102" i="22"/>
  <c r="O108" i="22"/>
  <c r="O111" i="22"/>
  <c r="O120" i="22"/>
  <c r="O123" i="22"/>
  <c r="M188" i="22"/>
  <c r="W188" i="22"/>
  <c r="AE188" i="22"/>
  <c r="AD188" i="22"/>
  <c r="Q188" i="22"/>
  <c r="AC190" i="22"/>
  <c r="S190" i="22"/>
  <c r="U188" i="22"/>
  <c r="AF188" i="22"/>
  <c r="V188" i="22"/>
  <c r="AJ190" i="22"/>
  <c r="Z190" i="22"/>
  <c r="Y190" i="22"/>
  <c r="AK188" i="22"/>
  <c r="AH188" i="22"/>
  <c r="Y188" i="22"/>
  <c r="AB188" i="22"/>
  <c r="AG188" i="22"/>
  <c r="O190" i="22"/>
  <c r="Q190" i="22"/>
  <c r="AF190" i="22"/>
  <c r="AE190" i="22"/>
  <c r="AC188" i="22"/>
  <c r="N190" i="22"/>
  <c r="O1627" i="56"/>
  <c r="O1542" i="56"/>
  <c r="AA190" i="22"/>
  <c r="AJ188" i="22"/>
  <c r="W190" i="22"/>
  <c r="AI190" i="22"/>
  <c r="R190" i="22"/>
  <c r="X188" i="22"/>
  <c r="B11" i="1"/>
  <c r="F10" i="1"/>
  <c r="T2140" i="56" l="1"/>
  <c r="T2080" i="56"/>
  <c r="T2060" i="56"/>
  <c r="T2040" i="56"/>
  <c r="T2004" i="56"/>
  <c r="T2159" i="56"/>
  <c r="T2031" i="56"/>
  <c r="T1987" i="56"/>
  <c r="T2192" i="56"/>
  <c r="T2048" i="56"/>
  <c r="T2024" i="56"/>
  <c r="T2099" i="56"/>
  <c r="T2051" i="56"/>
  <c r="T2164" i="56"/>
  <c r="T1984" i="56"/>
  <c r="T2167" i="56"/>
  <c r="T1995" i="56"/>
  <c r="T2094" i="56"/>
  <c r="T1956" i="56"/>
  <c r="T2123" i="56"/>
  <c r="T2111" i="56"/>
  <c r="T2150" i="56"/>
  <c r="T2042" i="56"/>
  <c r="T2022" i="56"/>
  <c r="T2166" i="56"/>
  <c r="T2102" i="56"/>
  <c r="T2070" i="56"/>
  <c r="T1974" i="56"/>
  <c r="T2113" i="56"/>
  <c r="T2065" i="56"/>
  <c r="T2005" i="56"/>
  <c r="T1961" i="56"/>
  <c r="T2182" i="56"/>
  <c r="T2169" i="56"/>
  <c r="T1979" i="56"/>
  <c r="T2130" i="56"/>
  <c r="T2066" i="56"/>
  <c r="T2146" i="56"/>
  <c r="T2000" i="56"/>
  <c r="T2122" i="56"/>
  <c r="T2105" i="56"/>
  <c r="T2013" i="56"/>
  <c r="T2082" i="56"/>
  <c r="T2053" i="56"/>
  <c r="T1957" i="56"/>
  <c r="T2014" i="56"/>
  <c r="T2025" i="56"/>
  <c r="Q2148" i="56"/>
  <c r="Q2084" i="56"/>
  <c r="Q2016" i="56"/>
  <c r="Q2151" i="56"/>
  <c r="Q2119" i="56"/>
  <c r="Q2067" i="56"/>
  <c r="Q2019" i="56"/>
  <c r="Q1975" i="56"/>
  <c r="Q2064" i="56"/>
  <c r="Q2024" i="56"/>
  <c r="Q2115" i="56"/>
  <c r="Q2055" i="56"/>
  <c r="Q2023" i="56"/>
  <c r="Q2192" i="56"/>
  <c r="Q2144" i="56"/>
  <c r="Q2032" i="56"/>
  <c r="Q2166" i="56"/>
  <c r="Q2114" i="56"/>
  <c r="Q2062" i="56"/>
  <c r="Q1955" i="56"/>
  <c r="Q1996" i="56"/>
  <c r="Q2094" i="56"/>
  <c r="Q2152" i="56"/>
  <c r="Q2026" i="56"/>
  <c r="Q2117" i="56"/>
  <c r="Q2001" i="56"/>
  <c r="Q2002" i="56"/>
  <c r="Q2088" i="56"/>
  <c r="Q2155" i="56"/>
  <c r="Q2178" i="56"/>
  <c r="Q2137" i="56"/>
  <c r="Q2105" i="56"/>
  <c r="Q2021" i="56"/>
  <c r="Q1957" i="56"/>
  <c r="Q1967" i="56"/>
  <c r="Q2173" i="56"/>
  <c r="Q2057" i="56"/>
  <c r="Q2060" i="56"/>
  <c r="Q1965" i="56"/>
  <c r="Q2041" i="56"/>
  <c r="Q2120" i="56"/>
  <c r="Q2054" i="56"/>
  <c r="Q2077" i="56"/>
  <c r="Q1977" i="56"/>
  <c r="Y2188" i="56"/>
  <c r="Y2160" i="56"/>
  <c r="Y1996" i="56"/>
  <c r="Y1956" i="56"/>
  <c r="Y2011" i="56"/>
  <c r="Y1984" i="56"/>
  <c r="Y2179" i="56"/>
  <c r="Y2151" i="56"/>
  <c r="Y2119" i="56"/>
  <c r="Y2087" i="56"/>
  <c r="Y1995" i="56"/>
  <c r="Y1963" i="56"/>
  <c r="Y2100" i="56"/>
  <c r="Y2048" i="56"/>
  <c r="Y2191" i="56"/>
  <c r="Y2043" i="56"/>
  <c r="Y2182" i="56"/>
  <c r="Y2138" i="56"/>
  <c r="Y2118" i="56"/>
  <c r="Y2074" i="56"/>
  <c r="Y2038" i="56"/>
  <c r="Y2131" i="56"/>
  <c r="Y2079" i="56"/>
  <c r="Y1975" i="56"/>
  <c r="Y2112" i="56"/>
  <c r="Y1968" i="56"/>
  <c r="Y2019" i="56"/>
  <c r="Y2110" i="56"/>
  <c r="Y1966" i="56"/>
  <c r="Y2105" i="56"/>
  <c r="Y2049" i="56"/>
  <c r="Y1957" i="56"/>
  <c r="Y2051" i="56"/>
  <c r="Y1982" i="56"/>
  <c r="Y2173" i="56"/>
  <c r="Y2111" i="56"/>
  <c r="Y1986" i="56"/>
  <c r="Y2109" i="56"/>
  <c r="Y2001" i="56"/>
  <c r="Y2008" i="56"/>
  <c r="Y2158" i="56"/>
  <c r="Y2177" i="56"/>
  <c r="Y2061" i="56"/>
  <c r="Y2154" i="56"/>
  <c r="Y2081" i="56"/>
  <c r="Y2150" i="56"/>
  <c r="Y2097" i="56"/>
  <c r="AJ189" i="22"/>
  <c r="AD2152" i="56"/>
  <c r="AD2191" i="56"/>
  <c r="AD2119" i="56"/>
  <c r="AD2043" i="56"/>
  <c r="AD2007" i="56"/>
  <c r="AD2056" i="56"/>
  <c r="AD2048" i="56"/>
  <c r="AD1968" i="56"/>
  <c r="AD2159" i="56"/>
  <c r="AD2115" i="56"/>
  <c r="AD2067" i="56"/>
  <c r="AD2047" i="56"/>
  <c r="AD2003" i="56"/>
  <c r="AD1971" i="56"/>
  <c r="AD2156" i="56"/>
  <c r="AD1980" i="56"/>
  <c r="AD2170" i="56"/>
  <c r="AD2160" i="56"/>
  <c r="AD2092" i="56"/>
  <c r="AD2068" i="56"/>
  <c r="AD1995" i="56"/>
  <c r="AD2138" i="56"/>
  <c r="AD2106" i="56"/>
  <c r="AD2074" i="56"/>
  <c r="AD2034" i="56"/>
  <c r="AD2008" i="56"/>
  <c r="AD2186" i="56"/>
  <c r="AD2054" i="56"/>
  <c r="AD2053" i="56"/>
  <c r="AD1977" i="56"/>
  <c r="AD2127" i="56"/>
  <c r="AD1970" i="56"/>
  <c r="AD2189" i="56"/>
  <c r="AD2133" i="56"/>
  <c r="AD2057" i="56"/>
  <c r="AD2045" i="56"/>
  <c r="AD2166" i="56"/>
  <c r="AD2085" i="56"/>
  <c r="AD2017" i="56"/>
  <c r="AD2129" i="56"/>
  <c r="AD1962" i="56"/>
  <c r="AD2105" i="56"/>
  <c r="AD1993" i="56"/>
  <c r="AD1986" i="56"/>
  <c r="U1955" i="56"/>
  <c r="U2116" i="56"/>
  <c r="U2100" i="56"/>
  <c r="U2052" i="56"/>
  <c r="U1980" i="56"/>
  <c r="U2191" i="56"/>
  <c r="U2115" i="56"/>
  <c r="U1975" i="56"/>
  <c r="U2164" i="56"/>
  <c r="U2012" i="56"/>
  <c r="U2163" i="56"/>
  <c r="U2155" i="56"/>
  <c r="U2043" i="56"/>
  <c r="U1967" i="56"/>
  <c r="U2160" i="56"/>
  <c r="U2032" i="56"/>
  <c r="U2123" i="56"/>
  <c r="U1987" i="56"/>
  <c r="U2146" i="56"/>
  <c r="U2094" i="56"/>
  <c r="U2050" i="56"/>
  <c r="U2140" i="56"/>
  <c r="U2120" i="56"/>
  <c r="U2056" i="56"/>
  <c r="U2020" i="56"/>
  <c r="U2179" i="56"/>
  <c r="U2099" i="56"/>
  <c r="U1979" i="56"/>
  <c r="U2154" i="56"/>
  <c r="U2142" i="56"/>
  <c r="U2176" i="56"/>
  <c r="U2040" i="56"/>
  <c r="U2091" i="56"/>
  <c r="U2122" i="56"/>
  <c r="U1970" i="56"/>
  <c r="U2145" i="56"/>
  <c r="U2113" i="56"/>
  <c r="U2025" i="56"/>
  <c r="U1985" i="56"/>
  <c r="U1965" i="56"/>
  <c r="U2039" i="56"/>
  <c r="U1995" i="56"/>
  <c r="U2169" i="56"/>
  <c r="U2187" i="56"/>
  <c r="U2103" i="56"/>
  <c r="U2023" i="56"/>
  <c r="U2102" i="56"/>
  <c r="U1986" i="56"/>
  <c r="U2181" i="56"/>
  <c r="U2177" i="56"/>
  <c r="U2085" i="56"/>
  <c r="U2049" i="56"/>
  <c r="U1989" i="56"/>
  <c r="U2024" i="56"/>
  <c r="U2171" i="56"/>
  <c r="U2138" i="56"/>
  <c r="U2042" i="56"/>
  <c r="U1982" i="56"/>
  <c r="U1978" i="56"/>
  <c r="U2194" i="56"/>
  <c r="U2117" i="56"/>
  <c r="U1993" i="56"/>
  <c r="U2028" i="56"/>
  <c r="U2030" i="56"/>
  <c r="U2069" i="56"/>
  <c r="U2121" i="56"/>
  <c r="U2017" i="56"/>
  <c r="U2014" i="56"/>
  <c r="U2137" i="56"/>
  <c r="U1961" i="56"/>
  <c r="V2124" i="56"/>
  <c r="V2028" i="56"/>
  <c r="V2020" i="56"/>
  <c r="V1956" i="56"/>
  <c r="V2155" i="56"/>
  <c r="V2111" i="56"/>
  <c r="V2015" i="56"/>
  <c r="V1979" i="56"/>
  <c r="V2172" i="56"/>
  <c r="V2104" i="56"/>
  <c r="V2052" i="56"/>
  <c r="V2008" i="56"/>
  <c r="V1976" i="56"/>
  <c r="V2179" i="56"/>
  <c r="V2107" i="56"/>
  <c r="V2180" i="56"/>
  <c r="V1968" i="56"/>
  <c r="V2103" i="56"/>
  <c r="V2091" i="56"/>
  <c r="V1991" i="56"/>
  <c r="V2150" i="56"/>
  <c r="V2118" i="56"/>
  <c r="V2086" i="56"/>
  <c r="V2038" i="56"/>
  <c r="V2144" i="56"/>
  <c r="V2147" i="56"/>
  <c r="V2115" i="56"/>
  <c r="V2007" i="56"/>
  <c r="V2012" i="56"/>
  <c r="V2149" i="56"/>
  <c r="V2089" i="56"/>
  <c r="V2033" i="56"/>
  <c r="V2005" i="56"/>
  <c r="V1989" i="56"/>
  <c r="V2062" i="56"/>
  <c r="V2151" i="56"/>
  <c r="V2186" i="56"/>
  <c r="V1998" i="56"/>
  <c r="V1962" i="56"/>
  <c r="V2153" i="56"/>
  <c r="V2113" i="56"/>
  <c r="V1957" i="56"/>
  <c r="V2051" i="56"/>
  <c r="V2006" i="56"/>
  <c r="V2002" i="56"/>
  <c r="V2185" i="56"/>
  <c r="V2093" i="56"/>
  <c r="V1997" i="56"/>
  <c r="V2170" i="56"/>
  <c r="V2141" i="56"/>
  <c r="V2081" i="56"/>
  <c r="V2061" i="56"/>
  <c r="V2009" i="56"/>
  <c r="V2173" i="56"/>
  <c r="V2049" i="56"/>
  <c r="V2119" i="56"/>
  <c r="V2109" i="56"/>
  <c r="V2105" i="56"/>
  <c r="L2108" i="56"/>
  <c r="L2064" i="56"/>
  <c r="L2040" i="56"/>
  <c r="L2024" i="56"/>
  <c r="L1984" i="56"/>
  <c r="L1972" i="56"/>
  <c r="L2147" i="56"/>
  <c r="L2095" i="56"/>
  <c r="L2020" i="56"/>
  <c r="L2183" i="56"/>
  <c r="L2115" i="56"/>
  <c r="L1975" i="56"/>
  <c r="L2000" i="56"/>
  <c r="L2019" i="56"/>
  <c r="L2190" i="56"/>
  <c r="L2138" i="56"/>
  <c r="L2106" i="56"/>
  <c r="L2074" i="56"/>
  <c r="L1964" i="56"/>
  <c r="L2107" i="56"/>
  <c r="L2051" i="56"/>
  <c r="L1967" i="56"/>
  <c r="L2162" i="56"/>
  <c r="L2163" i="56"/>
  <c r="L2055" i="56"/>
  <c r="L2043" i="56"/>
  <c r="L2114" i="56"/>
  <c r="L2062" i="56"/>
  <c r="L2050" i="56"/>
  <c r="L1994" i="56"/>
  <c r="L2153" i="56"/>
  <c r="L2121" i="56"/>
  <c r="L2109" i="56"/>
  <c r="L2017" i="56"/>
  <c r="L1981" i="56"/>
  <c r="L2096" i="56"/>
  <c r="L2032" i="56"/>
  <c r="L2131" i="56"/>
  <c r="L2054" i="56"/>
  <c r="L1982" i="56"/>
  <c r="L2071" i="56"/>
  <c r="L2150" i="56"/>
  <c r="L1962" i="56"/>
  <c r="L2185" i="56"/>
  <c r="L2091" i="56"/>
  <c r="L2023" i="56"/>
  <c r="L2130" i="56"/>
  <c r="L2066" i="56"/>
  <c r="L2169" i="56"/>
  <c r="L2149" i="56"/>
  <c r="L1986" i="56"/>
  <c r="L2193" i="56"/>
  <c r="L1993" i="56"/>
  <c r="L2002" i="56"/>
  <c r="L2085" i="56"/>
  <c r="L2018" i="56"/>
  <c r="L2065" i="56"/>
  <c r="L2045" i="56"/>
  <c r="L2048" i="56"/>
  <c r="L2154" i="56"/>
  <c r="L1970" i="56"/>
  <c r="L2069" i="56"/>
  <c r="L1961" i="56"/>
  <c r="AA2164" i="56"/>
  <c r="AA2112" i="56"/>
  <c r="AA2032" i="56"/>
  <c r="AA2183" i="56"/>
  <c r="AA2063" i="56"/>
  <c r="AA2019" i="56"/>
  <c r="AA1983" i="56"/>
  <c r="AA2132" i="56"/>
  <c r="AA2076" i="56"/>
  <c r="AA2052" i="56"/>
  <c r="AA2024" i="56"/>
  <c r="AA1991" i="56"/>
  <c r="AA2108" i="56"/>
  <c r="AA2115" i="56"/>
  <c r="AA1979" i="56"/>
  <c r="AA2142" i="56"/>
  <c r="AA2078" i="56"/>
  <c r="AA2136" i="56"/>
  <c r="AA2191" i="56"/>
  <c r="AA2119" i="56"/>
  <c r="AA2166" i="56"/>
  <c r="AA2102" i="56"/>
  <c r="AA2184" i="56"/>
  <c r="AA1960" i="56"/>
  <c r="AA2026" i="56"/>
  <c r="AA2137" i="56"/>
  <c r="AA1989" i="56"/>
  <c r="AA2016" i="56"/>
  <c r="AA2154" i="56"/>
  <c r="AA2059" i="56"/>
  <c r="AA2106" i="56"/>
  <c r="AA2002" i="56"/>
  <c r="AA2145" i="56"/>
  <c r="AA1997" i="56"/>
  <c r="AA2167" i="56"/>
  <c r="AA1998" i="56"/>
  <c r="AA2090" i="56"/>
  <c r="AA1992" i="56"/>
  <c r="AA2065" i="56"/>
  <c r="AA1963" i="56"/>
  <c r="AA2141" i="56"/>
  <c r="AA2006" i="56"/>
  <c r="T189" i="22"/>
  <c r="S2116" i="56"/>
  <c r="S2056" i="56"/>
  <c r="S2187" i="56"/>
  <c r="S2031" i="56"/>
  <c r="S2180" i="56"/>
  <c r="S2044" i="56"/>
  <c r="S1972" i="56"/>
  <c r="S2095" i="56"/>
  <c r="S2007" i="56"/>
  <c r="S1971" i="56"/>
  <c r="S2156" i="56"/>
  <c r="S1988" i="56"/>
  <c r="S2131" i="56"/>
  <c r="S2182" i="56"/>
  <c r="S2102" i="56"/>
  <c r="S2054" i="56"/>
  <c r="S2018" i="56"/>
  <c r="S2040" i="56"/>
  <c r="S2163" i="56"/>
  <c r="S2022" i="56"/>
  <c r="S2032" i="56"/>
  <c r="S2151" i="56"/>
  <c r="S1959" i="56"/>
  <c r="S2138" i="56"/>
  <c r="S2098" i="56"/>
  <c r="S2034" i="56"/>
  <c r="S1986" i="56"/>
  <c r="S2173" i="56"/>
  <c r="S2057" i="56"/>
  <c r="S2009" i="56"/>
  <c r="S1991" i="56"/>
  <c r="S2142" i="56"/>
  <c r="S2002" i="56"/>
  <c r="S2008" i="56"/>
  <c r="S2006" i="56"/>
  <c r="S2053" i="56"/>
  <c r="S2017" i="56"/>
  <c r="S2172" i="56"/>
  <c r="S2146" i="56"/>
  <c r="S2071" i="56"/>
  <c r="S2026" i="56"/>
  <c r="S1966" i="56"/>
  <c r="S1997" i="56"/>
  <c r="AB2076" i="56"/>
  <c r="AB2000" i="56"/>
  <c r="AB1960" i="56"/>
  <c r="AB2163" i="56"/>
  <c r="AB1995" i="56"/>
  <c r="AB2044" i="56"/>
  <c r="AB1980" i="56"/>
  <c r="AB2151" i="56"/>
  <c r="AB2119" i="56"/>
  <c r="AB1983" i="56"/>
  <c r="AB1972" i="56"/>
  <c r="AB2043" i="56"/>
  <c r="AB2112" i="56"/>
  <c r="AB2008" i="56"/>
  <c r="AB2143" i="56"/>
  <c r="AB2031" i="56"/>
  <c r="AB1971" i="56"/>
  <c r="AB2142" i="56"/>
  <c r="AB2110" i="56"/>
  <c r="AB2078" i="56"/>
  <c r="AB2190" i="56"/>
  <c r="AB2086" i="56"/>
  <c r="AB2061" i="56"/>
  <c r="AB2021" i="56"/>
  <c r="AB1973" i="56"/>
  <c r="AB1956" i="56"/>
  <c r="AB2166" i="56"/>
  <c r="AB1962" i="56"/>
  <c r="AB2027" i="56"/>
  <c r="AB2082" i="56"/>
  <c r="AB1990" i="56"/>
  <c r="AB2125" i="56"/>
  <c r="AB1961" i="56"/>
  <c r="AB2155" i="56"/>
  <c r="AB2014" i="56"/>
  <c r="AB2130" i="56"/>
  <c r="AB2149" i="56"/>
  <c r="AB2081" i="56"/>
  <c r="AB2096" i="56"/>
  <c r="AB2121" i="56"/>
  <c r="AB2117" i="56"/>
  <c r="P189" i="22"/>
  <c r="O2168" i="56"/>
  <c r="O2136" i="56"/>
  <c r="O2104" i="56"/>
  <c r="O2072" i="56"/>
  <c r="O2040" i="56"/>
  <c r="O2004" i="56"/>
  <c r="O1956" i="56"/>
  <c r="O2023" i="56"/>
  <c r="O2144" i="56"/>
  <c r="O2080" i="56"/>
  <c r="O2091" i="56"/>
  <c r="O1991" i="56"/>
  <c r="O2156" i="56"/>
  <c r="O2175" i="56"/>
  <c r="O2150" i="56"/>
  <c r="O2114" i="56"/>
  <c r="O2062" i="56"/>
  <c r="O2038" i="56"/>
  <c r="O2092" i="56"/>
  <c r="O2163" i="56"/>
  <c r="O2186" i="56"/>
  <c r="O2118" i="56"/>
  <c r="O2070" i="56"/>
  <c r="O2020" i="56"/>
  <c r="O2190" i="56"/>
  <c r="O2074" i="56"/>
  <c r="O2101" i="56"/>
  <c r="O2025" i="56"/>
  <c r="O2094" i="56"/>
  <c r="O2177" i="56"/>
  <c r="O2095" i="56"/>
  <c r="O2194" i="56"/>
  <c r="O1994" i="56"/>
  <c r="O2185" i="56"/>
  <c r="O2129" i="56"/>
  <c r="O2081" i="56"/>
  <c r="O2005" i="56"/>
  <c r="O1973" i="56"/>
  <c r="O1963" i="56"/>
  <c r="O2018" i="56"/>
  <c r="O1958" i="56"/>
  <c r="O2145" i="56"/>
  <c r="O1957" i="56"/>
  <c r="O2057" i="56"/>
  <c r="O1971" i="56"/>
  <c r="Z2124" i="56"/>
  <c r="Z2167" i="56"/>
  <c r="Z2119" i="56"/>
  <c r="Z2031" i="56"/>
  <c r="Z1963" i="56"/>
  <c r="Z2176" i="56"/>
  <c r="Z2120" i="56"/>
  <c r="Z2032" i="56"/>
  <c r="Z2191" i="56"/>
  <c r="Z2143" i="56"/>
  <c r="Z1987" i="56"/>
  <c r="Z2088" i="56"/>
  <c r="Z2000" i="56"/>
  <c r="Z2075" i="56"/>
  <c r="Z2174" i="56"/>
  <c r="Z2122" i="56"/>
  <c r="Z2102" i="56"/>
  <c r="Z2070" i="56"/>
  <c r="Z2128" i="56"/>
  <c r="Z1980" i="56"/>
  <c r="Z2083" i="56"/>
  <c r="Z2027" i="56"/>
  <c r="Z2099" i="56"/>
  <c r="Z2150" i="56"/>
  <c r="Z2022" i="56"/>
  <c r="Z2193" i="56"/>
  <c r="Z2157" i="56"/>
  <c r="Z2021" i="56"/>
  <c r="Z2017" i="56"/>
  <c r="Z2114" i="56"/>
  <c r="Z2100" i="56"/>
  <c r="Z1976" i="56"/>
  <c r="Z2123" i="56"/>
  <c r="Z2186" i="56"/>
  <c r="Z2018" i="56"/>
  <c r="Z2101" i="56"/>
  <c r="Z2041" i="56"/>
  <c r="Z1981" i="56"/>
  <c r="Z1965" i="56"/>
  <c r="Z2003" i="56"/>
  <c r="Z2026" i="56"/>
  <c r="Z2153" i="56"/>
  <c r="Z2039" i="56"/>
  <c r="Z2133" i="56"/>
  <c r="Z1957" i="56"/>
  <c r="Z1964" i="56"/>
  <c r="Z2121" i="56"/>
  <c r="Z2057" i="56"/>
  <c r="Z2005" i="56"/>
  <c r="Z2052" i="56"/>
  <c r="Z2042" i="56"/>
  <c r="Z2015" i="56"/>
  <c r="Z2137" i="56"/>
  <c r="Z2037" i="56"/>
  <c r="Z1961" i="56"/>
  <c r="P2108" i="56"/>
  <c r="P2076" i="56"/>
  <c r="P2063" i="56"/>
  <c r="P2188" i="56"/>
  <c r="P2024" i="56"/>
  <c r="P1972" i="56"/>
  <c r="P2127" i="56"/>
  <c r="P2091" i="56"/>
  <c r="P2019" i="56"/>
  <c r="P1967" i="56"/>
  <c r="P2135" i="56"/>
  <c r="P2190" i="56"/>
  <c r="P2138" i="56"/>
  <c r="P2078" i="56"/>
  <c r="P2018" i="56"/>
  <c r="P2178" i="56"/>
  <c r="P2042" i="56"/>
  <c r="P2111" i="56"/>
  <c r="P2146" i="56"/>
  <c r="P2050" i="56"/>
  <c r="P1994" i="56"/>
  <c r="P1962" i="56"/>
  <c r="P2141" i="56"/>
  <c r="P2093" i="56"/>
  <c r="P2025" i="56"/>
  <c r="P1988" i="56"/>
  <c r="P1986" i="56"/>
  <c r="P2116" i="56"/>
  <c r="P2163" i="56"/>
  <c r="P2026" i="56"/>
  <c r="P1958" i="56"/>
  <c r="P2157" i="56"/>
  <c r="P2021" i="56"/>
  <c r="P1969" i="56"/>
  <c r="P2150" i="56"/>
  <c r="P2031" i="56"/>
  <c r="P2101" i="56"/>
  <c r="P2099" i="56"/>
  <c r="P2029" i="56"/>
  <c r="P2087" i="56"/>
  <c r="P2032" i="56"/>
  <c r="P2113" i="56"/>
  <c r="P1981" i="56"/>
  <c r="R2160" i="56"/>
  <c r="R2032" i="56"/>
  <c r="R2167" i="56"/>
  <c r="R2067" i="56"/>
  <c r="R2188" i="56"/>
  <c r="R2132" i="56"/>
  <c r="R2155" i="56"/>
  <c r="R2019" i="56"/>
  <c r="R2180" i="56"/>
  <c r="R2016" i="56"/>
  <c r="R2159" i="56"/>
  <c r="R2059" i="56"/>
  <c r="R2108" i="56"/>
  <c r="R1972" i="56"/>
  <c r="R2131" i="56"/>
  <c r="R2047" i="56"/>
  <c r="R2114" i="56"/>
  <c r="R2066" i="56"/>
  <c r="R2034" i="56"/>
  <c r="R2080" i="56"/>
  <c r="R1999" i="56"/>
  <c r="R2142" i="56"/>
  <c r="R2097" i="56"/>
  <c r="R2151" i="56"/>
  <c r="R2010" i="56"/>
  <c r="R2092" i="56"/>
  <c r="R1956" i="56"/>
  <c r="R2122" i="56"/>
  <c r="R2185" i="56"/>
  <c r="R1985" i="56"/>
  <c r="R2190" i="56"/>
  <c r="R2089" i="56"/>
  <c r="R2037" i="56"/>
  <c r="R2124" i="56"/>
  <c r="R2193" i="56"/>
  <c r="R2069" i="56"/>
  <c r="R1965" i="56"/>
  <c r="R2073" i="56"/>
  <c r="R2013" i="56"/>
  <c r="R2095" i="56"/>
  <c r="R2085" i="56"/>
  <c r="N2120" i="56"/>
  <c r="N2048" i="56"/>
  <c r="N2008" i="56"/>
  <c r="N2139" i="56"/>
  <c r="N2103" i="56"/>
  <c r="N2079" i="56"/>
  <c r="N1991" i="56"/>
  <c r="N2180" i="56"/>
  <c r="N2004" i="56"/>
  <c r="N2187" i="56"/>
  <c r="N2035" i="56"/>
  <c r="N1987" i="56"/>
  <c r="N2160" i="56"/>
  <c r="N2064" i="56"/>
  <c r="N2147" i="56"/>
  <c r="N2083" i="56"/>
  <c r="N2039" i="56"/>
  <c r="N2090" i="56"/>
  <c r="N2128" i="56"/>
  <c r="N1975" i="56"/>
  <c r="N2166" i="56"/>
  <c r="N2102" i="56"/>
  <c r="N2038" i="56"/>
  <c r="N2019" i="56"/>
  <c r="N2010" i="56"/>
  <c r="N2061" i="56"/>
  <c r="N2017" i="56"/>
  <c r="N2036" i="56"/>
  <c r="N2034" i="56"/>
  <c r="N2159" i="56"/>
  <c r="N1990" i="56"/>
  <c r="N2165" i="56"/>
  <c r="N2113" i="56"/>
  <c r="N2069" i="56"/>
  <c r="N1985" i="56"/>
  <c r="N2176" i="56"/>
  <c r="N1976" i="56"/>
  <c r="N2189" i="56"/>
  <c r="N2099" i="56"/>
  <c r="N2037" i="56"/>
  <c r="N2094" i="56"/>
  <c r="N2125" i="56"/>
  <c r="N2085" i="56"/>
  <c r="N2144" i="56"/>
  <c r="X189" i="22"/>
  <c r="W2160" i="56"/>
  <c r="W2032" i="56"/>
  <c r="W2167" i="56"/>
  <c r="W2007" i="56"/>
  <c r="W1963" i="56"/>
  <c r="W2124" i="56"/>
  <c r="W2104" i="56"/>
  <c r="W2084" i="56"/>
  <c r="W2016" i="56"/>
  <c r="W2155" i="56"/>
  <c r="W2091" i="56"/>
  <c r="W2039" i="56"/>
  <c r="W2035" i="56"/>
  <c r="W1967" i="56"/>
  <c r="W2144" i="56"/>
  <c r="W2064" i="56"/>
  <c r="W2008" i="56"/>
  <c r="W2066" i="56"/>
  <c r="W2168" i="56"/>
  <c r="W2020" i="56"/>
  <c r="W2147" i="56"/>
  <c r="W2063" i="56"/>
  <c r="W2194" i="56"/>
  <c r="W2174" i="56"/>
  <c r="W2162" i="56"/>
  <c r="W2114" i="56"/>
  <c r="W2054" i="56"/>
  <c r="W2131" i="56"/>
  <c r="W2095" i="56"/>
  <c r="W1975" i="56"/>
  <c r="W1994" i="56"/>
  <c r="W2169" i="56"/>
  <c r="W2117" i="56"/>
  <c r="W1997" i="56"/>
  <c r="W2028" i="56"/>
  <c r="W2163" i="56"/>
  <c r="W2138" i="56"/>
  <c r="W2074" i="56"/>
  <c r="W2018" i="56"/>
  <c r="W2024" i="56"/>
  <c r="W2146" i="56"/>
  <c r="W2069" i="56"/>
  <c r="W1993" i="56"/>
  <c r="W2195" i="56"/>
  <c r="W2046" i="56"/>
  <c r="W1968" i="56"/>
  <c r="W1969" i="56"/>
  <c r="W2184" i="56"/>
  <c r="W2038" i="56"/>
  <c r="W2191" i="56"/>
  <c r="W2015" i="56"/>
  <c r="W1971" i="56"/>
  <c r="W2009" i="56"/>
  <c r="W1985" i="56"/>
  <c r="W1978" i="56"/>
  <c r="W2013" i="56"/>
  <c r="W1989" i="56"/>
  <c r="M2168" i="56"/>
  <c r="M2048" i="56"/>
  <c r="M2004" i="56"/>
  <c r="M1964" i="56"/>
  <c r="M2095" i="56"/>
  <c r="M2023" i="56"/>
  <c r="M1963" i="56"/>
  <c r="M2128" i="56"/>
  <c r="M2096" i="56"/>
  <c r="M2195" i="56"/>
  <c r="M2131" i="56"/>
  <c r="M2051" i="56"/>
  <c r="M1983" i="56"/>
  <c r="M2140" i="56"/>
  <c r="M2076" i="56"/>
  <c r="M2191" i="56"/>
  <c r="M2143" i="56"/>
  <c r="M2031" i="56"/>
  <c r="M2068" i="56"/>
  <c r="M2000" i="56"/>
  <c r="M2059" i="56"/>
  <c r="M2090" i="56"/>
  <c r="M2042" i="56"/>
  <c r="M2092" i="56"/>
  <c r="M1959" i="56"/>
  <c r="M2134" i="56"/>
  <c r="M2173" i="56"/>
  <c r="M2133" i="56"/>
  <c r="M2025" i="56"/>
  <c r="M1965" i="56"/>
  <c r="M2170" i="56"/>
  <c r="M2160" i="56"/>
  <c r="M1998" i="56"/>
  <c r="M2089" i="56"/>
  <c r="M2124" i="56"/>
  <c r="M2074" i="56"/>
  <c r="M1986" i="56"/>
  <c r="M2016" i="56"/>
  <c r="M1989" i="56"/>
  <c r="M2037" i="56"/>
  <c r="M1969" i="56"/>
  <c r="M2121" i="56"/>
  <c r="M2045" i="56"/>
  <c r="AG189" i="22"/>
  <c r="X2040" i="56"/>
  <c r="X1956" i="56"/>
  <c r="X2099" i="56"/>
  <c r="X2035" i="56"/>
  <c r="X1975" i="56"/>
  <c r="X2044" i="56"/>
  <c r="X1984" i="56"/>
  <c r="X2083" i="56"/>
  <c r="X2015" i="56"/>
  <c r="X1996" i="56"/>
  <c r="X2163" i="56"/>
  <c r="X2146" i="56"/>
  <c r="X2022" i="56"/>
  <c r="X2187" i="56"/>
  <c r="X2186" i="56"/>
  <c r="X2154" i="56"/>
  <c r="X2102" i="56"/>
  <c r="X2050" i="56"/>
  <c r="X2072" i="56"/>
  <c r="X2003" i="56"/>
  <c r="X2177" i="56"/>
  <c r="X2137" i="56"/>
  <c r="X2037" i="56"/>
  <c r="X1977" i="56"/>
  <c r="X2034" i="56"/>
  <c r="X2185" i="56"/>
  <c r="X2000" i="56"/>
  <c r="X2090" i="56"/>
  <c r="X2125" i="56"/>
  <c r="X2073" i="56"/>
  <c r="X2045" i="56"/>
  <c r="X1989" i="56"/>
  <c r="X2043" i="56"/>
  <c r="X2106" i="56"/>
  <c r="X2063" i="56"/>
  <c r="X1986" i="56"/>
  <c r="X2121" i="56"/>
  <c r="X1969" i="56"/>
  <c r="X2194" i="56"/>
  <c r="X2193" i="56"/>
  <c r="X2138" i="56"/>
  <c r="X2133" i="56"/>
  <c r="X2077" i="56"/>
  <c r="AD189" i="22"/>
  <c r="AC2128" i="56"/>
  <c r="AC2080" i="56"/>
  <c r="AC1992" i="56"/>
  <c r="AC2191" i="56"/>
  <c r="AC2103" i="56"/>
  <c r="AC2063" i="56"/>
  <c r="AC2055" i="56"/>
  <c r="AC2011" i="56"/>
  <c r="AC2192" i="56"/>
  <c r="AC2056" i="56"/>
  <c r="AC1988" i="56"/>
  <c r="AC2179" i="56"/>
  <c r="AC2131" i="56"/>
  <c r="AC2083" i="56"/>
  <c r="AC2059" i="56"/>
  <c r="AC2003" i="56"/>
  <c r="AC2184" i="56"/>
  <c r="AC2140" i="56"/>
  <c r="AC2116" i="56"/>
  <c r="AC2175" i="56"/>
  <c r="AC2015" i="56"/>
  <c r="AC1991" i="56"/>
  <c r="AC2122" i="56"/>
  <c r="AC2106" i="56"/>
  <c r="AC2172" i="56"/>
  <c r="AC2060" i="56"/>
  <c r="AC2012" i="56"/>
  <c r="AC1964" i="56"/>
  <c r="AC2135" i="56"/>
  <c r="AC2035" i="56"/>
  <c r="AC2007" i="56"/>
  <c r="AC2190" i="56"/>
  <c r="AC2162" i="56"/>
  <c r="AC2158" i="56"/>
  <c r="AC2110" i="56"/>
  <c r="AC2038" i="56"/>
  <c r="AC2028" i="56"/>
  <c r="AC2058" i="56"/>
  <c r="AC1998" i="56"/>
  <c r="AC1970" i="56"/>
  <c r="AC2145" i="56"/>
  <c r="AC2113" i="56"/>
  <c r="AC2021" i="56"/>
  <c r="AC1969" i="56"/>
  <c r="AC2048" i="56"/>
  <c r="AC2130" i="56"/>
  <c r="AC2042" i="56"/>
  <c r="AC2014" i="56"/>
  <c r="AC2156" i="56"/>
  <c r="AC1980" i="56"/>
  <c r="AC2087" i="56"/>
  <c r="AC2134" i="56"/>
  <c r="AC2070" i="56"/>
  <c r="AC2054" i="56"/>
  <c r="AC2193" i="56"/>
  <c r="AC2141" i="56"/>
  <c r="AC2065" i="56"/>
  <c r="AC2037" i="56"/>
  <c r="AC2168" i="56"/>
  <c r="AC2150" i="56"/>
  <c r="AC2169" i="56"/>
  <c r="AC2170" i="56"/>
  <c r="AC2157" i="56"/>
  <c r="AC2049" i="56"/>
  <c r="AC2045" i="56"/>
  <c r="AC1973" i="56"/>
  <c r="AC2052" i="56"/>
  <c r="AC2105" i="56"/>
  <c r="AC1977" i="56"/>
  <c r="AC2189" i="56"/>
  <c r="AC2077" i="56"/>
  <c r="AC1989" i="56"/>
  <c r="AC1957" i="56"/>
  <c r="AC2182" i="56"/>
  <c r="AC2125" i="56"/>
  <c r="AC2085" i="56"/>
  <c r="AC1993" i="56"/>
  <c r="Z1673" i="56"/>
  <c r="Z1503" i="56"/>
  <c r="Z1680" i="56"/>
  <c r="Z1533" i="56"/>
  <c r="Z1535" i="56"/>
  <c r="Z1476" i="56"/>
  <c r="Z1491" i="56"/>
  <c r="Z1630" i="56"/>
  <c r="Z1568" i="56"/>
  <c r="Z1638" i="56"/>
  <c r="Z1644" i="56"/>
  <c r="Z1589" i="56"/>
  <c r="Z1526" i="56"/>
  <c r="Z1611" i="56"/>
  <c r="Z1474" i="56"/>
  <c r="Z1634" i="56"/>
  <c r="Z1649" i="56"/>
  <c r="Z1695" i="56"/>
  <c r="Z1605" i="56"/>
  <c r="Z1664" i="56"/>
  <c r="Z1675" i="56"/>
  <c r="Z1499" i="56"/>
  <c r="Z1471" i="56"/>
  <c r="Z1562" i="56"/>
  <c r="Z1659" i="56"/>
  <c r="Z1684" i="56"/>
  <c r="Z1493" i="56"/>
  <c r="Z1626" i="56"/>
  <c r="Z1647" i="56"/>
  <c r="Z1510" i="56"/>
  <c r="Z1651" i="56"/>
  <c r="Z1504" i="56"/>
  <c r="O1519" i="56"/>
  <c r="O1642" i="56"/>
  <c r="O1535" i="56"/>
  <c r="O1577" i="56"/>
  <c r="O1617" i="56"/>
  <c r="O1654" i="56"/>
  <c r="O1644" i="56"/>
  <c r="O1600" i="56"/>
  <c r="O1597" i="56"/>
  <c r="O1499" i="56"/>
  <c r="O1598" i="56"/>
  <c r="O1500" i="56"/>
  <c r="O1688" i="56"/>
  <c r="O1596" i="56"/>
  <c r="O1693" i="56"/>
  <c r="O1593" i="56"/>
  <c r="O1550" i="56"/>
  <c r="O1569" i="56"/>
  <c r="O1543" i="56"/>
  <c r="O1618" i="56"/>
  <c r="O1657" i="56"/>
  <c r="O1666" i="56"/>
  <c r="O1534" i="56"/>
  <c r="O1581" i="56"/>
  <c r="O1530" i="56"/>
  <c r="O1503" i="56"/>
  <c r="O1488" i="56"/>
  <c r="O1478" i="56"/>
  <c r="O1515" i="56"/>
  <c r="O1665" i="56"/>
  <c r="O1655" i="56"/>
  <c r="O1616" i="56"/>
  <c r="O1573" i="56"/>
  <c r="O1651" i="56"/>
  <c r="O1694" i="56"/>
  <c r="O1545" i="56"/>
  <c r="O1494" i="56"/>
  <c r="O1664" i="56"/>
  <c r="O1576" i="56"/>
  <c r="O1605" i="56"/>
  <c r="O1687" i="56"/>
  <c r="O1531" i="56"/>
  <c r="O1518" i="56"/>
  <c r="O1479" i="56"/>
  <c r="O1580" i="56"/>
  <c r="O1639" i="56"/>
  <c r="O1473" i="56"/>
  <c r="O1678" i="56"/>
  <c r="O1692" i="56"/>
  <c r="O1496" i="56"/>
  <c r="O1623" i="56"/>
  <c r="O1551" i="56"/>
  <c r="O1607" i="56"/>
  <c r="O1497" i="56"/>
  <c r="O1645" i="56"/>
  <c r="O1586" i="56"/>
  <c r="O1532" i="56"/>
  <c r="O1625" i="56"/>
  <c r="O1508" i="56"/>
  <c r="O1637" i="56"/>
  <c r="O1649" i="56"/>
  <c r="O1572" i="56"/>
  <c r="O1582" i="56"/>
  <c r="O1571" i="56"/>
  <c r="O1667" i="56"/>
  <c r="O1476" i="56"/>
  <c r="O1556" i="56"/>
  <c r="O1622" i="56"/>
  <c r="O1522" i="56"/>
  <c r="O1487" i="56"/>
  <c r="O1689" i="56"/>
  <c r="O1656" i="56"/>
  <c r="O1561" i="56"/>
  <c r="O1641" i="56"/>
  <c r="O1707" i="56"/>
  <c r="O1669" i="56"/>
  <c r="O1554" i="56"/>
  <c r="O1698" i="56"/>
  <c r="O1475" i="56"/>
  <c r="O1706" i="56"/>
  <c r="O1595" i="56"/>
  <c r="O1529" i="56"/>
  <c r="O1471" i="56"/>
  <c r="O1682" i="56"/>
  <c r="O1480" i="56"/>
  <c r="O1662" i="56"/>
  <c r="O1704" i="56"/>
  <c r="O1610" i="56"/>
  <c r="O1601" i="56"/>
  <c r="O1629" i="56"/>
  <c r="O1660" i="56"/>
  <c r="O1477" i="56"/>
  <c r="O1612" i="56"/>
  <c r="O1675" i="56"/>
  <c r="O1521" i="56"/>
  <c r="O1539" i="56"/>
  <c r="O1533" i="56"/>
  <c r="O1594" i="56"/>
  <c r="O1683" i="56"/>
  <c r="O1536" i="56"/>
  <c r="O1650" i="56"/>
  <c r="O1677" i="56"/>
  <c r="O1606" i="56"/>
  <c r="O1636" i="56"/>
  <c r="O1527" i="56"/>
  <c r="O1620" i="56"/>
  <c r="O1668" i="56"/>
  <c r="O1674" i="56"/>
  <c r="O1584" i="56"/>
  <c r="O1663" i="56"/>
  <c r="O1640" i="56"/>
  <c r="O1528" i="56"/>
  <c r="O1615" i="56"/>
  <c r="O1619" i="56"/>
  <c r="O1558" i="56"/>
  <c r="O1514" i="56"/>
  <c r="O1555" i="56"/>
  <c r="O1603" i="56"/>
  <c r="O1567" i="56"/>
  <c r="O1564" i="56"/>
  <c r="O1648" i="56"/>
  <c r="O1670" i="56"/>
  <c r="O1691" i="56"/>
  <c r="O1671" i="56"/>
  <c r="O1546" i="56"/>
  <c r="O1590" i="56"/>
  <c r="O1599" i="56"/>
  <c r="O1511" i="56"/>
  <c r="O1613" i="56"/>
  <c r="O1679" i="56"/>
  <c r="O1559" i="56"/>
  <c r="O1695" i="56"/>
  <c r="O1502" i="56"/>
  <c r="O1548" i="56"/>
  <c r="O1568" i="56"/>
  <c r="O1513" i="56"/>
  <c r="O1560" i="56"/>
  <c r="O1481" i="56"/>
  <c r="O1643" i="56"/>
  <c r="O1578" i="56"/>
  <c r="O1524" i="56"/>
  <c r="O1566" i="56"/>
  <c r="O1485" i="56"/>
  <c r="O1507" i="56"/>
  <c r="O1621" i="56"/>
  <c r="O1549" i="56"/>
  <c r="O1495" i="56"/>
  <c r="O1493" i="56"/>
  <c r="O1525" i="56"/>
  <c r="O1483" i="56"/>
  <c r="O1592" i="56"/>
  <c r="O1588" i="56"/>
  <c r="O1652" i="56"/>
  <c r="O1703" i="56"/>
  <c r="O1520" i="56"/>
  <c r="O1583" i="56"/>
  <c r="O1690" i="56"/>
  <c r="O1509" i="56"/>
  <c r="O1474" i="56"/>
  <c r="O1470" i="56"/>
  <c r="O1686" i="56"/>
  <c r="O1628" i="56"/>
  <c r="O1658" i="56"/>
  <c r="O1510" i="56"/>
  <c r="O1557" i="56"/>
  <c r="O1486" i="56"/>
  <c r="O1579" i="56"/>
  <c r="O1681" i="56"/>
  <c r="O1585" i="56"/>
  <c r="O1523" i="56"/>
  <c r="O1562" i="56"/>
  <c r="O1504" i="56"/>
  <c r="O1631" i="56"/>
  <c r="O1537" i="56"/>
  <c r="O1589" i="56"/>
  <c r="O1638" i="56"/>
  <c r="O1611" i="56"/>
  <c r="O1490" i="56"/>
  <c r="O1544" i="56"/>
  <c r="O1632" i="56"/>
  <c r="O1676" i="56"/>
  <c r="O1538" i="56"/>
  <c r="O1634" i="56"/>
  <c r="O1482" i="56"/>
  <c r="O1587" i="56"/>
  <c r="O1565" i="56"/>
  <c r="O1702" i="56"/>
  <c r="O1591" i="56"/>
  <c r="O1700" i="56"/>
  <c r="O1661" i="56"/>
  <c r="O1672" i="56"/>
  <c r="O1684" i="56"/>
  <c r="O1540" i="56"/>
  <c r="O1630" i="56"/>
  <c r="O1680" i="56"/>
  <c r="O1626" i="56"/>
  <c r="O1646" i="56"/>
  <c r="O1467" i="56"/>
  <c r="O1570" i="56"/>
  <c r="O1609" i="56"/>
  <c r="O1659" i="56"/>
  <c r="O1685" i="56"/>
  <c r="O1624" i="56"/>
  <c r="O1472" i="56"/>
  <c r="O1526" i="56"/>
  <c r="O1498" i="56"/>
  <c r="O1647" i="56"/>
  <c r="O1604" i="56"/>
  <c r="O1489" i="56"/>
  <c r="O1653" i="56"/>
  <c r="O1673" i="56"/>
  <c r="O1492" i="56"/>
  <c r="O1484" i="56"/>
  <c r="O1701" i="56"/>
  <c r="O1574" i="56"/>
  <c r="O1696" i="56"/>
  <c r="O1705" i="56"/>
  <c r="O1697" i="56"/>
  <c r="O1506" i="56"/>
  <c r="O1575" i="56"/>
  <c r="O1512" i="56"/>
  <c r="O1635" i="56"/>
  <c r="O1602" i="56"/>
  <c r="O1563" i="56"/>
  <c r="O1501" i="56"/>
  <c r="O1547" i="56"/>
  <c r="O1699" i="56"/>
  <c r="O1633" i="56"/>
  <c r="O1541" i="56"/>
  <c r="O1491" i="56"/>
  <c r="Z1497" i="56"/>
  <c r="Q2" i="59"/>
  <c r="X90" i="22"/>
  <c r="X96" i="22"/>
  <c r="X99" i="22"/>
  <c r="X102" i="22"/>
  <c r="X108" i="22"/>
  <c r="X111" i="22"/>
  <c r="X120" i="22"/>
  <c r="X123" i="22"/>
  <c r="AH90" i="22"/>
  <c r="AH96" i="22"/>
  <c r="AH99" i="22"/>
  <c r="AH102" i="22"/>
  <c r="AH108" i="22"/>
  <c r="AH111" i="22"/>
  <c r="AH120" i="22"/>
  <c r="AH123" i="22"/>
  <c r="T90" i="22"/>
  <c r="T96" i="22"/>
  <c r="T99" i="22"/>
  <c r="T102" i="22"/>
  <c r="T108" i="22"/>
  <c r="T111" i="22"/>
  <c r="T120" i="22"/>
  <c r="T123" i="22"/>
  <c r="AC92" i="22"/>
  <c r="AC55" i="22" s="1" a="1"/>
  <c r="AC55" i="22" s="1"/>
  <c r="AC98" i="22"/>
  <c r="AC101" i="22"/>
  <c r="AC104" i="22"/>
  <c r="AC110" i="22"/>
  <c r="AC113" i="22"/>
  <c r="AC122" i="22"/>
  <c r="AC125" i="22"/>
  <c r="AC65" i="22" s="1" a="1"/>
  <c r="AC65" i="22" s="1"/>
  <c r="W90" i="22"/>
  <c r="W96" i="22"/>
  <c r="W99" i="22"/>
  <c r="W102" i="22"/>
  <c r="W108" i="22"/>
  <c r="W111" i="22"/>
  <c r="W120" i="22"/>
  <c r="W123" i="22"/>
  <c r="W92" i="22"/>
  <c r="W98" i="22"/>
  <c r="W101" i="22"/>
  <c r="W104" i="22"/>
  <c r="W58" i="22" s="1" a="1"/>
  <c r="W58" i="22" s="1"/>
  <c r="W110" i="22"/>
  <c r="W113" i="22"/>
  <c r="W61" i="22" s="1" a="1"/>
  <c r="W61" i="22" s="1"/>
  <c r="W122" i="22"/>
  <c r="W125" i="22"/>
  <c r="AA92" i="22"/>
  <c r="AA98" i="22"/>
  <c r="AA101" i="22"/>
  <c r="AA104" i="22"/>
  <c r="AA110" i="22"/>
  <c r="AA60" i="22" s="1" a="1"/>
  <c r="AA60" i="22" s="1"/>
  <c r="AA113" i="22"/>
  <c r="AA122" i="22"/>
  <c r="AA125" i="22"/>
  <c r="AA65" i="22" s="1" a="1"/>
  <c r="AA65" i="22" s="1"/>
  <c r="AC90" i="22"/>
  <c r="AC96" i="22"/>
  <c r="AC99" i="22"/>
  <c r="AC102" i="22"/>
  <c r="AC108" i="22"/>
  <c r="AC111" i="22"/>
  <c r="AC120" i="22"/>
  <c r="AC123" i="22"/>
  <c r="AE92" i="22"/>
  <c r="AE98" i="22"/>
  <c r="AE101" i="22"/>
  <c r="AE104" i="22"/>
  <c r="AE110" i="22"/>
  <c r="AE60" i="22" s="1" a="1"/>
  <c r="AE60" i="22" s="1"/>
  <c r="AE113" i="22"/>
  <c r="AE122" i="22"/>
  <c r="AE64" i="22" s="1" a="1"/>
  <c r="AE64" i="22" s="1"/>
  <c r="AE125" i="22"/>
  <c r="O92" i="22"/>
  <c r="O55" i="22" s="1" a="1"/>
  <c r="O55" i="22" s="1"/>
  <c r="O98" i="22"/>
  <c r="O101" i="22"/>
  <c r="O57" i="22" s="1" a="1"/>
  <c r="O57" i="22" s="1"/>
  <c r="O104" i="22"/>
  <c r="O58" i="22" s="1" a="1"/>
  <c r="O58" i="22" s="1"/>
  <c r="O110" i="22"/>
  <c r="O60" i="22" s="1" a="1"/>
  <c r="O60" i="22" s="1"/>
  <c r="O113" i="22"/>
  <c r="O61" i="22" s="1" a="1"/>
  <c r="O61" i="22" s="1"/>
  <c r="O122" i="22"/>
  <c r="O64" i="22" s="1" a="1"/>
  <c r="O64" i="22" s="1"/>
  <c r="O125" i="22"/>
  <c r="O65" i="22" s="1" a="1"/>
  <c r="O65" i="22" s="1"/>
  <c r="V92" i="22"/>
  <c r="V98" i="22"/>
  <c r="V101" i="22"/>
  <c r="V104" i="22"/>
  <c r="V58" i="22" s="1" a="1"/>
  <c r="V58" i="22" s="1"/>
  <c r="V110" i="22"/>
  <c r="V113" i="22"/>
  <c r="V61" i="22" s="1" a="1"/>
  <c r="V61" i="22" s="1"/>
  <c r="V122" i="22"/>
  <c r="V125" i="22"/>
  <c r="V65" i="22" s="1" a="1"/>
  <c r="V65" i="22" s="1"/>
  <c r="Y90" i="22"/>
  <c r="Y96" i="22"/>
  <c r="Y99" i="22"/>
  <c r="Y102" i="22"/>
  <c r="Y108" i="22"/>
  <c r="Y111" i="22"/>
  <c r="Y120" i="22"/>
  <c r="Y123" i="22"/>
  <c r="U90" i="22"/>
  <c r="U96" i="22"/>
  <c r="U99" i="22"/>
  <c r="U102" i="22"/>
  <c r="U108" i="22"/>
  <c r="U111" i="22"/>
  <c r="U120" i="22"/>
  <c r="U123" i="22"/>
  <c r="Q90" i="22"/>
  <c r="Q96" i="22"/>
  <c r="Q99" i="22"/>
  <c r="Q102" i="22"/>
  <c r="Q108" i="22"/>
  <c r="Q111" i="22"/>
  <c r="Q120" i="22"/>
  <c r="Q123" i="22"/>
  <c r="AI92" i="22"/>
  <c r="AI55" i="22" s="1" a="1"/>
  <c r="AI55" i="22" s="1"/>
  <c r="AI98" i="22"/>
  <c r="AI101" i="22"/>
  <c r="AI104" i="22"/>
  <c r="AI110" i="22"/>
  <c r="AI60" i="22" s="1" a="1"/>
  <c r="AI60" i="22" s="1"/>
  <c r="AI113" i="22"/>
  <c r="AI122" i="22"/>
  <c r="AI125" i="22"/>
  <c r="S90" i="22"/>
  <c r="S96" i="22"/>
  <c r="S99" i="22"/>
  <c r="S102" i="22"/>
  <c r="S108" i="22"/>
  <c r="S111" i="22"/>
  <c r="S120" i="22"/>
  <c r="S123" i="22"/>
  <c r="U92" i="22"/>
  <c r="U55" i="22" s="1" a="1"/>
  <c r="U55" i="22" s="1"/>
  <c r="U98" i="22"/>
  <c r="U101" i="22"/>
  <c r="U104" i="22"/>
  <c r="U110" i="22"/>
  <c r="U60" i="22" s="1" a="1"/>
  <c r="U60" i="22" s="1"/>
  <c r="U113" i="22"/>
  <c r="U61" i="22" s="1" a="1"/>
  <c r="U61" i="22" s="1"/>
  <c r="U122" i="22"/>
  <c r="U125" i="22"/>
  <c r="T92" i="22"/>
  <c r="T98" i="22"/>
  <c r="T101" i="22"/>
  <c r="T104" i="22"/>
  <c r="T58" i="22" s="1" a="1"/>
  <c r="T58" i="22" s="1"/>
  <c r="T110" i="22"/>
  <c r="T113" i="22"/>
  <c r="T122" i="22"/>
  <c r="T125" i="22"/>
  <c r="T65" i="22" s="1" a="1"/>
  <c r="T65" i="22" s="1"/>
  <c r="Z90" i="22"/>
  <c r="Z96" i="22"/>
  <c r="Z99" i="22"/>
  <c r="Z102" i="22"/>
  <c r="Z108" i="22"/>
  <c r="Z111" i="22"/>
  <c r="Z120" i="22"/>
  <c r="Z123" i="22"/>
  <c r="N92" i="22"/>
  <c r="N98" i="22"/>
  <c r="N101" i="22"/>
  <c r="N104" i="22"/>
  <c r="N58" i="22" s="1" a="1"/>
  <c r="N58" i="22" s="1"/>
  <c r="N110" i="22"/>
  <c r="N113" i="22"/>
  <c r="N61" i="22" s="1" a="1"/>
  <c r="N61" i="22" s="1"/>
  <c r="N122" i="22"/>
  <c r="N125" i="22"/>
  <c r="N65" i="22" s="1" a="1"/>
  <c r="N65" i="22" s="1"/>
  <c r="AF92" i="22"/>
  <c r="AF55" i="22" s="1" a="1"/>
  <c r="AF55" i="22" s="1"/>
  <c r="AF98" i="22"/>
  <c r="AF101" i="22"/>
  <c r="AF104" i="22"/>
  <c r="AF110" i="22"/>
  <c r="AF60" i="22" s="1" a="1"/>
  <c r="AF60" i="22" s="1"/>
  <c r="AF113" i="22"/>
  <c r="AF122" i="22"/>
  <c r="AF64" i="22" s="1" a="1"/>
  <c r="AF64" i="22" s="1"/>
  <c r="AF125" i="22"/>
  <c r="AG90" i="22"/>
  <c r="AG96" i="22"/>
  <c r="AG99" i="22"/>
  <c r="AG102" i="22"/>
  <c r="AG108" i="22"/>
  <c r="AG111" i="22"/>
  <c r="AG120" i="22"/>
  <c r="AG123" i="22"/>
  <c r="AD92" i="22"/>
  <c r="AD55" i="22" s="1" a="1"/>
  <c r="AD55" i="22" s="1"/>
  <c r="AD98" i="22"/>
  <c r="AD101" i="22"/>
  <c r="AD104" i="22"/>
  <c r="AD58" i="22" s="1" a="1"/>
  <c r="AD58" i="22" s="1"/>
  <c r="AD110" i="22"/>
  <c r="AD60" i="22" s="1" a="1"/>
  <c r="AD60" i="22" s="1"/>
  <c r="AD113" i="22"/>
  <c r="AD122" i="22"/>
  <c r="AD125" i="22"/>
  <c r="AD65" i="22" s="1" a="1"/>
  <c r="AD65" i="22" s="1"/>
  <c r="AK90" i="22"/>
  <c r="AK96" i="22"/>
  <c r="AK99" i="22"/>
  <c r="AK102" i="22"/>
  <c r="AK108" i="22"/>
  <c r="AK111" i="22"/>
  <c r="AK120" i="22"/>
  <c r="AK123" i="22"/>
  <c r="Y92" i="22"/>
  <c r="Y98" i="22"/>
  <c r="Y101" i="22"/>
  <c r="Y104" i="22"/>
  <c r="Y58" i="22" s="1" a="1"/>
  <c r="Y58" i="22" s="1"/>
  <c r="Y110" i="22"/>
  <c r="Y113" i="22"/>
  <c r="Y122" i="22"/>
  <c r="Y125" i="22"/>
  <c r="AI90" i="22"/>
  <c r="AI96" i="22"/>
  <c r="AI99" i="22"/>
  <c r="AI102" i="22"/>
  <c r="AI108" i="22"/>
  <c r="AI111" i="22"/>
  <c r="AI120" i="22"/>
  <c r="AI123" i="22"/>
  <c r="AH92" i="22"/>
  <c r="AH98" i="22"/>
  <c r="AH101" i="22"/>
  <c r="AH57" i="22" s="1" a="1"/>
  <c r="AH57" i="22" s="1"/>
  <c r="AH104" i="22"/>
  <c r="AH110" i="22"/>
  <c r="AH113" i="22"/>
  <c r="AH61" i="22" s="1" a="1"/>
  <c r="AH61" i="22" s="1"/>
  <c r="AH122" i="22"/>
  <c r="AH125" i="22"/>
  <c r="AF90" i="22"/>
  <c r="AF96" i="22"/>
  <c r="AF99" i="22"/>
  <c r="AF102" i="22"/>
  <c r="AF108" i="22"/>
  <c r="AF111" i="22"/>
  <c r="AF120" i="22"/>
  <c r="AF123" i="22"/>
  <c r="X92" i="22"/>
  <c r="X55" i="22" s="1" a="1"/>
  <c r="X55" i="22" s="1"/>
  <c r="X98" i="22"/>
  <c r="X101" i="22"/>
  <c r="X104" i="22"/>
  <c r="X110" i="22"/>
  <c r="X113" i="22"/>
  <c r="X122" i="22"/>
  <c r="X64" i="22" s="1" a="1"/>
  <c r="X64" i="22" s="1"/>
  <c r="X125" i="22"/>
  <c r="AE90" i="22"/>
  <c r="AE96" i="22"/>
  <c r="AE99" i="22"/>
  <c r="AE102" i="22"/>
  <c r="AE108" i="22"/>
  <c r="AE111" i="22"/>
  <c r="AE120" i="22"/>
  <c r="AE123" i="22"/>
  <c r="R90" i="22"/>
  <c r="R96" i="22"/>
  <c r="R99" i="22"/>
  <c r="R102" i="22"/>
  <c r="R108" i="22"/>
  <c r="R111" i="22"/>
  <c r="R120" i="22"/>
  <c r="R123" i="22"/>
  <c r="V90" i="22"/>
  <c r="V96" i="22"/>
  <c r="V99" i="22"/>
  <c r="V102" i="22"/>
  <c r="V108" i="22"/>
  <c r="V111" i="22"/>
  <c r="V120" i="22"/>
  <c r="V123" i="22"/>
  <c r="AB92" i="22"/>
  <c r="AB98" i="22"/>
  <c r="AB101" i="22"/>
  <c r="AB57" i="22" s="1" a="1"/>
  <c r="AB57" i="22" s="1"/>
  <c r="AB104" i="22"/>
  <c r="AB110" i="22"/>
  <c r="AB60" i="22" s="1" a="1"/>
  <c r="AB60" i="22" s="1"/>
  <c r="AB113" i="22"/>
  <c r="AB122" i="22"/>
  <c r="AB64" i="22" s="1" a="1"/>
  <c r="AB64" i="22" s="1"/>
  <c r="AB125" i="22"/>
  <c r="AD90" i="22"/>
  <c r="AD96" i="22"/>
  <c r="AD99" i="22"/>
  <c r="AD102" i="22"/>
  <c r="AD108" i="22"/>
  <c r="AD111" i="22"/>
  <c r="AD120" i="22"/>
  <c r="AD123" i="22"/>
  <c r="M90" i="22"/>
  <c r="M102" i="22"/>
  <c r="M120" i="22"/>
  <c r="M99" i="22"/>
  <c r="M111" i="22"/>
  <c r="M96" i="22"/>
  <c r="M108" i="22"/>
  <c r="M123" i="22"/>
  <c r="R92" i="22"/>
  <c r="R55" i="22" s="1" a="1"/>
  <c r="R55" i="22" s="1"/>
  <c r="R98" i="22"/>
  <c r="R101" i="22"/>
  <c r="R104" i="22"/>
  <c r="R110" i="22"/>
  <c r="R113" i="22"/>
  <c r="R122" i="22"/>
  <c r="R64" i="22" s="1" a="1"/>
  <c r="R64" i="22" s="1"/>
  <c r="R125" i="22"/>
  <c r="AJ90" i="22"/>
  <c r="AJ96" i="22"/>
  <c r="AJ99" i="22"/>
  <c r="AJ102" i="22"/>
  <c r="AJ108" i="22"/>
  <c r="AJ111" i="22"/>
  <c r="AJ120" i="22"/>
  <c r="AJ123" i="22"/>
  <c r="N90" i="22"/>
  <c r="N96" i="22"/>
  <c r="N99" i="22"/>
  <c r="N102" i="22"/>
  <c r="N108" i="22"/>
  <c r="N111" i="22"/>
  <c r="N120" i="22"/>
  <c r="N123" i="22"/>
  <c r="AA90" i="22"/>
  <c r="AA96" i="22"/>
  <c r="AA99" i="22"/>
  <c r="AA102" i="22"/>
  <c r="AA108" i="22"/>
  <c r="AA111" i="22"/>
  <c r="AA120" i="22"/>
  <c r="AA123" i="22"/>
  <c r="Q92" i="22"/>
  <c r="Q55" i="22" s="1" a="1"/>
  <c r="Q55" i="22" s="1"/>
  <c r="Q98" i="22"/>
  <c r="Q101" i="22"/>
  <c r="Q57" i="22" s="1" a="1"/>
  <c r="Q57" i="22" s="1"/>
  <c r="Q104" i="22"/>
  <c r="Q110" i="22"/>
  <c r="Q113" i="22"/>
  <c r="Q122" i="22"/>
  <c r="Q125" i="22"/>
  <c r="AB90" i="22"/>
  <c r="AB96" i="22"/>
  <c r="AB99" i="22"/>
  <c r="AB102" i="22"/>
  <c r="AB108" i="22"/>
  <c r="AB111" i="22"/>
  <c r="AB120" i="22"/>
  <c r="AB123" i="22"/>
  <c r="P92" i="22"/>
  <c r="P55" i="22" s="1" a="1"/>
  <c r="P55" i="22" s="1"/>
  <c r="P98" i="22"/>
  <c r="P101" i="22"/>
  <c r="P57" i="22" s="1" a="1"/>
  <c r="P57" i="22" s="1"/>
  <c r="P104" i="22"/>
  <c r="P58" i="22" s="1" a="1"/>
  <c r="P58" i="22" s="1"/>
  <c r="P110" i="22"/>
  <c r="P60" i="22" s="1" a="1"/>
  <c r="P60" i="22" s="1"/>
  <c r="P113" i="22"/>
  <c r="P61" i="22" s="1" a="1"/>
  <c r="P61" i="22" s="1"/>
  <c r="P122" i="22"/>
  <c r="P64" i="22" s="1" a="1"/>
  <c r="P64" i="22" s="1"/>
  <c r="P125" i="22"/>
  <c r="P65" i="22" s="1" a="1"/>
  <c r="P65" i="22" s="1"/>
  <c r="Z92" i="22"/>
  <c r="Z55" i="22" s="1" a="1"/>
  <c r="Z55" i="22" s="1"/>
  <c r="Z98" i="22"/>
  <c r="Z101" i="22"/>
  <c r="Z104" i="22"/>
  <c r="Z58" i="22" s="1" a="1"/>
  <c r="Z58" i="22" s="1"/>
  <c r="Z110" i="22"/>
  <c r="Z113" i="22"/>
  <c r="Z122" i="22"/>
  <c r="Z64" i="22" s="1" a="1"/>
  <c r="Z64" i="22" s="1"/>
  <c r="Z125" i="22"/>
  <c r="AJ92" i="22"/>
  <c r="AJ98" i="22"/>
  <c r="AJ101" i="22"/>
  <c r="AJ104" i="22"/>
  <c r="AJ110" i="22"/>
  <c r="AJ113" i="22"/>
  <c r="AJ122" i="22"/>
  <c r="AJ125" i="22"/>
  <c r="S92" i="22"/>
  <c r="S98" i="22"/>
  <c r="S101" i="22"/>
  <c r="S57" i="22" s="1" a="1"/>
  <c r="S57" i="22" s="1"/>
  <c r="S104" i="22"/>
  <c r="S110" i="22"/>
  <c r="S60" i="22" s="1" a="1"/>
  <c r="S60" i="22" s="1"/>
  <c r="S113" i="22"/>
  <c r="S61" i="22" s="1" a="1"/>
  <c r="S61" i="22" s="1"/>
  <c r="S122" i="22"/>
  <c r="S64" i="22" s="1" a="1"/>
  <c r="S64" i="22" s="1"/>
  <c r="S125" i="22"/>
  <c r="AG92" i="22"/>
  <c r="AG55" i="22" s="1" a="1"/>
  <c r="AG55" i="22" s="1"/>
  <c r="AG98" i="22"/>
  <c r="AG101" i="22"/>
  <c r="AG104" i="22"/>
  <c r="AG110" i="22"/>
  <c r="AG60" i="22" s="1" a="1"/>
  <c r="AG60" i="22" s="1"/>
  <c r="AG113" i="22"/>
  <c r="AG122" i="22"/>
  <c r="AG125" i="22"/>
  <c r="O139" i="22"/>
  <c r="O81" i="22" s="1"/>
  <c r="M139" i="22"/>
  <c r="M81" i="22" s="1"/>
  <c r="Y1467" i="56"/>
  <c r="Z1544" i="56"/>
  <c r="Z1522" i="56"/>
  <c r="Z1654" i="56"/>
  <c r="Z1660" i="56"/>
  <c r="Z1619" i="56"/>
  <c r="Z1583" i="56"/>
  <c r="Z1652" i="56"/>
  <c r="Z1548" i="56"/>
  <c r="Z1540" i="56"/>
  <c r="Z1698" i="56"/>
  <c r="Z1495" i="56"/>
  <c r="Z1614" i="56"/>
  <c r="Z1667" i="56"/>
  <c r="Z1496" i="56"/>
  <c r="Z1468" i="56"/>
  <c r="Z1477" i="56"/>
  <c r="Z1487" i="56"/>
  <c r="Z1612" i="56"/>
  <c r="Z1576" i="56"/>
  <c r="Z1615" i="56"/>
  <c r="Z1488" i="56"/>
  <c r="Z1670" i="56"/>
  <c r="Z1531" i="56"/>
  <c r="Z1593" i="56"/>
  <c r="Z1703" i="56"/>
  <c r="Z1653" i="56"/>
  <c r="Z1556" i="56"/>
  <c r="Z1563" i="56"/>
  <c r="Z1469" i="56"/>
  <c r="Z1590" i="56"/>
  <c r="Z1686" i="56"/>
  <c r="Z1682" i="56"/>
  <c r="Z1602" i="56"/>
  <c r="Z1599" i="56"/>
  <c r="Z1624" i="56"/>
  <c r="Z1516" i="56"/>
  <c r="Z1513" i="56"/>
  <c r="Z1596" i="56"/>
  <c r="Z1601" i="56"/>
  <c r="Z1584" i="56"/>
  <c r="Z1506" i="56"/>
  <c r="Z1518" i="56"/>
  <c r="Z1578" i="56"/>
  <c r="Z1479" i="56"/>
  <c r="Z1553" i="56"/>
  <c r="Z1699" i="56"/>
  <c r="Z1685" i="56"/>
  <c r="Z1607" i="56"/>
  <c r="Z1572" i="56"/>
  <c r="Z1674" i="56"/>
  <c r="Z1543" i="56"/>
  <c r="Z1646" i="56"/>
  <c r="Z1662" i="56"/>
  <c r="Z1643" i="56"/>
  <c r="Z1666" i="56"/>
  <c r="Z1511" i="56"/>
  <c r="Z1508" i="56"/>
  <c r="Z1648" i="56"/>
  <c r="Z1591" i="56"/>
  <c r="Z1567" i="56"/>
  <c r="Z1689" i="56"/>
  <c r="Z1702" i="56"/>
  <c r="Z1542" i="56"/>
  <c r="Z1570" i="56"/>
  <c r="Z1537" i="56"/>
  <c r="Z1628" i="56"/>
  <c r="Z1582" i="56"/>
  <c r="Z1629" i="56"/>
  <c r="Z1622" i="56"/>
  <c r="Z1616" i="56"/>
  <c r="Z1706" i="56"/>
  <c r="Z1692" i="56"/>
  <c r="Z1642" i="56"/>
  <c r="Z1581" i="56"/>
  <c r="Z1592" i="56"/>
  <c r="Z1574" i="56"/>
  <c r="Z1575" i="56"/>
  <c r="Z1687" i="56"/>
  <c r="Z1704" i="56"/>
  <c r="Z1509" i="56"/>
  <c r="Z1657" i="56"/>
  <c r="Z1603" i="56"/>
  <c r="Z1569" i="56"/>
  <c r="Z1517" i="56"/>
  <c r="Z1512" i="56"/>
  <c r="M190" i="22"/>
  <c r="AC60" i="22" a="1"/>
  <c r="AC60" i="22" s="1"/>
  <c r="W1473" i="56"/>
  <c r="W1596" i="56"/>
  <c r="W1652" i="56"/>
  <c r="W1510" i="56"/>
  <c r="W1705" i="56"/>
  <c r="W1477" i="56"/>
  <c r="W1475" i="56"/>
  <c r="W1592" i="56"/>
  <c r="W1650" i="56"/>
  <c r="W1701" i="56"/>
  <c r="W1546" i="56"/>
  <c r="W1574" i="56"/>
  <c r="W1703" i="56"/>
  <c r="W1518" i="56"/>
  <c r="W1617" i="56"/>
  <c r="W1655" i="56"/>
  <c r="W1688" i="56"/>
  <c r="W1528" i="56"/>
  <c r="W1633" i="56"/>
  <c r="W1527" i="56"/>
  <c r="W1486" i="56"/>
  <c r="W1573" i="56"/>
  <c r="W1620" i="56"/>
  <c r="W1696" i="56"/>
  <c r="W1697" i="56"/>
  <c r="W1628" i="56"/>
  <c r="W1561" i="56"/>
  <c r="W1670" i="56"/>
  <c r="W1568" i="56"/>
  <c r="W1651" i="56"/>
  <c r="W1632" i="56"/>
  <c r="W1493" i="56"/>
  <c r="W1549" i="56"/>
  <c r="W1550" i="56"/>
  <c r="W1642" i="56"/>
  <c r="W1667" i="56"/>
  <c r="W1623" i="56"/>
  <c r="W1548" i="56"/>
  <c r="W1666" i="56"/>
  <c r="W1505" i="56"/>
  <c r="W1540" i="56"/>
  <c r="W1662" i="56"/>
  <c r="W1635" i="56"/>
  <c r="W1551" i="56"/>
  <c r="W1530" i="56"/>
  <c r="W1564" i="56"/>
  <c r="W1539" i="56"/>
  <c r="W1614" i="56"/>
  <c r="W1514" i="56"/>
  <c r="W1558" i="56"/>
  <c r="W1685" i="56"/>
  <c r="W1649" i="56"/>
  <c r="W1533" i="56"/>
  <c r="W1515" i="56"/>
  <c r="W1657" i="56"/>
  <c r="W1691" i="56"/>
  <c r="W1503" i="56"/>
  <c r="W1498" i="56"/>
  <c r="W1547" i="56"/>
  <c r="W1541" i="56"/>
  <c r="Y1637" i="56"/>
  <c r="Y1583" i="56"/>
  <c r="Y1549" i="56"/>
  <c r="Y1697" i="56"/>
  <c r="Y1530" i="56"/>
  <c r="Y1523" i="56"/>
  <c r="Y1604" i="56"/>
  <c r="Y1509" i="56"/>
  <c r="Y1601" i="56"/>
  <c r="Y1669" i="56"/>
  <c r="Y1706" i="56"/>
  <c r="Y1543" i="56"/>
  <c r="Y1659" i="56"/>
  <c r="Y1477" i="56"/>
  <c r="Y1586" i="56"/>
  <c r="Y1540" i="56"/>
  <c r="Y1519" i="56"/>
  <c r="Y1626" i="56"/>
  <c r="Y1595" i="56"/>
  <c r="Y1631" i="56"/>
  <c r="Y1529" i="56"/>
  <c r="R1642" i="56"/>
  <c r="R1577" i="56"/>
  <c r="R1654" i="56"/>
  <c r="R1597" i="56"/>
  <c r="R1500" i="56"/>
  <c r="R1693" i="56"/>
  <c r="R1569" i="56"/>
  <c r="R1618" i="56"/>
  <c r="R1534" i="56"/>
  <c r="R1503" i="56"/>
  <c r="R1665" i="56"/>
  <c r="R1616" i="56"/>
  <c r="R1694" i="56"/>
  <c r="R1494" i="56"/>
  <c r="R1605" i="56"/>
  <c r="R1531" i="56"/>
  <c r="R1580" i="56"/>
  <c r="R1678" i="56"/>
  <c r="R1623" i="56"/>
  <c r="R1497" i="56"/>
  <c r="R1532" i="56"/>
  <c r="X1700" i="56"/>
  <c r="X1501" i="56"/>
  <c r="X1536" i="56"/>
  <c r="X1704" i="56"/>
  <c r="X1479" i="56"/>
  <c r="X1639" i="56"/>
  <c r="X1505" i="56"/>
  <c r="X1678" i="56"/>
  <c r="X1628" i="56"/>
  <c r="X1703" i="56"/>
  <c r="X1687" i="56"/>
  <c r="X1647" i="56"/>
  <c r="X1668" i="56"/>
  <c r="X1693" i="56"/>
  <c r="X1532" i="56"/>
  <c r="X1649" i="56"/>
  <c r="X1522" i="56"/>
  <c r="X1575" i="56"/>
  <c r="X1667" i="56"/>
  <c r="X1563" i="56"/>
  <c r="S1701" i="56"/>
  <c r="S1530" i="56"/>
  <c r="S1685" i="56"/>
  <c r="S1536" i="56"/>
  <c r="S1516" i="56"/>
  <c r="S1584" i="56"/>
  <c r="S1671" i="56"/>
  <c r="S1527" i="56"/>
  <c r="S1695" i="56"/>
  <c r="S1564" i="56"/>
  <c r="S1490" i="56"/>
  <c r="S1559" i="56"/>
  <c r="S1543" i="56"/>
  <c r="S1561" i="56"/>
  <c r="S1684" i="56"/>
  <c r="S1499" i="56"/>
  <c r="S1654" i="56"/>
  <c r="S1694" i="56"/>
  <c r="S1692" i="56"/>
  <c r="S1528" i="56"/>
  <c r="W1654" i="56"/>
  <c r="W1674" i="56"/>
  <c r="W1587" i="56"/>
  <c r="W1502" i="56"/>
  <c r="W1572" i="56"/>
  <c r="W1604" i="56"/>
  <c r="W1598" i="56"/>
  <c r="W1585" i="56"/>
  <c r="W1656" i="56"/>
  <c r="W1625" i="56"/>
  <c r="W1665" i="56"/>
  <c r="W1474" i="56"/>
  <c r="W1599" i="56"/>
  <c r="W1698" i="56"/>
  <c r="W1681" i="56"/>
  <c r="W1552" i="56"/>
  <c r="W1479" i="56"/>
  <c r="W1684" i="56"/>
  <c r="W1538" i="56"/>
  <c r="W1593" i="56"/>
  <c r="W1610" i="56"/>
  <c r="W1487" i="56"/>
  <c r="W1553" i="56"/>
  <c r="W1600" i="56"/>
  <c r="W1565" i="56"/>
  <c r="W1489" i="56"/>
  <c r="W1661" i="56"/>
  <c r="W1673" i="56"/>
  <c r="W1637" i="56"/>
  <c r="W1692" i="56"/>
  <c r="W1575" i="56"/>
  <c r="W1556" i="56"/>
  <c r="W1500" i="56"/>
  <c r="W1686" i="56"/>
  <c r="W1606" i="56"/>
  <c r="W1618" i="56"/>
  <c r="W1494" i="56"/>
  <c r="W1634" i="56"/>
  <c r="W1615" i="56"/>
  <c r="W1501" i="56"/>
  <c r="W1526" i="56"/>
  <c r="W1524" i="56"/>
  <c r="W1544" i="56"/>
  <c r="W1624" i="56"/>
  <c r="W1679" i="56"/>
  <c r="W1677" i="56"/>
  <c r="W1646" i="56"/>
  <c r="W1591" i="56"/>
  <c r="W1704" i="56"/>
  <c r="W1555" i="56"/>
  <c r="W1689" i="56"/>
  <c r="W1690" i="56"/>
  <c r="W1481" i="56"/>
  <c r="W1496" i="56"/>
  <c r="W1586" i="56"/>
  <c r="W1529" i="56"/>
  <c r="W1631" i="56"/>
  <c r="W1639" i="56"/>
  <c r="W1482" i="56"/>
  <c r="Y1528" i="56"/>
  <c r="Y1645" i="56"/>
  <c r="Y1658" i="56"/>
  <c r="Y1569" i="56"/>
  <c r="Y1491" i="56"/>
  <c r="Y1559" i="56"/>
  <c r="Y1570" i="56"/>
  <c r="Y1613" i="56"/>
  <c r="Y1620" i="56"/>
  <c r="Y1670" i="56"/>
  <c r="Y1672" i="56"/>
  <c r="Y1568" i="56"/>
  <c r="Y1591" i="56"/>
  <c r="Y1627" i="56"/>
  <c r="Y1592" i="56"/>
  <c r="Y1603" i="56"/>
  <c r="Y1522" i="56"/>
  <c r="Y1498" i="56"/>
  <c r="Y1531" i="56"/>
  <c r="Y1494" i="56"/>
  <c r="Y1483" i="56"/>
  <c r="Y1707" i="56"/>
  <c r="Y1686" i="56"/>
  <c r="Y1551" i="56"/>
  <c r="Y1558" i="56"/>
  <c r="Y1489" i="56"/>
  <c r="Y1617" i="56"/>
  <c r="Y1689" i="56"/>
  <c r="Y1700" i="56"/>
  <c r="Y1677" i="56"/>
  <c r="Y1571" i="56"/>
  <c r="Y1501" i="56"/>
  <c r="Y1639" i="56"/>
  <c r="Y1649" i="56"/>
  <c r="Y1676" i="56"/>
  <c r="Y1539" i="56"/>
  <c r="Y1654" i="56"/>
  <c r="Y1488" i="56"/>
  <c r="Y1611" i="56"/>
  <c r="Y1484" i="56"/>
  <c r="Y1473" i="56"/>
  <c r="Y1555" i="56"/>
  <c r="Y1553" i="56"/>
  <c r="Y1589" i="56"/>
  <c r="Y1633" i="56"/>
  <c r="Y1598" i="56"/>
  <c r="Y1624" i="56"/>
  <c r="Y1625" i="56"/>
  <c r="Y1685" i="56"/>
  <c r="Y1666" i="56"/>
  <c r="Y1564" i="56"/>
  <c r="Y1616" i="56"/>
  <c r="Y1579" i="56"/>
  <c r="Y1687" i="56"/>
  <c r="Y1600" i="56"/>
  <c r="Y1660" i="56"/>
  <c r="Y1648" i="56"/>
  <c r="Y1573" i="56"/>
  <c r="Y1492" i="56"/>
  <c r="Y1576" i="56"/>
  <c r="R1662" i="56"/>
  <c r="R1704" i="56"/>
  <c r="R1614" i="56"/>
  <c r="R1610" i="56"/>
  <c r="R1601" i="56"/>
  <c r="R1629" i="56"/>
  <c r="R1660" i="56"/>
  <c r="R1477" i="56"/>
  <c r="R1612" i="56"/>
  <c r="R1675" i="56"/>
  <c r="R1521" i="56"/>
  <c r="R1539" i="56"/>
  <c r="R1533" i="56"/>
  <c r="R1594" i="56"/>
  <c r="R1683" i="56"/>
  <c r="R1536" i="56"/>
  <c r="R1650" i="56"/>
  <c r="R1677" i="56"/>
  <c r="R1606" i="56"/>
  <c r="R1636" i="56"/>
  <c r="R1527" i="56"/>
  <c r="R1620" i="56"/>
  <c r="R1668" i="56"/>
  <c r="R1674" i="56"/>
  <c r="R1584" i="56"/>
  <c r="R1663" i="56"/>
  <c r="R1640" i="56"/>
  <c r="R1528" i="56"/>
  <c r="R1615" i="56"/>
  <c r="R1619" i="56"/>
  <c r="R1558" i="56"/>
  <c r="R1514" i="56"/>
  <c r="R1555" i="56"/>
  <c r="R1603" i="56"/>
  <c r="R1567" i="56"/>
  <c r="R1564" i="56"/>
  <c r="R1505" i="56"/>
  <c r="R1648" i="56"/>
  <c r="R1670" i="56"/>
  <c r="R1691" i="56"/>
  <c r="R1608" i="56"/>
  <c r="R1671" i="56"/>
  <c r="R1546" i="56"/>
  <c r="R1590" i="56"/>
  <c r="R1599" i="56"/>
  <c r="R1511" i="56"/>
  <c r="R1613" i="56"/>
  <c r="R1679" i="56"/>
  <c r="R1559" i="56"/>
  <c r="R1695" i="56"/>
  <c r="R1502" i="56"/>
  <c r="R1548" i="56"/>
  <c r="R1568" i="56"/>
  <c r="R1513" i="56"/>
  <c r="R1560" i="56"/>
  <c r="R1481" i="56"/>
  <c r="R1643" i="56"/>
  <c r="R1578" i="56"/>
  <c r="R1524" i="56"/>
  <c r="X1510" i="56"/>
  <c r="X1605" i="56"/>
  <c r="X1673" i="56"/>
  <c r="X1572" i="56"/>
  <c r="X1506" i="56"/>
  <c r="X1535" i="56"/>
  <c r="X1549" i="56"/>
  <c r="X1582" i="56"/>
  <c r="X1624" i="56"/>
  <c r="X1494" i="56"/>
  <c r="X1672" i="56"/>
  <c r="X1576" i="56"/>
  <c r="X1671" i="56"/>
  <c r="X1564" i="56"/>
  <c r="X1607" i="56"/>
  <c r="X1604" i="56"/>
  <c r="X1697" i="56"/>
  <c r="X1585" i="56"/>
  <c r="X1560" i="56"/>
  <c r="X1658" i="56"/>
  <c r="X1566" i="56"/>
  <c r="X1544" i="56"/>
  <c r="X1540" i="56"/>
  <c r="X1632" i="56"/>
  <c r="X1593" i="56"/>
  <c r="X1696" i="56"/>
  <c r="X1664" i="56"/>
  <c r="X1504" i="56"/>
  <c r="X1526" i="56"/>
  <c r="X1533" i="56"/>
  <c r="X1615" i="56"/>
  <c r="X1659" i="56"/>
  <c r="X1477" i="56"/>
  <c r="X1590" i="56"/>
  <c r="X1677" i="56"/>
  <c r="X1599" i="56"/>
  <c r="X1619" i="56"/>
  <c r="X1514" i="56"/>
  <c r="X1515" i="56"/>
  <c r="X1553" i="56"/>
  <c r="X1610" i="56"/>
  <c r="X1489" i="56"/>
  <c r="X1653" i="56"/>
  <c r="X1625" i="56"/>
  <c r="X1519" i="56"/>
  <c r="X1534" i="56"/>
  <c r="X1595" i="56"/>
  <c r="X1488" i="56"/>
  <c r="X1616" i="56"/>
  <c r="X1571" i="56"/>
  <c r="X1500" i="56"/>
  <c r="X1686" i="56"/>
  <c r="X1694" i="56"/>
  <c r="X1654" i="56"/>
  <c r="X1529" i="56"/>
  <c r="S1509" i="56"/>
  <c r="S1620" i="56"/>
  <c r="S1614" i="56"/>
  <c r="S1480" i="56"/>
  <c r="S1502" i="56"/>
  <c r="S1538" i="56"/>
  <c r="S1549" i="56"/>
  <c r="S1625" i="56"/>
  <c r="S1644" i="56"/>
  <c r="S1691" i="56"/>
  <c r="S1655" i="56"/>
  <c r="S1642" i="56"/>
  <c r="S1504" i="56"/>
  <c r="S1651" i="56"/>
  <c r="S1633" i="56"/>
  <c r="S1531" i="56"/>
  <c r="S1592" i="56"/>
  <c r="S1573" i="56"/>
  <c r="S1660" i="56"/>
  <c r="S1611" i="56"/>
  <c r="S1484" i="56"/>
  <c r="S1534" i="56"/>
  <c r="S1581" i="56"/>
  <c r="S1577" i="56"/>
  <c r="S1494" i="56"/>
  <c r="S1664" i="56"/>
  <c r="S1475" i="56"/>
  <c r="S1488" i="56"/>
  <c r="S1574" i="56"/>
  <c r="S1594" i="56"/>
  <c r="S1650" i="56"/>
  <c r="S1524" i="56"/>
  <c r="S1585" i="56"/>
  <c r="S1668" i="56"/>
  <c r="S1495" i="56"/>
  <c r="S1555" i="56"/>
  <c r="S1497" i="56"/>
  <c r="S1553" i="56"/>
  <c r="S1596" i="56"/>
  <c r="S1566" i="56"/>
  <c r="S1489" i="56"/>
  <c r="S1545" i="56"/>
  <c r="S1519" i="56"/>
  <c r="S1641" i="56"/>
  <c r="S1520" i="56"/>
  <c r="S1582" i="56"/>
  <c r="S1693" i="56"/>
  <c r="S1598" i="56"/>
  <c r="S1688" i="56"/>
  <c r="S1675" i="56"/>
  <c r="S1602" i="56"/>
  <c r="S1696" i="56"/>
  <c r="S1653" i="56"/>
  <c r="S1707" i="56"/>
  <c r="S1639" i="56"/>
  <c r="S1682" i="56"/>
  <c r="S1586" i="56"/>
  <c r="S1514" i="56"/>
  <c r="S1662" i="56"/>
  <c r="Y1481" i="56"/>
  <c r="Y1610" i="56"/>
  <c r="Y1704" i="56"/>
  <c r="Y1607" i="56"/>
  <c r="Y1495" i="56"/>
  <c r="Y1691" i="56"/>
  <c r="Y1524" i="56"/>
  <c r="Y1630" i="56"/>
  <c r="Y1552" i="56"/>
  <c r="Y1536" i="56"/>
  <c r="Y1673" i="56"/>
  <c r="Y1546" i="56"/>
  <c r="Y1609" i="56"/>
  <c r="Y1588" i="56"/>
  <c r="Y1665" i="56"/>
  <c r="Y1652" i="56"/>
  <c r="Y1608" i="56"/>
  <c r="R1535" i="56"/>
  <c r="R1644" i="56"/>
  <c r="R1499" i="56"/>
  <c r="R1688" i="56"/>
  <c r="R1593" i="56"/>
  <c r="R1543" i="56"/>
  <c r="R1666" i="56"/>
  <c r="R1530" i="56"/>
  <c r="R1515" i="56"/>
  <c r="R1573" i="56"/>
  <c r="R1517" i="56"/>
  <c r="R1664" i="56"/>
  <c r="R1687" i="56"/>
  <c r="R1479" i="56"/>
  <c r="R1473" i="56"/>
  <c r="R1496" i="56"/>
  <c r="R1607" i="56"/>
  <c r="R1586" i="56"/>
  <c r="X1490" i="56"/>
  <c r="X1538" i="56"/>
  <c r="X1597" i="56"/>
  <c r="X1626" i="56"/>
  <c r="X1530" i="56"/>
  <c r="X1705" i="56"/>
  <c r="X1674" i="56"/>
  <c r="X1527" i="56"/>
  <c r="X1577" i="56"/>
  <c r="X1695" i="56"/>
  <c r="X1542" i="56"/>
  <c r="X1573" i="56"/>
  <c r="X1511" i="56"/>
  <c r="X1497" i="56"/>
  <c r="X1589" i="56"/>
  <c r="X1692" i="56"/>
  <c r="X1682" i="56"/>
  <c r="X1475" i="56"/>
  <c r="X1702" i="56"/>
  <c r="S1485" i="56"/>
  <c r="S1482" i="56"/>
  <c r="S1557" i="56"/>
  <c r="S1512" i="56"/>
  <c r="S1556" i="56"/>
  <c r="S1652" i="56"/>
  <c r="S1526" i="56"/>
  <c r="S1679" i="56"/>
  <c r="S1702" i="56"/>
  <c r="S1657" i="56"/>
  <c r="S1687" i="56"/>
  <c r="S1481" i="56"/>
  <c r="S1589" i="56"/>
  <c r="S1508" i="56"/>
  <c r="S1546" i="56"/>
  <c r="S1658" i="56"/>
  <c r="S1496" i="56"/>
  <c r="S1491" i="56"/>
  <c r="W1484" i="56"/>
  <c r="W1626" i="56"/>
  <c r="W1509" i="56"/>
  <c r="W1580" i="56"/>
  <c r="W1605" i="56"/>
  <c r="W1660" i="56"/>
  <c r="W1668" i="56"/>
  <c r="W1611" i="56"/>
  <c r="W1579" i="56"/>
  <c r="W1532" i="56"/>
  <c r="W1702" i="56"/>
  <c r="W1576" i="56"/>
  <c r="W1582" i="56"/>
  <c r="W1676" i="56"/>
  <c r="W1508" i="56"/>
  <c r="W1627" i="56"/>
  <c r="W1490" i="56"/>
  <c r="W1613" i="56"/>
  <c r="W1664" i="56"/>
  <c r="W1478" i="56"/>
  <c r="W1534" i="56"/>
  <c r="W1629" i="56"/>
  <c r="W1644" i="56"/>
  <c r="W1536" i="56"/>
  <c r="W1638" i="56"/>
  <c r="W1700" i="56"/>
  <c r="W1504" i="56"/>
  <c r="W1563" i="56"/>
  <c r="W1595" i="56"/>
  <c r="Y1547" i="56"/>
  <c r="Y1542" i="56"/>
  <c r="Y1505" i="56"/>
  <c r="Y1638" i="56"/>
  <c r="Y1688" i="56"/>
  <c r="Y1580" i="56"/>
  <c r="Y1615" i="56"/>
  <c r="Y1653" i="56"/>
  <c r="Y1563" i="56"/>
  <c r="Y1683" i="56"/>
  <c r="Y1655" i="56"/>
  <c r="Y1594" i="56"/>
  <c r="Y1629" i="56"/>
  <c r="Y1476" i="56"/>
  <c r="Y1596" i="56"/>
  <c r="Y1533" i="56"/>
  <c r="Y1619" i="56"/>
  <c r="Y1562" i="56"/>
  <c r="Y1537" i="56"/>
  <c r="Y1499" i="56"/>
  <c r="Y1515" i="56"/>
  <c r="Y1642" i="56"/>
  <c r="Y1622" i="56"/>
  <c r="Y1681" i="56"/>
  <c r="Y1674" i="56"/>
  <c r="Y1668" i="56"/>
  <c r="Y1584" i="56"/>
  <c r="Y1667" i="56"/>
  <c r="Y1643" i="56"/>
  <c r="Y1682" i="56"/>
  <c r="R1638" i="56"/>
  <c r="R1544" i="56"/>
  <c r="R1676" i="56"/>
  <c r="R1634" i="56"/>
  <c r="R1553" i="56"/>
  <c r="R1565" i="56"/>
  <c r="R1702" i="56"/>
  <c r="R1700" i="56"/>
  <c r="R1672" i="56"/>
  <c r="R1540" i="56"/>
  <c r="R1680" i="56"/>
  <c r="R1646" i="56"/>
  <c r="R1570" i="56"/>
  <c r="R1659" i="56"/>
  <c r="R1624" i="56"/>
  <c r="R1526" i="56"/>
  <c r="R1647" i="56"/>
  <c r="R1604" i="56"/>
  <c r="R1653" i="56"/>
  <c r="R1492" i="56"/>
  <c r="R1574" i="56"/>
  <c r="R1705" i="56"/>
  <c r="R1697" i="56"/>
  <c r="R1575" i="56"/>
  <c r="R1635" i="56"/>
  <c r="R1602" i="56"/>
  <c r="R1501" i="56"/>
  <c r="R1699" i="56"/>
  <c r="R1541" i="56"/>
  <c r="X1531" i="56"/>
  <c r="X1601" i="56"/>
  <c r="X1684" i="56"/>
  <c r="X1579" i="56"/>
  <c r="X1493" i="56"/>
  <c r="X1520" i="56"/>
  <c r="X1557" i="56"/>
  <c r="X1602" i="56"/>
  <c r="X1614" i="56"/>
  <c r="X1648" i="56"/>
  <c r="X1550" i="56"/>
  <c r="X1691" i="56"/>
  <c r="X1559" i="56"/>
  <c r="X1591" i="56"/>
  <c r="X1555" i="56"/>
  <c r="X1650" i="56"/>
  <c r="X1646" i="56"/>
  <c r="X1485" i="56"/>
  <c r="X1636" i="56"/>
  <c r="X1600" i="56"/>
  <c r="X1484" i="56"/>
  <c r="X1481" i="56"/>
  <c r="X1586" i="56"/>
  <c r="X1581" i="56"/>
  <c r="X1598" i="56"/>
  <c r="X1629" i="56"/>
  <c r="X1609" i="56"/>
  <c r="X1476" i="56"/>
  <c r="X1699" i="56"/>
  <c r="X1592" i="56"/>
  <c r="X1487" i="56"/>
  <c r="X1707" i="56"/>
  <c r="X1503" i="56"/>
  <c r="X1662" i="56"/>
  <c r="X1478" i="56"/>
  <c r="X1558" i="56"/>
  <c r="X1620" i="56"/>
  <c r="X1552" i="56"/>
  <c r="X1583" i="56"/>
  <c r="X1690" i="56"/>
  <c r="X1596" i="56"/>
  <c r="X1486" i="56"/>
  <c r="X1523" i="56"/>
  <c r="X1561" i="56"/>
  <c r="X1633" i="56"/>
  <c r="X1574" i="56"/>
  <c r="X1657" i="56"/>
  <c r="X1640" i="56"/>
  <c r="X1665" i="56"/>
  <c r="X1541" i="56"/>
  <c r="X1631" i="56"/>
  <c r="X1642" i="56"/>
  <c r="X1521" i="56"/>
  <c r="X1508" i="56"/>
  <c r="X1537" i="56"/>
  <c r="X1548" i="56"/>
  <c r="X1683" i="56"/>
  <c r="X1480" i="56"/>
  <c r="X1492" i="56"/>
  <c r="S1622" i="56"/>
  <c r="S1635" i="56"/>
  <c r="S1525" i="56"/>
  <c r="S1493" i="56"/>
  <c r="S1513" i="56"/>
  <c r="S1515" i="56"/>
  <c r="S1597" i="56"/>
  <c r="S1630" i="56"/>
  <c r="S1666" i="56"/>
  <c r="S1474" i="56"/>
  <c r="S1591" i="56"/>
  <c r="S1698" i="56"/>
  <c r="S1615" i="56"/>
  <c r="S1659" i="56"/>
  <c r="S1686" i="56"/>
  <c r="S1562" i="56"/>
  <c r="S1600" i="56"/>
  <c r="S1601" i="56"/>
  <c r="S1479" i="56"/>
  <c r="S1583" i="56"/>
  <c r="S1506" i="56"/>
  <c r="S1542" i="56"/>
  <c r="S1613" i="56"/>
  <c r="S1593" i="56"/>
  <c r="S1476" i="56"/>
  <c r="S1699" i="56"/>
  <c r="S1551" i="56"/>
  <c r="S1571" i="56"/>
  <c r="S1558" i="56"/>
  <c r="S1595" i="56"/>
  <c r="S1667" i="56"/>
  <c r="S1532" i="56"/>
  <c r="S1636" i="56"/>
  <c r="S1550" i="56"/>
  <c r="S1544" i="56"/>
  <c r="S1704" i="56"/>
  <c r="S1472" i="56"/>
  <c r="S1523" i="56"/>
  <c r="S1572" i="56"/>
  <c r="S1604" i="56"/>
  <c r="S1565" i="56"/>
  <c r="S1507" i="56"/>
  <c r="S1640" i="56"/>
  <c r="S1676" i="56"/>
  <c r="S1647" i="56"/>
  <c r="S1547" i="56"/>
  <c r="S1517" i="56"/>
  <c r="S1503" i="56"/>
  <c r="S1646" i="56"/>
  <c r="S1587" i="56"/>
  <c r="S1678" i="56"/>
  <c r="S1478" i="56"/>
  <c r="S1700" i="56"/>
  <c r="S1567" i="56"/>
  <c r="S1554" i="56"/>
  <c r="S1548" i="56"/>
  <c r="S1645" i="56"/>
  <c r="S1578" i="56"/>
  <c r="S1498" i="56"/>
  <c r="S1623" i="56"/>
  <c r="Q1586" i="56"/>
  <c r="Q1617" i="56"/>
  <c r="Q1666" i="56"/>
  <c r="Q1488" i="56"/>
  <c r="Q1525" i="56"/>
  <c r="Q1509" i="56"/>
  <c r="Q1551" i="56"/>
  <c r="Q1558" i="56"/>
  <c r="Q1527" i="56"/>
  <c r="Q1636" i="56"/>
  <c r="Q1689" i="56"/>
  <c r="Q1692" i="56"/>
  <c r="Q1664" i="56"/>
  <c r="Q1475" i="56"/>
  <c r="Q1684" i="56"/>
  <c r="Q1639" i="56"/>
  <c r="Q1619" i="56"/>
  <c r="Q1544" i="56"/>
  <c r="Q1649" i="56"/>
  <c r="Q1621" i="56"/>
  <c r="Q1679" i="56"/>
  <c r="Q1486" i="56"/>
  <c r="Q1505" i="56"/>
  <c r="Q1589" i="56"/>
  <c r="Q1606" i="56"/>
  <c r="Q1640" i="56"/>
  <c r="Q1665" i="56"/>
  <c r="Q1704" i="56"/>
  <c r="Q1568" i="56"/>
  <c r="Q1591" i="56"/>
  <c r="Q1516" i="56"/>
  <c r="Q1500" i="56"/>
  <c r="Q1682" i="56"/>
  <c r="Q1503" i="56"/>
  <c r="Q1597" i="56"/>
  <c r="Q1648" i="56"/>
  <c r="Q1681" i="56"/>
  <c r="Q1483" i="56"/>
  <c r="Q1616" i="56"/>
  <c r="Q1491" i="56"/>
  <c r="Q1498" i="56"/>
  <c r="Q1528" i="56"/>
  <c r="Q1562" i="56"/>
  <c r="Q1613" i="56"/>
  <c r="Q1489" i="56"/>
  <c r="Q1601" i="56"/>
  <c r="Q1620" i="56"/>
  <c r="Q1476" i="56"/>
  <c r="Q1492" i="56"/>
  <c r="Q1484" i="56"/>
  <c r="Q1635" i="56"/>
  <c r="Q1501" i="56"/>
  <c r="Q1572" i="56"/>
  <c r="Q1569" i="56"/>
  <c r="Q1608" i="56"/>
  <c r="Q1573" i="56"/>
  <c r="Q1683" i="56"/>
  <c r="Q1529" i="56"/>
  <c r="Q1504" i="56"/>
  <c r="U1499" i="56"/>
  <c r="U1606" i="56"/>
  <c r="U1568" i="56"/>
  <c r="U1623" i="56"/>
  <c r="U1547" i="56"/>
  <c r="U1546" i="56"/>
  <c r="U1634" i="56"/>
  <c r="U1507" i="56"/>
  <c r="U1601" i="56"/>
  <c r="U1681" i="56"/>
  <c r="U1695" i="56"/>
  <c r="U1703" i="56"/>
  <c r="U1564" i="56"/>
  <c r="U1521" i="56"/>
  <c r="U1668" i="56"/>
  <c r="U1613" i="56"/>
  <c r="U1553" i="56"/>
  <c r="U1549" i="56"/>
  <c r="U1551" i="56"/>
  <c r="U1700" i="56"/>
  <c r="U1591" i="56"/>
  <c r="U1648" i="56"/>
  <c r="U1579" i="56"/>
  <c r="U1676" i="56"/>
  <c r="U1497" i="56"/>
  <c r="U1555" i="56"/>
  <c r="U1602" i="56"/>
  <c r="U1582" i="56"/>
  <c r="U1658" i="56"/>
  <c r="U1519" i="56"/>
  <c r="U1691" i="56"/>
  <c r="U1484" i="56"/>
  <c r="U1684" i="56"/>
  <c r="U1583" i="56"/>
  <c r="U1538" i="56"/>
  <c r="U1480" i="56"/>
  <c r="U1657" i="56"/>
  <c r="U1678" i="56"/>
  <c r="U1532" i="56"/>
  <c r="U1574" i="56"/>
  <c r="U1640" i="56"/>
  <c r="U1698" i="56"/>
  <c r="U1493" i="56"/>
  <c r="U1605" i="56"/>
  <c r="U1491" i="56"/>
  <c r="U1509" i="56"/>
  <c r="U1535" i="56"/>
  <c r="U1489" i="56"/>
  <c r="U1630" i="56"/>
  <c r="U1696" i="56"/>
  <c r="U1675" i="56"/>
  <c r="U1523" i="56"/>
  <c r="U1542" i="56"/>
  <c r="U1518" i="56"/>
  <c r="U1595" i="56"/>
  <c r="U1687" i="56"/>
  <c r="U1683" i="56"/>
  <c r="U1541" i="56"/>
  <c r="U1643" i="56"/>
  <c r="U1655" i="56"/>
  <c r="U1496" i="56"/>
  <c r="T1557" i="56"/>
  <c r="T1550" i="56"/>
  <c r="T1555" i="56"/>
  <c r="T1510" i="56"/>
  <c r="T1523" i="56"/>
  <c r="T1561" i="56"/>
  <c r="T1641" i="56"/>
  <c r="T1574" i="56"/>
  <c r="T1657" i="56"/>
  <c r="T1622" i="56"/>
  <c r="T1519" i="56"/>
  <c r="T1552" i="56"/>
  <c r="T1488" i="56"/>
  <c r="T1521" i="56"/>
  <c r="T1650" i="56"/>
  <c r="T1559" i="56"/>
  <c r="T1509" i="56"/>
  <c r="T1525" i="56"/>
  <c r="T1568" i="56"/>
  <c r="T1602" i="56"/>
  <c r="T1644" i="56"/>
  <c r="T1627" i="56"/>
  <c r="T1490" i="56"/>
  <c r="T1531" i="56"/>
  <c r="T1633" i="56"/>
  <c r="T1585" i="56"/>
  <c r="T1692" i="56"/>
  <c r="T1677" i="56"/>
  <c r="T1595" i="56"/>
  <c r="T1604" i="56"/>
  <c r="T1583" i="56"/>
  <c r="T1618" i="56"/>
  <c r="T1498" i="56"/>
  <c r="T1505" i="56"/>
  <c r="T1494" i="56"/>
  <c r="T1580" i="56"/>
  <c r="T1615" i="56"/>
  <c r="T1480" i="56"/>
  <c r="T1546" i="56"/>
  <c r="T1645" i="56"/>
  <c r="T1540" i="56"/>
  <c r="T1629" i="56"/>
  <c r="T1676" i="56"/>
  <c r="T1476" i="56"/>
  <c r="T1680" i="56"/>
  <c r="T1516" i="56"/>
  <c r="T1596" i="56"/>
  <c r="T1533" i="56"/>
  <c r="T1706" i="56"/>
  <c r="T1655" i="56"/>
  <c r="T1630" i="56"/>
  <c r="T1648" i="56"/>
  <c r="T1667" i="56"/>
  <c r="T1547" i="56"/>
  <c r="T1499" i="56"/>
  <c r="T1652" i="56"/>
  <c r="T1478" i="56"/>
  <c r="T1548" i="56"/>
  <c r="P1565" i="56"/>
  <c r="P1654" i="56"/>
  <c r="P1665" i="56"/>
  <c r="P1642" i="56"/>
  <c r="P1608" i="56"/>
  <c r="P1517" i="56"/>
  <c r="P1566" i="56"/>
  <c r="P1581" i="56"/>
  <c r="P1617" i="56"/>
  <c r="P1593" i="56"/>
  <c r="P1696" i="56"/>
  <c r="P1695" i="56"/>
  <c r="P1703" i="56"/>
  <c r="P1580" i="56"/>
  <c r="P1495" i="56"/>
  <c r="P1521" i="56"/>
  <c r="P1522" i="56"/>
  <c r="P1663" i="56"/>
  <c r="P1685" i="56"/>
  <c r="P1561" i="56"/>
  <c r="P1649" i="56"/>
  <c r="P1604" i="56"/>
  <c r="P1697" i="56"/>
  <c r="P1480" i="56"/>
  <c r="P1501" i="56"/>
  <c r="P1536" i="56"/>
  <c r="P1543" i="56"/>
  <c r="P1544" i="56"/>
  <c r="P1688" i="56"/>
  <c r="P1550" i="56"/>
  <c r="P1496" i="56"/>
  <c r="P1596" i="56"/>
  <c r="P1706" i="56"/>
  <c r="P1627" i="56"/>
  <c r="P1639" i="56"/>
  <c r="P1511" i="56"/>
  <c r="P1518" i="56"/>
  <c r="P1502" i="56"/>
  <c r="P1489" i="56"/>
  <c r="P1658" i="56"/>
  <c r="P1595" i="56"/>
  <c r="P1659" i="56"/>
  <c r="P1542" i="56"/>
  <c r="P1490" i="56"/>
  <c r="P1505" i="56"/>
  <c r="P1573" i="56"/>
  <c r="P1601" i="56"/>
  <c r="P1700" i="56"/>
  <c r="P1677" i="56"/>
  <c r="P1552" i="56"/>
  <c r="P1698" i="56"/>
  <c r="P1526" i="56"/>
  <c r="P1563" i="56"/>
  <c r="P1671" i="56"/>
  <c r="P1694" i="56"/>
  <c r="P1652" i="56"/>
  <c r="P1492" i="56"/>
  <c r="V1550" i="56"/>
  <c r="V1684" i="56"/>
  <c r="V1522" i="56"/>
  <c r="V1663" i="56"/>
  <c r="V1535" i="56"/>
  <c r="V1507" i="56"/>
  <c r="V1676" i="56"/>
  <c r="V1490" i="56"/>
  <c r="V1551" i="56"/>
  <c r="V1604" i="56"/>
  <c r="V1642" i="56"/>
  <c r="V1638" i="56"/>
  <c r="V1646" i="56"/>
  <c r="V1647" i="56"/>
  <c r="V1639" i="56"/>
  <c r="V1505" i="56"/>
  <c r="V1494" i="56"/>
  <c r="V1503" i="56"/>
  <c r="V1506" i="56"/>
  <c r="V1543" i="56"/>
  <c r="V1622" i="56"/>
  <c r="V1650" i="56"/>
  <c r="V1656" i="56"/>
  <c r="V1661" i="56"/>
  <c r="V1620" i="56"/>
  <c r="V1644" i="56"/>
  <c r="V1537" i="56"/>
  <c r="V1487" i="56"/>
  <c r="V1704" i="56"/>
  <c r="V1509" i="56"/>
  <c r="V1514" i="56"/>
  <c r="V1587" i="56"/>
  <c r="V1627" i="56"/>
  <c r="V1544" i="56"/>
  <c r="V1699" i="56"/>
  <c r="V1482" i="56"/>
  <c r="V1575" i="56"/>
  <c r="V1498" i="56"/>
  <c r="V1561" i="56"/>
  <c r="V1540" i="56"/>
  <c r="V1670" i="56"/>
  <c r="V1691" i="56"/>
  <c r="V1497" i="56"/>
  <c r="V1484" i="56"/>
  <c r="V1536" i="56"/>
  <c r="V1491" i="56"/>
  <c r="V1690" i="56"/>
  <c r="V1520" i="56"/>
  <c r="V1641" i="56"/>
  <c r="V1510" i="56"/>
  <c r="V1591" i="56"/>
  <c r="V1623" i="56"/>
  <c r="V1529" i="56"/>
  <c r="V1686" i="56"/>
  <c r="V1576" i="56"/>
  <c r="V1492" i="56"/>
  <c r="V1692" i="56"/>
  <c r="V1556" i="56"/>
  <c r="Y1650" i="56"/>
  <c r="Y1502" i="56"/>
  <c r="Y1606" i="56"/>
  <c r="Y1557" i="56"/>
  <c r="Y1572" i="56"/>
  <c r="Y1678" i="56"/>
  <c r="Y1545" i="56"/>
  <c r="Y1679" i="56"/>
  <c r="Y1646" i="56"/>
  <c r="Y1692" i="56"/>
  <c r="Y1475" i="56"/>
  <c r="Y1623" i="56"/>
  <c r="Y1605" i="56"/>
  <c r="Y1478" i="56"/>
  <c r="Y1497" i="56"/>
  <c r="Y1565" i="56"/>
  <c r="Y1618" i="56"/>
  <c r="Y1680" i="56"/>
  <c r="Y1575" i="56"/>
  <c r="Y1535" i="56"/>
  <c r="Y1485" i="56"/>
  <c r="R1519" i="56"/>
  <c r="R1516" i="56"/>
  <c r="R1617" i="56"/>
  <c r="R1600" i="56"/>
  <c r="R1598" i="56"/>
  <c r="R1596" i="56"/>
  <c r="R1550" i="56"/>
  <c r="R1657" i="56"/>
  <c r="R1581" i="56"/>
  <c r="R1488" i="56"/>
  <c r="R1478" i="56"/>
  <c r="R1655" i="56"/>
  <c r="R1651" i="56"/>
  <c r="R1545" i="56"/>
  <c r="R1576" i="56"/>
  <c r="R1518" i="56"/>
  <c r="R1639" i="56"/>
  <c r="R1692" i="56"/>
  <c r="R1551" i="56"/>
  <c r="R1645" i="56"/>
  <c r="X1594" i="56"/>
  <c r="X1627" i="56"/>
  <c r="X1543" i="56"/>
  <c r="X1618" i="56"/>
  <c r="X1516" i="56"/>
  <c r="X1706" i="56"/>
  <c r="X1525" i="56"/>
  <c r="X1580" i="56"/>
  <c r="X1554" i="56"/>
  <c r="X1507" i="56"/>
  <c r="X1681" i="56"/>
  <c r="X1655" i="56"/>
  <c r="X1588" i="56"/>
  <c r="X1568" i="56"/>
  <c r="X1551" i="56"/>
  <c r="X1472" i="56"/>
  <c r="X1578" i="56"/>
  <c r="X1545" i="56"/>
  <c r="X1584" i="56"/>
  <c r="X1509" i="56"/>
  <c r="X1643" i="56"/>
  <c r="S1618" i="56"/>
  <c r="S1486" i="56"/>
  <c r="S1624" i="56"/>
  <c r="S1672" i="56"/>
  <c r="S1638" i="56"/>
  <c r="S1661" i="56"/>
  <c r="S1616" i="56"/>
  <c r="S1689" i="56"/>
  <c r="S1632" i="56"/>
  <c r="S1703" i="56"/>
  <c r="S1590" i="56"/>
  <c r="S1605" i="56"/>
  <c r="S1599" i="56"/>
  <c r="S1588" i="56"/>
  <c r="S1629" i="56"/>
  <c r="S1637" i="56"/>
  <c r="S1627" i="56"/>
  <c r="S1500" i="56"/>
  <c r="S1665" i="56"/>
  <c r="S1619" i="56"/>
  <c r="W1476" i="56"/>
  <c r="W1706" i="56"/>
  <c r="W1612" i="56"/>
  <c r="W1601" i="56"/>
  <c r="W1653" i="56"/>
  <c r="W1537" i="56"/>
  <c r="W1583" i="56"/>
  <c r="W1619" i="56"/>
  <c r="W1472" i="56"/>
  <c r="W1683" i="56"/>
  <c r="W1497" i="56"/>
  <c r="W1608" i="56"/>
  <c r="W1545" i="56"/>
  <c r="W1687" i="56"/>
  <c r="W1641" i="56"/>
  <c r="W1603" i="56"/>
  <c r="W1569" i="56"/>
  <c r="W1577" i="56"/>
  <c r="W1571" i="56"/>
  <c r="W1513" i="56"/>
  <c r="W1535" i="56"/>
  <c r="W1590" i="56"/>
  <c r="W1707" i="56"/>
  <c r="W1483" i="56"/>
  <c r="W1607" i="56"/>
  <c r="W1594" i="56"/>
  <c r="W1682" i="56"/>
  <c r="W1491" i="56"/>
  <c r="W1602" i="56"/>
  <c r="Y1582" i="56"/>
  <c r="Y1482" i="56"/>
  <c r="Y1578" i="56"/>
  <c r="Y1640" i="56"/>
  <c r="Y1651" i="56"/>
  <c r="Y1561" i="56"/>
  <c r="Y1516" i="56"/>
  <c r="Y1506" i="56"/>
  <c r="Y1550" i="56"/>
  <c r="Y1504" i="56"/>
  <c r="Y1567" i="56"/>
  <c r="Y1590" i="56"/>
  <c r="Y1705" i="56"/>
  <c r="Y1664" i="56"/>
  <c r="Y1534" i="56"/>
  <c r="Y1493" i="56"/>
  <c r="Y1693" i="56"/>
  <c r="Y1514" i="56"/>
  <c r="Y1487" i="56"/>
  <c r="Y1554" i="56"/>
  <c r="Y1641" i="56"/>
  <c r="Y1577" i="56"/>
  <c r="Y1695" i="56"/>
  <c r="Y1647" i="56"/>
  <c r="Y1521" i="56"/>
  <c r="Y1500" i="56"/>
  <c r="Y1510" i="56"/>
  <c r="Y1560" i="56"/>
  <c r="R1589" i="56"/>
  <c r="R1611" i="56"/>
  <c r="R1490" i="56"/>
  <c r="R1632" i="56"/>
  <c r="R1538" i="56"/>
  <c r="R1482" i="56"/>
  <c r="R1587" i="56"/>
  <c r="R1591" i="56"/>
  <c r="R1661" i="56"/>
  <c r="R1542" i="56"/>
  <c r="R1684" i="56"/>
  <c r="R1630" i="56"/>
  <c r="R1626" i="56"/>
  <c r="R1609" i="56"/>
  <c r="R1685" i="56"/>
  <c r="R1472" i="56"/>
  <c r="R1498" i="56"/>
  <c r="R1627" i="56"/>
  <c r="R1489" i="56"/>
  <c r="R1673" i="56"/>
  <c r="R1484" i="56"/>
  <c r="R1701" i="56"/>
  <c r="R1696" i="56"/>
  <c r="R1552" i="56"/>
  <c r="R1506" i="56"/>
  <c r="R1512" i="56"/>
  <c r="R1563" i="56"/>
  <c r="R1547" i="56"/>
  <c r="R1633" i="56"/>
  <c r="R1491" i="56"/>
  <c r="W1511" i="56"/>
  <c r="W1695" i="56"/>
  <c r="W1675" i="56"/>
  <c r="W1485" i="56"/>
  <c r="W1531" i="56"/>
  <c r="W1588" i="56"/>
  <c r="W1554" i="56"/>
  <c r="W1507" i="56"/>
  <c r="W1648" i="56"/>
  <c r="W1636" i="56"/>
  <c r="W1658" i="56"/>
  <c r="W1492" i="56"/>
  <c r="W1671" i="56"/>
  <c r="W1517" i="56"/>
  <c r="W1488" i="56"/>
  <c r="W1678" i="56"/>
  <c r="W1694" i="56"/>
  <c r="W1522" i="56"/>
  <c r="W1581" i="56"/>
  <c r="W1680" i="56"/>
  <c r="W1495" i="56"/>
  <c r="W1523" i="56"/>
  <c r="W1584" i="56"/>
  <c r="W1616" i="56"/>
  <c r="W1589" i="56"/>
  <c r="W1640" i="56"/>
  <c r="W1519" i="56"/>
  <c r="W1669" i="56"/>
  <c r="W1647" i="56"/>
  <c r="W1520" i="56"/>
  <c r="W1499" i="56"/>
  <c r="W1521" i="56"/>
  <c r="W1516" i="56"/>
  <c r="W1567" i="56"/>
  <c r="W1543" i="56"/>
  <c r="W1622" i="56"/>
  <c r="W1609" i="56"/>
  <c r="W1699" i="56"/>
  <c r="W1663" i="56"/>
  <c r="W1480" i="56"/>
  <c r="W1506" i="56"/>
  <c r="W1542" i="56"/>
  <c r="W1557" i="56"/>
  <c r="W1597" i="56"/>
  <c r="W1630" i="56"/>
  <c r="W1621" i="56"/>
  <c r="W1672" i="56"/>
  <c r="W1512" i="56"/>
  <c r="W1570" i="56"/>
  <c r="W1693" i="56"/>
  <c r="W1578" i="56"/>
  <c r="W1659" i="56"/>
  <c r="W1525" i="56"/>
  <c r="W1566" i="56"/>
  <c r="W1645" i="56"/>
  <c r="W1559" i="56"/>
  <c r="W1643" i="56"/>
  <c r="W1562" i="56"/>
  <c r="W1560" i="56"/>
  <c r="Y1634" i="56"/>
  <c r="Y1614" i="56"/>
  <c r="Y1599" i="56"/>
  <c r="Y1480" i="56"/>
  <c r="Y1486" i="56"/>
  <c r="Y1532" i="56"/>
  <c r="Y1581" i="56"/>
  <c r="Y1574" i="56"/>
  <c r="Y1684" i="56"/>
  <c r="Y1696" i="56"/>
  <c r="Y1508" i="56"/>
  <c r="Y1526" i="56"/>
  <c r="Y1698" i="56"/>
  <c r="Y1548" i="56"/>
  <c r="Y1518" i="56"/>
  <c r="Y1694" i="56"/>
  <c r="Y1474" i="56"/>
  <c r="Y1513" i="56"/>
  <c r="Y1628" i="56"/>
  <c r="Y1644" i="56"/>
  <c r="Y1512" i="56"/>
  <c r="Y1556" i="56"/>
  <c r="Y1490" i="56"/>
  <c r="Y1511" i="56"/>
  <c r="Y1597" i="56"/>
  <c r="Y1585" i="56"/>
  <c r="Y1636" i="56"/>
  <c r="Y1662" i="56"/>
  <c r="Y1621" i="56"/>
  <c r="Y1472" i="56"/>
  <c r="Y1675" i="56"/>
  <c r="Y1538" i="56"/>
  <c r="Y1702" i="56"/>
  <c r="Y1520" i="56"/>
  <c r="Y1602" i="56"/>
  <c r="Y1479" i="56"/>
  <c r="Y1635" i="56"/>
  <c r="Y1657" i="56"/>
  <c r="Y1503" i="56"/>
  <c r="Y1517" i="56"/>
  <c r="Y1566" i="56"/>
  <c r="Y1544" i="56"/>
  <c r="Y1507" i="56"/>
  <c r="Y1632" i="56"/>
  <c r="Y1593" i="56"/>
  <c r="Y1701" i="56"/>
  <c r="Y1699" i="56"/>
  <c r="Y1703" i="56"/>
  <c r="Y1690" i="56"/>
  <c r="Y1527" i="56"/>
  <c r="Y1525" i="56"/>
  <c r="Y1663" i="56"/>
  <c r="Y1656" i="56"/>
  <c r="Y1661" i="56"/>
  <c r="Y1671" i="56"/>
  <c r="Y1496" i="56"/>
  <c r="Y1541" i="56"/>
  <c r="Y1612" i="56"/>
  <c r="R1625" i="56"/>
  <c r="R1566" i="56"/>
  <c r="R1508" i="56"/>
  <c r="R1485" i="56"/>
  <c r="R1637" i="56"/>
  <c r="R1507" i="56"/>
  <c r="R1649" i="56"/>
  <c r="R1621" i="56"/>
  <c r="R1572" i="56"/>
  <c r="R1549" i="56"/>
  <c r="R1495" i="56"/>
  <c r="R1582" i="56"/>
  <c r="R1493" i="56"/>
  <c r="R1571" i="56"/>
  <c r="R1525" i="56"/>
  <c r="R1667" i="56"/>
  <c r="R1483" i="56"/>
  <c r="R1476" i="56"/>
  <c r="R1592" i="56"/>
  <c r="R1556" i="56"/>
  <c r="R1588" i="56"/>
  <c r="R1622" i="56"/>
  <c r="R1652" i="56"/>
  <c r="R1703" i="56"/>
  <c r="R1522" i="56"/>
  <c r="R1520" i="56"/>
  <c r="R1487" i="56"/>
  <c r="R1583" i="56"/>
  <c r="R1689" i="56"/>
  <c r="R1690" i="56"/>
  <c r="R1509" i="56"/>
  <c r="R1656" i="56"/>
  <c r="R1474" i="56"/>
  <c r="R1561" i="56"/>
  <c r="R1641" i="56"/>
  <c r="R1686" i="56"/>
  <c r="R1707" i="56"/>
  <c r="R1628" i="56"/>
  <c r="R1658" i="56"/>
  <c r="R1669" i="56"/>
  <c r="R1510" i="56"/>
  <c r="R1554" i="56"/>
  <c r="R1557" i="56"/>
  <c r="R1698" i="56"/>
  <c r="R1486" i="56"/>
  <c r="R1475" i="56"/>
  <c r="R1579" i="56"/>
  <c r="R1706" i="56"/>
  <c r="R1681" i="56"/>
  <c r="R1595" i="56"/>
  <c r="R1585" i="56"/>
  <c r="R1529" i="56"/>
  <c r="R1523" i="56"/>
  <c r="R1562" i="56"/>
  <c r="R1504" i="56"/>
  <c r="R1682" i="56"/>
  <c r="R1631" i="56"/>
  <c r="R1537" i="56"/>
  <c r="R1480" i="56"/>
  <c r="X1482" i="56"/>
  <c r="X1524" i="56"/>
  <c r="X1685" i="56"/>
  <c r="X1669" i="56"/>
  <c r="X1635" i="56"/>
  <c r="X1498" i="56"/>
  <c r="X1528" i="56"/>
  <c r="X1562" i="56"/>
  <c r="X1645" i="56"/>
  <c r="X1622" i="56"/>
  <c r="X1688" i="56"/>
  <c r="X1644" i="56"/>
  <c r="X1496" i="56"/>
  <c r="X1608" i="56"/>
  <c r="X1495" i="56"/>
  <c r="X1670" i="56"/>
  <c r="X1518" i="56"/>
  <c r="X1474" i="56"/>
  <c r="X1567" i="56"/>
  <c r="X1517" i="56"/>
  <c r="X1666" i="56"/>
  <c r="X1611" i="56"/>
  <c r="X1634" i="56"/>
  <c r="X1546" i="56"/>
  <c r="X1637" i="56"/>
  <c r="X1613" i="56"/>
  <c r="X1617" i="56"/>
  <c r="X1630" i="56"/>
  <c r="X1656" i="56"/>
  <c r="X1621" i="56"/>
  <c r="X1680" i="56"/>
  <c r="X1603" i="56"/>
  <c r="X1547" i="56"/>
  <c r="X1499" i="56"/>
  <c r="X1679" i="56"/>
  <c r="X1689" i="56"/>
  <c r="X1512" i="56"/>
  <c r="X1641" i="56"/>
  <c r="X1660" i="56"/>
  <c r="X1612" i="56"/>
  <c r="X1651" i="56"/>
  <c r="X1675" i="56"/>
  <c r="X1473" i="56"/>
  <c r="X1502" i="56"/>
  <c r="X1539" i="56"/>
  <c r="X1570" i="56"/>
  <c r="X1565" i="56"/>
  <c r="X1606" i="56"/>
  <c r="X1661" i="56"/>
  <c r="X1652" i="56"/>
  <c r="X1676" i="56"/>
  <c r="X1556" i="56"/>
  <c r="X1663" i="56"/>
  <c r="X1698" i="56"/>
  <c r="X1638" i="56"/>
  <c r="X1513" i="56"/>
  <c r="X1569" i="56"/>
  <c r="X1701" i="56"/>
  <c r="X1483" i="56"/>
  <c r="X1623" i="56"/>
  <c r="X1491" i="56"/>
  <c r="S1473" i="56"/>
  <c r="S1656" i="56"/>
  <c r="S1677" i="56"/>
  <c r="S1501" i="56"/>
  <c r="S1522" i="56"/>
  <c r="S1535" i="56"/>
  <c r="S1540" i="56"/>
  <c r="S1683" i="56"/>
  <c r="S1674" i="56"/>
  <c r="S1483" i="56"/>
  <c r="S1606" i="56"/>
  <c r="S1607" i="56"/>
  <c r="S1681" i="56"/>
  <c r="S1697" i="56"/>
  <c r="S1510" i="56"/>
  <c r="S1576" i="56"/>
  <c r="S1608" i="56"/>
  <c r="S1648" i="56"/>
  <c r="S1537" i="56"/>
  <c r="S1690" i="56"/>
  <c r="S1518" i="56"/>
  <c r="S1511" i="56"/>
  <c r="S1628" i="56"/>
  <c r="S1609" i="56"/>
  <c r="S1669" i="56"/>
  <c r="S1680" i="56"/>
  <c r="S1610" i="56"/>
  <c r="S1663" i="56"/>
  <c r="S1533" i="56"/>
  <c r="S1634" i="56"/>
  <c r="S1552" i="56"/>
  <c r="S1505" i="56"/>
  <c r="S1673" i="56"/>
  <c r="S1626" i="56"/>
  <c r="S1706" i="56"/>
  <c r="S1579" i="56"/>
  <c r="S1477" i="56"/>
  <c r="S1539" i="56"/>
  <c r="S1580" i="56"/>
  <c r="S1612" i="56"/>
  <c r="S1570" i="56"/>
  <c r="S1617" i="56"/>
  <c r="S1670" i="56"/>
  <c r="S1621" i="56"/>
  <c r="S1487" i="56"/>
  <c r="S1568" i="56"/>
  <c r="S1575" i="56"/>
  <c r="S1521" i="56"/>
  <c r="S1649" i="56"/>
  <c r="S1603" i="56"/>
  <c r="S1705" i="56"/>
  <c r="S1631" i="56"/>
  <c r="S1569" i="56"/>
  <c r="S1560" i="56"/>
  <c r="S1529" i="56"/>
  <c r="S1643" i="56"/>
  <c r="S1541" i="56"/>
  <c r="S1492" i="56"/>
  <c r="S1563" i="56"/>
  <c r="Q1546" i="56"/>
  <c r="Q1507" i="56"/>
  <c r="Q1660" i="56"/>
  <c r="Q1674" i="56"/>
  <c r="Q1564" i="56"/>
  <c r="Q1587" i="56"/>
  <c r="Q1477" i="56"/>
  <c r="Q1523" i="56"/>
  <c r="Q1567" i="56"/>
  <c r="Q1594" i="56"/>
  <c r="Q1565" i="56"/>
  <c r="Q1577" i="56"/>
  <c r="Q1705" i="56"/>
  <c r="Q1700" i="56"/>
  <c r="Q1680" i="56"/>
  <c r="Q1571" i="56"/>
  <c r="Q1706" i="56"/>
  <c r="Q1702" i="56"/>
  <c r="Q1487" i="56"/>
  <c r="Q1633" i="56"/>
  <c r="Q1653" i="56"/>
  <c r="Q1703" i="56"/>
  <c r="Q1631" i="56"/>
  <c r="Q1502" i="56"/>
  <c r="Q1532" i="56"/>
  <c r="Q1610" i="56"/>
  <c r="Q1624" i="56"/>
  <c r="Q1697" i="56"/>
  <c r="Q1670" i="56"/>
  <c r="Q1672" i="56"/>
  <c r="Q1596" i="56"/>
  <c r="Q1698" i="56"/>
  <c r="Q1548" i="56"/>
  <c r="Q1584" i="56"/>
  <c r="Q1557" i="56"/>
  <c r="Q1555" i="56"/>
  <c r="Q1622" i="56"/>
  <c r="Q1652" i="56"/>
  <c r="Q1701" i="56"/>
  <c r="Q1690" i="56"/>
  <c r="Q1534" i="56"/>
  <c r="Q1482" i="56"/>
  <c r="Q1506" i="56"/>
  <c r="Q1536" i="56"/>
  <c r="Q1543" i="56"/>
  <c r="Q1634" i="56"/>
  <c r="Q1582" i="56"/>
  <c r="Q1650" i="56"/>
  <c r="Q1693" i="56"/>
  <c r="Q1550" i="56"/>
  <c r="Q1512" i="56"/>
  <c r="Q1561" i="56"/>
  <c r="Q1583" i="56"/>
  <c r="Q1592" i="56"/>
  <c r="Q1678" i="56"/>
  <c r="Q1687" i="56"/>
  <c r="Q1556" i="56"/>
  <c r="Q1612" i="56"/>
  <c r="Q1496" i="56"/>
  <c r="Q1481" i="56"/>
  <c r="U1502" i="56"/>
  <c r="U1705" i="56"/>
  <c r="U1627" i="56"/>
  <c r="U1474" i="56"/>
  <c r="U1563" i="56"/>
  <c r="U1554" i="56"/>
  <c r="U1544" i="56"/>
  <c r="U1540" i="56"/>
  <c r="U1622" i="56"/>
  <c r="U1693" i="56"/>
  <c r="U1699" i="56"/>
  <c r="U1626" i="56"/>
  <c r="U1620" i="56"/>
  <c r="U1506" i="56"/>
  <c r="U1587" i="56"/>
  <c r="U1516" i="56"/>
  <c r="U1589" i="56"/>
  <c r="U1482" i="56"/>
  <c r="U1609" i="56"/>
  <c r="U1485" i="56"/>
  <c r="U1661" i="56"/>
  <c r="U1556" i="56"/>
  <c r="U1481" i="56"/>
  <c r="U1520" i="56"/>
  <c r="U1562" i="56"/>
  <c r="U1642" i="56"/>
  <c r="U1614" i="56"/>
  <c r="U1545" i="56"/>
  <c r="U1621" i="56"/>
  <c r="U1492" i="56"/>
  <c r="U1512" i="56"/>
  <c r="U1599" i="56"/>
  <c r="U1514" i="56"/>
  <c r="U1600" i="56"/>
  <c r="U1475" i="56"/>
  <c r="U1596" i="56"/>
  <c r="U1530" i="56"/>
  <c r="U1578" i="56"/>
  <c r="U1577" i="56"/>
  <c r="U1689" i="56"/>
  <c r="U1707" i="56"/>
  <c r="U1581" i="56"/>
  <c r="U1487" i="56"/>
  <c r="U1559" i="56"/>
  <c r="U1558" i="56"/>
  <c r="U1590" i="56"/>
  <c r="U1697" i="56"/>
  <c r="U1704" i="56"/>
  <c r="U1706" i="56"/>
  <c r="U1548" i="56"/>
  <c r="U1584" i="56"/>
  <c r="U1580" i="56"/>
  <c r="U1631" i="56"/>
  <c r="U1619" i="56"/>
  <c r="U1673" i="56"/>
  <c r="U1576" i="56"/>
  <c r="U1560" i="56"/>
  <c r="U1625" i="56"/>
  <c r="T1543" i="56"/>
  <c r="T1482" i="56"/>
  <c r="T1611" i="56"/>
  <c r="T1486" i="56"/>
  <c r="T1539" i="56"/>
  <c r="T1570" i="56"/>
  <c r="T1565" i="56"/>
  <c r="T1606" i="56"/>
  <c r="T1661" i="56"/>
  <c r="T1625" i="56"/>
  <c r="T1665" i="56"/>
  <c r="T1560" i="56"/>
  <c r="T1588" i="56"/>
  <c r="T1584" i="56"/>
  <c r="T1658" i="56"/>
  <c r="T1662" i="56"/>
  <c r="T1693" i="56"/>
  <c r="T1495" i="56"/>
  <c r="T1506" i="56"/>
  <c r="T1507" i="56"/>
  <c r="T1656" i="56"/>
  <c r="T1600" i="56"/>
  <c r="T1514" i="56"/>
  <c r="T1524" i="56"/>
  <c r="T1573" i="56"/>
  <c r="T1601" i="56"/>
  <c r="T1673" i="56"/>
  <c r="T1664" i="56"/>
  <c r="T1631" i="56"/>
  <c r="T1635" i="56"/>
  <c r="T1647" i="56"/>
  <c r="T1634" i="56"/>
  <c r="T1592" i="56"/>
  <c r="T1520" i="56"/>
  <c r="T1637" i="56"/>
  <c r="T1691" i="56"/>
  <c r="T1530" i="56"/>
  <c r="T1659" i="56"/>
  <c r="T1477" i="56"/>
  <c r="T1481" i="56"/>
  <c r="T1554" i="56"/>
  <c r="T1527" i="56"/>
  <c r="T1598" i="56"/>
  <c r="T1577" i="56"/>
  <c r="T1681" i="56"/>
  <c r="T1621" i="56"/>
  <c r="T1703" i="56"/>
  <c r="T1587" i="56"/>
  <c r="T1544" i="56"/>
  <c r="T1639" i="56"/>
  <c r="T1576" i="56"/>
  <c r="T1569" i="56"/>
  <c r="T1508" i="56"/>
  <c r="T1492" i="56"/>
  <c r="T1643" i="56"/>
  <c r="T1666" i="56"/>
  <c r="T1701" i="56"/>
  <c r="T1623" i="56"/>
  <c r="T1670" i="56"/>
  <c r="T1534" i="56"/>
  <c r="P1486" i="56"/>
  <c r="P1589" i="56"/>
  <c r="P1625" i="56"/>
  <c r="P1631" i="56"/>
  <c r="P1607" i="56"/>
  <c r="P1689" i="56"/>
  <c r="P1473" i="56"/>
  <c r="P1515" i="56"/>
  <c r="P1586" i="56"/>
  <c r="P1613" i="56"/>
  <c r="P1632" i="56"/>
  <c r="P1609" i="56"/>
  <c r="P1670" i="56"/>
  <c r="P1664" i="56"/>
  <c r="P1504" i="56"/>
  <c r="P1547" i="56"/>
  <c r="P1499" i="56"/>
  <c r="P1555" i="56"/>
  <c r="P1571" i="56"/>
  <c r="P1634" i="56"/>
  <c r="P1619" i="56"/>
  <c r="P1514" i="56"/>
  <c r="P1570" i="56"/>
  <c r="P1657" i="56"/>
  <c r="P1482" i="56"/>
  <c r="P1584" i="56"/>
  <c r="P1628" i="56"/>
  <c r="P1506" i="56"/>
  <c r="P1535" i="56"/>
  <c r="P1549" i="56"/>
  <c r="P1597" i="56"/>
  <c r="P1704" i="56"/>
  <c r="P1644" i="56"/>
  <c r="P1516" i="56"/>
  <c r="P1687" i="56"/>
  <c r="P1599" i="56"/>
  <c r="P1503" i="56"/>
  <c r="P1651" i="56"/>
  <c r="P1534" i="56"/>
  <c r="P1600" i="56"/>
  <c r="P1539" i="56"/>
  <c r="P1507" i="56"/>
  <c r="P1519" i="56"/>
  <c r="P1475" i="56"/>
  <c r="P1510" i="56"/>
  <c r="P1558" i="56"/>
  <c r="P1605" i="56"/>
  <c r="P1622" i="56"/>
  <c r="P1673" i="56"/>
  <c r="P1666" i="56"/>
  <c r="P1560" i="56"/>
  <c r="P1533" i="56"/>
  <c r="P1567" i="56"/>
  <c r="P1675" i="56"/>
  <c r="P1643" i="56"/>
  <c r="P1537" i="56"/>
  <c r="P1683" i="56"/>
  <c r="P1612" i="56"/>
  <c r="P1478" i="56"/>
  <c r="V1585" i="56"/>
  <c r="V1672" i="56"/>
  <c r="V1706" i="56"/>
  <c r="V1635" i="56"/>
  <c r="V1682" i="56"/>
  <c r="V1532" i="56"/>
  <c r="V1617" i="56"/>
  <c r="V1621" i="56"/>
  <c r="V1474" i="56"/>
  <c r="V1605" i="56"/>
  <c r="V1679" i="56"/>
  <c r="V1501" i="56"/>
  <c r="V1560" i="56"/>
  <c r="V1681" i="56"/>
  <c r="V1504" i="56"/>
  <c r="V1607" i="56"/>
  <c r="V1598" i="56"/>
  <c r="V1665" i="56"/>
  <c r="V1702" i="56"/>
  <c r="V1511" i="56"/>
  <c r="V1590" i="56"/>
  <c r="V1618" i="56"/>
  <c r="V1652" i="56"/>
  <c r="V1657" i="56"/>
  <c r="V1577" i="56"/>
  <c r="V1668" i="56"/>
  <c r="V1666" i="56"/>
  <c r="V1571" i="56"/>
  <c r="V1588" i="56"/>
  <c r="V1583" i="56"/>
  <c r="V1659" i="56"/>
  <c r="V1594" i="56"/>
  <c r="V1637" i="56"/>
  <c r="V1655" i="56"/>
  <c r="V1601" i="56"/>
  <c r="V1703" i="56"/>
  <c r="V1526" i="56"/>
  <c r="V1683" i="56"/>
  <c r="V1515" i="56"/>
  <c r="V1566" i="56"/>
  <c r="V1628" i="56"/>
  <c r="V1673" i="56"/>
  <c r="V1528" i="56"/>
  <c r="V1568" i="56"/>
  <c r="V1547" i="56"/>
  <c r="V1495" i="56"/>
  <c r="V1693" i="56"/>
  <c r="V1516" i="56"/>
  <c r="V1700" i="56"/>
  <c r="V1534" i="56"/>
  <c r="V1613" i="56"/>
  <c r="V1610" i="56"/>
  <c r="V1563" i="56"/>
  <c r="V1645" i="56"/>
  <c r="V1485" i="56"/>
  <c r="V1675" i="56"/>
  <c r="V1541" i="56"/>
  <c r="V1473" i="56"/>
  <c r="V1643" i="56"/>
  <c r="V1513" i="56"/>
  <c r="Q1554" i="56"/>
  <c r="Q1540" i="56"/>
  <c r="Q1545" i="56"/>
  <c r="Q1626" i="56"/>
  <c r="Q1575" i="56"/>
  <c r="Q1478" i="56"/>
  <c r="Q1490" i="56"/>
  <c r="Q1531" i="56"/>
  <c r="Q1511" i="56"/>
  <c r="Q1605" i="56"/>
  <c r="Q1590" i="56"/>
  <c r="Q1593" i="56"/>
  <c r="Q1662" i="56"/>
  <c r="Q1669" i="56"/>
  <c r="Q1493" i="56"/>
  <c r="Q1580" i="56"/>
  <c r="Q1533" i="56"/>
  <c r="Q1623" i="56"/>
  <c r="Q1515" i="56"/>
  <c r="Q1641" i="56"/>
  <c r="Q1657" i="56"/>
  <c r="Q1485" i="56"/>
  <c r="Q1538" i="56"/>
  <c r="Q1559" i="56"/>
  <c r="Q1570" i="56"/>
  <c r="Q1638" i="56"/>
  <c r="Q1625" i="56"/>
  <c r="Q1707" i="56"/>
  <c r="Q1688" i="56"/>
  <c r="Q1651" i="56"/>
  <c r="Q1526" i="56"/>
  <c r="Q1607" i="56"/>
  <c r="Q1579" i="56"/>
  <c r="Q1663" i="56"/>
  <c r="Q1667" i="56"/>
  <c r="Q1517" i="56"/>
  <c r="Q1632" i="56"/>
  <c r="Q1656" i="56"/>
  <c r="Q1695" i="56"/>
  <c r="Q1604" i="56"/>
  <c r="Q1603" i="56"/>
  <c r="Q1474" i="56"/>
  <c r="Q1513" i="56"/>
  <c r="Q1547" i="56"/>
  <c r="Q1581" i="56"/>
  <c r="Q1637" i="56"/>
  <c r="Q1614" i="56"/>
  <c r="Q1654" i="56"/>
  <c r="Q1494" i="56"/>
  <c r="Q1644" i="56"/>
  <c r="Q1479" i="56"/>
  <c r="Q1537" i="56"/>
  <c r="Q1599" i="56"/>
  <c r="Q1615" i="56"/>
  <c r="Q1518" i="56"/>
  <c r="Q1643" i="56"/>
  <c r="Q1541" i="56"/>
  <c r="Q1600" i="56"/>
  <c r="Q1671" i="56"/>
  <c r="U1570" i="56"/>
  <c r="U1680" i="56"/>
  <c r="U1565" i="56"/>
  <c r="U1473" i="56"/>
  <c r="U1515" i="56"/>
  <c r="U1566" i="56"/>
  <c r="U1637" i="56"/>
  <c r="U1598" i="56"/>
  <c r="U1632" i="56"/>
  <c r="U1685" i="56"/>
  <c r="U1666" i="56"/>
  <c r="U1647" i="56"/>
  <c r="U1653" i="56"/>
  <c r="U1522" i="56"/>
  <c r="U1569" i="56"/>
  <c r="U1665" i="56"/>
  <c r="U1629" i="56"/>
  <c r="U1472" i="56"/>
  <c r="U1670" i="56"/>
  <c r="U1679" i="56"/>
  <c r="U1624" i="56"/>
  <c r="U1539" i="56"/>
  <c r="U1504" i="56"/>
  <c r="U1498" i="56"/>
  <c r="U1528" i="56"/>
  <c r="U1557" i="56"/>
  <c r="U1633" i="56"/>
  <c r="U1650" i="56"/>
  <c r="U1701" i="56"/>
  <c r="U1550" i="56"/>
  <c r="U1479" i="56"/>
  <c r="U1537" i="56"/>
  <c r="U1611" i="56"/>
  <c r="U1525" i="56"/>
  <c r="U1656" i="56"/>
  <c r="U1671" i="56"/>
  <c r="U1649" i="56"/>
  <c r="U1478" i="56"/>
  <c r="U1646" i="56"/>
  <c r="U1593" i="56"/>
  <c r="U1672" i="56"/>
  <c r="U1501" i="56"/>
  <c r="U1526" i="56"/>
  <c r="U1503" i="56"/>
  <c r="U1477" i="56"/>
  <c r="U1511" i="56"/>
  <c r="U1594" i="56"/>
  <c r="U1636" i="56"/>
  <c r="U1662" i="56"/>
  <c r="U1677" i="56"/>
  <c r="U1533" i="56"/>
  <c r="U1592" i="56"/>
  <c r="U1588" i="56"/>
  <c r="U1615" i="56"/>
  <c r="U1664" i="56"/>
  <c r="U1652" i="56"/>
  <c r="U1682" i="56"/>
  <c r="U1660" i="56"/>
  <c r="U1597" i="56"/>
  <c r="T1501" i="56"/>
  <c r="T1668" i="56"/>
  <c r="T1564" i="56"/>
  <c r="T1663" i="56"/>
  <c r="T1502" i="56"/>
  <c r="T1532" i="56"/>
  <c r="T1578" i="56"/>
  <c r="T1589" i="56"/>
  <c r="T1649" i="56"/>
  <c r="T1624" i="56"/>
  <c r="T1640" i="56"/>
  <c r="T1672" i="56"/>
  <c r="T1579" i="56"/>
  <c r="T1575" i="56"/>
  <c r="T1689" i="56"/>
  <c r="T1474" i="56"/>
  <c r="T1685" i="56"/>
  <c r="T1686" i="56"/>
  <c r="T1512" i="56"/>
  <c r="T1536" i="56"/>
  <c r="T1614" i="56"/>
  <c r="T1526" i="56"/>
  <c r="T1619" i="56"/>
  <c r="T1513" i="56"/>
  <c r="T1558" i="56"/>
  <c r="T1605" i="56"/>
  <c r="T1628" i="56"/>
  <c r="T1684" i="56"/>
  <c r="T1541" i="56"/>
  <c r="T1483" i="56"/>
  <c r="T1542" i="56"/>
  <c r="T1707" i="56"/>
  <c r="T1571" i="56"/>
  <c r="T1484" i="56"/>
  <c r="T1535" i="56"/>
  <c r="T1597" i="56"/>
  <c r="T1504" i="56"/>
  <c r="T1538" i="56"/>
  <c r="T1660" i="56"/>
  <c r="T1472" i="56"/>
  <c r="T1566" i="56"/>
  <c r="T1581" i="56"/>
  <c r="T1617" i="56"/>
  <c r="T1593" i="56"/>
  <c r="T1688" i="56"/>
  <c r="T1695" i="56"/>
  <c r="T1626" i="56"/>
  <c r="T1475" i="56"/>
  <c r="T1503" i="56"/>
  <c r="T1518" i="56"/>
  <c r="T1612" i="56"/>
  <c r="T1522" i="56"/>
  <c r="T1687" i="56"/>
  <c r="T1572" i="56"/>
  <c r="T1491" i="56"/>
  <c r="T1642" i="56"/>
  <c r="T1694" i="56"/>
  <c r="T1563" i="56"/>
  <c r="T1654" i="56"/>
  <c r="T1529" i="56"/>
  <c r="P1523" i="56"/>
  <c r="P1653" i="56"/>
  <c r="P1640" i="56"/>
  <c r="P1551" i="56"/>
  <c r="P1638" i="56"/>
  <c r="P1525" i="56"/>
  <c r="P1481" i="56"/>
  <c r="P1546" i="56"/>
  <c r="P1637" i="56"/>
  <c r="P1540" i="56"/>
  <c r="P1629" i="56"/>
  <c r="P1630" i="56"/>
  <c r="P1476" i="56"/>
  <c r="P1699" i="56"/>
  <c r="P1603" i="56"/>
  <c r="P1559" i="56"/>
  <c r="P1575" i="56"/>
  <c r="P1509" i="56"/>
  <c r="P1615" i="56"/>
  <c r="P1548" i="56"/>
  <c r="P1569" i="56"/>
  <c r="P1497" i="56"/>
  <c r="P1610" i="56"/>
  <c r="P1545" i="56"/>
  <c r="P1488" i="56"/>
  <c r="P1500" i="56"/>
  <c r="P1493" i="56"/>
  <c r="P1520" i="56"/>
  <c r="P1557" i="56"/>
  <c r="P1602" i="56"/>
  <c r="P1582" i="56"/>
  <c r="P1494" i="56"/>
  <c r="P1672" i="56"/>
  <c r="P1587" i="56"/>
  <c r="P1620" i="56"/>
  <c r="P1611" i="56"/>
  <c r="P1583" i="56"/>
  <c r="P1690" i="56"/>
  <c r="P1592" i="56"/>
  <c r="P1474" i="56"/>
  <c r="P1578" i="56"/>
  <c r="P1574" i="56"/>
  <c r="P1541" i="56"/>
  <c r="P1564" i="56"/>
  <c r="P1512" i="56"/>
  <c r="P1477" i="56"/>
  <c r="P1531" i="56"/>
  <c r="P1594" i="56"/>
  <c r="P1590" i="56"/>
  <c r="P1618" i="56"/>
  <c r="P1684" i="56"/>
  <c r="P1674" i="56"/>
  <c r="P1579" i="56"/>
  <c r="P1624" i="56"/>
  <c r="P1572" i="56"/>
  <c r="P1655" i="56"/>
  <c r="P1513" i="56"/>
  <c r="P1483" i="56"/>
  <c r="P1676" i="56"/>
  <c r="P1576" i="56"/>
  <c r="V1630" i="56"/>
  <c r="V1557" i="56"/>
  <c r="V1531" i="56"/>
  <c r="V1502" i="56"/>
  <c r="V1619" i="56"/>
  <c r="V1574" i="56"/>
  <c r="V1629" i="56"/>
  <c r="V1573" i="56"/>
  <c r="V1483" i="56"/>
  <c r="V1599" i="56"/>
  <c r="V1521" i="56"/>
  <c r="V1552" i="56"/>
  <c r="V1567" i="56"/>
  <c r="V1533" i="56"/>
  <c r="V1608" i="56"/>
  <c r="V1570" i="56"/>
  <c r="V1489" i="56"/>
  <c r="V1530" i="56"/>
  <c r="V1548" i="56"/>
  <c r="V1517" i="56"/>
  <c r="V1527" i="56"/>
  <c r="V1648" i="56"/>
  <c r="V1653" i="56"/>
  <c r="V1658" i="56"/>
  <c r="V1593" i="56"/>
  <c r="V1677" i="56"/>
  <c r="V1674" i="56"/>
  <c r="V1589" i="56"/>
  <c r="V1558" i="56"/>
  <c r="V1546" i="56"/>
  <c r="V1697" i="56"/>
  <c r="V1631" i="56"/>
  <c r="V1667" i="56"/>
  <c r="V1678" i="56"/>
  <c r="V1625" i="56"/>
  <c r="V1508" i="56"/>
  <c r="V1553" i="56"/>
  <c r="V1701" i="56"/>
  <c r="V1549" i="56"/>
  <c r="V1582" i="56"/>
  <c r="V1545" i="56"/>
  <c r="V1669" i="56"/>
  <c r="V1475" i="56"/>
  <c r="V1581" i="56"/>
  <c r="V1559" i="56"/>
  <c r="V1611" i="56"/>
  <c r="V1555" i="56"/>
  <c r="V1579" i="56"/>
  <c r="V1615" i="56"/>
  <c r="V1592" i="56"/>
  <c r="V1578" i="56"/>
  <c r="V1636" i="56"/>
  <c r="V1694" i="56"/>
  <c r="V1685" i="56"/>
  <c r="V1478" i="56"/>
  <c r="V1612" i="56"/>
  <c r="V1523" i="56"/>
  <c r="V1689" i="56"/>
  <c r="V1595" i="56"/>
  <c r="Q1566" i="56"/>
  <c r="Q1598" i="56"/>
  <c r="Q1676" i="56"/>
  <c r="Q1521" i="56"/>
  <c r="Q1499" i="56"/>
  <c r="Q1497" i="56"/>
  <c r="Q1539" i="56"/>
  <c r="Q1524" i="56"/>
  <c r="Q1646" i="56"/>
  <c r="Q1628" i="56"/>
  <c r="Q1609" i="56"/>
  <c r="Q1673" i="56"/>
  <c r="Q1677" i="56"/>
  <c r="Q1472" i="56"/>
  <c r="Q1675" i="56"/>
  <c r="Q1514" i="56"/>
  <c r="Q1510" i="56"/>
  <c r="Q1642" i="56"/>
  <c r="Q1629" i="56"/>
  <c r="Q1685" i="56"/>
  <c r="Q1647" i="56"/>
  <c r="Q1655" i="56"/>
  <c r="Q1553" i="56"/>
  <c r="Q1578" i="56"/>
  <c r="Q1574" i="56"/>
  <c r="Q1630" i="56"/>
  <c r="Q1519" i="56"/>
  <c r="Q1696" i="56"/>
  <c r="Q1508" i="56"/>
  <c r="Q1530" i="56"/>
  <c r="Q1627" i="56"/>
  <c r="Q1694" i="56"/>
  <c r="Q1522" i="56"/>
  <c r="Q1473" i="56"/>
  <c r="Q1549" i="56"/>
  <c r="Q1618" i="56"/>
  <c r="Q1661" i="56"/>
  <c r="Q1699" i="56"/>
  <c r="Q1542" i="56"/>
  <c r="Q1495" i="56"/>
  <c r="Q1520" i="56"/>
  <c r="Q1563" i="56"/>
  <c r="Q1602" i="56"/>
  <c r="Q1645" i="56"/>
  <c r="Q1585" i="56"/>
  <c r="Q1658" i="56"/>
  <c r="Q1668" i="56"/>
  <c r="Q1691" i="56"/>
  <c r="Q1659" i="56"/>
  <c r="Q1588" i="56"/>
  <c r="Q1611" i="56"/>
  <c r="Q1552" i="56"/>
  <c r="Q1560" i="56"/>
  <c r="Q1686" i="56"/>
  <c r="Q1595" i="56"/>
  <c r="Q1480" i="56"/>
  <c r="Q1576" i="56"/>
  <c r="Q1535" i="56"/>
  <c r="U1610" i="56"/>
  <c r="U1651" i="56"/>
  <c r="U1552" i="56"/>
  <c r="U1495" i="56"/>
  <c r="U1517" i="56"/>
  <c r="U1586" i="56"/>
  <c r="U1645" i="56"/>
  <c r="U1585" i="56"/>
  <c r="U1618" i="56"/>
  <c r="U1476" i="56"/>
  <c r="U1674" i="56"/>
  <c r="U1690" i="56"/>
  <c r="U1575" i="56"/>
  <c r="U1534" i="56"/>
  <c r="U1663" i="56"/>
  <c r="U1510" i="56"/>
  <c r="U1531" i="56"/>
  <c r="U1486" i="56"/>
  <c r="U1692" i="56"/>
  <c r="U1508" i="56"/>
  <c r="U1669" i="56"/>
  <c r="U1639" i="56"/>
  <c r="U1608" i="56"/>
  <c r="U1513" i="56"/>
  <c r="U1536" i="56"/>
  <c r="U1561" i="56"/>
  <c r="U1641" i="56"/>
  <c r="U1654" i="56"/>
  <c r="U1494" i="56"/>
  <c r="U1644" i="56"/>
  <c r="U1659" i="56"/>
  <c r="U1635" i="56"/>
  <c r="U1543" i="56"/>
  <c r="U1572" i="56"/>
  <c r="U1603" i="56"/>
  <c r="U1702" i="56"/>
  <c r="U1667" i="56"/>
  <c r="U1567" i="56"/>
  <c r="U1527" i="56"/>
  <c r="U1617" i="56"/>
  <c r="U1607" i="56"/>
  <c r="U1616" i="56"/>
  <c r="U1490" i="56"/>
  <c r="U1524" i="56"/>
  <c r="U1638" i="56"/>
  <c r="U1628" i="56"/>
  <c r="U1688" i="56"/>
  <c r="U1571" i="56"/>
  <c r="U1500" i="56"/>
  <c r="U1694" i="56"/>
  <c r="U1604" i="56"/>
  <c r="U1488" i="56"/>
  <c r="U1686" i="56"/>
  <c r="U1505" i="56"/>
  <c r="U1612" i="56"/>
  <c r="U1483" i="56"/>
  <c r="U1529" i="56"/>
  <c r="U1573" i="56"/>
  <c r="T1528" i="56"/>
  <c r="T1696" i="56"/>
  <c r="T1591" i="56"/>
  <c r="T1479" i="56"/>
  <c r="T1497" i="56"/>
  <c r="T1553" i="56"/>
  <c r="T1610" i="56"/>
  <c r="T1489" i="56"/>
  <c r="T1653" i="56"/>
  <c r="T1545" i="56"/>
  <c r="T1700" i="56"/>
  <c r="T1682" i="56"/>
  <c r="T1616" i="56"/>
  <c r="T1646" i="56"/>
  <c r="T1500" i="56"/>
  <c r="T1487" i="56"/>
  <c r="T1702" i="56"/>
  <c r="T1517" i="56"/>
  <c r="T1549" i="56"/>
  <c r="T1620" i="56"/>
  <c r="T1607" i="56"/>
  <c r="T1485" i="56"/>
  <c r="T1511" i="56"/>
  <c r="T1594" i="56"/>
  <c r="T1590" i="56"/>
  <c r="T1636" i="56"/>
  <c r="T1669" i="56"/>
  <c r="T1556" i="56"/>
  <c r="T1683" i="56"/>
  <c r="T1599" i="56"/>
  <c r="T1690" i="56"/>
  <c r="T1697" i="56"/>
  <c r="T1493" i="56"/>
  <c r="T1562" i="56"/>
  <c r="T1582" i="56"/>
  <c r="T1603" i="56"/>
  <c r="T1679" i="56"/>
  <c r="T1674" i="56"/>
  <c r="T1473" i="56"/>
  <c r="T1515" i="56"/>
  <c r="T1586" i="56"/>
  <c r="T1613" i="56"/>
  <c r="T1632" i="56"/>
  <c r="T1609" i="56"/>
  <c r="T1704" i="56"/>
  <c r="T1699" i="56"/>
  <c r="T1496" i="56"/>
  <c r="T1638" i="56"/>
  <c r="T1705" i="56"/>
  <c r="T1651" i="56"/>
  <c r="T1567" i="56"/>
  <c r="T1675" i="56"/>
  <c r="T1698" i="56"/>
  <c r="T1678" i="56"/>
  <c r="T1608" i="56"/>
  <c r="T1671" i="56"/>
  <c r="T1537" i="56"/>
  <c r="T1551" i="56"/>
  <c r="P1532" i="56"/>
  <c r="P1650" i="56"/>
  <c r="P1692" i="56"/>
  <c r="P1682" i="56"/>
  <c r="P1508" i="56"/>
  <c r="P1702" i="56"/>
  <c r="P1472" i="56"/>
  <c r="P1554" i="56"/>
  <c r="P1527" i="56"/>
  <c r="P1598" i="56"/>
  <c r="P1577" i="56"/>
  <c r="P1681" i="56"/>
  <c r="P1621" i="56"/>
  <c r="P1680" i="56"/>
  <c r="P1479" i="56"/>
  <c r="P1656" i="56"/>
  <c r="P1693" i="56"/>
  <c r="P1530" i="56"/>
  <c r="P1679" i="56"/>
  <c r="P1678" i="56"/>
  <c r="P1616" i="56"/>
  <c r="P1553" i="56"/>
  <c r="P1606" i="56"/>
  <c r="P1487" i="56"/>
  <c r="P1668" i="56"/>
  <c r="P1667" i="56"/>
  <c r="P1498" i="56"/>
  <c r="P1528" i="56"/>
  <c r="P1562" i="56"/>
  <c r="P1645" i="56"/>
  <c r="P1614" i="56"/>
  <c r="P1662" i="56"/>
  <c r="P1691" i="56"/>
  <c r="P1648" i="56"/>
  <c r="P1635" i="56"/>
  <c r="P1707" i="56"/>
  <c r="P1491" i="56"/>
  <c r="P1647" i="56"/>
  <c r="P1484" i="56"/>
  <c r="P1568" i="56"/>
  <c r="P1633" i="56"/>
  <c r="P1661" i="56"/>
  <c r="P1556" i="56"/>
  <c r="P1591" i="56"/>
  <c r="P1686" i="56"/>
  <c r="P1485" i="56"/>
  <c r="P1524" i="56"/>
  <c r="P1641" i="56"/>
  <c r="P1585" i="56"/>
  <c r="P1636" i="56"/>
  <c r="P1669" i="56"/>
  <c r="P1626" i="56"/>
  <c r="P1588" i="56"/>
  <c r="P1538" i="56"/>
  <c r="P1646" i="56"/>
  <c r="P1623" i="56"/>
  <c r="P1705" i="56"/>
  <c r="P1701" i="56"/>
  <c r="P1660" i="56"/>
  <c r="P1529" i="56"/>
  <c r="V1476" i="56"/>
  <c r="V1596" i="56"/>
  <c r="V1564" i="56"/>
  <c r="V1539" i="56"/>
  <c r="V1707" i="56"/>
  <c r="V1606" i="56"/>
  <c r="V1640" i="56"/>
  <c r="V1512" i="56"/>
  <c r="V1488" i="56"/>
  <c r="V1542" i="56"/>
  <c r="V1616" i="56"/>
  <c r="V1538" i="56"/>
  <c r="V1572" i="56"/>
  <c r="V1634" i="56"/>
  <c r="V1705" i="56"/>
  <c r="V1493" i="56"/>
  <c r="V1624" i="56"/>
  <c r="V1696" i="56"/>
  <c r="V1477" i="56"/>
  <c r="V1524" i="56"/>
  <c r="V1565" i="56"/>
  <c r="V1649" i="56"/>
  <c r="V1654" i="56"/>
  <c r="V1660" i="56"/>
  <c r="V1609" i="56"/>
  <c r="V1680" i="56"/>
  <c r="V1626" i="56"/>
  <c r="V1688" i="56"/>
  <c r="V1698" i="56"/>
  <c r="V1481" i="56"/>
  <c r="V1584" i="56"/>
  <c r="V1486" i="56"/>
  <c r="V1525" i="56"/>
  <c r="V1603" i="56"/>
  <c r="V1662" i="56"/>
  <c r="V1597" i="56"/>
  <c r="V1632" i="56"/>
  <c r="V1472" i="56"/>
  <c r="V1554" i="56"/>
  <c r="V1614" i="56"/>
  <c r="V1519" i="56"/>
  <c r="V1664" i="56"/>
  <c r="V1479" i="56"/>
  <c r="V1687" i="56"/>
  <c r="V1580" i="56"/>
  <c r="V1499" i="56"/>
  <c r="V1480" i="56"/>
  <c r="V1651" i="56"/>
  <c r="V1500" i="56"/>
  <c r="V1600" i="56"/>
  <c r="V1633" i="56"/>
  <c r="V1569" i="56"/>
  <c r="V1671" i="56"/>
  <c r="V1586" i="56"/>
  <c r="V1695" i="56"/>
  <c r="V1602" i="56"/>
  <c r="V1518" i="56"/>
  <c r="V1496" i="56"/>
  <c r="V1562" i="56"/>
  <c r="Y1470" i="56"/>
  <c r="P1468" i="56"/>
  <c r="Y1469" i="56"/>
  <c r="R1470" i="56"/>
  <c r="S1470" i="56"/>
  <c r="Q1468" i="56"/>
  <c r="U1468" i="56"/>
  <c r="U1469" i="56"/>
  <c r="P1470" i="56"/>
  <c r="P1469" i="56"/>
  <c r="V1468" i="56"/>
  <c r="W1469" i="56"/>
  <c r="V1469" i="56"/>
  <c r="R1468" i="56"/>
  <c r="S1469" i="56"/>
  <c r="T1468" i="56"/>
  <c r="W1470" i="56"/>
  <c r="Q1469" i="56"/>
  <c r="T1469" i="56"/>
  <c r="W1468" i="56"/>
  <c r="Y1468" i="56"/>
  <c r="R1469" i="56"/>
  <c r="X1470" i="56"/>
  <c r="X1469" i="56"/>
  <c r="X1468" i="56"/>
  <c r="S1468" i="56"/>
  <c r="Q1470" i="56"/>
  <c r="U1470" i="56"/>
  <c r="T1470" i="56"/>
  <c r="V1470" i="56"/>
  <c r="X1471" i="56"/>
  <c r="U1467" i="56"/>
  <c r="T1467" i="56"/>
  <c r="P1467" i="56"/>
  <c r="P1471" i="56"/>
  <c r="S1467" i="56"/>
  <c r="Q1471" i="56"/>
  <c r="U1471" i="56"/>
  <c r="V1467" i="56"/>
  <c r="W1467" i="56"/>
  <c r="X1467" i="56"/>
  <c r="Q1467" i="56"/>
  <c r="Y1471" i="56"/>
  <c r="R1467" i="56"/>
  <c r="T1471" i="56"/>
  <c r="V1471" i="56"/>
  <c r="W1471" i="56"/>
  <c r="R1471" i="56"/>
  <c r="S1471" i="56"/>
  <c r="AC1958" i="56"/>
  <c r="AC1962" i="56"/>
  <c r="AC1966" i="56"/>
  <c r="AC1974" i="56"/>
  <c r="AC1978" i="56"/>
  <c r="AC1982" i="56"/>
  <c r="AC1986" i="56"/>
  <c r="AC1990" i="56"/>
  <c r="AC1994" i="56"/>
  <c r="AC2002" i="56"/>
  <c r="AC2006" i="56"/>
  <c r="AC2010" i="56"/>
  <c r="AC2018" i="56"/>
  <c r="AC2022" i="56"/>
  <c r="AC2026" i="56"/>
  <c r="AC1965" i="56"/>
  <c r="AC1968" i="56"/>
  <c r="AC1971" i="56"/>
  <c r="AC1981" i="56"/>
  <c r="AC1984" i="56"/>
  <c r="AC1987" i="56"/>
  <c r="AC1997" i="56"/>
  <c r="AC2000" i="56"/>
  <c r="AC2013" i="56"/>
  <c r="AC2016" i="56"/>
  <c r="AC2019" i="56"/>
  <c r="AC2030" i="56"/>
  <c r="AC2034" i="56"/>
  <c r="AC2046" i="56"/>
  <c r="AC2050" i="56"/>
  <c r="AC2062" i="56"/>
  <c r="AC2066" i="56"/>
  <c r="AC2074" i="56"/>
  <c r="AC2078" i="56"/>
  <c r="AC2082" i="56"/>
  <c r="AC2086" i="56"/>
  <c r="AC2090" i="56"/>
  <c r="AC2094" i="56"/>
  <c r="AC2098" i="56"/>
  <c r="AC2102" i="56"/>
  <c r="AC2114" i="56"/>
  <c r="AC2118" i="56"/>
  <c r="AC2126" i="56"/>
  <c r="AC2138" i="56"/>
  <c r="AC2142" i="56"/>
  <c r="AC2146" i="56"/>
  <c r="AC2154" i="56"/>
  <c r="AC2166" i="56"/>
  <c r="AC2174" i="56"/>
  <c r="AC2178" i="56"/>
  <c r="AC2186" i="56"/>
  <c r="AC2194" i="56"/>
  <c r="AC1960" i="56"/>
  <c r="AC1963" i="56"/>
  <c r="AC2008" i="56"/>
  <c r="AC2024" i="56"/>
  <c r="AC2027" i="56"/>
  <c r="AC2032" i="56"/>
  <c r="AC2036" i="56"/>
  <c r="AC2040" i="56"/>
  <c r="AC1961" i="56"/>
  <c r="AC1967" i="56"/>
  <c r="AC1983" i="56"/>
  <c r="AC1996" i="56"/>
  <c r="AC1999" i="56"/>
  <c r="AC2009" i="56"/>
  <c r="AC2025" i="56"/>
  <c r="AC2031" i="56"/>
  <c r="AC2039" i="56"/>
  <c r="AC2043" i="56"/>
  <c r="AC2047" i="56"/>
  <c r="AC2051" i="56"/>
  <c r="AC2067" i="56"/>
  <c r="AC2071" i="56"/>
  <c r="AC2079" i="56"/>
  <c r="AC2091" i="56"/>
  <c r="AC2095" i="56"/>
  <c r="AC2099" i="56"/>
  <c r="AC2107" i="56"/>
  <c r="AC2111" i="56"/>
  <c r="AC2115" i="56"/>
  <c r="AC2119" i="56"/>
  <c r="AC2123" i="56"/>
  <c r="AC2127" i="56"/>
  <c r="AC2139" i="56"/>
  <c r="AC2143" i="56"/>
  <c r="AC2147" i="56"/>
  <c r="AC2151" i="56"/>
  <c r="AC2155" i="56"/>
  <c r="AC2159" i="56"/>
  <c r="AC2163" i="56"/>
  <c r="AC2167" i="56"/>
  <c r="AC2171" i="56"/>
  <c r="AC2183" i="56"/>
  <c r="AC2187" i="56"/>
  <c r="AC2195" i="56"/>
  <c r="AC2005" i="56"/>
  <c r="AC1956" i="56"/>
  <c r="AC1959" i="56"/>
  <c r="AC1972" i="56"/>
  <c r="AC1975" i="56"/>
  <c r="AC1985" i="56"/>
  <c r="AC2001" i="56"/>
  <c r="AC2004" i="56"/>
  <c r="AC2017" i="56"/>
  <c r="AC2020" i="56"/>
  <c r="AC2023" i="56"/>
  <c r="AC2029" i="56"/>
  <c r="AC2033" i="56"/>
  <c r="AC2041" i="56"/>
  <c r="AC2053" i="56"/>
  <c r="AC2057" i="56"/>
  <c r="AC2061" i="56"/>
  <c r="AC2069" i="56"/>
  <c r="AC2073" i="56"/>
  <c r="AC2081" i="56"/>
  <c r="AC2089" i="56"/>
  <c r="AC2093" i="56"/>
  <c r="AC2097" i="56"/>
  <c r="AC2101" i="56"/>
  <c r="AC2109" i="56"/>
  <c r="AC2117" i="56"/>
  <c r="AC2121" i="56"/>
  <c r="AC2129" i="56"/>
  <c r="AC2133" i="56"/>
  <c r="AC2137" i="56"/>
  <c r="AC2149" i="56"/>
  <c r="AC2153" i="56"/>
  <c r="AC2161" i="56"/>
  <c r="AC2165" i="56"/>
  <c r="AC2173" i="56"/>
  <c r="AC2177" i="56"/>
  <c r="AC2181" i="56"/>
  <c r="AC2185" i="56"/>
  <c r="AC1976" i="56"/>
  <c r="AC1979" i="56"/>
  <c r="AC1995" i="56"/>
  <c r="AC2072" i="56"/>
  <c r="AC2088" i="56"/>
  <c r="AC2104" i="56"/>
  <c r="AC2120" i="56"/>
  <c r="AC2136" i="56"/>
  <c r="AC2152" i="56"/>
  <c r="AC2176" i="56"/>
  <c r="AC2044" i="56"/>
  <c r="AC2076" i="56"/>
  <c r="AC2092" i="56"/>
  <c r="AC2108" i="56"/>
  <c r="AC2124" i="56"/>
  <c r="AC2188" i="56"/>
  <c r="AC2144" i="56"/>
  <c r="AC2068" i="56"/>
  <c r="AC2084" i="56"/>
  <c r="AC2100" i="56"/>
  <c r="AC2132" i="56"/>
  <c r="AC2148" i="56"/>
  <c r="AC2164" i="56"/>
  <c r="AC2180" i="56"/>
  <c r="AC2064" i="56"/>
  <c r="AC2096" i="56"/>
  <c r="AC2112" i="56"/>
  <c r="AC2160" i="56"/>
  <c r="X57" i="22" a="1"/>
  <c r="X57" i="22" s="1"/>
  <c r="AE189" i="22"/>
  <c r="AD1957" i="56"/>
  <c r="AD1969" i="56"/>
  <c r="AD1989" i="56"/>
  <c r="AD2005" i="56"/>
  <c r="AD2009" i="56"/>
  <c r="AD2013" i="56"/>
  <c r="AD2021" i="56"/>
  <c r="AD1978" i="56"/>
  <c r="AD1988" i="56"/>
  <c r="AD2020" i="56"/>
  <c r="AD2026" i="56"/>
  <c r="AD2029" i="56"/>
  <c r="AD2033" i="56"/>
  <c r="AD2037" i="56"/>
  <c r="AD2041" i="56"/>
  <c r="AD2049" i="56"/>
  <c r="AD2061" i="56"/>
  <c r="AD2065" i="56"/>
  <c r="AD2073" i="56"/>
  <c r="AD2089" i="56"/>
  <c r="AD2097" i="56"/>
  <c r="AD2101" i="56"/>
  <c r="AD2113" i="56"/>
  <c r="AD2121" i="56"/>
  <c r="AD2125" i="56"/>
  <c r="AD2137" i="56"/>
  <c r="AD2149" i="56"/>
  <c r="AD2153" i="56"/>
  <c r="AD2165" i="56"/>
  <c r="AD2169" i="56"/>
  <c r="AD2181" i="56"/>
  <c r="AD2185" i="56"/>
  <c r="AD2193" i="56"/>
  <c r="AD1958" i="56"/>
  <c r="AD1974" i="56"/>
  <c r="AD1984" i="56"/>
  <c r="AD1990" i="56"/>
  <c r="AD2000" i="56"/>
  <c r="AD2016" i="56"/>
  <c r="AD2022" i="56"/>
  <c r="AD2038" i="56"/>
  <c r="AD2042" i="56"/>
  <c r="AD2046" i="56"/>
  <c r="AD2086" i="56"/>
  <c r="AD2090" i="56"/>
  <c r="AD2094" i="56"/>
  <c r="AD2098" i="56"/>
  <c r="AD2122" i="56"/>
  <c r="AD2154" i="56"/>
  <c r="AD2182" i="56"/>
  <c r="AD1960" i="56"/>
  <c r="AD1982" i="56"/>
  <c r="AD2024" i="56"/>
  <c r="AD2027" i="56"/>
  <c r="AD2040" i="56"/>
  <c r="AD2052" i="56"/>
  <c r="AD2072" i="56"/>
  <c r="AD2076" i="56"/>
  <c r="AD2088" i="56"/>
  <c r="AD2096" i="56"/>
  <c r="AD2104" i="56"/>
  <c r="AD2120" i="56"/>
  <c r="AD2124" i="56"/>
  <c r="AD2128" i="56"/>
  <c r="AD2136" i="56"/>
  <c r="AD2144" i="56"/>
  <c r="AD2164" i="56"/>
  <c r="AD2168" i="56"/>
  <c r="AD2176" i="56"/>
  <c r="AD2184" i="56"/>
  <c r="AD2012" i="56"/>
  <c r="AD2063" i="56"/>
  <c r="AD2111" i="56"/>
  <c r="AD2143" i="56"/>
  <c r="AD2051" i="56"/>
  <c r="AD2083" i="56"/>
  <c r="AD2179" i="56"/>
  <c r="AD2167" i="56"/>
  <c r="AD2059" i="56"/>
  <c r="AD2123" i="56"/>
  <c r="AD2171" i="56"/>
  <c r="AD2187" i="56"/>
  <c r="AD2151" i="56"/>
  <c r="V189" i="22"/>
  <c r="U1958" i="56"/>
  <c r="U1962" i="56"/>
  <c r="U1966" i="56"/>
  <c r="U1974" i="56"/>
  <c r="U1990" i="56"/>
  <c r="U1994" i="56"/>
  <c r="U1998" i="56"/>
  <c r="U2002" i="56"/>
  <c r="U2006" i="56"/>
  <c r="U2010" i="56"/>
  <c r="U2018" i="56"/>
  <c r="U2022" i="56"/>
  <c r="U2026" i="56"/>
  <c r="U1957" i="56"/>
  <c r="U1960" i="56"/>
  <c r="U1963" i="56"/>
  <c r="U1973" i="56"/>
  <c r="U1976" i="56"/>
  <c r="U1992" i="56"/>
  <c r="U2005" i="56"/>
  <c r="U2008" i="56"/>
  <c r="U2011" i="56"/>
  <c r="U2021" i="56"/>
  <c r="U2027" i="56"/>
  <c r="U2034" i="56"/>
  <c r="U2038" i="56"/>
  <c r="U2046" i="56"/>
  <c r="U2054" i="56"/>
  <c r="U2058" i="56"/>
  <c r="U2062" i="56"/>
  <c r="U2066" i="56"/>
  <c r="U2070" i="56"/>
  <c r="U2074" i="56"/>
  <c r="U2078" i="56"/>
  <c r="U2082" i="56"/>
  <c r="U2086" i="56"/>
  <c r="U2090" i="56"/>
  <c r="U2098" i="56"/>
  <c r="U2106" i="56"/>
  <c r="U2110" i="56"/>
  <c r="U2114" i="56"/>
  <c r="U2118" i="56"/>
  <c r="U2126" i="56"/>
  <c r="U2130" i="56"/>
  <c r="U2134" i="56"/>
  <c r="U2150" i="56"/>
  <c r="U2158" i="56"/>
  <c r="U2162" i="56"/>
  <c r="U2166" i="56"/>
  <c r="U2170" i="56"/>
  <c r="U2174" i="56"/>
  <c r="U2178" i="56"/>
  <c r="U2182" i="56"/>
  <c r="U2186" i="56"/>
  <c r="U2190" i="56"/>
  <c r="U1984" i="56"/>
  <c r="U2003" i="56"/>
  <c r="U2036" i="56"/>
  <c r="U1956" i="56"/>
  <c r="U1959" i="56"/>
  <c r="U1969" i="56"/>
  <c r="U1972" i="56"/>
  <c r="U1988" i="56"/>
  <c r="U1991" i="56"/>
  <c r="U2001" i="56"/>
  <c r="U2004" i="56"/>
  <c r="U2007" i="56"/>
  <c r="U2031" i="56"/>
  <c r="U2035" i="56"/>
  <c r="U2047" i="56"/>
  <c r="U2051" i="56"/>
  <c r="U2055" i="56"/>
  <c r="U2059" i="56"/>
  <c r="U2063" i="56"/>
  <c r="U2067" i="56"/>
  <c r="U2071" i="56"/>
  <c r="U2075" i="56"/>
  <c r="U2079" i="56"/>
  <c r="U2083" i="56"/>
  <c r="U2087" i="56"/>
  <c r="U2095" i="56"/>
  <c r="U2107" i="56"/>
  <c r="U2111" i="56"/>
  <c r="U2119" i="56"/>
  <c r="U2127" i="56"/>
  <c r="U2131" i="56"/>
  <c r="U2135" i="56"/>
  <c r="U2139" i="56"/>
  <c r="U2143" i="56"/>
  <c r="U2147" i="56"/>
  <c r="U2151" i="56"/>
  <c r="U2159" i="56"/>
  <c r="U2167" i="56"/>
  <c r="U2175" i="56"/>
  <c r="U2183" i="56"/>
  <c r="U2195" i="56"/>
  <c r="U1981" i="56"/>
  <c r="U2013" i="56"/>
  <c r="U2016" i="56"/>
  <c r="U1964" i="56"/>
  <c r="U1977" i="56"/>
  <c r="U1983" i="56"/>
  <c r="U1996" i="56"/>
  <c r="U1999" i="56"/>
  <c r="U2009" i="56"/>
  <c r="U2015" i="56"/>
  <c r="U2029" i="56"/>
  <c r="U2033" i="56"/>
  <c r="U2037" i="56"/>
  <c r="U2041" i="56"/>
  <c r="U2045" i="56"/>
  <c r="U2053" i="56"/>
  <c r="U2057" i="56"/>
  <c r="U2061" i="56"/>
  <c r="U2065" i="56"/>
  <c r="U2073" i="56"/>
  <c r="U2077" i="56"/>
  <c r="U2081" i="56"/>
  <c r="U2089" i="56"/>
  <c r="U2093" i="56"/>
  <c r="U2097" i="56"/>
  <c r="U2101" i="56"/>
  <c r="U2105" i="56"/>
  <c r="U2109" i="56"/>
  <c r="U2125" i="56"/>
  <c r="U2129" i="56"/>
  <c r="U2133" i="56"/>
  <c r="U2141" i="56"/>
  <c r="U2149" i="56"/>
  <c r="U2153" i="56"/>
  <c r="U2157" i="56"/>
  <c r="U2161" i="56"/>
  <c r="U2165" i="56"/>
  <c r="U2173" i="56"/>
  <c r="U2185" i="56"/>
  <c r="U2189" i="56"/>
  <c r="U2193" i="56"/>
  <c r="U1968" i="56"/>
  <c r="U1971" i="56"/>
  <c r="U1997" i="56"/>
  <c r="U2000" i="56"/>
  <c r="U2019" i="56"/>
  <c r="U2048" i="56"/>
  <c r="U2064" i="56"/>
  <c r="U2080" i="56"/>
  <c r="U2096" i="56"/>
  <c r="U2112" i="56"/>
  <c r="U2128" i="56"/>
  <c r="U2144" i="56"/>
  <c r="U2192" i="56"/>
  <c r="U2072" i="56"/>
  <c r="U2088" i="56"/>
  <c r="U2152" i="56"/>
  <c r="U2168" i="56"/>
  <c r="U2068" i="56"/>
  <c r="U2084" i="56"/>
  <c r="U2132" i="56"/>
  <c r="U2148" i="56"/>
  <c r="U2180" i="56"/>
  <c r="U2104" i="56"/>
  <c r="U2136" i="56"/>
  <c r="U2044" i="56"/>
  <c r="U2060" i="56"/>
  <c r="U2076" i="56"/>
  <c r="U2092" i="56"/>
  <c r="U2108" i="56"/>
  <c r="U2124" i="56"/>
  <c r="U2156" i="56"/>
  <c r="U2172" i="56"/>
  <c r="U2188" i="56"/>
  <c r="U2184" i="56"/>
  <c r="W189" i="22"/>
  <c r="V1961" i="56"/>
  <c r="V1965" i="56"/>
  <c r="V1969" i="56"/>
  <c r="V1973" i="56"/>
  <c r="V1977" i="56"/>
  <c r="V1981" i="56"/>
  <c r="V1985" i="56"/>
  <c r="V1993" i="56"/>
  <c r="V2001" i="56"/>
  <c r="V2013" i="56"/>
  <c r="V2017" i="56"/>
  <c r="V2021" i="56"/>
  <c r="V2025" i="56"/>
  <c r="V1964" i="56"/>
  <c r="V1967" i="56"/>
  <c r="V1970" i="56"/>
  <c r="V1980" i="56"/>
  <c r="V1983" i="56"/>
  <c r="V1986" i="56"/>
  <c r="V1996" i="56"/>
  <c r="V1999" i="56"/>
  <c r="V2018" i="56"/>
  <c r="V2029" i="56"/>
  <c r="V2037" i="56"/>
  <c r="V2041" i="56"/>
  <c r="V2045" i="56"/>
  <c r="V2053" i="56"/>
  <c r="V2057" i="56"/>
  <c r="V2065" i="56"/>
  <c r="V2069" i="56"/>
  <c r="V2073" i="56"/>
  <c r="V2077" i="56"/>
  <c r="V2085" i="56"/>
  <c r="V2097" i="56"/>
  <c r="V2101" i="56"/>
  <c r="V2117" i="56"/>
  <c r="V2121" i="56"/>
  <c r="V2125" i="56"/>
  <c r="V2129" i="56"/>
  <c r="V2133" i="56"/>
  <c r="V2137" i="56"/>
  <c r="V2145" i="56"/>
  <c r="V2157" i="56"/>
  <c r="V2161" i="56"/>
  <c r="V2165" i="56"/>
  <c r="V2169" i="56"/>
  <c r="V2177" i="56"/>
  <c r="V2181" i="56"/>
  <c r="V2189" i="56"/>
  <c r="V2193" i="56"/>
  <c r="V2023" i="56"/>
  <c r="V2031" i="56"/>
  <c r="V2043" i="56"/>
  <c r="V1960" i="56"/>
  <c r="V1963" i="56"/>
  <c r="V1966" i="56"/>
  <c r="V1982" i="56"/>
  <c r="V1992" i="56"/>
  <c r="V1995" i="56"/>
  <c r="V2011" i="56"/>
  <c r="V2014" i="56"/>
  <c r="V2024" i="56"/>
  <c r="V2027" i="56"/>
  <c r="V2030" i="56"/>
  <c r="V2034" i="56"/>
  <c r="V2042" i="56"/>
  <c r="V2046" i="56"/>
  <c r="V2050" i="56"/>
  <c r="V2054" i="56"/>
  <c r="V2058" i="56"/>
  <c r="V2070" i="56"/>
  <c r="V2074" i="56"/>
  <c r="V2082" i="56"/>
  <c r="V2090" i="56"/>
  <c r="V2102" i="56"/>
  <c r="V2106" i="56"/>
  <c r="V2114" i="56"/>
  <c r="V2122" i="56"/>
  <c r="V2130" i="56"/>
  <c r="V2134" i="56"/>
  <c r="V2138" i="56"/>
  <c r="V2142" i="56"/>
  <c r="V2146" i="56"/>
  <c r="V2154" i="56"/>
  <c r="V2166" i="56"/>
  <c r="V2182" i="56"/>
  <c r="V2190" i="56"/>
  <c r="V1972" i="56"/>
  <c r="V1994" i="56"/>
  <c r="V2004" i="56"/>
  <c r="V2010" i="56"/>
  <c r="V2026" i="56"/>
  <c r="V2039" i="56"/>
  <c r="V1955" i="56"/>
  <c r="V1958" i="56"/>
  <c r="V1971" i="56"/>
  <c r="V1974" i="56"/>
  <c r="V1984" i="56"/>
  <c r="V1987" i="56"/>
  <c r="V1990" i="56"/>
  <c r="V2000" i="56"/>
  <c r="V2003" i="56"/>
  <c r="V2016" i="56"/>
  <c r="V2019" i="56"/>
  <c r="V2022" i="56"/>
  <c r="V2032" i="56"/>
  <c r="V2036" i="56"/>
  <c r="V2040" i="56"/>
  <c r="V2044" i="56"/>
  <c r="V2048" i="56"/>
  <c r="V2056" i="56"/>
  <c r="V2060" i="56"/>
  <c r="V2064" i="56"/>
  <c r="V2068" i="56"/>
  <c r="V2072" i="56"/>
  <c r="V2076" i="56"/>
  <c r="V2080" i="56"/>
  <c r="V2084" i="56"/>
  <c r="V2088" i="56"/>
  <c r="V2092" i="56"/>
  <c r="V2096" i="56"/>
  <c r="V2100" i="56"/>
  <c r="V2108" i="56"/>
  <c r="V2112" i="56"/>
  <c r="V2116" i="56"/>
  <c r="V2120" i="56"/>
  <c r="V2128" i="56"/>
  <c r="V2132" i="56"/>
  <c r="V2136" i="56"/>
  <c r="V2140" i="56"/>
  <c r="V2148" i="56"/>
  <c r="V2152" i="56"/>
  <c r="V2156" i="56"/>
  <c r="V2160" i="56"/>
  <c r="V2164" i="56"/>
  <c r="V2168" i="56"/>
  <c r="V2176" i="56"/>
  <c r="V2184" i="56"/>
  <c r="V2188" i="56"/>
  <c r="V2192" i="56"/>
  <c r="V1959" i="56"/>
  <c r="V1975" i="56"/>
  <c r="V1978" i="56"/>
  <c r="V1988" i="56"/>
  <c r="V2035" i="56"/>
  <c r="V2055" i="56"/>
  <c r="V2071" i="56"/>
  <c r="V2087" i="56"/>
  <c r="V2135" i="56"/>
  <c r="V2167" i="56"/>
  <c r="V2183" i="56"/>
  <c r="V2143" i="56"/>
  <c r="V2175" i="56"/>
  <c r="V2191" i="56"/>
  <c r="V2059" i="56"/>
  <c r="V2075" i="56"/>
  <c r="V2123" i="56"/>
  <c r="V2139" i="56"/>
  <c r="V2171" i="56"/>
  <c r="V2187" i="56"/>
  <c r="V2079" i="56"/>
  <c r="V2127" i="56"/>
  <c r="V2159" i="56"/>
  <c r="V2067" i="56"/>
  <c r="V2083" i="56"/>
  <c r="V2099" i="56"/>
  <c r="V2131" i="56"/>
  <c r="V2163" i="56"/>
  <c r="V2195" i="56"/>
  <c r="V2047" i="56"/>
  <c r="V2063" i="56"/>
  <c r="V2095" i="56"/>
  <c r="L1955" i="56"/>
  <c r="L1959" i="56"/>
  <c r="L1963" i="56"/>
  <c r="L1971" i="56"/>
  <c r="L1979" i="56"/>
  <c r="L1983" i="56"/>
  <c r="L1987" i="56"/>
  <c r="L1991" i="56"/>
  <c r="L1995" i="56"/>
  <c r="L1999" i="56"/>
  <c r="L2003" i="56"/>
  <c r="L2007" i="56"/>
  <c r="L2011" i="56"/>
  <c r="L2015" i="56"/>
  <c r="L2027" i="56"/>
  <c r="L1958" i="56"/>
  <c r="L1974" i="56"/>
  <c r="L1977" i="56"/>
  <c r="L1980" i="56"/>
  <c r="L1990" i="56"/>
  <c r="L1996" i="56"/>
  <c r="L2006" i="56"/>
  <c r="L2009" i="56"/>
  <c r="L2012" i="56"/>
  <c r="L2022" i="56"/>
  <c r="L2025" i="56"/>
  <c r="L2031" i="56"/>
  <c r="L2035" i="56"/>
  <c r="L2039" i="56"/>
  <c r="L2047" i="56"/>
  <c r="L2059" i="56"/>
  <c r="L2063" i="56"/>
  <c r="L2067" i="56"/>
  <c r="L2075" i="56"/>
  <c r="L2079" i="56"/>
  <c r="L2083" i="56"/>
  <c r="L2087" i="56"/>
  <c r="L2099" i="56"/>
  <c r="L2103" i="56"/>
  <c r="L2111" i="56"/>
  <c r="L2119" i="56"/>
  <c r="L2123" i="56"/>
  <c r="L2127" i="56"/>
  <c r="L2135" i="56"/>
  <c r="L2139" i="56"/>
  <c r="L2143" i="56"/>
  <c r="L2151" i="56"/>
  <c r="L2155" i="56"/>
  <c r="L2159" i="56"/>
  <c r="L2167" i="56"/>
  <c r="L2171" i="56"/>
  <c r="L2175" i="56"/>
  <c r="L2179" i="56"/>
  <c r="L2187" i="56"/>
  <c r="L2191" i="56"/>
  <c r="L2195" i="56"/>
  <c r="L2033" i="56"/>
  <c r="L2037" i="56"/>
  <c r="L1957" i="56"/>
  <c r="L1960" i="56"/>
  <c r="L1973" i="56"/>
  <c r="L1976" i="56"/>
  <c r="L1989" i="56"/>
  <c r="L1992" i="56"/>
  <c r="L2005" i="56"/>
  <c r="L2008" i="56"/>
  <c r="L2021" i="56"/>
  <c r="L2028" i="56"/>
  <c r="L2036" i="56"/>
  <c r="L2044" i="56"/>
  <c r="L2052" i="56"/>
  <c r="L2056" i="56"/>
  <c r="L2060" i="56"/>
  <c r="L2072" i="56"/>
  <c r="L2076" i="56"/>
  <c r="L2080" i="56"/>
  <c r="L2104" i="56"/>
  <c r="L2120" i="56"/>
  <c r="L2124" i="56"/>
  <c r="L2128" i="56"/>
  <c r="L2140" i="56"/>
  <c r="L2144" i="56"/>
  <c r="L2148" i="56"/>
  <c r="L2152" i="56"/>
  <c r="L2164" i="56"/>
  <c r="L2192" i="56"/>
  <c r="L1956" i="56"/>
  <c r="L1966" i="56"/>
  <c r="L1985" i="56"/>
  <c r="L1988" i="56"/>
  <c r="L2014" i="56"/>
  <c r="L1965" i="56"/>
  <c r="L1968" i="56"/>
  <c r="L1978" i="56"/>
  <c r="L1997" i="56"/>
  <c r="L2010" i="56"/>
  <c r="L2013" i="56"/>
  <c r="L2016" i="56"/>
  <c r="L2026" i="56"/>
  <c r="L2030" i="56"/>
  <c r="L2034" i="56"/>
  <c r="L2038" i="56"/>
  <c r="L2042" i="56"/>
  <c r="L2046" i="56"/>
  <c r="L2058" i="56"/>
  <c r="L2070" i="56"/>
  <c r="L2078" i="56"/>
  <c r="L2082" i="56"/>
  <c r="L2086" i="56"/>
  <c r="L2090" i="56"/>
  <c r="L2094" i="56"/>
  <c r="L2098" i="56"/>
  <c r="L2102" i="56"/>
  <c r="L2110" i="56"/>
  <c r="L2118" i="56"/>
  <c r="L2122" i="56"/>
  <c r="L2126" i="56"/>
  <c r="L2134" i="56"/>
  <c r="L2142" i="56"/>
  <c r="L2146" i="56"/>
  <c r="L2158" i="56"/>
  <c r="L2166" i="56"/>
  <c r="L2170" i="56"/>
  <c r="L2174" i="56"/>
  <c r="L2178" i="56"/>
  <c r="L2182" i="56"/>
  <c r="L2186" i="56"/>
  <c r="L2194" i="56"/>
  <c r="L1969" i="56"/>
  <c r="L1998" i="56"/>
  <c r="L2001" i="56"/>
  <c r="L2004" i="56"/>
  <c r="L2029" i="56"/>
  <c r="L2041" i="56"/>
  <c r="L2049" i="56"/>
  <c r="L2081" i="56"/>
  <c r="L2097" i="56"/>
  <c r="L2113" i="56"/>
  <c r="L2129" i="56"/>
  <c r="L2145" i="56"/>
  <c r="L2161" i="56"/>
  <c r="L2177" i="56"/>
  <c r="L2137" i="56"/>
  <c r="L2053" i="56"/>
  <c r="L2101" i="56"/>
  <c r="L2117" i="56"/>
  <c r="L2133" i="56"/>
  <c r="L2165" i="56"/>
  <c r="L2181" i="56"/>
  <c r="L2057" i="56"/>
  <c r="L2073" i="56"/>
  <c r="L2061" i="56"/>
  <c r="L2077" i="56"/>
  <c r="L2093" i="56"/>
  <c r="L2125" i="56"/>
  <c r="L2141" i="56"/>
  <c r="L2157" i="56"/>
  <c r="L2173" i="56"/>
  <c r="L2189" i="56"/>
  <c r="L2089" i="56"/>
  <c r="L2105" i="56"/>
  <c r="K1959" i="56"/>
  <c r="K1963" i="56"/>
  <c r="K1967" i="56"/>
  <c r="K1971" i="56"/>
  <c r="K1975" i="56"/>
  <c r="K1979" i="56"/>
  <c r="K1983" i="56"/>
  <c r="K1987" i="56"/>
  <c r="K1991" i="56"/>
  <c r="K1995" i="56"/>
  <c r="K1999" i="56"/>
  <c r="K2003" i="56"/>
  <c r="K2007" i="56"/>
  <c r="K2011" i="56"/>
  <c r="K2015" i="56"/>
  <c r="K2019" i="56"/>
  <c r="K2023" i="56"/>
  <c r="K2027" i="56"/>
  <c r="K2031" i="56"/>
  <c r="K2035" i="56"/>
  <c r="K2039" i="56"/>
  <c r="K2043" i="56"/>
  <c r="K2047" i="56"/>
  <c r="K2051" i="56"/>
  <c r="K2055" i="56"/>
  <c r="K2059" i="56"/>
  <c r="K2063" i="56"/>
  <c r="K2067" i="56"/>
  <c r="K2071" i="56"/>
  <c r="K2075" i="56"/>
  <c r="K2079" i="56"/>
  <c r="K2083" i="56"/>
  <c r="K2087" i="56"/>
  <c r="K2091" i="56"/>
  <c r="K2095" i="56"/>
  <c r="K2099" i="56"/>
  <c r="K2103" i="56"/>
  <c r="K2107" i="56"/>
  <c r="K2111" i="56"/>
  <c r="K2115" i="56"/>
  <c r="K2119" i="56"/>
  <c r="K2123" i="56"/>
  <c r="K2127" i="56"/>
  <c r="K2131" i="56"/>
  <c r="K2135" i="56"/>
  <c r="K2139" i="56"/>
  <c r="K2143" i="56"/>
  <c r="K2147" i="56"/>
  <c r="K2151" i="56"/>
  <c r="K2155" i="56"/>
  <c r="K2159" i="56"/>
  <c r="K2163" i="56"/>
  <c r="K2167" i="56"/>
  <c r="K2171" i="56"/>
  <c r="K2175" i="56"/>
  <c r="K2179" i="56"/>
  <c r="K2183" i="56"/>
  <c r="K2187" i="56"/>
  <c r="K2191" i="56"/>
  <c r="K2195" i="56"/>
  <c r="K1956" i="56"/>
  <c r="K1960" i="56"/>
  <c r="K1964" i="56"/>
  <c r="K1968" i="56"/>
  <c r="K1972" i="56"/>
  <c r="K1976" i="56"/>
  <c r="K1980" i="56"/>
  <c r="K1984" i="56"/>
  <c r="K1988" i="56"/>
  <c r="K1992" i="56"/>
  <c r="K1996" i="56"/>
  <c r="K2000" i="56"/>
  <c r="K2004" i="56"/>
  <c r="K2008" i="56"/>
  <c r="K2012" i="56"/>
  <c r="K2016" i="56"/>
  <c r="K2020" i="56"/>
  <c r="K2028" i="56"/>
  <c r="K2032" i="56"/>
  <c r="K2036" i="56"/>
  <c r="K2040" i="56"/>
  <c r="K2044" i="56"/>
  <c r="K2052" i="56"/>
  <c r="K2056" i="56"/>
  <c r="K2060" i="56"/>
  <c r="K2068" i="56"/>
  <c r="K2072" i="56"/>
  <c r="K2092" i="56"/>
  <c r="K2096" i="56"/>
  <c r="K2132" i="56"/>
  <c r="K2148" i="56"/>
  <c r="K2156" i="56"/>
  <c r="K2160" i="56"/>
  <c r="K2180" i="56"/>
  <c r="K2188" i="56"/>
  <c r="K2192" i="56"/>
  <c r="K1955" i="56"/>
  <c r="K1958" i="56"/>
  <c r="K1962" i="56"/>
  <c r="K1966" i="56"/>
  <c r="K1970" i="56"/>
  <c r="K1974" i="56"/>
  <c r="K1978" i="56"/>
  <c r="K1982" i="56"/>
  <c r="K1986" i="56"/>
  <c r="K1990" i="56"/>
  <c r="K1994" i="56"/>
  <c r="K1998" i="56"/>
  <c r="K2002" i="56"/>
  <c r="K2006" i="56"/>
  <c r="K2010" i="56"/>
  <c r="K2014" i="56"/>
  <c r="K2018" i="56"/>
  <c r="K2022" i="56"/>
  <c r="K2026" i="56"/>
  <c r="K2030" i="56"/>
  <c r="K2034" i="56"/>
  <c r="K2038" i="56"/>
  <c r="K2042" i="56"/>
  <c r="K2046" i="56"/>
  <c r="K2050" i="56"/>
  <c r="K2054" i="56"/>
  <c r="K2058" i="56"/>
  <c r="K2062" i="56"/>
  <c r="K2066" i="56"/>
  <c r="K2070" i="56"/>
  <c r="K2074" i="56"/>
  <c r="K2078" i="56"/>
  <c r="K2082" i="56"/>
  <c r="K2086" i="56"/>
  <c r="K2090" i="56"/>
  <c r="K2094" i="56"/>
  <c r="K2098" i="56"/>
  <c r="K2102" i="56"/>
  <c r="K2106" i="56"/>
  <c r="K2110" i="56"/>
  <c r="K2114" i="56"/>
  <c r="K2118" i="56"/>
  <c r="K2122" i="56"/>
  <c r="K2126" i="56"/>
  <c r="K2130" i="56"/>
  <c r="K2134" i="56"/>
  <c r="K2138" i="56"/>
  <c r="K2142" i="56"/>
  <c r="K2146" i="56"/>
  <c r="K2150" i="56"/>
  <c r="K2154" i="56"/>
  <c r="K2158" i="56"/>
  <c r="K2162" i="56"/>
  <c r="K2166" i="56"/>
  <c r="K2170" i="56"/>
  <c r="K2174" i="56"/>
  <c r="K2178" i="56"/>
  <c r="K2182" i="56"/>
  <c r="K2186" i="56"/>
  <c r="K2190" i="56"/>
  <c r="K2194" i="56"/>
  <c r="K1961" i="56"/>
  <c r="K1977" i="56"/>
  <c r="K1993" i="56"/>
  <c r="K2009" i="56"/>
  <c r="K2025" i="56"/>
  <c r="K2041" i="56"/>
  <c r="K2057" i="56"/>
  <c r="K2073" i="56"/>
  <c r="K2089" i="56"/>
  <c r="K2105" i="56"/>
  <c r="K2121" i="56"/>
  <c r="K2137" i="56"/>
  <c r="K2153" i="56"/>
  <c r="K2169" i="56"/>
  <c r="K2185" i="56"/>
  <c r="K2001" i="56"/>
  <c r="K2033" i="56"/>
  <c r="K2065" i="56"/>
  <c r="K2097" i="56"/>
  <c r="K2145" i="56"/>
  <c r="K2193" i="56"/>
  <c r="K1965" i="56"/>
  <c r="K1981" i="56"/>
  <c r="K1997" i="56"/>
  <c r="K2013" i="56"/>
  <c r="K2029" i="56"/>
  <c r="K2045" i="56"/>
  <c r="K2061" i="56"/>
  <c r="K2077" i="56"/>
  <c r="K2093" i="56"/>
  <c r="K2109" i="56"/>
  <c r="K2125" i="56"/>
  <c r="K2141" i="56"/>
  <c r="K2157" i="56"/>
  <c r="K2173" i="56"/>
  <c r="K2189" i="56"/>
  <c r="K1985" i="56"/>
  <c r="K2049" i="56"/>
  <c r="K2113" i="56"/>
  <c r="K2177" i="56"/>
  <c r="K1957" i="56"/>
  <c r="K1973" i="56"/>
  <c r="K1989" i="56"/>
  <c r="K2005" i="56"/>
  <c r="K2021" i="56"/>
  <c r="K2037" i="56"/>
  <c r="K2053" i="56"/>
  <c r="K2069" i="56"/>
  <c r="K2085" i="56"/>
  <c r="K2101" i="56"/>
  <c r="K2117" i="56"/>
  <c r="K2133" i="56"/>
  <c r="K2149" i="56"/>
  <c r="K2165" i="56"/>
  <c r="K2181" i="56"/>
  <c r="K1969" i="56"/>
  <c r="K2017" i="56"/>
  <c r="K2081" i="56"/>
  <c r="K2129" i="56"/>
  <c r="K2161" i="56"/>
  <c r="AI189" i="22"/>
  <c r="W1956" i="56"/>
  <c r="W1960" i="56"/>
  <c r="W1964" i="56"/>
  <c r="W1972" i="56"/>
  <c r="W1976" i="56"/>
  <c r="W1980" i="56"/>
  <c r="W1984" i="56"/>
  <c r="W1988" i="56"/>
  <c r="W1992" i="56"/>
  <c r="W1996" i="56"/>
  <c r="W2000" i="56"/>
  <c r="W2004" i="56"/>
  <c r="W2012" i="56"/>
  <c r="W1955" i="56"/>
  <c r="W1958" i="56"/>
  <c r="W1961" i="56"/>
  <c r="W1974" i="56"/>
  <c r="W1977" i="56"/>
  <c r="W1987" i="56"/>
  <c r="W1990" i="56"/>
  <c r="W2003" i="56"/>
  <c r="W2006" i="56"/>
  <c r="W2019" i="56"/>
  <c r="W2022" i="56"/>
  <c r="W2025" i="56"/>
  <c r="W2036" i="56"/>
  <c r="W2040" i="56"/>
  <c r="W2044" i="56"/>
  <c r="W2048" i="56"/>
  <c r="W2052" i="56"/>
  <c r="W2056" i="56"/>
  <c r="W2060" i="56"/>
  <c r="W2068" i="56"/>
  <c r="W2072" i="56"/>
  <c r="W2076" i="56"/>
  <c r="W2080" i="56"/>
  <c r="W2088" i="56"/>
  <c r="W2092" i="56"/>
  <c r="W2096" i="56"/>
  <c r="W2100" i="56"/>
  <c r="W2108" i="56"/>
  <c r="W2112" i="56"/>
  <c r="W2116" i="56"/>
  <c r="W2120" i="56"/>
  <c r="W2128" i="56"/>
  <c r="W2132" i="56"/>
  <c r="W2136" i="56"/>
  <c r="W2140" i="56"/>
  <c r="W2148" i="56"/>
  <c r="W2152" i="56"/>
  <c r="W2156" i="56"/>
  <c r="W2164" i="56"/>
  <c r="W2172" i="56"/>
  <c r="W2176" i="56"/>
  <c r="W2180" i="56"/>
  <c r="W2188" i="56"/>
  <c r="W2192" i="56"/>
  <c r="W1966" i="56"/>
  <c r="W1979" i="56"/>
  <c r="W1982" i="56"/>
  <c r="W1998" i="56"/>
  <c r="W2034" i="56"/>
  <c r="W1957" i="56"/>
  <c r="W1970" i="56"/>
  <c r="W1973" i="56"/>
  <c r="W1983" i="56"/>
  <c r="W1986" i="56"/>
  <c r="W1999" i="56"/>
  <c r="W2002" i="56"/>
  <c r="W2005" i="56"/>
  <c r="W2021" i="56"/>
  <c r="W2029" i="56"/>
  <c r="W2033" i="56"/>
  <c r="W2037" i="56"/>
  <c r="W2041" i="56"/>
  <c r="W2045" i="56"/>
  <c r="W2049" i="56"/>
  <c r="W2053" i="56"/>
  <c r="W2077" i="56"/>
  <c r="W2085" i="56"/>
  <c r="W2089" i="56"/>
  <c r="W2093" i="56"/>
  <c r="W2109" i="56"/>
  <c r="W2113" i="56"/>
  <c r="W2129" i="56"/>
  <c r="W2133" i="56"/>
  <c r="W2165" i="56"/>
  <c r="W2173" i="56"/>
  <c r="W2181" i="56"/>
  <c r="W1995" i="56"/>
  <c r="W2001" i="56"/>
  <c r="W2030" i="56"/>
  <c r="W2042" i="56"/>
  <c r="W1959" i="56"/>
  <c r="W1962" i="56"/>
  <c r="W1965" i="56"/>
  <c r="W1981" i="56"/>
  <c r="W1991" i="56"/>
  <c r="W2010" i="56"/>
  <c r="W2023" i="56"/>
  <c r="W2026" i="56"/>
  <c r="W2031" i="56"/>
  <c r="W2043" i="56"/>
  <c r="W2047" i="56"/>
  <c r="W2051" i="56"/>
  <c r="W2055" i="56"/>
  <c r="W2059" i="56"/>
  <c r="W2067" i="56"/>
  <c r="W2071" i="56"/>
  <c r="W2075" i="56"/>
  <c r="W2079" i="56"/>
  <c r="W2083" i="56"/>
  <c r="W2087" i="56"/>
  <c r="W2099" i="56"/>
  <c r="W2103" i="56"/>
  <c r="W2107" i="56"/>
  <c r="W2111" i="56"/>
  <c r="W2115" i="56"/>
  <c r="W2119" i="56"/>
  <c r="W2123" i="56"/>
  <c r="W2127" i="56"/>
  <c r="W2135" i="56"/>
  <c r="W2139" i="56"/>
  <c r="W2143" i="56"/>
  <c r="W2151" i="56"/>
  <c r="W2159" i="56"/>
  <c r="W2171" i="56"/>
  <c r="W2175" i="56"/>
  <c r="W2179" i="56"/>
  <c r="W2183" i="56"/>
  <c r="W2187" i="56"/>
  <c r="W2011" i="56"/>
  <c r="W2014" i="56"/>
  <c r="W2017" i="56"/>
  <c r="W2027" i="56"/>
  <c r="W2062" i="56"/>
  <c r="W2078" i="56"/>
  <c r="W2094" i="56"/>
  <c r="W2110" i="56"/>
  <c r="W2126" i="56"/>
  <c r="W2142" i="56"/>
  <c r="W2158" i="56"/>
  <c r="W2190" i="56"/>
  <c r="W2050" i="56"/>
  <c r="W2082" i="56"/>
  <c r="W2098" i="56"/>
  <c r="W2130" i="56"/>
  <c r="W2178" i="56"/>
  <c r="W2070" i="56"/>
  <c r="W2118" i="56"/>
  <c r="W2134" i="56"/>
  <c r="W2150" i="56"/>
  <c r="W2058" i="56"/>
  <c r="W2090" i="56"/>
  <c r="W2106" i="56"/>
  <c r="W2122" i="56"/>
  <c r="W2154" i="56"/>
  <c r="W2170" i="56"/>
  <c r="W2186" i="56"/>
  <c r="W2086" i="56"/>
  <c r="W2102" i="56"/>
  <c r="W2166" i="56"/>
  <c r="W2182" i="56"/>
  <c r="U189" i="22"/>
  <c r="T1955" i="56"/>
  <c r="T1959" i="56"/>
  <c r="T1963" i="56"/>
  <c r="T1967" i="56"/>
  <c r="T1971" i="56"/>
  <c r="T1975" i="56"/>
  <c r="T1983" i="56"/>
  <c r="T1991" i="56"/>
  <c r="T1999" i="56"/>
  <c r="T2003" i="56"/>
  <c r="T2007" i="56"/>
  <c r="T2011" i="56"/>
  <c r="T2015" i="56"/>
  <c r="T2019" i="56"/>
  <c r="T2023" i="56"/>
  <c r="T2027" i="56"/>
  <c r="T1966" i="56"/>
  <c r="T1969" i="56"/>
  <c r="T1972" i="56"/>
  <c r="T1982" i="56"/>
  <c r="T1985" i="56"/>
  <c r="T1988" i="56"/>
  <c r="T1998" i="56"/>
  <c r="T2001" i="56"/>
  <c r="T2017" i="56"/>
  <c r="T2020" i="56"/>
  <c r="T2035" i="56"/>
  <c r="T2039" i="56"/>
  <c r="T2043" i="56"/>
  <c r="T2047" i="56"/>
  <c r="T2055" i="56"/>
  <c r="T2059" i="56"/>
  <c r="T2063" i="56"/>
  <c r="T2067" i="56"/>
  <c r="T2071" i="56"/>
  <c r="T2075" i="56"/>
  <c r="T2079" i="56"/>
  <c r="T2083" i="56"/>
  <c r="T2087" i="56"/>
  <c r="T2091" i="56"/>
  <c r="T2095" i="56"/>
  <c r="T2103" i="56"/>
  <c r="T2107" i="56"/>
  <c r="T2115" i="56"/>
  <c r="T2119" i="56"/>
  <c r="T2127" i="56"/>
  <c r="T2131" i="56"/>
  <c r="T2135" i="56"/>
  <c r="T2139" i="56"/>
  <c r="T2143" i="56"/>
  <c r="T2147" i="56"/>
  <c r="T2151" i="56"/>
  <c r="T2155" i="56"/>
  <c r="T2163" i="56"/>
  <c r="T2171" i="56"/>
  <c r="T2175" i="56"/>
  <c r="T2179" i="56"/>
  <c r="T2183" i="56"/>
  <c r="T2187" i="56"/>
  <c r="T2191" i="56"/>
  <c r="T2195" i="56"/>
  <c r="T1964" i="56"/>
  <c r="T1977" i="56"/>
  <c r="T1980" i="56"/>
  <c r="T1990" i="56"/>
  <c r="T1996" i="56"/>
  <c r="T2006" i="56"/>
  <c r="T2012" i="56"/>
  <c r="T1962" i="56"/>
  <c r="T1965" i="56"/>
  <c r="T1968" i="56"/>
  <c r="T1978" i="56"/>
  <c r="T1981" i="56"/>
  <c r="T1994" i="56"/>
  <c r="T1997" i="56"/>
  <c r="T2010" i="56"/>
  <c r="T2016" i="56"/>
  <c r="T2026" i="56"/>
  <c r="T2028" i="56"/>
  <c r="T2032" i="56"/>
  <c r="T2036" i="56"/>
  <c r="T2044" i="56"/>
  <c r="T2052" i="56"/>
  <c r="T2056" i="56"/>
  <c r="T2064" i="56"/>
  <c r="T2076" i="56"/>
  <c r="T2108" i="56"/>
  <c r="T2120" i="56"/>
  <c r="T2128" i="56"/>
  <c r="T2144" i="56"/>
  <c r="T2148" i="56"/>
  <c r="T1958" i="56"/>
  <c r="T2029" i="56"/>
  <c r="T2033" i="56"/>
  <c r="T2041" i="56"/>
  <c r="T1960" i="56"/>
  <c r="T1970" i="56"/>
  <c r="T1973" i="56"/>
  <c r="T1976" i="56"/>
  <c r="T1986" i="56"/>
  <c r="T1989" i="56"/>
  <c r="T1992" i="56"/>
  <c r="T2002" i="56"/>
  <c r="T2008" i="56"/>
  <c r="T2018" i="56"/>
  <c r="T2021" i="56"/>
  <c r="T2030" i="56"/>
  <c r="T2034" i="56"/>
  <c r="T2038" i="56"/>
  <c r="T2046" i="56"/>
  <c r="T2050" i="56"/>
  <c r="T2054" i="56"/>
  <c r="T2058" i="56"/>
  <c r="T2062" i="56"/>
  <c r="T2074" i="56"/>
  <c r="T2078" i="56"/>
  <c r="T2086" i="56"/>
  <c r="T2090" i="56"/>
  <c r="T2098" i="56"/>
  <c r="T2106" i="56"/>
  <c r="T2110" i="56"/>
  <c r="T2114" i="56"/>
  <c r="T2118" i="56"/>
  <c r="T2126" i="56"/>
  <c r="T2134" i="56"/>
  <c r="T2138" i="56"/>
  <c r="T2142" i="56"/>
  <c r="T2154" i="56"/>
  <c r="T2158" i="56"/>
  <c r="T2162" i="56"/>
  <c r="T2170" i="56"/>
  <c r="T2174" i="56"/>
  <c r="T2178" i="56"/>
  <c r="T2186" i="56"/>
  <c r="T2190" i="56"/>
  <c r="T2194" i="56"/>
  <c r="T1993" i="56"/>
  <c r="T2009" i="56"/>
  <c r="T2037" i="56"/>
  <c r="T2057" i="56"/>
  <c r="T2073" i="56"/>
  <c r="T2089" i="56"/>
  <c r="T2121" i="56"/>
  <c r="T2137" i="56"/>
  <c r="T2153" i="56"/>
  <c r="T2185" i="56"/>
  <c r="T2145" i="56"/>
  <c r="T2045" i="56"/>
  <c r="T2061" i="56"/>
  <c r="T2077" i="56"/>
  <c r="T2093" i="56"/>
  <c r="T2109" i="56"/>
  <c r="T2125" i="56"/>
  <c r="T2141" i="56"/>
  <c r="T2157" i="56"/>
  <c r="T2173" i="56"/>
  <c r="T2189" i="56"/>
  <c r="T2049" i="56"/>
  <c r="T2081" i="56"/>
  <c r="T2129" i="56"/>
  <c r="T2161" i="56"/>
  <c r="T2193" i="56"/>
  <c r="T2069" i="56"/>
  <c r="T2085" i="56"/>
  <c r="T2101" i="56"/>
  <c r="T2117" i="56"/>
  <c r="T2133" i="56"/>
  <c r="T2149" i="56"/>
  <c r="T2165" i="56"/>
  <c r="T2181" i="56"/>
  <c r="T2097" i="56"/>
  <c r="T2177" i="56"/>
  <c r="AA189" i="22"/>
  <c r="Z1969" i="56"/>
  <c r="Z1973" i="56"/>
  <c r="Z1977" i="56"/>
  <c r="Z1985" i="56"/>
  <c r="Z1989" i="56"/>
  <c r="Z1993" i="56"/>
  <c r="Z1997" i="56"/>
  <c r="Z2001" i="56"/>
  <c r="Z2009" i="56"/>
  <c r="Z2013" i="56"/>
  <c r="Z2025" i="56"/>
  <c r="Z1960" i="56"/>
  <c r="Z1966" i="56"/>
  <c r="Z1979" i="56"/>
  <c r="Z1982" i="56"/>
  <c r="Z1992" i="56"/>
  <c r="Z1995" i="56"/>
  <c r="Z1998" i="56"/>
  <c r="Z2008" i="56"/>
  <c r="Z2011" i="56"/>
  <c r="Z2014" i="56"/>
  <c r="Z2024" i="56"/>
  <c r="Z2029" i="56"/>
  <c r="Z2033" i="56"/>
  <c r="Z2045" i="56"/>
  <c r="Z2049" i="56"/>
  <c r="Z2053" i="56"/>
  <c r="Z2061" i="56"/>
  <c r="Z2065" i="56"/>
  <c r="Z2069" i="56"/>
  <c r="Z2073" i="56"/>
  <c r="Z2077" i="56"/>
  <c r="Z2081" i="56"/>
  <c r="Z2085" i="56"/>
  <c r="Z2089" i="56"/>
  <c r="Z2093" i="56"/>
  <c r="Z2097" i="56"/>
  <c r="Z2105" i="56"/>
  <c r="Z2109" i="56"/>
  <c r="Z2113" i="56"/>
  <c r="Z2117" i="56"/>
  <c r="Z2125" i="56"/>
  <c r="Z2129" i="56"/>
  <c r="Z2141" i="56"/>
  <c r="Z2145" i="56"/>
  <c r="Z2149" i="56"/>
  <c r="Z2161" i="56"/>
  <c r="Z2165" i="56"/>
  <c r="Z2169" i="56"/>
  <c r="Z2173" i="56"/>
  <c r="Z2177" i="56"/>
  <c r="Z2181" i="56"/>
  <c r="Z2185" i="56"/>
  <c r="Z2189" i="56"/>
  <c r="Z1968" i="56"/>
  <c r="Z1971" i="56"/>
  <c r="Z2016" i="56"/>
  <c r="Z2019" i="56"/>
  <c r="Z1956" i="56"/>
  <c r="Z1959" i="56"/>
  <c r="Z1962" i="56"/>
  <c r="Z1972" i="56"/>
  <c r="Z1975" i="56"/>
  <c r="Z1978" i="56"/>
  <c r="Z1988" i="56"/>
  <c r="Z1991" i="56"/>
  <c r="Z1994" i="56"/>
  <c r="Z2004" i="56"/>
  <c r="Z2007" i="56"/>
  <c r="Z2010" i="56"/>
  <c r="Z2020" i="56"/>
  <c r="Z2023" i="56"/>
  <c r="Z2030" i="56"/>
  <c r="Z2034" i="56"/>
  <c r="Z2038" i="56"/>
  <c r="Z2046" i="56"/>
  <c r="Z2050" i="56"/>
  <c r="Z2054" i="56"/>
  <c r="Z2058" i="56"/>
  <c r="Z2062" i="56"/>
  <c r="Z2066" i="56"/>
  <c r="Z2074" i="56"/>
  <c r="Z2078" i="56"/>
  <c r="Z2082" i="56"/>
  <c r="Z2086" i="56"/>
  <c r="Z2090" i="56"/>
  <c r="Z2094" i="56"/>
  <c r="Z2098" i="56"/>
  <c r="Z2106" i="56"/>
  <c r="Z2110" i="56"/>
  <c r="Z2118" i="56"/>
  <c r="Z2126" i="56"/>
  <c r="Z2130" i="56"/>
  <c r="Z2134" i="56"/>
  <c r="Z2138" i="56"/>
  <c r="Z2142" i="56"/>
  <c r="Z2146" i="56"/>
  <c r="Z2154" i="56"/>
  <c r="Z2158" i="56"/>
  <c r="Z2162" i="56"/>
  <c r="Z2166" i="56"/>
  <c r="Z2170" i="56"/>
  <c r="Z2178" i="56"/>
  <c r="Z2182" i="56"/>
  <c r="Z2190" i="56"/>
  <c r="Z2194" i="56"/>
  <c r="Z1955" i="56"/>
  <c r="Z1974" i="56"/>
  <c r="Z1990" i="56"/>
  <c r="Z2006" i="56"/>
  <c r="Z2035" i="56"/>
  <c r="Z2043" i="56"/>
  <c r="Z1967" i="56"/>
  <c r="Z1970" i="56"/>
  <c r="Z1983" i="56"/>
  <c r="Z1986" i="56"/>
  <c r="Z1996" i="56"/>
  <c r="Z1999" i="56"/>
  <c r="Z2002" i="56"/>
  <c r="Z2012" i="56"/>
  <c r="Z2028" i="56"/>
  <c r="Z2036" i="56"/>
  <c r="Z2040" i="56"/>
  <c r="Z2044" i="56"/>
  <c r="Z2048" i="56"/>
  <c r="Z2056" i="56"/>
  <c r="Z2060" i="56"/>
  <c r="Z2064" i="56"/>
  <c r="Z2068" i="56"/>
  <c r="Z2072" i="56"/>
  <c r="Z2076" i="56"/>
  <c r="Z2080" i="56"/>
  <c r="Z2084" i="56"/>
  <c r="Z2092" i="56"/>
  <c r="Z2096" i="56"/>
  <c r="Z2104" i="56"/>
  <c r="Z2108" i="56"/>
  <c r="Z2112" i="56"/>
  <c r="Z2116" i="56"/>
  <c r="Z2132" i="56"/>
  <c r="Z2136" i="56"/>
  <c r="Z2140" i="56"/>
  <c r="Z2144" i="56"/>
  <c r="Z2148" i="56"/>
  <c r="Z2152" i="56"/>
  <c r="Z2156" i="56"/>
  <c r="Z2160" i="56"/>
  <c r="Z2164" i="56"/>
  <c r="Z2168" i="56"/>
  <c r="Z2172" i="56"/>
  <c r="Z2180" i="56"/>
  <c r="Z2184" i="56"/>
  <c r="Z2188" i="56"/>
  <c r="Z2192" i="56"/>
  <c r="Z1958" i="56"/>
  <c r="Z1984" i="56"/>
  <c r="Z2051" i="56"/>
  <c r="Z2067" i="56"/>
  <c r="Z2115" i="56"/>
  <c r="Z2131" i="56"/>
  <c r="Z2147" i="56"/>
  <c r="Z2163" i="56"/>
  <c r="Z2179" i="56"/>
  <c r="Z2195" i="56"/>
  <c r="Z2059" i="56"/>
  <c r="Z2091" i="56"/>
  <c r="Z2107" i="56"/>
  <c r="Z2139" i="56"/>
  <c r="Z2171" i="56"/>
  <c r="Z2187" i="56"/>
  <c r="Z2055" i="56"/>
  <c r="Z2071" i="56"/>
  <c r="Z2087" i="56"/>
  <c r="Z2103" i="56"/>
  <c r="Z2135" i="56"/>
  <c r="Z2151" i="56"/>
  <c r="Z2183" i="56"/>
  <c r="Z2047" i="56"/>
  <c r="Z2063" i="56"/>
  <c r="Z2079" i="56"/>
  <c r="Z2095" i="56"/>
  <c r="Z2111" i="56"/>
  <c r="Z2127" i="56"/>
  <c r="Z2159" i="56"/>
  <c r="Z2175" i="56"/>
  <c r="Z2155" i="56"/>
  <c r="AF189" i="22"/>
  <c r="AB189" i="22"/>
  <c r="AA1956" i="56"/>
  <c r="AA1964" i="56"/>
  <c r="AA1968" i="56"/>
  <c r="AA1972" i="56"/>
  <c r="AA1976" i="56"/>
  <c r="AA1980" i="56"/>
  <c r="AA1984" i="56"/>
  <c r="AA1988" i="56"/>
  <c r="AA1996" i="56"/>
  <c r="AA2000" i="56"/>
  <c r="AA2004" i="56"/>
  <c r="AA2008" i="56"/>
  <c r="AA2012" i="56"/>
  <c r="AA2020" i="56"/>
  <c r="AA1957" i="56"/>
  <c r="AA1967" i="56"/>
  <c r="AA1970" i="56"/>
  <c r="AA1973" i="56"/>
  <c r="AA1986" i="56"/>
  <c r="AA1999" i="56"/>
  <c r="AA2005" i="56"/>
  <c r="AA2015" i="56"/>
  <c r="AA2018" i="56"/>
  <c r="AA2021" i="56"/>
  <c r="AA2028" i="56"/>
  <c r="AA2036" i="56"/>
  <c r="AA2040" i="56"/>
  <c r="AA2044" i="56"/>
  <c r="AA2048" i="56"/>
  <c r="AA2056" i="56"/>
  <c r="AA2060" i="56"/>
  <c r="AA2064" i="56"/>
  <c r="AA2068" i="56"/>
  <c r="AA2072" i="56"/>
  <c r="AA2080" i="56"/>
  <c r="AA2084" i="56"/>
  <c r="AA2088" i="56"/>
  <c r="AA2092" i="56"/>
  <c r="AA2096" i="56"/>
  <c r="AA2100" i="56"/>
  <c r="AA2104" i="56"/>
  <c r="AA2116" i="56"/>
  <c r="AA2120" i="56"/>
  <c r="AA2124" i="56"/>
  <c r="AA2128" i="56"/>
  <c r="AA2140" i="56"/>
  <c r="AA2144" i="56"/>
  <c r="AA2148" i="56"/>
  <c r="AA2152" i="56"/>
  <c r="AA2156" i="56"/>
  <c r="AA2160" i="56"/>
  <c r="AA2168" i="56"/>
  <c r="AA2172" i="56"/>
  <c r="AA2176" i="56"/>
  <c r="AA2180" i="56"/>
  <c r="AA2188" i="56"/>
  <c r="AA2192" i="56"/>
  <c r="AA1975" i="56"/>
  <c r="AA1981" i="56"/>
  <c r="AA1994" i="56"/>
  <c r="AA2007" i="56"/>
  <c r="AA2010" i="56"/>
  <c r="AA2013" i="56"/>
  <c r="AA2038" i="56"/>
  <c r="AA2042" i="56"/>
  <c r="AA1966" i="56"/>
  <c r="AA1969" i="56"/>
  <c r="AA1982" i="56"/>
  <c r="AA1985" i="56"/>
  <c r="AA1995" i="56"/>
  <c r="AA2001" i="56"/>
  <c r="AA2011" i="56"/>
  <c r="AA2014" i="56"/>
  <c r="AA2017" i="56"/>
  <c r="AA2027" i="56"/>
  <c r="AA2029" i="56"/>
  <c r="AA2033" i="56"/>
  <c r="AA2037" i="56"/>
  <c r="AA2041" i="56"/>
  <c r="AA2045" i="56"/>
  <c r="AA2049" i="56"/>
  <c r="AA2053" i="56"/>
  <c r="AA2057" i="56"/>
  <c r="AA2061" i="56"/>
  <c r="AA2073" i="56"/>
  <c r="AA2081" i="56"/>
  <c r="AA2085" i="56"/>
  <c r="AA2093" i="56"/>
  <c r="AA2097" i="56"/>
  <c r="AA2101" i="56"/>
  <c r="AA2105" i="56"/>
  <c r="AA2121" i="56"/>
  <c r="AA2129" i="56"/>
  <c r="AA2133" i="56"/>
  <c r="AA2149" i="56"/>
  <c r="AA2153" i="56"/>
  <c r="AA2165" i="56"/>
  <c r="AA2169" i="56"/>
  <c r="AA2177" i="56"/>
  <c r="AA2185" i="56"/>
  <c r="AA1959" i="56"/>
  <c r="AA1962" i="56"/>
  <c r="AA1965" i="56"/>
  <c r="AA1978" i="56"/>
  <c r="AA2034" i="56"/>
  <c r="AA1955" i="56"/>
  <c r="AA1958" i="56"/>
  <c r="AA1961" i="56"/>
  <c r="AA1971" i="56"/>
  <c r="AA1974" i="56"/>
  <c r="AA1977" i="56"/>
  <c r="AA1987" i="56"/>
  <c r="AA1990" i="56"/>
  <c r="AA1993" i="56"/>
  <c r="AA2003" i="56"/>
  <c r="AA2009" i="56"/>
  <c r="AA2022" i="56"/>
  <c r="AA2025" i="56"/>
  <c r="AA2031" i="56"/>
  <c r="AA2035" i="56"/>
  <c r="AA2039" i="56"/>
  <c r="AA2043" i="56"/>
  <c r="AA2047" i="56"/>
  <c r="AA2051" i="56"/>
  <c r="AA2055" i="56"/>
  <c r="AA2067" i="56"/>
  <c r="AA2071" i="56"/>
  <c r="AA2075" i="56"/>
  <c r="AA2079" i="56"/>
  <c r="AA2083" i="56"/>
  <c r="AA2087" i="56"/>
  <c r="AA2091" i="56"/>
  <c r="AA2095" i="56"/>
  <c r="AA2099" i="56"/>
  <c r="AA2103" i="56"/>
  <c r="AA2107" i="56"/>
  <c r="AA2111" i="56"/>
  <c r="AA2123" i="56"/>
  <c r="AA2127" i="56"/>
  <c r="AA2131" i="56"/>
  <c r="AA2135" i="56"/>
  <c r="AA2139" i="56"/>
  <c r="AA2143" i="56"/>
  <c r="AA2147" i="56"/>
  <c r="AA2151" i="56"/>
  <c r="AA2155" i="56"/>
  <c r="AA2159" i="56"/>
  <c r="AA2163" i="56"/>
  <c r="AA2171" i="56"/>
  <c r="AA2175" i="56"/>
  <c r="AA2179" i="56"/>
  <c r="AA2187" i="56"/>
  <c r="AA2195" i="56"/>
  <c r="AA2023" i="56"/>
  <c r="AA2030" i="56"/>
  <c r="AA2058" i="56"/>
  <c r="AA2074" i="56"/>
  <c r="AA2122" i="56"/>
  <c r="AA2138" i="56"/>
  <c r="AA2170" i="56"/>
  <c r="AA2186" i="56"/>
  <c r="AA2114" i="56"/>
  <c r="AA2178" i="56"/>
  <c r="AA2046" i="56"/>
  <c r="AA2062" i="56"/>
  <c r="AA2094" i="56"/>
  <c r="AA2110" i="56"/>
  <c r="AA2126" i="56"/>
  <c r="AA2158" i="56"/>
  <c r="AA2174" i="56"/>
  <c r="AA2190" i="56"/>
  <c r="AA2098" i="56"/>
  <c r="AA2146" i="56"/>
  <c r="AA2054" i="56"/>
  <c r="AA2070" i="56"/>
  <c r="AA2086" i="56"/>
  <c r="AA2118" i="56"/>
  <c r="AA2134" i="56"/>
  <c r="AA2150" i="56"/>
  <c r="AA2182" i="56"/>
  <c r="AA2050" i="56"/>
  <c r="AA2066" i="56"/>
  <c r="AA2082" i="56"/>
  <c r="AA2130" i="56"/>
  <c r="AA2162" i="56"/>
  <c r="AA2194" i="56"/>
  <c r="S1956" i="56"/>
  <c r="S1960" i="56"/>
  <c r="S1964" i="56"/>
  <c r="S1968" i="56"/>
  <c r="S1976" i="56"/>
  <c r="S1980" i="56"/>
  <c r="S1984" i="56"/>
  <c r="S1992" i="56"/>
  <c r="S1996" i="56"/>
  <c r="S2000" i="56"/>
  <c r="S2004" i="56"/>
  <c r="S2012" i="56"/>
  <c r="S2016" i="56"/>
  <c r="S2020" i="56"/>
  <c r="S2024" i="56"/>
  <c r="S1962" i="56"/>
  <c r="S1965" i="56"/>
  <c r="S1975" i="56"/>
  <c r="S1978" i="56"/>
  <c r="S1981" i="56"/>
  <c r="S1994" i="56"/>
  <c r="S2010" i="56"/>
  <c r="S2013" i="56"/>
  <c r="S2023" i="56"/>
  <c r="S2028" i="56"/>
  <c r="S2036" i="56"/>
  <c r="S2048" i="56"/>
  <c r="S2052" i="56"/>
  <c r="S2060" i="56"/>
  <c r="S2064" i="56"/>
  <c r="S2068" i="56"/>
  <c r="S2072" i="56"/>
  <c r="S2076" i="56"/>
  <c r="S2080" i="56"/>
  <c r="S2084" i="56"/>
  <c r="S2088" i="56"/>
  <c r="S2092" i="56"/>
  <c r="S2096" i="56"/>
  <c r="S2100" i="56"/>
  <c r="S2104" i="56"/>
  <c r="S2108" i="56"/>
  <c r="S2112" i="56"/>
  <c r="S2120" i="56"/>
  <c r="S2124" i="56"/>
  <c r="S2128" i="56"/>
  <c r="S2132" i="56"/>
  <c r="S2136" i="56"/>
  <c r="S2140" i="56"/>
  <c r="S2144" i="56"/>
  <c r="S2148" i="56"/>
  <c r="S2152" i="56"/>
  <c r="S2160" i="56"/>
  <c r="S2164" i="56"/>
  <c r="S2168" i="56"/>
  <c r="S2176" i="56"/>
  <c r="S2184" i="56"/>
  <c r="S2188" i="56"/>
  <c r="S2192" i="56"/>
  <c r="S1957" i="56"/>
  <c r="S1989" i="56"/>
  <c r="S2030" i="56"/>
  <c r="S2042" i="56"/>
  <c r="S1955" i="56"/>
  <c r="S1958" i="56"/>
  <c r="S1961" i="56"/>
  <c r="S1974" i="56"/>
  <c r="S1977" i="56"/>
  <c r="S1987" i="56"/>
  <c r="S1990" i="56"/>
  <c r="S1993" i="56"/>
  <c r="S2003" i="56"/>
  <c r="S2019" i="56"/>
  <c r="S2025" i="56"/>
  <c r="S2029" i="56"/>
  <c r="S2033" i="56"/>
  <c r="S2037" i="56"/>
  <c r="S2041" i="56"/>
  <c r="S2045" i="56"/>
  <c r="S2049" i="56"/>
  <c r="S2061" i="56"/>
  <c r="S2065" i="56"/>
  <c r="S2069" i="56"/>
  <c r="S2073" i="56"/>
  <c r="S2077" i="56"/>
  <c r="S2081" i="56"/>
  <c r="S2089" i="56"/>
  <c r="S2093" i="56"/>
  <c r="S2097" i="56"/>
  <c r="S2105" i="56"/>
  <c r="S2109" i="56"/>
  <c r="S2113" i="56"/>
  <c r="S2117" i="56"/>
  <c r="S2125" i="56"/>
  <c r="S2141" i="56"/>
  <c r="S2181" i="56"/>
  <c r="S1967" i="56"/>
  <c r="S1970" i="56"/>
  <c r="S1999" i="56"/>
  <c r="S1963" i="56"/>
  <c r="S1969" i="56"/>
  <c r="S1979" i="56"/>
  <c r="S1982" i="56"/>
  <c r="S1985" i="56"/>
  <c r="S1995" i="56"/>
  <c r="S1998" i="56"/>
  <c r="S2001" i="56"/>
  <c r="S2011" i="56"/>
  <c r="S2014" i="56"/>
  <c r="S2027" i="56"/>
  <c r="S2035" i="56"/>
  <c r="S2039" i="56"/>
  <c r="S2043" i="56"/>
  <c r="S2047" i="56"/>
  <c r="S2051" i="56"/>
  <c r="S2055" i="56"/>
  <c r="S2059" i="56"/>
  <c r="S2063" i="56"/>
  <c r="S2067" i="56"/>
  <c r="S2075" i="56"/>
  <c r="S2079" i="56"/>
  <c r="S2083" i="56"/>
  <c r="S2087" i="56"/>
  <c r="S2091" i="56"/>
  <c r="S2099" i="56"/>
  <c r="S2103" i="56"/>
  <c r="S2107" i="56"/>
  <c r="S2111" i="56"/>
  <c r="S2115" i="56"/>
  <c r="S2119" i="56"/>
  <c r="S2123" i="56"/>
  <c r="S2127" i="56"/>
  <c r="S2135" i="56"/>
  <c r="S2139" i="56"/>
  <c r="S2143" i="56"/>
  <c r="S2147" i="56"/>
  <c r="S2155" i="56"/>
  <c r="S2159" i="56"/>
  <c r="S2167" i="56"/>
  <c r="S2171" i="56"/>
  <c r="S2175" i="56"/>
  <c r="S2179" i="56"/>
  <c r="S2183" i="56"/>
  <c r="S2191" i="56"/>
  <c r="S2195" i="56"/>
  <c r="S1973" i="56"/>
  <c r="S1983" i="56"/>
  <c r="S2005" i="56"/>
  <c r="S2015" i="56"/>
  <c r="S2021" i="56"/>
  <c r="S2038" i="56"/>
  <c r="S2050" i="56"/>
  <c r="S2066" i="56"/>
  <c r="S2082" i="56"/>
  <c r="S2114" i="56"/>
  <c r="S2130" i="56"/>
  <c r="S2162" i="56"/>
  <c r="S2178" i="56"/>
  <c r="S2194" i="56"/>
  <c r="S2074" i="56"/>
  <c r="S2122" i="56"/>
  <c r="S2154" i="56"/>
  <c r="S2070" i="56"/>
  <c r="S2086" i="56"/>
  <c r="S2118" i="56"/>
  <c r="S2134" i="56"/>
  <c r="S2150" i="56"/>
  <c r="S2166" i="56"/>
  <c r="S2058" i="56"/>
  <c r="S2090" i="56"/>
  <c r="S2106" i="56"/>
  <c r="S2170" i="56"/>
  <c r="S2046" i="56"/>
  <c r="S2062" i="56"/>
  <c r="S2078" i="56"/>
  <c r="S2094" i="56"/>
  <c r="S2110" i="56"/>
  <c r="S2126" i="56"/>
  <c r="S2158" i="56"/>
  <c r="S2174" i="56"/>
  <c r="S2190" i="56"/>
  <c r="S2186" i="56"/>
  <c r="Q189" i="22"/>
  <c r="P1955" i="56"/>
  <c r="P1959" i="56"/>
  <c r="P1963" i="56"/>
  <c r="P1971" i="56"/>
  <c r="P1975" i="56"/>
  <c r="P1979" i="56"/>
  <c r="P1983" i="56"/>
  <c r="P1987" i="56"/>
  <c r="P1991" i="56"/>
  <c r="P1995" i="56"/>
  <c r="P1999" i="56"/>
  <c r="P2003" i="56"/>
  <c r="P2007" i="56"/>
  <c r="P2011" i="56"/>
  <c r="P2015" i="56"/>
  <c r="P2023" i="56"/>
  <c r="P2027" i="56"/>
  <c r="P1957" i="56"/>
  <c r="P1960" i="56"/>
  <c r="P1970" i="56"/>
  <c r="P1973" i="56"/>
  <c r="P1976" i="56"/>
  <c r="P1989" i="56"/>
  <c r="P1992" i="56"/>
  <c r="P2002" i="56"/>
  <c r="P2005" i="56"/>
  <c r="P2008" i="56"/>
  <c r="P2035" i="56"/>
  <c r="P2039" i="56"/>
  <c r="P2043" i="56"/>
  <c r="P2047" i="56"/>
  <c r="P2051" i="56"/>
  <c r="P2055" i="56"/>
  <c r="P2059" i="56"/>
  <c r="P2067" i="56"/>
  <c r="P2071" i="56"/>
  <c r="P2075" i="56"/>
  <c r="P2079" i="56"/>
  <c r="P2083" i="56"/>
  <c r="P2095" i="56"/>
  <c r="P2103" i="56"/>
  <c r="P2107" i="56"/>
  <c r="P2115" i="56"/>
  <c r="P2119" i="56"/>
  <c r="P2123" i="56"/>
  <c r="P2131" i="56"/>
  <c r="P2139" i="56"/>
  <c r="P2143" i="56"/>
  <c r="P2147" i="56"/>
  <c r="P2151" i="56"/>
  <c r="P2155" i="56"/>
  <c r="P2159" i="56"/>
  <c r="P2167" i="56"/>
  <c r="P2171" i="56"/>
  <c r="P2175" i="56"/>
  <c r="P2179" i="56"/>
  <c r="P2183" i="56"/>
  <c r="P2187" i="56"/>
  <c r="P2191" i="56"/>
  <c r="P2195" i="56"/>
  <c r="P1965" i="56"/>
  <c r="P1968" i="56"/>
  <c r="P1978" i="56"/>
  <c r="P1997" i="56"/>
  <c r="P2010" i="56"/>
  <c r="P2016" i="56"/>
  <c r="P2041" i="56"/>
  <c r="P1956" i="56"/>
  <c r="P1966" i="56"/>
  <c r="P1982" i="56"/>
  <c r="P1985" i="56"/>
  <c r="P1998" i="56"/>
  <c r="P2001" i="56"/>
  <c r="P2004" i="56"/>
  <c r="P2014" i="56"/>
  <c r="P2017" i="56"/>
  <c r="P2020" i="56"/>
  <c r="P2028" i="56"/>
  <c r="P2036" i="56"/>
  <c r="P2040" i="56"/>
  <c r="P2044" i="56"/>
  <c r="P2048" i="56"/>
  <c r="P2052" i="56"/>
  <c r="P2056" i="56"/>
  <c r="P2060" i="56"/>
  <c r="P2068" i="56"/>
  <c r="P2080" i="56"/>
  <c r="P2084" i="56"/>
  <c r="P2088" i="56"/>
  <c r="P2092" i="56"/>
  <c r="P2100" i="56"/>
  <c r="P2112" i="56"/>
  <c r="P2128" i="56"/>
  <c r="P2132" i="56"/>
  <c r="P2136" i="56"/>
  <c r="P2144" i="56"/>
  <c r="P2156" i="56"/>
  <c r="P2172" i="56"/>
  <c r="P2176" i="56"/>
  <c r="P2000" i="56"/>
  <c r="P2037" i="56"/>
  <c r="P1961" i="56"/>
  <c r="P1964" i="56"/>
  <c r="P1974" i="56"/>
  <c r="P1977" i="56"/>
  <c r="P1980" i="56"/>
  <c r="P1990" i="56"/>
  <c r="P1993" i="56"/>
  <c r="P1996" i="56"/>
  <c r="P2006" i="56"/>
  <c r="P2009" i="56"/>
  <c r="P2012" i="56"/>
  <c r="P2022" i="56"/>
  <c r="P2030" i="56"/>
  <c r="P2034" i="56"/>
  <c r="P2038" i="56"/>
  <c r="P2046" i="56"/>
  <c r="P2054" i="56"/>
  <c r="P2058" i="56"/>
  <c r="P2062" i="56"/>
  <c r="P2066" i="56"/>
  <c r="P2070" i="56"/>
  <c r="P2074" i="56"/>
  <c r="P2082" i="56"/>
  <c r="P2086" i="56"/>
  <c r="P2090" i="56"/>
  <c r="P2094" i="56"/>
  <c r="P2098" i="56"/>
  <c r="P2102" i="56"/>
  <c r="P2106" i="56"/>
  <c r="P2110" i="56"/>
  <c r="P2114" i="56"/>
  <c r="P2118" i="56"/>
  <c r="P2122" i="56"/>
  <c r="P2126" i="56"/>
  <c r="P2130" i="56"/>
  <c r="P2134" i="56"/>
  <c r="P2142" i="56"/>
  <c r="P2154" i="56"/>
  <c r="P2158" i="56"/>
  <c r="P2162" i="56"/>
  <c r="P2166" i="56"/>
  <c r="P2170" i="56"/>
  <c r="P2174" i="56"/>
  <c r="P2182" i="56"/>
  <c r="P2186" i="56"/>
  <c r="P2194" i="56"/>
  <c r="P1984" i="56"/>
  <c r="P2013" i="56"/>
  <c r="P2033" i="56"/>
  <c r="P2045" i="56"/>
  <c r="P2061" i="56"/>
  <c r="P2077" i="56"/>
  <c r="P2109" i="56"/>
  <c r="P2125" i="56"/>
  <c r="P2173" i="56"/>
  <c r="P2189" i="56"/>
  <c r="P2085" i="56"/>
  <c r="P2165" i="56"/>
  <c r="P2049" i="56"/>
  <c r="P2065" i="56"/>
  <c r="P2081" i="56"/>
  <c r="P2097" i="56"/>
  <c r="P2129" i="56"/>
  <c r="P2145" i="56"/>
  <c r="P2161" i="56"/>
  <c r="P2177" i="56"/>
  <c r="P2193" i="56"/>
  <c r="P2053" i="56"/>
  <c r="P2069" i="56"/>
  <c r="P2057" i="56"/>
  <c r="P2073" i="56"/>
  <c r="P2089" i="56"/>
  <c r="P2105" i="56"/>
  <c r="P2121" i="56"/>
  <c r="P2137" i="56"/>
  <c r="P2153" i="56"/>
  <c r="P2169" i="56"/>
  <c r="P2185" i="56"/>
  <c r="P2117" i="56"/>
  <c r="P2133" i="56"/>
  <c r="P2149" i="56"/>
  <c r="P2181" i="56"/>
  <c r="AC189" i="22"/>
  <c r="AB1955" i="56"/>
  <c r="AB1959" i="56"/>
  <c r="AB1963" i="56"/>
  <c r="AB1967" i="56"/>
  <c r="AB1975" i="56"/>
  <c r="AB1979" i="56"/>
  <c r="AB1987" i="56"/>
  <c r="AB1991" i="56"/>
  <c r="AB1999" i="56"/>
  <c r="AB2003" i="56"/>
  <c r="AB2007" i="56"/>
  <c r="AB2011" i="56"/>
  <c r="AB2015" i="56"/>
  <c r="AB2019" i="56"/>
  <c r="AB2023" i="56"/>
  <c r="AB1958" i="56"/>
  <c r="AB1964" i="56"/>
  <c r="AB1974" i="56"/>
  <c r="AB1977" i="56"/>
  <c r="AB1993" i="56"/>
  <c r="AB1996" i="56"/>
  <c r="AB2006" i="56"/>
  <c r="AB2009" i="56"/>
  <c r="AB2012" i="56"/>
  <c r="AB2022" i="56"/>
  <c r="AB2025" i="56"/>
  <c r="AB2035" i="56"/>
  <c r="AB2039" i="56"/>
  <c r="AB2047" i="56"/>
  <c r="AB2051" i="56"/>
  <c r="AB2055" i="56"/>
  <c r="AB2059" i="56"/>
  <c r="AB2063" i="56"/>
  <c r="AB2067" i="56"/>
  <c r="AB2071" i="56"/>
  <c r="AB2079" i="56"/>
  <c r="AB2083" i="56"/>
  <c r="AB2087" i="56"/>
  <c r="AB2091" i="56"/>
  <c r="AB2095" i="56"/>
  <c r="AB2099" i="56"/>
  <c r="AB2103" i="56"/>
  <c r="AB2107" i="56"/>
  <c r="AB2111" i="56"/>
  <c r="AB2115" i="56"/>
  <c r="AB2123" i="56"/>
  <c r="AB2127" i="56"/>
  <c r="AB2131" i="56"/>
  <c r="AB2135" i="56"/>
  <c r="AB2139" i="56"/>
  <c r="AB2147" i="56"/>
  <c r="AB2159" i="56"/>
  <c r="AB2167" i="56"/>
  <c r="AB2171" i="56"/>
  <c r="AB2175" i="56"/>
  <c r="AB2179" i="56"/>
  <c r="AB2183" i="56"/>
  <c r="AB2187" i="56"/>
  <c r="AB2191" i="56"/>
  <c r="AB2195" i="56"/>
  <c r="AB2037" i="56"/>
  <c r="AB1957" i="56"/>
  <c r="AB1970" i="56"/>
  <c r="AB1976" i="56"/>
  <c r="AB1986" i="56"/>
  <c r="AB1989" i="56"/>
  <c r="AB1992" i="56"/>
  <c r="AB2002" i="56"/>
  <c r="AB2005" i="56"/>
  <c r="AB2018" i="56"/>
  <c r="AB2024" i="56"/>
  <c r="AB2028" i="56"/>
  <c r="AB2032" i="56"/>
  <c r="AB2036" i="56"/>
  <c r="AB2040" i="56"/>
  <c r="AB2048" i="56"/>
  <c r="AB2052" i="56"/>
  <c r="AB2056" i="56"/>
  <c r="AB2060" i="56"/>
  <c r="AB2080" i="56"/>
  <c r="AB2092" i="56"/>
  <c r="AB2108" i="56"/>
  <c r="AB2120" i="56"/>
  <c r="AB2124" i="56"/>
  <c r="AB2144" i="56"/>
  <c r="AB2148" i="56"/>
  <c r="AB2152" i="56"/>
  <c r="AB2184" i="56"/>
  <c r="AB1966" i="56"/>
  <c r="AB1988" i="56"/>
  <c r="AB2017" i="56"/>
  <c r="AB1965" i="56"/>
  <c r="AB1968" i="56"/>
  <c r="AB1978" i="56"/>
  <c r="AB1981" i="56"/>
  <c r="AB1984" i="56"/>
  <c r="AB1994" i="56"/>
  <c r="AB1997" i="56"/>
  <c r="AB2010" i="56"/>
  <c r="AB2013" i="56"/>
  <c r="AB2016" i="56"/>
  <c r="AB2026" i="56"/>
  <c r="AB2030" i="56"/>
  <c r="AB2034" i="56"/>
  <c r="AB2038" i="56"/>
  <c r="AB2042" i="56"/>
  <c r="AB2046" i="56"/>
  <c r="AB2050" i="56"/>
  <c r="AB2054" i="56"/>
  <c r="AB2058" i="56"/>
  <c r="AB2062" i="56"/>
  <c r="AB2066" i="56"/>
  <c r="AB2070" i="56"/>
  <c r="AB2074" i="56"/>
  <c r="AB2090" i="56"/>
  <c r="AB2094" i="56"/>
  <c r="AB2098" i="56"/>
  <c r="AB2102" i="56"/>
  <c r="AB2106" i="56"/>
  <c r="AB2114" i="56"/>
  <c r="AB2118" i="56"/>
  <c r="AB2122" i="56"/>
  <c r="AB2126" i="56"/>
  <c r="AB2134" i="56"/>
  <c r="AB2138" i="56"/>
  <c r="AB2146" i="56"/>
  <c r="AB2150" i="56"/>
  <c r="AB2154" i="56"/>
  <c r="AB2158" i="56"/>
  <c r="AB2162" i="56"/>
  <c r="AB2170" i="56"/>
  <c r="AB2174" i="56"/>
  <c r="AB2178" i="56"/>
  <c r="AB2182" i="56"/>
  <c r="AB2186" i="56"/>
  <c r="AB2194" i="56"/>
  <c r="AB1969" i="56"/>
  <c r="AB1982" i="56"/>
  <c r="AB1985" i="56"/>
  <c r="AB1998" i="56"/>
  <c r="AB2001" i="56"/>
  <c r="AB2004" i="56"/>
  <c r="AB2020" i="56"/>
  <c r="AB2029" i="56"/>
  <c r="AB2033" i="56"/>
  <c r="AB2041" i="56"/>
  <c r="AB2049" i="56"/>
  <c r="AB2065" i="56"/>
  <c r="AB2097" i="56"/>
  <c r="AB2113" i="56"/>
  <c r="AB2129" i="56"/>
  <c r="AB2145" i="56"/>
  <c r="AB2161" i="56"/>
  <c r="AB2177" i="56"/>
  <c r="AB2193" i="56"/>
  <c r="AB2057" i="56"/>
  <c r="AB2089" i="56"/>
  <c r="AB2105" i="56"/>
  <c r="AB2169" i="56"/>
  <c r="AB2185" i="56"/>
  <c r="AB2053" i="56"/>
  <c r="AB2069" i="56"/>
  <c r="AB2085" i="56"/>
  <c r="AB2101" i="56"/>
  <c r="AB2133" i="56"/>
  <c r="AB2165" i="56"/>
  <c r="AB2181" i="56"/>
  <c r="AB2045" i="56"/>
  <c r="AB2077" i="56"/>
  <c r="AB2093" i="56"/>
  <c r="AB2109" i="56"/>
  <c r="AB2141" i="56"/>
  <c r="AB2157" i="56"/>
  <c r="AB2173" i="56"/>
  <c r="AB2189" i="56"/>
  <c r="AB2073" i="56"/>
  <c r="AB2137" i="56"/>
  <c r="AB2153" i="56"/>
  <c r="O1960" i="56"/>
  <c r="O1964" i="56"/>
  <c r="O1968" i="56"/>
  <c r="O1972" i="56"/>
  <c r="O1976" i="56"/>
  <c r="O1980" i="56"/>
  <c r="O1984" i="56"/>
  <c r="O1988" i="56"/>
  <c r="O1992" i="56"/>
  <c r="O1996" i="56"/>
  <c r="O2000" i="56"/>
  <c r="O2008" i="56"/>
  <c r="O2012" i="56"/>
  <c r="O2016" i="56"/>
  <c r="O2024" i="56"/>
  <c r="O1966" i="56"/>
  <c r="O1969" i="56"/>
  <c r="O1979" i="56"/>
  <c r="O1982" i="56"/>
  <c r="O1985" i="56"/>
  <c r="O1995" i="56"/>
  <c r="O1998" i="56"/>
  <c r="O2001" i="56"/>
  <c r="O2011" i="56"/>
  <c r="O2014" i="56"/>
  <c r="O2017" i="56"/>
  <c r="O2027" i="56"/>
  <c r="O2028" i="56"/>
  <c r="O2032" i="56"/>
  <c r="O2036" i="56"/>
  <c r="O2044" i="56"/>
  <c r="O2048" i="56"/>
  <c r="O2052" i="56"/>
  <c r="O2056" i="56"/>
  <c r="O2060" i="56"/>
  <c r="O2064" i="56"/>
  <c r="O2068" i="56"/>
  <c r="O2076" i="56"/>
  <c r="O2084" i="56"/>
  <c r="O2088" i="56"/>
  <c r="O2096" i="56"/>
  <c r="O2100" i="56"/>
  <c r="O2108" i="56"/>
  <c r="O2112" i="56"/>
  <c r="O2116" i="56"/>
  <c r="O2120" i="56"/>
  <c r="O2124" i="56"/>
  <c r="O2128" i="56"/>
  <c r="O2132" i="56"/>
  <c r="O2140" i="56"/>
  <c r="O2148" i="56"/>
  <c r="O2152" i="56"/>
  <c r="O2160" i="56"/>
  <c r="O2164" i="56"/>
  <c r="O2172" i="56"/>
  <c r="O2176" i="56"/>
  <c r="O2180" i="56"/>
  <c r="O2184" i="56"/>
  <c r="O2188" i="56"/>
  <c r="O2192" i="56"/>
  <c r="O1955" i="56"/>
  <c r="O1987" i="56"/>
  <c r="O1993" i="56"/>
  <c r="O2009" i="56"/>
  <c r="O2034" i="56"/>
  <c r="O1959" i="56"/>
  <c r="O1962" i="56"/>
  <c r="O1965" i="56"/>
  <c r="O1975" i="56"/>
  <c r="O1978" i="56"/>
  <c r="O1981" i="56"/>
  <c r="O1997" i="56"/>
  <c r="O2007" i="56"/>
  <c r="O2010" i="56"/>
  <c r="O2013" i="56"/>
  <c r="O2026" i="56"/>
  <c r="O2029" i="56"/>
  <c r="O2033" i="56"/>
  <c r="O2037" i="56"/>
  <c r="O2041" i="56"/>
  <c r="O2045" i="56"/>
  <c r="O2049" i="56"/>
  <c r="O2053" i="56"/>
  <c r="O2077" i="56"/>
  <c r="O2097" i="56"/>
  <c r="O2109" i="56"/>
  <c r="O2121" i="56"/>
  <c r="O2125" i="56"/>
  <c r="O2137" i="56"/>
  <c r="O2157" i="56"/>
  <c r="O2189" i="56"/>
  <c r="O1961" i="56"/>
  <c r="O1977" i="56"/>
  <c r="O1990" i="56"/>
  <c r="O2003" i="56"/>
  <c r="O2019" i="56"/>
  <c r="O2022" i="56"/>
  <c r="O1967" i="56"/>
  <c r="O1970" i="56"/>
  <c r="O1983" i="56"/>
  <c r="O1986" i="56"/>
  <c r="O1989" i="56"/>
  <c r="O1999" i="56"/>
  <c r="O2002" i="56"/>
  <c r="O2015" i="56"/>
  <c r="O2021" i="56"/>
  <c r="O2031" i="56"/>
  <c r="O2035" i="56"/>
  <c r="O2039" i="56"/>
  <c r="O2043" i="56"/>
  <c r="O2047" i="56"/>
  <c r="O2051" i="56"/>
  <c r="O2055" i="56"/>
  <c r="O2059" i="56"/>
  <c r="O2063" i="56"/>
  <c r="O2067" i="56"/>
  <c r="O2071" i="56"/>
  <c r="O2075" i="56"/>
  <c r="O2079" i="56"/>
  <c r="O2083" i="56"/>
  <c r="O2087" i="56"/>
  <c r="O2099" i="56"/>
  <c r="O2103" i="56"/>
  <c r="O2107" i="56"/>
  <c r="O2111" i="56"/>
  <c r="O2115" i="56"/>
  <c r="O2119" i="56"/>
  <c r="O2123" i="56"/>
  <c r="O2127" i="56"/>
  <c r="O2131" i="56"/>
  <c r="O2135" i="56"/>
  <c r="O2139" i="56"/>
  <c r="O2143" i="56"/>
  <c r="O2147" i="56"/>
  <c r="O2151" i="56"/>
  <c r="O2155" i="56"/>
  <c r="O2159" i="56"/>
  <c r="O2167" i="56"/>
  <c r="O2171" i="56"/>
  <c r="O2179" i="56"/>
  <c r="O2183" i="56"/>
  <c r="O2187" i="56"/>
  <c r="O2191" i="56"/>
  <c r="O2195" i="56"/>
  <c r="O1974" i="56"/>
  <c r="O2006" i="56"/>
  <c r="O2030" i="56"/>
  <c r="O2042" i="56"/>
  <c r="O2054" i="56"/>
  <c r="O2086" i="56"/>
  <c r="O2102" i="56"/>
  <c r="O2134" i="56"/>
  <c r="O2166" i="56"/>
  <c r="O2182" i="56"/>
  <c r="O2110" i="56"/>
  <c r="O2058" i="56"/>
  <c r="O2090" i="56"/>
  <c r="O2106" i="56"/>
  <c r="O2122" i="56"/>
  <c r="O2138" i="56"/>
  <c r="O2154" i="56"/>
  <c r="O2170" i="56"/>
  <c r="O2174" i="56"/>
  <c r="O2050" i="56"/>
  <c r="O2066" i="56"/>
  <c r="O2082" i="56"/>
  <c r="O2098" i="56"/>
  <c r="O2130" i="56"/>
  <c r="O2146" i="56"/>
  <c r="O2162" i="56"/>
  <c r="O2178" i="56"/>
  <c r="O2046" i="56"/>
  <c r="O2078" i="56"/>
  <c r="O2126" i="56"/>
  <c r="O2142" i="56"/>
  <c r="O2158" i="56"/>
  <c r="AK189" i="22"/>
  <c r="N189" i="22"/>
  <c r="M1958" i="56"/>
  <c r="M1962" i="56"/>
  <c r="M1966" i="56"/>
  <c r="M1970" i="56"/>
  <c r="M1974" i="56"/>
  <c r="M1978" i="56"/>
  <c r="M1982" i="56"/>
  <c r="M1990" i="56"/>
  <c r="M1994" i="56"/>
  <c r="M2002" i="56"/>
  <c r="M2006" i="56"/>
  <c r="M2010" i="56"/>
  <c r="M2014" i="56"/>
  <c r="M2018" i="56"/>
  <c r="M2022" i="56"/>
  <c r="M2026" i="56"/>
  <c r="M1955" i="56"/>
  <c r="M1968" i="56"/>
  <c r="M1971" i="56"/>
  <c r="M1981" i="56"/>
  <c r="M1984" i="56"/>
  <c r="M1987" i="56"/>
  <c r="M1997" i="56"/>
  <c r="M2003" i="56"/>
  <c r="M2013" i="56"/>
  <c r="M2019" i="56"/>
  <c r="M2030" i="56"/>
  <c r="M2034" i="56"/>
  <c r="M2038" i="56"/>
  <c r="M2046" i="56"/>
  <c r="M2050" i="56"/>
  <c r="M2054" i="56"/>
  <c r="M2058" i="56"/>
  <c r="M2062" i="56"/>
  <c r="M2066" i="56"/>
  <c r="M2070" i="56"/>
  <c r="M2078" i="56"/>
  <c r="M2082" i="56"/>
  <c r="M2086" i="56"/>
  <c r="M2094" i="56"/>
  <c r="M2098" i="56"/>
  <c r="M2102" i="56"/>
  <c r="M2106" i="56"/>
  <c r="M2110" i="56"/>
  <c r="M2114" i="56"/>
  <c r="M2118" i="56"/>
  <c r="M2122" i="56"/>
  <c r="M2126" i="56"/>
  <c r="M2130" i="56"/>
  <c r="M2138" i="56"/>
  <c r="M2142" i="56"/>
  <c r="M2146" i="56"/>
  <c r="M2150" i="56"/>
  <c r="M2154" i="56"/>
  <c r="M2158" i="56"/>
  <c r="M2162" i="56"/>
  <c r="M2166" i="56"/>
  <c r="M2174" i="56"/>
  <c r="M2178" i="56"/>
  <c r="M2182" i="56"/>
  <c r="M2186" i="56"/>
  <c r="M2190" i="56"/>
  <c r="M2194" i="56"/>
  <c r="M1992" i="56"/>
  <c r="M2024" i="56"/>
  <c r="M2036" i="56"/>
  <c r="M1961" i="56"/>
  <c r="M1967" i="56"/>
  <c r="M1977" i="56"/>
  <c r="M1980" i="56"/>
  <c r="M1993" i="56"/>
  <c r="M1996" i="56"/>
  <c r="M1999" i="56"/>
  <c r="M2009" i="56"/>
  <c r="M2012" i="56"/>
  <c r="M2015" i="56"/>
  <c r="M2035" i="56"/>
  <c r="M2039" i="56"/>
  <c r="M2043" i="56"/>
  <c r="M2047" i="56"/>
  <c r="M2055" i="56"/>
  <c r="M2063" i="56"/>
  <c r="M2067" i="56"/>
  <c r="M2071" i="56"/>
  <c r="M2075" i="56"/>
  <c r="M2079" i="56"/>
  <c r="M2083" i="56"/>
  <c r="M2087" i="56"/>
  <c r="M2091" i="56"/>
  <c r="M2099" i="56"/>
  <c r="M2103" i="56"/>
  <c r="M2107" i="56"/>
  <c r="M2111" i="56"/>
  <c r="M2115" i="56"/>
  <c r="M2119" i="56"/>
  <c r="M2123" i="56"/>
  <c r="M2127" i="56"/>
  <c r="M2135" i="56"/>
  <c r="M2139" i="56"/>
  <c r="M2147" i="56"/>
  <c r="M2151" i="56"/>
  <c r="M2155" i="56"/>
  <c r="M2159" i="56"/>
  <c r="M2163" i="56"/>
  <c r="M2167" i="56"/>
  <c r="M2171" i="56"/>
  <c r="M2175" i="56"/>
  <c r="M2179" i="56"/>
  <c r="M2183" i="56"/>
  <c r="M2187" i="56"/>
  <c r="M1973" i="56"/>
  <c r="M2005" i="56"/>
  <c r="M2011" i="56"/>
  <c r="M2021" i="56"/>
  <c r="M2027" i="56"/>
  <c r="M1956" i="56"/>
  <c r="M1972" i="56"/>
  <c r="M1975" i="56"/>
  <c r="M1985" i="56"/>
  <c r="M1988" i="56"/>
  <c r="M1991" i="56"/>
  <c r="M2001" i="56"/>
  <c r="M2007" i="56"/>
  <c r="M2017" i="56"/>
  <c r="M2020" i="56"/>
  <c r="M2029" i="56"/>
  <c r="M2033" i="56"/>
  <c r="M2041" i="56"/>
  <c r="M2049" i="56"/>
  <c r="M2053" i="56"/>
  <c r="M2057" i="56"/>
  <c r="M2061" i="56"/>
  <c r="M2065" i="56"/>
  <c r="M2069" i="56"/>
  <c r="M2073" i="56"/>
  <c r="M2077" i="56"/>
  <c r="M2081" i="56"/>
  <c r="M2085" i="56"/>
  <c r="M2093" i="56"/>
  <c r="M2097" i="56"/>
  <c r="M2101" i="56"/>
  <c r="M2105" i="56"/>
  <c r="M2109" i="56"/>
  <c r="M2113" i="56"/>
  <c r="M2117" i="56"/>
  <c r="M2125" i="56"/>
  <c r="M2129" i="56"/>
  <c r="M2137" i="56"/>
  <c r="M2141" i="56"/>
  <c r="M2145" i="56"/>
  <c r="M2149" i="56"/>
  <c r="M2153" i="56"/>
  <c r="M2157" i="56"/>
  <c r="M2161" i="56"/>
  <c r="M2165" i="56"/>
  <c r="M2169" i="56"/>
  <c r="M2177" i="56"/>
  <c r="M2181" i="56"/>
  <c r="M2185" i="56"/>
  <c r="M2189" i="56"/>
  <c r="M2193" i="56"/>
  <c r="M1957" i="56"/>
  <c r="M1960" i="56"/>
  <c r="M1976" i="56"/>
  <c r="M1979" i="56"/>
  <c r="M1995" i="56"/>
  <c r="M2008" i="56"/>
  <c r="M2028" i="56"/>
  <c r="M2032" i="56"/>
  <c r="M2040" i="56"/>
  <c r="M2056" i="56"/>
  <c r="M2072" i="56"/>
  <c r="M2088" i="56"/>
  <c r="M2104" i="56"/>
  <c r="M2120" i="56"/>
  <c r="M2136" i="56"/>
  <c r="M2152" i="56"/>
  <c r="M2184" i="56"/>
  <c r="M2064" i="56"/>
  <c r="M2112" i="56"/>
  <c r="M2044" i="56"/>
  <c r="M2060" i="56"/>
  <c r="M2108" i="56"/>
  <c r="M2156" i="56"/>
  <c r="M2172" i="56"/>
  <c r="M2188" i="56"/>
  <c r="M2176" i="56"/>
  <c r="M2052" i="56"/>
  <c r="M2084" i="56"/>
  <c r="M2100" i="56"/>
  <c r="M2116" i="56"/>
  <c r="M2132" i="56"/>
  <c r="M2148" i="56"/>
  <c r="M2164" i="56"/>
  <c r="M2180" i="56"/>
  <c r="M2080" i="56"/>
  <c r="M2144" i="56"/>
  <c r="M2192" i="56"/>
  <c r="Y189" i="22"/>
  <c r="X1955" i="56"/>
  <c r="X1959" i="56"/>
  <c r="X1963" i="56"/>
  <c r="X1967" i="56"/>
  <c r="X1971" i="56"/>
  <c r="X1979" i="56"/>
  <c r="X1983" i="56"/>
  <c r="X1987" i="56"/>
  <c r="X1991" i="56"/>
  <c r="X1995" i="56"/>
  <c r="X1999" i="56"/>
  <c r="X2007" i="56"/>
  <c r="X2011" i="56"/>
  <c r="X2019" i="56"/>
  <c r="X2023" i="56"/>
  <c r="X2027" i="56"/>
  <c r="X1962" i="56"/>
  <c r="X1965" i="56"/>
  <c r="X1968" i="56"/>
  <c r="X1978" i="56"/>
  <c r="X1981" i="56"/>
  <c r="X1994" i="56"/>
  <c r="X1997" i="56"/>
  <c r="X2010" i="56"/>
  <c r="X2013" i="56"/>
  <c r="X2016" i="56"/>
  <c r="X2026" i="56"/>
  <c r="X2031" i="56"/>
  <c r="X2039" i="56"/>
  <c r="X2047" i="56"/>
  <c r="X2051" i="56"/>
  <c r="X2055" i="56"/>
  <c r="X2059" i="56"/>
  <c r="X2067" i="56"/>
  <c r="X2071" i="56"/>
  <c r="X2075" i="56"/>
  <c r="X2079" i="56"/>
  <c r="X2087" i="56"/>
  <c r="X2091" i="56"/>
  <c r="X2095" i="56"/>
  <c r="X2103" i="56"/>
  <c r="X2107" i="56"/>
  <c r="X2111" i="56"/>
  <c r="X2115" i="56"/>
  <c r="X2119" i="56"/>
  <c r="X2123" i="56"/>
  <c r="X2127" i="56"/>
  <c r="X2131" i="56"/>
  <c r="X2135" i="56"/>
  <c r="X2139" i="56"/>
  <c r="X2143" i="56"/>
  <c r="X2147" i="56"/>
  <c r="X2151" i="56"/>
  <c r="X2155" i="56"/>
  <c r="X2159" i="56"/>
  <c r="X2167" i="56"/>
  <c r="X2171" i="56"/>
  <c r="X2175" i="56"/>
  <c r="X2179" i="56"/>
  <c r="X2183" i="56"/>
  <c r="X2191" i="56"/>
  <c r="X2195" i="56"/>
  <c r="X1973" i="56"/>
  <c r="X1976" i="56"/>
  <c r="X1992" i="56"/>
  <c r="X2005" i="56"/>
  <c r="X2021" i="56"/>
  <c r="X2029" i="56"/>
  <c r="X2033" i="56"/>
  <c r="X2041" i="56"/>
  <c r="X1958" i="56"/>
  <c r="X1961" i="56"/>
  <c r="X1964" i="56"/>
  <c r="X1974" i="56"/>
  <c r="X1980" i="56"/>
  <c r="X1990" i="56"/>
  <c r="X1993" i="56"/>
  <c r="X2006" i="56"/>
  <c r="X2009" i="56"/>
  <c r="X2012" i="56"/>
  <c r="X2025" i="56"/>
  <c r="X2028" i="56"/>
  <c r="X2032" i="56"/>
  <c r="X2036" i="56"/>
  <c r="X2048" i="56"/>
  <c r="X2052" i="56"/>
  <c r="X2056" i="56"/>
  <c r="X2060" i="56"/>
  <c r="X2068" i="56"/>
  <c r="X2080" i="56"/>
  <c r="X2084" i="56"/>
  <c r="X2100" i="56"/>
  <c r="X2104" i="56"/>
  <c r="X2116" i="56"/>
  <c r="X2124" i="56"/>
  <c r="X2132" i="56"/>
  <c r="X2136" i="56"/>
  <c r="X2144" i="56"/>
  <c r="X2168" i="56"/>
  <c r="X2172" i="56"/>
  <c r="X2176" i="56"/>
  <c r="X2180" i="56"/>
  <c r="X2188" i="56"/>
  <c r="X1957" i="56"/>
  <c r="X1960" i="56"/>
  <c r="X2002" i="56"/>
  <c r="X2018" i="56"/>
  <c r="X2024" i="56"/>
  <c r="X1966" i="56"/>
  <c r="X1972" i="56"/>
  <c r="X1982" i="56"/>
  <c r="X1985" i="56"/>
  <c r="X1988" i="56"/>
  <c r="X1998" i="56"/>
  <c r="X2001" i="56"/>
  <c r="X2004" i="56"/>
  <c r="X2014" i="56"/>
  <c r="X2017" i="56"/>
  <c r="X2020" i="56"/>
  <c r="X2030" i="56"/>
  <c r="X2038" i="56"/>
  <c r="X2042" i="56"/>
  <c r="X2046" i="56"/>
  <c r="X2054" i="56"/>
  <c r="X2058" i="56"/>
  <c r="X2062" i="56"/>
  <c r="X2066" i="56"/>
  <c r="X2070" i="56"/>
  <c r="X2074" i="56"/>
  <c r="X2078" i="56"/>
  <c r="X2082" i="56"/>
  <c r="X2086" i="56"/>
  <c r="X2094" i="56"/>
  <c r="X2098" i="56"/>
  <c r="X2110" i="56"/>
  <c r="X2114" i="56"/>
  <c r="X2118" i="56"/>
  <c r="X2122" i="56"/>
  <c r="X2126" i="56"/>
  <c r="X2130" i="56"/>
  <c r="X2134" i="56"/>
  <c r="X2142" i="56"/>
  <c r="X2150" i="56"/>
  <c r="X2158" i="56"/>
  <c r="X2162" i="56"/>
  <c r="X2166" i="56"/>
  <c r="X2170" i="56"/>
  <c r="X2174" i="56"/>
  <c r="X2178" i="56"/>
  <c r="X2182" i="56"/>
  <c r="X2190" i="56"/>
  <c r="X1970" i="56"/>
  <c r="X2008" i="56"/>
  <c r="X2053" i="56"/>
  <c r="X2069" i="56"/>
  <c r="X2085" i="56"/>
  <c r="X2101" i="56"/>
  <c r="X2117" i="56"/>
  <c r="X2149" i="56"/>
  <c r="X2165" i="56"/>
  <c r="X2181" i="56"/>
  <c r="X2141" i="56"/>
  <c r="X2173" i="56"/>
  <c r="X2189" i="56"/>
  <c r="X2057" i="56"/>
  <c r="X2089" i="56"/>
  <c r="X2105" i="56"/>
  <c r="X2153" i="56"/>
  <c r="X2169" i="56"/>
  <c r="X2157" i="56"/>
  <c r="X2049" i="56"/>
  <c r="X2065" i="56"/>
  <c r="X2081" i="56"/>
  <c r="X2097" i="56"/>
  <c r="X2113" i="56"/>
  <c r="X2129" i="56"/>
  <c r="X2145" i="56"/>
  <c r="X2161" i="56"/>
  <c r="X2061" i="56"/>
  <c r="X2093" i="56"/>
  <c r="X2109" i="56"/>
  <c r="R189" i="22"/>
  <c r="Q1958" i="56"/>
  <c r="Q1962" i="56"/>
  <c r="Q1966" i="56"/>
  <c r="Q1970" i="56"/>
  <c r="Q1974" i="56"/>
  <c r="Q1978" i="56"/>
  <c r="Q1982" i="56"/>
  <c r="Q1986" i="56"/>
  <c r="Q1990" i="56"/>
  <c r="Q1994" i="56"/>
  <c r="Q1998" i="56"/>
  <c r="Q2006" i="56"/>
  <c r="Q2010" i="56"/>
  <c r="Q2014" i="56"/>
  <c r="Q2018" i="56"/>
  <c r="Q2022" i="56"/>
  <c r="Q1961" i="56"/>
  <c r="Q1964" i="56"/>
  <c r="Q1980" i="56"/>
  <c r="Q1983" i="56"/>
  <c r="Q1993" i="56"/>
  <c r="Q1999" i="56"/>
  <c r="Q2009" i="56"/>
  <c r="Q2012" i="56"/>
  <c r="Q2015" i="56"/>
  <c r="Q2025" i="56"/>
  <c r="Q2030" i="56"/>
  <c r="Q2034" i="56"/>
  <c r="Q2038" i="56"/>
  <c r="Q2042" i="56"/>
  <c r="Q2046" i="56"/>
  <c r="Q2050" i="56"/>
  <c r="Q2058" i="56"/>
  <c r="Q2066" i="56"/>
  <c r="Q2070" i="56"/>
  <c r="Q2074" i="56"/>
  <c r="Q2078" i="56"/>
  <c r="Q2082" i="56"/>
  <c r="Q2086" i="56"/>
  <c r="Q2090" i="56"/>
  <c r="Q2098" i="56"/>
  <c r="Q2102" i="56"/>
  <c r="Q2106" i="56"/>
  <c r="Q2110" i="56"/>
  <c r="Q2118" i="56"/>
  <c r="Q2122" i="56"/>
  <c r="Q2126" i="56"/>
  <c r="Q2130" i="56"/>
  <c r="Q2134" i="56"/>
  <c r="Q2138" i="56"/>
  <c r="Q2142" i="56"/>
  <c r="Q2146" i="56"/>
  <c r="Q2150" i="56"/>
  <c r="Q2154" i="56"/>
  <c r="Q2158" i="56"/>
  <c r="Q2162" i="56"/>
  <c r="Q2170" i="56"/>
  <c r="Q2174" i="56"/>
  <c r="Q2182" i="56"/>
  <c r="Q2186" i="56"/>
  <c r="Q2190" i="56"/>
  <c r="Q2194" i="56"/>
  <c r="Q1956" i="56"/>
  <c r="Q1959" i="56"/>
  <c r="Q1969" i="56"/>
  <c r="Q1972" i="56"/>
  <c r="Q1985" i="56"/>
  <c r="Q1988" i="56"/>
  <c r="Q2004" i="56"/>
  <c r="Q2017" i="56"/>
  <c r="Q2020" i="56"/>
  <c r="Q2028" i="56"/>
  <c r="Q2036" i="56"/>
  <c r="Q2040" i="56"/>
  <c r="Q1960" i="56"/>
  <c r="Q1963" i="56"/>
  <c r="Q1973" i="56"/>
  <c r="Q1976" i="56"/>
  <c r="Q1979" i="56"/>
  <c r="Q1989" i="56"/>
  <c r="Q1992" i="56"/>
  <c r="Q1995" i="56"/>
  <c r="Q2005" i="56"/>
  <c r="Q2008" i="56"/>
  <c r="Q2011" i="56"/>
  <c r="Q2027" i="56"/>
  <c r="Q2031" i="56"/>
  <c r="Q2035" i="56"/>
  <c r="Q2039" i="56"/>
  <c r="Q2043" i="56"/>
  <c r="Q2047" i="56"/>
  <c r="Q2051" i="56"/>
  <c r="Q2059" i="56"/>
  <c r="Q2063" i="56"/>
  <c r="Q2071" i="56"/>
  <c r="Q2075" i="56"/>
  <c r="Q2079" i="56"/>
  <c r="Q2083" i="56"/>
  <c r="Q2087" i="56"/>
  <c r="Q2091" i="56"/>
  <c r="Q2095" i="56"/>
  <c r="Q2099" i="56"/>
  <c r="Q2103" i="56"/>
  <c r="Q2107" i="56"/>
  <c r="Q2111" i="56"/>
  <c r="Q2123" i="56"/>
  <c r="Q2127" i="56"/>
  <c r="Q2131" i="56"/>
  <c r="Q2135" i="56"/>
  <c r="Q2139" i="56"/>
  <c r="Q2143" i="56"/>
  <c r="Q2147" i="56"/>
  <c r="Q2159" i="56"/>
  <c r="Q2163" i="56"/>
  <c r="Q2167" i="56"/>
  <c r="Q2171" i="56"/>
  <c r="Q2175" i="56"/>
  <c r="Q2179" i="56"/>
  <c r="Q2183" i="56"/>
  <c r="Q2187" i="56"/>
  <c r="Q2191" i="56"/>
  <c r="Q2195" i="56"/>
  <c r="Q1991" i="56"/>
  <c r="Q2007" i="56"/>
  <c r="Q1968" i="56"/>
  <c r="Q1971" i="56"/>
  <c r="Q1981" i="56"/>
  <c r="Q1984" i="56"/>
  <c r="Q1987" i="56"/>
  <c r="Q1997" i="56"/>
  <c r="Q2000" i="56"/>
  <c r="Q2003" i="56"/>
  <c r="Q2013" i="56"/>
  <c r="Q2029" i="56"/>
  <c r="Q2033" i="56"/>
  <c r="Q2037" i="56"/>
  <c r="Q2045" i="56"/>
  <c r="Q2049" i="56"/>
  <c r="Q2053" i="56"/>
  <c r="Q2061" i="56"/>
  <c r="Q2065" i="56"/>
  <c r="Q2069" i="56"/>
  <c r="Q2073" i="56"/>
  <c r="Q2081" i="56"/>
  <c r="Q2085" i="56"/>
  <c r="Q2089" i="56"/>
  <c r="Q2093" i="56"/>
  <c r="Q2097" i="56"/>
  <c r="Q2101" i="56"/>
  <c r="Q2109" i="56"/>
  <c r="Q2113" i="56"/>
  <c r="Q2121" i="56"/>
  <c r="Q2125" i="56"/>
  <c r="Q2129" i="56"/>
  <c r="Q2133" i="56"/>
  <c r="Q2141" i="56"/>
  <c r="Q2145" i="56"/>
  <c r="Q2149" i="56"/>
  <c r="Q2153" i="56"/>
  <c r="Q2157" i="56"/>
  <c r="Q2161" i="56"/>
  <c r="Q2165" i="56"/>
  <c r="Q2169" i="56"/>
  <c r="Q2177" i="56"/>
  <c r="Q2181" i="56"/>
  <c r="Q2185" i="56"/>
  <c r="Q2189" i="56"/>
  <c r="Q2193" i="56"/>
  <c r="Q2052" i="56"/>
  <c r="Q2068" i="56"/>
  <c r="Q2100" i="56"/>
  <c r="Q2116" i="56"/>
  <c r="Q2132" i="56"/>
  <c r="Q2164" i="56"/>
  <c r="Q2180" i="56"/>
  <c r="Q2108" i="56"/>
  <c r="Q2156" i="56"/>
  <c r="Q2056" i="56"/>
  <c r="Q2072" i="56"/>
  <c r="Q2104" i="56"/>
  <c r="Q2136" i="56"/>
  <c r="Q2168" i="56"/>
  <c r="Q2184" i="56"/>
  <c r="Q2044" i="56"/>
  <c r="Q2092" i="56"/>
  <c r="Q2172" i="56"/>
  <c r="Q2048" i="56"/>
  <c r="Q2080" i="56"/>
  <c r="Q2096" i="56"/>
  <c r="Q2112" i="56"/>
  <c r="Q2128" i="56"/>
  <c r="Q2160" i="56"/>
  <c r="Q2176" i="56"/>
  <c r="Q2076" i="56"/>
  <c r="Q2124" i="56"/>
  <c r="Q2140" i="56"/>
  <c r="Q2188" i="56"/>
  <c r="S189" i="22"/>
  <c r="R1957" i="56"/>
  <c r="R1961" i="56"/>
  <c r="R1969" i="56"/>
  <c r="R1973" i="56"/>
  <c r="R1977" i="56"/>
  <c r="R1981" i="56"/>
  <c r="R1989" i="56"/>
  <c r="R1993" i="56"/>
  <c r="R1997" i="56"/>
  <c r="R2001" i="56"/>
  <c r="R2005" i="56"/>
  <c r="R2009" i="56"/>
  <c r="R2017" i="56"/>
  <c r="R2021" i="56"/>
  <c r="R2025" i="56"/>
  <c r="R1955" i="56"/>
  <c r="R1958" i="56"/>
  <c r="R1968" i="56"/>
  <c r="R1971" i="56"/>
  <c r="R1974" i="56"/>
  <c r="R1984" i="56"/>
  <c r="R1987" i="56"/>
  <c r="R1990" i="56"/>
  <c r="R2000" i="56"/>
  <c r="R2003" i="56"/>
  <c r="R2006" i="56"/>
  <c r="R2022" i="56"/>
  <c r="R2029" i="56"/>
  <c r="R2033" i="56"/>
  <c r="R2041" i="56"/>
  <c r="R2045" i="56"/>
  <c r="R2049" i="56"/>
  <c r="R2053" i="56"/>
  <c r="R2057" i="56"/>
  <c r="R2061" i="56"/>
  <c r="R2065" i="56"/>
  <c r="R2077" i="56"/>
  <c r="R2081" i="56"/>
  <c r="R2093" i="56"/>
  <c r="R2101" i="56"/>
  <c r="R2105" i="56"/>
  <c r="R2109" i="56"/>
  <c r="R2113" i="56"/>
  <c r="R2117" i="56"/>
  <c r="R2121" i="56"/>
  <c r="R2125" i="56"/>
  <c r="R2129" i="56"/>
  <c r="R2133" i="56"/>
  <c r="R2137" i="56"/>
  <c r="R2141" i="56"/>
  <c r="R2145" i="56"/>
  <c r="R2149" i="56"/>
  <c r="R2153" i="56"/>
  <c r="R2157" i="56"/>
  <c r="R2161" i="56"/>
  <c r="R2165" i="56"/>
  <c r="R2169" i="56"/>
  <c r="R2173" i="56"/>
  <c r="R2177" i="56"/>
  <c r="R2181" i="56"/>
  <c r="R2189" i="56"/>
  <c r="R1960" i="56"/>
  <c r="R1995" i="56"/>
  <c r="R2008" i="56"/>
  <c r="R2011" i="56"/>
  <c r="R2014" i="56"/>
  <c r="R2027" i="56"/>
  <c r="R2035" i="56"/>
  <c r="R2039" i="56"/>
  <c r="R1964" i="56"/>
  <c r="R1967" i="56"/>
  <c r="R1970" i="56"/>
  <c r="R1980" i="56"/>
  <c r="R1983" i="56"/>
  <c r="R1986" i="56"/>
  <c r="R1996" i="56"/>
  <c r="R2002" i="56"/>
  <c r="R2012" i="56"/>
  <c r="R2015" i="56"/>
  <c r="R2018" i="56"/>
  <c r="R2030" i="56"/>
  <c r="R2038" i="56"/>
  <c r="R2042" i="56"/>
  <c r="R2046" i="56"/>
  <c r="R2050" i="56"/>
  <c r="R2054" i="56"/>
  <c r="R2058" i="56"/>
  <c r="R2062" i="56"/>
  <c r="R2070" i="56"/>
  <c r="R2074" i="56"/>
  <c r="R2078" i="56"/>
  <c r="R2082" i="56"/>
  <c r="R2086" i="56"/>
  <c r="R2090" i="56"/>
  <c r="R2094" i="56"/>
  <c r="R2098" i="56"/>
  <c r="R2102" i="56"/>
  <c r="R2106" i="56"/>
  <c r="R2110" i="56"/>
  <c r="R2118" i="56"/>
  <c r="R2126" i="56"/>
  <c r="R2130" i="56"/>
  <c r="R2134" i="56"/>
  <c r="R2138" i="56"/>
  <c r="R2146" i="56"/>
  <c r="R2150" i="56"/>
  <c r="R2154" i="56"/>
  <c r="R2158" i="56"/>
  <c r="R2162" i="56"/>
  <c r="R2166" i="56"/>
  <c r="R2170" i="56"/>
  <c r="R2174" i="56"/>
  <c r="R2178" i="56"/>
  <c r="R2182" i="56"/>
  <c r="R2186" i="56"/>
  <c r="R2194" i="56"/>
  <c r="R1963" i="56"/>
  <c r="R1976" i="56"/>
  <c r="R1979" i="56"/>
  <c r="R1982" i="56"/>
  <c r="R1992" i="56"/>
  <c r="R1998" i="56"/>
  <c r="R1959" i="56"/>
  <c r="R1962" i="56"/>
  <c r="R1975" i="56"/>
  <c r="R1978" i="56"/>
  <c r="R1988" i="56"/>
  <c r="R1991" i="56"/>
  <c r="R1994" i="56"/>
  <c r="R2004" i="56"/>
  <c r="R2007" i="56"/>
  <c r="R2020" i="56"/>
  <c r="R2023" i="56"/>
  <c r="R2026" i="56"/>
  <c r="R2028" i="56"/>
  <c r="R2036" i="56"/>
  <c r="R2040" i="56"/>
  <c r="R2044" i="56"/>
  <c r="R2048" i="56"/>
  <c r="R2052" i="56"/>
  <c r="R2056" i="56"/>
  <c r="R2060" i="56"/>
  <c r="R2064" i="56"/>
  <c r="R2068" i="56"/>
  <c r="R2072" i="56"/>
  <c r="R2076" i="56"/>
  <c r="R2084" i="56"/>
  <c r="R2088" i="56"/>
  <c r="R2096" i="56"/>
  <c r="R2100" i="56"/>
  <c r="R2104" i="56"/>
  <c r="R2112" i="56"/>
  <c r="R2116" i="56"/>
  <c r="R2120" i="56"/>
  <c r="R2128" i="56"/>
  <c r="R2136" i="56"/>
  <c r="R2140" i="56"/>
  <c r="R2144" i="56"/>
  <c r="R2148" i="56"/>
  <c r="R2152" i="56"/>
  <c r="R2156" i="56"/>
  <c r="R2164" i="56"/>
  <c r="R2168" i="56"/>
  <c r="R2172" i="56"/>
  <c r="R2176" i="56"/>
  <c r="R2184" i="56"/>
  <c r="R2192" i="56"/>
  <c r="R1966" i="56"/>
  <c r="R2024" i="56"/>
  <c r="R2031" i="56"/>
  <c r="R2043" i="56"/>
  <c r="R2075" i="56"/>
  <c r="R2091" i="56"/>
  <c r="R2107" i="56"/>
  <c r="R2123" i="56"/>
  <c r="R2139" i="56"/>
  <c r="R2171" i="56"/>
  <c r="R2187" i="56"/>
  <c r="R2083" i="56"/>
  <c r="R2163" i="56"/>
  <c r="R2063" i="56"/>
  <c r="R2079" i="56"/>
  <c r="R2111" i="56"/>
  <c r="R2127" i="56"/>
  <c r="R2143" i="56"/>
  <c r="R2175" i="56"/>
  <c r="R2191" i="56"/>
  <c r="R2051" i="56"/>
  <c r="R2195" i="56"/>
  <c r="R2055" i="56"/>
  <c r="R2071" i="56"/>
  <c r="R2087" i="56"/>
  <c r="R2103" i="56"/>
  <c r="R2119" i="56"/>
  <c r="R2135" i="56"/>
  <c r="R2183" i="56"/>
  <c r="R2099" i="56"/>
  <c r="R2115" i="56"/>
  <c r="R2147" i="56"/>
  <c r="R2179" i="56"/>
  <c r="AH189" i="22"/>
  <c r="Z189" i="22"/>
  <c r="Y1958" i="56"/>
  <c r="Y1962" i="56"/>
  <c r="Y1970" i="56"/>
  <c r="Y1974" i="56"/>
  <c r="Y1978" i="56"/>
  <c r="Y1990" i="56"/>
  <c r="Y1994" i="56"/>
  <c r="Y1998" i="56"/>
  <c r="Y2002" i="56"/>
  <c r="Y2006" i="56"/>
  <c r="Y2010" i="56"/>
  <c r="Y2014" i="56"/>
  <c r="Y2018" i="56"/>
  <c r="Y2022" i="56"/>
  <c r="Y2026" i="56"/>
  <c r="Y1959" i="56"/>
  <c r="Y1969" i="56"/>
  <c r="Y1972" i="56"/>
  <c r="Y1985" i="56"/>
  <c r="Y1988" i="56"/>
  <c r="Y1991" i="56"/>
  <c r="Y2004" i="56"/>
  <c r="Y2007" i="56"/>
  <c r="Y2017" i="56"/>
  <c r="Y2020" i="56"/>
  <c r="Y2023" i="56"/>
  <c r="Y2030" i="56"/>
  <c r="Y2034" i="56"/>
  <c r="Y2042" i="56"/>
  <c r="Y2046" i="56"/>
  <c r="Y2050" i="56"/>
  <c r="Y2054" i="56"/>
  <c r="Y2058" i="56"/>
  <c r="Y2062" i="56"/>
  <c r="Y2066" i="56"/>
  <c r="Y2070" i="56"/>
  <c r="Y2078" i="56"/>
  <c r="Y2082" i="56"/>
  <c r="Y2086" i="56"/>
  <c r="Y2090" i="56"/>
  <c r="Y2094" i="56"/>
  <c r="Y2098" i="56"/>
  <c r="Y2102" i="56"/>
  <c r="Y2106" i="56"/>
  <c r="Y2114" i="56"/>
  <c r="Y2122" i="56"/>
  <c r="Y2126" i="56"/>
  <c r="Y2130" i="56"/>
  <c r="Y2134" i="56"/>
  <c r="Y2142" i="56"/>
  <c r="Y2146" i="56"/>
  <c r="Y2162" i="56"/>
  <c r="Y2166" i="56"/>
  <c r="Y2170" i="56"/>
  <c r="Y2174" i="56"/>
  <c r="Y2178" i="56"/>
  <c r="Y2186" i="56"/>
  <c r="Y2190" i="56"/>
  <c r="Y2194" i="56"/>
  <c r="Y1993" i="56"/>
  <c r="Y1999" i="56"/>
  <c r="Y2015" i="56"/>
  <c r="Y2036" i="56"/>
  <c r="Y1955" i="56"/>
  <c r="Y1965" i="56"/>
  <c r="Y1971" i="56"/>
  <c r="Y1981" i="56"/>
  <c r="Y1987" i="56"/>
  <c r="Y1997" i="56"/>
  <c r="Y2000" i="56"/>
  <c r="Y2003" i="56"/>
  <c r="Y2013" i="56"/>
  <c r="Y2016" i="56"/>
  <c r="Y2031" i="56"/>
  <c r="Y2035" i="56"/>
  <c r="Y2039" i="56"/>
  <c r="Y2047" i="56"/>
  <c r="Y2055" i="56"/>
  <c r="Y2063" i="56"/>
  <c r="Y2067" i="56"/>
  <c r="Y2071" i="56"/>
  <c r="Y2075" i="56"/>
  <c r="Y2083" i="56"/>
  <c r="Y2091" i="56"/>
  <c r="Y2095" i="56"/>
  <c r="Y2099" i="56"/>
  <c r="Y2103" i="56"/>
  <c r="Y2107" i="56"/>
  <c r="Y2115" i="56"/>
  <c r="Y2123" i="56"/>
  <c r="Y2127" i="56"/>
  <c r="Y2135" i="56"/>
  <c r="Y2139" i="56"/>
  <c r="Y2143" i="56"/>
  <c r="Y2147" i="56"/>
  <c r="Y2155" i="56"/>
  <c r="Y2159" i="56"/>
  <c r="Y2163" i="56"/>
  <c r="Y2167" i="56"/>
  <c r="Y2171" i="56"/>
  <c r="Y2175" i="56"/>
  <c r="Y2183" i="56"/>
  <c r="Y2187" i="56"/>
  <c r="Y2195" i="56"/>
  <c r="Y1983" i="56"/>
  <c r="Y2009" i="56"/>
  <c r="Y2012" i="56"/>
  <c r="Y2025" i="56"/>
  <c r="Y1960" i="56"/>
  <c r="Y1973" i="56"/>
  <c r="Y1976" i="56"/>
  <c r="Y1979" i="56"/>
  <c r="Y1989" i="56"/>
  <c r="Y1992" i="56"/>
  <c r="Y2005" i="56"/>
  <c r="Y2021" i="56"/>
  <c r="Y2024" i="56"/>
  <c r="Y2027" i="56"/>
  <c r="Y2029" i="56"/>
  <c r="Y2033" i="56"/>
  <c r="Y2037" i="56"/>
  <c r="Y2041" i="56"/>
  <c r="Y2045" i="56"/>
  <c r="Y2053" i="56"/>
  <c r="Y2057" i="56"/>
  <c r="Y2065" i="56"/>
  <c r="Y2069" i="56"/>
  <c r="Y2073" i="56"/>
  <c r="Y2077" i="56"/>
  <c r="Y2085" i="56"/>
  <c r="Y2089" i="56"/>
  <c r="Y2093" i="56"/>
  <c r="Y2101" i="56"/>
  <c r="Y2113" i="56"/>
  <c r="Y2117" i="56"/>
  <c r="Y2121" i="56"/>
  <c r="Y2125" i="56"/>
  <c r="Y2129" i="56"/>
  <c r="Y2133" i="56"/>
  <c r="Y2137" i="56"/>
  <c r="Y2141" i="56"/>
  <c r="Y2145" i="56"/>
  <c r="Y2149" i="56"/>
  <c r="Y2153" i="56"/>
  <c r="Y2157" i="56"/>
  <c r="Y2161" i="56"/>
  <c r="Y2165" i="56"/>
  <c r="Y2169" i="56"/>
  <c r="Y2181" i="56"/>
  <c r="Y2185" i="56"/>
  <c r="Y2189" i="56"/>
  <c r="Y2193" i="56"/>
  <c r="Y1961" i="56"/>
  <c r="Y1964" i="56"/>
  <c r="Y1967" i="56"/>
  <c r="Y1977" i="56"/>
  <c r="Y1980" i="56"/>
  <c r="Y2028" i="56"/>
  <c r="Y2032" i="56"/>
  <c r="Y2040" i="56"/>
  <c r="Y2044" i="56"/>
  <c r="Y2060" i="56"/>
  <c r="Y2076" i="56"/>
  <c r="Y2092" i="56"/>
  <c r="Y2108" i="56"/>
  <c r="Y2124" i="56"/>
  <c r="Y2140" i="56"/>
  <c r="Y2156" i="56"/>
  <c r="Y2172" i="56"/>
  <c r="Y2116" i="56"/>
  <c r="Y2132" i="56"/>
  <c r="Y2064" i="56"/>
  <c r="Y2080" i="56"/>
  <c r="Y2096" i="56"/>
  <c r="Y2128" i="56"/>
  <c r="Y2144" i="56"/>
  <c r="Y2176" i="56"/>
  <c r="Y2192" i="56"/>
  <c r="Y2148" i="56"/>
  <c r="Y2180" i="56"/>
  <c r="Y2056" i="56"/>
  <c r="Y2072" i="56"/>
  <c r="Y2088" i="56"/>
  <c r="Y2104" i="56"/>
  <c r="Y2120" i="56"/>
  <c r="Y2136" i="56"/>
  <c r="Y2152" i="56"/>
  <c r="Y2168" i="56"/>
  <c r="Y2184" i="56"/>
  <c r="Y2052" i="56"/>
  <c r="Y2068" i="56"/>
  <c r="Y2084" i="56"/>
  <c r="Y2164" i="56"/>
  <c r="O189" i="22"/>
  <c r="N1957" i="56"/>
  <c r="N1961" i="56"/>
  <c r="N1965" i="56"/>
  <c r="N1969" i="56"/>
  <c r="N1973" i="56"/>
  <c r="N1977" i="56"/>
  <c r="N1981" i="56"/>
  <c r="N1989" i="56"/>
  <c r="N1993" i="56"/>
  <c r="N1997" i="56"/>
  <c r="N2001" i="56"/>
  <c r="N2005" i="56"/>
  <c r="N2009" i="56"/>
  <c r="N2013" i="56"/>
  <c r="N2021" i="56"/>
  <c r="N2025" i="56"/>
  <c r="N1956" i="56"/>
  <c r="N1959" i="56"/>
  <c r="N1962" i="56"/>
  <c r="N1972" i="56"/>
  <c r="N1978" i="56"/>
  <c r="N1988" i="56"/>
  <c r="N1994" i="56"/>
  <c r="N2007" i="56"/>
  <c r="N2020" i="56"/>
  <c r="N2023" i="56"/>
  <c r="N2026" i="56"/>
  <c r="N2029" i="56"/>
  <c r="N2033" i="56"/>
  <c r="N2041" i="56"/>
  <c r="N2045" i="56"/>
  <c r="N2049" i="56"/>
  <c r="N2053" i="56"/>
  <c r="N2057" i="56"/>
  <c r="N2065" i="56"/>
  <c r="N2073" i="56"/>
  <c r="N2077" i="56"/>
  <c r="N2081" i="56"/>
  <c r="N2089" i="56"/>
  <c r="N2093" i="56"/>
  <c r="N2097" i="56"/>
  <c r="N2101" i="56"/>
  <c r="N2105" i="56"/>
  <c r="N2109" i="56"/>
  <c r="N2117" i="56"/>
  <c r="N2121" i="56"/>
  <c r="N2129" i="56"/>
  <c r="N2133" i="56"/>
  <c r="N2137" i="56"/>
  <c r="N2141" i="56"/>
  <c r="N2145" i="56"/>
  <c r="N2149" i="56"/>
  <c r="N2153" i="56"/>
  <c r="N2157" i="56"/>
  <c r="N2161" i="56"/>
  <c r="N2169" i="56"/>
  <c r="N2173" i="56"/>
  <c r="N2177" i="56"/>
  <c r="N2181" i="56"/>
  <c r="N2185" i="56"/>
  <c r="N2193" i="56"/>
  <c r="N1967" i="56"/>
  <c r="N1970" i="56"/>
  <c r="N1983" i="56"/>
  <c r="N1986" i="56"/>
  <c r="N1999" i="56"/>
  <c r="N2002" i="56"/>
  <c r="N2043" i="56"/>
  <c r="N1955" i="56"/>
  <c r="N1958" i="56"/>
  <c r="N1968" i="56"/>
  <c r="N1971" i="56"/>
  <c r="N1974" i="56"/>
  <c r="N1984" i="56"/>
  <c r="N2000" i="56"/>
  <c r="N2003" i="56"/>
  <c r="N2006" i="56"/>
  <c r="N2016" i="56"/>
  <c r="N2022" i="56"/>
  <c r="N2030" i="56"/>
  <c r="N2042" i="56"/>
  <c r="N2046" i="56"/>
  <c r="N2050" i="56"/>
  <c r="N2054" i="56"/>
  <c r="N2062" i="56"/>
  <c r="N2066" i="56"/>
  <c r="N2070" i="56"/>
  <c r="N2074" i="56"/>
  <c r="N2078" i="56"/>
  <c r="N2086" i="56"/>
  <c r="N2098" i="56"/>
  <c r="N2106" i="56"/>
  <c r="N2110" i="56"/>
  <c r="N2114" i="56"/>
  <c r="N2118" i="56"/>
  <c r="N2122" i="56"/>
  <c r="N2126" i="56"/>
  <c r="N2130" i="56"/>
  <c r="N2134" i="56"/>
  <c r="N2138" i="56"/>
  <c r="N2142" i="56"/>
  <c r="N2150" i="56"/>
  <c r="N2154" i="56"/>
  <c r="N2162" i="56"/>
  <c r="N2170" i="56"/>
  <c r="N2182" i="56"/>
  <c r="N2186" i="56"/>
  <c r="N2194" i="56"/>
  <c r="N1964" i="56"/>
  <c r="N1980" i="56"/>
  <c r="N1996" i="56"/>
  <c r="N2015" i="56"/>
  <c r="N2031" i="56"/>
  <c r="N1960" i="56"/>
  <c r="N1963" i="56"/>
  <c r="N1966" i="56"/>
  <c r="N1979" i="56"/>
  <c r="N1982" i="56"/>
  <c r="N1992" i="56"/>
  <c r="N1995" i="56"/>
  <c r="N1998" i="56"/>
  <c r="N2011" i="56"/>
  <c r="N2014" i="56"/>
  <c r="N2024" i="56"/>
  <c r="N2027" i="56"/>
  <c r="N2028" i="56"/>
  <c r="N2032" i="56"/>
  <c r="N2040" i="56"/>
  <c r="N2044" i="56"/>
  <c r="N2052" i="56"/>
  <c r="N2056" i="56"/>
  <c r="N2060" i="56"/>
  <c r="N2068" i="56"/>
  <c r="N2072" i="56"/>
  <c r="N2076" i="56"/>
  <c r="N2080" i="56"/>
  <c r="N2084" i="56"/>
  <c r="N2088" i="56"/>
  <c r="N2092" i="56"/>
  <c r="N2096" i="56"/>
  <c r="N2100" i="56"/>
  <c r="N2104" i="56"/>
  <c r="N2108" i="56"/>
  <c r="N2112" i="56"/>
  <c r="N2116" i="56"/>
  <c r="N2124" i="56"/>
  <c r="N2132" i="56"/>
  <c r="N2136" i="56"/>
  <c r="N2140" i="56"/>
  <c r="N2148" i="56"/>
  <c r="N2152" i="56"/>
  <c r="N2156" i="56"/>
  <c r="N2164" i="56"/>
  <c r="N2168" i="56"/>
  <c r="N2172" i="56"/>
  <c r="N2184" i="56"/>
  <c r="N2188" i="56"/>
  <c r="N2192" i="56"/>
  <c r="N2012" i="56"/>
  <c r="N2018" i="56"/>
  <c r="N2047" i="56"/>
  <c r="N2063" i="56"/>
  <c r="N2095" i="56"/>
  <c r="N2111" i="56"/>
  <c r="N2127" i="56"/>
  <c r="N2143" i="56"/>
  <c r="N2175" i="56"/>
  <c r="N2191" i="56"/>
  <c r="N2071" i="56"/>
  <c r="N2087" i="56"/>
  <c r="N2119" i="56"/>
  <c r="N2135" i="56"/>
  <c r="N2151" i="56"/>
  <c r="N2167" i="56"/>
  <c r="N2051" i="56"/>
  <c r="N2067" i="56"/>
  <c r="N2115" i="56"/>
  <c r="N2131" i="56"/>
  <c r="N2163" i="56"/>
  <c r="N2179" i="56"/>
  <c r="N2195" i="56"/>
  <c r="N2055" i="56"/>
  <c r="N2183" i="56"/>
  <c r="N2059" i="56"/>
  <c r="N2075" i="56"/>
  <c r="N2091" i="56"/>
  <c r="N2107" i="56"/>
  <c r="N2123" i="56"/>
  <c r="N2155" i="56"/>
  <c r="N2171" i="56"/>
  <c r="AK57" i="22" a="1"/>
  <c r="AK57" i="22" s="1"/>
  <c r="AK58" i="22" a="1"/>
  <c r="AK58" i="22" s="1"/>
  <c r="AK55" i="22" a="1"/>
  <c r="AK55" i="22" s="1"/>
  <c r="AK60" i="22" a="1"/>
  <c r="AK60" i="22" s="1"/>
  <c r="AK61" i="22" a="1"/>
  <c r="AK61" i="22" s="1"/>
  <c r="AK64" i="22" a="1"/>
  <c r="AK64" i="22" s="1"/>
  <c r="AK65" i="22" a="1"/>
  <c r="AK65" i="22" s="1"/>
  <c r="B12" i="1"/>
  <c r="F11" i="1"/>
  <c r="M175" i="22" l="1"/>
  <c r="M117" i="22" s="1"/>
  <c r="AA1525" i="56"/>
  <c r="X1587" i="56"/>
  <c r="Z1527" i="56"/>
  <c r="AD2032" i="56"/>
  <c r="AD2039" i="56"/>
  <c r="Z1525" i="56"/>
  <c r="R2" i="59"/>
  <c r="AD2028" i="56"/>
  <c r="AD2015" i="56"/>
  <c r="AD2030" i="56"/>
  <c r="AD1987" i="56"/>
  <c r="AD2002" i="56"/>
  <c r="AD1966" i="56"/>
  <c r="AD1963" i="56"/>
  <c r="O91" i="22"/>
  <c r="O97" i="22"/>
  <c r="O100" i="22"/>
  <c r="O103" i="22"/>
  <c r="O109" i="22"/>
  <c r="O112" i="22"/>
  <c r="O121" i="22"/>
  <c r="O124" i="22"/>
  <c r="AH91" i="22"/>
  <c r="AH97" i="22"/>
  <c r="AH100" i="22"/>
  <c r="AH103" i="22"/>
  <c r="AH109" i="22"/>
  <c r="AH112" i="22"/>
  <c r="AH121" i="22"/>
  <c r="AH124" i="22"/>
  <c r="P91" i="22"/>
  <c r="P97" i="22"/>
  <c r="P100" i="22"/>
  <c r="P103" i="22"/>
  <c r="P109" i="22"/>
  <c r="P112" i="22"/>
  <c r="P121" i="22"/>
  <c r="P124" i="22"/>
  <c r="Q91" i="22"/>
  <c r="Q97" i="22"/>
  <c r="Q100" i="22"/>
  <c r="Q103" i="22"/>
  <c r="Q109" i="22"/>
  <c r="Q112" i="22"/>
  <c r="Q121" i="22"/>
  <c r="Q124" i="22"/>
  <c r="AB91" i="22"/>
  <c r="AB97" i="22"/>
  <c r="AB100" i="22"/>
  <c r="AB103" i="22"/>
  <c r="AB109" i="22"/>
  <c r="AB112" i="22"/>
  <c r="AB121" i="22"/>
  <c r="AB124" i="22"/>
  <c r="AA91" i="22"/>
  <c r="AA97" i="22"/>
  <c r="AA100" i="22"/>
  <c r="AA103" i="22"/>
  <c r="AA109" i="22"/>
  <c r="AA112" i="22"/>
  <c r="AA121" i="22"/>
  <c r="AA124" i="22"/>
  <c r="X91" i="22"/>
  <c r="X97" i="22"/>
  <c r="X100" i="22"/>
  <c r="X103" i="22"/>
  <c r="X109" i="22"/>
  <c r="X112" i="22"/>
  <c r="X121" i="22"/>
  <c r="X124" i="22"/>
  <c r="Z91" i="22"/>
  <c r="Z97" i="22"/>
  <c r="Z100" i="22"/>
  <c r="Z103" i="22"/>
  <c r="Z109" i="22"/>
  <c r="Z112" i="22"/>
  <c r="Z121" i="22"/>
  <c r="Z124" i="22"/>
  <c r="S91" i="22"/>
  <c r="S97" i="22"/>
  <c r="S100" i="22"/>
  <c r="S103" i="22"/>
  <c r="S109" i="22"/>
  <c r="S112" i="22"/>
  <c r="S121" i="22"/>
  <c r="S124" i="22"/>
  <c r="N91" i="22"/>
  <c r="N97" i="22"/>
  <c r="N100" i="22"/>
  <c r="N103" i="22"/>
  <c r="N109" i="22"/>
  <c r="N112" i="22"/>
  <c r="N121" i="22"/>
  <c r="N124" i="22"/>
  <c r="V91" i="22"/>
  <c r="V97" i="22"/>
  <c r="V100" i="22"/>
  <c r="V103" i="22"/>
  <c r="V109" i="22"/>
  <c r="V112" i="22"/>
  <c r="V121" i="22"/>
  <c r="V124" i="22"/>
  <c r="AJ91" i="22"/>
  <c r="AJ97" i="22"/>
  <c r="AJ100" i="22"/>
  <c r="AJ103" i="22"/>
  <c r="AJ109" i="22"/>
  <c r="AJ112" i="22"/>
  <c r="AJ121" i="22"/>
  <c r="AJ124" i="22"/>
  <c r="AD91" i="22"/>
  <c r="AD97" i="22"/>
  <c r="AD100" i="22"/>
  <c r="AD103" i="22"/>
  <c r="AD109" i="22"/>
  <c r="AD112" i="22"/>
  <c r="AD121" i="22"/>
  <c r="AD124" i="22"/>
  <c r="AK91" i="22"/>
  <c r="AK97" i="22"/>
  <c r="AK100" i="22"/>
  <c r="AK103" i="22"/>
  <c r="AK109" i="22"/>
  <c r="AK112" i="22"/>
  <c r="AK121" i="22"/>
  <c r="AK124" i="22"/>
  <c r="AC91" i="22"/>
  <c r="AC97" i="22"/>
  <c r="AC100" i="22"/>
  <c r="AC103" i="22"/>
  <c r="AC109" i="22"/>
  <c r="AC112" i="22"/>
  <c r="AC121" i="22"/>
  <c r="AC124" i="22"/>
  <c r="T91" i="22"/>
  <c r="T97" i="22"/>
  <c r="T100" i="22"/>
  <c r="T103" i="22"/>
  <c r="T109" i="22"/>
  <c r="T112" i="22"/>
  <c r="T121" i="22"/>
  <c r="T124" i="22"/>
  <c r="AF91" i="22"/>
  <c r="AF97" i="22"/>
  <c r="AF100" i="22"/>
  <c r="AF103" i="22"/>
  <c r="AF109" i="22"/>
  <c r="AF112" i="22"/>
  <c r="AF121" i="22"/>
  <c r="AF124" i="22"/>
  <c r="U91" i="22"/>
  <c r="U97" i="22"/>
  <c r="U100" i="22"/>
  <c r="U103" i="22"/>
  <c r="U109" i="22"/>
  <c r="U112" i="22"/>
  <c r="U121" i="22"/>
  <c r="U124" i="22"/>
  <c r="AI91" i="22"/>
  <c r="AI97" i="22"/>
  <c r="AI100" i="22"/>
  <c r="AI103" i="22"/>
  <c r="AI109" i="22"/>
  <c r="AI112" i="22"/>
  <c r="AI121" i="22"/>
  <c r="AI124" i="22"/>
  <c r="R91" i="22"/>
  <c r="R97" i="22"/>
  <c r="R100" i="22"/>
  <c r="R103" i="22"/>
  <c r="R109" i="22"/>
  <c r="R112" i="22"/>
  <c r="R121" i="22"/>
  <c r="R124" i="22"/>
  <c r="Y91" i="22"/>
  <c r="Y97" i="22"/>
  <c r="Y100" i="22"/>
  <c r="Y103" i="22"/>
  <c r="Y109" i="22"/>
  <c r="Y112" i="22"/>
  <c r="Y121" i="22"/>
  <c r="Y124" i="22"/>
  <c r="W91" i="22"/>
  <c r="W97" i="22"/>
  <c r="W100" i="22"/>
  <c r="W103" i="22"/>
  <c r="W109" i="22"/>
  <c r="W112" i="22"/>
  <c r="W121" i="22"/>
  <c r="W124" i="22"/>
  <c r="AE91" i="22"/>
  <c r="AE97" i="22"/>
  <c r="AE100" i="22"/>
  <c r="AE103" i="22"/>
  <c r="AE109" i="22"/>
  <c r="AE112" i="22"/>
  <c r="AE121" i="22"/>
  <c r="AE124" i="22"/>
  <c r="AG91" i="22"/>
  <c r="AG97" i="22"/>
  <c r="AG100" i="22"/>
  <c r="AG103" i="22"/>
  <c r="AG109" i="22"/>
  <c r="AG112" i="22"/>
  <c r="AG121" i="22"/>
  <c r="AG124" i="22"/>
  <c r="M98" i="22"/>
  <c r="M110" i="22"/>
  <c r="M60" i="22" s="1" a="1"/>
  <c r="M60" i="22" s="1"/>
  <c r="M125" i="22"/>
  <c r="M65" i="22" s="1" a="1"/>
  <c r="M65" i="22" s="1"/>
  <c r="M122" i="22"/>
  <c r="M64" i="22" s="1" a="1"/>
  <c r="M64" i="22" s="1"/>
  <c r="M92" i="22"/>
  <c r="M55" i="22" s="1" a="1"/>
  <c r="M55" i="22" s="1"/>
  <c r="M104" i="22"/>
  <c r="M58" i="22" s="1" a="1"/>
  <c r="M58" i="22" s="1"/>
  <c r="M101" i="22"/>
  <c r="M57" i="22" s="1" a="1"/>
  <c r="M57" i="22" s="1"/>
  <c r="M113" i="22"/>
  <c r="Z1549" i="56"/>
  <c r="Z1547" i="56"/>
  <c r="Z1627" i="56"/>
  <c r="Z1536" i="56"/>
  <c r="Z1693" i="56"/>
  <c r="Z1551" i="56"/>
  <c r="Z1514" i="56"/>
  <c r="Z1539" i="56"/>
  <c r="Z1573" i="56"/>
  <c r="Z1579" i="56"/>
  <c r="Z1645" i="56"/>
  <c r="Z1658" i="56"/>
  <c r="Z1661" i="56"/>
  <c r="Z1480" i="56"/>
  <c r="Z1561" i="56"/>
  <c r="Z1676" i="56"/>
  <c r="Z1636" i="56"/>
  <c r="Z1701" i="56"/>
  <c r="Z1541" i="56"/>
  <c r="Z1637" i="56"/>
  <c r="Z1683" i="56"/>
  <c r="Z1560" i="56"/>
  <c r="Z1571" i="56"/>
  <c r="Z1606" i="56"/>
  <c r="Z1696" i="56"/>
  <c r="Z1631" i="56"/>
  <c r="Z1520" i="56"/>
  <c r="AD1964" i="56"/>
  <c r="AD1985" i="56"/>
  <c r="AD2195" i="56"/>
  <c r="AD2018" i="56"/>
  <c r="AD2188" i="56"/>
  <c r="AD2108" i="56"/>
  <c r="AD2011" i="56"/>
  <c r="AD2035" i="56"/>
  <c r="AD2157" i="56"/>
  <c r="AD2109" i="56"/>
  <c r="AD2010" i="56"/>
  <c r="AD1972" i="56"/>
  <c r="AD1961" i="56"/>
  <c r="AD1973" i="56"/>
  <c r="AC1955" i="56"/>
  <c r="Z1617" i="56"/>
  <c r="Z1665" i="56"/>
  <c r="Z1677" i="56"/>
  <c r="Z1672" i="56"/>
  <c r="Z1594" i="56"/>
  <c r="Z1498" i="56"/>
  <c r="Z1609" i="56"/>
  <c r="Z1566" i="56"/>
  <c r="Z1621" i="56"/>
  <c r="Z1483" i="56"/>
  <c r="Z1641" i="56"/>
  <c r="Z1656" i="56"/>
  <c r="Z1534" i="56"/>
  <c r="AD2163" i="56"/>
  <c r="AD2175" i="56"/>
  <c r="AD2180" i="56"/>
  <c r="AD2148" i="56"/>
  <c r="AD2100" i="56"/>
  <c r="AD2084" i="56"/>
  <c r="AD2036" i="56"/>
  <c r="AD1979" i="56"/>
  <c r="AD2150" i="56"/>
  <c r="AD2118" i="56"/>
  <c r="AD2102" i="56"/>
  <c r="AD1967" i="56"/>
  <c r="AD2117" i="56"/>
  <c r="AD2069" i="56"/>
  <c r="AD1959" i="56"/>
  <c r="AD2001" i="56"/>
  <c r="AD2091" i="56"/>
  <c r="AD2147" i="56"/>
  <c r="AD2103" i="56"/>
  <c r="AD2095" i="56"/>
  <c r="AD2192" i="56"/>
  <c r="AD2112" i="56"/>
  <c r="AD2080" i="56"/>
  <c r="AD1976" i="56"/>
  <c r="AD2031" i="56"/>
  <c r="AD2050" i="56"/>
  <c r="AD2081" i="56"/>
  <c r="AD1994" i="56"/>
  <c r="AD1997" i="56"/>
  <c r="AD1965" i="56"/>
  <c r="Z1529" i="56"/>
  <c r="AD2071" i="56"/>
  <c r="AD2139" i="56"/>
  <c r="AD2055" i="56"/>
  <c r="AD2060" i="56"/>
  <c r="AD2044" i="56"/>
  <c r="AD2174" i="56"/>
  <c r="AD2062" i="56"/>
  <c r="AD2006" i="56"/>
  <c r="AD2141" i="56"/>
  <c r="AD1991" i="56"/>
  <c r="Z1557" i="56"/>
  <c r="AF61" i="22" a="1"/>
  <c r="AF61" i="22" s="1"/>
  <c r="AE61" i="22" a="1"/>
  <c r="AE61" i="22" s="1"/>
  <c r="W65" i="22" a="1"/>
  <c r="W65" i="22" s="1"/>
  <c r="Y60" i="22" a="1"/>
  <c r="Y60" i="22" s="1"/>
  <c r="R58" i="22" a="1"/>
  <c r="R58" i="22" s="1"/>
  <c r="U58" i="22" a="1"/>
  <c r="U58" i="22" s="1"/>
  <c r="AH60" i="22" a="1"/>
  <c r="AH60" i="22" s="1"/>
  <c r="W57" i="22" a="1"/>
  <c r="W57" i="22" s="1"/>
  <c r="Z61" i="22" a="1"/>
  <c r="Z61" i="22" s="1"/>
  <c r="Q58" i="22" a="1"/>
  <c r="Q58" i="22" s="1"/>
  <c r="AI61" i="22" a="1"/>
  <c r="AI61" i="22" s="1"/>
  <c r="AA57" i="22" a="1"/>
  <c r="AA57" i="22" s="1"/>
  <c r="AB61" i="22" a="1"/>
  <c r="AB61" i="22" s="1"/>
  <c r="Q65" i="22" a="1"/>
  <c r="Q65" i="22" s="1"/>
  <c r="S58" i="22" a="1"/>
  <c r="S58" i="22" s="1"/>
  <c r="T57" i="22" a="1"/>
  <c r="T57" i="22" s="1"/>
  <c r="N55" i="22" a="1"/>
  <c r="N55" i="22" s="1"/>
  <c r="R65" i="22" a="1"/>
  <c r="R65" i="22" s="1"/>
  <c r="AC58" i="22" a="1"/>
  <c r="AC58" i="22" s="1"/>
  <c r="V57" i="22" a="1"/>
  <c r="V57" i="22" s="1"/>
  <c r="N57" i="22" a="1"/>
  <c r="N57" i="22" s="1"/>
  <c r="R60" i="22" a="1"/>
  <c r="R60" i="22" s="1"/>
  <c r="AG65" i="22" a="1"/>
  <c r="AG65" i="22" s="1"/>
  <c r="X60" i="22" a="1"/>
  <c r="X60" i="22" s="1"/>
  <c r="Y61" i="22" a="1"/>
  <c r="Y61" i="22" s="1"/>
  <c r="AE65" i="22" a="1"/>
  <c r="AE65" i="22" s="1"/>
  <c r="W64" i="22" a="1"/>
  <c r="W64" i="22" s="1"/>
  <c r="Q64" i="22" a="1"/>
  <c r="Q64" i="22" s="1"/>
  <c r="AB58" i="22" a="1"/>
  <c r="AB58" i="22" s="1"/>
  <c r="AC57" i="22" a="1"/>
  <c r="AC57" i="22" s="1"/>
  <c r="AG64" i="22" a="1"/>
  <c r="AG64" i="22" s="1"/>
  <c r="Y64" i="22" a="1"/>
  <c r="Y64" i="22" s="1"/>
  <c r="Q60" i="22" a="1"/>
  <c r="Q60" i="22" s="1"/>
  <c r="AC61" i="22" a="1"/>
  <c r="AC61" i="22" s="1"/>
  <c r="R57" i="22" a="1"/>
  <c r="R57" i="22" s="1"/>
  <c r="AF58" i="22" a="1"/>
  <c r="AF58" i="22" s="1"/>
  <c r="AJ55" i="22" a="1"/>
  <c r="AJ55" i="22" s="1"/>
  <c r="AD64" i="22" a="1"/>
  <c r="AD64" i="22" s="1"/>
  <c r="AA58" i="22" a="1"/>
  <c r="AA58" i="22" s="1"/>
  <c r="U65" i="22" a="1"/>
  <c r="U65" i="22" s="1"/>
  <c r="AA64" i="22" a="1"/>
  <c r="AA64" i="22" s="1"/>
  <c r="AI64" i="22" a="1"/>
  <c r="AI64" i="22" s="1"/>
  <c r="S55" i="22" a="1"/>
  <c r="S55" i="22" s="1"/>
  <c r="AA61" i="22" a="1"/>
  <c r="AA61" i="22" s="1"/>
  <c r="AI65" i="22" a="1"/>
  <c r="AI65" i="22" s="1"/>
  <c r="AD57" i="22" a="1"/>
  <c r="AD57" i="22" s="1"/>
  <c r="AJ65" i="22" a="1"/>
  <c r="AJ65" i="22" s="1"/>
  <c r="Z57" i="22" a="1"/>
  <c r="Z57" i="22" s="1"/>
  <c r="T64" i="22" a="1"/>
  <c r="T64" i="22" s="1"/>
  <c r="V55" i="22" a="1"/>
  <c r="V55" i="22" s="1"/>
  <c r="N60" i="22" a="1"/>
  <c r="N60" i="22" s="1"/>
  <c r="AG61" i="22" a="1"/>
  <c r="AG61" i="22" s="1"/>
  <c r="X65" i="22" a="1"/>
  <c r="X65" i="22" s="1"/>
  <c r="Y57" i="22" a="1"/>
  <c r="Y57" i="22" s="1"/>
  <c r="Q61" i="22" a="1"/>
  <c r="Q61" i="22" s="1"/>
  <c r="X58" i="22" a="1"/>
  <c r="X58" i="22" s="1"/>
  <c r="X61" i="22" a="1"/>
  <c r="X61" i="22" s="1"/>
  <c r="AJ61" i="22" a="1"/>
  <c r="AJ61" i="22" s="1"/>
  <c r="AJ58" i="22" a="1"/>
  <c r="AJ58" i="22" s="1"/>
  <c r="V60" i="22" a="1"/>
  <c r="V60" i="22" s="1"/>
  <c r="T60" i="22" a="1"/>
  <c r="T60" i="22" s="1"/>
  <c r="AB65" i="22" a="1"/>
  <c r="AB65" i="22" s="1"/>
  <c r="AH64" i="22" a="1"/>
  <c r="AH64" i="22" s="1"/>
  <c r="AD61" i="22" a="1"/>
  <c r="AD61" i="22" s="1"/>
  <c r="Z65" i="22" a="1"/>
  <c r="Z65" i="22" s="1"/>
  <c r="AF65" i="22" a="1"/>
  <c r="AF65" i="22" s="1"/>
  <c r="AF57" i="22" a="1"/>
  <c r="AF57" i="22" s="1"/>
  <c r="V64" i="22" a="1"/>
  <c r="V64" i="22" s="1"/>
  <c r="W60" i="22" a="1"/>
  <c r="W60" i="22" s="1"/>
  <c r="AG58" i="22" a="1"/>
  <c r="AG58" i="22" s="1"/>
  <c r="Y65" i="22" a="1"/>
  <c r="Y65" i="22" s="1"/>
  <c r="AE58" i="22" a="1"/>
  <c r="AE58" i="22" s="1"/>
  <c r="W55" i="22" a="1"/>
  <c r="W55" i="22" s="1"/>
  <c r="U64" i="22" a="1"/>
  <c r="U64" i="22" s="1"/>
  <c r="AC64" i="22" a="1"/>
  <c r="AC64" i="22" s="1"/>
  <c r="Y55" i="22" a="1"/>
  <c r="Y55" i="22" s="1"/>
  <c r="AE55" i="22" a="1"/>
  <c r="AE55" i="22" s="1"/>
  <c r="N64" i="22" a="1"/>
  <c r="N64" i="22" s="1"/>
  <c r="R61" i="22" a="1"/>
  <c r="R61" i="22" s="1"/>
  <c r="AH55" i="22" a="1"/>
  <c r="AH55" i="22" s="1"/>
  <c r="AE57" i="22" a="1"/>
  <c r="AE57" i="22" s="1"/>
  <c r="AH58" i="22" a="1"/>
  <c r="AH58" i="22" s="1"/>
  <c r="AG57" i="22" a="1"/>
  <c r="AG57" i="22" s="1"/>
  <c r="AJ64" i="22" a="1"/>
  <c r="AJ64" i="22" s="1"/>
  <c r="AJ57" i="22" a="1"/>
  <c r="AJ57" i="22" s="1"/>
  <c r="AH65" i="22" a="1"/>
  <c r="AH65" i="22" s="1"/>
  <c r="AI58" i="22" a="1"/>
  <c r="AI58" i="22" s="1"/>
  <c r="S65" i="22" a="1"/>
  <c r="S65" i="22" s="1"/>
  <c r="T61" i="22" a="1"/>
  <c r="T61" i="22" s="1"/>
  <c r="U57" i="22" a="1"/>
  <c r="U57" i="22" s="1"/>
  <c r="AI57" i="22" a="1"/>
  <c r="AI57" i="22" s="1"/>
  <c r="AB55" i="22" a="1"/>
  <c r="AB55" i="22" s="1"/>
  <c r="AA55" i="22" a="1"/>
  <c r="AA55" i="22" s="1"/>
  <c r="T55" i="22" a="1"/>
  <c r="T55" i="22" s="1"/>
  <c r="AJ60" i="22" a="1"/>
  <c r="AJ60" i="22" s="1"/>
  <c r="Z60" i="22" a="1"/>
  <c r="Z60" i="22" s="1"/>
  <c r="Z1633" i="56"/>
  <c r="P175" i="22"/>
  <c r="P117" i="22" s="1"/>
  <c r="Z1501" i="56"/>
  <c r="Z1489" i="56"/>
  <c r="Z1625" i="56"/>
  <c r="Z1690" i="56"/>
  <c r="Z1613" i="56"/>
  <c r="Z1600" i="56"/>
  <c r="Z1608" i="56"/>
  <c r="Z1484" i="56"/>
  <c r="Z1564" i="56"/>
  <c r="Z1700" i="56"/>
  <c r="Z1545" i="56"/>
  <c r="Z1655" i="56"/>
  <c r="Z1597" i="56"/>
  <c r="Z1478" i="56"/>
  <c r="Z1604" i="56"/>
  <c r="Z1558" i="56"/>
  <c r="Z1585" i="56"/>
  <c r="Z1598" i="56"/>
  <c r="Z1588" i="56"/>
  <c r="N139" i="22"/>
  <c r="N81" i="22" s="1"/>
  <c r="Z1482" i="56"/>
  <c r="Z1595" i="56"/>
  <c r="Z1694" i="56"/>
  <c r="Z1681" i="56"/>
  <c r="Z1475" i="56"/>
  <c r="Z1678" i="56"/>
  <c r="Z1580" i="56"/>
  <c r="Z1586" i="56"/>
  <c r="Z1490" i="56"/>
  <c r="Z1505" i="56"/>
  <c r="Z1528" i="56"/>
  <c r="Z1532" i="56"/>
  <c r="Z1519" i="56"/>
  <c r="Z1538" i="56"/>
  <c r="Z1470" i="56"/>
  <c r="Z1663" i="56"/>
  <c r="Z1577" i="56"/>
  <c r="Z1620" i="56"/>
  <c r="Z1697" i="56"/>
  <c r="Z1650" i="56"/>
  <c r="Z1559" i="56"/>
  <c r="Z1530" i="56"/>
  <c r="Z1552" i="56"/>
  <c r="Z1494" i="56"/>
  <c r="Z1707" i="56"/>
  <c r="Z1618" i="56"/>
  <c r="Z1524" i="56"/>
  <c r="Z1691" i="56"/>
  <c r="Z1669" i="56"/>
  <c r="Z1555" i="56"/>
  <c r="Z1705" i="56"/>
  <c r="Z1502" i="56"/>
  <c r="Z1554" i="56"/>
  <c r="Z1639" i="56"/>
  <c r="Z1515" i="56"/>
  <c r="Z1668" i="56"/>
  <c r="Z1523" i="56"/>
  <c r="Z1481" i="56"/>
  <c r="Z1688" i="56"/>
  <c r="Z1679" i="56"/>
  <c r="Z1546" i="56"/>
  <c r="Z1500" i="56"/>
  <c r="Z1507" i="56"/>
  <c r="Z1640" i="56"/>
  <c r="Z1671" i="56"/>
  <c r="Z1565" i="56"/>
  <c r="Z1473" i="56"/>
  <c r="Z1472" i="56"/>
  <c r="Z1635" i="56"/>
  <c r="Z1623" i="56"/>
  <c r="Z1486" i="56"/>
  <c r="Z1521" i="56"/>
  <c r="Z1492" i="56"/>
  <c r="Z1550" i="56"/>
  <c r="Z1632" i="56"/>
  <c r="Z1485" i="56"/>
  <c r="AD2135" i="56"/>
  <c r="AD2107" i="56"/>
  <c r="AD2099" i="56"/>
  <c r="AD2183" i="56"/>
  <c r="AD1999" i="56"/>
  <c r="AD2132" i="56"/>
  <c r="AD2116" i="56"/>
  <c r="AD1998" i="56"/>
  <c r="AD2134" i="56"/>
  <c r="AD2070" i="56"/>
  <c r="AD2019" i="56"/>
  <c r="AD1996" i="56"/>
  <c r="AD2023" i="56"/>
  <c r="AD2004" i="56"/>
  <c r="AD2155" i="56"/>
  <c r="AD2087" i="56"/>
  <c r="AD2064" i="56"/>
  <c r="AD2014" i="56"/>
  <c r="AD2177" i="56"/>
  <c r="AD2161" i="56"/>
  <c r="AD2145" i="56"/>
  <c r="AD1975" i="56"/>
  <c r="AD1956" i="56"/>
  <c r="AD1981" i="56"/>
  <c r="AD2131" i="56"/>
  <c r="AD2079" i="56"/>
  <c r="AD2172" i="56"/>
  <c r="AD2140" i="56"/>
  <c r="AD1992" i="56"/>
  <c r="AD2142" i="56"/>
  <c r="AD2126" i="56"/>
  <c r="AD1983" i="56"/>
  <c r="AD2173" i="56"/>
  <c r="AD2093" i="56"/>
  <c r="AD2077" i="56"/>
  <c r="AD2025" i="56"/>
  <c r="AA2765" i="56"/>
  <c r="AA2824" i="56"/>
  <c r="AA2881" i="56"/>
  <c r="AA2702" i="56"/>
  <c r="AA2749" i="56"/>
  <c r="AA2914" i="56"/>
  <c r="AA2901" i="56"/>
  <c r="AA2853" i="56"/>
  <c r="AA2700" i="56"/>
  <c r="AA2898" i="56"/>
  <c r="AA2830" i="56"/>
  <c r="AA2793" i="56"/>
  <c r="AA2800" i="56"/>
  <c r="AA2741" i="56"/>
  <c r="AA2712" i="56"/>
  <c r="AA2806" i="56"/>
  <c r="AA2805" i="56"/>
  <c r="AA2896" i="56"/>
  <c r="AA2710" i="56"/>
  <c r="AA2856" i="56"/>
  <c r="AA2859" i="56"/>
  <c r="AA1505" i="56"/>
  <c r="AA2888" i="56"/>
  <c r="AA2761" i="56"/>
  <c r="AA2891" i="56"/>
  <c r="AA2903" i="56"/>
  <c r="AA2748" i="56"/>
  <c r="AA2780" i="56"/>
  <c r="AA2791" i="56"/>
  <c r="AA2826" i="56"/>
  <c r="AA2916" i="56"/>
  <c r="AA2740" i="56"/>
  <c r="AA1489" i="56"/>
  <c r="AA1532" i="56"/>
  <c r="AA2739" i="56"/>
  <c r="AA1569" i="56"/>
  <c r="AA2836" i="56"/>
  <c r="AA1629" i="56"/>
  <c r="AA1630" i="56"/>
  <c r="AA1567" i="56"/>
  <c r="AA1506" i="56"/>
  <c r="AA2804" i="56"/>
  <c r="AA2689" i="56"/>
  <c r="AA2716" i="56"/>
  <c r="AA1614" i="56"/>
  <c r="AA1698" i="56"/>
  <c r="AA1548" i="56"/>
  <c r="AA2690" i="56"/>
  <c r="AA2754" i="56"/>
  <c r="AA1542" i="56"/>
  <c r="AE2117" i="56"/>
  <c r="AE2085" i="56"/>
  <c r="AE2069" i="56"/>
  <c r="AE1978" i="56"/>
  <c r="AE1959" i="56"/>
  <c r="AE2076" i="56"/>
  <c r="AE2044" i="56"/>
  <c r="AA2838" i="56"/>
  <c r="AA2779" i="56"/>
  <c r="AA2837" i="56"/>
  <c r="AA2883" i="56"/>
  <c r="AA2784" i="56"/>
  <c r="AA1608" i="56"/>
  <c r="AA2720" i="56"/>
  <c r="AA2797" i="56"/>
  <c r="AA2703" i="56"/>
  <c r="AA2718" i="56"/>
  <c r="AE2115" i="56"/>
  <c r="AA1627" i="56"/>
  <c r="AA2829" i="56"/>
  <c r="AA2727" i="56"/>
  <c r="AA2772" i="56"/>
  <c r="AE2005" i="56"/>
  <c r="AA1517" i="56"/>
  <c r="AA2886" i="56"/>
  <c r="AA1553" i="56"/>
  <c r="AA2788" i="56"/>
  <c r="AE2004" i="56"/>
  <c r="AA1516" i="56"/>
  <c r="AA1563" i="56"/>
  <c r="AA1468" i="56"/>
  <c r="M189" i="22"/>
  <c r="M61" i="22" a="1"/>
  <c r="M61" i="22" s="1"/>
  <c r="Z2796" i="56"/>
  <c r="Y2852" i="56"/>
  <c r="Y2844" i="56"/>
  <c r="Y2856" i="56"/>
  <c r="Y2699" i="56"/>
  <c r="Y2905" i="56"/>
  <c r="Y2857" i="56"/>
  <c r="Y2809" i="56"/>
  <c r="Y2761" i="56"/>
  <c r="Y2705" i="56"/>
  <c r="Y2911" i="56"/>
  <c r="Y2879" i="56"/>
  <c r="Y2831" i="56"/>
  <c r="Y2799" i="56"/>
  <c r="Y2745" i="56"/>
  <c r="Y2700" i="56"/>
  <c r="Y2890" i="56"/>
  <c r="Y2858" i="56"/>
  <c r="Y2810" i="56"/>
  <c r="Y2762" i="56"/>
  <c r="Y2701" i="56"/>
  <c r="Y2738" i="56"/>
  <c r="R2851" i="56"/>
  <c r="R2859" i="56"/>
  <c r="R2795" i="56"/>
  <c r="R2807" i="56"/>
  <c r="R2900" i="56"/>
  <c r="R2868" i="56"/>
  <c r="R2820" i="56"/>
  <c r="R2758" i="56"/>
  <c r="R2720" i="56"/>
  <c r="R2695" i="56"/>
  <c r="R2882" i="56"/>
  <c r="R2850" i="56"/>
  <c r="R2802" i="56"/>
  <c r="R2747" i="56"/>
  <c r="R2767" i="56"/>
  <c r="R2905" i="56"/>
  <c r="R2857" i="56"/>
  <c r="R2825" i="56"/>
  <c r="R2777" i="56"/>
  <c r="R2719" i="56"/>
  <c r="R2753" i="56"/>
  <c r="R2705" i="56"/>
  <c r="Q2893" i="56"/>
  <c r="Q2845" i="56"/>
  <c r="Q2813" i="56"/>
  <c r="Q2765" i="56"/>
  <c r="Q2739" i="56"/>
  <c r="Q2891" i="56"/>
  <c r="Q2843" i="56"/>
  <c r="Q2795" i="56"/>
  <c r="Q2763" i="56"/>
  <c r="Q2705" i="56"/>
  <c r="Q2720" i="56"/>
  <c r="Q2902" i="56"/>
  <c r="Q2854" i="56"/>
  <c r="Q2822" i="56"/>
  <c r="Q2757" i="56"/>
  <c r="Q2693" i="56"/>
  <c r="Q2730" i="56"/>
  <c r="X2877" i="56"/>
  <c r="X2805" i="56"/>
  <c r="X2833" i="56"/>
  <c r="X2902" i="56"/>
  <c r="X2854" i="56"/>
  <c r="X2822" i="56"/>
  <c r="X2774" i="56"/>
  <c r="X2733" i="56"/>
  <c r="X2721" i="56"/>
  <c r="X2876" i="56"/>
  <c r="X2812" i="56"/>
  <c r="X2764" i="56"/>
  <c r="X2725" i="56"/>
  <c r="X2773" i="56"/>
  <c r="X2915" i="56"/>
  <c r="X2883" i="56"/>
  <c r="X2851" i="56"/>
  <c r="X2819" i="56"/>
  <c r="X2787" i="56"/>
  <c r="X2748" i="56"/>
  <c r="X2710" i="56"/>
  <c r="X2727" i="56"/>
  <c r="X2711" i="56"/>
  <c r="O2798" i="56"/>
  <c r="O2842" i="56"/>
  <c r="O2762" i="56"/>
  <c r="O2891" i="56"/>
  <c r="O2859" i="56"/>
  <c r="O2811" i="56"/>
  <c r="O2763" i="56"/>
  <c r="O2718" i="56"/>
  <c r="O2693" i="56"/>
  <c r="O2785" i="56"/>
  <c r="O2710" i="56"/>
  <c r="O2912" i="56"/>
  <c r="O2864" i="56"/>
  <c r="O2816" i="56"/>
  <c r="O2768" i="56"/>
  <c r="O2756" i="56"/>
  <c r="O2724" i="56"/>
  <c r="P2821" i="56"/>
  <c r="P2829" i="56"/>
  <c r="P2825" i="56"/>
  <c r="P2918" i="56"/>
  <c r="P2870" i="56"/>
  <c r="P2822" i="56"/>
  <c r="P2774" i="56"/>
  <c r="P2712" i="56"/>
  <c r="P2844" i="56"/>
  <c r="P2780" i="56"/>
  <c r="P2720" i="56"/>
  <c r="P2729" i="56"/>
  <c r="P2895" i="56"/>
  <c r="P2847" i="56"/>
  <c r="P2799" i="56"/>
  <c r="P2750" i="56"/>
  <c r="P2759" i="56"/>
  <c r="P2711" i="56"/>
  <c r="S2918" i="56"/>
  <c r="S2898" i="56"/>
  <c r="S2886" i="56"/>
  <c r="S2862" i="56"/>
  <c r="S2718" i="56"/>
  <c r="S2875" i="56"/>
  <c r="S2827" i="56"/>
  <c r="S2779" i="56"/>
  <c r="S2717" i="56"/>
  <c r="S2699" i="56"/>
  <c r="S2801" i="56"/>
  <c r="S2769" i="56"/>
  <c r="S2709" i="56"/>
  <c r="S2904" i="56"/>
  <c r="S2856" i="56"/>
  <c r="S2808" i="56"/>
  <c r="S2742" i="56"/>
  <c r="S2752" i="56"/>
  <c r="S2704" i="56"/>
  <c r="Z2907" i="56"/>
  <c r="Z2867" i="56"/>
  <c r="Z2771" i="56"/>
  <c r="Z2892" i="56"/>
  <c r="Z2844" i="56"/>
  <c r="Z2780" i="56"/>
  <c r="Z2718" i="56"/>
  <c r="Z2926" i="56"/>
  <c r="Z2878" i="56"/>
  <c r="Z2814" i="56"/>
  <c r="Z2766" i="56"/>
  <c r="Z2707" i="56"/>
  <c r="Z2913" i="56"/>
  <c r="Z2865" i="56"/>
  <c r="Z2817" i="56"/>
  <c r="Z2769" i="56"/>
  <c r="Z2711" i="56"/>
  <c r="Z2729" i="56"/>
  <c r="T2741" i="56"/>
  <c r="T2886" i="56"/>
  <c r="T2838" i="56"/>
  <c r="T2790" i="56"/>
  <c r="T2737" i="56"/>
  <c r="T2761" i="56"/>
  <c r="T2852" i="56"/>
  <c r="T2772" i="56"/>
  <c r="T2713" i="56"/>
  <c r="T2706" i="56"/>
  <c r="T2891" i="56"/>
  <c r="T2843" i="56"/>
  <c r="T2795" i="56"/>
  <c r="T2736" i="56"/>
  <c r="T2751" i="56"/>
  <c r="T2703" i="56"/>
  <c r="W2914" i="56"/>
  <c r="W2806" i="56"/>
  <c r="W2850" i="56"/>
  <c r="W2922" i="56"/>
  <c r="W2746" i="56"/>
  <c r="W2891" i="56"/>
  <c r="W2843" i="56"/>
  <c r="W2795" i="56"/>
  <c r="W2763" i="56"/>
  <c r="W2697" i="56"/>
  <c r="W2901" i="56"/>
  <c r="W2753" i="56"/>
  <c r="W2916" i="56"/>
  <c r="W2884" i="56"/>
  <c r="W2836" i="56"/>
  <c r="W2788" i="56"/>
  <c r="W2757" i="56"/>
  <c r="W2693" i="56"/>
  <c r="W2720" i="56"/>
  <c r="V2927" i="56"/>
  <c r="V2843" i="56"/>
  <c r="V2907" i="56"/>
  <c r="V2739" i="56"/>
  <c r="V2707" i="56"/>
  <c r="V2888" i="56"/>
  <c r="V2840" i="56"/>
  <c r="V2808" i="56"/>
  <c r="V2738" i="56"/>
  <c r="V2758" i="56"/>
  <c r="V2902" i="56"/>
  <c r="V2854" i="56"/>
  <c r="V2806" i="56"/>
  <c r="V2774" i="56"/>
  <c r="V2740" i="56"/>
  <c r="V2917" i="56"/>
  <c r="V2869" i="56"/>
  <c r="V2821" i="56"/>
  <c r="V2773" i="56"/>
  <c r="V2712" i="56"/>
  <c r="V2725" i="56"/>
  <c r="U2788" i="56"/>
  <c r="U2780" i="56"/>
  <c r="U2909" i="56"/>
  <c r="U2861" i="56"/>
  <c r="U2813" i="56"/>
  <c r="U2765" i="56"/>
  <c r="U2699" i="56"/>
  <c r="U2915" i="56"/>
  <c r="U2867" i="56"/>
  <c r="U2819" i="56"/>
  <c r="U2771" i="56"/>
  <c r="U2707" i="56"/>
  <c r="U2898" i="56"/>
  <c r="U2850" i="56"/>
  <c r="U2802" i="56"/>
  <c r="U2756" i="56"/>
  <c r="U2711" i="56"/>
  <c r="U2734" i="56"/>
  <c r="Y2828" i="56"/>
  <c r="Y2840" i="56"/>
  <c r="Y2776" i="56"/>
  <c r="Y2728" i="56"/>
  <c r="Y2696" i="56"/>
  <c r="Y2917" i="56"/>
  <c r="Y2901" i="56"/>
  <c r="Y2885" i="56"/>
  <c r="Y2869" i="56"/>
  <c r="Y2853" i="56"/>
  <c r="Y2837" i="56"/>
  <c r="Y2821" i="56"/>
  <c r="Y2805" i="56"/>
  <c r="Y2789" i="56"/>
  <c r="Y2773" i="56"/>
  <c r="Y2759" i="56"/>
  <c r="Y2740" i="56"/>
  <c r="Y2721" i="56"/>
  <c r="Y2695" i="56"/>
  <c r="Y2744" i="56"/>
  <c r="Y2923" i="56"/>
  <c r="Y2907" i="56"/>
  <c r="Y2891" i="56"/>
  <c r="Y2875" i="56"/>
  <c r="Y2859" i="56"/>
  <c r="Y2843" i="56"/>
  <c r="Y2827" i="56"/>
  <c r="Y2811" i="56"/>
  <c r="Y2795" i="56"/>
  <c r="Y2779" i="56"/>
  <c r="Y2763" i="56"/>
  <c r="Y2735" i="56"/>
  <c r="Y2716" i="56"/>
  <c r="Y2697" i="56"/>
  <c r="Y2731" i="56"/>
  <c r="Y2918" i="56"/>
  <c r="Y2902" i="56"/>
  <c r="Y2886" i="56"/>
  <c r="Y2870" i="56"/>
  <c r="Y2854" i="56"/>
  <c r="Y2838" i="56"/>
  <c r="Y2822" i="56"/>
  <c r="Y2806" i="56"/>
  <c r="Y2790" i="56"/>
  <c r="Y2774" i="56"/>
  <c r="Y2755" i="56"/>
  <c r="Y2736" i="56"/>
  <c r="Y2717" i="56"/>
  <c r="Y2750" i="56"/>
  <c r="Y2734" i="56"/>
  <c r="Y2718" i="56"/>
  <c r="Y2702" i="56"/>
  <c r="R2879" i="56"/>
  <c r="R2899" i="56"/>
  <c r="R2835" i="56"/>
  <c r="R2927" i="56"/>
  <c r="R2907" i="56"/>
  <c r="R2843" i="56"/>
  <c r="R2779" i="56"/>
  <c r="R2919" i="56"/>
  <c r="R2855" i="56"/>
  <c r="R2791" i="56"/>
  <c r="R2698" i="56"/>
  <c r="R2912" i="56"/>
  <c r="R2896" i="56"/>
  <c r="R2880" i="56"/>
  <c r="R2864" i="56"/>
  <c r="R2848" i="56"/>
  <c r="R2832" i="56"/>
  <c r="R2816" i="56"/>
  <c r="R2800" i="56"/>
  <c r="R2784" i="56"/>
  <c r="R2768" i="56"/>
  <c r="R2755" i="56"/>
  <c r="R2736" i="56"/>
  <c r="R2710" i="56"/>
  <c r="R2714" i="56"/>
  <c r="R2926" i="56"/>
  <c r="R2910" i="56"/>
  <c r="R2894" i="56"/>
  <c r="R2878" i="56"/>
  <c r="R2862" i="56"/>
  <c r="R2846" i="56"/>
  <c r="R2830" i="56"/>
  <c r="R2814" i="56"/>
  <c r="R2798" i="56"/>
  <c r="R2782" i="56"/>
  <c r="R2766" i="56"/>
  <c r="R2744" i="56"/>
  <c r="R2718" i="56"/>
  <c r="R2699" i="56"/>
  <c r="R2759" i="56"/>
  <c r="R2727" i="56"/>
  <c r="R2917" i="56"/>
  <c r="R2901" i="56"/>
  <c r="R2885" i="56"/>
  <c r="R2869" i="56"/>
  <c r="R2853" i="56"/>
  <c r="R2837" i="56"/>
  <c r="R2821" i="56"/>
  <c r="R2805" i="56"/>
  <c r="R2789" i="56"/>
  <c r="R2773" i="56"/>
  <c r="R2754" i="56"/>
  <c r="R2735" i="56"/>
  <c r="R2716" i="56"/>
  <c r="R2749" i="56"/>
  <c r="R2733" i="56"/>
  <c r="R2717" i="56"/>
  <c r="R2701" i="56"/>
  <c r="Q2808" i="56"/>
  <c r="Q2876" i="56"/>
  <c r="Q2812" i="56"/>
  <c r="Q2840" i="56"/>
  <c r="Q2880" i="56"/>
  <c r="Q2921" i="56"/>
  <c r="Q2905" i="56"/>
  <c r="Q2889" i="56"/>
  <c r="Q2873" i="56"/>
  <c r="Q2857" i="56"/>
  <c r="Q2841" i="56"/>
  <c r="Q2825" i="56"/>
  <c r="Q2809" i="56"/>
  <c r="Q2793" i="56"/>
  <c r="Q2777" i="56"/>
  <c r="Q2761" i="56"/>
  <c r="Q2735" i="56"/>
  <c r="Q2716" i="56"/>
  <c r="Q2697" i="56"/>
  <c r="Q2723" i="56"/>
  <c r="Q2919" i="56"/>
  <c r="Q2903" i="56"/>
  <c r="Q2887" i="56"/>
  <c r="Q2871" i="56"/>
  <c r="Q2855" i="56"/>
  <c r="Q2839" i="56"/>
  <c r="Q2823" i="56"/>
  <c r="Q2807" i="56"/>
  <c r="Q2791" i="56"/>
  <c r="Q2775" i="56"/>
  <c r="Q2759" i="56"/>
  <c r="Q2740" i="56"/>
  <c r="Q2721" i="56"/>
  <c r="Q2695" i="56"/>
  <c r="Q2768" i="56"/>
  <c r="Q2749" i="56"/>
  <c r="Q2717" i="56"/>
  <c r="Q2914" i="56"/>
  <c r="Q2898" i="56"/>
  <c r="Q2882" i="56"/>
  <c r="Q2866" i="56"/>
  <c r="Q2850" i="56"/>
  <c r="Q2834" i="56"/>
  <c r="Q2818" i="56"/>
  <c r="Q2802" i="56"/>
  <c r="Q2786" i="56"/>
  <c r="Q2770" i="56"/>
  <c r="Q2747" i="56"/>
  <c r="Q2728" i="56"/>
  <c r="Q2709" i="56"/>
  <c r="Q2758" i="56"/>
  <c r="Q2742" i="56"/>
  <c r="Q2726" i="56"/>
  <c r="Q2710" i="56"/>
  <c r="Q2694" i="56"/>
  <c r="X2861" i="56"/>
  <c r="X2797" i="56"/>
  <c r="X2917" i="56"/>
  <c r="X2853" i="56"/>
  <c r="X2789" i="56"/>
  <c r="X2881" i="56"/>
  <c r="X2817" i="56"/>
  <c r="X2702" i="56"/>
  <c r="X2914" i="56"/>
  <c r="X2898" i="56"/>
  <c r="X2882" i="56"/>
  <c r="X2866" i="56"/>
  <c r="X2850" i="56"/>
  <c r="X2834" i="56"/>
  <c r="X2818" i="56"/>
  <c r="X2802" i="56"/>
  <c r="X2786" i="56"/>
  <c r="X2770" i="56"/>
  <c r="X2749" i="56"/>
  <c r="X2730" i="56"/>
  <c r="X2704" i="56"/>
  <c r="X2756" i="56"/>
  <c r="X2718" i="56"/>
  <c r="X2920" i="56"/>
  <c r="X2904" i="56"/>
  <c r="X2856" i="56"/>
  <c r="X2792" i="56"/>
  <c r="X2776" i="56"/>
  <c r="X2760" i="56"/>
  <c r="X2741" i="56"/>
  <c r="X2722" i="56"/>
  <c r="X2696" i="56"/>
  <c r="X2769" i="56"/>
  <c r="X2737" i="56"/>
  <c r="X2927" i="56"/>
  <c r="X2911" i="56"/>
  <c r="X2895" i="56"/>
  <c r="X2879" i="56"/>
  <c r="X2863" i="56"/>
  <c r="X2847" i="56"/>
  <c r="X2831" i="56"/>
  <c r="X2815" i="56"/>
  <c r="X2799" i="56"/>
  <c r="X2783" i="56"/>
  <c r="X2767" i="56"/>
  <c r="X2745" i="56"/>
  <c r="X2726" i="56"/>
  <c r="X2700" i="56"/>
  <c r="X2755" i="56"/>
  <c r="X2739" i="56"/>
  <c r="X2723" i="56"/>
  <c r="X2707" i="56"/>
  <c r="O2922" i="56"/>
  <c r="O2826" i="56"/>
  <c r="O2910" i="56"/>
  <c r="O2846" i="56"/>
  <c r="O2782" i="56"/>
  <c r="O2886" i="56"/>
  <c r="O2822" i="56"/>
  <c r="O2794" i="56"/>
  <c r="O2866" i="56"/>
  <c r="O2802" i="56"/>
  <c r="O2738" i="56"/>
  <c r="O2919" i="56"/>
  <c r="O2903" i="56"/>
  <c r="O2887" i="56"/>
  <c r="O2871" i="56"/>
  <c r="O2855" i="56"/>
  <c r="O2839" i="56"/>
  <c r="O2823" i="56"/>
  <c r="O2807" i="56"/>
  <c r="O2791" i="56"/>
  <c r="O2775" i="56"/>
  <c r="O2753" i="56"/>
  <c r="O2734" i="56"/>
  <c r="O2715" i="56"/>
  <c r="O2735" i="56"/>
  <c r="O2909" i="56"/>
  <c r="O2877" i="56"/>
  <c r="O2861" i="56"/>
  <c r="O2829" i="56"/>
  <c r="O2813" i="56"/>
  <c r="O2781" i="56"/>
  <c r="O2765" i="56"/>
  <c r="O2745" i="56"/>
  <c r="O2726" i="56"/>
  <c r="O2707" i="56"/>
  <c r="O2770" i="56"/>
  <c r="O2719" i="56"/>
  <c r="O2924" i="56"/>
  <c r="O2908" i="56"/>
  <c r="O2892" i="56"/>
  <c r="O2876" i="56"/>
  <c r="O2860" i="56"/>
  <c r="O2844" i="56"/>
  <c r="O2828" i="56"/>
  <c r="O2812" i="56"/>
  <c r="O2796" i="56"/>
  <c r="O2780" i="56"/>
  <c r="O2764" i="56"/>
  <c r="O2746" i="56"/>
  <c r="O2727" i="56"/>
  <c r="O2701" i="56"/>
  <c r="O2752" i="56"/>
  <c r="O2736" i="56"/>
  <c r="O2720" i="56"/>
  <c r="O2704" i="56"/>
  <c r="P2849" i="56"/>
  <c r="P2805" i="56"/>
  <c r="P2785" i="56"/>
  <c r="P2813" i="56"/>
  <c r="P2873" i="56"/>
  <c r="P2809" i="56"/>
  <c r="P2745" i="56"/>
  <c r="P2694" i="56"/>
  <c r="P2914" i="56"/>
  <c r="P2898" i="56"/>
  <c r="P2882" i="56"/>
  <c r="P2866" i="56"/>
  <c r="P2850" i="56"/>
  <c r="P2834" i="56"/>
  <c r="P2818" i="56"/>
  <c r="P2802" i="56"/>
  <c r="P2786" i="56"/>
  <c r="P2770" i="56"/>
  <c r="P2754" i="56"/>
  <c r="P2728" i="56"/>
  <c r="P2709" i="56"/>
  <c r="P2920" i="56"/>
  <c r="P2904" i="56"/>
  <c r="P2888" i="56"/>
  <c r="P2840" i="56"/>
  <c r="P2824" i="56"/>
  <c r="P2808" i="56"/>
  <c r="P2792" i="56"/>
  <c r="P2776" i="56"/>
  <c r="P2760" i="56"/>
  <c r="P2736" i="56"/>
  <c r="P2717" i="56"/>
  <c r="P2698" i="56"/>
  <c r="P2758" i="56"/>
  <c r="P2710" i="56"/>
  <c r="P2923" i="56"/>
  <c r="P2907" i="56"/>
  <c r="P2891" i="56"/>
  <c r="P2875" i="56"/>
  <c r="P2859" i="56"/>
  <c r="P2843" i="56"/>
  <c r="P2827" i="56"/>
  <c r="P2811" i="56"/>
  <c r="P2795" i="56"/>
  <c r="P2779" i="56"/>
  <c r="P2763" i="56"/>
  <c r="P2740" i="56"/>
  <c r="P2721" i="56"/>
  <c r="P2702" i="56"/>
  <c r="P2755" i="56"/>
  <c r="P2739" i="56"/>
  <c r="P2723" i="56"/>
  <c r="P2707" i="56"/>
  <c r="S2922" i="56"/>
  <c r="S2794" i="56"/>
  <c r="S2822" i="56"/>
  <c r="S2882" i="56"/>
  <c r="S2818" i="56"/>
  <c r="S2870" i="56"/>
  <c r="S2846" i="56"/>
  <c r="S2782" i="56"/>
  <c r="S2747" i="56"/>
  <c r="S2715" i="56"/>
  <c r="S2919" i="56"/>
  <c r="S2903" i="56"/>
  <c r="S2887" i="56"/>
  <c r="S2871" i="56"/>
  <c r="S2855" i="56"/>
  <c r="S2839" i="56"/>
  <c r="S2823" i="56"/>
  <c r="S2807" i="56"/>
  <c r="S2791" i="56"/>
  <c r="S2775" i="56"/>
  <c r="S2759" i="56"/>
  <c r="S2733" i="56"/>
  <c r="S2714" i="56"/>
  <c r="S2695" i="56"/>
  <c r="S2845" i="56"/>
  <c r="S2829" i="56"/>
  <c r="S2813" i="56"/>
  <c r="S2797" i="56"/>
  <c r="S2781" i="56"/>
  <c r="S2765" i="56"/>
  <c r="S2751" i="56"/>
  <c r="S2725" i="56"/>
  <c r="S2706" i="56"/>
  <c r="S2721" i="56"/>
  <c r="S2916" i="56"/>
  <c r="S2900" i="56"/>
  <c r="S2884" i="56"/>
  <c r="S2868" i="56"/>
  <c r="S2852" i="56"/>
  <c r="S2836" i="56"/>
  <c r="S2820" i="56"/>
  <c r="S2804" i="56"/>
  <c r="S2788" i="56"/>
  <c r="S2772" i="56"/>
  <c r="S2758" i="56"/>
  <c r="S2739" i="56"/>
  <c r="S2713" i="56"/>
  <c r="S2694" i="56"/>
  <c r="S2748" i="56"/>
  <c r="S2732" i="56"/>
  <c r="S2716" i="56"/>
  <c r="S2700" i="56"/>
  <c r="Z2891" i="56"/>
  <c r="Z2827" i="56"/>
  <c r="Z2915" i="56"/>
  <c r="Z2851" i="56"/>
  <c r="Z2787" i="56"/>
  <c r="Z2855" i="56"/>
  <c r="Z2791" i="56"/>
  <c r="Z2879" i="56"/>
  <c r="Z2815" i="56"/>
  <c r="Z2763" i="56"/>
  <c r="Z2920" i="56"/>
  <c r="Z2904" i="56"/>
  <c r="Z2888" i="56"/>
  <c r="Z2872" i="56"/>
  <c r="Z2856" i="56"/>
  <c r="Z2840" i="56"/>
  <c r="Z2824" i="56"/>
  <c r="Z2808" i="56"/>
  <c r="Z2792" i="56"/>
  <c r="Z2776" i="56"/>
  <c r="Z2760" i="56"/>
  <c r="Z2734" i="56"/>
  <c r="Z2715" i="56"/>
  <c r="Z2696" i="56"/>
  <c r="Z2722" i="56"/>
  <c r="Z2922" i="56"/>
  <c r="Z2906" i="56"/>
  <c r="Z2890" i="56"/>
  <c r="Z2874" i="56"/>
  <c r="Z2858" i="56"/>
  <c r="Z2842" i="56"/>
  <c r="Z2826" i="56"/>
  <c r="Z2810" i="56"/>
  <c r="Z2794" i="56"/>
  <c r="Z2778" i="56"/>
  <c r="Z2762" i="56"/>
  <c r="Z2742" i="56"/>
  <c r="Z2723" i="56"/>
  <c r="Z2704" i="56"/>
  <c r="Z2754" i="56"/>
  <c r="Z2732" i="56"/>
  <c r="Z2925" i="56"/>
  <c r="Z2909" i="56"/>
  <c r="Z2893" i="56"/>
  <c r="Z2877" i="56"/>
  <c r="Z2861" i="56"/>
  <c r="Z2845" i="56"/>
  <c r="Z2829" i="56"/>
  <c r="Z2813" i="56"/>
  <c r="Z2797" i="56"/>
  <c r="Z2781" i="56"/>
  <c r="Z2765" i="56"/>
  <c r="Z2746" i="56"/>
  <c r="Z2727" i="56"/>
  <c r="Z2708" i="56"/>
  <c r="Z2757" i="56"/>
  <c r="Z2741" i="56"/>
  <c r="Z2725" i="56"/>
  <c r="Z2709" i="56"/>
  <c r="Z2693" i="56"/>
  <c r="T2865" i="56"/>
  <c r="T2801" i="56"/>
  <c r="T2861" i="56"/>
  <c r="T2781" i="56"/>
  <c r="T2809" i="56"/>
  <c r="T2725" i="56"/>
  <c r="T2914" i="56"/>
  <c r="T2898" i="56"/>
  <c r="T2882" i="56"/>
  <c r="T2866" i="56"/>
  <c r="T2850" i="56"/>
  <c r="T2834" i="56"/>
  <c r="T2818" i="56"/>
  <c r="T2802" i="56"/>
  <c r="T2786" i="56"/>
  <c r="T2770" i="56"/>
  <c r="T2753" i="56"/>
  <c r="T2734" i="56"/>
  <c r="T2708" i="56"/>
  <c r="T2896" i="56"/>
  <c r="T2880" i="56"/>
  <c r="T2784" i="56"/>
  <c r="T2768" i="56"/>
  <c r="T2748" i="56"/>
  <c r="T2729" i="56"/>
  <c r="T2710" i="56"/>
  <c r="T2757" i="56"/>
  <c r="T2722" i="56"/>
  <c r="T2696" i="56"/>
  <c r="T2919" i="56"/>
  <c r="T2903" i="56"/>
  <c r="T2887" i="56"/>
  <c r="T2871" i="56"/>
  <c r="T2855" i="56"/>
  <c r="T2839" i="56"/>
  <c r="T2823" i="56"/>
  <c r="T2807" i="56"/>
  <c r="T2791" i="56"/>
  <c r="T2775" i="56"/>
  <c r="T2752" i="56"/>
  <c r="T2733" i="56"/>
  <c r="T2714" i="56"/>
  <c r="T2747" i="56"/>
  <c r="T2731" i="56"/>
  <c r="T2715" i="56"/>
  <c r="T2699" i="56"/>
  <c r="W2898" i="56"/>
  <c r="W2918" i="56"/>
  <c r="W2854" i="56"/>
  <c r="W2790" i="56"/>
  <c r="W2802" i="56"/>
  <c r="W2878" i="56"/>
  <c r="W2814" i="56"/>
  <c r="W2906" i="56"/>
  <c r="W2842" i="56"/>
  <c r="W2778" i="56"/>
  <c r="W2743" i="56"/>
  <c r="W2919" i="56"/>
  <c r="W2903" i="56"/>
  <c r="W2887" i="56"/>
  <c r="W2871" i="56"/>
  <c r="W2855" i="56"/>
  <c r="W2839" i="56"/>
  <c r="W2823" i="56"/>
  <c r="W2807" i="56"/>
  <c r="W2791" i="56"/>
  <c r="W2775" i="56"/>
  <c r="W2758" i="56"/>
  <c r="W2739" i="56"/>
  <c r="W2713" i="56"/>
  <c r="W2694" i="56"/>
  <c r="W2762" i="56"/>
  <c r="W2701" i="56"/>
  <c r="W2913" i="56"/>
  <c r="W2897" i="56"/>
  <c r="W2865" i="56"/>
  <c r="W2849" i="56"/>
  <c r="W2817" i="56"/>
  <c r="W2801" i="56"/>
  <c r="W2785" i="56"/>
  <c r="W2769" i="56"/>
  <c r="W2750" i="56"/>
  <c r="W2731" i="56"/>
  <c r="W2705" i="56"/>
  <c r="W2766" i="56"/>
  <c r="W2698" i="56"/>
  <c r="W2912" i="56"/>
  <c r="W2896" i="56"/>
  <c r="W2880" i="56"/>
  <c r="W2864" i="56"/>
  <c r="W2848" i="56"/>
  <c r="W2832" i="56"/>
  <c r="W2816" i="56"/>
  <c r="W2800" i="56"/>
  <c r="W2784" i="56"/>
  <c r="W2768" i="56"/>
  <c r="W2754" i="56"/>
  <c r="W2735" i="56"/>
  <c r="W2709" i="56"/>
  <c r="W2748" i="56"/>
  <c r="W2732" i="56"/>
  <c r="W2716" i="56"/>
  <c r="W2700" i="56"/>
  <c r="V2827" i="56"/>
  <c r="V2911" i="56"/>
  <c r="V2847" i="56"/>
  <c r="V2783" i="56"/>
  <c r="V2811" i="56"/>
  <c r="V2871" i="56"/>
  <c r="V2807" i="56"/>
  <c r="V2875" i="56"/>
  <c r="V2867" i="56"/>
  <c r="V2803" i="56"/>
  <c r="V2723" i="56"/>
  <c r="V2916" i="56"/>
  <c r="V2900" i="56"/>
  <c r="V2884" i="56"/>
  <c r="V2868" i="56"/>
  <c r="V2852" i="56"/>
  <c r="V2836" i="56"/>
  <c r="V2820" i="56"/>
  <c r="V2804" i="56"/>
  <c r="V2788" i="56"/>
  <c r="V2772" i="56"/>
  <c r="V2754" i="56"/>
  <c r="V2735" i="56"/>
  <c r="V2716" i="56"/>
  <c r="V2752" i="56"/>
  <c r="V2704" i="56"/>
  <c r="V2914" i="56"/>
  <c r="V2898" i="56"/>
  <c r="V2882" i="56"/>
  <c r="V2866" i="56"/>
  <c r="V2850" i="56"/>
  <c r="V2834" i="56"/>
  <c r="V2818" i="56"/>
  <c r="V2802" i="56"/>
  <c r="V2786" i="56"/>
  <c r="V2770" i="56"/>
  <c r="V2756" i="56"/>
  <c r="V2730" i="56"/>
  <c r="V2711" i="56"/>
  <c r="V2692" i="56"/>
  <c r="V2694" i="56"/>
  <c r="V2913" i="56"/>
  <c r="V2897" i="56"/>
  <c r="V2881" i="56"/>
  <c r="V2865" i="56"/>
  <c r="V2849" i="56"/>
  <c r="V2833" i="56"/>
  <c r="V2817" i="56"/>
  <c r="V2801" i="56"/>
  <c r="V2785" i="56"/>
  <c r="V2769" i="56"/>
  <c r="V2747" i="56"/>
  <c r="V2728" i="56"/>
  <c r="V2702" i="56"/>
  <c r="V2753" i="56"/>
  <c r="V2737" i="56"/>
  <c r="V2721" i="56"/>
  <c r="V2705" i="56"/>
  <c r="U2920" i="56"/>
  <c r="U2856" i="56"/>
  <c r="U2792" i="56"/>
  <c r="U2836" i="56"/>
  <c r="U2864" i="56"/>
  <c r="U2800" i="56"/>
  <c r="U2751" i="56"/>
  <c r="U2700" i="56"/>
  <c r="U2921" i="56"/>
  <c r="U2905" i="56"/>
  <c r="U2889" i="56"/>
  <c r="U2873" i="56"/>
  <c r="U2857" i="56"/>
  <c r="U2841" i="56"/>
  <c r="U2825" i="56"/>
  <c r="U2809" i="56"/>
  <c r="U2793" i="56"/>
  <c r="U2777" i="56"/>
  <c r="U2761" i="56"/>
  <c r="U2741" i="56"/>
  <c r="U2715" i="56"/>
  <c r="U2696" i="56"/>
  <c r="U2748" i="56"/>
  <c r="U2927" i="56"/>
  <c r="U2911" i="56"/>
  <c r="U2895" i="56"/>
  <c r="U2879" i="56"/>
  <c r="U2863" i="56"/>
  <c r="U2847" i="56"/>
  <c r="U2831" i="56"/>
  <c r="U2815" i="56"/>
  <c r="U2799" i="56"/>
  <c r="U2783" i="56"/>
  <c r="U2767" i="56"/>
  <c r="U2749" i="56"/>
  <c r="U2723" i="56"/>
  <c r="U2704" i="56"/>
  <c r="U2768" i="56"/>
  <c r="U2926" i="56"/>
  <c r="U2910" i="56"/>
  <c r="U2894" i="56"/>
  <c r="U2878" i="56"/>
  <c r="U2862" i="56"/>
  <c r="U2846" i="56"/>
  <c r="U2830" i="56"/>
  <c r="U2814" i="56"/>
  <c r="U2798" i="56"/>
  <c r="U2782" i="56"/>
  <c r="U2766" i="56"/>
  <c r="U2753" i="56"/>
  <c r="U2727" i="56"/>
  <c r="U2708" i="56"/>
  <c r="U2746" i="56"/>
  <c r="U2730" i="56"/>
  <c r="U2714" i="56"/>
  <c r="U2698" i="56"/>
  <c r="Y2788" i="56"/>
  <c r="Y2780" i="56"/>
  <c r="Y2792" i="56"/>
  <c r="Y2889" i="56"/>
  <c r="Y2841" i="56"/>
  <c r="Y2793" i="56"/>
  <c r="Y2724" i="56"/>
  <c r="Y2927" i="56"/>
  <c r="Y2863" i="56"/>
  <c r="Y2815" i="56"/>
  <c r="Y2767" i="56"/>
  <c r="Y2922" i="56"/>
  <c r="Y2874" i="56"/>
  <c r="Y2826" i="56"/>
  <c r="Y2778" i="56"/>
  <c r="Y2720" i="56"/>
  <c r="Y2722" i="56"/>
  <c r="R2911" i="56"/>
  <c r="R2787" i="56"/>
  <c r="R2815" i="56"/>
  <c r="R2916" i="56"/>
  <c r="R2852" i="56"/>
  <c r="R2804" i="56"/>
  <c r="R2739" i="56"/>
  <c r="R2724" i="56"/>
  <c r="R2898" i="56"/>
  <c r="R2834" i="56"/>
  <c r="R2786" i="56"/>
  <c r="R2728" i="56"/>
  <c r="R2740" i="56"/>
  <c r="R2873" i="56"/>
  <c r="R2809" i="56"/>
  <c r="R2761" i="56"/>
  <c r="R2700" i="56"/>
  <c r="R2737" i="56"/>
  <c r="Q2925" i="56"/>
  <c r="Q2877" i="56"/>
  <c r="Q2829" i="56"/>
  <c r="Q2781" i="56"/>
  <c r="Q2719" i="56"/>
  <c r="Q2923" i="56"/>
  <c r="Q2875" i="56"/>
  <c r="Q2827" i="56"/>
  <c r="Q2779" i="56"/>
  <c r="Q2724" i="56"/>
  <c r="Q2752" i="56"/>
  <c r="Q2870" i="56"/>
  <c r="Q2806" i="56"/>
  <c r="Q2731" i="56"/>
  <c r="Q2714" i="56"/>
  <c r="X2793" i="56"/>
  <c r="X2873" i="56"/>
  <c r="X2740" i="56"/>
  <c r="X2870" i="56"/>
  <c r="X2790" i="56"/>
  <c r="O2926" i="56"/>
  <c r="O2902" i="56"/>
  <c r="O2882" i="56"/>
  <c r="O2907" i="56"/>
  <c r="O2827" i="56"/>
  <c r="O2779" i="56"/>
  <c r="O2699" i="56"/>
  <c r="O2833" i="56"/>
  <c r="O2755" i="56"/>
  <c r="O2896" i="56"/>
  <c r="O2848" i="56"/>
  <c r="O2800" i="56"/>
  <c r="O2749" i="56"/>
  <c r="O2740" i="56"/>
  <c r="O2692" i="56"/>
  <c r="P2801" i="56"/>
  <c r="P2765" i="56"/>
  <c r="P2902" i="56"/>
  <c r="P2854" i="56"/>
  <c r="P2806" i="56"/>
  <c r="P2757" i="56"/>
  <c r="P2693" i="56"/>
  <c r="P2876" i="56"/>
  <c r="P2812" i="56"/>
  <c r="P2764" i="56"/>
  <c r="P2701" i="56"/>
  <c r="P2927" i="56"/>
  <c r="P2879" i="56"/>
  <c r="P2831" i="56"/>
  <c r="P2783" i="56"/>
  <c r="P2724" i="56"/>
  <c r="P2743" i="56"/>
  <c r="P2695" i="56"/>
  <c r="S2834" i="56"/>
  <c r="S2907" i="56"/>
  <c r="S2859" i="56"/>
  <c r="S2811" i="56"/>
  <c r="S2743" i="56"/>
  <c r="S2913" i="56"/>
  <c r="S2785" i="56"/>
  <c r="S2735" i="56"/>
  <c r="S2920" i="56"/>
  <c r="S2872" i="56"/>
  <c r="S2824" i="56"/>
  <c r="S2776" i="56"/>
  <c r="S2723" i="56"/>
  <c r="S2736" i="56"/>
  <c r="Z2779" i="56"/>
  <c r="Z2871" i="56"/>
  <c r="Z2831" i="56"/>
  <c r="Z2908" i="56"/>
  <c r="Z2860" i="56"/>
  <c r="Z2812" i="56"/>
  <c r="Z2744" i="56"/>
  <c r="Z2738" i="56"/>
  <c r="Z2894" i="56"/>
  <c r="Z2846" i="56"/>
  <c r="Z2798" i="56"/>
  <c r="Z2752" i="56"/>
  <c r="Z2735" i="56"/>
  <c r="Z2881" i="56"/>
  <c r="Z2833" i="56"/>
  <c r="Z2785" i="56"/>
  <c r="Z2730" i="56"/>
  <c r="Z2745" i="56"/>
  <c r="Z2697" i="56"/>
  <c r="T2817" i="56"/>
  <c r="T2918" i="56"/>
  <c r="T2870" i="56"/>
  <c r="T2822" i="56"/>
  <c r="T2774" i="56"/>
  <c r="T2718" i="56"/>
  <c r="T2788" i="56"/>
  <c r="T2732" i="56"/>
  <c r="T2728" i="56"/>
  <c r="T2907" i="56"/>
  <c r="T2859" i="56"/>
  <c r="T2811" i="56"/>
  <c r="T2763" i="56"/>
  <c r="T2698" i="56"/>
  <c r="T2719" i="56"/>
  <c r="W2786" i="56"/>
  <c r="W2894" i="56"/>
  <c r="W2794" i="56"/>
  <c r="W2907" i="56"/>
  <c r="W2859" i="56"/>
  <c r="W2811" i="56"/>
  <c r="W2742" i="56"/>
  <c r="W2717" i="56"/>
  <c r="W2821" i="56"/>
  <c r="W2734" i="56"/>
  <c r="W2900" i="56"/>
  <c r="W2852" i="56"/>
  <c r="W2804" i="56"/>
  <c r="W2738" i="56"/>
  <c r="W2736" i="56"/>
  <c r="V2863" i="56"/>
  <c r="V2887" i="56"/>
  <c r="V2883" i="56"/>
  <c r="V2904" i="56"/>
  <c r="V2856" i="56"/>
  <c r="V2792" i="56"/>
  <c r="V2719" i="56"/>
  <c r="V2726" i="56"/>
  <c r="V2886" i="56"/>
  <c r="V2822" i="56"/>
  <c r="V2759" i="56"/>
  <c r="V2695" i="56"/>
  <c r="V2901" i="56"/>
  <c r="V2853" i="56"/>
  <c r="V2805" i="56"/>
  <c r="V2731" i="56"/>
  <c r="V2741" i="56"/>
  <c r="V2693" i="56"/>
  <c r="U2816" i="56"/>
  <c r="U2925" i="56"/>
  <c r="U2877" i="56"/>
  <c r="U2829" i="56"/>
  <c r="U2781" i="56"/>
  <c r="U2725" i="56"/>
  <c r="U2713" i="56"/>
  <c r="U2883" i="56"/>
  <c r="U2835" i="56"/>
  <c r="U2787" i="56"/>
  <c r="U2733" i="56"/>
  <c r="U2914" i="56"/>
  <c r="U2866" i="56"/>
  <c r="U2818" i="56"/>
  <c r="U2770" i="56"/>
  <c r="U2692" i="56"/>
  <c r="U2718" i="56"/>
  <c r="Y2884" i="56"/>
  <c r="Y2880" i="56"/>
  <c r="Y2812" i="56"/>
  <c r="Y2772" i="56"/>
  <c r="Y2693" i="56"/>
  <c r="Y2881" i="56"/>
  <c r="Y2849" i="56"/>
  <c r="Y2817" i="56"/>
  <c r="Y2769" i="56"/>
  <c r="Y2737" i="56"/>
  <c r="Y2692" i="56"/>
  <c r="Y2919" i="56"/>
  <c r="Y2887" i="56"/>
  <c r="Y2855" i="56"/>
  <c r="Y2823" i="56"/>
  <c r="Y2775" i="56"/>
  <c r="Y2732" i="56"/>
  <c r="Y2725" i="56"/>
  <c r="Y2898" i="56"/>
  <c r="Y2866" i="56"/>
  <c r="Y2818" i="56"/>
  <c r="Y2786" i="56"/>
  <c r="Y2752" i="56"/>
  <c r="Y2707" i="56"/>
  <c r="Y2746" i="56"/>
  <c r="Y2714" i="56"/>
  <c r="R2847" i="56"/>
  <c r="R2819" i="56"/>
  <c r="R2891" i="56"/>
  <c r="R2895" i="56"/>
  <c r="R2839" i="56"/>
  <c r="R2924" i="56"/>
  <c r="R2892" i="56"/>
  <c r="R2860" i="56"/>
  <c r="R2828" i="56"/>
  <c r="R2796" i="56"/>
  <c r="R2764" i="56"/>
  <c r="R2726" i="56"/>
  <c r="R2711" i="56"/>
  <c r="R2906" i="56"/>
  <c r="R2858" i="56"/>
  <c r="R2826" i="56"/>
  <c r="R2794" i="56"/>
  <c r="R2778" i="56"/>
  <c r="R2734" i="56"/>
  <c r="R2696" i="56"/>
  <c r="R2692" i="56"/>
  <c r="R2897" i="56"/>
  <c r="R2865" i="56"/>
  <c r="R2833" i="56"/>
  <c r="R2785" i="56"/>
  <c r="R2751" i="56"/>
  <c r="R2745" i="56"/>
  <c r="R2713" i="56"/>
  <c r="Q2860" i="56"/>
  <c r="Q2776" i="56"/>
  <c r="Q2901" i="56"/>
  <c r="Q2869" i="56"/>
  <c r="Q2837" i="56"/>
  <c r="Q2805" i="56"/>
  <c r="Q2773" i="56"/>
  <c r="Q2732" i="56"/>
  <c r="Q2707" i="56"/>
  <c r="Q2899" i="56"/>
  <c r="Q2867" i="56"/>
  <c r="Q2835" i="56"/>
  <c r="Q2803" i="56"/>
  <c r="Q2771" i="56"/>
  <c r="Q2737" i="56"/>
  <c r="Q2692" i="56"/>
  <c r="Q2736" i="56"/>
  <c r="Q2910" i="56"/>
  <c r="Q2878" i="56"/>
  <c r="Q2846" i="56"/>
  <c r="Q2814" i="56"/>
  <c r="Q2782" i="56"/>
  <c r="Q2725" i="56"/>
  <c r="Q2754" i="56"/>
  <c r="Q2722" i="56"/>
  <c r="X2909" i="56"/>
  <c r="X2781" i="56"/>
  <c r="X2837" i="56"/>
  <c r="X2777" i="56"/>
  <c r="X2910" i="56"/>
  <c r="X2878" i="56"/>
  <c r="X2846" i="56"/>
  <c r="X2814" i="56"/>
  <c r="X2782" i="56"/>
  <c r="X2746" i="56"/>
  <c r="X2701" i="56"/>
  <c r="X2692" i="56"/>
  <c r="X2836" i="56"/>
  <c r="X2788" i="56"/>
  <c r="X2757" i="56"/>
  <c r="X2712" i="56"/>
  <c r="X2765" i="56"/>
  <c r="X2923" i="56"/>
  <c r="X2891" i="56"/>
  <c r="X2859" i="56"/>
  <c r="X2827" i="56"/>
  <c r="X2779" i="56"/>
  <c r="X2742" i="56"/>
  <c r="X2697" i="56"/>
  <c r="X2735" i="56"/>
  <c r="X2703" i="56"/>
  <c r="O2890" i="56"/>
  <c r="O2894" i="56"/>
  <c r="O2906" i="56"/>
  <c r="O2806" i="56"/>
  <c r="O2850" i="56"/>
  <c r="O2706" i="56"/>
  <c r="O2899" i="56"/>
  <c r="O2867" i="56"/>
  <c r="O2835" i="56"/>
  <c r="O2803" i="56"/>
  <c r="O2771" i="56"/>
  <c r="O2731" i="56"/>
  <c r="O2757" i="56"/>
  <c r="O2921" i="56"/>
  <c r="O2841" i="56"/>
  <c r="O2777" i="56"/>
  <c r="O2742" i="56"/>
  <c r="O2697" i="56"/>
  <c r="O2703" i="56"/>
  <c r="O2904" i="56"/>
  <c r="O2872" i="56"/>
  <c r="O2840" i="56"/>
  <c r="O2808" i="56"/>
  <c r="O2776" i="56"/>
  <c r="O2743" i="56"/>
  <c r="O2698" i="56"/>
  <c r="O2732" i="56"/>
  <c r="O2700" i="56"/>
  <c r="P2789" i="56"/>
  <c r="P2793" i="56"/>
  <c r="P2926" i="56"/>
  <c r="P2894" i="56"/>
  <c r="P2862" i="56"/>
  <c r="P2830" i="56"/>
  <c r="P2798" i="56"/>
  <c r="P2766" i="56"/>
  <c r="P2725" i="56"/>
  <c r="P2769" i="56"/>
  <c r="P2772" i="56"/>
  <c r="P2733" i="56"/>
  <c r="P2748" i="56"/>
  <c r="P2919" i="56"/>
  <c r="P2887" i="56"/>
  <c r="P2855" i="56"/>
  <c r="P2823" i="56"/>
  <c r="P2791" i="56"/>
  <c r="P2756" i="56"/>
  <c r="P2718" i="56"/>
  <c r="P2751" i="56"/>
  <c r="P2719" i="56"/>
  <c r="S2778" i="56"/>
  <c r="S2866" i="56"/>
  <c r="S2854" i="56"/>
  <c r="S2737" i="56"/>
  <c r="S2899" i="56"/>
  <c r="S2851" i="56"/>
  <c r="S2819" i="56"/>
  <c r="S2787" i="56"/>
  <c r="S2749" i="56"/>
  <c r="S2711" i="56"/>
  <c r="S2873" i="56"/>
  <c r="S2841" i="56"/>
  <c r="S2809" i="56"/>
  <c r="S2777" i="56"/>
  <c r="S2741" i="56"/>
  <c r="S2703" i="56"/>
  <c r="S2912" i="56"/>
  <c r="S2880" i="56"/>
  <c r="S2848" i="56"/>
  <c r="S2816" i="56"/>
  <c r="S2784" i="56"/>
  <c r="S2755" i="56"/>
  <c r="S2710" i="56"/>
  <c r="S2744" i="56"/>
  <c r="S2712" i="56"/>
  <c r="Z2875" i="56"/>
  <c r="Z2899" i="56"/>
  <c r="Z2919" i="56"/>
  <c r="Z2927" i="56"/>
  <c r="Z2799" i="56"/>
  <c r="Z2916" i="56"/>
  <c r="Z2884" i="56"/>
  <c r="Z2852" i="56"/>
  <c r="Z2820" i="56"/>
  <c r="Z2788" i="56"/>
  <c r="Z2750" i="56"/>
  <c r="Z2712" i="56"/>
  <c r="Z2918" i="56"/>
  <c r="Z2886" i="56"/>
  <c r="Z2854" i="56"/>
  <c r="Z2822" i="56"/>
  <c r="Z2790" i="56"/>
  <c r="Z2758" i="56"/>
  <c r="Z2720" i="56"/>
  <c r="Z2751" i="56"/>
  <c r="Z2921" i="56"/>
  <c r="Z2889" i="56"/>
  <c r="Z2857" i="56"/>
  <c r="Z2825" i="56"/>
  <c r="Z2793" i="56"/>
  <c r="Z2761" i="56"/>
  <c r="Z2724" i="56"/>
  <c r="Z2753" i="56"/>
  <c r="Z2721" i="56"/>
  <c r="T2849" i="56"/>
  <c r="T2845" i="56"/>
  <c r="T2901" i="56"/>
  <c r="T2769" i="56"/>
  <c r="T2910" i="56"/>
  <c r="T2878" i="56"/>
  <c r="T2846" i="56"/>
  <c r="T2814" i="56"/>
  <c r="T2766" i="56"/>
  <c r="T2724" i="56"/>
  <c r="T2924" i="56"/>
  <c r="T2876" i="56"/>
  <c r="T2812" i="56"/>
  <c r="T2780" i="56"/>
  <c r="T2745" i="56"/>
  <c r="T2700" i="56"/>
  <c r="T2712" i="56"/>
  <c r="T2915" i="56"/>
  <c r="T2883" i="56"/>
  <c r="T2835" i="56"/>
  <c r="T2803" i="56"/>
  <c r="T2771" i="56"/>
  <c r="T2704" i="56"/>
  <c r="T2743" i="56"/>
  <c r="T2711" i="56"/>
  <c r="W2902" i="56"/>
  <c r="W2882" i="56"/>
  <c r="W2862" i="56"/>
  <c r="W2826" i="56"/>
  <c r="W2695" i="56"/>
  <c r="W2819" i="56"/>
  <c r="W2780" i="56"/>
  <c r="V2795" i="56"/>
  <c r="V2831" i="56"/>
  <c r="V2919" i="56"/>
  <c r="V2851" i="56"/>
  <c r="V2720" i="56"/>
  <c r="V2912" i="56"/>
  <c r="V2880" i="56"/>
  <c r="V2848" i="56"/>
  <c r="V2816" i="56"/>
  <c r="V2784" i="56"/>
  <c r="V2751" i="56"/>
  <c r="V2732" i="56"/>
  <c r="V2742" i="56"/>
  <c r="V2862" i="56"/>
  <c r="V2814" i="56"/>
  <c r="V2766" i="56"/>
  <c r="V2727" i="56"/>
  <c r="V2775" i="56"/>
  <c r="V2909" i="56"/>
  <c r="V2877" i="56"/>
  <c r="V2829" i="56"/>
  <c r="V2797" i="56"/>
  <c r="V2765" i="56"/>
  <c r="V2718" i="56"/>
  <c r="V2749" i="56"/>
  <c r="V2717" i="56"/>
  <c r="U2904" i="56"/>
  <c r="U2776" i="56"/>
  <c r="U2848" i="56"/>
  <c r="U2804" i="56"/>
  <c r="U2812" i="56"/>
  <c r="U2697" i="56"/>
  <c r="U2901" i="56"/>
  <c r="U2869" i="56"/>
  <c r="U2837" i="56"/>
  <c r="U2805" i="56"/>
  <c r="U2773" i="56"/>
  <c r="U2731" i="56"/>
  <c r="U2693" i="56"/>
  <c r="U2923" i="56"/>
  <c r="U2891" i="56"/>
  <c r="U2859" i="56"/>
  <c r="U2827" i="56"/>
  <c r="U2795" i="56"/>
  <c r="U2763" i="56"/>
  <c r="U2720" i="56"/>
  <c r="U2764" i="56"/>
  <c r="U2906" i="56"/>
  <c r="U2874" i="56"/>
  <c r="U2842" i="56"/>
  <c r="U2810" i="56"/>
  <c r="U2778" i="56"/>
  <c r="U2743" i="56"/>
  <c r="U2705" i="56"/>
  <c r="U2742" i="56"/>
  <c r="U2710" i="56"/>
  <c r="Y2916" i="56"/>
  <c r="Y2760" i="56"/>
  <c r="Y2921" i="56"/>
  <c r="Y2873" i="56"/>
  <c r="Y2825" i="56"/>
  <c r="Y2777" i="56"/>
  <c r="Y2743" i="56"/>
  <c r="Y2757" i="56"/>
  <c r="Y2895" i="56"/>
  <c r="Y2847" i="56"/>
  <c r="Y2783" i="56"/>
  <c r="Y2719" i="56"/>
  <c r="Y2747" i="56"/>
  <c r="Y2906" i="56"/>
  <c r="Y2842" i="56"/>
  <c r="Y2794" i="56"/>
  <c r="Y2739" i="56"/>
  <c r="Y2754" i="56"/>
  <c r="Y2706" i="56"/>
  <c r="R2915" i="56"/>
  <c r="R2923" i="56"/>
  <c r="R2871" i="56"/>
  <c r="R2756" i="56"/>
  <c r="R2884" i="56"/>
  <c r="R2836" i="56"/>
  <c r="R2788" i="56"/>
  <c r="R2772" i="56"/>
  <c r="R2694" i="56"/>
  <c r="R2914" i="56"/>
  <c r="R2866" i="56"/>
  <c r="R2818" i="56"/>
  <c r="R2770" i="56"/>
  <c r="R2702" i="56"/>
  <c r="R2921" i="56"/>
  <c r="R2889" i="56"/>
  <c r="R2841" i="56"/>
  <c r="R2793" i="56"/>
  <c r="R2738" i="56"/>
  <c r="R2721" i="56"/>
  <c r="Q2896" i="56"/>
  <c r="Q2909" i="56"/>
  <c r="Q2861" i="56"/>
  <c r="Q2797" i="56"/>
  <c r="Q2745" i="56"/>
  <c r="Q2700" i="56"/>
  <c r="Q2907" i="56"/>
  <c r="Q2859" i="56"/>
  <c r="Q2811" i="56"/>
  <c r="Q2743" i="56"/>
  <c r="Q2772" i="56"/>
  <c r="Q2918" i="56"/>
  <c r="Q2886" i="56"/>
  <c r="Q2838" i="56"/>
  <c r="Q2790" i="56"/>
  <c r="Q2774" i="56"/>
  <c r="Q2712" i="56"/>
  <c r="Q2746" i="56"/>
  <c r="Q2698" i="56"/>
  <c r="X2813" i="56"/>
  <c r="X2869" i="56"/>
  <c r="X2897" i="56"/>
  <c r="X2918" i="56"/>
  <c r="X2886" i="56"/>
  <c r="X2838" i="56"/>
  <c r="X2806" i="56"/>
  <c r="X2752" i="56"/>
  <c r="X2714" i="56"/>
  <c r="X2908" i="56"/>
  <c r="X2780" i="56"/>
  <c r="X2744" i="56"/>
  <c r="X2706" i="56"/>
  <c r="X2753" i="56"/>
  <c r="X2705" i="56"/>
  <c r="X2899" i="56"/>
  <c r="X2867" i="56"/>
  <c r="X2835" i="56"/>
  <c r="X2803" i="56"/>
  <c r="X2771" i="56"/>
  <c r="X2729" i="56"/>
  <c r="X2759" i="56"/>
  <c r="X2743" i="56"/>
  <c r="X2695" i="56"/>
  <c r="O2858" i="56"/>
  <c r="O2862" i="56"/>
  <c r="O2838" i="56"/>
  <c r="O2818" i="56"/>
  <c r="O2923" i="56"/>
  <c r="O2875" i="56"/>
  <c r="O2843" i="56"/>
  <c r="O2795" i="56"/>
  <c r="O2737" i="56"/>
  <c r="O2751" i="56"/>
  <c r="O2769" i="56"/>
  <c r="O2729" i="56"/>
  <c r="O2725" i="56"/>
  <c r="O2880" i="56"/>
  <c r="O2832" i="56"/>
  <c r="O2784" i="56"/>
  <c r="O2730" i="56"/>
  <c r="O2711" i="56"/>
  <c r="O2708" i="56"/>
  <c r="P2713" i="56"/>
  <c r="P2886" i="56"/>
  <c r="P2838" i="56"/>
  <c r="P2790" i="56"/>
  <c r="P2738" i="56"/>
  <c r="P2908" i="56"/>
  <c r="P2860" i="56"/>
  <c r="P2746" i="56"/>
  <c r="P2761" i="56"/>
  <c r="P2911" i="56"/>
  <c r="P2863" i="56"/>
  <c r="P2815" i="56"/>
  <c r="P2767" i="56"/>
  <c r="P2705" i="56"/>
  <c r="P2727" i="56"/>
  <c r="S2874" i="56"/>
  <c r="S2838" i="56"/>
  <c r="S2753" i="56"/>
  <c r="S2923" i="56"/>
  <c r="S2891" i="56"/>
  <c r="S2843" i="56"/>
  <c r="S2795" i="56"/>
  <c r="S2763" i="56"/>
  <c r="S2698" i="56"/>
  <c r="S2849" i="56"/>
  <c r="S2754" i="56"/>
  <c r="S2750" i="56"/>
  <c r="S2888" i="56"/>
  <c r="S2840" i="56"/>
  <c r="S2792" i="56"/>
  <c r="S2760" i="56"/>
  <c r="S2697" i="56"/>
  <c r="S2720" i="56"/>
  <c r="Z2843" i="56"/>
  <c r="Z2803" i="56"/>
  <c r="Z2895" i="56"/>
  <c r="Z2924" i="56"/>
  <c r="Z2876" i="56"/>
  <c r="Z2828" i="56"/>
  <c r="Z2764" i="56"/>
  <c r="Z2699" i="56"/>
  <c r="Z2910" i="56"/>
  <c r="Z2862" i="56"/>
  <c r="Z2830" i="56"/>
  <c r="Z2782" i="56"/>
  <c r="Z2726" i="56"/>
  <c r="Z2700" i="56"/>
  <c r="Z2897" i="56"/>
  <c r="Z2849" i="56"/>
  <c r="Z2801" i="56"/>
  <c r="Z2756" i="56"/>
  <c r="Z2692" i="56"/>
  <c r="Z2713" i="56"/>
  <c r="T2825" i="56"/>
  <c r="T2902" i="56"/>
  <c r="T2854" i="56"/>
  <c r="T2806" i="56"/>
  <c r="T2756" i="56"/>
  <c r="T2692" i="56"/>
  <c r="T2758" i="56"/>
  <c r="T2694" i="56"/>
  <c r="T2923" i="56"/>
  <c r="T2875" i="56"/>
  <c r="T2827" i="56"/>
  <c r="T2779" i="56"/>
  <c r="T2717" i="56"/>
  <c r="T2735" i="56"/>
  <c r="W2870" i="56"/>
  <c r="W2830" i="56"/>
  <c r="W2858" i="56"/>
  <c r="W2923" i="56"/>
  <c r="W2875" i="56"/>
  <c r="W2827" i="56"/>
  <c r="W2779" i="56"/>
  <c r="W2723" i="56"/>
  <c r="W2770" i="56"/>
  <c r="W2773" i="56"/>
  <c r="W2715" i="56"/>
  <c r="W2711" i="56"/>
  <c r="W2868" i="56"/>
  <c r="W2820" i="56"/>
  <c r="W2772" i="56"/>
  <c r="W2719" i="56"/>
  <c r="W2752" i="56"/>
  <c r="W2704" i="56"/>
  <c r="V2799" i="56"/>
  <c r="V2823" i="56"/>
  <c r="V2819" i="56"/>
  <c r="V2920" i="56"/>
  <c r="V2872" i="56"/>
  <c r="V2824" i="56"/>
  <c r="V2776" i="56"/>
  <c r="V2760" i="56"/>
  <c r="V2700" i="56"/>
  <c r="V2918" i="56"/>
  <c r="V2870" i="56"/>
  <c r="V2838" i="56"/>
  <c r="V2790" i="56"/>
  <c r="V2714" i="56"/>
  <c r="V2755" i="56"/>
  <c r="V2885" i="56"/>
  <c r="V2837" i="56"/>
  <c r="V2789" i="56"/>
  <c r="V2750" i="56"/>
  <c r="V2757" i="56"/>
  <c r="V2709" i="56"/>
  <c r="U2908" i="56"/>
  <c r="U2703" i="56"/>
  <c r="U2893" i="56"/>
  <c r="U2845" i="56"/>
  <c r="U2797" i="56"/>
  <c r="U2744" i="56"/>
  <c r="U2760" i="56"/>
  <c r="U2899" i="56"/>
  <c r="U2851" i="56"/>
  <c r="U2803" i="56"/>
  <c r="U2752" i="56"/>
  <c r="U2716" i="56"/>
  <c r="U2882" i="56"/>
  <c r="U2834" i="56"/>
  <c r="U2786" i="56"/>
  <c r="U2737" i="56"/>
  <c r="U2750" i="56"/>
  <c r="U2702" i="56"/>
  <c r="Y2876" i="56"/>
  <c r="Y2824" i="56"/>
  <c r="Y2712" i="56"/>
  <c r="Y2913" i="56"/>
  <c r="Y2897" i="56"/>
  <c r="Y2865" i="56"/>
  <c r="Y2833" i="56"/>
  <c r="Y2801" i="56"/>
  <c r="Y2785" i="56"/>
  <c r="Y2756" i="56"/>
  <c r="Y2711" i="56"/>
  <c r="Y2741" i="56"/>
  <c r="Y2903" i="56"/>
  <c r="Y2871" i="56"/>
  <c r="Y2839" i="56"/>
  <c r="Y2751" i="56"/>
  <c r="Y2713" i="56"/>
  <c r="Y2914" i="56"/>
  <c r="Y2882" i="56"/>
  <c r="Y2850" i="56"/>
  <c r="Y2834" i="56"/>
  <c r="Y2802" i="56"/>
  <c r="Y2770" i="56"/>
  <c r="Y2733" i="56"/>
  <c r="Y2730" i="56"/>
  <c r="Y2698" i="56"/>
  <c r="R2883" i="56"/>
  <c r="R2799" i="56"/>
  <c r="R2827" i="56"/>
  <c r="R2903" i="56"/>
  <c r="R2775" i="56"/>
  <c r="R2908" i="56"/>
  <c r="R2876" i="56"/>
  <c r="R2844" i="56"/>
  <c r="R2812" i="56"/>
  <c r="R2780" i="56"/>
  <c r="R2752" i="56"/>
  <c r="R2707" i="56"/>
  <c r="R2922" i="56"/>
  <c r="R2890" i="56"/>
  <c r="R2874" i="56"/>
  <c r="R2842" i="56"/>
  <c r="R2810" i="56"/>
  <c r="R2762" i="56"/>
  <c r="R2715" i="56"/>
  <c r="R2746" i="56"/>
  <c r="R2913" i="56"/>
  <c r="R2881" i="56"/>
  <c r="R2849" i="56"/>
  <c r="R2817" i="56"/>
  <c r="R2801" i="56"/>
  <c r="R2769" i="56"/>
  <c r="R2732" i="56"/>
  <c r="R2706" i="56"/>
  <c r="R2729" i="56"/>
  <c r="R2697" i="56"/>
  <c r="Q2924" i="56"/>
  <c r="Q2796" i="56"/>
  <c r="Q2792" i="56"/>
  <c r="Q2917" i="56"/>
  <c r="Q2885" i="56"/>
  <c r="Q2853" i="56"/>
  <c r="Q2821" i="56"/>
  <c r="Q2789" i="56"/>
  <c r="Q2751" i="56"/>
  <c r="Q2713" i="56"/>
  <c r="Q2915" i="56"/>
  <c r="Q2883" i="56"/>
  <c r="Q2851" i="56"/>
  <c r="Q2819" i="56"/>
  <c r="Q2787" i="56"/>
  <c r="Q2756" i="56"/>
  <c r="Q2711" i="56"/>
  <c r="Q2760" i="56"/>
  <c r="Q2704" i="56"/>
  <c r="Q2926" i="56"/>
  <c r="Q2894" i="56"/>
  <c r="Q2862" i="56"/>
  <c r="Q2830" i="56"/>
  <c r="Q2798" i="56"/>
  <c r="Q2766" i="56"/>
  <c r="Q2744" i="56"/>
  <c r="Q2699" i="56"/>
  <c r="Q2738" i="56"/>
  <c r="Q2706" i="56"/>
  <c r="X2901" i="56"/>
  <c r="X2865" i="56"/>
  <c r="X2926" i="56"/>
  <c r="X2894" i="56"/>
  <c r="X2862" i="56"/>
  <c r="X2830" i="56"/>
  <c r="X2798" i="56"/>
  <c r="X2766" i="56"/>
  <c r="X2720" i="56"/>
  <c r="X2750" i="56"/>
  <c r="X2900" i="56"/>
  <c r="X2868" i="56"/>
  <c r="X2804" i="56"/>
  <c r="X2772" i="56"/>
  <c r="X2738" i="56"/>
  <c r="X2693" i="56"/>
  <c r="X2724" i="56"/>
  <c r="X2907" i="56"/>
  <c r="X2875" i="56"/>
  <c r="X2843" i="56"/>
  <c r="X2811" i="56"/>
  <c r="X2795" i="56"/>
  <c r="X2763" i="56"/>
  <c r="X2716" i="56"/>
  <c r="X2751" i="56"/>
  <c r="X2719" i="56"/>
  <c r="O2810" i="56"/>
  <c r="O2830" i="56"/>
  <c r="O2870" i="56"/>
  <c r="O2914" i="56"/>
  <c r="O2786" i="56"/>
  <c r="O2915" i="56"/>
  <c r="O2883" i="56"/>
  <c r="O2851" i="56"/>
  <c r="O2819" i="56"/>
  <c r="O2787" i="56"/>
  <c r="O2750" i="56"/>
  <c r="O2705" i="56"/>
  <c r="O2722" i="56"/>
  <c r="O2889" i="56"/>
  <c r="O2857" i="56"/>
  <c r="O2809" i="56"/>
  <c r="O2761" i="56"/>
  <c r="O2723" i="56"/>
  <c r="O2766" i="56"/>
  <c r="O2920" i="56"/>
  <c r="O2888" i="56"/>
  <c r="O2856" i="56"/>
  <c r="O2824" i="56"/>
  <c r="O2792" i="56"/>
  <c r="O2760" i="56"/>
  <c r="O2717" i="56"/>
  <c r="O2748" i="56"/>
  <c r="O2716" i="56"/>
  <c r="P2913" i="56"/>
  <c r="P2797" i="56"/>
  <c r="P2857" i="56"/>
  <c r="P2726" i="56"/>
  <c r="P2910" i="56"/>
  <c r="P2878" i="56"/>
  <c r="P2846" i="56"/>
  <c r="P2814" i="56"/>
  <c r="P2782" i="56"/>
  <c r="P2744" i="56"/>
  <c r="P2706" i="56"/>
  <c r="P2868" i="56"/>
  <c r="P2820" i="56"/>
  <c r="P2788" i="56"/>
  <c r="P2752" i="56"/>
  <c r="P2714" i="56"/>
  <c r="P2700" i="56"/>
  <c r="P2903" i="56"/>
  <c r="P2871" i="56"/>
  <c r="P2839" i="56"/>
  <c r="P2807" i="56"/>
  <c r="P2775" i="56"/>
  <c r="P2737" i="56"/>
  <c r="P2692" i="56"/>
  <c r="P2735" i="56"/>
  <c r="P2703" i="56"/>
  <c r="S2790" i="56"/>
  <c r="S2802" i="56"/>
  <c r="S2770" i="56"/>
  <c r="S2705" i="56"/>
  <c r="S2915" i="56"/>
  <c r="S2883" i="56"/>
  <c r="S2867" i="56"/>
  <c r="S2835" i="56"/>
  <c r="S2803" i="56"/>
  <c r="S2771" i="56"/>
  <c r="S2730" i="56"/>
  <c r="S2731" i="56"/>
  <c r="S2905" i="56"/>
  <c r="S2857" i="56"/>
  <c r="S2825" i="56"/>
  <c r="S2793" i="56"/>
  <c r="S2761" i="56"/>
  <c r="S2722" i="56"/>
  <c r="S2774" i="56"/>
  <c r="S2896" i="56"/>
  <c r="S2864" i="56"/>
  <c r="S2832" i="56"/>
  <c r="S2800" i="56"/>
  <c r="S2768" i="56"/>
  <c r="S2729" i="56"/>
  <c r="S2728" i="56"/>
  <c r="S2696" i="56"/>
  <c r="Z2887" i="56"/>
  <c r="Z2811" i="56"/>
  <c r="Z2835" i="56"/>
  <c r="Z2839" i="56"/>
  <c r="Z2863" i="56"/>
  <c r="Z2716" i="56"/>
  <c r="Z2900" i="56"/>
  <c r="Z2868" i="56"/>
  <c r="Z2836" i="56"/>
  <c r="Z2804" i="56"/>
  <c r="Z2772" i="56"/>
  <c r="Z2731" i="56"/>
  <c r="Z2775" i="56"/>
  <c r="Z2706" i="56"/>
  <c r="Z2902" i="56"/>
  <c r="Z2870" i="56"/>
  <c r="Z2838" i="56"/>
  <c r="Z2806" i="56"/>
  <c r="Z2774" i="56"/>
  <c r="Z2739" i="56"/>
  <c r="Z2694" i="56"/>
  <c r="Z2719" i="56"/>
  <c r="Z2905" i="56"/>
  <c r="Z2873" i="56"/>
  <c r="Z2841" i="56"/>
  <c r="Z2809" i="56"/>
  <c r="Z2777" i="56"/>
  <c r="Z2743" i="56"/>
  <c r="Z2698" i="56"/>
  <c r="Z2737" i="56"/>
  <c r="Z2705" i="56"/>
  <c r="T2913" i="56"/>
  <c r="T2785" i="56"/>
  <c r="T2926" i="56"/>
  <c r="T2894" i="56"/>
  <c r="T2862" i="56"/>
  <c r="T2830" i="56"/>
  <c r="T2798" i="56"/>
  <c r="T2782" i="56"/>
  <c r="T2750" i="56"/>
  <c r="T2705" i="56"/>
  <c r="T2773" i="56"/>
  <c r="T2860" i="56"/>
  <c r="T2796" i="56"/>
  <c r="T2764" i="56"/>
  <c r="T2726" i="56"/>
  <c r="T2744" i="56"/>
  <c r="T2693" i="56"/>
  <c r="T2899" i="56"/>
  <c r="T2867" i="56"/>
  <c r="T2851" i="56"/>
  <c r="T2819" i="56"/>
  <c r="T2787" i="56"/>
  <c r="T2749" i="56"/>
  <c r="T2730" i="56"/>
  <c r="T2759" i="56"/>
  <c r="T2727" i="56"/>
  <c r="T2695" i="56"/>
  <c r="W2834" i="56"/>
  <c r="W2838" i="56"/>
  <c r="W2926" i="56"/>
  <c r="W2798" i="56"/>
  <c r="W2890" i="56"/>
  <c r="W2759" i="56"/>
  <c r="W2915" i="56"/>
  <c r="W2899" i="56"/>
  <c r="W2883" i="56"/>
  <c r="W2867" i="56"/>
  <c r="W2851" i="56"/>
  <c r="W2835" i="56"/>
  <c r="W2803" i="56"/>
  <c r="W2787" i="56"/>
  <c r="W2771" i="56"/>
  <c r="W2755" i="56"/>
  <c r="W2729" i="56"/>
  <c r="W2710" i="56"/>
  <c r="W2733" i="56"/>
  <c r="W2861" i="56"/>
  <c r="W2845" i="56"/>
  <c r="W2781" i="56"/>
  <c r="W2765" i="56"/>
  <c r="W2747" i="56"/>
  <c r="W2721" i="56"/>
  <c r="W2702" i="56"/>
  <c r="W2730" i="56"/>
  <c r="W2924" i="56"/>
  <c r="W2908" i="56"/>
  <c r="W2892" i="56"/>
  <c r="W2876" i="56"/>
  <c r="W2860" i="56"/>
  <c r="W2844" i="56"/>
  <c r="W2828" i="56"/>
  <c r="W2812" i="56"/>
  <c r="W2796" i="56"/>
  <c r="W2764" i="56"/>
  <c r="W2751" i="56"/>
  <c r="W2725" i="56"/>
  <c r="W2706" i="56"/>
  <c r="W2744" i="56"/>
  <c r="W2728" i="56"/>
  <c r="W2712" i="56"/>
  <c r="W2696" i="56"/>
  <c r="V2895" i="56"/>
  <c r="V2891" i="56"/>
  <c r="V2855" i="56"/>
  <c r="V2915" i="56"/>
  <c r="V2787" i="56"/>
  <c r="V2896" i="56"/>
  <c r="V2864" i="56"/>
  <c r="V2832" i="56"/>
  <c r="V2800" i="56"/>
  <c r="V2768" i="56"/>
  <c r="V2706" i="56"/>
  <c r="V2878" i="56"/>
  <c r="V2846" i="56"/>
  <c r="V2782" i="56"/>
  <c r="V2746" i="56"/>
  <c r="V2708" i="56"/>
  <c r="V2925" i="56"/>
  <c r="V2893" i="56"/>
  <c r="V2861" i="56"/>
  <c r="V2845" i="56"/>
  <c r="V2813" i="56"/>
  <c r="V2781" i="56"/>
  <c r="V2744" i="56"/>
  <c r="V2699" i="56"/>
  <c r="V2733" i="56"/>
  <c r="V2701" i="56"/>
  <c r="U2912" i="56"/>
  <c r="U2784" i="56"/>
  <c r="U2876" i="56"/>
  <c r="U2732" i="56"/>
  <c r="U2917" i="56"/>
  <c r="U2885" i="56"/>
  <c r="U2853" i="56"/>
  <c r="U2821" i="56"/>
  <c r="U2789" i="56"/>
  <c r="U2757" i="56"/>
  <c r="U2712" i="56"/>
  <c r="U2745" i="56"/>
  <c r="U2907" i="56"/>
  <c r="U2875" i="56"/>
  <c r="U2843" i="56"/>
  <c r="U2811" i="56"/>
  <c r="U2779" i="56"/>
  <c r="U2739" i="56"/>
  <c r="U2701" i="56"/>
  <c r="U2922" i="56"/>
  <c r="U2890" i="56"/>
  <c r="U2858" i="56"/>
  <c r="U2826" i="56"/>
  <c r="U2794" i="56"/>
  <c r="U2762" i="56"/>
  <c r="U2724" i="56"/>
  <c r="U2758" i="56"/>
  <c r="U2726" i="56"/>
  <c r="U2694" i="56"/>
  <c r="Y2784" i="56"/>
  <c r="Y2808" i="56"/>
  <c r="Y2764" i="56"/>
  <c r="Y2709" i="56"/>
  <c r="Y2925" i="56"/>
  <c r="Y2909" i="56"/>
  <c r="Y2893" i="56"/>
  <c r="Y2877" i="56"/>
  <c r="Y2861" i="56"/>
  <c r="Y2845" i="56"/>
  <c r="Y2829" i="56"/>
  <c r="Y2813" i="56"/>
  <c r="Y2797" i="56"/>
  <c r="Y2781" i="56"/>
  <c r="Y2765" i="56"/>
  <c r="Y2753" i="56"/>
  <c r="Y2727" i="56"/>
  <c r="Y2708" i="56"/>
  <c r="Y2715" i="56"/>
  <c r="Y2915" i="56"/>
  <c r="Y2899" i="56"/>
  <c r="Y2883" i="56"/>
  <c r="Y2867" i="56"/>
  <c r="Y2851" i="56"/>
  <c r="Y2835" i="56"/>
  <c r="Y2819" i="56"/>
  <c r="Y2803" i="56"/>
  <c r="Y2787" i="56"/>
  <c r="Y2771" i="56"/>
  <c r="Y2748" i="56"/>
  <c r="Y2729" i="56"/>
  <c r="Y2703" i="56"/>
  <c r="Y2768" i="56"/>
  <c r="Y2926" i="56"/>
  <c r="Y2910" i="56"/>
  <c r="Y2894" i="56"/>
  <c r="Y2878" i="56"/>
  <c r="Y2862" i="56"/>
  <c r="Y2846" i="56"/>
  <c r="Y2830" i="56"/>
  <c r="Y2814" i="56"/>
  <c r="Y2798" i="56"/>
  <c r="Y2782" i="56"/>
  <c r="Y2766" i="56"/>
  <c r="Y2749" i="56"/>
  <c r="Y2723" i="56"/>
  <c r="Y2704" i="56"/>
  <c r="Y2758" i="56"/>
  <c r="Y2742" i="56"/>
  <c r="Y2726" i="56"/>
  <c r="Y2710" i="56"/>
  <c r="Y2694" i="56"/>
  <c r="R2831" i="56"/>
  <c r="R2867" i="56"/>
  <c r="R2803" i="56"/>
  <c r="R2783" i="56"/>
  <c r="R2875" i="56"/>
  <c r="R2811" i="56"/>
  <c r="R2863" i="56"/>
  <c r="R2887" i="56"/>
  <c r="R2823" i="56"/>
  <c r="R2763" i="56"/>
  <c r="R2920" i="56"/>
  <c r="R2904" i="56"/>
  <c r="R2888" i="56"/>
  <c r="R2872" i="56"/>
  <c r="R2856" i="56"/>
  <c r="R2840" i="56"/>
  <c r="R2824" i="56"/>
  <c r="R2808" i="56"/>
  <c r="R2792" i="56"/>
  <c r="R2776" i="56"/>
  <c r="R2760" i="56"/>
  <c r="R2742" i="56"/>
  <c r="R2723" i="56"/>
  <c r="R2704" i="56"/>
  <c r="R2730" i="56"/>
  <c r="R2708" i="56"/>
  <c r="R2918" i="56"/>
  <c r="R2902" i="56"/>
  <c r="R2886" i="56"/>
  <c r="R2870" i="56"/>
  <c r="R2854" i="56"/>
  <c r="R2838" i="56"/>
  <c r="R2822" i="56"/>
  <c r="R2806" i="56"/>
  <c r="R2790" i="56"/>
  <c r="R2774" i="56"/>
  <c r="R2750" i="56"/>
  <c r="R2731" i="56"/>
  <c r="R2712" i="56"/>
  <c r="R2771" i="56"/>
  <c r="R2743" i="56"/>
  <c r="R2925" i="56"/>
  <c r="R2909" i="56"/>
  <c r="R2893" i="56"/>
  <c r="R2877" i="56"/>
  <c r="R2861" i="56"/>
  <c r="R2845" i="56"/>
  <c r="R2829" i="56"/>
  <c r="R2813" i="56"/>
  <c r="R2797" i="56"/>
  <c r="R2781" i="56"/>
  <c r="R2765" i="56"/>
  <c r="R2748" i="56"/>
  <c r="R2722" i="56"/>
  <c r="R2703" i="56"/>
  <c r="R2757" i="56"/>
  <c r="R2741" i="56"/>
  <c r="R2725" i="56"/>
  <c r="R2709" i="56"/>
  <c r="R2693" i="56"/>
  <c r="Q2872" i="56"/>
  <c r="Q2780" i="56"/>
  <c r="Q2852" i="56"/>
  <c r="Q2788" i="56"/>
  <c r="Q2784" i="56"/>
  <c r="Q2913" i="56"/>
  <c r="Q2897" i="56"/>
  <c r="Q2881" i="56"/>
  <c r="Q2865" i="56"/>
  <c r="Q2849" i="56"/>
  <c r="Q2833" i="56"/>
  <c r="Q2817" i="56"/>
  <c r="Q2801" i="56"/>
  <c r="Q2785" i="56"/>
  <c r="Q2769" i="56"/>
  <c r="Q2748" i="56"/>
  <c r="Q2729" i="56"/>
  <c r="Q2703" i="56"/>
  <c r="Q2764" i="56"/>
  <c r="Q2927" i="56"/>
  <c r="Q2911" i="56"/>
  <c r="Q2895" i="56"/>
  <c r="Q2879" i="56"/>
  <c r="Q2863" i="56"/>
  <c r="Q2847" i="56"/>
  <c r="Q2831" i="56"/>
  <c r="Q2815" i="56"/>
  <c r="Q2799" i="56"/>
  <c r="Q2783" i="56"/>
  <c r="Q2767" i="56"/>
  <c r="Q2753" i="56"/>
  <c r="Q2727" i="56"/>
  <c r="Q2708" i="56"/>
  <c r="Q2755" i="56"/>
  <c r="Q2733" i="56"/>
  <c r="Q2701" i="56"/>
  <c r="Q2922" i="56"/>
  <c r="Q2906" i="56"/>
  <c r="Q2890" i="56"/>
  <c r="Q2874" i="56"/>
  <c r="Q2858" i="56"/>
  <c r="Q2842" i="56"/>
  <c r="Q2826" i="56"/>
  <c r="Q2810" i="56"/>
  <c r="Q2794" i="56"/>
  <c r="Q2778" i="56"/>
  <c r="Q2762" i="56"/>
  <c r="Q2741" i="56"/>
  <c r="Q2715" i="56"/>
  <c r="Q2696" i="56"/>
  <c r="Q2750" i="56"/>
  <c r="Q2734" i="56"/>
  <c r="Q2718" i="56"/>
  <c r="Q2702" i="56"/>
  <c r="X2825" i="56"/>
  <c r="X2829" i="56"/>
  <c r="X2885" i="56"/>
  <c r="X2785" i="56"/>
  <c r="X2922" i="56"/>
  <c r="X2906" i="56"/>
  <c r="X2890" i="56"/>
  <c r="X2874" i="56"/>
  <c r="X2858" i="56"/>
  <c r="X2842" i="56"/>
  <c r="X2826" i="56"/>
  <c r="X2810" i="56"/>
  <c r="X2794" i="56"/>
  <c r="X2778" i="56"/>
  <c r="X2762" i="56"/>
  <c r="X2736" i="56"/>
  <c r="X2717" i="56"/>
  <c r="X2698" i="56"/>
  <c r="X2734" i="56"/>
  <c r="X2912" i="56"/>
  <c r="X2864" i="56"/>
  <c r="X2848" i="56"/>
  <c r="X2832" i="56"/>
  <c r="X2816" i="56"/>
  <c r="X2800" i="56"/>
  <c r="X2784" i="56"/>
  <c r="X2768" i="56"/>
  <c r="X2754" i="56"/>
  <c r="X2728" i="56"/>
  <c r="X2709" i="56"/>
  <c r="X2761" i="56"/>
  <c r="X2708" i="56"/>
  <c r="X2919" i="56"/>
  <c r="X2903" i="56"/>
  <c r="X2887" i="56"/>
  <c r="X2871" i="56"/>
  <c r="X2855" i="56"/>
  <c r="X2839" i="56"/>
  <c r="X2823" i="56"/>
  <c r="X2791" i="56"/>
  <c r="X2775" i="56"/>
  <c r="X2758" i="56"/>
  <c r="X2732" i="56"/>
  <c r="X2713" i="56"/>
  <c r="X2694" i="56"/>
  <c r="X2747" i="56"/>
  <c r="X2731" i="56"/>
  <c r="X2715" i="56"/>
  <c r="X2699" i="56"/>
  <c r="O2874" i="56"/>
  <c r="O2778" i="56"/>
  <c r="O2878" i="56"/>
  <c r="O2814" i="56"/>
  <c r="O2918" i="56"/>
  <c r="O2854" i="56"/>
  <c r="O2790" i="56"/>
  <c r="O2898" i="56"/>
  <c r="O2834" i="56"/>
  <c r="O2774" i="56"/>
  <c r="O2927" i="56"/>
  <c r="O2911" i="56"/>
  <c r="O2895" i="56"/>
  <c r="O2879" i="56"/>
  <c r="O2863" i="56"/>
  <c r="O2847" i="56"/>
  <c r="O2831" i="56"/>
  <c r="O2815" i="56"/>
  <c r="O2799" i="56"/>
  <c r="O2783" i="56"/>
  <c r="O2767" i="56"/>
  <c r="O2747" i="56"/>
  <c r="O2721" i="56"/>
  <c r="O2702" i="56"/>
  <c r="O2754" i="56"/>
  <c r="O2709" i="56"/>
  <c r="O2917" i="56"/>
  <c r="O2869" i="56"/>
  <c r="O2853" i="56"/>
  <c r="O2789" i="56"/>
  <c r="O2773" i="56"/>
  <c r="O2758" i="56"/>
  <c r="O2739" i="56"/>
  <c r="O2713" i="56"/>
  <c r="O2694" i="56"/>
  <c r="O2741" i="56"/>
  <c r="O2916" i="56"/>
  <c r="O2900" i="56"/>
  <c r="O2884" i="56"/>
  <c r="O2868" i="56"/>
  <c r="O2852" i="56"/>
  <c r="O2836" i="56"/>
  <c r="O2820" i="56"/>
  <c r="O2804" i="56"/>
  <c r="O2788" i="56"/>
  <c r="O2772" i="56"/>
  <c r="O2759" i="56"/>
  <c r="O2733" i="56"/>
  <c r="O2714" i="56"/>
  <c r="O2695" i="56"/>
  <c r="O2744" i="56"/>
  <c r="O2728" i="56"/>
  <c r="O2712" i="56"/>
  <c r="O2696" i="56"/>
  <c r="P2837" i="56"/>
  <c r="P2845" i="56"/>
  <c r="P2781" i="56"/>
  <c r="P2905" i="56"/>
  <c r="P2841" i="56"/>
  <c r="P2777" i="56"/>
  <c r="P2716" i="56"/>
  <c r="P2922" i="56"/>
  <c r="P2906" i="56"/>
  <c r="P2890" i="56"/>
  <c r="P2874" i="56"/>
  <c r="P2858" i="56"/>
  <c r="P2842" i="56"/>
  <c r="P2826" i="56"/>
  <c r="P2810" i="56"/>
  <c r="P2794" i="56"/>
  <c r="P2778" i="56"/>
  <c r="P2762" i="56"/>
  <c r="P2741" i="56"/>
  <c r="P2722" i="56"/>
  <c r="P2696" i="56"/>
  <c r="P2732" i="56"/>
  <c r="P2864" i="56"/>
  <c r="P2848" i="56"/>
  <c r="P2832" i="56"/>
  <c r="P2816" i="56"/>
  <c r="P2800" i="56"/>
  <c r="P2784" i="56"/>
  <c r="P2768" i="56"/>
  <c r="P2749" i="56"/>
  <c r="P2730" i="56"/>
  <c r="P2704" i="56"/>
  <c r="P2773" i="56"/>
  <c r="P2742" i="56"/>
  <c r="P2697" i="56"/>
  <c r="P2915" i="56"/>
  <c r="P2899" i="56"/>
  <c r="P2883" i="56"/>
  <c r="P2867" i="56"/>
  <c r="P2851" i="56"/>
  <c r="P2835" i="56"/>
  <c r="P2819" i="56"/>
  <c r="P2803" i="56"/>
  <c r="P2787" i="56"/>
  <c r="P2771" i="56"/>
  <c r="P2753" i="56"/>
  <c r="P2734" i="56"/>
  <c r="P2708" i="56"/>
  <c r="P2747" i="56"/>
  <c r="P2731" i="56"/>
  <c r="P2715" i="56"/>
  <c r="P2699" i="56"/>
  <c r="S2902" i="56"/>
  <c r="S2914" i="56"/>
  <c r="S2850" i="56"/>
  <c r="S2786" i="56"/>
  <c r="S2806" i="56"/>
  <c r="S2878" i="56"/>
  <c r="S2814" i="56"/>
  <c r="S2766" i="56"/>
  <c r="S2734" i="56"/>
  <c r="S2927" i="56"/>
  <c r="S2911" i="56"/>
  <c r="S2895" i="56"/>
  <c r="S2879" i="56"/>
  <c r="S2863" i="56"/>
  <c r="S2847" i="56"/>
  <c r="S2831" i="56"/>
  <c r="S2815" i="56"/>
  <c r="S2799" i="56"/>
  <c r="S2783" i="56"/>
  <c r="S2767" i="56"/>
  <c r="S2746" i="56"/>
  <c r="S2727" i="56"/>
  <c r="S2701" i="56"/>
  <c r="S2702" i="56"/>
  <c r="S2837" i="56"/>
  <c r="S2821" i="56"/>
  <c r="S2805" i="56"/>
  <c r="S2789" i="56"/>
  <c r="S2773" i="56"/>
  <c r="S2757" i="56"/>
  <c r="S2738" i="56"/>
  <c r="S2719" i="56"/>
  <c r="S2693" i="56"/>
  <c r="S2762" i="56"/>
  <c r="S2924" i="56"/>
  <c r="S2908" i="56"/>
  <c r="S2892" i="56"/>
  <c r="S2876" i="56"/>
  <c r="S2860" i="56"/>
  <c r="S2844" i="56"/>
  <c r="S2828" i="56"/>
  <c r="S2812" i="56"/>
  <c r="S2796" i="56"/>
  <c r="S2780" i="56"/>
  <c r="S2764" i="56"/>
  <c r="S2745" i="56"/>
  <c r="S2726" i="56"/>
  <c r="S2707" i="56"/>
  <c r="S2756" i="56"/>
  <c r="S2740" i="56"/>
  <c r="S2724" i="56"/>
  <c r="S2708" i="56"/>
  <c r="S2692" i="56"/>
  <c r="Z2923" i="56"/>
  <c r="Z2859" i="56"/>
  <c r="Z2795" i="56"/>
  <c r="Z2883" i="56"/>
  <c r="Z2819" i="56"/>
  <c r="Z2903" i="56"/>
  <c r="Z2823" i="56"/>
  <c r="Z2911" i="56"/>
  <c r="Z2847" i="56"/>
  <c r="Z2783" i="56"/>
  <c r="Z2912" i="56"/>
  <c r="Z2896" i="56"/>
  <c r="Z2880" i="56"/>
  <c r="Z2864" i="56"/>
  <c r="Z2848" i="56"/>
  <c r="Z2832" i="56"/>
  <c r="Z2816" i="56"/>
  <c r="Z2800" i="56"/>
  <c r="Z2784" i="56"/>
  <c r="Z2768" i="56"/>
  <c r="Z2747" i="56"/>
  <c r="Z2728" i="56"/>
  <c r="Z2702" i="56"/>
  <c r="Z2767" i="56"/>
  <c r="Z2914" i="56"/>
  <c r="Z2898" i="56"/>
  <c r="Z2882" i="56"/>
  <c r="Z2866" i="56"/>
  <c r="Z2850" i="56"/>
  <c r="Z2834" i="56"/>
  <c r="Z2818" i="56"/>
  <c r="Z2802" i="56"/>
  <c r="Z2786" i="56"/>
  <c r="Z2770" i="56"/>
  <c r="Z2755" i="56"/>
  <c r="Z2736" i="56"/>
  <c r="Z2710" i="56"/>
  <c r="Z2748" i="56"/>
  <c r="Z2703" i="56"/>
  <c r="Z2917" i="56"/>
  <c r="Z2901" i="56"/>
  <c r="Z2885" i="56"/>
  <c r="Z2869" i="56"/>
  <c r="Z2853" i="56"/>
  <c r="Z2837" i="56"/>
  <c r="Z2821" i="56"/>
  <c r="Z2805" i="56"/>
  <c r="Z2789" i="56"/>
  <c r="Z2773" i="56"/>
  <c r="Z2759" i="56"/>
  <c r="Z2740" i="56"/>
  <c r="Z2714" i="56"/>
  <c r="Z2695" i="56"/>
  <c r="Z2749" i="56"/>
  <c r="Z2733" i="56"/>
  <c r="Z2717" i="56"/>
  <c r="Z2701" i="56"/>
  <c r="T2897" i="56"/>
  <c r="T2905" i="56"/>
  <c r="T2841" i="56"/>
  <c r="T2777" i="56"/>
  <c r="T2821" i="56"/>
  <c r="T2754" i="56"/>
  <c r="T2922" i="56"/>
  <c r="T2906" i="56"/>
  <c r="T2890" i="56"/>
  <c r="T2874" i="56"/>
  <c r="T2858" i="56"/>
  <c r="T2842" i="56"/>
  <c r="T2826" i="56"/>
  <c r="T2810" i="56"/>
  <c r="T2794" i="56"/>
  <c r="T2778" i="56"/>
  <c r="T2762" i="56"/>
  <c r="T2740" i="56"/>
  <c r="T2721" i="56"/>
  <c r="T2702" i="56"/>
  <c r="T2765" i="56"/>
  <c r="T2872" i="56"/>
  <c r="T2840" i="56"/>
  <c r="T2808" i="56"/>
  <c r="T2792" i="56"/>
  <c r="T2776" i="56"/>
  <c r="T2760" i="56"/>
  <c r="T2742" i="56"/>
  <c r="T2716" i="56"/>
  <c r="T2697" i="56"/>
  <c r="T2738" i="56"/>
  <c r="T2709" i="56"/>
  <c r="T2927" i="56"/>
  <c r="T2911" i="56"/>
  <c r="T2895" i="56"/>
  <c r="T2879" i="56"/>
  <c r="T2863" i="56"/>
  <c r="T2847" i="56"/>
  <c r="T2831" i="56"/>
  <c r="T2815" i="56"/>
  <c r="T2799" i="56"/>
  <c r="T2783" i="56"/>
  <c r="T2767" i="56"/>
  <c r="T2746" i="56"/>
  <c r="T2720" i="56"/>
  <c r="T2701" i="56"/>
  <c r="T2755" i="56"/>
  <c r="T2739" i="56"/>
  <c r="T2723" i="56"/>
  <c r="T2707" i="56"/>
  <c r="W2818" i="56"/>
  <c r="W2886" i="56"/>
  <c r="W2822" i="56"/>
  <c r="W2866" i="56"/>
  <c r="W2910" i="56"/>
  <c r="W2846" i="56"/>
  <c r="W2782" i="56"/>
  <c r="W2874" i="56"/>
  <c r="W2810" i="56"/>
  <c r="W2749" i="56"/>
  <c r="W2927" i="56"/>
  <c r="W2911" i="56"/>
  <c r="W2895" i="56"/>
  <c r="W2879" i="56"/>
  <c r="W2863" i="56"/>
  <c r="W2847" i="56"/>
  <c r="W2831" i="56"/>
  <c r="W2815" i="56"/>
  <c r="W2799" i="56"/>
  <c r="W2783" i="56"/>
  <c r="W2767" i="56"/>
  <c r="W2745" i="56"/>
  <c r="W2726" i="56"/>
  <c r="W2707" i="56"/>
  <c r="W2774" i="56"/>
  <c r="W2727" i="56"/>
  <c r="W2905" i="56"/>
  <c r="W2841" i="56"/>
  <c r="W2825" i="56"/>
  <c r="W2809" i="56"/>
  <c r="W2777" i="56"/>
  <c r="W2761" i="56"/>
  <c r="W2737" i="56"/>
  <c r="W2718" i="56"/>
  <c r="W2699" i="56"/>
  <c r="W2714" i="56"/>
  <c r="W2920" i="56"/>
  <c r="W2904" i="56"/>
  <c r="W2888" i="56"/>
  <c r="W2872" i="56"/>
  <c r="W2856" i="56"/>
  <c r="W2840" i="56"/>
  <c r="W2824" i="56"/>
  <c r="W2808" i="56"/>
  <c r="W2792" i="56"/>
  <c r="W2776" i="56"/>
  <c r="W2760" i="56"/>
  <c r="W2741" i="56"/>
  <c r="W2722" i="56"/>
  <c r="W2703" i="56"/>
  <c r="W2756" i="56"/>
  <c r="W2740" i="56"/>
  <c r="W2724" i="56"/>
  <c r="W2708" i="56"/>
  <c r="W2692" i="56"/>
  <c r="V2779" i="56"/>
  <c r="V2879" i="56"/>
  <c r="V2815" i="56"/>
  <c r="V2859" i="56"/>
  <c r="V2903" i="56"/>
  <c r="V2839" i="56"/>
  <c r="V2923" i="56"/>
  <c r="V2899" i="56"/>
  <c r="V2835" i="56"/>
  <c r="V2767" i="56"/>
  <c r="V2710" i="56"/>
  <c r="V2924" i="56"/>
  <c r="V2908" i="56"/>
  <c r="V2892" i="56"/>
  <c r="V2876" i="56"/>
  <c r="V2860" i="56"/>
  <c r="V2844" i="56"/>
  <c r="V2828" i="56"/>
  <c r="V2812" i="56"/>
  <c r="V2796" i="56"/>
  <c r="V2780" i="56"/>
  <c r="V2764" i="56"/>
  <c r="V2748" i="56"/>
  <c r="V2722" i="56"/>
  <c r="V2703" i="56"/>
  <c r="V2771" i="56"/>
  <c r="V2736" i="56"/>
  <c r="V2922" i="56"/>
  <c r="V2874" i="56"/>
  <c r="V2794" i="56"/>
  <c r="V2778" i="56"/>
  <c r="V2762" i="56"/>
  <c r="V2743" i="56"/>
  <c r="V2724" i="56"/>
  <c r="V2698" i="56"/>
  <c r="V2763" i="56"/>
  <c r="V2921" i="56"/>
  <c r="V2905" i="56"/>
  <c r="V2889" i="56"/>
  <c r="V2873" i="56"/>
  <c r="V2857" i="56"/>
  <c r="V2841" i="56"/>
  <c r="V2825" i="56"/>
  <c r="V2809" i="56"/>
  <c r="V2793" i="56"/>
  <c r="V2777" i="56"/>
  <c r="V2761" i="56"/>
  <c r="V2734" i="56"/>
  <c r="V2715" i="56"/>
  <c r="V2696" i="56"/>
  <c r="V2745" i="56"/>
  <c r="V2729" i="56"/>
  <c r="V2713" i="56"/>
  <c r="V2697" i="56"/>
  <c r="U2868" i="56"/>
  <c r="U2832" i="56"/>
  <c r="U2900" i="56"/>
  <c r="U2729" i="56"/>
  <c r="U2913" i="56"/>
  <c r="U2897" i="56"/>
  <c r="U2881" i="56"/>
  <c r="U2865" i="56"/>
  <c r="U2849" i="56"/>
  <c r="U2833" i="56"/>
  <c r="U2817" i="56"/>
  <c r="U2801" i="56"/>
  <c r="U2785" i="56"/>
  <c r="U2769" i="56"/>
  <c r="U2747" i="56"/>
  <c r="U2728" i="56"/>
  <c r="U2709" i="56"/>
  <c r="U2772" i="56"/>
  <c r="U2719" i="56"/>
  <c r="U2919" i="56"/>
  <c r="U2903" i="56"/>
  <c r="U2887" i="56"/>
  <c r="U2871" i="56"/>
  <c r="U2855" i="56"/>
  <c r="U2839" i="56"/>
  <c r="U2823" i="56"/>
  <c r="U2807" i="56"/>
  <c r="U2791" i="56"/>
  <c r="U2775" i="56"/>
  <c r="U2755" i="56"/>
  <c r="U2736" i="56"/>
  <c r="U2717" i="56"/>
  <c r="U2735" i="56"/>
  <c r="U2918" i="56"/>
  <c r="U2902" i="56"/>
  <c r="U2886" i="56"/>
  <c r="U2870" i="56"/>
  <c r="U2854" i="56"/>
  <c r="U2838" i="56"/>
  <c r="U2822" i="56"/>
  <c r="U2806" i="56"/>
  <c r="U2790" i="56"/>
  <c r="U2774" i="56"/>
  <c r="U2759" i="56"/>
  <c r="U2740" i="56"/>
  <c r="U2721" i="56"/>
  <c r="U2695" i="56"/>
  <c r="U2754" i="56"/>
  <c r="U2738" i="56"/>
  <c r="U2722" i="56"/>
  <c r="U2706" i="56"/>
  <c r="Y2690" i="56"/>
  <c r="R2689" i="56"/>
  <c r="X2688" i="56"/>
  <c r="O2690" i="56"/>
  <c r="P2689" i="56"/>
  <c r="Z2690" i="56"/>
  <c r="U2690" i="56"/>
  <c r="R2690" i="56"/>
  <c r="Q2688" i="56"/>
  <c r="S2690" i="56"/>
  <c r="S2688" i="56"/>
  <c r="Z2688" i="56"/>
  <c r="W2689" i="56"/>
  <c r="W2688" i="56"/>
  <c r="U2688" i="56"/>
  <c r="R2688" i="56"/>
  <c r="Q2690" i="56"/>
  <c r="O2689" i="56"/>
  <c r="O2688" i="56"/>
  <c r="P2690" i="56"/>
  <c r="T2689" i="56"/>
  <c r="T2690" i="56"/>
  <c r="T2688" i="56"/>
  <c r="W2690" i="56"/>
  <c r="V2690" i="56"/>
  <c r="V2689" i="56"/>
  <c r="U2689" i="56"/>
  <c r="Y2688" i="56"/>
  <c r="Y2689" i="56"/>
  <c r="Q2689" i="56"/>
  <c r="X2689" i="56"/>
  <c r="X2690" i="56"/>
  <c r="P2688" i="56"/>
  <c r="S2689" i="56"/>
  <c r="Z2689" i="56"/>
  <c r="V2688" i="56"/>
  <c r="Y2691" i="56"/>
  <c r="R2691" i="56"/>
  <c r="X2691" i="56"/>
  <c r="Z2691" i="56"/>
  <c r="T2691" i="56"/>
  <c r="U2687" i="56"/>
  <c r="U2691" i="56"/>
  <c r="Y2687" i="56"/>
  <c r="R2687" i="56"/>
  <c r="Q2687" i="56"/>
  <c r="X2687" i="56"/>
  <c r="O2691" i="56"/>
  <c r="O2687" i="56"/>
  <c r="T2687" i="56"/>
  <c r="P2691" i="56"/>
  <c r="S2687" i="56"/>
  <c r="V2691" i="56"/>
  <c r="Q2691" i="56"/>
  <c r="P2687" i="56"/>
  <c r="S2691" i="56"/>
  <c r="W2691" i="56"/>
  <c r="W2687" i="56"/>
  <c r="V2687" i="56"/>
  <c r="X2184" i="56"/>
  <c r="O2173" i="56"/>
  <c r="O2141" i="56"/>
  <c r="O2061" i="56"/>
  <c r="AB2168" i="56"/>
  <c r="AB2104" i="56"/>
  <c r="AB2088" i="56"/>
  <c r="AB2072" i="56"/>
  <c r="P2184" i="56"/>
  <c r="P2152" i="56"/>
  <c r="AA2193" i="56"/>
  <c r="AA2161" i="56"/>
  <c r="AA2113" i="56"/>
  <c r="AE2193" i="56"/>
  <c r="T2176" i="56"/>
  <c r="T2160" i="56"/>
  <c r="T2112" i="56"/>
  <c r="T2096" i="56"/>
  <c r="W2193" i="56"/>
  <c r="W2177" i="56"/>
  <c r="W2161" i="56"/>
  <c r="W2145" i="56"/>
  <c r="W2097" i="56"/>
  <c r="W2081" i="56"/>
  <c r="W2065" i="56"/>
  <c r="K2172" i="56"/>
  <c r="K2140" i="56"/>
  <c r="K2124" i="56"/>
  <c r="K2108" i="56"/>
  <c r="K2076" i="56"/>
  <c r="L2188" i="56"/>
  <c r="L2172" i="56"/>
  <c r="L2156" i="56"/>
  <c r="L2092" i="56"/>
  <c r="AD2190" i="56"/>
  <c r="AD2158" i="56"/>
  <c r="AD2110" i="56"/>
  <c r="AD2078" i="56"/>
  <c r="N2178" i="56"/>
  <c r="N2146" i="56"/>
  <c r="N2082" i="56"/>
  <c r="X2164" i="56"/>
  <c r="X2148" i="56"/>
  <c r="O2169" i="56"/>
  <c r="O2153" i="56"/>
  <c r="O2105" i="56"/>
  <c r="O2089" i="56"/>
  <c r="O2073" i="56"/>
  <c r="AB2180" i="56"/>
  <c r="AB2164" i="56"/>
  <c r="AB2132" i="56"/>
  <c r="AB2116" i="56"/>
  <c r="AB2100" i="56"/>
  <c r="AB2084" i="56"/>
  <c r="AB2068" i="56"/>
  <c r="P2180" i="56"/>
  <c r="P2164" i="56"/>
  <c r="P2148" i="56"/>
  <c r="S2185" i="56"/>
  <c r="S2169" i="56"/>
  <c r="S2153" i="56"/>
  <c r="S2137" i="56"/>
  <c r="S2121" i="56"/>
  <c r="AA2189" i="56"/>
  <c r="AA2173" i="56"/>
  <c r="AA2157" i="56"/>
  <c r="AA2125" i="56"/>
  <c r="AA2109" i="56"/>
  <c r="AA2077" i="56"/>
  <c r="T2188" i="56"/>
  <c r="T2172" i="56"/>
  <c r="T2156" i="56"/>
  <c r="T2124" i="56"/>
  <c r="T2092" i="56"/>
  <c r="W2189" i="56"/>
  <c r="W2157" i="56"/>
  <c r="W2141" i="56"/>
  <c r="W2125" i="56"/>
  <c r="W2061" i="56"/>
  <c r="K2184" i="56"/>
  <c r="K2168" i="56"/>
  <c r="K2152" i="56"/>
  <c r="K2136" i="56"/>
  <c r="K2120" i="56"/>
  <c r="K2104" i="56"/>
  <c r="K2088" i="56"/>
  <c r="K2024" i="56"/>
  <c r="L2184" i="56"/>
  <c r="L2168" i="56"/>
  <c r="L2136" i="56"/>
  <c r="L2088" i="56"/>
  <c r="AD2058" i="56"/>
  <c r="O2093" i="56"/>
  <c r="AB2136" i="56"/>
  <c r="P2168" i="56"/>
  <c r="P2120" i="56"/>
  <c r="P2072" i="56"/>
  <c r="S2189" i="56"/>
  <c r="S2157" i="56"/>
  <c r="N2190" i="56"/>
  <c r="N2174" i="56"/>
  <c r="N2158" i="56"/>
  <c r="X2192" i="56"/>
  <c r="X2160" i="56"/>
  <c r="X2128" i="56"/>
  <c r="X2112" i="56"/>
  <c r="X2096" i="56"/>
  <c r="X2064" i="56"/>
  <c r="O2181" i="56"/>
  <c r="O2165" i="56"/>
  <c r="O2149" i="56"/>
  <c r="O2133" i="56"/>
  <c r="O2117" i="56"/>
  <c r="O2085" i="56"/>
  <c r="O2069" i="56"/>
  <c r="AB2192" i="56"/>
  <c r="AB2176" i="56"/>
  <c r="AB2160" i="56"/>
  <c r="AB2128" i="56"/>
  <c r="AB2064" i="56"/>
  <c r="P2192" i="56"/>
  <c r="P2160" i="56"/>
  <c r="P2096" i="56"/>
  <c r="P2064" i="56"/>
  <c r="S2165" i="56"/>
  <c r="S2149" i="56"/>
  <c r="S2133" i="56"/>
  <c r="S2101" i="56"/>
  <c r="S2085" i="56"/>
  <c r="AA2089" i="56"/>
  <c r="AE2169" i="56"/>
  <c r="AE2057" i="56"/>
  <c r="T2184" i="56"/>
  <c r="T2168" i="56"/>
  <c r="T2152" i="56"/>
  <c r="T2136" i="56"/>
  <c r="T2104" i="56"/>
  <c r="T2088" i="56"/>
  <c r="T2072" i="56"/>
  <c r="W2185" i="56"/>
  <c r="W2153" i="56"/>
  <c r="W2137" i="56"/>
  <c r="W2121" i="56"/>
  <c r="W2105" i="56"/>
  <c r="W2073" i="56"/>
  <c r="W2057" i="56"/>
  <c r="K2164" i="56"/>
  <c r="K2116" i="56"/>
  <c r="K2100" i="56"/>
  <c r="K2084" i="56"/>
  <c r="L2180" i="56"/>
  <c r="L2132" i="56"/>
  <c r="L2116" i="56"/>
  <c r="L2100" i="56"/>
  <c r="L2084" i="56"/>
  <c r="L2068" i="56"/>
  <c r="V2194" i="56"/>
  <c r="V2178" i="56"/>
  <c r="V2162" i="56"/>
  <c r="V2098" i="56"/>
  <c r="V2066" i="56"/>
  <c r="X2152" i="56"/>
  <c r="X2120" i="56"/>
  <c r="X2088" i="56"/>
  <c r="P2104" i="56"/>
  <c r="N2058" i="56"/>
  <c r="Y2059" i="56"/>
  <c r="X2156" i="56"/>
  <c r="X2140" i="56"/>
  <c r="X2108" i="56"/>
  <c r="X2092" i="56"/>
  <c r="X2076" i="56"/>
  <c r="O2193" i="56"/>
  <c r="O2161" i="56"/>
  <c r="O2113" i="56"/>
  <c r="O2065" i="56"/>
  <c r="AB2188" i="56"/>
  <c r="AB2172" i="56"/>
  <c r="AB2156" i="56"/>
  <c r="AB2140" i="56"/>
  <c r="P2140" i="56"/>
  <c r="P2124" i="56"/>
  <c r="S2193" i="56"/>
  <c r="S2177" i="56"/>
  <c r="S2161" i="56"/>
  <c r="S2145" i="56"/>
  <c r="S2129" i="56"/>
  <c r="AA2181" i="56"/>
  <c r="AA2117" i="56"/>
  <c r="AA2069" i="56"/>
  <c r="AE2133" i="56"/>
  <c r="T2180" i="56"/>
  <c r="T2132" i="56"/>
  <c r="T2116" i="56"/>
  <c r="T2100" i="56"/>
  <c r="T2084" i="56"/>
  <c r="T2068" i="56"/>
  <c r="W2149" i="56"/>
  <c r="W2101" i="56"/>
  <c r="K2176" i="56"/>
  <c r="K2144" i="56"/>
  <c r="K2128" i="56"/>
  <c r="K2112" i="56"/>
  <c r="K2080" i="56"/>
  <c r="K2064" i="56"/>
  <c r="K2048" i="56"/>
  <c r="L2176" i="56"/>
  <c r="L2160" i="56"/>
  <c r="L2112" i="56"/>
  <c r="V2174" i="56"/>
  <c r="V2158" i="56"/>
  <c r="V2126" i="56"/>
  <c r="V2110" i="56"/>
  <c r="V2094" i="56"/>
  <c r="V2078" i="56"/>
  <c r="AD2194" i="56"/>
  <c r="AD2178" i="56"/>
  <c r="AD2162" i="56"/>
  <c r="AD2146" i="56"/>
  <c r="AD2130" i="56"/>
  <c r="AD2114" i="56"/>
  <c r="AD2082" i="56"/>
  <c r="AD2066" i="56"/>
  <c r="B13" i="1"/>
  <c r="F12" i="1"/>
  <c r="Q2828" i="56" l="1"/>
  <c r="U139" i="22"/>
  <c r="U81" i="22" s="1"/>
  <c r="X139" i="22"/>
  <c r="X81" i="22" s="1"/>
  <c r="Q139" i="22"/>
  <c r="Q81" i="22" s="1"/>
  <c r="S139" i="22"/>
  <c r="S81" i="22" s="1"/>
  <c r="R139" i="22"/>
  <c r="R81" i="22" s="1"/>
  <c r="V139" i="22"/>
  <c r="V81" i="22" s="1"/>
  <c r="Y139" i="22"/>
  <c r="Y81" i="22" s="1"/>
  <c r="W139" i="22"/>
  <c r="W81" i="22" s="1"/>
  <c r="T139" i="22"/>
  <c r="T81" i="22" s="1"/>
  <c r="AA1647" i="56"/>
  <c r="AA1591" i="56"/>
  <c r="AA1657" i="56"/>
  <c r="AA1650" i="56"/>
  <c r="AA1524" i="56"/>
  <c r="AA1550" i="56"/>
  <c r="AA1598" i="56"/>
  <c r="AA1486" i="56"/>
  <c r="AA1640" i="56"/>
  <c r="AA1635" i="56"/>
  <c r="AA1497" i="56"/>
  <c r="AA1499" i="56"/>
  <c r="AA1632" i="56"/>
  <c r="AA1641" i="56"/>
  <c r="AA1705" i="56"/>
  <c r="AA1621" i="56"/>
  <c r="AA1691" i="56"/>
  <c r="AA1613" i="56"/>
  <c r="AA1665" i="56"/>
  <c r="AA1538" i="56"/>
  <c r="AA1522" i="56"/>
  <c r="AA1583" i="56"/>
  <c r="AA1612" i="56"/>
  <c r="AA1670" i="56"/>
  <c r="AA1556" i="56"/>
  <c r="AA1626" i="56"/>
  <c r="AA1513" i="56"/>
  <c r="AA1518" i="56"/>
  <c r="AA1479" i="56"/>
  <c r="AA1572" i="56"/>
  <c r="AA1651" i="56"/>
  <c r="AA1503" i="56"/>
  <c r="AA1592" i="56"/>
  <c r="AA1687" i="56"/>
  <c r="AA1603" i="56"/>
  <c r="AA1494" i="56"/>
  <c r="AA1656" i="56"/>
  <c r="AA1645" i="56"/>
  <c r="AA1655" i="56"/>
  <c r="AA1512" i="56"/>
  <c r="AA1555" i="56"/>
  <c r="AA1600" i="56"/>
  <c r="AA1502" i="56"/>
  <c r="AA1672" i="56"/>
  <c r="AA1472" i="56"/>
  <c r="AA1679" i="56"/>
  <c r="AA1554" i="56"/>
  <c r="AA1549" i="56"/>
  <c r="AA1619" i="56"/>
  <c r="AA1495" i="56"/>
  <c r="AA1487" i="56"/>
  <c r="AA1531" i="56"/>
  <c r="AA1664" i="56"/>
  <c r="AA1590" i="56"/>
  <c r="AA1602" i="56"/>
  <c r="AA1605" i="56"/>
  <c r="AA1680" i="56"/>
  <c r="AA1589" i="56"/>
  <c r="AA1685" i="56"/>
  <c r="AA1674" i="56"/>
  <c r="AA1511" i="56"/>
  <c r="AA1570" i="56"/>
  <c r="AA1628" i="56"/>
  <c r="AA1622" i="56"/>
  <c r="AA1493" i="56"/>
  <c r="AA1638" i="56"/>
  <c r="AA1510" i="56"/>
  <c r="AA1675" i="56"/>
  <c r="AA1660" i="56"/>
  <c r="AA1477" i="56"/>
  <c r="AA1488" i="56"/>
  <c r="AA1703" i="56"/>
  <c r="AA1686" i="56"/>
  <c r="AA1624" i="56"/>
  <c r="AA1596" i="56"/>
  <c r="AA1491" i="56"/>
  <c r="AA1699" i="56"/>
  <c r="AA1662" i="56"/>
  <c r="AA1648" i="56"/>
  <c r="AA1581" i="56"/>
  <c r="AA1575" i="56"/>
  <c r="AA1704" i="56"/>
  <c r="AA1501" i="56"/>
  <c r="AA1536" i="56"/>
  <c r="AA1597" i="56"/>
  <c r="AA1579" i="56"/>
  <c r="AA1595" i="56"/>
  <c r="AA1688" i="56"/>
  <c r="AA1473" i="56"/>
  <c r="AA1620" i="56"/>
  <c r="AA1565" i="56"/>
  <c r="AA1625" i="56"/>
  <c r="AA1677" i="56"/>
  <c r="AA1530" i="56"/>
  <c r="AA1566" i="56"/>
  <c r="AA1654" i="56"/>
  <c r="AA1652" i="56"/>
  <c r="AA1667" i="56"/>
  <c r="AA1576" i="56"/>
  <c r="AA1684" i="56"/>
  <c r="AA1649" i="56"/>
  <c r="AA1535" i="56"/>
  <c r="AA1682" i="56"/>
  <c r="AA1599" i="56"/>
  <c r="AA1634" i="56"/>
  <c r="AA1474" i="56"/>
  <c r="AA1578" i="56"/>
  <c r="AA1533" i="56"/>
  <c r="AA1646" i="56"/>
  <c r="AA1508" i="56"/>
  <c r="AA1689" i="56"/>
  <c r="AA1537" i="56"/>
  <c r="AA1582" i="56"/>
  <c r="AA1706" i="56"/>
  <c r="AA1526" i="56"/>
  <c r="AA1673" i="56"/>
  <c r="AA1695" i="56"/>
  <c r="AA1644" i="56"/>
  <c r="AA1484" i="56"/>
  <c r="AA1588" i="56"/>
  <c r="AA1557" i="56"/>
  <c r="AA1561" i="56"/>
  <c r="AA1558" i="56"/>
  <c r="AA1539" i="56"/>
  <c r="AA1514" i="56"/>
  <c r="AA1540" i="56"/>
  <c r="AA1515" i="56"/>
  <c r="AA1631" i="56"/>
  <c r="AA1546" i="56"/>
  <c r="AA1707" i="56"/>
  <c r="AA1481" i="56"/>
  <c r="AA1594" i="56"/>
  <c r="AA1690" i="56"/>
  <c r="AA1697" i="56"/>
  <c r="AA1669" i="56"/>
  <c r="Q2816" i="56"/>
  <c r="Q2912" i="56"/>
  <c r="X2913" i="56"/>
  <c r="P2909" i="56"/>
  <c r="Y2872" i="56"/>
  <c r="T2837" i="56"/>
  <c r="T2917" i="56"/>
  <c r="Q2868" i="56"/>
  <c r="P2833" i="56"/>
  <c r="Y2796" i="56"/>
  <c r="Y2924" i="56"/>
  <c r="Q2856" i="56"/>
  <c r="X2809" i="56"/>
  <c r="X2905" i="56"/>
  <c r="P2885" i="56"/>
  <c r="Y2832" i="56"/>
  <c r="Y2912" i="56"/>
  <c r="T2797" i="56"/>
  <c r="T2893" i="56"/>
  <c r="Q2844" i="56"/>
  <c r="X2845" i="56"/>
  <c r="Y2900" i="56"/>
  <c r="U2916" i="56"/>
  <c r="AE2142" i="56"/>
  <c r="AE2051" i="56"/>
  <c r="AE2087" i="56"/>
  <c r="AE2056" i="56"/>
  <c r="AE2173" i="56"/>
  <c r="AE1998" i="56"/>
  <c r="AE2145" i="56"/>
  <c r="AE2024" i="56"/>
  <c r="AE2176" i="56"/>
  <c r="AE2097" i="56"/>
  <c r="AE1986" i="56"/>
  <c r="AE1961" i="56"/>
  <c r="AE2065" i="56"/>
  <c r="AE2088" i="56"/>
  <c r="AE2108" i="56"/>
  <c r="AE1990" i="56"/>
  <c r="AE2053" i="56"/>
  <c r="AE2113" i="56"/>
  <c r="AE1960" i="56"/>
  <c r="AE2153" i="56"/>
  <c r="AE2052" i="56"/>
  <c r="AE2185" i="56"/>
  <c r="AE2026" i="56"/>
  <c r="AE2106" i="56"/>
  <c r="AE2022" i="56"/>
  <c r="AE2174" i="56"/>
  <c r="AE2112" i="56"/>
  <c r="AE2060" i="56"/>
  <c r="AE2180" i="56"/>
  <c r="AE2184" i="56"/>
  <c r="AE2059" i="56"/>
  <c r="AE2038" i="56"/>
  <c r="AE2127" i="56"/>
  <c r="AE2086" i="56"/>
  <c r="AE2074" i="56"/>
  <c r="AE2009" i="56"/>
  <c r="AE2121" i="56"/>
  <c r="AE2182" i="56"/>
  <c r="AE2146" i="56"/>
  <c r="Q2832" i="56"/>
  <c r="P2861" i="56"/>
  <c r="P2925" i="56"/>
  <c r="Y2888" i="56"/>
  <c r="V2791" i="56"/>
  <c r="T2853" i="56"/>
  <c r="Q2804" i="56"/>
  <c r="Q2884" i="56"/>
  <c r="P2865" i="56"/>
  <c r="Y2860" i="56"/>
  <c r="P2889" i="56"/>
  <c r="Q2888" i="56"/>
  <c r="X2841" i="56"/>
  <c r="X2921" i="56"/>
  <c r="P2901" i="56"/>
  <c r="Y2848" i="56"/>
  <c r="T2813" i="56"/>
  <c r="T2909" i="56"/>
  <c r="Q2892" i="56"/>
  <c r="X2893" i="56"/>
  <c r="Y2804" i="56"/>
  <c r="AE1983" i="56"/>
  <c r="AE2154" i="56"/>
  <c r="AE1996" i="56"/>
  <c r="AE2177" i="56"/>
  <c r="AE2025" i="56"/>
  <c r="AE2194" i="56"/>
  <c r="AE1982" i="56"/>
  <c r="AE1985" i="56"/>
  <c r="AE2028" i="56"/>
  <c r="AE1984" i="56"/>
  <c r="AE2191" i="56"/>
  <c r="AE2089" i="56"/>
  <c r="AE2139" i="56"/>
  <c r="AE1997" i="56"/>
  <c r="AE2007" i="56"/>
  <c r="AE2159" i="56"/>
  <c r="AE2156" i="56"/>
  <c r="AE2061" i="56"/>
  <c r="AE2166" i="56"/>
  <c r="AE2149" i="56"/>
  <c r="AE2033" i="56"/>
  <c r="AE1966" i="56"/>
  <c r="AE2002" i="56"/>
  <c r="Q2848" i="56"/>
  <c r="X2801" i="56"/>
  <c r="P2877" i="56"/>
  <c r="Y2904" i="56"/>
  <c r="T2789" i="56"/>
  <c r="T2869" i="56"/>
  <c r="Q2820" i="56"/>
  <c r="Q2900" i="56"/>
  <c r="X2821" i="56"/>
  <c r="P2881" i="56"/>
  <c r="Y2892" i="56"/>
  <c r="P2921" i="56"/>
  <c r="Y2868" i="56"/>
  <c r="Q2904" i="56"/>
  <c r="X2857" i="56"/>
  <c r="P2853" i="56"/>
  <c r="P2917" i="56"/>
  <c r="Y2800" i="56"/>
  <c r="Y2864" i="56"/>
  <c r="U2880" i="56"/>
  <c r="T2829" i="56"/>
  <c r="T2925" i="56"/>
  <c r="Q2908" i="56"/>
  <c r="X2925" i="56"/>
  <c r="Y2820" i="56"/>
  <c r="AE2064" i="56"/>
  <c r="AE2172" i="56"/>
  <c r="AE2137" i="56"/>
  <c r="AE2023" i="56"/>
  <c r="AE2078" i="56"/>
  <c r="AE2090" i="56"/>
  <c r="AE2093" i="56"/>
  <c r="AE2077" i="56"/>
  <c r="AE2021" i="56"/>
  <c r="AE2134" i="56"/>
  <c r="AE2161" i="56"/>
  <c r="AE2188" i="56"/>
  <c r="AE1972" i="56"/>
  <c r="AE2012" i="56"/>
  <c r="AE2120" i="56"/>
  <c r="AE2129" i="56"/>
  <c r="AE1969" i="56"/>
  <c r="AE2179" i="56"/>
  <c r="AE2101" i="56"/>
  <c r="AE2165" i="56"/>
  <c r="AE2151" i="56"/>
  <c r="AE2018" i="56"/>
  <c r="AE2105" i="56"/>
  <c r="AE2103" i="56"/>
  <c r="AE2158" i="56"/>
  <c r="AE2141" i="56"/>
  <c r="AE2119" i="56"/>
  <c r="AE2048" i="56"/>
  <c r="AE2124" i="56"/>
  <c r="AE2164" i="56"/>
  <c r="AE2073" i="56"/>
  <c r="AE1980" i="56"/>
  <c r="AE2027" i="56"/>
  <c r="AE1970" i="56"/>
  <c r="Q2800" i="56"/>
  <c r="Q2864" i="56"/>
  <c r="X2849" i="56"/>
  <c r="P2893" i="56"/>
  <c r="Y2920" i="56"/>
  <c r="T2805" i="56"/>
  <c r="T2885" i="56"/>
  <c r="Q2836" i="56"/>
  <c r="Q2916" i="56"/>
  <c r="P2817" i="56"/>
  <c r="P2897" i="56"/>
  <c r="Y2908" i="56"/>
  <c r="Q2824" i="56"/>
  <c r="Q2920" i="56"/>
  <c r="X2889" i="56"/>
  <c r="P2869" i="56"/>
  <c r="Y2816" i="56"/>
  <c r="Y2896" i="56"/>
  <c r="U2896" i="56"/>
  <c r="T2877" i="56"/>
  <c r="Y2836" i="56"/>
  <c r="AE1981" i="56"/>
  <c r="AE1992" i="56"/>
  <c r="AE2010" i="56"/>
  <c r="AE2036" i="56"/>
  <c r="AE1976" i="56"/>
  <c r="AE2072" i="56"/>
  <c r="AE2000" i="56"/>
  <c r="AE2016" i="56"/>
  <c r="AE2046" i="56"/>
  <c r="AE2128" i="56"/>
  <c r="AE2098" i="56"/>
  <c r="AE1968" i="56"/>
  <c r="AE2181" i="56"/>
  <c r="AE2092" i="56"/>
  <c r="AE2123" i="56"/>
  <c r="AE2015" i="56"/>
  <c r="AA2771" i="56"/>
  <c r="AA2764" i="56"/>
  <c r="AA2695" i="56"/>
  <c r="AA2696" i="56"/>
  <c r="X2807" i="56"/>
  <c r="AA2698" i="56"/>
  <c r="AA2747" i="56"/>
  <c r="S2" i="59"/>
  <c r="AB2075" i="56"/>
  <c r="M121" i="22"/>
  <c r="M91" i="22"/>
  <c r="M103" i="22"/>
  <c r="M124" i="22"/>
  <c r="M100" i="22"/>
  <c r="M112" i="22"/>
  <c r="M97" i="22"/>
  <c r="M109" i="22"/>
  <c r="AA2767" i="56"/>
  <c r="AA2827" i="56"/>
  <c r="AA2831" i="56"/>
  <c r="AA2920" i="56"/>
  <c r="AA2782" i="56"/>
  <c r="AA2879" i="56"/>
  <c r="AA2813" i="56"/>
  <c r="Z2687" i="56"/>
  <c r="AA2743" i="56"/>
  <c r="AA2835" i="56"/>
  <c r="AA2691" i="56"/>
  <c r="AA2912" i="56"/>
  <c r="AA2705" i="56"/>
  <c r="AA2794" i="56"/>
  <c r="AA2763" i="56"/>
  <c r="AA2729" i="56"/>
  <c r="AA2873" i="56"/>
  <c r="Z1610" i="56"/>
  <c r="Q175" i="22"/>
  <c r="Q117" i="22" s="1"/>
  <c r="M177" i="22"/>
  <c r="AF175" i="22"/>
  <c r="AF117" i="22" s="1"/>
  <c r="Y177" i="22"/>
  <c r="Y119" i="22" s="1"/>
  <c r="R177" i="22"/>
  <c r="R119" i="22" s="1"/>
  <c r="Q177" i="22"/>
  <c r="P177" i="22"/>
  <c r="AA175" i="22"/>
  <c r="AA117" i="22" s="1"/>
  <c r="AD177" i="22"/>
  <c r="R175" i="22"/>
  <c r="R117" i="22" s="1"/>
  <c r="S177" i="22"/>
  <c r="S119" i="22" s="1"/>
  <c r="O177" i="22"/>
  <c r="O119" i="22" s="1"/>
  <c r="AC175" i="22"/>
  <c r="AC117" i="22" s="1"/>
  <c r="AE175" i="22"/>
  <c r="AE117" i="22" s="1"/>
  <c r="AG177" i="22"/>
  <c r="V175" i="22"/>
  <c r="V117" i="22" s="1"/>
  <c r="AK175" i="22"/>
  <c r="AK117" i="22" s="1"/>
  <c r="N175" i="22"/>
  <c r="N117" i="22" s="1"/>
  <c r="AH177" i="22"/>
  <c r="AH119" i="22" s="1"/>
  <c r="W177" i="22"/>
  <c r="W119" i="22" s="1"/>
  <c r="AJ175" i="22"/>
  <c r="AJ117" i="22" s="1"/>
  <c r="N177" i="22"/>
  <c r="S175" i="22"/>
  <c r="S117" i="22" s="1"/>
  <c r="W175" i="22"/>
  <c r="W117" i="22" s="1"/>
  <c r="AI177" i="22"/>
  <c r="AI119" i="22" s="1"/>
  <c r="X175" i="22"/>
  <c r="X117" i="22" s="1"/>
  <c r="AD175" i="22"/>
  <c r="AD117" i="22" s="1"/>
  <c r="U175" i="22"/>
  <c r="U117" i="22" s="1"/>
  <c r="Z177" i="22"/>
  <c r="T175" i="22"/>
  <c r="T117" i="22" s="1"/>
  <c r="T177" i="22"/>
  <c r="T119" i="22" s="1"/>
  <c r="AK177" i="22"/>
  <c r="AH175" i="22"/>
  <c r="AH117" i="22" s="1"/>
  <c r="AA177" i="22"/>
  <c r="Z175" i="22"/>
  <c r="Z117" i="22" s="1"/>
  <c r="X177" i="22"/>
  <c r="O175" i="22"/>
  <c r="O117" i="22" s="1"/>
  <c r="AC177" i="22"/>
  <c r="AG175" i="22"/>
  <c r="AG117" i="22" s="1"/>
  <c r="AB175" i="22"/>
  <c r="AB117" i="22" s="1"/>
  <c r="AJ177" i="22"/>
  <c r="AE177" i="22"/>
  <c r="AE119" i="22" s="1"/>
  <c r="AI175" i="22"/>
  <c r="AI117" i="22" s="1"/>
  <c r="V177" i="22"/>
  <c r="Y175" i="22"/>
  <c r="Y117" i="22" s="1"/>
  <c r="AA2737" i="56"/>
  <c r="AA2815" i="56"/>
  <c r="AA2865" i="56"/>
  <c r="AA2820" i="56"/>
  <c r="AA2871" i="56"/>
  <c r="AA2808" i="56"/>
  <c r="AA2818" i="56"/>
  <c r="AA2860" i="56"/>
  <c r="AA2774" i="56"/>
  <c r="AA2770" i="56"/>
  <c r="AA2756" i="56"/>
  <c r="AA2816" i="56"/>
  <c r="AA2746" i="56"/>
  <c r="AA2895" i="56"/>
  <c r="AA2796" i="56"/>
  <c r="AA2924" i="56"/>
  <c r="AA2734" i="56"/>
  <c r="AA2692" i="56"/>
  <c r="AA2719" i="56"/>
  <c r="AA2785" i="56"/>
  <c r="AA2726" i="56"/>
  <c r="AA2789" i="56"/>
  <c r="AA2877" i="56"/>
  <c r="AA2722" i="56"/>
  <c r="AA2711" i="56"/>
  <c r="N140" i="22"/>
  <c r="N82" i="22" s="1"/>
  <c r="AA2840" i="56"/>
  <c r="AA2723" i="56"/>
  <c r="AA2825" i="56"/>
  <c r="AA2812" i="56"/>
  <c r="AA2868" i="56"/>
  <c r="AA2752" i="56"/>
  <c r="AA2832" i="56"/>
  <c r="AA2730" i="56"/>
  <c r="AA2757" i="56"/>
  <c r="AA2732" i="56"/>
  <c r="AA2792" i="56"/>
  <c r="AA2847" i="56"/>
  <c r="AA2704" i="56"/>
  <c r="AA2870" i="56"/>
  <c r="AA2900" i="56"/>
  <c r="AA2803" i="56"/>
  <c r="AA2869" i="56"/>
  <c r="AA2775" i="56"/>
  <c r="AA2758" i="56"/>
  <c r="AA2773" i="56"/>
  <c r="AA2736" i="56"/>
  <c r="AA2802" i="56"/>
  <c r="AA2904" i="56"/>
  <c r="AA2858" i="56"/>
  <c r="AA2908" i="56"/>
  <c r="AA2882" i="56"/>
  <c r="AA2733" i="56"/>
  <c r="AA2892" i="56"/>
  <c r="AA2917" i="56"/>
  <c r="AA2823" i="56"/>
  <c r="AA2885" i="56"/>
  <c r="AA2697" i="56"/>
  <c r="AA2787" i="56"/>
  <c r="AA2766" i="56"/>
  <c r="AA2907" i="56"/>
  <c r="AA2884" i="56"/>
  <c r="AA2906" i="56"/>
  <c r="AA2755" i="56"/>
  <c r="AA2742" i="56"/>
  <c r="AA2762" i="56"/>
  <c r="AA2828" i="56"/>
  <c r="AA2874" i="56"/>
  <c r="AA2852" i="56"/>
  <c r="AA2768" i="56"/>
  <c r="AA2864" i="56"/>
  <c r="AA2833" i="56"/>
  <c r="AA2850" i="56"/>
  <c r="AA2751" i="56"/>
  <c r="AA2927" i="56"/>
  <c r="AA2861" i="56"/>
  <c r="AA2699" i="56"/>
  <c r="AA2776" i="56"/>
  <c r="AA2844" i="56"/>
  <c r="AA2701" i="56"/>
  <c r="AA2915" i="56"/>
  <c r="AA2880" i="56"/>
  <c r="AA2738" i="56"/>
  <c r="AA2839" i="56"/>
  <c r="AA2753" i="56"/>
  <c r="AA2923" i="56"/>
  <c r="AA2783" i="56"/>
  <c r="AA2781" i="56"/>
  <c r="AA2851" i="56"/>
  <c r="AA2735" i="56"/>
  <c r="AA2759" i="56"/>
  <c r="AA2750" i="56"/>
  <c r="AA2713" i="56"/>
  <c r="AA2872" i="56"/>
  <c r="AA2777" i="56"/>
  <c r="AA2706" i="56"/>
  <c r="AA2811" i="56"/>
  <c r="AA2778" i="56"/>
  <c r="AA2848" i="56"/>
  <c r="AA2897" i="56"/>
  <c r="AA2714" i="56"/>
  <c r="AA1623" i="56"/>
  <c r="AA2728" i="56"/>
  <c r="AA2724" i="56"/>
  <c r="AA2863" i="56"/>
  <c r="AA2909" i="56"/>
  <c r="AA2887" i="56"/>
  <c r="AA2866" i="56"/>
  <c r="AA2867" i="56"/>
  <c r="AA2817" i="56"/>
  <c r="AA2688" i="56"/>
  <c r="AA2799" i="56"/>
  <c r="AA2843" i="56"/>
  <c r="AA2875" i="56"/>
  <c r="AA1577" i="56"/>
  <c r="AA2715" i="56"/>
  <c r="AA2708" i="56"/>
  <c r="AD1955" i="56"/>
  <c r="AA1507" i="56"/>
  <c r="AA1500" i="56"/>
  <c r="AA1663" i="56"/>
  <c r="AA1559" i="56"/>
  <c r="AA1470" i="56"/>
  <c r="AA1585" i="56"/>
  <c r="AA1492" i="56"/>
  <c r="AA1580" i="56"/>
  <c r="AA1678" i="56"/>
  <c r="AA1475" i="56"/>
  <c r="AA1633" i="56"/>
  <c r="AA1694" i="56"/>
  <c r="AA1604" i="56"/>
  <c r="AA1478" i="56"/>
  <c r="AE2100" i="56"/>
  <c r="AE1991" i="56"/>
  <c r="AE2130" i="56"/>
  <c r="AE1994" i="56"/>
  <c r="AE2081" i="56"/>
  <c r="AE2187" i="56"/>
  <c r="AE2063" i="56"/>
  <c r="AE2190" i="56"/>
  <c r="C5" i="59"/>
  <c r="B5" i="59"/>
  <c r="AA1519" i="56"/>
  <c r="AA1528" i="56"/>
  <c r="AE1979" i="56"/>
  <c r="AE2116" i="56"/>
  <c r="AE2109" i="56"/>
  <c r="AE2189" i="56"/>
  <c r="AE1988" i="56"/>
  <c r="AE1995" i="56"/>
  <c r="AE2192" i="56"/>
  <c r="AE1989" i="56"/>
  <c r="AE2067" i="56"/>
  <c r="AE2131" i="56"/>
  <c r="AE2195" i="56"/>
  <c r="AE2050" i="56"/>
  <c r="AE2039" i="56"/>
  <c r="AE2167" i="56"/>
  <c r="AE2001" i="56"/>
  <c r="AE2136" i="56"/>
  <c r="AE1958" i="56"/>
  <c r="AE2013" i="56"/>
  <c r="AE1987" i="56"/>
  <c r="AE2082" i="56"/>
  <c r="AE2079" i="56"/>
  <c r="AE2143" i="56"/>
  <c r="AE2058" i="56"/>
  <c r="D5" i="59"/>
  <c r="AA1700" i="56"/>
  <c r="AA1564" i="56"/>
  <c r="AA1618" i="56"/>
  <c r="AE2011" i="56"/>
  <c r="AE2140" i="56"/>
  <c r="AE2003" i="56"/>
  <c r="AA1671" i="56"/>
  <c r="AA1668" i="56"/>
  <c r="AA1639" i="56"/>
  <c r="AA1490" i="56"/>
  <c r="AA1586" i="56"/>
  <c r="AA1521" i="56"/>
  <c r="AA1610" i="56"/>
  <c r="AA1681" i="56"/>
  <c r="AA1482" i="56"/>
  <c r="AA1545" i="56"/>
  <c r="AE2068" i="56"/>
  <c r="AE2132" i="56"/>
  <c r="AE2030" i="56"/>
  <c r="AE2029" i="56"/>
  <c r="AE2125" i="56"/>
  <c r="AE1977" i="56"/>
  <c r="AE2014" i="56"/>
  <c r="AE2080" i="56"/>
  <c r="AE2144" i="56"/>
  <c r="AE1971" i="56"/>
  <c r="AE2083" i="56"/>
  <c r="AE2147" i="56"/>
  <c r="AE2006" i="56"/>
  <c r="AE2114" i="56"/>
  <c r="AE1973" i="56"/>
  <c r="AE2055" i="56"/>
  <c r="AE2183" i="56"/>
  <c r="AE2150" i="56"/>
  <c r="AE2062" i="56"/>
  <c r="AE2152" i="56"/>
  <c r="AE2034" i="56"/>
  <c r="AE1993" i="56"/>
  <c r="AE2091" i="56"/>
  <c r="AE2155" i="56"/>
  <c r="AE2042" i="56"/>
  <c r="AE2031" i="56"/>
  <c r="AE2095" i="56"/>
  <c r="AE2054" i="56"/>
  <c r="AE2122" i="56"/>
  <c r="AE2162" i="56"/>
  <c r="AA1552" i="56"/>
  <c r="AA1523" i="56"/>
  <c r="AE2037" i="56"/>
  <c r="AE2008" i="56"/>
  <c r="AE2017" i="56"/>
  <c r="AE2084" i="56"/>
  <c r="AE2148" i="56"/>
  <c r="AE1965" i="56"/>
  <c r="AE2045" i="56"/>
  <c r="AE2157" i="56"/>
  <c r="AA1485" i="56"/>
  <c r="AE1956" i="56"/>
  <c r="AE2020" i="56"/>
  <c r="AE2032" i="56"/>
  <c r="AE2096" i="56"/>
  <c r="AE2160" i="56"/>
  <c r="AE1962" i="56"/>
  <c r="AE2041" i="56"/>
  <c r="AE2019" i="56"/>
  <c r="AE2035" i="56"/>
  <c r="AE2099" i="56"/>
  <c r="AE2163" i="56"/>
  <c r="AE2070" i="56"/>
  <c r="AE2138" i="56"/>
  <c r="AE2178" i="56"/>
  <c r="AE1999" i="56"/>
  <c r="AE2071" i="56"/>
  <c r="AE2135" i="56"/>
  <c r="AE1974" i="56"/>
  <c r="AE2126" i="56"/>
  <c r="AE2066" i="56"/>
  <c r="AE1964" i="56"/>
  <c r="AE1963" i="56"/>
  <c r="AE2040" i="56"/>
  <c r="AE2104" i="56"/>
  <c r="AE2168" i="56"/>
  <c r="AE1975" i="56"/>
  <c r="AE2049" i="56"/>
  <c r="AE1957" i="56"/>
  <c r="AE2043" i="56"/>
  <c r="AE2107" i="56"/>
  <c r="AE2171" i="56"/>
  <c r="AE2102" i="56"/>
  <c r="AE2170" i="56"/>
  <c r="AE2094" i="56"/>
  <c r="AE1967" i="56"/>
  <c r="AE2047" i="56"/>
  <c r="AE2111" i="56"/>
  <c r="AE2175" i="56"/>
  <c r="AE2118" i="56"/>
  <c r="AE2186" i="56"/>
  <c r="AE2110" i="56"/>
  <c r="AA2926" i="56"/>
  <c r="V2858" i="56"/>
  <c r="S2858" i="56"/>
  <c r="U2872" i="56"/>
  <c r="X2884" i="56"/>
  <c r="U2884" i="56"/>
  <c r="V2894" i="56"/>
  <c r="S2894" i="56"/>
  <c r="X2860" i="56"/>
  <c r="U2860" i="56"/>
  <c r="W2793" i="56"/>
  <c r="T2793" i="56"/>
  <c r="W2921" i="56"/>
  <c r="T2921" i="56"/>
  <c r="AA2810" i="56"/>
  <c r="AA2798" i="56"/>
  <c r="AA2878" i="56"/>
  <c r="V2810" i="56"/>
  <c r="S2810" i="56"/>
  <c r="V2890" i="56"/>
  <c r="S2890" i="56"/>
  <c r="X2808" i="56"/>
  <c r="X2888" i="56"/>
  <c r="U2888" i="56"/>
  <c r="V2910" i="56"/>
  <c r="S2910" i="56"/>
  <c r="X2796" i="56"/>
  <c r="U2796" i="56"/>
  <c r="X2892" i="56"/>
  <c r="U2892" i="56"/>
  <c r="W2857" i="56"/>
  <c r="T2857" i="56"/>
  <c r="AA2842" i="56"/>
  <c r="AA2814" i="56"/>
  <c r="AA2894" i="56"/>
  <c r="V2826" i="56"/>
  <c r="S2826" i="56"/>
  <c r="V2906" i="56"/>
  <c r="S2906" i="56"/>
  <c r="W2833" i="56"/>
  <c r="T2833" i="56"/>
  <c r="X2824" i="56"/>
  <c r="U2824" i="56"/>
  <c r="X2820" i="56"/>
  <c r="U2820" i="56"/>
  <c r="V2798" i="56"/>
  <c r="S2798" i="56"/>
  <c r="V2926" i="56"/>
  <c r="S2926" i="56"/>
  <c r="X2828" i="56"/>
  <c r="U2828" i="56"/>
  <c r="X2924" i="56"/>
  <c r="U2924" i="56"/>
  <c r="AA2790" i="56"/>
  <c r="W2873" i="56"/>
  <c r="T2873" i="56"/>
  <c r="AA2890" i="56"/>
  <c r="AA2846" i="56"/>
  <c r="AA2910" i="56"/>
  <c r="V2842" i="56"/>
  <c r="S2842" i="56"/>
  <c r="W2881" i="56"/>
  <c r="T2881" i="56"/>
  <c r="X2840" i="56"/>
  <c r="U2840" i="56"/>
  <c r="X2852" i="56"/>
  <c r="U2852" i="56"/>
  <c r="V2830" i="56"/>
  <c r="S2830" i="56"/>
  <c r="X2844" i="56"/>
  <c r="U2844" i="56"/>
  <c r="W2889" i="56"/>
  <c r="T2889" i="56"/>
  <c r="AA2922" i="56"/>
  <c r="AF177" i="22"/>
  <c r="S2877" i="56"/>
  <c r="T2884" i="56"/>
  <c r="P2796" i="56"/>
  <c r="S2885" i="56"/>
  <c r="O2885" i="56"/>
  <c r="X2916" i="56"/>
  <c r="T2804" i="56"/>
  <c r="S2833" i="56"/>
  <c r="O2865" i="56"/>
  <c r="AA2905" i="56"/>
  <c r="AA2849" i="56"/>
  <c r="S2893" i="56"/>
  <c r="P2872" i="56"/>
  <c r="W2789" i="56"/>
  <c r="W2869" i="56"/>
  <c r="T2820" i="56"/>
  <c r="T2900" i="56"/>
  <c r="S2865" i="56"/>
  <c r="P2828" i="56"/>
  <c r="O2801" i="56"/>
  <c r="O2881" i="56"/>
  <c r="S2889" i="56"/>
  <c r="P2900" i="56"/>
  <c r="T2856" i="56"/>
  <c r="AA2841" i="56"/>
  <c r="AA2921" i="56"/>
  <c r="S2901" i="56"/>
  <c r="O2805" i="56"/>
  <c r="X2880" i="56"/>
  <c r="W2797" i="56"/>
  <c r="W2893" i="56"/>
  <c r="T2844" i="56"/>
  <c r="AA2925" i="56"/>
  <c r="T2832" i="56"/>
  <c r="W2853" i="56"/>
  <c r="P2852" i="56"/>
  <c r="AA2809" i="56"/>
  <c r="T2828" i="56"/>
  <c r="O2793" i="56"/>
  <c r="T2800" i="56"/>
  <c r="S2909" i="56"/>
  <c r="P2836" i="56"/>
  <c r="W2885" i="56"/>
  <c r="T2916" i="56"/>
  <c r="AA2821" i="56"/>
  <c r="P2892" i="56"/>
  <c r="O2817" i="56"/>
  <c r="S2921" i="56"/>
  <c r="AA2857" i="56"/>
  <c r="X2896" i="56"/>
  <c r="AA2801" i="56"/>
  <c r="T2920" i="56"/>
  <c r="W2877" i="56"/>
  <c r="AA2893" i="56"/>
  <c r="T2864" i="56"/>
  <c r="AA2913" i="56"/>
  <c r="W2805" i="56"/>
  <c r="T2836" i="56"/>
  <c r="S2881" i="56"/>
  <c r="S2853" i="56"/>
  <c r="W2909" i="56"/>
  <c r="T2892" i="56"/>
  <c r="T2816" i="56"/>
  <c r="T2912" i="56"/>
  <c r="S2925" i="56"/>
  <c r="O2845" i="56"/>
  <c r="W2837" i="56"/>
  <c r="W2917" i="56"/>
  <c r="T2868" i="56"/>
  <c r="S2817" i="56"/>
  <c r="S2897" i="56"/>
  <c r="O2849" i="56"/>
  <c r="O2825" i="56"/>
  <c r="AA2889" i="56"/>
  <c r="P2880" i="56"/>
  <c r="W2925" i="56"/>
  <c r="T2908" i="56"/>
  <c r="AA2845" i="56"/>
  <c r="U177" i="22"/>
  <c r="AB177" i="22"/>
  <c r="AB119" i="22" s="1"/>
  <c r="B14" i="1"/>
  <c r="F13" i="1"/>
  <c r="M137" i="22"/>
  <c r="M79" i="22" s="1"/>
  <c r="M138" i="22"/>
  <c r="M80" i="22" s="1"/>
  <c r="M136" i="22"/>
  <c r="M78" i="22" s="1"/>
  <c r="H8763" i="1"/>
  <c r="S3982" i="56" l="1"/>
  <c r="V3909" i="56"/>
  <c r="S4054" i="56"/>
  <c r="T3993" i="56"/>
  <c r="R3957" i="56"/>
  <c r="X3957" i="56"/>
  <c r="Q3982" i="56"/>
  <c r="T4067" i="56"/>
  <c r="U3993" i="56"/>
  <c r="O3956" i="56"/>
  <c r="T3982" i="56"/>
  <c r="U3992" i="56"/>
  <c r="U3908" i="56"/>
  <c r="W3908" i="56"/>
  <c r="S3908" i="56"/>
  <c r="Q3956" i="56"/>
  <c r="O4067" i="56"/>
  <c r="V4067" i="56"/>
  <c r="O3992" i="56"/>
  <c r="R4054" i="56"/>
  <c r="O3982" i="56"/>
  <c r="P4067" i="56"/>
  <c r="Q3908" i="56"/>
  <c r="X3908" i="56"/>
  <c r="V4048" i="56"/>
  <c r="T3956" i="56"/>
  <c r="Q4054" i="56"/>
  <c r="S4067" i="56"/>
  <c r="V3992" i="56"/>
  <c r="V3982" i="56"/>
  <c r="U4067" i="56"/>
  <c r="R4067" i="56"/>
  <c r="U3956" i="56"/>
  <c r="W4067" i="56"/>
  <c r="X3993" i="56"/>
  <c r="Q3992" i="56"/>
  <c r="O3957" i="56"/>
  <c r="R3993" i="56"/>
  <c r="X3956" i="56"/>
  <c r="T4048" i="56"/>
  <c r="W4054" i="56"/>
  <c r="O3909" i="56"/>
  <c r="P3909" i="56"/>
  <c r="Q3957" i="56"/>
  <c r="V3993" i="56"/>
  <c r="V3956" i="56"/>
  <c r="W3945" i="56"/>
  <c r="S3992" i="56"/>
  <c r="V3945" i="56"/>
  <c r="X4048" i="56"/>
  <c r="T3992" i="56"/>
  <c r="Q3993" i="56"/>
  <c r="P3982" i="56"/>
  <c r="X4067" i="56"/>
  <c r="S4048" i="56"/>
  <c r="R3908" i="56"/>
  <c r="U3909" i="56"/>
  <c r="X3992" i="56"/>
  <c r="W3992" i="56"/>
  <c r="P3908" i="56"/>
  <c r="S3909" i="56"/>
  <c r="T4054" i="56"/>
  <c r="R3992" i="56"/>
  <c r="X3909" i="56"/>
  <c r="P3992" i="56"/>
  <c r="S3957" i="56"/>
  <c r="P4048" i="56"/>
  <c r="X3945" i="56"/>
  <c r="Q3909" i="56"/>
  <c r="S3993" i="56"/>
  <c r="U4054" i="56"/>
  <c r="P4054" i="56"/>
  <c r="W3957" i="56"/>
  <c r="Q4067" i="56"/>
  <c r="T3957" i="56"/>
  <c r="O3908" i="56"/>
  <c r="P3956" i="56"/>
  <c r="O4048" i="56"/>
  <c r="S3956" i="56"/>
  <c r="T3909" i="56"/>
  <c r="V3908" i="56"/>
  <c r="S3945" i="56"/>
  <c r="W3982" i="56"/>
  <c r="X3982" i="56"/>
  <c r="V4054" i="56"/>
  <c r="R3982" i="56"/>
  <c r="O3945" i="56"/>
  <c r="W3993" i="56"/>
  <c r="T3908" i="56"/>
  <c r="R3909" i="56"/>
  <c r="U3945" i="56"/>
  <c r="P3945" i="56"/>
  <c r="O4054" i="56"/>
  <c r="R3945" i="56"/>
  <c r="P3957" i="56"/>
  <c r="P3993" i="56"/>
  <c r="R3956" i="56"/>
  <c r="O3993" i="56"/>
  <c r="U3957" i="56"/>
  <c r="Q3945" i="56"/>
  <c r="V3957" i="56"/>
  <c r="T3945" i="56"/>
  <c r="W3909" i="56"/>
  <c r="X4054" i="56"/>
  <c r="W4048" i="56"/>
  <c r="U3982" i="56"/>
  <c r="W3956" i="56"/>
  <c r="P139" i="22"/>
  <c r="P81" i="22" s="1"/>
  <c r="S140" i="22"/>
  <c r="S82" i="22" s="1"/>
  <c r="W176" i="22"/>
  <c r="W118" i="22" s="1"/>
  <c r="AB2896" i="56"/>
  <c r="AB2913" i="56"/>
  <c r="AB2873" i="56"/>
  <c r="AB2861" i="56"/>
  <c r="AB2881" i="56"/>
  <c r="AB2837" i="56"/>
  <c r="AB2820" i="56"/>
  <c r="AB2804" i="56"/>
  <c r="AB2912" i="56"/>
  <c r="AB2908" i="56"/>
  <c r="AB2796" i="56"/>
  <c r="V4076" i="56"/>
  <c r="O3987" i="56"/>
  <c r="U3953" i="56"/>
  <c r="P4124" i="56"/>
  <c r="X4057" i="56"/>
  <c r="W4064" i="56"/>
  <c r="Q4058" i="56"/>
  <c r="T4070" i="56"/>
  <c r="T3940" i="56"/>
  <c r="S4026" i="56"/>
  <c r="R4135" i="56"/>
  <c r="V4025" i="56"/>
  <c r="V4015" i="56"/>
  <c r="V3994" i="56"/>
  <c r="O4075" i="56"/>
  <c r="O3934" i="56"/>
  <c r="O3947" i="56"/>
  <c r="O3937" i="56"/>
  <c r="U3922" i="56"/>
  <c r="U4140" i="56"/>
  <c r="P4042" i="56"/>
  <c r="P4011" i="56"/>
  <c r="P4136" i="56"/>
  <c r="P3936" i="56"/>
  <c r="X4011" i="56"/>
  <c r="X3931" i="56"/>
  <c r="X3925" i="56"/>
  <c r="W4124" i="56"/>
  <c r="W4110" i="56"/>
  <c r="W4113" i="56"/>
  <c r="W3913" i="56"/>
  <c r="Q3990" i="56"/>
  <c r="Q4107" i="56"/>
  <c r="T4010" i="56"/>
  <c r="T4011" i="56"/>
  <c r="T3970" i="56"/>
  <c r="T3955" i="56"/>
  <c r="S3955" i="56"/>
  <c r="S3931" i="56"/>
  <c r="S3973" i="56"/>
  <c r="R4077" i="56"/>
  <c r="R4050" i="56"/>
  <c r="V3944" i="56"/>
  <c r="O4072" i="56"/>
  <c r="U4090" i="56"/>
  <c r="P4044" i="56"/>
  <c r="X4072" i="56"/>
  <c r="W3955" i="56"/>
  <c r="Q4127" i="56"/>
  <c r="T4120" i="56"/>
  <c r="S3979" i="56"/>
  <c r="R4055" i="56"/>
  <c r="V4037" i="56"/>
  <c r="V3927" i="56"/>
  <c r="O4126" i="56"/>
  <c r="U4002" i="56"/>
  <c r="U3955" i="56"/>
  <c r="P4074" i="56"/>
  <c r="P4068" i="56"/>
  <c r="X4129" i="56"/>
  <c r="W4095" i="56"/>
  <c r="W4010" i="56"/>
  <c r="Q3989" i="56"/>
  <c r="Q4055" i="56"/>
  <c r="S3952" i="56"/>
  <c r="R3996" i="56"/>
  <c r="R4015" i="56"/>
  <c r="V4062" i="56"/>
  <c r="O3914" i="56"/>
  <c r="U4089" i="56"/>
  <c r="U4055" i="56"/>
  <c r="P4108" i="56"/>
  <c r="X4073" i="56"/>
  <c r="W3984" i="56"/>
  <c r="Q4074" i="56"/>
  <c r="T4095" i="56"/>
  <c r="S4105" i="56"/>
  <c r="R3972" i="56"/>
  <c r="V4091" i="56"/>
  <c r="O4047" i="56"/>
  <c r="O3935" i="56"/>
  <c r="U3986" i="56"/>
  <c r="U3936" i="56"/>
  <c r="P4125" i="56"/>
  <c r="X4050" i="56"/>
  <c r="X3946" i="56"/>
  <c r="W4088" i="56"/>
  <c r="W4093" i="56"/>
  <c r="Q3970" i="56"/>
  <c r="Q3979" i="56"/>
  <c r="T4023" i="56"/>
  <c r="T4128" i="56"/>
  <c r="S3926" i="56"/>
  <c r="R4132" i="56"/>
  <c r="R3999" i="56"/>
  <c r="V4113" i="56"/>
  <c r="V4087" i="56"/>
  <c r="V4066" i="56"/>
  <c r="O4087" i="56"/>
  <c r="O4028" i="56"/>
  <c r="O4026" i="56"/>
  <c r="O4017" i="56"/>
  <c r="U3928" i="56"/>
  <c r="U3951" i="56"/>
  <c r="P4051" i="56"/>
  <c r="P3939" i="56"/>
  <c r="P3927" i="56"/>
  <c r="X4099" i="56"/>
  <c r="X3981" i="56"/>
  <c r="X3980" i="56"/>
  <c r="W4134" i="56"/>
  <c r="W4121" i="56"/>
  <c r="W3921" i="56"/>
  <c r="Q3998" i="56"/>
  <c r="Q3929" i="56"/>
  <c r="Q3959" i="56"/>
  <c r="T4083" i="56"/>
  <c r="T3997" i="56"/>
  <c r="T3980" i="56"/>
  <c r="S4079" i="56"/>
  <c r="S4016" i="56"/>
  <c r="S3983" i="56"/>
  <c r="S3949" i="56"/>
  <c r="R3989" i="56"/>
  <c r="R3975" i="56"/>
  <c r="R3941" i="56"/>
  <c r="O3910" i="56"/>
  <c r="V4056" i="56"/>
  <c r="Q4033" i="56"/>
  <c r="V4132" i="56"/>
  <c r="U4125" i="56"/>
  <c r="V4112" i="56"/>
  <c r="U4021" i="56"/>
  <c r="V3981" i="56"/>
  <c r="O3939" i="56"/>
  <c r="P4047" i="56"/>
  <c r="X4143" i="56"/>
  <c r="W3949" i="56"/>
  <c r="Q3923" i="56"/>
  <c r="T4008" i="56"/>
  <c r="S3994" i="56"/>
  <c r="R4087" i="56"/>
  <c r="V4009" i="56"/>
  <c r="V3999" i="56"/>
  <c r="V3975" i="56"/>
  <c r="O4011" i="56"/>
  <c r="O4146" i="56"/>
  <c r="O4137" i="56"/>
  <c r="O3921" i="56"/>
  <c r="U4134" i="56"/>
  <c r="U4124" i="56"/>
  <c r="U4051" i="56"/>
  <c r="P4059" i="56"/>
  <c r="P3914" i="56"/>
  <c r="X4059" i="56"/>
  <c r="X3989" i="56"/>
  <c r="X3988" i="56"/>
  <c r="W4007" i="56"/>
  <c r="W3980" i="56"/>
  <c r="W3962" i="56"/>
  <c r="W3966" i="56"/>
  <c r="Q4102" i="56"/>
  <c r="Q3949" i="56"/>
  <c r="Q3953" i="56"/>
  <c r="T4062" i="56"/>
  <c r="T3914" i="56"/>
  <c r="T4132" i="56"/>
  <c r="T3920" i="56"/>
  <c r="S4136" i="56"/>
  <c r="S4118" i="56"/>
  <c r="S4101" i="56"/>
  <c r="R4076" i="56"/>
  <c r="R3997" i="56"/>
  <c r="R3987" i="56"/>
  <c r="R3973" i="56"/>
  <c r="V4142" i="56"/>
  <c r="P4031" i="56"/>
  <c r="X3942" i="56"/>
  <c r="W4032" i="56"/>
  <c r="Q4090" i="56"/>
  <c r="T4127" i="56"/>
  <c r="S3946" i="56"/>
  <c r="V3989" i="56"/>
  <c r="V3966" i="56"/>
  <c r="O4078" i="56"/>
  <c r="U3966" i="56"/>
  <c r="U3923" i="56"/>
  <c r="P4036" i="56"/>
  <c r="X4097" i="56"/>
  <c r="W4119" i="56"/>
  <c r="W3978" i="56"/>
  <c r="Q4130" i="56"/>
  <c r="Q4023" i="56"/>
  <c r="S3962" i="56"/>
  <c r="R4068" i="56"/>
  <c r="R3983" i="56"/>
  <c r="V4014" i="56"/>
  <c r="O3922" i="56"/>
  <c r="U4026" i="56"/>
  <c r="U3963" i="56"/>
  <c r="P4060" i="56"/>
  <c r="X4009" i="56"/>
  <c r="W3919" i="56"/>
  <c r="Q4026" i="56"/>
  <c r="T4047" i="56"/>
  <c r="S4019" i="56"/>
  <c r="S4057" i="56"/>
  <c r="R3936" i="56"/>
  <c r="V4059" i="56"/>
  <c r="O4123" i="56"/>
  <c r="O3966" i="56"/>
  <c r="U3940" i="56"/>
  <c r="U3971" i="56"/>
  <c r="P4077" i="56"/>
  <c r="X4090" i="56"/>
  <c r="X4128" i="56"/>
  <c r="W4083" i="56"/>
  <c r="W3914" i="56"/>
  <c r="Q4050" i="56"/>
  <c r="Q4007" i="56"/>
  <c r="T4087" i="56"/>
  <c r="T3922" i="56"/>
  <c r="T3948" i="56"/>
  <c r="S4052" i="56"/>
  <c r="S3919" i="56"/>
  <c r="R4095" i="56"/>
  <c r="V4097" i="56"/>
  <c r="V4071" i="56"/>
  <c r="V4050" i="56"/>
  <c r="O4023" i="56"/>
  <c r="O4012" i="56"/>
  <c r="O4010" i="56"/>
  <c r="O4001" i="56"/>
  <c r="U4045" i="56"/>
  <c r="U3937" i="56"/>
  <c r="U4139" i="56"/>
  <c r="U3935" i="56"/>
  <c r="P4099" i="56"/>
  <c r="P3984" i="56"/>
  <c r="X4147" i="56"/>
  <c r="X4045" i="56"/>
  <c r="X4028" i="56"/>
  <c r="W4123" i="56"/>
  <c r="W3948" i="56"/>
  <c r="W3968" i="56"/>
  <c r="W3969" i="56"/>
  <c r="Q4046" i="56"/>
  <c r="Q3936" i="56"/>
  <c r="Q3940" i="56"/>
  <c r="T4131" i="56"/>
  <c r="T4061" i="56"/>
  <c r="T4028" i="56"/>
  <c r="S4123" i="56"/>
  <c r="S4000" i="56"/>
  <c r="S4141" i="56"/>
  <c r="S3933" i="56"/>
  <c r="R3967" i="56"/>
  <c r="R3915" i="56"/>
  <c r="V3911" i="56"/>
  <c r="R4136" i="56"/>
  <c r="V4036" i="56"/>
  <c r="V4088" i="56"/>
  <c r="V4108" i="56"/>
  <c r="V3925" i="56"/>
  <c r="O4071" i="56"/>
  <c r="O4077" i="56"/>
  <c r="U4096" i="56"/>
  <c r="P4082" i="56"/>
  <c r="X4070" i="56"/>
  <c r="X4008" i="56"/>
  <c r="W4037" i="56"/>
  <c r="Q4015" i="56"/>
  <c r="T4136" i="56"/>
  <c r="S4060" i="56"/>
  <c r="R4000" i="56"/>
  <c r="R3954" i="56"/>
  <c r="V4121" i="56"/>
  <c r="V4111" i="56"/>
  <c r="V4090" i="56"/>
  <c r="O4055" i="56"/>
  <c r="O4020" i="56"/>
  <c r="O4002" i="56"/>
  <c r="U4017" i="56"/>
  <c r="U3990" i="56"/>
  <c r="U3959" i="56"/>
  <c r="P3967" i="56"/>
  <c r="P4065" i="56"/>
  <c r="P4040" i="56"/>
  <c r="X4042" i="56"/>
  <c r="X3949" i="56"/>
  <c r="X4100" i="56"/>
  <c r="W4047" i="56"/>
  <c r="W4028" i="56"/>
  <c r="W4014" i="56"/>
  <c r="W4017" i="56"/>
  <c r="Q4004" i="56"/>
  <c r="Q4011" i="56"/>
  <c r="T4098" i="56"/>
  <c r="T3978" i="56"/>
  <c r="T3925" i="56"/>
  <c r="T3968" i="56"/>
  <c r="S4120" i="56"/>
  <c r="S4102" i="56"/>
  <c r="S4085" i="56"/>
  <c r="R4012" i="56"/>
  <c r="R3981" i="56"/>
  <c r="R3969" i="56"/>
  <c r="R3947" i="56"/>
  <c r="V4094" i="56"/>
  <c r="O4006" i="56"/>
  <c r="P3963" i="56"/>
  <c r="X4137" i="56"/>
  <c r="W3964" i="56"/>
  <c r="Q4042" i="56"/>
  <c r="T4079" i="56"/>
  <c r="S4106" i="56"/>
  <c r="R3933" i="56"/>
  <c r="V3934" i="56"/>
  <c r="O4046" i="56"/>
  <c r="U3921" i="56"/>
  <c r="P4119" i="56"/>
  <c r="P4004" i="56"/>
  <c r="X4049" i="56"/>
  <c r="W4139" i="56"/>
  <c r="W3940" i="56"/>
  <c r="Q4098" i="56"/>
  <c r="Q3991" i="56"/>
  <c r="S4082" i="56"/>
  <c r="R4024" i="56"/>
  <c r="R3940" i="56"/>
  <c r="V4136" i="56"/>
  <c r="V3959" i="56"/>
  <c r="O4141" i="56"/>
  <c r="U3972" i="56"/>
  <c r="U3915" i="56"/>
  <c r="P3973" i="56"/>
  <c r="X4006" i="56"/>
  <c r="X4040" i="56"/>
  <c r="W4130" i="56"/>
  <c r="Q3976" i="56"/>
  <c r="T3999" i="56"/>
  <c r="S4044" i="56"/>
  <c r="R4128" i="56"/>
  <c r="R3970" i="56"/>
  <c r="O3995" i="56"/>
  <c r="O4133" i="56"/>
  <c r="U3970" i="56"/>
  <c r="U3939" i="56"/>
  <c r="P3950" i="56"/>
  <c r="P3916" i="56"/>
  <c r="X3966" i="56"/>
  <c r="W4031" i="56"/>
  <c r="W4026" i="56"/>
  <c r="Q4146" i="56"/>
  <c r="Q4087" i="56"/>
  <c r="T4135" i="56"/>
  <c r="T3985" i="56"/>
  <c r="S4007" i="56"/>
  <c r="S4033" i="56"/>
  <c r="R3932" i="56"/>
  <c r="R3978" i="56"/>
  <c r="V4145" i="56"/>
  <c r="V4119" i="56"/>
  <c r="V4098" i="56"/>
  <c r="O4003" i="56"/>
  <c r="O3996" i="56"/>
  <c r="O3994" i="56"/>
  <c r="O3985" i="56"/>
  <c r="U4049" i="56"/>
  <c r="U3918" i="56"/>
  <c r="U4123" i="56"/>
  <c r="U3919" i="56"/>
  <c r="P4147" i="56"/>
  <c r="P4041" i="56"/>
  <c r="P4032" i="56"/>
  <c r="X4014" i="56"/>
  <c r="X3926" i="56"/>
  <c r="X4076" i="56"/>
  <c r="W4015" i="56"/>
  <c r="W4004" i="56"/>
  <c r="W3975" i="56"/>
  <c r="W3960" i="56"/>
  <c r="Q4094" i="56"/>
  <c r="Q3996" i="56"/>
  <c r="Q4003" i="56"/>
  <c r="T4130" i="56"/>
  <c r="T3987" i="56"/>
  <c r="T4140" i="56"/>
  <c r="T3944" i="56"/>
  <c r="S3987" i="56"/>
  <c r="S3991" i="56"/>
  <c r="S4061" i="56"/>
  <c r="R3949" i="56"/>
  <c r="R4139" i="56"/>
  <c r="R4106" i="56"/>
  <c r="P3910" i="56"/>
  <c r="Q3910" i="56"/>
  <c r="S3911" i="56"/>
  <c r="U4113" i="56"/>
  <c r="V4084" i="56"/>
  <c r="U4077" i="56"/>
  <c r="Q4073" i="56"/>
  <c r="V4092" i="56"/>
  <c r="V4077" i="56"/>
  <c r="O4079" i="56"/>
  <c r="O4045" i="56"/>
  <c r="U4032" i="56"/>
  <c r="P3938" i="56"/>
  <c r="X4126" i="56"/>
  <c r="X3973" i="56"/>
  <c r="W3927" i="56"/>
  <c r="Q3926" i="56"/>
  <c r="T3917" i="56"/>
  <c r="S3959" i="56"/>
  <c r="S3932" i="56"/>
  <c r="R4022" i="56"/>
  <c r="V3948" i="56"/>
  <c r="V3964" i="56"/>
  <c r="V4138" i="56"/>
  <c r="V3922" i="56"/>
  <c r="O4068" i="56"/>
  <c r="O4050" i="56"/>
  <c r="O4041" i="56"/>
  <c r="U4038" i="56"/>
  <c r="U3942" i="56"/>
  <c r="U3946" i="56"/>
  <c r="P4090" i="56"/>
  <c r="P3953" i="56"/>
  <c r="P4088" i="56"/>
  <c r="X3958" i="56"/>
  <c r="X3927" i="56"/>
  <c r="X3944" i="56"/>
  <c r="W4076" i="56"/>
  <c r="W4062" i="56"/>
  <c r="W4065" i="56"/>
  <c r="Q4081" i="56"/>
  <c r="Q3928" i="56"/>
  <c r="Q4059" i="56"/>
  <c r="T4034" i="56"/>
  <c r="T3959" i="56"/>
  <c r="T3986" i="56"/>
  <c r="T3952" i="56"/>
  <c r="S4023" i="56"/>
  <c r="S3924" i="56"/>
  <c r="S4133" i="56"/>
  <c r="S3925" i="56"/>
  <c r="R4029" i="56"/>
  <c r="R4019" i="56"/>
  <c r="R4002" i="56"/>
  <c r="V4013" i="56"/>
  <c r="O3944" i="56"/>
  <c r="P4127" i="56"/>
  <c r="X4063" i="56"/>
  <c r="W4128" i="56"/>
  <c r="Q4037" i="56"/>
  <c r="T4114" i="56"/>
  <c r="S4012" i="56"/>
  <c r="R4049" i="56"/>
  <c r="V4069" i="56"/>
  <c r="V3972" i="56"/>
  <c r="O3931" i="56"/>
  <c r="U4034" i="56"/>
  <c r="U3917" i="56"/>
  <c r="P4071" i="56"/>
  <c r="P3975" i="56"/>
  <c r="X4017" i="56"/>
  <c r="W4072" i="56"/>
  <c r="W4045" i="56"/>
  <c r="Q4144" i="56"/>
  <c r="T4102" i="56"/>
  <c r="S4139" i="56"/>
  <c r="S4129" i="56"/>
  <c r="R4057" i="56"/>
  <c r="R4030" i="56"/>
  <c r="V3997" i="56"/>
  <c r="O3976" i="56"/>
  <c r="O3941" i="56"/>
  <c r="U3926" i="56"/>
  <c r="P3970" i="56"/>
  <c r="X4121" i="56"/>
  <c r="Q4122" i="56"/>
  <c r="T4143" i="56"/>
  <c r="S3975" i="56"/>
  <c r="R4023" i="56"/>
  <c r="V4005" i="56"/>
  <c r="V3953" i="56"/>
  <c r="O4110" i="56"/>
  <c r="O3917" i="56"/>
  <c r="U4146" i="56"/>
  <c r="U4095" i="56"/>
  <c r="P4055" i="56"/>
  <c r="P3988" i="56"/>
  <c r="X4081" i="56"/>
  <c r="W4055" i="56"/>
  <c r="W3994" i="56"/>
  <c r="Q4114" i="56"/>
  <c r="Q4071" i="56"/>
  <c r="T4055" i="56"/>
  <c r="T4144" i="56"/>
  <c r="T3916" i="56"/>
  <c r="S4116" i="56"/>
  <c r="S4001" i="56"/>
  <c r="R3965" i="56"/>
  <c r="R3946" i="56"/>
  <c r="V4129" i="56"/>
  <c r="V4103" i="56"/>
  <c r="V4082" i="56"/>
  <c r="O4051" i="56"/>
  <c r="O4044" i="56"/>
  <c r="O4042" i="56"/>
  <c r="O4033" i="56"/>
  <c r="U3981" i="56"/>
  <c r="U3967" i="56"/>
  <c r="P4131" i="56"/>
  <c r="P4025" i="56"/>
  <c r="P4016" i="56"/>
  <c r="X4138" i="56"/>
  <c r="X3917" i="56"/>
  <c r="X4060" i="56"/>
  <c r="W4103" i="56"/>
  <c r="W3988" i="56"/>
  <c r="W3934" i="56"/>
  <c r="Q4078" i="56"/>
  <c r="Q3980" i="56"/>
  <c r="Q3987" i="56"/>
  <c r="T3969" i="56"/>
  <c r="T3947" i="56"/>
  <c r="T4060" i="56"/>
  <c r="S4096" i="56"/>
  <c r="S3998" i="56"/>
  <c r="S3981" i="56"/>
  <c r="R4069" i="56"/>
  <c r="R4059" i="56"/>
  <c r="R4026" i="56"/>
  <c r="U3910" i="56"/>
  <c r="U4065" i="56"/>
  <c r="V4068" i="56"/>
  <c r="U4061" i="56"/>
  <c r="Q4137" i="56"/>
  <c r="V3907" i="56"/>
  <c r="V4029" i="56"/>
  <c r="O4015" i="56"/>
  <c r="O3997" i="56"/>
  <c r="U3984" i="56"/>
  <c r="P4118" i="56"/>
  <c r="P3972" i="56"/>
  <c r="X4104" i="56"/>
  <c r="W4098" i="56"/>
  <c r="Q4072" i="56"/>
  <c r="T4063" i="56"/>
  <c r="S4147" i="56"/>
  <c r="S4089" i="56"/>
  <c r="R3927" i="56"/>
  <c r="V3960" i="56"/>
  <c r="V3936" i="56"/>
  <c r="V3970" i="56"/>
  <c r="O4116" i="56"/>
  <c r="O4098" i="56"/>
  <c r="O4089" i="56"/>
  <c r="U4086" i="56"/>
  <c r="U3996" i="56"/>
  <c r="U4003" i="56"/>
  <c r="P4066" i="56"/>
  <c r="P3934" i="56"/>
  <c r="P4072" i="56"/>
  <c r="X4046" i="56"/>
  <c r="X3939" i="56"/>
  <c r="X4132" i="56"/>
  <c r="X3928" i="56"/>
  <c r="W4060" i="56"/>
  <c r="W4046" i="56"/>
  <c r="W4049" i="56"/>
  <c r="Q4001" i="56"/>
  <c r="Q4116" i="56"/>
  <c r="Q4043" i="56"/>
  <c r="T4126" i="56"/>
  <c r="T3933" i="56"/>
  <c r="T3918" i="56"/>
  <c r="T3936" i="56"/>
  <c r="S3943" i="56"/>
  <c r="S4134" i="56"/>
  <c r="S4117" i="56"/>
  <c r="R4140" i="56"/>
  <c r="R4013" i="56"/>
  <c r="R4003" i="56"/>
  <c r="R3986" i="56"/>
  <c r="V3987" i="56"/>
  <c r="O4118" i="56"/>
  <c r="X4134" i="56"/>
  <c r="W3999" i="56"/>
  <c r="W3950" i="56"/>
  <c r="Q3918" i="56"/>
  <c r="S4025" i="56"/>
  <c r="R4086" i="56"/>
  <c r="V4139" i="56"/>
  <c r="O4039" i="56"/>
  <c r="O3998" i="56"/>
  <c r="U4056" i="56"/>
  <c r="P4039" i="56"/>
  <c r="P3930" i="56"/>
  <c r="X3985" i="56"/>
  <c r="W4019" i="56"/>
  <c r="W4141" i="56"/>
  <c r="Q4034" i="56"/>
  <c r="Q3963" i="56"/>
  <c r="S3986" i="56"/>
  <c r="R3917" i="56"/>
  <c r="R4126" i="56"/>
  <c r="V4141" i="56"/>
  <c r="V3926" i="56"/>
  <c r="O3990" i="56"/>
  <c r="U4058" i="56"/>
  <c r="U3979" i="56"/>
  <c r="P4094" i="56"/>
  <c r="P3917" i="56"/>
  <c r="X4120" i="56"/>
  <c r="W4050" i="56"/>
  <c r="Q3978" i="56"/>
  <c r="T3990" i="56"/>
  <c r="S4140" i="56"/>
  <c r="S3977" i="56"/>
  <c r="R4006" i="56"/>
  <c r="V4044" i="56"/>
  <c r="V3933" i="56"/>
  <c r="O4096" i="56"/>
  <c r="O4069" i="56"/>
  <c r="U4088" i="56"/>
  <c r="P4010" i="56"/>
  <c r="P3981" i="56"/>
  <c r="X4103" i="56"/>
  <c r="X4032" i="56"/>
  <c r="W3951" i="56"/>
  <c r="W3963" i="56"/>
  <c r="Q4016" i="56"/>
  <c r="T3949" i="56"/>
  <c r="T4064" i="56"/>
  <c r="S3966" i="56"/>
  <c r="R4137" i="56"/>
  <c r="R4110" i="56"/>
  <c r="V4049" i="56"/>
  <c r="V4023" i="56"/>
  <c r="V4002" i="56"/>
  <c r="O4031" i="56"/>
  <c r="O3962" i="56"/>
  <c r="O3951" i="56"/>
  <c r="O3942" i="56"/>
  <c r="U4005" i="56"/>
  <c r="U4132" i="56"/>
  <c r="U4091" i="56"/>
  <c r="P4006" i="56"/>
  <c r="P3987" i="56"/>
  <c r="P4128" i="56"/>
  <c r="P3928" i="56"/>
  <c r="X4035" i="56"/>
  <c r="X3965" i="56"/>
  <c r="X3968" i="56"/>
  <c r="W4100" i="56"/>
  <c r="W4070" i="56"/>
  <c r="W4057" i="56"/>
  <c r="Q3997" i="56"/>
  <c r="Q3922" i="56"/>
  <c r="Q4099" i="56"/>
  <c r="T4042" i="56"/>
  <c r="T4019" i="56"/>
  <c r="T3919" i="56"/>
  <c r="T3976" i="56"/>
  <c r="S4119" i="56"/>
  <c r="S3942" i="56"/>
  <c r="S4093" i="56"/>
  <c r="R4052" i="56"/>
  <c r="R4138" i="56"/>
  <c r="R3942" i="56"/>
  <c r="T3910" i="56"/>
  <c r="X3911" i="56"/>
  <c r="V4052" i="56"/>
  <c r="U4029" i="56"/>
  <c r="V4124" i="56"/>
  <c r="W4016" i="56"/>
  <c r="V4051" i="56"/>
  <c r="O3978" i="56"/>
  <c r="U4097" i="56"/>
  <c r="U4071" i="56"/>
  <c r="P4021" i="56"/>
  <c r="X3961" i="56"/>
  <c r="W4000" i="56"/>
  <c r="Q4010" i="56"/>
  <c r="T4142" i="56"/>
  <c r="S4063" i="56"/>
  <c r="S4041" i="56"/>
  <c r="R4118" i="56"/>
  <c r="V4060" i="56"/>
  <c r="V3941" i="56"/>
  <c r="V3917" i="56"/>
  <c r="V3954" i="56"/>
  <c r="O4100" i="56"/>
  <c r="O4082" i="56"/>
  <c r="O4073" i="56"/>
  <c r="U4070" i="56"/>
  <c r="U3980" i="56"/>
  <c r="U3987" i="56"/>
  <c r="P4102" i="56"/>
  <c r="P3995" i="56"/>
  <c r="P4120" i="56"/>
  <c r="P3920" i="56"/>
  <c r="X3995" i="56"/>
  <c r="X3994" i="56"/>
  <c r="X3976" i="56"/>
  <c r="W4035" i="56"/>
  <c r="W3942" i="56"/>
  <c r="W3952" i="56"/>
  <c r="W3961" i="56"/>
  <c r="Q4038" i="56"/>
  <c r="Q3916" i="56"/>
  <c r="Q3935" i="56"/>
  <c r="T4123" i="56"/>
  <c r="T4117" i="56"/>
  <c r="T4068" i="56"/>
  <c r="S4072" i="56"/>
  <c r="S4037" i="56"/>
  <c r="R4020" i="56"/>
  <c r="R3916" i="56"/>
  <c r="R3988" i="56"/>
  <c r="R3950" i="56"/>
  <c r="V3940" i="56"/>
  <c r="O4093" i="56"/>
  <c r="P3955" i="56"/>
  <c r="X3979" i="56"/>
  <c r="W4066" i="56"/>
  <c r="Q4008" i="56"/>
  <c r="T3937" i="56"/>
  <c r="S3915" i="56"/>
  <c r="R4007" i="56"/>
  <c r="V4107" i="56"/>
  <c r="O4111" i="56"/>
  <c r="O3954" i="56"/>
  <c r="U4008" i="56"/>
  <c r="P4007" i="56"/>
  <c r="P3964" i="56"/>
  <c r="X3947" i="56"/>
  <c r="W4136" i="56"/>
  <c r="W4109" i="56"/>
  <c r="Q3986" i="56"/>
  <c r="Q3931" i="56"/>
  <c r="S4015" i="56"/>
  <c r="S3947" i="56"/>
  <c r="R4121" i="56"/>
  <c r="R4094" i="56"/>
  <c r="V4093" i="56"/>
  <c r="O4143" i="56"/>
  <c r="O4013" i="56"/>
  <c r="U4000" i="56"/>
  <c r="P4058" i="56"/>
  <c r="P3940" i="56"/>
  <c r="X4088" i="56"/>
  <c r="W4002" i="56"/>
  <c r="Q3914" i="56"/>
  <c r="S4092" i="56"/>
  <c r="S3929" i="56"/>
  <c r="V3932" i="56"/>
  <c r="V4134" i="56"/>
  <c r="O4064" i="56"/>
  <c r="O4037" i="56"/>
  <c r="U4024" i="56"/>
  <c r="P4022" i="56"/>
  <c r="P3942" i="56"/>
  <c r="X4071" i="56"/>
  <c r="X4016" i="56"/>
  <c r="W4056" i="56"/>
  <c r="W4061" i="56"/>
  <c r="Q3925" i="56"/>
  <c r="Q3947" i="56"/>
  <c r="T4007" i="56"/>
  <c r="T4112" i="56"/>
  <c r="S4098" i="56"/>
  <c r="R4004" i="56"/>
  <c r="R3959" i="56"/>
  <c r="V4033" i="56"/>
  <c r="V4007" i="56"/>
  <c r="V3986" i="56"/>
  <c r="O4083" i="56"/>
  <c r="O3943" i="56"/>
  <c r="O3932" i="56"/>
  <c r="O3923" i="56"/>
  <c r="U4142" i="56"/>
  <c r="U4084" i="56"/>
  <c r="U4075" i="56"/>
  <c r="P4122" i="56"/>
  <c r="P4035" i="56"/>
  <c r="P3913" i="56"/>
  <c r="P3976" i="56"/>
  <c r="X4083" i="56"/>
  <c r="X3963" i="56"/>
  <c r="W4003" i="56"/>
  <c r="W4118" i="56"/>
  <c r="W4105" i="56"/>
  <c r="Q4117" i="56"/>
  <c r="Q4147" i="56"/>
  <c r="Q3943" i="56"/>
  <c r="T3981" i="56"/>
  <c r="T3961" i="56"/>
  <c r="S4055" i="56"/>
  <c r="S3923" i="56"/>
  <c r="S4077" i="56"/>
  <c r="R4120" i="56"/>
  <c r="R3939" i="56"/>
  <c r="R4122" i="56"/>
  <c r="R3926" i="56"/>
  <c r="W3911" i="56"/>
  <c r="Q4113" i="56"/>
  <c r="R4116" i="56"/>
  <c r="V4080" i="56"/>
  <c r="V4019" i="56"/>
  <c r="O4120" i="56"/>
  <c r="O3973" i="56"/>
  <c r="P3999" i="56"/>
  <c r="X4095" i="56"/>
  <c r="W3991" i="56"/>
  <c r="Q3961" i="56"/>
  <c r="T4134" i="56"/>
  <c r="T3977" i="56"/>
  <c r="S4122" i="56"/>
  <c r="R3985" i="56"/>
  <c r="V4057" i="56"/>
  <c r="V4047" i="56"/>
  <c r="V4026" i="56"/>
  <c r="O3999" i="56"/>
  <c r="O3919" i="56"/>
  <c r="O3969" i="56"/>
  <c r="U4101" i="56"/>
  <c r="U3976" i="56"/>
  <c r="U4099" i="56"/>
  <c r="P4107" i="56"/>
  <c r="P4001" i="56"/>
  <c r="P3978" i="56"/>
  <c r="X4107" i="56"/>
  <c r="X4053" i="56"/>
  <c r="X4036" i="56"/>
  <c r="W4075" i="56"/>
  <c r="W3954" i="56"/>
  <c r="W3943" i="56"/>
  <c r="W3947" i="56"/>
  <c r="Q4086" i="56"/>
  <c r="Q3930" i="56"/>
  <c r="Q3934" i="56"/>
  <c r="T3998" i="56"/>
  <c r="T4116" i="56"/>
  <c r="S4047" i="56"/>
  <c r="S4056" i="56"/>
  <c r="S4038" i="56"/>
  <c r="S4021" i="56"/>
  <c r="R3971" i="56"/>
  <c r="R3968" i="56"/>
  <c r="R4146" i="56"/>
  <c r="R3934" i="56"/>
  <c r="V4008" i="56"/>
  <c r="V3942" i="56"/>
  <c r="O4029" i="56"/>
  <c r="P4140" i="56"/>
  <c r="X3915" i="56"/>
  <c r="W4018" i="56"/>
  <c r="Q3952" i="56"/>
  <c r="T4041" i="56"/>
  <c r="S4121" i="56"/>
  <c r="R3953" i="56"/>
  <c r="V4075" i="56"/>
  <c r="O3916" i="56"/>
  <c r="U3977" i="56"/>
  <c r="P3969" i="56"/>
  <c r="P3932" i="56"/>
  <c r="X3990" i="56"/>
  <c r="W4104" i="56"/>
  <c r="W4077" i="56"/>
  <c r="Q3944" i="56"/>
  <c r="T4122" i="56"/>
  <c r="S4051" i="56"/>
  <c r="S3995" i="56"/>
  <c r="R4089" i="56"/>
  <c r="R4062" i="56"/>
  <c r="V4045" i="56"/>
  <c r="O4091" i="56"/>
  <c r="O3958" i="56"/>
  <c r="U3964" i="56"/>
  <c r="P4015" i="56"/>
  <c r="X4079" i="56"/>
  <c r="X3916" i="56"/>
  <c r="W3946" i="56"/>
  <c r="Q4143" i="56"/>
  <c r="T3935" i="56"/>
  <c r="S4138" i="56"/>
  <c r="R4017" i="56"/>
  <c r="V4133" i="56"/>
  <c r="V4102" i="56"/>
  <c r="O4032" i="56"/>
  <c r="O4021" i="56"/>
  <c r="P4045" i="56"/>
  <c r="X4026" i="56"/>
  <c r="X4096" i="56"/>
  <c r="W3936" i="56"/>
  <c r="W3939" i="56"/>
  <c r="Q4018" i="56"/>
  <c r="Q3969" i="56"/>
  <c r="T4071" i="56"/>
  <c r="T3950" i="56"/>
  <c r="T3932" i="56"/>
  <c r="S4020" i="56"/>
  <c r="S3953" i="56"/>
  <c r="R4063" i="56"/>
  <c r="V4081" i="56"/>
  <c r="V4055" i="56"/>
  <c r="V4034" i="56"/>
  <c r="O4107" i="56"/>
  <c r="O3924" i="56"/>
  <c r="O3991" i="56"/>
  <c r="O3977" i="56"/>
  <c r="U4126" i="56"/>
  <c r="U4068" i="56"/>
  <c r="U4059" i="56"/>
  <c r="P4083" i="56"/>
  <c r="P3977" i="56"/>
  <c r="P3965" i="56"/>
  <c r="X4131" i="56"/>
  <c r="X4013" i="56"/>
  <c r="X4012" i="56"/>
  <c r="W4043" i="56"/>
  <c r="W3922" i="56"/>
  <c r="W3923" i="56"/>
  <c r="W3953" i="56"/>
  <c r="Q4030" i="56"/>
  <c r="Q3917" i="56"/>
  <c r="Q3921" i="56"/>
  <c r="T4030" i="56"/>
  <c r="T3994" i="56"/>
  <c r="T4076" i="56"/>
  <c r="S4112" i="56"/>
  <c r="S4014" i="56"/>
  <c r="S3997" i="56"/>
  <c r="R4085" i="56"/>
  <c r="R4075" i="56"/>
  <c r="R4042" i="56"/>
  <c r="S3910" i="56"/>
  <c r="P3911" i="56"/>
  <c r="V4020" i="56"/>
  <c r="V4131" i="56"/>
  <c r="O4088" i="56"/>
  <c r="O3925" i="56"/>
  <c r="U4135" i="56"/>
  <c r="P3937" i="56"/>
  <c r="X4047" i="56"/>
  <c r="W4127" i="56"/>
  <c r="W3989" i="56"/>
  <c r="T4104" i="56"/>
  <c r="S4028" i="56"/>
  <c r="R4129" i="56"/>
  <c r="V4105" i="56"/>
  <c r="V4095" i="56"/>
  <c r="V4074" i="56"/>
  <c r="O4147" i="56"/>
  <c r="O4004" i="56"/>
  <c r="O3986" i="56"/>
  <c r="O3974" i="56"/>
  <c r="U4137" i="56"/>
  <c r="U3969" i="56"/>
  <c r="U4147" i="56"/>
  <c r="U3943" i="56"/>
  <c r="P3935" i="56"/>
  <c r="P4049" i="56"/>
  <c r="P4024" i="56"/>
  <c r="X3978" i="56"/>
  <c r="X4117" i="56"/>
  <c r="X4084" i="56"/>
  <c r="W4135" i="56"/>
  <c r="W4012" i="56"/>
  <c r="W3998" i="56"/>
  <c r="W4001" i="56"/>
  <c r="Q4134" i="56"/>
  <c r="Q3988" i="56"/>
  <c r="Q3995" i="56"/>
  <c r="T3963" i="56"/>
  <c r="T3921" i="56"/>
  <c r="T4100" i="56"/>
  <c r="S4104" i="56"/>
  <c r="S4086" i="56"/>
  <c r="S4069" i="56"/>
  <c r="R4056" i="56"/>
  <c r="R3961" i="56"/>
  <c r="R3943" i="56"/>
  <c r="R3928" i="56"/>
  <c r="V4035" i="56"/>
  <c r="O3948" i="56"/>
  <c r="P4133" i="56"/>
  <c r="X4089" i="56"/>
  <c r="W3958" i="56"/>
  <c r="Q3994" i="56"/>
  <c r="T4031" i="56"/>
  <c r="S4042" i="56"/>
  <c r="R4103" i="56"/>
  <c r="V3912" i="56"/>
  <c r="O4014" i="56"/>
  <c r="U3912" i="56"/>
  <c r="P3931" i="56"/>
  <c r="X4038" i="56"/>
  <c r="X4144" i="56"/>
  <c r="W3932" i="56"/>
  <c r="W3973" i="56"/>
  <c r="Q3965" i="56"/>
  <c r="T4039" i="56"/>
  <c r="S4100" i="56"/>
  <c r="S3985" i="56"/>
  <c r="R3913" i="56"/>
  <c r="R3962" i="56"/>
  <c r="U4033" i="56"/>
  <c r="U4087" i="56"/>
  <c r="P3980" i="56"/>
  <c r="X3962" i="56"/>
  <c r="W4082" i="56"/>
  <c r="Q3912" i="56"/>
  <c r="T3943" i="56"/>
  <c r="S4039" i="56"/>
  <c r="S3970" i="56"/>
  <c r="V4123" i="56"/>
  <c r="O4019" i="56"/>
  <c r="U4018" i="56"/>
  <c r="U3983" i="56"/>
  <c r="P3951" i="56"/>
  <c r="X4102" i="56"/>
  <c r="X3921" i="56"/>
  <c r="W4120" i="56"/>
  <c r="W4125" i="56"/>
  <c r="Q4002" i="56"/>
  <c r="Q3950" i="56"/>
  <c r="T3975" i="56"/>
  <c r="T4080" i="56"/>
  <c r="S3988" i="56"/>
  <c r="S3921" i="56"/>
  <c r="R4031" i="56"/>
  <c r="V4065" i="56"/>
  <c r="V4039" i="56"/>
  <c r="V4018" i="56"/>
  <c r="O4095" i="56"/>
  <c r="O3980" i="56"/>
  <c r="O3970" i="56"/>
  <c r="O3968" i="56"/>
  <c r="U4105" i="56"/>
  <c r="U3954" i="56"/>
  <c r="U4107" i="56"/>
  <c r="P3958" i="56"/>
  <c r="P3946" i="56"/>
  <c r="X3997" i="56"/>
  <c r="X3996" i="56"/>
  <c r="W4131" i="56"/>
  <c r="W3987" i="56"/>
  <c r="W4137" i="56"/>
  <c r="W3937" i="56"/>
  <c r="Q4014" i="56"/>
  <c r="Q3958" i="56"/>
  <c r="Q3975" i="56"/>
  <c r="T4099" i="56"/>
  <c r="T4029" i="56"/>
  <c r="T3996" i="56"/>
  <c r="S4035" i="56"/>
  <c r="S4032" i="56"/>
  <c r="S3918" i="56"/>
  <c r="S3965" i="56"/>
  <c r="R4005" i="56"/>
  <c r="R3995" i="56"/>
  <c r="R3960" i="56"/>
  <c r="T3911" i="56"/>
  <c r="Q4057" i="56"/>
  <c r="U3907" i="56"/>
  <c r="Q3907" i="56"/>
  <c r="O3907" i="56"/>
  <c r="S3907" i="56"/>
  <c r="V4099" i="56"/>
  <c r="O4040" i="56"/>
  <c r="U4103" i="56"/>
  <c r="P4095" i="56"/>
  <c r="X4122" i="56"/>
  <c r="X3932" i="56"/>
  <c r="W4133" i="56"/>
  <c r="Q4111" i="56"/>
  <c r="T4121" i="56"/>
  <c r="S3927" i="56"/>
  <c r="R3976" i="56"/>
  <c r="V3916" i="56"/>
  <c r="V4143" i="56"/>
  <c r="V4122" i="56"/>
  <c r="O4099" i="56"/>
  <c r="O4052" i="56"/>
  <c r="O4034" i="56"/>
  <c r="O4025" i="56"/>
  <c r="U4022" i="56"/>
  <c r="U3916" i="56"/>
  <c r="U3920" i="56"/>
  <c r="P4139" i="56"/>
  <c r="P4033" i="56"/>
  <c r="P4008" i="56"/>
  <c r="X4139" i="56"/>
  <c r="X4101" i="56"/>
  <c r="X4068" i="56"/>
  <c r="W4071" i="56"/>
  <c r="W3996" i="56"/>
  <c r="W3985" i="56"/>
  <c r="Q4118" i="56"/>
  <c r="Q3968" i="56"/>
  <c r="Q3972" i="56"/>
  <c r="T4139" i="56"/>
  <c r="T4133" i="56"/>
  <c r="T4084" i="56"/>
  <c r="S4088" i="56"/>
  <c r="S4070" i="56"/>
  <c r="S4053" i="56"/>
  <c r="R4084" i="56"/>
  <c r="R3935" i="56"/>
  <c r="R3924" i="56"/>
  <c r="R3966" i="56"/>
  <c r="V3998" i="56"/>
  <c r="O3960" i="56"/>
  <c r="P4079" i="56"/>
  <c r="X4015" i="56"/>
  <c r="W4080" i="56"/>
  <c r="Q4138" i="56"/>
  <c r="T4014" i="56"/>
  <c r="S4103" i="56"/>
  <c r="R4036" i="56"/>
  <c r="R3938" i="56"/>
  <c r="V3995" i="56"/>
  <c r="O4144" i="56"/>
  <c r="O4117" i="56"/>
  <c r="U4129" i="56"/>
  <c r="U3985" i="56"/>
  <c r="P4093" i="56"/>
  <c r="X4094" i="56"/>
  <c r="X4112" i="56"/>
  <c r="W4040" i="56"/>
  <c r="W4013" i="56"/>
  <c r="Q4096" i="56"/>
  <c r="T4082" i="56"/>
  <c r="S4071" i="56"/>
  <c r="S4097" i="56"/>
  <c r="R4025" i="56"/>
  <c r="R3998" i="56"/>
  <c r="V3963" i="56"/>
  <c r="O4135" i="56"/>
  <c r="O4061" i="56"/>
  <c r="U4128" i="56"/>
  <c r="P4111" i="56"/>
  <c r="X3935" i="56"/>
  <c r="W4117" i="56"/>
  <c r="Q4047" i="56"/>
  <c r="T4088" i="56"/>
  <c r="S3980" i="56"/>
  <c r="R4113" i="56"/>
  <c r="V4085" i="56"/>
  <c r="O3972" i="56"/>
  <c r="O3952" i="56"/>
  <c r="U3913" i="56"/>
  <c r="P4135" i="56"/>
  <c r="P4084" i="56"/>
  <c r="X3974" i="56"/>
  <c r="X3922" i="56"/>
  <c r="W4090" i="56"/>
  <c r="Q4133" i="56"/>
  <c r="Q3913" i="56"/>
  <c r="T4110" i="56"/>
  <c r="T4065" i="56"/>
  <c r="T3984" i="56"/>
  <c r="S4075" i="56"/>
  <c r="S4081" i="56"/>
  <c r="R4009" i="56"/>
  <c r="V3985" i="56"/>
  <c r="V3949" i="56"/>
  <c r="V3924" i="56"/>
  <c r="O3983" i="56"/>
  <c r="O3928" i="56"/>
  <c r="O4145" i="56"/>
  <c r="U4094" i="56"/>
  <c r="U4036" i="56"/>
  <c r="P3986" i="56"/>
  <c r="P3922" i="56"/>
  <c r="P4064" i="56"/>
  <c r="X4022" i="56"/>
  <c r="X3971" i="56"/>
  <c r="X4108" i="56"/>
  <c r="W4143" i="56"/>
  <c r="W4036" i="56"/>
  <c r="W4006" i="56"/>
  <c r="Q4126" i="56"/>
  <c r="Q4028" i="56"/>
  <c r="Q4035" i="56"/>
  <c r="T4002" i="56"/>
  <c r="T3946" i="56"/>
  <c r="T4108" i="56"/>
  <c r="T3912" i="56"/>
  <c r="S4144" i="56"/>
  <c r="S4142" i="56"/>
  <c r="S4029" i="56"/>
  <c r="R4117" i="56"/>
  <c r="R4107" i="56"/>
  <c r="R4074" i="56"/>
  <c r="V3910" i="56"/>
  <c r="Q4105" i="56"/>
  <c r="V4110" i="56"/>
  <c r="O4070" i="56"/>
  <c r="U4074" i="56"/>
  <c r="U3930" i="56"/>
  <c r="P4076" i="56"/>
  <c r="W4034" i="56"/>
  <c r="T4015" i="56"/>
  <c r="S4108" i="56"/>
  <c r="R4008" i="56"/>
  <c r="R3931" i="56"/>
  <c r="V4137" i="56"/>
  <c r="V4127" i="56"/>
  <c r="V4106" i="56"/>
  <c r="O4119" i="56"/>
  <c r="O4036" i="56"/>
  <c r="O4018" i="56"/>
  <c r="O4009" i="56"/>
  <c r="U4081" i="56"/>
  <c r="U4006" i="56"/>
  <c r="U3989" i="56"/>
  <c r="U3975" i="56"/>
  <c r="P4002" i="56"/>
  <c r="P3915" i="56"/>
  <c r="P4056" i="56"/>
  <c r="X4106" i="56"/>
  <c r="X3913" i="56"/>
  <c r="X4116" i="56"/>
  <c r="X3912" i="56"/>
  <c r="W4108" i="56"/>
  <c r="W4094" i="56"/>
  <c r="W4097" i="56"/>
  <c r="Q4085" i="56"/>
  <c r="Q3973" i="56"/>
  <c r="Q4091" i="56"/>
  <c r="T4118" i="56"/>
  <c r="T4059" i="56"/>
  <c r="T4021" i="56"/>
  <c r="T4004" i="56"/>
  <c r="S4003" i="56"/>
  <c r="S4008" i="56"/>
  <c r="S3990" i="56"/>
  <c r="S3967" i="56"/>
  <c r="R4125" i="56"/>
  <c r="R4098" i="56"/>
  <c r="V4109" i="56"/>
  <c r="O4007" i="56"/>
  <c r="U4013" i="56"/>
  <c r="P3996" i="56"/>
  <c r="X4024" i="56"/>
  <c r="W4101" i="56"/>
  <c r="Q4079" i="56"/>
  <c r="T4072" i="56"/>
  <c r="S3951" i="56"/>
  <c r="R4038" i="56"/>
  <c r="V4104" i="56"/>
  <c r="V3952" i="56"/>
  <c r="O4112" i="56"/>
  <c r="O4085" i="56"/>
  <c r="U4001" i="56"/>
  <c r="U4143" i="56"/>
  <c r="P4061" i="56"/>
  <c r="X3975" i="56"/>
  <c r="X4080" i="56"/>
  <c r="W4008" i="56"/>
  <c r="W3981" i="56"/>
  <c r="Q4032" i="56"/>
  <c r="T4046" i="56"/>
  <c r="S3940" i="56"/>
  <c r="S4049" i="56"/>
  <c r="R3963" i="56"/>
  <c r="V3977" i="56"/>
  <c r="O4056" i="56"/>
  <c r="U3925" i="56"/>
  <c r="P4063" i="56"/>
  <c r="X4127" i="56"/>
  <c r="X3964" i="56"/>
  <c r="W4069" i="56"/>
  <c r="Q3999" i="56"/>
  <c r="T4040" i="56"/>
  <c r="S3920" i="56"/>
  <c r="R4065" i="56"/>
  <c r="V4053" i="56"/>
  <c r="V4022" i="56"/>
  <c r="O3927" i="56"/>
  <c r="O3926" i="56"/>
  <c r="U4121" i="56"/>
  <c r="U3944" i="56"/>
  <c r="P4103" i="56"/>
  <c r="P4052" i="56"/>
  <c r="X3929" i="56"/>
  <c r="W3995" i="56"/>
  <c r="W3918" i="56"/>
  <c r="Q3984" i="56"/>
  <c r="T4058" i="56"/>
  <c r="T3930" i="56"/>
  <c r="S3928" i="56"/>
  <c r="R4105" i="56"/>
  <c r="R4078" i="56"/>
  <c r="V3973" i="56"/>
  <c r="V3923" i="56"/>
  <c r="V3978" i="56"/>
  <c r="O4140" i="56"/>
  <c r="O4138" i="56"/>
  <c r="O4129" i="56"/>
  <c r="O3929" i="56"/>
  <c r="U4078" i="56"/>
  <c r="U4020" i="56"/>
  <c r="U4011" i="56"/>
  <c r="P4026" i="56"/>
  <c r="P3966" i="56"/>
  <c r="P4112" i="56"/>
  <c r="P3912" i="56"/>
  <c r="X4019" i="56"/>
  <c r="X3943" i="56"/>
  <c r="X3952" i="56"/>
  <c r="W4084" i="56"/>
  <c r="W4041" i="56"/>
  <c r="Q4041" i="56"/>
  <c r="Q3985" i="56"/>
  <c r="Q4083" i="56"/>
  <c r="T4086" i="56"/>
  <c r="T4003" i="56"/>
  <c r="T3934" i="56"/>
  <c r="T3960" i="56"/>
  <c r="S4128" i="56"/>
  <c r="S4094" i="56"/>
  <c r="S4013" i="56"/>
  <c r="R4101" i="56"/>
  <c r="R4091" i="56"/>
  <c r="R4058" i="56"/>
  <c r="R3911" i="56"/>
  <c r="V4040" i="56"/>
  <c r="Q4017" i="56"/>
  <c r="Q4089" i="56"/>
  <c r="V4072" i="56"/>
  <c r="V4078" i="56"/>
  <c r="O3940" i="56"/>
  <c r="U4025" i="56"/>
  <c r="U4039" i="56"/>
  <c r="P3989" i="56"/>
  <c r="X3914" i="56"/>
  <c r="W3938" i="56"/>
  <c r="T3966" i="56"/>
  <c r="S3960" i="56"/>
  <c r="R4039" i="56"/>
  <c r="V3983" i="56"/>
  <c r="O3918" i="56"/>
  <c r="O4130" i="56"/>
  <c r="O4121" i="56"/>
  <c r="U4118" i="56"/>
  <c r="U4076" i="56"/>
  <c r="U4035" i="56"/>
  <c r="P4142" i="56"/>
  <c r="P4043" i="56"/>
  <c r="P3926" i="56"/>
  <c r="P3968" i="56"/>
  <c r="X4043" i="56"/>
  <c r="X3969" i="56"/>
  <c r="X3970" i="56"/>
  <c r="W3983" i="56"/>
  <c r="W4142" i="56"/>
  <c r="W4145" i="56"/>
  <c r="Q4022" i="56"/>
  <c r="Q4139" i="56"/>
  <c r="Q3919" i="56"/>
  <c r="T4107" i="56"/>
  <c r="T4085" i="56"/>
  <c r="T4052" i="56"/>
  <c r="S4031" i="56"/>
  <c r="S3976" i="56"/>
  <c r="S3948" i="56"/>
  <c r="R4109" i="56"/>
  <c r="R4099" i="56"/>
  <c r="R4082" i="56"/>
  <c r="V4061" i="56"/>
  <c r="O4035" i="56"/>
  <c r="U4093" i="56"/>
  <c r="P3943" i="56"/>
  <c r="X3954" i="56"/>
  <c r="W4053" i="56"/>
  <c r="Q4031" i="56"/>
  <c r="T4024" i="56"/>
  <c r="S4083" i="56"/>
  <c r="S3961" i="56"/>
  <c r="R3990" i="56"/>
  <c r="V4100" i="56"/>
  <c r="O4080" i="56"/>
  <c r="O4053" i="56"/>
  <c r="U4057" i="56"/>
  <c r="U4111" i="56"/>
  <c r="P4029" i="56"/>
  <c r="X4119" i="56"/>
  <c r="W3970" i="56"/>
  <c r="W3944" i="56"/>
  <c r="Q4000" i="56"/>
  <c r="T3915" i="56"/>
  <c r="S4132" i="56"/>
  <c r="S4017" i="56"/>
  <c r="R3951" i="56"/>
  <c r="R3925" i="56"/>
  <c r="O4008" i="56"/>
  <c r="U4119" i="56"/>
  <c r="P3974" i="56"/>
  <c r="X3986" i="56"/>
  <c r="W4063" i="56"/>
  <c r="W4021" i="56"/>
  <c r="Q3937" i="56"/>
  <c r="S3934" i="56"/>
  <c r="R4071" i="56"/>
  <c r="V4021" i="56"/>
  <c r="V3990" i="56"/>
  <c r="O4142" i="56"/>
  <c r="O3949" i="56"/>
  <c r="U4085" i="56"/>
  <c r="U4127" i="56"/>
  <c r="P3990" i="56"/>
  <c r="P3994" i="56"/>
  <c r="X4039" i="56"/>
  <c r="X3984" i="56"/>
  <c r="W4024" i="56"/>
  <c r="W4029" i="56"/>
  <c r="Q3915" i="56"/>
  <c r="T3991" i="56"/>
  <c r="T4096" i="56"/>
  <c r="S4066" i="56"/>
  <c r="R4096" i="56"/>
  <c r="R3921" i="56"/>
  <c r="V4017" i="56"/>
  <c r="V3991" i="56"/>
  <c r="V3969" i="56"/>
  <c r="O4124" i="56"/>
  <c r="O4122" i="56"/>
  <c r="O4113" i="56"/>
  <c r="O3913" i="56"/>
  <c r="U4062" i="56"/>
  <c r="U4004" i="56"/>
  <c r="U3995" i="56"/>
  <c r="P4134" i="56"/>
  <c r="P4019" i="56"/>
  <c r="P3960" i="56"/>
  <c r="X3937" i="56"/>
  <c r="X3938" i="56"/>
  <c r="W4132" i="56"/>
  <c r="W4102" i="56"/>
  <c r="W4089" i="56"/>
  <c r="Q4125" i="56"/>
  <c r="Q3960" i="56"/>
  <c r="Q4131" i="56"/>
  <c r="Q3927" i="56"/>
  <c r="T4045" i="56"/>
  <c r="T4012" i="56"/>
  <c r="S4099" i="56"/>
  <c r="S3944" i="56"/>
  <c r="S3916" i="56"/>
  <c r="R4021" i="56"/>
  <c r="R4011" i="56"/>
  <c r="R3979" i="56"/>
  <c r="R3910" i="56"/>
  <c r="Q3911" i="56"/>
  <c r="Q4097" i="56"/>
  <c r="R4100" i="56"/>
  <c r="V4144" i="56"/>
  <c r="U4133" i="56"/>
  <c r="V3965" i="56"/>
  <c r="O3915" i="56"/>
  <c r="U4053" i="56"/>
  <c r="U4007" i="56"/>
  <c r="P3929" i="56"/>
  <c r="X4105" i="56"/>
  <c r="W4112" i="56"/>
  <c r="Q4106" i="56"/>
  <c r="T4026" i="56"/>
  <c r="T3913" i="56"/>
  <c r="S4074" i="56"/>
  <c r="R3919" i="56"/>
  <c r="V4041" i="56"/>
  <c r="V4031" i="56"/>
  <c r="V4010" i="56"/>
  <c r="O4139" i="56"/>
  <c r="O3930" i="56"/>
  <c r="O3979" i="56"/>
  <c r="O3953" i="56"/>
  <c r="U4037" i="56"/>
  <c r="U3938" i="56"/>
  <c r="U4083" i="56"/>
  <c r="P4091" i="56"/>
  <c r="P3985" i="56"/>
  <c r="P3959" i="56"/>
  <c r="X4091" i="56"/>
  <c r="X4037" i="56"/>
  <c r="X4020" i="56"/>
  <c r="W4011" i="56"/>
  <c r="W3935" i="56"/>
  <c r="W3924" i="56"/>
  <c r="W3928" i="56"/>
  <c r="Q4070" i="56"/>
  <c r="Q3977" i="56"/>
  <c r="Q3967" i="56"/>
  <c r="T4091" i="56"/>
  <c r="T4069" i="56"/>
  <c r="T4036" i="56"/>
  <c r="S4131" i="56"/>
  <c r="S4040" i="56"/>
  <c r="S4022" i="56"/>
  <c r="S4005" i="56"/>
  <c r="R3920" i="56"/>
  <c r="R4147" i="56"/>
  <c r="R4130" i="56"/>
  <c r="R3918" i="56"/>
  <c r="V4046" i="56"/>
  <c r="O3981" i="56"/>
  <c r="P4092" i="56"/>
  <c r="X4136" i="56"/>
  <c r="W3972" i="56"/>
  <c r="Q3948" i="56"/>
  <c r="T3954" i="56"/>
  <c r="S4073" i="56"/>
  <c r="R4134" i="56"/>
  <c r="V4043" i="56"/>
  <c r="O4059" i="56"/>
  <c r="O3912" i="56"/>
  <c r="U3932" i="56"/>
  <c r="P3997" i="56"/>
  <c r="X4087" i="56"/>
  <c r="X4000" i="56"/>
  <c r="W4042" i="56"/>
  <c r="Q4121" i="56"/>
  <c r="Q4103" i="56"/>
  <c r="S3971" i="56"/>
  <c r="R4124" i="56"/>
  <c r="R4047" i="56"/>
  <c r="V4126" i="56"/>
  <c r="O4038" i="56"/>
  <c r="U4106" i="56"/>
  <c r="U3949" i="56"/>
  <c r="P4143" i="56"/>
  <c r="X3998" i="56"/>
  <c r="W3920" i="56"/>
  <c r="Q4095" i="56"/>
  <c r="T3931" i="56"/>
  <c r="S3996" i="56"/>
  <c r="R3923" i="56"/>
  <c r="R3922" i="56"/>
  <c r="V4096" i="56"/>
  <c r="V3971" i="56"/>
  <c r="O4128" i="56"/>
  <c r="O4101" i="56"/>
  <c r="U4120" i="56"/>
  <c r="P4013" i="56"/>
  <c r="X4135" i="56"/>
  <c r="X4064" i="56"/>
  <c r="W3997" i="56"/>
  <c r="Q4080" i="56"/>
  <c r="T4018" i="56"/>
  <c r="T4081" i="56"/>
  <c r="T4016" i="56"/>
  <c r="S4002" i="56"/>
  <c r="R3952" i="56"/>
  <c r="R4142" i="56"/>
  <c r="V4001" i="56"/>
  <c r="V3968" i="56"/>
  <c r="V3943" i="56"/>
  <c r="O4043" i="56"/>
  <c r="O3950" i="56"/>
  <c r="O3963" i="56"/>
  <c r="O3961" i="56"/>
  <c r="U4110" i="56"/>
  <c r="U4052" i="56"/>
  <c r="U4043" i="56"/>
  <c r="P4070" i="56"/>
  <c r="P4003" i="56"/>
  <c r="P4144" i="56"/>
  <c r="P3944" i="56"/>
  <c r="X4051" i="56"/>
  <c r="X3918" i="56"/>
  <c r="X3919" i="56"/>
  <c r="W4116" i="56"/>
  <c r="W4086" i="56"/>
  <c r="W4073" i="56"/>
  <c r="Q4061" i="56"/>
  <c r="Q3941" i="56"/>
  <c r="T4106" i="56"/>
  <c r="T4035" i="56"/>
  <c r="T3938" i="56"/>
  <c r="T3923" i="56"/>
  <c r="S4143" i="56"/>
  <c r="S3968" i="56"/>
  <c r="S4109" i="56"/>
  <c r="R4088" i="56"/>
  <c r="R3929" i="56"/>
  <c r="R3955" i="56"/>
  <c r="R3958" i="56"/>
  <c r="O3911" i="56"/>
  <c r="V4120" i="56"/>
  <c r="Q4145" i="56"/>
  <c r="U4069" i="56"/>
  <c r="W3907" i="56"/>
  <c r="V3920" i="56"/>
  <c r="O4102" i="56"/>
  <c r="U4122" i="56"/>
  <c r="U3968" i="56"/>
  <c r="P3919" i="56"/>
  <c r="X3999" i="56"/>
  <c r="W4087" i="56"/>
  <c r="W3931" i="56"/>
  <c r="Q3971" i="56"/>
  <c r="T4056" i="56"/>
  <c r="S3958" i="56"/>
  <c r="R4081" i="56"/>
  <c r="V4089" i="56"/>
  <c r="V4079" i="56"/>
  <c r="V4058" i="56"/>
  <c r="O4127" i="56"/>
  <c r="O3988" i="56"/>
  <c r="O3964" i="56"/>
  <c r="O3955" i="56"/>
  <c r="U4073" i="56"/>
  <c r="U3950" i="56"/>
  <c r="U4131" i="56"/>
  <c r="U3927" i="56"/>
  <c r="P4075" i="56"/>
  <c r="P3971" i="56"/>
  <c r="P3933" i="56"/>
  <c r="X4075" i="56"/>
  <c r="X4005" i="56"/>
  <c r="X4004" i="56"/>
  <c r="W4099" i="56"/>
  <c r="W3916" i="56"/>
  <c r="W3974" i="56"/>
  <c r="W3977" i="56"/>
  <c r="Q3942" i="56"/>
  <c r="Q3951" i="56"/>
  <c r="T4075" i="56"/>
  <c r="T4037" i="56"/>
  <c r="T4020" i="56"/>
  <c r="S4024" i="56"/>
  <c r="S4006" i="56"/>
  <c r="S3989" i="56"/>
  <c r="R4141" i="56"/>
  <c r="R4131" i="56"/>
  <c r="R4114" i="56"/>
  <c r="V4012" i="56"/>
  <c r="O4131" i="56"/>
  <c r="O3920" i="56"/>
  <c r="P4005" i="56"/>
  <c r="X4025" i="56"/>
  <c r="W4114" i="56"/>
  <c r="Q3938" i="56"/>
  <c r="T3962" i="56"/>
  <c r="S3939" i="56"/>
  <c r="R4001" i="56"/>
  <c r="V4086" i="56"/>
  <c r="O4016" i="56"/>
  <c r="O3971" i="56"/>
  <c r="U4130" i="56"/>
  <c r="U4047" i="56"/>
  <c r="P3961" i="56"/>
  <c r="X4055" i="56"/>
  <c r="X3967" i="56"/>
  <c r="W4138" i="56"/>
  <c r="W3941" i="56"/>
  <c r="Q3920" i="56"/>
  <c r="T4000" i="56"/>
  <c r="S4068" i="56"/>
  <c r="S3938" i="56"/>
  <c r="R4143" i="56"/>
  <c r="R3930" i="56"/>
  <c r="V4003" i="56"/>
  <c r="O4104" i="56"/>
  <c r="U3973" i="56"/>
  <c r="P3918" i="56"/>
  <c r="X3983" i="56"/>
  <c r="W3912" i="56"/>
  <c r="T4090" i="56"/>
  <c r="T3972" i="56"/>
  <c r="S4058" i="56"/>
  <c r="R3980" i="56"/>
  <c r="V3976" i="56"/>
  <c r="V3950" i="56"/>
  <c r="O4094" i="56"/>
  <c r="U4114" i="56"/>
  <c r="U4063" i="56"/>
  <c r="P4023" i="56"/>
  <c r="P3949" i="56"/>
  <c r="X4033" i="56"/>
  <c r="W4059" i="56"/>
  <c r="W3959" i="56"/>
  <c r="Q4082" i="56"/>
  <c r="Q4039" i="56"/>
  <c r="T4103" i="56"/>
  <c r="T3941" i="56"/>
  <c r="T3964" i="56"/>
  <c r="S4084" i="56"/>
  <c r="S3964" i="56"/>
  <c r="R4127" i="56"/>
  <c r="R3914" i="56"/>
  <c r="V3984" i="56"/>
  <c r="V3935" i="56"/>
  <c r="V4130" i="56"/>
  <c r="V3930" i="56"/>
  <c r="O4092" i="56"/>
  <c r="O4090" i="56"/>
  <c r="O4081" i="56"/>
  <c r="U4030" i="56"/>
  <c r="U3974" i="56"/>
  <c r="U3952" i="56"/>
  <c r="P4009" i="56"/>
  <c r="P4000" i="56"/>
  <c r="X4074" i="56"/>
  <c r="X4093" i="56"/>
  <c r="X4044" i="56"/>
  <c r="W4039" i="56"/>
  <c r="W3967" i="56"/>
  <c r="W3930" i="56"/>
  <c r="W3915" i="56"/>
  <c r="Q4062" i="56"/>
  <c r="Q3962" i="56"/>
  <c r="Q3966" i="56"/>
  <c r="T4147" i="56"/>
  <c r="T4125" i="56"/>
  <c r="T4044" i="56"/>
  <c r="S4080" i="56"/>
  <c r="S3954" i="56"/>
  <c r="R4053" i="56"/>
  <c r="R4043" i="56"/>
  <c r="R4010" i="56"/>
  <c r="W3910" i="56"/>
  <c r="U3911" i="56"/>
  <c r="Q4129" i="56"/>
  <c r="U4041" i="56"/>
  <c r="Q4025" i="56"/>
  <c r="S4011" i="56"/>
  <c r="V3919" i="56"/>
  <c r="V3921" i="56"/>
  <c r="O4125" i="56"/>
  <c r="U3941" i="56"/>
  <c r="P4106" i="56"/>
  <c r="P3924" i="56"/>
  <c r="X4056" i="56"/>
  <c r="W4085" i="56"/>
  <c r="Q4063" i="56"/>
  <c r="T3973" i="56"/>
  <c r="S3978" i="56"/>
  <c r="R4033" i="56"/>
  <c r="V4073" i="56"/>
  <c r="V4063" i="56"/>
  <c r="V4042" i="56"/>
  <c r="O4063" i="56"/>
  <c r="O3975" i="56"/>
  <c r="O3938" i="56"/>
  <c r="O3936" i="56"/>
  <c r="U4009" i="56"/>
  <c r="U3924" i="56"/>
  <c r="P4123" i="56"/>
  <c r="P4017" i="56"/>
  <c r="X4123" i="56"/>
  <c r="X4085" i="56"/>
  <c r="X4052" i="56"/>
  <c r="W4111" i="56"/>
  <c r="W4044" i="56"/>
  <c r="W4030" i="56"/>
  <c r="W4033" i="56"/>
  <c r="Q4029" i="56"/>
  <c r="Q4100" i="56"/>
  <c r="T4022" i="56"/>
  <c r="T3995" i="56"/>
  <c r="T3951" i="56"/>
  <c r="T3929" i="56"/>
  <c r="S4095" i="56"/>
  <c r="S3936" i="56"/>
  <c r="S3912" i="56"/>
  <c r="R4061" i="56"/>
  <c r="R4051" i="56"/>
  <c r="R4034" i="56"/>
  <c r="V4147" i="56"/>
  <c r="O4024" i="56"/>
  <c r="U4010" i="56"/>
  <c r="X4058" i="56"/>
  <c r="W4091" i="56"/>
  <c r="W3965" i="56"/>
  <c r="Q3939" i="56"/>
  <c r="S4124" i="56"/>
  <c r="R4145" i="56"/>
  <c r="V3913" i="56"/>
  <c r="V4038" i="56"/>
  <c r="O3984" i="56"/>
  <c r="O3965" i="56"/>
  <c r="U4098" i="56"/>
  <c r="U3999" i="56"/>
  <c r="P3923" i="56"/>
  <c r="X4023" i="56"/>
  <c r="X3972" i="56"/>
  <c r="W4106" i="56"/>
  <c r="Q4069" i="56"/>
  <c r="Q3932" i="56"/>
  <c r="S4036" i="56"/>
  <c r="S3969" i="56"/>
  <c r="R4111" i="56"/>
  <c r="V3939" i="56"/>
  <c r="O4134" i="56"/>
  <c r="U4117" i="56"/>
  <c r="U4023" i="56"/>
  <c r="P4069" i="56"/>
  <c r="X3923" i="56"/>
  <c r="W4144" i="56"/>
  <c r="W3933" i="56"/>
  <c r="T4050" i="56"/>
  <c r="T3924" i="56"/>
  <c r="S4010" i="56"/>
  <c r="R4119" i="56"/>
  <c r="V3931" i="56"/>
  <c r="V3918" i="56"/>
  <c r="O4062" i="56"/>
  <c r="U4082" i="56"/>
  <c r="U4031" i="56"/>
  <c r="P3991" i="56"/>
  <c r="P3948" i="56"/>
  <c r="X4001" i="56"/>
  <c r="W4107" i="56"/>
  <c r="W4058" i="56"/>
  <c r="Q4005" i="56"/>
  <c r="Q4119" i="56"/>
  <c r="T3979" i="56"/>
  <c r="T4001" i="56"/>
  <c r="T3971" i="56"/>
  <c r="S4135" i="56"/>
  <c r="S4065" i="56"/>
  <c r="R3977" i="56"/>
  <c r="R3944" i="56"/>
  <c r="V3929" i="56"/>
  <c r="V4135" i="56"/>
  <c r="V4114" i="56"/>
  <c r="V3914" i="56"/>
  <c r="O4076" i="56"/>
  <c r="O4074" i="56"/>
  <c r="O4065" i="56"/>
  <c r="U4014" i="56"/>
  <c r="U3948" i="56"/>
  <c r="U3933" i="56"/>
  <c r="P3954" i="56"/>
  <c r="P4057" i="56"/>
  <c r="X4078" i="56"/>
  <c r="X4092" i="56"/>
  <c r="W4079" i="56"/>
  <c r="W4020" i="56"/>
  <c r="W3990" i="56"/>
  <c r="W3979" i="56"/>
  <c r="Q4110" i="56"/>
  <c r="Q4012" i="56"/>
  <c r="Q4019" i="56"/>
  <c r="T4094" i="56"/>
  <c r="T3927" i="56"/>
  <c r="T4092" i="56"/>
  <c r="S3999" i="56"/>
  <c r="S4064" i="56"/>
  <c r="S3963" i="56"/>
  <c r="S3935" i="56"/>
  <c r="R4037" i="56"/>
  <c r="R3994" i="56"/>
  <c r="U4145" i="56"/>
  <c r="V4116" i="56"/>
  <c r="U4109" i="56"/>
  <c r="Q4009" i="56"/>
  <c r="V4125" i="56"/>
  <c r="V3958" i="56"/>
  <c r="O4022" i="56"/>
  <c r="U4042" i="56"/>
  <c r="U3947" i="56"/>
  <c r="P4028" i="56"/>
  <c r="X3934" i="56"/>
  <c r="W3986" i="56"/>
  <c r="Q3933" i="56"/>
  <c r="T3983" i="56"/>
  <c r="S4127" i="56"/>
  <c r="R4070" i="56"/>
  <c r="V3996" i="56"/>
  <c r="V3915" i="56"/>
  <c r="V3951" i="56"/>
  <c r="V3938" i="56"/>
  <c r="O4084" i="56"/>
  <c r="O4066" i="56"/>
  <c r="O4057" i="56"/>
  <c r="U3961" i="56"/>
  <c r="U3965" i="56"/>
  <c r="P4038" i="56"/>
  <c r="P3979" i="56"/>
  <c r="P4104" i="56"/>
  <c r="X4118" i="56"/>
  <c r="X3977" i="56"/>
  <c r="X3959" i="56"/>
  <c r="X3960" i="56"/>
  <c r="W4092" i="56"/>
  <c r="W4078" i="56"/>
  <c r="W4081" i="56"/>
  <c r="Q4021" i="56"/>
  <c r="Q3954" i="56"/>
  <c r="Q4075" i="56"/>
  <c r="T4138" i="56"/>
  <c r="T4043" i="56"/>
  <c r="T4005" i="56"/>
  <c r="T3988" i="56"/>
  <c r="S4087" i="56"/>
  <c r="S3972" i="56"/>
  <c r="S3914" i="56"/>
  <c r="S3941" i="56"/>
  <c r="R4045" i="56"/>
  <c r="R4035" i="56"/>
  <c r="R4018" i="56"/>
  <c r="V4083" i="56"/>
  <c r="O3959" i="56"/>
  <c r="X4111" i="56"/>
  <c r="W4051" i="56"/>
  <c r="W3917" i="56"/>
  <c r="T4006" i="56"/>
  <c r="S4076" i="56"/>
  <c r="R4097" i="56"/>
  <c r="V4101" i="56"/>
  <c r="V4006" i="56"/>
  <c r="O3946" i="56"/>
  <c r="O3933" i="56"/>
  <c r="U4066" i="56"/>
  <c r="U3962" i="56"/>
  <c r="P3998" i="56"/>
  <c r="P4132" i="56"/>
  <c r="X3991" i="56"/>
  <c r="X3940" i="56"/>
  <c r="W4074" i="56"/>
  <c r="Q4065" i="56"/>
  <c r="Q4135" i="56"/>
  <c r="S4004" i="56"/>
  <c r="S3937" i="56"/>
  <c r="R4079" i="56"/>
  <c r="V3967" i="56"/>
  <c r="O4086" i="56"/>
  <c r="U4138" i="56"/>
  <c r="U3991" i="56"/>
  <c r="P4012" i="56"/>
  <c r="X3953" i="56"/>
  <c r="W4096" i="56"/>
  <c r="Q4045" i="56"/>
  <c r="T4078" i="56"/>
  <c r="S4043" i="56"/>
  <c r="S4009" i="56"/>
  <c r="R4102" i="56"/>
  <c r="V3961" i="56"/>
  <c r="O4103" i="56"/>
  <c r="O4030" i="56"/>
  <c r="U4050" i="56"/>
  <c r="U4015" i="56"/>
  <c r="P4087" i="56"/>
  <c r="P4020" i="56"/>
  <c r="X3930" i="56"/>
  <c r="X3924" i="56"/>
  <c r="W3926" i="56"/>
  <c r="Q3946" i="56"/>
  <c r="T4146" i="56"/>
  <c r="T3953" i="56"/>
  <c r="T4032" i="56"/>
  <c r="S4145" i="56"/>
  <c r="R4073" i="56"/>
  <c r="R4046" i="56"/>
  <c r="V4004" i="56"/>
  <c r="V3947" i="56"/>
  <c r="V3988" i="56"/>
  <c r="V3962" i="56"/>
  <c r="O4060" i="56"/>
  <c r="O4058" i="56"/>
  <c r="O4049" i="56"/>
  <c r="U3998" i="56"/>
  <c r="U3929" i="56"/>
  <c r="U3914" i="56"/>
  <c r="P4098" i="56"/>
  <c r="P3947" i="56"/>
  <c r="P4096" i="56"/>
  <c r="X4002" i="56"/>
  <c r="X4003" i="56"/>
  <c r="X4140" i="56"/>
  <c r="X3936" i="56"/>
  <c r="W4068" i="56"/>
  <c r="W4038" i="56"/>
  <c r="W4025" i="56"/>
  <c r="Q3974" i="56"/>
  <c r="Q4092" i="56"/>
  <c r="T4038" i="56"/>
  <c r="T4051" i="56"/>
  <c r="T3942" i="56"/>
  <c r="S4059" i="56"/>
  <c r="S3984" i="56"/>
  <c r="S4125" i="56"/>
  <c r="S3917" i="56"/>
  <c r="R3948" i="56"/>
  <c r="R3937" i="56"/>
  <c r="R3974" i="56"/>
  <c r="X3910" i="56"/>
  <c r="V4024" i="56"/>
  <c r="V4016" i="56"/>
  <c r="V4064" i="56"/>
  <c r="V4030" i="56"/>
  <c r="O3967" i="56"/>
  <c r="U3994" i="56"/>
  <c r="U3931" i="56"/>
  <c r="P4138" i="56"/>
  <c r="P3962" i="56"/>
  <c r="X3933" i="56"/>
  <c r="W4146" i="56"/>
  <c r="Q3981" i="56"/>
  <c r="T4111" i="56"/>
  <c r="S4137" i="56"/>
  <c r="R3991" i="56"/>
  <c r="V3979" i="56"/>
  <c r="V3955" i="56"/>
  <c r="V3937" i="56"/>
  <c r="O4132" i="56"/>
  <c r="O4114" i="56"/>
  <c r="O4105" i="56"/>
  <c r="U4102" i="56"/>
  <c r="U4012" i="56"/>
  <c r="U4019" i="56"/>
  <c r="P4014" i="56"/>
  <c r="P3941" i="56"/>
  <c r="P3952" i="56"/>
  <c r="X3950" i="56"/>
  <c r="X3951" i="56"/>
  <c r="W4140" i="56"/>
  <c r="W4126" i="56"/>
  <c r="W4129" i="56"/>
  <c r="W3929" i="56"/>
  <c r="Q4006" i="56"/>
  <c r="Q4123" i="56"/>
  <c r="T4074" i="56"/>
  <c r="T3989" i="56"/>
  <c r="T3974" i="56"/>
  <c r="S4091" i="56"/>
  <c r="S3974" i="56"/>
  <c r="S3950" i="56"/>
  <c r="S3922" i="56"/>
  <c r="R4093" i="56"/>
  <c r="R4083" i="56"/>
  <c r="R4066" i="56"/>
  <c r="V4000" i="56"/>
  <c r="O4136" i="56"/>
  <c r="U3960" i="56"/>
  <c r="X3948" i="56"/>
  <c r="W4005" i="56"/>
  <c r="Q3983" i="56"/>
  <c r="T3958" i="56"/>
  <c r="S4107" i="56"/>
  <c r="S3913" i="56"/>
  <c r="R3912" i="56"/>
  <c r="V4032" i="56"/>
  <c r="V4118" i="56"/>
  <c r="O4005" i="56"/>
  <c r="U3997" i="56"/>
  <c r="U4079" i="56"/>
  <c r="P4086" i="56"/>
  <c r="P4100" i="56"/>
  <c r="X3955" i="56"/>
  <c r="W4147" i="56"/>
  <c r="W3971" i="56"/>
  <c r="Q4066" i="56"/>
  <c r="Q3924" i="56"/>
  <c r="S4034" i="56"/>
  <c r="R4032" i="56"/>
  <c r="R3984" i="56"/>
  <c r="V3980" i="56"/>
  <c r="V3974" i="56"/>
  <c r="O4109" i="56"/>
  <c r="U3934" i="56"/>
  <c r="P3983" i="56"/>
  <c r="X4031" i="56"/>
  <c r="W4023" i="56"/>
  <c r="W3976" i="56"/>
  <c r="Q3955" i="56"/>
  <c r="T3939" i="56"/>
  <c r="S4090" i="56"/>
  <c r="R3964" i="56"/>
  <c r="V4117" i="56"/>
  <c r="V4070" i="56"/>
  <c r="O4000" i="56"/>
  <c r="O3989" i="56"/>
  <c r="U3958" i="56"/>
  <c r="P3925" i="56"/>
  <c r="P4116" i="56"/>
  <c r="X4007" i="56"/>
  <c r="X3941" i="56"/>
  <c r="W4122" i="56"/>
  <c r="W3925" i="56"/>
  <c r="Q3964" i="56"/>
  <c r="T4119" i="56"/>
  <c r="T3967" i="56"/>
  <c r="T3926" i="56"/>
  <c r="S4111" i="56"/>
  <c r="S4113" i="56"/>
  <c r="R4041" i="56"/>
  <c r="R4014" i="56"/>
  <c r="V4028" i="56"/>
  <c r="V3928" i="56"/>
  <c r="V4146" i="56"/>
  <c r="V3946" i="56"/>
  <c r="O4108" i="56"/>
  <c r="O4106" i="56"/>
  <c r="O4097" i="56"/>
  <c r="U4046" i="56"/>
  <c r="U3988" i="56"/>
  <c r="U3978" i="56"/>
  <c r="P4034" i="56"/>
  <c r="P3921" i="56"/>
  <c r="P4080" i="56"/>
  <c r="X4086" i="56"/>
  <c r="X3987" i="56"/>
  <c r="X4124" i="56"/>
  <c r="X3920" i="56"/>
  <c r="W4052" i="56"/>
  <c r="W4022" i="56"/>
  <c r="W4009" i="56"/>
  <c r="Q4142" i="56"/>
  <c r="Q4060" i="56"/>
  <c r="Q4051" i="56"/>
  <c r="T4066" i="56"/>
  <c r="T3965" i="56"/>
  <c r="T4124" i="56"/>
  <c r="T3928" i="56"/>
  <c r="S3930" i="56"/>
  <c r="S4045" i="56"/>
  <c r="R4133" i="56"/>
  <c r="R4123" i="56"/>
  <c r="R4090" i="56"/>
  <c r="Q4049" i="56"/>
  <c r="U4141" i="56"/>
  <c r="V4128" i="56"/>
  <c r="V4140" i="56"/>
  <c r="T3907" i="56"/>
  <c r="R3907" i="56"/>
  <c r="O4115" i="56"/>
  <c r="X4115" i="56"/>
  <c r="R4115" i="56"/>
  <c r="V4115" i="56"/>
  <c r="T4115" i="56"/>
  <c r="Q4115" i="56"/>
  <c r="W4115" i="56"/>
  <c r="P4115" i="56"/>
  <c r="U4115" i="56"/>
  <c r="S4115" i="56"/>
  <c r="T2" i="59"/>
  <c r="AC2075" i="56"/>
  <c r="Y1587" i="56"/>
  <c r="Y2807" i="56"/>
  <c r="AG119" i="22"/>
  <c r="AG63" i="22" s="1" a="1"/>
  <c r="AG63" i="22" s="1"/>
  <c r="AF119" i="22"/>
  <c r="AF63" i="22" s="1" a="1"/>
  <c r="AF63" i="22" s="1"/>
  <c r="U4027" i="56"/>
  <c r="O5" i="59"/>
  <c r="AC119" i="22"/>
  <c r="AC63" i="22" s="1" a="1"/>
  <c r="AC63" i="22" s="1"/>
  <c r="M119" i="22"/>
  <c r="M63" i="22" s="1" a="1"/>
  <c r="M63" i="22" s="1"/>
  <c r="U119" i="22"/>
  <c r="U63" i="22" s="1" a="1"/>
  <c r="U63" i="22" s="1"/>
  <c r="E5" i="59"/>
  <c r="AJ119" i="22"/>
  <c r="AJ63" i="22" s="1" a="1"/>
  <c r="AJ63" i="22" s="1"/>
  <c r="AA119" i="22"/>
  <c r="AA63" i="22" s="1" a="1"/>
  <c r="AA63" i="22" s="1"/>
  <c r="S4027" i="56"/>
  <c r="M5" i="59"/>
  <c r="H5" i="59"/>
  <c r="Q4027" i="56"/>
  <c r="K5" i="59"/>
  <c r="R4027" i="56"/>
  <c r="L5" i="59"/>
  <c r="P4027" i="56"/>
  <c r="J5" i="59"/>
  <c r="X4027" i="56"/>
  <c r="R5" i="59"/>
  <c r="T4027" i="56"/>
  <c r="N5" i="59"/>
  <c r="V119" i="22"/>
  <c r="V63" i="22" s="1" a="1"/>
  <c r="V63" i="22" s="1"/>
  <c r="X119" i="22"/>
  <c r="X63" i="22" s="1" a="1"/>
  <c r="X63" i="22" s="1"/>
  <c r="N119" i="22"/>
  <c r="N63" i="22" s="1" a="1"/>
  <c r="N63" i="22" s="1"/>
  <c r="P119" i="22"/>
  <c r="P63" i="22" s="1" a="1"/>
  <c r="P63" i="22" s="1"/>
  <c r="AK119" i="22"/>
  <c r="AK63" i="22" s="1" a="1"/>
  <c r="AK63" i="22" s="1"/>
  <c r="O4027" i="56"/>
  <c r="I5" i="59"/>
  <c r="W4027" i="56"/>
  <c r="Q5" i="59"/>
  <c r="V4027" i="56"/>
  <c r="P5" i="59"/>
  <c r="G5" i="59"/>
  <c r="F5" i="59"/>
  <c r="Z119" i="22"/>
  <c r="Z63" i="22" s="1" a="1"/>
  <c r="Z63" i="22" s="1"/>
  <c r="AD119" i="22"/>
  <c r="AD63" i="22" s="1" a="1"/>
  <c r="AD63" i="22" s="1"/>
  <c r="Q119" i="22"/>
  <c r="Q63" i="22" s="1" a="1"/>
  <c r="Q63" i="22" s="1"/>
  <c r="O2837" i="56"/>
  <c r="AA2862" i="56"/>
  <c r="AA2855" i="56"/>
  <c r="AA2725" i="56"/>
  <c r="AA2731" i="56"/>
  <c r="AA2694" i="56"/>
  <c r="AA2899" i="56"/>
  <c r="AA2854" i="56"/>
  <c r="AA2822" i="56"/>
  <c r="AA2786" i="56"/>
  <c r="AA2721" i="56"/>
  <c r="AA2707" i="56"/>
  <c r="AA2819" i="56"/>
  <c r="AA2834" i="56"/>
  <c r="AA2911" i="56"/>
  <c r="AA2693" i="56"/>
  <c r="AA2744" i="56"/>
  <c r="AA2717" i="56"/>
  <c r="AA2745" i="56"/>
  <c r="AA2919" i="56"/>
  <c r="AA2795" i="56"/>
  <c r="AA2918" i="56"/>
  <c r="AA2760" i="56"/>
  <c r="AA2769" i="56"/>
  <c r="AA2709" i="56"/>
  <c r="AA2902" i="56"/>
  <c r="AA2876" i="56"/>
  <c r="U2808" i="56"/>
  <c r="S2869" i="56"/>
  <c r="P2804" i="56"/>
  <c r="P2924" i="56"/>
  <c r="O2905" i="56"/>
  <c r="W2813" i="56"/>
  <c r="T2888" i="56"/>
  <c r="Y2791" i="56"/>
  <c r="P2856" i="56"/>
  <c r="O2901" i="56"/>
  <c r="T2904" i="56"/>
  <c r="O2913" i="56"/>
  <c r="S2917" i="56"/>
  <c r="P2896" i="56"/>
  <c r="O2873" i="56"/>
  <c r="P2912" i="56"/>
  <c r="O2925" i="56"/>
  <c r="T2848" i="56"/>
  <c r="T2824" i="56"/>
  <c r="X2872" i="56"/>
  <c r="P2916" i="56"/>
  <c r="W2829" i="56"/>
  <c r="S2861" i="56"/>
  <c r="P2884" i="56"/>
  <c r="O2821" i="56"/>
  <c r="O2897" i="56"/>
  <c r="O2797" i="56"/>
  <c r="O2893" i="56"/>
  <c r="AA1642" i="56"/>
  <c r="AA1562" i="56"/>
  <c r="AA1593" i="56"/>
  <c r="AA1496" i="56"/>
  <c r="AA1527" i="56"/>
  <c r="AA1547" i="56"/>
  <c r="AA1504" i="56"/>
  <c r="AA1476" i="56"/>
  <c r="AA1509" i="56"/>
  <c r="AA1543" i="56"/>
  <c r="AA1573" i="56"/>
  <c r="AA1676" i="56"/>
  <c r="AA1637" i="56"/>
  <c r="AA1571" i="56"/>
  <c r="AA1643" i="56"/>
  <c r="AA1611" i="56"/>
  <c r="AA1653" i="56"/>
  <c r="AA1601" i="56"/>
  <c r="AA1661" i="56"/>
  <c r="AA1480" i="56"/>
  <c r="AA1683" i="56"/>
  <c r="AA1666" i="56"/>
  <c r="AA1574" i="56"/>
  <c r="AA1607" i="56"/>
  <c r="AA1551" i="56"/>
  <c r="AA1636" i="56"/>
  <c r="AA1696" i="56"/>
  <c r="AA1483" i="56"/>
  <c r="AA1568" i="56"/>
  <c r="AA1702" i="56"/>
  <c r="AA1616" i="56"/>
  <c r="AA1659" i="56"/>
  <c r="AA1469" i="56"/>
  <c r="AA1560" i="56"/>
  <c r="AA1534" i="56"/>
  <c r="AA1498" i="56"/>
  <c r="AA1520" i="56"/>
  <c r="AA1692" i="56"/>
  <c r="AA1584" i="56"/>
  <c r="AA1544" i="56"/>
  <c r="AA1701" i="56"/>
  <c r="AA1658" i="56"/>
  <c r="AA1529" i="56"/>
  <c r="AA1606" i="56"/>
  <c r="AA1609" i="56"/>
  <c r="AA1471" i="56"/>
  <c r="AA1615" i="56"/>
  <c r="AA1693" i="56"/>
  <c r="AA1541" i="56"/>
  <c r="AA1617" i="56"/>
  <c r="P3907" i="56"/>
  <c r="Z1467" i="56"/>
  <c r="AB63" i="22" a="1"/>
  <c r="AB63" i="22" s="1"/>
  <c r="AI63" i="22" a="1"/>
  <c r="AI63" i="22" s="1"/>
  <c r="Y63" i="22" a="1"/>
  <c r="Y63" i="22" s="1"/>
  <c r="R63" i="22" a="1"/>
  <c r="R63" i="22" s="1"/>
  <c r="AE63" i="22" a="1"/>
  <c r="AE63" i="22" s="1"/>
  <c r="W63" i="22" a="1"/>
  <c r="W63" i="22" s="1"/>
  <c r="O63" i="22" a="1"/>
  <c r="O63" i="22" s="1"/>
  <c r="T63" i="22" a="1"/>
  <c r="T63" i="22" s="1"/>
  <c r="AH63" i="22" a="1"/>
  <c r="AH63" i="22" s="1"/>
  <c r="S63" i="22" a="1"/>
  <c r="S63" i="22" s="1"/>
  <c r="AG176" i="22"/>
  <c r="AG118" i="22" s="1"/>
  <c r="M176" i="22"/>
  <c r="M118" i="22" s="1"/>
  <c r="Q176" i="22"/>
  <c r="Q118" i="22" s="1"/>
  <c r="O176" i="22"/>
  <c r="O118" i="22" s="1"/>
  <c r="S176" i="22"/>
  <c r="S118" i="22" s="1"/>
  <c r="AE176" i="22"/>
  <c r="AE118" i="22" s="1"/>
  <c r="AF176" i="22"/>
  <c r="AF118" i="22" s="1"/>
  <c r="AC176" i="22"/>
  <c r="AC118" i="22" s="1"/>
  <c r="AB176" i="22"/>
  <c r="AB118" i="22" s="1"/>
  <c r="AK176" i="22"/>
  <c r="AK118" i="22" s="1"/>
  <c r="Z176" i="22"/>
  <c r="Z118" i="22" s="1"/>
  <c r="AD176" i="22"/>
  <c r="AD118" i="22" s="1"/>
  <c r="Y176" i="22"/>
  <c r="Y118" i="22" s="1"/>
  <c r="X176" i="22"/>
  <c r="X118" i="22" s="1"/>
  <c r="P176" i="22"/>
  <c r="P118" i="22" s="1"/>
  <c r="R176" i="22"/>
  <c r="R118" i="22" s="1"/>
  <c r="T176" i="22"/>
  <c r="T118" i="22" s="1"/>
  <c r="AH176" i="22"/>
  <c r="AH118" i="22" s="1"/>
  <c r="AJ176" i="22"/>
  <c r="AJ118" i="22" s="1"/>
  <c r="N176" i="22"/>
  <c r="N118" i="22" s="1"/>
  <c r="O140" i="22"/>
  <c r="O82" i="22" s="1"/>
  <c r="M140" i="22"/>
  <c r="M82" i="22" s="1"/>
  <c r="AB2872" i="56"/>
  <c r="AB2924" i="56"/>
  <c r="AB2868" i="56"/>
  <c r="AB2900" i="56"/>
  <c r="AB1569" i="56"/>
  <c r="AB1584" i="56"/>
  <c r="AB1573" i="56"/>
  <c r="AB1580" i="56"/>
  <c r="AB1645" i="56"/>
  <c r="AB1705" i="56"/>
  <c r="AB1652" i="56"/>
  <c r="AB2816" i="56"/>
  <c r="AB1668" i="56"/>
  <c r="AB1577" i="56"/>
  <c r="AB1657" i="56"/>
  <c r="AB1649" i="56"/>
  <c r="AB1693" i="56"/>
  <c r="AB1585" i="56"/>
  <c r="AB1641" i="56"/>
  <c r="O141" i="22"/>
  <c r="AB1601" i="56"/>
  <c r="AB1653" i="56"/>
  <c r="AB1681" i="56"/>
  <c r="AB1640" i="56"/>
  <c r="AB1700" i="56"/>
  <c r="AE1955" i="56"/>
  <c r="AB2904" i="56"/>
  <c r="AB1672" i="56"/>
  <c r="AB1600" i="56"/>
  <c r="AB1689" i="56"/>
  <c r="AB2917" i="56"/>
  <c r="AB1704" i="56"/>
  <c r="AB1616" i="56"/>
  <c r="AB1648" i="56"/>
  <c r="AF2146" i="56"/>
  <c r="AF2017" i="56"/>
  <c r="AF2098" i="56"/>
  <c r="AF2049" i="56"/>
  <c r="AF2045" i="56"/>
  <c r="AB1683" i="56"/>
  <c r="AB1669" i="56"/>
  <c r="AB2889" i="56"/>
  <c r="AF2194" i="56"/>
  <c r="AF1964" i="56"/>
  <c r="AF1997" i="56"/>
  <c r="AF2095" i="56"/>
  <c r="AF2102" i="56"/>
  <c r="AB1522" i="56"/>
  <c r="AB2742" i="56"/>
  <c r="AB1468" i="56"/>
  <c r="AB2688" i="56"/>
  <c r="AB1694" i="56"/>
  <c r="AF2143" i="56"/>
  <c r="AB1541" i="56"/>
  <c r="AF2085" i="56"/>
  <c r="AF2151" i="56"/>
  <c r="AB2797" i="56"/>
  <c r="AB2901" i="56"/>
  <c r="AF2060" i="56"/>
  <c r="AB2793" i="56"/>
  <c r="AB1480" i="56"/>
  <c r="AB2770" i="56"/>
  <c r="AB2885" i="56"/>
  <c r="AB1627" i="56"/>
  <c r="AF2043" i="56"/>
  <c r="AF2145" i="56"/>
  <c r="AB1611" i="56"/>
  <c r="AB1508" i="56"/>
  <c r="AB2728" i="56"/>
  <c r="AF2137" i="56"/>
  <c r="AB1581" i="56"/>
  <c r="AB2801" i="56"/>
  <c r="AB1471" i="56"/>
  <c r="AF2084" i="56"/>
  <c r="AF2191" i="56"/>
  <c r="AF2011" i="56"/>
  <c r="AF1983" i="56"/>
  <c r="AF2039" i="56"/>
  <c r="AB1635" i="56"/>
  <c r="AF2092" i="56"/>
  <c r="AF2121" i="56"/>
  <c r="AF1980" i="56"/>
  <c r="AB1566" i="56"/>
  <c r="AB2786" i="56"/>
  <c r="AF2042" i="56"/>
  <c r="AB1530" i="56"/>
  <c r="AB2731" i="56"/>
  <c r="AF2131" i="56"/>
  <c r="AB1578" i="56"/>
  <c r="AB2798" i="56"/>
  <c r="AF1962" i="56"/>
  <c r="AB1599" i="56"/>
  <c r="AF2170" i="56"/>
  <c r="AB1531" i="56"/>
  <c r="AB2751" i="56"/>
  <c r="AF2135" i="56"/>
  <c r="AB1532" i="56"/>
  <c r="AB2752" i="56"/>
  <c r="AF2091" i="56"/>
  <c r="AB1592" i="56"/>
  <c r="AB2812" i="56"/>
  <c r="AF2130" i="56"/>
  <c r="AB1659" i="56"/>
  <c r="AF2190" i="56"/>
  <c r="AB1506" i="56"/>
  <c r="AF2089" i="56"/>
  <c r="AB1469" i="56"/>
  <c r="AF2141" i="56"/>
  <c r="AB1496" i="56"/>
  <c r="AF2186" i="56"/>
  <c r="AB1497" i="56"/>
  <c r="AF2013" i="56"/>
  <c r="AB2888" i="56"/>
  <c r="AB2860" i="56"/>
  <c r="AB2920" i="56"/>
  <c r="AB1514" i="56"/>
  <c r="AB2734" i="56"/>
  <c r="AB1661" i="56"/>
  <c r="AF1970" i="56"/>
  <c r="AB1539" i="56"/>
  <c r="AB2759" i="56"/>
  <c r="AF1968" i="56"/>
  <c r="AB2778" i="56"/>
  <c r="AF1974" i="56"/>
  <c r="AB1586" i="56"/>
  <c r="AF2086" i="56"/>
  <c r="AB1639" i="56"/>
  <c r="AF2038" i="56"/>
  <c r="AB1671" i="56"/>
  <c r="AF2171" i="56"/>
  <c r="AB1631" i="56"/>
  <c r="AB2851" i="56"/>
  <c r="AB1488" i="56"/>
  <c r="AB1534" i="56"/>
  <c r="AB1547" i="56"/>
  <c r="AB1618" i="56"/>
  <c r="AF2157" i="56"/>
  <c r="AB1564" i="56"/>
  <c r="AF2153" i="56"/>
  <c r="AB1625" i="56"/>
  <c r="AF2160" i="56"/>
  <c r="AB2840" i="56"/>
  <c r="AF2088" i="56"/>
  <c r="AB1498" i="56"/>
  <c r="AF2115" i="56"/>
  <c r="AB1688" i="56"/>
  <c r="AF2012" i="56"/>
  <c r="AB1650" i="56"/>
  <c r="AB1517" i="56"/>
  <c r="AF1992" i="56"/>
  <c r="AB1638" i="56"/>
  <c r="AB2858" i="56"/>
  <c r="AF2099" i="56"/>
  <c r="AB1537" i="56"/>
  <c r="AB2757" i="56"/>
  <c r="AF2177" i="56"/>
  <c r="AF2021" i="56"/>
  <c r="AB1680" i="56"/>
  <c r="AF2093" i="56"/>
  <c r="AB1590" i="56"/>
  <c r="AB2810" i="56"/>
  <c r="AF2023" i="56"/>
  <c r="AB1576" i="56"/>
  <c r="AF2107" i="56"/>
  <c r="AB1519" i="56"/>
  <c r="AF2057" i="56"/>
  <c r="AB1574" i="56"/>
  <c r="AF2069" i="56"/>
  <c r="AB1630" i="56"/>
  <c r="AF1959" i="56"/>
  <c r="AB1651" i="56"/>
  <c r="AB2871" i="56"/>
  <c r="AF2031" i="56"/>
  <c r="AF2072" i="56"/>
  <c r="AB1686" i="56"/>
  <c r="AF2044" i="56"/>
  <c r="AB1615" i="56"/>
  <c r="AB1477" i="56"/>
  <c r="AB2697" i="56"/>
  <c r="AB1660" i="56"/>
  <c r="AB2880" i="56"/>
  <c r="AB1542" i="56"/>
  <c r="AB2762" i="56"/>
  <c r="AF2010" i="56"/>
  <c r="AF1956" i="56"/>
  <c r="AB2909" i="56"/>
  <c r="AB1478" i="56"/>
  <c r="AF2123" i="56"/>
  <c r="AB1595" i="56"/>
  <c r="AB2815" i="56"/>
  <c r="AF2182" i="56"/>
  <c r="AB1678" i="56"/>
  <c r="AF2061" i="56"/>
  <c r="AB1579" i="56"/>
  <c r="AF2068" i="56"/>
  <c r="AB1676" i="56"/>
  <c r="AF2133" i="56"/>
  <c r="AB1701" i="56"/>
  <c r="AB2921" i="56"/>
  <c r="AF2029" i="56"/>
  <c r="AB1696" i="56"/>
  <c r="AB2916" i="56"/>
  <c r="AB1549" i="56"/>
  <c r="AF2054" i="56"/>
  <c r="AB1617" i="56"/>
  <c r="AF2018" i="56"/>
  <c r="AB1677" i="56"/>
  <c r="AB2897" i="56"/>
  <c r="AF2101" i="56"/>
  <c r="AB1594" i="56"/>
  <c r="AB2814" i="56"/>
  <c r="AF1988" i="56"/>
  <c r="AB1483" i="56"/>
  <c r="AF2193" i="56"/>
  <c r="AB1546" i="56"/>
  <c r="AB2766" i="56"/>
  <c r="AF2120" i="56"/>
  <c r="AB1536" i="56"/>
  <c r="AB2756" i="56"/>
  <c r="AF1995" i="56"/>
  <c r="AB1644" i="56"/>
  <c r="AF2183" i="56"/>
  <c r="AB2713" i="56"/>
  <c r="AF2110" i="56"/>
  <c r="AB1591" i="56"/>
  <c r="AB2811" i="56"/>
  <c r="AF1999" i="56"/>
  <c r="AB1685" i="56"/>
  <c r="AB2905" i="56"/>
  <c r="AF2066" i="56"/>
  <c r="AB1568" i="56"/>
  <c r="AF2087" i="56"/>
  <c r="AB2884" i="56"/>
  <c r="AF2019" i="56"/>
  <c r="AB1667" i="56"/>
  <c r="AB2887" i="56"/>
  <c r="AF2140" i="56"/>
  <c r="AB2805" i="56"/>
  <c r="AB1528" i="56"/>
  <c r="AB2732" i="56"/>
  <c r="AF2020" i="56"/>
  <c r="AB1575" i="56"/>
  <c r="AF2080" i="56"/>
  <c r="AB1503" i="56"/>
  <c r="AB2723" i="56"/>
  <c r="AF2147" i="56"/>
  <c r="AB1562" i="56"/>
  <c r="AF2150" i="56"/>
  <c r="AF1994" i="56"/>
  <c r="AB1626" i="56"/>
  <c r="AF1957" i="56"/>
  <c r="AF1984" i="56"/>
  <c r="AB1540" i="56"/>
  <c r="AF1985" i="56"/>
  <c r="AB2869" i="56"/>
  <c r="AF2156" i="56"/>
  <c r="AF2053" i="56"/>
  <c r="AF2065" i="56"/>
  <c r="AB2744" i="56"/>
  <c r="AB1504" i="56"/>
  <c r="AF2041" i="56"/>
  <c r="AF2004" i="56"/>
  <c r="AF2180" i="56"/>
  <c r="AF2055" i="56"/>
  <c r="AB1556" i="56"/>
  <c r="AB2776" i="56"/>
  <c r="AF2124" i="56"/>
  <c r="AF2179" i="56"/>
  <c r="AB1500" i="56"/>
  <c r="AF2109" i="56"/>
  <c r="AF2195" i="56"/>
  <c r="AB1632" i="56"/>
  <c r="AB2852" i="56"/>
  <c r="AB1507" i="56"/>
  <c r="AF1982" i="56"/>
  <c r="AB2915" i="56"/>
  <c r="AF2161" i="56"/>
  <c r="AB1622" i="56"/>
  <c r="AB2842" i="56"/>
  <c r="AF2116" i="56"/>
  <c r="AF2142" i="56"/>
  <c r="AB2892" i="56"/>
  <c r="AB2800" i="56"/>
  <c r="AB1527" i="56"/>
  <c r="AF2002" i="56"/>
  <c r="AB1545" i="56"/>
  <c r="AF2149" i="56"/>
  <c r="AF2027" i="56"/>
  <c r="AF2046" i="56"/>
  <c r="AB1521" i="56"/>
  <c r="AF2074" i="56"/>
  <c r="AB1490" i="56"/>
  <c r="AF2127" i="56"/>
  <c r="AB1588" i="56"/>
  <c r="AB2808" i="56"/>
  <c r="AF2159" i="56"/>
  <c r="AB1606" i="56"/>
  <c r="AF2119" i="56"/>
  <c r="AF1976" i="56"/>
  <c r="AF2022" i="56"/>
  <c r="AF2035" i="56"/>
  <c r="AF2106" i="56"/>
  <c r="AF2052" i="56"/>
  <c r="AB1472" i="56"/>
  <c r="AF2113" i="56"/>
  <c r="AB1502" i="56"/>
  <c r="AB2722" i="56"/>
  <c r="AF2108" i="56"/>
  <c r="AB1473" i="56"/>
  <c r="AF1986" i="56"/>
  <c r="AB1609" i="56"/>
  <c r="AF2176" i="56"/>
  <c r="AF2138" i="56"/>
  <c r="AF2005" i="56"/>
  <c r="AB1510" i="56"/>
  <c r="AB2730" i="56"/>
  <c r="AF2126" i="56"/>
  <c r="AB1582" i="56"/>
  <c r="AB2802" i="56"/>
  <c r="AF2025" i="56"/>
  <c r="AB1666" i="56"/>
  <c r="AF2134" i="56"/>
  <c r="AB1589" i="56"/>
  <c r="AF2168" i="56"/>
  <c r="AB1602" i="56"/>
  <c r="AB2822" i="56"/>
  <c r="AF2078" i="56"/>
  <c r="AF2064" i="56"/>
  <c r="AB2925" i="56"/>
  <c r="AB1489" i="56"/>
  <c r="AB2709" i="56"/>
  <c r="AF2007" i="56"/>
  <c r="AB1687" i="56"/>
  <c r="AF2062" i="56"/>
  <c r="AB1629" i="56"/>
  <c r="AF2118" i="56"/>
  <c r="AB1675" i="56"/>
  <c r="AB2895" i="56"/>
  <c r="AF2139" i="56"/>
  <c r="AB1479" i="56"/>
  <c r="AB2699" i="56"/>
  <c r="AF2006" i="56"/>
  <c r="AB1624" i="56"/>
  <c r="AB2844" i="56"/>
  <c r="AF2174" i="56"/>
  <c r="AB1670" i="56"/>
  <c r="AB2890" i="56"/>
  <c r="AF2103" i="56"/>
  <c r="AB1548" i="56"/>
  <c r="AB2768" i="56"/>
  <c r="AF2148" i="56"/>
  <c r="AF2030" i="56"/>
  <c r="AB2845" i="56"/>
  <c r="AB1544" i="56"/>
  <c r="AF1966" i="56"/>
  <c r="AF2083" i="56"/>
  <c r="AB1475" i="56"/>
  <c r="AF2166" i="56"/>
  <c r="AB1623" i="56"/>
  <c r="AB2843" i="56"/>
  <c r="AF2067" i="56"/>
  <c r="AF2164" i="56"/>
  <c r="AB1505" i="56"/>
  <c r="AF2189" i="56"/>
  <c r="AB1637" i="56"/>
  <c r="AB1571" i="56"/>
  <c r="AB2791" i="56"/>
  <c r="AF2184" i="56"/>
  <c r="AB1470" i="56"/>
  <c r="AF2037" i="56"/>
  <c r="AB1559" i="56"/>
  <c r="AF2105" i="56"/>
  <c r="AB1679" i="56"/>
  <c r="AF2165" i="56"/>
  <c r="AB1608" i="56"/>
  <c r="AB2828" i="56"/>
  <c r="AF2082" i="56"/>
  <c r="AB1481" i="56"/>
  <c r="AB2701" i="56"/>
  <c r="AF1971" i="56"/>
  <c r="AF2034" i="56"/>
  <c r="AB1656" i="56"/>
  <c r="AF2024" i="56"/>
  <c r="AB1501" i="56"/>
  <c r="AF2132" i="56"/>
  <c r="AB1526" i="56"/>
  <c r="AF1981" i="56"/>
  <c r="AB1570" i="56"/>
  <c r="AF2079" i="56"/>
  <c r="AB1674" i="56"/>
  <c r="AB2894" i="56"/>
  <c r="AF2173" i="56"/>
  <c r="AB1634" i="56"/>
  <c r="AB2854" i="56"/>
  <c r="AF2056" i="56"/>
  <c r="AB1563" i="56"/>
  <c r="AB2783" i="56"/>
  <c r="AF2152" i="56"/>
  <c r="AB1487" i="56"/>
  <c r="AB2707" i="56"/>
  <c r="AF2155" i="56"/>
  <c r="AB1485" i="56"/>
  <c r="AF2016" i="56"/>
  <c r="AB1520" i="56"/>
  <c r="AF2000" i="56"/>
  <c r="AF2063" i="56"/>
  <c r="AF1991" i="56"/>
  <c r="AF2050" i="56"/>
  <c r="AB1699" i="56"/>
  <c r="AF1979" i="56"/>
  <c r="AF2001" i="56"/>
  <c r="AF2114" i="56"/>
  <c r="AB1593" i="56"/>
  <c r="AF2100" i="56"/>
  <c r="AB1583" i="56"/>
  <c r="AB1499" i="56"/>
  <c r="AB2719" i="56"/>
  <c r="AF2028" i="56"/>
  <c r="AF2003" i="56"/>
  <c r="AB1482" i="56"/>
  <c r="AB1598" i="56"/>
  <c r="AF2048" i="56"/>
  <c r="AF2026" i="56"/>
  <c r="AF2178" i="56"/>
  <c r="AF1972" i="56"/>
  <c r="AB1533" i="56"/>
  <c r="AB1535" i="56"/>
  <c r="AB2755" i="56"/>
  <c r="AB1619" i="56"/>
  <c r="AB2839" i="56"/>
  <c r="AB1543" i="56"/>
  <c r="AF1965" i="56"/>
  <c r="AF2040" i="56"/>
  <c r="AF2015" i="56"/>
  <c r="AB1658" i="56"/>
  <c r="AB2878" i="56"/>
  <c r="AF2033" i="56"/>
  <c r="AB1529" i="56"/>
  <c r="AF2169" i="56"/>
  <c r="AB1610" i="56"/>
  <c r="AB2830" i="56"/>
  <c r="AF2128" i="56"/>
  <c r="AB1561" i="56"/>
  <c r="AF2009" i="56"/>
  <c r="AB1557" i="56"/>
  <c r="AB2777" i="56"/>
  <c r="AF1978" i="56"/>
  <c r="AF2076" i="56"/>
  <c r="AB1560" i="56"/>
  <c r="AF2094" i="56"/>
  <c r="AB1538" i="56"/>
  <c r="AB2758" i="56"/>
  <c r="AF2185" i="56"/>
  <c r="AB2910" i="56"/>
  <c r="AF1960" i="56"/>
  <c r="AB1565" i="56"/>
  <c r="AF1990" i="56"/>
  <c r="AF1961" i="56"/>
  <c r="AB1555" i="56"/>
  <c r="AB2775" i="56"/>
  <c r="AF2097" i="56"/>
  <c r="AB2704" i="56"/>
  <c r="AF2188" i="56"/>
  <c r="AF1998" i="56"/>
  <c r="AB1706" i="56"/>
  <c r="AF2070" i="56"/>
  <c r="AF1996" i="56"/>
  <c r="AF2154" i="56"/>
  <c r="AB1553" i="56"/>
  <c r="AB2773" i="56"/>
  <c r="AF2077" i="56"/>
  <c r="AB1516" i="56"/>
  <c r="AB2736" i="56"/>
  <c r="AF2090" i="56"/>
  <c r="AF2172" i="56"/>
  <c r="AB1476" i="56"/>
  <c r="AF1977" i="56"/>
  <c r="AB1509" i="56"/>
  <c r="AF2175" i="56"/>
  <c r="AB1692" i="56"/>
  <c r="AF2117" i="56"/>
  <c r="AB1567" i="56"/>
  <c r="AF2163" i="56"/>
  <c r="AB1607" i="56"/>
  <c r="AF1967" i="56"/>
  <c r="AB1596" i="56"/>
  <c r="AF2112" i="56"/>
  <c r="AF2158" i="56"/>
  <c r="AB1614" i="56"/>
  <c r="AB2834" i="56"/>
  <c r="AF2036" i="56"/>
  <c r="AB1523" i="56"/>
  <c r="AB1552" i="56"/>
  <c r="AB1495" i="56"/>
  <c r="AB2715" i="56"/>
  <c r="AB1551" i="56"/>
  <c r="AF2032" i="56"/>
  <c r="AB1604" i="56"/>
  <c r="AF2181" i="56"/>
  <c r="AB1633" i="56"/>
  <c r="AB2853" i="56"/>
  <c r="AF1963" i="56"/>
  <c r="AB1655" i="56"/>
  <c r="AB2875" i="56"/>
  <c r="AF2111" i="56"/>
  <c r="AB1492" i="56"/>
  <c r="AF2073" i="56"/>
  <c r="AB1636" i="56"/>
  <c r="AB2856" i="56"/>
  <c r="AF1993" i="56"/>
  <c r="AB2817" i="56"/>
  <c r="AF2125" i="56"/>
  <c r="AF2059" i="56"/>
  <c r="AF1958" i="56"/>
  <c r="AF2047" i="56"/>
  <c r="AB1663" i="56"/>
  <c r="AF2167" i="56"/>
  <c r="AB1691" i="56"/>
  <c r="AB2911" i="56"/>
  <c r="AF2096" i="56"/>
  <c r="AF1969" i="56"/>
  <c r="AB1707" i="56"/>
  <c r="AF2129" i="56"/>
  <c r="AF2144" i="56"/>
  <c r="AB1494" i="56"/>
  <c r="AB2714" i="56"/>
  <c r="AF1989" i="56"/>
  <c r="AF2014" i="56"/>
  <c r="AF2058" i="56"/>
  <c r="AB1643" i="56"/>
  <c r="AB2863" i="56"/>
  <c r="AF2162" i="56"/>
  <c r="AB1474" i="56"/>
  <c r="AB2694" i="56"/>
  <c r="AF2122" i="56"/>
  <c r="AB1682" i="56"/>
  <c r="AF2051" i="56"/>
  <c r="AB1647" i="56"/>
  <c r="AB2867" i="56"/>
  <c r="AF1975" i="56"/>
  <c r="AB1654" i="56"/>
  <c r="AB2874" i="56"/>
  <c r="AB2893" i="56"/>
  <c r="AF1973" i="56"/>
  <c r="AF2008" i="56"/>
  <c r="AB1603" i="56"/>
  <c r="AB2823" i="56"/>
  <c r="AF2192" i="56"/>
  <c r="AB1642" i="56"/>
  <c r="AB2862" i="56"/>
  <c r="AF2104" i="56"/>
  <c r="AB1702" i="56"/>
  <c r="AB2922" i="56"/>
  <c r="AF2136" i="56"/>
  <c r="AB1572" i="56"/>
  <c r="AF2187" i="56"/>
  <c r="AB1513" i="56"/>
  <c r="AF2081" i="56"/>
  <c r="AB1698" i="56"/>
  <c r="AF2071" i="56"/>
  <c r="AF1987" i="56"/>
  <c r="AB1525" i="56"/>
  <c r="AB2745" i="56"/>
  <c r="AB2877" i="56"/>
  <c r="AI176" i="22"/>
  <c r="AI118" i="22" s="1"/>
  <c r="U176" i="22"/>
  <c r="U118" i="22" s="1"/>
  <c r="M52" i="22" a="1"/>
  <c r="M52" i="22" s="1"/>
  <c r="V176" i="22"/>
  <c r="V118" i="22" s="1"/>
  <c r="AA176" i="22"/>
  <c r="AA118" i="22" s="1"/>
  <c r="B15" i="1"/>
  <c r="F14" i="1"/>
  <c r="R4048" i="56" l="1"/>
  <c r="Q4048" i="56"/>
  <c r="U4048" i="56"/>
  <c r="R140" i="22"/>
  <c r="R82" i="22" s="1"/>
  <c r="W140" i="22"/>
  <c r="W82" i="22" s="1"/>
  <c r="P4126" i="56"/>
  <c r="Q4040" i="56"/>
  <c r="T4145" i="56"/>
  <c r="T4089" i="56"/>
  <c r="S4030" i="56"/>
  <c r="R4064" i="56"/>
  <c r="Y4144" i="56"/>
  <c r="P4089" i="56"/>
  <c r="X4018" i="56"/>
  <c r="P4146" i="56"/>
  <c r="X4133" i="56"/>
  <c r="Q4124" i="56"/>
  <c r="X4069" i="56"/>
  <c r="P4078" i="56"/>
  <c r="P4050" i="56"/>
  <c r="Y4120" i="56"/>
  <c r="R4112" i="56"/>
  <c r="T4109" i="56"/>
  <c r="Y4052" i="56"/>
  <c r="T4033" i="56"/>
  <c r="U4044" i="56"/>
  <c r="T4097" i="56"/>
  <c r="X4141" i="56"/>
  <c r="Q4088" i="56"/>
  <c r="R4080" i="56"/>
  <c r="X4021" i="56"/>
  <c r="U4104" i="56"/>
  <c r="X4034" i="56"/>
  <c r="P4121" i="56"/>
  <c r="T4105" i="56"/>
  <c r="Q4112" i="56"/>
  <c r="U4112" i="56"/>
  <c r="Y4092" i="56"/>
  <c r="Y4081" i="56"/>
  <c r="U4092" i="56"/>
  <c r="P4110" i="56"/>
  <c r="Q4077" i="56"/>
  <c r="R4044" i="56"/>
  <c r="T4101" i="56"/>
  <c r="Y4124" i="56"/>
  <c r="P4085" i="56"/>
  <c r="Y4068" i="56"/>
  <c r="Q4020" i="56"/>
  <c r="P4101" i="56"/>
  <c r="P4081" i="56"/>
  <c r="X4066" i="56"/>
  <c r="T4057" i="56"/>
  <c r="R4092" i="56"/>
  <c r="U4028" i="56"/>
  <c r="U4040" i="56"/>
  <c r="X4130" i="56"/>
  <c r="Q4109" i="56"/>
  <c r="Q4024" i="56"/>
  <c r="Q4120" i="56"/>
  <c r="Q4108" i="56"/>
  <c r="Q4036" i="56"/>
  <c r="P4117" i="56"/>
  <c r="Y4137" i="56"/>
  <c r="S4126" i="56"/>
  <c r="P4097" i="56"/>
  <c r="P4073" i="56"/>
  <c r="U4080" i="56"/>
  <c r="P4030" i="56"/>
  <c r="P4046" i="56"/>
  <c r="R4144" i="56"/>
  <c r="S4062" i="56"/>
  <c r="Q4104" i="56"/>
  <c r="T4009" i="56"/>
  <c r="Q4056" i="56"/>
  <c r="Q4132" i="56"/>
  <c r="T4093" i="56"/>
  <c r="Y4101" i="56"/>
  <c r="Y4057" i="56"/>
  <c r="X4030" i="56"/>
  <c r="X4098" i="56"/>
  <c r="Q4093" i="56"/>
  <c r="X4061" i="56"/>
  <c r="X4077" i="56"/>
  <c r="R4104" i="56"/>
  <c r="X4146" i="56"/>
  <c r="T4053" i="56"/>
  <c r="U4136" i="56"/>
  <c r="Y4133" i="56"/>
  <c r="S4114" i="56"/>
  <c r="R4108" i="56"/>
  <c r="X4062" i="56"/>
  <c r="P4018" i="56"/>
  <c r="U4072" i="56"/>
  <c r="X4125" i="56"/>
  <c r="U4100" i="56"/>
  <c r="V4011" i="56"/>
  <c r="Q4140" i="56"/>
  <c r="Y4088" i="56"/>
  <c r="T4137" i="56"/>
  <c r="X4109" i="56"/>
  <c r="S4110" i="56"/>
  <c r="X4029" i="56"/>
  <c r="T4049" i="56"/>
  <c r="P4114" i="56"/>
  <c r="U4016" i="56"/>
  <c r="S4146" i="56"/>
  <c r="Q4101" i="56"/>
  <c r="X4142" i="56"/>
  <c r="Y4132" i="56"/>
  <c r="T4017" i="56"/>
  <c r="Q4084" i="56"/>
  <c r="Y4084" i="56"/>
  <c r="P4145" i="56"/>
  <c r="Q4128" i="56"/>
  <c r="Y4024" i="56"/>
  <c r="Y4128" i="56"/>
  <c r="T4013" i="56"/>
  <c r="R4028" i="56"/>
  <c r="Q4053" i="56"/>
  <c r="X4010" i="56"/>
  <c r="U4060" i="56"/>
  <c r="P4105" i="56"/>
  <c r="T4113" i="56"/>
  <c r="U4116" i="56"/>
  <c r="Q4013" i="56"/>
  <c r="P4062" i="56"/>
  <c r="T4073" i="56"/>
  <c r="T4077" i="56"/>
  <c r="Y4036" i="56"/>
  <c r="X4110" i="56"/>
  <c r="Y4093" i="56"/>
  <c r="T4141" i="56"/>
  <c r="P4130" i="56"/>
  <c r="X4114" i="56"/>
  <c r="U4064" i="56"/>
  <c r="P4113" i="56"/>
  <c r="P4109" i="56"/>
  <c r="X4041" i="56"/>
  <c r="X4113" i="56"/>
  <c r="P4137" i="56"/>
  <c r="P4037" i="56"/>
  <c r="Y4116" i="56"/>
  <c r="S4130" i="56"/>
  <c r="P4141" i="56"/>
  <c r="Q4141" i="56"/>
  <c r="S4046" i="56"/>
  <c r="U4144" i="56"/>
  <c r="R4072" i="56"/>
  <c r="Q4044" i="56"/>
  <c r="Q4068" i="56"/>
  <c r="Q4052" i="56"/>
  <c r="T4025" i="56"/>
  <c r="T4129" i="56"/>
  <c r="X4082" i="56"/>
  <c r="R4060" i="56"/>
  <c r="Q4064" i="56"/>
  <c r="S4078" i="56"/>
  <c r="R4016" i="56"/>
  <c r="R4040" i="56"/>
  <c r="S4050" i="56"/>
  <c r="P4053" i="56"/>
  <c r="Q4076" i="56"/>
  <c r="X4145" i="56"/>
  <c r="P4129" i="56"/>
  <c r="Y4016" i="56"/>
  <c r="U4108" i="56"/>
  <c r="Q4136" i="56"/>
  <c r="X4065" i="56"/>
  <c r="S4018" i="56"/>
  <c r="Y4040" i="56"/>
  <c r="Y4056" i="56"/>
  <c r="Z1587" i="56"/>
  <c r="Z2807" i="56"/>
  <c r="U2" i="59"/>
  <c r="AD2075" i="56"/>
  <c r="O83" i="22"/>
  <c r="O53" i="22" s="1" a="1"/>
  <c r="O53" i="22" s="1"/>
  <c r="AB2927" i="56"/>
  <c r="AB2824" i="56"/>
  <c r="AB2818" i="56"/>
  <c r="AB2693" i="56"/>
  <c r="AB2785" i="56"/>
  <c r="AB2813" i="56"/>
  <c r="AB2906" i="56"/>
  <c r="AB2847" i="56"/>
  <c r="AB2865" i="56"/>
  <c r="AB2918" i="56"/>
  <c r="AB2789" i="56"/>
  <c r="AB2919" i="56"/>
  <c r="AB2790" i="56"/>
  <c r="AB2721" i="56"/>
  <c r="AB2899" i="56"/>
  <c r="AB2857" i="56"/>
  <c r="AB2760" i="56"/>
  <c r="AB2769" i="56"/>
  <c r="AB2821" i="56"/>
  <c r="AB2738" i="56"/>
  <c r="AB2832" i="56"/>
  <c r="AB2902" i="56"/>
  <c r="AB2819" i="56"/>
  <c r="AB2733" i="56"/>
  <c r="AB2876" i="56"/>
  <c r="AB2725" i="56"/>
  <c r="AB2848" i="56"/>
  <c r="AB2841" i="56"/>
  <c r="AB2753" i="56"/>
  <c r="AB2809" i="56"/>
  <c r="AB2829" i="56"/>
  <c r="AB2846" i="56"/>
  <c r="AB2795" i="56"/>
  <c r="AB2799" i="56"/>
  <c r="AB2717" i="56"/>
  <c r="AB2750" i="56"/>
  <c r="AB2855" i="56"/>
  <c r="AB2772" i="56"/>
  <c r="AB2696" i="56"/>
  <c r="AB2705" i="56"/>
  <c r="AB2850" i="56"/>
  <c r="AB2700" i="56"/>
  <c r="AB2903" i="56"/>
  <c r="AB2883" i="56"/>
  <c r="AB2712" i="56"/>
  <c r="AB2771" i="56"/>
  <c r="AB2787" i="56"/>
  <c r="AB2702" i="56"/>
  <c r="AB2826" i="56"/>
  <c r="AB2710" i="56"/>
  <c r="AB2765" i="56"/>
  <c r="AB2724" i="56"/>
  <c r="AB2706" i="56"/>
  <c r="AB2782" i="56"/>
  <c r="AB2748" i="56"/>
  <c r="AB2825" i="56"/>
  <c r="AB2866" i="56"/>
  <c r="AB2870" i="56"/>
  <c r="AB2784" i="56"/>
  <c r="AB2767" i="56"/>
  <c r="AB2708" i="56"/>
  <c r="AB2891" i="56"/>
  <c r="AB2806" i="56"/>
  <c r="AB2689" i="56"/>
  <c r="AB2882" i="56"/>
  <c r="AB2914" i="56"/>
  <c r="AB2836" i="56"/>
  <c r="AB2864" i="56"/>
  <c r="AB2781" i="56"/>
  <c r="AB2803" i="56"/>
  <c r="AB2690" i="56"/>
  <c r="AB2788" i="56"/>
  <c r="AB2774" i="56"/>
  <c r="AB2827" i="56"/>
  <c r="AB2763" i="56"/>
  <c r="AB2886" i="56"/>
  <c r="AB2692" i="56"/>
  <c r="AB2741" i="56"/>
  <c r="AB2747" i="56"/>
  <c r="AB2711" i="56"/>
  <c r="AB2703" i="56"/>
  <c r="AB2898" i="56"/>
  <c r="AB2698" i="56"/>
  <c r="AB2737" i="56"/>
  <c r="AB2838" i="56"/>
  <c r="AB2754" i="56"/>
  <c r="AB2859" i="56"/>
  <c r="AB2716" i="56"/>
  <c r="AB2726" i="56"/>
  <c r="AB2879" i="56"/>
  <c r="AB2761" i="56"/>
  <c r="AB2792" i="56"/>
  <c r="AB2926" i="56"/>
  <c r="AB2780" i="56"/>
  <c r="AB2749" i="56"/>
  <c r="AB2764" i="56"/>
  <c r="AB2907" i="56"/>
  <c r="AB2835" i="56"/>
  <c r="AB2739" i="56"/>
  <c r="AB2831" i="56"/>
  <c r="AA2687" i="56"/>
  <c r="AB2743" i="56"/>
  <c r="AB2923" i="56"/>
  <c r="AB2729" i="56"/>
  <c r="AB2833" i="56"/>
  <c r="AB2740" i="56"/>
  <c r="AB2746" i="56"/>
  <c r="AB2779" i="56"/>
  <c r="AB2695" i="56"/>
  <c r="AB2849" i="56"/>
  <c r="AB2727" i="56"/>
  <c r="AB2720" i="56"/>
  <c r="AB2735" i="56"/>
  <c r="AB2794" i="56"/>
  <c r="AB2718" i="56"/>
  <c r="AB2691" i="56"/>
  <c r="AB1703" i="56"/>
  <c r="AB1515" i="56"/>
  <c r="AB1664" i="56"/>
  <c r="AB1493" i="56"/>
  <c r="AB1550" i="56"/>
  <c r="AB1605" i="56"/>
  <c r="AB1684" i="56"/>
  <c r="AB1613" i="56"/>
  <c r="AB1628" i="56"/>
  <c r="AB1673" i="56"/>
  <c r="AB1621" i="56"/>
  <c r="AB1486" i="56"/>
  <c r="AB1646" i="56"/>
  <c r="AB1662" i="56"/>
  <c r="AB1484" i="56"/>
  <c r="AB1597" i="56"/>
  <c r="AB1690" i="56"/>
  <c r="AB1695" i="56"/>
  <c r="AB1518" i="56"/>
  <c r="AB1620" i="56"/>
  <c r="AB1665" i="56"/>
  <c r="AB1697" i="56"/>
  <c r="AB1554" i="56"/>
  <c r="AB1524" i="56"/>
  <c r="AB1612" i="56"/>
  <c r="AB1491" i="56"/>
  <c r="AB1512" i="56"/>
  <c r="AB1558" i="56"/>
  <c r="AB1511" i="56"/>
  <c r="AA1467" i="56"/>
  <c r="AH152" i="22"/>
  <c r="AH94" i="22" s="1"/>
  <c r="O151" i="22"/>
  <c r="O93" i="22" s="1"/>
  <c r="W152" i="22"/>
  <c r="W94" i="22" s="1"/>
  <c r="U151" i="22"/>
  <c r="U93" i="22" s="1"/>
  <c r="AK151" i="22"/>
  <c r="AK93" i="22" s="1"/>
  <c r="AK153" i="22"/>
  <c r="AB151" i="22"/>
  <c r="AB93" i="22" s="1"/>
  <c r="AB153" i="22"/>
  <c r="AD151" i="22"/>
  <c r="AD93" i="22" s="1"/>
  <c r="N153" i="22"/>
  <c r="S151" i="22"/>
  <c r="S93" i="22" s="1"/>
  <c r="AA152" i="22"/>
  <c r="AA94" i="22" s="1"/>
  <c r="AI153" i="22"/>
  <c r="AI95" i="22" s="1"/>
  <c r="Q152" i="22"/>
  <c r="Q94" i="22" s="1"/>
  <c r="Y153" i="22"/>
  <c r="Y95" i="22" s="1"/>
  <c r="Y56" i="22" s="1" a="1"/>
  <c r="Y56" i="22" s="1"/>
  <c r="AF151" i="22"/>
  <c r="AF93" i="22" s="1"/>
  <c r="P153" i="22"/>
  <c r="P95" i="22" s="1"/>
  <c r="AH151" i="22"/>
  <c r="AH93" i="22" s="1"/>
  <c r="Z152" i="22"/>
  <c r="Z94" i="22" s="1"/>
  <c r="AH153" i="22"/>
  <c r="W151" i="22"/>
  <c r="W93" i="22" s="1"/>
  <c r="O152" i="22"/>
  <c r="O94" i="22" s="1"/>
  <c r="W153" i="22"/>
  <c r="W95" i="22" s="1"/>
  <c r="M153" i="22"/>
  <c r="U152" i="22"/>
  <c r="U94" i="22" s="1"/>
  <c r="AK152" i="22"/>
  <c r="AK94" i="22" s="1"/>
  <c r="AC153" i="22"/>
  <c r="AC95" i="22" s="1"/>
  <c r="AJ151" i="22"/>
  <c r="AJ93" i="22" s="1"/>
  <c r="AB152" i="22"/>
  <c r="AB94" i="22" s="1"/>
  <c r="T153" i="22"/>
  <c r="V151" i="22"/>
  <c r="V93" i="22" s="1"/>
  <c r="N152" i="22"/>
  <c r="N94" i="22" s="1"/>
  <c r="AD152" i="22"/>
  <c r="AD94" i="22" s="1"/>
  <c r="V153" i="22"/>
  <c r="M152" i="22"/>
  <c r="M94" i="22" s="1"/>
  <c r="AA151" i="22"/>
  <c r="AA93" i="22" s="1"/>
  <c r="S152" i="22"/>
  <c r="S94" i="22" s="1"/>
  <c r="AI152" i="22"/>
  <c r="AI94" i="22" s="1"/>
  <c r="AA153" i="22"/>
  <c r="AA95" i="22" s="1"/>
  <c r="Q151" i="22"/>
  <c r="Q93" i="22" s="1"/>
  <c r="AG151" i="22"/>
  <c r="AG93" i="22" s="1"/>
  <c r="Y152" i="22"/>
  <c r="Y94" i="22" s="1"/>
  <c r="Q153" i="22"/>
  <c r="Q95" i="22" s="1"/>
  <c r="Q56" i="22" s="1" a="1"/>
  <c r="Q56" i="22" s="1"/>
  <c r="AG153" i="22"/>
  <c r="X151" i="22"/>
  <c r="X93" i="22" s="1"/>
  <c r="P152" i="22"/>
  <c r="P94" i="22" s="1"/>
  <c r="AF152" i="22"/>
  <c r="AF94" i="22" s="1"/>
  <c r="X153" i="22"/>
  <c r="M151" i="22"/>
  <c r="M93" i="22" s="1"/>
  <c r="Z151" i="22"/>
  <c r="Z93" i="22" s="1"/>
  <c r="Z153" i="22"/>
  <c r="Z95" i="22" s="1"/>
  <c r="Z56" i="22" s="1" a="1"/>
  <c r="Z56" i="22" s="1"/>
  <c r="O153" i="22"/>
  <c r="AC152" i="22"/>
  <c r="AC94" i="22" s="1"/>
  <c r="AJ152" i="22"/>
  <c r="AJ94" i="22" s="1"/>
  <c r="V152" i="22"/>
  <c r="V94" i="22" s="1"/>
  <c r="AI151" i="22"/>
  <c r="AI93" i="22" s="1"/>
  <c r="Y151" i="22"/>
  <c r="Y93" i="22" s="1"/>
  <c r="P151" i="22"/>
  <c r="P93" i="22" s="1"/>
  <c r="R152" i="22"/>
  <c r="R94" i="22" s="1"/>
  <c r="AE151" i="22"/>
  <c r="AE93" i="22" s="1"/>
  <c r="AE153" i="22"/>
  <c r="AE95" i="22" s="1"/>
  <c r="AE56" i="22" s="1" a="1"/>
  <c r="AE56" i="22" s="1"/>
  <c r="U153" i="22"/>
  <c r="T152" i="22"/>
  <c r="T94" i="22" s="1"/>
  <c r="N151" i="22"/>
  <c r="N93" i="22" s="1"/>
  <c r="AD153" i="22"/>
  <c r="AD95" i="22" s="1"/>
  <c r="S153" i="22"/>
  <c r="AG152" i="22"/>
  <c r="AG94" i="22" s="1"/>
  <c r="X152" i="22"/>
  <c r="X94" i="22" s="1"/>
  <c r="AF153" i="22"/>
  <c r="AF95" i="22" s="1"/>
  <c r="R151" i="22"/>
  <c r="R93" i="22" s="1"/>
  <c r="R153" i="22"/>
  <c r="R95" i="22" s="1"/>
  <c r="R56" i="22" s="1" a="1"/>
  <c r="R56" i="22" s="1"/>
  <c r="AE152" i="22"/>
  <c r="AE94" i="22" s="1"/>
  <c r="AC151" i="22"/>
  <c r="AC93" i="22" s="1"/>
  <c r="T151" i="22"/>
  <c r="T93" i="22" s="1"/>
  <c r="AJ153" i="22"/>
  <c r="AJ95" i="22" s="1"/>
  <c r="AJ56" i="22" s="1" a="1"/>
  <c r="AJ56" i="22" s="1"/>
  <c r="AC1664" i="56"/>
  <c r="AC1696" i="56"/>
  <c r="AC2872" i="56"/>
  <c r="AC2808" i="56"/>
  <c r="AC1568" i="56"/>
  <c r="AC1676" i="56"/>
  <c r="AC2828" i="56"/>
  <c r="AC1704" i="56"/>
  <c r="N141" i="22"/>
  <c r="AC1652" i="56"/>
  <c r="AC2788" i="56"/>
  <c r="AC2924" i="56"/>
  <c r="AB2687" i="56"/>
  <c r="M141" i="22"/>
  <c r="AF1955" i="56"/>
  <c r="AC1583" i="56"/>
  <c r="AC1485" i="56"/>
  <c r="AC2705" i="56"/>
  <c r="AG2058" i="56"/>
  <c r="AG2144" i="56"/>
  <c r="AG1969" i="56"/>
  <c r="AG1958" i="56"/>
  <c r="AG1963" i="56"/>
  <c r="AC1670" i="56"/>
  <c r="AC2890" i="56"/>
  <c r="AC1687" i="56"/>
  <c r="AC2907" i="56"/>
  <c r="AG2172" i="56"/>
  <c r="AG2090" i="56"/>
  <c r="AG1996" i="56"/>
  <c r="AG2097" i="56"/>
  <c r="AG1960" i="56"/>
  <c r="AG2094" i="56"/>
  <c r="AG2009" i="56"/>
  <c r="AG2169" i="56"/>
  <c r="AG1987" i="56"/>
  <c r="AG2071" i="56"/>
  <c r="AG2187" i="56"/>
  <c r="AG2104" i="56"/>
  <c r="AG2008" i="56"/>
  <c r="AG1973" i="56"/>
  <c r="AC1563" i="56"/>
  <c r="AC2783" i="56"/>
  <c r="AC1674" i="56"/>
  <c r="AG2014" i="56"/>
  <c r="AC1501" i="56"/>
  <c r="AC2721" i="56"/>
  <c r="AC1641" i="56"/>
  <c r="AC1608" i="56"/>
  <c r="AC1559" i="56"/>
  <c r="AC2779" i="56"/>
  <c r="AG1993" i="56"/>
  <c r="AC1623" i="56"/>
  <c r="AC2843" i="56"/>
  <c r="AC1693" i="56"/>
  <c r="AG2158" i="56"/>
  <c r="AC1675" i="56"/>
  <c r="AG2175" i="56"/>
  <c r="AC1589" i="56"/>
  <c r="AC2809" i="56"/>
  <c r="AG1998" i="56"/>
  <c r="AC1700" i="56"/>
  <c r="AC2920" i="56"/>
  <c r="AC1473" i="56"/>
  <c r="AC2693" i="56"/>
  <c r="AC1502" i="56"/>
  <c r="AC1697" i="56"/>
  <c r="AC1588" i="56"/>
  <c r="AC1490" i="56"/>
  <c r="AC2710" i="56"/>
  <c r="AC1640" i="56"/>
  <c r="AC1545" i="56"/>
  <c r="AC2765" i="56"/>
  <c r="AC1552" i="56"/>
  <c r="AC2772" i="56"/>
  <c r="AC1477" i="56"/>
  <c r="AG2114" i="56"/>
  <c r="AG2001" i="56"/>
  <c r="AC1491" i="56"/>
  <c r="AC2711" i="56"/>
  <c r="AG2016" i="56"/>
  <c r="AG2155" i="56"/>
  <c r="AG2056" i="56"/>
  <c r="AG2079" i="56"/>
  <c r="AG2132" i="56"/>
  <c r="AG2034" i="56"/>
  <c r="AG1971" i="56"/>
  <c r="AG2165" i="56"/>
  <c r="AG2037" i="56"/>
  <c r="AG2164" i="56"/>
  <c r="AG2067" i="56"/>
  <c r="AC1595" i="56"/>
  <c r="AC1478" i="56"/>
  <c r="AC2698" i="56"/>
  <c r="AC1542" i="56"/>
  <c r="AC2762" i="56"/>
  <c r="AC1660" i="56"/>
  <c r="AC1686" i="56"/>
  <c r="AG2118" i="56"/>
  <c r="AG2007" i="56"/>
  <c r="AC1680" i="56"/>
  <c r="AC1537" i="56"/>
  <c r="AC2757" i="56"/>
  <c r="AC1517" i="56"/>
  <c r="AC2737" i="56"/>
  <c r="AC1650" i="56"/>
  <c r="AC1688" i="56"/>
  <c r="AC1620" i="56"/>
  <c r="AC1564" i="56"/>
  <c r="AC2784" i="56"/>
  <c r="AC1618" i="56"/>
  <c r="AC2838" i="56"/>
  <c r="AC1547" i="56"/>
  <c r="AC2767" i="56"/>
  <c r="AC1534" i="56"/>
  <c r="AC2754" i="56"/>
  <c r="AC1488" i="56"/>
  <c r="AC2708" i="56"/>
  <c r="AC1631" i="56"/>
  <c r="AC1639" i="56"/>
  <c r="AC2859" i="56"/>
  <c r="AC1558" i="56"/>
  <c r="AC1539" i="56"/>
  <c r="AC2759" i="56"/>
  <c r="AC1661" i="56"/>
  <c r="AC1654" i="56"/>
  <c r="AC2874" i="56"/>
  <c r="AC1628" i="56"/>
  <c r="AC2848" i="56"/>
  <c r="AC1494" i="56"/>
  <c r="AC2714" i="56"/>
  <c r="AC1707" i="56"/>
  <c r="AC2927" i="56"/>
  <c r="AC1621" i="56"/>
  <c r="AC2841" i="56"/>
  <c r="AG1985" i="56"/>
  <c r="AC1506" i="56"/>
  <c r="AC2726" i="56"/>
  <c r="AC1659" i="56"/>
  <c r="AC2879" i="56"/>
  <c r="AC1532" i="56"/>
  <c r="AC2752" i="56"/>
  <c r="AG2140" i="56"/>
  <c r="AG2087" i="56"/>
  <c r="AG1999" i="56"/>
  <c r="AG2183" i="56"/>
  <c r="AG1995" i="56"/>
  <c r="AC1705" i="56"/>
  <c r="AC2925" i="56"/>
  <c r="AC1613" i="56"/>
  <c r="AG2054" i="56"/>
  <c r="AG2029" i="56"/>
  <c r="AC1573" i="56"/>
  <c r="AC2793" i="56"/>
  <c r="AC1635" i="56"/>
  <c r="AC2855" i="56"/>
  <c r="AG2072" i="56"/>
  <c r="AC1471" i="56"/>
  <c r="AC2691" i="56"/>
  <c r="AG2057" i="56"/>
  <c r="AG2023" i="56"/>
  <c r="AC1689" i="56"/>
  <c r="AC2909" i="56"/>
  <c r="AC1504" i="56"/>
  <c r="AC2724" i="56"/>
  <c r="AC1524" i="56"/>
  <c r="AC2744" i="56"/>
  <c r="AG2088" i="56"/>
  <c r="AC1669" i="56"/>
  <c r="AG2171" i="56"/>
  <c r="AG2086" i="56"/>
  <c r="AG1968" i="56"/>
  <c r="AG2013" i="56"/>
  <c r="AG2141" i="56"/>
  <c r="AG2130" i="56"/>
  <c r="AG2135" i="56"/>
  <c r="AG1962" i="56"/>
  <c r="AC1492" i="56"/>
  <c r="AC2712" i="56"/>
  <c r="AC1633" i="56"/>
  <c r="AC1604" i="56"/>
  <c r="AC1495" i="56"/>
  <c r="AC1523" i="56"/>
  <c r="AC2743" i="56"/>
  <c r="AC1703" i="56"/>
  <c r="AC1596" i="56"/>
  <c r="AC1649" i="56"/>
  <c r="AC2869" i="56"/>
  <c r="AC1657" i="56"/>
  <c r="AC1555" i="56"/>
  <c r="AC2775" i="56"/>
  <c r="AC1655" i="56"/>
  <c r="AC2875" i="56"/>
  <c r="AC1706" i="56"/>
  <c r="AC1557" i="56"/>
  <c r="AC2777" i="56"/>
  <c r="AC1561" i="56"/>
  <c r="AC2781" i="56"/>
  <c r="AC1610" i="56"/>
  <c r="AC1529" i="56"/>
  <c r="AC2749" i="56"/>
  <c r="AC1658" i="56"/>
  <c r="AC2878" i="56"/>
  <c r="AC1648" i="56"/>
  <c r="AC2868" i="56"/>
  <c r="AG2051" i="56"/>
  <c r="AG2162" i="56"/>
  <c r="AG1989" i="56"/>
  <c r="AG2096" i="56"/>
  <c r="AG2047" i="56"/>
  <c r="AC1505" i="56"/>
  <c r="AC2725" i="56"/>
  <c r="AG2111" i="56"/>
  <c r="AG2181" i="56"/>
  <c r="AC1624" i="56"/>
  <c r="AC1489" i="56"/>
  <c r="AC2709" i="56"/>
  <c r="AG2077" i="56"/>
  <c r="AG2188" i="56"/>
  <c r="AG1990" i="56"/>
  <c r="AG2076" i="56"/>
  <c r="AG1978" i="56"/>
  <c r="AG2128" i="56"/>
  <c r="AG2033" i="56"/>
  <c r="AG2040" i="56"/>
  <c r="AG1965" i="56"/>
  <c r="AC1484" i="56"/>
  <c r="AC1690" i="56"/>
  <c r="AC1538" i="56"/>
  <c r="AC2758" i="56"/>
  <c r="AC1560" i="56"/>
  <c r="AC2780" i="56"/>
  <c r="AC1515" i="56"/>
  <c r="AC2735" i="56"/>
  <c r="AC1540" i="56"/>
  <c r="AC2760" i="56"/>
  <c r="AC1612" i="56"/>
  <c r="AC2832" i="56"/>
  <c r="AC1562" i="56"/>
  <c r="AC2782" i="56"/>
  <c r="AC1503" i="56"/>
  <c r="AC2723" i="56"/>
  <c r="AC1575" i="56"/>
  <c r="AC2795" i="56"/>
  <c r="AC1512" i="56"/>
  <c r="AC1685" i="56"/>
  <c r="AC2905" i="56"/>
  <c r="AC1493" i="56"/>
  <c r="AC1536" i="56"/>
  <c r="AC2756" i="56"/>
  <c r="AC1594" i="56"/>
  <c r="AC1617" i="56"/>
  <c r="AC1701" i="56"/>
  <c r="AG2083" i="56"/>
  <c r="AG1966" i="56"/>
  <c r="AG2030" i="56"/>
  <c r="AG2148" i="56"/>
  <c r="AG2174" i="56"/>
  <c r="AC1651" i="56"/>
  <c r="AC2871" i="56"/>
  <c r="AC1574" i="56"/>
  <c r="AC2794" i="56"/>
  <c r="AG2168" i="56"/>
  <c r="AG2025" i="56"/>
  <c r="AG2005" i="56"/>
  <c r="AG2138" i="56"/>
  <c r="AG2176" i="56"/>
  <c r="AG2108" i="56"/>
  <c r="AG2052" i="56"/>
  <c r="AG2106" i="56"/>
  <c r="AG2035" i="56"/>
  <c r="AG2022" i="56"/>
  <c r="AG1976" i="56"/>
  <c r="AG2119" i="56"/>
  <c r="AG2127" i="56"/>
  <c r="AG2046" i="56"/>
  <c r="AG2027" i="56"/>
  <c r="AG2149" i="56"/>
  <c r="AG2142" i="56"/>
  <c r="AG2116" i="56"/>
  <c r="AG1982" i="56"/>
  <c r="AG2195" i="56"/>
  <c r="AG2109" i="56"/>
  <c r="AG1984" i="56"/>
  <c r="AG1994" i="56"/>
  <c r="AG2147" i="56"/>
  <c r="AG2020" i="56"/>
  <c r="AC1531" i="56"/>
  <c r="AC2751" i="56"/>
  <c r="AC1578" i="56"/>
  <c r="AC1622" i="56"/>
  <c r="AC1507" i="56"/>
  <c r="AC2727" i="56"/>
  <c r="AG2193" i="56"/>
  <c r="AG2101" i="56"/>
  <c r="AC1645" i="56"/>
  <c r="AC2865" i="56"/>
  <c r="AG2061" i="56"/>
  <c r="AG2123" i="56"/>
  <c r="AC1468" i="56"/>
  <c r="AC2688" i="56"/>
  <c r="AC1522" i="56"/>
  <c r="AC1556" i="56"/>
  <c r="AC2776" i="56"/>
  <c r="AC1543" i="56"/>
  <c r="AC2763" i="56"/>
  <c r="AC1581" i="56"/>
  <c r="AC2801" i="56"/>
  <c r="AC1605" i="56"/>
  <c r="AC2825" i="56"/>
  <c r="AG2177" i="56"/>
  <c r="AG1992" i="56"/>
  <c r="AG2012" i="56"/>
  <c r="AC1627" i="56"/>
  <c r="AC2847" i="56"/>
  <c r="AC1672" i="56"/>
  <c r="AG2157" i="56"/>
  <c r="AC1550" i="56"/>
  <c r="AC1486" i="56"/>
  <c r="AC2706" i="56"/>
  <c r="AC1482" i="56"/>
  <c r="AC2702" i="56"/>
  <c r="AC1698" i="56"/>
  <c r="AC2918" i="56"/>
  <c r="AC1601" i="56"/>
  <c r="AC2821" i="56"/>
  <c r="AC1702" i="56"/>
  <c r="AC1603" i="56"/>
  <c r="AC2823" i="56"/>
  <c r="AC1682" i="56"/>
  <c r="AC2902" i="56"/>
  <c r="AC1643" i="56"/>
  <c r="AC2863" i="56"/>
  <c r="AG1980" i="56"/>
  <c r="AG2121" i="56"/>
  <c r="AG2092" i="56"/>
  <c r="AG1983" i="56"/>
  <c r="AG2011" i="56"/>
  <c r="AG2191" i="56"/>
  <c r="AG2084" i="56"/>
  <c r="AG2137" i="56"/>
  <c r="AG2145" i="56"/>
  <c r="AG2043" i="56"/>
  <c r="AG2143" i="56"/>
  <c r="AG2194" i="56"/>
  <c r="AG2045" i="56"/>
  <c r="AG2049" i="56"/>
  <c r="AG2098" i="56"/>
  <c r="AG2017" i="56"/>
  <c r="AG2146" i="56"/>
  <c r="AC1699" i="56"/>
  <c r="AC2919" i="56"/>
  <c r="AC1593" i="56"/>
  <c r="AC2813" i="56"/>
  <c r="AG2129" i="56"/>
  <c r="AC1548" i="56"/>
  <c r="AG2163" i="56"/>
  <c r="AC1510" i="56"/>
  <c r="AC2730" i="56"/>
  <c r="AG1961" i="56"/>
  <c r="AG2185" i="56"/>
  <c r="AG2081" i="56"/>
  <c r="AG2136" i="56"/>
  <c r="AG2192" i="56"/>
  <c r="AC1487" i="56"/>
  <c r="AC1634" i="56"/>
  <c r="AC2854" i="56"/>
  <c r="AC1570" i="56"/>
  <c r="AC2790" i="56"/>
  <c r="AC1656" i="56"/>
  <c r="AC2876" i="56"/>
  <c r="AC1481" i="56"/>
  <c r="AC1679" i="56"/>
  <c r="AC2899" i="56"/>
  <c r="AC1470" i="56"/>
  <c r="AC2690" i="56"/>
  <c r="AC1571" i="56"/>
  <c r="AC2791" i="56"/>
  <c r="AC1637" i="56"/>
  <c r="AC2857" i="56"/>
  <c r="AC1585" i="56"/>
  <c r="AC2805" i="56"/>
  <c r="AC1475" i="56"/>
  <c r="AC2695" i="56"/>
  <c r="AC1544" i="56"/>
  <c r="AC2764" i="56"/>
  <c r="AG2036" i="56"/>
  <c r="AG2112" i="56"/>
  <c r="AC1479" i="56"/>
  <c r="AC2699" i="56"/>
  <c r="AC1629" i="56"/>
  <c r="AC2849" i="56"/>
  <c r="AG1977" i="56"/>
  <c r="AC1684" i="56"/>
  <c r="AC1602" i="56"/>
  <c r="AC2822" i="56"/>
  <c r="AC1666" i="56"/>
  <c r="AC2886" i="56"/>
  <c r="AC1508" i="56"/>
  <c r="AC2728" i="56"/>
  <c r="AC1582" i="56"/>
  <c r="AC1609" i="56"/>
  <c r="AC2829" i="56"/>
  <c r="AC1472" i="56"/>
  <c r="AC2692" i="56"/>
  <c r="AC1606" i="56"/>
  <c r="AC1521" i="56"/>
  <c r="AC2741" i="56"/>
  <c r="AC1681" i="56"/>
  <c r="AC1527" i="56"/>
  <c r="AC2747" i="56"/>
  <c r="AG1972" i="56"/>
  <c r="AG2178" i="56"/>
  <c r="AG2026" i="56"/>
  <c r="AG2048" i="56"/>
  <c r="AG2003" i="56"/>
  <c r="AG2028" i="56"/>
  <c r="AG2100" i="56"/>
  <c r="AG2050" i="56"/>
  <c r="AG1991" i="56"/>
  <c r="AG2063" i="56"/>
  <c r="AG2000" i="56"/>
  <c r="AG2152" i="56"/>
  <c r="AG2173" i="56"/>
  <c r="AG1981" i="56"/>
  <c r="AG2024" i="56"/>
  <c r="AG2082" i="56"/>
  <c r="AG2105" i="56"/>
  <c r="AG2184" i="56"/>
  <c r="AG2189" i="56"/>
  <c r="AC1678" i="56"/>
  <c r="AC2898" i="56"/>
  <c r="AC1615" i="56"/>
  <c r="AC2835" i="56"/>
  <c r="AC1518" i="56"/>
  <c r="AC2738" i="56"/>
  <c r="AG2139" i="56"/>
  <c r="AG2062" i="56"/>
  <c r="AC1576" i="56"/>
  <c r="AC1590" i="56"/>
  <c r="AC2810" i="56"/>
  <c r="AC2900" i="56"/>
  <c r="AC1646" i="56"/>
  <c r="AC1638" i="56"/>
  <c r="AC2858" i="56"/>
  <c r="AC1498" i="56"/>
  <c r="AC2718" i="56"/>
  <c r="AC1625" i="56"/>
  <c r="AC1671" i="56"/>
  <c r="AC2891" i="56"/>
  <c r="AC1586" i="56"/>
  <c r="AC2806" i="56"/>
  <c r="AC1514" i="56"/>
  <c r="AC1673" i="56"/>
  <c r="AC2893" i="56"/>
  <c r="AC1691" i="56"/>
  <c r="AC2911" i="56"/>
  <c r="AC1636" i="56"/>
  <c r="AC1567" i="56"/>
  <c r="AC2787" i="56"/>
  <c r="AC1692" i="56"/>
  <c r="AC1516" i="56"/>
  <c r="AC1553" i="56"/>
  <c r="AC2773" i="56"/>
  <c r="AC1577" i="56"/>
  <c r="AC2797" i="56"/>
  <c r="AC1565" i="56"/>
  <c r="AC1668" i="56"/>
  <c r="AC1496" i="56"/>
  <c r="AC2716" i="56"/>
  <c r="AC1469" i="56"/>
  <c r="AC2689" i="56"/>
  <c r="AC1662" i="56"/>
  <c r="AC2882" i="56"/>
  <c r="AC1592" i="56"/>
  <c r="AG2019" i="56"/>
  <c r="AG2066" i="56"/>
  <c r="AG2110" i="56"/>
  <c r="AC1632" i="56"/>
  <c r="AC1500" i="56"/>
  <c r="AC2720" i="56"/>
  <c r="AC1530" i="56"/>
  <c r="AC2750" i="56"/>
  <c r="AG2133" i="56"/>
  <c r="AC1580" i="56"/>
  <c r="AC2800" i="56"/>
  <c r="AC1694" i="56"/>
  <c r="AC2914" i="56"/>
  <c r="AG1956" i="56"/>
  <c r="AG2010" i="56"/>
  <c r="AG2044" i="56"/>
  <c r="AG2031" i="56"/>
  <c r="AG2069" i="56"/>
  <c r="AC1619" i="56"/>
  <c r="AG2093" i="56"/>
  <c r="AC1533" i="56"/>
  <c r="AC2753" i="56"/>
  <c r="AC1611" i="56"/>
  <c r="AC2831" i="56"/>
  <c r="AG2115" i="56"/>
  <c r="AG2160" i="56"/>
  <c r="AC1665" i="56"/>
  <c r="AC2885" i="56"/>
  <c r="AG2038" i="56"/>
  <c r="AG1974" i="56"/>
  <c r="AG1970" i="56"/>
  <c r="AG2186" i="56"/>
  <c r="AG2089" i="56"/>
  <c r="AG2190" i="56"/>
  <c r="AG2091" i="56"/>
  <c r="AG2170" i="56"/>
  <c r="AG2131" i="56"/>
  <c r="AC1554" i="56"/>
  <c r="AC2774" i="56"/>
  <c r="AC1551" i="56"/>
  <c r="AC2771" i="56"/>
  <c r="AC1572" i="56"/>
  <c r="AC2792" i="56"/>
  <c r="AC1663" i="56"/>
  <c r="AC2883" i="56"/>
  <c r="AC1597" i="56"/>
  <c r="AC1614" i="56"/>
  <c r="AC2834" i="56"/>
  <c r="AC1607" i="56"/>
  <c r="AC2827" i="56"/>
  <c r="AC1509" i="56"/>
  <c r="AC2729" i="56"/>
  <c r="AC1476" i="56"/>
  <c r="AC2696" i="56"/>
  <c r="AC1499" i="56"/>
  <c r="AC1616" i="56"/>
  <c r="AC1520" i="56"/>
  <c r="AC2740" i="56"/>
  <c r="AG1975" i="56"/>
  <c r="AG2122" i="56"/>
  <c r="AC1526" i="56"/>
  <c r="AC2746" i="56"/>
  <c r="AG2167" i="56"/>
  <c r="AG2059" i="56"/>
  <c r="AG2125" i="56"/>
  <c r="AG2073" i="56"/>
  <c r="AG2032" i="56"/>
  <c r="AG1967" i="56"/>
  <c r="AG2117" i="56"/>
  <c r="AG2154" i="56"/>
  <c r="AG2070" i="56"/>
  <c r="AG2015" i="56"/>
  <c r="AC1626" i="56"/>
  <c r="AC2846" i="56"/>
  <c r="AC1513" i="56"/>
  <c r="AC2733" i="56"/>
  <c r="AG1979" i="56"/>
  <c r="AC1528" i="56"/>
  <c r="AC2748" i="56"/>
  <c r="AC1667" i="56"/>
  <c r="AC2887" i="56"/>
  <c r="AC1591" i="56"/>
  <c r="AC2811" i="56"/>
  <c r="AC1644" i="56"/>
  <c r="AC2864" i="56"/>
  <c r="AC1546" i="56"/>
  <c r="AC2766" i="56"/>
  <c r="AC1483" i="56"/>
  <c r="AC2703" i="56"/>
  <c r="AC1677" i="56"/>
  <c r="AC2897" i="56"/>
  <c r="AC1549" i="56"/>
  <c r="AC2769" i="56"/>
  <c r="AC1579" i="56"/>
  <c r="AG2166" i="56"/>
  <c r="AG2103" i="56"/>
  <c r="AG2006" i="56"/>
  <c r="AC1630" i="56"/>
  <c r="AC1519" i="56"/>
  <c r="AC2739" i="56"/>
  <c r="AG2064" i="56"/>
  <c r="AG2078" i="56"/>
  <c r="AG2134" i="56"/>
  <c r="AG2126" i="56"/>
  <c r="AG1986" i="56"/>
  <c r="AG2113" i="56"/>
  <c r="AG2159" i="56"/>
  <c r="AG2074" i="56"/>
  <c r="AG2002" i="56"/>
  <c r="AG2161" i="56"/>
  <c r="AG2179" i="56"/>
  <c r="AG2124" i="56"/>
  <c r="AG2055" i="56"/>
  <c r="AG2180" i="56"/>
  <c r="AG2004" i="56"/>
  <c r="AG2041" i="56"/>
  <c r="AG2065" i="56"/>
  <c r="AG2053" i="56"/>
  <c r="AG2156" i="56"/>
  <c r="AC1497" i="56"/>
  <c r="AC2717" i="56"/>
  <c r="AG1957" i="56"/>
  <c r="AG2150" i="56"/>
  <c r="AG2080" i="56"/>
  <c r="AC1599" i="56"/>
  <c r="AC2819" i="56"/>
  <c r="AC1511" i="56"/>
  <c r="AC2731" i="56"/>
  <c r="AC1695" i="56"/>
  <c r="AC2915" i="56"/>
  <c r="AG2120" i="56"/>
  <c r="AG1988" i="56"/>
  <c r="AG2018" i="56"/>
  <c r="AC1566" i="56"/>
  <c r="AC2786" i="56"/>
  <c r="AC1541" i="56"/>
  <c r="AC2761" i="56"/>
  <c r="AG2068" i="56"/>
  <c r="AG2182" i="56"/>
  <c r="AC1584" i="56"/>
  <c r="AG1959" i="56"/>
  <c r="AC1569" i="56"/>
  <c r="AC2789" i="56"/>
  <c r="AG2107" i="56"/>
  <c r="AC1535" i="56"/>
  <c r="AC2755" i="56"/>
  <c r="AG2021" i="56"/>
  <c r="AG2099" i="56"/>
  <c r="AC1600" i="56"/>
  <c r="AG2153" i="56"/>
  <c r="AC1683" i="56"/>
  <c r="AC2903" i="56"/>
  <c r="AC1598" i="56"/>
  <c r="AC2818" i="56"/>
  <c r="AC1480" i="56"/>
  <c r="AC2700" i="56"/>
  <c r="AC1525" i="56"/>
  <c r="AC1653" i="56"/>
  <c r="AC1642" i="56"/>
  <c r="AC2862" i="56"/>
  <c r="AC1647" i="56"/>
  <c r="AC1474" i="56"/>
  <c r="AG2042" i="56"/>
  <c r="AG2039" i="56"/>
  <c r="AG2060" i="56"/>
  <c r="AG2151" i="56"/>
  <c r="AG2085" i="56"/>
  <c r="AG2102" i="56"/>
  <c r="AG2095" i="56"/>
  <c r="AG1997" i="56"/>
  <c r="AG1964" i="56"/>
  <c r="AD56" i="22" a="1"/>
  <c r="AD56" i="22" s="1"/>
  <c r="AI56" i="22" a="1"/>
  <c r="AI56" i="22" s="1"/>
  <c r="P56" i="22" a="1"/>
  <c r="P56" i="22" s="1"/>
  <c r="AF56" i="22" a="1"/>
  <c r="AF56" i="22" s="1"/>
  <c r="W56" i="22" a="1"/>
  <c r="W56" i="22" s="1"/>
  <c r="AC56" i="22" a="1"/>
  <c r="AC56" i="22" s="1"/>
  <c r="AA56" i="22" a="1"/>
  <c r="AA56" i="22" s="1"/>
  <c r="B16" i="1"/>
  <c r="F15" i="1"/>
  <c r="M165" i="22"/>
  <c r="M107" i="22" s="1"/>
  <c r="M164" i="22"/>
  <c r="M106" i="22" s="1"/>
  <c r="M163" i="22"/>
  <c r="M105" i="22" s="1"/>
  <c r="Y3957" i="56" l="1"/>
  <c r="Y3993" i="56"/>
  <c r="Y3992" i="56"/>
  <c r="Z4048" i="56"/>
  <c r="Y3908" i="56"/>
  <c r="Y3982" i="56"/>
  <c r="Y3945" i="56"/>
  <c r="Y4048" i="56"/>
  <c r="Y3909" i="56"/>
  <c r="Y4067" i="56"/>
  <c r="Y3956" i="56"/>
  <c r="Y4054" i="56"/>
  <c r="X140" i="22"/>
  <c r="X82" i="22" s="1"/>
  <c r="Z140" i="22"/>
  <c r="Z82" i="22" s="1"/>
  <c r="Q140" i="22"/>
  <c r="Q82" i="22" s="1"/>
  <c r="AA139" i="22"/>
  <c r="AA81" i="22" s="1"/>
  <c r="Y140" i="22"/>
  <c r="Y82" i="22" s="1"/>
  <c r="U140" i="22"/>
  <c r="U82" i="22" s="1"/>
  <c r="T140" i="22"/>
  <c r="T82" i="22" s="1"/>
  <c r="P141" i="22"/>
  <c r="P83" i="22" s="1"/>
  <c r="AA140" i="22"/>
  <c r="AA82" i="22" s="1"/>
  <c r="V140" i="22"/>
  <c r="V82" i="22" s="1"/>
  <c r="P140" i="22"/>
  <c r="P82" i="22" s="1"/>
  <c r="X141" i="22"/>
  <c r="X83" i="22" s="1"/>
  <c r="X53" i="22" s="1" a="1"/>
  <c r="X53" i="22" s="1"/>
  <c r="Y4099" i="56"/>
  <c r="Y4125" i="56"/>
  <c r="Y4127" i="56"/>
  <c r="Y4011" i="56"/>
  <c r="Y3953" i="56"/>
  <c r="Y3962" i="56"/>
  <c r="Y3911" i="56"/>
  <c r="Y4050" i="56"/>
  <c r="Y4095" i="56"/>
  <c r="Y4030" i="56"/>
  <c r="Y4008" i="56"/>
  <c r="Y3919" i="56"/>
  <c r="Y3910" i="56"/>
  <c r="Z4008" i="56"/>
  <c r="Y3987" i="56"/>
  <c r="Y4078" i="56"/>
  <c r="Y4019" i="56"/>
  <c r="Y4015" i="56"/>
  <c r="Y3915" i="56"/>
  <c r="Y3969" i="56"/>
  <c r="Y3991" i="56"/>
  <c r="Y4071" i="56"/>
  <c r="Y4126" i="56"/>
  <c r="Y4096" i="56"/>
  <c r="Z4104" i="56"/>
  <c r="Z4044" i="56"/>
  <c r="Y3918" i="56"/>
  <c r="Y3952" i="56"/>
  <c r="Y3947" i="56"/>
  <c r="Y3942" i="56"/>
  <c r="Y4113" i="56"/>
  <c r="Y3928" i="56"/>
  <c r="Y4070" i="56"/>
  <c r="Y4041" i="56"/>
  <c r="Z4092" i="56"/>
  <c r="Z4116" i="56"/>
  <c r="Y4010" i="56"/>
  <c r="Y3972" i="56"/>
  <c r="Y3946" i="56"/>
  <c r="Y4079" i="56"/>
  <c r="Y3974" i="56"/>
  <c r="Y4014" i="56"/>
  <c r="Y4091" i="56"/>
  <c r="Y3917" i="56"/>
  <c r="Y3933" i="56"/>
  <c r="Y4145" i="56"/>
  <c r="Z4136" i="56"/>
  <c r="Y3960" i="56"/>
  <c r="Y4033" i="56"/>
  <c r="Y4134" i="56"/>
  <c r="Y3990" i="56"/>
  <c r="Y3976" i="56"/>
  <c r="Y3964" i="56"/>
  <c r="Y4046" i="56"/>
  <c r="Y3984" i="56"/>
  <c r="Y4098" i="56"/>
  <c r="Y3924" i="56"/>
  <c r="Y4007" i="56"/>
  <c r="Y4044" i="56"/>
  <c r="Y4131" i="56"/>
  <c r="Y4147" i="56"/>
  <c r="Y4094" i="56"/>
  <c r="Y3949" i="56"/>
  <c r="Y4143" i="56"/>
  <c r="Y4012" i="56"/>
  <c r="Y4085" i="56"/>
  <c r="Y4032" i="56"/>
  <c r="Y3979" i="56"/>
  <c r="Y3959" i="56"/>
  <c r="Y4141" i="56"/>
  <c r="Y4031" i="56"/>
  <c r="Y3980" i="56"/>
  <c r="Y4112" i="56"/>
  <c r="Y4069" i="56"/>
  <c r="Y3941" i="56"/>
  <c r="Y3927" i="56"/>
  <c r="Y3973" i="56"/>
  <c r="Y4082" i="56"/>
  <c r="Y3981" i="56"/>
  <c r="Y4006" i="56"/>
  <c r="Y4140" i="56"/>
  <c r="Y4090" i="56"/>
  <c r="Y4035" i="56"/>
  <c r="Y4034" i="56"/>
  <c r="Y3968" i="56"/>
  <c r="Y4072" i="56"/>
  <c r="Y3967" i="56"/>
  <c r="Y4042" i="56"/>
  <c r="Y4146" i="56"/>
  <c r="Z4124" i="56"/>
  <c r="Y4103" i="56"/>
  <c r="Y4087" i="56"/>
  <c r="Y4017" i="56"/>
  <c r="Y3936" i="56"/>
  <c r="Y3999" i="56"/>
  <c r="Y3975" i="56"/>
  <c r="Y4063" i="56"/>
  <c r="Y3934" i="56"/>
  <c r="Y4053" i="56"/>
  <c r="Y4138" i="56"/>
  <c r="Y4102" i="56"/>
  <c r="Y4045" i="56"/>
  <c r="Y3944" i="56"/>
  <c r="Y4135" i="56"/>
  <c r="Y3961" i="56"/>
  <c r="Y3912" i="56"/>
  <c r="Y4039" i="56"/>
  <c r="Y3998" i="56"/>
  <c r="Y4114" i="56"/>
  <c r="Y3939" i="56"/>
  <c r="Y3916" i="56"/>
  <c r="Y4121" i="56"/>
  <c r="Y4108" i="56"/>
  <c r="Y3923" i="56"/>
  <c r="Y3931" i="56"/>
  <c r="Y3996" i="56"/>
  <c r="Y3930" i="56"/>
  <c r="Y3983" i="56"/>
  <c r="Y4005" i="56"/>
  <c r="Y3994" i="56"/>
  <c r="Y4122" i="56"/>
  <c r="Y4043" i="56"/>
  <c r="Y3971" i="56"/>
  <c r="Y3937" i="56"/>
  <c r="Y4060" i="56"/>
  <c r="Y4055" i="56"/>
  <c r="Y3989" i="56"/>
  <c r="Y3929" i="56"/>
  <c r="Y3921" i="56"/>
  <c r="Y3925" i="56"/>
  <c r="Y4023" i="56"/>
  <c r="Y4059" i="56"/>
  <c r="Y3920" i="56"/>
  <c r="Y3954" i="56"/>
  <c r="Y4066" i="56"/>
  <c r="Y3926" i="56"/>
  <c r="Y3913" i="56"/>
  <c r="Z4016" i="56"/>
  <c r="Y4130" i="56"/>
  <c r="Y3932" i="56"/>
  <c r="Y4037" i="56"/>
  <c r="Y3914" i="56"/>
  <c r="Z4144" i="56"/>
  <c r="X3907" i="56"/>
  <c r="Y4013" i="56"/>
  <c r="Y4058" i="56"/>
  <c r="Y3977" i="56"/>
  <c r="Y4020" i="56"/>
  <c r="Y4049" i="56"/>
  <c r="Y4022" i="56"/>
  <c r="Y4064" i="56"/>
  <c r="Z4028" i="56"/>
  <c r="Y3963" i="56"/>
  <c r="Y4026" i="56"/>
  <c r="Y3922" i="56"/>
  <c r="Y3965" i="56"/>
  <c r="Y4051" i="56"/>
  <c r="Y3986" i="56"/>
  <c r="Y3950" i="56"/>
  <c r="Y3951" i="56"/>
  <c r="Y4080" i="56"/>
  <c r="Y3938" i="56"/>
  <c r="Y4136" i="56"/>
  <c r="Y4104" i="56"/>
  <c r="Y3955" i="56"/>
  <c r="Y3966" i="56"/>
  <c r="Y4003" i="56"/>
  <c r="Y4038" i="56"/>
  <c r="Y4109" i="56"/>
  <c r="Y3948" i="56"/>
  <c r="Y4075" i="56"/>
  <c r="Y3970" i="56"/>
  <c r="Y4129" i="56"/>
  <c r="Y4118" i="56"/>
  <c r="Y4117" i="56"/>
  <c r="Y4025" i="56"/>
  <c r="Y3943" i="56"/>
  <c r="Y4089" i="56"/>
  <c r="Y3940" i="56"/>
  <c r="Y4062" i="56"/>
  <c r="Y3985" i="56"/>
  <c r="Y4029" i="56"/>
  <c r="Y3988" i="56"/>
  <c r="Y3997" i="56"/>
  <c r="Y3978" i="56"/>
  <c r="Y4076" i="56"/>
  <c r="Y4083" i="56"/>
  <c r="Y4097" i="56"/>
  <c r="Y4142" i="56"/>
  <c r="Y4018" i="56"/>
  <c r="Y4111" i="56"/>
  <c r="Y3958" i="56"/>
  <c r="Y4100" i="56"/>
  <c r="Y4107" i="56"/>
  <c r="Y4077" i="56"/>
  <c r="Y4119" i="56"/>
  <c r="Y4074" i="56"/>
  <c r="Y4139" i="56"/>
  <c r="Y4009" i="56"/>
  <c r="Y4123" i="56"/>
  <c r="Y4105" i="56"/>
  <c r="Y4021" i="56"/>
  <c r="Y4004" i="56"/>
  <c r="Y4086" i="56"/>
  <c r="Y4002" i="56"/>
  <c r="Z4108" i="56"/>
  <c r="Y4028" i="56"/>
  <c r="Y4106" i="56"/>
  <c r="Y4110" i="56"/>
  <c r="Y4065" i="56"/>
  <c r="Y4001" i="56"/>
  <c r="Y4000" i="56"/>
  <c r="Y3995" i="56"/>
  <c r="Y4047" i="56"/>
  <c r="Y3935" i="56"/>
  <c r="Y4073" i="56"/>
  <c r="Y4061" i="56"/>
  <c r="Y4115" i="56"/>
  <c r="AA1587" i="56"/>
  <c r="AA2807" i="56"/>
  <c r="V2" i="59"/>
  <c r="AE2075" i="56"/>
  <c r="O95" i="22"/>
  <c r="O56" i="22" s="1" a="1"/>
  <c r="O56" i="22" s="1"/>
  <c r="S95" i="22"/>
  <c r="S56" i="22" s="1" a="1"/>
  <c r="S56" i="22" s="1"/>
  <c r="V95" i="22"/>
  <c r="V56" i="22" s="1" a="1"/>
  <c r="V56" i="22" s="1"/>
  <c r="M95" i="22"/>
  <c r="M56" i="22" s="1" a="1"/>
  <c r="M56" i="22" s="1"/>
  <c r="AK95" i="22"/>
  <c r="AK56" i="22" s="1" a="1"/>
  <c r="AK56" i="22" s="1"/>
  <c r="U95" i="22"/>
  <c r="U56" i="22" s="1" a="1"/>
  <c r="U56" i="22" s="1"/>
  <c r="X95" i="22"/>
  <c r="X56" i="22" s="1" a="1"/>
  <c r="X56" i="22" s="1"/>
  <c r="T95" i="22"/>
  <c r="T56" i="22" s="1" a="1"/>
  <c r="T56" i="22" s="1"/>
  <c r="AH95" i="22"/>
  <c r="AH56" i="22" s="1" a="1"/>
  <c r="AH56" i="22" s="1"/>
  <c r="AB95" i="22"/>
  <c r="AB56" i="22" s="1" a="1"/>
  <c r="AB56" i="22" s="1"/>
  <c r="Y4027" i="56"/>
  <c r="S5" i="59"/>
  <c r="AG95" i="22"/>
  <c r="AG56" i="22" s="1" a="1"/>
  <c r="AG56" i="22" s="1"/>
  <c r="N95" i="22"/>
  <c r="N56" i="22" s="1" a="1"/>
  <c r="N56" i="22" s="1"/>
  <c r="M83" i="22"/>
  <c r="M53" i="22" s="1" a="1"/>
  <c r="M53" i="22" s="1"/>
  <c r="N83" i="22"/>
  <c r="N53" i="22" s="1" a="1"/>
  <c r="N53" i="22" s="1"/>
  <c r="AC2817" i="56"/>
  <c r="AC2802" i="56"/>
  <c r="AC2921" i="56"/>
  <c r="AC2910" i="56"/>
  <c r="AC2844" i="56"/>
  <c r="AC2853" i="56"/>
  <c r="AC2742" i="56"/>
  <c r="AC2923" i="56"/>
  <c r="AC2895" i="56"/>
  <c r="AC2803" i="56"/>
  <c r="AC2840" i="56"/>
  <c r="AC2866" i="56"/>
  <c r="AC2892" i="56"/>
  <c r="AC2836" i="56"/>
  <c r="AC2839" i="56"/>
  <c r="AC2901" i="56"/>
  <c r="AC2701" i="56"/>
  <c r="AC2707" i="56"/>
  <c r="AC2833" i="56"/>
  <c r="AC2867" i="56"/>
  <c r="AC2768" i="56"/>
  <c r="AC2713" i="56"/>
  <c r="AC2884" i="56"/>
  <c r="AC2694" i="56"/>
  <c r="AC2745" i="56"/>
  <c r="AC2850" i="56"/>
  <c r="AC2719" i="56"/>
  <c r="AC2852" i="56"/>
  <c r="AC2736" i="56"/>
  <c r="AC2845" i="56"/>
  <c r="AC2880" i="56"/>
  <c r="AC2826" i="56"/>
  <c r="AC2814" i="56"/>
  <c r="AC2926" i="56"/>
  <c r="AC2816" i="56"/>
  <c r="AC2870" i="56"/>
  <c r="AC2888" i="56"/>
  <c r="AC2912" i="56"/>
  <c r="AC2877" i="56"/>
  <c r="AC2873" i="56"/>
  <c r="AC2820" i="56"/>
  <c r="AC2812" i="56"/>
  <c r="AC2785" i="56"/>
  <c r="AC2842" i="56"/>
  <c r="AC2837" i="56"/>
  <c r="AC2830" i="56"/>
  <c r="AC2889" i="56"/>
  <c r="AC2697" i="56"/>
  <c r="AC2904" i="56"/>
  <c r="AC2916" i="56"/>
  <c r="AC2796" i="56"/>
  <c r="AC2804" i="56"/>
  <c r="AC2778" i="56"/>
  <c r="AC2799" i="56"/>
  <c r="AC2856" i="56"/>
  <c r="AC2734" i="56"/>
  <c r="AC2908" i="56"/>
  <c r="AC2770" i="56"/>
  <c r="AC2732" i="56"/>
  <c r="AC2704" i="56"/>
  <c r="AC2906" i="56"/>
  <c r="AC2917" i="56"/>
  <c r="AC2913" i="56"/>
  <c r="AC2861" i="56"/>
  <c r="AC2896" i="56"/>
  <c r="AC2715" i="56"/>
  <c r="AC2881" i="56"/>
  <c r="AC2722" i="56"/>
  <c r="AC2922" i="56"/>
  <c r="AC2798" i="56"/>
  <c r="AC2851" i="56"/>
  <c r="AC2815" i="56"/>
  <c r="AC2860" i="56"/>
  <c r="AC2894" i="56"/>
  <c r="AC2824" i="56"/>
  <c r="AB1467" i="56"/>
  <c r="M173" i="22"/>
  <c r="M115" i="22" s="1"/>
  <c r="M172" i="22"/>
  <c r="M114" i="22" s="1"/>
  <c r="AG1955" i="56"/>
  <c r="AC2687" i="56"/>
  <c r="AD1509" i="56"/>
  <c r="AD2729" i="56"/>
  <c r="AH2042" i="56"/>
  <c r="AH2107" i="56"/>
  <c r="AH1959" i="56"/>
  <c r="AH2018" i="56"/>
  <c r="AH1988" i="56"/>
  <c r="AH2080" i="56"/>
  <c r="AH1957" i="56"/>
  <c r="AH2053" i="56"/>
  <c r="AH2041" i="56"/>
  <c r="AH2180" i="56"/>
  <c r="AH2179" i="56"/>
  <c r="AH2002" i="56"/>
  <c r="AH2113" i="56"/>
  <c r="AH2126" i="56"/>
  <c r="AH2078" i="56"/>
  <c r="AH2117" i="56"/>
  <c r="AH2073" i="56"/>
  <c r="AH2093" i="56"/>
  <c r="AH2110" i="56"/>
  <c r="AH2184" i="56"/>
  <c r="AH2082" i="56"/>
  <c r="AH2173" i="56"/>
  <c r="AH2063" i="56"/>
  <c r="AH2100" i="56"/>
  <c r="AH2028" i="56"/>
  <c r="AH2048" i="56"/>
  <c r="AH1972" i="56"/>
  <c r="AD1704" i="56"/>
  <c r="AD2924" i="56"/>
  <c r="AD1593" i="56"/>
  <c r="AD2813" i="56"/>
  <c r="AD1494" i="56"/>
  <c r="AD2714" i="56"/>
  <c r="AD1686" i="56"/>
  <c r="AD2906" i="56"/>
  <c r="AD1478" i="56"/>
  <c r="AD1552" i="56"/>
  <c r="AD2772" i="56"/>
  <c r="AD1640" i="56"/>
  <c r="AD1588" i="56"/>
  <c r="AD1589" i="56"/>
  <c r="AH2088" i="56"/>
  <c r="AH2023" i="56"/>
  <c r="AH2057" i="56"/>
  <c r="AD1519" i="56"/>
  <c r="AD2739" i="56"/>
  <c r="AH2164" i="56"/>
  <c r="AH2034" i="56"/>
  <c r="AH2056" i="56"/>
  <c r="AH1963" i="56"/>
  <c r="AH1958" i="56"/>
  <c r="AH1969" i="56"/>
  <c r="AH2058" i="56"/>
  <c r="AD1665" i="56"/>
  <c r="AD2885" i="56"/>
  <c r="AD1533" i="56"/>
  <c r="AD2753" i="56"/>
  <c r="AD1694" i="56"/>
  <c r="AD2914" i="56"/>
  <c r="AD1476" i="56"/>
  <c r="AD2696" i="56"/>
  <c r="AH1997" i="56"/>
  <c r="AD1607" i="56"/>
  <c r="AD1614" i="56"/>
  <c r="AD2834" i="56"/>
  <c r="AD1597" i="56"/>
  <c r="AD2817" i="56"/>
  <c r="AD1663" i="56"/>
  <c r="AD2883" i="56"/>
  <c r="AD1551" i="56"/>
  <c r="AD1554" i="56"/>
  <c r="AD2774" i="56"/>
  <c r="AD1619" i="56"/>
  <c r="AD2839" i="56"/>
  <c r="AD1471" i="56"/>
  <c r="AD2691" i="56"/>
  <c r="AD1530" i="56"/>
  <c r="AD2750" i="56"/>
  <c r="AD1500" i="56"/>
  <c r="AD2720" i="56"/>
  <c r="AD1632" i="56"/>
  <c r="AD2852" i="56"/>
  <c r="AD1592" i="56"/>
  <c r="AD2812" i="56"/>
  <c r="AD1662" i="56"/>
  <c r="AD2882" i="56"/>
  <c r="AD1469" i="56"/>
  <c r="AD1668" i="56"/>
  <c r="AD2888" i="56"/>
  <c r="AD1565" i="56"/>
  <c r="AD2785" i="56"/>
  <c r="AD1577" i="56"/>
  <c r="AD2797" i="56"/>
  <c r="AD1553" i="56"/>
  <c r="AH2004" i="56"/>
  <c r="AD1692" i="56"/>
  <c r="AD2912" i="56"/>
  <c r="AD1567" i="56"/>
  <c r="AD2787" i="56"/>
  <c r="AD1636" i="56"/>
  <c r="AD2856" i="56"/>
  <c r="AD1691" i="56"/>
  <c r="AD2911" i="56"/>
  <c r="AD1673" i="56"/>
  <c r="AD2893" i="56"/>
  <c r="AD1514" i="56"/>
  <c r="AD2734" i="56"/>
  <c r="AD1586" i="56"/>
  <c r="AD2806" i="56"/>
  <c r="AD1671" i="56"/>
  <c r="AD2891" i="56"/>
  <c r="AD1625" i="56"/>
  <c r="AD1498" i="56"/>
  <c r="AD1638" i="56"/>
  <c r="AD2858" i="56"/>
  <c r="AD1646" i="56"/>
  <c r="AD2866" i="56"/>
  <c r="AD1590" i="56"/>
  <c r="AD1576" i="56"/>
  <c r="AD2796" i="56"/>
  <c r="AD1629" i="56"/>
  <c r="AD2849" i="56"/>
  <c r="AD1479" i="56"/>
  <c r="AD2699" i="56"/>
  <c r="AD1544" i="56"/>
  <c r="AD2764" i="56"/>
  <c r="AD1585" i="56"/>
  <c r="AD2805" i="56"/>
  <c r="AD1637" i="56"/>
  <c r="AD2857" i="56"/>
  <c r="AD1571" i="56"/>
  <c r="AD2791" i="56"/>
  <c r="AD1679" i="56"/>
  <c r="AD2899" i="56"/>
  <c r="AH1970" i="56"/>
  <c r="AD1486" i="56"/>
  <c r="AD2706" i="56"/>
  <c r="AD1550" i="56"/>
  <c r="AD1672" i="56"/>
  <c r="AD2892" i="56"/>
  <c r="AD1627" i="56"/>
  <c r="AD2847" i="56"/>
  <c r="AD1605" i="56"/>
  <c r="AD2825" i="56"/>
  <c r="AD1645" i="56"/>
  <c r="AD2865" i="56"/>
  <c r="AD1622" i="56"/>
  <c r="AD2842" i="56"/>
  <c r="AD1578" i="56"/>
  <c r="AD2798" i="56"/>
  <c r="AD1531" i="56"/>
  <c r="AD2751" i="56"/>
  <c r="AD1701" i="56"/>
  <c r="AD1696" i="56"/>
  <c r="AD2916" i="56"/>
  <c r="AD1617" i="56"/>
  <c r="AD2837" i="56"/>
  <c r="AD1594" i="56"/>
  <c r="AD2814" i="56"/>
  <c r="AD1536" i="56"/>
  <c r="AD1493" i="56"/>
  <c r="AD2713" i="56"/>
  <c r="AD1685" i="56"/>
  <c r="AD1664" i="56"/>
  <c r="AD2884" i="56"/>
  <c r="AD1512" i="56"/>
  <c r="AD1575" i="56"/>
  <c r="AD1503" i="56"/>
  <c r="AD2723" i="56"/>
  <c r="AD1562" i="56"/>
  <c r="AD2782" i="56"/>
  <c r="AD1612" i="56"/>
  <c r="AD1540" i="56"/>
  <c r="AD2760" i="56"/>
  <c r="AD1515" i="56"/>
  <c r="AD2735" i="56"/>
  <c r="AD1560" i="56"/>
  <c r="AD2780" i="56"/>
  <c r="AD1538" i="56"/>
  <c r="AD1690" i="56"/>
  <c r="AD2910" i="56"/>
  <c r="AD1484" i="56"/>
  <c r="AH1977" i="56"/>
  <c r="AH2185" i="56"/>
  <c r="AH1961" i="56"/>
  <c r="AH2129" i="56"/>
  <c r="AH2146" i="56"/>
  <c r="AH2017" i="56"/>
  <c r="AH2098" i="56"/>
  <c r="AH2049" i="56"/>
  <c r="AH2045" i="56"/>
  <c r="AH2194" i="56"/>
  <c r="AH2143" i="56"/>
  <c r="AH2043" i="56"/>
  <c r="AH2145" i="56"/>
  <c r="AH2137" i="56"/>
  <c r="AH2084" i="56"/>
  <c r="AH2191" i="56"/>
  <c r="AH2011" i="56"/>
  <c r="AH1983" i="56"/>
  <c r="AH2092" i="56"/>
  <c r="AH2121" i="56"/>
  <c r="AH1980" i="56"/>
  <c r="AH2012" i="56"/>
  <c r="AH1992" i="56"/>
  <c r="AH2177" i="56"/>
  <c r="AH2101" i="56"/>
  <c r="AH2193" i="56"/>
  <c r="AH2020" i="56"/>
  <c r="AH2147" i="56"/>
  <c r="AH1994" i="56"/>
  <c r="AH1984" i="56"/>
  <c r="AH2149" i="56"/>
  <c r="AH2027" i="56"/>
  <c r="AH2046" i="56"/>
  <c r="AH2127" i="56"/>
  <c r="AH2119" i="56"/>
  <c r="AH1976" i="56"/>
  <c r="AH2022" i="56"/>
  <c r="AH2035" i="56"/>
  <c r="AH2106" i="56"/>
  <c r="AH2052" i="56"/>
  <c r="AH2108" i="56"/>
  <c r="AH2176" i="56"/>
  <c r="AH2138" i="56"/>
  <c r="AH2005" i="56"/>
  <c r="AH2025" i="56"/>
  <c r="AH2168" i="56"/>
  <c r="AH2047" i="56"/>
  <c r="AH2096" i="56"/>
  <c r="AH1989" i="56"/>
  <c r="AH2162" i="56"/>
  <c r="AH2051" i="56"/>
  <c r="AD1600" i="56"/>
  <c r="AD2820" i="56"/>
  <c r="AD1535" i="56"/>
  <c r="AD1569" i="56"/>
  <c r="AD2789" i="56"/>
  <c r="AD1579" i="56"/>
  <c r="AD2799" i="56"/>
  <c r="AD1676" i="56"/>
  <c r="AD2896" i="56"/>
  <c r="AD1549" i="56"/>
  <c r="AD1677" i="56"/>
  <c r="AD2897" i="56"/>
  <c r="AD1483" i="56"/>
  <c r="AD1546" i="56"/>
  <c r="AD1644" i="56"/>
  <c r="AD2864" i="56"/>
  <c r="AD1591" i="56"/>
  <c r="AD2811" i="56"/>
  <c r="AD1568" i="56"/>
  <c r="AD1667" i="56"/>
  <c r="AD2887" i="56"/>
  <c r="AD1528" i="56"/>
  <c r="AD2748" i="56"/>
  <c r="AH1998" i="56"/>
  <c r="AH2175" i="56"/>
  <c r="AH2158" i="56"/>
  <c r="AH1993" i="56"/>
  <c r="AD1475" i="56"/>
  <c r="AD2695" i="56"/>
  <c r="AD1470" i="56"/>
  <c r="AD2690" i="56"/>
  <c r="AD1481" i="56"/>
  <c r="AD2701" i="56"/>
  <c r="AD1656" i="56"/>
  <c r="AD1570" i="56"/>
  <c r="AH2102" i="56"/>
  <c r="AH2151" i="56"/>
  <c r="AH2120" i="56"/>
  <c r="AH2065" i="56"/>
  <c r="AH2055" i="56"/>
  <c r="AH2074" i="56"/>
  <c r="AH1986" i="56"/>
  <c r="AH2064" i="56"/>
  <c r="AH1967" i="56"/>
  <c r="AH2125" i="56"/>
  <c r="AH2167" i="56"/>
  <c r="AD1482" i="56"/>
  <c r="AD2702" i="56"/>
  <c r="AH2038" i="56"/>
  <c r="AH2115" i="56"/>
  <c r="AH2024" i="56"/>
  <c r="AH2152" i="56"/>
  <c r="AH2050" i="56"/>
  <c r="AH2026" i="56"/>
  <c r="AD1624" i="56"/>
  <c r="AD2844" i="56"/>
  <c r="AD1669" i="56"/>
  <c r="AD2889" i="56"/>
  <c r="AD1573" i="56"/>
  <c r="AD2793" i="56"/>
  <c r="AD1707" i="56"/>
  <c r="AD2927" i="56"/>
  <c r="AD1542" i="56"/>
  <c r="AD1545" i="56"/>
  <c r="AD2765" i="56"/>
  <c r="AD1502" i="56"/>
  <c r="AD2722" i="56"/>
  <c r="AD1623" i="56"/>
  <c r="AD2843" i="56"/>
  <c r="AD1630" i="56"/>
  <c r="AD2850" i="56"/>
  <c r="AH2067" i="56"/>
  <c r="AH2165" i="56"/>
  <c r="AH2132" i="56"/>
  <c r="AH2155" i="56"/>
  <c r="AH2016" i="56"/>
  <c r="AH2144" i="56"/>
  <c r="AD1572" i="56"/>
  <c r="AD2792" i="56"/>
  <c r="AD1518" i="56"/>
  <c r="AD2738" i="56"/>
  <c r="AD1615" i="56"/>
  <c r="AD2835" i="56"/>
  <c r="AD1678" i="56"/>
  <c r="AD2898" i="56"/>
  <c r="AD1491" i="56"/>
  <c r="AD2711" i="56"/>
  <c r="AD1527" i="56"/>
  <c r="AD2747" i="56"/>
  <c r="AD1582" i="56"/>
  <c r="AD2802" i="56"/>
  <c r="AD1666" i="56"/>
  <c r="AD2886" i="56"/>
  <c r="AD1634" i="56"/>
  <c r="AD2854" i="56"/>
  <c r="AD1487" i="56"/>
  <c r="AD2707" i="56"/>
  <c r="AD1643" i="56"/>
  <c r="AD1682" i="56"/>
  <c r="AD2902" i="56"/>
  <c r="AD1603" i="56"/>
  <c r="AD2823" i="56"/>
  <c r="AD1702" i="56"/>
  <c r="AD2922" i="56"/>
  <c r="AD1601" i="56"/>
  <c r="AD1698" i="56"/>
  <c r="AD1581" i="56"/>
  <c r="AD2801" i="56"/>
  <c r="AD1543" i="56"/>
  <c r="AD1556" i="56"/>
  <c r="AD1522" i="56"/>
  <c r="AD2742" i="56"/>
  <c r="AD1468" i="56"/>
  <c r="AD2688" i="56"/>
  <c r="AH2062" i="56"/>
  <c r="AH2139" i="56"/>
  <c r="AH2112" i="56"/>
  <c r="AH2036" i="56"/>
  <c r="AH2192" i="56"/>
  <c r="AH2136" i="56"/>
  <c r="AH2081" i="56"/>
  <c r="AH2163" i="56"/>
  <c r="AH2157" i="56"/>
  <c r="AH2123" i="56"/>
  <c r="AH2061" i="56"/>
  <c r="AH2109" i="56"/>
  <c r="AH2195" i="56"/>
  <c r="AH1982" i="56"/>
  <c r="AH2116" i="56"/>
  <c r="AH2142" i="56"/>
  <c r="AH2174" i="56"/>
  <c r="AH2148" i="56"/>
  <c r="AH2030" i="56"/>
  <c r="AH1966" i="56"/>
  <c r="AH2083" i="56"/>
  <c r="AH1965" i="56"/>
  <c r="AH2040" i="56"/>
  <c r="AH2033" i="56"/>
  <c r="AH2128" i="56"/>
  <c r="AH1978" i="56"/>
  <c r="AH2076" i="56"/>
  <c r="AH1990" i="56"/>
  <c r="AH2188" i="56"/>
  <c r="AH2077" i="56"/>
  <c r="AH2181" i="56"/>
  <c r="AH2111" i="56"/>
  <c r="AD1474" i="56"/>
  <c r="AD2694" i="56"/>
  <c r="AD1647" i="56"/>
  <c r="AD2867" i="56"/>
  <c r="AD1642" i="56"/>
  <c r="AD2862" i="56"/>
  <c r="AD1653" i="56"/>
  <c r="AD2873" i="56"/>
  <c r="AD1525" i="56"/>
  <c r="AD2745" i="56"/>
  <c r="AD1480" i="56"/>
  <c r="AD2700" i="56"/>
  <c r="AD1598" i="56"/>
  <c r="AD2818" i="56"/>
  <c r="AD1683" i="56"/>
  <c r="AD2903" i="56"/>
  <c r="AD1584" i="56"/>
  <c r="AD2804" i="56"/>
  <c r="AD1541" i="56"/>
  <c r="AD1566" i="56"/>
  <c r="AD2786" i="56"/>
  <c r="AD1507" i="56"/>
  <c r="AD1695" i="56"/>
  <c r="AD2915" i="56"/>
  <c r="AD1511" i="56"/>
  <c r="AD1599" i="56"/>
  <c r="AD2819" i="56"/>
  <c r="AD1652" i="56"/>
  <c r="AD2872" i="56"/>
  <c r="AD1497" i="56"/>
  <c r="AD2717" i="56"/>
  <c r="AH2007" i="56"/>
  <c r="AH2118" i="56"/>
  <c r="AD1513" i="56"/>
  <c r="AD1626" i="56"/>
  <c r="AD2846" i="56"/>
  <c r="AD1526" i="56"/>
  <c r="AD2746" i="56"/>
  <c r="AD1485" i="56"/>
  <c r="AD2705" i="56"/>
  <c r="AD1520" i="56"/>
  <c r="AD2740" i="56"/>
  <c r="AD1616" i="56"/>
  <c r="AD2836" i="56"/>
  <c r="AD1699" i="56"/>
  <c r="AD2919" i="56"/>
  <c r="AD1583" i="56"/>
  <c r="AD2803" i="56"/>
  <c r="AD1499" i="56"/>
  <c r="AD2719" i="56"/>
  <c r="AD1681" i="56"/>
  <c r="AD1521" i="56"/>
  <c r="AD2741" i="56"/>
  <c r="AD1606" i="56"/>
  <c r="AD2826" i="56"/>
  <c r="AD1472" i="56"/>
  <c r="AD2692" i="56"/>
  <c r="AD1609" i="56"/>
  <c r="AD2829" i="56"/>
  <c r="AD1508" i="56"/>
  <c r="AD1602" i="56"/>
  <c r="AD2822" i="56"/>
  <c r="AD1684" i="56"/>
  <c r="AD2904" i="56"/>
  <c r="AH1964" i="56"/>
  <c r="AH2095" i="56"/>
  <c r="AH2085" i="56"/>
  <c r="AH2039" i="56"/>
  <c r="AH2150" i="56"/>
  <c r="AH2156" i="56"/>
  <c r="AD1516" i="56"/>
  <c r="AH2124" i="56"/>
  <c r="AH2161" i="56"/>
  <c r="AH2159" i="56"/>
  <c r="AH2134" i="56"/>
  <c r="AH2032" i="56"/>
  <c r="AH2059" i="56"/>
  <c r="AH1974" i="56"/>
  <c r="AH2160" i="56"/>
  <c r="AH2133" i="56"/>
  <c r="AH2066" i="56"/>
  <c r="AH2019" i="56"/>
  <c r="AD1574" i="56"/>
  <c r="AD2794" i="56"/>
  <c r="AD1651" i="56"/>
  <c r="AD2871" i="56"/>
  <c r="AH2189" i="56"/>
  <c r="AH2105" i="56"/>
  <c r="AH1981" i="56"/>
  <c r="AH2000" i="56"/>
  <c r="AH1991" i="56"/>
  <c r="AH2003" i="56"/>
  <c r="AH2178" i="56"/>
  <c r="AD1548" i="56"/>
  <c r="AD2768" i="56"/>
  <c r="AD1648" i="56"/>
  <c r="AD2868" i="56"/>
  <c r="AD1675" i="56"/>
  <c r="AD2895" i="56"/>
  <c r="AD1635" i="56"/>
  <c r="AD1621" i="56"/>
  <c r="AD1628" i="56"/>
  <c r="AD2848" i="56"/>
  <c r="AD1654" i="56"/>
  <c r="AD1660" i="56"/>
  <c r="AD2880" i="56"/>
  <c r="AD1595" i="56"/>
  <c r="AD2815" i="56"/>
  <c r="AD1477" i="56"/>
  <c r="AD2697" i="56"/>
  <c r="AD1490" i="56"/>
  <c r="AD1700" i="56"/>
  <c r="AD2920" i="56"/>
  <c r="AD1693" i="56"/>
  <c r="AD2913" i="56"/>
  <c r="AH2037" i="56"/>
  <c r="AH1971" i="56"/>
  <c r="AH2079" i="56"/>
  <c r="AD1611" i="56"/>
  <c r="AD1580" i="56"/>
  <c r="AD2800" i="56"/>
  <c r="AH2060" i="56"/>
  <c r="AH2153" i="56"/>
  <c r="AH2099" i="56"/>
  <c r="AH2021" i="56"/>
  <c r="AH2182" i="56"/>
  <c r="AH2068" i="56"/>
  <c r="AH2006" i="56"/>
  <c r="AH2103" i="56"/>
  <c r="AH2166" i="56"/>
  <c r="AH1979" i="56"/>
  <c r="AH2015" i="56"/>
  <c r="AH2070" i="56"/>
  <c r="AH2154" i="56"/>
  <c r="AH2122" i="56"/>
  <c r="AH1975" i="56"/>
  <c r="AH2131" i="56"/>
  <c r="AH2170" i="56"/>
  <c r="AH2091" i="56"/>
  <c r="AH2190" i="56"/>
  <c r="AH2089" i="56"/>
  <c r="AH2186" i="56"/>
  <c r="AH2069" i="56"/>
  <c r="AH2031" i="56"/>
  <c r="AH2044" i="56"/>
  <c r="AH2010" i="56"/>
  <c r="AH1956" i="56"/>
  <c r="AD1489" i="56"/>
  <c r="AD2709" i="56"/>
  <c r="AD1697" i="56"/>
  <c r="AD2917" i="56"/>
  <c r="AD1473" i="56"/>
  <c r="AD1641" i="56"/>
  <c r="AD2861" i="56"/>
  <c r="AD1658" i="56"/>
  <c r="AD2878" i="56"/>
  <c r="AD1529" i="56"/>
  <c r="AD2749" i="56"/>
  <c r="AD1610" i="56"/>
  <c r="AD2830" i="56"/>
  <c r="AD1561" i="56"/>
  <c r="AD1557" i="56"/>
  <c r="AD2777" i="56"/>
  <c r="AD1706" i="56"/>
  <c r="AD2926" i="56"/>
  <c r="AD1655" i="56"/>
  <c r="AD1555" i="56"/>
  <c r="AD1657" i="56"/>
  <c r="AD2877" i="56"/>
  <c r="AD1649" i="56"/>
  <c r="AD1596" i="56"/>
  <c r="AD2816" i="56"/>
  <c r="AD1703" i="56"/>
  <c r="AD2923" i="56"/>
  <c r="AD1523" i="56"/>
  <c r="AD2743" i="56"/>
  <c r="AD1495" i="56"/>
  <c r="AD2715" i="56"/>
  <c r="AD1604" i="56"/>
  <c r="AD1633" i="56"/>
  <c r="AD2853" i="56"/>
  <c r="AD1492" i="56"/>
  <c r="AD1524" i="56"/>
  <c r="AD2744" i="56"/>
  <c r="AD1504" i="56"/>
  <c r="AD2724" i="56"/>
  <c r="AD1689" i="56"/>
  <c r="AD2909" i="56"/>
  <c r="AD1613" i="56"/>
  <c r="AD2833" i="56"/>
  <c r="AD1705" i="56"/>
  <c r="AD1532" i="56"/>
  <c r="AD1659" i="56"/>
  <c r="AD1506" i="56"/>
  <c r="AD2726" i="56"/>
  <c r="AD1496" i="56"/>
  <c r="AD2716" i="56"/>
  <c r="AD1661" i="56"/>
  <c r="AD2881" i="56"/>
  <c r="AD1539" i="56"/>
  <c r="AD2759" i="56"/>
  <c r="AD1558" i="56"/>
  <c r="AD1639" i="56"/>
  <c r="AD2859" i="56"/>
  <c r="AD1631" i="56"/>
  <c r="AD2851" i="56"/>
  <c r="AD1488" i="56"/>
  <c r="AD2708" i="56"/>
  <c r="AD1534" i="56"/>
  <c r="AD2754" i="56"/>
  <c r="AD1547" i="56"/>
  <c r="AD2767" i="56"/>
  <c r="AD1618" i="56"/>
  <c r="AD2838" i="56"/>
  <c r="AD1564" i="56"/>
  <c r="AD2784" i="56"/>
  <c r="AD1620" i="56"/>
  <c r="AD2840" i="56"/>
  <c r="AD1688" i="56"/>
  <c r="AD2908" i="56"/>
  <c r="AD1650" i="56"/>
  <c r="AD2870" i="56"/>
  <c r="AD1517" i="56"/>
  <c r="AD2737" i="56"/>
  <c r="AD1537" i="56"/>
  <c r="AD1680" i="56"/>
  <c r="AD2900" i="56"/>
  <c r="AD1559" i="56"/>
  <c r="AD1608" i="56"/>
  <c r="AD2828" i="56"/>
  <c r="AD1501" i="56"/>
  <c r="AD2721" i="56"/>
  <c r="AD1674" i="56"/>
  <c r="AD2894" i="56"/>
  <c r="AD1563" i="56"/>
  <c r="AH1962" i="56"/>
  <c r="AH2135" i="56"/>
  <c r="AH2130" i="56"/>
  <c r="AH2141" i="56"/>
  <c r="AH2013" i="56"/>
  <c r="AH1968" i="56"/>
  <c r="AH2086" i="56"/>
  <c r="AH2171" i="56"/>
  <c r="AH2072" i="56"/>
  <c r="AH2029" i="56"/>
  <c r="AH2054" i="56"/>
  <c r="AH1995" i="56"/>
  <c r="AH2183" i="56"/>
  <c r="AH1999" i="56"/>
  <c r="AH2087" i="56"/>
  <c r="AH2140" i="56"/>
  <c r="AH1985" i="56"/>
  <c r="AH2001" i="56"/>
  <c r="AH2114" i="56"/>
  <c r="AD1510" i="56"/>
  <c r="AD2730" i="56"/>
  <c r="AD1687" i="56"/>
  <c r="AD2907" i="56"/>
  <c r="AD1670" i="56"/>
  <c r="AD2890" i="56"/>
  <c r="AD1505" i="56"/>
  <c r="AD2725" i="56"/>
  <c r="AH2014" i="56"/>
  <c r="AH1973" i="56"/>
  <c r="AH2008" i="56"/>
  <c r="AH2104" i="56"/>
  <c r="AH2187" i="56"/>
  <c r="AH2071" i="56"/>
  <c r="AH1987" i="56"/>
  <c r="AH2169" i="56"/>
  <c r="AH2009" i="56"/>
  <c r="AH2094" i="56"/>
  <c r="AH1960" i="56"/>
  <c r="AH2097" i="56"/>
  <c r="AH1996" i="56"/>
  <c r="AH2090" i="56"/>
  <c r="AH2172" i="56"/>
  <c r="M59" i="22" a="1"/>
  <c r="M59" i="22" s="1"/>
  <c r="N130" i="22"/>
  <c r="N72" i="22" s="1"/>
  <c r="N163" i="22"/>
  <c r="N105" i="22" s="1"/>
  <c r="P132" i="22"/>
  <c r="P74" i="22" s="1"/>
  <c r="P164" i="22"/>
  <c r="P106" i="22" s="1"/>
  <c r="B17" i="1"/>
  <c r="F16" i="1"/>
  <c r="N138" i="22"/>
  <c r="N80" i="22" s="1"/>
  <c r="N136" i="22"/>
  <c r="N78" i="22" s="1"/>
  <c r="N137" i="22"/>
  <c r="N79" i="22" s="1"/>
  <c r="Z3957" i="56" l="1"/>
  <c r="Z3945" i="56"/>
  <c r="Z3992" i="56"/>
  <c r="Z3909" i="56"/>
  <c r="Z3982" i="56"/>
  <c r="Z4067" i="56"/>
  <c r="Z3956" i="56"/>
  <c r="Z3993" i="56"/>
  <c r="Z3908" i="56"/>
  <c r="Z4054" i="56"/>
  <c r="P53" i="22" a="1"/>
  <c r="P53" i="22" s="1"/>
  <c r="Z139" i="22"/>
  <c r="Z81" i="22" s="1"/>
  <c r="AB139" i="22"/>
  <c r="AB81" i="22" s="1"/>
  <c r="V141" i="22"/>
  <c r="V83" i="22" s="1"/>
  <c r="V53" i="22" s="1" a="1"/>
  <c r="V53" i="22" s="1"/>
  <c r="S141" i="22"/>
  <c r="S83" i="22" s="1"/>
  <c r="S53" i="22" s="1" a="1"/>
  <c r="S53" i="22" s="1"/>
  <c r="R141" i="22"/>
  <c r="R83" i="22" s="1"/>
  <c r="R53" i="22" s="1" a="1"/>
  <c r="R53" i="22" s="1"/>
  <c r="T141" i="22"/>
  <c r="T83" i="22" s="1"/>
  <c r="T53" i="22" s="1" a="1"/>
  <c r="T53" i="22" s="1"/>
  <c r="AB140" i="22"/>
  <c r="AB82" i="22" s="1"/>
  <c r="Q141" i="22"/>
  <c r="Q83" i="22" s="1"/>
  <c r="Q53" i="22" s="1" a="1"/>
  <c r="Q53" i="22" s="1"/>
  <c r="U141" i="22"/>
  <c r="U83" i="22" s="1"/>
  <c r="U53" i="22" s="1" a="1"/>
  <c r="U53" i="22" s="1"/>
  <c r="Z3967" i="56"/>
  <c r="Z3936" i="56"/>
  <c r="Z4012" i="56"/>
  <c r="Z3960" i="56"/>
  <c r="Z3968" i="56"/>
  <c r="Z4019" i="56"/>
  <c r="Z4024" i="56"/>
  <c r="Z4087" i="56"/>
  <c r="Z3951" i="56"/>
  <c r="Z4009" i="56"/>
  <c r="Z4097" i="56"/>
  <c r="Z4142" i="56"/>
  <c r="Z3950" i="56"/>
  <c r="Z4007" i="56"/>
  <c r="Y3907" i="56"/>
  <c r="Z4126" i="56"/>
  <c r="Z4052" i="56"/>
  <c r="Z4011" i="56"/>
  <c r="Z4132" i="56"/>
  <c r="Z4045" i="56"/>
  <c r="Z4077" i="56"/>
  <c r="Z4110" i="56"/>
  <c r="Z4022" i="56"/>
  <c r="Z3938" i="56"/>
  <c r="Z4039" i="56"/>
  <c r="Z4063" i="56"/>
  <c r="Z4036" i="56"/>
  <c r="Z4025" i="56"/>
  <c r="Z4003" i="56"/>
  <c r="Z3985" i="56"/>
  <c r="Z3934" i="56"/>
  <c r="Z4029" i="56"/>
  <c r="Z3913" i="56"/>
  <c r="Z4143" i="56"/>
  <c r="Z3997" i="56"/>
  <c r="Z4130" i="56"/>
  <c r="Z4002" i="56"/>
  <c r="Z3976" i="56"/>
  <c r="Z4014" i="56"/>
  <c r="Z4085" i="56"/>
  <c r="Z4021" i="56"/>
  <c r="Z4112" i="56"/>
  <c r="Z4010" i="56"/>
  <c r="Z3958" i="56"/>
  <c r="Z4113" i="56"/>
  <c r="Z4038" i="56"/>
  <c r="Z4089" i="56"/>
  <c r="Z3926" i="56"/>
  <c r="Z4060" i="56"/>
  <c r="Z3974" i="56"/>
  <c r="Z4101" i="56"/>
  <c r="Z3964" i="56"/>
  <c r="Z4049" i="56"/>
  <c r="Z3940" i="56"/>
  <c r="Z4059" i="56"/>
  <c r="Z3916" i="56"/>
  <c r="Z3986" i="56"/>
  <c r="Z4123" i="56"/>
  <c r="Z3969" i="56"/>
  <c r="Z3943" i="56"/>
  <c r="Z4138" i="56"/>
  <c r="Z3984" i="56"/>
  <c r="Z4026" i="56"/>
  <c r="Z4114" i="56"/>
  <c r="Z3917" i="56"/>
  <c r="Z3928" i="56"/>
  <c r="Z4147" i="56"/>
  <c r="Z4145" i="56"/>
  <c r="Z3948" i="56"/>
  <c r="Z4020" i="56"/>
  <c r="Z3973" i="56"/>
  <c r="Z4103" i="56"/>
  <c r="Z3923" i="56"/>
  <c r="Z4070" i="56"/>
  <c r="Z3975" i="56"/>
  <c r="Z3914" i="56"/>
  <c r="Z4135" i="56"/>
  <c r="Z3920" i="56"/>
  <c r="Z4001" i="56"/>
  <c r="Z4083" i="56"/>
  <c r="Z3910" i="56"/>
  <c r="Z3935" i="56"/>
  <c r="Z3933" i="56"/>
  <c r="Z4062" i="56"/>
  <c r="Z3983" i="56"/>
  <c r="Z4055" i="56"/>
  <c r="Z4076" i="56"/>
  <c r="Z3998" i="56"/>
  <c r="Z3944" i="56"/>
  <c r="Z4118" i="56"/>
  <c r="Z4072" i="56"/>
  <c r="Z3966" i="56"/>
  <c r="Z4084" i="56"/>
  <c r="Z4064" i="56"/>
  <c r="Z3987" i="56"/>
  <c r="Z4075" i="56"/>
  <c r="Z3999" i="56"/>
  <c r="Z3995" i="56"/>
  <c r="Z4050" i="56"/>
  <c r="Z4000" i="56"/>
  <c r="Z4015" i="56"/>
  <c r="Z4034" i="56"/>
  <c r="Z3971" i="56"/>
  <c r="Z4096" i="56"/>
  <c r="Z4120" i="56"/>
  <c r="Z4017" i="56"/>
  <c r="Z3965" i="56"/>
  <c r="Z3978" i="56"/>
  <c r="Z4041" i="56"/>
  <c r="Z4111" i="56"/>
  <c r="Z4023" i="56"/>
  <c r="Z3931" i="56"/>
  <c r="Z3977" i="56"/>
  <c r="Z4071" i="56"/>
  <c r="Z4094" i="56"/>
  <c r="Z3911" i="56"/>
  <c r="Z4109" i="56"/>
  <c r="Z4042" i="56"/>
  <c r="Z3912" i="56"/>
  <c r="Z4102" i="56"/>
  <c r="Z3970" i="56"/>
  <c r="Z3991" i="56"/>
  <c r="Z3939" i="56"/>
  <c r="Z4107" i="56"/>
  <c r="Z4093" i="56"/>
  <c r="Z3942" i="56"/>
  <c r="Z4141" i="56"/>
  <c r="Z3962" i="56"/>
  <c r="Z4122" i="56"/>
  <c r="Z3930" i="56"/>
  <c r="Z4090" i="56"/>
  <c r="Z3979" i="56"/>
  <c r="Z3946" i="56"/>
  <c r="Z4053" i="56"/>
  <c r="Z3961" i="56"/>
  <c r="Z4134" i="56"/>
  <c r="Z4051" i="56"/>
  <c r="Z4117" i="56"/>
  <c r="Z3959" i="56"/>
  <c r="Z4006" i="56"/>
  <c r="Z4040" i="56"/>
  <c r="Z4137" i="56"/>
  <c r="Z3924" i="56"/>
  <c r="Z3990" i="56"/>
  <c r="Z4033" i="56"/>
  <c r="Z3915" i="56"/>
  <c r="Z4140" i="56"/>
  <c r="Z4146" i="56"/>
  <c r="Z4088" i="56"/>
  <c r="Z3929" i="56"/>
  <c r="Z4091" i="56"/>
  <c r="Z4139" i="56"/>
  <c r="Z4074" i="56"/>
  <c r="Z4078" i="56"/>
  <c r="Z4081" i="56"/>
  <c r="Z4058" i="56"/>
  <c r="Z4047" i="56"/>
  <c r="Z4065" i="56"/>
  <c r="Z3918" i="56"/>
  <c r="Z3972" i="56"/>
  <c r="Z4095" i="56"/>
  <c r="Z4098" i="56"/>
  <c r="Z3980" i="56"/>
  <c r="Z4125" i="56"/>
  <c r="Z4057" i="56"/>
  <c r="Z4018" i="56"/>
  <c r="Z3996" i="56"/>
  <c r="Z3927" i="56"/>
  <c r="Z3921" i="56"/>
  <c r="Z4100" i="56"/>
  <c r="Z4086" i="56"/>
  <c r="Z4131" i="56"/>
  <c r="Z4133" i="56"/>
  <c r="Z3952" i="56"/>
  <c r="Z4043" i="56"/>
  <c r="Z4069" i="56"/>
  <c r="Z3954" i="56"/>
  <c r="Z3925" i="56"/>
  <c r="Z3941" i="56"/>
  <c r="Z4035" i="56"/>
  <c r="Z4079" i="56"/>
  <c r="Z4061" i="56"/>
  <c r="Z4129" i="56"/>
  <c r="Z4073" i="56"/>
  <c r="Z4106" i="56"/>
  <c r="Z4046" i="56"/>
  <c r="Z4128" i="56"/>
  <c r="Z4032" i="56"/>
  <c r="Z4037" i="56"/>
  <c r="Z4056" i="56"/>
  <c r="Z4066" i="56"/>
  <c r="Z4031" i="56"/>
  <c r="Z3947" i="56"/>
  <c r="Z4119" i="56"/>
  <c r="Z4005" i="56"/>
  <c r="Z4127" i="56"/>
  <c r="Z4080" i="56"/>
  <c r="Z4004" i="56"/>
  <c r="Z4068" i="56"/>
  <c r="Z4099" i="56"/>
  <c r="Z4013" i="56"/>
  <c r="Z3932" i="56"/>
  <c r="Z4121" i="56"/>
  <c r="Z4030" i="56"/>
  <c r="Z4105" i="56"/>
  <c r="Z3994" i="56"/>
  <c r="Z3949" i="56"/>
  <c r="Z3953" i="56"/>
  <c r="Z3989" i="56"/>
  <c r="Z3981" i="56"/>
  <c r="Z4082" i="56"/>
  <c r="Z3937" i="56"/>
  <c r="Z3963" i="56"/>
  <c r="Z3955" i="56"/>
  <c r="Z3922" i="56"/>
  <c r="Z3988" i="56"/>
  <c r="Z3919" i="56"/>
  <c r="Z4115" i="56"/>
  <c r="W2" i="59"/>
  <c r="AF2075" i="56"/>
  <c r="AB1587" i="56"/>
  <c r="AB2807" i="56"/>
  <c r="Z4027" i="56"/>
  <c r="T5" i="59"/>
  <c r="AD2925" i="56"/>
  <c r="AD2727" i="56"/>
  <c r="AD2755" i="56"/>
  <c r="AD2718" i="56"/>
  <c r="AD2771" i="56"/>
  <c r="AD2827" i="56"/>
  <c r="AD2712" i="56"/>
  <c r="AD2824" i="56"/>
  <c r="AD2776" i="56"/>
  <c r="AD2758" i="56"/>
  <c r="AD2710" i="56"/>
  <c r="AD2855" i="56"/>
  <c r="AD2863" i="56"/>
  <c r="AD2790" i="56"/>
  <c r="AD2810" i="56"/>
  <c r="AD2773" i="56"/>
  <c r="AD2689" i="56"/>
  <c r="AD2779" i="56"/>
  <c r="AD2831" i="56"/>
  <c r="AD2874" i="56"/>
  <c r="AD2733" i="56"/>
  <c r="AD2761" i="56"/>
  <c r="AD2918" i="56"/>
  <c r="AD2876" i="56"/>
  <c r="AD2770" i="56"/>
  <c r="AD2879" i="56"/>
  <c r="AD2728" i="56"/>
  <c r="AD2704" i="56"/>
  <c r="AD2732" i="56"/>
  <c r="AD2756" i="56"/>
  <c r="AD2809" i="56"/>
  <c r="AD2860" i="56"/>
  <c r="AD2778" i="56"/>
  <c r="AD2763" i="56"/>
  <c r="AD2788" i="56"/>
  <c r="AD2703" i="56"/>
  <c r="AD2808" i="56"/>
  <c r="AD2698" i="56"/>
  <c r="AD2845" i="56"/>
  <c r="AD2869" i="56"/>
  <c r="AD2781" i="56"/>
  <c r="AD2875" i="56"/>
  <c r="AD2766" i="56"/>
  <c r="AD2832" i="56"/>
  <c r="AD2905" i="56"/>
  <c r="AD2921" i="56"/>
  <c r="AD2693" i="56"/>
  <c r="AD2821" i="56"/>
  <c r="AD2757" i="56"/>
  <c r="AD2752" i="56"/>
  <c r="AD2901" i="56"/>
  <c r="AD2762" i="56"/>
  <c r="AD2769" i="56"/>
  <c r="AD2795" i="56"/>
  <c r="AD2775" i="56"/>
  <c r="AD2783" i="56"/>
  <c r="AD2841" i="56"/>
  <c r="AD2736" i="56"/>
  <c r="AD2731" i="56"/>
  <c r="AC1467" i="56"/>
  <c r="AD2687" i="56"/>
  <c r="AH1955" i="56"/>
  <c r="AI1985" i="56"/>
  <c r="AI2087" i="56"/>
  <c r="AI2183" i="56"/>
  <c r="AI2029" i="56"/>
  <c r="AI2171" i="56"/>
  <c r="AI1968" i="56"/>
  <c r="AI2141" i="56"/>
  <c r="AI1956" i="56"/>
  <c r="AI2031" i="56"/>
  <c r="AI2089" i="56"/>
  <c r="AI2170" i="56"/>
  <c r="AI2122" i="56"/>
  <c r="AI2015" i="56"/>
  <c r="AI2103" i="56"/>
  <c r="AI2006" i="56"/>
  <c r="AI2182" i="56"/>
  <c r="AI2099" i="56"/>
  <c r="AI2153" i="56"/>
  <c r="AE1693" i="56"/>
  <c r="AE2913" i="56"/>
  <c r="AE1502" i="56"/>
  <c r="AE2722" i="56"/>
  <c r="AE1640" i="56"/>
  <c r="AE1477" i="56"/>
  <c r="AE2697" i="56"/>
  <c r="AE1542" i="56"/>
  <c r="AE2762" i="56"/>
  <c r="AE1654" i="56"/>
  <c r="AE2874" i="56"/>
  <c r="AE1707" i="56"/>
  <c r="AE2927" i="56"/>
  <c r="AE1573" i="56"/>
  <c r="AE2793" i="56"/>
  <c r="AE1675" i="56"/>
  <c r="AE2895" i="56"/>
  <c r="AE1704" i="56"/>
  <c r="AE2924" i="56"/>
  <c r="AE1562" i="56"/>
  <c r="AE2782" i="56"/>
  <c r="AE1627" i="56"/>
  <c r="AI2056" i="56"/>
  <c r="AI2164" i="56"/>
  <c r="AI2110" i="56"/>
  <c r="AI2093" i="56"/>
  <c r="AI2073" i="56"/>
  <c r="AI2117" i="56"/>
  <c r="AI2078" i="56"/>
  <c r="AI2126" i="56"/>
  <c r="AI2113" i="56"/>
  <c r="AE1514" i="56"/>
  <c r="AI2179" i="56"/>
  <c r="AI2180" i="56"/>
  <c r="AI2041" i="56"/>
  <c r="AI2053" i="56"/>
  <c r="AI1957" i="56"/>
  <c r="AI2080" i="56"/>
  <c r="AI1988" i="56"/>
  <c r="AI2018" i="56"/>
  <c r="AI2042" i="56"/>
  <c r="AE1684" i="56"/>
  <c r="AE2904" i="56"/>
  <c r="AE1602" i="56"/>
  <c r="AE2822" i="56"/>
  <c r="AE1508" i="56"/>
  <c r="AE2728" i="56"/>
  <c r="AE1609" i="56"/>
  <c r="AE2829" i="56"/>
  <c r="AE1472" i="56"/>
  <c r="AE2692" i="56"/>
  <c r="AE1606" i="56"/>
  <c r="AI2009" i="56"/>
  <c r="AE1681" i="56"/>
  <c r="AE1499" i="56"/>
  <c r="AE2719" i="56"/>
  <c r="AE1583" i="56"/>
  <c r="AE2803" i="56"/>
  <c r="AE1699" i="56"/>
  <c r="AE1616" i="56"/>
  <c r="AE1520" i="56"/>
  <c r="AE2740" i="56"/>
  <c r="AE1485" i="56"/>
  <c r="AE2705" i="56"/>
  <c r="AE1526" i="56"/>
  <c r="AE2746" i="56"/>
  <c r="AE1626" i="56"/>
  <c r="AE2846" i="56"/>
  <c r="AE1513" i="56"/>
  <c r="AE2733" i="56"/>
  <c r="AE1591" i="56"/>
  <c r="AE2811" i="56"/>
  <c r="AE1483" i="56"/>
  <c r="AE1549" i="56"/>
  <c r="AE2769" i="56"/>
  <c r="AE1690" i="56"/>
  <c r="AE2910" i="56"/>
  <c r="AE1515" i="56"/>
  <c r="AE1503" i="56"/>
  <c r="AE2723" i="56"/>
  <c r="AE1512" i="56"/>
  <c r="AE2732" i="56"/>
  <c r="AE1493" i="56"/>
  <c r="AE1617" i="56"/>
  <c r="AE2837" i="56"/>
  <c r="AE1701" i="56"/>
  <c r="AE2921" i="56"/>
  <c r="AE1531" i="56"/>
  <c r="AE2751" i="56"/>
  <c r="AE1578" i="56"/>
  <c r="AE2798" i="56"/>
  <c r="AE1645" i="56"/>
  <c r="AE2865" i="56"/>
  <c r="AE1672" i="56"/>
  <c r="AE2892" i="56"/>
  <c r="AE1486" i="56"/>
  <c r="AE2706" i="56"/>
  <c r="AE1571" i="56"/>
  <c r="AE2791" i="56"/>
  <c r="AE1544" i="56"/>
  <c r="AE2764" i="56"/>
  <c r="AE1646" i="56"/>
  <c r="AE2866" i="56"/>
  <c r="AE1671" i="56"/>
  <c r="AE2891" i="56"/>
  <c r="AE1673" i="56"/>
  <c r="AE2893" i="56"/>
  <c r="AE1636" i="56"/>
  <c r="AE2856" i="56"/>
  <c r="AE1630" i="56"/>
  <c r="AE1519" i="56"/>
  <c r="AI2111" i="56"/>
  <c r="AI2181" i="56"/>
  <c r="AI2077" i="56"/>
  <c r="AI2188" i="56"/>
  <c r="AI1990" i="56"/>
  <c r="AI2076" i="56"/>
  <c r="AI1978" i="56"/>
  <c r="AI2128" i="56"/>
  <c r="AI2033" i="56"/>
  <c r="AI2040" i="56"/>
  <c r="AI1965" i="56"/>
  <c r="AI2083" i="56"/>
  <c r="AI1966" i="56"/>
  <c r="AI2030" i="56"/>
  <c r="AI2148" i="56"/>
  <c r="AI2174" i="56"/>
  <c r="AI2142" i="56"/>
  <c r="AI2116" i="56"/>
  <c r="AI1982" i="56"/>
  <c r="AI2195" i="56"/>
  <c r="AI2109" i="56"/>
  <c r="AI2061" i="56"/>
  <c r="AI2123" i="56"/>
  <c r="AI2157" i="56"/>
  <c r="AI2163" i="56"/>
  <c r="AI2081" i="56"/>
  <c r="AI2136" i="56"/>
  <c r="AI2192" i="56"/>
  <c r="AI2036" i="56"/>
  <c r="AI2112" i="56"/>
  <c r="AI2144" i="56"/>
  <c r="AI2026" i="56"/>
  <c r="AI2050" i="56"/>
  <c r="AI2152" i="56"/>
  <c r="AI2024" i="56"/>
  <c r="AI2115" i="56"/>
  <c r="AI2038" i="56"/>
  <c r="AI1970" i="56"/>
  <c r="AI2004" i="56"/>
  <c r="AI1997" i="56"/>
  <c r="AE1570" i="56"/>
  <c r="AE2790" i="56"/>
  <c r="AE1481" i="56"/>
  <c r="AE2701" i="56"/>
  <c r="AE1470" i="56"/>
  <c r="AE1475" i="56"/>
  <c r="AE2695" i="56"/>
  <c r="AE1569" i="56"/>
  <c r="AE2789" i="56"/>
  <c r="AE1535" i="56"/>
  <c r="AE2755" i="56"/>
  <c r="AE1600" i="56"/>
  <c r="AE2820" i="56"/>
  <c r="AE1484" i="56"/>
  <c r="AE1560" i="56"/>
  <c r="AE2780" i="56"/>
  <c r="AE1540" i="56"/>
  <c r="AE2760" i="56"/>
  <c r="AE1612" i="56"/>
  <c r="AE1575" i="56"/>
  <c r="AE2795" i="56"/>
  <c r="AE1685" i="56"/>
  <c r="AE2905" i="56"/>
  <c r="AE1594" i="56"/>
  <c r="AE2814" i="56"/>
  <c r="AE1696" i="56"/>
  <c r="AE2916" i="56"/>
  <c r="AI1995" i="56"/>
  <c r="AI2044" i="56"/>
  <c r="AI2186" i="56"/>
  <c r="AI2091" i="56"/>
  <c r="AI1975" i="56"/>
  <c r="AI2070" i="56"/>
  <c r="AI2166" i="56"/>
  <c r="AI2068" i="56"/>
  <c r="AI2021" i="56"/>
  <c r="AI2060" i="56"/>
  <c r="AI2156" i="56"/>
  <c r="AI2085" i="56"/>
  <c r="AE1589" i="56"/>
  <c r="AE2809" i="56"/>
  <c r="AE1588" i="56"/>
  <c r="AE2808" i="56"/>
  <c r="AE1545" i="56"/>
  <c r="AE1478" i="56"/>
  <c r="AE2698" i="56"/>
  <c r="AE1686" i="56"/>
  <c r="AE2906" i="56"/>
  <c r="AE1494" i="56"/>
  <c r="AE2714" i="56"/>
  <c r="AE1635" i="56"/>
  <c r="AE2855" i="56"/>
  <c r="AE1593" i="56"/>
  <c r="AE2813" i="56"/>
  <c r="AE1624" i="56"/>
  <c r="AE1656" i="56"/>
  <c r="AE2876" i="56"/>
  <c r="AE1664" i="56"/>
  <c r="AE2884" i="56"/>
  <c r="AE1482" i="56"/>
  <c r="AE2702" i="56"/>
  <c r="AE1516" i="56"/>
  <c r="AE2736" i="56"/>
  <c r="AE1509" i="56"/>
  <c r="AE2729" i="56"/>
  <c r="AI1959" i="56"/>
  <c r="AI2090" i="56"/>
  <c r="AI2097" i="56"/>
  <c r="AI2094" i="56"/>
  <c r="AI2169" i="56"/>
  <c r="AI2187" i="56"/>
  <c r="AI2008" i="56"/>
  <c r="AI2014" i="56"/>
  <c r="AI2079" i="56"/>
  <c r="AI1971" i="56"/>
  <c r="AI2037" i="56"/>
  <c r="AI2178" i="56"/>
  <c r="AI2003" i="56"/>
  <c r="AI1991" i="56"/>
  <c r="AI2000" i="56"/>
  <c r="AI1981" i="56"/>
  <c r="AI2105" i="56"/>
  <c r="AI2189" i="56"/>
  <c r="AI2019" i="56"/>
  <c r="AI2066" i="56"/>
  <c r="AI2133" i="56"/>
  <c r="AI2160" i="56"/>
  <c r="AI1974" i="56"/>
  <c r="AI2059" i="56"/>
  <c r="AI2032" i="56"/>
  <c r="AI2134" i="56"/>
  <c r="AI2159" i="56"/>
  <c r="AI2161" i="56"/>
  <c r="AI2124" i="56"/>
  <c r="AI2118" i="56"/>
  <c r="AI2007" i="56"/>
  <c r="AE1651" i="56"/>
  <c r="AE2871" i="56"/>
  <c r="AE1574" i="56"/>
  <c r="AE2794" i="56"/>
  <c r="AE1528" i="56"/>
  <c r="AE2748" i="56"/>
  <c r="AE1667" i="56"/>
  <c r="AE2887" i="56"/>
  <c r="AE1644" i="56"/>
  <c r="AE1677" i="56"/>
  <c r="AE2897" i="56"/>
  <c r="AE1579" i="56"/>
  <c r="AE1679" i="56"/>
  <c r="AE2899" i="56"/>
  <c r="AE1637" i="56"/>
  <c r="AE1479" i="56"/>
  <c r="AE2699" i="56"/>
  <c r="AE1576" i="56"/>
  <c r="AE2796" i="56"/>
  <c r="AE1498" i="56"/>
  <c r="AE2718" i="56"/>
  <c r="AE1586" i="56"/>
  <c r="AE2806" i="56"/>
  <c r="AE1567" i="56"/>
  <c r="AE2787" i="56"/>
  <c r="AE1577" i="56"/>
  <c r="AE2797" i="56"/>
  <c r="AE1632" i="56"/>
  <c r="AE2852" i="56"/>
  <c r="AE1663" i="56"/>
  <c r="AE2883" i="56"/>
  <c r="AE1614" i="56"/>
  <c r="AE2834" i="56"/>
  <c r="AE1505" i="56"/>
  <c r="AE1670" i="56"/>
  <c r="AE2890" i="56"/>
  <c r="AE1687" i="56"/>
  <c r="AE2907" i="56"/>
  <c r="AE1510" i="56"/>
  <c r="AE2730" i="56"/>
  <c r="AE1563" i="56"/>
  <c r="AE2783" i="56"/>
  <c r="AE1674" i="56"/>
  <c r="AE2894" i="56"/>
  <c r="AE1501" i="56"/>
  <c r="AE2721" i="56"/>
  <c r="AE1608" i="56"/>
  <c r="AE2828" i="56"/>
  <c r="AE1559" i="56"/>
  <c r="AE2779" i="56"/>
  <c r="AE1680" i="56"/>
  <c r="AE2900" i="56"/>
  <c r="AE1537" i="56"/>
  <c r="AE2757" i="56"/>
  <c r="AE1517" i="56"/>
  <c r="AE1650" i="56"/>
  <c r="AE1688" i="56"/>
  <c r="AE2908" i="56"/>
  <c r="AE1620" i="56"/>
  <c r="AE1564" i="56"/>
  <c r="AE1618" i="56"/>
  <c r="AE2838" i="56"/>
  <c r="AE1547" i="56"/>
  <c r="AE1534" i="56"/>
  <c r="AE2754" i="56"/>
  <c r="AE1488" i="56"/>
  <c r="AE2708" i="56"/>
  <c r="AE1631" i="56"/>
  <c r="AE2851" i="56"/>
  <c r="AE1639" i="56"/>
  <c r="AE2859" i="56"/>
  <c r="AE1558" i="56"/>
  <c r="AE2778" i="56"/>
  <c r="AE1539" i="56"/>
  <c r="AE2759" i="56"/>
  <c r="AE1661" i="56"/>
  <c r="AE2881" i="56"/>
  <c r="AE1496" i="56"/>
  <c r="AE2716" i="56"/>
  <c r="AI1994" i="56"/>
  <c r="AE1659" i="56"/>
  <c r="AE2879" i="56"/>
  <c r="AE1532" i="56"/>
  <c r="AE2752" i="56"/>
  <c r="AE1705" i="56"/>
  <c r="AE2925" i="56"/>
  <c r="AE1613" i="56"/>
  <c r="AE1689" i="56"/>
  <c r="AE2909" i="56"/>
  <c r="AE1504" i="56"/>
  <c r="AE1524" i="56"/>
  <c r="AE2744" i="56"/>
  <c r="AE1492" i="56"/>
  <c r="AE2712" i="56"/>
  <c r="AE1633" i="56"/>
  <c r="AE2853" i="56"/>
  <c r="AE1604" i="56"/>
  <c r="AE2824" i="56"/>
  <c r="AE1495" i="56"/>
  <c r="AE2715" i="56"/>
  <c r="AE1523" i="56"/>
  <c r="AE1703" i="56"/>
  <c r="AE1596" i="56"/>
  <c r="AE2816" i="56"/>
  <c r="AE1649" i="56"/>
  <c r="AE2869" i="56"/>
  <c r="AE1657" i="56"/>
  <c r="AE2877" i="56"/>
  <c r="AE1555" i="56"/>
  <c r="AE2775" i="56"/>
  <c r="AE1655" i="56"/>
  <c r="AE2875" i="56"/>
  <c r="AE1706" i="56"/>
  <c r="AE1557" i="56"/>
  <c r="AE2777" i="56"/>
  <c r="AE1561" i="56"/>
  <c r="AE2781" i="56"/>
  <c r="AE1610" i="56"/>
  <c r="AE2830" i="56"/>
  <c r="AE1529" i="56"/>
  <c r="AE2749" i="56"/>
  <c r="AE1658" i="56"/>
  <c r="AE2878" i="56"/>
  <c r="AE1641" i="56"/>
  <c r="AE1473" i="56"/>
  <c r="AE2693" i="56"/>
  <c r="AE1697" i="56"/>
  <c r="AE1489" i="56"/>
  <c r="AE2709" i="56"/>
  <c r="AI2058" i="56"/>
  <c r="AI1969" i="56"/>
  <c r="AI1958" i="56"/>
  <c r="AI1963" i="56"/>
  <c r="AI2057" i="56"/>
  <c r="AI2023" i="56"/>
  <c r="AI2088" i="56"/>
  <c r="AI1972" i="56"/>
  <c r="AI2048" i="56"/>
  <c r="AI2028" i="56"/>
  <c r="AI2100" i="56"/>
  <c r="AI2063" i="56"/>
  <c r="AI2173" i="56"/>
  <c r="AI2082" i="56"/>
  <c r="AI2184" i="56"/>
  <c r="AI2140" i="56"/>
  <c r="AE1511" i="56"/>
  <c r="AE2731" i="56"/>
  <c r="AI2054" i="56"/>
  <c r="AI2072" i="56"/>
  <c r="AI2086" i="56"/>
  <c r="AI2013" i="56"/>
  <c r="AI2130" i="56"/>
  <c r="AI2135" i="56"/>
  <c r="AI1962" i="56"/>
  <c r="AI2010" i="56"/>
  <c r="AI2069" i="56"/>
  <c r="AI2190" i="56"/>
  <c r="AI2131" i="56"/>
  <c r="AI2154" i="56"/>
  <c r="AI1979" i="56"/>
  <c r="AI2150" i="56"/>
  <c r="AI2039" i="56"/>
  <c r="AI2095" i="56"/>
  <c r="AI1964" i="56"/>
  <c r="AE1623" i="56"/>
  <c r="AE2843" i="56"/>
  <c r="AE1700" i="56"/>
  <c r="AE2920" i="56"/>
  <c r="AE1490" i="56"/>
  <c r="AE2710" i="56"/>
  <c r="AE1552" i="56"/>
  <c r="AE2772" i="56"/>
  <c r="AE1595" i="56"/>
  <c r="AE2815" i="56"/>
  <c r="AE1660" i="56"/>
  <c r="AE2880" i="56"/>
  <c r="AE1628" i="56"/>
  <c r="AE1621" i="56"/>
  <c r="AE2841" i="56"/>
  <c r="AE1669" i="56"/>
  <c r="AE2889" i="56"/>
  <c r="AE1648" i="56"/>
  <c r="AE2868" i="56"/>
  <c r="AE1548" i="56"/>
  <c r="AE2768" i="56"/>
  <c r="AE1538" i="56"/>
  <c r="AE2758" i="56"/>
  <c r="AE1536" i="56"/>
  <c r="AE2756" i="56"/>
  <c r="AE1550" i="56"/>
  <c r="AI2034" i="56"/>
  <c r="AI2107" i="56"/>
  <c r="AI2172" i="56"/>
  <c r="AI1996" i="56"/>
  <c r="AI1960" i="56"/>
  <c r="AE1521" i="56"/>
  <c r="AE2741" i="56"/>
  <c r="AI1987" i="56"/>
  <c r="AI2071" i="56"/>
  <c r="AI2104" i="56"/>
  <c r="AI1973" i="56"/>
  <c r="AI2114" i="56"/>
  <c r="AI2001" i="56"/>
  <c r="AE1497" i="56"/>
  <c r="AE1652" i="56"/>
  <c r="AE2872" i="56"/>
  <c r="AE1599" i="56"/>
  <c r="AE2819" i="56"/>
  <c r="AI1999" i="56"/>
  <c r="AE1695" i="56"/>
  <c r="AE2915" i="56"/>
  <c r="AE1507" i="56"/>
  <c r="AE2727" i="56"/>
  <c r="AE1566" i="56"/>
  <c r="AE2786" i="56"/>
  <c r="AE1541" i="56"/>
  <c r="AE2761" i="56"/>
  <c r="AE1584" i="56"/>
  <c r="AE2804" i="56"/>
  <c r="AE1683" i="56"/>
  <c r="AE2903" i="56"/>
  <c r="AE1598" i="56"/>
  <c r="AE2818" i="56"/>
  <c r="AE1480" i="56"/>
  <c r="AE2700" i="56"/>
  <c r="AE1525" i="56"/>
  <c r="AE2745" i="56"/>
  <c r="AE1653" i="56"/>
  <c r="AE2873" i="56"/>
  <c r="AE1642" i="56"/>
  <c r="AE2862" i="56"/>
  <c r="AE1647" i="56"/>
  <c r="AE2867" i="56"/>
  <c r="AE1474" i="56"/>
  <c r="AE2694" i="56"/>
  <c r="AE1468" i="56"/>
  <c r="AE2688" i="56"/>
  <c r="AE1522" i="56"/>
  <c r="AE2742" i="56"/>
  <c r="AE1556" i="56"/>
  <c r="AE2776" i="56"/>
  <c r="AE1543" i="56"/>
  <c r="AE2763" i="56"/>
  <c r="AE1581" i="56"/>
  <c r="AE2801" i="56"/>
  <c r="AE1698" i="56"/>
  <c r="AE2918" i="56"/>
  <c r="AE1601" i="56"/>
  <c r="AE2821" i="56"/>
  <c r="AE1702" i="56"/>
  <c r="AE2922" i="56"/>
  <c r="AE1603" i="56"/>
  <c r="AE2823" i="56"/>
  <c r="AE1682" i="56"/>
  <c r="AE2902" i="56"/>
  <c r="AE1643" i="56"/>
  <c r="AE2863" i="56"/>
  <c r="AE1487" i="56"/>
  <c r="AE2707" i="56"/>
  <c r="AE1634" i="56"/>
  <c r="AE2854" i="56"/>
  <c r="AE1666" i="56"/>
  <c r="AE1582" i="56"/>
  <c r="AE2802" i="56"/>
  <c r="AE1527" i="56"/>
  <c r="AE2747" i="56"/>
  <c r="AE1491" i="56"/>
  <c r="AE2711" i="56"/>
  <c r="AE1678" i="56"/>
  <c r="AE2898" i="56"/>
  <c r="AE1615" i="56"/>
  <c r="AE2835" i="56"/>
  <c r="AE1518" i="56"/>
  <c r="AE2738" i="56"/>
  <c r="AE1580" i="56"/>
  <c r="AE2800" i="56"/>
  <c r="AE1694" i="56"/>
  <c r="AE2914" i="56"/>
  <c r="AE1533" i="56"/>
  <c r="AE1611" i="56"/>
  <c r="AE2831" i="56"/>
  <c r="AE1665" i="56"/>
  <c r="AE2885" i="56"/>
  <c r="AE1572" i="56"/>
  <c r="AE2792" i="56"/>
  <c r="AE1668" i="56"/>
  <c r="AE2888" i="56"/>
  <c r="AE1662" i="56"/>
  <c r="AE2882" i="56"/>
  <c r="AE1551" i="56"/>
  <c r="AE2771" i="56"/>
  <c r="AE1597" i="56"/>
  <c r="AE2817" i="56"/>
  <c r="AE1607" i="56"/>
  <c r="AE2827" i="56"/>
  <c r="AE1476" i="56"/>
  <c r="AE2696" i="56"/>
  <c r="AI2139" i="56"/>
  <c r="AI2062" i="56"/>
  <c r="AI2016" i="56"/>
  <c r="AI2155" i="56"/>
  <c r="AI2132" i="56"/>
  <c r="AI2165" i="56"/>
  <c r="AI2067" i="56"/>
  <c r="AI2167" i="56"/>
  <c r="AI2125" i="56"/>
  <c r="AI1967" i="56"/>
  <c r="AI2064" i="56"/>
  <c r="AI1986" i="56"/>
  <c r="AI2074" i="56"/>
  <c r="AI2055" i="56"/>
  <c r="AI2065" i="56"/>
  <c r="AI2120" i="56"/>
  <c r="AI2151" i="56"/>
  <c r="AI2102" i="56"/>
  <c r="AI1993" i="56"/>
  <c r="AI2158" i="56"/>
  <c r="AI2175" i="56"/>
  <c r="AI1998" i="56"/>
  <c r="AI2051" i="56"/>
  <c r="AI2162" i="56"/>
  <c r="AI1989" i="56"/>
  <c r="AI2096" i="56"/>
  <c r="AI2047" i="56"/>
  <c r="AI2168" i="56"/>
  <c r="AI2025" i="56"/>
  <c r="AI2005" i="56"/>
  <c r="AI2138" i="56"/>
  <c r="AI2176" i="56"/>
  <c r="AI2108" i="56"/>
  <c r="AI2052" i="56"/>
  <c r="AI2106" i="56"/>
  <c r="AI2035" i="56"/>
  <c r="AI2022" i="56"/>
  <c r="AI1976" i="56"/>
  <c r="AI2119" i="56"/>
  <c r="AI2127" i="56"/>
  <c r="AI2046" i="56"/>
  <c r="AI2027" i="56"/>
  <c r="AI2149" i="56"/>
  <c r="AI1984" i="56"/>
  <c r="AE1506" i="56"/>
  <c r="AI2147" i="56"/>
  <c r="AI2020" i="56"/>
  <c r="AI2193" i="56"/>
  <c r="AI2101" i="56"/>
  <c r="AI2177" i="56"/>
  <c r="AI1992" i="56"/>
  <c r="AI2012" i="56"/>
  <c r="AI1980" i="56"/>
  <c r="AI2121" i="56"/>
  <c r="AI2092" i="56"/>
  <c r="AI1983" i="56"/>
  <c r="AI2011" i="56"/>
  <c r="AI2191" i="56"/>
  <c r="AI2084" i="56"/>
  <c r="AI2137" i="56"/>
  <c r="AI2145" i="56"/>
  <c r="AI2043" i="56"/>
  <c r="AI2143" i="56"/>
  <c r="AI2194" i="56"/>
  <c r="AI2045" i="56"/>
  <c r="AI2049" i="56"/>
  <c r="AI2098" i="56"/>
  <c r="AI2017" i="56"/>
  <c r="AI2146" i="56"/>
  <c r="AI2129" i="56"/>
  <c r="AI1961" i="56"/>
  <c r="AI2185" i="56"/>
  <c r="AI1977" i="56"/>
  <c r="AE1568" i="56"/>
  <c r="AE1546" i="56"/>
  <c r="AE2766" i="56"/>
  <c r="AE1676" i="56"/>
  <c r="AE2896" i="56"/>
  <c r="AE1622" i="56"/>
  <c r="AE2842" i="56"/>
  <c r="AE1605" i="56"/>
  <c r="AE2825" i="56"/>
  <c r="AE1585" i="56"/>
  <c r="AE2805" i="56"/>
  <c r="AE1629" i="56"/>
  <c r="AE2849" i="56"/>
  <c r="AE1590" i="56"/>
  <c r="AE2810" i="56"/>
  <c r="AE1638" i="56"/>
  <c r="AE2858" i="56"/>
  <c r="AE1625" i="56"/>
  <c r="AI2002" i="56"/>
  <c r="AE1691" i="56"/>
  <c r="AE2911" i="56"/>
  <c r="AE1692" i="56"/>
  <c r="AE2912" i="56"/>
  <c r="AE1553" i="56"/>
  <c r="AE2773" i="56"/>
  <c r="AE1565" i="56"/>
  <c r="AE2785" i="56"/>
  <c r="AE1469" i="56"/>
  <c r="AE2689" i="56"/>
  <c r="AE1592" i="56"/>
  <c r="AE2812" i="56"/>
  <c r="AE1500" i="56"/>
  <c r="AE2720" i="56"/>
  <c r="AE1530" i="56"/>
  <c r="AE2750" i="56"/>
  <c r="AE1471" i="56"/>
  <c r="AE2691" i="56"/>
  <c r="AE1619" i="56"/>
  <c r="AE2839" i="56"/>
  <c r="AE1554" i="56"/>
  <c r="AE2774" i="56"/>
  <c r="M174" i="22"/>
  <c r="N52" i="22" a="1"/>
  <c r="N52" i="22" s="1"/>
  <c r="R135" i="22"/>
  <c r="R77" i="22" s="1"/>
  <c r="AB134" i="22"/>
  <c r="AB76" i="22" s="1"/>
  <c r="S135" i="22"/>
  <c r="S77" i="22" s="1"/>
  <c r="AG134" i="22"/>
  <c r="AG76" i="22" s="1"/>
  <c r="X131" i="22"/>
  <c r="X73" i="22" s="1"/>
  <c r="AD134" i="22"/>
  <c r="AD76" i="22" s="1"/>
  <c r="AI131" i="22"/>
  <c r="AI73" i="22" s="1"/>
  <c r="R134" i="22"/>
  <c r="R76" i="22" s="1"/>
  <c r="T164" i="22"/>
  <c r="T106" i="22" s="1"/>
  <c r="V164" i="22"/>
  <c r="V106" i="22" s="1"/>
  <c r="W135" i="22"/>
  <c r="W77" i="22" s="1"/>
  <c r="P131" i="22"/>
  <c r="P73" i="22" s="1"/>
  <c r="V134" i="22"/>
  <c r="V76" i="22" s="1"/>
  <c r="AF165" i="22"/>
  <c r="AF107" i="22" s="1"/>
  <c r="W165" i="22"/>
  <c r="W107" i="22" s="1"/>
  <c r="T132" i="22"/>
  <c r="T74" i="22" s="1"/>
  <c r="Z135" i="22"/>
  <c r="Z77" i="22" s="1"/>
  <c r="AC134" i="22"/>
  <c r="AC76" i="22" s="1"/>
  <c r="T131" i="22"/>
  <c r="T73" i="22" s="1"/>
  <c r="R165" i="22"/>
  <c r="R107" i="22" s="1"/>
  <c r="AB164" i="22"/>
  <c r="AB106" i="22" s="1"/>
  <c r="AD165" i="22"/>
  <c r="AD107" i="22" s="1"/>
  <c r="Y135" i="22"/>
  <c r="Y77" i="22" s="1"/>
  <c r="AK131" i="22"/>
  <c r="AK73" i="22" s="1"/>
  <c r="AI164" i="22"/>
  <c r="AI106" i="22" s="1"/>
  <c r="Q135" i="22"/>
  <c r="Q77" i="22" s="1"/>
  <c r="X135" i="22"/>
  <c r="X77" i="22" s="1"/>
  <c r="AH131" i="22"/>
  <c r="AH73" i="22" s="1"/>
  <c r="U165" i="22"/>
  <c r="U107" i="22" s="1"/>
  <c r="AA131" i="22"/>
  <c r="AA73" i="22" s="1"/>
  <c r="U132" i="22"/>
  <c r="U74" i="22" s="1"/>
  <c r="W130" i="22"/>
  <c r="W72" i="22" s="1"/>
  <c r="AD130" i="22"/>
  <c r="AD72" i="22" s="1"/>
  <c r="P163" i="22"/>
  <c r="P105" i="22" s="1"/>
  <c r="U163" i="22"/>
  <c r="U105" i="22" s="1"/>
  <c r="AB130" i="22"/>
  <c r="AB72" i="22" s="1"/>
  <c r="T163" i="22"/>
  <c r="T105" i="22" s="1"/>
  <c r="AH133" i="22"/>
  <c r="AH75" i="22" s="1"/>
  <c r="AG133" i="22"/>
  <c r="AG75" i="22" s="1"/>
  <c r="T133" i="22"/>
  <c r="T75" i="22" s="1"/>
  <c r="AD163" i="22"/>
  <c r="AD105" i="22" s="1"/>
  <c r="P130" i="22"/>
  <c r="P72" i="22" s="1"/>
  <c r="AA133" i="22"/>
  <c r="AA75" i="22" s="1"/>
  <c r="Z163" i="22"/>
  <c r="Z105" i="22" s="1"/>
  <c r="X133" i="22"/>
  <c r="X75" i="22" s="1"/>
  <c r="O164" i="22"/>
  <c r="O106" i="22" s="1"/>
  <c r="AG163" i="22"/>
  <c r="AG105" i="22" s="1"/>
  <c r="U130" i="22"/>
  <c r="U72" i="22" s="1"/>
  <c r="AJ130" i="22"/>
  <c r="AJ72" i="22" s="1"/>
  <c r="Z130" i="22"/>
  <c r="Z72" i="22" s="1"/>
  <c r="S163" i="22"/>
  <c r="S105" i="22" s="1"/>
  <c r="AH163" i="22"/>
  <c r="AH105" i="22" s="1"/>
  <c r="AK163" i="22"/>
  <c r="AK105" i="22" s="1"/>
  <c r="R132" i="22"/>
  <c r="R74" i="22" s="1"/>
  <c r="AB131" i="22"/>
  <c r="AB73" i="22" s="1"/>
  <c r="S132" i="22"/>
  <c r="S74" i="22" s="1"/>
  <c r="AG131" i="22"/>
  <c r="AG73" i="22" s="1"/>
  <c r="Z164" i="22"/>
  <c r="Z106" i="22" s="1"/>
  <c r="AD131" i="22"/>
  <c r="AD73" i="22" s="1"/>
  <c r="Y134" i="22"/>
  <c r="Y76" i="22" s="1"/>
  <c r="AF134" i="22"/>
  <c r="AF76" i="22" s="1"/>
  <c r="R131" i="22"/>
  <c r="R73" i="22" s="1"/>
  <c r="AB165" i="22"/>
  <c r="AB107" i="22" s="1"/>
  <c r="S165" i="22"/>
  <c r="S107" i="22" s="1"/>
  <c r="W132" i="22"/>
  <c r="W74" i="22" s="1"/>
  <c r="AJ164" i="22"/>
  <c r="AJ106" i="22" s="1"/>
  <c r="V131" i="22"/>
  <c r="V73" i="22" s="1"/>
  <c r="AF135" i="22"/>
  <c r="AF77" i="22" s="1"/>
  <c r="AK164" i="22"/>
  <c r="AK106" i="22" s="1"/>
  <c r="Q165" i="22"/>
  <c r="Q107" i="22" s="1"/>
  <c r="Z132" i="22"/>
  <c r="Z74" i="22" s="1"/>
  <c r="AC131" i="22"/>
  <c r="AC73" i="22" s="1"/>
  <c r="AE135" i="22"/>
  <c r="AE77" i="22" s="1"/>
  <c r="U164" i="22"/>
  <c r="U106" i="22" s="1"/>
  <c r="AJ165" i="22"/>
  <c r="AJ107" i="22" s="1"/>
  <c r="AI135" i="22"/>
  <c r="AI77" i="22" s="1"/>
  <c r="X164" i="22"/>
  <c r="X106" i="22" s="1"/>
  <c r="AH135" i="22"/>
  <c r="AH77" i="22" s="1"/>
  <c r="V165" i="22"/>
  <c r="V107" i="22" s="1"/>
  <c r="AA135" i="22"/>
  <c r="AA77" i="22" s="1"/>
  <c r="Q132" i="22"/>
  <c r="Q74" i="22" s="1"/>
  <c r="X132" i="22"/>
  <c r="X74" i="22" s="1"/>
  <c r="Z165" i="22"/>
  <c r="Z107" i="22" s="1"/>
  <c r="AE164" i="22"/>
  <c r="AE106" i="22" s="1"/>
  <c r="AD164" i="22"/>
  <c r="AD106" i="22" s="1"/>
  <c r="U135" i="22"/>
  <c r="U77" i="22" s="1"/>
  <c r="W133" i="22"/>
  <c r="W75" i="22" s="1"/>
  <c r="AC163" i="22"/>
  <c r="AC105" i="22" s="1"/>
  <c r="AK133" i="22"/>
  <c r="AK75" i="22" s="1"/>
  <c r="AF133" i="22"/>
  <c r="AF75" i="22" s="1"/>
  <c r="N134" i="22"/>
  <c r="N76" i="22" s="1"/>
  <c r="AG130" i="22"/>
  <c r="AG72" i="22" s="1"/>
  <c r="T130" i="22"/>
  <c r="T72" i="22" s="1"/>
  <c r="AI133" i="22"/>
  <c r="AI75" i="22" s="1"/>
  <c r="AF163" i="22"/>
  <c r="AF105" i="22" s="1"/>
  <c r="AA130" i="22"/>
  <c r="AA72" i="22" s="1"/>
  <c r="O163" i="22"/>
  <c r="O105" i="22" s="1"/>
  <c r="X130" i="22"/>
  <c r="X72" i="22" s="1"/>
  <c r="AC133" i="22"/>
  <c r="AC75" i="22" s="1"/>
  <c r="AE130" i="22"/>
  <c r="AE72" i="22" s="1"/>
  <c r="R133" i="22"/>
  <c r="R75" i="22" s="1"/>
  <c r="V163" i="22"/>
  <c r="V105" i="22" s="1"/>
  <c r="Z133" i="22"/>
  <c r="Z75" i="22" s="1"/>
  <c r="AI163" i="22"/>
  <c r="AI105" i="22" s="1"/>
  <c r="AA163" i="22"/>
  <c r="AA105" i="22" s="1"/>
  <c r="AB163" i="22"/>
  <c r="AB105" i="22" s="1"/>
  <c r="U134" i="22"/>
  <c r="U76" i="22" s="1"/>
  <c r="AD132" i="22"/>
  <c r="AD74" i="22" s="1"/>
  <c r="Q164" i="22"/>
  <c r="Q106" i="22" s="1"/>
  <c r="Y165" i="22"/>
  <c r="Y107" i="22" s="1"/>
  <c r="Z131" i="22"/>
  <c r="Z73" i="22" s="1"/>
  <c r="S164" i="22"/>
  <c r="S106" i="22" s="1"/>
  <c r="Y131" i="22"/>
  <c r="Y73" i="22" s="1"/>
  <c r="AF131" i="22"/>
  <c r="AF73" i="22" s="1"/>
  <c r="AK132" i="22"/>
  <c r="AK74" i="22" s="1"/>
  <c r="AB135" i="22"/>
  <c r="AB77" i="22" s="1"/>
  <c r="Q134" i="22"/>
  <c r="Q76" i="22" s="1"/>
  <c r="AA165" i="22"/>
  <c r="AA107" i="22" s="1"/>
  <c r="AE134" i="22"/>
  <c r="AE76" i="22" s="1"/>
  <c r="AA164" i="22"/>
  <c r="AA106" i="22" s="1"/>
  <c r="AF132" i="22"/>
  <c r="AF74" i="22" s="1"/>
  <c r="T165" i="22"/>
  <c r="T107" i="22" s="1"/>
  <c r="AG135" i="22"/>
  <c r="AG77" i="22" s="1"/>
  <c r="W164" i="22"/>
  <c r="W106" i="22" s="1"/>
  <c r="AK165" i="22"/>
  <c r="AK107" i="22" s="1"/>
  <c r="AE132" i="22"/>
  <c r="AE74" i="22" s="1"/>
  <c r="AC135" i="22"/>
  <c r="AC77" i="22" s="1"/>
  <c r="AJ135" i="22"/>
  <c r="AJ77" i="22" s="1"/>
  <c r="AI132" i="22"/>
  <c r="AI74" i="22" s="1"/>
  <c r="P165" i="22"/>
  <c r="P107" i="22" s="1"/>
  <c r="AH132" i="22"/>
  <c r="AH74" i="22" s="1"/>
  <c r="V132" i="22"/>
  <c r="V74" i="22" s="1"/>
  <c r="AA132" i="22"/>
  <c r="AA74" i="22" s="1"/>
  <c r="AF164" i="22"/>
  <c r="AF106" i="22" s="1"/>
  <c r="AH164" i="22"/>
  <c r="AH106" i="22" s="1"/>
  <c r="W134" i="22"/>
  <c r="W76" i="22" s="1"/>
  <c r="AC165" i="22"/>
  <c r="AC107" i="22" s="1"/>
  <c r="S134" i="22"/>
  <c r="S76" i="22" s="1"/>
  <c r="AJ134" i="22"/>
  <c r="AJ76" i="22" s="1"/>
  <c r="AJ163" i="22"/>
  <c r="AJ105" i="22" s="1"/>
  <c r="S133" i="22"/>
  <c r="S75" i="22" s="1"/>
  <c r="O165" i="22"/>
  <c r="O107" i="22" s="1"/>
  <c r="AK130" i="22"/>
  <c r="AK72" i="22" s="1"/>
  <c r="N133" i="22"/>
  <c r="N75" i="22" s="1"/>
  <c r="AF130" i="22"/>
  <c r="AF72" i="22" s="1"/>
  <c r="N131" i="22"/>
  <c r="N73" i="22" s="1"/>
  <c r="AE163" i="22"/>
  <c r="AE105" i="22" s="1"/>
  <c r="V133" i="22"/>
  <c r="V75" i="22" s="1"/>
  <c r="AI130" i="22"/>
  <c r="AI72" i="22" s="1"/>
  <c r="O131" i="22"/>
  <c r="O73" i="22" s="1"/>
  <c r="Q133" i="22"/>
  <c r="Q75" i="22" s="1"/>
  <c r="W163" i="22"/>
  <c r="W105" i="22" s="1"/>
  <c r="N165" i="22"/>
  <c r="N107" i="22" s="1"/>
  <c r="AC130" i="22"/>
  <c r="AC72" i="22" s="1"/>
  <c r="AE133" i="22"/>
  <c r="AE75" i="22" s="1"/>
  <c r="R130" i="22"/>
  <c r="R72" i="22" s="1"/>
  <c r="N135" i="22"/>
  <c r="N77" i="22" s="1"/>
  <c r="O133" i="22"/>
  <c r="O75" i="22" s="1"/>
  <c r="Y133" i="22"/>
  <c r="Y75" i="22" s="1"/>
  <c r="O135" i="22"/>
  <c r="O77" i="22" s="1"/>
  <c r="U131" i="22"/>
  <c r="U73" i="22" s="1"/>
  <c r="AD135" i="22"/>
  <c r="AD77" i="22" s="1"/>
  <c r="AG164" i="22"/>
  <c r="AG106" i="22" s="1"/>
  <c r="X134" i="22"/>
  <c r="X76" i="22" s="1"/>
  <c r="Z134" i="22"/>
  <c r="Z76" i="22" s="1"/>
  <c r="AI134" i="22"/>
  <c r="AI76" i="22" s="1"/>
  <c r="AG165" i="22"/>
  <c r="AG107" i="22" s="1"/>
  <c r="R164" i="22"/>
  <c r="R106" i="22" s="1"/>
  <c r="AK135" i="22"/>
  <c r="AK77" i="22" s="1"/>
  <c r="AB132" i="22"/>
  <c r="AB74" i="22" s="1"/>
  <c r="Q131" i="22"/>
  <c r="Q73" i="22" s="1"/>
  <c r="P134" i="22"/>
  <c r="P76" i="22" s="1"/>
  <c r="AE131" i="22"/>
  <c r="AE73" i="22" s="1"/>
  <c r="AI165" i="22"/>
  <c r="AI107" i="22" s="1"/>
  <c r="AH165" i="22"/>
  <c r="AH107" i="22" s="1"/>
  <c r="T135" i="22"/>
  <c r="T77" i="22" s="1"/>
  <c r="AG132" i="22"/>
  <c r="AG74" i="22" s="1"/>
  <c r="AE165" i="22"/>
  <c r="AE107" i="22" s="1"/>
  <c r="T134" i="22"/>
  <c r="T76" i="22" s="1"/>
  <c r="AC164" i="22"/>
  <c r="AC106" i="22" s="1"/>
  <c r="AC132" i="22"/>
  <c r="AC74" i="22" s="1"/>
  <c r="AJ132" i="22"/>
  <c r="AJ74" i="22" s="1"/>
  <c r="Y132" i="22"/>
  <c r="Y74" i="22" s="1"/>
  <c r="P135" i="22"/>
  <c r="P77" i="22" s="1"/>
  <c r="AK134" i="22"/>
  <c r="AK76" i="22" s="1"/>
  <c r="V135" i="22"/>
  <c r="V77" i="22" s="1"/>
  <c r="Y164" i="22"/>
  <c r="Y106" i="22" s="1"/>
  <c r="X165" i="22"/>
  <c r="X107" i="22" s="1"/>
  <c r="AH134" i="22"/>
  <c r="AH76" i="22" s="1"/>
  <c r="W131" i="22"/>
  <c r="W73" i="22" s="1"/>
  <c r="AA134" i="22"/>
  <c r="AA76" i="22" s="1"/>
  <c r="S131" i="22"/>
  <c r="S73" i="22" s="1"/>
  <c r="AJ131" i="22"/>
  <c r="AJ73" i="22" s="1"/>
  <c r="AD133" i="22"/>
  <c r="AD75" i="22" s="1"/>
  <c r="S130" i="22"/>
  <c r="S72" i="22" s="1"/>
  <c r="AB133" i="22"/>
  <c r="AB75" i="22" s="1"/>
  <c r="AH130" i="22"/>
  <c r="AH72" i="22" s="1"/>
  <c r="Q163" i="22"/>
  <c r="Q105" i="22" s="1"/>
  <c r="R163" i="22"/>
  <c r="R105" i="22" s="1"/>
  <c r="V130" i="22"/>
  <c r="V72" i="22" s="1"/>
  <c r="P133" i="22"/>
  <c r="P75" i="22" s="1"/>
  <c r="O134" i="22"/>
  <c r="O76" i="22" s="1"/>
  <c r="Q130" i="22"/>
  <c r="Q72" i="22" s="1"/>
  <c r="X163" i="22"/>
  <c r="X105" i="22" s="1"/>
  <c r="Y163" i="22"/>
  <c r="Y105" i="22" s="1"/>
  <c r="N164" i="22"/>
  <c r="N106" i="22" s="1"/>
  <c r="U133" i="22"/>
  <c r="U75" i="22" s="1"/>
  <c r="AJ133" i="22"/>
  <c r="AJ75" i="22" s="1"/>
  <c r="N132" i="22"/>
  <c r="N74" i="22" s="1"/>
  <c r="O130" i="22"/>
  <c r="O72" i="22" s="1"/>
  <c r="Y130" i="22"/>
  <c r="Y72" i="22" s="1"/>
  <c r="O132" i="22"/>
  <c r="O74" i="22" s="1"/>
  <c r="G57" i="22"/>
  <c r="D57" i="22"/>
  <c r="D60" i="22"/>
  <c r="G60" i="22"/>
  <c r="G61" i="22"/>
  <c r="D61" i="22"/>
  <c r="G65" i="22"/>
  <c r="D65" i="22"/>
  <c r="G63" i="22"/>
  <c r="D63" i="22"/>
  <c r="D58" i="22"/>
  <c r="G58" i="22"/>
  <c r="D64" i="22"/>
  <c r="G64" i="22"/>
  <c r="M135" i="22"/>
  <c r="M77" i="22" s="1"/>
  <c r="G55" i="22"/>
  <c r="D55" i="22"/>
  <c r="M132" i="22"/>
  <c r="C57" i="22"/>
  <c r="F57" i="22"/>
  <c r="F65" i="22"/>
  <c r="C65" i="22"/>
  <c r="M134" i="22"/>
  <c r="M76" i="22" s="1"/>
  <c r="C58" i="22"/>
  <c r="F58" i="22"/>
  <c r="M131" i="22"/>
  <c r="M73" i="22" s="1"/>
  <c r="F64" i="22"/>
  <c r="C64" i="22"/>
  <c r="C60" i="22"/>
  <c r="F60" i="22"/>
  <c r="F55" i="22"/>
  <c r="C55" i="22"/>
  <c r="C61" i="22"/>
  <c r="F61" i="22"/>
  <c r="C63" i="22"/>
  <c r="F63" i="22"/>
  <c r="B65" i="22"/>
  <c r="E65" i="22"/>
  <c r="E60" i="22"/>
  <c r="B60" i="22"/>
  <c r="B58" i="22"/>
  <c r="E58" i="22"/>
  <c r="E55" i="22"/>
  <c r="B55" i="22"/>
  <c r="E64" i="22"/>
  <c r="B64" i="22"/>
  <c r="E63" i="22"/>
  <c r="B63" i="22"/>
  <c r="E61" i="22"/>
  <c r="B61" i="22"/>
  <c r="M133" i="22"/>
  <c r="M75" i="22" s="1"/>
  <c r="E57" i="22"/>
  <c r="B57" i="22"/>
  <c r="M130" i="22"/>
  <c r="M72" i="22" s="1"/>
  <c r="N142" i="22"/>
  <c r="N84" i="22" s="1"/>
  <c r="B51" i="22" a="1"/>
  <c r="B51" i="22" s="1"/>
  <c r="E51" i="22" a="1"/>
  <c r="E51" i="22" s="1"/>
  <c r="F51" i="22" a="1"/>
  <c r="F51" i="22" s="1"/>
  <c r="P143" i="22"/>
  <c r="P85" i="22" s="1"/>
  <c r="C51" i="22" a="1"/>
  <c r="C51" i="22" s="1"/>
  <c r="G51" i="22" a="1"/>
  <c r="G51" i="22" s="1"/>
  <c r="P144" i="22"/>
  <c r="P86" i="22" s="1"/>
  <c r="B18" i="1"/>
  <c r="D18" i="1" s="1"/>
  <c r="E18" i="1" s="1"/>
  <c r="F17" i="1"/>
  <c r="D56" i="22" a="1"/>
  <c r="D56" i="22" s="1"/>
  <c r="G56" i="22" a="1"/>
  <c r="G56" i="22" s="1"/>
  <c r="C56" i="22" a="1"/>
  <c r="C56" i="22" s="1"/>
  <c r="F56" i="22" a="1"/>
  <c r="F56" i="22" s="1"/>
  <c r="E56" i="22" a="1"/>
  <c r="E56" i="22" s="1"/>
  <c r="B56" i="22" a="1"/>
  <c r="B56" i="22" s="1"/>
  <c r="D4" i="1"/>
  <c r="E4" i="1" s="1"/>
  <c r="D5" i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13" i="1"/>
  <c r="E13" i="1" s="1"/>
  <c r="D14" i="1"/>
  <c r="E14" i="1" s="1"/>
  <c r="D15" i="1"/>
  <c r="E15" i="1" s="1"/>
  <c r="D16" i="1"/>
  <c r="E16" i="1" s="1"/>
  <c r="D17" i="1"/>
  <c r="E17" i="1" s="1"/>
  <c r="D3" i="1"/>
  <c r="E3" i="1" s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3" i="1"/>
  <c r="AA3956" i="56" l="1"/>
  <c r="AA4054" i="56"/>
  <c r="AA3993" i="56"/>
  <c r="AA3908" i="56"/>
  <c r="AA3992" i="56"/>
  <c r="AA3909" i="56"/>
  <c r="AA3982" i="56"/>
  <c r="AA4067" i="56"/>
  <c r="AA3957" i="56"/>
  <c r="AA4048" i="56"/>
  <c r="AA3945" i="56"/>
  <c r="W141" i="22"/>
  <c r="W83" i="22" s="1"/>
  <c r="AC139" i="22"/>
  <c r="AC81" i="22" s="1"/>
  <c r="AC140" i="22"/>
  <c r="AC82" i="22" s="1"/>
  <c r="AA4028" i="56"/>
  <c r="AA4093" i="56"/>
  <c r="AA3939" i="56"/>
  <c r="AA3917" i="56"/>
  <c r="AA4099" i="56"/>
  <c r="AA4003" i="56"/>
  <c r="AA4018" i="56"/>
  <c r="AA3958" i="56"/>
  <c r="AA4007" i="56"/>
  <c r="AA3984" i="56"/>
  <c r="AA4136" i="56"/>
  <c r="AA4130" i="56"/>
  <c r="AA3975" i="56"/>
  <c r="AA3942" i="56"/>
  <c r="AA4055" i="56"/>
  <c r="AA4074" i="56"/>
  <c r="AA3983" i="56"/>
  <c r="AA4111" i="56"/>
  <c r="AA3978" i="56"/>
  <c r="AA3996" i="56"/>
  <c r="AA4033" i="56"/>
  <c r="AA4029" i="56"/>
  <c r="AA4105" i="56"/>
  <c r="AA4038" i="56"/>
  <c r="AA4092" i="56"/>
  <c r="AA4023" i="56"/>
  <c r="AA4042" i="56"/>
  <c r="AA4094" i="56"/>
  <c r="AA4081" i="56"/>
  <c r="AA4095" i="56"/>
  <c r="AA4044" i="56"/>
  <c r="AA3972" i="56"/>
  <c r="AA4071" i="56"/>
  <c r="AA4090" i="56"/>
  <c r="AA3950" i="56"/>
  <c r="AA3911" i="56"/>
  <c r="AA3954" i="56"/>
  <c r="AA4141" i="56"/>
  <c r="AA4009" i="56"/>
  <c r="AA4013" i="56"/>
  <c r="AA3927" i="56"/>
  <c r="AA4006" i="56"/>
  <c r="AA4124" i="56"/>
  <c r="AA3995" i="56"/>
  <c r="AA3928" i="56"/>
  <c r="AA4103" i="56"/>
  <c r="AA4032" i="56"/>
  <c r="AA4065" i="56"/>
  <c r="AA4112" i="56"/>
  <c r="AA4015" i="56"/>
  <c r="AA4031" i="56"/>
  <c r="AA4144" i="56"/>
  <c r="AA3920" i="56"/>
  <c r="AA4135" i="56"/>
  <c r="AA3966" i="56"/>
  <c r="AA3961" i="56"/>
  <c r="AA4075" i="56"/>
  <c r="AA4140" i="56"/>
  <c r="AA3969" i="56"/>
  <c r="AA4089" i="56"/>
  <c r="AA3964" i="56"/>
  <c r="AA3936" i="56"/>
  <c r="AA3987" i="56"/>
  <c r="AA4120" i="56"/>
  <c r="AA3970" i="56"/>
  <c r="AA3938" i="56"/>
  <c r="AA4057" i="56"/>
  <c r="AA4008" i="56"/>
  <c r="AA4138" i="56"/>
  <c r="AA3994" i="56"/>
  <c r="AA4131" i="56"/>
  <c r="AA4078" i="56"/>
  <c r="AA4077" i="56"/>
  <c r="AA4045" i="56"/>
  <c r="AA4034" i="56"/>
  <c r="AA4002" i="56"/>
  <c r="AA4116" i="56"/>
  <c r="AA4107" i="56"/>
  <c r="AA4063" i="56"/>
  <c r="AA3931" i="56"/>
  <c r="AA4083" i="56"/>
  <c r="AA3962" i="56"/>
  <c r="AA4102" i="56"/>
  <c r="AA4016" i="56"/>
  <c r="AA4040" i="56"/>
  <c r="AA3934" i="56"/>
  <c r="AA3914" i="56"/>
  <c r="AA3981" i="56"/>
  <c r="AA3953" i="56"/>
  <c r="AA4121" i="56"/>
  <c r="AA4035" i="56"/>
  <c r="AA4098" i="56"/>
  <c r="AA4097" i="56"/>
  <c r="AA3932" i="56"/>
  <c r="AA3946" i="56"/>
  <c r="AA3974" i="56"/>
  <c r="AA3977" i="56"/>
  <c r="AA4127" i="56"/>
  <c r="AA4072" i="56"/>
  <c r="AA4086" i="56"/>
  <c r="AA4125" i="56"/>
  <c r="AA4019" i="56"/>
  <c r="AA3985" i="56"/>
  <c r="AA4142" i="56"/>
  <c r="AA4134" i="56"/>
  <c r="AA4066" i="56"/>
  <c r="AA4088" i="56"/>
  <c r="AA3991" i="56"/>
  <c r="AA3989" i="56"/>
  <c r="AA4126" i="56"/>
  <c r="AA4123" i="56"/>
  <c r="AA4039" i="56"/>
  <c r="AA3960" i="56"/>
  <c r="AA3912" i="56"/>
  <c r="AA4091" i="56"/>
  <c r="AA4068" i="56"/>
  <c r="AA4020" i="56"/>
  <c r="AA4001" i="56"/>
  <c r="AA4143" i="56"/>
  <c r="AA4129" i="56"/>
  <c r="AA3979" i="56"/>
  <c r="AA4004" i="56"/>
  <c r="AA3999" i="56"/>
  <c r="AA4108" i="56"/>
  <c r="AA4025" i="56"/>
  <c r="AA3952" i="56"/>
  <c r="AA3915" i="56"/>
  <c r="AA4147" i="56"/>
  <c r="AA3916" i="56"/>
  <c r="AA4059" i="56"/>
  <c r="AA4005" i="56"/>
  <c r="AA4113" i="56"/>
  <c r="AA4030" i="56"/>
  <c r="AA4119" i="56"/>
  <c r="AA4062" i="56"/>
  <c r="AA3933" i="56"/>
  <c r="AA3980" i="56"/>
  <c r="AA4117" i="56"/>
  <c r="AA3910" i="56"/>
  <c r="AA3922" i="56"/>
  <c r="AA3967" i="56"/>
  <c r="AA4043" i="56"/>
  <c r="AA4011" i="56"/>
  <c r="AA3976" i="56"/>
  <c r="AA4084" i="56"/>
  <c r="AA4064" i="56"/>
  <c r="AA4022" i="56"/>
  <c r="AA3918" i="56"/>
  <c r="AA4082" i="56"/>
  <c r="AA3947" i="56"/>
  <c r="AA3925" i="56"/>
  <c r="AA4046" i="56"/>
  <c r="AA3930" i="56"/>
  <c r="AA4051" i="56"/>
  <c r="AA4050" i="56"/>
  <c r="AA4036" i="56"/>
  <c r="AA3944" i="56"/>
  <c r="AA4101" i="56"/>
  <c r="AA4058" i="56"/>
  <c r="AA4047" i="56"/>
  <c r="AA4017" i="56"/>
  <c r="AA3919" i="56"/>
  <c r="AA4052" i="56"/>
  <c r="AA3923" i="56"/>
  <c r="AA4070" i="56"/>
  <c r="AA4021" i="56"/>
  <c r="Z3907" i="56"/>
  <c r="AA3913" i="56"/>
  <c r="AA4073" i="56"/>
  <c r="AA4110" i="56"/>
  <c r="AA3973" i="56"/>
  <c r="AA4087" i="56"/>
  <c r="AA4024" i="56"/>
  <c r="AA3937" i="56"/>
  <c r="AA4139" i="56"/>
  <c r="AA3948" i="56"/>
  <c r="AA3988" i="56"/>
  <c r="AA4100" i="56"/>
  <c r="AA3929" i="56"/>
  <c r="AA4146" i="56"/>
  <c r="AA3935" i="56"/>
  <c r="AA4053" i="56"/>
  <c r="AA4079" i="56"/>
  <c r="AA4128" i="56"/>
  <c r="AA3941" i="56"/>
  <c r="AA4132" i="56"/>
  <c r="AA3926" i="56"/>
  <c r="AA3955" i="56"/>
  <c r="AA3921" i="56"/>
  <c r="AA4012" i="56"/>
  <c r="AA3940" i="56"/>
  <c r="AA4026" i="56"/>
  <c r="AA4069" i="56"/>
  <c r="AA3990" i="56"/>
  <c r="AA3971" i="56"/>
  <c r="AA4104" i="56"/>
  <c r="AA4000" i="56"/>
  <c r="AA3986" i="56"/>
  <c r="AA4096" i="56"/>
  <c r="AA4106" i="56"/>
  <c r="AA4041" i="56"/>
  <c r="AA3943" i="56"/>
  <c r="AA4010" i="56"/>
  <c r="AA4109" i="56"/>
  <c r="AA4122" i="56"/>
  <c r="AA3949" i="56"/>
  <c r="AA4080" i="56"/>
  <c r="AA3959" i="56"/>
  <c r="AA3965" i="56"/>
  <c r="AA3951" i="56"/>
  <c r="AA4056" i="56"/>
  <c r="AA4049" i="56"/>
  <c r="AA4014" i="56"/>
  <c r="AA4061" i="56"/>
  <c r="AA4133" i="56"/>
  <c r="AA4137" i="56"/>
  <c r="AA3997" i="56"/>
  <c r="AA3963" i="56"/>
  <c r="AA4145" i="56"/>
  <c r="AA3998" i="56"/>
  <c r="AA4060" i="56"/>
  <c r="AA4114" i="56"/>
  <c r="AA4037" i="56"/>
  <c r="AA4076" i="56"/>
  <c r="AA4085" i="56"/>
  <c r="AA3924" i="56"/>
  <c r="AA3968" i="56"/>
  <c r="AA4118" i="56"/>
  <c r="AA4115" i="56"/>
  <c r="X2" i="59"/>
  <c r="AG2075" i="56"/>
  <c r="AC2807" i="56"/>
  <c r="AC1587" i="56"/>
  <c r="AA4027" i="56"/>
  <c r="U5" i="59"/>
  <c r="D51" i="22" a="1"/>
  <c r="D51" i="22" s="1"/>
  <c r="M74" i="22"/>
  <c r="M51" i="22" s="1" a="1"/>
  <c r="M51" i="22" s="1"/>
  <c r="M62" i="22" a="1"/>
  <c r="M62" i="22" s="1"/>
  <c r="M116" i="22"/>
  <c r="W53" i="22" a="1"/>
  <c r="W53" i="22" s="1"/>
  <c r="AE2845" i="56"/>
  <c r="AE2848" i="56"/>
  <c r="AE2840" i="56"/>
  <c r="AE2844" i="56"/>
  <c r="AE2753" i="56"/>
  <c r="AE2717" i="56"/>
  <c r="AE2832" i="56"/>
  <c r="AE2713" i="56"/>
  <c r="AE2926" i="56"/>
  <c r="AE2923" i="56"/>
  <c r="AE2870" i="56"/>
  <c r="AE2901" i="56"/>
  <c r="AE2833" i="56"/>
  <c r="AE2725" i="56"/>
  <c r="AE2857" i="56"/>
  <c r="AE2850" i="56"/>
  <c r="AE2919" i="56"/>
  <c r="AE2826" i="56"/>
  <c r="AE2847" i="56"/>
  <c r="AE2886" i="56"/>
  <c r="AE2860" i="56"/>
  <c r="AE2861" i="56"/>
  <c r="AE2765" i="56"/>
  <c r="AE2739" i="56"/>
  <c r="AE2836" i="56"/>
  <c r="AE2788" i="56"/>
  <c r="AE2726" i="56"/>
  <c r="AE2704" i="56"/>
  <c r="AE2690" i="56"/>
  <c r="AE2735" i="56"/>
  <c r="AE2703" i="56"/>
  <c r="AE2770" i="56"/>
  <c r="AE2917" i="56"/>
  <c r="AE2743" i="56"/>
  <c r="AE2724" i="56"/>
  <c r="AE2767" i="56"/>
  <c r="AE2784" i="56"/>
  <c r="AE2737" i="56"/>
  <c r="AE2799" i="56"/>
  <c r="AE2864" i="56"/>
  <c r="AE2734" i="56"/>
  <c r="AD1467" i="56"/>
  <c r="P51" i="22" a="1"/>
  <c r="P51" i="22" s="1"/>
  <c r="AF2885" i="56"/>
  <c r="AF1697" i="56"/>
  <c r="AF1649" i="56"/>
  <c r="AF1581" i="56"/>
  <c r="AF1689" i="56"/>
  <c r="AF2881" i="56"/>
  <c r="AE2687" i="56"/>
  <c r="AI1955" i="56"/>
  <c r="AF1661" i="56"/>
  <c r="AF2813" i="56"/>
  <c r="AF2889" i="56"/>
  <c r="AF2793" i="56"/>
  <c r="AJ2002" i="56"/>
  <c r="AF1641" i="56"/>
  <c r="AF2861" i="56"/>
  <c r="AF1529" i="56"/>
  <c r="AF2749" i="56"/>
  <c r="AF1557" i="56"/>
  <c r="AF2777" i="56"/>
  <c r="AF1555" i="56"/>
  <c r="AF2775" i="56"/>
  <c r="AF1596" i="56"/>
  <c r="AF2816" i="56"/>
  <c r="AF1495" i="56"/>
  <c r="AF2715" i="56"/>
  <c r="AF1492" i="56"/>
  <c r="AF2712" i="56"/>
  <c r="AF1504" i="56"/>
  <c r="AF2724" i="56"/>
  <c r="AF1705" i="56"/>
  <c r="AF2925" i="56"/>
  <c r="AF1513" i="56"/>
  <c r="AF2733" i="56"/>
  <c r="AF1616" i="56"/>
  <c r="AF2836" i="56"/>
  <c r="AF1551" i="56"/>
  <c r="AF2771" i="56"/>
  <c r="AF1666" i="56"/>
  <c r="AF2886" i="56"/>
  <c r="AF1702" i="56"/>
  <c r="AF2922" i="56"/>
  <c r="AF1474" i="56"/>
  <c r="AF2694" i="56"/>
  <c r="AF1642" i="56"/>
  <c r="AF2862" i="56"/>
  <c r="AF1584" i="56"/>
  <c r="AF2804" i="56"/>
  <c r="AJ2082" i="56"/>
  <c r="AJ2100" i="56"/>
  <c r="AJ1972" i="56"/>
  <c r="AJ2057" i="56"/>
  <c r="AJ2118" i="56"/>
  <c r="AJ2124" i="56"/>
  <c r="AJ2134" i="56"/>
  <c r="AJ2059" i="56"/>
  <c r="AJ2133" i="56"/>
  <c r="AJ2189" i="56"/>
  <c r="AJ1981" i="56"/>
  <c r="AJ2003" i="56"/>
  <c r="AJ2178" i="56"/>
  <c r="AJ2079" i="56"/>
  <c r="AJ2187" i="56"/>
  <c r="AJ2094" i="56"/>
  <c r="AJ2090" i="56"/>
  <c r="AJ2085" i="56"/>
  <c r="AJ2021" i="56"/>
  <c r="AJ2166" i="56"/>
  <c r="AJ1975" i="56"/>
  <c r="AJ2044" i="56"/>
  <c r="AJ1995" i="56"/>
  <c r="AJ2113" i="56"/>
  <c r="AJ2126" i="56"/>
  <c r="AJ2078" i="56"/>
  <c r="AJ2117" i="56"/>
  <c r="AJ2073" i="56"/>
  <c r="AJ2093" i="56"/>
  <c r="AJ2110" i="56"/>
  <c r="AJ2164" i="56"/>
  <c r="AJ2056" i="56"/>
  <c r="AJ1977" i="56"/>
  <c r="AJ2185" i="56"/>
  <c r="AJ1961" i="56"/>
  <c r="AJ2129" i="56"/>
  <c r="AJ2146" i="56"/>
  <c r="AJ2017" i="56"/>
  <c r="AJ2098" i="56"/>
  <c r="AJ2049" i="56"/>
  <c r="AJ2045" i="56"/>
  <c r="AJ2194" i="56"/>
  <c r="AJ2143" i="56"/>
  <c r="AJ2043" i="56"/>
  <c r="AJ2145" i="56"/>
  <c r="AJ2137" i="56"/>
  <c r="AJ2084" i="56"/>
  <c r="AJ2191" i="56"/>
  <c r="AJ2011" i="56"/>
  <c r="AJ1983" i="56"/>
  <c r="AJ2092" i="56"/>
  <c r="AJ2121" i="56"/>
  <c r="AJ1980" i="56"/>
  <c r="AJ2012" i="56"/>
  <c r="AJ1992" i="56"/>
  <c r="AJ2177" i="56"/>
  <c r="AJ2101" i="56"/>
  <c r="AJ2193" i="56"/>
  <c r="AJ2020" i="56"/>
  <c r="AJ2147" i="56"/>
  <c r="AJ1999" i="56"/>
  <c r="AJ2001" i="56"/>
  <c r="AJ2114" i="56"/>
  <c r="AJ1973" i="56"/>
  <c r="AJ2104" i="56"/>
  <c r="AJ2071" i="56"/>
  <c r="AJ1987" i="56"/>
  <c r="AJ1964" i="56"/>
  <c r="AJ2095" i="56"/>
  <c r="AJ2039" i="56"/>
  <c r="AJ2150" i="56"/>
  <c r="AJ1979" i="56"/>
  <c r="AJ2154" i="56"/>
  <c r="AJ2131" i="56"/>
  <c r="AJ2190" i="56"/>
  <c r="AJ2069" i="56"/>
  <c r="AJ2010" i="56"/>
  <c r="AJ1962" i="56"/>
  <c r="AJ2135" i="56"/>
  <c r="AJ2130" i="56"/>
  <c r="AJ2013" i="56"/>
  <c r="AJ2086" i="56"/>
  <c r="AJ2072" i="56"/>
  <c r="AJ2054" i="56"/>
  <c r="AF1506" i="56"/>
  <c r="AF2726" i="56"/>
  <c r="AF2921" i="56"/>
  <c r="AF2837" i="56"/>
  <c r="AF2901" i="56"/>
  <c r="AF1509" i="56"/>
  <c r="AF2729" i="56"/>
  <c r="AF1516" i="56"/>
  <c r="AF2736" i="56"/>
  <c r="AF1482" i="56"/>
  <c r="AF2702" i="56"/>
  <c r="AF1550" i="56"/>
  <c r="AF2770" i="56"/>
  <c r="AF1627" i="56"/>
  <c r="AF2847" i="56"/>
  <c r="AF1536" i="56"/>
  <c r="AF2756" i="56"/>
  <c r="AF1664" i="56"/>
  <c r="AF2884" i="56"/>
  <c r="AF1562" i="56"/>
  <c r="AF2782" i="56"/>
  <c r="AF1538" i="56"/>
  <c r="AF2758" i="56"/>
  <c r="AF1656" i="56"/>
  <c r="AF2876" i="56"/>
  <c r="AF1624" i="56"/>
  <c r="AF2844" i="56"/>
  <c r="AF1548" i="56"/>
  <c r="AF2768" i="56"/>
  <c r="AF1704" i="56"/>
  <c r="AF2924" i="56"/>
  <c r="AF1648" i="56"/>
  <c r="AF2868" i="56"/>
  <c r="AF1593" i="56"/>
  <c r="AF1675" i="56"/>
  <c r="AF2895" i="56"/>
  <c r="AF1669" i="56"/>
  <c r="AF1635" i="56"/>
  <c r="AF2855" i="56"/>
  <c r="AF1573" i="56"/>
  <c r="AF1621" i="56"/>
  <c r="AF2841" i="56"/>
  <c r="AF1707" i="56"/>
  <c r="AF2927" i="56"/>
  <c r="AF1494" i="56"/>
  <c r="AF2714" i="56"/>
  <c r="AF1628" i="56"/>
  <c r="AF2848" i="56"/>
  <c r="AF1654" i="56"/>
  <c r="AF2874" i="56"/>
  <c r="AF1686" i="56"/>
  <c r="AF2906" i="56"/>
  <c r="AF1660" i="56"/>
  <c r="AF2880" i="56"/>
  <c r="AF1542" i="56"/>
  <c r="AF2762" i="56"/>
  <c r="AF1478" i="56"/>
  <c r="AF2698" i="56"/>
  <c r="AF1595" i="56"/>
  <c r="AF2815" i="56"/>
  <c r="AF1477" i="56"/>
  <c r="AF2697" i="56"/>
  <c r="AF1552" i="56"/>
  <c r="AF2772" i="56"/>
  <c r="AF1545" i="56"/>
  <c r="AF2765" i="56"/>
  <c r="AF1640" i="56"/>
  <c r="AF2860" i="56"/>
  <c r="AF1490" i="56"/>
  <c r="AF2710" i="56"/>
  <c r="AF1588" i="56"/>
  <c r="AF2808" i="56"/>
  <c r="AF1502" i="56"/>
  <c r="AF2722" i="56"/>
  <c r="AF1700" i="56"/>
  <c r="AF2920" i="56"/>
  <c r="AF1589" i="56"/>
  <c r="AF2809" i="56"/>
  <c r="AF1693" i="56"/>
  <c r="AF2913" i="56"/>
  <c r="AF1623" i="56"/>
  <c r="AF2843" i="56"/>
  <c r="AF1521" i="56"/>
  <c r="AF2741" i="56"/>
  <c r="AF1554" i="56"/>
  <c r="AF2774" i="56"/>
  <c r="AF1530" i="56"/>
  <c r="AF2750" i="56"/>
  <c r="AF1500" i="56"/>
  <c r="AF2720" i="56"/>
  <c r="AF1592" i="56"/>
  <c r="AF2812" i="56"/>
  <c r="AF1469" i="56"/>
  <c r="AF2689" i="56"/>
  <c r="AF1565" i="56"/>
  <c r="AF2785" i="56"/>
  <c r="AF1553" i="56"/>
  <c r="AF2773" i="56"/>
  <c r="AF1692" i="56"/>
  <c r="AF2912" i="56"/>
  <c r="AF1691" i="56"/>
  <c r="AF2911" i="56"/>
  <c r="AF2849" i="56"/>
  <c r="AF2805" i="56"/>
  <c r="AF1665" i="56"/>
  <c r="AF1611" i="56"/>
  <c r="AF2831" i="56"/>
  <c r="AF1694" i="56"/>
  <c r="AF2914" i="56"/>
  <c r="AF1518" i="56"/>
  <c r="AF2738" i="56"/>
  <c r="AF1615" i="56"/>
  <c r="AF2835" i="56"/>
  <c r="AF1527" i="56"/>
  <c r="AF2747" i="56"/>
  <c r="AF1634" i="56"/>
  <c r="AF2854" i="56"/>
  <c r="AF1682" i="56"/>
  <c r="AF2902" i="56"/>
  <c r="AF1601" i="56"/>
  <c r="AF2821" i="56"/>
  <c r="AF1543" i="56"/>
  <c r="AF2763" i="56"/>
  <c r="AF1468" i="56"/>
  <c r="AF2688" i="56"/>
  <c r="AF1473" i="56"/>
  <c r="AF2693" i="56"/>
  <c r="AF1610" i="56"/>
  <c r="AF2830" i="56"/>
  <c r="AF1706" i="56"/>
  <c r="AF2926" i="56"/>
  <c r="AF1657" i="56"/>
  <c r="AF2877" i="56"/>
  <c r="AF1703" i="56"/>
  <c r="AF2923" i="56"/>
  <c r="AF1633" i="56"/>
  <c r="AF2853" i="56"/>
  <c r="AF1659" i="56"/>
  <c r="AF2879" i="56"/>
  <c r="AF1511" i="56"/>
  <c r="AF2731" i="56"/>
  <c r="AF1485" i="56"/>
  <c r="AF2705" i="56"/>
  <c r="AF1499" i="56"/>
  <c r="AF2719" i="56"/>
  <c r="AF1476" i="56"/>
  <c r="AF2696" i="56"/>
  <c r="AF1662" i="56"/>
  <c r="AF2882" i="56"/>
  <c r="AF1643" i="56"/>
  <c r="AF2863" i="56"/>
  <c r="AF1522" i="56"/>
  <c r="AF2742" i="56"/>
  <c r="AF1525" i="56"/>
  <c r="AF2745" i="56"/>
  <c r="AF1566" i="56"/>
  <c r="AF2786" i="56"/>
  <c r="AJ2184" i="56"/>
  <c r="AJ2063" i="56"/>
  <c r="AJ2048" i="56"/>
  <c r="AJ2023" i="56"/>
  <c r="AJ1963" i="56"/>
  <c r="AJ1969" i="56"/>
  <c r="AJ2058" i="56"/>
  <c r="AF1519" i="56"/>
  <c r="AF2739" i="56"/>
  <c r="AJ2159" i="56"/>
  <c r="AJ2160" i="56"/>
  <c r="AJ2019" i="56"/>
  <c r="AJ1991" i="56"/>
  <c r="AJ2014" i="56"/>
  <c r="AJ2060" i="56"/>
  <c r="AJ2091" i="56"/>
  <c r="AF2917" i="56"/>
  <c r="AF1558" i="56"/>
  <c r="AF2778" i="56"/>
  <c r="AF1631" i="56"/>
  <c r="AF2851" i="56"/>
  <c r="AF1534" i="56"/>
  <c r="AF2754" i="56"/>
  <c r="AF1564" i="56"/>
  <c r="AF2784" i="56"/>
  <c r="AF1688" i="56"/>
  <c r="AF2908" i="56"/>
  <c r="AF1537" i="56"/>
  <c r="AF2757" i="56"/>
  <c r="AF1559" i="56"/>
  <c r="AF2779" i="56"/>
  <c r="AF1501" i="56"/>
  <c r="AF2721" i="56"/>
  <c r="AF1563" i="56"/>
  <c r="AF2783" i="56"/>
  <c r="AF1687" i="56"/>
  <c r="AF2907" i="56"/>
  <c r="AF1614" i="56"/>
  <c r="AF2834" i="56"/>
  <c r="AF1632" i="56"/>
  <c r="AF2852" i="56"/>
  <c r="AF1567" i="56"/>
  <c r="AF2787" i="56"/>
  <c r="AF1586" i="56"/>
  <c r="AF2806" i="56"/>
  <c r="AF1479" i="56"/>
  <c r="AF2699" i="56"/>
  <c r="AF1679" i="56"/>
  <c r="AF2899" i="56"/>
  <c r="AF1677" i="56"/>
  <c r="AF2897" i="56"/>
  <c r="AF1667" i="56"/>
  <c r="AF2887" i="56"/>
  <c r="AF1651" i="56"/>
  <c r="AF2871" i="56"/>
  <c r="AF1472" i="56"/>
  <c r="AF2692" i="56"/>
  <c r="AF1508" i="56"/>
  <c r="AF2728" i="56"/>
  <c r="AF1684" i="56"/>
  <c r="AF2904" i="56"/>
  <c r="AF1619" i="56"/>
  <c r="AF2839" i="56"/>
  <c r="AF1546" i="56"/>
  <c r="AF2766" i="56"/>
  <c r="AF2801" i="56"/>
  <c r="AF1652" i="56"/>
  <c r="AF2872" i="56"/>
  <c r="AJ1994" i="56"/>
  <c r="AJ1997" i="56"/>
  <c r="AJ2004" i="56"/>
  <c r="AJ1970" i="56"/>
  <c r="AJ2038" i="56"/>
  <c r="AJ2115" i="56"/>
  <c r="AJ2024" i="56"/>
  <c r="AJ2152" i="56"/>
  <c r="AJ2050" i="56"/>
  <c r="AJ2026" i="56"/>
  <c r="AJ2144" i="56"/>
  <c r="AJ2112" i="56"/>
  <c r="AJ2036" i="56"/>
  <c r="AJ2192" i="56"/>
  <c r="AJ2136" i="56"/>
  <c r="AJ2081" i="56"/>
  <c r="AJ2163" i="56"/>
  <c r="AJ2157" i="56"/>
  <c r="AJ2123" i="56"/>
  <c r="AJ2061" i="56"/>
  <c r="AJ2109" i="56"/>
  <c r="AJ2195" i="56"/>
  <c r="AJ1982" i="56"/>
  <c r="AJ2116" i="56"/>
  <c r="AJ2142" i="56"/>
  <c r="AJ2174" i="56"/>
  <c r="AJ2148" i="56"/>
  <c r="AJ2030" i="56"/>
  <c r="AJ1966" i="56"/>
  <c r="AJ2083" i="56"/>
  <c r="AJ1965" i="56"/>
  <c r="AJ2040" i="56"/>
  <c r="AJ2033" i="56"/>
  <c r="AJ2128" i="56"/>
  <c r="AJ1978" i="56"/>
  <c r="AJ2076" i="56"/>
  <c r="AJ1990" i="56"/>
  <c r="AJ2188" i="56"/>
  <c r="AJ2077" i="56"/>
  <c r="AJ2181" i="56"/>
  <c r="AJ2111" i="56"/>
  <c r="AJ2009" i="56"/>
  <c r="AJ2042" i="56"/>
  <c r="AJ2018" i="56"/>
  <c r="AJ1988" i="56"/>
  <c r="AJ2080" i="56"/>
  <c r="AJ1957" i="56"/>
  <c r="AJ2053" i="56"/>
  <c r="AJ2041" i="56"/>
  <c r="AJ2180" i="56"/>
  <c r="AJ2179" i="56"/>
  <c r="AJ2153" i="56"/>
  <c r="AJ2099" i="56"/>
  <c r="AJ2182" i="56"/>
  <c r="AJ2006" i="56"/>
  <c r="AJ2103" i="56"/>
  <c r="AJ2015" i="56"/>
  <c r="AJ2122" i="56"/>
  <c r="AJ2170" i="56"/>
  <c r="AJ2089" i="56"/>
  <c r="AJ2031" i="56"/>
  <c r="AJ1956" i="56"/>
  <c r="AF1653" i="56"/>
  <c r="AF2873" i="56"/>
  <c r="AJ1968" i="56"/>
  <c r="AF1683" i="56"/>
  <c r="AF2903" i="56"/>
  <c r="AF1541" i="56"/>
  <c r="AF2761" i="56"/>
  <c r="AF1695" i="56"/>
  <c r="AF2915" i="56"/>
  <c r="AF1599" i="56"/>
  <c r="AF2819" i="56"/>
  <c r="AF1497" i="56"/>
  <c r="AF2717" i="56"/>
  <c r="AF1489" i="56"/>
  <c r="AF2709" i="56"/>
  <c r="AF1658" i="56"/>
  <c r="AF2878" i="56"/>
  <c r="AF1561" i="56"/>
  <c r="AF2781" i="56"/>
  <c r="AF1655" i="56"/>
  <c r="AF2875" i="56"/>
  <c r="AF1523" i="56"/>
  <c r="AF2743" i="56"/>
  <c r="AF1604" i="56"/>
  <c r="AF2824" i="56"/>
  <c r="AF1524" i="56"/>
  <c r="AF2744" i="56"/>
  <c r="AF1613" i="56"/>
  <c r="AF2833" i="56"/>
  <c r="AF1532" i="56"/>
  <c r="AF2752" i="56"/>
  <c r="AF1626" i="56"/>
  <c r="AF2846" i="56"/>
  <c r="AF1583" i="56"/>
  <c r="AF2803" i="56"/>
  <c r="AF1607" i="56"/>
  <c r="AF2827" i="56"/>
  <c r="AF1491" i="56"/>
  <c r="AF2711" i="56"/>
  <c r="AF1647" i="56"/>
  <c r="AF2867" i="56"/>
  <c r="AF1598" i="56"/>
  <c r="AF2818" i="56"/>
  <c r="AJ2173" i="56"/>
  <c r="AJ2028" i="56"/>
  <c r="AJ2088" i="56"/>
  <c r="AJ1958" i="56"/>
  <c r="AJ2161" i="56"/>
  <c r="AJ2032" i="56"/>
  <c r="AJ1974" i="56"/>
  <c r="AJ2066" i="56"/>
  <c r="AJ2105" i="56"/>
  <c r="AJ2000" i="56"/>
  <c r="AJ2037" i="56"/>
  <c r="AJ1971" i="56"/>
  <c r="AJ2008" i="56"/>
  <c r="AJ2169" i="56"/>
  <c r="AJ2097" i="56"/>
  <c r="AJ1959" i="56"/>
  <c r="AJ2156" i="56"/>
  <c r="AJ2068" i="56"/>
  <c r="AJ2070" i="56"/>
  <c r="AJ2186" i="56"/>
  <c r="AF2869" i="56"/>
  <c r="AF2909" i="56"/>
  <c r="AF1496" i="56"/>
  <c r="AF2716" i="56"/>
  <c r="AF1539" i="56"/>
  <c r="AF2759" i="56"/>
  <c r="AF1639" i="56"/>
  <c r="AF2859" i="56"/>
  <c r="AF1488" i="56"/>
  <c r="AF2708" i="56"/>
  <c r="AF1547" i="56"/>
  <c r="AF2767" i="56"/>
  <c r="AF1618" i="56"/>
  <c r="AF2838" i="56"/>
  <c r="AF1620" i="56"/>
  <c r="AF2840" i="56"/>
  <c r="AF1650" i="56"/>
  <c r="AF2870" i="56"/>
  <c r="AF1517" i="56"/>
  <c r="AF2737" i="56"/>
  <c r="AF1680" i="56"/>
  <c r="AF2900" i="56"/>
  <c r="AF1608" i="56"/>
  <c r="AF2828" i="56"/>
  <c r="AF1674" i="56"/>
  <c r="AF2894" i="56"/>
  <c r="AF1510" i="56"/>
  <c r="AF2730" i="56"/>
  <c r="AF1670" i="56"/>
  <c r="AF2890" i="56"/>
  <c r="AF1505" i="56"/>
  <c r="AF2725" i="56"/>
  <c r="AF1663" i="56"/>
  <c r="AF2883" i="56"/>
  <c r="AF1577" i="56"/>
  <c r="AF2797" i="56"/>
  <c r="AF1498" i="56"/>
  <c r="AF2718" i="56"/>
  <c r="AF1576" i="56"/>
  <c r="AF2796" i="56"/>
  <c r="AF1637" i="56"/>
  <c r="AF2857" i="56"/>
  <c r="AF1579" i="56"/>
  <c r="AF2799" i="56"/>
  <c r="AF1644" i="56"/>
  <c r="AF2864" i="56"/>
  <c r="AF1528" i="56"/>
  <c r="AF2748" i="56"/>
  <c r="AF1574" i="56"/>
  <c r="AF2794" i="56"/>
  <c r="AF1514" i="56"/>
  <c r="AF2734" i="56"/>
  <c r="AJ1984" i="56"/>
  <c r="AJ2149" i="56"/>
  <c r="AJ2027" i="56"/>
  <c r="AJ2046" i="56"/>
  <c r="AJ2127" i="56"/>
  <c r="AJ2119" i="56"/>
  <c r="AJ1976" i="56"/>
  <c r="AJ2022" i="56"/>
  <c r="AJ2035" i="56"/>
  <c r="AJ2106" i="56"/>
  <c r="AJ2052" i="56"/>
  <c r="AJ2108" i="56"/>
  <c r="AJ2176" i="56"/>
  <c r="AJ2138" i="56"/>
  <c r="AJ2005" i="56"/>
  <c r="AJ2025" i="56"/>
  <c r="AJ2168" i="56"/>
  <c r="AJ2047" i="56"/>
  <c r="AJ2096" i="56"/>
  <c r="AJ1989" i="56"/>
  <c r="AJ2162" i="56"/>
  <c r="AJ2051" i="56"/>
  <c r="AJ1998" i="56"/>
  <c r="AJ2175" i="56"/>
  <c r="AJ2158" i="56"/>
  <c r="AJ1993" i="56"/>
  <c r="AJ2102" i="56"/>
  <c r="AJ2151" i="56"/>
  <c r="AJ2120" i="56"/>
  <c r="AJ2065" i="56"/>
  <c r="AJ2055" i="56"/>
  <c r="AJ2074" i="56"/>
  <c r="AJ1986" i="56"/>
  <c r="AJ2064" i="56"/>
  <c r="AJ1967" i="56"/>
  <c r="AJ2125" i="56"/>
  <c r="AJ2167" i="56"/>
  <c r="AJ2067" i="56"/>
  <c r="AJ2165" i="56"/>
  <c r="AJ2132" i="56"/>
  <c r="AJ2155" i="56"/>
  <c r="AJ2016" i="56"/>
  <c r="AJ2062" i="56"/>
  <c r="AJ2139" i="56"/>
  <c r="AJ1960" i="56"/>
  <c r="AJ1996" i="56"/>
  <c r="AJ2172" i="56"/>
  <c r="AJ2107" i="56"/>
  <c r="AJ2034" i="56"/>
  <c r="AJ2140" i="56"/>
  <c r="AF1696" i="56"/>
  <c r="AF2916" i="56"/>
  <c r="AF1594" i="56"/>
  <c r="AF1685" i="56"/>
  <c r="AF2905" i="56"/>
  <c r="AF1575" i="56"/>
  <c r="AF2795" i="56"/>
  <c r="AF1612" i="56"/>
  <c r="AF2832" i="56"/>
  <c r="AF1540" i="56"/>
  <c r="AF2760" i="56"/>
  <c r="AF1560" i="56"/>
  <c r="AF2780" i="56"/>
  <c r="AF1484" i="56"/>
  <c r="AF2704" i="56"/>
  <c r="AF1600" i="56"/>
  <c r="AF2820" i="56"/>
  <c r="AF1535" i="56"/>
  <c r="AF2755" i="56"/>
  <c r="AF1569" i="56"/>
  <c r="AF2789" i="56"/>
  <c r="AF1475" i="56"/>
  <c r="AF2695" i="56"/>
  <c r="AF1470" i="56"/>
  <c r="AF2690" i="56"/>
  <c r="AF1481" i="56"/>
  <c r="AF2701" i="56"/>
  <c r="AF1570" i="56"/>
  <c r="AJ2007" i="56"/>
  <c r="AF1630" i="56"/>
  <c r="AF2850" i="56"/>
  <c r="AF1636" i="56"/>
  <c r="AF2856" i="56"/>
  <c r="AF1673" i="56"/>
  <c r="AF2893" i="56"/>
  <c r="AF1671" i="56"/>
  <c r="AF2891" i="56"/>
  <c r="AF1646" i="56"/>
  <c r="AF2866" i="56"/>
  <c r="AF1544" i="56"/>
  <c r="AF2764" i="56"/>
  <c r="AF1571" i="56"/>
  <c r="AF2791" i="56"/>
  <c r="AF1486" i="56"/>
  <c r="AF2706" i="56"/>
  <c r="AF1672" i="56"/>
  <c r="AF2892" i="56"/>
  <c r="AF1645" i="56"/>
  <c r="AF2865" i="56"/>
  <c r="AF1578" i="56"/>
  <c r="AF2798" i="56"/>
  <c r="AF1531" i="56"/>
  <c r="AF2751" i="56"/>
  <c r="AF1701" i="56"/>
  <c r="AF1617" i="56"/>
  <c r="AF1493" i="56"/>
  <c r="AF2713" i="56"/>
  <c r="AF1512" i="56"/>
  <c r="AF2732" i="56"/>
  <c r="AF1503" i="56"/>
  <c r="AF2723" i="56"/>
  <c r="AF1515" i="56"/>
  <c r="AF2735" i="56"/>
  <c r="AF1690" i="56"/>
  <c r="AF2910" i="56"/>
  <c r="AF1549" i="56"/>
  <c r="AF2769" i="56"/>
  <c r="AF1483" i="56"/>
  <c r="AF2703" i="56"/>
  <c r="AF1591" i="56"/>
  <c r="AF2811" i="56"/>
  <c r="AF1526" i="56"/>
  <c r="AF2746" i="56"/>
  <c r="AF1520" i="56"/>
  <c r="AF2740" i="56"/>
  <c r="AF1699" i="56"/>
  <c r="AF2919" i="56"/>
  <c r="AF1681" i="56"/>
  <c r="AF1606" i="56"/>
  <c r="AF2826" i="56"/>
  <c r="AF1609" i="56"/>
  <c r="AF2829" i="56"/>
  <c r="AF1602" i="56"/>
  <c r="AF2822" i="56"/>
  <c r="AF1471" i="56"/>
  <c r="AF2691" i="56"/>
  <c r="AF1597" i="56"/>
  <c r="AF2817" i="56"/>
  <c r="AF1668" i="56"/>
  <c r="AF2888" i="56"/>
  <c r="AF1572" i="56"/>
  <c r="AF2792" i="56"/>
  <c r="AF1533" i="56"/>
  <c r="AF2753" i="56"/>
  <c r="AF1580" i="56"/>
  <c r="AF2800" i="56"/>
  <c r="AF1678" i="56"/>
  <c r="AF2898" i="56"/>
  <c r="AF1582" i="56"/>
  <c r="AF2802" i="56"/>
  <c r="AF1487" i="56"/>
  <c r="AF2707" i="56"/>
  <c r="AF1603" i="56"/>
  <c r="AF2823" i="56"/>
  <c r="AF1698" i="56"/>
  <c r="AF2918" i="56"/>
  <c r="AF1556" i="56"/>
  <c r="AF2776" i="56"/>
  <c r="AF1507" i="56"/>
  <c r="AF2727" i="56"/>
  <c r="AF1625" i="56"/>
  <c r="AF2845" i="56"/>
  <c r="AF1638" i="56"/>
  <c r="AF2858" i="56"/>
  <c r="AF1590" i="56"/>
  <c r="AF2810" i="56"/>
  <c r="AF1629" i="56"/>
  <c r="AF1585" i="56"/>
  <c r="AF1605" i="56"/>
  <c r="AF2825" i="56"/>
  <c r="AF1622" i="56"/>
  <c r="AF2842" i="56"/>
  <c r="AF1676" i="56"/>
  <c r="AF2896" i="56"/>
  <c r="AF1568" i="56"/>
  <c r="AF2788" i="56"/>
  <c r="AJ2141" i="56"/>
  <c r="AF1480" i="56"/>
  <c r="AF2700" i="56"/>
  <c r="AJ2171" i="56"/>
  <c r="AJ2029" i="56"/>
  <c r="AJ2183" i="56"/>
  <c r="AJ2087" i="56"/>
  <c r="AJ1985" i="56"/>
  <c r="N59" i="22" a="1"/>
  <c r="N59" i="22" s="1"/>
  <c r="AK51" i="22" a="1"/>
  <c r="AK51" i="22" s="1"/>
  <c r="AJ51" i="22" a="1"/>
  <c r="AJ51" i="22" s="1"/>
  <c r="AH59" i="22" a="1"/>
  <c r="AH59" i="22" s="1"/>
  <c r="O59" i="22" a="1"/>
  <c r="O59" i="22" s="1"/>
  <c r="V51" i="22" a="1"/>
  <c r="V51" i="22" s="1"/>
  <c r="P59" i="22" a="1"/>
  <c r="P59" i="22" s="1"/>
  <c r="AF51" i="22" a="1"/>
  <c r="AF51" i="22" s="1"/>
  <c r="Z59" i="22" a="1"/>
  <c r="Z59" i="22" s="1"/>
  <c r="Q51" i="22" a="1"/>
  <c r="Q51" i="22" s="1"/>
  <c r="W51" i="22" a="1"/>
  <c r="W51" i="22" s="1"/>
  <c r="AB59" i="22" a="1"/>
  <c r="AB59" i="22" s="1"/>
  <c r="S51" i="22" a="1"/>
  <c r="S51" i="22" s="1"/>
  <c r="R51" i="22" a="1"/>
  <c r="R51" i="22" s="1"/>
  <c r="AA59" i="22" a="1"/>
  <c r="AA59" i="22" s="1"/>
  <c r="U59" i="22" a="1"/>
  <c r="U59" i="22" s="1"/>
  <c r="W59" i="22" a="1"/>
  <c r="W59" i="22" s="1"/>
  <c r="N51" i="22" a="1"/>
  <c r="N51" i="22" s="1"/>
  <c r="X59" i="22" a="1"/>
  <c r="X59" i="22" s="1"/>
  <c r="AE59" i="22" a="1"/>
  <c r="AE59" i="22" s="1"/>
  <c r="AC59" i="22" a="1"/>
  <c r="AC59" i="22" s="1"/>
  <c r="AE51" i="22" a="1"/>
  <c r="AE51" i="22" s="1"/>
  <c r="Y59" i="22" a="1"/>
  <c r="Y59" i="22" s="1"/>
  <c r="AD51" i="22" a="1"/>
  <c r="AD51" i="22" s="1"/>
  <c r="V59" i="22" a="1"/>
  <c r="V59" i="22" s="1"/>
  <c r="Q59" i="22" a="1"/>
  <c r="Q59" i="22" s="1"/>
  <c r="T51" i="22" a="1"/>
  <c r="T51" i="22" s="1"/>
  <c r="AF59" i="22" a="1"/>
  <c r="AF59" i="22" s="1"/>
  <c r="O51" i="22" a="1"/>
  <c r="O51" i="22" s="1"/>
  <c r="AG51" i="22" a="1"/>
  <c r="AG51" i="22" s="1"/>
  <c r="AB51" i="22" a="1"/>
  <c r="AB51" i="22" s="1"/>
  <c r="AK59" i="22" a="1"/>
  <c r="AK59" i="22" s="1"/>
  <c r="Z51" i="22" a="1"/>
  <c r="Z51" i="22" s="1"/>
  <c r="U51" i="22" a="1"/>
  <c r="U51" i="22" s="1"/>
  <c r="AD59" i="22" a="1"/>
  <c r="AD59" i="22" s="1"/>
  <c r="R59" i="22" a="1"/>
  <c r="R59" i="22" s="1"/>
  <c r="Y51" i="22" a="1"/>
  <c r="Y51" i="22" s="1"/>
  <c r="AC51" i="22" a="1"/>
  <c r="AC51" i="22" s="1"/>
  <c r="AI59" i="22" a="1"/>
  <c r="AI59" i="22" s="1"/>
  <c r="AG59" i="22" a="1"/>
  <c r="AG59" i="22" s="1"/>
  <c r="AA51" i="22" a="1"/>
  <c r="AA51" i="22" s="1"/>
  <c r="AH51" i="22" a="1"/>
  <c r="AH51" i="22" s="1"/>
  <c r="AI51" i="22" a="1"/>
  <c r="AI51" i="22" s="1"/>
  <c r="T59" i="22" a="1"/>
  <c r="T59" i="22" s="1"/>
  <c r="X51" i="22" a="1"/>
  <c r="X51" i="22" s="1"/>
  <c r="AJ59" i="22" a="1"/>
  <c r="AJ59" i="22" s="1"/>
  <c r="S59" i="22" a="1"/>
  <c r="S59" i="22" s="1"/>
  <c r="S142" i="22"/>
  <c r="S84" i="22" s="1"/>
  <c r="W143" i="22"/>
  <c r="W85" i="22" s="1"/>
  <c r="R142" i="22"/>
  <c r="R84" i="22" s="1"/>
  <c r="V144" i="22"/>
  <c r="V86" i="22" s="1"/>
  <c r="Q146" i="22"/>
  <c r="Q88" i="22" s="1"/>
  <c r="AH145" i="22"/>
  <c r="AH87" i="22" s="1"/>
  <c r="N147" i="22"/>
  <c r="N89" i="22" s="1"/>
  <c r="AK146" i="22"/>
  <c r="AK88" i="22" s="1"/>
  <c r="AJ144" i="22"/>
  <c r="AJ86" i="22" s="1"/>
  <c r="T147" i="22"/>
  <c r="T89" i="22" s="1"/>
  <c r="AE143" i="22"/>
  <c r="AE85" i="22" s="1"/>
  <c r="AI146" i="22"/>
  <c r="AI88" i="22" s="1"/>
  <c r="AI142" i="22"/>
  <c r="AI84" i="22" s="1"/>
  <c r="AF144" i="22"/>
  <c r="AF86" i="22" s="1"/>
  <c r="AE146" i="22"/>
  <c r="AE88" i="22" s="1"/>
  <c r="AB147" i="22"/>
  <c r="AB89" i="22" s="1"/>
  <c r="R145" i="22"/>
  <c r="R87" i="22" s="1"/>
  <c r="X142" i="22"/>
  <c r="X84" i="22" s="1"/>
  <c r="AA142" i="22"/>
  <c r="AA84" i="22" s="1"/>
  <c r="AI145" i="22"/>
  <c r="AI87" i="22" s="1"/>
  <c r="Q144" i="22"/>
  <c r="Q86" i="22" s="1"/>
  <c r="AI147" i="22"/>
  <c r="AI89" i="22" s="1"/>
  <c r="V143" i="22"/>
  <c r="V85" i="22" s="1"/>
  <c r="W144" i="22"/>
  <c r="W86" i="22" s="1"/>
  <c r="AF146" i="22"/>
  <c r="AF88" i="22" s="1"/>
  <c r="S144" i="22"/>
  <c r="S86" i="22" s="1"/>
  <c r="R144" i="22"/>
  <c r="R86" i="22" s="1"/>
  <c r="AJ142" i="22"/>
  <c r="AJ84" i="22" s="1"/>
  <c r="X145" i="22"/>
  <c r="X87" i="22" s="1"/>
  <c r="W147" i="22"/>
  <c r="W89" i="22" s="1"/>
  <c r="AD146" i="22"/>
  <c r="AD88" i="22" s="1"/>
  <c r="AG146" i="22"/>
  <c r="AG88" i="22" s="1"/>
  <c r="S147" i="22"/>
  <c r="S89" i="22" s="1"/>
  <c r="Y142" i="22"/>
  <c r="Y84" i="22" s="1"/>
  <c r="N144" i="22"/>
  <c r="N86" i="22" s="1"/>
  <c r="U145" i="22"/>
  <c r="U87" i="22" s="1"/>
  <c r="Q142" i="22"/>
  <c r="Q84" i="22" s="1"/>
  <c r="V142" i="22"/>
  <c r="V84" i="22" s="1"/>
  <c r="AB145" i="22"/>
  <c r="AB87" i="22" s="1"/>
  <c r="AJ143" i="22"/>
  <c r="AJ85" i="22" s="1"/>
  <c r="AA146" i="22"/>
  <c r="AA88" i="22" s="1"/>
  <c r="V147" i="22"/>
  <c r="V89" i="22" s="1"/>
  <c r="Q143" i="22"/>
  <c r="Q85" i="22" s="1"/>
  <c r="AK147" i="22"/>
  <c r="AK89" i="22" s="1"/>
  <c r="O147" i="22"/>
  <c r="O89" i="22" s="1"/>
  <c r="AE145" i="22"/>
  <c r="AE87" i="22" s="1"/>
  <c r="AC142" i="22"/>
  <c r="AC84" i="22" s="1"/>
  <c r="AF142" i="22"/>
  <c r="AF84" i="22" s="1"/>
  <c r="AE144" i="22"/>
  <c r="AE86" i="22" s="1"/>
  <c r="AF143" i="22"/>
  <c r="AF85" i="22" s="1"/>
  <c r="AD144" i="22"/>
  <c r="AD86" i="22" s="1"/>
  <c r="AC145" i="22"/>
  <c r="AC87" i="22" s="1"/>
  <c r="AG142" i="22"/>
  <c r="AG84" i="22" s="1"/>
  <c r="AK145" i="22"/>
  <c r="AK87" i="22" s="1"/>
  <c r="U147" i="22"/>
  <c r="U89" i="22" s="1"/>
  <c r="AE147" i="22"/>
  <c r="AE89" i="22" s="1"/>
  <c r="AC143" i="22"/>
  <c r="AC85" i="22" s="1"/>
  <c r="AF147" i="22"/>
  <c r="AF89" i="22" s="1"/>
  <c r="AA145" i="22"/>
  <c r="AA87" i="22" s="1"/>
  <c r="AG145" i="22"/>
  <c r="AG87" i="22" s="1"/>
  <c r="AB142" i="22"/>
  <c r="AB84" i="22" s="1"/>
  <c r="W142" i="22"/>
  <c r="W84" i="22" s="1"/>
  <c r="AA143" i="22"/>
  <c r="AA85" i="22" s="1"/>
  <c r="AH143" i="22"/>
  <c r="AH85" i="22" s="1"/>
  <c r="Q147" i="22"/>
  <c r="Q89" i="22" s="1"/>
  <c r="T143" i="22"/>
  <c r="T85" i="22" s="1"/>
  <c r="T144" i="22"/>
  <c r="T86" i="22" s="1"/>
  <c r="AJ145" i="22"/>
  <c r="AJ87" i="22" s="1"/>
  <c r="P145" i="22"/>
  <c r="P87" i="22" s="1"/>
  <c r="AD145" i="22"/>
  <c r="AD87" i="22" s="1"/>
  <c r="AH146" i="22"/>
  <c r="AH88" i="22" s="1"/>
  <c r="Y144" i="22"/>
  <c r="Y86" i="22" s="1"/>
  <c r="AC144" i="22"/>
  <c r="AC86" i="22" s="1"/>
  <c r="T146" i="22"/>
  <c r="T88" i="22" s="1"/>
  <c r="P146" i="22"/>
  <c r="P88" i="22" s="1"/>
  <c r="X146" i="22"/>
  <c r="X88" i="22" s="1"/>
  <c r="U143" i="22"/>
  <c r="U85" i="22" s="1"/>
  <c r="O145" i="22"/>
  <c r="O87" i="22" s="1"/>
  <c r="O143" i="22"/>
  <c r="O85" i="22" s="1"/>
  <c r="V145" i="22"/>
  <c r="V87" i="22" s="1"/>
  <c r="AK142" i="22"/>
  <c r="AK84" i="22" s="1"/>
  <c r="S145" i="22"/>
  <c r="S87" i="22" s="1"/>
  <c r="S146" i="22"/>
  <c r="S88" i="22" s="1"/>
  <c r="W146" i="22"/>
  <c r="W88" i="22" s="1"/>
  <c r="AA144" i="22"/>
  <c r="AA86" i="22" s="1"/>
  <c r="AH144" i="22"/>
  <c r="AH86" i="22" s="1"/>
  <c r="AI144" i="22"/>
  <c r="AI86" i="22" s="1"/>
  <c r="AC147" i="22"/>
  <c r="AC89" i="22" s="1"/>
  <c r="AF145" i="22"/>
  <c r="AF87" i="22" s="1"/>
  <c r="W145" i="22"/>
  <c r="W87" i="22" s="1"/>
  <c r="X144" i="22"/>
  <c r="X86" i="22" s="1"/>
  <c r="AA147" i="22"/>
  <c r="AA89" i="22" s="1"/>
  <c r="R143" i="22"/>
  <c r="R85" i="22" s="1"/>
  <c r="AD143" i="22"/>
  <c r="AD85" i="22" s="1"/>
  <c r="AG143" i="22"/>
  <c r="AG85" i="22" s="1"/>
  <c r="AB143" i="22"/>
  <c r="AB85" i="22" s="1"/>
  <c r="Z142" i="22"/>
  <c r="Z84" i="22" s="1"/>
  <c r="U142" i="22"/>
  <c r="U84" i="22" s="1"/>
  <c r="T145" i="22"/>
  <c r="T87" i="22" s="1"/>
  <c r="AK143" i="22"/>
  <c r="AK85" i="22" s="1"/>
  <c r="Z147" i="22"/>
  <c r="Z89" i="22" s="1"/>
  <c r="AI143" i="22"/>
  <c r="AI85" i="22" s="1"/>
  <c r="AB146" i="22"/>
  <c r="AB88" i="22" s="1"/>
  <c r="R147" i="22"/>
  <c r="R89" i="22" s="1"/>
  <c r="O144" i="22"/>
  <c r="O86" i="22" s="1"/>
  <c r="O142" i="22"/>
  <c r="O84" i="22" s="1"/>
  <c r="O146" i="22"/>
  <c r="O88" i="22" s="1"/>
  <c r="AH142" i="22"/>
  <c r="AH84" i="22" s="1"/>
  <c r="S143" i="22"/>
  <c r="S85" i="22" s="1"/>
  <c r="P147" i="22"/>
  <c r="P89" i="22" s="1"/>
  <c r="AG144" i="22"/>
  <c r="AG86" i="22" s="1"/>
  <c r="AB144" i="22"/>
  <c r="AB86" i="22" s="1"/>
  <c r="Z146" i="22"/>
  <c r="Z88" i="22" s="1"/>
  <c r="AD147" i="22"/>
  <c r="AD89" i="22" s="1"/>
  <c r="Y145" i="22"/>
  <c r="Y87" i="22" s="1"/>
  <c r="Q145" i="22"/>
  <c r="Q87" i="22" s="1"/>
  <c r="N143" i="22"/>
  <c r="N85" i="22" s="1"/>
  <c r="N145" i="22"/>
  <c r="N87" i="22" s="1"/>
  <c r="AJ146" i="22"/>
  <c r="AJ88" i="22" s="1"/>
  <c r="AJ147" i="22"/>
  <c r="AJ89" i="22" s="1"/>
  <c r="AG147" i="22"/>
  <c r="AG89" i="22" s="1"/>
  <c r="AK144" i="22"/>
  <c r="AK86" i="22" s="1"/>
  <c r="Y143" i="22"/>
  <c r="Y85" i="22" s="1"/>
  <c r="Z143" i="22"/>
  <c r="Z85" i="22" s="1"/>
  <c r="U146" i="22"/>
  <c r="U88" i="22" s="1"/>
  <c r="Z145" i="22"/>
  <c r="Z87" i="22" s="1"/>
  <c r="AE142" i="22"/>
  <c r="AE84" i="22" s="1"/>
  <c r="T142" i="22"/>
  <c r="T84" i="22" s="1"/>
  <c r="N146" i="22"/>
  <c r="N88" i="22" s="1"/>
  <c r="AH147" i="22"/>
  <c r="AH89" i="22" s="1"/>
  <c r="Z144" i="22"/>
  <c r="Z86" i="22" s="1"/>
  <c r="Y146" i="22"/>
  <c r="Y88" i="22" s="1"/>
  <c r="P142" i="22"/>
  <c r="P84" i="22" s="1"/>
  <c r="AD142" i="22"/>
  <c r="AD84" i="22" s="1"/>
  <c r="U144" i="22"/>
  <c r="U86" i="22" s="1"/>
  <c r="X147" i="22"/>
  <c r="X89" i="22" s="1"/>
  <c r="Y147" i="22"/>
  <c r="Y89" i="22" s="1"/>
  <c r="AC146" i="22"/>
  <c r="AC88" i="22" s="1"/>
  <c r="V146" i="22"/>
  <c r="V88" i="22" s="1"/>
  <c r="R146" i="22"/>
  <c r="R88" i="22" s="1"/>
  <c r="X143" i="22"/>
  <c r="X85" i="22" s="1"/>
  <c r="G59" i="22"/>
  <c r="D59" i="22"/>
  <c r="M144" i="22"/>
  <c r="M86" i="22" s="1"/>
  <c r="M147" i="22"/>
  <c r="M89" i="22" s="1"/>
  <c r="G54" i="22" a="1"/>
  <c r="G54" i="22" s="1"/>
  <c r="C59" i="22"/>
  <c r="F59" i="22"/>
  <c r="M143" i="22"/>
  <c r="M85" i="22" s="1"/>
  <c r="M146" i="22"/>
  <c r="M88" i="22" s="1"/>
  <c r="F54" i="22" a="1"/>
  <c r="F54" i="22" s="1"/>
  <c r="E59" i="22"/>
  <c r="B59" i="22"/>
  <c r="M145" i="22"/>
  <c r="M87" i="22" s="1"/>
  <c r="E54" i="22" a="1"/>
  <c r="E54" i="22" s="1"/>
  <c r="M142" i="22"/>
  <c r="M84" i="22" s="1"/>
  <c r="O138" i="22"/>
  <c r="O80" i="22" s="1"/>
  <c r="O137" i="22"/>
  <c r="O79" i="22" s="1"/>
  <c r="O136" i="22"/>
  <c r="O78" i="22" s="1"/>
  <c r="B54" i="22" a="1"/>
  <c r="B54" i="22" s="1"/>
  <c r="C54" i="22" a="1"/>
  <c r="C54" i="22" s="1"/>
  <c r="D54" i="22" a="1"/>
  <c r="D54" i="22" s="1"/>
  <c r="C18" i="1"/>
  <c r="B19" i="1"/>
  <c r="F18" i="1"/>
  <c r="AB3957" i="56" l="1"/>
  <c r="AB3945" i="56"/>
  <c r="AB4067" i="56"/>
  <c r="AB3982" i="56"/>
  <c r="AB4054" i="56"/>
  <c r="AB4048" i="56"/>
  <c r="AB3993" i="56"/>
  <c r="AB3992" i="56"/>
  <c r="AB3908" i="56"/>
  <c r="AB3956" i="56"/>
  <c r="AB3909" i="56"/>
  <c r="Y141" i="22"/>
  <c r="Y83" i="22" s="1"/>
  <c r="Y53" i="22" s="1" a="1"/>
  <c r="Y53" i="22" s="1"/>
  <c r="Z141" i="22"/>
  <c r="Z83" i="22" s="1"/>
  <c r="Z53" i="22" s="1" a="1"/>
  <c r="Z53" i="22" s="1"/>
  <c r="AD140" i="22"/>
  <c r="AD82" i="22" s="1"/>
  <c r="AD139" i="22"/>
  <c r="AD81" i="22" s="1"/>
  <c r="AB3917" i="56"/>
  <c r="AB4002" i="56"/>
  <c r="AB4046" i="56"/>
  <c r="AB3966" i="56"/>
  <c r="AB3955" i="56"/>
  <c r="AB4112" i="56"/>
  <c r="AB4070" i="56"/>
  <c r="AB4010" i="56"/>
  <c r="AB4052" i="56"/>
  <c r="AB3985" i="56"/>
  <c r="AB4096" i="56"/>
  <c r="AB4019" i="56"/>
  <c r="AB4007" i="56"/>
  <c r="AB3950" i="56"/>
  <c r="AB3928" i="56"/>
  <c r="AB3972" i="56"/>
  <c r="AB4044" i="56"/>
  <c r="AB4095" i="56"/>
  <c r="AB3913" i="56"/>
  <c r="AB4045" i="56"/>
  <c r="AB3940" i="56"/>
  <c r="AB3946" i="56"/>
  <c r="AB4109" i="56"/>
  <c r="AB3965" i="56"/>
  <c r="AB3967" i="56"/>
  <c r="AB3976" i="56"/>
  <c r="AB3937" i="56"/>
  <c r="AB4123" i="56"/>
  <c r="AB4083" i="56"/>
  <c r="AB4055" i="56"/>
  <c r="AB4108" i="56"/>
  <c r="AB4134" i="56"/>
  <c r="AB4147" i="56"/>
  <c r="AB3948" i="56"/>
  <c r="AB4121" i="56"/>
  <c r="AB3953" i="56"/>
  <c r="AB3933" i="56"/>
  <c r="AB3926" i="56"/>
  <c r="AB3959" i="56"/>
  <c r="AB4009" i="56"/>
  <c r="AB4015" i="56"/>
  <c r="AB3934" i="56"/>
  <c r="AB4119" i="56"/>
  <c r="AB4017" i="56"/>
  <c r="AB4003" i="56"/>
  <c r="AB4090" i="56"/>
  <c r="AB4071" i="56"/>
  <c r="AB3964" i="56"/>
  <c r="AB4089" i="56"/>
  <c r="AB3969" i="56"/>
  <c r="AB4062" i="56"/>
  <c r="AB4132" i="56"/>
  <c r="AB4059" i="56"/>
  <c r="AB3978" i="56"/>
  <c r="AB3983" i="56"/>
  <c r="AB4051" i="56"/>
  <c r="AB4094" i="56"/>
  <c r="AB3954" i="56"/>
  <c r="AB3939" i="56"/>
  <c r="AB4066" i="56"/>
  <c r="AB3952" i="56"/>
  <c r="AB4011" i="56"/>
  <c r="AC4013" i="56"/>
  <c r="AB3910" i="56"/>
  <c r="AB4125" i="56"/>
  <c r="AB4126" i="56"/>
  <c r="AB4091" i="56"/>
  <c r="AB4077" i="56"/>
  <c r="AB4072" i="56"/>
  <c r="AB4114" i="56"/>
  <c r="AB4128" i="56"/>
  <c r="AB4079" i="56"/>
  <c r="AB4053" i="56"/>
  <c r="AB3963" i="56"/>
  <c r="AB3997" i="56"/>
  <c r="AB3929" i="56"/>
  <c r="AB4069" i="56"/>
  <c r="AB4131" i="56"/>
  <c r="AB3911" i="56"/>
  <c r="AB3990" i="56"/>
  <c r="AB3914" i="56"/>
  <c r="AB3958" i="56"/>
  <c r="AB3951" i="56"/>
  <c r="AB4100" i="56"/>
  <c r="AB4039" i="56"/>
  <c r="AB3920" i="56"/>
  <c r="AB4021" i="56"/>
  <c r="AB4074" i="56"/>
  <c r="AB4020" i="56"/>
  <c r="AB3991" i="56"/>
  <c r="AB4038" i="56"/>
  <c r="AB4102" i="56"/>
  <c r="AB4133" i="56"/>
  <c r="AB3912" i="56"/>
  <c r="AB4023" i="56"/>
  <c r="AB3923" i="56"/>
  <c r="AB4141" i="56"/>
  <c r="AB3984" i="56"/>
  <c r="AB4040" i="56"/>
  <c r="AB4034" i="56"/>
  <c r="AB4033" i="56"/>
  <c r="AB3949" i="56"/>
  <c r="AB4014" i="56"/>
  <c r="AB3919" i="56"/>
  <c r="AB4103" i="56"/>
  <c r="AB3941" i="56"/>
  <c r="AB4060" i="56"/>
  <c r="AB3998" i="56"/>
  <c r="AB4099" i="56"/>
  <c r="AB4073" i="56"/>
  <c r="AB3995" i="56"/>
  <c r="AB4081" i="56"/>
  <c r="AB4025" i="56"/>
  <c r="AB4005" i="56"/>
  <c r="AB4063" i="56"/>
  <c r="AB4135" i="56"/>
  <c r="AB4122" i="56"/>
  <c r="AB4037" i="56"/>
  <c r="AC4105" i="56"/>
  <c r="AB4013" i="56"/>
  <c r="AB4042" i="56"/>
  <c r="AB4139" i="56"/>
  <c r="AB4031" i="56"/>
  <c r="AB4057" i="56"/>
  <c r="AB4086" i="56"/>
  <c r="AC4109" i="56"/>
  <c r="AB3975" i="56"/>
  <c r="AB4136" i="56"/>
  <c r="AB4075" i="56"/>
  <c r="AB3968" i="56"/>
  <c r="AB4016" i="56"/>
  <c r="AB4004" i="56"/>
  <c r="AB3979" i="56"/>
  <c r="AB3944" i="56"/>
  <c r="AB4036" i="56"/>
  <c r="AB4050" i="56"/>
  <c r="AB4008" i="56"/>
  <c r="AB4078" i="56"/>
  <c r="AB3994" i="56"/>
  <c r="AB4092" i="56"/>
  <c r="AB3962" i="56"/>
  <c r="AB4012" i="56"/>
  <c r="AB4061" i="56"/>
  <c r="AB3947" i="56"/>
  <c r="AB4093" i="56"/>
  <c r="AB4041" i="56"/>
  <c r="AB4022" i="56"/>
  <c r="AB3973" i="56"/>
  <c r="AB4047" i="56"/>
  <c r="AB4068" i="56"/>
  <c r="AB4138" i="56"/>
  <c r="AB4080" i="56"/>
  <c r="AB4056" i="56"/>
  <c r="AB4130" i="56"/>
  <c r="AB3971" i="56"/>
  <c r="AB4111" i="56"/>
  <c r="AB3921" i="56"/>
  <c r="AB3924" i="56"/>
  <c r="AB4028" i="56"/>
  <c r="AB4104" i="56"/>
  <c r="AB4107" i="56"/>
  <c r="AB3938" i="56"/>
  <c r="AB3999" i="56"/>
  <c r="AB4058" i="56"/>
  <c r="AB4101" i="56"/>
  <c r="AB4145" i="56"/>
  <c r="AB3935" i="56"/>
  <c r="AB4146" i="56"/>
  <c r="AB4137" i="56"/>
  <c r="AB4030" i="56"/>
  <c r="AB4032" i="56"/>
  <c r="AB4035" i="56"/>
  <c r="AB4024" i="56"/>
  <c r="AB3927" i="56"/>
  <c r="AC4101" i="56"/>
  <c r="AB3942" i="56"/>
  <c r="AB4144" i="56"/>
  <c r="AB4049" i="56"/>
  <c r="AB3960" i="56"/>
  <c r="AB3989" i="56"/>
  <c r="AB4018" i="56"/>
  <c r="AB4113" i="56"/>
  <c r="AC4033" i="56"/>
  <c r="AB4000" i="56"/>
  <c r="AB4029" i="56"/>
  <c r="AB4064" i="56"/>
  <c r="AB4084" i="56"/>
  <c r="AB4026" i="56"/>
  <c r="AB4110" i="56"/>
  <c r="AB4120" i="56"/>
  <c r="AB3987" i="56"/>
  <c r="AB3936" i="56"/>
  <c r="AB3932" i="56"/>
  <c r="AB4097" i="56"/>
  <c r="AB4098" i="56"/>
  <c r="AB4116" i="56"/>
  <c r="AB3996" i="56"/>
  <c r="AB3930" i="56"/>
  <c r="AB4006" i="56"/>
  <c r="AB4142" i="56"/>
  <c r="AB3916" i="56"/>
  <c r="AB4140" i="56"/>
  <c r="AB4088" i="56"/>
  <c r="AB3961" i="56"/>
  <c r="AB3981" i="56"/>
  <c r="AB4087" i="56"/>
  <c r="AB4043" i="56"/>
  <c r="AB3931" i="56"/>
  <c r="AB4105" i="56"/>
  <c r="AB4106" i="56"/>
  <c r="AB4124" i="56"/>
  <c r="AB3925" i="56"/>
  <c r="AB3943" i="56"/>
  <c r="AB4085" i="56"/>
  <c r="AB4076" i="56"/>
  <c r="AB3915" i="56"/>
  <c r="AB3980" i="56"/>
  <c r="AB3918" i="56"/>
  <c r="AB3922" i="56"/>
  <c r="AB4117" i="56"/>
  <c r="AB4127" i="56"/>
  <c r="AB3977" i="56"/>
  <c r="AB3974" i="56"/>
  <c r="AB4129" i="56"/>
  <c r="AB4143" i="56"/>
  <c r="AB4001" i="56"/>
  <c r="AB3986" i="56"/>
  <c r="AB4065" i="56"/>
  <c r="AB3970" i="56"/>
  <c r="AB3988" i="56"/>
  <c r="AB4082" i="56"/>
  <c r="AB4118" i="56"/>
  <c r="AA3907" i="56"/>
  <c r="AB4115" i="56"/>
  <c r="AD1587" i="56"/>
  <c r="AD2807" i="56"/>
  <c r="Y2" i="59"/>
  <c r="AH2075" i="56"/>
  <c r="AB4027" i="56"/>
  <c r="V5" i="59"/>
  <c r="AF2790" i="56"/>
  <c r="AF2814" i="56"/>
  <c r="AE1467" i="56"/>
  <c r="P54" i="22" a="1"/>
  <c r="P54" i="22" s="1"/>
  <c r="AG2908" i="56"/>
  <c r="AG2840" i="56"/>
  <c r="AG1664" i="56"/>
  <c r="AG2892" i="56"/>
  <c r="AF2687" i="56"/>
  <c r="AG1700" i="56"/>
  <c r="AJ1955" i="56"/>
  <c r="AG1684" i="56"/>
  <c r="AG1644" i="56"/>
  <c r="AG1680" i="56"/>
  <c r="AG1580" i="56"/>
  <c r="AG1668" i="56"/>
  <c r="AG1692" i="56"/>
  <c r="AG1588" i="56"/>
  <c r="AG1640" i="56"/>
  <c r="AG1660" i="56"/>
  <c r="AG1628" i="56"/>
  <c r="AG1648" i="56"/>
  <c r="AG1704" i="56"/>
  <c r="AG1596" i="56"/>
  <c r="AG2820" i="56"/>
  <c r="AG2920" i="56"/>
  <c r="AG1546" i="56"/>
  <c r="AG2766" i="56"/>
  <c r="AG1508" i="56"/>
  <c r="AG2728" i="56"/>
  <c r="AG1574" i="56"/>
  <c r="AG2794" i="56"/>
  <c r="AG1579" i="56"/>
  <c r="AG2799" i="56"/>
  <c r="AG1479" i="56"/>
  <c r="AG2699" i="56"/>
  <c r="AG1586" i="56"/>
  <c r="AG2806" i="56"/>
  <c r="AG1577" i="56"/>
  <c r="AG2797" i="56"/>
  <c r="AG1614" i="56"/>
  <c r="AG2834" i="56"/>
  <c r="AG1670" i="56"/>
  <c r="AG2890" i="56"/>
  <c r="AG1563" i="56"/>
  <c r="AG2783" i="56"/>
  <c r="AG1650" i="56"/>
  <c r="AG2870" i="56"/>
  <c r="AG1564" i="56"/>
  <c r="AG2784" i="56"/>
  <c r="AG1534" i="56"/>
  <c r="AG2754" i="56"/>
  <c r="AG1631" i="56"/>
  <c r="AG2851" i="56"/>
  <c r="AG1539" i="56"/>
  <c r="AG2759" i="56"/>
  <c r="AG1661" i="56"/>
  <c r="AG2881" i="56"/>
  <c r="AG1496" i="56"/>
  <c r="AG2716" i="56"/>
  <c r="AG1609" i="56"/>
  <c r="AG2829" i="56"/>
  <c r="AG1483" i="56"/>
  <c r="AG2703" i="56"/>
  <c r="AG1512" i="56"/>
  <c r="AG2732" i="56"/>
  <c r="AG1486" i="56"/>
  <c r="AG2706" i="56"/>
  <c r="AG1470" i="56"/>
  <c r="AG2690" i="56"/>
  <c r="AG1685" i="56"/>
  <c r="AG2905" i="56"/>
  <c r="AG1468" i="56"/>
  <c r="AG2688" i="56"/>
  <c r="AG1601" i="56"/>
  <c r="AG2821" i="56"/>
  <c r="AG1527" i="56"/>
  <c r="AG2747" i="56"/>
  <c r="AG1611" i="56"/>
  <c r="AG2831" i="56"/>
  <c r="AG1691" i="56"/>
  <c r="AG2911" i="56"/>
  <c r="AG1553" i="56"/>
  <c r="AG2773" i="56"/>
  <c r="AG1592" i="56"/>
  <c r="AG2812" i="56"/>
  <c r="AG1554" i="56"/>
  <c r="AG2774" i="56"/>
  <c r="AG1693" i="56"/>
  <c r="AG2913" i="56"/>
  <c r="AG1502" i="56"/>
  <c r="AG2722" i="56"/>
  <c r="AG1477" i="56"/>
  <c r="AG2697" i="56"/>
  <c r="AG1478" i="56"/>
  <c r="AG2698" i="56"/>
  <c r="AG1621" i="56"/>
  <c r="AG2841" i="56"/>
  <c r="AG1669" i="56"/>
  <c r="AG2889" i="56"/>
  <c r="AG1593" i="56"/>
  <c r="AG2813" i="56"/>
  <c r="AG1548" i="56"/>
  <c r="AG2768" i="56"/>
  <c r="AG1536" i="56"/>
  <c r="AG2756" i="56"/>
  <c r="AG1550" i="56"/>
  <c r="AG2770" i="56"/>
  <c r="AG1516" i="56"/>
  <c r="AG2736" i="56"/>
  <c r="AG1506" i="56"/>
  <c r="AG2726" i="56"/>
  <c r="AG1481" i="56"/>
  <c r="AG2701" i="56"/>
  <c r="AG1560" i="56"/>
  <c r="AG2780" i="56"/>
  <c r="AG1702" i="56"/>
  <c r="AG2922" i="56"/>
  <c r="AG1662" i="56"/>
  <c r="AG2882" i="56"/>
  <c r="AG1590" i="56"/>
  <c r="AG2810" i="56"/>
  <c r="AG1678" i="56"/>
  <c r="AG2898" i="56"/>
  <c r="AG1653" i="56"/>
  <c r="AG2873" i="56"/>
  <c r="AG2904" i="56"/>
  <c r="AG2864" i="56"/>
  <c r="AG2900" i="56"/>
  <c r="AG2800" i="56"/>
  <c r="AG2888" i="56"/>
  <c r="AG2912" i="56"/>
  <c r="AG2808" i="56"/>
  <c r="AG2860" i="56"/>
  <c r="AG2880" i="56"/>
  <c r="AG2848" i="56"/>
  <c r="AG2868" i="56"/>
  <c r="AG2924" i="56"/>
  <c r="AG2884" i="56"/>
  <c r="AG1672" i="56"/>
  <c r="AG1566" i="56"/>
  <c r="AG2786" i="56"/>
  <c r="AG1598" i="56"/>
  <c r="AG2818" i="56"/>
  <c r="AG1525" i="56"/>
  <c r="AG2745" i="56"/>
  <c r="AG1642" i="56"/>
  <c r="AG2862" i="56"/>
  <c r="AG1647" i="56"/>
  <c r="AG2867" i="56"/>
  <c r="AG1474" i="56"/>
  <c r="AG2694" i="56"/>
  <c r="AG1522" i="56"/>
  <c r="AG2742" i="56"/>
  <c r="AG1581" i="56"/>
  <c r="AG2801" i="56"/>
  <c r="AG1643" i="56"/>
  <c r="AG2863" i="56"/>
  <c r="AG1666" i="56"/>
  <c r="AG2886" i="56"/>
  <c r="AG1491" i="56"/>
  <c r="AG2711" i="56"/>
  <c r="AG1551" i="56"/>
  <c r="AG2771" i="56"/>
  <c r="AG1607" i="56"/>
  <c r="AG2827" i="56"/>
  <c r="AG1476" i="56"/>
  <c r="AG2696" i="56"/>
  <c r="AG1499" i="56"/>
  <c r="AG2719" i="56"/>
  <c r="AG1583" i="56"/>
  <c r="AG2803" i="56"/>
  <c r="AG1485" i="56"/>
  <c r="AG2705" i="56"/>
  <c r="AG1626" i="56"/>
  <c r="AG2846" i="56"/>
  <c r="AG1513" i="56"/>
  <c r="AG2733" i="56"/>
  <c r="AG1511" i="56"/>
  <c r="AG2731" i="56"/>
  <c r="AG1659" i="56"/>
  <c r="AG2879" i="56"/>
  <c r="AG1532" i="56"/>
  <c r="AG2752" i="56"/>
  <c r="AG1705" i="56"/>
  <c r="AG2925" i="56"/>
  <c r="AG1613" i="56"/>
  <c r="AG2833" i="56"/>
  <c r="AG1689" i="56"/>
  <c r="AG2909" i="56"/>
  <c r="AG1504" i="56"/>
  <c r="AG2724" i="56"/>
  <c r="AG1524" i="56"/>
  <c r="AG2744" i="56"/>
  <c r="AG1492" i="56"/>
  <c r="AG2712" i="56"/>
  <c r="AG1633" i="56"/>
  <c r="AG2853" i="56"/>
  <c r="AG1604" i="56"/>
  <c r="AG2824" i="56"/>
  <c r="AG1495" i="56"/>
  <c r="AG2715" i="56"/>
  <c r="AG1523" i="56"/>
  <c r="AG2743" i="56"/>
  <c r="AG1703" i="56"/>
  <c r="AG2923" i="56"/>
  <c r="AG1649" i="56"/>
  <c r="AG2869" i="56"/>
  <c r="AG1657" i="56"/>
  <c r="AG2877" i="56"/>
  <c r="AG1555" i="56"/>
  <c r="AG2775" i="56"/>
  <c r="AG1655" i="56"/>
  <c r="AG2875" i="56"/>
  <c r="AG1706" i="56"/>
  <c r="AG2926" i="56"/>
  <c r="AG1557" i="56"/>
  <c r="AG2777" i="56"/>
  <c r="AG1561" i="56"/>
  <c r="AG2781" i="56"/>
  <c r="AG1610" i="56"/>
  <c r="AG2830" i="56"/>
  <c r="AG1529" i="56"/>
  <c r="AG2749" i="56"/>
  <c r="AG1658" i="56"/>
  <c r="AG2878" i="56"/>
  <c r="AG1641" i="56"/>
  <c r="AG2861" i="56"/>
  <c r="AG1473" i="56"/>
  <c r="AG2693" i="56"/>
  <c r="AG1697" i="56"/>
  <c r="AG2917" i="56"/>
  <c r="AG1489" i="56"/>
  <c r="AG2709" i="56"/>
  <c r="AG1568" i="56"/>
  <c r="AG2788" i="56"/>
  <c r="AG1676" i="56"/>
  <c r="AG2896" i="56"/>
  <c r="AG1622" i="56"/>
  <c r="AG2842" i="56"/>
  <c r="AG1605" i="56"/>
  <c r="AG2825" i="56"/>
  <c r="AG1585" i="56"/>
  <c r="AG2805" i="56"/>
  <c r="AG1629" i="56"/>
  <c r="AG2849" i="56"/>
  <c r="AG1625" i="56"/>
  <c r="AG2845" i="56"/>
  <c r="AG1507" i="56"/>
  <c r="AG2727" i="56"/>
  <c r="AG1556" i="56"/>
  <c r="AG2776" i="56"/>
  <c r="AG1487" i="56"/>
  <c r="AG2707" i="56"/>
  <c r="AG1533" i="56"/>
  <c r="AG2753" i="56"/>
  <c r="AG1597" i="56"/>
  <c r="AG2817" i="56"/>
  <c r="AG1602" i="56"/>
  <c r="AG2822" i="56"/>
  <c r="AG1606" i="56"/>
  <c r="AG2826" i="56"/>
  <c r="AG1699" i="56"/>
  <c r="AG2919" i="56"/>
  <c r="AG1591" i="56"/>
  <c r="AG2811" i="56"/>
  <c r="AG1515" i="56"/>
  <c r="AG2735" i="56"/>
  <c r="AG1493" i="56"/>
  <c r="AG2713" i="56"/>
  <c r="AG1701" i="56"/>
  <c r="AG2921" i="56"/>
  <c r="AG1645" i="56"/>
  <c r="AG2865" i="56"/>
  <c r="AG1571" i="56"/>
  <c r="AG2791" i="56"/>
  <c r="AG1646" i="56"/>
  <c r="AG2866" i="56"/>
  <c r="AG1636" i="56"/>
  <c r="AG2856" i="56"/>
  <c r="AG1630" i="56"/>
  <c r="AG2850" i="56"/>
  <c r="AG1569" i="56"/>
  <c r="AG2789" i="56"/>
  <c r="AG1484" i="56"/>
  <c r="AG2704" i="56"/>
  <c r="AG1612" i="56"/>
  <c r="AG1594" i="56"/>
  <c r="AG2814" i="56"/>
  <c r="AG1619" i="56"/>
  <c r="AG2839" i="56"/>
  <c r="AG1472" i="56"/>
  <c r="AG2692" i="56"/>
  <c r="AG1667" i="56"/>
  <c r="AG2887" i="56"/>
  <c r="AG1679" i="56"/>
  <c r="AG2899" i="56"/>
  <c r="AG1576" i="56"/>
  <c r="AG2796" i="56"/>
  <c r="AG1663" i="56"/>
  <c r="AG2883" i="56"/>
  <c r="AG1687" i="56"/>
  <c r="AG2907" i="56"/>
  <c r="AG1674" i="56"/>
  <c r="AG2894" i="56"/>
  <c r="AG1537" i="56"/>
  <c r="AG2757" i="56"/>
  <c r="AG1547" i="56"/>
  <c r="AG2767" i="56"/>
  <c r="AG1639" i="56"/>
  <c r="AG2859" i="56"/>
  <c r="AG1582" i="56"/>
  <c r="AG2802" i="56"/>
  <c r="AG1471" i="56"/>
  <c r="AG2691" i="56"/>
  <c r="AG1520" i="56"/>
  <c r="AG2740" i="56"/>
  <c r="AG1617" i="56"/>
  <c r="AG2837" i="56"/>
  <c r="AG1673" i="56"/>
  <c r="AG2893" i="56"/>
  <c r="AG1682" i="56"/>
  <c r="AG2902" i="56"/>
  <c r="AG1615" i="56"/>
  <c r="AG2835" i="56"/>
  <c r="AG1469" i="56"/>
  <c r="AG2689" i="56"/>
  <c r="AG1530" i="56"/>
  <c r="AG2750" i="56"/>
  <c r="AG1623" i="56"/>
  <c r="AG2843" i="56"/>
  <c r="AG1552" i="56"/>
  <c r="AG2772" i="56"/>
  <c r="AG1494" i="56"/>
  <c r="AG2714" i="56"/>
  <c r="AG1573" i="56"/>
  <c r="AG2793" i="56"/>
  <c r="AG1538" i="56"/>
  <c r="AG2758" i="56"/>
  <c r="AG1475" i="56"/>
  <c r="AG2695" i="56"/>
  <c r="AG1575" i="56"/>
  <c r="AG2795" i="56"/>
  <c r="AG1519" i="56"/>
  <c r="AG2739" i="56"/>
  <c r="AG1480" i="56"/>
  <c r="AG2700" i="56"/>
  <c r="AG1603" i="56"/>
  <c r="AG2823" i="56"/>
  <c r="AG1572" i="56"/>
  <c r="AG2792" i="56"/>
  <c r="AG1526" i="56"/>
  <c r="AG2746" i="56"/>
  <c r="AG1503" i="56"/>
  <c r="AG2723" i="56"/>
  <c r="AG1531" i="56"/>
  <c r="AG2751" i="56"/>
  <c r="AG1671" i="56"/>
  <c r="AG2891" i="56"/>
  <c r="AG2816" i="56"/>
  <c r="AG2832" i="56"/>
  <c r="AG1651" i="56"/>
  <c r="AG2871" i="56"/>
  <c r="AG1528" i="56"/>
  <c r="AG2748" i="56"/>
  <c r="AG1677" i="56"/>
  <c r="AG2897" i="56"/>
  <c r="AG1637" i="56"/>
  <c r="AG2857" i="56"/>
  <c r="AG1498" i="56"/>
  <c r="AG2718" i="56"/>
  <c r="AG1567" i="56"/>
  <c r="AG2787" i="56"/>
  <c r="AG1505" i="56"/>
  <c r="AG2725" i="56"/>
  <c r="AG1510" i="56"/>
  <c r="AG2730" i="56"/>
  <c r="AG1501" i="56"/>
  <c r="AG2721" i="56"/>
  <c r="AG1559" i="56"/>
  <c r="AG2779" i="56"/>
  <c r="AG1517" i="56"/>
  <c r="AG2737" i="56"/>
  <c r="AG1618" i="56"/>
  <c r="AG2838" i="56"/>
  <c r="AG1488" i="56"/>
  <c r="AG2708" i="56"/>
  <c r="AG1558" i="56"/>
  <c r="AG2778" i="56"/>
  <c r="AG1681" i="56"/>
  <c r="AG2901" i="56"/>
  <c r="AG1549" i="56"/>
  <c r="AG2769" i="56"/>
  <c r="AG1578" i="56"/>
  <c r="AG2798" i="56"/>
  <c r="AG1544" i="56"/>
  <c r="AG2764" i="56"/>
  <c r="AG1540" i="56"/>
  <c r="AG2760" i="56"/>
  <c r="AG1543" i="56"/>
  <c r="AG2763" i="56"/>
  <c r="AG1634" i="56"/>
  <c r="AG2854" i="56"/>
  <c r="AG1518" i="56"/>
  <c r="AG2738" i="56"/>
  <c r="AG1665" i="56"/>
  <c r="AG2885" i="56"/>
  <c r="AG1565" i="56"/>
  <c r="AG2785" i="56"/>
  <c r="AG1500" i="56"/>
  <c r="AG2720" i="56"/>
  <c r="AG1521" i="56"/>
  <c r="AG2741" i="56"/>
  <c r="AG1589" i="56"/>
  <c r="AG2809" i="56"/>
  <c r="AG1490" i="56"/>
  <c r="AG2710" i="56"/>
  <c r="AG1545" i="56"/>
  <c r="AG2765" i="56"/>
  <c r="AG1595" i="56"/>
  <c r="AG2815" i="56"/>
  <c r="AG1542" i="56"/>
  <c r="AG2762" i="56"/>
  <c r="AG1707" i="56"/>
  <c r="AG2927" i="56"/>
  <c r="AG1635" i="56"/>
  <c r="AG2855" i="56"/>
  <c r="AG1675" i="56"/>
  <c r="AG2895" i="56"/>
  <c r="AG1562" i="56"/>
  <c r="AG2782" i="56"/>
  <c r="AG1627" i="56"/>
  <c r="AG2847" i="56"/>
  <c r="AG1482" i="56"/>
  <c r="AG2702" i="56"/>
  <c r="AG1509" i="56"/>
  <c r="AG2729" i="56"/>
  <c r="AG1570" i="56"/>
  <c r="AG2790" i="56"/>
  <c r="AG1535" i="56"/>
  <c r="AG2755" i="56"/>
  <c r="AG1696" i="56"/>
  <c r="AG2916" i="56"/>
  <c r="AG1584" i="56"/>
  <c r="AG2804" i="56"/>
  <c r="AG1616" i="56"/>
  <c r="AG2836" i="56"/>
  <c r="AG1638" i="56"/>
  <c r="AG2858" i="56"/>
  <c r="AG1690" i="56"/>
  <c r="AG2910" i="56"/>
  <c r="AG1497" i="56"/>
  <c r="AG2717" i="56"/>
  <c r="AG1599" i="56"/>
  <c r="AG2819" i="56"/>
  <c r="AG1695" i="56"/>
  <c r="AG2915" i="56"/>
  <c r="AG1541" i="56"/>
  <c r="AG2761" i="56"/>
  <c r="AG1683" i="56"/>
  <c r="AG2903" i="56"/>
  <c r="AG1652" i="56"/>
  <c r="AG2872" i="56"/>
  <c r="AG1632" i="56"/>
  <c r="AG2852" i="56"/>
  <c r="AG1608" i="56"/>
  <c r="AG2828" i="56"/>
  <c r="AG1688" i="56"/>
  <c r="AG1620" i="56"/>
  <c r="AG1698" i="56"/>
  <c r="AG2918" i="56"/>
  <c r="AG1600" i="56"/>
  <c r="AG1694" i="56"/>
  <c r="AG2914" i="56"/>
  <c r="AG1686" i="56"/>
  <c r="AG2906" i="56"/>
  <c r="AG1654" i="56"/>
  <c r="AG2874" i="56"/>
  <c r="AG1624" i="56"/>
  <c r="AG2844" i="56"/>
  <c r="AG1656" i="56"/>
  <c r="AG2876" i="56"/>
  <c r="AG1514" i="56"/>
  <c r="AG2734" i="56"/>
  <c r="U174" i="22"/>
  <c r="U116" i="22" s="1"/>
  <c r="O52" i="22" a="1"/>
  <c r="O52" i="22" s="1"/>
  <c r="AB54" i="22" a="1"/>
  <c r="AB54" i="22" s="1"/>
  <c r="S54" i="22" a="1"/>
  <c r="S54" i="22" s="1"/>
  <c r="W54" i="22" a="1"/>
  <c r="W54" i="22" s="1"/>
  <c r="AF54" i="22" a="1"/>
  <c r="AF54" i="22" s="1"/>
  <c r="AK54" i="22" a="1"/>
  <c r="AK54" i="22" s="1"/>
  <c r="AH54" i="22" a="1"/>
  <c r="AH54" i="22" s="1"/>
  <c r="Y54" i="22" a="1"/>
  <c r="Y54" i="22" s="1"/>
  <c r="V54" i="22" a="1"/>
  <c r="V54" i="22" s="1"/>
  <c r="U54" i="22" a="1"/>
  <c r="U54" i="22" s="1"/>
  <c r="Z54" i="22" a="1"/>
  <c r="Z54" i="22" s="1"/>
  <c r="AG54" i="22" a="1"/>
  <c r="AG54" i="22" s="1"/>
  <c r="X54" i="22" a="1"/>
  <c r="X54" i="22" s="1"/>
  <c r="AI54" i="22" a="1"/>
  <c r="AI54" i="22" s="1"/>
  <c r="AA54" i="22" a="1"/>
  <c r="AA54" i="22" s="1"/>
  <c r="AC54" i="22" a="1"/>
  <c r="AC54" i="22" s="1"/>
  <c r="T54" i="22" a="1"/>
  <c r="T54" i="22" s="1"/>
  <c r="AD54" i="22" a="1"/>
  <c r="AD54" i="22" s="1"/>
  <c r="AE54" i="22" a="1"/>
  <c r="AE54" i="22" s="1"/>
  <c r="R54" i="22" a="1"/>
  <c r="R54" i="22" s="1"/>
  <c r="Q54" i="22" a="1"/>
  <c r="Q54" i="22" s="1"/>
  <c r="AJ54" i="22" a="1"/>
  <c r="AJ54" i="22" s="1"/>
  <c r="M54" i="22" a="1"/>
  <c r="M54" i="22" s="1"/>
  <c r="M66" i="22" s="1"/>
  <c r="O54" i="22" a="1"/>
  <c r="O54" i="22" s="1"/>
  <c r="N54" i="22" a="1"/>
  <c r="N54" i="22" s="1"/>
  <c r="P136" i="22"/>
  <c r="P78" i="22" s="1"/>
  <c r="P138" i="22"/>
  <c r="P80" i="22" s="1"/>
  <c r="P137" i="22"/>
  <c r="P79" i="22" s="1"/>
  <c r="B20" i="1"/>
  <c r="F19" i="1"/>
  <c r="D19" i="1"/>
  <c r="E19" i="1" s="1"/>
  <c r="C19" i="1"/>
  <c r="Q137" i="22"/>
  <c r="Q79" i="22" s="1"/>
  <c r="Q138" i="22"/>
  <c r="Q80" i="22" s="1"/>
  <c r="AC3908" i="56" l="1"/>
  <c r="AC3945" i="56"/>
  <c r="AC4054" i="56"/>
  <c r="AC3982" i="56"/>
  <c r="AC3956" i="56"/>
  <c r="AC4067" i="56"/>
  <c r="AC3957" i="56"/>
  <c r="AC3993" i="56"/>
  <c r="AC3909" i="56"/>
  <c r="AC4048" i="56"/>
  <c r="AC3992" i="56"/>
  <c r="AE139" i="22"/>
  <c r="AE81" i="22" s="1"/>
  <c r="AB141" i="22"/>
  <c r="AB83" i="22" s="1"/>
  <c r="AB53" i="22" s="1" a="1"/>
  <c r="AB53" i="22" s="1"/>
  <c r="AC4022" i="56"/>
  <c r="AC3997" i="56"/>
  <c r="AC4056" i="56"/>
  <c r="AC4147" i="56"/>
  <c r="AC4035" i="56"/>
  <c r="AC4140" i="56"/>
  <c r="AC4005" i="56"/>
  <c r="AC4071" i="56"/>
  <c r="AC4127" i="56"/>
  <c r="AC4107" i="56"/>
  <c r="AC4052" i="56"/>
  <c r="AC4108" i="56"/>
  <c r="AC4138" i="56"/>
  <c r="AC4008" i="56"/>
  <c r="AC3919" i="56"/>
  <c r="AC4042" i="56"/>
  <c r="AC4116" i="56"/>
  <c r="AC3990" i="56"/>
  <c r="AC3988" i="56"/>
  <c r="AC4074" i="56"/>
  <c r="AC4097" i="56"/>
  <c r="AC3962" i="56"/>
  <c r="AC4092" i="56"/>
  <c r="AD4140" i="56"/>
  <c r="AC3937" i="56"/>
  <c r="AC4053" i="56"/>
  <c r="AD4040" i="56"/>
  <c r="AC3928" i="56"/>
  <c r="AC4114" i="56"/>
  <c r="AC4016" i="56"/>
  <c r="AD4128" i="56"/>
  <c r="AC3910" i="56"/>
  <c r="AC4086" i="56"/>
  <c r="AC3952" i="56"/>
  <c r="AC3960" i="56"/>
  <c r="AC3944" i="56"/>
  <c r="AC3918" i="56"/>
  <c r="AC3961" i="56"/>
  <c r="AC3998" i="56"/>
  <c r="AC4091" i="56"/>
  <c r="AC4034" i="56"/>
  <c r="AC4046" i="56"/>
  <c r="AC4045" i="56"/>
  <c r="AC3922" i="56"/>
  <c r="AC3983" i="56"/>
  <c r="AC4083" i="56"/>
  <c r="AC3964" i="56"/>
  <c r="AC4144" i="56"/>
  <c r="AC3913" i="56"/>
  <c r="AC3929" i="56"/>
  <c r="AC3936" i="56"/>
  <c r="AC4017" i="56"/>
  <c r="AC4014" i="56"/>
  <c r="AC4111" i="56"/>
  <c r="AC3971" i="56"/>
  <c r="AC3923" i="56"/>
  <c r="AC3946" i="56"/>
  <c r="AC3917" i="56"/>
  <c r="AC4117" i="56"/>
  <c r="AC4141" i="56"/>
  <c r="AC4104" i="56"/>
  <c r="AC4075" i="56"/>
  <c r="AC3967" i="56"/>
  <c r="AC4146" i="56"/>
  <c r="AC3939" i="56"/>
  <c r="AC3959" i="56"/>
  <c r="AC4093" i="56"/>
  <c r="AC4001" i="56"/>
  <c r="AC4023" i="56"/>
  <c r="AC4079" i="56"/>
  <c r="AC3938" i="56"/>
  <c r="AC3954" i="56"/>
  <c r="AC3984" i="56"/>
  <c r="AC3933" i="56"/>
  <c r="AC3966" i="56"/>
  <c r="AC3969" i="56"/>
  <c r="AC4061" i="56"/>
  <c r="AC3930" i="56"/>
  <c r="AC4089" i="56"/>
  <c r="AC4030" i="56"/>
  <c r="AC4036" i="56"/>
  <c r="AC4106" i="56"/>
  <c r="AC4068" i="56"/>
  <c r="AC4133" i="56"/>
  <c r="AC4132" i="56"/>
  <c r="AC4004" i="56"/>
  <c r="AC4072" i="56"/>
  <c r="AC3912" i="56"/>
  <c r="AC4000" i="56"/>
  <c r="AC3973" i="56"/>
  <c r="AC3947" i="56"/>
  <c r="AC3995" i="56"/>
  <c r="AC4059" i="56"/>
  <c r="AC4037" i="56"/>
  <c r="AC3976" i="56"/>
  <c r="AC4088" i="56"/>
  <c r="AC4041" i="56"/>
  <c r="AC4073" i="56"/>
  <c r="AC4006" i="56"/>
  <c r="AC4098" i="56"/>
  <c r="AC4066" i="56"/>
  <c r="AC4058" i="56"/>
  <c r="AC4110" i="56"/>
  <c r="AC4019" i="56"/>
  <c r="AC4010" i="56"/>
  <c r="AC4011" i="56"/>
  <c r="AC3955" i="56"/>
  <c r="AC3953" i="56"/>
  <c r="AC3985" i="56"/>
  <c r="AC3994" i="56"/>
  <c r="AC4128" i="56"/>
  <c r="AC3948" i="56"/>
  <c r="AC4015" i="56"/>
  <c r="AC4012" i="56"/>
  <c r="AC4051" i="56"/>
  <c r="AC4129" i="56"/>
  <c r="AC3958" i="56"/>
  <c r="AC3951" i="56"/>
  <c r="AC3965" i="56"/>
  <c r="AC3972" i="56"/>
  <c r="AC3949" i="56"/>
  <c r="AC3978" i="56"/>
  <c r="AC4069" i="56"/>
  <c r="AC4122" i="56"/>
  <c r="AC4143" i="56"/>
  <c r="AC3916" i="56"/>
  <c r="AD4112" i="56"/>
  <c r="AC3981" i="56"/>
  <c r="AC3963" i="56"/>
  <c r="AC4047" i="56"/>
  <c r="AC3987" i="56"/>
  <c r="AC3950" i="56"/>
  <c r="AC4077" i="56"/>
  <c r="AC3921" i="56"/>
  <c r="AC3926" i="56"/>
  <c r="AC3943" i="56"/>
  <c r="AC4139" i="56"/>
  <c r="AC3991" i="56"/>
  <c r="AC4094" i="56"/>
  <c r="AC4029" i="56"/>
  <c r="AC3980" i="56"/>
  <c r="AC3920" i="56"/>
  <c r="AC3932" i="56"/>
  <c r="AC3914" i="56"/>
  <c r="AC4057" i="56"/>
  <c r="AC4126" i="56"/>
  <c r="AC4080" i="56"/>
  <c r="AC3970" i="56"/>
  <c r="AC4025" i="56"/>
  <c r="AC3977" i="56"/>
  <c r="AC4026" i="56"/>
  <c r="AC4124" i="56"/>
  <c r="AC4136" i="56"/>
  <c r="AC4040" i="56"/>
  <c r="AC4049" i="56"/>
  <c r="AC4118" i="56"/>
  <c r="AC4078" i="56"/>
  <c r="AC3974" i="56"/>
  <c r="AC4043" i="56"/>
  <c r="AC4121" i="56"/>
  <c r="AC4002" i="56"/>
  <c r="AC4134" i="56"/>
  <c r="AC3925" i="56"/>
  <c r="AC4123" i="56"/>
  <c r="AC4095" i="56"/>
  <c r="AC3931" i="56"/>
  <c r="AC4090" i="56"/>
  <c r="AC4103" i="56"/>
  <c r="AC3968" i="56"/>
  <c r="AC4070" i="56"/>
  <c r="AC4112" i="56"/>
  <c r="AC3989" i="56"/>
  <c r="AC4142" i="56"/>
  <c r="AC3942" i="56"/>
  <c r="AC3999" i="56"/>
  <c r="AC3924" i="56"/>
  <c r="AC4020" i="56"/>
  <c r="AC4064" i="56"/>
  <c r="AC4099" i="56"/>
  <c r="AC4039" i="56"/>
  <c r="AC4087" i="56"/>
  <c r="AC4060" i="56"/>
  <c r="AC4084" i="56"/>
  <c r="AC4076" i="56"/>
  <c r="AC4085" i="56"/>
  <c r="AC4130" i="56"/>
  <c r="AC4082" i="56"/>
  <c r="AC4100" i="56"/>
  <c r="AC3940" i="56"/>
  <c r="AC3975" i="56"/>
  <c r="AC4081" i="56"/>
  <c r="AC4145" i="56"/>
  <c r="AC4024" i="56"/>
  <c r="AC4028" i="56"/>
  <c r="AC4032" i="56"/>
  <c r="AC4137" i="56"/>
  <c r="AC3941" i="56"/>
  <c r="AC4119" i="56"/>
  <c r="AC3986" i="56"/>
  <c r="AC4125" i="56"/>
  <c r="AC4009" i="56"/>
  <c r="AC3911" i="56"/>
  <c r="AC3927" i="56"/>
  <c r="AC4062" i="56"/>
  <c r="AC4003" i="56"/>
  <c r="AC4065" i="56"/>
  <c r="AC4096" i="56"/>
  <c r="AC4055" i="56"/>
  <c r="AC4050" i="56"/>
  <c r="AC4102" i="56"/>
  <c r="AC4021" i="56"/>
  <c r="AC4135" i="56"/>
  <c r="AC4044" i="56"/>
  <c r="AC4038" i="56"/>
  <c r="AC3979" i="56"/>
  <c r="AC4120" i="56"/>
  <c r="AD4060" i="56"/>
  <c r="AC4113" i="56"/>
  <c r="AC4018" i="56"/>
  <c r="AC4031" i="56"/>
  <c r="AC3935" i="56"/>
  <c r="AC3934" i="56"/>
  <c r="AC4063" i="56"/>
  <c r="AC4131" i="56"/>
  <c r="AC4007" i="56"/>
  <c r="AC3915" i="56"/>
  <c r="AC3996" i="56"/>
  <c r="AB3907" i="56"/>
  <c r="AC4115" i="56"/>
  <c r="AE2807" i="56"/>
  <c r="AE1587" i="56"/>
  <c r="Z2" i="59"/>
  <c r="AI2075" i="56"/>
  <c r="AC4027" i="56"/>
  <c r="W5" i="59"/>
  <c r="AF1467" i="56"/>
  <c r="AC174" i="22"/>
  <c r="AC116" i="22" s="1"/>
  <c r="AG2687" i="56"/>
  <c r="AH3985" i="56"/>
  <c r="AH1545" i="56"/>
  <c r="AH2765" i="56"/>
  <c r="AH1592" i="56"/>
  <c r="AH4032" i="56"/>
  <c r="AH2812" i="56"/>
  <c r="AH1692" i="56"/>
  <c r="AH4132" i="56"/>
  <c r="AH2912" i="56"/>
  <c r="AH4051" i="56"/>
  <c r="AH1611" i="56"/>
  <c r="AH2831" i="56"/>
  <c r="AH1518" i="56"/>
  <c r="AH3958" i="56"/>
  <c r="AH2738" i="56"/>
  <c r="AH3910" i="56"/>
  <c r="AH1470" i="56"/>
  <c r="AH2690" i="56"/>
  <c r="AH1486" i="56"/>
  <c r="AH3926" i="56"/>
  <c r="AH2706" i="56"/>
  <c r="AH3960" i="56"/>
  <c r="AH1520" i="56"/>
  <c r="AH2740" i="56"/>
  <c r="AH1547" i="56"/>
  <c r="AH3987" i="56"/>
  <c r="AH2767" i="56"/>
  <c r="AH4007" i="56"/>
  <c r="AH1567" i="56"/>
  <c r="AH2787" i="56"/>
  <c r="AH1579" i="56"/>
  <c r="AH4019" i="56"/>
  <c r="AH2799" i="56"/>
  <c r="AH1528" i="56"/>
  <c r="AH3968" i="56"/>
  <c r="AH2748" i="56"/>
  <c r="AH3947" i="56"/>
  <c r="AH1507" i="56"/>
  <c r="AH2727" i="56"/>
  <c r="AH4045" i="56"/>
  <c r="AH1605" i="56"/>
  <c r="AH2825" i="56"/>
  <c r="AH4082" i="56"/>
  <c r="AH1642" i="56"/>
  <c r="AH2862" i="56"/>
  <c r="AH1624" i="56"/>
  <c r="AH4064" i="56"/>
  <c r="AH2844" i="56"/>
  <c r="AH4126" i="56"/>
  <c r="AH1686" i="56"/>
  <c r="AH2906" i="56"/>
  <c r="AH1590" i="56"/>
  <c r="AH4030" i="56"/>
  <c r="AH2810" i="56"/>
  <c r="AH4102" i="56"/>
  <c r="AH1662" i="56"/>
  <c r="AH2882" i="56"/>
  <c r="AH4008" i="56"/>
  <c r="AH1568" i="56"/>
  <c r="AH2788" i="56"/>
  <c r="AH3972" i="56"/>
  <c r="AH1532" i="56"/>
  <c r="AH2752" i="56"/>
  <c r="AH4023" i="56"/>
  <c r="AH1583" i="56"/>
  <c r="AH2803" i="56"/>
  <c r="AH1535" i="56"/>
  <c r="AH3975" i="56"/>
  <c r="AH2755" i="56"/>
  <c r="AH4033" i="56"/>
  <c r="AH1593" i="56"/>
  <c r="AH2813" i="56"/>
  <c r="AH1502" i="56"/>
  <c r="AH3942" i="56"/>
  <c r="AH2722" i="56"/>
  <c r="AH1691" i="56"/>
  <c r="AH4131" i="56"/>
  <c r="AH2911" i="56"/>
  <c r="AH1543" i="56"/>
  <c r="AH3983" i="56"/>
  <c r="AH2763" i="56"/>
  <c r="AH3984" i="56"/>
  <c r="AH1544" i="56"/>
  <c r="AH2764" i="56"/>
  <c r="AH4020" i="56"/>
  <c r="AH1580" i="56"/>
  <c r="AH2800" i="56"/>
  <c r="AH1661" i="56"/>
  <c r="AH4101" i="56"/>
  <c r="AH2881" i="56"/>
  <c r="AH4004" i="56"/>
  <c r="AH1564" i="56"/>
  <c r="AH2784" i="56"/>
  <c r="AH4090" i="56"/>
  <c r="AH1650" i="56"/>
  <c r="AH2870" i="56"/>
  <c r="AH3999" i="56"/>
  <c r="AH1559" i="56"/>
  <c r="AH2779" i="56"/>
  <c r="AH1674" i="56"/>
  <c r="AH4114" i="56"/>
  <c r="AH2894" i="56"/>
  <c r="AH1479" i="56"/>
  <c r="AH3919" i="56"/>
  <c r="AH2699" i="56"/>
  <c r="AH4015" i="56"/>
  <c r="AH1575" i="56"/>
  <c r="AH2795" i="56"/>
  <c r="AH3946" i="56"/>
  <c r="AH1506" i="56"/>
  <c r="AH2726" i="56"/>
  <c r="AH3949" i="56"/>
  <c r="AH1509" i="56"/>
  <c r="AH2729" i="56"/>
  <c r="AH3956" i="56"/>
  <c r="AH1516" i="56"/>
  <c r="AH2736" i="56"/>
  <c r="AH3990" i="56"/>
  <c r="AH1550" i="56"/>
  <c r="AH2770" i="56"/>
  <c r="AH4067" i="56"/>
  <c r="AH1627" i="56"/>
  <c r="AH2847" i="56"/>
  <c r="AH3976" i="56"/>
  <c r="AH1536" i="56"/>
  <c r="AH2756" i="56"/>
  <c r="AH1538" i="56"/>
  <c r="AH3978" i="56"/>
  <c r="AH2758" i="56"/>
  <c r="AH1621" i="56"/>
  <c r="AH4061" i="56"/>
  <c r="AH2841" i="56"/>
  <c r="AH1707" i="56"/>
  <c r="AH4147" i="56"/>
  <c r="AH2927" i="56"/>
  <c r="AH3917" i="56"/>
  <c r="AH1477" i="56"/>
  <c r="AH2697" i="56"/>
  <c r="AH3992" i="56"/>
  <c r="AH1552" i="56"/>
  <c r="AH2772" i="56"/>
  <c r="AH1588" i="56"/>
  <c r="AH4028" i="56"/>
  <c r="AH2808" i="56"/>
  <c r="AH1693" i="56"/>
  <c r="AH4133" i="56"/>
  <c r="AH2913" i="56"/>
  <c r="AH3994" i="56"/>
  <c r="AH1554" i="56"/>
  <c r="AH2774" i="56"/>
  <c r="AH3940" i="56"/>
  <c r="AH1500" i="56"/>
  <c r="AH2720" i="56"/>
  <c r="AH1565" i="56"/>
  <c r="AH4005" i="56"/>
  <c r="AH2785" i="56"/>
  <c r="AH3993" i="56"/>
  <c r="AH1553" i="56"/>
  <c r="AH2773" i="56"/>
  <c r="AH4105" i="56"/>
  <c r="AH1665" i="56"/>
  <c r="AH2885" i="56"/>
  <c r="AH4122" i="56"/>
  <c r="AH1682" i="56"/>
  <c r="AH2902" i="56"/>
  <c r="AH1601" i="56"/>
  <c r="AH4041" i="56"/>
  <c r="AH2821" i="56"/>
  <c r="AH1549" i="56"/>
  <c r="AH3989" i="56"/>
  <c r="AH2769" i="56"/>
  <c r="AH3998" i="56"/>
  <c r="AH1558" i="56"/>
  <c r="AH2778" i="56"/>
  <c r="AH1639" i="56"/>
  <c r="AH4079" i="56"/>
  <c r="AH2859" i="56"/>
  <c r="AH3974" i="56"/>
  <c r="AH1534" i="56"/>
  <c r="AH2754" i="56"/>
  <c r="AH3950" i="56"/>
  <c r="AH1510" i="56"/>
  <c r="AH2730" i="56"/>
  <c r="AH1687" i="56"/>
  <c r="AH4127" i="56"/>
  <c r="AH2907" i="56"/>
  <c r="AH1663" i="56"/>
  <c r="AH4103" i="56"/>
  <c r="AH2883" i="56"/>
  <c r="AH4016" i="56"/>
  <c r="AH1576" i="56"/>
  <c r="AH2796" i="56"/>
  <c r="AH3948" i="56"/>
  <c r="AH1508" i="56"/>
  <c r="AH2728" i="56"/>
  <c r="AH1646" i="56"/>
  <c r="AH4086" i="56"/>
  <c r="AH2866" i="56"/>
  <c r="AH4069" i="56"/>
  <c r="AH1629" i="56"/>
  <c r="AH2849" i="56"/>
  <c r="AH4001" i="56"/>
  <c r="AH1561" i="56"/>
  <c r="AH2781" i="56"/>
  <c r="AH4089" i="56"/>
  <c r="AH1649" i="56"/>
  <c r="AH2869" i="56"/>
  <c r="AH4143" i="56"/>
  <c r="AH1703" i="56"/>
  <c r="AH2923" i="56"/>
  <c r="AH1633" i="56"/>
  <c r="AH4073" i="56"/>
  <c r="AH2853" i="56"/>
  <c r="AH1705" i="56"/>
  <c r="AH4145" i="56"/>
  <c r="AH2925" i="56"/>
  <c r="AH4099" i="56"/>
  <c r="AH1659" i="56"/>
  <c r="AH2879" i="56"/>
  <c r="AH4106" i="56"/>
  <c r="AH1666" i="56"/>
  <c r="AH2886" i="56"/>
  <c r="AH4083" i="56"/>
  <c r="AH1643" i="56"/>
  <c r="AH2863" i="56"/>
  <c r="AH3962" i="56"/>
  <c r="AH1522" i="56"/>
  <c r="AH2742" i="56"/>
  <c r="AH3981" i="56"/>
  <c r="AH1541" i="56"/>
  <c r="AH2761" i="56"/>
  <c r="AH4135" i="56"/>
  <c r="AH1695" i="56"/>
  <c r="AH2915" i="56"/>
  <c r="AH4128" i="56"/>
  <c r="AH1688" i="56"/>
  <c r="AH2908" i="56"/>
  <c r="AH4118" i="56"/>
  <c r="AH1678" i="56"/>
  <c r="AH2898" i="56"/>
  <c r="AH4142" i="56"/>
  <c r="AH1702" i="56"/>
  <c r="AH2922" i="56"/>
  <c r="AH3971" i="56"/>
  <c r="AH1531" i="56"/>
  <c r="AH2751" i="56"/>
  <c r="AH4043" i="56"/>
  <c r="AH1603" i="56"/>
  <c r="AH2823" i="56"/>
  <c r="AH4034" i="56"/>
  <c r="AH1594" i="56"/>
  <c r="AH2814" i="56"/>
  <c r="AH1484" i="56"/>
  <c r="AH3924" i="56"/>
  <c r="AH2704" i="56"/>
  <c r="AH1571" i="56"/>
  <c r="AH4011" i="56"/>
  <c r="AH2791" i="56"/>
  <c r="AH1701" i="56"/>
  <c r="AH4141" i="56"/>
  <c r="AH2921" i="56"/>
  <c r="AH4046" i="56"/>
  <c r="AH1606" i="56"/>
  <c r="AH2826" i="56"/>
  <c r="AH1625" i="56"/>
  <c r="AH4065" i="56"/>
  <c r="AH2845" i="56"/>
  <c r="AH4062" i="56"/>
  <c r="AH1622" i="56"/>
  <c r="AH2842" i="56"/>
  <c r="AH1557" i="56"/>
  <c r="AH3997" i="56"/>
  <c r="AH2777" i="56"/>
  <c r="AH4095" i="56"/>
  <c r="AH1655" i="56"/>
  <c r="AH2875" i="56"/>
  <c r="AH4066" i="56"/>
  <c r="AH1626" i="56"/>
  <c r="AH2846" i="56"/>
  <c r="AH1607" i="56"/>
  <c r="AH4047" i="56"/>
  <c r="AH2827" i="56"/>
  <c r="AH4087" i="56"/>
  <c r="AH1647" i="56"/>
  <c r="AH2867" i="56"/>
  <c r="AH1600" i="56"/>
  <c r="AH4040" i="56"/>
  <c r="AH2820" i="56"/>
  <c r="AH1653" i="56"/>
  <c r="AH4093" i="56"/>
  <c r="AH2873" i="56"/>
  <c r="AH4144" i="56"/>
  <c r="AH1704" i="56"/>
  <c r="AH2924" i="56"/>
  <c r="AH4063" i="56"/>
  <c r="AH1623" i="56"/>
  <c r="AH2843" i="56"/>
  <c r="AH1530" i="56"/>
  <c r="AH3970" i="56"/>
  <c r="AH2750" i="56"/>
  <c r="AH1685" i="56"/>
  <c r="AH4125" i="56"/>
  <c r="AH2905" i="56"/>
  <c r="AH1578" i="56"/>
  <c r="AH4018" i="56"/>
  <c r="AH2798" i="56"/>
  <c r="AH3941" i="56"/>
  <c r="AH1501" i="56"/>
  <c r="AH2721" i="56"/>
  <c r="AH4124" i="56"/>
  <c r="AH1684" i="56"/>
  <c r="AH2904" i="56"/>
  <c r="AH3986" i="56"/>
  <c r="AH1546" i="56"/>
  <c r="AH2766" i="56"/>
  <c r="AH4094" i="56"/>
  <c r="AH1654" i="56"/>
  <c r="AH2874" i="56"/>
  <c r="AH4134" i="56"/>
  <c r="AH1694" i="56"/>
  <c r="AH2914" i="56"/>
  <c r="AH1671" i="56"/>
  <c r="AH4111" i="56"/>
  <c r="AH2891" i="56"/>
  <c r="AH1503" i="56"/>
  <c r="AH3943" i="56"/>
  <c r="AH2723" i="56"/>
  <c r="AH4010" i="56"/>
  <c r="AH1570" i="56"/>
  <c r="AH2790" i="56"/>
  <c r="AH4088" i="56"/>
  <c r="AH1648" i="56"/>
  <c r="AH2868" i="56"/>
  <c r="AH4068" i="56"/>
  <c r="AH1628" i="56"/>
  <c r="AH2848" i="56"/>
  <c r="AH1670" i="56"/>
  <c r="AH4110" i="56"/>
  <c r="AH2890" i="56"/>
  <c r="AH1677" i="56"/>
  <c r="AH4117" i="56"/>
  <c r="AH2897" i="56"/>
  <c r="AH4084" i="56"/>
  <c r="AH1644" i="56"/>
  <c r="AH2864" i="56"/>
  <c r="AH4014" i="56"/>
  <c r="AH1574" i="56"/>
  <c r="AH2794" i="56"/>
  <c r="AH4091" i="56"/>
  <c r="AH1651" i="56"/>
  <c r="AH2871" i="56"/>
  <c r="AH1497" i="56"/>
  <c r="AH3937" i="56"/>
  <c r="AH2717" i="56"/>
  <c r="AH4009" i="56"/>
  <c r="AH1569" i="56"/>
  <c r="AH2789" i="56"/>
  <c r="AH3933" i="56"/>
  <c r="AH1493" i="56"/>
  <c r="AH2713" i="56"/>
  <c r="AH1533" i="56"/>
  <c r="AH3973" i="56"/>
  <c r="AH2753" i="56"/>
  <c r="AH3963" i="56"/>
  <c r="AH1523" i="56"/>
  <c r="AH2743" i="56"/>
  <c r="AH1551" i="56"/>
  <c r="AH3991" i="56"/>
  <c r="AH2771" i="56"/>
  <c r="AH4021" i="56"/>
  <c r="AH1581" i="56"/>
  <c r="AH2801" i="56"/>
  <c r="AH1525" i="56"/>
  <c r="AH3965" i="56"/>
  <c r="AH2745" i="56"/>
  <c r="AH4140" i="56"/>
  <c r="AH1700" i="56"/>
  <c r="AH2920" i="56"/>
  <c r="AH4072" i="56"/>
  <c r="AH1632" i="56"/>
  <c r="AH2852" i="56"/>
  <c r="AH1652" i="56"/>
  <c r="AH4092" i="56"/>
  <c r="AH2872" i="56"/>
  <c r="AH1683" i="56"/>
  <c r="AH4123" i="56"/>
  <c r="AH2903" i="56"/>
  <c r="AH4039" i="56"/>
  <c r="AH1599" i="56"/>
  <c r="AH2819" i="56"/>
  <c r="AH4036" i="56"/>
  <c r="AH1596" i="56"/>
  <c r="AH2816" i="56"/>
  <c r="AH4024" i="56"/>
  <c r="AH1584" i="56"/>
  <c r="AH2804" i="56"/>
  <c r="AH1526" i="56"/>
  <c r="AH3966" i="56"/>
  <c r="AH2746" i="56"/>
  <c r="AH4012" i="56"/>
  <c r="AH1572" i="56"/>
  <c r="AH2792" i="56"/>
  <c r="AH3920" i="56"/>
  <c r="AH1480" i="56"/>
  <c r="AH2700" i="56"/>
  <c r="AH4076" i="56"/>
  <c r="AH1636" i="56"/>
  <c r="AH2856" i="56"/>
  <c r="AH3955" i="56"/>
  <c r="AH1515" i="56"/>
  <c r="AH2735" i="56"/>
  <c r="AH4037" i="56"/>
  <c r="AH1597" i="56"/>
  <c r="AH2817" i="56"/>
  <c r="AH3929" i="56"/>
  <c r="AH1489" i="56"/>
  <c r="AH2709" i="56"/>
  <c r="AH4098" i="56"/>
  <c r="AH1658" i="56"/>
  <c r="AH2878" i="56"/>
  <c r="AH1657" i="56"/>
  <c r="AH4097" i="56"/>
  <c r="AH2877" i="56"/>
  <c r="AH3932" i="56"/>
  <c r="AH1492" i="56"/>
  <c r="AH2712" i="56"/>
  <c r="AH1499" i="56"/>
  <c r="AH3939" i="56"/>
  <c r="AH2719" i="56"/>
  <c r="AH3916" i="56"/>
  <c r="AH1476" i="56"/>
  <c r="AH2696" i="56"/>
  <c r="AH1656" i="56"/>
  <c r="AH4096" i="56"/>
  <c r="AH2876" i="56"/>
  <c r="AH1560" i="56"/>
  <c r="AH4000" i="56"/>
  <c r="AH2780" i="56"/>
  <c r="AH1669" i="56"/>
  <c r="AH4109" i="56"/>
  <c r="AH2889" i="56"/>
  <c r="AH1542" i="56"/>
  <c r="AH3982" i="56"/>
  <c r="AH2762" i="56"/>
  <c r="AH3930" i="56"/>
  <c r="AH1490" i="56"/>
  <c r="AH2710" i="56"/>
  <c r="AH3961" i="56"/>
  <c r="AH1521" i="56"/>
  <c r="AH2741" i="56"/>
  <c r="AH1615" i="56"/>
  <c r="AH4055" i="56"/>
  <c r="AH2835" i="56"/>
  <c r="AH1617" i="56"/>
  <c r="AH4057" i="56"/>
  <c r="AH2837" i="56"/>
  <c r="AH3923" i="56"/>
  <c r="AH1483" i="56"/>
  <c r="AH2703" i="56"/>
  <c r="AH1471" i="56"/>
  <c r="AH3911" i="56"/>
  <c r="AH2691" i="56"/>
  <c r="AH1496" i="56"/>
  <c r="AH3936" i="56"/>
  <c r="AH2716" i="56"/>
  <c r="AH1680" i="56"/>
  <c r="AH4120" i="56"/>
  <c r="AH2900" i="56"/>
  <c r="AH1498" i="56"/>
  <c r="AH3938" i="56"/>
  <c r="AH2718" i="56"/>
  <c r="AH1612" i="56"/>
  <c r="AH4052" i="56"/>
  <c r="AH2832" i="56"/>
  <c r="AH4085" i="56"/>
  <c r="AH1645" i="56"/>
  <c r="AH2865" i="56"/>
  <c r="AH1602" i="56"/>
  <c r="AH4042" i="56"/>
  <c r="AH2822" i="56"/>
  <c r="AH4116" i="56"/>
  <c r="AH1676" i="56"/>
  <c r="AH2896" i="56"/>
  <c r="AH4146" i="56"/>
  <c r="AH1706" i="56"/>
  <c r="AH2926" i="56"/>
  <c r="AH1524" i="56"/>
  <c r="AH3964" i="56"/>
  <c r="AH2744" i="56"/>
  <c r="AH1513" i="56"/>
  <c r="AH3953" i="56"/>
  <c r="AH2733" i="56"/>
  <c r="AH1474" i="56"/>
  <c r="AH3914" i="56"/>
  <c r="AH2694" i="56"/>
  <c r="AH4078" i="56"/>
  <c r="AH1638" i="56"/>
  <c r="AH2858" i="56"/>
  <c r="AH4056" i="56"/>
  <c r="AH1616" i="56"/>
  <c r="AH2836" i="56"/>
  <c r="AH1630" i="56"/>
  <c r="AH4070" i="56"/>
  <c r="AH2850" i="56"/>
  <c r="AH1641" i="56"/>
  <c r="AH4081" i="56"/>
  <c r="AH2861" i="56"/>
  <c r="AH1613" i="56"/>
  <c r="AH4053" i="56"/>
  <c r="AH2833" i="56"/>
  <c r="AH4038" i="56"/>
  <c r="AH1598" i="56"/>
  <c r="AH2818" i="56"/>
  <c r="AH1696" i="56"/>
  <c r="AH4136" i="56"/>
  <c r="AH2916" i="56"/>
  <c r="AH4075" i="56"/>
  <c r="AH1635" i="56"/>
  <c r="AH2855" i="56"/>
  <c r="AH3967" i="56"/>
  <c r="AH1527" i="56"/>
  <c r="AH2747" i="56"/>
  <c r="AH1540" i="56"/>
  <c r="AH3980" i="56"/>
  <c r="AH2760" i="56"/>
  <c r="AH1673" i="56"/>
  <c r="AH4113" i="56"/>
  <c r="AH2893" i="56"/>
  <c r="AH3952" i="56"/>
  <c r="AH1512" i="56"/>
  <c r="AH2732" i="56"/>
  <c r="AH1668" i="56"/>
  <c r="AH4108" i="56"/>
  <c r="AH2888" i="56"/>
  <c r="AH4071" i="56"/>
  <c r="AH1631" i="56"/>
  <c r="AH2851" i="56"/>
  <c r="AH3928" i="56"/>
  <c r="AH1488" i="56"/>
  <c r="AH2708" i="56"/>
  <c r="AH1618" i="56"/>
  <c r="AH4058" i="56"/>
  <c r="AH2838" i="56"/>
  <c r="AH3945" i="56"/>
  <c r="AH1505" i="56"/>
  <c r="AH2725" i="56"/>
  <c r="AH3915" i="56"/>
  <c r="AH1475" i="56"/>
  <c r="AH2695" i="56"/>
  <c r="AH3921" i="56"/>
  <c r="AH1481" i="56"/>
  <c r="AH2701" i="56"/>
  <c r="AH1482" i="56"/>
  <c r="AH3922" i="56"/>
  <c r="AH2702" i="56"/>
  <c r="AH1562" i="56"/>
  <c r="AH4002" i="56"/>
  <c r="AH2782" i="56"/>
  <c r="AH3988" i="56"/>
  <c r="AH1548" i="56"/>
  <c r="AH2768" i="56"/>
  <c r="AH1675" i="56"/>
  <c r="AH4115" i="56"/>
  <c r="AH2895" i="56"/>
  <c r="AH4013" i="56"/>
  <c r="AH1573" i="56"/>
  <c r="AH2793" i="56"/>
  <c r="AH3934" i="56"/>
  <c r="AH1494" i="56"/>
  <c r="AH2714" i="56"/>
  <c r="AH1660" i="56"/>
  <c r="AH4100" i="56"/>
  <c r="AH2880" i="56"/>
  <c r="AH1478" i="56"/>
  <c r="AH3918" i="56"/>
  <c r="AH2698" i="56"/>
  <c r="AH1595" i="56"/>
  <c r="AH4035" i="56"/>
  <c r="AH2815" i="56"/>
  <c r="AH1640" i="56"/>
  <c r="AH4080" i="56"/>
  <c r="AH2860" i="56"/>
  <c r="AH1589" i="56"/>
  <c r="AH4029" i="56"/>
  <c r="AH2809" i="56"/>
  <c r="AH3909" i="56"/>
  <c r="AH1469" i="56"/>
  <c r="AH2689" i="56"/>
  <c r="AH4074" i="56"/>
  <c r="AH1634" i="56"/>
  <c r="AH2854" i="56"/>
  <c r="AH3908" i="56"/>
  <c r="AH1468" i="56"/>
  <c r="AH2688" i="56"/>
  <c r="AH4121" i="56"/>
  <c r="AH1681" i="56"/>
  <c r="AH2901" i="56"/>
  <c r="AH4049" i="56"/>
  <c r="AH1609" i="56"/>
  <c r="AH2829" i="56"/>
  <c r="AH4022" i="56"/>
  <c r="AH1582" i="56"/>
  <c r="AH2802" i="56"/>
  <c r="AH3979" i="56"/>
  <c r="AH1539" i="56"/>
  <c r="AH2759" i="56"/>
  <c r="AH3957" i="56"/>
  <c r="AH1517" i="56"/>
  <c r="AH2737" i="56"/>
  <c r="AH1537" i="56"/>
  <c r="AH3977" i="56"/>
  <c r="AH2757" i="56"/>
  <c r="AH4003" i="56"/>
  <c r="AH1563" i="56"/>
  <c r="AH2783" i="56"/>
  <c r="AH1614" i="56"/>
  <c r="AH4054" i="56"/>
  <c r="AH2834" i="56"/>
  <c r="AH1577" i="56"/>
  <c r="AH4017" i="56"/>
  <c r="AH2797" i="56"/>
  <c r="AH4026" i="56"/>
  <c r="AH1586" i="56"/>
  <c r="AH2806" i="56"/>
  <c r="AH1637" i="56"/>
  <c r="AH4077" i="56"/>
  <c r="AH2857" i="56"/>
  <c r="AH1679" i="56"/>
  <c r="AH4119" i="56"/>
  <c r="AH2899" i="56"/>
  <c r="AH1667" i="56"/>
  <c r="AH4107" i="56"/>
  <c r="AH2887" i="56"/>
  <c r="AH1472" i="56"/>
  <c r="AH3912" i="56"/>
  <c r="AH2692" i="56"/>
  <c r="AH1619" i="56"/>
  <c r="AH4059" i="56"/>
  <c r="AH2839" i="56"/>
  <c r="AH1487" i="56"/>
  <c r="AH3927" i="56"/>
  <c r="AH2707" i="56"/>
  <c r="AH3996" i="56"/>
  <c r="AH1556" i="56"/>
  <c r="AH2776" i="56"/>
  <c r="AH3913" i="56"/>
  <c r="AH1473" i="56"/>
  <c r="AH2693" i="56"/>
  <c r="AH3969" i="56"/>
  <c r="AH1529" i="56"/>
  <c r="AH2749" i="56"/>
  <c r="AH1555" i="56"/>
  <c r="AH3995" i="56"/>
  <c r="AH2775" i="56"/>
  <c r="AH1495" i="56"/>
  <c r="AH3935" i="56"/>
  <c r="AH2715" i="56"/>
  <c r="AH1604" i="56"/>
  <c r="AH4044" i="56"/>
  <c r="AH2824" i="56"/>
  <c r="AH4129" i="56"/>
  <c r="AH1689" i="56"/>
  <c r="AH2909" i="56"/>
  <c r="AH1485" i="56"/>
  <c r="AH3925" i="56"/>
  <c r="AH2705" i="56"/>
  <c r="AH1491" i="56"/>
  <c r="AH3931" i="56"/>
  <c r="AH2711" i="56"/>
  <c r="AH1664" i="56"/>
  <c r="AH4104" i="56"/>
  <c r="AH2884" i="56"/>
  <c r="AH1698" i="56"/>
  <c r="AH4138" i="56"/>
  <c r="AH2918" i="56"/>
  <c r="AH4060" i="56"/>
  <c r="AH1620" i="56"/>
  <c r="AH2840" i="56"/>
  <c r="AH3954" i="56"/>
  <c r="AH1514" i="56"/>
  <c r="AH2734" i="56"/>
  <c r="AH4112" i="56"/>
  <c r="AH1672" i="56"/>
  <c r="AH2892" i="56"/>
  <c r="AH4048" i="56"/>
  <c r="AH1608" i="56"/>
  <c r="AH2828" i="56"/>
  <c r="AH4130" i="56"/>
  <c r="AH1690" i="56"/>
  <c r="AH2910" i="56"/>
  <c r="AH3959" i="56"/>
  <c r="AH1519" i="56"/>
  <c r="AH2739" i="56"/>
  <c r="AH4031" i="56"/>
  <c r="AH1591" i="56"/>
  <c r="AH2811" i="56"/>
  <c r="AH4139" i="56"/>
  <c r="AH1699" i="56"/>
  <c r="AH2919" i="56"/>
  <c r="AH4025" i="56"/>
  <c r="AH1585" i="56"/>
  <c r="AH2805" i="56"/>
  <c r="AH4137" i="56"/>
  <c r="AH1697" i="56"/>
  <c r="AH2917" i="56"/>
  <c r="AH4050" i="56"/>
  <c r="AH1610" i="56"/>
  <c r="AH2830" i="56"/>
  <c r="AH3944" i="56"/>
  <c r="AH1504" i="56"/>
  <c r="AH2724" i="56"/>
  <c r="AH3951" i="56"/>
  <c r="AH1511" i="56"/>
  <c r="AH2731" i="56"/>
  <c r="AH4006" i="56"/>
  <c r="AH1566" i="56"/>
  <c r="AH2786" i="56"/>
  <c r="Y173" i="22"/>
  <c r="Y115" i="22" s="1"/>
  <c r="U172" i="22"/>
  <c r="Y172" i="22"/>
  <c r="Y114" i="22" s="1"/>
  <c r="AE172" i="22"/>
  <c r="AE114" i="22" s="1"/>
  <c r="AH172" i="22"/>
  <c r="AH114" i="22" s="1"/>
  <c r="P173" i="22"/>
  <c r="P115" i="22" s="1"/>
  <c r="Z172" i="22"/>
  <c r="Z114" i="22" s="1"/>
  <c r="AA174" i="22"/>
  <c r="AA116" i="22" s="1"/>
  <c r="R174" i="22"/>
  <c r="R116" i="22" s="1"/>
  <c r="Z174" i="22"/>
  <c r="Z116" i="22" s="1"/>
  <c r="Q174" i="22"/>
  <c r="Q116" i="22" s="1"/>
  <c r="AK174" i="22"/>
  <c r="AK116" i="22" s="1"/>
  <c r="AG174" i="22"/>
  <c r="AG116" i="22" s="1"/>
  <c r="Y174" i="22"/>
  <c r="Y116" i="22" s="1"/>
  <c r="P52" i="22" a="1"/>
  <c r="P52" i="22" s="1"/>
  <c r="Q136" i="22"/>
  <c r="Q78" i="22" s="1"/>
  <c r="B21" i="1"/>
  <c r="F20" i="1"/>
  <c r="D20" i="1"/>
  <c r="E20" i="1" s="1"/>
  <c r="C20" i="1"/>
  <c r="AD3945" i="56" l="1"/>
  <c r="AD4067" i="56"/>
  <c r="AD3956" i="56"/>
  <c r="AD3909" i="56"/>
  <c r="AD3993" i="56"/>
  <c r="AD4048" i="56"/>
  <c r="AD3957" i="56"/>
  <c r="AD4054" i="56"/>
  <c r="AD3908" i="56"/>
  <c r="AD3992" i="56"/>
  <c r="AD3982" i="56"/>
  <c r="AK172" i="22"/>
  <c r="AK114" i="22" s="1"/>
  <c r="AE140" i="22"/>
  <c r="AE82" i="22" s="1"/>
  <c r="AA141" i="22"/>
  <c r="AA83" i="22" s="1"/>
  <c r="AA53" i="22" s="1" a="1"/>
  <c r="AA53" i="22" s="1"/>
  <c r="AF139" i="22"/>
  <c r="AF81" i="22" s="1"/>
  <c r="AD3974" i="56"/>
  <c r="AD3966" i="56"/>
  <c r="AD4026" i="56"/>
  <c r="AD4078" i="56"/>
  <c r="AD4134" i="56"/>
  <c r="AD4125" i="56"/>
  <c r="AD3965" i="56"/>
  <c r="AD3916" i="56"/>
  <c r="AD4050" i="56"/>
  <c r="AD4116" i="56"/>
  <c r="AD3996" i="56"/>
  <c r="AD4070" i="56"/>
  <c r="AD3960" i="56"/>
  <c r="AD3950" i="56"/>
  <c r="AD3983" i="56"/>
  <c r="AD4024" i="56"/>
  <c r="AD4130" i="56"/>
  <c r="AD3910" i="56"/>
  <c r="AD4080" i="56"/>
  <c r="AD4084" i="56"/>
  <c r="AD4146" i="56"/>
  <c r="AD4137" i="56"/>
  <c r="AD3947" i="56"/>
  <c r="AD4076" i="56"/>
  <c r="AD4016" i="56"/>
  <c r="AD3980" i="56"/>
  <c r="AD4092" i="56"/>
  <c r="AD3954" i="56"/>
  <c r="AD4019" i="56"/>
  <c r="AD3951" i="56"/>
  <c r="AD3943" i="56"/>
  <c r="AC3907" i="56"/>
  <c r="AD3926" i="56"/>
  <c r="AD4037" i="56"/>
  <c r="AD3932" i="56"/>
  <c r="AD3961" i="56"/>
  <c r="AD3994" i="56"/>
  <c r="AD3988" i="56"/>
  <c r="AD4142" i="56"/>
  <c r="AD4044" i="56"/>
  <c r="AD4117" i="56"/>
  <c r="AD3967" i="56"/>
  <c r="AD3917" i="56"/>
  <c r="AD4021" i="56"/>
  <c r="AD4047" i="56"/>
  <c r="AD4057" i="56"/>
  <c r="AD3934" i="56"/>
  <c r="AD3941" i="56"/>
  <c r="AD4075" i="56"/>
  <c r="AD4017" i="56"/>
  <c r="AD3979" i="56"/>
  <c r="AD3976" i="56"/>
  <c r="AD4006" i="56"/>
  <c r="AD4099" i="56"/>
  <c r="AD4073" i="56"/>
  <c r="AD4046" i="56"/>
  <c r="AD3971" i="56"/>
  <c r="AD4077" i="56"/>
  <c r="AD4002" i="56"/>
  <c r="AD4094" i="56"/>
  <c r="AD4004" i="56"/>
  <c r="AD4030" i="56"/>
  <c r="AD4093" i="56"/>
  <c r="AD3963" i="56"/>
  <c r="AD3938" i="56"/>
  <c r="AD4072" i="56"/>
  <c r="AD4041" i="56"/>
  <c r="AD3942" i="56"/>
  <c r="AD4020" i="56"/>
  <c r="AD4028" i="56"/>
  <c r="AD4087" i="56"/>
  <c r="AD4023" i="56"/>
  <c r="AD4097" i="56"/>
  <c r="AD4098" i="56"/>
  <c r="AD4045" i="56"/>
  <c r="AD3933" i="56"/>
  <c r="AD3924" i="56"/>
  <c r="AD4127" i="56"/>
  <c r="AD4113" i="56"/>
  <c r="AD4013" i="56"/>
  <c r="AD3959" i="56"/>
  <c r="AD3999" i="56"/>
  <c r="AD3958" i="56"/>
  <c r="AD3985" i="56"/>
  <c r="AD3922" i="56"/>
  <c r="AD3948" i="56"/>
  <c r="AD3990" i="56"/>
  <c r="AD3973" i="56"/>
  <c r="AD4058" i="56"/>
  <c r="AD4126" i="56"/>
  <c r="AD4131" i="56"/>
  <c r="AD4061" i="56"/>
  <c r="AD4100" i="56"/>
  <c r="AD4038" i="56"/>
  <c r="AD3939" i="56"/>
  <c r="AD4001" i="56"/>
  <c r="AD4008" i="56"/>
  <c r="AD3927" i="56"/>
  <c r="AD3955" i="56"/>
  <c r="AD4009" i="56"/>
  <c r="AD4103" i="56"/>
  <c r="AD4122" i="56"/>
  <c r="AD3978" i="56"/>
  <c r="AD4111" i="56"/>
  <c r="AD4074" i="56"/>
  <c r="AD3937" i="56"/>
  <c r="AD4138" i="56"/>
  <c r="AD4132" i="56"/>
  <c r="AD3944" i="56"/>
  <c r="AD4042" i="56"/>
  <c r="AD4091" i="56"/>
  <c r="AD4064" i="56"/>
  <c r="AD3919" i="56"/>
  <c r="AD4068" i="56"/>
  <c r="AD3953" i="56"/>
  <c r="AD3968" i="56"/>
  <c r="AD4029" i="56"/>
  <c r="AD3986" i="56"/>
  <c r="AD4049" i="56"/>
  <c r="AD4108" i="56"/>
  <c r="AD3998" i="56"/>
  <c r="AD4012" i="56"/>
  <c r="AD4032" i="56"/>
  <c r="AD4033" i="56"/>
  <c r="AD4102" i="56"/>
  <c r="AD4104" i="56"/>
  <c r="AD4082" i="56"/>
  <c r="AD4089" i="56"/>
  <c r="AD3969" i="56"/>
  <c r="AD4062" i="56"/>
  <c r="AD4141" i="56"/>
  <c r="AD4059" i="56"/>
  <c r="AD4114" i="56"/>
  <c r="AD4079" i="56"/>
  <c r="AD4015" i="56"/>
  <c r="AD4052" i="56"/>
  <c r="AD4121" i="56"/>
  <c r="AD3930" i="56"/>
  <c r="AD3949" i="56"/>
  <c r="AD4135" i="56"/>
  <c r="AD4071" i="56"/>
  <c r="AD4144" i="56"/>
  <c r="AD4139" i="56"/>
  <c r="AD3964" i="56"/>
  <c r="AD4056" i="56"/>
  <c r="AD4110" i="56"/>
  <c r="AD3936" i="56"/>
  <c r="AD4106" i="56"/>
  <c r="AD4145" i="56"/>
  <c r="AD3935" i="56"/>
  <c r="AD4031" i="56"/>
  <c r="AD4034" i="56"/>
  <c r="AD3920" i="56"/>
  <c r="AD4007" i="56"/>
  <c r="AD3928" i="56"/>
  <c r="AD4105" i="56"/>
  <c r="AD4096" i="56"/>
  <c r="AD4051" i="56"/>
  <c r="AD3918" i="56"/>
  <c r="AD4088" i="56"/>
  <c r="AD3962" i="56"/>
  <c r="AD4095" i="56"/>
  <c r="AD3913" i="56"/>
  <c r="AD4069" i="56"/>
  <c r="AD4085" i="56"/>
  <c r="AD3912" i="56"/>
  <c r="AD3987" i="56"/>
  <c r="AD4055" i="56"/>
  <c r="AD3915" i="56"/>
  <c r="AD3989" i="56"/>
  <c r="AD4010" i="56"/>
  <c r="AD4039" i="56"/>
  <c r="AD4003" i="56"/>
  <c r="AD4000" i="56"/>
  <c r="AD4014" i="56"/>
  <c r="AD4090" i="56"/>
  <c r="AD3923" i="56"/>
  <c r="AD3921" i="56"/>
  <c r="AD4120" i="56"/>
  <c r="AD3925" i="56"/>
  <c r="AD4129" i="56"/>
  <c r="AD4143" i="56"/>
  <c r="AD4043" i="56"/>
  <c r="AD3940" i="56"/>
  <c r="AD3946" i="56"/>
  <c r="AD3931" i="56"/>
  <c r="AD4053" i="56"/>
  <c r="AD4005" i="56"/>
  <c r="AD4109" i="56"/>
  <c r="AD4118" i="56"/>
  <c r="AD3991" i="56"/>
  <c r="AD3997" i="56"/>
  <c r="AD3929" i="56"/>
  <c r="AD4065" i="56"/>
  <c r="AD4086" i="56"/>
  <c r="AD4119" i="56"/>
  <c r="AD4022" i="56"/>
  <c r="AD3970" i="56"/>
  <c r="AD3984" i="56"/>
  <c r="AD4147" i="56"/>
  <c r="AD4136" i="56"/>
  <c r="AD3981" i="56"/>
  <c r="AD4101" i="56"/>
  <c r="AD4124" i="56"/>
  <c r="AD3972" i="56"/>
  <c r="AD4036" i="56"/>
  <c r="AD4133" i="56"/>
  <c r="AD3914" i="56"/>
  <c r="AD3995" i="56"/>
  <c r="AD4081" i="56"/>
  <c r="AD4025" i="56"/>
  <c r="AD4011" i="56"/>
  <c r="AD4107" i="56"/>
  <c r="AD3911" i="56"/>
  <c r="AD4063" i="56"/>
  <c r="AD4018" i="56"/>
  <c r="AD4035" i="56"/>
  <c r="AD3975" i="56"/>
  <c r="AD4123" i="56"/>
  <c r="AD3952" i="56"/>
  <c r="AD4083" i="56"/>
  <c r="AD4066" i="56"/>
  <c r="AD3977" i="56"/>
  <c r="AD4115" i="56"/>
  <c r="AF140" i="22"/>
  <c r="AF82" i="22" s="1"/>
  <c r="AA2" i="59"/>
  <c r="AJ2075" i="56"/>
  <c r="AF1587" i="56"/>
  <c r="AF2807" i="56"/>
  <c r="AD4027" i="56"/>
  <c r="X5" i="59"/>
  <c r="U62" i="22" a="1"/>
  <c r="U62" i="22" s="1"/>
  <c r="U114" i="22"/>
  <c r="AG1467" i="56"/>
  <c r="Y62" i="22" a="1"/>
  <c r="Y62" i="22" s="1"/>
  <c r="AK62" i="22" a="1"/>
  <c r="AK62" i="22" s="1"/>
  <c r="Q52" i="22" a="1"/>
  <c r="Q52" i="22" s="1"/>
  <c r="Z62" i="22" a="1"/>
  <c r="Z62" i="22" s="1"/>
  <c r="Q173" i="22"/>
  <c r="Q115" i="22" s="1"/>
  <c r="AH2687" i="56"/>
  <c r="AI1531" i="56"/>
  <c r="AI3971" i="56"/>
  <c r="AI2751" i="56"/>
  <c r="AI3974" i="56"/>
  <c r="AI1534" i="56"/>
  <c r="AI2754" i="56"/>
  <c r="AI1693" i="56"/>
  <c r="AI4133" i="56"/>
  <c r="AI2913" i="56"/>
  <c r="AI1548" i="56"/>
  <c r="AI3988" i="56"/>
  <c r="AI2768" i="56"/>
  <c r="AI4074" i="56"/>
  <c r="AI1634" i="56"/>
  <c r="AI2854" i="56"/>
  <c r="AI3965" i="56"/>
  <c r="AI1525" i="56"/>
  <c r="AI2745" i="56"/>
  <c r="AI3916" i="56"/>
  <c r="AI1476" i="56"/>
  <c r="AI2696" i="56"/>
  <c r="AI3932" i="56"/>
  <c r="AI1492" i="56"/>
  <c r="AI2712" i="56"/>
  <c r="AI4131" i="56"/>
  <c r="AI1691" i="56"/>
  <c r="AI2911" i="56"/>
  <c r="AI3955" i="56"/>
  <c r="AI1515" i="56"/>
  <c r="AI2735" i="56"/>
  <c r="AI3966" i="56"/>
  <c r="AI1526" i="56"/>
  <c r="AI2746" i="56"/>
  <c r="AI1661" i="56"/>
  <c r="AI4101" i="56"/>
  <c r="AI2881" i="56"/>
  <c r="AI3942" i="56"/>
  <c r="AI1502" i="56"/>
  <c r="AI2722" i="56"/>
  <c r="AI1600" i="56"/>
  <c r="AI4040" i="56"/>
  <c r="AI2820" i="56"/>
  <c r="AI1503" i="56"/>
  <c r="AI3943" i="56"/>
  <c r="AI2723" i="56"/>
  <c r="AI4082" i="56"/>
  <c r="AI1642" i="56"/>
  <c r="AI2862" i="56"/>
  <c r="AI1483" i="56"/>
  <c r="AI3923" i="56"/>
  <c r="AI2703" i="56"/>
  <c r="AI1532" i="56"/>
  <c r="AI3972" i="56"/>
  <c r="AI2752" i="56"/>
  <c r="AI1657" i="56"/>
  <c r="AI4097" i="56"/>
  <c r="AI2877" i="56"/>
  <c r="AI1527" i="56"/>
  <c r="AI3967" i="56"/>
  <c r="AI2747" i="56"/>
  <c r="AI4069" i="56"/>
  <c r="AI1629" i="56"/>
  <c r="AI2849" i="56"/>
  <c r="AI1577" i="56"/>
  <c r="AI4017" i="56"/>
  <c r="AI2797" i="56"/>
  <c r="AI1614" i="56"/>
  <c r="AI4054" i="56"/>
  <c r="AI2834" i="56"/>
  <c r="AI1510" i="56"/>
  <c r="AI3950" i="56"/>
  <c r="AI2730" i="56"/>
  <c r="AI1537" i="56"/>
  <c r="AI3977" i="56"/>
  <c r="AI2757" i="56"/>
  <c r="AI3998" i="56"/>
  <c r="AI1558" i="56"/>
  <c r="AI2778" i="56"/>
  <c r="AI4022" i="56"/>
  <c r="AI1582" i="56"/>
  <c r="AI2802" i="56"/>
  <c r="AI1609" i="56"/>
  <c r="AI4049" i="56"/>
  <c r="AI2829" i="56"/>
  <c r="AI1518" i="56"/>
  <c r="AI3958" i="56"/>
  <c r="AI2738" i="56"/>
  <c r="AI1490" i="56"/>
  <c r="AI3930" i="56"/>
  <c r="AI2710" i="56"/>
  <c r="AI3917" i="56"/>
  <c r="AI1477" i="56"/>
  <c r="AI2697" i="56"/>
  <c r="AI1627" i="56"/>
  <c r="AI4067" i="56"/>
  <c r="AI2847" i="56"/>
  <c r="AI1509" i="56"/>
  <c r="AI3949" i="56"/>
  <c r="AI2729" i="56"/>
  <c r="AI1575" i="56"/>
  <c r="AI4015" i="56"/>
  <c r="AI2795" i="56"/>
  <c r="AI4020" i="56"/>
  <c r="AI1580" i="56"/>
  <c r="AI2800" i="56"/>
  <c r="AI1595" i="56"/>
  <c r="AI4035" i="56"/>
  <c r="AI2815" i="56"/>
  <c r="AI1628" i="56"/>
  <c r="AI4068" i="56"/>
  <c r="AI2848" i="56"/>
  <c r="AI1506" i="56"/>
  <c r="AI3946" i="56"/>
  <c r="AI2726" i="56"/>
  <c r="AI3939" i="56"/>
  <c r="AI1499" i="56"/>
  <c r="AI2719" i="56"/>
  <c r="AI1658" i="56"/>
  <c r="AI4098" i="56"/>
  <c r="AI2878" i="56"/>
  <c r="AI1599" i="56"/>
  <c r="AI4039" i="56"/>
  <c r="AI2819" i="56"/>
  <c r="AI3953" i="56"/>
  <c r="AI1513" i="56"/>
  <c r="AI2733" i="56"/>
  <c r="AI4110" i="56"/>
  <c r="AI1670" i="56"/>
  <c r="AI2890" i="56"/>
  <c r="AI3999" i="56"/>
  <c r="AI1559" i="56"/>
  <c r="AI2779" i="56"/>
  <c r="AI1520" i="56"/>
  <c r="AI3960" i="56"/>
  <c r="AI2740" i="56"/>
  <c r="AI1485" i="56"/>
  <c r="AI3925" i="56"/>
  <c r="AI2705" i="56"/>
  <c r="AI1473" i="56"/>
  <c r="AI3913" i="56"/>
  <c r="AI2693" i="56"/>
  <c r="AI4009" i="56"/>
  <c r="AI1569" i="56"/>
  <c r="AI2789" i="56"/>
  <c r="AI1684" i="56"/>
  <c r="AI4124" i="56"/>
  <c r="AI2904" i="56"/>
  <c r="AI4084" i="56"/>
  <c r="AI1644" i="56"/>
  <c r="AI2864" i="56"/>
  <c r="AI1505" i="56"/>
  <c r="AI3945" i="56"/>
  <c r="AI2725" i="56"/>
  <c r="AI4021" i="56"/>
  <c r="AI1581" i="56"/>
  <c r="AI2801" i="56"/>
  <c r="AI4032" i="56"/>
  <c r="AI1592" i="56"/>
  <c r="AI2812" i="56"/>
  <c r="AI1545" i="56"/>
  <c r="AI3985" i="56"/>
  <c r="AI2765" i="56"/>
  <c r="AI1648" i="56"/>
  <c r="AI4088" i="56"/>
  <c r="AI2868" i="56"/>
  <c r="AI1655" i="56"/>
  <c r="AI4095" i="56"/>
  <c r="AI2875" i="56"/>
  <c r="AI1641" i="56"/>
  <c r="AI4081" i="56"/>
  <c r="AI2861" i="56"/>
  <c r="AI1697" i="56"/>
  <c r="AI4137" i="56"/>
  <c r="AI2917" i="56"/>
  <c r="AI1484" i="56"/>
  <c r="AI3924" i="56"/>
  <c r="AI2704" i="56"/>
  <c r="AI1638" i="56"/>
  <c r="AI4078" i="56"/>
  <c r="AI2858" i="56"/>
  <c r="AI1695" i="56"/>
  <c r="AI4135" i="56"/>
  <c r="AI2915" i="56"/>
  <c r="AI4073" i="56"/>
  <c r="AI1633" i="56"/>
  <c r="AI2853" i="56"/>
  <c r="AI1703" i="56"/>
  <c r="AI4143" i="56"/>
  <c r="AI2923" i="56"/>
  <c r="AI3947" i="56"/>
  <c r="AI1507" i="56"/>
  <c r="AI2727" i="56"/>
  <c r="AI4016" i="56"/>
  <c r="AI1576" i="56"/>
  <c r="AI2796" i="56"/>
  <c r="AI1663" i="56"/>
  <c r="AI4103" i="56"/>
  <c r="AI2883" i="56"/>
  <c r="AI1687" i="56"/>
  <c r="AI4127" i="56"/>
  <c r="AI2907" i="56"/>
  <c r="AI1680" i="56"/>
  <c r="AI4120" i="56"/>
  <c r="AI2900" i="56"/>
  <c r="AI4063" i="56"/>
  <c r="AI1623" i="56"/>
  <c r="AI2843" i="56"/>
  <c r="AI1588" i="56"/>
  <c r="AI4028" i="56"/>
  <c r="AI2808" i="56"/>
  <c r="AI1707" i="56"/>
  <c r="AI4147" i="56"/>
  <c r="AI2927" i="56"/>
  <c r="AI1669" i="56"/>
  <c r="AI4109" i="56"/>
  <c r="AI2889" i="56"/>
  <c r="AI4144" i="56"/>
  <c r="AI1704" i="56"/>
  <c r="AI2924" i="56"/>
  <c r="AI1619" i="56"/>
  <c r="AI4059" i="56"/>
  <c r="AI2839" i="56"/>
  <c r="AI4003" i="56"/>
  <c r="AI1563" i="56"/>
  <c r="AI2783" i="56"/>
  <c r="AI1681" i="56"/>
  <c r="AI4121" i="56"/>
  <c r="AI2901" i="56"/>
  <c r="AI1701" i="56"/>
  <c r="AI4141" i="56"/>
  <c r="AI2921" i="56"/>
  <c r="AI1524" i="56"/>
  <c r="AI3964" i="56"/>
  <c r="AI2744" i="56"/>
  <c r="AI1533" i="56"/>
  <c r="AI3973" i="56"/>
  <c r="AI2753" i="56"/>
  <c r="AI1674" i="56"/>
  <c r="AI4114" i="56"/>
  <c r="AI2894" i="56"/>
  <c r="AI1618" i="56"/>
  <c r="AI4058" i="56"/>
  <c r="AI2838" i="56"/>
  <c r="AI1631" i="56"/>
  <c r="AI4071" i="56"/>
  <c r="AI2851" i="56"/>
  <c r="AI4113" i="56"/>
  <c r="AI1673" i="56"/>
  <c r="AI2893" i="56"/>
  <c r="AI1626" i="56"/>
  <c r="AI4066" i="56"/>
  <c r="AI2846" i="56"/>
  <c r="AI3944" i="56"/>
  <c r="AI1504" i="56"/>
  <c r="AI2724" i="56"/>
  <c r="AI1678" i="56"/>
  <c r="AI4118" i="56"/>
  <c r="AI2898" i="56"/>
  <c r="AI1608" i="56"/>
  <c r="AI4048" i="56"/>
  <c r="AI2828" i="56"/>
  <c r="AI4060" i="56"/>
  <c r="AI1620" i="56"/>
  <c r="AI2840" i="56"/>
  <c r="AI1705" i="56"/>
  <c r="AI4145" i="56"/>
  <c r="AI2925" i="56"/>
  <c r="AI3989" i="56"/>
  <c r="AI1549" i="56"/>
  <c r="AI2769" i="56"/>
  <c r="AI1530" i="56"/>
  <c r="AI3970" i="56"/>
  <c r="AI2750" i="56"/>
  <c r="AI4061" i="56"/>
  <c r="AI1621" i="56"/>
  <c r="AI2841" i="56"/>
  <c r="AI4115" i="56"/>
  <c r="AI1675" i="56"/>
  <c r="AI2895" i="56"/>
  <c r="AI3908" i="56"/>
  <c r="AI1468" i="56"/>
  <c r="AI2688" i="56"/>
  <c r="AI1479" i="56"/>
  <c r="AI3919" i="56"/>
  <c r="AI2699" i="56"/>
  <c r="AI1617" i="56"/>
  <c r="AI4057" i="56"/>
  <c r="AI2837" i="56"/>
  <c r="AI4006" i="56"/>
  <c r="AI1566" i="56"/>
  <c r="AI2786" i="56"/>
  <c r="AI1512" i="56"/>
  <c r="AI3952" i="56"/>
  <c r="AI2732" i="56"/>
  <c r="AI1662" i="56"/>
  <c r="AI4102" i="56"/>
  <c r="AI2882" i="56"/>
  <c r="AI1561" i="56"/>
  <c r="AI4001" i="56"/>
  <c r="AI2781" i="56"/>
  <c r="AI3941" i="56"/>
  <c r="AI1501" i="56"/>
  <c r="AI2721" i="56"/>
  <c r="AI3910" i="56"/>
  <c r="AI1470" i="56"/>
  <c r="AI2690" i="56"/>
  <c r="AI3982" i="56"/>
  <c r="AI1542" i="56"/>
  <c r="AI2762" i="56"/>
  <c r="AI1598" i="56"/>
  <c r="AI4038" i="56"/>
  <c r="AI2818" i="56"/>
  <c r="AI1585" i="56"/>
  <c r="AI4025" i="56"/>
  <c r="AI2805" i="56"/>
  <c r="AI1699" i="56"/>
  <c r="AI4139" i="56"/>
  <c r="AI2919" i="56"/>
  <c r="AI4011" i="56"/>
  <c r="AI1571" i="56"/>
  <c r="AI2791" i="56"/>
  <c r="AI1603" i="56"/>
  <c r="AI4043" i="56"/>
  <c r="AI2823" i="56"/>
  <c r="AI1649" i="56"/>
  <c r="AI4089" i="56"/>
  <c r="AI2869" i="56"/>
  <c r="AI1529" i="56"/>
  <c r="AI3969" i="56"/>
  <c r="AI2749" i="56"/>
  <c r="AI1556" i="56"/>
  <c r="AI3996" i="56"/>
  <c r="AI2776" i="56"/>
  <c r="AI1646" i="56"/>
  <c r="AI4086" i="56"/>
  <c r="AI2866" i="56"/>
  <c r="AI1667" i="56"/>
  <c r="AI4107" i="56"/>
  <c r="AI2887" i="56"/>
  <c r="AI4119" i="56"/>
  <c r="AI1679" i="56"/>
  <c r="AI2899" i="56"/>
  <c r="AI3926" i="56"/>
  <c r="AI1486" i="56"/>
  <c r="AI2706" i="56"/>
  <c r="AI1682" i="56"/>
  <c r="AI4122" i="56"/>
  <c r="AI2902" i="56"/>
  <c r="AI1665" i="56"/>
  <c r="AI4105" i="56"/>
  <c r="AI2885" i="56"/>
  <c r="AI4136" i="56"/>
  <c r="AI1696" i="56"/>
  <c r="AI2916" i="56"/>
  <c r="AI4004" i="56"/>
  <c r="AI1564" i="56"/>
  <c r="AI2784" i="56"/>
  <c r="AI1573" i="56"/>
  <c r="AI4013" i="56"/>
  <c r="AI2793" i="56"/>
  <c r="AI1656" i="56"/>
  <c r="AI4096" i="56"/>
  <c r="AI2876" i="56"/>
  <c r="AI4070" i="56"/>
  <c r="AI1630" i="56"/>
  <c r="AI2850" i="56"/>
  <c r="AI1671" i="56"/>
  <c r="AI4111" i="56"/>
  <c r="AI2891" i="56"/>
  <c r="AI4052" i="56"/>
  <c r="AI1612" i="56"/>
  <c r="AI2832" i="56"/>
  <c r="AI1650" i="56"/>
  <c r="AI4090" i="56"/>
  <c r="AI2870" i="56"/>
  <c r="AI1635" i="56"/>
  <c r="AI4075" i="56"/>
  <c r="AI2855" i="56"/>
  <c r="AI1511" i="56"/>
  <c r="AI3951" i="56"/>
  <c r="AI2731" i="56"/>
  <c r="AI1572" i="56"/>
  <c r="AI4012" i="56"/>
  <c r="AI2792" i="56"/>
  <c r="AI4036" i="56"/>
  <c r="AI1596" i="56"/>
  <c r="AI2816" i="56"/>
  <c r="AI4072" i="56"/>
  <c r="AI1632" i="56"/>
  <c r="AI2852" i="56"/>
  <c r="AI4138" i="56"/>
  <c r="AI1698" i="56"/>
  <c r="AI2918" i="56"/>
  <c r="AI1491" i="56"/>
  <c r="AI3931" i="56"/>
  <c r="AI2711" i="56"/>
  <c r="AI1555" i="56"/>
  <c r="AI3995" i="56"/>
  <c r="AI2775" i="56"/>
  <c r="AI3927" i="56"/>
  <c r="AI1487" i="56"/>
  <c r="AI2707" i="56"/>
  <c r="AI1497" i="56"/>
  <c r="AI3937" i="56"/>
  <c r="AI2717" i="56"/>
  <c r="AI1651" i="56"/>
  <c r="AI4091" i="56"/>
  <c r="AI2871" i="56"/>
  <c r="AI3909" i="56"/>
  <c r="AI1469" i="56"/>
  <c r="AI2689" i="56"/>
  <c r="AI1589" i="56"/>
  <c r="AI2809" i="56"/>
  <c r="AI4029" i="56"/>
  <c r="AI1597" i="56"/>
  <c r="AI4037" i="56"/>
  <c r="AI2817" i="56"/>
  <c r="AI4128" i="56"/>
  <c r="AI1688" i="56"/>
  <c r="AI2908" i="56"/>
  <c r="AI4062" i="56"/>
  <c r="AI1622" i="56"/>
  <c r="AI2842" i="56"/>
  <c r="AI4065" i="56"/>
  <c r="AI1625" i="56"/>
  <c r="AI2845" i="56"/>
  <c r="AI1606" i="56"/>
  <c r="AI4046" i="56"/>
  <c r="AI2826" i="56"/>
  <c r="AI1659" i="56"/>
  <c r="AI4099" i="56"/>
  <c r="AI2879" i="56"/>
  <c r="AI1602" i="56"/>
  <c r="AI4042" i="56"/>
  <c r="AI2822" i="56"/>
  <c r="AI1508" i="56"/>
  <c r="AI3948" i="56"/>
  <c r="AI2728" i="56"/>
  <c r="AI1639" i="56"/>
  <c r="AI4079" i="56"/>
  <c r="AI2859" i="56"/>
  <c r="AI1496" i="56"/>
  <c r="AI3936" i="56"/>
  <c r="AI2716" i="56"/>
  <c r="AI3911" i="56"/>
  <c r="AI1471" i="56"/>
  <c r="AI2691" i="56"/>
  <c r="AI4018" i="56"/>
  <c r="AI1578" i="56"/>
  <c r="AI2798" i="56"/>
  <c r="AI4055" i="56"/>
  <c r="AI1615" i="56"/>
  <c r="AI2835" i="56"/>
  <c r="AI1500" i="56"/>
  <c r="AI3940" i="56"/>
  <c r="AI2720" i="56"/>
  <c r="AI1552" i="56"/>
  <c r="AI3992" i="56"/>
  <c r="AI2772" i="56"/>
  <c r="AI1536" i="56"/>
  <c r="AI3976" i="56"/>
  <c r="AI2756" i="56"/>
  <c r="AI1570" i="56"/>
  <c r="AI4010" i="56"/>
  <c r="AI2790" i="56"/>
  <c r="AI4077" i="56"/>
  <c r="AI1637" i="56"/>
  <c r="AI2857" i="56"/>
  <c r="AI1540" i="56"/>
  <c r="AI3980" i="56"/>
  <c r="AI2760" i="56"/>
  <c r="AI4008" i="56"/>
  <c r="AI1568" i="56"/>
  <c r="AI2788" i="56"/>
  <c r="AI1676" i="56"/>
  <c r="AI4116" i="56"/>
  <c r="AI2896" i="56"/>
  <c r="AI1574" i="56"/>
  <c r="AI4014" i="56"/>
  <c r="AI2794" i="56"/>
  <c r="AI1494" i="56"/>
  <c r="AI3934" i="56"/>
  <c r="AI2714" i="56"/>
  <c r="AI1624" i="56"/>
  <c r="AI4064" i="56"/>
  <c r="AI2844" i="56"/>
  <c r="AI3991" i="56"/>
  <c r="AI1551" i="56"/>
  <c r="AI2771" i="56"/>
  <c r="AI1672" i="56"/>
  <c r="AI4112" i="56"/>
  <c r="AI2892" i="56"/>
  <c r="AI4129" i="56"/>
  <c r="AI1689" i="56"/>
  <c r="AI2909" i="56"/>
  <c r="AI1586" i="56"/>
  <c r="AI4026" i="56"/>
  <c r="AI2806" i="56"/>
  <c r="AI3933" i="56"/>
  <c r="AI1493" i="56"/>
  <c r="AI2713" i="56"/>
  <c r="AI1668" i="56"/>
  <c r="AI4108" i="56"/>
  <c r="AI2888" i="56"/>
  <c r="AI1521" i="56"/>
  <c r="AI3961" i="56"/>
  <c r="AI2741" i="56"/>
  <c r="AI1478" i="56"/>
  <c r="AI3918" i="56"/>
  <c r="AI2698" i="56"/>
  <c r="AI1583" i="56"/>
  <c r="AI4023" i="56"/>
  <c r="AI2803" i="56"/>
  <c r="AI1613" i="56"/>
  <c r="AI4053" i="56"/>
  <c r="AI2833" i="56"/>
  <c r="AI1605" i="56"/>
  <c r="AI4045" i="56"/>
  <c r="AI2825" i="56"/>
  <c r="AI1567" i="56"/>
  <c r="AI4007" i="56"/>
  <c r="AI2787" i="56"/>
  <c r="AI4056" i="56"/>
  <c r="AI1616" i="56"/>
  <c r="AI2836" i="56"/>
  <c r="AI4047" i="56"/>
  <c r="AI1607" i="56"/>
  <c r="AI2827" i="56"/>
  <c r="AI1653" i="56"/>
  <c r="AI4093" i="56"/>
  <c r="AI2873" i="56"/>
  <c r="AI1557" i="56"/>
  <c r="AI3997" i="56"/>
  <c r="AI2777" i="56"/>
  <c r="AI1594" i="56"/>
  <c r="AI4034" i="56"/>
  <c r="AI2814" i="56"/>
  <c r="AI1702" i="56"/>
  <c r="AI4142" i="56"/>
  <c r="AI2922" i="56"/>
  <c r="AI1541" i="56"/>
  <c r="AI3981" i="56"/>
  <c r="AI2761" i="56"/>
  <c r="AI4140" i="56"/>
  <c r="AI1700" i="56"/>
  <c r="AI2920" i="56"/>
  <c r="AI3914" i="56"/>
  <c r="AI1474" i="56"/>
  <c r="AI2694" i="56"/>
  <c r="AI1666" i="56"/>
  <c r="AI4106" i="56"/>
  <c r="AI2886" i="56"/>
  <c r="AI1604" i="56"/>
  <c r="AI4044" i="56"/>
  <c r="AI2824" i="56"/>
  <c r="AI1546" i="56"/>
  <c r="AI3986" i="56"/>
  <c r="AI2766" i="56"/>
  <c r="AI1472" i="56"/>
  <c r="AI3912" i="56"/>
  <c r="AI2692" i="56"/>
  <c r="AI3938" i="56"/>
  <c r="AI1498" i="56"/>
  <c r="AI2718" i="56"/>
  <c r="AI1565" i="56"/>
  <c r="AI4005" i="56"/>
  <c r="AI2785" i="56"/>
  <c r="AI1660" i="56"/>
  <c r="AI4100" i="56"/>
  <c r="AI2880" i="56"/>
  <c r="AI3921" i="56"/>
  <c r="AI1481" i="56"/>
  <c r="AI2701" i="56"/>
  <c r="AI1488" i="56"/>
  <c r="AI3928" i="56"/>
  <c r="AI2708" i="56"/>
  <c r="AI3994" i="56"/>
  <c r="AI1554" i="56"/>
  <c r="AI2774" i="56"/>
  <c r="AI1538" i="56"/>
  <c r="AI3978" i="56"/>
  <c r="AI2758" i="56"/>
  <c r="AI3990" i="56"/>
  <c r="AI1550" i="56"/>
  <c r="AI2770" i="56"/>
  <c r="AI3954" i="56"/>
  <c r="AI1514" i="56"/>
  <c r="AI2734" i="56"/>
  <c r="AI4002" i="56"/>
  <c r="AI1562" i="56"/>
  <c r="AI2782" i="56"/>
  <c r="AI3975" i="56"/>
  <c r="AI1535" i="56"/>
  <c r="AI2755" i="56"/>
  <c r="AI1610" i="56"/>
  <c r="AI4050" i="56"/>
  <c r="AI2830" i="56"/>
  <c r="AI1489" i="56"/>
  <c r="AI3929" i="56"/>
  <c r="AI2709" i="56"/>
  <c r="AI1591" i="56"/>
  <c r="AI4031" i="56"/>
  <c r="AI2811" i="56"/>
  <c r="AI4076" i="56"/>
  <c r="AI1636" i="56"/>
  <c r="AI2856" i="56"/>
  <c r="AI1519" i="56"/>
  <c r="AI3959" i="56"/>
  <c r="AI2739" i="56"/>
  <c r="AI1480" i="56"/>
  <c r="AI3920" i="56"/>
  <c r="AI2700" i="56"/>
  <c r="AI1584" i="56"/>
  <c r="AI4024" i="56"/>
  <c r="AI2804" i="56"/>
  <c r="AI4130" i="56"/>
  <c r="AI1690" i="56"/>
  <c r="AI2910" i="56"/>
  <c r="AI4123" i="56"/>
  <c r="AI1683" i="56"/>
  <c r="AI2903" i="56"/>
  <c r="AI1694" i="56"/>
  <c r="AI4134" i="56"/>
  <c r="AI2914" i="56"/>
  <c r="AI4126" i="56"/>
  <c r="AI1686" i="56"/>
  <c r="AI2906" i="56"/>
  <c r="AI4104" i="56"/>
  <c r="AI1664" i="56"/>
  <c r="AI2884" i="56"/>
  <c r="AI1522" i="56"/>
  <c r="AI3962" i="56"/>
  <c r="AI2742" i="56"/>
  <c r="AI3935" i="56"/>
  <c r="AI1495" i="56"/>
  <c r="AI2715" i="56"/>
  <c r="AI1706" i="56"/>
  <c r="AI4146" i="56"/>
  <c r="AI2926" i="56"/>
  <c r="AI1640" i="56"/>
  <c r="AI4080" i="56"/>
  <c r="AI2860" i="56"/>
  <c r="AI1593" i="56"/>
  <c r="AI4033" i="56"/>
  <c r="AI2813" i="56"/>
  <c r="AI1590" i="56"/>
  <c r="AI4030" i="56"/>
  <c r="AI2810" i="56"/>
  <c r="AI1523" i="56"/>
  <c r="AI3963" i="56"/>
  <c r="AI2743" i="56"/>
  <c r="AI4117" i="56"/>
  <c r="AI1677" i="56"/>
  <c r="AI2897" i="56"/>
  <c r="AI1543" i="56"/>
  <c r="AI3983" i="56"/>
  <c r="AI2763" i="56"/>
  <c r="AI3922" i="56"/>
  <c r="AI1482" i="56"/>
  <c r="AI2702" i="56"/>
  <c r="AI4087" i="56"/>
  <c r="AI1647" i="56"/>
  <c r="AI2867" i="56"/>
  <c r="AI1654" i="56"/>
  <c r="AI4094" i="56"/>
  <c r="AI2874" i="56"/>
  <c r="AI4083" i="56"/>
  <c r="AI1643" i="56"/>
  <c r="AI2863" i="56"/>
  <c r="AI4085" i="56"/>
  <c r="AI1645" i="56"/>
  <c r="AI2865" i="56"/>
  <c r="AI1528" i="56"/>
  <c r="AI3968" i="56"/>
  <c r="AI2748" i="56"/>
  <c r="AI1579" i="56"/>
  <c r="AI4019" i="56"/>
  <c r="AI2799" i="56"/>
  <c r="AI1547" i="56"/>
  <c r="AI3987" i="56"/>
  <c r="AI2767" i="56"/>
  <c r="AI1601" i="56"/>
  <c r="AI4041" i="56"/>
  <c r="AI2821" i="56"/>
  <c r="AI1611" i="56"/>
  <c r="AI4051" i="56"/>
  <c r="AI2831" i="56"/>
  <c r="AI3993" i="56"/>
  <c r="AI1553" i="56"/>
  <c r="AI2773" i="56"/>
  <c r="AI3956" i="56"/>
  <c r="AI1516" i="56"/>
  <c r="AI2736" i="56"/>
  <c r="AI4000" i="56"/>
  <c r="AI1560" i="56"/>
  <c r="AI2780" i="56"/>
  <c r="AI3957" i="56"/>
  <c r="AI1517" i="56"/>
  <c r="AI2737" i="56"/>
  <c r="AI1539" i="56"/>
  <c r="AI3979" i="56"/>
  <c r="AI2759" i="56"/>
  <c r="AI1544" i="56"/>
  <c r="AI3984" i="56"/>
  <c r="AI2764" i="56"/>
  <c r="AI1685" i="56"/>
  <c r="AI4125" i="56"/>
  <c r="AI2905" i="56"/>
  <c r="AI1475" i="56"/>
  <c r="AI3915" i="56"/>
  <c r="AI2695" i="56"/>
  <c r="AI4092" i="56"/>
  <c r="AI1652" i="56"/>
  <c r="AI2872" i="56"/>
  <c r="AI1692" i="56"/>
  <c r="AI4132" i="56"/>
  <c r="AI2912" i="56"/>
  <c r="AC172" i="22"/>
  <c r="AC173" i="22"/>
  <c r="AC115" i="22" s="1"/>
  <c r="S172" i="22"/>
  <c r="S114" i="22" s="1"/>
  <c r="X173" i="22"/>
  <c r="X115" i="22" s="1"/>
  <c r="W172" i="22"/>
  <c r="W114" i="22" s="1"/>
  <c r="O172" i="22"/>
  <c r="O114" i="22" s="1"/>
  <c r="AB173" i="22"/>
  <c r="AB115" i="22" s="1"/>
  <c r="AD173" i="22"/>
  <c r="AD115" i="22" s="1"/>
  <c r="AG172" i="22"/>
  <c r="AI172" i="22"/>
  <c r="AI114" i="22" s="1"/>
  <c r="V173" i="22"/>
  <c r="V115" i="22" s="1"/>
  <c r="X172" i="22"/>
  <c r="X114" i="22" s="1"/>
  <c r="N172" i="22"/>
  <c r="N114" i="22" s="1"/>
  <c r="B62" i="22"/>
  <c r="AF173" i="22"/>
  <c r="AF115" i="22" s="1"/>
  <c r="P172" i="22"/>
  <c r="P114" i="22" s="1"/>
  <c r="N173" i="22"/>
  <c r="N115" i="22" s="1"/>
  <c r="AE173" i="22"/>
  <c r="AE115" i="22" s="1"/>
  <c r="AD172" i="22"/>
  <c r="AD114" i="22" s="1"/>
  <c r="AK173" i="22"/>
  <c r="AK115" i="22" s="1"/>
  <c r="R172" i="22"/>
  <c r="AG173" i="22"/>
  <c r="AG115" i="22" s="1"/>
  <c r="Q172" i="22"/>
  <c r="AA172" i="22"/>
  <c r="S173" i="22"/>
  <c r="S115" i="22" s="1"/>
  <c r="U173" i="22"/>
  <c r="U115" i="22" s="1"/>
  <c r="AI173" i="22"/>
  <c r="AI115" i="22" s="1"/>
  <c r="R173" i="22"/>
  <c r="R115" i="22" s="1"/>
  <c r="AJ172" i="22"/>
  <c r="AJ114" i="22" s="1"/>
  <c r="AB172" i="22"/>
  <c r="AB114" i="22" s="1"/>
  <c r="AH173" i="22"/>
  <c r="AH115" i="22" s="1"/>
  <c r="AA173" i="22"/>
  <c r="AA115" i="22" s="1"/>
  <c r="AF172" i="22"/>
  <c r="AF114" i="22" s="1"/>
  <c r="AJ173" i="22"/>
  <c r="AJ115" i="22" s="1"/>
  <c r="T173" i="22"/>
  <c r="T115" i="22" s="1"/>
  <c r="Z173" i="22"/>
  <c r="Z115" i="22" s="1"/>
  <c r="T172" i="22"/>
  <c r="T114" i="22" s="1"/>
  <c r="V172" i="22"/>
  <c r="V114" i="22" s="1"/>
  <c r="W173" i="22"/>
  <c r="W115" i="22" s="1"/>
  <c r="O173" i="22"/>
  <c r="O115" i="22" s="1"/>
  <c r="AI174" i="22"/>
  <c r="AI116" i="22" s="1"/>
  <c r="X174" i="22"/>
  <c r="V174" i="22"/>
  <c r="N174" i="22"/>
  <c r="N116" i="22" s="1"/>
  <c r="W174" i="22"/>
  <c r="W116" i="22" s="1"/>
  <c r="P174" i="22"/>
  <c r="P116" i="22" s="1"/>
  <c r="AF174" i="22"/>
  <c r="AF116" i="22" s="1"/>
  <c r="AH174" i="22"/>
  <c r="O174" i="22"/>
  <c r="O116" i="22" s="1"/>
  <c r="AB174" i="22"/>
  <c r="AD174" i="22"/>
  <c r="AD116" i="22" s="1"/>
  <c r="S174" i="22"/>
  <c r="S116" i="22" s="1"/>
  <c r="AJ174" i="22"/>
  <c r="AJ116" i="22" s="1"/>
  <c r="T174" i="22"/>
  <c r="AE174" i="22"/>
  <c r="R136" i="22"/>
  <c r="R78" i="22" s="1"/>
  <c r="R137" i="22"/>
  <c r="R79" i="22" s="1"/>
  <c r="R138" i="22"/>
  <c r="R80" i="22" s="1"/>
  <c r="B22" i="1"/>
  <c r="F21" i="1"/>
  <c r="D21" i="1"/>
  <c r="E21" i="1" s="1"/>
  <c r="C21" i="1"/>
  <c r="S136" i="22"/>
  <c r="S78" i="22" s="1"/>
  <c r="AE3956" i="56" l="1"/>
  <c r="AE3992" i="56"/>
  <c r="AE4054" i="56"/>
  <c r="AE3957" i="56"/>
  <c r="AE4067" i="56"/>
  <c r="AE3982" i="56"/>
  <c r="AE3993" i="56"/>
  <c r="AE3909" i="56"/>
  <c r="AE4048" i="56"/>
  <c r="AE3945" i="56"/>
  <c r="AE3908" i="56"/>
  <c r="AC141" i="22"/>
  <c r="AC83" i="22" s="1"/>
  <c r="AC53" i="22" s="1" a="1"/>
  <c r="AC53" i="22" s="1"/>
  <c r="AG140" i="22"/>
  <c r="AG82" i="22" s="1"/>
  <c r="AE3910" i="56"/>
  <c r="AE4045" i="56"/>
  <c r="AE4065" i="56"/>
  <c r="AE4024" i="56"/>
  <c r="AE3995" i="56"/>
  <c r="AE4126" i="56"/>
  <c r="AE4039" i="56"/>
  <c r="AE4082" i="56"/>
  <c r="AE4028" i="56"/>
  <c r="AE4141" i="56"/>
  <c r="AE4110" i="56"/>
  <c r="AE3927" i="56"/>
  <c r="AE4100" i="56"/>
  <c r="AE3926" i="56"/>
  <c r="AE4007" i="56"/>
  <c r="AE3914" i="56"/>
  <c r="AE4053" i="56"/>
  <c r="AE3916" i="56"/>
  <c r="AE4146" i="56"/>
  <c r="AE3967" i="56"/>
  <c r="AE4064" i="56"/>
  <c r="AE4015" i="56"/>
  <c r="AE3949" i="56"/>
  <c r="AE4005" i="56"/>
  <c r="AE3948" i="56"/>
  <c r="AE4062" i="56"/>
  <c r="AE4134" i="56"/>
  <c r="AE3920" i="56"/>
  <c r="AE3938" i="56"/>
  <c r="AE4075" i="56"/>
  <c r="AE4107" i="56"/>
  <c r="AE3935" i="56"/>
  <c r="AE4006" i="56"/>
  <c r="AE4125" i="56"/>
  <c r="AE3941" i="56"/>
  <c r="AE4042" i="56"/>
  <c r="AE3987" i="56"/>
  <c r="AE3947" i="56"/>
  <c r="AE4030" i="56"/>
  <c r="AE4008" i="56"/>
  <c r="AE3942" i="56"/>
  <c r="AE3946" i="56"/>
  <c r="AE4133" i="56"/>
  <c r="AE3989" i="56"/>
  <c r="AE4145" i="56"/>
  <c r="AE4084" i="56"/>
  <c r="AE3937" i="56"/>
  <c r="AE4009" i="56"/>
  <c r="AE4072" i="56"/>
  <c r="AE3966" i="56"/>
  <c r="AE3936" i="56"/>
  <c r="AE4120" i="56"/>
  <c r="AE3977" i="56"/>
  <c r="AE4026" i="56"/>
  <c r="AE4130" i="56"/>
  <c r="AE4037" i="56"/>
  <c r="AE4033" i="56"/>
  <c r="AE3950" i="56"/>
  <c r="AE4001" i="56"/>
  <c r="AE4066" i="56"/>
  <c r="AE4096" i="56"/>
  <c r="AE3964" i="56"/>
  <c r="AE4136" i="56"/>
  <c r="AE3962" i="56"/>
  <c r="AE4128" i="56"/>
  <c r="AE4112" i="56"/>
  <c r="AD3907" i="56"/>
  <c r="AE4032" i="56"/>
  <c r="AE4109" i="56"/>
  <c r="AE4058" i="56"/>
  <c r="AE3960" i="56"/>
  <c r="AE3963" i="56"/>
  <c r="AE4017" i="56"/>
  <c r="AE4068" i="56"/>
  <c r="AE3955" i="56"/>
  <c r="AE3944" i="56"/>
  <c r="AE4069" i="56"/>
  <c r="AE3924" i="56"/>
  <c r="AE4117" i="56"/>
  <c r="AE3923" i="56"/>
  <c r="AE4081" i="56"/>
  <c r="AE4038" i="56"/>
  <c r="AE3988" i="56"/>
  <c r="AE4080" i="56"/>
  <c r="AE4029" i="56"/>
  <c r="AE4111" i="56"/>
  <c r="AE3930" i="56"/>
  <c r="AE3925" i="56"/>
  <c r="AE4131" i="56"/>
  <c r="AE3984" i="56"/>
  <c r="AE4101" i="56"/>
  <c r="AE4004" i="56"/>
  <c r="AE4079" i="56"/>
  <c r="AE4086" i="56"/>
  <c r="AE4099" i="56"/>
  <c r="AE4124" i="56"/>
  <c r="AE4140" i="56"/>
  <c r="AE4052" i="56"/>
  <c r="AE3921" i="56"/>
  <c r="AE3912" i="56"/>
  <c r="AE4059" i="56"/>
  <c r="AE3996" i="56"/>
  <c r="AE3959" i="56"/>
  <c r="AE4139" i="56"/>
  <c r="AE4090" i="56"/>
  <c r="AE4105" i="56"/>
  <c r="AE4040" i="56"/>
  <c r="AE3991" i="56"/>
  <c r="AE4019" i="56"/>
  <c r="AE3976" i="56"/>
  <c r="AE3978" i="56"/>
  <c r="AE3994" i="56"/>
  <c r="AE4127" i="56"/>
  <c r="AE4094" i="56"/>
  <c r="AE4014" i="56"/>
  <c r="AE3933" i="56"/>
  <c r="AE4108" i="56"/>
  <c r="AE4074" i="56"/>
  <c r="AE4049" i="56"/>
  <c r="AE4003" i="56"/>
  <c r="AE4077" i="56"/>
  <c r="AE4031" i="56"/>
  <c r="AE4102" i="56"/>
  <c r="AE3932" i="56"/>
  <c r="AE4000" i="56"/>
  <c r="AE3972" i="56"/>
  <c r="AE3917" i="56"/>
  <c r="AE4016" i="56"/>
  <c r="AE4089" i="56"/>
  <c r="AE4118" i="56"/>
  <c r="AE3971" i="56"/>
  <c r="AE3997" i="56"/>
  <c r="AE4047" i="56"/>
  <c r="AE4063" i="56"/>
  <c r="AE3943" i="56"/>
  <c r="AE3973" i="56"/>
  <c r="AE3961" i="56"/>
  <c r="AE3952" i="56"/>
  <c r="AE4013" i="56"/>
  <c r="AE3983" i="56"/>
  <c r="AE4142" i="56"/>
  <c r="AE4034" i="56"/>
  <c r="AE4044" i="56"/>
  <c r="AE3940" i="56"/>
  <c r="AE4012" i="56"/>
  <c r="AE4116" i="56"/>
  <c r="AE3928" i="56"/>
  <c r="AE4119" i="56"/>
  <c r="AE3954" i="56"/>
  <c r="AE4137" i="56"/>
  <c r="AE3965" i="56"/>
  <c r="AE4055" i="56"/>
  <c r="AE3998" i="56"/>
  <c r="AE4073" i="56"/>
  <c r="AE4144" i="56"/>
  <c r="AE3979" i="56"/>
  <c r="AE4138" i="56"/>
  <c r="AE3990" i="56"/>
  <c r="AE3951" i="56"/>
  <c r="AE3975" i="56"/>
  <c r="AE4114" i="56"/>
  <c r="AE4011" i="56"/>
  <c r="AE4092" i="56"/>
  <c r="AE3911" i="56"/>
  <c r="AE4035" i="56"/>
  <c r="AE4121" i="56"/>
  <c r="AE4113" i="56"/>
  <c r="AE3968" i="56"/>
  <c r="AE4122" i="56"/>
  <c r="AE3974" i="56"/>
  <c r="AE4106" i="56"/>
  <c r="AE4046" i="56"/>
  <c r="AE4010" i="56"/>
  <c r="AE4091" i="56"/>
  <c r="AE4036" i="56"/>
  <c r="AE3929" i="56"/>
  <c r="AE4098" i="56"/>
  <c r="AE4097" i="56"/>
  <c r="AE3939" i="56"/>
  <c r="AE4085" i="56"/>
  <c r="AE4070" i="56"/>
  <c r="AE3980" i="56"/>
  <c r="AE3969" i="56"/>
  <c r="AE3931" i="56"/>
  <c r="AE4025" i="56"/>
  <c r="AE4132" i="56"/>
  <c r="AE4041" i="56"/>
  <c r="AE4083" i="56"/>
  <c r="AE4093" i="56"/>
  <c r="AE4021" i="56"/>
  <c r="AE4123" i="56"/>
  <c r="AE3985" i="56"/>
  <c r="AE4020" i="56"/>
  <c r="AE3919" i="56"/>
  <c r="AE4147" i="56"/>
  <c r="AE4103" i="56"/>
  <c r="AE4143" i="56"/>
  <c r="AE4135" i="56"/>
  <c r="AE4095" i="56"/>
  <c r="AE3953" i="56"/>
  <c r="AE4078" i="56"/>
  <c r="AE4071" i="56"/>
  <c r="AE3915" i="56"/>
  <c r="AE3922" i="56"/>
  <c r="AE4002" i="56"/>
  <c r="AE4022" i="56"/>
  <c r="AE3913" i="56"/>
  <c r="AE4104" i="56"/>
  <c r="AE4087" i="56"/>
  <c r="AE3986" i="56"/>
  <c r="AE4076" i="56"/>
  <c r="AE4050" i="56"/>
  <c r="AE3958" i="56"/>
  <c r="AE4023" i="56"/>
  <c r="AE4061" i="56"/>
  <c r="AE3981" i="56"/>
  <c r="AE4043" i="56"/>
  <c r="AE3970" i="56"/>
  <c r="AE4018" i="56"/>
  <c r="AE4057" i="56"/>
  <c r="AE4056" i="56"/>
  <c r="AE3934" i="56"/>
  <c r="AE4060" i="56"/>
  <c r="AE4051" i="56"/>
  <c r="AE3999" i="56"/>
  <c r="AE4088" i="56"/>
  <c r="AE3918" i="56"/>
  <c r="AE4129" i="56"/>
  <c r="AE4115" i="56"/>
  <c r="AG1587" i="56"/>
  <c r="AG2807" i="56"/>
  <c r="AE4027" i="56"/>
  <c r="Y5" i="59"/>
  <c r="AE62" i="22" a="1"/>
  <c r="AE62" i="22" s="1"/>
  <c r="AE116" i="22"/>
  <c r="V62" i="22" a="1"/>
  <c r="V62" i="22" s="1"/>
  <c r="V116" i="22"/>
  <c r="R62" i="22" a="1"/>
  <c r="R62" i="22" s="1"/>
  <c r="R114" i="22"/>
  <c r="AG62" i="22" a="1"/>
  <c r="AG62" i="22" s="1"/>
  <c r="AG114" i="22"/>
  <c r="AC62" i="22" a="1"/>
  <c r="AC62" i="22" s="1"/>
  <c r="AC114" i="22"/>
  <c r="T62" i="22" a="1"/>
  <c r="T62" i="22" s="1"/>
  <c r="T116" i="22"/>
  <c r="AB62" i="22" a="1"/>
  <c r="AB62" i="22" s="1"/>
  <c r="AB116" i="22"/>
  <c r="AH62" i="22" a="1"/>
  <c r="AH62" i="22" s="1"/>
  <c r="AH116" i="22"/>
  <c r="AA62" i="22" a="1"/>
  <c r="AA62" i="22" s="1"/>
  <c r="AA114" i="22"/>
  <c r="X62" i="22" a="1"/>
  <c r="X62" i="22" s="1"/>
  <c r="X116" i="22"/>
  <c r="Q62" i="22" a="1"/>
  <c r="Q62" i="22" s="1"/>
  <c r="Q66" i="22" s="1"/>
  <c r="Q114" i="22"/>
  <c r="AH3907" i="56"/>
  <c r="AH1467" i="56"/>
  <c r="S62" i="22" a="1"/>
  <c r="S62" i="22" s="1"/>
  <c r="AI62" i="22" a="1"/>
  <c r="AI62" i="22" s="1"/>
  <c r="P62" i="22" a="1"/>
  <c r="P62" i="22" s="1"/>
  <c r="P66" i="22" s="1"/>
  <c r="AJ62" i="22" a="1"/>
  <c r="AJ62" i="22" s="1"/>
  <c r="AD62" i="22" a="1"/>
  <c r="AD62" i="22" s="1"/>
  <c r="AF62" i="22" a="1"/>
  <c r="AF62" i="22" s="1"/>
  <c r="W62" i="22" a="1"/>
  <c r="W62" i="22" s="1"/>
  <c r="N62" i="22" a="1"/>
  <c r="N62" i="22" s="1"/>
  <c r="N66" i="22" s="1"/>
  <c r="O62" i="22" a="1"/>
  <c r="O62" i="22" s="1"/>
  <c r="O66" i="22" s="1"/>
  <c r="AI3907" i="56"/>
  <c r="AI2687" i="56"/>
  <c r="E62" i="22"/>
  <c r="F62" i="22"/>
  <c r="C62" i="22"/>
  <c r="D62" i="22"/>
  <c r="G62" i="22"/>
  <c r="R52" i="22" a="1"/>
  <c r="R52" i="22" s="1"/>
  <c r="S138" i="22"/>
  <c r="S80" i="22" s="1"/>
  <c r="S137" i="22"/>
  <c r="S79" i="22" s="1"/>
  <c r="B23" i="1"/>
  <c r="F22" i="1"/>
  <c r="D22" i="1"/>
  <c r="E22" i="1" s="1"/>
  <c r="C22" i="1"/>
  <c r="T138" i="22"/>
  <c r="T80" i="22" s="1"/>
  <c r="AF3993" i="56" l="1"/>
  <c r="AF3909" i="56"/>
  <c r="AF3956" i="56"/>
  <c r="AF3945" i="56"/>
  <c r="AF4048" i="56"/>
  <c r="AF3957" i="56"/>
  <c r="AF4054" i="56"/>
  <c r="AF4067" i="56"/>
  <c r="AF3908" i="56"/>
  <c r="AF3992" i="56"/>
  <c r="AF3982" i="56"/>
  <c r="AG139" i="22"/>
  <c r="AG81" i="22" s="1"/>
  <c r="AH140" i="22"/>
  <c r="AH82" i="22" s="1"/>
  <c r="AD141" i="22"/>
  <c r="AD83" i="22" s="1"/>
  <c r="AD53" i="22" s="1" a="1"/>
  <c r="AD53" i="22" s="1"/>
  <c r="AH139" i="22"/>
  <c r="AH81" i="22" s="1"/>
  <c r="AF4133" i="56"/>
  <c r="AF3949" i="56"/>
  <c r="AF4060" i="56"/>
  <c r="AF4072" i="56"/>
  <c r="AF4140" i="56"/>
  <c r="AF4076" i="56"/>
  <c r="AF4130" i="56"/>
  <c r="AF4125" i="56"/>
  <c r="AF4057" i="56"/>
  <c r="AF3941" i="56"/>
  <c r="AF3988" i="56"/>
  <c r="AF4040" i="56"/>
  <c r="AF4082" i="56"/>
  <c r="AF3953" i="56"/>
  <c r="AF3999" i="56"/>
  <c r="AF4124" i="56"/>
  <c r="AF4141" i="56"/>
  <c r="AF4111" i="56"/>
  <c r="AF4090" i="56"/>
  <c r="AF3995" i="56"/>
  <c r="AF4042" i="56"/>
  <c r="AF3980" i="56"/>
  <c r="AF3962" i="56"/>
  <c r="AF3963" i="56"/>
  <c r="AF4085" i="56"/>
  <c r="AF3937" i="56"/>
  <c r="AF3914" i="56"/>
  <c r="AF4131" i="56"/>
  <c r="AF3966" i="56"/>
  <c r="AF3977" i="56"/>
  <c r="AF4022" i="56"/>
  <c r="AF3958" i="56"/>
  <c r="AF3960" i="56"/>
  <c r="AF4128" i="56"/>
  <c r="AF4065" i="56"/>
  <c r="AF3940" i="56"/>
  <c r="AF4077" i="56"/>
  <c r="AF4008" i="56"/>
  <c r="AF3954" i="56"/>
  <c r="AF3920" i="56"/>
  <c r="AF4051" i="56"/>
  <c r="AF4019" i="56"/>
  <c r="AF3967" i="56"/>
  <c r="AF4029" i="56"/>
  <c r="AF4116" i="56"/>
  <c r="AF3934" i="56"/>
  <c r="AF3959" i="56"/>
  <c r="AF3922" i="56"/>
  <c r="AF3979" i="56"/>
  <c r="AF4097" i="56"/>
  <c r="AF3939" i="56"/>
  <c r="AF3919" i="56"/>
  <c r="AF4052" i="56"/>
  <c r="AF4039" i="56"/>
  <c r="AF4084" i="56"/>
  <c r="AF4095" i="56"/>
  <c r="AF4137" i="56"/>
  <c r="AF4073" i="56"/>
  <c r="AF3947" i="56"/>
  <c r="AF4103" i="56"/>
  <c r="AF4120" i="56"/>
  <c r="AF4006" i="56"/>
  <c r="AF4001" i="56"/>
  <c r="AF4122" i="56"/>
  <c r="AF4013" i="56"/>
  <c r="AF3931" i="56"/>
  <c r="AF4014" i="56"/>
  <c r="AF4112" i="56"/>
  <c r="AF4026" i="56"/>
  <c r="AF4108" i="56"/>
  <c r="AF4142" i="56"/>
  <c r="AF3935" i="56"/>
  <c r="AF3968" i="56"/>
  <c r="AF4025" i="56"/>
  <c r="AF4107" i="56"/>
  <c r="AF3972" i="56"/>
  <c r="AF4017" i="56"/>
  <c r="AF4049" i="56"/>
  <c r="AF4102" i="56"/>
  <c r="AF4004" i="56"/>
  <c r="AF3951" i="56"/>
  <c r="AF4138" i="56"/>
  <c r="AF4046" i="56"/>
  <c r="AF3991" i="56"/>
  <c r="AF4129" i="56"/>
  <c r="AF4041" i="56"/>
  <c r="AF4092" i="56"/>
  <c r="AF4062" i="56"/>
  <c r="AF3912" i="56"/>
  <c r="AF4050" i="56"/>
  <c r="AF4146" i="56"/>
  <c r="AF4094" i="56"/>
  <c r="AF3942" i="56"/>
  <c r="AF3943" i="56"/>
  <c r="AF3925" i="56"/>
  <c r="AF4071" i="56"/>
  <c r="AF4066" i="56"/>
  <c r="AF4119" i="56"/>
  <c r="AF4136" i="56"/>
  <c r="AF4070" i="56"/>
  <c r="AF4075" i="56"/>
  <c r="AF4064" i="56"/>
  <c r="AF4053" i="56"/>
  <c r="AF4047" i="56"/>
  <c r="AF3997" i="56"/>
  <c r="AF4106" i="56"/>
  <c r="AF4134" i="56"/>
  <c r="AF3915" i="56"/>
  <c r="AF4132" i="56"/>
  <c r="AF3974" i="56"/>
  <c r="AF3932" i="56"/>
  <c r="AF3955" i="56"/>
  <c r="AF3930" i="56"/>
  <c r="AF4032" i="56"/>
  <c r="AF3973" i="56"/>
  <c r="AF4058" i="56"/>
  <c r="AF4113" i="56"/>
  <c r="AF3944" i="56"/>
  <c r="AF3933" i="56"/>
  <c r="AF3981" i="56"/>
  <c r="AF4044" i="56"/>
  <c r="AF4059" i="56"/>
  <c r="AF4086" i="56"/>
  <c r="AF3936" i="56"/>
  <c r="AF3918" i="56"/>
  <c r="AF4080" i="56"/>
  <c r="AF4030" i="56"/>
  <c r="AF3983" i="56"/>
  <c r="AF3984" i="56"/>
  <c r="AF3926" i="56"/>
  <c r="AF4037" i="56"/>
  <c r="AF3946" i="56"/>
  <c r="AF4081" i="56"/>
  <c r="AF4105" i="56"/>
  <c r="AF4036" i="56"/>
  <c r="AF3961" i="56"/>
  <c r="AF3921" i="56"/>
  <c r="AF4011" i="56"/>
  <c r="AF4079" i="56"/>
  <c r="AF3911" i="56"/>
  <c r="AF4005" i="56"/>
  <c r="AF3971" i="56"/>
  <c r="AF4074" i="56"/>
  <c r="AF3923" i="56"/>
  <c r="AF4069" i="56"/>
  <c r="AF4021" i="56"/>
  <c r="AF3985" i="56"/>
  <c r="AF4078" i="56"/>
  <c r="AF4118" i="56"/>
  <c r="AF3910" i="56"/>
  <c r="AF4038" i="56"/>
  <c r="AF4139" i="56"/>
  <c r="AF4043" i="56"/>
  <c r="AF3969" i="56"/>
  <c r="AF4007" i="56"/>
  <c r="AF3986" i="56"/>
  <c r="AF4104" i="56"/>
  <c r="AF4117" i="56"/>
  <c r="AF4123" i="56"/>
  <c r="AF3965" i="56"/>
  <c r="AF4101" i="56"/>
  <c r="AF4015" i="56"/>
  <c r="AF4035" i="56"/>
  <c r="AF4135" i="56"/>
  <c r="AF4143" i="56"/>
  <c r="AF4016" i="56"/>
  <c r="AF4145" i="56"/>
  <c r="AF4061" i="56"/>
  <c r="AF3952" i="56"/>
  <c r="AF4023" i="56"/>
  <c r="AF4109" i="56"/>
  <c r="AF3964" i="56"/>
  <c r="AF3927" i="56"/>
  <c r="AF3917" i="56"/>
  <c r="AF4114" i="56"/>
  <c r="AF4012" i="56"/>
  <c r="AF4091" i="56"/>
  <c r="AF4099" i="56"/>
  <c r="AF3948" i="56"/>
  <c r="AF4018" i="56"/>
  <c r="AF3976" i="56"/>
  <c r="AF3938" i="56"/>
  <c r="AF3975" i="56"/>
  <c r="AF3929" i="56"/>
  <c r="AF4000" i="56"/>
  <c r="AF4098" i="56"/>
  <c r="AF3913" i="56"/>
  <c r="AF4088" i="56"/>
  <c r="AF3924" i="56"/>
  <c r="AF4003" i="56"/>
  <c r="AF4093" i="56"/>
  <c r="AF3994" i="56"/>
  <c r="AF3990" i="56"/>
  <c r="AF4002" i="56"/>
  <c r="AF4031" i="56"/>
  <c r="AF4024" i="56"/>
  <c r="AF4089" i="56"/>
  <c r="AF3996" i="56"/>
  <c r="AF4055" i="56"/>
  <c r="AF4010" i="56"/>
  <c r="AF4045" i="56"/>
  <c r="AF4056" i="56"/>
  <c r="AF4034" i="56"/>
  <c r="AF3916" i="56"/>
  <c r="AF4020" i="56"/>
  <c r="AF4068" i="56"/>
  <c r="AF4110" i="56"/>
  <c r="AF4009" i="56"/>
  <c r="AF4028" i="56"/>
  <c r="AF4121" i="56"/>
  <c r="AF3989" i="56"/>
  <c r="AF3970" i="56"/>
  <c r="AF4100" i="56"/>
  <c r="AF3928" i="56"/>
  <c r="AF3978" i="56"/>
  <c r="AF4087" i="56"/>
  <c r="AF4083" i="56"/>
  <c r="AF3987" i="56"/>
  <c r="AF4126" i="56"/>
  <c r="AF4033" i="56"/>
  <c r="AF3950" i="56"/>
  <c r="AF3998" i="56"/>
  <c r="AF4127" i="56"/>
  <c r="AF4063" i="56"/>
  <c r="AF4147" i="56"/>
  <c r="AF4144" i="56"/>
  <c r="AF4096" i="56"/>
  <c r="AE3907" i="56"/>
  <c r="AF4115" i="56"/>
  <c r="AH2807" i="56"/>
  <c r="AH4027" i="56"/>
  <c r="AH1587" i="56"/>
  <c r="R66" i="22"/>
  <c r="AF4027" i="56"/>
  <c r="Z5" i="59"/>
  <c r="AJ4125" i="56"/>
  <c r="AJ4041" i="56"/>
  <c r="AJ4090" i="56"/>
  <c r="AJ3909" i="56"/>
  <c r="AJ4088" i="56"/>
  <c r="AJ3929" i="56"/>
  <c r="AJ3994" i="56"/>
  <c r="AJ4031" i="56"/>
  <c r="AJ4074" i="56"/>
  <c r="AJ4083" i="56"/>
  <c r="AJ4127" i="56"/>
  <c r="AJ4147" i="56"/>
  <c r="AJ4144" i="56"/>
  <c r="AJ4054" i="56"/>
  <c r="AJ3924" i="56"/>
  <c r="AJ4039" i="56"/>
  <c r="AJ4084" i="56"/>
  <c r="AJ4095" i="56"/>
  <c r="AJ4137" i="56"/>
  <c r="AJ4073" i="56"/>
  <c r="AJ4042" i="56"/>
  <c r="AJ4103" i="56"/>
  <c r="AJ4120" i="56"/>
  <c r="AJ4026" i="56"/>
  <c r="AJ4045" i="56"/>
  <c r="AJ3912" i="56"/>
  <c r="AJ3928" i="56"/>
  <c r="AJ4013" i="56"/>
  <c r="AJ3963" i="56"/>
  <c r="AJ4141" i="56"/>
  <c r="AJ4014" i="56"/>
  <c r="AJ4112" i="56"/>
  <c r="AJ3966" i="56"/>
  <c r="AJ4038" i="56"/>
  <c r="AJ4118" i="56"/>
  <c r="AJ4102" i="56"/>
  <c r="AJ4096" i="56"/>
  <c r="AJ4037" i="56"/>
  <c r="AJ3922" i="56"/>
  <c r="AJ3939" i="56"/>
  <c r="AJ4109" i="56"/>
  <c r="AJ4105" i="56"/>
  <c r="AJ3920" i="56"/>
  <c r="AJ4036" i="56"/>
  <c r="AJ3971" i="56"/>
  <c r="AJ3925" i="56"/>
  <c r="AJ4067" i="56"/>
  <c r="AJ4079" i="56"/>
  <c r="AJ4005" i="56"/>
  <c r="AJ4061" i="56"/>
  <c r="AJ4003" i="56"/>
  <c r="AJ4069" i="56"/>
  <c r="AJ3937" i="56"/>
  <c r="AJ4021" i="56"/>
  <c r="AJ3985" i="56"/>
  <c r="AJ4097" i="56"/>
  <c r="AJ3988" i="56"/>
  <c r="AJ4051" i="56"/>
  <c r="AJ3972" i="56"/>
  <c r="AJ4139" i="56"/>
  <c r="AJ4142" i="56"/>
  <c r="AJ3969" i="56"/>
  <c r="AJ4078" i="56"/>
  <c r="AJ3911" i="56"/>
  <c r="AJ4104" i="56"/>
  <c r="AJ3965" i="56"/>
  <c r="AJ4108" i="56"/>
  <c r="AJ3926" i="56"/>
  <c r="AJ4015" i="56"/>
  <c r="AJ4072" i="56"/>
  <c r="AJ4135" i="56"/>
  <c r="AJ4143" i="56"/>
  <c r="AJ3976" i="56"/>
  <c r="AJ3974" i="56"/>
  <c r="AJ3960" i="56"/>
  <c r="AJ3961" i="56"/>
  <c r="AJ4019" i="56"/>
  <c r="AJ4010" i="56"/>
  <c r="AJ4106" i="56"/>
  <c r="AJ3986" i="56"/>
  <c r="AJ3987" i="56"/>
  <c r="AJ3980" i="56"/>
  <c r="AJ4080" i="56"/>
  <c r="AJ3983" i="56"/>
  <c r="AJ4000" i="56"/>
  <c r="AJ3944" i="56"/>
  <c r="AJ4133" i="56"/>
  <c r="AJ4020" i="56"/>
  <c r="AJ4068" i="56"/>
  <c r="AJ4009" i="56"/>
  <c r="AJ4028" i="56"/>
  <c r="AJ4121" i="56"/>
  <c r="AJ3989" i="56"/>
  <c r="AJ3917" i="56"/>
  <c r="AJ4115" i="56"/>
  <c r="AJ4100" i="56"/>
  <c r="AJ4087" i="56"/>
  <c r="AJ4035" i="56"/>
  <c r="AJ4113" i="56"/>
  <c r="AJ3923" i="56"/>
  <c r="AJ4091" i="56"/>
  <c r="AJ3910" i="56"/>
  <c r="AJ4145" i="56"/>
  <c r="AJ4075" i="56"/>
  <c r="AJ3975" i="56"/>
  <c r="AJ3959" i="56"/>
  <c r="AJ4110" i="56"/>
  <c r="AJ4023" i="56"/>
  <c r="AJ3953" i="56"/>
  <c r="AJ3999" i="56"/>
  <c r="AJ4124" i="56"/>
  <c r="AJ3945" i="56"/>
  <c r="AJ3908" i="56"/>
  <c r="AJ4111" i="56"/>
  <c r="AJ4050" i="56"/>
  <c r="AJ4126" i="56"/>
  <c r="AJ4146" i="56"/>
  <c r="AJ4094" i="56"/>
  <c r="AJ4085" i="56"/>
  <c r="AJ3962" i="56"/>
  <c r="AJ3955" i="56"/>
  <c r="AJ3933" i="56"/>
  <c r="AJ4101" i="56"/>
  <c r="AJ4012" i="56"/>
  <c r="AJ4131" i="56"/>
  <c r="AJ3938" i="56"/>
  <c r="AJ3977" i="56"/>
  <c r="AJ4022" i="56"/>
  <c r="AJ3958" i="56"/>
  <c r="AJ3935" i="56"/>
  <c r="AJ4024" i="56"/>
  <c r="AJ4128" i="56"/>
  <c r="AJ4065" i="56"/>
  <c r="AJ3940" i="56"/>
  <c r="AJ3984" i="56"/>
  <c r="AJ4081" i="56"/>
  <c r="AJ4064" i="56"/>
  <c r="AJ4016" i="56"/>
  <c r="AJ3967" i="56"/>
  <c r="AJ3915" i="56"/>
  <c r="AJ3948" i="56"/>
  <c r="AJ4116" i="56"/>
  <c r="AJ3970" i="56"/>
  <c r="AJ4033" i="56"/>
  <c r="AJ4082" i="56"/>
  <c r="AJ3946" i="56"/>
  <c r="AJ4018" i="56"/>
  <c r="AJ4077" i="56"/>
  <c r="AJ4029" i="56"/>
  <c r="AJ4030" i="56"/>
  <c r="AJ3956" i="56"/>
  <c r="AJ3992" i="56"/>
  <c r="AJ4043" i="56"/>
  <c r="AJ3990" i="56"/>
  <c r="AJ3932" i="56"/>
  <c r="AJ3931" i="56"/>
  <c r="AJ4089" i="56"/>
  <c r="AJ4107" i="56"/>
  <c r="AJ4055" i="56"/>
  <c r="AJ3947" i="56"/>
  <c r="AJ3995" i="56"/>
  <c r="AJ3943" i="56"/>
  <c r="AJ3913" i="56"/>
  <c r="AJ3914" i="56"/>
  <c r="AJ3950" i="56"/>
  <c r="AJ3998" i="56"/>
  <c r="AJ4063" i="56"/>
  <c r="AJ4034" i="56"/>
  <c r="AJ4093" i="56"/>
  <c r="AJ3919" i="56"/>
  <c r="AJ3918" i="56"/>
  <c r="AJ4099" i="56"/>
  <c r="AJ3968" i="56"/>
  <c r="AJ3979" i="56"/>
  <c r="AJ3930" i="56"/>
  <c r="AJ3982" i="56"/>
  <c r="AJ4114" i="56"/>
  <c r="AJ3949" i="56"/>
  <c r="AJ3936" i="56"/>
  <c r="AJ4060" i="56"/>
  <c r="AJ4007" i="56"/>
  <c r="AJ3978" i="56"/>
  <c r="AJ4052" i="56"/>
  <c r="AJ4117" i="56"/>
  <c r="AJ4048" i="56"/>
  <c r="AJ4140" i="56"/>
  <c r="AJ4076" i="56"/>
  <c r="AJ4092" i="56"/>
  <c r="AJ4057" i="56"/>
  <c r="AJ4025" i="56"/>
  <c r="AJ4062" i="56"/>
  <c r="AJ4011" i="56"/>
  <c r="AJ4017" i="56"/>
  <c r="AJ4049" i="56"/>
  <c r="AJ4098" i="56"/>
  <c r="AJ3921" i="56"/>
  <c r="AJ4004" i="56"/>
  <c r="AJ3951" i="56"/>
  <c r="AJ4130" i="56"/>
  <c r="AJ4134" i="56"/>
  <c r="AJ4046" i="56"/>
  <c r="AJ4006" i="56"/>
  <c r="AJ3952" i="56"/>
  <c r="AJ3993" i="56"/>
  <c r="AJ3954" i="56"/>
  <c r="AJ3916" i="56"/>
  <c r="AJ4123" i="56"/>
  <c r="AJ4040" i="56"/>
  <c r="AJ3942" i="56"/>
  <c r="AJ4086" i="56"/>
  <c r="AJ4129" i="56"/>
  <c r="AJ4008" i="56"/>
  <c r="AJ4071" i="56"/>
  <c r="AJ3996" i="56"/>
  <c r="AJ4119" i="56"/>
  <c r="AJ4136" i="56"/>
  <c r="AJ4070" i="56"/>
  <c r="AJ4002" i="56"/>
  <c r="AJ4032" i="56"/>
  <c r="AJ4053" i="56"/>
  <c r="AJ4059" i="56"/>
  <c r="AJ4047" i="56"/>
  <c r="AJ3997" i="56"/>
  <c r="AJ3957" i="56"/>
  <c r="AJ4056" i="56"/>
  <c r="AJ4132" i="56"/>
  <c r="AJ3991" i="56"/>
  <c r="AJ3927" i="56"/>
  <c r="AJ4001" i="56"/>
  <c r="AJ4122" i="56"/>
  <c r="AJ4138" i="56"/>
  <c r="AJ3964" i="56"/>
  <c r="AJ3973" i="56"/>
  <c r="AJ4058" i="56"/>
  <c r="AJ3934" i="56"/>
  <c r="AJ3941" i="56"/>
  <c r="AJ4066" i="56"/>
  <c r="AJ3981" i="56"/>
  <c r="AJ4044" i="56"/>
  <c r="AJ2927" i="56"/>
  <c r="I2927" i="56" s="1"/>
  <c r="J2927" i="56" s="1"/>
  <c r="AJ2704" i="56"/>
  <c r="I2704" i="56" s="1"/>
  <c r="J2704" i="56" s="1"/>
  <c r="AJ2819" i="56"/>
  <c r="I2819" i="56" s="1"/>
  <c r="J2819" i="56" s="1"/>
  <c r="AJ2875" i="56"/>
  <c r="I2875" i="56" s="1"/>
  <c r="J2875" i="56" s="1"/>
  <c r="AJ2917" i="56"/>
  <c r="I2917" i="56" s="1"/>
  <c r="J2917" i="56" s="1"/>
  <c r="AJ2822" i="56"/>
  <c r="I2822" i="56" s="1"/>
  <c r="J2822" i="56" s="1"/>
  <c r="AJ2900" i="56"/>
  <c r="I2900" i="56" s="1"/>
  <c r="J2900" i="56" s="1"/>
  <c r="AJ2726" i="56"/>
  <c r="I2726" i="56" s="1"/>
  <c r="J2726" i="56" s="1"/>
  <c r="AJ2798" i="56"/>
  <c r="I2798" i="56" s="1"/>
  <c r="J2798" i="56" s="1"/>
  <c r="AJ2790" i="56"/>
  <c r="I2790" i="56" s="1"/>
  <c r="J2790" i="56" s="1"/>
  <c r="AJ2857" i="56"/>
  <c r="I2857" i="56" s="1"/>
  <c r="J2857" i="56" s="1"/>
  <c r="AJ2886" i="56"/>
  <c r="I2886" i="56" s="1"/>
  <c r="J2886" i="56" s="1"/>
  <c r="AJ2809" i="56"/>
  <c r="I2809" i="56" s="1"/>
  <c r="J2809" i="56" s="1"/>
  <c r="AJ2767" i="56"/>
  <c r="I2767" i="56" s="1"/>
  <c r="J2767" i="56" s="1"/>
  <c r="AJ2860" i="56"/>
  <c r="I2860" i="56" s="1"/>
  <c r="J2860" i="56" s="1"/>
  <c r="AJ2763" i="56"/>
  <c r="I2763" i="56" s="1"/>
  <c r="J2763" i="56" s="1"/>
  <c r="AJ2870" i="56"/>
  <c r="I2870" i="56" s="1"/>
  <c r="J2870" i="56" s="1"/>
  <c r="AJ2868" i="56"/>
  <c r="I2868" i="56" s="1"/>
  <c r="J2868" i="56" s="1"/>
  <c r="AJ2772" i="56"/>
  <c r="I2772" i="56" s="1"/>
  <c r="J2772" i="56" s="1"/>
  <c r="AJ2815" i="56"/>
  <c r="I2815" i="56" s="1"/>
  <c r="J2815" i="56" s="1"/>
  <c r="AJ2893" i="56"/>
  <c r="I2893" i="56" s="1"/>
  <c r="J2893" i="56" s="1"/>
  <c r="AJ2834" i="56"/>
  <c r="I2834" i="56" s="1"/>
  <c r="J2834" i="56" s="1"/>
  <c r="AJ2703" i="56"/>
  <c r="I2703" i="56" s="1"/>
  <c r="J2703" i="56" s="1"/>
  <c r="AJ2873" i="56"/>
  <c r="I2873" i="56" s="1"/>
  <c r="J2873" i="56" s="1"/>
  <c r="AJ2699" i="56"/>
  <c r="I2699" i="56" s="1"/>
  <c r="J2699" i="56" s="1"/>
  <c r="AJ2871" i="56"/>
  <c r="I2871" i="56" s="1"/>
  <c r="J2871" i="56" s="1"/>
  <c r="AJ2698" i="56"/>
  <c r="I2698" i="56" s="1"/>
  <c r="J2698" i="56" s="1"/>
  <c r="AJ2879" i="56"/>
  <c r="I2879" i="56" s="1"/>
  <c r="J2879" i="56" s="1"/>
  <c r="AJ2748" i="56"/>
  <c r="I2748" i="56" s="1"/>
  <c r="J2748" i="56" s="1"/>
  <c r="AJ2690" i="56"/>
  <c r="I2690" i="56" s="1"/>
  <c r="J2690" i="56" s="1"/>
  <c r="AJ2759" i="56"/>
  <c r="I2759" i="56" s="1"/>
  <c r="J2759" i="56" s="1"/>
  <c r="AJ2925" i="56"/>
  <c r="I2925" i="56" s="1"/>
  <c r="J2925" i="56" s="1"/>
  <c r="AJ2855" i="56"/>
  <c r="I2855" i="56" s="1"/>
  <c r="J2855" i="56" s="1"/>
  <c r="AJ2755" i="56"/>
  <c r="I2755" i="56" s="1"/>
  <c r="J2755" i="56" s="1"/>
  <c r="AJ2739" i="56"/>
  <c r="I2739" i="56" s="1"/>
  <c r="J2739" i="56" s="1"/>
  <c r="AJ2890" i="56"/>
  <c r="I2890" i="56" s="1"/>
  <c r="J2890" i="56" s="1"/>
  <c r="AJ2803" i="56"/>
  <c r="I2803" i="56" s="1"/>
  <c r="J2803" i="56" s="1"/>
  <c r="AJ2733" i="56"/>
  <c r="I2733" i="56" s="1"/>
  <c r="J2733" i="56" s="1"/>
  <c r="AJ2779" i="56"/>
  <c r="I2779" i="56" s="1"/>
  <c r="J2779" i="56" s="1"/>
  <c r="AJ2904" i="56"/>
  <c r="I2904" i="56" s="1"/>
  <c r="J2904" i="56" s="1"/>
  <c r="AJ2725" i="56"/>
  <c r="I2725" i="56" s="1"/>
  <c r="J2725" i="56" s="1"/>
  <c r="AJ2688" i="56"/>
  <c r="I2688" i="56" s="1"/>
  <c r="J2688" i="56" s="1"/>
  <c r="AJ2891" i="56"/>
  <c r="I2891" i="56" s="1"/>
  <c r="J2891" i="56" s="1"/>
  <c r="AJ2830" i="56"/>
  <c r="I2830" i="56" s="1"/>
  <c r="J2830" i="56" s="1"/>
  <c r="AJ2906" i="56"/>
  <c r="I2906" i="56" s="1"/>
  <c r="J2906" i="56" s="1"/>
  <c r="AJ2926" i="56"/>
  <c r="I2926" i="56" s="1"/>
  <c r="J2926" i="56" s="1"/>
  <c r="AJ2874" i="56"/>
  <c r="I2874" i="56" s="1"/>
  <c r="J2874" i="56" s="1"/>
  <c r="AJ2865" i="56"/>
  <c r="I2865" i="56" s="1"/>
  <c r="J2865" i="56" s="1"/>
  <c r="AJ2742" i="56"/>
  <c r="I2742" i="56" s="1"/>
  <c r="J2742" i="56" s="1"/>
  <c r="AJ2735" i="56"/>
  <c r="I2735" i="56" s="1"/>
  <c r="J2735" i="56" s="1"/>
  <c r="AJ2713" i="56"/>
  <c r="I2713" i="56" s="1"/>
  <c r="J2713" i="56" s="1"/>
  <c r="AJ2881" i="56"/>
  <c r="I2881" i="56" s="1"/>
  <c r="J2881" i="56" s="1"/>
  <c r="AJ2792" i="56"/>
  <c r="I2792" i="56" s="1"/>
  <c r="J2792" i="56" s="1"/>
  <c r="AJ2911" i="56"/>
  <c r="I2911" i="56" s="1"/>
  <c r="J2911" i="56" s="1"/>
  <c r="AJ2718" i="56"/>
  <c r="I2718" i="56" s="1"/>
  <c r="J2718" i="56" s="1"/>
  <c r="AJ2757" i="56"/>
  <c r="I2757" i="56" s="1"/>
  <c r="J2757" i="56" s="1"/>
  <c r="AJ2802" i="56"/>
  <c r="I2802" i="56" s="1"/>
  <c r="J2802" i="56" s="1"/>
  <c r="AJ2738" i="56"/>
  <c r="I2738" i="56" s="1"/>
  <c r="J2738" i="56" s="1"/>
  <c r="AJ2715" i="56"/>
  <c r="I2715" i="56" s="1"/>
  <c r="J2715" i="56" s="1"/>
  <c r="AJ2804" i="56"/>
  <c r="I2804" i="56" s="1"/>
  <c r="J2804" i="56" s="1"/>
  <c r="AJ2908" i="56"/>
  <c r="I2908" i="56" s="1"/>
  <c r="J2908" i="56" s="1"/>
  <c r="AJ2845" i="56"/>
  <c r="I2845" i="56" s="1"/>
  <c r="J2845" i="56" s="1"/>
  <c r="AJ2720" i="56"/>
  <c r="I2720" i="56" s="1"/>
  <c r="J2720" i="56" s="1"/>
  <c r="AJ2764" i="56"/>
  <c r="I2764" i="56" s="1"/>
  <c r="J2764" i="56" s="1"/>
  <c r="AJ2861" i="56"/>
  <c r="I2861" i="56" s="1"/>
  <c r="J2861" i="56" s="1"/>
  <c r="AJ2844" i="56"/>
  <c r="I2844" i="56" s="1"/>
  <c r="J2844" i="56" s="1"/>
  <c r="AJ2796" i="56"/>
  <c r="I2796" i="56" s="1"/>
  <c r="J2796" i="56" s="1"/>
  <c r="AJ2747" i="56"/>
  <c r="I2747" i="56" s="1"/>
  <c r="J2747" i="56" s="1"/>
  <c r="AJ2695" i="56"/>
  <c r="I2695" i="56" s="1"/>
  <c r="J2695" i="56" s="1"/>
  <c r="AJ2728" i="56"/>
  <c r="I2728" i="56" s="1"/>
  <c r="J2728" i="56" s="1"/>
  <c r="AJ2896" i="56"/>
  <c r="I2896" i="56" s="1"/>
  <c r="J2896" i="56" s="1"/>
  <c r="AJ2750" i="56"/>
  <c r="I2750" i="56" s="1"/>
  <c r="J2750" i="56" s="1"/>
  <c r="AJ2813" i="56"/>
  <c r="I2813" i="56" s="1"/>
  <c r="J2813" i="56" s="1"/>
  <c r="AJ2862" i="56"/>
  <c r="I2862" i="56" s="1"/>
  <c r="J2862" i="56" s="1"/>
  <c r="AJ2710" i="56"/>
  <c r="I2710" i="56" s="1"/>
  <c r="J2710" i="56" s="1"/>
  <c r="AJ2762" i="56"/>
  <c r="I2762" i="56" s="1"/>
  <c r="J2762" i="56" s="1"/>
  <c r="AJ2894" i="56"/>
  <c r="I2894" i="56" s="1"/>
  <c r="J2894" i="56" s="1"/>
  <c r="AJ2729" i="56"/>
  <c r="I2729" i="56" s="1"/>
  <c r="J2729" i="56" s="1"/>
  <c r="AJ2716" i="56"/>
  <c r="I2716" i="56" s="1"/>
  <c r="J2716" i="56" s="1"/>
  <c r="AJ2840" i="56"/>
  <c r="I2840" i="56" s="1"/>
  <c r="J2840" i="56" s="1"/>
  <c r="AJ2787" i="56"/>
  <c r="I2787" i="56" s="1"/>
  <c r="J2787" i="56" s="1"/>
  <c r="AJ2758" i="56"/>
  <c r="I2758" i="56" s="1"/>
  <c r="J2758" i="56" s="1"/>
  <c r="AJ2832" i="56"/>
  <c r="I2832" i="56" s="1"/>
  <c r="J2832" i="56" s="1"/>
  <c r="AJ2897" i="56"/>
  <c r="I2897" i="56" s="1"/>
  <c r="J2897" i="56" s="1"/>
  <c r="AJ2828" i="56"/>
  <c r="I2828" i="56" s="1"/>
  <c r="J2828" i="56" s="1"/>
  <c r="AJ2920" i="56"/>
  <c r="I2920" i="56" s="1"/>
  <c r="J2920" i="56" s="1"/>
  <c r="AJ2856" i="56"/>
  <c r="I2856" i="56" s="1"/>
  <c r="J2856" i="56" s="1"/>
  <c r="AJ2872" i="56"/>
  <c r="I2872" i="56" s="1"/>
  <c r="J2872" i="56" s="1"/>
  <c r="AJ2837" i="56"/>
  <c r="I2837" i="56" s="1"/>
  <c r="J2837" i="56" s="1"/>
  <c r="AJ2805" i="56"/>
  <c r="I2805" i="56" s="1"/>
  <c r="J2805" i="56" s="1"/>
  <c r="AJ2842" i="56"/>
  <c r="I2842" i="56" s="1"/>
  <c r="J2842" i="56" s="1"/>
  <c r="AJ2791" i="56"/>
  <c r="I2791" i="56" s="1"/>
  <c r="J2791" i="56" s="1"/>
  <c r="AJ2797" i="56"/>
  <c r="I2797" i="56" s="1"/>
  <c r="J2797" i="56" s="1"/>
  <c r="AJ2829" i="56"/>
  <c r="I2829" i="56" s="1"/>
  <c r="J2829" i="56" s="1"/>
  <c r="AJ2878" i="56"/>
  <c r="I2878" i="56" s="1"/>
  <c r="J2878" i="56" s="1"/>
  <c r="AJ2701" i="56"/>
  <c r="I2701" i="56" s="1"/>
  <c r="J2701" i="56" s="1"/>
  <c r="AJ2784" i="56"/>
  <c r="I2784" i="56" s="1"/>
  <c r="J2784" i="56" s="1"/>
  <c r="AJ2731" i="56"/>
  <c r="I2731" i="56" s="1"/>
  <c r="J2731" i="56" s="1"/>
  <c r="AJ2910" i="56"/>
  <c r="I2910" i="56" s="1"/>
  <c r="J2910" i="56" s="1"/>
  <c r="AJ2914" i="56"/>
  <c r="I2914" i="56" s="1"/>
  <c r="J2914" i="56" s="1"/>
  <c r="AJ2826" i="56"/>
  <c r="I2826" i="56" s="1"/>
  <c r="J2826" i="56" s="1"/>
  <c r="AJ2786" i="56"/>
  <c r="I2786" i="56" s="1"/>
  <c r="J2786" i="56" s="1"/>
  <c r="AJ2732" i="56"/>
  <c r="I2732" i="56" s="1"/>
  <c r="J2732" i="56" s="1"/>
  <c r="AJ2773" i="56"/>
  <c r="I2773" i="56" s="1"/>
  <c r="J2773" i="56" s="1"/>
  <c r="AJ2734" i="56"/>
  <c r="I2734" i="56" s="1"/>
  <c r="J2734" i="56" s="1"/>
  <c r="AJ2696" i="56"/>
  <c r="I2696" i="56" s="1"/>
  <c r="J2696" i="56" s="1"/>
  <c r="AJ2903" i="56"/>
  <c r="I2903" i="56" s="1"/>
  <c r="J2903" i="56" s="1"/>
  <c r="AJ2820" i="56"/>
  <c r="I2820" i="56" s="1"/>
  <c r="J2820" i="56" s="1"/>
  <c r="AJ2722" i="56"/>
  <c r="I2722" i="56" s="1"/>
  <c r="J2722" i="56" s="1"/>
  <c r="AJ2866" i="56"/>
  <c r="I2866" i="56" s="1"/>
  <c r="J2866" i="56" s="1"/>
  <c r="AJ2909" i="56"/>
  <c r="I2909" i="56" s="1"/>
  <c r="J2909" i="56" s="1"/>
  <c r="AJ2788" i="56"/>
  <c r="I2788" i="56" s="1"/>
  <c r="J2788" i="56" s="1"/>
  <c r="AJ2851" i="56"/>
  <c r="I2851" i="56" s="1"/>
  <c r="J2851" i="56" s="1"/>
  <c r="AJ2776" i="56"/>
  <c r="I2776" i="56" s="1"/>
  <c r="J2776" i="56" s="1"/>
  <c r="AJ2899" i="56"/>
  <c r="I2899" i="56" s="1"/>
  <c r="J2899" i="56" s="1"/>
  <c r="AJ2916" i="56"/>
  <c r="I2916" i="56" s="1"/>
  <c r="J2916" i="56" s="1"/>
  <c r="AJ2850" i="56"/>
  <c r="I2850" i="56" s="1"/>
  <c r="J2850" i="56" s="1"/>
  <c r="AJ2782" i="56"/>
  <c r="I2782" i="56" s="1"/>
  <c r="J2782" i="56" s="1"/>
  <c r="AJ2812" i="56"/>
  <c r="I2812" i="56" s="1"/>
  <c r="J2812" i="56" s="1"/>
  <c r="AJ2833" i="56"/>
  <c r="I2833" i="56" s="1"/>
  <c r="J2833" i="56" s="1"/>
  <c r="AJ2839" i="56"/>
  <c r="I2839" i="56" s="1"/>
  <c r="J2839" i="56" s="1"/>
  <c r="AJ2827" i="56"/>
  <c r="I2827" i="56" s="1"/>
  <c r="J2827" i="56" s="1"/>
  <c r="AJ2777" i="56"/>
  <c r="I2777" i="56" s="1"/>
  <c r="J2777" i="56" s="1"/>
  <c r="AJ2737" i="56"/>
  <c r="I2737" i="56" s="1"/>
  <c r="J2737" i="56" s="1"/>
  <c r="AJ2836" i="56"/>
  <c r="I2836" i="56" s="1"/>
  <c r="J2836" i="56" s="1"/>
  <c r="AJ2912" i="56"/>
  <c r="I2912" i="56" s="1"/>
  <c r="J2912" i="56" s="1"/>
  <c r="AJ2771" i="56"/>
  <c r="I2771" i="56" s="1"/>
  <c r="J2771" i="56" s="1"/>
  <c r="AJ2707" i="56"/>
  <c r="I2707" i="56" s="1"/>
  <c r="J2707" i="56" s="1"/>
  <c r="AJ2781" i="56"/>
  <c r="I2781" i="56" s="1"/>
  <c r="J2781" i="56" s="1"/>
  <c r="AJ2902" i="56"/>
  <c r="I2902" i="56" s="1"/>
  <c r="J2902" i="56" s="1"/>
  <c r="AJ2918" i="56"/>
  <c r="I2918" i="56" s="1"/>
  <c r="J2918" i="56" s="1"/>
  <c r="AJ2744" i="56"/>
  <c r="I2744" i="56" s="1"/>
  <c r="J2744" i="56" s="1"/>
  <c r="AJ2753" i="56"/>
  <c r="I2753" i="56" s="1"/>
  <c r="J2753" i="56" s="1"/>
  <c r="AJ2838" i="56"/>
  <c r="I2838" i="56" s="1"/>
  <c r="J2838" i="56" s="1"/>
  <c r="AJ2714" i="56"/>
  <c r="I2714" i="56" s="1"/>
  <c r="J2714" i="56" s="1"/>
  <c r="AJ2721" i="56"/>
  <c r="I2721" i="56" s="1"/>
  <c r="J2721" i="56" s="1"/>
  <c r="AJ2846" i="56"/>
  <c r="I2846" i="56" s="1"/>
  <c r="J2846" i="56" s="1"/>
  <c r="AJ2761" i="56"/>
  <c r="I2761" i="56" s="1"/>
  <c r="J2761" i="56" s="1"/>
  <c r="AJ2824" i="56"/>
  <c r="I2824" i="56" s="1"/>
  <c r="J2824" i="56" s="1"/>
  <c r="AJ2864" i="56"/>
  <c r="I2864" i="56" s="1"/>
  <c r="J2864" i="56" s="1"/>
  <c r="AJ2853" i="56"/>
  <c r="I2853" i="56" s="1"/>
  <c r="J2853" i="56" s="1"/>
  <c r="AJ2883" i="56"/>
  <c r="I2883" i="56" s="1"/>
  <c r="J2883" i="56" s="1"/>
  <c r="AJ2806" i="56"/>
  <c r="I2806" i="56" s="1"/>
  <c r="J2806" i="56" s="1"/>
  <c r="AJ2825" i="56"/>
  <c r="I2825" i="56" s="1"/>
  <c r="J2825" i="56" s="1"/>
  <c r="AJ2692" i="56"/>
  <c r="I2692" i="56" s="1"/>
  <c r="J2692" i="56" s="1"/>
  <c r="AJ2708" i="56"/>
  <c r="I2708" i="56" s="1"/>
  <c r="J2708" i="56" s="1"/>
  <c r="AJ2793" i="56"/>
  <c r="I2793" i="56" s="1"/>
  <c r="J2793" i="56" s="1"/>
  <c r="AJ2743" i="56"/>
  <c r="I2743" i="56" s="1"/>
  <c r="J2743" i="56" s="1"/>
  <c r="AJ2921" i="56"/>
  <c r="I2921" i="56" s="1"/>
  <c r="J2921" i="56" s="1"/>
  <c r="AJ2794" i="56"/>
  <c r="I2794" i="56" s="1"/>
  <c r="J2794" i="56" s="1"/>
  <c r="AJ2892" i="56"/>
  <c r="I2892" i="56" s="1"/>
  <c r="J2892" i="56" s="1"/>
  <c r="AJ2746" i="56"/>
  <c r="I2746" i="56" s="1"/>
  <c r="J2746" i="56" s="1"/>
  <c r="AJ2818" i="56"/>
  <c r="I2818" i="56" s="1"/>
  <c r="J2818" i="56" s="1"/>
  <c r="AJ2898" i="56"/>
  <c r="I2898" i="56" s="1"/>
  <c r="J2898" i="56" s="1"/>
  <c r="AJ2882" i="56"/>
  <c r="I2882" i="56" s="1"/>
  <c r="J2882" i="56" s="1"/>
  <c r="AJ2876" i="56"/>
  <c r="I2876" i="56" s="1"/>
  <c r="J2876" i="56" s="1"/>
  <c r="AJ2817" i="56"/>
  <c r="I2817" i="56" s="1"/>
  <c r="J2817" i="56" s="1"/>
  <c r="AJ2702" i="56"/>
  <c r="I2702" i="56" s="1"/>
  <c r="J2702" i="56" s="1"/>
  <c r="AJ2719" i="56"/>
  <c r="I2719" i="56" s="1"/>
  <c r="J2719" i="56" s="1"/>
  <c r="AJ2889" i="56"/>
  <c r="I2889" i="56" s="1"/>
  <c r="J2889" i="56" s="1"/>
  <c r="AJ2885" i="56"/>
  <c r="I2885" i="56" s="1"/>
  <c r="J2885" i="56" s="1"/>
  <c r="AJ2700" i="56"/>
  <c r="I2700" i="56" s="1"/>
  <c r="J2700" i="56" s="1"/>
  <c r="AJ2816" i="56"/>
  <c r="I2816" i="56" s="1"/>
  <c r="J2816" i="56" s="1"/>
  <c r="AJ2751" i="56"/>
  <c r="I2751" i="56" s="1"/>
  <c r="J2751" i="56" s="1"/>
  <c r="AJ2705" i="56"/>
  <c r="I2705" i="56" s="1"/>
  <c r="J2705" i="56" s="1"/>
  <c r="AJ2847" i="56"/>
  <c r="I2847" i="56" s="1"/>
  <c r="J2847" i="56" s="1"/>
  <c r="AJ2859" i="56"/>
  <c r="I2859" i="56" s="1"/>
  <c r="J2859" i="56" s="1"/>
  <c r="AJ2785" i="56"/>
  <c r="I2785" i="56" s="1"/>
  <c r="J2785" i="56" s="1"/>
  <c r="AJ2841" i="56"/>
  <c r="I2841" i="56" s="1"/>
  <c r="J2841" i="56" s="1"/>
  <c r="AJ2783" i="56"/>
  <c r="I2783" i="56" s="1"/>
  <c r="J2783" i="56" s="1"/>
  <c r="AJ2849" i="56"/>
  <c r="I2849" i="56" s="1"/>
  <c r="J2849" i="56" s="1"/>
  <c r="AJ2717" i="56"/>
  <c r="I2717" i="56" s="1"/>
  <c r="J2717" i="56" s="1"/>
  <c r="AJ2801" i="56"/>
  <c r="I2801" i="56" s="1"/>
  <c r="J2801" i="56" s="1"/>
  <c r="AJ2765" i="56"/>
  <c r="I2765" i="56" s="1"/>
  <c r="J2765" i="56" s="1"/>
  <c r="AJ2877" i="56"/>
  <c r="I2877" i="56" s="1"/>
  <c r="J2877" i="56" s="1"/>
  <c r="AJ2768" i="56"/>
  <c r="I2768" i="56" s="1"/>
  <c r="J2768" i="56" s="1"/>
  <c r="AJ2831" i="56"/>
  <c r="I2831" i="56" s="1"/>
  <c r="J2831" i="56" s="1"/>
  <c r="AJ2752" i="56"/>
  <c r="I2752" i="56" s="1"/>
  <c r="J2752" i="56" s="1"/>
  <c r="AJ2919" i="56"/>
  <c r="I2919" i="56" s="1"/>
  <c r="J2919" i="56" s="1"/>
  <c r="AJ2922" i="56"/>
  <c r="I2922" i="56" s="1"/>
  <c r="J2922" i="56" s="1"/>
  <c r="AJ2749" i="56"/>
  <c r="I2749" i="56" s="1"/>
  <c r="J2749" i="56" s="1"/>
  <c r="AJ2858" i="56"/>
  <c r="I2858" i="56" s="1"/>
  <c r="J2858" i="56" s="1"/>
  <c r="AJ2691" i="56"/>
  <c r="I2691" i="56" s="1"/>
  <c r="J2691" i="56" s="1"/>
  <c r="AJ2884" i="56"/>
  <c r="I2884" i="56" s="1"/>
  <c r="J2884" i="56" s="1"/>
  <c r="AJ2745" i="56"/>
  <c r="I2745" i="56" s="1"/>
  <c r="J2745" i="56" s="1"/>
  <c r="AJ2888" i="56"/>
  <c r="I2888" i="56" s="1"/>
  <c r="J2888" i="56" s="1"/>
  <c r="AJ2706" i="56"/>
  <c r="I2706" i="56" s="1"/>
  <c r="J2706" i="56" s="1"/>
  <c r="AJ2795" i="56"/>
  <c r="I2795" i="56" s="1"/>
  <c r="J2795" i="56" s="1"/>
  <c r="AJ2852" i="56"/>
  <c r="I2852" i="56" s="1"/>
  <c r="J2852" i="56" s="1"/>
  <c r="AJ2915" i="56"/>
  <c r="I2915" i="56" s="1"/>
  <c r="J2915" i="56" s="1"/>
  <c r="AJ2923" i="56"/>
  <c r="I2923" i="56" s="1"/>
  <c r="J2923" i="56" s="1"/>
  <c r="AJ2756" i="56"/>
  <c r="I2756" i="56" s="1"/>
  <c r="J2756" i="56" s="1"/>
  <c r="AJ2754" i="56"/>
  <c r="I2754" i="56" s="1"/>
  <c r="J2754" i="56" s="1"/>
  <c r="AJ2740" i="56"/>
  <c r="I2740" i="56" s="1"/>
  <c r="J2740" i="56" s="1"/>
  <c r="AJ2741" i="56"/>
  <c r="I2741" i="56" s="1"/>
  <c r="J2741" i="56" s="1"/>
  <c r="AJ2799" i="56"/>
  <c r="I2799" i="56" s="1"/>
  <c r="J2799" i="56" s="1"/>
  <c r="AJ2766" i="56"/>
  <c r="I2766" i="56" s="1"/>
  <c r="J2766" i="56" s="1"/>
  <c r="AJ2760" i="56"/>
  <c r="I2760" i="56" s="1"/>
  <c r="J2760" i="56" s="1"/>
  <c r="AJ2905" i="56"/>
  <c r="I2905" i="56" s="1"/>
  <c r="J2905" i="56" s="1"/>
  <c r="AJ2810" i="56"/>
  <c r="I2810" i="56" s="1"/>
  <c r="J2810" i="56" s="1"/>
  <c r="AJ2736" i="56"/>
  <c r="I2736" i="56" s="1"/>
  <c r="J2736" i="56" s="1"/>
  <c r="AJ2821" i="56"/>
  <c r="I2821" i="56" s="1"/>
  <c r="J2821" i="56" s="1"/>
  <c r="AJ2689" i="56"/>
  <c r="I2689" i="56" s="1"/>
  <c r="J2689" i="56" s="1"/>
  <c r="AJ2709" i="56"/>
  <c r="I2709" i="56" s="1"/>
  <c r="J2709" i="56" s="1"/>
  <c r="AJ2823" i="56"/>
  <c r="I2823" i="56" s="1"/>
  <c r="J2823" i="56" s="1"/>
  <c r="AJ2774" i="56"/>
  <c r="I2774" i="56" s="1"/>
  <c r="J2774" i="56" s="1"/>
  <c r="AJ2770" i="56"/>
  <c r="I2770" i="56" s="1"/>
  <c r="J2770" i="56" s="1"/>
  <c r="AJ2712" i="56"/>
  <c r="I2712" i="56" s="1"/>
  <c r="J2712" i="56" s="1"/>
  <c r="AJ2811" i="56"/>
  <c r="I2811" i="56" s="1"/>
  <c r="J2811" i="56" s="1"/>
  <c r="AJ2711" i="56"/>
  <c r="I2711" i="56" s="1"/>
  <c r="J2711" i="56" s="1"/>
  <c r="AJ2869" i="56"/>
  <c r="I2869" i="56" s="1"/>
  <c r="J2869" i="56" s="1"/>
  <c r="AJ2887" i="56"/>
  <c r="I2887" i="56" s="1"/>
  <c r="J2887" i="56" s="1"/>
  <c r="AJ2835" i="56"/>
  <c r="I2835" i="56" s="1"/>
  <c r="J2835" i="56" s="1"/>
  <c r="AJ2780" i="56"/>
  <c r="I2780" i="56" s="1"/>
  <c r="J2780" i="56" s="1"/>
  <c r="AJ2727" i="56"/>
  <c r="I2727" i="56" s="1"/>
  <c r="J2727" i="56" s="1"/>
  <c r="AJ2724" i="56"/>
  <c r="I2724" i="56" s="1"/>
  <c r="J2724" i="56" s="1"/>
  <c r="AJ2913" i="56"/>
  <c r="I2913" i="56" s="1"/>
  <c r="J2913" i="56" s="1"/>
  <c r="AJ2800" i="56"/>
  <c r="I2800" i="56" s="1"/>
  <c r="J2800" i="56" s="1"/>
  <c r="AJ2848" i="56"/>
  <c r="I2848" i="56" s="1"/>
  <c r="J2848" i="56" s="1"/>
  <c r="AJ2775" i="56"/>
  <c r="I2775" i="56" s="1"/>
  <c r="J2775" i="56" s="1"/>
  <c r="AJ2789" i="56"/>
  <c r="I2789" i="56" s="1"/>
  <c r="J2789" i="56" s="1"/>
  <c r="AJ2808" i="56"/>
  <c r="I2808" i="56" s="1"/>
  <c r="J2808" i="56" s="1"/>
  <c r="AJ2901" i="56"/>
  <c r="I2901" i="56" s="1"/>
  <c r="J2901" i="56" s="1"/>
  <c r="AJ2769" i="56"/>
  <c r="I2769" i="56" s="1"/>
  <c r="J2769" i="56" s="1"/>
  <c r="AJ2697" i="56"/>
  <c r="I2697" i="56" s="1"/>
  <c r="J2697" i="56" s="1"/>
  <c r="AJ2895" i="56"/>
  <c r="I2895" i="56" s="1"/>
  <c r="J2895" i="56" s="1"/>
  <c r="AJ2723" i="56"/>
  <c r="I2723" i="56" s="1"/>
  <c r="J2723" i="56" s="1"/>
  <c r="AJ2880" i="56"/>
  <c r="I2880" i="56" s="1"/>
  <c r="J2880" i="56" s="1"/>
  <c r="AJ2854" i="56"/>
  <c r="I2854" i="56" s="1"/>
  <c r="J2854" i="56" s="1"/>
  <c r="AJ2867" i="56"/>
  <c r="I2867" i="56" s="1"/>
  <c r="J2867" i="56" s="1"/>
  <c r="AJ2863" i="56"/>
  <c r="I2863" i="56" s="1"/>
  <c r="J2863" i="56" s="1"/>
  <c r="AJ2693" i="56"/>
  <c r="I2693" i="56" s="1"/>
  <c r="J2693" i="56" s="1"/>
  <c r="AJ2694" i="56"/>
  <c r="I2694" i="56" s="1"/>
  <c r="J2694" i="56" s="1"/>
  <c r="AJ2730" i="56"/>
  <c r="I2730" i="56" s="1"/>
  <c r="J2730" i="56" s="1"/>
  <c r="AJ2778" i="56"/>
  <c r="I2778" i="56" s="1"/>
  <c r="J2778" i="56" s="1"/>
  <c r="AJ2907" i="56"/>
  <c r="I2907" i="56" s="1"/>
  <c r="J2907" i="56" s="1"/>
  <c r="AJ2843" i="56"/>
  <c r="I2843" i="56" s="1"/>
  <c r="J2843" i="56" s="1"/>
  <c r="AJ2924" i="56"/>
  <c r="I2924" i="56" s="1"/>
  <c r="J2924" i="56" s="1"/>
  <c r="AJ2814" i="56"/>
  <c r="I2814" i="56" s="1"/>
  <c r="J2814" i="56" s="1"/>
  <c r="AJ1578" i="56"/>
  <c r="I1578" i="56" s="1"/>
  <c r="J1578" i="56" s="1"/>
  <c r="AJ1570" i="56"/>
  <c r="I1570" i="56" s="1"/>
  <c r="J1570" i="56" s="1"/>
  <c r="AJ1637" i="56"/>
  <c r="I1637" i="56" s="1"/>
  <c r="J1637" i="56" s="1"/>
  <c r="AJ1666" i="56"/>
  <c r="I1666" i="56" s="1"/>
  <c r="J1666" i="56" s="1"/>
  <c r="AJ1589" i="56"/>
  <c r="I1589" i="56" s="1"/>
  <c r="J1589" i="56" s="1"/>
  <c r="AJ1540" i="56"/>
  <c r="I1540" i="56" s="1"/>
  <c r="J1540" i="56" s="1"/>
  <c r="AJ1640" i="56"/>
  <c r="I1640" i="56" s="1"/>
  <c r="J1640" i="56" s="1"/>
  <c r="AJ1590" i="56"/>
  <c r="I1590" i="56" s="1"/>
  <c r="J1590" i="56" s="1"/>
  <c r="AJ1650" i="56"/>
  <c r="I1650" i="56" s="1"/>
  <c r="J1650" i="56" s="1"/>
  <c r="AJ1469" i="56"/>
  <c r="I1469" i="56" s="1"/>
  <c r="J1469" i="56" s="1"/>
  <c r="AJ1648" i="56"/>
  <c r="I1648" i="56" s="1"/>
  <c r="J1648" i="56" s="1"/>
  <c r="AJ1552" i="56"/>
  <c r="I1552" i="56" s="1"/>
  <c r="J1552" i="56" s="1"/>
  <c r="AJ1489" i="56"/>
  <c r="I1489" i="56" s="1"/>
  <c r="J1489" i="56" s="1"/>
  <c r="AJ1603" i="56"/>
  <c r="I1603" i="56" s="1"/>
  <c r="J1603" i="56" s="1"/>
  <c r="AJ1554" i="56"/>
  <c r="I1554" i="56" s="1"/>
  <c r="J1554" i="56" s="1"/>
  <c r="AJ1550" i="56"/>
  <c r="I1550" i="56" s="1"/>
  <c r="J1550" i="56" s="1"/>
  <c r="AJ1492" i="56"/>
  <c r="I1492" i="56" s="1"/>
  <c r="J1492" i="56" s="1"/>
  <c r="AJ1591" i="56"/>
  <c r="I1591" i="56" s="1"/>
  <c r="J1591" i="56" s="1"/>
  <c r="AJ1491" i="56"/>
  <c r="I1491" i="56" s="1"/>
  <c r="J1491" i="56" s="1"/>
  <c r="AJ1649" i="56"/>
  <c r="I1649" i="56" s="1"/>
  <c r="J1649" i="56" s="1"/>
  <c r="AJ1667" i="56"/>
  <c r="I1667" i="56" s="1"/>
  <c r="J1667" i="56" s="1"/>
  <c r="AJ1615" i="56"/>
  <c r="I1615" i="56" s="1"/>
  <c r="J1615" i="56" s="1"/>
  <c r="AJ1560" i="56"/>
  <c r="I1560" i="56" s="1"/>
  <c r="J1560" i="56" s="1"/>
  <c r="AJ1507" i="56"/>
  <c r="I1507" i="56" s="1"/>
  <c r="J1507" i="56" s="1"/>
  <c r="AJ1504" i="56"/>
  <c r="I1504" i="56" s="1"/>
  <c r="J1504" i="56" s="1"/>
  <c r="AJ1693" i="56"/>
  <c r="I1693" i="56" s="1"/>
  <c r="J1693" i="56" s="1"/>
  <c r="AJ1580" i="56"/>
  <c r="I1580" i="56" s="1"/>
  <c r="J1580" i="56" s="1"/>
  <c r="AJ1628" i="56"/>
  <c r="I1628" i="56" s="1"/>
  <c r="J1628" i="56" s="1"/>
  <c r="AJ1555" i="56"/>
  <c r="I1555" i="56" s="1"/>
  <c r="J1555" i="56" s="1"/>
  <c r="AJ1569" i="56"/>
  <c r="I1569" i="56" s="1"/>
  <c r="J1569" i="56" s="1"/>
  <c r="AJ1588" i="56"/>
  <c r="I1588" i="56" s="1"/>
  <c r="J1588" i="56" s="1"/>
  <c r="AJ1681" i="56"/>
  <c r="I1681" i="56" s="1"/>
  <c r="J1681" i="56" s="1"/>
  <c r="AJ1549" i="56"/>
  <c r="I1549" i="56" s="1"/>
  <c r="J1549" i="56" s="1"/>
  <c r="AJ1477" i="56"/>
  <c r="I1477" i="56" s="1"/>
  <c r="J1477" i="56" s="1"/>
  <c r="AJ1675" i="56"/>
  <c r="I1675" i="56" s="1"/>
  <c r="J1675" i="56" s="1"/>
  <c r="AJ1503" i="56"/>
  <c r="I1503" i="56" s="1"/>
  <c r="J1503" i="56" s="1"/>
  <c r="AJ1660" i="56"/>
  <c r="I1660" i="56" s="1"/>
  <c r="J1660" i="56" s="1"/>
  <c r="AJ1634" i="56"/>
  <c r="I1634" i="56" s="1"/>
  <c r="J1634" i="56" s="1"/>
  <c r="AJ1647" i="56"/>
  <c r="I1647" i="56" s="1"/>
  <c r="J1647" i="56" s="1"/>
  <c r="AJ1643" i="56"/>
  <c r="I1643" i="56" s="1"/>
  <c r="J1643" i="56" s="1"/>
  <c r="AJ1473" i="56"/>
  <c r="I1473" i="56" s="1"/>
  <c r="J1473" i="56" s="1"/>
  <c r="AJ1474" i="56"/>
  <c r="I1474" i="56" s="1"/>
  <c r="J1474" i="56" s="1"/>
  <c r="AJ1510" i="56"/>
  <c r="I1510" i="56" s="1"/>
  <c r="J1510" i="56" s="1"/>
  <c r="AJ1558" i="56"/>
  <c r="I1558" i="56" s="1"/>
  <c r="J1558" i="56" s="1"/>
  <c r="AJ1687" i="56"/>
  <c r="I1687" i="56" s="1"/>
  <c r="J1687" i="56" s="1"/>
  <c r="AJ1623" i="56"/>
  <c r="I1623" i="56" s="1"/>
  <c r="J1623" i="56" s="1"/>
  <c r="AJ1704" i="56"/>
  <c r="I1704" i="56" s="1"/>
  <c r="J1704" i="56" s="1"/>
  <c r="AJ1594" i="56"/>
  <c r="I1594" i="56" s="1"/>
  <c r="J1594" i="56" s="1"/>
  <c r="AJ1685" i="56"/>
  <c r="I1685" i="56" s="1"/>
  <c r="J1685" i="56" s="1"/>
  <c r="AJ1543" i="56"/>
  <c r="I1543" i="56" s="1"/>
  <c r="J1543" i="56" s="1"/>
  <c r="AJ1595" i="56"/>
  <c r="I1595" i="56" s="1"/>
  <c r="J1595" i="56" s="1"/>
  <c r="AJ1614" i="56"/>
  <c r="I1614" i="56" s="1"/>
  <c r="J1614" i="56" s="1"/>
  <c r="AJ1483" i="56"/>
  <c r="I1483" i="56" s="1"/>
  <c r="J1483" i="56" s="1"/>
  <c r="AJ1651" i="56"/>
  <c r="I1651" i="56" s="1"/>
  <c r="J1651" i="56" s="1"/>
  <c r="AJ1659" i="56"/>
  <c r="I1659" i="56" s="1"/>
  <c r="J1659" i="56" s="1"/>
  <c r="AJ1528" i="56"/>
  <c r="I1528" i="56" s="1"/>
  <c r="J1528" i="56" s="1"/>
  <c r="AJ1470" i="56"/>
  <c r="I1470" i="56" s="1"/>
  <c r="J1470" i="56" s="1"/>
  <c r="AJ1539" i="56"/>
  <c r="I1539" i="56" s="1"/>
  <c r="J1539" i="56" s="1"/>
  <c r="AJ1705" i="56"/>
  <c r="I1705" i="56" s="1"/>
  <c r="J1705" i="56" s="1"/>
  <c r="AJ1535" i="56"/>
  <c r="I1535" i="56" s="1"/>
  <c r="J1535" i="56" s="1"/>
  <c r="AJ1670" i="56"/>
  <c r="I1670" i="56" s="1"/>
  <c r="J1670" i="56" s="1"/>
  <c r="AJ1505" i="56"/>
  <c r="I1505" i="56" s="1"/>
  <c r="J1505" i="56" s="1"/>
  <c r="AJ1671" i="56"/>
  <c r="I1671" i="56" s="1"/>
  <c r="J1671" i="56" s="1"/>
  <c r="AJ1645" i="56"/>
  <c r="I1645" i="56" s="1"/>
  <c r="J1645" i="56" s="1"/>
  <c r="AJ1515" i="56"/>
  <c r="I1515" i="56" s="1"/>
  <c r="J1515" i="56" s="1"/>
  <c r="AJ1691" i="56"/>
  <c r="I1691" i="56" s="1"/>
  <c r="J1691" i="56" s="1"/>
  <c r="AJ1498" i="56"/>
  <c r="I1498" i="56" s="1"/>
  <c r="J1498" i="56" s="1"/>
  <c r="AJ1537" i="56"/>
  <c r="I1537" i="56" s="1"/>
  <c r="J1537" i="56" s="1"/>
  <c r="AJ1582" i="56"/>
  <c r="I1582" i="56" s="1"/>
  <c r="J1582" i="56" s="1"/>
  <c r="AJ1518" i="56"/>
  <c r="I1518" i="56" s="1"/>
  <c r="J1518" i="56" s="1"/>
  <c r="AJ1495" i="56"/>
  <c r="I1495" i="56" s="1"/>
  <c r="J1495" i="56" s="1"/>
  <c r="AJ1584" i="56"/>
  <c r="I1584" i="56" s="1"/>
  <c r="J1584" i="56" s="1"/>
  <c r="AJ1688" i="56"/>
  <c r="I1688" i="56" s="1"/>
  <c r="J1688" i="56" s="1"/>
  <c r="AJ1625" i="56"/>
  <c r="I1625" i="56" s="1"/>
  <c r="J1625" i="56" s="1"/>
  <c r="AJ1500" i="56"/>
  <c r="I1500" i="56" s="1"/>
  <c r="J1500" i="56" s="1"/>
  <c r="AJ1544" i="56"/>
  <c r="I1544" i="56" s="1"/>
  <c r="J1544" i="56" s="1"/>
  <c r="AJ1641" i="56"/>
  <c r="I1641" i="56" s="1"/>
  <c r="J1641" i="56" s="1"/>
  <c r="AJ1624" i="56"/>
  <c r="I1624" i="56" s="1"/>
  <c r="J1624" i="56" s="1"/>
  <c r="AJ1576" i="56"/>
  <c r="I1576" i="56" s="1"/>
  <c r="J1576" i="56" s="1"/>
  <c r="AJ1527" i="56"/>
  <c r="I1527" i="56" s="1"/>
  <c r="J1527" i="56" s="1"/>
  <c r="AJ1475" i="56"/>
  <c r="I1475" i="56" s="1"/>
  <c r="J1475" i="56" s="1"/>
  <c r="AJ1508" i="56"/>
  <c r="I1508" i="56" s="1"/>
  <c r="J1508" i="56" s="1"/>
  <c r="AJ1676" i="56"/>
  <c r="I1676" i="56" s="1"/>
  <c r="J1676" i="56" s="1"/>
  <c r="AJ1530" i="56"/>
  <c r="I1530" i="56" s="1"/>
  <c r="J1530" i="56" s="1"/>
  <c r="AJ1593" i="56"/>
  <c r="I1593" i="56" s="1"/>
  <c r="J1593" i="56" s="1"/>
  <c r="AJ1642" i="56"/>
  <c r="I1642" i="56" s="1"/>
  <c r="J1642" i="56" s="1"/>
  <c r="AJ1506" i="56"/>
  <c r="I1506" i="56" s="1"/>
  <c r="J1506" i="56" s="1"/>
  <c r="AJ1546" i="56"/>
  <c r="I1546" i="56" s="1"/>
  <c r="J1546" i="56" s="1"/>
  <c r="AJ1516" i="56"/>
  <c r="I1516" i="56" s="1"/>
  <c r="J1516" i="56" s="1"/>
  <c r="AJ1673" i="56"/>
  <c r="I1673" i="56" s="1"/>
  <c r="J1673" i="56" s="1"/>
  <c r="AJ1653" i="56"/>
  <c r="I1653" i="56" s="1"/>
  <c r="J1653" i="56" s="1"/>
  <c r="AJ1479" i="56"/>
  <c r="I1479" i="56" s="1"/>
  <c r="J1479" i="56" s="1"/>
  <c r="AJ1478" i="56"/>
  <c r="I1478" i="56" s="1"/>
  <c r="J1478" i="56" s="1"/>
  <c r="AJ1635" i="56"/>
  <c r="I1635" i="56" s="1"/>
  <c r="J1635" i="56" s="1"/>
  <c r="AJ1519" i="56"/>
  <c r="I1519" i="56" s="1"/>
  <c r="J1519" i="56" s="1"/>
  <c r="AJ1583" i="56"/>
  <c r="I1583" i="56" s="1"/>
  <c r="J1583" i="56" s="1"/>
  <c r="AJ1513" i="56"/>
  <c r="I1513" i="56" s="1"/>
  <c r="J1513" i="56" s="1"/>
  <c r="AJ1559" i="56"/>
  <c r="I1559" i="56" s="1"/>
  <c r="J1559" i="56" s="1"/>
  <c r="AJ1684" i="56"/>
  <c r="I1684" i="56" s="1"/>
  <c r="J1684" i="56" s="1"/>
  <c r="AJ1468" i="56"/>
  <c r="I1468" i="56" s="1"/>
  <c r="J1468" i="56" s="1"/>
  <c r="AJ1610" i="56"/>
  <c r="I1610" i="56" s="1"/>
  <c r="J1610" i="56" s="1"/>
  <c r="AJ1686" i="56"/>
  <c r="I1686" i="56" s="1"/>
  <c r="J1686" i="56" s="1"/>
  <c r="AJ1706" i="56"/>
  <c r="I1706" i="56" s="1"/>
  <c r="J1706" i="56" s="1"/>
  <c r="AJ1654" i="56"/>
  <c r="I1654" i="56" s="1"/>
  <c r="J1654" i="56" s="1"/>
  <c r="AJ1522" i="56"/>
  <c r="I1522" i="56" s="1"/>
  <c r="J1522" i="56" s="1"/>
  <c r="AJ1493" i="56"/>
  <c r="I1493" i="56" s="1"/>
  <c r="J1493" i="56" s="1"/>
  <c r="AJ1661" i="56"/>
  <c r="I1661" i="56" s="1"/>
  <c r="J1661" i="56" s="1"/>
  <c r="AJ1572" i="56"/>
  <c r="I1572" i="56" s="1"/>
  <c r="J1572" i="56" s="1"/>
  <c r="AJ1490" i="56"/>
  <c r="I1490" i="56" s="1"/>
  <c r="J1490" i="56" s="1"/>
  <c r="AJ1542" i="56"/>
  <c r="I1542" i="56" s="1"/>
  <c r="J1542" i="56" s="1"/>
  <c r="AJ1674" i="56"/>
  <c r="I1674" i="56" s="1"/>
  <c r="J1674" i="56" s="1"/>
  <c r="AJ1509" i="56"/>
  <c r="I1509" i="56" s="1"/>
  <c r="J1509" i="56" s="1"/>
  <c r="AJ1496" i="56"/>
  <c r="I1496" i="56" s="1"/>
  <c r="J1496" i="56" s="1"/>
  <c r="AJ1620" i="56"/>
  <c r="I1620" i="56" s="1"/>
  <c r="J1620" i="56" s="1"/>
  <c r="AJ1567" i="56"/>
  <c r="I1567" i="56" s="1"/>
  <c r="J1567" i="56" s="1"/>
  <c r="AJ1538" i="56"/>
  <c r="I1538" i="56" s="1"/>
  <c r="J1538" i="56" s="1"/>
  <c r="AJ1612" i="56"/>
  <c r="I1612" i="56" s="1"/>
  <c r="J1612" i="56" s="1"/>
  <c r="AJ1677" i="56"/>
  <c r="I1677" i="56" s="1"/>
  <c r="J1677" i="56" s="1"/>
  <c r="AJ1608" i="56"/>
  <c r="I1608" i="56" s="1"/>
  <c r="J1608" i="56" s="1"/>
  <c r="AJ1700" i="56"/>
  <c r="I1700" i="56" s="1"/>
  <c r="J1700" i="56" s="1"/>
  <c r="AJ1636" i="56"/>
  <c r="I1636" i="56" s="1"/>
  <c r="J1636" i="56" s="1"/>
  <c r="AJ1652" i="56"/>
  <c r="I1652" i="56" s="1"/>
  <c r="J1652" i="56" s="1"/>
  <c r="AJ1617" i="56"/>
  <c r="I1617" i="56" s="1"/>
  <c r="J1617" i="56" s="1"/>
  <c r="AJ1585" i="56"/>
  <c r="I1585" i="56" s="1"/>
  <c r="J1585" i="56" s="1"/>
  <c r="AJ1622" i="56"/>
  <c r="I1622" i="56" s="1"/>
  <c r="J1622" i="56" s="1"/>
  <c r="AJ1571" i="56"/>
  <c r="I1571" i="56" s="1"/>
  <c r="J1571" i="56" s="1"/>
  <c r="AJ1577" i="56"/>
  <c r="I1577" i="56" s="1"/>
  <c r="J1577" i="56" s="1"/>
  <c r="AJ1609" i="56"/>
  <c r="I1609" i="56" s="1"/>
  <c r="J1609" i="56" s="1"/>
  <c r="AJ1658" i="56"/>
  <c r="I1658" i="56" s="1"/>
  <c r="J1658" i="56" s="1"/>
  <c r="AJ1481" i="56"/>
  <c r="I1481" i="56" s="1"/>
  <c r="J1481" i="56" s="1"/>
  <c r="AJ1564" i="56"/>
  <c r="I1564" i="56" s="1"/>
  <c r="J1564" i="56" s="1"/>
  <c r="AJ1511" i="56"/>
  <c r="I1511" i="56" s="1"/>
  <c r="J1511" i="56" s="1"/>
  <c r="AJ1690" i="56"/>
  <c r="I1690" i="56" s="1"/>
  <c r="J1690" i="56" s="1"/>
  <c r="AJ1694" i="56"/>
  <c r="I1694" i="56" s="1"/>
  <c r="J1694" i="56" s="1"/>
  <c r="AJ1606" i="56"/>
  <c r="I1606" i="56" s="1"/>
  <c r="J1606" i="56" s="1"/>
  <c r="AJ1566" i="56"/>
  <c r="I1566" i="56" s="1"/>
  <c r="J1566" i="56" s="1"/>
  <c r="AJ1512" i="56"/>
  <c r="I1512" i="56" s="1"/>
  <c r="J1512" i="56" s="1"/>
  <c r="AJ1553" i="56"/>
  <c r="I1553" i="56" s="1"/>
  <c r="J1553" i="56" s="1"/>
  <c r="AJ1514" i="56"/>
  <c r="I1514" i="56" s="1"/>
  <c r="J1514" i="56" s="1"/>
  <c r="AJ1476" i="56"/>
  <c r="I1476" i="56" s="1"/>
  <c r="J1476" i="56" s="1"/>
  <c r="AJ1683" i="56"/>
  <c r="I1683" i="56" s="1"/>
  <c r="J1683" i="56" s="1"/>
  <c r="AJ1600" i="56"/>
  <c r="I1600" i="56" s="1"/>
  <c r="J1600" i="56" s="1"/>
  <c r="AJ1502" i="56"/>
  <c r="I1502" i="56" s="1"/>
  <c r="J1502" i="56" s="1"/>
  <c r="AJ1646" i="56"/>
  <c r="I1646" i="56" s="1"/>
  <c r="J1646" i="56" s="1"/>
  <c r="AJ1689" i="56"/>
  <c r="I1689" i="56" s="1"/>
  <c r="J1689" i="56" s="1"/>
  <c r="AJ1568" i="56"/>
  <c r="I1568" i="56" s="1"/>
  <c r="J1568" i="56" s="1"/>
  <c r="AJ1631" i="56"/>
  <c r="I1631" i="56" s="1"/>
  <c r="J1631" i="56" s="1"/>
  <c r="AJ1556" i="56"/>
  <c r="I1556" i="56" s="1"/>
  <c r="J1556" i="56" s="1"/>
  <c r="AJ1679" i="56"/>
  <c r="I1679" i="56" s="1"/>
  <c r="J1679" i="56" s="1"/>
  <c r="AJ1696" i="56"/>
  <c r="I1696" i="56" s="1"/>
  <c r="J1696" i="56" s="1"/>
  <c r="AJ1630" i="56"/>
  <c r="I1630" i="56" s="1"/>
  <c r="J1630" i="56" s="1"/>
  <c r="AJ1562" i="56"/>
  <c r="I1562" i="56" s="1"/>
  <c r="J1562" i="56" s="1"/>
  <c r="AJ1592" i="56"/>
  <c r="I1592" i="56" s="1"/>
  <c r="J1592" i="56" s="1"/>
  <c r="AJ1613" i="56"/>
  <c r="I1613" i="56" s="1"/>
  <c r="J1613" i="56" s="1"/>
  <c r="AJ1619" i="56"/>
  <c r="I1619" i="56" s="1"/>
  <c r="J1619" i="56" s="1"/>
  <c r="AJ1607" i="56"/>
  <c r="I1607" i="56" s="1"/>
  <c r="J1607" i="56" s="1"/>
  <c r="AJ1557" i="56"/>
  <c r="I1557" i="56" s="1"/>
  <c r="J1557" i="56" s="1"/>
  <c r="AJ1517" i="56"/>
  <c r="I1517" i="56" s="1"/>
  <c r="J1517" i="56" s="1"/>
  <c r="AJ1616" i="56"/>
  <c r="I1616" i="56" s="1"/>
  <c r="J1616" i="56" s="1"/>
  <c r="AJ1692" i="56"/>
  <c r="I1692" i="56" s="1"/>
  <c r="J1692" i="56" s="1"/>
  <c r="AJ1551" i="56"/>
  <c r="I1551" i="56" s="1"/>
  <c r="J1551" i="56" s="1"/>
  <c r="AJ1487" i="56"/>
  <c r="I1487" i="56" s="1"/>
  <c r="J1487" i="56" s="1"/>
  <c r="AJ1561" i="56"/>
  <c r="I1561" i="56" s="1"/>
  <c r="J1561" i="56" s="1"/>
  <c r="AJ1682" i="56"/>
  <c r="I1682" i="56" s="1"/>
  <c r="J1682" i="56" s="1"/>
  <c r="AJ1698" i="56"/>
  <c r="I1698" i="56" s="1"/>
  <c r="J1698" i="56" s="1"/>
  <c r="AJ1524" i="56"/>
  <c r="I1524" i="56" s="1"/>
  <c r="J1524" i="56" s="1"/>
  <c r="AJ1533" i="56"/>
  <c r="I1533" i="56" s="1"/>
  <c r="J1533" i="56" s="1"/>
  <c r="AJ1618" i="56"/>
  <c r="I1618" i="56" s="1"/>
  <c r="J1618" i="56" s="1"/>
  <c r="AJ1494" i="56"/>
  <c r="I1494" i="56" s="1"/>
  <c r="J1494" i="56" s="1"/>
  <c r="AJ1501" i="56"/>
  <c r="I1501" i="56" s="1"/>
  <c r="J1501" i="56" s="1"/>
  <c r="AJ1626" i="56"/>
  <c r="I1626" i="56" s="1"/>
  <c r="J1626" i="56" s="1"/>
  <c r="AJ1541" i="56"/>
  <c r="I1541" i="56" s="1"/>
  <c r="J1541" i="56" s="1"/>
  <c r="AJ1604" i="56"/>
  <c r="I1604" i="56" s="1"/>
  <c r="J1604" i="56" s="1"/>
  <c r="AJ1547" i="56"/>
  <c r="I1547" i="56" s="1"/>
  <c r="J1547" i="56" s="1"/>
  <c r="AJ1601" i="56"/>
  <c r="I1601" i="56" s="1"/>
  <c r="J1601" i="56" s="1"/>
  <c r="AJ1484" i="56"/>
  <c r="I1484" i="56" s="1"/>
  <c r="J1484" i="56" s="1"/>
  <c r="AJ1599" i="56"/>
  <c r="I1599" i="56" s="1"/>
  <c r="J1599" i="56" s="1"/>
  <c r="AJ1644" i="56"/>
  <c r="I1644" i="56" s="1"/>
  <c r="J1644" i="56" s="1"/>
  <c r="AJ1655" i="56"/>
  <c r="I1655" i="56" s="1"/>
  <c r="J1655" i="56" s="1"/>
  <c r="AJ1697" i="56"/>
  <c r="I1697" i="56" s="1"/>
  <c r="J1697" i="56" s="1"/>
  <c r="AJ1633" i="56"/>
  <c r="I1633" i="56" s="1"/>
  <c r="J1633" i="56" s="1"/>
  <c r="AJ1602" i="56"/>
  <c r="I1602" i="56" s="1"/>
  <c r="J1602" i="56" s="1"/>
  <c r="AJ1663" i="56"/>
  <c r="I1663" i="56" s="1"/>
  <c r="J1663" i="56" s="1"/>
  <c r="AJ1680" i="56"/>
  <c r="I1680" i="56" s="1"/>
  <c r="J1680" i="56" s="1"/>
  <c r="AJ1586" i="56"/>
  <c r="I1586" i="56" s="1"/>
  <c r="J1586" i="56" s="1"/>
  <c r="AJ1605" i="56"/>
  <c r="I1605" i="56" s="1"/>
  <c r="J1605" i="56" s="1"/>
  <c r="AJ1472" i="56"/>
  <c r="I1472" i="56" s="1"/>
  <c r="J1472" i="56" s="1"/>
  <c r="AJ1488" i="56"/>
  <c r="I1488" i="56" s="1"/>
  <c r="J1488" i="56" s="1"/>
  <c r="AJ1573" i="56"/>
  <c r="I1573" i="56" s="1"/>
  <c r="J1573" i="56" s="1"/>
  <c r="AJ1523" i="56"/>
  <c r="I1523" i="56" s="1"/>
  <c r="J1523" i="56" s="1"/>
  <c r="AJ1701" i="56"/>
  <c r="I1701" i="56" s="1"/>
  <c r="J1701" i="56" s="1"/>
  <c r="AJ1574" i="56"/>
  <c r="I1574" i="56" s="1"/>
  <c r="J1574" i="56" s="1"/>
  <c r="AJ1672" i="56"/>
  <c r="I1672" i="56" s="1"/>
  <c r="J1672" i="56" s="1"/>
  <c r="AJ1526" i="56"/>
  <c r="I1526" i="56" s="1"/>
  <c r="J1526" i="56" s="1"/>
  <c r="AJ1598" i="56"/>
  <c r="I1598" i="56" s="1"/>
  <c r="J1598" i="56" s="1"/>
  <c r="AJ1678" i="56"/>
  <c r="I1678" i="56" s="1"/>
  <c r="J1678" i="56" s="1"/>
  <c r="AJ1662" i="56"/>
  <c r="I1662" i="56" s="1"/>
  <c r="J1662" i="56" s="1"/>
  <c r="AJ1656" i="56"/>
  <c r="I1656" i="56" s="1"/>
  <c r="J1656" i="56" s="1"/>
  <c r="AJ1597" i="56"/>
  <c r="I1597" i="56" s="1"/>
  <c r="J1597" i="56" s="1"/>
  <c r="AJ1482" i="56"/>
  <c r="I1482" i="56" s="1"/>
  <c r="J1482" i="56" s="1"/>
  <c r="AJ1499" i="56"/>
  <c r="I1499" i="56" s="1"/>
  <c r="J1499" i="56" s="1"/>
  <c r="AJ1669" i="56"/>
  <c r="I1669" i="56" s="1"/>
  <c r="J1669" i="56" s="1"/>
  <c r="AJ1665" i="56"/>
  <c r="I1665" i="56" s="1"/>
  <c r="J1665" i="56" s="1"/>
  <c r="AJ1480" i="56"/>
  <c r="I1480" i="56" s="1"/>
  <c r="J1480" i="56" s="1"/>
  <c r="AJ1596" i="56"/>
  <c r="I1596" i="56" s="1"/>
  <c r="J1596" i="56" s="1"/>
  <c r="AJ1531" i="56"/>
  <c r="I1531" i="56" s="1"/>
  <c r="J1531" i="56" s="1"/>
  <c r="AJ1485" i="56"/>
  <c r="I1485" i="56" s="1"/>
  <c r="J1485" i="56" s="1"/>
  <c r="AJ1627" i="56"/>
  <c r="I1627" i="56" s="1"/>
  <c r="J1627" i="56" s="1"/>
  <c r="AJ1639" i="56"/>
  <c r="I1639" i="56" s="1"/>
  <c r="J1639" i="56" s="1"/>
  <c r="AJ1565" i="56"/>
  <c r="I1565" i="56" s="1"/>
  <c r="J1565" i="56" s="1"/>
  <c r="AJ1621" i="56"/>
  <c r="I1621" i="56" s="1"/>
  <c r="J1621" i="56" s="1"/>
  <c r="AJ1563" i="56"/>
  <c r="I1563" i="56" s="1"/>
  <c r="J1563" i="56" s="1"/>
  <c r="AJ1629" i="56"/>
  <c r="I1629" i="56" s="1"/>
  <c r="J1629" i="56" s="1"/>
  <c r="AJ1497" i="56"/>
  <c r="I1497" i="56" s="1"/>
  <c r="J1497" i="56" s="1"/>
  <c r="AJ1581" i="56"/>
  <c r="I1581" i="56" s="1"/>
  <c r="J1581" i="56" s="1"/>
  <c r="AJ1545" i="56"/>
  <c r="I1545" i="56" s="1"/>
  <c r="J1545" i="56" s="1"/>
  <c r="AJ1657" i="56"/>
  <c r="I1657" i="56" s="1"/>
  <c r="J1657" i="56" s="1"/>
  <c r="AJ1548" i="56"/>
  <c r="I1548" i="56" s="1"/>
  <c r="J1548" i="56" s="1"/>
  <c r="AJ1611" i="56"/>
  <c r="I1611" i="56" s="1"/>
  <c r="J1611" i="56" s="1"/>
  <c r="AJ1532" i="56"/>
  <c r="I1532" i="56" s="1"/>
  <c r="J1532" i="56" s="1"/>
  <c r="AJ1699" i="56"/>
  <c r="I1699" i="56" s="1"/>
  <c r="J1699" i="56" s="1"/>
  <c r="AJ1702" i="56"/>
  <c r="I1702" i="56" s="1"/>
  <c r="J1702" i="56" s="1"/>
  <c r="AJ1529" i="56"/>
  <c r="I1529" i="56" s="1"/>
  <c r="J1529" i="56" s="1"/>
  <c r="AJ1638" i="56"/>
  <c r="I1638" i="56" s="1"/>
  <c r="J1638" i="56" s="1"/>
  <c r="AJ1471" i="56"/>
  <c r="I1471" i="56" s="1"/>
  <c r="J1471" i="56" s="1"/>
  <c r="AJ1664" i="56"/>
  <c r="I1664" i="56" s="1"/>
  <c r="J1664" i="56" s="1"/>
  <c r="AJ1525" i="56"/>
  <c r="I1525" i="56" s="1"/>
  <c r="J1525" i="56" s="1"/>
  <c r="AJ1668" i="56"/>
  <c r="I1668" i="56" s="1"/>
  <c r="J1668" i="56" s="1"/>
  <c r="AJ1486" i="56"/>
  <c r="I1486" i="56" s="1"/>
  <c r="J1486" i="56" s="1"/>
  <c r="AJ1575" i="56"/>
  <c r="I1575" i="56" s="1"/>
  <c r="J1575" i="56" s="1"/>
  <c r="AJ1632" i="56"/>
  <c r="I1632" i="56" s="1"/>
  <c r="J1632" i="56" s="1"/>
  <c r="AJ1695" i="56"/>
  <c r="I1695" i="56" s="1"/>
  <c r="J1695" i="56" s="1"/>
  <c r="AJ1703" i="56"/>
  <c r="I1703" i="56" s="1"/>
  <c r="J1703" i="56" s="1"/>
  <c r="AJ1536" i="56"/>
  <c r="I1536" i="56" s="1"/>
  <c r="J1536" i="56" s="1"/>
  <c r="AJ1534" i="56"/>
  <c r="I1534" i="56" s="1"/>
  <c r="J1534" i="56" s="1"/>
  <c r="AJ1520" i="56"/>
  <c r="I1520" i="56" s="1"/>
  <c r="J1520" i="56" s="1"/>
  <c r="AJ1521" i="56"/>
  <c r="I1521" i="56" s="1"/>
  <c r="J1521" i="56" s="1"/>
  <c r="AJ1579" i="56"/>
  <c r="I1579" i="56" s="1"/>
  <c r="J1579" i="56" s="1"/>
  <c r="AJ1707" i="56"/>
  <c r="I1707" i="56" s="1"/>
  <c r="J1707" i="56" s="1"/>
  <c r="AI1467" i="56"/>
  <c r="S52" i="22" a="1"/>
  <c r="S52" i="22" s="1"/>
  <c r="S66" i="22" s="1"/>
  <c r="T52" i="22" a="1"/>
  <c r="T52" i="22" s="1"/>
  <c r="T66" i="22" s="1"/>
  <c r="T136" i="22"/>
  <c r="T78" i="22" s="1"/>
  <c r="T137" i="22"/>
  <c r="T79" i="22" s="1"/>
  <c r="B24" i="1"/>
  <c r="F23" i="1"/>
  <c r="D23" i="1"/>
  <c r="E23" i="1" s="1"/>
  <c r="C23" i="1"/>
  <c r="AG3982" i="56" l="1"/>
  <c r="I3982" i="56" s="1"/>
  <c r="J3982" i="56" s="1"/>
  <c r="AG3993" i="56"/>
  <c r="I3993" i="56" s="1"/>
  <c r="J3993" i="56" s="1"/>
  <c r="AG3956" i="56"/>
  <c r="I3956" i="56" s="1"/>
  <c r="J3956" i="56" s="1"/>
  <c r="AG3945" i="56"/>
  <c r="I3945" i="56" s="1"/>
  <c r="J3945" i="56" s="1"/>
  <c r="AG4054" i="56"/>
  <c r="I4054" i="56" s="1"/>
  <c r="J4054" i="56" s="1"/>
  <c r="AG3992" i="56"/>
  <c r="I3992" i="56" s="1"/>
  <c r="J3992" i="56" s="1"/>
  <c r="AG3957" i="56"/>
  <c r="I3957" i="56" s="1"/>
  <c r="J3957" i="56" s="1"/>
  <c r="AG3908" i="56"/>
  <c r="I3908" i="56" s="1"/>
  <c r="J3908" i="56" s="1"/>
  <c r="AG3909" i="56"/>
  <c r="I3909" i="56" s="1"/>
  <c r="J3909" i="56" s="1"/>
  <c r="AG4048" i="56"/>
  <c r="I4048" i="56" s="1"/>
  <c r="J4048" i="56" s="1"/>
  <c r="AG4067" i="56"/>
  <c r="I4067" i="56" s="1"/>
  <c r="J4067" i="56" s="1"/>
  <c r="AI139" i="22"/>
  <c r="AI81" i="22" s="1"/>
  <c r="AI141" i="22"/>
  <c r="AI83" i="22" s="1"/>
  <c r="AG4073" i="56"/>
  <c r="I4073" i="56" s="1"/>
  <c r="J4073" i="56" s="1"/>
  <c r="AG3952" i="56"/>
  <c r="I3952" i="56" s="1"/>
  <c r="J3952" i="56" s="1"/>
  <c r="AG4114" i="56"/>
  <c r="I4114" i="56" s="1"/>
  <c r="J4114" i="56" s="1"/>
  <c r="AG4068" i="56"/>
  <c r="I4068" i="56" s="1"/>
  <c r="J4068" i="56" s="1"/>
  <c r="AG4098" i="56"/>
  <c r="I4098" i="56" s="1"/>
  <c r="J4098" i="56" s="1"/>
  <c r="AG4025" i="56"/>
  <c r="I4025" i="56" s="1"/>
  <c r="J4025" i="56" s="1"/>
  <c r="AG3963" i="56"/>
  <c r="I3963" i="56" s="1"/>
  <c r="J3963" i="56" s="1"/>
  <c r="AG4047" i="56"/>
  <c r="I4047" i="56" s="1"/>
  <c r="J4047" i="56" s="1"/>
  <c r="AG4003" i="56"/>
  <c r="I4003" i="56" s="1"/>
  <c r="J4003" i="56" s="1"/>
  <c r="AG3934" i="56"/>
  <c r="I3934" i="56" s="1"/>
  <c r="J3934" i="56" s="1"/>
  <c r="AG4058" i="56"/>
  <c r="I4058" i="56" s="1"/>
  <c r="J4058" i="56" s="1"/>
  <c r="AG4123" i="56"/>
  <c r="I4123" i="56" s="1"/>
  <c r="J4123" i="56" s="1"/>
  <c r="AG4138" i="56"/>
  <c r="I4138" i="56" s="1"/>
  <c r="J4138" i="56" s="1"/>
  <c r="AG4053" i="56"/>
  <c r="I4053" i="56" s="1"/>
  <c r="J4053" i="56" s="1"/>
  <c r="AG4129" i="56"/>
  <c r="I4129" i="56" s="1"/>
  <c r="J4129" i="56" s="1"/>
  <c r="AG4076" i="56"/>
  <c r="I4076" i="56" s="1"/>
  <c r="J4076" i="56" s="1"/>
  <c r="AF3907" i="56"/>
  <c r="AG4122" i="56"/>
  <c r="I4122" i="56" s="1"/>
  <c r="J4122" i="56" s="1"/>
  <c r="AG4062" i="56"/>
  <c r="I4062" i="56" s="1"/>
  <c r="J4062" i="56" s="1"/>
  <c r="AG4086" i="56"/>
  <c r="I4086" i="56" s="1"/>
  <c r="J4086" i="56" s="1"/>
  <c r="AG4140" i="56"/>
  <c r="I4140" i="56" s="1"/>
  <c r="J4140" i="56" s="1"/>
  <c r="AG4032" i="56"/>
  <c r="I4032" i="56" s="1"/>
  <c r="J4032" i="56" s="1"/>
  <c r="AG3932" i="56"/>
  <c r="I3932" i="56" s="1"/>
  <c r="J3932" i="56" s="1"/>
  <c r="AG4004" i="56"/>
  <c r="I4004" i="56" s="1"/>
  <c r="J4004" i="56" s="1"/>
  <c r="AG4001" i="56"/>
  <c r="I4001" i="56" s="1"/>
  <c r="J4001" i="56" s="1"/>
  <c r="AG3951" i="56"/>
  <c r="I3951" i="56" s="1"/>
  <c r="J3951" i="56" s="1"/>
  <c r="AG4044" i="56"/>
  <c r="I4044" i="56" s="1"/>
  <c r="J4044" i="56" s="1"/>
  <c r="AG3996" i="56"/>
  <c r="I3996" i="56" s="1"/>
  <c r="J3996" i="56" s="1"/>
  <c r="AG4075" i="56"/>
  <c r="I4075" i="56" s="1"/>
  <c r="J4075" i="56" s="1"/>
  <c r="AG3981" i="56"/>
  <c r="I3981" i="56" s="1"/>
  <c r="J3981" i="56" s="1"/>
  <c r="AG4130" i="56"/>
  <c r="I4130" i="56" s="1"/>
  <c r="J4130" i="56" s="1"/>
  <c r="AG4034" i="56"/>
  <c r="I4034" i="56" s="1"/>
  <c r="J4034" i="56" s="1"/>
  <c r="AG3949" i="56"/>
  <c r="I3949" i="56" s="1"/>
  <c r="J3949" i="56" s="1"/>
  <c r="AG3958" i="56"/>
  <c r="I3958" i="56" s="1"/>
  <c r="J3958" i="56" s="1"/>
  <c r="AG4061" i="56"/>
  <c r="I4061" i="56" s="1"/>
  <c r="J4061" i="56" s="1"/>
  <c r="AG4143" i="56"/>
  <c r="I4143" i="56" s="1"/>
  <c r="J4143" i="56" s="1"/>
  <c r="AG4031" i="56"/>
  <c r="I4031" i="56" s="1"/>
  <c r="J4031" i="56" s="1"/>
  <c r="AG3987" i="56"/>
  <c r="I3987" i="56" s="1"/>
  <c r="J3987" i="56" s="1"/>
  <c r="AG4103" i="56"/>
  <c r="I4103" i="56" s="1"/>
  <c r="J4103" i="56" s="1"/>
  <c r="AG4072" i="56"/>
  <c r="I4072" i="56" s="1"/>
  <c r="J4072" i="56" s="1"/>
  <c r="AG4093" i="56"/>
  <c r="I4093" i="56" s="1"/>
  <c r="J4093" i="56" s="1"/>
  <c r="AI4027" i="56"/>
  <c r="AI2807" i="56"/>
  <c r="AI1587" i="56"/>
  <c r="AG4027" i="56"/>
  <c r="AA5" i="59"/>
  <c r="AJ2687" i="56"/>
  <c r="AJ3907" i="56"/>
  <c r="AJ1467" i="56"/>
  <c r="U138" i="22"/>
  <c r="U80" i="22" s="1"/>
  <c r="U136" i="22"/>
  <c r="U78" i="22" s="1"/>
  <c r="U137" i="22"/>
  <c r="U79" i="22" s="1"/>
  <c r="B25" i="1"/>
  <c r="F24" i="1"/>
  <c r="D24" i="1"/>
  <c r="E24" i="1" s="1"/>
  <c r="C24" i="1"/>
  <c r="AI140" i="22" l="1"/>
  <c r="AI82" i="22" s="1"/>
  <c r="AI53" i="22" s="1" a="1"/>
  <c r="AI53" i="22" s="1"/>
  <c r="AE141" i="22"/>
  <c r="AE83" i="22" s="1"/>
  <c r="AE53" i="22" s="1" a="1"/>
  <c r="AE53" i="22" s="1"/>
  <c r="AF141" i="22"/>
  <c r="AF83" i="22" s="1"/>
  <c r="AF53" i="22" s="1" a="1"/>
  <c r="AF53" i="22" s="1"/>
  <c r="AJ139" i="22"/>
  <c r="AJ81" i="22" s="1"/>
  <c r="I2687" i="56"/>
  <c r="I1467" i="56"/>
  <c r="AG4135" i="56"/>
  <c r="I4135" i="56" s="1"/>
  <c r="J4135" i="56" s="1"/>
  <c r="AG3948" i="56"/>
  <c r="I3948" i="56" s="1"/>
  <c r="J3948" i="56" s="1"/>
  <c r="AG4009" i="56"/>
  <c r="I4009" i="56" s="1"/>
  <c r="J4009" i="56" s="1"/>
  <c r="AG3973" i="56"/>
  <c r="I3973" i="56" s="1"/>
  <c r="J3973" i="56" s="1"/>
  <c r="AG4007" i="56"/>
  <c r="I4007" i="56" s="1"/>
  <c r="J4007" i="56" s="1"/>
  <c r="AG3944" i="56"/>
  <c r="I3944" i="56" s="1"/>
  <c r="J3944" i="56" s="1"/>
  <c r="AG4091" i="56"/>
  <c r="I4091" i="56" s="1"/>
  <c r="J4091" i="56" s="1"/>
  <c r="AG4096" i="56"/>
  <c r="I4096" i="56" s="1"/>
  <c r="J4096" i="56" s="1"/>
  <c r="AG3946" i="56"/>
  <c r="I3946" i="56" s="1"/>
  <c r="J3946" i="56" s="1"/>
  <c r="AG3998" i="56"/>
  <c r="I3998" i="56" s="1"/>
  <c r="J3998" i="56" s="1"/>
  <c r="AG4134" i="56"/>
  <c r="I4134" i="56" s="1"/>
  <c r="J4134" i="56" s="1"/>
  <c r="AG4105" i="56"/>
  <c r="I4105" i="56" s="1"/>
  <c r="J4105" i="56" s="1"/>
  <c r="AG3965" i="56"/>
  <c r="I3965" i="56" s="1"/>
  <c r="J3965" i="56" s="1"/>
  <c r="AG4033" i="56"/>
  <c r="I4033" i="56" s="1"/>
  <c r="J4033" i="56" s="1"/>
  <c r="AG3964" i="56"/>
  <c r="I3964" i="56" s="1"/>
  <c r="J3964" i="56" s="1"/>
  <c r="AG4095" i="56"/>
  <c r="I4095" i="56" s="1"/>
  <c r="J4095" i="56" s="1"/>
  <c r="AG3919" i="56"/>
  <c r="I3919" i="56" s="1"/>
  <c r="J3919" i="56" s="1"/>
  <c r="AG3959" i="56"/>
  <c r="I3959" i="56" s="1"/>
  <c r="J3959" i="56" s="1"/>
  <c r="AG4056" i="56"/>
  <c r="I4056" i="56" s="1"/>
  <c r="J4056" i="56" s="1"/>
  <c r="AG4051" i="56"/>
  <c r="I4051" i="56" s="1"/>
  <c r="J4051" i="56" s="1"/>
  <c r="AG3925" i="56"/>
  <c r="I3925" i="56" s="1"/>
  <c r="J3925" i="56" s="1"/>
  <c r="AG4021" i="56"/>
  <c r="I4021" i="56" s="1"/>
  <c r="J4021" i="56" s="1"/>
  <c r="AG3950" i="56"/>
  <c r="I3950" i="56" s="1"/>
  <c r="J3950" i="56" s="1"/>
  <c r="AG4040" i="56"/>
  <c r="I4040" i="56" s="1"/>
  <c r="J4040" i="56" s="1"/>
  <c r="AG4016" i="56"/>
  <c r="I4016" i="56" s="1"/>
  <c r="J4016" i="56" s="1"/>
  <c r="AG3966" i="56"/>
  <c r="I3966" i="56" s="1"/>
  <c r="J3966" i="56" s="1"/>
  <c r="AG3962" i="56"/>
  <c r="I3962" i="56" s="1"/>
  <c r="J3962" i="56" s="1"/>
  <c r="AG4107" i="56"/>
  <c r="I4107" i="56" s="1"/>
  <c r="J4107" i="56" s="1"/>
  <c r="AG3961" i="56"/>
  <c r="I3961" i="56" s="1"/>
  <c r="J3961" i="56" s="1"/>
  <c r="AG3985" i="56"/>
  <c r="I3985" i="56" s="1"/>
  <c r="J3985" i="56" s="1"/>
  <c r="AG4042" i="56"/>
  <c r="I4042" i="56" s="1"/>
  <c r="J4042" i="56" s="1"/>
  <c r="AG4101" i="56"/>
  <c r="I4101" i="56" s="1"/>
  <c r="J4101" i="56" s="1"/>
  <c r="AG4099" i="56"/>
  <c r="I4099" i="56" s="1"/>
  <c r="J4099" i="56" s="1"/>
  <c r="AG3986" i="56"/>
  <c r="I3986" i="56" s="1"/>
  <c r="J3986" i="56" s="1"/>
  <c r="AG4081" i="56"/>
  <c r="I4081" i="56" s="1"/>
  <c r="J4081" i="56" s="1"/>
  <c r="AG4041" i="56"/>
  <c r="I4041" i="56" s="1"/>
  <c r="J4041" i="56" s="1"/>
  <c r="AG4045" i="56"/>
  <c r="I4045" i="56" s="1"/>
  <c r="J4045" i="56" s="1"/>
  <c r="AG3912" i="56"/>
  <c r="I3912" i="56" s="1"/>
  <c r="J3912" i="56" s="1"/>
  <c r="AG4080" i="56"/>
  <c r="I4080" i="56" s="1"/>
  <c r="J4080" i="56" s="1"/>
  <c r="AG4110" i="56"/>
  <c r="I4110" i="56" s="1"/>
  <c r="J4110" i="56" s="1"/>
  <c r="AG3930" i="56"/>
  <c r="I3930" i="56" s="1"/>
  <c r="J3930" i="56" s="1"/>
  <c r="AG4017" i="56"/>
  <c r="I4017" i="56" s="1"/>
  <c r="J4017" i="56" s="1"/>
  <c r="AG3960" i="56"/>
  <c r="I3960" i="56" s="1"/>
  <c r="J3960" i="56" s="1"/>
  <c r="AG4141" i="56"/>
  <c r="I4141" i="56" s="1"/>
  <c r="J4141" i="56" s="1"/>
  <c r="AG3941" i="56"/>
  <c r="I3941" i="56" s="1"/>
  <c r="J3941" i="56" s="1"/>
  <c r="AG4139" i="56"/>
  <c r="I4139" i="56" s="1"/>
  <c r="J4139" i="56" s="1"/>
  <c r="AG3999" i="56"/>
  <c r="I3999" i="56" s="1"/>
  <c r="J3999" i="56" s="1"/>
  <c r="AG4015" i="56"/>
  <c r="I4015" i="56" s="1"/>
  <c r="J4015" i="56" s="1"/>
  <c r="AG4018" i="56"/>
  <c r="I4018" i="56" s="1"/>
  <c r="J4018" i="56" s="1"/>
  <c r="AG3995" i="56"/>
  <c r="I3995" i="56" s="1"/>
  <c r="J3995" i="56" s="1"/>
  <c r="AG3942" i="56"/>
  <c r="I3942" i="56" s="1"/>
  <c r="J3942" i="56" s="1"/>
  <c r="AG4023" i="56"/>
  <c r="I4023" i="56" s="1"/>
  <c r="J4023" i="56" s="1"/>
  <c r="AG3991" i="56"/>
  <c r="I3991" i="56" s="1"/>
  <c r="J3991" i="56" s="1"/>
  <c r="AG3927" i="56"/>
  <c r="I3927" i="56" s="1"/>
  <c r="J3927" i="56" s="1"/>
  <c r="AG3980" i="56"/>
  <c r="I3980" i="56" s="1"/>
  <c r="J3980" i="56" s="1"/>
  <c r="AG3923" i="56"/>
  <c r="I3923" i="56" s="1"/>
  <c r="J3923" i="56" s="1"/>
  <c r="AG3916" i="56"/>
  <c r="I3916" i="56" s="1"/>
  <c r="J3916" i="56" s="1"/>
  <c r="AG4089" i="56"/>
  <c r="I4089" i="56" s="1"/>
  <c r="J4089" i="56" s="1"/>
  <c r="AG4011" i="56"/>
  <c r="I4011" i="56" s="1"/>
  <c r="J4011" i="56" s="1"/>
  <c r="AG3967" i="56"/>
  <c r="I3967" i="56" s="1"/>
  <c r="J3967" i="56" s="1"/>
  <c r="AG3918" i="56"/>
  <c r="I3918" i="56" s="1"/>
  <c r="J3918" i="56" s="1"/>
  <c r="AG3938" i="56"/>
  <c r="I3938" i="56" s="1"/>
  <c r="J3938" i="56" s="1"/>
  <c r="AG4070" i="56"/>
  <c r="I4070" i="56" s="1"/>
  <c r="J4070" i="56" s="1"/>
  <c r="AG4008" i="56"/>
  <c r="I4008" i="56" s="1"/>
  <c r="J4008" i="56" s="1"/>
  <c r="AG3953" i="56"/>
  <c r="I3953" i="56" s="1"/>
  <c r="J3953" i="56" s="1"/>
  <c r="AG3979" i="56"/>
  <c r="I3979" i="56" s="1"/>
  <c r="J3979" i="56" s="1"/>
  <c r="AG4002" i="56"/>
  <c r="I4002" i="56" s="1"/>
  <c r="J4002" i="56" s="1"/>
  <c r="AG4133" i="56"/>
  <c r="I4133" i="56" s="1"/>
  <c r="J4133" i="56" s="1"/>
  <c r="AG3914" i="56"/>
  <c r="I3914" i="56" s="1"/>
  <c r="J3914" i="56" s="1"/>
  <c r="AG4064" i="56"/>
  <c r="I4064" i="56" s="1"/>
  <c r="J4064" i="56" s="1"/>
  <c r="AG4024" i="56"/>
  <c r="I4024" i="56" s="1"/>
  <c r="J4024" i="56" s="1"/>
  <c r="AG4102" i="56"/>
  <c r="I4102" i="56" s="1"/>
  <c r="J4102" i="56" s="1"/>
  <c r="AG4066" i="56"/>
  <c r="I4066" i="56" s="1"/>
  <c r="J4066" i="56" s="1"/>
  <c r="AG4097" i="56"/>
  <c r="I4097" i="56" s="1"/>
  <c r="J4097" i="56" s="1"/>
  <c r="AG4026" i="56"/>
  <c r="I4026" i="56" s="1"/>
  <c r="J4026" i="56" s="1"/>
  <c r="AG4092" i="56"/>
  <c r="I4092" i="56" s="1"/>
  <c r="J4092" i="56" s="1"/>
  <c r="AG4118" i="56"/>
  <c r="I4118" i="56" s="1"/>
  <c r="J4118" i="56" s="1"/>
  <c r="AG4050" i="56"/>
  <c r="I4050" i="56" s="1"/>
  <c r="J4050" i="56" s="1"/>
  <c r="AG4049" i="56"/>
  <c r="I4049" i="56" s="1"/>
  <c r="J4049" i="56" s="1"/>
  <c r="AG4012" i="56"/>
  <c r="I4012" i="56" s="1"/>
  <c r="J4012" i="56" s="1"/>
  <c r="AG4106" i="56"/>
  <c r="I4106" i="56" s="1"/>
  <c r="J4106" i="56" s="1"/>
  <c r="AG4057" i="56"/>
  <c r="I4057" i="56" s="1"/>
  <c r="J4057" i="56" s="1"/>
  <c r="AG4119" i="56"/>
  <c r="I4119" i="56" s="1"/>
  <c r="J4119" i="56" s="1"/>
  <c r="AG3955" i="56"/>
  <c r="I3955" i="56" s="1"/>
  <c r="J3955" i="56" s="1"/>
  <c r="AG4020" i="56"/>
  <c r="I4020" i="56" s="1"/>
  <c r="J4020" i="56" s="1"/>
  <c r="AG3917" i="56"/>
  <c r="I3917" i="56" s="1"/>
  <c r="J3917" i="56" s="1"/>
  <c r="AG4052" i="56"/>
  <c r="I4052" i="56" s="1"/>
  <c r="J4052" i="56" s="1"/>
  <c r="AG4112" i="56"/>
  <c r="I4112" i="56" s="1"/>
  <c r="J4112" i="56" s="1"/>
  <c r="AG3984" i="56"/>
  <c r="I3984" i="56" s="1"/>
  <c r="J3984" i="56" s="1"/>
  <c r="AG4104" i="56"/>
  <c r="I4104" i="56" s="1"/>
  <c r="J4104" i="56" s="1"/>
  <c r="AG3990" i="56"/>
  <c r="I3990" i="56" s="1"/>
  <c r="J3990" i="56" s="1"/>
  <c r="AG4060" i="56"/>
  <c r="I4060" i="56" s="1"/>
  <c r="J4060" i="56" s="1"/>
  <c r="AG4014" i="56"/>
  <c r="I4014" i="56" s="1"/>
  <c r="J4014" i="56" s="1"/>
  <c r="AG4071" i="56"/>
  <c r="I4071" i="56" s="1"/>
  <c r="J4071" i="56" s="1"/>
  <c r="AG4036" i="56"/>
  <c r="I4036" i="56" s="1"/>
  <c r="J4036" i="56" s="1"/>
  <c r="AG3975" i="56"/>
  <c r="I3975" i="56" s="1"/>
  <c r="J3975" i="56" s="1"/>
  <c r="AG3994" i="56"/>
  <c r="I3994" i="56" s="1"/>
  <c r="J3994" i="56" s="1"/>
  <c r="AG3939" i="56"/>
  <c r="I3939" i="56" s="1"/>
  <c r="J3939" i="56" s="1"/>
  <c r="AG3915" i="56"/>
  <c r="I3915" i="56" s="1"/>
  <c r="J3915" i="56" s="1"/>
  <c r="AG4029" i="56"/>
  <c r="I4029" i="56" s="1"/>
  <c r="J4029" i="56" s="1"/>
  <c r="AG3969" i="56"/>
  <c r="I3969" i="56" s="1"/>
  <c r="J3969" i="56" s="1"/>
  <c r="AG3976" i="56"/>
  <c r="I3976" i="56" s="1"/>
  <c r="J3976" i="56" s="1"/>
  <c r="AG4046" i="56"/>
  <c r="I4046" i="56" s="1"/>
  <c r="J4046" i="56" s="1"/>
  <c r="AG3929" i="56"/>
  <c r="I3929" i="56" s="1"/>
  <c r="J3929" i="56" s="1"/>
  <c r="AG3921" i="56"/>
  <c r="I3921" i="56" s="1"/>
  <c r="J3921" i="56" s="1"/>
  <c r="AG4013" i="56"/>
  <c r="I4013" i="56" s="1"/>
  <c r="J4013" i="56" s="1"/>
  <c r="AG3968" i="56"/>
  <c r="I3968" i="56" s="1"/>
  <c r="J3968" i="56" s="1"/>
  <c r="AG4065" i="56"/>
  <c r="I4065" i="56" s="1"/>
  <c r="J4065" i="56" s="1"/>
  <c r="AG3954" i="56"/>
  <c r="I3954" i="56" s="1"/>
  <c r="J3954" i="56" s="1"/>
  <c r="AG4145" i="56"/>
  <c r="I4145" i="56" s="1"/>
  <c r="J4145" i="56" s="1"/>
  <c r="AG4142" i="56"/>
  <c r="I4142" i="56" s="1"/>
  <c r="J4142" i="56" s="1"/>
  <c r="AG3933" i="56"/>
  <c r="I3933" i="56" s="1"/>
  <c r="J3933" i="56" s="1"/>
  <c r="AG3970" i="56"/>
  <c r="I3970" i="56" s="1"/>
  <c r="J3970" i="56" s="1"/>
  <c r="AG3943" i="56"/>
  <c r="I3943" i="56" s="1"/>
  <c r="J3943" i="56" s="1"/>
  <c r="AG4147" i="56"/>
  <c r="I4147" i="56" s="1"/>
  <c r="J4147" i="56" s="1"/>
  <c r="AG4126" i="56"/>
  <c r="I4126" i="56" s="1"/>
  <c r="J4126" i="56" s="1"/>
  <c r="AG4078" i="56"/>
  <c r="I4078" i="56" s="1"/>
  <c r="J4078" i="56" s="1"/>
  <c r="AG4094" i="56"/>
  <c r="I4094" i="56" s="1"/>
  <c r="J4094" i="56" s="1"/>
  <c r="AG4082" i="56"/>
  <c r="I4082" i="56" s="1"/>
  <c r="J4082" i="56" s="1"/>
  <c r="AG3972" i="56"/>
  <c r="I3972" i="56" s="1"/>
  <c r="J3972" i="56" s="1"/>
  <c r="AG4019" i="56"/>
  <c r="I4019" i="56" s="1"/>
  <c r="J4019" i="56" s="1"/>
  <c r="AG3974" i="56"/>
  <c r="I3974" i="56" s="1"/>
  <c r="J3974" i="56" s="1"/>
  <c r="AG4085" i="56"/>
  <c r="I4085" i="56" s="1"/>
  <c r="J4085" i="56" s="1"/>
  <c r="AG4121" i="56"/>
  <c r="I4121" i="56" s="1"/>
  <c r="J4121" i="56" s="1"/>
  <c r="AG4037" i="56"/>
  <c r="I4037" i="56" s="1"/>
  <c r="J4037" i="56" s="1"/>
  <c r="AG4059" i="56"/>
  <c r="I4059" i="56" s="1"/>
  <c r="J4059" i="56" s="1"/>
  <c r="AG4137" i="56"/>
  <c r="I4137" i="56" s="1"/>
  <c r="J4137" i="56" s="1"/>
  <c r="AG3997" i="56"/>
  <c r="I3997" i="56" s="1"/>
  <c r="J3997" i="56" s="1"/>
  <c r="AG3924" i="56"/>
  <c r="I3924" i="56" s="1"/>
  <c r="J3924" i="56" s="1"/>
  <c r="AG4100" i="56"/>
  <c r="I4100" i="56" s="1"/>
  <c r="J4100" i="56" s="1"/>
  <c r="AG4006" i="56"/>
  <c r="I4006" i="56" s="1"/>
  <c r="J4006" i="56" s="1"/>
  <c r="AG3910" i="56"/>
  <c r="I3910" i="56" s="1"/>
  <c r="J3910" i="56" s="1"/>
  <c r="AG4030" i="56"/>
  <c r="I4030" i="56" s="1"/>
  <c r="J4030" i="56" s="1"/>
  <c r="AG3935" i="56"/>
  <c r="I3935" i="56" s="1"/>
  <c r="J3935" i="56" s="1"/>
  <c r="AG4022" i="56"/>
  <c r="I4022" i="56" s="1"/>
  <c r="J4022" i="56" s="1"/>
  <c r="AG4077" i="56"/>
  <c r="I4077" i="56" s="1"/>
  <c r="J4077" i="56" s="1"/>
  <c r="AG3977" i="56"/>
  <c r="I3977" i="56" s="1"/>
  <c r="J3977" i="56" s="1"/>
  <c r="AG4005" i="56"/>
  <c r="I4005" i="56" s="1"/>
  <c r="J4005" i="56" s="1"/>
  <c r="AG3922" i="56"/>
  <c r="I3922" i="56" s="1"/>
  <c r="J3922" i="56" s="1"/>
  <c r="AG4144" i="56"/>
  <c r="I4144" i="56" s="1"/>
  <c r="J4144" i="56" s="1"/>
  <c r="AG4010" i="56"/>
  <c r="I4010" i="56" s="1"/>
  <c r="J4010" i="56" s="1"/>
  <c r="AG4055" i="56"/>
  <c r="I4055" i="56" s="1"/>
  <c r="J4055" i="56" s="1"/>
  <c r="AG3936" i="56"/>
  <c r="I3936" i="56" s="1"/>
  <c r="J3936" i="56" s="1"/>
  <c r="AG3971" i="56"/>
  <c r="I3971" i="56" s="1"/>
  <c r="J3971" i="56" s="1"/>
  <c r="AG4125" i="56"/>
  <c r="I4125" i="56" s="1"/>
  <c r="J4125" i="56" s="1"/>
  <c r="AG4132" i="56"/>
  <c r="I4132" i="56" s="1"/>
  <c r="J4132" i="56" s="1"/>
  <c r="AG4035" i="56"/>
  <c r="I4035" i="56" s="1"/>
  <c r="J4035" i="56" s="1"/>
  <c r="AG4131" i="56"/>
  <c r="I4131" i="56" s="1"/>
  <c r="J4131" i="56" s="1"/>
  <c r="AG4069" i="56"/>
  <c r="I4069" i="56" s="1"/>
  <c r="J4069" i="56" s="1"/>
  <c r="AG4088" i="56"/>
  <c r="I4088" i="56" s="1"/>
  <c r="J4088" i="56" s="1"/>
  <c r="AG4108" i="56"/>
  <c r="I4108" i="56" s="1"/>
  <c r="J4108" i="56" s="1"/>
  <c r="AG3928" i="56"/>
  <c r="I3928" i="56" s="1"/>
  <c r="J3928" i="56" s="1"/>
  <c r="AG3988" i="56"/>
  <c r="I3988" i="56" s="1"/>
  <c r="J3988" i="56" s="1"/>
  <c r="AG4136" i="56"/>
  <c r="I4136" i="56" s="1"/>
  <c r="J4136" i="56" s="1"/>
  <c r="AG3947" i="56"/>
  <c r="I3947" i="56" s="1"/>
  <c r="J3947" i="56" s="1"/>
  <c r="AG3940" i="56"/>
  <c r="I3940" i="56" s="1"/>
  <c r="J3940" i="56" s="1"/>
  <c r="AG4146" i="56"/>
  <c r="I4146" i="56" s="1"/>
  <c r="J4146" i="56" s="1"/>
  <c r="AG3913" i="56"/>
  <c r="I3913" i="56" s="1"/>
  <c r="J3913" i="56" s="1"/>
  <c r="AG3926" i="56"/>
  <c r="I3926" i="56" s="1"/>
  <c r="J3926" i="56" s="1"/>
  <c r="AG4120" i="56"/>
  <c r="I4120" i="56" s="1"/>
  <c r="J4120" i="56" s="1"/>
  <c r="AG4084" i="56"/>
  <c r="I4084" i="56" s="1"/>
  <c r="J4084" i="56" s="1"/>
  <c r="AG4090" i="56"/>
  <c r="I4090" i="56" s="1"/>
  <c r="J4090" i="56" s="1"/>
  <c r="AG4043" i="56"/>
  <c r="I4043" i="56" s="1"/>
  <c r="J4043" i="56" s="1"/>
  <c r="AG4116" i="56"/>
  <c r="I4116" i="56" s="1"/>
  <c r="J4116" i="56" s="1"/>
  <c r="AG4113" i="56"/>
  <c r="I4113" i="56" s="1"/>
  <c r="J4113" i="56" s="1"/>
  <c r="AG4079" i="56"/>
  <c r="I4079" i="56" s="1"/>
  <c r="J4079" i="56" s="1"/>
  <c r="AG4063" i="56"/>
  <c r="I4063" i="56" s="1"/>
  <c r="J4063" i="56" s="1"/>
  <c r="AG4074" i="56"/>
  <c r="I4074" i="56" s="1"/>
  <c r="J4074" i="56" s="1"/>
  <c r="AG3978" i="56"/>
  <c r="I3978" i="56" s="1"/>
  <c r="J3978" i="56" s="1"/>
  <c r="AG4109" i="56"/>
  <c r="I4109" i="56" s="1"/>
  <c r="J4109" i="56" s="1"/>
  <c r="AG3931" i="56"/>
  <c r="I3931" i="56" s="1"/>
  <c r="J3931" i="56" s="1"/>
  <c r="AG3937" i="56"/>
  <c r="I3937" i="56" s="1"/>
  <c r="J3937" i="56" s="1"/>
  <c r="AG3911" i="56"/>
  <c r="I3911" i="56" s="1"/>
  <c r="J3911" i="56" s="1"/>
  <c r="AG4083" i="56"/>
  <c r="I4083" i="56" s="1"/>
  <c r="J4083" i="56" s="1"/>
  <c r="AG4038" i="56"/>
  <c r="I4038" i="56" s="1"/>
  <c r="J4038" i="56" s="1"/>
  <c r="AG4111" i="56"/>
  <c r="I4111" i="56" s="1"/>
  <c r="J4111" i="56" s="1"/>
  <c r="AG4117" i="56"/>
  <c r="I4117" i="56" s="1"/>
  <c r="J4117" i="56" s="1"/>
  <c r="AG4000" i="56"/>
  <c r="I4000" i="56" s="1"/>
  <c r="J4000" i="56" s="1"/>
  <c r="AG3989" i="56"/>
  <c r="I3989" i="56" s="1"/>
  <c r="J3989" i="56" s="1"/>
  <c r="AG4087" i="56"/>
  <c r="I4087" i="56" s="1"/>
  <c r="J4087" i="56" s="1"/>
  <c r="AG4124" i="56"/>
  <c r="I4124" i="56" s="1"/>
  <c r="J4124" i="56" s="1"/>
  <c r="AG3920" i="56"/>
  <c r="I3920" i="56" s="1"/>
  <c r="J3920" i="56" s="1"/>
  <c r="AG4028" i="56"/>
  <c r="I4028" i="56" s="1"/>
  <c r="J4028" i="56" s="1"/>
  <c r="AG4039" i="56"/>
  <c r="I4039" i="56" s="1"/>
  <c r="J4039" i="56" s="1"/>
  <c r="AG4128" i="56"/>
  <c r="I4128" i="56" s="1"/>
  <c r="J4128" i="56" s="1"/>
  <c r="AG3983" i="56"/>
  <c r="I3983" i="56" s="1"/>
  <c r="J3983" i="56" s="1"/>
  <c r="AG4127" i="56"/>
  <c r="I4127" i="56" s="1"/>
  <c r="J4127" i="56" s="1"/>
  <c r="AG4115" i="56"/>
  <c r="I4115" i="56" s="1"/>
  <c r="J4115" i="56" s="1"/>
  <c r="U52" i="22" a="1"/>
  <c r="U52" i="22" s="1"/>
  <c r="U66" i="22" s="1"/>
  <c r="V138" i="22"/>
  <c r="V80" i="22" s="1"/>
  <c r="V137" i="22"/>
  <c r="V79" i="22" s="1"/>
  <c r="V136" i="22"/>
  <c r="V78" i="22" s="1"/>
  <c r="B26" i="1"/>
  <c r="F25" i="1"/>
  <c r="D25" i="1"/>
  <c r="E25" i="1" s="1"/>
  <c r="C25" i="1"/>
  <c r="AJ140" i="22" l="1"/>
  <c r="AJ82" i="22" s="1"/>
  <c r="AJ141" i="22"/>
  <c r="AJ83" i="22" s="1"/>
  <c r="AJ53" i="22" s="1" a="1"/>
  <c r="AJ53" i="22" s="1"/>
  <c r="AG141" i="22"/>
  <c r="AG83" i="22" s="1"/>
  <c r="J2687" i="56"/>
  <c r="J1467" i="56"/>
  <c r="AG3907" i="56"/>
  <c r="I3907" i="56" s="1"/>
  <c r="AJ4027" i="56"/>
  <c r="I4027" i="56" s="1"/>
  <c r="J4027" i="56" s="1"/>
  <c r="AJ2807" i="56"/>
  <c r="AJ1587" i="56"/>
  <c r="AG53" i="22" a="1"/>
  <c r="AG53" i="22" s="1"/>
  <c r="V52" i="22" a="1"/>
  <c r="V52" i="22" s="1"/>
  <c r="V66" i="22" s="1"/>
  <c r="W136" i="22"/>
  <c r="W78" i="22" s="1"/>
  <c r="W138" i="22"/>
  <c r="W80" i="22" s="1"/>
  <c r="W137" i="22"/>
  <c r="W79" i="22" s="1"/>
  <c r="B27" i="1"/>
  <c r="F26" i="1"/>
  <c r="D26" i="1"/>
  <c r="E26" i="1" s="1"/>
  <c r="C26" i="1"/>
  <c r="J3907" i="56" l="1"/>
  <c r="B4152" i="56" s="1"/>
  <c r="C4152" i="56"/>
  <c r="I2807" i="56"/>
  <c r="I1587" i="56"/>
  <c r="W52" i="22" a="1"/>
  <c r="W52" i="22" s="1"/>
  <c r="W66" i="22" s="1"/>
  <c r="X138" i="22"/>
  <c r="X80" i="22" s="1"/>
  <c r="X137" i="22"/>
  <c r="X79" i="22" s="1"/>
  <c r="X136" i="22"/>
  <c r="X78" i="22" s="1"/>
  <c r="B28" i="1"/>
  <c r="F27" i="1"/>
  <c r="D27" i="1"/>
  <c r="E27" i="1" s="1"/>
  <c r="C27" i="1"/>
  <c r="AK141" i="22" l="1"/>
  <c r="AK83" i="22" s="1"/>
  <c r="C53" i="22"/>
  <c r="J2807" i="56"/>
  <c r="B4151" i="56" s="1"/>
  <c r="C4151" i="56"/>
  <c r="J1587" i="56"/>
  <c r="B4150" i="56" s="1"/>
  <c r="C4150" i="56"/>
  <c r="X52" i="22" a="1"/>
  <c r="X52" i="22" s="1"/>
  <c r="X66" i="22" s="1"/>
  <c r="Y136" i="22"/>
  <c r="Y78" i="22" s="1"/>
  <c r="Y138" i="22"/>
  <c r="Y80" i="22" s="1"/>
  <c r="Y137" i="22"/>
  <c r="Y79" i="22" s="1"/>
  <c r="B29" i="1"/>
  <c r="F28" i="1"/>
  <c r="D28" i="1"/>
  <c r="E28" i="1" s="1"/>
  <c r="C28" i="1"/>
  <c r="D53" i="22" l="1"/>
  <c r="AK140" i="22"/>
  <c r="AK82" i="22" s="1"/>
  <c r="F53" i="22"/>
  <c r="AK139" i="22"/>
  <c r="AK81" i="22" s="1"/>
  <c r="AH141" i="22"/>
  <c r="AH83" i="22" s="1"/>
  <c r="AH53" i="22" s="1" a="1"/>
  <c r="AH53" i="22" s="1"/>
  <c r="Y52" i="22" a="1"/>
  <c r="Y52" i="22" s="1"/>
  <c r="Y66" i="22" s="1"/>
  <c r="Z138" i="22"/>
  <c r="Z80" i="22" s="1"/>
  <c r="Z137" i="22"/>
  <c r="Z79" i="22" s="1"/>
  <c r="Z136" i="22"/>
  <c r="Z78" i="22" s="1"/>
  <c r="B30" i="1"/>
  <c r="F29" i="1"/>
  <c r="D29" i="1"/>
  <c r="E29" i="1" s="1"/>
  <c r="C29" i="1"/>
  <c r="AK53" i="22" l="1" a="1"/>
  <c r="AK53" i="22" s="1"/>
  <c r="B53" i="22"/>
  <c r="E53" i="22"/>
  <c r="G53" i="22"/>
  <c r="Z52" i="22" a="1"/>
  <c r="Z52" i="22" s="1"/>
  <c r="Z66" i="22" s="1"/>
  <c r="AA137" i="22"/>
  <c r="AA79" i="22" s="1"/>
  <c r="AA138" i="22"/>
  <c r="AA80" i="22" s="1"/>
  <c r="AA136" i="22"/>
  <c r="AA78" i="22" s="1"/>
  <c r="B31" i="1"/>
  <c r="F30" i="1"/>
  <c r="D30" i="1"/>
  <c r="E30" i="1" s="1"/>
  <c r="C30" i="1"/>
  <c r="AA52" i="22" l="1" a="1"/>
  <c r="AA52" i="22" s="1"/>
  <c r="AA66" i="22" s="1"/>
  <c r="AB136" i="22"/>
  <c r="AB78" i="22" s="1"/>
  <c r="AB138" i="22"/>
  <c r="AB80" i="22" s="1"/>
  <c r="AB137" i="22"/>
  <c r="AB79" i="22" s="1"/>
  <c r="B32" i="1"/>
  <c r="F31" i="1"/>
  <c r="D31" i="1"/>
  <c r="E31" i="1" s="1"/>
  <c r="C31" i="1"/>
  <c r="AB52" i="22" l="1" a="1"/>
  <c r="AB52" i="22" s="1"/>
  <c r="AB66" i="22" s="1"/>
  <c r="AC136" i="22"/>
  <c r="AC78" i="22" s="1"/>
  <c r="AC138" i="22"/>
  <c r="AC80" i="22" s="1"/>
  <c r="AC137" i="22"/>
  <c r="AC79" i="22" s="1"/>
  <c r="B33" i="1"/>
  <c r="F32" i="1"/>
  <c r="D32" i="1"/>
  <c r="E32" i="1" s="1"/>
  <c r="C32" i="1"/>
  <c r="AC52" i="22" l="1" a="1"/>
  <c r="AC52" i="22" s="1"/>
  <c r="AC66" i="22" s="1"/>
  <c r="AD136" i="22"/>
  <c r="AD78" i="22" s="1"/>
  <c r="AD138" i="22"/>
  <c r="AD80" i="22" s="1"/>
  <c r="AD137" i="22"/>
  <c r="AD79" i="22" s="1"/>
  <c r="B34" i="1"/>
  <c r="F33" i="1"/>
  <c r="D33" i="1"/>
  <c r="E33" i="1" s="1"/>
  <c r="C33" i="1"/>
  <c r="AD52" i="22" l="1" a="1"/>
  <c r="AD52" i="22" s="1"/>
  <c r="AD66" i="22" s="1"/>
  <c r="AE136" i="22"/>
  <c r="AE78" i="22" s="1"/>
  <c r="AE138" i="22"/>
  <c r="AE80" i="22" s="1"/>
  <c r="AE137" i="22"/>
  <c r="AE79" i="22" s="1"/>
  <c r="B35" i="1"/>
  <c r="F34" i="1"/>
  <c r="D34" i="1"/>
  <c r="E34" i="1" s="1"/>
  <c r="C34" i="1"/>
  <c r="AE52" i="22" l="1" a="1"/>
  <c r="AE52" i="22" s="1"/>
  <c r="AE66" i="22" s="1"/>
  <c r="AF136" i="22"/>
  <c r="AF78" i="22" s="1"/>
  <c r="AF138" i="22"/>
  <c r="AF80" i="22" s="1"/>
  <c r="AF137" i="22"/>
  <c r="AF79" i="22" s="1"/>
  <c r="B36" i="1"/>
  <c r="F35" i="1"/>
  <c r="D35" i="1"/>
  <c r="E35" i="1" s="1"/>
  <c r="C35" i="1"/>
  <c r="AF52" i="22" l="1" a="1"/>
  <c r="AF52" i="22" s="1"/>
  <c r="AF66" i="22" s="1"/>
  <c r="AG138" i="22"/>
  <c r="AG80" i="22" s="1"/>
  <c r="AG137" i="22"/>
  <c r="AG79" i="22" s="1"/>
  <c r="AG136" i="22"/>
  <c r="AG78" i="22" s="1"/>
  <c r="B37" i="1"/>
  <c r="F36" i="1"/>
  <c r="D36" i="1"/>
  <c r="E36" i="1" s="1"/>
  <c r="C36" i="1"/>
  <c r="AG52" i="22" l="1" a="1"/>
  <c r="AG52" i="22" s="1"/>
  <c r="AG66" i="22" s="1"/>
  <c r="AH136" i="22"/>
  <c r="AH78" i="22" s="1"/>
  <c r="AH138" i="22"/>
  <c r="AH80" i="22" s="1"/>
  <c r="AH137" i="22"/>
  <c r="AH79" i="22" s="1"/>
  <c r="B38" i="1"/>
  <c r="F37" i="1"/>
  <c r="D37" i="1"/>
  <c r="E37" i="1" s="1"/>
  <c r="C37" i="1"/>
  <c r="AH52" i="22" l="1" a="1"/>
  <c r="AH52" i="22" s="1"/>
  <c r="AH66" i="22" s="1"/>
  <c r="AI136" i="22"/>
  <c r="AI78" i="22" s="1"/>
  <c r="AI138" i="22"/>
  <c r="AI80" i="22" s="1"/>
  <c r="AI137" i="22"/>
  <c r="AI79" i="22" s="1"/>
  <c r="B39" i="1"/>
  <c r="F38" i="1"/>
  <c r="D38" i="1"/>
  <c r="E38" i="1" s="1"/>
  <c r="C38" i="1"/>
  <c r="AI52" i="22" l="1" a="1"/>
  <c r="AI52" i="22" s="1"/>
  <c r="AI66" i="22" s="1"/>
  <c r="AJ137" i="22"/>
  <c r="AJ79" i="22" s="1"/>
  <c r="AJ138" i="22"/>
  <c r="AJ80" i="22" s="1"/>
  <c r="AJ136" i="22"/>
  <c r="AJ78" i="22" s="1"/>
  <c r="B40" i="1"/>
  <c r="F39" i="1"/>
  <c r="D39" i="1"/>
  <c r="E39" i="1" s="1"/>
  <c r="C39" i="1"/>
  <c r="AK137" i="22"/>
  <c r="AK79" i="22" s="1"/>
  <c r="AK138" i="22"/>
  <c r="AK80" i="22" s="1"/>
  <c r="AK136" i="22"/>
  <c r="AK78" i="22" s="1"/>
  <c r="AK52" i="22" l="1" a="1"/>
  <c r="AK52" i="22" s="1"/>
  <c r="AK66" i="22" s="1"/>
  <c r="AJ52" i="22" a="1"/>
  <c r="AJ52" i="22" s="1"/>
  <c r="AJ66" i="22" s="1"/>
  <c r="B41" i="1"/>
  <c r="F40" i="1"/>
  <c r="D40" i="1"/>
  <c r="E40" i="1" s="1"/>
  <c r="C40" i="1"/>
  <c r="G52" i="22" l="1"/>
  <c r="G66" i="22" s="1"/>
  <c r="D52" i="22"/>
  <c r="D66" i="22" s="1"/>
  <c r="F52" i="22"/>
  <c r="F66" i="22" s="1"/>
  <c r="C52" i="22"/>
  <c r="C66" i="22" s="1"/>
  <c r="E52" i="22"/>
  <c r="E66" i="22" s="1"/>
  <c r="B52" i="22"/>
  <c r="B66" i="22" s="1"/>
  <c r="B42" i="1"/>
  <c r="F41" i="1"/>
  <c r="D41" i="1"/>
  <c r="E41" i="1" s="1"/>
  <c r="C41" i="1"/>
  <c r="B43" i="1" l="1"/>
  <c r="F42" i="1"/>
  <c r="D42" i="1"/>
  <c r="E42" i="1" s="1"/>
  <c r="C42" i="1"/>
  <c r="B44" i="1" l="1"/>
  <c r="F43" i="1"/>
  <c r="D43" i="1"/>
  <c r="E43" i="1" s="1"/>
  <c r="C43" i="1"/>
  <c r="B45" i="1" l="1"/>
  <c r="F44" i="1"/>
  <c r="D44" i="1"/>
  <c r="E44" i="1" s="1"/>
  <c r="C44" i="1"/>
  <c r="B46" i="1" l="1"/>
  <c r="F45" i="1"/>
  <c r="D45" i="1"/>
  <c r="E45" i="1" s="1"/>
  <c r="C45" i="1"/>
  <c r="B47" i="1" l="1"/>
  <c r="F46" i="1"/>
  <c r="D46" i="1"/>
  <c r="E46" i="1" s="1"/>
  <c r="C46" i="1"/>
  <c r="B48" i="1" l="1"/>
  <c r="F47" i="1"/>
  <c r="D47" i="1"/>
  <c r="E47" i="1" s="1"/>
  <c r="C47" i="1"/>
  <c r="B49" i="1" l="1"/>
  <c r="F48" i="1"/>
  <c r="D48" i="1"/>
  <c r="E48" i="1" s="1"/>
  <c r="C48" i="1"/>
  <c r="B50" i="1" l="1"/>
  <c r="F49" i="1"/>
  <c r="D49" i="1"/>
  <c r="E49" i="1" s="1"/>
  <c r="C49" i="1"/>
  <c r="B51" i="1" l="1"/>
  <c r="F50" i="1"/>
  <c r="D50" i="1"/>
  <c r="E50" i="1" s="1"/>
  <c r="C50" i="1"/>
  <c r="B52" i="1" l="1"/>
  <c r="F51" i="1"/>
  <c r="D51" i="1"/>
  <c r="E51" i="1" s="1"/>
  <c r="C51" i="1"/>
  <c r="B53" i="1" l="1"/>
  <c r="F52" i="1"/>
  <c r="D52" i="1"/>
  <c r="E52" i="1" s="1"/>
  <c r="C52" i="1"/>
  <c r="B54" i="1" l="1"/>
  <c r="F53" i="1"/>
  <c r="D53" i="1"/>
  <c r="E53" i="1" s="1"/>
  <c r="C53" i="1"/>
  <c r="B55" i="1" l="1"/>
  <c r="F54" i="1"/>
  <c r="D54" i="1"/>
  <c r="E54" i="1" s="1"/>
  <c r="C54" i="1"/>
  <c r="B56" i="1" l="1"/>
  <c r="F55" i="1"/>
  <c r="D55" i="1"/>
  <c r="E55" i="1" s="1"/>
  <c r="C55" i="1"/>
  <c r="B57" i="1" l="1"/>
  <c r="F56" i="1"/>
  <c r="D56" i="1"/>
  <c r="E56" i="1" s="1"/>
  <c r="C56" i="1"/>
  <c r="B58" i="1" l="1"/>
  <c r="F57" i="1"/>
  <c r="D57" i="1"/>
  <c r="E57" i="1" s="1"/>
  <c r="C57" i="1"/>
  <c r="B59" i="1" l="1"/>
  <c r="F58" i="1"/>
  <c r="D58" i="1"/>
  <c r="E58" i="1" s="1"/>
  <c r="C58" i="1"/>
  <c r="B60" i="1" l="1"/>
  <c r="F59" i="1"/>
  <c r="D59" i="1"/>
  <c r="E59" i="1" s="1"/>
  <c r="C59" i="1"/>
  <c r="B61" i="1" l="1"/>
  <c r="F60" i="1"/>
  <c r="D60" i="1"/>
  <c r="E60" i="1" s="1"/>
  <c r="C60" i="1"/>
  <c r="B62" i="1" l="1"/>
  <c r="F61" i="1"/>
  <c r="D61" i="1"/>
  <c r="E61" i="1" s="1"/>
  <c r="C61" i="1"/>
  <c r="B63" i="1" l="1"/>
  <c r="F62" i="1"/>
  <c r="D62" i="1"/>
  <c r="E62" i="1" s="1"/>
  <c r="C62" i="1"/>
  <c r="B64" i="1" l="1"/>
  <c r="F63" i="1"/>
  <c r="D63" i="1"/>
  <c r="E63" i="1" s="1"/>
  <c r="C63" i="1"/>
  <c r="B65" i="1" l="1"/>
  <c r="F64" i="1"/>
  <c r="D64" i="1"/>
  <c r="E64" i="1" s="1"/>
  <c r="C64" i="1"/>
  <c r="B66" i="1" l="1"/>
  <c r="F65" i="1"/>
  <c r="D65" i="1"/>
  <c r="E65" i="1" s="1"/>
  <c r="C65" i="1"/>
  <c r="B67" i="1" l="1"/>
  <c r="F66" i="1"/>
  <c r="D66" i="1"/>
  <c r="E66" i="1" s="1"/>
  <c r="C66" i="1"/>
  <c r="B68" i="1" l="1"/>
  <c r="F67" i="1"/>
  <c r="D67" i="1"/>
  <c r="E67" i="1" s="1"/>
  <c r="C67" i="1"/>
  <c r="B69" i="1" l="1"/>
  <c r="F68" i="1"/>
  <c r="D68" i="1"/>
  <c r="E68" i="1" s="1"/>
  <c r="C68" i="1"/>
  <c r="B70" i="1" l="1"/>
  <c r="F69" i="1"/>
  <c r="D69" i="1"/>
  <c r="E69" i="1" s="1"/>
  <c r="C69" i="1"/>
  <c r="B71" i="1" l="1"/>
  <c r="F70" i="1"/>
  <c r="D70" i="1"/>
  <c r="E70" i="1" s="1"/>
  <c r="C70" i="1"/>
  <c r="B72" i="1" l="1"/>
  <c r="F71" i="1"/>
  <c r="D71" i="1"/>
  <c r="E71" i="1" s="1"/>
  <c r="C71" i="1"/>
  <c r="B73" i="1" l="1"/>
  <c r="F72" i="1"/>
  <c r="D72" i="1"/>
  <c r="E72" i="1" s="1"/>
  <c r="C72" i="1"/>
  <c r="B74" i="1" l="1"/>
  <c r="F73" i="1"/>
  <c r="D73" i="1"/>
  <c r="E73" i="1" s="1"/>
  <c r="C73" i="1"/>
  <c r="B75" i="1" l="1"/>
  <c r="F74" i="1"/>
  <c r="D74" i="1"/>
  <c r="E74" i="1" s="1"/>
  <c r="C74" i="1"/>
  <c r="B76" i="1" l="1"/>
  <c r="F75" i="1"/>
  <c r="D75" i="1"/>
  <c r="E75" i="1" s="1"/>
  <c r="C75" i="1"/>
  <c r="B77" i="1" l="1"/>
  <c r="F76" i="1"/>
  <c r="D76" i="1"/>
  <c r="E76" i="1" s="1"/>
  <c r="C76" i="1"/>
  <c r="B78" i="1" l="1"/>
  <c r="F77" i="1"/>
  <c r="D77" i="1"/>
  <c r="E77" i="1" s="1"/>
  <c r="C77" i="1"/>
  <c r="B79" i="1" l="1"/>
  <c r="F78" i="1"/>
  <c r="D78" i="1"/>
  <c r="E78" i="1" s="1"/>
  <c r="C78" i="1"/>
  <c r="B80" i="1" l="1"/>
  <c r="F79" i="1"/>
  <c r="D79" i="1"/>
  <c r="E79" i="1" s="1"/>
  <c r="C79" i="1"/>
  <c r="B81" i="1" l="1"/>
  <c r="F80" i="1"/>
  <c r="D80" i="1"/>
  <c r="E80" i="1" s="1"/>
  <c r="C80" i="1"/>
  <c r="B82" i="1" l="1"/>
  <c r="F81" i="1"/>
  <c r="D81" i="1"/>
  <c r="E81" i="1" s="1"/>
  <c r="C81" i="1"/>
  <c r="B83" i="1" l="1"/>
  <c r="F82" i="1"/>
  <c r="D82" i="1"/>
  <c r="E82" i="1" s="1"/>
  <c r="C82" i="1"/>
  <c r="B84" i="1" l="1"/>
  <c r="F83" i="1"/>
  <c r="D83" i="1"/>
  <c r="E83" i="1" s="1"/>
  <c r="C83" i="1"/>
  <c r="B85" i="1" l="1"/>
  <c r="F84" i="1"/>
  <c r="D84" i="1"/>
  <c r="E84" i="1" s="1"/>
  <c r="C84" i="1"/>
  <c r="B86" i="1" l="1"/>
  <c r="F85" i="1"/>
  <c r="D85" i="1"/>
  <c r="E85" i="1" s="1"/>
  <c r="C85" i="1"/>
  <c r="B87" i="1" l="1"/>
  <c r="F86" i="1"/>
  <c r="D86" i="1"/>
  <c r="E86" i="1" s="1"/>
  <c r="C86" i="1"/>
  <c r="B88" i="1" l="1"/>
  <c r="F87" i="1"/>
  <c r="D87" i="1"/>
  <c r="E87" i="1" s="1"/>
  <c r="C87" i="1"/>
  <c r="B89" i="1" l="1"/>
  <c r="F88" i="1"/>
  <c r="D88" i="1"/>
  <c r="E88" i="1" s="1"/>
  <c r="C88" i="1"/>
  <c r="B90" i="1" l="1"/>
  <c r="F89" i="1"/>
  <c r="D89" i="1"/>
  <c r="E89" i="1" s="1"/>
  <c r="C89" i="1"/>
  <c r="B91" i="1" l="1"/>
  <c r="F90" i="1"/>
  <c r="D90" i="1"/>
  <c r="E90" i="1" s="1"/>
  <c r="C90" i="1"/>
  <c r="B92" i="1" l="1"/>
  <c r="F91" i="1"/>
  <c r="D91" i="1"/>
  <c r="E91" i="1" s="1"/>
  <c r="C91" i="1"/>
  <c r="B93" i="1" l="1"/>
  <c r="F92" i="1"/>
  <c r="D92" i="1"/>
  <c r="E92" i="1" s="1"/>
  <c r="C92" i="1"/>
  <c r="B94" i="1" l="1"/>
  <c r="F93" i="1"/>
  <c r="D93" i="1"/>
  <c r="E93" i="1" s="1"/>
  <c r="C93" i="1"/>
  <c r="B95" i="1" l="1"/>
  <c r="F94" i="1"/>
  <c r="D94" i="1"/>
  <c r="E94" i="1" s="1"/>
  <c r="C94" i="1"/>
  <c r="B96" i="1" l="1"/>
  <c r="F95" i="1"/>
  <c r="D95" i="1"/>
  <c r="E95" i="1" s="1"/>
  <c r="C95" i="1"/>
  <c r="B97" i="1" l="1"/>
  <c r="F96" i="1"/>
  <c r="D96" i="1"/>
  <c r="E96" i="1" s="1"/>
  <c r="C96" i="1"/>
  <c r="B98" i="1" l="1"/>
  <c r="F97" i="1"/>
  <c r="D97" i="1"/>
  <c r="E97" i="1" s="1"/>
  <c r="C97" i="1"/>
  <c r="B99" i="1" l="1"/>
  <c r="F98" i="1"/>
  <c r="D98" i="1"/>
  <c r="E98" i="1" s="1"/>
  <c r="C98" i="1"/>
  <c r="B100" i="1" l="1"/>
  <c r="F99" i="1"/>
  <c r="D99" i="1"/>
  <c r="E99" i="1" s="1"/>
  <c r="C99" i="1"/>
  <c r="B101" i="1" l="1"/>
  <c r="F100" i="1"/>
  <c r="D100" i="1"/>
  <c r="E100" i="1" s="1"/>
  <c r="C100" i="1"/>
  <c r="B102" i="1" l="1"/>
  <c r="F101" i="1"/>
  <c r="D101" i="1"/>
  <c r="E101" i="1" s="1"/>
  <c r="C101" i="1"/>
  <c r="B103" i="1" l="1"/>
  <c r="F102" i="1"/>
  <c r="D102" i="1"/>
  <c r="E102" i="1" s="1"/>
  <c r="C102" i="1"/>
  <c r="B104" i="1" l="1"/>
  <c r="F103" i="1"/>
  <c r="D103" i="1"/>
  <c r="E103" i="1" s="1"/>
  <c r="C103" i="1"/>
  <c r="B105" i="1" l="1"/>
  <c r="F104" i="1"/>
  <c r="D104" i="1"/>
  <c r="E104" i="1" s="1"/>
  <c r="C104" i="1"/>
  <c r="B106" i="1" l="1"/>
  <c r="F105" i="1"/>
  <c r="D105" i="1"/>
  <c r="E105" i="1" s="1"/>
  <c r="C105" i="1"/>
  <c r="B107" i="1" l="1"/>
  <c r="F106" i="1"/>
  <c r="D106" i="1"/>
  <c r="E106" i="1" s="1"/>
  <c r="C106" i="1"/>
  <c r="B108" i="1" l="1"/>
  <c r="F107" i="1"/>
  <c r="D107" i="1"/>
  <c r="E107" i="1" s="1"/>
  <c r="C107" i="1"/>
  <c r="B109" i="1" l="1"/>
  <c r="F108" i="1"/>
  <c r="D108" i="1"/>
  <c r="E108" i="1" s="1"/>
  <c r="C108" i="1"/>
  <c r="B110" i="1" l="1"/>
  <c r="F109" i="1"/>
  <c r="D109" i="1"/>
  <c r="E109" i="1" s="1"/>
  <c r="C109" i="1"/>
  <c r="B111" i="1" l="1"/>
  <c r="F110" i="1"/>
  <c r="D110" i="1"/>
  <c r="E110" i="1" s="1"/>
  <c r="C110" i="1"/>
  <c r="B112" i="1" l="1"/>
  <c r="F111" i="1"/>
  <c r="D111" i="1"/>
  <c r="E111" i="1" s="1"/>
  <c r="C111" i="1"/>
  <c r="B113" i="1" l="1"/>
  <c r="F112" i="1"/>
  <c r="D112" i="1"/>
  <c r="E112" i="1" s="1"/>
  <c r="C112" i="1"/>
  <c r="B114" i="1" l="1"/>
  <c r="F113" i="1"/>
  <c r="D113" i="1"/>
  <c r="E113" i="1" s="1"/>
  <c r="C113" i="1"/>
  <c r="B115" i="1" l="1"/>
  <c r="F114" i="1"/>
  <c r="D114" i="1"/>
  <c r="E114" i="1" s="1"/>
  <c r="C114" i="1"/>
  <c r="B116" i="1" l="1"/>
  <c r="F115" i="1"/>
  <c r="D115" i="1"/>
  <c r="E115" i="1" s="1"/>
  <c r="C115" i="1"/>
  <c r="B117" i="1" l="1"/>
  <c r="F116" i="1"/>
  <c r="D116" i="1"/>
  <c r="E116" i="1" s="1"/>
  <c r="C116" i="1"/>
  <c r="B118" i="1" l="1"/>
  <c r="F117" i="1"/>
  <c r="D117" i="1"/>
  <c r="E117" i="1" s="1"/>
  <c r="C117" i="1"/>
  <c r="B119" i="1" l="1"/>
  <c r="F118" i="1"/>
  <c r="D118" i="1"/>
  <c r="E118" i="1" s="1"/>
  <c r="C118" i="1"/>
  <c r="B120" i="1" l="1"/>
  <c r="F119" i="1"/>
  <c r="D119" i="1"/>
  <c r="E119" i="1" s="1"/>
  <c r="C119" i="1"/>
  <c r="B121" i="1" l="1"/>
  <c r="F120" i="1"/>
  <c r="D120" i="1"/>
  <c r="E120" i="1" s="1"/>
  <c r="C120" i="1"/>
  <c r="B122" i="1" l="1"/>
  <c r="F121" i="1"/>
  <c r="D121" i="1"/>
  <c r="E121" i="1" s="1"/>
  <c r="C121" i="1"/>
  <c r="B123" i="1" l="1"/>
  <c r="F122" i="1"/>
  <c r="D122" i="1"/>
  <c r="E122" i="1" s="1"/>
  <c r="C122" i="1"/>
  <c r="B124" i="1" l="1"/>
  <c r="F123" i="1"/>
  <c r="D123" i="1"/>
  <c r="E123" i="1" s="1"/>
  <c r="C123" i="1"/>
  <c r="B125" i="1" l="1"/>
  <c r="F124" i="1"/>
  <c r="D124" i="1"/>
  <c r="E124" i="1" s="1"/>
  <c r="C124" i="1"/>
  <c r="B126" i="1" l="1"/>
  <c r="F125" i="1"/>
  <c r="D125" i="1"/>
  <c r="E125" i="1" s="1"/>
  <c r="C125" i="1"/>
  <c r="B127" i="1" l="1"/>
  <c r="F126" i="1"/>
  <c r="D126" i="1"/>
  <c r="E126" i="1" s="1"/>
  <c r="C126" i="1"/>
  <c r="B128" i="1" l="1"/>
  <c r="F127" i="1"/>
  <c r="D127" i="1"/>
  <c r="E127" i="1" s="1"/>
  <c r="C127" i="1"/>
  <c r="B129" i="1" l="1"/>
  <c r="F128" i="1"/>
  <c r="D128" i="1"/>
  <c r="E128" i="1" s="1"/>
  <c r="C128" i="1"/>
  <c r="B130" i="1" l="1"/>
  <c r="F129" i="1"/>
  <c r="D129" i="1"/>
  <c r="E129" i="1" s="1"/>
  <c r="C129" i="1"/>
  <c r="B131" i="1" l="1"/>
  <c r="F130" i="1"/>
  <c r="D130" i="1"/>
  <c r="E130" i="1" s="1"/>
  <c r="C130" i="1"/>
  <c r="B132" i="1" l="1"/>
  <c r="F131" i="1"/>
  <c r="D131" i="1"/>
  <c r="E131" i="1" s="1"/>
  <c r="C131" i="1"/>
  <c r="B133" i="1" l="1"/>
  <c r="F132" i="1"/>
  <c r="D132" i="1"/>
  <c r="E132" i="1" s="1"/>
  <c r="C132" i="1"/>
  <c r="B134" i="1" l="1"/>
  <c r="F133" i="1"/>
  <c r="D133" i="1"/>
  <c r="E133" i="1" s="1"/>
  <c r="C133" i="1"/>
  <c r="B135" i="1" l="1"/>
  <c r="F134" i="1"/>
  <c r="D134" i="1"/>
  <c r="E134" i="1" s="1"/>
  <c r="C134" i="1"/>
  <c r="B136" i="1" l="1"/>
  <c r="F135" i="1"/>
  <c r="D135" i="1"/>
  <c r="E135" i="1" s="1"/>
  <c r="C135" i="1"/>
  <c r="B137" i="1" l="1"/>
  <c r="F136" i="1"/>
  <c r="D136" i="1"/>
  <c r="E136" i="1" s="1"/>
  <c r="C136" i="1"/>
  <c r="B138" i="1" l="1"/>
  <c r="F137" i="1"/>
  <c r="D137" i="1"/>
  <c r="E137" i="1" s="1"/>
  <c r="C137" i="1"/>
  <c r="B139" i="1" l="1"/>
  <c r="F138" i="1"/>
  <c r="D138" i="1"/>
  <c r="E138" i="1" s="1"/>
  <c r="C138" i="1"/>
  <c r="B140" i="1" l="1"/>
  <c r="F139" i="1"/>
  <c r="D139" i="1"/>
  <c r="E139" i="1" s="1"/>
  <c r="C139" i="1"/>
  <c r="B141" i="1" l="1"/>
  <c r="F140" i="1"/>
  <c r="D140" i="1"/>
  <c r="E140" i="1" s="1"/>
  <c r="C140" i="1"/>
  <c r="B142" i="1" l="1"/>
  <c r="F141" i="1"/>
  <c r="D141" i="1"/>
  <c r="E141" i="1" s="1"/>
  <c r="C141" i="1"/>
  <c r="B143" i="1" l="1"/>
  <c r="F142" i="1"/>
  <c r="D142" i="1"/>
  <c r="E142" i="1" s="1"/>
  <c r="C142" i="1"/>
  <c r="B144" i="1" l="1"/>
  <c r="F143" i="1"/>
  <c r="D143" i="1"/>
  <c r="E143" i="1" s="1"/>
  <c r="C143" i="1"/>
  <c r="B145" i="1" l="1"/>
  <c r="F144" i="1"/>
  <c r="D144" i="1"/>
  <c r="E144" i="1" s="1"/>
  <c r="C144" i="1"/>
  <c r="B146" i="1" l="1"/>
  <c r="F145" i="1"/>
  <c r="D145" i="1"/>
  <c r="E145" i="1" s="1"/>
  <c r="C145" i="1"/>
  <c r="B147" i="1" l="1"/>
  <c r="F146" i="1"/>
  <c r="D146" i="1"/>
  <c r="E146" i="1" s="1"/>
  <c r="C146" i="1"/>
  <c r="B148" i="1" l="1"/>
  <c r="F147" i="1"/>
  <c r="D147" i="1"/>
  <c r="E147" i="1" s="1"/>
  <c r="C147" i="1"/>
  <c r="B149" i="1" l="1"/>
  <c r="F148" i="1"/>
  <c r="D148" i="1"/>
  <c r="E148" i="1" s="1"/>
  <c r="C148" i="1"/>
  <c r="B150" i="1" l="1"/>
  <c r="F149" i="1"/>
  <c r="D149" i="1"/>
  <c r="E149" i="1" s="1"/>
  <c r="C149" i="1"/>
  <c r="B151" i="1" l="1"/>
  <c r="F150" i="1"/>
  <c r="D150" i="1"/>
  <c r="E150" i="1" s="1"/>
  <c r="C150" i="1"/>
  <c r="B152" i="1" l="1"/>
  <c r="F151" i="1"/>
  <c r="D151" i="1"/>
  <c r="E151" i="1" s="1"/>
  <c r="C151" i="1"/>
  <c r="B153" i="1" l="1"/>
  <c r="F152" i="1"/>
  <c r="D152" i="1"/>
  <c r="E152" i="1" s="1"/>
  <c r="C152" i="1"/>
  <c r="B154" i="1" l="1"/>
  <c r="F153" i="1"/>
  <c r="D153" i="1"/>
  <c r="E153" i="1" s="1"/>
  <c r="C153" i="1"/>
  <c r="B155" i="1" l="1"/>
  <c r="F154" i="1"/>
  <c r="D154" i="1"/>
  <c r="E154" i="1" s="1"/>
  <c r="C154" i="1"/>
  <c r="B156" i="1" l="1"/>
  <c r="F155" i="1"/>
  <c r="D155" i="1"/>
  <c r="E155" i="1" s="1"/>
  <c r="C155" i="1"/>
  <c r="B157" i="1" l="1"/>
  <c r="F156" i="1"/>
  <c r="D156" i="1"/>
  <c r="E156" i="1" s="1"/>
  <c r="C156" i="1"/>
  <c r="B158" i="1" l="1"/>
  <c r="F157" i="1"/>
  <c r="D157" i="1"/>
  <c r="E157" i="1" s="1"/>
  <c r="C157" i="1"/>
  <c r="B159" i="1" l="1"/>
  <c r="F158" i="1"/>
  <c r="D158" i="1"/>
  <c r="E158" i="1" s="1"/>
  <c r="C158" i="1"/>
  <c r="B160" i="1" l="1"/>
  <c r="F159" i="1"/>
  <c r="D159" i="1"/>
  <c r="E159" i="1" s="1"/>
  <c r="C159" i="1"/>
  <c r="B161" i="1" l="1"/>
  <c r="F160" i="1"/>
  <c r="D160" i="1"/>
  <c r="E160" i="1" s="1"/>
  <c r="C160" i="1"/>
  <c r="B162" i="1" l="1"/>
  <c r="F161" i="1"/>
  <c r="D161" i="1"/>
  <c r="E161" i="1" s="1"/>
  <c r="C161" i="1"/>
  <c r="B163" i="1" l="1"/>
  <c r="F162" i="1"/>
  <c r="D162" i="1"/>
  <c r="E162" i="1" s="1"/>
  <c r="C162" i="1"/>
  <c r="B164" i="1" l="1"/>
  <c r="F163" i="1"/>
  <c r="D163" i="1"/>
  <c r="E163" i="1" s="1"/>
  <c r="C163" i="1"/>
  <c r="B165" i="1" l="1"/>
  <c r="F164" i="1"/>
  <c r="D164" i="1"/>
  <c r="E164" i="1" s="1"/>
  <c r="C164" i="1"/>
  <c r="B166" i="1" l="1"/>
  <c r="F165" i="1"/>
  <c r="D165" i="1"/>
  <c r="E165" i="1" s="1"/>
  <c r="C165" i="1"/>
  <c r="B167" i="1" l="1"/>
  <c r="F166" i="1"/>
  <c r="D166" i="1"/>
  <c r="E166" i="1" s="1"/>
  <c r="C166" i="1"/>
  <c r="B168" i="1" l="1"/>
  <c r="F167" i="1"/>
  <c r="D167" i="1"/>
  <c r="E167" i="1" s="1"/>
  <c r="C167" i="1"/>
  <c r="B169" i="1" l="1"/>
  <c r="F168" i="1"/>
  <c r="D168" i="1"/>
  <c r="E168" i="1" s="1"/>
  <c r="C168" i="1"/>
  <c r="B170" i="1" l="1"/>
  <c r="F169" i="1"/>
  <c r="D169" i="1"/>
  <c r="E169" i="1" s="1"/>
  <c r="C169" i="1"/>
  <c r="B171" i="1" l="1"/>
  <c r="F170" i="1"/>
  <c r="D170" i="1"/>
  <c r="E170" i="1" s="1"/>
  <c r="C170" i="1"/>
  <c r="B172" i="1" l="1"/>
  <c r="F171" i="1"/>
  <c r="D171" i="1"/>
  <c r="E171" i="1" s="1"/>
  <c r="C171" i="1"/>
  <c r="B173" i="1" l="1"/>
  <c r="F172" i="1"/>
  <c r="D172" i="1"/>
  <c r="E172" i="1" s="1"/>
  <c r="C172" i="1"/>
  <c r="B174" i="1" l="1"/>
  <c r="F173" i="1"/>
  <c r="D173" i="1"/>
  <c r="E173" i="1" s="1"/>
  <c r="C173" i="1"/>
  <c r="B175" i="1" l="1"/>
  <c r="F174" i="1"/>
  <c r="D174" i="1"/>
  <c r="E174" i="1" s="1"/>
  <c r="C174" i="1"/>
  <c r="B176" i="1" l="1"/>
  <c r="F175" i="1"/>
  <c r="D175" i="1"/>
  <c r="E175" i="1" s="1"/>
  <c r="C175" i="1"/>
  <c r="B177" i="1" l="1"/>
  <c r="F176" i="1"/>
  <c r="D176" i="1"/>
  <c r="E176" i="1" s="1"/>
  <c r="C176" i="1"/>
  <c r="B178" i="1" l="1"/>
  <c r="F177" i="1"/>
  <c r="D177" i="1"/>
  <c r="E177" i="1" s="1"/>
  <c r="C177" i="1"/>
  <c r="B179" i="1" l="1"/>
  <c r="F178" i="1"/>
  <c r="D178" i="1"/>
  <c r="E178" i="1" s="1"/>
  <c r="C178" i="1"/>
  <c r="B180" i="1" l="1"/>
  <c r="F179" i="1"/>
  <c r="D179" i="1"/>
  <c r="E179" i="1" s="1"/>
  <c r="C179" i="1"/>
  <c r="B181" i="1" l="1"/>
  <c r="F180" i="1"/>
  <c r="D180" i="1"/>
  <c r="E180" i="1" s="1"/>
  <c r="C180" i="1"/>
  <c r="B182" i="1" l="1"/>
  <c r="F181" i="1"/>
  <c r="D181" i="1"/>
  <c r="E181" i="1" s="1"/>
  <c r="C181" i="1"/>
  <c r="B183" i="1" l="1"/>
  <c r="F182" i="1"/>
  <c r="D182" i="1"/>
  <c r="E182" i="1" s="1"/>
  <c r="C182" i="1"/>
  <c r="B184" i="1" l="1"/>
  <c r="F183" i="1"/>
  <c r="D183" i="1"/>
  <c r="E183" i="1" s="1"/>
  <c r="C183" i="1"/>
  <c r="B185" i="1" l="1"/>
  <c r="F184" i="1"/>
  <c r="D184" i="1"/>
  <c r="E184" i="1" s="1"/>
  <c r="C184" i="1"/>
  <c r="B186" i="1" l="1"/>
  <c r="F185" i="1"/>
  <c r="D185" i="1"/>
  <c r="E185" i="1" s="1"/>
  <c r="C185" i="1"/>
  <c r="B187" i="1" l="1"/>
  <c r="F186" i="1"/>
  <c r="D186" i="1"/>
  <c r="E186" i="1" s="1"/>
  <c r="C186" i="1"/>
  <c r="B188" i="1" l="1"/>
  <c r="F187" i="1"/>
  <c r="D187" i="1"/>
  <c r="E187" i="1" s="1"/>
  <c r="C187" i="1"/>
  <c r="B189" i="1" l="1"/>
  <c r="F188" i="1"/>
  <c r="D188" i="1"/>
  <c r="E188" i="1" s="1"/>
  <c r="C188" i="1"/>
  <c r="B190" i="1" l="1"/>
  <c r="F189" i="1"/>
  <c r="D189" i="1"/>
  <c r="E189" i="1" s="1"/>
  <c r="C189" i="1"/>
  <c r="B191" i="1" l="1"/>
  <c r="F190" i="1"/>
  <c r="D190" i="1"/>
  <c r="E190" i="1" s="1"/>
  <c r="C190" i="1"/>
  <c r="B192" i="1" l="1"/>
  <c r="F191" i="1"/>
  <c r="D191" i="1"/>
  <c r="E191" i="1" s="1"/>
  <c r="C191" i="1"/>
  <c r="B193" i="1" l="1"/>
  <c r="F192" i="1"/>
  <c r="D192" i="1"/>
  <c r="E192" i="1" s="1"/>
  <c r="C192" i="1"/>
  <c r="B194" i="1" l="1"/>
  <c r="F193" i="1"/>
  <c r="D193" i="1"/>
  <c r="E193" i="1" s="1"/>
  <c r="C193" i="1"/>
  <c r="B195" i="1" l="1"/>
  <c r="F194" i="1"/>
  <c r="D194" i="1"/>
  <c r="E194" i="1" s="1"/>
  <c r="C194" i="1"/>
  <c r="B196" i="1" l="1"/>
  <c r="F195" i="1"/>
  <c r="D195" i="1"/>
  <c r="E195" i="1" s="1"/>
  <c r="C195" i="1"/>
  <c r="B197" i="1" l="1"/>
  <c r="F196" i="1"/>
  <c r="D196" i="1"/>
  <c r="E196" i="1" s="1"/>
  <c r="C196" i="1"/>
  <c r="B198" i="1" l="1"/>
  <c r="F197" i="1"/>
  <c r="D197" i="1"/>
  <c r="E197" i="1" s="1"/>
  <c r="C197" i="1"/>
  <c r="B199" i="1" l="1"/>
  <c r="F198" i="1"/>
  <c r="D198" i="1"/>
  <c r="E198" i="1" s="1"/>
  <c r="C198" i="1"/>
  <c r="B200" i="1" l="1"/>
  <c r="F199" i="1"/>
  <c r="D199" i="1"/>
  <c r="E199" i="1" s="1"/>
  <c r="C199" i="1"/>
  <c r="B201" i="1" l="1"/>
  <c r="F200" i="1"/>
  <c r="D200" i="1"/>
  <c r="E200" i="1" s="1"/>
  <c r="C200" i="1"/>
  <c r="B202" i="1" l="1"/>
  <c r="F201" i="1"/>
  <c r="D201" i="1"/>
  <c r="E201" i="1" s="1"/>
  <c r="C201" i="1"/>
  <c r="B203" i="1" l="1"/>
  <c r="F202" i="1"/>
  <c r="D202" i="1"/>
  <c r="E202" i="1" s="1"/>
  <c r="C202" i="1"/>
  <c r="B204" i="1" l="1"/>
  <c r="F203" i="1"/>
  <c r="D203" i="1"/>
  <c r="E203" i="1" s="1"/>
  <c r="C203" i="1"/>
  <c r="B205" i="1" l="1"/>
  <c r="F204" i="1"/>
  <c r="D204" i="1"/>
  <c r="E204" i="1" s="1"/>
  <c r="C204" i="1"/>
  <c r="B206" i="1" l="1"/>
  <c r="F205" i="1"/>
  <c r="D205" i="1"/>
  <c r="E205" i="1" s="1"/>
  <c r="C205" i="1"/>
  <c r="B207" i="1" l="1"/>
  <c r="F206" i="1"/>
  <c r="D206" i="1"/>
  <c r="E206" i="1" s="1"/>
  <c r="C206" i="1"/>
  <c r="B208" i="1" l="1"/>
  <c r="F207" i="1"/>
  <c r="D207" i="1"/>
  <c r="E207" i="1" s="1"/>
  <c r="C207" i="1"/>
  <c r="B209" i="1" l="1"/>
  <c r="F208" i="1"/>
  <c r="D208" i="1"/>
  <c r="E208" i="1" s="1"/>
  <c r="C208" i="1"/>
  <c r="B210" i="1" l="1"/>
  <c r="F209" i="1"/>
  <c r="D209" i="1"/>
  <c r="E209" i="1" s="1"/>
  <c r="C209" i="1"/>
  <c r="B211" i="1" l="1"/>
  <c r="F210" i="1"/>
  <c r="D210" i="1"/>
  <c r="E210" i="1" s="1"/>
  <c r="C210" i="1"/>
  <c r="B212" i="1" l="1"/>
  <c r="F211" i="1"/>
  <c r="D211" i="1"/>
  <c r="E211" i="1" s="1"/>
  <c r="C211" i="1"/>
  <c r="B213" i="1" l="1"/>
  <c r="F212" i="1"/>
  <c r="D212" i="1"/>
  <c r="E212" i="1" s="1"/>
  <c r="C212" i="1"/>
  <c r="B214" i="1" l="1"/>
  <c r="F213" i="1"/>
  <c r="D213" i="1"/>
  <c r="E213" i="1" s="1"/>
  <c r="C213" i="1"/>
  <c r="B215" i="1" l="1"/>
  <c r="F214" i="1"/>
  <c r="D214" i="1"/>
  <c r="E214" i="1" s="1"/>
  <c r="C214" i="1"/>
  <c r="B216" i="1" l="1"/>
  <c r="F215" i="1"/>
  <c r="D215" i="1"/>
  <c r="E215" i="1" s="1"/>
  <c r="C215" i="1"/>
  <c r="B217" i="1" l="1"/>
  <c r="F216" i="1"/>
  <c r="D216" i="1"/>
  <c r="E216" i="1" s="1"/>
  <c r="C216" i="1"/>
  <c r="B218" i="1" l="1"/>
  <c r="F217" i="1"/>
  <c r="D217" i="1"/>
  <c r="E217" i="1" s="1"/>
  <c r="C217" i="1"/>
  <c r="B219" i="1" l="1"/>
  <c r="F218" i="1"/>
  <c r="D218" i="1"/>
  <c r="E218" i="1" s="1"/>
  <c r="C218" i="1"/>
  <c r="B220" i="1" l="1"/>
  <c r="F219" i="1"/>
  <c r="D219" i="1"/>
  <c r="E219" i="1" s="1"/>
  <c r="C219" i="1"/>
  <c r="B221" i="1" l="1"/>
  <c r="F220" i="1"/>
  <c r="D220" i="1"/>
  <c r="E220" i="1" s="1"/>
  <c r="C220" i="1"/>
  <c r="B222" i="1" l="1"/>
  <c r="F221" i="1"/>
  <c r="D221" i="1"/>
  <c r="E221" i="1" s="1"/>
  <c r="C221" i="1"/>
  <c r="B223" i="1" l="1"/>
  <c r="F222" i="1"/>
  <c r="D222" i="1"/>
  <c r="E222" i="1" s="1"/>
  <c r="C222" i="1"/>
  <c r="B224" i="1" l="1"/>
  <c r="F223" i="1"/>
  <c r="D223" i="1"/>
  <c r="E223" i="1" s="1"/>
  <c r="C223" i="1"/>
  <c r="B225" i="1" l="1"/>
  <c r="F224" i="1"/>
  <c r="D224" i="1"/>
  <c r="E224" i="1" s="1"/>
  <c r="C224" i="1"/>
  <c r="B226" i="1" l="1"/>
  <c r="F225" i="1"/>
  <c r="D225" i="1"/>
  <c r="E225" i="1" s="1"/>
  <c r="C225" i="1"/>
  <c r="B227" i="1" l="1"/>
  <c r="F226" i="1"/>
  <c r="D226" i="1"/>
  <c r="E226" i="1" s="1"/>
  <c r="C226" i="1"/>
  <c r="B228" i="1" l="1"/>
  <c r="F227" i="1"/>
  <c r="D227" i="1"/>
  <c r="E227" i="1" s="1"/>
  <c r="C227" i="1"/>
  <c r="B229" i="1" l="1"/>
  <c r="F228" i="1"/>
  <c r="D228" i="1"/>
  <c r="E228" i="1" s="1"/>
  <c r="C228" i="1"/>
  <c r="B230" i="1" l="1"/>
  <c r="F229" i="1"/>
  <c r="D229" i="1"/>
  <c r="E229" i="1" s="1"/>
  <c r="C229" i="1"/>
  <c r="B231" i="1" l="1"/>
  <c r="F230" i="1"/>
  <c r="D230" i="1"/>
  <c r="E230" i="1" s="1"/>
  <c r="C230" i="1"/>
  <c r="B232" i="1" l="1"/>
  <c r="F231" i="1"/>
  <c r="D231" i="1"/>
  <c r="E231" i="1" s="1"/>
  <c r="C231" i="1"/>
  <c r="B233" i="1" l="1"/>
  <c r="F232" i="1"/>
  <c r="D232" i="1"/>
  <c r="E232" i="1" s="1"/>
  <c r="C232" i="1"/>
  <c r="B234" i="1" l="1"/>
  <c r="F233" i="1"/>
  <c r="D233" i="1"/>
  <c r="E233" i="1" s="1"/>
  <c r="C233" i="1"/>
  <c r="B235" i="1" l="1"/>
  <c r="F234" i="1"/>
  <c r="D234" i="1"/>
  <c r="E234" i="1" s="1"/>
  <c r="C234" i="1"/>
  <c r="B236" i="1" l="1"/>
  <c r="F235" i="1"/>
  <c r="D235" i="1"/>
  <c r="E235" i="1" s="1"/>
  <c r="C235" i="1"/>
  <c r="B237" i="1" l="1"/>
  <c r="F236" i="1"/>
  <c r="D236" i="1"/>
  <c r="E236" i="1" s="1"/>
  <c r="C236" i="1"/>
  <c r="B238" i="1" l="1"/>
  <c r="F237" i="1"/>
  <c r="D237" i="1"/>
  <c r="E237" i="1" s="1"/>
  <c r="C237" i="1"/>
  <c r="B239" i="1" l="1"/>
  <c r="F238" i="1"/>
  <c r="D238" i="1"/>
  <c r="E238" i="1" s="1"/>
  <c r="C238" i="1"/>
  <c r="B240" i="1" l="1"/>
  <c r="F239" i="1"/>
  <c r="D239" i="1"/>
  <c r="E239" i="1" s="1"/>
  <c r="C239" i="1"/>
  <c r="B241" i="1" l="1"/>
  <c r="F240" i="1"/>
  <c r="D240" i="1"/>
  <c r="E240" i="1" s="1"/>
  <c r="C240" i="1"/>
  <c r="B242" i="1" l="1"/>
  <c r="F241" i="1"/>
  <c r="D241" i="1"/>
  <c r="E241" i="1" s="1"/>
  <c r="C241" i="1"/>
  <c r="B243" i="1" l="1"/>
  <c r="F242" i="1"/>
  <c r="D242" i="1"/>
  <c r="E242" i="1" s="1"/>
  <c r="C242" i="1"/>
  <c r="B244" i="1" l="1"/>
  <c r="F243" i="1"/>
  <c r="D243" i="1"/>
  <c r="E243" i="1" s="1"/>
  <c r="C243" i="1"/>
  <c r="B245" i="1" l="1"/>
  <c r="F244" i="1"/>
  <c r="D244" i="1"/>
  <c r="E244" i="1" s="1"/>
  <c r="C244" i="1"/>
  <c r="B246" i="1" l="1"/>
  <c r="F245" i="1"/>
  <c r="D245" i="1"/>
  <c r="E245" i="1" s="1"/>
  <c r="C245" i="1"/>
  <c r="B247" i="1" l="1"/>
  <c r="F246" i="1"/>
  <c r="D246" i="1"/>
  <c r="E246" i="1" s="1"/>
  <c r="C246" i="1"/>
  <c r="B248" i="1" l="1"/>
  <c r="F247" i="1"/>
  <c r="D247" i="1"/>
  <c r="E247" i="1" s="1"/>
  <c r="C247" i="1"/>
  <c r="B249" i="1" l="1"/>
  <c r="F248" i="1"/>
  <c r="D248" i="1"/>
  <c r="E248" i="1" s="1"/>
  <c r="C248" i="1"/>
  <c r="B250" i="1" l="1"/>
  <c r="F249" i="1"/>
  <c r="D249" i="1"/>
  <c r="E249" i="1" s="1"/>
  <c r="C249" i="1"/>
  <c r="B251" i="1" l="1"/>
  <c r="F250" i="1"/>
  <c r="D250" i="1"/>
  <c r="E250" i="1" s="1"/>
  <c r="C250" i="1"/>
  <c r="B252" i="1" l="1"/>
  <c r="F251" i="1"/>
  <c r="D251" i="1"/>
  <c r="E251" i="1" s="1"/>
  <c r="C251" i="1"/>
  <c r="B253" i="1" l="1"/>
  <c r="F252" i="1"/>
  <c r="D252" i="1"/>
  <c r="E252" i="1" s="1"/>
  <c r="C252" i="1"/>
  <c r="B254" i="1" l="1"/>
  <c r="F253" i="1"/>
  <c r="D253" i="1"/>
  <c r="E253" i="1" s="1"/>
  <c r="C253" i="1"/>
  <c r="B255" i="1" l="1"/>
  <c r="F254" i="1"/>
  <c r="D254" i="1"/>
  <c r="E254" i="1" s="1"/>
  <c r="C254" i="1"/>
  <c r="B256" i="1" l="1"/>
  <c r="F255" i="1"/>
  <c r="D255" i="1"/>
  <c r="E255" i="1" s="1"/>
  <c r="C255" i="1"/>
  <c r="B257" i="1" l="1"/>
  <c r="F256" i="1"/>
  <c r="D256" i="1"/>
  <c r="E256" i="1" s="1"/>
  <c r="C256" i="1"/>
  <c r="B258" i="1" l="1"/>
  <c r="F257" i="1"/>
  <c r="D257" i="1"/>
  <c r="E257" i="1" s="1"/>
  <c r="C257" i="1"/>
  <c r="B259" i="1" l="1"/>
  <c r="F258" i="1"/>
  <c r="D258" i="1"/>
  <c r="E258" i="1" s="1"/>
  <c r="C258" i="1"/>
  <c r="B260" i="1" l="1"/>
  <c r="F259" i="1"/>
  <c r="D259" i="1"/>
  <c r="E259" i="1" s="1"/>
  <c r="C259" i="1"/>
  <c r="B261" i="1" l="1"/>
  <c r="F260" i="1"/>
  <c r="D260" i="1"/>
  <c r="E260" i="1" s="1"/>
  <c r="C260" i="1"/>
  <c r="B262" i="1" l="1"/>
  <c r="F261" i="1"/>
  <c r="D261" i="1"/>
  <c r="E261" i="1" s="1"/>
  <c r="C261" i="1"/>
  <c r="B263" i="1" l="1"/>
  <c r="F262" i="1"/>
  <c r="D262" i="1"/>
  <c r="E262" i="1" s="1"/>
  <c r="C262" i="1"/>
  <c r="B264" i="1" l="1"/>
  <c r="F263" i="1"/>
  <c r="D263" i="1"/>
  <c r="E263" i="1" s="1"/>
  <c r="C263" i="1"/>
  <c r="B265" i="1" l="1"/>
  <c r="F264" i="1"/>
  <c r="D264" i="1"/>
  <c r="E264" i="1" s="1"/>
  <c r="C264" i="1"/>
  <c r="B266" i="1" l="1"/>
  <c r="F265" i="1"/>
  <c r="D265" i="1"/>
  <c r="E265" i="1" s="1"/>
  <c r="C265" i="1"/>
  <c r="B267" i="1" l="1"/>
  <c r="F266" i="1"/>
  <c r="D266" i="1"/>
  <c r="E266" i="1" s="1"/>
  <c r="C266" i="1"/>
  <c r="B268" i="1" l="1"/>
  <c r="F267" i="1"/>
  <c r="D267" i="1"/>
  <c r="E267" i="1" s="1"/>
  <c r="C267" i="1"/>
  <c r="B269" i="1" l="1"/>
  <c r="F268" i="1"/>
  <c r="D268" i="1"/>
  <c r="E268" i="1" s="1"/>
  <c r="C268" i="1"/>
  <c r="B270" i="1" l="1"/>
  <c r="F269" i="1"/>
  <c r="D269" i="1"/>
  <c r="E269" i="1" s="1"/>
  <c r="C269" i="1"/>
  <c r="B271" i="1" l="1"/>
  <c r="F270" i="1"/>
  <c r="D270" i="1"/>
  <c r="E270" i="1" s="1"/>
  <c r="C270" i="1"/>
  <c r="B272" i="1" l="1"/>
  <c r="F271" i="1"/>
  <c r="D271" i="1"/>
  <c r="E271" i="1" s="1"/>
  <c r="C271" i="1"/>
  <c r="B273" i="1" l="1"/>
  <c r="F272" i="1"/>
  <c r="D272" i="1"/>
  <c r="E272" i="1" s="1"/>
  <c r="C272" i="1"/>
  <c r="B274" i="1" l="1"/>
  <c r="F273" i="1"/>
  <c r="D273" i="1"/>
  <c r="E273" i="1" s="1"/>
  <c r="C273" i="1"/>
  <c r="B275" i="1" l="1"/>
  <c r="F274" i="1"/>
  <c r="D274" i="1"/>
  <c r="E274" i="1" s="1"/>
  <c r="C274" i="1"/>
  <c r="B276" i="1" l="1"/>
  <c r="F275" i="1"/>
  <c r="D275" i="1"/>
  <c r="E275" i="1" s="1"/>
  <c r="C275" i="1"/>
  <c r="B277" i="1" l="1"/>
  <c r="F276" i="1"/>
  <c r="D276" i="1"/>
  <c r="E276" i="1" s="1"/>
  <c r="C276" i="1"/>
  <c r="B278" i="1" l="1"/>
  <c r="F277" i="1"/>
  <c r="D277" i="1"/>
  <c r="E277" i="1" s="1"/>
  <c r="C277" i="1"/>
  <c r="B279" i="1" l="1"/>
  <c r="F278" i="1"/>
  <c r="D278" i="1"/>
  <c r="E278" i="1" s="1"/>
  <c r="C278" i="1"/>
  <c r="B280" i="1" l="1"/>
  <c r="F279" i="1"/>
  <c r="D279" i="1"/>
  <c r="E279" i="1" s="1"/>
  <c r="C279" i="1"/>
  <c r="B281" i="1" l="1"/>
  <c r="F280" i="1"/>
  <c r="D280" i="1"/>
  <c r="E280" i="1" s="1"/>
  <c r="C280" i="1"/>
  <c r="B282" i="1" l="1"/>
  <c r="F281" i="1"/>
  <c r="D281" i="1"/>
  <c r="E281" i="1" s="1"/>
  <c r="C281" i="1"/>
  <c r="B283" i="1" l="1"/>
  <c r="F282" i="1"/>
  <c r="D282" i="1"/>
  <c r="E282" i="1" s="1"/>
  <c r="C282" i="1"/>
  <c r="B284" i="1" l="1"/>
  <c r="F283" i="1"/>
  <c r="D283" i="1"/>
  <c r="E283" i="1" s="1"/>
  <c r="C283" i="1"/>
  <c r="B285" i="1" l="1"/>
  <c r="F284" i="1"/>
  <c r="D284" i="1"/>
  <c r="E284" i="1" s="1"/>
  <c r="C284" i="1"/>
  <c r="B286" i="1" l="1"/>
  <c r="F285" i="1"/>
  <c r="D285" i="1"/>
  <c r="E285" i="1" s="1"/>
  <c r="C285" i="1"/>
  <c r="B287" i="1" l="1"/>
  <c r="F286" i="1"/>
  <c r="D286" i="1"/>
  <c r="E286" i="1" s="1"/>
  <c r="C286" i="1"/>
  <c r="B288" i="1" l="1"/>
  <c r="F287" i="1"/>
  <c r="D287" i="1"/>
  <c r="E287" i="1" s="1"/>
  <c r="C287" i="1"/>
  <c r="B289" i="1" l="1"/>
  <c r="F288" i="1"/>
  <c r="D288" i="1"/>
  <c r="E288" i="1" s="1"/>
  <c r="C288" i="1"/>
  <c r="B290" i="1" l="1"/>
  <c r="F289" i="1"/>
  <c r="D289" i="1"/>
  <c r="E289" i="1" s="1"/>
  <c r="C289" i="1"/>
  <c r="B291" i="1" l="1"/>
  <c r="F290" i="1"/>
  <c r="D290" i="1"/>
  <c r="E290" i="1" s="1"/>
  <c r="C290" i="1"/>
  <c r="B292" i="1" l="1"/>
  <c r="F291" i="1"/>
  <c r="D291" i="1"/>
  <c r="E291" i="1" s="1"/>
  <c r="C291" i="1"/>
  <c r="B293" i="1" l="1"/>
  <c r="F292" i="1"/>
  <c r="D292" i="1"/>
  <c r="E292" i="1" s="1"/>
  <c r="C292" i="1"/>
  <c r="B294" i="1" l="1"/>
  <c r="F293" i="1"/>
  <c r="D293" i="1"/>
  <c r="E293" i="1" s="1"/>
  <c r="C293" i="1"/>
  <c r="B295" i="1" l="1"/>
  <c r="F294" i="1"/>
  <c r="D294" i="1"/>
  <c r="E294" i="1" s="1"/>
  <c r="C294" i="1"/>
  <c r="B296" i="1" l="1"/>
  <c r="F295" i="1"/>
  <c r="D295" i="1"/>
  <c r="E295" i="1" s="1"/>
  <c r="C295" i="1"/>
  <c r="B297" i="1" l="1"/>
  <c r="F296" i="1"/>
  <c r="D296" i="1"/>
  <c r="E296" i="1" s="1"/>
  <c r="C296" i="1"/>
  <c r="B298" i="1" l="1"/>
  <c r="F297" i="1"/>
  <c r="D297" i="1"/>
  <c r="E297" i="1" s="1"/>
  <c r="C297" i="1"/>
  <c r="B299" i="1" l="1"/>
  <c r="F298" i="1"/>
  <c r="D298" i="1"/>
  <c r="E298" i="1" s="1"/>
  <c r="C298" i="1"/>
  <c r="B300" i="1" l="1"/>
  <c r="F299" i="1"/>
  <c r="D299" i="1"/>
  <c r="E299" i="1" s="1"/>
  <c r="C299" i="1"/>
  <c r="B301" i="1" l="1"/>
  <c r="F300" i="1"/>
  <c r="D300" i="1"/>
  <c r="E300" i="1" s="1"/>
  <c r="C300" i="1"/>
  <c r="B302" i="1" l="1"/>
  <c r="F301" i="1"/>
  <c r="D301" i="1"/>
  <c r="E301" i="1" s="1"/>
  <c r="C301" i="1"/>
  <c r="B303" i="1" l="1"/>
  <c r="F302" i="1"/>
  <c r="D302" i="1"/>
  <c r="E302" i="1" s="1"/>
  <c r="C302" i="1"/>
  <c r="B304" i="1" l="1"/>
  <c r="F303" i="1"/>
  <c r="D303" i="1"/>
  <c r="E303" i="1" s="1"/>
  <c r="C303" i="1"/>
  <c r="B305" i="1" l="1"/>
  <c r="F304" i="1"/>
  <c r="D304" i="1"/>
  <c r="E304" i="1" s="1"/>
  <c r="C304" i="1"/>
  <c r="B306" i="1" l="1"/>
  <c r="F305" i="1"/>
  <c r="D305" i="1"/>
  <c r="E305" i="1" s="1"/>
  <c r="C305" i="1"/>
  <c r="B307" i="1" l="1"/>
  <c r="F306" i="1"/>
  <c r="D306" i="1"/>
  <c r="E306" i="1" s="1"/>
  <c r="C306" i="1"/>
  <c r="B308" i="1" l="1"/>
  <c r="F307" i="1"/>
  <c r="D307" i="1"/>
  <c r="E307" i="1" s="1"/>
  <c r="C307" i="1"/>
  <c r="B309" i="1" l="1"/>
  <c r="F308" i="1"/>
  <c r="D308" i="1"/>
  <c r="E308" i="1" s="1"/>
  <c r="C308" i="1"/>
  <c r="B310" i="1" l="1"/>
  <c r="F309" i="1"/>
  <c r="D309" i="1"/>
  <c r="E309" i="1" s="1"/>
  <c r="C309" i="1"/>
  <c r="B311" i="1" l="1"/>
  <c r="F310" i="1"/>
  <c r="D310" i="1"/>
  <c r="E310" i="1" s="1"/>
  <c r="C310" i="1"/>
  <c r="B312" i="1" l="1"/>
  <c r="F311" i="1"/>
  <c r="D311" i="1"/>
  <c r="E311" i="1" s="1"/>
  <c r="C311" i="1"/>
  <c r="B313" i="1" l="1"/>
  <c r="F312" i="1"/>
  <c r="D312" i="1"/>
  <c r="E312" i="1" s="1"/>
  <c r="C312" i="1"/>
  <c r="B314" i="1" l="1"/>
  <c r="F313" i="1"/>
  <c r="D313" i="1"/>
  <c r="E313" i="1" s="1"/>
  <c r="C313" i="1"/>
  <c r="B315" i="1" l="1"/>
  <c r="F314" i="1"/>
  <c r="D314" i="1"/>
  <c r="E314" i="1" s="1"/>
  <c r="C314" i="1"/>
  <c r="B316" i="1" l="1"/>
  <c r="F315" i="1"/>
  <c r="D315" i="1"/>
  <c r="E315" i="1" s="1"/>
  <c r="C315" i="1"/>
  <c r="B317" i="1" l="1"/>
  <c r="F316" i="1"/>
  <c r="D316" i="1"/>
  <c r="E316" i="1" s="1"/>
  <c r="C316" i="1"/>
  <c r="B318" i="1" l="1"/>
  <c r="F317" i="1"/>
  <c r="D317" i="1"/>
  <c r="E317" i="1" s="1"/>
  <c r="C317" i="1"/>
  <c r="B319" i="1" l="1"/>
  <c r="F318" i="1"/>
  <c r="D318" i="1"/>
  <c r="E318" i="1" s="1"/>
  <c r="C318" i="1"/>
  <c r="B320" i="1" l="1"/>
  <c r="F319" i="1"/>
  <c r="D319" i="1"/>
  <c r="E319" i="1" s="1"/>
  <c r="C319" i="1"/>
  <c r="B321" i="1" l="1"/>
  <c r="F320" i="1"/>
  <c r="D320" i="1"/>
  <c r="E320" i="1" s="1"/>
  <c r="C320" i="1"/>
  <c r="B322" i="1" l="1"/>
  <c r="F321" i="1"/>
  <c r="D321" i="1"/>
  <c r="E321" i="1" s="1"/>
  <c r="C321" i="1"/>
  <c r="B323" i="1" l="1"/>
  <c r="F322" i="1"/>
  <c r="D322" i="1"/>
  <c r="E322" i="1" s="1"/>
  <c r="C322" i="1"/>
  <c r="B324" i="1" l="1"/>
  <c r="F323" i="1"/>
  <c r="D323" i="1"/>
  <c r="E323" i="1" s="1"/>
  <c r="C323" i="1"/>
  <c r="B325" i="1" l="1"/>
  <c r="F324" i="1"/>
  <c r="D324" i="1"/>
  <c r="E324" i="1" s="1"/>
  <c r="C324" i="1"/>
  <c r="B326" i="1" l="1"/>
  <c r="F325" i="1"/>
  <c r="D325" i="1"/>
  <c r="E325" i="1" s="1"/>
  <c r="C325" i="1"/>
  <c r="B327" i="1" l="1"/>
  <c r="F326" i="1"/>
  <c r="D326" i="1"/>
  <c r="E326" i="1" s="1"/>
  <c r="C326" i="1"/>
  <c r="B328" i="1" l="1"/>
  <c r="F327" i="1"/>
  <c r="D327" i="1"/>
  <c r="E327" i="1" s="1"/>
  <c r="C327" i="1"/>
  <c r="B329" i="1" l="1"/>
  <c r="F328" i="1"/>
  <c r="D328" i="1"/>
  <c r="E328" i="1" s="1"/>
  <c r="C328" i="1"/>
  <c r="B330" i="1" l="1"/>
  <c r="F329" i="1"/>
  <c r="D329" i="1"/>
  <c r="E329" i="1" s="1"/>
  <c r="C329" i="1"/>
  <c r="B331" i="1" l="1"/>
  <c r="F330" i="1"/>
  <c r="D330" i="1"/>
  <c r="E330" i="1" s="1"/>
  <c r="C330" i="1"/>
  <c r="B332" i="1" l="1"/>
  <c r="F331" i="1"/>
  <c r="D331" i="1"/>
  <c r="E331" i="1" s="1"/>
  <c r="C331" i="1"/>
  <c r="B333" i="1" l="1"/>
  <c r="F332" i="1"/>
  <c r="D332" i="1"/>
  <c r="E332" i="1" s="1"/>
  <c r="C332" i="1"/>
  <c r="B334" i="1" l="1"/>
  <c r="F333" i="1"/>
  <c r="D333" i="1"/>
  <c r="E333" i="1" s="1"/>
  <c r="C333" i="1"/>
  <c r="B335" i="1" l="1"/>
  <c r="F334" i="1"/>
  <c r="D334" i="1"/>
  <c r="E334" i="1" s="1"/>
  <c r="C334" i="1"/>
  <c r="B336" i="1" l="1"/>
  <c r="F335" i="1"/>
  <c r="D335" i="1"/>
  <c r="E335" i="1" s="1"/>
  <c r="C335" i="1"/>
  <c r="B337" i="1" l="1"/>
  <c r="F336" i="1"/>
  <c r="D336" i="1"/>
  <c r="E336" i="1" s="1"/>
  <c r="C336" i="1"/>
  <c r="B338" i="1" l="1"/>
  <c r="F337" i="1"/>
  <c r="D337" i="1"/>
  <c r="E337" i="1" s="1"/>
  <c r="C337" i="1"/>
  <c r="B339" i="1" l="1"/>
  <c r="F338" i="1"/>
  <c r="D338" i="1"/>
  <c r="E338" i="1" s="1"/>
  <c r="C338" i="1"/>
  <c r="B340" i="1" l="1"/>
  <c r="F339" i="1"/>
  <c r="D339" i="1"/>
  <c r="E339" i="1" s="1"/>
  <c r="C339" i="1"/>
  <c r="B341" i="1" l="1"/>
  <c r="F340" i="1"/>
  <c r="D340" i="1"/>
  <c r="E340" i="1" s="1"/>
  <c r="C340" i="1"/>
  <c r="B342" i="1" l="1"/>
  <c r="F341" i="1"/>
  <c r="D341" i="1"/>
  <c r="E341" i="1" s="1"/>
  <c r="C341" i="1"/>
  <c r="B343" i="1" l="1"/>
  <c r="F342" i="1"/>
  <c r="D342" i="1"/>
  <c r="E342" i="1" s="1"/>
  <c r="C342" i="1"/>
  <c r="B344" i="1" l="1"/>
  <c r="F343" i="1"/>
  <c r="D343" i="1"/>
  <c r="E343" i="1" s="1"/>
  <c r="C343" i="1"/>
  <c r="B345" i="1" l="1"/>
  <c r="F344" i="1"/>
  <c r="D344" i="1"/>
  <c r="E344" i="1" s="1"/>
  <c r="C344" i="1"/>
  <c r="B346" i="1" l="1"/>
  <c r="F345" i="1"/>
  <c r="D345" i="1"/>
  <c r="E345" i="1" s="1"/>
  <c r="C345" i="1"/>
  <c r="B347" i="1" l="1"/>
  <c r="F346" i="1"/>
  <c r="D346" i="1"/>
  <c r="E346" i="1" s="1"/>
  <c r="C346" i="1"/>
  <c r="B348" i="1" l="1"/>
  <c r="F347" i="1"/>
  <c r="D347" i="1"/>
  <c r="E347" i="1" s="1"/>
  <c r="C347" i="1"/>
  <c r="B349" i="1" l="1"/>
  <c r="F348" i="1"/>
  <c r="D348" i="1"/>
  <c r="E348" i="1" s="1"/>
  <c r="C348" i="1"/>
  <c r="B350" i="1" l="1"/>
  <c r="F349" i="1"/>
  <c r="D349" i="1"/>
  <c r="E349" i="1" s="1"/>
  <c r="C349" i="1"/>
  <c r="B351" i="1" l="1"/>
  <c r="F350" i="1"/>
  <c r="D350" i="1"/>
  <c r="E350" i="1" s="1"/>
  <c r="C350" i="1"/>
  <c r="B352" i="1" l="1"/>
  <c r="F351" i="1"/>
  <c r="D351" i="1"/>
  <c r="E351" i="1" s="1"/>
  <c r="C351" i="1"/>
  <c r="B353" i="1" l="1"/>
  <c r="F352" i="1"/>
  <c r="D352" i="1"/>
  <c r="E352" i="1" s="1"/>
  <c r="C352" i="1"/>
  <c r="B354" i="1" l="1"/>
  <c r="F353" i="1"/>
  <c r="D353" i="1"/>
  <c r="E353" i="1" s="1"/>
  <c r="C353" i="1"/>
  <c r="B355" i="1" l="1"/>
  <c r="F354" i="1"/>
  <c r="D354" i="1"/>
  <c r="E354" i="1" s="1"/>
  <c r="C354" i="1"/>
  <c r="B356" i="1" l="1"/>
  <c r="F355" i="1"/>
  <c r="D355" i="1"/>
  <c r="E355" i="1" s="1"/>
  <c r="C355" i="1"/>
  <c r="B357" i="1" l="1"/>
  <c r="F356" i="1"/>
  <c r="D356" i="1"/>
  <c r="E356" i="1" s="1"/>
  <c r="C356" i="1"/>
  <c r="B358" i="1" l="1"/>
  <c r="F357" i="1"/>
  <c r="D357" i="1"/>
  <c r="E357" i="1" s="1"/>
  <c r="C357" i="1"/>
  <c r="B359" i="1" l="1"/>
  <c r="F358" i="1"/>
  <c r="D358" i="1"/>
  <c r="E358" i="1" s="1"/>
  <c r="C358" i="1"/>
  <c r="B360" i="1" l="1"/>
  <c r="F359" i="1"/>
  <c r="D359" i="1"/>
  <c r="E359" i="1" s="1"/>
  <c r="C359" i="1"/>
  <c r="B361" i="1" l="1"/>
  <c r="F360" i="1"/>
  <c r="D360" i="1"/>
  <c r="E360" i="1" s="1"/>
  <c r="C360" i="1"/>
  <c r="B362" i="1" l="1"/>
  <c r="F361" i="1"/>
  <c r="D361" i="1"/>
  <c r="E361" i="1" s="1"/>
  <c r="C361" i="1"/>
  <c r="B363" i="1" l="1"/>
  <c r="F362" i="1"/>
  <c r="D362" i="1"/>
  <c r="E362" i="1" s="1"/>
  <c r="C362" i="1"/>
  <c r="B364" i="1" l="1"/>
  <c r="F363" i="1"/>
  <c r="D363" i="1"/>
  <c r="E363" i="1" s="1"/>
  <c r="C363" i="1"/>
  <c r="B365" i="1" l="1"/>
  <c r="F364" i="1"/>
  <c r="D364" i="1"/>
  <c r="E364" i="1" s="1"/>
  <c r="C364" i="1"/>
  <c r="B366" i="1" l="1"/>
  <c r="F365" i="1"/>
  <c r="D365" i="1"/>
  <c r="E365" i="1" s="1"/>
  <c r="C365" i="1"/>
  <c r="B367" i="1" l="1"/>
  <c r="F366" i="1"/>
  <c r="D366" i="1"/>
  <c r="E366" i="1" s="1"/>
  <c r="C366" i="1"/>
  <c r="B368" i="1" l="1"/>
  <c r="F367" i="1"/>
  <c r="D367" i="1"/>
  <c r="E367" i="1" s="1"/>
  <c r="C367" i="1"/>
  <c r="B369" i="1" l="1"/>
  <c r="F368" i="1"/>
  <c r="D368" i="1"/>
  <c r="E368" i="1" s="1"/>
  <c r="C368" i="1"/>
  <c r="B370" i="1" l="1"/>
  <c r="F369" i="1"/>
  <c r="D369" i="1"/>
  <c r="E369" i="1" s="1"/>
  <c r="C369" i="1"/>
  <c r="B371" i="1" l="1"/>
  <c r="F370" i="1"/>
  <c r="D370" i="1"/>
  <c r="E370" i="1" s="1"/>
  <c r="C370" i="1"/>
  <c r="B372" i="1" l="1"/>
  <c r="F371" i="1"/>
  <c r="D371" i="1"/>
  <c r="E371" i="1" s="1"/>
  <c r="C371" i="1"/>
  <c r="B373" i="1" l="1"/>
  <c r="F372" i="1"/>
  <c r="D372" i="1"/>
  <c r="E372" i="1" s="1"/>
  <c r="C372" i="1"/>
  <c r="B374" i="1" l="1"/>
  <c r="F373" i="1"/>
  <c r="D373" i="1"/>
  <c r="E373" i="1" s="1"/>
  <c r="C373" i="1"/>
  <c r="B375" i="1" l="1"/>
  <c r="F374" i="1"/>
  <c r="D374" i="1"/>
  <c r="E374" i="1" s="1"/>
  <c r="C374" i="1"/>
  <c r="B376" i="1" l="1"/>
  <c r="F375" i="1"/>
  <c r="D375" i="1"/>
  <c r="E375" i="1" s="1"/>
  <c r="C375" i="1"/>
  <c r="B377" i="1" l="1"/>
  <c r="F376" i="1"/>
  <c r="D376" i="1"/>
  <c r="E376" i="1" s="1"/>
  <c r="C376" i="1"/>
  <c r="B378" i="1" l="1"/>
  <c r="F377" i="1"/>
  <c r="D377" i="1"/>
  <c r="E377" i="1" s="1"/>
  <c r="C377" i="1"/>
  <c r="B379" i="1" l="1"/>
  <c r="F378" i="1"/>
  <c r="D378" i="1"/>
  <c r="E378" i="1" s="1"/>
  <c r="C378" i="1"/>
  <c r="B380" i="1" l="1"/>
  <c r="F379" i="1"/>
  <c r="D379" i="1"/>
  <c r="E379" i="1" s="1"/>
  <c r="C379" i="1"/>
  <c r="B381" i="1" l="1"/>
  <c r="F380" i="1"/>
  <c r="D380" i="1"/>
  <c r="E380" i="1" s="1"/>
  <c r="C380" i="1"/>
  <c r="B382" i="1" l="1"/>
  <c r="F381" i="1"/>
  <c r="D381" i="1"/>
  <c r="E381" i="1" s="1"/>
  <c r="C381" i="1"/>
  <c r="B383" i="1" l="1"/>
  <c r="F382" i="1"/>
  <c r="D382" i="1"/>
  <c r="E382" i="1" s="1"/>
  <c r="C382" i="1"/>
  <c r="B384" i="1" l="1"/>
  <c r="F383" i="1"/>
  <c r="D383" i="1"/>
  <c r="E383" i="1" s="1"/>
  <c r="C383" i="1"/>
  <c r="B385" i="1" l="1"/>
  <c r="F384" i="1"/>
  <c r="D384" i="1"/>
  <c r="E384" i="1" s="1"/>
  <c r="C384" i="1"/>
  <c r="B386" i="1" l="1"/>
  <c r="F385" i="1"/>
  <c r="D385" i="1"/>
  <c r="E385" i="1" s="1"/>
  <c r="C385" i="1"/>
  <c r="B387" i="1" l="1"/>
  <c r="F386" i="1"/>
  <c r="D386" i="1"/>
  <c r="E386" i="1" s="1"/>
  <c r="C386" i="1"/>
  <c r="B388" i="1" l="1"/>
  <c r="F387" i="1"/>
  <c r="D387" i="1"/>
  <c r="E387" i="1" s="1"/>
  <c r="C387" i="1"/>
  <c r="B389" i="1" l="1"/>
  <c r="F388" i="1"/>
  <c r="D388" i="1"/>
  <c r="E388" i="1" s="1"/>
  <c r="C388" i="1"/>
  <c r="B390" i="1" l="1"/>
  <c r="F389" i="1"/>
  <c r="D389" i="1"/>
  <c r="E389" i="1" s="1"/>
  <c r="C389" i="1"/>
  <c r="B391" i="1" l="1"/>
  <c r="F390" i="1"/>
  <c r="D390" i="1"/>
  <c r="E390" i="1" s="1"/>
  <c r="C390" i="1"/>
  <c r="B392" i="1" l="1"/>
  <c r="F391" i="1"/>
  <c r="D391" i="1"/>
  <c r="E391" i="1" s="1"/>
  <c r="C391" i="1"/>
  <c r="B393" i="1" l="1"/>
  <c r="F392" i="1"/>
  <c r="D392" i="1"/>
  <c r="E392" i="1" s="1"/>
  <c r="C392" i="1"/>
  <c r="B394" i="1" l="1"/>
  <c r="F393" i="1"/>
  <c r="D393" i="1"/>
  <c r="E393" i="1" s="1"/>
  <c r="C393" i="1"/>
  <c r="B395" i="1" l="1"/>
  <c r="F394" i="1"/>
  <c r="D394" i="1"/>
  <c r="E394" i="1" s="1"/>
  <c r="C394" i="1"/>
  <c r="B396" i="1" l="1"/>
  <c r="F395" i="1"/>
  <c r="D395" i="1"/>
  <c r="E395" i="1" s="1"/>
  <c r="C395" i="1"/>
  <c r="B397" i="1" l="1"/>
  <c r="F396" i="1"/>
  <c r="D396" i="1"/>
  <c r="E396" i="1" s="1"/>
  <c r="C396" i="1"/>
  <c r="B398" i="1" l="1"/>
  <c r="F397" i="1"/>
  <c r="D397" i="1"/>
  <c r="E397" i="1" s="1"/>
  <c r="C397" i="1"/>
  <c r="B399" i="1" l="1"/>
  <c r="F398" i="1"/>
  <c r="D398" i="1"/>
  <c r="E398" i="1" s="1"/>
  <c r="C398" i="1"/>
  <c r="B400" i="1" l="1"/>
  <c r="F399" i="1"/>
  <c r="D399" i="1"/>
  <c r="E399" i="1" s="1"/>
  <c r="C399" i="1"/>
  <c r="B401" i="1" l="1"/>
  <c r="F400" i="1"/>
  <c r="D400" i="1"/>
  <c r="E400" i="1" s="1"/>
  <c r="C400" i="1"/>
  <c r="B402" i="1" l="1"/>
  <c r="F401" i="1"/>
  <c r="D401" i="1"/>
  <c r="E401" i="1" s="1"/>
  <c r="C401" i="1"/>
  <c r="B403" i="1" l="1"/>
  <c r="F402" i="1"/>
  <c r="D402" i="1"/>
  <c r="E402" i="1" s="1"/>
  <c r="C402" i="1"/>
  <c r="B404" i="1" l="1"/>
  <c r="F403" i="1"/>
  <c r="D403" i="1"/>
  <c r="E403" i="1" s="1"/>
  <c r="C403" i="1"/>
  <c r="B405" i="1" l="1"/>
  <c r="F404" i="1"/>
  <c r="D404" i="1"/>
  <c r="E404" i="1" s="1"/>
  <c r="C404" i="1"/>
  <c r="B406" i="1" l="1"/>
  <c r="F405" i="1"/>
  <c r="D405" i="1"/>
  <c r="E405" i="1" s="1"/>
  <c r="C405" i="1"/>
  <c r="B407" i="1" l="1"/>
  <c r="F406" i="1"/>
  <c r="D406" i="1"/>
  <c r="E406" i="1" s="1"/>
  <c r="C406" i="1"/>
  <c r="B408" i="1" l="1"/>
  <c r="F407" i="1"/>
  <c r="D407" i="1"/>
  <c r="E407" i="1" s="1"/>
  <c r="C407" i="1"/>
  <c r="B409" i="1" l="1"/>
  <c r="F408" i="1"/>
  <c r="D408" i="1"/>
  <c r="E408" i="1" s="1"/>
  <c r="C408" i="1"/>
  <c r="B410" i="1" l="1"/>
  <c r="F409" i="1"/>
  <c r="D409" i="1"/>
  <c r="E409" i="1" s="1"/>
  <c r="C409" i="1"/>
  <c r="B411" i="1" l="1"/>
  <c r="F410" i="1"/>
  <c r="D410" i="1"/>
  <c r="E410" i="1" s="1"/>
  <c r="C410" i="1"/>
  <c r="B412" i="1" l="1"/>
  <c r="F411" i="1"/>
  <c r="D411" i="1"/>
  <c r="E411" i="1" s="1"/>
  <c r="C411" i="1"/>
  <c r="B413" i="1" l="1"/>
  <c r="F412" i="1"/>
  <c r="D412" i="1"/>
  <c r="E412" i="1" s="1"/>
  <c r="C412" i="1"/>
  <c r="B414" i="1" l="1"/>
  <c r="F413" i="1"/>
  <c r="D413" i="1"/>
  <c r="E413" i="1" s="1"/>
  <c r="C413" i="1"/>
  <c r="B415" i="1" l="1"/>
  <c r="F414" i="1"/>
  <c r="D414" i="1"/>
  <c r="E414" i="1" s="1"/>
  <c r="C414" i="1"/>
  <c r="B416" i="1" l="1"/>
  <c r="F415" i="1"/>
  <c r="D415" i="1"/>
  <c r="E415" i="1" s="1"/>
  <c r="C415" i="1"/>
  <c r="B417" i="1" l="1"/>
  <c r="F416" i="1"/>
  <c r="D416" i="1"/>
  <c r="E416" i="1" s="1"/>
  <c r="C416" i="1"/>
  <c r="B418" i="1" l="1"/>
  <c r="F417" i="1"/>
  <c r="D417" i="1"/>
  <c r="E417" i="1" s="1"/>
  <c r="C417" i="1"/>
  <c r="B419" i="1" l="1"/>
  <c r="F418" i="1"/>
  <c r="D418" i="1"/>
  <c r="E418" i="1" s="1"/>
  <c r="C418" i="1"/>
  <c r="B420" i="1" l="1"/>
  <c r="F419" i="1"/>
  <c r="D419" i="1"/>
  <c r="E419" i="1" s="1"/>
  <c r="C419" i="1"/>
  <c r="B421" i="1" l="1"/>
  <c r="F420" i="1"/>
  <c r="D420" i="1"/>
  <c r="E420" i="1" s="1"/>
  <c r="C420" i="1"/>
  <c r="B422" i="1" l="1"/>
  <c r="F421" i="1"/>
  <c r="D421" i="1"/>
  <c r="E421" i="1" s="1"/>
  <c r="C421" i="1"/>
  <c r="B423" i="1" l="1"/>
  <c r="F422" i="1"/>
  <c r="D422" i="1"/>
  <c r="E422" i="1" s="1"/>
  <c r="C422" i="1"/>
  <c r="B424" i="1" l="1"/>
  <c r="F423" i="1"/>
  <c r="D423" i="1"/>
  <c r="E423" i="1" s="1"/>
  <c r="C423" i="1"/>
  <c r="B425" i="1" l="1"/>
  <c r="F424" i="1"/>
  <c r="D424" i="1"/>
  <c r="E424" i="1" s="1"/>
  <c r="C424" i="1"/>
  <c r="B426" i="1" l="1"/>
  <c r="F425" i="1"/>
  <c r="D425" i="1"/>
  <c r="E425" i="1" s="1"/>
  <c r="C425" i="1"/>
  <c r="B427" i="1" l="1"/>
  <c r="F426" i="1"/>
  <c r="D426" i="1"/>
  <c r="E426" i="1" s="1"/>
  <c r="C426" i="1"/>
  <c r="B428" i="1" l="1"/>
  <c r="F427" i="1"/>
  <c r="D427" i="1"/>
  <c r="E427" i="1" s="1"/>
  <c r="C427" i="1"/>
  <c r="B429" i="1" l="1"/>
  <c r="F428" i="1"/>
  <c r="D428" i="1"/>
  <c r="E428" i="1" s="1"/>
  <c r="C428" i="1"/>
  <c r="B430" i="1" l="1"/>
  <c r="F429" i="1"/>
  <c r="D429" i="1"/>
  <c r="E429" i="1" s="1"/>
  <c r="C429" i="1"/>
  <c r="B431" i="1" l="1"/>
  <c r="F430" i="1"/>
  <c r="D430" i="1"/>
  <c r="E430" i="1" s="1"/>
  <c r="C430" i="1"/>
  <c r="B432" i="1" l="1"/>
  <c r="F431" i="1"/>
  <c r="D431" i="1"/>
  <c r="E431" i="1" s="1"/>
  <c r="C431" i="1"/>
  <c r="B433" i="1" l="1"/>
  <c r="F432" i="1"/>
  <c r="D432" i="1"/>
  <c r="E432" i="1" s="1"/>
  <c r="C432" i="1"/>
  <c r="B434" i="1" l="1"/>
  <c r="F433" i="1"/>
  <c r="D433" i="1"/>
  <c r="E433" i="1" s="1"/>
  <c r="C433" i="1"/>
  <c r="B435" i="1" l="1"/>
  <c r="F434" i="1"/>
  <c r="D434" i="1"/>
  <c r="E434" i="1" s="1"/>
  <c r="C434" i="1"/>
  <c r="B436" i="1" l="1"/>
  <c r="F435" i="1"/>
  <c r="D435" i="1"/>
  <c r="E435" i="1" s="1"/>
  <c r="C435" i="1"/>
  <c r="B437" i="1" l="1"/>
  <c r="F436" i="1"/>
  <c r="D436" i="1"/>
  <c r="E436" i="1" s="1"/>
  <c r="C436" i="1"/>
  <c r="B438" i="1" l="1"/>
  <c r="F437" i="1"/>
  <c r="D437" i="1"/>
  <c r="E437" i="1" s="1"/>
  <c r="C437" i="1"/>
  <c r="B439" i="1" l="1"/>
  <c r="F438" i="1"/>
  <c r="D438" i="1"/>
  <c r="E438" i="1" s="1"/>
  <c r="C438" i="1"/>
  <c r="B440" i="1" l="1"/>
  <c r="F439" i="1"/>
  <c r="D439" i="1"/>
  <c r="E439" i="1" s="1"/>
  <c r="C439" i="1"/>
  <c r="B441" i="1" l="1"/>
  <c r="F440" i="1"/>
  <c r="D440" i="1"/>
  <c r="E440" i="1" s="1"/>
  <c r="C440" i="1"/>
  <c r="B442" i="1" l="1"/>
  <c r="F441" i="1"/>
  <c r="D441" i="1"/>
  <c r="E441" i="1" s="1"/>
  <c r="C441" i="1"/>
  <c r="B443" i="1" l="1"/>
  <c r="F442" i="1"/>
  <c r="D442" i="1"/>
  <c r="E442" i="1" s="1"/>
  <c r="C442" i="1"/>
  <c r="B444" i="1" l="1"/>
  <c r="F443" i="1"/>
  <c r="D443" i="1"/>
  <c r="E443" i="1" s="1"/>
  <c r="C443" i="1"/>
  <c r="B445" i="1" l="1"/>
  <c r="F444" i="1"/>
  <c r="D444" i="1"/>
  <c r="E444" i="1" s="1"/>
  <c r="C444" i="1"/>
  <c r="B446" i="1" l="1"/>
  <c r="F445" i="1"/>
  <c r="D445" i="1"/>
  <c r="E445" i="1" s="1"/>
  <c r="C445" i="1"/>
  <c r="B447" i="1" l="1"/>
  <c r="F446" i="1"/>
  <c r="D446" i="1"/>
  <c r="E446" i="1" s="1"/>
  <c r="C446" i="1"/>
  <c r="B448" i="1" l="1"/>
  <c r="F447" i="1"/>
  <c r="D447" i="1"/>
  <c r="E447" i="1" s="1"/>
  <c r="C447" i="1"/>
  <c r="B449" i="1" l="1"/>
  <c r="F448" i="1"/>
  <c r="D448" i="1"/>
  <c r="E448" i="1" s="1"/>
  <c r="C448" i="1"/>
  <c r="B450" i="1" l="1"/>
  <c r="F449" i="1"/>
  <c r="D449" i="1"/>
  <c r="E449" i="1" s="1"/>
  <c r="C449" i="1"/>
  <c r="B451" i="1" l="1"/>
  <c r="F450" i="1"/>
  <c r="D450" i="1"/>
  <c r="E450" i="1" s="1"/>
  <c r="C450" i="1"/>
  <c r="B452" i="1" l="1"/>
  <c r="F451" i="1"/>
  <c r="D451" i="1"/>
  <c r="E451" i="1" s="1"/>
  <c r="C451" i="1"/>
  <c r="B453" i="1" l="1"/>
  <c r="F452" i="1"/>
  <c r="D452" i="1"/>
  <c r="E452" i="1" s="1"/>
  <c r="C452" i="1"/>
  <c r="B454" i="1" l="1"/>
  <c r="F453" i="1"/>
  <c r="D453" i="1"/>
  <c r="E453" i="1" s="1"/>
  <c r="C453" i="1"/>
  <c r="B455" i="1" l="1"/>
  <c r="F454" i="1"/>
  <c r="D454" i="1"/>
  <c r="E454" i="1" s="1"/>
  <c r="C454" i="1"/>
  <c r="B456" i="1" l="1"/>
  <c r="F455" i="1"/>
  <c r="D455" i="1"/>
  <c r="E455" i="1" s="1"/>
  <c r="C455" i="1"/>
  <c r="B457" i="1" l="1"/>
  <c r="F456" i="1"/>
  <c r="D456" i="1"/>
  <c r="E456" i="1" s="1"/>
  <c r="C456" i="1"/>
  <c r="B458" i="1" l="1"/>
  <c r="F457" i="1"/>
  <c r="D457" i="1"/>
  <c r="E457" i="1" s="1"/>
  <c r="C457" i="1"/>
  <c r="B459" i="1" l="1"/>
  <c r="F458" i="1"/>
  <c r="D458" i="1"/>
  <c r="E458" i="1" s="1"/>
  <c r="C458" i="1"/>
  <c r="B460" i="1" l="1"/>
  <c r="F459" i="1"/>
  <c r="D459" i="1"/>
  <c r="E459" i="1" s="1"/>
  <c r="C459" i="1"/>
  <c r="B461" i="1" l="1"/>
  <c r="F460" i="1"/>
  <c r="D460" i="1"/>
  <c r="E460" i="1" s="1"/>
  <c r="C460" i="1"/>
  <c r="B462" i="1" l="1"/>
  <c r="F461" i="1"/>
  <c r="D461" i="1"/>
  <c r="E461" i="1" s="1"/>
  <c r="C461" i="1"/>
  <c r="B463" i="1" l="1"/>
  <c r="F462" i="1"/>
  <c r="D462" i="1"/>
  <c r="E462" i="1" s="1"/>
  <c r="C462" i="1"/>
  <c r="B464" i="1" l="1"/>
  <c r="F463" i="1"/>
  <c r="D463" i="1"/>
  <c r="E463" i="1" s="1"/>
  <c r="C463" i="1"/>
  <c r="B465" i="1" l="1"/>
  <c r="F464" i="1"/>
  <c r="D464" i="1"/>
  <c r="E464" i="1" s="1"/>
  <c r="C464" i="1"/>
  <c r="B466" i="1" l="1"/>
  <c r="F465" i="1"/>
  <c r="D465" i="1"/>
  <c r="E465" i="1" s="1"/>
  <c r="C465" i="1"/>
  <c r="B467" i="1" l="1"/>
  <c r="F466" i="1"/>
  <c r="D466" i="1"/>
  <c r="E466" i="1" s="1"/>
  <c r="C466" i="1"/>
  <c r="B468" i="1" l="1"/>
  <c r="F467" i="1"/>
  <c r="D467" i="1"/>
  <c r="E467" i="1" s="1"/>
  <c r="C467" i="1"/>
  <c r="B469" i="1" l="1"/>
  <c r="F468" i="1"/>
  <c r="D468" i="1"/>
  <c r="E468" i="1" s="1"/>
  <c r="C468" i="1"/>
  <c r="B470" i="1" l="1"/>
  <c r="F469" i="1"/>
  <c r="D469" i="1"/>
  <c r="E469" i="1" s="1"/>
  <c r="C469" i="1"/>
  <c r="B471" i="1" l="1"/>
  <c r="F470" i="1"/>
  <c r="D470" i="1"/>
  <c r="E470" i="1" s="1"/>
  <c r="C470" i="1"/>
  <c r="B472" i="1" l="1"/>
  <c r="F471" i="1"/>
  <c r="D471" i="1"/>
  <c r="E471" i="1" s="1"/>
  <c r="C471" i="1"/>
  <c r="B473" i="1" l="1"/>
  <c r="F472" i="1"/>
  <c r="D472" i="1"/>
  <c r="E472" i="1" s="1"/>
  <c r="C472" i="1"/>
  <c r="B474" i="1" l="1"/>
  <c r="F473" i="1"/>
  <c r="D473" i="1"/>
  <c r="E473" i="1" s="1"/>
  <c r="C473" i="1"/>
  <c r="B475" i="1" l="1"/>
  <c r="F474" i="1"/>
  <c r="D474" i="1"/>
  <c r="E474" i="1" s="1"/>
  <c r="C474" i="1"/>
  <c r="B476" i="1" l="1"/>
  <c r="F475" i="1"/>
  <c r="D475" i="1"/>
  <c r="E475" i="1" s="1"/>
  <c r="C475" i="1"/>
  <c r="B477" i="1" l="1"/>
  <c r="F476" i="1"/>
  <c r="D476" i="1"/>
  <c r="E476" i="1" s="1"/>
  <c r="C476" i="1"/>
  <c r="B478" i="1" l="1"/>
  <c r="F477" i="1"/>
  <c r="D477" i="1"/>
  <c r="E477" i="1" s="1"/>
  <c r="C477" i="1"/>
  <c r="B479" i="1" l="1"/>
  <c r="F478" i="1"/>
  <c r="D478" i="1"/>
  <c r="E478" i="1" s="1"/>
  <c r="C478" i="1"/>
  <c r="B480" i="1" l="1"/>
  <c r="F479" i="1"/>
  <c r="D479" i="1"/>
  <c r="E479" i="1" s="1"/>
  <c r="C479" i="1"/>
  <c r="B481" i="1" l="1"/>
  <c r="F480" i="1"/>
  <c r="D480" i="1"/>
  <c r="E480" i="1" s="1"/>
  <c r="C480" i="1"/>
  <c r="B482" i="1" l="1"/>
  <c r="F481" i="1"/>
  <c r="D481" i="1"/>
  <c r="E481" i="1" s="1"/>
  <c r="C481" i="1"/>
  <c r="B483" i="1" l="1"/>
  <c r="F482" i="1"/>
  <c r="D482" i="1"/>
  <c r="E482" i="1" s="1"/>
  <c r="C482" i="1"/>
  <c r="B484" i="1" l="1"/>
  <c r="F483" i="1"/>
  <c r="D483" i="1"/>
  <c r="E483" i="1" s="1"/>
  <c r="C483" i="1"/>
  <c r="B485" i="1" l="1"/>
  <c r="F484" i="1"/>
  <c r="D484" i="1"/>
  <c r="E484" i="1" s="1"/>
  <c r="C484" i="1"/>
  <c r="B486" i="1" l="1"/>
  <c r="F485" i="1"/>
  <c r="D485" i="1"/>
  <c r="E485" i="1" s="1"/>
  <c r="C485" i="1"/>
  <c r="B487" i="1" l="1"/>
  <c r="F486" i="1"/>
  <c r="D486" i="1"/>
  <c r="E486" i="1" s="1"/>
  <c r="C486" i="1"/>
  <c r="B488" i="1" l="1"/>
  <c r="F487" i="1"/>
  <c r="D487" i="1"/>
  <c r="E487" i="1" s="1"/>
  <c r="C487" i="1"/>
  <c r="B489" i="1" l="1"/>
  <c r="F488" i="1"/>
  <c r="D488" i="1"/>
  <c r="E488" i="1" s="1"/>
  <c r="C488" i="1"/>
  <c r="B490" i="1" l="1"/>
  <c r="F489" i="1"/>
  <c r="D489" i="1"/>
  <c r="E489" i="1" s="1"/>
  <c r="C489" i="1"/>
  <c r="B491" i="1" l="1"/>
  <c r="F490" i="1"/>
  <c r="D490" i="1"/>
  <c r="E490" i="1" s="1"/>
  <c r="C490" i="1"/>
  <c r="B492" i="1" l="1"/>
  <c r="F491" i="1"/>
  <c r="D491" i="1"/>
  <c r="E491" i="1" s="1"/>
  <c r="C491" i="1"/>
  <c r="B493" i="1" l="1"/>
  <c r="F492" i="1"/>
  <c r="D492" i="1"/>
  <c r="E492" i="1" s="1"/>
  <c r="C492" i="1"/>
  <c r="B494" i="1" l="1"/>
  <c r="F493" i="1"/>
  <c r="D493" i="1"/>
  <c r="E493" i="1" s="1"/>
  <c r="C493" i="1"/>
  <c r="B495" i="1" l="1"/>
  <c r="F494" i="1"/>
  <c r="D494" i="1"/>
  <c r="E494" i="1" s="1"/>
  <c r="C494" i="1"/>
  <c r="B496" i="1" l="1"/>
  <c r="F495" i="1"/>
  <c r="D495" i="1"/>
  <c r="E495" i="1" s="1"/>
  <c r="C495" i="1"/>
  <c r="B497" i="1" l="1"/>
  <c r="F496" i="1"/>
  <c r="D496" i="1"/>
  <c r="E496" i="1" s="1"/>
  <c r="C496" i="1"/>
  <c r="B498" i="1" l="1"/>
  <c r="F497" i="1"/>
  <c r="D497" i="1"/>
  <c r="E497" i="1" s="1"/>
  <c r="C497" i="1"/>
  <c r="B499" i="1" l="1"/>
  <c r="F498" i="1"/>
  <c r="D498" i="1"/>
  <c r="E498" i="1" s="1"/>
  <c r="C498" i="1"/>
  <c r="B500" i="1" l="1"/>
  <c r="F499" i="1"/>
  <c r="D499" i="1"/>
  <c r="E499" i="1" s="1"/>
  <c r="C499" i="1"/>
  <c r="B501" i="1" l="1"/>
  <c r="F500" i="1"/>
  <c r="D500" i="1"/>
  <c r="E500" i="1" s="1"/>
  <c r="C500" i="1"/>
  <c r="B502" i="1" l="1"/>
  <c r="F501" i="1"/>
  <c r="D501" i="1"/>
  <c r="E501" i="1" s="1"/>
  <c r="C501" i="1"/>
  <c r="B503" i="1" l="1"/>
  <c r="F502" i="1"/>
  <c r="D502" i="1"/>
  <c r="E502" i="1" s="1"/>
  <c r="C502" i="1"/>
  <c r="B504" i="1" l="1"/>
  <c r="F503" i="1"/>
  <c r="D503" i="1"/>
  <c r="E503" i="1" s="1"/>
  <c r="C503" i="1"/>
  <c r="B505" i="1" l="1"/>
  <c r="F504" i="1"/>
  <c r="D504" i="1"/>
  <c r="E504" i="1" s="1"/>
  <c r="C504" i="1"/>
  <c r="B506" i="1" l="1"/>
  <c r="F505" i="1"/>
  <c r="D505" i="1"/>
  <c r="E505" i="1" s="1"/>
  <c r="C505" i="1"/>
  <c r="B507" i="1" l="1"/>
  <c r="F506" i="1"/>
  <c r="D506" i="1"/>
  <c r="E506" i="1" s="1"/>
  <c r="C506" i="1"/>
  <c r="B508" i="1" l="1"/>
  <c r="F507" i="1"/>
  <c r="D507" i="1"/>
  <c r="E507" i="1" s="1"/>
  <c r="C507" i="1"/>
  <c r="B509" i="1" l="1"/>
  <c r="F508" i="1"/>
  <c r="D508" i="1"/>
  <c r="E508" i="1" s="1"/>
  <c r="C508" i="1"/>
  <c r="B510" i="1" l="1"/>
  <c r="F509" i="1"/>
  <c r="D509" i="1"/>
  <c r="E509" i="1" s="1"/>
  <c r="C509" i="1"/>
  <c r="B511" i="1" l="1"/>
  <c r="F510" i="1"/>
  <c r="D510" i="1"/>
  <c r="E510" i="1" s="1"/>
  <c r="C510" i="1"/>
  <c r="B512" i="1" l="1"/>
  <c r="F511" i="1"/>
  <c r="D511" i="1"/>
  <c r="E511" i="1" s="1"/>
  <c r="C511" i="1"/>
  <c r="B513" i="1" l="1"/>
  <c r="F512" i="1"/>
  <c r="D512" i="1"/>
  <c r="E512" i="1" s="1"/>
  <c r="C512" i="1"/>
  <c r="B514" i="1" l="1"/>
  <c r="F513" i="1"/>
  <c r="D513" i="1"/>
  <c r="E513" i="1" s="1"/>
  <c r="C513" i="1"/>
  <c r="B515" i="1" l="1"/>
  <c r="F514" i="1"/>
  <c r="D514" i="1"/>
  <c r="E514" i="1" s="1"/>
  <c r="C514" i="1"/>
  <c r="B516" i="1" l="1"/>
  <c r="F515" i="1"/>
  <c r="D515" i="1"/>
  <c r="E515" i="1" s="1"/>
  <c r="C515" i="1"/>
  <c r="B517" i="1" l="1"/>
  <c r="F516" i="1"/>
  <c r="D516" i="1"/>
  <c r="E516" i="1" s="1"/>
  <c r="C516" i="1"/>
  <c r="B518" i="1" l="1"/>
  <c r="F517" i="1"/>
  <c r="D517" i="1"/>
  <c r="E517" i="1" s="1"/>
  <c r="C517" i="1"/>
  <c r="B519" i="1" l="1"/>
  <c r="F518" i="1"/>
  <c r="D518" i="1"/>
  <c r="E518" i="1" s="1"/>
  <c r="C518" i="1"/>
  <c r="B520" i="1" l="1"/>
  <c r="F519" i="1"/>
  <c r="D519" i="1"/>
  <c r="E519" i="1" s="1"/>
  <c r="C519" i="1"/>
  <c r="B521" i="1" l="1"/>
  <c r="F520" i="1"/>
  <c r="D520" i="1"/>
  <c r="E520" i="1" s="1"/>
  <c r="C520" i="1"/>
  <c r="B522" i="1" l="1"/>
  <c r="F521" i="1"/>
  <c r="D521" i="1"/>
  <c r="E521" i="1" s="1"/>
  <c r="C521" i="1"/>
  <c r="B523" i="1" l="1"/>
  <c r="F522" i="1"/>
  <c r="D522" i="1"/>
  <c r="E522" i="1" s="1"/>
  <c r="C522" i="1"/>
  <c r="B524" i="1" l="1"/>
  <c r="F523" i="1"/>
  <c r="D523" i="1"/>
  <c r="E523" i="1" s="1"/>
  <c r="C523" i="1"/>
  <c r="B525" i="1" l="1"/>
  <c r="F524" i="1"/>
  <c r="D524" i="1"/>
  <c r="E524" i="1" s="1"/>
  <c r="C524" i="1"/>
  <c r="B526" i="1" l="1"/>
  <c r="F525" i="1"/>
  <c r="D525" i="1"/>
  <c r="E525" i="1" s="1"/>
  <c r="C525" i="1"/>
  <c r="B527" i="1" l="1"/>
  <c r="F526" i="1"/>
  <c r="D526" i="1"/>
  <c r="E526" i="1" s="1"/>
  <c r="C526" i="1"/>
  <c r="B528" i="1" l="1"/>
  <c r="F527" i="1"/>
  <c r="D527" i="1"/>
  <c r="E527" i="1" s="1"/>
  <c r="C527" i="1"/>
  <c r="B529" i="1" l="1"/>
  <c r="F528" i="1"/>
  <c r="D528" i="1"/>
  <c r="E528" i="1" s="1"/>
  <c r="C528" i="1"/>
  <c r="B530" i="1" l="1"/>
  <c r="F529" i="1"/>
  <c r="D529" i="1"/>
  <c r="E529" i="1" s="1"/>
  <c r="C529" i="1"/>
  <c r="B531" i="1" l="1"/>
  <c r="F530" i="1"/>
  <c r="D530" i="1"/>
  <c r="E530" i="1" s="1"/>
  <c r="C530" i="1"/>
  <c r="B532" i="1" l="1"/>
  <c r="F531" i="1"/>
  <c r="D531" i="1"/>
  <c r="E531" i="1" s="1"/>
  <c r="C531" i="1"/>
  <c r="B533" i="1" l="1"/>
  <c r="F532" i="1"/>
  <c r="D532" i="1"/>
  <c r="E532" i="1" s="1"/>
  <c r="C532" i="1"/>
  <c r="B534" i="1" l="1"/>
  <c r="F533" i="1"/>
  <c r="D533" i="1"/>
  <c r="E533" i="1" s="1"/>
  <c r="C533" i="1"/>
  <c r="B535" i="1" l="1"/>
  <c r="F534" i="1"/>
  <c r="D534" i="1"/>
  <c r="E534" i="1" s="1"/>
  <c r="C534" i="1"/>
  <c r="B536" i="1" l="1"/>
  <c r="F535" i="1"/>
  <c r="D535" i="1"/>
  <c r="E535" i="1" s="1"/>
  <c r="C535" i="1"/>
  <c r="B537" i="1" l="1"/>
  <c r="F536" i="1"/>
  <c r="D536" i="1"/>
  <c r="E536" i="1" s="1"/>
  <c r="C536" i="1"/>
  <c r="B538" i="1" l="1"/>
  <c r="F537" i="1"/>
  <c r="D537" i="1"/>
  <c r="E537" i="1" s="1"/>
  <c r="C537" i="1"/>
  <c r="B539" i="1" l="1"/>
  <c r="F538" i="1"/>
  <c r="D538" i="1"/>
  <c r="E538" i="1" s="1"/>
  <c r="C538" i="1"/>
  <c r="B540" i="1" l="1"/>
  <c r="F539" i="1"/>
  <c r="D539" i="1"/>
  <c r="E539" i="1" s="1"/>
  <c r="C539" i="1"/>
  <c r="B541" i="1" l="1"/>
  <c r="F540" i="1"/>
  <c r="D540" i="1"/>
  <c r="E540" i="1" s="1"/>
  <c r="C540" i="1"/>
  <c r="B542" i="1" l="1"/>
  <c r="F541" i="1"/>
  <c r="D541" i="1"/>
  <c r="E541" i="1" s="1"/>
  <c r="C541" i="1"/>
  <c r="B543" i="1" l="1"/>
  <c r="F542" i="1"/>
  <c r="D542" i="1"/>
  <c r="E542" i="1" s="1"/>
  <c r="C542" i="1"/>
  <c r="B544" i="1" l="1"/>
  <c r="F543" i="1"/>
  <c r="D543" i="1"/>
  <c r="E543" i="1" s="1"/>
  <c r="C543" i="1"/>
  <c r="B545" i="1" l="1"/>
  <c r="F544" i="1"/>
  <c r="D544" i="1"/>
  <c r="E544" i="1" s="1"/>
  <c r="C544" i="1"/>
  <c r="B546" i="1" l="1"/>
  <c r="F545" i="1"/>
  <c r="D545" i="1"/>
  <c r="E545" i="1" s="1"/>
  <c r="C545" i="1"/>
  <c r="B547" i="1" l="1"/>
  <c r="F546" i="1"/>
  <c r="D546" i="1"/>
  <c r="E546" i="1" s="1"/>
  <c r="C546" i="1"/>
  <c r="B548" i="1" l="1"/>
  <c r="F547" i="1"/>
  <c r="D547" i="1"/>
  <c r="E547" i="1" s="1"/>
  <c r="C547" i="1"/>
  <c r="B549" i="1" l="1"/>
  <c r="F548" i="1"/>
  <c r="D548" i="1"/>
  <c r="E548" i="1" s="1"/>
  <c r="C548" i="1"/>
  <c r="B550" i="1" l="1"/>
  <c r="F549" i="1"/>
  <c r="D549" i="1"/>
  <c r="E549" i="1" s="1"/>
  <c r="C549" i="1"/>
  <c r="B551" i="1" l="1"/>
  <c r="F550" i="1"/>
  <c r="D550" i="1"/>
  <c r="E550" i="1" s="1"/>
  <c r="C550" i="1"/>
  <c r="B552" i="1" l="1"/>
  <c r="F551" i="1"/>
  <c r="D551" i="1"/>
  <c r="E551" i="1" s="1"/>
  <c r="C551" i="1"/>
  <c r="B553" i="1" l="1"/>
  <c r="F552" i="1"/>
  <c r="D552" i="1"/>
  <c r="E552" i="1" s="1"/>
  <c r="C552" i="1"/>
  <c r="B554" i="1" l="1"/>
  <c r="F553" i="1"/>
  <c r="D553" i="1"/>
  <c r="E553" i="1" s="1"/>
  <c r="C553" i="1"/>
  <c r="B555" i="1" l="1"/>
  <c r="F554" i="1"/>
  <c r="D554" i="1"/>
  <c r="E554" i="1" s="1"/>
  <c r="C554" i="1"/>
  <c r="B556" i="1" l="1"/>
  <c r="F555" i="1"/>
  <c r="D555" i="1"/>
  <c r="E555" i="1" s="1"/>
  <c r="C555" i="1"/>
  <c r="B557" i="1" l="1"/>
  <c r="F556" i="1"/>
  <c r="D556" i="1"/>
  <c r="E556" i="1" s="1"/>
  <c r="C556" i="1"/>
  <c r="B558" i="1" l="1"/>
  <c r="F557" i="1"/>
  <c r="D557" i="1"/>
  <c r="E557" i="1" s="1"/>
  <c r="C557" i="1"/>
  <c r="B559" i="1" l="1"/>
  <c r="F558" i="1"/>
  <c r="D558" i="1"/>
  <c r="E558" i="1" s="1"/>
  <c r="C558" i="1"/>
  <c r="B560" i="1" l="1"/>
  <c r="F559" i="1"/>
  <c r="D559" i="1"/>
  <c r="E559" i="1" s="1"/>
  <c r="C559" i="1"/>
  <c r="B561" i="1" l="1"/>
  <c r="F560" i="1"/>
  <c r="D560" i="1"/>
  <c r="E560" i="1" s="1"/>
  <c r="C560" i="1"/>
  <c r="B562" i="1" l="1"/>
  <c r="F561" i="1"/>
  <c r="D561" i="1"/>
  <c r="E561" i="1" s="1"/>
  <c r="C561" i="1"/>
  <c r="B563" i="1" l="1"/>
  <c r="F562" i="1"/>
  <c r="D562" i="1"/>
  <c r="E562" i="1" s="1"/>
  <c r="C562" i="1"/>
  <c r="B564" i="1" l="1"/>
  <c r="F563" i="1"/>
  <c r="D563" i="1"/>
  <c r="E563" i="1" s="1"/>
  <c r="C563" i="1"/>
  <c r="B565" i="1" l="1"/>
  <c r="F564" i="1"/>
  <c r="D564" i="1"/>
  <c r="E564" i="1" s="1"/>
  <c r="C564" i="1"/>
  <c r="B566" i="1" l="1"/>
  <c r="F565" i="1"/>
  <c r="D565" i="1"/>
  <c r="E565" i="1" s="1"/>
  <c r="C565" i="1"/>
  <c r="B567" i="1" l="1"/>
  <c r="F566" i="1"/>
  <c r="D566" i="1"/>
  <c r="E566" i="1" s="1"/>
  <c r="C566" i="1"/>
  <c r="B568" i="1" l="1"/>
  <c r="F567" i="1"/>
  <c r="D567" i="1"/>
  <c r="E567" i="1" s="1"/>
  <c r="C567" i="1"/>
  <c r="B569" i="1" l="1"/>
  <c r="F568" i="1"/>
  <c r="D568" i="1"/>
  <c r="E568" i="1" s="1"/>
  <c r="C568" i="1"/>
  <c r="B570" i="1" l="1"/>
  <c r="F569" i="1"/>
  <c r="D569" i="1"/>
  <c r="E569" i="1" s="1"/>
  <c r="C569" i="1"/>
  <c r="B571" i="1" l="1"/>
  <c r="F570" i="1"/>
  <c r="D570" i="1"/>
  <c r="E570" i="1" s="1"/>
  <c r="C570" i="1"/>
  <c r="B572" i="1" l="1"/>
  <c r="F571" i="1"/>
  <c r="D571" i="1"/>
  <c r="E571" i="1" s="1"/>
  <c r="C571" i="1"/>
  <c r="B573" i="1" l="1"/>
  <c r="F572" i="1"/>
  <c r="D572" i="1"/>
  <c r="E572" i="1" s="1"/>
  <c r="C572" i="1"/>
  <c r="B574" i="1" l="1"/>
  <c r="F573" i="1"/>
  <c r="D573" i="1"/>
  <c r="E573" i="1" s="1"/>
  <c r="C573" i="1"/>
  <c r="B575" i="1" l="1"/>
  <c r="F574" i="1"/>
  <c r="D574" i="1"/>
  <c r="E574" i="1" s="1"/>
  <c r="C574" i="1"/>
  <c r="B576" i="1" l="1"/>
  <c r="F575" i="1"/>
  <c r="D575" i="1"/>
  <c r="E575" i="1" s="1"/>
  <c r="C575" i="1"/>
  <c r="B577" i="1" l="1"/>
  <c r="F576" i="1"/>
  <c r="D576" i="1"/>
  <c r="E576" i="1" s="1"/>
  <c r="C576" i="1"/>
  <c r="B578" i="1" l="1"/>
  <c r="F577" i="1"/>
  <c r="D577" i="1"/>
  <c r="E577" i="1" s="1"/>
  <c r="C577" i="1"/>
  <c r="B579" i="1" l="1"/>
  <c r="F578" i="1"/>
  <c r="D578" i="1"/>
  <c r="E578" i="1" s="1"/>
  <c r="C578" i="1"/>
  <c r="B580" i="1" l="1"/>
  <c r="F579" i="1"/>
  <c r="D579" i="1"/>
  <c r="E579" i="1" s="1"/>
  <c r="C579" i="1"/>
  <c r="B581" i="1" l="1"/>
  <c r="F580" i="1"/>
  <c r="D580" i="1"/>
  <c r="E580" i="1" s="1"/>
  <c r="C580" i="1"/>
  <c r="B582" i="1" l="1"/>
  <c r="F581" i="1"/>
  <c r="D581" i="1"/>
  <c r="E581" i="1" s="1"/>
  <c r="C581" i="1"/>
  <c r="B583" i="1" l="1"/>
  <c r="F582" i="1"/>
  <c r="D582" i="1"/>
  <c r="E582" i="1" s="1"/>
  <c r="C582" i="1"/>
  <c r="B584" i="1" l="1"/>
  <c r="F583" i="1"/>
  <c r="D583" i="1"/>
  <c r="E583" i="1" s="1"/>
  <c r="C583" i="1"/>
  <c r="B585" i="1" l="1"/>
  <c r="F584" i="1"/>
  <c r="D584" i="1"/>
  <c r="E584" i="1" s="1"/>
  <c r="C584" i="1"/>
  <c r="B586" i="1" l="1"/>
  <c r="F585" i="1"/>
  <c r="D585" i="1"/>
  <c r="E585" i="1" s="1"/>
  <c r="C585" i="1"/>
  <c r="B587" i="1" l="1"/>
  <c r="F586" i="1"/>
  <c r="D586" i="1"/>
  <c r="E586" i="1" s="1"/>
  <c r="C586" i="1"/>
  <c r="B588" i="1" l="1"/>
  <c r="F587" i="1"/>
  <c r="D587" i="1"/>
  <c r="E587" i="1" s="1"/>
  <c r="C587" i="1"/>
  <c r="B589" i="1" l="1"/>
  <c r="F588" i="1"/>
  <c r="D588" i="1"/>
  <c r="E588" i="1" s="1"/>
  <c r="C588" i="1"/>
  <c r="B590" i="1" l="1"/>
  <c r="F589" i="1"/>
  <c r="D589" i="1"/>
  <c r="E589" i="1" s="1"/>
  <c r="C589" i="1"/>
  <c r="B591" i="1" l="1"/>
  <c r="F590" i="1"/>
  <c r="D590" i="1"/>
  <c r="E590" i="1" s="1"/>
  <c r="C590" i="1"/>
  <c r="B592" i="1" l="1"/>
  <c r="F591" i="1"/>
  <c r="D591" i="1"/>
  <c r="E591" i="1" s="1"/>
  <c r="C591" i="1"/>
  <c r="B593" i="1" l="1"/>
  <c r="F592" i="1"/>
  <c r="D592" i="1"/>
  <c r="E592" i="1" s="1"/>
  <c r="C592" i="1"/>
  <c r="B594" i="1" l="1"/>
  <c r="F593" i="1"/>
  <c r="D593" i="1"/>
  <c r="E593" i="1" s="1"/>
  <c r="C593" i="1"/>
  <c r="B595" i="1" l="1"/>
  <c r="F594" i="1"/>
  <c r="D594" i="1"/>
  <c r="E594" i="1" s="1"/>
  <c r="C594" i="1"/>
  <c r="B596" i="1" l="1"/>
  <c r="F595" i="1"/>
  <c r="D595" i="1"/>
  <c r="E595" i="1" s="1"/>
  <c r="C595" i="1"/>
  <c r="B597" i="1" l="1"/>
  <c r="F596" i="1"/>
  <c r="D596" i="1"/>
  <c r="E596" i="1" s="1"/>
  <c r="C596" i="1"/>
  <c r="B598" i="1" l="1"/>
  <c r="F597" i="1"/>
  <c r="D597" i="1"/>
  <c r="E597" i="1" s="1"/>
  <c r="C597" i="1"/>
  <c r="B599" i="1" l="1"/>
  <c r="F598" i="1"/>
  <c r="D598" i="1"/>
  <c r="E598" i="1" s="1"/>
  <c r="C598" i="1"/>
  <c r="B600" i="1" l="1"/>
  <c r="F599" i="1"/>
  <c r="D599" i="1"/>
  <c r="E599" i="1" s="1"/>
  <c r="C599" i="1"/>
  <c r="B601" i="1" l="1"/>
  <c r="F600" i="1"/>
  <c r="D600" i="1"/>
  <c r="E600" i="1" s="1"/>
  <c r="C600" i="1"/>
  <c r="B602" i="1" l="1"/>
  <c r="F601" i="1"/>
  <c r="D601" i="1"/>
  <c r="E601" i="1" s="1"/>
  <c r="C601" i="1"/>
  <c r="B603" i="1" l="1"/>
  <c r="F602" i="1"/>
  <c r="D602" i="1"/>
  <c r="E602" i="1" s="1"/>
  <c r="C602" i="1"/>
  <c r="B604" i="1" l="1"/>
  <c r="F603" i="1"/>
  <c r="D603" i="1"/>
  <c r="E603" i="1" s="1"/>
  <c r="C603" i="1"/>
  <c r="B605" i="1" l="1"/>
  <c r="F604" i="1"/>
  <c r="D604" i="1"/>
  <c r="E604" i="1" s="1"/>
  <c r="C604" i="1"/>
  <c r="B606" i="1" l="1"/>
  <c r="F605" i="1"/>
  <c r="D605" i="1"/>
  <c r="E605" i="1" s="1"/>
  <c r="C605" i="1"/>
  <c r="B607" i="1" l="1"/>
  <c r="F606" i="1"/>
  <c r="D606" i="1"/>
  <c r="E606" i="1" s="1"/>
  <c r="C606" i="1"/>
  <c r="B608" i="1" l="1"/>
  <c r="F607" i="1"/>
  <c r="D607" i="1"/>
  <c r="E607" i="1" s="1"/>
  <c r="C607" i="1"/>
  <c r="B609" i="1" l="1"/>
  <c r="F608" i="1"/>
  <c r="D608" i="1"/>
  <c r="E608" i="1" s="1"/>
  <c r="C608" i="1"/>
  <c r="B610" i="1" l="1"/>
  <c r="F609" i="1"/>
  <c r="D609" i="1"/>
  <c r="E609" i="1" s="1"/>
  <c r="C609" i="1"/>
  <c r="B611" i="1" l="1"/>
  <c r="F610" i="1"/>
  <c r="D610" i="1"/>
  <c r="E610" i="1" s="1"/>
  <c r="C610" i="1"/>
  <c r="B612" i="1" l="1"/>
  <c r="F611" i="1"/>
  <c r="D611" i="1"/>
  <c r="E611" i="1" s="1"/>
  <c r="C611" i="1"/>
  <c r="B613" i="1" l="1"/>
  <c r="F612" i="1"/>
  <c r="D612" i="1"/>
  <c r="E612" i="1" s="1"/>
  <c r="C612" i="1"/>
  <c r="B614" i="1" l="1"/>
  <c r="F613" i="1"/>
  <c r="D613" i="1"/>
  <c r="E613" i="1" s="1"/>
  <c r="C613" i="1"/>
  <c r="B615" i="1" l="1"/>
  <c r="F614" i="1"/>
  <c r="D614" i="1"/>
  <c r="E614" i="1" s="1"/>
  <c r="C614" i="1"/>
  <c r="B616" i="1" l="1"/>
  <c r="F615" i="1"/>
  <c r="D615" i="1"/>
  <c r="E615" i="1" s="1"/>
  <c r="C615" i="1"/>
  <c r="B617" i="1" l="1"/>
  <c r="F616" i="1"/>
  <c r="D616" i="1"/>
  <c r="E616" i="1" s="1"/>
  <c r="C616" i="1"/>
  <c r="B618" i="1" l="1"/>
  <c r="F617" i="1"/>
  <c r="D617" i="1"/>
  <c r="E617" i="1" s="1"/>
  <c r="C617" i="1"/>
  <c r="B619" i="1" l="1"/>
  <c r="F618" i="1"/>
  <c r="D618" i="1"/>
  <c r="E618" i="1" s="1"/>
  <c r="C618" i="1"/>
  <c r="B620" i="1" l="1"/>
  <c r="F619" i="1"/>
  <c r="D619" i="1"/>
  <c r="E619" i="1" s="1"/>
  <c r="C619" i="1"/>
  <c r="B621" i="1" l="1"/>
  <c r="F620" i="1"/>
  <c r="D620" i="1"/>
  <c r="E620" i="1" s="1"/>
  <c r="C620" i="1"/>
  <c r="B622" i="1" l="1"/>
  <c r="F621" i="1"/>
  <c r="D621" i="1"/>
  <c r="E621" i="1" s="1"/>
  <c r="C621" i="1"/>
  <c r="B623" i="1" l="1"/>
  <c r="F622" i="1"/>
  <c r="D622" i="1"/>
  <c r="E622" i="1" s="1"/>
  <c r="C622" i="1"/>
  <c r="B624" i="1" l="1"/>
  <c r="F623" i="1"/>
  <c r="D623" i="1"/>
  <c r="E623" i="1" s="1"/>
  <c r="C623" i="1"/>
  <c r="B625" i="1" l="1"/>
  <c r="F624" i="1"/>
  <c r="D624" i="1"/>
  <c r="E624" i="1" s="1"/>
  <c r="C624" i="1"/>
  <c r="B626" i="1" l="1"/>
  <c r="F625" i="1"/>
  <c r="D625" i="1"/>
  <c r="E625" i="1" s="1"/>
  <c r="C625" i="1"/>
  <c r="B627" i="1" l="1"/>
  <c r="F626" i="1"/>
  <c r="D626" i="1"/>
  <c r="E626" i="1" s="1"/>
  <c r="C626" i="1"/>
  <c r="B628" i="1" l="1"/>
  <c r="F627" i="1"/>
  <c r="D627" i="1"/>
  <c r="E627" i="1" s="1"/>
  <c r="C627" i="1"/>
  <c r="B629" i="1" l="1"/>
  <c r="F628" i="1"/>
  <c r="D628" i="1"/>
  <c r="E628" i="1" s="1"/>
  <c r="C628" i="1"/>
  <c r="B630" i="1" l="1"/>
  <c r="F629" i="1"/>
  <c r="D629" i="1"/>
  <c r="E629" i="1" s="1"/>
  <c r="C629" i="1"/>
  <c r="B631" i="1" l="1"/>
  <c r="F630" i="1"/>
  <c r="D630" i="1"/>
  <c r="E630" i="1" s="1"/>
  <c r="C630" i="1"/>
  <c r="B632" i="1" l="1"/>
  <c r="F631" i="1"/>
  <c r="D631" i="1"/>
  <c r="E631" i="1" s="1"/>
  <c r="C631" i="1"/>
  <c r="B633" i="1" l="1"/>
  <c r="F632" i="1"/>
  <c r="D632" i="1"/>
  <c r="E632" i="1" s="1"/>
  <c r="C632" i="1"/>
  <c r="B634" i="1" l="1"/>
  <c r="F633" i="1"/>
  <c r="D633" i="1"/>
  <c r="E633" i="1" s="1"/>
  <c r="C633" i="1"/>
  <c r="B635" i="1" l="1"/>
  <c r="F634" i="1"/>
  <c r="D634" i="1"/>
  <c r="E634" i="1" s="1"/>
  <c r="C634" i="1"/>
  <c r="B636" i="1" l="1"/>
  <c r="F635" i="1"/>
  <c r="D635" i="1"/>
  <c r="E635" i="1" s="1"/>
  <c r="C635" i="1"/>
  <c r="B637" i="1" l="1"/>
  <c r="F636" i="1"/>
  <c r="D636" i="1"/>
  <c r="E636" i="1" s="1"/>
  <c r="C636" i="1"/>
  <c r="B638" i="1" l="1"/>
  <c r="F637" i="1"/>
  <c r="D637" i="1"/>
  <c r="E637" i="1" s="1"/>
  <c r="C637" i="1"/>
  <c r="B639" i="1" l="1"/>
  <c r="F638" i="1"/>
  <c r="D638" i="1"/>
  <c r="E638" i="1" s="1"/>
  <c r="C638" i="1"/>
  <c r="B640" i="1" l="1"/>
  <c r="F639" i="1"/>
  <c r="D639" i="1"/>
  <c r="E639" i="1" s="1"/>
  <c r="C639" i="1"/>
  <c r="B641" i="1" l="1"/>
  <c r="F640" i="1"/>
  <c r="D640" i="1"/>
  <c r="E640" i="1" s="1"/>
  <c r="C640" i="1"/>
  <c r="B642" i="1" l="1"/>
  <c r="F641" i="1"/>
  <c r="D641" i="1"/>
  <c r="E641" i="1" s="1"/>
  <c r="C641" i="1"/>
  <c r="B643" i="1" l="1"/>
  <c r="F642" i="1"/>
  <c r="D642" i="1"/>
  <c r="E642" i="1" s="1"/>
  <c r="C642" i="1"/>
  <c r="B644" i="1" l="1"/>
  <c r="F643" i="1"/>
  <c r="D643" i="1"/>
  <c r="E643" i="1" s="1"/>
  <c r="C643" i="1"/>
  <c r="B645" i="1" l="1"/>
  <c r="F644" i="1"/>
  <c r="D644" i="1"/>
  <c r="E644" i="1" s="1"/>
  <c r="C644" i="1"/>
  <c r="B646" i="1" l="1"/>
  <c r="F645" i="1"/>
  <c r="D645" i="1"/>
  <c r="E645" i="1" s="1"/>
  <c r="C645" i="1"/>
  <c r="B647" i="1" l="1"/>
  <c r="F646" i="1"/>
  <c r="D646" i="1"/>
  <c r="E646" i="1" s="1"/>
  <c r="C646" i="1"/>
  <c r="B648" i="1" l="1"/>
  <c r="F647" i="1"/>
  <c r="D647" i="1"/>
  <c r="E647" i="1" s="1"/>
  <c r="C647" i="1"/>
  <c r="B649" i="1" l="1"/>
  <c r="F648" i="1"/>
  <c r="D648" i="1"/>
  <c r="E648" i="1" s="1"/>
  <c r="C648" i="1"/>
  <c r="B650" i="1" l="1"/>
  <c r="F649" i="1"/>
  <c r="D649" i="1"/>
  <c r="E649" i="1" s="1"/>
  <c r="C649" i="1"/>
  <c r="B651" i="1" l="1"/>
  <c r="F650" i="1"/>
  <c r="D650" i="1"/>
  <c r="E650" i="1" s="1"/>
  <c r="C650" i="1"/>
  <c r="B652" i="1" l="1"/>
  <c r="F651" i="1"/>
  <c r="D651" i="1"/>
  <c r="E651" i="1" s="1"/>
  <c r="C651" i="1"/>
  <c r="B653" i="1" l="1"/>
  <c r="F652" i="1"/>
  <c r="D652" i="1"/>
  <c r="E652" i="1" s="1"/>
  <c r="C652" i="1"/>
  <c r="B654" i="1" l="1"/>
  <c r="F653" i="1"/>
  <c r="D653" i="1"/>
  <c r="E653" i="1" s="1"/>
  <c r="C653" i="1"/>
  <c r="B655" i="1" l="1"/>
  <c r="F654" i="1"/>
  <c r="D654" i="1"/>
  <c r="E654" i="1" s="1"/>
  <c r="C654" i="1"/>
  <c r="B656" i="1" l="1"/>
  <c r="F655" i="1"/>
  <c r="D655" i="1"/>
  <c r="E655" i="1" s="1"/>
  <c r="C655" i="1"/>
  <c r="B657" i="1" l="1"/>
  <c r="F656" i="1"/>
  <c r="D656" i="1"/>
  <c r="E656" i="1" s="1"/>
  <c r="C656" i="1"/>
  <c r="B658" i="1" l="1"/>
  <c r="F657" i="1"/>
  <c r="D657" i="1"/>
  <c r="E657" i="1" s="1"/>
  <c r="C657" i="1"/>
  <c r="B659" i="1" l="1"/>
  <c r="F658" i="1"/>
  <c r="D658" i="1"/>
  <c r="E658" i="1" s="1"/>
  <c r="C658" i="1"/>
  <c r="B660" i="1" l="1"/>
  <c r="F659" i="1"/>
  <c r="D659" i="1"/>
  <c r="E659" i="1" s="1"/>
  <c r="C659" i="1"/>
  <c r="B661" i="1" l="1"/>
  <c r="F660" i="1"/>
  <c r="D660" i="1"/>
  <c r="E660" i="1" s="1"/>
  <c r="C660" i="1"/>
  <c r="B662" i="1" l="1"/>
  <c r="F661" i="1"/>
  <c r="D661" i="1"/>
  <c r="E661" i="1" s="1"/>
  <c r="C661" i="1"/>
  <c r="B663" i="1" l="1"/>
  <c r="F662" i="1"/>
  <c r="D662" i="1"/>
  <c r="E662" i="1" s="1"/>
  <c r="C662" i="1"/>
  <c r="B664" i="1" l="1"/>
  <c r="F663" i="1"/>
  <c r="D663" i="1"/>
  <c r="E663" i="1" s="1"/>
  <c r="C663" i="1"/>
  <c r="B665" i="1" l="1"/>
  <c r="F664" i="1"/>
  <c r="D664" i="1"/>
  <c r="E664" i="1" s="1"/>
  <c r="C664" i="1"/>
  <c r="B666" i="1" l="1"/>
  <c r="F665" i="1"/>
  <c r="D665" i="1"/>
  <c r="E665" i="1" s="1"/>
  <c r="C665" i="1"/>
  <c r="B667" i="1" l="1"/>
  <c r="F666" i="1"/>
  <c r="D666" i="1"/>
  <c r="E666" i="1" s="1"/>
  <c r="C666" i="1"/>
  <c r="B668" i="1" l="1"/>
  <c r="F667" i="1"/>
  <c r="D667" i="1"/>
  <c r="E667" i="1" s="1"/>
  <c r="C667" i="1"/>
  <c r="B669" i="1" l="1"/>
  <c r="F668" i="1"/>
  <c r="D668" i="1"/>
  <c r="E668" i="1" s="1"/>
  <c r="C668" i="1"/>
  <c r="B670" i="1" l="1"/>
  <c r="F669" i="1"/>
  <c r="D669" i="1"/>
  <c r="E669" i="1" s="1"/>
  <c r="C669" i="1"/>
  <c r="B671" i="1" l="1"/>
  <c r="F670" i="1"/>
  <c r="D670" i="1"/>
  <c r="E670" i="1" s="1"/>
  <c r="C670" i="1"/>
  <c r="B672" i="1" l="1"/>
  <c r="F671" i="1"/>
  <c r="D671" i="1"/>
  <c r="E671" i="1" s="1"/>
  <c r="C671" i="1"/>
  <c r="B673" i="1" l="1"/>
  <c r="F672" i="1"/>
  <c r="D672" i="1"/>
  <c r="E672" i="1" s="1"/>
  <c r="C672" i="1"/>
  <c r="B674" i="1" l="1"/>
  <c r="F673" i="1"/>
  <c r="D673" i="1"/>
  <c r="E673" i="1" s="1"/>
  <c r="C673" i="1"/>
  <c r="B675" i="1" l="1"/>
  <c r="F674" i="1"/>
  <c r="D674" i="1"/>
  <c r="E674" i="1" s="1"/>
  <c r="C674" i="1"/>
  <c r="B676" i="1" l="1"/>
  <c r="F675" i="1"/>
  <c r="D675" i="1"/>
  <c r="E675" i="1" s="1"/>
  <c r="C675" i="1"/>
  <c r="B677" i="1" l="1"/>
  <c r="F676" i="1"/>
  <c r="D676" i="1"/>
  <c r="E676" i="1" s="1"/>
  <c r="C676" i="1"/>
  <c r="B678" i="1" l="1"/>
  <c r="F677" i="1"/>
  <c r="D677" i="1"/>
  <c r="E677" i="1" s="1"/>
  <c r="C677" i="1"/>
  <c r="B679" i="1" l="1"/>
  <c r="F678" i="1"/>
  <c r="D678" i="1"/>
  <c r="E678" i="1" s="1"/>
  <c r="C678" i="1"/>
  <c r="B680" i="1" l="1"/>
  <c r="F679" i="1"/>
  <c r="D679" i="1"/>
  <c r="E679" i="1" s="1"/>
  <c r="C679" i="1"/>
  <c r="B681" i="1" l="1"/>
  <c r="F680" i="1"/>
  <c r="D680" i="1"/>
  <c r="E680" i="1" s="1"/>
  <c r="C680" i="1"/>
  <c r="B682" i="1" l="1"/>
  <c r="F681" i="1"/>
  <c r="D681" i="1"/>
  <c r="E681" i="1" s="1"/>
  <c r="C681" i="1"/>
  <c r="B683" i="1" l="1"/>
  <c r="F682" i="1"/>
  <c r="D682" i="1"/>
  <c r="E682" i="1" s="1"/>
  <c r="C682" i="1"/>
  <c r="B684" i="1" l="1"/>
  <c r="F683" i="1"/>
  <c r="D683" i="1"/>
  <c r="E683" i="1" s="1"/>
  <c r="C683" i="1"/>
  <c r="B685" i="1" l="1"/>
  <c r="F684" i="1"/>
  <c r="D684" i="1"/>
  <c r="E684" i="1" s="1"/>
  <c r="C684" i="1"/>
  <c r="B686" i="1" l="1"/>
  <c r="F685" i="1"/>
  <c r="D685" i="1"/>
  <c r="E685" i="1" s="1"/>
  <c r="C685" i="1"/>
  <c r="B687" i="1" l="1"/>
  <c r="F686" i="1"/>
  <c r="D686" i="1"/>
  <c r="E686" i="1" s="1"/>
  <c r="C686" i="1"/>
  <c r="B688" i="1" l="1"/>
  <c r="F687" i="1"/>
  <c r="D687" i="1"/>
  <c r="E687" i="1" s="1"/>
  <c r="C687" i="1"/>
  <c r="B689" i="1" l="1"/>
  <c r="F688" i="1"/>
  <c r="D688" i="1"/>
  <c r="E688" i="1" s="1"/>
  <c r="C688" i="1"/>
  <c r="B690" i="1" l="1"/>
  <c r="F689" i="1"/>
  <c r="D689" i="1"/>
  <c r="E689" i="1" s="1"/>
  <c r="C689" i="1"/>
  <c r="B691" i="1" l="1"/>
  <c r="F690" i="1"/>
  <c r="D690" i="1"/>
  <c r="E690" i="1" s="1"/>
  <c r="C690" i="1"/>
  <c r="B692" i="1" l="1"/>
  <c r="F691" i="1"/>
  <c r="D691" i="1"/>
  <c r="E691" i="1" s="1"/>
  <c r="C691" i="1"/>
  <c r="B693" i="1" l="1"/>
  <c r="F692" i="1"/>
  <c r="D692" i="1"/>
  <c r="E692" i="1" s="1"/>
  <c r="C692" i="1"/>
  <c r="B694" i="1" l="1"/>
  <c r="F693" i="1"/>
  <c r="D693" i="1"/>
  <c r="E693" i="1" s="1"/>
  <c r="C693" i="1"/>
  <c r="B695" i="1" l="1"/>
  <c r="F694" i="1"/>
  <c r="D694" i="1"/>
  <c r="E694" i="1" s="1"/>
  <c r="C694" i="1"/>
  <c r="B696" i="1" l="1"/>
  <c r="F695" i="1"/>
  <c r="D695" i="1"/>
  <c r="E695" i="1" s="1"/>
  <c r="C695" i="1"/>
  <c r="B697" i="1" l="1"/>
  <c r="F696" i="1"/>
  <c r="D696" i="1"/>
  <c r="E696" i="1" s="1"/>
  <c r="C696" i="1"/>
  <c r="B698" i="1" l="1"/>
  <c r="F697" i="1"/>
  <c r="D697" i="1"/>
  <c r="E697" i="1" s="1"/>
  <c r="C697" i="1"/>
  <c r="B699" i="1" l="1"/>
  <c r="F698" i="1"/>
  <c r="D698" i="1"/>
  <c r="E698" i="1" s="1"/>
  <c r="C698" i="1"/>
  <c r="B700" i="1" l="1"/>
  <c r="F699" i="1"/>
  <c r="D699" i="1"/>
  <c r="E699" i="1" s="1"/>
  <c r="C699" i="1"/>
  <c r="B701" i="1" l="1"/>
  <c r="F700" i="1"/>
  <c r="D700" i="1"/>
  <c r="E700" i="1" s="1"/>
  <c r="C700" i="1"/>
  <c r="B702" i="1" l="1"/>
  <c r="F701" i="1"/>
  <c r="D701" i="1"/>
  <c r="E701" i="1" s="1"/>
  <c r="C701" i="1"/>
  <c r="B703" i="1" l="1"/>
  <c r="F702" i="1"/>
  <c r="D702" i="1"/>
  <c r="E702" i="1" s="1"/>
  <c r="C702" i="1"/>
  <c r="B704" i="1" l="1"/>
  <c r="F703" i="1"/>
  <c r="D703" i="1"/>
  <c r="E703" i="1" s="1"/>
  <c r="C703" i="1"/>
  <c r="B705" i="1" l="1"/>
  <c r="F704" i="1"/>
  <c r="D704" i="1"/>
  <c r="E704" i="1" s="1"/>
  <c r="C704" i="1"/>
  <c r="B706" i="1" l="1"/>
  <c r="F705" i="1"/>
  <c r="D705" i="1"/>
  <c r="E705" i="1" s="1"/>
  <c r="C705" i="1"/>
  <c r="B707" i="1" l="1"/>
  <c r="F706" i="1"/>
  <c r="D706" i="1"/>
  <c r="E706" i="1" s="1"/>
  <c r="C706" i="1"/>
  <c r="B708" i="1" l="1"/>
  <c r="F707" i="1"/>
  <c r="D707" i="1"/>
  <c r="E707" i="1" s="1"/>
  <c r="C707" i="1"/>
  <c r="B709" i="1" l="1"/>
  <c r="F708" i="1"/>
  <c r="D708" i="1"/>
  <c r="E708" i="1" s="1"/>
  <c r="C708" i="1"/>
  <c r="B710" i="1" l="1"/>
  <c r="F709" i="1"/>
  <c r="D709" i="1"/>
  <c r="E709" i="1" s="1"/>
  <c r="C709" i="1"/>
  <c r="B711" i="1" l="1"/>
  <c r="F710" i="1"/>
  <c r="D710" i="1"/>
  <c r="E710" i="1" s="1"/>
  <c r="C710" i="1"/>
  <c r="B712" i="1" l="1"/>
  <c r="F711" i="1"/>
  <c r="D711" i="1"/>
  <c r="E711" i="1" s="1"/>
  <c r="C711" i="1"/>
  <c r="B713" i="1" l="1"/>
  <c r="F712" i="1"/>
  <c r="D712" i="1"/>
  <c r="E712" i="1" s="1"/>
  <c r="C712" i="1"/>
  <c r="B714" i="1" l="1"/>
  <c r="F713" i="1"/>
  <c r="D713" i="1"/>
  <c r="E713" i="1" s="1"/>
  <c r="C713" i="1"/>
  <c r="B715" i="1" l="1"/>
  <c r="F714" i="1"/>
  <c r="D714" i="1"/>
  <c r="E714" i="1" s="1"/>
  <c r="C714" i="1"/>
  <c r="B716" i="1" l="1"/>
  <c r="F715" i="1"/>
  <c r="D715" i="1"/>
  <c r="E715" i="1" s="1"/>
  <c r="C715" i="1"/>
  <c r="B717" i="1" l="1"/>
  <c r="F716" i="1"/>
  <c r="D716" i="1"/>
  <c r="E716" i="1" s="1"/>
  <c r="C716" i="1"/>
  <c r="B718" i="1" l="1"/>
  <c r="F717" i="1"/>
  <c r="D717" i="1"/>
  <c r="E717" i="1" s="1"/>
  <c r="C717" i="1"/>
  <c r="B719" i="1" l="1"/>
  <c r="F718" i="1"/>
  <c r="D718" i="1"/>
  <c r="E718" i="1" s="1"/>
  <c r="C718" i="1"/>
  <c r="B720" i="1" l="1"/>
  <c r="F719" i="1"/>
  <c r="D719" i="1"/>
  <c r="E719" i="1" s="1"/>
  <c r="C719" i="1"/>
  <c r="B721" i="1" l="1"/>
  <c r="F720" i="1"/>
  <c r="D720" i="1"/>
  <c r="E720" i="1" s="1"/>
  <c r="C720" i="1"/>
  <c r="B722" i="1" l="1"/>
  <c r="F721" i="1"/>
  <c r="D721" i="1"/>
  <c r="E721" i="1" s="1"/>
  <c r="C721" i="1"/>
  <c r="B723" i="1" l="1"/>
  <c r="F722" i="1"/>
  <c r="D722" i="1"/>
  <c r="E722" i="1" s="1"/>
  <c r="C722" i="1"/>
  <c r="B724" i="1" l="1"/>
  <c r="F723" i="1"/>
  <c r="D723" i="1"/>
  <c r="E723" i="1" s="1"/>
  <c r="C723" i="1"/>
  <c r="B725" i="1" l="1"/>
  <c r="F724" i="1"/>
  <c r="D724" i="1"/>
  <c r="E724" i="1" s="1"/>
  <c r="C724" i="1"/>
  <c r="B726" i="1" l="1"/>
  <c r="F725" i="1"/>
  <c r="D725" i="1"/>
  <c r="E725" i="1" s="1"/>
  <c r="C725" i="1"/>
  <c r="B727" i="1" l="1"/>
  <c r="F726" i="1"/>
  <c r="D726" i="1"/>
  <c r="E726" i="1" s="1"/>
  <c r="C726" i="1"/>
  <c r="B728" i="1" l="1"/>
  <c r="F727" i="1"/>
  <c r="D727" i="1"/>
  <c r="E727" i="1" s="1"/>
  <c r="C727" i="1"/>
  <c r="B729" i="1" l="1"/>
  <c r="F728" i="1"/>
  <c r="D728" i="1"/>
  <c r="E728" i="1" s="1"/>
  <c r="C728" i="1"/>
  <c r="B730" i="1" l="1"/>
  <c r="F729" i="1"/>
  <c r="D729" i="1"/>
  <c r="E729" i="1" s="1"/>
  <c r="C729" i="1"/>
  <c r="B731" i="1" l="1"/>
  <c r="F730" i="1"/>
  <c r="D730" i="1"/>
  <c r="E730" i="1" s="1"/>
  <c r="C730" i="1"/>
  <c r="B732" i="1" l="1"/>
  <c r="F731" i="1"/>
  <c r="D731" i="1"/>
  <c r="E731" i="1" s="1"/>
  <c r="C731" i="1"/>
  <c r="B733" i="1" l="1"/>
  <c r="F732" i="1"/>
  <c r="D732" i="1"/>
  <c r="E732" i="1" s="1"/>
  <c r="C732" i="1"/>
  <c r="B734" i="1" l="1"/>
  <c r="F733" i="1"/>
  <c r="D733" i="1"/>
  <c r="E733" i="1" s="1"/>
  <c r="C733" i="1"/>
  <c r="B735" i="1" l="1"/>
  <c r="F734" i="1"/>
  <c r="D734" i="1"/>
  <c r="E734" i="1" s="1"/>
  <c r="C734" i="1"/>
  <c r="B736" i="1" l="1"/>
  <c r="F735" i="1"/>
  <c r="D735" i="1"/>
  <c r="E735" i="1" s="1"/>
  <c r="C735" i="1"/>
  <c r="B737" i="1" l="1"/>
  <c r="F736" i="1"/>
  <c r="D736" i="1"/>
  <c r="E736" i="1" s="1"/>
  <c r="C736" i="1"/>
  <c r="B738" i="1" l="1"/>
  <c r="F737" i="1"/>
  <c r="D737" i="1"/>
  <c r="E737" i="1" s="1"/>
  <c r="C737" i="1"/>
  <c r="B739" i="1" l="1"/>
  <c r="F738" i="1"/>
  <c r="D738" i="1"/>
  <c r="E738" i="1" s="1"/>
  <c r="C738" i="1"/>
  <c r="B740" i="1" l="1"/>
  <c r="F739" i="1"/>
  <c r="D739" i="1"/>
  <c r="E739" i="1" s="1"/>
  <c r="C739" i="1"/>
  <c r="B741" i="1" l="1"/>
  <c r="F740" i="1"/>
  <c r="D740" i="1"/>
  <c r="E740" i="1" s="1"/>
  <c r="C740" i="1"/>
  <c r="B742" i="1" l="1"/>
  <c r="F741" i="1"/>
  <c r="D741" i="1"/>
  <c r="E741" i="1" s="1"/>
  <c r="C741" i="1"/>
  <c r="B743" i="1" l="1"/>
  <c r="F742" i="1"/>
  <c r="D742" i="1"/>
  <c r="E742" i="1" s="1"/>
  <c r="C742" i="1"/>
  <c r="B744" i="1" l="1"/>
  <c r="F743" i="1"/>
  <c r="D743" i="1"/>
  <c r="E743" i="1" s="1"/>
  <c r="C743" i="1"/>
  <c r="B745" i="1" l="1"/>
  <c r="F744" i="1"/>
  <c r="D744" i="1"/>
  <c r="E744" i="1" s="1"/>
  <c r="C744" i="1"/>
  <c r="B746" i="1" l="1"/>
  <c r="F745" i="1"/>
  <c r="D745" i="1"/>
  <c r="E745" i="1" s="1"/>
  <c r="C745" i="1"/>
  <c r="B747" i="1" l="1"/>
  <c r="F746" i="1"/>
  <c r="D746" i="1"/>
  <c r="E746" i="1" s="1"/>
  <c r="C746" i="1"/>
  <c r="B748" i="1" l="1"/>
  <c r="F747" i="1"/>
  <c r="D747" i="1"/>
  <c r="E747" i="1" s="1"/>
  <c r="C747" i="1"/>
  <c r="B749" i="1" l="1"/>
  <c r="F748" i="1"/>
  <c r="D748" i="1"/>
  <c r="E748" i="1" s="1"/>
  <c r="C748" i="1"/>
  <c r="B750" i="1" l="1"/>
  <c r="F749" i="1"/>
  <c r="D749" i="1"/>
  <c r="E749" i="1" s="1"/>
  <c r="C749" i="1"/>
  <c r="B751" i="1" l="1"/>
  <c r="F750" i="1"/>
  <c r="D750" i="1"/>
  <c r="E750" i="1" s="1"/>
  <c r="C750" i="1"/>
  <c r="B752" i="1" l="1"/>
  <c r="F751" i="1"/>
  <c r="D751" i="1"/>
  <c r="E751" i="1" s="1"/>
  <c r="C751" i="1"/>
  <c r="B753" i="1" l="1"/>
  <c r="F752" i="1"/>
  <c r="D752" i="1"/>
  <c r="E752" i="1" s="1"/>
  <c r="C752" i="1"/>
  <c r="B754" i="1" l="1"/>
  <c r="F753" i="1"/>
  <c r="D753" i="1"/>
  <c r="E753" i="1" s="1"/>
  <c r="C753" i="1"/>
  <c r="B755" i="1" l="1"/>
  <c r="F754" i="1"/>
  <c r="D754" i="1"/>
  <c r="E754" i="1" s="1"/>
  <c r="C754" i="1"/>
  <c r="B756" i="1" l="1"/>
  <c r="F755" i="1"/>
  <c r="D755" i="1"/>
  <c r="E755" i="1" s="1"/>
  <c r="C755" i="1"/>
  <c r="B757" i="1" l="1"/>
  <c r="F756" i="1"/>
  <c r="D756" i="1"/>
  <c r="E756" i="1" s="1"/>
  <c r="C756" i="1"/>
  <c r="B758" i="1" l="1"/>
  <c r="F757" i="1"/>
  <c r="D757" i="1"/>
  <c r="E757" i="1" s="1"/>
  <c r="C757" i="1"/>
  <c r="B759" i="1" l="1"/>
  <c r="F758" i="1"/>
  <c r="D758" i="1"/>
  <c r="E758" i="1" s="1"/>
  <c r="C758" i="1"/>
  <c r="B760" i="1" l="1"/>
  <c r="F759" i="1"/>
  <c r="D759" i="1"/>
  <c r="E759" i="1" s="1"/>
  <c r="C759" i="1"/>
  <c r="B761" i="1" l="1"/>
  <c r="F760" i="1"/>
  <c r="D760" i="1"/>
  <c r="E760" i="1" s="1"/>
  <c r="C760" i="1"/>
  <c r="B762" i="1" l="1"/>
  <c r="F761" i="1"/>
  <c r="D761" i="1"/>
  <c r="E761" i="1" s="1"/>
  <c r="C761" i="1"/>
  <c r="B763" i="1" l="1"/>
  <c r="F762" i="1"/>
  <c r="D762" i="1"/>
  <c r="E762" i="1" s="1"/>
  <c r="C762" i="1"/>
  <c r="B764" i="1" l="1"/>
  <c r="F763" i="1"/>
  <c r="D763" i="1"/>
  <c r="E763" i="1" s="1"/>
  <c r="C763" i="1"/>
  <c r="B765" i="1" l="1"/>
  <c r="F764" i="1"/>
  <c r="D764" i="1"/>
  <c r="E764" i="1" s="1"/>
  <c r="C764" i="1"/>
  <c r="B766" i="1" l="1"/>
  <c r="F765" i="1"/>
  <c r="D765" i="1"/>
  <c r="E765" i="1" s="1"/>
  <c r="C765" i="1"/>
  <c r="B767" i="1" l="1"/>
  <c r="F766" i="1"/>
  <c r="D766" i="1"/>
  <c r="E766" i="1" s="1"/>
  <c r="C766" i="1"/>
  <c r="B768" i="1" l="1"/>
  <c r="F767" i="1"/>
  <c r="D767" i="1"/>
  <c r="E767" i="1" s="1"/>
  <c r="C767" i="1"/>
  <c r="B769" i="1" l="1"/>
  <c r="F768" i="1"/>
  <c r="D768" i="1"/>
  <c r="E768" i="1" s="1"/>
  <c r="C768" i="1"/>
  <c r="B770" i="1" l="1"/>
  <c r="F769" i="1"/>
  <c r="D769" i="1"/>
  <c r="E769" i="1" s="1"/>
  <c r="C769" i="1"/>
  <c r="B771" i="1" l="1"/>
  <c r="F770" i="1"/>
  <c r="D770" i="1"/>
  <c r="E770" i="1" s="1"/>
  <c r="C770" i="1"/>
  <c r="B772" i="1" l="1"/>
  <c r="F771" i="1"/>
  <c r="D771" i="1"/>
  <c r="E771" i="1" s="1"/>
  <c r="C771" i="1"/>
  <c r="B773" i="1" l="1"/>
  <c r="F772" i="1"/>
  <c r="D772" i="1"/>
  <c r="E772" i="1" s="1"/>
  <c r="C772" i="1"/>
  <c r="B774" i="1" l="1"/>
  <c r="F773" i="1"/>
  <c r="D773" i="1"/>
  <c r="E773" i="1" s="1"/>
  <c r="C773" i="1"/>
  <c r="B775" i="1" l="1"/>
  <c r="F774" i="1"/>
  <c r="D774" i="1"/>
  <c r="E774" i="1" s="1"/>
  <c r="C774" i="1"/>
  <c r="B776" i="1" l="1"/>
  <c r="F775" i="1"/>
  <c r="D775" i="1"/>
  <c r="E775" i="1" s="1"/>
  <c r="C775" i="1"/>
  <c r="B777" i="1" l="1"/>
  <c r="F776" i="1"/>
  <c r="D776" i="1"/>
  <c r="E776" i="1" s="1"/>
  <c r="C776" i="1"/>
  <c r="B778" i="1" l="1"/>
  <c r="F777" i="1"/>
  <c r="D777" i="1"/>
  <c r="E777" i="1" s="1"/>
  <c r="C777" i="1"/>
  <c r="B779" i="1" l="1"/>
  <c r="F778" i="1"/>
  <c r="D778" i="1"/>
  <c r="E778" i="1" s="1"/>
  <c r="C778" i="1"/>
  <c r="B780" i="1" l="1"/>
  <c r="F779" i="1"/>
  <c r="D779" i="1"/>
  <c r="E779" i="1" s="1"/>
  <c r="C779" i="1"/>
  <c r="B781" i="1" l="1"/>
  <c r="F780" i="1"/>
  <c r="D780" i="1"/>
  <c r="E780" i="1" s="1"/>
  <c r="C780" i="1"/>
  <c r="B782" i="1" l="1"/>
  <c r="F781" i="1"/>
  <c r="D781" i="1"/>
  <c r="E781" i="1" s="1"/>
  <c r="C781" i="1"/>
  <c r="B783" i="1" l="1"/>
  <c r="F782" i="1"/>
  <c r="D782" i="1"/>
  <c r="E782" i="1" s="1"/>
  <c r="C782" i="1"/>
  <c r="B784" i="1" l="1"/>
  <c r="F783" i="1"/>
  <c r="D783" i="1"/>
  <c r="E783" i="1" s="1"/>
  <c r="C783" i="1"/>
  <c r="B785" i="1" l="1"/>
  <c r="F784" i="1"/>
  <c r="D784" i="1"/>
  <c r="E784" i="1" s="1"/>
  <c r="C784" i="1"/>
  <c r="B786" i="1" l="1"/>
  <c r="F785" i="1"/>
  <c r="D785" i="1"/>
  <c r="E785" i="1" s="1"/>
  <c r="C785" i="1"/>
  <c r="B787" i="1" l="1"/>
  <c r="F786" i="1"/>
  <c r="D786" i="1"/>
  <c r="E786" i="1" s="1"/>
  <c r="C786" i="1"/>
  <c r="B788" i="1" l="1"/>
  <c r="F787" i="1"/>
  <c r="D787" i="1"/>
  <c r="E787" i="1" s="1"/>
  <c r="C787" i="1"/>
  <c r="B789" i="1" l="1"/>
  <c r="F788" i="1"/>
  <c r="D788" i="1"/>
  <c r="E788" i="1" s="1"/>
  <c r="C788" i="1"/>
  <c r="B790" i="1" l="1"/>
  <c r="F789" i="1"/>
  <c r="D789" i="1"/>
  <c r="E789" i="1" s="1"/>
  <c r="C789" i="1"/>
  <c r="B791" i="1" l="1"/>
  <c r="F790" i="1"/>
  <c r="D790" i="1"/>
  <c r="E790" i="1" s="1"/>
  <c r="C790" i="1"/>
  <c r="B792" i="1" l="1"/>
  <c r="F791" i="1"/>
  <c r="D791" i="1"/>
  <c r="E791" i="1" s="1"/>
  <c r="C791" i="1"/>
  <c r="B793" i="1" l="1"/>
  <c r="F792" i="1"/>
  <c r="D792" i="1"/>
  <c r="E792" i="1" s="1"/>
  <c r="C792" i="1"/>
  <c r="B794" i="1" l="1"/>
  <c r="F793" i="1"/>
  <c r="D793" i="1"/>
  <c r="E793" i="1" s="1"/>
  <c r="C793" i="1"/>
  <c r="B795" i="1" l="1"/>
  <c r="F794" i="1"/>
  <c r="D794" i="1"/>
  <c r="E794" i="1" s="1"/>
  <c r="C794" i="1"/>
  <c r="B796" i="1" l="1"/>
  <c r="F795" i="1"/>
  <c r="D795" i="1"/>
  <c r="E795" i="1" s="1"/>
  <c r="C795" i="1"/>
  <c r="B797" i="1" l="1"/>
  <c r="F796" i="1"/>
  <c r="D796" i="1"/>
  <c r="E796" i="1" s="1"/>
  <c r="C796" i="1"/>
  <c r="B798" i="1" l="1"/>
  <c r="F797" i="1"/>
  <c r="D797" i="1"/>
  <c r="E797" i="1" s="1"/>
  <c r="C797" i="1"/>
  <c r="B799" i="1" l="1"/>
  <c r="F798" i="1"/>
  <c r="D798" i="1"/>
  <c r="E798" i="1" s="1"/>
  <c r="C798" i="1"/>
  <c r="B800" i="1" l="1"/>
  <c r="F799" i="1"/>
  <c r="D799" i="1"/>
  <c r="E799" i="1" s="1"/>
  <c r="C799" i="1"/>
  <c r="B801" i="1" l="1"/>
  <c r="F800" i="1"/>
  <c r="D800" i="1"/>
  <c r="E800" i="1" s="1"/>
  <c r="C800" i="1"/>
  <c r="B802" i="1" l="1"/>
  <c r="F801" i="1"/>
  <c r="D801" i="1"/>
  <c r="E801" i="1" s="1"/>
  <c r="C801" i="1"/>
  <c r="B803" i="1" l="1"/>
  <c r="F802" i="1"/>
  <c r="D802" i="1"/>
  <c r="E802" i="1" s="1"/>
  <c r="C802" i="1"/>
  <c r="B804" i="1" l="1"/>
  <c r="F803" i="1"/>
  <c r="D803" i="1"/>
  <c r="E803" i="1" s="1"/>
  <c r="C803" i="1"/>
  <c r="B805" i="1" l="1"/>
  <c r="F804" i="1"/>
  <c r="D804" i="1"/>
  <c r="E804" i="1" s="1"/>
  <c r="C804" i="1"/>
  <c r="B806" i="1" l="1"/>
  <c r="F805" i="1"/>
  <c r="D805" i="1"/>
  <c r="E805" i="1" s="1"/>
  <c r="C805" i="1"/>
  <c r="B807" i="1" l="1"/>
  <c r="F806" i="1"/>
  <c r="D806" i="1"/>
  <c r="E806" i="1" s="1"/>
  <c r="C806" i="1"/>
  <c r="B808" i="1" l="1"/>
  <c r="F807" i="1"/>
  <c r="D807" i="1"/>
  <c r="E807" i="1" s="1"/>
  <c r="C807" i="1"/>
  <c r="B809" i="1" l="1"/>
  <c r="F808" i="1"/>
  <c r="D808" i="1"/>
  <c r="E808" i="1" s="1"/>
  <c r="C808" i="1"/>
  <c r="B810" i="1" l="1"/>
  <c r="F809" i="1"/>
  <c r="D809" i="1"/>
  <c r="E809" i="1" s="1"/>
  <c r="C809" i="1"/>
  <c r="B811" i="1" l="1"/>
  <c r="F810" i="1"/>
  <c r="D810" i="1"/>
  <c r="E810" i="1" s="1"/>
  <c r="C810" i="1"/>
  <c r="B812" i="1" l="1"/>
  <c r="F811" i="1"/>
  <c r="D811" i="1"/>
  <c r="E811" i="1" s="1"/>
  <c r="C811" i="1"/>
  <c r="B813" i="1" l="1"/>
  <c r="F812" i="1"/>
  <c r="D812" i="1"/>
  <c r="E812" i="1" s="1"/>
  <c r="C812" i="1"/>
  <c r="B814" i="1" l="1"/>
  <c r="F813" i="1"/>
  <c r="D813" i="1"/>
  <c r="E813" i="1" s="1"/>
  <c r="C813" i="1"/>
  <c r="B815" i="1" l="1"/>
  <c r="F814" i="1"/>
  <c r="D814" i="1"/>
  <c r="E814" i="1" s="1"/>
  <c r="C814" i="1"/>
  <c r="B816" i="1" l="1"/>
  <c r="F815" i="1"/>
  <c r="D815" i="1"/>
  <c r="E815" i="1" s="1"/>
  <c r="C815" i="1"/>
  <c r="B817" i="1" l="1"/>
  <c r="F816" i="1"/>
  <c r="D816" i="1"/>
  <c r="E816" i="1" s="1"/>
  <c r="C816" i="1"/>
  <c r="B818" i="1" l="1"/>
  <c r="F817" i="1"/>
  <c r="D817" i="1"/>
  <c r="E817" i="1" s="1"/>
  <c r="C817" i="1"/>
  <c r="B819" i="1" l="1"/>
  <c r="F818" i="1"/>
  <c r="D818" i="1"/>
  <c r="E818" i="1" s="1"/>
  <c r="C818" i="1"/>
  <c r="B820" i="1" l="1"/>
  <c r="F819" i="1"/>
  <c r="D819" i="1"/>
  <c r="E819" i="1" s="1"/>
  <c r="C819" i="1"/>
  <c r="B821" i="1" l="1"/>
  <c r="F820" i="1"/>
  <c r="D820" i="1"/>
  <c r="E820" i="1" s="1"/>
  <c r="C820" i="1"/>
  <c r="B822" i="1" l="1"/>
  <c r="F821" i="1"/>
  <c r="D821" i="1"/>
  <c r="E821" i="1" s="1"/>
  <c r="C821" i="1"/>
  <c r="B823" i="1" l="1"/>
  <c r="F822" i="1"/>
  <c r="D822" i="1"/>
  <c r="E822" i="1" s="1"/>
  <c r="C822" i="1"/>
  <c r="B824" i="1" l="1"/>
  <c r="F823" i="1"/>
  <c r="D823" i="1"/>
  <c r="E823" i="1" s="1"/>
  <c r="C823" i="1"/>
  <c r="B825" i="1" l="1"/>
  <c r="F824" i="1"/>
  <c r="D824" i="1"/>
  <c r="E824" i="1" s="1"/>
  <c r="C824" i="1"/>
  <c r="B826" i="1" l="1"/>
  <c r="F825" i="1"/>
  <c r="D825" i="1"/>
  <c r="E825" i="1" s="1"/>
  <c r="C825" i="1"/>
  <c r="B827" i="1" l="1"/>
  <c r="F826" i="1"/>
  <c r="D826" i="1"/>
  <c r="E826" i="1" s="1"/>
  <c r="C826" i="1"/>
  <c r="B828" i="1" l="1"/>
  <c r="F827" i="1"/>
  <c r="D827" i="1"/>
  <c r="E827" i="1" s="1"/>
  <c r="C827" i="1"/>
  <c r="B829" i="1" l="1"/>
  <c r="F828" i="1"/>
  <c r="D828" i="1"/>
  <c r="E828" i="1" s="1"/>
  <c r="C828" i="1"/>
  <c r="B830" i="1" l="1"/>
  <c r="F829" i="1"/>
  <c r="D829" i="1"/>
  <c r="E829" i="1" s="1"/>
  <c r="C829" i="1"/>
  <c r="B831" i="1" l="1"/>
  <c r="F830" i="1"/>
  <c r="D830" i="1"/>
  <c r="E830" i="1" s="1"/>
  <c r="C830" i="1"/>
  <c r="B832" i="1" l="1"/>
  <c r="F831" i="1"/>
  <c r="D831" i="1"/>
  <c r="E831" i="1" s="1"/>
  <c r="C831" i="1"/>
  <c r="B833" i="1" l="1"/>
  <c r="F832" i="1"/>
  <c r="D832" i="1"/>
  <c r="E832" i="1" s="1"/>
  <c r="C832" i="1"/>
  <c r="B834" i="1" l="1"/>
  <c r="F833" i="1"/>
  <c r="D833" i="1"/>
  <c r="E833" i="1" s="1"/>
  <c r="C833" i="1"/>
  <c r="B835" i="1" l="1"/>
  <c r="F834" i="1"/>
  <c r="D834" i="1"/>
  <c r="E834" i="1" s="1"/>
  <c r="C834" i="1"/>
  <c r="B836" i="1" l="1"/>
  <c r="F835" i="1"/>
  <c r="D835" i="1"/>
  <c r="E835" i="1" s="1"/>
  <c r="C835" i="1"/>
  <c r="B837" i="1" l="1"/>
  <c r="F836" i="1"/>
  <c r="D836" i="1"/>
  <c r="E836" i="1" s="1"/>
  <c r="C836" i="1"/>
  <c r="B838" i="1" l="1"/>
  <c r="F837" i="1"/>
  <c r="D837" i="1"/>
  <c r="E837" i="1" s="1"/>
  <c r="C837" i="1"/>
  <c r="B839" i="1" l="1"/>
  <c r="F838" i="1"/>
  <c r="D838" i="1"/>
  <c r="E838" i="1" s="1"/>
  <c r="C838" i="1"/>
  <c r="B840" i="1" l="1"/>
  <c r="F839" i="1"/>
  <c r="D839" i="1"/>
  <c r="E839" i="1" s="1"/>
  <c r="C839" i="1"/>
  <c r="B841" i="1" l="1"/>
  <c r="F840" i="1"/>
  <c r="D840" i="1"/>
  <c r="E840" i="1" s="1"/>
  <c r="C840" i="1"/>
  <c r="B842" i="1" l="1"/>
  <c r="F841" i="1"/>
  <c r="D841" i="1"/>
  <c r="E841" i="1" s="1"/>
  <c r="C841" i="1"/>
  <c r="B843" i="1" l="1"/>
  <c r="F842" i="1"/>
  <c r="D842" i="1"/>
  <c r="E842" i="1" s="1"/>
  <c r="C842" i="1"/>
  <c r="B844" i="1" l="1"/>
  <c r="F843" i="1"/>
  <c r="D843" i="1"/>
  <c r="E843" i="1" s="1"/>
  <c r="C843" i="1"/>
  <c r="B845" i="1" l="1"/>
  <c r="F844" i="1"/>
  <c r="D844" i="1"/>
  <c r="E844" i="1" s="1"/>
  <c r="C844" i="1"/>
  <c r="B846" i="1" l="1"/>
  <c r="F845" i="1"/>
  <c r="D845" i="1"/>
  <c r="E845" i="1" s="1"/>
  <c r="C845" i="1"/>
  <c r="B847" i="1" l="1"/>
  <c r="F846" i="1"/>
  <c r="D846" i="1"/>
  <c r="E846" i="1" s="1"/>
  <c r="C846" i="1"/>
  <c r="B848" i="1" l="1"/>
  <c r="F847" i="1"/>
  <c r="D847" i="1"/>
  <c r="E847" i="1" s="1"/>
  <c r="C847" i="1"/>
  <c r="B849" i="1" l="1"/>
  <c r="F848" i="1"/>
  <c r="D848" i="1"/>
  <c r="E848" i="1" s="1"/>
  <c r="C848" i="1"/>
  <c r="B850" i="1" l="1"/>
  <c r="F849" i="1"/>
  <c r="D849" i="1"/>
  <c r="E849" i="1" s="1"/>
  <c r="C849" i="1"/>
  <c r="B851" i="1" l="1"/>
  <c r="F850" i="1"/>
  <c r="D850" i="1"/>
  <c r="E850" i="1" s="1"/>
  <c r="C850" i="1"/>
  <c r="B852" i="1" l="1"/>
  <c r="F851" i="1"/>
  <c r="D851" i="1"/>
  <c r="E851" i="1" s="1"/>
  <c r="C851" i="1"/>
  <c r="B853" i="1" l="1"/>
  <c r="F852" i="1"/>
  <c r="D852" i="1"/>
  <c r="E852" i="1" s="1"/>
  <c r="C852" i="1"/>
  <c r="B854" i="1" l="1"/>
  <c r="F853" i="1"/>
  <c r="D853" i="1"/>
  <c r="E853" i="1" s="1"/>
  <c r="C853" i="1"/>
  <c r="B855" i="1" l="1"/>
  <c r="F854" i="1"/>
  <c r="D854" i="1"/>
  <c r="E854" i="1" s="1"/>
  <c r="C854" i="1"/>
  <c r="B856" i="1" l="1"/>
  <c r="F855" i="1"/>
  <c r="D855" i="1"/>
  <c r="E855" i="1" s="1"/>
  <c r="C855" i="1"/>
  <c r="B857" i="1" l="1"/>
  <c r="F856" i="1"/>
  <c r="D856" i="1"/>
  <c r="E856" i="1" s="1"/>
  <c r="C856" i="1"/>
  <c r="B858" i="1" l="1"/>
  <c r="F857" i="1"/>
  <c r="D857" i="1"/>
  <c r="E857" i="1" s="1"/>
  <c r="C857" i="1"/>
  <c r="B859" i="1" l="1"/>
  <c r="F858" i="1"/>
  <c r="D858" i="1"/>
  <c r="E858" i="1" s="1"/>
  <c r="C858" i="1"/>
  <c r="B860" i="1" l="1"/>
  <c r="F859" i="1"/>
  <c r="D859" i="1"/>
  <c r="E859" i="1" s="1"/>
  <c r="C859" i="1"/>
  <c r="B861" i="1" l="1"/>
  <c r="F860" i="1"/>
  <c r="D860" i="1"/>
  <c r="E860" i="1" s="1"/>
  <c r="C860" i="1"/>
  <c r="B862" i="1" l="1"/>
  <c r="F861" i="1"/>
  <c r="D861" i="1"/>
  <c r="E861" i="1" s="1"/>
  <c r="C861" i="1"/>
  <c r="B863" i="1" l="1"/>
  <c r="F862" i="1"/>
  <c r="D862" i="1"/>
  <c r="E862" i="1" s="1"/>
  <c r="C862" i="1"/>
  <c r="B864" i="1" l="1"/>
  <c r="F863" i="1"/>
  <c r="D863" i="1"/>
  <c r="E863" i="1" s="1"/>
  <c r="C863" i="1"/>
  <c r="B865" i="1" l="1"/>
  <c r="F864" i="1"/>
  <c r="D864" i="1"/>
  <c r="E864" i="1" s="1"/>
  <c r="C864" i="1"/>
  <c r="B866" i="1" l="1"/>
  <c r="F865" i="1"/>
  <c r="D865" i="1"/>
  <c r="E865" i="1" s="1"/>
  <c r="C865" i="1"/>
  <c r="B867" i="1" l="1"/>
  <c r="F866" i="1"/>
  <c r="D866" i="1"/>
  <c r="E866" i="1" s="1"/>
  <c r="C866" i="1"/>
  <c r="B868" i="1" l="1"/>
  <c r="F867" i="1"/>
  <c r="D867" i="1"/>
  <c r="E867" i="1" s="1"/>
  <c r="C867" i="1"/>
  <c r="B869" i="1" l="1"/>
  <c r="F868" i="1"/>
  <c r="D868" i="1"/>
  <c r="E868" i="1" s="1"/>
  <c r="C868" i="1"/>
  <c r="B870" i="1" l="1"/>
  <c r="F869" i="1"/>
  <c r="D869" i="1"/>
  <c r="E869" i="1" s="1"/>
  <c r="C869" i="1"/>
  <c r="B871" i="1" l="1"/>
  <c r="F870" i="1"/>
  <c r="D870" i="1"/>
  <c r="E870" i="1" s="1"/>
  <c r="C870" i="1"/>
  <c r="B872" i="1" l="1"/>
  <c r="F871" i="1"/>
  <c r="D871" i="1"/>
  <c r="E871" i="1" s="1"/>
  <c r="C871" i="1"/>
  <c r="B873" i="1" l="1"/>
  <c r="F872" i="1"/>
  <c r="D872" i="1"/>
  <c r="E872" i="1" s="1"/>
  <c r="C872" i="1"/>
  <c r="B874" i="1" l="1"/>
  <c r="F873" i="1"/>
  <c r="D873" i="1"/>
  <c r="E873" i="1" s="1"/>
  <c r="C873" i="1"/>
  <c r="B875" i="1" l="1"/>
  <c r="F874" i="1"/>
  <c r="D874" i="1"/>
  <c r="E874" i="1" s="1"/>
  <c r="C874" i="1"/>
  <c r="B876" i="1" l="1"/>
  <c r="F875" i="1"/>
  <c r="D875" i="1"/>
  <c r="E875" i="1" s="1"/>
  <c r="C875" i="1"/>
  <c r="B877" i="1" l="1"/>
  <c r="F876" i="1"/>
  <c r="D876" i="1"/>
  <c r="E876" i="1" s="1"/>
  <c r="C876" i="1"/>
  <c r="B878" i="1" l="1"/>
  <c r="F877" i="1"/>
  <c r="D877" i="1"/>
  <c r="E877" i="1" s="1"/>
  <c r="C877" i="1"/>
  <c r="B879" i="1" l="1"/>
  <c r="F878" i="1"/>
  <c r="D878" i="1"/>
  <c r="E878" i="1" s="1"/>
  <c r="C878" i="1"/>
  <c r="B880" i="1" l="1"/>
  <c r="F879" i="1"/>
  <c r="D879" i="1"/>
  <c r="E879" i="1" s="1"/>
  <c r="C879" i="1"/>
  <c r="B881" i="1" l="1"/>
  <c r="F880" i="1"/>
  <c r="D880" i="1"/>
  <c r="E880" i="1" s="1"/>
  <c r="C880" i="1"/>
  <c r="B882" i="1" l="1"/>
  <c r="F881" i="1"/>
  <c r="D881" i="1"/>
  <c r="E881" i="1" s="1"/>
  <c r="C881" i="1"/>
  <c r="B883" i="1" l="1"/>
  <c r="F882" i="1"/>
  <c r="D882" i="1"/>
  <c r="E882" i="1" s="1"/>
  <c r="C882" i="1"/>
  <c r="B884" i="1" l="1"/>
  <c r="F883" i="1"/>
  <c r="D883" i="1"/>
  <c r="E883" i="1" s="1"/>
  <c r="C883" i="1"/>
  <c r="B885" i="1" l="1"/>
  <c r="F884" i="1"/>
  <c r="D884" i="1"/>
  <c r="E884" i="1" s="1"/>
  <c r="C884" i="1"/>
  <c r="B886" i="1" l="1"/>
  <c r="F885" i="1"/>
  <c r="D885" i="1"/>
  <c r="E885" i="1" s="1"/>
  <c r="C885" i="1"/>
  <c r="B887" i="1" l="1"/>
  <c r="F886" i="1"/>
  <c r="D886" i="1"/>
  <c r="E886" i="1" s="1"/>
  <c r="C886" i="1"/>
  <c r="B888" i="1" l="1"/>
  <c r="F887" i="1"/>
  <c r="D887" i="1"/>
  <c r="E887" i="1" s="1"/>
  <c r="C887" i="1"/>
  <c r="B889" i="1" l="1"/>
  <c r="F888" i="1"/>
  <c r="D888" i="1"/>
  <c r="E888" i="1" s="1"/>
  <c r="C888" i="1"/>
  <c r="B890" i="1" l="1"/>
  <c r="F889" i="1"/>
  <c r="D889" i="1"/>
  <c r="E889" i="1" s="1"/>
  <c r="C889" i="1"/>
  <c r="B891" i="1" l="1"/>
  <c r="F890" i="1"/>
  <c r="D890" i="1"/>
  <c r="E890" i="1" s="1"/>
  <c r="C890" i="1"/>
  <c r="B892" i="1" l="1"/>
  <c r="F891" i="1"/>
  <c r="D891" i="1"/>
  <c r="E891" i="1" s="1"/>
  <c r="C891" i="1"/>
  <c r="B893" i="1" l="1"/>
  <c r="F892" i="1"/>
  <c r="D892" i="1"/>
  <c r="E892" i="1" s="1"/>
  <c r="C892" i="1"/>
  <c r="B894" i="1" l="1"/>
  <c r="F893" i="1"/>
  <c r="D893" i="1"/>
  <c r="E893" i="1" s="1"/>
  <c r="C893" i="1"/>
  <c r="B895" i="1" l="1"/>
  <c r="F894" i="1"/>
  <c r="D894" i="1"/>
  <c r="E894" i="1" s="1"/>
  <c r="C894" i="1"/>
  <c r="B896" i="1" l="1"/>
  <c r="F895" i="1"/>
  <c r="D895" i="1"/>
  <c r="E895" i="1" s="1"/>
  <c r="C895" i="1"/>
  <c r="B897" i="1" l="1"/>
  <c r="F896" i="1"/>
  <c r="D896" i="1"/>
  <c r="E896" i="1" s="1"/>
  <c r="C896" i="1"/>
  <c r="B898" i="1" l="1"/>
  <c r="F897" i="1"/>
  <c r="D897" i="1"/>
  <c r="E897" i="1" s="1"/>
  <c r="C897" i="1"/>
  <c r="B899" i="1" l="1"/>
  <c r="F898" i="1"/>
  <c r="D898" i="1"/>
  <c r="E898" i="1" s="1"/>
  <c r="C898" i="1"/>
  <c r="B900" i="1" l="1"/>
  <c r="F899" i="1"/>
  <c r="D899" i="1"/>
  <c r="E899" i="1" s="1"/>
  <c r="C899" i="1"/>
  <c r="B901" i="1" l="1"/>
  <c r="F900" i="1"/>
  <c r="D900" i="1"/>
  <c r="E900" i="1" s="1"/>
  <c r="C900" i="1"/>
  <c r="B902" i="1" l="1"/>
  <c r="F901" i="1"/>
  <c r="D901" i="1"/>
  <c r="E901" i="1" s="1"/>
  <c r="C901" i="1"/>
  <c r="B903" i="1" l="1"/>
  <c r="F902" i="1"/>
  <c r="D902" i="1"/>
  <c r="E902" i="1" s="1"/>
  <c r="C902" i="1"/>
  <c r="B904" i="1" l="1"/>
  <c r="F903" i="1"/>
  <c r="D903" i="1"/>
  <c r="E903" i="1" s="1"/>
  <c r="C903" i="1"/>
  <c r="B905" i="1" l="1"/>
  <c r="F904" i="1"/>
  <c r="D904" i="1"/>
  <c r="E904" i="1" s="1"/>
  <c r="C904" i="1"/>
  <c r="B906" i="1" l="1"/>
  <c r="F905" i="1"/>
  <c r="D905" i="1"/>
  <c r="E905" i="1" s="1"/>
  <c r="C905" i="1"/>
  <c r="B907" i="1" l="1"/>
  <c r="F906" i="1"/>
  <c r="D906" i="1"/>
  <c r="E906" i="1" s="1"/>
  <c r="C906" i="1"/>
  <c r="B908" i="1" l="1"/>
  <c r="F907" i="1"/>
  <c r="D907" i="1"/>
  <c r="E907" i="1" s="1"/>
  <c r="C907" i="1"/>
  <c r="B909" i="1" l="1"/>
  <c r="F908" i="1"/>
  <c r="D908" i="1"/>
  <c r="E908" i="1" s="1"/>
  <c r="C908" i="1"/>
  <c r="B910" i="1" l="1"/>
  <c r="F909" i="1"/>
  <c r="D909" i="1"/>
  <c r="E909" i="1" s="1"/>
  <c r="C909" i="1"/>
  <c r="B911" i="1" l="1"/>
  <c r="F910" i="1"/>
  <c r="D910" i="1"/>
  <c r="E910" i="1" s="1"/>
  <c r="C910" i="1"/>
  <c r="B912" i="1" l="1"/>
  <c r="F911" i="1"/>
  <c r="D911" i="1"/>
  <c r="E911" i="1" s="1"/>
  <c r="C911" i="1"/>
  <c r="B913" i="1" l="1"/>
  <c r="F912" i="1"/>
  <c r="D912" i="1"/>
  <c r="E912" i="1" s="1"/>
  <c r="C912" i="1"/>
  <c r="B914" i="1" l="1"/>
  <c r="F913" i="1"/>
  <c r="D913" i="1"/>
  <c r="E913" i="1" s="1"/>
  <c r="C913" i="1"/>
  <c r="B915" i="1" l="1"/>
  <c r="F914" i="1"/>
  <c r="D914" i="1"/>
  <c r="E914" i="1" s="1"/>
  <c r="C914" i="1"/>
  <c r="B916" i="1" l="1"/>
  <c r="F915" i="1"/>
  <c r="D915" i="1"/>
  <c r="E915" i="1" s="1"/>
  <c r="C915" i="1"/>
  <c r="B917" i="1" l="1"/>
  <c r="F916" i="1"/>
  <c r="D916" i="1"/>
  <c r="E916" i="1" s="1"/>
  <c r="C916" i="1"/>
  <c r="B918" i="1" l="1"/>
  <c r="F917" i="1"/>
  <c r="D917" i="1"/>
  <c r="E917" i="1" s="1"/>
  <c r="C917" i="1"/>
  <c r="B919" i="1" l="1"/>
  <c r="F918" i="1"/>
  <c r="D918" i="1"/>
  <c r="E918" i="1" s="1"/>
  <c r="C918" i="1"/>
  <c r="B920" i="1" l="1"/>
  <c r="F919" i="1"/>
  <c r="D919" i="1"/>
  <c r="E919" i="1" s="1"/>
  <c r="C919" i="1"/>
  <c r="B921" i="1" l="1"/>
  <c r="F920" i="1"/>
  <c r="D920" i="1"/>
  <c r="E920" i="1" s="1"/>
  <c r="C920" i="1"/>
  <c r="B922" i="1" l="1"/>
  <c r="F921" i="1"/>
  <c r="D921" i="1"/>
  <c r="E921" i="1" s="1"/>
  <c r="C921" i="1"/>
  <c r="B923" i="1" l="1"/>
  <c r="F922" i="1"/>
  <c r="D922" i="1"/>
  <c r="E922" i="1" s="1"/>
  <c r="C922" i="1"/>
  <c r="B924" i="1" l="1"/>
  <c r="F923" i="1"/>
  <c r="D923" i="1"/>
  <c r="E923" i="1" s="1"/>
  <c r="C923" i="1"/>
  <c r="B925" i="1" l="1"/>
  <c r="F924" i="1"/>
  <c r="D924" i="1"/>
  <c r="E924" i="1" s="1"/>
  <c r="C924" i="1"/>
  <c r="B926" i="1" l="1"/>
  <c r="F925" i="1"/>
  <c r="D925" i="1"/>
  <c r="E925" i="1" s="1"/>
  <c r="C925" i="1"/>
  <c r="B927" i="1" l="1"/>
  <c r="F926" i="1"/>
  <c r="D926" i="1"/>
  <c r="E926" i="1" s="1"/>
  <c r="C926" i="1"/>
  <c r="B928" i="1" l="1"/>
  <c r="F927" i="1"/>
  <c r="D927" i="1"/>
  <c r="E927" i="1" s="1"/>
  <c r="C927" i="1"/>
  <c r="B929" i="1" l="1"/>
  <c r="F928" i="1"/>
  <c r="D928" i="1"/>
  <c r="E928" i="1" s="1"/>
  <c r="C928" i="1"/>
  <c r="B930" i="1" l="1"/>
  <c r="F929" i="1"/>
  <c r="D929" i="1"/>
  <c r="E929" i="1" s="1"/>
  <c r="C929" i="1"/>
  <c r="B931" i="1" l="1"/>
  <c r="F930" i="1"/>
  <c r="D930" i="1"/>
  <c r="E930" i="1" s="1"/>
  <c r="C930" i="1"/>
  <c r="B932" i="1" l="1"/>
  <c r="F931" i="1"/>
  <c r="D931" i="1"/>
  <c r="E931" i="1" s="1"/>
  <c r="C931" i="1"/>
  <c r="B933" i="1" l="1"/>
  <c r="F932" i="1"/>
  <c r="D932" i="1"/>
  <c r="E932" i="1" s="1"/>
  <c r="C932" i="1"/>
  <c r="B934" i="1" l="1"/>
  <c r="F933" i="1"/>
  <c r="D933" i="1"/>
  <c r="E933" i="1" s="1"/>
  <c r="C933" i="1"/>
  <c r="B935" i="1" l="1"/>
  <c r="F934" i="1"/>
  <c r="D934" i="1"/>
  <c r="E934" i="1" s="1"/>
  <c r="C934" i="1"/>
  <c r="B936" i="1" l="1"/>
  <c r="F935" i="1"/>
  <c r="D935" i="1"/>
  <c r="E935" i="1" s="1"/>
  <c r="C935" i="1"/>
  <c r="B937" i="1" l="1"/>
  <c r="F936" i="1"/>
  <c r="D936" i="1"/>
  <c r="E936" i="1" s="1"/>
  <c r="C936" i="1"/>
  <c r="B938" i="1" l="1"/>
  <c r="F937" i="1"/>
  <c r="D937" i="1"/>
  <c r="E937" i="1" s="1"/>
  <c r="C937" i="1"/>
  <c r="B939" i="1" l="1"/>
  <c r="F938" i="1"/>
  <c r="D938" i="1"/>
  <c r="E938" i="1" s="1"/>
  <c r="C938" i="1"/>
  <c r="B940" i="1" l="1"/>
  <c r="F939" i="1"/>
  <c r="D939" i="1"/>
  <c r="E939" i="1" s="1"/>
  <c r="C939" i="1"/>
  <c r="B941" i="1" l="1"/>
  <c r="F940" i="1"/>
  <c r="D940" i="1"/>
  <c r="E940" i="1" s="1"/>
  <c r="C940" i="1"/>
  <c r="B942" i="1" l="1"/>
  <c r="F941" i="1"/>
  <c r="D941" i="1"/>
  <c r="E941" i="1" s="1"/>
  <c r="C941" i="1"/>
  <c r="B943" i="1" l="1"/>
  <c r="F942" i="1"/>
  <c r="D942" i="1"/>
  <c r="E942" i="1" s="1"/>
  <c r="C942" i="1"/>
  <c r="B944" i="1" l="1"/>
  <c r="F943" i="1"/>
  <c r="D943" i="1"/>
  <c r="E943" i="1" s="1"/>
  <c r="C943" i="1"/>
  <c r="B945" i="1" l="1"/>
  <c r="F944" i="1"/>
  <c r="D944" i="1"/>
  <c r="E944" i="1" s="1"/>
  <c r="C944" i="1"/>
  <c r="B946" i="1" l="1"/>
  <c r="F945" i="1"/>
  <c r="D945" i="1"/>
  <c r="E945" i="1" s="1"/>
  <c r="C945" i="1"/>
  <c r="B947" i="1" l="1"/>
  <c r="F946" i="1"/>
  <c r="D946" i="1"/>
  <c r="E946" i="1" s="1"/>
  <c r="C946" i="1"/>
  <c r="B948" i="1" l="1"/>
  <c r="F947" i="1"/>
  <c r="D947" i="1"/>
  <c r="E947" i="1" s="1"/>
  <c r="C947" i="1"/>
  <c r="B949" i="1" l="1"/>
  <c r="F948" i="1"/>
  <c r="D948" i="1"/>
  <c r="E948" i="1" s="1"/>
  <c r="C948" i="1"/>
  <c r="B950" i="1" l="1"/>
  <c r="F949" i="1"/>
  <c r="D949" i="1"/>
  <c r="E949" i="1" s="1"/>
  <c r="C949" i="1"/>
  <c r="B951" i="1" l="1"/>
  <c r="F950" i="1"/>
  <c r="D950" i="1"/>
  <c r="E950" i="1" s="1"/>
  <c r="C950" i="1"/>
  <c r="B952" i="1" l="1"/>
  <c r="F951" i="1"/>
  <c r="D951" i="1"/>
  <c r="E951" i="1" s="1"/>
  <c r="C951" i="1"/>
  <c r="B953" i="1" l="1"/>
  <c r="F952" i="1"/>
  <c r="D952" i="1"/>
  <c r="E952" i="1" s="1"/>
  <c r="C952" i="1"/>
  <c r="B954" i="1" l="1"/>
  <c r="F953" i="1"/>
  <c r="D953" i="1"/>
  <c r="E953" i="1" s="1"/>
  <c r="C953" i="1"/>
  <c r="B955" i="1" l="1"/>
  <c r="F954" i="1"/>
  <c r="D954" i="1"/>
  <c r="E954" i="1" s="1"/>
  <c r="C954" i="1"/>
  <c r="B956" i="1" l="1"/>
  <c r="F955" i="1"/>
  <c r="D955" i="1"/>
  <c r="E955" i="1" s="1"/>
  <c r="C955" i="1"/>
  <c r="B957" i="1" l="1"/>
  <c r="F956" i="1"/>
  <c r="D956" i="1"/>
  <c r="E956" i="1" s="1"/>
  <c r="C956" i="1"/>
  <c r="B958" i="1" l="1"/>
  <c r="F957" i="1"/>
  <c r="D957" i="1"/>
  <c r="E957" i="1" s="1"/>
  <c r="C957" i="1"/>
  <c r="B959" i="1" l="1"/>
  <c r="F958" i="1"/>
  <c r="D958" i="1"/>
  <c r="E958" i="1" s="1"/>
  <c r="C958" i="1"/>
  <c r="B960" i="1" l="1"/>
  <c r="F959" i="1"/>
  <c r="D959" i="1"/>
  <c r="E959" i="1" s="1"/>
  <c r="C959" i="1"/>
  <c r="B961" i="1" l="1"/>
  <c r="F960" i="1"/>
  <c r="D960" i="1"/>
  <c r="E960" i="1" s="1"/>
  <c r="C960" i="1"/>
  <c r="B962" i="1" l="1"/>
  <c r="F961" i="1"/>
  <c r="D961" i="1"/>
  <c r="E961" i="1" s="1"/>
  <c r="C961" i="1"/>
  <c r="B963" i="1" l="1"/>
  <c r="F962" i="1"/>
  <c r="D962" i="1"/>
  <c r="E962" i="1" s="1"/>
  <c r="C962" i="1"/>
  <c r="B964" i="1" l="1"/>
  <c r="F963" i="1"/>
  <c r="D963" i="1"/>
  <c r="E963" i="1" s="1"/>
  <c r="C963" i="1"/>
  <c r="B965" i="1" l="1"/>
  <c r="F964" i="1"/>
  <c r="D964" i="1"/>
  <c r="E964" i="1" s="1"/>
  <c r="C964" i="1"/>
  <c r="B966" i="1" l="1"/>
  <c r="F965" i="1"/>
  <c r="D965" i="1"/>
  <c r="E965" i="1" s="1"/>
  <c r="C965" i="1"/>
  <c r="B967" i="1" l="1"/>
  <c r="F966" i="1"/>
  <c r="D966" i="1"/>
  <c r="E966" i="1" s="1"/>
  <c r="C966" i="1"/>
  <c r="B968" i="1" l="1"/>
  <c r="F967" i="1"/>
  <c r="D967" i="1"/>
  <c r="E967" i="1" s="1"/>
  <c r="C967" i="1"/>
  <c r="B969" i="1" l="1"/>
  <c r="F968" i="1"/>
  <c r="D968" i="1"/>
  <c r="E968" i="1" s="1"/>
  <c r="C968" i="1"/>
  <c r="B970" i="1" l="1"/>
  <c r="F969" i="1"/>
  <c r="D969" i="1"/>
  <c r="E969" i="1" s="1"/>
  <c r="C969" i="1"/>
  <c r="B971" i="1" l="1"/>
  <c r="F970" i="1"/>
  <c r="D970" i="1"/>
  <c r="E970" i="1" s="1"/>
  <c r="C970" i="1"/>
  <c r="B972" i="1" l="1"/>
  <c r="F971" i="1"/>
  <c r="D971" i="1"/>
  <c r="E971" i="1" s="1"/>
  <c r="C971" i="1"/>
  <c r="B973" i="1" l="1"/>
  <c r="F972" i="1"/>
  <c r="D972" i="1"/>
  <c r="E972" i="1" s="1"/>
  <c r="C972" i="1"/>
  <c r="B974" i="1" l="1"/>
  <c r="F973" i="1"/>
  <c r="D973" i="1"/>
  <c r="E973" i="1" s="1"/>
  <c r="C973" i="1"/>
  <c r="B975" i="1" l="1"/>
  <c r="F974" i="1"/>
  <c r="D974" i="1"/>
  <c r="E974" i="1" s="1"/>
  <c r="C974" i="1"/>
  <c r="B976" i="1" l="1"/>
  <c r="F975" i="1"/>
  <c r="D975" i="1"/>
  <c r="E975" i="1" s="1"/>
  <c r="C975" i="1"/>
  <c r="B977" i="1" l="1"/>
  <c r="F976" i="1"/>
  <c r="D976" i="1"/>
  <c r="E976" i="1" s="1"/>
  <c r="C976" i="1"/>
  <c r="B978" i="1" l="1"/>
  <c r="F977" i="1"/>
  <c r="D977" i="1"/>
  <c r="E977" i="1" s="1"/>
  <c r="C977" i="1"/>
  <c r="B979" i="1" l="1"/>
  <c r="F978" i="1"/>
  <c r="D978" i="1"/>
  <c r="E978" i="1" s="1"/>
  <c r="C978" i="1"/>
  <c r="B980" i="1" l="1"/>
  <c r="F979" i="1"/>
  <c r="D979" i="1"/>
  <c r="E979" i="1" s="1"/>
  <c r="C979" i="1"/>
  <c r="B981" i="1" l="1"/>
  <c r="F980" i="1"/>
  <c r="D980" i="1"/>
  <c r="E980" i="1" s="1"/>
  <c r="C980" i="1"/>
  <c r="B982" i="1" l="1"/>
  <c r="F981" i="1"/>
  <c r="D981" i="1"/>
  <c r="E981" i="1" s="1"/>
  <c r="C981" i="1"/>
  <c r="B983" i="1" l="1"/>
  <c r="F982" i="1"/>
  <c r="D982" i="1"/>
  <c r="E982" i="1" s="1"/>
  <c r="C982" i="1"/>
  <c r="B984" i="1" l="1"/>
  <c r="F983" i="1"/>
  <c r="D983" i="1"/>
  <c r="E983" i="1" s="1"/>
  <c r="C983" i="1"/>
  <c r="B985" i="1" l="1"/>
  <c r="F984" i="1"/>
  <c r="D984" i="1"/>
  <c r="E984" i="1" s="1"/>
  <c r="C984" i="1"/>
  <c r="B986" i="1" l="1"/>
  <c r="F985" i="1"/>
  <c r="D985" i="1"/>
  <c r="E985" i="1" s="1"/>
  <c r="C985" i="1"/>
  <c r="B987" i="1" l="1"/>
  <c r="F986" i="1"/>
  <c r="D986" i="1"/>
  <c r="E986" i="1" s="1"/>
  <c r="C986" i="1"/>
  <c r="B988" i="1" l="1"/>
  <c r="F987" i="1"/>
  <c r="D987" i="1"/>
  <c r="E987" i="1" s="1"/>
  <c r="C987" i="1"/>
  <c r="B989" i="1" l="1"/>
  <c r="F988" i="1"/>
  <c r="D988" i="1"/>
  <c r="E988" i="1" s="1"/>
  <c r="C988" i="1"/>
  <c r="B990" i="1" l="1"/>
  <c r="F989" i="1"/>
  <c r="D989" i="1"/>
  <c r="E989" i="1" s="1"/>
  <c r="C989" i="1"/>
  <c r="B991" i="1" l="1"/>
  <c r="F990" i="1"/>
  <c r="D990" i="1"/>
  <c r="E990" i="1" s="1"/>
  <c r="C990" i="1"/>
  <c r="B992" i="1" l="1"/>
  <c r="F991" i="1"/>
  <c r="D991" i="1"/>
  <c r="E991" i="1" s="1"/>
  <c r="C991" i="1"/>
  <c r="B993" i="1" l="1"/>
  <c r="F992" i="1"/>
  <c r="D992" i="1"/>
  <c r="E992" i="1" s="1"/>
  <c r="C992" i="1"/>
  <c r="B994" i="1" l="1"/>
  <c r="F993" i="1"/>
  <c r="D993" i="1"/>
  <c r="E993" i="1" s="1"/>
  <c r="C993" i="1"/>
  <c r="B995" i="1" l="1"/>
  <c r="F994" i="1"/>
  <c r="D994" i="1"/>
  <c r="E994" i="1" s="1"/>
  <c r="C994" i="1"/>
  <c r="B996" i="1" l="1"/>
  <c r="F995" i="1"/>
  <c r="D995" i="1"/>
  <c r="E995" i="1" s="1"/>
  <c r="C995" i="1"/>
  <c r="B997" i="1" l="1"/>
  <c r="F996" i="1"/>
  <c r="D996" i="1"/>
  <c r="E996" i="1" s="1"/>
  <c r="C996" i="1"/>
  <c r="B998" i="1" l="1"/>
  <c r="F997" i="1"/>
  <c r="D997" i="1"/>
  <c r="E997" i="1" s="1"/>
  <c r="C997" i="1"/>
  <c r="B999" i="1" l="1"/>
  <c r="F998" i="1"/>
  <c r="D998" i="1"/>
  <c r="E998" i="1" s="1"/>
  <c r="C998" i="1"/>
  <c r="B1000" i="1" l="1"/>
  <c r="F999" i="1"/>
  <c r="D999" i="1"/>
  <c r="E999" i="1" s="1"/>
  <c r="C999" i="1"/>
  <c r="B1001" i="1" l="1"/>
  <c r="F1000" i="1"/>
  <c r="D1000" i="1"/>
  <c r="E1000" i="1" s="1"/>
  <c r="C1000" i="1"/>
  <c r="B1002" i="1" l="1"/>
  <c r="F1001" i="1"/>
  <c r="D1001" i="1"/>
  <c r="E1001" i="1" s="1"/>
  <c r="C1001" i="1"/>
  <c r="B1003" i="1" l="1"/>
  <c r="F1002" i="1"/>
  <c r="D1002" i="1"/>
  <c r="E1002" i="1" s="1"/>
  <c r="C1002" i="1"/>
  <c r="B1004" i="1" l="1"/>
  <c r="F1003" i="1"/>
  <c r="D1003" i="1"/>
  <c r="E1003" i="1" s="1"/>
  <c r="C1003" i="1"/>
  <c r="B1005" i="1" l="1"/>
  <c r="F1004" i="1"/>
  <c r="D1004" i="1"/>
  <c r="E1004" i="1" s="1"/>
  <c r="C1004" i="1"/>
  <c r="B1006" i="1" l="1"/>
  <c r="F1005" i="1"/>
  <c r="D1005" i="1"/>
  <c r="E1005" i="1" s="1"/>
  <c r="C1005" i="1"/>
  <c r="B1007" i="1" l="1"/>
  <c r="F1006" i="1"/>
  <c r="D1006" i="1"/>
  <c r="E1006" i="1" s="1"/>
  <c r="C1006" i="1"/>
  <c r="B1008" i="1" l="1"/>
  <c r="F1007" i="1"/>
  <c r="D1007" i="1"/>
  <c r="E1007" i="1" s="1"/>
  <c r="C1007" i="1"/>
  <c r="B1009" i="1" l="1"/>
  <c r="F1008" i="1"/>
  <c r="D1008" i="1"/>
  <c r="E1008" i="1" s="1"/>
  <c r="C1008" i="1"/>
  <c r="B1010" i="1" l="1"/>
  <c r="F1009" i="1"/>
  <c r="D1009" i="1"/>
  <c r="E1009" i="1" s="1"/>
  <c r="C1009" i="1"/>
  <c r="B1011" i="1" l="1"/>
  <c r="F1010" i="1"/>
  <c r="D1010" i="1"/>
  <c r="E1010" i="1" s="1"/>
  <c r="C1010" i="1"/>
  <c r="B1012" i="1" l="1"/>
  <c r="F1011" i="1"/>
  <c r="D1011" i="1"/>
  <c r="E1011" i="1" s="1"/>
  <c r="C1011" i="1"/>
  <c r="B1013" i="1" l="1"/>
  <c r="F1012" i="1"/>
  <c r="D1012" i="1"/>
  <c r="E1012" i="1" s="1"/>
  <c r="C1012" i="1"/>
  <c r="B1014" i="1" l="1"/>
  <c r="F1013" i="1"/>
  <c r="D1013" i="1"/>
  <c r="E1013" i="1" s="1"/>
  <c r="C1013" i="1"/>
  <c r="B1015" i="1" l="1"/>
  <c r="F1014" i="1"/>
  <c r="D1014" i="1"/>
  <c r="E1014" i="1" s="1"/>
  <c r="C1014" i="1"/>
  <c r="B1016" i="1" l="1"/>
  <c r="F1015" i="1"/>
  <c r="D1015" i="1"/>
  <c r="E1015" i="1" s="1"/>
  <c r="C1015" i="1"/>
  <c r="B1017" i="1" l="1"/>
  <c r="F1016" i="1"/>
  <c r="D1016" i="1"/>
  <c r="E1016" i="1" s="1"/>
  <c r="C1016" i="1"/>
  <c r="B1018" i="1" l="1"/>
  <c r="F1017" i="1"/>
  <c r="D1017" i="1"/>
  <c r="E1017" i="1" s="1"/>
  <c r="C1017" i="1"/>
  <c r="B1019" i="1" l="1"/>
  <c r="F1018" i="1"/>
  <c r="D1018" i="1"/>
  <c r="E1018" i="1" s="1"/>
  <c r="C1018" i="1"/>
  <c r="B1020" i="1" l="1"/>
  <c r="F1019" i="1"/>
  <c r="D1019" i="1"/>
  <c r="E1019" i="1" s="1"/>
  <c r="C1019" i="1"/>
  <c r="B1021" i="1" l="1"/>
  <c r="F1020" i="1"/>
  <c r="D1020" i="1"/>
  <c r="E1020" i="1" s="1"/>
  <c r="C1020" i="1"/>
  <c r="B1022" i="1" l="1"/>
  <c r="F1021" i="1"/>
  <c r="D1021" i="1"/>
  <c r="E1021" i="1" s="1"/>
  <c r="C1021" i="1"/>
  <c r="B1023" i="1" l="1"/>
  <c r="F1022" i="1"/>
  <c r="D1022" i="1"/>
  <c r="E1022" i="1" s="1"/>
  <c r="C1022" i="1"/>
  <c r="B1024" i="1" l="1"/>
  <c r="F1023" i="1"/>
  <c r="D1023" i="1"/>
  <c r="E1023" i="1" s="1"/>
  <c r="C1023" i="1"/>
  <c r="B1025" i="1" l="1"/>
  <c r="F1024" i="1"/>
  <c r="D1024" i="1"/>
  <c r="E1024" i="1" s="1"/>
  <c r="C1024" i="1"/>
  <c r="B1026" i="1" l="1"/>
  <c r="F1025" i="1"/>
  <c r="D1025" i="1"/>
  <c r="E1025" i="1" s="1"/>
  <c r="C1025" i="1"/>
  <c r="B1027" i="1" l="1"/>
  <c r="F1026" i="1"/>
  <c r="D1026" i="1"/>
  <c r="E1026" i="1" s="1"/>
  <c r="C1026" i="1"/>
  <c r="B1028" i="1" l="1"/>
  <c r="F1027" i="1"/>
  <c r="D1027" i="1"/>
  <c r="E1027" i="1" s="1"/>
  <c r="C1027" i="1"/>
  <c r="B1029" i="1" l="1"/>
  <c r="F1028" i="1"/>
  <c r="D1028" i="1"/>
  <c r="E1028" i="1" s="1"/>
  <c r="C1028" i="1"/>
  <c r="B1030" i="1" l="1"/>
  <c r="F1029" i="1"/>
  <c r="D1029" i="1"/>
  <c r="E1029" i="1" s="1"/>
  <c r="C1029" i="1"/>
  <c r="B1031" i="1" l="1"/>
  <c r="F1030" i="1"/>
  <c r="D1030" i="1"/>
  <c r="E1030" i="1" s="1"/>
  <c r="C1030" i="1"/>
  <c r="B1032" i="1" l="1"/>
  <c r="F1031" i="1"/>
  <c r="D1031" i="1"/>
  <c r="E1031" i="1" s="1"/>
  <c r="C1031" i="1"/>
  <c r="B1033" i="1" l="1"/>
  <c r="F1032" i="1"/>
  <c r="D1032" i="1"/>
  <c r="E1032" i="1" s="1"/>
  <c r="C1032" i="1"/>
  <c r="B1034" i="1" l="1"/>
  <c r="F1033" i="1"/>
  <c r="D1033" i="1"/>
  <c r="E1033" i="1" s="1"/>
  <c r="C1033" i="1"/>
  <c r="B1035" i="1" l="1"/>
  <c r="F1034" i="1"/>
  <c r="D1034" i="1"/>
  <c r="E1034" i="1" s="1"/>
  <c r="C1034" i="1"/>
  <c r="B1036" i="1" l="1"/>
  <c r="F1035" i="1"/>
  <c r="D1035" i="1"/>
  <c r="E1035" i="1" s="1"/>
  <c r="C1035" i="1"/>
  <c r="B1037" i="1" l="1"/>
  <c r="F1036" i="1"/>
  <c r="D1036" i="1"/>
  <c r="E1036" i="1" s="1"/>
  <c r="C1036" i="1"/>
  <c r="B1038" i="1" l="1"/>
  <c r="F1037" i="1"/>
  <c r="D1037" i="1"/>
  <c r="E1037" i="1" s="1"/>
  <c r="C1037" i="1"/>
  <c r="B1039" i="1" l="1"/>
  <c r="F1038" i="1"/>
  <c r="D1038" i="1"/>
  <c r="E1038" i="1" s="1"/>
  <c r="C1038" i="1"/>
  <c r="B1040" i="1" l="1"/>
  <c r="F1039" i="1"/>
  <c r="D1039" i="1"/>
  <c r="E1039" i="1" s="1"/>
  <c r="C1039" i="1"/>
  <c r="B1041" i="1" l="1"/>
  <c r="F1040" i="1"/>
  <c r="D1040" i="1"/>
  <c r="E1040" i="1" s="1"/>
  <c r="C1040" i="1"/>
  <c r="B1042" i="1" l="1"/>
  <c r="F1041" i="1"/>
  <c r="D1041" i="1"/>
  <c r="E1041" i="1" s="1"/>
  <c r="C1041" i="1"/>
  <c r="B1043" i="1" l="1"/>
  <c r="F1042" i="1"/>
  <c r="D1042" i="1"/>
  <c r="E1042" i="1" s="1"/>
  <c r="C1042" i="1"/>
  <c r="B1044" i="1" l="1"/>
  <c r="F1043" i="1"/>
  <c r="D1043" i="1"/>
  <c r="E1043" i="1" s="1"/>
  <c r="C1043" i="1"/>
  <c r="B1045" i="1" l="1"/>
  <c r="F1044" i="1"/>
  <c r="D1044" i="1"/>
  <c r="E1044" i="1" s="1"/>
  <c r="C1044" i="1"/>
  <c r="B1046" i="1" l="1"/>
  <c r="F1045" i="1"/>
  <c r="D1045" i="1"/>
  <c r="E1045" i="1" s="1"/>
  <c r="C1045" i="1"/>
  <c r="B1047" i="1" l="1"/>
  <c r="F1046" i="1"/>
  <c r="D1046" i="1"/>
  <c r="E1046" i="1" s="1"/>
  <c r="C1046" i="1"/>
  <c r="B1048" i="1" l="1"/>
  <c r="F1047" i="1"/>
  <c r="D1047" i="1"/>
  <c r="E1047" i="1" s="1"/>
  <c r="C1047" i="1"/>
  <c r="B1049" i="1" l="1"/>
  <c r="F1048" i="1"/>
  <c r="D1048" i="1"/>
  <c r="E1048" i="1" s="1"/>
  <c r="C1048" i="1"/>
  <c r="B1050" i="1" l="1"/>
  <c r="F1049" i="1"/>
  <c r="D1049" i="1"/>
  <c r="E1049" i="1" s="1"/>
  <c r="C1049" i="1"/>
  <c r="B1051" i="1" l="1"/>
  <c r="F1050" i="1"/>
  <c r="D1050" i="1"/>
  <c r="E1050" i="1" s="1"/>
  <c r="C1050" i="1"/>
  <c r="B1052" i="1" l="1"/>
  <c r="F1051" i="1"/>
  <c r="D1051" i="1"/>
  <c r="E1051" i="1" s="1"/>
  <c r="C1051" i="1"/>
  <c r="B1053" i="1" l="1"/>
  <c r="F1052" i="1"/>
  <c r="D1052" i="1"/>
  <c r="E1052" i="1" s="1"/>
  <c r="C1052" i="1"/>
  <c r="B1054" i="1" l="1"/>
  <c r="F1053" i="1"/>
  <c r="D1053" i="1"/>
  <c r="E1053" i="1" s="1"/>
  <c r="C1053" i="1"/>
  <c r="B1055" i="1" l="1"/>
  <c r="F1054" i="1"/>
  <c r="D1054" i="1"/>
  <c r="E1054" i="1" s="1"/>
  <c r="C1054" i="1"/>
  <c r="B1056" i="1" l="1"/>
  <c r="F1055" i="1"/>
  <c r="D1055" i="1"/>
  <c r="E1055" i="1" s="1"/>
  <c r="C1055" i="1"/>
  <c r="B1057" i="1" l="1"/>
  <c r="F1056" i="1"/>
  <c r="D1056" i="1"/>
  <c r="E1056" i="1" s="1"/>
  <c r="C1056" i="1"/>
  <c r="B1058" i="1" l="1"/>
  <c r="F1057" i="1"/>
  <c r="D1057" i="1"/>
  <c r="E1057" i="1" s="1"/>
  <c r="C1057" i="1"/>
  <c r="B1059" i="1" l="1"/>
  <c r="F1058" i="1"/>
  <c r="D1058" i="1"/>
  <c r="E1058" i="1" s="1"/>
  <c r="C1058" i="1"/>
  <c r="B1060" i="1" l="1"/>
  <c r="F1059" i="1"/>
  <c r="D1059" i="1"/>
  <c r="E1059" i="1" s="1"/>
  <c r="C1059" i="1"/>
  <c r="B1061" i="1" l="1"/>
  <c r="F1060" i="1"/>
  <c r="D1060" i="1"/>
  <c r="E1060" i="1" s="1"/>
  <c r="C1060" i="1"/>
  <c r="B1062" i="1" l="1"/>
  <c r="F1061" i="1"/>
  <c r="D1061" i="1"/>
  <c r="E1061" i="1" s="1"/>
  <c r="C1061" i="1"/>
  <c r="B1063" i="1" l="1"/>
  <c r="F1062" i="1"/>
  <c r="D1062" i="1"/>
  <c r="E1062" i="1" s="1"/>
  <c r="C1062" i="1"/>
  <c r="B1064" i="1" l="1"/>
  <c r="F1063" i="1"/>
  <c r="D1063" i="1"/>
  <c r="E1063" i="1" s="1"/>
  <c r="C1063" i="1"/>
  <c r="B1065" i="1" l="1"/>
  <c r="F1064" i="1"/>
  <c r="D1064" i="1"/>
  <c r="E1064" i="1" s="1"/>
  <c r="C1064" i="1"/>
  <c r="B1066" i="1" l="1"/>
  <c r="F1065" i="1"/>
  <c r="D1065" i="1"/>
  <c r="E1065" i="1" s="1"/>
  <c r="C1065" i="1"/>
  <c r="B1067" i="1" l="1"/>
  <c r="F1066" i="1"/>
  <c r="D1066" i="1"/>
  <c r="E1066" i="1" s="1"/>
  <c r="C1066" i="1"/>
  <c r="B1068" i="1" l="1"/>
  <c r="F1067" i="1"/>
  <c r="D1067" i="1"/>
  <c r="E1067" i="1" s="1"/>
  <c r="C1067" i="1"/>
  <c r="B1069" i="1" l="1"/>
  <c r="F1068" i="1"/>
  <c r="D1068" i="1"/>
  <c r="E1068" i="1" s="1"/>
  <c r="C1068" i="1"/>
  <c r="B1070" i="1" l="1"/>
  <c r="F1069" i="1"/>
  <c r="D1069" i="1"/>
  <c r="E1069" i="1" s="1"/>
  <c r="C1069" i="1"/>
  <c r="B1071" i="1" l="1"/>
  <c r="F1070" i="1"/>
  <c r="D1070" i="1"/>
  <c r="E1070" i="1" s="1"/>
  <c r="C1070" i="1"/>
  <c r="B1072" i="1" l="1"/>
  <c r="F1071" i="1"/>
  <c r="D1071" i="1"/>
  <c r="E1071" i="1" s="1"/>
  <c r="C1071" i="1"/>
  <c r="B1073" i="1" l="1"/>
  <c r="F1072" i="1"/>
  <c r="D1072" i="1"/>
  <c r="E1072" i="1" s="1"/>
  <c r="C1072" i="1"/>
  <c r="B1074" i="1" l="1"/>
  <c r="F1073" i="1"/>
  <c r="D1073" i="1"/>
  <c r="E1073" i="1" s="1"/>
  <c r="C1073" i="1"/>
  <c r="B1075" i="1" l="1"/>
  <c r="F1074" i="1"/>
  <c r="D1074" i="1"/>
  <c r="E1074" i="1" s="1"/>
  <c r="C1074" i="1"/>
  <c r="B1076" i="1" l="1"/>
  <c r="F1075" i="1"/>
  <c r="D1075" i="1"/>
  <c r="E1075" i="1" s="1"/>
  <c r="C1075" i="1"/>
  <c r="B1077" i="1" l="1"/>
  <c r="F1076" i="1"/>
  <c r="D1076" i="1"/>
  <c r="E1076" i="1" s="1"/>
  <c r="C1076" i="1"/>
  <c r="B1078" i="1" l="1"/>
  <c r="F1077" i="1"/>
  <c r="D1077" i="1"/>
  <c r="E1077" i="1" s="1"/>
  <c r="C1077" i="1"/>
  <c r="B1079" i="1" l="1"/>
  <c r="F1078" i="1"/>
  <c r="D1078" i="1"/>
  <c r="E1078" i="1" s="1"/>
  <c r="C1078" i="1"/>
  <c r="B1080" i="1" l="1"/>
  <c r="F1079" i="1"/>
  <c r="D1079" i="1"/>
  <c r="E1079" i="1" s="1"/>
  <c r="C1079" i="1"/>
  <c r="B1081" i="1" l="1"/>
  <c r="F1080" i="1"/>
  <c r="D1080" i="1"/>
  <c r="E1080" i="1" s="1"/>
  <c r="C1080" i="1"/>
  <c r="B1082" i="1" l="1"/>
  <c r="F1081" i="1"/>
  <c r="D1081" i="1"/>
  <c r="E1081" i="1" s="1"/>
  <c r="C1081" i="1"/>
  <c r="B1083" i="1" l="1"/>
  <c r="F1082" i="1"/>
  <c r="D1082" i="1"/>
  <c r="E1082" i="1" s="1"/>
  <c r="C1082" i="1"/>
  <c r="B1084" i="1" l="1"/>
  <c r="F1083" i="1"/>
  <c r="D1083" i="1"/>
  <c r="E1083" i="1" s="1"/>
  <c r="C1083" i="1"/>
  <c r="B1085" i="1" l="1"/>
  <c r="F1084" i="1"/>
  <c r="D1084" i="1"/>
  <c r="E1084" i="1" s="1"/>
  <c r="C1084" i="1"/>
  <c r="B1086" i="1" l="1"/>
  <c r="F1085" i="1"/>
  <c r="D1085" i="1"/>
  <c r="E1085" i="1" s="1"/>
  <c r="C1085" i="1"/>
  <c r="B1087" i="1" l="1"/>
  <c r="F1086" i="1"/>
  <c r="D1086" i="1"/>
  <c r="E1086" i="1" s="1"/>
  <c r="C1086" i="1"/>
  <c r="B1088" i="1" l="1"/>
  <c r="F1087" i="1"/>
  <c r="D1087" i="1"/>
  <c r="E1087" i="1" s="1"/>
  <c r="C1087" i="1"/>
  <c r="B1089" i="1" l="1"/>
  <c r="F1088" i="1"/>
  <c r="D1088" i="1"/>
  <c r="E1088" i="1" s="1"/>
  <c r="C1088" i="1"/>
  <c r="B1090" i="1" l="1"/>
  <c r="F1089" i="1"/>
  <c r="D1089" i="1"/>
  <c r="E1089" i="1" s="1"/>
  <c r="C1089" i="1"/>
  <c r="B1091" i="1" l="1"/>
  <c r="F1090" i="1"/>
  <c r="D1090" i="1"/>
  <c r="E1090" i="1" s="1"/>
  <c r="C1090" i="1"/>
  <c r="B1092" i="1" l="1"/>
  <c r="F1091" i="1"/>
  <c r="D1091" i="1"/>
  <c r="E1091" i="1" s="1"/>
  <c r="C1091" i="1"/>
  <c r="B1093" i="1" l="1"/>
  <c r="F1092" i="1"/>
  <c r="D1092" i="1"/>
  <c r="E1092" i="1" s="1"/>
  <c r="C1092" i="1"/>
  <c r="B1094" i="1" l="1"/>
  <c r="F1093" i="1"/>
  <c r="D1093" i="1"/>
  <c r="E1093" i="1" s="1"/>
  <c r="C1093" i="1"/>
  <c r="B1095" i="1" l="1"/>
  <c r="F1094" i="1"/>
  <c r="D1094" i="1"/>
  <c r="E1094" i="1" s="1"/>
  <c r="C1094" i="1"/>
  <c r="B1096" i="1" l="1"/>
  <c r="F1095" i="1"/>
  <c r="D1095" i="1"/>
  <c r="E1095" i="1" s="1"/>
  <c r="C1095" i="1"/>
  <c r="B1097" i="1" l="1"/>
  <c r="F1096" i="1"/>
  <c r="D1096" i="1"/>
  <c r="E1096" i="1" s="1"/>
  <c r="C1096" i="1"/>
  <c r="B1098" i="1" l="1"/>
  <c r="F1097" i="1"/>
  <c r="D1097" i="1"/>
  <c r="E1097" i="1" s="1"/>
  <c r="C1097" i="1"/>
  <c r="B1099" i="1" l="1"/>
  <c r="F1098" i="1"/>
  <c r="D1098" i="1"/>
  <c r="E1098" i="1" s="1"/>
  <c r="C1098" i="1"/>
  <c r="B1100" i="1" l="1"/>
  <c r="F1099" i="1"/>
  <c r="D1099" i="1"/>
  <c r="E1099" i="1" s="1"/>
  <c r="C1099" i="1"/>
  <c r="B1101" i="1" l="1"/>
  <c r="F1100" i="1"/>
  <c r="D1100" i="1"/>
  <c r="E1100" i="1" s="1"/>
  <c r="C1100" i="1"/>
  <c r="B1102" i="1" l="1"/>
  <c r="F1101" i="1"/>
  <c r="D1101" i="1"/>
  <c r="E1101" i="1" s="1"/>
  <c r="C1101" i="1"/>
  <c r="B1103" i="1" l="1"/>
  <c r="F1102" i="1"/>
  <c r="D1102" i="1"/>
  <c r="E1102" i="1" s="1"/>
  <c r="C1102" i="1"/>
  <c r="B1104" i="1" l="1"/>
  <c r="F1103" i="1"/>
  <c r="D1103" i="1"/>
  <c r="E1103" i="1" s="1"/>
  <c r="C1103" i="1"/>
  <c r="B1105" i="1" l="1"/>
  <c r="F1104" i="1"/>
  <c r="D1104" i="1"/>
  <c r="E1104" i="1" s="1"/>
  <c r="C1104" i="1"/>
  <c r="B1106" i="1" l="1"/>
  <c r="F1105" i="1"/>
  <c r="D1105" i="1"/>
  <c r="E1105" i="1" s="1"/>
  <c r="C1105" i="1"/>
  <c r="B1107" i="1" l="1"/>
  <c r="F1106" i="1"/>
  <c r="D1106" i="1"/>
  <c r="E1106" i="1" s="1"/>
  <c r="C1106" i="1"/>
  <c r="B1108" i="1" l="1"/>
  <c r="F1107" i="1"/>
  <c r="D1107" i="1"/>
  <c r="E1107" i="1" s="1"/>
  <c r="C1107" i="1"/>
  <c r="B1109" i="1" l="1"/>
  <c r="F1108" i="1"/>
  <c r="D1108" i="1"/>
  <c r="E1108" i="1" s="1"/>
  <c r="C1108" i="1"/>
  <c r="B1110" i="1" l="1"/>
  <c r="F1109" i="1"/>
  <c r="D1109" i="1"/>
  <c r="E1109" i="1" s="1"/>
  <c r="C1109" i="1"/>
  <c r="B1111" i="1" l="1"/>
  <c r="F1110" i="1"/>
  <c r="D1110" i="1"/>
  <c r="E1110" i="1" s="1"/>
  <c r="C1110" i="1"/>
  <c r="B1112" i="1" l="1"/>
  <c r="F1111" i="1"/>
  <c r="D1111" i="1"/>
  <c r="E1111" i="1" s="1"/>
  <c r="C1111" i="1"/>
  <c r="B1113" i="1" l="1"/>
  <c r="F1112" i="1"/>
  <c r="D1112" i="1"/>
  <c r="E1112" i="1" s="1"/>
  <c r="C1112" i="1"/>
  <c r="B1114" i="1" l="1"/>
  <c r="F1113" i="1"/>
  <c r="D1113" i="1"/>
  <c r="E1113" i="1" s="1"/>
  <c r="C1113" i="1"/>
  <c r="B1115" i="1" l="1"/>
  <c r="F1114" i="1"/>
  <c r="D1114" i="1"/>
  <c r="E1114" i="1" s="1"/>
  <c r="C1114" i="1"/>
  <c r="B1116" i="1" l="1"/>
  <c r="F1115" i="1"/>
  <c r="D1115" i="1"/>
  <c r="E1115" i="1" s="1"/>
  <c r="C1115" i="1"/>
  <c r="B1117" i="1" l="1"/>
  <c r="F1116" i="1"/>
  <c r="D1116" i="1"/>
  <c r="E1116" i="1" s="1"/>
  <c r="C1116" i="1"/>
  <c r="B1118" i="1" l="1"/>
  <c r="F1117" i="1"/>
  <c r="D1117" i="1"/>
  <c r="E1117" i="1" s="1"/>
  <c r="C1117" i="1"/>
  <c r="B1119" i="1" l="1"/>
  <c r="F1118" i="1"/>
  <c r="D1118" i="1"/>
  <c r="E1118" i="1" s="1"/>
  <c r="C1118" i="1"/>
  <c r="B1120" i="1" l="1"/>
  <c r="F1119" i="1"/>
  <c r="D1119" i="1"/>
  <c r="E1119" i="1" s="1"/>
  <c r="C1119" i="1"/>
  <c r="B1121" i="1" l="1"/>
  <c r="F1120" i="1"/>
  <c r="D1120" i="1"/>
  <c r="E1120" i="1" s="1"/>
  <c r="C1120" i="1"/>
  <c r="B1122" i="1" l="1"/>
  <c r="F1121" i="1"/>
  <c r="D1121" i="1"/>
  <c r="E1121" i="1" s="1"/>
  <c r="C1121" i="1"/>
  <c r="B1123" i="1" l="1"/>
  <c r="F1122" i="1"/>
  <c r="D1122" i="1"/>
  <c r="E1122" i="1" s="1"/>
  <c r="C1122" i="1"/>
  <c r="B1124" i="1" l="1"/>
  <c r="F1123" i="1"/>
  <c r="D1123" i="1"/>
  <c r="E1123" i="1" s="1"/>
  <c r="C1123" i="1"/>
  <c r="B1125" i="1" l="1"/>
  <c r="F1124" i="1"/>
  <c r="D1124" i="1"/>
  <c r="E1124" i="1" s="1"/>
  <c r="C1124" i="1"/>
  <c r="B1126" i="1" l="1"/>
  <c r="F1125" i="1"/>
  <c r="D1125" i="1"/>
  <c r="E1125" i="1" s="1"/>
  <c r="C1125" i="1"/>
  <c r="B1127" i="1" l="1"/>
  <c r="F1126" i="1"/>
  <c r="D1126" i="1"/>
  <c r="E1126" i="1" s="1"/>
  <c r="C1126" i="1"/>
  <c r="B1128" i="1" l="1"/>
  <c r="F1127" i="1"/>
  <c r="D1127" i="1"/>
  <c r="E1127" i="1" s="1"/>
  <c r="C1127" i="1"/>
  <c r="B1129" i="1" l="1"/>
  <c r="F1128" i="1"/>
  <c r="D1128" i="1"/>
  <c r="E1128" i="1" s="1"/>
  <c r="C1128" i="1"/>
  <c r="B1130" i="1" l="1"/>
  <c r="F1129" i="1"/>
  <c r="D1129" i="1"/>
  <c r="E1129" i="1" s="1"/>
  <c r="C1129" i="1"/>
  <c r="B1131" i="1" l="1"/>
  <c r="F1130" i="1"/>
  <c r="D1130" i="1"/>
  <c r="E1130" i="1" s="1"/>
  <c r="C1130" i="1"/>
  <c r="B1132" i="1" l="1"/>
  <c r="F1131" i="1"/>
  <c r="D1131" i="1"/>
  <c r="E1131" i="1" s="1"/>
  <c r="C1131" i="1"/>
  <c r="B1133" i="1" l="1"/>
  <c r="F1132" i="1"/>
  <c r="D1132" i="1"/>
  <c r="E1132" i="1" s="1"/>
  <c r="C1132" i="1"/>
  <c r="B1134" i="1" l="1"/>
  <c r="F1133" i="1"/>
  <c r="D1133" i="1"/>
  <c r="E1133" i="1" s="1"/>
  <c r="C1133" i="1"/>
  <c r="B1135" i="1" l="1"/>
  <c r="F1134" i="1"/>
  <c r="D1134" i="1"/>
  <c r="E1134" i="1" s="1"/>
  <c r="C1134" i="1"/>
  <c r="B1136" i="1" l="1"/>
  <c r="F1135" i="1"/>
  <c r="D1135" i="1"/>
  <c r="E1135" i="1" s="1"/>
  <c r="C1135" i="1"/>
  <c r="B1137" i="1" l="1"/>
  <c r="F1136" i="1"/>
  <c r="D1136" i="1"/>
  <c r="E1136" i="1" s="1"/>
  <c r="C1136" i="1"/>
  <c r="B1138" i="1" l="1"/>
  <c r="F1137" i="1"/>
  <c r="D1137" i="1"/>
  <c r="E1137" i="1" s="1"/>
  <c r="C1137" i="1"/>
  <c r="B1139" i="1" l="1"/>
  <c r="F1138" i="1"/>
  <c r="D1138" i="1"/>
  <c r="E1138" i="1" s="1"/>
  <c r="C1138" i="1"/>
  <c r="B1140" i="1" l="1"/>
  <c r="F1139" i="1"/>
  <c r="D1139" i="1"/>
  <c r="E1139" i="1" s="1"/>
  <c r="C1139" i="1"/>
  <c r="B1141" i="1" l="1"/>
  <c r="F1140" i="1"/>
  <c r="D1140" i="1"/>
  <c r="E1140" i="1" s="1"/>
  <c r="C1140" i="1"/>
  <c r="B1142" i="1" l="1"/>
  <c r="F1141" i="1"/>
  <c r="D1141" i="1"/>
  <c r="E1141" i="1" s="1"/>
  <c r="C1141" i="1"/>
  <c r="B1143" i="1" l="1"/>
  <c r="F1142" i="1"/>
  <c r="D1142" i="1"/>
  <c r="E1142" i="1" s="1"/>
  <c r="C1142" i="1"/>
  <c r="B1144" i="1" l="1"/>
  <c r="F1143" i="1"/>
  <c r="D1143" i="1"/>
  <c r="E1143" i="1" s="1"/>
  <c r="C1143" i="1"/>
  <c r="B1145" i="1" l="1"/>
  <c r="F1144" i="1"/>
  <c r="D1144" i="1"/>
  <c r="E1144" i="1" s="1"/>
  <c r="C1144" i="1"/>
  <c r="B1146" i="1" l="1"/>
  <c r="F1145" i="1"/>
  <c r="D1145" i="1"/>
  <c r="E1145" i="1" s="1"/>
  <c r="C1145" i="1"/>
  <c r="B1147" i="1" l="1"/>
  <c r="F1146" i="1"/>
  <c r="D1146" i="1"/>
  <c r="E1146" i="1" s="1"/>
  <c r="C1146" i="1"/>
  <c r="B1148" i="1" l="1"/>
  <c r="F1147" i="1"/>
  <c r="D1147" i="1"/>
  <c r="E1147" i="1" s="1"/>
  <c r="C1147" i="1"/>
  <c r="B1149" i="1" l="1"/>
  <c r="F1148" i="1"/>
  <c r="D1148" i="1"/>
  <c r="E1148" i="1" s="1"/>
  <c r="C1148" i="1"/>
  <c r="B1150" i="1" l="1"/>
  <c r="F1149" i="1"/>
  <c r="D1149" i="1"/>
  <c r="E1149" i="1" s="1"/>
  <c r="C1149" i="1"/>
  <c r="B1151" i="1" l="1"/>
  <c r="F1150" i="1"/>
  <c r="D1150" i="1"/>
  <c r="E1150" i="1" s="1"/>
  <c r="C1150" i="1"/>
  <c r="B1152" i="1" l="1"/>
  <c r="F1151" i="1"/>
  <c r="D1151" i="1"/>
  <c r="E1151" i="1" s="1"/>
  <c r="C1151" i="1"/>
  <c r="B1153" i="1" l="1"/>
  <c r="F1152" i="1"/>
  <c r="D1152" i="1"/>
  <c r="E1152" i="1" s="1"/>
  <c r="C1152" i="1"/>
  <c r="B1154" i="1" l="1"/>
  <c r="F1153" i="1"/>
  <c r="D1153" i="1"/>
  <c r="E1153" i="1" s="1"/>
  <c r="C1153" i="1"/>
  <c r="B1155" i="1" l="1"/>
  <c r="F1154" i="1"/>
  <c r="D1154" i="1"/>
  <c r="E1154" i="1" s="1"/>
  <c r="C1154" i="1"/>
  <c r="B1156" i="1" l="1"/>
  <c r="F1155" i="1"/>
  <c r="D1155" i="1"/>
  <c r="E1155" i="1" s="1"/>
  <c r="C1155" i="1"/>
  <c r="B1157" i="1" l="1"/>
  <c r="F1156" i="1"/>
  <c r="D1156" i="1"/>
  <c r="E1156" i="1" s="1"/>
  <c r="C1156" i="1"/>
  <c r="B1158" i="1" l="1"/>
  <c r="F1157" i="1"/>
  <c r="D1157" i="1"/>
  <c r="E1157" i="1" s="1"/>
  <c r="C1157" i="1"/>
  <c r="B1159" i="1" l="1"/>
  <c r="F1158" i="1"/>
  <c r="D1158" i="1"/>
  <c r="E1158" i="1" s="1"/>
  <c r="C1158" i="1"/>
  <c r="B1160" i="1" l="1"/>
  <c r="F1159" i="1"/>
  <c r="D1159" i="1"/>
  <c r="E1159" i="1" s="1"/>
  <c r="C1159" i="1"/>
  <c r="B1161" i="1" l="1"/>
  <c r="F1160" i="1"/>
  <c r="D1160" i="1"/>
  <c r="E1160" i="1" s="1"/>
  <c r="C1160" i="1"/>
  <c r="B1162" i="1" l="1"/>
  <c r="F1161" i="1"/>
  <c r="D1161" i="1"/>
  <c r="E1161" i="1" s="1"/>
  <c r="C1161" i="1"/>
  <c r="B1163" i="1" l="1"/>
  <c r="F1162" i="1"/>
  <c r="D1162" i="1"/>
  <c r="E1162" i="1" s="1"/>
  <c r="C1162" i="1"/>
  <c r="B1164" i="1" l="1"/>
  <c r="F1163" i="1"/>
  <c r="D1163" i="1"/>
  <c r="E1163" i="1" s="1"/>
  <c r="C1163" i="1"/>
  <c r="B1165" i="1" l="1"/>
  <c r="F1164" i="1"/>
  <c r="D1164" i="1"/>
  <c r="E1164" i="1" s="1"/>
  <c r="C1164" i="1"/>
  <c r="B1166" i="1" l="1"/>
  <c r="F1165" i="1"/>
  <c r="D1165" i="1"/>
  <c r="E1165" i="1" s="1"/>
  <c r="C1165" i="1"/>
  <c r="B1167" i="1" l="1"/>
  <c r="F1166" i="1"/>
  <c r="D1166" i="1"/>
  <c r="E1166" i="1" s="1"/>
  <c r="C1166" i="1"/>
  <c r="B1168" i="1" l="1"/>
  <c r="F1167" i="1"/>
  <c r="D1167" i="1"/>
  <c r="E1167" i="1" s="1"/>
  <c r="C1167" i="1"/>
  <c r="B1169" i="1" l="1"/>
  <c r="F1168" i="1"/>
  <c r="D1168" i="1"/>
  <c r="E1168" i="1" s="1"/>
  <c r="C1168" i="1"/>
  <c r="B1170" i="1" l="1"/>
  <c r="F1169" i="1"/>
  <c r="D1169" i="1"/>
  <c r="E1169" i="1" s="1"/>
  <c r="C1169" i="1"/>
  <c r="B1171" i="1" l="1"/>
  <c r="F1170" i="1"/>
  <c r="D1170" i="1"/>
  <c r="E1170" i="1" s="1"/>
  <c r="C1170" i="1"/>
  <c r="B1172" i="1" l="1"/>
  <c r="F1171" i="1"/>
  <c r="D1171" i="1"/>
  <c r="E1171" i="1" s="1"/>
  <c r="C1171" i="1"/>
  <c r="B1173" i="1" l="1"/>
  <c r="F1172" i="1"/>
  <c r="D1172" i="1"/>
  <c r="E1172" i="1" s="1"/>
  <c r="C1172" i="1"/>
  <c r="B1174" i="1" l="1"/>
  <c r="F1173" i="1"/>
  <c r="D1173" i="1"/>
  <c r="E1173" i="1" s="1"/>
  <c r="C1173" i="1"/>
  <c r="B1175" i="1" l="1"/>
  <c r="F1174" i="1"/>
  <c r="D1174" i="1"/>
  <c r="E1174" i="1" s="1"/>
  <c r="C1174" i="1"/>
  <c r="B1176" i="1" l="1"/>
  <c r="F1175" i="1"/>
  <c r="D1175" i="1"/>
  <c r="E1175" i="1" s="1"/>
  <c r="C1175" i="1"/>
  <c r="B1177" i="1" l="1"/>
  <c r="F1176" i="1"/>
  <c r="D1176" i="1"/>
  <c r="E1176" i="1" s="1"/>
  <c r="C1176" i="1"/>
  <c r="B1178" i="1" l="1"/>
  <c r="F1177" i="1"/>
  <c r="D1177" i="1"/>
  <c r="E1177" i="1" s="1"/>
  <c r="C1177" i="1"/>
  <c r="B1179" i="1" l="1"/>
  <c r="F1178" i="1"/>
  <c r="D1178" i="1"/>
  <c r="E1178" i="1" s="1"/>
  <c r="C1178" i="1"/>
  <c r="B1180" i="1" l="1"/>
  <c r="F1179" i="1"/>
  <c r="D1179" i="1"/>
  <c r="E1179" i="1" s="1"/>
  <c r="C1179" i="1"/>
  <c r="B1181" i="1" l="1"/>
  <c r="F1180" i="1"/>
  <c r="D1180" i="1"/>
  <c r="E1180" i="1" s="1"/>
  <c r="C1180" i="1"/>
  <c r="B1182" i="1" l="1"/>
  <c r="F1181" i="1"/>
  <c r="D1181" i="1"/>
  <c r="E1181" i="1" s="1"/>
  <c r="C1181" i="1"/>
  <c r="B1183" i="1" l="1"/>
  <c r="F1182" i="1"/>
  <c r="D1182" i="1"/>
  <c r="E1182" i="1" s="1"/>
  <c r="C1182" i="1"/>
  <c r="B1184" i="1" l="1"/>
  <c r="F1183" i="1"/>
  <c r="D1183" i="1"/>
  <c r="E1183" i="1" s="1"/>
  <c r="C1183" i="1"/>
  <c r="B1185" i="1" l="1"/>
  <c r="F1184" i="1"/>
  <c r="D1184" i="1"/>
  <c r="E1184" i="1" s="1"/>
  <c r="C1184" i="1"/>
  <c r="B1186" i="1" l="1"/>
  <c r="F1185" i="1"/>
  <c r="D1185" i="1"/>
  <c r="E1185" i="1" s="1"/>
  <c r="C1185" i="1"/>
  <c r="B1187" i="1" l="1"/>
  <c r="F1186" i="1"/>
  <c r="D1186" i="1"/>
  <c r="E1186" i="1" s="1"/>
  <c r="C1186" i="1"/>
  <c r="B1188" i="1" l="1"/>
  <c r="F1187" i="1"/>
  <c r="D1187" i="1"/>
  <c r="E1187" i="1" s="1"/>
  <c r="C1187" i="1"/>
  <c r="B1189" i="1" l="1"/>
  <c r="F1188" i="1"/>
  <c r="D1188" i="1"/>
  <c r="E1188" i="1" s="1"/>
  <c r="C1188" i="1"/>
  <c r="B1190" i="1" l="1"/>
  <c r="F1189" i="1"/>
  <c r="D1189" i="1"/>
  <c r="E1189" i="1" s="1"/>
  <c r="C1189" i="1"/>
  <c r="B1191" i="1" l="1"/>
  <c r="F1190" i="1"/>
  <c r="D1190" i="1"/>
  <c r="E1190" i="1" s="1"/>
  <c r="C1190" i="1"/>
  <c r="B1192" i="1" l="1"/>
  <c r="F1191" i="1"/>
  <c r="D1191" i="1"/>
  <c r="E1191" i="1" s="1"/>
  <c r="C1191" i="1"/>
  <c r="B1193" i="1" l="1"/>
  <c r="F1192" i="1"/>
  <c r="D1192" i="1"/>
  <c r="E1192" i="1" s="1"/>
  <c r="C1192" i="1"/>
  <c r="B1194" i="1" l="1"/>
  <c r="F1193" i="1"/>
  <c r="D1193" i="1"/>
  <c r="E1193" i="1" s="1"/>
  <c r="C1193" i="1"/>
  <c r="B1195" i="1" l="1"/>
  <c r="F1194" i="1"/>
  <c r="D1194" i="1"/>
  <c r="E1194" i="1" s="1"/>
  <c r="C1194" i="1"/>
  <c r="B1196" i="1" l="1"/>
  <c r="F1195" i="1"/>
  <c r="D1195" i="1"/>
  <c r="E1195" i="1" s="1"/>
  <c r="C1195" i="1"/>
  <c r="B1197" i="1" l="1"/>
  <c r="F1196" i="1"/>
  <c r="D1196" i="1"/>
  <c r="E1196" i="1" s="1"/>
  <c r="C1196" i="1"/>
  <c r="B1198" i="1" l="1"/>
  <c r="F1197" i="1"/>
  <c r="D1197" i="1"/>
  <c r="E1197" i="1" s="1"/>
  <c r="C1197" i="1"/>
  <c r="B1199" i="1" l="1"/>
  <c r="F1198" i="1"/>
  <c r="D1198" i="1"/>
  <c r="E1198" i="1" s="1"/>
  <c r="C1198" i="1"/>
  <c r="B1200" i="1" l="1"/>
  <c r="F1199" i="1"/>
  <c r="D1199" i="1"/>
  <c r="E1199" i="1" s="1"/>
  <c r="C1199" i="1"/>
  <c r="B1201" i="1" l="1"/>
  <c r="F1200" i="1"/>
  <c r="D1200" i="1"/>
  <c r="E1200" i="1" s="1"/>
  <c r="C1200" i="1"/>
  <c r="B1202" i="1" l="1"/>
  <c r="F1201" i="1"/>
  <c r="D1201" i="1"/>
  <c r="E1201" i="1" s="1"/>
  <c r="C1201" i="1"/>
  <c r="B1203" i="1" l="1"/>
  <c r="F1202" i="1"/>
  <c r="D1202" i="1"/>
  <c r="E1202" i="1" s="1"/>
  <c r="C1202" i="1"/>
  <c r="B1204" i="1" l="1"/>
  <c r="F1203" i="1"/>
  <c r="D1203" i="1"/>
  <c r="E1203" i="1" s="1"/>
  <c r="C1203" i="1"/>
  <c r="B1205" i="1" l="1"/>
  <c r="F1204" i="1"/>
  <c r="D1204" i="1"/>
  <c r="E1204" i="1" s="1"/>
  <c r="C1204" i="1"/>
  <c r="B1206" i="1" l="1"/>
  <c r="F1205" i="1"/>
  <c r="D1205" i="1"/>
  <c r="E1205" i="1" s="1"/>
  <c r="C1205" i="1"/>
  <c r="B1207" i="1" l="1"/>
  <c r="F1206" i="1"/>
  <c r="D1206" i="1"/>
  <c r="E1206" i="1" s="1"/>
  <c r="C1206" i="1"/>
  <c r="B1208" i="1" l="1"/>
  <c r="F1207" i="1"/>
  <c r="D1207" i="1"/>
  <c r="E1207" i="1" s="1"/>
  <c r="C1207" i="1"/>
  <c r="B1209" i="1" l="1"/>
  <c r="F1208" i="1"/>
  <c r="D1208" i="1"/>
  <c r="E1208" i="1" s="1"/>
  <c r="C1208" i="1"/>
  <c r="B1210" i="1" l="1"/>
  <c r="F1209" i="1"/>
  <c r="D1209" i="1"/>
  <c r="E1209" i="1" s="1"/>
  <c r="C1209" i="1"/>
  <c r="B1211" i="1" l="1"/>
  <c r="F1210" i="1"/>
  <c r="D1210" i="1"/>
  <c r="E1210" i="1" s="1"/>
  <c r="C1210" i="1"/>
  <c r="B1212" i="1" l="1"/>
  <c r="F1211" i="1"/>
  <c r="D1211" i="1"/>
  <c r="E1211" i="1" s="1"/>
  <c r="C1211" i="1"/>
  <c r="B1213" i="1" l="1"/>
  <c r="F1212" i="1"/>
  <c r="D1212" i="1"/>
  <c r="E1212" i="1" s="1"/>
  <c r="C1212" i="1"/>
  <c r="B1214" i="1" l="1"/>
  <c r="F1213" i="1"/>
  <c r="D1213" i="1"/>
  <c r="E1213" i="1" s="1"/>
  <c r="C1213" i="1"/>
  <c r="B1215" i="1" l="1"/>
  <c r="F1214" i="1"/>
  <c r="D1214" i="1"/>
  <c r="E1214" i="1" s="1"/>
  <c r="C1214" i="1"/>
  <c r="B1216" i="1" l="1"/>
  <c r="F1215" i="1"/>
  <c r="D1215" i="1"/>
  <c r="E1215" i="1" s="1"/>
  <c r="C1215" i="1"/>
  <c r="B1217" i="1" l="1"/>
  <c r="F1216" i="1"/>
  <c r="D1216" i="1"/>
  <c r="E1216" i="1" s="1"/>
  <c r="C1216" i="1"/>
  <c r="B1218" i="1" l="1"/>
  <c r="F1217" i="1"/>
  <c r="D1217" i="1"/>
  <c r="E1217" i="1" s="1"/>
  <c r="C1217" i="1"/>
  <c r="B1219" i="1" l="1"/>
  <c r="F1218" i="1"/>
  <c r="D1218" i="1"/>
  <c r="E1218" i="1" s="1"/>
  <c r="C1218" i="1"/>
  <c r="B1220" i="1" l="1"/>
  <c r="F1219" i="1"/>
  <c r="D1219" i="1"/>
  <c r="E1219" i="1" s="1"/>
  <c r="C1219" i="1"/>
  <c r="B1221" i="1" l="1"/>
  <c r="F1220" i="1"/>
  <c r="D1220" i="1"/>
  <c r="E1220" i="1" s="1"/>
  <c r="C1220" i="1"/>
  <c r="B1222" i="1" l="1"/>
  <c r="F1221" i="1"/>
  <c r="D1221" i="1"/>
  <c r="E1221" i="1" s="1"/>
  <c r="C1221" i="1"/>
  <c r="B1223" i="1" l="1"/>
  <c r="F1222" i="1"/>
  <c r="D1222" i="1"/>
  <c r="E1222" i="1" s="1"/>
  <c r="C1222" i="1"/>
  <c r="B1224" i="1" l="1"/>
  <c r="F1223" i="1"/>
  <c r="D1223" i="1"/>
  <c r="E1223" i="1" s="1"/>
  <c r="C1223" i="1"/>
  <c r="B1225" i="1" l="1"/>
  <c r="F1224" i="1"/>
  <c r="D1224" i="1"/>
  <c r="E1224" i="1" s="1"/>
  <c r="C1224" i="1"/>
  <c r="B1226" i="1" l="1"/>
  <c r="F1225" i="1"/>
  <c r="D1225" i="1"/>
  <c r="E1225" i="1" s="1"/>
  <c r="C1225" i="1"/>
  <c r="B1227" i="1" l="1"/>
  <c r="F1226" i="1"/>
  <c r="D1226" i="1"/>
  <c r="E1226" i="1" s="1"/>
  <c r="C1226" i="1"/>
  <c r="B1228" i="1" l="1"/>
  <c r="F1227" i="1"/>
  <c r="D1227" i="1"/>
  <c r="E1227" i="1" s="1"/>
  <c r="C1227" i="1"/>
  <c r="B1229" i="1" l="1"/>
  <c r="F1228" i="1"/>
  <c r="D1228" i="1"/>
  <c r="E1228" i="1" s="1"/>
  <c r="C1228" i="1"/>
  <c r="B1230" i="1" l="1"/>
  <c r="F1229" i="1"/>
  <c r="D1229" i="1"/>
  <c r="E1229" i="1" s="1"/>
  <c r="C1229" i="1"/>
  <c r="B1231" i="1" l="1"/>
  <c r="F1230" i="1"/>
  <c r="D1230" i="1"/>
  <c r="E1230" i="1" s="1"/>
  <c r="C1230" i="1"/>
  <c r="B1232" i="1" l="1"/>
  <c r="F1231" i="1"/>
  <c r="D1231" i="1"/>
  <c r="E1231" i="1" s="1"/>
  <c r="C1231" i="1"/>
  <c r="B1233" i="1" l="1"/>
  <c r="F1232" i="1"/>
  <c r="D1232" i="1"/>
  <c r="E1232" i="1" s="1"/>
  <c r="C1232" i="1"/>
  <c r="B1234" i="1" l="1"/>
  <c r="F1233" i="1"/>
  <c r="D1233" i="1"/>
  <c r="E1233" i="1" s="1"/>
  <c r="C1233" i="1"/>
  <c r="B1235" i="1" l="1"/>
  <c r="F1234" i="1"/>
  <c r="D1234" i="1"/>
  <c r="E1234" i="1" s="1"/>
  <c r="C1234" i="1"/>
  <c r="B1236" i="1" l="1"/>
  <c r="F1235" i="1"/>
  <c r="D1235" i="1"/>
  <c r="E1235" i="1" s="1"/>
  <c r="C1235" i="1"/>
  <c r="B1237" i="1" l="1"/>
  <c r="F1236" i="1"/>
  <c r="D1236" i="1"/>
  <c r="E1236" i="1" s="1"/>
  <c r="C1236" i="1"/>
  <c r="B1238" i="1" l="1"/>
  <c r="F1237" i="1"/>
  <c r="D1237" i="1"/>
  <c r="E1237" i="1" s="1"/>
  <c r="C1237" i="1"/>
  <c r="B1239" i="1" l="1"/>
  <c r="F1238" i="1"/>
  <c r="D1238" i="1"/>
  <c r="E1238" i="1" s="1"/>
  <c r="C1238" i="1"/>
  <c r="B1240" i="1" l="1"/>
  <c r="F1239" i="1"/>
  <c r="D1239" i="1"/>
  <c r="E1239" i="1" s="1"/>
  <c r="C1239" i="1"/>
  <c r="B1241" i="1" l="1"/>
  <c r="F1240" i="1"/>
  <c r="D1240" i="1"/>
  <c r="E1240" i="1" s="1"/>
  <c r="C1240" i="1"/>
  <c r="B1242" i="1" l="1"/>
  <c r="F1241" i="1"/>
  <c r="D1241" i="1"/>
  <c r="E1241" i="1" s="1"/>
  <c r="C1241" i="1"/>
  <c r="B1243" i="1" l="1"/>
  <c r="F1242" i="1"/>
  <c r="D1242" i="1"/>
  <c r="E1242" i="1" s="1"/>
  <c r="C1242" i="1"/>
  <c r="B1244" i="1" l="1"/>
  <c r="F1243" i="1"/>
  <c r="D1243" i="1"/>
  <c r="E1243" i="1" s="1"/>
  <c r="C1243" i="1"/>
  <c r="B1245" i="1" l="1"/>
  <c r="F1244" i="1"/>
  <c r="D1244" i="1"/>
  <c r="E1244" i="1" s="1"/>
  <c r="C1244" i="1"/>
  <c r="B1246" i="1" l="1"/>
  <c r="F1245" i="1"/>
  <c r="D1245" i="1"/>
  <c r="E1245" i="1" s="1"/>
  <c r="C1245" i="1"/>
  <c r="B1247" i="1" l="1"/>
  <c r="F1246" i="1"/>
  <c r="D1246" i="1"/>
  <c r="E1246" i="1" s="1"/>
  <c r="C1246" i="1"/>
  <c r="B1248" i="1" l="1"/>
  <c r="F1247" i="1"/>
  <c r="D1247" i="1"/>
  <c r="E1247" i="1" s="1"/>
  <c r="C1247" i="1"/>
  <c r="B1249" i="1" l="1"/>
  <c r="F1248" i="1"/>
  <c r="D1248" i="1"/>
  <c r="E1248" i="1" s="1"/>
  <c r="C1248" i="1"/>
  <c r="B1250" i="1" l="1"/>
  <c r="F1249" i="1"/>
  <c r="D1249" i="1"/>
  <c r="E1249" i="1" s="1"/>
  <c r="C1249" i="1"/>
  <c r="B1251" i="1" l="1"/>
  <c r="F1250" i="1"/>
  <c r="D1250" i="1"/>
  <c r="E1250" i="1" s="1"/>
  <c r="C1250" i="1"/>
  <c r="B1252" i="1" l="1"/>
  <c r="F1251" i="1"/>
  <c r="D1251" i="1"/>
  <c r="E1251" i="1" s="1"/>
  <c r="C1251" i="1"/>
  <c r="B1253" i="1" l="1"/>
  <c r="F1252" i="1"/>
  <c r="D1252" i="1"/>
  <c r="E1252" i="1" s="1"/>
  <c r="C1252" i="1"/>
  <c r="B1254" i="1" l="1"/>
  <c r="F1253" i="1"/>
  <c r="D1253" i="1"/>
  <c r="E1253" i="1" s="1"/>
  <c r="C1253" i="1"/>
  <c r="B1255" i="1" l="1"/>
  <c r="F1254" i="1"/>
  <c r="D1254" i="1"/>
  <c r="E1254" i="1" s="1"/>
  <c r="C1254" i="1"/>
  <c r="B1256" i="1" l="1"/>
  <c r="F1255" i="1"/>
  <c r="D1255" i="1"/>
  <c r="E1255" i="1" s="1"/>
  <c r="C1255" i="1"/>
  <c r="B1257" i="1" l="1"/>
  <c r="F1256" i="1"/>
  <c r="D1256" i="1"/>
  <c r="E1256" i="1" s="1"/>
  <c r="C1256" i="1"/>
  <c r="B1258" i="1" l="1"/>
  <c r="F1257" i="1"/>
  <c r="D1257" i="1"/>
  <c r="E1257" i="1" s="1"/>
  <c r="C1257" i="1"/>
  <c r="B1259" i="1" l="1"/>
  <c r="F1258" i="1"/>
  <c r="D1258" i="1"/>
  <c r="E1258" i="1" s="1"/>
  <c r="C1258" i="1"/>
  <c r="B1260" i="1" l="1"/>
  <c r="F1259" i="1"/>
  <c r="D1259" i="1"/>
  <c r="E1259" i="1" s="1"/>
  <c r="C1259" i="1"/>
  <c r="B1261" i="1" l="1"/>
  <c r="F1260" i="1"/>
  <c r="D1260" i="1"/>
  <c r="E1260" i="1" s="1"/>
  <c r="C1260" i="1"/>
  <c r="B1262" i="1" l="1"/>
  <c r="F1261" i="1"/>
  <c r="D1261" i="1"/>
  <c r="E1261" i="1" s="1"/>
  <c r="C1261" i="1"/>
  <c r="B1263" i="1" l="1"/>
  <c r="F1262" i="1"/>
  <c r="D1262" i="1"/>
  <c r="E1262" i="1" s="1"/>
  <c r="C1262" i="1"/>
  <c r="B1264" i="1" l="1"/>
  <c r="F1263" i="1"/>
  <c r="D1263" i="1"/>
  <c r="E1263" i="1" s="1"/>
  <c r="C1263" i="1"/>
  <c r="B1265" i="1" l="1"/>
  <c r="F1264" i="1"/>
  <c r="D1264" i="1"/>
  <c r="E1264" i="1" s="1"/>
  <c r="C1264" i="1"/>
  <c r="B1266" i="1" l="1"/>
  <c r="F1265" i="1"/>
  <c r="D1265" i="1"/>
  <c r="E1265" i="1" s="1"/>
  <c r="C1265" i="1"/>
  <c r="B1267" i="1" l="1"/>
  <c r="F1266" i="1"/>
  <c r="D1266" i="1"/>
  <c r="E1266" i="1" s="1"/>
  <c r="C1266" i="1"/>
  <c r="B1268" i="1" l="1"/>
  <c r="F1267" i="1"/>
  <c r="D1267" i="1"/>
  <c r="E1267" i="1" s="1"/>
  <c r="C1267" i="1"/>
  <c r="B1269" i="1" l="1"/>
  <c r="F1268" i="1"/>
  <c r="D1268" i="1"/>
  <c r="E1268" i="1" s="1"/>
  <c r="C1268" i="1"/>
  <c r="B1270" i="1" l="1"/>
  <c r="F1269" i="1"/>
  <c r="D1269" i="1"/>
  <c r="E1269" i="1" s="1"/>
  <c r="C1269" i="1"/>
  <c r="B1271" i="1" l="1"/>
  <c r="F1270" i="1"/>
  <c r="D1270" i="1"/>
  <c r="E1270" i="1" s="1"/>
  <c r="C1270" i="1"/>
  <c r="B1272" i="1" l="1"/>
  <c r="F1271" i="1"/>
  <c r="D1271" i="1"/>
  <c r="E1271" i="1" s="1"/>
  <c r="C1271" i="1"/>
  <c r="B1273" i="1" l="1"/>
  <c r="F1272" i="1"/>
  <c r="D1272" i="1"/>
  <c r="E1272" i="1" s="1"/>
  <c r="C1272" i="1"/>
  <c r="B1274" i="1" l="1"/>
  <c r="F1273" i="1"/>
  <c r="D1273" i="1"/>
  <c r="E1273" i="1" s="1"/>
  <c r="C1273" i="1"/>
  <c r="B1275" i="1" l="1"/>
  <c r="F1274" i="1"/>
  <c r="D1274" i="1"/>
  <c r="E1274" i="1" s="1"/>
  <c r="C1274" i="1"/>
  <c r="B1276" i="1" l="1"/>
  <c r="F1275" i="1"/>
  <c r="D1275" i="1"/>
  <c r="E1275" i="1" s="1"/>
  <c r="C1275" i="1"/>
  <c r="B1277" i="1" l="1"/>
  <c r="F1276" i="1"/>
  <c r="D1276" i="1"/>
  <c r="E1276" i="1" s="1"/>
  <c r="C1276" i="1"/>
  <c r="B1278" i="1" l="1"/>
  <c r="F1277" i="1"/>
  <c r="D1277" i="1"/>
  <c r="E1277" i="1" s="1"/>
  <c r="C1277" i="1"/>
  <c r="B1279" i="1" l="1"/>
  <c r="F1278" i="1"/>
  <c r="D1278" i="1"/>
  <c r="E1278" i="1" s="1"/>
  <c r="C1278" i="1"/>
  <c r="B1280" i="1" l="1"/>
  <c r="F1279" i="1"/>
  <c r="D1279" i="1"/>
  <c r="E1279" i="1" s="1"/>
  <c r="C1279" i="1"/>
  <c r="B1281" i="1" l="1"/>
  <c r="F1280" i="1"/>
  <c r="D1280" i="1"/>
  <c r="E1280" i="1" s="1"/>
  <c r="C1280" i="1"/>
  <c r="B1282" i="1" l="1"/>
  <c r="F1281" i="1"/>
  <c r="D1281" i="1"/>
  <c r="E1281" i="1" s="1"/>
  <c r="C1281" i="1"/>
  <c r="B1283" i="1" l="1"/>
  <c r="F1282" i="1"/>
  <c r="D1282" i="1"/>
  <c r="E1282" i="1" s="1"/>
  <c r="C1282" i="1"/>
  <c r="B1284" i="1" l="1"/>
  <c r="F1283" i="1"/>
  <c r="D1283" i="1"/>
  <c r="E1283" i="1" s="1"/>
  <c r="C1283" i="1"/>
  <c r="B1285" i="1" l="1"/>
  <c r="F1284" i="1"/>
  <c r="D1284" i="1"/>
  <c r="E1284" i="1" s="1"/>
  <c r="C1284" i="1"/>
  <c r="B1286" i="1" l="1"/>
  <c r="F1285" i="1"/>
  <c r="D1285" i="1"/>
  <c r="E1285" i="1" s="1"/>
  <c r="C1285" i="1"/>
  <c r="B1287" i="1" l="1"/>
  <c r="F1286" i="1"/>
  <c r="D1286" i="1"/>
  <c r="E1286" i="1" s="1"/>
  <c r="C1286" i="1"/>
  <c r="B1288" i="1" l="1"/>
  <c r="F1287" i="1"/>
  <c r="D1287" i="1"/>
  <c r="E1287" i="1" s="1"/>
  <c r="C1287" i="1"/>
  <c r="B1289" i="1" l="1"/>
  <c r="F1288" i="1"/>
  <c r="D1288" i="1"/>
  <c r="E1288" i="1" s="1"/>
  <c r="C1288" i="1"/>
  <c r="B1290" i="1" l="1"/>
  <c r="F1289" i="1"/>
  <c r="D1289" i="1"/>
  <c r="E1289" i="1" s="1"/>
  <c r="C1289" i="1"/>
  <c r="B1291" i="1" l="1"/>
  <c r="F1290" i="1"/>
  <c r="D1290" i="1"/>
  <c r="E1290" i="1" s="1"/>
  <c r="C1290" i="1"/>
  <c r="B1292" i="1" l="1"/>
  <c r="F1291" i="1"/>
  <c r="D1291" i="1"/>
  <c r="E1291" i="1" s="1"/>
  <c r="C1291" i="1"/>
  <c r="B1293" i="1" l="1"/>
  <c r="F1292" i="1"/>
  <c r="D1292" i="1"/>
  <c r="E1292" i="1" s="1"/>
  <c r="C1292" i="1"/>
  <c r="B1294" i="1" l="1"/>
  <c r="F1293" i="1"/>
  <c r="D1293" i="1"/>
  <c r="E1293" i="1" s="1"/>
  <c r="C1293" i="1"/>
  <c r="B1295" i="1" l="1"/>
  <c r="F1294" i="1"/>
  <c r="D1294" i="1"/>
  <c r="E1294" i="1" s="1"/>
  <c r="C1294" i="1"/>
  <c r="B1296" i="1" l="1"/>
  <c r="F1295" i="1"/>
  <c r="D1295" i="1"/>
  <c r="E1295" i="1" s="1"/>
  <c r="C1295" i="1"/>
  <c r="B1297" i="1" l="1"/>
  <c r="F1296" i="1"/>
  <c r="D1296" i="1"/>
  <c r="E1296" i="1" s="1"/>
  <c r="C1296" i="1"/>
  <c r="B1298" i="1" l="1"/>
  <c r="F1297" i="1"/>
  <c r="D1297" i="1"/>
  <c r="E1297" i="1" s="1"/>
  <c r="C1297" i="1"/>
  <c r="B1299" i="1" l="1"/>
  <c r="F1298" i="1"/>
  <c r="D1298" i="1"/>
  <c r="E1298" i="1" s="1"/>
  <c r="C1298" i="1"/>
  <c r="B1300" i="1" l="1"/>
  <c r="F1299" i="1"/>
  <c r="D1299" i="1"/>
  <c r="E1299" i="1" s="1"/>
  <c r="C1299" i="1"/>
  <c r="B1301" i="1" l="1"/>
  <c r="F1300" i="1"/>
  <c r="D1300" i="1"/>
  <c r="E1300" i="1" s="1"/>
  <c r="C1300" i="1"/>
  <c r="B1302" i="1" l="1"/>
  <c r="F1301" i="1"/>
  <c r="D1301" i="1"/>
  <c r="E1301" i="1" s="1"/>
  <c r="C1301" i="1"/>
  <c r="B1303" i="1" l="1"/>
  <c r="F1302" i="1"/>
  <c r="D1302" i="1"/>
  <c r="E1302" i="1" s="1"/>
  <c r="C1302" i="1"/>
  <c r="B1304" i="1" l="1"/>
  <c r="F1303" i="1"/>
  <c r="D1303" i="1"/>
  <c r="E1303" i="1" s="1"/>
  <c r="C1303" i="1"/>
  <c r="B1305" i="1" l="1"/>
  <c r="F1304" i="1"/>
  <c r="D1304" i="1"/>
  <c r="E1304" i="1" s="1"/>
  <c r="C1304" i="1"/>
  <c r="B1306" i="1" l="1"/>
  <c r="F1305" i="1"/>
  <c r="D1305" i="1"/>
  <c r="E1305" i="1" s="1"/>
  <c r="C1305" i="1"/>
  <c r="B1307" i="1" l="1"/>
  <c r="F1306" i="1"/>
  <c r="D1306" i="1"/>
  <c r="E1306" i="1" s="1"/>
  <c r="C1306" i="1"/>
  <c r="B1308" i="1" l="1"/>
  <c r="F1307" i="1"/>
  <c r="D1307" i="1"/>
  <c r="E1307" i="1" s="1"/>
  <c r="C1307" i="1"/>
  <c r="B1309" i="1" l="1"/>
  <c r="F1308" i="1"/>
  <c r="D1308" i="1"/>
  <c r="E1308" i="1" s="1"/>
  <c r="C1308" i="1"/>
  <c r="B1310" i="1" l="1"/>
  <c r="F1309" i="1"/>
  <c r="D1309" i="1"/>
  <c r="E1309" i="1" s="1"/>
  <c r="C1309" i="1"/>
  <c r="B1311" i="1" l="1"/>
  <c r="F1310" i="1"/>
  <c r="D1310" i="1"/>
  <c r="E1310" i="1" s="1"/>
  <c r="C1310" i="1"/>
  <c r="B1312" i="1" l="1"/>
  <c r="F1311" i="1"/>
  <c r="D1311" i="1"/>
  <c r="E1311" i="1" s="1"/>
  <c r="C1311" i="1"/>
  <c r="B1313" i="1" l="1"/>
  <c r="F1312" i="1"/>
  <c r="D1312" i="1"/>
  <c r="E1312" i="1" s="1"/>
  <c r="C1312" i="1"/>
  <c r="B1314" i="1" l="1"/>
  <c r="F1313" i="1"/>
  <c r="D1313" i="1"/>
  <c r="E1313" i="1" s="1"/>
  <c r="C1313" i="1"/>
  <c r="B1315" i="1" l="1"/>
  <c r="F1314" i="1"/>
  <c r="D1314" i="1"/>
  <c r="E1314" i="1" s="1"/>
  <c r="C1314" i="1"/>
  <c r="B1316" i="1" l="1"/>
  <c r="F1315" i="1"/>
  <c r="D1315" i="1"/>
  <c r="E1315" i="1" s="1"/>
  <c r="C1315" i="1"/>
  <c r="B1317" i="1" l="1"/>
  <c r="F1316" i="1"/>
  <c r="D1316" i="1"/>
  <c r="E1316" i="1" s="1"/>
  <c r="C1316" i="1"/>
  <c r="B1318" i="1" l="1"/>
  <c r="F1317" i="1"/>
  <c r="D1317" i="1"/>
  <c r="E1317" i="1" s="1"/>
  <c r="C1317" i="1"/>
  <c r="B1319" i="1" l="1"/>
  <c r="F1318" i="1"/>
  <c r="D1318" i="1"/>
  <c r="E1318" i="1" s="1"/>
  <c r="C1318" i="1"/>
  <c r="B1320" i="1" l="1"/>
  <c r="F1319" i="1"/>
  <c r="D1319" i="1"/>
  <c r="E1319" i="1" s="1"/>
  <c r="C1319" i="1"/>
  <c r="B1321" i="1" l="1"/>
  <c r="F1320" i="1"/>
  <c r="D1320" i="1"/>
  <c r="E1320" i="1" s="1"/>
  <c r="C1320" i="1"/>
  <c r="B1322" i="1" l="1"/>
  <c r="F1321" i="1"/>
  <c r="D1321" i="1"/>
  <c r="E1321" i="1" s="1"/>
  <c r="C1321" i="1"/>
  <c r="B1323" i="1" l="1"/>
  <c r="F1322" i="1"/>
  <c r="D1322" i="1"/>
  <c r="E1322" i="1" s="1"/>
  <c r="C1322" i="1"/>
  <c r="B1324" i="1" l="1"/>
  <c r="F1323" i="1"/>
  <c r="D1323" i="1"/>
  <c r="E1323" i="1" s="1"/>
  <c r="C1323" i="1"/>
  <c r="B1325" i="1" l="1"/>
  <c r="F1324" i="1"/>
  <c r="D1324" i="1"/>
  <c r="E1324" i="1" s="1"/>
  <c r="C1324" i="1"/>
  <c r="B1326" i="1" l="1"/>
  <c r="F1325" i="1"/>
  <c r="D1325" i="1"/>
  <c r="E1325" i="1" s="1"/>
  <c r="C1325" i="1"/>
  <c r="B1327" i="1" l="1"/>
  <c r="F1326" i="1"/>
  <c r="D1326" i="1"/>
  <c r="E1326" i="1" s="1"/>
  <c r="C1326" i="1"/>
  <c r="B1328" i="1" l="1"/>
  <c r="F1327" i="1"/>
  <c r="D1327" i="1"/>
  <c r="E1327" i="1" s="1"/>
  <c r="C1327" i="1"/>
  <c r="B1329" i="1" l="1"/>
  <c r="F1328" i="1"/>
  <c r="D1328" i="1"/>
  <c r="E1328" i="1" s="1"/>
  <c r="C1328" i="1"/>
  <c r="B1330" i="1" l="1"/>
  <c r="F1329" i="1"/>
  <c r="D1329" i="1"/>
  <c r="E1329" i="1" s="1"/>
  <c r="C1329" i="1"/>
  <c r="B1331" i="1" l="1"/>
  <c r="F1330" i="1"/>
  <c r="D1330" i="1"/>
  <c r="E1330" i="1" s="1"/>
  <c r="C1330" i="1"/>
  <c r="B1332" i="1" l="1"/>
  <c r="F1331" i="1"/>
  <c r="D1331" i="1"/>
  <c r="E1331" i="1" s="1"/>
  <c r="C1331" i="1"/>
  <c r="B1333" i="1" l="1"/>
  <c r="F1332" i="1"/>
  <c r="D1332" i="1"/>
  <c r="E1332" i="1" s="1"/>
  <c r="C1332" i="1"/>
  <c r="B1334" i="1" l="1"/>
  <c r="F1333" i="1"/>
  <c r="D1333" i="1"/>
  <c r="E1333" i="1" s="1"/>
  <c r="C1333" i="1"/>
  <c r="B1335" i="1" l="1"/>
  <c r="F1334" i="1"/>
  <c r="D1334" i="1"/>
  <c r="E1334" i="1" s="1"/>
  <c r="C1334" i="1"/>
  <c r="B1336" i="1" l="1"/>
  <c r="F1335" i="1"/>
  <c r="D1335" i="1"/>
  <c r="E1335" i="1" s="1"/>
  <c r="C1335" i="1"/>
  <c r="B1337" i="1" l="1"/>
  <c r="F1336" i="1"/>
  <c r="D1336" i="1"/>
  <c r="E1336" i="1" s="1"/>
  <c r="C1336" i="1"/>
  <c r="B1338" i="1" l="1"/>
  <c r="F1337" i="1"/>
  <c r="D1337" i="1"/>
  <c r="E1337" i="1" s="1"/>
  <c r="C1337" i="1"/>
  <c r="B1339" i="1" l="1"/>
  <c r="F1338" i="1"/>
  <c r="D1338" i="1"/>
  <c r="E1338" i="1" s="1"/>
  <c r="C1338" i="1"/>
  <c r="B1340" i="1" l="1"/>
  <c r="F1339" i="1"/>
  <c r="D1339" i="1"/>
  <c r="E1339" i="1" s="1"/>
  <c r="C1339" i="1"/>
  <c r="B1341" i="1" l="1"/>
  <c r="F1340" i="1"/>
  <c r="D1340" i="1"/>
  <c r="E1340" i="1" s="1"/>
  <c r="C1340" i="1"/>
  <c r="B1342" i="1" l="1"/>
  <c r="F1341" i="1"/>
  <c r="D1341" i="1"/>
  <c r="E1341" i="1" s="1"/>
  <c r="C1341" i="1"/>
  <c r="B1343" i="1" l="1"/>
  <c r="F1342" i="1"/>
  <c r="D1342" i="1"/>
  <c r="E1342" i="1" s="1"/>
  <c r="C1342" i="1"/>
  <c r="B1344" i="1" l="1"/>
  <c r="F1343" i="1"/>
  <c r="D1343" i="1"/>
  <c r="E1343" i="1" s="1"/>
  <c r="C1343" i="1"/>
  <c r="B1345" i="1" l="1"/>
  <c r="F1344" i="1"/>
  <c r="D1344" i="1"/>
  <c r="E1344" i="1" s="1"/>
  <c r="C1344" i="1"/>
  <c r="B1346" i="1" l="1"/>
  <c r="F1345" i="1"/>
  <c r="D1345" i="1"/>
  <c r="E1345" i="1" s="1"/>
  <c r="C1345" i="1"/>
  <c r="B1347" i="1" l="1"/>
  <c r="F1346" i="1"/>
  <c r="D1346" i="1"/>
  <c r="E1346" i="1" s="1"/>
  <c r="C1346" i="1"/>
  <c r="B1348" i="1" l="1"/>
  <c r="F1347" i="1"/>
  <c r="D1347" i="1"/>
  <c r="E1347" i="1" s="1"/>
  <c r="C1347" i="1"/>
  <c r="B1349" i="1" l="1"/>
  <c r="F1348" i="1"/>
  <c r="D1348" i="1"/>
  <c r="E1348" i="1" s="1"/>
  <c r="C1348" i="1"/>
  <c r="B1350" i="1" l="1"/>
  <c r="F1349" i="1"/>
  <c r="D1349" i="1"/>
  <c r="E1349" i="1" s="1"/>
  <c r="C1349" i="1"/>
  <c r="B1351" i="1" l="1"/>
  <c r="F1350" i="1"/>
  <c r="D1350" i="1"/>
  <c r="E1350" i="1" s="1"/>
  <c r="C1350" i="1"/>
  <c r="B1352" i="1" l="1"/>
  <c r="F1351" i="1"/>
  <c r="D1351" i="1"/>
  <c r="E1351" i="1" s="1"/>
  <c r="C1351" i="1"/>
  <c r="B1353" i="1" l="1"/>
  <c r="F1352" i="1"/>
  <c r="D1352" i="1"/>
  <c r="E1352" i="1" s="1"/>
  <c r="C1352" i="1"/>
  <c r="B1354" i="1" l="1"/>
  <c r="F1353" i="1"/>
  <c r="D1353" i="1"/>
  <c r="E1353" i="1" s="1"/>
  <c r="C1353" i="1"/>
  <c r="B1355" i="1" l="1"/>
  <c r="F1354" i="1"/>
  <c r="D1354" i="1"/>
  <c r="E1354" i="1" s="1"/>
  <c r="C1354" i="1"/>
  <c r="B1356" i="1" l="1"/>
  <c r="F1355" i="1"/>
  <c r="D1355" i="1"/>
  <c r="E1355" i="1" s="1"/>
  <c r="C1355" i="1"/>
  <c r="B1357" i="1" l="1"/>
  <c r="F1356" i="1"/>
  <c r="D1356" i="1"/>
  <c r="E1356" i="1" s="1"/>
  <c r="C1356" i="1"/>
  <c r="B1358" i="1" l="1"/>
  <c r="F1357" i="1"/>
  <c r="D1357" i="1"/>
  <c r="E1357" i="1" s="1"/>
  <c r="C1357" i="1"/>
  <c r="B1359" i="1" l="1"/>
  <c r="F1358" i="1"/>
  <c r="D1358" i="1"/>
  <c r="E1358" i="1" s="1"/>
  <c r="C1358" i="1"/>
  <c r="B1360" i="1" l="1"/>
  <c r="F1359" i="1"/>
  <c r="D1359" i="1"/>
  <c r="E1359" i="1" s="1"/>
  <c r="C1359" i="1"/>
  <c r="B1361" i="1" l="1"/>
  <c r="F1360" i="1"/>
  <c r="D1360" i="1"/>
  <c r="E1360" i="1" s="1"/>
  <c r="C1360" i="1"/>
  <c r="B1362" i="1" l="1"/>
  <c r="F1361" i="1"/>
  <c r="D1361" i="1"/>
  <c r="E1361" i="1" s="1"/>
  <c r="C1361" i="1"/>
  <c r="B1363" i="1" l="1"/>
  <c r="F1362" i="1"/>
  <c r="D1362" i="1"/>
  <c r="E1362" i="1" s="1"/>
  <c r="C1362" i="1"/>
  <c r="B1364" i="1" l="1"/>
  <c r="F1363" i="1"/>
  <c r="D1363" i="1"/>
  <c r="E1363" i="1" s="1"/>
  <c r="C1363" i="1"/>
  <c r="B1365" i="1" l="1"/>
  <c r="F1364" i="1"/>
  <c r="D1364" i="1"/>
  <c r="E1364" i="1" s="1"/>
  <c r="C1364" i="1"/>
  <c r="B1366" i="1" l="1"/>
  <c r="F1365" i="1"/>
  <c r="D1365" i="1"/>
  <c r="E1365" i="1" s="1"/>
  <c r="C1365" i="1"/>
  <c r="B1367" i="1" l="1"/>
  <c r="F1366" i="1"/>
  <c r="D1366" i="1"/>
  <c r="E1366" i="1" s="1"/>
  <c r="C1366" i="1"/>
  <c r="B1368" i="1" l="1"/>
  <c r="F1367" i="1"/>
  <c r="D1367" i="1"/>
  <c r="E1367" i="1" s="1"/>
  <c r="C1367" i="1"/>
  <c r="B1369" i="1" l="1"/>
  <c r="F1368" i="1"/>
  <c r="D1368" i="1"/>
  <c r="E1368" i="1" s="1"/>
  <c r="C1368" i="1"/>
  <c r="B1370" i="1" l="1"/>
  <c r="F1369" i="1"/>
  <c r="D1369" i="1"/>
  <c r="E1369" i="1" s="1"/>
  <c r="C1369" i="1"/>
  <c r="B1371" i="1" l="1"/>
  <c r="F1370" i="1"/>
  <c r="D1370" i="1"/>
  <c r="E1370" i="1" s="1"/>
  <c r="C1370" i="1"/>
  <c r="B1372" i="1" l="1"/>
  <c r="F1371" i="1"/>
  <c r="D1371" i="1"/>
  <c r="E1371" i="1" s="1"/>
  <c r="C1371" i="1"/>
  <c r="B1373" i="1" l="1"/>
  <c r="F1372" i="1"/>
  <c r="D1372" i="1"/>
  <c r="E1372" i="1" s="1"/>
  <c r="C1372" i="1"/>
  <c r="B1374" i="1" l="1"/>
  <c r="F1373" i="1"/>
  <c r="D1373" i="1"/>
  <c r="E1373" i="1" s="1"/>
  <c r="C1373" i="1"/>
  <c r="B1375" i="1" l="1"/>
  <c r="F1374" i="1"/>
  <c r="D1374" i="1"/>
  <c r="E1374" i="1" s="1"/>
  <c r="C1374" i="1"/>
  <c r="B1376" i="1" l="1"/>
  <c r="F1375" i="1"/>
  <c r="D1375" i="1"/>
  <c r="E1375" i="1" s="1"/>
  <c r="C1375" i="1"/>
  <c r="B1377" i="1" l="1"/>
  <c r="F1376" i="1"/>
  <c r="D1376" i="1"/>
  <c r="E1376" i="1" s="1"/>
  <c r="C1376" i="1"/>
  <c r="B1378" i="1" l="1"/>
  <c r="F1377" i="1"/>
  <c r="D1377" i="1"/>
  <c r="E1377" i="1" s="1"/>
  <c r="C1377" i="1"/>
  <c r="B1379" i="1" l="1"/>
  <c r="F1378" i="1"/>
  <c r="D1378" i="1"/>
  <c r="E1378" i="1" s="1"/>
  <c r="C1378" i="1"/>
  <c r="B1380" i="1" l="1"/>
  <c r="F1379" i="1"/>
  <c r="D1379" i="1"/>
  <c r="E1379" i="1" s="1"/>
  <c r="C1379" i="1"/>
  <c r="B1381" i="1" l="1"/>
  <c r="F1380" i="1"/>
  <c r="D1380" i="1"/>
  <c r="E1380" i="1" s="1"/>
  <c r="C1380" i="1"/>
  <c r="B1382" i="1" l="1"/>
  <c r="F1381" i="1"/>
  <c r="D1381" i="1"/>
  <c r="E1381" i="1" s="1"/>
  <c r="C1381" i="1"/>
  <c r="B1383" i="1" l="1"/>
  <c r="F1382" i="1"/>
  <c r="D1382" i="1"/>
  <c r="E1382" i="1" s="1"/>
  <c r="C1382" i="1"/>
  <c r="B1384" i="1" l="1"/>
  <c r="F1383" i="1"/>
  <c r="D1383" i="1"/>
  <c r="E1383" i="1" s="1"/>
  <c r="C1383" i="1"/>
  <c r="B1385" i="1" l="1"/>
  <c r="F1384" i="1"/>
  <c r="D1384" i="1"/>
  <c r="E1384" i="1" s="1"/>
  <c r="C1384" i="1"/>
  <c r="B1386" i="1" l="1"/>
  <c r="F1385" i="1"/>
  <c r="D1385" i="1"/>
  <c r="E1385" i="1" s="1"/>
  <c r="C1385" i="1"/>
  <c r="B1387" i="1" l="1"/>
  <c r="F1386" i="1"/>
  <c r="D1386" i="1"/>
  <c r="E1386" i="1" s="1"/>
  <c r="C1386" i="1"/>
  <c r="B1388" i="1" l="1"/>
  <c r="F1387" i="1"/>
  <c r="D1387" i="1"/>
  <c r="E1387" i="1" s="1"/>
  <c r="C1387" i="1"/>
  <c r="B1389" i="1" l="1"/>
  <c r="F1388" i="1"/>
  <c r="D1388" i="1"/>
  <c r="E1388" i="1" s="1"/>
  <c r="C1388" i="1"/>
  <c r="B1390" i="1" l="1"/>
  <c r="F1389" i="1"/>
  <c r="D1389" i="1"/>
  <c r="E1389" i="1" s="1"/>
  <c r="C1389" i="1"/>
  <c r="B1391" i="1" l="1"/>
  <c r="F1390" i="1"/>
  <c r="D1390" i="1"/>
  <c r="E1390" i="1" s="1"/>
  <c r="C1390" i="1"/>
  <c r="B1392" i="1" l="1"/>
  <c r="F1391" i="1"/>
  <c r="D1391" i="1"/>
  <c r="E1391" i="1" s="1"/>
  <c r="C1391" i="1"/>
  <c r="B1393" i="1" l="1"/>
  <c r="F1392" i="1"/>
  <c r="D1392" i="1"/>
  <c r="E1392" i="1" s="1"/>
  <c r="C1392" i="1"/>
  <c r="B1394" i="1" l="1"/>
  <c r="F1393" i="1"/>
  <c r="D1393" i="1"/>
  <c r="E1393" i="1" s="1"/>
  <c r="C1393" i="1"/>
  <c r="B1395" i="1" l="1"/>
  <c r="F1394" i="1"/>
  <c r="D1394" i="1"/>
  <c r="E1394" i="1" s="1"/>
  <c r="C1394" i="1"/>
  <c r="B1396" i="1" l="1"/>
  <c r="F1395" i="1"/>
  <c r="D1395" i="1"/>
  <c r="E1395" i="1" s="1"/>
  <c r="C1395" i="1"/>
  <c r="B1397" i="1" l="1"/>
  <c r="F1396" i="1"/>
  <c r="D1396" i="1"/>
  <c r="E1396" i="1" s="1"/>
  <c r="C1396" i="1"/>
  <c r="B1398" i="1" l="1"/>
  <c r="F1397" i="1"/>
  <c r="D1397" i="1"/>
  <c r="E1397" i="1" s="1"/>
  <c r="C1397" i="1"/>
  <c r="B1399" i="1" l="1"/>
  <c r="F1398" i="1"/>
  <c r="D1398" i="1"/>
  <c r="E1398" i="1" s="1"/>
  <c r="C1398" i="1"/>
  <c r="B1400" i="1" l="1"/>
  <c r="F1399" i="1"/>
  <c r="D1399" i="1"/>
  <c r="E1399" i="1" s="1"/>
  <c r="C1399" i="1"/>
  <c r="B1401" i="1" l="1"/>
  <c r="F1400" i="1"/>
  <c r="D1400" i="1"/>
  <c r="E1400" i="1" s="1"/>
  <c r="C1400" i="1"/>
  <c r="B1402" i="1" l="1"/>
  <c r="F1401" i="1"/>
  <c r="D1401" i="1"/>
  <c r="E1401" i="1" s="1"/>
  <c r="C1401" i="1"/>
  <c r="B1403" i="1" l="1"/>
  <c r="F1402" i="1"/>
  <c r="D1402" i="1"/>
  <c r="E1402" i="1" s="1"/>
  <c r="C1402" i="1"/>
  <c r="B1404" i="1" l="1"/>
  <c r="F1403" i="1"/>
  <c r="D1403" i="1"/>
  <c r="E1403" i="1" s="1"/>
  <c r="C1403" i="1"/>
  <c r="B1405" i="1" l="1"/>
  <c r="F1404" i="1"/>
  <c r="D1404" i="1"/>
  <c r="E1404" i="1" s="1"/>
  <c r="C1404" i="1"/>
  <c r="B1406" i="1" l="1"/>
  <c r="F1405" i="1"/>
  <c r="D1405" i="1"/>
  <c r="E1405" i="1" s="1"/>
  <c r="C1405" i="1"/>
  <c r="B1407" i="1" l="1"/>
  <c r="F1406" i="1"/>
  <c r="D1406" i="1"/>
  <c r="E1406" i="1" s="1"/>
  <c r="C1406" i="1"/>
  <c r="B1408" i="1" l="1"/>
  <c r="F1407" i="1"/>
  <c r="D1407" i="1"/>
  <c r="E1407" i="1" s="1"/>
  <c r="C1407" i="1"/>
  <c r="B1409" i="1" l="1"/>
  <c r="F1408" i="1"/>
  <c r="D1408" i="1"/>
  <c r="E1408" i="1" s="1"/>
  <c r="C1408" i="1"/>
  <c r="B1410" i="1" l="1"/>
  <c r="F1409" i="1"/>
  <c r="D1409" i="1"/>
  <c r="E1409" i="1" s="1"/>
  <c r="C1409" i="1"/>
  <c r="B1411" i="1" l="1"/>
  <c r="F1410" i="1"/>
  <c r="D1410" i="1"/>
  <c r="E1410" i="1" s="1"/>
  <c r="C1410" i="1"/>
  <c r="B1412" i="1" l="1"/>
  <c r="F1411" i="1"/>
  <c r="D1411" i="1"/>
  <c r="E1411" i="1" s="1"/>
  <c r="C1411" i="1"/>
  <c r="B1413" i="1" l="1"/>
  <c r="F1412" i="1"/>
  <c r="D1412" i="1"/>
  <c r="E1412" i="1" s="1"/>
  <c r="C1412" i="1"/>
  <c r="B1414" i="1" l="1"/>
  <c r="F1413" i="1"/>
  <c r="D1413" i="1"/>
  <c r="E1413" i="1" s="1"/>
  <c r="C1413" i="1"/>
  <c r="B1415" i="1" l="1"/>
  <c r="F1414" i="1"/>
  <c r="D1414" i="1"/>
  <c r="E1414" i="1" s="1"/>
  <c r="C1414" i="1"/>
  <c r="B1416" i="1" l="1"/>
  <c r="F1415" i="1"/>
  <c r="D1415" i="1"/>
  <c r="E1415" i="1" s="1"/>
  <c r="C1415" i="1"/>
  <c r="B1417" i="1" l="1"/>
  <c r="F1416" i="1"/>
  <c r="D1416" i="1"/>
  <c r="E1416" i="1" s="1"/>
  <c r="C1416" i="1"/>
  <c r="B1418" i="1" l="1"/>
  <c r="F1417" i="1"/>
  <c r="D1417" i="1"/>
  <c r="E1417" i="1" s="1"/>
  <c r="C1417" i="1"/>
  <c r="B1419" i="1" l="1"/>
  <c r="F1418" i="1"/>
  <c r="D1418" i="1"/>
  <c r="E1418" i="1" s="1"/>
  <c r="C1418" i="1"/>
  <c r="B1420" i="1" l="1"/>
  <c r="F1419" i="1"/>
  <c r="D1419" i="1"/>
  <c r="E1419" i="1" s="1"/>
  <c r="C1419" i="1"/>
  <c r="B1421" i="1" l="1"/>
  <c r="F1420" i="1"/>
  <c r="D1420" i="1"/>
  <c r="E1420" i="1" s="1"/>
  <c r="C1420" i="1"/>
  <c r="B1422" i="1" l="1"/>
  <c r="F1421" i="1"/>
  <c r="D1421" i="1"/>
  <c r="E1421" i="1" s="1"/>
  <c r="C1421" i="1"/>
  <c r="B1423" i="1" l="1"/>
  <c r="F1422" i="1"/>
  <c r="D1422" i="1"/>
  <c r="E1422" i="1" s="1"/>
  <c r="C1422" i="1"/>
  <c r="B1424" i="1" l="1"/>
  <c r="F1423" i="1"/>
  <c r="D1423" i="1"/>
  <c r="E1423" i="1" s="1"/>
  <c r="C1423" i="1"/>
  <c r="B1425" i="1" l="1"/>
  <c r="F1424" i="1"/>
  <c r="D1424" i="1"/>
  <c r="E1424" i="1" s="1"/>
  <c r="C1424" i="1"/>
  <c r="B1426" i="1" l="1"/>
  <c r="F1425" i="1"/>
  <c r="D1425" i="1"/>
  <c r="E1425" i="1" s="1"/>
  <c r="C1425" i="1"/>
  <c r="B1427" i="1" l="1"/>
  <c r="F1426" i="1"/>
  <c r="D1426" i="1"/>
  <c r="E1426" i="1" s="1"/>
  <c r="C1426" i="1"/>
  <c r="B1428" i="1" l="1"/>
  <c r="F1427" i="1"/>
  <c r="D1427" i="1"/>
  <c r="E1427" i="1" s="1"/>
  <c r="C1427" i="1"/>
  <c r="B1429" i="1" l="1"/>
  <c r="F1428" i="1"/>
  <c r="D1428" i="1"/>
  <c r="E1428" i="1" s="1"/>
  <c r="C1428" i="1"/>
  <c r="B1430" i="1" l="1"/>
  <c r="F1429" i="1"/>
  <c r="D1429" i="1"/>
  <c r="E1429" i="1" s="1"/>
  <c r="C1429" i="1"/>
  <c r="B1431" i="1" l="1"/>
  <c r="F1430" i="1"/>
  <c r="D1430" i="1"/>
  <c r="E1430" i="1" s="1"/>
  <c r="C1430" i="1"/>
  <c r="B1432" i="1" l="1"/>
  <c r="F1431" i="1"/>
  <c r="D1431" i="1"/>
  <c r="E1431" i="1" s="1"/>
  <c r="C1431" i="1"/>
  <c r="B1433" i="1" l="1"/>
  <c r="F1432" i="1"/>
  <c r="D1432" i="1"/>
  <c r="E1432" i="1" s="1"/>
  <c r="C1432" i="1"/>
  <c r="B1434" i="1" l="1"/>
  <c r="F1433" i="1"/>
  <c r="D1433" i="1"/>
  <c r="E1433" i="1" s="1"/>
  <c r="C1433" i="1"/>
  <c r="B1435" i="1" l="1"/>
  <c r="F1434" i="1"/>
  <c r="D1434" i="1"/>
  <c r="E1434" i="1" s="1"/>
  <c r="C1434" i="1"/>
  <c r="B1436" i="1" l="1"/>
  <c r="F1435" i="1"/>
  <c r="D1435" i="1"/>
  <c r="E1435" i="1" s="1"/>
  <c r="C1435" i="1"/>
  <c r="B1437" i="1" l="1"/>
  <c r="F1436" i="1"/>
  <c r="D1436" i="1"/>
  <c r="E1436" i="1" s="1"/>
  <c r="C1436" i="1"/>
  <c r="B1438" i="1" l="1"/>
  <c r="F1437" i="1"/>
  <c r="D1437" i="1"/>
  <c r="E1437" i="1" s="1"/>
  <c r="C1437" i="1"/>
  <c r="B1439" i="1" l="1"/>
  <c r="F1438" i="1"/>
  <c r="D1438" i="1"/>
  <c r="E1438" i="1" s="1"/>
  <c r="C1438" i="1"/>
  <c r="B1440" i="1" l="1"/>
  <c r="F1439" i="1"/>
  <c r="D1439" i="1"/>
  <c r="E1439" i="1" s="1"/>
  <c r="C1439" i="1"/>
  <c r="B1441" i="1" l="1"/>
  <c r="F1440" i="1"/>
  <c r="D1440" i="1"/>
  <c r="E1440" i="1" s="1"/>
  <c r="C1440" i="1"/>
  <c r="B1442" i="1" l="1"/>
  <c r="F1441" i="1"/>
  <c r="D1441" i="1"/>
  <c r="E1441" i="1" s="1"/>
  <c r="C1441" i="1"/>
  <c r="B1443" i="1" l="1"/>
  <c r="F1442" i="1"/>
  <c r="D1442" i="1"/>
  <c r="E1442" i="1" s="1"/>
  <c r="C1442" i="1"/>
  <c r="B1444" i="1" l="1"/>
  <c r="F1443" i="1"/>
  <c r="D1443" i="1"/>
  <c r="E1443" i="1" s="1"/>
  <c r="C1443" i="1"/>
  <c r="B1445" i="1" l="1"/>
  <c r="F1444" i="1"/>
  <c r="D1444" i="1"/>
  <c r="E1444" i="1" s="1"/>
  <c r="C1444" i="1"/>
  <c r="B1446" i="1" l="1"/>
  <c r="F1445" i="1"/>
  <c r="D1445" i="1"/>
  <c r="E1445" i="1" s="1"/>
  <c r="C1445" i="1"/>
  <c r="B1447" i="1" l="1"/>
  <c r="F1446" i="1"/>
  <c r="D1446" i="1"/>
  <c r="E1446" i="1" s="1"/>
  <c r="C1446" i="1"/>
  <c r="B1448" i="1" l="1"/>
  <c r="F1447" i="1"/>
  <c r="D1447" i="1"/>
  <c r="E1447" i="1" s="1"/>
  <c r="C1447" i="1"/>
  <c r="B1449" i="1" l="1"/>
  <c r="F1448" i="1"/>
  <c r="D1448" i="1"/>
  <c r="E1448" i="1" s="1"/>
  <c r="C1448" i="1"/>
  <c r="B1450" i="1" l="1"/>
  <c r="F1449" i="1"/>
  <c r="D1449" i="1"/>
  <c r="E1449" i="1" s="1"/>
  <c r="C1449" i="1"/>
  <c r="B1451" i="1" l="1"/>
  <c r="F1450" i="1"/>
  <c r="D1450" i="1"/>
  <c r="E1450" i="1" s="1"/>
  <c r="C1450" i="1"/>
  <c r="B1452" i="1" l="1"/>
  <c r="F1451" i="1"/>
  <c r="D1451" i="1"/>
  <c r="E1451" i="1" s="1"/>
  <c r="C1451" i="1"/>
  <c r="B1453" i="1" l="1"/>
  <c r="F1452" i="1"/>
  <c r="D1452" i="1"/>
  <c r="E1452" i="1" s="1"/>
  <c r="C1452" i="1"/>
  <c r="B1454" i="1" l="1"/>
  <c r="F1453" i="1"/>
  <c r="D1453" i="1"/>
  <c r="E1453" i="1" s="1"/>
  <c r="C1453" i="1"/>
  <c r="B1455" i="1" l="1"/>
  <c r="F1454" i="1"/>
  <c r="D1454" i="1"/>
  <c r="E1454" i="1" s="1"/>
  <c r="C1454" i="1"/>
  <c r="B1456" i="1" l="1"/>
  <c r="F1455" i="1"/>
  <c r="D1455" i="1"/>
  <c r="E1455" i="1" s="1"/>
  <c r="C1455" i="1"/>
  <c r="B1457" i="1" l="1"/>
  <c r="F1456" i="1"/>
  <c r="D1456" i="1"/>
  <c r="E1456" i="1" s="1"/>
  <c r="C1456" i="1"/>
  <c r="B1458" i="1" l="1"/>
  <c r="F1457" i="1"/>
  <c r="D1457" i="1"/>
  <c r="E1457" i="1" s="1"/>
  <c r="C1457" i="1"/>
  <c r="B1459" i="1" l="1"/>
  <c r="F1458" i="1"/>
  <c r="D1458" i="1"/>
  <c r="E1458" i="1" s="1"/>
  <c r="C1458" i="1"/>
  <c r="B1460" i="1" l="1"/>
  <c r="F1459" i="1"/>
  <c r="D1459" i="1"/>
  <c r="E1459" i="1" s="1"/>
  <c r="C1459" i="1"/>
  <c r="B1461" i="1" l="1"/>
  <c r="F1460" i="1"/>
  <c r="D1460" i="1"/>
  <c r="E1460" i="1" s="1"/>
  <c r="C1460" i="1"/>
  <c r="B1462" i="1" l="1"/>
  <c r="F1461" i="1"/>
  <c r="D1461" i="1"/>
  <c r="E1461" i="1" s="1"/>
  <c r="C1461" i="1"/>
  <c r="B1463" i="1" l="1"/>
  <c r="F1462" i="1"/>
  <c r="D1462" i="1"/>
  <c r="E1462" i="1" s="1"/>
  <c r="C1462" i="1"/>
  <c r="B1464" i="1" l="1"/>
  <c r="F1463" i="1"/>
  <c r="D1463" i="1"/>
  <c r="E1463" i="1" s="1"/>
  <c r="C1463" i="1"/>
  <c r="B1465" i="1" l="1"/>
  <c r="F1464" i="1"/>
  <c r="D1464" i="1"/>
  <c r="E1464" i="1" s="1"/>
  <c r="C1464" i="1"/>
  <c r="B1466" i="1" l="1"/>
  <c r="F1465" i="1"/>
  <c r="D1465" i="1"/>
  <c r="E1465" i="1" s="1"/>
  <c r="C1465" i="1"/>
  <c r="B1467" i="1" l="1"/>
  <c r="F1466" i="1"/>
  <c r="D1466" i="1"/>
  <c r="E1466" i="1" s="1"/>
  <c r="C1466" i="1"/>
  <c r="B1468" i="1" l="1"/>
  <c r="F1467" i="1"/>
  <c r="D1467" i="1"/>
  <c r="E1467" i="1" s="1"/>
  <c r="C1467" i="1"/>
  <c r="B1469" i="1" l="1"/>
  <c r="F1468" i="1"/>
  <c r="D1468" i="1"/>
  <c r="E1468" i="1" s="1"/>
  <c r="C1468" i="1"/>
  <c r="B1470" i="1" l="1"/>
  <c r="F1469" i="1"/>
  <c r="D1469" i="1"/>
  <c r="E1469" i="1" s="1"/>
  <c r="C1469" i="1"/>
  <c r="B1471" i="1" l="1"/>
  <c r="F1470" i="1"/>
  <c r="D1470" i="1"/>
  <c r="E1470" i="1" s="1"/>
  <c r="C1470" i="1"/>
  <c r="B1472" i="1" l="1"/>
  <c r="F1471" i="1"/>
  <c r="D1471" i="1"/>
  <c r="E1471" i="1" s="1"/>
  <c r="C1471" i="1"/>
  <c r="B1473" i="1" l="1"/>
  <c r="F1472" i="1"/>
  <c r="D1472" i="1"/>
  <c r="E1472" i="1" s="1"/>
  <c r="C1472" i="1"/>
  <c r="B1474" i="1" l="1"/>
  <c r="F1473" i="1"/>
  <c r="D1473" i="1"/>
  <c r="E1473" i="1" s="1"/>
  <c r="C1473" i="1"/>
  <c r="B1475" i="1" l="1"/>
  <c r="F1474" i="1"/>
  <c r="D1474" i="1"/>
  <c r="E1474" i="1" s="1"/>
  <c r="C1474" i="1"/>
  <c r="B1476" i="1" l="1"/>
  <c r="F1475" i="1"/>
  <c r="D1475" i="1"/>
  <c r="E1475" i="1" s="1"/>
  <c r="C1475" i="1"/>
  <c r="B1477" i="1" l="1"/>
  <c r="F1476" i="1"/>
  <c r="D1476" i="1"/>
  <c r="E1476" i="1" s="1"/>
  <c r="C1476" i="1"/>
  <c r="B1478" i="1" l="1"/>
  <c r="F1477" i="1"/>
  <c r="D1477" i="1"/>
  <c r="E1477" i="1" s="1"/>
  <c r="C1477" i="1"/>
  <c r="B1479" i="1" l="1"/>
  <c r="F1478" i="1"/>
  <c r="D1478" i="1"/>
  <c r="E1478" i="1" s="1"/>
  <c r="C1478" i="1"/>
  <c r="B1480" i="1" l="1"/>
  <c r="F1479" i="1"/>
  <c r="D1479" i="1"/>
  <c r="E1479" i="1" s="1"/>
  <c r="C1479" i="1"/>
  <c r="B1481" i="1" l="1"/>
  <c r="F1480" i="1"/>
  <c r="D1480" i="1"/>
  <c r="E1480" i="1" s="1"/>
  <c r="C1480" i="1"/>
  <c r="B1482" i="1" l="1"/>
  <c r="F1481" i="1"/>
  <c r="D1481" i="1"/>
  <c r="E1481" i="1" s="1"/>
  <c r="C1481" i="1"/>
  <c r="B1483" i="1" l="1"/>
  <c r="F1482" i="1"/>
  <c r="D1482" i="1"/>
  <c r="E1482" i="1" s="1"/>
  <c r="C1482" i="1"/>
  <c r="B1484" i="1" l="1"/>
  <c r="F1483" i="1"/>
  <c r="D1483" i="1"/>
  <c r="E1483" i="1" s="1"/>
  <c r="C1483" i="1"/>
  <c r="B1485" i="1" l="1"/>
  <c r="F1484" i="1"/>
  <c r="D1484" i="1"/>
  <c r="E1484" i="1" s="1"/>
  <c r="C1484" i="1"/>
  <c r="B1486" i="1" l="1"/>
  <c r="F1485" i="1"/>
  <c r="D1485" i="1"/>
  <c r="E1485" i="1" s="1"/>
  <c r="C1485" i="1"/>
  <c r="B1487" i="1" l="1"/>
  <c r="F1486" i="1"/>
  <c r="D1486" i="1"/>
  <c r="E1486" i="1" s="1"/>
  <c r="C1486" i="1"/>
  <c r="B1488" i="1" l="1"/>
  <c r="F1487" i="1"/>
  <c r="D1487" i="1"/>
  <c r="E1487" i="1" s="1"/>
  <c r="C1487" i="1"/>
  <c r="B1489" i="1" l="1"/>
  <c r="F1488" i="1"/>
  <c r="D1488" i="1"/>
  <c r="E1488" i="1" s="1"/>
  <c r="C1488" i="1"/>
  <c r="B1490" i="1" l="1"/>
  <c r="F1489" i="1"/>
  <c r="D1489" i="1"/>
  <c r="E1489" i="1" s="1"/>
  <c r="C1489" i="1"/>
  <c r="B1491" i="1" l="1"/>
  <c r="F1490" i="1"/>
  <c r="D1490" i="1"/>
  <c r="E1490" i="1" s="1"/>
  <c r="C1490" i="1"/>
  <c r="B1492" i="1" l="1"/>
  <c r="F1491" i="1"/>
  <c r="D1491" i="1"/>
  <c r="E1491" i="1" s="1"/>
  <c r="C1491" i="1"/>
  <c r="B1493" i="1" l="1"/>
  <c r="F1492" i="1"/>
  <c r="D1492" i="1"/>
  <c r="E1492" i="1" s="1"/>
  <c r="C1492" i="1"/>
  <c r="B1494" i="1" l="1"/>
  <c r="F1493" i="1"/>
  <c r="D1493" i="1"/>
  <c r="E1493" i="1" s="1"/>
  <c r="C1493" i="1"/>
  <c r="B1495" i="1" l="1"/>
  <c r="F1494" i="1"/>
  <c r="D1494" i="1"/>
  <c r="E1494" i="1" s="1"/>
  <c r="C1494" i="1"/>
  <c r="B1496" i="1" l="1"/>
  <c r="F1495" i="1"/>
  <c r="D1495" i="1"/>
  <c r="E1495" i="1" s="1"/>
  <c r="C1495" i="1"/>
  <c r="B1497" i="1" l="1"/>
  <c r="F1496" i="1"/>
  <c r="D1496" i="1"/>
  <c r="E1496" i="1" s="1"/>
  <c r="C1496" i="1"/>
  <c r="B1498" i="1" l="1"/>
  <c r="F1497" i="1"/>
  <c r="D1497" i="1"/>
  <c r="E1497" i="1" s="1"/>
  <c r="C1497" i="1"/>
  <c r="B1499" i="1" l="1"/>
  <c r="F1498" i="1"/>
  <c r="D1498" i="1"/>
  <c r="E1498" i="1" s="1"/>
  <c r="C1498" i="1"/>
  <c r="B1500" i="1" l="1"/>
  <c r="F1499" i="1"/>
  <c r="D1499" i="1"/>
  <c r="E1499" i="1" s="1"/>
  <c r="C1499" i="1"/>
  <c r="B1501" i="1" l="1"/>
  <c r="F1500" i="1"/>
  <c r="D1500" i="1"/>
  <c r="E1500" i="1" s="1"/>
  <c r="C1500" i="1"/>
  <c r="B1502" i="1" l="1"/>
  <c r="F1501" i="1"/>
  <c r="D1501" i="1"/>
  <c r="E1501" i="1" s="1"/>
  <c r="C1501" i="1"/>
  <c r="B1503" i="1" l="1"/>
  <c r="F1502" i="1"/>
  <c r="D1502" i="1"/>
  <c r="E1502" i="1" s="1"/>
  <c r="C1502" i="1"/>
  <c r="B1504" i="1" l="1"/>
  <c r="F1503" i="1"/>
  <c r="D1503" i="1"/>
  <c r="E1503" i="1" s="1"/>
  <c r="C1503" i="1"/>
  <c r="B1505" i="1" l="1"/>
  <c r="F1504" i="1"/>
  <c r="D1504" i="1"/>
  <c r="E1504" i="1" s="1"/>
  <c r="C1504" i="1"/>
  <c r="B1506" i="1" l="1"/>
  <c r="F1505" i="1"/>
  <c r="D1505" i="1"/>
  <c r="E1505" i="1" s="1"/>
  <c r="C1505" i="1"/>
  <c r="B1507" i="1" l="1"/>
  <c r="F1506" i="1"/>
  <c r="D1506" i="1"/>
  <c r="E1506" i="1" s="1"/>
  <c r="C1506" i="1"/>
  <c r="B1508" i="1" l="1"/>
  <c r="F1507" i="1"/>
  <c r="D1507" i="1"/>
  <c r="E1507" i="1" s="1"/>
  <c r="C1507" i="1"/>
  <c r="B1509" i="1" l="1"/>
  <c r="F1508" i="1"/>
  <c r="D1508" i="1"/>
  <c r="E1508" i="1" s="1"/>
  <c r="C1508" i="1"/>
  <c r="B1510" i="1" l="1"/>
  <c r="F1509" i="1"/>
  <c r="D1509" i="1"/>
  <c r="E1509" i="1" s="1"/>
  <c r="C1509" i="1"/>
  <c r="B1511" i="1" l="1"/>
  <c r="F1510" i="1"/>
  <c r="D1510" i="1"/>
  <c r="E1510" i="1" s="1"/>
  <c r="C1510" i="1"/>
  <c r="B1512" i="1" l="1"/>
  <c r="F1511" i="1"/>
  <c r="D1511" i="1"/>
  <c r="E1511" i="1" s="1"/>
  <c r="C1511" i="1"/>
  <c r="B1513" i="1" l="1"/>
  <c r="F1512" i="1"/>
  <c r="D1512" i="1"/>
  <c r="E1512" i="1" s="1"/>
  <c r="C1512" i="1"/>
  <c r="B1514" i="1" l="1"/>
  <c r="F1513" i="1"/>
  <c r="D1513" i="1"/>
  <c r="E1513" i="1" s="1"/>
  <c r="C1513" i="1"/>
  <c r="B1515" i="1" l="1"/>
  <c r="F1514" i="1"/>
  <c r="D1514" i="1"/>
  <c r="E1514" i="1" s="1"/>
  <c r="C1514" i="1"/>
  <c r="B1516" i="1" l="1"/>
  <c r="F1515" i="1"/>
  <c r="D1515" i="1"/>
  <c r="E1515" i="1" s="1"/>
  <c r="C1515" i="1"/>
  <c r="B1517" i="1" l="1"/>
  <c r="F1516" i="1"/>
  <c r="D1516" i="1"/>
  <c r="E1516" i="1" s="1"/>
  <c r="C1516" i="1"/>
  <c r="B1518" i="1" l="1"/>
  <c r="F1517" i="1"/>
  <c r="D1517" i="1"/>
  <c r="E1517" i="1" s="1"/>
  <c r="C1517" i="1"/>
  <c r="B1519" i="1" l="1"/>
  <c r="F1518" i="1"/>
  <c r="D1518" i="1"/>
  <c r="E1518" i="1" s="1"/>
  <c r="C1518" i="1"/>
  <c r="B1520" i="1" l="1"/>
  <c r="F1519" i="1"/>
  <c r="D1519" i="1"/>
  <c r="E1519" i="1" s="1"/>
  <c r="C1519" i="1"/>
  <c r="B1521" i="1" l="1"/>
  <c r="F1520" i="1"/>
  <c r="D1520" i="1"/>
  <c r="E1520" i="1" s="1"/>
  <c r="C1520" i="1"/>
  <c r="B1522" i="1" l="1"/>
  <c r="F1521" i="1"/>
  <c r="D1521" i="1"/>
  <c r="E1521" i="1" s="1"/>
  <c r="C1521" i="1"/>
  <c r="B1523" i="1" l="1"/>
  <c r="F1522" i="1"/>
  <c r="D1522" i="1"/>
  <c r="E1522" i="1" s="1"/>
  <c r="C1522" i="1"/>
  <c r="B1524" i="1" l="1"/>
  <c r="F1523" i="1"/>
  <c r="D1523" i="1"/>
  <c r="E1523" i="1" s="1"/>
  <c r="C1523" i="1"/>
  <c r="B1525" i="1" l="1"/>
  <c r="F1524" i="1"/>
  <c r="D1524" i="1"/>
  <c r="E1524" i="1" s="1"/>
  <c r="C1524" i="1"/>
  <c r="B1526" i="1" l="1"/>
  <c r="F1525" i="1"/>
  <c r="D1525" i="1"/>
  <c r="E1525" i="1" s="1"/>
  <c r="C1525" i="1"/>
  <c r="B1527" i="1" l="1"/>
  <c r="F1526" i="1"/>
  <c r="D1526" i="1"/>
  <c r="E1526" i="1" s="1"/>
  <c r="C1526" i="1"/>
  <c r="B1528" i="1" l="1"/>
  <c r="F1527" i="1"/>
  <c r="D1527" i="1"/>
  <c r="E1527" i="1" s="1"/>
  <c r="C1527" i="1"/>
  <c r="B1529" i="1" l="1"/>
  <c r="F1528" i="1"/>
  <c r="D1528" i="1"/>
  <c r="E1528" i="1" s="1"/>
  <c r="C1528" i="1"/>
  <c r="B1530" i="1" l="1"/>
  <c r="F1529" i="1"/>
  <c r="D1529" i="1"/>
  <c r="E1529" i="1" s="1"/>
  <c r="C1529" i="1"/>
  <c r="B1531" i="1" l="1"/>
  <c r="F1530" i="1"/>
  <c r="D1530" i="1"/>
  <c r="E1530" i="1" s="1"/>
  <c r="C1530" i="1"/>
  <c r="B1532" i="1" l="1"/>
  <c r="F1531" i="1"/>
  <c r="D1531" i="1"/>
  <c r="E1531" i="1" s="1"/>
  <c r="C1531" i="1"/>
  <c r="B1533" i="1" l="1"/>
  <c r="F1532" i="1"/>
  <c r="D1532" i="1"/>
  <c r="E1532" i="1" s="1"/>
  <c r="C1532" i="1"/>
  <c r="B1534" i="1" l="1"/>
  <c r="F1533" i="1"/>
  <c r="D1533" i="1"/>
  <c r="E1533" i="1" s="1"/>
  <c r="C1533" i="1"/>
  <c r="B1535" i="1" l="1"/>
  <c r="F1534" i="1"/>
  <c r="D1534" i="1"/>
  <c r="E1534" i="1" s="1"/>
  <c r="C1534" i="1"/>
  <c r="B1536" i="1" l="1"/>
  <c r="F1535" i="1"/>
  <c r="D1535" i="1"/>
  <c r="E1535" i="1" s="1"/>
  <c r="C1535" i="1"/>
  <c r="B1537" i="1" l="1"/>
  <c r="F1536" i="1"/>
  <c r="D1536" i="1"/>
  <c r="E1536" i="1" s="1"/>
  <c r="C1536" i="1"/>
  <c r="B1538" i="1" l="1"/>
  <c r="F1537" i="1"/>
  <c r="D1537" i="1"/>
  <c r="E1537" i="1" s="1"/>
  <c r="C1537" i="1"/>
  <c r="B1539" i="1" l="1"/>
  <c r="F1538" i="1"/>
  <c r="D1538" i="1"/>
  <c r="E1538" i="1" s="1"/>
  <c r="C1538" i="1"/>
  <c r="B1540" i="1" l="1"/>
  <c r="F1539" i="1"/>
  <c r="D1539" i="1"/>
  <c r="E1539" i="1" s="1"/>
  <c r="C1539" i="1"/>
  <c r="B1541" i="1" l="1"/>
  <c r="F1540" i="1"/>
  <c r="D1540" i="1"/>
  <c r="E1540" i="1" s="1"/>
  <c r="C1540" i="1"/>
  <c r="B1542" i="1" l="1"/>
  <c r="F1541" i="1"/>
  <c r="D1541" i="1"/>
  <c r="E1541" i="1" s="1"/>
  <c r="C1541" i="1"/>
  <c r="B1543" i="1" l="1"/>
  <c r="F1542" i="1"/>
  <c r="D1542" i="1"/>
  <c r="E1542" i="1" s="1"/>
  <c r="C1542" i="1"/>
  <c r="B1544" i="1" l="1"/>
  <c r="F1543" i="1"/>
  <c r="D1543" i="1"/>
  <c r="E1543" i="1" s="1"/>
  <c r="C1543" i="1"/>
  <c r="B1545" i="1" l="1"/>
  <c r="F1544" i="1"/>
  <c r="D1544" i="1"/>
  <c r="E1544" i="1" s="1"/>
  <c r="C1544" i="1"/>
  <c r="B1546" i="1" l="1"/>
  <c r="F1545" i="1"/>
  <c r="D1545" i="1"/>
  <c r="E1545" i="1" s="1"/>
  <c r="C1545" i="1"/>
  <c r="B1547" i="1" l="1"/>
  <c r="F1546" i="1"/>
  <c r="D1546" i="1"/>
  <c r="E1546" i="1" s="1"/>
  <c r="C1546" i="1"/>
  <c r="B1548" i="1" l="1"/>
  <c r="F1547" i="1"/>
  <c r="D1547" i="1"/>
  <c r="E1547" i="1" s="1"/>
  <c r="C1547" i="1"/>
  <c r="B1549" i="1" l="1"/>
  <c r="F1548" i="1"/>
  <c r="D1548" i="1"/>
  <c r="E1548" i="1" s="1"/>
  <c r="C1548" i="1"/>
  <c r="B1550" i="1" l="1"/>
  <c r="F1549" i="1"/>
  <c r="D1549" i="1"/>
  <c r="E1549" i="1" s="1"/>
  <c r="C1549" i="1"/>
  <c r="B1551" i="1" l="1"/>
  <c r="F1550" i="1"/>
  <c r="D1550" i="1"/>
  <c r="E1550" i="1" s="1"/>
  <c r="C1550" i="1"/>
  <c r="B1552" i="1" l="1"/>
  <c r="F1551" i="1"/>
  <c r="D1551" i="1"/>
  <c r="E1551" i="1" s="1"/>
  <c r="C1551" i="1"/>
  <c r="B1553" i="1" l="1"/>
  <c r="F1552" i="1"/>
  <c r="D1552" i="1"/>
  <c r="E1552" i="1" s="1"/>
  <c r="C1552" i="1"/>
  <c r="B1554" i="1" l="1"/>
  <c r="F1553" i="1"/>
  <c r="D1553" i="1"/>
  <c r="E1553" i="1" s="1"/>
  <c r="C1553" i="1"/>
  <c r="B1555" i="1" l="1"/>
  <c r="F1554" i="1"/>
  <c r="D1554" i="1"/>
  <c r="E1554" i="1" s="1"/>
  <c r="C1554" i="1"/>
  <c r="B1556" i="1" l="1"/>
  <c r="F1555" i="1"/>
  <c r="D1555" i="1"/>
  <c r="E1555" i="1" s="1"/>
  <c r="C1555" i="1"/>
  <c r="B1557" i="1" l="1"/>
  <c r="F1556" i="1"/>
  <c r="D1556" i="1"/>
  <c r="E1556" i="1" s="1"/>
  <c r="C1556" i="1"/>
  <c r="B1558" i="1" l="1"/>
  <c r="F1557" i="1"/>
  <c r="D1557" i="1"/>
  <c r="E1557" i="1" s="1"/>
  <c r="C1557" i="1"/>
  <c r="B1559" i="1" l="1"/>
  <c r="F1558" i="1"/>
  <c r="D1558" i="1"/>
  <c r="E1558" i="1" s="1"/>
  <c r="C1558" i="1"/>
  <c r="B1560" i="1" l="1"/>
  <c r="F1559" i="1"/>
  <c r="D1559" i="1"/>
  <c r="E1559" i="1" s="1"/>
  <c r="C1559" i="1"/>
  <c r="B1561" i="1" l="1"/>
  <c r="F1560" i="1"/>
  <c r="D1560" i="1"/>
  <c r="E1560" i="1" s="1"/>
  <c r="C1560" i="1"/>
  <c r="B1562" i="1" l="1"/>
  <c r="F1561" i="1"/>
  <c r="D1561" i="1"/>
  <c r="E1561" i="1" s="1"/>
  <c r="C1561" i="1"/>
  <c r="B1563" i="1" l="1"/>
  <c r="F1562" i="1"/>
  <c r="D1562" i="1"/>
  <c r="E1562" i="1" s="1"/>
  <c r="C1562" i="1"/>
  <c r="B1564" i="1" l="1"/>
  <c r="F1563" i="1"/>
  <c r="D1563" i="1"/>
  <c r="E1563" i="1" s="1"/>
  <c r="C1563" i="1"/>
  <c r="B1565" i="1" l="1"/>
  <c r="F1564" i="1"/>
  <c r="D1564" i="1"/>
  <c r="E1564" i="1" s="1"/>
  <c r="C1564" i="1"/>
  <c r="B1566" i="1" l="1"/>
  <c r="F1565" i="1"/>
  <c r="D1565" i="1"/>
  <c r="E1565" i="1" s="1"/>
  <c r="C1565" i="1"/>
  <c r="B1567" i="1" l="1"/>
  <c r="F1566" i="1"/>
  <c r="D1566" i="1"/>
  <c r="E1566" i="1" s="1"/>
  <c r="C1566" i="1"/>
  <c r="B1568" i="1" l="1"/>
  <c r="F1567" i="1"/>
  <c r="D1567" i="1"/>
  <c r="E1567" i="1" s="1"/>
  <c r="C1567" i="1"/>
  <c r="B1569" i="1" l="1"/>
  <c r="F1568" i="1"/>
  <c r="D1568" i="1"/>
  <c r="E1568" i="1" s="1"/>
  <c r="C1568" i="1"/>
  <c r="B1570" i="1" l="1"/>
  <c r="F1569" i="1"/>
  <c r="D1569" i="1"/>
  <c r="E1569" i="1" s="1"/>
  <c r="C1569" i="1"/>
  <c r="B1571" i="1" l="1"/>
  <c r="F1570" i="1"/>
  <c r="D1570" i="1"/>
  <c r="E1570" i="1" s="1"/>
  <c r="C1570" i="1"/>
  <c r="B1572" i="1" l="1"/>
  <c r="F1571" i="1"/>
  <c r="D1571" i="1"/>
  <c r="E1571" i="1" s="1"/>
  <c r="C1571" i="1"/>
  <c r="B1573" i="1" l="1"/>
  <c r="F1572" i="1"/>
  <c r="D1572" i="1"/>
  <c r="E1572" i="1" s="1"/>
  <c r="C1572" i="1"/>
  <c r="B1574" i="1" l="1"/>
  <c r="F1573" i="1"/>
  <c r="D1573" i="1"/>
  <c r="E1573" i="1" s="1"/>
  <c r="C1573" i="1"/>
  <c r="B1575" i="1" l="1"/>
  <c r="F1574" i="1"/>
  <c r="D1574" i="1"/>
  <c r="E1574" i="1" s="1"/>
  <c r="C1574" i="1"/>
  <c r="B1576" i="1" l="1"/>
  <c r="F1575" i="1"/>
  <c r="D1575" i="1"/>
  <c r="E1575" i="1" s="1"/>
  <c r="C1575" i="1"/>
  <c r="B1577" i="1" l="1"/>
  <c r="F1576" i="1"/>
  <c r="D1576" i="1"/>
  <c r="E1576" i="1" s="1"/>
  <c r="C1576" i="1"/>
  <c r="B1578" i="1" l="1"/>
  <c r="F1577" i="1"/>
  <c r="D1577" i="1"/>
  <c r="E1577" i="1" s="1"/>
  <c r="C1577" i="1"/>
  <c r="B1579" i="1" l="1"/>
  <c r="F1578" i="1"/>
  <c r="D1578" i="1"/>
  <c r="E1578" i="1" s="1"/>
  <c r="C1578" i="1"/>
  <c r="B1580" i="1" l="1"/>
  <c r="F1579" i="1"/>
  <c r="D1579" i="1"/>
  <c r="E1579" i="1" s="1"/>
  <c r="C1579" i="1"/>
  <c r="B1581" i="1" l="1"/>
  <c r="F1580" i="1"/>
  <c r="D1580" i="1"/>
  <c r="E1580" i="1" s="1"/>
  <c r="C1580" i="1"/>
  <c r="B1582" i="1" l="1"/>
  <c r="F1581" i="1"/>
  <c r="D1581" i="1"/>
  <c r="E1581" i="1" s="1"/>
  <c r="C1581" i="1"/>
  <c r="B1583" i="1" l="1"/>
  <c r="F1582" i="1"/>
  <c r="D1582" i="1"/>
  <c r="E1582" i="1" s="1"/>
  <c r="C1582" i="1"/>
  <c r="B1584" i="1" l="1"/>
  <c r="F1583" i="1"/>
  <c r="D1583" i="1"/>
  <c r="E1583" i="1" s="1"/>
  <c r="C1583" i="1"/>
  <c r="B1585" i="1" l="1"/>
  <c r="F1584" i="1"/>
  <c r="D1584" i="1"/>
  <c r="E1584" i="1" s="1"/>
  <c r="C1584" i="1"/>
  <c r="B1586" i="1" l="1"/>
  <c r="F1585" i="1"/>
  <c r="D1585" i="1"/>
  <c r="E1585" i="1" s="1"/>
  <c r="C1585" i="1"/>
  <c r="B1587" i="1" l="1"/>
  <c r="F1586" i="1"/>
  <c r="D1586" i="1"/>
  <c r="E1586" i="1" s="1"/>
  <c r="C1586" i="1"/>
  <c r="B1588" i="1" l="1"/>
  <c r="F1587" i="1"/>
  <c r="D1587" i="1"/>
  <c r="E1587" i="1" s="1"/>
  <c r="C1587" i="1"/>
  <c r="B1589" i="1" l="1"/>
  <c r="F1588" i="1"/>
  <c r="D1588" i="1"/>
  <c r="E1588" i="1" s="1"/>
  <c r="C1588" i="1"/>
  <c r="B1590" i="1" l="1"/>
  <c r="F1589" i="1"/>
  <c r="D1589" i="1"/>
  <c r="E1589" i="1" s="1"/>
  <c r="C1589" i="1"/>
  <c r="B1591" i="1" l="1"/>
  <c r="F1590" i="1"/>
  <c r="D1590" i="1"/>
  <c r="E1590" i="1" s="1"/>
  <c r="C1590" i="1"/>
  <c r="B1592" i="1" l="1"/>
  <c r="F1591" i="1"/>
  <c r="D1591" i="1"/>
  <c r="E1591" i="1" s="1"/>
  <c r="C1591" i="1"/>
  <c r="B1593" i="1" l="1"/>
  <c r="F1592" i="1"/>
  <c r="D1592" i="1"/>
  <c r="E1592" i="1" s="1"/>
  <c r="C1592" i="1"/>
  <c r="B1594" i="1" l="1"/>
  <c r="F1593" i="1"/>
  <c r="D1593" i="1"/>
  <c r="E1593" i="1" s="1"/>
  <c r="C1593" i="1"/>
  <c r="B1595" i="1" l="1"/>
  <c r="F1594" i="1"/>
  <c r="D1594" i="1"/>
  <c r="E1594" i="1" s="1"/>
  <c r="C1594" i="1"/>
  <c r="B1596" i="1" l="1"/>
  <c r="F1595" i="1"/>
  <c r="D1595" i="1"/>
  <c r="E1595" i="1" s="1"/>
  <c r="C1595" i="1"/>
  <c r="B1597" i="1" l="1"/>
  <c r="F1596" i="1"/>
  <c r="D1596" i="1"/>
  <c r="E1596" i="1" s="1"/>
  <c r="C1596" i="1"/>
  <c r="B1598" i="1" l="1"/>
  <c r="F1597" i="1"/>
  <c r="D1597" i="1"/>
  <c r="E1597" i="1" s="1"/>
  <c r="C1597" i="1"/>
  <c r="B1599" i="1" l="1"/>
  <c r="F1598" i="1"/>
  <c r="D1598" i="1"/>
  <c r="E1598" i="1" s="1"/>
  <c r="C1598" i="1"/>
  <c r="B1600" i="1" l="1"/>
  <c r="F1599" i="1"/>
  <c r="D1599" i="1"/>
  <c r="E1599" i="1" s="1"/>
  <c r="C1599" i="1"/>
  <c r="B1601" i="1" l="1"/>
  <c r="F1600" i="1"/>
  <c r="D1600" i="1"/>
  <c r="E1600" i="1" s="1"/>
  <c r="C1600" i="1"/>
  <c r="B1602" i="1" l="1"/>
  <c r="F1601" i="1"/>
  <c r="D1601" i="1"/>
  <c r="E1601" i="1" s="1"/>
  <c r="C1601" i="1"/>
  <c r="B1603" i="1" l="1"/>
  <c r="F1602" i="1"/>
  <c r="D1602" i="1"/>
  <c r="E1602" i="1" s="1"/>
  <c r="C1602" i="1"/>
  <c r="B1604" i="1" l="1"/>
  <c r="F1603" i="1"/>
  <c r="D1603" i="1"/>
  <c r="E1603" i="1" s="1"/>
  <c r="C1603" i="1"/>
  <c r="B1605" i="1" l="1"/>
  <c r="F1604" i="1"/>
  <c r="D1604" i="1"/>
  <c r="E1604" i="1" s="1"/>
  <c r="C1604" i="1"/>
  <c r="B1606" i="1" l="1"/>
  <c r="F1605" i="1"/>
  <c r="D1605" i="1"/>
  <c r="E1605" i="1" s="1"/>
  <c r="C1605" i="1"/>
  <c r="B1607" i="1" l="1"/>
  <c r="F1606" i="1"/>
  <c r="D1606" i="1"/>
  <c r="E1606" i="1" s="1"/>
  <c r="C1606" i="1"/>
  <c r="B1608" i="1" l="1"/>
  <c r="F1607" i="1"/>
  <c r="D1607" i="1"/>
  <c r="E1607" i="1" s="1"/>
  <c r="C1607" i="1"/>
  <c r="B1609" i="1" l="1"/>
  <c r="F1608" i="1"/>
  <c r="D1608" i="1"/>
  <c r="E1608" i="1" s="1"/>
  <c r="C1608" i="1"/>
  <c r="B1610" i="1" l="1"/>
  <c r="F1609" i="1"/>
  <c r="D1609" i="1"/>
  <c r="E1609" i="1" s="1"/>
  <c r="C1609" i="1"/>
  <c r="B1611" i="1" l="1"/>
  <c r="F1610" i="1"/>
  <c r="D1610" i="1"/>
  <c r="E1610" i="1" s="1"/>
  <c r="C1610" i="1"/>
  <c r="B1612" i="1" l="1"/>
  <c r="F1611" i="1"/>
  <c r="D1611" i="1"/>
  <c r="E1611" i="1" s="1"/>
  <c r="C1611" i="1"/>
  <c r="B1613" i="1" l="1"/>
  <c r="F1612" i="1"/>
  <c r="D1612" i="1"/>
  <c r="E1612" i="1" s="1"/>
  <c r="C1612" i="1"/>
  <c r="B1614" i="1" l="1"/>
  <c r="F1613" i="1"/>
  <c r="D1613" i="1"/>
  <c r="E1613" i="1" s="1"/>
  <c r="C1613" i="1"/>
  <c r="B1615" i="1" l="1"/>
  <c r="F1614" i="1"/>
  <c r="D1614" i="1"/>
  <c r="E1614" i="1" s="1"/>
  <c r="C1614" i="1"/>
  <c r="B1616" i="1" l="1"/>
  <c r="F1615" i="1"/>
  <c r="D1615" i="1"/>
  <c r="E1615" i="1" s="1"/>
  <c r="C1615" i="1"/>
  <c r="B1617" i="1" l="1"/>
  <c r="F1616" i="1"/>
  <c r="D1616" i="1"/>
  <c r="E1616" i="1" s="1"/>
  <c r="C1616" i="1"/>
  <c r="B1618" i="1" l="1"/>
  <c r="F1617" i="1"/>
  <c r="D1617" i="1"/>
  <c r="E1617" i="1" s="1"/>
  <c r="C1617" i="1"/>
  <c r="B1619" i="1" l="1"/>
  <c r="F1618" i="1"/>
  <c r="D1618" i="1"/>
  <c r="E1618" i="1" s="1"/>
  <c r="C1618" i="1"/>
  <c r="B1620" i="1" l="1"/>
  <c r="F1619" i="1"/>
  <c r="D1619" i="1"/>
  <c r="E1619" i="1" s="1"/>
  <c r="C1619" i="1"/>
  <c r="B1621" i="1" l="1"/>
  <c r="F1620" i="1"/>
  <c r="D1620" i="1"/>
  <c r="E1620" i="1" s="1"/>
  <c r="C1620" i="1"/>
  <c r="B1622" i="1" l="1"/>
  <c r="F1621" i="1"/>
  <c r="D1621" i="1"/>
  <c r="E1621" i="1" s="1"/>
  <c r="C1621" i="1"/>
  <c r="B1623" i="1" l="1"/>
  <c r="F1622" i="1"/>
  <c r="D1622" i="1"/>
  <c r="E1622" i="1" s="1"/>
  <c r="C1622" i="1"/>
  <c r="B1624" i="1" l="1"/>
  <c r="F1623" i="1"/>
  <c r="D1623" i="1"/>
  <c r="E1623" i="1" s="1"/>
  <c r="C1623" i="1"/>
  <c r="B1625" i="1" l="1"/>
  <c r="F1624" i="1"/>
  <c r="D1624" i="1"/>
  <c r="E1624" i="1" s="1"/>
  <c r="C1624" i="1"/>
  <c r="B1626" i="1" l="1"/>
  <c r="F1625" i="1"/>
  <c r="D1625" i="1"/>
  <c r="E1625" i="1" s="1"/>
  <c r="C1625" i="1"/>
  <c r="B1627" i="1" l="1"/>
  <c r="F1626" i="1"/>
  <c r="D1626" i="1"/>
  <c r="E1626" i="1" s="1"/>
  <c r="C1626" i="1"/>
  <c r="B1628" i="1" l="1"/>
  <c r="F1627" i="1"/>
  <c r="D1627" i="1"/>
  <c r="E1627" i="1" s="1"/>
  <c r="C1627" i="1"/>
  <c r="B1629" i="1" l="1"/>
  <c r="F1628" i="1"/>
  <c r="D1628" i="1"/>
  <c r="E1628" i="1" s="1"/>
  <c r="C1628" i="1"/>
  <c r="B1630" i="1" l="1"/>
  <c r="F1629" i="1"/>
  <c r="D1629" i="1"/>
  <c r="E1629" i="1" s="1"/>
  <c r="C1629" i="1"/>
  <c r="B1631" i="1" l="1"/>
  <c r="F1630" i="1"/>
  <c r="D1630" i="1"/>
  <c r="E1630" i="1" s="1"/>
  <c r="C1630" i="1"/>
  <c r="B1632" i="1" l="1"/>
  <c r="F1631" i="1"/>
  <c r="D1631" i="1"/>
  <c r="E1631" i="1" s="1"/>
  <c r="C1631" i="1"/>
  <c r="B1633" i="1" l="1"/>
  <c r="F1632" i="1"/>
  <c r="D1632" i="1"/>
  <c r="E1632" i="1" s="1"/>
  <c r="C1632" i="1"/>
  <c r="B1634" i="1" l="1"/>
  <c r="F1633" i="1"/>
  <c r="D1633" i="1"/>
  <c r="E1633" i="1" s="1"/>
  <c r="C1633" i="1"/>
  <c r="B1635" i="1" l="1"/>
  <c r="F1634" i="1"/>
  <c r="D1634" i="1"/>
  <c r="E1634" i="1" s="1"/>
  <c r="C1634" i="1"/>
  <c r="B1636" i="1" l="1"/>
  <c r="F1635" i="1"/>
  <c r="D1635" i="1"/>
  <c r="E1635" i="1" s="1"/>
  <c r="C1635" i="1"/>
  <c r="B1637" i="1" l="1"/>
  <c r="F1636" i="1"/>
  <c r="D1636" i="1"/>
  <c r="E1636" i="1" s="1"/>
  <c r="C1636" i="1"/>
  <c r="B1638" i="1" l="1"/>
  <c r="F1637" i="1"/>
  <c r="D1637" i="1"/>
  <c r="E1637" i="1" s="1"/>
  <c r="C1637" i="1"/>
  <c r="B1639" i="1" l="1"/>
  <c r="F1638" i="1"/>
  <c r="D1638" i="1"/>
  <c r="E1638" i="1" s="1"/>
  <c r="C1638" i="1"/>
  <c r="B1640" i="1" l="1"/>
  <c r="F1639" i="1"/>
  <c r="D1639" i="1"/>
  <c r="E1639" i="1" s="1"/>
  <c r="C1639" i="1"/>
  <c r="B1641" i="1" l="1"/>
  <c r="F1640" i="1"/>
  <c r="D1640" i="1"/>
  <c r="E1640" i="1" s="1"/>
  <c r="C1640" i="1"/>
  <c r="B1642" i="1" l="1"/>
  <c r="F1641" i="1"/>
  <c r="D1641" i="1"/>
  <c r="E1641" i="1" s="1"/>
  <c r="C1641" i="1"/>
  <c r="B1643" i="1" l="1"/>
  <c r="F1642" i="1"/>
  <c r="D1642" i="1"/>
  <c r="E1642" i="1" s="1"/>
  <c r="C1642" i="1"/>
  <c r="B1644" i="1" l="1"/>
  <c r="F1643" i="1"/>
  <c r="D1643" i="1"/>
  <c r="E1643" i="1" s="1"/>
  <c r="C1643" i="1"/>
  <c r="B1645" i="1" l="1"/>
  <c r="F1644" i="1"/>
  <c r="D1644" i="1"/>
  <c r="E1644" i="1" s="1"/>
  <c r="C1644" i="1"/>
  <c r="B1646" i="1" l="1"/>
  <c r="F1645" i="1"/>
  <c r="D1645" i="1"/>
  <c r="E1645" i="1" s="1"/>
  <c r="C1645" i="1"/>
  <c r="B1647" i="1" l="1"/>
  <c r="F1646" i="1"/>
  <c r="D1646" i="1"/>
  <c r="E1646" i="1" s="1"/>
  <c r="C1646" i="1"/>
  <c r="B1648" i="1" l="1"/>
  <c r="F1647" i="1"/>
  <c r="D1647" i="1"/>
  <c r="E1647" i="1" s="1"/>
  <c r="C1647" i="1"/>
  <c r="B1649" i="1" l="1"/>
  <c r="F1648" i="1"/>
  <c r="D1648" i="1"/>
  <c r="E1648" i="1" s="1"/>
  <c r="C1648" i="1"/>
  <c r="B1650" i="1" l="1"/>
  <c r="F1649" i="1"/>
  <c r="D1649" i="1"/>
  <c r="E1649" i="1" s="1"/>
  <c r="C1649" i="1"/>
  <c r="B1651" i="1" l="1"/>
  <c r="F1650" i="1"/>
  <c r="D1650" i="1"/>
  <c r="E1650" i="1" s="1"/>
  <c r="C1650" i="1"/>
  <c r="B1652" i="1" l="1"/>
  <c r="F1651" i="1"/>
  <c r="D1651" i="1"/>
  <c r="E1651" i="1" s="1"/>
  <c r="C1651" i="1"/>
  <c r="B1653" i="1" l="1"/>
  <c r="F1652" i="1"/>
  <c r="D1652" i="1"/>
  <c r="E1652" i="1" s="1"/>
  <c r="C1652" i="1"/>
  <c r="B1654" i="1" l="1"/>
  <c r="F1653" i="1"/>
  <c r="D1653" i="1"/>
  <c r="E1653" i="1" s="1"/>
  <c r="C1653" i="1"/>
  <c r="B1655" i="1" l="1"/>
  <c r="F1654" i="1"/>
  <c r="D1654" i="1"/>
  <c r="E1654" i="1" s="1"/>
  <c r="C1654" i="1"/>
  <c r="B1656" i="1" l="1"/>
  <c r="F1655" i="1"/>
  <c r="D1655" i="1"/>
  <c r="E1655" i="1" s="1"/>
  <c r="C1655" i="1"/>
  <c r="B1657" i="1" l="1"/>
  <c r="F1656" i="1"/>
  <c r="D1656" i="1"/>
  <c r="E1656" i="1" s="1"/>
  <c r="C1656" i="1"/>
  <c r="B1658" i="1" l="1"/>
  <c r="F1657" i="1"/>
  <c r="D1657" i="1"/>
  <c r="E1657" i="1" s="1"/>
  <c r="C1657" i="1"/>
  <c r="B1659" i="1" l="1"/>
  <c r="F1658" i="1"/>
  <c r="D1658" i="1"/>
  <c r="E1658" i="1" s="1"/>
  <c r="C1658" i="1"/>
  <c r="B1660" i="1" l="1"/>
  <c r="F1659" i="1"/>
  <c r="D1659" i="1"/>
  <c r="E1659" i="1" s="1"/>
  <c r="C1659" i="1"/>
  <c r="B1661" i="1" l="1"/>
  <c r="F1660" i="1"/>
  <c r="D1660" i="1"/>
  <c r="E1660" i="1" s="1"/>
  <c r="C1660" i="1"/>
  <c r="B1662" i="1" l="1"/>
  <c r="F1661" i="1"/>
  <c r="D1661" i="1"/>
  <c r="E1661" i="1" s="1"/>
  <c r="C1661" i="1"/>
  <c r="B1663" i="1" l="1"/>
  <c r="F1662" i="1"/>
  <c r="D1662" i="1"/>
  <c r="E1662" i="1" s="1"/>
  <c r="C1662" i="1"/>
  <c r="B1664" i="1" l="1"/>
  <c r="F1663" i="1"/>
  <c r="D1663" i="1"/>
  <c r="E1663" i="1" s="1"/>
  <c r="C1663" i="1"/>
  <c r="B1665" i="1" l="1"/>
  <c r="F1664" i="1"/>
  <c r="D1664" i="1"/>
  <c r="E1664" i="1" s="1"/>
  <c r="C1664" i="1"/>
  <c r="B1666" i="1" l="1"/>
  <c r="F1665" i="1"/>
  <c r="D1665" i="1"/>
  <c r="E1665" i="1" s="1"/>
  <c r="C1665" i="1"/>
  <c r="B1667" i="1" l="1"/>
  <c r="F1666" i="1"/>
  <c r="D1666" i="1"/>
  <c r="E1666" i="1" s="1"/>
  <c r="C1666" i="1"/>
  <c r="B1668" i="1" l="1"/>
  <c r="F1667" i="1"/>
  <c r="D1667" i="1"/>
  <c r="E1667" i="1" s="1"/>
  <c r="C1667" i="1"/>
  <c r="B1669" i="1" l="1"/>
  <c r="F1668" i="1"/>
  <c r="D1668" i="1"/>
  <c r="E1668" i="1" s="1"/>
  <c r="C1668" i="1"/>
  <c r="B1670" i="1" l="1"/>
  <c r="F1669" i="1"/>
  <c r="D1669" i="1"/>
  <c r="E1669" i="1" s="1"/>
  <c r="C1669" i="1"/>
  <c r="B1671" i="1" l="1"/>
  <c r="F1670" i="1"/>
  <c r="D1670" i="1"/>
  <c r="E1670" i="1" s="1"/>
  <c r="C1670" i="1"/>
  <c r="B1672" i="1" l="1"/>
  <c r="F1671" i="1"/>
  <c r="D1671" i="1"/>
  <c r="E1671" i="1" s="1"/>
  <c r="C1671" i="1"/>
  <c r="B1673" i="1" l="1"/>
  <c r="F1672" i="1"/>
  <c r="D1672" i="1"/>
  <c r="E1672" i="1" s="1"/>
  <c r="C1672" i="1"/>
  <c r="B1674" i="1" l="1"/>
  <c r="F1673" i="1"/>
  <c r="D1673" i="1"/>
  <c r="E1673" i="1" s="1"/>
  <c r="C1673" i="1"/>
  <c r="B1675" i="1" l="1"/>
  <c r="F1674" i="1"/>
  <c r="D1674" i="1"/>
  <c r="E1674" i="1" s="1"/>
  <c r="C1674" i="1"/>
  <c r="B1676" i="1" l="1"/>
  <c r="F1675" i="1"/>
  <c r="D1675" i="1"/>
  <c r="E1675" i="1" s="1"/>
  <c r="C1675" i="1"/>
  <c r="B1677" i="1" l="1"/>
  <c r="F1676" i="1"/>
  <c r="D1676" i="1"/>
  <c r="E1676" i="1" s="1"/>
  <c r="C1676" i="1"/>
  <c r="B1678" i="1" l="1"/>
  <c r="F1677" i="1"/>
  <c r="D1677" i="1"/>
  <c r="E1677" i="1" s="1"/>
  <c r="C1677" i="1"/>
  <c r="B1679" i="1" l="1"/>
  <c r="F1678" i="1"/>
  <c r="D1678" i="1"/>
  <c r="E1678" i="1" s="1"/>
  <c r="C1678" i="1"/>
  <c r="B1680" i="1" l="1"/>
  <c r="F1679" i="1"/>
  <c r="D1679" i="1"/>
  <c r="E1679" i="1" s="1"/>
  <c r="C1679" i="1"/>
  <c r="B1681" i="1" l="1"/>
  <c r="F1680" i="1"/>
  <c r="D1680" i="1"/>
  <c r="E1680" i="1" s="1"/>
  <c r="C1680" i="1"/>
  <c r="B1682" i="1" l="1"/>
  <c r="F1681" i="1"/>
  <c r="D1681" i="1"/>
  <c r="E1681" i="1" s="1"/>
  <c r="C1681" i="1"/>
  <c r="B1683" i="1" l="1"/>
  <c r="F1682" i="1"/>
  <c r="D1682" i="1"/>
  <c r="E1682" i="1" s="1"/>
  <c r="C1682" i="1"/>
  <c r="B1684" i="1" l="1"/>
  <c r="F1683" i="1"/>
  <c r="D1683" i="1"/>
  <c r="E1683" i="1" s="1"/>
  <c r="C1683" i="1"/>
  <c r="B1685" i="1" l="1"/>
  <c r="F1684" i="1"/>
  <c r="D1684" i="1"/>
  <c r="E1684" i="1" s="1"/>
  <c r="C1684" i="1"/>
  <c r="B1686" i="1" l="1"/>
  <c r="F1685" i="1"/>
  <c r="D1685" i="1"/>
  <c r="E1685" i="1" s="1"/>
  <c r="C1685" i="1"/>
  <c r="B1687" i="1" l="1"/>
  <c r="F1686" i="1"/>
  <c r="D1686" i="1"/>
  <c r="E1686" i="1" s="1"/>
  <c r="C1686" i="1"/>
  <c r="B1688" i="1" l="1"/>
  <c r="F1687" i="1"/>
  <c r="D1687" i="1"/>
  <c r="E1687" i="1" s="1"/>
  <c r="C1687" i="1"/>
  <c r="B1689" i="1" l="1"/>
  <c r="F1688" i="1"/>
  <c r="D1688" i="1"/>
  <c r="E1688" i="1" s="1"/>
  <c r="C1688" i="1"/>
  <c r="B1690" i="1" l="1"/>
  <c r="F1689" i="1"/>
  <c r="D1689" i="1"/>
  <c r="E1689" i="1" s="1"/>
  <c r="C1689" i="1"/>
  <c r="B1691" i="1" l="1"/>
  <c r="F1690" i="1"/>
  <c r="D1690" i="1"/>
  <c r="E1690" i="1" s="1"/>
  <c r="C1690" i="1"/>
  <c r="B1692" i="1" l="1"/>
  <c r="F1691" i="1"/>
  <c r="D1691" i="1"/>
  <c r="E1691" i="1" s="1"/>
  <c r="C1691" i="1"/>
  <c r="B1693" i="1" l="1"/>
  <c r="F1692" i="1"/>
  <c r="D1692" i="1"/>
  <c r="E1692" i="1" s="1"/>
  <c r="C1692" i="1"/>
  <c r="B1694" i="1" l="1"/>
  <c r="F1693" i="1"/>
  <c r="D1693" i="1"/>
  <c r="E1693" i="1" s="1"/>
  <c r="C1693" i="1"/>
  <c r="B1695" i="1" l="1"/>
  <c r="F1694" i="1"/>
  <c r="D1694" i="1"/>
  <c r="E1694" i="1" s="1"/>
  <c r="C1694" i="1"/>
  <c r="B1696" i="1" l="1"/>
  <c r="F1695" i="1"/>
  <c r="D1695" i="1"/>
  <c r="E1695" i="1" s="1"/>
  <c r="C1695" i="1"/>
  <c r="B1697" i="1" l="1"/>
  <c r="F1696" i="1"/>
  <c r="D1696" i="1"/>
  <c r="E1696" i="1" s="1"/>
  <c r="C1696" i="1"/>
  <c r="B1698" i="1" l="1"/>
  <c r="F1697" i="1"/>
  <c r="D1697" i="1"/>
  <c r="E1697" i="1" s="1"/>
  <c r="C1697" i="1"/>
  <c r="B1699" i="1" l="1"/>
  <c r="F1698" i="1"/>
  <c r="D1698" i="1"/>
  <c r="E1698" i="1" s="1"/>
  <c r="C1698" i="1"/>
  <c r="B1700" i="1" l="1"/>
  <c r="F1699" i="1"/>
  <c r="D1699" i="1"/>
  <c r="E1699" i="1" s="1"/>
  <c r="C1699" i="1"/>
  <c r="B1701" i="1" l="1"/>
  <c r="F1700" i="1"/>
  <c r="D1700" i="1"/>
  <c r="E1700" i="1" s="1"/>
  <c r="C1700" i="1"/>
  <c r="B1702" i="1" l="1"/>
  <c r="F1701" i="1"/>
  <c r="D1701" i="1"/>
  <c r="E1701" i="1" s="1"/>
  <c r="C1701" i="1"/>
  <c r="B1703" i="1" l="1"/>
  <c r="F1702" i="1"/>
  <c r="D1702" i="1"/>
  <c r="E1702" i="1" s="1"/>
  <c r="C1702" i="1"/>
  <c r="B1704" i="1" l="1"/>
  <c r="F1703" i="1"/>
  <c r="D1703" i="1"/>
  <c r="E1703" i="1" s="1"/>
  <c r="C1703" i="1"/>
  <c r="B1705" i="1" l="1"/>
  <c r="F1704" i="1"/>
  <c r="D1704" i="1"/>
  <c r="E1704" i="1" s="1"/>
  <c r="C1704" i="1"/>
  <c r="B1706" i="1" l="1"/>
  <c r="F1705" i="1"/>
  <c r="D1705" i="1"/>
  <c r="E1705" i="1" s="1"/>
  <c r="C1705" i="1"/>
  <c r="B1707" i="1" l="1"/>
  <c r="F1706" i="1"/>
  <c r="D1706" i="1"/>
  <c r="E1706" i="1" s="1"/>
  <c r="C1706" i="1"/>
  <c r="B1708" i="1" l="1"/>
  <c r="F1707" i="1"/>
  <c r="D1707" i="1"/>
  <c r="E1707" i="1" s="1"/>
  <c r="C1707" i="1"/>
  <c r="B1709" i="1" l="1"/>
  <c r="F1708" i="1"/>
  <c r="D1708" i="1"/>
  <c r="E1708" i="1" s="1"/>
  <c r="C1708" i="1"/>
  <c r="B1710" i="1" l="1"/>
  <c r="F1709" i="1"/>
  <c r="D1709" i="1"/>
  <c r="E1709" i="1" s="1"/>
  <c r="C1709" i="1"/>
  <c r="B1711" i="1" l="1"/>
  <c r="F1710" i="1"/>
  <c r="D1710" i="1"/>
  <c r="E1710" i="1" s="1"/>
  <c r="C1710" i="1"/>
  <c r="B1712" i="1" l="1"/>
  <c r="F1711" i="1"/>
  <c r="D1711" i="1"/>
  <c r="E1711" i="1" s="1"/>
  <c r="C1711" i="1"/>
  <c r="B1713" i="1" l="1"/>
  <c r="F1712" i="1"/>
  <c r="D1712" i="1"/>
  <c r="E1712" i="1" s="1"/>
  <c r="C1712" i="1"/>
  <c r="B1714" i="1" l="1"/>
  <c r="F1713" i="1"/>
  <c r="D1713" i="1"/>
  <c r="E1713" i="1" s="1"/>
  <c r="C1713" i="1"/>
  <c r="B1715" i="1" l="1"/>
  <c r="F1714" i="1"/>
  <c r="D1714" i="1"/>
  <c r="E1714" i="1" s="1"/>
  <c r="C1714" i="1"/>
  <c r="B1716" i="1" l="1"/>
  <c r="F1715" i="1"/>
  <c r="D1715" i="1"/>
  <c r="E1715" i="1" s="1"/>
  <c r="C1715" i="1"/>
  <c r="B1717" i="1" l="1"/>
  <c r="F1716" i="1"/>
  <c r="D1716" i="1"/>
  <c r="E1716" i="1" s="1"/>
  <c r="C1716" i="1"/>
  <c r="B1718" i="1" l="1"/>
  <c r="F1717" i="1"/>
  <c r="D1717" i="1"/>
  <c r="E1717" i="1" s="1"/>
  <c r="C1717" i="1"/>
  <c r="B1719" i="1" l="1"/>
  <c r="F1718" i="1"/>
  <c r="D1718" i="1"/>
  <c r="E1718" i="1" s="1"/>
  <c r="C1718" i="1"/>
  <c r="B1720" i="1" l="1"/>
  <c r="F1719" i="1"/>
  <c r="D1719" i="1"/>
  <c r="E1719" i="1" s="1"/>
  <c r="C1719" i="1"/>
  <c r="B1721" i="1" l="1"/>
  <c r="F1720" i="1"/>
  <c r="D1720" i="1"/>
  <c r="E1720" i="1" s="1"/>
  <c r="C1720" i="1"/>
  <c r="B1722" i="1" l="1"/>
  <c r="F1721" i="1"/>
  <c r="D1721" i="1"/>
  <c r="E1721" i="1" s="1"/>
  <c r="C1721" i="1"/>
  <c r="B1723" i="1" l="1"/>
  <c r="F1722" i="1"/>
  <c r="D1722" i="1"/>
  <c r="E1722" i="1" s="1"/>
  <c r="C1722" i="1"/>
  <c r="B1724" i="1" l="1"/>
  <c r="F1723" i="1"/>
  <c r="D1723" i="1"/>
  <c r="E1723" i="1" s="1"/>
  <c r="C1723" i="1"/>
  <c r="B1725" i="1" l="1"/>
  <c r="F1724" i="1"/>
  <c r="D1724" i="1"/>
  <c r="E1724" i="1" s="1"/>
  <c r="C1724" i="1"/>
  <c r="B1726" i="1" l="1"/>
  <c r="F1725" i="1"/>
  <c r="D1725" i="1"/>
  <c r="E1725" i="1" s="1"/>
  <c r="C1725" i="1"/>
  <c r="B1727" i="1" l="1"/>
  <c r="F1726" i="1"/>
  <c r="D1726" i="1"/>
  <c r="E1726" i="1" s="1"/>
  <c r="C1726" i="1"/>
  <c r="B1728" i="1" l="1"/>
  <c r="F1727" i="1"/>
  <c r="D1727" i="1"/>
  <c r="E1727" i="1" s="1"/>
  <c r="C1727" i="1"/>
  <c r="B1729" i="1" l="1"/>
  <c r="F1728" i="1"/>
  <c r="D1728" i="1"/>
  <c r="E1728" i="1" s="1"/>
  <c r="C1728" i="1"/>
  <c r="B1730" i="1" l="1"/>
  <c r="F1729" i="1"/>
  <c r="D1729" i="1"/>
  <c r="E1729" i="1" s="1"/>
  <c r="C1729" i="1"/>
  <c r="B1731" i="1" l="1"/>
  <c r="F1730" i="1"/>
  <c r="D1730" i="1"/>
  <c r="E1730" i="1" s="1"/>
  <c r="C1730" i="1"/>
  <c r="B1732" i="1" l="1"/>
  <c r="F1731" i="1"/>
  <c r="D1731" i="1"/>
  <c r="E1731" i="1" s="1"/>
  <c r="C1731" i="1"/>
  <c r="B1733" i="1" l="1"/>
  <c r="F1732" i="1"/>
  <c r="D1732" i="1"/>
  <c r="E1732" i="1" s="1"/>
  <c r="C1732" i="1"/>
  <c r="B1734" i="1" l="1"/>
  <c r="F1733" i="1"/>
  <c r="D1733" i="1"/>
  <c r="E1733" i="1" s="1"/>
  <c r="C1733" i="1"/>
  <c r="B1735" i="1" l="1"/>
  <c r="F1734" i="1"/>
  <c r="D1734" i="1"/>
  <c r="E1734" i="1" s="1"/>
  <c r="C1734" i="1"/>
  <c r="B1736" i="1" l="1"/>
  <c r="F1735" i="1"/>
  <c r="D1735" i="1"/>
  <c r="E1735" i="1" s="1"/>
  <c r="C1735" i="1"/>
  <c r="B1737" i="1" l="1"/>
  <c r="F1736" i="1"/>
  <c r="D1736" i="1"/>
  <c r="E1736" i="1" s="1"/>
  <c r="C1736" i="1"/>
  <c r="B1738" i="1" l="1"/>
  <c r="F1737" i="1"/>
  <c r="D1737" i="1"/>
  <c r="E1737" i="1" s="1"/>
  <c r="C1737" i="1"/>
  <c r="B1739" i="1" l="1"/>
  <c r="F1738" i="1"/>
  <c r="D1738" i="1"/>
  <c r="E1738" i="1" s="1"/>
  <c r="C1738" i="1"/>
  <c r="B1740" i="1" l="1"/>
  <c r="F1739" i="1"/>
  <c r="D1739" i="1"/>
  <c r="E1739" i="1" s="1"/>
  <c r="C1739" i="1"/>
  <c r="B1741" i="1" l="1"/>
  <c r="F1740" i="1"/>
  <c r="D1740" i="1"/>
  <c r="E1740" i="1" s="1"/>
  <c r="C1740" i="1"/>
  <c r="B1742" i="1" l="1"/>
  <c r="F1741" i="1"/>
  <c r="D1741" i="1"/>
  <c r="E1741" i="1" s="1"/>
  <c r="C1741" i="1"/>
  <c r="B1743" i="1" l="1"/>
  <c r="F1742" i="1"/>
  <c r="D1742" i="1"/>
  <c r="E1742" i="1" s="1"/>
  <c r="C1742" i="1"/>
  <c r="B1744" i="1" l="1"/>
  <c r="F1743" i="1"/>
  <c r="D1743" i="1"/>
  <c r="E1743" i="1" s="1"/>
  <c r="C1743" i="1"/>
  <c r="B1745" i="1" l="1"/>
  <c r="F1744" i="1"/>
  <c r="D1744" i="1"/>
  <c r="E1744" i="1" s="1"/>
  <c r="C1744" i="1"/>
  <c r="B1746" i="1" l="1"/>
  <c r="F1745" i="1"/>
  <c r="D1745" i="1"/>
  <c r="E1745" i="1" s="1"/>
  <c r="C1745" i="1"/>
  <c r="B1747" i="1" l="1"/>
  <c r="F1746" i="1"/>
  <c r="D1746" i="1"/>
  <c r="E1746" i="1" s="1"/>
  <c r="C1746" i="1"/>
  <c r="B1748" i="1" l="1"/>
  <c r="F1747" i="1"/>
  <c r="D1747" i="1"/>
  <c r="E1747" i="1" s="1"/>
  <c r="C1747" i="1"/>
  <c r="B1749" i="1" l="1"/>
  <c r="F1748" i="1"/>
  <c r="D1748" i="1"/>
  <c r="E1748" i="1" s="1"/>
  <c r="C1748" i="1"/>
  <c r="B1750" i="1" l="1"/>
  <c r="F1749" i="1"/>
  <c r="D1749" i="1"/>
  <c r="E1749" i="1" s="1"/>
  <c r="C1749" i="1"/>
  <c r="B1751" i="1" l="1"/>
  <c r="F1750" i="1"/>
  <c r="D1750" i="1"/>
  <c r="E1750" i="1" s="1"/>
  <c r="C1750" i="1"/>
  <c r="B1752" i="1" l="1"/>
  <c r="F1751" i="1"/>
  <c r="D1751" i="1"/>
  <c r="E1751" i="1" s="1"/>
  <c r="C1751" i="1"/>
  <c r="B1753" i="1" l="1"/>
  <c r="F1752" i="1"/>
  <c r="D1752" i="1"/>
  <c r="E1752" i="1" s="1"/>
  <c r="C1752" i="1"/>
  <c r="B1754" i="1" l="1"/>
  <c r="F1753" i="1"/>
  <c r="D1753" i="1"/>
  <c r="E1753" i="1" s="1"/>
  <c r="C1753" i="1"/>
  <c r="B1755" i="1" l="1"/>
  <c r="F1754" i="1"/>
  <c r="D1754" i="1"/>
  <c r="E1754" i="1" s="1"/>
  <c r="C1754" i="1"/>
  <c r="B1756" i="1" l="1"/>
  <c r="F1755" i="1"/>
  <c r="D1755" i="1"/>
  <c r="E1755" i="1" s="1"/>
  <c r="C1755" i="1"/>
  <c r="B1757" i="1" l="1"/>
  <c r="F1756" i="1"/>
  <c r="D1756" i="1"/>
  <c r="E1756" i="1" s="1"/>
  <c r="C1756" i="1"/>
  <c r="B1758" i="1" l="1"/>
  <c r="F1757" i="1"/>
  <c r="D1757" i="1"/>
  <c r="E1757" i="1" s="1"/>
  <c r="C1757" i="1"/>
  <c r="B1759" i="1" l="1"/>
  <c r="F1758" i="1"/>
  <c r="D1758" i="1"/>
  <c r="E1758" i="1" s="1"/>
  <c r="C1758" i="1"/>
  <c r="B1760" i="1" l="1"/>
  <c r="F1759" i="1"/>
  <c r="D1759" i="1"/>
  <c r="E1759" i="1" s="1"/>
  <c r="C1759" i="1"/>
  <c r="B1761" i="1" l="1"/>
  <c r="F1760" i="1"/>
  <c r="D1760" i="1"/>
  <c r="E1760" i="1" s="1"/>
  <c r="C1760" i="1"/>
  <c r="B1762" i="1" l="1"/>
  <c r="F1761" i="1"/>
  <c r="D1761" i="1"/>
  <c r="E1761" i="1" s="1"/>
  <c r="C1761" i="1"/>
  <c r="B1763" i="1" l="1"/>
  <c r="F1762" i="1"/>
  <c r="D1762" i="1"/>
  <c r="E1762" i="1" s="1"/>
  <c r="C1762" i="1"/>
  <c r="B1764" i="1" l="1"/>
  <c r="F1763" i="1"/>
  <c r="D1763" i="1"/>
  <c r="E1763" i="1" s="1"/>
  <c r="C1763" i="1"/>
  <c r="B1765" i="1" l="1"/>
  <c r="F1764" i="1"/>
  <c r="D1764" i="1"/>
  <c r="E1764" i="1" s="1"/>
  <c r="C1764" i="1"/>
  <c r="B1766" i="1" l="1"/>
  <c r="F1765" i="1"/>
  <c r="D1765" i="1"/>
  <c r="E1765" i="1" s="1"/>
  <c r="C1765" i="1"/>
  <c r="B1767" i="1" l="1"/>
  <c r="F1766" i="1"/>
  <c r="D1766" i="1"/>
  <c r="E1766" i="1" s="1"/>
  <c r="C1766" i="1"/>
  <c r="B1768" i="1" l="1"/>
  <c r="F1767" i="1"/>
  <c r="D1767" i="1"/>
  <c r="E1767" i="1" s="1"/>
  <c r="C1767" i="1"/>
  <c r="B1769" i="1" l="1"/>
  <c r="F1768" i="1"/>
  <c r="D1768" i="1"/>
  <c r="E1768" i="1" s="1"/>
  <c r="C1768" i="1"/>
  <c r="B1770" i="1" l="1"/>
  <c r="F1769" i="1"/>
  <c r="D1769" i="1"/>
  <c r="E1769" i="1" s="1"/>
  <c r="C1769" i="1"/>
  <c r="B1771" i="1" l="1"/>
  <c r="F1770" i="1"/>
  <c r="D1770" i="1"/>
  <c r="E1770" i="1" s="1"/>
  <c r="C1770" i="1"/>
  <c r="B1772" i="1" l="1"/>
  <c r="F1771" i="1"/>
  <c r="D1771" i="1"/>
  <c r="E1771" i="1" s="1"/>
  <c r="C1771" i="1"/>
  <c r="B1773" i="1" l="1"/>
  <c r="F1772" i="1"/>
  <c r="D1772" i="1"/>
  <c r="E1772" i="1" s="1"/>
  <c r="C1772" i="1"/>
  <c r="B1774" i="1" l="1"/>
  <c r="F1773" i="1"/>
  <c r="D1773" i="1"/>
  <c r="E1773" i="1" s="1"/>
  <c r="C1773" i="1"/>
  <c r="B1775" i="1" l="1"/>
  <c r="F1774" i="1"/>
  <c r="D1774" i="1"/>
  <c r="E1774" i="1" s="1"/>
  <c r="C1774" i="1"/>
  <c r="B1776" i="1" l="1"/>
  <c r="F1775" i="1"/>
  <c r="D1775" i="1"/>
  <c r="E1775" i="1" s="1"/>
  <c r="C1775" i="1"/>
  <c r="B1777" i="1" l="1"/>
  <c r="F1776" i="1"/>
  <c r="D1776" i="1"/>
  <c r="E1776" i="1" s="1"/>
  <c r="C1776" i="1"/>
  <c r="B1778" i="1" l="1"/>
  <c r="F1777" i="1"/>
  <c r="D1777" i="1"/>
  <c r="E1777" i="1" s="1"/>
  <c r="C1777" i="1"/>
  <c r="B1779" i="1" l="1"/>
  <c r="F1778" i="1"/>
  <c r="D1778" i="1"/>
  <c r="E1778" i="1" s="1"/>
  <c r="C1778" i="1"/>
  <c r="B1780" i="1" l="1"/>
  <c r="F1779" i="1"/>
  <c r="D1779" i="1"/>
  <c r="E1779" i="1" s="1"/>
  <c r="C1779" i="1"/>
  <c r="B1781" i="1" l="1"/>
  <c r="F1780" i="1"/>
  <c r="D1780" i="1"/>
  <c r="E1780" i="1" s="1"/>
  <c r="C1780" i="1"/>
  <c r="B1782" i="1" l="1"/>
  <c r="F1781" i="1"/>
  <c r="D1781" i="1"/>
  <c r="E1781" i="1" s="1"/>
  <c r="C1781" i="1"/>
  <c r="B1783" i="1" l="1"/>
  <c r="F1782" i="1"/>
  <c r="D1782" i="1"/>
  <c r="E1782" i="1" s="1"/>
  <c r="C1782" i="1"/>
  <c r="B1784" i="1" l="1"/>
  <c r="F1783" i="1"/>
  <c r="D1783" i="1"/>
  <c r="E1783" i="1" s="1"/>
  <c r="C1783" i="1"/>
  <c r="B1785" i="1" l="1"/>
  <c r="F1784" i="1"/>
  <c r="D1784" i="1"/>
  <c r="E1784" i="1" s="1"/>
  <c r="C1784" i="1"/>
  <c r="B1786" i="1" l="1"/>
  <c r="F1785" i="1"/>
  <c r="D1785" i="1"/>
  <c r="E1785" i="1" s="1"/>
  <c r="C1785" i="1"/>
  <c r="B1787" i="1" l="1"/>
  <c r="F1786" i="1"/>
  <c r="D1786" i="1"/>
  <c r="E1786" i="1" s="1"/>
  <c r="C1786" i="1"/>
  <c r="B1788" i="1" l="1"/>
  <c r="F1787" i="1"/>
  <c r="D1787" i="1"/>
  <c r="E1787" i="1" s="1"/>
  <c r="C1787" i="1"/>
  <c r="B1789" i="1" l="1"/>
  <c r="F1788" i="1"/>
  <c r="D1788" i="1"/>
  <c r="E1788" i="1" s="1"/>
  <c r="C1788" i="1"/>
  <c r="B1790" i="1" l="1"/>
  <c r="F1789" i="1"/>
  <c r="D1789" i="1"/>
  <c r="E1789" i="1" s="1"/>
  <c r="C1789" i="1"/>
  <c r="B1791" i="1" l="1"/>
  <c r="F1790" i="1"/>
  <c r="D1790" i="1"/>
  <c r="E1790" i="1" s="1"/>
  <c r="C1790" i="1"/>
  <c r="B1792" i="1" l="1"/>
  <c r="F1791" i="1"/>
  <c r="D1791" i="1"/>
  <c r="E1791" i="1" s="1"/>
  <c r="C1791" i="1"/>
  <c r="B1793" i="1" l="1"/>
  <c r="F1792" i="1"/>
  <c r="D1792" i="1"/>
  <c r="E1792" i="1" s="1"/>
  <c r="C1792" i="1"/>
  <c r="B1794" i="1" l="1"/>
  <c r="F1793" i="1"/>
  <c r="D1793" i="1"/>
  <c r="E1793" i="1" s="1"/>
  <c r="C1793" i="1"/>
  <c r="B1795" i="1" l="1"/>
  <c r="F1794" i="1"/>
  <c r="D1794" i="1"/>
  <c r="E1794" i="1" s="1"/>
  <c r="C1794" i="1"/>
  <c r="B1796" i="1" l="1"/>
  <c r="F1795" i="1"/>
  <c r="D1795" i="1"/>
  <c r="E1795" i="1" s="1"/>
  <c r="C1795" i="1"/>
  <c r="B1797" i="1" l="1"/>
  <c r="F1796" i="1"/>
  <c r="D1796" i="1"/>
  <c r="E1796" i="1" s="1"/>
  <c r="C1796" i="1"/>
  <c r="B1798" i="1" l="1"/>
  <c r="F1797" i="1"/>
  <c r="D1797" i="1"/>
  <c r="E1797" i="1" s="1"/>
  <c r="C1797" i="1"/>
  <c r="B1799" i="1" l="1"/>
  <c r="F1798" i="1"/>
  <c r="D1798" i="1"/>
  <c r="E1798" i="1" s="1"/>
  <c r="C1798" i="1"/>
  <c r="B1800" i="1" l="1"/>
  <c r="F1799" i="1"/>
  <c r="D1799" i="1"/>
  <c r="E1799" i="1" s="1"/>
  <c r="C1799" i="1"/>
  <c r="B1801" i="1" l="1"/>
  <c r="F1800" i="1"/>
  <c r="D1800" i="1"/>
  <c r="E1800" i="1" s="1"/>
  <c r="C1800" i="1"/>
  <c r="B1802" i="1" l="1"/>
  <c r="F1801" i="1"/>
  <c r="D1801" i="1"/>
  <c r="E1801" i="1" s="1"/>
  <c r="C1801" i="1"/>
  <c r="B1803" i="1" l="1"/>
  <c r="F1802" i="1"/>
  <c r="D1802" i="1"/>
  <c r="E1802" i="1" s="1"/>
  <c r="C1802" i="1"/>
  <c r="B1804" i="1" l="1"/>
  <c r="F1803" i="1"/>
  <c r="D1803" i="1"/>
  <c r="E1803" i="1" s="1"/>
  <c r="C1803" i="1"/>
  <c r="B1805" i="1" l="1"/>
  <c r="F1804" i="1"/>
  <c r="D1804" i="1"/>
  <c r="E1804" i="1" s="1"/>
  <c r="C1804" i="1"/>
  <c r="B1806" i="1" l="1"/>
  <c r="F1805" i="1"/>
  <c r="D1805" i="1"/>
  <c r="E1805" i="1" s="1"/>
  <c r="C1805" i="1"/>
  <c r="B1807" i="1" l="1"/>
  <c r="F1806" i="1"/>
  <c r="D1806" i="1"/>
  <c r="E1806" i="1" s="1"/>
  <c r="C1806" i="1"/>
  <c r="B1808" i="1" l="1"/>
  <c r="F1807" i="1"/>
  <c r="D1807" i="1"/>
  <c r="E1807" i="1" s="1"/>
  <c r="C1807" i="1"/>
  <c r="B1809" i="1" l="1"/>
  <c r="F1808" i="1"/>
  <c r="D1808" i="1"/>
  <c r="E1808" i="1" s="1"/>
  <c r="C1808" i="1"/>
  <c r="B1810" i="1" l="1"/>
  <c r="F1809" i="1"/>
  <c r="D1809" i="1"/>
  <c r="E1809" i="1" s="1"/>
  <c r="C1809" i="1"/>
  <c r="B1811" i="1" l="1"/>
  <c r="F1810" i="1"/>
  <c r="D1810" i="1"/>
  <c r="E1810" i="1" s="1"/>
  <c r="C1810" i="1"/>
  <c r="B1812" i="1" l="1"/>
  <c r="F1811" i="1"/>
  <c r="D1811" i="1"/>
  <c r="E1811" i="1" s="1"/>
  <c r="C1811" i="1"/>
  <c r="B1813" i="1" l="1"/>
  <c r="F1812" i="1"/>
  <c r="D1812" i="1"/>
  <c r="E1812" i="1" s="1"/>
  <c r="C1812" i="1"/>
  <c r="B1814" i="1" l="1"/>
  <c r="F1813" i="1"/>
  <c r="D1813" i="1"/>
  <c r="E1813" i="1" s="1"/>
  <c r="C1813" i="1"/>
  <c r="B1815" i="1" l="1"/>
  <c r="F1814" i="1"/>
  <c r="D1814" i="1"/>
  <c r="E1814" i="1" s="1"/>
  <c r="C1814" i="1"/>
  <c r="B1816" i="1" l="1"/>
  <c r="F1815" i="1"/>
  <c r="D1815" i="1"/>
  <c r="E1815" i="1" s="1"/>
  <c r="C1815" i="1"/>
  <c r="B1817" i="1" l="1"/>
  <c r="F1816" i="1"/>
  <c r="D1816" i="1"/>
  <c r="E1816" i="1" s="1"/>
  <c r="C1816" i="1"/>
  <c r="B1818" i="1" l="1"/>
  <c r="F1817" i="1"/>
  <c r="D1817" i="1"/>
  <c r="E1817" i="1" s="1"/>
  <c r="C1817" i="1"/>
  <c r="B1819" i="1" l="1"/>
  <c r="F1818" i="1"/>
  <c r="D1818" i="1"/>
  <c r="E1818" i="1" s="1"/>
  <c r="C1818" i="1"/>
  <c r="B1820" i="1" l="1"/>
  <c r="F1819" i="1"/>
  <c r="D1819" i="1"/>
  <c r="E1819" i="1" s="1"/>
  <c r="C1819" i="1"/>
  <c r="B1821" i="1" l="1"/>
  <c r="F1820" i="1"/>
  <c r="D1820" i="1"/>
  <c r="E1820" i="1" s="1"/>
  <c r="C1820" i="1"/>
  <c r="B1822" i="1" l="1"/>
  <c r="F1821" i="1"/>
  <c r="D1821" i="1"/>
  <c r="E1821" i="1" s="1"/>
  <c r="C1821" i="1"/>
  <c r="B1823" i="1" l="1"/>
  <c r="F1822" i="1"/>
  <c r="D1822" i="1"/>
  <c r="E1822" i="1" s="1"/>
  <c r="C1822" i="1"/>
  <c r="B1824" i="1" l="1"/>
  <c r="F1823" i="1"/>
  <c r="D1823" i="1"/>
  <c r="E1823" i="1" s="1"/>
  <c r="C1823" i="1"/>
  <c r="B1825" i="1" l="1"/>
  <c r="F1824" i="1"/>
  <c r="D1824" i="1"/>
  <c r="E1824" i="1" s="1"/>
  <c r="C1824" i="1"/>
  <c r="B1826" i="1" l="1"/>
  <c r="F1825" i="1"/>
  <c r="D1825" i="1"/>
  <c r="E1825" i="1" s="1"/>
  <c r="C1825" i="1"/>
  <c r="B1827" i="1" l="1"/>
  <c r="F1826" i="1"/>
  <c r="D1826" i="1"/>
  <c r="E1826" i="1" s="1"/>
  <c r="C1826" i="1"/>
  <c r="B1828" i="1" l="1"/>
  <c r="F1827" i="1"/>
  <c r="D1827" i="1"/>
  <c r="E1827" i="1" s="1"/>
  <c r="C1827" i="1"/>
  <c r="B1829" i="1" l="1"/>
  <c r="F1828" i="1"/>
  <c r="D1828" i="1"/>
  <c r="E1828" i="1" s="1"/>
  <c r="C1828" i="1"/>
  <c r="B1830" i="1" l="1"/>
  <c r="F1829" i="1"/>
  <c r="D1829" i="1"/>
  <c r="E1829" i="1" s="1"/>
  <c r="C1829" i="1"/>
  <c r="B1831" i="1" l="1"/>
  <c r="F1830" i="1"/>
  <c r="D1830" i="1"/>
  <c r="E1830" i="1" s="1"/>
  <c r="C1830" i="1"/>
  <c r="B1832" i="1" l="1"/>
  <c r="F1831" i="1"/>
  <c r="D1831" i="1"/>
  <c r="E1831" i="1" s="1"/>
  <c r="C1831" i="1"/>
  <c r="B1833" i="1" l="1"/>
  <c r="F1832" i="1"/>
  <c r="D1832" i="1"/>
  <c r="E1832" i="1" s="1"/>
  <c r="C1832" i="1"/>
  <c r="B1834" i="1" l="1"/>
  <c r="F1833" i="1"/>
  <c r="D1833" i="1"/>
  <c r="E1833" i="1" s="1"/>
  <c r="C1833" i="1"/>
  <c r="B1835" i="1" l="1"/>
  <c r="F1834" i="1"/>
  <c r="D1834" i="1"/>
  <c r="E1834" i="1" s="1"/>
  <c r="C1834" i="1"/>
  <c r="B1836" i="1" l="1"/>
  <c r="F1835" i="1"/>
  <c r="D1835" i="1"/>
  <c r="E1835" i="1" s="1"/>
  <c r="C1835" i="1"/>
  <c r="B1837" i="1" l="1"/>
  <c r="F1836" i="1"/>
  <c r="D1836" i="1"/>
  <c r="E1836" i="1" s="1"/>
  <c r="C1836" i="1"/>
  <c r="B1838" i="1" l="1"/>
  <c r="F1837" i="1"/>
  <c r="D1837" i="1"/>
  <c r="E1837" i="1" s="1"/>
  <c r="C1837" i="1"/>
  <c r="B1839" i="1" l="1"/>
  <c r="F1838" i="1"/>
  <c r="D1838" i="1"/>
  <c r="E1838" i="1" s="1"/>
  <c r="C1838" i="1"/>
  <c r="B1840" i="1" l="1"/>
  <c r="F1839" i="1"/>
  <c r="D1839" i="1"/>
  <c r="E1839" i="1" s="1"/>
  <c r="C1839" i="1"/>
  <c r="B1841" i="1" l="1"/>
  <c r="F1840" i="1"/>
  <c r="D1840" i="1"/>
  <c r="E1840" i="1" s="1"/>
  <c r="C1840" i="1"/>
  <c r="B1842" i="1" l="1"/>
  <c r="F1841" i="1"/>
  <c r="D1841" i="1"/>
  <c r="E1841" i="1" s="1"/>
  <c r="C1841" i="1"/>
  <c r="B1843" i="1" l="1"/>
  <c r="F1842" i="1"/>
  <c r="D1842" i="1"/>
  <c r="E1842" i="1" s="1"/>
  <c r="C1842" i="1"/>
  <c r="B1844" i="1" l="1"/>
  <c r="F1843" i="1"/>
  <c r="D1843" i="1"/>
  <c r="E1843" i="1" s="1"/>
  <c r="C1843" i="1"/>
  <c r="B1845" i="1" l="1"/>
  <c r="F1844" i="1"/>
  <c r="D1844" i="1"/>
  <c r="E1844" i="1" s="1"/>
  <c r="C1844" i="1"/>
  <c r="B1846" i="1" l="1"/>
  <c r="F1845" i="1"/>
  <c r="D1845" i="1"/>
  <c r="E1845" i="1" s="1"/>
  <c r="C1845" i="1"/>
  <c r="B1847" i="1" l="1"/>
  <c r="F1846" i="1"/>
  <c r="D1846" i="1"/>
  <c r="E1846" i="1" s="1"/>
  <c r="C1846" i="1"/>
  <c r="B1848" i="1" l="1"/>
  <c r="F1847" i="1"/>
  <c r="D1847" i="1"/>
  <c r="E1847" i="1" s="1"/>
  <c r="C1847" i="1"/>
  <c r="B1849" i="1" l="1"/>
  <c r="F1848" i="1"/>
  <c r="D1848" i="1"/>
  <c r="E1848" i="1" s="1"/>
  <c r="C1848" i="1"/>
  <c r="B1850" i="1" l="1"/>
  <c r="F1849" i="1"/>
  <c r="D1849" i="1"/>
  <c r="E1849" i="1" s="1"/>
  <c r="C1849" i="1"/>
  <c r="B1851" i="1" l="1"/>
  <c r="F1850" i="1"/>
  <c r="D1850" i="1"/>
  <c r="E1850" i="1" s="1"/>
  <c r="C1850" i="1"/>
  <c r="B1852" i="1" l="1"/>
  <c r="F1851" i="1"/>
  <c r="D1851" i="1"/>
  <c r="E1851" i="1" s="1"/>
  <c r="C1851" i="1"/>
  <c r="B1853" i="1" l="1"/>
  <c r="F1852" i="1"/>
  <c r="D1852" i="1"/>
  <c r="E1852" i="1" s="1"/>
  <c r="C1852" i="1"/>
  <c r="B1854" i="1" l="1"/>
  <c r="F1853" i="1"/>
  <c r="D1853" i="1"/>
  <c r="E1853" i="1" s="1"/>
  <c r="C1853" i="1"/>
  <c r="B1855" i="1" l="1"/>
  <c r="F1854" i="1"/>
  <c r="D1854" i="1"/>
  <c r="E1854" i="1" s="1"/>
  <c r="C1854" i="1"/>
  <c r="B1856" i="1" l="1"/>
  <c r="F1855" i="1"/>
  <c r="D1855" i="1"/>
  <c r="E1855" i="1" s="1"/>
  <c r="C1855" i="1"/>
  <c r="B1857" i="1" l="1"/>
  <c r="F1856" i="1"/>
  <c r="D1856" i="1"/>
  <c r="E1856" i="1" s="1"/>
  <c r="C1856" i="1"/>
  <c r="B1858" i="1" l="1"/>
  <c r="F1857" i="1"/>
  <c r="D1857" i="1"/>
  <c r="E1857" i="1" s="1"/>
  <c r="C1857" i="1"/>
  <c r="B1859" i="1" l="1"/>
  <c r="F1858" i="1"/>
  <c r="D1858" i="1"/>
  <c r="E1858" i="1" s="1"/>
  <c r="C1858" i="1"/>
  <c r="B1860" i="1" l="1"/>
  <c r="F1859" i="1"/>
  <c r="D1859" i="1"/>
  <c r="E1859" i="1" s="1"/>
  <c r="C1859" i="1"/>
  <c r="B1861" i="1" l="1"/>
  <c r="F1860" i="1"/>
  <c r="D1860" i="1"/>
  <c r="E1860" i="1" s="1"/>
  <c r="C1860" i="1"/>
  <c r="B1862" i="1" l="1"/>
  <c r="F1861" i="1"/>
  <c r="D1861" i="1"/>
  <c r="E1861" i="1" s="1"/>
  <c r="C1861" i="1"/>
  <c r="B1863" i="1" l="1"/>
  <c r="F1862" i="1"/>
  <c r="D1862" i="1"/>
  <c r="E1862" i="1" s="1"/>
  <c r="C1862" i="1"/>
  <c r="B1864" i="1" l="1"/>
  <c r="F1863" i="1"/>
  <c r="D1863" i="1"/>
  <c r="E1863" i="1" s="1"/>
  <c r="C1863" i="1"/>
  <c r="B1865" i="1" l="1"/>
  <c r="F1864" i="1"/>
  <c r="D1864" i="1"/>
  <c r="E1864" i="1" s="1"/>
  <c r="C1864" i="1"/>
  <c r="B1866" i="1" l="1"/>
  <c r="F1865" i="1"/>
  <c r="D1865" i="1"/>
  <c r="E1865" i="1" s="1"/>
  <c r="C1865" i="1"/>
  <c r="B1867" i="1" l="1"/>
  <c r="F1866" i="1"/>
  <c r="D1866" i="1"/>
  <c r="E1866" i="1" s="1"/>
  <c r="C1866" i="1"/>
  <c r="B1868" i="1" l="1"/>
  <c r="F1867" i="1"/>
  <c r="D1867" i="1"/>
  <c r="E1867" i="1" s="1"/>
  <c r="C1867" i="1"/>
  <c r="B1869" i="1" l="1"/>
  <c r="F1868" i="1"/>
  <c r="D1868" i="1"/>
  <c r="E1868" i="1" s="1"/>
  <c r="C1868" i="1"/>
  <c r="B1870" i="1" l="1"/>
  <c r="F1869" i="1"/>
  <c r="D1869" i="1"/>
  <c r="E1869" i="1" s="1"/>
  <c r="C1869" i="1"/>
  <c r="B1871" i="1" l="1"/>
  <c r="F1870" i="1"/>
  <c r="D1870" i="1"/>
  <c r="E1870" i="1" s="1"/>
  <c r="C1870" i="1"/>
  <c r="B1872" i="1" l="1"/>
  <c r="F1871" i="1"/>
  <c r="D1871" i="1"/>
  <c r="E1871" i="1" s="1"/>
  <c r="C1871" i="1"/>
  <c r="B1873" i="1" l="1"/>
  <c r="F1872" i="1"/>
  <c r="D1872" i="1"/>
  <c r="E1872" i="1" s="1"/>
  <c r="C1872" i="1"/>
  <c r="B1874" i="1" l="1"/>
  <c r="F1873" i="1"/>
  <c r="D1873" i="1"/>
  <c r="E1873" i="1" s="1"/>
  <c r="C1873" i="1"/>
  <c r="B1875" i="1" l="1"/>
  <c r="F1874" i="1"/>
  <c r="D1874" i="1"/>
  <c r="E1874" i="1" s="1"/>
  <c r="C1874" i="1"/>
  <c r="B1876" i="1" l="1"/>
  <c r="F1875" i="1"/>
  <c r="D1875" i="1"/>
  <c r="E1875" i="1" s="1"/>
  <c r="C1875" i="1"/>
  <c r="B1877" i="1" l="1"/>
  <c r="F1876" i="1"/>
  <c r="D1876" i="1"/>
  <c r="E1876" i="1" s="1"/>
  <c r="C1876" i="1"/>
  <c r="B1878" i="1" l="1"/>
  <c r="F1877" i="1"/>
  <c r="D1877" i="1"/>
  <c r="E1877" i="1" s="1"/>
  <c r="C1877" i="1"/>
  <c r="B1879" i="1" l="1"/>
  <c r="F1878" i="1"/>
  <c r="D1878" i="1"/>
  <c r="E1878" i="1" s="1"/>
  <c r="C1878" i="1"/>
  <c r="B1880" i="1" l="1"/>
  <c r="F1879" i="1"/>
  <c r="D1879" i="1"/>
  <c r="E1879" i="1" s="1"/>
  <c r="C1879" i="1"/>
  <c r="B1881" i="1" l="1"/>
  <c r="F1880" i="1"/>
  <c r="D1880" i="1"/>
  <c r="E1880" i="1" s="1"/>
  <c r="C1880" i="1"/>
  <c r="B1882" i="1" l="1"/>
  <c r="F1881" i="1"/>
  <c r="D1881" i="1"/>
  <c r="E1881" i="1" s="1"/>
  <c r="C1881" i="1"/>
  <c r="B1883" i="1" l="1"/>
  <c r="F1882" i="1"/>
  <c r="D1882" i="1"/>
  <c r="E1882" i="1" s="1"/>
  <c r="C1882" i="1"/>
  <c r="B1884" i="1" l="1"/>
  <c r="F1883" i="1"/>
  <c r="D1883" i="1"/>
  <c r="E1883" i="1" s="1"/>
  <c r="C1883" i="1"/>
  <c r="B1885" i="1" l="1"/>
  <c r="F1884" i="1"/>
  <c r="D1884" i="1"/>
  <c r="E1884" i="1" s="1"/>
  <c r="C1884" i="1"/>
  <c r="B1886" i="1" l="1"/>
  <c r="F1885" i="1"/>
  <c r="D1885" i="1"/>
  <c r="E1885" i="1" s="1"/>
  <c r="C1885" i="1"/>
  <c r="B1887" i="1" l="1"/>
  <c r="F1886" i="1"/>
  <c r="D1886" i="1"/>
  <c r="E1886" i="1" s="1"/>
  <c r="C1886" i="1"/>
  <c r="B1888" i="1" l="1"/>
  <c r="F1887" i="1"/>
  <c r="D1887" i="1"/>
  <c r="E1887" i="1" s="1"/>
  <c r="C1887" i="1"/>
  <c r="B1889" i="1" l="1"/>
  <c r="F1888" i="1"/>
  <c r="D1888" i="1"/>
  <c r="E1888" i="1" s="1"/>
  <c r="C1888" i="1"/>
  <c r="B1890" i="1" l="1"/>
  <c r="F1889" i="1"/>
  <c r="D1889" i="1"/>
  <c r="E1889" i="1" s="1"/>
  <c r="C1889" i="1"/>
  <c r="B1891" i="1" l="1"/>
  <c r="F1890" i="1"/>
  <c r="D1890" i="1"/>
  <c r="E1890" i="1" s="1"/>
  <c r="C1890" i="1"/>
  <c r="B1892" i="1" l="1"/>
  <c r="F1891" i="1"/>
  <c r="D1891" i="1"/>
  <c r="E1891" i="1" s="1"/>
  <c r="C1891" i="1"/>
  <c r="B1893" i="1" l="1"/>
  <c r="F1892" i="1"/>
  <c r="D1892" i="1"/>
  <c r="E1892" i="1" s="1"/>
  <c r="C1892" i="1"/>
  <c r="B1894" i="1" l="1"/>
  <c r="F1893" i="1"/>
  <c r="D1893" i="1"/>
  <c r="E1893" i="1" s="1"/>
  <c r="C1893" i="1"/>
  <c r="B1895" i="1" l="1"/>
  <c r="F1894" i="1"/>
  <c r="D1894" i="1"/>
  <c r="E1894" i="1" s="1"/>
  <c r="C1894" i="1"/>
  <c r="B1896" i="1" l="1"/>
  <c r="F1895" i="1"/>
  <c r="D1895" i="1"/>
  <c r="E1895" i="1" s="1"/>
  <c r="C1895" i="1"/>
  <c r="B1897" i="1" l="1"/>
  <c r="F1896" i="1"/>
  <c r="D1896" i="1"/>
  <c r="E1896" i="1" s="1"/>
  <c r="C1896" i="1"/>
  <c r="B1898" i="1" l="1"/>
  <c r="F1897" i="1"/>
  <c r="D1897" i="1"/>
  <c r="E1897" i="1" s="1"/>
  <c r="C1897" i="1"/>
  <c r="B1899" i="1" l="1"/>
  <c r="F1898" i="1"/>
  <c r="D1898" i="1"/>
  <c r="E1898" i="1" s="1"/>
  <c r="C1898" i="1"/>
  <c r="B1900" i="1" l="1"/>
  <c r="F1899" i="1"/>
  <c r="D1899" i="1"/>
  <c r="E1899" i="1" s="1"/>
  <c r="C1899" i="1"/>
  <c r="B1901" i="1" l="1"/>
  <c r="F1900" i="1"/>
  <c r="D1900" i="1"/>
  <c r="E1900" i="1" s="1"/>
  <c r="C1900" i="1"/>
  <c r="B1902" i="1" l="1"/>
  <c r="F1901" i="1"/>
  <c r="D1901" i="1"/>
  <c r="E1901" i="1" s="1"/>
  <c r="C1901" i="1"/>
  <c r="B1903" i="1" l="1"/>
  <c r="F1902" i="1"/>
  <c r="D1902" i="1"/>
  <c r="E1902" i="1" s="1"/>
  <c r="C1902" i="1"/>
  <c r="B1904" i="1" l="1"/>
  <c r="F1903" i="1"/>
  <c r="D1903" i="1"/>
  <c r="E1903" i="1" s="1"/>
  <c r="C1903" i="1"/>
  <c r="B1905" i="1" l="1"/>
  <c r="F1904" i="1"/>
  <c r="D1904" i="1"/>
  <c r="E1904" i="1" s="1"/>
  <c r="C1904" i="1"/>
  <c r="B1906" i="1" l="1"/>
  <c r="F1905" i="1"/>
  <c r="D1905" i="1"/>
  <c r="E1905" i="1" s="1"/>
  <c r="C1905" i="1"/>
  <c r="B1907" i="1" l="1"/>
  <c r="F1906" i="1"/>
  <c r="D1906" i="1"/>
  <c r="E1906" i="1" s="1"/>
  <c r="C1906" i="1"/>
  <c r="B1908" i="1" l="1"/>
  <c r="F1907" i="1"/>
  <c r="D1907" i="1"/>
  <c r="E1907" i="1" s="1"/>
  <c r="C1907" i="1"/>
  <c r="B1909" i="1" l="1"/>
  <c r="F1908" i="1"/>
  <c r="D1908" i="1"/>
  <c r="E1908" i="1" s="1"/>
  <c r="C1908" i="1"/>
  <c r="B1910" i="1" l="1"/>
  <c r="F1909" i="1"/>
  <c r="D1909" i="1"/>
  <c r="E1909" i="1" s="1"/>
  <c r="C1909" i="1"/>
  <c r="B1911" i="1" l="1"/>
  <c r="F1910" i="1"/>
  <c r="D1910" i="1"/>
  <c r="E1910" i="1" s="1"/>
  <c r="C1910" i="1"/>
  <c r="B1912" i="1" l="1"/>
  <c r="F1911" i="1"/>
  <c r="D1911" i="1"/>
  <c r="E1911" i="1" s="1"/>
  <c r="C1911" i="1"/>
  <c r="B1913" i="1" l="1"/>
  <c r="F1912" i="1"/>
  <c r="D1912" i="1"/>
  <c r="E1912" i="1" s="1"/>
  <c r="C1912" i="1"/>
  <c r="B1914" i="1" l="1"/>
  <c r="F1913" i="1"/>
  <c r="D1913" i="1"/>
  <c r="E1913" i="1" s="1"/>
  <c r="C1913" i="1"/>
  <c r="B1915" i="1" l="1"/>
  <c r="F1914" i="1"/>
  <c r="D1914" i="1"/>
  <c r="E1914" i="1" s="1"/>
  <c r="C1914" i="1"/>
  <c r="B1916" i="1" l="1"/>
  <c r="F1915" i="1"/>
  <c r="D1915" i="1"/>
  <c r="E1915" i="1" s="1"/>
  <c r="C1915" i="1"/>
  <c r="B1917" i="1" l="1"/>
  <c r="F1916" i="1"/>
  <c r="D1916" i="1"/>
  <c r="E1916" i="1" s="1"/>
  <c r="C1916" i="1"/>
  <c r="B1918" i="1" l="1"/>
  <c r="F1917" i="1"/>
  <c r="D1917" i="1"/>
  <c r="E1917" i="1" s="1"/>
  <c r="C1917" i="1"/>
  <c r="B1919" i="1" l="1"/>
  <c r="F1918" i="1"/>
  <c r="D1918" i="1"/>
  <c r="E1918" i="1" s="1"/>
  <c r="C1918" i="1"/>
  <c r="B1920" i="1" l="1"/>
  <c r="F1919" i="1"/>
  <c r="D1919" i="1"/>
  <c r="E1919" i="1" s="1"/>
  <c r="C1919" i="1"/>
  <c r="B1921" i="1" l="1"/>
  <c r="F1920" i="1"/>
  <c r="D1920" i="1"/>
  <c r="E1920" i="1" s="1"/>
  <c r="C1920" i="1"/>
  <c r="B1922" i="1" l="1"/>
  <c r="F1921" i="1"/>
  <c r="D1921" i="1"/>
  <c r="E1921" i="1" s="1"/>
  <c r="C1921" i="1"/>
  <c r="B1923" i="1" l="1"/>
  <c r="F1922" i="1"/>
  <c r="D1922" i="1"/>
  <c r="E1922" i="1" s="1"/>
  <c r="C1922" i="1"/>
  <c r="B1924" i="1" l="1"/>
  <c r="F1923" i="1"/>
  <c r="D1923" i="1"/>
  <c r="E1923" i="1" s="1"/>
  <c r="C1923" i="1"/>
  <c r="B1925" i="1" l="1"/>
  <c r="F1924" i="1"/>
  <c r="D1924" i="1"/>
  <c r="E1924" i="1" s="1"/>
  <c r="C1924" i="1"/>
  <c r="B1926" i="1" l="1"/>
  <c r="F1925" i="1"/>
  <c r="D1925" i="1"/>
  <c r="E1925" i="1" s="1"/>
  <c r="C1925" i="1"/>
  <c r="B1927" i="1" l="1"/>
  <c r="F1926" i="1"/>
  <c r="D1926" i="1"/>
  <c r="E1926" i="1" s="1"/>
  <c r="C1926" i="1"/>
  <c r="B1928" i="1" l="1"/>
  <c r="F1927" i="1"/>
  <c r="D1927" i="1"/>
  <c r="E1927" i="1" s="1"/>
  <c r="C1927" i="1"/>
  <c r="B1929" i="1" l="1"/>
  <c r="F1928" i="1"/>
  <c r="D1928" i="1"/>
  <c r="E1928" i="1" s="1"/>
  <c r="C1928" i="1"/>
  <c r="B1930" i="1" l="1"/>
  <c r="F1929" i="1"/>
  <c r="D1929" i="1"/>
  <c r="E1929" i="1" s="1"/>
  <c r="C1929" i="1"/>
  <c r="B1931" i="1" l="1"/>
  <c r="F1930" i="1"/>
  <c r="D1930" i="1"/>
  <c r="E1930" i="1" s="1"/>
  <c r="C1930" i="1"/>
  <c r="B1932" i="1" l="1"/>
  <c r="F1931" i="1"/>
  <c r="D1931" i="1"/>
  <c r="E1931" i="1" s="1"/>
  <c r="C1931" i="1"/>
  <c r="B1933" i="1" l="1"/>
  <c r="F1932" i="1"/>
  <c r="D1932" i="1"/>
  <c r="E1932" i="1" s="1"/>
  <c r="C1932" i="1"/>
  <c r="B1934" i="1" l="1"/>
  <c r="F1933" i="1"/>
  <c r="D1933" i="1"/>
  <c r="E1933" i="1" s="1"/>
  <c r="C1933" i="1"/>
  <c r="B1935" i="1" l="1"/>
  <c r="F1934" i="1"/>
  <c r="D1934" i="1"/>
  <c r="E1934" i="1" s="1"/>
  <c r="C1934" i="1"/>
  <c r="B1936" i="1" l="1"/>
  <c r="F1935" i="1"/>
  <c r="D1935" i="1"/>
  <c r="E1935" i="1" s="1"/>
  <c r="C1935" i="1"/>
  <c r="B1937" i="1" l="1"/>
  <c r="F1936" i="1"/>
  <c r="D1936" i="1"/>
  <c r="E1936" i="1" s="1"/>
  <c r="C1936" i="1"/>
  <c r="B1938" i="1" l="1"/>
  <c r="F1937" i="1"/>
  <c r="D1937" i="1"/>
  <c r="E1937" i="1" s="1"/>
  <c r="C1937" i="1"/>
  <c r="B1939" i="1" l="1"/>
  <c r="F1938" i="1"/>
  <c r="D1938" i="1"/>
  <c r="E1938" i="1" s="1"/>
  <c r="C1938" i="1"/>
  <c r="B1940" i="1" l="1"/>
  <c r="F1939" i="1"/>
  <c r="D1939" i="1"/>
  <c r="E1939" i="1" s="1"/>
  <c r="C1939" i="1"/>
  <c r="B1941" i="1" l="1"/>
  <c r="F1940" i="1"/>
  <c r="D1940" i="1"/>
  <c r="E1940" i="1" s="1"/>
  <c r="C1940" i="1"/>
  <c r="B1942" i="1" l="1"/>
  <c r="F1941" i="1"/>
  <c r="D1941" i="1"/>
  <c r="E1941" i="1" s="1"/>
  <c r="C1941" i="1"/>
  <c r="B1943" i="1" l="1"/>
  <c r="F1942" i="1"/>
  <c r="D1942" i="1"/>
  <c r="E1942" i="1" s="1"/>
  <c r="C1942" i="1"/>
  <c r="B1944" i="1" l="1"/>
  <c r="F1943" i="1"/>
  <c r="D1943" i="1"/>
  <c r="E1943" i="1" s="1"/>
  <c r="C1943" i="1"/>
  <c r="B1945" i="1" l="1"/>
  <c r="F1944" i="1"/>
  <c r="D1944" i="1"/>
  <c r="E1944" i="1" s="1"/>
  <c r="C1944" i="1"/>
  <c r="B1946" i="1" l="1"/>
  <c r="F1945" i="1"/>
  <c r="D1945" i="1"/>
  <c r="E1945" i="1" s="1"/>
  <c r="C1945" i="1"/>
  <c r="B1947" i="1" l="1"/>
  <c r="F1946" i="1"/>
  <c r="D1946" i="1"/>
  <c r="E1946" i="1" s="1"/>
  <c r="C1946" i="1"/>
  <c r="B1948" i="1" l="1"/>
  <c r="F1947" i="1"/>
  <c r="D1947" i="1"/>
  <c r="E1947" i="1" s="1"/>
  <c r="C1947" i="1"/>
  <c r="B1949" i="1" l="1"/>
  <c r="F1948" i="1"/>
  <c r="D1948" i="1"/>
  <c r="E1948" i="1" s="1"/>
  <c r="C1948" i="1"/>
  <c r="B1950" i="1" l="1"/>
  <c r="F1949" i="1"/>
  <c r="D1949" i="1"/>
  <c r="E1949" i="1" s="1"/>
  <c r="C1949" i="1"/>
  <c r="B1951" i="1" l="1"/>
  <c r="F1950" i="1"/>
  <c r="D1950" i="1"/>
  <c r="E1950" i="1" s="1"/>
  <c r="C1950" i="1"/>
  <c r="B1952" i="1" l="1"/>
  <c r="F1951" i="1"/>
  <c r="D1951" i="1"/>
  <c r="E1951" i="1" s="1"/>
  <c r="C1951" i="1"/>
  <c r="B1953" i="1" l="1"/>
  <c r="F1952" i="1"/>
  <c r="D1952" i="1"/>
  <c r="E1952" i="1" s="1"/>
  <c r="C1952" i="1"/>
  <c r="B1954" i="1" l="1"/>
  <c r="F1953" i="1"/>
  <c r="D1953" i="1"/>
  <c r="E1953" i="1" s="1"/>
  <c r="C1953" i="1"/>
  <c r="B1955" i="1" l="1"/>
  <c r="F1954" i="1"/>
  <c r="D1954" i="1"/>
  <c r="E1954" i="1" s="1"/>
  <c r="C1954" i="1"/>
  <c r="B1956" i="1" l="1"/>
  <c r="F1955" i="1"/>
  <c r="D1955" i="1"/>
  <c r="E1955" i="1" s="1"/>
  <c r="C1955" i="1"/>
  <c r="B1957" i="1" l="1"/>
  <c r="F1956" i="1"/>
  <c r="D1956" i="1"/>
  <c r="E1956" i="1" s="1"/>
  <c r="C1956" i="1"/>
  <c r="B1958" i="1" l="1"/>
  <c r="F1957" i="1"/>
  <c r="D1957" i="1"/>
  <c r="E1957" i="1" s="1"/>
  <c r="C1957" i="1"/>
  <c r="B1959" i="1" l="1"/>
  <c r="F1958" i="1"/>
  <c r="D1958" i="1"/>
  <c r="E1958" i="1" s="1"/>
  <c r="C1958" i="1"/>
  <c r="B1960" i="1" l="1"/>
  <c r="F1959" i="1"/>
  <c r="D1959" i="1"/>
  <c r="E1959" i="1" s="1"/>
  <c r="C1959" i="1"/>
  <c r="B1961" i="1" l="1"/>
  <c r="F1960" i="1"/>
  <c r="D1960" i="1"/>
  <c r="E1960" i="1" s="1"/>
  <c r="C1960" i="1"/>
  <c r="B1962" i="1" l="1"/>
  <c r="F1961" i="1"/>
  <c r="D1961" i="1"/>
  <c r="E1961" i="1" s="1"/>
  <c r="C1961" i="1"/>
  <c r="B1963" i="1" l="1"/>
  <c r="F1962" i="1"/>
  <c r="D1962" i="1"/>
  <c r="E1962" i="1" s="1"/>
  <c r="C1962" i="1"/>
  <c r="B1964" i="1" l="1"/>
  <c r="F1963" i="1"/>
  <c r="D1963" i="1"/>
  <c r="E1963" i="1" s="1"/>
  <c r="C1963" i="1"/>
  <c r="B1965" i="1" l="1"/>
  <c r="F1964" i="1"/>
  <c r="D1964" i="1"/>
  <c r="E1964" i="1" s="1"/>
  <c r="C1964" i="1"/>
  <c r="B1966" i="1" l="1"/>
  <c r="F1965" i="1"/>
  <c r="D1965" i="1"/>
  <c r="E1965" i="1" s="1"/>
  <c r="C1965" i="1"/>
  <c r="B1967" i="1" l="1"/>
  <c r="F1966" i="1"/>
  <c r="D1966" i="1"/>
  <c r="E1966" i="1" s="1"/>
  <c r="C1966" i="1"/>
  <c r="B1968" i="1" l="1"/>
  <c r="F1967" i="1"/>
  <c r="D1967" i="1"/>
  <c r="E1967" i="1" s="1"/>
  <c r="C1967" i="1"/>
  <c r="B1969" i="1" l="1"/>
  <c r="F1968" i="1"/>
  <c r="D1968" i="1"/>
  <c r="E1968" i="1" s="1"/>
  <c r="C1968" i="1"/>
  <c r="B1970" i="1" l="1"/>
  <c r="F1969" i="1"/>
  <c r="D1969" i="1"/>
  <c r="E1969" i="1" s="1"/>
  <c r="C1969" i="1"/>
  <c r="B1971" i="1" l="1"/>
  <c r="F1970" i="1"/>
  <c r="D1970" i="1"/>
  <c r="E1970" i="1" s="1"/>
  <c r="C1970" i="1"/>
  <c r="B1972" i="1" l="1"/>
  <c r="F1971" i="1"/>
  <c r="D1971" i="1"/>
  <c r="E1971" i="1" s="1"/>
  <c r="C1971" i="1"/>
  <c r="B1973" i="1" l="1"/>
  <c r="F1972" i="1"/>
  <c r="D1972" i="1"/>
  <c r="E1972" i="1" s="1"/>
  <c r="C1972" i="1"/>
  <c r="B1974" i="1" l="1"/>
  <c r="F1973" i="1"/>
  <c r="D1973" i="1"/>
  <c r="E1973" i="1" s="1"/>
  <c r="C1973" i="1"/>
  <c r="B1975" i="1" l="1"/>
  <c r="F1974" i="1"/>
  <c r="D1974" i="1"/>
  <c r="E1974" i="1" s="1"/>
  <c r="C1974" i="1"/>
  <c r="B1976" i="1" l="1"/>
  <c r="F1975" i="1"/>
  <c r="D1975" i="1"/>
  <c r="E1975" i="1" s="1"/>
  <c r="C1975" i="1"/>
  <c r="B1977" i="1" l="1"/>
  <c r="F1976" i="1"/>
  <c r="D1976" i="1"/>
  <c r="E1976" i="1" s="1"/>
  <c r="C1976" i="1"/>
  <c r="B1978" i="1" l="1"/>
  <c r="F1977" i="1"/>
  <c r="D1977" i="1"/>
  <c r="E1977" i="1" s="1"/>
  <c r="C1977" i="1"/>
  <c r="B1979" i="1" l="1"/>
  <c r="F1978" i="1"/>
  <c r="D1978" i="1"/>
  <c r="E1978" i="1" s="1"/>
  <c r="C1978" i="1"/>
  <c r="B1980" i="1" l="1"/>
  <c r="F1979" i="1"/>
  <c r="D1979" i="1"/>
  <c r="E1979" i="1" s="1"/>
  <c r="C1979" i="1"/>
  <c r="B1981" i="1" l="1"/>
  <c r="F1980" i="1"/>
  <c r="D1980" i="1"/>
  <c r="E1980" i="1" s="1"/>
  <c r="C1980" i="1"/>
  <c r="B1982" i="1" l="1"/>
  <c r="F1981" i="1"/>
  <c r="D1981" i="1"/>
  <c r="E1981" i="1" s="1"/>
  <c r="C1981" i="1"/>
  <c r="B1983" i="1" l="1"/>
  <c r="F1982" i="1"/>
  <c r="D1982" i="1"/>
  <c r="E1982" i="1" s="1"/>
  <c r="C1982" i="1"/>
  <c r="B1984" i="1" l="1"/>
  <c r="F1983" i="1"/>
  <c r="D1983" i="1"/>
  <c r="E1983" i="1" s="1"/>
  <c r="C1983" i="1"/>
  <c r="B1985" i="1" l="1"/>
  <c r="F1984" i="1"/>
  <c r="D1984" i="1"/>
  <c r="E1984" i="1" s="1"/>
  <c r="C1984" i="1"/>
  <c r="B1986" i="1" l="1"/>
  <c r="F1985" i="1"/>
  <c r="D1985" i="1"/>
  <c r="E1985" i="1" s="1"/>
  <c r="C1985" i="1"/>
  <c r="B1987" i="1" l="1"/>
  <c r="F1986" i="1"/>
  <c r="D1986" i="1"/>
  <c r="E1986" i="1" s="1"/>
  <c r="C1986" i="1"/>
  <c r="B1988" i="1" l="1"/>
  <c r="F1987" i="1"/>
  <c r="D1987" i="1"/>
  <c r="E1987" i="1" s="1"/>
  <c r="C1987" i="1"/>
  <c r="B1989" i="1" l="1"/>
  <c r="F1988" i="1"/>
  <c r="D1988" i="1"/>
  <c r="E1988" i="1" s="1"/>
  <c r="C1988" i="1"/>
  <c r="B1990" i="1" l="1"/>
  <c r="F1989" i="1"/>
  <c r="D1989" i="1"/>
  <c r="E1989" i="1" s="1"/>
  <c r="C1989" i="1"/>
  <c r="B1991" i="1" l="1"/>
  <c r="F1990" i="1"/>
  <c r="D1990" i="1"/>
  <c r="E1990" i="1" s="1"/>
  <c r="C1990" i="1"/>
  <c r="B1992" i="1" l="1"/>
  <c r="F1991" i="1"/>
  <c r="D1991" i="1"/>
  <c r="E1991" i="1" s="1"/>
  <c r="C1991" i="1"/>
  <c r="B1993" i="1" l="1"/>
  <c r="F1992" i="1"/>
  <c r="D1992" i="1"/>
  <c r="E1992" i="1" s="1"/>
  <c r="C1992" i="1"/>
  <c r="B1994" i="1" l="1"/>
  <c r="F1993" i="1"/>
  <c r="D1993" i="1"/>
  <c r="E1993" i="1" s="1"/>
  <c r="C1993" i="1"/>
  <c r="B1995" i="1" l="1"/>
  <c r="F1994" i="1"/>
  <c r="D1994" i="1"/>
  <c r="E1994" i="1" s="1"/>
  <c r="C1994" i="1"/>
  <c r="B1996" i="1" l="1"/>
  <c r="F1995" i="1"/>
  <c r="D1995" i="1"/>
  <c r="E1995" i="1" s="1"/>
  <c r="C1995" i="1"/>
  <c r="B1997" i="1" l="1"/>
  <c r="F1996" i="1"/>
  <c r="D1996" i="1"/>
  <c r="E1996" i="1" s="1"/>
  <c r="C1996" i="1"/>
  <c r="B1998" i="1" l="1"/>
  <c r="F1997" i="1"/>
  <c r="D1997" i="1"/>
  <c r="E1997" i="1" s="1"/>
  <c r="C1997" i="1"/>
  <c r="B1999" i="1" l="1"/>
  <c r="F1998" i="1"/>
  <c r="D1998" i="1"/>
  <c r="E1998" i="1" s="1"/>
  <c r="C1998" i="1"/>
  <c r="B2000" i="1" l="1"/>
  <c r="F1999" i="1"/>
  <c r="D1999" i="1"/>
  <c r="E1999" i="1" s="1"/>
  <c r="C1999" i="1"/>
  <c r="B2001" i="1" l="1"/>
  <c r="F2000" i="1"/>
  <c r="D2000" i="1"/>
  <c r="E2000" i="1" s="1"/>
  <c r="C2000" i="1"/>
  <c r="B2002" i="1" l="1"/>
  <c r="F2001" i="1"/>
  <c r="D2001" i="1"/>
  <c r="E2001" i="1" s="1"/>
  <c r="C2001" i="1"/>
  <c r="B2003" i="1" l="1"/>
  <c r="F2002" i="1"/>
  <c r="D2002" i="1"/>
  <c r="E2002" i="1" s="1"/>
  <c r="C2002" i="1"/>
  <c r="B2004" i="1" l="1"/>
  <c r="F2003" i="1"/>
  <c r="D2003" i="1"/>
  <c r="E2003" i="1" s="1"/>
  <c r="C2003" i="1"/>
  <c r="B2005" i="1" l="1"/>
  <c r="F2004" i="1"/>
  <c r="D2004" i="1"/>
  <c r="E2004" i="1" s="1"/>
  <c r="C2004" i="1"/>
  <c r="B2006" i="1" l="1"/>
  <c r="F2005" i="1"/>
  <c r="D2005" i="1"/>
  <c r="E2005" i="1" s="1"/>
  <c r="C2005" i="1"/>
  <c r="B2007" i="1" l="1"/>
  <c r="F2006" i="1"/>
  <c r="D2006" i="1"/>
  <c r="E2006" i="1" s="1"/>
  <c r="C2006" i="1"/>
  <c r="B2008" i="1" l="1"/>
  <c r="F2007" i="1"/>
  <c r="D2007" i="1"/>
  <c r="E2007" i="1" s="1"/>
  <c r="C2007" i="1"/>
  <c r="B2009" i="1" l="1"/>
  <c r="F2008" i="1"/>
  <c r="D2008" i="1"/>
  <c r="E2008" i="1" s="1"/>
  <c r="C2008" i="1"/>
  <c r="B2010" i="1" l="1"/>
  <c r="F2009" i="1"/>
  <c r="D2009" i="1"/>
  <c r="E2009" i="1" s="1"/>
  <c r="C2009" i="1"/>
  <c r="B2011" i="1" l="1"/>
  <c r="F2010" i="1"/>
  <c r="D2010" i="1"/>
  <c r="E2010" i="1" s="1"/>
  <c r="C2010" i="1"/>
  <c r="B2012" i="1" l="1"/>
  <c r="F2011" i="1"/>
  <c r="D2011" i="1"/>
  <c r="E2011" i="1" s="1"/>
  <c r="C2011" i="1"/>
  <c r="B2013" i="1" l="1"/>
  <c r="F2012" i="1"/>
  <c r="D2012" i="1"/>
  <c r="E2012" i="1" s="1"/>
  <c r="C2012" i="1"/>
  <c r="B2014" i="1" l="1"/>
  <c r="F2013" i="1"/>
  <c r="D2013" i="1"/>
  <c r="E2013" i="1" s="1"/>
  <c r="C2013" i="1"/>
  <c r="B2015" i="1" l="1"/>
  <c r="F2014" i="1"/>
  <c r="D2014" i="1"/>
  <c r="E2014" i="1" s="1"/>
  <c r="C2014" i="1"/>
  <c r="B2016" i="1" l="1"/>
  <c r="F2015" i="1"/>
  <c r="D2015" i="1"/>
  <c r="E2015" i="1" s="1"/>
  <c r="C2015" i="1"/>
  <c r="B2017" i="1" l="1"/>
  <c r="F2016" i="1"/>
  <c r="D2016" i="1"/>
  <c r="E2016" i="1" s="1"/>
  <c r="C2016" i="1"/>
  <c r="B2018" i="1" l="1"/>
  <c r="F2017" i="1"/>
  <c r="D2017" i="1"/>
  <c r="E2017" i="1" s="1"/>
  <c r="C2017" i="1"/>
  <c r="B2019" i="1" l="1"/>
  <c r="F2018" i="1"/>
  <c r="D2018" i="1"/>
  <c r="E2018" i="1" s="1"/>
  <c r="C2018" i="1"/>
  <c r="B2020" i="1" l="1"/>
  <c r="F2019" i="1"/>
  <c r="D2019" i="1"/>
  <c r="E2019" i="1" s="1"/>
  <c r="C2019" i="1"/>
  <c r="B2021" i="1" l="1"/>
  <c r="F2020" i="1"/>
  <c r="D2020" i="1"/>
  <c r="E2020" i="1" s="1"/>
  <c r="C2020" i="1"/>
  <c r="B2022" i="1" l="1"/>
  <c r="F2021" i="1"/>
  <c r="D2021" i="1"/>
  <c r="E2021" i="1" s="1"/>
  <c r="C2021" i="1"/>
  <c r="B2023" i="1" l="1"/>
  <c r="F2022" i="1"/>
  <c r="D2022" i="1"/>
  <c r="E2022" i="1" s="1"/>
  <c r="C2022" i="1"/>
  <c r="B2024" i="1" l="1"/>
  <c r="F2023" i="1"/>
  <c r="D2023" i="1"/>
  <c r="E2023" i="1" s="1"/>
  <c r="C2023" i="1"/>
  <c r="B2025" i="1" l="1"/>
  <c r="F2024" i="1"/>
  <c r="D2024" i="1"/>
  <c r="E2024" i="1" s="1"/>
  <c r="C2024" i="1"/>
  <c r="B2026" i="1" l="1"/>
  <c r="F2025" i="1"/>
  <c r="D2025" i="1"/>
  <c r="E2025" i="1" s="1"/>
  <c r="C2025" i="1"/>
  <c r="B2027" i="1" l="1"/>
  <c r="F2026" i="1"/>
  <c r="D2026" i="1"/>
  <c r="E2026" i="1" s="1"/>
  <c r="C2026" i="1"/>
  <c r="B2028" i="1" l="1"/>
  <c r="F2027" i="1"/>
  <c r="D2027" i="1"/>
  <c r="E2027" i="1" s="1"/>
  <c r="C2027" i="1"/>
  <c r="B2029" i="1" l="1"/>
  <c r="F2028" i="1"/>
  <c r="D2028" i="1"/>
  <c r="E2028" i="1" s="1"/>
  <c r="C2028" i="1"/>
  <c r="B2030" i="1" l="1"/>
  <c r="F2029" i="1"/>
  <c r="D2029" i="1"/>
  <c r="E2029" i="1" s="1"/>
  <c r="C2029" i="1"/>
  <c r="B2031" i="1" l="1"/>
  <c r="F2030" i="1"/>
  <c r="D2030" i="1"/>
  <c r="E2030" i="1" s="1"/>
  <c r="C2030" i="1"/>
  <c r="B2032" i="1" l="1"/>
  <c r="F2031" i="1"/>
  <c r="D2031" i="1"/>
  <c r="E2031" i="1" s="1"/>
  <c r="C2031" i="1"/>
  <c r="B2033" i="1" l="1"/>
  <c r="F2032" i="1"/>
  <c r="D2032" i="1"/>
  <c r="E2032" i="1" s="1"/>
  <c r="C2032" i="1"/>
  <c r="B2034" i="1" l="1"/>
  <c r="F2033" i="1"/>
  <c r="D2033" i="1"/>
  <c r="E2033" i="1" s="1"/>
  <c r="C2033" i="1"/>
  <c r="B2035" i="1" l="1"/>
  <c r="F2034" i="1"/>
  <c r="D2034" i="1"/>
  <c r="E2034" i="1" s="1"/>
  <c r="C2034" i="1"/>
  <c r="B2036" i="1" l="1"/>
  <c r="F2035" i="1"/>
  <c r="D2035" i="1"/>
  <c r="E2035" i="1" s="1"/>
  <c r="C2035" i="1"/>
  <c r="B2037" i="1" l="1"/>
  <c r="F2036" i="1"/>
  <c r="D2036" i="1"/>
  <c r="E2036" i="1" s="1"/>
  <c r="C2036" i="1"/>
  <c r="B2038" i="1" l="1"/>
  <c r="F2037" i="1"/>
  <c r="D2037" i="1"/>
  <c r="E2037" i="1" s="1"/>
  <c r="C2037" i="1"/>
  <c r="B2039" i="1" l="1"/>
  <c r="F2038" i="1"/>
  <c r="D2038" i="1"/>
  <c r="E2038" i="1" s="1"/>
  <c r="C2038" i="1"/>
  <c r="B2040" i="1" l="1"/>
  <c r="F2039" i="1"/>
  <c r="D2039" i="1"/>
  <c r="E2039" i="1" s="1"/>
  <c r="C2039" i="1"/>
  <c r="B2041" i="1" l="1"/>
  <c r="F2040" i="1"/>
  <c r="D2040" i="1"/>
  <c r="E2040" i="1" s="1"/>
  <c r="C2040" i="1"/>
  <c r="B2042" i="1" l="1"/>
  <c r="F2041" i="1"/>
  <c r="D2041" i="1"/>
  <c r="E2041" i="1" s="1"/>
  <c r="C2041" i="1"/>
  <c r="B2043" i="1" l="1"/>
  <c r="F2042" i="1"/>
  <c r="D2042" i="1"/>
  <c r="E2042" i="1" s="1"/>
  <c r="C2042" i="1"/>
  <c r="B2044" i="1" l="1"/>
  <c r="F2043" i="1"/>
  <c r="D2043" i="1"/>
  <c r="E2043" i="1" s="1"/>
  <c r="C2043" i="1"/>
  <c r="B2045" i="1" l="1"/>
  <c r="F2044" i="1"/>
  <c r="D2044" i="1"/>
  <c r="E2044" i="1" s="1"/>
  <c r="C2044" i="1"/>
  <c r="B2046" i="1" l="1"/>
  <c r="F2045" i="1"/>
  <c r="D2045" i="1"/>
  <c r="E2045" i="1" s="1"/>
  <c r="C2045" i="1"/>
  <c r="B2047" i="1" l="1"/>
  <c r="F2046" i="1"/>
  <c r="D2046" i="1"/>
  <c r="E2046" i="1" s="1"/>
  <c r="C2046" i="1"/>
  <c r="B2048" i="1" l="1"/>
  <c r="F2047" i="1"/>
  <c r="D2047" i="1"/>
  <c r="E2047" i="1" s="1"/>
  <c r="C2047" i="1"/>
  <c r="B2049" i="1" l="1"/>
  <c r="F2048" i="1"/>
  <c r="D2048" i="1"/>
  <c r="E2048" i="1" s="1"/>
  <c r="C2048" i="1"/>
  <c r="B2050" i="1" l="1"/>
  <c r="F2049" i="1"/>
  <c r="D2049" i="1"/>
  <c r="E2049" i="1" s="1"/>
  <c r="C2049" i="1"/>
  <c r="B2051" i="1" l="1"/>
  <c r="F2050" i="1"/>
  <c r="D2050" i="1"/>
  <c r="E2050" i="1" s="1"/>
  <c r="C2050" i="1"/>
  <c r="B2052" i="1" l="1"/>
  <c r="F2051" i="1"/>
  <c r="D2051" i="1"/>
  <c r="E2051" i="1" s="1"/>
  <c r="C2051" i="1"/>
  <c r="B2053" i="1" l="1"/>
  <c r="F2052" i="1"/>
  <c r="D2052" i="1"/>
  <c r="E2052" i="1" s="1"/>
  <c r="C2052" i="1"/>
  <c r="B2054" i="1" l="1"/>
  <c r="F2053" i="1"/>
  <c r="D2053" i="1"/>
  <c r="E2053" i="1" s="1"/>
  <c r="C2053" i="1"/>
  <c r="B2055" i="1" l="1"/>
  <c r="F2054" i="1"/>
  <c r="D2054" i="1"/>
  <c r="E2054" i="1" s="1"/>
  <c r="C2054" i="1"/>
  <c r="B2056" i="1" l="1"/>
  <c r="F2055" i="1"/>
  <c r="D2055" i="1"/>
  <c r="E2055" i="1" s="1"/>
  <c r="C2055" i="1"/>
  <c r="B2057" i="1" l="1"/>
  <c r="F2056" i="1"/>
  <c r="D2056" i="1"/>
  <c r="E2056" i="1" s="1"/>
  <c r="C2056" i="1"/>
  <c r="B2058" i="1" l="1"/>
  <c r="F2057" i="1"/>
  <c r="D2057" i="1"/>
  <c r="E2057" i="1" s="1"/>
  <c r="C2057" i="1"/>
  <c r="B2059" i="1" l="1"/>
  <c r="F2058" i="1"/>
  <c r="D2058" i="1"/>
  <c r="E2058" i="1" s="1"/>
  <c r="C2058" i="1"/>
  <c r="B2060" i="1" l="1"/>
  <c r="F2059" i="1"/>
  <c r="D2059" i="1"/>
  <c r="E2059" i="1" s="1"/>
  <c r="C2059" i="1"/>
  <c r="B2061" i="1" l="1"/>
  <c r="F2060" i="1"/>
  <c r="D2060" i="1"/>
  <c r="E2060" i="1" s="1"/>
  <c r="C2060" i="1"/>
  <c r="B2062" i="1" l="1"/>
  <c r="F2061" i="1"/>
  <c r="D2061" i="1"/>
  <c r="E2061" i="1" s="1"/>
  <c r="C2061" i="1"/>
  <c r="B2063" i="1" l="1"/>
  <c r="F2062" i="1"/>
  <c r="D2062" i="1"/>
  <c r="E2062" i="1" s="1"/>
  <c r="C2062" i="1"/>
  <c r="B2064" i="1" l="1"/>
  <c r="F2063" i="1"/>
  <c r="D2063" i="1"/>
  <c r="E2063" i="1" s="1"/>
  <c r="C2063" i="1"/>
  <c r="B2065" i="1" l="1"/>
  <c r="F2064" i="1"/>
  <c r="D2064" i="1"/>
  <c r="E2064" i="1" s="1"/>
  <c r="C2064" i="1"/>
  <c r="B2066" i="1" l="1"/>
  <c r="F2065" i="1"/>
  <c r="D2065" i="1"/>
  <c r="E2065" i="1" s="1"/>
  <c r="C2065" i="1"/>
  <c r="B2067" i="1" l="1"/>
  <c r="F2066" i="1"/>
  <c r="D2066" i="1"/>
  <c r="E2066" i="1" s="1"/>
  <c r="C2066" i="1"/>
  <c r="B2068" i="1" l="1"/>
  <c r="F2067" i="1"/>
  <c r="D2067" i="1"/>
  <c r="E2067" i="1" s="1"/>
  <c r="C2067" i="1"/>
  <c r="B2069" i="1" l="1"/>
  <c r="F2068" i="1"/>
  <c r="D2068" i="1"/>
  <c r="E2068" i="1" s="1"/>
  <c r="C2068" i="1"/>
  <c r="B2070" i="1" l="1"/>
  <c r="F2069" i="1"/>
  <c r="D2069" i="1"/>
  <c r="E2069" i="1" s="1"/>
  <c r="C2069" i="1"/>
  <c r="B2071" i="1" l="1"/>
  <c r="F2070" i="1"/>
  <c r="D2070" i="1"/>
  <c r="E2070" i="1" s="1"/>
  <c r="C2070" i="1"/>
  <c r="B2072" i="1" l="1"/>
  <c r="F2071" i="1"/>
  <c r="D2071" i="1"/>
  <c r="E2071" i="1" s="1"/>
  <c r="C2071" i="1"/>
  <c r="B2073" i="1" l="1"/>
  <c r="F2072" i="1"/>
  <c r="D2072" i="1"/>
  <c r="E2072" i="1" s="1"/>
  <c r="C2072" i="1"/>
  <c r="B2074" i="1" l="1"/>
  <c r="F2073" i="1"/>
  <c r="D2073" i="1"/>
  <c r="E2073" i="1" s="1"/>
  <c r="C2073" i="1"/>
  <c r="B2075" i="1" l="1"/>
  <c r="F2074" i="1"/>
  <c r="D2074" i="1"/>
  <c r="E2074" i="1" s="1"/>
  <c r="C2074" i="1"/>
  <c r="B2076" i="1" l="1"/>
  <c r="F2075" i="1"/>
  <c r="D2075" i="1"/>
  <c r="E2075" i="1" s="1"/>
  <c r="C2075" i="1"/>
  <c r="B2077" i="1" l="1"/>
  <c r="F2076" i="1"/>
  <c r="D2076" i="1"/>
  <c r="E2076" i="1" s="1"/>
  <c r="C2076" i="1"/>
  <c r="B2078" i="1" l="1"/>
  <c r="F2077" i="1"/>
  <c r="D2077" i="1"/>
  <c r="E2077" i="1" s="1"/>
  <c r="C2077" i="1"/>
  <c r="B2079" i="1" l="1"/>
  <c r="F2078" i="1"/>
  <c r="D2078" i="1"/>
  <c r="E2078" i="1" s="1"/>
  <c r="C2078" i="1"/>
  <c r="B2080" i="1" l="1"/>
  <c r="F2079" i="1"/>
  <c r="D2079" i="1"/>
  <c r="E2079" i="1" s="1"/>
  <c r="C2079" i="1"/>
  <c r="B2081" i="1" l="1"/>
  <c r="F2080" i="1"/>
  <c r="D2080" i="1"/>
  <c r="E2080" i="1" s="1"/>
  <c r="C2080" i="1"/>
  <c r="B2082" i="1" l="1"/>
  <c r="F2081" i="1"/>
  <c r="D2081" i="1"/>
  <c r="E2081" i="1" s="1"/>
  <c r="C2081" i="1"/>
  <c r="B2083" i="1" l="1"/>
  <c r="F2082" i="1"/>
  <c r="D2082" i="1"/>
  <c r="E2082" i="1" s="1"/>
  <c r="C2082" i="1"/>
  <c r="B2084" i="1" l="1"/>
  <c r="F2083" i="1"/>
  <c r="D2083" i="1"/>
  <c r="E2083" i="1" s="1"/>
  <c r="C2083" i="1"/>
  <c r="B2085" i="1" l="1"/>
  <c r="F2084" i="1"/>
  <c r="D2084" i="1"/>
  <c r="E2084" i="1" s="1"/>
  <c r="C2084" i="1"/>
  <c r="B2086" i="1" l="1"/>
  <c r="F2085" i="1"/>
  <c r="D2085" i="1"/>
  <c r="E2085" i="1" s="1"/>
  <c r="C2085" i="1"/>
  <c r="B2087" i="1" l="1"/>
  <c r="F2086" i="1"/>
  <c r="D2086" i="1"/>
  <c r="E2086" i="1" s="1"/>
  <c r="C2086" i="1"/>
  <c r="B2088" i="1" l="1"/>
  <c r="F2087" i="1"/>
  <c r="D2087" i="1"/>
  <c r="E2087" i="1" s="1"/>
  <c r="C2087" i="1"/>
  <c r="B2089" i="1" l="1"/>
  <c r="F2088" i="1"/>
  <c r="D2088" i="1"/>
  <c r="E2088" i="1" s="1"/>
  <c r="C2088" i="1"/>
  <c r="B2090" i="1" l="1"/>
  <c r="F2089" i="1"/>
  <c r="D2089" i="1"/>
  <c r="E2089" i="1" s="1"/>
  <c r="C2089" i="1"/>
  <c r="B2091" i="1" l="1"/>
  <c r="F2090" i="1"/>
  <c r="D2090" i="1"/>
  <c r="E2090" i="1" s="1"/>
  <c r="C2090" i="1"/>
  <c r="B2092" i="1" l="1"/>
  <c r="F2091" i="1"/>
  <c r="D2091" i="1"/>
  <c r="E2091" i="1" s="1"/>
  <c r="C2091" i="1"/>
  <c r="B2093" i="1" l="1"/>
  <c r="F2092" i="1"/>
  <c r="D2092" i="1"/>
  <c r="E2092" i="1" s="1"/>
  <c r="C2092" i="1"/>
  <c r="B2094" i="1" l="1"/>
  <c r="F2093" i="1"/>
  <c r="D2093" i="1"/>
  <c r="E2093" i="1" s="1"/>
  <c r="C2093" i="1"/>
  <c r="B2095" i="1" l="1"/>
  <c r="F2094" i="1"/>
  <c r="D2094" i="1"/>
  <c r="E2094" i="1" s="1"/>
  <c r="C2094" i="1"/>
  <c r="B2096" i="1" l="1"/>
  <c r="F2095" i="1"/>
  <c r="D2095" i="1"/>
  <c r="E2095" i="1" s="1"/>
  <c r="C2095" i="1"/>
  <c r="B2097" i="1" l="1"/>
  <c r="F2096" i="1"/>
  <c r="D2096" i="1"/>
  <c r="E2096" i="1" s="1"/>
  <c r="C2096" i="1"/>
  <c r="B2098" i="1" l="1"/>
  <c r="F2097" i="1"/>
  <c r="D2097" i="1"/>
  <c r="E2097" i="1" s="1"/>
  <c r="C2097" i="1"/>
  <c r="B2099" i="1" l="1"/>
  <c r="F2098" i="1"/>
  <c r="D2098" i="1"/>
  <c r="E2098" i="1" s="1"/>
  <c r="C2098" i="1"/>
  <c r="B2100" i="1" l="1"/>
  <c r="F2099" i="1"/>
  <c r="D2099" i="1"/>
  <c r="E2099" i="1" s="1"/>
  <c r="C2099" i="1"/>
  <c r="B2101" i="1" l="1"/>
  <c r="F2100" i="1"/>
  <c r="D2100" i="1"/>
  <c r="E2100" i="1" s="1"/>
  <c r="C2100" i="1"/>
  <c r="B2102" i="1" l="1"/>
  <c r="F2101" i="1"/>
  <c r="D2101" i="1"/>
  <c r="E2101" i="1" s="1"/>
  <c r="C2101" i="1"/>
  <c r="B2103" i="1" l="1"/>
  <c r="F2102" i="1"/>
  <c r="D2102" i="1"/>
  <c r="E2102" i="1" s="1"/>
  <c r="C2102" i="1"/>
  <c r="B2104" i="1" l="1"/>
  <c r="F2103" i="1"/>
  <c r="D2103" i="1"/>
  <c r="E2103" i="1" s="1"/>
  <c r="C2103" i="1"/>
  <c r="B2105" i="1" l="1"/>
  <c r="F2104" i="1"/>
  <c r="D2104" i="1"/>
  <c r="E2104" i="1" s="1"/>
  <c r="C2104" i="1"/>
  <c r="B2106" i="1" l="1"/>
  <c r="F2105" i="1"/>
  <c r="D2105" i="1"/>
  <c r="E2105" i="1" s="1"/>
  <c r="C2105" i="1"/>
  <c r="B2107" i="1" l="1"/>
  <c r="F2106" i="1"/>
  <c r="D2106" i="1"/>
  <c r="E2106" i="1" s="1"/>
  <c r="C2106" i="1"/>
  <c r="B2108" i="1" l="1"/>
  <c r="F2107" i="1"/>
  <c r="D2107" i="1"/>
  <c r="E2107" i="1" s="1"/>
  <c r="C2107" i="1"/>
  <c r="B2109" i="1" l="1"/>
  <c r="F2108" i="1"/>
  <c r="D2108" i="1"/>
  <c r="E2108" i="1" s="1"/>
  <c r="C2108" i="1"/>
  <c r="B2110" i="1" l="1"/>
  <c r="F2109" i="1"/>
  <c r="D2109" i="1"/>
  <c r="E2109" i="1" s="1"/>
  <c r="C2109" i="1"/>
  <c r="B2111" i="1" l="1"/>
  <c r="F2110" i="1"/>
  <c r="D2110" i="1"/>
  <c r="E2110" i="1" s="1"/>
  <c r="C2110" i="1"/>
  <c r="B2112" i="1" l="1"/>
  <c r="F2111" i="1"/>
  <c r="D2111" i="1"/>
  <c r="E2111" i="1" s="1"/>
  <c r="C2111" i="1"/>
  <c r="B2113" i="1" l="1"/>
  <c r="F2112" i="1"/>
  <c r="D2112" i="1"/>
  <c r="E2112" i="1" s="1"/>
  <c r="C2112" i="1"/>
  <c r="B2114" i="1" l="1"/>
  <c r="F2113" i="1"/>
  <c r="D2113" i="1"/>
  <c r="E2113" i="1" s="1"/>
  <c r="C2113" i="1"/>
  <c r="B2115" i="1" l="1"/>
  <c r="F2114" i="1"/>
  <c r="D2114" i="1"/>
  <c r="E2114" i="1" s="1"/>
  <c r="C2114" i="1"/>
  <c r="B2116" i="1" l="1"/>
  <c r="F2115" i="1"/>
  <c r="D2115" i="1"/>
  <c r="E2115" i="1" s="1"/>
  <c r="C2115" i="1"/>
  <c r="B2117" i="1" l="1"/>
  <c r="F2116" i="1"/>
  <c r="D2116" i="1"/>
  <c r="E2116" i="1" s="1"/>
  <c r="C2116" i="1"/>
  <c r="B2118" i="1" l="1"/>
  <c r="F2117" i="1"/>
  <c r="D2117" i="1"/>
  <c r="E2117" i="1" s="1"/>
  <c r="C2117" i="1"/>
  <c r="B2119" i="1" l="1"/>
  <c r="F2118" i="1"/>
  <c r="D2118" i="1"/>
  <c r="E2118" i="1" s="1"/>
  <c r="C2118" i="1"/>
  <c r="B2120" i="1" l="1"/>
  <c r="F2119" i="1"/>
  <c r="D2119" i="1"/>
  <c r="E2119" i="1" s="1"/>
  <c r="C2119" i="1"/>
  <c r="B2121" i="1" l="1"/>
  <c r="F2120" i="1"/>
  <c r="D2120" i="1"/>
  <c r="E2120" i="1" s="1"/>
  <c r="C2120" i="1"/>
  <c r="B2122" i="1" l="1"/>
  <c r="F2121" i="1"/>
  <c r="D2121" i="1"/>
  <c r="E2121" i="1" s="1"/>
  <c r="C2121" i="1"/>
  <c r="B2123" i="1" l="1"/>
  <c r="F2122" i="1"/>
  <c r="D2122" i="1"/>
  <c r="E2122" i="1" s="1"/>
  <c r="C2122" i="1"/>
  <c r="B2124" i="1" l="1"/>
  <c r="F2123" i="1"/>
  <c r="D2123" i="1"/>
  <c r="E2123" i="1" s="1"/>
  <c r="C2123" i="1"/>
  <c r="B2125" i="1" l="1"/>
  <c r="F2124" i="1"/>
  <c r="D2124" i="1"/>
  <c r="E2124" i="1" s="1"/>
  <c r="C2124" i="1"/>
  <c r="B2126" i="1" l="1"/>
  <c r="F2125" i="1"/>
  <c r="D2125" i="1"/>
  <c r="E2125" i="1" s="1"/>
  <c r="C2125" i="1"/>
  <c r="B2127" i="1" l="1"/>
  <c r="F2126" i="1"/>
  <c r="D2126" i="1"/>
  <c r="E2126" i="1" s="1"/>
  <c r="C2126" i="1"/>
  <c r="B2128" i="1" l="1"/>
  <c r="F2127" i="1"/>
  <c r="D2127" i="1"/>
  <c r="E2127" i="1" s="1"/>
  <c r="C2127" i="1"/>
  <c r="B2129" i="1" l="1"/>
  <c r="F2128" i="1"/>
  <c r="D2128" i="1"/>
  <c r="E2128" i="1" s="1"/>
  <c r="C2128" i="1"/>
  <c r="B2130" i="1" l="1"/>
  <c r="F2129" i="1"/>
  <c r="D2129" i="1"/>
  <c r="E2129" i="1" s="1"/>
  <c r="C2129" i="1"/>
  <c r="B2131" i="1" l="1"/>
  <c r="F2130" i="1"/>
  <c r="D2130" i="1"/>
  <c r="E2130" i="1" s="1"/>
  <c r="C2130" i="1"/>
  <c r="B2132" i="1" l="1"/>
  <c r="F2131" i="1"/>
  <c r="D2131" i="1"/>
  <c r="E2131" i="1" s="1"/>
  <c r="C2131" i="1"/>
  <c r="B2133" i="1" l="1"/>
  <c r="F2132" i="1"/>
  <c r="D2132" i="1"/>
  <c r="E2132" i="1" s="1"/>
  <c r="C2132" i="1"/>
  <c r="B2134" i="1" l="1"/>
  <c r="F2133" i="1"/>
  <c r="D2133" i="1"/>
  <c r="E2133" i="1" s="1"/>
  <c r="C2133" i="1"/>
  <c r="B2135" i="1" l="1"/>
  <c r="F2134" i="1"/>
  <c r="D2134" i="1"/>
  <c r="E2134" i="1" s="1"/>
  <c r="C2134" i="1"/>
  <c r="B2136" i="1" l="1"/>
  <c r="F2135" i="1"/>
  <c r="D2135" i="1"/>
  <c r="E2135" i="1" s="1"/>
  <c r="C2135" i="1"/>
  <c r="B2137" i="1" l="1"/>
  <c r="F2136" i="1"/>
  <c r="D2136" i="1"/>
  <c r="E2136" i="1" s="1"/>
  <c r="C2136" i="1"/>
  <c r="B2138" i="1" l="1"/>
  <c r="F2137" i="1"/>
  <c r="D2137" i="1"/>
  <c r="E2137" i="1" s="1"/>
  <c r="C2137" i="1"/>
  <c r="B2139" i="1" l="1"/>
  <c r="F2138" i="1"/>
  <c r="D2138" i="1"/>
  <c r="E2138" i="1" s="1"/>
  <c r="C2138" i="1"/>
  <c r="B2140" i="1" l="1"/>
  <c r="F2139" i="1"/>
  <c r="D2139" i="1"/>
  <c r="E2139" i="1" s="1"/>
  <c r="C2139" i="1"/>
  <c r="B2141" i="1" l="1"/>
  <c r="F2140" i="1"/>
  <c r="D2140" i="1"/>
  <c r="E2140" i="1" s="1"/>
  <c r="C2140" i="1"/>
  <c r="B2142" i="1" l="1"/>
  <c r="F2141" i="1"/>
  <c r="D2141" i="1"/>
  <c r="E2141" i="1" s="1"/>
  <c r="C2141" i="1"/>
  <c r="B2143" i="1" l="1"/>
  <c r="F2142" i="1"/>
  <c r="D2142" i="1"/>
  <c r="E2142" i="1" s="1"/>
  <c r="C2142" i="1"/>
  <c r="B2144" i="1" l="1"/>
  <c r="F2143" i="1"/>
  <c r="D2143" i="1"/>
  <c r="E2143" i="1" s="1"/>
  <c r="C2143" i="1"/>
  <c r="B2145" i="1" l="1"/>
  <c r="F2144" i="1"/>
  <c r="D2144" i="1"/>
  <c r="E2144" i="1" s="1"/>
  <c r="C2144" i="1"/>
  <c r="B2146" i="1" l="1"/>
  <c r="F2145" i="1"/>
  <c r="D2145" i="1"/>
  <c r="E2145" i="1" s="1"/>
  <c r="C2145" i="1"/>
  <c r="B2147" i="1" l="1"/>
  <c r="F2146" i="1"/>
  <c r="D2146" i="1"/>
  <c r="E2146" i="1" s="1"/>
  <c r="C2146" i="1"/>
  <c r="B2148" i="1" l="1"/>
  <c r="F2147" i="1"/>
  <c r="D2147" i="1"/>
  <c r="E2147" i="1" s="1"/>
  <c r="C2147" i="1"/>
  <c r="B2149" i="1" l="1"/>
  <c r="F2148" i="1"/>
  <c r="D2148" i="1"/>
  <c r="E2148" i="1" s="1"/>
  <c r="C2148" i="1"/>
  <c r="B2150" i="1" l="1"/>
  <c r="F2149" i="1"/>
  <c r="D2149" i="1"/>
  <c r="E2149" i="1" s="1"/>
  <c r="C2149" i="1"/>
  <c r="B2151" i="1" l="1"/>
  <c r="F2150" i="1"/>
  <c r="D2150" i="1"/>
  <c r="E2150" i="1" s="1"/>
  <c r="C2150" i="1"/>
  <c r="B2152" i="1" l="1"/>
  <c r="F2151" i="1"/>
  <c r="D2151" i="1"/>
  <c r="E2151" i="1" s="1"/>
  <c r="C2151" i="1"/>
  <c r="B2153" i="1" l="1"/>
  <c r="F2152" i="1"/>
  <c r="D2152" i="1"/>
  <c r="E2152" i="1" s="1"/>
  <c r="C2152" i="1"/>
  <c r="B2154" i="1" l="1"/>
  <c r="F2153" i="1"/>
  <c r="D2153" i="1"/>
  <c r="E2153" i="1" s="1"/>
  <c r="C2153" i="1"/>
  <c r="B2155" i="1" l="1"/>
  <c r="F2154" i="1"/>
  <c r="D2154" i="1"/>
  <c r="E2154" i="1" s="1"/>
  <c r="C2154" i="1"/>
  <c r="B2156" i="1" l="1"/>
  <c r="F2155" i="1"/>
  <c r="D2155" i="1"/>
  <c r="E2155" i="1" s="1"/>
  <c r="C2155" i="1"/>
  <c r="B2157" i="1" l="1"/>
  <c r="F2156" i="1"/>
  <c r="D2156" i="1"/>
  <c r="E2156" i="1" s="1"/>
  <c r="C2156" i="1"/>
  <c r="B2158" i="1" l="1"/>
  <c r="F2157" i="1"/>
  <c r="D2157" i="1"/>
  <c r="E2157" i="1" s="1"/>
  <c r="C2157" i="1"/>
  <c r="B2159" i="1" l="1"/>
  <c r="F2158" i="1"/>
  <c r="D2158" i="1"/>
  <c r="E2158" i="1" s="1"/>
  <c r="C2158" i="1"/>
  <c r="B2160" i="1" l="1"/>
  <c r="F2159" i="1"/>
  <c r="D2159" i="1"/>
  <c r="E2159" i="1" s="1"/>
  <c r="C2159" i="1"/>
  <c r="B2161" i="1" l="1"/>
  <c r="F2160" i="1"/>
  <c r="D2160" i="1"/>
  <c r="E2160" i="1" s="1"/>
  <c r="C2160" i="1"/>
  <c r="B2162" i="1" l="1"/>
  <c r="F2161" i="1"/>
  <c r="D2161" i="1"/>
  <c r="E2161" i="1" s="1"/>
  <c r="C2161" i="1"/>
  <c r="B2163" i="1" l="1"/>
  <c r="F2162" i="1"/>
  <c r="D2162" i="1"/>
  <c r="E2162" i="1" s="1"/>
  <c r="C2162" i="1"/>
  <c r="B2164" i="1" l="1"/>
  <c r="F2163" i="1"/>
  <c r="D2163" i="1"/>
  <c r="E2163" i="1" s="1"/>
  <c r="C2163" i="1"/>
  <c r="B2165" i="1" l="1"/>
  <c r="F2164" i="1"/>
  <c r="D2164" i="1"/>
  <c r="E2164" i="1" s="1"/>
  <c r="C2164" i="1"/>
  <c r="B2166" i="1" l="1"/>
  <c r="F2165" i="1"/>
  <c r="D2165" i="1"/>
  <c r="E2165" i="1" s="1"/>
  <c r="C2165" i="1"/>
  <c r="B2167" i="1" l="1"/>
  <c r="F2166" i="1"/>
  <c r="D2166" i="1"/>
  <c r="E2166" i="1" s="1"/>
  <c r="C2166" i="1"/>
  <c r="B2168" i="1" l="1"/>
  <c r="F2167" i="1"/>
  <c r="D2167" i="1"/>
  <c r="E2167" i="1" s="1"/>
  <c r="C2167" i="1"/>
  <c r="B2169" i="1" l="1"/>
  <c r="F2168" i="1"/>
  <c r="D2168" i="1"/>
  <c r="E2168" i="1" s="1"/>
  <c r="C2168" i="1"/>
  <c r="B2170" i="1" l="1"/>
  <c r="F2169" i="1"/>
  <c r="D2169" i="1"/>
  <c r="E2169" i="1" s="1"/>
  <c r="C2169" i="1"/>
  <c r="B2171" i="1" l="1"/>
  <c r="F2170" i="1"/>
  <c r="D2170" i="1"/>
  <c r="E2170" i="1" s="1"/>
  <c r="C2170" i="1"/>
  <c r="B2172" i="1" l="1"/>
  <c r="F2171" i="1"/>
  <c r="D2171" i="1"/>
  <c r="E2171" i="1" s="1"/>
  <c r="C2171" i="1"/>
  <c r="B2173" i="1" l="1"/>
  <c r="F2172" i="1"/>
  <c r="D2172" i="1"/>
  <c r="E2172" i="1" s="1"/>
  <c r="C2172" i="1"/>
  <c r="B2174" i="1" l="1"/>
  <c r="F2173" i="1"/>
  <c r="D2173" i="1"/>
  <c r="E2173" i="1" s="1"/>
  <c r="C2173" i="1"/>
  <c r="B2175" i="1" l="1"/>
  <c r="F2174" i="1"/>
  <c r="D2174" i="1"/>
  <c r="E2174" i="1" s="1"/>
  <c r="C2174" i="1"/>
  <c r="B2176" i="1" l="1"/>
  <c r="F2175" i="1"/>
  <c r="D2175" i="1"/>
  <c r="E2175" i="1" s="1"/>
  <c r="C2175" i="1"/>
  <c r="B2177" i="1" l="1"/>
  <c r="F2176" i="1"/>
  <c r="D2176" i="1"/>
  <c r="E2176" i="1" s="1"/>
  <c r="C2176" i="1"/>
  <c r="B2178" i="1" l="1"/>
  <c r="F2177" i="1"/>
  <c r="D2177" i="1"/>
  <c r="E2177" i="1" s="1"/>
  <c r="C2177" i="1"/>
  <c r="B2179" i="1" l="1"/>
  <c r="F2178" i="1"/>
  <c r="D2178" i="1"/>
  <c r="E2178" i="1" s="1"/>
  <c r="C2178" i="1"/>
  <c r="B2180" i="1" l="1"/>
  <c r="F2179" i="1"/>
  <c r="D2179" i="1"/>
  <c r="E2179" i="1" s="1"/>
  <c r="C2179" i="1"/>
  <c r="B2181" i="1" l="1"/>
  <c r="F2180" i="1"/>
  <c r="D2180" i="1"/>
  <c r="E2180" i="1" s="1"/>
  <c r="C2180" i="1"/>
  <c r="B2182" i="1" l="1"/>
  <c r="F2181" i="1"/>
  <c r="D2181" i="1"/>
  <c r="E2181" i="1" s="1"/>
  <c r="C2181" i="1"/>
  <c r="B2183" i="1" l="1"/>
  <c r="F2182" i="1"/>
  <c r="D2182" i="1"/>
  <c r="E2182" i="1" s="1"/>
  <c r="C2182" i="1"/>
  <c r="B2184" i="1" l="1"/>
  <c r="F2183" i="1"/>
  <c r="D2183" i="1"/>
  <c r="E2183" i="1" s="1"/>
  <c r="C2183" i="1"/>
  <c r="B2185" i="1" l="1"/>
  <c r="F2184" i="1"/>
  <c r="D2184" i="1"/>
  <c r="E2184" i="1" s="1"/>
  <c r="C2184" i="1"/>
  <c r="B2186" i="1" l="1"/>
  <c r="F2185" i="1"/>
  <c r="D2185" i="1"/>
  <c r="E2185" i="1" s="1"/>
  <c r="C2185" i="1"/>
  <c r="B2187" i="1" l="1"/>
  <c r="F2186" i="1"/>
  <c r="D2186" i="1"/>
  <c r="E2186" i="1" s="1"/>
  <c r="C2186" i="1"/>
  <c r="B2188" i="1" l="1"/>
  <c r="F2187" i="1"/>
  <c r="D2187" i="1"/>
  <c r="E2187" i="1" s="1"/>
  <c r="C2187" i="1"/>
  <c r="B2189" i="1" l="1"/>
  <c r="F2188" i="1"/>
  <c r="D2188" i="1"/>
  <c r="E2188" i="1" s="1"/>
  <c r="C2188" i="1"/>
  <c r="B2190" i="1" l="1"/>
  <c r="F2189" i="1"/>
  <c r="D2189" i="1"/>
  <c r="E2189" i="1" s="1"/>
  <c r="C2189" i="1"/>
  <c r="B2191" i="1" l="1"/>
  <c r="F2190" i="1"/>
  <c r="D2190" i="1"/>
  <c r="E2190" i="1" s="1"/>
  <c r="C2190" i="1"/>
  <c r="B2192" i="1" l="1"/>
  <c r="F2191" i="1"/>
  <c r="D2191" i="1"/>
  <c r="E2191" i="1" s="1"/>
  <c r="C2191" i="1"/>
  <c r="B2193" i="1" l="1"/>
  <c r="F2192" i="1"/>
  <c r="D2192" i="1"/>
  <c r="E2192" i="1" s="1"/>
  <c r="C2192" i="1"/>
  <c r="B2194" i="1" l="1"/>
  <c r="F2193" i="1"/>
  <c r="D2193" i="1"/>
  <c r="E2193" i="1" s="1"/>
  <c r="C2193" i="1"/>
  <c r="B2195" i="1" l="1"/>
  <c r="F2194" i="1"/>
  <c r="D2194" i="1"/>
  <c r="E2194" i="1" s="1"/>
  <c r="C2194" i="1"/>
  <c r="B2196" i="1" l="1"/>
  <c r="F2195" i="1"/>
  <c r="D2195" i="1"/>
  <c r="E2195" i="1" s="1"/>
  <c r="C2195" i="1"/>
  <c r="B2197" i="1" l="1"/>
  <c r="F2196" i="1"/>
  <c r="D2196" i="1"/>
  <c r="E2196" i="1" s="1"/>
  <c r="C2196" i="1"/>
  <c r="B2198" i="1" l="1"/>
  <c r="F2197" i="1"/>
  <c r="D2197" i="1"/>
  <c r="E2197" i="1" s="1"/>
  <c r="C2197" i="1"/>
  <c r="B2199" i="1" l="1"/>
  <c r="F2198" i="1"/>
  <c r="D2198" i="1"/>
  <c r="E2198" i="1" s="1"/>
  <c r="C2198" i="1"/>
  <c r="B2200" i="1" l="1"/>
  <c r="F2199" i="1"/>
  <c r="D2199" i="1"/>
  <c r="E2199" i="1" s="1"/>
  <c r="C2199" i="1"/>
  <c r="B2201" i="1" l="1"/>
  <c r="F2200" i="1"/>
  <c r="D2200" i="1"/>
  <c r="E2200" i="1" s="1"/>
  <c r="C2200" i="1"/>
  <c r="B2202" i="1" l="1"/>
  <c r="F2201" i="1"/>
  <c r="D2201" i="1"/>
  <c r="E2201" i="1" s="1"/>
  <c r="C2201" i="1"/>
  <c r="B2203" i="1" l="1"/>
  <c r="F2202" i="1"/>
  <c r="D2202" i="1"/>
  <c r="E2202" i="1" s="1"/>
  <c r="C2202" i="1"/>
  <c r="B2204" i="1" l="1"/>
  <c r="F2203" i="1"/>
  <c r="D2203" i="1"/>
  <c r="E2203" i="1" s="1"/>
  <c r="C2203" i="1"/>
  <c r="B2205" i="1" l="1"/>
  <c r="F2204" i="1"/>
  <c r="D2204" i="1"/>
  <c r="E2204" i="1" s="1"/>
  <c r="C2204" i="1"/>
  <c r="B2206" i="1" l="1"/>
  <c r="F2205" i="1"/>
  <c r="D2205" i="1"/>
  <c r="E2205" i="1" s="1"/>
  <c r="C2205" i="1"/>
  <c r="B2207" i="1" l="1"/>
  <c r="F2206" i="1"/>
  <c r="D2206" i="1"/>
  <c r="E2206" i="1" s="1"/>
  <c r="C2206" i="1"/>
  <c r="B2208" i="1" l="1"/>
  <c r="F2207" i="1"/>
  <c r="D2207" i="1"/>
  <c r="E2207" i="1" s="1"/>
  <c r="C2207" i="1"/>
  <c r="B2209" i="1" l="1"/>
  <c r="F2208" i="1"/>
  <c r="D2208" i="1"/>
  <c r="E2208" i="1" s="1"/>
  <c r="C2208" i="1"/>
  <c r="B2210" i="1" l="1"/>
  <c r="F2209" i="1"/>
  <c r="D2209" i="1"/>
  <c r="E2209" i="1" s="1"/>
  <c r="C2209" i="1"/>
  <c r="B2211" i="1" l="1"/>
  <c r="F2210" i="1"/>
  <c r="D2210" i="1"/>
  <c r="E2210" i="1" s="1"/>
  <c r="C2210" i="1"/>
  <c r="B2212" i="1" l="1"/>
  <c r="F2211" i="1"/>
  <c r="D2211" i="1"/>
  <c r="E2211" i="1" s="1"/>
  <c r="C2211" i="1"/>
  <c r="B2213" i="1" l="1"/>
  <c r="F2212" i="1"/>
  <c r="D2212" i="1"/>
  <c r="E2212" i="1" s="1"/>
  <c r="C2212" i="1"/>
  <c r="B2214" i="1" l="1"/>
  <c r="F2213" i="1"/>
  <c r="D2213" i="1"/>
  <c r="E2213" i="1" s="1"/>
  <c r="C2213" i="1"/>
  <c r="B2215" i="1" l="1"/>
  <c r="F2214" i="1"/>
  <c r="D2214" i="1"/>
  <c r="E2214" i="1" s="1"/>
  <c r="C2214" i="1"/>
  <c r="B2216" i="1" l="1"/>
  <c r="F2215" i="1"/>
  <c r="D2215" i="1"/>
  <c r="E2215" i="1" s="1"/>
  <c r="C2215" i="1"/>
  <c r="B2217" i="1" l="1"/>
  <c r="F2216" i="1"/>
  <c r="D2216" i="1"/>
  <c r="E2216" i="1" s="1"/>
  <c r="C2216" i="1"/>
  <c r="B2218" i="1" l="1"/>
  <c r="F2217" i="1"/>
  <c r="D2217" i="1"/>
  <c r="E2217" i="1" s="1"/>
  <c r="C2217" i="1"/>
  <c r="B2219" i="1" l="1"/>
  <c r="F2218" i="1"/>
  <c r="D2218" i="1"/>
  <c r="E2218" i="1" s="1"/>
  <c r="C2218" i="1"/>
  <c r="B2220" i="1" l="1"/>
  <c r="F2219" i="1"/>
  <c r="D2219" i="1"/>
  <c r="E2219" i="1" s="1"/>
  <c r="C2219" i="1"/>
  <c r="B2221" i="1" l="1"/>
  <c r="F2220" i="1"/>
  <c r="D2220" i="1"/>
  <c r="E2220" i="1" s="1"/>
  <c r="C2220" i="1"/>
  <c r="B2222" i="1" l="1"/>
  <c r="F2221" i="1"/>
  <c r="D2221" i="1"/>
  <c r="E2221" i="1" s="1"/>
  <c r="C2221" i="1"/>
  <c r="B2223" i="1" l="1"/>
  <c r="F2222" i="1"/>
  <c r="D2222" i="1"/>
  <c r="E2222" i="1" s="1"/>
  <c r="C2222" i="1"/>
  <c r="B2224" i="1" l="1"/>
  <c r="F2223" i="1"/>
  <c r="D2223" i="1"/>
  <c r="E2223" i="1" s="1"/>
  <c r="C2223" i="1"/>
  <c r="B2225" i="1" l="1"/>
  <c r="F2224" i="1"/>
  <c r="D2224" i="1"/>
  <c r="E2224" i="1" s="1"/>
  <c r="C2224" i="1"/>
  <c r="B2226" i="1" l="1"/>
  <c r="F2225" i="1"/>
  <c r="D2225" i="1"/>
  <c r="E2225" i="1" s="1"/>
  <c r="C2225" i="1"/>
  <c r="B2227" i="1" l="1"/>
  <c r="F2226" i="1"/>
  <c r="D2226" i="1"/>
  <c r="E2226" i="1" s="1"/>
  <c r="C2226" i="1"/>
  <c r="B2228" i="1" l="1"/>
  <c r="F2227" i="1"/>
  <c r="D2227" i="1"/>
  <c r="E2227" i="1" s="1"/>
  <c r="C2227" i="1"/>
  <c r="B2229" i="1" l="1"/>
  <c r="F2228" i="1"/>
  <c r="D2228" i="1"/>
  <c r="E2228" i="1" s="1"/>
  <c r="C2228" i="1"/>
  <c r="B2230" i="1" l="1"/>
  <c r="F2229" i="1"/>
  <c r="D2229" i="1"/>
  <c r="E2229" i="1" s="1"/>
  <c r="C2229" i="1"/>
  <c r="B2231" i="1" l="1"/>
  <c r="F2230" i="1"/>
  <c r="D2230" i="1"/>
  <c r="E2230" i="1" s="1"/>
  <c r="C2230" i="1"/>
  <c r="B2232" i="1" l="1"/>
  <c r="F2231" i="1"/>
  <c r="D2231" i="1"/>
  <c r="E2231" i="1" s="1"/>
  <c r="C2231" i="1"/>
  <c r="B2233" i="1" l="1"/>
  <c r="F2232" i="1"/>
  <c r="D2232" i="1"/>
  <c r="E2232" i="1" s="1"/>
  <c r="C2232" i="1"/>
  <c r="B2234" i="1" l="1"/>
  <c r="F2233" i="1"/>
  <c r="D2233" i="1"/>
  <c r="E2233" i="1" s="1"/>
  <c r="C2233" i="1"/>
  <c r="B2235" i="1" l="1"/>
  <c r="F2234" i="1"/>
  <c r="D2234" i="1"/>
  <c r="E2234" i="1" s="1"/>
  <c r="C2234" i="1"/>
  <c r="B2236" i="1" l="1"/>
  <c r="F2235" i="1"/>
  <c r="D2235" i="1"/>
  <c r="E2235" i="1" s="1"/>
  <c r="C2235" i="1"/>
  <c r="B2237" i="1" l="1"/>
  <c r="F2236" i="1"/>
  <c r="D2236" i="1"/>
  <c r="E2236" i="1" s="1"/>
  <c r="C2236" i="1"/>
  <c r="B2238" i="1" l="1"/>
  <c r="F2237" i="1"/>
  <c r="D2237" i="1"/>
  <c r="E2237" i="1" s="1"/>
  <c r="C2237" i="1"/>
  <c r="B2239" i="1" l="1"/>
  <c r="F2238" i="1"/>
  <c r="D2238" i="1"/>
  <c r="E2238" i="1" s="1"/>
  <c r="C2238" i="1"/>
  <c r="B2240" i="1" l="1"/>
  <c r="F2239" i="1"/>
  <c r="D2239" i="1"/>
  <c r="E2239" i="1" s="1"/>
  <c r="C2239" i="1"/>
  <c r="B2241" i="1" l="1"/>
  <c r="F2240" i="1"/>
  <c r="D2240" i="1"/>
  <c r="E2240" i="1" s="1"/>
  <c r="C2240" i="1"/>
  <c r="B2242" i="1" l="1"/>
  <c r="F2241" i="1"/>
  <c r="D2241" i="1"/>
  <c r="E2241" i="1" s="1"/>
  <c r="C2241" i="1"/>
  <c r="B2243" i="1" l="1"/>
  <c r="F2242" i="1"/>
  <c r="D2242" i="1"/>
  <c r="E2242" i="1" s="1"/>
  <c r="C2242" i="1"/>
  <c r="B2244" i="1" l="1"/>
  <c r="F2243" i="1"/>
  <c r="D2243" i="1"/>
  <c r="E2243" i="1" s="1"/>
  <c r="C2243" i="1"/>
  <c r="B2245" i="1" l="1"/>
  <c r="F2244" i="1"/>
  <c r="D2244" i="1"/>
  <c r="E2244" i="1" s="1"/>
  <c r="C2244" i="1"/>
  <c r="B2246" i="1" l="1"/>
  <c r="F2245" i="1"/>
  <c r="D2245" i="1"/>
  <c r="E2245" i="1" s="1"/>
  <c r="C2245" i="1"/>
  <c r="B2247" i="1" l="1"/>
  <c r="F2246" i="1"/>
  <c r="D2246" i="1"/>
  <c r="E2246" i="1" s="1"/>
  <c r="C2246" i="1"/>
  <c r="B2248" i="1" l="1"/>
  <c r="F2247" i="1"/>
  <c r="D2247" i="1"/>
  <c r="E2247" i="1" s="1"/>
  <c r="C2247" i="1"/>
  <c r="B2249" i="1" l="1"/>
  <c r="F2248" i="1"/>
  <c r="D2248" i="1"/>
  <c r="E2248" i="1" s="1"/>
  <c r="C2248" i="1"/>
  <c r="B2250" i="1" l="1"/>
  <c r="F2249" i="1"/>
  <c r="D2249" i="1"/>
  <c r="E2249" i="1" s="1"/>
  <c r="C2249" i="1"/>
  <c r="B2251" i="1" l="1"/>
  <c r="F2250" i="1"/>
  <c r="D2250" i="1"/>
  <c r="E2250" i="1" s="1"/>
  <c r="C2250" i="1"/>
  <c r="B2252" i="1" l="1"/>
  <c r="F2251" i="1"/>
  <c r="D2251" i="1"/>
  <c r="E2251" i="1" s="1"/>
  <c r="C2251" i="1"/>
  <c r="B2253" i="1" l="1"/>
  <c r="F2252" i="1"/>
  <c r="D2252" i="1"/>
  <c r="E2252" i="1" s="1"/>
  <c r="C2252" i="1"/>
  <c r="B2254" i="1" l="1"/>
  <c r="F2253" i="1"/>
  <c r="D2253" i="1"/>
  <c r="E2253" i="1" s="1"/>
  <c r="C2253" i="1"/>
  <c r="B2255" i="1" l="1"/>
  <c r="F2254" i="1"/>
  <c r="D2254" i="1"/>
  <c r="E2254" i="1" s="1"/>
  <c r="C2254" i="1"/>
  <c r="B2256" i="1" l="1"/>
  <c r="F2255" i="1"/>
  <c r="D2255" i="1"/>
  <c r="E2255" i="1" s="1"/>
  <c r="C2255" i="1"/>
  <c r="B2257" i="1" l="1"/>
  <c r="F2256" i="1"/>
  <c r="D2256" i="1"/>
  <c r="E2256" i="1" s="1"/>
  <c r="C2256" i="1"/>
  <c r="B2258" i="1" l="1"/>
  <c r="F2257" i="1"/>
  <c r="D2257" i="1"/>
  <c r="E2257" i="1" s="1"/>
  <c r="C2257" i="1"/>
  <c r="B2259" i="1" l="1"/>
  <c r="F2258" i="1"/>
  <c r="D2258" i="1"/>
  <c r="E2258" i="1" s="1"/>
  <c r="C2258" i="1"/>
  <c r="B2260" i="1" l="1"/>
  <c r="F2259" i="1"/>
  <c r="D2259" i="1"/>
  <c r="E2259" i="1" s="1"/>
  <c r="C2259" i="1"/>
  <c r="B2261" i="1" l="1"/>
  <c r="F2260" i="1"/>
  <c r="D2260" i="1"/>
  <c r="E2260" i="1" s="1"/>
  <c r="C2260" i="1"/>
  <c r="B2262" i="1" l="1"/>
  <c r="F2261" i="1"/>
  <c r="D2261" i="1"/>
  <c r="E2261" i="1" s="1"/>
  <c r="C2261" i="1"/>
  <c r="B2263" i="1" l="1"/>
  <c r="F2262" i="1"/>
  <c r="D2262" i="1"/>
  <c r="E2262" i="1" s="1"/>
  <c r="C2262" i="1"/>
  <c r="B2264" i="1" l="1"/>
  <c r="F2263" i="1"/>
  <c r="D2263" i="1"/>
  <c r="E2263" i="1" s="1"/>
  <c r="C2263" i="1"/>
  <c r="B2265" i="1" l="1"/>
  <c r="F2264" i="1"/>
  <c r="D2264" i="1"/>
  <c r="E2264" i="1" s="1"/>
  <c r="C2264" i="1"/>
  <c r="B2266" i="1" l="1"/>
  <c r="F2265" i="1"/>
  <c r="D2265" i="1"/>
  <c r="E2265" i="1" s="1"/>
  <c r="C2265" i="1"/>
  <c r="B2267" i="1" l="1"/>
  <c r="F2266" i="1"/>
  <c r="D2266" i="1"/>
  <c r="E2266" i="1" s="1"/>
  <c r="C2266" i="1"/>
  <c r="B2268" i="1" l="1"/>
  <c r="F2267" i="1"/>
  <c r="D2267" i="1"/>
  <c r="E2267" i="1" s="1"/>
  <c r="C2267" i="1"/>
  <c r="B2269" i="1" l="1"/>
  <c r="F2268" i="1"/>
  <c r="D2268" i="1"/>
  <c r="E2268" i="1" s="1"/>
  <c r="C2268" i="1"/>
  <c r="B2270" i="1" l="1"/>
  <c r="F2269" i="1"/>
  <c r="D2269" i="1"/>
  <c r="E2269" i="1" s="1"/>
  <c r="C2269" i="1"/>
  <c r="B2271" i="1" l="1"/>
  <c r="F2270" i="1"/>
  <c r="D2270" i="1"/>
  <c r="E2270" i="1" s="1"/>
  <c r="C2270" i="1"/>
  <c r="B2272" i="1" l="1"/>
  <c r="F2271" i="1"/>
  <c r="D2271" i="1"/>
  <c r="E2271" i="1" s="1"/>
  <c r="C2271" i="1"/>
  <c r="B2273" i="1" l="1"/>
  <c r="F2272" i="1"/>
  <c r="D2272" i="1"/>
  <c r="E2272" i="1" s="1"/>
  <c r="C2272" i="1"/>
  <c r="B2274" i="1" l="1"/>
  <c r="F2273" i="1"/>
  <c r="D2273" i="1"/>
  <c r="E2273" i="1" s="1"/>
  <c r="C2273" i="1"/>
  <c r="B2275" i="1" l="1"/>
  <c r="F2274" i="1"/>
  <c r="D2274" i="1"/>
  <c r="E2274" i="1" s="1"/>
  <c r="C2274" i="1"/>
  <c r="B2276" i="1" l="1"/>
  <c r="F2275" i="1"/>
  <c r="D2275" i="1"/>
  <c r="E2275" i="1" s="1"/>
  <c r="C2275" i="1"/>
  <c r="B2277" i="1" l="1"/>
  <c r="F2276" i="1"/>
  <c r="D2276" i="1"/>
  <c r="E2276" i="1" s="1"/>
  <c r="C2276" i="1"/>
  <c r="B2278" i="1" l="1"/>
  <c r="F2277" i="1"/>
  <c r="D2277" i="1"/>
  <c r="E2277" i="1" s="1"/>
  <c r="C2277" i="1"/>
  <c r="B2279" i="1" l="1"/>
  <c r="F2278" i="1"/>
  <c r="D2278" i="1"/>
  <c r="E2278" i="1" s="1"/>
  <c r="C2278" i="1"/>
  <c r="B2280" i="1" l="1"/>
  <c r="F2279" i="1"/>
  <c r="D2279" i="1"/>
  <c r="E2279" i="1" s="1"/>
  <c r="C2279" i="1"/>
  <c r="B2281" i="1" l="1"/>
  <c r="F2280" i="1"/>
  <c r="D2280" i="1"/>
  <c r="E2280" i="1" s="1"/>
  <c r="C2280" i="1"/>
  <c r="B2282" i="1" l="1"/>
  <c r="F2281" i="1"/>
  <c r="D2281" i="1"/>
  <c r="E2281" i="1" s="1"/>
  <c r="C2281" i="1"/>
  <c r="B2283" i="1" l="1"/>
  <c r="F2282" i="1"/>
  <c r="D2282" i="1"/>
  <c r="E2282" i="1" s="1"/>
  <c r="C2282" i="1"/>
  <c r="B2284" i="1" l="1"/>
  <c r="F2283" i="1"/>
  <c r="D2283" i="1"/>
  <c r="E2283" i="1" s="1"/>
  <c r="C2283" i="1"/>
  <c r="B2285" i="1" l="1"/>
  <c r="F2284" i="1"/>
  <c r="D2284" i="1"/>
  <c r="E2284" i="1" s="1"/>
  <c r="C2284" i="1"/>
  <c r="B2286" i="1" l="1"/>
  <c r="F2285" i="1"/>
  <c r="D2285" i="1"/>
  <c r="E2285" i="1" s="1"/>
  <c r="C2285" i="1"/>
  <c r="B2287" i="1" l="1"/>
  <c r="F2286" i="1"/>
  <c r="D2286" i="1"/>
  <c r="E2286" i="1" s="1"/>
  <c r="C2286" i="1"/>
  <c r="B2288" i="1" l="1"/>
  <c r="F2287" i="1"/>
  <c r="D2287" i="1"/>
  <c r="E2287" i="1" s="1"/>
  <c r="C2287" i="1"/>
  <c r="B2289" i="1" l="1"/>
  <c r="F2288" i="1"/>
  <c r="D2288" i="1"/>
  <c r="E2288" i="1" s="1"/>
  <c r="C2288" i="1"/>
  <c r="B2290" i="1" l="1"/>
  <c r="F2289" i="1"/>
  <c r="D2289" i="1"/>
  <c r="E2289" i="1" s="1"/>
  <c r="C2289" i="1"/>
  <c r="B2291" i="1" l="1"/>
  <c r="F2290" i="1"/>
  <c r="D2290" i="1"/>
  <c r="E2290" i="1" s="1"/>
  <c r="C2290" i="1"/>
  <c r="B2292" i="1" l="1"/>
  <c r="F2291" i="1"/>
  <c r="D2291" i="1"/>
  <c r="E2291" i="1" s="1"/>
  <c r="C2291" i="1"/>
  <c r="B2293" i="1" l="1"/>
  <c r="F2292" i="1"/>
  <c r="D2292" i="1"/>
  <c r="E2292" i="1" s="1"/>
  <c r="C2292" i="1"/>
  <c r="B2294" i="1" l="1"/>
  <c r="F2293" i="1"/>
  <c r="D2293" i="1"/>
  <c r="E2293" i="1" s="1"/>
  <c r="C2293" i="1"/>
  <c r="B2295" i="1" l="1"/>
  <c r="F2294" i="1"/>
  <c r="D2294" i="1"/>
  <c r="E2294" i="1" s="1"/>
  <c r="C2294" i="1"/>
  <c r="B2296" i="1" l="1"/>
  <c r="F2295" i="1"/>
  <c r="D2295" i="1"/>
  <c r="E2295" i="1" s="1"/>
  <c r="C2295" i="1"/>
  <c r="B2297" i="1" l="1"/>
  <c r="F2296" i="1"/>
  <c r="D2296" i="1"/>
  <c r="E2296" i="1" s="1"/>
  <c r="C2296" i="1"/>
  <c r="B2298" i="1" l="1"/>
  <c r="F2297" i="1"/>
  <c r="D2297" i="1"/>
  <c r="E2297" i="1" s="1"/>
  <c r="C2297" i="1"/>
  <c r="B2299" i="1" l="1"/>
  <c r="F2298" i="1"/>
  <c r="D2298" i="1"/>
  <c r="E2298" i="1" s="1"/>
  <c r="C2298" i="1"/>
  <c r="B2300" i="1" l="1"/>
  <c r="F2299" i="1"/>
  <c r="D2299" i="1"/>
  <c r="E2299" i="1" s="1"/>
  <c r="C2299" i="1"/>
  <c r="B2301" i="1" l="1"/>
  <c r="F2300" i="1"/>
  <c r="D2300" i="1"/>
  <c r="E2300" i="1" s="1"/>
  <c r="C2300" i="1"/>
  <c r="B2302" i="1" l="1"/>
  <c r="F2301" i="1"/>
  <c r="D2301" i="1"/>
  <c r="E2301" i="1" s="1"/>
  <c r="C2301" i="1"/>
  <c r="B2303" i="1" l="1"/>
  <c r="F2302" i="1"/>
  <c r="D2302" i="1"/>
  <c r="E2302" i="1" s="1"/>
  <c r="C2302" i="1"/>
  <c r="B2304" i="1" l="1"/>
  <c r="F2303" i="1"/>
  <c r="D2303" i="1"/>
  <c r="E2303" i="1" s="1"/>
  <c r="C2303" i="1"/>
  <c r="B2305" i="1" l="1"/>
  <c r="F2304" i="1"/>
  <c r="D2304" i="1"/>
  <c r="E2304" i="1" s="1"/>
  <c r="C2304" i="1"/>
  <c r="B2306" i="1" l="1"/>
  <c r="F2305" i="1"/>
  <c r="D2305" i="1"/>
  <c r="E2305" i="1" s="1"/>
  <c r="C2305" i="1"/>
  <c r="B2307" i="1" l="1"/>
  <c r="F2306" i="1"/>
  <c r="D2306" i="1"/>
  <c r="E2306" i="1" s="1"/>
  <c r="C2306" i="1"/>
  <c r="B2308" i="1" l="1"/>
  <c r="F2307" i="1"/>
  <c r="D2307" i="1"/>
  <c r="E2307" i="1" s="1"/>
  <c r="C2307" i="1"/>
  <c r="B2309" i="1" l="1"/>
  <c r="F2308" i="1"/>
  <c r="D2308" i="1"/>
  <c r="E2308" i="1" s="1"/>
  <c r="C2308" i="1"/>
  <c r="B2310" i="1" l="1"/>
  <c r="F2309" i="1"/>
  <c r="D2309" i="1"/>
  <c r="E2309" i="1" s="1"/>
  <c r="C2309" i="1"/>
  <c r="B2311" i="1" l="1"/>
  <c r="F2310" i="1"/>
  <c r="D2310" i="1"/>
  <c r="E2310" i="1" s="1"/>
  <c r="C2310" i="1"/>
  <c r="B2312" i="1" l="1"/>
  <c r="F2311" i="1"/>
  <c r="D2311" i="1"/>
  <c r="E2311" i="1" s="1"/>
  <c r="C2311" i="1"/>
  <c r="B2313" i="1" l="1"/>
  <c r="F2312" i="1"/>
  <c r="D2312" i="1"/>
  <c r="E2312" i="1" s="1"/>
  <c r="C2312" i="1"/>
  <c r="B2314" i="1" l="1"/>
  <c r="F2313" i="1"/>
  <c r="D2313" i="1"/>
  <c r="E2313" i="1" s="1"/>
  <c r="C2313" i="1"/>
  <c r="B2315" i="1" l="1"/>
  <c r="F2314" i="1"/>
  <c r="D2314" i="1"/>
  <c r="E2314" i="1" s="1"/>
  <c r="C2314" i="1"/>
  <c r="B2316" i="1" l="1"/>
  <c r="F2315" i="1"/>
  <c r="D2315" i="1"/>
  <c r="E2315" i="1" s="1"/>
  <c r="C2315" i="1"/>
  <c r="B2317" i="1" l="1"/>
  <c r="F2316" i="1"/>
  <c r="D2316" i="1"/>
  <c r="E2316" i="1" s="1"/>
  <c r="C2316" i="1"/>
  <c r="B2318" i="1" l="1"/>
  <c r="F2317" i="1"/>
  <c r="D2317" i="1"/>
  <c r="E2317" i="1" s="1"/>
  <c r="C2317" i="1"/>
  <c r="B2319" i="1" l="1"/>
  <c r="F2318" i="1"/>
  <c r="D2318" i="1"/>
  <c r="E2318" i="1" s="1"/>
  <c r="C2318" i="1"/>
  <c r="B2320" i="1" l="1"/>
  <c r="F2319" i="1"/>
  <c r="D2319" i="1"/>
  <c r="E2319" i="1" s="1"/>
  <c r="C2319" i="1"/>
  <c r="B2321" i="1" l="1"/>
  <c r="F2320" i="1"/>
  <c r="D2320" i="1"/>
  <c r="E2320" i="1" s="1"/>
  <c r="C2320" i="1"/>
  <c r="B2322" i="1" l="1"/>
  <c r="F2321" i="1"/>
  <c r="D2321" i="1"/>
  <c r="E2321" i="1" s="1"/>
  <c r="C2321" i="1"/>
  <c r="B2323" i="1" l="1"/>
  <c r="F2322" i="1"/>
  <c r="D2322" i="1"/>
  <c r="E2322" i="1" s="1"/>
  <c r="C2322" i="1"/>
  <c r="B2324" i="1" l="1"/>
  <c r="F2323" i="1"/>
  <c r="D2323" i="1"/>
  <c r="E2323" i="1" s="1"/>
  <c r="C2323" i="1"/>
  <c r="B2325" i="1" l="1"/>
  <c r="F2324" i="1"/>
  <c r="D2324" i="1"/>
  <c r="E2324" i="1" s="1"/>
  <c r="C2324" i="1"/>
  <c r="B2326" i="1" l="1"/>
  <c r="F2325" i="1"/>
  <c r="D2325" i="1"/>
  <c r="E2325" i="1" s="1"/>
  <c r="C2325" i="1"/>
  <c r="B2327" i="1" l="1"/>
  <c r="F2326" i="1"/>
  <c r="D2326" i="1"/>
  <c r="E2326" i="1" s="1"/>
  <c r="C2326" i="1"/>
  <c r="B2328" i="1" l="1"/>
  <c r="F2327" i="1"/>
  <c r="D2327" i="1"/>
  <c r="E2327" i="1" s="1"/>
  <c r="C2327" i="1"/>
  <c r="B2329" i="1" l="1"/>
  <c r="F2328" i="1"/>
  <c r="D2328" i="1"/>
  <c r="E2328" i="1" s="1"/>
  <c r="C2328" i="1"/>
  <c r="B2330" i="1" l="1"/>
  <c r="F2329" i="1"/>
  <c r="D2329" i="1"/>
  <c r="E2329" i="1" s="1"/>
  <c r="C2329" i="1"/>
  <c r="B2331" i="1" l="1"/>
  <c r="F2330" i="1"/>
  <c r="D2330" i="1"/>
  <c r="E2330" i="1" s="1"/>
  <c r="C2330" i="1"/>
  <c r="B2332" i="1" l="1"/>
  <c r="F2331" i="1"/>
  <c r="D2331" i="1"/>
  <c r="E2331" i="1" s="1"/>
  <c r="C2331" i="1"/>
  <c r="B2333" i="1" l="1"/>
  <c r="F2332" i="1"/>
  <c r="D2332" i="1"/>
  <c r="E2332" i="1" s="1"/>
  <c r="C2332" i="1"/>
  <c r="B2334" i="1" l="1"/>
  <c r="F2333" i="1"/>
  <c r="D2333" i="1"/>
  <c r="E2333" i="1" s="1"/>
  <c r="C2333" i="1"/>
  <c r="B2335" i="1" l="1"/>
  <c r="F2334" i="1"/>
  <c r="D2334" i="1"/>
  <c r="E2334" i="1" s="1"/>
  <c r="C2334" i="1"/>
  <c r="B2336" i="1" l="1"/>
  <c r="F2335" i="1"/>
  <c r="D2335" i="1"/>
  <c r="E2335" i="1" s="1"/>
  <c r="C2335" i="1"/>
  <c r="B2337" i="1" l="1"/>
  <c r="F2336" i="1"/>
  <c r="D2336" i="1"/>
  <c r="E2336" i="1" s="1"/>
  <c r="C2336" i="1"/>
  <c r="B2338" i="1" l="1"/>
  <c r="F2337" i="1"/>
  <c r="D2337" i="1"/>
  <c r="E2337" i="1" s="1"/>
  <c r="C2337" i="1"/>
  <c r="B2339" i="1" l="1"/>
  <c r="F2338" i="1"/>
  <c r="D2338" i="1"/>
  <c r="E2338" i="1" s="1"/>
  <c r="C2338" i="1"/>
  <c r="B2340" i="1" l="1"/>
  <c r="F2339" i="1"/>
  <c r="D2339" i="1"/>
  <c r="E2339" i="1" s="1"/>
  <c r="C2339" i="1"/>
  <c r="B2341" i="1" l="1"/>
  <c r="F2340" i="1"/>
  <c r="D2340" i="1"/>
  <c r="E2340" i="1" s="1"/>
  <c r="C2340" i="1"/>
  <c r="B2342" i="1" l="1"/>
  <c r="F2341" i="1"/>
  <c r="D2341" i="1"/>
  <c r="E2341" i="1" s="1"/>
  <c r="C2341" i="1"/>
  <c r="B2343" i="1" l="1"/>
  <c r="F2342" i="1"/>
  <c r="D2342" i="1"/>
  <c r="E2342" i="1" s="1"/>
  <c r="C2342" i="1"/>
  <c r="B2344" i="1" l="1"/>
  <c r="F2343" i="1"/>
  <c r="D2343" i="1"/>
  <c r="E2343" i="1" s="1"/>
  <c r="C2343" i="1"/>
  <c r="B2345" i="1" l="1"/>
  <c r="F2344" i="1"/>
  <c r="D2344" i="1"/>
  <c r="E2344" i="1" s="1"/>
  <c r="C2344" i="1"/>
  <c r="B2346" i="1" l="1"/>
  <c r="F2345" i="1"/>
  <c r="D2345" i="1"/>
  <c r="E2345" i="1" s="1"/>
  <c r="C2345" i="1"/>
  <c r="B2347" i="1" l="1"/>
  <c r="F2346" i="1"/>
  <c r="D2346" i="1"/>
  <c r="E2346" i="1" s="1"/>
  <c r="C2346" i="1"/>
  <c r="B2348" i="1" l="1"/>
  <c r="F2347" i="1"/>
  <c r="D2347" i="1"/>
  <c r="E2347" i="1" s="1"/>
  <c r="C2347" i="1"/>
  <c r="B2349" i="1" l="1"/>
  <c r="F2348" i="1"/>
  <c r="D2348" i="1"/>
  <c r="E2348" i="1" s="1"/>
  <c r="C2348" i="1"/>
  <c r="B2350" i="1" l="1"/>
  <c r="F2349" i="1"/>
  <c r="D2349" i="1"/>
  <c r="E2349" i="1" s="1"/>
  <c r="C2349" i="1"/>
  <c r="B2351" i="1" l="1"/>
  <c r="F2350" i="1"/>
  <c r="D2350" i="1"/>
  <c r="E2350" i="1" s="1"/>
  <c r="C2350" i="1"/>
  <c r="B2352" i="1" l="1"/>
  <c r="F2351" i="1"/>
  <c r="D2351" i="1"/>
  <c r="E2351" i="1" s="1"/>
  <c r="C2351" i="1"/>
  <c r="B2353" i="1" l="1"/>
  <c r="F2352" i="1"/>
  <c r="D2352" i="1"/>
  <c r="E2352" i="1" s="1"/>
  <c r="C2352" i="1"/>
  <c r="B2354" i="1" l="1"/>
  <c r="F2353" i="1"/>
  <c r="D2353" i="1"/>
  <c r="E2353" i="1" s="1"/>
  <c r="C2353" i="1"/>
  <c r="B2355" i="1" l="1"/>
  <c r="F2354" i="1"/>
  <c r="D2354" i="1"/>
  <c r="E2354" i="1" s="1"/>
  <c r="C2354" i="1"/>
  <c r="B2356" i="1" l="1"/>
  <c r="F2355" i="1"/>
  <c r="D2355" i="1"/>
  <c r="E2355" i="1" s="1"/>
  <c r="C2355" i="1"/>
  <c r="B2357" i="1" l="1"/>
  <c r="F2356" i="1"/>
  <c r="D2356" i="1"/>
  <c r="E2356" i="1" s="1"/>
  <c r="C2356" i="1"/>
  <c r="B2358" i="1" l="1"/>
  <c r="F2357" i="1"/>
  <c r="D2357" i="1"/>
  <c r="E2357" i="1" s="1"/>
  <c r="C2357" i="1"/>
  <c r="B2359" i="1" l="1"/>
  <c r="F2358" i="1"/>
  <c r="D2358" i="1"/>
  <c r="E2358" i="1" s="1"/>
  <c r="C2358" i="1"/>
  <c r="B2360" i="1" l="1"/>
  <c r="F2359" i="1"/>
  <c r="D2359" i="1"/>
  <c r="E2359" i="1" s="1"/>
  <c r="C2359" i="1"/>
  <c r="B2361" i="1" l="1"/>
  <c r="F2360" i="1"/>
  <c r="D2360" i="1"/>
  <c r="E2360" i="1" s="1"/>
  <c r="C2360" i="1"/>
  <c r="B2362" i="1" l="1"/>
  <c r="F2361" i="1"/>
  <c r="D2361" i="1"/>
  <c r="E2361" i="1" s="1"/>
  <c r="C2361" i="1"/>
  <c r="B2363" i="1" l="1"/>
  <c r="F2362" i="1"/>
  <c r="D2362" i="1"/>
  <c r="E2362" i="1" s="1"/>
  <c r="C2362" i="1"/>
  <c r="B2364" i="1" l="1"/>
  <c r="F2363" i="1"/>
  <c r="D2363" i="1"/>
  <c r="E2363" i="1" s="1"/>
  <c r="C2363" i="1"/>
  <c r="B2365" i="1" l="1"/>
  <c r="F2364" i="1"/>
  <c r="D2364" i="1"/>
  <c r="E2364" i="1" s="1"/>
  <c r="C2364" i="1"/>
  <c r="B2366" i="1" l="1"/>
  <c r="F2365" i="1"/>
  <c r="D2365" i="1"/>
  <c r="E2365" i="1" s="1"/>
  <c r="C2365" i="1"/>
  <c r="B2367" i="1" l="1"/>
  <c r="F2366" i="1"/>
  <c r="D2366" i="1"/>
  <c r="E2366" i="1" s="1"/>
  <c r="C2366" i="1"/>
  <c r="B2368" i="1" l="1"/>
  <c r="F2367" i="1"/>
  <c r="D2367" i="1"/>
  <c r="E2367" i="1" s="1"/>
  <c r="C2367" i="1"/>
  <c r="B2369" i="1" l="1"/>
  <c r="F2368" i="1"/>
  <c r="D2368" i="1"/>
  <c r="E2368" i="1" s="1"/>
  <c r="C2368" i="1"/>
  <c r="B2370" i="1" l="1"/>
  <c r="F2369" i="1"/>
  <c r="D2369" i="1"/>
  <c r="E2369" i="1" s="1"/>
  <c r="C2369" i="1"/>
  <c r="B2371" i="1" l="1"/>
  <c r="F2370" i="1"/>
  <c r="D2370" i="1"/>
  <c r="E2370" i="1" s="1"/>
  <c r="C2370" i="1"/>
  <c r="B2372" i="1" l="1"/>
  <c r="F2371" i="1"/>
  <c r="D2371" i="1"/>
  <c r="E2371" i="1" s="1"/>
  <c r="C2371" i="1"/>
  <c r="B2373" i="1" l="1"/>
  <c r="F2372" i="1"/>
  <c r="D2372" i="1"/>
  <c r="E2372" i="1" s="1"/>
  <c r="C2372" i="1"/>
  <c r="B2374" i="1" l="1"/>
  <c r="F2373" i="1"/>
  <c r="D2373" i="1"/>
  <c r="E2373" i="1" s="1"/>
  <c r="C2373" i="1"/>
  <c r="B2375" i="1" l="1"/>
  <c r="F2374" i="1"/>
  <c r="D2374" i="1"/>
  <c r="E2374" i="1" s="1"/>
  <c r="C2374" i="1"/>
  <c r="B2376" i="1" l="1"/>
  <c r="F2375" i="1"/>
  <c r="D2375" i="1"/>
  <c r="E2375" i="1" s="1"/>
  <c r="C2375" i="1"/>
  <c r="B2377" i="1" l="1"/>
  <c r="F2376" i="1"/>
  <c r="D2376" i="1"/>
  <c r="E2376" i="1" s="1"/>
  <c r="C2376" i="1"/>
  <c r="B2378" i="1" l="1"/>
  <c r="F2377" i="1"/>
  <c r="D2377" i="1"/>
  <c r="E2377" i="1" s="1"/>
  <c r="C2377" i="1"/>
  <c r="B2379" i="1" l="1"/>
  <c r="F2378" i="1"/>
  <c r="D2378" i="1"/>
  <c r="E2378" i="1" s="1"/>
  <c r="C2378" i="1"/>
  <c r="B2380" i="1" l="1"/>
  <c r="F2379" i="1"/>
  <c r="D2379" i="1"/>
  <c r="E2379" i="1" s="1"/>
  <c r="C2379" i="1"/>
  <c r="B2381" i="1" l="1"/>
  <c r="F2380" i="1"/>
  <c r="D2380" i="1"/>
  <c r="E2380" i="1" s="1"/>
  <c r="C2380" i="1"/>
  <c r="B2382" i="1" l="1"/>
  <c r="F2381" i="1"/>
  <c r="D2381" i="1"/>
  <c r="E2381" i="1" s="1"/>
  <c r="C2381" i="1"/>
  <c r="B2383" i="1" l="1"/>
  <c r="F2382" i="1"/>
  <c r="D2382" i="1"/>
  <c r="E2382" i="1" s="1"/>
  <c r="C2382" i="1"/>
  <c r="B2384" i="1" l="1"/>
  <c r="F2383" i="1"/>
  <c r="D2383" i="1"/>
  <c r="E2383" i="1" s="1"/>
  <c r="C2383" i="1"/>
  <c r="B2385" i="1" l="1"/>
  <c r="F2384" i="1"/>
  <c r="D2384" i="1"/>
  <c r="E2384" i="1" s="1"/>
  <c r="C2384" i="1"/>
  <c r="B2386" i="1" l="1"/>
  <c r="F2385" i="1"/>
  <c r="D2385" i="1"/>
  <c r="E2385" i="1" s="1"/>
  <c r="C2385" i="1"/>
  <c r="B2387" i="1" l="1"/>
  <c r="F2386" i="1"/>
  <c r="D2386" i="1"/>
  <c r="E2386" i="1" s="1"/>
  <c r="C2386" i="1"/>
  <c r="B2388" i="1" l="1"/>
  <c r="F2387" i="1"/>
  <c r="D2387" i="1"/>
  <c r="E2387" i="1" s="1"/>
  <c r="C2387" i="1"/>
  <c r="B2389" i="1" l="1"/>
  <c r="F2388" i="1"/>
  <c r="D2388" i="1"/>
  <c r="E2388" i="1" s="1"/>
  <c r="C2388" i="1"/>
  <c r="B2390" i="1" l="1"/>
  <c r="F2389" i="1"/>
  <c r="D2389" i="1"/>
  <c r="E2389" i="1" s="1"/>
  <c r="C2389" i="1"/>
  <c r="B2391" i="1" l="1"/>
  <c r="F2390" i="1"/>
  <c r="D2390" i="1"/>
  <c r="E2390" i="1" s="1"/>
  <c r="C2390" i="1"/>
  <c r="B2392" i="1" l="1"/>
  <c r="F2391" i="1"/>
  <c r="D2391" i="1"/>
  <c r="E2391" i="1" s="1"/>
  <c r="C2391" i="1"/>
  <c r="B2393" i="1" l="1"/>
  <c r="F2392" i="1"/>
  <c r="D2392" i="1"/>
  <c r="E2392" i="1" s="1"/>
  <c r="C2392" i="1"/>
  <c r="B2394" i="1" l="1"/>
  <c r="F2393" i="1"/>
  <c r="D2393" i="1"/>
  <c r="E2393" i="1" s="1"/>
  <c r="C2393" i="1"/>
  <c r="B2395" i="1" l="1"/>
  <c r="F2394" i="1"/>
  <c r="D2394" i="1"/>
  <c r="E2394" i="1" s="1"/>
  <c r="C2394" i="1"/>
  <c r="B2396" i="1" l="1"/>
  <c r="F2395" i="1"/>
  <c r="D2395" i="1"/>
  <c r="E2395" i="1" s="1"/>
  <c r="C2395" i="1"/>
  <c r="B2397" i="1" l="1"/>
  <c r="F2396" i="1"/>
  <c r="D2396" i="1"/>
  <c r="E2396" i="1" s="1"/>
  <c r="C2396" i="1"/>
  <c r="B2398" i="1" l="1"/>
  <c r="F2397" i="1"/>
  <c r="D2397" i="1"/>
  <c r="E2397" i="1" s="1"/>
  <c r="C2397" i="1"/>
  <c r="B2399" i="1" l="1"/>
  <c r="F2398" i="1"/>
  <c r="D2398" i="1"/>
  <c r="E2398" i="1" s="1"/>
  <c r="C2398" i="1"/>
  <c r="B2400" i="1" l="1"/>
  <c r="F2399" i="1"/>
  <c r="D2399" i="1"/>
  <c r="E2399" i="1" s="1"/>
  <c r="C2399" i="1"/>
  <c r="B2401" i="1" l="1"/>
  <c r="F2400" i="1"/>
  <c r="D2400" i="1"/>
  <c r="E2400" i="1" s="1"/>
  <c r="C2400" i="1"/>
  <c r="B2402" i="1" l="1"/>
  <c r="F2401" i="1"/>
  <c r="D2401" i="1"/>
  <c r="E2401" i="1" s="1"/>
  <c r="C2401" i="1"/>
  <c r="B2403" i="1" l="1"/>
  <c r="F2402" i="1"/>
  <c r="D2402" i="1"/>
  <c r="E2402" i="1" s="1"/>
  <c r="C2402" i="1"/>
  <c r="B2404" i="1" l="1"/>
  <c r="F2403" i="1"/>
  <c r="D2403" i="1"/>
  <c r="E2403" i="1" s="1"/>
  <c r="C2403" i="1"/>
  <c r="B2405" i="1" l="1"/>
  <c r="F2404" i="1"/>
  <c r="D2404" i="1"/>
  <c r="E2404" i="1" s="1"/>
  <c r="C2404" i="1"/>
  <c r="B2406" i="1" l="1"/>
  <c r="F2405" i="1"/>
  <c r="D2405" i="1"/>
  <c r="E2405" i="1" s="1"/>
  <c r="C2405" i="1"/>
  <c r="B2407" i="1" l="1"/>
  <c r="F2406" i="1"/>
  <c r="D2406" i="1"/>
  <c r="E2406" i="1" s="1"/>
  <c r="C2406" i="1"/>
  <c r="B2408" i="1" l="1"/>
  <c r="F2407" i="1"/>
  <c r="D2407" i="1"/>
  <c r="E2407" i="1" s="1"/>
  <c r="C2407" i="1"/>
  <c r="B2409" i="1" l="1"/>
  <c r="F2408" i="1"/>
  <c r="D2408" i="1"/>
  <c r="E2408" i="1" s="1"/>
  <c r="C2408" i="1"/>
  <c r="B2410" i="1" l="1"/>
  <c r="F2409" i="1"/>
  <c r="D2409" i="1"/>
  <c r="E2409" i="1" s="1"/>
  <c r="C2409" i="1"/>
  <c r="B2411" i="1" l="1"/>
  <c r="F2410" i="1"/>
  <c r="D2410" i="1"/>
  <c r="E2410" i="1" s="1"/>
  <c r="C2410" i="1"/>
  <c r="B2412" i="1" l="1"/>
  <c r="F2411" i="1"/>
  <c r="D2411" i="1"/>
  <c r="E2411" i="1" s="1"/>
  <c r="C2411" i="1"/>
  <c r="B2413" i="1" l="1"/>
  <c r="F2412" i="1"/>
  <c r="D2412" i="1"/>
  <c r="E2412" i="1" s="1"/>
  <c r="C2412" i="1"/>
  <c r="B2414" i="1" l="1"/>
  <c r="F2413" i="1"/>
  <c r="D2413" i="1"/>
  <c r="E2413" i="1" s="1"/>
  <c r="C2413" i="1"/>
  <c r="B2415" i="1" l="1"/>
  <c r="F2414" i="1"/>
  <c r="D2414" i="1"/>
  <c r="E2414" i="1" s="1"/>
  <c r="C2414" i="1"/>
  <c r="B2416" i="1" l="1"/>
  <c r="F2415" i="1"/>
  <c r="D2415" i="1"/>
  <c r="E2415" i="1" s="1"/>
  <c r="C2415" i="1"/>
  <c r="B2417" i="1" l="1"/>
  <c r="F2416" i="1"/>
  <c r="D2416" i="1"/>
  <c r="E2416" i="1" s="1"/>
  <c r="C2416" i="1"/>
  <c r="B2418" i="1" l="1"/>
  <c r="F2417" i="1"/>
  <c r="D2417" i="1"/>
  <c r="E2417" i="1" s="1"/>
  <c r="C2417" i="1"/>
  <c r="B2419" i="1" l="1"/>
  <c r="F2418" i="1"/>
  <c r="D2418" i="1"/>
  <c r="E2418" i="1" s="1"/>
  <c r="C2418" i="1"/>
  <c r="B2420" i="1" l="1"/>
  <c r="F2419" i="1"/>
  <c r="D2419" i="1"/>
  <c r="E2419" i="1" s="1"/>
  <c r="C2419" i="1"/>
  <c r="B2421" i="1" l="1"/>
  <c r="F2420" i="1"/>
  <c r="D2420" i="1"/>
  <c r="E2420" i="1" s="1"/>
  <c r="C2420" i="1"/>
  <c r="B2422" i="1" l="1"/>
  <c r="F2421" i="1"/>
  <c r="D2421" i="1"/>
  <c r="E2421" i="1" s="1"/>
  <c r="C2421" i="1"/>
  <c r="B2423" i="1" l="1"/>
  <c r="F2422" i="1"/>
  <c r="D2422" i="1"/>
  <c r="E2422" i="1" s="1"/>
  <c r="C2422" i="1"/>
  <c r="B2424" i="1" l="1"/>
  <c r="F2423" i="1"/>
  <c r="D2423" i="1"/>
  <c r="E2423" i="1" s="1"/>
  <c r="C2423" i="1"/>
  <c r="B2425" i="1" l="1"/>
  <c r="F2424" i="1"/>
  <c r="D2424" i="1"/>
  <c r="E2424" i="1" s="1"/>
  <c r="C2424" i="1"/>
  <c r="B2426" i="1" l="1"/>
  <c r="F2425" i="1"/>
  <c r="D2425" i="1"/>
  <c r="E2425" i="1" s="1"/>
  <c r="C2425" i="1"/>
  <c r="B2427" i="1" l="1"/>
  <c r="F2426" i="1"/>
  <c r="D2426" i="1"/>
  <c r="E2426" i="1" s="1"/>
  <c r="C2426" i="1"/>
  <c r="B2428" i="1" l="1"/>
  <c r="F2427" i="1"/>
  <c r="D2427" i="1"/>
  <c r="E2427" i="1" s="1"/>
  <c r="C2427" i="1"/>
  <c r="B2429" i="1" l="1"/>
  <c r="F2428" i="1"/>
  <c r="D2428" i="1"/>
  <c r="E2428" i="1" s="1"/>
  <c r="C2428" i="1"/>
  <c r="B2430" i="1" l="1"/>
  <c r="F2429" i="1"/>
  <c r="D2429" i="1"/>
  <c r="E2429" i="1" s="1"/>
  <c r="C2429" i="1"/>
  <c r="B2431" i="1" l="1"/>
  <c r="F2430" i="1"/>
  <c r="D2430" i="1"/>
  <c r="E2430" i="1" s="1"/>
  <c r="C2430" i="1"/>
  <c r="B2432" i="1" l="1"/>
  <c r="F2431" i="1"/>
  <c r="D2431" i="1"/>
  <c r="E2431" i="1" s="1"/>
  <c r="C2431" i="1"/>
  <c r="B2433" i="1" l="1"/>
  <c r="F2432" i="1"/>
  <c r="D2432" i="1"/>
  <c r="E2432" i="1" s="1"/>
  <c r="C2432" i="1"/>
  <c r="B2434" i="1" l="1"/>
  <c r="F2433" i="1"/>
  <c r="D2433" i="1"/>
  <c r="E2433" i="1" s="1"/>
  <c r="C2433" i="1"/>
  <c r="B2435" i="1" l="1"/>
  <c r="F2434" i="1"/>
  <c r="D2434" i="1"/>
  <c r="E2434" i="1" s="1"/>
  <c r="C2434" i="1"/>
  <c r="B2436" i="1" l="1"/>
  <c r="F2435" i="1"/>
  <c r="D2435" i="1"/>
  <c r="E2435" i="1" s="1"/>
  <c r="C2435" i="1"/>
  <c r="B2437" i="1" l="1"/>
  <c r="F2436" i="1"/>
  <c r="D2436" i="1"/>
  <c r="E2436" i="1" s="1"/>
  <c r="C2436" i="1"/>
  <c r="B2438" i="1" l="1"/>
  <c r="F2437" i="1"/>
  <c r="D2437" i="1"/>
  <c r="E2437" i="1" s="1"/>
  <c r="C2437" i="1"/>
  <c r="B2439" i="1" l="1"/>
  <c r="F2438" i="1"/>
  <c r="D2438" i="1"/>
  <c r="E2438" i="1" s="1"/>
  <c r="C2438" i="1"/>
  <c r="B2440" i="1" l="1"/>
  <c r="F2439" i="1"/>
  <c r="D2439" i="1"/>
  <c r="E2439" i="1" s="1"/>
  <c r="C2439" i="1"/>
  <c r="B2441" i="1" l="1"/>
  <c r="F2440" i="1"/>
  <c r="D2440" i="1"/>
  <c r="E2440" i="1" s="1"/>
  <c r="C2440" i="1"/>
  <c r="B2442" i="1" l="1"/>
  <c r="F2441" i="1"/>
  <c r="D2441" i="1"/>
  <c r="E2441" i="1" s="1"/>
  <c r="C2441" i="1"/>
  <c r="B2443" i="1" l="1"/>
  <c r="F2442" i="1"/>
  <c r="D2442" i="1"/>
  <c r="E2442" i="1" s="1"/>
  <c r="C2442" i="1"/>
  <c r="B2444" i="1" l="1"/>
  <c r="F2443" i="1"/>
  <c r="D2443" i="1"/>
  <c r="E2443" i="1" s="1"/>
  <c r="C2443" i="1"/>
  <c r="B2445" i="1" l="1"/>
  <c r="F2444" i="1"/>
  <c r="D2444" i="1"/>
  <c r="E2444" i="1" s="1"/>
  <c r="C2444" i="1"/>
  <c r="B2446" i="1" l="1"/>
  <c r="F2445" i="1"/>
  <c r="D2445" i="1"/>
  <c r="E2445" i="1" s="1"/>
  <c r="C2445" i="1"/>
  <c r="B2447" i="1" l="1"/>
  <c r="F2446" i="1"/>
  <c r="D2446" i="1"/>
  <c r="E2446" i="1" s="1"/>
  <c r="C2446" i="1"/>
  <c r="B2448" i="1" l="1"/>
  <c r="F2447" i="1"/>
  <c r="D2447" i="1"/>
  <c r="E2447" i="1" s="1"/>
  <c r="C2447" i="1"/>
  <c r="B2449" i="1" l="1"/>
  <c r="F2448" i="1"/>
  <c r="D2448" i="1"/>
  <c r="E2448" i="1" s="1"/>
  <c r="C2448" i="1"/>
  <c r="B2450" i="1" l="1"/>
  <c r="F2449" i="1"/>
  <c r="D2449" i="1"/>
  <c r="E2449" i="1" s="1"/>
  <c r="C2449" i="1"/>
  <c r="B2451" i="1" l="1"/>
  <c r="F2450" i="1"/>
  <c r="D2450" i="1"/>
  <c r="E2450" i="1" s="1"/>
  <c r="C2450" i="1"/>
  <c r="B2452" i="1" l="1"/>
  <c r="F2451" i="1"/>
  <c r="D2451" i="1"/>
  <c r="E2451" i="1" s="1"/>
  <c r="C2451" i="1"/>
  <c r="B2453" i="1" l="1"/>
  <c r="F2452" i="1"/>
  <c r="D2452" i="1"/>
  <c r="E2452" i="1" s="1"/>
  <c r="C2452" i="1"/>
  <c r="B2454" i="1" l="1"/>
  <c r="F2453" i="1"/>
  <c r="D2453" i="1"/>
  <c r="E2453" i="1" s="1"/>
  <c r="C2453" i="1"/>
  <c r="B2455" i="1" l="1"/>
  <c r="F2454" i="1"/>
  <c r="D2454" i="1"/>
  <c r="E2454" i="1" s="1"/>
  <c r="C2454" i="1"/>
  <c r="B2456" i="1" l="1"/>
  <c r="F2455" i="1"/>
  <c r="D2455" i="1"/>
  <c r="E2455" i="1" s="1"/>
  <c r="C2455" i="1"/>
  <c r="B2457" i="1" l="1"/>
  <c r="F2456" i="1"/>
  <c r="D2456" i="1"/>
  <c r="E2456" i="1" s="1"/>
  <c r="C2456" i="1"/>
  <c r="B2458" i="1" l="1"/>
  <c r="F2457" i="1"/>
  <c r="D2457" i="1"/>
  <c r="E2457" i="1" s="1"/>
  <c r="C2457" i="1"/>
  <c r="B2459" i="1" l="1"/>
  <c r="F2458" i="1"/>
  <c r="D2458" i="1"/>
  <c r="E2458" i="1" s="1"/>
  <c r="C2458" i="1"/>
  <c r="B2460" i="1" l="1"/>
  <c r="F2459" i="1"/>
  <c r="D2459" i="1"/>
  <c r="E2459" i="1" s="1"/>
  <c r="C2459" i="1"/>
  <c r="B2461" i="1" l="1"/>
  <c r="F2460" i="1"/>
  <c r="D2460" i="1"/>
  <c r="E2460" i="1" s="1"/>
  <c r="C2460" i="1"/>
  <c r="B2462" i="1" l="1"/>
  <c r="F2461" i="1"/>
  <c r="D2461" i="1"/>
  <c r="E2461" i="1" s="1"/>
  <c r="C2461" i="1"/>
  <c r="B2463" i="1" l="1"/>
  <c r="F2462" i="1"/>
  <c r="D2462" i="1"/>
  <c r="E2462" i="1" s="1"/>
  <c r="C2462" i="1"/>
  <c r="B2464" i="1" l="1"/>
  <c r="F2463" i="1"/>
  <c r="D2463" i="1"/>
  <c r="E2463" i="1" s="1"/>
  <c r="C2463" i="1"/>
  <c r="B2465" i="1" l="1"/>
  <c r="F2464" i="1"/>
  <c r="D2464" i="1"/>
  <c r="E2464" i="1" s="1"/>
  <c r="C2464" i="1"/>
  <c r="B2466" i="1" l="1"/>
  <c r="F2465" i="1"/>
  <c r="D2465" i="1"/>
  <c r="E2465" i="1" s="1"/>
  <c r="C2465" i="1"/>
  <c r="B2467" i="1" l="1"/>
  <c r="F2466" i="1"/>
  <c r="D2466" i="1"/>
  <c r="E2466" i="1" s="1"/>
  <c r="C2466" i="1"/>
  <c r="B2468" i="1" l="1"/>
  <c r="F2467" i="1"/>
  <c r="D2467" i="1"/>
  <c r="E2467" i="1" s="1"/>
  <c r="C2467" i="1"/>
  <c r="B2469" i="1" l="1"/>
  <c r="F2468" i="1"/>
  <c r="D2468" i="1"/>
  <c r="E2468" i="1" s="1"/>
  <c r="C2468" i="1"/>
  <c r="B2470" i="1" l="1"/>
  <c r="F2469" i="1"/>
  <c r="D2469" i="1"/>
  <c r="E2469" i="1" s="1"/>
  <c r="C2469" i="1"/>
  <c r="B2471" i="1" l="1"/>
  <c r="F2470" i="1"/>
  <c r="D2470" i="1"/>
  <c r="E2470" i="1" s="1"/>
  <c r="C2470" i="1"/>
  <c r="B2472" i="1" l="1"/>
  <c r="F2471" i="1"/>
  <c r="D2471" i="1"/>
  <c r="E2471" i="1" s="1"/>
  <c r="C2471" i="1"/>
  <c r="B2473" i="1" l="1"/>
  <c r="F2472" i="1"/>
  <c r="D2472" i="1"/>
  <c r="E2472" i="1" s="1"/>
  <c r="C2472" i="1"/>
  <c r="B2474" i="1" l="1"/>
  <c r="F2473" i="1"/>
  <c r="D2473" i="1"/>
  <c r="E2473" i="1" s="1"/>
  <c r="C2473" i="1"/>
  <c r="B2475" i="1" l="1"/>
  <c r="F2474" i="1"/>
  <c r="D2474" i="1"/>
  <c r="E2474" i="1" s="1"/>
  <c r="C2474" i="1"/>
  <c r="B2476" i="1" l="1"/>
  <c r="F2475" i="1"/>
  <c r="D2475" i="1"/>
  <c r="E2475" i="1" s="1"/>
  <c r="C2475" i="1"/>
  <c r="B2477" i="1" l="1"/>
  <c r="F2476" i="1"/>
  <c r="D2476" i="1"/>
  <c r="E2476" i="1" s="1"/>
  <c r="C2476" i="1"/>
  <c r="B2478" i="1" l="1"/>
  <c r="F2477" i="1"/>
  <c r="D2477" i="1"/>
  <c r="E2477" i="1" s="1"/>
  <c r="C2477" i="1"/>
  <c r="B2479" i="1" l="1"/>
  <c r="F2478" i="1"/>
  <c r="D2478" i="1"/>
  <c r="E2478" i="1" s="1"/>
  <c r="C2478" i="1"/>
  <c r="B2480" i="1" l="1"/>
  <c r="F2479" i="1"/>
  <c r="D2479" i="1"/>
  <c r="E2479" i="1" s="1"/>
  <c r="C2479" i="1"/>
  <c r="B2481" i="1" l="1"/>
  <c r="F2480" i="1"/>
  <c r="D2480" i="1"/>
  <c r="E2480" i="1" s="1"/>
  <c r="C2480" i="1"/>
  <c r="B2482" i="1" l="1"/>
  <c r="F2481" i="1"/>
  <c r="D2481" i="1"/>
  <c r="E2481" i="1" s="1"/>
  <c r="C2481" i="1"/>
  <c r="B2483" i="1" l="1"/>
  <c r="F2482" i="1"/>
  <c r="D2482" i="1"/>
  <c r="E2482" i="1" s="1"/>
  <c r="C2482" i="1"/>
  <c r="B2484" i="1" l="1"/>
  <c r="F2483" i="1"/>
  <c r="D2483" i="1"/>
  <c r="E2483" i="1" s="1"/>
  <c r="C2483" i="1"/>
  <c r="B2485" i="1" l="1"/>
  <c r="F2484" i="1"/>
  <c r="D2484" i="1"/>
  <c r="E2484" i="1" s="1"/>
  <c r="C2484" i="1"/>
  <c r="B2486" i="1" l="1"/>
  <c r="F2485" i="1"/>
  <c r="D2485" i="1"/>
  <c r="E2485" i="1" s="1"/>
  <c r="C2485" i="1"/>
  <c r="B2487" i="1" l="1"/>
  <c r="F2486" i="1"/>
  <c r="D2486" i="1"/>
  <c r="E2486" i="1" s="1"/>
  <c r="C2486" i="1"/>
  <c r="B2488" i="1" l="1"/>
  <c r="F2487" i="1"/>
  <c r="D2487" i="1"/>
  <c r="E2487" i="1" s="1"/>
  <c r="C2487" i="1"/>
  <c r="B2489" i="1" l="1"/>
  <c r="F2488" i="1"/>
  <c r="D2488" i="1"/>
  <c r="E2488" i="1" s="1"/>
  <c r="C2488" i="1"/>
  <c r="B2490" i="1" l="1"/>
  <c r="F2489" i="1"/>
  <c r="D2489" i="1"/>
  <c r="E2489" i="1" s="1"/>
  <c r="C2489" i="1"/>
  <c r="B2491" i="1" l="1"/>
  <c r="F2490" i="1"/>
  <c r="D2490" i="1"/>
  <c r="E2490" i="1" s="1"/>
  <c r="C2490" i="1"/>
  <c r="B2492" i="1" l="1"/>
  <c r="F2491" i="1"/>
  <c r="D2491" i="1"/>
  <c r="E2491" i="1" s="1"/>
  <c r="C2491" i="1"/>
  <c r="B2493" i="1" l="1"/>
  <c r="F2492" i="1"/>
  <c r="D2492" i="1"/>
  <c r="E2492" i="1" s="1"/>
  <c r="C2492" i="1"/>
  <c r="B2494" i="1" l="1"/>
  <c r="F2493" i="1"/>
  <c r="D2493" i="1"/>
  <c r="E2493" i="1" s="1"/>
  <c r="C2493" i="1"/>
  <c r="B2495" i="1" l="1"/>
  <c r="F2494" i="1"/>
  <c r="D2494" i="1"/>
  <c r="E2494" i="1" s="1"/>
  <c r="C2494" i="1"/>
  <c r="B2496" i="1" l="1"/>
  <c r="F2495" i="1"/>
  <c r="D2495" i="1"/>
  <c r="E2495" i="1" s="1"/>
  <c r="C2495" i="1"/>
  <c r="B2497" i="1" l="1"/>
  <c r="F2496" i="1"/>
  <c r="D2496" i="1"/>
  <c r="E2496" i="1" s="1"/>
  <c r="C2496" i="1"/>
  <c r="B2498" i="1" l="1"/>
  <c r="F2497" i="1"/>
  <c r="D2497" i="1"/>
  <c r="E2497" i="1" s="1"/>
  <c r="C2497" i="1"/>
  <c r="B2499" i="1" l="1"/>
  <c r="F2498" i="1"/>
  <c r="D2498" i="1"/>
  <c r="E2498" i="1" s="1"/>
  <c r="C2498" i="1"/>
  <c r="B2500" i="1" l="1"/>
  <c r="F2499" i="1"/>
  <c r="D2499" i="1"/>
  <c r="E2499" i="1" s="1"/>
  <c r="C2499" i="1"/>
  <c r="B2501" i="1" l="1"/>
  <c r="F2500" i="1"/>
  <c r="D2500" i="1"/>
  <c r="E2500" i="1" s="1"/>
  <c r="C2500" i="1"/>
  <c r="B2502" i="1" l="1"/>
  <c r="F2501" i="1"/>
  <c r="D2501" i="1"/>
  <c r="E2501" i="1" s="1"/>
  <c r="C2501" i="1"/>
  <c r="B2503" i="1" l="1"/>
  <c r="F2502" i="1"/>
  <c r="D2502" i="1"/>
  <c r="E2502" i="1" s="1"/>
  <c r="C2502" i="1"/>
  <c r="B2504" i="1" l="1"/>
  <c r="F2503" i="1"/>
  <c r="D2503" i="1"/>
  <c r="E2503" i="1" s="1"/>
  <c r="C2503" i="1"/>
  <c r="B2505" i="1" l="1"/>
  <c r="F2504" i="1"/>
  <c r="D2504" i="1"/>
  <c r="E2504" i="1" s="1"/>
  <c r="C2504" i="1"/>
  <c r="B2506" i="1" l="1"/>
  <c r="F2505" i="1"/>
  <c r="D2505" i="1"/>
  <c r="E2505" i="1" s="1"/>
  <c r="C2505" i="1"/>
  <c r="B2507" i="1" l="1"/>
  <c r="F2506" i="1"/>
  <c r="D2506" i="1"/>
  <c r="E2506" i="1" s="1"/>
  <c r="C2506" i="1"/>
  <c r="B2508" i="1" l="1"/>
  <c r="F2507" i="1"/>
  <c r="D2507" i="1"/>
  <c r="E2507" i="1" s="1"/>
  <c r="C2507" i="1"/>
  <c r="B2509" i="1" l="1"/>
  <c r="F2508" i="1"/>
  <c r="D2508" i="1"/>
  <c r="E2508" i="1" s="1"/>
  <c r="C2508" i="1"/>
  <c r="B2510" i="1" l="1"/>
  <c r="F2509" i="1"/>
  <c r="D2509" i="1"/>
  <c r="E2509" i="1" s="1"/>
  <c r="C2509" i="1"/>
  <c r="B2511" i="1" l="1"/>
  <c r="F2510" i="1"/>
  <c r="D2510" i="1"/>
  <c r="E2510" i="1" s="1"/>
  <c r="C2510" i="1"/>
  <c r="B2512" i="1" l="1"/>
  <c r="F2511" i="1"/>
  <c r="D2511" i="1"/>
  <c r="E2511" i="1" s="1"/>
  <c r="C2511" i="1"/>
  <c r="B2513" i="1" l="1"/>
  <c r="F2512" i="1"/>
  <c r="D2512" i="1"/>
  <c r="E2512" i="1" s="1"/>
  <c r="C2512" i="1"/>
  <c r="B2514" i="1" l="1"/>
  <c r="F2513" i="1"/>
  <c r="D2513" i="1"/>
  <c r="E2513" i="1" s="1"/>
  <c r="C2513" i="1"/>
  <c r="B2515" i="1" l="1"/>
  <c r="F2514" i="1"/>
  <c r="D2514" i="1"/>
  <c r="E2514" i="1" s="1"/>
  <c r="C2514" i="1"/>
  <c r="B2516" i="1" l="1"/>
  <c r="F2515" i="1"/>
  <c r="D2515" i="1"/>
  <c r="E2515" i="1" s="1"/>
  <c r="C2515" i="1"/>
  <c r="B2517" i="1" l="1"/>
  <c r="F2516" i="1"/>
  <c r="D2516" i="1"/>
  <c r="E2516" i="1" s="1"/>
  <c r="C2516" i="1"/>
  <c r="B2518" i="1" l="1"/>
  <c r="F2517" i="1"/>
  <c r="D2517" i="1"/>
  <c r="E2517" i="1" s="1"/>
  <c r="C2517" i="1"/>
  <c r="B2519" i="1" l="1"/>
  <c r="F2518" i="1"/>
  <c r="D2518" i="1"/>
  <c r="E2518" i="1" s="1"/>
  <c r="C2518" i="1"/>
  <c r="B2520" i="1" l="1"/>
  <c r="F2519" i="1"/>
  <c r="D2519" i="1"/>
  <c r="E2519" i="1" s="1"/>
  <c r="C2519" i="1"/>
  <c r="B2521" i="1" l="1"/>
  <c r="F2520" i="1"/>
  <c r="D2520" i="1"/>
  <c r="E2520" i="1" s="1"/>
  <c r="C2520" i="1"/>
  <c r="B2522" i="1" l="1"/>
  <c r="F2521" i="1"/>
  <c r="D2521" i="1"/>
  <c r="E2521" i="1" s="1"/>
  <c r="C2521" i="1"/>
  <c r="B2523" i="1" l="1"/>
  <c r="F2522" i="1"/>
  <c r="D2522" i="1"/>
  <c r="E2522" i="1" s="1"/>
  <c r="C2522" i="1"/>
  <c r="B2524" i="1" l="1"/>
  <c r="F2523" i="1"/>
  <c r="D2523" i="1"/>
  <c r="E2523" i="1" s="1"/>
  <c r="C2523" i="1"/>
  <c r="B2525" i="1" l="1"/>
  <c r="F2524" i="1"/>
  <c r="D2524" i="1"/>
  <c r="E2524" i="1" s="1"/>
  <c r="C2524" i="1"/>
  <c r="B2526" i="1" l="1"/>
  <c r="F2525" i="1"/>
  <c r="D2525" i="1"/>
  <c r="E2525" i="1" s="1"/>
  <c r="C2525" i="1"/>
  <c r="B2527" i="1" l="1"/>
  <c r="F2526" i="1"/>
  <c r="D2526" i="1"/>
  <c r="E2526" i="1" s="1"/>
  <c r="C2526" i="1"/>
  <c r="B2528" i="1" l="1"/>
  <c r="F2527" i="1"/>
  <c r="D2527" i="1"/>
  <c r="E2527" i="1" s="1"/>
  <c r="C2527" i="1"/>
  <c r="B2529" i="1" l="1"/>
  <c r="F2528" i="1"/>
  <c r="D2528" i="1"/>
  <c r="E2528" i="1" s="1"/>
  <c r="C2528" i="1"/>
  <c r="B2530" i="1" l="1"/>
  <c r="F2529" i="1"/>
  <c r="D2529" i="1"/>
  <c r="E2529" i="1" s="1"/>
  <c r="C2529" i="1"/>
  <c r="B2531" i="1" l="1"/>
  <c r="F2530" i="1"/>
  <c r="D2530" i="1"/>
  <c r="E2530" i="1" s="1"/>
  <c r="C2530" i="1"/>
  <c r="B2532" i="1" l="1"/>
  <c r="F2531" i="1"/>
  <c r="D2531" i="1"/>
  <c r="E2531" i="1" s="1"/>
  <c r="C2531" i="1"/>
  <c r="B2533" i="1" l="1"/>
  <c r="F2532" i="1"/>
  <c r="D2532" i="1"/>
  <c r="E2532" i="1" s="1"/>
  <c r="C2532" i="1"/>
  <c r="B2534" i="1" l="1"/>
  <c r="F2533" i="1"/>
  <c r="D2533" i="1"/>
  <c r="E2533" i="1" s="1"/>
  <c r="C2533" i="1"/>
  <c r="B2535" i="1" l="1"/>
  <c r="F2534" i="1"/>
  <c r="D2534" i="1"/>
  <c r="E2534" i="1" s="1"/>
  <c r="C2534" i="1"/>
  <c r="B2536" i="1" l="1"/>
  <c r="F2535" i="1"/>
  <c r="D2535" i="1"/>
  <c r="E2535" i="1" s="1"/>
  <c r="C2535" i="1"/>
  <c r="B2537" i="1" l="1"/>
  <c r="F2536" i="1"/>
  <c r="D2536" i="1"/>
  <c r="E2536" i="1" s="1"/>
  <c r="C2536" i="1"/>
  <c r="B2538" i="1" l="1"/>
  <c r="F2537" i="1"/>
  <c r="D2537" i="1"/>
  <c r="E2537" i="1" s="1"/>
  <c r="C2537" i="1"/>
  <c r="B2539" i="1" l="1"/>
  <c r="F2538" i="1"/>
  <c r="D2538" i="1"/>
  <c r="E2538" i="1" s="1"/>
  <c r="C2538" i="1"/>
  <c r="B2540" i="1" l="1"/>
  <c r="F2539" i="1"/>
  <c r="D2539" i="1"/>
  <c r="E2539" i="1" s="1"/>
  <c r="C2539" i="1"/>
  <c r="B2541" i="1" l="1"/>
  <c r="F2540" i="1"/>
  <c r="D2540" i="1"/>
  <c r="E2540" i="1" s="1"/>
  <c r="C2540" i="1"/>
  <c r="B2542" i="1" l="1"/>
  <c r="F2541" i="1"/>
  <c r="D2541" i="1"/>
  <c r="E2541" i="1" s="1"/>
  <c r="C2541" i="1"/>
  <c r="B2543" i="1" l="1"/>
  <c r="F2542" i="1"/>
  <c r="D2542" i="1"/>
  <c r="E2542" i="1" s="1"/>
  <c r="C2542" i="1"/>
  <c r="B2544" i="1" l="1"/>
  <c r="F2543" i="1"/>
  <c r="D2543" i="1"/>
  <c r="E2543" i="1" s="1"/>
  <c r="C2543" i="1"/>
  <c r="B2545" i="1" l="1"/>
  <c r="F2544" i="1"/>
  <c r="D2544" i="1"/>
  <c r="E2544" i="1" s="1"/>
  <c r="C2544" i="1"/>
  <c r="B2546" i="1" l="1"/>
  <c r="F2545" i="1"/>
  <c r="D2545" i="1"/>
  <c r="E2545" i="1" s="1"/>
  <c r="C2545" i="1"/>
  <c r="B2547" i="1" l="1"/>
  <c r="F2546" i="1"/>
  <c r="D2546" i="1"/>
  <c r="E2546" i="1" s="1"/>
  <c r="C2546" i="1"/>
  <c r="B2548" i="1" l="1"/>
  <c r="F2547" i="1"/>
  <c r="D2547" i="1"/>
  <c r="E2547" i="1" s="1"/>
  <c r="C2547" i="1"/>
  <c r="B2549" i="1" l="1"/>
  <c r="F2548" i="1"/>
  <c r="D2548" i="1"/>
  <c r="E2548" i="1" s="1"/>
  <c r="C2548" i="1"/>
  <c r="B2550" i="1" l="1"/>
  <c r="F2549" i="1"/>
  <c r="D2549" i="1"/>
  <c r="E2549" i="1" s="1"/>
  <c r="C2549" i="1"/>
  <c r="B2551" i="1" l="1"/>
  <c r="F2550" i="1"/>
  <c r="D2550" i="1"/>
  <c r="E2550" i="1" s="1"/>
  <c r="C2550" i="1"/>
  <c r="B2552" i="1" l="1"/>
  <c r="F2551" i="1"/>
  <c r="D2551" i="1"/>
  <c r="E2551" i="1" s="1"/>
  <c r="C2551" i="1"/>
  <c r="B2553" i="1" l="1"/>
  <c r="F2552" i="1"/>
  <c r="D2552" i="1"/>
  <c r="E2552" i="1" s="1"/>
  <c r="C2552" i="1"/>
  <c r="B2554" i="1" l="1"/>
  <c r="F2553" i="1"/>
  <c r="D2553" i="1"/>
  <c r="E2553" i="1" s="1"/>
  <c r="C2553" i="1"/>
  <c r="B2555" i="1" l="1"/>
  <c r="F2554" i="1"/>
  <c r="D2554" i="1"/>
  <c r="E2554" i="1" s="1"/>
  <c r="C2554" i="1"/>
  <c r="B2556" i="1" l="1"/>
  <c r="F2555" i="1"/>
  <c r="D2555" i="1"/>
  <c r="E2555" i="1" s="1"/>
  <c r="C2555" i="1"/>
  <c r="B2557" i="1" l="1"/>
  <c r="F2556" i="1"/>
  <c r="D2556" i="1"/>
  <c r="E2556" i="1" s="1"/>
  <c r="C2556" i="1"/>
  <c r="B2558" i="1" l="1"/>
  <c r="F2557" i="1"/>
  <c r="D2557" i="1"/>
  <c r="E2557" i="1" s="1"/>
  <c r="C2557" i="1"/>
  <c r="B2559" i="1" l="1"/>
  <c r="F2558" i="1"/>
  <c r="D2558" i="1"/>
  <c r="E2558" i="1" s="1"/>
  <c r="C2558" i="1"/>
  <c r="B2560" i="1" l="1"/>
  <c r="F2559" i="1"/>
  <c r="D2559" i="1"/>
  <c r="E2559" i="1" s="1"/>
  <c r="C2559" i="1"/>
  <c r="B2561" i="1" l="1"/>
  <c r="F2560" i="1"/>
  <c r="D2560" i="1"/>
  <c r="E2560" i="1" s="1"/>
  <c r="C2560" i="1"/>
  <c r="B2562" i="1" l="1"/>
  <c r="F2561" i="1"/>
  <c r="D2561" i="1"/>
  <c r="E2561" i="1" s="1"/>
  <c r="C2561" i="1"/>
  <c r="B2563" i="1" l="1"/>
  <c r="F2562" i="1"/>
  <c r="D2562" i="1"/>
  <c r="E2562" i="1" s="1"/>
  <c r="C2562" i="1"/>
  <c r="B2564" i="1" l="1"/>
  <c r="F2563" i="1"/>
  <c r="D2563" i="1"/>
  <c r="E2563" i="1" s="1"/>
  <c r="C2563" i="1"/>
  <c r="B2565" i="1" l="1"/>
  <c r="F2564" i="1"/>
  <c r="D2564" i="1"/>
  <c r="E2564" i="1" s="1"/>
  <c r="C2564" i="1"/>
  <c r="B2566" i="1" l="1"/>
  <c r="F2565" i="1"/>
  <c r="D2565" i="1"/>
  <c r="E2565" i="1" s="1"/>
  <c r="C2565" i="1"/>
  <c r="B2567" i="1" l="1"/>
  <c r="F2566" i="1"/>
  <c r="D2566" i="1"/>
  <c r="E2566" i="1" s="1"/>
  <c r="C2566" i="1"/>
  <c r="B2568" i="1" l="1"/>
  <c r="F2567" i="1"/>
  <c r="D2567" i="1"/>
  <c r="E2567" i="1" s="1"/>
  <c r="C2567" i="1"/>
  <c r="B2569" i="1" l="1"/>
  <c r="F2568" i="1"/>
  <c r="D2568" i="1"/>
  <c r="E2568" i="1" s="1"/>
  <c r="C2568" i="1"/>
  <c r="B2570" i="1" l="1"/>
  <c r="F2569" i="1"/>
  <c r="D2569" i="1"/>
  <c r="E2569" i="1" s="1"/>
  <c r="C2569" i="1"/>
  <c r="B2571" i="1" l="1"/>
  <c r="F2570" i="1"/>
  <c r="D2570" i="1"/>
  <c r="E2570" i="1" s="1"/>
  <c r="C2570" i="1"/>
  <c r="B2572" i="1" l="1"/>
  <c r="F2571" i="1"/>
  <c r="D2571" i="1"/>
  <c r="E2571" i="1" s="1"/>
  <c r="C2571" i="1"/>
  <c r="B2573" i="1" l="1"/>
  <c r="F2572" i="1"/>
  <c r="D2572" i="1"/>
  <c r="E2572" i="1" s="1"/>
  <c r="C2572" i="1"/>
  <c r="B2574" i="1" l="1"/>
  <c r="F2573" i="1"/>
  <c r="D2573" i="1"/>
  <c r="E2573" i="1" s="1"/>
  <c r="C2573" i="1"/>
  <c r="B2575" i="1" l="1"/>
  <c r="F2574" i="1"/>
  <c r="D2574" i="1"/>
  <c r="E2574" i="1" s="1"/>
  <c r="C2574" i="1"/>
  <c r="B2576" i="1" l="1"/>
  <c r="F2575" i="1"/>
  <c r="D2575" i="1"/>
  <c r="E2575" i="1" s="1"/>
  <c r="C2575" i="1"/>
  <c r="B2577" i="1" l="1"/>
  <c r="F2576" i="1"/>
  <c r="D2576" i="1"/>
  <c r="E2576" i="1" s="1"/>
  <c r="C2576" i="1"/>
  <c r="B2578" i="1" l="1"/>
  <c r="F2577" i="1"/>
  <c r="D2577" i="1"/>
  <c r="E2577" i="1" s="1"/>
  <c r="C2577" i="1"/>
  <c r="B2579" i="1" l="1"/>
  <c r="F2578" i="1"/>
  <c r="D2578" i="1"/>
  <c r="E2578" i="1" s="1"/>
  <c r="C2578" i="1"/>
  <c r="B2580" i="1" l="1"/>
  <c r="F2579" i="1"/>
  <c r="D2579" i="1"/>
  <c r="E2579" i="1" s="1"/>
  <c r="C2579" i="1"/>
  <c r="B2581" i="1" l="1"/>
  <c r="F2580" i="1"/>
  <c r="D2580" i="1"/>
  <c r="E2580" i="1" s="1"/>
  <c r="C2580" i="1"/>
  <c r="B2582" i="1" l="1"/>
  <c r="F2581" i="1"/>
  <c r="D2581" i="1"/>
  <c r="E2581" i="1" s="1"/>
  <c r="C2581" i="1"/>
  <c r="B2583" i="1" l="1"/>
  <c r="F2582" i="1"/>
  <c r="D2582" i="1"/>
  <c r="E2582" i="1" s="1"/>
  <c r="C2582" i="1"/>
  <c r="B2584" i="1" l="1"/>
  <c r="F2583" i="1"/>
  <c r="D2583" i="1"/>
  <c r="E2583" i="1" s="1"/>
  <c r="C2583" i="1"/>
  <c r="B2585" i="1" l="1"/>
  <c r="F2584" i="1"/>
  <c r="D2584" i="1"/>
  <c r="E2584" i="1" s="1"/>
  <c r="C2584" i="1"/>
  <c r="B2586" i="1" l="1"/>
  <c r="F2585" i="1"/>
  <c r="D2585" i="1"/>
  <c r="E2585" i="1" s="1"/>
  <c r="C2585" i="1"/>
  <c r="B2587" i="1" l="1"/>
  <c r="F2586" i="1"/>
  <c r="D2586" i="1"/>
  <c r="E2586" i="1" s="1"/>
  <c r="C2586" i="1"/>
  <c r="B2588" i="1" l="1"/>
  <c r="F2587" i="1"/>
  <c r="D2587" i="1"/>
  <c r="E2587" i="1" s="1"/>
  <c r="C2587" i="1"/>
  <c r="B2589" i="1" l="1"/>
  <c r="F2588" i="1"/>
  <c r="D2588" i="1"/>
  <c r="E2588" i="1" s="1"/>
  <c r="C2588" i="1"/>
  <c r="B2590" i="1" l="1"/>
  <c r="F2589" i="1"/>
  <c r="D2589" i="1"/>
  <c r="E2589" i="1" s="1"/>
  <c r="C2589" i="1"/>
  <c r="B2591" i="1" l="1"/>
  <c r="F2590" i="1"/>
  <c r="D2590" i="1"/>
  <c r="E2590" i="1" s="1"/>
  <c r="C2590" i="1"/>
  <c r="B2592" i="1" l="1"/>
  <c r="F2591" i="1"/>
  <c r="D2591" i="1"/>
  <c r="E2591" i="1" s="1"/>
  <c r="C2591" i="1"/>
  <c r="B2593" i="1" l="1"/>
  <c r="F2592" i="1"/>
  <c r="D2592" i="1"/>
  <c r="E2592" i="1" s="1"/>
  <c r="C2592" i="1"/>
  <c r="B2594" i="1" l="1"/>
  <c r="F2593" i="1"/>
  <c r="D2593" i="1"/>
  <c r="E2593" i="1" s="1"/>
  <c r="C2593" i="1"/>
  <c r="B2595" i="1" l="1"/>
  <c r="F2594" i="1"/>
  <c r="D2594" i="1"/>
  <c r="E2594" i="1" s="1"/>
  <c r="C2594" i="1"/>
  <c r="B2596" i="1" l="1"/>
  <c r="F2595" i="1"/>
  <c r="D2595" i="1"/>
  <c r="E2595" i="1" s="1"/>
  <c r="C2595" i="1"/>
  <c r="B2597" i="1" l="1"/>
  <c r="F2596" i="1"/>
  <c r="D2596" i="1"/>
  <c r="E2596" i="1" s="1"/>
  <c r="C2596" i="1"/>
  <c r="B2598" i="1" l="1"/>
  <c r="F2597" i="1"/>
  <c r="D2597" i="1"/>
  <c r="E2597" i="1" s="1"/>
  <c r="C2597" i="1"/>
  <c r="B2599" i="1" l="1"/>
  <c r="F2598" i="1"/>
  <c r="D2598" i="1"/>
  <c r="E2598" i="1" s="1"/>
  <c r="C2598" i="1"/>
  <c r="B2600" i="1" l="1"/>
  <c r="F2599" i="1"/>
  <c r="D2599" i="1"/>
  <c r="E2599" i="1" s="1"/>
  <c r="C2599" i="1"/>
  <c r="B2601" i="1" l="1"/>
  <c r="F2600" i="1"/>
  <c r="D2600" i="1"/>
  <c r="E2600" i="1" s="1"/>
  <c r="C2600" i="1"/>
  <c r="B2602" i="1" l="1"/>
  <c r="F2601" i="1"/>
  <c r="D2601" i="1"/>
  <c r="E2601" i="1" s="1"/>
  <c r="C2601" i="1"/>
  <c r="B2603" i="1" l="1"/>
  <c r="F2602" i="1"/>
  <c r="D2602" i="1"/>
  <c r="E2602" i="1" s="1"/>
  <c r="C2602" i="1"/>
  <c r="B2604" i="1" l="1"/>
  <c r="F2603" i="1"/>
  <c r="D2603" i="1"/>
  <c r="E2603" i="1" s="1"/>
  <c r="C2603" i="1"/>
  <c r="B2605" i="1" l="1"/>
  <c r="F2604" i="1"/>
  <c r="D2604" i="1"/>
  <c r="E2604" i="1" s="1"/>
  <c r="C2604" i="1"/>
  <c r="B2606" i="1" l="1"/>
  <c r="F2605" i="1"/>
  <c r="D2605" i="1"/>
  <c r="E2605" i="1" s="1"/>
  <c r="C2605" i="1"/>
  <c r="B2607" i="1" l="1"/>
  <c r="F2606" i="1"/>
  <c r="D2606" i="1"/>
  <c r="E2606" i="1" s="1"/>
  <c r="C2606" i="1"/>
  <c r="B2608" i="1" l="1"/>
  <c r="F2607" i="1"/>
  <c r="D2607" i="1"/>
  <c r="E2607" i="1" s="1"/>
  <c r="C2607" i="1"/>
  <c r="B2609" i="1" l="1"/>
  <c r="F2608" i="1"/>
  <c r="D2608" i="1"/>
  <c r="E2608" i="1" s="1"/>
  <c r="C2608" i="1"/>
  <c r="B2610" i="1" l="1"/>
  <c r="F2609" i="1"/>
  <c r="D2609" i="1"/>
  <c r="E2609" i="1" s="1"/>
  <c r="C2609" i="1"/>
  <c r="B2611" i="1" l="1"/>
  <c r="F2610" i="1"/>
  <c r="D2610" i="1"/>
  <c r="E2610" i="1" s="1"/>
  <c r="C2610" i="1"/>
  <c r="B2612" i="1" l="1"/>
  <c r="F2611" i="1"/>
  <c r="D2611" i="1"/>
  <c r="E2611" i="1" s="1"/>
  <c r="C2611" i="1"/>
  <c r="B2613" i="1" l="1"/>
  <c r="F2612" i="1"/>
  <c r="D2612" i="1"/>
  <c r="E2612" i="1" s="1"/>
  <c r="C2612" i="1"/>
  <c r="B2614" i="1" l="1"/>
  <c r="F2613" i="1"/>
  <c r="D2613" i="1"/>
  <c r="E2613" i="1" s="1"/>
  <c r="C2613" i="1"/>
  <c r="B2615" i="1" l="1"/>
  <c r="F2614" i="1"/>
  <c r="D2614" i="1"/>
  <c r="E2614" i="1" s="1"/>
  <c r="C2614" i="1"/>
  <c r="B2616" i="1" l="1"/>
  <c r="F2615" i="1"/>
  <c r="D2615" i="1"/>
  <c r="E2615" i="1" s="1"/>
  <c r="C2615" i="1"/>
  <c r="B2617" i="1" l="1"/>
  <c r="F2616" i="1"/>
  <c r="D2616" i="1"/>
  <c r="E2616" i="1" s="1"/>
  <c r="C2616" i="1"/>
  <c r="B2618" i="1" l="1"/>
  <c r="F2617" i="1"/>
  <c r="D2617" i="1"/>
  <c r="E2617" i="1" s="1"/>
  <c r="C2617" i="1"/>
  <c r="B2619" i="1" l="1"/>
  <c r="F2618" i="1"/>
  <c r="D2618" i="1"/>
  <c r="E2618" i="1" s="1"/>
  <c r="C2618" i="1"/>
  <c r="B2620" i="1" l="1"/>
  <c r="F2619" i="1"/>
  <c r="D2619" i="1"/>
  <c r="E2619" i="1" s="1"/>
  <c r="C2619" i="1"/>
  <c r="B2621" i="1" l="1"/>
  <c r="F2620" i="1"/>
  <c r="D2620" i="1"/>
  <c r="E2620" i="1" s="1"/>
  <c r="C2620" i="1"/>
  <c r="B2622" i="1" l="1"/>
  <c r="F2621" i="1"/>
  <c r="D2621" i="1"/>
  <c r="E2621" i="1" s="1"/>
  <c r="C2621" i="1"/>
  <c r="B2623" i="1" l="1"/>
  <c r="F2622" i="1"/>
  <c r="D2622" i="1"/>
  <c r="E2622" i="1" s="1"/>
  <c r="C2622" i="1"/>
  <c r="B2624" i="1" l="1"/>
  <c r="F2623" i="1"/>
  <c r="D2623" i="1"/>
  <c r="E2623" i="1" s="1"/>
  <c r="C2623" i="1"/>
  <c r="B2625" i="1" l="1"/>
  <c r="F2624" i="1"/>
  <c r="D2624" i="1"/>
  <c r="E2624" i="1" s="1"/>
  <c r="C2624" i="1"/>
  <c r="B2626" i="1" l="1"/>
  <c r="F2625" i="1"/>
  <c r="D2625" i="1"/>
  <c r="E2625" i="1" s="1"/>
  <c r="C2625" i="1"/>
  <c r="B2627" i="1" l="1"/>
  <c r="F2626" i="1"/>
  <c r="D2626" i="1"/>
  <c r="E2626" i="1" s="1"/>
  <c r="C2626" i="1"/>
  <c r="B2628" i="1" l="1"/>
  <c r="F2627" i="1"/>
  <c r="D2627" i="1"/>
  <c r="E2627" i="1" s="1"/>
  <c r="C2627" i="1"/>
  <c r="B2629" i="1" l="1"/>
  <c r="F2628" i="1"/>
  <c r="D2628" i="1"/>
  <c r="E2628" i="1" s="1"/>
  <c r="C2628" i="1"/>
  <c r="B2630" i="1" l="1"/>
  <c r="F2629" i="1"/>
  <c r="D2629" i="1"/>
  <c r="E2629" i="1" s="1"/>
  <c r="C2629" i="1"/>
  <c r="B2631" i="1" l="1"/>
  <c r="F2630" i="1"/>
  <c r="D2630" i="1"/>
  <c r="E2630" i="1" s="1"/>
  <c r="C2630" i="1"/>
  <c r="B2632" i="1" l="1"/>
  <c r="F2631" i="1"/>
  <c r="D2631" i="1"/>
  <c r="E2631" i="1" s="1"/>
  <c r="C2631" i="1"/>
  <c r="B2633" i="1" l="1"/>
  <c r="F2632" i="1"/>
  <c r="D2632" i="1"/>
  <c r="E2632" i="1" s="1"/>
  <c r="C2632" i="1"/>
  <c r="B2634" i="1" l="1"/>
  <c r="F2633" i="1"/>
  <c r="D2633" i="1"/>
  <c r="E2633" i="1" s="1"/>
  <c r="C2633" i="1"/>
  <c r="B2635" i="1" l="1"/>
  <c r="F2634" i="1"/>
  <c r="D2634" i="1"/>
  <c r="E2634" i="1" s="1"/>
  <c r="C2634" i="1"/>
  <c r="B2636" i="1" l="1"/>
  <c r="F2635" i="1"/>
  <c r="D2635" i="1"/>
  <c r="E2635" i="1" s="1"/>
  <c r="C2635" i="1"/>
  <c r="B2637" i="1" l="1"/>
  <c r="F2636" i="1"/>
  <c r="D2636" i="1"/>
  <c r="E2636" i="1" s="1"/>
  <c r="C2636" i="1"/>
  <c r="B2638" i="1" l="1"/>
  <c r="F2637" i="1"/>
  <c r="D2637" i="1"/>
  <c r="E2637" i="1" s="1"/>
  <c r="C2637" i="1"/>
  <c r="B2639" i="1" l="1"/>
  <c r="F2638" i="1"/>
  <c r="D2638" i="1"/>
  <c r="E2638" i="1" s="1"/>
  <c r="C2638" i="1"/>
  <c r="B2640" i="1" l="1"/>
  <c r="F2639" i="1"/>
  <c r="D2639" i="1"/>
  <c r="E2639" i="1" s="1"/>
  <c r="C2639" i="1"/>
  <c r="B2641" i="1" l="1"/>
  <c r="F2640" i="1"/>
  <c r="D2640" i="1"/>
  <c r="E2640" i="1" s="1"/>
  <c r="C2640" i="1"/>
  <c r="B2642" i="1" l="1"/>
  <c r="F2641" i="1"/>
  <c r="D2641" i="1"/>
  <c r="E2641" i="1" s="1"/>
  <c r="C2641" i="1"/>
  <c r="B2643" i="1" l="1"/>
  <c r="F2642" i="1"/>
  <c r="D2642" i="1"/>
  <c r="E2642" i="1" s="1"/>
  <c r="C2642" i="1"/>
  <c r="B2644" i="1" l="1"/>
  <c r="F2643" i="1"/>
  <c r="D2643" i="1"/>
  <c r="E2643" i="1" s="1"/>
  <c r="C2643" i="1"/>
  <c r="B2645" i="1" l="1"/>
  <c r="F2644" i="1"/>
  <c r="D2644" i="1"/>
  <c r="E2644" i="1" s="1"/>
  <c r="C2644" i="1"/>
  <c r="B2646" i="1" l="1"/>
  <c r="F2645" i="1"/>
  <c r="D2645" i="1"/>
  <c r="E2645" i="1" s="1"/>
  <c r="C2645" i="1"/>
  <c r="B2647" i="1" l="1"/>
  <c r="F2646" i="1"/>
  <c r="D2646" i="1"/>
  <c r="E2646" i="1" s="1"/>
  <c r="C2646" i="1"/>
  <c r="B2648" i="1" l="1"/>
  <c r="F2647" i="1"/>
  <c r="D2647" i="1"/>
  <c r="E2647" i="1" s="1"/>
  <c r="C2647" i="1"/>
  <c r="B2649" i="1" l="1"/>
  <c r="F2648" i="1"/>
  <c r="D2648" i="1"/>
  <c r="E2648" i="1" s="1"/>
  <c r="C2648" i="1"/>
  <c r="B2650" i="1" l="1"/>
  <c r="F2649" i="1"/>
  <c r="D2649" i="1"/>
  <c r="E2649" i="1" s="1"/>
  <c r="C2649" i="1"/>
  <c r="B2651" i="1" l="1"/>
  <c r="F2650" i="1"/>
  <c r="D2650" i="1"/>
  <c r="E2650" i="1" s="1"/>
  <c r="C2650" i="1"/>
  <c r="B2652" i="1" l="1"/>
  <c r="F2651" i="1"/>
  <c r="D2651" i="1"/>
  <c r="E2651" i="1" s="1"/>
  <c r="C2651" i="1"/>
  <c r="B2653" i="1" l="1"/>
  <c r="F2652" i="1"/>
  <c r="D2652" i="1"/>
  <c r="E2652" i="1" s="1"/>
  <c r="C2652" i="1"/>
  <c r="B2654" i="1" l="1"/>
  <c r="F2653" i="1"/>
  <c r="D2653" i="1"/>
  <c r="E2653" i="1" s="1"/>
  <c r="C2653" i="1"/>
  <c r="B2655" i="1" l="1"/>
  <c r="F2654" i="1"/>
  <c r="D2654" i="1"/>
  <c r="E2654" i="1" s="1"/>
  <c r="C2654" i="1"/>
  <c r="B2656" i="1" l="1"/>
  <c r="F2655" i="1"/>
  <c r="D2655" i="1"/>
  <c r="E2655" i="1" s="1"/>
  <c r="C2655" i="1"/>
  <c r="B2657" i="1" l="1"/>
  <c r="F2656" i="1"/>
  <c r="D2656" i="1"/>
  <c r="E2656" i="1" s="1"/>
  <c r="C2656" i="1"/>
  <c r="B2658" i="1" l="1"/>
  <c r="F2657" i="1"/>
  <c r="D2657" i="1"/>
  <c r="E2657" i="1" s="1"/>
  <c r="C2657" i="1"/>
  <c r="B2659" i="1" l="1"/>
  <c r="F2658" i="1"/>
  <c r="D2658" i="1"/>
  <c r="E2658" i="1" s="1"/>
  <c r="C2658" i="1"/>
  <c r="B2660" i="1" l="1"/>
  <c r="F2659" i="1"/>
  <c r="D2659" i="1"/>
  <c r="E2659" i="1" s="1"/>
  <c r="C2659" i="1"/>
  <c r="B2661" i="1" l="1"/>
  <c r="F2660" i="1"/>
  <c r="D2660" i="1"/>
  <c r="E2660" i="1" s="1"/>
  <c r="C2660" i="1"/>
  <c r="B2662" i="1" l="1"/>
  <c r="F2661" i="1"/>
  <c r="D2661" i="1"/>
  <c r="E2661" i="1" s="1"/>
  <c r="C2661" i="1"/>
  <c r="B2663" i="1" l="1"/>
  <c r="F2662" i="1"/>
  <c r="D2662" i="1"/>
  <c r="E2662" i="1" s="1"/>
  <c r="C2662" i="1"/>
  <c r="B2664" i="1" l="1"/>
  <c r="F2663" i="1"/>
  <c r="D2663" i="1"/>
  <c r="E2663" i="1" s="1"/>
  <c r="C2663" i="1"/>
  <c r="B2665" i="1" l="1"/>
  <c r="F2664" i="1"/>
  <c r="D2664" i="1"/>
  <c r="E2664" i="1" s="1"/>
  <c r="C2664" i="1"/>
  <c r="B2666" i="1" l="1"/>
  <c r="F2665" i="1"/>
  <c r="D2665" i="1"/>
  <c r="E2665" i="1" s="1"/>
  <c r="C2665" i="1"/>
  <c r="B2667" i="1" l="1"/>
  <c r="F2666" i="1"/>
  <c r="D2666" i="1"/>
  <c r="E2666" i="1" s="1"/>
  <c r="C2666" i="1"/>
  <c r="B2668" i="1" l="1"/>
  <c r="F2667" i="1"/>
  <c r="D2667" i="1"/>
  <c r="E2667" i="1" s="1"/>
  <c r="C2667" i="1"/>
  <c r="B2669" i="1" l="1"/>
  <c r="F2668" i="1"/>
  <c r="D2668" i="1"/>
  <c r="E2668" i="1" s="1"/>
  <c r="C2668" i="1"/>
  <c r="B2670" i="1" l="1"/>
  <c r="F2669" i="1"/>
  <c r="D2669" i="1"/>
  <c r="E2669" i="1" s="1"/>
  <c r="C2669" i="1"/>
  <c r="B2671" i="1" l="1"/>
  <c r="F2670" i="1"/>
  <c r="D2670" i="1"/>
  <c r="E2670" i="1" s="1"/>
  <c r="C2670" i="1"/>
  <c r="B2672" i="1" l="1"/>
  <c r="F2671" i="1"/>
  <c r="D2671" i="1"/>
  <c r="E2671" i="1" s="1"/>
  <c r="C2671" i="1"/>
  <c r="B2673" i="1" l="1"/>
  <c r="F2672" i="1"/>
  <c r="D2672" i="1"/>
  <c r="E2672" i="1" s="1"/>
  <c r="C2672" i="1"/>
  <c r="B2674" i="1" l="1"/>
  <c r="F2673" i="1"/>
  <c r="D2673" i="1"/>
  <c r="E2673" i="1" s="1"/>
  <c r="C2673" i="1"/>
  <c r="B2675" i="1" l="1"/>
  <c r="F2674" i="1"/>
  <c r="D2674" i="1"/>
  <c r="E2674" i="1" s="1"/>
  <c r="C2674" i="1"/>
  <c r="B2676" i="1" l="1"/>
  <c r="F2675" i="1"/>
  <c r="D2675" i="1"/>
  <c r="E2675" i="1" s="1"/>
  <c r="C2675" i="1"/>
  <c r="B2677" i="1" l="1"/>
  <c r="F2676" i="1"/>
  <c r="D2676" i="1"/>
  <c r="E2676" i="1" s="1"/>
  <c r="C2676" i="1"/>
  <c r="B2678" i="1" l="1"/>
  <c r="F2677" i="1"/>
  <c r="D2677" i="1"/>
  <c r="E2677" i="1" s="1"/>
  <c r="C2677" i="1"/>
  <c r="B2679" i="1" l="1"/>
  <c r="F2678" i="1"/>
  <c r="D2678" i="1"/>
  <c r="E2678" i="1" s="1"/>
  <c r="C2678" i="1"/>
  <c r="B2680" i="1" l="1"/>
  <c r="F2679" i="1"/>
  <c r="D2679" i="1"/>
  <c r="E2679" i="1" s="1"/>
  <c r="C2679" i="1"/>
  <c r="B2681" i="1" l="1"/>
  <c r="F2680" i="1"/>
  <c r="D2680" i="1"/>
  <c r="E2680" i="1" s="1"/>
  <c r="C2680" i="1"/>
  <c r="B2682" i="1" l="1"/>
  <c r="F2681" i="1"/>
  <c r="D2681" i="1"/>
  <c r="E2681" i="1" s="1"/>
  <c r="C2681" i="1"/>
  <c r="B2683" i="1" l="1"/>
  <c r="F2682" i="1"/>
  <c r="D2682" i="1"/>
  <c r="E2682" i="1" s="1"/>
  <c r="C2682" i="1"/>
  <c r="B2684" i="1" l="1"/>
  <c r="F2683" i="1"/>
  <c r="D2683" i="1"/>
  <c r="E2683" i="1" s="1"/>
  <c r="C2683" i="1"/>
  <c r="B2685" i="1" l="1"/>
  <c r="F2684" i="1"/>
  <c r="D2684" i="1"/>
  <c r="E2684" i="1" s="1"/>
  <c r="C2684" i="1"/>
  <c r="B2686" i="1" l="1"/>
  <c r="F2685" i="1"/>
  <c r="D2685" i="1"/>
  <c r="E2685" i="1" s="1"/>
  <c r="C2685" i="1"/>
  <c r="B2687" i="1" l="1"/>
  <c r="F2686" i="1"/>
  <c r="D2686" i="1"/>
  <c r="E2686" i="1" s="1"/>
  <c r="C2686" i="1"/>
  <c r="B2688" i="1" l="1"/>
  <c r="F2687" i="1"/>
  <c r="D2687" i="1"/>
  <c r="E2687" i="1" s="1"/>
  <c r="C2687" i="1"/>
  <c r="B2689" i="1" l="1"/>
  <c r="F2688" i="1"/>
  <c r="D2688" i="1"/>
  <c r="E2688" i="1" s="1"/>
  <c r="C2688" i="1"/>
  <c r="B2690" i="1" l="1"/>
  <c r="F2689" i="1"/>
  <c r="D2689" i="1"/>
  <c r="E2689" i="1" s="1"/>
  <c r="C2689" i="1"/>
  <c r="B2691" i="1" l="1"/>
  <c r="F2690" i="1"/>
  <c r="D2690" i="1"/>
  <c r="E2690" i="1" s="1"/>
  <c r="C2690" i="1"/>
  <c r="B2692" i="1" l="1"/>
  <c r="F2691" i="1"/>
  <c r="D2691" i="1"/>
  <c r="E2691" i="1" s="1"/>
  <c r="C2691" i="1"/>
  <c r="B2693" i="1" l="1"/>
  <c r="F2692" i="1"/>
  <c r="D2692" i="1"/>
  <c r="E2692" i="1" s="1"/>
  <c r="C2692" i="1"/>
  <c r="B2694" i="1" l="1"/>
  <c r="F2693" i="1"/>
  <c r="D2693" i="1"/>
  <c r="E2693" i="1" s="1"/>
  <c r="C2693" i="1"/>
  <c r="B2695" i="1" l="1"/>
  <c r="F2694" i="1"/>
  <c r="D2694" i="1"/>
  <c r="E2694" i="1" s="1"/>
  <c r="C2694" i="1"/>
  <c r="B2696" i="1" l="1"/>
  <c r="F2695" i="1"/>
  <c r="D2695" i="1"/>
  <c r="E2695" i="1" s="1"/>
  <c r="C2695" i="1"/>
  <c r="B2697" i="1" l="1"/>
  <c r="F2696" i="1"/>
  <c r="D2696" i="1"/>
  <c r="E2696" i="1" s="1"/>
  <c r="C2696" i="1"/>
  <c r="B2698" i="1" l="1"/>
  <c r="F2697" i="1"/>
  <c r="D2697" i="1"/>
  <c r="E2697" i="1" s="1"/>
  <c r="C2697" i="1"/>
  <c r="B2699" i="1" l="1"/>
  <c r="F2698" i="1"/>
  <c r="D2698" i="1"/>
  <c r="E2698" i="1" s="1"/>
  <c r="C2698" i="1"/>
  <c r="B2700" i="1" l="1"/>
  <c r="F2699" i="1"/>
  <c r="D2699" i="1"/>
  <c r="E2699" i="1" s="1"/>
  <c r="C2699" i="1"/>
  <c r="B2701" i="1" l="1"/>
  <c r="F2700" i="1"/>
  <c r="D2700" i="1"/>
  <c r="E2700" i="1" s="1"/>
  <c r="C2700" i="1"/>
  <c r="B2702" i="1" l="1"/>
  <c r="F2701" i="1"/>
  <c r="D2701" i="1"/>
  <c r="E2701" i="1" s="1"/>
  <c r="C2701" i="1"/>
  <c r="B2703" i="1" l="1"/>
  <c r="F2702" i="1"/>
  <c r="D2702" i="1"/>
  <c r="E2702" i="1" s="1"/>
  <c r="C2702" i="1"/>
  <c r="B2704" i="1" l="1"/>
  <c r="F2703" i="1"/>
  <c r="D2703" i="1"/>
  <c r="E2703" i="1" s="1"/>
  <c r="C2703" i="1"/>
  <c r="B2705" i="1" l="1"/>
  <c r="F2704" i="1"/>
  <c r="D2704" i="1"/>
  <c r="E2704" i="1" s="1"/>
  <c r="C2704" i="1"/>
  <c r="B2706" i="1" l="1"/>
  <c r="F2705" i="1"/>
  <c r="D2705" i="1"/>
  <c r="E2705" i="1" s="1"/>
  <c r="C2705" i="1"/>
  <c r="B2707" i="1" l="1"/>
  <c r="F2706" i="1"/>
  <c r="D2706" i="1"/>
  <c r="E2706" i="1" s="1"/>
  <c r="C2706" i="1"/>
  <c r="B2708" i="1" l="1"/>
  <c r="F2707" i="1"/>
  <c r="D2707" i="1"/>
  <c r="E2707" i="1" s="1"/>
  <c r="C2707" i="1"/>
  <c r="B2709" i="1" l="1"/>
  <c r="F2708" i="1"/>
  <c r="D2708" i="1"/>
  <c r="E2708" i="1" s="1"/>
  <c r="C2708" i="1"/>
  <c r="B2710" i="1" l="1"/>
  <c r="F2709" i="1"/>
  <c r="D2709" i="1"/>
  <c r="E2709" i="1" s="1"/>
  <c r="C2709" i="1"/>
  <c r="B2711" i="1" l="1"/>
  <c r="F2710" i="1"/>
  <c r="D2710" i="1"/>
  <c r="E2710" i="1" s="1"/>
  <c r="C2710" i="1"/>
  <c r="B2712" i="1" l="1"/>
  <c r="F2711" i="1"/>
  <c r="D2711" i="1"/>
  <c r="E2711" i="1" s="1"/>
  <c r="C2711" i="1"/>
  <c r="B2713" i="1" l="1"/>
  <c r="F2712" i="1"/>
  <c r="D2712" i="1"/>
  <c r="E2712" i="1" s="1"/>
  <c r="C2712" i="1"/>
  <c r="B2714" i="1" l="1"/>
  <c r="F2713" i="1"/>
  <c r="D2713" i="1"/>
  <c r="E2713" i="1" s="1"/>
  <c r="C2713" i="1"/>
  <c r="B2715" i="1" l="1"/>
  <c r="F2714" i="1"/>
  <c r="D2714" i="1"/>
  <c r="E2714" i="1" s="1"/>
  <c r="C2714" i="1"/>
  <c r="B2716" i="1" l="1"/>
  <c r="F2715" i="1"/>
  <c r="D2715" i="1"/>
  <c r="E2715" i="1" s="1"/>
  <c r="C2715" i="1"/>
  <c r="B2717" i="1" l="1"/>
  <c r="F2716" i="1"/>
  <c r="D2716" i="1"/>
  <c r="E2716" i="1" s="1"/>
  <c r="C2716" i="1"/>
  <c r="B2718" i="1" l="1"/>
  <c r="F2717" i="1"/>
  <c r="D2717" i="1"/>
  <c r="E2717" i="1" s="1"/>
  <c r="C2717" i="1"/>
  <c r="B2719" i="1" l="1"/>
  <c r="F2718" i="1"/>
  <c r="D2718" i="1"/>
  <c r="E2718" i="1" s="1"/>
  <c r="C2718" i="1"/>
  <c r="B2720" i="1" l="1"/>
  <c r="F2719" i="1"/>
  <c r="D2719" i="1"/>
  <c r="E2719" i="1" s="1"/>
  <c r="C2719" i="1"/>
  <c r="B2721" i="1" l="1"/>
  <c r="F2720" i="1"/>
  <c r="D2720" i="1"/>
  <c r="E2720" i="1" s="1"/>
  <c r="C2720" i="1"/>
  <c r="B2722" i="1" l="1"/>
  <c r="F2721" i="1"/>
  <c r="D2721" i="1"/>
  <c r="E2721" i="1" s="1"/>
  <c r="C2721" i="1"/>
  <c r="B2723" i="1" l="1"/>
  <c r="F2722" i="1"/>
  <c r="D2722" i="1"/>
  <c r="E2722" i="1" s="1"/>
  <c r="C2722" i="1"/>
  <c r="B2724" i="1" l="1"/>
  <c r="F2723" i="1"/>
  <c r="D2723" i="1"/>
  <c r="E2723" i="1" s="1"/>
  <c r="C2723" i="1"/>
  <c r="B2725" i="1" l="1"/>
  <c r="F2724" i="1"/>
  <c r="D2724" i="1"/>
  <c r="E2724" i="1" s="1"/>
  <c r="C2724" i="1"/>
  <c r="B2726" i="1" l="1"/>
  <c r="F2725" i="1"/>
  <c r="D2725" i="1"/>
  <c r="E2725" i="1" s="1"/>
  <c r="C2725" i="1"/>
  <c r="B2727" i="1" l="1"/>
  <c r="F2726" i="1"/>
  <c r="D2726" i="1"/>
  <c r="E2726" i="1" s="1"/>
  <c r="C2726" i="1"/>
  <c r="B2728" i="1" l="1"/>
  <c r="F2727" i="1"/>
  <c r="D2727" i="1"/>
  <c r="E2727" i="1" s="1"/>
  <c r="C2727" i="1"/>
  <c r="B2729" i="1" l="1"/>
  <c r="F2728" i="1"/>
  <c r="D2728" i="1"/>
  <c r="E2728" i="1" s="1"/>
  <c r="C2728" i="1"/>
  <c r="B2730" i="1" l="1"/>
  <c r="F2729" i="1"/>
  <c r="D2729" i="1"/>
  <c r="E2729" i="1" s="1"/>
  <c r="C2729" i="1"/>
  <c r="B2731" i="1" l="1"/>
  <c r="F2730" i="1"/>
  <c r="D2730" i="1"/>
  <c r="E2730" i="1" s="1"/>
  <c r="C2730" i="1"/>
  <c r="B2732" i="1" l="1"/>
  <c r="F2731" i="1"/>
  <c r="D2731" i="1"/>
  <c r="E2731" i="1" s="1"/>
  <c r="C2731" i="1"/>
  <c r="B2733" i="1" l="1"/>
  <c r="F2732" i="1"/>
  <c r="D2732" i="1"/>
  <c r="E2732" i="1" s="1"/>
  <c r="C2732" i="1"/>
  <c r="B2734" i="1" l="1"/>
  <c r="F2733" i="1"/>
  <c r="D2733" i="1"/>
  <c r="E2733" i="1" s="1"/>
  <c r="C2733" i="1"/>
  <c r="B2735" i="1" l="1"/>
  <c r="F2734" i="1"/>
  <c r="D2734" i="1"/>
  <c r="E2734" i="1" s="1"/>
  <c r="C2734" i="1"/>
  <c r="B2736" i="1" l="1"/>
  <c r="F2735" i="1"/>
  <c r="D2735" i="1"/>
  <c r="E2735" i="1" s="1"/>
  <c r="C2735" i="1"/>
  <c r="B2737" i="1" l="1"/>
  <c r="F2736" i="1"/>
  <c r="D2736" i="1"/>
  <c r="E2736" i="1" s="1"/>
  <c r="C2736" i="1"/>
  <c r="B2738" i="1" l="1"/>
  <c r="F2737" i="1"/>
  <c r="D2737" i="1"/>
  <c r="E2737" i="1" s="1"/>
  <c r="C2737" i="1"/>
  <c r="B2739" i="1" l="1"/>
  <c r="F2738" i="1"/>
  <c r="D2738" i="1"/>
  <c r="E2738" i="1" s="1"/>
  <c r="C2738" i="1"/>
  <c r="B2740" i="1" l="1"/>
  <c r="F2739" i="1"/>
  <c r="D2739" i="1"/>
  <c r="E2739" i="1" s="1"/>
  <c r="C2739" i="1"/>
  <c r="B2741" i="1" l="1"/>
  <c r="F2740" i="1"/>
  <c r="D2740" i="1"/>
  <c r="E2740" i="1" s="1"/>
  <c r="C2740" i="1"/>
  <c r="B2742" i="1" l="1"/>
  <c r="F2741" i="1"/>
  <c r="D2741" i="1"/>
  <c r="E2741" i="1" s="1"/>
  <c r="C2741" i="1"/>
  <c r="B2743" i="1" l="1"/>
  <c r="F2742" i="1"/>
  <c r="D2742" i="1"/>
  <c r="E2742" i="1" s="1"/>
  <c r="C2742" i="1"/>
  <c r="B2744" i="1" l="1"/>
  <c r="F2743" i="1"/>
  <c r="D2743" i="1"/>
  <c r="E2743" i="1" s="1"/>
  <c r="C2743" i="1"/>
  <c r="B2745" i="1" l="1"/>
  <c r="F2744" i="1"/>
  <c r="D2744" i="1"/>
  <c r="E2744" i="1" s="1"/>
  <c r="C2744" i="1"/>
  <c r="B2746" i="1" l="1"/>
  <c r="F2745" i="1"/>
  <c r="D2745" i="1"/>
  <c r="E2745" i="1" s="1"/>
  <c r="C2745" i="1"/>
  <c r="B2747" i="1" l="1"/>
  <c r="F2746" i="1"/>
  <c r="D2746" i="1"/>
  <c r="E2746" i="1" s="1"/>
  <c r="C2746" i="1"/>
  <c r="B2748" i="1" l="1"/>
  <c r="F2747" i="1"/>
  <c r="D2747" i="1"/>
  <c r="E2747" i="1" s="1"/>
  <c r="C2747" i="1"/>
  <c r="B2749" i="1" l="1"/>
  <c r="F2748" i="1"/>
  <c r="D2748" i="1"/>
  <c r="E2748" i="1" s="1"/>
  <c r="C2748" i="1"/>
  <c r="B2750" i="1" l="1"/>
  <c r="F2749" i="1"/>
  <c r="D2749" i="1"/>
  <c r="E2749" i="1" s="1"/>
  <c r="C2749" i="1"/>
  <c r="B2751" i="1" l="1"/>
  <c r="F2750" i="1"/>
  <c r="D2750" i="1"/>
  <c r="E2750" i="1" s="1"/>
  <c r="C2750" i="1"/>
  <c r="B2752" i="1" l="1"/>
  <c r="F2751" i="1"/>
  <c r="D2751" i="1"/>
  <c r="E2751" i="1" s="1"/>
  <c r="C2751" i="1"/>
  <c r="B2753" i="1" l="1"/>
  <c r="F2752" i="1"/>
  <c r="D2752" i="1"/>
  <c r="E2752" i="1" s="1"/>
  <c r="C2752" i="1"/>
  <c r="B2754" i="1" l="1"/>
  <c r="F2753" i="1"/>
  <c r="D2753" i="1"/>
  <c r="E2753" i="1" s="1"/>
  <c r="C2753" i="1"/>
  <c r="B2755" i="1" l="1"/>
  <c r="F2754" i="1"/>
  <c r="D2754" i="1"/>
  <c r="E2754" i="1" s="1"/>
  <c r="C2754" i="1"/>
  <c r="B2756" i="1" l="1"/>
  <c r="F2755" i="1"/>
  <c r="D2755" i="1"/>
  <c r="E2755" i="1" s="1"/>
  <c r="C2755" i="1"/>
  <c r="B2757" i="1" l="1"/>
  <c r="F2756" i="1"/>
  <c r="D2756" i="1"/>
  <c r="E2756" i="1" s="1"/>
  <c r="C2756" i="1"/>
  <c r="B2758" i="1" l="1"/>
  <c r="F2757" i="1"/>
  <c r="D2757" i="1"/>
  <c r="E2757" i="1" s="1"/>
  <c r="C2757" i="1"/>
  <c r="B2759" i="1" l="1"/>
  <c r="F2758" i="1"/>
  <c r="D2758" i="1"/>
  <c r="E2758" i="1" s="1"/>
  <c r="C2758" i="1"/>
  <c r="B2760" i="1" l="1"/>
  <c r="F2759" i="1"/>
  <c r="D2759" i="1"/>
  <c r="E2759" i="1" s="1"/>
  <c r="C2759" i="1"/>
  <c r="B2761" i="1" l="1"/>
  <c r="F2760" i="1"/>
  <c r="D2760" i="1"/>
  <c r="E2760" i="1" s="1"/>
  <c r="C2760" i="1"/>
  <c r="B2762" i="1" l="1"/>
  <c r="F2761" i="1"/>
  <c r="D2761" i="1"/>
  <c r="E2761" i="1" s="1"/>
  <c r="C2761" i="1"/>
  <c r="B2763" i="1" l="1"/>
  <c r="F2762" i="1"/>
  <c r="D2762" i="1"/>
  <c r="E2762" i="1" s="1"/>
  <c r="C2762" i="1"/>
  <c r="B2764" i="1" l="1"/>
  <c r="F2763" i="1"/>
  <c r="D2763" i="1"/>
  <c r="E2763" i="1" s="1"/>
  <c r="C2763" i="1"/>
  <c r="B2765" i="1" l="1"/>
  <c r="F2764" i="1"/>
  <c r="D2764" i="1"/>
  <c r="E2764" i="1" s="1"/>
  <c r="C2764" i="1"/>
  <c r="B2766" i="1" l="1"/>
  <c r="F2765" i="1"/>
  <c r="D2765" i="1"/>
  <c r="E2765" i="1" s="1"/>
  <c r="C2765" i="1"/>
  <c r="B2767" i="1" l="1"/>
  <c r="F2766" i="1"/>
  <c r="D2766" i="1"/>
  <c r="E2766" i="1" s="1"/>
  <c r="C2766" i="1"/>
  <c r="B2768" i="1" l="1"/>
  <c r="F2767" i="1"/>
  <c r="D2767" i="1"/>
  <c r="E2767" i="1" s="1"/>
  <c r="C2767" i="1"/>
  <c r="B2769" i="1" l="1"/>
  <c r="F2768" i="1"/>
  <c r="D2768" i="1"/>
  <c r="E2768" i="1" s="1"/>
  <c r="C2768" i="1"/>
  <c r="B2770" i="1" l="1"/>
  <c r="F2769" i="1"/>
  <c r="D2769" i="1"/>
  <c r="E2769" i="1" s="1"/>
  <c r="C2769" i="1"/>
  <c r="B2771" i="1" l="1"/>
  <c r="F2770" i="1"/>
  <c r="D2770" i="1"/>
  <c r="E2770" i="1" s="1"/>
  <c r="C2770" i="1"/>
  <c r="B2772" i="1" l="1"/>
  <c r="F2771" i="1"/>
  <c r="D2771" i="1"/>
  <c r="E2771" i="1" s="1"/>
  <c r="C2771" i="1"/>
  <c r="B2773" i="1" l="1"/>
  <c r="F2772" i="1"/>
  <c r="D2772" i="1"/>
  <c r="E2772" i="1" s="1"/>
  <c r="C2772" i="1"/>
  <c r="B2774" i="1" l="1"/>
  <c r="F2773" i="1"/>
  <c r="D2773" i="1"/>
  <c r="E2773" i="1" s="1"/>
  <c r="C2773" i="1"/>
  <c r="B2775" i="1" l="1"/>
  <c r="F2774" i="1"/>
  <c r="D2774" i="1"/>
  <c r="E2774" i="1" s="1"/>
  <c r="C2774" i="1"/>
  <c r="B2776" i="1" l="1"/>
  <c r="F2775" i="1"/>
  <c r="D2775" i="1"/>
  <c r="E2775" i="1" s="1"/>
  <c r="C2775" i="1"/>
  <c r="B2777" i="1" l="1"/>
  <c r="F2776" i="1"/>
  <c r="D2776" i="1"/>
  <c r="E2776" i="1" s="1"/>
  <c r="C2776" i="1"/>
  <c r="B2778" i="1" l="1"/>
  <c r="F2777" i="1"/>
  <c r="D2777" i="1"/>
  <c r="E2777" i="1" s="1"/>
  <c r="C2777" i="1"/>
  <c r="B2779" i="1" l="1"/>
  <c r="F2778" i="1"/>
  <c r="D2778" i="1"/>
  <c r="E2778" i="1" s="1"/>
  <c r="C2778" i="1"/>
  <c r="B2780" i="1" l="1"/>
  <c r="F2779" i="1"/>
  <c r="D2779" i="1"/>
  <c r="E2779" i="1" s="1"/>
  <c r="C2779" i="1"/>
  <c r="B2781" i="1" l="1"/>
  <c r="F2780" i="1"/>
  <c r="D2780" i="1"/>
  <c r="E2780" i="1" s="1"/>
  <c r="C2780" i="1"/>
  <c r="B2782" i="1" l="1"/>
  <c r="F2781" i="1"/>
  <c r="D2781" i="1"/>
  <c r="E2781" i="1" s="1"/>
  <c r="C2781" i="1"/>
  <c r="B2783" i="1" l="1"/>
  <c r="F2782" i="1"/>
  <c r="D2782" i="1"/>
  <c r="E2782" i="1" s="1"/>
  <c r="C2782" i="1"/>
  <c r="B2784" i="1" l="1"/>
  <c r="F2783" i="1"/>
  <c r="D2783" i="1"/>
  <c r="E2783" i="1" s="1"/>
  <c r="C2783" i="1"/>
  <c r="B2785" i="1" l="1"/>
  <c r="F2784" i="1"/>
  <c r="D2784" i="1"/>
  <c r="E2784" i="1" s="1"/>
  <c r="C2784" i="1"/>
  <c r="B2786" i="1" l="1"/>
  <c r="F2785" i="1"/>
  <c r="D2785" i="1"/>
  <c r="E2785" i="1" s="1"/>
  <c r="C2785" i="1"/>
  <c r="B2787" i="1" l="1"/>
  <c r="F2786" i="1"/>
  <c r="D2786" i="1"/>
  <c r="E2786" i="1" s="1"/>
  <c r="C2786" i="1"/>
  <c r="B2788" i="1" l="1"/>
  <c r="F2787" i="1"/>
  <c r="D2787" i="1"/>
  <c r="E2787" i="1" s="1"/>
  <c r="C2787" i="1"/>
  <c r="B2789" i="1" l="1"/>
  <c r="F2788" i="1"/>
  <c r="D2788" i="1"/>
  <c r="E2788" i="1" s="1"/>
  <c r="C2788" i="1"/>
  <c r="B2790" i="1" l="1"/>
  <c r="F2789" i="1"/>
  <c r="D2789" i="1"/>
  <c r="E2789" i="1" s="1"/>
  <c r="C2789" i="1"/>
  <c r="B2791" i="1" l="1"/>
  <c r="F2790" i="1"/>
  <c r="D2790" i="1"/>
  <c r="E2790" i="1" s="1"/>
  <c r="C2790" i="1"/>
  <c r="B2792" i="1" l="1"/>
  <c r="F2791" i="1"/>
  <c r="D2791" i="1"/>
  <c r="E2791" i="1" s="1"/>
  <c r="C2791" i="1"/>
  <c r="B2793" i="1" l="1"/>
  <c r="F2792" i="1"/>
  <c r="D2792" i="1"/>
  <c r="E2792" i="1" s="1"/>
  <c r="C2792" i="1"/>
  <c r="B2794" i="1" l="1"/>
  <c r="F2793" i="1"/>
  <c r="D2793" i="1"/>
  <c r="E2793" i="1" s="1"/>
  <c r="C2793" i="1"/>
  <c r="B2795" i="1" l="1"/>
  <c r="F2794" i="1"/>
  <c r="D2794" i="1"/>
  <c r="E2794" i="1" s="1"/>
  <c r="C2794" i="1"/>
  <c r="B2796" i="1" l="1"/>
  <c r="F2795" i="1"/>
  <c r="D2795" i="1"/>
  <c r="E2795" i="1" s="1"/>
  <c r="C2795" i="1"/>
  <c r="B2797" i="1" l="1"/>
  <c r="F2796" i="1"/>
  <c r="D2796" i="1"/>
  <c r="E2796" i="1" s="1"/>
  <c r="C2796" i="1"/>
  <c r="B2798" i="1" l="1"/>
  <c r="F2797" i="1"/>
  <c r="D2797" i="1"/>
  <c r="E2797" i="1" s="1"/>
  <c r="C2797" i="1"/>
  <c r="B2799" i="1" l="1"/>
  <c r="F2798" i="1"/>
  <c r="D2798" i="1"/>
  <c r="E2798" i="1" s="1"/>
  <c r="C2798" i="1"/>
  <c r="B2800" i="1" l="1"/>
  <c r="F2799" i="1"/>
  <c r="D2799" i="1"/>
  <c r="E2799" i="1" s="1"/>
  <c r="C2799" i="1"/>
  <c r="B2801" i="1" l="1"/>
  <c r="F2800" i="1"/>
  <c r="D2800" i="1"/>
  <c r="E2800" i="1" s="1"/>
  <c r="C2800" i="1"/>
  <c r="B2802" i="1" l="1"/>
  <c r="F2801" i="1"/>
  <c r="D2801" i="1"/>
  <c r="E2801" i="1" s="1"/>
  <c r="C2801" i="1"/>
  <c r="B2803" i="1" l="1"/>
  <c r="F2802" i="1"/>
  <c r="D2802" i="1"/>
  <c r="E2802" i="1" s="1"/>
  <c r="C2802" i="1"/>
  <c r="B2804" i="1" l="1"/>
  <c r="F2803" i="1"/>
  <c r="D2803" i="1"/>
  <c r="E2803" i="1" s="1"/>
  <c r="C2803" i="1"/>
  <c r="B2805" i="1" l="1"/>
  <c r="F2804" i="1"/>
  <c r="D2804" i="1"/>
  <c r="E2804" i="1" s="1"/>
  <c r="C2804" i="1"/>
  <c r="B2806" i="1" l="1"/>
  <c r="F2805" i="1"/>
  <c r="D2805" i="1"/>
  <c r="E2805" i="1" s="1"/>
  <c r="C2805" i="1"/>
  <c r="B2807" i="1" l="1"/>
  <c r="F2806" i="1"/>
  <c r="D2806" i="1"/>
  <c r="E2806" i="1" s="1"/>
  <c r="C2806" i="1"/>
  <c r="B2808" i="1" l="1"/>
  <c r="F2807" i="1"/>
  <c r="D2807" i="1"/>
  <c r="E2807" i="1" s="1"/>
  <c r="C2807" i="1"/>
  <c r="B2809" i="1" l="1"/>
  <c r="F2808" i="1"/>
  <c r="D2808" i="1"/>
  <c r="E2808" i="1" s="1"/>
  <c r="C2808" i="1"/>
  <c r="B2810" i="1" l="1"/>
  <c r="F2809" i="1"/>
  <c r="D2809" i="1"/>
  <c r="E2809" i="1" s="1"/>
  <c r="C2809" i="1"/>
  <c r="B2811" i="1" l="1"/>
  <c r="F2810" i="1"/>
  <c r="D2810" i="1"/>
  <c r="E2810" i="1" s="1"/>
  <c r="C2810" i="1"/>
  <c r="B2812" i="1" l="1"/>
  <c r="F2811" i="1"/>
  <c r="D2811" i="1"/>
  <c r="E2811" i="1" s="1"/>
  <c r="C2811" i="1"/>
  <c r="B2813" i="1" l="1"/>
  <c r="F2812" i="1"/>
  <c r="D2812" i="1"/>
  <c r="E2812" i="1" s="1"/>
  <c r="C2812" i="1"/>
  <c r="B2814" i="1" l="1"/>
  <c r="F2813" i="1"/>
  <c r="D2813" i="1"/>
  <c r="E2813" i="1" s="1"/>
  <c r="C2813" i="1"/>
  <c r="B2815" i="1" l="1"/>
  <c r="F2814" i="1"/>
  <c r="D2814" i="1"/>
  <c r="E2814" i="1" s="1"/>
  <c r="C2814" i="1"/>
  <c r="B2816" i="1" l="1"/>
  <c r="F2815" i="1"/>
  <c r="D2815" i="1"/>
  <c r="E2815" i="1" s="1"/>
  <c r="C2815" i="1"/>
  <c r="B2817" i="1" l="1"/>
  <c r="F2816" i="1"/>
  <c r="D2816" i="1"/>
  <c r="E2816" i="1" s="1"/>
  <c r="C2816" i="1"/>
  <c r="B2818" i="1" l="1"/>
  <c r="F2817" i="1"/>
  <c r="D2817" i="1"/>
  <c r="E2817" i="1" s="1"/>
  <c r="C2817" i="1"/>
  <c r="B2819" i="1" l="1"/>
  <c r="F2818" i="1"/>
  <c r="D2818" i="1"/>
  <c r="E2818" i="1" s="1"/>
  <c r="C2818" i="1"/>
  <c r="B2820" i="1" l="1"/>
  <c r="F2819" i="1"/>
  <c r="D2819" i="1"/>
  <c r="E2819" i="1" s="1"/>
  <c r="C2819" i="1"/>
  <c r="B2821" i="1" l="1"/>
  <c r="F2820" i="1"/>
  <c r="D2820" i="1"/>
  <c r="E2820" i="1" s="1"/>
  <c r="C2820" i="1"/>
  <c r="B2822" i="1" l="1"/>
  <c r="F2821" i="1"/>
  <c r="D2821" i="1"/>
  <c r="E2821" i="1" s="1"/>
  <c r="C2821" i="1"/>
  <c r="B2823" i="1" l="1"/>
  <c r="F2822" i="1"/>
  <c r="D2822" i="1"/>
  <c r="E2822" i="1" s="1"/>
  <c r="C2822" i="1"/>
  <c r="B2824" i="1" l="1"/>
  <c r="F2823" i="1"/>
  <c r="D2823" i="1"/>
  <c r="E2823" i="1" s="1"/>
  <c r="C2823" i="1"/>
  <c r="B2825" i="1" l="1"/>
  <c r="F2824" i="1"/>
  <c r="D2824" i="1"/>
  <c r="E2824" i="1" s="1"/>
  <c r="C2824" i="1"/>
  <c r="B2826" i="1" l="1"/>
  <c r="F2825" i="1"/>
  <c r="D2825" i="1"/>
  <c r="E2825" i="1" s="1"/>
  <c r="C2825" i="1"/>
  <c r="B2827" i="1" l="1"/>
  <c r="F2826" i="1"/>
  <c r="D2826" i="1"/>
  <c r="E2826" i="1" s="1"/>
  <c r="C2826" i="1"/>
  <c r="B2828" i="1" l="1"/>
  <c r="F2827" i="1"/>
  <c r="D2827" i="1"/>
  <c r="E2827" i="1" s="1"/>
  <c r="C2827" i="1"/>
  <c r="B2829" i="1" l="1"/>
  <c r="F2828" i="1"/>
  <c r="D2828" i="1"/>
  <c r="E2828" i="1" s="1"/>
  <c r="C2828" i="1"/>
  <c r="B2830" i="1" l="1"/>
  <c r="F2829" i="1"/>
  <c r="D2829" i="1"/>
  <c r="E2829" i="1" s="1"/>
  <c r="C2829" i="1"/>
  <c r="B2831" i="1" l="1"/>
  <c r="F2830" i="1"/>
  <c r="D2830" i="1"/>
  <c r="E2830" i="1" s="1"/>
  <c r="C2830" i="1"/>
  <c r="B2832" i="1" l="1"/>
  <c r="F2831" i="1"/>
  <c r="D2831" i="1"/>
  <c r="E2831" i="1" s="1"/>
  <c r="C2831" i="1"/>
  <c r="B2833" i="1" l="1"/>
  <c r="F2832" i="1"/>
  <c r="D2832" i="1"/>
  <c r="E2832" i="1" s="1"/>
  <c r="C2832" i="1"/>
  <c r="B2834" i="1" l="1"/>
  <c r="F2833" i="1"/>
  <c r="D2833" i="1"/>
  <c r="E2833" i="1" s="1"/>
  <c r="C2833" i="1"/>
  <c r="B2835" i="1" l="1"/>
  <c r="F2834" i="1"/>
  <c r="D2834" i="1"/>
  <c r="E2834" i="1" s="1"/>
  <c r="C2834" i="1"/>
  <c r="B2836" i="1" l="1"/>
  <c r="F2835" i="1"/>
  <c r="D2835" i="1"/>
  <c r="E2835" i="1" s="1"/>
  <c r="C2835" i="1"/>
  <c r="B2837" i="1" l="1"/>
  <c r="F2836" i="1"/>
  <c r="D2836" i="1"/>
  <c r="E2836" i="1" s="1"/>
  <c r="C2836" i="1"/>
  <c r="B2838" i="1" l="1"/>
  <c r="F2837" i="1"/>
  <c r="D2837" i="1"/>
  <c r="E2837" i="1" s="1"/>
  <c r="C2837" i="1"/>
  <c r="B2839" i="1" l="1"/>
  <c r="F2838" i="1"/>
  <c r="D2838" i="1"/>
  <c r="E2838" i="1" s="1"/>
  <c r="C2838" i="1"/>
  <c r="B2840" i="1" l="1"/>
  <c r="F2839" i="1"/>
  <c r="D2839" i="1"/>
  <c r="E2839" i="1" s="1"/>
  <c r="C2839" i="1"/>
  <c r="B2841" i="1" l="1"/>
  <c r="F2840" i="1"/>
  <c r="D2840" i="1"/>
  <c r="E2840" i="1" s="1"/>
  <c r="C2840" i="1"/>
  <c r="B2842" i="1" l="1"/>
  <c r="F2841" i="1"/>
  <c r="D2841" i="1"/>
  <c r="E2841" i="1" s="1"/>
  <c r="C2841" i="1"/>
  <c r="B2843" i="1" l="1"/>
  <c r="F2842" i="1"/>
  <c r="D2842" i="1"/>
  <c r="E2842" i="1" s="1"/>
  <c r="C2842" i="1"/>
  <c r="B2844" i="1" l="1"/>
  <c r="F2843" i="1"/>
  <c r="D2843" i="1"/>
  <c r="E2843" i="1" s="1"/>
  <c r="C2843" i="1"/>
  <c r="B2845" i="1" l="1"/>
  <c r="F2844" i="1"/>
  <c r="D2844" i="1"/>
  <c r="E2844" i="1" s="1"/>
  <c r="C2844" i="1"/>
  <c r="B2846" i="1" l="1"/>
  <c r="F2845" i="1"/>
  <c r="D2845" i="1"/>
  <c r="E2845" i="1" s="1"/>
  <c r="C2845" i="1"/>
  <c r="B2847" i="1" l="1"/>
  <c r="F2846" i="1"/>
  <c r="D2846" i="1"/>
  <c r="E2846" i="1" s="1"/>
  <c r="C2846" i="1"/>
  <c r="B2848" i="1" l="1"/>
  <c r="F2847" i="1"/>
  <c r="D2847" i="1"/>
  <c r="E2847" i="1" s="1"/>
  <c r="C2847" i="1"/>
  <c r="B2849" i="1" l="1"/>
  <c r="F2848" i="1"/>
  <c r="D2848" i="1"/>
  <c r="E2848" i="1" s="1"/>
  <c r="C2848" i="1"/>
  <c r="B2850" i="1" l="1"/>
  <c r="F2849" i="1"/>
  <c r="D2849" i="1"/>
  <c r="E2849" i="1" s="1"/>
  <c r="C2849" i="1"/>
  <c r="B2851" i="1" l="1"/>
  <c r="F2850" i="1"/>
  <c r="D2850" i="1"/>
  <c r="E2850" i="1" s="1"/>
  <c r="C2850" i="1"/>
  <c r="B2852" i="1" l="1"/>
  <c r="F2851" i="1"/>
  <c r="D2851" i="1"/>
  <c r="E2851" i="1" s="1"/>
  <c r="C2851" i="1"/>
  <c r="B2853" i="1" l="1"/>
  <c r="F2852" i="1"/>
  <c r="D2852" i="1"/>
  <c r="E2852" i="1" s="1"/>
  <c r="C2852" i="1"/>
  <c r="B2854" i="1" l="1"/>
  <c r="F2853" i="1"/>
  <c r="D2853" i="1"/>
  <c r="E2853" i="1" s="1"/>
  <c r="C2853" i="1"/>
  <c r="B2855" i="1" l="1"/>
  <c r="F2854" i="1"/>
  <c r="D2854" i="1"/>
  <c r="E2854" i="1" s="1"/>
  <c r="C2854" i="1"/>
  <c r="B2856" i="1" l="1"/>
  <c r="F2855" i="1"/>
  <c r="D2855" i="1"/>
  <c r="E2855" i="1" s="1"/>
  <c r="C2855" i="1"/>
  <c r="B2857" i="1" l="1"/>
  <c r="F2856" i="1"/>
  <c r="D2856" i="1"/>
  <c r="E2856" i="1" s="1"/>
  <c r="C2856" i="1"/>
  <c r="B2858" i="1" l="1"/>
  <c r="F2857" i="1"/>
  <c r="D2857" i="1"/>
  <c r="E2857" i="1" s="1"/>
  <c r="C2857" i="1"/>
  <c r="B2859" i="1" l="1"/>
  <c r="F2858" i="1"/>
  <c r="D2858" i="1"/>
  <c r="E2858" i="1" s="1"/>
  <c r="C2858" i="1"/>
  <c r="B2860" i="1" l="1"/>
  <c r="F2859" i="1"/>
  <c r="D2859" i="1"/>
  <c r="E2859" i="1" s="1"/>
  <c r="C2859" i="1"/>
  <c r="B2861" i="1" l="1"/>
  <c r="F2860" i="1"/>
  <c r="D2860" i="1"/>
  <c r="E2860" i="1" s="1"/>
  <c r="C2860" i="1"/>
  <c r="B2862" i="1" l="1"/>
  <c r="F2861" i="1"/>
  <c r="D2861" i="1"/>
  <c r="E2861" i="1" s="1"/>
  <c r="C2861" i="1"/>
  <c r="B2863" i="1" l="1"/>
  <c r="F2862" i="1"/>
  <c r="D2862" i="1"/>
  <c r="E2862" i="1" s="1"/>
  <c r="C2862" i="1"/>
  <c r="B2864" i="1" l="1"/>
  <c r="F2863" i="1"/>
  <c r="D2863" i="1"/>
  <c r="E2863" i="1" s="1"/>
  <c r="C2863" i="1"/>
  <c r="B2865" i="1" l="1"/>
  <c r="F2864" i="1"/>
  <c r="D2864" i="1"/>
  <c r="E2864" i="1" s="1"/>
  <c r="C2864" i="1"/>
  <c r="B2866" i="1" l="1"/>
  <c r="F2865" i="1"/>
  <c r="D2865" i="1"/>
  <c r="E2865" i="1" s="1"/>
  <c r="C2865" i="1"/>
  <c r="B2867" i="1" l="1"/>
  <c r="F2866" i="1"/>
  <c r="D2866" i="1"/>
  <c r="E2866" i="1" s="1"/>
  <c r="C2866" i="1"/>
  <c r="B2868" i="1" l="1"/>
  <c r="F2867" i="1"/>
  <c r="D2867" i="1"/>
  <c r="E2867" i="1" s="1"/>
  <c r="C2867" i="1"/>
  <c r="B2869" i="1" l="1"/>
  <c r="F2868" i="1"/>
  <c r="D2868" i="1"/>
  <c r="E2868" i="1" s="1"/>
  <c r="C2868" i="1"/>
  <c r="B2870" i="1" l="1"/>
  <c r="F2869" i="1"/>
  <c r="D2869" i="1"/>
  <c r="E2869" i="1" s="1"/>
  <c r="C2869" i="1"/>
  <c r="B2871" i="1" l="1"/>
  <c r="F2870" i="1"/>
  <c r="D2870" i="1"/>
  <c r="E2870" i="1" s="1"/>
  <c r="C2870" i="1"/>
  <c r="B2872" i="1" l="1"/>
  <c r="F2871" i="1"/>
  <c r="D2871" i="1"/>
  <c r="E2871" i="1" s="1"/>
  <c r="C2871" i="1"/>
  <c r="B2873" i="1" l="1"/>
  <c r="F2872" i="1"/>
  <c r="D2872" i="1"/>
  <c r="E2872" i="1" s="1"/>
  <c r="C2872" i="1"/>
  <c r="B2874" i="1" l="1"/>
  <c r="F2873" i="1"/>
  <c r="D2873" i="1"/>
  <c r="E2873" i="1" s="1"/>
  <c r="C2873" i="1"/>
  <c r="B2875" i="1" l="1"/>
  <c r="F2874" i="1"/>
  <c r="D2874" i="1"/>
  <c r="E2874" i="1" s="1"/>
  <c r="C2874" i="1"/>
  <c r="B2876" i="1" l="1"/>
  <c r="F2875" i="1"/>
  <c r="D2875" i="1"/>
  <c r="E2875" i="1" s="1"/>
  <c r="C2875" i="1"/>
  <c r="B2877" i="1" l="1"/>
  <c r="F2876" i="1"/>
  <c r="D2876" i="1"/>
  <c r="E2876" i="1" s="1"/>
  <c r="C2876" i="1"/>
  <c r="B2878" i="1" l="1"/>
  <c r="F2877" i="1"/>
  <c r="D2877" i="1"/>
  <c r="E2877" i="1" s="1"/>
  <c r="C2877" i="1"/>
  <c r="B2879" i="1" l="1"/>
  <c r="F2878" i="1"/>
  <c r="D2878" i="1"/>
  <c r="E2878" i="1" s="1"/>
  <c r="C2878" i="1"/>
  <c r="B2880" i="1" l="1"/>
  <c r="F2879" i="1"/>
  <c r="D2879" i="1"/>
  <c r="E2879" i="1" s="1"/>
  <c r="C2879" i="1"/>
  <c r="B2881" i="1" l="1"/>
  <c r="F2880" i="1"/>
  <c r="D2880" i="1"/>
  <c r="E2880" i="1" s="1"/>
  <c r="C2880" i="1"/>
  <c r="B2882" i="1" l="1"/>
  <c r="F2881" i="1"/>
  <c r="D2881" i="1"/>
  <c r="E2881" i="1" s="1"/>
  <c r="C2881" i="1"/>
  <c r="B2883" i="1" l="1"/>
  <c r="F2882" i="1"/>
  <c r="D2882" i="1"/>
  <c r="E2882" i="1" s="1"/>
  <c r="C2882" i="1"/>
  <c r="B2884" i="1" l="1"/>
  <c r="F2883" i="1"/>
  <c r="D2883" i="1"/>
  <c r="E2883" i="1" s="1"/>
  <c r="C2883" i="1"/>
  <c r="B2885" i="1" l="1"/>
  <c r="F2884" i="1"/>
  <c r="D2884" i="1"/>
  <c r="E2884" i="1" s="1"/>
  <c r="C2884" i="1"/>
  <c r="B2886" i="1" l="1"/>
  <c r="F2885" i="1"/>
  <c r="D2885" i="1"/>
  <c r="E2885" i="1" s="1"/>
  <c r="C2885" i="1"/>
  <c r="B2887" i="1" l="1"/>
  <c r="F2886" i="1"/>
  <c r="D2886" i="1"/>
  <c r="E2886" i="1" s="1"/>
  <c r="C2886" i="1"/>
  <c r="B2888" i="1" l="1"/>
  <c r="F2887" i="1"/>
  <c r="D2887" i="1"/>
  <c r="E2887" i="1" s="1"/>
  <c r="C2887" i="1"/>
  <c r="B2889" i="1" l="1"/>
  <c r="F2888" i="1"/>
  <c r="D2888" i="1"/>
  <c r="E2888" i="1" s="1"/>
  <c r="C2888" i="1"/>
  <c r="B2890" i="1" l="1"/>
  <c r="F2889" i="1"/>
  <c r="D2889" i="1"/>
  <c r="E2889" i="1" s="1"/>
  <c r="C2889" i="1"/>
  <c r="B2891" i="1" l="1"/>
  <c r="F2890" i="1"/>
  <c r="D2890" i="1"/>
  <c r="E2890" i="1" s="1"/>
  <c r="C2890" i="1"/>
  <c r="B2892" i="1" l="1"/>
  <c r="F2891" i="1"/>
  <c r="D2891" i="1"/>
  <c r="E2891" i="1" s="1"/>
  <c r="C2891" i="1"/>
  <c r="B2893" i="1" l="1"/>
  <c r="F2892" i="1"/>
  <c r="D2892" i="1"/>
  <c r="E2892" i="1" s="1"/>
  <c r="C2892" i="1"/>
  <c r="B2894" i="1" l="1"/>
  <c r="F2893" i="1"/>
  <c r="D2893" i="1"/>
  <c r="E2893" i="1" s="1"/>
  <c r="C2893" i="1"/>
  <c r="B2895" i="1" l="1"/>
  <c r="F2894" i="1"/>
  <c r="D2894" i="1"/>
  <c r="E2894" i="1" s="1"/>
  <c r="C2894" i="1"/>
  <c r="B2896" i="1" l="1"/>
  <c r="F2895" i="1"/>
  <c r="D2895" i="1"/>
  <c r="E2895" i="1" s="1"/>
  <c r="C2895" i="1"/>
  <c r="B2897" i="1" l="1"/>
  <c r="F2896" i="1"/>
  <c r="D2896" i="1"/>
  <c r="E2896" i="1" s="1"/>
  <c r="C2896" i="1"/>
  <c r="B2898" i="1" l="1"/>
  <c r="F2897" i="1"/>
  <c r="D2897" i="1"/>
  <c r="E2897" i="1" s="1"/>
  <c r="C2897" i="1"/>
  <c r="B2899" i="1" l="1"/>
  <c r="F2898" i="1"/>
  <c r="D2898" i="1"/>
  <c r="E2898" i="1" s="1"/>
  <c r="C2898" i="1"/>
  <c r="B2900" i="1" l="1"/>
  <c r="F2899" i="1"/>
  <c r="D2899" i="1"/>
  <c r="E2899" i="1" s="1"/>
  <c r="C2899" i="1"/>
  <c r="B2901" i="1" l="1"/>
  <c r="F2900" i="1"/>
  <c r="D2900" i="1"/>
  <c r="E2900" i="1" s="1"/>
  <c r="C2900" i="1"/>
  <c r="B2902" i="1" l="1"/>
  <c r="F2901" i="1"/>
  <c r="D2901" i="1"/>
  <c r="E2901" i="1" s="1"/>
  <c r="C2901" i="1"/>
  <c r="B2903" i="1" l="1"/>
  <c r="F2902" i="1"/>
  <c r="D2902" i="1"/>
  <c r="E2902" i="1" s="1"/>
  <c r="C2902" i="1"/>
  <c r="B2904" i="1" l="1"/>
  <c r="F2903" i="1"/>
  <c r="D2903" i="1"/>
  <c r="E2903" i="1" s="1"/>
  <c r="C2903" i="1"/>
  <c r="B2905" i="1" l="1"/>
  <c r="F2904" i="1"/>
  <c r="D2904" i="1"/>
  <c r="E2904" i="1" s="1"/>
  <c r="C2904" i="1"/>
  <c r="B2906" i="1" l="1"/>
  <c r="F2905" i="1"/>
  <c r="D2905" i="1"/>
  <c r="E2905" i="1" s="1"/>
  <c r="C2905" i="1"/>
  <c r="B2907" i="1" l="1"/>
  <c r="F2906" i="1"/>
  <c r="D2906" i="1"/>
  <c r="E2906" i="1" s="1"/>
  <c r="C2906" i="1"/>
  <c r="B2908" i="1" l="1"/>
  <c r="F2907" i="1"/>
  <c r="D2907" i="1"/>
  <c r="E2907" i="1" s="1"/>
  <c r="C2907" i="1"/>
  <c r="B2909" i="1" l="1"/>
  <c r="F2908" i="1"/>
  <c r="D2908" i="1"/>
  <c r="E2908" i="1" s="1"/>
  <c r="C2908" i="1"/>
  <c r="B2910" i="1" l="1"/>
  <c r="F2909" i="1"/>
  <c r="D2909" i="1"/>
  <c r="E2909" i="1" s="1"/>
  <c r="C2909" i="1"/>
  <c r="B2911" i="1" l="1"/>
  <c r="F2910" i="1"/>
  <c r="D2910" i="1"/>
  <c r="E2910" i="1" s="1"/>
  <c r="C2910" i="1"/>
  <c r="B2912" i="1" l="1"/>
  <c r="F2911" i="1"/>
  <c r="D2911" i="1"/>
  <c r="E2911" i="1" s="1"/>
  <c r="C2911" i="1"/>
  <c r="B2913" i="1" l="1"/>
  <c r="F2912" i="1"/>
  <c r="D2912" i="1"/>
  <c r="E2912" i="1" s="1"/>
  <c r="C2912" i="1"/>
  <c r="B2914" i="1" l="1"/>
  <c r="F2913" i="1"/>
  <c r="D2913" i="1"/>
  <c r="E2913" i="1" s="1"/>
  <c r="C2913" i="1"/>
  <c r="B2915" i="1" l="1"/>
  <c r="F2914" i="1"/>
  <c r="D2914" i="1"/>
  <c r="E2914" i="1" s="1"/>
  <c r="C2914" i="1"/>
  <c r="B2916" i="1" l="1"/>
  <c r="F2915" i="1"/>
  <c r="D2915" i="1"/>
  <c r="E2915" i="1" s="1"/>
  <c r="C2915" i="1"/>
  <c r="B2917" i="1" l="1"/>
  <c r="F2916" i="1"/>
  <c r="D2916" i="1"/>
  <c r="E2916" i="1" s="1"/>
  <c r="C2916" i="1"/>
  <c r="B2918" i="1" l="1"/>
  <c r="F2917" i="1"/>
  <c r="D2917" i="1"/>
  <c r="E2917" i="1" s="1"/>
  <c r="C2917" i="1"/>
  <c r="B2919" i="1" l="1"/>
  <c r="F2918" i="1"/>
  <c r="D2918" i="1"/>
  <c r="E2918" i="1" s="1"/>
  <c r="C2918" i="1"/>
  <c r="B2920" i="1" l="1"/>
  <c r="F2919" i="1"/>
  <c r="D2919" i="1"/>
  <c r="E2919" i="1" s="1"/>
  <c r="C2919" i="1"/>
  <c r="B2921" i="1" l="1"/>
  <c r="F2920" i="1"/>
  <c r="D2920" i="1"/>
  <c r="E2920" i="1" s="1"/>
  <c r="C2920" i="1"/>
  <c r="B2922" i="1" l="1"/>
  <c r="F2921" i="1"/>
  <c r="D2921" i="1"/>
  <c r="E2921" i="1" s="1"/>
  <c r="C2921" i="1"/>
  <c r="B2923" i="1" l="1"/>
  <c r="F2922" i="1"/>
  <c r="D2922" i="1"/>
  <c r="E2922" i="1" s="1"/>
  <c r="C2922" i="1"/>
  <c r="B2924" i="1" l="1"/>
  <c r="F2923" i="1"/>
  <c r="D2923" i="1"/>
  <c r="E2923" i="1" s="1"/>
  <c r="C2923" i="1"/>
  <c r="B2925" i="1" l="1"/>
  <c r="F2924" i="1"/>
  <c r="D2924" i="1"/>
  <c r="E2924" i="1" s="1"/>
  <c r="C2924" i="1"/>
  <c r="B2926" i="1" l="1"/>
  <c r="F2925" i="1"/>
  <c r="D2925" i="1"/>
  <c r="E2925" i="1" s="1"/>
  <c r="C2925" i="1"/>
  <c r="B2927" i="1" l="1"/>
  <c r="F2926" i="1"/>
  <c r="D2926" i="1"/>
  <c r="E2926" i="1" s="1"/>
  <c r="C2926" i="1"/>
  <c r="B2928" i="1" l="1"/>
  <c r="F2927" i="1"/>
  <c r="D2927" i="1"/>
  <c r="E2927" i="1" s="1"/>
  <c r="C2927" i="1"/>
  <c r="B2929" i="1" l="1"/>
  <c r="F2928" i="1"/>
  <c r="D2928" i="1"/>
  <c r="E2928" i="1" s="1"/>
  <c r="C2928" i="1"/>
  <c r="B2930" i="1" l="1"/>
  <c r="F2929" i="1"/>
  <c r="D2929" i="1"/>
  <c r="E2929" i="1" s="1"/>
  <c r="C2929" i="1"/>
  <c r="B2931" i="1" l="1"/>
  <c r="F2930" i="1"/>
  <c r="D2930" i="1"/>
  <c r="E2930" i="1" s="1"/>
  <c r="C2930" i="1"/>
  <c r="B2932" i="1" l="1"/>
  <c r="F2931" i="1"/>
  <c r="D2931" i="1"/>
  <c r="E2931" i="1" s="1"/>
  <c r="C2931" i="1"/>
  <c r="B2933" i="1" l="1"/>
  <c r="F2932" i="1"/>
  <c r="D2932" i="1"/>
  <c r="E2932" i="1" s="1"/>
  <c r="C2932" i="1"/>
  <c r="B2934" i="1" l="1"/>
  <c r="F2933" i="1"/>
  <c r="D2933" i="1"/>
  <c r="E2933" i="1" s="1"/>
  <c r="C2933" i="1"/>
  <c r="B2935" i="1" l="1"/>
  <c r="F2934" i="1"/>
  <c r="D2934" i="1"/>
  <c r="E2934" i="1" s="1"/>
  <c r="C2934" i="1"/>
  <c r="B2936" i="1" l="1"/>
  <c r="F2935" i="1"/>
  <c r="D2935" i="1"/>
  <c r="E2935" i="1" s="1"/>
  <c r="C2935" i="1"/>
  <c r="B2937" i="1" l="1"/>
  <c r="F2936" i="1"/>
  <c r="D2936" i="1"/>
  <c r="E2936" i="1" s="1"/>
  <c r="C2936" i="1"/>
  <c r="B2938" i="1" l="1"/>
  <c r="F2937" i="1"/>
  <c r="D2937" i="1"/>
  <c r="E2937" i="1" s="1"/>
  <c r="C2937" i="1"/>
  <c r="B2939" i="1" l="1"/>
  <c r="F2938" i="1"/>
  <c r="D2938" i="1"/>
  <c r="E2938" i="1" s="1"/>
  <c r="C2938" i="1"/>
  <c r="B2940" i="1" l="1"/>
  <c r="F2939" i="1"/>
  <c r="D2939" i="1"/>
  <c r="E2939" i="1" s="1"/>
  <c r="C2939" i="1"/>
  <c r="B2941" i="1" l="1"/>
  <c r="F2940" i="1"/>
  <c r="D2940" i="1"/>
  <c r="E2940" i="1" s="1"/>
  <c r="C2940" i="1"/>
  <c r="B2942" i="1" l="1"/>
  <c r="F2941" i="1"/>
  <c r="D2941" i="1"/>
  <c r="E2941" i="1" s="1"/>
  <c r="C2941" i="1"/>
  <c r="B2943" i="1" l="1"/>
  <c r="F2942" i="1"/>
  <c r="D2942" i="1"/>
  <c r="E2942" i="1" s="1"/>
  <c r="C2942" i="1"/>
  <c r="B2944" i="1" l="1"/>
  <c r="F2943" i="1"/>
  <c r="D2943" i="1"/>
  <c r="E2943" i="1" s="1"/>
  <c r="C2943" i="1"/>
  <c r="B2945" i="1" l="1"/>
  <c r="F2944" i="1"/>
  <c r="D2944" i="1"/>
  <c r="E2944" i="1" s="1"/>
  <c r="C2944" i="1"/>
  <c r="B2946" i="1" l="1"/>
  <c r="F2945" i="1"/>
  <c r="D2945" i="1"/>
  <c r="E2945" i="1" s="1"/>
  <c r="C2945" i="1"/>
  <c r="B2947" i="1" l="1"/>
  <c r="F2946" i="1"/>
  <c r="D2946" i="1"/>
  <c r="E2946" i="1" s="1"/>
  <c r="C2946" i="1"/>
  <c r="B2948" i="1" l="1"/>
  <c r="F2947" i="1"/>
  <c r="D2947" i="1"/>
  <c r="E2947" i="1" s="1"/>
  <c r="C2947" i="1"/>
  <c r="B2949" i="1" l="1"/>
  <c r="F2948" i="1"/>
  <c r="D2948" i="1"/>
  <c r="E2948" i="1" s="1"/>
  <c r="C2948" i="1"/>
  <c r="B2950" i="1" l="1"/>
  <c r="F2949" i="1"/>
  <c r="D2949" i="1"/>
  <c r="E2949" i="1" s="1"/>
  <c r="C2949" i="1"/>
  <c r="B2951" i="1" l="1"/>
  <c r="F2950" i="1"/>
  <c r="D2950" i="1"/>
  <c r="E2950" i="1" s="1"/>
  <c r="C2950" i="1"/>
  <c r="B2952" i="1" l="1"/>
  <c r="F2951" i="1"/>
  <c r="D2951" i="1"/>
  <c r="E2951" i="1" s="1"/>
  <c r="C2951" i="1"/>
  <c r="B2953" i="1" l="1"/>
  <c r="F2952" i="1"/>
  <c r="D2952" i="1"/>
  <c r="E2952" i="1" s="1"/>
  <c r="C2952" i="1"/>
  <c r="B2954" i="1" l="1"/>
  <c r="F2953" i="1"/>
  <c r="D2953" i="1"/>
  <c r="E2953" i="1" s="1"/>
  <c r="C2953" i="1"/>
  <c r="B2955" i="1" l="1"/>
  <c r="F2954" i="1"/>
  <c r="D2954" i="1"/>
  <c r="E2954" i="1" s="1"/>
  <c r="C2954" i="1"/>
  <c r="B2956" i="1" l="1"/>
  <c r="F2955" i="1"/>
  <c r="D2955" i="1"/>
  <c r="E2955" i="1" s="1"/>
  <c r="C2955" i="1"/>
  <c r="B2957" i="1" l="1"/>
  <c r="F2956" i="1"/>
  <c r="D2956" i="1"/>
  <c r="E2956" i="1" s="1"/>
  <c r="C2956" i="1"/>
  <c r="B2958" i="1" l="1"/>
  <c r="F2957" i="1"/>
  <c r="D2957" i="1"/>
  <c r="E2957" i="1" s="1"/>
  <c r="C2957" i="1"/>
  <c r="B2959" i="1" l="1"/>
  <c r="F2958" i="1"/>
  <c r="D2958" i="1"/>
  <c r="E2958" i="1" s="1"/>
  <c r="C2958" i="1"/>
  <c r="B2960" i="1" l="1"/>
  <c r="F2959" i="1"/>
  <c r="D2959" i="1"/>
  <c r="E2959" i="1" s="1"/>
  <c r="C2959" i="1"/>
  <c r="B2961" i="1" l="1"/>
  <c r="F2960" i="1"/>
  <c r="D2960" i="1"/>
  <c r="E2960" i="1" s="1"/>
  <c r="C2960" i="1"/>
  <c r="B2962" i="1" l="1"/>
  <c r="F2961" i="1"/>
  <c r="D2961" i="1"/>
  <c r="E2961" i="1" s="1"/>
  <c r="C2961" i="1"/>
  <c r="B2963" i="1" l="1"/>
  <c r="F2962" i="1"/>
  <c r="D2962" i="1"/>
  <c r="E2962" i="1" s="1"/>
  <c r="C2962" i="1"/>
  <c r="B2964" i="1" l="1"/>
  <c r="F2963" i="1"/>
  <c r="D2963" i="1"/>
  <c r="E2963" i="1" s="1"/>
  <c r="C2963" i="1"/>
  <c r="B2965" i="1" l="1"/>
  <c r="F2964" i="1"/>
  <c r="D2964" i="1"/>
  <c r="E2964" i="1" s="1"/>
  <c r="C2964" i="1"/>
  <c r="B2966" i="1" l="1"/>
  <c r="F2965" i="1"/>
  <c r="D2965" i="1"/>
  <c r="E2965" i="1" s="1"/>
  <c r="C2965" i="1"/>
  <c r="B2967" i="1" l="1"/>
  <c r="F2966" i="1"/>
  <c r="D2966" i="1"/>
  <c r="E2966" i="1" s="1"/>
  <c r="C2966" i="1"/>
  <c r="B2968" i="1" l="1"/>
  <c r="F2967" i="1"/>
  <c r="D2967" i="1"/>
  <c r="E2967" i="1" s="1"/>
  <c r="C2967" i="1"/>
  <c r="B2969" i="1" l="1"/>
  <c r="F2968" i="1"/>
  <c r="D2968" i="1"/>
  <c r="E2968" i="1" s="1"/>
  <c r="C2968" i="1"/>
  <c r="B2970" i="1" l="1"/>
  <c r="F2969" i="1"/>
  <c r="D2969" i="1"/>
  <c r="E2969" i="1" s="1"/>
  <c r="C2969" i="1"/>
  <c r="B2971" i="1" l="1"/>
  <c r="F2970" i="1"/>
  <c r="D2970" i="1"/>
  <c r="E2970" i="1" s="1"/>
  <c r="C2970" i="1"/>
  <c r="B2972" i="1" l="1"/>
  <c r="F2971" i="1"/>
  <c r="D2971" i="1"/>
  <c r="E2971" i="1" s="1"/>
  <c r="C2971" i="1"/>
  <c r="B2973" i="1" l="1"/>
  <c r="F2972" i="1"/>
  <c r="D2972" i="1"/>
  <c r="E2972" i="1" s="1"/>
  <c r="C2972" i="1"/>
  <c r="B2974" i="1" l="1"/>
  <c r="F2973" i="1"/>
  <c r="D2973" i="1"/>
  <c r="E2973" i="1" s="1"/>
  <c r="C2973" i="1"/>
  <c r="B2975" i="1" l="1"/>
  <c r="F2974" i="1"/>
  <c r="D2974" i="1"/>
  <c r="E2974" i="1" s="1"/>
  <c r="C2974" i="1"/>
  <c r="B2976" i="1" l="1"/>
  <c r="F2975" i="1"/>
  <c r="D2975" i="1"/>
  <c r="E2975" i="1" s="1"/>
  <c r="C2975" i="1"/>
  <c r="B2977" i="1" l="1"/>
  <c r="F2976" i="1"/>
  <c r="D2976" i="1"/>
  <c r="E2976" i="1" s="1"/>
  <c r="C2976" i="1"/>
  <c r="B2978" i="1" l="1"/>
  <c r="F2977" i="1"/>
  <c r="D2977" i="1"/>
  <c r="E2977" i="1" s="1"/>
  <c r="C2977" i="1"/>
  <c r="B2979" i="1" l="1"/>
  <c r="F2978" i="1"/>
  <c r="D2978" i="1"/>
  <c r="E2978" i="1" s="1"/>
  <c r="C2978" i="1"/>
  <c r="B2980" i="1" l="1"/>
  <c r="F2979" i="1"/>
  <c r="D2979" i="1"/>
  <c r="E2979" i="1" s="1"/>
  <c r="C2979" i="1"/>
  <c r="B2981" i="1" l="1"/>
  <c r="F2980" i="1"/>
  <c r="D2980" i="1"/>
  <c r="E2980" i="1" s="1"/>
  <c r="C2980" i="1"/>
  <c r="B2982" i="1" l="1"/>
  <c r="F2981" i="1"/>
  <c r="D2981" i="1"/>
  <c r="E2981" i="1" s="1"/>
  <c r="C2981" i="1"/>
  <c r="B2983" i="1" l="1"/>
  <c r="F2982" i="1"/>
  <c r="D2982" i="1"/>
  <c r="E2982" i="1" s="1"/>
  <c r="C2982" i="1"/>
  <c r="B2984" i="1" l="1"/>
  <c r="F2983" i="1"/>
  <c r="D2983" i="1"/>
  <c r="E2983" i="1" s="1"/>
  <c r="C2983" i="1"/>
  <c r="B2985" i="1" l="1"/>
  <c r="F2984" i="1"/>
  <c r="D2984" i="1"/>
  <c r="E2984" i="1" s="1"/>
  <c r="C2984" i="1"/>
  <c r="B2986" i="1" l="1"/>
  <c r="F2985" i="1"/>
  <c r="D2985" i="1"/>
  <c r="E2985" i="1" s="1"/>
  <c r="C2985" i="1"/>
  <c r="B2987" i="1" l="1"/>
  <c r="F2986" i="1"/>
  <c r="D2986" i="1"/>
  <c r="E2986" i="1" s="1"/>
  <c r="C2986" i="1"/>
  <c r="B2988" i="1" l="1"/>
  <c r="F2987" i="1"/>
  <c r="D2987" i="1"/>
  <c r="E2987" i="1" s="1"/>
  <c r="C2987" i="1"/>
  <c r="B2989" i="1" l="1"/>
  <c r="F2988" i="1"/>
  <c r="D2988" i="1"/>
  <c r="E2988" i="1" s="1"/>
  <c r="C2988" i="1"/>
  <c r="B2990" i="1" l="1"/>
  <c r="F2989" i="1"/>
  <c r="D2989" i="1"/>
  <c r="E2989" i="1" s="1"/>
  <c r="C2989" i="1"/>
  <c r="B2991" i="1" l="1"/>
  <c r="F2990" i="1"/>
  <c r="D2990" i="1"/>
  <c r="E2990" i="1" s="1"/>
  <c r="C2990" i="1"/>
  <c r="B2992" i="1" l="1"/>
  <c r="F2991" i="1"/>
  <c r="D2991" i="1"/>
  <c r="E2991" i="1" s="1"/>
  <c r="C2991" i="1"/>
  <c r="B2993" i="1" l="1"/>
  <c r="F2992" i="1"/>
  <c r="D2992" i="1"/>
  <c r="E2992" i="1" s="1"/>
  <c r="C2992" i="1"/>
  <c r="B2994" i="1" l="1"/>
  <c r="F2993" i="1"/>
  <c r="D2993" i="1"/>
  <c r="E2993" i="1" s="1"/>
  <c r="C2993" i="1"/>
  <c r="B2995" i="1" l="1"/>
  <c r="F2994" i="1"/>
  <c r="D2994" i="1"/>
  <c r="E2994" i="1" s="1"/>
  <c r="C2994" i="1"/>
  <c r="B2996" i="1" l="1"/>
  <c r="F2995" i="1"/>
  <c r="D2995" i="1"/>
  <c r="E2995" i="1" s="1"/>
  <c r="C2995" i="1"/>
  <c r="B2997" i="1" l="1"/>
  <c r="F2996" i="1"/>
  <c r="D2996" i="1"/>
  <c r="E2996" i="1" s="1"/>
  <c r="C2996" i="1"/>
  <c r="B2998" i="1" l="1"/>
  <c r="F2997" i="1"/>
  <c r="D2997" i="1"/>
  <c r="E2997" i="1" s="1"/>
  <c r="C2997" i="1"/>
  <c r="B2999" i="1" l="1"/>
  <c r="F2998" i="1"/>
  <c r="D2998" i="1"/>
  <c r="E2998" i="1" s="1"/>
  <c r="C2998" i="1"/>
  <c r="B3000" i="1" l="1"/>
  <c r="F2999" i="1"/>
  <c r="D2999" i="1"/>
  <c r="E2999" i="1" s="1"/>
  <c r="C2999" i="1"/>
  <c r="B3001" i="1" l="1"/>
  <c r="F3000" i="1"/>
  <c r="D3000" i="1"/>
  <c r="E3000" i="1" s="1"/>
  <c r="C3000" i="1"/>
  <c r="B3002" i="1" l="1"/>
  <c r="F3001" i="1"/>
  <c r="D3001" i="1"/>
  <c r="E3001" i="1" s="1"/>
  <c r="C3001" i="1"/>
  <c r="B3003" i="1" l="1"/>
  <c r="F3002" i="1"/>
  <c r="D3002" i="1"/>
  <c r="E3002" i="1" s="1"/>
  <c r="C3002" i="1"/>
  <c r="B3004" i="1" l="1"/>
  <c r="F3003" i="1"/>
  <c r="D3003" i="1"/>
  <c r="E3003" i="1" s="1"/>
  <c r="C3003" i="1"/>
  <c r="B3005" i="1" l="1"/>
  <c r="F3004" i="1"/>
  <c r="D3004" i="1"/>
  <c r="E3004" i="1" s="1"/>
  <c r="C3004" i="1"/>
  <c r="B3006" i="1" l="1"/>
  <c r="F3005" i="1"/>
  <c r="D3005" i="1"/>
  <c r="E3005" i="1" s="1"/>
  <c r="C3005" i="1"/>
  <c r="B3007" i="1" l="1"/>
  <c r="F3006" i="1"/>
  <c r="D3006" i="1"/>
  <c r="E3006" i="1" s="1"/>
  <c r="C3006" i="1"/>
  <c r="B3008" i="1" l="1"/>
  <c r="F3007" i="1"/>
  <c r="D3007" i="1"/>
  <c r="E3007" i="1" s="1"/>
  <c r="C3007" i="1"/>
  <c r="B3009" i="1" l="1"/>
  <c r="F3008" i="1"/>
  <c r="D3008" i="1"/>
  <c r="E3008" i="1" s="1"/>
  <c r="C3008" i="1"/>
  <c r="B3010" i="1" l="1"/>
  <c r="F3009" i="1"/>
  <c r="D3009" i="1"/>
  <c r="E3009" i="1" s="1"/>
  <c r="C3009" i="1"/>
  <c r="B3011" i="1" l="1"/>
  <c r="F3010" i="1"/>
  <c r="D3010" i="1"/>
  <c r="E3010" i="1" s="1"/>
  <c r="C3010" i="1"/>
  <c r="B3012" i="1" l="1"/>
  <c r="F3011" i="1"/>
  <c r="D3011" i="1"/>
  <c r="E3011" i="1" s="1"/>
  <c r="C3011" i="1"/>
  <c r="B3013" i="1" l="1"/>
  <c r="F3012" i="1"/>
  <c r="D3012" i="1"/>
  <c r="E3012" i="1" s="1"/>
  <c r="C3012" i="1"/>
  <c r="B3014" i="1" l="1"/>
  <c r="F3013" i="1"/>
  <c r="D3013" i="1"/>
  <c r="E3013" i="1" s="1"/>
  <c r="C3013" i="1"/>
  <c r="B3015" i="1" l="1"/>
  <c r="F3014" i="1"/>
  <c r="D3014" i="1"/>
  <c r="E3014" i="1" s="1"/>
  <c r="C3014" i="1"/>
  <c r="B3016" i="1" l="1"/>
  <c r="F3015" i="1"/>
  <c r="D3015" i="1"/>
  <c r="E3015" i="1" s="1"/>
  <c r="C3015" i="1"/>
  <c r="B3017" i="1" l="1"/>
  <c r="F3016" i="1"/>
  <c r="D3016" i="1"/>
  <c r="E3016" i="1" s="1"/>
  <c r="C3016" i="1"/>
  <c r="B3018" i="1" l="1"/>
  <c r="F3017" i="1"/>
  <c r="D3017" i="1"/>
  <c r="E3017" i="1" s="1"/>
  <c r="C3017" i="1"/>
  <c r="B3019" i="1" l="1"/>
  <c r="F3018" i="1"/>
  <c r="D3018" i="1"/>
  <c r="E3018" i="1" s="1"/>
  <c r="C3018" i="1"/>
  <c r="B3020" i="1" l="1"/>
  <c r="F3019" i="1"/>
  <c r="D3019" i="1"/>
  <c r="E3019" i="1" s="1"/>
  <c r="C3019" i="1"/>
  <c r="B3021" i="1" l="1"/>
  <c r="F3020" i="1"/>
  <c r="D3020" i="1"/>
  <c r="E3020" i="1" s="1"/>
  <c r="C3020" i="1"/>
  <c r="B3022" i="1" l="1"/>
  <c r="F3021" i="1"/>
  <c r="D3021" i="1"/>
  <c r="E3021" i="1" s="1"/>
  <c r="C3021" i="1"/>
  <c r="B3023" i="1" l="1"/>
  <c r="F3022" i="1"/>
  <c r="D3022" i="1"/>
  <c r="E3022" i="1" s="1"/>
  <c r="C3022" i="1"/>
  <c r="B3024" i="1" l="1"/>
  <c r="F3023" i="1"/>
  <c r="D3023" i="1"/>
  <c r="E3023" i="1" s="1"/>
  <c r="C3023" i="1"/>
  <c r="B3025" i="1" l="1"/>
  <c r="F3024" i="1"/>
  <c r="D3024" i="1"/>
  <c r="E3024" i="1" s="1"/>
  <c r="C3024" i="1"/>
  <c r="B3026" i="1" l="1"/>
  <c r="F3025" i="1"/>
  <c r="D3025" i="1"/>
  <c r="E3025" i="1" s="1"/>
  <c r="C3025" i="1"/>
  <c r="B3027" i="1" l="1"/>
  <c r="F3026" i="1"/>
  <c r="D3026" i="1"/>
  <c r="E3026" i="1" s="1"/>
  <c r="C3026" i="1"/>
  <c r="B3028" i="1" l="1"/>
  <c r="F3027" i="1"/>
  <c r="D3027" i="1"/>
  <c r="E3027" i="1" s="1"/>
  <c r="C3027" i="1"/>
  <c r="B3029" i="1" l="1"/>
  <c r="F3028" i="1"/>
  <c r="D3028" i="1"/>
  <c r="E3028" i="1" s="1"/>
  <c r="C3028" i="1"/>
  <c r="B3030" i="1" l="1"/>
  <c r="F3029" i="1"/>
  <c r="D3029" i="1"/>
  <c r="E3029" i="1" s="1"/>
  <c r="C3029" i="1"/>
  <c r="B3031" i="1" l="1"/>
  <c r="F3030" i="1"/>
  <c r="D3030" i="1"/>
  <c r="E3030" i="1" s="1"/>
  <c r="C3030" i="1"/>
  <c r="B3032" i="1" l="1"/>
  <c r="F3031" i="1"/>
  <c r="D3031" i="1"/>
  <c r="E3031" i="1" s="1"/>
  <c r="C3031" i="1"/>
  <c r="B3033" i="1" l="1"/>
  <c r="F3032" i="1"/>
  <c r="D3032" i="1"/>
  <c r="E3032" i="1" s="1"/>
  <c r="C3032" i="1"/>
  <c r="B3034" i="1" l="1"/>
  <c r="F3033" i="1"/>
  <c r="D3033" i="1"/>
  <c r="E3033" i="1" s="1"/>
  <c r="C3033" i="1"/>
  <c r="B3035" i="1" l="1"/>
  <c r="F3034" i="1"/>
  <c r="D3034" i="1"/>
  <c r="E3034" i="1" s="1"/>
  <c r="C3034" i="1"/>
  <c r="B3036" i="1" l="1"/>
  <c r="F3035" i="1"/>
  <c r="D3035" i="1"/>
  <c r="E3035" i="1" s="1"/>
  <c r="C3035" i="1"/>
  <c r="B3037" i="1" l="1"/>
  <c r="F3036" i="1"/>
  <c r="D3036" i="1"/>
  <c r="E3036" i="1" s="1"/>
  <c r="C3036" i="1"/>
  <c r="B3038" i="1" l="1"/>
  <c r="F3037" i="1"/>
  <c r="D3037" i="1"/>
  <c r="E3037" i="1" s="1"/>
  <c r="C3037" i="1"/>
  <c r="B3039" i="1" l="1"/>
  <c r="F3038" i="1"/>
  <c r="D3038" i="1"/>
  <c r="E3038" i="1" s="1"/>
  <c r="C3038" i="1"/>
  <c r="B3040" i="1" l="1"/>
  <c r="F3039" i="1"/>
  <c r="D3039" i="1"/>
  <c r="E3039" i="1" s="1"/>
  <c r="C3039" i="1"/>
  <c r="B3041" i="1" l="1"/>
  <c r="F3040" i="1"/>
  <c r="D3040" i="1"/>
  <c r="E3040" i="1" s="1"/>
  <c r="C3040" i="1"/>
  <c r="B3042" i="1" l="1"/>
  <c r="F3041" i="1"/>
  <c r="D3041" i="1"/>
  <c r="E3041" i="1" s="1"/>
  <c r="C3041" i="1"/>
  <c r="B3043" i="1" l="1"/>
  <c r="F3042" i="1"/>
  <c r="D3042" i="1"/>
  <c r="E3042" i="1" s="1"/>
  <c r="C3042" i="1"/>
  <c r="B3044" i="1" l="1"/>
  <c r="F3043" i="1"/>
  <c r="D3043" i="1"/>
  <c r="E3043" i="1" s="1"/>
  <c r="C3043" i="1"/>
  <c r="B3045" i="1" l="1"/>
  <c r="F3044" i="1"/>
  <c r="D3044" i="1"/>
  <c r="E3044" i="1" s="1"/>
  <c r="C3044" i="1"/>
  <c r="B3046" i="1" l="1"/>
  <c r="F3045" i="1"/>
  <c r="D3045" i="1"/>
  <c r="E3045" i="1" s="1"/>
  <c r="C3045" i="1"/>
  <c r="B3047" i="1" l="1"/>
  <c r="F3046" i="1"/>
  <c r="D3046" i="1"/>
  <c r="E3046" i="1" s="1"/>
  <c r="C3046" i="1"/>
  <c r="B3048" i="1" l="1"/>
  <c r="F3047" i="1"/>
  <c r="D3047" i="1"/>
  <c r="E3047" i="1" s="1"/>
  <c r="C3047" i="1"/>
  <c r="B3049" i="1" l="1"/>
  <c r="F3048" i="1"/>
  <c r="D3048" i="1"/>
  <c r="E3048" i="1" s="1"/>
  <c r="C3048" i="1"/>
  <c r="B3050" i="1" l="1"/>
  <c r="F3049" i="1"/>
  <c r="D3049" i="1"/>
  <c r="E3049" i="1" s="1"/>
  <c r="C3049" i="1"/>
  <c r="B3051" i="1" l="1"/>
  <c r="F3050" i="1"/>
  <c r="D3050" i="1"/>
  <c r="E3050" i="1" s="1"/>
  <c r="C3050" i="1"/>
  <c r="B3052" i="1" l="1"/>
  <c r="F3051" i="1"/>
  <c r="D3051" i="1"/>
  <c r="E3051" i="1" s="1"/>
  <c r="C3051" i="1"/>
  <c r="B3053" i="1" l="1"/>
  <c r="F3052" i="1"/>
  <c r="D3052" i="1"/>
  <c r="E3052" i="1" s="1"/>
  <c r="C3052" i="1"/>
  <c r="B3054" i="1" l="1"/>
  <c r="F3053" i="1"/>
  <c r="D3053" i="1"/>
  <c r="E3053" i="1" s="1"/>
  <c r="C3053" i="1"/>
  <c r="B3055" i="1" l="1"/>
  <c r="F3054" i="1"/>
  <c r="D3054" i="1"/>
  <c r="E3054" i="1" s="1"/>
  <c r="C3054" i="1"/>
  <c r="B3056" i="1" l="1"/>
  <c r="F3055" i="1"/>
  <c r="D3055" i="1"/>
  <c r="E3055" i="1" s="1"/>
  <c r="C3055" i="1"/>
  <c r="B3057" i="1" l="1"/>
  <c r="F3056" i="1"/>
  <c r="D3056" i="1"/>
  <c r="E3056" i="1" s="1"/>
  <c r="C3056" i="1"/>
  <c r="B3058" i="1" l="1"/>
  <c r="F3057" i="1"/>
  <c r="D3057" i="1"/>
  <c r="E3057" i="1" s="1"/>
  <c r="C3057" i="1"/>
  <c r="B3059" i="1" l="1"/>
  <c r="F3058" i="1"/>
  <c r="D3058" i="1"/>
  <c r="E3058" i="1" s="1"/>
  <c r="C3058" i="1"/>
  <c r="B3060" i="1" l="1"/>
  <c r="F3059" i="1"/>
  <c r="D3059" i="1"/>
  <c r="E3059" i="1" s="1"/>
  <c r="C3059" i="1"/>
  <c r="B3061" i="1" l="1"/>
  <c r="F3060" i="1"/>
  <c r="D3060" i="1"/>
  <c r="E3060" i="1" s="1"/>
  <c r="C3060" i="1"/>
  <c r="B3062" i="1" l="1"/>
  <c r="F3061" i="1"/>
  <c r="D3061" i="1"/>
  <c r="E3061" i="1" s="1"/>
  <c r="C3061" i="1"/>
  <c r="B3063" i="1" l="1"/>
  <c r="F3062" i="1"/>
  <c r="D3062" i="1"/>
  <c r="E3062" i="1" s="1"/>
  <c r="C3062" i="1"/>
  <c r="B3064" i="1" l="1"/>
  <c r="F3063" i="1"/>
  <c r="D3063" i="1"/>
  <c r="E3063" i="1" s="1"/>
  <c r="C3063" i="1"/>
  <c r="B3065" i="1" l="1"/>
  <c r="F3064" i="1"/>
  <c r="D3064" i="1"/>
  <c r="E3064" i="1" s="1"/>
  <c r="C3064" i="1"/>
  <c r="B3066" i="1" l="1"/>
  <c r="F3065" i="1"/>
  <c r="D3065" i="1"/>
  <c r="E3065" i="1" s="1"/>
  <c r="C3065" i="1"/>
  <c r="B3067" i="1" l="1"/>
  <c r="F3066" i="1"/>
  <c r="D3066" i="1"/>
  <c r="E3066" i="1" s="1"/>
  <c r="C3066" i="1"/>
  <c r="B3068" i="1" l="1"/>
  <c r="F3067" i="1"/>
  <c r="D3067" i="1"/>
  <c r="E3067" i="1" s="1"/>
  <c r="C3067" i="1"/>
  <c r="B3069" i="1" l="1"/>
  <c r="F3068" i="1"/>
  <c r="D3068" i="1"/>
  <c r="E3068" i="1" s="1"/>
  <c r="C3068" i="1"/>
  <c r="B3070" i="1" l="1"/>
  <c r="F3069" i="1"/>
  <c r="D3069" i="1"/>
  <c r="E3069" i="1" s="1"/>
  <c r="C3069" i="1"/>
  <c r="B3071" i="1" l="1"/>
  <c r="F3070" i="1"/>
  <c r="D3070" i="1"/>
  <c r="E3070" i="1" s="1"/>
  <c r="C3070" i="1"/>
  <c r="B3072" i="1" l="1"/>
  <c r="F3071" i="1"/>
  <c r="D3071" i="1"/>
  <c r="E3071" i="1" s="1"/>
  <c r="C3071" i="1"/>
  <c r="B3073" i="1" l="1"/>
  <c r="F3072" i="1"/>
  <c r="D3072" i="1"/>
  <c r="E3072" i="1" s="1"/>
  <c r="C3072" i="1"/>
  <c r="B3074" i="1" l="1"/>
  <c r="F3073" i="1"/>
  <c r="D3073" i="1"/>
  <c r="E3073" i="1" s="1"/>
  <c r="C3073" i="1"/>
  <c r="B3075" i="1" l="1"/>
  <c r="F3074" i="1"/>
  <c r="D3074" i="1"/>
  <c r="E3074" i="1" s="1"/>
  <c r="C3074" i="1"/>
  <c r="B3076" i="1" l="1"/>
  <c r="F3075" i="1"/>
  <c r="D3075" i="1"/>
  <c r="E3075" i="1" s="1"/>
  <c r="C3075" i="1"/>
  <c r="B3077" i="1" l="1"/>
  <c r="F3076" i="1"/>
  <c r="D3076" i="1"/>
  <c r="E3076" i="1" s="1"/>
  <c r="C3076" i="1"/>
  <c r="B3078" i="1" l="1"/>
  <c r="F3077" i="1"/>
  <c r="D3077" i="1"/>
  <c r="E3077" i="1" s="1"/>
  <c r="C3077" i="1"/>
  <c r="B3079" i="1" l="1"/>
  <c r="F3078" i="1"/>
  <c r="D3078" i="1"/>
  <c r="E3078" i="1" s="1"/>
  <c r="C3078" i="1"/>
  <c r="B3080" i="1" l="1"/>
  <c r="F3079" i="1"/>
  <c r="D3079" i="1"/>
  <c r="E3079" i="1" s="1"/>
  <c r="C3079" i="1"/>
  <c r="B3081" i="1" l="1"/>
  <c r="F3080" i="1"/>
  <c r="D3080" i="1"/>
  <c r="E3080" i="1" s="1"/>
  <c r="C3080" i="1"/>
  <c r="B3082" i="1" l="1"/>
  <c r="F3081" i="1"/>
  <c r="D3081" i="1"/>
  <c r="E3081" i="1" s="1"/>
  <c r="C3081" i="1"/>
  <c r="B3083" i="1" l="1"/>
  <c r="F3082" i="1"/>
  <c r="D3082" i="1"/>
  <c r="E3082" i="1" s="1"/>
  <c r="C3082" i="1"/>
  <c r="B3084" i="1" l="1"/>
  <c r="F3083" i="1"/>
  <c r="D3083" i="1"/>
  <c r="E3083" i="1" s="1"/>
  <c r="C3083" i="1"/>
  <c r="B3085" i="1" l="1"/>
  <c r="F3084" i="1"/>
  <c r="D3084" i="1"/>
  <c r="E3084" i="1" s="1"/>
  <c r="C3084" i="1"/>
  <c r="B3086" i="1" l="1"/>
  <c r="F3085" i="1"/>
  <c r="D3085" i="1"/>
  <c r="E3085" i="1" s="1"/>
  <c r="C3085" i="1"/>
  <c r="B3087" i="1" l="1"/>
  <c r="F3086" i="1"/>
  <c r="D3086" i="1"/>
  <c r="E3086" i="1" s="1"/>
  <c r="C3086" i="1"/>
  <c r="B3088" i="1" l="1"/>
  <c r="F3087" i="1"/>
  <c r="D3087" i="1"/>
  <c r="E3087" i="1" s="1"/>
  <c r="C3087" i="1"/>
  <c r="B3089" i="1" l="1"/>
  <c r="F3088" i="1"/>
  <c r="D3088" i="1"/>
  <c r="E3088" i="1" s="1"/>
  <c r="C3088" i="1"/>
  <c r="B3090" i="1" l="1"/>
  <c r="F3089" i="1"/>
  <c r="D3089" i="1"/>
  <c r="E3089" i="1" s="1"/>
  <c r="C3089" i="1"/>
  <c r="B3091" i="1" l="1"/>
  <c r="F3090" i="1"/>
  <c r="D3090" i="1"/>
  <c r="E3090" i="1" s="1"/>
  <c r="C3090" i="1"/>
  <c r="B3092" i="1" l="1"/>
  <c r="F3091" i="1"/>
  <c r="D3091" i="1"/>
  <c r="E3091" i="1" s="1"/>
  <c r="C3091" i="1"/>
  <c r="B3093" i="1" l="1"/>
  <c r="F3092" i="1"/>
  <c r="D3092" i="1"/>
  <c r="E3092" i="1" s="1"/>
  <c r="C3092" i="1"/>
  <c r="B3094" i="1" l="1"/>
  <c r="F3093" i="1"/>
  <c r="D3093" i="1"/>
  <c r="E3093" i="1" s="1"/>
  <c r="C3093" i="1"/>
  <c r="B3095" i="1" l="1"/>
  <c r="F3094" i="1"/>
  <c r="D3094" i="1"/>
  <c r="E3094" i="1" s="1"/>
  <c r="C3094" i="1"/>
  <c r="B3096" i="1" l="1"/>
  <c r="F3095" i="1"/>
  <c r="D3095" i="1"/>
  <c r="E3095" i="1" s="1"/>
  <c r="C3095" i="1"/>
  <c r="B3097" i="1" l="1"/>
  <c r="F3096" i="1"/>
  <c r="D3096" i="1"/>
  <c r="E3096" i="1" s="1"/>
  <c r="C3096" i="1"/>
  <c r="B3098" i="1" l="1"/>
  <c r="F3097" i="1"/>
  <c r="D3097" i="1"/>
  <c r="E3097" i="1" s="1"/>
  <c r="C3097" i="1"/>
  <c r="B3099" i="1" l="1"/>
  <c r="F3098" i="1"/>
  <c r="D3098" i="1"/>
  <c r="E3098" i="1" s="1"/>
  <c r="C3098" i="1"/>
  <c r="B3100" i="1" l="1"/>
  <c r="F3099" i="1"/>
  <c r="D3099" i="1"/>
  <c r="E3099" i="1" s="1"/>
  <c r="C3099" i="1"/>
  <c r="B3101" i="1" l="1"/>
  <c r="F3100" i="1"/>
  <c r="D3100" i="1"/>
  <c r="E3100" i="1" s="1"/>
  <c r="C3100" i="1"/>
  <c r="B3102" i="1" l="1"/>
  <c r="F3101" i="1"/>
  <c r="D3101" i="1"/>
  <c r="E3101" i="1" s="1"/>
  <c r="C3101" i="1"/>
  <c r="B3103" i="1" l="1"/>
  <c r="F3102" i="1"/>
  <c r="D3102" i="1"/>
  <c r="E3102" i="1" s="1"/>
  <c r="C3102" i="1"/>
  <c r="B3104" i="1" l="1"/>
  <c r="F3103" i="1"/>
  <c r="D3103" i="1"/>
  <c r="E3103" i="1" s="1"/>
  <c r="C3103" i="1"/>
  <c r="B3105" i="1" l="1"/>
  <c r="F3104" i="1"/>
  <c r="D3104" i="1"/>
  <c r="E3104" i="1" s="1"/>
  <c r="C3104" i="1"/>
  <c r="B3106" i="1" l="1"/>
  <c r="F3105" i="1"/>
  <c r="D3105" i="1"/>
  <c r="E3105" i="1" s="1"/>
  <c r="C3105" i="1"/>
  <c r="B3107" i="1" l="1"/>
  <c r="F3106" i="1"/>
  <c r="D3106" i="1"/>
  <c r="E3106" i="1" s="1"/>
  <c r="C3106" i="1"/>
  <c r="B3108" i="1" l="1"/>
  <c r="F3107" i="1"/>
  <c r="D3107" i="1"/>
  <c r="E3107" i="1" s="1"/>
  <c r="C3107" i="1"/>
  <c r="B3109" i="1" l="1"/>
  <c r="F3108" i="1"/>
  <c r="D3108" i="1"/>
  <c r="E3108" i="1" s="1"/>
  <c r="C3108" i="1"/>
  <c r="B3110" i="1" l="1"/>
  <c r="F3109" i="1"/>
  <c r="D3109" i="1"/>
  <c r="E3109" i="1" s="1"/>
  <c r="C3109" i="1"/>
  <c r="B3111" i="1" l="1"/>
  <c r="F3110" i="1"/>
  <c r="D3110" i="1"/>
  <c r="E3110" i="1" s="1"/>
  <c r="C3110" i="1"/>
  <c r="B3112" i="1" l="1"/>
  <c r="F3111" i="1"/>
  <c r="D3111" i="1"/>
  <c r="E3111" i="1" s="1"/>
  <c r="C3111" i="1"/>
  <c r="B3113" i="1" l="1"/>
  <c r="F3112" i="1"/>
  <c r="D3112" i="1"/>
  <c r="E3112" i="1" s="1"/>
  <c r="C3112" i="1"/>
  <c r="B3114" i="1" l="1"/>
  <c r="F3113" i="1"/>
  <c r="D3113" i="1"/>
  <c r="E3113" i="1" s="1"/>
  <c r="C3113" i="1"/>
  <c r="B3115" i="1" l="1"/>
  <c r="F3114" i="1"/>
  <c r="D3114" i="1"/>
  <c r="E3114" i="1" s="1"/>
  <c r="C3114" i="1"/>
  <c r="B3116" i="1" l="1"/>
  <c r="F3115" i="1"/>
  <c r="D3115" i="1"/>
  <c r="E3115" i="1" s="1"/>
  <c r="C3115" i="1"/>
  <c r="B3117" i="1" l="1"/>
  <c r="F3116" i="1"/>
  <c r="D3116" i="1"/>
  <c r="E3116" i="1" s="1"/>
  <c r="C3116" i="1"/>
  <c r="B3118" i="1" l="1"/>
  <c r="F3117" i="1"/>
  <c r="D3117" i="1"/>
  <c r="E3117" i="1" s="1"/>
  <c r="C3117" i="1"/>
  <c r="B3119" i="1" l="1"/>
  <c r="F3118" i="1"/>
  <c r="D3118" i="1"/>
  <c r="E3118" i="1" s="1"/>
  <c r="C3118" i="1"/>
  <c r="B3120" i="1" l="1"/>
  <c r="F3119" i="1"/>
  <c r="D3119" i="1"/>
  <c r="E3119" i="1" s="1"/>
  <c r="C3119" i="1"/>
  <c r="B3121" i="1" l="1"/>
  <c r="F3120" i="1"/>
  <c r="D3120" i="1"/>
  <c r="E3120" i="1" s="1"/>
  <c r="C3120" i="1"/>
  <c r="B3122" i="1" l="1"/>
  <c r="F3121" i="1"/>
  <c r="D3121" i="1"/>
  <c r="E3121" i="1" s="1"/>
  <c r="C3121" i="1"/>
  <c r="B3123" i="1" l="1"/>
  <c r="F3122" i="1"/>
  <c r="D3122" i="1"/>
  <c r="E3122" i="1" s="1"/>
  <c r="C3122" i="1"/>
  <c r="B3124" i="1" l="1"/>
  <c r="F3123" i="1"/>
  <c r="D3123" i="1"/>
  <c r="E3123" i="1" s="1"/>
  <c r="C3123" i="1"/>
  <c r="B3125" i="1" l="1"/>
  <c r="F3124" i="1"/>
  <c r="D3124" i="1"/>
  <c r="E3124" i="1" s="1"/>
  <c r="C3124" i="1"/>
  <c r="B3126" i="1" l="1"/>
  <c r="F3125" i="1"/>
  <c r="D3125" i="1"/>
  <c r="E3125" i="1" s="1"/>
  <c r="C3125" i="1"/>
  <c r="B3127" i="1" l="1"/>
  <c r="F3126" i="1"/>
  <c r="D3126" i="1"/>
  <c r="E3126" i="1" s="1"/>
  <c r="C3126" i="1"/>
  <c r="B3128" i="1" l="1"/>
  <c r="F3127" i="1"/>
  <c r="D3127" i="1"/>
  <c r="E3127" i="1" s="1"/>
  <c r="C3127" i="1"/>
  <c r="B3129" i="1" l="1"/>
  <c r="F3128" i="1"/>
  <c r="D3128" i="1"/>
  <c r="E3128" i="1" s="1"/>
  <c r="C3128" i="1"/>
  <c r="B3130" i="1" l="1"/>
  <c r="F3129" i="1"/>
  <c r="D3129" i="1"/>
  <c r="E3129" i="1" s="1"/>
  <c r="C3129" i="1"/>
  <c r="B3131" i="1" l="1"/>
  <c r="F3130" i="1"/>
  <c r="D3130" i="1"/>
  <c r="E3130" i="1" s="1"/>
  <c r="C3130" i="1"/>
  <c r="B3132" i="1" l="1"/>
  <c r="F3131" i="1"/>
  <c r="D3131" i="1"/>
  <c r="E3131" i="1" s="1"/>
  <c r="C3131" i="1"/>
  <c r="B3133" i="1" l="1"/>
  <c r="F3132" i="1"/>
  <c r="D3132" i="1"/>
  <c r="E3132" i="1" s="1"/>
  <c r="C3132" i="1"/>
  <c r="B3134" i="1" l="1"/>
  <c r="F3133" i="1"/>
  <c r="D3133" i="1"/>
  <c r="E3133" i="1" s="1"/>
  <c r="C3133" i="1"/>
  <c r="B3135" i="1" l="1"/>
  <c r="F3134" i="1"/>
  <c r="D3134" i="1"/>
  <c r="E3134" i="1" s="1"/>
  <c r="C3134" i="1"/>
  <c r="B3136" i="1" l="1"/>
  <c r="F3135" i="1"/>
  <c r="D3135" i="1"/>
  <c r="E3135" i="1" s="1"/>
  <c r="C3135" i="1"/>
  <c r="B3137" i="1" l="1"/>
  <c r="F3136" i="1"/>
  <c r="D3136" i="1"/>
  <c r="E3136" i="1" s="1"/>
  <c r="C3136" i="1"/>
  <c r="B3138" i="1" l="1"/>
  <c r="F3137" i="1"/>
  <c r="D3137" i="1"/>
  <c r="E3137" i="1" s="1"/>
  <c r="C3137" i="1"/>
  <c r="B3139" i="1" l="1"/>
  <c r="F3138" i="1"/>
  <c r="D3138" i="1"/>
  <c r="E3138" i="1" s="1"/>
  <c r="C3138" i="1"/>
  <c r="B3140" i="1" l="1"/>
  <c r="F3139" i="1"/>
  <c r="D3139" i="1"/>
  <c r="E3139" i="1" s="1"/>
  <c r="C3139" i="1"/>
  <c r="B3141" i="1" l="1"/>
  <c r="F3140" i="1"/>
  <c r="D3140" i="1"/>
  <c r="E3140" i="1" s="1"/>
  <c r="C3140" i="1"/>
  <c r="B3142" i="1" l="1"/>
  <c r="F3141" i="1"/>
  <c r="D3141" i="1"/>
  <c r="E3141" i="1" s="1"/>
  <c r="C3141" i="1"/>
  <c r="B3143" i="1" l="1"/>
  <c r="F3142" i="1"/>
  <c r="D3142" i="1"/>
  <c r="E3142" i="1" s="1"/>
  <c r="C3142" i="1"/>
  <c r="B3144" i="1" l="1"/>
  <c r="F3143" i="1"/>
  <c r="D3143" i="1"/>
  <c r="E3143" i="1" s="1"/>
  <c r="C3143" i="1"/>
  <c r="B3145" i="1" l="1"/>
  <c r="F3144" i="1"/>
  <c r="D3144" i="1"/>
  <c r="E3144" i="1" s="1"/>
  <c r="C3144" i="1"/>
  <c r="B3146" i="1" l="1"/>
  <c r="F3145" i="1"/>
  <c r="D3145" i="1"/>
  <c r="E3145" i="1" s="1"/>
  <c r="C3145" i="1"/>
  <c r="B3147" i="1" l="1"/>
  <c r="F3146" i="1"/>
  <c r="D3146" i="1"/>
  <c r="E3146" i="1" s="1"/>
  <c r="C3146" i="1"/>
  <c r="B3148" i="1" l="1"/>
  <c r="F3147" i="1"/>
  <c r="D3147" i="1"/>
  <c r="E3147" i="1" s="1"/>
  <c r="C3147" i="1"/>
  <c r="B3149" i="1" l="1"/>
  <c r="F3148" i="1"/>
  <c r="D3148" i="1"/>
  <c r="E3148" i="1" s="1"/>
  <c r="C3148" i="1"/>
  <c r="B3150" i="1" l="1"/>
  <c r="F3149" i="1"/>
  <c r="D3149" i="1"/>
  <c r="E3149" i="1" s="1"/>
  <c r="C3149" i="1"/>
  <c r="B3151" i="1" l="1"/>
  <c r="F3150" i="1"/>
  <c r="D3150" i="1"/>
  <c r="E3150" i="1" s="1"/>
  <c r="C3150" i="1"/>
  <c r="B3152" i="1" l="1"/>
  <c r="F3151" i="1"/>
  <c r="D3151" i="1"/>
  <c r="E3151" i="1" s="1"/>
  <c r="C3151" i="1"/>
  <c r="B3153" i="1" l="1"/>
  <c r="F3152" i="1"/>
  <c r="D3152" i="1"/>
  <c r="E3152" i="1" s="1"/>
  <c r="C3152" i="1"/>
  <c r="B3154" i="1" l="1"/>
  <c r="F3153" i="1"/>
  <c r="D3153" i="1"/>
  <c r="E3153" i="1" s="1"/>
  <c r="C3153" i="1"/>
  <c r="B3155" i="1" l="1"/>
  <c r="F3154" i="1"/>
  <c r="D3154" i="1"/>
  <c r="E3154" i="1" s="1"/>
  <c r="C3154" i="1"/>
  <c r="B3156" i="1" l="1"/>
  <c r="F3155" i="1"/>
  <c r="D3155" i="1"/>
  <c r="E3155" i="1" s="1"/>
  <c r="C3155" i="1"/>
  <c r="B3157" i="1" l="1"/>
  <c r="F3156" i="1"/>
  <c r="D3156" i="1"/>
  <c r="E3156" i="1" s="1"/>
  <c r="C3156" i="1"/>
  <c r="B3158" i="1" l="1"/>
  <c r="F3157" i="1"/>
  <c r="D3157" i="1"/>
  <c r="E3157" i="1" s="1"/>
  <c r="C3157" i="1"/>
  <c r="B3159" i="1" l="1"/>
  <c r="F3158" i="1"/>
  <c r="D3158" i="1"/>
  <c r="E3158" i="1" s="1"/>
  <c r="C3158" i="1"/>
  <c r="B3160" i="1" l="1"/>
  <c r="F3159" i="1"/>
  <c r="D3159" i="1"/>
  <c r="E3159" i="1" s="1"/>
  <c r="C3159" i="1"/>
  <c r="B3161" i="1" l="1"/>
  <c r="F3160" i="1"/>
  <c r="D3160" i="1"/>
  <c r="E3160" i="1" s="1"/>
  <c r="C3160" i="1"/>
  <c r="B3162" i="1" l="1"/>
  <c r="F3161" i="1"/>
  <c r="D3161" i="1"/>
  <c r="E3161" i="1" s="1"/>
  <c r="C3161" i="1"/>
  <c r="B3163" i="1" l="1"/>
  <c r="F3162" i="1"/>
  <c r="D3162" i="1"/>
  <c r="E3162" i="1" s="1"/>
  <c r="C3162" i="1"/>
  <c r="B3164" i="1" l="1"/>
  <c r="F3163" i="1"/>
  <c r="D3163" i="1"/>
  <c r="E3163" i="1" s="1"/>
  <c r="C3163" i="1"/>
  <c r="B3165" i="1" l="1"/>
  <c r="F3164" i="1"/>
  <c r="D3164" i="1"/>
  <c r="E3164" i="1" s="1"/>
  <c r="C3164" i="1"/>
  <c r="B3166" i="1" l="1"/>
  <c r="F3165" i="1"/>
  <c r="D3165" i="1"/>
  <c r="E3165" i="1" s="1"/>
  <c r="C3165" i="1"/>
  <c r="B3167" i="1" l="1"/>
  <c r="F3166" i="1"/>
  <c r="D3166" i="1"/>
  <c r="E3166" i="1" s="1"/>
  <c r="C3166" i="1"/>
  <c r="B3168" i="1" l="1"/>
  <c r="F3167" i="1"/>
  <c r="D3167" i="1"/>
  <c r="E3167" i="1" s="1"/>
  <c r="C3167" i="1"/>
  <c r="B3169" i="1" l="1"/>
  <c r="F3168" i="1"/>
  <c r="D3168" i="1"/>
  <c r="E3168" i="1" s="1"/>
  <c r="C3168" i="1"/>
  <c r="B3170" i="1" l="1"/>
  <c r="F3169" i="1"/>
  <c r="D3169" i="1"/>
  <c r="E3169" i="1" s="1"/>
  <c r="C3169" i="1"/>
  <c r="B3171" i="1" l="1"/>
  <c r="F3170" i="1"/>
  <c r="D3170" i="1"/>
  <c r="E3170" i="1" s="1"/>
  <c r="C3170" i="1"/>
  <c r="B3172" i="1" l="1"/>
  <c r="F3171" i="1"/>
  <c r="D3171" i="1"/>
  <c r="E3171" i="1" s="1"/>
  <c r="C3171" i="1"/>
  <c r="B3173" i="1" l="1"/>
  <c r="F3172" i="1"/>
  <c r="D3172" i="1"/>
  <c r="E3172" i="1" s="1"/>
  <c r="C3172" i="1"/>
  <c r="B3174" i="1" l="1"/>
  <c r="F3173" i="1"/>
  <c r="D3173" i="1"/>
  <c r="E3173" i="1" s="1"/>
  <c r="C3173" i="1"/>
  <c r="B3175" i="1" l="1"/>
  <c r="F3174" i="1"/>
  <c r="D3174" i="1"/>
  <c r="E3174" i="1" s="1"/>
  <c r="C3174" i="1"/>
  <c r="B3176" i="1" l="1"/>
  <c r="F3175" i="1"/>
  <c r="D3175" i="1"/>
  <c r="E3175" i="1" s="1"/>
  <c r="C3175" i="1"/>
  <c r="B3177" i="1" l="1"/>
  <c r="F3176" i="1"/>
  <c r="D3176" i="1"/>
  <c r="E3176" i="1" s="1"/>
  <c r="C3176" i="1"/>
  <c r="B3178" i="1" l="1"/>
  <c r="F3177" i="1"/>
  <c r="D3177" i="1"/>
  <c r="E3177" i="1" s="1"/>
  <c r="C3177" i="1"/>
  <c r="B3179" i="1" l="1"/>
  <c r="F3178" i="1"/>
  <c r="D3178" i="1"/>
  <c r="E3178" i="1" s="1"/>
  <c r="C3178" i="1"/>
  <c r="B3180" i="1" l="1"/>
  <c r="F3179" i="1"/>
  <c r="D3179" i="1"/>
  <c r="E3179" i="1" s="1"/>
  <c r="C3179" i="1"/>
  <c r="B3181" i="1" l="1"/>
  <c r="F3180" i="1"/>
  <c r="D3180" i="1"/>
  <c r="E3180" i="1" s="1"/>
  <c r="C3180" i="1"/>
  <c r="B3182" i="1" l="1"/>
  <c r="F3181" i="1"/>
  <c r="D3181" i="1"/>
  <c r="E3181" i="1" s="1"/>
  <c r="C3181" i="1"/>
  <c r="B3183" i="1" l="1"/>
  <c r="F3182" i="1"/>
  <c r="D3182" i="1"/>
  <c r="E3182" i="1" s="1"/>
  <c r="C3182" i="1"/>
  <c r="B3184" i="1" l="1"/>
  <c r="F3183" i="1"/>
  <c r="D3183" i="1"/>
  <c r="E3183" i="1" s="1"/>
  <c r="C3183" i="1"/>
  <c r="B3185" i="1" l="1"/>
  <c r="F3184" i="1"/>
  <c r="D3184" i="1"/>
  <c r="E3184" i="1" s="1"/>
  <c r="C3184" i="1"/>
  <c r="B3186" i="1" l="1"/>
  <c r="F3185" i="1"/>
  <c r="D3185" i="1"/>
  <c r="E3185" i="1" s="1"/>
  <c r="C3185" i="1"/>
  <c r="B3187" i="1" l="1"/>
  <c r="F3186" i="1"/>
  <c r="D3186" i="1"/>
  <c r="E3186" i="1" s="1"/>
  <c r="C3186" i="1"/>
  <c r="B3188" i="1" l="1"/>
  <c r="F3187" i="1"/>
  <c r="D3187" i="1"/>
  <c r="E3187" i="1" s="1"/>
  <c r="C3187" i="1"/>
  <c r="B3189" i="1" l="1"/>
  <c r="F3188" i="1"/>
  <c r="D3188" i="1"/>
  <c r="E3188" i="1" s="1"/>
  <c r="C3188" i="1"/>
  <c r="B3190" i="1" l="1"/>
  <c r="F3189" i="1"/>
  <c r="D3189" i="1"/>
  <c r="E3189" i="1" s="1"/>
  <c r="C3189" i="1"/>
  <c r="B3191" i="1" l="1"/>
  <c r="F3190" i="1"/>
  <c r="D3190" i="1"/>
  <c r="E3190" i="1" s="1"/>
  <c r="C3190" i="1"/>
  <c r="B3192" i="1" l="1"/>
  <c r="F3191" i="1"/>
  <c r="D3191" i="1"/>
  <c r="E3191" i="1" s="1"/>
  <c r="C3191" i="1"/>
  <c r="B3193" i="1" l="1"/>
  <c r="F3192" i="1"/>
  <c r="D3192" i="1"/>
  <c r="E3192" i="1" s="1"/>
  <c r="C3192" i="1"/>
  <c r="B3194" i="1" l="1"/>
  <c r="F3193" i="1"/>
  <c r="D3193" i="1"/>
  <c r="E3193" i="1" s="1"/>
  <c r="C3193" i="1"/>
  <c r="B3195" i="1" l="1"/>
  <c r="F3194" i="1"/>
  <c r="D3194" i="1"/>
  <c r="E3194" i="1" s="1"/>
  <c r="C3194" i="1"/>
  <c r="B3196" i="1" l="1"/>
  <c r="F3195" i="1"/>
  <c r="D3195" i="1"/>
  <c r="E3195" i="1" s="1"/>
  <c r="C3195" i="1"/>
  <c r="B3197" i="1" l="1"/>
  <c r="F3196" i="1"/>
  <c r="D3196" i="1"/>
  <c r="E3196" i="1" s="1"/>
  <c r="C3196" i="1"/>
  <c r="B3198" i="1" l="1"/>
  <c r="F3197" i="1"/>
  <c r="D3197" i="1"/>
  <c r="E3197" i="1" s="1"/>
  <c r="C3197" i="1"/>
  <c r="B3199" i="1" l="1"/>
  <c r="F3198" i="1"/>
  <c r="D3198" i="1"/>
  <c r="E3198" i="1" s="1"/>
  <c r="C3198" i="1"/>
  <c r="B3200" i="1" l="1"/>
  <c r="F3199" i="1"/>
  <c r="D3199" i="1"/>
  <c r="E3199" i="1" s="1"/>
  <c r="C3199" i="1"/>
  <c r="B3201" i="1" l="1"/>
  <c r="F3200" i="1"/>
  <c r="D3200" i="1"/>
  <c r="E3200" i="1" s="1"/>
  <c r="C3200" i="1"/>
  <c r="B3202" i="1" l="1"/>
  <c r="F3201" i="1"/>
  <c r="D3201" i="1"/>
  <c r="E3201" i="1" s="1"/>
  <c r="C3201" i="1"/>
  <c r="B3203" i="1" l="1"/>
  <c r="F3202" i="1"/>
  <c r="D3202" i="1"/>
  <c r="E3202" i="1" s="1"/>
  <c r="C3202" i="1"/>
  <c r="B3204" i="1" l="1"/>
  <c r="F3203" i="1"/>
  <c r="D3203" i="1"/>
  <c r="E3203" i="1" s="1"/>
  <c r="C3203" i="1"/>
  <c r="B3205" i="1" l="1"/>
  <c r="F3204" i="1"/>
  <c r="D3204" i="1"/>
  <c r="E3204" i="1" s="1"/>
  <c r="C3204" i="1"/>
  <c r="B3206" i="1" l="1"/>
  <c r="F3205" i="1"/>
  <c r="D3205" i="1"/>
  <c r="E3205" i="1" s="1"/>
  <c r="C3205" i="1"/>
  <c r="B3207" i="1" l="1"/>
  <c r="F3206" i="1"/>
  <c r="D3206" i="1"/>
  <c r="E3206" i="1" s="1"/>
  <c r="C3206" i="1"/>
  <c r="B3208" i="1" l="1"/>
  <c r="F3207" i="1"/>
  <c r="D3207" i="1"/>
  <c r="E3207" i="1" s="1"/>
  <c r="C3207" i="1"/>
  <c r="B3209" i="1" l="1"/>
  <c r="F3208" i="1"/>
  <c r="D3208" i="1"/>
  <c r="E3208" i="1" s="1"/>
  <c r="C3208" i="1"/>
  <c r="B3210" i="1" l="1"/>
  <c r="F3209" i="1"/>
  <c r="D3209" i="1"/>
  <c r="E3209" i="1" s="1"/>
  <c r="C3209" i="1"/>
  <c r="B3211" i="1" l="1"/>
  <c r="F3210" i="1"/>
  <c r="D3210" i="1"/>
  <c r="E3210" i="1" s="1"/>
  <c r="C3210" i="1"/>
  <c r="B3212" i="1" l="1"/>
  <c r="F3211" i="1"/>
  <c r="D3211" i="1"/>
  <c r="E3211" i="1" s="1"/>
  <c r="C3211" i="1"/>
  <c r="B3213" i="1" l="1"/>
  <c r="F3212" i="1"/>
  <c r="D3212" i="1"/>
  <c r="E3212" i="1" s="1"/>
  <c r="C3212" i="1"/>
  <c r="B3214" i="1" l="1"/>
  <c r="F3213" i="1"/>
  <c r="D3213" i="1"/>
  <c r="E3213" i="1" s="1"/>
  <c r="C3213" i="1"/>
  <c r="B3215" i="1" l="1"/>
  <c r="F3214" i="1"/>
  <c r="D3214" i="1"/>
  <c r="E3214" i="1" s="1"/>
  <c r="C3214" i="1"/>
  <c r="B3216" i="1" l="1"/>
  <c r="F3215" i="1"/>
  <c r="D3215" i="1"/>
  <c r="E3215" i="1" s="1"/>
  <c r="C3215" i="1"/>
  <c r="B3217" i="1" l="1"/>
  <c r="F3216" i="1"/>
  <c r="D3216" i="1"/>
  <c r="E3216" i="1" s="1"/>
  <c r="C3216" i="1"/>
  <c r="B3218" i="1" l="1"/>
  <c r="F3217" i="1"/>
  <c r="D3217" i="1"/>
  <c r="E3217" i="1" s="1"/>
  <c r="C3217" i="1"/>
  <c r="B3219" i="1" l="1"/>
  <c r="F3218" i="1"/>
  <c r="D3218" i="1"/>
  <c r="E3218" i="1" s="1"/>
  <c r="C3218" i="1"/>
  <c r="B3220" i="1" l="1"/>
  <c r="F3219" i="1"/>
  <c r="D3219" i="1"/>
  <c r="E3219" i="1" s="1"/>
  <c r="C3219" i="1"/>
  <c r="B3221" i="1" l="1"/>
  <c r="F3220" i="1"/>
  <c r="D3220" i="1"/>
  <c r="E3220" i="1" s="1"/>
  <c r="C3220" i="1"/>
  <c r="B3222" i="1" l="1"/>
  <c r="F3221" i="1"/>
  <c r="D3221" i="1"/>
  <c r="E3221" i="1" s="1"/>
  <c r="C3221" i="1"/>
  <c r="B3223" i="1" l="1"/>
  <c r="F3222" i="1"/>
  <c r="D3222" i="1"/>
  <c r="E3222" i="1" s="1"/>
  <c r="C3222" i="1"/>
  <c r="B3224" i="1" l="1"/>
  <c r="F3223" i="1"/>
  <c r="D3223" i="1"/>
  <c r="E3223" i="1" s="1"/>
  <c r="C3223" i="1"/>
  <c r="B3225" i="1" l="1"/>
  <c r="F3224" i="1"/>
  <c r="D3224" i="1"/>
  <c r="E3224" i="1" s="1"/>
  <c r="C3224" i="1"/>
  <c r="B3226" i="1" l="1"/>
  <c r="F3225" i="1"/>
  <c r="D3225" i="1"/>
  <c r="E3225" i="1" s="1"/>
  <c r="C3225" i="1"/>
  <c r="B3227" i="1" l="1"/>
  <c r="F3226" i="1"/>
  <c r="D3226" i="1"/>
  <c r="E3226" i="1" s="1"/>
  <c r="C3226" i="1"/>
  <c r="B3228" i="1" l="1"/>
  <c r="F3227" i="1"/>
  <c r="D3227" i="1"/>
  <c r="E3227" i="1" s="1"/>
  <c r="C3227" i="1"/>
  <c r="B3229" i="1" l="1"/>
  <c r="F3228" i="1"/>
  <c r="D3228" i="1"/>
  <c r="E3228" i="1" s="1"/>
  <c r="C3228" i="1"/>
  <c r="B3230" i="1" l="1"/>
  <c r="F3229" i="1"/>
  <c r="D3229" i="1"/>
  <c r="E3229" i="1" s="1"/>
  <c r="C3229" i="1"/>
  <c r="B3231" i="1" l="1"/>
  <c r="F3230" i="1"/>
  <c r="D3230" i="1"/>
  <c r="E3230" i="1" s="1"/>
  <c r="C3230" i="1"/>
  <c r="B3232" i="1" l="1"/>
  <c r="F3231" i="1"/>
  <c r="D3231" i="1"/>
  <c r="E3231" i="1" s="1"/>
  <c r="C3231" i="1"/>
  <c r="B3233" i="1" l="1"/>
  <c r="F3232" i="1"/>
  <c r="D3232" i="1"/>
  <c r="E3232" i="1" s="1"/>
  <c r="C3232" i="1"/>
  <c r="B3234" i="1" l="1"/>
  <c r="F3233" i="1"/>
  <c r="D3233" i="1"/>
  <c r="E3233" i="1" s="1"/>
  <c r="C3233" i="1"/>
  <c r="B3235" i="1" l="1"/>
  <c r="F3234" i="1"/>
  <c r="D3234" i="1"/>
  <c r="E3234" i="1" s="1"/>
  <c r="C3234" i="1"/>
  <c r="B3236" i="1" l="1"/>
  <c r="F3235" i="1"/>
  <c r="D3235" i="1"/>
  <c r="E3235" i="1" s="1"/>
  <c r="C3235" i="1"/>
  <c r="B3237" i="1" l="1"/>
  <c r="F3236" i="1"/>
  <c r="D3236" i="1"/>
  <c r="E3236" i="1" s="1"/>
  <c r="C3236" i="1"/>
  <c r="B3238" i="1" l="1"/>
  <c r="F3237" i="1"/>
  <c r="D3237" i="1"/>
  <c r="E3237" i="1" s="1"/>
  <c r="C3237" i="1"/>
  <c r="B3239" i="1" l="1"/>
  <c r="F3238" i="1"/>
  <c r="D3238" i="1"/>
  <c r="E3238" i="1" s="1"/>
  <c r="C3238" i="1"/>
  <c r="B3240" i="1" l="1"/>
  <c r="F3239" i="1"/>
  <c r="D3239" i="1"/>
  <c r="E3239" i="1" s="1"/>
  <c r="C3239" i="1"/>
  <c r="B3241" i="1" l="1"/>
  <c r="F3240" i="1"/>
  <c r="D3240" i="1"/>
  <c r="E3240" i="1" s="1"/>
  <c r="C3240" i="1"/>
  <c r="B3242" i="1" l="1"/>
  <c r="F3241" i="1"/>
  <c r="D3241" i="1"/>
  <c r="E3241" i="1" s="1"/>
  <c r="C3241" i="1"/>
  <c r="B3243" i="1" l="1"/>
  <c r="F3242" i="1"/>
  <c r="D3242" i="1"/>
  <c r="E3242" i="1" s="1"/>
  <c r="C3242" i="1"/>
  <c r="B3244" i="1" l="1"/>
  <c r="F3243" i="1"/>
  <c r="D3243" i="1"/>
  <c r="E3243" i="1" s="1"/>
  <c r="C3243" i="1"/>
  <c r="B3245" i="1" l="1"/>
  <c r="F3244" i="1"/>
  <c r="D3244" i="1"/>
  <c r="E3244" i="1" s="1"/>
  <c r="C3244" i="1"/>
  <c r="B3246" i="1" l="1"/>
  <c r="F3245" i="1"/>
  <c r="D3245" i="1"/>
  <c r="E3245" i="1" s="1"/>
  <c r="C3245" i="1"/>
  <c r="B3247" i="1" l="1"/>
  <c r="F3246" i="1"/>
  <c r="D3246" i="1"/>
  <c r="E3246" i="1" s="1"/>
  <c r="C3246" i="1"/>
  <c r="B3248" i="1" l="1"/>
  <c r="F3247" i="1"/>
  <c r="D3247" i="1"/>
  <c r="E3247" i="1" s="1"/>
  <c r="C3247" i="1"/>
  <c r="B3249" i="1" l="1"/>
  <c r="F3248" i="1"/>
  <c r="D3248" i="1"/>
  <c r="E3248" i="1" s="1"/>
  <c r="C3248" i="1"/>
  <c r="B3250" i="1" l="1"/>
  <c r="F3249" i="1"/>
  <c r="D3249" i="1"/>
  <c r="E3249" i="1" s="1"/>
  <c r="C3249" i="1"/>
  <c r="B3251" i="1" l="1"/>
  <c r="F3250" i="1"/>
  <c r="D3250" i="1"/>
  <c r="E3250" i="1" s="1"/>
  <c r="C3250" i="1"/>
  <c r="B3252" i="1" l="1"/>
  <c r="F3251" i="1"/>
  <c r="D3251" i="1"/>
  <c r="E3251" i="1" s="1"/>
  <c r="C3251" i="1"/>
  <c r="B3253" i="1" l="1"/>
  <c r="F3252" i="1"/>
  <c r="D3252" i="1"/>
  <c r="E3252" i="1" s="1"/>
  <c r="C3252" i="1"/>
  <c r="B3254" i="1" l="1"/>
  <c r="F3253" i="1"/>
  <c r="D3253" i="1"/>
  <c r="E3253" i="1" s="1"/>
  <c r="C3253" i="1"/>
  <c r="B3255" i="1" l="1"/>
  <c r="F3254" i="1"/>
  <c r="D3254" i="1"/>
  <c r="E3254" i="1" s="1"/>
  <c r="C3254" i="1"/>
  <c r="B3256" i="1" l="1"/>
  <c r="F3255" i="1"/>
  <c r="D3255" i="1"/>
  <c r="E3255" i="1" s="1"/>
  <c r="C3255" i="1"/>
  <c r="B3257" i="1" l="1"/>
  <c r="F3256" i="1"/>
  <c r="D3256" i="1"/>
  <c r="E3256" i="1" s="1"/>
  <c r="C3256" i="1"/>
  <c r="B3258" i="1" l="1"/>
  <c r="F3257" i="1"/>
  <c r="D3257" i="1"/>
  <c r="E3257" i="1" s="1"/>
  <c r="C3257" i="1"/>
  <c r="B3259" i="1" l="1"/>
  <c r="F3258" i="1"/>
  <c r="D3258" i="1"/>
  <c r="E3258" i="1" s="1"/>
  <c r="C3258" i="1"/>
  <c r="B3260" i="1" l="1"/>
  <c r="F3259" i="1"/>
  <c r="D3259" i="1"/>
  <c r="E3259" i="1" s="1"/>
  <c r="C3259" i="1"/>
  <c r="B3261" i="1" l="1"/>
  <c r="F3260" i="1"/>
  <c r="D3260" i="1"/>
  <c r="E3260" i="1" s="1"/>
  <c r="C3260" i="1"/>
  <c r="B3262" i="1" l="1"/>
  <c r="F3261" i="1"/>
  <c r="D3261" i="1"/>
  <c r="E3261" i="1" s="1"/>
  <c r="C3261" i="1"/>
  <c r="B3263" i="1" l="1"/>
  <c r="F3262" i="1"/>
  <c r="D3262" i="1"/>
  <c r="E3262" i="1" s="1"/>
  <c r="C3262" i="1"/>
  <c r="B3264" i="1" l="1"/>
  <c r="F3263" i="1"/>
  <c r="D3263" i="1"/>
  <c r="E3263" i="1" s="1"/>
  <c r="C3263" i="1"/>
  <c r="B3265" i="1" l="1"/>
  <c r="F3264" i="1"/>
  <c r="D3264" i="1"/>
  <c r="E3264" i="1" s="1"/>
  <c r="C3264" i="1"/>
  <c r="B3266" i="1" l="1"/>
  <c r="F3265" i="1"/>
  <c r="D3265" i="1"/>
  <c r="E3265" i="1" s="1"/>
  <c r="C3265" i="1"/>
  <c r="B3267" i="1" l="1"/>
  <c r="F3266" i="1"/>
  <c r="D3266" i="1"/>
  <c r="E3266" i="1" s="1"/>
  <c r="C3266" i="1"/>
  <c r="B3268" i="1" l="1"/>
  <c r="F3267" i="1"/>
  <c r="D3267" i="1"/>
  <c r="E3267" i="1" s="1"/>
  <c r="C3267" i="1"/>
  <c r="B3269" i="1" l="1"/>
  <c r="F3268" i="1"/>
  <c r="D3268" i="1"/>
  <c r="E3268" i="1" s="1"/>
  <c r="C3268" i="1"/>
  <c r="B3270" i="1" l="1"/>
  <c r="F3269" i="1"/>
  <c r="D3269" i="1"/>
  <c r="E3269" i="1" s="1"/>
  <c r="C3269" i="1"/>
  <c r="B3271" i="1" l="1"/>
  <c r="F3270" i="1"/>
  <c r="D3270" i="1"/>
  <c r="E3270" i="1" s="1"/>
  <c r="C3270" i="1"/>
  <c r="B3272" i="1" l="1"/>
  <c r="F3271" i="1"/>
  <c r="D3271" i="1"/>
  <c r="E3271" i="1" s="1"/>
  <c r="C3271" i="1"/>
  <c r="B3273" i="1" l="1"/>
  <c r="F3272" i="1"/>
  <c r="D3272" i="1"/>
  <c r="E3272" i="1" s="1"/>
  <c r="C3272" i="1"/>
  <c r="B3274" i="1" l="1"/>
  <c r="F3273" i="1"/>
  <c r="D3273" i="1"/>
  <c r="E3273" i="1" s="1"/>
  <c r="C3273" i="1"/>
  <c r="B3275" i="1" l="1"/>
  <c r="F3274" i="1"/>
  <c r="D3274" i="1"/>
  <c r="E3274" i="1" s="1"/>
  <c r="C3274" i="1"/>
  <c r="B3276" i="1" l="1"/>
  <c r="F3275" i="1"/>
  <c r="D3275" i="1"/>
  <c r="E3275" i="1" s="1"/>
  <c r="C3275" i="1"/>
  <c r="B3277" i="1" l="1"/>
  <c r="F3276" i="1"/>
  <c r="D3276" i="1"/>
  <c r="E3276" i="1" s="1"/>
  <c r="C3276" i="1"/>
  <c r="B3278" i="1" l="1"/>
  <c r="F3277" i="1"/>
  <c r="D3277" i="1"/>
  <c r="E3277" i="1" s="1"/>
  <c r="C3277" i="1"/>
  <c r="B3279" i="1" l="1"/>
  <c r="F3278" i="1"/>
  <c r="D3278" i="1"/>
  <c r="E3278" i="1" s="1"/>
  <c r="C3278" i="1"/>
  <c r="B3280" i="1" l="1"/>
  <c r="F3279" i="1"/>
  <c r="D3279" i="1"/>
  <c r="E3279" i="1" s="1"/>
  <c r="C3279" i="1"/>
  <c r="B3281" i="1" l="1"/>
  <c r="F3280" i="1"/>
  <c r="D3280" i="1"/>
  <c r="E3280" i="1" s="1"/>
  <c r="C3280" i="1"/>
  <c r="B3282" i="1" l="1"/>
  <c r="F3281" i="1"/>
  <c r="D3281" i="1"/>
  <c r="E3281" i="1" s="1"/>
  <c r="C3281" i="1"/>
  <c r="B3283" i="1" l="1"/>
  <c r="F3282" i="1"/>
  <c r="D3282" i="1"/>
  <c r="E3282" i="1" s="1"/>
  <c r="C3282" i="1"/>
  <c r="B3284" i="1" l="1"/>
  <c r="F3283" i="1"/>
  <c r="D3283" i="1"/>
  <c r="E3283" i="1" s="1"/>
  <c r="C3283" i="1"/>
  <c r="B3285" i="1" l="1"/>
  <c r="F3284" i="1"/>
  <c r="D3284" i="1"/>
  <c r="E3284" i="1" s="1"/>
  <c r="C3284" i="1"/>
  <c r="B3286" i="1" l="1"/>
  <c r="F3285" i="1"/>
  <c r="D3285" i="1"/>
  <c r="E3285" i="1" s="1"/>
  <c r="C3285" i="1"/>
  <c r="B3287" i="1" l="1"/>
  <c r="F3286" i="1"/>
  <c r="D3286" i="1"/>
  <c r="E3286" i="1" s="1"/>
  <c r="C3286" i="1"/>
  <c r="B3288" i="1" l="1"/>
  <c r="F3287" i="1"/>
  <c r="D3287" i="1"/>
  <c r="E3287" i="1" s="1"/>
  <c r="C3287" i="1"/>
  <c r="B3289" i="1" l="1"/>
  <c r="F3288" i="1"/>
  <c r="D3288" i="1"/>
  <c r="E3288" i="1" s="1"/>
  <c r="C3288" i="1"/>
  <c r="B3290" i="1" l="1"/>
  <c r="F3289" i="1"/>
  <c r="D3289" i="1"/>
  <c r="E3289" i="1" s="1"/>
  <c r="C3289" i="1"/>
  <c r="B3291" i="1" l="1"/>
  <c r="F3290" i="1"/>
  <c r="D3290" i="1"/>
  <c r="E3290" i="1" s="1"/>
  <c r="C3290" i="1"/>
  <c r="B3292" i="1" l="1"/>
  <c r="F3291" i="1"/>
  <c r="D3291" i="1"/>
  <c r="E3291" i="1" s="1"/>
  <c r="C3291" i="1"/>
  <c r="B3293" i="1" l="1"/>
  <c r="F3292" i="1"/>
  <c r="D3292" i="1"/>
  <c r="E3292" i="1" s="1"/>
  <c r="C3292" i="1"/>
  <c r="B3294" i="1" l="1"/>
  <c r="F3293" i="1"/>
  <c r="D3293" i="1"/>
  <c r="E3293" i="1" s="1"/>
  <c r="C3293" i="1"/>
  <c r="B3295" i="1" l="1"/>
  <c r="F3294" i="1"/>
  <c r="D3294" i="1"/>
  <c r="E3294" i="1" s="1"/>
  <c r="C3294" i="1"/>
  <c r="B3296" i="1" l="1"/>
  <c r="F3295" i="1"/>
  <c r="D3295" i="1"/>
  <c r="E3295" i="1" s="1"/>
  <c r="C3295" i="1"/>
  <c r="B3297" i="1" l="1"/>
  <c r="F3296" i="1"/>
  <c r="D3296" i="1"/>
  <c r="E3296" i="1" s="1"/>
  <c r="C3296" i="1"/>
  <c r="B3298" i="1" l="1"/>
  <c r="F3297" i="1"/>
  <c r="D3297" i="1"/>
  <c r="E3297" i="1" s="1"/>
  <c r="C3297" i="1"/>
  <c r="B3299" i="1" l="1"/>
  <c r="F3298" i="1"/>
  <c r="D3298" i="1"/>
  <c r="E3298" i="1" s="1"/>
  <c r="C3298" i="1"/>
  <c r="B3300" i="1" l="1"/>
  <c r="F3299" i="1"/>
  <c r="D3299" i="1"/>
  <c r="E3299" i="1" s="1"/>
  <c r="C3299" i="1"/>
  <c r="B3301" i="1" l="1"/>
  <c r="F3300" i="1"/>
  <c r="D3300" i="1"/>
  <c r="E3300" i="1" s="1"/>
  <c r="C3300" i="1"/>
  <c r="B3302" i="1" l="1"/>
  <c r="F3301" i="1"/>
  <c r="D3301" i="1"/>
  <c r="E3301" i="1" s="1"/>
  <c r="C3301" i="1"/>
  <c r="B3303" i="1" l="1"/>
  <c r="F3302" i="1"/>
  <c r="D3302" i="1"/>
  <c r="E3302" i="1" s="1"/>
  <c r="C3302" i="1"/>
  <c r="B3304" i="1" l="1"/>
  <c r="F3303" i="1"/>
  <c r="D3303" i="1"/>
  <c r="E3303" i="1" s="1"/>
  <c r="C3303" i="1"/>
  <c r="B3305" i="1" l="1"/>
  <c r="F3304" i="1"/>
  <c r="D3304" i="1"/>
  <c r="E3304" i="1" s="1"/>
  <c r="C3304" i="1"/>
  <c r="B3306" i="1" l="1"/>
  <c r="F3305" i="1"/>
  <c r="D3305" i="1"/>
  <c r="E3305" i="1" s="1"/>
  <c r="C3305" i="1"/>
  <c r="B3307" i="1" l="1"/>
  <c r="F3306" i="1"/>
  <c r="D3306" i="1"/>
  <c r="E3306" i="1" s="1"/>
  <c r="C3306" i="1"/>
  <c r="B3308" i="1" l="1"/>
  <c r="F3307" i="1"/>
  <c r="D3307" i="1"/>
  <c r="E3307" i="1" s="1"/>
  <c r="C3307" i="1"/>
  <c r="B3309" i="1" l="1"/>
  <c r="F3308" i="1"/>
  <c r="D3308" i="1"/>
  <c r="E3308" i="1" s="1"/>
  <c r="C3308" i="1"/>
  <c r="B3310" i="1" l="1"/>
  <c r="F3309" i="1"/>
  <c r="D3309" i="1"/>
  <c r="E3309" i="1" s="1"/>
  <c r="C3309" i="1"/>
  <c r="B3311" i="1" l="1"/>
  <c r="F3310" i="1"/>
  <c r="D3310" i="1"/>
  <c r="E3310" i="1" s="1"/>
  <c r="C3310" i="1"/>
  <c r="B3312" i="1" l="1"/>
  <c r="F3311" i="1"/>
  <c r="D3311" i="1"/>
  <c r="E3311" i="1" s="1"/>
  <c r="C3311" i="1"/>
  <c r="B3313" i="1" l="1"/>
  <c r="F3312" i="1"/>
  <c r="D3312" i="1"/>
  <c r="E3312" i="1" s="1"/>
  <c r="C3312" i="1"/>
  <c r="B3314" i="1" l="1"/>
  <c r="F3313" i="1"/>
  <c r="D3313" i="1"/>
  <c r="E3313" i="1" s="1"/>
  <c r="C3313" i="1"/>
  <c r="B3315" i="1" l="1"/>
  <c r="F3314" i="1"/>
  <c r="D3314" i="1"/>
  <c r="E3314" i="1" s="1"/>
  <c r="C3314" i="1"/>
  <c r="B3316" i="1" l="1"/>
  <c r="F3315" i="1"/>
  <c r="D3315" i="1"/>
  <c r="E3315" i="1" s="1"/>
  <c r="C3315" i="1"/>
  <c r="B3317" i="1" l="1"/>
  <c r="F3316" i="1"/>
  <c r="D3316" i="1"/>
  <c r="E3316" i="1" s="1"/>
  <c r="C3316" i="1"/>
  <c r="B3318" i="1" l="1"/>
  <c r="F3317" i="1"/>
  <c r="D3317" i="1"/>
  <c r="E3317" i="1" s="1"/>
  <c r="C3317" i="1"/>
  <c r="B3319" i="1" l="1"/>
  <c r="F3318" i="1"/>
  <c r="D3318" i="1"/>
  <c r="E3318" i="1" s="1"/>
  <c r="C3318" i="1"/>
  <c r="B3320" i="1" l="1"/>
  <c r="F3319" i="1"/>
  <c r="D3319" i="1"/>
  <c r="E3319" i="1" s="1"/>
  <c r="C3319" i="1"/>
  <c r="B3321" i="1" l="1"/>
  <c r="F3320" i="1"/>
  <c r="D3320" i="1"/>
  <c r="E3320" i="1" s="1"/>
  <c r="C3320" i="1"/>
  <c r="B3322" i="1" l="1"/>
  <c r="F3321" i="1"/>
  <c r="D3321" i="1"/>
  <c r="E3321" i="1" s="1"/>
  <c r="C3321" i="1"/>
  <c r="B3323" i="1" l="1"/>
  <c r="F3322" i="1"/>
  <c r="D3322" i="1"/>
  <c r="E3322" i="1" s="1"/>
  <c r="C3322" i="1"/>
  <c r="B3324" i="1" l="1"/>
  <c r="F3323" i="1"/>
  <c r="D3323" i="1"/>
  <c r="E3323" i="1" s="1"/>
  <c r="C3323" i="1"/>
  <c r="B3325" i="1" l="1"/>
  <c r="F3324" i="1"/>
  <c r="D3324" i="1"/>
  <c r="E3324" i="1" s="1"/>
  <c r="C3324" i="1"/>
  <c r="B3326" i="1" l="1"/>
  <c r="F3325" i="1"/>
  <c r="D3325" i="1"/>
  <c r="E3325" i="1" s="1"/>
  <c r="C3325" i="1"/>
  <c r="B3327" i="1" l="1"/>
  <c r="F3326" i="1"/>
  <c r="D3326" i="1"/>
  <c r="E3326" i="1" s="1"/>
  <c r="C3326" i="1"/>
  <c r="B3328" i="1" l="1"/>
  <c r="F3327" i="1"/>
  <c r="D3327" i="1"/>
  <c r="E3327" i="1" s="1"/>
  <c r="C3327" i="1"/>
  <c r="B3329" i="1" l="1"/>
  <c r="F3328" i="1"/>
  <c r="D3328" i="1"/>
  <c r="E3328" i="1" s="1"/>
  <c r="C3328" i="1"/>
  <c r="B3330" i="1" l="1"/>
  <c r="F3329" i="1"/>
  <c r="D3329" i="1"/>
  <c r="E3329" i="1" s="1"/>
  <c r="C3329" i="1"/>
  <c r="B3331" i="1" l="1"/>
  <c r="F3330" i="1"/>
  <c r="D3330" i="1"/>
  <c r="E3330" i="1" s="1"/>
  <c r="C3330" i="1"/>
  <c r="B3332" i="1" l="1"/>
  <c r="F3331" i="1"/>
  <c r="D3331" i="1"/>
  <c r="E3331" i="1" s="1"/>
  <c r="C3331" i="1"/>
  <c r="B3333" i="1" l="1"/>
  <c r="F3332" i="1"/>
  <c r="D3332" i="1"/>
  <c r="E3332" i="1" s="1"/>
  <c r="C3332" i="1"/>
  <c r="B3334" i="1" l="1"/>
  <c r="F3333" i="1"/>
  <c r="D3333" i="1"/>
  <c r="E3333" i="1" s="1"/>
  <c r="C3333" i="1"/>
  <c r="B3335" i="1" l="1"/>
  <c r="F3334" i="1"/>
  <c r="D3334" i="1"/>
  <c r="E3334" i="1" s="1"/>
  <c r="C3334" i="1"/>
  <c r="B3336" i="1" l="1"/>
  <c r="F3335" i="1"/>
  <c r="D3335" i="1"/>
  <c r="E3335" i="1" s="1"/>
  <c r="C3335" i="1"/>
  <c r="B3337" i="1" l="1"/>
  <c r="F3336" i="1"/>
  <c r="D3336" i="1"/>
  <c r="E3336" i="1" s="1"/>
  <c r="C3336" i="1"/>
  <c r="B3338" i="1" l="1"/>
  <c r="F3337" i="1"/>
  <c r="D3337" i="1"/>
  <c r="E3337" i="1" s="1"/>
  <c r="C3337" i="1"/>
  <c r="B3339" i="1" l="1"/>
  <c r="F3338" i="1"/>
  <c r="D3338" i="1"/>
  <c r="E3338" i="1" s="1"/>
  <c r="C3338" i="1"/>
  <c r="B3340" i="1" l="1"/>
  <c r="F3339" i="1"/>
  <c r="D3339" i="1"/>
  <c r="E3339" i="1" s="1"/>
  <c r="C3339" i="1"/>
  <c r="B3341" i="1" l="1"/>
  <c r="F3340" i="1"/>
  <c r="D3340" i="1"/>
  <c r="E3340" i="1" s="1"/>
  <c r="C3340" i="1"/>
  <c r="B3342" i="1" l="1"/>
  <c r="F3341" i="1"/>
  <c r="D3341" i="1"/>
  <c r="E3341" i="1" s="1"/>
  <c r="C3341" i="1"/>
  <c r="B3343" i="1" l="1"/>
  <c r="F3342" i="1"/>
  <c r="D3342" i="1"/>
  <c r="E3342" i="1" s="1"/>
  <c r="C3342" i="1"/>
  <c r="B3344" i="1" l="1"/>
  <c r="F3343" i="1"/>
  <c r="D3343" i="1"/>
  <c r="E3343" i="1" s="1"/>
  <c r="C3343" i="1"/>
  <c r="B3345" i="1" l="1"/>
  <c r="F3344" i="1"/>
  <c r="D3344" i="1"/>
  <c r="E3344" i="1" s="1"/>
  <c r="C3344" i="1"/>
  <c r="B3346" i="1" l="1"/>
  <c r="F3345" i="1"/>
  <c r="D3345" i="1"/>
  <c r="E3345" i="1" s="1"/>
  <c r="C3345" i="1"/>
  <c r="B3347" i="1" l="1"/>
  <c r="F3346" i="1"/>
  <c r="D3346" i="1"/>
  <c r="E3346" i="1" s="1"/>
  <c r="C3346" i="1"/>
  <c r="B3348" i="1" l="1"/>
  <c r="F3347" i="1"/>
  <c r="D3347" i="1"/>
  <c r="E3347" i="1" s="1"/>
  <c r="C3347" i="1"/>
  <c r="B3349" i="1" l="1"/>
  <c r="F3348" i="1"/>
  <c r="D3348" i="1"/>
  <c r="E3348" i="1" s="1"/>
  <c r="C3348" i="1"/>
  <c r="B3350" i="1" l="1"/>
  <c r="F3349" i="1"/>
  <c r="D3349" i="1"/>
  <c r="E3349" i="1" s="1"/>
  <c r="C3349" i="1"/>
  <c r="B3351" i="1" l="1"/>
  <c r="F3350" i="1"/>
  <c r="D3350" i="1"/>
  <c r="E3350" i="1" s="1"/>
  <c r="C3350" i="1"/>
  <c r="B3352" i="1" l="1"/>
  <c r="F3351" i="1"/>
  <c r="D3351" i="1"/>
  <c r="E3351" i="1" s="1"/>
  <c r="C3351" i="1"/>
  <c r="B3353" i="1" l="1"/>
  <c r="F3352" i="1"/>
  <c r="D3352" i="1"/>
  <c r="E3352" i="1" s="1"/>
  <c r="C3352" i="1"/>
  <c r="B3354" i="1" l="1"/>
  <c r="F3353" i="1"/>
  <c r="D3353" i="1"/>
  <c r="E3353" i="1" s="1"/>
  <c r="C3353" i="1"/>
  <c r="B3355" i="1" l="1"/>
  <c r="F3354" i="1"/>
  <c r="D3354" i="1"/>
  <c r="E3354" i="1" s="1"/>
  <c r="C3354" i="1"/>
  <c r="B3356" i="1" l="1"/>
  <c r="F3355" i="1"/>
  <c r="D3355" i="1"/>
  <c r="E3355" i="1" s="1"/>
  <c r="C3355" i="1"/>
  <c r="B3357" i="1" l="1"/>
  <c r="F3356" i="1"/>
  <c r="D3356" i="1"/>
  <c r="E3356" i="1" s="1"/>
  <c r="C3356" i="1"/>
  <c r="B3358" i="1" l="1"/>
  <c r="F3357" i="1"/>
  <c r="D3357" i="1"/>
  <c r="E3357" i="1" s="1"/>
  <c r="C3357" i="1"/>
  <c r="B3359" i="1" l="1"/>
  <c r="F3358" i="1"/>
  <c r="D3358" i="1"/>
  <c r="E3358" i="1" s="1"/>
  <c r="C3358" i="1"/>
  <c r="B3360" i="1" l="1"/>
  <c r="F3359" i="1"/>
  <c r="D3359" i="1"/>
  <c r="E3359" i="1" s="1"/>
  <c r="C3359" i="1"/>
  <c r="B3361" i="1" l="1"/>
  <c r="F3360" i="1"/>
  <c r="D3360" i="1"/>
  <c r="E3360" i="1" s="1"/>
  <c r="C3360" i="1"/>
  <c r="B3362" i="1" l="1"/>
  <c r="F3361" i="1"/>
  <c r="D3361" i="1"/>
  <c r="E3361" i="1" s="1"/>
  <c r="C3361" i="1"/>
  <c r="B3363" i="1" l="1"/>
  <c r="F3362" i="1"/>
  <c r="D3362" i="1"/>
  <c r="E3362" i="1" s="1"/>
  <c r="C3362" i="1"/>
  <c r="B3364" i="1" l="1"/>
  <c r="F3363" i="1"/>
  <c r="D3363" i="1"/>
  <c r="E3363" i="1" s="1"/>
  <c r="C3363" i="1"/>
  <c r="B3365" i="1" l="1"/>
  <c r="F3364" i="1"/>
  <c r="D3364" i="1"/>
  <c r="E3364" i="1" s="1"/>
  <c r="C3364" i="1"/>
  <c r="B3366" i="1" l="1"/>
  <c r="F3365" i="1"/>
  <c r="D3365" i="1"/>
  <c r="E3365" i="1" s="1"/>
  <c r="C3365" i="1"/>
  <c r="B3367" i="1" l="1"/>
  <c r="F3366" i="1"/>
  <c r="D3366" i="1"/>
  <c r="E3366" i="1" s="1"/>
  <c r="C3366" i="1"/>
  <c r="B3368" i="1" l="1"/>
  <c r="F3367" i="1"/>
  <c r="D3367" i="1"/>
  <c r="E3367" i="1" s="1"/>
  <c r="C3367" i="1"/>
  <c r="B3369" i="1" l="1"/>
  <c r="F3368" i="1"/>
  <c r="D3368" i="1"/>
  <c r="E3368" i="1" s="1"/>
  <c r="C3368" i="1"/>
  <c r="B3370" i="1" l="1"/>
  <c r="F3369" i="1"/>
  <c r="D3369" i="1"/>
  <c r="E3369" i="1" s="1"/>
  <c r="C3369" i="1"/>
  <c r="B3371" i="1" l="1"/>
  <c r="F3370" i="1"/>
  <c r="D3370" i="1"/>
  <c r="E3370" i="1" s="1"/>
  <c r="C3370" i="1"/>
  <c r="B3372" i="1" l="1"/>
  <c r="F3371" i="1"/>
  <c r="D3371" i="1"/>
  <c r="E3371" i="1" s="1"/>
  <c r="C3371" i="1"/>
  <c r="B3373" i="1" l="1"/>
  <c r="F3372" i="1"/>
  <c r="D3372" i="1"/>
  <c r="E3372" i="1" s="1"/>
  <c r="C3372" i="1"/>
  <c r="B3374" i="1" l="1"/>
  <c r="F3373" i="1"/>
  <c r="D3373" i="1"/>
  <c r="E3373" i="1" s="1"/>
  <c r="C3373" i="1"/>
  <c r="B3375" i="1" l="1"/>
  <c r="F3374" i="1"/>
  <c r="D3374" i="1"/>
  <c r="E3374" i="1" s="1"/>
  <c r="C3374" i="1"/>
  <c r="B3376" i="1" l="1"/>
  <c r="F3375" i="1"/>
  <c r="D3375" i="1"/>
  <c r="E3375" i="1" s="1"/>
  <c r="C3375" i="1"/>
  <c r="B3377" i="1" l="1"/>
  <c r="F3376" i="1"/>
  <c r="D3376" i="1"/>
  <c r="E3376" i="1" s="1"/>
  <c r="C3376" i="1"/>
  <c r="B3378" i="1" l="1"/>
  <c r="F3377" i="1"/>
  <c r="D3377" i="1"/>
  <c r="E3377" i="1" s="1"/>
  <c r="C3377" i="1"/>
  <c r="B3379" i="1" l="1"/>
  <c r="F3378" i="1"/>
  <c r="D3378" i="1"/>
  <c r="E3378" i="1" s="1"/>
  <c r="C3378" i="1"/>
  <c r="B3380" i="1" l="1"/>
  <c r="F3379" i="1"/>
  <c r="D3379" i="1"/>
  <c r="E3379" i="1" s="1"/>
  <c r="C3379" i="1"/>
  <c r="B3381" i="1" l="1"/>
  <c r="F3380" i="1"/>
  <c r="D3380" i="1"/>
  <c r="E3380" i="1" s="1"/>
  <c r="C3380" i="1"/>
  <c r="B3382" i="1" l="1"/>
  <c r="F3381" i="1"/>
  <c r="D3381" i="1"/>
  <c r="E3381" i="1" s="1"/>
  <c r="C3381" i="1"/>
  <c r="B3383" i="1" l="1"/>
  <c r="F3382" i="1"/>
  <c r="D3382" i="1"/>
  <c r="E3382" i="1" s="1"/>
  <c r="C3382" i="1"/>
  <c r="B3384" i="1" l="1"/>
  <c r="F3383" i="1"/>
  <c r="D3383" i="1"/>
  <c r="E3383" i="1" s="1"/>
  <c r="C3383" i="1"/>
  <c r="B3385" i="1" l="1"/>
  <c r="F3384" i="1"/>
  <c r="D3384" i="1"/>
  <c r="E3384" i="1" s="1"/>
  <c r="C3384" i="1"/>
  <c r="B3386" i="1" l="1"/>
  <c r="F3385" i="1"/>
  <c r="D3385" i="1"/>
  <c r="E3385" i="1" s="1"/>
  <c r="C3385" i="1"/>
  <c r="B3387" i="1" l="1"/>
  <c r="F3386" i="1"/>
  <c r="D3386" i="1"/>
  <c r="E3386" i="1" s="1"/>
  <c r="C3386" i="1"/>
  <c r="B3388" i="1" l="1"/>
  <c r="F3387" i="1"/>
  <c r="D3387" i="1"/>
  <c r="E3387" i="1" s="1"/>
  <c r="C3387" i="1"/>
  <c r="B3389" i="1" l="1"/>
  <c r="F3388" i="1"/>
  <c r="D3388" i="1"/>
  <c r="E3388" i="1" s="1"/>
  <c r="C3388" i="1"/>
  <c r="B3390" i="1" l="1"/>
  <c r="F3389" i="1"/>
  <c r="D3389" i="1"/>
  <c r="E3389" i="1" s="1"/>
  <c r="C3389" i="1"/>
  <c r="B3391" i="1" l="1"/>
  <c r="F3390" i="1"/>
  <c r="D3390" i="1"/>
  <c r="E3390" i="1" s="1"/>
  <c r="C3390" i="1"/>
  <c r="B3392" i="1" l="1"/>
  <c r="F3391" i="1"/>
  <c r="D3391" i="1"/>
  <c r="E3391" i="1" s="1"/>
  <c r="C3391" i="1"/>
  <c r="B3393" i="1" l="1"/>
  <c r="F3392" i="1"/>
  <c r="D3392" i="1"/>
  <c r="E3392" i="1" s="1"/>
  <c r="C3392" i="1"/>
  <c r="B3394" i="1" l="1"/>
  <c r="F3393" i="1"/>
  <c r="D3393" i="1"/>
  <c r="E3393" i="1" s="1"/>
  <c r="C3393" i="1"/>
  <c r="B3395" i="1" l="1"/>
  <c r="F3394" i="1"/>
  <c r="D3394" i="1"/>
  <c r="E3394" i="1" s="1"/>
  <c r="C3394" i="1"/>
  <c r="B3396" i="1" l="1"/>
  <c r="F3395" i="1"/>
  <c r="D3395" i="1"/>
  <c r="E3395" i="1" s="1"/>
  <c r="C3395" i="1"/>
  <c r="B3397" i="1" l="1"/>
  <c r="F3396" i="1"/>
  <c r="D3396" i="1"/>
  <c r="E3396" i="1" s="1"/>
  <c r="C3396" i="1"/>
  <c r="B3398" i="1" l="1"/>
  <c r="F3397" i="1"/>
  <c r="D3397" i="1"/>
  <c r="E3397" i="1" s="1"/>
  <c r="C3397" i="1"/>
  <c r="B3399" i="1" l="1"/>
  <c r="F3398" i="1"/>
  <c r="D3398" i="1"/>
  <c r="E3398" i="1" s="1"/>
  <c r="C3398" i="1"/>
  <c r="B3400" i="1" l="1"/>
  <c r="F3399" i="1"/>
  <c r="D3399" i="1"/>
  <c r="E3399" i="1" s="1"/>
  <c r="C3399" i="1"/>
  <c r="B3401" i="1" l="1"/>
  <c r="F3400" i="1"/>
  <c r="D3400" i="1"/>
  <c r="E3400" i="1" s="1"/>
  <c r="C3400" i="1"/>
  <c r="B3402" i="1" l="1"/>
  <c r="F3401" i="1"/>
  <c r="D3401" i="1"/>
  <c r="E3401" i="1" s="1"/>
  <c r="C3401" i="1"/>
  <c r="B3403" i="1" l="1"/>
  <c r="F3402" i="1"/>
  <c r="D3402" i="1"/>
  <c r="E3402" i="1" s="1"/>
  <c r="C3402" i="1"/>
  <c r="B3404" i="1" l="1"/>
  <c r="F3403" i="1"/>
  <c r="D3403" i="1"/>
  <c r="E3403" i="1" s="1"/>
  <c r="C3403" i="1"/>
  <c r="B3405" i="1" l="1"/>
  <c r="F3404" i="1"/>
  <c r="D3404" i="1"/>
  <c r="E3404" i="1" s="1"/>
  <c r="C3404" i="1"/>
  <c r="B3406" i="1" l="1"/>
  <c r="F3405" i="1"/>
  <c r="D3405" i="1"/>
  <c r="E3405" i="1" s="1"/>
  <c r="C3405" i="1"/>
  <c r="B3407" i="1" l="1"/>
  <c r="F3406" i="1"/>
  <c r="D3406" i="1"/>
  <c r="E3406" i="1" s="1"/>
  <c r="C3406" i="1"/>
  <c r="B3408" i="1" l="1"/>
  <c r="F3407" i="1"/>
  <c r="D3407" i="1"/>
  <c r="E3407" i="1" s="1"/>
  <c r="C3407" i="1"/>
  <c r="B3409" i="1" l="1"/>
  <c r="F3408" i="1"/>
  <c r="D3408" i="1"/>
  <c r="E3408" i="1" s="1"/>
  <c r="C3408" i="1"/>
  <c r="B3410" i="1" l="1"/>
  <c r="F3409" i="1"/>
  <c r="D3409" i="1"/>
  <c r="E3409" i="1" s="1"/>
  <c r="C3409" i="1"/>
  <c r="B3411" i="1" l="1"/>
  <c r="F3410" i="1"/>
  <c r="D3410" i="1"/>
  <c r="E3410" i="1" s="1"/>
  <c r="C3410" i="1"/>
  <c r="B3412" i="1" l="1"/>
  <c r="F3411" i="1"/>
  <c r="D3411" i="1"/>
  <c r="E3411" i="1" s="1"/>
  <c r="C3411" i="1"/>
  <c r="B3413" i="1" l="1"/>
  <c r="F3412" i="1"/>
  <c r="D3412" i="1"/>
  <c r="E3412" i="1" s="1"/>
  <c r="C3412" i="1"/>
  <c r="B3414" i="1" l="1"/>
  <c r="F3413" i="1"/>
  <c r="D3413" i="1"/>
  <c r="E3413" i="1" s="1"/>
  <c r="C3413" i="1"/>
  <c r="B3415" i="1" l="1"/>
  <c r="F3414" i="1"/>
  <c r="D3414" i="1"/>
  <c r="E3414" i="1" s="1"/>
  <c r="C3414" i="1"/>
  <c r="B3416" i="1" l="1"/>
  <c r="F3415" i="1"/>
  <c r="D3415" i="1"/>
  <c r="E3415" i="1" s="1"/>
  <c r="C3415" i="1"/>
  <c r="B3417" i="1" l="1"/>
  <c r="F3416" i="1"/>
  <c r="D3416" i="1"/>
  <c r="E3416" i="1" s="1"/>
  <c r="C3416" i="1"/>
  <c r="B3418" i="1" l="1"/>
  <c r="F3417" i="1"/>
  <c r="D3417" i="1"/>
  <c r="E3417" i="1" s="1"/>
  <c r="C3417" i="1"/>
  <c r="B3419" i="1" l="1"/>
  <c r="F3418" i="1"/>
  <c r="D3418" i="1"/>
  <c r="E3418" i="1" s="1"/>
  <c r="C3418" i="1"/>
  <c r="B3420" i="1" l="1"/>
  <c r="F3419" i="1"/>
  <c r="D3419" i="1"/>
  <c r="E3419" i="1" s="1"/>
  <c r="C3419" i="1"/>
  <c r="B3421" i="1" l="1"/>
  <c r="F3420" i="1"/>
  <c r="D3420" i="1"/>
  <c r="E3420" i="1" s="1"/>
  <c r="C3420" i="1"/>
  <c r="B3422" i="1" l="1"/>
  <c r="F3421" i="1"/>
  <c r="D3421" i="1"/>
  <c r="E3421" i="1" s="1"/>
  <c r="C3421" i="1"/>
  <c r="B3423" i="1" l="1"/>
  <c r="F3422" i="1"/>
  <c r="D3422" i="1"/>
  <c r="E3422" i="1" s="1"/>
  <c r="C3422" i="1"/>
  <c r="B3424" i="1" l="1"/>
  <c r="F3423" i="1"/>
  <c r="D3423" i="1"/>
  <c r="E3423" i="1" s="1"/>
  <c r="C3423" i="1"/>
  <c r="B3425" i="1" l="1"/>
  <c r="F3424" i="1"/>
  <c r="D3424" i="1"/>
  <c r="E3424" i="1" s="1"/>
  <c r="C3424" i="1"/>
  <c r="B3426" i="1" l="1"/>
  <c r="F3425" i="1"/>
  <c r="D3425" i="1"/>
  <c r="E3425" i="1" s="1"/>
  <c r="C3425" i="1"/>
  <c r="B3427" i="1" l="1"/>
  <c r="F3426" i="1"/>
  <c r="D3426" i="1"/>
  <c r="E3426" i="1" s="1"/>
  <c r="C3426" i="1"/>
  <c r="B3428" i="1" l="1"/>
  <c r="F3427" i="1"/>
  <c r="D3427" i="1"/>
  <c r="E3427" i="1" s="1"/>
  <c r="C3427" i="1"/>
  <c r="B3429" i="1" l="1"/>
  <c r="F3428" i="1"/>
  <c r="D3428" i="1"/>
  <c r="E3428" i="1" s="1"/>
  <c r="C3428" i="1"/>
  <c r="B3430" i="1" l="1"/>
  <c r="F3429" i="1"/>
  <c r="D3429" i="1"/>
  <c r="E3429" i="1" s="1"/>
  <c r="C3429" i="1"/>
  <c r="B3431" i="1" l="1"/>
  <c r="F3430" i="1"/>
  <c r="D3430" i="1"/>
  <c r="E3430" i="1" s="1"/>
  <c r="C3430" i="1"/>
  <c r="B3432" i="1" l="1"/>
  <c r="F3431" i="1"/>
  <c r="D3431" i="1"/>
  <c r="E3431" i="1" s="1"/>
  <c r="C3431" i="1"/>
  <c r="B3433" i="1" l="1"/>
  <c r="F3432" i="1"/>
  <c r="D3432" i="1"/>
  <c r="E3432" i="1" s="1"/>
  <c r="C3432" i="1"/>
  <c r="B3434" i="1" l="1"/>
  <c r="F3433" i="1"/>
  <c r="D3433" i="1"/>
  <c r="E3433" i="1" s="1"/>
  <c r="C3433" i="1"/>
  <c r="B3435" i="1" l="1"/>
  <c r="F3434" i="1"/>
  <c r="D3434" i="1"/>
  <c r="E3434" i="1" s="1"/>
  <c r="C3434" i="1"/>
  <c r="B3436" i="1" l="1"/>
  <c r="F3435" i="1"/>
  <c r="D3435" i="1"/>
  <c r="E3435" i="1" s="1"/>
  <c r="C3435" i="1"/>
  <c r="B3437" i="1" l="1"/>
  <c r="F3436" i="1"/>
  <c r="D3436" i="1"/>
  <c r="E3436" i="1" s="1"/>
  <c r="C3436" i="1"/>
  <c r="B3438" i="1" l="1"/>
  <c r="F3437" i="1"/>
  <c r="D3437" i="1"/>
  <c r="E3437" i="1" s="1"/>
  <c r="C3437" i="1"/>
  <c r="B3439" i="1" l="1"/>
  <c r="F3438" i="1"/>
  <c r="D3438" i="1"/>
  <c r="E3438" i="1" s="1"/>
  <c r="C3438" i="1"/>
  <c r="B3440" i="1" l="1"/>
  <c r="F3439" i="1"/>
  <c r="D3439" i="1"/>
  <c r="E3439" i="1" s="1"/>
  <c r="C3439" i="1"/>
  <c r="B3441" i="1" l="1"/>
  <c r="F3440" i="1"/>
  <c r="D3440" i="1"/>
  <c r="E3440" i="1" s="1"/>
  <c r="C3440" i="1"/>
  <c r="B3442" i="1" l="1"/>
  <c r="F3441" i="1"/>
  <c r="D3441" i="1"/>
  <c r="E3441" i="1" s="1"/>
  <c r="C3441" i="1"/>
  <c r="B3443" i="1" l="1"/>
  <c r="F3442" i="1"/>
  <c r="D3442" i="1"/>
  <c r="E3442" i="1" s="1"/>
  <c r="C3442" i="1"/>
  <c r="B3444" i="1" l="1"/>
  <c r="F3443" i="1"/>
  <c r="D3443" i="1"/>
  <c r="E3443" i="1" s="1"/>
  <c r="C3443" i="1"/>
  <c r="B3445" i="1" l="1"/>
  <c r="F3444" i="1"/>
  <c r="D3444" i="1"/>
  <c r="E3444" i="1" s="1"/>
  <c r="C3444" i="1"/>
  <c r="B3446" i="1" l="1"/>
  <c r="F3445" i="1"/>
  <c r="D3445" i="1"/>
  <c r="E3445" i="1" s="1"/>
  <c r="C3445" i="1"/>
  <c r="B3447" i="1" l="1"/>
  <c r="F3446" i="1"/>
  <c r="D3446" i="1"/>
  <c r="E3446" i="1" s="1"/>
  <c r="C3446" i="1"/>
  <c r="B3448" i="1" l="1"/>
  <c r="F3447" i="1"/>
  <c r="D3447" i="1"/>
  <c r="E3447" i="1" s="1"/>
  <c r="C3447" i="1"/>
  <c r="B3449" i="1" l="1"/>
  <c r="F3448" i="1"/>
  <c r="D3448" i="1"/>
  <c r="E3448" i="1" s="1"/>
  <c r="C3448" i="1"/>
  <c r="B3450" i="1" l="1"/>
  <c r="F3449" i="1"/>
  <c r="D3449" i="1"/>
  <c r="E3449" i="1" s="1"/>
  <c r="C3449" i="1"/>
  <c r="B3451" i="1" l="1"/>
  <c r="F3450" i="1"/>
  <c r="D3450" i="1"/>
  <c r="E3450" i="1" s="1"/>
  <c r="C3450" i="1"/>
  <c r="B3452" i="1" l="1"/>
  <c r="F3451" i="1"/>
  <c r="D3451" i="1"/>
  <c r="E3451" i="1" s="1"/>
  <c r="C3451" i="1"/>
  <c r="B3453" i="1" l="1"/>
  <c r="F3452" i="1"/>
  <c r="D3452" i="1"/>
  <c r="E3452" i="1" s="1"/>
  <c r="C3452" i="1"/>
  <c r="B3454" i="1" l="1"/>
  <c r="F3453" i="1"/>
  <c r="D3453" i="1"/>
  <c r="E3453" i="1" s="1"/>
  <c r="C3453" i="1"/>
  <c r="B3455" i="1" l="1"/>
  <c r="F3454" i="1"/>
  <c r="D3454" i="1"/>
  <c r="E3454" i="1" s="1"/>
  <c r="C3454" i="1"/>
  <c r="B3456" i="1" l="1"/>
  <c r="F3455" i="1"/>
  <c r="D3455" i="1"/>
  <c r="E3455" i="1" s="1"/>
  <c r="C3455" i="1"/>
  <c r="B3457" i="1" l="1"/>
  <c r="F3456" i="1"/>
  <c r="D3456" i="1"/>
  <c r="E3456" i="1" s="1"/>
  <c r="C3456" i="1"/>
  <c r="B3458" i="1" l="1"/>
  <c r="F3457" i="1"/>
  <c r="D3457" i="1"/>
  <c r="E3457" i="1" s="1"/>
  <c r="C3457" i="1"/>
  <c r="B3459" i="1" l="1"/>
  <c r="F3458" i="1"/>
  <c r="D3458" i="1"/>
  <c r="E3458" i="1" s="1"/>
  <c r="C3458" i="1"/>
  <c r="B3460" i="1" l="1"/>
  <c r="F3459" i="1"/>
  <c r="D3459" i="1"/>
  <c r="E3459" i="1" s="1"/>
  <c r="C3459" i="1"/>
  <c r="B3461" i="1" l="1"/>
  <c r="F3460" i="1"/>
  <c r="D3460" i="1"/>
  <c r="E3460" i="1" s="1"/>
  <c r="C3460" i="1"/>
  <c r="B3462" i="1" l="1"/>
  <c r="F3461" i="1"/>
  <c r="D3461" i="1"/>
  <c r="E3461" i="1" s="1"/>
  <c r="C3461" i="1"/>
  <c r="B3463" i="1" l="1"/>
  <c r="F3462" i="1"/>
  <c r="D3462" i="1"/>
  <c r="E3462" i="1" s="1"/>
  <c r="C3462" i="1"/>
  <c r="B3464" i="1" l="1"/>
  <c r="F3463" i="1"/>
  <c r="D3463" i="1"/>
  <c r="E3463" i="1" s="1"/>
  <c r="C3463" i="1"/>
  <c r="B3465" i="1" l="1"/>
  <c r="F3464" i="1"/>
  <c r="D3464" i="1"/>
  <c r="E3464" i="1" s="1"/>
  <c r="C3464" i="1"/>
  <c r="B3466" i="1" l="1"/>
  <c r="F3465" i="1"/>
  <c r="D3465" i="1"/>
  <c r="E3465" i="1" s="1"/>
  <c r="C3465" i="1"/>
  <c r="B3467" i="1" l="1"/>
  <c r="F3466" i="1"/>
  <c r="D3466" i="1"/>
  <c r="E3466" i="1" s="1"/>
  <c r="C3466" i="1"/>
  <c r="B3468" i="1" l="1"/>
  <c r="F3467" i="1"/>
  <c r="D3467" i="1"/>
  <c r="E3467" i="1" s="1"/>
  <c r="C3467" i="1"/>
  <c r="B3469" i="1" l="1"/>
  <c r="F3468" i="1"/>
  <c r="D3468" i="1"/>
  <c r="E3468" i="1" s="1"/>
  <c r="C3468" i="1"/>
  <c r="B3470" i="1" l="1"/>
  <c r="F3469" i="1"/>
  <c r="D3469" i="1"/>
  <c r="E3469" i="1" s="1"/>
  <c r="C3469" i="1"/>
  <c r="B3471" i="1" l="1"/>
  <c r="F3470" i="1"/>
  <c r="D3470" i="1"/>
  <c r="E3470" i="1" s="1"/>
  <c r="C3470" i="1"/>
  <c r="B3472" i="1" l="1"/>
  <c r="F3471" i="1"/>
  <c r="D3471" i="1"/>
  <c r="E3471" i="1" s="1"/>
  <c r="C3471" i="1"/>
  <c r="B3473" i="1" l="1"/>
  <c r="F3472" i="1"/>
  <c r="D3472" i="1"/>
  <c r="E3472" i="1" s="1"/>
  <c r="C3472" i="1"/>
  <c r="B3474" i="1" l="1"/>
  <c r="F3473" i="1"/>
  <c r="D3473" i="1"/>
  <c r="E3473" i="1" s="1"/>
  <c r="C3473" i="1"/>
  <c r="B3475" i="1" l="1"/>
  <c r="F3474" i="1"/>
  <c r="D3474" i="1"/>
  <c r="E3474" i="1" s="1"/>
  <c r="C3474" i="1"/>
  <c r="B3476" i="1" l="1"/>
  <c r="F3475" i="1"/>
  <c r="D3475" i="1"/>
  <c r="E3475" i="1" s="1"/>
  <c r="C3475" i="1"/>
  <c r="B3477" i="1" l="1"/>
  <c r="F3476" i="1"/>
  <c r="D3476" i="1"/>
  <c r="E3476" i="1" s="1"/>
  <c r="C3476" i="1"/>
  <c r="B3478" i="1" l="1"/>
  <c r="F3477" i="1"/>
  <c r="D3477" i="1"/>
  <c r="E3477" i="1" s="1"/>
  <c r="C3477" i="1"/>
  <c r="B3479" i="1" l="1"/>
  <c r="F3478" i="1"/>
  <c r="D3478" i="1"/>
  <c r="E3478" i="1" s="1"/>
  <c r="C3478" i="1"/>
  <c r="B3480" i="1" l="1"/>
  <c r="F3479" i="1"/>
  <c r="D3479" i="1"/>
  <c r="E3479" i="1" s="1"/>
  <c r="C3479" i="1"/>
  <c r="B3481" i="1" l="1"/>
  <c r="F3480" i="1"/>
  <c r="D3480" i="1"/>
  <c r="E3480" i="1" s="1"/>
  <c r="C3480" i="1"/>
  <c r="B3482" i="1" l="1"/>
  <c r="F3481" i="1"/>
  <c r="D3481" i="1"/>
  <c r="E3481" i="1" s="1"/>
  <c r="C3481" i="1"/>
  <c r="B3483" i="1" l="1"/>
  <c r="F3482" i="1"/>
  <c r="D3482" i="1"/>
  <c r="E3482" i="1" s="1"/>
  <c r="C3482" i="1"/>
  <c r="B3484" i="1" l="1"/>
  <c r="F3483" i="1"/>
  <c r="D3483" i="1"/>
  <c r="E3483" i="1" s="1"/>
  <c r="C3483" i="1"/>
  <c r="B3485" i="1" l="1"/>
  <c r="F3484" i="1"/>
  <c r="D3484" i="1"/>
  <c r="E3484" i="1" s="1"/>
  <c r="C3484" i="1"/>
  <c r="B3486" i="1" l="1"/>
  <c r="F3485" i="1"/>
  <c r="D3485" i="1"/>
  <c r="E3485" i="1" s="1"/>
  <c r="C3485" i="1"/>
  <c r="B3487" i="1" l="1"/>
  <c r="F3486" i="1"/>
  <c r="D3486" i="1"/>
  <c r="E3486" i="1" s="1"/>
  <c r="C3486" i="1"/>
  <c r="B3488" i="1" l="1"/>
  <c r="F3487" i="1"/>
  <c r="D3487" i="1"/>
  <c r="E3487" i="1" s="1"/>
  <c r="C3487" i="1"/>
  <c r="B3489" i="1" l="1"/>
  <c r="F3488" i="1"/>
  <c r="D3488" i="1"/>
  <c r="E3488" i="1" s="1"/>
  <c r="C3488" i="1"/>
  <c r="B3490" i="1" l="1"/>
  <c r="F3489" i="1"/>
  <c r="D3489" i="1"/>
  <c r="E3489" i="1" s="1"/>
  <c r="C3489" i="1"/>
  <c r="B3491" i="1" l="1"/>
  <c r="F3490" i="1"/>
  <c r="D3490" i="1"/>
  <c r="E3490" i="1" s="1"/>
  <c r="C3490" i="1"/>
  <c r="B3492" i="1" l="1"/>
  <c r="F3491" i="1"/>
  <c r="D3491" i="1"/>
  <c r="E3491" i="1" s="1"/>
  <c r="C3491" i="1"/>
  <c r="B3493" i="1" l="1"/>
  <c r="F3492" i="1"/>
  <c r="D3492" i="1"/>
  <c r="E3492" i="1" s="1"/>
  <c r="C3492" i="1"/>
  <c r="B3494" i="1" l="1"/>
  <c r="F3493" i="1"/>
  <c r="D3493" i="1"/>
  <c r="E3493" i="1" s="1"/>
  <c r="C3493" i="1"/>
  <c r="B3495" i="1" l="1"/>
  <c r="F3494" i="1"/>
  <c r="D3494" i="1"/>
  <c r="E3494" i="1" s="1"/>
  <c r="C3494" i="1"/>
  <c r="B3496" i="1" l="1"/>
  <c r="F3495" i="1"/>
  <c r="D3495" i="1"/>
  <c r="E3495" i="1" s="1"/>
  <c r="C3495" i="1"/>
  <c r="B3497" i="1" l="1"/>
  <c r="F3496" i="1"/>
  <c r="D3496" i="1"/>
  <c r="E3496" i="1" s="1"/>
  <c r="C3496" i="1"/>
  <c r="B3498" i="1" l="1"/>
  <c r="F3497" i="1"/>
  <c r="D3497" i="1"/>
  <c r="E3497" i="1" s="1"/>
  <c r="C3497" i="1"/>
  <c r="B3499" i="1" l="1"/>
  <c r="F3498" i="1"/>
  <c r="D3498" i="1"/>
  <c r="E3498" i="1" s="1"/>
  <c r="C3498" i="1"/>
  <c r="B3500" i="1" l="1"/>
  <c r="F3499" i="1"/>
  <c r="D3499" i="1"/>
  <c r="E3499" i="1" s="1"/>
  <c r="C3499" i="1"/>
  <c r="B3501" i="1" l="1"/>
  <c r="F3500" i="1"/>
  <c r="D3500" i="1"/>
  <c r="E3500" i="1" s="1"/>
  <c r="C3500" i="1"/>
  <c r="B3502" i="1" l="1"/>
  <c r="F3501" i="1"/>
  <c r="D3501" i="1"/>
  <c r="E3501" i="1" s="1"/>
  <c r="C3501" i="1"/>
  <c r="B3503" i="1" l="1"/>
  <c r="F3502" i="1"/>
  <c r="D3502" i="1"/>
  <c r="E3502" i="1" s="1"/>
  <c r="C3502" i="1"/>
  <c r="B3504" i="1" l="1"/>
  <c r="F3503" i="1"/>
  <c r="D3503" i="1"/>
  <c r="E3503" i="1" s="1"/>
  <c r="C3503" i="1"/>
  <c r="B3505" i="1" l="1"/>
  <c r="F3504" i="1"/>
  <c r="D3504" i="1"/>
  <c r="E3504" i="1" s="1"/>
  <c r="C3504" i="1"/>
  <c r="B3506" i="1" l="1"/>
  <c r="F3505" i="1"/>
  <c r="D3505" i="1"/>
  <c r="E3505" i="1" s="1"/>
  <c r="C3505" i="1"/>
  <c r="B3507" i="1" l="1"/>
  <c r="F3506" i="1"/>
  <c r="D3506" i="1"/>
  <c r="E3506" i="1" s="1"/>
  <c r="C3506" i="1"/>
  <c r="B3508" i="1" l="1"/>
  <c r="F3507" i="1"/>
  <c r="D3507" i="1"/>
  <c r="E3507" i="1" s="1"/>
  <c r="C3507" i="1"/>
  <c r="B3509" i="1" l="1"/>
  <c r="F3508" i="1"/>
  <c r="D3508" i="1"/>
  <c r="E3508" i="1" s="1"/>
  <c r="C3508" i="1"/>
  <c r="B3510" i="1" l="1"/>
  <c r="F3509" i="1"/>
  <c r="D3509" i="1"/>
  <c r="E3509" i="1" s="1"/>
  <c r="C3509" i="1"/>
  <c r="B3511" i="1" l="1"/>
  <c r="F3510" i="1"/>
  <c r="D3510" i="1"/>
  <c r="E3510" i="1" s="1"/>
  <c r="C3510" i="1"/>
  <c r="B3512" i="1" l="1"/>
  <c r="F3511" i="1"/>
  <c r="D3511" i="1"/>
  <c r="E3511" i="1" s="1"/>
  <c r="C3511" i="1"/>
  <c r="B3513" i="1" l="1"/>
  <c r="F3512" i="1"/>
  <c r="D3512" i="1"/>
  <c r="E3512" i="1" s="1"/>
  <c r="C3512" i="1"/>
  <c r="B3514" i="1" l="1"/>
  <c r="F3513" i="1"/>
  <c r="D3513" i="1"/>
  <c r="E3513" i="1" s="1"/>
  <c r="C3513" i="1"/>
  <c r="B3515" i="1" l="1"/>
  <c r="F3514" i="1"/>
  <c r="D3514" i="1"/>
  <c r="E3514" i="1" s="1"/>
  <c r="C3514" i="1"/>
  <c r="B3516" i="1" l="1"/>
  <c r="F3515" i="1"/>
  <c r="D3515" i="1"/>
  <c r="E3515" i="1" s="1"/>
  <c r="C3515" i="1"/>
  <c r="B3517" i="1" l="1"/>
  <c r="F3516" i="1"/>
  <c r="D3516" i="1"/>
  <c r="E3516" i="1" s="1"/>
  <c r="C3516" i="1"/>
  <c r="B3518" i="1" l="1"/>
  <c r="F3517" i="1"/>
  <c r="D3517" i="1"/>
  <c r="E3517" i="1" s="1"/>
  <c r="C3517" i="1"/>
  <c r="B3519" i="1" l="1"/>
  <c r="F3518" i="1"/>
  <c r="D3518" i="1"/>
  <c r="E3518" i="1" s="1"/>
  <c r="C3518" i="1"/>
  <c r="B3520" i="1" l="1"/>
  <c r="F3519" i="1"/>
  <c r="D3519" i="1"/>
  <c r="E3519" i="1" s="1"/>
  <c r="C3519" i="1"/>
  <c r="B3521" i="1" l="1"/>
  <c r="F3520" i="1"/>
  <c r="D3520" i="1"/>
  <c r="E3520" i="1" s="1"/>
  <c r="C3520" i="1"/>
  <c r="B3522" i="1" l="1"/>
  <c r="F3521" i="1"/>
  <c r="D3521" i="1"/>
  <c r="E3521" i="1" s="1"/>
  <c r="C3521" i="1"/>
  <c r="B3523" i="1" l="1"/>
  <c r="F3522" i="1"/>
  <c r="D3522" i="1"/>
  <c r="E3522" i="1" s="1"/>
  <c r="C3522" i="1"/>
  <c r="B3524" i="1" l="1"/>
  <c r="F3523" i="1"/>
  <c r="D3523" i="1"/>
  <c r="E3523" i="1" s="1"/>
  <c r="C3523" i="1"/>
  <c r="B3525" i="1" l="1"/>
  <c r="F3524" i="1"/>
  <c r="D3524" i="1"/>
  <c r="E3524" i="1" s="1"/>
  <c r="C3524" i="1"/>
  <c r="B3526" i="1" l="1"/>
  <c r="F3525" i="1"/>
  <c r="D3525" i="1"/>
  <c r="E3525" i="1" s="1"/>
  <c r="C3525" i="1"/>
  <c r="B3527" i="1" l="1"/>
  <c r="F3526" i="1"/>
  <c r="D3526" i="1"/>
  <c r="E3526" i="1" s="1"/>
  <c r="C3526" i="1"/>
  <c r="B3528" i="1" l="1"/>
  <c r="F3527" i="1"/>
  <c r="D3527" i="1"/>
  <c r="E3527" i="1" s="1"/>
  <c r="C3527" i="1"/>
  <c r="B3529" i="1" l="1"/>
  <c r="F3528" i="1"/>
  <c r="D3528" i="1"/>
  <c r="E3528" i="1" s="1"/>
  <c r="C3528" i="1"/>
  <c r="B3530" i="1" l="1"/>
  <c r="F3529" i="1"/>
  <c r="D3529" i="1"/>
  <c r="E3529" i="1" s="1"/>
  <c r="C3529" i="1"/>
  <c r="B3531" i="1" l="1"/>
  <c r="F3530" i="1"/>
  <c r="D3530" i="1"/>
  <c r="E3530" i="1" s="1"/>
  <c r="C3530" i="1"/>
  <c r="B3532" i="1" l="1"/>
  <c r="F3531" i="1"/>
  <c r="D3531" i="1"/>
  <c r="E3531" i="1" s="1"/>
  <c r="C3531" i="1"/>
  <c r="B3533" i="1" l="1"/>
  <c r="F3532" i="1"/>
  <c r="D3532" i="1"/>
  <c r="E3532" i="1" s="1"/>
  <c r="C3532" i="1"/>
  <c r="B3534" i="1" l="1"/>
  <c r="F3533" i="1"/>
  <c r="D3533" i="1"/>
  <c r="E3533" i="1" s="1"/>
  <c r="C3533" i="1"/>
  <c r="B3535" i="1" l="1"/>
  <c r="F3534" i="1"/>
  <c r="D3534" i="1"/>
  <c r="E3534" i="1" s="1"/>
  <c r="C3534" i="1"/>
  <c r="B3536" i="1" l="1"/>
  <c r="F3535" i="1"/>
  <c r="D3535" i="1"/>
  <c r="E3535" i="1" s="1"/>
  <c r="C3535" i="1"/>
  <c r="B3537" i="1" l="1"/>
  <c r="F3536" i="1"/>
  <c r="D3536" i="1"/>
  <c r="E3536" i="1" s="1"/>
  <c r="C3536" i="1"/>
  <c r="B3538" i="1" l="1"/>
  <c r="F3537" i="1"/>
  <c r="D3537" i="1"/>
  <c r="E3537" i="1" s="1"/>
  <c r="C3537" i="1"/>
  <c r="B3539" i="1" l="1"/>
  <c r="F3538" i="1"/>
  <c r="D3538" i="1"/>
  <c r="E3538" i="1" s="1"/>
  <c r="C3538" i="1"/>
  <c r="B3540" i="1" l="1"/>
  <c r="F3539" i="1"/>
  <c r="D3539" i="1"/>
  <c r="E3539" i="1" s="1"/>
  <c r="C3539" i="1"/>
  <c r="B3541" i="1" l="1"/>
  <c r="F3540" i="1"/>
  <c r="D3540" i="1"/>
  <c r="E3540" i="1" s="1"/>
  <c r="C3540" i="1"/>
  <c r="B3542" i="1" l="1"/>
  <c r="F3541" i="1"/>
  <c r="D3541" i="1"/>
  <c r="E3541" i="1" s="1"/>
  <c r="C3541" i="1"/>
  <c r="B3543" i="1" l="1"/>
  <c r="F3542" i="1"/>
  <c r="D3542" i="1"/>
  <c r="E3542" i="1" s="1"/>
  <c r="C3542" i="1"/>
  <c r="B3544" i="1" l="1"/>
  <c r="F3543" i="1"/>
  <c r="D3543" i="1"/>
  <c r="E3543" i="1" s="1"/>
  <c r="C3543" i="1"/>
  <c r="B3545" i="1" l="1"/>
  <c r="F3544" i="1"/>
  <c r="D3544" i="1"/>
  <c r="E3544" i="1" s="1"/>
  <c r="C3544" i="1"/>
  <c r="B3546" i="1" l="1"/>
  <c r="F3545" i="1"/>
  <c r="D3545" i="1"/>
  <c r="E3545" i="1" s="1"/>
  <c r="C3545" i="1"/>
  <c r="B3547" i="1" l="1"/>
  <c r="F3546" i="1"/>
  <c r="D3546" i="1"/>
  <c r="E3546" i="1" s="1"/>
  <c r="C3546" i="1"/>
  <c r="B3548" i="1" l="1"/>
  <c r="F3547" i="1"/>
  <c r="D3547" i="1"/>
  <c r="E3547" i="1" s="1"/>
  <c r="C3547" i="1"/>
  <c r="B3549" i="1" l="1"/>
  <c r="F3548" i="1"/>
  <c r="D3548" i="1"/>
  <c r="E3548" i="1" s="1"/>
  <c r="C3548" i="1"/>
  <c r="B3550" i="1" l="1"/>
  <c r="F3549" i="1"/>
  <c r="D3549" i="1"/>
  <c r="E3549" i="1" s="1"/>
  <c r="C3549" i="1"/>
  <c r="B3551" i="1" l="1"/>
  <c r="F3550" i="1"/>
  <c r="D3550" i="1"/>
  <c r="E3550" i="1" s="1"/>
  <c r="C3550" i="1"/>
  <c r="B3552" i="1" l="1"/>
  <c r="F3551" i="1"/>
  <c r="D3551" i="1"/>
  <c r="E3551" i="1" s="1"/>
  <c r="C3551" i="1"/>
  <c r="B3553" i="1" l="1"/>
  <c r="F3552" i="1"/>
  <c r="D3552" i="1"/>
  <c r="E3552" i="1" s="1"/>
  <c r="C3552" i="1"/>
  <c r="B3554" i="1" l="1"/>
  <c r="F3553" i="1"/>
  <c r="D3553" i="1"/>
  <c r="E3553" i="1" s="1"/>
  <c r="C3553" i="1"/>
  <c r="B3555" i="1" l="1"/>
  <c r="F3554" i="1"/>
  <c r="D3554" i="1"/>
  <c r="E3554" i="1" s="1"/>
  <c r="C3554" i="1"/>
  <c r="B3556" i="1" l="1"/>
  <c r="F3555" i="1"/>
  <c r="D3555" i="1"/>
  <c r="E3555" i="1" s="1"/>
  <c r="C3555" i="1"/>
  <c r="B3557" i="1" l="1"/>
  <c r="F3556" i="1"/>
  <c r="D3556" i="1"/>
  <c r="E3556" i="1" s="1"/>
  <c r="C3556" i="1"/>
  <c r="B3558" i="1" l="1"/>
  <c r="F3557" i="1"/>
  <c r="D3557" i="1"/>
  <c r="E3557" i="1" s="1"/>
  <c r="C3557" i="1"/>
  <c r="B3559" i="1" l="1"/>
  <c r="F3558" i="1"/>
  <c r="D3558" i="1"/>
  <c r="E3558" i="1" s="1"/>
  <c r="C3558" i="1"/>
  <c r="B3560" i="1" l="1"/>
  <c r="F3559" i="1"/>
  <c r="D3559" i="1"/>
  <c r="E3559" i="1" s="1"/>
  <c r="C3559" i="1"/>
  <c r="B3561" i="1" l="1"/>
  <c r="F3560" i="1"/>
  <c r="D3560" i="1"/>
  <c r="E3560" i="1" s="1"/>
  <c r="C3560" i="1"/>
  <c r="B3562" i="1" l="1"/>
  <c r="F3561" i="1"/>
  <c r="D3561" i="1"/>
  <c r="E3561" i="1" s="1"/>
  <c r="C3561" i="1"/>
  <c r="B3563" i="1" l="1"/>
  <c r="F3562" i="1"/>
  <c r="D3562" i="1"/>
  <c r="E3562" i="1" s="1"/>
  <c r="C3562" i="1"/>
  <c r="B3564" i="1" l="1"/>
  <c r="F3563" i="1"/>
  <c r="D3563" i="1"/>
  <c r="E3563" i="1" s="1"/>
  <c r="C3563" i="1"/>
  <c r="B3565" i="1" l="1"/>
  <c r="F3564" i="1"/>
  <c r="D3564" i="1"/>
  <c r="E3564" i="1" s="1"/>
  <c r="C3564" i="1"/>
  <c r="B3566" i="1" l="1"/>
  <c r="F3565" i="1"/>
  <c r="D3565" i="1"/>
  <c r="E3565" i="1" s="1"/>
  <c r="C3565" i="1"/>
  <c r="B3567" i="1" l="1"/>
  <c r="F3566" i="1"/>
  <c r="D3566" i="1"/>
  <c r="E3566" i="1" s="1"/>
  <c r="C3566" i="1"/>
  <c r="B3568" i="1" l="1"/>
  <c r="F3567" i="1"/>
  <c r="D3567" i="1"/>
  <c r="E3567" i="1" s="1"/>
  <c r="C3567" i="1"/>
  <c r="B3569" i="1" l="1"/>
  <c r="F3568" i="1"/>
  <c r="D3568" i="1"/>
  <c r="E3568" i="1" s="1"/>
  <c r="C3568" i="1"/>
  <c r="B3570" i="1" l="1"/>
  <c r="F3569" i="1"/>
  <c r="D3569" i="1"/>
  <c r="E3569" i="1" s="1"/>
  <c r="C3569" i="1"/>
  <c r="B3571" i="1" l="1"/>
  <c r="F3570" i="1"/>
  <c r="D3570" i="1"/>
  <c r="E3570" i="1" s="1"/>
  <c r="C3570" i="1"/>
  <c r="B3572" i="1" l="1"/>
  <c r="F3571" i="1"/>
  <c r="D3571" i="1"/>
  <c r="E3571" i="1" s="1"/>
  <c r="C3571" i="1"/>
  <c r="B3573" i="1" l="1"/>
  <c r="F3572" i="1"/>
  <c r="D3572" i="1"/>
  <c r="E3572" i="1" s="1"/>
  <c r="C3572" i="1"/>
  <c r="B3574" i="1" l="1"/>
  <c r="F3573" i="1"/>
  <c r="D3573" i="1"/>
  <c r="E3573" i="1" s="1"/>
  <c r="C3573" i="1"/>
  <c r="B3575" i="1" l="1"/>
  <c r="F3574" i="1"/>
  <c r="D3574" i="1"/>
  <c r="E3574" i="1" s="1"/>
  <c r="C3574" i="1"/>
  <c r="B3576" i="1" l="1"/>
  <c r="F3575" i="1"/>
  <c r="D3575" i="1"/>
  <c r="E3575" i="1" s="1"/>
  <c r="C3575" i="1"/>
  <c r="B3577" i="1" l="1"/>
  <c r="F3576" i="1"/>
  <c r="D3576" i="1"/>
  <c r="E3576" i="1" s="1"/>
  <c r="C3576" i="1"/>
  <c r="B3578" i="1" l="1"/>
  <c r="F3577" i="1"/>
  <c r="D3577" i="1"/>
  <c r="E3577" i="1" s="1"/>
  <c r="C3577" i="1"/>
  <c r="B3579" i="1" l="1"/>
  <c r="F3578" i="1"/>
  <c r="D3578" i="1"/>
  <c r="E3578" i="1" s="1"/>
  <c r="C3578" i="1"/>
  <c r="B3580" i="1" l="1"/>
  <c r="F3579" i="1"/>
  <c r="D3579" i="1"/>
  <c r="E3579" i="1" s="1"/>
  <c r="C3579" i="1"/>
  <c r="B3581" i="1" l="1"/>
  <c r="F3580" i="1"/>
  <c r="D3580" i="1"/>
  <c r="E3580" i="1" s="1"/>
  <c r="C3580" i="1"/>
  <c r="B3582" i="1" l="1"/>
  <c r="F3581" i="1"/>
  <c r="D3581" i="1"/>
  <c r="E3581" i="1" s="1"/>
  <c r="C3581" i="1"/>
  <c r="B3583" i="1" l="1"/>
  <c r="F3582" i="1"/>
  <c r="D3582" i="1"/>
  <c r="E3582" i="1" s="1"/>
  <c r="C3582" i="1"/>
  <c r="B3584" i="1" l="1"/>
  <c r="F3583" i="1"/>
  <c r="D3583" i="1"/>
  <c r="E3583" i="1" s="1"/>
  <c r="C3583" i="1"/>
  <c r="B3585" i="1" l="1"/>
  <c r="F3584" i="1"/>
  <c r="D3584" i="1"/>
  <c r="E3584" i="1" s="1"/>
  <c r="C3584" i="1"/>
  <c r="B3586" i="1" l="1"/>
  <c r="F3585" i="1"/>
  <c r="D3585" i="1"/>
  <c r="E3585" i="1" s="1"/>
  <c r="C3585" i="1"/>
  <c r="B3587" i="1" l="1"/>
  <c r="F3586" i="1"/>
  <c r="D3586" i="1"/>
  <c r="E3586" i="1" s="1"/>
  <c r="C3586" i="1"/>
  <c r="B3588" i="1" l="1"/>
  <c r="F3587" i="1"/>
  <c r="D3587" i="1"/>
  <c r="E3587" i="1" s="1"/>
  <c r="C3587" i="1"/>
  <c r="B3589" i="1" l="1"/>
  <c r="F3588" i="1"/>
  <c r="D3588" i="1"/>
  <c r="E3588" i="1" s="1"/>
  <c r="C3588" i="1"/>
  <c r="B3590" i="1" l="1"/>
  <c r="F3589" i="1"/>
  <c r="D3589" i="1"/>
  <c r="E3589" i="1" s="1"/>
  <c r="C3589" i="1"/>
  <c r="B3591" i="1" l="1"/>
  <c r="F3590" i="1"/>
  <c r="D3590" i="1"/>
  <c r="E3590" i="1" s="1"/>
  <c r="C3590" i="1"/>
  <c r="B3592" i="1" l="1"/>
  <c r="F3591" i="1"/>
  <c r="D3591" i="1"/>
  <c r="E3591" i="1" s="1"/>
  <c r="C3591" i="1"/>
  <c r="B3593" i="1" l="1"/>
  <c r="F3592" i="1"/>
  <c r="D3592" i="1"/>
  <c r="E3592" i="1" s="1"/>
  <c r="C3592" i="1"/>
  <c r="B3594" i="1" l="1"/>
  <c r="F3593" i="1"/>
  <c r="D3593" i="1"/>
  <c r="E3593" i="1" s="1"/>
  <c r="C3593" i="1"/>
  <c r="B3595" i="1" l="1"/>
  <c r="F3594" i="1"/>
  <c r="D3594" i="1"/>
  <c r="E3594" i="1" s="1"/>
  <c r="C3594" i="1"/>
  <c r="B3596" i="1" l="1"/>
  <c r="F3595" i="1"/>
  <c r="D3595" i="1"/>
  <c r="E3595" i="1" s="1"/>
  <c r="C3595" i="1"/>
  <c r="B3597" i="1" l="1"/>
  <c r="F3596" i="1"/>
  <c r="D3596" i="1"/>
  <c r="E3596" i="1" s="1"/>
  <c r="C3596" i="1"/>
  <c r="B3598" i="1" l="1"/>
  <c r="F3597" i="1"/>
  <c r="D3597" i="1"/>
  <c r="E3597" i="1" s="1"/>
  <c r="C3597" i="1"/>
  <c r="B3599" i="1" l="1"/>
  <c r="F3598" i="1"/>
  <c r="D3598" i="1"/>
  <c r="E3598" i="1" s="1"/>
  <c r="C3598" i="1"/>
  <c r="B3600" i="1" l="1"/>
  <c r="F3599" i="1"/>
  <c r="D3599" i="1"/>
  <c r="E3599" i="1" s="1"/>
  <c r="C3599" i="1"/>
  <c r="B3601" i="1" l="1"/>
  <c r="F3600" i="1"/>
  <c r="D3600" i="1"/>
  <c r="E3600" i="1" s="1"/>
  <c r="C3600" i="1"/>
  <c r="B3602" i="1" l="1"/>
  <c r="F3601" i="1"/>
  <c r="D3601" i="1"/>
  <c r="E3601" i="1" s="1"/>
  <c r="C3601" i="1"/>
  <c r="B3603" i="1" l="1"/>
  <c r="F3602" i="1"/>
  <c r="D3602" i="1"/>
  <c r="E3602" i="1" s="1"/>
  <c r="C3602" i="1"/>
  <c r="B3604" i="1" l="1"/>
  <c r="F3603" i="1"/>
  <c r="D3603" i="1"/>
  <c r="E3603" i="1" s="1"/>
  <c r="C3603" i="1"/>
  <c r="B3605" i="1" l="1"/>
  <c r="F3604" i="1"/>
  <c r="D3604" i="1"/>
  <c r="E3604" i="1" s="1"/>
  <c r="C3604" i="1"/>
  <c r="B3606" i="1" l="1"/>
  <c r="F3605" i="1"/>
  <c r="D3605" i="1"/>
  <c r="E3605" i="1" s="1"/>
  <c r="C3605" i="1"/>
  <c r="B3607" i="1" l="1"/>
  <c r="F3606" i="1"/>
  <c r="D3606" i="1"/>
  <c r="E3606" i="1" s="1"/>
  <c r="C3606" i="1"/>
  <c r="B3608" i="1" l="1"/>
  <c r="F3607" i="1"/>
  <c r="D3607" i="1"/>
  <c r="E3607" i="1" s="1"/>
  <c r="C3607" i="1"/>
  <c r="B3609" i="1" l="1"/>
  <c r="F3608" i="1"/>
  <c r="D3608" i="1"/>
  <c r="E3608" i="1" s="1"/>
  <c r="C3608" i="1"/>
  <c r="B3610" i="1" l="1"/>
  <c r="F3609" i="1"/>
  <c r="D3609" i="1"/>
  <c r="E3609" i="1" s="1"/>
  <c r="C3609" i="1"/>
  <c r="B3611" i="1" l="1"/>
  <c r="F3610" i="1"/>
  <c r="D3610" i="1"/>
  <c r="E3610" i="1" s="1"/>
  <c r="C3610" i="1"/>
  <c r="B3612" i="1" l="1"/>
  <c r="F3611" i="1"/>
  <c r="D3611" i="1"/>
  <c r="E3611" i="1" s="1"/>
  <c r="C3611" i="1"/>
  <c r="B3613" i="1" l="1"/>
  <c r="F3612" i="1"/>
  <c r="D3612" i="1"/>
  <c r="E3612" i="1" s="1"/>
  <c r="C3612" i="1"/>
  <c r="B3614" i="1" l="1"/>
  <c r="F3613" i="1"/>
  <c r="D3613" i="1"/>
  <c r="E3613" i="1" s="1"/>
  <c r="C3613" i="1"/>
  <c r="B3615" i="1" l="1"/>
  <c r="F3614" i="1"/>
  <c r="D3614" i="1"/>
  <c r="E3614" i="1" s="1"/>
  <c r="C3614" i="1"/>
  <c r="B3616" i="1" l="1"/>
  <c r="F3615" i="1"/>
  <c r="D3615" i="1"/>
  <c r="E3615" i="1" s="1"/>
  <c r="C3615" i="1"/>
  <c r="B3617" i="1" l="1"/>
  <c r="F3616" i="1"/>
  <c r="D3616" i="1"/>
  <c r="E3616" i="1" s="1"/>
  <c r="C3616" i="1"/>
  <c r="B3618" i="1" l="1"/>
  <c r="F3617" i="1"/>
  <c r="D3617" i="1"/>
  <c r="E3617" i="1" s="1"/>
  <c r="C3617" i="1"/>
  <c r="B3619" i="1" l="1"/>
  <c r="F3618" i="1"/>
  <c r="D3618" i="1"/>
  <c r="E3618" i="1" s="1"/>
  <c r="C3618" i="1"/>
  <c r="B3620" i="1" l="1"/>
  <c r="F3619" i="1"/>
  <c r="D3619" i="1"/>
  <c r="E3619" i="1" s="1"/>
  <c r="C3619" i="1"/>
  <c r="B3621" i="1" l="1"/>
  <c r="F3620" i="1"/>
  <c r="D3620" i="1"/>
  <c r="E3620" i="1" s="1"/>
  <c r="C3620" i="1"/>
  <c r="B3622" i="1" l="1"/>
  <c r="F3621" i="1"/>
  <c r="D3621" i="1"/>
  <c r="E3621" i="1" s="1"/>
  <c r="C3621" i="1"/>
  <c r="B3623" i="1" l="1"/>
  <c r="F3622" i="1"/>
  <c r="D3622" i="1"/>
  <c r="E3622" i="1" s="1"/>
  <c r="C3622" i="1"/>
  <c r="B3624" i="1" l="1"/>
  <c r="F3623" i="1"/>
  <c r="C3623" i="1"/>
  <c r="D3623" i="1"/>
  <c r="E3623" i="1" s="1"/>
  <c r="B3625" i="1" l="1"/>
  <c r="F3624" i="1"/>
  <c r="D3624" i="1"/>
  <c r="E3624" i="1" s="1"/>
  <c r="C3624" i="1"/>
  <c r="B3626" i="1" l="1"/>
  <c r="F3625" i="1"/>
  <c r="D3625" i="1"/>
  <c r="E3625" i="1" s="1"/>
  <c r="C3625" i="1"/>
  <c r="B3627" i="1" l="1"/>
  <c r="F3626" i="1"/>
  <c r="D3626" i="1"/>
  <c r="E3626" i="1" s="1"/>
  <c r="C3626" i="1"/>
  <c r="B3628" i="1" l="1"/>
  <c r="F3627" i="1"/>
  <c r="D3627" i="1"/>
  <c r="E3627" i="1" s="1"/>
  <c r="C3627" i="1"/>
  <c r="B3629" i="1" l="1"/>
  <c r="F3628" i="1"/>
  <c r="D3628" i="1"/>
  <c r="E3628" i="1" s="1"/>
  <c r="C3628" i="1"/>
  <c r="B3630" i="1" l="1"/>
  <c r="F3629" i="1"/>
  <c r="D3629" i="1"/>
  <c r="E3629" i="1" s="1"/>
  <c r="C3629" i="1"/>
  <c r="B3631" i="1" l="1"/>
  <c r="F3630" i="1"/>
  <c r="D3630" i="1"/>
  <c r="E3630" i="1" s="1"/>
  <c r="C3630" i="1"/>
  <c r="B3632" i="1" l="1"/>
  <c r="F3631" i="1"/>
  <c r="D3631" i="1"/>
  <c r="E3631" i="1" s="1"/>
  <c r="C3631" i="1"/>
  <c r="B3633" i="1" l="1"/>
  <c r="F3632" i="1"/>
  <c r="D3632" i="1"/>
  <c r="E3632" i="1" s="1"/>
  <c r="C3632" i="1"/>
  <c r="B3634" i="1" l="1"/>
  <c r="F3633" i="1"/>
  <c r="D3633" i="1"/>
  <c r="E3633" i="1" s="1"/>
  <c r="C3633" i="1"/>
  <c r="B3635" i="1" l="1"/>
  <c r="F3634" i="1"/>
  <c r="D3634" i="1"/>
  <c r="E3634" i="1" s="1"/>
  <c r="C3634" i="1"/>
  <c r="B3636" i="1" l="1"/>
  <c r="F3635" i="1"/>
  <c r="D3635" i="1"/>
  <c r="E3635" i="1" s="1"/>
  <c r="C3635" i="1"/>
  <c r="B3637" i="1" l="1"/>
  <c r="F3636" i="1"/>
  <c r="D3636" i="1"/>
  <c r="E3636" i="1" s="1"/>
  <c r="C3636" i="1"/>
  <c r="B3638" i="1" l="1"/>
  <c r="F3637" i="1"/>
  <c r="D3637" i="1"/>
  <c r="E3637" i="1" s="1"/>
  <c r="C3637" i="1"/>
  <c r="B3639" i="1" l="1"/>
  <c r="F3638" i="1"/>
  <c r="D3638" i="1"/>
  <c r="E3638" i="1" s="1"/>
  <c r="C3638" i="1"/>
  <c r="B3640" i="1" l="1"/>
  <c r="F3639" i="1"/>
  <c r="C3639" i="1"/>
  <c r="D3639" i="1"/>
  <c r="E3639" i="1" s="1"/>
  <c r="B3641" i="1" l="1"/>
  <c r="F3640" i="1"/>
  <c r="D3640" i="1"/>
  <c r="E3640" i="1" s="1"/>
  <c r="C3640" i="1"/>
  <c r="B3642" i="1" l="1"/>
  <c r="F3641" i="1"/>
  <c r="D3641" i="1"/>
  <c r="E3641" i="1" s="1"/>
  <c r="C3641" i="1"/>
  <c r="B3643" i="1" l="1"/>
  <c r="F3642" i="1"/>
  <c r="D3642" i="1"/>
  <c r="E3642" i="1" s="1"/>
  <c r="C3642" i="1"/>
  <c r="B3644" i="1" l="1"/>
  <c r="F3643" i="1"/>
  <c r="D3643" i="1"/>
  <c r="E3643" i="1" s="1"/>
  <c r="C3643" i="1"/>
  <c r="B3645" i="1" l="1"/>
  <c r="F3644" i="1"/>
  <c r="D3644" i="1"/>
  <c r="E3644" i="1" s="1"/>
  <c r="C3644" i="1"/>
  <c r="B3646" i="1" l="1"/>
  <c r="F3645" i="1"/>
  <c r="D3645" i="1"/>
  <c r="E3645" i="1" s="1"/>
  <c r="C3645" i="1"/>
  <c r="B3647" i="1" l="1"/>
  <c r="F3646" i="1"/>
  <c r="D3646" i="1"/>
  <c r="E3646" i="1" s="1"/>
  <c r="C3646" i="1"/>
  <c r="B3648" i="1" l="1"/>
  <c r="F3647" i="1"/>
  <c r="D3647" i="1"/>
  <c r="E3647" i="1" s="1"/>
  <c r="C3647" i="1"/>
  <c r="B3649" i="1" l="1"/>
  <c r="F3648" i="1"/>
  <c r="D3648" i="1"/>
  <c r="E3648" i="1" s="1"/>
  <c r="C3648" i="1"/>
  <c r="B3650" i="1" l="1"/>
  <c r="F3649" i="1"/>
  <c r="D3649" i="1"/>
  <c r="E3649" i="1" s="1"/>
  <c r="C3649" i="1"/>
  <c r="B3651" i="1" l="1"/>
  <c r="F3650" i="1"/>
  <c r="D3650" i="1"/>
  <c r="E3650" i="1" s="1"/>
  <c r="C3650" i="1"/>
  <c r="B3652" i="1" l="1"/>
  <c r="F3651" i="1"/>
  <c r="D3651" i="1"/>
  <c r="E3651" i="1" s="1"/>
  <c r="C3651" i="1"/>
  <c r="B3653" i="1" l="1"/>
  <c r="F3652" i="1"/>
  <c r="D3652" i="1"/>
  <c r="E3652" i="1" s="1"/>
  <c r="C3652" i="1"/>
  <c r="B3654" i="1" l="1"/>
  <c r="F3653" i="1"/>
  <c r="D3653" i="1"/>
  <c r="E3653" i="1" s="1"/>
  <c r="C3653" i="1"/>
  <c r="B3655" i="1" l="1"/>
  <c r="F3654" i="1"/>
  <c r="D3654" i="1"/>
  <c r="E3654" i="1" s="1"/>
  <c r="C3654" i="1"/>
  <c r="B3656" i="1" l="1"/>
  <c r="F3655" i="1"/>
  <c r="C3655" i="1"/>
  <c r="D3655" i="1"/>
  <c r="E3655" i="1" s="1"/>
  <c r="B3657" i="1" l="1"/>
  <c r="F3656" i="1"/>
  <c r="D3656" i="1"/>
  <c r="E3656" i="1" s="1"/>
  <c r="C3656" i="1"/>
  <c r="B3658" i="1" l="1"/>
  <c r="F3657" i="1"/>
  <c r="D3657" i="1"/>
  <c r="E3657" i="1" s="1"/>
  <c r="C3657" i="1"/>
  <c r="B3659" i="1" l="1"/>
  <c r="F3658" i="1"/>
  <c r="D3658" i="1"/>
  <c r="E3658" i="1" s="1"/>
  <c r="C3658" i="1"/>
  <c r="B3660" i="1" l="1"/>
  <c r="F3659" i="1"/>
  <c r="D3659" i="1"/>
  <c r="E3659" i="1" s="1"/>
  <c r="C3659" i="1"/>
  <c r="B3661" i="1" l="1"/>
  <c r="F3660" i="1"/>
  <c r="D3660" i="1"/>
  <c r="E3660" i="1" s="1"/>
  <c r="C3660" i="1"/>
  <c r="B3662" i="1" l="1"/>
  <c r="F3661" i="1"/>
  <c r="D3661" i="1"/>
  <c r="E3661" i="1" s="1"/>
  <c r="C3661" i="1"/>
  <c r="B3663" i="1" l="1"/>
  <c r="F3662" i="1"/>
  <c r="D3662" i="1"/>
  <c r="E3662" i="1" s="1"/>
  <c r="C3662" i="1"/>
  <c r="B3664" i="1" l="1"/>
  <c r="F3663" i="1"/>
  <c r="D3663" i="1"/>
  <c r="E3663" i="1" s="1"/>
  <c r="C3663" i="1"/>
  <c r="B3665" i="1" l="1"/>
  <c r="F3664" i="1"/>
  <c r="D3664" i="1"/>
  <c r="E3664" i="1" s="1"/>
  <c r="C3664" i="1"/>
  <c r="B3666" i="1" l="1"/>
  <c r="F3665" i="1"/>
  <c r="D3665" i="1"/>
  <c r="E3665" i="1" s="1"/>
  <c r="C3665" i="1"/>
  <c r="B3667" i="1" l="1"/>
  <c r="F3666" i="1"/>
  <c r="D3666" i="1"/>
  <c r="E3666" i="1" s="1"/>
  <c r="C3666" i="1"/>
  <c r="B3668" i="1" l="1"/>
  <c r="F3667" i="1"/>
  <c r="D3667" i="1"/>
  <c r="E3667" i="1" s="1"/>
  <c r="C3667" i="1"/>
  <c r="B3669" i="1" l="1"/>
  <c r="F3668" i="1"/>
  <c r="D3668" i="1"/>
  <c r="E3668" i="1" s="1"/>
  <c r="C3668" i="1"/>
  <c r="B3670" i="1" l="1"/>
  <c r="F3669" i="1"/>
  <c r="D3669" i="1"/>
  <c r="E3669" i="1" s="1"/>
  <c r="C3669" i="1"/>
  <c r="B3671" i="1" l="1"/>
  <c r="F3670" i="1"/>
  <c r="D3670" i="1"/>
  <c r="E3670" i="1" s="1"/>
  <c r="C3670" i="1"/>
  <c r="B3672" i="1" l="1"/>
  <c r="F3671" i="1"/>
  <c r="C3671" i="1"/>
  <c r="D3671" i="1"/>
  <c r="E3671" i="1" s="1"/>
  <c r="B3673" i="1" l="1"/>
  <c r="F3672" i="1"/>
  <c r="D3672" i="1"/>
  <c r="E3672" i="1" s="1"/>
  <c r="C3672" i="1"/>
  <c r="B3674" i="1" l="1"/>
  <c r="F3673" i="1"/>
  <c r="D3673" i="1"/>
  <c r="E3673" i="1" s="1"/>
  <c r="C3673" i="1"/>
  <c r="B3675" i="1" l="1"/>
  <c r="F3674" i="1"/>
  <c r="D3674" i="1"/>
  <c r="E3674" i="1" s="1"/>
  <c r="C3674" i="1"/>
  <c r="B3676" i="1" l="1"/>
  <c r="F3675" i="1"/>
  <c r="D3675" i="1"/>
  <c r="E3675" i="1" s="1"/>
  <c r="C3675" i="1"/>
  <c r="B3677" i="1" l="1"/>
  <c r="F3676" i="1"/>
  <c r="D3676" i="1"/>
  <c r="E3676" i="1" s="1"/>
  <c r="C3676" i="1"/>
  <c r="B3678" i="1" l="1"/>
  <c r="F3677" i="1"/>
  <c r="D3677" i="1"/>
  <c r="E3677" i="1" s="1"/>
  <c r="C3677" i="1"/>
  <c r="B3679" i="1" l="1"/>
  <c r="F3678" i="1"/>
  <c r="D3678" i="1"/>
  <c r="E3678" i="1" s="1"/>
  <c r="C3678" i="1"/>
  <c r="B3680" i="1" l="1"/>
  <c r="F3679" i="1"/>
  <c r="D3679" i="1"/>
  <c r="E3679" i="1" s="1"/>
  <c r="C3679" i="1"/>
  <c r="B3681" i="1" l="1"/>
  <c r="F3680" i="1"/>
  <c r="D3680" i="1"/>
  <c r="E3680" i="1" s="1"/>
  <c r="C3680" i="1"/>
  <c r="B3682" i="1" l="1"/>
  <c r="F3681" i="1"/>
  <c r="D3681" i="1"/>
  <c r="E3681" i="1" s="1"/>
  <c r="C3681" i="1"/>
  <c r="B3683" i="1" l="1"/>
  <c r="F3682" i="1"/>
  <c r="D3682" i="1"/>
  <c r="E3682" i="1" s="1"/>
  <c r="C3682" i="1"/>
  <c r="B3684" i="1" l="1"/>
  <c r="F3683" i="1"/>
  <c r="D3683" i="1"/>
  <c r="E3683" i="1" s="1"/>
  <c r="C3683" i="1"/>
  <c r="B3685" i="1" l="1"/>
  <c r="F3684" i="1"/>
  <c r="D3684" i="1"/>
  <c r="E3684" i="1" s="1"/>
  <c r="C3684" i="1"/>
  <c r="B3686" i="1" l="1"/>
  <c r="F3685" i="1"/>
  <c r="D3685" i="1"/>
  <c r="E3685" i="1" s="1"/>
  <c r="C3685" i="1"/>
  <c r="B3687" i="1" l="1"/>
  <c r="F3686" i="1"/>
  <c r="D3686" i="1"/>
  <c r="E3686" i="1" s="1"/>
  <c r="C3686" i="1"/>
  <c r="B3688" i="1" l="1"/>
  <c r="F3687" i="1"/>
  <c r="C3687" i="1"/>
  <c r="D3687" i="1"/>
  <c r="E3687" i="1" s="1"/>
  <c r="B3689" i="1" l="1"/>
  <c r="F3688" i="1"/>
  <c r="D3688" i="1"/>
  <c r="E3688" i="1" s="1"/>
  <c r="C3688" i="1"/>
  <c r="B3690" i="1" l="1"/>
  <c r="F3689" i="1"/>
  <c r="D3689" i="1"/>
  <c r="E3689" i="1" s="1"/>
  <c r="C3689" i="1"/>
  <c r="B3691" i="1" l="1"/>
  <c r="F3690" i="1"/>
  <c r="D3690" i="1"/>
  <c r="E3690" i="1" s="1"/>
  <c r="C3690" i="1"/>
  <c r="B3692" i="1" l="1"/>
  <c r="F3691" i="1"/>
  <c r="D3691" i="1"/>
  <c r="E3691" i="1" s="1"/>
  <c r="C3691" i="1"/>
  <c r="B3693" i="1" l="1"/>
  <c r="F3692" i="1"/>
  <c r="D3692" i="1"/>
  <c r="E3692" i="1" s="1"/>
  <c r="C3692" i="1"/>
  <c r="B3694" i="1" l="1"/>
  <c r="F3693" i="1"/>
  <c r="D3693" i="1"/>
  <c r="E3693" i="1" s="1"/>
  <c r="C3693" i="1"/>
  <c r="B3695" i="1" l="1"/>
  <c r="F3694" i="1"/>
  <c r="D3694" i="1"/>
  <c r="E3694" i="1" s="1"/>
  <c r="C3694" i="1"/>
  <c r="B3696" i="1" l="1"/>
  <c r="F3695" i="1"/>
  <c r="D3695" i="1"/>
  <c r="E3695" i="1" s="1"/>
  <c r="C3695" i="1"/>
  <c r="B3697" i="1" l="1"/>
  <c r="F3696" i="1"/>
  <c r="D3696" i="1"/>
  <c r="E3696" i="1" s="1"/>
  <c r="C3696" i="1"/>
  <c r="B3698" i="1" l="1"/>
  <c r="F3697" i="1"/>
  <c r="D3697" i="1"/>
  <c r="E3697" i="1" s="1"/>
  <c r="C3697" i="1"/>
  <c r="B3699" i="1" l="1"/>
  <c r="F3698" i="1"/>
  <c r="D3698" i="1"/>
  <c r="E3698" i="1" s="1"/>
  <c r="C3698" i="1"/>
  <c r="B3700" i="1" l="1"/>
  <c r="F3699" i="1"/>
  <c r="D3699" i="1"/>
  <c r="E3699" i="1" s="1"/>
  <c r="C3699" i="1"/>
  <c r="B3701" i="1" l="1"/>
  <c r="F3700" i="1"/>
  <c r="D3700" i="1"/>
  <c r="E3700" i="1" s="1"/>
  <c r="C3700" i="1"/>
  <c r="B3702" i="1" l="1"/>
  <c r="F3701" i="1"/>
  <c r="D3701" i="1"/>
  <c r="E3701" i="1" s="1"/>
  <c r="C3701" i="1"/>
  <c r="B3703" i="1" l="1"/>
  <c r="F3702" i="1"/>
  <c r="D3702" i="1"/>
  <c r="E3702" i="1" s="1"/>
  <c r="C3702" i="1"/>
  <c r="B3704" i="1" l="1"/>
  <c r="F3703" i="1"/>
  <c r="C3703" i="1"/>
  <c r="D3703" i="1"/>
  <c r="E3703" i="1" s="1"/>
  <c r="B3705" i="1" l="1"/>
  <c r="F3704" i="1"/>
  <c r="D3704" i="1"/>
  <c r="E3704" i="1" s="1"/>
  <c r="C3704" i="1"/>
  <c r="B3706" i="1" l="1"/>
  <c r="F3705" i="1"/>
  <c r="D3705" i="1"/>
  <c r="E3705" i="1" s="1"/>
  <c r="C3705" i="1"/>
  <c r="B3707" i="1" l="1"/>
  <c r="F3706" i="1"/>
  <c r="D3706" i="1"/>
  <c r="E3706" i="1" s="1"/>
  <c r="C3706" i="1"/>
  <c r="B3708" i="1" l="1"/>
  <c r="F3707" i="1"/>
  <c r="D3707" i="1"/>
  <c r="E3707" i="1" s="1"/>
  <c r="C3707" i="1"/>
  <c r="B3709" i="1" l="1"/>
  <c r="F3708" i="1"/>
  <c r="D3708" i="1"/>
  <c r="E3708" i="1" s="1"/>
  <c r="C3708" i="1"/>
  <c r="B3710" i="1" l="1"/>
  <c r="F3709" i="1"/>
  <c r="D3709" i="1"/>
  <c r="E3709" i="1" s="1"/>
  <c r="C3709" i="1"/>
  <c r="B3711" i="1" l="1"/>
  <c r="F3710" i="1"/>
  <c r="D3710" i="1"/>
  <c r="E3710" i="1" s="1"/>
  <c r="C3710" i="1"/>
  <c r="B3712" i="1" l="1"/>
  <c r="F3711" i="1"/>
  <c r="D3711" i="1"/>
  <c r="E3711" i="1" s="1"/>
  <c r="C3711" i="1"/>
  <c r="B3713" i="1" l="1"/>
  <c r="F3712" i="1"/>
  <c r="D3712" i="1"/>
  <c r="E3712" i="1" s="1"/>
  <c r="C3712" i="1"/>
  <c r="B3714" i="1" l="1"/>
  <c r="F3713" i="1"/>
  <c r="D3713" i="1"/>
  <c r="E3713" i="1" s="1"/>
  <c r="C3713" i="1"/>
  <c r="B3715" i="1" l="1"/>
  <c r="F3714" i="1"/>
  <c r="D3714" i="1"/>
  <c r="E3714" i="1" s="1"/>
  <c r="C3714" i="1"/>
  <c r="B3716" i="1" l="1"/>
  <c r="F3715" i="1"/>
  <c r="D3715" i="1"/>
  <c r="E3715" i="1" s="1"/>
  <c r="C3715" i="1"/>
  <c r="B3717" i="1" l="1"/>
  <c r="F3716" i="1"/>
  <c r="D3716" i="1"/>
  <c r="E3716" i="1" s="1"/>
  <c r="C3716" i="1"/>
  <c r="B3718" i="1" l="1"/>
  <c r="F3717" i="1"/>
  <c r="D3717" i="1"/>
  <c r="E3717" i="1" s="1"/>
  <c r="C3717" i="1"/>
  <c r="B3719" i="1" l="1"/>
  <c r="F3718" i="1"/>
  <c r="D3718" i="1"/>
  <c r="E3718" i="1" s="1"/>
  <c r="C3718" i="1"/>
  <c r="B3720" i="1" l="1"/>
  <c r="F3719" i="1"/>
  <c r="C3719" i="1"/>
  <c r="D3719" i="1"/>
  <c r="E3719" i="1" s="1"/>
  <c r="B3721" i="1" l="1"/>
  <c r="F3720" i="1"/>
  <c r="D3720" i="1"/>
  <c r="E3720" i="1" s="1"/>
  <c r="C3720" i="1"/>
  <c r="B3722" i="1" l="1"/>
  <c r="F3721" i="1"/>
  <c r="D3721" i="1"/>
  <c r="E3721" i="1" s="1"/>
  <c r="C3721" i="1"/>
  <c r="B3723" i="1" l="1"/>
  <c r="F3722" i="1"/>
  <c r="D3722" i="1"/>
  <c r="E3722" i="1" s="1"/>
  <c r="C3722" i="1"/>
  <c r="B3724" i="1" l="1"/>
  <c r="F3723" i="1"/>
  <c r="D3723" i="1"/>
  <c r="E3723" i="1" s="1"/>
  <c r="C3723" i="1"/>
  <c r="B3725" i="1" l="1"/>
  <c r="F3724" i="1"/>
  <c r="D3724" i="1"/>
  <c r="E3724" i="1" s="1"/>
  <c r="C3724" i="1"/>
  <c r="B3726" i="1" l="1"/>
  <c r="F3725" i="1"/>
  <c r="D3725" i="1"/>
  <c r="E3725" i="1" s="1"/>
  <c r="C3725" i="1"/>
  <c r="B3727" i="1" l="1"/>
  <c r="F3726" i="1"/>
  <c r="D3726" i="1"/>
  <c r="E3726" i="1" s="1"/>
  <c r="C3726" i="1"/>
  <c r="B3728" i="1" l="1"/>
  <c r="F3727" i="1"/>
  <c r="D3727" i="1"/>
  <c r="E3727" i="1" s="1"/>
  <c r="C3727" i="1"/>
  <c r="B3729" i="1" l="1"/>
  <c r="F3728" i="1"/>
  <c r="D3728" i="1"/>
  <c r="E3728" i="1" s="1"/>
  <c r="C3728" i="1"/>
  <c r="B3730" i="1" l="1"/>
  <c r="F3729" i="1"/>
  <c r="D3729" i="1"/>
  <c r="E3729" i="1" s="1"/>
  <c r="C3729" i="1"/>
  <c r="B3731" i="1" l="1"/>
  <c r="F3730" i="1"/>
  <c r="D3730" i="1"/>
  <c r="E3730" i="1" s="1"/>
  <c r="C3730" i="1"/>
  <c r="B3732" i="1" l="1"/>
  <c r="F3731" i="1"/>
  <c r="D3731" i="1"/>
  <c r="E3731" i="1" s="1"/>
  <c r="C3731" i="1"/>
  <c r="B3733" i="1" l="1"/>
  <c r="F3732" i="1"/>
  <c r="D3732" i="1"/>
  <c r="E3732" i="1" s="1"/>
  <c r="C3732" i="1"/>
  <c r="B3734" i="1" l="1"/>
  <c r="F3733" i="1"/>
  <c r="D3733" i="1"/>
  <c r="E3733" i="1" s="1"/>
  <c r="C3733" i="1"/>
  <c r="B3735" i="1" l="1"/>
  <c r="F3734" i="1"/>
  <c r="D3734" i="1"/>
  <c r="E3734" i="1" s="1"/>
  <c r="C3734" i="1"/>
  <c r="B3736" i="1" l="1"/>
  <c r="F3735" i="1"/>
  <c r="C3735" i="1"/>
  <c r="D3735" i="1"/>
  <c r="E3735" i="1" s="1"/>
  <c r="B3737" i="1" l="1"/>
  <c r="F3736" i="1"/>
  <c r="D3736" i="1"/>
  <c r="E3736" i="1" s="1"/>
  <c r="C3736" i="1"/>
  <c r="B3738" i="1" l="1"/>
  <c r="F3737" i="1"/>
  <c r="D3737" i="1"/>
  <c r="E3737" i="1" s="1"/>
  <c r="C3737" i="1"/>
  <c r="B3739" i="1" l="1"/>
  <c r="F3738" i="1"/>
  <c r="D3738" i="1"/>
  <c r="E3738" i="1" s="1"/>
  <c r="C3738" i="1"/>
  <c r="B3740" i="1" l="1"/>
  <c r="F3739" i="1"/>
  <c r="D3739" i="1"/>
  <c r="E3739" i="1" s="1"/>
  <c r="C3739" i="1"/>
  <c r="B3741" i="1" l="1"/>
  <c r="F3740" i="1"/>
  <c r="D3740" i="1"/>
  <c r="E3740" i="1" s="1"/>
  <c r="C3740" i="1"/>
  <c r="B3742" i="1" l="1"/>
  <c r="F3741" i="1"/>
  <c r="D3741" i="1"/>
  <c r="E3741" i="1" s="1"/>
  <c r="C3741" i="1"/>
  <c r="B3743" i="1" l="1"/>
  <c r="F3742" i="1"/>
  <c r="D3742" i="1"/>
  <c r="E3742" i="1" s="1"/>
  <c r="C3742" i="1"/>
  <c r="B3744" i="1" l="1"/>
  <c r="F3743" i="1"/>
  <c r="D3743" i="1"/>
  <c r="E3743" i="1" s="1"/>
  <c r="C3743" i="1"/>
  <c r="B3745" i="1" l="1"/>
  <c r="F3744" i="1"/>
  <c r="D3744" i="1"/>
  <c r="E3744" i="1" s="1"/>
  <c r="C3744" i="1"/>
  <c r="B3746" i="1" l="1"/>
  <c r="F3745" i="1"/>
  <c r="D3745" i="1"/>
  <c r="E3745" i="1" s="1"/>
  <c r="C3745" i="1"/>
  <c r="B3747" i="1" l="1"/>
  <c r="F3746" i="1"/>
  <c r="D3746" i="1"/>
  <c r="E3746" i="1" s="1"/>
  <c r="C3746" i="1"/>
  <c r="B3748" i="1" l="1"/>
  <c r="F3747" i="1"/>
  <c r="D3747" i="1"/>
  <c r="E3747" i="1" s="1"/>
  <c r="C3747" i="1"/>
  <c r="B3749" i="1" l="1"/>
  <c r="F3748" i="1"/>
  <c r="D3748" i="1"/>
  <c r="E3748" i="1" s="1"/>
  <c r="C3748" i="1"/>
  <c r="B3750" i="1" l="1"/>
  <c r="F3749" i="1"/>
  <c r="D3749" i="1"/>
  <c r="E3749" i="1" s="1"/>
  <c r="C3749" i="1"/>
  <c r="B3751" i="1" l="1"/>
  <c r="F3750" i="1"/>
  <c r="D3750" i="1"/>
  <c r="E3750" i="1" s="1"/>
  <c r="C3750" i="1"/>
  <c r="B3752" i="1" l="1"/>
  <c r="F3751" i="1"/>
  <c r="C3751" i="1"/>
  <c r="D3751" i="1"/>
  <c r="E3751" i="1" s="1"/>
  <c r="B3753" i="1" l="1"/>
  <c r="F3752" i="1"/>
  <c r="D3752" i="1"/>
  <c r="E3752" i="1" s="1"/>
  <c r="C3752" i="1"/>
  <c r="B3754" i="1" l="1"/>
  <c r="F3753" i="1"/>
  <c r="D3753" i="1"/>
  <c r="E3753" i="1" s="1"/>
  <c r="C3753" i="1"/>
  <c r="B3755" i="1" l="1"/>
  <c r="F3754" i="1"/>
  <c r="D3754" i="1"/>
  <c r="E3754" i="1" s="1"/>
  <c r="C3754" i="1"/>
  <c r="B3756" i="1" l="1"/>
  <c r="F3755" i="1"/>
  <c r="D3755" i="1"/>
  <c r="E3755" i="1" s="1"/>
  <c r="C3755" i="1"/>
  <c r="B3757" i="1" l="1"/>
  <c r="F3756" i="1"/>
  <c r="D3756" i="1"/>
  <c r="E3756" i="1" s="1"/>
  <c r="C3756" i="1"/>
  <c r="B3758" i="1" l="1"/>
  <c r="F3757" i="1"/>
  <c r="D3757" i="1"/>
  <c r="E3757" i="1" s="1"/>
  <c r="C3757" i="1"/>
  <c r="B3759" i="1" l="1"/>
  <c r="F3758" i="1"/>
  <c r="D3758" i="1"/>
  <c r="E3758" i="1" s="1"/>
  <c r="C3758" i="1"/>
  <c r="B3760" i="1" l="1"/>
  <c r="F3759" i="1"/>
  <c r="D3759" i="1"/>
  <c r="E3759" i="1" s="1"/>
  <c r="C3759" i="1"/>
  <c r="B3761" i="1" l="1"/>
  <c r="F3760" i="1"/>
  <c r="D3760" i="1"/>
  <c r="E3760" i="1" s="1"/>
  <c r="C3760" i="1"/>
  <c r="B3762" i="1" l="1"/>
  <c r="F3761" i="1"/>
  <c r="D3761" i="1"/>
  <c r="E3761" i="1" s="1"/>
  <c r="C3761" i="1"/>
  <c r="B3763" i="1" l="1"/>
  <c r="F3762" i="1"/>
  <c r="D3762" i="1"/>
  <c r="E3762" i="1" s="1"/>
  <c r="C3762" i="1"/>
  <c r="B3764" i="1" l="1"/>
  <c r="F3763" i="1"/>
  <c r="D3763" i="1"/>
  <c r="E3763" i="1" s="1"/>
  <c r="C3763" i="1"/>
  <c r="B3765" i="1" l="1"/>
  <c r="F3764" i="1"/>
  <c r="D3764" i="1"/>
  <c r="E3764" i="1" s="1"/>
  <c r="C3764" i="1"/>
  <c r="B3766" i="1" l="1"/>
  <c r="F3765" i="1"/>
  <c r="D3765" i="1"/>
  <c r="E3765" i="1" s="1"/>
  <c r="C3765" i="1"/>
  <c r="B3767" i="1" l="1"/>
  <c r="F3766" i="1"/>
  <c r="D3766" i="1"/>
  <c r="E3766" i="1" s="1"/>
  <c r="C3766" i="1"/>
  <c r="B3768" i="1" l="1"/>
  <c r="F3767" i="1"/>
  <c r="C3767" i="1"/>
  <c r="D3767" i="1"/>
  <c r="E3767" i="1" s="1"/>
  <c r="B3769" i="1" l="1"/>
  <c r="F3768" i="1"/>
  <c r="D3768" i="1"/>
  <c r="E3768" i="1" s="1"/>
  <c r="C3768" i="1"/>
  <c r="B3770" i="1" l="1"/>
  <c r="F3769" i="1"/>
  <c r="D3769" i="1"/>
  <c r="E3769" i="1" s="1"/>
  <c r="C3769" i="1"/>
  <c r="B3771" i="1" l="1"/>
  <c r="F3770" i="1"/>
  <c r="D3770" i="1"/>
  <c r="E3770" i="1" s="1"/>
  <c r="C3770" i="1"/>
  <c r="B3772" i="1" l="1"/>
  <c r="F3771" i="1"/>
  <c r="D3771" i="1"/>
  <c r="E3771" i="1" s="1"/>
  <c r="C3771" i="1"/>
  <c r="B3773" i="1" l="1"/>
  <c r="F3772" i="1"/>
  <c r="D3772" i="1"/>
  <c r="E3772" i="1" s="1"/>
  <c r="C3772" i="1"/>
  <c r="B3774" i="1" l="1"/>
  <c r="F3773" i="1"/>
  <c r="D3773" i="1"/>
  <c r="E3773" i="1" s="1"/>
  <c r="C3773" i="1"/>
  <c r="B3775" i="1" l="1"/>
  <c r="F3774" i="1"/>
  <c r="D3774" i="1"/>
  <c r="E3774" i="1" s="1"/>
  <c r="C3774" i="1"/>
  <c r="B3776" i="1" l="1"/>
  <c r="F3775" i="1"/>
  <c r="D3775" i="1"/>
  <c r="E3775" i="1" s="1"/>
  <c r="C3775" i="1"/>
  <c r="B3777" i="1" l="1"/>
  <c r="F3776" i="1"/>
  <c r="D3776" i="1"/>
  <c r="E3776" i="1" s="1"/>
  <c r="C3776" i="1"/>
  <c r="B3778" i="1" l="1"/>
  <c r="F3777" i="1"/>
  <c r="D3777" i="1"/>
  <c r="E3777" i="1" s="1"/>
  <c r="C3777" i="1"/>
  <c r="B3779" i="1" l="1"/>
  <c r="F3778" i="1"/>
  <c r="D3778" i="1"/>
  <c r="E3778" i="1" s="1"/>
  <c r="C3778" i="1"/>
  <c r="B3780" i="1" l="1"/>
  <c r="F3779" i="1"/>
  <c r="D3779" i="1"/>
  <c r="E3779" i="1" s="1"/>
  <c r="C3779" i="1"/>
  <c r="B3781" i="1" l="1"/>
  <c r="F3780" i="1"/>
  <c r="D3780" i="1"/>
  <c r="E3780" i="1" s="1"/>
  <c r="C3780" i="1"/>
  <c r="B3782" i="1" l="1"/>
  <c r="F3781" i="1"/>
  <c r="D3781" i="1"/>
  <c r="E3781" i="1" s="1"/>
  <c r="C3781" i="1"/>
  <c r="B3783" i="1" l="1"/>
  <c r="F3782" i="1"/>
  <c r="D3782" i="1"/>
  <c r="E3782" i="1" s="1"/>
  <c r="C3782" i="1"/>
  <c r="B3784" i="1" l="1"/>
  <c r="F3783" i="1"/>
  <c r="C3783" i="1"/>
  <c r="D3783" i="1"/>
  <c r="E3783" i="1" s="1"/>
  <c r="B3785" i="1" l="1"/>
  <c r="F3784" i="1"/>
  <c r="D3784" i="1"/>
  <c r="E3784" i="1" s="1"/>
  <c r="C3784" i="1"/>
  <c r="B3786" i="1" l="1"/>
  <c r="F3785" i="1"/>
  <c r="D3785" i="1"/>
  <c r="E3785" i="1" s="1"/>
  <c r="C3785" i="1"/>
  <c r="B3787" i="1" l="1"/>
  <c r="F3786" i="1"/>
  <c r="D3786" i="1"/>
  <c r="E3786" i="1" s="1"/>
  <c r="C3786" i="1"/>
  <c r="B3788" i="1" l="1"/>
  <c r="F3787" i="1"/>
  <c r="D3787" i="1"/>
  <c r="E3787" i="1" s="1"/>
  <c r="C3787" i="1"/>
  <c r="B3789" i="1" l="1"/>
  <c r="F3788" i="1"/>
  <c r="D3788" i="1"/>
  <c r="E3788" i="1" s="1"/>
  <c r="C3788" i="1"/>
  <c r="B3790" i="1" l="1"/>
  <c r="F3789" i="1"/>
  <c r="D3789" i="1"/>
  <c r="E3789" i="1" s="1"/>
  <c r="C3789" i="1"/>
  <c r="B3791" i="1" l="1"/>
  <c r="F3790" i="1"/>
  <c r="D3790" i="1"/>
  <c r="E3790" i="1" s="1"/>
  <c r="C3790" i="1"/>
  <c r="B3792" i="1" l="1"/>
  <c r="F3791" i="1"/>
  <c r="D3791" i="1"/>
  <c r="E3791" i="1" s="1"/>
  <c r="C3791" i="1"/>
  <c r="B3793" i="1" l="1"/>
  <c r="F3792" i="1"/>
  <c r="D3792" i="1"/>
  <c r="E3792" i="1" s="1"/>
  <c r="C3792" i="1"/>
  <c r="B3794" i="1" l="1"/>
  <c r="F3793" i="1"/>
  <c r="D3793" i="1"/>
  <c r="E3793" i="1" s="1"/>
  <c r="C3793" i="1"/>
  <c r="B3795" i="1" l="1"/>
  <c r="F3794" i="1"/>
  <c r="D3794" i="1"/>
  <c r="E3794" i="1" s="1"/>
  <c r="C3794" i="1"/>
  <c r="B3796" i="1" l="1"/>
  <c r="F3795" i="1"/>
  <c r="D3795" i="1"/>
  <c r="E3795" i="1" s="1"/>
  <c r="C3795" i="1"/>
  <c r="B3797" i="1" l="1"/>
  <c r="F3796" i="1"/>
  <c r="D3796" i="1"/>
  <c r="E3796" i="1" s="1"/>
  <c r="C3796" i="1"/>
  <c r="B3798" i="1" l="1"/>
  <c r="F3797" i="1"/>
  <c r="D3797" i="1"/>
  <c r="E3797" i="1" s="1"/>
  <c r="C3797" i="1"/>
  <c r="B3799" i="1" l="1"/>
  <c r="F3798" i="1"/>
  <c r="D3798" i="1"/>
  <c r="E3798" i="1" s="1"/>
  <c r="C3798" i="1"/>
  <c r="B3800" i="1" l="1"/>
  <c r="F3799" i="1"/>
  <c r="C3799" i="1"/>
  <c r="D3799" i="1"/>
  <c r="E3799" i="1" s="1"/>
  <c r="B3801" i="1" l="1"/>
  <c r="F3800" i="1"/>
  <c r="D3800" i="1"/>
  <c r="E3800" i="1" s="1"/>
  <c r="C3800" i="1"/>
  <c r="B3802" i="1" l="1"/>
  <c r="F3801" i="1"/>
  <c r="D3801" i="1"/>
  <c r="E3801" i="1" s="1"/>
  <c r="C3801" i="1"/>
  <c r="B3803" i="1" l="1"/>
  <c r="F3802" i="1"/>
  <c r="D3802" i="1"/>
  <c r="E3802" i="1" s="1"/>
  <c r="C3802" i="1"/>
  <c r="B3804" i="1" l="1"/>
  <c r="F3803" i="1"/>
  <c r="D3803" i="1"/>
  <c r="E3803" i="1" s="1"/>
  <c r="C3803" i="1"/>
  <c r="B3805" i="1" l="1"/>
  <c r="F3804" i="1"/>
  <c r="D3804" i="1"/>
  <c r="E3804" i="1" s="1"/>
  <c r="C3804" i="1"/>
  <c r="B3806" i="1" l="1"/>
  <c r="F3805" i="1"/>
  <c r="D3805" i="1"/>
  <c r="E3805" i="1" s="1"/>
  <c r="C3805" i="1"/>
  <c r="B3807" i="1" l="1"/>
  <c r="F3806" i="1"/>
  <c r="D3806" i="1"/>
  <c r="E3806" i="1" s="1"/>
  <c r="C3806" i="1"/>
  <c r="B3808" i="1" l="1"/>
  <c r="F3807" i="1"/>
  <c r="D3807" i="1"/>
  <c r="E3807" i="1" s="1"/>
  <c r="C3807" i="1"/>
  <c r="B3809" i="1" l="1"/>
  <c r="F3808" i="1"/>
  <c r="D3808" i="1"/>
  <c r="E3808" i="1" s="1"/>
  <c r="C3808" i="1"/>
  <c r="B3810" i="1" l="1"/>
  <c r="F3809" i="1"/>
  <c r="D3809" i="1"/>
  <c r="E3809" i="1" s="1"/>
  <c r="C3809" i="1"/>
  <c r="B3811" i="1" l="1"/>
  <c r="F3810" i="1"/>
  <c r="D3810" i="1"/>
  <c r="E3810" i="1" s="1"/>
  <c r="C3810" i="1"/>
  <c r="B3812" i="1" l="1"/>
  <c r="F3811" i="1"/>
  <c r="D3811" i="1"/>
  <c r="E3811" i="1" s="1"/>
  <c r="C3811" i="1"/>
  <c r="B3813" i="1" l="1"/>
  <c r="F3812" i="1"/>
  <c r="D3812" i="1"/>
  <c r="E3812" i="1" s="1"/>
  <c r="C3812" i="1"/>
  <c r="B3814" i="1" l="1"/>
  <c r="F3813" i="1"/>
  <c r="D3813" i="1"/>
  <c r="E3813" i="1" s="1"/>
  <c r="C3813" i="1"/>
  <c r="B3815" i="1" l="1"/>
  <c r="F3814" i="1"/>
  <c r="D3814" i="1"/>
  <c r="E3814" i="1" s="1"/>
  <c r="C3814" i="1"/>
  <c r="B3816" i="1" l="1"/>
  <c r="F3815" i="1"/>
  <c r="C3815" i="1"/>
  <c r="D3815" i="1"/>
  <c r="E3815" i="1" s="1"/>
  <c r="B3817" i="1" l="1"/>
  <c r="F3816" i="1"/>
  <c r="D3816" i="1"/>
  <c r="E3816" i="1" s="1"/>
  <c r="C3816" i="1"/>
  <c r="B3818" i="1" l="1"/>
  <c r="F3817" i="1"/>
  <c r="D3817" i="1"/>
  <c r="E3817" i="1" s="1"/>
  <c r="C3817" i="1"/>
  <c r="B3819" i="1" l="1"/>
  <c r="F3818" i="1"/>
  <c r="D3818" i="1"/>
  <c r="E3818" i="1" s="1"/>
  <c r="C3818" i="1"/>
  <c r="B3820" i="1" l="1"/>
  <c r="F3819" i="1"/>
  <c r="D3819" i="1"/>
  <c r="E3819" i="1" s="1"/>
  <c r="C3819" i="1"/>
  <c r="B3821" i="1" l="1"/>
  <c r="F3820" i="1"/>
  <c r="D3820" i="1"/>
  <c r="E3820" i="1" s="1"/>
  <c r="C3820" i="1"/>
  <c r="B3822" i="1" l="1"/>
  <c r="F3821" i="1"/>
  <c r="D3821" i="1"/>
  <c r="E3821" i="1" s="1"/>
  <c r="C3821" i="1"/>
  <c r="B3823" i="1" l="1"/>
  <c r="F3822" i="1"/>
  <c r="D3822" i="1"/>
  <c r="E3822" i="1" s="1"/>
  <c r="C3822" i="1"/>
  <c r="B3824" i="1" l="1"/>
  <c r="F3823" i="1"/>
  <c r="D3823" i="1"/>
  <c r="E3823" i="1" s="1"/>
  <c r="C3823" i="1"/>
  <c r="B3825" i="1" l="1"/>
  <c r="F3824" i="1"/>
  <c r="D3824" i="1"/>
  <c r="E3824" i="1" s="1"/>
  <c r="C3824" i="1"/>
  <c r="B3826" i="1" l="1"/>
  <c r="F3825" i="1"/>
  <c r="D3825" i="1"/>
  <c r="E3825" i="1" s="1"/>
  <c r="C3825" i="1"/>
  <c r="B3827" i="1" l="1"/>
  <c r="F3826" i="1"/>
  <c r="D3826" i="1"/>
  <c r="E3826" i="1" s="1"/>
  <c r="C3826" i="1"/>
  <c r="B3828" i="1" l="1"/>
  <c r="F3827" i="1"/>
  <c r="D3827" i="1"/>
  <c r="E3827" i="1" s="1"/>
  <c r="C3827" i="1"/>
  <c r="B3829" i="1" l="1"/>
  <c r="F3828" i="1"/>
  <c r="D3828" i="1"/>
  <c r="E3828" i="1" s="1"/>
  <c r="C3828" i="1"/>
  <c r="B3830" i="1" l="1"/>
  <c r="F3829" i="1"/>
  <c r="D3829" i="1"/>
  <c r="E3829" i="1" s="1"/>
  <c r="C3829" i="1"/>
  <c r="B3831" i="1" l="1"/>
  <c r="F3830" i="1"/>
  <c r="D3830" i="1"/>
  <c r="E3830" i="1" s="1"/>
  <c r="C3830" i="1"/>
  <c r="B3832" i="1" l="1"/>
  <c r="F3831" i="1"/>
  <c r="C3831" i="1"/>
  <c r="D3831" i="1"/>
  <c r="E3831" i="1" s="1"/>
  <c r="B3833" i="1" l="1"/>
  <c r="F3832" i="1"/>
  <c r="D3832" i="1"/>
  <c r="E3832" i="1" s="1"/>
  <c r="C3832" i="1"/>
  <c r="B3834" i="1" l="1"/>
  <c r="F3833" i="1"/>
  <c r="D3833" i="1"/>
  <c r="E3833" i="1" s="1"/>
  <c r="C3833" i="1"/>
  <c r="B3835" i="1" l="1"/>
  <c r="F3834" i="1"/>
  <c r="D3834" i="1"/>
  <c r="E3834" i="1" s="1"/>
  <c r="C3834" i="1"/>
  <c r="B3836" i="1" l="1"/>
  <c r="F3835" i="1"/>
  <c r="D3835" i="1"/>
  <c r="E3835" i="1" s="1"/>
  <c r="C3835" i="1"/>
  <c r="B3837" i="1" l="1"/>
  <c r="F3836" i="1"/>
  <c r="D3836" i="1"/>
  <c r="E3836" i="1" s="1"/>
  <c r="C3836" i="1"/>
  <c r="B3838" i="1" l="1"/>
  <c r="F3837" i="1"/>
  <c r="D3837" i="1"/>
  <c r="E3837" i="1" s="1"/>
  <c r="C3837" i="1"/>
  <c r="B3839" i="1" l="1"/>
  <c r="F3838" i="1"/>
  <c r="D3838" i="1"/>
  <c r="E3838" i="1" s="1"/>
  <c r="C3838" i="1"/>
  <c r="B3840" i="1" l="1"/>
  <c r="F3839" i="1"/>
  <c r="D3839" i="1"/>
  <c r="E3839" i="1" s="1"/>
  <c r="C3839" i="1"/>
  <c r="B3841" i="1" l="1"/>
  <c r="F3840" i="1"/>
  <c r="D3840" i="1"/>
  <c r="E3840" i="1" s="1"/>
  <c r="C3840" i="1"/>
  <c r="B3842" i="1" l="1"/>
  <c r="F3841" i="1"/>
  <c r="D3841" i="1"/>
  <c r="E3841" i="1" s="1"/>
  <c r="C3841" i="1"/>
  <c r="B3843" i="1" l="1"/>
  <c r="F3842" i="1"/>
  <c r="D3842" i="1"/>
  <c r="E3842" i="1" s="1"/>
  <c r="C3842" i="1"/>
  <c r="B3844" i="1" l="1"/>
  <c r="F3843" i="1"/>
  <c r="D3843" i="1"/>
  <c r="E3843" i="1" s="1"/>
  <c r="C3843" i="1"/>
  <c r="B3845" i="1" l="1"/>
  <c r="F3844" i="1"/>
  <c r="D3844" i="1"/>
  <c r="E3844" i="1" s="1"/>
  <c r="C3844" i="1"/>
  <c r="B3846" i="1" l="1"/>
  <c r="F3845" i="1"/>
  <c r="D3845" i="1"/>
  <c r="E3845" i="1" s="1"/>
  <c r="C3845" i="1"/>
  <c r="B3847" i="1" l="1"/>
  <c r="F3846" i="1"/>
  <c r="D3846" i="1"/>
  <c r="E3846" i="1" s="1"/>
  <c r="C3846" i="1"/>
  <c r="B3848" i="1" l="1"/>
  <c r="F3847" i="1"/>
  <c r="C3847" i="1"/>
  <c r="D3847" i="1"/>
  <c r="E3847" i="1" s="1"/>
  <c r="B3849" i="1" l="1"/>
  <c r="F3848" i="1"/>
  <c r="D3848" i="1"/>
  <c r="E3848" i="1" s="1"/>
  <c r="C3848" i="1"/>
  <c r="B3850" i="1" l="1"/>
  <c r="F3849" i="1"/>
  <c r="D3849" i="1"/>
  <c r="E3849" i="1" s="1"/>
  <c r="C3849" i="1"/>
  <c r="B3851" i="1" l="1"/>
  <c r="F3850" i="1"/>
  <c r="D3850" i="1"/>
  <c r="E3850" i="1" s="1"/>
  <c r="C3850" i="1"/>
  <c r="B3852" i="1" l="1"/>
  <c r="F3851" i="1"/>
  <c r="D3851" i="1"/>
  <c r="E3851" i="1" s="1"/>
  <c r="C3851" i="1"/>
  <c r="B3853" i="1" l="1"/>
  <c r="F3852" i="1"/>
  <c r="D3852" i="1"/>
  <c r="E3852" i="1" s="1"/>
  <c r="C3852" i="1"/>
  <c r="B3854" i="1" l="1"/>
  <c r="F3853" i="1"/>
  <c r="D3853" i="1"/>
  <c r="E3853" i="1" s="1"/>
  <c r="C3853" i="1"/>
  <c r="B3855" i="1" l="1"/>
  <c r="F3854" i="1"/>
  <c r="D3854" i="1"/>
  <c r="E3854" i="1" s="1"/>
  <c r="C3854" i="1"/>
  <c r="B3856" i="1" l="1"/>
  <c r="F3855" i="1"/>
  <c r="D3855" i="1"/>
  <c r="E3855" i="1" s="1"/>
  <c r="C3855" i="1"/>
  <c r="B3857" i="1" l="1"/>
  <c r="F3856" i="1"/>
  <c r="D3856" i="1"/>
  <c r="E3856" i="1" s="1"/>
  <c r="C3856" i="1"/>
  <c r="B3858" i="1" l="1"/>
  <c r="F3857" i="1"/>
  <c r="D3857" i="1"/>
  <c r="E3857" i="1" s="1"/>
  <c r="C3857" i="1"/>
  <c r="B3859" i="1" l="1"/>
  <c r="F3858" i="1"/>
  <c r="D3858" i="1"/>
  <c r="E3858" i="1" s="1"/>
  <c r="C3858" i="1"/>
  <c r="B3860" i="1" l="1"/>
  <c r="F3859" i="1"/>
  <c r="D3859" i="1"/>
  <c r="E3859" i="1" s="1"/>
  <c r="C3859" i="1"/>
  <c r="B3861" i="1" l="1"/>
  <c r="F3860" i="1"/>
  <c r="D3860" i="1"/>
  <c r="E3860" i="1" s="1"/>
  <c r="C3860" i="1"/>
  <c r="B3862" i="1" l="1"/>
  <c r="F3861" i="1"/>
  <c r="D3861" i="1"/>
  <c r="E3861" i="1" s="1"/>
  <c r="C3861" i="1"/>
  <c r="B3863" i="1" l="1"/>
  <c r="F3862" i="1"/>
  <c r="D3862" i="1"/>
  <c r="E3862" i="1" s="1"/>
  <c r="C3862" i="1"/>
  <c r="B3864" i="1" l="1"/>
  <c r="F3863" i="1"/>
  <c r="C3863" i="1"/>
  <c r="D3863" i="1"/>
  <c r="E3863" i="1" s="1"/>
  <c r="B3865" i="1" l="1"/>
  <c r="F3864" i="1"/>
  <c r="D3864" i="1"/>
  <c r="E3864" i="1" s="1"/>
  <c r="C3864" i="1"/>
  <c r="B3866" i="1" l="1"/>
  <c r="F3865" i="1"/>
  <c r="D3865" i="1"/>
  <c r="E3865" i="1" s="1"/>
  <c r="C3865" i="1"/>
  <c r="B3867" i="1" l="1"/>
  <c r="F3866" i="1"/>
  <c r="D3866" i="1"/>
  <c r="E3866" i="1" s="1"/>
  <c r="C3866" i="1"/>
  <c r="B3868" i="1" l="1"/>
  <c r="F3867" i="1"/>
  <c r="D3867" i="1"/>
  <c r="E3867" i="1" s="1"/>
  <c r="C3867" i="1"/>
  <c r="B3869" i="1" l="1"/>
  <c r="F3868" i="1"/>
  <c r="D3868" i="1"/>
  <c r="E3868" i="1" s="1"/>
  <c r="C3868" i="1"/>
  <c r="B3870" i="1" l="1"/>
  <c r="F3869" i="1"/>
  <c r="D3869" i="1"/>
  <c r="E3869" i="1" s="1"/>
  <c r="C3869" i="1"/>
  <c r="B3871" i="1" l="1"/>
  <c r="F3870" i="1"/>
  <c r="D3870" i="1"/>
  <c r="E3870" i="1" s="1"/>
  <c r="C3870" i="1"/>
  <c r="B3872" i="1" l="1"/>
  <c r="F3871" i="1"/>
  <c r="D3871" i="1"/>
  <c r="E3871" i="1" s="1"/>
  <c r="C3871" i="1"/>
  <c r="B3873" i="1" l="1"/>
  <c r="F3872" i="1"/>
  <c r="D3872" i="1"/>
  <c r="E3872" i="1" s="1"/>
  <c r="C3872" i="1"/>
  <c r="B3874" i="1" l="1"/>
  <c r="F3873" i="1"/>
  <c r="D3873" i="1"/>
  <c r="E3873" i="1" s="1"/>
  <c r="C3873" i="1"/>
  <c r="B3875" i="1" l="1"/>
  <c r="F3874" i="1"/>
  <c r="D3874" i="1"/>
  <c r="E3874" i="1" s="1"/>
  <c r="C3874" i="1"/>
  <c r="B3876" i="1" l="1"/>
  <c r="F3875" i="1"/>
  <c r="D3875" i="1"/>
  <c r="E3875" i="1" s="1"/>
  <c r="C3875" i="1"/>
  <c r="B3877" i="1" l="1"/>
  <c r="F3876" i="1"/>
  <c r="D3876" i="1"/>
  <c r="E3876" i="1" s="1"/>
  <c r="C3876" i="1"/>
  <c r="B3878" i="1" l="1"/>
  <c r="F3877" i="1"/>
  <c r="D3877" i="1"/>
  <c r="E3877" i="1" s="1"/>
  <c r="C3877" i="1"/>
  <c r="B3879" i="1" l="1"/>
  <c r="F3878" i="1"/>
  <c r="D3878" i="1"/>
  <c r="E3878" i="1" s="1"/>
  <c r="C3878" i="1"/>
  <c r="B3880" i="1" l="1"/>
  <c r="F3879" i="1"/>
  <c r="C3879" i="1"/>
  <c r="D3879" i="1"/>
  <c r="E3879" i="1" s="1"/>
  <c r="B3881" i="1" l="1"/>
  <c r="F3880" i="1"/>
  <c r="D3880" i="1"/>
  <c r="E3880" i="1" s="1"/>
  <c r="C3880" i="1"/>
  <c r="B3882" i="1" l="1"/>
  <c r="F3881" i="1"/>
  <c r="D3881" i="1"/>
  <c r="E3881" i="1" s="1"/>
  <c r="C3881" i="1"/>
  <c r="B3883" i="1" l="1"/>
  <c r="F3882" i="1"/>
  <c r="D3882" i="1"/>
  <c r="E3882" i="1" s="1"/>
  <c r="C3882" i="1"/>
  <c r="B3884" i="1" l="1"/>
  <c r="F3883" i="1"/>
  <c r="D3883" i="1"/>
  <c r="E3883" i="1" s="1"/>
  <c r="C3883" i="1"/>
  <c r="B3885" i="1" l="1"/>
  <c r="F3884" i="1"/>
  <c r="D3884" i="1"/>
  <c r="E3884" i="1" s="1"/>
  <c r="C3884" i="1"/>
  <c r="B3886" i="1" l="1"/>
  <c r="F3885" i="1"/>
  <c r="D3885" i="1"/>
  <c r="E3885" i="1" s="1"/>
  <c r="C3885" i="1"/>
  <c r="B3887" i="1" l="1"/>
  <c r="F3886" i="1"/>
  <c r="D3886" i="1"/>
  <c r="E3886" i="1" s="1"/>
  <c r="C3886" i="1"/>
  <c r="B3888" i="1" l="1"/>
  <c r="F3887" i="1"/>
  <c r="D3887" i="1"/>
  <c r="E3887" i="1" s="1"/>
  <c r="C3887" i="1"/>
  <c r="B3889" i="1" l="1"/>
  <c r="F3888" i="1"/>
  <c r="D3888" i="1"/>
  <c r="E3888" i="1" s="1"/>
  <c r="C3888" i="1"/>
  <c r="B3890" i="1" l="1"/>
  <c r="F3889" i="1"/>
  <c r="D3889" i="1"/>
  <c r="E3889" i="1" s="1"/>
  <c r="C3889" i="1"/>
  <c r="B3891" i="1" l="1"/>
  <c r="F3890" i="1"/>
  <c r="D3890" i="1"/>
  <c r="E3890" i="1" s="1"/>
  <c r="C3890" i="1"/>
  <c r="B3892" i="1" l="1"/>
  <c r="F3891" i="1"/>
  <c r="D3891" i="1"/>
  <c r="E3891" i="1" s="1"/>
  <c r="C3891" i="1"/>
  <c r="B3893" i="1" l="1"/>
  <c r="F3892" i="1"/>
  <c r="D3892" i="1"/>
  <c r="E3892" i="1" s="1"/>
  <c r="C3892" i="1"/>
  <c r="B3894" i="1" l="1"/>
  <c r="F3893" i="1"/>
  <c r="D3893" i="1"/>
  <c r="E3893" i="1" s="1"/>
  <c r="C3893" i="1"/>
  <c r="B3895" i="1" l="1"/>
  <c r="F3894" i="1"/>
  <c r="D3894" i="1"/>
  <c r="E3894" i="1" s="1"/>
  <c r="C3894" i="1"/>
  <c r="B3896" i="1" l="1"/>
  <c r="F3895" i="1"/>
  <c r="C3895" i="1"/>
  <c r="D3895" i="1"/>
  <c r="E3895" i="1" s="1"/>
  <c r="B3897" i="1" l="1"/>
  <c r="F3896" i="1"/>
  <c r="D3896" i="1"/>
  <c r="E3896" i="1" s="1"/>
  <c r="C3896" i="1"/>
  <c r="B3898" i="1" l="1"/>
  <c r="F3897" i="1"/>
  <c r="D3897" i="1"/>
  <c r="E3897" i="1" s="1"/>
  <c r="C3897" i="1"/>
  <c r="B3899" i="1" l="1"/>
  <c r="F3898" i="1"/>
  <c r="D3898" i="1"/>
  <c r="E3898" i="1" s="1"/>
  <c r="C3898" i="1"/>
  <c r="B3900" i="1" l="1"/>
  <c r="F3899" i="1"/>
  <c r="D3899" i="1"/>
  <c r="E3899" i="1" s="1"/>
  <c r="C3899" i="1"/>
  <c r="B3901" i="1" l="1"/>
  <c r="F3900" i="1"/>
  <c r="D3900" i="1"/>
  <c r="E3900" i="1" s="1"/>
  <c r="C3900" i="1"/>
  <c r="B3902" i="1" l="1"/>
  <c r="F3901" i="1"/>
  <c r="D3901" i="1"/>
  <c r="E3901" i="1" s="1"/>
  <c r="C3901" i="1"/>
  <c r="B3903" i="1" l="1"/>
  <c r="F3902" i="1"/>
  <c r="D3902" i="1"/>
  <c r="E3902" i="1" s="1"/>
  <c r="C3902" i="1"/>
  <c r="B3904" i="1" l="1"/>
  <c r="F3903" i="1"/>
  <c r="D3903" i="1"/>
  <c r="E3903" i="1" s="1"/>
  <c r="C3903" i="1"/>
  <c r="B3905" i="1" l="1"/>
  <c r="F3904" i="1"/>
  <c r="D3904" i="1"/>
  <c r="E3904" i="1" s="1"/>
  <c r="C3904" i="1"/>
  <c r="B3906" i="1" l="1"/>
  <c r="F3905" i="1"/>
  <c r="D3905" i="1"/>
  <c r="E3905" i="1" s="1"/>
  <c r="C3905" i="1"/>
  <c r="B3907" i="1" l="1"/>
  <c r="F3906" i="1"/>
  <c r="D3906" i="1"/>
  <c r="E3906" i="1" s="1"/>
  <c r="C3906" i="1"/>
  <c r="B3908" i="1" l="1"/>
  <c r="F3907" i="1"/>
  <c r="D3907" i="1"/>
  <c r="E3907" i="1" s="1"/>
  <c r="C3907" i="1"/>
  <c r="B3909" i="1" l="1"/>
  <c r="F3908" i="1"/>
  <c r="D3908" i="1"/>
  <c r="E3908" i="1" s="1"/>
  <c r="C3908" i="1"/>
  <c r="B3910" i="1" l="1"/>
  <c r="F3909" i="1"/>
  <c r="D3909" i="1"/>
  <c r="E3909" i="1" s="1"/>
  <c r="C3909" i="1"/>
  <c r="B3911" i="1" l="1"/>
  <c r="F3910" i="1"/>
  <c r="D3910" i="1"/>
  <c r="E3910" i="1" s="1"/>
  <c r="C3910" i="1"/>
  <c r="B3912" i="1" l="1"/>
  <c r="F3911" i="1"/>
  <c r="C3911" i="1"/>
  <c r="D3911" i="1"/>
  <c r="E3911" i="1" s="1"/>
  <c r="B3913" i="1" l="1"/>
  <c r="F3912" i="1"/>
  <c r="D3912" i="1"/>
  <c r="E3912" i="1" s="1"/>
  <c r="C3912" i="1"/>
  <c r="B3914" i="1" l="1"/>
  <c r="F3913" i="1"/>
  <c r="D3913" i="1"/>
  <c r="E3913" i="1" s="1"/>
  <c r="C3913" i="1"/>
  <c r="B3915" i="1" l="1"/>
  <c r="F3914" i="1"/>
  <c r="D3914" i="1"/>
  <c r="E3914" i="1" s="1"/>
  <c r="C3914" i="1"/>
  <c r="B3916" i="1" l="1"/>
  <c r="F3915" i="1"/>
  <c r="D3915" i="1"/>
  <c r="E3915" i="1" s="1"/>
  <c r="C3915" i="1"/>
  <c r="B3917" i="1" l="1"/>
  <c r="F3916" i="1"/>
  <c r="D3916" i="1"/>
  <c r="E3916" i="1" s="1"/>
  <c r="C3916" i="1"/>
  <c r="B3918" i="1" l="1"/>
  <c r="F3917" i="1"/>
  <c r="D3917" i="1"/>
  <c r="E3917" i="1" s="1"/>
  <c r="C3917" i="1"/>
  <c r="B3919" i="1" l="1"/>
  <c r="F3918" i="1"/>
  <c r="D3918" i="1"/>
  <c r="E3918" i="1" s="1"/>
  <c r="C3918" i="1"/>
  <c r="B3920" i="1" l="1"/>
  <c r="F3919" i="1"/>
  <c r="D3919" i="1"/>
  <c r="E3919" i="1" s="1"/>
  <c r="C3919" i="1"/>
  <c r="B3921" i="1" l="1"/>
  <c r="F3920" i="1"/>
  <c r="D3920" i="1"/>
  <c r="E3920" i="1" s="1"/>
  <c r="C3920" i="1"/>
  <c r="B3922" i="1" l="1"/>
  <c r="F3921" i="1"/>
  <c r="D3921" i="1"/>
  <c r="E3921" i="1" s="1"/>
  <c r="C3921" i="1"/>
  <c r="B3923" i="1" l="1"/>
  <c r="F3922" i="1"/>
  <c r="D3922" i="1"/>
  <c r="E3922" i="1" s="1"/>
  <c r="C3922" i="1"/>
  <c r="B3924" i="1" l="1"/>
  <c r="F3923" i="1"/>
  <c r="D3923" i="1"/>
  <c r="E3923" i="1" s="1"/>
  <c r="C3923" i="1"/>
  <c r="B3925" i="1" l="1"/>
  <c r="F3924" i="1"/>
  <c r="D3924" i="1"/>
  <c r="E3924" i="1" s="1"/>
  <c r="C3924" i="1"/>
  <c r="B3926" i="1" l="1"/>
  <c r="F3925" i="1"/>
  <c r="D3925" i="1"/>
  <c r="E3925" i="1" s="1"/>
  <c r="C3925" i="1"/>
  <c r="B3927" i="1" l="1"/>
  <c r="F3926" i="1"/>
  <c r="D3926" i="1"/>
  <c r="E3926" i="1" s="1"/>
  <c r="C3926" i="1"/>
  <c r="B3928" i="1" l="1"/>
  <c r="F3927" i="1"/>
  <c r="C3927" i="1"/>
  <c r="D3927" i="1"/>
  <c r="E3927" i="1" s="1"/>
  <c r="B3929" i="1" l="1"/>
  <c r="F3928" i="1"/>
  <c r="D3928" i="1"/>
  <c r="E3928" i="1" s="1"/>
  <c r="C3928" i="1"/>
  <c r="B3930" i="1" l="1"/>
  <c r="F3929" i="1"/>
  <c r="D3929" i="1"/>
  <c r="E3929" i="1" s="1"/>
  <c r="C3929" i="1"/>
  <c r="B3931" i="1" l="1"/>
  <c r="F3930" i="1"/>
  <c r="D3930" i="1"/>
  <c r="E3930" i="1" s="1"/>
  <c r="C3930" i="1"/>
  <c r="B3932" i="1" l="1"/>
  <c r="F3931" i="1"/>
  <c r="D3931" i="1"/>
  <c r="E3931" i="1" s="1"/>
  <c r="C3931" i="1"/>
  <c r="B3933" i="1" l="1"/>
  <c r="F3932" i="1"/>
  <c r="D3932" i="1"/>
  <c r="E3932" i="1" s="1"/>
  <c r="C3932" i="1"/>
  <c r="B3934" i="1" l="1"/>
  <c r="F3933" i="1"/>
  <c r="D3933" i="1"/>
  <c r="E3933" i="1" s="1"/>
  <c r="C3933" i="1"/>
  <c r="B3935" i="1" l="1"/>
  <c r="F3934" i="1"/>
  <c r="D3934" i="1"/>
  <c r="E3934" i="1" s="1"/>
  <c r="C3934" i="1"/>
  <c r="B3936" i="1" l="1"/>
  <c r="F3935" i="1"/>
  <c r="D3935" i="1"/>
  <c r="E3935" i="1" s="1"/>
  <c r="C3935" i="1"/>
  <c r="B3937" i="1" l="1"/>
  <c r="F3936" i="1"/>
  <c r="D3936" i="1"/>
  <c r="E3936" i="1" s="1"/>
  <c r="C3936" i="1"/>
  <c r="B3938" i="1" l="1"/>
  <c r="F3937" i="1"/>
  <c r="D3937" i="1"/>
  <c r="E3937" i="1" s="1"/>
  <c r="C3937" i="1"/>
  <c r="B3939" i="1" l="1"/>
  <c r="F3938" i="1"/>
  <c r="D3938" i="1"/>
  <c r="E3938" i="1" s="1"/>
  <c r="C3938" i="1"/>
  <c r="B3940" i="1" l="1"/>
  <c r="F3939" i="1"/>
  <c r="D3939" i="1"/>
  <c r="E3939" i="1" s="1"/>
  <c r="C3939" i="1"/>
  <c r="B3941" i="1" l="1"/>
  <c r="F3940" i="1"/>
  <c r="D3940" i="1"/>
  <c r="E3940" i="1" s="1"/>
  <c r="C3940" i="1"/>
  <c r="B3942" i="1" l="1"/>
  <c r="F3941" i="1"/>
  <c r="D3941" i="1"/>
  <c r="E3941" i="1" s="1"/>
  <c r="C3941" i="1"/>
  <c r="B3943" i="1" l="1"/>
  <c r="F3942" i="1"/>
  <c r="D3942" i="1"/>
  <c r="E3942" i="1" s="1"/>
  <c r="C3942" i="1"/>
  <c r="B3944" i="1" l="1"/>
  <c r="F3943" i="1"/>
  <c r="C3943" i="1"/>
  <c r="D3943" i="1"/>
  <c r="E3943" i="1" s="1"/>
  <c r="B3945" i="1" l="1"/>
  <c r="F3944" i="1"/>
  <c r="D3944" i="1"/>
  <c r="E3944" i="1" s="1"/>
  <c r="C3944" i="1"/>
  <c r="B3946" i="1" l="1"/>
  <c r="F3945" i="1"/>
  <c r="D3945" i="1"/>
  <c r="E3945" i="1" s="1"/>
  <c r="C3945" i="1"/>
  <c r="B3947" i="1" l="1"/>
  <c r="F3946" i="1"/>
  <c r="D3946" i="1"/>
  <c r="E3946" i="1" s="1"/>
  <c r="C3946" i="1"/>
  <c r="B3948" i="1" l="1"/>
  <c r="F3947" i="1"/>
  <c r="D3947" i="1"/>
  <c r="E3947" i="1" s="1"/>
  <c r="C3947" i="1"/>
  <c r="B3949" i="1" l="1"/>
  <c r="F3948" i="1"/>
  <c r="D3948" i="1"/>
  <c r="E3948" i="1" s="1"/>
  <c r="C3948" i="1"/>
  <c r="B3950" i="1" l="1"/>
  <c r="F3949" i="1"/>
  <c r="D3949" i="1"/>
  <c r="E3949" i="1" s="1"/>
  <c r="C3949" i="1"/>
  <c r="B3951" i="1" l="1"/>
  <c r="F3950" i="1"/>
  <c r="D3950" i="1"/>
  <c r="E3950" i="1" s="1"/>
  <c r="C3950" i="1"/>
  <c r="B3952" i="1" l="1"/>
  <c r="F3951" i="1"/>
  <c r="D3951" i="1"/>
  <c r="E3951" i="1" s="1"/>
  <c r="C3951" i="1"/>
  <c r="B3953" i="1" l="1"/>
  <c r="F3952" i="1"/>
  <c r="D3952" i="1"/>
  <c r="E3952" i="1" s="1"/>
  <c r="C3952" i="1"/>
  <c r="B3954" i="1" l="1"/>
  <c r="F3953" i="1"/>
  <c r="D3953" i="1"/>
  <c r="E3953" i="1" s="1"/>
  <c r="C3953" i="1"/>
  <c r="B3955" i="1" l="1"/>
  <c r="F3954" i="1"/>
  <c r="D3954" i="1"/>
  <c r="E3954" i="1" s="1"/>
  <c r="C3954" i="1"/>
  <c r="B3956" i="1" l="1"/>
  <c r="F3955" i="1"/>
  <c r="D3955" i="1"/>
  <c r="E3955" i="1" s="1"/>
  <c r="C3955" i="1"/>
  <c r="B3957" i="1" l="1"/>
  <c r="F3956" i="1"/>
  <c r="D3956" i="1"/>
  <c r="E3956" i="1" s="1"/>
  <c r="C3956" i="1"/>
  <c r="B3958" i="1" l="1"/>
  <c r="F3957" i="1"/>
  <c r="D3957" i="1"/>
  <c r="E3957" i="1" s="1"/>
  <c r="C3957" i="1"/>
  <c r="B3959" i="1" l="1"/>
  <c r="F3958" i="1"/>
  <c r="D3958" i="1"/>
  <c r="E3958" i="1" s="1"/>
  <c r="C3958" i="1"/>
  <c r="B3960" i="1" l="1"/>
  <c r="F3959" i="1"/>
  <c r="C3959" i="1"/>
  <c r="D3959" i="1"/>
  <c r="E3959" i="1" s="1"/>
  <c r="B3961" i="1" l="1"/>
  <c r="F3960" i="1"/>
  <c r="D3960" i="1"/>
  <c r="E3960" i="1" s="1"/>
  <c r="C3960" i="1"/>
  <c r="B3962" i="1" l="1"/>
  <c r="F3961" i="1"/>
  <c r="D3961" i="1"/>
  <c r="E3961" i="1" s="1"/>
  <c r="C3961" i="1"/>
  <c r="B3963" i="1" l="1"/>
  <c r="F3962" i="1"/>
  <c r="D3962" i="1"/>
  <c r="E3962" i="1" s="1"/>
  <c r="C3962" i="1"/>
  <c r="B3964" i="1" l="1"/>
  <c r="F3963" i="1"/>
  <c r="D3963" i="1"/>
  <c r="E3963" i="1" s="1"/>
  <c r="C3963" i="1"/>
  <c r="B3965" i="1" l="1"/>
  <c r="F3964" i="1"/>
  <c r="D3964" i="1"/>
  <c r="E3964" i="1" s="1"/>
  <c r="C3964" i="1"/>
  <c r="B3966" i="1" l="1"/>
  <c r="F3965" i="1"/>
  <c r="D3965" i="1"/>
  <c r="E3965" i="1" s="1"/>
  <c r="C3965" i="1"/>
  <c r="B3967" i="1" l="1"/>
  <c r="F3966" i="1"/>
  <c r="D3966" i="1"/>
  <c r="E3966" i="1" s="1"/>
  <c r="C3966" i="1"/>
  <c r="B3968" i="1" l="1"/>
  <c r="F3967" i="1"/>
  <c r="D3967" i="1"/>
  <c r="E3967" i="1" s="1"/>
  <c r="C3967" i="1"/>
  <c r="B3969" i="1" l="1"/>
  <c r="F3968" i="1"/>
  <c r="D3968" i="1"/>
  <c r="E3968" i="1" s="1"/>
  <c r="C3968" i="1"/>
  <c r="B3970" i="1" l="1"/>
  <c r="F3969" i="1"/>
  <c r="D3969" i="1"/>
  <c r="E3969" i="1" s="1"/>
  <c r="C3969" i="1"/>
  <c r="B3971" i="1" l="1"/>
  <c r="F3970" i="1"/>
  <c r="D3970" i="1"/>
  <c r="E3970" i="1" s="1"/>
  <c r="C3970" i="1"/>
  <c r="B3972" i="1" l="1"/>
  <c r="F3971" i="1"/>
  <c r="D3971" i="1"/>
  <c r="E3971" i="1" s="1"/>
  <c r="C3971" i="1"/>
  <c r="B3973" i="1" l="1"/>
  <c r="F3972" i="1"/>
  <c r="D3972" i="1"/>
  <c r="E3972" i="1" s="1"/>
  <c r="C3972" i="1"/>
  <c r="B3974" i="1" l="1"/>
  <c r="F3973" i="1"/>
  <c r="D3973" i="1"/>
  <c r="E3973" i="1" s="1"/>
  <c r="C3973" i="1"/>
  <c r="B3975" i="1" l="1"/>
  <c r="F3974" i="1"/>
  <c r="D3974" i="1"/>
  <c r="E3974" i="1" s="1"/>
  <c r="C3974" i="1"/>
  <c r="B3976" i="1" l="1"/>
  <c r="F3975" i="1"/>
  <c r="C3975" i="1"/>
  <c r="D3975" i="1"/>
  <c r="E3975" i="1" s="1"/>
  <c r="B3977" i="1" l="1"/>
  <c r="F3976" i="1"/>
  <c r="D3976" i="1"/>
  <c r="E3976" i="1" s="1"/>
  <c r="C3976" i="1"/>
  <c r="B3978" i="1" l="1"/>
  <c r="F3977" i="1"/>
  <c r="D3977" i="1"/>
  <c r="E3977" i="1" s="1"/>
  <c r="C3977" i="1"/>
  <c r="B3979" i="1" l="1"/>
  <c r="F3978" i="1"/>
  <c r="D3978" i="1"/>
  <c r="E3978" i="1" s="1"/>
  <c r="C3978" i="1"/>
  <c r="B3980" i="1" l="1"/>
  <c r="F3979" i="1"/>
  <c r="D3979" i="1"/>
  <c r="E3979" i="1" s="1"/>
  <c r="C3979" i="1"/>
  <c r="B3981" i="1" l="1"/>
  <c r="F3980" i="1"/>
  <c r="D3980" i="1"/>
  <c r="E3980" i="1" s="1"/>
  <c r="C3980" i="1"/>
  <c r="B3982" i="1" l="1"/>
  <c r="F3981" i="1"/>
  <c r="D3981" i="1"/>
  <c r="E3981" i="1" s="1"/>
  <c r="C3981" i="1"/>
  <c r="B3983" i="1" l="1"/>
  <c r="F3982" i="1"/>
  <c r="D3982" i="1"/>
  <c r="E3982" i="1" s="1"/>
  <c r="C3982" i="1"/>
  <c r="B3984" i="1" l="1"/>
  <c r="F3983" i="1"/>
  <c r="D3983" i="1"/>
  <c r="E3983" i="1" s="1"/>
  <c r="C3983" i="1"/>
  <c r="B3985" i="1" l="1"/>
  <c r="F3984" i="1"/>
  <c r="D3984" i="1"/>
  <c r="E3984" i="1" s="1"/>
  <c r="C3984" i="1"/>
  <c r="B3986" i="1" l="1"/>
  <c r="F3985" i="1"/>
  <c r="D3985" i="1"/>
  <c r="E3985" i="1" s="1"/>
  <c r="C3985" i="1"/>
  <c r="B3987" i="1" l="1"/>
  <c r="F3986" i="1"/>
  <c r="D3986" i="1"/>
  <c r="E3986" i="1" s="1"/>
  <c r="C3986" i="1"/>
  <c r="B3988" i="1" l="1"/>
  <c r="F3987" i="1"/>
  <c r="D3987" i="1"/>
  <c r="E3987" i="1" s="1"/>
  <c r="C3987" i="1"/>
  <c r="B3989" i="1" l="1"/>
  <c r="F3988" i="1"/>
  <c r="D3988" i="1"/>
  <c r="E3988" i="1" s="1"/>
  <c r="C3988" i="1"/>
  <c r="B3990" i="1" l="1"/>
  <c r="F3989" i="1"/>
  <c r="D3989" i="1"/>
  <c r="E3989" i="1" s="1"/>
  <c r="C3989" i="1"/>
  <c r="B3991" i="1" l="1"/>
  <c r="F3990" i="1"/>
  <c r="D3990" i="1"/>
  <c r="E3990" i="1" s="1"/>
  <c r="C3990" i="1"/>
  <c r="B3992" i="1" l="1"/>
  <c r="F3991" i="1"/>
  <c r="C3991" i="1"/>
  <c r="D3991" i="1"/>
  <c r="E3991" i="1" s="1"/>
  <c r="B3993" i="1" l="1"/>
  <c r="F3992" i="1"/>
  <c r="D3992" i="1"/>
  <c r="E3992" i="1" s="1"/>
  <c r="C3992" i="1"/>
  <c r="B3994" i="1" l="1"/>
  <c r="F3993" i="1"/>
  <c r="D3993" i="1"/>
  <c r="E3993" i="1" s="1"/>
  <c r="C3993" i="1"/>
  <c r="B3995" i="1" l="1"/>
  <c r="F3994" i="1"/>
  <c r="D3994" i="1"/>
  <c r="E3994" i="1" s="1"/>
  <c r="C3994" i="1"/>
  <c r="B3996" i="1" l="1"/>
  <c r="F3995" i="1"/>
  <c r="D3995" i="1"/>
  <c r="E3995" i="1" s="1"/>
  <c r="C3995" i="1"/>
  <c r="B3997" i="1" l="1"/>
  <c r="F3996" i="1"/>
  <c r="D3996" i="1"/>
  <c r="E3996" i="1" s="1"/>
  <c r="C3996" i="1"/>
  <c r="B3998" i="1" l="1"/>
  <c r="F3997" i="1"/>
  <c r="D3997" i="1"/>
  <c r="E3997" i="1" s="1"/>
  <c r="C3997" i="1"/>
  <c r="B3999" i="1" l="1"/>
  <c r="F3998" i="1"/>
  <c r="D3998" i="1"/>
  <c r="E3998" i="1" s="1"/>
  <c r="C3998" i="1"/>
  <c r="B4000" i="1" l="1"/>
  <c r="F3999" i="1"/>
  <c r="D3999" i="1"/>
  <c r="E3999" i="1" s="1"/>
  <c r="C3999" i="1"/>
  <c r="B4001" i="1" l="1"/>
  <c r="F4000" i="1"/>
  <c r="D4000" i="1"/>
  <c r="E4000" i="1" s="1"/>
  <c r="C4000" i="1"/>
  <c r="B4002" i="1" l="1"/>
  <c r="F4001" i="1"/>
  <c r="D4001" i="1"/>
  <c r="E4001" i="1" s="1"/>
  <c r="C4001" i="1"/>
  <c r="B4003" i="1" l="1"/>
  <c r="F4002" i="1"/>
  <c r="D4002" i="1"/>
  <c r="E4002" i="1" s="1"/>
  <c r="C4002" i="1"/>
  <c r="B4004" i="1" l="1"/>
  <c r="F4003" i="1"/>
  <c r="D4003" i="1"/>
  <c r="E4003" i="1" s="1"/>
  <c r="C4003" i="1"/>
  <c r="B4005" i="1" l="1"/>
  <c r="F4004" i="1"/>
  <c r="D4004" i="1"/>
  <c r="E4004" i="1" s="1"/>
  <c r="C4004" i="1"/>
  <c r="B4006" i="1" l="1"/>
  <c r="F4005" i="1"/>
  <c r="D4005" i="1"/>
  <c r="E4005" i="1" s="1"/>
  <c r="C4005" i="1"/>
  <c r="B4007" i="1" l="1"/>
  <c r="F4006" i="1"/>
  <c r="D4006" i="1"/>
  <c r="E4006" i="1" s="1"/>
  <c r="C4006" i="1"/>
  <c r="B4008" i="1" l="1"/>
  <c r="F4007" i="1"/>
  <c r="C4007" i="1"/>
  <c r="D4007" i="1"/>
  <c r="E4007" i="1" s="1"/>
  <c r="B4009" i="1" l="1"/>
  <c r="F4008" i="1"/>
  <c r="D4008" i="1"/>
  <c r="E4008" i="1" s="1"/>
  <c r="C4008" i="1"/>
  <c r="B4010" i="1" l="1"/>
  <c r="F4009" i="1"/>
  <c r="D4009" i="1"/>
  <c r="E4009" i="1" s="1"/>
  <c r="C4009" i="1"/>
  <c r="B4011" i="1" l="1"/>
  <c r="F4010" i="1"/>
  <c r="D4010" i="1"/>
  <c r="E4010" i="1" s="1"/>
  <c r="C4010" i="1"/>
  <c r="B4012" i="1" l="1"/>
  <c r="F4011" i="1"/>
  <c r="D4011" i="1"/>
  <c r="E4011" i="1" s="1"/>
  <c r="C4011" i="1"/>
  <c r="B4013" i="1" l="1"/>
  <c r="F4012" i="1"/>
  <c r="D4012" i="1"/>
  <c r="E4012" i="1" s="1"/>
  <c r="C4012" i="1"/>
  <c r="B4014" i="1" l="1"/>
  <c r="F4013" i="1"/>
  <c r="D4013" i="1"/>
  <c r="E4013" i="1" s="1"/>
  <c r="C4013" i="1"/>
  <c r="B4015" i="1" l="1"/>
  <c r="F4014" i="1"/>
  <c r="D4014" i="1"/>
  <c r="E4014" i="1" s="1"/>
  <c r="C4014" i="1"/>
  <c r="B4016" i="1" l="1"/>
  <c r="F4015" i="1"/>
  <c r="D4015" i="1"/>
  <c r="E4015" i="1" s="1"/>
  <c r="C4015" i="1"/>
  <c r="B4017" i="1" l="1"/>
  <c r="F4016" i="1"/>
  <c r="D4016" i="1"/>
  <c r="E4016" i="1" s="1"/>
  <c r="C4016" i="1"/>
  <c r="B4018" i="1" l="1"/>
  <c r="F4017" i="1"/>
  <c r="D4017" i="1"/>
  <c r="E4017" i="1" s="1"/>
  <c r="C4017" i="1"/>
  <c r="B4019" i="1" l="1"/>
  <c r="F4018" i="1"/>
  <c r="D4018" i="1"/>
  <c r="E4018" i="1" s="1"/>
  <c r="C4018" i="1"/>
  <c r="B4020" i="1" l="1"/>
  <c r="F4019" i="1"/>
  <c r="D4019" i="1"/>
  <c r="E4019" i="1" s="1"/>
  <c r="C4019" i="1"/>
  <c r="B4021" i="1" l="1"/>
  <c r="F4020" i="1"/>
  <c r="D4020" i="1"/>
  <c r="E4020" i="1" s="1"/>
  <c r="C4020" i="1"/>
  <c r="B4022" i="1" l="1"/>
  <c r="F4021" i="1"/>
  <c r="D4021" i="1"/>
  <c r="E4021" i="1" s="1"/>
  <c r="C4021" i="1"/>
  <c r="B4023" i="1" l="1"/>
  <c r="F4022" i="1"/>
  <c r="D4022" i="1"/>
  <c r="E4022" i="1" s="1"/>
  <c r="C4022" i="1"/>
  <c r="B4024" i="1" l="1"/>
  <c r="F4023" i="1"/>
  <c r="C4023" i="1"/>
  <c r="D4023" i="1"/>
  <c r="E4023" i="1" s="1"/>
  <c r="B4025" i="1" l="1"/>
  <c r="F4024" i="1"/>
  <c r="D4024" i="1"/>
  <c r="E4024" i="1" s="1"/>
  <c r="C4024" i="1"/>
  <c r="B4026" i="1" l="1"/>
  <c r="F4025" i="1"/>
  <c r="D4025" i="1"/>
  <c r="E4025" i="1" s="1"/>
  <c r="C4025" i="1"/>
  <c r="B4027" i="1" l="1"/>
  <c r="F4026" i="1"/>
  <c r="D4026" i="1"/>
  <c r="E4026" i="1" s="1"/>
  <c r="C4026" i="1"/>
  <c r="B4028" i="1" l="1"/>
  <c r="F4027" i="1"/>
  <c r="D4027" i="1"/>
  <c r="E4027" i="1" s="1"/>
  <c r="C4027" i="1"/>
  <c r="B4029" i="1" l="1"/>
  <c r="F4028" i="1"/>
  <c r="D4028" i="1"/>
  <c r="E4028" i="1" s="1"/>
  <c r="C4028" i="1"/>
  <c r="B4030" i="1" l="1"/>
  <c r="F4029" i="1"/>
  <c r="D4029" i="1"/>
  <c r="E4029" i="1" s="1"/>
  <c r="C4029" i="1"/>
  <c r="B4031" i="1" l="1"/>
  <c r="F4030" i="1"/>
  <c r="D4030" i="1"/>
  <c r="E4030" i="1" s="1"/>
  <c r="C4030" i="1"/>
  <c r="B4032" i="1" l="1"/>
  <c r="F4031" i="1"/>
  <c r="D4031" i="1"/>
  <c r="E4031" i="1" s="1"/>
  <c r="C4031" i="1"/>
  <c r="B4033" i="1" l="1"/>
  <c r="F4032" i="1"/>
  <c r="D4032" i="1"/>
  <c r="E4032" i="1" s="1"/>
  <c r="C4032" i="1"/>
  <c r="B4034" i="1" l="1"/>
  <c r="F4033" i="1"/>
  <c r="D4033" i="1"/>
  <c r="E4033" i="1" s="1"/>
  <c r="C4033" i="1"/>
  <c r="B4035" i="1" l="1"/>
  <c r="F4034" i="1"/>
  <c r="D4034" i="1"/>
  <c r="E4034" i="1" s="1"/>
  <c r="C4034" i="1"/>
  <c r="B4036" i="1" l="1"/>
  <c r="F4035" i="1"/>
  <c r="D4035" i="1"/>
  <c r="E4035" i="1" s="1"/>
  <c r="C4035" i="1"/>
  <c r="B4037" i="1" l="1"/>
  <c r="F4036" i="1"/>
  <c r="D4036" i="1"/>
  <c r="E4036" i="1" s="1"/>
  <c r="C4036" i="1"/>
  <c r="B4038" i="1" l="1"/>
  <c r="F4037" i="1"/>
  <c r="D4037" i="1"/>
  <c r="E4037" i="1" s="1"/>
  <c r="C4037" i="1"/>
  <c r="B4039" i="1" l="1"/>
  <c r="F4038" i="1"/>
  <c r="D4038" i="1"/>
  <c r="E4038" i="1" s="1"/>
  <c r="C4038" i="1"/>
  <c r="B4040" i="1" l="1"/>
  <c r="F4039" i="1"/>
  <c r="C4039" i="1"/>
  <c r="D4039" i="1"/>
  <c r="E4039" i="1" s="1"/>
  <c r="B4041" i="1" l="1"/>
  <c r="F4040" i="1"/>
  <c r="D4040" i="1"/>
  <c r="E4040" i="1" s="1"/>
  <c r="C4040" i="1"/>
  <c r="B4042" i="1" l="1"/>
  <c r="F4041" i="1"/>
  <c r="D4041" i="1"/>
  <c r="E4041" i="1" s="1"/>
  <c r="C4041" i="1"/>
  <c r="B4043" i="1" l="1"/>
  <c r="F4042" i="1"/>
  <c r="D4042" i="1"/>
  <c r="E4042" i="1" s="1"/>
  <c r="C4042" i="1"/>
  <c r="B4044" i="1" l="1"/>
  <c r="F4043" i="1"/>
  <c r="D4043" i="1"/>
  <c r="E4043" i="1" s="1"/>
  <c r="C4043" i="1"/>
  <c r="B4045" i="1" l="1"/>
  <c r="F4044" i="1"/>
  <c r="D4044" i="1"/>
  <c r="E4044" i="1" s="1"/>
  <c r="C4044" i="1"/>
  <c r="B4046" i="1" l="1"/>
  <c r="F4045" i="1"/>
  <c r="D4045" i="1"/>
  <c r="E4045" i="1" s="1"/>
  <c r="C4045" i="1"/>
  <c r="B4047" i="1" l="1"/>
  <c r="F4046" i="1"/>
  <c r="D4046" i="1"/>
  <c r="E4046" i="1" s="1"/>
  <c r="C4046" i="1"/>
  <c r="B4048" i="1" l="1"/>
  <c r="F4047" i="1"/>
  <c r="D4047" i="1"/>
  <c r="E4047" i="1" s="1"/>
  <c r="C4047" i="1"/>
  <c r="B4049" i="1" l="1"/>
  <c r="F4048" i="1"/>
  <c r="D4048" i="1"/>
  <c r="E4048" i="1" s="1"/>
  <c r="C4048" i="1"/>
  <c r="B4050" i="1" l="1"/>
  <c r="F4049" i="1"/>
  <c r="D4049" i="1"/>
  <c r="E4049" i="1" s="1"/>
  <c r="C4049" i="1"/>
  <c r="B4051" i="1" l="1"/>
  <c r="F4050" i="1"/>
  <c r="D4050" i="1"/>
  <c r="E4050" i="1" s="1"/>
  <c r="C4050" i="1"/>
  <c r="B4052" i="1" l="1"/>
  <c r="F4051" i="1"/>
  <c r="D4051" i="1"/>
  <c r="E4051" i="1" s="1"/>
  <c r="C4051" i="1"/>
  <c r="B4053" i="1" l="1"/>
  <c r="F4052" i="1"/>
  <c r="D4052" i="1"/>
  <c r="E4052" i="1" s="1"/>
  <c r="C4052" i="1"/>
  <c r="B4054" i="1" l="1"/>
  <c r="F4053" i="1"/>
  <c r="D4053" i="1"/>
  <c r="E4053" i="1" s="1"/>
  <c r="C4053" i="1"/>
  <c r="B4055" i="1" l="1"/>
  <c r="F4054" i="1"/>
  <c r="D4054" i="1"/>
  <c r="E4054" i="1" s="1"/>
  <c r="C4054" i="1"/>
  <c r="B4056" i="1" l="1"/>
  <c r="F4055" i="1"/>
  <c r="C4055" i="1"/>
  <c r="D4055" i="1"/>
  <c r="E4055" i="1" s="1"/>
  <c r="B4057" i="1" l="1"/>
  <c r="F4056" i="1"/>
  <c r="D4056" i="1"/>
  <c r="E4056" i="1" s="1"/>
  <c r="C4056" i="1"/>
  <c r="B4058" i="1" l="1"/>
  <c r="F4057" i="1"/>
  <c r="D4057" i="1"/>
  <c r="E4057" i="1" s="1"/>
  <c r="C4057" i="1"/>
  <c r="B4059" i="1" l="1"/>
  <c r="F4058" i="1"/>
  <c r="D4058" i="1"/>
  <c r="E4058" i="1" s="1"/>
  <c r="C4058" i="1"/>
  <c r="B4060" i="1" l="1"/>
  <c r="F4059" i="1"/>
  <c r="D4059" i="1"/>
  <c r="E4059" i="1" s="1"/>
  <c r="C4059" i="1"/>
  <c r="B4061" i="1" l="1"/>
  <c r="F4060" i="1"/>
  <c r="D4060" i="1"/>
  <c r="E4060" i="1" s="1"/>
  <c r="C4060" i="1"/>
  <c r="B4062" i="1" l="1"/>
  <c r="F4061" i="1"/>
  <c r="D4061" i="1"/>
  <c r="E4061" i="1" s="1"/>
  <c r="C4061" i="1"/>
  <c r="B4063" i="1" l="1"/>
  <c r="F4062" i="1"/>
  <c r="D4062" i="1"/>
  <c r="E4062" i="1" s="1"/>
  <c r="C4062" i="1"/>
  <c r="B4064" i="1" l="1"/>
  <c r="F4063" i="1"/>
  <c r="D4063" i="1"/>
  <c r="E4063" i="1" s="1"/>
  <c r="C4063" i="1"/>
  <c r="B4065" i="1" l="1"/>
  <c r="F4064" i="1"/>
  <c r="D4064" i="1"/>
  <c r="E4064" i="1" s="1"/>
  <c r="C4064" i="1"/>
  <c r="B4066" i="1" l="1"/>
  <c r="F4065" i="1"/>
  <c r="D4065" i="1"/>
  <c r="E4065" i="1" s="1"/>
  <c r="C4065" i="1"/>
  <c r="B4067" i="1" l="1"/>
  <c r="F4066" i="1"/>
  <c r="D4066" i="1"/>
  <c r="E4066" i="1" s="1"/>
  <c r="C4066" i="1"/>
  <c r="B4068" i="1" l="1"/>
  <c r="F4067" i="1"/>
  <c r="D4067" i="1"/>
  <c r="E4067" i="1" s="1"/>
  <c r="C4067" i="1"/>
  <c r="B4069" i="1" l="1"/>
  <c r="F4068" i="1"/>
  <c r="D4068" i="1"/>
  <c r="E4068" i="1" s="1"/>
  <c r="C4068" i="1"/>
  <c r="B4070" i="1" l="1"/>
  <c r="F4069" i="1"/>
  <c r="D4069" i="1"/>
  <c r="E4069" i="1" s="1"/>
  <c r="C4069" i="1"/>
  <c r="B4071" i="1" l="1"/>
  <c r="F4070" i="1"/>
  <c r="D4070" i="1"/>
  <c r="E4070" i="1" s="1"/>
  <c r="C4070" i="1"/>
  <c r="B4072" i="1" l="1"/>
  <c r="F4071" i="1"/>
  <c r="C4071" i="1"/>
  <c r="D4071" i="1"/>
  <c r="E4071" i="1" s="1"/>
  <c r="B4073" i="1" l="1"/>
  <c r="F4072" i="1"/>
  <c r="D4072" i="1"/>
  <c r="E4072" i="1" s="1"/>
  <c r="C4072" i="1"/>
  <c r="B4074" i="1" l="1"/>
  <c r="F4073" i="1"/>
  <c r="D4073" i="1"/>
  <c r="E4073" i="1" s="1"/>
  <c r="C4073" i="1"/>
  <c r="B4075" i="1" l="1"/>
  <c r="F4074" i="1"/>
  <c r="D4074" i="1"/>
  <c r="E4074" i="1" s="1"/>
  <c r="C4074" i="1"/>
  <c r="B4076" i="1" l="1"/>
  <c r="F4075" i="1"/>
  <c r="D4075" i="1"/>
  <c r="E4075" i="1" s="1"/>
  <c r="C4075" i="1"/>
  <c r="B4077" i="1" l="1"/>
  <c r="F4076" i="1"/>
  <c r="D4076" i="1"/>
  <c r="E4076" i="1" s="1"/>
  <c r="C4076" i="1"/>
  <c r="B4078" i="1" l="1"/>
  <c r="F4077" i="1"/>
  <c r="D4077" i="1"/>
  <c r="E4077" i="1" s="1"/>
  <c r="C4077" i="1"/>
  <c r="B4079" i="1" l="1"/>
  <c r="F4078" i="1"/>
  <c r="D4078" i="1"/>
  <c r="E4078" i="1" s="1"/>
  <c r="C4078" i="1"/>
  <c r="B4080" i="1" l="1"/>
  <c r="F4079" i="1"/>
  <c r="D4079" i="1"/>
  <c r="E4079" i="1" s="1"/>
  <c r="C4079" i="1"/>
  <c r="B4081" i="1" l="1"/>
  <c r="F4080" i="1"/>
  <c r="D4080" i="1"/>
  <c r="E4080" i="1" s="1"/>
  <c r="C4080" i="1"/>
  <c r="B4082" i="1" l="1"/>
  <c r="F4081" i="1"/>
  <c r="D4081" i="1"/>
  <c r="E4081" i="1" s="1"/>
  <c r="C4081" i="1"/>
  <c r="B4083" i="1" l="1"/>
  <c r="F4082" i="1"/>
  <c r="D4082" i="1"/>
  <c r="E4082" i="1" s="1"/>
  <c r="C4082" i="1"/>
  <c r="B4084" i="1" l="1"/>
  <c r="F4083" i="1"/>
  <c r="D4083" i="1"/>
  <c r="E4083" i="1" s="1"/>
  <c r="C4083" i="1"/>
  <c r="B4085" i="1" l="1"/>
  <c r="F4084" i="1"/>
  <c r="D4084" i="1"/>
  <c r="E4084" i="1" s="1"/>
  <c r="C4084" i="1"/>
  <c r="B4086" i="1" l="1"/>
  <c r="F4085" i="1"/>
  <c r="D4085" i="1"/>
  <c r="E4085" i="1" s="1"/>
  <c r="C4085" i="1"/>
  <c r="B4087" i="1" l="1"/>
  <c r="F4086" i="1"/>
  <c r="D4086" i="1"/>
  <c r="E4086" i="1" s="1"/>
  <c r="C4086" i="1"/>
  <c r="B4088" i="1" l="1"/>
  <c r="F4087" i="1"/>
  <c r="C4087" i="1"/>
  <c r="D4087" i="1"/>
  <c r="E4087" i="1" s="1"/>
  <c r="B4089" i="1" l="1"/>
  <c r="F4088" i="1"/>
  <c r="D4088" i="1"/>
  <c r="E4088" i="1" s="1"/>
  <c r="C4088" i="1"/>
  <c r="B4090" i="1" l="1"/>
  <c r="F4089" i="1"/>
  <c r="D4089" i="1"/>
  <c r="E4089" i="1" s="1"/>
  <c r="C4089" i="1"/>
  <c r="B4091" i="1" l="1"/>
  <c r="F4090" i="1"/>
  <c r="D4090" i="1"/>
  <c r="E4090" i="1" s="1"/>
  <c r="C4090" i="1"/>
  <c r="B4092" i="1" l="1"/>
  <c r="F4091" i="1"/>
  <c r="D4091" i="1"/>
  <c r="E4091" i="1" s="1"/>
  <c r="C4091" i="1"/>
  <c r="B4093" i="1" l="1"/>
  <c r="F4092" i="1"/>
  <c r="D4092" i="1"/>
  <c r="E4092" i="1" s="1"/>
  <c r="C4092" i="1"/>
  <c r="B4094" i="1" l="1"/>
  <c r="F4093" i="1"/>
  <c r="D4093" i="1"/>
  <c r="E4093" i="1" s="1"/>
  <c r="C4093" i="1"/>
  <c r="B4095" i="1" l="1"/>
  <c r="F4094" i="1"/>
  <c r="D4094" i="1"/>
  <c r="E4094" i="1" s="1"/>
  <c r="C4094" i="1"/>
  <c r="B4096" i="1" l="1"/>
  <c r="F4095" i="1"/>
  <c r="D4095" i="1"/>
  <c r="E4095" i="1" s="1"/>
  <c r="C4095" i="1"/>
  <c r="B4097" i="1" l="1"/>
  <c r="F4096" i="1"/>
  <c r="D4096" i="1"/>
  <c r="E4096" i="1" s="1"/>
  <c r="C4096" i="1"/>
  <c r="B4098" i="1" l="1"/>
  <c r="F4097" i="1"/>
  <c r="D4097" i="1"/>
  <c r="E4097" i="1" s="1"/>
  <c r="C4097" i="1"/>
  <c r="B4099" i="1" l="1"/>
  <c r="F4098" i="1"/>
  <c r="D4098" i="1"/>
  <c r="E4098" i="1" s="1"/>
  <c r="C4098" i="1"/>
  <c r="B4100" i="1" l="1"/>
  <c r="F4099" i="1"/>
  <c r="D4099" i="1"/>
  <c r="E4099" i="1" s="1"/>
  <c r="C4099" i="1"/>
  <c r="B4101" i="1" l="1"/>
  <c r="F4100" i="1"/>
  <c r="D4100" i="1"/>
  <c r="E4100" i="1" s="1"/>
  <c r="C4100" i="1"/>
  <c r="B4102" i="1" l="1"/>
  <c r="F4101" i="1"/>
  <c r="D4101" i="1"/>
  <c r="E4101" i="1" s="1"/>
  <c r="C4101" i="1"/>
  <c r="B4103" i="1" l="1"/>
  <c r="F4102" i="1"/>
  <c r="D4102" i="1"/>
  <c r="E4102" i="1" s="1"/>
  <c r="C4102" i="1"/>
  <c r="B4104" i="1" l="1"/>
  <c r="F4103" i="1"/>
  <c r="C4103" i="1"/>
  <c r="D4103" i="1"/>
  <c r="E4103" i="1" s="1"/>
  <c r="B4105" i="1" l="1"/>
  <c r="F4104" i="1"/>
  <c r="D4104" i="1"/>
  <c r="E4104" i="1" s="1"/>
  <c r="C4104" i="1"/>
  <c r="B4106" i="1" l="1"/>
  <c r="F4105" i="1"/>
  <c r="D4105" i="1"/>
  <c r="E4105" i="1" s="1"/>
  <c r="C4105" i="1"/>
  <c r="B4107" i="1" l="1"/>
  <c r="F4106" i="1"/>
  <c r="D4106" i="1"/>
  <c r="E4106" i="1" s="1"/>
  <c r="C4106" i="1"/>
  <c r="B4108" i="1" l="1"/>
  <c r="F4107" i="1"/>
  <c r="D4107" i="1"/>
  <c r="E4107" i="1" s="1"/>
  <c r="C4107" i="1"/>
  <c r="B4109" i="1" l="1"/>
  <c r="F4108" i="1"/>
  <c r="D4108" i="1"/>
  <c r="E4108" i="1" s="1"/>
  <c r="C4108" i="1"/>
  <c r="B4110" i="1" l="1"/>
  <c r="F4109" i="1"/>
  <c r="D4109" i="1"/>
  <c r="E4109" i="1" s="1"/>
  <c r="C4109" i="1"/>
  <c r="B4111" i="1" l="1"/>
  <c r="F4110" i="1"/>
  <c r="D4110" i="1"/>
  <c r="E4110" i="1" s="1"/>
  <c r="C4110" i="1"/>
  <c r="B4112" i="1" l="1"/>
  <c r="F4111" i="1"/>
  <c r="D4111" i="1"/>
  <c r="E4111" i="1" s="1"/>
  <c r="C4111" i="1"/>
  <c r="B4113" i="1" l="1"/>
  <c r="F4112" i="1"/>
  <c r="D4112" i="1"/>
  <c r="E4112" i="1" s="1"/>
  <c r="C4112" i="1"/>
  <c r="B4114" i="1" l="1"/>
  <c r="F4113" i="1"/>
  <c r="D4113" i="1"/>
  <c r="E4113" i="1" s="1"/>
  <c r="C4113" i="1"/>
  <c r="B4115" i="1" l="1"/>
  <c r="F4114" i="1"/>
  <c r="D4114" i="1"/>
  <c r="E4114" i="1" s="1"/>
  <c r="C4114" i="1"/>
  <c r="B4116" i="1" l="1"/>
  <c r="F4115" i="1"/>
  <c r="D4115" i="1"/>
  <c r="E4115" i="1" s="1"/>
  <c r="C4115" i="1"/>
  <c r="B4117" i="1" l="1"/>
  <c r="F4116" i="1"/>
  <c r="D4116" i="1"/>
  <c r="E4116" i="1" s="1"/>
  <c r="C4116" i="1"/>
  <c r="B4118" i="1" l="1"/>
  <c r="F4117" i="1"/>
  <c r="D4117" i="1"/>
  <c r="E4117" i="1" s="1"/>
  <c r="C4117" i="1"/>
  <c r="B4119" i="1" l="1"/>
  <c r="F4118" i="1"/>
  <c r="D4118" i="1"/>
  <c r="E4118" i="1" s="1"/>
  <c r="C4118" i="1"/>
  <c r="B4120" i="1" l="1"/>
  <c r="F4119" i="1"/>
  <c r="C4119" i="1"/>
  <c r="D4119" i="1"/>
  <c r="E4119" i="1" s="1"/>
  <c r="B4121" i="1" l="1"/>
  <c r="F4120" i="1"/>
  <c r="D4120" i="1"/>
  <c r="E4120" i="1" s="1"/>
  <c r="C4120" i="1"/>
  <c r="B4122" i="1" l="1"/>
  <c r="F4121" i="1"/>
  <c r="D4121" i="1"/>
  <c r="E4121" i="1" s="1"/>
  <c r="C4121" i="1"/>
  <c r="B4123" i="1" l="1"/>
  <c r="F4122" i="1"/>
  <c r="D4122" i="1"/>
  <c r="E4122" i="1" s="1"/>
  <c r="C4122" i="1"/>
  <c r="B4124" i="1" l="1"/>
  <c r="F4123" i="1"/>
  <c r="D4123" i="1"/>
  <c r="E4123" i="1" s="1"/>
  <c r="C4123" i="1"/>
  <c r="B4125" i="1" l="1"/>
  <c r="F4124" i="1"/>
  <c r="D4124" i="1"/>
  <c r="E4124" i="1" s="1"/>
  <c r="C4124" i="1"/>
  <c r="B4126" i="1" l="1"/>
  <c r="F4125" i="1"/>
  <c r="D4125" i="1"/>
  <c r="E4125" i="1" s="1"/>
  <c r="C4125" i="1"/>
  <c r="B4127" i="1" l="1"/>
  <c r="F4126" i="1"/>
  <c r="D4126" i="1"/>
  <c r="E4126" i="1" s="1"/>
  <c r="C4126" i="1"/>
  <c r="B4128" i="1" l="1"/>
  <c r="F4127" i="1"/>
  <c r="D4127" i="1"/>
  <c r="E4127" i="1" s="1"/>
  <c r="C4127" i="1"/>
  <c r="B4129" i="1" l="1"/>
  <c r="F4128" i="1"/>
  <c r="D4128" i="1"/>
  <c r="E4128" i="1" s="1"/>
  <c r="C4128" i="1"/>
  <c r="B4130" i="1" l="1"/>
  <c r="F4129" i="1"/>
  <c r="D4129" i="1"/>
  <c r="E4129" i="1" s="1"/>
  <c r="C4129" i="1"/>
  <c r="B4131" i="1" l="1"/>
  <c r="F4130" i="1"/>
  <c r="D4130" i="1"/>
  <c r="E4130" i="1" s="1"/>
  <c r="C4130" i="1"/>
  <c r="B4132" i="1" l="1"/>
  <c r="F4131" i="1"/>
  <c r="D4131" i="1"/>
  <c r="E4131" i="1" s="1"/>
  <c r="C4131" i="1"/>
  <c r="B4133" i="1" l="1"/>
  <c r="F4132" i="1"/>
  <c r="D4132" i="1"/>
  <c r="E4132" i="1" s="1"/>
  <c r="C4132" i="1"/>
  <c r="B4134" i="1" l="1"/>
  <c r="F4133" i="1"/>
  <c r="D4133" i="1"/>
  <c r="E4133" i="1" s="1"/>
  <c r="C4133" i="1"/>
  <c r="B4135" i="1" l="1"/>
  <c r="F4134" i="1"/>
  <c r="D4134" i="1"/>
  <c r="E4134" i="1" s="1"/>
  <c r="C4134" i="1"/>
  <c r="B4136" i="1" l="1"/>
  <c r="F4135" i="1"/>
  <c r="C4135" i="1"/>
  <c r="D4135" i="1"/>
  <c r="E4135" i="1" s="1"/>
  <c r="B4137" i="1" l="1"/>
  <c r="F4136" i="1"/>
  <c r="D4136" i="1"/>
  <c r="E4136" i="1" s="1"/>
  <c r="C4136" i="1"/>
  <c r="B4138" i="1" l="1"/>
  <c r="F4137" i="1"/>
  <c r="D4137" i="1"/>
  <c r="E4137" i="1" s="1"/>
  <c r="C4137" i="1"/>
  <c r="B4139" i="1" l="1"/>
  <c r="F4138" i="1"/>
  <c r="D4138" i="1"/>
  <c r="E4138" i="1" s="1"/>
  <c r="C4138" i="1"/>
  <c r="B4140" i="1" l="1"/>
  <c r="F4139" i="1"/>
  <c r="D4139" i="1"/>
  <c r="E4139" i="1" s="1"/>
  <c r="C4139" i="1"/>
  <c r="B4141" i="1" l="1"/>
  <c r="F4140" i="1"/>
  <c r="D4140" i="1"/>
  <c r="E4140" i="1" s="1"/>
  <c r="C4140" i="1"/>
  <c r="B4142" i="1" l="1"/>
  <c r="F4141" i="1"/>
  <c r="D4141" i="1"/>
  <c r="E4141" i="1" s="1"/>
  <c r="C4141" i="1"/>
  <c r="B4143" i="1" l="1"/>
  <c r="F4142" i="1"/>
  <c r="D4142" i="1"/>
  <c r="E4142" i="1" s="1"/>
  <c r="C4142" i="1"/>
  <c r="B4144" i="1" l="1"/>
  <c r="F4143" i="1"/>
  <c r="D4143" i="1"/>
  <c r="E4143" i="1" s="1"/>
  <c r="C4143" i="1"/>
  <c r="B4145" i="1" l="1"/>
  <c r="F4144" i="1"/>
  <c r="D4144" i="1"/>
  <c r="E4144" i="1" s="1"/>
  <c r="C4144" i="1"/>
  <c r="B4146" i="1" l="1"/>
  <c r="F4145" i="1"/>
  <c r="D4145" i="1"/>
  <c r="E4145" i="1" s="1"/>
  <c r="C4145" i="1"/>
  <c r="B4147" i="1" l="1"/>
  <c r="F4146" i="1"/>
  <c r="D4146" i="1"/>
  <c r="E4146" i="1" s="1"/>
  <c r="C4146" i="1"/>
  <c r="B4148" i="1" l="1"/>
  <c r="F4147" i="1"/>
  <c r="D4147" i="1"/>
  <c r="E4147" i="1" s="1"/>
  <c r="C4147" i="1"/>
  <c r="B4149" i="1" l="1"/>
  <c r="F4148" i="1"/>
  <c r="D4148" i="1"/>
  <c r="E4148" i="1" s="1"/>
  <c r="C4148" i="1"/>
  <c r="B4150" i="1" l="1"/>
  <c r="F4149" i="1"/>
  <c r="D4149" i="1"/>
  <c r="E4149" i="1" s="1"/>
  <c r="C4149" i="1"/>
  <c r="B4151" i="1" l="1"/>
  <c r="F4150" i="1"/>
  <c r="D4150" i="1"/>
  <c r="E4150" i="1" s="1"/>
  <c r="C4150" i="1"/>
  <c r="B4152" i="1" l="1"/>
  <c r="F4151" i="1"/>
  <c r="C4151" i="1"/>
  <c r="D4151" i="1"/>
  <c r="E4151" i="1" s="1"/>
  <c r="B4153" i="1" l="1"/>
  <c r="F4152" i="1"/>
  <c r="D4152" i="1"/>
  <c r="E4152" i="1" s="1"/>
  <c r="C4152" i="1"/>
  <c r="B4154" i="1" l="1"/>
  <c r="F4153" i="1"/>
  <c r="D4153" i="1"/>
  <c r="E4153" i="1" s="1"/>
  <c r="C4153" i="1"/>
  <c r="B4155" i="1" l="1"/>
  <c r="F4154" i="1"/>
  <c r="D4154" i="1"/>
  <c r="E4154" i="1" s="1"/>
  <c r="C4154" i="1"/>
  <c r="B4156" i="1" l="1"/>
  <c r="F4155" i="1"/>
  <c r="D4155" i="1"/>
  <c r="E4155" i="1" s="1"/>
  <c r="C4155" i="1"/>
  <c r="B4157" i="1" l="1"/>
  <c r="F4156" i="1"/>
  <c r="D4156" i="1"/>
  <c r="E4156" i="1" s="1"/>
  <c r="C4156" i="1"/>
  <c r="B4158" i="1" l="1"/>
  <c r="F4157" i="1"/>
  <c r="D4157" i="1"/>
  <c r="E4157" i="1" s="1"/>
  <c r="C4157" i="1"/>
  <c r="B4159" i="1" l="1"/>
  <c r="F4158" i="1"/>
  <c r="D4158" i="1"/>
  <c r="E4158" i="1" s="1"/>
  <c r="C4158" i="1"/>
  <c r="B4160" i="1" l="1"/>
  <c r="F4159" i="1"/>
  <c r="D4159" i="1"/>
  <c r="E4159" i="1" s="1"/>
  <c r="C4159" i="1"/>
  <c r="B4161" i="1" l="1"/>
  <c r="F4160" i="1"/>
  <c r="D4160" i="1"/>
  <c r="E4160" i="1" s="1"/>
  <c r="C4160" i="1"/>
  <c r="B4162" i="1" l="1"/>
  <c r="F4161" i="1"/>
  <c r="D4161" i="1"/>
  <c r="E4161" i="1" s="1"/>
  <c r="C4161" i="1"/>
  <c r="B4163" i="1" l="1"/>
  <c r="F4162" i="1"/>
  <c r="D4162" i="1"/>
  <c r="E4162" i="1" s="1"/>
  <c r="C4162" i="1"/>
  <c r="B4164" i="1" l="1"/>
  <c r="F4163" i="1"/>
  <c r="D4163" i="1"/>
  <c r="E4163" i="1" s="1"/>
  <c r="C4163" i="1"/>
  <c r="B4165" i="1" l="1"/>
  <c r="F4164" i="1"/>
  <c r="D4164" i="1"/>
  <c r="E4164" i="1" s="1"/>
  <c r="C4164" i="1"/>
  <c r="B4166" i="1" l="1"/>
  <c r="F4165" i="1"/>
  <c r="D4165" i="1"/>
  <c r="E4165" i="1" s="1"/>
  <c r="C4165" i="1"/>
  <c r="B4167" i="1" l="1"/>
  <c r="F4166" i="1"/>
  <c r="D4166" i="1"/>
  <c r="E4166" i="1" s="1"/>
  <c r="C4166" i="1"/>
  <c r="B4168" i="1" l="1"/>
  <c r="F4167" i="1"/>
  <c r="C4167" i="1"/>
  <c r="D4167" i="1"/>
  <c r="E4167" i="1" s="1"/>
  <c r="B4169" i="1" l="1"/>
  <c r="F4168" i="1"/>
  <c r="D4168" i="1"/>
  <c r="E4168" i="1" s="1"/>
  <c r="C4168" i="1"/>
  <c r="B4170" i="1" l="1"/>
  <c r="F4169" i="1"/>
  <c r="D4169" i="1"/>
  <c r="E4169" i="1" s="1"/>
  <c r="C4169" i="1"/>
  <c r="B4171" i="1" l="1"/>
  <c r="F4170" i="1"/>
  <c r="D4170" i="1"/>
  <c r="E4170" i="1" s="1"/>
  <c r="C4170" i="1"/>
  <c r="B4172" i="1" l="1"/>
  <c r="F4171" i="1"/>
  <c r="D4171" i="1"/>
  <c r="E4171" i="1" s="1"/>
  <c r="C4171" i="1"/>
  <c r="B4173" i="1" l="1"/>
  <c r="F4172" i="1"/>
  <c r="D4172" i="1"/>
  <c r="E4172" i="1" s="1"/>
  <c r="C4172" i="1"/>
  <c r="B4174" i="1" l="1"/>
  <c r="F4173" i="1"/>
  <c r="D4173" i="1"/>
  <c r="E4173" i="1" s="1"/>
  <c r="C4173" i="1"/>
  <c r="B4175" i="1" l="1"/>
  <c r="F4174" i="1"/>
  <c r="D4174" i="1"/>
  <c r="E4174" i="1" s="1"/>
  <c r="C4174" i="1"/>
  <c r="B4176" i="1" l="1"/>
  <c r="F4175" i="1"/>
  <c r="D4175" i="1"/>
  <c r="E4175" i="1" s="1"/>
  <c r="C4175" i="1"/>
  <c r="B4177" i="1" l="1"/>
  <c r="F4176" i="1"/>
  <c r="D4176" i="1"/>
  <c r="E4176" i="1" s="1"/>
  <c r="C4176" i="1"/>
  <c r="B4178" i="1" l="1"/>
  <c r="F4177" i="1"/>
  <c r="D4177" i="1"/>
  <c r="E4177" i="1" s="1"/>
  <c r="C4177" i="1"/>
  <c r="B4179" i="1" l="1"/>
  <c r="F4178" i="1"/>
  <c r="D4178" i="1"/>
  <c r="E4178" i="1" s="1"/>
  <c r="C4178" i="1"/>
  <c r="B4180" i="1" l="1"/>
  <c r="F4179" i="1"/>
  <c r="D4179" i="1"/>
  <c r="E4179" i="1" s="1"/>
  <c r="C4179" i="1"/>
  <c r="B4181" i="1" l="1"/>
  <c r="F4180" i="1"/>
  <c r="D4180" i="1"/>
  <c r="E4180" i="1" s="1"/>
  <c r="C4180" i="1"/>
  <c r="B4182" i="1" l="1"/>
  <c r="F4181" i="1"/>
  <c r="D4181" i="1"/>
  <c r="E4181" i="1" s="1"/>
  <c r="C4181" i="1"/>
  <c r="B4183" i="1" l="1"/>
  <c r="F4182" i="1"/>
  <c r="D4182" i="1"/>
  <c r="E4182" i="1" s="1"/>
  <c r="C4182" i="1"/>
  <c r="B4184" i="1" l="1"/>
  <c r="F4183" i="1"/>
  <c r="C4183" i="1"/>
  <c r="D4183" i="1"/>
  <c r="E4183" i="1" s="1"/>
  <c r="B4185" i="1" l="1"/>
  <c r="F4184" i="1"/>
  <c r="D4184" i="1"/>
  <c r="E4184" i="1" s="1"/>
  <c r="C4184" i="1"/>
  <c r="B4186" i="1" l="1"/>
  <c r="F4185" i="1"/>
  <c r="D4185" i="1"/>
  <c r="E4185" i="1" s="1"/>
  <c r="C4185" i="1"/>
  <c r="B4187" i="1" l="1"/>
  <c r="F4186" i="1"/>
  <c r="D4186" i="1"/>
  <c r="E4186" i="1" s="1"/>
  <c r="C4186" i="1"/>
  <c r="B4188" i="1" l="1"/>
  <c r="F4187" i="1"/>
  <c r="D4187" i="1"/>
  <c r="E4187" i="1" s="1"/>
  <c r="C4187" i="1"/>
  <c r="B4189" i="1" l="1"/>
  <c r="F4188" i="1"/>
  <c r="D4188" i="1"/>
  <c r="E4188" i="1" s="1"/>
  <c r="C4188" i="1"/>
  <c r="B4190" i="1" l="1"/>
  <c r="F4189" i="1"/>
  <c r="D4189" i="1"/>
  <c r="E4189" i="1" s="1"/>
  <c r="C4189" i="1"/>
  <c r="B4191" i="1" l="1"/>
  <c r="F4190" i="1"/>
  <c r="D4190" i="1"/>
  <c r="E4190" i="1" s="1"/>
  <c r="C4190" i="1"/>
  <c r="B4192" i="1" l="1"/>
  <c r="F4191" i="1"/>
  <c r="D4191" i="1"/>
  <c r="E4191" i="1" s="1"/>
  <c r="C4191" i="1"/>
  <c r="B4193" i="1" l="1"/>
  <c r="F4192" i="1"/>
  <c r="D4192" i="1"/>
  <c r="E4192" i="1" s="1"/>
  <c r="C4192" i="1"/>
  <c r="B4194" i="1" l="1"/>
  <c r="F4193" i="1"/>
  <c r="D4193" i="1"/>
  <c r="E4193" i="1" s="1"/>
  <c r="C4193" i="1"/>
  <c r="B4195" i="1" l="1"/>
  <c r="F4194" i="1"/>
  <c r="D4194" i="1"/>
  <c r="E4194" i="1" s="1"/>
  <c r="C4194" i="1"/>
  <c r="B4196" i="1" l="1"/>
  <c r="F4195" i="1"/>
  <c r="D4195" i="1"/>
  <c r="E4195" i="1" s="1"/>
  <c r="C4195" i="1"/>
  <c r="B4197" i="1" l="1"/>
  <c r="F4196" i="1"/>
  <c r="D4196" i="1"/>
  <c r="E4196" i="1" s="1"/>
  <c r="C4196" i="1"/>
  <c r="B4198" i="1" l="1"/>
  <c r="F4197" i="1"/>
  <c r="D4197" i="1"/>
  <c r="E4197" i="1" s="1"/>
  <c r="C4197" i="1"/>
  <c r="B4199" i="1" l="1"/>
  <c r="F4198" i="1"/>
  <c r="D4198" i="1"/>
  <c r="E4198" i="1" s="1"/>
  <c r="C4198" i="1"/>
  <c r="B4200" i="1" l="1"/>
  <c r="F4199" i="1"/>
  <c r="C4199" i="1"/>
  <c r="D4199" i="1"/>
  <c r="E4199" i="1" s="1"/>
  <c r="B4201" i="1" l="1"/>
  <c r="F4200" i="1"/>
  <c r="D4200" i="1"/>
  <c r="E4200" i="1" s="1"/>
  <c r="C4200" i="1"/>
  <c r="B4202" i="1" l="1"/>
  <c r="F4201" i="1"/>
  <c r="D4201" i="1"/>
  <c r="E4201" i="1" s="1"/>
  <c r="C4201" i="1"/>
  <c r="B4203" i="1" l="1"/>
  <c r="F4202" i="1"/>
  <c r="D4202" i="1"/>
  <c r="E4202" i="1" s="1"/>
  <c r="C4202" i="1"/>
  <c r="B4204" i="1" l="1"/>
  <c r="F4203" i="1"/>
  <c r="D4203" i="1"/>
  <c r="E4203" i="1" s="1"/>
  <c r="C4203" i="1"/>
  <c r="B4205" i="1" l="1"/>
  <c r="F4204" i="1"/>
  <c r="D4204" i="1"/>
  <c r="E4204" i="1" s="1"/>
  <c r="C4204" i="1"/>
  <c r="B4206" i="1" l="1"/>
  <c r="F4205" i="1"/>
  <c r="D4205" i="1"/>
  <c r="E4205" i="1" s="1"/>
  <c r="C4205" i="1"/>
  <c r="B4207" i="1" l="1"/>
  <c r="F4206" i="1"/>
  <c r="D4206" i="1"/>
  <c r="E4206" i="1" s="1"/>
  <c r="C4206" i="1"/>
  <c r="B4208" i="1" l="1"/>
  <c r="F4207" i="1"/>
  <c r="D4207" i="1"/>
  <c r="E4207" i="1" s="1"/>
  <c r="C4207" i="1"/>
  <c r="B4209" i="1" l="1"/>
  <c r="F4208" i="1"/>
  <c r="D4208" i="1"/>
  <c r="E4208" i="1" s="1"/>
  <c r="C4208" i="1"/>
  <c r="B4210" i="1" l="1"/>
  <c r="F4209" i="1"/>
  <c r="D4209" i="1"/>
  <c r="E4209" i="1" s="1"/>
  <c r="C4209" i="1"/>
  <c r="B4211" i="1" l="1"/>
  <c r="F4210" i="1"/>
  <c r="D4210" i="1"/>
  <c r="E4210" i="1" s="1"/>
  <c r="C4210" i="1"/>
  <c r="B4212" i="1" l="1"/>
  <c r="F4211" i="1"/>
  <c r="D4211" i="1"/>
  <c r="E4211" i="1" s="1"/>
  <c r="C4211" i="1"/>
  <c r="B4213" i="1" l="1"/>
  <c r="F4212" i="1"/>
  <c r="D4212" i="1"/>
  <c r="E4212" i="1" s="1"/>
  <c r="C4212" i="1"/>
  <c r="B4214" i="1" l="1"/>
  <c r="F4213" i="1"/>
  <c r="D4213" i="1"/>
  <c r="E4213" i="1" s="1"/>
  <c r="C4213" i="1"/>
  <c r="B4215" i="1" l="1"/>
  <c r="F4214" i="1"/>
  <c r="D4214" i="1"/>
  <c r="E4214" i="1" s="1"/>
  <c r="C4214" i="1"/>
  <c r="B4216" i="1" l="1"/>
  <c r="F4215" i="1"/>
  <c r="C4215" i="1"/>
  <c r="D4215" i="1"/>
  <c r="E4215" i="1" s="1"/>
  <c r="B4217" i="1" l="1"/>
  <c r="F4216" i="1"/>
  <c r="D4216" i="1"/>
  <c r="E4216" i="1" s="1"/>
  <c r="C4216" i="1"/>
  <c r="B4218" i="1" l="1"/>
  <c r="F4217" i="1"/>
  <c r="D4217" i="1"/>
  <c r="E4217" i="1" s="1"/>
  <c r="C4217" i="1"/>
  <c r="B4219" i="1" l="1"/>
  <c r="F4218" i="1"/>
  <c r="D4218" i="1"/>
  <c r="E4218" i="1" s="1"/>
  <c r="C4218" i="1"/>
  <c r="B4220" i="1" l="1"/>
  <c r="F4219" i="1"/>
  <c r="D4219" i="1"/>
  <c r="E4219" i="1" s="1"/>
  <c r="C4219" i="1"/>
  <c r="B4221" i="1" l="1"/>
  <c r="F4220" i="1"/>
  <c r="D4220" i="1"/>
  <c r="E4220" i="1" s="1"/>
  <c r="C4220" i="1"/>
  <c r="B4222" i="1" l="1"/>
  <c r="F4221" i="1"/>
  <c r="D4221" i="1"/>
  <c r="E4221" i="1" s="1"/>
  <c r="C4221" i="1"/>
  <c r="B4223" i="1" l="1"/>
  <c r="F4222" i="1"/>
  <c r="D4222" i="1"/>
  <c r="E4222" i="1" s="1"/>
  <c r="C4222" i="1"/>
  <c r="B4224" i="1" l="1"/>
  <c r="F4223" i="1"/>
  <c r="D4223" i="1"/>
  <c r="E4223" i="1" s="1"/>
  <c r="C4223" i="1"/>
  <c r="B4225" i="1" l="1"/>
  <c r="F4224" i="1"/>
  <c r="D4224" i="1"/>
  <c r="E4224" i="1" s="1"/>
  <c r="C4224" i="1"/>
  <c r="B4226" i="1" l="1"/>
  <c r="F4225" i="1"/>
  <c r="D4225" i="1"/>
  <c r="E4225" i="1" s="1"/>
  <c r="C4225" i="1"/>
  <c r="B4227" i="1" l="1"/>
  <c r="F4226" i="1"/>
  <c r="D4226" i="1"/>
  <c r="E4226" i="1" s="1"/>
  <c r="C4226" i="1"/>
  <c r="B4228" i="1" l="1"/>
  <c r="F4227" i="1"/>
  <c r="D4227" i="1"/>
  <c r="E4227" i="1" s="1"/>
  <c r="C4227" i="1"/>
  <c r="B4229" i="1" l="1"/>
  <c r="F4228" i="1"/>
  <c r="D4228" i="1"/>
  <c r="E4228" i="1" s="1"/>
  <c r="C4228" i="1"/>
  <c r="B4230" i="1" l="1"/>
  <c r="F4229" i="1"/>
  <c r="D4229" i="1"/>
  <c r="E4229" i="1" s="1"/>
  <c r="C4229" i="1"/>
  <c r="B4231" i="1" l="1"/>
  <c r="F4230" i="1"/>
  <c r="D4230" i="1"/>
  <c r="E4230" i="1" s="1"/>
  <c r="C4230" i="1"/>
  <c r="B4232" i="1" l="1"/>
  <c r="F4231" i="1"/>
  <c r="C4231" i="1"/>
  <c r="D4231" i="1"/>
  <c r="E4231" i="1" s="1"/>
  <c r="B4233" i="1" l="1"/>
  <c r="F4232" i="1"/>
  <c r="D4232" i="1"/>
  <c r="E4232" i="1" s="1"/>
  <c r="C4232" i="1"/>
  <c r="B4234" i="1" l="1"/>
  <c r="F4233" i="1"/>
  <c r="D4233" i="1"/>
  <c r="E4233" i="1" s="1"/>
  <c r="C4233" i="1"/>
  <c r="B4235" i="1" l="1"/>
  <c r="F4234" i="1"/>
  <c r="D4234" i="1"/>
  <c r="E4234" i="1" s="1"/>
  <c r="C4234" i="1"/>
  <c r="B4236" i="1" l="1"/>
  <c r="F4235" i="1"/>
  <c r="D4235" i="1"/>
  <c r="E4235" i="1" s="1"/>
  <c r="C4235" i="1"/>
  <c r="B4237" i="1" l="1"/>
  <c r="F4236" i="1"/>
  <c r="D4236" i="1"/>
  <c r="E4236" i="1" s="1"/>
  <c r="C4236" i="1"/>
  <c r="B4238" i="1" l="1"/>
  <c r="F4237" i="1"/>
  <c r="D4237" i="1"/>
  <c r="E4237" i="1" s="1"/>
  <c r="C4237" i="1"/>
  <c r="B4239" i="1" l="1"/>
  <c r="F4238" i="1"/>
  <c r="D4238" i="1"/>
  <c r="E4238" i="1" s="1"/>
  <c r="C4238" i="1"/>
  <c r="B4240" i="1" l="1"/>
  <c r="F4239" i="1"/>
  <c r="D4239" i="1"/>
  <c r="E4239" i="1" s="1"/>
  <c r="C4239" i="1"/>
  <c r="B4241" i="1" l="1"/>
  <c r="F4240" i="1"/>
  <c r="D4240" i="1"/>
  <c r="E4240" i="1" s="1"/>
  <c r="C4240" i="1"/>
  <c r="B4242" i="1" l="1"/>
  <c r="F4241" i="1"/>
  <c r="D4241" i="1"/>
  <c r="E4241" i="1" s="1"/>
  <c r="C4241" i="1"/>
  <c r="B4243" i="1" l="1"/>
  <c r="F4242" i="1"/>
  <c r="D4242" i="1"/>
  <c r="E4242" i="1" s="1"/>
  <c r="C4242" i="1"/>
  <c r="B4244" i="1" l="1"/>
  <c r="F4243" i="1"/>
  <c r="D4243" i="1"/>
  <c r="E4243" i="1" s="1"/>
  <c r="C4243" i="1"/>
  <c r="B4245" i="1" l="1"/>
  <c r="F4244" i="1"/>
  <c r="D4244" i="1"/>
  <c r="E4244" i="1" s="1"/>
  <c r="C4244" i="1"/>
  <c r="B4246" i="1" l="1"/>
  <c r="F4245" i="1"/>
  <c r="D4245" i="1"/>
  <c r="E4245" i="1" s="1"/>
  <c r="C4245" i="1"/>
  <c r="B4247" i="1" l="1"/>
  <c r="F4246" i="1"/>
  <c r="D4246" i="1"/>
  <c r="E4246" i="1" s="1"/>
  <c r="C4246" i="1"/>
  <c r="B4248" i="1" l="1"/>
  <c r="F4247" i="1"/>
  <c r="C4247" i="1"/>
  <c r="D4247" i="1"/>
  <c r="E4247" i="1" s="1"/>
  <c r="B4249" i="1" l="1"/>
  <c r="F4248" i="1"/>
  <c r="D4248" i="1"/>
  <c r="E4248" i="1" s="1"/>
  <c r="C4248" i="1"/>
  <c r="B4250" i="1" l="1"/>
  <c r="F4249" i="1"/>
  <c r="D4249" i="1"/>
  <c r="E4249" i="1" s="1"/>
  <c r="C4249" i="1"/>
  <c r="B4251" i="1" l="1"/>
  <c r="F4250" i="1"/>
  <c r="D4250" i="1"/>
  <c r="E4250" i="1" s="1"/>
  <c r="C4250" i="1"/>
  <c r="B4252" i="1" l="1"/>
  <c r="F4251" i="1"/>
  <c r="D4251" i="1"/>
  <c r="E4251" i="1" s="1"/>
  <c r="C4251" i="1"/>
  <c r="B4253" i="1" l="1"/>
  <c r="F4252" i="1"/>
  <c r="D4252" i="1"/>
  <c r="E4252" i="1" s="1"/>
  <c r="C4252" i="1"/>
  <c r="B4254" i="1" l="1"/>
  <c r="F4253" i="1"/>
  <c r="D4253" i="1"/>
  <c r="E4253" i="1" s="1"/>
  <c r="C4253" i="1"/>
  <c r="B4255" i="1" l="1"/>
  <c r="F4254" i="1"/>
  <c r="D4254" i="1"/>
  <c r="E4254" i="1" s="1"/>
  <c r="C4254" i="1"/>
  <c r="B4256" i="1" l="1"/>
  <c r="F4255" i="1"/>
  <c r="D4255" i="1"/>
  <c r="E4255" i="1" s="1"/>
  <c r="C4255" i="1"/>
  <c r="B4257" i="1" l="1"/>
  <c r="F4256" i="1"/>
  <c r="D4256" i="1"/>
  <c r="E4256" i="1" s="1"/>
  <c r="C4256" i="1"/>
  <c r="B4258" i="1" l="1"/>
  <c r="F4257" i="1"/>
  <c r="D4257" i="1"/>
  <c r="E4257" i="1" s="1"/>
  <c r="C4257" i="1"/>
  <c r="B4259" i="1" l="1"/>
  <c r="F4258" i="1"/>
  <c r="D4258" i="1"/>
  <c r="E4258" i="1" s="1"/>
  <c r="C4258" i="1"/>
  <c r="B4260" i="1" l="1"/>
  <c r="F4259" i="1"/>
  <c r="D4259" i="1"/>
  <c r="E4259" i="1" s="1"/>
  <c r="C4259" i="1"/>
  <c r="B4261" i="1" l="1"/>
  <c r="F4260" i="1"/>
  <c r="D4260" i="1"/>
  <c r="E4260" i="1" s="1"/>
  <c r="C4260" i="1"/>
  <c r="B4262" i="1" l="1"/>
  <c r="F4261" i="1"/>
  <c r="D4261" i="1"/>
  <c r="E4261" i="1" s="1"/>
  <c r="C4261" i="1"/>
  <c r="B4263" i="1" l="1"/>
  <c r="F4262" i="1"/>
  <c r="D4262" i="1"/>
  <c r="E4262" i="1" s="1"/>
  <c r="C4262" i="1"/>
  <c r="B4264" i="1" l="1"/>
  <c r="F4263" i="1"/>
  <c r="C4263" i="1"/>
  <c r="D4263" i="1"/>
  <c r="E4263" i="1" s="1"/>
  <c r="B4265" i="1" l="1"/>
  <c r="F4264" i="1"/>
  <c r="D4264" i="1"/>
  <c r="E4264" i="1" s="1"/>
  <c r="C4264" i="1"/>
  <c r="B4266" i="1" l="1"/>
  <c r="F4265" i="1"/>
  <c r="D4265" i="1"/>
  <c r="E4265" i="1" s="1"/>
  <c r="C4265" i="1"/>
  <c r="B4267" i="1" l="1"/>
  <c r="F4266" i="1"/>
  <c r="D4266" i="1"/>
  <c r="E4266" i="1" s="1"/>
  <c r="C4266" i="1"/>
  <c r="B4268" i="1" l="1"/>
  <c r="F4267" i="1"/>
  <c r="D4267" i="1"/>
  <c r="E4267" i="1" s="1"/>
  <c r="C4267" i="1"/>
  <c r="B4269" i="1" l="1"/>
  <c r="F4268" i="1"/>
  <c r="D4268" i="1"/>
  <c r="E4268" i="1" s="1"/>
  <c r="C4268" i="1"/>
  <c r="B4270" i="1" l="1"/>
  <c r="F4269" i="1"/>
  <c r="D4269" i="1"/>
  <c r="E4269" i="1" s="1"/>
  <c r="C4269" i="1"/>
  <c r="B4271" i="1" l="1"/>
  <c r="F4270" i="1"/>
  <c r="D4270" i="1"/>
  <c r="E4270" i="1" s="1"/>
  <c r="C4270" i="1"/>
  <c r="B4272" i="1" l="1"/>
  <c r="F4271" i="1"/>
  <c r="D4271" i="1"/>
  <c r="E4271" i="1" s="1"/>
  <c r="C4271" i="1"/>
  <c r="B4273" i="1" l="1"/>
  <c r="F4272" i="1"/>
  <c r="D4272" i="1"/>
  <c r="E4272" i="1" s="1"/>
  <c r="C4272" i="1"/>
  <c r="B4274" i="1" l="1"/>
  <c r="F4273" i="1"/>
  <c r="D4273" i="1"/>
  <c r="E4273" i="1" s="1"/>
  <c r="C4273" i="1"/>
  <c r="B4275" i="1" l="1"/>
  <c r="F4274" i="1"/>
  <c r="D4274" i="1"/>
  <c r="E4274" i="1" s="1"/>
  <c r="C4274" i="1"/>
  <c r="B4276" i="1" l="1"/>
  <c r="F4275" i="1"/>
  <c r="D4275" i="1"/>
  <c r="E4275" i="1" s="1"/>
  <c r="C4275" i="1"/>
  <c r="B4277" i="1" l="1"/>
  <c r="F4276" i="1"/>
  <c r="D4276" i="1"/>
  <c r="E4276" i="1" s="1"/>
  <c r="C4276" i="1"/>
  <c r="B4278" i="1" l="1"/>
  <c r="F4277" i="1"/>
  <c r="D4277" i="1"/>
  <c r="E4277" i="1" s="1"/>
  <c r="C4277" i="1"/>
  <c r="B4279" i="1" l="1"/>
  <c r="F4278" i="1"/>
  <c r="D4278" i="1"/>
  <c r="E4278" i="1" s="1"/>
  <c r="C4278" i="1"/>
  <c r="B4280" i="1" l="1"/>
  <c r="F4279" i="1"/>
  <c r="C4279" i="1"/>
  <c r="D4279" i="1"/>
  <c r="E4279" i="1" s="1"/>
  <c r="B4281" i="1" l="1"/>
  <c r="F4280" i="1"/>
  <c r="D4280" i="1"/>
  <c r="E4280" i="1" s="1"/>
  <c r="C4280" i="1"/>
  <c r="B4282" i="1" l="1"/>
  <c r="F4281" i="1"/>
  <c r="D4281" i="1"/>
  <c r="E4281" i="1" s="1"/>
  <c r="C4281" i="1"/>
  <c r="B4283" i="1" l="1"/>
  <c r="F4282" i="1"/>
  <c r="D4282" i="1"/>
  <c r="E4282" i="1" s="1"/>
  <c r="C4282" i="1"/>
  <c r="B4284" i="1" l="1"/>
  <c r="F4283" i="1"/>
  <c r="D4283" i="1"/>
  <c r="E4283" i="1" s="1"/>
  <c r="C4283" i="1"/>
  <c r="B4285" i="1" l="1"/>
  <c r="F4284" i="1"/>
  <c r="D4284" i="1"/>
  <c r="E4284" i="1" s="1"/>
  <c r="C4284" i="1"/>
  <c r="B4286" i="1" l="1"/>
  <c r="F4285" i="1"/>
  <c r="D4285" i="1"/>
  <c r="E4285" i="1" s="1"/>
  <c r="C4285" i="1"/>
  <c r="B4287" i="1" l="1"/>
  <c r="F4286" i="1"/>
  <c r="D4286" i="1"/>
  <c r="E4286" i="1" s="1"/>
  <c r="C4286" i="1"/>
  <c r="B4288" i="1" l="1"/>
  <c r="F4287" i="1"/>
  <c r="D4287" i="1"/>
  <c r="E4287" i="1" s="1"/>
  <c r="C4287" i="1"/>
  <c r="B4289" i="1" l="1"/>
  <c r="F4288" i="1"/>
  <c r="D4288" i="1"/>
  <c r="E4288" i="1" s="1"/>
  <c r="C4288" i="1"/>
  <c r="B4290" i="1" l="1"/>
  <c r="F4289" i="1"/>
  <c r="D4289" i="1"/>
  <c r="E4289" i="1" s="1"/>
  <c r="C4289" i="1"/>
  <c r="B4291" i="1" l="1"/>
  <c r="F4290" i="1"/>
  <c r="D4290" i="1"/>
  <c r="E4290" i="1" s="1"/>
  <c r="C4290" i="1"/>
  <c r="B4292" i="1" l="1"/>
  <c r="F4291" i="1"/>
  <c r="D4291" i="1"/>
  <c r="E4291" i="1" s="1"/>
  <c r="C4291" i="1"/>
  <c r="B4293" i="1" l="1"/>
  <c r="F4292" i="1"/>
  <c r="D4292" i="1"/>
  <c r="E4292" i="1" s="1"/>
  <c r="C4292" i="1"/>
  <c r="B4294" i="1" l="1"/>
  <c r="F4293" i="1"/>
  <c r="D4293" i="1"/>
  <c r="E4293" i="1" s="1"/>
  <c r="C4293" i="1"/>
  <c r="B4295" i="1" l="1"/>
  <c r="F4294" i="1"/>
  <c r="D4294" i="1"/>
  <c r="E4294" i="1" s="1"/>
  <c r="C4294" i="1"/>
  <c r="B4296" i="1" l="1"/>
  <c r="F4295" i="1"/>
  <c r="C4295" i="1"/>
  <c r="D4295" i="1"/>
  <c r="E4295" i="1" s="1"/>
  <c r="B4297" i="1" l="1"/>
  <c r="F4296" i="1"/>
  <c r="D4296" i="1"/>
  <c r="E4296" i="1" s="1"/>
  <c r="C4296" i="1"/>
  <c r="B4298" i="1" l="1"/>
  <c r="F4297" i="1"/>
  <c r="D4297" i="1"/>
  <c r="E4297" i="1" s="1"/>
  <c r="C4297" i="1"/>
  <c r="B4299" i="1" l="1"/>
  <c r="F4298" i="1"/>
  <c r="D4298" i="1"/>
  <c r="E4298" i="1" s="1"/>
  <c r="C4298" i="1"/>
  <c r="B4300" i="1" l="1"/>
  <c r="F4299" i="1"/>
  <c r="D4299" i="1"/>
  <c r="E4299" i="1" s="1"/>
  <c r="C4299" i="1"/>
  <c r="B4301" i="1" l="1"/>
  <c r="F4300" i="1"/>
  <c r="D4300" i="1"/>
  <c r="E4300" i="1" s="1"/>
  <c r="C4300" i="1"/>
  <c r="B4302" i="1" l="1"/>
  <c r="F4301" i="1"/>
  <c r="D4301" i="1"/>
  <c r="E4301" i="1" s="1"/>
  <c r="C4301" i="1"/>
  <c r="B4303" i="1" l="1"/>
  <c r="F4302" i="1"/>
  <c r="D4302" i="1"/>
  <c r="E4302" i="1" s="1"/>
  <c r="C4302" i="1"/>
  <c r="B4304" i="1" l="1"/>
  <c r="F4303" i="1"/>
  <c r="D4303" i="1"/>
  <c r="E4303" i="1" s="1"/>
  <c r="C4303" i="1"/>
  <c r="B4305" i="1" l="1"/>
  <c r="F4304" i="1"/>
  <c r="D4304" i="1"/>
  <c r="E4304" i="1" s="1"/>
  <c r="C4304" i="1"/>
  <c r="B4306" i="1" l="1"/>
  <c r="F4305" i="1"/>
  <c r="D4305" i="1"/>
  <c r="E4305" i="1" s="1"/>
  <c r="C4305" i="1"/>
  <c r="B4307" i="1" l="1"/>
  <c r="F4306" i="1"/>
  <c r="D4306" i="1"/>
  <c r="E4306" i="1" s="1"/>
  <c r="C4306" i="1"/>
  <c r="B4308" i="1" l="1"/>
  <c r="F4307" i="1"/>
  <c r="D4307" i="1"/>
  <c r="E4307" i="1" s="1"/>
  <c r="C4307" i="1"/>
  <c r="B4309" i="1" l="1"/>
  <c r="F4308" i="1"/>
  <c r="D4308" i="1"/>
  <c r="E4308" i="1" s="1"/>
  <c r="C4308" i="1"/>
  <c r="B4310" i="1" l="1"/>
  <c r="F4309" i="1"/>
  <c r="D4309" i="1"/>
  <c r="E4309" i="1" s="1"/>
  <c r="C4309" i="1"/>
  <c r="B4311" i="1" l="1"/>
  <c r="F4310" i="1"/>
  <c r="D4310" i="1"/>
  <c r="E4310" i="1" s="1"/>
  <c r="C4310" i="1"/>
  <c r="B4312" i="1" l="1"/>
  <c r="F4311" i="1"/>
  <c r="C4311" i="1"/>
  <c r="D4311" i="1"/>
  <c r="E4311" i="1" s="1"/>
  <c r="B4313" i="1" l="1"/>
  <c r="F4312" i="1"/>
  <c r="D4312" i="1"/>
  <c r="E4312" i="1" s="1"/>
  <c r="C4312" i="1"/>
  <c r="B4314" i="1" l="1"/>
  <c r="F4313" i="1"/>
  <c r="D4313" i="1"/>
  <c r="E4313" i="1" s="1"/>
  <c r="C4313" i="1"/>
  <c r="B4315" i="1" l="1"/>
  <c r="F4314" i="1"/>
  <c r="D4314" i="1"/>
  <c r="E4314" i="1" s="1"/>
  <c r="C4314" i="1"/>
  <c r="B4316" i="1" l="1"/>
  <c r="F4315" i="1"/>
  <c r="D4315" i="1"/>
  <c r="E4315" i="1" s="1"/>
  <c r="C4315" i="1"/>
  <c r="B4317" i="1" l="1"/>
  <c r="F4316" i="1"/>
  <c r="D4316" i="1"/>
  <c r="E4316" i="1" s="1"/>
  <c r="C4316" i="1"/>
  <c r="B4318" i="1" l="1"/>
  <c r="F4317" i="1"/>
  <c r="D4317" i="1"/>
  <c r="E4317" i="1" s="1"/>
  <c r="C4317" i="1"/>
  <c r="B4319" i="1" l="1"/>
  <c r="F4318" i="1"/>
  <c r="D4318" i="1"/>
  <c r="E4318" i="1" s="1"/>
  <c r="C4318" i="1"/>
  <c r="B4320" i="1" l="1"/>
  <c r="F4319" i="1"/>
  <c r="D4319" i="1"/>
  <c r="E4319" i="1" s="1"/>
  <c r="C4319" i="1"/>
  <c r="B4321" i="1" l="1"/>
  <c r="F4320" i="1"/>
  <c r="D4320" i="1"/>
  <c r="E4320" i="1" s="1"/>
  <c r="C4320" i="1"/>
  <c r="B4322" i="1" l="1"/>
  <c r="F4321" i="1"/>
  <c r="D4321" i="1"/>
  <c r="E4321" i="1" s="1"/>
  <c r="C4321" i="1"/>
  <c r="B4323" i="1" l="1"/>
  <c r="F4322" i="1"/>
  <c r="D4322" i="1"/>
  <c r="E4322" i="1" s="1"/>
  <c r="C4322" i="1"/>
  <c r="B4324" i="1" l="1"/>
  <c r="F4323" i="1"/>
  <c r="D4323" i="1"/>
  <c r="E4323" i="1" s="1"/>
  <c r="C4323" i="1"/>
  <c r="B4325" i="1" l="1"/>
  <c r="F4324" i="1"/>
  <c r="D4324" i="1"/>
  <c r="E4324" i="1" s="1"/>
  <c r="C4324" i="1"/>
  <c r="B4326" i="1" l="1"/>
  <c r="F4325" i="1"/>
  <c r="D4325" i="1"/>
  <c r="E4325" i="1" s="1"/>
  <c r="C4325" i="1"/>
  <c r="B4327" i="1" l="1"/>
  <c r="F4326" i="1"/>
  <c r="D4326" i="1"/>
  <c r="E4326" i="1" s="1"/>
  <c r="C4326" i="1"/>
  <c r="B4328" i="1" l="1"/>
  <c r="F4327" i="1"/>
  <c r="C4327" i="1"/>
  <c r="D4327" i="1"/>
  <c r="E4327" i="1" s="1"/>
  <c r="B4329" i="1" l="1"/>
  <c r="F4328" i="1"/>
  <c r="D4328" i="1"/>
  <c r="E4328" i="1" s="1"/>
  <c r="C4328" i="1"/>
  <c r="B4330" i="1" l="1"/>
  <c r="F4329" i="1"/>
  <c r="D4329" i="1"/>
  <c r="E4329" i="1" s="1"/>
  <c r="C4329" i="1"/>
  <c r="B4331" i="1" l="1"/>
  <c r="F4330" i="1"/>
  <c r="D4330" i="1"/>
  <c r="E4330" i="1" s="1"/>
  <c r="C4330" i="1"/>
  <c r="B4332" i="1" l="1"/>
  <c r="F4331" i="1"/>
  <c r="D4331" i="1"/>
  <c r="E4331" i="1" s="1"/>
  <c r="C4331" i="1"/>
  <c r="B4333" i="1" l="1"/>
  <c r="F4332" i="1"/>
  <c r="D4332" i="1"/>
  <c r="E4332" i="1" s="1"/>
  <c r="C4332" i="1"/>
  <c r="B4334" i="1" l="1"/>
  <c r="F4333" i="1"/>
  <c r="D4333" i="1"/>
  <c r="E4333" i="1" s="1"/>
  <c r="C4333" i="1"/>
  <c r="B4335" i="1" l="1"/>
  <c r="F4334" i="1"/>
  <c r="D4334" i="1"/>
  <c r="E4334" i="1" s="1"/>
  <c r="C4334" i="1"/>
  <c r="B4336" i="1" l="1"/>
  <c r="F4335" i="1"/>
  <c r="D4335" i="1"/>
  <c r="E4335" i="1" s="1"/>
  <c r="C4335" i="1"/>
  <c r="B4337" i="1" l="1"/>
  <c r="F4336" i="1"/>
  <c r="D4336" i="1"/>
  <c r="E4336" i="1" s="1"/>
  <c r="C4336" i="1"/>
  <c r="B4338" i="1" l="1"/>
  <c r="F4337" i="1"/>
  <c r="D4337" i="1"/>
  <c r="E4337" i="1" s="1"/>
  <c r="C4337" i="1"/>
  <c r="B4339" i="1" l="1"/>
  <c r="F4338" i="1"/>
  <c r="D4338" i="1"/>
  <c r="E4338" i="1" s="1"/>
  <c r="C4338" i="1"/>
  <c r="B4340" i="1" l="1"/>
  <c r="F4339" i="1"/>
  <c r="D4339" i="1"/>
  <c r="E4339" i="1" s="1"/>
  <c r="C4339" i="1"/>
  <c r="B4341" i="1" l="1"/>
  <c r="F4340" i="1"/>
  <c r="D4340" i="1"/>
  <c r="E4340" i="1" s="1"/>
  <c r="C4340" i="1"/>
  <c r="B4342" i="1" l="1"/>
  <c r="F4341" i="1"/>
  <c r="D4341" i="1"/>
  <c r="E4341" i="1" s="1"/>
  <c r="C4341" i="1"/>
  <c r="B4343" i="1" l="1"/>
  <c r="F4342" i="1"/>
  <c r="D4342" i="1"/>
  <c r="E4342" i="1" s="1"/>
  <c r="C4342" i="1"/>
  <c r="B4344" i="1" l="1"/>
  <c r="F4343" i="1"/>
  <c r="C4343" i="1"/>
  <c r="D4343" i="1"/>
  <c r="E4343" i="1" s="1"/>
  <c r="B4345" i="1" l="1"/>
  <c r="F4344" i="1"/>
  <c r="D4344" i="1"/>
  <c r="E4344" i="1" s="1"/>
  <c r="C4344" i="1"/>
  <c r="B4346" i="1" l="1"/>
  <c r="F4345" i="1"/>
  <c r="D4345" i="1"/>
  <c r="E4345" i="1" s="1"/>
  <c r="C4345" i="1"/>
  <c r="B4347" i="1" l="1"/>
  <c r="F4346" i="1"/>
  <c r="D4346" i="1"/>
  <c r="E4346" i="1" s="1"/>
  <c r="C4346" i="1"/>
  <c r="B4348" i="1" l="1"/>
  <c r="F4347" i="1"/>
  <c r="D4347" i="1"/>
  <c r="E4347" i="1" s="1"/>
  <c r="C4347" i="1"/>
  <c r="B4349" i="1" l="1"/>
  <c r="F4348" i="1"/>
  <c r="D4348" i="1"/>
  <c r="E4348" i="1" s="1"/>
  <c r="C4348" i="1"/>
  <c r="B4350" i="1" l="1"/>
  <c r="F4349" i="1"/>
  <c r="D4349" i="1"/>
  <c r="E4349" i="1" s="1"/>
  <c r="C4349" i="1"/>
  <c r="B4351" i="1" l="1"/>
  <c r="F4350" i="1"/>
  <c r="D4350" i="1"/>
  <c r="E4350" i="1" s="1"/>
  <c r="C4350" i="1"/>
  <c r="B4352" i="1" l="1"/>
  <c r="F4351" i="1"/>
  <c r="D4351" i="1"/>
  <c r="E4351" i="1" s="1"/>
  <c r="C4351" i="1"/>
  <c r="B4353" i="1" l="1"/>
  <c r="F4352" i="1"/>
  <c r="D4352" i="1"/>
  <c r="E4352" i="1" s="1"/>
  <c r="C4352" i="1"/>
  <c r="B4354" i="1" l="1"/>
  <c r="F4353" i="1"/>
  <c r="D4353" i="1"/>
  <c r="E4353" i="1" s="1"/>
  <c r="C4353" i="1"/>
  <c r="B4355" i="1" l="1"/>
  <c r="F4354" i="1"/>
  <c r="D4354" i="1"/>
  <c r="E4354" i="1" s="1"/>
  <c r="C4354" i="1"/>
  <c r="B4356" i="1" l="1"/>
  <c r="F4355" i="1"/>
  <c r="D4355" i="1"/>
  <c r="E4355" i="1" s="1"/>
  <c r="C4355" i="1"/>
  <c r="B4357" i="1" l="1"/>
  <c r="F4356" i="1"/>
  <c r="D4356" i="1"/>
  <c r="E4356" i="1" s="1"/>
  <c r="C4356" i="1"/>
  <c r="B4358" i="1" l="1"/>
  <c r="F4357" i="1"/>
  <c r="D4357" i="1"/>
  <c r="E4357" i="1" s="1"/>
  <c r="C4357" i="1"/>
  <c r="B4359" i="1" l="1"/>
  <c r="F4358" i="1"/>
  <c r="D4358" i="1"/>
  <c r="E4358" i="1" s="1"/>
  <c r="C4358" i="1"/>
  <c r="B4360" i="1" l="1"/>
  <c r="F4359" i="1"/>
  <c r="C4359" i="1"/>
  <c r="D4359" i="1"/>
  <c r="E4359" i="1" s="1"/>
  <c r="B4361" i="1" l="1"/>
  <c r="F4360" i="1"/>
  <c r="D4360" i="1"/>
  <c r="E4360" i="1" s="1"/>
  <c r="C4360" i="1"/>
  <c r="B4362" i="1" l="1"/>
  <c r="F4361" i="1"/>
  <c r="D4361" i="1"/>
  <c r="E4361" i="1" s="1"/>
  <c r="C4361" i="1"/>
  <c r="B4363" i="1" l="1"/>
  <c r="F4362" i="1"/>
  <c r="D4362" i="1"/>
  <c r="E4362" i="1" s="1"/>
  <c r="C4362" i="1"/>
  <c r="B4364" i="1" l="1"/>
  <c r="F4363" i="1"/>
  <c r="D4363" i="1"/>
  <c r="E4363" i="1" s="1"/>
  <c r="C4363" i="1"/>
  <c r="B4365" i="1" l="1"/>
  <c r="F4364" i="1"/>
  <c r="D4364" i="1"/>
  <c r="E4364" i="1" s="1"/>
  <c r="C4364" i="1"/>
  <c r="B4366" i="1" l="1"/>
  <c r="F4365" i="1"/>
  <c r="D4365" i="1"/>
  <c r="E4365" i="1" s="1"/>
  <c r="C4365" i="1"/>
  <c r="B4367" i="1" l="1"/>
  <c r="F4366" i="1"/>
  <c r="D4366" i="1"/>
  <c r="E4366" i="1" s="1"/>
  <c r="C4366" i="1"/>
  <c r="B4368" i="1" l="1"/>
  <c r="F4367" i="1"/>
  <c r="D4367" i="1"/>
  <c r="E4367" i="1" s="1"/>
  <c r="C4367" i="1"/>
  <c r="B4369" i="1" l="1"/>
  <c r="F4368" i="1"/>
  <c r="D4368" i="1"/>
  <c r="E4368" i="1" s="1"/>
  <c r="C4368" i="1"/>
  <c r="B4370" i="1" l="1"/>
  <c r="F4369" i="1"/>
  <c r="D4369" i="1"/>
  <c r="E4369" i="1" s="1"/>
  <c r="C4369" i="1"/>
  <c r="B4371" i="1" l="1"/>
  <c r="F4370" i="1"/>
  <c r="D4370" i="1"/>
  <c r="E4370" i="1" s="1"/>
  <c r="C4370" i="1"/>
  <c r="B4372" i="1" l="1"/>
  <c r="F4371" i="1"/>
  <c r="D4371" i="1"/>
  <c r="E4371" i="1" s="1"/>
  <c r="C4371" i="1"/>
  <c r="B4373" i="1" l="1"/>
  <c r="F4372" i="1"/>
  <c r="D4372" i="1"/>
  <c r="E4372" i="1" s="1"/>
  <c r="C4372" i="1"/>
  <c r="B4374" i="1" l="1"/>
  <c r="F4373" i="1"/>
  <c r="D4373" i="1"/>
  <c r="E4373" i="1" s="1"/>
  <c r="C4373" i="1"/>
  <c r="B4375" i="1" l="1"/>
  <c r="F4374" i="1"/>
  <c r="D4374" i="1"/>
  <c r="E4374" i="1" s="1"/>
  <c r="C4374" i="1"/>
  <c r="B4376" i="1" l="1"/>
  <c r="F4375" i="1"/>
  <c r="C4375" i="1"/>
  <c r="D4375" i="1"/>
  <c r="E4375" i="1" s="1"/>
  <c r="B4377" i="1" l="1"/>
  <c r="F4376" i="1"/>
  <c r="D4376" i="1"/>
  <c r="E4376" i="1" s="1"/>
  <c r="C4376" i="1"/>
  <c r="B4378" i="1" l="1"/>
  <c r="F4377" i="1"/>
  <c r="D4377" i="1"/>
  <c r="E4377" i="1" s="1"/>
  <c r="C4377" i="1"/>
  <c r="B4379" i="1" l="1"/>
  <c r="F4378" i="1"/>
  <c r="D4378" i="1"/>
  <c r="E4378" i="1" s="1"/>
  <c r="C4378" i="1"/>
  <c r="B4380" i="1" l="1"/>
  <c r="F4379" i="1"/>
  <c r="D4379" i="1"/>
  <c r="E4379" i="1" s="1"/>
  <c r="C4379" i="1"/>
  <c r="B4381" i="1" l="1"/>
  <c r="F4380" i="1"/>
  <c r="D4380" i="1"/>
  <c r="E4380" i="1" s="1"/>
  <c r="C4380" i="1"/>
  <c r="B4382" i="1" l="1"/>
  <c r="F4381" i="1"/>
  <c r="D4381" i="1"/>
  <c r="E4381" i="1" s="1"/>
  <c r="C4381" i="1"/>
  <c r="B4383" i="1" l="1"/>
  <c r="F4382" i="1"/>
  <c r="D4382" i="1"/>
  <c r="E4382" i="1" s="1"/>
  <c r="C4382" i="1"/>
  <c r="B4384" i="1" l="1"/>
  <c r="F4383" i="1"/>
  <c r="D4383" i="1"/>
  <c r="E4383" i="1" s="1"/>
  <c r="C4383" i="1"/>
  <c r="B4385" i="1" l="1"/>
  <c r="F4384" i="1"/>
  <c r="D4384" i="1"/>
  <c r="E4384" i="1" s="1"/>
  <c r="C4384" i="1"/>
  <c r="B4386" i="1" l="1"/>
  <c r="F4385" i="1"/>
  <c r="D4385" i="1"/>
  <c r="E4385" i="1" s="1"/>
  <c r="C4385" i="1"/>
  <c r="B4387" i="1" l="1"/>
  <c r="F4386" i="1"/>
  <c r="D4386" i="1"/>
  <c r="E4386" i="1" s="1"/>
  <c r="C4386" i="1"/>
  <c r="B4388" i="1" l="1"/>
  <c r="F4387" i="1"/>
  <c r="D4387" i="1"/>
  <c r="E4387" i="1" s="1"/>
  <c r="C4387" i="1"/>
  <c r="B4389" i="1" l="1"/>
  <c r="F4388" i="1"/>
  <c r="D4388" i="1"/>
  <c r="E4388" i="1" s="1"/>
  <c r="C4388" i="1"/>
  <c r="B4390" i="1" l="1"/>
  <c r="F4389" i="1"/>
  <c r="D4389" i="1"/>
  <c r="E4389" i="1" s="1"/>
  <c r="C4389" i="1"/>
  <c r="B4391" i="1" l="1"/>
  <c r="F4390" i="1"/>
  <c r="D4390" i="1"/>
  <c r="E4390" i="1" s="1"/>
  <c r="C4390" i="1"/>
  <c r="B4392" i="1" l="1"/>
  <c r="F4391" i="1"/>
  <c r="C4391" i="1"/>
  <c r="D4391" i="1"/>
  <c r="E4391" i="1" s="1"/>
  <c r="B4393" i="1" l="1"/>
  <c r="F4392" i="1"/>
  <c r="D4392" i="1"/>
  <c r="E4392" i="1" s="1"/>
  <c r="C4392" i="1"/>
  <c r="B4394" i="1" l="1"/>
  <c r="F4393" i="1"/>
  <c r="D4393" i="1"/>
  <c r="E4393" i="1" s="1"/>
  <c r="C4393" i="1"/>
  <c r="B4395" i="1" l="1"/>
  <c r="F4394" i="1"/>
  <c r="D4394" i="1"/>
  <c r="E4394" i="1" s="1"/>
  <c r="C4394" i="1"/>
  <c r="B4396" i="1" l="1"/>
  <c r="F4395" i="1"/>
  <c r="D4395" i="1"/>
  <c r="E4395" i="1" s="1"/>
  <c r="C4395" i="1"/>
  <c r="B4397" i="1" l="1"/>
  <c r="F4396" i="1"/>
  <c r="D4396" i="1"/>
  <c r="E4396" i="1" s="1"/>
  <c r="C4396" i="1"/>
  <c r="B4398" i="1" l="1"/>
  <c r="F4397" i="1"/>
  <c r="D4397" i="1"/>
  <c r="E4397" i="1" s="1"/>
  <c r="C4397" i="1"/>
  <c r="B4399" i="1" l="1"/>
  <c r="F4398" i="1"/>
  <c r="D4398" i="1"/>
  <c r="E4398" i="1" s="1"/>
  <c r="C4398" i="1"/>
  <c r="B4400" i="1" l="1"/>
  <c r="F4399" i="1"/>
  <c r="D4399" i="1"/>
  <c r="E4399" i="1" s="1"/>
  <c r="C4399" i="1"/>
  <c r="B4401" i="1" l="1"/>
  <c r="F4400" i="1"/>
  <c r="D4400" i="1"/>
  <c r="E4400" i="1" s="1"/>
  <c r="C4400" i="1"/>
  <c r="B4402" i="1" l="1"/>
  <c r="F4401" i="1"/>
  <c r="D4401" i="1"/>
  <c r="E4401" i="1" s="1"/>
  <c r="C4401" i="1"/>
  <c r="B4403" i="1" l="1"/>
  <c r="F4402" i="1"/>
  <c r="D4402" i="1"/>
  <c r="E4402" i="1" s="1"/>
  <c r="C4402" i="1"/>
  <c r="B4404" i="1" l="1"/>
  <c r="F4403" i="1"/>
  <c r="D4403" i="1"/>
  <c r="E4403" i="1" s="1"/>
  <c r="C4403" i="1"/>
  <c r="B4405" i="1" l="1"/>
  <c r="F4404" i="1"/>
  <c r="D4404" i="1"/>
  <c r="E4404" i="1" s="1"/>
  <c r="C4404" i="1"/>
  <c r="B4406" i="1" l="1"/>
  <c r="F4405" i="1"/>
  <c r="D4405" i="1"/>
  <c r="E4405" i="1" s="1"/>
  <c r="C4405" i="1"/>
  <c r="B4407" i="1" l="1"/>
  <c r="F4406" i="1"/>
  <c r="D4406" i="1"/>
  <c r="E4406" i="1" s="1"/>
  <c r="C4406" i="1"/>
  <c r="B4408" i="1" l="1"/>
  <c r="F4407" i="1"/>
  <c r="C4407" i="1"/>
  <c r="D4407" i="1"/>
  <c r="E4407" i="1" s="1"/>
  <c r="B4409" i="1" l="1"/>
  <c r="F4408" i="1"/>
  <c r="D4408" i="1"/>
  <c r="E4408" i="1" s="1"/>
  <c r="C4408" i="1"/>
  <c r="B4410" i="1" l="1"/>
  <c r="F4409" i="1"/>
  <c r="D4409" i="1"/>
  <c r="E4409" i="1" s="1"/>
  <c r="C4409" i="1"/>
  <c r="B4411" i="1" l="1"/>
  <c r="F4410" i="1"/>
  <c r="D4410" i="1"/>
  <c r="E4410" i="1" s="1"/>
  <c r="C4410" i="1"/>
  <c r="B4412" i="1" l="1"/>
  <c r="F4411" i="1"/>
  <c r="D4411" i="1"/>
  <c r="E4411" i="1" s="1"/>
  <c r="C4411" i="1"/>
  <c r="B4413" i="1" l="1"/>
  <c r="F4412" i="1"/>
  <c r="D4412" i="1"/>
  <c r="E4412" i="1" s="1"/>
  <c r="C4412" i="1"/>
  <c r="B4414" i="1" l="1"/>
  <c r="F4413" i="1"/>
  <c r="D4413" i="1"/>
  <c r="E4413" i="1" s="1"/>
  <c r="C4413" i="1"/>
  <c r="B4415" i="1" l="1"/>
  <c r="F4414" i="1"/>
  <c r="D4414" i="1"/>
  <c r="E4414" i="1" s="1"/>
  <c r="C4414" i="1"/>
  <c r="B4416" i="1" l="1"/>
  <c r="F4415" i="1"/>
  <c r="D4415" i="1"/>
  <c r="E4415" i="1" s="1"/>
  <c r="C4415" i="1"/>
  <c r="B4417" i="1" l="1"/>
  <c r="F4416" i="1"/>
  <c r="D4416" i="1"/>
  <c r="E4416" i="1" s="1"/>
  <c r="C4416" i="1"/>
  <c r="B4418" i="1" l="1"/>
  <c r="F4417" i="1"/>
  <c r="D4417" i="1"/>
  <c r="E4417" i="1" s="1"/>
  <c r="C4417" i="1"/>
  <c r="B4419" i="1" l="1"/>
  <c r="F4418" i="1"/>
  <c r="D4418" i="1"/>
  <c r="E4418" i="1" s="1"/>
  <c r="C4418" i="1"/>
  <c r="B4420" i="1" l="1"/>
  <c r="F4419" i="1"/>
  <c r="D4419" i="1"/>
  <c r="E4419" i="1" s="1"/>
  <c r="C4419" i="1"/>
  <c r="B4421" i="1" l="1"/>
  <c r="F4420" i="1"/>
  <c r="D4420" i="1"/>
  <c r="E4420" i="1" s="1"/>
  <c r="C4420" i="1"/>
  <c r="B4422" i="1" l="1"/>
  <c r="F4421" i="1"/>
  <c r="D4421" i="1"/>
  <c r="E4421" i="1" s="1"/>
  <c r="C4421" i="1"/>
  <c r="B4423" i="1" l="1"/>
  <c r="F4422" i="1"/>
  <c r="D4422" i="1"/>
  <c r="E4422" i="1" s="1"/>
  <c r="C4422" i="1"/>
  <c r="B4424" i="1" l="1"/>
  <c r="F4423" i="1"/>
  <c r="C4423" i="1"/>
  <c r="D4423" i="1"/>
  <c r="E4423" i="1" s="1"/>
  <c r="B4425" i="1" l="1"/>
  <c r="F4424" i="1"/>
  <c r="D4424" i="1"/>
  <c r="E4424" i="1" s="1"/>
  <c r="C4424" i="1"/>
  <c r="B4426" i="1" l="1"/>
  <c r="F4425" i="1"/>
  <c r="D4425" i="1"/>
  <c r="E4425" i="1" s="1"/>
  <c r="C4425" i="1"/>
  <c r="B4427" i="1" l="1"/>
  <c r="F4426" i="1"/>
  <c r="D4426" i="1"/>
  <c r="E4426" i="1" s="1"/>
  <c r="C4426" i="1"/>
  <c r="B4428" i="1" l="1"/>
  <c r="F4427" i="1"/>
  <c r="D4427" i="1"/>
  <c r="E4427" i="1" s="1"/>
  <c r="C4427" i="1"/>
  <c r="B4429" i="1" l="1"/>
  <c r="F4428" i="1"/>
  <c r="D4428" i="1"/>
  <c r="E4428" i="1" s="1"/>
  <c r="C4428" i="1"/>
  <c r="B4430" i="1" l="1"/>
  <c r="F4429" i="1"/>
  <c r="D4429" i="1"/>
  <c r="E4429" i="1" s="1"/>
  <c r="C4429" i="1"/>
  <c r="B4431" i="1" l="1"/>
  <c r="F4430" i="1"/>
  <c r="D4430" i="1"/>
  <c r="E4430" i="1" s="1"/>
  <c r="C4430" i="1"/>
  <c r="B4432" i="1" l="1"/>
  <c r="F4431" i="1"/>
  <c r="D4431" i="1"/>
  <c r="E4431" i="1" s="1"/>
  <c r="C4431" i="1"/>
  <c r="B4433" i="1" l="1"/>
  <c r="F4432" i="1"/>
  <c r="D4432" i="1"/>
  <c r="E4432" i="1" s="1"/>
  <c r="C4432" i="1"/>
  <c r="B4434" i="1" l="1"/>
  <c r="F4433" i="1"/>
  <c r="D4433" i="1"/>
  <c r="E4433" i="1" s="1"/>
  <c r="C4433" i="1"/>
  <c r="B4435" i="1" l="1"/>
  <c r="F4434" i="1"/>
  <c r="D4434" i="1"/>
  <c r="E4434" i="1" s="1"/>
  <c r="C4434" i="1"/>
  <c r="B4436" i="1" l="1"/>
  <c r="F4435" i="1"/>
  <c r="D4435" i="1"/>
  <c r="E4435" i="1" s="1"/>
  <c r="C4435" i="1"/>
  <c r="B4437" i="1" l="1"/>
  <c r="F4436" i="1"/>
  <c r="D4436" i="1"/>
  <c r="E4436" i="1" s="1"/>
  <c r="C4436" i="1"/>
  <c r="B4438" i="1" l="1"/>
  <c r="F4437" i="1"/>
  <c r="D4437" i="1"/>
  <c r="E4437" i="1" s="1"/>
  <c r="C4437" i="1"/>
  <c r="B4439" i="1" l="1"/>
  <c r="F4438" i="1"/>
  <c r="D4438" i="1"/>
  <c r="E4438" i="1" s="1"/>
  <c r="C4438" i="1"/>
  <c r="B4440" i="1" l="1"/>
  <c r="F4439" i="1"/>
  <c r="C4439" i="1"/>
  <c r="D4439" i="1"/>
  <c r="E4439" i="1" s="1"/>
  <c r="B4441" i="1" l="1"/>
  <c r="F4440" i="1"/>
  <c r="D4440" i="1"/>
  <c r="E4440" i="1" s="1"/>
  <c r="C4440" i="1"/>
  <c r="B4442" i="1" l="1"/>
  <c r="F4441" i="1"/>
  <c r="D4441" i="1"/>
  <c r="E4441" i="1" s="1"/>
  <c r="C4441" i="1"/>
  <c r="B4443" i="1" l="1"/>
  <c r="F4442" i="1"/>
  <c r="D4442" i="1"/>
  <c r="E4442" i="1" s="1"/>
  <c r="C4442" i="1"/>
  <c r="B4444" i="1" l="1"/>
  <c r="F4443" i="1"/>
  <c r="D4443" i="1"/>
  <c r="E4443" i="1" s="1"/>
  <c r="C4443" i="1"/>
  <c r="B4445" i="1" l="1"/>
  <c r="F4444" i="1"/>
  <c r="D4444" i="1"/>
  <c r="E4444" i="1" s="1"/>
  <c r="C4444" i="1"/>
  <c r="B4446" i="1" l="1"/>
  <c r="F4445" i="1"/>
  <c r="D4445" i="1"/>
  <c r="E4445" i="1" s="1"/>
  <c r="C4445" i="1"/>
  <c r="B4447" i="1" l="1"/>
  <c r="F4446" i="1"/>
  <c r="D4446" i="1"/>
  <c r="E4446" i="1" s="1"/>
  <c r="C4446" i="1"/>
  <c r="B4448" i="1" l="1"/>
  <c r="F4447" i="1"/>
  <c r="D4447" i="1"/>
  <c r="E4447" i="1" s="1"/>
  <c r="C4447" i="1"/>
  <c r="B4449" i="1" l="1"/>
  <c r="F4448" i="1"/>
  <c r="D4448" i="1"/>
  <c r="E4448" i="1" s="1"/>
  <c r="C4448" i="1"/>
  <c r="B4450" i="1" l="1"/>
  <c r="F4449" i="1"/>
  <c r="D4449" i="1"/>
  <c r="E4449" i="1" s="1"/>
  <c r="C4449" i="1"/>
  <c r="B4451" i="1" l="1"/>
  <c r="F4450" i="1"/>
  <c r="D4450" i="1"/>
  <c r="E4450" i="1" s="1"/>
  <c r="C4450" i="1"/>
  <c r="B4452" i="1" l="1"/>
  <c r="F4451" i="1"/>
  <c r="D4451" i="1"/>
  <c r="E4451" i="1" s="1"/>
  <c r="C4451" i="1"/>
  <c r="B4453" i="1" l="1"/>
  <c r="F4452" i="1"/>
  <c r="D4452" i="1"/>
  <c r="E4452" i="1" s="1"/>
  <c r="C4452" i="1"/>
  <c r="B4454" i="1" l="1"/>
  <c r="F4453" i="1"/>
  <c r="D4453" i="1"/>
  <c r="E4453" i="1" s="1"/>
  <c r="C4453" i="1"/>
  <c r="B4455" i="1" l="1"/>
  <c r="F4454" i="1"/>
  <c r="D4454" i="1"/>
  <c r="E4454" i="1" s="1"/>
  <c r="C4454" i="1"/>
  <c r="B4456" i="1" l="1"/>
  <c r="F4455" i="1"/>
  <c r="C4455" i="1"/>
  <c r="D4455" i="1"/>
  <c r="E4455" i="1" s="1"/>
  <c r="B4457" i="1" l="1"/>
  <c r="F4456" i="1"/>
  <c r="D4456" i="1"/>
  <c r="E4456" i="1" s="1"/>
  <c r="C4456" i="1"/>
  <c r="B4458" i="1" l="1"/>
  <c r="F4457" i="1"/>
  <c r="D4457" i="1"/>
  <c r="E4457" i="1" s="1"/>
  <c r="C4457" i="1"/>
  <c r="B4459" i="1" l="1"/>
  <c r="F4458" i="1"/>
  <c r="D4458" i="1"/>
  <c r="E4458" i="1" s="1"/>
  <c r="C4458" i="1"/>
  <c r="B4460" i="1" l="1"/>
  <c r="F4459" i="1"/>
  <c r="D4459" i="1"/>
  <c r="E4459" i="1" s="1"/>
  <c r="C4459" i="1"/>
  <c r="B4461" i="1" l="1"/>
  <c r="F4460" i="1"/>
  <c r="D4460" i="1"/>
  <c r="E4460" i="1" s="1"/>
  <c r="C4460" i="1"/>
  <c r="B4462" i="1" l="1"/>
  <c r="F4461" i="1"/>
  <c r="D4461" i="1"/>
  <c r="E4461" i="1" s="1"/>
  <c r="C4461" i="1"/>
  <c r="B4463" i="1" l="1"/>
  <c r="F4462" i="1"/>
  <c r="D4462" i="1"/>
  <c r="E4462" i="1" s="1"/>
  <c r="C4462" i="1"/>
  <c r="B4464" i="1" l="1"/>
  <c r="F4463" i="1"/>
  <c r="D4463" i="1"/>
  <c r="E4463" i="1" s="1"/>
  <c r="C4463" i="1"/>
  <c r="B4465" i="1" l="1"/>
  <c r="F4464" i="1"/>
  <c r="D4464" i="1"/>
  <c r="E4464" i="1" s="1"/>
  <c r="C4464" i="1"/>
  <c r="B4466" i="1" l="1"/>
  <c r="F4465" i="1"/>
  <c r="D4465" i="1"/>
  <c r="E4465" i="1" s="1"/>
  <c r="C4465" i="1"/>
  <c r="B4467" i="1" l="1"/>
  <c r="F4466" i="1"/>
  <c r="D4466" i="1"/>
  <c r="E4466" i="1" s="1"/>
  <c r="C4466" i="1"/>
  <c r="B4468" i="1" l="1"/>
  <c r="F4467" i="1"/>
  <c r="D4467" i="1"/>
  <c r="E4467" i="1" s="1"/>
  <c r="C4467" i="1"/>
  <c r="B4469" i="1" l="1"/>
  <c r="F4468" i="1"/>
  <c r="D4468" i="1"/>
  <c r="E4468" i="1" s="1"/>
  <c r="C4468" i="1"/>
  <c r="B4470" i="1" l="1"/>
  <c r="F4469" i="1"/>
  <c r="D4469" i="1"/>
  <c r="E4469" i="1" s="1"/>
  <c r="C4469" i="1"/>
  <c r="B4471" i="1" l="1"/>
  <c r="F4470" i="1"/>
  <c r="D4470" i="1"/>
  <c r="E4470" i="1" s="1"/>
  <c r="C4470" i="1"/>
  <c r="B4472" i="1" l="1"/>
  <c r="F4471" i="1"/>
  <c r="C4471" i="1"/>
  <c r="D4471" i="1"/>
  <c r="E4471" i="1" s="1"/>
  <c r="B4473" i="1" l="1"/>
  <c r="F4472" i="1"/>
  <c r="D4472" i="1"/>
  <c r="E4472" i="1" s="1"/>
  <c r="C4472" i="1"/>
  <c r="B4474" i="1" l="1"/>
  <c r="F4473" i="1"/>
  <c r="D4473" i="1"/>
  <c r="E4473" i="1" s="1"/>
  <c r="C4473" i="1"/>
  <c r="B4475" i="1" l="1"/>
  <c r="F4474" i="1"/>
  <c r="D4474" i="1"/>
  <c r="E4474" i="1" s="1"/>
  <c r="C4474" i="1"/>
  <c r="B4476" i="1" l="1"/>
  <c r="F4475" i="1"/>
  <c r="D4475" i="1"/>
  <c r="E4475" i="1" s="1"/>
  <c r="C4475" i="1"/>
  <c r="B4477" i="1" l="1"/>
  <c r="F4476" i="1"/>
  <c r="D4476" i="1"/>
  <c r="E4476" i="1" s="1"/>
  <c r="C4476" i="1"/>
  <c r="B4478" i="1" l="1"/>
  <c r="F4477" i="1"/>
  <c r="D4477" i="1"/>
  <c r="E4477" i="1" s="1"/>
  <c r="C4477" i="1"/>
  <c r="B4479" i="1" l="1"/>
  <c r="F4478" i="1"/>
  <c r="D4478" i="1"/>
  <c r="E4478" i="1" s="1"/>
  <c r="C4478" i="1"/>
  <c r="B4480" i="1" l="1"/>
  <c r="F4479" i="1"/>
  <c r="D4479" i="1"/>
  <c r="E4479" i="1" s="1"/>
  <c r="C4479" i="1"/>
  <c r="B4481" i="1" l="1"/>
  <c r="F4480" i="1"/>
  <c r="D4480" i="1"/>
  <c r="E4480" i="1" s="1"/>
  <c r="C4480" i="1"/>
  <c r="B4482" i="1" l="1"/>
  <c r="F4481" i="1"/>
  <c r="D4481" i="1"/>
  <c r="E4481" i="1" s="1"/>
  <c r="C4481" i="1"/>
  <c r="B4483" i="1" l="1"/>
  <c r="F4482" i="1"/>
  <c r="D4482" i="1"/>
  <c r="E4482" i="1" s="1"/>
  <c r="C4482" i="1"/>
  <c r="B4484" i="1" l="1"/>
  <c r="F4483" i="1"/>
  <c r="D4483" i="1"/>
  <c r="E4483" i="1" s="1"/>
  <c r="C4483" i="1"/>
  <c r="B4485" i="1" l="1"/>
  <c r="F4484" i="1"/>
  <c r="D4484" i="1"/>
  <c r="E4484" i="1" s="1"/>
  <c r="C4484" i="1"/>
  <c r="B4486" i="1" l="1"/>
  <c r="F4485" i="1"/>
  <c r="D4485" i="1"/>
  <c r="E4485" i="1" s="1"/>
  <c r="C4485" i="1"/>
  <c r="B4487" i="1" l="1"/>
  <c r="F4486" i="1"/>
  <c r="D4486" i="1"/>
  <c r="E4486" i="1" s="1"/>
  <c r="C4486" i="1"/>
  <c r="B4488" i="1" l="1"/>
  <c r="F4487" i="1"/>
  <c r="C4487" i="1"/>
  <c r="D4487" i="1"/>
  <c r="E4487" i="1" s="1"/>
  <c r="B4489" i="1" l="1"/>
  <c r="F4488" i="1"/>
  <c r="D4488" i="1"/>
  <c r="E4488" i="1" s="1"/>
  <c r="C4488" i="1"/>
  <c r="B4490" i="1" l="1"/>
  <c r="F4489" i="1"/>
  <c r="D4489" i="1"/>
  <c r="E4489" i="1" s="1"/>
  <c r="C4489" i="1"/>
  <c r="B4491" i="1" l="1"/>
  <c r="F4490" i="1"/>
  <c r="D4490" i="1"/>
  <c r="E4490" i="1" s="1"/>
  <c r="C4490" i="1"/>
  <c r="B4492" i="1" l="1"/>
  <c r="F4491" i="1"/>
  <c r="D4491" i="1"/>
  <c r="E4491" i="1" s="1"/>
  <c r="C4491" i="1"/>
  <c r="B4493" i="1" l="1"/>
  <c r="F4492" i="1"/>
  <c r="D4492" i="1"/>
  <c r="E4492" i="1" s="1"/>
  <c r="C4492" i="1"/>
  <c r="B4494" i="1" l="1"/>
  <c r="F4493" i="1"/>
  <c r="D4493" i="1"/>
  <c r="E4493" i="1" s="1"/>
  <c r="C4493" i="1"/>
  <c r="B4495" i="1" l="1"/>
  <c r="F4494" i="1"/>
  <c r="D4494" i="1"/>
  <c r="E4494" i="1" s="1"/>
  <c r="C4494" i="1"/>
  <c r="B4496" i="1" l="1"/>
  <c r="F4495" i="1"/>
  <c r="D4495" i="1"/>
  <c r="E4495" i="1" s="1"/>
  <c r="C4495" i="1"/>
  <c r="B4497" i="1" l="1"/>
  <c r="F4496" i="1"/>
  <c r="D4496" i="1"/>
  <c r="E4496" i="1" s="1"/>
  <c r="C4496" i="1"/>
  <c r="B4498" i="1" l="1"/>
  <c r="F4497" i="1"/>
  <c r="D4497" i="1"/>
  <c r="E4497" i="1" s="1"/>
  <c r="C4497" i="1"/>
  <c r="B4499" i="1" l="1"/>
  <c r="F4498" i="1"/>
  <c r="D4498" i="1"/>
  <c r="E4498" i="1" s="1"/>
  <c r="C4498" i="1"/>
  <c r="B4500" i="1" l="1"/>
  <c r="F4499" i="1"/>
  <c r="D4499" i="1"/>
  <c r="E4499" i="1" s="1"/>
  <c r="C4499" i="1"/>
  <c r="B4501" i="1" l="1"/>
  <c r="F4500" i="1"/>
  <c r="D4500" i="1"/>
  <c r="E4500" i="1" s="1"/>
  <c r="C4500" i="1"/>
  <c r="B4502" i="1" l="1"/>
  <c r="F4501" i="1"/>
  <c r="D4501" i="1"/>
  <c r="E4501" i="1" s="1"/>
  <c r="C4501" i="1"/>
  <c r="B4503" i="1" l="1"/>
  <c r="F4502" i="1"/>
  <c r="D4502" i="1"/>
  <c r="E4502" i="1" s="1"/>
  <c r="C4502" i="1"/>
  <c r="B4504" i="1" l="1"/>
  <c r="F4503" i="1"/>
  <c r="C4503" i="1"/>
  <c r="D4503" i="1"/>
  <c r="E4503" i="1" s="1"/>
  <c r="B4505" i="1" l="1"/>
  <c r="F4504" i="1"/>
  <c r="D4504" i="1"/>
  <c r="E4504" i="1" s="1"/>
  <c r="C4504" i="1"/>
  <c r="B4506" i="1" l="1"/>
  <c r="F4505" i="1"/>
  <c r="D4505" i="1"/>
  <c r="E4505" i="1" s="1"/>
  <c r="C4505" i="1"/>
  <c r="B4507" i="1" l="1"/>
  <c r="F4506" i="1"/>
  <c r="D4506" i="1"/>
  <c r="E4506" i="1" s="1"/>
  <c r="C4506" i="1"/>
  <c r="B4508" i="1" l="1"/>
  <c r="F4507" i="1"/>
  <c r="D4507" i="1"/>
  <c r="E4507" i="1" s="1"/>
  <c r="C4507" i="1"/>
  <c r="B4509" i="1" l="1"/>
  <c r="F4508" i="1"/>
  <c r="D4508" i="1"/>
  <c r="E4508" i="1" s="1"/>
  <c r="C4508" i="1"/>
  <c r="B4510" i="1" l="1"/>
  <c r="F4509" i="1"/>
  <c r="D4509" i="1"/>
  <c r="E4509" i="1" s="1"/>
  <c r="C4509" i="1"/>
  <c r="B4511" i="1" l="1"/>
  <c r="F4510" i="1"/>
  <c r="D4510" i="1"/>
  <c r="E4510" i="1" s="1"/>
  <c r="C4510" i="1"/>
  <c r="B4512" i="1" l="1"/>
  <c r="F4511" i="1"/>
  <c r="D4511" i="1"/>
  <c r="E4511" i="1" s="1"/>
  <c r="C4511" i="1"/>
  <c r="B4513" i="1" l="1"/>
  <c r="F4512" i="1"/>
  <c r="D4512" i="1"/>
  <c r="E4512" i="1" s="1"/>
  <c r="C4512" i="1"/>
  <c r="B4514" i="1" l="1"/>
  <c r="F4513" i="1"/>
  <c r="D4513" i="1"/>
  <c r="E4513" i="1" s="1"/>
  <c r="C4513" i="1"/>
  <c r="B4515" i="1" l="1"/>
  <c r="F4514" i="1"/>
  <c r="D4514" i="1"/>
  <c r="E4514" i="1" s="1"/>
  <c r="C4514" i="1"/>
  <c r="B4516" i="1" l="1"/>
  <c r="F4515" i="1"/>
  <c r="D4515" i="1"/>
  <c r="E4515" i="1" s="1"/>
  <c r="C4515" i="1"/>
  <c r="B4517" i="1" l="1"/>
  <c r="F4516" i="1"/>
  <c r="D4516" i="1"/>
  <c r="E4516" i="1" s="1"/>
  <c r="C4516" i="1"/>
  <c r="B4518" i="1" l="1"/>
  <c r="F4517" i="1"/>
  <c r="D4517" i="1"/>
  <c r="E4517" i="1" s="1"/>
  <c r="C4517" i="1"/>
  <c r="B4519" i="1" l="1"/>
  <c r="F4518" i="1"/>
  <c r="D4518" i="1"/>
  <c r="E4518" i="1" s="1"/>
  <c r="C4518" i="1"/>
  <c r="B4520" i="1" l="1"/>
  <c r="F4519" i="1"/>
  <c r="C4519" i="1"/>
  <c r="D4519" i="1"/>
  <c r="E4519" i="1" s="1"/>
  <c r="B4521" i="1" l="1"/>
  <c r="F4520" i="1"/>
  <c r="D4520" i="1"/>
  <c r="E4520" i="1" s="1"/>
  <c r="C4520" i="1"/>
  <c r="B4522" i="1" l="1"/>
  <c r="F4521" i="1"/>
  <c r="D4521" i="1"/>
  <c r="E4521" i="1" s="1"/>
  <c r="C4521" i="1"/>
  <c r="B4523" i="1" l="1"/>
  <c r="F4522" i="1"/>
  <c r="D4522" i="1"/>
  <c r="E4522" i="1" s="1"/>
  <c r="C4522" i="1"/>
  <c r="B4524" i="1" l="1"/>
  <c r="F4523" i="1"/>
  <c r="D4523" i="1"/>
  <c r="E4523" i="1" s="1"/>
  <c r="C4523" i="1"/>
  <c r="B4525" i="1" l="1"/>
  <c r="F4524" i="1"/>
  <c r="D4524" i="1"/>
  <c r="E4524" i="1" s="1"/>
  <c r="C4524" i="1"/>
  <c r="B4526" i="1" l="1"/>
  <c r="F4525" i="1"/>
  <c r="D4525" i="1"/>
  <c r="E4525" i="1" s="1"/>
  <c r="C4525" i="1"/>
  <c r="B4527" i="1" l="1"/>
  <c r="F4526" i="1"/>
  <c r="D4526" i="1"/>
  <c r="E4526" i="1" s="1"/>
  <c r="C4526" i="1"/>
  <c r="B4528" i="1" l="1"/>
  <c r="F4527" i="1"/>
  <c r="D4527" i="1"/>
  <c r="E4527" i="1" s="1"/>
  <c r="C4527" i="1"/>
  <c r="B4529" i="1" l="1"/>
  <c r="F4528" i="1"/>
  <c r="D4528" i="1"/>
  <c r="E4528" i="1" s="1"/>
  <c r="C4528" i="1"/>
  <c r="B4530" i="1" l="1"/>
  <c r="F4529" i="1"/>
  <c r="D4529" i="1"/>
  <c r="E4529" i="1" s="1"/>
  <c r="C4529" i="1"/>
  <c r="B4531" i="1" l="1"/>
  <c r="F4530" i="1"/>
  <c r="D4530" i="1"/>
  <c r="E4530" i="1" s="1"/>
  <c r="C4530" i="1"/>
  <c r="B4532" i="1" l="1"/>
  <c r="F4531" i="1"/>
  <c r="D4531" i="1"/>
  <c r="E4531" i="1" s="1"/>
  <c r="C4531" i="1"/>
  <c r="B4533" i="1" l="1"/>
  <c r="F4532" i="1"/>
  <c r="D4532" i="1"/>
  <c r="E4532" i="1" s="1"/>
  <c r="C4532" i="1"/>
  <c r="B4534" i="1" l="1"/>
  <c r="F4533" i="1"/>
  <c r="D4533" i="1"/>
  <c r="E4533" i="1" s="1"/>
  <c r="C4533" i="1"/>
  <c r="B4535" i="1" l="1"/>
  <c r="F4534" i="1"/>
  <c r="D4534" i="1"/>
  <c r="E4534" i="1" s="1"/>
  <c r="C4534" i="1"/>
  <c r="B4536" i="1" l="1"/>
  <c r="F4535" i="1"/>
  <c r="C4535" i="1"/>
  <c r="D4535" i="1"/>
  <c r="E4535" i="1" s="1"/>
  <c r="B4537" i="1" l="1"/>
  <c r="F4536" i="1"/>
  <c r="D4536" i="1"/>
  <c r="E4536" i="1" s="1"/>
  <c r="C4536" i="1"/>
  <c r="B4538" i="1" l="1"/>
  <c r="F4537" i="1"/>
  <c r="D4537" i="1"/>
  <c r="E4537" i="1" s="1"/>
  <c r="C4537" i="1"/>
  <c r="B4539" i="1" l="1"/>
  <c r="F4538" i="1"/>
  <c r="D4538" i="1"/>
  <c r="E4538" i="1" s="1"/>
  <c r="C4538" i="1"/>
  <c r="B4540" i="1" l="1"/>
  <c r="F4539" i="1"/>
  <c r="D4539" i="1"/>
  <c r="E4539" i="1" s="1"/>
  <c r="C4539" i="1"/>
  <c r="B4541" i="1" l="1"/>
  <c r="F4540" i="1"/>
  <c r="D4540" i="1"/>
  <c r="E4540" i="1" s="1"/>
  <c r="C4540" i="1"/>
  <c r="B4542" i="1" l="1"/>
  <c r="F4541" i="1"/>
  <c r="D4541" i="1"/>
  <c r="E4541" i="1" s="1"/>
  <c r="C4541" i="1"/>
  <c r="B4543" i="1" l="1"/>
  <c r="F4542" i="1"/>
  <c r="D4542" i="1"/>
  <c r="E4542" i="1" s="1"/>
  <c r="C4542" i="1"/>
  <c r="B4544" i="1" l="1"/>
  <c r="F4543" i="1"/>
  <c r="D4543" i="1"/>
  <c r="E4543" i="1" s="1"/>
  <c r="C4543" i="1"/>
  <c r="B4545" i="1" l="1"/>
  <c r="F4544" i="1"/>
  <c r="D4544" i="1"/>
  <c r="E4544" i="1" s="1"/>
  <c r="C4544" i="1"/>
  <c r="B4546" i="1" l="1"/>
  <c r="F4545" i="1"/>
  <c r="D4545" i="1"/>
  <c r="E4545" i="1" s="1"/>
  <c r="C4545" i="1"/>
  <c r="B4547" i="1" l="1"/>
  <c r="F4546" i="1"/>
  <c r="D4546" i="1"/>
  <c r="E4546" i="1" s="1"/>
  <c r="C4546" i="1"/>
  <c r="B4548" i="1" l="1"/>
  <c r="F4547" i="1"/>
  <c r="D4547" i="1"/>
  <c r="E4547" i="1" s="1"/>
  <c r="C4547" i="1"/>
  <c r="B4549" i="1" l="1"/>
  <c r="F4548" i="1"/>
  <c r="D4548" i="1"/>
  <c r="E4548" i="1" s="1"/>
  <c r="C4548" i="1"/>
  <c r="B4550" i="1" l="1"/>
  <c r="F4549" i="1"/>
  <c r="D4549" i="1"/>
  <c r="E4549" i="1" s="1"/>
  <c r="C4549" i="1"/>
  <c r="B4551" i="1" l="1"/>
  <c r="F4550" i="1"/>
  <c r="D4550" i="1"/>
  <c r="E4550" i="1" s="1"/>
  <c r="C4550" i="1"/>
  <c r="B4552" i="1" l="1"/>
  <c r="F4551" i="1"/>
  <c r="C4551" i="1"/>
  <c r="D4551" i="1"/>
  <c r="E4551" i="1" s="1"/>
  <c r="B4553" i="1" l="1"/>
  <c r="F4552" i="1"/>
  <c r="D4552" i="1"/>
  <c r="E4552" i="1" s="1"/>
  <c r="C4552" i="1"/>
  <c r="B4554" i="1" l="1"/>
  <c r="F4553" i="1"/>
  <c r="D4553" i="1"/>
  <c r="E4553" i="1" s="1"/>
  <c r="C4553" i="1"/>
  <c r="B4555" i="1" l="1"/>
  <c r="F4554" i="1"/>
  <c r="D4554" i="1"/>
  <c r="E4554" i="1" s="1"/>
  <c r="C4554" i="1"/>
  <c r="B4556" i="1" l="1"/>
  <c r="F4555" i="1"/>
  <c r="D4555" i="1"/>
  <c r="E4555" i="1" s="1"/>
  <c r="C4555" i="1"/>
  <c r="B4557" i="1" l="1"/>
  <c r="F4556" i="1"/>
  <c r="D4556" i="1"/>
  <c r="E4556" i="1" s="1"/>
  <c r="C4556" i="1"/>
  <c r="B4558" i="1" l="1"/>
  <c r="F4557" i="1"/>
  <c r="D4557" i="1"/>
  <c r="E4557" i="1" s="1"/>
  <c r="C4557" i="1"/>
  <c r="B4559" i="1" l="1"/>
  <c r="F4558" i="1"/>
  <c r="D4558" i="1"/>
  <c r="E4558" i="1" s="1"/>
  <c r="C4558" i="1"/>
  <c r="B4560" i="1" l="1"/>
  <c r="F4559" i="1"/>
  <c r="D4559" i="1"/>
  <c r="E4559" i="1" s="1"/>
  <c r="C4559" i="1"/>
  <c r="B4561" i="1" l="1"/>
  <c r="F4560" i="1"/>
  <c r="D4560" i="1"/>
  <c r="E4560" i="1" s="1"/>
  <c r="C4560" i="1"/>
  <c r="B4562" i="1" l="1"/>
  <c r="F4561" i="1"/>
  <c r="D4561" i="1"/>
  <c r="E4561" i="1" s="1"/>
  <c r="C4561" i="1"/>
  <c r="B4563" i="1" l="1"/>
  <c r="F4562" i="1"/>
  <c r="D4562" i="1"/>
  <c r="E4562" i="1" s="1"/>
  <c r="C4562" i="1"/>
  <c r="B4564" i="1" l="1"/>
  <c r="F4563" i="1"/>
  <c r="D4563" i="1"/>
  <c r="E4563" i="1" s="1"/>
  <c r="C4563" i="1"/>
  <c r="B4565" i="1" l="1"/>
  <c r="F4564" i="1"/>
  <c r="D4564" i="1"/>
  <c r="E4564" i="1" s="1"/>
  <c r="C4564" i="1"/>
  <c r="B4566" i="1" l="1"/>
  <c r="F4565" i="1"/>
  <c r="D4565" i="1"/>
  <c r="E4565" i="1" s="1"/>
  <c r="C4565" i="1"/>
  <c r="B4567" i="1" l="1"/>
  <c r="F4566" i="1"/>
  <c r="D4566" i="1"/>
  <c r="E4566" i="1" s="1"/>
  <c r="C4566" i="1"/>
  <c r="B4568" i="1" l="1"/>
  <c r="F4567" i="1"/>
  <c r="C4567" i="1"/>
  <c r="D4567" i="1"/>
  <c r="E4567" i="1" s="1"/>
  <c r="B4569" i="1" l="1"/>
  <c r="F4568" i="1"/>
  <c r="D4568" i="1"/>
  <c r="E4568" i="1" s="1"/>
  <c r="C4568" i="1"/>
  <c r="B4570" i="1" l="1"/>
  <c r="F4569" i="1"/>
  <c r="D4569" i="1"/>
  <c r="E4569" i="1" s="1"/>
  <c r="C4569" i="1"/>
  <c r="B4571" i="1" l="1"/>
  <c r="F4570" i="1"/>
  <c r="D4570" i="1"/>
  <c r="E4570" i="1" s="1"/>
  <c r="C4570" i="1"/>
  <c r="B4572" i="1" l="1"/>
  <c r="F4571" i="1"/>
  <c r="D4571" i="1"/>
  <c r="E4571" i="1" s="1"/>
  <c r="C4571" i="1"/>
  <c r="B4573" i="1" l="1"/>
  <c r="F4572" i="1"/>
  <c r="D4572" i="1"/>
  <c r="E4572" i="1" s="1"/>
  <c r="C4572" i="1"/>
  <c r="B4574" i="1" l="1"/>
  <c r="F4573" i="1"/>
  <c r="D4573" i="1"/>
  <c r="E4573" i="1" s="1"/>
  <c r="C4573" i="1"/>
  <c r="B4575" i="1" l="1"/>
  <c r="F4574" i="1"/>
  <c r="D4574" i="1"/>
  <c r="E4574" i="1" s="1"/>
  <c r="C4574" i="1"/>
  <c r="B4576" i="1" l="1"/>
  <c r="F4575" i="1"/>
  <c r="D4575" i="1"/>
  <c r="E4575" i="1" s="1"/>
  <c r="C4575" i="1"/>
  <c r="B4577" i="1" l="1"/>
  <c r="F4576" i="1"/>
  <c r="D4576" i="1"/>
  <c r="E4576" i="1" s="1"/>
  <c r="C4576" i="1"/>
  <c r="B4578" i="1" l="1"/>
  <c r="F4577" i="1"/>
  <c r="D4577" i="1"/>
  <c r="E4577" i="1" s="1"/>
  <c r="C4577" i="1"/>
  <c r="B4579" i="1" l="1"/>
  <c r="F4578" i="1"/>
  <c r="D4578" i="1"/>
  <c r="E4578" i="1" s="1"/>
  <c r="C4578" i="1"/>
  <c r="B4580" i="1" l="1"/>
  <c r="F4579" i="1"/>
  <c r="D4579" i="1"/>
  <c r="E4579" i="1" s="1"/>
  <c r="C4579" i="1"/>
  <c r="B4581" i="1" l="1"/>
  <c r="F4580" i="1"/>
  <c r="D4580" i="1"/>
  <c r="E4580" i="1" s="1"/>
  <c r="C4580" i="1"/>
  <c r="B4582" i="1" l="1"/>
  <c r="F4581" i="1"/>
  <c r="D4581" i="1"/>
  <c r="E4581" i="1" s="1"/>
  <c r="C4581" i="1"/>
  <c r="B4583" i="1" l="1"/>
  <c r="F4582" i="1"/>
  <c r="D4582" i="1"/>
  <c r="E4582" i="1" s="1"/>
  <c r="C4582" i="1"/>
  <c r="B4584" i="1" l="1"/>
  <c r="F4583" i="1"/>
  <c r="C4583" i="1"/>
  <c r="D4583" i="1"/>
  <c r="E4583" i="1" s="1"/>
  <c r="B4585" i="1" l="1"/>
  <c r="F4584" i="1"/>
  <c r="D4584" i="1"/>
  <c r="E4584" i="1" s="1"/>
  <c r="C4584" i="1"/>
  <c r="B4586" i="1" l="1"/>
  <c r="F4585" i="1"/>
  <c r="D4585" i="1"/>
  <c r="E4585" i="1" s="1"/>
  <c r="C4585" i="1"/>
  <c r="B4587" i="1" l="1"/>
  <c r="F4586" i="1"/>
  <c r="D4586" i="1"/>
  <c r="E4586" i="1" s="1"/>
  <c r="C4586" i="1"/>
  <c r="B4588" i="1" l="1"/>
  <c r="F4587" i="1"/>
  <c r="D4587" i="1"/>
  <c r="E4587" i="1" s="1"/>
  <c r="C4587" i="1"/>
  <c r="B4589" i="1" l="1"/>
  <c r="F4588" i="1"/>
  <c r="D4588" i="1"/>
  <c r="E4588" i="1" s="1"/>
  <c r="C4588" i="1"/>
  <c r="B4590" i="1" l="1"/>
  <c r="F4589" i="1"/>
  <c r="D4589" i="1"/>
  <c r="E4589" i="1" s="1"/>
  <c r="C4589" i="1"/>
  <c r="B4591" i="1" l="1"/>
  <c r="F4590" i="1"/>
  <c r="D4590" i="1"/>
  <c r="E4590" i="1" s="1"/>
  <c r="C4590" i="1"/>
  <c r="B4592" i="1" l="1"/>
  <c r="F4591" i="1"/>
  <c r="D4591" i="1"/>
  <c r="E4591" i="1" s="1"/>
  <c r="C4591" i="1"/>
  <c r="B4593" i="1" l="1"/>
  <c r="F4592" i="1"/>
  <c r="D4592" i="1"/>
  <c r="E4592" i="1" s="1"/>
  <c r="C4592" i="1"/>
  <c r="B4594" i="1" l="1"/>
  <c r="F4593" i="1"/>
  <c r="D4593" i="1"/>
  <c r="E4593" i="1" s="1"/>
  <c r="C4593" i="1"/>
  <c r="B4595" i="1" l="1"/>
  <c r="F4594" i="1"/>
  <c r="D4594" i="1"/>
  <c r="E4594" i="1" s="1"/>
  <c r="C4594" i="1"/>
  <c r="B4596" i="1" l="1"/>
  <c r="F4595" i="1"/>
  <c r="D4595" i="1"/>
  <c r="E4595" i="1" s="1"/>
  <c r="C4595" i="1"/>
  <c r="B4597" i="1" l="1"/>
  <c r="F4596" i="1"/>
  <c r="D4596" i="1"/>
  <c r="E4596" i="1" s="1"/>
  <c r="C4596" i="1"/>
  <c r="B4598" i="1" l="1"/>
  <c r="F4597" i="1"/>
  <c r="D4597" i="1"/>
  <c r="E4597" i="1" s="1"/>
  <c r="C4597" i="1"/>
  <c r="B4599" i="1" l="1"/>
  <c r="F4598" i="1"/>
  <c r="D4598" i="1"/>
  <c r="E4598" i="1" s="1"/>
  <c r="C4598" i="1"/>
  <c r="B4600" i="1" l="1"/>
  <c r="F4599" i="1"/>
  <c r="C4599" i="1"/>
  <c r="D4599" i="1"/>
  <c r="E4599" i="1" s="1"/>
  <c r="B4601" i="1" l="1"/>
  <c r="F4600" i="1"/>
  <c r="D4600" i="1"/>
  <c r="E4600" i="1" s="1"/>
  <c r="C4600" i="1"/>
  <c r="B4602" i="1" l="1"/>
  <c r="F4601" i="1"/>
  <c r="D4601" i="1"/>
  <c r="E4601" i="1" s="1"/>
  <c r="C4601" i="1"/>
  <c r="B4603" i="1" l="1"/>
  <c r="F4602" i="1"/>
  <c r="D4602" i="1"/>
  <c r="E4602" i="1" s="1"/>
  <c r="C4602" i="1"/>
  <c r="B4604" i="1" l="1"/>
  <c r="F4603" i="1"/>
  <c r="D4603" i="1"/>
  <c r="E4603" i="1" s="1"/>
  <c r="C4603" i="1"/>
  <c r="B4605" i="1" l="1"/>
  <c r="F4604" i="1"/>
  <c r="D4604" i="1"/>
  <c r="E4604" i="1" s="1"/>
  <c r="C4604" i="1"/>
  <c r="B4606" i="1" l="1"/>
  <c r="F4605" i="1"/>
  <c r="D4605" i="1"/>
  <c r="E4605" i="1" s="1"/>
  <c r="C4605" i="1"/>
  <c r="B4607" i="1" l="1"/>
  <c r="F4606" i="1"/>
  <c r="D4606" i="1"/>
  <c r="E4606" i="1" s="1"/>
  <c r="C4606" i="1"/>
  <c r="B4608" i="1" l="1"/>
  <c r="F4607" i="1"/>
  <c r="D4607" i="1"/>
  <c r="E4607" i="1" s="1"/>
  <c r="C4607" i="1"/>
  <c r="B4609" i="1" l="1"/>
  <c r="F4608" i="1"/>
  <c r="D4608" i="1"/>
  <c r="E4608" i="1" s="1"/>
  <c r="C4608" i="1"/>
  <c r="B4610" i="1" l="1"/>
  <c r="F4609" i="1"/>
  <c r="D4609" i="1"/>
  <c r="E4609" i="1" s="1"/>
  <c r="C4609" i="1"/>
  <c r="B4611" i="1" l="1"/>
  <c r="F4610" i="1"/>
  <c r="D4610" i="1"/>
  <c r="E4610" i="1" s="1"/>
  <c r="C4610" i="1"/>
  <c r="B4612" i="1" l="1"/>
  <c r="F4611" i="1"/>
  <c r="D4611" i="1"/>
  <c r="E4611" i="1" s="1"/>
  <c r="C4611" i="1"/>
  <c r="B4613" i="1" l="1"/>
  <c r="F4612" i="1"/>
  <c r="D4612" i="1"/>
  <c r="E4612" i="1" s="1"/>
  <c r="C4612" i="1"/>
  <c r="B4614" i="1" l="1"/>
  <c r="F4613" i="1"/>
  <c r="D4613" i="1"/>
  <c r="E4613" i="1" s="1"/>
  <c r="C4613" i="1"/>
  <c r="B4615" i="1" l="1"/>
  <c r="F4614" i="1"/>
  <c r="D4614" i="1"/>
  <c r="E4614" i="1" s="1"/>
  <c r="C4614" i="1"/>
  <c r="B4616" i="1" l="1"/>
  <c r="F4615" i="1"/>
  <c r="C4615" i="1"/>
  <c r="D4615" i="1"/>
  <c r="E4615" i="1" s="1"/>
  <c r="B4617" i="1" l="1"/>
  <c r="F4616" i="1"/>
  <c r="D4616" i="1"/>
  <c r="E4616" i="1" s="1"/>
  <c r="C4616" i="1"/>
  <c r="B4618" i="1" l="1"/>
  <c r="F4617" i="1"/>
  <c r="D4617" i="1"/>
  <c r="E4617" i="1" s="1"/>
  <c r="C4617" i="1"/>
  <c r="B4619" i="1" l="1"/>
  <c r="F4618" i="1"/>
  <c r="D4618" i="1"/>
  <c r="E4618" i="1" s="1"/>
  <c r="C4618" i="1"/>
  <c r="B4620" i="1" l="1"/>
  <c r="F4619" i="1"/>
  <c r="D4619" i="1"/>
  <c r="E4619" i="1" s="1"/>
  <c r="C4619" i="1"/>
  <c r="B4621" i="1" l="1"/>
  <c r="F4620" i="1"/>
  <c r="D4620" i="1"/>
  <c r="E4620" i="1" s="1"/>
  <c r="C4620" i="1"/>
  <c r="B4622" i="1" l="1"/>
  <c r="F4621" i="1"/>
  <c r="D4621" i="1"/>
  <c r="E4621" i="1" s="1"/>
  <c r="C4621" i="1"/>
  <c r="B4623" i="1" l="1"/>
  <c r="F4622" i="1"/>
  <c r="D4622" i="1"/>
  <c r="E4622" i="1" s="1"/>
  <c r="C4622" i="1"/>
  <c r="B4624" i="1" l="1"/>
  <c r="F4623" i="1"/>
  <c r="D4623" i="1"/>
  <c r="E4623" i="1" s="1"/>
  <c r="C4623" i="1"/>
  <c r="B4625" i="1" l="1"/>
  <c r="F4624" i="1"/>
  <c r="D4624" i="1"/>
  <c r="E4624" i="1" s="1"/>
  <c r="C4624" i="1"/>
  <c r="B4626" i="1" l="1"/>
  <c r="F4625" i="1"/>
  <c r="D4625" i="1"/>
  <c r="E4625" i="1" s="1"/>
  <c r="C4625" i="1"/>
  <c r="B4627" i="1" l="1"/>
  <c r="F4626" i="1"/>
  <c r="D4626" i="1"/>
  <c r="E4626" i="1" s="1"/>
  <c r="C4626" i="1"/>
  <c r="B4628" i="1" l="1"/>
  <c r="F4627" i="1"/>
  <c r="D4627" i="1"/>
  <c r="E4627" i="1" s="1"/>
  <c r="C4627" i="1"/>
  <c r="B4629" i="1" l="1"/>
  <c r="F4628" i="1"/>
  <c r="D4628" i="1"/>
  <c r="E4628" i="1" s="1"/>
  <c r="C4628" i="1"/>
  <c r="B4630" i="1" l="1"/>
  <c r="F4629" i="1"/>
  <c r="D4629" i="1"/>
  <c r="E4629" i="1" s="1"/>
  <c r="C4629" i="1"/>
  <c r="B4631" i="1" l="1"/>
  <c r="F4630" i="1"/>
  <c r="D4630" i="1"/>
  <c r="E4630" i="1" s="1"/>
  <c r="C4630" i="1"/>
  <c r="B4632" i="1" l="1"/>
  <c r="F4631" i="1"/>
  <c r="C4631" i="1"/>
  <c r="D4631" i="1"/>
  <c r="E4631" i="1" s="1"/>
  <c r="B4633" i="1" l="1"/>
  <c r="F4632" i="1"/>
  <c r="D4632" i="1"/>
  <c r="E4632" i="1" s="1"/>
  <c r="C4632" i="1"/>
  <c r="B4634" i="1" l="1"/>
  <c r="F4633" i="1"/>
  <c r="D4633" i="1"/>
  <c r="E4633" i="1" s="1"/>
  <c r="C4633" i="1"/>
  <c r="B4635" i="1" l="1"/>
  <c r="F4634" i="1"/>
  <c r="D4634" i="1"/>
  <c r="E4634" i="1" s="1"/>
  <c r="C4634" i="1"/>
  <c r="B4636" i="1" l="1"/>
  <c r="F4635" i="1"/>
  <c r="D4635" i="1"/>
  <c r="E4635" i="1" s="1"/>
  <c r="C4635" i="1"/>
  <c r="B4637" i="1" l="1"/>
  <c r="F4636" i="1"/>
  <c r="D4636" i="1"/>
  <c r="E4636" i="1" s="1"/>
  <c r="C4636" i="1"/>
  <c r="B4638" i="1" l="1"/>
  <c r="F4637" i="1"/>
  <c r="D4637" i="1"/>
  <c r="E4637" i="1" s="1"/>
  <c r="C4637" i="1"/>
  <c r="B4639" i="1" l="1"/>
  <c r="F4638" i="1"/>
  <c r="D4638" i="1"/>
  <c r="E4638" i="1" s="1"/>
  <c r="C4638" i="1"/>
  <c r="B4640" i="1" l="1"/>
  <c r="F4639" i="1"/>
  <c r="D4639" i="1"/>
  <c r="E4639" i="1" s="1"/>
  <c r="C4639" i="1"/>
  <c r="B4641" i="1" l="1"/>
  <c r="F4640" i="1"/>
  <c r="D4640" i="1"/>
  <c r="E4640" i="1" s="1"/>
  <c r="C4640" i="1"/>
  <c r="B4642" i="1" l="1"/>
  <c r="F4641" i="1"/>
  <c r="D4641" i="1"/>
  <c r="E4641" i="1" s="1"/>
  <c r="C4641" i="1"/>
  <c r="B4643" i="1" l="1"/>
  <c r="F4642" i="1"/>
  <c r="D4642" i="1"/>
  <c r="E4642" i="1" s="1"/>
  <c r="C4642" i="1"/>
  <c r="B4644" i="1" l="1"/>
  <c r="F4643" i="1"/>
  <c r="D4643" i="1"/>
  <c r="E4643" i="1" s="1"/>
  <c r="C4643" i="1"/>
  <c r="B4645" i="1" l="1"/>
  <c r="F4644" i="1"/>
  <c r="D4644" i="1"/>
  <c r="E4644" i="1" s="1"/>
  <c r="C4644" i="1"/>
  <c r="B4646" i="1" l="1"/>
  <c r="F4645" i="1"/>
  <c r="D4645" i="1"/>
  <c r="E4645" i="1" s="1"/>
  <c r="C4645" i="1"/>
  <c r="B4647" i="1" l="1"/>
  <c r="F4646" i="1"/>
  <c r="D4646" i="1"/>
  <c r="E4646" i="1" s="1"/>
  <c r="C4646" i="1"/>
  <c r="B4648" i="1" l="1"/>
  <c r="F4647" i="1"/>
  <c r="C4647" i="1"/>
  <c r="D4647" i="1"/>
  <c r="E4647" i="1" s="1"/>
  <c r="B4649" i="1" l="1"/>
  <c r="F4648" i="1"/>
  <c r="D4648" i="1"/>
  <c r="E4648" i="1" s="1"/>
  <c r="C4648" i="1"/>
  <c r="B4650" i="1" l="1"/>
  <c r="F4649" i="1"/>
  <c r="D4649" i="1"/>
  <c r="E4649" i="1" s="1"/>
  <c r="C4649" i="1"/>
  <c r="B4651" i="1" l="1"/>
  <c r="F4650" i="1"/>
  <c r="D4650" i="1"/>
  <c r="E4650" i="1" s="1"/>
  <c r="C4650" i="1"/>
  <c r="B4652" i="1" l="1"/>
  <c r="F4651" i="1"/>
  <c r="D4651" i="1"/>
  <c r="E4651" i="1" s="1"/>
  <c r="C4651" i="1"/>
  <c r="B4653" i="1" l="1"/>
  <c r="F4652" i="1"/>
  <c r="D4652" i="1"/>
  <c r="E4652" i="1" s="1"/>
  <c r="C4652" i="1"/>
  <c r="B4654" i="1" l="1"/>
  <c r="F4653" i="1"/>
  <c r="D4653" i="1"/>
  <c r="E4653" i="1" s="1"/>
  <c r="C4653" i="1"/>
  <c r="B4655" i="1" l="1"/>
  <c r="F4654" i="1"/>
  <c r="D4654" i="1"/>
  <c r="E4654" i="1" s="1"/>
  <c r="C4654" i="1"/>
  <c r="B4656" i="1" l="1"/>
  <c r="F4655" i="1"/>
  <c r="D4655" i="1"/>
  <c r="E4655" i="1" s="1"/>
  <c r="C4655" i="1"/>
  <c r="B4657" i="1" l="1"/>
  <c r="F4656" i="1"/>
  <c r="D4656" i="1"/>
  <c r="E4656" i="1" s="1"/>
  <c r="C4656" i="1"/>
  <c r="B4658" i="1" l="1"/>
  <c r="F4657" i="1"/>
  <c r="D4657" i="1"/>
  <c r="E4657" i="1" s="1"/>
  <c r="C4657" i="1"/>
  <c r="B4659" i="1" l="1"/>
  <c r="F4658" i="1"/>
  <c r="D4658" i="1"/>
  <c r="E4658" i="1" s="1"/>
  <c r="C4658" i="1"/>
  <c r="B4660" i="1" l="1"/>
  <c r="F4659" i="1"/>
  <c r="D4659" i="1"/>
  <c r="E4659" i="1" s="1"/>
  <c r="C4659" i="1"/>
  <c r="B4661" i="1" l="1"/>
  <c r="F4660" i="1"/>
  <c r="D4660" i="1"/>
  <c r="E4660" i="1" s="1"/>
  <c r="C4660" i="1"/>
  <c r="B4662" i="1" l="1"/>
  <c r="F4661" i="1"/>
  <c r="D4661" i="1"/>
  <c r="E4661" i="1" s="1"/>
  <c r="C4661" i="1"/>
  <c r="B4663" i="1" l="1"/>
  <c r="F4662" i="1"/>
  <c r="D4662" i="1"/>
  <c r="E4662" i="1" s="1"/>
  <c r="C4662" i="1"/>
  <c r="B4664" i="1" l="1"/>
  <c r="F4663" i="1"/>
  <c r="C4663" i="1"/>
  <c r="D4663" i="1"/>
  <c r="E4663" i="1" s="1"/>
  <c r="B4665" i="1" l="1"/>
  <c r="F4664" i="1"/>
  <c r="D4664" i="1"/>
  <c r="E4664" i="1" s="1"/>
  <c r="C4664" i="1"/>
  <c r="B4666" i="1" l="1"/>
  <c r="F4665" i="1"/>
  <c r="D4665" i="1"/>
  <c r="E4665" i="1" s="1"/>
  <c r="C4665" i="1"/>
  <c r="B4667" i="1" l="1"/>
  <c r="F4666" i="1"/>
  <c r="D4666" i="1"/>
  <c r="E4666" i="1" s="1"/>
  <c r="C4666" i="1"/>
  <c r="B4668" i="1" l="1"/>
  <c r="F4667" i="1"/>
  <c r="D4667" i="1"/>
  <c r="E4667" i="1" s="1"/>
  <c r="C4667" i="1"/>
  <c r="B4669" i="1" l="1"/>
  <c r="F4668" i="1"/>
  <c r="D4668" i="1"/>
  <c r="E4668" i="1" s="1"/>
  <c r="C4668" i="1"/>
  <c r="B4670" i="1" l="1"/>
  <c r="F4669" i="1"/>
  <c r="D4669" i="1"/>
  <c r="E4669" i="1" s="1"/>
  <c r="C4669" i="1"/>
  <c r="B4671" i="1" l="1"/>
  <c r="F4670" i="1"/>
  <c r="D4670" i="1"/>
  <c r="E4670" i="1" s="1"/>
  <c r="C4670" i="1"/>
  <c r="B4672" i="1" l="1"/>
  <c r="F4671" i="1"/>
  <c r="D4671" i="1"/>
  <c r="E4671" i="1" s="1"/>
  <c r="C4671" i="1"/>
  <c r="B4673" i="1" l="1"/>
  <c r="F4672" i="1"/>
  <c r="D4672" i="1"/>
  <c r="E4672" i="1" s="1"/>
  <c r="C4672" i="1"/>
  <c r="B4674" i="1" l="1"/>
  <c r="F4673" i="1"/>
  <c r="D4673" i="1"/>
  <c r="E4673" i="1" s="1"/>
  <c r="C4673" i="1"/>
  <c r="B4675" i="1" l="1"/>
  <c r="F4674" i="1"/>
  <c r="D4674" i="1"/>
  <c r="E4674" i="1" s="1"/>
  <c r="C4674" i="1"/>
  <c r="B4676" i="1" l="1"/>
  <c r="F4675" i="1"/>
  <c r="D4675" i="1"/>
  <c r="E4675" i="1" s="1"/>
  <c r="C4675" i="1"/>
  <c r="B4677" i="1" l="1"/>
  <c r="F4676" i="1"/>
  <c r="D4676" i="1"/>
  <c r="E4676" i="1" s="1"/>
  <c r="C4676" i="1"/>
  <c r="B4678" i="1" l="1"/>
  <c r="F4677" i="1"/>
  <c r="D4677" i="1"/>
  <c r="E4677" i="1" s="1"/>
  <c r="C4677" i="1"/>
  <c r="B4679" i="1" l="1"/>
  <c r="F4678" i="1"/>
  <c r="D4678" i="1"/>
  <c r="E4678" i="1" s="1"/>
  <c r="C4678" i="1"/>
  <c r="B4680" i="1" l="1"/>
  <c r="F4679" i="1"/>
  <c r="C4679" i="1"/>
  <c r="D4679" i="1"/>
  <c r="E4679" i="1" s="1"/>
  <c r="B4681" i="1" l="1"/>
  <c r="F4680" i="1"/>
  <c r="D4680" i="1"/>
  <c r="E4680" i="1" s="1"/>
  <c r="C4680" i="1"/>
  <c r="B4682" i="1" l="1"/>
  <c r="F4681" i="1"/>
  <c r="D4681" i="1"/>
  <c r="E4681" i="1" s="1"/>
  <c r="C4681" i="1"/>
  <c r="B4683" i="1" l="1"/>
  <c r="F4682" i="1"/>
  <c r="D4682" i="1"/>
  <c r="E4682" i="1" s="1"/>
  <c r="C4682" i="1"/>
  <c r="B4684" i="1" l="1"/>
  <c r="F4683" i="1"/>
  <c r="D4683" i="1"/>
  <c r="E4683" i="1" s="1"/>
  <c r="C4683" i="1"/>
  <c r="B4685" i="1" l="1"/>
  <c r="F4684" i="1"/>
  <c r="D4684" i="1"/>
  <c r="E4684" i="1" s="1"/>
  <c r="C4684" i="1"/>
  <c r="B4686" i="1" l="1"/>
  <c r="F4685" i="1"/>
  <c r="D4685" i="1"/>
  <c r="E4685" i="1" s="1"/>
  <c r="C4685" i="1"/>
  <c r="B4687" i="1" l="1"/>
  <c r="F4686" i="1"/>
  <c r="D4686" i="1"/>
  <c r="E4686" i="1" s="1"/>
  <c r="C4686" i="1"/>
  <c r="B4688" i="1" l="1"/>
  <c r="F4687" i="1"/>
  <c r="D4687" i="1"/>
  <c r="E4687" i="1" s="1"/>
  <c r="C4687" i="1"/>
  <c r="B4689" i="1" l="1"/>
  <c r="F4688" i="1"/>
  <c r="D4688" i="1"/>
  <c r="E4688" i="1" s="1"/>
  <c r="C4688" i="1"/>
  <c r="B4690" i="1" l="1"/>
  <c r="F4689" i="1"/>
  <c r="D4689" i="1"/>
  <c r="E4689" i="1" s="1"/>
  <c r="C4689" i="1"/>
  <c r="B4691" i="1" l="1"/>
  <c r="F4690" i="1"/>
  <c r="D4690" i="1"/>
  <c r="E4690" i="1" s="1"/>
  <c r="C4690" i="1"/>
  <c r="B4692" i="1" l="1"/>
  <c r="F4691" i="1"/>
  <c r="D4691" i="1"/>
  <c r="E4691" i="1" s="1"/>
  <c r="C4691" i="1"/>
  <c r="B4693" i="1" l="1"/>
  <c r="F4692" i="1"/>
  <c r="D4692" i="1"/>
  <c r="E4692" i="1" s="1"/>
  <c r="C4692" i="1"/>
  <c r="B4694" i="1" l="1"/>
  <c r="F4693" i="1"/>
  <c r="D4693" i="1"/>
  <c r="E4693" i="1" s="1"/>
  <c r="C4693" i="1"/>
  <c r="B4695" i="1" l="1"/>
  <c r="F4694" i="1"/>
  <c r="D4694" i="1"/>
  <c r="E4694" i="1" s="1"/>
  <c r="C4694" i="1"/>
  <c r="B4696" i="1" l="1"/>
  <c r="F4695" i="1"/>
  <c r="C4695" i="1"/>
  <c r="D4695" i="1"/>
  <c r="E4695" i="1" s="1"/>
  <c r="B4697" i="1" l="1"/>
  <c r="F4696" i="1"/>
  <c r="D4696" i="1"/>
  <c r="E4696" i="1" s="1"/>
  <c r="C4696" i="1"/>
  <c r="B4698" i="1" l="1"/>
  <c r="F4697" i="1"/>
  <c r="D4697" i="1"/>
  <c r="E4697" i="1" s="1"/>
  <c r="C4697" i="1"/>
  <c r="B4699" i="1" l="1"/>
  <c r="F4698" i="1"/>
  <c r="D4698" i="1"/>
  <c r="E4698" i="1" s="1"/>
  <c r="C4698" i="1"/>
  <c r="B4700" i="1" l="1"/>
  <c r="F4699" i="1"/>
  <c r="D4699" i="1"/>
  <c r="E4699" i="1" s="1"/>
  <c r="C4699" i="1"/>
  <c r="B4701" i="1" l="1"/>
  <c r="F4700" i="1"/>
  <c r="D4700" i="1"/>
  <c r="E4700" i="1" s="1"/>
  <c r="C4700" i="1"/>
  <c r="B4702" i="1" l="1"/>
  <c r="F4701" i="1"/>
  <c r="D4701" i="1"/>
  <c r="E4701" i="1" s="1"/>
  <c r="C4701" i="1"/>
  <c r="B4703" i="1" l="1"/>
  <c r="F4702" i="1"/>
  <c r="D4702" i="1"/>
  <c r="E4702" i="1" s="1"/>
  <c r="C4702" i="1"/>
  <c r="B4704" i="1" l="1"/>
  <c r="F4703" i="1"/>
  <c r="D4703" i="1"/>
  <c r="E4703" i="1" s="1"/>
  <c r="C4703" i="1"/>
  <c r="B4705" i="1" l="1"/>
  <c r="F4704" i="1"/>
  <c r="D4704" i="1"/>
  <c r="E4704" i="1" s="1"/>
  <c r="C4704" i="1"/>
  <c r="B4706" i="1" l="1"/>
  <c r="F4705" i="1"/>
  <c r="D4705" i="1"/>
  <c r="E4705" i="1" s="1"/>
  <c r="C4705" i="1"/>
  <c r="B4707" i="1" l="1"/>
  <c r="F4706" i="1"/>
  <c r="D4706" i="1"/>
  <c r="E4706" i="1" s="1"/>
  <c r="C4706" i="1"/>
  <c r="B4708" i="1" l="1"/>
  <c r="F4707" i="1"/>
  <c r="D4707" i="1"/>
  <c r="E4707" i="1" s="1"/>
  <c r="C4707" i="1"/>
  <c r="B4709" i="1" l="1"/>
  <c r="F4708" i="1"/>
  <c r="D4708" i="1"/>
  <c r="E4708" i="1" s="1"/>
  <c r="C4708" i="1"/>
  <c r="B4710" i="1" l="1"/>
  <c r="F4709" i="1"/>
  <c r="D4709" i="1"/>
  <c r="E4709" i="1" s="1"/>
  <c r="C4709" i="1"/>
  <c r="B4711" i="1" l="1"/>
  <c r="F4710" i="1"/>
  <c r="D4710" i="1"/>
  <c r="E4710" i="1" s="1"/>
  <c r="C4710" i="1"/>
  <c r="B4712" i="1" l="1"/>
  <c r="F4711" i="1"/>
  <c r="C4711" i="1"/>
  <c r="D4711" i="1"/>
  <c r="E4711" i="1" s="1"/>
  <c r="B4713" i="1" l="1"/>
  <c r="F4712" i="1"/>
  <c r="D4712" i="1"/>
  <c r="E4712" i="1" s="1"/>
  <c r="C4712" i="1"/>
  <c r="B4714" i="1" l="1"/>
  <c r="F4713" i="1"/>
  <c r="D4713" i="1"/>
  <c r="E4713" i="1" s="1"/>
  <c r="C4713" i="1"/>
  <c r="B4715" i="1" l="1"/>
  <c r="F4714" i="1"/>
  <c r="D4714" i="1"/>
  <c r="E4714" i="1" s="1"/>
  <c r="C4714" i="1"/>
  <c r="B4716" i="1" l="1"/>
  <c r="F4715" i="1"/>
  <c r="D4715" i="1"/>
  <c r="E4715" i="1" s="1"/>
  <c r="C4715" i="1"/>
  <c r="B4717" i="1" l="1"/>
  <c r="F4716" i="1"/>
  <c r="D4716" i="1"/>
  <c r="E4716" i="1" s="1"/>
  <c r="C4716" i="1"/>
  <c r="B4718" i="1" l="1"/>
  <c r="F4717" i="1"/>
  <c r="D4717" i="1"/>
  <c r="E4717" i="1" s="1"/>
  <c r="C4717" i="1"/>
  <c r="B4719" i="1" l="1"/>
  <c r="F4718" i="1"/>
  <c r="D4718" i="1"/>
  <c r="E4718" i="1" s="1"/>
  <c r="C4718" i="1"/>
  <c r="B4720" i="1" l="1"/>
  <c r="F4719" i="1"/>
  <c r="D4719" i="1"/>
  <c r="E4719" i="1" s="1"/>
  <c r="C4719" i="1"/>
  <c r="B4721" i="1" l="1"/>
  <c r="F4720" i="1"/>
  <c r="D4720" i="1"/>
  <c r="E4720" i="1" s="1"/>
  <c r="C4720" i="1"/>
  <c r="B4722" i="1" l="1"/>
  <c r="F4721" i="1"/>
  <c r="D4721" i="1"/>
  <c r="E4721" i="1" s="1"/>
  <c r="C4721" i="1"/>
  <c r="B4723" i="1" l="1"/>
  <c r="F4722" i="1"/>
  <c r="D4722" i="1"/>
  <c r="E4722" i="1" s="1"/>
  <c r="C4722" i="1"/>
  <c r="B4724" i="1" l="1"/>
  <c r="F4723" i="1"/>
  <c r="D4723" i="1"/>
  <c r="E4723" i="1" s="1"/>
  <c r="C4723" i="1"/>
  <c r="B4725" i="1" l="1"/>
  <c r="F4724" i="1"/>
  <c r="D4724" i="1"/>
  <c r="E4724" i="1" s="1"/>
  <c r="C4724" i="1"/>
  <c r="B4726" i="1" l="1"/>
  <c r="F4725" i="1"/>
  <c r="D4725" i="1"/>
  <c r="E4725" i="1" s="1"/>
  <c r="C4725" i="1"/>
  <c r="B4727" i="1" l="1"/>
  <c r="F4726" i="1"/>
  <c r="D4726" i="1"/>
  <c r="E4726" i="1" s="1"/>
  <c r="C4726" i="1"/>
  <c r="B4728" i="1" l="1"/>
  <c r="F4727" i="1"/>
  <c r="C4727" i="1"/>
  <c r="D4727" i="1"/>
  <c r="E4727" i="1" s="1"/>
  <c r="B4729" i="1" l="1"/>
  <c r="F4728" i="1"/>
  <c r="D4728" i="1"/>
  <c r="E4728" i="1" s="1"/>
  <c r="C4728" i="1"/>
  <c r="B4730" i="1" l="1"/>
  <c r="F4729" i="1"/>
  <c r="D4729" i="1"/>
  <c r="E4729" i="1" s="1"/>
  <c r="C4729" i="1"/>
  <c r="B4731" i="1" l="1"/>
  <c r="F4730" i="1"/>
  <c r="D4730" i="1"/>
  <c r="E4730" i="1" s="1"/>
  <c r="C4730" i="1"/>
  <c r="B4732" i="1" l="1"/>
  <c r="F4731" i="1"/>
  <c r="D4731" i="1"/>
  <c r="E4731" i="1" s="1"/>
  <c r="C4731" i="1"/>
  <c r="B4733" i="1" l="1"/>
  <c r="F4732" i="1"/>
  <c r="D4732" i="1"/>
  <c r="E4732" i="1" s="1"/>
  <c r="C4732" i="1"/>
  <c r="B4734" i="1" l="1"/>
  <c r="F4733" i="1"/>
  <c r="D4733" i="1"/>
  <c r="E4733" i="1" s="1"/>
  <c r="C4733" i="1"/>
  <c r="B4735" i="1" l="1"/>
  <c r="F4734" i="1"/>
  <c r="D4734" i="1"/>
  <c r="E4734" i="1" s="1"/>
  <c r="C4734" i="1"/>
  <c r="B4736" i="1" l="1"/>
  <c r="F4735" i="1"/>
  <c r="D4735" i="1"/>
  <c r="E4735" i="1" s="1"/>
  <c r="C4735" i="1"/>
  <c r="B4737" i="1" l="1"/>
  <c r="F4736" i="1"/>
  <c r="D4736" i="1"/>
  <c r="E4736" i="1" s="1"/>
  <c r="C4736" i="1"/>
  <c r="B4738" i="1" l="1"/>
  <c r="F4737" i="1"/>
  <c r="D4737" i="1"/>
  <c r="E4737" i="1" s="1"/>
  <c r="C4737" i="1"/>
  <c r="B4739" i="1" l="1"/>
  <c r="F4738" i="1"/>
  <c r="D4738" i="1"/>
  <c r="E4738" i="1" s="1"/>
  <c r="C4738" i="1"/>
  <c r="B4740" i="1" l="1"/>
  <c r="F4739" i="1"/>
  <c r="D4739" i="1"/>
  <c r="E4739" i="1" s="1"/>
  <c r="C4739" i="1"/>
  <c r="B4741" i="1" l="1"/>
  <c r="F4740" i="1"/>
  <c r="D4740" i="1"/>
  <c r="E4740" i="1" s="1"/>
  <c r="C4740" i="1"/>
  <c r="B4742" i="1" l="1"/>
  <c r="F4741" i="1"/>
  <c r="D4741" i="1"/>
  <c r="E4741" i="1" s="1"/>
  <c r="C4741" i="1"/>
  <c r="B4743" i="1" l="1"/>
  <c r="F4742" i="1"/>
  <c r="D4742" i="1"/>
  <c r="E4742" i="1" s="1"/>
  <c r="C4742" i="1"/>
  <c r="B4744" i="1" l="1"/>
  <c r="F4743" i="1"/>
  <c r="C4743" i="1"/>
  <c r="D4743" i="1"/>
  <c r="E4743" i="1" s="1"/>
  <c r="B4745" i="1" l="1"/>
  <c r="F4744" i="1"/>
  <c r="D4744" i="1"/>
  <c r="E4744" i="1" s="1"/>
  <c r="C4744" i="1"/>
  <c r="B4746" i="1" l="1"/>
  <c r="F4745" i="1"/>
  <c r="D4745" i="1"/>
  <c r="E4745" i="1" s="1"/>
  <c r="C4745" i="1"/>
  <c r="B4747" i="1" l="1"/>
  <c r="F4746" i="1"/>
  <c r="D4746" i="1"/>
  <c r="E4746" i="1" s="1"/>
  <c r="C4746" i="1"/>
  <c r="B4748" i="1" l="1"/>
  <c r="F4747" i="1"/>
  <c r="D4747" i="1"/>
  <c r="E4747" i="1" s="1"/>
  <c r="C4747" i="1"/>
  <c r="B4749" i="1" l="1"/>
  <c r="F4748" i="1"/>
  <c r="D4748" i="1"/>
  <c r="E4748" i="1" s="1"/>
  <c r="C4748" i="1"/>
  <c r="B4750" i="1" l="1"/>
  <c r="F4749" i="1"/>
  <c r="D4749" i="1"/>
  <c r="E4749" i="1" s="1"/>
  <c r="C4749" i="1"/>
  <c r="B4751" i="1" l="1"/>
  <c r="F4750" i="1"/>
  <c r="D4750" i="1"/>
  <c r="E4750" i="1" s="1"/>
  <c r="C4750" i="1"/>
  <c r="B4752" i="1" l="1"/>
  <c r="F4751" i="1"/>
  <c r="D4751" i="1"/>
  <c r="E4751" i="1" s="1"/>
  <c r="C4751" i="1"/>
  <c r="B4753" i="1" l="1"/>
  <c r="F4752" i="1"/>
  <c r="D4752" i="1"/>
  <c r="E4752" i="1" s="1"/>
  <c r="C4752" i="1"/>
  <c r="B4754" i="1" l="1"/>
  <c r="F4753" i="1"/>
  <c r="D4753" i="1"/>
  <c r="E4753" i="1" s="1"/>
  <c r="C4753" i="1"/>
  <c r="B4755" i="1" l="1"/>
  <c r="F4754" i="1"/>
  <c r="D4754" i="1"/>
  <c r="E4754" i="1" s="1"/>
  <c r="C4754" i="1"/>
  <c r="B4756" i="1" l="1"/>
  <c r="F4755" i="1"/>
  <c r="D4755" i="1"/>
  <c r="E4755" i="1" s="1"/>
  <c r="C4755" i="1"/>
  <c r="B4757" i="1" l="1"/>
  <c r="F4756" i="1"/>
  <c r="D4756" i="1"/>
  <c r="E4756" i="1" s="1"/>
  <c r="C4756" i="1"/>
  <c r="B4758" i="1" l="1"/>
  <c r="F4757" i="1"/>
  <c r="D4757" i="1"/>
  <c r="E4757" i="1" s="1"/>
  <c r="C4757" i="1"/>
  <c r="B4759" i="1" l="1"/>
  <c r="F4758" i="1"/>
  <c r="D4758" i="1"/>
  <c r="E4758" i="1" s="1"/>
  <c r="C4758" i="1"/>
  <c r="B4760" i="1" l="1"/>
  <c r="F4759" i="1"/>
  <c r="C4759" i="1"/>
  <c r="D4759" i="1"/>
  <c r="E4759" i="1" s="1"/>
  <c r="B4761" i="1" l="1"/>
  <c r="F4760" i="1"/>
  <c r="D4760" i="1"/>
  <c r="E4760" i="1" s="1"/>
  <c r="C4760" i="1"/>
  <c r="B4762" i="1" l="1"/>
  <c r="F4761" i="1"/>
  <c r="D4761" i="1"/>
  <c r="E4761" i="1" s="1"/>
  <c r="C4761" i="1"/>
  <c r="B4763" i="1" l="1"/>
  <c r="F4762" i="1"/>
  <c r="D4762" i="1"/>
  <c r="E4762" i="1" s="1"/>
  <c r="C4762" i="1"/>
  <c r="B4764" i="1" l="1"/>
  <c r="F4763" i="1"/>
  <c r="D4763" i="1"/>
  <c r="E4763" i="1" s="1"/>
  <c r="C4763" i="1"/>
  <c r="B4765" i="1" l="1"/>
  <c r="F4764" i="1"/>
  <c r="D4764" i="1"/>
  <c r="E4764" i="1" s="1"/>
  <c r="C4764" i="1"/>
  <c r="B4766" i="1" l="1"/>
  <c r="F4765" i="1"/>
  <c r="D4765" i="1"/>
  <c r="E4765" i="1" s="1"/>
  <c r="C4765" i="1"/>
  <c r="B4767" i="1" l="1"/>
  <c r="F4766" i="1"/>
  <c r="D4766" i="1"/>
  <c r="E4766" i="1" s="1"/>
  <c r="C4766" i="1"/>
  <c r="B4768" i="1" l="1"/>
  <c r="F4767" i="1"/>
  <c r="D4767" i="1"/>
  <c r="E4767" i="1" s="1"/>
  <c r="C4767" i="1"/>
  <c r="B4769" i="1" l="1"/>
  <c r="F4768" i="1"/>
  <c r="D4768" i="1"/>
  <c r="E4768" i="1" s="1"/>
  <c r="C4768" i="1"/>
  <c r="B4770" i="1" l="1"/>
  <c r="F4769" i="1"/>
  <c r="D4769" i="1"/>
  <c r="E4769" i="1" s="1"/>
  <c r="C4769" i="1"/>
  <c r="B4771" i="1" l="1"/>
  <c r="F4770" i="1"/>
  <c r="D4770" i="1"/>
  <c r="E4770" i="1" s="1"/>
  <c r="C4770" i="1"/>
  <c r="B4772" i="1" l="1"/>
  <c r="F4771" i="1"/>
  <c r="D4771" i="1"/>
  <c r="E4771" i="1" s="1"/>
  <c r="C4771" i="1"/>
  <c r="B4773" i="1" l="1"/>
  <c r="F4772" i="1"/>
  <c r="D4772" i="1"/>
  <c r="E4772" i="1" s="1"/>
  <c r="C4772" i="1"/>
  <c r="B4774" i="1" l="1"/>
  <c r="F4773" i="1"/>
  <c r="D4773" i="1"/>
  <c r="E4773" i="1" s="1"/>
  <c r="C4773" i="1"/>
  <c r="B4775" i="1" l="1"/>
  <c r="F4774" i="1"/>
  <c r="D4774" i="1"/>
  <c r="E4774" i="1" s="1"/>
  <c r="C4774" i="1"/>
  <c r="B4776" i="1" l="1"/>
  <c r="F4775" i="1"/>
  <c r="C4775" i="1"/>
  <c r="D4775" i="1"/>
  <c r="E4775" i="1" s="1"/>
  <c r="B4777" i="1" l="1"/>
  <c r="F4776" i="1"/>
  <c r="D4776" i="1"/>
  <c r="E4776" i="1" s="1"/>
  <c r="C4776" i="1"/>
  <c r="B4778" i="1" l="1"/>
  <c r="F4777" i="1"/>
  <c r="D4777" i="1"/>
  <c r="E4777" i="1" s="1"/>
  <c r="C4777" i="1"/>
  <c r="B4779" i="1" l="1"/>
  <c r="F4778" i="1"/>
  <c r="D4778" i="1"/>
  <c r="E4778" i="1" s="1"/>
  <c r="C4778" i="1"/>
  <c r="B4780" i="1" l="1"/>
  <c r="F4779" i="1"/>
  <c r="D4779" i="1"/>
  <c r="E4779" i="1" s="1"/>
  <c r="C4779" i="1"/>
  <c r="B4781" i="1" l="1"/>
  <c r="F4780" i="1"/>
  <c r="D4780" i="1"/>
  <c r="E4780" i="1" s="1"/>
  <c r="C4780" i="1"/>
  <c r="B4782" i="1" l="1"/>
  <c r="F4781" i="1"/>
  <c r="D4781" i="1"/>
  <c r="E4781" i="1" s="1"/>
  <c r="C4781" i="1"/>
  <c r="B4783" i="1" l="1"/>
  <c r="F4782" i="1"/>
  <c r="D4782" i="1"/>
  <c r="E4782" i="1" s="1"/>
  <c r="C4782" i="1"/>
  <c r="B4784" i="1" l="1"/>
  <c r="F4783" i="1"/>
  <c r="D4783" i="1"/>
  <c r="E4783" i="1" s="1"/>
  <c r="C4783" i="1"/>
  <c r="B4785" i="1" l="1"/>
  <c r="F4784" i="1"/>
  <c r="D4784" i="1"/>
  <c r="E4784" i="1" s="1"/>
  <c r="C4784" i="1"/>
  <c r="B4786" i="1" l="1"/>
  <c r="F4785" i="1"/>
  <c r="D4785" i="1"/>
  <c r="E4785" i="1" s="1"/>
  <c r="C4785" i="1"/>
  <c r="B4787" i="1" l="1"/>
  <c r="F4786" i="1"/>
  <c r="D4786" i="1"/>
  <c r="E4786" i="1" s="1"/>
  <c r="C4786" i="1"/>
  <c r="B4788" i="1" l="1"/>
  <c r="F4787" i="1"/>
  <c r="D4787" i="1"/>
  <c r="E4787" i="1" s="1"/>
  <c r="C4787" i="1"/>
  <c r="B4789" i="1" l="1"/>
  <c r="F4788" i="1"/>
  <c r="D4788" i="1"/>
  <c r="E4788" i="1" s="1"/>
  <c r="C4788" i="1"/>
  <c r="B4790" i="1" l="1"/>
  <c r="F4789" i="1"/>
  <c r="D4789" i="1"/>
  <c r="E4789" i="1" s="1"/>
  <c r="C4789" i="1"/>
  <c r="B4791" i="1" l="1"/>
  <c r="F4790" i="1"/>
  <c r="D4790" i="1"/>
  <c r="E4790" i="1" s="1"/>
  <c r="C4790" i="1"/>
  <c r="B4792" i="1" l="1"/>
  <c r="F4791" i="1"/>
  <c r="C4791" i="1"/>
  <c r="D4791" i="1"/>
  <c r="E4791" i="1" s="1"/>
  <c r="B4793" i="1" l="1"/>
  <c r="F4792" i="1"/>
  <c r="D4792" i="1"/>
  <c r="E4792" i="1" s="1"/>
  <c r="C4792" i="1"/>
  <c r="B4794" i="1" l="1"/>
  <c r="F4793" i="1"/>
  <c r="D4793" i="1"/>
  <c r="E4793" i="1" s="1"/>
  <c r="C4793" i="1"/>
  <c r="B4795" i="1" l="1"/>
  <c r="F4794" i="1"/>
  <c r="D4794" i="1"/>
  <c r="E4794" i="1" s="1"/>
  <c r="C4794" i="1"/>
  <c r="B4796" i="1" l="1"/>
  <c r="F4795" i="1"/>
  <c r="D4795" i="1"/>
  <c r="E4795" i="1" s="1"/>
  <c r="C4795" i="1"/>
  <c r="B4797" i="1" l="1"/>
  <c r="F4796" i="1"/>
  <c r="D4796" i="1"/>
  <c r="E4796" i="1" s="1"/>
  <c r="C4796" i="1"/>
  <c r="B4798" i="1" l="1"/>
  <c r="F4797" i="1"/>
  <c r="D4797" i="1"/>
  <c r="E4797" i="1" s="1"/>
  <c r="C4797" i="1"/>
  <c r="B4799" i="1" l="1"/>
  <c r="F4798" i="1"/>
  <c r="D4798" i="1"/>
  <c r="E4798" i="1" s="1"/>
  <c r="C4798" i="1"/>
  <c r="B4800" i="1" l="1"/>
  <c r="F4799" i="1"/>
  <c r="D4799" i="1"/>
  <c r="E4799" i="1" s="1"/>
  <c r="C4799" i="1"/>
  <c r="B4801" i="1" l="1"/>
  <c r="F4800" i="1"/>
  <c r="D4800" i="1"/>
  <c r="E4800" i="1" s="1"/>
  <c r="C4800" i="1"/>
  <c r="B4802" i="1" l="1"/>
  <c r="F4801" i="1"/>
  <c r="D4801" i="1"/>
  <c r="E4801" i="1" s="1"/>
  <c r="C4801" i="1"/>
  <c r="B4803" i="1" l="1"/>
  <c r="F4802" i="1"/>
  <c r="D4802" i="1"/>
  <c r="E4802" i="1" s="1"/>
  <c r="C4802" i="1"/>
  <c r="B4804" i="1" l="1"/>
  <c r="F4803" i="1"/>
  <c r="D4803" i="1"/>
  <c r="E4803" i="1" s="1"/>
  <c r="C4803" i="1"/>
  <c r="B4805" i="1" l="1"/>
  <c r="F4804" i="1"/>
  <c r="D4804" i="1"/>
  <c r="E4804" i="1" s="1"/>
  <c r="C4804" i="1"/>
  <c r="B4806" i="1" l="1"/>
  <c r="F4805" i="1"/>
  <c r="D4805" i="1"/>
  <c r="E4805" i="1" s="1"/>
  <c r="C4805" i="1"/>
  <c r="B4807" i="1" l="1"/>
  <c r="F4806" i="1"/>
  <c r="D4806" i="1"/>
  <c r="E4806" i="1" s="1"/>
  <c r="C4806" i="1"/>
  <c r="B4808" i="1" l="1"/>
  <c r="F4807" i="1"/>
  <c r="C4807" i="1"/>
  <c r="D4807" i="1"/>
  <c r="E4807" i="1" s="1"/>
  <c r="B4809" i="1" l="1"/>
  <c r="F4808" i="1"/>
  <c r="D4808" i="1"/>
  <c r="E4808" i="1" s="1"/>
  <c r="C4808" i="1"/>
  <c r="B4810" i="1" l="1"/>
  <c r="F4809" i="1"/>
  <c r="D4809" i="1"/>
  <c r="E4809" i="1" s="1"/>
  <c r="C4809" i="1"/>
  <c r="B4811" i="1" l="1"/>
  <c r="F4810" i="1"/>
  <c r="D4810" i="1"/>
  <c r="E4810" i="1" s="1"/>
  <c r="C4810" i="1"/>
  <c r="B4812" i="1" l="1"/>
  <c r="F4811" i="1"/>
  <c r="D4811" i="1"/>
  <c r="E4811" i="1" s="1"/>
  <c r="C4811" i="1"/>
  <c r="B4813" i="1" l="1"/>
  <c r="F4812" i="1"/>
  <c r="D4812" i="1"/>
  <c r="E4812" i="1" s="1"/>
  <c r="C4812" i="1"/>
  <c r="B4814" i="1" l="1"/>
  <c r="F4813" i="1"/>
  <c r="D4813" i="1"/>
  <c r="E4813" i="1" s="1"/>
  <c r="C4813" i="1"/>
  <c r="B4815" i="1" l="1"/>
  <c r="F4814" i="1"/>
  <c r="D4814" i="1"/>
  <c r="E4814" i="1" s="1"/>
  <c r="C4814" i="1"/>
  <c r="B4816" i="1" l="1"/>
  <c r="F4815" i="1"/>
  <c r="D4815" i="1"/>
  <c r="E4815" i="1" s="1"/>
  <c r="C4815" i="1"/>
  <c r="B4817" i="1" l="1"/>
  <c r="F4816" i="1"/>
  <c r="D4816" i="1"/>
  <c r="E4816" i="1" s="1"/>
  <c r="C4816" i="1"/>
  <c r="B4818" i="1" l="1"/>
  <c r="F4817" i="1"/>
  <c r="D4817" i="1"/>
  <c r="E4817" i="1" s="1"/>
  <c r="C4817" i="1"/>
  <c r="B4819" i="1" l="1"/>
  <c r="F4818" i="1"/>
  <c r="D4818" i="1"/>
  <c r="E4818" i="1" s="1"/>
  <c r="C4818" i="1"/>
  <c r="B4820" i="1" l="1"/>
  <c r="F4819" i="1"/>
  <c r="D4819" i="1"/>
  <c r="E4819" i="1" s="1"/>
  <c r="C4819" i="1"/>
  <c r="B4821" i="1" l="1"/>
  <c r="F4820" i="1"/>
  <c r="D4820" i="1"/>
  <c r="E4820" i="1" s="1"/>
  <c r="C4820" i="1"/>
  <c r="B4822" i="1" l="1"/>
  <c r="F4821" i="1"/>
  <c r="D4821" i="1"/>
  <c r="E4821" i="1" s="1"/>
  <c r="C4821" i="1"/>
  <c r="B4823" i="1" l="1"/>
  <c r="F4822" i="1"/>
  <c r="D4822" i="1"/>
  <c r="E4822" i="1" s="1"/>
  <c r="C4822" i="1"/>
  <c r="B4824" i="1" l="1"/>
  <c r="F4823" i="1"/>
  <c r="C4823" i="1"/>
  <c r="D4823" i="1"/>
  <c r="E4823" i="1" s="1"/>
  <c r="B4825" i="1" l="1"/>
  <c r="F4824" i="1"/>
  <c r="D4824" i="1"/>
  <c r="E4824" i="1" s="1"/>
  <c r="C4824" i="1"/>
  <c r="B4826" i="1" l="1"/>
  <c r="F4825" i="1"/>
  <c r="D4825" i="1"/>
  <c r="E4825" i="1" s="1"/>
  <c r="C4825" i="1"/>
  <c r="B4827" i="1" l="1"/>
  <c r="F4826" i="1"/>
  <c r="D4826" i="1"/>
  <c r="E4826" i="1" s="1"/>
  <c r="C4826" i="1"/>
  <c r="B4828" i="1" l="1"/>
  <c r="F4827" i="1"/>
  <c r="D4827" i="1"/>
  <c r="E4827" i="1" s="1"/>
  <c r="C4827" i="1"/>
  <c r="B4829" i="1" l="1"/>
  <c r="F4828" i="1"/>
  <c r="D4828" i="1"/>
  <c r="E4828" i="1" s="1"/>
  <c r="C4828" i="1"/>
  <c r="B4830" i="1" l="1"/>
  <c r="F4829" i="1"/>
  <c r="D4829" i="1"/>
  <c r="E4829" i="1" s="1"/>
  <c r="C4829" i="1"/>
  <c r="B4831" i="1" l="1"/>
  <c r="F4830" i="1"/>
  <c r="D4830" i="1"/>
  <c r="E4830" i="1" s="1"/>
  <c r="C4830" i="1"/>
  <c r="B4832" i="1" l="1"/>
  <c r="F4831" i="1"/>
  <c r="D4831" i="1"/>
  <c r="E4831" i="1" s="1"/>
  <c r="C4831" i="1"/>
  <c r="B4833" i="1" l="1"/>
  <c r="F4832" i="1"/>
  <c r="D4832" i="1"/>
  <c r="E4832" i="1" s="1"/>
  <c r="C4832" i="1"/>
  <c r="B4834" i="1" l="1"/>
  <c r="F4833" i="1"/>
  <c r="D4833" i="1"/>
  <c r="E4833" i="1" s="1"/>
  <c r="C4833" i="1"/>
  <c r="B4835" i="1" l="1"/>
  <c r="F4834" i="1"/>
  <c r="D4834" i="1"/>
  <c r="E4834" i="1" s="1"/>
  <c r="C4834" i="1"/>
  <c r="B4836" i="1" l="1"/>
  <c r="F4835" i="1"/>
  <c r="D4835" i="1"/>
  <c r="E4835" i="1" s="1"/>
  <c r="C4835" i="1"/>
  <c r="B4837" i="1" l="1"/>
  <c r="F4836" i="1"/>
  <c r="D4836" i="1"/>
  <c r="E4836" i="1" s="1"/>
  <c r="C4836" i="1"/>
  <c r="B4838" i="1" l="1"/>
  <c r="F4837" i="1"/>
  <c r="D4837" i="1"/>
  <c r="E4837" i="1" s="1"/>
  <c r="C4837" i="1"/>
  <c r="B4839" i="1" l="1"/>
  <c r="F4838" i="1"/>
  <c r="D4838" i="1"/>
  <c r="E4838" i="1" s="1"/>
  <c r="C4838" i="1"/>
  <c r="B4840" i="1" l="1"/>
  <c r="F4839" i="1"/>
  <c r="C4839" i="1"/>
  <c r="D4839" i="1"/>
  <c r="E4839" i="1" s="1"/>
  <c r="B4841" i="1" l="1"/>
  <c r="F4840" i="1"/>
  <c r="D4840" i="1"/>
  <c r="E4840" i="1" s="1"/>
  <c r="C4840" i="1"/>
  <c r="B4842" i="1" l="1"/>
  <c r="F4841" i="1"/>
  <c r="D4841" i="1"/>
  <c r="E4841" i="1" s="1"/>
  <c r="C4841" i="1"/>
  <c r="B4843" i="1" l="1"/>
  <c r="F4842" i="1"/>
  <c r="D4842" i="1"/>
  <c r="E4842" i="1" s="1"/>
  <c r="C4842" i="1"/>
  <c r="B4844" i="1" l="1"/>
  <c r="F4843" i="1"/>
  <c r="D4843" i="1"/>
  <c r="E4843" i="1" s="1"/>
  <c r="C4843" i="1"/>
  <c r="B4845" i="1" l="1"/>
  <c r="F4844" i="1"/>
  <c r="D4844" i="1"/>
  <c r="E4844" i="1" s="1"/>
  <c r="C4844" i="1"/>
  <c r="B4846" i="1" l="1"/>
  <c r="F4845" i="1"/>
  <c r="D4845" i="1"/>
  <c r="E4845" i="1" s="1"/>
  <c r="C4845" i="1"/>
  <c r="B4847" i="1" l="1"/>
  <c r="F4846" i="1"/>
  <c r="D4846" i="1"/>
  <c r="E4846" i="1" s="1"/>
  <c r="C4846" i="1"/>
  <c r="B4848" i="1" l="1"/>
  <c r="F4847" i="1"/>
  <c r="D4847" i="1"/>
  <c r="E4847" i="1" s="1"/>
  <c r="C4847" i="1"/>
  <c r="B4849" i="1" l="1"/>
  <c r="F4848" i="1"/>
  <c r="D4848" i="1"/>
  <c r="E4848" i="1" s="1"/>
  <c r="C4848" i="1"/>
  <c r="B4850" i="1" l="1"/>
  <c r="F4849" i="1"/>
  <c r="D4849" i="1"/>
  <c r="E4849" i="1" s="1"/>
  <c r="C4849" i="1"/>
  <c r="B4851" i="1" l="1"/>
  <c r="F4850" i="1"/>
  <c r="D4850" i="1"/>
  <c r="E4850" i="1" s="1"/>
  <c r="C4850" i="1"/>
  <c r="B4852" i="1" l="1"/>
  <c r="F4851" i="1"/>
  <c r="D4851" i="1"/>
  <c r="E4851" i="1" s="1"/>
  <c r="C4851" i="1"/>
  <c r="B4853" i="1" l="1"/>
  <c r="F4852" i="1"/>
  <c r="D4852" i="1"/>
  <c r="E4852" i="1" s="1"/>
  <c r="C4852" i="1"/>
  <c r="B4854" i="1" l="1"/>
  <c r="F4853" i="1"/>
  <c r="D4853" i="1"/>
  <c r="E4853" i="1" s="1"/>
  <c r="C4853" i="1"/>
  <c r="B4855" i="1" l="1"/>
  <c r="F4854" i="1"/>
  <c r="D4854" i="1"/>
  <c r="E4854" i="1" s="1"/>
  <c r="C4854" i="1"/>
  <c r="B4856" i="1" l="1"/>
  <c r="F4855" i="1"/>
  <c r="C4855" i="1"/>
  <c r="D4855" i="1"/>
  <c r="E4855" i="1" s="1"/>
  <c r="B4857" i="1" l="1"/>
  <c r="F4856" i="1"/>
  <c r="D4856" i="1"/>
  <c r="E4856" i="1" s="1"/>
  <c r="C4856" i="1"/>
  <c r="B4858" i="1" l="1"/>
  <c r="F4857" i="1"/>
  <c r="D4857" i="1"/>
  <c r="E4857" i="1" s="1"/>
  <c r="C4857" i="1"/>
  <c r="B4859" i="1" l="1"/>
  <c r="F4858" i="1"/>
  <c r="D4858" i="1"/>
  <c r="E4858" i="1" s="1"/>
  <c r="C4858" i="1"/>
  <c r="B4860" i="1" l="1"/>
  <c r="F4859" i="1"/>
  <c r="D4859" i="1"/>
  <c r="E4859" i="1" s="1"/>
  <c r="C4859" i="1"/>
  <c r="B4861" i="1" l="1"/>
  <c r="F4860" i="1"/>
  <c r="D4860" i="1"/>
  <c r="E4860" i="1" s="1"/>
  <c r="C4860" i="1"/>
  <c r="B4862" i="1" l="1"/>
  <c r="F4861" i="1"/>
  <c r="D4861" i="1"/>
  <c r="E4861" i="1" s="1"/>
  <c r="C4861" i="1"/>
  <c r="B4863" i="1" l="1"/>
  <c r="F4862" i="1"/>
  <c r="D4862" i="1"/>
  <c r="E4862" i="1" s="1"/>
  <c r="C4862" i="1"/>
  <c r="B4864" i="1" l="1"/>
  <c r="F4863" i="1"/>
  <c r="D4863" i="1"/>
  <c r="E4863" i="1" s="1"/>
  <c r="C4863" i="1"/>
  <c r="B4865" i="1" l="1"/>
  <c r="F4864" i="1"/>
  <c r="D4864" i="1"/>
  <c r="E4864" i="1" s="1"/>
  <c r="C4864" i="1"/>
  <c r="B4866" i="1" l="1"/>
  <c r="F4865" i="1"/>
  <c r="D4865" i="1"/>
  <c r="E4865" i="1" s="1"/>
  <c r="C4865" i="1"/>
  <c r="B4867" i="1" l="1"/>
  <c r="F4866" i="1"/>
  <c r="D4866" i="1"/>
  <c r="E4866" i="1" s="1"/>
  <c r="C4866" i="1"/>
  <c r="B4868" i="1" l="1"/>
  <c r="F4867" i="1"/>
  <c r="D4867" i="1"/>
  <c r="E4867" i="1" s="1"/>
  <c r="C4867" i="1"/>
  <c r="B4869" i="1" l="1"/>
  <c r="F4868" i="1"/>
  <c r="D4868" i="1"/>
  <c r="E4868" i="1" s="1"/>
  <c r="C4868" i="1"/>
  <c r="B4870" i="1" l="1"/>
  <c r="F4869" i="1"/>
  <c r="D4869" i="1"/>
  <c r="E4869" i="1" s="1"/>
  <c r="C4869" i="1"/>
  <c r="B4871" i="1" l="1"/>
  <c r="F4870" i="1"/>
  <c r="D4870" i="1"/>
  <c r="E4870" i="1" s="1"/>
  <c r="C4870" i="1"/>
  <c r="B4872" i="1" l="1"/>
  <c r="F4871" i="1"/>
  <c r="C4871" i="1"/>
  <c r="D4871" i="1"/>
  <c r="E4871" i="1" s="1"/>
  <c r="B4873" i="1" l="1"/>
  <c r="F4872" i="1"/>
  <c r="D4872" i="1"/>
  <c r="E4872" i="1" s="1"/>
  <c r="C4872" i="1"/>
  <c r="B4874" i="1" l="1"/>
  <c r="F4873" i="1"/>
  <c r="D4873" i="1"/>
  <c r="E4873" i="1" s="1"/>
  <c r="C4873" i="1"/>
  <c r="B4875" i="1" l="1"/>
  <c r="F4874" i="1"/>
  <c r="D4874" i="1"/>
  <c r="E4874" i="1" s="1"/>
  <c r="C4874" i="1"/>
  <c r="B4876" i="1" l="1"/>
  <c r="F4875" i="1"/>
  <c r="D4875" i="1"/>
  <c r="E4875" i="1" s="1"/>
  <c r="C4875" i="1"/>
  <c r="B4877" i="1" l="1"/>
  <c r="F4876" i="1"/>
  <c r="D4876" i="1"/>
  <c r="E4876" i="1" s="1"/>
  <c r="C4876" i="1"/>
  <c r="B4878" i="1" l="1"/>
  <c r="F4877" i="1"/>
  <c r="D4877" i="1"/>
  <c r="E4877" i="1" s="1"/>
  <c r="C4877" i="1"/>
  <c r="B4879" i="1" l="1"/>
  <c r="F4878" i="1"/>
  <c r="D4878" i="1"/>
  <c r="E4878" i="1" s="1"/>
  <c r="C4878" i="1"/>
  <c r="B4880" i="1" l="1"/>
  <c r="F4879" i="1"/>
  <c r="D4879" i="1"/>
  <c r="E4879" i="1" s="1"/>
  <c r="C4879" i="1"/>
  <c r="B4881" i="1" l="1"/>
  <c r="F4880" i="1"/>
  <c r="D4880" i="1"/>
  <c r="E4880" i="1" s="1"/>
  <c r="C4880" i="1"/>
  <c r="B4882" i="1" l="1"/>
  <c r="F4881" i="1"/>
  <c r="D4881" i="1"/>
  <c r="E4881" i="1" s="1"/>
  <c r="C4881" i="1"/>
  <c r="B4883" i="1" l="1"/>
  <c r="F4882" i="1"/>
  <c r="D4882" i="1"/>
  <c r="E4882" i="1" s="1"/>
  <c r="C4882" i="1"/>
  <c r="B4884" i="1" l="1"/>
  <c r="F4883" i="1"/>
  <c r="D4883" i="1"/>
  <c r="E4883" i="1" s="1"/>
  <c r="C4883" i="1"/>
  <c r="B4885" i="1" l="1"/>
  <c r="F4884" i="1"/>
  <c r="D4884" i="1"/>
  <c r="E4884" i="1" s="1"/>
  <c r="C4884" i="1"/>
  <c r="B4886" i="1" l="1"/>
  <c r="F4885" i="1"/>
  <c r="D4885" i="1"/>
  <c r="E4885" i="1" s="1"/>
  <c r="C4885" i="1"/>
  <c r="B4887" i="1" l="1"/>
  <c r="F4886" i="1"/>
  <c r="D4886" i="1"/>
  <c r="E4886" i="1" s="1"/>
  <c r="C4886" i="1"/>
  <c r="B4888" i="1" l="1"/>
  <c r="F4887" i="1"/>
  <c r="C4887" i="1"/>
  <c r="D4887" i="1"/>
  <c r="E4887" i="1" s="1"/>
  <c r="B4889" i="1" l="1"/>
  <c r="F4888" i="1"/>
  <c r="D4888" i="1"/>
  <c r="E4888" i="1" s="1"/>
  <c r="C4888" i="1"/>
  <c r="B4890" i="1" l="1"/>
  <c r="F4889" i="1"/>
  <c r="D4889" i="1"/>
  <c r="E4889" i="1" s="1"/>
  <c r="C4889" i="1"/>
  <c r="B4891" i="1" l="1"/>
  <c r="F4890" i="1"/>
  <c r="D4890" i="1"/>
  <c r="E4890" i="1" s="1"/>
  <c r="C4890" i="1"/>
  <c r="B4892" i="1" l="1"/>
  <c r="F4891" i="1"/>
  <c r="D4891" i="1"/>
  <c r="E4891" i="1" s="1"/>
  <c r="C4891" i="1"/>
  <c r="B4893" i="1" l="1"/>
  <c r="F4892" i="1"/>
  <c r="D4892" i="1"/>
  <c r="E4892" i="1" s="1"/>
  <c r="C4892" i="1"/>
  <c r="B4894" i="1" l="1"/>
  <c r="F4893" i="1"/>
  <c r="D4893" i="1"/>
  <c r="E4893" i="1" s="1"/>
  <c r="C4893" i="1"/>
  <c r="B4895" i="1" l="1"/>
  <c r="F4894" i="1"/>
  <c r="D4894" i="1"/>
  <c r="E4894" i="1" s="1"/>
  <c r="C4894" i="1"/>
  <c r="B4896" i="1" l="1"/>
  <c r="F4895" i="1"/>
  <c r="D4895" i="1"/>
  <c r="E4895" i="1" s="1"/>
  <c r="C4895" i="1"/>
  <c r="B4897" i="1" l="1"/>
  <c r="F4896" i="1"/>
  <c r="D4896" i="1"/>
  <c r="E4896" i="1" s="1"/>
  <c r="C4896" i="1"/>
  <c r="B4898" i="1" l="1"/>
  <c r="F4897" i="1"/>
  <c r="D4897" i="1"/>
  <c r="E4897" i="1" s="1"/>
  <c r="C4897" i="1"/>
  <c r="B4899" i="1" l="1"/>
  <c r="F4898" i="1"/>
  <c r="D4898" i="1"/>
  <c r="E4898" i="1" s="1"/>
  <c r="C4898" i="1"/>
  <c r="B4900" i="1" l="1"/>
  <c r="F4899" i="1"/>
  <c r="D4899" i="1"/>
  <c r="E4899" i="1" s="1"/>
  <c r="C4899" i="1"/>
  <c r="B4901" i="1" l="1"/>
  <c r="F4900" i="1"/>
  <c r="D4900" i="1"/>
  <c r="E4900" i="1" s="1"/>
  <c r="C4900" i="1"/>
  <c r="B4902" i="1" l="1"/>
  <c r="F4901" i="1"/>
  <c r="D4901" i="1"/>
  <c r="E4901" i="1" s="1"/>
  <c r="C4901" i="1"/>
  <c r="B4903" i="1" l="1"/>
  <c r="F4902" i="1"/>
  <c r="D4902" i="1"/>
  <c r="E4902" i="1" s="1"/>
  <c r="C4902" i="1"/>
  <c r="B4904" i="1" l="1"/>
  <c r="F4903" i="1"/>
  <c r="C4903" i="1"/>
  <c r="D4903" i="1"/>
  <c r="E4903" i="1" s="1"/>
  <c r="B4905" i="1" l="1"/>
  <c r="F4904" i="1"/>
  <c r="D4904" i="1"/>
  <c r="E4904" i="1" s="1"/>
  <c r="C4904" i="1"/>
  <c r="B4906" i="1" l="1"/>
  <c r="F4905" i="1"/>
  <c r="D4905" i="1"/>
  <c r="E4905" i="1" s="1"/>
  <c r="C4905" i="1"/>
  <c r="B4907" i="1" l="1"/>
  <c r="F4906" i="1"/>
  <c r="D4906" i="1"/>
  <c r="E4906" i="1" s="1"/>
  <c r="C4906" i="1"/>
  <c r="B4908" i="1" l="1"/>
  <c r="F4907" i="1"/>
  <c r="D4907" i="1"/>
  <c r="E4907" i="1" s="1"/>
  <c r="C4907" i="1"/>
  <c r="B4909" i="1" l="1"/>
  <c r="F4908" i="1"/>
  <c r="D4908" i="1"/>
  <c r="E4908" i="1" s="1"/>
  <c r="C4908" i="1"/>
  <c r="B4910" i="1" l="1"/>
  <c r="F4909" i="1"/>
  <c r="D4909" i="1"/>
  <c r="E4909" i="1" s="1"/>
  <c r="C4909" i="1"/>
  <c r="B4911" i="1" l="1"/>
  <c r="F4910" i="1"/>
  <c r="D4910" i="1"/>
  <c r="E4910" i="1" s="1"/>
  <c r="C4910" i="1"/>
  <c r="B4912" i="1" l="1"/>
  <c r="F4911" i="1"/>
  <c r="D4911" i="1"/>
  <c r="E4911" i="1" s="1"/>
  <c r="C4911" i="1"/>
  <c r="B4913" i="1" l="1"/>
  <c r="F4912" i="1"/>
  <c r="D4912" i="1"/>
  <c r="E4912" i="1" s="1"/>
  <c r="C4912" i="1"/>
  <c r="B4914" i="1" l="1"/>
  <c r="F4913" i="1"/>
  <c r="D4913" i="1"/>
  <c r="E4913" i="1" s="1"/>
  <c r="C4913" i="1"/>
  <c r="B4915" i="1" l="1"/>
  <c r="F4914" i="1"/>
  <c r="D4914" i="1"/>
  <c r="E4914" i="1" s="1"/>
  <c r="C4914" i="1"/>
  <c r="B4916" i="1" l="1"/>
  <c r="F4915" i="1"/>
  <c r="D4915" i="1"/>
  <c r="E4915" i="1" s="1"/>
  <c r="C4915" i="1"/>
  <c r="B4917" i="1" l="1"/>
  <c r="F4916" i="1"/>
  <c r="D4916" i="1"/>
  <c r="E4916" i="1" s="1"/>
  <c r="C4916" i="1"/>
  <c r="B4918" i="1" l="1"/>
  <c r="F4917" i="1"/>
  <c r="D4917" i="1"/>
  <c r="E4917" i="1" s="1"/>
  <c r="C4917" i="1"/>
  <c r="B4919" i="1" l="1"/>
  <c r="F4918" i="1"/>
  <c r="D4918" i="1"/>
  <c r="E4918" i="1" s="1"/>
  <c r="C4918" i="1"/>
  <c r="B4920" i="1" l="1"/>
  <c r="F4919" i="1"/>
  <c r="C4919" i="1"/>
  <c r="D4919" i="1"/>
  <c r="E4919" i="1" s="1"/>
  <c r="B4921" i="1" l="1"/>
  <c r="F4920" i="1"/>
  <c r="D4920" i="1"/>
  <c r="E4920" i="1" s="1"/>
  <c r="C4920" i="1"/>
  <c r="B4922" i="1" l="1"/>
  <c r="F4921" i="1"/>
  <c r="D4921" i="1"/>
  <c r="E4921" i="1" s="1"/>
  <c r="C4921" i="1"/>
  <c r="B4923" i="1" l="1"/>
  <c r="F4922" i="1"/>
  <c r="D4922" i="1"/>
  <c r="E4922" i="1" s="1"/>
  <c r="C4922" i="1"/>
  <c r="B4924" i="1" l="1"/>
  <c r="F4923" i="1"/>
  <c r="D4923" i="1"/>
  <c r="E4923" i="1" s="1"/>
  <c r="C4923" i="1"/>
  <c r="B4925" i="1" l="1"/>
  <c r="F4924" i="1"/>
  <c r="D4924" i="1"/>
  <c r="E4924" i="1" s="1"/>
  <c r="C4924" i="1"/>
  <c r="B4926" i="1" l="1"/>
  <c r="F4925" i="1"/>
  <c r="D4925" i="1"/>
  <c r="E4925" i="1" s="1"/>
  <c r="C4925" i="1"/>
  <c r="B4927" i="1" l="1"/>
  <c r="F4926" i="1"/>
  <c r="D4926" i="1"/>
  <c r="E4926" i="1" s="1"/>
  <c r="C4926" i="1"/>
  <c r="B4928" i="1" l="1"/>
  <c r="F4927" i="1"/>
  <c r="D4927" i="1"/>
  <c r="E4927" i="1" s="1"/>
  <c r="C4927" i="1"/>
  <c r="B4929" i="1" l="1"/>
  <c r="F4928" i="1"/>
  <c r="D4928" i="1"/>
  <c r="E4928" i="1" s="1"/>
  <c r="C4928" i="1"/>
  <c r="B4930" i="1" l="1"/>
  <c r="F4929" i="1"/>
  <c r="D4929" i="1"/>
  <c r="E4929" i="1" s="1"/>
  <c r="C4929" i="1"/>
  <c r="B4931" i="1" l="1"/>
  <c r="F4930" i="1"/>
  <c r="D4930" i="1"/>
  <c r="E4930" i="1" s="1"/>
  <c r="C4930" i="1"/>
  <c r="B4932" i="1" l="1"/>
  <c r="F4931" i="1"/>
  <c r="D4931" i="1"/>
  <c r="E4931" i="1" s="1"/>
  <c r="C4931" i="1"/>
  <c r="B4933" i="1" l="1"/>
  <c r="F4932" i="1"/>
  <c r="D4932" i="1"/>
  <c r="E4932" i="1" s="1"/>
  <c r="C4932" i="1"/>
  <c r="B4934" i="1" l="1"/>
  <c r="F4933" i="1"/>
  <c r="D4933" i="1"/>
  <c r="E4933" i="1" s="1"/>
  <c r="C4933" i="1"/>
  <c r="B4935" i="1" l="1"/>
  <c r="F4934" i="1"/>
  <c r="D4934" i="1"/>
  <c r="E4934" i="1" s="1"/>
  <c r="C4934" i="1"/>
  <c r="B4936" i="1" l="1"/>
  <c r="F4935" i="1"/>
  <c r="C4935" i="1"/>
  <c r="D4935" i="1"/>
  <c r="E4935" i="1" s="1"/>
  <c r="B4937" i="1" l="1"/>
  <c r="F4936" i="1"/>
  <c r="D4936" i="1"/>
  <c r="E4936" i="1" s="1"/>
  <c r="C4936" i="1"/>
  <c r="B4938" i="1" l="1"/>
  <c r="F4937" i="1"/>
  <c r="D4937" i="1"/>
  <c r="E4937" i="1" s="1"/>
  <c r="C4937" i="1"/>
  <c r="B4939" i="1" l="1"/>
  <c r="F4938" i="1"/>
  <c r="D4938" i="1"/>
  <c r="E4938" i="1" s="1"/>
  <c r="C4938" i="1"/>
  <c r="B4940" i="1" l="1"/>
  <c r="F4939" i="1"/>
  <c r="D4939" i="1"/>
  <c r="E4939" i="1" s="1"/>
  <c r="C4939" i="1"/>
  <c r="B4941" i="1" l="1"/>
  <c r="F4940" i="1"/>
  <c r="D4940" i="1"/>
  <c r="E4940" i="1" s="1"/>
  <c r="C4940" i="1"/>
  <c r="B4942" i="1" l="1"/>
  <c r="F4941" i="1"/>
  <c r="D4941" i="1"/>
  <c r="E4941" i="1" s="1"/>
  <c r="C4941" i="1"/>
  <c r="B4943" i="1" l="1"/>
  <c r="F4942" i="1"/>
  <c r="D4942" i="1"/>
  <c r="E4942" i="1" s="1"/>
  <c r="C4942" i="1"/>
  <c r="B4944" i="1" l="1"/>
  <c r="F4943" i="1"/>
  <c r="D4943" i="1"/>
  <c r="E4943" i="1" s="1"/>
  <c r="C4943" i="1"/>
  <c r="B4945" i="1" l="1"/>
  <c r="F4944" i="1"/>
  <c r="D4944" i="1"/>
  <c r="E4944" i="1" s="1"/>
  <c r="C4944" i="1"/>
  <c r="B4946" i="1" l="1"/>
  <c r="F4945" i="1"/>
  <c r="D4945" i="1"/>
  <c r="E4945" i="1" s="1"/>
  <c r="C4945" i="1"/>
  <c r="B4947" i="1" l="1"/>
  <c r="F4946" i="1"/>
  <c r="D4946" i="1"/>
  <c r="E4946" i="1" s="1"/>
  <c r="C4946" i="1"/>
  <c r="B4948" i="1" l="1"/>
  <c r="F4947" i="1"/>
  <c r="D4947" i="1"/>
  <c r="E4947" i="1" s="1"/>
  <c r="C4947" i="1"/>
  <c r="B4949" i="1" l="1"/>
  <c r="F4948" i="1"/>
  <c r="D4948" i="1"/>
  <c r="E4948" i="1" s="1"/>
  <c r="C4948" i="1"/>
  <c r="B4950" i="1" l="1"/>
  <c r="F4949" i="1"/>
  <c r="D4949" i="1"/>
  <c r="E4949" i="1" s="1"/>
  <c r="C4949" i="1"/>
  <c r="B4951" i="1" l="1"/>
  <c r="F4950" i="1"/>
  <c r="D4950" i="1"/>
  <c r="E4950" i="1" s="1"/>
  <c r="C4950" i="1"/>
  <c r="B4952" i="1" l="1"/>
  <c r="F4951" i="1"/>
  <c r="C4951" i="1"/>
  <c r="D4951" i="1"/>
  <c r="E4951" i="1" s="1"/>
  <c r="B4953" i="1" l="1"/>
  <c r="F4952" i="1"/>
  <c r="D4952" i="1"/>
  <c r="E4952" i="1" s="1"/>
  <c r="C4952" i="1"/>
  <c r="B4954" i="1" l="1"/>
  <c r="F4953" i="1"/>
  <c r="D4953" i="1"/>
  <c r="E4953" i="1" s="1"/>
  <c r="C4953" i="1"/>
  <c r="B4955" i="1" l="1"/>
  <c r="F4954" i="1"/>
  <c r="D4954" i="1"/>
  <c r="E4954" i="1" s="1"/>
  <c r="C4954" i="1"/>
  <c r="B4956" i="1" l="1"/>
  <c r="F4955" i="1"/>
  <c r="D4955" i="1"/>
  <c r="E4955" i="1" s="1"/>
  <c r="C4955" i="1"/>
  <c r="B4957" i="1" l="1"/>
  <c r="F4956" i="1"/>
  <c r="D4956" i="1"/>
  <c r="E4956" i="1" s="1"/>
  <c r="C4956" i="1"/>
  <c r="B4958" i="1" l="1"/>
  <c r="F4957" i="1"/>
  <c r="D4957" i="1"/>
  <c r="E4957" i="1" s="1"/>
  <c r="C4957" i="1"/>
  <c r="B4959" i="1" l="1"/>
  <c r="F4958" i="1"/>
  <c r="D4958" i="1"/>
  <c r="E4958" i="1" s="1"/>
  <c r="C4958" i="1"/>
  <c r="B4960" i="1" l="1"/>
  <c r="F4959" i="1"/>
  <c r="D4959" i="1"/>
  <c r="E4959" i="1" s="1"/>
  <c r="C4959" i="1"/>
  <c r="B4961" i="1" l="1"/>
  <c r="F4960" i="1"/>
  <c r="D4960" i="1"/>
  <c r="E4960" i="1" s="1"/>
  <c r="C4960" i="1"/>
  <c r="B4962" i="1" l="1"/>
  <c r="F4961" i="1"/>
  <c r="D4961" i="1"/>
  <c r="E4961" i="1" s="1"/>
  <c r="C4961" i="1"/>
  <c r="B4963" i="1" l="1"/>
  <c r="F4962" i="1"/>
  <c r="D4962" i="1"/>
  <c r="E4962" i="1" s="1"/>
  <c r="C4962" i="1"/>
  <c r="B4964" i="1" l="1"/>
  <c r="F4963" i="1"/>
  <c r="D4963" i="1"/>
  <c r="E4963" i="1" s="1"/>
  <c r="C4963" i="1"/>
  <c r="B4965" i="1" l="1"/>
  <c r="F4964" i="1"/>
  <c r="D4964" i="1"/>
  <c r="E4964" i="1" s="1"/>
  <c r="C4964" i="1"/>
  <c r="B4966" i="1" l="1"/>
  <c r="F4965" i="1"/>
  <c r="D4965" i="1"/>
  <c r="E4965" i="1" s="1"/>
  <c r="C4965" i="1"/>
  <c r="B4967" i="1" l="1"/>
  <c r="F4966" i="1"/>
  <c r="D4966" i="1"/>
  <c r="E4966" i="1" s="1"/>
  <c r="C4966" i="1"/>
  <c r="B4968" i="1" l="1"/>
  <c r="F4967" i="1"/>
  <c r="C4967" i="1"/>
  <c r="D4967" i="1"/>
  <c r="E4967" i="1" s="1"/>
  <c r="B4969" i="1" l="1"/>
  <c r="F4968" i="1"/>
  <c r="D4968" i="1"/>
  <c r="E4968" i="1" s="1"/>
  <c r="C4968" i="1"/>
  <c r="B4970" i="1" l="1"/>
  <c r="F4969" i="1"/>
  <c r="D4969" i="1"/>
  <c r="E4969" i="1" s="1"/>
  <c r="C4969" i="1"/>
  <c r="B4971" i="1" l="1"/>
  <c r="F4970" i="1"/>
  <c r="D4970" i="1"/>
  <c r="E4970" i="1" s="1"/>
  <c r="C4970" i="1"/>
  <c r="B4972" i="1" l="1"/>
  <c r="F4971" i="1"/>
  <c r="D4971" i="1"/>
  <c r="E4971" i="1" s="1"/>
  <c r="C4971" i="1"/>
  <c r="B4973" i="1" l="1"/>
  <c r="F4972" i="1"/>
  <c r="D4972" i="1"/>
  <c r="E4972" i="1" s="1"/>
  <c r="C4972" i="1"/>
  <c r="B4974" i="1" l="1"/>
  <c r="F4973" i="1"/>
  <c r="D4973" i="1"/>
  <c r="E4973" i="1" s="1"/>
  <c r="C4973" i="1"/>
  <c r="B4975" i="1" l="1"/>
  <c r="F4974" i="1"/>
  <c r="D4974" i="1"/>
  <c r="E4974" i="1" s="1"/>
  <c r="C4974" i="1"/>
  <c r="B4976" i="1" l="1"/>
  <c r="F4975" i="1"/>
  <c r="D4975" i="1"/>
  <c r="E4975" i="1" s="1"/>
  <c r="C4975" i="1"/>
  <c r="B4977" i="1" l="1"/>
  <c r="F4976" i="1"/>
  <c r="D4976" i="1"/>
  <c r="E4976" i="1" s="1"/>
  <c r="C4976" i="1"/>
  <c r="B4978" i="1" l="1"/>
  <c r="F4977" i="1"/>
  <c r="D4977" i="1"/>
  <c r="E4977" i="1" s="1"/>
  <c r="C4977" i="1"/>
  <c r="B4979" i="1" l="1"/>
  <c r="F4978" i="1"/>
  <c r="D4978" i="1"/>
  <c r="E4978" i="1" s="1"/>
  <c r="C4978" i="1"/>
  <c r="B4980" i="1" l="1"/>
  <c r="F4979" i="1"/>
  <c r="D4979" i="1"/>
  <c r="E4979" i="1" s="1"/>
  <c r="C4979" i="1"/>
  <c r="B4981" i="1" l="1"/>
  <c r="F4980" i="1"/>
  <c r="D4980" i="1"/>
  <c r="E4980" i="1" s="1"/>
  <c r="C4980" i="1"/>
  <c r="B4982" i="1" l="1"/>
  <c r="F4981" i="1"/>
  <c r="D4981" i="1"/>
  <c r="E4981" i="1" s="1"/>
  <c r="C4981" i="1"/>
  <c r="B4983" i="1" l="1"/>
  <c r="F4982" i="1"/>
  <c r="D4982" i="1"/>
  <c r="E4982" i="1" s="1"/>
  <c r="C4982" i="1"/>
  <c r="B4984" i="1" l="1"/>
  <c r="F4983" i="1"/>
  <c r="C4983" i="1"/>
  <c r="D4983" i="1"/>
  <c r="E4983" i="1" s="1"/>
  <c r="B4985" i="1" l="1"/>
  <c r="F4984" i="1"/>
  <c r="D4984" i="1"/>
  <c r="E4984" i="1" s="1"/>
  <c r="C4984" i="1"/>
  <c r="B4986" i="1" l="1"/>
  <c r="F4985" i="1"/>
  <c r="D4985" i="1"/>
  <c r="E4985" i="1" s="1"/>
  <c r="C4985" i="1"/>
  <c r="B4987" i="1" l="1"/>
  <c r="F4986" i="1"/>
  <c r="D4986" i="1"/>
  <c r="E4986" i="1" s="1"/>
  <c r="C4986" i="1"/>
  <c r="B4988" i="1" l="1"/>
  <c r="F4987" i="1"/>
  <c r="D4987" i="1"/>
  <c r="E4987" i="1" s="1"/>
  <c r="C4987" i="1"/>
  <c r="B4989" i="1" l="1"/>
  <c r="F4988" i="1"/>
  <c r="D4988" i="1"/>
  <c r="E4988" i="1" s="1"/>
  <c r="C4988" i="1"/>
  <c r="B4990" i="1" l="1"/>
  <c r="F4989" i="1"/>
  <c r="D4989" i="1"/>
  <c r="E4989" i="1" s="1"/>
  <c r="C4989" i="1"/>
  <c r="B4991" i="1" l="1"/>
  <c r="F4990" i="1"/>
  <c r="D4990" i="1"/>
  <c r="E4990" i="1" s="1"/>
  <c r="C4990" i="1"/>
  <c r="B4992" i="1" l="1"/>
  <c r="F4991" i="1"/>
  <c r="D4991" i="1"/>
  <c r="E4991" i="1" s="1"/>
  <c r="C4991" i="1"/>
  <c r="B4993" i="1" l="1"/>
  <c r="F4992" i="1"/>
  <c r="D4992" i="1"/>
  <c r="E4992" i="1" s="1"/>
  <c r="C4992" i="1"/>
  <c r="B4994" i="1" l="1"/>
  <c r="F4993" i="1"/>
  <c r="D4993" i="1"/>
  <c r="E4993" i="1" s="1"/>
  <c r="C4993" i="1"/>
  <c r="B4995" i="1" l="1"/>
  <c r="F4994" i="1"/>
  <c r="D4994" i="1"/>
  <c r="E4994" i="1" s="1"/>
  <c r="C4994" i="1"/>
  <c r="B4996" i="1" l="1"/>
  <c r="F4995" i="1"/>
  <c r="D4995" i="1"/>
  <c r="E4995" i="1" s="1"/>
  <c r="C4995" i="1"/>
  <c r="B4997" i="1" l="1"/>
  <c r="F4996" i="1"/>
  <c r="D4996" i="1"/>
  <c r="E4996" i="1" s="1"/>
  <c r="C4996" i="1"/>
  <c r="B4998" i="1" l="1"/>
  <c r="F4997" i="1"/>
  <c r="D4997" i="1"/>
  <c r="E4997" i="1" s="1"/>
  <c r="C4997" i="1"/>
  <c r="B4999" i="1" l="1"/>
  <c r="F4998" i="1"/>
  <c r="D4998" i="1"/>
  <c r="E4998" i="1" s="1"/>
  <c r="C4998" i="1"/>
  <c r="B5000" i="1" l="1"/>
  <c r="F4999" i="1"/>
  <c r="C4999" i="1"/>
  <c r="D4999" i="1"/>
  <c r="E4999" i="1" s="1"/>
  <c r="B5001" i="1" l="1"/>
  <c r="F5000" i="1"/>
  <c r="D5000" i="1"/>
  <c r="E5000" i="1" s="1"/>
  <c r="C5000" i="1"/>
  <c r="B5002" i="1" l="1"/>
  <c r="F5001" i="1"/>
  <c r="D5001" i="1"/>
  <c r="E5001" i="1" s="1"/>
  <c r="C5001" i="1"/>
  <c r="B5003" i="1" l="1"/>
  <c r="F5002" i="1"/>
  <c r="D5002" i="1"/>
  <c r="E5002" i="1" s="1"/>
  <c r="C5002" i="1"/>
  <c r="B5004" i="1" l="1"/>
  <c r="F5003" i="1"/>
  <c r="D5003" i="1"/>
  <c r="E5003" i="1" s="1"/>
  <c r="C5003" i="1"/>
  <c r="B5005" i="1" l="1"/>
  <c r="F5004" i="1"/>
  <c r="D5004" i="1"/>
  <c r="E5004" i="1" s="1"/>
  <c r="C5004" i="1"/>
  <c r="B5006" i="1" l="1"/>
  <c r="F5005" i="1"/>
  <c r="D5005" i="1"/>
  <c r="E5005" i="1" s="1"/>
  <c r="C5005" i="1"/>
  <c r="B5007" i="1" l="1"/>
  <c r="F5006" i="1"/>
  <c r="D5006" i="1"/>
  <c r="E5006" i="1" s="1"/>
  <c r="C5006" i="1"/>
  <c r="B5008" i="1" l="1"/>
  <c r="F5007" i="1"/>
  <c r="D5007" i="1"/>
  <c r="E5007" i="1" s="1"/>
  <c r="C5007" i="1"/>
  <c r="B5009" i="1" l="1"/>
  <c r="F5008" i="1"/>
  <c r="D5008" i="1"/>
  <c r="E5008" i="1" s="1"/>
  <c r="C5008" i="1"/>
  <c r="B5010" i="1" l="1"/>
  <c r="F5009" i="1"/>
  <c r="D5009" i="1"/>
  <c r="E5009" i="1" s="1"/>
  <c r="C5009" i="1"/>
  <c r="B5011" i="1" l="1"/>
  <c r="F5010" i="1"/>
  <c r="D5010" i="1"/>
  <c r="E5010" i="1" s="1"/>
  <c r="C5010" i="1"/>
  <c r="B5012" i="1" l="1"/>
  <c r="F5011" i="1"/>
  <c r="D5011" i="1"/>
  <c r="E5011" i="1" s="1"/>
  <c r="C5011" i="1"/>
  <c r="B5013" i="1" l="1"/>
  <c r="F5012" i="1"/>
  <c r="D5012" i="1"/>
  <c r="E5012" i="1" s="1"/>
  <c r="C5012" i="1"/>
  <c r="B5014" i="1" l="1"/>
  <c r="F5013" i="1"/>
  <c r="D5013" i="1"/>
  <c r="E5013" i="1" s="1"/>
  <c r="C5013" i="1"/>
  <c r="B5015" i="1" l="1"/>
  <c r="F5014" i="1"/>
  <c r="D5014" i="1"/>
  <c r="E5014" i="1" s="1"/>
  <c r="C5014" i="1"/>
  <c r="B5016" i="1" l="1"/>
  <c r="F5015" i="1"/>
  <c r="C5015" i="1"/>
  <c r="D5015" i="1"/>
  <c r="E5015" i="1" s="1"/>
  <c r="B5017" i="1" l="1"/>
  <c r="F5016" i="1"/>
  <c r="D5016" i="1"/>
  <c r="E5016" i="1" s="1"/>
  <c r="C5016" i="1"/>
  <c r="B5018" i="1" l="1"/>
  <c r="F5017" i="1"/>
  <c r="D5017" i="1"/>
  <c r="E5017" i="1" s="1"/>
  <c r="C5017" i="1"/>
  <c r="B5019" i="1" l="1"/>
  <c r="F5018" i="1"/>
  <c r="D5018" i="1"/>
  <c r="E5018" i="1" s="1"/>
  <c r="C5018" i="1"/>
  <c r="B5020" i="1" l="1"/>
  <c r="F5019" i="1"/>
  <c r="D5019" i="1"/>
  <c r="E5019" i="1" s="1"/>
  <c r="C5019" i="1"/>
  <c r="B5021" i="1" l="1"/>
  <c r="F5020" i="1"/>
  <c r="D5020" i="1"/>
  <c r="E5020" i="1" s="1"/>
  <c r="C5020" i="1"/>
  <c r="B5022" i="1" l="1"/>
  <c r="F5021" i="1"/>
  <c r="D5021" i="1"/>
  <c r="E5021" i="1" s="1"/>
  <c r="C5021" i="1"/>
  <c r="B5023" i="1" l="1"/>
  <c r="F5022" i="1"/>
  <c r="D5022" i="1"/>
  <c r="E5022" i="1" s="1"/>
  <c r="C5022" i="1"/>
  <c r="B5024" i="1" l="1"/>
  <c r="F5023" i="1"/>
  <c r="D5023" i="1"/>
  <c r="E5023" i="1" s="1"/>
  <c r="C5023" i="1"/>
  <c r="B5025" i="1" l="1"/>
  <c r="F5024" i="1"/>
  <c r="D5024" i="1"/>
  <c r="E5024" i="1" s="1"/>
  <c r="C5024" i="1"/>
  <c r="B5026" i="1" l="1"/>
  <c r="F5025" i="1"/>
  <c r="D5025" i="1"/>
  <c r="E5025" i="1" s="1"/>
  <c r="C5025" i="1"/>
  <c r="B5027" i="1" l="1"/>
  <c r="F5026" i="1"/>
  <c r="D5026" i="1"/>
  <c r="E5026" i="1" s="1"/>
  <c r="C5026" i="1"/>
  <c r="B5028" i="1" l="1"/>
  <c r="F5027" i="1"/>
  <c r="D5027" i="1"/>
  <c r="E5027" i="1" s="1"/>
  <c r="C5027" i="1"/>
  <c r="B5029" i="1" l="1"/>
  <c r="F5028" i="1"/>
  <c r="D5028" i="1"/>
  <c r="E5028" i="1" s="1"/>
  <c r="C5028" i="1"/>
  <c r="B5030" i="1" l="1"/>
  <c r="F5029" i="1"/>
  <c r="D5029" i="1"/>
  <c r="E5029" i="1" s="1"/>
  <c r="C5029" i="1"/>
  <c r="B5031" i="1" l="1"/>
  <c r="F5030" i="1"/>
  <c r="D5030" i="1"/>
  <c r="E5030" i="1" s="1"/>
  <c r="C5030" i="1"/>
  <c r="B5032" i="1" l="1"/>
  <c r="F5031" i="1"/>
  <c r="C5031" i="1"/>
  <c r="D5031" i="1"/>
  <c r="E5031" i="1" s="1"/>
  <c r="B5033" i="1" l="1"/>
  <c r="F5032" i="1"/>
  <c r="D5032" i="1"/>
  <c r="E5032" i="1" s="1"/>
  <c r="C5032" i="1"/>
  <c r="B5034" i="1" l="1"/>
  <c r="F5033" i="1"/>
  <c r="D5033" i="1"/>
  <c r="E5033" i="1" s="1"/>
  <c r="C5033" i="1"/>
  <c r="B5035" i="1" l="1"/>
  <c r="F5034" i="1"/>
  <c r="D5034" i="1"/>
  <c r="E5034" i="1" s="1"/>
  <c r="C5034" i="1"/>
  <c r="B5036" i="1" l="1"/>
  <c r="F5035" i="1"/>
  <c r="D5035" i="1"/>
  <c r="E5035" i="1" s="1"/>
  <c r="C5035" i="1"/>
  <c r="B5037" i="1" l="1"/>
  <c r="F5036" i="1"/>
  <c r="D5036" i="1"/>
  <c r="E5036" i="1" s="1"/>
  <c r="C5036" i="1"/>
  <c r="B5038" i="1" l="1"/>
  <c r="F5037" i="1"/>
  <c r="D5037" i="1"/>
  <c r="E5037" i="1" s="1"/>
  <c r="C5037" i="1"/>
  <c r="B5039" i="1" l="1"/>
  <c r="F5038" i="1"/>
  <c r="D5038" i="1"/>
  <c r="E5038" i="1" s="1"/>
  <c r="C5038" i="1"/>
  <c r="B5040" i="1" l="1"/>
  <c r="F5039" i="1"/>
  <c r="D5039" i="1"/>
  <c r="E5039" i="1" s="1"/>
  <c r="C5039" i="1"/>
  <c r="B5041" i="1" l="1"/>
  <c r="F5040" i="1"/>
  <c r="D5040" i="1"/>
  <c r="E5040" i="1" s="1"/>
  <c r="C5040" i="1"/>
  <c r="B5042" i="1" l="1"/>
  <c r="F5041" i="1"/>
  <c r="D5041" i="1"/>
  <c r="E5041" i="1" s="1"/>
  <c r="C5041" i="1"/>
  <c r="B5043" i="1" l="1"/>
  <c r="F5042" i="1"/>
  <c r="D5042" i="1"/>
  <c r="E5042" i="1" s="1"/>
  <c r="C5042" i="1"/>
  <c r="B5044" i="1" l="1"/>
  <c r="F5043" i="1"/>
  <c r="D5043" i="1"/>
  <c r="E5043" i="1" s="1"/>
  <c r="C5043" i="1"/>
  <c r="B5045" i="1" l="1"/>
  <c r="F5044" i="1"/>
  <c r="D5044" i="1"/>
  <c r="E5044" i="1" s="1"/>
  <c r="C5044" i="1"/>
  <c r="B5046" i="1" l="1"/>
  <c r="F5045" i="1"/>
  <c r="D5045" i="1"/>
  <c r="E5045" i="1" s="1"/>
  <c r="C5045" i="1"/>
  <c r="B5047" i="1" l="1"/>
  <c r="F5046" i="1"/>
  <c r="D5046" i="1"/>
  <c r="E5046" i="1" s="1"/>
  <c r="C5046" i="1"/>
  <c r="B5048" i="1" l="1"/>
  <c r="F5047" i="1"/>
  <c r="C5047" i="1"/>
  <c r="D5047" i="1"/>
  <c r="E5047" i="1" s="1"/>
  <c r="B5049" i="1" l="1"/>
  <c r="F5048" i="1"/>
  <c r="D5048" i="1"/>
  <c r="E5048" i="1" s="1"/>
  <c r="C5048" i="1"/>
  <c r="B5050" i="1" l="1"/>
  <c r="F5049" i="1"/>
  <c r="D5049" i="1"/>
  <c r="E5049" i="1" s="1"/>
  <c r="C5049" i="1"/>
  <c r="B5051" i="1" l="1"/>
  <c r="F5050" i="1"/>
  <c r="D5050" i="1"/>
  <c r="E5050" i="1" s="1"/>
  <c r="C5050" i="1"/>
  <c r="B5052" i="1" l="1"/>
  <c r="F5051" i="1"/>
  <c r="C5051" i="1"/>
  <c r="D5051" i="1"/>
  <c r="E5051" i="1" s="1"/>
  <c r="B5053" i="1" l="1"/>
  <c r="F5052" i="1"/>
  <c r="D5052" i="1"/>
  <c r="E5052" i="1" s="1"/>
  <c r="C5052" i="1"/>
  <c r="B5054" i="1" l="1"/>
  <c r="F5053" i="1"/>
  <c r="D5053" i="1"/>
  <c r="E5053" i="1" s="1"/>
  <c r="C5053" i="1"/>
  <c r="B5055" i="1" l="1"/>
  <c r="F5054" i="1"/>
  <c r="D5054" i="1"/>
  <c r="E5054" i="1" s="1"/>
  <c r="C5054" i="1"/>
  <c r="B5056" i="1" l="1"/>
  <c r="F5055" i="1"/>
  <c r="D5055" i="1"/>
  <c r="E5055" i="1" s="1"/>
  <c r="C5055" i="1"/>
  <c r="B5057" i="1" l="1"/>
  <c r="F5056" i="1"/>
  <c r="D5056" i="1"/>
  <c r="E5056" i="1" s="1"/>
  <c r="C5056" i="1"/>
  <c r="B5058" i="1" l="1"/>
  <c r="F5057" i="1"/>
  <c r="D5057" i="1"/>
  <c r="E5057" i="1" s="1"/>
  <c r="C5057" i="1"/>
  <c r="B5059" i="1" l="1"/>
  <c r="F5058" i="1"/>
  <c r="D5058" i="1"/>
  <c r="E5058" i="1" s="1"/>
  <c r="C5058" i="1"/>
  <c r="B5060" i="1" l="1"/>
  <c r="F5059" i="1"/>
  <c r="C5059" i="1"/>
  <c r="D5059" i="1"/>
  <c r="E5059" i="1" s="1"/>
  <c r="B5061" i="1" l="1"/>
  <c r="F5060" i="1"/>
  <c r="D5060" i="1"/>
  <c r="E5060" i="1" s="1"/>
  <c r="C5060" i="1"/>
  <c r="B5062" i="1" l="1"/>
  <c r="F5061" i="1"/>
  <c r="D5061" i="1"/>
  <c r="E5061" i="1" s="1"/>
  <c r="C5061" i="1"/>
  <c r="B5063" i="1" l="1"/>
  <c r="F5062" i="1"/>
  <c r="D5062" i="1"/>
  <c r="E5062" i="1" s="1"/>
  <c r="C5062" i="1"/>
  <c r="B5064" i="1" l="1"/>
  <c r="F5063" i="1"/>
  <c r="C5063" i="1"/>
  <c r="D5063" i="1"/>
  <c r="E5063" i="1" s="1"/>
  <c r="B5065" i="1" l="1"/>
  <c r="F5064" i="1"/>
  <c r="D5064" i="1"/>
  <c r="E5064" i="1" s="1"/>
  <c r="C5064" i="1"/>
  <c r="B5066" i="1" l="1"/>
  <c r="F5065" i="1"/>
  <c r="D5065" i="1"/>
  <c r="E5065" i="1" s="1"/>
  <c r="C5065" i="1"/>
  <c r="B5067" i="1" l="1"/>
  <c r="F5066" i="1"/>
  <c r="D5066" i="1"/>
  <c r="E5066" i="1" s="1"/>
  <c r="C5066" i="1"/>
  <c r="B5068" i="1" l="1"/>
  <c r="F5067" i="1"/>
  <c r="C5067" i="1"/>
  <c r="D5067" i="1"/>
  <c r="E5067" i="1" s="1"/>
  <c r="B5069" i="1" l="1"/>
  <c r="F5068" i="1"/>
  <c r="D5068" i="1"/>
  <c r="E5068" i="1" s="1"/>
  <c r="C5068" i="1"/>
  <c r="B5070" i="1" l="1"/>
  <c r="F5069" i="1"/>
  <c r="D5069" i="1"/>
  <c r="E5069" i="1" s="1"/>
  <c r="C5069" i="1"/>
  <c r="B5071" i="1" l="1"/>
  <c r="F5070" i="1"/>
  <c r="D5070" i="1"/>
  <c r="E5070" i="1" s="1"/>
  <c r="C5070" i="1"/>
  <c r="B5072" i="1" l="1"/>
  <c r="F5071" i="1"/>
  <c r="D5071" i="1"/>
  <c r="E5071" i="1" s="1"/>
  <c r="C5071" i="1"/>
  <c r="B5073" i="1" l="1"/>
  <c r="F5072" i="1"/>
  <c r="D5072" i="1"/>
  <c r="E5072" i="1" s="1"/>
  <c r="C5072" i="1"/>
  <c r="B5074" i="1" l="1"/>
  <c r="F5073" i="1"/>
  <c r="D5073" i="1"/>
  <c r="E5073" i="1" s="1"/>
  <c r="C5073" i="1"/>
  <c r="B5075" i="1" l="1"/>
  <c r="F5074" i="1"/>
  <c r="D5074" i="1"/>
  <c r="E5074" i="1" s="1"/>
  <c r="C5074" i="1"/>
  <c r="B5076" i="1" l="1"/>
  <c r="F5075" i="1"/>
  <c r="C5075" i="1"/>
  <c r="D5075" i="1"/>
  <c r="E5075" i="1" s="1"/>
  <c r="B5077" i="1" l="1"/>
  <c r="F5076" i="1"/>
  <c r="D5076" i="1"/>
  <c r="E5076" i="1" s="1"/>
  <c r="C5076" i="1"/>
  <c r="B5078" i="1" l="1"/>
  <c r="F5077" i="1"/>
  <c r="D5077" i="1"/>
  <c r="E5077" i="1" s="1"/>
  <c r="C5077" i="1"/>
  <c r="B5079" i="1" l="1"/>
  <c r="F5078" i="1"/>
  <c r="D5078" i="1"/>
  <c r="E5078" i="1" s="1"/>
  <c r="C5078" i="1"/>
  <c r="B5080" i="1" l="1"/>
  <c r="F5079" i="1"/>
  <c r="C5079" i="1"/>
  <c r="D5079" i="1"/>
  <c r="E5079" i="1" s="1"/>
  <c r="B5081" i="1" l="1"/>
  <c r="F5080" i="1"/>
  <c r="D5080" i="1"/>
  <c r="E5080" i="1" s="1"/>
  <c r="C5080" i="1"/>
  <c r="B5082" i="1" l="1"/>
  <c r="F5081" i="1"/>
  <c r="D5081" i="1"/>
  <c r="E5081" i="1" s="1"/>
  <c r="C5081" i="1"/>
  <c r="B5083" i="1" l="1"/>
  <c r="F5082" i="1"/>
  <c r="D5082" i="1"/>
  <c r="E5082" i="1" s="1"/>
  <c r="C5082" i="1"/>
  <c r="B5084" i="1" l="1"/>
  <c r="F5083" i="1"/>
  <c r="C5083" i="1"/>
  <c r="D5083" i="1"/>
  <c r="E5083" i="1" s="1"/>
  <c r="B5085" i="1" l="1"/>
  <c r="F5084" i="1"/>
  <c r="D5084" i="1"/>
  <c r="E5084" i="1" s="1"/>
  <c r="C5084" i="1"/>
  <c r="B5086" i="1" l="1"/>
  <c r="F5085" i="1"/>
  <c r="D5085" i="1"/>
  <c r="E5085" i="1" s="1"/>
  <c r="C5085" i="1"/>
  <c r="B5087" i="1" l="1"/>
  <c r="F5086" i="1"/>
  <c r="D5086" i="1"/>
  <c r="E5086" i="1" s="1"/>
  <c r="C5086" i="1"/>
  <c r="B5088" i="1" l="1"/>
  <c r="F5087" i="1"/>
  <c r="D5087" i="1"/>
  <c r="E5087" i="1" s="1"/>
  <c r="C5087" i="1"/>
  <c r="B5089" i="1" l="1"/>
  <c r="F5088" i="1"/>
  <c r="D5088" i="1"/>
  <c r="E5088" i="1" s="1"/>
  <c r="C5088" i="1"/>
  <c r="B5090" i="1" l="1"/>
  <c r="F5089" i="1"/>
  <c r="D5089" i="1"/>
  <c r="E5089" i="1" s="1"/>
  <c r="C5089" i="1"/>
  <c r="B5091" i="1" l="1"/>
  <c r="F5090" i="1"/>
  <c r="D5090" i="1"/>
  <c r="E5090" i="1" s="1"/>
  <c r="C5090" i="1"/>
  <c r="B5092" i="1" l="1"/>
  <c r="F5091" i="1"/>
  <c r="C5091" i="1"/>
  <c r="D5091" i="1"/>
  <c r="E5091" i="1" s="1"/>
  <c r="B5093" i="1" l="1"/>
  <c r="F5092" i="1"/>
  <c r="D5092" i="1"/>
  <c r="E5092" i="1" s="1"/>
  <c r="C5092" i="1"/>
  <c r="B5094" i="1" l="1"/>
  <c r="F5093" i="1"/>
  <c r="D5093" i="1"/>
  <c r="E5093" i="1" s="1"/>
  <c r="C5093" i="1"/>
  <c r="B5095" i="1" l="1"/>
  <c r="F5094" i="1"/>
  <c r="D5094" i="1"/>
  <c r="E5094" i="1" s="1"/>
  <c r="C5094" i="1"/>
  <c r="B5096" i="1" l="1"/>
  <c r="F5095" i="1"/>
  <c r="C5095" i="1"/>
  <c r="D5095" i="1"/>
  <c r="E5095" i="1" s="1"/>
  <c r="B5097" i="1" l="1"/>
  <c r="F5096" i="1"/>
  <c r="D5096" i="1"/>
  <c r="E5096" i="1" s="1"/>
  <c r="C5096" i="1"/>
  <c r="B5098" i="1" l="1"/>
  <c r="F5097" i="1"/>
  <c r="D5097" i="1"/>
  <c r="E5097" i="1" s="1"/>
  <c r="C5097" i="1"/>
  <c r="B5099" i="1" l="1"/>
  <c r="F5098" i="1"/>
  <c r="D5098" i="1"/>
  <c r="E5098" i="1" s="1"/>
  <c r="C5098" i="1"/>
  <c r="B5100" i="1" l="1"/>
  <c r="F5099" i="1"/>
  <c r="C5099" i="1"/>
  <c r="D5099" i="1"/>
  <c r="E5099" i="1" s="1"/>
  <c r="B5101" i="1" l="1"/>
  <c r="F5100" i="1"/>
  <c r="D5100" i="1"/>
  <c r="E5100" i="1" s="1"/>
  <c r="C5100" i="1"/>
  <c r="B5102" i="1" l="1"/>
  <c r="F5101" i="1"/>
  <c r="D5101" i="1"/>
  <c r="E5101" i="1" s="1"/>
  <c r="C5101" i="1"/>
  <c r="B5103" i="1" l="1"/>
  <c r="F5102" i="1"/>
  <c r="D5102" i="1"/>
  <c r="E5102" i="1" s="1"/>
  <c r="C5102" i="1"/>
  <c r="B5104" i="1" l="1"/>
  <c r="F5103" i="1"/>
  <c r="D5103" i="1"/>
  <c r="E5103" i="1" s="1"/>
  <c r="C5103" i="1"/>
  <c r="B5105" i="1" l="1"/>
  <c r="F5104" i="1"/>
  <c r="D5104" i="1"/>
  <c r="E5104" i="1" s="1"/>
  <c r="C5104" i="1"/>
  <c r="B5106" i="1" l="1"/>
  <c r="F5105" i="1"/>
  <c r="D5105" i="1"/>
  <c r="E5105" i="1" s="1"/>
  <c r="C5105" i="1"/>
  <c r="B5107" i="1" l="1"/>
  <c r="F5106" i="1"/>
  <c r="D5106" i="1"/>
  <c r="E5106" i="1" s="1"/>
  <c r="C5106" i="1"/>
  <c r="B5108" i="1" l="1"/>
  <c r="F5107" i="1"/>
  <c r="C5107" i="1"/>
  <c r="D5107" i="1"/>
  <c r="E5107" i="1" s="1"/>
  <c r="B5109" i="1" l="1"/>
  <c r="F5108" i="1"/>
  <c r="D5108" i="1"/>
  <c r="E5108" i="1" s="1"/>
  <c r="C5108" i="1"/>
  <c r="B5110" i="1" l="1"/>
  <c r="F5109" i="1"/>
  <c r="D5109" i="1"/>
  <c r="E5109" i="1" s="1"/>
  <c r="C5109" i="1"/>
  <c r="B5111" i="1" l="1"/>
  <c r="F5110" i="1"/>
  <c r="D5110" i="1"/>
  <c r="E5110" i="1" s="1"/>
  <c r="C5110" i="1"/>
  <c r="B5112" i="1" l="1"/>
  <c r="F5111" i="1"/>
  <c r="C5111" i="1"/>
  <c r="D5111" i="1"/>
  <c r="E5111" i="1" s="1"/>
  <c r="B5113" i="1" l="1"/>
  <c r="F5112" i="1"/>
  <c r="D5112" i="1"/>
  <c r="E5112" i="1" s="1"/>
  <c r="C5112" i="1"/>
  <c r="B5114" i="1" l="1"/>
  <c r="F5113" i="1"/>
  <c r="D5113" i="1"/>
  <c r="E5113" i="1" s="1"/>
  <c r="C5113" i="1"/>
  <c r="B5115" i="1" l="1"/>
  <c r="F5114" i="1"/>
  <c r="D5114" i="1"/>
  <c r="E5114" i="1" s="1"/>
  <c r="C5114" i="1"/>
  <c r="B5116" i="1" l="1"/>
  <c r="F5115" i="1"/>
  <c r="C5115" i="1"/>
  <c r="D5115" i="1"/>
  <c r="E5115" i="1" s="1"/>
  <c r="B5117" i="1" l="1"/>
  <c r="F5116" i="1"/>
  <c r="D5116" i="1"/>
  <c r="E5116" i="1" s="1"/>
  <c r="C5116" i="1"/>
  <c r="B5118" i="1" l="1"/>
  <c r="F5117" i="1"/>
  <c r="D5117" i="1"/>
  <c r="E5117" i="1" s="1"/>
  <c r="C5117" i="1"/>
  <c r="B5119" i="1" l="1"/>
  <c r="F5118" i="1"/>
  <c r="D5118" i="1"/>
  <c r="E5118" i="1" s="1"/>
  <c r="C5118" i="1"/>
  <c r="B5120" i="1" l="1"/>
  <c r="F5119" i="1"/>
  <c r="D5119" i="1"/>
  <c r="E5119" i="1" s="1"/>
  <c r="C5119" i="1"/>
  <c r="B5121" i="1" l="1"/>
  <c r="F5120" i="1"/>
  <c r="D5120" i="1"/>
  <c r="E5120" i="1" s="1"/>
  <c r="C5120" i="1"/>
  <c r="B5122" i="1" l="1"/>
  <c r="F5121" i="1"/>
  <c r="D5121" i="1"/>
  <c r="E5121" i="1" s="1"/>
  <c r="C5121" i="1"/>
  <c r="B5123" i="1" l="1"/>
  <c r="F5122" i="1"/>
  <c r="D5122" i="1"/>
  <c r="E5122" i="1" s="1"/>
  <c r="C5122" i="1"/>
  <c r="B5124" i="1" l="1"/>
  <c r="F5123" i="1"/>
  <c r="C5123" i="1"/>
  <c r="D5123" i="1"/>
  <c r="E5123" i="1" s="1"/>
  <c r="B5125" i="1" l="1"/>
  <c r="F5124" i="1"/>
  <c r="D5124" i="1"/>
  <c r="E5124" i="1" s="1"/>
  <c r="C5124" i="1"/>
  <c r="B5126" i="1" l="1"/>
  <c r="F5125" i="1"/>
  <c r="D5125" i="1"/>
  <c r="E5125" i="1" s="1"/>
  <c r="C5125" i="1"/>
  <c r="B5127" i="1" l="1"/>
  <c r="F5126" i="1"/>
  <c r="D5126" i="1"/>
  <c r="E5126" i="1" s="1"/>
  <c r="C5126" i="1"/>
  <c r="B5128" i="1" l="1"/>
  <c r="F5127" i="1"/>
  <c r="C5127" i="1"/>
  <c r="D5127" i="1"/>
  <c r="E5127" i="1" s="1"/>
  <c r="B5129" i="1" l="1"/>
  <c r="F5128" i="1"/>
  <c r="D5128" i="1"/>
  <c r="E5128" i="1" s="1"/>
  <c r="C5128" i="1"/>
  <c r="B5130" i="1" l="1"/>
  <c r="F5129" i="1"/>
  <c r="D5129" i="1"/>
  <c r="E5129" i="1" s="1"/>
  <c r="C5129" i="1"/>
  <c r="B5131" i="1" l="1"/>
  <c r="F5130" i="1"/>
  <c r="D5130" i="1"/>
  <c r="E5130" i="1" s="1"/>
  <c r="C5130" i="1"/>
  <c r="B5132" i="1" l="1"/>
  <c r="F5131" i="1"/>
  <c r="C5131" i="1"/>
  <c r="D5131" i="1"/>
  <c r="E5131" i="1" s="1"/>
  <c r="B5133" i="1" l="1"/>
  <c r="F5132" i="1"/>
  <c r="D5132" i="1"/>
  <c r="E5132" i="1" s="1"/>
  <c r="C5132" i="1"/>
  <c r="B5134" i="1" l="1"/>
  <c r="F5133" i="1"/>
  <c r="D5133" i="1"/>
  <c r="E5133" i="1" s="1"/>
  <c r="C5133" i="1"/>
  <c r="B5135" i="1" l="1"/>
  <c r="F5134" i="1"/>
  <c r="D5134" i="1"/>
  <c r="E5134" i="1" s="1"/>
  <c r="C5134" i="1"/>
  <c r="B5136" i="1" l="1"/>
  <c r="F5135" i="1"/>
  <c r="D5135" i="1"/>
  <c r="E5135" i="1" s="1"/>
  <c r="C5135" i="1"/>
  <c r="B5137" i="1" l="1"/>
  <c r="F5136" i="1"/>
  <c r="D5136" i="1"/>
  <c r="E5136" i="1" s="1"/>
  <c r="C5136" i="1"/>
  <c r="B5138" i="1" l="1"/>
  <c r="F5137" i="1"/>
  <c r="D5137" i="1"/>
  <c r="E5137" i="1" s="1"/>
  <c r="C5137" i="1"/>
  <c r="B5139" i="1" l="1"/>
  <c r="F5138" i="1"/>
  <c r="D5138" i="1"/>
  <c r="E5138" i="1" s="1"/>
  <c r="C5138" i="1"/>
  <c r="B5140" i="1" l="1"/>
  <c r="F5139" i="1"/>
  <c r="C5139" i="1"/>
  <c r="D5139" i="1"/>
  <c r="E5139" i="1" s="1"/>
  <c r="B5141" i="1" l="1"/>
  <c r="F5140" i="1"/>
  <c r="D5140" i="1"/>
  <c r="E5140" i="1" s="1"/>
  <c r="C5140" i="1"/>
  <c r="B5142" i="1" l="1"/>
  <c r="F5141" i="1"/>
  <c r="D5141" i="1"/>
  <c r="E5141" i="1" s="1"/>
  <c r="C5141" i="1"/>
  <c r="B5143" i="1" l="1"/>
  <c r="F5142" i="1"/>
  <c r="D5142" i="1"/>
  <c r="E5142" i="1" s="1"/>
  <c r="C5142" i="1"/>
  <c r="B5144" i="1" l="1"/>
  <c r="F5143" i="1"/>
  <c r="C5143" i="1"/>
  <c r="D5143" i="1"/>
  <c r="E5143" i="1" s="1"/>
  <c r="B5145" i="1" l="1"/>
  <c r="F5144" i="1"/>
  <c r="D5144" i="1"/>
  <c r="E5144" i="1" s="1"/>
  <c r="C5144" i="1"/>
  <c r="B5146" i="1" l="1"/>
  <c r="F5145" i="1"/>
  <c r="D5145" i="1"/>
  <c r="E5145" i="1" s="1"/>
  <c r="C5145" i="1"/>
  <c r="B5147" i="1" l="1"/>
  <c r="F5146" i="1"/>
  <c r="D5146" i="1"/>
  <c r="E5146" i="1" s="1"/>
  <c r="C5146" i="1"/>
  <c r="B5148" i="1" l="1"/>
  <c r="F5147" i="1"/>
  <c r="C5147" i="1"/>
  <c r="D5147" i="1"/>
  <c r="E5147" i="1" s="1"/>
  <c r="B5149" i="1" l="1"/>
  <c r="F5148" i="1"/>
  <c r="D5148" i="1"/>
  <c r="E5148" i="1" s="1"/>
  <c r="C5148" i="1"/>
  <c r="B5150" i="1" l="1"/>
  <c r="F5149" i="1"/>
  <c r="D5149" i="1"/>
  <c r="E5149" i="1" s="1"/>
  <c r="C5149" i="1"/>
  <c r="B5151" i="1" l="1"/>
  <c r="F5150" i="1"/>
  <c r="D5150" i="1"/>
  <c r="E5150" i="1" s="1"/>
  <c r="C5150" i="1"/>
  <c r="B5152" i="1" l="1"/>
  <c r="F5151" i="1"/>
  <c r="D5151" i="1"/>
  <c r="E5151" i="1" s="1"/>
  <c r="C5151" i="1"/>
  <c r="B5153" i="1" l="1"/>
  <c r="F5152" i="1"/>
  <c r="D5152" i="1"/>
  <c r="E5152" i="1" s="1"/>
  <c r="C5152" i="1"/>
  <c r="B5154" i="1" l="1"/>
  <c r="F5153" i="1"/>
  <c r="D5153" i="1"/>
  <c r="E5153" i="1" s="1"/>
  <c r="C5153" i="1"/>
  <c r="B5155" i="1" l="1"/>
  <c r="F5154" i="1"/>
  <c r="D5154" i="1"/>
  <c r="E5154" i="1" s="1"/>
  <c r="C5154" i="1"/>
  <c r="B5156" i="1" l="1"/>
  <c r="F5155" i="1"/>
  <c r="C5155" i="1"/>
  <c r="D5155" i="1"/>
  <c r="E5155" i="1" s="1"/>
  <c r="B5157" i="1" l="1"/>
  <c r="F5156" i="1"/>
  <c r="D5156" i="1"/>
  <c r="E5156" i="1" s="1"/>
  <c r="C5156" i="1"/>
  <c r="B5158" i="1" l="1"/>
  <c r="F5157" i="1"/>
  <c r="D5157" i="1"/>
  <c r="E5157" i="1" s="1"/>
  <c r="C5157" i="1"/>
  <c r="B5159" i="1" l="1"/>
  <c r="F5158" i="1"/>
  <c r="D5158" i="1"/>
  <c r="E5158" i="1" s="1"/>
  <c r="C5158" i="1"/>
  <c r="B5160" i="1" l="1"/>
  <c r="F5159" i="1"/>
  <c r="C5159" i="1"/>
  <c r="D5159" i="1"/>
  <c r="E5159" i="1" s="1"/>
  <c r="B5161" i="1" l="1"/>
  <c r="F5160" i="1"/>
  <c r="D5160" i="1"/>
  <c r="E5160" i="1" s="1"/>
  <c r="C5160" i="1"/>
  <c r="B5162" i="1" l="1"/>
  <c r="F5161" i="1"/>
  <c r="D5161" i="1"/>
  <c r="E5161" i="1" s="1"/>
  <c r="C5161" i="1"/>
  <c r="B5163" i="1" l="1"/>
  <c r="F5162" i="1"/>
  <c r="D5162" i="1"/>
  <c r="E5162" i="1" s="1"/>
  <c r="C5162" i="1"/>
  <c r="B5164" i="1" l="1"/>
  <c r="F5163" i="1"/>
  <c r="C5163" i="1"/>
  <c r="D5163" i="1"/>
  <c r="E5163" i="1" s="1"/>
  <c r="B5165" i="1" l="1"/>
  <c r="F5164" i="1"/>
  <c r="D5164" i="1"/>
  <c r="E5164" i="1" s="1"/>
  <c r="C5164" i="1"/>
  <c r="B5166" i="1" l="1"/>
  <c r="F5165" i="1"/>
  <c r="D5165" i="1"/>
  <c r="E5165" i="1" s="1"/>
  <c r="C5165" i="1"/>
  <c r="B5167" i="1" l="1"/>
  <c r="F5166" i="1"/>
  <c r="D5166" i="1"/>
  <c r="E5166" i="1" s="1"/>
  <c r="C5166" i="1"/>
  <c r="B5168" i="1" l="1"/>
  <c r="F5167" i="1"/>
  <c r="D5167" i="1"/>
  <c r="E5167" i="1" s="1"/>
  <c r="C5167" i="1"/>
  <c r="B5169" i="1" l="1"/>
  <c r="F5168" i="1"/>
  <c r="D5168" i="1"/>
  <c r="E5168" i="1" s="1"/>
  <c r="C5168" i="1"/>
  <c r="B5170" i="1" l="1"/>
  <c r="F5169" i="1"/>
  <c r="D5169" i="1"/>
  <c r="E5169" i="1" s="1"/>
  <c r="C5169" i="1"/>
  <c r="B5171" i="1" l="1"/>
  <c r="F5170" i="1"/>
  <c r="D5170" i="1"/>
  <c r="E5170" i="1" s="1"/>
  <c r="C5170" i="1"/>
  <c r="B5172" i="1" l="1"/>
  <c r="F5171" i="1"/>
  <c r="C5171" i="1"/>
  <c r="D5171" i="1"/>
  <c r="E5171" i="1" s="1"/>
  <c r="B5173" i="1" l="1"/>
  <c r="F5172" i="1"/>
  <c r="D5172" i="1"/>
  <c r="E5172" i="1" s="1"/>
  <c r="C5172" i="1"/>
  <c r="B5174" i="1" l="1"/>
  <c r="F5173" i="1"/>
  <c r="D5173" i="1"/>
  <c r="E5173" i="1" s="1"/>
  <c r="C5173" i="1"/>
  <c r="B5175" i="1" l="1"/>
  <c r="F5174" i="1"/>
  <c r="D5174" i="1"/>
  <c r="E5174" i="1" s="1"/>
  <c r="C5174" i="1"/>
  <c r="B5176" i="1" l="1"/>
  <c r="F5175" i="1"/>
  <c r="C5175" i="1"/>
  <c r="D5175" i="1"/>
  <c r="E5175" i="1" s="1"/>
  <c r="B5177" i="1" l="1"/>
  <c r="F5176" i="1"/>
  <c r="D5176" i="1"/>
  <c r="E5176" i="1" s="1"/>
  <c r="C5176" i="1"/>
  <c r="B5178" i="1" l="1"/>
  <c r="F5177" i="1"/>
  <c r="D5177" i="1"/>
  <c r="E5177" i="1" s="1"/>
  <c r="C5177" i="1"/>
  <c r="B5179" i="1" l="1"/>
  <c r="F5178" i="1"/>
  <c r="D5178" i="1"/>
  <c r="E5178" i="1" s="1"/>
  <c r="C5178" i="1"/>
  <c r="B5180" i="1" l="1"/>
  <c r="F5179" i="1"/>
  <c r="C5179" i="1"/>
  <c r="D5179" i="1"/>
  <c r="E5179" i="1" s="1"/>
  <c r="B5181" i="1" l="1"/>
  <c r="F5180" i="1"/>
  <c r="D5180" i="1"/>
  <c r="E5180" i="1" s="1"/>
  <c r="C5180" i="1"/>
  <c r="B5182" i="1" l="1"/>
  <c r="F5181" i="1"/>
  <c r="D5181" i="1"/>
  <c r="E5181" i="1" s="1"/>
  <c r="C5181" i="1"/>
  <c r="B5183" i="1" l="1"/>
  <c r="F5182" i="1"/>
  <c r="D5182" i="1"/>
  <c r="E5182" i="1" s="1"/>
  <c r="C5182" i="1"/>
  <c r="B5184" i="1" l="1"/>
  <c r="F5183" i="1"/>
  <c r="D5183" i="1"/>
  <c r="E5183" i="1" s="1"/>
  <c r="C5183" i="1"/>
  <c r="B5185" i="1" l="1"/>
  <c r="F5184" i="1"/>
  <c r="D5184" i="1"/>
  <c r="E5184" i="1" s="1"/>
  <c r="C5184" i="1"/>
  <c r="B5186" i="1" l="1"/>
  <c r="F5185" i="1"/>
  <c r="D5185" i="1"/>
  <c r="E5185" i="1" s="1"/>
  <c r="C5185" i="1"/>
  <c r="B5187" i="1" l="1"/>
  <c r="F5186" i="1"/>
  <c r="D5186" i="1"/>
  <c r="E5186" i="1" s="1"/>
  <c r="C5186" i="1"/>
  <c r="B5188" i="1" l="1"/>
  <c r="F5187" i="1"/>
  <c r="C5187" i="1"/>
  <c r="D5187" i="1"/>
  <c r="E5187" i="1" s="1"/>
  <c r="B5189" i="1" l="1"/>
  <c r="F5188" i="1"/>
  <c r="D5188" i="1"/>
  <c r="E5188" i="1" s="1"/>
  <c r="C5188" i="1"/>
  <c r="B5190" i="1" l="1"/>
  <c r="F5189" i="1"/>
  <c r="D5189" i="1"/>
  <c r="E5189" i="1" s="1"/>
  <c r="C5189" i="1"/>
  <c r="B5191" i="1" l="1"/>
  <c r="F5190" i="1"/>
  <c r="D5190" i="1"/>
  <c r="E5190" i="1" s="1"/>
  <c r="C5190" i="1"/>
  <c r="B5192" i="1" l="1"/>
  <c r="F5191" i="1"/>
  <c r="C5191" i="1"/>
  <c r="D5191" i="1"/>
  <c r="E5191" i="1" s="1"/>
  <c r="B5193" i="1" l="1"/>
  <c r="F5192" i="1"/>
  <c r="D5192" i="1"/>
  <c r="E5192" i="1" s="1"/>
  <c r="C5192" i="1"/>
  <c r="B5194" i="1" l="1"/>
  <c r="F5193" i="1"/>
  <c r="D5193" i="1"/>
  <c r="E5193" i="1" s="1"/>
  <c r="C5193" i="1"/>
  <c r="B5195" i="1" l="1"/>
  <c r="F5194" i="1"/>
  <c r="D5194" i="1"/>
  <c r="E5194" i="1" s="1"/>
  <c r="C5194" i="1"/>
  <c r="B5196" i="1" l="1"/>
  <c r="F5195" i="1"/>
  <c r="C5195" i="1"/>
  <c r="D5195" i="1"/>
  <c r="E5195" i="1" s="1"/>
  <c r="B5197" i="1" l="1"/>
  <c r="F5196" i="1"/>
  <c r="D5196" i="1"/>
  <c r="E5196" i="1" s="1"/>
  <c r="C5196" i="1"/>
  <c r="B5198" i="1" l="1"/>
  <c r="F5197" i="1"/>
  <c r="D5197" i="1"/>
  <c r="E5197" i="1" s="1"/>
  <c r="C5197" i="1"/>
  <c r="B5199" i="1" l="1"/>
  <c r="F5198" i="1"/>
  <c r="D5198" i="1"/>
  <c r="E5198" i="1" s="1"/>
  <c r="C5198" i="1"/>
  <c r="B5200" i="1" l="1"/>
  <c r="F5199" i="1"/>
  <c r="D5199" i="1"/>
  <c r="E5199" i="1" s="1"/>
  <c r="C5199" i="1"/>
  <c r="B5201" i="1" l="1"/>
  <c r="F5200" i="1"/>
  <c r="D5200" i="1"/>
  <c r="E5200" i="1" s="1"/>
  <c r="C5200" i="1"/>
  <c r="B5202" i="1" l="1"/>
  <c r="F5201" i="1"/>
  <c r="D5201" i="1"/>
  <c r="E5201" i="1" s="1"/>
  <c r="C5201" i="1"/>
  <c r="B5203" i="1" l="1"/>
  <c r="F5202" i="1"/>
  <c r="D5202" i="1"/>
  <c r="E5202" i="1" s="1"/>
  <c r="C5202" i="1"/>
  <c r="B5204" i="1" l="1"/>
  <c r="F5203" i="1"/>
  <c r="C5203" i="1"/>
  <c r="D5203" i="1"/>
  <c r="E5203" i="1" s="1"/>
  <c r="B5205" i="1" l="1"/>
  <c r="F5204" i="1"/>
  <c r="D5204" i="1"/>
  <c r="E5204" i="1" s="1"/>
  <c r="C5204" i="1"/>
  <c r="B5206" i="1" l="1"/>
  <c r="F5205" i="1"/>
  <c r="D5205" i="1"/>
  <c r="E5205" i="1" s="1"/>
  <c r="C5205" i="1"/>
  <c r="B5207" i="1" l="1"/>
  <c r="F5206" i="1"/>
  <c r="D5206" i="1"/>
  <c r="E5206" i="1" s="1"/>
  <c r="C5206" i="1"/>
  <c r="B5208" i="1" l="1"/>
  <c r="F5207" i="1"/>
  <c r="C5207" i="1"/>
  <c r="D5207" i="1"/>
  <c r="E5207" i="1" s="1"/>
  <c r="B5209" i="1" l="1"/>
  <c r="F5208" i="1"/>
  <c r="D5208" i="1"/>
  <c r="E5208" i="1" s="1"/>
  <c r="C5208" i="1"/>
  <c r="B5210" i="1" l="1"/>
  <c r="F5209" i="1"/>
  <c r="D5209" i="1"/>
  <c r="E5209" i="1" s="1"/>
  <c r="C5209" i="1"/>
  <c r="B5211" i="1" l="1"/>
  <c r="F5210" i="1"/>
  <c r="D5210" i="1"/>
  <c r="E5210" i="1" s="1"/>
  <c r="C5210" i="1"/>
  <c r="B5212" i="1" l="1"/>
  <c r="F5211" i="1"/>
  <c r="C5211" i="1"/>
  <c r="D5211" i="1"/>
  <c r="E5211" i="1" s="1"/>
  <c r="B5213" i="1" l="1"/>
  <c r="F5212" i="1"/>
  <c r="D5212" i="1"/>
  <c r="E5212" i="1" s="1"/>
  <c r="C5212" i="1"/>
  <c r="B5214" i="1" l="1"/>
  <c r="F5213" i="1"/>
  <c r="D5213" i="1"/>
  <c r="E5213" i="1" s="1"/>
  <c r="C5213" i="1"/>
  <c r="B5215" i="1" l="1"/>
  <c r="F5214" i="1"/>
  <c r="D5214" i="1"/>
  <c r="E5214" i="1" s="1"/>
  <c r="C5214" i="1"/>
  <c r="B5216" i="1" l="1"/>
  <c r="F5215" i="1"/>
  <c r="D5215" i="1"/>
  <c r="E5215" i="1" s="1"/>
  <c r="C5215" i="1"/>
  <c r="B5217" i="1" l="1"/>
  <c r="F5216" i="1"/>
  <c r="D5216" i="1"/>
  <c r="E5216" i="1" s="1"/>
  <c r="C5216" i="1"/>
  <c r="B5218" i="1" l="1"/>
  <c r="F5217" i="1"/>
  <c r="D5217" i="1"/>
  <c r="E5217" i="1" s="1"/>
  <c r="C5217" i="1"/>
  <c r="B5219" i="1" l="1"/>
  <c r="F5218" i="1"/>
  <c r="D5218" i="1"/>
  <c r="E5218" i="1" s="1"/>
  <c r="C5218" i="1"/>
  <c r="B5220" i="1" l="1"/>
  <c r="F5219" i="1"/>
  <c r="C5219" i="1"/>
  <c r="D5219" i="1"/>
  <c r="E5219" i="1" s="1"/>
  <c r="B5221" i="1" l="1"/>
  <c r="F5220" i="1"/>
  <c r="D5220" i="1"/>
  <c r="E5220" i="1" s="1"/>
  <c r="C5220" i="1"/>
  <c r="B5222" i="1" l="1"/>
  <c r="F5221" i="1"/>
  <c r="D5221" i="1"/>
  <c r="E5221" i="1" s="1"/>
  <c r="C5221" i="1"/>
  <c r="B5223" i="1" l="1"/>
  <c r="F5222" i="1"/>
  <c r="D5222" i="1"/>
  <c r="E5222" i="1" s="1"/>
  <c r="C5222" i="1"/>
  <c r="B5224" i="1" l="1"/>
  <c r="F5223" i="1"/>
  <c r="C5223" i="1"/>
  <c r="D5223" i="1"/>
  <c r="E5223" i="1" s="1"/>
  <c r="B5225" i="1" l="1"/>
  <c r="F5224" i="1"/>
  <c r="D5224" i="1"/>
  <c r="E5224" i="1" s="1"/>
  <c r="C5224" i="1"/>
  <c r="B5226" i="1" l="1"/>
  <c r="F5225" i="1"/>
  <c r="D5225" i="1"/>
  <c r="E5225" i="1" s="1"/>
  <c r="C5225" i="1"/>
  <c r="B5227" i="1" l="1"/>
  <c r="F5226" i="1"/>
  <c r="D5226" i="1"/>
  <c r="E5226" i="1" s="1"/>
  <c r="C5226" i="1"/>
  <c r="B5228" i="1" l="1"/>
  <c r="F5227" i="1"/>
  <c r="C5227" i="1"/>
  <c r="D5227" i="1"/>
  <c r="E5227" i="1" s="1"/>
  <c r="B5229" i="1" l="1"/>
  <c r="F5228" i="1"/>
  <c r="D5228" i="1"/>
  <c r="E5228" i="1" s="1"/>
  <c r="C5228" i="1"/>
  <c r="B5230" i="1" l="1"/>
  <c r="F5229" i="1"/>
  <c r="D5229" i="1"/>
  <c r="E5229" i="1" s="1"/>
  <c r="C5229" i="1"/>
  <c r="B5231" i="1" l="1"/>
  <c r="F5230" i="1"/>
  <c r="D5230" i="1"/>
  <c r="E5230" i="1" s="1"/>
  <c r="C5230" i="1"/>
  <c r="B5232" i="1" l="1"/>
  <c r="F5231" i="1"/>
  <c r="D5231" i="1"/>
  <c r="E5231" i="1" s="1"/>
  <c r="C5231" i="1"/>
  <c r="B5233" i="1" l="1"/>
  <c r="F5232" i="1"/>
  <c r="D5232" i="1"/>
  <c r="E5232" i="1" s="1"/>
  <c r="C5232" i="1"/>
  <c r="B5234" i="1" l="1"/>
  <c r="F5233" i="1"/>
  <c r="D5233" i="1"/>
  <c r="E5233" i="1" s="1"/>
  <c r="C5233" i="1"/>
  <c r="B5235" i="1" l="1"/>
  <c r="F5234" i="1"/>
  <c r="D5234" i="1"/>
  <c r="E5234" i="1" s="1"/>
  <c r="C5234" i="1"/>
  <c r="B5236" i="1" l="1"/>
  <c r="F5235" i="1"/>
  <c r="C5235" i="1"/>
  <c r="D5235" i="1"/>
  <c r="E5235" i="1" s="1"/>
  <c r="B5237" i="1" l="1"/>
  <c r="F5236" i="1"/>
  <c r="D5236" i="1"/>
  <c r="E5236" i="1" s="1"/>
  <c r="C5236" i="1"/>
  <c r="B5238" i="1" l="1"/>
  <c r="F5237" i="1"/>
  <c r="D5237" i="1"/>
  <c r="E5237" i="1" s="1"/>
  <c r="C5237" i="1"/>
  <c r="B5239" i="1" l="1"/>
  <c r="F5238" i="1"/>
  <c r="D5238" i="1"/>
  <c r="E5238" i="1" s="1"/>
  <c r="C5238" i="1"/>
  <c r="B5240" i="1" l="1"/>
  <c r="F5239" i="1"/>
  <c r="C5239" i="1"/>
  <c r="D5239" i="1"/>
  <c r="E5239" i="1" s="1"/>
  <c r="B5241" i="1" l="1"/>
  <c r="F5240" i="1"/>
  <c r="D5240" i="1"/>
  <c r="E5240" i="1" s="1"/>
  <c r="C5240" i="1"/>
  <c r="B5242" i="1" l="1"/>
  <c r="F5241" i="1"/>
  <c r="D5241" i="1"/>
  <c r="E5241" i="1" s="1"/>
  <c r="C5241" i="1"/>
  <c r="B5243" i="1" l="1"/>
  <c r="F5242" i="1"/>
  <c r="D5242" i="1"/>
  <c r="E5242" i="1" s="1"/>
  <c r="C5242" i="1"/>
  <c r="B5244" i="1" l="1"/>
  <c r="F5243" i="1"/>
  <c r="C5243" i="1"/>
  <c r="D5243" i="1"/>
  <c r="E5243" i="1" s="1"/>
  <c r="B5245" i="1" l="1"/>
  <c r="F5244" i="1"/>
  <c r="D5244" i="1"/>
  <c r="E5244" i="1" s="1"/>
  <c r="C5244" i="1"/>
  <c r="B5246" i="1" l="1"/>
  <c r="F5245" i="1"/>
  <c r="D5245" i="1"/>
  <c r="E5245" i="1" s="1"/>
  <c r="C5245" i="1"/>
  <c r="B5247" i="1" l="1"/>
  <c r="F5246" i="1"/>
  <c r="D5246" i="1"/>
  <c r="E5246" i="1" s="1"/>
  <c r="C5246" i="1"/>
  <c r="B5248" i="1" l="1"/>
  <c r="F5247" i="1"/>
  <c r="D5247" i="1"/>
  <c r="E5247" i="1" s="1"/>
  <c r="C5247" i="1"/>
  <c r="B5249" i="1" l="1"/>
  <c r="F5248" i="1"/>
  <c r="D5248" i="1"/>
  <c r="E5248" i="1" s="1"/>
  <c r="C5248" i="1"/>
  <c r="B5250" i="1" l="1"/>
  <c r="F5249" i="1"/>
  <c r="D5249" i="1"/>
  <c r="E5249" i="1" s="1"/>
  <c r="C5249" i="1"/>
  <c r="B5251" i="1" l="1"/>
  <c r="F5250" i="1"/>
  <c r="D5250" i="1"/>
  <c r="E5250" i="1" s="1"/>
  <c r="C5250" i="1"/>
  <c r="B5252" i="1" l="1"/>
  <c r="F5251" i="1"/>
  <c r="C5251" i="1"/>
  <c r="D5251" i="1"/>
  <c r="E5251" i="1" s="1"/>
  <c r="B5253" i="1" l="1"/>
  <c r="F5252" i="1"/>
  <c r="D5252" i="1"/>
  <c r="E5252" i="1" s="1"/>
  <c r="C5252" i="1"/>
  <c r="B5254" i="1" l="1"/>
  <c r="F5253" i="1"/>
  <c r="D5253" i="1"/>
  <c r="E5253" i="1" s="1"/>
  <c r="C5253" i="1"/>
  <c r="B5255" i="1" l="1"/>
  <c r="F5254" i="1"/>
  <c r="D5254" i="1"/>
  <c r="E5254" i="1" s="1"/>
  <c r="C5254" i="1"/>
  <c r="B5256" i="1" l="1"/>
  <c r="F5255" i="1"/>
  <c r="C5255" i="1"/>
  <c r="D5255" i="1"/>
  <c r="E5255" i="1" s="1"/>
  <c r="B5257" i="1" l="1"/>
  <c r="F5256" i="1"/>
  <c r="D5256" i="1"/>
  <c r="E5256" i="1" s="1"/>
  <c r="C5256" i="1"/>
  <c r="B5258" i="1" l="1"/>
  <c r="F5257" i="1"/>
  <c r="D5257" i="1"/>
  <c r="E5257" i="1" s="1"/>
  <c r="C5257" i="1"/>
  <c r="B5259" i="1" l="1"/>
  <c r="F5258" i="1"/>
  <c r="D5258" i="1"/>
  <c r="E5258" i="1" s="1"/>
  <c r="C5258" i="1"/>
  <c r="B5260" i="1" l="1"/>
  <c r="F5259" i="1"/>
  <c r="C5259" i="1"/>
  <c r="D5259" i="1"/>
  <c r="E5259" i="1" s="1"/>
  <c r="B5261" i="1" l="1"/>
  <c r="F5260" i="1"/>
  <c r="D5260" i="1"/>
  <c r="E5260" i="1" s="1"/>
  <c r="C5260" i="1"/>
  <c r="B5262" i="1" l="1"/>
  <c r="F5261" i="1"/>
  <c r="D5261" i="1"/>
  <c r="E5261" i="1" s="1"/>
  <c r="C5261" i="1"/>
  <c r="B5263" i="1" l="1"/>
  <c r="F5262" i="1"/>
  <c r="D5262" i="1"/>
  <c r="E5262" i="1" s="1"/>
  <c r="C5262" i="1"/>
  <c r="B5264" i="1" l="1"/>
  <c r="F5263" i="1"/>
  <c r="D5263" i="1"/>
  <c r="E5263" i="1" s="1"/>
  <c r="C5263" i="1"/>
  <c r="B5265" i="1" l="1"/>
  <c r="F5264" i="1"/>
  <c r="D5264" i="1"/>
  <c r="E5264" i="1" s="1"/>
  <c r="C5264" i="1"/>
  <c r="B5266" i="1" l="1"/>
  <c r="F5265" i="1"/>
  <c r="D5265" i="1"/>
  <c r="E5265" i="1" s="1"/>
  <c r="C5265" i="1"/>
  <c r="B5267" i="1" l="1"/>
  <c r="F5266" i="1"/>
  <c r="D5266" i="1"/>
  <c r="E5266" i="1" s="1"/>
  <c r="C5266" i="1"/>
  <c r="B5268" i="1" l="1"/>
  <c r="F5267" i="1"/>
  <c r="C5267" i="1"/>
  <c r="D5267" i="1"/>
  <c r="E5267" i="1" s="1"/>
  <c r="B5269" i="1" l="1"/>
  <c r="F5268" i="1"/>
  <c r="D5268" i="1"/>
  <c r="E5268" i="1" s="1"/>
  <c r="C5268" i="1"/>
  <c r="B5270" i="1" l="1"/>
  <c r="F5269" i="1"/>
  <c r="D5269" i="1"/>
  <c r="E5269" i="1" s="1"/>
  <c r="C5269" i="1"/>
  <c r="B5271" i="1" l="1"/>
  <c r="F5270" i="1"/>
  <c r="D5270" i="1"/>
  <c r="E5270" i="1" s="1"/>
  <c r="C5270" i="1"/>
  <c r="B5272" i="1" l="1"/>
  <c r="F5271" i="1"/>
  <c r="C5271" i="1"/>
  <c r="D5271" i="1"/>
  <c r="E5271" i="1" s="1"/>
  <c r="B5273" i="1" l="1"/>
  <c r="F5272" i="1"/>
  <c r="D5272" i="1"/>
  <c r="E5272" i="1" s="1"/>
  <c r="C5272" i="1"/>
  <c r="B5274" i="1" l="1"/>
  <c r="F5273" i="1"/>
  <c r="D5273" i="1"/>
  <c r="E5273" i="1" s="1"/>
  <c r="C5273" i="1"/>
  <c r="B5275" i="1" l="1"/>
  <c r="F5274" i="1"/>
  <c r="D5274" i="1"/>
  <c r="E5274" i="1" s="1"/>
  <c r="C5274" i="1"/>
  <c r="B5276" i="1" l="1"/>
  <c r="F5275" i="1"/>
  <c r="C5275" i="1"/>
  <c r="D5275" i="1"/>
  <c r="E5275" i="1" s="1"/>
  <c r="B5277" i="1" l="1"/>
  <c r="F5276" i="1"/>
  <c r="D5276" i="1"/>
  <c r="E5276" i="1" s="1"/>
  <c r="C5276" i="1"/>
  <c r="B5278" i="1" l="1"/>
  <c r="F5277" i="1"/>
  <c r="D5277" i="1"/>
  <c r="E5277" i="1" s="1"/>
  <c r="C5277" i="1"/>
  <c r="B5279" i="1" l="1"/>
  <c r="F5278" i="1"/>
  <c r="D5278" i="1"/>
  <c r="E5278" i="1" s="1"/>
  <c r="C5278" i="1"/>
  <c r="B5280" i="1" l="1"/>
  <c r="F5279" i="1"/>
  <c r="D5279" i="1"/>
  <c r="E5279" i="1" s="1"/>
  <c r="C5279" i="1"/>
  <c r="B5281" i="1" l="1"/>
  <c r="F5280" i="1"/>
  <c r="D5280" i="1"/>
  <c r="E5280" i="1" s="1"/>
  <c r="C5280" i="1"/>
  <c r="B5282" i="1" l="1"/>
  <c r="F5281" i="1"/>
  <c r="D5281" i="1"/>
  <c r="E5281" i="1" s="1"/>
  <c r="C5281" i="1"/>
  <c r="B5283" i="1" l="1"/>
  <c r="F5282" i="1"/>
  <c r="D5282" i="1"/>
  <c r="E5282" i="1" s="1"/>
  <c r="C5282" i="1"/>
  <c r="B5284" i="1" l="1"/>
  <c r="F5283" i="1"/>
  <c r="C5283" i="1"/>
  <c r="D5283" i="1"/>
  <c r="E5283" i="1" s="1"/>
  <c r="B5285" i="1" l="1"/>
  <c r="F5284" i="1"/>
  <c r="D5284" i="1"/>
  <c r="E5284" i="1" s="1"/>
  <c r="C5284" i="1"/>
  <c r="B5286" i="1" l="1"/>
  <c r="F5285" i="1"/>
  <c r="D5285" i="1"/>
  <c r="E5285" i="1" s="1"/>
  <c r="C5285" i="1"/>
  <c r="B5287" i="1" l="1"/>
  <c r="F5286" i="1"/>
  <c r="D5286" i="1"/>
  <c r="E5286" i="1" s="1"/>
  <c r="C5286" i="1"/>
  <c r="B5288" i="1" l="1"/>
  <c r="F5287" i="1"/>
  <c r="C5287" i="1"/>
  <c r="D5287" i="1"/>
  <c r="E5287" i="1" s="1"/>
  <c r="B5289" i="1" l="1"/>
  <c r="F5288" i="1"/>
  <c r="D5288" i="1"/>
  <c r="E5288" i="1" s="1"/>
  <c r="C5288" i="1"/>
  <c r="B5290" i="1" l="1"/>
  <c r="F5289" i="1"/>
  <c r="D5289" i="1"/>
  <c r="E5289" i="1" s="1"/>
  <c r="C5289" i="1"/>
  <c r="B5291" i="1" l="1"/>
  <c r="F5290" i="1"/>
  <c r="D5290" i="1"/>
  <c r="E5290" i="1" s="1"/>
  <c r="C5290" i="1"/>
  <c r="B5292" i="1" l="1"/>
  <c r="F5291" i="1"/>
  <c r="C5291" i="1"/>
  <c r="D5291" i="1"/>
  <c r="E5291" i="1" s="1"/>
  <c r="B5293" i="1" l="1"/>
  <c r="F5292" i="1"/>
  <c r="D5292" i="1"/>
  <c r="E5292" i="1" s="1"/>
  <c r="C5292" i="1"/>
  <c r="B5294" i="1" l="1"/>
  <c r="F5293" i="1"/>
  <c r="D5293" i="1"/>
  <c r="E5293" i="1" s="1"/>
  <c r="C5293" i="1"/>
  <c r="B5295" i="1" l="1"/>
  <c r="F5294" i="1"/>
  <c r="D5294" i="1"/>
  <c r="E5294" i="1" s="1"/>
  <c r="C5294" i="1"/>
  <c r="B5296" i="1" l="1"/>
  <c r="F5295" i="1"/>
  <c r="D5295" i="1"/>
  <c r="E5295" i="1" s="1"/>
  <c r="C5295" i="1"/>
  <c r="B5297" i="1" l="1"/>
  <c r="F5296" i="1"/>
  <c r="D5296" i="1"/>
  <c r="E5296" i="1" s="1"/>
  <c r="C5296" i="1"/>
  <c r="B5298" i="1" l="1"/>
  <c r="F5297" i="1"/>
  <c r="D5297" i="1"/>
  <c r="E5297" i="1" s="1"/>
  <c r="C5297" i="1"/>
  <c r="B5299" i="1" l="1"/>
  <c r="F5298" i="1"/>
  <c r="D5298" i="1"/>
  <c r="E5298" i="1" s="1"/>
  <c r="C5298" i="1"/>
  <c r="B5300" i="1" l="1"/>
  <c r="F5299" i="1"/>
  <c r="C5299" i="1"/>
  <c r="D5299" i="1"/>
  <c r="E5299" i="1" s="1"/>
  <c r="B5301" i="1" l="1"/>
  <c r="F5300" i="1"/>
  <c r="D5300" i="1"/>
  <c r="E5300" i="1" s="1"/>
  <c r="C5300" i="1"/>
  <c r="B5302" i="1" l="1"/>
  <c r="F5301" i="1"/>
  <c r="D5301" i="1"/>
  <c r="E5301" i="1" s="1"/>
  <c r="C5301" i="1"/>
  <c r="B5303" i="1" l="1"/>
  <c r="F5302" i="1"/>
  <c r="D5302" i="1"/>
  <c r="E5302" i="1" s="1"/>
  <c r="C5302" i="1"/>
  <c r="B5304" i="1" l="1"/>
  <c r="F5303" i="1"/>
  <c r="C5303" i="1"/>
  <c r="D5303" i="1"/>
  <c r="E5303" i="1" s="1"/>
  <c r="B5305" i="1" l="1"/>
  <c r="F5304" i="1"/>
  <c r="D5304" i="1"/>
  <c r="E5304" i="1" s="1"/>
  <c r="C5304" i="1"/>
  <c r="B5306" i="1" l="1"/>
  <c r="F5305" i="1"/>
  <c r="D5305" i="1"/>
  <c r="E5305" i="1" s="1"/>
  <c r="C5305" i="1"/>
  <c r="B5307" i="1" l="1"/>
  <c r="F5306" i="1"/>
  <c r="D5306" i="1"/>
  <c r="E5306" i="1" s="1"/>
  <c r="C5306" i="1"/>
  <c r="B5308" i="1" l="1"/>
  <c r="F5307" i="1"/>
  <c r="C5307" i="1"/>
  <c r="D5307" i="1"/>
  <c r="E5307" i="1" s="1"/>
  <c r="B5309" i="1" l="1"/>
  <c r="F5308" i="1"/>
  <c r="D5308" i="1"/>
  <c r="E5308" i="1" s="1"/>
  <c r="C5308" i="1"/>
  <c r="B5310" i="1" l="1"/>
  <c r="F5309" i="1"/>
  <c r="D5309" i="1"/>
  <c r="E5309" i="1" s="1"/>
  <c r="C5309" i="1"/>
  <c r="B5311" i="1" l="1"/>
  <c r="F5310" i="1"/>
  <c r="D5310" i="1"/>
  <c r="E5310" i="1" s="1"/>
  <c r="C5310" i="1"/>
  <c r="B5312" i="1" l="1"/>
  <c r="F5311" i="1"/>
  <c r="D5311" i="1"/>
  <c r="E5311" i="1" s="1"/>
  <c r="C5311" i="1"/>
  <c r="B5313" i="1" l="1"/>
  <c r="F5312" i="1"/>
  <c r="D5312" i="1"/>
  <c r="E5312" i="1" s="1"/>
  <c r="C5312" i="1"/>
  <c r="B5314" i="1" l="1"/>
  <c r="F5313" i="1"/>
  <c r="D5313" i="1"/>
  <c r="E5313" i="1" s="1"/>
  <c r="C5313" i="1"/>
  <c r="B5315" i="1" l="1"/>
  <c r="F5314" i="1"/>
  <c r="D5314" i="1"/>
  <c r="E5314" i="1" s="1"/>
  <c r="C5314" i="1"/>
  <c r="B5316" i="1" l="1"/>
  <c r="F5315" i="1"/>
  <c r="C5315" i="1"/>
  <c r="D5315" i="1"/>
  <c r="E5315" i="1" s="1"/>
  <c r="B5317" i="1" l="1"/>
  <c r="F5316" i="1"/>
  <c r="D5316" i="1"/>
  <c r="E5316" i="1" s="1"/>
  <c r="C5316" i="1"/>
  <c r="B5318" i="1" l="1"/>
  <c r="F5317" i="1"/>
  <c r="D5317" i="1"/>
  <c r="E5317" i="1" s="1"/>
  <c r="C5317" i="1"/>
  <c r="B5319" i="1" l="1"/>
  <c r="F5318" i="1"/>
  <c r="D5318" i="1"/>
  <c r="E5318" i="1" s="1"/>
  <c r="C5318" i="1"/>
  <c r="B5320" i="1" l="1"/>
  <c r="F5319" i="1"/>
  <c r="C5319" i="1"/>
  <c r="D5319" i="1"/>
  <c r="E5319" i="1" s="1"/>
  <c r="B5321" i="1" l="1"/>
  <c r="F5320" i="1"/>
  <c r="D5320" i="1"/>
  <c r="E5320" i="1" s="1"/>
  <c r="C5320" i="1"/>
  <c r="B5322" i="1" l="1"/>
  <c r="F5321" i="1"/>
  <c r="D5321" i="1"/>
  <c r="E5321" i="1" s="1"/>
  <c r="C5321" i="1"/>
  <c r="B5323" i="1" l="1"/>
  <c r="F5322" i="1"/>
  <c r="D5322" i="1"/>
  <c r="E5322" i="1" s="1"/>
  <c r="C5322" i="1"/>
  <c r="B5324" i="1" l="1"/>
  <c r="F5323" i="1"/>
  <c r="C5323" i="1"/>
  <c r="D5323" i="1"/>
  <c r="E5323" i="1" s="1"/>
  <c r="B5325" i="1" l="1"/>
  <c r="F5324" i="1"/>
  <c r="D5324" i="1"/>
  <c r="E5324" i="1" s="1"/>
  <c r="C5324" i="1"/>
  <c r="B5326" i="1" l="1"/>
  <c r="F5325" i="1"/>
  <c r="D5325" i="1"/>
  <c r="E5325" i="1" s="1"/>
  <c r="C5325" i="1"/>
  <c r="B5327" i="1" l="1"/>
  <c r="F5326" i="1"/>
  <c r="D5326" i="1"/>
  <c r="E5326" i="1" s="1"/>
  <c r="C5326" i="1"/>
  <c r="B5328" i="1" l="1"/>
  <c r="F5327" i="1"/>
  <c r="D5327" i="1"/>
  <c r="E5327" i="1" s="1"/>
  <c r="C5327" i="1"/>
  <c r="B5329" i="1" l="1"/>
  <c r="F5328" i="1"/>
  <c r="D5328" i="1"/>
  <c r="E5328" i="1" s="1"/>
  <c r="C5328" i="1"/>
  <c r="B5330" i="1" l="1"/>
  <c r="F5329" i="1"/>
  <c r="D5329" i="1"/>
  <c r="E5329" i="1" s="1"/>
  <c r="C5329" i="1"/>
  <c r="B5331" i="1" l="1"/>
  <c r="F5330" i="1"/>
  <c r="D5330" i="1"/>
  <c r="E5330" i="1" s="1"/>
  <c r="C5330" i="1"/>
  <c r="B5332" i="1" l="1"/>
  <c r="F5331" i="1"/>
  <c r="C5331" i="1"/>
  <c r="D5331" i="1"/>
  <c r="E5331" i="1" s="1"/>
  <c r="B5333" i="1" l="1"/>
  <c r="F5332" i="1"/>
  <c r="D5332" i="1"/>
  <c r="E5332" i="1" s="1"/>
  <c r="C5332" i="1"/>
  <c r="B5334" i="1" l="1"/>
  <c r="F5333" i="1"/>
  <c r="D5333" i="1"/>
  <c r="E5333" i="1" s="1"/>
  <c r="C5333" i="1"/>
  <c r="B5335" i="1" l="1"/>
  <c r="F5334" i="1"/>
  <c r="D5334" i="1"/>
  <c r="E5334" i="1" s="1"/>
  <c r="C5334" i="1"/>
  <c r="B5336" i="1" l="1"/>
  <c r="F5335" i="1"/>
  <c r="C5335" i="1"/>
  <c r="D5335" i="1"/>
  <c r="E5335" i="1" s="1"/>
  <c r="B5337" i="1" l="1"/>
  <c r="F5336" i="1"/>
  <c r="D5336" i="1"/>
  <c r="E5336" i="1" s="1"/>
  <c r="C5336" i="1"/>
  <c r="B5338" i="1" l="1"/>
  <c r="F5337" i="1"/>
  <c r="D5337" i="1"/>
  <c r="E5337" i="1" s="1"/>
  <c r="C5337" i="1"/>
  <c r="B5339" i="1" l="1"/>
  <c r="F5338" i="1"/>
  <c r="D5338" i="1"/>
  <c r="E5338" i="1" s="1"/>
  <c r="C5338" i="1"/>
  <c r="B5340" i="1" l="1"/>
  <c r="F5339" i="1"/>
  <c r="C5339" i="1"/>
  <c r="D5339" i="1"/>
  <c r="E5339" i="1" s="1"/>
  <c r="B5341" i="1" l="1"/>
  <c r="F5340" i="1"/>
  <c r="D5340" i="1"/>
  <c r="E5340" i="1" s="1"/>
  <c r="C5340" i="1"/>
  <c r="B5342" i="1" l="1"/>
  <c r="F5341" i="1"/>
  <c r="D5341" i="1"/>
  <c r="E5341" i="1" s="1"/>
  <c r="C5341" i="1"/>
  <c r="B5343" i="1" l="1"/>
  <c r="F5342" i="1"/>
  <c r="D5342" i="1"/>
  <c r="E5342" i="1" s="1"/>
  <c r="C5342" i="1"/>
  <c r="B5344" i="1" l="1"/>
  <c r="F5343" i="1"/>
  <c r="D5343" i="1"/>
  <c r="E5343" i="1" s="1"/>
  <c r="C5343" i="1"/>
  <c r="B5345" i="1" l="1"/>
  <c r="F5344" i="1"/>
  <c r="D5344" i="1"/>
  <c r="E5344" i="1" s="1"/>
  <c r="C5344" i="1"/>
  <c r="B5346" i="1" l="1"/>
  <c r="F5345" i="1"/>
  <c r="D5345" i="1"/>
  <c r="E5345" i="1" s="1"/>
  <c r="C5345" i="1"/>
  <c r="B5347" i="1" l="1"/>
  <c r="F5346" i="1"/>
  <c r="D5346" i="1"/>
  <c r="E5346" i="1" s="1"/>
  <c r="C5346" i="1"/>
  <c r="B5348" i="1" l="1"/>
  <c r="F5347" i="1"/>
  <c r="C5347" i="1"/>
  <c r="D5347" i="1"/>
  <c r="E5347" i="1" s="1"/>
  <c r="B5349" i="1" l="1"/>
  <c r="F5348" i="1"/>
  <c r="D5348" i="1"/>
  <c r="E5348" i="1" s="1"/>
  <c r="C5348" i="1"/>
  <c r="B5350" i="1" l="1"/>
  <c r="F5349" i="1"/>
  <c r="D5349" i="1"/>
  <c r="E5349" i="1" s="1"/>
  <c r="C5349" i="1"/>
  <c r="B5351" i="1" l="1"/>
  <c r="F5350" i="1"/>
  <c r="D5350" i="1"/>
  <c r="E5350" i="1" s="1"/>
  <c r="C5350" i="1"/>
  <c r="B5352" i="1" l="1"/>
  <c r="F5351" i="1"/>
  <c r="C5351" i="1"/>
  <c r="D5351" i="1"/>
  <c r="E5351" i="1" s="1"/>
  <c r="B5353" i="1" l="1"/>
  <c r="F5352" i="1"/>
  <c r="D5352" i="1"/>
  <c r="E5352" i="1" s="1"/>
  <c r="C5352" i="1"/>
  <c r="B5354" i="1" l="1"/>
  <c r="F5353" i="1"/>
  <c r="D5353" i="1"/>
  <c r="E5353" i="1" s="1"/>
  <c r="C5353" i="1"/>
  <c r="B5355" i="1" l="1"/>
  <c r="F5354" i="1"/>
  <c r="D5354" i="1"/>
  <c r="E5354" i="1" s="1"/>
  <c r="C5354" i="1"/>
  <c r="B5356" i="1" l="1"/>
  <c r="F5355" i="1"/>
  <c r="C5355" i="1"/>
  <c r="D5355" i="1"/>
  <c r="E5355" i="1" s="1"/>
  <c r="B5357" i="1" l="1"/>
  <c r="F5356" i="1"/>
  <c r="D5356" i="1"/>
  <c r="E5356" i="1" s="1"/>
  <c r="C5356" i="1"/>
  <c r="B5358" i="1" l="1"/>
  <c r="F5357" i="1"/>
  <c r="D5357" i="1"/>
  <c r="E5357" i="1" s="1"/>
  <c r="C5357" i="1"/>
  <c r="B5359" i="1" l="1"/>
  <c r="F5358" i="1"/>
  <c r="D5358" i="1"/>
  <c r="E5358" i="1" s="1"/>
  <c r="C5358" i="1"/>
  <c r="B5360" i="1" l="1"/>
  <c r="F5359" i="1"/>
  <c r="D5359" i="1"/>
  <c r="E5359" i="1" s="1"/>
  <c r="C5359" i="1"/>
  <c r="B5361" i="1" l="1"/>
  <c r="F5360" i="1"/>
  <c r="D5360" i="1"/>
  <c r="E5360" i="1" s="1"/>
  <c r="C5360" i="1"/>
  <c r="B5362" i="1" l="1"/>
  <c r="F5361" i="1"/>
  <c r="D5361" i="1"/>
  <c r="E5361" i="1" s="1"/>
  <c r="C5361" i="1"/>
  <c r="B5363" i="1" l="1"/>
  <c r="F5362" i="1"/>
  <c r="D5362" i="1"/>
  <c r="E5362" i="1" s="1"/>
  <c r="C5362" i="1"/>
  <c r="B5364" i="1" l="1"/>
  <c r="F5363" i="1"/>
  <c r="C5363" i="1"/>
  <c r="D5363" i="1"/>
  <c r="E5363" i="1" s="1"/>
  <c r="B5365" i="1" l="1"/>
  <c r="F5364" i="1"/>
  <c r="D5364" i="1"/>
  <c r="E5364" i="1" s="1"/>
  <c r="C5364" i="1"/>
  <c r="B5366" i="1" l="1"/>
  <c r="F5365" i="1"/>
  <c r="D5365" i="1"/>
  <c r="E5365" i="1" s="1"/>
  <c r="C5365" i="1"/>
  <c r="B5367" i="1" l="1"/>
  <c r="F5366" i="1"/>
  <c r="D5366" i="1"/>
  <c r="E5366" i="1" s="1"/>
  <c r="C5366" i="1"/>
  <c r="B5368" i="1" l="1"/>
  <c r="F5367" i="1"/>
  <c r="C5367" i="1"/>
  <c r="D5367" i="1"/>
  <c r="E5367" i="1" s="1"/>
  <c r="B5369" i="1" l="1"/>
  <c r="F5368" i="1"/>
  <c r="D5368" i="1"/>
  <c r="E5368" i="1" s="1"/>
  <c r="C5368" i="1"/>
  <c r="B5370" i="1" l="1"/>
  <c r="F5369" i="1"/>
  <c r="D5369" i="1"/>
  <c r="E5369" i="1" s="1"/>
  <c r="C5369" i="1"/>
  <c r="B5371" i="1" l="1"/>
  <c r="F5370" i="1"/>
  <c r="D5370" i="1"/>
  <c r="E5370" i="1" s="1"/>
  <c r="C5370" i="1"/>
  <c r="B5372" i="1" l="1"/>
  <c r="F5371" i="1"/>
  <c r="C5371" i="1"/>
  <c r="D5371" i="1"/>
  <c r="E5371" i="1" s="1"/>
  <c r="B5373" i="1" l="1"/>
  <c r="F5372" i="1"/>
  <c r="D5372" i="1"/>
  <c r="E5372" i="1" s="1"/>
  <c r="C5372" i="1"/>
  <c r="B5374" i="1" l="1"/>
  <c r="F5373" i="1"/>
  <c r="D5373" i="1"/>
  <c r="E5373" i="1" s="1"/>
  <c r="C5373" i="1"/>
  <c r="B5375" i="1" l="1"/>
  <c r="F5374" i="1"/>
  <c r="D5374" i="1"/>
  <c r="E5374" i="1" s="1"/>
  <c r="C5374" i="1"/>
  <c r="B5376" i="1" l="1"/>
  <c r="F5375" i="1"/>
  <c r="D5375" i="1"/>
  <c r="E5375" i="1" s="1"/>
  <c r="C5375" i="1"/>
  <c r="B5377" i="1" l="1"/>
  <c r="F5376" i="1"/>
  <c r="D5376" i="1"/>
  <c r="E5376" i="1" s="1"/>
  <c r="C5376" i="1"/>
  <c r="B5378" i="1" l="1"/>
  <c r="F5377" i="1"/>
  <c r="D5377" i="1"/>
  <c r="E5377" i="1" s="1"/>
  <c r="C5377" i="1"/>
  <c r="B5379" i="1" l="1"/>
  <c r="F5378" i="1"/>
  <c r="D5378" i="1"/>
  <c r="E5378" i="1" s="1"/>
  <c r="C5378" i="1"/>
  <c r="B5380" i="1" l="1"/>
  <c r="F5379" i="1"/>
  <c r="C5379" i="1"/>
  <c r="D5379" i="1"/>
  <c r="E5379" i="1" s="1"/>
  <c r="B5381" i="1" l="1"/>
  <c r="F5380" i="1"/>
  <c r="D5380" i="1"/>
  <c r="E5380" i="1" s="1"/>
  <c r="C5380" i="1"/>
  <c r="B5382" i="1" l="1"/>
  <c r="F5381" i="1"/>
  <c r="D5381" i="1"/>
  <c r="E5381" i="1" s="1"/>
  <c r="C5381" i="1"/>
  <c r="B5383" i="1" l="1"/>
  <c r="F5382" i="1"/>
  <c r="D5382" i="1"/>
  <c r="E5382" i="1" s="1"/>
  <c r="C5382" i="1"/>
  <c r="B5384" i="1" l="1"/>
  <c r="F5383" i="1"/>
  <c r="C5383" i="1"/>
  <c r="D5383" i="1"/>
  <c r="E5383" i="1" s="1"/>
  <c r="B5385" i="1" l="1"/>
  <c r="F5384" i="1"/>
  <c r="D5384" i="1"/>
  <c r="E5384" i="1" s="1"/>
  <c r="C5384" i="1"/>
  <c r="B5386" i="1" l="1"/>
  <c r="F5385" i="1"/>
  <c r="D5385" i="1"/>
  <c r="E5385" i="1" s="1"/>
  <c r="C5385" i="1"/>
  <c r="B5387" i="1" l="1"/>
  <c r="F5386" i="1"/>
  <c r="D5386" i="1"/>
  <c r="E5386" i="1" s="1"/>
  <c r="C5386" i="1"/>
  <c r="B5388" i="1" l="1"/>
  <c r="F5387" i="1"/>
  <c r="C5387" i="1"/>
  <c r="D5387" i="1"/>
  <c r="E5387" i="1" s="1"/>
  <c r="B5389" i="1" l="1"/>
  <c r="F5388" i="1"/>
  <c r="D5388" i="1"/>
  <c r="E5388" i="1" s="1"/>
  <c r="C5388" i="1"/>
  <c r="B5390" i="1" l="1"/>
  <c r="F5389" i="1"/>
  <c r="D5389" i="1"/>
  <c r="E5389" i="1" s="1"/>
  <c r="C5389" i="1"/>
  <c r="B5391" i="1" l="1"/>
  <c r="F5390" i="1"/>
  <c r="D5390" i="1"/>
  <c r="E5390" i="1" s="1"/>
  <c r="C5390" i="1"/>
  <c r="B5392" i="1" l="1"/>
  <c r="F5391" i="1"/>
  <c r="D5391" i="1"/>
  <c r="E5391" i="1" s="1"/>
  <c r="C5391" i="1"/>
  <c r="B5393" i="1" l="1"/>
  <c r="F5392" i="1"/>
  <c r="D5392" i="1"/>
  <c r="E5392" i="1" s="1"/>
  <c r="C5392" i="1"/>
  <c r="B5394" i="1" l="1"/>
  <c r="F5393" i="1"/>
  <c r="D5393" i="1"/>
  <c r="E5393" i="1" s="1"/>
  <c r="C5393" i="1"/>
  <c r="B5395" i="1" l="1"/>
  <c r="F5394" i="1"/>
  <c r="D5394" i="1"/>
  <c r="E5394" i="1" s="1"/>
  <c r="C5394" i="1"/>
  <c r="B5396" i="1" l="1"/>
  <c r="F5395" i="1"/>
  <c r="C5395" i="1"/>
  <c r="D5395" i="1"/>
  <c r="E5395" i="1" s="1"/>
  <c r="B5397" i="1" l="1"/>
  <c r="F5396" i="1"/>
  <c r="D5396" i="1"/>
  <c r="E5396" i="1" s="1"/>
  <c r="C5396" i="1"/>
  <c r="B5398" i="1" l="1"/>
  <c r="F5397" i="1"/>
  <c r="D5397" i="1"/>
  <c r="E5397" i="1" s="1"/>
  <c r="C5397" i="1"/>
  <c r="B5399" i="1" l="1"/>
  <c r="F5398" i="1"/>
  <c r="D5398" i="1"/>
  <c r="E5398" i="1" s="1"/>
  <c r="C5398" i="1"/>
  <c r="B5400" i="1" l="1"/>
  <c r="F5399" i="1"/>
  <c r="C5399" i="1"/>
  <c r="D5399" i="1"/>
  <c r="E5399" i="1" s="1"/>
  <c r="B5401" i="1" l="1"/>
  <c r="F5400" i="1"/>
  <c r="D5400" i="1"/>
  <c r="E5400" i="1" s="1"/>
  <c r="C5400" i="1"/>
  <c r="B5402" i="1" l="1"/>
  <c r="F5401" i="1"/>
  <c r="D5401" i="1"/>
  <c r="E5401" i="1" s="1"/>
  <c r="C5401" i="1"/>
  <c r="B5403" i="1" l="1"/>
  <c r="F5402" i="1"/>
  <c r="D5402" i="1"/>
  <c r="E5402" i="1" s="1"/>
  <c r="C5402" i="1"/>
  <c r="B5404" i="1" l="1"/>
  <c r="F5403" i="1"/>
  <c r="C5403" i="1"/>
  <c r="D5403" i="1"/>
  <c r="E5403" i="1" s="1"/>
  <c r="B5405" i="1" l="1"/>
  <c r="F5404" i="1"/>
  <c r="D5404" i="1"/>
  <c r="E5404" i="1" s="1"/>
  <c r="C5404" i="1"/>
  <c r="B5406" i="1" l="1"/>
  <c r="F5405" i="1"/>
  <c r="D5405" i="1"/>
  <c r="E5405" i="1" s="1"/>
  <c r="C5405" i="1"/>
  <c r="B5407" i="1" l="1"/>
  <c r="F5406" i="1"/>
  <c r="D5406" i="1"/>
  <c r="E5406" i="1" s="1"/>
  <c r="C5406" i="1"/>
  <c r="B5408" i="1" l="1"/>
  <c r="F5407" i="1"/>
  <c r="D5407" i="1"/>
  <c r="E5407" i="1" s="1"/>
  <c r="C5407" i="1"/>
  <c r="B5409" i="1" l="1"/>
  <c r="F5408" i="1"/>
  <c r="D5408" i="1"/>
  <c r="E5408" i="1" s="1"/>
  <c r="C5408" i="1"/>
  <c r="B5410" i="1" l="1"/>
  <c r="F5409" i="1"/>
  <c r="D5409" i="1"/>
  <c r="E5409" i="1" s="1"/>
  <c r="C5409" i="1"/>
  <c r="B5411" i="1" l="1"/>
  <c r="F5410" i="1"/>
  <c r="D5410" i="1"/>
  <c r="E5410" i="1" s="1"/>
  <c r="C5410" i="1"/>
  <c r="B5412" i="1" l="1"/>
  <c r="F5411" i="1"/>
  <c r="C5411" i="1"/>
  <c r="D5411" i="1"/>
  <c r="E5411" i="1" s="1"/>
  <c r="B5413" i="1" l="1"/>
  <c r="F5412" i="1"/>
  <c r="D5412" i="1"/>
  <c r="E5412" i="1" s="1"/>
  <c r="C5412" i="1"/>
  <c r="B5414" i="1" l="1"/>
  <c r="F5413" i="1"/>
  <c r="D5413" i="1"/>
  <c r="E5413" i="1" s="1"/>
  <c r="C5413" i="1"/>
  <c r="B5415" i="1" l="1"/>
  <c r="F5414" i="1"/>
  <c r="D5414" i="1"/>
  <c r="E5414" i="1" s="1"/>
  <c r="C5414" i="1"/>
  <c r="B5416" i="1" l="1"/>
  <c r="F5415" i="1"/>
  <c r="C5415" i="1"/>
  <c r="D5415" i="1"/>
  <c r="E5415" i="1" s="1"/>
  <c r="B5417" i="1" l="1"/>
  <c r="F5416" i="1"/>
  <c r="D5416" i="1"/>
  <c r="E5416" i="1" s="1"/>
  <c r="C5416" i="1"/>
  <c r="B5418" i="1" l="1"/>
  <c r="F5417" i="1"/>
  <c r="D5417" i="1"/>
  <c r="E5417" i="1" s="1"/>
  <c r="C5417" i="1"/>
  <c r="B5419" i="1" l="1"/>
  <c r="F5418" i="1"/>
  <c r="D5418" i="1"/>
  <c r="E5418" i="1" s="1"/>
  <c r="C5418" i="1"/>
  <c r="B5420" i="1" l="1"/>
  <c r="F5419" i="1"/>
  <c r="C5419" i="1"/>
  <c r="D5419" i="1"/>
  <c r="E5419" i="1" s="1"/>
  <c r="B5421" i="1" l="1"/>
  <c r="F5420" i="1"/>
  <c r="D5420" i="1"/>
  <c r="E5420" i="1" s="1"/>
  <c r="C5420" i="1"/>
  <c r="B5422" i="1" l="1"/>
  <c r="F5421" i="1"/>
  <c r="D5421" i="1"/>
  <c r="E5421" i="1" s="1"/>
  <c r="C5421" i="1"/>
  <c r="B5423" i="1" l="1"/>
  <c r="F5422" i="1"/>
  <c r="D5422" i="1"/>
  <c r="E5422" i="1" s="1"/>
  <c r="C5422" i="1"/>
  <c r="B5424" i="1" l="1"/>
  <c r="F5423" i="1"/>
  <c r="D5423" i="1"/>
  <c r="E5423" i="1" s="1"/>
  <c r="C5423" i="1"/>
  <c r="B5425" i="1" l="1"/>
  <c r="F5424" i="1"/>
  <c r="D5424" i="1"/>
  <c r="E5424" i="1" s="1"/>
  <c r="C5424" i="1"/>
  <c r="B5426" i="1" l="1"/>
  <c r="F5425" i="1"/>
  <c r="D5425" i="1"/>
  <c r="E5425" i="1" s="1"/>
  <c r="C5425" i="1"/>
  <c r="B5427" i="1" l="1"/>
  <c r="F5426" i="1"/>
  <c r="D5426" i="1"/>
  <c r="E5426" i="1" s="1"/>
  <c r="C5426" i="1"/>
  <c r="B5428" i="1" l="1"/>
  <c r="F5427" i="1"/>
  <c r="C5427" i="1"/>
  <c r="D5427" i="1"/>
  <c r="E5427" i="1" s="1"/>
  <c r="B5429" i="1" l="1"/>
  <c r="F5428" i="1"/>
  <c r="D5428" i="1"/>
  <c r="E5428" i="1" s="1"/>
  <c r="C5428" i="1"/>
  <c r="B5430" i="1" l="1"/>
  <c r="F5429" i="1"/>
  <c r="D5429" i="1"/>
  <c r="E5429" i="1" s="1"/>
  <c r="C5429" i="1"/>
  <c r="B5431" i="1" l="1"/>
  <c r="F5430" i="1"/>
  <c r="D5430" i="1"/>
  <c r="E5430" i="1" s="1"/>
  <c r="C5430" i="1"/>
  <c r="B5432" i="1" l="1"/>
  <c r="F5431" i="1"/>
  <c r="C5431" i="1"/>
  <c r="D5431" i="1"/>
  <c r="E5431" i="1" s="1"/>
  <c r="B5433" i="1" l="1"/>
  <c r="F5432" i="1"/>
  <c r="D5432" i="1"/>
  <c r="E5432" i="1" s="1"/>
  <c r="C5432" i="1"/>
  <c r="B5434" i="1" l="1"/>
  <c r="F5433" i="1"/>
  <c r="D5433" i="1"/>
  <c r="E5433" i="1" s="1"/>
  <c r="C5433" i="1"/>
  <c r="B5435" i="1" l="1"/>
  <c r="F5434" i="1"/>
  <c r="D5434" i="1"/>
  <c r="E5434" i="1" s="1"/>
  <c r="C5434" i="1"/>
  <c r="B5436" i="1" l="1"/>
  <c r="F5435" i="1"/>
  <c r="C5435" i="1"/>
  <c r="D5435" i="1"/>
  <c r="E5435" i="1" s="1"/>
  <c r="B5437" i="1" l="1"/>
  <c r="F5436" i="1"/>
  <c r="D5436" i="1"/>
  <c r="E5436" i="1" s="1"/>
  <c r="C5436" i="1"/>
  <c r="B5438" i="1" l="1"/>
  <c r="F5437" i="1"/>
  <c r="D5437" i="1"/>
  <c r="E5437" i="1" s="1"/>
  <c r="C5437" i="1"/>
  <c r="B5439" i="1" l="1"/>
  <c r="F5438" i="1"/>
  <c r="D5438" i="1"/>
  <c r="E5438" i="1" s="1"/>
  <c r="C5438" i="1"/>
  <c r="B5440" i="1" l="1"/>
  <c r="F5439" i="1"/>
  <c r="D5439" i="1"/>
  <c r="E5439" i="1" s="1"/>
  <c r="C5439" i="1"/>
  <c r="B5441" i="1" l="1"/>
  <c r="F5440" i="1"/>
  <c r="D5440" i="1"/>
  <c r="E5440" i="1" s="1"/>
  <c r="C5440" i="1"/>
  <c r="B5442" i="1" l="1"/>
  <c r="F5441" i="1"/>
  <c r="D5441" i="1"/>
  <c r="E5441" i="1" s="1"/>
  <c r="C5441" i="1"/>
  <c r="B5443" i="1" l="1"/>
  <c r="F5442" i="1"/>
  <c r="D5442" i="1"/>
  <c r="E5442" i="1" s="1"/>
  <c r="C5442" i="1"/>
  <c r="B5444" i="1" l="1"/>
  <c r="F5443" i="1"/>
  <c r="C5443" i="1"/>
  <c r="D5443" i="1"/>
  <c r="E5443" i="1" s="1"/>
  <c r="B5445" i="1" l="1"/>
  <c r="F5444" i="1"/>
  <c r="D5444" i="1"/>
  <c r="E5444" i="1" s="1"/>
  <c r="C5444" i="1"/>
  <c r="B5446" i="1" l="1"/>
  <c r="F5445" i="1"/>
  <c r="D5445" i="1"/>
  <c r="E5445" i="1" s="1"/>
  <c r="C5445" i="1"/>
  <c r="B5447" i="1" l="1"/>
  <c r="F5446" i="1"/>
  <c r="D5446" i="1"/>
  <c r="E5446" i="1" s="1"/>
  <c r="C5446" i="1"/>
  <c r="B5448" i="1" l="1"/>
  <c r="F5447" i="1"/>
  <c r="C5447" i="1"/>
  <c r="D5447" i="1"/>
  <c r="E5447" i="1" s="1"/>
  <c r="B5449" i="1" l="1"/>
  <c r="F5448" i="1"/>
  <c r="D5448" i="1"/>
  <c r="E5448" i="1" s="1"/>
  <c r="C5448" i="1"/>
  <c r="B5450" i="1" l="1"/>
  <c r="F5449" i="1"/>
  <c r="D5449" i="1"/>
  <c r="E5449" i="1" s="1"/>
  <c r="C5449" i="1"/>
  <c r="B5451" i="1" l="1"/>
  <c r="F5450" i="1"/>
  <c r="D5450" i="1"/>
  <c r="E5450" i="1" s="1"/>
  <c r="C5450" i="1"/>
  <c r="B5452" i="1" l="1"/>
  <c r="F5451" i="1"/>
  <c r="C5451" i="1"/>
  <c r="D5451" i="1"/>
  <c r="E5451" i="1" s="1"/>
  <c r="B5453" i="1" l="1"/>
  <c r="F5452" i="1"/>
  <c r="D5452" i="1"/>
  <c r="E5452" i="1" s="1"/>
  <c r="C5452" i="1"/>
  <c r="B5454" i="1" l="1"/>
  <c r="F5453" i="1"/>
  <c r="D5453" i="1"/>
  <c r="E5453" i="1" s="1"/>
  <c r="C5453" i="1"/>
  <c r="B5455" i="1" l="1"/>
  <c r="F5454" i="1"/>
  <c r="D5454" i="1"/>
  <c r="E5454" i="1" s="1"/>
  <c r="C5454" i="1"/>
  <c r="B5456" i="1" l="1"/>
  <c r="F5455" i="1"/>
  <c r="D5455" i="1"/>
  <c r="E5455" i="1" s="1"/>
  <c r="C5455" i="1"/>
  <c r="B5457" i="1" l="1"/>
  <c r="F5456" i="1"/>
  <c r="D5456" i="1"/>
  <c r="E5456" i="1" s="1"/>
  <c r="C5456" i="1"/>
  <c r="B5458" i="1" l="1"/>
  <c r="F5457" i="1"/>
  <c r="D5457" i="1"/>
  <c r="E5457" i="1" s="1"/>
  <c r="C5457" i="1"/>
  <c r="B5459" i="1" l="1"/>
  <c r="F5458" i="1"/>
  <c r="D5458" i="1"/>
  <c r="E5458" i="1" s="1"/>
  <c r="C5458" i="1"/>
  <c r="B5460" i="1" l="1"/>
  <c r="F5459" i="1"/>
  <c r="C5459" i="1"/>
  <c r="D5459" i="1"/>
  <c r="E5459" i="1" s="1"/>
  <c r="B5461" i="1" l="1"/>
  <c r="F5460" i="1"/>
  <c r="D5460" i="1"/>
  <c r="E5460" i="1" s="1"/>
  <c r="C5460" i="1"/>
  <c r="B5462" i="1" l="1"/>
  <c r="F5461" i="1"/>
  <c r="D5461" i="1"/>
  <c r="E5461" i="1" s="1"/>
  <c r="C5461" i="1"/>
  <c r="B5463" i="1" l="1"/>
  <c r="F5462" i="1"/>
  <c r="D5462" i="1"/>
  <c r="E5462" i="1" s="1"/>
  <c r="C5462" i="1"/>
  <c r="B5464" i="1" l="1"/>
  <c r="F5463" i="1"/>
  <c r="C5463" i="1"/>
  <c r="D5463" i="1"/>
  <c r="E5463" i="1" s="1"/>
  <c r="B5465" i="1" l="1"/>
  <c r="F5464" i="1"/>
  <c r="D5464" i="1"/>
  <c r="E5464" i="1" s="1"/>
  <c r="C5464" i="1"/>
  <c r="B5466" i="1" l="1"/>
  <c r="F5465" i="1"/>
  <c r="D5465" i="1"/>
  <c r="E5465" i="1" s="1"/>
  <c r="C5465" i="1"/>
  <c r="B5467" i="1" l="1"/>
  <c r="F5466" i="1"/>
  <c r="D5466" i="1"/>
  <c r="E5466" i="1" s="1"/>
  <c r="C5466" i="1"/>
  <c r="B5468" i="1" l="1"/>
  <c r="F5467" i="1"/>
  <c r="C5467" i="1"/>
  <c r="D5467" i="1"/>
  <c r="E5467" i="1" s="1"/>
  <c r="B5469" i="1" l="1"/>
  <c r="F5468" i="1"/>
  <c r="D5468" i="1"/>
  <c r="E5468" i="1" s="1"/>
  <c r="C5468" i="1"/>
  <c r="B5470" i="1" l="1"/>
  <c r="F5469" i="1"/>
  <c r="D5469" i="1"/>
  <c r="E5469" i="1" s="1"/>
  <c r="C5469" i="1"/>
  <c r="B5471" i="1" l="1"/>
  <c r="F5470" i="1"/>
  <c r="D5470" i="1"/>
  <c r="E5470" i="1" s="1"/>
  <c r="C5470" i="1"/>
  <c r="B5472" i="1" l="1"/>
  <c r="F5471" i="1"/>
  <c r="D5471" i="1"/>
  <c r="E5471" i="1" s="1"/>
  <c r="C5471" i="1"/>
  <c r="B5473" i="1" l="1"/>
  <c r="F5472" i="1"/>
  <c r="D5472" i="1"/>
  <c r="E5472" i="1" s="1"/>
  <c r="C5472" i="1"/>
  <c r="B5474" i="1" l="1"/>
  <c r="F5473" i="1"/>
  <c r="D5473" i="1"/>
  <c r="E5473" i="1" s="1"/>
  <c r="C5473" i="1"/>
  <c r="B5475" i="1" l="1"/>
  <c r="F5474" i="1"/>
  <c r="D5474" i="1"/>
  <c r="E5474" i="1" s="1"/>
  <c r="C5474" i="1"/>
  <c r="B5476" i="1" l="1"/>
  <c r="F5475" i="1"/>
  <c r="C5475" i="1"/>
  <c r="D5475" i="1"/>
  <c r="E5475" i="1" s="1"/>
  <c r="B5477" i="1" l="1"/>
  <c r="F5476" i="1"/>
  <c r="D5476" i="1"/>
  <c r="E5476" i="1" s="1"/>
  <c r="C5476" i="1"/>
  <c r="B5478" i="1" l="1"/>
  <c r="F5477" i="1"/>
  <c r="D5477" i="1"/>
  <c r="E5477" i="1" s="1"/>
  <c r="C5477" i="1"/>
  <c r="B5479" i="1" l="1"/>
  <c r="F5478" i="1"/>
  <c r="D5478" i="1"/>
  <c r="E5478" i="1" s="1"/>
  <c r="C5478" i="1"/>
  <c r="B5480" i="1" l="1"/>
  <c r="F5479" i="1"/>
  <c r="C5479" i="1"/>
  <c r="D5479" i="1"/>
  <c r="E5479" i="1" s="1"/>
  <c r="B5481" i="1" l="1"/>
  <c r="F5480" i="1"/>
  <c r="D5480" i="1"/>
  <c r="E5480" i="1" s="1"/>
  <c r="C5480" i="1"/>
  <c r="B5482" i="1" l="1"/>
  <c r="F5481" i="1"/>
  <c r="D5481" i="1"/>
  <c r="E5481" i="1" s="1"/>
  <c r="C5481" i="1"/>
  <c r="B5483" i="1" l="1"/>
  <c r="F5482" i="1"/>
  <c r="D5482" i="1"/>
  <c r="E5482" i="1" s="1"/>
  <c r="C5482" i="1"/>
  <c r="B5484" i="1" l="1"/>
  <c r="F5483" i="1"/>
  <c r="D5483" i="1"/>
  <c r="E5483" i="1" s="1"/>
  <c r="C5483" i="1"/>
  <c r="B5485" i="1" l="1"/>
  <c r="F5484" i="1"/>
  <c r="D5484" i="1"/>
  <c r="E5484" i="1" s="1"/>
  <c r="C5484" i="1"/>
  <c r="B5486" i="1" l="1"/>
  <c r="F5485" i="1"/>
  <c r="D5485" i="1"/>
  <c r="E5485" i="1" s="1"/>
  <c r="C5485" i="1"/>
  <c r="B5487" i="1" l="1"/>
  <c r="F5486" i="1"/>
  <c r="D5486" i="1"/>
  <c r="E5486" i="1" s="1"/>
  <c r="C5486" i="1"/>
  <c r="B5488" i="1" l="1"/>
  <c r="F5487" i="1"/>
  <c r="C5487" i="1"/>
  <c r="D5487" i="1"/>
  <c r="E5487" i="1" s="1"/>
  <c r="B5489" i="1" l="1"/>
  <c r="F5488" i="1"/>
  <c r="D5488" i="1"/>
  <c r="E5488" i="1" s="1"/>
  <c r="C5488" i="1"/>
  <c r="B5490" i="1" l="1"/>
  <c r="F5489" i="1"/>
  <c r="D5489" i="1"/>
  <c r="E5489" i="1" s="1"/>
  <c r="C5489" i="1"/>
  <c r="B5491" i="1" l="1"/>
  <c r="F5490" i="1"/>
  <c r="D5490" i="1"/>
  <c r="E5490" i="1" s="1"/>
  <c r="C5490" i="1"/>
  <c r="B5492" i="1" l="1"/>
  <c r="F5491" i="1"/>
  <c r="D5491" i="1"/>
  <c r="E5491" i="1" s="1"/>
  <c r="C5491" i="1"/>
  <c r="B5493" i="1" l="1"/>
  <c r="F5492" i="1"/>
  <c r="D5492" i="1"/>
  <c r="E5492" i="1" s="1"/>
  <c r="C5492" i="1"/>
  <c r="B5494" i="1" l="1"/>
  <c r="F5493" i="1"/>
  <c r="C5493" i="1"/>
  <c r="D5493" i="1"/>
  <c r="E5493" i="1" s="1"/>
  <c r="B5495" i="1" l="1"/>
  <c r="F5494" i="1"/>
  <c r="D5494" i="1"/>
  <c r="E5494" i="1" s="1"/>
  <c r="C5494" i="1"/>
  <c r="B5496" i="1" l="1"/>
  <c r="F5495" i="1"/>
  <c r="D5495" i="1"/>
  <c r="E5495" i="1" s="1"/>
  <c r="C5495" i="1"/>
  <c r="B5497" i="1" l="1"/>
  <c r="F5496" i="1"/>
  <c r="D5496" i="1"/>
  <c r="E5496" i="1" s="1"/>
  <c r="C5496" i="1"/>
  <c r="B5498" i="1" l="1"/>
  <c r="F5497" i="1"/>
  <c r="D5497" i="1"/>
  <c r="E5497" i="1" s="1"/>
  <c r="C5497" i="1"/>
  <c r="B5499" i="1" l="1"/>
  <c r="F5498" i="1"/>
  <c r="D5498" i="1"/>
  <c r="E5498" i="1" s="1"/>
  <c r="C5498" i="1"/>
  <c r="B5500" i="1" l="1"/>
  <c r="F5499" i="1"/>
  <c r="D5499" i="1"/>
  <c r="E5499" i="1" s="1"/>
  <c r="C5499" i="1"/>
  <c r="B5501" i="1" l="1"/>
  <c r="F5500" i="1"/>
  <c r="D5500" i="1"/>
  <c r="E5500" i="1" s="1"/>
  <c r="C5500" i="1"/>
  <c r="B5502" i="1" l="1"/>
  <c r="F5501" i="1"/>
  <c r="D5501" i="1"/>
  <c r="E5501" i="1" s="1"/>
  <c r="C5501" i="1"/>
  <c r="B5503" i="1" l="1"/>
  <c r="F5502" i="1"/>
  <c r="D5502" i="1"/>
  <c r="E5502" i="1" s="1"/>
  <c r="C5502" i="1"/>
  <c r="B5504" i="1" l="1"/>
  <c r="F5503" i="1"/>
  <c r="C5503" i="1"/>
  <c r="D5503" i="1"/>
  <c r="E5503" i="1" s="1"/>
  <c r="B5505" i="1" l="1"/>
  <c r="F5504" i="1"/>
  <c r="D5504" i="1"/>
  <c r="E5504" i="1" s="1"/>
  <c r="C5504" i="1"/>
  <c r="B5506" i="1" l="1"/>
  <c r="F5505" i="1"/>
  <c r="D5505" i="1"/>
  <c r="E5505" i="1" s="1"/>
  <c r="C5505" i="1"/>
  <c r="B5507" i="1" l="1"/>
  <c r="F5506" i="1"/>
  <c r="D5506" i="1"/>
  <c r="E5506" i="1" s="1"/>
  <c r="C5506" i="1"/>
  <c r="B5508" i="1" l="1"/>
  <c r="F5507" i="1"/>
  <c r="D5507" i="1"/>
  <c r="E5507" i="1" s="1"/>
  <c r="C5507" i="1"/>
  <c r="B5509" i="1" l="1"/>
  <c r="F5508" i="1"/>
  <c r="D5508" i="1"/>
  <c r="E5508" i="1" s="1"/>
  <c r="C5508" i="1"/>
  <c r="B5510" i="1" l="1"/>
  <c r="F5509" i="1"/>
  <c r="D5509" i="1"/>
  <c r="E5509" i="1" s="1"/>
  <c r="C5509" i="1"/>
  <c r="B5511" i="1" l="1"/>
  <c r="F5510" i="1"/>
  <c r="D5510" i="1"/>
  <c r="E5510" i="1" s="1"/>
  <c r="C5510" i="1"/>
  <c r="B5512" i="1" l="1"/>
  <c r="F5511" i="1"/>
  <c r="C5511" i="1"/>
  <c r="D5511" i="1"/>
  <c r="E5511" i="1" s="1"/>
  <c r="B5513" i="1" l="1"/>
  <c r="F5512" i="1"/>
  <c r="D5512" i="1"/>
  <c r="E5512" i="1" s="1"/>
  <c r="C5512" i="1"/>
  <c r="B5514" i="1" l="1"/>
  <c r="F5513" i="1"/>
  <c r="D5513" i="1"/>
  <c r="E5513" i="1" s="1"/>
  <c r="C5513" i="1"/>
  <c r="B5515" i="1" l="1"/>
  <c r="F5514" i="1"/>
  <c r="D5514" i="1"/>
  <c r="E5514" i="1" s="1"/>
  <c r="C5514" i="1"/>
  <c r="B5516" i="1" l="1"/>
  <c r="F5515" i="1"/>
  <c r="D5515" i="1"/>
  <c r="E5515" i="1" s="1"/>
  <c r="C5515" i="1"/>
  <c r="B5517" i="1" l="1"/>
  <c r="F5516" i="1"/>
  <c r="D5516" i="1"/>
  <c r="E5516" i="1" s="1"/>
  <c r="C5516" i="1"/>
  <c r="B5518" i="1" l="1"/>
  <c r="F5517" i="1"/>
  <c r="D5517" i="1"/>
  <c r="E5517" i="1" s="1"/>
  <c r="C5517" i="1"/>
  <c r="B5519" i="1" l="1"/>
  <c r="F5518" i="1"/>
  <c r="D5518" i="1"/>
  <c r="E5518" i="1" s="1"/>
  <c r="C5518" i="1"/>
  <c r="B5520" i="1" l="1"/>
  <c r="F5519" i="1"/>
  <c r="C5519" i="1"/>
  <c r="D5519" i="1"/>
  <c r="E5519" i="1" s="1"/>
  <c r="B5521" i="1" l="1"/>
  <c r="F5520" i="1"/>
  <c r="D5520" i="1"/>
  <c r="E5520" i="1" s="1"/>
  <c r="C5520" i="1"/>
  <c r="B5522" i="1" l="1"/>
  <c r="F5521" i="1"/>
  <c r="D5521" i="1"/>
  <c r="E5521" i="1" s="1"/>
  <c r="C5521" i="1"/>
  <c r="B5523" i="1" l="1"/>
  <c r="F5522" i="1"/>
  <c r="D5522" i="1"/>
  <c r="E5522" i="1" s="1"/>
  <c r="C5522" i="1"/>
  <c r="B5524" i="1" l="1"/>
  <c r="F5523" i="1"/>
  <c r="D5523" i="1"/>
  <c r="E5523" i="1" s="1"/>
  <c r="C5523" i="1"/>
  <c r="B5525" i="1" l="1"/>
  <c r="F5524" i="1"/>
  <c r="D5524" i="1"/>
  <c r="E5524" i="1" s="1"/>
  <c r="C5524" i="1"/>
  <c r="B5526" i="1" l="1"/>
  <c r="F5525" i="1"/>
  <c r="C5525" i="1"/>
  <c r="D5525" i="1"/>
  <c r="E5525" i="1" s="1"/>
  <c r="B5527" i="1" l="1"/>
  <c r="F5526" i="1"/>
  <c r="D5526" i="1"/>
  <c r="E5526" i="1" s="1"/>
  <c r="C5526" i="1"/>
  <c r="B5528" i="1" l="1"/>
  <c r="F5527" i="1"/>
  <c r="D5527" i="1"/>
  <c r="E5527" i="1" s="1"/>
  <c r="C5527" i="1"/>
  <c r="B5529" i="1" l="1"/>
  <c r="F5528" i="1"/>
  <c r="D5528" i="1"/>
  <c r="E5528" i="1" s="1"/>
  <c r="C5528" i="1"/>
  <c r="B5530" i="1" l="1"/>
  <c r="F5529" i="1"/>
  <c r="D5529" i="1"/>
  <c r="E5529" i="1" s="1"/>
  <c r="C5529" i="1"/>
  <c r="B5531" i="1" l="1"/>
  <c r="F5530" i="1"/>
  <c r="D5530" i="1"/>
  <c r="E5530" i="1" s="1"/>
  <c r="C5530" i="1"/>
  <c r="B5532" i="1" l="1"/>
  <c r="F5531" i="1"/>
  <c r="D5531" i="1"/>
  <c r="E5531" i="1" s="1"/>
  <c r="C5531" i="1"/>
  <c r="B5533" i="1" l="1"/>
  <c r="F5532" i="1"/>
  <c r="D5532" i="1"/>
  <c r="E5532" i="1" s="1"/>
  <c r="C5532" i="1"/>
  <c r="B5534" i="1" l="1"/>
  <c r="F5533" i="1"/>
  <c r="D5533" i="1"/>
  <c r="E5533" i="1" s="1"/>
  <c r="C5533" i="1"/>
  <c r="B5535" i="1" l="1"/>
  <c r="F5534" i="1"/>
  <c r="D5534" i="1"/>
  <c r="E5534" i="1" s="1"/>
  <c r="C5534" i="1"/>
  <c r="B5536" i="1" l="1"/>
  <c r="F5535" i="1"/>
  <c r="C5535" i="1"/>
  <c r="D5535" i="1"/>
  <c r="E5535" i="1" s="1"/>
  <c r="B5537" i="1" l="1"/>
  <c r="F5536" i="1"/>
  <c r="D5536" i="1"/>
  <c r="E5536" i="1" s="1"/>
  <c r="C5536" i="1"/>
  <c r="B5538" i="1" l="1"/>
  <c r="F5537" i="1"/>
  <c r="D5537" i="1"/>
  <c r="E5537" i="1" s="1"/>
  <c r="C5537" i="1"/>
  <c r="B5539" i="1" l="1"/>
  <c r="F5538" i="1"/>
  <c r="D5538" i="1"/>
  <c r="E5538" i="1" s="1"/>
  <c r="C5538" i="1"/>
  <c r="B5540" i="1" l="1"/>
  <c r="F5539" i="1"/>
  <c r="D5539" i="1"/>
  <c r="E5539" i="1" s="1"/>
  <c r="C5539" i="1"/>
  <c r="B5541" i="1" l="1"/>
  <c r="F5540" i="1"/>
  <c r="D5540" i="1"/>
  <c r="E5540" i="1" s="1"/>
  <c r="C5540" i="1"/>
  <c r="B5542" i="1" l="1"/>
  <c r="F5541" i="1"/>
  <c r="C5541" i="1"/>
  <c r="D5541" i="1"/>
  <c r="E5541" i="1" s="1"/>
  <c r="B5543" i="1" l="1"/>
  <c r="F5542" i="1"/>
  <c r="D5542" i="1"/>
  <c r="E5542" i="1" s="1"/>
  <c r="C5542" i="1"/>
  <c r="B5544" i="1" l="1"/>
  <c r="F5543" i="1"/>
  <c r="C5543" i="1"/>
  <c r="D5543" i="1"/>
  <c r="E5543" i="1" s="1"/>
  <c r="B5545" i="1" l="1"/>
  <c r="F5544" i="1"/>
  <c r="D5544" i="1"/>
  <c r="E5544" i="1" s="1"/>
  <c r="C5544" i="1"/>
  <c r="B5546" i="1" l="1"/>
  <c r="F5545" i="1"/>
  <c r="D5545" i="1"/>
  <c r="E5545" i="1" s="1"/>
  <c r="C5545" i="1"/>
  <c r="B5547" i="1" l="1"/>
  <c r="F5546" i="1"/>
  <c r="D5546" i="1"/>
  <c r="E5546" i="1" s="1"/>
  <c r="C5546" i="1"/>
  <c r="B5548" i="1" l="1"/>
  <c r="F5547" i="1"/>
  <c r="D5547" i="1"/>
  <c r="E5547" i="1" s="1"/>
  <c r="C5547" i="1"/>
  <c r="B5549" i="1" l="1"/>
  <c r="F5548" i="1"/>
  <c r="D5548" i="1"/>
  <c r="E5548" i="1" s="1"/>
  <c r="C5548" i="1"/>
  <c r="B5550" i="1" l="1"/>
  <c r="F5549" i="1"/>
  <c r="D5549" i="1"/>
  <c r="E5549" i="1" s="1"/>
  <c r="C5549" i="1"/>
  <c r="B5551" i="1" l="1"/>
  <c r="F5550" i="1"/>
  <c r="D5550" i="1"/>
  <c r="E5550" i="1" s="1"/>
  <c r="C5550" i="1"/>
  <c r="B5552" i="1" l="1"/>
  <c r="F5551" i="1"/>
  <c r="C5551" i="1"/>
  <c r="D5551" i="1"/>
  <c r="E5551" i="1" s="1"/>
  <c r="B5553" i="1" l="1"/>
  <c r="F5552" i="1"/>
  <c r="D5552" i="1"/>
  <c r="E5552" i="1" s="1"/>
  <c r="C5552" i="1"/>
  <c r="B5554" i="1" l="1"/>
  <c r="F5553" i="1"/>
  <c r="D5553" i="1"/>
  <c r="E5553" i="1" s="1"/>
  <c r="C5553" i="1"/>
  <c r="B5555" i="1" l="1"/>
  <c r="F5554" i="1"/>
  <c r="D5554" i="1"/>
  <c r="E5554" i="1" s="1"/>
  <c r="C5554" i="1"/>
  <c r="B5556" i="1" l="1"/>
  <c r="F5555" i="1"/>
  <c r="D5555" i="1"/>
  <c r="E5555" i="1" s="1"/>
  <c r="C5555" i="1"/>
  <c r="B5557" i="1" l="1"/>
  <c r="F5556" i="1"/>
  <c r="D5556" i="1"/>
  <c r="E5556" i="1" s="1"/>
  <c r="C5556" i="1"/>
  <c r="B5558" i="1" l="1"/>
  <c r="F5557" i="1"/>
  <c r="C5557" i="1"/>
  <c r="D5557" i="1"/>
  <c r="E5557" i="1" s="1"/>
  <c r="B5559" i="1" l="1"/>
  <c r="F5558" i="1"/>
  <c r="D5558" i="1"/>
  <c r="E5558" i="1" s="1"/>
  <c r="C5558" i="1"/>
  <c r="B5560" i="1" l="1"/>
  <c r="F5559" i="1"/>
  <c r="D5559" i="1"/>
  <c r="E5559" i="1" s="1"/>
  <c r="C5559" i="1"/>
  <c r="B5561" i="1" l="1"/>
  <c r="F5560" i="1"/>
  <c r="D5560" i="1"/>
  <c r="E5560" i="1" s="1"/>
  <c r="C5560" i="1"/>
  <c r="B5562" i="1" l="1"/>
  <c r="F5561" i="1"/>
  <c r="D5561" i="1"/>
  <c r="E5561" i="1" s="1"/>
  <c r="C5561" i="1"/>
  <c r="B5563" i="1" l="1"/>
  <c r="F5562" i="1"/>
  <c r="C5562" i="1"/>
  <c r="D5562" i="1"/>
  <c r="E5562" i="1" s="1"/>
  <c r="B5564" i="1" l="1"/>
  <c r="F5563" i="1"/>
  <c r="D5563" i="1"/>
  <c r="E5563" i="1" s="1"/>
  <c r="C5563" i="1"/>
  <c r="B5565" i="1" l="1"/>
  <c r="F5564" i="1"/>
  <c r="D5564" i="1"/>
  <c r="E5564" i="1" s="1"/>
  <c r="C5564" i="1"/>
  <c r="B5566" i="1" l="1"/>
  <c r="F5565" i="1"/>
  <c r="D5565" i="1"/>
  <c r="E5565" i="1" s="1"/>
  <c r="C5565" i="1"/>
  <c r="B5567" i="1" l="1"/>
  <c r="F5566" i="1"/>
  <c r="D5566" i="1"/>
  <c r="E5566" i="1" s="1"/>
  <c r="C5566" i="1"/>
  <c r="B5568" i="1" l="1"/>
  <c r="F5567" i="1"/>
  <c r="C5567" i="1"/>
  <c r="D5567" i="1"/>
  <c r="E5567" i="1" s="1"/>
  <c r="B5569" i="1" l="1"/>
  <c r="F5568" i="1"/>
  <c r="D5568" i="1"/>
  <c r="E5568" i="1" s="1"/>
  <c r="C5568" i="1"/>
  <c r="B5570" i="1" l="1"/>
  <c r="F5569" i="1"/>
  <c r="D5569" i="1"/>
  <c r="E5569" i="1" s="1"/>
  <c r="C5569" i="1"/>
  <c r="B5571" i="1" l="1"/>
  <c r="F5570" i="1"/>
  <c r="D5570" i="1"/>
  <c r="E5570" i="1" s="1"/>
  <c r="C5570" i="1"/>
  <c r="B5572" i="1" l="1"/>
  <c r="F5571" i="1"/>
  <c r="D5571" i="1"/>
  <c r="E5571" i="1" s="1"/>
  <c r="C5571" i="1"/>
  <c r="B5573" i="1" l="1"/>
  <c r="F5572" i="1"/>
  <c r="D5572" i="1"/>
  <c r="E5572" i="1" s="1"/>
  <c r="C5572" i="1"/>
  <c r="B5574" i="1" l="1"/>
  <c r="F5573" i="1"/>
  <c r="C5573" i="1"/>
  <c r="D5573" i="1"/>
  <c r="E5573" i="1" s="1"/>
  <c r="B5575" i="1" l="1"/>
  <c r="F5574" i="1"/>
  <c r="D5574" i="1"/>
  <c r="E5574" i="1" s="1"/>
  <c r="C5574" i="1"/>
  <c r="B5576" i="1" l="1"/>
  <c r="F5575" i="1"/>
  <c r="C5575" i="1"/>
  <c r="D5575" i="1"/>
  <c r="E5575" i="1" s="1"/>
  <c r="B5577" i="1" l="1"/>
  <c r="F5576" i="1"/>
  <c r="D5576" i="1"/>
  <c r="E5576" i="1" s="1"/>
  <c r="C5576" i="1"/>
  <c r="B5578" i="1" l="1"/>
  <c r="F5577" i="1"/>
  <c r="D5577" i="1"/>
  <c r="E5577" i="1" s="1"/>
  <c r="C5577" i="1"/>
  <c r="B5579" i="1" l="1"/>
  <c r="F5578" i="1"/>
  <c r="D5578" i="1"/>
  <c r="E5578" i="1" s="1"/>
  <c r="C5578" i="1"/>
  <c r="B5580" i="1" l="1"/>
  <c r="F5579" i="1"/>
  <c r="D5579" i="1"/>
  <c r="E5579" i="1" s="1"/>
  <c r="C5579" i="1"/>
  <c r="B5581" i="1" l="1"/>
  <c r="F5580" i="1"/>
  <c r="D5580" i="1"/>
  <c r="E5580" i="1" s="1"/>
  <c r="C5580" i="1"/>
  <c r="B5582" i="1" l="1"/>
  <c r="F5581" i="1"/>
  <c r="D5581" i="1"/>
  <c r="E5581" i="1" s="1"/>
  <c r="C5581" i="1"/>
  <c r="B5583" i="1" l="1"/>
  <c r="F5582" i="1"/>
  <c r="D5582" i="1"/>
  <c r="E5582" i="1" s="1"/>
  <c r="C5582" i="1"/>
  <c r="B5584" i="1" l="1"/>
  <c r="F5583" i="1"/>
  <c r="C5583" i="1"/>
  <c r="D5583" i="1"/>
  <c r="E5583" i="1" s="1"/>
  <c r="B5585" i="1" l="1"/>
  <c r="F5584" i="1"/>
  <c r="D5584" i="1"/>
  <c r="E5584" i="1" s="1"/>
  <c r="C5584" i="1"/>
  <c r="B5586" i="1" l="1"/>
  <c r="F5585" i="1"/>
  <c r="D5585" i="1"/>
  <c r="E5585" i="1" s="1"/>
  <c r="C5585" i="1"/>
  <c r="B5587" i="1" l="1"/>
  <c r="F5586" i="1"/>
  <c r="D5586" i="1"/>
  <c r="E5586" i="1" s="1"/>
  <c r="C5586" i="1"/>
  <c r="B5588" i="1" l="1"/>
  <c r="F5587" i="1"/>
  <c r="D5587" i="1"/>
  <c r="E5587" i="1" s="1"/>
  <c r="C5587" i="1"/>
  <c r="B5589" i="1" l="1"/>
  <c r="F5588" i="1"/>
  <c r="D5588" i="1"/>
  <c r="E5588" i="1" s="1"/>
  <c r="C5588" i="1"/>
  <c r="B5590" i="1" l="1"/>
  <c r="F5589" i="1"/>
  <c r="C5589" i="1"/>
  <c r="D5589" i="1"/>
  <c r="E5589" i="1" s="1"/>
  <c r="B5591" i="1" l="1"/>
  <c r="F5590" i="1"/>
  <c r="D5590" i="1"/>
  <c r="E5590" i="1" s="1"/>
  <c r="C5590" i="1"/>
  <c r="B5592" i="1" l="1"/>
  <c r="F5591" i="1"/>
  <c r="D5591" i="1"/>
  <c r="E5591" i="1" s="1"/>
  <c r="C5591" i="1"/>
  <c r="B5593" i="1" l="1"/>
  <c r="F5592" i="1"/>
  <c r="D5592" i="1"/>
  <c r="E5592" i="1" s="1"/>
  <c r="C5592" i="1"/>
  <c r="B5594" i="1" l="1"/>
  <c r="F5593" i="1"/>
  <c r="D5593" i="1"/>
  <c r="E5593" i="1" s="1"/>
  <c r="C5593" i="1"/>
  <c r="B5595" i="1" l="1"/>
  <c r="F5594" i="1"/>
  <c r="D5594" i="1"/>
  <c r="E5594" i="1" s="1"/>
  <c r="C5594" i="1"/>
  <c r="B5596" i="1" l="1"/>
  <c r="F5595" i="1"/>
  <c r="D5595" i="1"/>
  <c r="E5595" i="1" s="1"/>
  <c r="C5595" i="1"/>
  <c r="B5597" i="1" l="1"/>
  <c r="F5596" i="1"/>
  <c r="D5596" i="1"/>
  <c r="E5596" i="1" s="1"/>
  <c r="C5596" i="1"/>
  <c r="B5598" i="1" l="1"/>
  <c r="F5597" i="1"/>
  <c r="D5597" i="1"/>
  <c r="E5597" i="1" s="1"/>
  <c r="C5597" i="1"/>
  <c r="B5599" i="1" l="1"/>
  <c r="F5598" i="1"/>
  <c r="D5598" i="1"/>
  <c r="E5598" i="1" s="1"/>
  <c r="C5598" i="1"/>
  <c r="B5600" i="1" l="1"/>
  <c r="F5599" i="1"/>
  <c r="C5599" i="1"/>
  <c r="D5599" i="1"/>
  <c r="E5599" i="1" s="1"/>
  <c r="B5601" i="1" l="1"/>
  <c r="F5600" i="1"/>
  <c r="D5600" i="1"/>
  <c r="E5600" i="1" s="1"/>
  <c r="C5600" i="1"/>
  <c r="B5602" i="1" l="1"/>
  <c r="F5601" i="1"/>
  <c r="D5601" i="1"/>
  <c r="E5601" i="1" s="1"/>
  <c r="C5601" i="1"/>
  <c r="B5603" i="1" l="1"/>
  <c r="F5602" i="1"/>
  <c r="D5602" i="1"/>
  <c r="E5602" i="1" s="1"/>
  <c r="C5602" i="1"/>
  <c r="B5604" i="1" l="1"/>
  <c r="F5603" i="1"/>
  <c r="D5603" i="1"/>
  <c r="E5603" i="1" s="1"/>
  <c r="C5603" i="1"/>
  <c r="B5605" i="1" l="1"/>
  <c r="F5604" i="1"/>
  <c r="D5604" i="1"/>
  <c r="E5604" i="1" s="1"/>
  <c r="C5604" i="1"/>
  <c r="B5606" i="1" l="1"/>
  <c r="F5605" i="1"/>
  <c r="C5605" i="1"/>
  <c r="D5605" i="1"/>
  <c r="E5605" i="1" s="1"/>
  <c r="B5607" i="1" l="1"/>
  <c r="F5606" i="1"/>
  <c r="D5606" i="1"/>
  <c r="E5606" i="1" s="1"/>
  <c r="C5606" i="1"/>
  <c r="B5608" i="1" l="1"/>
  <c r="F5607" i="1"/>
  <c r="C5607" i="1"/>
  <c r="D5607" i="1"/>
  <c r="E5607" i="1" s="1"/>
  <c r="B5609" i="1" l="1"/>
  <c r="F5608" i="1"/>
  <c r="D5608" i="1"/>
  <c r="E5608" i="1" s="1"/>
  <c r="C5608" i="1"/>
  <c r="B5610" i="1" l="1"/>
  <c r="F5609" i="1"/>
  <c r="D5609" i="1"/>
  <c r="E5609" i="1" s="1"/>
  <c r="C5609" i="1"/>
  <c r="B5611" i="1" l="1"/>
  <c r="F5610" i="1"/>
  <c r="D5610" i="1"/>
  <c r="E5610" i="1" s="1"/>
  <c r="C5610" i="1"/>
  <c r="B5612" i="1" l="1"/>
  <c r="F5611" i="1"/>
  <c r="D5611" i="1"/>
  <c r="E5611" i="1" s="1"/>
  <c r="C5611" i="1"/>
  <c r="B5613" i="1" l="1"/>
  <c r="F5612" i="1"/>
  <c r="D5612" i="1"/>
  <c r="E5612" i="1" s="1"/>
  <c r="C5612" i="1"/>
  <c r="B5614" i="1" l="1"/>
  <c r="F5613" i="1"/>
  <c r="D5613" i="1"/>
  <c r="E5613" i="1" s="1"/>
  <c r="C5613" i="1"/>
  <c r="B5615" i="1" l="1"/>
  <c r="F5614" i="1"/>
  <c r="D5614" i="1"/>
  <c r="E5614" i="1" s="1"/>
  <c r="C5614" i="1"/>
  <c r="B5616" i="1" l="1"/>
  <c r="F5615" i="1"/>
  <c r="C5615" i="1"/>
  <c r="D5615" i="1"/>
  <c r="E5615" i="1" s="1"/>
  <c r="B5617" i="1" l="1"/>
  <c r="F5616" i="1"/>
  <c r="D5616" i="1"/>
  <c r="E5616" i="1" s="1"/>
  <c r="C5616" i="1"/>
  <c r="B5618" i="1" l="1"/>
  <c r="F5617" i="1"/>
  <c r="D5617" i="1"/>
  <c r="E5617" i="1" s="1"/>
  <c r="C5617" i="1"/>
  <c r="B5619" i="1" l="1"/>
  <c r="F5618" i="1"/>
  <c r="D5618" i="1"/>
  <c r="E5618" i="1" s="1"/>
  <c r="C5618" i="1"/>
  <c r="B5620" i="1" l="1"/>
  <c r="F5619" i="1"/>
  <c r="D5619" i="1"/>
  <c r="E5619" i="1" s="1"/>
  <c r="C5619" i="1"/>
  <c r="B5621" i="1" l="1"/>
  <c r="F5620" i="1"/>
  <c r="D5620" i="1"/>
  <c r="E5620" i="1" s="1"/>
  <c r="C5620" i="1"/>
  <c r="B5622" i="1" l="1"/>
  <c r="F5621" i="1"/>
  <c r="C5621" i="1"/>
  <c r="D5621" i="1"/>
  <c r="E5621" i="1" s="1"/>
  <c r="B5623" i="1" l="1"/>
  <c r="F5622" i="1"/>
  <c r="D5622" i="1"/>
  <c r="E5622" i="1" s="1"/>
  <c r="C5622" i="1"/>
  <c r="B5624" i="1" l="1"/>
  <c r="F5623" i="1"/>
  <c r="D5623" i="1"/>
  <c r="E5623" i="1" s="1"/>
  <c r="C5623" i="1"/>
  <c r="B5625" i="1" l="1"/>
  <c r="F5624" i="1"/>
  <c r="D5624" i="1"/>
  <c r="E5624" i="1" s="1"/>
  <c r="C5624" i="1"/>
  <c r="B5626" i="1" l="1"/>
  <c r="F5625" i="1"/>
  <c r="D5625" i="1"/>
  <c r="E5625" i="1" s="1"/>
  <c r="C5625" i="1"/>
  <c r="B5627" i="1" l="1"/>
  <c r="F5626" i="1"/>
  <c r="D5626" i="1"/>
  <c r="E5626" i="1" s="1"/>
  <c r="C5626" i="1"/>
  <c r="B5628" i="1" l="1"/>
  <c r="F5627" i="1"/>
  <c r="D5627" i="1"/>
  <c r="E5627" i="1" s="1"/>
  <c r="C5627" i="1"/>
  <c r="B5629" i="1" l="1"/>
  <c r="F5628" i="1"/>
  <c r="D5628" i="1"/>
  <c r="E5628" i="1" s="1"/>
  <c r="C5628" i="1"/>
  <c r="B5630" i="1" l="1"/>
  <c r="F5629" i="1"/>
  <c r="D5629" i="1"/>
  <c r="E5629" i="1" s="1"/>
  <c r="C5629" i="1"/>
  <c r="B5631" i="1" l="1"/>
  <c r="F5630" i="1"/>
  <c r="D5630" i="1"/>
  <c r="E5630" i="1" s="1"/>
  <c r="C5630" i="1"/>
  <c r="B5632" i="1" l="1"/>
  <c r="F5631" i="1"/>
  <c r="C5631" i="1"/>
  <c r="D5631" i="1"/>
  <c r="E5631" i="1" s="1"/>
  <c r="B5633" i="1" l="1"/>
  <c r="F5632" i="1"/>
  <c r="D5632" i="1"/>
  <c r="E5632" i="1" s="1"/>
  <c r="C5632" i="1"/>
  <c r="B5634" i="1" l="1"/>
  <c r="F5633" i="1"/>
  <c r="D5633" i="1"/>
  <c r="E5633" i="1" s="1"/>
  <c r="C5633" i="1"/>
  <c r="B5635" i="1" l="1"/>
  <c r="F5634" i="1"/>
  <c r="D5634" i="1"/>
  <c r="E5634" i="1" s="1"/>
  <c r="C5634" i="1"/>
  <c r="B5636" i="1" l="1"/>
  <c r="F5635" i="1"/>
  <c r="D5635" i="1"/>
  <c r="E5635" i="1" s="1"/>
  <c r="C5635" i="1"/>
  <c r="B5637" i="1" l="1"/>
  <c r="F5636" i="1"/>
  <c r="D5636" i="1"/>
  <c r="E5636" i="1" s="1"/>
  <c r="C5636" i="1"/>
  <c r="B5638" i="1" l="1"/>
  <c r="F5637" i="1"/>
  <c r="C5637" i="1"/>
  <c r="D5637" i="1"/>
  <c r="E5637" i="1" s="1"/>
  <c r="B5639" i="1" l="1"/>
  <c r="F5638" i="1"/>
  <c r="D5638" i="1"/>
  <c r="E5638" i="1" s="1"/>
  <c r="C5638" i="1"/>
  <c r="B5640" i="1" l="1"/>
  <c r="F5639" i="1"/>
  <c r="C5639" i="1"/>
  <c r="D5639" i="1"/>
  <c r="E5639" i="1" s="1"/>
  <c r="B5641" i="1" l="1"/>
  <c r="F5640" i="1"/>
  <c r="D5640" i="1"/>
  <c r="E5640" i="1" s="1"/>
  <c r="C5640" i="1"/>
  <c r="B5642" i="1" l="1"/>
  <c r="F5641" i="1"/>
  <c r="D5641" i="1"/>
  <c r="E5641" i="1" s="1"/>
  <c r="C5641" i="1"/>
  <c r="B5643" i="1" l="1"/>
  <c r="F5642" i="1"/>
  <c r="D5642" i="1"/>
  <c r="E5642" i="1" s="1"/>
  <c r="C5642" i="1"/>
  <c r="B5644" i="1" l="1"/>
  <c r="F5643" i="1"/>
  <c r="D5643" i="1"/>
  <c r="E5643" i="1" s="1"/>
  <c r="C5643" i="1"/>
  <c r="B5645" i="1" l="1"/>
  <c r="F5644" i="1"/>
  <c r="D5644" i="1"/>
  <c r="E5644" i="1" s="1"/>
  <c r="C5644" i="1"/>
  <c r="B5646" i="1" l="1"/>
  <c r="F5645" i="1"/>
  <c r="D5645" i="1"/>
  <c r="E5645" i="1" s="1"/>
  <c r="C5645" i="1"/>
  <c r="B5647" i="1" l="1"/>
  <c r="F5646" i="1"/>
  <c r="D5646" i="1"/>
  <c r="E5646" i="1" s="1"/>
  <c r="C5646" i="1"/>
  <c r="B5648" i="1" l="1"/>
  <c r="F5647" i="1"/>
  <c r="C5647" i="1"/>
  <c r="D5647" i="1"/>
  <c r="E5647" i="1" s="1"/>
  <c r="B5649" i="1" l="1"/>
  <c r="F5648" i="1"/>
  <c r="D5648" i="1"/>
  <c r="E5648" i="1" s="1"/>
  <c r="C5648" i="1"/>
  <c r="B5650" i="1" l="1"/>
  <c r="F5649" i="1"/>
  <c r="D5649" i="1"/>
  <c r="E5649" i="1" s="1"/>
  <c r="C5649" i="1"/>
  <c r="B5651" i="1" l="1"/>
  <c r="F5650" i="1"/>
  <c r="D5650" i="1"/>
  <c r="E5650" i="1" s="1"/>
  <c r="C5650" i="1"/>
  <c r="B5652" i="1" l="1"/>
  <c r="F5651" i="1"/>
  <c r="D5651" i="1"/>
  <c r="E5651" i="1" s="1"/>
  <c r="C5651" i="1"/>
  <c r="B5653" i="1" l="1"/>
  <c r="F5652" i="1"/>
  <c r="D5652" i="1"/>
  <c r="E5652" i="1" s="1"/>
  <c r="C5652" i="1"/>
  <c r="B5654" i="1" l="1"/>
  <c r="F5653" i="1"/>
  <c r="C5653" i="1"/>
  <c r="D5653" i="1"/>
  <c r="E5653" i="1" s="1"/>
  <c r="B5655" i="1" l="1"/>
  <c r="F5654" i="1"/>
  <c r="D5654" i="1"/>
  <c r="E5654" i="1" s="1"/>
  <c r="C5654" i="1"/>
  <c r="B5656" i="1" l="1"/>
  <c r="F5655" i="1"/>
  <c r="D5655" i="1"/>
  <c r="E5655" i="1" s="1"/>
  <c r="C5655" i="1"/>
  <c r="B5657" i="1" l="1"/>
  <c r="F5656" i="1"/>
  <c r="D5656" i="1"/>
  <c r="E5656" i="1" s="1"/>
  <c r="C5656" i="1"/>
  <c r="B5658" i="1" l="1"/>
  <c r="F5657" i="1"/>
  <c r="D5657" i="1"/>
  <c r="E5657" i="1" s="1"/>
  <c r="C5657" i="1"/>
  <c r="B5659" i="1" l="1"/>
  <c r="F5658" i="1"/>
  <c r="D5658" i="1"/>
  <c r="E5658" i="1" s="1"/>
  <c r="C5658" i="1"/>
  <c r="B5660" i="1" l="1"/>
  <c r="F5659" i="1"/>
  <c r="D5659" i="1"/>
  <c r="E5659" i="1" s="1"/>
  <c r="C5659" i="1"/>
  <c r="B5661" i="1" l="1"/>
  <c r="F5660" i="1"/>
  <c r="D5660" i="1"/>
  <c r="E5660" i="1" s="1"/>
  <c r="C5660" i="1"/>
  <c r="B5662" i="1" l="1"/>
  <c r="F5661" i="1"/>
  <c r="D5661" i="1"/>
  <c r="E5661" i="1" s="1"/>
  <c r="C5661" i="1"/>
  <c r="B5663" i="1" l="1"/>
  <c r="F5662" i="1"/>
  <c r="D5662" i="1"/>
  <c r="E5662" i="1" s="1"/>
  <c r="C5662" i="1"/>
  <c r="B5664" i="1" l="1"/>
  <c r="F5663" i="1"/>
  <c r="C5663" i="1"/>
  <c r="D5663" i="1"/>
  <c r="E5663" i="1" s="1"/>
  <c r="B5665" i="1" l="1"/>
  <c r="F5664" i="1"/>
  <c r="D5664" i="1"/>
  <c r="E5664" i="1" s="1"/>
  <c r="C5664" i="1"/>
  <c r="B5666" i="1" l="1"/>
  <c r="F5665" i="1"/>
  <c r="D5665" i="1"/>
  <c r="E5665" i="1" s="1"/>
  <c r="C5665" i="1"/>
  <c r="B5667" i="1" l="1"/>
  <c r="F5666" i="1"/>
  <c r="D5666" i="1"/>
  <c r="E5666" i="1" s="1"/>
  <c r="C5666" i="1"/>
  <c r="B5668" i="1" l="1"/>
  <c r="F5667" i="1"/>
  <c r="D5667" i="1"/>
  <c r="E5667" i="1" s="1"/>
  <c r="C5667" i="1"/>
  <c r="B5669" i="1" l="1"/>
  <c r="F5668" i="1"/>
  <c r="D5668" i="1"/>
  <c r="E5668" i="1" s="1"/>
  <c r="C5668" i="1"/>
  <c r="B5670" i="1" l="1"/>
  <c r="F5669" i="1"/>
  <c r="C5669" i="1"/>
  <c r="D5669" i="1"/>
  <c r="E5669" i="1" s="1"/>
  <c r="B5671" i="1" l="1"/>
  <c r="F5670" i="1"/>
  <c r="D5670" i="1"/>
  <c r="E5670" i="1" s="1"/>
  <c r="C5670" i="1"/>
  <c r="B5672" i="1" l="1"/>
  <c r="F5671" i="1"/>
  <c r="C5671" i="1"/>
  <c r="D5671" i="1"/>
  <c r="E5671" i="1" s="1"/>
  <c r="B5673" i="1" l="1"/>
  <c r="F5672" i="1"/>
  <c r="D5672" i="1"/>
  <c r="E5672" i="1" s="1"/>
  <c r="C5672" i="1"/>
  <c r="B5674" i="1" l="1"/>
  <c r="F5673" i="1"/>
  <c r="D5673" i="1"/>
  <c r="E5673" i="1" s="1"/>
  <c r="C5673" i="1"/>
  <c r="B5675" i="1" l="1"/>
  <c r="F5674" i="1"/>
  <c r="D5674" i="1"/>
  <c r="E5674" i="1" s="1"/>
  <c r="C5674" i="1"/>
  <c r="B5676" i="1" l="1"/>
  <c r="F5675" i="1"/>
  <c r="D5675" i="1"/>
  <c r="E5675" i="1" s="1"/>
  <c r="C5675" i="1"/>
  <c r="B5677" i="1" l="1"/>
  <c r="F5676" i="1"/>
  <c r="D5676" i="1"/>
  <c r="E5676" i="1" s="1"/>
  <c r="C5676" i="1"/>
  <c r="B5678" i="1" l="1"/>
  <c r="F5677" i="1"/>
  <c r="D5677" i="1"/>
  <c r="E5677" i="1" s="1"/>
  <c r="C5677" i="1"/>
  <c r="B5679" i="1" l="1"/>
  <c r="F5678" i="1"/>
  <c r="D5678" i="1"/>
  <c r="E5678" i="1" s="1"/>
  <c r="C5678" i="1"/>
  <c r="B5680" i="1" l="1"/>
  <c r="F5679" i="1"/>
  <c r="C5679" i="1"/>
  <c r="D5679" i="1"/>
  <c r="E5679" i="1" s="1"/>
  <c r="B5681" i="1" l="1"/>
  <c r="F5680" i="1"/>
  <c r="D5680" i="1"/>
  <c r="E5680" i="1" s="1"/>
  <c r="C5680" i="1"/>
  <c r="B5682" i="1" l="1"/>
  <c r="F5681" i="1"/>
  <c r="D5681" i="1"/>
  <c r="E5681" i="1" s="1"/>
  <c r="C5681" i="1"/>
  <c r="B5683" i="1" l="1"/>
  <c r="F5682" i="1"/>
  <c r="D5682" i="1"/>
  <c r="E5682" i="1" s="1"/>
  <c r="C5682" i="1"/>
  <c r="B5684" i="1" l="1"/>
  <c r="F5683" i="1"/>
  <c r="D5683" i="1"/>
  <c r="E5683" i="1" s="1"/>
  <c r="C5683" i="1"/>
  <c r="B5685" i="1" l="1"/>
  <c r="F5684" i="1"/>
  <c r="D5684" i="1"/>
  <c r="E5684" i="1" s="1"/>
  <c r="C5684" i="1"/>
  <c r="B5686" i="1" l="1"/>
  <c r="F5685" i="1"/>
  <c r="C5685" i="1"/>
  <c r="D5685" i="1"/>
  <c r="E5685" i="1" s="1"/>
  <c r="B5687" i="1" l="1"/>
  <c r="F5686" i="1"/>
  <c r="D5686" i="1"/>
  <c r="E5686" i="1" s="1"/>
  <c r="C5686" i="1"/>
  <c r="B5688" i="1" l="1"/>
  <c r="F5687" i="1"/>
  <c r="D5687" i="1"/>
  <c r="E5687" i="1" s="1"/>
  <c r="C5687" i="1"/>
  <c r="B5689" i="1" l="1"/>
  <c r="F5688" i="1"/>
  <c r="D5688" i="1"/>
  <c r="E5688" i="1" s="1"/>
  <c r="C5688" i="1"/>
  <c r="B5690" i="1" l="1"/>
  <c r="F5689" i="1"/>
  <c r="D5689" i="1"/>
  <c r="E5689" i="1" s="1"/>
  <c r="C5689" i="1"/>
  <c r="B5691" i="1" l="1"/>
  <c r="F5690" i="1"/>
  <c r="D5690" i="1"/>
  <c r="E5690" i="1" s="1"/>
  <c r="C5690" i="1"/>
  <c r="B5692" i="1" l="1"/>
  <c r="F5691" i="1"/>
  <c r="D5691" i="1"/>
  <c r="E5691" i="1" s="1"/>
  <c r="C5691" i="1"/>
  <c r="B5693" i="1" l="1"/>
  <c r="F5692" i="1"/>
  <c r="D5692" i="1"/>
  <c r="E5692" i="1" s="1"/>
  <c r="C5692" i="1"/>
  <c r="B5694" i="1" l="1"/>
  <c r="F5693" i="1"/>
  <c r="D5693" i="1"/>
  <c r="E5693" i="1" s="1"/>
  <c r="C5693" i="1"/>
  <c r="B5695" i="1" l="1"/>
  <c r="F5694" i="1"/>
  <c r="D5694" i="1"/>
  <c r="E5694" i="1" s="1"/>
  <c r="C5694" i="1"/>
  <c r="B5696" i="1" l="1"/>
  <c r="F5695" i="1"/>
  <c r="C5695" i="1"/>
  <c r="D5695" i="1"/>
  <c r="E5695" i="1" s="1"/>
  <c r="B5697" i="1" l="1"/>
  <c r="F5696" i="1"/>
  <c r="D5696" i="1"/>
  <c r="E5696" i="1" s="1"/>
  <c r="C5696" i="1"/>
  <c r="B5698" i="1" l="1"/>
  <c r="F5697" i="1"/>
  <c r="D5697" i="1"/>
  <c r="E5697" i="1" s="1"/>
  <c r="C5697" i="1"/>
  <c r="B5699" i="1" l="1"/>
  <c r="F5698" i="1"/>
  <c r="D5698" i="1"/>
  <c r="E5698" i="1" s="1"/>
  <c r="C5698" i="1"/>
  <c r="B5700" i="1" l="1"/>
  <c r="F5699" i="1"/>
  <c r="D5699" i="1"/>
  <c r="E5699" i="1" s="1"/>
  <c r="C5699" i="1"/>
  <c r="B5701" i="1" l="1"/>
  <c r="F5700" i="1"/>
  <c r="D5700" i="1"/>
  <c r="E5700" i="1" s="1"/>
  <c r="C5700" i="1"/>
  <c r="B5702" i="1" l="1"/>
  <c r="F5701" i="1"/>
  <c r="C5701" i="1"/>
  <c r="D5701" i="1"/>
  <c r="E5701" i="1" s="1"/>
  <c r="B5703" i="1" l="1"/>
  <c r="F5702" i="1"/>
  <c r="D5702" i="1"/>
  <c r="E5702" i="1" s="1"/>
  <c r="C5702" i="1"/>
  <c r="B5704" i="1" l="1"/>
  <c r="F5703" i="1"/>
  <c r="C5703" i="1"/>
  <c r="D5703" i="1"/>
  <c r="E5703" i="1" s="1"/>
  <c r="B5705" i="1" l="1"/>
  <c r="F5704" i="1"/>
  <c r="D5704" i="1"/>
  <c r="E5704" i="1" s="1"/>
  <c r="C5704" i="1"/>
  <c r="B5706" i="1" l="1"/>
  <c r="F5705" i="1"/>
  <c r="D5705" i="1"/>
  <c r="E5705" i="1" s="1"/>
  <c r="C5705" i="1"/>
  <c r="B5707" i="1" l="1"/>
  <c r="F5706" i="1"/>
  <c r="D5706" i="1"/>
  <c r="E5706" i="1" s="1"/>
  <c r="C5706" i="1"/>
  <c r="B5708" i="1" l="1"/>
  <c r="F5707" i="1"/>
  <c r="D5707" i="1"/>
  <c r="E5707" i="1" s="1"/>
  <c r="C5707" i="1"/>
  <c r="B5709" i="1" l="1"/>
  <c r="F5708" i="1"/>
  <c r="D5708" i="1"/>
  <c r="E5708" i="1" s="1"/>
  <c r="C5708" i="1"/>
  <c r="B5710" i="1" l="1"/>
  <c r="F5709" i="1"/>
  <c r="D5709" i="1"/>
  <c r="E5709" i="1" s="1"/>
  <c r="C5709" i="1"/>
  <c r="B5711" i="1" l="1"/>
  <c r="F5710" i="1"/>
  <c r="D5710" i="1"/>
  <c r="E5710" i="1" s="1"/>
  <c r="C5710" i="1"/>
  <c r="B5712" i="1" l="1"/>
  <c r="F5711" i="1"/>
  <c r="C5711" i="1"/>
  <c r="D5711" i="1"/>
  <c r="E5711" i="1" s="1"/>
  <c r="B5713" i="1" l="1"/>
  <c r="F5712" i="1"/>
  <c r="D5712" i="1"/>
  <c r="E5712" i="1" s="1"/>
  <c r="C5712" i="1"/>
  <c r="B5714" i="1" l="1"/>
  <c r="F5713" i="1"/>
  <c r="D5713" i="1"/>
  <c r="E5713" i="1" s="1"/>
  <c r="C5713" i="1"/>
  <c r="B5715" i="1" l="1"/>
  <c r="F5714" i="1"/>
  <c r="D5714" i="1"/>
  <c r="E5714" i="1" s="1"/>
  <c r="C5714" i="1"/>
  <c r="B5716" i="1" l="1"/>
  <c r="F5715" i="1"/>
  <c r="D5715" i="1"/>
  <c r="E5715" i="1" s="1"/>
  <c r="C5715" i="1"/>
  <c r="B5717" i="1" l="1"/>
  <c r="F5716" i="1"/>
  <c r="D5716" i="1"/>
  <c r="E5716" i="1" s="1"/>
  <c r="C5716" i="1"/>
  <c r="B5718" i="1" l="1"/>
  <c r="F5717" i="1"/>
  <c r="C5717" i="1"/>
  <c r="D5717" i="1"/>
  <c r="E5717" i="1" s="1"/>
  <c r="B5719" i="1" l="1"/>
  <c r="F5718" i="1"/>
  <c r="D5718" i="1"/>
  <c r="E5718" i="1" s="1"/>
  <c r="C5718" i="1"/>
  <c r="B5720" i="1" l="1"/>
  <c r="F5719" i="1"/>
  <c r="D5719" i="1"/>
  <c r="E5719" i="1" s="1"/>
  <c r="C5719" i="1"/>
  <c r="B5721" i="1" l="1"/>
  <c r="F5720" i="1"/>
  <c r="D5720" i="1"/>
  <c r="E5720" i="1" s="1"/>
  <c r="C5720" i="1"/>
  <c r="B5722" i="1" l="1"/>
  <c r="F5721" i="1"/>
  <c r="D5721" i="1"/>
  <c r="E5721" i="1" s="1"/>
  <c r="C5721" i="1"/>
  <c r="B5723" i="1" l="1"/>
  <c r="F5722" i="1"/>
  <c r="C5722" i="1"/>
  <c r="D5722" i="1"/>
  <c r="E5722" i="1" s="1"/>
  <c r="B5724" i="1" l="1"/>
  <c r="F5723" i="1"/>
  <c r="D5723" i="1"/>
  <c r="E5723" i="1" s="1"/>
  <c r="C5723" i="1"/>
  <c r="B5725" i="1" l="1"/>
  <c r="F5724" i="1"/>
  <c r="D5724" i="1"/>
  <c r="E5724" i="1" s="1"/>
  <c r="C5724" i="1"/>
  <c r="B5726" i="1" l="1"/>
  <c r="F5725" i="1"/>
  <c r="D5725" i="1"/>
  <c r="E5725" i="1" s="1"/>
  <c r="C5725" i="1"/>
  <c r="B5727" i="1" l="1"/>
  <c r="F5726" i="1"/>
  <c r="D5726" i="1"/>
  <c r="E5726" i="1" s="1"/>
  <c r="C5726" i="1"/>
  <c r="B5728" i="1" l="1"/>
  <c r="F5727" i="1"/>
  <c r="C5727" i="1"/>
  <c r="D5727" i="1"/>
  <c r="E5727" i="1" s="1"/>
  <c r="B5729" i="1" l="1"/>
  <c r="F5728" i="1"/>
  <c r="D5728" i="1"/>
  <c r="E5728" i="1" s="1"/>
  <c r="C5728" i="1"/>
  <c r="B5730" i="1" l="1"/>
  <c r="F5729" i="1"/>
  <c r="D5729" i="1"/>
  <c r="E5729" i="1" s="1"/>
  <c r="C5729" i="1"/>
  <c r="B5731" i="1" l="1"/>
  <c r="F5730" i="1"/>
  <c r="D5730" i="1"/>
  <c r="E5730" i="1" s="1"/>
  <c r="C5730" i="1"/>
  <c r="B5732" i="1" l="1"/>
  <c r="F5731" i="1"/>
  <c r="D5731" i="1"/>
  <c r="E5731" i="1" s="1"/>
  <c r="C5731" i="1"/>
  <c r="B5733" i="1" l="1"/>
  <c r="F5732" i="1"/>
  <c r="D5732" i="1"/>
  <c r="E5732" i="1" s="1"/>
  <c r="C5732" i="1"/>
  <c r="B5734" i="1" l="1"/>
  <c r="F5733" i="1"/>
  <c r="C5733" i="1"/>
  <c r="D5733" i="1"/>
  <c r="E5733" i="1" s="1"/>
  <c r="B5735" i="1" l="1"/>
  <c r="F5734" i="1"/>
  <c r="D5734" i="1"/>
  <c r="E5734" i="1" s="1"/>
  <c r="C5734" i="1"/>
  <c r="B5736" i="1" l="1"/>
  <c r="F5735" i="1"/>
  <c r="C5735" i="1"/>
  <c r="D5735" i="1"/>
  <c r="E5735" i="1" s="1"/>
  <c r="B5737" i="1" l="1"/>
  <c r="F5736" i="1"/>
  <c r="D5736" i="1"/>
  <c r="E5736" i="1" s="1"/>
  <c r="C5736" i="1"/>
  <c r="B5738" i="1" l="1"/>
  <c r="F5737" i="1"/>
  <c r="D5737" i="1"/>
  <c r="E5737" i="1" s="1"/>
  <c r="C5737" i="1"/>
  <c r="B5739" i="1" l="1"/>
  <c r="F5738" i="1"/>
  <c r="D5738" i="1"/>
  <c r="E5738" i="1" s="1"/>
  <c r="C5738" i="1"/>
  <c r="B5740" i="1" l="1"/>
  <c r="F5739" i="1"/>
  <c r="D5739" i="1"/>
  <c r="E5739" i="1" s="1"/>
  <c r="C5739" i="1"/>
  <c r="B5741" i="1" l="1"/>
  <c r="F5740" i="1"/>
  <c r="D5740" i="1"/>
  <c r="E5740" i="1" s="1"/>
  <c r="C5740" i="1"/>
  <c r="B5742" i="1" l="1"/>
  <c r="F5741" i="1"/>
  <c r="D5741" i="1"/>
  <c r="E5741" i="1" s="1"/>
  <c r="C5741" i="1"/>
  <c r="B5743" i="1" l="1"/>
  <c r="F5742" i="1"/>
  <c r="D5742" i="1"/>
  <c r="E5742" i="1" s="1"/>
  <c r="C5742" i="1"/>
  <c r="B5744" i="1" l="1"/>
  <c r="F5743" i="1"/>
  <c r="C5743" i="1"/>
  <c r="D5743" i="1"/>
  <c r="E5743" i="1" s="1"/>
  <c r="B5745" i="1" l="1"/>
  <c r="F5744" i="1"/>
  <c r="D5744" i="1"/>
  <c r="E5744" i="1" s="1"/>
  <c r="C5744" i="1"/>
  <c r="B5746" i="1" l="1"/>
  <c r="F5745" i="1"/>
  <c r="D5745" i="1"/>
  <c r="E5745" i="1" s="1"/>
  <c r="C5745" i="1"/>
  <c r="B5747" i="1" l="1"/>
  <c r="F5746" i="1"/>
  <c r="D5746" i="1"/>
  <c r="E5746" i="1" s="1"/>
  <c r="C5746" i="1"/>
  <c r="B5748" i="1" l="1"/>
  <c r="F5747" i="1"/>
  <c r="D5747" i="1"/>
  <c r="E5747" i="1" s="1"/>
  <c r="C5747" i="1"/>
  <c r="B5749" i="1" l="1"/>
  <c r="F5748" i="1"/>
  <c r="D5748" i="1"/>
  <c r="E5748" i="1" s="1"/>
  <c r="C5748" i="1"/>
  <c r="B5750" i="1" l="1"/>
  <c r="F5749" i="1"/>
  <c r="C5749" i="1"/>
  <c r="D5749" i="1"/>
  <c r="E5749" i="1" s="1"/>
  <c r="B5751" i="1" l="1"/>
  <c r="F5750" i="1"/>
  <c r="D5750" i="1"/>
  <c r="E5750" i="1" s="1"/>
  <c r="C5750" i="1"/>
  <c r="B5752" i="1" l="1"/>
  <c r="F5751" i="1"/>
  <c r="D5751" i="1"/>
  <c r="E5751" i="1" s="1"/>
  <c r="C5751" i="1"/>
  <c r="B5753" i="1" l="1"/>
  <c r="F5752" i="1"/>
  <c r="D5752" i="1"/>
  <c r="E5752" i="1" s="1"/>
  <c r="C5752" i="1"/>
  <c r="B5754" i="1" l="1"/>
  <c r="F5753" i="1"/>
  <c r="D5753" i="1"/>
  <c r="E5753" i="1" s="1"/>
  <c r="C5753" i="1"/>
  <c r="B5755" i="1" l="1"/>
  <c r="F5754" i="1"/>
  <c r="D5754" i="1"/>
  <c r="E5754" i="1" s="1"/>
  <c r="C5754" i="1"/>
  <c r="B5756" i="1" l="1"/>
  <c r="F5755" i="1"/>
  <c r="D5755" i="1"/>
  <c r="E5755" i="1" s="1"/>
  <c r="C5755" i="1"/>
  <c r="B5757" i="1" l="1"/>
  <c r="F5756" i="1"/>
  <c r="D5756" i="1"/>
  <c r="E5756" i="1" s="1"/>
  <c r="C5756" i="1"/>
  <c r="B5758" i="1" l="1"/>
  <c r="F5757" i="1"/>
  <c r="D5757" i="1"/>
  <c r="E5757" i="1" s="1"/>
  <c r="C5757" i="1"/>
  <c r="B5759" i="1" l="1"/>
  <c r="F5758" i="1"/>
  <c r="D5758" i="1"/>
  <c r="E5758" i="1" s="1"/>
  <c r="C5758" i="1"/>
  <c r="B5760" i="1" l="1"/>
  <c r="F5759" i="1"/>
  <c r="C5759" i="1"/>
  <c r="D5759" i="1"/>
  <c r="E5759" i="1" s="1"/>
  <c r="B5761" i="1" l="1"/>
  <c r="F5760" i="1"/>
  <c r="D5760" i="1"/>
  <c r="E5760" i="1" s="1"/>
  <c r="C5760" i="1"/>
  <c r="B5762" i="1" l="1"/>
  <c r="F5761" i="1"/>
  <c r="D5761" i="1"/>
  <c r="E5761" i="1" s="1"/>
  <c r="C5761" i="1"/>
  <c r="B5763" i="1" l="1"/>
  <c r="F5762" i="1"/>
  <c r="D5762" i="1"/>
  <c r="E5762" i="1" s="1"/>
  <c r="C5762" i="1"/>
  <c r="B5764" i="1" l="1"/>
  <c r="F5763" i="1"/>
  <c r="D5763" i="1"/>
  <c r="E5763" i="1" s="1"/>
  <c r="C5763" i="1"/>
  <c r="B5765" i="1" l="1"/>
  <c r="F5764" i="1"/>
  <c r="D5764" i="1"/>
  <c r="E5764" i="1" s="1"/>
  <c r="C5764" i="1"/>
  <c r="B5766" i="1" l="1"/>
  <c r="F5765" i="1"/>
  <c r="C5765" i="1"/>
  <c r="D5765" i="1"/>
  <c r="E5765" i="1" s="1"/>
  <c r="B5767" i="1" l="1"/>
  <c r="F5766" i="1"/>
  <c r="D5766" i="1"/>
  <c r="E5766" i="1" s="1"/>
  <c r="C5766" i="1"/>
  <c r="B5768" i="1" l="1"/>
  <c r="F5767" i="1"/>
  <c r="C5767" i="1"/>
  <c r="D5767" i="1"/>
  <c r="E5767" i="1" s="1"/>
  <c r="B5769" i="1" l="1"/>
  <c r="F5768" i="1"/>
  <c r="D5768" i="1"/>
  <c r="E5768" i="1" s="1"/>
  <c r="C5768" i="1"/>
  <c r="B5770" i="1" l="1"/>
  <c r="F5769" i="1"/>
  <c r="D5769" i="1"/>
  <c r="E5769" i="1" s="1"/>
  <c r="C5769" i="1"/>
  <c r="B5771" i="1" l="1"/>
  <c r="F5770" i="1"/>
  <c r="D5770" i="1"/>
  <c r="E5770" i="1" s="1"/>
  <c r="C5770" i="1"/>
  <c r="B5772" i="1" l="1"/>
  <c r="F5771" i="1"/>
  <c r="D5771" i="1"/>
  <c r="E5771" i="1" s="1"/>
  <c r="C5771" i="1"/>
  <c r="B5773" i="1" l="1"/>
  <c r="F5772" i="1"/>
  <c r="D5772" i="1"/>
  <c r="E5772" i="1" s="1"/>
  <c r="C5772" i="1"/>
  <c r="B5774" i="1" l="1"/>
  <c r="F5773" i="1"/>
  <c r="D5773" i="1"/>
  <c r="E5773" i="1" s="1"/>
  <c r="C5773" i="1"/>
  <c r="B5775" i="1" l="1"/>
  <c r="F5774" i="1"/>
  <c r="D5774" i="1"/>
  <c r="E5774" i="1" s="1"/>
  <c r="C5774" i="1"/>
  <c r="B5776" i="1" l="1"/>
  <c r="F5775" i="1"/>
  <c r="C5775" i="1"/>
  <c r="D5775" i="1"/>
  <c r="E5775" i="1" s="1"/>
  <c r="B5777" i="1" l="1"/>
  <c r="F5776" i="1"/>
  <c r="D5776" i="1"/>
  <c r="E5776" i="1" s="1"/>
  <c r="C5776" i="1"/>
  <c r="B5778" i="1" l="1"/>
  <c r="F5777" i="1"/>
  <c r="D5777" i="1"/>
  <c r="E5777" i="1" s="1"/>
  <c r="C5777" i="1"/>
  <c r="B5779" i="1" l="1"/>
  <c r="F5778" i="1"/>
  <c r="D5778" i="1"/>
  <c r="E5778" i="1" s="1"/>
  <c r="C5778" i="1"/>
  <c r="B5780" i="1" l="1"/>
  <c r="F5779" i="1"/>
  <c r="D5779" i="1"/>
  <c r="E5779" i="1" s="1"/>
  <c r="C5779" i="1"/>
  <c r="B5781" i="1" l="1"/>
  <c r="F5780" i="1"/>
  <c r="D5780" i="1"/>
  <c r="E5780" i="1" s="1"/>
  <c r="C5780" i="1"/>
  <c r="B5782" i="1" l="1"/>
  <c r="F5781" i="1"/>
  <c r="C5781" i="1"/>
  <c r="D5781" i="1"/>
  <c r="E5781" i="1" s="1"/>
  <c r="B5783" i="1" l="1"/>
  <c r="F5782" i="1"/>
  <c r="D5782" i="1"/>
  <c r="E5782" i="1" s="1"/>
  <c r="C5782" i="1"/>
  <c r="B5784" i="1" l="1"/>
  <c r="F5783" i="1"/>
  <c r="D5783" i="1"/>
  <c r="E5783" i="1" s="1"/>
  <c r="C5783" i="1"/>
  <c r="B5785" i="1" l="1"/>
  <c r="F5784" i="1"/>
  <c r="D5784" i="1"/>
  <c r="E5784" i="1" s="1"/>
  <c r="C5784" i="1"/>
  <c r="B5786" i="1" l="1"/>
  <c r="F5785" i="1"/>
  <c r="D5785" i="1"/>
  <c r="E5785" i="1" s="1"/>
  <c r="C5785" i="1"/>
  <c r="B5787" i="1" l="1"/>
  <c r="F5786" i="1"/>
  <c r="D5786" i="1"/>
  <c r="E5786" i="1" s="1"/>
  <c r="C5786" i="1"/>
  <c r="B5788" i="1" l="1"/>
  <c r="F5787" i="1"/>
  <c r="D5787" i="1"/>
  <c r="E5787" i="1" s="1"/>
  <c r="C5787" i="1"/>
  <c r="B5789" i="1" l="1"/>
  <c r="F5788" i="1"/>
  <c r="D5788" i="1"/>
  <c r="E5788" i="1" s="1"/>
  <c r="C5788" i="1"/>
  <c r="B5790" i="1" l="1"/>
  <c r="F5789" i="1"/>
  <c r="D5789" i="1"/>
  <c r="E5789" i="1" s="1"/>
  <c r="C5789" i="1"/>
  <c r="B5791" i="1" l="1"/>
  <c r="F5790" i="1"/>
  <c r="D5790" i="1"/>
  <c r="E5790" i="1" s="1"/>
  <c r="C5790" i="1"/>
  <c r="B5792" i="1" l="1"/>
  <c r="F5791" i="1"/>
  <c r="C5791" i="1"/>
  <c r="D5791" i="1"/>
  <c r="E5791" i="1" s="1"/>
  <c r="B5793" i="1" l="1"/>
  <c r="F5792" i="1"/>
  <c r="D5792" i="1"/>
  <c r="E5792" i="1" s="1"/>
  <c r="C5792" i="1"/>
  <c r="B5794" i="1" l="1"/>
  <c r="F5793" i="1"/>
  <c r="D5793" i="1"/>
  <c r="E5793" i="1" s="1"/>
  <c r="C5793" i="1"/>
  <c r="B5795" i="1" l="1"/>
  <c r="F5794" i="1"/>
  <c r="D5794" i="1"/>
  <c r="E5794" i="1" s="1"/>
  <c r="C5794" i="1"/>
  <c r="B5796" i="1" l="1"/>
  <c r="F5795" i="1"/>
  <c r="D5795" i="1"/>
  <c r="E5795" i="1" s="1"/>
  <c r="C5795" i="1"/>
  <c r="B5797" i="1" l="1"/>
  <c r="F5796" i="1"/>
  <c r="D5796" i="1"/>
  <c r="E5796" i="1" s="1"/>
  <c r="C5796" i="1"/>
  <c r="B5798" i="1" l="1"/>
  <c r="F5797" i="1"/>
  <c r="C5797" i="1"/>
  <c r="D5797" i="1"/>
  <c r="E5797" i="1" s="1"/>
  <c r="B5799" i="1" l="1"/>
  <c r="F5798" i="1"/>
  <c r="D5798" i="1"/>
  <c r="E5798" i="1" s="1"/>
  <c r="C5798" i="1"/>
  <c r="B5800" i="1" l="1"/>
  <c r="F5799" i="1"/>
  <c r="C5799" i="1"/>
  <c r="D5799" i="1"/>
  <c r="E5799" i="1" s="1"/>
  <c r="B5801" i="1" l="1"/>
  <c r="F5800" i="1"/>
  <c r="D5800" i="1"/>
  <c r="E5800" i="1" s="1"/>
  <c r="C5800" i="1"/>
  <c r="B5802" i="1" l="1"/>
  <c r="F5801" i="1"/>
  <c r="D5801" i="1"/>
  <c r="E5801" i="1" s="1"/>
  <c r="C5801" i="1"/>
  <c r="B5803" i="1" l="1"/>
  <c r="F5802" i="1"/>
  <c r="D5802" i="1"/>
  <c r="E5802" i="1" s="1"/>
  <c r="C5802" i="1"/>
  <c r="B5804" i="1" l="1"/>
  <c r="F5803" i="1"/>
  <c r="D5803" i="1"/>
  <c r="E5803" i="1" s="1"/>
  <c r="C5803" i="1"/>
  <c r="B5805" i="1" l="1"/>
  <c r="F5804" i="1"/>
  <c r="D5804" i="1"/>
  <c r="E5804" i="1" s="1"/>
  <c r="C5804" i="1"/>
  <c r="B5806" i="1" l="1"/>
  <c r="F5805" i="1"/>
  <c r="D5805" i="1"/>
  <c r="E5805" i="1" s="1"/>
  <c r="C5805" i="1"/>
  <c r="B5807" i="1" l="1"/>
  <c r="F5806" i="1"/>
  <c r="D5806" i="1"/>
  <c r="E5806" i="1" s="1"/>
  <c r="C5806" i="1"/>
  <c r="B5808" i="1" l="1"/>
  <c r="F5807" i="1"/>
  <c r="C5807" i="1"/>
  <c r="D5807" i="1"/>
  <c r="E5807" i="1" s="1"/>
  <c r="B5809" i="1" l="1"/>
  <c r="F5808" i="1"/>
  <c r="D5808" i="1"/>
  <c r="E5808" i="1" s="1"/>
  <c r="C5808" i="1"/>
  <c r="B5810" i="1" l="1"/>
  <c r="F5809" i="1"/>
  <c r="D5809" i="1"/>
  <c r="E5809" i="1" s="1"/>
  <c r="C5809" i="1"/>
  <c r="B5811" i="1" l="1"/>
  <c r="F5810" i="1"/>
  <c r="D5810" i="1"/>
  <c r="E5810" i="1" s="1"/>
  <c r="C5810" i="1"/>
  <c r="B5812" i="1" l="1"/>
  <c r="F5811" i="1"/>
  <c r="D5811" i="1"/>
  <c r="E5811" i="1" s="1"/>
  <c r="C5811" i="1"/>
  <c r="B5813" i="1" l="1"/>
  <c r="F5812" i="1"/>
  <c r="D5812" i="1"/>
  <c r="E5812" i="1" s="1"/>
  <c r="C5812" i="1"/>
  <c r="B5814" i="1" l="1"/>
  <c r="F5813" i="1"/>
  <c r="C5813" i="1"/>
  <c r="D5813" i="1"/>
  <c r="E5813" i="1" s="1"/>
  <c r="B5815" i="1" l="1"/>
  <c r="F5814" i="1"/>
  <c r="D5814" i="1"/>
  <c r="E5814" i="1" s="1"/>
  <c r="C5814" i="1"/>
  <c r="B5816" i="1" l="1"/>
  <c r="F5815" i="1"/>
  <c r="D5815" i="1"/>
  <c r="E5815" i="1" s="1"/>
  <c r="C5815" i="1"/>
  <c r="B5817" i="1" l="1"/>
  <c r="F5816" i="1"/>
  <c r="D5816" i="1"/>
  <c r="E5816" i="1" s="1"/>
  <c r="C5816" i="1"/>
  <c r="B5818" i="1" l="1"/>
  <c r="F5817" i="1"/>
  <c r="D5817" i="1"/>
  <c r="E5817" i="1" s="1"/>
  <c r="C5817" i="1"/>
  <c r="B5819" i="1" l="1"/>
  <c r="F5818" i="1"/>
  <c r="D5818" i="1"/>
  <c r="E5818" i="1" s="1"/>
  <c r="C5818" i="1"/>
  <c r="B5820" i="1" l="1"/>
  <c r="F5819" i="1"/>
  <c r="D5819" i="1"/>
  <c r="E5819" i="1" s="1"/>
  <c r="C5819" i="1"/>
  <c r="B5821" i="1" l="1"/>
  <c r="F5820" i="1"/>
  <c r="D5820" i="1"/>
  <c r="E5820" i="1" s="1"/>
  <c r="C5820" i="1"/>
  <c r="B5822" i="1" l="1"/>
  <c r="F5821" i="1"/>
  <c r="D5821" i="1"/>
  <c r="E5821" i="1" s="1"/>
  <c r="C5821" i="1"/>
  <c r="B5823" i="1" l="1"/>
  <c r="F5822" i="1"/>
  <c r="D5822" i="1"/>
  <c r="E5822" i="1" s="1"/>
  <c r="C5822" i="1"/>
  <c r="B5824" i="1" l="1"/>
  <c r="F5823" i="1"/>
  <c r="C5823" i="1"/>
  <c r="D5823" i="1"/>
  <c r="E5823" i="1" s="1"/>
  <c r="B5825" i="1" l="1"/>
  <c r="F5824" i="1"/>
  <c r="D5824" i="1"/>
  <c r="E5824" i="1" s="1"/>
  <c r="C5824" i="1"/>
  <c r="B5826" i="1" l="1"/>
  <c r="F5825" i="1"/>
  <c r="D5825" i="1"/>
  <c r="E5825" i="1" s="1"/>
  <c r="C5825" i="1"/>
  <c r="B5827" i="1" l="1"/>
  <c r="F5826" i="1"/>
  <c r="D5826" i="1"/>
  <c r="E5826" i="1" s="1"/>
  <c r="C5826" i="1"/>
  <c r="B5828" i="1" l="1"/>
  <c r="F5827" i="1"/>
  <c r="D5827" i="1"/>
  <c r="E5827" i="1" s="1"/>
  <c r="C5827" i="1"/>
  <c r="B5829" i="1" l="1"/>
  <c r="F5828" i="1"/>
  <c r="D5828" i="1"/>
  <c r="E5828" i="1" s="1"/>
  <c r="C5828" i="1"/>
  <c r="B5830" i="1" l="1"/>
  <c r="F5829" i="1"/>
  <c r="C5829" i="1"/>
  <c r="D5829" i="1"/>
  <c r="E5829" i="1" s="1"/>
  <c r="B5831" i="1" l="1"/>
  <c r="F5830" i="1"/>
  <c r="D5830" i="1"/>
  <c r="E5830" i="1" s="1"/>
  <c r="C5830" i="1"/>
  <c r="B5832" i="1" l="1"/>
  <c r="F5831" i="1"/>
  <c r="C5831" i="1"/>
  <c r="D5831" i="1"/>
  <c r="E5831" i="1" s="1"/>
  <c r="B5833" i="1" l="1"/>
  <c r="F5832" i="1"/>
  <c r="D5832" i="1"/>
  <c r="E5832" i="1" s="1"/>
  <c r="C5832" i="1"/>
  <c r="B5834" i="1" l="1"/>
  <c r="F5833" i="1"/>
  <c r="D5833" i="1"/>
  <c r="E5833" i="1" s="1"/>
  <c r="C5833" i="1"/>
  <c r="B5835" i="1" l="1"/>
  <c r="F5834" i="1"/>
  <c r="D5834" i="1"/>
  <c r="E5834" i="1" s="1"/>
  <c r="C5834" i="1"/>
  <c r="B5836" i="1" l="1"/>
  <c r="F5835" i="1"/>
  <c r="D5835" i="1"/>
  <c r="E5835" i="1" s="1"/>
  <c r="C5835" i="1"/>
  <c r="B5837" i="1" l="1"/>
  <c r="F5836" i="1"/>
  <c r="D5836" i="1"/>
  <c r="E5836" i="1" s="1"/>
  <c r="C5836" i="1"/>
  <c r="B5838" i="1" l="1"/>
  <c r="F5837" i="1"/>
  <c r="D5837" i="1"/>
  <c r="E5837" i="1" s="1"/>
  <c r="C5837" i="1"/>
  <c r="B5839" i="1" l="1"/>
  <c r="F5838" i="1"/>
  <c r="D5838" i="1"/>
  <c r="E5838" i="1" s="1"/>
  <c r="C5838" i="1"/>
  <c r="B5840" i="1" l="1"/>
  <c r="F5839" i="1"/>
  <c r="C5839" i="1"/>
  <c r="D5839" i="1"/>
  <c r="E5839" i="1" s="1"/>
  <c r="B5841" i="1" l="1"/>
  <c r="F5840" i="1"/>
  <c r="D5840" i="1"/>
  <c r="E5840" i="1" s="1"/>
  <c r="C5840" i="1"/>
  <c r="B5842" i="1" l="1"/>
  <c r="F5841" i="1"/>
  <c r="D5841" i="1"/>
  <c r="E5841" i="1" s="1"/>
  <c r="C5841" i="1"/>
  <c r="B5843" i="1" l="1"/>
  <c r="F5842" i="1"/>
  <c r="D5842" i="1"/>
  <c r="E5842" i="1" s="1"/>
  <c r="C5842" i="1"/>
  <c r="B5844" i="1" l="1"/>
  <c r="F5843" i="1"/>
  <c r="D5843" i="1"/>
  <c r="E5843" i="1" s="1"/>
  <c r="C5843" i="1"/>
  <c r="B5845" i="1" l="1"/>
  <c r="F5844" i="1"/>
  <c r="D5844" i="1"/>
  <c r="E5844" i="1" s="1"/>
  <c r="C5844" i="1"/>
  <c r="B5846" i="1" l="1"/>
  <c r="F5845" i="1"/>
  <c r="C5845" i="1"/>
  <c r="D5845" i="1"/>
  <c r="E5845" i="1" s="1"/>
  <c r="B5847" i="1" l="1"/>
  <c r="F5846" i="1"/>
  <c r="D5846" i="1"/>
  <c r="E5846" i="1" s="1"/>
  <c r="C5846" i="1"/>
  <c r="B5848" i="1" l="1"/>
  <c r="F5847" i="1"/>
  <c r="D5847" i="1"/>
  <c r="E5847" i="1" s="1"/>
  <c r="C5847" i="1"/>
  <c r="B5849" i="1" l="1"/>
  <c r="F5848" i="1"/>
  <c r="D5848" i="1"/>
  <c r="E5848" i="1" s="1"/>
  <c r="C5848" i="1"/>
  <c r="B5850" i="1" l="1"/>
  <c r="F5849" i="1"/>
  <c r="D5849" i="1"/>
  <c r="E5849" i="1" s="1"/>
  <c r="C5849" i="1"/>
  <c r="B5851" i="1" l="1"/>
  <c r="F5850" i="1"/>
  <c r="D5850" i="1"/>
  <c r="E5850" i="1" s="1"/>
  <c r="C5850" i="1"/>
  <c r="B5852" i="1" l="1"/>
  <c r="F5851" i="1"/>
  <c r="D5851" i="1"/>
  <c r="E5851" i="1" s="1"/>
  <c r="C5851" i="1"/>
  <c r="B5853" i="1" l="1"/>
  <c r="F5852" i="1"/>
  <c r="D5852" i="1"/>
  <c r="E5852" i="1" s="1"/>
  <c r="C5852" i="1"/>
  <c r="B5854" i="1" l="1"/>
  <c r="F5853" i="1"/>
  <c r="D5853" i="1"/>
  <c r="E5853" i="1" s="1"/>
  <c r="C5853" i="1"/>
  <c r="B5855" i="1" l="1"/>
  <c r="F5854" i="1"/>
  <c r="D5854" i="1"/>
  <c r="E5854" i="1" s="1"/>
  <c r="C5854" i="1"/>
  <c r="B5856" i="1" l="1"/>
  <c r="F5855" i="1"/>
  <c r="C5855" i="1"/>
  <c r="D5855" i="1"/>
  <c r="E5855" i="1" s="1"/>
  <c r="B5857" i="1" l="1"/>
  <c r="F5856" i="1"/>
  <c r="D5856" i="1"/>
  <c r="E5856" i="1" s="1"/>
  <c r="C5856" i="1"/>
  <c r="B5858" i="1" l="1"/>
  <c r="F5857" i="1"/>
  <c r="D5857" i="1"/>
  <c r="E5857" i="1" s="1"/>
  <c r="C5857" i="1"/>
  <c r="B5859" i="1" l="1"/>
  <c r="F5858" i="1"/>
  <c r="D5858" i="1"/>
  <c r="E5858" i="1" s="1"/>
  <c r="C5858" i="1"/>
  <c r="B5860" i="1" l="1"/>
  <c r="F5859" i="1"/>
  <c r="D5859" i="1"/>
  <c r="E5859" i="1" s="1"/>
  <c r="C5859" i="1"/>
  <c r="B5861" i="1" l="1"/>
  <c r="F5860" i="1"/>
  <c r="D5860" i="1"/>
  <c r="E5860" i="1" s="1"/>
  <c r="C5860" i="1"/>
  <c r="B5862" i="1" l="1"/>
  <c r="F5861" i="1"/>
  <c r="C5861" i="1"/>
  <c r="D5861" i="1"/>
  <c r="E5861" i="1" s="1"/>
  <c r="B5863" i="1" l="1"/>
  <c r="F5862" i="1"/>
  <c r="D5862" i="1"/>
  <c r="E5862" i="1" s="1"/>
  <c r="C5862" i="1"/>
  <c r="B5864" i="1" l="1"/>
  <c r="F5863" i="1"/>
  <c r="C5863" i="1"/>
  <c r="D5863" i="1"/>
  <c r="E5863" i="1" s="1"/>
  <c r="B5865" i="1" l="1"/>
  <c r="F5864" i="1"/>
  <c r="D5864" i="1"/>
  <c r="E5864" i="1" s="1"/>
  <c r="C5864" i="1"/>
  <c r="B5866" i="1" l="1"/>
  <c r="F5865" i="1"/>
  <c r="D5865" i="1"/>
  <c r="E5865" i="1" s="1"/>
  <c r="C5865" i="1"/>
  <c r="B5867" i="1" l="1"/>
  <c r="F5866" i="1"/>
  <c r="D5866" i="1"/>
  <c r="E5866" i="1" s="1"/>
  <c r="C5866" i="1"/>
  <c r="B5868" i="1" l="1"/>
  <c r="F5867" i="1"/>
  <c r="D5867" i="1"/>
  <c r="E5867" i="1" s="1"/>
  <c r="C5867" i="1"/>
  <c r="B5869" i="1" l="1"/>
  <c r="F5868" i="1"/>
  <c r="D5868" i="1"/>
  <c r="E5868" i="1" s="1"/>
  <c r="C5868" i="1"/>
  <c r="B5870" i="1" l="1"/>
  <c r="F5869" i="1"/>
  <c r="D5869" i="1"/>
  <c r="E5869" i="1" s="1"/>
  <c r="C5869" i="1"/>
  <c r="B5871" i="1" l="1"/>
  <c r="F5870" i="1"/>
  <c r="D5870" i="1"/>
  <c r="E5870" i="1" s="1"/>
  <c r="C5870" i="1"/>
  <c r="B5872" i="1" l="1"/>
  <c r="F5871" i="1"/>
  <c r="C5871" i="1"/>
  <c r="D5871" i="1"/>
  <c r="E5871" i="1" s="1"/>
  <c r="B5873" i="1" l="1"/>
  <c r="F5872" i="1"/>
  <c r="D5872" i="1"/>
  <c r="E5872" i="1" s="1"/>
  <c r="C5872" i="1"/>
  <c r="B5874" i="1" l="1"/>
  <c r="F5873" i="1"/>
  <c r="D5873" i="1"/>
  <c r="E5873" i="1" s="1"/>
  <c r="C5873" i="1"/>
  <c r="B5875" i="1" l="1"/>
  <c r="F5874" i="1"/>
  <c r="D5874" i="1"/>
  <c r="E5874" i="1" s="1"/>
  <c r="C5874" i="1"/>
  <c r="B5876" i="1" l="1"/>
  <c r="F5875" i="1"/>
  <c r="D5875" i="1"/>
  <c r="E5875" i="1" s="1"/>
  <c r="C5875" i="1"/>
  <c r="B5877" i="1" l="1"/>
  <c r="F5876" i="1"/>
  <c r="D5876" i="1"/>
  <c r="E5876" i="1" s="1"/>
  <c r="C5876" i="1"/>
  <c r="B5878" i="1" l="1"/>
  <c r="F5877" i="1"/>
  <c r="C5877" i="1"/>
  <c r="D5877" i="1"/>
  <c r="E5877" i="1" s="1"/>
  <c r="B5879" i="1" l="1"/>
  <c r="F5878" i="1"/>
  <c r="D5878" i="1"/>
  <c r="E5878" i="1" s="1"/>
  <c r="C5878" i="1"/>
  <c r="B5880" i="1" l="1"/>
  <c r="F5879" i="1"/>
  <c r="D5879" i="1"/>
  <c r="E5879" i="1" s="1"/>
  <c r="C5879" i="1"/>
  <c r="B5881" i="1" l="1"/>
  <c r="F5880" i="1"/>
  <c r="D5880" i="1"/>
  <c r="E5880" i="1" s="1"/>
  <c r="C5880" i="1"/>
  <c r="B5882" i="1" l="1"/>
  <c r="F5881" i="1"/>
  <c r="D5881" i="1"/>
  <c r="E5881" i="1" s="1"/>
  <c r="C5881" i="1"/>
  <c r="B5883" i="1" l="1"/>
  <c r="F5882" i="1"/>
  <c r="D5882" i="1"/>
  <c r="E5882" i="1" s="1"/>
  <c r="C5882" i="1"/>
  <c r="B5884" i="1" l="1"/>
  <c r="F5883" i="1"/>
  <c r="D5883" i="1"/>
  <c r="E5883" i="1" s="1"/>
  <c r="C5883" i="1"/>
  <c r="B5885" i="1" l="1"/>
  <c r="F5884" i="1"/>
  <c r="D5884" i="1"/>
  <c r="E5884" i="1" s="1"/>
  <c r="C5884" i="1"/>
  <c r="B5886" i="1" l="1"/>
  <c r="F5885" i="1"/>
  <c r="D5885" i="1"/>
  <c r="E5885" i="1" s="1"/>
  <c r="C5885" i="1"/>
  <c r="B5887" i="1" l="1"/>
  <c r="F5886" i="1"/>
  <c r="D5886" i="1"/>
  <c r="E5886" i="1" s="1"/>
  <c r="C5886" i="1"/>
  <c r="B5888" i="1" l="1"/>
  <c r="F5887" i="1"/>
  <c r="C5887" i="1"/>
  <c r="D5887" i="1"/>
  <c r="E5887" i="1" s="1"/>
  <c r="B5889" i="1" l="1"/>
  <c r="F5888" i="1"/>
  <c r="D5888" i="1"/>
  <c r="E5888" i="1" s="1"/>
  <c r="C5888" i="1"/>
  <c r="B5890" i="1" l="1"/>
  <c r="F5889" i="1"/>
  <c r="D5889" i="1"/>
  <c r="E5889" i="1" s="1"/>
  <c r="C5889" i="1"/>
  <c r="B5891" i="1" l="1"/>
  <c r="F5890" i="1"/>
  <c r="D5890" i="1"/>
  <c r="E5890" i="1" s="1"/>
  <c r="C5890" i="1"/>
  <c r="B5892" i="1" l="1"/>
  <c r="F5891" i="1"/>
  <c r="D5891" i="1"/>
  <c r="E5891" i="1" s="1"/>
  <c r="C5891" i="1"/>
  <c r="B5893" i="1" l="1"/>
  <c r="F5892" i="1"/>
  <c r="D5892" i="1"/>
  <c r="E5892" i="1" s="1"/>
  <c r="C5892" i="1"/>
  <c r="B5894" i="1" l="1"/>
  <c r="F5893" i="1"/>
  <c r="C5893" i="1"/>
  <c r="D5893" i="1"/>
  <c r="E5893" i="1" s="1"/>
  <c r="B5895" i="1" l="1"/>
  <c r="F5894" i="1"/>
  <c r="D5894" i="1"/>
  <c r="E5894" i="1" s="1"/>
  <c r="C5894" i="1"/>
  <c r="B5896" i="1" l="1"/>
  <c r="F5895" i="1"/>
  <c r="C5895" i="1"/>
  <c r="D5895" i="1"/>
  <c r="E5895" i="1" s="1"/>
  <c r="B5897" i="1" l="1"/>
  <c r="F5896" i="1"/>
  <c r="D5896" i="1"/>
  <c r="E5896" i="1" s="1"/>
  <c r="C5896" i="1"/>
  <c r="B5898" i="1" l="1"/>
  <c r="F5897" i="1"/>
  <c r="D5897" i="1"/>
  <c r="E5897" i="1" s="1"/>
  <c r="C5897" i="1"/>
  <c r="B5899" i="1" l="1"/>
  <c r="F5898" i="1"/>
  <c r="D5898" i="1"/>
  <c r="E5898" i="1" s="1"/>
  <c r="C5898" i="1"/>
  <c r="B5900" i="1" l="1"/>
  <c r="F5899" i="1"/>
  <c r="D5899" i="1"/>
  <c r="E5899" i="1" s="1"/>
  <c r="C5899" i="1"/>
  <c r="B5901" i="1" l="1"/>
  <c r="F5900" i="1"/>
  <c r="D5900" i="1"/>
  <c r="E5900" i="1" s="1"/>
  <c r="C5900" i="1"/>
  <c r="B5902" i="1" l="1"/>
  <c r="F5901" i="1"/>
  <c r="D5901" i="1"/>
  <c r="E5901" i="1" s="1"/>
  <c r="C5901" i="1"/>
  <c r="B5903" i="1" l="1"/>
  <c r="F5902" i="1"/>
  <c r="D5902" i="1"/>
  <c r="E5902" i="1" s="1"/>
  <c r="C5902" i="1"/>
  <c r="B5904" i="1" l="1"/>
  <c r="F5903" i="1"/>
  <c r="C5903" i="1"/>
  <c r="D5903" i="1"/>
  <c r="E5903" i="1" s="1"/>
  <c r="B5905" i="1" l="1"/>
  <c r="F5904" i="1"/>
  <c r="D5904" i="1"/>
  <c r="E5904" i="1" s="1"/>
  <c r="C5904" i="1"/>
  <c r="B5906" i="1" l="1"/>
  <c r="F5905" i="1"/>
  <c r="D5905" i="1"/>
  <c r="E5905" i="1" s="1"/>
  <c r="C5905" i="1"/>
  <c r="B5907" i="1" l="1"/>
  <c r="F5906" i="1"/>
  <c r="D5906" i="1"/>
  <c r="E5906" i="1" s="1"/>
  <c r="C5906" i="1"/>
  <c r="B5908" i="1" l="1"/>
  <c r="F5907" i="1"/>
  <c r="D5907" i="1"/>
  <c r="E5907" i="1" s="1"/>
  <c r="C5907" i="1"/>
  <c r="B5909" i="1" l="1"/>
  <c r="F5908" i="1"/>
  <c r="D5908" i="1"/>
  <c r="E5908" i="1" s="1"/>
  <c r="C5908" i="1"/>
  <c r="B5910" i="1" l="1"/>
  <c r="F5909" i="1"/>
  <c r="C5909" i="1"/>
  <c r="D5909" i="1"/>
  <c r="E5909" i="1" s="1"/>
  <c r="B5911" i="1" l="1"/>
  <c r="F5910" i="1"/>
  <c r="D5910" i="1"/>
  <c r="E5910" i="1" s="1"/>
  <c r="C5910" i="1"/>
  <c r="B5912" i="1" l="1"/>
  <c r="F5911" i="1"/>
  <c r="D5911" i="1"/>
  <c r="E5911" i="1" s="1"/>
  <c r="C5911" i="1"/>
  <c r="B5913" i="1" l="1"/>
  <c r="F5912" i="1"/>
  <c r="D5912" i="1"/>
  <c r="E5912" i="1" s="1"/>
  <c r="C5912" i="1"/>
  <c r="B5914" i="1" l="1"/>
  <c r="F5913" i="1"/>
  <c r="D5913" i="1"/>
  <c r="E5913" i="1" s="1"/>
  <c r="C5913" i="1"/>
  <c r="B5915" i="1" l="1"/>
  <c r="F5914" i="1"/>
  <c r="D5914" i="1"/>
  <c r="E5914" i="1" s="1"/>
  <c r="C5914" i="1"/>
  <c r="B5916" i="1" l="1"/>
  <c r="F5915" i="1"/>
  <c r="D5915" i="1"/>
  <c r="E5915" i="1" s="1"/>
  <c r="C5915" i="1"/>
  <c r="B5917" i="1" l="1"/>
  <c r="F5916" i="1"/>
  <c r="D5916" i="1"/>
  <c r="E5916" i="1" s="1"/>
  <c r="C5916" i="1"/>
  <c r="B5918" i="1" l="1"/>
  <c r="F5917" i="1"/>
  <c r="D5917" i="1"/>
  <c r="E5917" i="1" s="1"/>
  <c r="C5917" i="1"/>
  <c r="B5919" i="1" l="1"/>
  <c r="F5918" i="1"/>
  <c r="D5918" i="1"/>
  <c r="E5918" i="1" s="1"/>
  <c r="C5918" i="1"/>
  <c r="B5920" i="1" l="1"/>
  <c r="F5919" i="1"/>
  <c r="C5919" i="1"/>
  <c r="D5919" i="1"/>
  <c r="E5919" i="1" s="1"/>
  <c r="B5921" i="1" l="1"/>
  <c r="F5920" i="1"/>
  <c r="D5920" i="1"/>
  <c r="E5920" i="1" s="1"/>
  <c r="C5920" i="1"/>
  <c r="B5922" i="1" l="1"/>
  <c r="F5921" i="1"/>
  <c r="D5921" i="1"/>
  <c r="E5921" i="1" s="1"/>
  <c r="C5921" i="1"/>
  <c r="B5923" i="1" l="1"/>
  <c r="F5922" i="1"/>
  <c r="D5922" i="1"/>
  <c r="E5922" i="1" s="1"/>
  <c r="C5922" i="1"/>
  <c r="B5924" i="1" l="1"/>
  <c r="F5923" i="1"/>
  <c r="D5923" i="1"/>
  <c r="E5923" i="1" s="1"/>
  <c r="C5923" i="1"/>
  <c r="B5925" i="1" l="1"/>
  <c r="F5924" i="1"/>
  <c r="D5924" i="1"/>
  <c r="E5924" i="1" s="1"/>
  <c r="C5924" i="1"/>
  <c r="B5926" i="1" l="1"/>
  <c r="F5925" i="1"/>
  <c r="C5925" i="1"/>
  <c r="D5925" i="1"/>
  <c r="E5925" i="1" s="1"/>
  <c r="B5927" i="1" l="1"/>
  <c r="F5926" i="1"/>
  <c r="D5926" i="1"/>
  <c r="E5926" i="1" s="1"/>
  <c r="C5926" i="1"/>
  <c r="B5928" i="1" l="1"/>
  <c r="F5927" i="1"/>
  <c r="C5927" i="1"/>
  <c r="D5927" i="1"/>
  <c r="E5927" i="1" s="1"/>
  <c r="B5929" i="1" l="1"/>
  <c r="F5928" i="1"/>
  <c r="D5928" i="1"/>
  <c r="E5928" i="1" s="1"/>
  <c r="C5928" i="1"/>
  <c r="B5930" i="1" l="1"/>
  <c r="F5929" i="1"/>
  <c r="D5929" i="1"/>
  <c r="E5929" i="1" s="1"/>
  <c r="C5929" i="1"/>
  <c r="B5931" i="1" l="1"/>
  <c r="F5930" i="1"/>
  <c r="D5930" i="1"/>
  <c r="E5930" i="1" s="1"/>
  <c r="C5930" i="1"/>
  <c r="B5932" i="1" l="1"/>
  <c r="F5931" i="1"/>
  <c r="D5931" i="1"/>
  <c r="E5931" i="1" s="1"/>
  <c r="C5931" i="1"/>
  <c r="B5933" i="1" l="1"/>
  <c r="F5932" i="1"/>
  <c r="D5932" i="1"/>
  <c r="E5932" i="1" s="1"/>
  <c r="C5932" i="1"/>
  <c r="B5934" i="1" l="1"/>
  <c r="F5933" i="1"/>
  <c r="D5933" i="1"/>
  <c r="E5933" i="1" s="1"/>
  <c r="C5933" i="1"/>
  <c r="B5935" i="1" l="1"/>
  <c r="F5934" i="1"/>
  <c r="D5934" i="1"/>
  <c r="E5934" i="1" s="1"/>
  <c r="C5934" i="1"/>
  <c r="B5936" i="1" l="1"/>
  <c r="F5935" i="1"/>
  <c r="C5935" i="1"/>
  <c r="D5935" i="1"/>
  <c r="E5935" i="1" s="1"/>
  <c r="B5937" i="1" l="1"/>
  <c r="F5936" i="1"/>
  <c r="D5936" i="1"/>
  <c r="E5936" i="1" s="1"/>
  <c r="C5936" i="1"/>
  <c r="B5938" i="1" l="1"/>
  <c r="F5937" i="1"/>
  <c r="D5937" i="1"/>
  <c r="E5937" i="1" s="1"/>
  <c r="C5937" i="1"/>
  <c r="B5939" i="1" l="1"/>
  <c r="F5938" i="1"/>
  <c r="D5938" i="1"/>
  <c r="E5938" i="1" s="1"/>
  <c r="C5938" i="1"/>
  <c r="B5940" i="1" l="1"/>
  <c r="F5939" i="1"/>
  <c r="D5939" i="1"/>
  <c r="E5939" i="1" s="1"/>
  <c r="C5939" i="1"/>
  <c r="B5941" i="1" l="1"/>
  <c r="F5940" i="1"/>
  <c r="D5940" i="1"/>
  <c r="E5940" i="1" s="1"/>
  <c r="C5940" i="1"/>
  <c r="B5942" i="1" l="1"/>
  <c r="F5941" i="1"/>
  <c r="C5941" i="1"/>
  <c r="D5941" i="1"/>
  <c r="E5941" i="1" s="1"/>
  <c r="B5943" i="1" l="1"/>
  <c r="F5942" i="1"/>
  <c r="D5942" i="1"/>
  <c r="E5942" i="1" s="1"/>
  <c r="C5942" i="1"/>
  <c r="B5944" i="1" l="1"/>
  <c r="F5943" i="1"/>
  <c r="D5943" i="1"/>
  <c r="E5943" i="1" s="1"/>
  <c r="C5943" i="1"/>
  <c r="B5945" i="1" l="1"/>
  <c r="F5944" i="1"/>
  <c r="D5944" i="1"/>
  <c r="E5944" i="1" s="1"/>
  <c r="C5944" i="1"/>
  <c r="B5946" i="1" l="1"/>
  <c r="F5945" i="1"/>
  <c r="D5945" i="1"/>
  <c r="E5945" i="1" s="1"/>
  <c r="C5945" i="1"/>
  <c r="B5947" i="1" l="1"/>
  <c r="F5946" i="1"/>
  <c r="D5946" i="1"/>
  <c r="E5946" i="1" s="1"/>
  <c r="C5946" i="1"/>
  <c r="B5948" i="1" l="1"/>
  <c r="F5947" i="1"/>
  <c r="D5947" i="1"/>
  <c r="E5947" i="1" s="1"/>
  <c r="C5947" i="1"/>
  <c r="B5949" i="1" l="1"/>
  <c r="F5948" i="1"/>
  <c r="D5948" i="1"/>
  <c r="E5948" i="1" s="1"/>
  <c r="C5948" i="1"/>
  <c r="B5950" i="1" l="1"/>
  <c r="F5949" i="1"/>
  <c r="D5949" i="1"/>
  <c r="E5949" i="1" s="1"/>
  <c r="C5949" i="1"/>
  <c r="B5951" i="1" l="1"/>
  <c r="F5950" i="1"/>
  <c r="D5950" i="1"/>
  <c r="E5950" i="1" s="1"/>
  <c r="C5950" i="1"/>
  <c r="B5952" i="1" l="1"/>
  <c r="F5951" i="1"/>
  <c r="C5951" i="1"/>
  <c r="D5951" i="1"/>
  <c r="E5951" i="1" s="1"/>
  <c r="B5953" i="1" l="1"/>
  <c r="F5952" i="1"/>
  <c r="D5952" i="1"/>
  <c r="E5952" i="1" s="1"/>
  <c r="C5952" i="1"/>
  <c r="B5954" i="1" l="1"/>
  <c r="F5953" i="1"/>
  <c r="D5953" i="1"/>
  <c r="E5953" i="1" s="1"/>
  <c r="C5953" i="1"/>
  <c r="B5955" i="1" l="1"/>
  <c r="F5954" i="1"/>
  <c r="D5954" i="1"/>
  <c r="E5954" i="1" s="1"/>
  <c r="C5954" i="1"/>
  <c r="B5956" i="1" l="1"/>
  <c r="F5955" i="1"/>
  <c r="D5955" i="1"/>
  <c r="E5955" i="1" s="1"/>
  <c r="C5955" i="1"/>
  <c r="B5957" i="1" l="1"/>
  <c r="F5956" i="1"/>
  <c r="D5956" i="1"/>
  <c r="E5956" i="1" s="1"/>
  <c r="C5956" i="1"/>
  <c r="B5958" i="1" l="1"/>
  <c r="F5957" i="1"/>
  <c r="C5957" i="1"/>
  <c r="D5957" i="1"/>
  <c r="E5957" i="1" s="1"/>
  <c r="B5959" i="1" l="1"/>
  <c r="F5958" i="1"/>
  <c r="D5958" i="1"/>
  <c r="E5958" i="1" s="1"/>
  <c r="C5958" i="1"/>
  <c r="B5960" i="1" l="1"/>
  <c r="F5959" i="1"/>
  <c r="C5959" i="1"/>
  <c r="D5959" i="1"/>
  <c r="E5959" i="1" s="1"/>
  <c r="B5961" i="1" l="1"/>
  <c r="F5960" i="1"/>
  <c r="D5960" i="1"/>
  <c r="E5960" i="1" s="1"/>
  <c r="C5960" i="1"/>
  <c r="B5962" i="1" l="1"/>
  <c r="F5961" i="1"/>
  <c r="D5961" i="1"/>
  <c r="E5961" i="1" s="1"/>
  <c r="C5961" i="1"/>
  <c r="B5963" i="1" l="1"/>
  <c r="F5962" i="1"/>
  <c r="D5962" i="1"/>
  <c r="E5962" i="1" s="1"/>
  <c r="C5962" i="1"/>
  <c r="B5964" i="1" l="1"/>
  <c r="F5963" i="1"/>
  <c r="D5963" i="1"/>
  <c r="E5963" i="1" s="1"/>
  <c r="C5963" i="1"/>
  <c r="B5965" i="1" l="1"/>
  <c r="F5964" i="1"/>
  <c r="D5964" i="1"/>
  <c r="E5964" i="1" s="1"/>
  <c r="C5964" i="1"/>
  <c r="B5966" i="1" l="1"/>
  <c r="F5965" i="1"/>
  <c r="D5965" i="1"/>
  <c r="E5965" i="1" s="1"/>
  <c r="C5965" i="1"/>
  <c r="B5967" i="1" l="1"/>
  <c r="F5966" i="1"/>
  <c r="D5966" i="1"/>
  <c r="E5966" i="1" s="1"/>
  <c r="C5966" i="1"/>
  <c r="B5968" i="1" l="1"/>
  <c r="F5967" i="1"/>
  <c r="C5967" i="1"/>
  <c r="D5967" i="1"/>
  <c r="E5967" i="1" s="1"/>
  <c r="B5969" i="1" l="1"/>
  <c r="F5968" i="1"/>
  <c r="D5968" i="1"/>
  <c r="E5968" i="1" s="1"/>
  <c r="C5968" i="1"/>
  <c r="B5970" i="1" l="1"/>
  <c r="F5969" i="1"/>
  <c r="D5969" i="1"/>
  <c r="E5969" i="1" s="1"/>
  <c r="C5969" i="1"/>
  <c r="B5971" i="1" l="1"/>
  <c r="F5970" i="1"/>
  <c r="D5970" i="1"/>
  <c r="E5970" i="1" s="1"/>
  <c r="C5970" i="1"/>
  <c r="B5972" i="1" l="1"/>
  <c r="F5971" i="1"/>
  <c r="C5971" i="1"/>
  <c r="D5971" i="1"/>
  <c r="E5971" i="1" s="1"/>
  <c r="B5973" i="1" l="1"/>
  <c r="F5972" i="1"/>
  <c r="D5972" i="1"/>
  <c r="E5972" i="1" s="1"/>
  <c r="C5972" i="1"/>
  <c r="B5974" i="1" l="1"/>
  <c r="F5973" i="1"/>
  <c r="D5973" i="1"/>
  <c r="E5973" i="1" s="1"/>
  <c r="C5973" i="1"/>
  <c r="B5975" i="1" l="1"/>
  <c r="F5974" i="1"/>
  <c r="D5974" i="1"/>
  <c r="E5974" i="1" s="1"/>
  <c r="C5974" i="1"/>
  <c r="B5976" i="1" l="1"/>
  <c r="F5975" i="1"/>
  <c r="C5975" i="1"/>
  <c r="D5975" i="1"/>
  <c r="E5975" i="1" s="1"/>
  <c r="B5977" i="1" l="1"/>
  <c r="F5976" i="1"/>
  <c r="D5976" i="1"/>
  <c r="E5976" i="1" s="1"/>
  <c r="C5976" i="1"/>
  <c r="B5978" i="1" l="1"/>
  <c r="F5977" i="1"/>
  <c r="D5977" i="1"/>
  <c r="E5977" i="1" s="1"/>
  <c r="C5977" i="1"/>
  <c r="B5979" i="1" l="1"/>
  <c r="F5978" i="1"/>
  <c r="D5978" i="1"/>
  <c r="E5978" i="1" s="1"/>
  <c r="C5978" i="1"/>
  <c r="B5980" i="1" l="1"/>
  <c r="F5979" i="1"/>
  <c r="C5979" i="1"/>
  <c r="D5979" i="1"/>
  <c r="E5979" i="1" s="1"/>
  <c r="B5981" i="1" l="1"/>
  <c r="F5980" i="1"/>
  <c r="D5980" i="1"/>
  <c r="E5980" i="1" s="1"/>
  <c r="C5980" i="1"/>
  <c r="B5982" i="1" l="1"/>
  <c r="F5981" i="1"/>
  <c r="D5981" i="1"/>
  <c r="E5981" i="1" s="1"/>
  <c r="C5981" i="1"/>
  <c r="B5983" i="1" l="1"/>
  <c r="F5982" i="1"/>
  <c r="D5982" i="1"/>
  <c r="E5982" i="1" s="1"/>
  <c r="C5982" i="1"/>
  <c r="B5984" i="1" l="1"/>
  <c r="F5983" i="1"/>
  <c r="C5983" i="1"/>
  <c r="D5983" i="1"/>
  <c r="E5983" i="1" s="1"/>
  <c r="B5985" i="1" l="1"/>
  <c r="F5984" i="1"/>
  <c r="D5984" i="1"/>
  <c r="E5984" i="1" s="1"/>
  <c r="C5984" i="1"/>
  <c r="B5986" i="1" l="1"/>
  <c r="F5985" i="1"/>
  <c r="D5985" i="1"/>
  <c r="E5985" i="1" s="1"/>
  <c r="C5985" i="1"/>
  <c r="B5987" i="1" l="1"/>
  <c r="F5986" i="1"/>
  <c r="D5986" i="1"/>
  <c r="E5986" i="1" s="1"/>
  <c r="C5986" i="1"/>
  <c r="B5988" i="1" l="1"/>
  <c r="F5987" i="1"/>
  <c r="C5987" i="1"/>
  <c r="D5987" i="1"/>
  <c r="E5987" i="1" s="1"/>
  <c r="B5989" i="1" l="1"/>
  <c r="F5988" i="1"/>
  <c r="D5988" i="1"/>
  <c r="E5988" i="1" s="1"/>
  <c r="C5988" i="1"/>
  <c r="B5990" i="1" l="1"/>
  <c r="F5989" i="1"/>
  <c r="D5989" i="1"/>
  <c r="E5989" i="1" s="1"/>
  <c r="C5989" i="1"/>
  <c r="B5991" i="1" l="1"/>
  <c r="F5990" i="1"/>
  <c r="D5990" i="1"/>
  <c r="E5990" i="1" s="1"/>
  <c r="C5990" i="1"/>
  <c r="B5992" i="1" l="1"/>
  <c r="F5991" i="1"/>
  <c r="C5991" i="1"/>
  <c r="D5991" i="1"/>
  <c r="E5991" i="1" s="1"/>
  <c r="B5993" i="1" l="1"/>
  <c r="F5992" i="1"/>
  <c r="D5992" i="1"/>
  <c r="E5992" i="1" s="1"/>
  <c r="C5992" i="1"/>
  <c r="B5994" i="1" l="1"/>
  <c r="F5993" i="1"/>
  <c r="D5993" i="1"/>
  <c r="E5993" i="1" s="1"/>
  <c r="C5993" i="1"/>
  <c r="B5995" i="1" l="1"/>
  <c r="F5994" i="1"/>
  <c r="D5994" i="1"/>
  <c r="E5994" i="1" s="1"/>
  <c r="C5994" i="1"/>
  <c r="B5996" i="1" l="1"/>
  <c r="F5995" i="1"/>
  <c r="C5995" i="1"/>
  <c r="D5995" i="1"/>
  <c r="E5995" i="1" s="1"/>
  <c r="B5997" i="1" l="1"/>
  <c r="F5996" i="1"/>
  <c r="D5996" i="1"/>
  <c r="E5996" i="1" s="1"/>
  <c r="C5996" i="1"/>
  <c r="B5998" i="1" l="1"/>
  <c r="F5997" i="1"/>
  <c r="D5997" i="1"/>
  <c r="E5997" i="1" s="1"/>
  <c r="C5997" i="1"/>
  <c r="B5999" i="1" l="1"/>
  <c r="F5998" i="1"/>
  <c r="D5998" i="1"/>
  <c r="E5998" i="1" s="1"/>
  <c r="C5998" i="1"/>
  <c r="B6000" i="1" l="1"/>
  <c r="F5999" i="1"/>
  <c r="C5999" i="1"/>
  <c r="D5999" i="1"/>
  <c r="E5999" i="1" s="1"/>
  <c r="B6001" i="1" l="1"/>
  <c r="F6000" i="1"/>
  <c r="D6000" i="1"/>
  <c r="E6000" i="1" s="1"/>
  <c r="C6000" i="1"/>
  <c r="B6002" i="1" l="1"/>
  <c r="F6001" i="1"/>
  <c r="D6001" i="1"/>
  <c r="E6001" i="1" s="1"/>
  <c r="C6001" i="1"/>
  <c r="B6003" i="1" l="1"/>
  <c r="F6002" i="1"/>
  <c r="D6002" i="1"/>
  <c r="E6002" i="1" s="1"/>
  <c r="C6002" i="1"/>
  <c r="B6004" i="1" l="1"/>
  <c r="F6003" i="1"/>
  <c r="C6003" i="1"/>
  <c r="D6003" i="1"/>
  <c r="E6003" i="1" s="1"/>
  <c r="B6005" i="1" l="1"/>
  <c r="F6004" i="1"/>
  <c r="D6004" i="1"/>
  <c r="E6004" i="1" s="1"/>
  <c r="C6004" i="1"/>
  <c r="B6006" i="1" l="1"/>
  <c r="F6005" i="1"/>
  <c r="D6005" i="1"/>
  <c r="E6005" i="1" s="1"/>
  <c r="C6005" i="1"/>
  <c r="B6007" i="1" l="1"/>
  <c r="F6006" i="1"/>
  <c r="D6006" i="1"/>
  <c r="E6006" i="1" s="1"/>
  <c r="C6006" i="1"/>
  <c r="B6008" i="1" l="1"/>
  <c r="F6007" i="1"/>
  <c r="C6007" i="1"/>
  <c r="D6007" i="1"/>
  <c r="E6007" i="1" s="1"/>
  <c r="B6009" i="1" l="1"/>
  <c r="F6008" i="1"/>
  <c r="D6008" i="1"/>
  <c r="E6008" i="1" s="1"/>
  <c r="C6008" i="1"/>
  <c r="B6010" i="1" l="1"/>
  <c r="F6009" i="1"/>
  <c r="D6009" i="1"/>
  <c r="E6009" i="1" s="1"/>
  <c r="C6009" i="1"/>
  <c r="B6011" i="1" l="1"/>
  <c r="F6010" i="1"/>
  <c r="D6010" i="1"/>
  <c r="E6010" i="1" s="1"/>
  <c r="C6010" i="1"/>
  <c r="B6012" i="1" l="1"/>
  <c r="F6011" i="1"/>
  <c r="C6011" i="1"/>
  <c r="D6011" i="1"/>
  <c r="E6011" i="1" s="1"/>
  <c r="B6013" i="1" l="1"/>
  <c r="F6012" i="1"/>
  <c r="D6012" i="1"/>
  <c r="E6012" i="1" s="1"/>
  <c r="C6012" i="1"/>
  <c r="B6014" i="1" l="1"/>
  <c r="F6013" i="1"/>
  <c r="D6013" i="1"/>
  <c r="E6013" i="1" s="1"/>
  <c r="C6013" i="1"/>
  <c r="B6015" i="1" l="1"/>
  <c r="F6014" i="1"/>
  <c r="D6014" i="1"/>
  <c r="E6014" i="1" s="1"/>
  <c r="C6014" i="1"/>
  <c r="B6016" i="1" l="1"/>
  <c r="F6015" i="1"/>
  <c r="C6015" i="1"/>
  <c r="D6015" i="1"/>
  <c r="E6015" i="1" s="1"/>
  <c r="B6017" i="1" l="1"/>
  <c r="F6016" i="1"/>
  <c r="D6016" i="1"/>
  <c r="E6016" i="1" s="1"/>
  <c r="C6016" i="1"/>
  <c r="B6018" i="1" l="1"/>
  <c r="F6017" i="1"/>
  <c r="D6017" i="1"/>
  <c r="E6017" i="1" s="1"/>
  <c r="C6017" i="1"/>
  <c r="B6019" i="1" l="1"/>
  <c r="F6018" i="1"/>
  <c r="D6018" i="1"/>
  <c r="E6018" i="1" s="1"/>
  <c r="C6018" i="1"/>
  <c r="B6020" i="1" l="1"/>
  <c r="F6019" i="1"/>
  <c r="C6019" i="1"/>
  <c r="D6019" i="1"/>
  <c r="E6019" i="1" s="1"/>
  <c r="B6021" i="1" l="1"/>
  <c r="F6020" i="1"/>
  <c r="D6020" i="1"/>
  <c r="E6020" i="1" s="1"/>
  <c r="C6020" i="1"/>
  <c r="B6022" i="1" l="1"/>
  <c r="F6021" i="1"/>
  <c r="D6021" i="1"/>
  <c r="E6021" i="1" s="1"/>
  <c r="C6021" i="1"/>
  <c r="B6023" i="1" l="1"/>
  <c r="F6022" i="1"/>
  <c r="D6022" i="1"/>
  <c r="E6022" i="1" s="1"/>
  <c r="C6022" i="1"/>
  <c r="B6024" i="1" l="1"/>
  <c r="F6023" i="1"/>
  <c r="C6023" i="1"/>
  <c r="D6023" i="1"/>
  <c r="E6023" i="1" s="1"/>
  <c r="B6025" i="1" l="1"/>
  <c r="F6024" i="1"/>
  <c r="D6024" i="1"/>
  <c r="E6024" i="1" s="1"/>
  <c r="C6024" i="1"/>
  <c r="B6026" i="1" l="1"/>
  <c r="F6025" i="1"/>
  <c r="D6025" i="1"/>
  <c r="E6025" i="1" s="1"/>
  <c r="C6025" i="1"/>
  <c r="B6027" i="1" l="1"/>
  <c r="F6026" i="1"/>
  <c r="D6026" i="1"/>
  <c r="E6026" i="1" s="1"/>
  <c r="C6026" i="1"/>
  <c r="B6028" i="1" l="1"/>
  <c r="F6027" i="1"/>
  <c r="C6027" i="1"/>
  <c r="D6027" i="1"/>
  <c r="E6027" i="1" s="1"/>
  <c r="B6029" i="1" l="1"/>
  <c r="F6028" i="1"/>
  <c r="D6028" i="1"/>
  <c r="E6028" i="1" s="1"/>
  <c r="C6028" i="1"/>
  <c r="B6030" i="1" l="1"/>
  <c r="F6029" i="1"/>
  <c r="D6029" i="1"/>
  <c r="E6029" i="1" s="1"/>
  <c r="C6029" i="1"/>
  <c r="B6031" i="1" l="1"/>
  <c r="F6030" i="1"/>
  <c r="D6030" i="1"/>
  <c r="E6030" i="1" s="1"/>
  <c r="C6030" i="1"/>
  <c r="B6032" i="1" l="1"/>
  <c r="F6031" i="1"/>
  <c r="C6031" i="1"/>
  <c r="D6031" i="1"/>
  <c r="E6031" i="1" s="1"/>
  <c r="B6033" i="1" l="1"/>
  <c r="F6032" i="1"/>
  <c r="D6032" i="1"/>
  <c r="E6032" i="1" s="1"/>
  <c r="C6032" i="1"/>
  <c r="B6034" i="1" l="1"/>
  <c r="F6033" i="1"/>
  <c r="D6033" i="1"/>
  <c r="E6033" i="1" s="1"/>
  <c r="C6033" i="1"/>
  <c r="B6035" i="1" l="1"/>
  <c r="F6034" i="1"/>
  <c r="D6034" i="1"/>
  <c r="E6034" i="1" s="1"/>
  <c r="C6034" i="1"/>
  <c r="B6036" i="1" l="1"/>
  <c r="F6035" i="1"/>
  <c r="C6035" i="1"/>
  <c r="D6035" i="1"/>
  <c r="E6035" i="1" s="1"/>
  <c r="B6037" i="1" l="1"/>
  <c r="F6036" i="1"/>
  <c r="D6036" i="1"/>
  <c r="E6036" i="1" s="1"/>
  <c r="C6036" i="1"/>
  <c r="B6038" i="1" l="1"/>
  <c r="F6037" i="1"/>
  <c r="D6037" i="1"/>
  <c r="E6037" i="1" s="1"/>
  <c r="C6037" i="1"/>
  <c r="B6039" i="1" l="1"/>
  <c r="F6038" i="1"/>
  <c r="D6038" i="1"/>
  <c r="E6038" i="1" s="1"/>
  <c r="C6038" i="1"/>
  <c r="B6040" i="1" l="1"/>
  <c r="F6039" i="1"/>
  <c r="C6039" i="1"/>
  <c r="D6039" i="1"/>
  <c r="E6039" i="1" s="1"/>
  <c r="B6041" i="1" l="1"/>
  <c r="F6040" i="1"/>
  <c r="D6040" i="1"/>
  <c r="E6040" i="1" s="1"/>
  <c r="C6040" i="1"/>
  <c r="B6042" i="1" l="1"/>
  <c r="F6041" i="1"/>
  <c r="D6041" i="1"/>
  <c r="E6041" i="1" s="1"/>
  <c r="C6041" i="1"/>
  <c r="B6043" i="1" l="1"/>
  <c r="F6042" i="1"/>
  <c r="D6042" i="1"/>
  <c r="E6042" i="1" s="1"/>
  <c r="C6042" i="1"/>
  <c r="B6044" i="1" l="1"/>
  <c r="F6043" i="1"/>
  <c r="C6043" i="1"/>
  <c r="D6043" i="1"/>
  <c r="E6043" i="1" s="1"/>
  <c r="B6045" i="1" l="1"/>
  <c r="F6044" i="1"/>
  <c r="D6044" i="1"/>
  <c r="E6044" i="1" s="1"/>
  <c r="C6044" i="1"/>
  <c r="B6046" i="1" l="1"/>
  <c r="F6045" i="1"/>
  <c r="D6045" i="1"/>
  <c r="E6045" i="1" s="1"/>
  <c r="C6045" i="1"/>
  <c r="B6047" i="1" l="1"/>
  <c r="F6046" i="1"/>
  <c r="D6046" i="1"/>
  <c r="E6046" i="1" s="1"/>
  <c r="C6046" i="1"/>
  <c r="B6048" i="1" l="1"/>
  <c r="F6047" i="1"/>
  <c r="C6047" i="1"/>
  <c r="D6047" i="1"/>
  <c r="E6047" i="1" s="1"/>
  <c r="B6049" i="1" l="1"/>
  <c r="F6048" i="1"/>
  <c r="D6048" i="1"/>
  <c r="E6048" i="1" s="1"/>
  <c r="C6048" i="1"/>
  <c r="B6050" i="1" l="1"/>
  <c r="F6049" i="1"/>
  <c r="D6049" i="1"/>
  <c r="E6049" i="1" s="1"/>
  <c r="C6049" i="1"/>
  <c r="B6051" i="1" l="1"/>
  <c r="F6050" i="1"/>
  <c r="D6050" i="1"/>
  <c r="E6050" i="1" s="1"/>
  <c r="C6050" i="1"/>
  <c r="B6052" i="1" l="1"/>
  <c r="F6051" i="1"/>
  <c r="C6051" i="1"/>
  <c r="D6051" i="1"/>
  <c r="E6051" i="1" s="1"/>
  <c r="B6053" i="1" l="1"/>
  <c r="F6052" i="1"/>
  <c r="D6052" i="1"/>
  <c r="E6052" i="1" s="1"/>
  <c r="C6052" i="1"/>
  <c r="B6054" i="1" l="1"/>
  <c r="F6053" i="1"/>
  <c r="D6053" i="1"/>
  <c r="E6053" i="1" s="1"/>
  <c r="C6053" i="1"/>
  <c r="B6055" i="1" l="1"/>
  <c r="F6054" i="1"/>
  <c r="D6054" i="1"/>
  <c r="E6054" i="1" s="1"/>
  <c r="C6054" i="1"/>
  <c r="B6056" i="1" l="1"/>
  <c r="F6055" i="1"/>
  <c r="C6055" i="1"/>
  <c r="D6055" i="1"/>
  <c r="E6055" i="1" s="1"/>
  <c r="B6057" i="1" l="1"/>
  <c r="F6056" i="1"/>
  <c r="D6056" i="1"/>
  <c r="E6056" i="1" s="1"/>
  <c r="C6056" i="1"/>
  <c r="B6058" i="1" l="1"/>
  <c r="F6057" i="1"/>
  <c r="D6057" i="1"/>
  <c r="E6057" i="1" s="1"/>
  <c r="C6057" i="1"/>
  <c r="B6059" i="1" l="1"/>
  <c r="F6058" i="1"/>
  <c r="D6058" i="1"/>
  <c r="E6058" i="1" s="1"/>
  <c r="C6058" i="1"/>
  <c r="B6060" i="1" l="1"/>
  <c r="F6059" i="1"/>
  <c r="C6059" i="1"/>
  <c r="D6059" i="1"/>
  <c r="E6059" i="1" s="1"/>
  <c r="B6061" i="1" l="1"/>
  <c r="F6060" i="1"/>
  <c r="D6060" i="1"/>
  <c r="E6060" i="1" s="1"/>
  <c r="C6060" i="1"/>
  <c r="B6062" i="1" l="1"/>
  <c r="F6061" i="1"/>
  <c r="D6061" i="1"/>
  <c r="E6061" i="1" s="1"/>
  <c r="C6061" i="1"/>
  <c r="B6063" i="1" l="1"/>
  <c r="F6062" i="1"/>
  <c r="D6062" i="1"/>
  <c r="E6062" i="1" s="1"/>
  <c r="C6062" i="1"/>
  <c r="B6064" i="1" l="1"/>
  <c r="F6063" i="1"/>
  <c r="C6063" i="1"/>
  <c r="D6063" i="1"/>
  <c r="E6063" i="1" s="1"/>
  <c r="B6065" i="1" l="1"/>
  <c r="F6064" i="1"/>
  <c r="D6064" i="1"/>
  <c r="E6064" i="1" s="1"/>
  <c r="C6064" i="1"/>
  <c r="B6066" i="1" l="1"/>
  <c r="F6065" i="1"/>
  <c r="D6065" i="1"/>
  <c r="E6065" i="1" s="1"/>
  <c r="C6065" i="1"/>
  <c r="B6067" i="1" l="1"/>
  <c r="F6066" i="1"/>
  <c r="D6066" i="1"/>
  <c r="E6066" i="1" s="1"/>
  <c r="C6066" i="1"/>
  <c r="B6068" i="1" l="1"/>
  <c r="F6067" i="1"/>
  <c r="C6067" i="1"/>
  <c r="D6067" i="1"/>
  <c r="E6067" i="1" s="1"/>
  <c r="B6069" i="1" l="1"/>
  <c r="F6068" i="1"/>
  <c r="D6068" i="1"/>
  <c r="E6068" i="1" s="1"/>
  <c r="C6068" i="1"/>
  <c r="B6070" i="1" l="1"/>
  <c r="F6069" i="1"/>
  <c r="D6069" i="1"/>
  <c r="E6069" i="1" s="1"/>
  <c r="C6069" i="1"/>
  <c r="B6071" i="1" l="1"/>
  <c r="F6070" i="1"/>
  <c r="D6070" i="1"/>
  <c r="E6070" i="1" s="1"/>
  <c r="C6070" i="1"/>
  <c r="B6072" i="1" l="1"/>
  <c r="F6071" i="1"/>
  <c r="C6071" i="1"/>
  <c r="D6071" i="1"/>
  <c r="E6071" i="1" s="1"/>
  <c r="B6073" i="1" l="1"/>
  <c r="F6072" i="1"/>
  <c r="D6072" i="1"/>
  <c r="E6072" i="1" s="1"/>
  <c r="C6072" i="1"/>
  <c r="B6074" i="1" l="1"/>
  <c r="F6073" i="1"/>
  <c r="D6073" i="1"/>
  <c r="E6073" i="1" s="1"/>
  <c r="C6073" i="1"/>
  <c r="B6075" i="1" l="1"/>
  <c r="F6074" i="1"/>
  <c r="D6074" i="1"/>
  <c r="E6074" i="1" s="1"/>
  <c r="C6074" i="1"/>
  <c r="B6076" i="1" l="1"/>
  <c r="F6075" i="1"/>
  <c r="C6075" i="1"/>
  <c r="D6075" i="1"/>
  <c r="E6075" i="1" s="1"/>
  <c r="B6077" i="1" l="1"/>
  <c r="F6076" i="1"/>
  <c r="D6076" i="1"/>
  <c r="E6076" i="1" s="1"/>
  <c r="C6076" i="1"/>
  <c r="B6078" i="1" l="1"/>
  <c r="F6077" i="1"/>
  <c r="D6077" i="1"/>
  <c r="E6077" i="1" s="1"/>
  <c r="C6077" i="1"/>
  <c r="B6079" i="1" l="1"/>
  <c r="F6078" i="1"/>
  <c r="D6078" i="1"/>
  <c r="E6078" i="1" s="1"/>
  <c r="C6078" i="1"/>
  <c r="B6080" i="1" l="1"/>
  <c r="F6079" i="1"/>
  <c r="C6079" i="1"/>
  <c r="D6079" i="1"/>
  <c r="E6079" i="1" s="1"/>
  <c r="B6081" i="1" l="1"/>
  <c r="F6080" i="1"/>
  <c r="D6080" i="1"/>
  <c r="E6080" i="1" s="1"/>
  <c r="C6080" i="1"/>
  <c r="B6082" i="1" l="1"/>
  <c r="F6081" i="1"/>
  <c r="D6081" i="1"/>
  <c r="E6081" i="1" s="1"/>
  <c r="C6081" i="1"/>
  <c r="B6083" i="1" l="1"/>
  <c r="F6082" i="1"/>
  <c r="D6082" i="1"/>
  <c r="E6082" i="1" s="1"/>
  <c r="C6082" i="1"/>
  <c r="B6084" i="1" l="1"/>
  <c r="F6083" i="1"/>
  <c r="C6083" i="1"/>
  <c r="D6083" i="1"/>
  <c r="E6083" i="1" s="1"/>
  <c r="B6085" i="1" l="1"/>
  <c r="F6084" i="1"/>
  <c r="D6084" i="1"/>
  <c r="E6084" i="1" s="1"/>
  <c r="C6084" i="1"/>
  <c r="B6086" i="1" l="1"/>
  <c r="F6085" i="1"/>
  <c r="D6085" i="1"/>
  <c r="E6085" i="1" s="1"/>
  <c r="C6085" i="1"/>
  <c r="B6087" i="1" l="1"/>
  <c r="F6086" i="1"/>
  <c r="D6086" i="1"/>
  <c r="E6086" i="1" s="1"/>
  <c r="C6086" i="1"/>
  <c r="B6088" i="1" l="1"/>
  <c r="F6087" i="1"/>
  <c r="C6087" i="1"/>
  <c r="D6087" i="1"/>
  <c r="E6087" i="1" s="1"/>
  <c r="B6089" i="1" l="1"/>
  <c r="F6088" i="1"/>
  <c r="D6088" i="1"/>
  <c r="E6088" i="1" s="1"/>
  <c r="C6088" i="1"/>
  <c r="B6090" i="1" l="1"/>
  <c r="F6089" i="1"/>
  <c r="D6089" i="1"/>
  <c r="E6089" i="1" s="1"/>
  <c r="C6089" i="1"/>
  <c r="B6091" i="1" l="1"/>
  <c r="F6090" i="1"/>
  <c r="D6090" i="1"/>
  <c r="E6090" i="1" s="1"/>
  <c r="C6090" i="1"/>
  <c r="B6092" i="1" l="1"/>
  <c r="F6091" i="1"/>
  <c r="C6091" i="1"/>
  <c r="D6091" i="1"/>
  <c r="E6091" i="1" s="1"/>
  <c r="B6093" i="1" l="1"/>
  <c r="F6092" i="1"/>
  <c r="D6092" i="1"/>
  <c r="E6092" i="1" s="1"/>
  <c r="C6092" i="1"/>
  <c r="B6094" i="1" l="1"/>
  <c r="F6093" i="1"/>
  <c r="D6093" i="1"/>
  <c r="E6093" i="1" s="1"/>
  <c r="C6093" i="1"/>
  <c r="B6095" i="1" l="1"/>
  <c r="F6094" i="1"/>
  <c r="D6094" i="1"/>
  <c r="E6094" i="1" s="1"/>
  <c r="C6094" i="1"/>
  <c r="B6096" i="1" l="1"/>
  <c r="F6095" i="1"/>
  <c r="C6095" i="1"/>
  <c r="D6095" i="1"/>
  <c r="E6095" i="1" s="1"/>
  <c r="B6097" i="1" l="1"/>
  <c r="F6096" i="1"/>
  <c r="D6096" i="1"/>
  <c r="E6096" i="1" s="1"/>
  <c r="C6096" i="1"/>
  <c r="B6098" i="1" l="1"/>
  <c r="F6097" i="1"/>
  <c r="D6097" i="1"/>
  <c r="E6097" i="1" s="1"/>
  <c r="C6097" i="1"/>
  <c r="B6099" i="1" l="1"/>
  <c r="F6098" i="1"/>
  <c r="D6098" i="1"/>
  <c r="E6098" i="1" s="1"/>
  <c r="C6098" i="1"/>
  <c r="B6100" i="1" l="1"/>
  <c r="F6099" i="1"/>
  <c r="C6099" i="1"/>
  <c r="D6099" i="1"/>
  <c r="E6099" i="1" s="1"/>
  <c r="B6101" i="1" l="1"/>
  <c r="F6100" i="1"/>
  <c r="D6100" i="1"/>
  <c r="E6100" i="1" s="1"/>
  <c r="C6100" i="1"/>
  <c r="B6102" i="1" l="1"/>
  <c r="F6101" i="1"/>
  <c r="D6101" i="1"/>
  <c r="E6101" i="1" s="1"/>
  <c r="C6101" i="1"/>
  <c r="B6103" i="1" l="1"/>
  <c r="F6102" i="1"/>
  <c r="D6102" i="1"/>
  <c r="E6102" i="1" s="1"/>
  <c r="C6102" i="1"/>
  <c r="B6104" i="1" l="1"/>
  <c r="F6103" i="1"/>
  <c r="C6103" i="1"/>
  <c r="D6103" i="1"/>
  <c r="E6103" i="1" s="1"/>
  <c r="B6105" i="1" l="1"/>
  <c r="F6104" i="1"/>
  <c r="D6104" i="1"/>
  <c r="E6104" i="1" s="1"/>
  <c r="C6104" i="1"/>
  <c r="B6106" i="1" l="1"/>
  <c r="F6105" i="1"/>
  <c r="D6105" i="1"/>
  <c r="E6105" i="1" s="1"/>
  <c r="C6105" i="1"/>
  <c r="B6107" i="1" l="1"/>
  <c r="F6106" i="1"/>
  <c r="D6106" i="1"/>
  <c r="E6106" i="1" s="1"/>
  <c r="C6106" i="1"/>
  <c r="B6108" i="1" l="1"/>
  <c r="F6107" i="1"/>
  <c r="C6107" i="1"/>
  <c r="D6107" i="1"/>
  <c r="E6107" i="1" s="1"/>
  <c r="B6109" i="1" l="1"/>
  <c r="F6108" i="1"/>
  <c r="D6108" i="1"/>
  <c r="E6108" i="1" s="1"/>
  <c r="C6108" i="1"/>
  <c r="B6110" i="1" l="1"/>
  <c r="F6109" i="1"/>
  <c r="D6109" i="1"/>
  <c r="E6109" i="1" s="1"/>
  <c r="C6109" i="1"/>
  <c r="B6111" i="1" l="1"/>
  <c r="F6110" i="1"/>
  <c r="D6110" i="1"/>
  <c r="E6110" i="1" s="1"/>
  <c r="C6110" i="1"/>
  <c r="B6112" i="1" l="1"/>
  <c r="F6111" i="1"/>
  <c r="C6111" i="1"/>
  <c r="D6111" i="1"/>
  <c r="E6111" i="1" s="1"/>
  <c r="B6113" i="1" l="1"/>
  <c r="F6112" i="1"/>
  <c r="D6112" i="1"/>
  <c r="E6112" i="1" s="1"/>
  <c r="C6112" i="1"/>
  <c r="B6114" i="1" l="1"/>
  <c r="F6113" i="1"/>
  <c r="D6113" i="1"/>
  <c r="E6113" i="1" s="1"/>
  <c r="C6113" i="1"/>
  <c r="B6115" i="1" l="1"/>
  <c r="F6114" i="1"/>
  <c r="D6114" i="1"/>
  <c r="E6114" i="1" s="1"/>
  <c r="C6114" i="1"/>
  <c r="B6116" i="1" l="1"/>
  <c r="F6115" i="1"/>
  <c r="C6115" i="1"/>
  <c r="D6115" i="1"/>
  <c r="E6115" i="1" s="1"/>
  <c r="B6117" i="1" l="1"/>
  <c r="F6116" i="1"/>
  <c r="D6116" i="1"/>
  <c r="E6116" i="1" s="1"/>
  <c r="C6116" i="1"/>
  <c r="B6118" i="1" l="1"/>
  <c r="F6117" i="1"/>
  <c r="D6117" i="1"/>
  <c r="E6117" i="1" s="1"/>
  <c r="C6117" i="1"/>
  <c r="B6119" i="1" l="1"/>
  <c r="F6118" i="1"/>
  <c r="D6118" i="1"/>
  <c r="E6118" i="1" s="1"/>
  <c r="C6118" i="1"/>
  <c r="B6120" i="1" l="1"/>
  <c r="F6119" i="1"/>
  <c r="C6119" i="1"/>
  <c r="D6119" i="1"/>
  <c r="E6119" i="1" s="1"/>
  <c r="B6121" i="1" l="1"/>
  <c r="F6120" i="1"/>
  <c r="D6120" i="1"/>
  <c r="E6120" i="1" s="1"/>
  <c r="C6120" i="1"/>
  <c r="B6122" i="1" l="1"/>
  <c r="F6121" i="1"/>
  <c r="D6121" i="1"/>
  <c r="E6121" i="1" s="1"/>
  <c r="C6121" i="1"/>
  <c r="B6123" i="1" l="1"/>
  <c r="F6122" i="1"/>
  <c r="D6122" i="1"/>
  <c r="E6122" i="1" s="1"/>
  <c r="C6122" i="1"/>
  <c r="B6124" i="1" l="1"/>
  <c r="F6123" i="1"/>
  <c r="C6123" i="1"/>
  <c r="D6123" i="1"/>
  <c r="E6123" i="1" s="1"/>
  <c r="B6125" i="1" l="1"/>
  <c r="F6124" i="1"/>
  <c r="D6124" i="1"/>
  <c r="E6124" i="1" s="1"/>
  <c r="C6124" i="1"/>
  <c r="B6126" i="1" l="1"/>
  <c r="F6125" i="1"/>
  <c r="D6125" i="1"/>
  <c r="E6125" i="1" s="1"/>
  <c r="C6125" i="1"/>
  <c r="B6127" i="1" l="1"/>
  <c r="F6126" i="1"/>
  <c r="D6126" i="1"/>
  <c r="E6126" i="1" s="1"/>
  <c r="C6126" i="1"/>
  <c r="B6128" i="1" l="1"/>
  <c r="F6127" i="1"/>
  <c r="C6127" i="1"/>
  <c r="D6127" i="1"/>
  <c r="E6127" i="1" s="1"/>
  <c r="B6129" i="1" l="1"/>
  <c r="F6128" i="1"/>
  <c r="D6128" i="1"/>
  <c r="E6128" i="1" s="1"/>
  <c r="C6128" i="1"/>
  <c r="B6130" i="1" l="1"/>
  <c r="F6129" i="1"/>
  <c r="D6129" i="1"/>
  <c r="E6129" i="1" s="1"/>
  <c r="C6129" i="1"/>
  <c r="B6131" i="1" l="1"/>
  <c r="F6130" i="1"/>
  <c r="D6130" i="1"/>
  <c r="E6130" i="1" s="1"/>
  <c r="C6130" i="1"/>
  <c r="B6132" i="1" l="1"/>
  <c r="F6131" i="1"/>
  <c r="C6131" i="1"/>
  <c r="D6131" i="1"/>
  <c r="E6131" i="1" s="1"/>
  <c r="B6133" i="1" l="1"/>
  <c r="F6132" i="1"/>
  <c r="D6132" i="1"/>
  <c r="E6132" i="1" s="1"/>
  <c r="C6132" i="1"/>
  <c r="B6134" i="1" l="1"/>
  <c r="F6133" i="1"/>
  <c r="D6133" i="1"/>
  <c r="E6133" i="1" s="1"/>
  <c r="C6133" i="1"/>
  <c r="B6135" i="1" l="1"/>
  <c r="F6134" i="1"/>
  <c r="D6134" i="1"/>
  <c r="E6134" i="1" s="1"/>
  <c r="C6134" i="1"/>
  <c r="B6136" i="1" l="1"/>
  <c r="F6135" i="1"/>
  <c r="C6135" i="1"/>
  <c r="D6135" i="1"/>
  <c r="E6135" i="1" s="1"/>
  <c r="B6137" i="1" l="1"/>
  <c r="F6136" i="1"/>
  <c r="D6136" i="1"/>
  <c r="E6136" i="1" s="1"/>
  <c r="C6136" i="1"/>
  <c r="B6138" i="1" l="1"/>
  <c r="F6137" i="1"/>
  <c r="D6137" i="1"/>
  <c r="E6137" i="1" s="1"/>
  <c r="C6137" i="1"/>
  <c r="B6139" i="1" l="1"/>
  <c r="F6138" i="1"/>
  <c r="D6138" i="1"/>
  <c r="E6138" i="1" s="1"/>
  <c r="C6138" i="1"/>
  <c r="B6140" i="1" l="1"/>
  <c r="F6139" i="1"/>
  <c r="C6139" i="1"/>
  <c r="D6139" i="1"/>
  <c r="E6139" i="1" s="1"/>
  <c r="B6141" i="1" l="1"/>
  <c r="F6140" i="1"/>
  <c r="D6140" i="1"/>
  <c r="E6140" i="1" s="1"/>
  <c r="C6140" i="1"/>
  <c r="B6142" i="1" l="1"/>
  <c r="F6141" i="1"/>
  <c r="D6141" i="1"/>
  <c r="E6141" i="1" s="1"/>
  <c r="C6141" i="1"/>
  <c r="B6143" i="1" l="1"/>
  <c r="F6142" i="1"/>
  <c r="D6142" i="1"/>
  <c r="E6142" i="1" s="1"/>
  <c r="C6142" i="1"/>
  <c r="B6144" i="1" l="1"/>
  <c r="F6143" i="1"/>
  <c r="C6143" i="1"/>
  <c r="D6143" i="1"/>
  <c r="E6143" i="1" s="1"/>
  <c r="B6145" i="1" l="1"/>
  <c r="F6144" i="1"/>
  <c r="D6144" i="1"/>
  <c r="E6144" i="1" s="1"/>
  <c r="C6144" i="1"/>
  <c r="B6146" i="1" l="1"/>
  <c r="F6145" i="1"/>
  <c r="D6145" i="1"/>
  <c r="E6145" i="1" s="1"/>
  <c r="C6145" i="1"/>
  <c r="B6147" i="1" l="1"/>
  <c r="F6146" i="1"/>
  <c r="D6146" i="1"/>
  <c r="E6146" i="1" s="1"/>
  <c r="C6146" i="1"/>
  <c r="B6148" i="1" l="1"/>
  <c r="F6147" i="1"/>
  <c r="C6147" i="1"/>
  <c r="D6147" i="1"/>
  <c r="E6147" i="1" s="1"/>
  <c r="B6149" i="1" l="1"/>
  <c r="F6148" i="1"/>
  <c r="D6148" i="1"/>
  <c r="E6148" i="1" s="1"/>
  <c r="C6148" i="1"/>
  <c r="B6150" i="1" l="1"/>
  <c r="F6149" i="1"/>
  <c r="D6149" i="1"/>
  <c r="E6149" i="1" s="1"/>
  <c r="C6149" i="1"/>
  <c r="B6151" i="1" l="1"/>
  <c r="F6150" i="1"/>
  <c r="D6150" i="1"/>
  <c r="E6150" i="1" s="1"/>
  <c r="C6150" i="1"/>
  <c r="B6152" i="1" l="1"/>
  <c r="F6151" i="1"/>
  <c r="C6151" i="1"/>
  <c r="D6151" i="1"/>
  <c r="E6151" i="1" s="1"/>
  <c r="B6153" i="1" l="1"/>
  <c r="F6152" i="1"/>
  <c r="D6152" i="1"/>
  <c r="E6152" i="1" s="1"/>
  <c r="C6152" i="1"/>
  <c r="B6154" i="1" l="1"/>
  <c r="F6153" i="1"/>
  <c r="D6153" i="1"/>
  <c r="E6153" i="1" s="1"/>
  <c r="C6153" i="1"/>
  <c r="B6155" i="1" l="1"/>
  <c r="F6154" i="1"/>
  <c r="D6154" i="1"/>
  <c r="E6154" i="1" s="1"/>
  <c r="C6154" i="1"/>
  <c r="B6156" i="1" l="1"/>
  <c r="F6155" i="1"/>
  <c r="C6155" i="1"/>
  <c r="D6155" i="1"/>
  <c r="E6155" i="1" s="1"/>
  <c r="B6157" i="1" l="1"/>
  <c r="F6156" i="1"/>
  <c r="D6156" i="1"/>
  <c r="E6156" i="1" s="1"/>
  <c r="C6156" i="1"/>
  <c r="B6158" i="1" l="1"/>
  <c r="F6157" i="1"/>
  <c r="D6157" i="1"/>
  <c r="E6157" i="1" s="1"/>
  <c r="C6157" i="1"/>
  <c r="B6159" i="1" l="1"/>
  <c r="F6158" i="1"/>
  <c r="D6158" i="1"/>
  <c r="E6158" i="1" s="1"/>
  <c r="C6158" i="1"/>
  <c r="B6160" i="1" l="1"/>
  <c r="F6159" i="1"/>
  <c r="C6159" i="1"/>
  <c r="D6159" i="1"/>
  <c r="E6159" i="1" s="1"/>
  <c r="B6161" i="1" l="1"/>
  <c r="F6160" i="1"/>
  <c r="D6160" i="1"/>
  <c r="E6160" i="1" s="1"/>
  <c r="C6160" i="1"/>
  <c r="B6162" i="1" l="1"/>
  <c r="F6161" i="1"/>
  <c r="D6161" i="1"/>
  <c r="E6161" i="1" s="1"/>
  <c r="C6161" i="1"/>
  <c r="B6163" i="1" l="1"/>
  <c r="F6162" i="1"/>
  <c r="D6162" i="1"/>
  <c r="E6162" i="1" s="1"/>
  <c r="C6162" i="1"/>
  <c r="B6164" i="1" l="1"/>
  <c r="F6163" i="1"/>
  <c r="C6163" i="1"/>
  <c r="D6163" i="1"/>
  <c r="E6163" i="1" s="1"/>
  <c r="B6165" i="1" l="1"/>
  <c r="F6164" i="1"/>
  <c r="D6164" i="1"/>
  <c r="E6164" i="1" s="1"/>
  <c r="C6164" i="1"/>
  <c r="B6166" i="1" l="1"/>
  <c r="F6165" i="1"/>
  <c r="D6165" i="1"/>
  <c r="E6165" i="1" s="1"/>
  <c r="C6165" i="1"/>
  <c r="B6167" i="1" l="1"/>
  <c r="F6166" i="1"/>
  <c r="D6166" i="1"/>
  <c r="E6166" i="1" s="1"/>
  <c r="C6166" i="1"/>
  <c r="B6168" i="1" l="1"/>
  <c r="F6167" i="1"/>
  <c r="C6167" i="1"/>
  <c r="D6167" i="1"/>
  <c r="E6167" i="1" s="1"/>
  <c r="B6169" i="1" l="1"/>
  <c r="F6168" i="1"/>
  <c r="D6168" i="1"/>
  <c r="E6168" i="1" s="1"/>
  <c r="C6168" i="1"/>
  <c r="B6170" i="1" l="1"/>
  <c r="F6169" i="1"/>
  <c r="D6169" i="1"/>
  <c r="E6169" i="1" s="1"/>
  <c r="C6169" i="1"/>
  <c r="B6171" i="1" l="1"/>
  <c r="F6170" i="1"/>
  <c r="D6170" i="1"/>
  <c r="E6170" i="1" s="1"/>
  <c r="C6170" i="1"/>
  <c r="B6172" i="1" l="1"/>
  <c r="F6171" i="1"/>
  <c r="C6171" i="1"/>
  <c r="D6171" i="1"/>
  <c r="E6171" i="1" s="1"/>
  <c r="B6173" i="1" l="1"/>
  <c r="F6172" i="1"/>
  <c r="D6172" i="1"/>
  <c r="E6172" i="1" s="1"/>
  <c r="C6172" i="1"/>
  <c r="B6174" i="1" l="1"/>
  <c r="F6173" i="1"/>
  <c r="D6173" i="1"/>
  <c r="E6173" i="1" s="1"/>
  <c r="C6173" i="1"/>
  <c r="B6175" i="1" l="1"/>
  <c r="F6174" i="1"/>
  <c r="D6174" i="1"/>
  <c r="E6174" i="1" s="1"/>
  <c r="C6174" i="1"/>
  <c r="B6176" i="1" l="1"/>
  <c r="F6175" i="1"/>
  <c r="C6175" i="1"/>
  <c r="D6175" i="1"/>
  <c r="E6175" i="1" s="1"/>
  <c r="B6177" i="1" l="1"/>
  <c r="F6176" i="1"/>
  <c r="D6176" i="1"/>
  <c r="E6176" i="1" s="1"/>
  <c r="C6176" i="1"/>
  <c r="B6178" i="1" l="1"/>
  <c r="F6177" i="1"/>
  <c r="D6177" i="1"/>
  <c r="E6177" i="1" s="1"/>
  <c r="C6177" i="1"/>
  <c r="B6179" i="1" l="1"/>
  <c r="F6178" i="1"/>
  <c r="D6178" i="1"/>
  <c r="E6178" i="1" s="1"/>
  <c r="C6178" i="1"/>
  <c r="B6180" i="1" l="1"/>
  <c r="F6179" i="1"/>
  <c r="C6179" i="1"/>
  <c r="D6179" i="1"/>
  <c r="E6179" i="1" s="1"/>
  <c r="B6181" i="1" l="1"/>
  <c r="F6180" i="1"/>
  <c r="D6180" i="1"/>
  <c r="E6180" i="1" s="1"/>
  <c r="C6180" i="1"/>
  <c r="B6182" i="1" l="1"/>
  <c r="F6181" i="1"/>
  <c r="D6181" i="1"/>
  <c r="E6181" i="1" s="1"/>
  <c r="C6181" i="1"/>
  <c r="B6183" i="1" l="1"/>
  <c r="F6182" i="1"/>
  <c r="D6182" i="1"/>
  <c r="E6182" i="1" s="1"/>
  <c r="C6182" i="1"/>
  <c r="B6184" i="1" l="1"/>
  <c r="F6183" i="1"/>
  <c r="C6183" i="1"/>
  <c r="D6183" i="1"/>
  <c r="E6183" i="1" s="1"/>
  <c r="B6185" i="1" l="1"/>
  <c r="F6184" i="1"/>
  <c r="D6184" i="1"/>
  <c r="E6184" i="1" s="1"/>
  <c r="C6184" i="1"/>
  <c r="B6186" i="1" l="1"/>
  <c r="F6185" i="1"/>
  <c r="D6185" i="1"/>
  <c r="E6185" i="1" s="1"/>
  <c r="C6185" i="1"/>
  <c r="B6187" i="1" l="1"/>
  <c r="F6186" i="1"/>
  <c r="D6186" i="1"/>
  <c r="E6186" i="1" s="1"/>
  <c r="C6186" i="1"/>
  <c r="B6188" i="1" l="1"/>
  <c r="F6187" i="1"/>
  <c r="C6187" i="1"/>
  <c r="D6187" i="1"/>
  <c r="E6187" i="1" s="1"/>
  <c r="B6189" i="1" l="1"/>
  <c r="F6188" i="1"/>
  <c r="D6188" i="1"/>
  <c r="E6188" i="1" s="1"/>
  <c r="C6188" i="1"/>
  <c r="B6190" i="1" l="1"/>
  <c r="F6189" i="1"/>
  <c r="D6189" i="1"/>
  <c r="E6189" i="1" s="1"/>
  <c r="C6189" i="1"/>
  <c r="B6191" i="1" l="1"/>
  <c r="F6190" i="1"/>
  <c r="D6190" i="1"/>
  <c r="E6190" i="1" s="1"/>
  <c r="C6190" i="1"/>
  <c r="B6192" i="1" l="1"/>
  <c r="F6191" i="1"/>
  <c r="C6191" i="1"/>
  <c r="D6191" i="1"/>
  <c r="E6191" i="1" s="1"/>
  <c r="B6193" i="1" l="1"/>
  <c r="F6192" i="1"/>
  <c r="D6192" i="1"/>
  <c r="E6192" i="1" s="1"/>
  <c r="C6192" i="1"/>
  <c r="B6194" i="1" l="1"/>
  <c r="F6193" i="1"/>
  <c r="D6193" i="1"/>
  <c r="E6193" i="1" s="1"/>
  <c r="C6193" i="1"/>
  <c r="B6195" i="1" l="1"/>
  <c r="F6194" i="1"/>
  <c r="D6194" i="1"/>
  <c r="E6194" i="1" s="1"/>
  <c r="C6194" i="1"/>
  <c r="B6196" i="1" l="1"/>
  <c r="F6195" i="1"/>
  <c r="C6195" i="1"/>
  <c r="D6195" i="1"/>
  <c r="E6195" i="1" s="1"/>
  <c r="B6197" i="1" l="1"/>
  <c r="F6196" i="1"/>
  <c r="D6196" i="1"/>
  <c r="E6196" i="1" s="1"/>
  <c r="C6196" i="1"/>
  <c r="B6198" i="1" l="1"/>
  <c r="F6197" i="1"/>
  <c r="D6197" i="1"/>
  <c r="E6197" i="1" s="1"/>
  <c r="C6197" i="1"/>
  <c r="B6199" i="1" l="1"/>
  <c r="F6198" i="1"/>
  <c r="D6198" i="1"/>
  <c r="E6198" i="1" s="1"/>
  <c r="C6198" i="1"/>
  <c r="B6200" i="1" l="1"/>
  <c r="F6199" i="1"/>
  <c r="C6199" i="1"/>
  <c r="D6199" i="1"/>
  <c r="E6199" i="1" s="1"/>
  <c r="B6201" i="1" l="1"/>
  <c r="F6200" i="1"/>
  <c r="D6200" i="1"/>
  <c r="E6200" i="1" s="1"/>
  <c r="C6200" i="1"/>
  <c r="B6202" i="1" l="1"/>
  <c r="F6201" i="1"/>
  <c r="D6201" i="1"/>
  <c r="E6201" i="1" s="1"/>
  <c r="C6201" i="1"/>
  <c r="B6203" i="1" l="1"/>
  <c r="F6202" i="1"/>
  <c r="D6202" i="1"/>
  <c r="E6202" i="1" s="1"/>
  <c r="C6202" i="1"/>
  <c r="B6204" i="1" l="1"/>
  <c r="F6203" i="1"/>
  <c r="C6203" i="1"/>
  <c r="D6203" i="1"/>
  <c r="E6203" i="1" s="1"/>
  <c r="B6205" i="1" l="1"/>
  <c r="F6204" i="1"/>
  <c r="D6204" i="1"/>
  <c r="E6204" i="1" s="1"/>
  <c r="C6204" i="1"/>
  <c r="B6206" i="1" l="1"/>
  <c r="F6205" i="1"/>
  <c r="D6205" i="1"/>
  <c r="E6205" i="1" s="1"/>
  <c r="C6205" i="1"/>
  <c r="B6207" i="1" l="1"/>
  <c r="F6206" i="1"/>
  <c r="D6206" i="1"/>
  <c r="E6206" i="1" s="1"/>
  <c r="C6206" i="1"/>
  <c r="B6208" i="1" l="1"/>
  <c r="F6207" i="1"/>
  <c r="C6207" i="1"/>
  <c r="D6207" i="1"/>
  <c r="E6207" i="1" s="1"/>
  <c r="B6209" i="1" l="1"/>
  <c r="F6208" i="1"/>
  <c r="D6208" i="1"/>
  <c r="E6208" i="1" s="1"/>
  <c r="C6208" i="1"/>
  <c r="B6210" i="1" l="1"/>
  <c r="F6209" i="1"/>
  <c r="D6209" i="1"/>
  <c r="E6209" i="1" s="1"/>
  <c r="C6209" i="1"/>
  <c r="B6211" i="1" l="1"/>
  <c r="F6210" i="1"/>
  <c r="D6210" i="1"/>
  <c r="E6210" i="1" s="1"/>
  <c r="C6210" i="1"/>
  <c r="B6212" i="1" l="1"/>
  <c r="F6211" i="1"/>
  <c r="C6211" i="1"/>
  <c r="D6211" i="1"/>
  <c r="E6211" i="1" s="1"/>
  <c r="B6213" i="1" l="1"/>
  <c r="F6212" i="1"/>
  <c r="D6212" i="1"/>
  <c r="E6212" i="1" s="1"/>
  <c r="C6212" i="1"/>
  <c r="B6214" i="1" l="1"/>
  <c r="F6213" i="1"/>
  <c r="D6213" i="1"/>
  <c r="E6213" i="1" s="1"/>
  <c r="C6213" i="1"/>
  <c r="B6215" i="1" l="1"/>
  <c r="F6214" i="1"/>
  <c r="D6214" i="1"/>
  <c r="E6214" i="1" s="1"/>
  <c r="C6214" i="1"/>
  <c r="B6216" i="1" l="1"/>
  <c r="F6215" i="1"/>
  <c r="C6215" i="1"/>
  <c r="D6215" i="1"/>
  <c r="E6215" i="1" s="1"/>
  <c r="B6217" i="1" l="1"/>
  <c r="F6216" i="1"/>
  <c r="D6216" i="1"/>
  <c r="E6216" i="1" s="1"/>
  <c r="C6216" i="1"/>
  <c r="B6218" i="1" l="1"/>
  <c r="F6217" i="1"/>
  <c r="D6217" i="1"/>
  <c r="E6217" i="1" s="1"/>
  <c r="C6217" i="1"/>
  <c r="B6219" i="1" l="1"/>
  <c r="F6218" i="1"/>
  <c r="D6218" i="1"/>
  <c r="E6218" i="1" s="1"/>
  <c r="C6218" i="1"/>
  <c r="B6220" i="1" l="1"/>
  <c r="F6219" i="1"/>
  <c r="C6219" i="1"/>
  <c r="D6219" i="1"/>
  <c r="E6219" i="1" s="1"/>
  <c r="B6221" i="1" l="1"/>
  <c r="F6220" i="1"/>
  <c r="D6220" i="1"/>
  <c r="E6220" i="1" s="1"/>
  <c r="C6220" i="1"/>
  <c r="B6222" i="1" l="1"/>
  <c r="F6221" i="1"/>
  <c r="D6221" i="1"/>
  <c r="E6221" i="1" s="1"/>
  <c r="C6221" i="1"/>
  <c r="B6223" i="1" l="1"/>
  <c r="F6222" i="1"/>
  <c r="D6222" i="1"/>
  <c r="E6222" i="1" s="1"/>
  <c r="C6222" i="1"/>
  <c r="B6224" i="1" l="1"/>
  <c r="F6223" i="1"/>
  <c r="C6223" i="1"/>
  <c r="D6223" i="1"/>
  <c r="E6223" i="1" s="1"/>
  <c r="B6225" i="1" l="1"/>
  <c r="F6224" i="1"/>
  <c r="D6224" i="1"/>
  <c r="E6224" i="1" s="1"/>
  <c r="C6224" i="1"/>
  <c r="B6226" i="1" l="1"/>
  <c r="F6225" i="1"/>
  <c r="D6225" i="1"/>
  <c r="E6225" i="1" s="1"/>
  <c r="C6225" i="1"/>
  <c r="B6227" i="1" l="1"/>
  <c r="F6226" i="1"/>
  <c r="D6226" i="1"/>
  <c r="E6226" i="1" s="1"/>
  <c r="C6226" i="1"/>
  <c r="B6228" i="1" l="1"/>
  <c r="F6227" i="1"/>
  <c r="C6227" i="1"/>
  <c r="D6227" i="1"/>
  <c r="E6227" i="1" s="1"/>
  <c r="B6229" i="1" l="1"/>
  <c r="F6228" i="1"/>
  <c r="D6228" i="1"/>
  <c r="E6228" i="1" s="1"/>
  <c r="C6228" i="1"/>
  <c r="B6230" i="1" l="1"/>
  <c r="F6229" i="1"/>
  <c r="D6229" i="1"/>
  <c r="E6229" i="1" s="1"/>
  <c r="C6229" i="1"/>
  <c r="B6231" i="1" l="1"/>
  <c r="F6230" i="1"/>
  <c r="D6230" i="1"/>
  <c r="E6230" i="1" s="1"/>
  <c r="C6230" i="1"/>
  <c r="B6232" i="1" l="1"/>
  <c r="F6231" i="1"/>
  <c r="C6231" i="1"/>
  <c r="D6231" i="1"/>
  <c r="E6231" i="1" s="1"/>
  <c r="B6233" i="1" l="1"/>
  <c r="F6232" i="1"/>
  <c r="D6232" i="1"/>
  <c r="E6232" i="1" s="1"/>
  <c r="C6232" i="1"/>
  <c r="B6234" i="1" l="1"/>
  <c r="F6233" i="1"/>
  <c r="D6233" i="1"/>
  <c r="E6233" i="1" s="1"/>
  <c r="C6233" i="1"/>
  <c r="B6235" i="1" l="1"/>
  <c r="F6234" i="1"/>
  <c r="D6234" i="1"/>
  <c r="E6234" i="1" s="1"/>
  <c r="C6234" i="1"/>
  <c r="B6236" i="1" l="1"/>
  <c r="F6235" i="1"/>
  <c r="C6235" i="1"/>
  <c r="D6235" i="1"/>
  <c r="E6235" i="1" s="1"/>
  <c r="B6237" i="1" l="1"/>
  <c r="F6236" i="1"/>
  <c r="D6236" i="1"/>
  <c r="E6236" i="1" s="1"/>
  <c r="C6236" i="1"/>
  <c r="B6238" i="1" l="1"/>
  <c r="F6237" i="1"/>
  <c r="D6237" i="1"/>
  <c r="E6237" i="1" s="1"/>
  <c r="C6237" i="1"/>
  <c r="B6239" i="1" l="1"/>
  <c r="F6238" i="1"/>
  <c r="D6238" i="1"/>
  <c r="E6238" i="1" s="1"/>
  <c r="C6238" i="1"/>
  <c r="B6240" i="1" l="1"/>
  <c r="F6239" i="1"/>
  <c r="C6239" i="1"/>
  <c r="D6239" i="1"/>
  <c r="E6239" i="1" s="1"/>
  <c r="B6241" i="1" l="1"/>
  <c r="F6240" i="1"/>
  <c r="D6240" i="1"/>
  <c r="E6240" i="1" s="1"/>
  <c r="C6240" i="1"/>
  <c r="B6242" i="1" l="1"/>
  <c r="F6241" i="1"/>
  <c r="D6241" i="1"/>
  <c r="E6241" i="1" s="1"/>
  <c r="C6241" i="1"/>
  <c r="B6243" i="1" l="1"/>
  <c r="F6242" i="1"/>
  <c r="D6242" i="1"/>
  <c r="E6242" i="1" s="1"/>
  <c r="C6242" i="1"/>
  <c r="B6244" i="1" l="1"/>
  <c r="F6243" i="1"/>
  <c r="C6243" i="1"/>
  <c r="D6243" i="1"/>
  <c r="E6243" i="1" s="1"/>
  <c r="B6245" i="1" l="1"/>
  <c r="F6244" i="1"/>
  <c r="D6244" i="1"/>
  <c r="E6244" i="1" s="1"/>
  <c r="C6244" i="1"/>
  <c r="B6246" i="1" l="1"/>
  <c r="F6245" i="1"/>
  <c r="D6245" i="1"/>
  <c r="E6245" i="1" s="1"/>
  <c r="C6245" i="1"/>
  <c r="B6247" i="1" l="1"/>
  <c r="F6246" i="1"/>
  <c r="D6246" i="1"/>
  <c r="E6246" i="1" s="1"/>
  <c r="C6246" i="1"/>
  <c r="B6248" i="1" l="1"/>
  <c r="F6247" i="1"/>
  <c r="C6247" i="1"/>
  <c r="D6247" i="1"/>
  <c r="E6247" i="1" s="1"/>
  <c r="B6249" i="1" l="1"/>
  <c r="F6248" i="1"/>
  <c r="D6248" i="1"/>
  <c r="E6248" i="1" s="1"/>
  <c r="C6248" i="1"/>
  <c r="B6250" i="1" l="1"/>
  <c r="F6249" i="1"/>
  <c r="D6249" i="1"/>
  <c r="E6249" i="1" s="1"/>
  <c r="C6249" i="1"/>
  <c r="B6251" i="1" l="1"/>
  <c r="F6250" i="1"/>
  <c r="D6250" i="1"/>
  <c r="E6250" i="1" s="1"/>
  <c r="C6250" i="1"/>
  <c r="B6252" i="1" l="1"/>
  <c r="F6251" i="1"/>
  <c r="C6251" i="1"/>
  <c r="D6251" i="1"/>
  <c r="E6251" i="1" s="1"/>
  <c r="B6253" i="1" l="1"/>
  <c r="F6252" i="1"/>
  <c r="D6252" i="1"/>
  <c r="E6252" i="1" s="1"/>
  <c r="C6252" i="1"/>
  <c r="B6254" i="1" l="1"/>
  <c r="F6253" i="1"/>
  <c r="D6253" i="1"/>
  <c r="E6253" i="1" s="1"/>
  <c r="C6253" i="1"/>
  <c r="B6255" i="1" l="1"/>
  <c r="F6254" i="1"/>
  <c r="D6254" i="1"/>
  <c r="E6254" i="1" s="1"/>
  <c r="C6254" i="1"/>
  <c r="B6256" i="1" l="1"/>
  <c r="F6255" i="1"/>
  <c r="C6255" i="1"/>
  <c r="D6255" i="1"/>
  <c r="E6255" i="1" s="1"/>
  <c r="B6257" i="1" l="1"/>
  <c r="F6256" i="1"/>
  <c r="D6256" i="1"/>
  <c r="E6256" i="1" s="1"/>
  <c r="C6256" i="1"/>
  <c r="B6258" i="1" l="1"/>
  <c r="F6257" i="1"/>
  <c r="D6257" i="1"/>
  <c r="E6257" i="1" s="1"/>
  <c r="C6257" i="1"/>
  <c r="B6259" i="1" l="1"/>
  <c r="F6258" i="1"/>
  <c r="D6258" i="1"/>
  <c r="E6258" i="1" s="1"/>
  <c r="C6258" i="1"/>
  <c r="B6260" i="1" l="1"/>
  <c r="F6259" i="1"/>
  <c r="C6259" i="1"/>
  <c r="D6259" i="1"/>
  <c r="E6259" i="1" s="1"/>
  <c r="B6261" i="1" l="1"/>
  <c r="F6260" i="1"/>
  <c r="D6260" i="1"/>
  <c r="E6260" i="1" s="1"/>
  <c r="C6260" i="1"/>
  <c r="B6262" i="1" l="1"/>
  <c r="F6261" i="1"/>
  <c r="D6261" i="1"/>
  <c r="E6261" i="1" s="1"/>
  <c r="C6261" i="1"/>
  <c r="B6263" i="1" l="1"/>
  <c r="F6262" i="1"/>
  <c r="D6262" i="1"/>
  <c r="E6262" i="1" s="1"/>
  <c r="C6262" i="1"/>
  <c r="B6264" i="1" l="1"/>
  <c r="F6263" i="1"/>
  <c r="C6263" i="1"/>
  <c r="D6263" i="1"/>
  <c r="E6263" i="1" s="1"/>
  <c r="B6265" i="1" l="1"/>
  <c r="F6264" i="1"/>
  <c r="D6264" i="1"/>
  <c r="E6264" i="1" s="1"/>
  <c r="C6264" i="1"/>
  <c r="B6266" i="1" l="1"/>
  <c r="F6265" i="1"/>
  <c r="D6265" i="1"/>
  <c r="E6265" i="1" s="1"/>
  <c r="C6265" i="1"/>
  <c r="B6267" i="1" l="1"/>
  <c r="F6266" i="1"/>
  <c r="D6266" i="1"/>
  <c r="E6266" i="1" s="1"/>
  <c r="C6266" i="1"/>
  <c r="B6268" i="1" l="1"/>
  <c r="F6267" i="1"/>
  <c r="C6267" i="1"/>
  <c r="D6267" i="1"/>
  <c r="E6267" i="1" s="1"/>
  <c r="B6269" i="1" l="1"/>
  <c r="F6268" i="1"/>
  <c r="D6268" i="1"/>
  <c r="E6268" i="1" s="1"/>
  <c r="C6268" i="1"/>
  <c r="B6270" i="1" l="1"/>
  <c r="F6269" i="1"/>
  <c r="D6269" i="1"/>
  <c r="E6269" i="1" s="1"/>
  <c r="C6269" i="1"/>
  <c r="B6271" i="1" l="1"/>
  <c r="F6270" i="1"/>
  <c r="D6270" i="1"/>
  <c r="E6270" i="1" s="1"/>
  <c r="C6270" i="1"/>
  <c r="B6272" i="1" l="1"/>
  <c r="F6271" i="1"/>
  <c r="C6271" i="1"/>
  <c r="D6271" i="1"/>
  <c r="E6271" i="1" s="1"/>
  <c r="B6273" i="1" l="1"/>
  <c r="F6272" i="1"/>
  <c r="D6272" i="1"/>
  <c r="E6272" i="1" s="1"/>
  <c r="C6272" i="1"/>
  <c r="B6274" i="1" l="1"/>
  <c r="F6273" i="1"/>
  <c r="D6273" i="1"/>
  <c r="E6273" i="1" s="1"/>
  <c r="C6273" i="1"/>
  <c r="B6275" i="1" l="1"/>
  <c r="F6274" i="1"/>
  <c r="D6274" i="1"/>
  <c r="E6274" i="1" s="1"/>
  <c r="C6274" i="1"/>
  <c r="B6276" i="1" l="1"/>
  <c r="F6275" i="1"/>
  <c r="C6275" i="1"/>
  <c r="D6275" i="1"/>
  <c r="E6275" i="1" s="1"/>
  <c r="B6277" i="1" l="1"/>
  <c r="F6276" i="1"/>
  <c r="D6276" i="1"/>
  <c r="E6276" i="1" s="1"/>
  <c r="C6276" i="1"/>
  <c r="B6278" i="1" l="1"/>
  <c r="F6277" i="1"/>
  <c r="D6277" i="1"/>
  <c r="E6277" i="1" s="1"/>
  <c r="C6277" i="1"/>
  <c r="B6279" i="1" l="1"/>
  <c r="F6278" i="1"/>
  <c r="D6278" i="1"/>
  <c r="E6278" i="1" s="1"/>
  <c r="C6278" i="1"/>
  <c r="B6280" i="1" l="1"/>
  <c r="F6279" i="1"/>
  <c r="C6279" i="1"/>
  <c r="D6279" i="1"/>
  <c r="E6279" i="1" s="1"/>
  <c r="B6281" i="1" l="1"/>
  <c r="F6280" i="1"/>
  <c r="D6280" i="1"/>
  <c r="E6280" i="1" s="1"/>
  <c r="C6280" i="1"/>
  <c r="B6282" i="1" l="1"/>
  <c r="F6281" i="1"/>
  <c r="D6281" i="1"/>
  <c r="E6281" i="1" s="1"/>
  <c r="C6281" i="1"/>
  <c r="B6283" i="1" l="1"/>
  <c r="F6282" i="1"/>
  <c r="D6282" i="1"/>
  <c r="E6282" i="1" s="1"/>
  <c r="C6282" i="1"/>
  <c r="B6284" i="1" l="1"/>
  <c r="F6283" i="1"/>
  <c r="C6283" i="1"/>
  <c r="D6283" i="1"/>
  <c r="E6283" i="1" s="1"/>
  <c r="B6285" i="1" l="1"/>
  <c r="F6284" i="1"/>
  <c r="D6284" i="1"/>
  <c r="E6284" i="1" s="1"/>
  <c r="C6284" i="1"/>
  <c r="B6286" i="1" l="1"/>
  <c r="F6285" i="1"/>
  <c r="D6285" i="1"/>
  <c r="E6285" i="1" s="1"/>
  <c r="C6285" i="1"/>
  <c r="B6287" i="1" l="1"/>
  <c r="F6286" i="1"/>
  <c r="D6286" i="1"/>
  <c r="E6286" i="1" s="1"/>
  <c r="C6286" i="1"/>
  <c r="B6288" i="1" l="1"/>
  <c r="F6287" i="1"/>
  <c r="C6287" i="1"/>
  <c r="D6287" i="1"/>
  <c r="E6287" i="1" s="1"/>
  <c r="B6289" i="1" l="1"/>
  <c r="F6288" i="1"/>
  <c r="D6288" i="1"/>
  <c r="E6288" i="1" s="1"/>
  <c r="C6288" i="1"/>
  <c r="B6290" i="1" l="1"/>
  <c r="F6289" i="1"/>
  <c r="D6289" i="1"/>
  <c r="E6289" i="1" s="1"/>
  <c r="C6289" i="1"/>
  <c r="B6291" i="1" l="1"/>
  <c r="F6290" i="1"/>
  <c r="D6290" i="1"/>
  <c r="E6290" i="1" s="1"/>
  <c r="C6290" i="1"/>
  <c r="B6292" i="1" l="1"/>
  <c r="F6291" i="1"/>
  <c r="C6291" i="1"/>
  <c r="D6291" i="1"/>
  <c r="E6291" i="1" s="1"/>
  <c r="B6293" i="1" l="1"/>
  <c r="F6292" i="1"/>
  <c r="D6292" i="1"/>
  <c r="E6292" i="1" s="1"/>
  <c r="C6292" i="1"/>
  <c r="B6294" i="1" l="1"/>
  <c r="F6293" i="1"/>
  <c r="D6293" i="1"/>
  <c r="E6293" i="1" s="1"/>
  <c r="C6293" i="1"/>
  <c r="B6295" i="1" l="1"/>
  <c r="F6294" i="1"/>
  <c r="D6294" i="1"/>
  <c r="E6294" i="1" s="1"/>
  <c r="C6294" i="1"/>
  <c r="B6296" i="1" l="1"/>
  <c r="F6295" i="1"/>
  <c r="C6295" i="1"/>
  <c r="D6295" i="1"/>
  <c r="E6295" i="1" s="1"/>
  <c r="B6297" i="1" l="1"/>
  <c r="F6296" i="1"/>
  <c r="D6296" i="1"/>
  <c r="E6296" i="1" s="1"/>
  <c r="C6296" i="1"/>
  <c r="B6298" i="1" l="1"/>
  <c r="F6297" i="1"/>
  <c r="D6297" i="1"/>
  <c r="E6297" i="1" s="1"/>
  <c r="C6297" i="1"/>
  <c r="B6299" i="1" l="1"/>
  <c r="F6298" i="1"/>
  <c r="D6298" i="1"/>
  <c r="E6298" i="1" s="1"/>
  <c r="C6298" i="1"/>
  <c r="B6300" i="1" l="1"/>
  <c r="F6299" i="1"/>
  <c r="C6299" i="1"/>
  <c r="D6299" i="1"/>
  <c r="E6299" i="1" s="1"/>
  <c r="B6301" i="1" l="1"/>
  <c r="F6300" i="1"/>
  <c r="D6300" i="1"/>
  <c r="E6300" i="1" s="1"/>
  <c r="C6300" i="1"/>
  <c r="B6302" i="1" l="1"/>
  <c r="F6301" i="1"/>
  <c r="D6301" i="1"/>
  <c r="E6301" i="1" s="1"/>
  <c r="C6301" i="1"/>
  <c r="B6303" i="1" l="1"/>
  <c r="F6302" i="1"/>
  <c r="D6302" i="1"/>
  <c r="E6302" i="1" s="1"/>
  <c r="C6302" i="1"/>
  <c r="B6304" i="1" l="1"/>
  <c r="F6303" i="1"/>
  <c r="C6303" i="1"/>
  <c r="D6303" i="1"/>
  <c r="E6303" i="1" s="1"/>
  <c r="B6305" i="1" l="1"/>
  <c r="F6304" i="1"/>
  <c r="D6304" i="1"/>
  <c r="E6304" i="1" s="1"/>
  <c r="C6304" i="1"/>
  <c r="B6306" i="1" l="1"/>
  <c r="F6305" i="1"/>
  <c r="D6305" i="1"/>
  <c r="E6305" i="1" s="1"/>
  <c r="C6305" i="1"/>
  <c r="B6307" i="1" l="1"/>
  <c r="F6306" i="1"/>
  <c r="D6306" i="1"/>
  <c r="E6306" i="1" s="1"/>
  <c r="C6306" i="1"/>
  <c r="B6308" i="1" l="1"/>
  <c r="F6307" i="1"/>
  <c r="C6307" i="1"/>
  <c r="D6307" i="1"/>
  <c r="E6307" i="1" s="1"/>
  <c r="B6309" i="1" l="1"/>
  <c r="F6308" i="1"/>
  <c r="D6308" i="1"/>
  <c r="E6308" i="1" s="1"/>
  <c r="C6308" i="1"/>
  <c r="B6310" i="1" l="1"/>
  <c r="F6309" i="1"/>
  <c r="D6309" i="1"/>
  <c r="E6309" i="1" s="1"/>
  <c r="C6309" i="1"/>
  <c r="B6311" i="1" l="1"/>
  <c r="F6310" i="1"/>
  <c r="D6310" i="1"/>
  <c r="E6310" i="1" s="1"/>
  <c r="C6310" i="1"/>
  <c r="B6312" i="1" l="1"/>
  <c r="F6311" i="1"/>
  <c r="C6311" i="1"/>
  <c r="D6311" i="1"/>
  <c r="E6311" i="1" s="1"/>
  <c r="B6313" i="1" l="1"/>
  <c r="F6312" i="1"/>
  <c r="D6312" i="1"/>
  <c r="E6312" i="1" s="1"/>
  <c r="C6312" i="1"/>
  <c r="B6314" i="1" l="1"/>
  <c r="F6313" i="1"/>
  <c r="D6313" i="1"/>
  <c r="E6313" i="1" s="1"/>
  <c r="C6313" i="1"/>
  <c r="B6315" i="1" l="1"/>
  <c r="F6314" i="1"/>
  <c r="D6314" i="1"/>
  <c r="E6314" i="1" s="1"/>
  <c r="C6314" i="1"/>
  <c r="B6316" i="1" l="1"/>
  <c r="F6315" i="1"/>
  <c r="C6315" i="1"/>
  <c r="D6315" i="1"/>
  <c r="E6315" i="1" s="1"/>
  <c r="B6317" i="1" l="1"/>
  <c r="F6316" i="1"/>
  <c r="D6316" i="1"/>
  <c r="E6316" i="1" s="1"/>
  <c r="C6316" i="1"/>
  <c r="B6318" i="1" l="1"/>
  <c r="F6317" i="1"/>
  <c r="D6317" i="1"/>
  <c r="E6317" i="1" s="1"/>
  <c r="C6317" i="1"/>
  <c r="B6319" i="1" l="1"/>
  <c r="F6318" i="1"/>
  <c r="D6318" i="1"/>
  <c r="E6318" i="1" s="1"/>
  <c r="C6318" i="1"/>
  <c r="B6320" i="1" l="1"/>
  <c r="F6319" i="1"/>
  <c r="C6319" i="1"/>
  <c r="D6319" i="1"/>
  <c r="E6319" i="1" s="1"/>
  <c r="B6321" i="1" l="1"/>
  <c r="F6320" i="1"/>
  <c r="D6320" i="1"/>
  <c r="E6320" i="1" s="1"/>
  <c r="C6320" i="1"/>
  <c r="B6322" i="1" l="1"/>
  <c r="F6321" i="1"/>
  <c r="D6321" i="1"/>
  <c r="E6321" i="1" s="1"/>
  <c r="C6321" i="1"/>
  <c r="B6323" i="1" l="1"/>
  <c r="F6322" i="1"/>
  <c r="D6322" i="1"/>
  <c r="E6322" i="1" s="1"/>
  <c r="C6322" i="1"/>
  <c r="B6324" i="1" l="1"/>
  <c r="F6323" i="1"/>
  <c r="C6323" i="1"/>
  <c r="D6323" i="1"/>
  <c r="E6323" i="1" s="1"/>
  <c r="B6325" i="1" l="1"/>
  <c r="F6324" i="1"/>
  <c r="D6324" i="1"/>
  <c r="E6324" i="1" s="1"/>
  <c r="C6324" i="1"/>
  <c r="B6326" i="1" l="1"/>
  <c r="F6325" i="1"/>
  <c r="D6325" i="1"/>
  <c r="E6325" i="1" s="1"/>
  <c r="C6325" i="1"/>
  <c r="B6327" i="1" l="1"/>
  <c r="F6326" i="1"/>
  <c r="D6326" i="1"/>
  <c r="E6326" i="1" s="1"/>
  <c r="C6326" i="1"/>
  <c r="B6328" i="1" l="1"/>
  <c r="F6327" i="1"/>
  <c r="C6327" i="1"/>
  <c r="D6327" i="1"/>
  <c r="E6327" i="1" s="1"/>
  <c r="B6329" i="1" l="1"/>
  <c r="F6328" i="1"/>
  <c r="D6328" i="1"/>
  <c r="E6328" i="1" s="1"/>
  <c r="C6328" i="1"/>
  <c r="B6330" i="1" l="1"/>
  <c r="F6329" i="1"/>
  <c r="D6329" i="1"/>
  <c r="E6329" i="1" s="1"/>
  <c r="C6329" i="1"/>
  <c r="B6331" i="1" l="1"/>
  <c r="F6330" i="1"/>
  <c r="D6330" i="1"/>
  <c r="E6330" i="1" s="1"/>
  <c r="C6330" i="1"/>
  <c r="B6332" i="1" l="1"/>
  <c r="F6331" i="1"/>
  <c r="C6331" i="1"/>
  <c r="D6331" i="1"/>
  <c r="E6331" i="1" s="1"/>
  <c r="B6333" i="1" l="1"/>
  <c r="F6332" i="1"/>
  <c r="D6332" i="1"/>
  <c r="E6332" i="1" s="1"/>
  <c r="C6332" i="1"/>
  <c r="B6334" i="1" l="1"/>
  <c r="F6333" i="1"/>
  <c r="D6333" i="1"/>
  <c r="E6333" i="1" s="1"/>
  <c r="C6333" i="1"/>
  <c r="B6335" i="1" l="1"/>
  <c r="F6334" i="1"/>
  <c r="D6334" i="1"/>
  <c r="E6334" i="1" s="1"/>
  <c r="C6334" i="1"/>
  <c r="B6336" i="1" l="1"/>
  <c r="F6335" i="1"/>
  <c r="C6335" i="1"/>
  <c r="D6335" i="1"/>
  <c r="E6335" i="1" s="1"/>
  <c r="B6337" i="1" l="1"/>
  <c r="F6336" i="1"/>
  <c r="D6336" i="1"/>
  <c r="E6336" i="1" s="1"/>
  <c r="C6336" i="1"/>
  <c r="B6338" i="1" l="1"/>
  <c r="F6337" i="1"/>
  <c r="D6337" i="1"/>
  <c r="E6337" i="1" s="1"/>
  <c r="C6337" i="1"/>
  <c r="B6339" i="1" l="1"/>
  <c r="F6338" i="1"/>
  <c r="D6338" i="1"/>
  <c r="E6338" i="1" s="1"/>
  <c r="C6338" i="1"/>
  <c r="B6340" i="1" l="1"/>
  <c r="F6339" i="1"/>
  <c r="C6339" i="1"/>
  <c r="D6339" i="1"/>
  <c r="E6339" i="1" s="1"/>
  <c r="B6341" i="1" l="1"/>
  <c r="F6340" i="1"/>
  <c r="D6340" i="1"/>
  <c r="E6340" i="1" s="1"/>
  <c r="C6340" i="1"/>
  <c r="B6342" i="1" l="1"/>
  <c r="F6341" i="1"/>
  <c r="D6341" i="1"/>
  <c r="E6341" i="1" s="1"/>
  <c r="C6341" i="1"/>
  <c r="B6343" i="1" l="1"/>
  <c r="F6342" i="1"/>
  <c r="D6342" i="1"/>
  <c r="E6342" i="1" s="1"/>
  <c r="C6342" i="1"/>
  <c r="B6344" i="1" l="1"/>
  <c r="F6343" i="1"/>
  <c r="C6343" i="1"/>
  <c r="D6343" i="1"/>
  <c r="E6343" i="1" s="1"/>
  <c r="B6345" i="1" l="1"/>
  <c r="F6344" i="1"/>
  <c r="D6344" i="1"/>
  <c r="E6344" i="1" s="1"/>
  <c r="C6344" i="1"/>
  <c r="B6346" i="1" l="1"/>
  <c r="F6345" i="1"/>
  <c r="D6345" i="1"/>
  <c r="E6345" i="1" s="1"/>
  <c r="C6345" i="1"/>
  <c r="B6347" i="1" l="1"/>
  <c r="F6346" i="1"/>
  <c r="D6346" i="1"/>
  <c r="E6346" i="1" s="1"/>
  <c r="C6346" i="1"/>
  <c r="B6348" i="1" l="1"/>
  <c r="F6347" i="1"/>
  <c r="C6347" i="1"/>
  <c r="D6347" i="1"/>
  <c r="E6347" i="1" s="1"/>
  <c r="B6349" i="1" l="1"/>
  <c r="F6348" i="1"/>
  <c r="D6348" i="1"/>
  <c r="E6348" i="1" s="1"/>
  <c r="C6348" i="1"/>
  <c r="B6350" i="1" l="1"/>
  <c r="F6349" i="1"/>
  <c r="D6349" i="1"/>
  <c r="E6349" i="1" s="1"/>
  <c r="C6349" i="1"/>
  <c r="B6351" i="1" l="1"/>
  <c r="F6350" i="1"/>
  <c r="D6350" i="1"/>
  <c r="E6350" i="1" s="1"/>
  <c r="C6350" i="1"/>
  <c r="B6352" i="1" l="1"/>
  <c r="F6351" i="1"/>
  <c r="C6351" i="1"/>
  <c r="D6351" i="1"/>
  <c r="E6351" i="1" s="1"/>
  <c r="B6353" i="1" l="1"/>
  <c r="F6352" i="1"/>
  <c r="D6352" i="1"/>
  <c r="E6352" i="1" s="1"/>
  <c r="C6352" i="1"/>
  <c r="B6354" i="1" l="1"/>
  <c r="F6353" i="1"/>
  <c r="D6353" i="1"/>
  <c r="E6353" i="1" s="1"/>
  <c r="C6353" i="1"/>
  <c r="B6355" i="1" l="1"/>
  <c r="F6354" i="1"/>
  <c r="D6354" i="1"/>
  <c r="E6354" i="1" s="1"/>
  <c r="C6354" i="1"/>
  <c r="B6356" i="1" l="1"/>
  <c r="F6355" i="1"/>
  <c r="C6355" i="1"/>
  <c r="D6355" i="1"/>
  <c r="E6355" i="1" s="1"/>
  <c r="B6357" i="1" l="1"/>
  <c r="F6356" i="1"/>
  <c r="D6356" i="1"/>
  <c r="E6356" i="1" s="1"/>
  <c r="C6356" i="1"/>
  <c r="B6358" i="1" l="1"/>
  <c r="F6357" i="1"/>
  <c r="D6357" i="1"/>
  <c r="E6357" i="1" s="1"/>
  <c r="C6357" i="1"/>
  <c r="B6359" i="1" l="1"/>
  <c r="F6358" i="1"/>
  <c r="D6358" i="1"/>
  <c r="E6358" i="1" s="1"/>
  <c r="C6358" i="1"/>
  <c r="B6360" i="1" l="1"/>
  <c r="F6359" i="1"/>
  <c r="C6359" i="1"/>
  <c r="D6359" i="1"/>
  <c r="E6359" i="1" s="1"/>
  <c r="B6361" i="1" l="1"/>
  <c r="F6360" i="1"/>
  <c r="D6360" i="1"/>
  <c r="E6360" i="1" s="1"/>
  <c r="C6360" i="1"/>
  <c r="B6362" i="1" l="1"/>
  <c r="F6361" i="1"/>
  <c r="D6361" i="1"/>
  <c r="E6361" i="1" s="1"/>
  <c r="C6361" i="1"/>
  <c r="B6363" i="1" l="1"/>
  <c r="F6362" i="1"/>
  <c r="D6362" i="1"/>
  <c r="E6362" i="1" s="1"/>
  <c r="C6362" i="1"/>
  <c r="B6364" i="1" l="1"/>
  <c r="F6363" i="1"/>
  <c r="C6363" i="1"/>
  <c r="D6363" i="1"/>
  <c r="E6363" i="1" s="1"/>
  <c r="B6365" i="1" l="1"/>
  <c r="F6364" i="1"/>
  <c r="D6364" i="1"/>
  <c r="E6364" i="1" s="1"/>
  <c r="C6364" i="1"/>
  <c r="B6366" i="1" l="1"/>
  <c r="F6365" i="1"/>
  <c r="D6365" i="1"/>
  <c r="E6365" i="1" s="1"/>
  <c r="C6365" i="1"/>
  <c r="B6367" i="1" l="1"/>
  <c r="F6366" i="1"/>
  <c r="D6366" i="1"/>
  <c r="E6366" i="1" s="1"/>
  <c r="C6366" i="1"/>
  <c r="B6368" i="1" l="1"/>
  <c r="F6367" i="1"/>
  <c r="C6367" i="1"/>
  <c r="D6367" i="1"/>
  <c r="E6367" i="1" s="1"/>
  <c r="B6369" i="1" l="1"/>
  <c r="F6368" i="1"/>
  <c r="D6368" i="1"/>
  <c r="E6368" i="1" s="1"/>
  <c r="C6368" i="1"/>
  <c r="B6370" i="1" l="1"/>
  <c r="F6369" i="1"/>
  <c r="D6369" i="1"/>
  <c r="E6369" i="1" s="1"/>
  <c r="C6369" i="1"/>
  <c r="B6371" i="1" l="1"/>
  <c r="F6370" i="1"/>
  <c r="D6370" i="1"/>
  <c r="E6370" i="1" s="1"/>
  <c r="C6370" i="1"/>
  <c r="B6372" i="1" l="1"/>
  <c r="F6371" i="1"/>
  <c r="C6371" i="1"/>
  <c r="D6371" i="1"/>
  <c r="E6371" i="1" s="1"/>
  <c r="B6373" i="1" l="1"/>
  <c r="F6372" i="1"/>
  <c r="D6372" i="1"/>
  <c r="E6372" i="1" s="1"/>
  <c r="C6372" i="1"/>
  <c r="B6374" i="1" l="1"/>
  <c r="F6373" i="1"/>
  <c r="D6373" i="1"/>
  <c r="E6373" i="1" s="1"/>
  <c r="C6373" i="1"/>
  <c r="B6375" i="1" l="1"/>
  <c r="F6374" i="1"/>
  <c r="D6374" i="1"/>
  <c r="E6374" i="1" s="1"/>
  <c r="C6374" i="1"/>
  <c r="B6376" i="1" l="1"/>
  <c r="F6375" i="1"/>
  <c r="C6375" i="1"/>
  <c r="D6375" i="1"/>
  <c r="E6375" i="1" s="1"/>
  <c r="B6377" i="1" l="1"/>
  <c r="F6376" i="1"/>
  <c r="D6376" i="1"/>
  <c r="E6376" i="1" s="1"/>
  <c r="C6376" i="1"/>
  <c r="B6378" i="1" l="1"/>
  <c r="F6377" i="1"/>
  <c r="D6377" i="1"/>
  <c r="E6377" i="1" s="1"/>
  <c r="C6377" i="1"/>
  <c r="B6379" i="1" l="1"/>
  <c r="F6378" i="1"/>
  <c r="D6378" i="1"/>
  <c r="E6378" i="1" s="1"/>
  <c r="C6378" i="1"/>
  <c r="B6380" i="1" l="1"/>
  <c r="F6379" i="1"/>
  <c r="C6379" i="1"/>
  <c r="D6379" i="1"/>
  <c r="E6379" i="1" s="1"/>
  <c r="B6381" i="1" l="1"/>
  <c r="F6380" i="1"/>
  <c r="D6380" i="1"/>
  <c r="E6380" i="1" s="1"/>
  <c r="C6380" i="1"/>
  <c r="B6382" i="1" l="1"/>
  <c r="F6381" i="1"/>
  <c r="D6381" i="1"/>
  <c r="E6381" i="1" s="1"/>
  <c r="C6381" i="1"/>
  <c r="B6383" i="1" l="1"/>
  <c r="F6382" i="1"/>
  <c r="D6382" i="1"/>
  <c r="E6382" i="1" s="1"/>
  <c r="C6382" i="1"/>
  <c r="B6384" i="1" l="1"/>
  <c r="F6383" i="1"/>
  <c r="C6383" i="1"/>
  <c r="D6383" i="1"/>
  <c r="E6383" i="1" s="1"/>
  <c r="B6385" i="1" l="1"/>
  <c r="F6384" i="1"/>
  <c r="D6384" i="1"/>
  <c r="E6384" i="1" s="1"/>
  <c r="C6384" i="1"/>
  <c r="B6386" i="1" l="1"/>
  <c r="F6385" i="1"/>
  <c r="D6385" i="1"/>
  <c r="E6385" i="1" s="1"/>
  <c r="C6385" i="1"/>
  <c r="B6387" i="1" l="1"/>
  <c r="F6386" i="1"/>
  <c r="D6386" i="1"/>
  <c r="E6386" i="1" s="1"/>
  <c r="C6386" i="1"/>
  <c r="B6388" i="1" l="1"/>
  <c r="F6387" i="1"/>
  <c r="C6387" i="1"/>
  <c r="D6387" i="1"/>
  <c r="E6387" i="1" s="1"/>
  <c r="B6389" i="1" l="1"/>
  <c r="F6388" i="1"/>
  <c r="D6388" i="1"/>
  <c r="E6388" i="1" s="1"/>
  <c r="C6388" i="1"/>
  <c r="B6390" i="1" l="1"/>
  <c r="F6389" i="1"/>
  <c r="D6389" i="1"/>
  <c r="E6389" i="1" s="1"/>
  <c r="C6389" i="1"/>
  <c r="B6391" i="1" l="1"/>
  <c r="F6390" i="1"/>
  <c r="D6390" i="1"/>
  <c r="E6390" i="1" s="1"/>
  <c r="C6390" i="1"/>
  <c r="B6392" i="1" l="1"/>
  <c r="F6391" i="1"/>
  <c r="C6391" i="1"/>
  <c r="D6391" i="1"/>
  <c r="E6391" i="1" s="1"/>
  <c r="B6393" i="1" l="1"/>
  <c r="F6392" i="1"/>
  <c r="D6392" i="1"/>
  <c r="E6392" i="1" s="1"/>
  <c r="C6392" i="1"/>
  <c r="B6394" i="1" l="1"/>
  <c r="F6393" i="1"/>
  <c r="D6393" i="1"/>
  <c r="E6393" i="1" s="1"/>
  <c r="C6393" i="1"/>
  <c r="B6395" i="1" l="1"/>
  <c r="F6394" i="1"/>
  <c r="D6394" i="1"/>
  <c r="E6394" i="1" s="1"/>
  <c r="C6394" i="1"/>
  <c r="B6396" i="1" l="1"/>
  <c r="F6395" i="1"/>
  <c r="C6395" i="1"/>
  <c r="D6395" i="1"/>
  <c r="E6395" i="1" s="1"/>
  <c r="B6397" i="1" l="1"/>
  <c r="F6396" i="1"/>
  <c r="D6396" i="1"/>
  <c r="E6396" i="1" s="1"/>
  <c r="C6396" i="1"/>
  <c r="B6398" i="1" l="1"/>
  <c r="F6397" i="1"/>
  <c r="D6397" i="1"/>
  <c r="E6397" i="1" s="1"/>
  <c r="C6397" i="1"/>
  <c r="B6399" i="1" l="1"/>
  <c r="F6398" i="1"/>
  <c r="D6398" i="1"/>
  <c r="E6398" i="1" s="1"/>
  <c r="C6398" i="1"/>
  <c r="B6400" i="1" l="1"/>
  <c r="F6399" i="1"/>
  <c r="C6399" i="1"/>
  <c r="D6399" i="1"/>
  <c r="E6399" i="1" s="1"/>
  <c r="B6401" i="1" l="1"/>
  <c r="F6400" i="1"/>
  <c r="D6400" i="1"/>
  <c r="E6400" i="1" s="1"/>
  <c r="C6400" i="1"/>
  <c r="B6402" i="1" l="1"/>
  <c r="F6401" i="1"/>
  <c r="D6401" i="1"/>
  <c r="E6401" i="1" s="1"/>
  <c r="C6401" i="1"/>
  <c r="B6403" i="1" l="1"/>
  <c r="F6402" i="1"/>
  <c r="D6402" i="1"/>
  <c r="E6402" i="1" s="1"/>
  <c r="C6402" i="1"/>
  <c r="B6404" i="1" l="1"/>
  <c r="F6403" i="1"/>
  <c r="C6403" i="1"/>
  <c r="D6403" i="1"/>
  <c r="E6403" i="1" s="1"/>
  <c r="B6405" i="1" l="1"/>
  <c r="F6404" i="1"/>
  <c r="D6404" i="1"/>
  <c r="E6404" i="1" s="1"/>
  <c r="C6404" i="1"/>
  <c r="B6406" i="1" l="1"/>
  <c r="F6405" i="1"/>
  <c r="D6405" i="1"/>
  <c r="E6405" i="1" s="1"/>
  <c r="C6405" i="1"/>
  <c r="B6407" i="1" l="1"/>
  <c r="F6406" i="1"/>
  <c r="D6406" i="1"/>
  <c r="E6406" i="1" s="1"/>
  <c r="C6406" i="1"/>
  <c r="B6408" i="1" l="1"/>
  <c r="F6407" i="1"/>
  <c r="C6407" i="1"/>
  <c r="D6407" i="1"/>
  <c r="E6407" i="1" s="1"/>
  <c r="B6409" i="1" l="1"/>
  <c r="F6408" i="1"/>
  <c r="D6408" i="1"/>
  <c r="E6408" i="1" s="1"/>
  <c r="C6408" i="1"/>
  <c r="B6410" i="1" l="1"/>
  <c r="F6409" i="1"/>
  <c r="D6409" i="1"/>
  <c r="E6409" i="1" s="1"/>
  <c r="C6409" i="1"/>
  <c r="B6411" i="1" l="1"/>
  <c r="F6410" i="1"/>
  <c r="D6410" i="1"/>
  <c r="E6410" i="1" s="1"/>
  <c r="C6410" i="1"/>
  <c r="B6412" i="1" l="1"/>
  <c r="F6411" i="1"/>
  <c r="C6411" i="1"/>
  <c r="D6411" i="1"/>
  <c r="E6411" i="1" s="1"/>
  <c r="B6413" i="1" l="1"/>
  <c r="F6412" i="1"/>
  <c r="D6412" i="1"/>
  <c r="E6412" i="1" s="1"/>
  <c r="C6412" i="1"/>
  <c r="B6414" i="1" l="1"/>
  <c r="F6413" i="1"/>
  <c r="D6413" i="1"/>
  <c r="E6413" i="1" s="1"/>
  <c r="C6413" i="1"/>
  <c r="B6415" i="1" l="1"/>
  <c r="F6414" i="1"/>
  <c r="D6414" i="1"/>
  <c r="E6414" i="1" s="1"/>
  <c r="C6414" i="1"/>
  <c r="B6416" i="1" l="1"/>
  <c r="F6415" i="1"/>
  <c r="C6415" i="1"/>
  <c r="D6415" i="1"/>
  <c r="E6415" i="1" s="1"/>
  <c r="B6417" i="1" l="1"/>
  <c r="F6416" i="1"/>
  <c r="D6416" i="1"/>
  <c r="E6416" i="1" s="1"/>
  <c r="C6416" i="1"/>
  <c r="B6418" i="1" l="1"/>
  <c r="F6417" i="1"/>
  <c r="D6417" i="1"/>
  <c r="E6417" i="1" s="1"/>
  <c r="C6417" i="1"/>
  <c r="B6419" i="1" l="1"/>
  <c r="F6418" i="1"/>
  <c r="D6418" i="1"/>
  <c r="E6418" i="1" s="1"/>
  <c r="C6418" i="1"/>
  <c r="B6420" i="1" l="1"/>
  <c r="F6419" i="1"/>
  <c r="C6419" i="1"/>
  <c r="D6419" i="1"/>
  <c r="E6419" i="1" s="1"/>
  <c r="B6421" i="1" l="1"/>
  <c r="F6420" i="1"/>
  <c r="D6420" i="1"/>
  <c r="E6420" i="1" s="1"/>
  <c r="C6420" i="1"/>
  <c r="B6422" i="1" l="1"/>
  <c r="F6421" i="1"/>
  <c r="D6421" i="1"/>
  <c r="E6421" i="1" s="1"/>
  <c r="C6421" i="1"/>
  <c r="B6423" i="1" l="1"/>
  <c r="F6422" i="1"/>
  <c r="D6422" i="1"/>
  <c r="E6422" i="1" s="1"/>
  <c r="C6422" i="1"/>
  <c r="B6424" i="1" l="1"/>
  <c r="F6423" i="1"/>
  <c r="C6423" i="1"/>
  <c r="D6423" i="1"/>
  <c r="E6423" i="1" s="1"/>
  <c r="B6425" i="1" l="1"/>
  <c r="F6424" i="1"/>
  <c r="D6424" i="1"/>
  <c r="E6424" i="1" s="1"/>
  <c r="C6424" i="1"/>
  <c r="B6426" i="1" l="1"/>
  <c r="F6425" i="1"/>
  <c r="D6425" i="1"/>
  <c r="E6425" i="1" s="1"/>
  <c r="C6425" i="1"/>
  <c r="B6427" i="1" l="1"/>
  <c r="F6426" i="1"/>
  <c r="D6426" i="1"/>
  <c r="E6426" i="1" s="1"/>
  <c r="C6426" i="1"/>
  <c r="B6428" i="1" l="1"/>
  <c r="F6427" i="1"/>
  <c r="C6427" i="1"/>
  <c r="D6427" i="1"/>
  <c r="E6427" i="1" s="1"/>
  <c r="B6429" i="1" l="1"/>
  <c r="F6428" i="1"/>
  <c r="D6428" i="1"/>
  <c r="E6428" i="1" s="1"/>
  <c r="C6428" i="1"/>
  <c r="B6430" i="1" l="1"/>
  <c r="F6429" i="1"/>
  <c r="D6429" i="1"/>
  <c r="E6429" i="1" s="1"/>
  <c r="C6429" i="1"/>
  <c r="B6431" i="1" l="1"/>
  <c r="F6430" i="1"/>
  <c r="D6430" i="1"/>
  <c r="E6430" i="1" s="1"/>
  <c r="C6430" i="1"/>
  <c r="B6432" i="1" l="1"/>
  <c r="F6431" i="1"/>
  <c r="C6431" i="1"/>
  <c r="D6431" i="1"/>
  <c r="E6431" i="1" s="1"/>
  <c r="B6433" i="1" l="1"/>
  <c r="F6432" i="1"/>
  <c r="D6432" i="1"/>
  <c r="E6432" i="1" s="1"/>
  <c r="C6432" i="1"/>
  <c r="B6434" i="1" l="1"/>
  <c r="F6433" i="1"/>
  <c r="D6433" i="1"/>
  <c r="E6433" i="1" s="1"/>
  <c r="C6433" i="1"/>
  <c r="B6435" i="1" l="1"/>
  <c r="F6434" i="1"/>
  <c r="D6434" i="1"/>
  <c r="E6434" i="1" s="1"/>
  <c r="C6434" i="1"/>
  <c r="B6436" i="1" l="1"/>
  <c r="F6435" i="1"/>
  <c r="C6435" i="1"/>
  <c r="D6435" i="1"/>
  <c r="E6435" i="1" s="1"/>
  <c r="B6437" i="1" l="1"/>
  <c r="F6436" i="1"/>
  <c r="D6436" i="1"/>
  <c r="E6436" i="1" s="1"/>
  <c r="C6436" i="1"/>
  <c r="B6438" i="1" l="1"/>
  <c r="F6437" i="1"/>
  <c r="D6437" i="1"/>
  <c r="E6437" i="1" s="1"/>
  <c r="C6437" i="1"/>
  <c r="B6439" i="1" l="1"/>
  <c r="F6438" i="1"/>
  <c r="D6438" i="1"/>
  <c r="E6438" i="1" s="1"/>
  <c r="C6438" i="1"/>
  <c r="B6440" i="1" l="1"/>
  <c r="F6439" i="1"/>
  <c r="C6439" i="1"/>
  <c r="D6439" i="1"/>
  <c r="E6439" i="1" s="1"/>
  <c r="B6441" i="1" l="1"/>
  <c r="F6440" i="1"/>
  <c r="D6440" i="1"/>
  <c r="E6440" i="1" s="1"/>
  <c r="C6440" i="1"/>
  <c r="B6442" i="1" l="1"/>
  <c r="F6441" i="1"/>
  <c r="D6441" i="1"/>
  <c r="E6441" i="1" s="1"/>
  <c r="C6441" i="1"/>
  <c r="B6443" i="1" l="1"/>
  <c r="F6442" i="1"/>
  <c r="D6442" i="1"/>
  <c r="E6442" i="1" s="1"/>
  <c r="C6442" i="1"/>
  <c r="B6444" i="1" l="1"/>
  <c r="F6443" i="1"/>
  <c r="C6443" i="1"/>
  <c r="D6443" i="1"/>
  <c r="E6443" i="1" s="1"/>
  <c r="B6445" i="1" l="1"/>
  <c r="F6444" i="1"/>
  <c r="D6444" i="1"/>
  <c r="E6444" i="1" s="1"/>
  <c r="C6444" i="1"/>
  <c r="B6446" i="1" l="1"/>
  <c r="F6445" i="1"/>
  <c r="D6445" i="1"/>
  <c r="E6445" i="1" s="1"/>
  <c r="C6445" i="1"/>
  <c r="B6447" i="1" l="1"/>
  <c r="F6446" i="1"/>
  <c r="D6446" i="1"/>
  <c r="E6446" i="1" s="1"/>
  <c r="C6446" i="1"/>
  <c r="B6448" i="1" l="1"/>
  <c r="F6447" i="1"/>
  <c r="C6447" i="1"/>
  <c r="D6447" i="1"/>
  <c r="E6447" i="1" s="1"/>
  <c r="B6449" i="1" l="1"/>
  <c r="F6448" i="1"/>
  <c r="D6448" i="1"/>
  <c r="E6448" i="1" s="1"/>
  <c r="C6448" i="1"/>
  <c r="B6450" i="1" l="1"/>
  <c r="F6449" i="1"/>
  <c r="D6449" i="1"/>
  <c r="E6449" i="1" s="1"/>
  <c r="C6449" i="1"/>
  <c r="B6451" i="1" l="1"/>
  <c r="F6450" i="1"/>
  <c r="D6450" i="1"/>
  <c r="E6450" i="1" s="1"/>
  <c r="C6450" i="1"/>
  <c r="B6452" i="1" l="1"/>
  <c r="F6451" i="1"/>
  <c r="C6451" i="1"/>
  <c r="D6451" i="1"/>
  <c r="E6451" i="1" s="1"/>
  <c r="B6453" i="1" l="1"/>
  <c r="F6452" i="1"/>
  <c r="D6452" i="1"/>
  <c r="E6452" i="1" s="1"/>
  <c r="C6452" i="1"/>
  <c r="B6454" i="1" l="1"/>
  <c r="F6453" i="1"/>
  <c r="D6453" i="1"/>
  <c r="E6453" i="1" s="1"/>
  <c r="C6453" i="1"/>
  <c r="B6455" i="1" l="1"/>
  <c r="F6454" i="1"/>
  <c r="D6454" i="1"/>
  <c r="E6454" i="1" s="1"/>
  <c r="C6454" i="1"/>
  <c r="B6456" i="1" l="1"/>
  <c r="F6455" i="1"/>
  <c r="C6455" i="1"/>
  <c r="D6455" i="1"/>
  <c r="E6455" i="1" s="1"/>
  <c r="B6457" i="1" l="1"/>
  <c r="F6456" i="1"/>
  <c r="D6456" i="1"/>
  <c r="E6456" i="1" s="1"/>
  <c r="C6456" i="1"/>
  <c r="B6458" i="1" l="1"/>
  <c r="F6457" i="1"/>
  <c r="D6457" i="1"/>
  <c r="E6457" i="1" s="1"/>
  <c r="C6457" i="1"/>
  <c r="B6459" i="1" l="1"/>
  <c r="F6458" i="1"/>
  <c r="D6458" i="1"/>
  <c r="E6458" i="1" s="1"/>
  <c r="C6458" i="1"/>
  <c r="B6460" i="1" l="1"/>
  <c r="F6459" i="1"/>
  <c r="C6459" i="1"/>
  <c r="D6459" i="1"/>
  <c r="E6459" i="1" s="1"/>
  <c r="B6461" i="1" l="1"/>
  <c r="F6460" i="1"/>
  <c r="D6460" i="1"/>
  <c r="E6460" i="1" s="1"/>
  <c r="C6460" i="1"/>
  <c r="B6462" i="1" l="1"/>
  <c r="F6461" i="1"/>
  <c r="D6461" i="1"/>
  <c r="E6461" i="1" s="1"/>
  <c r="C6461" i="1"/>
  <c r="B6463" i="1" l="1"/>
  <c r="F6462" i="1"/>
  <c r="D6462" i="1"/>
  <c r="E6462" i="1" s="1"/>
  <c r="C6462" i="1"/>
  <c r="B6464" i="1" l="1"/>
  <c r="F6463" i="1"/>
  <c r="C6463" i="1"/>
  <c r="D6463" i="1"/>
  <c r="E6463" i="1" s="1"/>
  <c r="B6465" i="1" l="1"/>
  <c r="F6464" i="1"/>
  <c r="D6464" i="1"/>
  <c r="E6464" i="1" s="1"/>
  <c r="C6464" i="1"/>
  <c r="B6466" i="1" l="1"/>
  <c r="F6465" i="1"/>
  <c r="D6465" i="1"/>
  <c r="E6465" i="1" s="1"/>
  <c r="C6465" i="1"/>
  <c r="B6467" i="1" l="1"/>
  <c r="F6466" i="1"/>
  <c r="D6466" i="1"/>
  <c r="E6466" i="1" s="1"/>
  <c r="C6466" i="1"/>
  <c r="B6468" i="1" l="1"/>
  <c r="F6467" i="1"/>
  <c r="C6467" i="1"/>
  <c r="D6467" i="1"/>
  <c r="E6467" i="1" s="1"/>
  <c r="B6469" i="1" l="1"/>
  <c r="F6468" i="1"/>
  <c r="D6468" i="1"/>
  <c r="E6468" i="1" s="1"/>
  <c r="C6468" i="1"/>
  <c r="B6470" i="1" l="1"/>
  <c r="F6469" i="1"/>
  <c r="D6469" i="1"/>
  <c r="E6469" i="1" s="1"/>
  <c r="C6469" i="1"/>
  <c r="B6471" i="1" l="1"/>
  <c r="F6470" i="1"/>
  <c r="D6470" i="1"/>
  <c r="E6470" i="1" s="1"/>
  <c r="C6470" i="1"/>
  <c r="B6472" i="1" l="1"/>
  <c r="F6471" i="1"/>
  <c r="C6471" i="1"/>
  <c r="D6471" i="1"/>
  <c r="E6471" i="1" s="1"/>
  <c r="B6473" i="1" l="1"/>
  <c r="F6472" i="1"/>
  <c r="D6472" i="1"/>
  <c r="E6472" i="1" s="1"/>
  <c r="C6472" i="1"/>
  <c r="B6474" i="1" l="1"/>
  <c r="F6473" i="1"/>
  <c r="D6473" i="1"/>
  <c r="E6473" i="1" s="1"/>
  <c r="C6473" i="1"/>
  <c r="B6475" i="1" l="1"/>
  <c r="F6474" i="1"/>
  <c r="D6474" i="1"/>
  <c r="E6474" i="1" s="1"/>
  <c r="C6474" i="1"/>
  <c r="B6476" i="1" l="1"/>
  <c r="F6475" i="1"/>
  <c r="C6475" i="1"/>
  <c r="D6475" i="1"/>
  <c r="E6475" i="1" s="1"/>
  <c r="B6477" i="1" l="1"/>
  <c r="F6476" i="1"/>
  <c r="D6476" i="1"/>
  <c r="E6476" i="1" s="1"/>
  <c r="C6476" i="1"/>
  <c r="B6478" i="1" l="1"/>
  <c r="F6477" i="1"/>
  <c r="D6477" i="1"/>
  <c r="E6477" i="1" s="1"/>
  <c r="C6477" i="1"/>
  <c r="B6479" i="1" l="1"/>
  <c r="F6478" i="1"/>
  <c r="D6478" i="1"/>
  <c r="E6478" i="1" s="1"/>
  <c r="C6478" i="1"/>
  <c r="B6480" i="1" l="1"/>
  <c r="F6479" i="1"/>
  <c r="C6479" i="1"/>
  <c r="D6479" i="1"/>
  <c r="E6479" i="1" s="1"/>
  <c r="B6481" i="1" l="1"/>
  <c r="F6480" i="1"/>
  <c r="D6480" i="1"/>
  <c r="E6480" i="1" s="1"/>
  <c r="C6480" i="1"/>
  <c r="B6482" i="1" l="1"/>
  <c r="F6481" i="1"/>
  <c r="D6481" i="1"/>
  <c r="E6481" i="1" s="1"/>
  <c r="C6481" i="1"/>
  <c r="B6483" i="1" l="1"/>
  <c r="F6482" i="1"/>
  <c r="D6482" i="1"/>
  <c r="E6482" i="1" s="1"/>
  <c r="C6482" i="1"/>
  <c r="B6484" i="1" l="1"/>
  <c r="F6483" i="1"/>
  <c r="C6483" i="1"/>
  <c r="D6483" i="1"/>
  <c r="E6483" i="1" s="1"/>
  <c r="B6485" i="1" l="1"/>
  <c r="F6484" i="1"/>
  <c r="D6484" i="1"/>
  <c r="E6484" i="1" s="1"/>
  <c r="C6484" i="1"/>
  <c r="B6486" i="1" l="1"/>
  <c r="F6485" i="1"/>
  <c r="D6485" i="1"/>
  <c r="E6485" i="1" s="1"/>
  <c r="C6485" i="1"/>
  <c r="B6487" i="1" l="1"/>
  <c r="F6486" i="1"/>
  <c r="D6486" i="1"/>
  <c r="E6486" i="1" s="1"/>
  <c r="C6486" i="1"/>
  <c r="B6488" i="1" l="1"/>
  <c r="F6487" i="1"/>
  <c r="C6487" i="1"/>
  <c r="D6487" i="1"/>
  <c r="E6487" i="1" s="1"/>
  <c r="B6489" i="1" l="1"/>
  <c r="F6488" i="1"/>
  <c r="D6488" i="1"/>
  <c r="E6488" i="1" s="1"/>
  <c r="C6488" i="1"/>
  <c r="B6490" i="1" l="1"/>
  <c r="F6489" i="1"/>
  <c r="D6489" i="1"/>
  <c r="E6489" i="1" s="1"/>
  <c r="C6489" i="1"/>
  <c r="B6491" i="1" l="1"/>
  <c r="F6490" i="1"/>
  <c r="D6490" i="1"/>
  <c r="E6490" i="1" s="1"/>
  <c r="C6490" i="1"/>
  <c r="B6492" i="1" l="1"/>
  <c r="F6491" i="1"/>
  <c r="C6491" i="1"/>
  <c r="D6491" i="1"/>
  <c r="E6491" i="1" s="1"/>
  <c r="B6493" i="1" l="1"/>
  <c r="F6492" i="1"/>
  <c r="D6492" i="1"/>
  <c r="E6492" i="1" s="1"/>
  <c r="C6492" i="1"/>
  <c r="B6494" i="1" l="1"/>
  <c r="F6493" i="1"/>
  <c r="D6493" i="1"/>
  <c r="E6493" i="1" s="1"/>
  <c r="C6493" i="1"/>
  <c r="B6495" i="1" l="1"/>
  <c r="F6494" i="1"/>
  <c r="D6494" i="1"/>
  <c r="E6494" i="1" s="1"/>
  <c r="C6494" i="1"/>
  <c r="B6496" i="1" l="1"/>
  <c r="F6495" i="1"/>
  <c r="C6495" i="1"/>
  <c r="D6495" i="1"/>
  <c r="E6495" i="1" s="1"/>
  <c r="B6497" i="1" l="1"/>
  <c r="F6496" i="1"/>
  <c r="D6496" i="1"/>
  <c r="E6496" i="1" s="1"/>
  <c r="C6496" i="1"/>
  <c r="B6498" i="1" l="1"/>
  <c r="F6497" i="1"/>
  <c r="D6497" i="1"/>
  <c r="E6497" i="1" s="1"/>
  <c r="C6497" i="1"/>
  <c r="B6499" i="1" l="1"/>
  <c r="F6498" i="1"/>
  <c r="D6498" i="1"/>
  <c r="E6498" i="1" s="1"/>
  <c r="C6498" i="1"/>
  <c r="B6500" i="1" l="1"/>
  <c r="F6499" i="1"/>
  <c r="C6499" i="1"/>
  <c r="D6499" i="1"/>
  <c r="E6499" i="1" s="1"/>
  <c r="B6501" i="1" l="1"/>
  <c r="F6500" i="1"/>
  <c r="D6500" i="1"/>
  <c r="E6500" i="1" s="1"/>
  <c r="C6500" i="1"/>
  <c r="B6502" i="1" l="1"/>
  <c r="F6501" i="1"/>
  <c r="D6501" i="1"/>
  <c r="E6501" i="1" s="1"/>
  <c r="C6501" i="1"/>
  <c r="B6503" i="1" l="1"/>
  <c r="F6502" i="1"/>
  <c r="D6502" i="1"/>
  <c r="E6502" i="1" s="1"/>
  <c r="C6502" i="1"/>
  <c r="B6504" i="1" l="1"/>
  <c r="F6503" i="1"/>
  <c r="C6503" i="1"/>
  <c r="D6503" i="1"/>
  <c r="E6503" i="1" s="1"/>
  <c r="B6505" i="1" l="1"/>
  <c r="F6504" i="1"/>
  <c r="D6504" i="1"/>
  <c r="E6504" i="1" s="1"/>
  <c r="C6504" i="1"/>
  <c r="B6506" i="1" l="1"/>
  <c r="F6505" i="1"/>
  <c r="D6505" i="1"/>
  <c r="E6505" i="1" s="1"/>
  <c r="C6505" i="1"/>
  <c r="B6507" i="1" l="1"/>
  <c r="F6506" i="1"/>
  <c r="D6506" i="1"/>
  <c r="E6506" i="1" s="1"/>
  <c r="C6506" i="1"/>
  <c r="B6508" i="1" l="1"/>
  <c r="F6507" i="1"/>
  <c r="C6507" i="1"/>
  <c r="D6507" i="1"/>
  <c r="E6507" i="1" s="1"/>
  <c r="B6509" i="1" l="1"/>
  <c r="F6508" i="1"/>
  <c r="D6508" i="1"/>
  <c r="E6508" i="1" s="1"/>
  <c r="C6508" i="1"/>
  <c r="B6510" i="1" l="1"/>
  <c r="F6509" i="1"/>
  <c r="D6509" i="1"/>
  <c r="E6509" i="1" s="1"/>
  <c r="C6509" i="1"/>
  <c r="B6511" i="1" l="1"/>
  <c r="F6510" i="1"/>
  <c r="D6510" i="1"/>
  <c r="E6510" i="1" s="1"/>
  <c r="C6510" i="1"/>
  <c r="B6512" i="1" l="1"/>
  <c r="F6511" i="1"/>
  <c r="C6511" i="1"/>
  <c r="D6511" i="1"/>
  <c r="E6511" i="1" s="1"/>
  <c r="B6513" i="1" l="1"/>
  <c r="F6512" i="1"/>
  <c r="D6512" i="1"/>
  <c r="E6512" i="1" s="1"/>
  <c r="C6512" i="1"/>
  <c r="B6514" i="1" l="1"/>
  <c r="F6513" i="1"/>
  <c r="D6513" i="1"/>
  <c r="E6513" i="1" s="1"/>
  <c r="C6513" i="1"/>
  <c r="B6515" i="1" l="1"/>
  <c r="F6514" i="1"/>
  <c r="D6514" i="1"/>
  <c r="E6514" i="1" s="1"/>
  <c r="C6514" i="1"/>
  <c r="B6516" i="1" l="1"/>
  <c r="F6515" i="1"/>
  <c r="C6515" i="1"/>
  <c r="D6515" i="1"/>
  <c r="E6515" i="1" s="1"/>
  <c r="B6517" i="1" l="1"/>
  <c r="F6516" i="1"/>
  <c r="D6516" i="1"/>
  <c r="E6516" i="1" s="1"/>
  <c r="C6516" i="1"/>
  <c r="B6518" i="1" l="1"/>
  <c r="F6517" i="1"/>
  <c r="D6517" i="1"/>
  <c r="E6517" i="1" s="1"/>
  <c r="C6517" i="1"/>
  <c r="B6519" i="1" l="1"/>
  <c r="F6518" i="1"/>
  <c r="D6518" i="1"/>
  <c r="E6518" i="1" s="1"/>
  <c r="C6518" i="1"/>
  <c r="B6520" i="1" l="1"/>
  <c r="F6519" i="1"/>
  <c r="C6519" i="1"/>
  <c r="D6519" i="1"/>
  <c r="E6519" i="1" s="1"/>
  <c r="B6521" i="1" l="1"/>
  <c r="F6520" i="1"/>
  <c r="D6520" i="1"/>
  <c r="E6520" i="1" s="1"/>
  <c r="C6520" i="1"/>
  <c r="B6522" i="1" l="1"/>
  <c r="F6521" i="1"/>
  <c r="D6521" i="1"/>
  <c r="E6521" i="1" s="1"/>
  <c r="C6521" i="1"/>
  <c r="B6523" i="1" l="1"/>
  <c r="F6522" i="1"/>
  <c r="D6522" i="1"/>
  <c r="E6522" i="1" s="1"/>
  <c r="C6522" i="1"/>
  <c r="B6524" i="1" l="1"/>
  <c r="F6523" i="1"/>
  <c r="C6523" i="1"/>
  <c r="D6523" i="1"/>
  <c r="E6523" i="1" s="1"/>
  <c r="B6525" i="1" l="1"/>
  <c r="F6524" i="1"/>
  <c r="D6524" i="1"/>
  <c r="E6524" i="1" s="1"/>
  <c r="C6524" i="1"/>
  <c r="B6526" i="1" l="1"/>
  <c r="F6525" i="1"/>
  <c r="D6525" i="1"/>
  <c r="E6525" i="1" s="1"/>
  <c r="C6525" i="1"/>
  <c r="B6527" i="1" l="1"/>
  <c r="F6526" i="1"/>
  <c r="D6526" i="1"/>
  <c r="E6526" i="1" s="1"/>
  <c r="C6526" i="1"/>
  <c r="B6528" i="1" l="1"/>
  <c r="F6527" i="1"/>
  <c r="C6527" i="1"/>
  <c r="D6527" i="1"/>
  <c r="E6527" i="1" s="1"/>
  <c r="B6529" i="1" l="1"/>
  <c r="F6528" i="1"/>
  <c r="D6528" i="1"/>
  <c r="E6528" i="1" s="1"/>
  <c r="C6528" i="1"/>
  <c r="B6530" i="1" l="1"/>
  <c r="F6529" i="1"/>
  <c r="D6529" i="1"/>
  <c r="E6529" i="1" s="1"/>
  <c r="C6529" i="1"/>
  <c r="B6531" i="1" l="1"/>
  <c r="F6530" i="1"/>
  <c r="D6530" i="1"/>
  <c r="E6530" i="1" s="1"/>
  <c r="C6530" i="1"/>
  <c r="B6532" i="1" l="1"/>
  <c r="F6531" i="1"/>
  <c r="C6531" i="1"/>
  <c r="D6531" i="1"/>
  <c r="E6531" i="1" s="1"/>
  <c r="B6533" i="1" l="1"/>
  <c r="F6532" i="1"/>
  <c r="D6532" i="1"/>
  <c r="E6532" i="1" s="1"/>
  <c r="C6532" i="1"/>
  <c r="B6534" i="1" l="1"/>
  <c r="F6533" i="1"/>
  <c r="D6533" i="1"/>
  <c r="E6533" i="1" s="1"/>
  <c r="C6533" i="1"/>
  <c r="B6535" i="1" l="1"/>
  <c r="F6534" i="1"/>
  <c r="D6534" i="1"/>
  <c r="E6534" i="1" s="1"/>
  <c r="C6534" i="1"/>
  <c r="B6536" i="1" l="1"/>
  <c r="F6535" i="1"/>
  <c r="C6535" i="1"/>
  <c r="D6535" i="1"/>
  <c r="E6535" i="1" s="1"/>
  <c r="B6537" i="1" l="1"/>
  <c r="F6536" i="1"/>
  <c r="D6536" i="1"/>
  <c r="E6536" i="1" s="1"/>
  <c r="C6536" i="1"/>
  <c r="B6538" i="1" l="1"/>
  <c r="F6537" i="1"/>
  <c r="D6537" i="1"/>
  <c r="E6537" i="1" s="1"/>
  <c r="C6537" i="1"/>
  <c r="B6539" i="1" l="1"/>
  <c r="F6538" i="1"/>
  <c r="D6538" i="1"/>
  <c r="E6538" i="1" s="1"/>
  <c r="C6538" i="1"/>
  <c r="B6540" i="1" l="1"/>
  <c r="F6539" i="1"/>
  <c r="C6539" i="1"/>
  <c r="D6539" i="1"/>
  <c r="E6539" i="1" s="1"/>
  <c r="B6541" i="1" l="1"/>
  <c r="F6540" i="1"/>
  <c r="D6540" i="1"/>
  <c r="E6540" i="1" s="1"/>
  <c r="C6540" i="1"/>
  <c r="B6542" i="1" l="1"/>
  <c r="F6541" i="1"/>
  <c r="D6541" i="1"/>
  <c r="E6541" i="1" s="1"/>
  <c r="C6541" i="1"/>
  <c r="B6543" i="1" l="1"/>
  <c r="F6542" i="1"/>
  <c r="D6542" i="1"/>
  <c r="E6542" i="1" s="1"/>
  <c r="C6542" i="1"/>
  <c r="B6544" i="1" l="1"/>
  <c r="F6543" i="1"/>
  <c r="C6543" i="1"/>
  <c r="D6543" i="1"/>
  <c r="E6543" i="1" s="1"/>
  <c r="B6545" i="1" l="1"/>
  <c r="F6544" i="1"/>
  <c r="D6544" i="1"/>
  <c r="E6544" i="1" s="1"/>
  <c r="C6544" i="1"/>
  <c r="B6546" i="1" l="1"/>
  <c r="F6545" i="1"/>
  <c r="D6545" i="1"/>
  <c r="E6545" i="1" s="1"/>
  <c r="C6545" i="1"/>
  <c r="B6547" i="1" l="1"/>
  <c r="F6546" i="1"/>
  <c r="D6546" i="1"/>
  <c r="E6546" i="1" s="1"/>
  <c r="C6546" i="1"/>
  <c r="B6548" i="1" l="1"/>
  <c r="F6547" i="1"/>
  <c r="C6547" i="1"/>
  <c r="D6547" i="1"/>
  <c r="E6547" i="1" s="1"/>
  <c r="B6549" i="1" l="1"/>
  <c r="F6548" i="1"/>
  <c r="D6548" i="1"/>
  <c r="E6548" i="1" s="1"/>
  <c r="C6548" i="1"/>
  <c r="B6550" i="1" l="1"/>
  <c r="F6549" i="1"/>
  <c r="D6549" i="1"/>
  <c r="E6549" i="1" s="1"/>
  <c r="C6549" i="1"/>
  <c r="B6551" i="1" l="1"/>
  <c r="F6550" i="1"/>
  <c r="D6550" i="1"/>
  <c r="E6550" i="1" s="1"/>
  <c r="C6550" i="1"/>
  <c r="B6552" i="1" l="1"/>
  <c r="F6551" i="1"/>
  <c r="C6551" i="1"/>
  <c r="D6551" i="1"/>
  <c r="E6551" i="1" s="1"/>
  <c r="B6553" i="1" l="1"/>
  <c r="F6552" i="1"/>
  <c r="D6552" i="1"/>
  <c r="E6552" i="1" s="1"/>
  <c r="C6552" i="1"/>
  <c r="B6554" i="1" l="1"/>
  <c r="F6553" i="1"/>
  <c r="D6553" i="1"/>
  <c r="E6553" i="1" s="1"/>
  <c r="C6553" i="1"/>
  <c r="B6555" i="1" l="1"/>
  <c r="F6554" i="1"/>
  <c r="D6554" i="1"/>
  <c r="E6554" i="1" s="1"/>
  <c r="C6554" i="1"/>
  <c r="B6556" i="1" l="1"/>
  <c r="F6555" i="1"/>
  <c r="C6555" i="1"/>
  <c r="D6555" i="1"/>
  <c r="E6555" i="1" s="1"/>
  <c r="B6557" i="1" l="1"/>
  <c r="F6556" i="1"/>
  <c r="D6556" i="1"/>
  <c r="E6556" i="1" s="1"/>
  <c r="C6556" i="1"/>
  <c r="B6558" i="1" l="1"/>
  <c r="F6557" i="1"/>
  <c r="D6557" i="1"/>
  <c r="E6557" i="1" s="1"/>
  <c r="C6557" i="1"/>
  <c r="B6559" i="1" l="1"/>
  <c r="F6558" i="1"/>
  <c r="D6558" i="1"/>
  <c r="E6558" i="1" s="1"/>
  <c r="C6558" i="1"/>
  <c r="B6560" i="1" l="1"/>
  <c r="F6559" i="1"/>
  <c r="C6559" i="1"/>
  <c r="D6559" i="1"/>
  <c r="E6559" i="1" s="1"/>
  <c r="B6561" i="1" l="1"/>
  <c r="F6560" i="1"/>
  <c r="D6560" i="1"/>
  <c r="E6560" i="1" s="1"/>
  <c r="C6560" i="1"/>
  <c r="B6562" i="1" l="1"/>
  <c r="F6561" i="1"/>
  <c r="D6561" i="1"/>
  <c r="E6561" i="1" s="1"/>
  <c r="C6561" i="1"/>
  <c r="B6563" i="1" l="1"/>
  <c r="F6562" i="1"/>
  <c r="D6562" i="1"/>
  <c r="E6562" i="1" s="1"/>
  <c r="C6562" i="1"/>
  <c r="B6564" i="1" l="1"/>
  <c r="F6563" i="1"/>
  <c r="C6563" i="1"/>
  <c r="D6563" i="1"/>
  <c r="E6563" i="1" s="1"/>
  <c r="B6565" i="1" l="1"/>
  <c r="F6564" i="1"/>
  <c r="D6564" i="1"/>
  <c r="E6564" i="1" s="1"/>
  <c r="C6564" i="1"/>
  <c r="B6566" i="1" l="1"/>
  <c r="F6565" i="1"/>
  <c r="D6565" i="1"/>
  <c r="E6565" i="1" s="1"/>
  <c r="C6565" i="1"/>
  <c r="B6567" i="1" l="1"/>
  <c r="F6566" i="1"/>
  <c r="D6566" i="1"/>
  <c r="E6566" i="1" s="1"/>
  <c r="C6566" i="1"/>
  <c r="B6568" i="1" l="1"/>
  <c r="F6567" i="1"/>
  <c r="C6567" i="1"/>
  <c r="D6567" i="1"/>
  <c r="E6567" i="1" s="1"/>
  <c r="B6569" i="1" l="1"/>
  <c r="F6568" i="1"/>
  <c r="D6568" i="1"/>
  <c r="E6568" i="1" s="1"/>
  <c r="C6568" i="1"/>
  <c r="B6570" i="1" l="1"/>
  <c r="F6569" i="1"/>
  <c r="D6569" i="1"/>
  <c r="E6569" i="1" s="1"/>
  <c r="C6569" i="1"/>
  <c r="B6571" i="1" l="1"/>
  <c r="F6570" i="1"/>
  <c r="D6570" i="1"/>
  <c r="E6570" i="1" s="1"/>
  <c r="C6570" i="1"/>
  <c r="B6572" i="1" l="1"/>
  <c r="F6571" i="1"/>
  <c r="C6571" i="1"/>
  <c r="D6571" i="1"/>
  <c r="E6571" i="1" s="1"/>
  <c r="B6573" i="1" l="1"/>
  <c r="F6572" i="1"/>
  <c r="D6572" i="1"/>
  <c r="E6572" i="1" s="1"/>
  <c r="C6572" i="1"/>
  <c r="B6574" i="1" l="1"/>
  <c r="F6573" i="1"/>
  <c r="D6573" i="1"/>
  <c r="E6573" i="1" s="1"/>
  <c r="C6573" i="1"/>
  <c r="B6575" i="1" l="1"/>
  <c r="F6574" i="1"/>
  <c r="D6574" i="1"/>
  <c r="E6574" i="1" s="1"/>
  <c r="C6574" i="1"/>
  <c r="B6576" i="1" l="1"/>
  <c r="F6575" i="1"/>
  <c r="C6575" i="1"/>
  <c r="D6575" i="1"/>
  <c r="E6575" i="1" s="1"/>
  <c r="B6577" i="1" l="1"/>
  <c r="F6576" i="1"/>
  <c r="D6576" i="1"/>
  <c r="E6576" i="1" s="1"/>
  <c r="C6576" i="1"/>
  <c r="B6578" i="1" l="1"/>
  <c r="F6577" i="1"/>
  <c r="D6577" i="1"/>
  <c r="E6577" i="1" s="1"/>
  <c r="C6577" i="1"/>
  <c r="B6579" i="1" l="1"/>
  <c r="F6578" i="1"/>
  <c r="D6578" i="1"/>
  <c r="E6578" i="1" s="1"/>
  <c r="C6578" i="1"/>
  <c r="B6580" i="1" l="1"/>
  <c r="F6579" i="1"/>
  <c r="C6579" i="1"/>
  <c r="D6579" i="1"/>
  <c r="E6579" i="1" s="1"/>
  <c r="B6581" i="1" l="1"/>
  <c r="F6580" i="1"/>
  <c r="D6580" i="1"/>
  <c r="E6580" i="1" s="1"/>
  <c r="C6580" i="1"/>
  <c r="B6582" i="1" l="1"/>
  <c r="F6581" i="1"/>
  <c r="D6581" i="1"/>
  <c r="E6581" i="1" s="1"/>
  <c r="C6581" i="1"/>
  <c r="B6583" i="1" l="1"/>
  <c r="F6582" i="1"/>
  <c r="D6582" i="1"/>
  <c r="E6582" i="1" s="1"/>
  <c r="C6582" i="1"/>
  <c r="B6584" i="1" l="1"/>
  <c r="F6583" i="1"/>
  <c r="C6583" i="1"/>
  <c r="D6583" i="1"/>
  <c r="E6583" i="1" s="1"/>
  <c r="B6585" i="1" l="1"/>
  <c r="F6584" i="1"/>
  <c r="D6584" i="1"/>
  <c r="E6584" i="1" s="1"/>
  <c r="C6584" i="1"/>
  <c r="B6586" i="1" l="1"/>
  <c r="F6585" i="1"/>
  <c r="D6585" i="1"/>
  <c r="E6585" i="1" s="1"/>
  <c r="C6585" i="1"/>
  <c r="B6587" i="1" l="1"/>
  <c r="F6586" i="1"/>
  <c r="D6586" i="1"/>
  <c r="E6586" i="1" s="1"/>
  <c r="C6586" i="1"/>
  <c r="B6588" i="1" l="1"/>
  <c r="F6587" i="1"/>
  <c r="C6587" i="1"/>
  <c r="D6587" i="1"/>
  <c r="E6587" i="1" s="1"/>
  <c r="B6589" i="1" l="1"/>
  <c r="F6588" i="1"/>
  <c r="D6588" i="1"/>
  <c r="E6588" i="1" s="1"/>
  <c r="C6588" i="1"/>
  <c r="B6590" i="1" l="1"/>
  <c r="F6589" i="1"/>
  <c r="D6589" i="1"/>
  <c r="E6589" i="1" s="1"/>
  <c r="C6589" i="1"/>
  <c r="B6591" i="1" l="1"/>
  <c r="F6590" i="1"/>
  <c r="D6590" i="1"/>
  <c r="E6590" i="1" s="1"/>
  <c r="C6590" i="1"/>
  <c r="B6592" i="1" l="1"/>
  <c r="F6591" i="1"/>
  <c r="C6591" i="1"/>
  <c r="D6591" i="1"/>
  <c r="E6591" i="1" s="1"/>
  <c r="B6593" i="1" l="1"/>
  <c r="F6592" i="1"/>
  <c r="D6592" i="1"/>
  <c r="E6592" i="1" s="1"/>
  <c r="C6592" i="1"/>
  <c r="B6594" i="1" l="1"/>
  <c r="F6593" i="1"/>
  <c r="D6593" i="1"/>
  <c r="E6593" i="1" s="1"/>
  <c r="C6593" i="1"/>
  <c r="B6595" i="1" l="1"/>
  <c r="F6594" i="1"/>
  <c r="D6594" i="1"/>
  <c r="E6594" i="1" s="1"/>
  <c r="C6594" i="1"/>
  <c r="B6596" i="1" l="1"/>
  <c r="F6595" i="1"/>
  <c r="C6595" i="1"/>
  <c r="D6595" i="1"/>
  <c r="E6595" i="1" s="1"/>
  <c r="B6597" i="1" l="1"/>
  <c r="F6596" i="1"/>
  <c r="D6596" i="1"/>
  <c r="E6596" i="1" s="1"/>
  <c r="C6596" i="1"/>
  <c r="B6598" i="1" l="1"/>
  <c r="F6597" i="1"/>
  <c r="D6597" i="1"/>
  <c r="E6597" i="1" s="1"/>
  <c r="C6597" i="1"/>
  <c r="B6599" i="1" l="1"/>
  <c r="F6598" i="1"/>
  <c r="D6598" i="1"/>
  <c r="E6598" i="1" s="1"/>
  <c r="C6598" i="1"/>
  <c r="B6600" i="1" l="1"/>
  <c r="F6599" i="1"/>
  <c r="C6599" i="1"/>
  <c r="D6599" i="1"/>
  <c r="E6599" i="1" s="1"/>
  <c r="B6601" i="1" l="1"/>
  <c r="F6600" i="1"/>
  <c r="D6600" i="1"/>
  <c r="E6600" i="1" s="1"/>
  <c r="C6600" i="1"/>
  <c r="B6602" i="1" l="1"/>
  <c r="F6601" i="1"/>
  <c r="D6601" i="1"/>
  <c r="E6601" i="1" s="1"/>
  <c r="C6601" i="1"/>
  <c r="B6603" i="1" l="1"/>
  <c r="F6602" i="1"/>
  <c r="D6602" i="1"/>
  <c r="E6602" i="1" s="1"/>
  <c r="C6602" i="1"/>
  <c r="B6604" i="1" l="1"/>
  <c r="F6603" i="1"/>
  <c r="C6603" i="1"/>
  <c r="D6603" i="1"/>
  <c r="E6603" i="1" s="1"/>
  <c r="B6605" i="1" l="1"/>
  <c r="F6604" i="1"/>
  <c r="D6604" i="1"/>
  <c r="E6604" i="1" s="1"/>
  <c r="C6604" i="1"/>
  <c r="B6606" i="1" l="1"/>
  <c r="F6605" i="1"/>
  <c r="D6605" i="1"/>
  <c r="E6605" i="1" s="1"/>
  <c r="C6605" i="1"/>
  <c r="B6607" i="1" l="1"/>
  <c r="F6606" i="1"/>
  <c r="D6606" i="1"/>
  <c r="E6606" i="1" s="1"/>
  <c r="C6606" i="1"/>
  <c r="B6608" i="1" l="1"/>
  <c r="F6607" i="1"/>
  <c r="C6607" i="1"/>
  <c r="D6607" i="1"/>
  <c r="E6607" i="1" s="1"/>
  <c r="B6609" i="1" l="1"/>
  <c r="F6608" i="1"/>
  <c r="D6608" i="1"/>
  <c r="E6608" i="1" s="1"/>
  <c r="C6608" i="1"/>
  <c r="B6610" i="1" l="1"/>
  <c r="F6609" i="1"/>
  <c r="D6609" i="1"/>
  <c r="E6609" i="1" s="1"/>
  <c r="C6609" i="1"/>
  <c r="B6611" i="1" l="1"/>
  <c r="F6610" i="1"/>
  <c r="D6610" i="1"/>
  <c r="E6610" i="1" s="1"/>
  <c r="C6610" i="1"/>
  <c r="B6612" i="1" l="1"/>
  <c r="F6611" i="1"/>
  <c r="C6611" i="1"/>
  <c r="D6611" i="1"/>
  <c r="E6611" i="1" s="1"/>
  <c r="B6613" i="1" l="1"/>
  <c r="F6612" i="1"/>
  <c r="D6612" i="1"/>
  <c r="E6612" i="1" s="1"/>
  <c r="C6612" i="1"/>
  <c r="B6614" i="1" l="1"/>
  <c r="F6613" i="1"/>
  <c r="D6613" i="1"/>
  <c r="E6613" i="1" s="1"/>
  <c r="C6613" i="1"/>
  <c r="B6615" i="1" l="1"/>
  <c r="F6614" i="1"/>
  <c r="D6614" i="1"/>
  <c r="E6614" i="1" s="1"/>
  <c r="C6614" i="1"/>
  <c r="B6616" i="1" l="1"/>
  <c r="F6615" i="1"/>
  <c r="C6615" i="1"/>
  <c r="D6615" i="1"/>
  <c r="E6615" i="1" s="1"/>
  <c r="B6617" i="1" l="1"/>
  <c r="F6616" i="1"/>
  <c r="D6616" i="1"/>
  <c r="E6616" i="1" s="1"/>
  <c r="C6616" i="1"/>
  <c r="B6618" i="1" l="1"/>
  <c r="F6617" i="1"/>
  <c r="D6617" i="1"/>
  <c r="E6617" i="1" s="1"/>
  <c r="C6617" i="1"/>
  <c r="B6619" i="1" l="1"/>
  <c r="F6618" i="1"/>
  <c r="D6618" i="1"/>
  <c r="E6618" i="1" s="1"/>
  <c r="C6618" i="1"/>
  <c r="B6620" i="1" l="1"/>
  <c r="F6619" i="1"/>
  <c r="C6619" i="1"/>
  <c r="D6619" i="1"/>
  <c r="E6619" i="1" s="1"/>
  <c r="B6621" i="1" l="1"/>
  <c r="F6620" i="1"/>
  <c r="D6620" i="1"/>
  <c r="E6620" i="1" s="1"/>
  <c r="C6620" i="1"/>
  <c r="B6622" i="1" l="1"/>
  <c r="F6621" i="1"/>
  <c r="D6621" i="1"/>
  <c r="E6621" i="1" s="1"/>
  <c r="C6621" i="1"/>
  <c r="B6623" i="1" l="1"/>
  <c r="F6622" i="1"/>
  <c r="D6622" i="1"/>
  <c r="E6622" i="1" s="1"/>
  <c r="C6622" i="1"/>
  <c r="B6624" i="1" l="1"/>
  <c r="F6623" i="1"/>
  <c r="C6623" i="1"/>
  <c r="D6623" i="1"/>
  <c r="E6623" i="1" s="1"/>
  <c r="B6625" i="1" l="1"/>
  <c r="F6624" i="1"/>
  <c r="D6624" i="1"/>
  <c r="E6624" i="1" s="1"/>
  <c r="C6624" i="1"/>
  <c r="B6626" i="1" l="1"/>
  <c r="F6625" i="1"/>
  <c r="D6625" i="1"/>
  <c r="E6625" i="1" s="1"/>
  <c r="C6625" i="1"/>
  <c r="B6627" i="1" l="1"/>
  <c r="F6626" i="1"/>
  <c r="D6626" i="1"/>
  <c r="E6626" i="1" s="1"/>
  <c r="C6626" i="1"/>
  <c r="B6628" i="1" l="1"/>
  <c r="F6627" i="1"/>
  <c r="C6627" i="1"/>
  <c r="D6627" i="1"/>
  <c r="E6627" i="1" s="1"/>
  <c r="B6629" i="1" l="1"/>
  <c r="F6628" i="1"/>
  <c r="D6628" i="1"/>
  <c r="E6628" i="1" s="1"/>
  <c r="C6628" i="1"/>
  <c r="B6630" i="1" l="1"/>
  <c r="F6629" i="1"/>
  <c r="D6629" i="1"/>
  <c r="E6629" i="1" s="1"/>
  <c r="C6629" i="1"/>
  <c r="B6631" i="1" l="1"/>
  <c r="F6630" i="1"/>
  <c r="D6630" i="1"/>
  <c r="E6630" i="1" s="1"/>
  <c r="C6630" i="1"/>
  <c r="B6632" i="1" l="1"/>
  <c r="F6631" i="1"/>
  <c r="C6631" i="1"/>
  <c r="D6631" i="1"/>
  <c r="E6631" i="1" s="1"/>
  <c r="B6633" i="1" l="1"/>
  <c r="F6632" i="1"/>
  <c r="D6632" i="1"/>
  <c r="E6632" i="1" s="1"/>
  <c r="C6632" i="1"/>
  <c r="B6634" i="1" l="1"/>
  <c r="F6633" i="1"/>
  <c r="D6633" i="1"/>
  <c r="E6633" i="1" s="1"/>
  <c r="C6633" i="1"/>
  <c r="B6635" i="1" l="1"/>
  <c r="F6634" i="1"/>
  <c r="D6634" i="1"/>
  <c r="E6634" i="1" s="1"/>
  <c r="C6634" i="1"/>
  <c r="B6636" i="1" l="1"/>
  <c r="F6635" i="1"/>
  <c r="C6635" i="1"/>
  <c r="D6635" i="1"/>
  <c r="E6635" i="1" s="1"/>
  <c r="B6637" i="1" l="1"/>
  <c r="F6636" i="1"/>
  <c r="D6636" i="1"/>
  <c r="E6636" i="1" s="1"/>
  <c r="C6636" i="1"/>
  <c r="B6638" i="1" l="1"/>
  <c r="F6637" i="1"/>
  <c r="D6637" i="1"/>
  <c r="E6637" i="1" s="1"/>
  <c r="C6637" i="1"/>
  <c r="B6639" i="1" l="1"/>
  <c r="F6638" i="1"/>
  <c r="D6638" i="1"/>
  <c r="E6638" i="1" s="1"/>
  <c r="C6638" i="1"/>
  <c r="B6640" i="1" l="1"/>
  <c r="F6639" i="1"/>
  <c r="C6639" i="1"/>
  <c r="D6639" i="1"/>
  <c r="E6639" i="1" s="1"/>
  <c r="B6641" i="1" l="1"/>
  <c r="F6640" i="1"/>
  <c r="D6640" i="1"/>
  <c r="E6640" i="1" s="1"/>
  <c r="C6640" i="1"/>
  <c r="B6642" i="1" l="1"/>
  <c r="F6641" i="1"/>
  <c r="D6641" i="1"/>
  <c r="E6641" i="1" s="1"/>
  <c r="C6641" i="1"/>
  <c r="B6643" i="1" l="1"/>
  <c r="F6642" i="1"/>
  <c r="D6642" i="1"/>
  <c r="E6642" i="1" s="1"/>
  <c r="C6642" i="1"/>
  <c r="B6644" i="1" l="1"/>
  <c r="F6643" i="1"/>
  <c r="C6643" i="1"/>
  <c r="D6643" i="1"/>
  <c r="E6643" i="1" s="1"/>
  <c r="B6645" i="1" l="1"/>
  <c r="F6644" i="1"/>
  <c r="D6644" i="1"/>
  <c r="E6644" i="1" s="1"/>
  <c r="C6644" i="1"/>
  <c r="B6646" i="1" l="1"/>
  <c r="F6645" i="1"/>
  <c r="D6645" i="1"/>
  <c r="E6645" i="1" s="1"/>
  <c r="C6645" i="1"/>
  <c r="B6647" i="1" l="1"/>
  <c r="F6646" i="1"/>
  <c r="D6646" i="1"/>
  <c r="E6646" i="1" s="1"/>
  <c r="C6646" i="1"/>
  <c r="B6648" i="1" l="1"/>
  <c r="F6647" i="1"/>
  <c r="C6647" i="1"/>
  <c r="D6647" i="1"/>
  <c r="E6647" i="1" s="1"/>
  <c r="B6649" i="1" l="1"/>
  <c r="F6648" i="1"/>
  <c r="D6648" i="1"/>
  <c r="E6648" i="1" s="1"/>
  <c r="C6648" i="1"/>
  <c r="B6650" i="1" l="1"/>
  <c r="F6649" i="1"/>
  <c r="D6649" i="1"/>
  <c r="E6649" i="1" s="1"/>
  <c r="C6649" i="1"/>
  <c r="B6651" i="1" l="1"/>
  <c r="F6650" i="1"/>
  <c r="D6650" i="1"/>
  <c r="E6650" i="1" s="1"/>
  <c r="C6650" i="1"/>
  <c r="B6652" i="1" l="1"/>
  <c r="F6651" i="1"/>
  <c r="C6651" i="1"/>
  <c r="D6651" i="1"/>
  <c r="E6651" i="1" s="1"/>
  <c r="B6653" i="1" l="1"/>
  <c r="F6652" i="1"/>
  <c r="D6652" i="1"/>
  <c r="E6652" i="1" s="1"/>
  <c r="C6652" i="1"/>
  <c r="B6654" i="1" l="1"/>
  <c r="F6653" i="1"/>
  <c r="D6653" i="1"/>
  <c r="E6653" i="1" s="1"/>
  <c r="C6653" i="1"/>
  <c r="B6655" i="1" l="1"/>
  <c r="F6654" i="1"/>
  <c r="D6654" i="1"/>
  <c r="E6654" i="1" s="1"/>
  <c r="C6654" i="1"/>
  <c r="B6656" i="1" l="1"/>
  <c r="F6655" i="1"/>
  <c r="C6655" i="1"/>
  <c r="D6655" i="1"/>
  <c r="E6655" i="1" s="1"/>
  <c r="B6657" i="1" l="1"/>
  <c r="F6656" i="1"/>
  <c r="D6656" i="1"/>
  <c r="E6656" i="1" s="1"/>
  <c r="C6656" i="1"/>
  <c r="B6658" i="1" l="1"/>
  <c r="F6657" i="1"/>
  <c r="D6657" i="1"/>
  <c r="E6657" i="1" s="1"/>
  <c r="C6657" i="1"/>
  <c r="B6659" i="1" l="1"/>
  <c r="F6658" i="1"/>
  <c r="D6658" i="1"/>
  <c r="E6658" i="1" s="1"/>
  <c r="C6658" i="1"/>
  <c r="B6660" i="1" l="1"/>
  <c r="F6659" i="1"/>
  <c r="C6659" i="1"/>
  <c r="D6659" i="1"/>
  <c r="E6659" i="1" s="1"/>
  <c r="B6661" i="1" l="1"/>
  <c r="F6660" i="1"/>
  <c r="D6660" i="1"/>
  <c r="E6660" i="1" s="1"/>
  <c r="C6660" i="1"/>
  <c r="B6662" i="1" l="1"/>
  <c r="F6661" i="1"/>
  <c r="D6661" i="1"/>
  <c r="E6661" i="1" s="1"/>
  <c r="C6661" i="1"/>
  <c r="B6663" i="1" l="1"/>
  <c r="F6662" i="1"/>
  <c r="D6662" i="1"/>
  <c r="E6662" i="1" s="1"/>
  <c r="C6662" i="1"/>
  <c r="B6664" i="1" l="1"/>
  <c r="F6663" i="1"/>
  <c r="C6663" i="1"/>
  <c r="D6663" i="1"/>
  <c r="E6663" i="1" s="1"/>
  <c r="B6665" i="1" l="1"/>
  <c r="F6664" i="1"/>
  <c r="D6664" i="1"/>
  <c r="E6664" i="1" s="1"/>
  <c r="C6664" i="1"/>
  <c r="B6666" i="1" l="1"/>
  <c r="F6665" i="1"/>
  <c r="D6665" i="1"/>
  <c r="E6665" i="1" s="1"/>
  <c r="C6665" i="1"/>
  <c r="B6667" i="1" l="1"/>
  <c r="F6666" i="1"/>
  <c r="D6666" i="1"/>
  <c r="E6666" i="1" s="1"/>
  <c r="C6666" i="1"/>
  <c r="B6668" i="1" l="1"/>
  <c r="F6667" i="1"/>
  <c r="C6667" i="1"/>
  <c r="D6667" i="1"/>
  <c r="E6667" i="1" s="1"/>
  <c r="B6669" i="1" l="1"/>
  <c r="F6668" i="1"/>
  <c r="D6668" i="1"/>
  <c r="E6668" i="1" s="1"/>
  <c r="C6668" i="1"/>
  <c r="B6670" i="1" l="1"/>
  <c r="F6669" i="1"/>
  <c r="D6669" i="1"/>
  <c r="E6669" i="1" s="1"/>
  <c r="C6669" i="1"/>
  <c r="B6671" i="1" l="1"/>
  <c r="F6670" i="1"/>
  <c r="D6670" i="1"/>
  <c r="E6670" i="1" s="1"/>
  <c r="C6670" i="1"/>
  <c r="B6672" i="1" l="1"/>
  <c r="F6671" i="1"/>
  <c r="C6671" i="1"/>
  <c r="D6671" i="1"/>
  <c r="E6671" i="1" s="1"/>
  <c r="B6673" i="1" l="1"/>
  <c r="F6672" i="1"/>
  <c r="D6672" i="1"/>
  <c r="E6672" i="1" s="1"/>
  <c r="C6672" i="1"/>
  <c r="B6674" i="1" l="1"/>
  <c r="F6673" i="1"/>
  <c r="D6673" i="1"/>
  <c r="E6673" i="1" s="1"/>
  <c r="C6673" i="1"/>
  <c r="B6675" i="1" l="1"/>
  <c r="F6674" i="1"/>
  <c r="D6674" i="1"/>
  <c r="E6674" i="1" s="1"/>
  <c r="C6674" i="1"/>
  <c r="B6676" i="1" l="1"/>
  <c r="F6675" i="1"/>
  <c r="C6675" i="1"/>
  <c r="D6675" i="1"/>
  <c r="E6675" i="1" s="1"/>
  <c r="B6677" i="1" l="1"/>
  <c r="F6676" i="1"/>
  <c r="D6676" i="1"/>
  <c r="E6676" i="1" s="1"/>
  <c r="C6676" i="1"/>
  <c r="B6678" i="1" l="1"/>
  <c r="F6677" i="1"/>
  <c r="D6677" i="1"/>
  <c r="E6677" i="1" s="1"/>
  <c r="C6677" i="1"/>
  <c r="B6679" i="1" l="1"/>
  <c r="F6678" i="1"/>
  <c r="D6678" i="1"/>
  <c r="E6678" i="1" s="1"/>
  <c r="C6678" i="1"/>
  <c r="B6680" i="1" l="1"/>
  <c r="F6679" i="1"/>
  <c r="C6679" i="1"/>
  <c r="D6679" i="1"/>
  <c r="E6679" i="1" s="1"/>
  <c r="B6681" i="1" l="1"/>
  <c r="F6680" i="1"/>
  <c r="D6680" i="1"/>
  <c r="E6680" i="1" s="1"/>
  <c r="C6680" i="1"/>
  <c r="B6682" i="1" l="1"/>
  <c r="F6681" i="1"/>
  <c r="D6681" i="1"/>
  <c r="E6681" i="1" s="1"/>
  <c r="C6681" i="1"/>
  <c r="B6683" i="1" l="1"/>
  <c r="F6682" i="1"/>
  <c r="D6682" i="1"/>
  <c r="E6682" i="1" s="1"/>
  <c r="C6682" i="1"/>
  <c r="B6684" i="1" l="1"/>
  <c r="F6683" i="1"/>
  <c r="C6683" i="1"/>
  <c r="D6683" i="1"/>
  <c r="E6683" i="1" s="1"/>
  <c r="B6685" i="1" l="1"/>
  <c r="F6684" i="1"/>
  <c r="D6684" i="1"/>
  <c r="E6684" i="1" s="1"/>
  <c r="C6684" i="1"/>
  <c r="B6686" i="1" l="1"/>
  <c r="F6685" i="1"/>
  <c r="D6685" i="1"/>
  <c r="E6685" i="1" s="1"/>
  <c r="C6685" i="1"/>
  <c r="B6687" i="1" l="1"/>
  <c r="F6686" i="1"/>
  <c r="D6686" i="1"/>
  <c r="E6686" i="1" s="1"/>
  <c r="C6686" i="1"/>
  <c r="B6688" i="1" l="1"/>
  <c r="F6687" i="1"/>
  <c r="C6687" i="1"/>
  <c r="D6687" i="1"/>
  <c r="E6687" i="1" s="1"/>
  <c r="B6689" i="1" l="1"/>
  <c r="F6688" i="1"/>
  <c r="D6688" i="1"/>
  <c r="E6688" i="1" s="1"/>
  <c r="C6688" i="1"/>
  <c r="B6690" i="1" l="1"/>
  <c r="F6689" i="1"/>
  <c r="D6689" i="1"/>
  <c r="E6689" i="1" s="1"/>
  <c r="C6689" i="1"/>
  <c r="B6691" i="1" l="1"/>
  <c r="F6690" i="1"/>
  <c r="D6690" i="1"/>
  <c r="E6690" i="1" s="1"/>
  <c r="C6690" i="1"/>
  <c r="B6692" i="1" l="1"/>
  <c r="F6691" i="1"/>
  <c r="C6691" i="1"/>
  <c r="D6691" i="1"/>
  <c r="E6691" i="1" s="1"/>
  <c r="B6693" i="1" l="1"/>
  <c r="F6692" i="1"/>
  <c r="D6692" i="1"/>
  <c r="E6692" i="1" s="1"/>
  <c r="C6692" i="1"/>
  <c r="B6694" i="1" l="1"/>
  <c r="F6693" i="1"/>
  <c r="D6693" i="1"/>
  <c r="E6693" i="1" s="1"/>
  <c r="C6693" i="1"/>
  <c r="B6695" i="1" l="1"/>
  <c r="F6694" i="1"/>
  <c r="D6694" i="1"/>
  <c r="E6694" i="1" s="1"/>
  <c r="C6694" i="1"/>
  <c r="B6696" i="1" l="1"/>
  <c r="F6695" i="1"/>
  <c r="C6695" i="1"/>
  <c r="D6695" i="1"/>
  <c r="E6695" i="1" s="1"/>
  <c r="B6697" i="1" l="1"/>
  <c r="F6696" i="1"/>
  <c r="D6696" i="1"/>
  <c r="E6696" i="1" s="1"/>
  <c r="C6696" i="1"/>
  <c r="B6698" i="1" l="1"/>
  <c r="F6697" i="1"/>
  <c r="D6697" i="1"/>
  <c r="E6697" i="1" s="1"/>
  <c r="C6697" i="1"/>
  <c r="B6699" i="1" l="1"/>
  <c r="F6698" i="1"/>
  <c r="D6698" i="1"/>
  <c r="E6698" i="1" s="1"/>
  <c r="C6698" i="1"/>
  <c r="B6700" i="1" l="1"/>
  <c r="F6699" i="1"/>
  <c r="C6699" i="1"/>
  <c r="D6699" i="1"/>
  <c r="E6699" i="1" s="1"/>
  <c r="B6701" i="1" l="1"/>
  <c r="F6700" i="1"/>
  <c r="D6700" i="1"/>
  <c r="E6700" i="1" s="1"/>
  <c r="C6700" i="1"/>
  <c r="B6702" i="1" l="1"/>
  <c r="F6701" i="1"/>
  <c r="D6701" i="1"/>
  <c r="E6701" i="1" s="1"/>
  <c r="C6701" i="1"/>
  <c r="B6703" i="1" l="1"/>
  <c r="F6702" i="1"/>
  <c r="D6702" i="1"/>
  <c r="E6702" i="1" s="1"/>
  <c r="C6702" i="1"/>
  <c r="B6704" i="1" l="1"/>
  <c r="F6703" i="1"/>
  <c r="C6703" i="1"/>
  <c r="D6703" i="1"/>
  <c r="E6703" i="1" s="1"/>
  <c r="B6705" i="1" l="1"/>
  <c r="F6704" i="1"/>
  <c r="D6704" i="1"/>
  <c r="E6704" i="1" s="1"/>
  <c r="C6704" i="1"/>
  <c r="B6706" i="1" l="1"/>
  <c r="F6705" i="1"/>
  <c r="D6705" i="1"/>
  <c r="E6705" i="1" s="1"/>
  <c r="C6705" i="1"/>
  <c r="B6707" i="1" l="1"/>
  <c r="F6706" i="1"/>
  <c r="D6706" i="1"/>
  <c r="E6706" i="1" s="1"/>
  <c r="C6706" i="1"/>
  <c r="B6708" i="1" l="1"/>
  <c r="F6707" i="1"/>
  <c r="C6707" i="1"/>
  <c r="D6707" i="1"/>
  <c r="E6707" i="1" s="1"/>
  <c r="B6709" i="1" l="1"/>
  <c r="F6708" i="1"/>
  <c r="D6708" i="1"/>
  <c r="E6708" i="1" s="1"/>
  <c r="C6708" i="1"/>
  <c r="B6710" i="1" l="1"/>
  <c r="F6709" i="1"/>
  <c r="D6709" i="1"/>
  <c r="E6709" i="1" s="1"/>
  <c r="C6709" i="1"/>
  <c r="B6711" i="1" l="1"/>
  <c r="F6710" i="1"/>
  <c r="D6710" i="1"/>
  <c r="E6710" i="1" s="1"/>
  <c r="C6710" i="1"/>
  <c r="B6712" i="1" l="1"/>
  <c r="F6711" i="1"/>
  <c r="C6711" i="1"/>
  <c r="D6711" i="1"/>
  <c r="E6711" i="1" s="1"/>
  <c r="B6713" i="1" l="1"/>
  <c r="F6712" i="1"/>
  <c r="D6712" i="1"/>
  <c r="E6712" i="1" s="1"/>
  <c r="C6712" i="1"/>
  <c r="B6714" i="1" l="1"/>
  <c r="F6713" i="1"/>
  <c r="D6713" i="1"/>
  <c r="E6713" i="1" s="1"/>
  <c r="C6713" i="1"/>
  <c r="B6715" i="1" l="1"/>
  <c r="F6714" i="1"/>
  <c r="D6714" i="1"/>
  <c r="E6714" i="1" s="1"/>
  <c r="C6714" i="1"/>
  <c r="B6716" i="1" l="1"/>
  <c r="F6715" i="1"/>
  <c r="C6715" i="1"/>
  <c r="D6715" i="1"/>
  <c r="E6715" i="1" s="1"/>
  <c r="B6717" i="1" l="1"/>
  <c r="F6716" i="1"/>
  <c r="D6716" i="1"/>
  <c r="E6716" i="1" s="1"/>
  <c r="C6716" i="1"/>
  <c r="B6718" i="1" l="1"/>
  <c r="F6717" i="1"/>
  <c r="D6717" i="1"/>
  <c r="E6717" i="1" s="1"/>
  <c r="C6717" i="1"/>
  <c r="B6719" i="1" l="1"/>
  <c r="F6718" i="1"/>
  <c r="D6718" i="1"/>
  <c r="E6718" i="1" s="1"/>
  <c r="C6718" i="1"/>
  <c r="B6720" i="1" l="1"/>
  <c r="F6719" i="1"/>
  <c r="C6719" i="1"/>
  <c r="D6719" i="1"/>
  <c r="E6719" i="1" s="1"/>
  <c r="B6721" i="1" l="1"/>
  <c r="F6720" i="1"/>
  <c r="D6720" i="1"/>
  <c r="E6720" i="1" s="1"/>
  <c r="C6720" i="1"/>
  <c r="B6722" i="1" l="1"/>
  <c r="F6721" i="1"/>
  <c r="D6721" i="1"/>
  <c r="E6721" i="1" s="1"/>
  <c r="C6721" i="1"/>
  <c r="B6723" i="1" l="1"/>
  <c r="F6722" i="1"/>
  <c r="D6722" i="1"/>
  <c r="E6722" i="1" s="1"/>
  <c r="C6722" i="1"/>
  <c r="B6724" i="1" l="1"/>
  <c r="F6723" i="1"/>
  <c r="C6723" i="1"/>
  <c r="D6723" i="1"/>
  <c r="E6723" i="1" s="1"/>
  <c r="B6725" i="1" l="1"/>
  <c r="F6724" i="1"/>
  <c r="D6724" i="1"/>
  <c r="E6724" i="1" s="1"/>
  <c r="C6724" i="1"/>
  <c r="B6726" i="1" l="1"/>
  <c r="F6725" i="1"/>
  <c r="D6725" i="1"/>
  <c r="E6725" i="1" s="1"/>
  <c r="C6725" i="1"/>
  <c r="B6727" i="1" l="1"/>
  <c r="F6726" i="1"/>
  <c r="D6726" i="1"/>
  <c r="E6726" i="1" s="1"/>
  <c r="C6726" i="1"/>
  <c r="B6728" i="1" l="1"/>
  <c r="F6727" i="1"/>
  <c r="C6727" i="1"/>
  <c r="D6727" i="1"/>
  <c r="E6727" i="1" s="1"/>
  <c r="B6729" i="1" l="1"/>
  <c r="F6728" i="1"/>
  <c r="D6728" i="1"/>
  <c r="E6728" i="1" s="1"/>
  <c r="C6728" i="1"/>
  <c r="B6730" i="1" l="1"/>
  <c r="F6729" i="1"/>
  <c r="D6729" i="1"/>
  <c r="E6729" i="1" s="1"/>
  <c r="C6729" i="1"/>
  <c r="B6731" i="1" l="1"/>
  <c r="F6730" i="1"/>
  <c r="D6730" i="1"/>
  <c r="E6730" i="1" s="1"/>
  <c r="C6730" i="1"/>
  <c r="B6732" i="1" l="1"/>
  <c r="F6731" i="1"/>
  <c r="C6731" i="1"/>
  <c r="D6731" i="1"/>
  <c r="E6731" i="1" s="1"/>
  <c r="B6733" i="1" l="1"/>
  <c r="F6732" i="1"/>
  <c r="D6732" i="1"/>
  <c r="E6732" i="1" s="1"/>
  <c r="C6732" i="1"/>
  <c r="B6734" i="1" l="1"/>
  <c r="F6733" i="1"/>
  <c r="D6733" i="1"/>
  <c r="E6733" i="1" s="1"/>
  <c r="C6733" i="1"/>
  <c r="B6735" i="1" l="1"/>
  <c r="F6734" i="1"/>
  <c r="D6734" i="1"/>
  <c r="E6734" i="1" s="1"/>
  <c r="C6734" i="1"/>
  <c r="B6736" i="1" l="1"/>
  <c r="F6735" i="1"/>
  <c r="C6735" i="1"/>
  <c r="D6735" i="1"/>
  <c r="E6735" i="1" s="1"/>
  <c r="B6737" i="1" l="1"/>
  <c r="F6736" i="1"/>
  <c r="D6736" i="1"/>
  <c r="E6736" i="1" s="1"/>
  <c r="C6736" i="1"/>
  <c r="B6738" i="1" l="1"/>
  <c r="F6737" i="1"/>
  <c r="D6737" i="1"/>
  <c r="E6737" i="1" s="1"/>
  <c r="C6737" i="1"/>
  <c r="B6739" i="1" l="1"/>
  <c r="F6738" i="1"/>
  <c r="D6738" i="1"/>
  <c r="E6738" i="1" s="1"/>
  <c r="C6738" i="1"/>
  <c r="B6740" i="1" l="1"/>
  <c r="F6739" i="1"/>
  <c r="C6739" i="1"/>
  <c r="D6739" i="1"/>
  <c r="E6739" i="1" s="1"/>
  <c r="B6741" i="1" l="1"/>
  <c r="F6740" i="1"/>
  <c r="D6740" i="1"/>
  <c r="E6740" i="1" s="1"/>
  <c r="C6740" i="1"/>
  <c r="B6742" i="1" l="1"/>
  <c r="F6741" i="1"/>
  <c r="D6741" i="1"/>
  <c r="E6741" i="1" s="1"/>
  <c r="C6741" i="1"/>
  <c r="B6743" i="1" l="1"/>
  <c r="F6742" i="1"/>
  <c r="D6742" i="1"/>
  <c r="E6742" i="1" s="1"/>
  <c r="C6742" i="1"/>
  <c r="B6744" i="1" l="1"/>
  <c r="F6743" i="1"/>
  <c r="C6743" i="1"/>
  <c r="D6743" i="1"/>
  <c r="E6743" i="1" s="1"/>
  <c r="B6745" i="1" l="1"/>
  <c r="F6744" i="1"/>
  <c r="D6744" i="1"/>
  <c r="E6744" i="1" s="1"/>
  <c r="C6744" i="1"/>
  <c r="B6746" i="1" l="1"/>
  <c r="F6745" i="1"/>
  <c r="D6745" i="1"/>
  <c r="E6745" i="1" s="1"/>
  <c r="C6745" i="1"/>
  <c r="B6747" i="1" l="1"/>
  <c r="F6746" i="1"/>
  <c r="D6746" i="1"/>
  <c r="E6746" i="1" s="1"/>
  <c r="C6746" i="1"/>
  <c r="B6748" i="1" l="1"/>
  <c r="F6747" i="1"/>
  <c r="C6747" i="1"/>
  <c r="D6747" i="1"/>
  <c r="E6747" i="1" s="1"/>
  <c r="B6749" i="1" l="1"/>
  <c r="F6748" i="1"/>
  <c r="D6748" i="1"/>
  <c r="E6748" i="1" s="1"/>
  <c r="C6748" i="1"/>
  <c r="B6750" i="1" l="1"/>
  <c r="F6749" i="1"/>
  <c r="D6749" i="1"/>
  <c r="E6749" i="1" s="1"/>
  <c r="C6749" i="1"/>
  <c r="B6751" i="1" l="1"/>
  <c r="F6750" i="1"/>
  <c r="D6750" i="1"/>
  <c r="E6750" i="1" s="1"/>
  <c r="C6750" i="1"/>
  <c r="B6752" i="1" l="1"/>
  <c r="F6751" i="1"/>
  <c r="C6751" i="1"/>
  <c r="D6751" i="1"/>
  <c r="E6751" i="1" s="1"/>
  <c r="B6753" i="1" l="1"/>
  <c r="F6752" i="1"/>
  <c r="D6752" i="1"/>
  <c r="E6752" i="1" s="1"/>
  <c r="C6752" i="1"/>
  <c r="B6754" i="1" l="1"/>
  <c r="F6753" i="1"/>
  <c r="D6753" i="1"/>
  <c r="E6753" i="1" s="1"/>
  <c r="C6753" i="1"/>
  <c r="B6755" i="1" l="1"/>
  <c r="F6754" i="1"/>
  <c r="D6754" i="1"/>
  <c r="E6754" i="1" s="1"/>
  <c r="C6754" i="1"/>
  <c r="B6756" i="1" l="1"/>
  <c r="F6755" i="1"/>
  <c r="C6755" i="1"/>
  <c r="D6755" i="1"/>
  <c r="E6755" i="1" s="1"/>
  <c r="B6757" i="1" l="1"/>
  <c r="F6756" i="1"/>
  <c r="D6756" i="1"/>
  <c r="E6756" i="1" s="1"/>
  <c r="C6756" i="1"/>
  <c r="B6758" i="1" l="1"/>
  <c r="F6757" i="1"/>
  <c r="D6757" i="1"/>
  <c r="E6757" i="1" s="1"/>
  <c r="C6757" i="1"/>
  <c r="B6759" i="1" l="1"/>
  <c r="F6758" i="1"/>
  <c r="D6758" i="1"/>
  <c r="E6758" i="1" s="1"/>
  <c r="C6758" i="1"/>
  <c r="B6760" i="1" l="1"/>
  <c r="F6759" i="1"/>
  <c r="C6759" i="1"/>
  <c r="D6759" i="1"/>
  <c r="E6759" i="1" s="1"/>
  <c r="B6761" i="1" l="1"/>
  <c r="F6760" i="1"/>
  <c r="D6760" i="1"/>
  <c r="E6760" i="1" s="1"/>
  <c r="C6760" i="1"/>
  <c r="B6762" i="1" l="1"/>
  <c r="F6761" i="1"/>
  <c r="D6761" i="1"/>
  <c r="E6761" i="1" s="1"/>
  <c r="C6761" i="1"/>
  <c r="B6763" i="1" l="1"/>
  <c r="F6762" i="1"/>
  <c r="D6762" i="1"/>
  <c r="E6762" i="1" s="1"/>
  <c r="C6762" i="1"/>
  <c r="B6764" i="1" l="1"/>
  <c r="F6763" i="1"/>
  <c r="C6763" i="1"/>
  <c r="D6763" i="1"/>
  <c r="E6763" i="1" s="1"/>
  <c r="B6765" i="1" l="1"/>
  <c r="F6764" i="1"/>
  <c r="D6764" i="1"/>
  <c r="E6764" i="1" s="1"/>
  <c r="C6764" i="1"/>
  <c r="B6766" i="1" l="1"/>
  <c r="F6765" i="1"/>
  <c r="D6765" i="1"/>
  <c r="E6765" i="1" s="1"/>
  <c r="C6765" i="1"/>
  <c r="B6767" i="1" l="1"/>
  <c r="F6766" i="1"/>
  <c r="D6766" i="1"/>
  <c r="E6766" i="1" s="1"/>
  <c r="C6766" i="1"/>
  <c r="B6768" i="1" l="1"/>
  <c r="F6767" i="1"/>
  <c r="C6767" i="1"/>
  <c r="D6767" i="1"/>
  <c r="E6767" i="1" s="1"/>
  <c r="B6769" i="1" l="1"/>
  <c r="F6768" i="1"/>
  <c r="D6768" i="1"/>
  <c r="E6768" i="1" s="1"/>
  <c r="C6768" i="1"/>
  <c r="B6770" i="1" l="1"/>
  <c r="F6769" i="1"/>
  <c r="D6769" i="1"/>
  <c r="E6769" i="1" s="1"/>
  <c r="C6769" i="1"/>
  <c r="B6771" i="1" l="1"/>
  <c r="F6770" i="1"/>
  <c r="D6770" i="1"/>
  <c r="E6770" i="1" s="1"/>
  <c r="C6770" i="1"/>
  <c r="B6772" i="1" l="1"/>
  <c r="F6771" i="1"/>
  <c r="C6771" i="1"/>
  <c r="D6771" i="1"/>
  <c r="E6771" i="1" s="1"/>
  <c r="B6773" i="1" l="1"/>
  <c r="F6772" i="1"/>
  <c r="D6772" i="1"/>
  <c r="E6772" i="1" s="1"/>
  <c r="C6772" i="1"/>
  <c r="B6774" i="1" l="1"/>
  <c r="F6773" i="1"/>
  <c r="D6773" i="1"/>
  <c r="E6773" i="1" s="1"/>
  <c r="C6773" i="1"/>
  <c r="B6775" i="1" l="1"/>
  <c r="F6774" i="1"/>
  <c r="D6774" i="1"/>
  <c r="E6774" i="1" s="1"/>
  <c r="C6774" i="1"/>
  <c r="B6776" i="1" l="1"/>
  <c r="F6775" i="1"/>
  <c r="C6775" i="1"/>
  <c r="D6775" i="1"/>
  <c r="E6775" i="1" s="1"/>
  <c r="B6777" i="1" l="1"/>
  <c r="F6776" i="1"/>
  <c r="D6776" i="1"/>
  <c r="E6776" i="1" s="1"/>
  <c r="C6776" i="1"/>
  <c r="B6778" i="1" l="1"/>
  <c r="F6777" i="1"/>
  <c r="D6777" i="1"/>
  <c r="E6777" i="1" s="1"/>
  <c r="C6777" i="1"/>
  <c r="B6779" i="1" l="1"/>
  <c r="F6778" i="1"/>
  <c r="D6778" i="1"/>
  <c r="E6778" i="1" s="1"/>
  <c r="C6778" i="1"/>
  <c r="B6780" i="1" l="1"/>
  <c r="F6779" i="1"/>
  <c r="C6779" i="1"/>
  <c r="D6779" i="1"/>
  <c r="E6779" i="1" s="1"/>
  <c r="B6781" i="1" l="1"/>
  <c r="F6780" i="1"/>
  <c r="D6780" i="1"/>
  <c r="E6780" i="1" s="1"/>
  <c r="C6780" i="1"/>
  <c r="B6782" i="1" l="1"/>
  <c r="F6781" i="1"/>
  <c r="D6781" i="1"/>
  <c r="E6781" i="1" s="1"/>
  <c r="C6781" i="1"/>
  <c r="B6783" i="1" l="1"/>
  <c r="F6782" i="1"/>
  <c r="D6782" i="1"/>
  <c r="E6782" i="1" s="1"/>
  <c r="C6782" i="1"/>
  <c r="B6784" i="1" l="1"/>
  <c r="F6783" i="1"/>
  <c r="C6783" i="1"/>
  <c r="D6783" i="1"/>
  <c r="E6783" i="1" s="1"/>
  <c r="B6785" i="1" l="1"/>
  <c r="F6784" i="1"/>
  <c r="D6784" i="1"/>
  <c r="E6784" i="1" s="1"/>
  <c r="C6784" i="1"/>
  <c r="B6786" i="1" l="1"/>
  <c r="F6785" i="1"/>
  <c r="D6785" i="1"/>
  <c r="E6785" i="1" s="1"/>
  <c r="C6785" i="1"/>
  <c r="B6787" i="1" l="1"/>
  <c r="F6786" i="1"/>
  <c r="D6786" i="1"/>
  <c r="E6786" i="1" s="1"/>
  <c r="C6786" i="1"/>
  <c r="B6788" i="1" l="1"/>
  <c r="F6787" i="1"/>
  <c r="C6787" i="1"/>
  <c r="D6787" i="1"/>
  <c r="E6787" i="1" s="1"/>
  <c r="B6789" i="1" l="1"/>
  <c r="F6788" i="1"/>
  <c r="D6788" i="1"/>
  <c r="E6788" i="1" s="1"/>
  <c r="C6788" i="1"/>
  <c r="B6790" i="1" l="1"/>
  <c r="F6789" i="1"/>
  <c r="D6789" i="1"/>
  <c r="E6789" i="1" s="1"/>
  <c r="C6789" i="1"/>
  <c r="B6791" i="1" l="1"/>
  <c r="F6790" i="1"/>
  <c r="D6790" i="1"/>
  <c r="E6790" i="1" s="1"/>
  <c r="C6790" i="1"/>
  <c r="B6792" i="1" l="1"/>
  <c r="F6791" i="1"/>
  <c r="C6791" i="1"/>
  <c r="D6791" i="1"/>
  <c r="E6791" i="1" s="1"/>
  <c r="B6793" i="1" l="1"/>
  <c r="F6792" i="1"/>
  <c r="D6792" i="1"/>
  <c r="E6792" i="1" s="1"/>
  <c r="C6792" i="1"/>
  <c r="B6794" i="1" l="1"/>
  <c r="F6793" i="1"/>
  <c r="D6793" i="1"/>
  <c r="E6793" i="1" s="1"/>
  <c r="C6793" i="1"/>
  <c r="B6795" i="1" l="1"/>
  <c r="F6794" i="1"/>
  <c r="D6794" i="1"/>
  <c r="E6794" i="1" s="1"/>
  <c r="C6794" i="1"/>
  <c r="B6796" i="1" l="1"/>
  <c r="F6795" i="1"/>
  <c r="C6795" i="1"/>
  <c r="D6795" i="1"/>
  <c r="E6795" i="1" s="1"/>
  <c r="B6797" i="1" l="1"/>
  <c r="F6796" i="1"/>
  <c r="D6796" i="1"/>
  <c r="E6796" i="1" s="1"/>
  <c r="C6796" i="1"/>
  <c r="B6798" i="1" l="1"/>
  <c r="F6797" i="1"/>
  <c r="D6797" i="1"/>
  <c r="E6797" i="1" s="1"/>
  <c r="C6797" i="1"/>
  <c r="B6799" i="1" l="1"/>
  <c r="F6798" i="1"/>
  <c r="D6798" i="1"/>
  <c r="E6798" i="1" s="1"/>
  <c r="C6798" i="1"/>
  <c r="B6800" i="1" l="1"/>
  <c r="F6799" i="1"/>
  <c r="C6799" i="1"/>
  <c r="D6799" i="1"/>
  <c r="E6799" i="1" s="1"/>
  <c r="B6801" i="1" l="1"/>
  <c r="F6800" i="1"/>
  <c r="D6800" i="1"/>
  <c r="E6800" i="1" s="1"/>
  <c r="C6800" i="1"/>
  <c r="B6802" i="1" l="1"/>
  <c r="F6801" i="1"/>
  <c r="D6801" i="1"/>
  <c r="E6801" i="1" s="1"/>
  <c r="C6801" i="1"/>
  <c r="B6803" i="1" l="1"/>
  <c r="F6802" i="1"/>
  <c r="D6802" i="1"/>
  <c r="E6802" i="1" s="1"/>
  <c r="C6802" i="1"/>
  <c r="B6804" i="1" l="1"/>
  <c r="F6803" i="1"/>
  <c r="C6803" i="1"/>
  <c r="D6803" i="1"/>
  <c r="E6803" i="1" s="1"/>
  <c r="B6805" i="1" l="1"/>
  <c r="F6804" i="1"/>
  <c r="D6804" i="1"/>
  <c r="E6804" i="1" s="1"/>
  <c r="C6804" i="1"/>
  <c r="B6806" i="1" l="1"/>
  <c r="F6805" i="1"/>
  <c r="D6805" i="1"/>
  <c r="E6805" i="1" s="1"/>
  <c r="C6805" i="1"/>
  <c r="B6807" i="1" l="1"/>
  <c r="F6806" i="1"/>
  <c r="D6806" i="1"/>
  <c r="E6806" i="1" s="1"/>
  <c r="C6806" i="1"/>
  <c r="B6808" i="1" l="1"/>
  <c r="F6807" i="1"/>
  <c r="C6807" i="1"/>
  <c r="D6807" i="1"/>
  <c r="E6807" i="1" s="1"/>
  <c r="B6809" i="1" l="1"/>
  <c r="F6808" i="1"/>
  <c r="D6808" i="1"/>
  <c r="E6808" i="1" s="1"/>
  <c r="C6808" i="1"/>
  <c r="B6810" i="1" l="1"/>
  <c r="F6809" i="1"/>
  <c r="D6809" i="1"/>
  <c r="E6809" i="1" s="1"/>
  <c r="C6809" i="1"/>
  <c r="B6811" i="1" l="1"/>
  <c r="F6810" i="1"/>
  <c r="D6810" i="1"/>
  <c r="E6810" i="1" s="1"/>
  <c r="C6810" i="1"/>
  <c r="B6812" i="1" l="1"/>
  <c r="F6811" i="1"/>
  <c r="C6811" i="1"/>
  <c r="D6811" i="1"/>
  <c r="E6811" i="1" s="1"/>
  <c r="B6813" i="1" l="1"/>
  <c r="F6812" i="1"/>
  <c r="D6812" i="1"/>
  <c r="E6812" i="1" s="1"/>
  <c r="C6812" i="1"/>
  <c r="B6814" i="1" l="1"/>
  <c r="F6813" i="1"/>
  <c r="D6813" i="1"/>
  <c r="E6813" i="1" s="1"/>
  <c r="C6813" i="1"/>
  <c r="B6815" i="1" l="1"/>
  <c r="F6814" i="1"/>
  <c r="D6814" i="1"/>
  <c r="E6814" i="1" s="1"/>
  <c r="C6814" i="1"/>
  <c r="B6816" i="1" l="1"/>
  <c r="F6815" i="1"/>
  <c r="C6815" i="1"/>
  <c r="D6815" i="1"/>
  <c r="E6815" i="1" s="1"/>
  <c r="B6817" i="1" l="1"/>
  <c r="F6816" i="1"/>
  <c r="D6816" i="1"/>
  <c r="E6816" i="1" s="1"/>
  <c r="C6816" i="1"/>
  <c r="B6818" i="1" l="1"/>
  <c r="F6817" i="1"/>
  <c r="D6817" i="1"/>
  <c r="E6817" i="1" s="1"/>
  <c r="C6817" i="1"/>
  <c r="B6819" i="1" l="1"/>
  <c r="F6818" i="1"/>
  <c r="D6818" i="1"/>
  <c r="E6818" i="1" s="1"/>
  <c r="C6818" i="1"/>
  <c r="B6820" i="1" l="1"/>
  <c r="F6819" i="1"/>
  <c r="C6819" i="1"/>
  <c r="D6819" i="1"/>
  <c r="E6819" i="1" s="1"/>
  <c r="B6821" i="1" l="1"/>
  <c r="F6820" i="1"/>
  <c r="D6820" i="1"/>
  <c r="E6820" i="1" s="1"/>
  <c r="C6820" i="1"/>
  <c r="B6822" i="1" l="1"/>
  <c r="F6821" i="1"/>
  <c r="D6821" i="1"/>
  <c r="E6821" i="1" s="1"/>
  <c r="C6821" i="1"/>
  <c r="B6823" i="1" l="1"/>
  <c r="F6822" i="1"/>
  <c r="D6822" i="1"/>
  <c r="E6822" i="1" s="1"/>
  <c r="C6822" i="1"/>
  <c r="B6824" i="1" l="1"/>
  <c r="F6823" i="1"/>
  <c r="C6823" i="1"/>
  <c r="D6823" i="1"/>
  <c r="E6823" i="1" s="1"/>
  <c r="B6825" i="1" l="1"/>
  <c r="F6824" i="1"/>
  <c r="D6824" i="1"/>
  <c r="E6824" i="1" s="1"/>
  <c r="C6824" i="1"/>
  <c r="B6826" i="1" l="1"/>
  <c r="F6825" i="1"/>
  <c r="D6825" i="1"/>
  <c r="E6825" i="1" s="1"/>
  <c r="C6825" i="1"/>
  <c r="B6827" i="1" l="1"/>
  <c r="F6826" i="1"/>
  <c r="D6826" i="1"/>
  <c r="E6826" i="1" s="1"/>
  <c r="C6826" i="1"/>
  <c r="B6828" i="1" l="1"/>
  <c r="F6827" i="1"/>
  <c r="C6827" i="1"/>
  <c r="D6827" i="1"/>
  <c r="E6827" i="1" s="1"/>
  <c r="B6829" i="1" l="1"/>
  <c r="F6828" i="1"/>
  <c r="D6828" i="1"/>
  <c r="E6828" i="1" s="1"/>
  <c r="C6828" i="1"/>
  <c r="B6830" i="1" l="1"/>
  <c r="F6829" i="1"/>
  <c r="D6829" i="1"/>
  <c r="E6829" i="1" s="1"/>
  <c r="C6829" i="1"/>
  <c r="B6831" i="1" l="1"/>
  <c r="F6830" i="1"/>
  <c r="D6830" i="1"/>
  <c r="E6830" i="1" s="1"/>
  <c r="C6830" i="1"/>
  <c r="B6832" i="1" l="1"/>
  <c r="F6831" i="1"/>
  <c r="C6831" i="1"/>
  <c r="D6831" i="1"/>
  <c r="E6831" i="1" s="1"/>
  <c r="B6833" i="1" l="1"/>
  <c r="F6832" i="1"/>
  <c r="D6832" i="1"/>
  <c r="E6832" i="1" s="1"/>
  <c r="C6832" i="1"/>
  <c r="B6834" i="1" l="1"/>
  <c r="F6833" i="1"/>
  <c r="D6833" i="1"/>
  <c r="E6833" i="1" s="1"/>
  <c r="C6833" i="1"/>
  <c r="B6835" i="1" l="1"/>
  <c r="F6834" i="1"/>
  <c r="D6834" i="1"/>
  <c r="E6834" i="1" s="1"/>
  <c r="C6834" i="1"/>
  <c r="B6836" i="1" l="1"/>
  <c r="F6835" i="1"/>
  <c r="C6835" i="1"/>
  <c r="D6835" i="1"/>
  <c r="E6835" i="1" s="1"/>
  <c r="B6837" i="1" l="1"/>
  <c r="F6836" i="1"/>
  <c r="D6836" i="1"/>
  <c r="E6836" i="1" s="1"/>
  <c r="C6836" i="1"/>
  <c r="B6838" i="1" l="1"/>
  <c r="F6837" i="1"/>
  <c r="D6837" i="1"/>
  <c r="E6837" i="1" s="1"/>
  <c r="C6837" i="1"/>
  <c r="B6839" i="1" l="1"/>
  <c r="F6838" i="1"/>
  <c r="D6838" i="1"/>
  <c r="E6838" i="1" s="1"/>
  <c r="C6838" i="1"/>
  <c r="B6840" i="1" l="1"/>
  <c r="F6839" i="1"/>
  <c r="C6839" i="1"/>
  <c r="D6839" i="1"/>
  <c r="E6839" i="1" s="1"/>
  <c r="B6841" i="1" l="1"/>
  <c r="F6840" i="1"/>
  <c r="D6840" i="1"/>
  <c r="E6840" i="1" s="1"/>
  <c r="C6840" i="1"/>
  <c r="B6842" i="1" l="1"/>
  <c r="F6841" i="1"/>
  <c r="D6841" i="1"/>
  <c r="E6841" i="1" s="1"/>
  <c r="C6841" i="1"/>
  <c r="B6843" i="1" l="1"/>
  <c r="F6842" i="1"/>
  <c r="D6842" i="1"/>
  <c r="E6842" i="1" s="1"/>
  <c r="C6842" i="1"/>
  <c r="B6844" i="1" l="1"/>
  <c r="F6843" i="1"/>
  <c r="C6843" i="1"/>
  <c r="D6843" i="1"/>
  <c r="E6843" i="1" s="1"/>
  <c r="B6845" i="1" l="1"/>
  <c r="F6844" i="1"/>
  <c r="D6844" i="1"/>
  <c r="E6844" i="1" s="1"/>
  <c r="C6844" i="1"/>
  <c r="B6846" i="1" l="1"/>
  <c r="F6845" i="1"/>
  <c r="D6845" i="1"/>
  <c r="E6845" i="1" s="1"/>
  <c r="C6845" i="1"/>
  <c r="B6847" i="1" l="1"/>
  <c r="F6846" i="1"/>
  <c r="D6846" i="1"/>
  <c r="E6846" i="1" s="1"/>
  <c r="C6846" i="1"/>
  <c r="B6848" i="1" l="1"/>
  <c r="F6847" i="1"/>
  <c r="C6847" i="1"/>
  <c r="D6847" i="1"/>
  <c r="E6847" i="1" s="1"/>
  <c r="B6849" i="1" l="1"/>
  <c r="F6848" i="1"/>
  <c r="D6848" i="1"/>
  <c r="E6848" i="1" s="1"/>
  <c r="C6848" i="1"/>
  <c r="B6850" i="1" l="1"/>
  <c r="F6849" i="1"/>
  <c r="D6849" i="1"/>
  <c r="E6849" i="1" s="1"/>
  <c r="C6849" i="1"/>
  <c r="B6851" i="1" l="1"/>
  <c r="F6850" i="1"/>
  <c r="D6850" i="1"/>
  <c r="E6850" i="1" s="1"/>
  <c r="C6850" i="1"/>
  <c r="B6852" i="1" l="1"/>
  <c r="F6851" i="1"/>
  <c r="C6851" i="1"/>
  <c r="D6851" i="1"/>
  <c r="E6851" i="1" s="1"/>
  <c r="B6853" i="1" l="1"/>
  <c r="F6852" i="1"/>
  <c r="D6852" i="1"/>
  <c r="E6852" i="1" s="1"/>
  <c r="C6852" i="1"/>
  <c r="B6854" i="1" l="1"/>
  <c r="F6853" i="1"/>
  <c r="D6853" i="1"/>
  <c r="E6853" i="1" s="1"/>
  <c r="C6853" i="1"/>
  <c r="B6855" i="1" l="1"/>
  <c r="F6854" i="1"/>
  <c r="D6854" i="1"/>
  <c r="E6854" i="1" s="1"/>
  <c r="C6854" i="1"/>
  <c r="B6856" i="1" l="1"/>
  <c r="F6855" i="1"/>
  <c r="C6855" i="1"/>
  <c r="D6855" i="1"/>
  <c r="E6855" i="1" s="1"/>
  <c r="B6857" i="1" l="1"/>
  <c r="F6856" i="1"/>
  <c r="D6856" i="1"/>
  <c r="E6856" i="1" s="1"/>
  <c r="C6856" i="1"/>
  <c r="B6858" i="1" l="1"/>
  <c r="F6857" i="1"/>
  <c r="D6857" i="1"/>
  <c r="E6857" i="1" s="1"/>
  <c r="C6857" i="1"/>
  <c r="B6859" i="1" l="1"/>
  <c r="F6858" i="1"/>
  <c r="D6858" i="1"/>
  <c r="E6858" i="1" s="1"/>
  <c r="C6858" i="1"/>
  <c r="B6860" i="1" l="1"/>
  <c r="F6859" i="1"/>
  <c r="C6859" i="1"/>
  <c r="D6859" i="1"/>
  <c r="E6859" i="1" s="1"/>
  <c r="B6861" i="1" l="1"/>
  <c r="F6860" i="1"/>
  <c r="D6860" i="1"/>
  <c r="E6860" i="1" s="1"/>
  <c r="C6860" i="1"/>
  <c r="B6862" i="1" l="1"/>
  <c r="F6861" i="1"/>
  <c r="D6861" i="1"/>
  <c r="E6861" i="1" s="1"/>
  <c r="C6861" i="1"/>
  <c r="B6863" i="1" l="1"/>
  <c r="F6862" i="1"/>
  <c r="D6862" i="1"/>
  <c r="E6862" i="1" s="1"/>
  <c r="C6862" i="1"/>
  <c r="B6864" i="1" l="1"/>
  <c r="F6863" i="1"/>
  <c r="C6863" i="1"/>
  <c r="D6863" i="1"/>
  <c r="E6863" i="1" s="1"/>
  <c r="B6865" i="1" l="1"/>
  <c r="F6864" i="1"/>
  <c r="D6864" i="1"/>
  <c r="E6864" i="1" s="1"/>
  <c r="C6864" i="1"/>
  <c r="B6866" i="1" l="1"/>
  <c r="F6865" i="1"/>
  <c r="D6865" i="1"/>
  <c r="E6865" i="1" s="1"/>
  <c r="C6865" i="1"/>
  <c r="B6867" i="1" l="1"/>
  <c r="F6866" i="1"/>
  <c r="D6866" i="1"/>
  <c r="E6866" i="1" s="1"/>
  <c r="C6866" i="1"/>
  <c r="B6868" i="1" l="1"/>
  <c r="F6867" i="1"/>
  <c r="C6867" i="1"/>
  <c r="D6867" i="1"/>
  <c r="E6867" i="1" s="1"/>
  <c r="B6869" i="1" l="1"/>
  <c r="F6868" i="1"/>
  <c r="D6868" i="1"/>
  <c r="E6868" i="1" s="1"/>
  <c r="C6868" i="1"/>
  <c r="B6870" i="1" l="1"/>
  <c r="F6869" i="1"/>
  <c r="D6869" i="1"/>
  <c r="E6869" i="1" s="1"/>
  <c r="C6869" i="1"/>
  <c r="B6871" i="1" l="1"/>
  <c r="F6870" i="1"/>
  <c r="D6870" i="1"/>
  <c r="E6870" i="1" s="1"/>
  <c r="C6870" i="1"/>
  <c r="B6872" i="1" l="1"/>
  <c r="F6871" i="1"/>
  <c r="C6871" i="1"/>
  <c r="D6871" i="1"/>
  <c r="E6871" i="1" s="1"/>
  <c r="B6873" i="1" l="1"/>
  <c r="F6872" i="1"/>
  <c r="D6872" i="1"/>
  <c r="E6872" i="1" s="1"/>
  <c r="C6872" i="1"/>
  <c r="B6874" i="1" l="1"/>
  <c r="F6873" i="1"/>
  <c r="D6873" i="1"/>
  <c r="E6873" i="1" s="1"/>
  <c r="C6873" i="1"/>
  <c r="B6875" i="1" l="1"/>
  <c r="F6874" i="1"/>
  <c r="D6874" i="1"/>
  <c r="E6874" i="1" s="1"/>
  <c r="C6874" i="1"/>
  <c r="B6876" i="1" l="1"/>
  <c r="F6875" i="1"/>
  <c r="C6875" i="1"/>
  <c r="D6875" i="1"/>
  <c r="E6875" i="1" s="1"/>
  <c r="B6877" i="1" l="1"/>
  <c r="F6876" i="1"/>
  <c r="D6876" i="1"/>
  <c r="E6876" i="1" s="1"/>
  <c r="C6876" i="1"/>
  <c r="B6878" i="1" l="1"/>
  <c r="F6877" i="1"/>
  <c r="D6877" i="1"/>
  <c r="E6877" i="1" s="1"/>
  <c r="C6877" i="1"/>
  <c r="B6879" i="1" l="1"/>
  <c r="F6878" i="1"/>
  <c r="D6878" i="1"/>
  <c r="E6878" i="1" s="1"/>
  <c r="C6878" i="1"/>
  <c r="B6880" i="1" l="1"/>
  <c r="F6879" i="1"/>
  <c r="C6879" i="1"/>
  <c r="D6879" i="1"/>
  <c r="E6879" i="1" s="1"/>
  <c r="B6881" i="1" l="1"/>
  <c r="F6880" i="1"/>
  <c r="D6880" i="1"/>
  <c r="E6880" i="1" s="1"/>
  <c r="C6880" i="1"/>
  <c r="B6882" i="1" l="1"/>
  <c r="F6881" i="1"/>
  <c r="D6881" i="1"/>
  <c r="E6881" i="1" s="1"/>
  <c r="C6881" i="1"/>
  <c r="B6883" i="1" l="1"/>
  <c r="F6882" i="1"/>
  <c r="D6882" i="1"/>
  <c r="E6882" i="1" s="1"/>
  <c r="C6882" i="1"/>
  <c r="B6884" i="1" l="1"/>
  <c r="F6883" i="1"/>
  <c r="C6883" i="1"/>
  <c r="D6883" i="1"/>
  <c r="E6883" i="1" s="1"/>
  <c r="B6885" i="1" l="1"/>
  <c r="F6884" i="1"/>
  <c r="D6884" i="1"/>
  <c r="E6884" i="1" s="1"/>
  <c r="C6884" i="1"/>
  <c r="B6886" i="1" l="1"/>
  <c r="F6885" i="1"/>
  <c r="D6885" i="1"/>
  <c r="E6885" i="1" s="1"/>
  <c r="C6885" i="1"/>
  <c r="B6887" i="1" l="1"/>
  <c r="F6886" i="1"/>
  <c r="D6886" i="1"/>
  <c r="E6886" i="1" s="1"/>
  <c r="C6886" i="1"/>
  <c r="B6888" i="1" l="1"/>
  <c r="F6887" i="1"/>
  <c r="C6887" i="1"/>
  <c r="D6887" i="1"/>
  <c r="E6887" i="1" s="1"/>
  <c r="B6889" i="1" l="1"/>
  <c r="F6888" i="1"/>
  <c r="D6888" i="1"/>
  <c r="E6888" i="1" s="1"/>
  <c r="C6888" i="1"/>
  <c r="B6890" i="1" l="1"/>
  <c r="F6889" i="1"/>
  <c r="D6889" i="1"/>
  <c r="E6889" i="1" s="1"/>
  <c r="C6889" i="1"/>
  <c r="B6891" i="1" l="1"/>
  <c r="F6890" i="1"/>
  <c r="D6890" i="1"/>
  <c r="E6890" i="1" s="1"/>
  <c r="C6890" i="1"/>
  <c r="B6892" i="1" l="1"/>
  <c r="F6891" i="1"/>
  <c r="C6891" i="1"/>
  <c r="D6891" i="1"/>
  <c r="E6891" i="1" s="1"/>
  <c r="B6893" i="1" l="1"/>
  <c r="F6892" i="1"/>
  <c r="D6892" i="1"/>
  <c r="E6892" i="1" s="1"/>
  <c r="C6892" i="1"/>
  <c r="B6894" i="1" l="1"/>
  <c r="F6893" i="1"/>
  <c r="D6893" i="1"/>
  <c r="E6893" i="1" s="1"/>
  <c r="C6893" i="1"/>
  <c r="B6895" i="1" l="1"/>
  <c r="F6894" i="1"/>
  <c r="D6894" i="1"/>
  <c r="E6894" i="1" s="1"/>
  <c r="C6894" i="1"/>
  <c r="B6896" i="1" l="1"/>
  <c r="F6895" i="1"/>
  <c r="C6895" i="1"/>
  <c r="D6895" i="1"/>
  <c r="E6895" i="1" s="1"/>
  <c r="B6897" i="1" l="1"/>
  <c r="F6896" i="1"/>
  <c r="D6896" i="1"/>
  <c r="E6896" i="1" s="1"/>
  <c r="C6896" i="1"/>
  <c r="B6898" i="1" l="1"/>
  <c r="F6897" i="1"/>
  <c r="D6897" i="1"/>
  <c r="E6897" i="1" s="1"/>
  <c r="C6897" i="1"/>
  <c r="B6899" i="1" l="1"/>
  <c r="F6898" i="1"/>
  <c r="D6898" i="1"/>
  <c r="E6898" i="1" s="1"/>
  <c r="C6898" i="1"/>
  <c r="B6900" i="1" l="1"/>
  <c r="F6899" i="1"/>
  <c r="C6899" i="1"/>
  <c r="D6899" i="1"/>
  <c r="E6899" i="1" s="1"/>
  <c r="B6901" i="1" l="1"/>
  <c r="F6900" i="1"/>
  <c r="D6900" i="1"/>
  <c r="E6900" i="1" s="1"/>
  <c r="C6900" i="1"/>
  <c r="B6902" i="1" l="1"/>
  <c r="F6901" i="1"/>
  <c r="D6901" i="1"/>
  <c r="E6901" i="1" s="1"/>
  <c r="C6901" i="1"/>
  <c r="B6903" i="1" l="1"/>
  <c r="F6902" i="1"/>
  <c r="D6902" i="1"/>
  <c r="E6902" i="1" s="1"/>
  <c r="C6902" i="1"/>
  <c r="B6904" i="1" l="1"/>
  <c r="F6903" i="1"/>
  <c r="C6903" i="1"/>
  <c r="D6903" i="1"/>
  <c r="E6903" i="1" s="1"/>
  <c r="B6905" i="1" l="1"/>
  <c r="F6904" i="1"/>
  <c r="D6904" i="1"/>
  <c r="E6904" i="1" s="1"/>
  <c r="C6904" i="1"/>
  <c r="B6906" i="1" l="1"/>
  <c r="F6905" i="1"/>
  <c r="D6905" i="1"/>
  <c r="E6905" i="1" s="1"/>
  <c r="C6905" i="1"/>
  <c r="B6907" i="1" l="1"/>
  <c r="F6906" i="1"/>
  <c r="D6906" i="1"/>
  <c r="E6906" i="1" s="1"/>
  <c r="C6906" i="1"/>
  <c r="B6908" i="1" l="1"/>
  <c r="F6907" i="1"/>
  <c r="C6907" i="1"/>
  <c r="D6907" i="1"/>
  <c r="E6907" i="1" s="1"/>
  <c r="B6909" i="1" l="1"/>
  <c r="F6908" i="1"/>
  <c r="D6908" i="1"/>
  <c r="E6908" i="1" s="1"/>
  <c r="C6908" i="1"/>
  <c r="B6910" i="1" l="1"/>
  <c r="F6909" i="1"/>
  <c r="D6909" i="1"/>
  <c r="E6909" i="1" s="1"/>
  <c r="C6909" i="1"/>
  <c r="B6911" i="1" l="1"/>
  <c r="F6910" i="1"/>
  <c r="D6910" i="1"/>
  <c r="E6910" i="1" s="1"/>
  <c r="C6910" i="1"/>
  <c r="B6912" i="1" l="1"/>
  <c r="F6911" i="1"/>
  <c r="C6911" i="1"/>
  <c r="D6911" i="1"/>
  <c r="E6911" i="1" s="1"/>
  <c r="B6913" i="1" l="1"/>
  <c r="F6912" i="1"/>
  <c r="D6912" i="1"/>
  <c r="E6912" i="1" s="1"/>
  <c r="C6912" i="1"/>
  <c r="B6914" i="1" l="1"/>
  <c r="F6913" i="1"/>
  <c r="D6913" i="1"/>
  <c r="E6913" i="1" s="1"/>
  <c r="C6913" i="1"/>
  <c r="B6915" i="1" l="1"/>
  <c r="F6914" i="1"/>
  <c r="D6914" i="1"/>
  <c r="E6914" i="1" s="1"/>
  <c r="C6914" i="1"/>
  <c r="B6916" i="1" l="1"/>
  <c r="F6915" i="1"/>
  <c r="C6915" i="1"/>
  <c r="D6915" i="1"/>
  <c r="E6915" i="1" s="1"/>
  <c r="B6917" i="1" l="1"/>
  <c r="F6916" i="1"/>
  <c r="D6916" i="1"/>
  <c r="E6916" i="1" s="1"/>
  <c r="C6916" i="1"/>
  <c r="B6918" i="1" l="1"/>
  <c r="F6917" i="1"/>
  <c r="D6917" i="1"/>
  <c r="E6917" i="1" s="1"/>
  <c r="C6917" i="1"/>
  <c r="B6919" i="1" l="1"/>
  <c r="F6918" i="1"/>
  <c r="D6918" i="1"/>
  <c r="E6918" i="1" s="1"/>
  <c r="C6918" i="1"/>
  <c r="B6920" i="1" l="1"/>
  <c r="F6919" i="1"/>
  <c r="C6919" i="1"/>
  <c r="D6919" i="1"/>
  <c r="E6919" i="1" s="1"/>
  <c r="B6921" i="1" l="1"/>
  <c r="F6920" i="1"/>
  <c r="D6920" i="1"/>
  <c r="E6920" i="1" s="1"/>
  <c r="C6920" i="1"/>
  <c r="B6922" i="1" l="1"/>
  <c r="F6921" i="1"/>
  <c r="D6921" i="1"/>
  <c r="E6921" i="1" s="1"/>
  <c r="C6921" i="1"/>
  <c r="B6923" i="1" l="1"/>
  <c r="F6922" i="1"/>
  <c r="D6922" i="1"/>
  <c r="E6922" i="1" s="1"/>
  <c r="C6922" i="1"/>
  <c r="B6924" i="1" l="1"/>
  <c r="F6923" i="1"/>
  <c r="C6923" i="1"/>
  <c r="D6923" i="1"/>
  <c r="E6923" i="1" s="1"/>
  <c r="B6925" i="1" l="1"/>
  <c r="F6924" i="1"/>
  <c r="D6924" i="1"/>
  <c r="E6924" i="1" s="1"/>
  <c r="C6924" i="1"/>
  <c r="B6926" i="1" l="1"/>
  <c r="F6925" i="1"/>
  <c r="D6925" i="1"/>
  <c r="E6925" i="1" s="1"/>
  <c r="C6925" i="1"/>
  <c r="B6927" i="1" l="1"/>
  <c r="F6926" i="1"/>
  <c r="D6926" i="1"/>
  <c r="E6926" i="1" s="1"/>
  <c r="C6926" i="1"/>
  <c r="B6928" i="1" l="1"/>
  <c r="F6927" i="1"/>
  <c r="C6927" i="1"/>
  <c r="D6927" i="1"/>
  <c r="E6927" i="1" s="1"/>
  <c r="B6929" i="1" l="1"/>
  <c r="F6928" i="1"/>
  <c r="D6928" i="1"/>
  <c r="E6928" i="1" s="1"/>
  <c r="C6928" i="1"/>
  <c r="B6930" i="1" l="1"/>
  <c r="F6929" i="1"/>
  <c r="D6929" i="1"/>
  <c r="E6929" i="1" s="1"/>
  <c r="C6929" i="1"/>
  <c r="B6931" i="1" l="1"/>
  <c r="F6930" i="1"/>
  <c r="D6930" i="1"/>
  <c r="E6930" i="1" s="1"/>
  <c r="C6930" i="1"/>
  <c r="B6932" i="1" l="1"/>
  <c r="F6931" i="1"/>
  <c r="C6931" i="1"/>
  <c r="D6931" i="1"/>
  <c r="E6931" i="1" s="1"/>
  <c r="B6933" i="1" l="1"/>
  <c r="F6932" i="1"/>
  <c r="D6932" i="1"/>
  <c r="E6932" i="1" s="1"/>
  <c r="C6932" i="1"/>
  <c r="B6934" i="1" l="1"/>
  <c r="F6933" i="1"/>
  <c r="D6933" i="1"/>
  <c r="E6933" i="1" s="1"/>
  <c r="C6933" i="1"/>
  <c r="B6935" i="1" l="1"/>
  <c r="F6934" i="1"/>
  <c r="D6934" i="1"/>
  <c r="E6934" i="1" s="1"/>
  <c r="C6934" i="1"/>
  <c r="B6936" i="1" l="1"/>
  <c r="F6935" i="1"/>
  <c r="C6935" i="1"/>
  <c r="D6935" i="1"/>
  <c r="E6935" i="1" s="1"/>
  <c r="B6937" i="1" l="1"/>
  <c r="F6936" i="1"/>
  <c r="D6936" i="1"/>
  <c r="E6936" i="1" s="1"/>
  <c r="C6936" i="1"/>
  <c r="B6938" i="1" l="1"/>
  <c r="F6937" i="1"/>
  <c r="D6937" i="1"/>
  <c r="E6937" i="1" s="1"/>
  <c r="C6937" i="1"/>
  <c r="B6939" i="1" l="1"/>
  <c r="F6938" i="1"/>
  <c r="D6938" i="1"/>
  <c r="E6938" i="1" s="1"/>
  <c r="C6938" i="1"/>
  <c r="B6940" i="1" l="1"/>
  <c r="F6939" i="1"/>
  <c r="C6939" i="1"/>
  <c r="D6939" i="1"/>
  <c r="E6939" i="1" s="1"/>
  <c r="B6941" i="1" l="1"/>
  <c r="F6940" i="1"/>
  <c r="D6940" i="1"/>
  <c r="E6940" i="1" s="1"/>
  <c r="C6940" i="1"/>
  <c r="B6942" i="1" l="1"/>
  <c r="F6941" i="1"/>
  <c r="D6941" i="1"/>
  <c r="E6941" i="1" s="1"/>
  <c r="C6941" i="1"/>
  <c r="B6943" i="1" l="1"/>
  <c r="F6942" i="1"/>
  <c r="D6942" i="1"/>
  <c r="E6942" i="1" s="1"/>
  <c r="C6942" i="1"/>
  <c r="B6944" i="1" l="1"/>
  <c r="F6943" i="1"/>
  <c r="C6943" i="1"/>
  <c r="D6943" i="1"/>
  <c r="E6943" i="1" s="1"/>
  <c r="B6945" i="1" l="1"/>
  <c r="F6944" i="1"/>
  <c r="D6944" i="1"/>
  <c r="E6944" i="1" s="1"/>
  <c r="C6944" i="1"/>
  <c r="B6946" i="1" l="1"/>
  <c r="F6945" i="1"/>
  <c r="D6945" i="1"/>
  <c r="E6945" i="1" s="1"/>
  <c r="C6945" i="1"/>
  <c r="B6947" i="1" l="1"/>
  <c r="F6946" i="1"/>
  <c r="D6946" i="1"/>
  <c r="E6946" i="1" s="1"/>
  <c r="C6946" i="1"/>
  <c r="B6948" i="1" l="1"/>
  <c r="F6947" i="1"/>
  <c r="C6947" i="1"/>
  <c r="D6947" i="1"/>
  <c r="E6947" i="1" s="1"/>
  <c r="B6949" i="1" l="1"/>
  <c r="F6948" i="1"/>
  <c r="D6948" i="1"/>
  <c r="E6948" i="1" s="1"/>
  <c r="C6948" i="1"/>
  <c r="B6950" i="1" l="1"/>
  <c r="F6949" i="1"/>
  <c r="D6949" i="1"/>
  <c r="E6949" i="1" s="1"/>
  <c r="C6949" i="1"/>
  <c r="B6951" i="1" l="1"/>
  <c r="F6950" i="1"/>
  <c r="D6950" i="1"/>
  <c r="E6950" i="1" s="1"/>
  <c r="C6950" i="1"/>
  <c r="B6952" i="1" l="1"/>
  <c r="F6951" i="1"/>
  <c r="C6951" i="1"/>
  <c r="D6951" i="1"/>
  <c r="E6951" i="1" s="1"/>
  <c r="B6953" i="1" l="1"/>
  <c r="F6952" i="1"/>
  <c r="D6952" i="1"/>
  <c r="E6952" i="1" s="1"/>
  <c r="C6952" i="1"/>
  <c r="B6954" i="1" l="1"/>
  <c r="F6953" i="1"/>
  <c r="D6953" i="1"/>
  <c r="E6953" i="1" s="1"/>
  <c r="C6953" i="1"/>
  <c r="B6955" i="1" l="1"/>
  <c r="F6954" i="1"/>
  <c r="D6954" i="1"/>
  <c r="E6954" i="1" s="1"/>
  <c r="C6954" i="1"/>
  <c r="B6956" i="1" l="1"/>
  <c r="F6955" i="1"/>
  <c r="C6955" i="1"/>
  <c r="D6955" i="1"/>
  <c r="E6955" i="1" s="1"/>
  <c r="B6957" i="1" l="1"/>
  <c r="F6956" i="1"/>
  <c r="D6956" i="1"/>
  <c r="E6956" i="1" s="1"/>
  <c r="C6956" i="1"/>
  <c r="B6958" i="1" l="1"/>
  <c r="F6957" i="1"/>
  <c r="D6957" i="1"/>
  <c r="E6957" i="1" s="1"/>
  <c r="C6957" i="1"/>
  <c r="B6959" i="1" l="1"/>
  <c r="F6958" i="1"/>
  <c r="D6958" i="1"/>
  <c r="E6958" i="1" s="1"/>
  <c r="C6958" i="1"/>
  <c r="B6960" i="1" l="1"/>
  <c r="F6959" i="1"/>
  <c r="C6959" i="1"/>
  <c r="D6959" i="1"/>
  <c r="E6959" i="1" s="1"/>
  <c r="B6961" i="1" l="1"/>
  <c r="F6960" i="1"/>
  <c r="D6960" i="1"/>
  <c r="E6960" i="1" s="1"/>
  <c r="C6960" i="1"/>
  <c r="B6962" i="1" l="1"/>
  <c r="F6961" i="1"/>
  <c r="D6961" i="1"/>
  <c r="E6961" i="1" s="1"/>
  <c r="C6961" i="1"/>
  <c r="B6963" i="1" l="1"/>
  <c r="F6962" i="1"/>
  <c r="D6962" i="1"/>
  <c r="E6962" i="1" s="1"/>
  <c r="C6962" i="1"/>
  <c r="B6964" i="1" l="1"/>
  <c r="F6963" i="1"/>
  <c r="C6963" i="1"/>
  <c r="D6963" i="1"/>
  <c r="E6963" i="1" s="1"/>
  <c r="B6965" i="1" l="1"/>
  <c r="F6964" i="1"/>
  <c r="D6964" i="1"/>
  <c r="E6964" i="1" s="1"/>
  <c r="C6964" i="1"/>
  <c r="B6966" i="1" l="1"/>
  <c r="F6965" i="1"/>
  <c r="D6965" i="1"/>
  <c r="E6965" i="1" s="1"/>
  <c r="C6965" i="1"/>
  <c r="B6967" i="1" l="1"/>
  <c r="F6966" i="1"/>
  <c r="D6966" i="1"/>
  <c r="E6966" i="1" s="1"/>
  <c r="C6966" i="1"/>
  <c r="B6968" i="1" l="1"/>
  <c r="F6967" i="1"/>
  <c r="C6967" i="1"/>
  <c r="D6967" i="1"/>
  <c r="E6967" i="1" s="1"/>
  <c r="B6969" i="1" l="1"/>
  <c r="F6968" i="1"/>
  <c r="D6968" i="1"/>
  <c r="E6968" i="1" s="1"/>
  <c r="C6968" i="1"/>
  <c r="B6970" i="1" l="1"/>
  <c r="F6969" i="1"/>
  <c r="D6969" i="1"/>
  <c r="E6969" i="1" s="1"/>
  <c r="C6969" i="1"/>
  <c r="B6971" i="1" l="1"/>
  <c r="F6970" i="1"/>
  <c r="D6970" i="1"/>
  <c r="E6970" i="1" s="1"/>
  <c r="C6970" i="1"/>
  <c r="B6972" i="1" l="1"/>
  <c r="F6971" i="1"/>
  <c r="C6971" i="1"/>
  <c r="D6971" i="1"/>
  <c r="E6971" i="1" s="1"/>
  <c r="B6973" i="1" l="1"/>
  <c r="F6972" i="1"/>
  <c r="D6972" i="1"/>
  <c r="E6972" i="1" s="1"/>
  <c r="C6972" i="1"/>
  <c r="B6974" i="1" l="1"/>
  <c r="F6973" i="1"/>
  <c r="D6973" i="1"/>
  <c r="E6973" i="1" s="1"/>
  <c r="C6973" i="1"/>
  <c r="B6975" i="1" l="1"/>
  <c r="F6974" i="1"/>
  <c r="D6974" i="1"/>
  <c r="E6974" i="1" s="1"/>
  <c r="C6974" i="1"/>
  <c r="B6976" i="1" l="1"/>
  <c r="F6975" i="1"/>
  <c r="C6975" i="1"/>
  <c r="D6975" i="1"/>
  <c r="E6975" i="1" s="1"/>
  <c r="B6977" i="1" l="1"/>
  <c r="F6976" i="1"/>
  <c r="D6976" i="1"/>
  <c r="E6976" i="1" s="1"/>
  <c r="C6976" i="1"/>
  <c r="B6978" i="1" l="1"/>
  <c r="F6977" i="1"/>
  <c r="D6977" i="1"/>
  <c r="E6977" i="1" s="1"/>
  <c r="C6977" i="1"/>
  <c r="B6979" i="1" l="1"/>
  <c r="F6978" i="1"/>
  <c r="D6978" i="1"/>
  <c r="E6978" i="1" s="1"/>
  <c r="C6978" i="1"/>
  <c r="B6980" i="1" l="1"/>
  <c r="F6979" i="1"/>
  <c r="C6979" i="1"/>
  <c r="D6979" i="1"/>
  <c r="E6979" i="1" s="1"/>
  <c r="B6981" i="1" l="1"/>
  <c r="F6980" i="1"/>
  <c r="D6980" i="1"/>
  <c r="E6980" i="1" s="1"/>
  <c r="C6980" i="1"/>
  <c r="B6982" i="1" l="1"/>
  <c r="F6981" i="1"/>
  <c r="D6981" i="1"/>
  <c r="E6981" i="1" s="1"/>
  <c r="C6981" i="1"/>
  <c r="B6983" i="1" l="1"/>
  <c r="F6982" i="1"/>
  <c r="D6982" i="1"/>
  <c r="E6982" i="1" s="1"/>
  <c r="C6982" i="1"/>
  <c r="B6984" i="1" l="1"/>
  <c r="F6983" i="1"/>
  <c r="C6983" i="1"/>
  <c r="D6983" i="1"/>
  <c r="E6983" i="1" s="1"/>
  <c r="B6985" i="1" l="1"/>
  <c r="F6984" i="1"/>
  <c r="D6984" i="1"/>
  <c r="E6984" i="1" s="1"/>
  <c r="C6984" i="1"/>
  <c r="B6986" i="1" l="1"/>
  <c r="F6985" i="1"/>
  <c r="D6985" i="1"/>
  <c r="E6985" i="1" s="1"/>
  <c r="C6985" i="1"/>
  <c r="B6987" i="1" l="1"/>
  <c r="F6986" i="1"/>
  <c r="D6986" i="1"/>
  <c r="E6986" i="1" s="1"/>
  <c r="C6986" i="1"/>
  <c r="B6988" i="1" l="1"/>
  <c r="F6987" i="1"/>
  <c r="C6987" i="1"/>
  <c r="D6987" i="1"/>
  <c r="E6987" i="1" s="1"/>
  <c r="B6989" i="1" l="1"/>
  <c r="F6988" i="1"/>
  <c r="D6988" i="1"/>
  <c r="E6988" i="1" s="1"/>
  <c r="C6988" i="1"/>
  <c r="B6990" i="1" l="1"/>
  <c r="F6989" i="1"/>
  <c r="D6989" i="1"/>
  <c r="E6989" i="1" s="1"/>
  <c r="C6989" i="1"/>
  <c r="B6991" i="1" l="1"/>
  <c r="F6990" i="1"/>
  <c r="D6990" i="1"/>
  <c r="E6990" i="1" s="1"/>
  <c r="C6990" i="1"/>
  <c r="B6992" i="1" l="1"/>
  <c r="F6991" i="1"/>
  <c r="C6991" i="1"/>
  <c r="D6991" i="1"/>
  <c r="E6991" i="1" s="1"/>
  <c r="B6993" i="1" l="1"/>
  <c r="F6992" i="1"/>
  <c r="D6992" i="1"/>
  <c r="E6992" i="1" s="1"/>
  <c r="C6992" i="1"/>
  <c r="B6994" i="1" l="1"/>
  <c r="F6993" i="1"/>
  <c r="D6993" i="1"/>
  <c r="E6993" i="1" s="1"/>
  <c r="C6993" i="1"/>
  <c r="B6995" i="1" l="1"/>
  <c r="F6994" i="1"/>
  <c r="D6994" i="1"/>
  <c r="E6994" i="1" s="1"/>
  <c r="C6994" i="1"/>
  <c r="B6996" i="1" l="1"/>
  <c r="F6995" i="1"/>
  <c r="C6995" i="1"/>
  <c r="D6995" i="1"/>
  <c r="E6995" i="1" s="1"/>
  <c r="B6997" i="1" l="1"/>
  <c r="F6996" i="1"/>
  <c r="D6996" i="1"/>
  <c r="E6996" i="1" s="1"/>
  <c r="C6996" i="1"/>
  <c r="B6998" i="1" l="1"/>
  <c r="F6997" i="1"/>
  <c r="D6997" i="1"/>
  <c r="E6997" i="1" s="1"/>
  <c r="C6997" i="1"/>
  <c r="B6999" i="1" l="1"/>
  <c r="F6998" i="1"/>
  <c r="D6998" i="1"/>
  <c r="E6998" i="1" s="1"/>
  <c r="C6998" i="1"/>
  <c r="B7000" i="1" l="1"/>
  <c r="F6999" i="1"/>
  <c r="C6999" i="1"/>
  <c r="D6999" i="1"/>
  <c r="E6999" i="1" s="1"/>
  <c r="B7001" i="1" l="1"/>
  <c r="F7000" i="1"/>
  <c r="D7000" i="1"/>
  <c r="E7000" i="1" s="1"/>
  <c r="C7000" i="1"/>
  <c r="B7002" i="1" l="1"/>
  <c r="F7001" i="1"/>
  <c r="D7001" i="1"/>
  <c r="E7001" i="1" s="1"/>
  <c r="C7001" i="1"/>
  <c r="B7003" i="1" l="1"/>
  <c r="F7002" i="1"/>
  <c r="D7002" i="1"/>
  <c r="E7002" i="1" s="1"/>
  <c r="C7002" i="1"/>
  <c r="B7004" i="1" l="1"/>
  <c r="F7003" i="1"/>
  <c r="C7003" i="1"/>
  <c r="D7003" i="1"/>
  <c r="E7003" i="1" s="1"/>
  <c r="B7005" i="1" l="1"/>
  <c r="F7004" i="1"/>
  <c r="D7004" i="1"/>
  <c r="E7004" i="1" s="1"/>
  <c r="C7004" i="1"/>
  <c r="B7006" i="1" l="1"/>
  <c r="F7005" i="1"/>
  <c r="D7005" i="1"/>
  <c r="E7005" i="1" s="1"/>
  <c r="C7005" i="1"/>
  <c r="B7007" i="1" l="1"/>
  <c r="F7006" i="1"/>
  <c r="D7006" i="1"/>
  <c r="E7006" i="1" s="1"/>
  <c r="C7006" i="1"/>
  <c r="B7008" i="1" l="1"/>
  <c r="F7007" i="1"/>
  <c r="C7007" i="1"/>
  <c r="D7007" i="1"/>
  <c r="E7007" i="1" s="1"/>
  <c r="B7009" i="1" l="1"/>
  <c r="F7008" i="1"/>
  <c r="D7008" i="1"/>
  <c r="E7008" i="1" s="1"/>
  <c r="C7008" i="1"/>
  <c r="B7010" i="1" l="1"/>
  <c r="F7009" i="1"/>
  <c r="D7009" i="1"/>
  <c r="E7009" i="1" s="1"/>
  <c r="C7009" i="1"/>
  <c r="B7011" i="1" l="1"/>
  <c r="F7010" i="1"/>
  <c r="D7010" i="1"/>
  <c r="E7010" i="1" s="1"/>
  <c r="C7010" i="1"/>
  <c r="B7012" i="1" l="1"/>
  <c r="F7011" i="1"/>
  <c r="C7011" i="1"/>
  <c r="D7011" i="1"/>
  <c r="E7011" i="1" s="1"/>
  <c r="B7013" i="1" l="1"/>
  <c r="F7012" i="1"/>
  <c r="D7012" i="1"/>
  <c r="E7012" i="1" s="1"/>
  <c r="C7012" i="1"/>
  <c r="B7014" i="1" l="1"/>
  <c r="F7013" i="1"/>
  <c r="D7013" i="1"/>
  <c r="E7013" i="1" s="1"/>
  <c r="C7013" i="1"/>
  <c r="B7015" i="1" l="1"/>
  <c r="F7014" i="1"/>
  <c r="D7014" i="1"/>
  <c r="E7014" i="1" s="1"/>
  <c r="C7014" i="1"/>
  <c r="B7016" i="1" l="1"/>
  <c r="F7015" i="1"/>
  <c r="C7015" i="1"/>
  <c r="D7015" i="1"/>
  <c r="E7015" i="1" s="1"/>
  <c r="B7017" i="1" l="1"/>
  <c r="F7016" i="1"/>
  <c r="D7016" i="1"/>
  <c r="E7016" i="1" s="1"/>
  <c r="C7016" i="1"/>
  <c r="B7018" i="1" l="1"/>
  <c r="F7017" i="1"/>
  <c r="D7017" i="1"/>
  <c r="E7017" i="1" s="1"/>
  <c r="C7017" i="1"/>
  <c r="B7019" i="1" l="1"/>
  <c r="F7018" i="1"/>
  <c r="D7018" i="1"/>
  <c r="E7018" i="1" s="1"/>
  <c r="C7018" i="1"/>
  <c r="B7020" i="1" l="1"/>
  <c r="F7019" i="1"/>
  <c r="C7019" i="1"/>
  <c r="D7019" i="1"/>
  <c r="E7019" i="1" s="1"/>
  <c r="B7021" i="1" l="1"/>
  <c r="F7020" i="1"/>
  <c r="D7020" i="1"/>
  <c r="E7020" i="1" s="1"/>
  <c r="C7020" i="1"/>
  <c r="B7022" i="1" l="1"/>
  <c r="F7021" i="1"/>
  <c r="D7021" i="1"/>
  <c r="E7021" i="1" s="1"/>
  <c r="C7021" i="1"/>
  <c r="B7023" i="1" l="1"/>
  <c r="F7022" i="1"/>
  <c r="D7022" i="1"/>
  <c r="E7022" i="1" s="1"/>
  <c r="C7022" i="1"/>
  <c r="B7024" i="1" l="1"/>
  <c r="F7023" i="1"/>
  <c r="C7023" i="1"/>
  <c r="D7023" i="1"/>
  <c r="E7023" i="1" s="1"/>
  <c r="B7025" i="1" l="1"/>
  <c r="F7024" i="1"/>
  <c r="D7024" i="1"/>
  <c r="E7024" i="1" s="1"/>
  <c r="C7024" i="1"/>
  <c r="B7026" i="1" l="1"/>
  <c r="F7025" i="1"/>
  <c r="D7025" i="1"/>
  <c r="E7025" i="1" s="1"/>
  <c r="C7025" i="1"/>
  <c r="B7027" i="1" l="1"/>
  <c r="F7026" i="1"/>
  <c r="D7026" i="1"/>
  <c r="E7026" i="1" s="1"/>
  <c r="C7026" i="1"/>
  <c r="B7028" i="1" l="1"/>
  <c r="F7027" i="1"/>
  <c r="C7027" i="1"/>
  <c r="D7027" i="1"/>
  <c r="E7027" i="1" s="1"/>
  <c r="B7029" i="1" l="1"/>
  <c r="F7028" i="1"/>
  <c r="D7028" i="1"/>
  <c r="E7028" i="1" s="1"/>
  <c r="C7028" i="1"/>
  <c r="B7030" i="1" l="1"/>
  <c r="F7029" i="1"/>
  <c r="D7029" i="1"/>
  <c r="E7029" i="1" s="1"/>
  <c r="C7029" i="1"/>
  <c r="B7031" i="1" l="1"/>
  <c r="F7030" i="1"/>
  <c r="D7030" i="1"/>
  <c r="E7030" i="1" s="1"/>
  <c r="C7030" i="1"/>
  <c r="B7032" i="1" l="1"/>
  <c r="F7031" i="1"/>
  <c r="C7031" i="1"/>
  <c r="D7031" i="1"/>
  <c r="E7031" i="1" s="1"/>
  <c r="B7033" i="1" l="1"/>
  <c r="F7032" i="1"/>
  <c r="D7032" i="1"/>
  <c r="E7032" i="1" s="1"/>
  <c r="C7032" i="1"/>
  <c r="B7034" i="1" l="1"/>
  <c r="F7033" i="1"/>
  <c r="D7033" i="1"/>
  <c r="E7033" i="1" s="1"/>
  <c r="C7033" i="1"/>
  <c r="B7035" i="1" l="1"/>
  <c r="F7034" i="1"/>
  <c r="D7034" i="1"/>
  <c r="E7034" i="1" s="1"/>
  <c r="C7034" i="1"/>
  <c r="B7036" i="1" l="1"/>
  <c r="F7035" i="1"/>
  <c r="C7035" i="1"/>
  <c r="D7035" i="1"/>
  <c r="E7035" i="1" s="1"/>
  <c r="B7037" i="1" l="1"/>
  <c r="F7036" i="1"/>
  <c r="D7036" i="1"/>
  <c r="E7036" i="1" s="1"/>
  <c r="C7036" i="1"/>
  <c r="B7038" i="1" l="1"/>
  <c r="F7037" i="1"/>
  <c r="D7037" i="1"/>
  <c r="E7037" i="1" s="1"/>
  <c r="C7037" i="1"/>
  <c r="B7039" i="1" l="1"/>
  <c r="F7038" i="1"/>
  <c r="D7038" i="1"/>
  <c r="E7038" i="1" s="1"/>
  <c r="C7038" i="1"/>
  <c r="B7040" i="1" l="1"/>
  <c r="F7039" i="1"/>
  <c r="C7039" i="1"/>
  <c r="D7039" i="1"/>
  <c r="E7039" i="1" s="1"/>
  <c r="B7041" i="1" l="1"/>
  <c r="F7040" i="1"/>
  <c r="D7040" i="1"/>
  <c r="E7040" i="1" s="1"/>
  <c r="C7040" i="1"/>
  <c r="B7042" i="1" l="1"/>
  <c r="F7041" i="1"/>
  <c r="D7041" i="1"/>
  <c r="E7041" i="1" s="1"/>
  <c r="C7041" i="1"/>
  <c r="B7043" i="1" l="1"/>
  <c r="F7042" i="1"/>
  <c r="D7042" i="1"/>
  <c r="E7042" i="1" s="1"/>
  <c r="C7042" i="1"/>
  <c r="B7044" i="1" l="1"/>
  <c r="F7043" i="1"/>
  <c r="C7043" i="1"/>
  <c r="D7043" i="1"/>
  <c r="E7043" i="1" s="1"/>
  <c r="B7045" i="1" l="1"/>
  <c r="F7044" i="1"/>
  <c r="D7044" i="1"/>
  <c r="E7044" i="1" s="1"/>
  <c r="C7044" i="1"/>
  <c r="B7046" i="1" l="1"/>
  <c r="F7045" i="1"/>
  <c r="D7045" i="1"/>
  <c r="E7045" i="1" s="1"/>
  <c r="C7045" i="1"/>
  <c r="B7047" i="1" l="1"/>
  <c r="F7046" i="1"/>
  <c r="D7046" i="1"/>
  <c r="E7046" i="1" s="1"/>
  <c r="C7046" i="1"/>
  <c r="B7048" i="1" l="1"/>
  <c r="F7047" i="1"/>
  <c r="C7047" i="1"/>
  <c r="D7047" i="1"/>
  <c r="E7047" i="1" s="1"/>
  <c r="B7049" i="1" l="1"/>
  <c r="F7048" i="1"/>
  <c r="D7048" i="1"/>
  <c r="E7048" i="1" s="1"/>
  <c r="C7048" i="1"/>
  <c r="B7050" i="1" l="1"/>
  <c r="F7049" i="1"/>
  <c r="D7049" i="1"/>
  <c r="E7049" i="1" s="1"/>
  <c r="C7049" i="1"/>
  <c r="B7051" i="1" l="1"/>
  <c r="F7050" i="1"/>
  <c r="D7050" i="1"/>
  <c r="E7050" i="1" s="1"/>
  <c r="C7050" i="1"/>
  <c r="B7052" i="1" l="1"/>
  <c r="F7051" i="1"/>
  <c r="C7051" i="1"/>
  <c r="D7051" i="1"/>
  <c r="E7051" i="1" s="1"/>
  <c r="B7053" i="1" l="1"/>
  <c r="F7052" i="1"/>
  <c r="D7052" i="1"/>
  <c r="E7052" i="1" s="1"/>
  <c r="C7052" i="1"/>
  <c r="B7054" i="1" l="1"/>
  <c r="F7053" i="1"/>
  <c r="D7053" i="1"/>
  <c r="E7053" i="1" s="1"/>
  <c r="C7053" i="1"/>
  <c r="B7055" i="1" l="1"/>
  <c r="F7054" i="1"/>
  <c r="D7054" i="1"/>
  <c r="E7054" i="1" s="1"/>
  <c r="C7054" i="1"/>
  <c r="B7056" i="1" l="1"/>
  <c r="F7055" i="1"/>
  <c r="C7055" i="1"/>
  <c r="D7055" i="1"/>
  <c r="E7055" i="1" s="1"/>
  <c r="B7057" i="1" l="1"/>
  <c r="F7056" i="1"/>
  <c r="D7056" i="1"/>
  <c r="E7056" i="1" s="1"/>
  <c r="C7056" i="1"/>
  <c r="B7058" i="1" l="1"/>
  <c r="F7057" i="1"/>
  <c r="D7057" i="1"/>
  <c r="E7057" i="1" s="1"/>
  <c r="C7057" i="1"/>
  <c r="B7059" i="1" l="1"/>
  <c r="F7058" i="1"/>
  <c r="D7058" i="1"/>
  <c r="E7058" i="1" s="1"/>
  <c r="C7058" i="1"/>
  <c r="B7060" i="1" l="1"/>
  <c r="F7059" i="1"/>
  <c r="C7059" i="1"/>
  <c r="D7059" i="1"/>
  <c r="E7059" i="1" s="1"/>
  <c r="B7061" i="1" l="1"/>
  <c r="F7060" i="1"/>
  <c r="D7060" i="1"/>
  <c r="E7060" i="1" s="1"/>
  <c r="C7060" i="1"/>
  <c r="B7062" i="1" l="1"/>
  <c r="F7061" i="1"/>
  <c r="D7061" i="1"/>
  <c r="E7061" i="1" s="1"/>
  <c r="C7061" i="1"/>
  <c r="B7063" i="1" l="1"/>
  <c r="F7062" i="1"/>
  <c r="D7062" i="1"/>
  <c r="E7062" i="1" s="1"/>
  <c r="C7062" i="1"/>
  <c r="B7064" i="1" l="1"/>
  <c r="F7063" i="1"/>
  <c r="C7063" i="1"/>
  <c r="D7063" i="1"/>
  <c r="E7063" i="1" s="1"/>
  <c r="B7065" i="1" l="1"/>
  <c r="F7064" i="1"/>
  <c r="D7064" i="1"/>
  <c r="E7064" i="1" s="1"/>
  <c r="C7064" i="1"/>
  <c r="B7066" i="1" l="1"/>
  <c r="F7065" i="1"/>
  <c r="D7065" i="1"/>
  <c r="E7065" i="1" s="1"/>
  <c r="C7065" i="1"/>
  <c r="B7067" i="1" l="1"/>
  <c r="F7066" i="1"/>
  <c r="D7066" i="1"/>
  <c r="E7066" i="1" s="1"/>
  <c r="C7066" i="1"/>
  <c r="B7068" i="1" l="1"/>
  <c r="F7067" i="1"/>
  <c r="C7067" i="1"/>
  <c r="D7067" i="1"/>
  <c r="E7067" i="1" s="1"/>
  <c r="B7069" i="1" l="1"/>
  <c r="F7068" i="1"/>
  <c r="D7068" i="1"/>
  <c r="E7068" i="1" s="1"/>
  <c r="C7068" i="1"/>
  <c r="B7070" i="1" l="1"/>
  <c r="F7069" i="1"/>
  <c r="D7069" i="1"/>
  <c r="E7069" i="1" s="1"/>
  <c r="C7069" i="1"/>
  <c r="B7071" i="1" l="1"/>
  <c r="F7070" i="1"/>
  <c r="D7070" i="1"/>
  <c r="E7070" i="1" s="1"/>
  <c r="C7070" i="1"/>
  <c r="B7072" i="1" l="1"/>
  <c r="F7071" i="1"/>
  <c r="C7071" i="1"/>
  <c r="D7071" i="1"/>
  <c r="E7071" i="1" s="1"/>
  <c r="B7073" i="1" l="1"/>
  <c r="F7072" i="1"/>
  <c r="D7072" i="1"/>
  <c r="E7072" i="1" s="1"/>
  <c r="C7072" i="1"/>
  <c r="B7074" i="1" l="1"/>
  <c r="F7073" i="1"/>
  <c r="D7073" i="1"/>
  <c r="E7073" i="1" s="1"/>
  <c r="C7073" i="1"/>
  <c r="B7075" i="1" l="1"/>
  <c r="F7074" i="1"/>
  <c r="D7074" i="1"/>
  <c r="E7074" i="1" s="1"/>
  <c r="C7074" i="1"/>
  <c r="B7076" i="1" l="1"/>
  <c r="F7075" i="1"/>
  <c r="C7075" i="1"/>
  <c r="D7075" i="1"/>
  <c r="E7075" i="1" s="1"/>
  <c r="B7077" i="1" l="1"/>
  <c r="F7076" i="1"/>
  <c r="D7076" i="1"/>
  <c r="E7076" i="1" s="1"/>
  <c r="C7076" i="1"/>
  <c r="B7078" i="1" l="1"/>
  <c r="F7077" i="1"/>
  <c r="D7077" i="1"/>
  <c r="E7077" i="1" s="1"/>
  <c r="C7077" i="1"/>
  <c r="B7079" i="1" l="1"/>
  <c r="F7078" i="1"/>
  <c r="D7078" i="1"/>
  <c r="E7078" i="1" s="1"/>
  <c r="C7078" i="1"/>
  <c r="B7080" i="1" l="1"/>
  <c r="F7079" i="1"/>
  <c r="C7079" i="1"/>
  <c r="D7079" i="1"/>
  <c r="E7079" i="1" s="1"/>
  <c r="B7081" i="1" l="1"/>
  <c r="F7080" i="1"/>
  <c r="D7080" i="1"/>
  <c r="E7080" i="1" s="1"/>
  <c r="C7080" i="1"/>
  <c r="B7082" i="1" l="1"/>
  <c r="F7081" i="1"/>
  <c r="D7081" i="1"/>
  <c r="E7081" i="1" s="1"/>
  <c r="C7081" i="1"/>
  <c r="B7083" i="1" l="1"/>
  <c r="F7082" i="1"/>
  <c r="D7082" i="1"/>
  <c r="E7082" i="1" s="1"/>
  <c r="C7082" i="1"/>
  <c r="B7084" i="1" l="1"/>
  <c r="F7083" i="1"/>
  <c r="C7083" i="1"/>
  <c r="D7083" i="1"/>
  <c r="E7083" i="1" s="1"/>
  <c r="B7085" i="1" l="1"/>
  <c r="F7084" i="1"/>
  <c r="D7084" i="1"/>
  <c r="E7084" i="1" s="1"/>
  <c r="C7084" i="1"/>
  <c r="B7086" i="1" l="1"/>
  <c r="F7085" i="1"/>
  <c r="D7085" i="1"/>
  <c r="E7085" i="1" s="1"/>
  <c r="C7085" i="1"/>
  <c r="B7087" i="1" l="1"/>
  <c r="F7086" i="1"/>
  <c r="D7086" i="1"/>
  <c r="E7086" i="1" s="1"/>
  <c r="C7086" i="1"/>
  <c r="B7088" i="1" l="1"/>
  <c r="F7087" i="1"/>
  <c r="C7087" i="1"/>
  <c r="D7087" i="1"/>
  <c r="E7087" i="1" s="1"/>
  <c r="B7089" i="1" l="1"/>
  <c r="F7088" i="1"/>
  <c r="D7088" i="1"/>
  <c r="E7088" i="1" s="1"/>
  <c r="C7088" i="1"/>
  <c r="B7090" i="1" l="1"/>
  <c r="F7089" i="1"/>
  <c r="D7089" i="1"/>
  <c r="E7089" i="1" s="1"/>
  <c r="C7089" i="1"/>
  <c r="B7091" i="1" l="1"/>
  <c r="F7090" i="1"/>
  <c r="D7090" i="1"/>
  <c r="E7090" i="1" s="1"/>
  <c r="C7090" i="1"/>
  <c r="B7092" i="1" l="1"/>
  <c r="F7091" i="1"/>
  <c r="C7091" i="1"/>
  <c r="D7091" i="1"/>
  <c r="E7091" i="1" s="1"/>
  <c r="B7093" i="1" l="1"/>
  <c r="F7092" i="1"/>
  <c r="D7092" i="1"/>
  <c r="E7092" i="1" s="1"/>
  <c r="C7092" i="1"/>
  <c r="B7094" i="1" l="1"/>
  <c r="F7093" i="1"/>
  <c r="D7093" i="1"/>
  <c r="E7093" i="1" s="1"/>
  <c r="C7093" i="1"/>
  <c r="B7095" i="1" l="1"/>
  <c r="F7094" i="1"/>
  <c r="D7094" i="1"/>
  <c r="E7094" i="1" s="1"/>
  <c r="C7094" i="1"/>
  <c r="B7096" i="1" l="1"/>
  <c r="F7095" i="1"/>
  <c r="C7095" i="1"/>
  <c r="D7095" i="1"/>
  <c r="E7095" i="1" s="1"/>
  <c r="B7097" i="1" l="1"/>
  <c r="F7096" i="1"/>
  <c r="D7096" i="1"/>
  <c r="E7096" i="1" s="1"/>
  <c r="C7096" i="1"/>
  <c r="B7098" i="1" l="1"/>
  <c r="F7097" i="1"/>
  <c r="D7097" i="1"/>
  <c r="E7097" i="1" s="1"/>
  <c r="C7097" i="1"/>
  <c r="B7099" i="1" l="1"/>
  <c r="F7098" i="1"/>
  <c r="D7098" i="1"/>
  <c r="E7098" i="1" s="1"/>
  <c r="C7098" i="1"/>
  <c r="B7100" i="1" l="1"/>
  <c r="F7099" i="1"/>
  <c r="C7099" i="1"/>
  <c r="D7099" i="1"/>
  <c r="E7099" i="1" s="1"/>
  <c r="B7101" i="1" l="1"/>
  <c r="F7100" i="1"/>
  <c r="D7100" i="1"/>
  <c r="E7100" i="1" s="1"/>
  <c r="C7100" i="1"/>
  <c r="B7102" i="1" l="1"/>
  <c r="F7101" i="1"/>
  <c r="D7101" i="1"/>
  <c r="E7101" i="1" s="1"/>
  <c r="C7101" i="1"/>
  <c r="B7103" i="1" l="1"/>
  <c r="F7102" i="1"/>
  <c r="D7102" i="1"/>
  <c r="E7102" i="1" s="1"/>
  <c r="C7102" i="1"/>
  <c r="B7104" i="1" l="1"/>
  <c r="F7103" i="1"/>
  <c r="C7103" i="1"/>
  <c r="D7103" i="1"/>
  <c r="E7103" i="1" s="1"/>
  <c r="B7105" i="1" l="1"/>
  <c r="F7104" i="1"/>
  <c r="D7104" i="1"/>
  <c r="E7104" i="1" s="1"/>
  <c r="C7104" i="1"/>
  <c r="B7106" i="1" l="1"/>
  <c r="F7105" i="1"/>
  <c r="D7105" i="1"/>
  <c r="E7105" i="1" s="1"/>
  <c r="C7105" i="1"/>
  <c r="B7107" i="1" l="1"/>
  <c r="F7106" i="1"/>
  <c r="D7106" i="1"/>
  <c r="E7106" i="1" s="1"/>
  <c r="C7106" i="1"/>
  <c r="B7108" i="1" l="1"/>
  <c r="F7107" i="1"/>
  <c r="C7107" i="1"/>
  <c r="D7107" i="1"/>
  <c r="E7107" i="1" s="1"/>
  <c r="B7109" i="1" l="1"/>
  <c r="F7108" i="1"/>
  <c r="D7108" i="1"/>
  <c r="E7108" i="1" s="1"/>
  <c r="C7108" i="1"/>
  <c r="B7110" i="1" l="1"/>
  <c r="F7109" i="1"/>
  <c r="D7109" i="1"/>
  <c r="E7109" i="1" s="1"/>
  <c r="C7109" i="1"/>
  <c r="B7111" i="1" l="1"/>
  <c r="F7110" i="1"/>
  <c r="D7110" i="1"/>
  <c r="E7110" i="1" s="1"/>
  <c r="C7110" i="1"/>
  <c r="B7112" i="1" l="1"/>
  <c r="F7111" i="1"/>
  <c r="C7111" i="1"/>
  <c r="D7111" i="1"/>
  <c r="E7111" i="1" s="1"/>
  <c r="B7113" i="1" l="1"/>
  <c r="F7112" i="1"/>
  <c r="D7112" i="1"/>
  <c r="E7112" i="1" s="1"/>
  <c r="C7112" i="1"/>
  <c r="B7114" i="1" l="1"/>
  <c r="F7113" i="1"/>
  <c r="D7113" i="1"/>
  <c r="E7113" i="1" s="1"/>
  <c r="C7113" i="1"/>
  <c r="B7115" i="1" l="1"/>
  <c r="F7114" i="1"/>
  <c r="D7114" i="1"/>
  <c r="E7114" i="1" s="1"/>
  <c r="C7114" i="1"/>
  <c r="B7116" i="1" l="1"/>
  <c r="F7115" i="1"/>
  <c r="C7115" i="1"/>
  <c r="D7115" i="1"/>
  <c r="E7115" i="1" s="1"/>
  <c r="B7117" i="1" l="1"/>
  <c r="F7116" i="1"/>
  <c r="D7116" i="1"/>
  <c r="E7116" i="1" s="1"/>
  <c r="C7116" i="1"/>
  <c r="B7118" i="1" l="1"/>
  <c r="F7117" i="1"/>
  <c r="D7117" i="1"/>
  <c r="E7117" i="1" s="1"/>
  <c r="C7117" i="1"/>
  <c r="B7119" i="1" l="1"/>
  <c r="F7118" i="1"/>
  <c r="D7118" i="1"/>
  <c r="E7118" i="1" s="1"/>
  <c r="C7118" i="1"/>
  <c r="B7120" i="1" l="1"/>
  <c r="F7119" i="1"/>
  <c r="C7119" i="1"/>
  <c r="D7119" i="1"/>
  <c r="E7119" i="1" s="1"/>
  <c r="B7121" i="1" l="1"/>
  <c r="F7120" i="1"/>
  <c r="D7120" i="1"/>
  <c r="E7120" i="1" s="1"/>
  <c r="C7120" i="1"/>
  <c r="B7122" i="1" l="1"/>
  <c r="F7121" i="1"/>
  <c r="D7121" i="1"/>
  <c r="E7121" i="1" s="1"/>
  <c r="C7121" i="1"/>
  <c r="B7123" i="1" l="1"/>
  <c r="F7122" i="1"/>
  <c r="D7122" i="1"/>
  <c r="E7122" i="1" s="1"/>
  <c r="C7122" i="1"/>
  <c r="B7124" i="1" l="1"/>
  <c r="F7123" i="1"/>
  <c r="C7123" i="1"/>
  <c r="D7123" i="1"/>
  <c r="E7123" i="1" s="1"/>
  <c r="B7125" i="1" l="1"/>
  <c r="F7124" i="1"/>
  <c r="D7124" i="1"/>
  <c r="E7124" i="1" s="1"/>
  <c r="C7124" i="1"/>
  <c r="B7126" i="1" l="1"/>
  <c r="F7125" i="1"/>
  <c r="D7125" i="1"/>
  <c r="E7125" i="1" s="1"/>
  <c r="C7125" i="1"/>
  <c r="B7127" i="1" l="1"/>
  <c r="F7126" i="1"/>
  <c r="D7126" i="1"/>
  <c r="E7126" i="1" s="1"/>
  <c r="C7126" i="1"/>
  <c r="B7128" i="1" l="1"/>
  <c r="F7127" i="1"/>
  <c r="C7127" i="1"/>
  <c r="D7127" i="1"/>
  <c r="E7127" i="1" s="1"/>
  <c r="B7129" i="1" l="1"/>
  <c r="F7128" i="1"/>
  <c r="D7128" i="1"/>
  <c r="E7128" i="1" s="1"/>
  <c r="C7128" i="1"/>
  <c r="B7130" i="1" l="1"/>
  <c r="F7129" i="1"/>
  <c r="D7129" i="1"/>
  <c r="E7129" i="1" s="1"/>
  <c r="C7129" i="1"/>
  <c r="B7131" i="1" l="1"/>
  <c r="F7130" i="1"/>
  <c r="D7130" i="1"/>
  <c r="E7130" i="1" s="1"/>
  <c r="C7130" i="1"/>
  <c r="B7132" i="1" l="1"/>
  <c r="F7131" i="1"/>
  <c r="C7131" i="1"/>
  <c r="D7131" i="1"/>
  <c r="E7131" i="1" s="1"/>
  <c r="B7133" i="1" l="1"/>
  <c r="F7132" i="1"/>
  <c r="D7132" i="1"/>
  <c r="E7132" i="1" s="1"/>
  <c r="C7132" i="1"/>
  <c r="B7134" i="1" l="1"/>
  <c r="F7133" i="1"/>
  <c r="D7133" i="1"/>
  <c r="E7133" i="1" s="1"/>
  <c r="C7133" i="1"/>
  <c r="B7135" i="1" l="1"/>
  <c r="F7134" i="1"/>
  <c r="D7134" i="1"/>
  <c r="E7134" i="1" s="1"/>
  <c r="C7134" i="1"/>
  <c r="B7136" i="1" l="1"/>
  <c r="F7135" i="1"/>
  <c r="C7135" i="1"/>
  <c r="D7135" i="1"/>
  <c r="E7135" i="1" s="1"/>
  <c r="B7137" i="1" l="1"/>
  <c r="F7136" i="1"/>
  <c r="D7136" i="1"/>
  <c r="E7136" i="1" s="1"/>
  <c r="C7136" i="1"/>
  <c r="B7138" i="1" l="1"/>
  <c r="F7137" i="1"/>
  <c r="D7137" i="1"/>
  <c r="E7137" i="1" s="1"/>
  <c r="C7137" i="1"/>
  <c r="B7139" i="1" l="1"/>
  <c r="F7138" i="1"/>
  <c r="D7138" i="1"/>
  <c r="E7138" i="1" s="1"/>
  <c r="C7138" i="1"/>
  <c r="B7140" i="1" l="1"/>
  <c r="F7139" i="1"/>
  <c r="C7139" i="1"/>
  <c r="D7139" i="1"/>
  <c r="E7139" i="1" s="1"/>
  <c r="B7141" i="1" l="1"/>
  <c r="F7140" i="1"/>
  <c r="D7140" i="1"/>
  <c r="E7140" i="1" s="1"/>
  <c r="C7140" i="1"/>
  <c r="B7142" i="1" l="1"/>
  <c r="F7141" i="1"/>
  <c r="D7141" i="1"/>
  <c r="E7141" i="1" s="1"/>
  <c r="C7141" i="1"/>
  <c r="B7143" i="1" l="1"/>
  <c r="F7142" i="1"/>
  <c r="D7142" i="1"/>
  <c r="E7142" i="1" s="1"/>
  <c r="C7142" i="1"/>
  <c r="B7144" i="1" l="1"/>
  <c r="F7143" i="1"/>
  <c r="C7143" i="1"/>
  <c r="D7143" i="1"/>
  <c r="E7143" i="1" s="1"/>
  <c r="B7145" i="1" l="1"/>
  <c r="F7144" i="1"/>
  <c r="D7144" i="1"/>
  <c r="E7144" i="1" s="1"/>
  <c r="C7144" i="1"/>
  <c r="B7146" i="1" l="1"/>
  <c r="F7145" i="1"/>
  <c r="D7145" i="1"/>
  <c r="E7145" i="1" s="1"/>
  <c r="C7145" i="1"/>
  <c r="B7147" i="1" l="1"/>
  <c r="F7146" i="1"/>
  <c r="D7146" i="1"/>
  <c r="E7146" i="1" s="1"/>
  <c r="C7146" i="1"/>
  <c r="B7148" i="1" l="1"/>
  <c r="F7147" i="1"/>
  <c r="C7147" i="1"/>
  <c r="D7147" i="1"/>
  <c r="E7147" i="1" s="1"/>
  <c r="B7149" i="1" l="1"/>
  <c r="F7148" i="1"/>
  <c r="D7148" i="1"/>
  <c r="E7148" i="1" s="1"/>
  <c r="C7148" i="1"/>
  <c r="B7150" i="1" l="1"/>
  <c r="F7149" i="1"/>
  <c r="D7149" i="1"/>
  <c r="E7149" i="1" s="1"/>
  <c r="C7149" i="1"/>
  <c r="B7151" i="1" l="1"/>
  <c r="F7150" i="1"/>
  <c r="D7150" i="1"/>
  <c r="E7150" i="1" s="1"/>
  <c r="C7150" i="1"/>
  <c r="B7152" i="1" l="1"/>
  <c r="F7151" i="1"/>
  <c r="C7151" i="1"/>
  <c r="D7151" i="1"/>
  <c r="E7151" i="1" s="1"/>
  <c r="B7153" i="1" l="1"/>
  <c r="F7152" i="1"/>
  <c r="D7152" i="1"/>
  <c r="E7152" i="1" s="1"/>
  <c r="C7152" i="1"/>
  <c r="B7154" i="1" l="1"/>
  <c r="F7153" i="1"/>
  <c r="D7153" i="1"/>
  <c r="E7153" i="1" s="1"/>
  <c r="C7153" i="1"/>
  <c r="B7155" i="1" l="1"/>
  <c r="F7154" i="1"/>
  <c r="D7154" i="1"/>
  <c r="E7154" i="1" s="1"/>
  <c r="C7154" i="1"/>
  <c r="B7156" i="1" l="1"/>
  <c r="F7155" i="1"/>
  <c r="C7155" i="1"/>
  <c r="D7155" i="1"/>
  <c r="E7155" i="1" s="1"/>
  <c r="B7157" i="1" l="1"/>
  <c r="F7156" i="1"/>
  <c r="D7156" i="1"/>
  <c r="E7156" i="1" s="1"/>
  <c r="C7156" i="1"/>
  <c r="B7158" i="1" l="1"/>
  <c r="F7157" i="1"/>
  <c r="D7157" i="1"/>
  <c r="E7157" i="1" s="1"/>
  <c r="C7157" i="1"/>
  <c r="B7159" i="1" l="1"/>
  <c r="F7158" i="1"/>
  <c r="D7158" i="1"/>
  <c r="E7158" i="1" s="1"/>
  <c r="C7158" i="1"/>
  <c r="B7160" i="1" l="1"/>
  <c r="F7159" i="1"/>
  <c r="C7159" i="1"/>
  <c r="D7159" i="1"/>
  <c r="E7159" i="1" s="1"/>
  <c r="B7161" i="1" l="1"/>
  <c r="F7160" i="1"/>
  <c r="D7160" i="1"/>
  <c r="E7160" i="1" s="1"/>
  <c r="C7160" i="1"/>
  <c r="B7162" i="1" l="1"/>
  <c r="F7161" i="1"/>
  <c r="D7161" i="1"/>
  <c r="E7161" i="1" s="1"/>
  <c r="C7161" i="1"/>
  <c r="B7163" i="1" l="1"/>
  <c r="F7162" i="1"/>
  <c r="D7162" i="1"/>
  <c r="E7162" i="1" s="1"/>
  <c r="C7162" i="1"/>
  <c r="B7164" i="1" l="1"/>
  <c r="F7163" i="1"/>
  <c r="C7163" i="1"/>
  <c r="D7163" i="1"/>
  <c r="E7163" i="1" s="1"/>
  <c r="B7165" i="1" l="1"/>
  <c r="F7164" i="1"/>
  <c r="D7164" i="1"/>
  <c r="E7164" i="1" s="1"/>
  <c r="C7164" i="1"/>
  <c r="B7166" i="1" l="1"/>
  <c r="F7165" i="1"/>
  <c r="D7165" i="1"/>
  <c r="E7165" i="1" s="1"/>
  <c r="C7165" i="1"/>
  <c r="B7167" i="1" l="1"/>
  <c r="F7166" i="1"/>
  <c r="D7166" i="1"/>
  <c r="E7166" i="1" s="1"/>
  <c r="C7166" i="1"/>
  <c r="B7168" i="1" l="1"/>
  <c r="F7167" i="1"/>
  <c r="C7167" i="1"/>
  <c r="D7167" i="1"/>
  <c r="E7167" i="1" s="1"/>
  <c r="B7169" i="1" l="1"/>
  <c r="F7168" i="1"/>
  <c r="D7168" i="1"/>
  <c r="E7168" i="1" s="1"/>
  <c r="C7168" i="1"/>
  <c r="B7170" i="1" l="1"/>
  <c r="F7169" i="1"/>
  <c r="D7169" i="1"/>
  <c r="E7169" i="1" s="1"/>
  <c r="C7169" i="1"/>
  <c r="B7171" i="1" l="1"/>
  <c r="F7170" i="1"/>
  <c r="D7170" i="1"/>
  <c r="E7170" i="1" s="1"/>
  <c r="C7170" i="1"/>
  <c r="B7172" i="1" l="1"/>
  <c r="F7171" i="1"/>
  <c r="C7171" i="1"/>
  <c r="D7171" i="1"/>
  <c r="E7171" i="1" s="1"/>
  <c r="B7173" i="1" l="1"/>
  <c r="F7172" i="1"/>
  <c r="D7172" i="1"/>
  <c r="E7172" i="1" s="1"/>
  <c r="C7172" i="1"/>
  <c r="B7174" i="1" l="1"/>
  <c r="F7173" i="1"/>
  <c r="D7173" i="1"/>
  <c r="E7173" i="1" s="1"/>
  <c r="C7173" i="1"/>
  <c r="B7175" i="1" l="1"/>
  <c r="F7174" i="1"/>
  <c r="D7174" i="1"/>
  <c r="E7174" i="1" s="1"/>
  <c r="C7174" i="1"/>
  <c r="B7176" i="1" l="1"/>
  <c r="F7175" i="1"/>
  <c r="C7175" i="1"/>
  <c r="D7175" i="1"/>
  <c r="E7175" i="1" s="1"/>
  <c r="B7177" i="1" l="1"/>
  <c r="F7176" i="1"/>
  <c r="D7176" i="1"/>
  <c r="E7176" i="1" s="1"/>
  <c r="C7176" i="1"/>
  <c r="B7178" i="1" l="1"/>
  <c r="F7177" i="1"/>
  <c r="D7177" i="1"/>
  <c r="E7177" i="1" s="1"/>
  <c r="C7177" i="1"/>
  <c r="B7179" i="1" l="1"/>
  <c r="F7178" i="1"/>
  <c r="D7178" i="1"/>
  <c r="E7178" i="1" s="1"/>
  <c r="C7178" i="1"/>
  <c r="B7180" i="1" l="1"/>
  <c r="F7179" i="1"/>
  <c r="C7179" i="1"/>
  <c r="D7179" i="1"/>
  <c r="E7179" i="1" s="1"/>
  <c r="B7181" i="1" l="1"/>
  <c r="F7180" i="1"/>
  <c r="D7180" i="1"/>
  <c r="E7180" i="1" s="1"/>
  <c r="C7180" i="1"/>
  <c r="B7182" i="1" l="1"/>
  <c r="F7181" i="1"/>
  <c r="D7181" i="1"/>
  <c r="E7181" i="1" s="1"/>
  <c r="C7181" i="1"/>
  <c r="B7183" i="1" l="1"/>
  <c r="F7182" i="1"/>
  <c r="D7182" i="1"/>
  <c r="E7182" i="1" s="1"/>
  <c r="C7182" i="1"/>
  <c r="B7184" i="1" l="1"/>
  <c r="F7183" i="1"/>
  <c r="C7183" i="1"/>
  <c r="D7183" i="1"/>
  <c r="E7183" i="1" s="1"/>
  <c r="B7185" i="1" l="1"/>
  <c r="F7184" i="1"/>
  <c r="D7184" i="1"/>
  <c r="E7184" i="1" s="1"/>
  <c r="C7184" i="1"/>
  <c r="B7186" i="1" l="1"/>
  <c r="F7185" i="1"/>
  <c r="D7185" i="1"/>
  <c r="E7185" i="1" s="1"/>
  <c r="C7185" i="1"/>
  <c r="B7187" i="1" l="1"/>
  <c r="F7186" i="1"/>
  <c r="D7186" i="1"/>
  <c r="E7186" i="1" s="1"/>
  <c r="C7186" i="1"/>
  <c r="B7188" i="1" l="1"/>
  <c r="F7187" i="1"/>
  <c r="C7187" i="1"/>
  <c r="D7187" i="1"/>
  <c r="E7187" i="1" s="1"/>
  <c r="B7189" i="1" l="1"/>
  <c r="F7188" i="1"/>
  <c r="D7188" i="1"/>
  <c r="E7188" i="1" s="1"/>
  <c r="C7188" i="1"/>
  <c r="B7190" i="1" l="1"/>
  <c r="F7189" i="1"/>
  <c r="D7189" i="1"/>
  <c r="E7189" i="1" s="1"/>
  <c r="C7189" i="1"/>
  <c r="B7191" i="1" l="1"/>
  <c r="F7190" i="1"/>
  <c r="D7190" i="1"/>
  <c r="E7190" i="1" s="1"/>
  <c r="C7190" i="1"/>
  <c r="B7192" i="1" l="1"/>
  <c r="F7191" i="1"/>
  <c r="C7191" i="1"/>
  <c r="D7191" i="1"/>
  <c r="E7191" i="1" s="1"/>
  <c r="B7193" i="1" l="1"/>
  <c r="F7192" i="1"/>
  <c r="D7192" i="1"/>
  <c r="E7192" i="1" s="1"/>
  <c r="C7192" i="1"/>
  <c r="B7194" i="1" l="1"/>
  <c r="F7193" i="1"/>
  <c r="D7193" i="1"/>
  <c r="E7193" i="1" s="1"/>
  <c r="C7193" i="1"/>
  <c r="B7195" i="1" l="1"/>
  <c r="F7194" i="1"/>
  <c r="D7194" i="1"/>
  <c r="E7194" i="1" s="1"/>
  <c r="C7194" i="1"/>
  <c r="B7196" i="1" l="1"/>
  <c r="F7195" i="1"/>
  <c r="C7195" i="1"/>
  <c r="D7195" i="1"/>
  <c r="E7195" i="1" s="1"/>
  <c r="B7197" i="1" l="1"/>
  <c r="F7196" i="1"/>
  <c r="D7196" i="1"/>
  <c r="E7196" i="1" s="1"/>
  <c r="C7196" i="1"/>
  <c r="B7198" i="1" l="1"/>
  <c r="F7197" i="1"/>
  <c r="D7197" i="1"/>
  <c r="E7197" i="1" s="1"/>
  <c r="C7197" i="1"/>
  <c r="B7199" i="1" l="1"/>
  <c r="F7198" i="1"/>
  <c r="D7198" i="1"/>
  <c r="E7198" i="1" s="1"/>
  <c r="C7198" i="1"/>
  <c r="B7200" i="1" l="1"/>
  <c r="F7199" i="1"/>
  <c r="C7199" i="1"/>
  <c r="D7199" i="1"/>
  <c r="E7199" i="1" s="1"/>
  <c r="B7201" i="1" l="1"/>
  <c r="F7200" i="1"/>
  <c r="D7200" i="1"/>
  <c r="E7200" i="1" s="1"/>
  <c r="C7200" i="1"/>
  <c r="B7202" i="1" l="1"/>
  <c r="F7201" i="1"/>
  <c r="D7201" i="1"/>
  <c r="E7201" i="1" s="1"/>
  <c r="C7201" i="1"/>
  <c r="B7203" i="1" l="1"/>
  <c r="F7202" i="1"/>
  <c r="D7202" i="1"/>
  <c r="E7202" i="1" s="1"/>
  <c r="C7202" i="1"/>
  <c r="B7204" i="1" l="1"/>
  <c r="F7203" i="1"/>
  <c r="C7203" i="1"/>
  <c r="D7203" i="1"/>
  <c r="E7203" i="1" s="1"/>
  <c r="B7205" i="1" l="1"/>
  <c r="F7204" i="1"/>
  <c r="D7204" i="1"/>
  <c r="E7204" i="1" s="1"/>
  <c r="C7204" i="1"/>
  <c r="B7206" i="1" l="1"/>
  <c r="F7205" i="1"/>
  <c r="D7205" i="1"/>
  <c r="E7205" i="1" s="1"/>
  <c r="C7205" i="1"/>
  <c r="B7207" i="1" l="1"/>
  <c r="F7206" i="1"/>
  <c r="D7206" i="1"/>
  <c r="E7206" i="1" s="1"/>
  <c r="C7206" i="1"/>
  <c r="B7208" i="1" l="1"/>
  <c r="F7207" i="1"/>
  <c r="C7207" i="1"/>
  <c r="D7207" i="1"/>
  <c r="E7207" i="1" s="1"/>
  <c r="B7209" i="1" l="1"/>
  <c r="F7208" i="1"/>
  <c r="D7208" i="1"/>
  <c r="E7208" i="1" s="1"/>
  <c r="C7208" i="1"/>
  <c r="B7210" i="1" l="1"/>
  <c r="F7209" i="1"/>
  <c r="D7209" i="1"/>
  <c r="E7209" i="1" s="1"/>
  <c r="C7209" i="1"/>
  <c r="B7211" i="1" l="1"/>
  <c r="F7210" i="1"/>
  <c r="D7210" i="1"/>
  <c r="E7210" i="1" s="1"/>
  <c r="C7210" i="1"/>
  <c r="B7212" i="1" l="1"/>
  <c r="F7211" i="1"/>
  <c r="C7211" i="1"/>
  <c r="D7211" i="1"/>
  <c r="E7211" i="1" s="1"/>
  <c r="B7213" i="1" l="1"/>
  <c r="F7212" i="1"/>
  <c r="D7212" i="1"/>
  <c r="E7212" i="1" s="1"/>
  <c r="C7212" i="1"/>
  <c r="B7214" i="1" l="1"/>
  <c r="F7213" i="1"/>
  <c r="D7213" i="1"/>
  <c r="E7213" i="1" s="1"/>
  <c r="C7213" i="1"/>
  <c r="B7215" i="1" l="1"/>
  <c r="F7214" i="1"/>
  <c r="D7214" i="1"/>
  <c r="E7214" i="1" s="1"/>
  <c r="C7214" i="1"/>
  <c r="B7216" i="1" l="1"/>
  <c r="F7215" i="1"/>
  <c r="C7215" i="1"/>
  <c r="D7215" i="1"/>
  <c r="E7215" i="1" s="1"/>
  <c r="B7217" i="1" l="1"/>
  <c r="F7216" i="1"/>
  <c r="D7216" i="1"/>
  <c r="E7216" i="1" s="1"/>
  <c r="C7216" i="1"/>
  <c r="B7218" i="1" l="1"/>
  <c r="F7217" i="1"/>
  <c r="D7217" i="1"/>
  <c r="E7217" i="1" s="1"/>
  <c r="C7217" i="1"/>
  <c r="B7219" i="1" l="1"/>
  <c r="F7218" i="1"/>
  <c r="D7218" i="1"/>
  <c r="E7218" i="1" s="1"/>
  <c r="C7218" i="1"/>
  <c r="B7220" i="1" l="1"/>
  <c r="F7219" i="1"/>
  <c r="C7219" i="1"/>
  <c r="D7219" i="1"/>
  <c r="E7219" i="1" s="1"/>
  <c r="B7221" i="1" l="1"/>
  <c r="F7220" i="1"/>
  <c r="D7220" i="1"/>
  <c r="E7220" i="1" s="1"/>
  <c r="C7220" i="1"/>
  <c r="B7222" i="1" l="1"/>
  <c r="F7221" i="1"/>
  <c r="D7221" i="1"/>
  <c r="E7221" i="1" s="1"/>
  <c r="C7221" i="1"/>
  <c r="B7223" i="1" l="1"/>
  <c r="F7222" i="1"/>
  <c r="D7222" i="1"/>
  <c r="E7222" i="1" s="1"/>
  <c r="C7222" i="1"/>
  <c r="B7224" i="1" l="1"/>
  <c r="F7223" i="1"/>
  <c r="C7223" i="1"/>
  <c r="D7223" i="1"/>
  <c r="E7223" i="1" s="1"/>
  <c r="B7225" i="1" l="1"/>
  <c r="F7224" i="1"/>
  <c r="D7224" i="1"/>
  <c r="E7224" i="1" s="1"/>
  <c r="C7224" i="1"/>
  <c r="B7226" i="1" l="1"/>
  <c r="F7225" i="1"/>
  <c r="D7225" i="1"/>
  <c r="E7225" i="1" s="1"/>
  <c r="C7225" i="1"/>
  <c r="B7227" i="1" l="1"/>
  <c r="F7226" i="1"/>
  <c r="D7226" i="1"/>
  <c r="E7226" i="1" s="1"/>
  <c r="C7226" i="1"/>
  <c r="B7228" i="1" l="1"/>
  <c r="F7227" i="1"/>
  <c r="C7227" i="1"/>
  <c r="D7227" i="1"/>
  <c r="E7227" i="1" s="1"/>
  <c r="B7229" i="1" l="1"/>
  <c r="F7228" i="1"/>
  <c r="D7228" i="1"/>
  <c r="E7228" i="1" s="1"/>
  <c r="C7228" i="1"/>
  <c r="B7230" i="1" l="1"/>
  <c r="F7229" i="1"/>
  <c r="D7229" i="1"/>
  <c r="E7229" i="1" s="1"/>
  <c r="C7229" i="1"/>
  <c r="B7231" i="1" l="1"/>
  <c r="F7230" i="1"/>
  <c r="D7230" i="1"/>
  <c r="E7230" i="1" s="1"/>
  <c r="C7230" i="1"/>
  <c r="B7232" i="1" l="1"/>
  <c r="F7231" i="1"/>
  <c r="C7231" i="1"/>
  <c r="D7231" i="1"/>
  <c r="E7231" i="1" s="1"/>
  <c r="B7233" i="1" l="1"/>
  <c r="F7232" i="1"/>
  <c r="D7232" i="1"/>
  <c r="E7232" i="1" s="1"/>
  <c r="C7232" i="1"/>
  <c r="B7234" i="1" l="1"/>
  <c r="F7233" i="1"/>
  <c r="D7233" i="1"/>
  <c r="E7233" i="1" s="1"/>
  <c r="C7233" i="1"/>
  <c r="B7235" i="1" l="1"/>
  <c r="F7234" i="1"/>
  <c r="D7234" i="1"/>
  <c r="E7234" i="1" s="1"/>
  <c r="C7234" i="1"/>
  <c r="B7236" i="1" l="1"/>
  <c r="F7235" i="1"/>
  <c r="C7235" i="1"/>
  <c r="D7235" i="1"/>
  <c r="E7235" i="1" s="1"/>
  <c r="B7237" i="1" l="1"/>
  <c r="F7236" i="1"/>
  <c r="D7236" i="1"/>
  <c r="E7236" i="1" s="1"/>
  <c r="C7236" i="1"/>
  <c r="B7238" i="1" l="1"/>
  <c r="F7237" i="1"/>
  <c r="D7237" i="1"/>
  <c r="E7237" i="1" s="1"/>
  <c r="C7237" i="1"/>
  <c r="B7239" i="1" l="1"/>
  <c r="F7238" i="1"/>
  <c r="D7238" i="1"/>
  <c r="E7238" i="1" s="1"/>
  <c r="C7238" i="1"/>
  <c r="B7240" i="1" l="1"/>
  <c r="F7239" i="1"/>
  <c r="C7239" i="1"/>
  <c r="D7239" i="1"/>
  <c r="E7239" i="1" s="1"/>
  <c r="B7241" i="1" l="1"/>
  <c r="F7240" i="1"/>
  <c r="D7240" i="1"/>
  <c r="E7240" i="1" s="1"/>
  <c r="C7240" i="1"/>
  <c r="B7242" i="1" l="1"/>
  <c r="F7241" i="1"/>
  <c r="D7241" i="1"/>
  <c r="E7241" i="1" s="1"/>
  <c r="C7241" i="1"/>
  <c r="B7243" i="1" l="1"/>
  <c r="F7242" i="1"/>
  <c r="D7242" i="1"/>
  <c r="E7242" i="1" s="1"/>
  <c r="C7242" i="1"/>
  <c r="B7244" i="1" l="1"/>
  <c r="F7243" i="1"/>
  <c r="C7243" i="1"/>
  <c r="D7243" i="1"/>
  <c r="E7243" i="1" s="1"/>
  <c r="B7245" i="1" l="1"/>
  <c r="F7244" i="1"/>
  <c r="D7244" i="1"/>
  <c r="E7244" i="1" s="1"/>
  <c r="C7244" i="1"/>
  <c r="B7246" i="1" l="1"/>
  <c r="F7245" i="1"/>
  <c r="D7245" i="1"/>
  <c r="E7245" i="1" s="1"/>
  <c r="C7245" i="1"/>
  <c r="B7247" i="1" l="1"/>
  <c r="F7246" i="1"/>
  <c r="D7246" i="1"/>
  <c r="E7246" i="1" s="1"/>
  <c r="C7246" i="1"/>
  <c r="B7248" i="1" l="1"/>
  <c r="F7247" i="1"/>
  <c r="C7247" i="1"/>
  <c r="D7247" i="1"/>
  <c r="E7247" i="1" s="1"/>
  <c r="B7249" i="1" l="1"/>
  <c r="F7248" i="1"/>
  <c r="D7248" i="1"/>
  <c r="E7248" i="1" s="1"/>
  <c r="C7248" i="1"/>
  <c r="B7250" i="1" l="1"/>
  <c r="F7249" i="1"/>
  <c r="D7249" i="1"/>
  <c r="E7249" i="1" s="1"/>
  <c r="C7249" i="1"/>
  <c r="B7251" i="1" l="1"/>
  <c r="F7250" i="1"/>
  <c r="D7250" i="1"/>
  <c r="E7250" i="1" s="1"/>
  <c r="C7250" i="1"/>
  <c r="B7252" i="1" l="1"/>
  <c r="F7251" i="1"/>
  <c r="C7251" i="1"/>
  <c r="D7251" i="1"/>
  <c r="E7251" i="1" s="1"/>
  <c r="B7253" i="1" l="1"/>
  <c r="F7252" i="1"/>
  <c r="D7252" i="1"/>
  <c r="E7252" i="1" s="1"/>
  <c r="C7252" i="1"/>
  <c r="B7254" i="1" l="1"/>
  <c r="F7253" i="1"/>
  <c r="D7253" i="1"/>
  <c r="E7253" i="1" s="1"/>
  <c r="C7253" i="1"/>
  <c r="B7255" i="1" l="1"/>
  <c r="F7254" i="1"/>
  <c r="D7254" i="1"/>
  <c r="E7254" i="1" s="1"/>
  <c r="C7254" i="1"/>
  <c r="B7256" i="1" l="1"/>
  <c r="F7255" i="1"/>
  <c r="C7255" i="1"/>
  <c r="D7255" i="1"/>
  <c r="E7255" i="1" s="1"/>
  <c r="B7257" i="1" l="1"/>
  <c r="F7256" i="1"/>
  <c r="D7256" i="1"/>
  <c r="E7256" i="1" s="1"/>
  <c r="C7256" i="1"/>
  <c r="B7258" i="1" l="1"/>
  <c r="F7257" i="1"/>
  <c r="D7257" i="1"/>
  <c r="E7257" i="1" s="1"/>
  <c r="C7257" i="1"/>
  <c r="B7259" i="1" l="1"/>
  <c r="F7258" i="1"/>
  <c r="D7258" i="1"/>
  <c r="E7258" i="1" s="1"/>
  <c r="C7258" i="1"/>
  <c r="B7260" i="1" l="1"/>
  <c r="F7259" i="1"/>
  <c r="C7259" i="1"/>
  <c r="D7259" i="1"/>
  <c r="E7259" i="1" s="1"/>
  <c r="B7261" i="1" l="1"/>
  <c r="F7260" i="1"/>
  <c r="D7260" i="1"/>
  <c r="E7260" i="1" s="1"/>
  <c r="C7260" i="1"/>
  <c r="B7262" i="1" l="1"/>
  <c r="F7261" i="1"/>
  <c r="D7261" i="1"/>
  <c r="E7261" i="1" s="1"/>
  <c r="C7261" i="1"/>
  <c r="B7263" i="1" l="1"/>
  <c r="F7262" i="1"/>
  <c r="D7262" i="1"/>
  <c r="E7262" i="1" s="1"/>
  <c r="C7262" i="1"/>
  <c r="B7264" i="1" l="1"/>
  <c r="F7263" i="1"/>
  <c r="C7263" i="1"/>
  <c r="D7263" i="1"/>
  <c r="E7263" i="1" s="1"/>
  <c r="B7265" i="1" l="1"/>
  <c r="F7264" i="1"/>
  <c r="D7264" i="1"/>
  <c r="E7264" i="1" s="1"/>
  <c r="C7264" i="1"/>
  <c r="B7266" i="1" l="1"/>
  <c r="F7265" i="1"/>
  <c r="D7265" i="1"/>
  <c r="E7265" i="1" s="1"/>
  <c r="C7265" i="1"/>
  <c r="B7267" i="1" l="1"/>
  <c r="F7266" i="1"/>
  <c r="D7266" i="1"/>
  <c r="E7266" i="1" s="1"/>
  <c r="C7266" i="1"/>
  <c r="B7268" i="1" l="1"/>
  <c r="F7267" i="1"/>
  <c r="C7267" i="1"/>
  <c r="D7267" i="1"/>
  <c r="E7267" i="1" s="1"/>
  <c r="B7269" i="1" l="1"/>
  <c r="F7268" i="1"/>
  <c r="D7268" i="1"/>
  <c r="E7268" i="1" s="1"/>
  <c r="C7268" i="1"/>
  <c r="B7270" i="1" l="1"/>
  <c r="F7269" i="1"/>
  <c r="D7269" i="1"/>
  <c r="E7269" i="1" s="1"/>
  <c r="C7269" i="1"/>
  <c r="B7271" i="1" l="1"/>
  <c r="F7270" i="1"/>
  <c r="D7270" i="1"/>
  <c r="E7270" i="1" s="1"/>
  <c r="C7270" i="1"/>
  <c r="B7272" i="1" l="1"/>
  <c r="F7271" i="1"/>
  <c r="C7271" i="1"/>
  <c r="D7271" i="1"/>
  <c r="E7271" i="1" s="1"/>
  <c r="B7273" i="1" l="1"/>
  <c r="F7272" i="1"/>
  <c r="D7272" i="1"/>
  <c r="E7272" i="1" s="1"/>
  <c r="C7272" i="1"/>
  <c r="B7274" i="1" l="1"/>
  <c r="F7273" i="1"/>
  <c r="D7273" i="1"/>
  <c r="E7273" i="1" s="1"/>
  <c r="C7273" i="1"/>
  <c r="B7275" i="1" l="1"/>
  <c r="F7274" i="1"/>
  <c r="D7274" i="1"/>
  <c r="E7274" i="1" s="1"/>
  <c r="C7274" i="1"/>
  <c r="B7276" i="1" l="1"/>
  <c r="F7275" i="1"/>
  <c r="C7275" i="1"/>
  <c r="D7275" i="1"/>
  <c r="E7275" i="1" s="1"/>
  <c r="B7277" i="1" l="1"/>
  <c r="F7276" i="1"/>
  <c r="D7276" i="1"/>
  <c r="E7276" i="1" s="1"/>
  <c r="C7276" i="1"/>
  <c r="B7278" i="1" l="1"/>
  <c r="F7277" i="1"/>
  <c r="D7277" i="1"/>
  <c r="E7277" i="1" s="1"/>
  <c r="C7277" i="1"/>
  <c r="B7279" i="1" l="1"/>
  <c r="F7278" i="1"/>
  <c r="D7278" i="1"/>
  <c r="E7278" i="1" s="1"/>
  <c r="C7278" i="1"/>
  <c r="B7280" i="1" l="1"/>
  <c r="F7279" i="1"/>
  <c r="C7279" i="1"/>
  <c r="D7279" i="1"/>
  <c r="E7279" i="1" s="1"/>
  <c r="B7281" i="1" l="1"/>
  <c r="F7280" i="1"/>
  <c r="D7280" i="1"/>
  <c r="E7280" i="1" s="1"/>
  <c r="C7280" i="1"/>
  <c r="B7282" i="1" l="1"/>
  <c r="F7281" i="1"/>
  <c r="D7281" i="1"/>
  <c r="E7281" i="1" s="1"/>
  <c r="C7281" i="1"/>
  <c r="B7283" i="1" l="1"/>
  <c r="F7282" i="1"/>
  <c r="D7282" i="1"/>
  <c r="E7282" i="1" s="1"/>
  <c r="C7282" i="1"/>
  <c r="B7284" i="1" l="1"/>
  <c r="F7283" i="1"/>
  <c r="C7283" i="1"/>
  <c r="D7283" i="1"/>
  <c r="E7283" i="1" s="1"/>
  <c r="B7285" i="1" l="1"/>
  <c r="F7284" i="1"/>
  <c r="D7284" i="1"/>
  <c r="E7284" i="1" s="1"/>
  <c r="C7284" i="1"/>
  <c r="B7286" i="1" l="1"/>
  <c r="F7285" i="1"/>
  <c r="D7285" i="1"/>
  <c r="E7285" i="1" s="1"/>
  <c r="C7285" i="1"/>
  <c r="B7287" i="1" l="1"/>
  <c r="F7286" i="1"/>
  <c r="D7286" i="1"/>
  <c r="E7286" i="1" s="1"/>
  <c r="C7286" i="1"/>
  <c r="B7288" i="1" l="1"/>
  <c r="F7287" i="1"/>
  <c r="C7287" i="1"/>
  <c r="D7287" i="1"/>
  <c r="E7287" i="1" s="1"/>
  <c r="B7289" i="1" l="1"/>
  <c r="F7288" i="1"/>
  <c r="D7288" i="1"/>
  <c r="E7288" i="1" s="1"/>
  <c r="C7288" i="1"/>
  <c r="B7290" i="1" l="1"/>
  <c r="F7289" i="1"/>
  <c r="D7289" i="1"/>
  <c r="E7289" i="1" s="1"/>
  <c r="C7289" i="1"/>
  <c r="B7291" i="1" l="1"/>
  <c r="F7290" i="1"/>
  <c r="D7290" i="1"/>
  <c r="E7290" i="1" s="1"/>
  <c r="C7290" i="1"/>
  <c r="B7292" i="1" l="1"/>
  <c r="F7291" i="1"/>
  <c r="C7291" i="1"/>
  <c r="D7291" i="1"/>
  <c r="E7291" i="1" s="1"/>
  <c r="B7293" i="1" l="1"/>
  <c r="F7292" i="1"/>
  <c r="D7292" i="1"/>
  <c r="E7292" i="1" s="1"/>
  <c r="C7292" i="1"/>
  <c r="B7294" i="1" l="1"/>
  <c r="F7293" i="1"/>
  <c r="D7293" i="1"/>
  <c r="E7293" i="1" s="1"/>
  <c r="C7293" i="1"/>
  <c r="B7295" i="1" l="1"/>
  <c r="F7294" i="1"/>
  <c r="D7294" i="1"/>
  <c r="E7294" i="1" s="1"/>
  <c r="C7294" i="1"/>
  <c r="B7296" i="1" l="1"/>
  <c r="F7295" i="1"/>
  <c r="C7295" i="1"/>
  <c r="D7295" i="1"/>
  <c r="E7295" i="1" s="1"/>
  <c r="B7297" i="1" l="1"/>
  <c r="F7296" i="1"/>
  <c r="D7296" i="1"/>
  <c r="E7296" i="1" s="1"/>
  <c r="C7296" i="1"/>
  <c r="B7298" i="1" l="1"/>
  <c r="F7297" i="1"/>
  <c r="D7297" i="1"/>
  <c r="E7297" i="1" s="1"/>
  <c r="C7297" i="1"/>
  <c r="B7299" i="1" l="1"/>
  <c r="F7298" i="1"/>
  <c r="D7298" i="1"/>
  <c r="E7298" i="1" s="1"/>
  <c r="C7298" i="1"/>
  <c r="B7300" i="1" l="1"/>
  <c r="F7299" i="1"/>
  <c r="C7299" i="1"/>
  <c r="D7299" i="1"/>
  <c r="E7299" i="1" s="1"/>
  <c r="B7301" i="1" l="1"/>
  <c r="F7300" i="1"/>
  <c r="D7300" i="1"/>
  <c r="E7300" i="1" s="1"/>
  <c r="C7300" i="1"/>
  <c r="B7302" i="1" l="1"/>
  <c r="F7301" i="1"/>
  <c r="D7301" i="1"/>
  <c r="E7301" i="1" s="1"/>
  <c r="C7301" i="1"/>
  <c r="B7303" i="1" l="1"/>
  <c r="F7302" i="1"/>
  <c r="D7302" i="1"/>
  <c r="E7302" i="1" s="1"/>
  <c r="C7302" i="1"/>
  <c r="B7304" i="1" l="1"/>
  <c r="F7303" i="1"/>
  <c r="C7303" i="1"/>
  <c r="D7303" i="1"/>
  <c r="E7303" i="1" s="1"/>
  <c r="B7305" i="1" l="1"/>
  <c r="F7304" i="1"/>
  <c r="D7304" i="1"/>
  <c r="E7304" i="1" s="1"/>
  <c r="C7304" i="1"/>
  <c r="B7306" i="1" l="1"/>
  <c r="F7305" i="1"/>
  <c r="D7305" i="1"/>
  <c r="E7305" i="1" s="1"/>
  <c r="C7305" i="1"/>
  <c r="B7307" i="1" l="1"/>
  <c r="F7306" i="1"/>
  <c r="D7306" i="1"/>
  <c r="E7306" i="1" s="1"/>
  <c r="C7306" i="1"/>
  <c r="B7308" i="1" l="1"/>
  <c r="F7307" i="1"/>
  <c r="C7307" i="1"/>
  <c r="D7307" i="1"/>
  <c r="E7307" i="1" s="1"/>
  <c r="B7309" i="1" l="1"/>
  <c r="F7308" i="1"/>
  <c r="D7308" i="1"/>
  <c r="E7308" i="1" s="1"/>
  <c r="C7308" i="1"/>
  <c r="B7310" i="1" l="1"/>
  <c r="F7309" i="1"/>
  <c r="D7309" i="1"/>
  <c r="E7309" i="1" s="1"/>
  <c r="C7309" i="1"/>
  <c r="B7311" i="1" l="1"/>
  <c r="F7310" i="1"/>
  <c r="D7310" i="1"/>
  <c r="E7310" i="1" s="1"/>
  <c r="C7310" i="1"/>
  <c r="B7312" i="1" l="1"/>
  <c r="F7311" i="1"/>
  <c r="C7311" i="1"/>
  <c r="D7311" i="1"/>
  <c r="E7311" i="1" s="1"/>
  <c r="B7313" i="1" l="1"/>
  <c r="F7312" i="1"/>
  <c r="D7312" i="1"/>
  <c r="E7312" i="1" s="1"/>
  <c r="C7312" i="1"/>
  <c r="B7314" i="1" l="1"/>
  <c r="F7313" i="1"/>
  <c r="D7313" i="1"/>
  <c r="E7313" i="1" s="1"/>
  <c r="C7313" i="1"/>
  <c r="B7315" i="1" l="1"/>
  <c r="F7314" i="1"/>
  <c r="D7314" i="1"/>
  <c r="E7314" i="1" s="1"/>
  <c r="C7314" i="1"/>
  <c r="B7316" i="1" l="1"/>
  <c r="F7315" i="1"/>
  <c r="C7315" i="1"/>
  <c r="D7315" i="1"/>
  <c r="E7315" i="1" s="1"/>
  <c r="B7317" i="1" l="1"/>
  <c r="F7316" i="1"/>
  <c r="D7316" i="1"/>
  <c r="E7316" i="1" s="1"/>
  <c r="C7316" i="1"/>
  <c r="B7318" i="1" l="1"/>
  <c r="F7317" i="1"/>
  <c r="D7317" i="1"/>
  <c r="E7317" i="1" s="1"/>
  <c r="C7317" i="1"/>
  <c r="B7319" i="1" l="1"/>
  <c r="F7318" i="1"/>
  <c r="D7318" i="1"/>
  <c r="E7318" i="1" s="1"/>
  <c r="C7318" i="1"/>
  <c r="B7320" i="1" l="1"/>
  <c r="F7319" i="1"/>
  <c r="C7319" i="1"/>
  <c r="D7319" i="1"/>
  <c r="E7319" i="1" s="1"/>
  <c r="B7321" i="1" l="1"/>
  <c r="F7320" i="1"/>
  <c r="D7320" i="1"/>
  <c r="E7320" i="1" s="1"/>
  <c r="C7320" i="1"/>
  <c r="B7322" i="1" l="1"/>
  <c r="F7321" i="1"/>
  <c r="D7321" i="1"/>
  <c r="E7321" i="1" s="1"/>
  <c r="C7321" i="1"/>
  <c r="B7323" i="1" l="1"/>
  <c r="F7322" i="1"/>
  <c r="D7322" i="1"/>
  <c r="E7322" i="1" s="1"/>
  <c r="C7322" i="1"/>
  <c r="B7324" i="1" l="1"/>
  <c r="F7323" i="1"/>
  <c r="C7323" i="1"/>
  <c r="D7323" i="1"/>
  <c r="E7323" i="1" s="1"/>
  <c r="B7325" i="1" l="1"/>
  <c r="F7324" i="1"/>
  <c r="D7324" i="1"/>
  <c r="E7324" i="1" s="1"/>
  <c r="C7324" i="1"/>
  <c r="B7326" i="1" l="1"/>
  <c r="F7325" i="1"/>
  <c r="D7325" i="1"/>
  <c r="E7325" i="1" s="1"/>
  <c r="C7325" i="1"/>
  <c r="B7327" i="1" l="1"/>
  <c r="F7326" i="1"/>
  <c r="D7326" i="1"/>
  <c r="E7326" i="1" s="1"/>
  <c r="C7326" i="1"/>
  <c r="B7328" i="1" l="1"/>
  <c r="F7327" i="1"/>
  <c r="C7327" i="1"/>
  <c r="D7327" i="1"/>
  <c r="E7327" i="1" s="1"/>
  <c r="B7329" i="1" l="1"/>
  <c r="F7328" i="1"/>
  <c r="D7328" i="1"/>
  <c r="E7328" i="1" s="1"/>
  <c r="C7328" i="1"/>
  <c r="B7330" i="1" l="1"/>
  <c r="F7329" i="1"/>
  <c r="D7329" i="1"/>
  <c r="E7329" i="1" s="1"/>
  <c r="C7329" i="1"/>
  <c r="B7331" i="1" l="1"/>
  <c r="F7330" i="1"/>
  <c r="D7330" i="1"/>
  <c r="E7330" i="1" s="1"/>
  <c r="C7330" i="1"/>
  <c r="B7332" i="1" l="1"/>
  <c r="F7331" i="1"/>
  <c r="C7331" i="1"/>
  <c r="D7331" i="1"/>
  <c r="E7331" i="1" s="1"/>
  <c r="B7333" i="1" l="1"/>
  <c r="F7332" i="1"/>
  <c r="D7332" i="1"/>
  <c r="E7332" i="1" s="1"/>
  <c r="C7332" i="1"/>
  <c r="B7334" i="1" l="1"/>
  <c r="F7333" i="1"/>
  <c r="D7333" i="1"/>
  <c r="E7333" i="1" s="1"/>
  <c r="C7333" i="1"/>
  <c r="B7335" i="1" l="1"/>
  <c r="F7334" i="1"/>
  <c r="D7334" i="1"/>
  <c r="E7334" i="1" s="1"/>
  <c r="C7334" i="1"/>
  <c r="B7336" i="1" l="1"/>
  <c r="F7335" i="1"/>
  <c r="C7335" i="1"/>
  <c r="D7335" i="1"/>
  <c r="E7335" i="1" s="1"/>
  <c r="B7337" i="1" l="1"/>
  <c r="F7336" i="1"/>
  <c r="D7336" i="1"/>
  <c r="E7336" i="1" s="1"/>
  <c r="C7336" i="1"/>
  <c r="B7338" i="1" l="1"/>
  <c r="F7337" i="1"/>
  <c r="D7337" i="1"/>
  <c r="E7337" i="1" s="1"/>
  <c r="C7337" i="1"/>
  <c r="B7339" i="1" l="1"/>
  <c r="F7338" i="1"/>
  <c r="D7338" i="1"/>
  <c r="E7338" i="1" s="1"/>
  <c r="C7338" i="1"/>
  <c r="B7340" i="1" l="1"/>
  <c r="F7339" i="1"/>
  <c r="C7339" i="1"/>
  <c r="D7339" i="1"/>
  <c r="E7339" i="1" s="1"/>
  <c r="B7341" i="1" l="1"/>
  <c r="F7340" i="1"/>
  <c r="D7340" i="1"/>
  <c r="E7340" i="1" s="1"/>
  <c r="C7340" i="1"/>
  <c r="B7342" i="1" l="1"/>
  <c r="F7341" i="1"/>
  <c r="D7341" i="1"/>
  <c r="E7341" i="1" s="1"/>
  <c r="C7341" i="1"/>
  <c r="B7343" i="1" l="1"/>
  <c r="F7342" i="1"/>
  <c r="D7342" i="1"/>
  <c r="E7342" i="1" s="1"/>
  <c r="C7342" i="1"/>
  <c r="B7344" i="1" l="1"/>
  <c r="F7343" i="1"/>
  <c r="C7343" i="1"/>
  <c r="D7343" i="1"/>
  <c r="E7343" i="1" s="1"/>
  <c r="B7345" i="1" l="1"/>
  <c r="F7344" i="1"/>
  <c r="D7344" i="1"/>
  <c r="E7344" i="1" s="1"/>
  <c r="C7344" i="1"/>
  <c r="B7346" i="1" l="1"/>
  <c r="F7345" i="1"/>
  <c r="D7345" i="1"/>
  <c r="E7345" i="1" s="1"/>
  <c r="C7345" i="1"/>
  <c r="B7347" i="1" l="1"/>
  <c r="F7346" i="1"/>
  <c r="D7346" i="1"/>
  <c r="E7346" i="1" s="1"/>
  <c r="C7346" i="1"/>
  <c r="B7348" i="1" l="1"/>
  <c r="F7347" i="1"/>
  <c r="C7347" i="1"/>
  <c r="D7347" i="1"/>
  <c r="E7347" i="1" s="1"/>
  <c r="B7349" i="1" l="1"/>
  <c r="F7348" i="1"/>
  <c r="D7348" i="1"/>
  <c r="E7348" i="1" s="1"/>
  <c r="C7348" i="1"/>
  <c r="B7350" i="1" l="1"/>
  <c r="F7349" i="1"/>
  <c r="D7349" i="1"/>
  <c r="E7349" i="1" s="1"/>
  <c r="C7349" i="1"/>
  <c r="B7351" i="1" l="1"/>
  <c r="F7350" i="1"/>
  <c r="D7350" i="1"/>
  <c r="E7350" i="1" s="1"/>
  <c r="C7350" i="1"/>
  <c r="B7352" i="1" l="1"/>
  <c r="F7351" i="1"/>
  <c r="C7351" i="1"/>
  <c r="D7351" i="1"/>
  <c r="E7351" i="1" s="1"/>
  <c r="B7353" i="1" l="1"/>
  <c r="F7352" i="1"/>
  <c r="D7352" i="1"/>
  <c r="E7352" i="1" s="1"/>
  <c r="C7352" i="1"/>
  <c r="B7354" i="1" l="1"/>
  <c r="F7353" i="1"/>
  <c r="D7353" i="1"/>
  <c r="E7353" i="1" s="1"/>
  <c r="C7353" i="1"/>
  <c r="B7355" i="1" l="1"/>
  <c r="F7354" i="1"/>
  <c r="D7354" i="1"/>
  <c r="E7354" i="1" s="1"/>
  <c r="C7354" i="1"/>
  <c r="B7356" i="1" l="1"/>
  <c r="F7355" i="1"/>
  <c r="C7355" i="1"/>
  <c r="D7355" i="1"/>
  <c r="E7355" i="1" s="1"/>
  <c r="B7357" i="1" l="1"/>
  <c r="F7356" i="1"/>
  <c r="D7356" i="1"/>
  <c r="E7356" i="1" s="1"/>
  <c r="C7356" i="1"/>
  <c r="B7358" i="1" l="1"/>
  <c r="F7357" i="1"/>
  <c r="D7357" i="1"/>
  <c r="E7357" i="1" s="1"/>
  <c r="C7357" i="1"/>
  <c r="B7359" i="1" l="1"/>
  <c r="F7358" i="1"/>
  <c r="D7358" i="1"/>
  <c r="E7358" i="1" s="1"/>
  <c r="C7358" i="1"/>
  <c r="B7360" i="1" l="1"/>
  <c r="F7359" i="1"/>
  <c r="C7359" i="1"/>
  <c r="D7359" i="1"/>
  <c r="E7359" i="1" s="1"/>
  <c r="B7361" i="1" l="1"/>
  <c r="F7360" i="1"/>
  <c r="D7360" i="1"/>
  <c r="E7360" i="1" s="1"/>
  <c r="C7360" i="1"/>
  <c r="B7362" i="1" l="1"/>
  <c r="F7361" i="1"/>
  <c r="D7361" i="1"/>
  <c r="E7361" i="1" s="1"/>
  <c r="C7361" i="1"/>
  <c r="B7363" i="1" l="1"/>
  <c r="F7362" i="1"/>
  <c r="D7362" i="1"/>
  <c r="E7362" i="1" s="1"/>
  <c r="C7362" i="1"/>
  <c r="B7364" i="1" l="1"/>
  <c r="F7363" i="1"/>
  <c r="C7363" i="1"/>
  <c r="D7363" i="1"/>
  <c r="E7363" i="1" s="1"/>
  <c r="B7365" i="1" l="1"/>
  <c r="F7364" i="1"/>
  <c r="D7364" i="1"/>
  <c r="E7364" i="1" s="1"/>
  <c r="C7364" i="1"/>
  <c r="B7366" i="1" l="1"/>
  <c r="F7365" i="1"/>
  <c r="D7365" i="1"/>
  <c r="E7365" i="1" s="1"/>
  <c r="C7365" i="1"/>
  <c r="B7367" i="1" l="1"/>
  <c r="F7366" i="1"/>
  <c r="D7366" i="1"/>
  <c r="E7366" i="1" s="1"/>
  <c r="C7366" i="1"/>
  <c r="B7368" i="1" l="1"/>
  <c r="F7367" i="1"/>
  <c r="C7367" i="1"/>
  <c r="D7367" i="1"/>
  <c r="E7367" i="1" s="1"/>
  <c r="B7369" i="1" l="1"/>
  <c r="F7368" i="1"/>
  <c r="D7368" i="1"/>
  <c r="E7368" i="1" s="1"/>
  <c r="C7368" i="1"/>
  <c r="B7370" i="1" l="1"/>
  <c r="F7369" i="1"/>
  <c r="D7369" i="1"/>
  <c r="E7369" i="1" s="1"/>
  <c r="C7369" i="1"/>
  <c r="B7371" i="1" l="1"/>
  <c r="F7370" i="1"/>
  <c r="D7370" i="1"/>
  <c r="E7370" i="1" s="1"/>
  <c r="C7370" i="1"/>
  <c r="B7372" i="1" l="1"/>
  <c r="F7371" i="1"/>
  <c r="C7371" i="1"/>
  <c r="D7371" i="1"/>
  <c r="E7371" i="1" s="1"/>
  <c r="B7373" i="1" l="1"/>
  <c r="F7372" i="1"/>
  <c r="D7372" i="1"/>
  <c r="E7372" i="1" s="1"/>
  <c r="C7372" i="1"/>
  <c r="B7374" i="1" l="1"/>
  <c r="F7373" i="1"/>
  <c r="D7373" i="1"/>
  <c r="E7373" i="1" s="1"/>
  <c r="C7373" i="1"/>
  <c r="B7375" i="1" l="1"/>
  <c r="F7374" i="1"/>
  <c r="D7374" i="1"/>
  <c r="E7374" i="1" s="1"/>
  <c r="C7374" i="1"/>
  <c r="B7376" i="1" l="1"/>
  <c r="F7375" i="1"/>
  <c r="C7375" i="1"/>
  <c r="D7375" i="1"/>
  <c r="E7375" i="1" s="1"/>
  <c r="B7377" i="1" l="1"/>
  <c r="F7376" i="1"/>
  <c r="D7376" i="1"/>
  <c r="E7376" i="1" s="1"/>
  <c r="C7376" i="1"/>
  <c r="B7378" i="1" l="1"/>
  <c r="F7377" i="1"/>
  <c r="D7377" i="1"/>
  <c r="E7377" i="1" s="1"/>
  <c r="C7377" i="1"/>
  <c r="B7379" i="1" l="1"/>
  <c r="F7378" i="1"/>
  <c r="D7378" i="1"/>
  <c r="E7378" i="1" s="1"/>
  <c r="C7378" i="1"/>
  <c r="B7380" i="1" l="1"/>
  <c r="F7379" i="1"/>
  <c r="C7379" i="1"/>
  <c r="D7379" i="1"/>
  <c r="E7379" i="1" s="1"/>
  <c r="B7381" i="1" l="1"/>
  <c r="F7380" i="1"/>
  <c r="D7380" i="1"/>
  <c r="E7380" i="1" s="1"/>
  <c r="C7380" i="1"/>
  <c r="B7382" i="1" l="1"/>
  <c r="F7381" i="1"/>
  <c r="D7381" i="1"/>
  <c r="E7381" i="1" s="1"/>
  <c r="C7381" i="1"/>
  <c r="B7383" i="1" l="1"/>
  <c r="F7382" i="1"/>
  <c r="D7382" i="1"/>
  <c r="E7382" i="1" s="1"/>
  <c r="C7382" i="1"/>
  <c r="B7384" i="1" l="1"/>
  <c r="F7383" i="1"/>
  <c r="C7383" i="1"/>
  <c r="D7383" i="1"/>
  <c r="E7383" i="1" s="1"/>
  <c r="B7385" i="1" l="1"/>
  <c r="F7384" i="1"/>
  <c r="D7384" i="1"/>
  <c r="E7384" i="1" s="1"/>
  <c r="C7384" i="1"/>
  <c r="B7386" i="1" l="1"/>
  <c r="F7385" i="1"/>
  <c r="D7385" i="1"/>
  <c r="E7385" i="1" s="1"/>
  <c r="C7385" i="1"/>
  <c r="B7387" i="1" l="1"/>
  <c r="F7386" i="1"/>
  <c r="D7386" i="1"/>
  <c r="E7386" i="1" s="1"/>
  <c r="C7386" i="1"/>
  <c r="B7388" i="1" l="1"/>
  <c r="F7387" i="1"/>
  <c r="C7387" i="1"/>
  <c r="D7387" i="1"/>
  <c r="E7387" i="1" s="1"/>
  <c r="B7389" i="1" l="1"/>
  <c r="F7388" i="1"/>
  <c r="D7388" i="1"/>
  <c r="E7388" i="1" s="1"/>
  <c r="C7388" i="1"/>
  <c r="B7390" i="1" l="1"/>
  <c r="F7389" i="1"/>
  <c r="D7389" i="1"/>
  <c r="E7389" i="1" s="1"/>
  <c r="C7389" i="1"/>
  <c r="B7391" i="1" l="1"/>
  <c r="F7390" i="1"/>
  <c r="D7390" i="1"/>
  <c r="E7390" i="1" s="1"/>
  <c r="C7390" i="1"/>
  <c r="B7392" i="1" l="1"/>
  <c r="F7391" i="1"/>
  <c r="C7391" i="1"/>
  <c r="D7391" i="1"/>
  <c r="E7391" i="1" s="1"/>
  <c r="B7393" i="1" l="1"/>
  <c r="F7392" i="1"/>
  <c r="D7392" i="1"/>
  <c r="E7392" i="1" s="1"/>
  <c r="C7392" i="1"/>
  <c r="B7394" i="1" l="1"/>
  <c r="F7393" i="1"/>
  <c r="D7393" i="1"/>
  <c r="E7393" i="1" s="1"/>
  <c r="C7393" i="1"/>
  <c r="B7395" i="1" l="1"/>
  <c r="F7394" i="1"/>
  <c r="D7394" i="1"/>
  <c r="E7394" i="1" s="1"/>
  <c r="C7394" i="1"/>
  <c r="B7396" i="1" l="1"/>
  <c r="F7395" i="1"/>
  <c r="C7395" i="1"/>
  <c r="D7395" i="1"/>
  <c r="E7395" i="1" s="1"/>
  <c r="B7397" i="1" l="1"/>
  <c r="F7396" i="1"/>
  <c r="D7396" i="1"/>
  <c r="E7396" i="1" s="1"/>
  <c r="C7396" i="1"/>
  <c r="B7398" i="1" l="1"/>
  <c r="F7397" i="1"/>
  <c r="D7397" i="1"/>
  <c r="E7397" i="1" s="1"/>
  <c r="C7397" i="1"/>
  <c r="B7399" i="1" l="1"/>
  <c r="F7398" i="1"/>
  <c r="D7398" i="1"/>
  <c r="E7398" i="1" s="1"/>
  <c r="C7398" i="1"/>
  <c r="B7400" i="1" l="1"/>
  <c r="F7399" i="1"/>
  <c r="C7399" i="1"/>
  <c r="D7399" i="1"/>
  <c r="E7399" i="1" s="1"/>
  <c r="B7401" i="1" l="1"/>
  <c r="F7400" i="1"/>
  <c r="D7400" i="1"/>
  <c r="E7400" i="1" s="1"/>
  <c r="C7400" i="1"/>
  <c r="B7402" i="1" l="1"/>
  <c r="F7401" i="1"/>
  <c r="D7401" i="1"/>
  <c r="E7401" i="1" s="1"/>
  <c r="C7401" i="1"/>
  <c r="B7403" i="1" l="1"/>
  <c r="F7402" i="1"/>
  <c r="D7402" i="1"/>
  <c r="E7402" i="1" s="1"/>
  <c r="C7402" i="1"/>
  <c r="B7404" i="1" l="1"/>
  <c r="F7403" i="1"/>
  <c r="C7403" i="1"/>
  <c r="D7403" i="1"/>
  <c r="E7403" i="1" s="1"/>
  <c r="B7405" i="1" l="1"/>
  <c r="F7404" i="1"/>
  <c r="D7404" i="1"/>
  <c r="E7404" i="1" s="1"/>
  <c r="C7404" i="1"/>
  <c r="B7406" i="1" l="1"/>
  <c r="F7405" i="1"/>
  <c r="D7405" i="1"/>
  <c r="E7405" i="1" s="1"/>
  <c r="C7405" i="1"/>
  <c r="B7407" i="1" l="1"/>
  <c r="F7406" i="1"/>
  <c r="D7406" i="1"/>
  <c r="E7406" i="1" s="1"/>
  <c r="C7406" i="1"/>
  <c r="B7408" i="1" l="1"/>
  <c r="F7407" i="1"/>
  <c r="C7407" i="1"/>
  <c r="D7407" i="1"/>
  <c r="E7407" i="1" s="1"/>
  <c r="B7409" i="1" l="1"/>
  <c r="F7408" i="1"/>
  <c r="D7408" i="1"/>
  <c r="E7408" i="1" s="1"/>
  <c r="C7408" i="1"/>
  <c r="B7410" i="1" l="1"/>
  <c r="F7409" i="1"/>
  <c r="D7409" i="1"/>
  <c r="E7409" i="1" s="1"/>
  <c r="C7409" i="1"/>
  <c r="B7411" i="1" l="1"/>
  <c r="F7410" i="1"/>
  <c r="D7410" i="1"/>
  <c r="E7410" i="1" s="1"/>
  <c r="C7410" i="1"/>
  <c r="B7412" i="1" l="1"/>
  <c r="F7411" i="1"/>
  <c r="C7411" i="1"/>
  <c r="D7411" i="1"/>
  <c r="E7411" i="1" s="1"/>
  <c r="B7413" i="1" l="1"/>
  <c r="F7412" i="1"/>
  <c r="D7412" i="1"/>
  <c r="E7412" i="1" s="1"/>
  <c r="C7412" i="1"/>
  <c r="B7414" i="1" l="1"/>
  <c r="F7413" i="1"/>
  <c r="D7413" i="1"/>
  <c r="E7413" i="1" s="1"/>
  <c r="C7413" i="1"/>
  <c r="B7415" i="1" l="1"/>
  <c r="F7414" i="1"/>
  <c r="D7414" i="1"/>
  <c r="E7414" i="1" s="1"/>
  <c r="C7414" i="1"/>
  <c r="B7416" i="1" l="1"/>
  <c r="F7415" i="1"/>
  <c r="C7415" i="1"/>
  <c r="D7415" i="1"/>
  <c r="E7415" i="1" s="1"/>
  <c r="B7417" i="1" l="1"/>
  <c r="F7416" i="1"/>
  <c r="D7416" i="1"/>
  <c r="E7416" i="1" s="1"/>
  <c r="C7416" i="1"/>
  <c r="B7418" i="1" l="1"/>
  <c r="F7417" i="1"/>
  <c r="D7417" i="1"/>
  <c r="E7417" i="1" s="1"/>
  <c r="C7417" i="1"/>
  <c r="B7419" i="1" l="1"/>
  <c r="F7418" i="1"/>
  <c r="D7418" i="1"/>
  <c r="E7418" i="1" s="1"/>
  <c r="C7418" i="1"/>
  <c r="B7420" i="1" l="1"/>
  <c r="F7419" i="1"/>
  <c r="C7419" i="1"/>
  <c r="D7419" i="1"/>
  <c r="E7419" i="1" s="1"/>
  <c r="B7421" i="1" l="1"/>
  <c r="F7420" i="1"/>
  <c r="D7420" i="1"/>
  <c r="E7420" i="1" s="1"/>
  <c r="C7420" i="1"/>
  <c r="B7422" i="1" l="1"/>
  <c r="F7421" i="1"/>
  <c r="D7421" i="1"/>
  <c r="E7421" i="1" s="1"/>
  <c r="C7421" i="1"/>
  <c r="B7423" i="1" l="1"/>
  <c r="F7422" i="1"/>
  <c r="D7422" i="1"/>
  <c r="E7422" i="1" s="1"/>
  <c r="C7422" i="1"/>
  <c r="B7424" i="1" l="1"/>
  <c r="F7423" i="1"/>
  <c r="C7423" i="1"/>
  <c r="D7423" i="1"/>
  <c r="E7423" i="1" s="1"/>
  <c r="B7425" i="1" l="1"/>
  <c r="F7424" i="1"/>
  <c r="D7424" i="1"/>
  <c r="E7424" i="1" s="1"/>
  <c r="C7424" i="1"/>
  <c r="B7426" i="1" l="1"/>
  <c r="F7425" i="1"/>
  <c r="D7425" i="1"/>
  <c r="E7425" i="1" s="1"/>
  <c r="C7425" i="1"/>
  <c r="B7427" i="1" l="1"/>
  <c r="F7426" i="1"/>
  <c r="D7426" i="1"/>
  <c r="E7426" i="1" s="1"/>
  <c r="C7426" i="1"/>
  <c r="B7428" i="1" l="1"/>
  <c r="F7427" i="1"/>
  <c r="C7427" i="1"/>
  <c r="D7427" i="1"/>
  <c r="E7427" i="1" s="1"/>
  <c r="B7429" i="1" l="1"/>
  <c r="F7428" i="1"/>
  <c r="D7428" i="1"/>
  <c r="E7428" i="1" s="1"/>
  <c r="C7428" i="1"/>
  <c r="B7430" i="1" l="1"/>
  <c r="F7429" i="1"/>
  <c r="D7429" i="1"/>
  <c r="E7429" i="1" s="1"/>
  <c r="C7429" i="1"/>
  <c r="B7431" i="1" l="1"/>
  <c r="F7430" i="1"/>
  <c r="D7430" i="1"/>
  <c r="E7430" i="1" s="1"/>
  <c r="C7430" i="1"/>
  <c r="B7432" i="1" l="1"/>
  <c r="F7431" i="1"/>
  <c r="C7431" i="1"/>
  <c r="D7431" i="1"/>
  <c r="E7431" i="1" s="1"/>
  <c r="B7433" i="1" l="1"/>
  <c r="F7432" i="1"/>
  <c r="D7432" i="1"/>
  <c r="E7432" i="1" s="1"/>
  <c r="C7432" i="1"/>
  <c r="B7434" i="1" l="1"/>
  <c r="F7433" i="1"/>
  <c r="D7433" i="1"/>
  <c r="E7433" i="1" s="1"/>
  <c r="C7433" i="1"/>
  <c r="B7435" i="1" l="1"/>
  <c r="F7434" i="1"/>
  <c r="D7434" i="1"/>
  <c r="E7434" i="1" s="1"/>
  <c r="C7434" i="1"/>
  <c r="B7436" i="1" l="1"/>
  <c r="F7435" i="1"/>
  <c r="C7435" i="1"/>
  <c r="D7435" i="1"/>
  <c r="E7435" i="1" s="1"/>
  <c r="B7437" i="1" l="1"/>
  <c r="F7436" i="1"/>
  <c r="D7436" i="1"/>
  <c r="E7436" i="1" s="1"/>
  <c r="C7436" i="1"/>
  <c r="B7438" i="1" l="1"/>
  <c r="F7437" i="1"/>
  <c r="D7437" i="1"/>
  <c r="E7437" i="1" s="1"/>
  <c r="C7437" i="1"/>
  <c r="B7439" i="1" l="1"/>
  <c r="F7438" i="1"/>
  <c r="D7438" i="1"/>
  <c r="E7438" i="1" s="1"/>
  <c r="C7438" i="1"/>
  <c r="B7440" i="1" l="1"/>
  <c r="F7439" i="1"/>
  <c r="C7439" i="1"/>
  <c r="D7439" i="1"/>
  <c r="E7439" i="1" s="1"/>
  <c r="B7441" i="1" l="1"/>
  <c r="F7440" i="1"/>
  <c r="D7440" i="1"/>
  <c r="E7440" i="1" s="1"/>
  <c r="C7440" i="1"/>
  <c r="B7442" i="1" l="1"/>
  <c r="F7441" i="1"/>
  <c r="D7441" i="1"/>
  <c r="E7441" i="1" s="1"/>
  <c r="C7441" i="1"/>
  <c r="B7443" i="1" l="1"/>
  <c r="F7442" i="1"/>
  <c r="D7442" i="1"/>
  <c r="E7442" i="1" s="1"/>
  <c r="C7442" i="1"/>
  <c r="B7444" i="1" l="1"/>
  <c r="F7443" i="1"/>
  <c r="C7443" i="1"/>
  <c r="D7443" i="1"/>
  <c r="E7443" i="1" s="1"/>
  <c r="B7445" i="1" l="1"/>
  <c r="F7444" i="1"/>
  <c r="D7444" i="1"/>
  <c r="E7444" i="1" s="1"/>
  <c r="C7444" i="1"/>
  <c r="B7446" i="1" l="1"/>
  <c r="F7445" i="1"/>
  <c r="D7445" i="1"/>
  <c r="E7445" i="1" s="1"/>
  <c r="C7445" i="1"/>
  <c r="B7447" i="1" l="1"/>
  <c r="F7446" i="1"/>
  <c r="D7446" i="1"/>
  <c r="E7446" i="1" s="1"/>
  <c r="C7446" i="1"/>
  <c r="B7448" i="1" l="1"/>
  <c r="F7447" i="1"/>
  <c r="C7447" i="1"/>
  <c r="D7447" i="1"/>
  <c r="E7447" i="1" s="1"/>
  <c r="B7449" i="1" l="1"/>
  <c r="F7448" i="1"/>
  <c r="D7448" i="1"/>
  <c r="E7448" i="1" s="1"/>
  <c r="C7448" i="1"/>
  <c r="B7450" i="1" l="1"/>
  <c r="F7449" i="1"/>
  <c r="D7449" i="1"/>
  <c r="E7449" i="1" s="1"/>
  <c r="C7449" i="1"/>
  <c r="B7451" i="1" l="1"/>
  <c r="F7450" i="1"/>
  <c r="D7450" i="1"/>
  <c r="E7450" i="1" s="1"/>
  <c r="C7450" i="1"/>
  <c r="B7452" i="1" l="1"/>
  <c r="F7451" i="1"/>
  <c r="C7451" i="1"/>
  <c r="D7451" i="1"/>
  <c r="E7451" i="1" s="1"/>
  <c r="B7453" i="1" l="1"/>
  <c r="F7452" i="1"/>
  <c r="D7452" i="1"/>
  <c r="E7452" i="1" s="1"/>
  <c r="C7452" i="1"/>
  <c r="B7454" i="1" l="1"/>
  <c r="F7453" i="1"/>
  <c r="D7453" i="1"/>
  <c r="E7453" i="1" s="1"/>
  <c r="C7453" i="1"/>
  <c r="B7455" i="1" l="1"/>
  <c r="F7454" i="1"/>
  <c r="D7454" i="1"/>
  <c r="E7454" i="1" s="1"/>
  <c r="C7454" i="1"/>
  <c r="B7456" i="1" l="1"/>
  <c r="F7455" i="1"/>
  <c r="C7455" i="1"/>
  <c r="D7455" i="1"/>
  <c r="E7455" i="1" s="1"/>
  <c r="B7457" i="1" l="1"/>
  <c r="F7456" i="1"/>
  <c r="D7456" i="1"/>
  <c r="E7456" i="1" s="1"/>
  <c r="C7456" i="1"/>
  <c r="B7458" i="1" l="1"/>
  <c r="F7457" i="1"/>
  <c r="D7457" i="1"/>
  <c r="E7457" i="1" s="1"/>
  <c r="C7457" i="1"/>
  <c r="B7459" i="1" l="1"/>
  <c r="F7458" i="1"/>
  <c r="D7458" i="1"/>
  <c r="E7458" i="1" s="1"/>
  <c r="C7458" i="1"/>
  <c r="B7460" i="1" l="1"/>
  <c r="F7459" i="1"/>
  <c r="C7459" i="1"/>
  <c r="D7459" i="1"/>
  <c r="E7459" i="1" s="1"/>
  <c r="B7461" i="1" l="1"/>
  <c r="F7460" i="1"/>
  <c r="D7460" i="1"/>
  <c r="E7460" i="1" s="1"/>
  <c r="C7460" i="1"/>
  <c r="B7462" i="1" l="1"/>
  <c r="F7461" i="1"/>
  <c r="D7461" i="1"/>
  <c r="E7461" i="1" s="1"/>
  <c r="C7461" i="1"/>
  <c r="B7463" i="1" l="1"/>
  <c r="F7462" i="1"/>
  <c r="D7462" i="1"/>
  <c r="E7462" i="1" s="1"/>
  <c r="C7462" i="1"/>
  <c r="B7464" i="1" l="1"/>
  <c r="F7463" i="1"/>
  <c r="C7463" i="1"/>
  <c r="D7463" i="1"/>
  <c r="E7463" i="1" s="1"/>
  <c r="B7465" i="1" l="1"/>
  <c r="F7464" i="1"/>
  <c r="D7464" i="1"/>
  <c r="E7464" i="1" s="1"/>
  <c r="C7464" i="1"/>
  <c r="B7466" i="1" l="1"/>
  <c r="F7465" i="1"/>
  <c r="D7465" i="1"/>
  <c r="E7465" i="1" s="1"/>
  <c r="C7465" i="1"/>
  <c r="B7467" i="1" l="1"/>
  <c r="F7466" i="1"/>
  <c r="D7466" i="1"/>
  <c r="E7466" i="1" s="1"/>
  <c r="C7466" i="1"/>
  <c r="B7468" i="1" l="1"/>
  <c r="F7467" i="1"/>
  <c r="C7467" i="1"/>
  <c r="D7467" i="1"/>
  <c r="E7467" i="1" s="1"/>
  <c r="B7469" i="1" l="1"/>
  <c r="F7468" i="1"/>
  <c r="D7468" i="1"/>
  <c r="E7468" i="1" s="1"/>
  <c r="C7468" i="1"/>
  <c r="B7470" i="1" l="1"/>
  <c r="F7469" i="1"/>
  <c r="D7469" i="1"/>
  <c r="E7469" i="1" s="1"/>
  <c r="C7469" i="1"/>
  <c r="B7471" i="1" l="1"/>
  <c r="F7470" i="1"/>
  <c r="D7470" i="1"/>
  <c r="E7470" i="1" s="1"/>
  <c r="C7470" i="1"/>
  <c r="B7472" i="1" l="1"/>
  <c r="F7471" i="1"/>
  <c r="C7471" i="1"/>
  <c r="D7471" i="1"/>
  <c r="E7471" i="1" s="1"/>
  <c r="B7473" i="1" l="1"/>
  <c r="F7472" i="1"/>
  <c r="D7472" i="1"/>
  <c r="E7472" i="1" s="1"/>
  <c r="C7472" i="1"/>
  <c r="B7474" i="1" l="1"/>
  <c r="F7473" i="1"/>
  <c r="D7473" i="1"/>
  <c r="E7473" i="1" s="1"/>
  <c r="C7473" i="1"/>
  <c r="B7475" i="1" l="1"/>
  <c r="F7474" i="1"/>
  <c r="D7474" i="1"/>
  <c r="E7474" i="1" s="1"/>
  <c r="C7474" i="1"/>
  <c r="B7476" i="1" l="1"/>
  <c r="F7475" i="1"/>
  <c r="C7475" i="1"/>
  <c r="D7475" i="1"/>
  <c r="E7475" i="1" s="1"/>
  <c r="B7477" i="1" l="1"/>
  <c r="F7476" i="1"/>
  <c r="D7476" i="1"/>
  <c r="E7476" i="1" s="1"/>
  <c r="C7476" i="1"/>
  <c r="B7478" i="1" l="1"/>
  <c r="F7477" i="1"/>
  <c r="D7477" i="1"/>
  <c r="E7477" i="1" s="1"/>
  <c r="C7477" i="1"/>
  <c r="B7479" i="1" l="1"/>
  <c r="F7478" i="1"/>
  <c r="D7478" i="1"/>
  <c r="E7478" i="1" s="1"/>
  <c r="C7478" i="1"/>
  <c r="B7480" i="1" l="1"/>
  <c r="F7479" i="1"/>
  <c r="C7479" i="1"/>
  <c r="D7479" i="1"/>
  <c r="E7479" i="1" s="1"/>
  <c r="B7481" i="1" l="1"/>
  <c r="F7480" i="1"/>
  <c r="D7480" i="1"/>
  <c r="E7480" i="1" s="1"/>
  <c r="C7480" i="1"/>
  <c r="B7482" i="1" l="1"/>
  <c r="F7481" i="1"/>
  <c r="D7481" i="1"/>
  <c r="E7481" i="1" s="1"/>
  <c r="C7481" i="1"/>
  <c r="B7483" i="1" l="1"/>
  <c r="F7482" i="1"/>
  <c r="D7482" i="1"/>
  <c r="E7482" i="1" s="1"/>
  <c r="C7482" i="1"/>
  <c r="B7484" i="1" l="1"/>
  <c r="F7483" i="1"/>
  <c r="C7483" i="1"/>
  <c r="D7483" i="1"/>
  <c r="E7483" i="1" s="1"/>
  <c r="B7485" i="1" l="1"/>
  <c r="F7484" i="1"/>
  <c r="D7484" i="1"/>
  <c r="E7484" i="1" s="1"/>
  <c r="C7484" i="1"/>
  <c r="B7486" i="1" l="1"/>
  <c r="F7485" i="1"/>
  <c r="D7485" i="1"/>
  <c r="E7485" i="1" s="1"/>
  <c r="C7485" i="1"/>
  <c r="B7487" i="1" l="1"/>
  <c r="F7486" i="1"/>
  <c r="D7486" i="1"/>
  <c r="E7486" i="1" s="1"/>
  <c r="C7486" i="1"/>
  <c r="B7488" i="1" l="1"/>
  <c r="F7487" i="1"/>
  <c r="C7487" i="1"/>
  <c r="D7487" i="1"/>
  <c r="E7487" i="1" s="1"/>
  <c r="B7489" i="1" l="1"/>
  <c r="F7488" i="1"/>
  <c r="D7488" i="1"/>
  <c r="E7488" i="1" s="1"/>
  <c r="C7488" i="1"/>
  <c r="B7490" i="1" l="1"/>
  <c r="F7489" i="1"/>
  <c r="D7489" i="1"/>
  <c r="E7489" i="1" s="1"/>
  <c r="C7489" i="1"/>
  <c r="B7491" i="1" l="1"/>
  <c r="F7490" i="1"/>
  <c r="D7490" i="1"/>
  <c r="E7490" i="1" s="1"/>
  <c r="C7490" i="1"/>
  <c r="B7492" i="1" l="1"/>
  <c r="F7491" i="1"/>
  <c r="C7491" i="1"/>
  <c r="D7491" i="1"/>
  <c r="E7491" i="1" s="1"/>
  <c r="B7493" i="1" l="1"/>
  <c r="F7492" i="1"/>
  <c r="D7492" i="1"/>
  <c r="E7492" i="1" s="1"/>
  <c r="C7492" i="1"/>
  <c r="B7494" i="1" l="1"/>
  <c r="F7493" i="1"/>
  <c r="D7493" i="1"/>
  <c r="E7493" i="1" s="1"/>
  <c r="C7493" i="1"/>
  <c r="B7495" i="1" l="1"/>
  <c r="F7494" i="1"/>
  <c r="D7494" i="1"/>
  <c r="E7494" i="1" s="1"/>
  <c r="C7494" i="1"/>
  <c r="B7496" i="1" l="1"/>
  <c r="F7495" i="1"/>
  <c r="C7495" i="1"/>
  <c r="D7495" i="1"/>
  <c r="E7495" i="1" s="1"/>
  <c r="B7497" i="1" l="1"/>
  <c r="F7496" i="1"/>
  <c r="D7496" i="1"/>
  <c r="E7496" i="1" s="1"/>
  <c r="C7496" i="1"/>
  <c r="B7498" i="1" l="1"/>
  <c r="F7497" i="1"/>
  <c r="D7497" i="1"/>
  <c r="E7497" i="1" s="1"/>
  <c r="C7497" i="1"/>
  <c r="B7499" i="1" l="1"/>
  <c r="F7498" i="1"/>
  <c r="D7498" i="1"/>
  <c r="E7498" i="1" s="1"/>
  <c r="C7498" i="1"/>
  <c r="B7500" i="1" l="1"/>
  <c r="F7499" i="1"/>
  <c r="C7499" i="1"/>
  <c r="D7499" i="1"/>
  <c r="E7499" i="1" s="1"/>
  <c r="B7501" i="1" l="1"/>
  <c r="F7500" i="1"/>
  <c r="D7500" i="1"/>
  <c r="E7500" i="1" s="1"/>
  <c r="C7500" i="1"/>
  <c r="B7502" i="1" l="1"/>
  <c r="F7501" i="1"/>
  <c r="D7501" i="1"/>
  <c r="E7501" i="1" s="1"/>
  <c r="C7501" i="1"/>
  <c r="B7503" i="1" l="1"/>
  <c r="F7502" i="1"/>
  <c r="D7502" i="1"/>
  <c r="E7502" i="1" s="1"/>
  <c r="C7502" i="1"/>
  <c r="B7504" i="1" l="1"/>
  <c r="F7503" i="1"/>
  <c r="C7503" i="1"/>
  <c r="D7503" i="1"/>
  <c r="E7503" i="1" s="1"/>
  <c r="B7505" i="1" l="1"/>
  <c r="F7504" i="1"/>
  <c r="D7504" i="1"/>
  <c r="E7504" i="1" s="1"/>
  <c r="C7504" i="1"/>
  <c r="B7506" i="1" l="1"/>
  <c r="F7505" i="1"/>
  <c r="D7505" i="1"/>
  <c r="E7505" i="1" s="1"/>
  <c r="C7505" i="1"/>
  <c r="B7507" i="1" l="1"/>
  <c r="F7506" i="1"/>
  <c r="D7506" i="1"/>
  <c r="E7506" i="1" s="1"/>
  <c r="C7506" i="1"/>
  <c r="B7508" i="1" l="1"/>
  <c r="F7507" i="1"/>
  <c r="C7507" i="1"/>
  <c r="D7507" i="1"/>
  <c r="E7507" i="1" s="1"/>
  <c r="B7509" i="1" l="1"/>
  <c r="F7508" i="1"/>
  <c r="D7508" i="1"/>
  <c r="E7508" i="1" s="1"/>
  <c r="C7508" i="1"/>
  <c r="B7510" i="1" l="1"/>
  <c r="F7509" i="1"/>
  <c r="D7509" i="1"/>
  <c r="E7509" i="1" s="1"/>
  <c r="C7509" i="1"/>
  <c r="B7511" i="1" l="1"/>
  <c r="F7510" i="1"/>
  <c r="D7510" i="1"/>
  <c r="E7510" i="1" s="1"/>
  <c r="C7510" i="1"/>
  <c r="B7512" i="1" l="1"/>
  <c r="F7511" i="1"/>
  <c r="C7511" i="1"/>
  <c r="D7511" i="1"/>
  <c r="E7511" i="1" s="1"/>
  <c r="B7513" i="1" l="1"/>
  <c r="F7512" i="1"/>
  <c r="D7512" i="1"/>
  <c r="E7512" i="1" s="1"/>
  <c r="C7512" i="1"/>
  <c r="B7514" i="1" l="1"/>
  <c r="F7513" i="1"/>
  <c r="D7513" i="1"/>
  <c r="E7513" i="1" s="1"/>
  <c r="C7513" i="1"/>
  <c r="B7515" i="1" l="1"/>
  <c r="F7514" i="1"/>
  <c r="D7514" i="1"/>
  <c r="E7514" i="1" s="1"/>
  <c r="C7514" i="1"/>
  <c r="B7516" i="1" l="1"/>
  <c r="F7515" i="1"/>
  <c r="C7515" i="1"/>
  <c r="D7515" i="1"/>
  <c r="E7515" i="1" s="1"/>
  <c r="B7517" i="1" l="1"/>
  <c r="F7516" i="1"/>
  <c r="D7516" i="1"/>
  <c r="E7516" i="1" s="1"/>
  <c r="C7516" i="1"/>
  <c r="B7518" i="1" l="1"/>
  <c r="F7517" i="1"/>
  <c r="D7517" i="1"/>
  <c r="E7517" i="1" s="1"/>
  <c r="C7517" i="1"/>
  <c r="B7519" i="1" l="1"/>
  <c r="F7518" i="1"/>
  <c r="D7518" i="1"/>
  <c r="E7518" i="1" s="1"/>
  <c r="C7518" i="1"/>
  <c r="B7520" i="1" l="1"/>
  <c r="F7519" i="1"/>
  <c r="C7519" i="1"/>
  <c r="D7519" i="1"/>
  <c r="E7519" i="1" s="1"/>
  <c r="B7521" i="1" l="1"/>
  <c r="F7520" i="1"/>
  <c r="D7520" i="1"/>
  <c r="E7520" i="1" s="1"/>
  <c r="C7520" i="1"/>
  <c r="B7522" i="1" l="1"/>
  <c r="F7521" i="1"/>
  <c r="D7521" i="1"/>
  <c r="E7521" i="1" s="1"/>
  <c r="C7521" i="1"/>
  <c r="B7523" i="1" l="1"/>
  <c r="F7522" i="1"/>
  <c r="D7522" i="1"/>
  <c r="E7522" i="1" s="1"/>
  <c r="C7522" i="1"/>
  <c r="B7524" i="1" l="1"/>
  <c r="F7523" i="1"/>
  <c r="C7523" i="1"/>
  <c r="D7523" i="1"/>
  <c r="E7523" i="1" s="1"/>
  <c r="B7525" i="1" l="1"/>
  <c r="F7524" i="1"/>
  <c r="D7524" i="1"/>
  <c r="E7524" i="1" s="1"/>
  <c r="C7524" i="1"/>
  <c r="B7526" i="1" l="1"/>
  <c r="F7525" i="1"/>
  <c r="D7525" i="1"/>
  <c r="E7525" i="1" s="1"/>
  <c r="C7525" i="1"/>
  <c r="B7527" i="1" l="1"/>
  <c r="F7526" i="1"/>
  <c r="D7526" i="1"/>
  <c r="E7526" i="1" s="1"/>
  <c r="C7526" i="1"/>
  <c r="B7528" i="1" l="1"/>
  <c r="F7527" i="1"/>
  <c r="C7527" i="1"/>
  <c r="D7527" i="1"/>
  <c r="E7527" i="1" s="1"/>
  <c r="B7529" i="1" l="1"/>
  <c r="F7528" i="1"/>
  <c r="D7528" i="1"/>
  <c r="E7528" i="1" s="1"/>
  <c r="C7528" i="1"/>
  <c r="B7530" i="1" l="1"/>
  <c r="F7529" i="1"/>
  <c r="D7529" i="1"/>
  <c r="E7529" i="1" s="1"/>
  <c r="C7529" i="1"/>
  <c r="B7531" i="1" l="1"/>
  <c r="F7530" i="1"/>
  <c r="D7530" i="1"/>
  <c r="E7530" i="1" s="1"/>
  <c r="C7530" i="1"/>
  <c r="B7532" i="1" l="1"/>
  <c r="F7531" i="1"/>
  <c r="C7531" i="1"/>
  <c r="D7531" i="1"/>
  <c r="E7531" i="1" s="1"/>
  <c r="B7533" i="1" l="1"/>
  <c r="F7532" i="1"/>
  <c r="D7532" i="1"/>
  <c r="E7532" i="1" s="1"/>
  <c r="C7532" i="1"/>
  <c r="B7534" i="1" l="1"/>
  <c r="F7533" i="1"/>
  <c r="D7533" i="1"/>
  <c r="E7533" i="1" s="1"/>
  <c r="C7533" i="1"/>
  <c r="B7535" i="1" l="1"/>
  <c r="F7534" i="1"/>
  <c r="D7534" i="1"/>
  <c r="E7534" i="1" s="1"/>
  <c r="C7534" i="1"/>
  <c r="B7536" i="1" l="1"/>
  <c r="F7535" i="1"/>
  <c r="C7535" i="1"/>
  <c r="D7535" i="1"/>
  <c r="E7535" i="1" s="1"/>
  <c r="B7537" i="1" l="1"/>
  <c r="F7536" i="1"/>
  <c r="D7536" i="1"/>
  <c r="E7536" i="1" s="1"/>
  <c r="C7536" i="1"/>
  <c r="B7538" i="1" l="1"/>
  <c r="F7537" i="1"/>
  <c r="D7537" i="1"/>
  <c r="E7537" i="1" s="1"/>
  <c r="C7537" i="1"/>
  <c r="B7539" i="1" l="1"/>
  <c r="F7538" i="1"/>
  <c r="D7538" i="1"/>
  <c r="E7538" i="1" s="1"/>
  <c r="C7538" i="1"/>
  <c r="B7540" i="1" l="1"/>
  <c r="F7539" i="1"/>
  <c r="C7539" i="1"/>
  <c r="D7539" i="1"/>
  <c r="E7539" i="1" s="1"/>
  <c r="B7541" i="1" l="1"/>
  <c r="F7540" i="1"/>
  <c r="D7540" i="1"/>
  <c r="E7540" i="1" s="1"/>
  <c r="C7540" i="1"/>
  <c r="B7542" i="1" l="1"/>
  <c r="F7541" i="1"/>
  <c r="D7541" i="1"/>
  <c r="E7541" i="1" s="1"/>
  <c r="C7541" i="1"/>
  <c r="B7543" i="1" l="1"/>
  <c r="F7542" i="1"/>
  <c r="D7542" i="1"/>
  <c r="E7542" i="1" s="1"/>
  <c r="C7542" i="1"/>
  <c r="B7544" i="1" l="1"/>
  <c r="F7543" i="1"/>
  <c r="C7543" i="1"/>
  <c r="D7543" i="1"/>
  <c r="E7543" i="1" s="1"/>
  <c r="B7545" i="1" l="1"/>
  <c r="F7544" i="1"/>
  <c r="D7544" i="1"/>
  <c r="E7544" i="1" s="1"/>
  <c r="C7544" i="1"/>
  <c r="B7546" i="1" l="1"/>
  <c r="F7545" i="1"/>
  <c r="D7545" i="1"/>
  <c r="E7545" i="1" s="1"/>
  <c r="C7545" i="1"/>
  <c r="B7547" i="1" l="1"/>
  <c r="F7546" i="1"/>
  <c r="D7546" i="1"/>
  <c r="E7546" i="1" s="1"/>
  <c r="C7546" i="1"/>
  <c r="B7548" i="1" l="1"/>
  <c r="F7547" i="1"/>
  <c r="C7547" i="1"/>
  <c r="D7547" i="1"/>
  <c r="E7547" i="1" s="1"/>
  <c r="B7549" i="1" l="1"/>
  <c r="F7548" i="1"/>
  <c r="D7548" i="1"/>
  <c r="E7548" i="1" s="1"/>
  <c r="C7548" i="1"/>
  <c r="B7550" i="1" l="1"/>
  <c r="F7549" i="1"/>
  <c r="D7549" i="1"/>
  <c r="E7549" i="1" s="1"/>
  <c r="C7549" i="1"/>
  <c r="B7551" i="1" l="1"/>
  <c r="F7550" i="1"/>
  <c r="D7550" i="1"/>
  <c r="E7550" i="1" s="1"/>
  <c r="C7550" i="1"/>
  <c r="B7552" i="1" l="1"/>
  <c r="F7551" i="1"/>
  <c r="C7551" i="1"/>
  <c r="D7551" i="1"/>
  <c r="E7551" i="1" s="1"/>
  <c r="B7553" i="1" l="1"/>
  <c r="F7552" i="1"/>
  <c r="D7552" i="1"/>
  <c r="E7552" i="1" s="1"/>
  <c r="C7552" i="1"/>
  <c r="B7554" i="1" l="1"/>
  <c r="F7553" i="1"/>
  <c r="D7553" i="1"/>
  <c r="E7553" i="1" s="1"/>
  <c r="C7553" i="1"/>
  <c r="B7555" i="1" l="1"/>
  <c r="F7554" i="1"/>
  <c r="D7554" i="1"/>
  <c r="E7554" i="1" s="1"/>
  <c r="C7554" i="1"/>
  <c r="B7556" i="1" l="1"/>
  <c r="F7555" i="1"/>
  <c r="C7555" i="1"/>
  <c r="D7555" i="1"/>
  <c r="E7555" i="1" s="1"/>
  <c r="B7557" i="1" l="1"/>
  <c r="F7556" i="1"/>
  <c r="D7556" i="1"/>
  <c r="E7556" i="1" s="1"/>
  <c r="C7556" i="1"/>
  <c r="B7558" i="1" l="1"/>
  <c r="F7557" i="1"/>
  <c r="D7557" i="1"/>
  <c r="E7557" i="1" s="1"/>
  <c r="C7557" i="1"/>
  <c r="B7559" i="1" l="1"/>
  <c r="F7558" i="1"/>
  <c r="D7558" i="1"/>
  <c r="E7558" i="1" s="1"/>
  <c r="C7558" i="1"/>
  <c r="B7560" i="1" l="1"/>
  <c r="F7559" i="1"/>
  <c r="C7559" i="1"/>
  <c r="D7559" i="1"/>
  <c r="E7559" i="1" s="1"/>
  <c r="B7561" i="1" l="1"/>
  <c r="F7560" i="1"/>
  <c r="D7560" i="1"/>
  <c r="E7560" i="1" s="1"/>
  <c r="C7560" i="1"/>
  <c r="B7562" i="1" l="1"/>
  <c r="F7561" i="1"/>
  <c r="D7561" i="1"/>
  <c r="E7561" i="1" s="1"/>
  <c r="C7561" i="1"/>
  <c r="B7563" i="1" l="1"/>
  <c r="F7562" i="1"/>
  <c r="D7562" i="1"/>
  <c r="E7562" i="1" s="1"/>
  <c r="C7562" i="1"/>
  <c r="B7564" i="1" l="1"/>
  <c r="F7563" i="1"/>
  <c r="C7563" i="1"/>
  <c r="D7563" i="1"/>
  <c r="E7563" i="1" s="1"/>
  <c r="B7565" i="1" l="1"/>
  <c r="F7564" i="1"/>
  <c r="D7564" i="1"/>
  <c r="E7564" i="1" s="1"/>
  <c r="C7564" i="1"/>
  <c r="B7566" i="1" l="1"/>
  <c r="F7565" i="1"/>
  <c r="D7565" i="1"/>
  <c r="E7565" i="1" s="1"/>
  <c r="C7565" i="1"/>
  <c r="B7567" i="1" l="1"/>
  <c r="F7566" i="1"/>
  <c r="D7566" i="1"/>
  <c r="E7566" i="1" s="1"/>
  <c r="C7566" i="1"/>
  <c r="B7568" i="1" l="1"/>
  <c r="F7567" i="1"/>
  <c r="C7567" i="1"/>
  <c r="D7567" i="1"/>
  <c r="E7567" i="1" s="1"/>
  <c r="B7569" i="1" l="1"/>
  <c r="F7568" i="1"/>
  <c r="D7568" i="1"/>
  <c r="E7568" i="1" s="1"/>
  <c r="C7568" i="1"/>
  <c r="B7570" i="1" l="1"/>
  <c r="F7569" i="1"/>
  <c r="D7569" i="1"/>
  <c r="E7569" i="1" s="1"/>
  <c r="C7569" i="1"/>
  <c r="B7571" i="1" l="1"/>
  <c r="F7570" i="1"/>
  <c r="D7570" i="1"/>
  <c r="E7570" i="1" s="1"/>
  <c r="C7570" i="1"/>
  <c r="B7572" i="1" l="1"/>
  <c r="F7571" i="1"/>
  <c r="C7571" i="1"/>
  <c r="D7571" i="1"/>
  <c r="E7571" i="1" s="1"/>
  <c r="B7573" i="1" l="1"/>
  <c r="F7572" i="1"/>
  <c r="D7572" i="1"/>
  <c r="E7572" i="1" s="1"/>
  <c r="C7572" i="1"/>
  <c r="B7574" i="1" l="1"/>
  <c r="F7573" i="1"/>
  <c r="D7573" i="1"/>
  <c r="E7573" i="1" s="1"/>
  <c r="C7573" i="1"/>
  <c r="B7575" i="1" l="1"/>
  <c r="F7574" i="1"/>
  <c r="D7574" i="1"/>
  <c r="E7574" i="1" s="1"/>
  <c r="C7574" i="1"/>
  <c r="B7576" i="1" l="1"/>
  <c r="F7575" i="1"/>
  <c r="C7575" i="1"/>
  <c r="D7575" i="1"/>
  <c r="E7575" i="1" s="1"/>
  <c r="B7577" i="1" l="1"/>
  <c r="F7576" i="1"/>
  <c r="D7576" i="1"/>
  <c r="E7576" i="1" s="1"/>
  <c r="C7576" i="1"/>
  <c r="B7578" i="1" l="1"/>
  <c r="F7577" i="1"/>
  <c r="D7577" i="1"/>
  <c r="E7577" i="1" s="1"/>
  <c r="C7577" i="1"/>
  <c r="B7579" i="1" l="1"/>
  <c r="F7578" i="1"/>
  <c r="D7578" i="1"/>
  <c r="E7578" i="1" s="1"/>
  <c r="C7578" i="1"/>
  <c r="B7580" i="1" l="1"/>
  <c r="F7579" i="1"/>
  <c r="C7579" i="1"/>
  <c r="D7579" i="1"/>
  <c r="E7579" i="1" s="1"/>
  <c r="B7581" i="1" l="1"/>
  <c r="F7580" i="1"/>
  <c r="D7580" i="1"/>
  <c r="E7580" i="1" s="1"/>
  <c r="C7580" i="1"/>
  <c r="B7582" i="1" l="1"/>
  <c r="F7581" i="1"/>
  <c r="D7581" i="1"/>
  <c r="E7581" i="1" s="1"/>
  <c r="C7581" i="1"/>
  <c r="B7583" i="1" l="1"/>
  <c r="F7582" i="1"/>
  <c r="D7582" i="1"/>
  <c r="E7582" i="1" s="1"/>
  <c r="C7582" i="1"/>
  <c r="B7584" i="1" l="1"/>
  <c r="F7583" i="1"/>
  <c r="C7583" i="1"/>
  <c r="D7583" i="1"/>
  <c r="E7583" i="1" s="1"/>
  <c r="B7585" i="1" l="1"/>
  <c r="F7584" i="1"/>
  <c r="D7584" i="1"/>
  <c r="E7584" i="1" s="1"/>
  <c r="C7584" i="1"/>
  <c r="B7586" i="1" l="1"/>
  <c r="F7585" i="1"/>
  <c r="D7585" i="1"/>
  <c r="E7585" i="1" s="1"/>
  <c r="C7585" i="1"/>
  <c r="B7587" i="1" l="1"/>
  <c r="F7586" i="1"/>
  <c r="D7586" i="1"/>
  <c r="E7586" i="1" s="1"/>
  <c r="C7586" i="1"/>
  <c r="B7588" i="1" l="1"/>
  <c r="F7587" i="1"/>
  <c r="C7587" i="1"/>
  <c r="D7587" i="1"/>
  <c r="E7587" i="1" s="1"/>
  <c r="B7589" i="1" l="1"/>
  <c r="F7588" i="1"/>
  <c r="D7588" i="1"/>
  <c r="E7588" i="1" s="1"/>
  <c r="C7588" i="1"/>
  <c r="B7590" i="1" l="1"/>
  <c r="F7589" i="1"/>
  <c r="D7589" i="1"/>
  <c r="E7589" i="1" s="1"/>
  <c r="C7589" i="1"/>
  <c r="B7591" i="1" l="1"/>
  <c r="F7590" i="1"/>
  <c r="D7590" i="1"/>
  <c r="E7590" i="1" s="1"/>
  <c r="C7590" i="1"/>
  <c r="B7592" i="1" l="1"/>
  <c r="F7591" i="1"/>
  <c r="C7591" i="1"/>
  <c r="D7591" i="1"/>
  <c r="E7591" i="1" s="1"/>
  <c r="B7593" i="1" l="1"/>
  <c r="F7592" i="1"/>
  <c r="D7592" i="1"/>
  <c r="E7592" i="1" s="1"/>
  <c r="C7592" i="1"/>
  <c r="B7594" i="1" l="1"/>
  <c r="F7593" i="1"/>
  <c r="D7593" i="1"/>
  <c r="E7593" i="1" s="1"/>
  <c r="C7593" i="1"/>
  <c r="B7595" i="1" l="1"/>
  <c r="F7594" i="1"/>
  <c r="D7594" i="1"/>
  <c r="E7594" i="1" s="1"/>
  <c r="C7594" i="1"/>
  <c r="B7596" i="1" l="1"/>
  <c r="F7595" i="1"/>
  <c r="C7595" i="1"/>
  <c r="D7595" i="1"/>
  <c r="E7595" i="1" s="1"/>
  <c r="B7597" i="1" l="1"/>
  <c r="F7596" i="1"/>
  <c r="D7596" i="1"/>
  <c r="E7596" i="1" s="1"/>
  <c r="C7596" i="1"/>
  <c r="B7598" i="1" l="1"/>
  <c r="F7597" i="1"/>
  <c r="D7597" i="1"/>
  <c r="E7597" i="1" s="1"/>
  <c r="C7597" i="1"/>
  <c r="B7599" i="1" l="1"/>
  <c r="F7598" i="1"/>
  <c r="D7598" i="1"/>
  <c r="E7598" i="1" s="1"/>
  <c r="C7598" i="1"/>
  <c r="B7600" i="1" l="1"/>
  <c r="F7599" i="1"/>
  <c r="C7599" i="1"/>
  <c r="D7599" i="1"/>
  <c r="E7599" i="1" s="1"/>
  <c r="B7601" i="1" l="1"/>
  <c r="F7600" i="1"/>
  <c r="D7600" i="1"/>
  <c r="E7600" i="1" s="1"/>
  <c r="C7600" i="1"/>
  <c r="B7602" i="1" l="1"/>
  <c r="F7601" i="1"/>
  <c r="D7601" i="1"/>
  <c r="E7601" i="1" s="1"/>
  <c r="C7601" i="1"/>
  <c r="B7603" i="1" l="1"/>
  <c r="F7602" i="1"/>
  <c r="D7602" i="1"/>
  <c r="E7602" i="1" s="1"/>
  <c r="C7602" i="1"/>
  <c r="B7604" i="1" l="1"/>
  <c r="F7603" i="1"/>
  <c r="C7603" i="1"/>
  <c r="D7603" i="1"/>
  <c r="E7603" i="1" s="1"/>
  <c r="B7605" i="1" l="1"/>
  <c r="F7604" i="1"/>
  <c r="D7604" i="1"/>
  <c r="E7604" i="1" s="1"/>
  <c r="C7604" i="1"/>
  <c r="B7606" i="1" l="1"/>
  <c r="F7605" i="1"/>
  <c r="D7605" i="1"/>
  <c r="E7605" i="1" s="1"/>
  <c r="C7605" i="1"/>
  <c r="B7607" i="1" l="1"/>
  <c r="F7606" i="1"/>
  <c r="D7606" i="1"/>
  <c r="E7606" i="1" s="1"/>
  <c r="C7606" i="1"/>
  <c r="B7608" i="1" l="1"/>
  <c r="F7607" i="1"/>
  <c r="C7607" i="1"/>
  <c r="D7607" i="1"/>
  <c r="E7607" i="1" s="1"/>
  <c r="B7609" i="1" l="1"/>
  <c r="F7608" i="1"/>
  <c r="D7608" i="1"/>
  <c r="E7608" i="1" s="1"/>
  <c r="C7608" i="1"/>
  <c r="B7610" i="1" l="1"/>
  <c r="F7609" i="1"/>
  <c r="D7609" i="1"/>
  <c r="E7609" i="1" s="1"/>
  <c r="C7609" i="1"/>
  <c r="B7611" i="1" l="1"/>
  <c r="F7610" i="1"/>
  <c r="D7610" i="1"/>
  <c r="E7610" i="1" s="1"/>
  <c r="C7610" i="1"/>
  <c r="B7612" i="1" l="1"/>
  <c r="F7611" i="1"/>
  <c r="C7611" i="1"/>
  <c r="D7611" i="1"/>
  <c r="E7611" i="1" s="1"/>
  <c r="B7613" i="1" l="1"/>
  <c r="F7612" i="1"/>
  <c r="D7612" i="1"/>
  <c r="E7612" i="1" s="1"/>
  <c r="C7612" i="1"/>
  <c r="B7614" i="1" l="1"/>
  <c r="F7613" i="1"/>
  <c r="D7613" i="1"/>
  <c r="E7613" i="1" s="1"/>
  <c r="C7613" i="1"/>
  <c r="B7615" i="1" l="1"/>
  <c r="F7614" i="1"/>
  <c r="D7614" i="1"/>
  <c r="E7614" i="1" s="1"/>
  <c r="C7614" i="1"/>
  <c r="B7616" i="1" l="1"/>
  <c r="F7615" i="1"/>
  <c r="C7615" i="1"/>
  <c r="D7615" i="1"/>
  <c r="E7615" i="1" s="1"/>
  <c r="B7617" i="1" l="1"/>
  <c r="F7616" i="1"/>
  <c r="D7616" i="1"/>
  <c r="E7616" i="1" s="1"/>
  <c r="C7616" i="1"/>
  <c r="B7618" i="1" l="1"/>
  <c r="F7617" i="1"/>
  <c r="D7617" i="1"/>
  <c r="E7617" i="1" s="1"/>
  <c r="C7617" i="1"/>
  <c r="B7619" i="1" l="1"/>
  <c r="F7618" i="1"/>
  <c r="D7618" i="1"/>
  <c r="E7618" i="1" s="1"/>
  <c r="C7618" i="1"/>
  <c r="B7620" i="1" l="1"/>
  <c r="F7619" i="1"/>
  <c r="C7619" i="1"/>
  <c r="D7619" i="1"/>
  <c r="E7619" i="1" s="1"/>
  <c r="B7621" i="1" l="1"/>
  <c r="F7620" i="1"/>
  <c r="D7620" i="1"/>
  <c r="E7620" i="1" s="1"/>
  <c r="C7620" i="1"/>
  <c r="B7622" i="1" l="1"/>
  <c r="F7621" i="1"/>
  <c r="D7621" i="1"/>
  <c r="E7621" i="1" s="1"/>
  <c r="C7621" i="1"/>
  <c r="B7623" i="1" l="1"/>
  <c r="F7622" i="1"/>
  <c r="D7622" i="1"/>
  <c r="E7622" i="1" s="1"/>
  <c r="C7622" i="1"/>
  <c r="B7624" i="1" l="1"/>
  <c r="F7623" i="1"/>
  <c r="C7623" i="1"/>
  <c r="D7623" i="1"/>
  <c r="E7623" i="1" s="1"/>
  <c r="B7625" i="1" l="1"/>
  <c r="F7624" i="1"/>
  <c r="D7624" i="1"/>
  <c r="E7624" i="1" s="1"/>
  <c r="C7624" i="1"/>
  <c r="B7626" i="1" l="1"/>
  <c r="F7625" i="1"/>
  <c r="D7625" i="1"/>
  <c r="E7625" i="1" s="1"/>
  <c r="C7625" i="1"/>
  <c r="B7627" i="1" l="1"/>
  <c r="F7626" i="1"/>
  <c r="D7626" i="1"/>
  <c r="E7626" i="1" s="1"/>
  <c r="C7626" i="1"/>
  <c r="B7628" i="1" l="1"/>
  <c r="F7627" i="1"/>
  <c r="C7627" i="1"/>
  <c r="D7627" i="1"/>
  <c r="E7627" i="1" s="1"/>
  <c r="B7629" i="1" l="1"/>
  <c r="F7628" i="1"/>
  <c r="D7628" i="1"/>
  <c r="E7628" i="1" s="1"/>
  <c r="C7628" i="1"/>
  <c r="B7630" i="1" l="1"/>
  <c r="F7629" i="1"/>
  <c r="D7629" i="1"/>
  <c r="E7629" i="1" s="1"/>
  <c r="C7629" i="1"/>
  <c r="B7631" i="1" l="1"/>
  <c r="F7630" i="1"/>
  <c r="D7630" i="1"/>
  <c r="E7630" i="1" s="1"/>
  <c r="C7630" i="1"/>
  <c r="B7632" i="1" l="1"/>
  <c r="F7631" i="1"/>
  <c r="C7631" i="1"/>
  <c r="D7631" i="1"/>
  <c r="E7631" i="1" s="1"/>
  <c r="B7633" i="1" l="1"/>
  <c r="F7632" i="1"/>
  <c r="D7632" i="1"/>
  <c r="E7632" i="1" s="1"/>
  <c r="C7632" i="1"/>
  <c r="B7634" i="1" l="1"/>
  <c r="F7633" i="1"/>
  <c r="D7633" i="1"/>
  <c r="E7633" i="1" s="1"/>
  <c r="C7633" i="1"/>
  <c r="B7635" i="1" l="1"/>
  <c r="F7634" i="1"/>
  <c r="D7634" i="1"/>
  <c r="E7634" i="1" s="1"/>
  <c r="C7634" i="1"/>
  <c r="B7636" i="1" l="1"/>
  <c r="F7635" i="1"/>
  <c r="C7635" i="1"/>
  <c r="D7635" i="1"/>
  <c r="E7635" i="1" s="1"/>
  <c r="B7637" i="1" l="1"/>
  <c r="F7636" i="1"/>
  <c r="D7636" i="1"/>
  <c r="E7636" i="1" s="1"/>
  <c r="C7636" i="1"/>
  <c r="B7638" i="1" l="1"/>
  <c r="F7637" i="1"/>
  <c r="D7637" i="1"/>
  <c r="E7637" i="1" s="1"/>
  <c r="C7637" i="1"/>
  <c r="B7639" i="1" l="1"/>
  <c r="F7638" i="1"/>
  <c r="D7638" i="1"/>
  <c r="E7638" i="1" s="1"/>
  <c r="C7638" i="1"/>
  <c r="B7640" i="1" l="1"/>
  <c r="F7639" i="1"/>
  <c r="C7639" i="1"/>
  <c r="D7639" i="1"/>
  <c r="E7639" i="1" s="1"/>
  <c r="B7641" i="1" l="1"/>
  <c r="F7640" i="1"/>
  <c r="D7640" i="1"/>
  <c r="E7640" i="1" s="1"/>
  <c r="C7640" i="1"/>
  <c r="B7642" i="1" l="1"/>
  <c r="F7641" i="1"/>
  <c r="D7641" i="1"/>
  <c r="E7641" i="1" s="1"/>
  <c r="C7641" i="1"/>
  <c r="B7643" i="1" l="1"/>
  <c r="F7642" i="1"/>
  <c r="D7642" i="1"/>
  <c r="E7642" i="1" s="1"/>
  <c r="C7642" i="1"/>
  <c r="B7644" i="1" l="1"/>
  <c r="F7643" i="1"/>
  <c r="C7643" i="1"/>
  <c r="D7643" i="1"/>
  <c r="E7643" i="1" s="1"/>
  <c r="B7645" i="1" l="1"/>
  <c r="F7644" i="1"/>
  <c r="D7644" i="1"/>
  <c r="E7644" i="1" s="1"/>
  <c r="C7644" i="1"/>
  <c r="B7646" i="1" l="1"/>
  <c r="F7645" i="1"/>
  <c r="D7645" i="1"/>
  <c r="E7645" i="1" s="1"/>
  <c r="C7645" i="1"/>
  <c r="B7647" i="1" l="1"/>
  <c r="F7646" i="1"/>
  <c r="D7646" i="1"/>
  <c r="E7646" i="1" s="1"/>
  <c r="C7646" i="1"/>
  <c r="B7648" i="1" l="1"/>
  <c r="F7647" i="1"/>
  <c r="C7647" i="1"/>
  <c r="D7647" i="1"/>
  <c r="E7647" i="1" s="1"/>
  <c r="B7649" i="1" l="1"/>
  <c r="F7648" i="1"/>
  <c r="D7648" i="1"/>
  <c r="E7648" i="1" s="1"/>
  <c r="C7648" i="1"/>
  <c r="B7650" i="1" l="1"/>
  <c r="F7649" i="1"/>
  <c r="D7649" i="1"/>
  <c r="E7649" i="1" s="1"/>
  <c r="C7649" i="1"/>
  <c r="B7651" i="1" l="1"/>
  <c r="F7650" i="1"/>
  <c r="D7650" i="1"/>
  <c r="E7650" i="1" s="1"/>
  <c r="C7650" i="1"/>
  <c r="B7652" i="1" l="1"/>
  <c r="F7651" i="1"/>
  <c r="C7651" i="1"/>
  <c r="D7651" i="1"/>
  <c r="E7651" i="1" s="1"/>
  <c r="B7653" i="1" l="1"/>
  <c r="F7652" i="1"/>
  <c r="D7652" i="1"/>
  <c r="E7652" i="1" s="1"/>
  <c r="C7652" i="1"/>
  <c r="B7654" i="1" l="1"/>
  <c r="F7653" i="1"/>
  <c r="D7653" i="1"/>
  <c r="E7653" i="1" s="1"/>
  <c r="C7653" i="1"/>
  <c r="B7655" i="1" l="1"/>
  <c r="F7654" i="1"/>
  <c r="D7654" i="1"/>
  <c r="E7654" i="1" s="1"/>
  <c r="C7654" i="1"/>
  <c r="B7656" i="1" l="1"/>
  <c r="F7655" i="1"/>
  <c r="C7655" i="1"/>
  <c r="D7655" i="1"/>
  <c r="E7655" i="1" s="1"/>
  <c r="B7657" i="1" l="1"/>
  <c r="F7656" i="1"/>
  <c r="D7656" i="1"/>
  <c r="E7656" i="1" s="1"/>
  <c r="C7656" i="1"/>
  <c r="B7658" i="1" l="1"/>
  <c r="F7657" i="1"/>
  <c r="D7657" i="1"/>
  <c r="E7657" i="1" s="1"/>
  <c r="C7657" i="1"/>
  <c r="B7659" i="1" l="1"/>
  <c r="F7658" i="1"/>
  <c r="D7658" i="1"/>
  <c r="E7658" i="1" s="1"/>
  <c r="C7658" i="1"/>
  <c r="B7660" i="1" l="1"/>
  <c r="F7659" i="1"/>
  <c r="C7659" i="1"/>
  <c r="D7659" i="1"/>
  <c r="E7659" i="1" s="1"/>
  <c r="B7661" i="1" l="1"/>
  <c r="F7660" i="1"/>
  <c r="D7660" i="1"/>
  <c r="E7660" i="1" s="1"/>
  <c r="C7660" i="1"/>
  <c r="B7662" i="1" l="1"/>
  <c r="F7661" i="1"/>
  <c r="D7661" i="1"/>
  <c r="E7661" i="1" s="1"/>
  <c r="C7661" i="1"/>
  <c r="B7663" i="1" l="1"/>
  <c r="F7662" i="1"/>
  <c r="D7662" i="1"/>
  <c r="E7662" i="1" s="1"/>
  <c r="C7662" i="1"/>
  <c r="B7664" i="1" l="1"/>
  <c r="F7663" i="1"/>
  <c r="C7663" i="1"/>
  <c r="D7663" i="1"/>
  <c r="E7663" i="1" s="1"/>
  <c r="B7665" i="1" l="1"/>
  <c r="F7664" i="1"/>
  <c r="D7664" i="1"/>
  <c r="E7664" i="1" s="1"/>
  <c r="C7664" i="1"/>
  <c r="B7666" i="1" l="1"/>
  <c r="F7665" i="1"/>
  <c r="D7665" i="1"/>
  <c r="E7665" i="1" s="1"/>
  <c r="C7665" i="1"/>
  <c r="B7667" i="1" l="1"/>
  <c r="F7666" i="1"/>
  <c r="D7666" i="1"/>
  <c r="E7666" i="1" s="1"/>
  <c r="C7666" i="1"/>
  <c r="B7668" i="1" l="1"/>
  <c r="F7667" i="1"/>
  <c r="C7667" i="1"/>
  <c r="D7667" i="1"/>
  <c r="E7667" i="1" s="1"/>
  <c r="B7669" i="1" l="1"/>
  <c r="F7668" i="1"/>
  <c r="D7668" i="1"/>
  <c r="E7668" i="1" s="1"/>
  <c r="C7668" i="1"/>
  <c r="B7670" i="1" l="1"/>
  <c r="F7669" i="1"/>
  <c r="D7669" i="1"/>
  <c r="E7669" i="1" s="1"/>
  <c r="C7669" i="1"/>
  <c r="B7671" i="1" l="1"/>
  <c r="F7670" i="1"/>
  <c r="D7670" i="1"/>
  <c r="E7670" i="1" s="1"/>
  <c r="C7670" i="1"/>
  <c r="B7672" i="1" l="1"/>
  <c r="F7671" i="1"/>
  <c r="C7671" i="1"/>
  <c r="D7671" i="1"/>
  <c r="E7671" i="1" s="1"/>
  <c r="B7673" i="1" l="1"/>
  <c r="F7672" i="1"/>
  <c r="D7672" i="1"/>
  <c r="E7672" i="1" s="1"/>
  <c r="C7672" i="1"/>
  <c r="B7674" i="1" l="1"/>
  <c r="F7673" i="1"/>
  <c r="D7673" i="1"/>
  <c r="E7673" i="1" s="1"/>
  <c r="C7673" i="1"/>
  <c r="B7675" i="1" l="1"/>
  <c r="F7674" i="1"/>
  <c r="D7674" i="1"/>
  <c r="E7674" i="1" s="1"/>
  <c r="C7674" i="1"/>
  <c r="B7676" i="1" l="1"/>
  <c r="F7675" i="1"/>
  <c r="C7675" i="1"/>
  <c r="D7675" i="1"/>
  <c r="E7675" i="1" s="1"/>
  <c r="B7677" i="1" l="1"/>
  <c r="F7676" i="1"/>
  <c r="D7676" i="1"/>
  <c r="E7676" i="1" s="1"/>
  <c r="C7676" i="1"/>
  <c r="B7678" i="1" l="1"/>
  <c r="F7677" i="1"/>
  <c r="D7677" i="1"/>
  <c r="E7677" i="1" s="1"/>
  <c r="C7677" i="1"/>
  <c r="B7679" i="1" l="1"/>
  <c r="F7678" i="1"/>
  <c r="D7678" i="1"/>
  <c r="E7678" i="1" s="1"/>
  <c r="C7678" i="1"/>
  <c r="B7680" i="1" l="1"/>
  <c r="F7679" i="1"/>
  <c r="C7679" i="1"/>
  <c r="D7679" i="1"/>
  <c r="E7679" i="1" s="1"/>
  <c r="B7681" i="1" l="1"/>
  <c r="F7680" i="1"/>
  <c r="D7680" i="1"/>
  <c r="E7680" i="1" s="1"/>
  <c r="C7680" i="1"/>
  <c r="B7682" i="1" l="1"/>
  <c r="F7681" i="1"/>
  <c r="D7681" i="1"/>
  <c r="E7681" i="1" s="1"/>
  <c r="C7681" i="1"/>
  <c r="B7683" i="1" l="1"/>
  <c r="F7682" i="1"/>
  <c r="D7682" i="1"/>
  <c r="E7682" i="1" s="1"/>
  <c r="C7682" i="1"/>
  <c r="B7684" i="1" l="1"/>
  <c r="F7683" i="1"/>
  <c r="C7683" i="1"/>
  <c r="D7683" i="1"/>
  <c r="E7683" i="1" s="1"/>
  <c r="B7685" i="1" l="1"/>
  <c r="F7684" i="1"/>
  <c r="D7684" i="1"/>
  <c r="E7684" i="1" s="1"/>
  <c r="C7684" i="1"/>
  <c r="B7686" i="1" l="1"/>
  <c r="F7685" i="1"/>
  <c r="D7685" i="1"/>
  <c r="E7685" i="1" s="1"/>
  <c r="C7685" i="1"/>
  <c r="B7687" i="1" l="1"/>
  <c r="F7686" i="1"/>
  <c r="D7686" i="1"/>
  <c r="E7686" i="1" s="1"/>
  <c r="C7686" i="1"/>
  <c r="B7688" i="1" l="1"/>
  <c r="F7687" i="1"/>
  <c r="C7687" i="1"/>
  <c r="D7687" i="1"/>
  <c r="E7687" i="1" s="1"/>
  <c r="B7689" i="1" l="1"/>
  <c r="F7688" i="1"/>
  <c r="D7688" i="1"/>
  <c r="E7688" i="1" s="1"/>
  <c r="C7688" i="1"/>
  <c r="B7690" i="1" l="1"/>
  <c r="F7689" i="1"/>
  <c r="D7689" i="1"/>
  <c r="E7689" i="1" s="1"/>
  <c r="C7689" i="1"/>
  <c r="B7691" i="1" l="1"/>
  <c r="F7690" i="1"/>
  <c r="D7690" i="1"/>
  <c r="E7690" i="1" s="1"/>
  <c r="C7690" i="1"/>
  <c r="B7692" i="1" l="1"/>
  <c r="F7691" i="1"/>
  <c r="C7691" i="1"/>
  <c r="D7691" i="1"/>
  <c r="E7691" i="1" s="1"/>
  <c r="B7693" i="1" l="1"/>
  <c r="F7692" i="1"/>
  <c r="D7692" i="1"/>
  <c r="E7692" i="1" s="1"/>
  <c r="C7692" i="1"/>
  <c r="B7694" i="1" l="1"/>
  <c r="F7693" i="1"/>
  <c r="D7693" i="1"/>
  <c r="E7693" i="1" s="1"/>
  <c r="C7693" i="1"/>
  <c r="B7695" i="1" l="1"/>
  <c r="F7694" i="1"/>
  <c r="D7694" i="1"/>
  <c r="E7694" i="1" s="1"/>
  <c r="C7694" i="1"/>
  <c r="B7696" i="1" l="1"/>
  <c r="F7695" i="1"/>
  <c r="C7695" i="1"/>
  <c r="D7695" i="1"/>
  <c r="E7695" i="1" s="1"/>
  <c r="B7697" i="1" l="1"/>
  <c r="F7696" i="1"/>
  <c r="D7696" i="1"/>
  <c r="E7696" i="1" s="1"/>
  <c r="C7696" i="1"/>
  <c r="B7698" i="1" l="1"/>
  <c r="F7697" i="1"/>
  <c r="D7697" i="1"/>
  <c r="E7697" i="1" s="1"/>
  <c r="C7697" i="1"/>
  <c r="B7699" i="1" l="1"/>
  <c r="F7698" i="1"/>
  <c r="D7698" i="1"/>
  <c r="E7698" i="1" s="1"/>
  <c r="C7698" i="1"/>
  <c r="B7700" i="1" l="1"/>
  <c r="F7699" i="1"/>
  <c r="C7699" i="1"/>
  <c r="D7699" i="1"/>
  <c r="E7699" i="1" s="1"/>
  <c r="B7701" i="1" l="1"/>
  <c r="F7700" i="1"/>
  <c r="D7700" i="1"/>
  <c r="E7700" i="1" s="1"/>
  <c r="C7700" i="1"/>
  <c r="B7702" i="1" l="1"/>
  <c r="F7701" i="1"/>
  <c r="D7701" i="1"/>
  <c r="E7701" i="1" s="1"/>
  <c r="C7701" i="1"/>
  <c r="B7703" i="1" l="1"/>
  <c r="F7702" i="1"/>
  <c r="D7702" i="1"/>
  <c r="E7702" i="1" s="1"/>
  <c r="C7702" i="1"/>
  <c r="B7704" i="1" l="1"/>
  <c r="F7703" i="1"/>
  <c r="C7703" i="1"/>
  <c r="D7703" i="1"/>
  <c r="E7703" i="1" s="1"/>
  <c r="B7705" i="1" l="1"/>
  <c r="F7704" i="1"/>
  <c r="D7704" i="1"/>
  <c r="E7704" i="1" s="1"/>
  <c r="C7704" i="1"/>
  <c r="B7706" i="1" l="1"/>
  <c r="F7705" i="1"/>
  <c r="D7705" i="1"/>
  <c r="E7705" i="1" s="1"/>
  <c r="C7705" i="1"/>
  <c r="B7707" i="1" l="1"/>
  <c r="F7706" i="1"/>
  <c r="D7706" i="1"/>
  <c r="E7706" i="1" s="1"/>
  <c r="C7706" i="1"/>
  <c r="B7708" i="1" l="1"/>
  <c r="F7707" i="1"/>
  <c r="C7707" i="1"/>
  <c r="D7707" i="1"/>
  <c r="E7707" i="1" s="1"/>
  <c r="B7709" i="1" l="1"/>
  <c r="F7708" i="1"/>
  <c r="D7708" i="1"/>
  <c r="E7708" i="1" s="1"/>
  <c r="C7708" i="1"/>
  <c r="B7710" i="1" l="1"/>
  <c r="F7709" i="1"/>
  <c r="D7709" i="1"/>
  <c r="E7709" i="1" s="1"/>
  <c r="C7709" i="1"/>
  <c r="B7711" i="1" l="1"/>
  <c r="F7710" i="1"/>
  <c r="D7710" i="1"/>
  <c r="E7710" i="1" s="1"/>
  <c r="C7710" i="1"/>
  <c r="B7712" i="1" l="1"/>
  <c r="F7711" i="1"/>
  <c r="C7711" i="1"/>
  <c r="D7711" i="1"/>
  <c r="E7711" i="1" s="1"/>
  <c r="B7713" i="1" l="1"/>
  <c r="F7712" i="1"/>
  <c r="D7712" i="1"/>
  <c r="E7712" i="1" s="1"/>
  <c r="C7712" i="1"/>
  <c r="B7714" i="1" l="1"/>
  <c r="F7713" i="1"/>
  <c r="D7713" i="1"/>
  <c r="E7713" i="1" s="1"/>
  <c r="C7713" i="1"/>
  <c r="B7715" i="1" l="1"/>
  <c r="F7714" i="1"/>
  <c r="D7714" i="1"/>
  <c r="E7714" i="1" s="1"/>
  <c r="C7714" i="1"/>
  <c r="B7716" i="1" l="1"/>
  <c r="F7715" i="1"/>
  <c r="C7715" i="1"/>
  <c r="D7715" i="1"/>
  <c r="E7715" i="1" s="1"/>
  <c r="B7717" i="1" l="1"/>
  <c r="F7716" i="1"/>
  <c r="D7716" i="1"/>
  <c r="E7716" i="1" s="1"/>
  <c r="C7716" i="1"/>
  <c r="B7718" i="1" l="1"/>
  <c r="F7717" i="1"/>
  <c r="D7717" i="1"/>
  <c r="E7717" i="1" s="1"/>
  <c r="C7717" i="1"/>
  <c r="B7719" i="1" l="1"/>
  <c r="F7718" i="1"/>
  <c r="D7718" i="1"/>
  <c r="E7718" i="1" s="1"/>
  <c r="C7718" i="1"/>
  <c r="B7720" i="1" l="1"/>
  <c r="F7719" i="1"/>
  <c r="C7719" i="1"/>
  <c r="D7719" i="1"/>
  <c r="E7719" i="1" s="1"/>
  <c r="B7721" i="1" l="1"/>
  <c r="F7720" i="1"/>
  <c r="D7720" i="1"/>
  <c r="E7720" i="1" s="1"/>
  <c r="C7720" i="1"/>
  <c r="B7722" i="1" l="1"/>
  <c r="F7721" i="1"/>
  <c r="D7721" i="1"/>
  <c r="E7721" i="1" s="1"/>
  <c r="C7721" i="1"/>
  <c r="B7723" i="1" l="1"/>
  <c r="F7722" i="1"/>
  <c r="D7722" i="1"/>
  <c r="E7722" i="1" s="1"/>
  <c r="C7722" i="1"/>
  <c r="B7724" i="1" l="1"/>
  <c r="F7723" i="1"/>
  <c r="C7723" i="1"/>
  <c r="D7723" i="1"/>
  <c r="E7723" i="1" s="1"/>
  <c r="B7725" i="1" l="1"/>
  <c r="F7724" i="1"/>
  <c r="D7724" i="1"/>
  <c r="E7724" i="1" s="1"/>
  <c r="C7724" i="1"/>
  <c r="B7726" i="1" l="1"/>
  <c r="F7725" i="1"/>
  <c r="D7725" i="1"/>
  <c r="E7725" i="1" s="1"/>
  <c r="C7725" i="1"/>
  <c r="B7727" i="1" l="1"/>
  <c r="F7726" i="1"/>
  <c r="D7726" i="1"/>
  <c r="E7726" i="1" s="1"/>
  <c r="C7726" i="1"/>
  <c r="B7728" i="1" l="1"/>
  <c r="F7727" i="1"/>
  <c r="C7727" i="1"/>
  <c r="D7727" i="1"/>
  <c r="E7727" i="1" s="1"/>
  <c r="B7729" i="1" l="1"/>
  <c r="F7728" i="1"/>
  <c r="D7728" i="1"/>
  <c r="E7728" i="1" s="1"/>
  <c r="C7728" i="1"/>
  <c r="B7730" i="1" l="1"/>
  <c r="F7729" i="1"/>
  <c r="D7729" i="1"/>
  <c r="E7729" i="1" s="1"/>
  <c r="C7729" i="1"/>
  <c r="B7731" i="1" l="1"/>
  <c r="F7730" i="1"/>
  <c r="D7730" i="1"/>
  <c r="E7730" i="1" s="1"/>
  <c r="C7730" i="1"/>
  <c r="B7732" i="1" l="1"/>
  <c r="F7731" i="1"/>
  <c r="C7731" i="1"/>
  <c r="D7731" i="1"/>
  <c r="E7731" i="1" s="1"/>
  <c r="B7733" i="1" l="1"/>
  <c r="F7732" i="1"/>
  <c r="D7732" i="1"/>
  <c r="E7732" i="1" s="1"/>
  <c r="C7732" i="1"/>
  <c r="B7734" i="1" l="1"/>
  <c r="F7733" i="1"/>
  <c r="D7733" i="1"/>
  <c r="E7733" i="1" s="1"/>
  <c r="C7733" i="1"/>
  <c r="B7735" i="1" l="1"/>
  <c r="F7734" i="1"/>
  <c r="D7734" i="1"/>
  <c r="E7734" i="1" s="1"/>
  <c r="C7734" i="1"/>
  <c r="B7736" i="1" l="1"/>
  <c r="F7735" i="1"/>
  <c r="C7735" i="1"/>
  <c r="D7735" i="1"/>
  <c r="E7735" i="1" s="1"/>
  <c r="B7737" i="1" l="1"/>
  <c r="F7736" i="1"/>
  <c r="D7736" i="1"/>
  <c r="E7736" i="1" s="1"/>
  <c r="C7736" i="1"/>
  <c r="B7738" i="1" l="1"/>
  <c r="F7737" i="1"/>
  <c r="D7737" i="1"/>
  <c r="E7737" i="1" s="1"/>
  <c r="C7737" i="1"/>
  <c r="B7739" i="1" l="1"/>
  <c r="F7738" i="1"/>
  <c r="D7738" i="1"/>
  <c r="E7738" i="1" s="1"/>
  <c r="C7738" i="1"/>
  <c r="B7740" i="1" l="1"/>
  <c r="F7739" i="1"/>
  <c r="C7739" i="1"/>
  <c r="D7739" i="1"/>
  <c r="E7739" i="1" s="1"/>
  <c r="B7741" i="1" l="1"/>
  <c r="F7740" i="1"/>
  <c r="D7740" i="1"/>
  <c r="E7740" i="1" s="1"/>
  <c r="C7740" i="1"/>
  <c r="B7742" i="1" l="1"/>
  <c r="F7741" i="1"/>
  <c r="D7741" i="1"/>
  <c r="E7741" i="1" s="1"/>
  <c r="C7741" i="1"/>
  <c r="B7743" i="1" l="1"/>
  <c r="F7742" i="1"/>
  <c r="D7742" i="1"/>
  <c r="E7742" i="1" s="1"/>
  <c r="C7742" i="1"/>
  <c r="B7744" i="1" l="1"/>
  <c r="F7743" i="1"/>
  <c r="C7743" i="1"/>
  <c r="D7743" i="1"/>
  <c r="E7743" i="1" s="1"/>
  <c r="B7745" i="1" l="1"/>
  <c r="F7744" i="1"/>
  <c r="D7744" i="1"/>
  <c r="E7744" i="1" s="1"/>
  <c r="C7744" i="1"/>
  <c r="B7746" i="1" l="1"/>
  <c r="F7745" i="1"/>
  <c r="D7745" i="1"/>
  <c r="E7745" i="1" s="1"/>
  <c r="C7745" i="1"/>
  <c r="B7747" i="1" l="1"/>
  <c r="F7746" i="1"/>
  <c r="D7746" i="1"/>
  <c r="E7746" i="1" s="1"/>
  <c r="C7746" i="1"/>
  <c r="B7748" i="1" l="1"/>
  <c r="F7747" i="1"/>
  <c r="C7747" i="1"/>
  <c r="D7747" i="1"/>
  <c r="E7747" i="1" s="1"/>
  <c r="B7749" i="1" l="1"/>
  <c r="F7748" i="1"/>
  <c r="D7748" i="1"/>
  <c r="E7748" i="1" s="1"/>
  <c r="C7748" i="1"/>
  <c r="B7750" i="1" l="1"/>
  <c r="F7749" i="1"/>
  <c r="D7749" i="1"/>
  <c r="E7749" i="1" s="1"/>
  <c r="C7749" i="1"/>
  <c r="B7751" i="1" l="1"/>
  <c r="F7750" i="1"/>
  <c r="D7750" i="1"/>
  <c r="E7750" i="1" s="1"/>
  <c r="C7750" i="1"/>
  <c r="B7752" i="1" l="1"/>
  <c r="F7751" i="1"/>
  <c r="C7751" i="1"/>
  <c r="D7751" i="1"/>
  <c r="E7751" i="1" s="1"/>
  <c r="B7753" i="1" l="1"/>
  <c r="F7752" i="1"/>
  <c r="D7752" i="1"/>
  <c r="E7752" i="1" s="1"/>
  <c r="C7752" i="1"/>
  <c r="B7754" i="1" l="1"/>
  <c r="F7753" i="1"/>
  <c r="D7753" i="1"/>
  <c r="E7753" i="1" s="1"/>
  <c r="C7753" i="1"/>
  <c r="B7755" i="1" l="1"/>
  <c r="F7754" i="1"/>
  <c r="D7754" i="1"/>
  <c r="E7754" i="1" s="1"/>
  <c r="C7754" i="1"/>
  <c r="B7756" i="1" l="1"/>
  <c r="F7755" i="1"/>
  <c r="C7755" i="1"/>
  <c r="D7755" i="1"/>
  <c r="E7755" i="1" s="1"/>
  <c r="B7757" i="1" l="1"/>
  <c r="F7756" i="1"/>
  <c r="D7756" i="1"/>
  <c r="E7756" i="1" s="1"/>
  <c r="C7756" i="1"/>
  <c r="B7758" i="1" l="1"/>
  <c r="F7757" i="1"/>
  <c r="D7757" i="1"/>
  <c r="E7757" i="1" s="1"/>
  <c r="C7757" i="1"/>
  <c r="B7759" i="1" l="1"/>
  <c r="F7758" i="1"/>
  <c r="D7758" i="1"/>
  <c r="E7758" i="1" s="1"/>
  <c r="C7758" i="1"/>
  <c r="B7760" i="1" l="1"/>
  <c r="F7759" i="1"/>
  <c r="C7759" i="1"/>
  <c r="D7759" i="1"/>
  <c r="E7759" i="1" s="1"/>
  <c r="B7761" i="1" l="1"/>
  <c r="F7760" i="1"/>
  <c r="D7760" i="1"/>
  <c r="E7760" i="1" s="1"/>
  <c r="C7760" i="1"/>
  <c r="B7762" i="1" l="1"/>
  <c r="F7761" i="1"/>
  <c r="D7761" i="1"/>
  <c r="E7761" i="1" s="1"/>
  <c r="C7761" i="1"/>
  <c r="B7763" i="1" l="1"/>
  <c r="F7762" i="1"/>
  <c r="D7762" i="1"/>
  <c r="E7762" i="1" s="1"/>
  <c r="C7762" i="1"/>
  <c r="B7764" i="1" l="1"/>
  <c r="F7763" i="1"/>
  <c r="C7763" i="1"/>
  <c r="D7763" i="1"/>
  <c r="E7763" i="1" s="1"/>
  <c r="B7765" i="1" l="1"/>
  <c r="F7764" i="1"/>
  <c r="D7764" i="1"/>
  <c r="E7764" i="1" s="1"/>
  <c r="C7764" i="1"/>
  <c r="B7766" i="1" l="1"/>
  <c r="F7765" i="1"/>
  <c r="D7765" i="1"/>
  <c r="E7765" i="1" s="1"/>
  <c r="C7765" i="1"/>
  <c r="B7767" i="1" l="1"/>
  <c r="F7766" i="1"/>
  <c r="D7766" i="1"/>
  <c r="E7766" i="1" s="1"/>
  <c r="C7766" i="1"/>
  <c r="B7768" i="1" l="1"/>
  <c r="F7767" i="1"/>
  <c r="C7767" i="1"/>
  <c r="D7767" i="1"/>
  <c r="E7767" i="1" s="1"/>
  <c r="B7769" i="1" l="1"/>
  <c r="F7768" i="1"/>
  <c r="D7768" i="1"/>
  <c r="E7768" i="1" s="1"/>
  <c r="C7768" i="1"/>
  <c r="B7770" i="1" l="1"/>
  <c r="F7769" i="1"/>
  <c r="D7769" i="1"/>
  <c r="E7769" i="1" s="1"/>
  <c r="C7769" i="1"/>
  <c r="B7771" i="1" l="1"/>
  <c r="F7770" i="1"/>
  <c r="D7770" i="1"/>
  <c r="E7770" i="1" s="1"/>
  <c r="C7770" i="1"/>
  <c r="B7772" i="1" l="1"/>
  <c r="F7771" i="1"/>
  <c r="C7771" i="1"/>
  <c r="D7771" i="1"/>
  <c r="E7771" i="1" s="1"/>
  <c r="B7773" i="1" l="1"/>
  <c r="F7772" i="1"/>
  <c r="D7772" i="1"/>
  <c r="E7772" i="1" s="1"/>
  <c r="C7772" i="1"/>
  <c r="B7774" i="1" l="1"/>
  <c r="F7773" i="1"/>
  <c r="D7773" i="1"/>
  <c r="E7773" i="1" s="1"/>
  <c r="C7773" i="1"/>
  <c r="B7775" i="1" l="1"/>
  <c r="F7774" i="1"/>
  <c r="D7774" i="1"/>
  <c r="E7774" i="1" s="1"/>
  <c r="C7774" i="1"/>
  <c r="B7776" i="1" l="1"/>
  <c r="F7775" i="1"/>
  <c r="C7775" i="1"/>
  <c r="D7775" i="1"/>
  <c r="E7775" i="1" s="1"/>
  <c r="B7777" i="1" l="1"/>
  <c r="F7776" i="1"/>
  <c r="D7776" i="1"/>
  <c r="E7776" i="1" s="1"/>
  <c r="C7776" i="1"/>
  <c r="B7778" i="1" l="1"/>
  <c r="F7777" i="1"/>
  <c r="D7777" i="1"/>
  <c r="E7777" i="1" s="1"/>
  <c r="C7777" i="1"/>
  <c r="B7779" i="1" l="1"/>
  <c r="F7778" i="1"/>
  <c r="D7778" i="1"/>
  <c r="E7778" i="1" s="1"/>
  <c r="C7778" i="1"/>
  <c r="B7780" i="1" l="1"/>
  <c r="F7779" i="1"/>
  <c r="C7779" i="1"/>
  <c r="D7779" i="1"/>
  <c r="E7779" i="1" s="1"/>
  <c r="B7781" i="1" l="1"/>
  <c r="F7780" i="1"/>
  <c r="D7780" i="1"/>
  <c r="E7780" i="1" s="1"/>
  <c r="C7780" i="1"/>
  <c r="B7782" i="1" l="1"/>
  <c r="F7781" i="1"/>
  <c r="D7781" i="1"/>
  <c r="E7781" i="1" s="1"/>
  <c r="C7781" i="1"/>
  <c r="B7783" i="1" l="1"/>
  <c r="F7782" i="1"/>
  <c r="D7782" i="1"/>
  <c r="E7782" i="1" s="1"/>
  <c r="C7782" i="1"/>
  <c r="B7784" i="1" l="1"/>
  <c r="F7783" i="1"/>
  <c r="C7783" i="1"/>
  <c r="D7783" i="1"/>
  <c r="E7783" i="1" s="1"/>
  <c r="B7785" i="1" l="1"/>
  <c r="F7784" i="1"/>
  <c r="D7784" i="1"/>
  <c r="E7784" i="1" s="1"/>
  <c r="C7784" i="1"/>
  <c r="B7786" i="1" l="1"/>
  <c r="F7785" i="1"/>
  <c r="D7785" i="1"/>
  <c r="E7785" i="1" s="1"/>
  <c r="C7785" i="1"/>
  <c r="B7787" i="1" l="1"/>
  <c r="F7786" i="1"/>
  <c r="D7786" i="1"/>
  <c r="E7786" i="1" s="1"/>
  <c r="C7786" i="1"/>
  <c r="B7788" i="1" l="1"/>
  <c r="F7787" i="1"/>
  <c r="C7787" i="1"/>
  <c r="D7787" i="1"/>
  <c r="E7787" i="1" s="1"/>
  <c r="B7789" i="1" l="1"/>
  <c r="F7788" i="1"/>
  <c r="D7788" i="1"/>
  <c r="E7788" i="1" s="1"/>
  <c r="C7788" i="1"/>
  <c r="B7790" i="1" l="1"/>
  <c r="F7789" i="1"/>
  <c r="D7789" i="1"/>
  <c r="E7789" i="1" s="1"/>
  <c r="C7789" i="1"/>
  <c r="B7791" i="1" l="1"/>
  <c r="F7790" i="1"/>
  <c r="D7790" i="1"/>
  <c r="E7790" i="1" s="1"/>
  <c r="C7790" i="1"/>
  <c r="B7792" i="1" l="1"/>
  <c r="F7791" i="1"/>
  <c r="C7791" i="1"/>
  <c r="D7791" i="1"/>
  <c r="E7791" i="1" s="1"/>
  <c r="B7793" i="1" l="1"/>
  <c r="F7792" i="1"/>
  <c r="D7792" i="1"/>
  <c r="E7792" i="1" s="1"/>
  <c r="C7792" i="1"/>
  <c r="B7794" i="1" l="1"/>
  <c r="F7793" i="1"/>
  <c r="D7793" i="1"/>
  <c r="E7793" i="1" s="1"/>
  <c r="C7793" i="1"/>
  <c r="B7795" i="1" l="1"/>
  <c r="F7794" i="1"/>
  <c r="D7794" i="1"/>
  <c r="E7794" i="1" s="1"/>
  <c r="C7794" i="1"/>
  <c r="B7796" i="1" l="1"/>
  <c r="F7795" i="1"/>
  <c r="C7795" i="1"/>
  <c r="D7795" i="1"/>
  <c r="E7795" i="1" s="1"/>
  <c r="B7797" i="1" l="1"/>
  <c r="F7796" i="1"/>
  <c r="D7796" i="1"/>
  <c r="E7796" i="1" s="1"/>
  <c r="C7796" i="1"/>
  <c r="B7798" i="1" l="1"/>
  <c r="F7797" i="1"/>
  <c r="D7797" i="1"/>
  <c r="E7797" i="1" s="1"/>
  <c r="C7797" i="1"/>
  <c r="B7799" i="1" l="1"/>
  <c r="F7798" i="1"/>
  <c r="D7798" i="1"/>
  <c r="E7798" i="1" s="1"/>
  <c r="C7798" i="1"/>
  <c r="B7800" i="1" l="1"/>
  <c r="F7799" i="1"/>
  <c r="C7799" i="1"/>
  <c r="D7799" i="1"/>
  <c r="E7799" i="1" s="1"/>
  <c r="B7801" i="1" l="1"/>
  <c r="F7800" i="1"/>
  <c r="D7800" i="1"/>
  <c r="E7800" i="1" s="1"/>
  <c r="C7800" i="1"/>
  <c r="B7802" i="1" l="1"/>
  <c r="F7801" i="1"/>
  <c r="D7801" i="1"/>
  <c r="E7801" i="1" s="1"/>
  <c r="C7801" i="1"/>
  <c r="B7803" i="1" l="1"/>
  <c r="F7802" i="1"/>
  <c r="D7802" i="1"/>
  <c r="E7802" i="1" s="1"/>
  <c r="C7802" i="1"/>
  <c r="B7804" i="1" l="1"/>
  <c r="F7803" i="1"/>
  <c r="C7803" i="1"/>
  <c r="D7803" i="1"/>
  <c r="E7803" i="1" s="1"/>
  <c r="B7805" i="1" l="1"/>
  <c r="F7804" i="1"/>
  <c r="D7804" i="1"/>
  <c r="E7804" i="1" s="1"/>
  <c r="C7804" i="1"/>
  <c r="B7806" i="1" l="1"/>
  <c r="F7805" i="1"/>
  <c r="D7805" i="1"/>
  <c r="E7805" i="1" s="1"/>
  <c r="C7805" i="1"/>
  <c r="B7807" i="1" l="1"/>
  <c r="F7806" i="1"/>
  <c r="D7806" i="1"/>
  <c r="E7806" i="1" s="1"/>
  <c r="C7806" i="1"/>
  <c r="B7808" i="1" l="1"/>
  <c r="F7807" i="1"/>
  <c r="C7807" i="1"/>
  <c r="D7807" i="1"/>
  <c r="E7807" i="1" s="1"/>
  <c r="B7809" i="1" l="1"/>
  <c r="F7808" i="1"/>
  <c r="D7808" i="1"/>
  <c r="E7808" i="1" s="1"/>
  <c r="C7808" i="1"/>
  <c r="B7810" i="1" l="1"/>
  <c r="F7809" i="1"/>
  <c r="D7809" i="1"/>
  <c r="E7809" i="1" s="1"/>
  <c r="C7809" i="1"/>
  <c r="B7811" i="1" l="1"/>
  <c r="F7810" i="1"/>
  <c r="D7810" i="1"/>
  <c r="E7810" i="1" s="1"/>
  <c r="C7810" i="1"/>
  <c r="B7812" i="1" l="1"/>
  <c r="F7811" i="1"/>
  <c r="C7811" i="1"/>
  <c r="D7811" i="1"/>
  <c r="E7811" i="1" s="1"/>
  <c r="B7813" i="1" l="1"/>
  <c r="F7812" i="1"/>
  <c r="D7812" i="1"/>
  <c r="E7812" i="1" s="1"/>
  <c r="C7812" i="1"/>
  <c r="B7814" i="1" l="1"/>
  <c r="F7813" i="1"/>
  <c r="D7813" i="1"/>
  <c r="E7813" i="1" s="1"/>
  <c r="C7813" i="1"/>
  <c r="B7815" i="1" l="1"/>
  <c r="F7814" i="1"/>
  <c r="D7814" i="1"/>
  <c r="E7814" i="1" s="1"/>
  <c r="C7814" i="1"/>
  <c r="B7816" i="1" l="1"/>
  <c r="F7815" i="1"/>
  <c r="C7815" i="1"/>
  <c r="D7815" i="1"/>
  <c r="E7815" i="1" s="1"/>
  <c r="B7817" i="1" l="1"/>
  <c r="F7816" i="1"/>
  <c r="D7816" i="1"/>
  <c r="E7816" i="1" s="1"/>
  <c r="C7816" i="1"/>
  <c r="B7818" i="1" l="1"/>
  <c r="F7817" i="1"/>
  <c r="D7817" i="1"/>
  <c r="E7817" i="1" s="1"/>
  <c r="C7817" i="1"/>
  <c r="B7819" i="1" l="1"/>
  <c r="F7818" i="1"/>
  <c r="D7818" i="1"/>
  <c r="E7818" i="1" s="1"/>
  <c r="C7818" i="1"/>
  <c r="B7820" i="1" l="1"/>
  <c r="F7819" i="1"/>
  <c r="C7819" i="1"/>
  <c r="D7819" i="1"/>
  <c r="E7819" i="1" s="1"/>
  <c r="B7821" i="1" l="1"/>
  <c r="F7820" i="1"/>
  <c r="D7820" i="1"/>
  <c r="E7820" i="1" s="1"/>
  <c r="C7820" i="1"/>
  <c r="B7822" i="1" l="1"/>
  <c r="F7821" i="1"/>
  <c r="D7821" i="1"/>
  <c r="E7821" i="1" s="1"/>
  <c r="C7821" i="1"/>
  <c r="B7823" i="1" l="1"/>
  <c r="F7822" i="1"/>
  <c r="D7822" i="1"/>
  <c r="E7822" i="1" s="1"/>
  <c r="C7822" i="1"/>
  <c r="B7824" i="1" l="1"/>
  <c r="F7823" i="1"/>
  <c r="C7823" i="1"/>
  <c r="D7823" i="1"/>
  <c r="E7823" i="1" s="1"/>
  <c r="B7825" i="1" l="1"/>
  <c r="F7824" i="1"/>
  <c r="D7824" i="1"/>
  <c r="E7824" i="1" s="1"/>
  <c r="C7824" i="1"/>
  <c r="B7826" i="1" l="1"/>
  <c r="F7825" i="1"/>
  <c r="D7825" i="1"/>
  <c r="E7825" i="1" s="1"/>
  <c r="C7825" i="1"/>
  <c r="B7827" i="1" l="1"/>
  <c r="F7826" i="1"/>
  <c r="D7826" i="1"/>
  <c r="E7826" i="1" s="1"/>
  <c r="C7826" i="1"/>
  <c r="B7828" i="1" l="1"/>
  <c r="F7827" i="1"/>
  <c r="C7827" i="1"/>
  <c r="D7827" i="1"/>
  <c r="E7827" i="1" s="1"/>
  <c r="B7829" i="1" l="1"/>
  <c r="F7828" i="1"/>
  <c r="D7828" i="1"/>
  <c r="E7828" i="1" s="1"/>
  <c r="C7828" i="1"/>
  <c r="B7830" i="1" l="1"/>
  <c r="F7829" i="1"/>
  <c r="D7829" i="1"/>
  <c r="E7829" i="1" s="1"/>
  <c r="C7829" i="1"/>
  <c r="B7831" i="1" l="1"/>
  <c r="F7830" i="1"/>
  <c r="D7830" i="1"/>
  <c r="E7830" i="1" s="1"/>
  <c r="C7830" i="1"/>
  <c r="B7832" i="1" l="1"/>
  <c r="F7831" i="1"/>
  <c r="C7831" i="1"/>
  <c r="D7831" i="1"/>
  <c r="E7831" i="1" s="1"/>
  <c r="B7833" i="1" l="1"/>
  <c r="F7832" i="1"/>
  <c r="D7832" i="1"/>
  <c r="E7832" i="1" s="1"/>
  <c r="C7832" i="1"/>
  <c r="B7834" i="1" l="1"/>
  <c r="F7833" i="1"/>
  <c r="D7833" i="1"/>
  <c r="E7833" i="1" s="1"/>
  <c r="C7833" i="1"/>
  <c r="B7835" i="1" l="1"/>
  <c r="F7834" i="1"/>
  <c r="D7834" i="1"/>
  <c r="E7834" i="1" s="1"/>
  <c r="C7834" i="1"/>
  <c r="B7836" i="1" l="1"/>
  <c r="F7835" i="1"/>
  <c r="C7835" i="1"/>
  <c r="D7835" i="1"/>
  <c r="E7835" i="1" s="1"/>
  <c r="B7837" i="1" l="1"/>
  <c r="F7836" i="1"/>
  <c r="D7836" i="1"/>
  <c r="E7836" i="1" s="1"/>
  <c r="C7836" i="1"/>
  <c r="B7838" i="1" l="1"/>
  <c r="F7837" i="1"/>
  <c r="D7837" i="1"/>
  <c r="E7837" i="1" s="1"/>
  <c r="C7837" i="1"/>
  <c r="B7839" i="1" l="1"/>
  <c r="F7838" i="1"/>
  <c r="D7838" i="1"/>
  <c r="E7838" i="1" s="1"/>
  <c r="C7838" i="1"/>
  <c r="B7840" i="1" l="1"/>
  <c r="F7839" i="1"/>
  <c r="C7839" i="1"/>
  <c r="D7839" i="1"/>
  <c r="E7839" i="1" s="1"/>
  <c r="B7841" i="1" l="1"/>
  <c r="F7840" i="1"/>
  <c r="D7840" i="1"/>
  <c r="E7840" i="1" s="1"/>
  <c r="C7840" i="1"/>
  <c r="B7842" i="1" l="1"/>
  <c r="F7841" i="1"/>
  <c r="D7841" i="1"/>
  <c r="E7841" i="1" s="1"/>
  <c r="C7841" i="1"/>
  <c r="B7843" i="1" l="1"/>
  <c r="F7842" i="1"/>
  <c r="D7842" i="1"/>
  <c r="E7842" i="1" s="1"/>
  <c r="C7842" i="1"/>
  <c r="B7844" i="1" l="1"/>
  <c r="F7843" i="1"/>
  <c r="C7843" i="1"/>
  <c r="D7843" i="1"/>
  <c r="E7843" i="1" s="1"/>
  <c r="B7845" i="1" l="1"/>
  <c r="F7844" i="1"/>
  <c r="D7844" i="1"/>
  <c r="E7844" i="1" s="1"/>
  <c r="C7844" i="1"/>
  <c r="B7846" i="1" l="1"/>
  <c r="F7845" i="1"/>
  <c r="D7845" i="1"/>
  <c r="E7845" i="1" s="1"/>
  <c r="C7845" i="1"/>
  <c r="B7847" i="1" l="1"/>
  <c r="F7846" i="1"/>
  <c r="D7846" i="1"/>
  <c r="E7846" i="1" s="1"/>
  <c r="C7846" i="1"/>
  <c r="B7848" i="1" l="1"/>
  <c r="F7847" i="1"/>
  <c r="C7847" i="1"/>
  <c r="D7847" i="1"/>
  <c r="E7847" i="1" s="1"/>
  <c r="B7849" i="1" l="1"/>
  <c r="F7848" i="1"/>
  <c r="D7848" i="1"/>
  <c r="E7848" i="1" s="1"/>
  <c r="C7848" i="1"/>
  <c r="B7850" i="1" l="1"/>
  <c r="F7849" i="1"/>
  <c r="D7849" i="1"/>
  <c r="E7849" i="1" s="1"/>
  <c r="C7849" i="1"/>
  <c r="B7851" i="1" l="1"/>
  <c r="F7850" i="1"/>
  <c r="D7850" i="1"/>
  <c r="E7850" i="1" s="1"/>
  <c r="C7850" i="1"/>
  <c r="B7852" i="1" l="1"/>
  <c r="F7851" i="1"/>
  <c r="C7851" i="1"/>
  <c r="D7851" i="1"/>
  <c r="E7851" i="1" s="1"/>
  <c r="B7853" i="1" l="1"/>
  <c r="F7852" i="1"/>
  <c r="D7852" i="1"/>
  <c r="E7852" i="1" s="1"/>
  <c r="C7852" i="1"/>
  <c r="B7854" i="1" l="1"/>
  <c r="F7853" i="1"/>
  <c r="D7853" i="1"/>
  <c r="E7853" i="1" s="1"/>
  <c r="C7853" i="1"/>
  <c r="B7855" i="1" l="1"/>
  <c r="F7854" i="1"/>
  <c r="D7854" i="1"/>
  <c r="E7854" i="1" s="1"/>
  <c r="C7854" i="1"/>
  <c r="B7856" i="1" l="1"/>
  <c r="F7855" i="1"/>
  <c r="C7855" i="1"/>
  <c r="D7855" i="1"/>
  <c r="E7855" i="1" s="1"/>
  <c r="B7857" i="1" l="1"/>
  <c r="F7856" i="1"/>
  <c r="D7856" i="1"/>
  <c r="E7856" i="1" s="1"/>
  <c r="C7856" i="1"/>
  <c r="B7858" i="1" l="1"/>
  <c r="F7857" i="1"/>
  <c r="D7857" i="1"/>
  <c r="E7857" i="1" s="1"/>
  <c r="C7857" i="1"/>
  <c r="B7859" i="1" l="1"/>
  <c r="F7858" i="1"/>
  <c r="D7858" i="1"/>
  <c r="E7858" i="1" s="1"/>
  <c r="C7858" i="1"/>
  <c r="B7860" i="1" l="1"/>
  <c r="F7859" i="1"/>
  <c r="C7859" i="1"/>
  <c r="D7859" i="1"/>
  <c r="E7859" i="1" s="1"/>
  <c r="B7861" i="1" l="1"/>
  <c r="F7860" i="1"/>
  <c r="D7860" i="1"/>
  <c r="E7860" i="1" s="1"/>
  <c r="C7860" i="1"/>
  <c r="B7862" i="1" l="1"/>
  <c r="F7861" i="1"/>
  <c r="D7861" i="1"/>
  <c r="E7861" i="1" s="1"/>
  <c r="C7861" i="1"/>
  <c r="B7863" i="1" l="1"/>
  <c r="F7862" i="1"/>
  <c r="D7862" i="1"/>
  <c r="E7862" i="1" s="1"/>
  <c r="C7862" i="1"/>
  <c r="B7864" i="1" l="1"/>
  <c r="F7863" i="1"/>
  <c r="C7863" i="1"/>
  <c r="D7863" i="1"/>
  <c r="E7863" i="1" s="1"/>
  <c r="B7865" i="1" l="1"/>
  <c r="F7864" i="1"/>
  <c r="D7864" i="1"/>
  <c r="E7864" i="1" s="1"/>
  <c r="C7864" i="1"/>
  <c r="B7866" i="1" l="1"/>
  <c r="F7865" i="1"/>
  <c r="D7865" i="1"/>
  <c r="E7865" i="1" s="1"/>
  <c r="C7865" i="1"/>
  <c r="B7867" i="1" l="1"/>
  <c r="F7866" i="1"/>
  <c r="D7866" i="1"/>
  <c r="E7866" i="1" s="1"/>
  <c r="C7866" i="1"/>
  <c r="B7868" i="1" l="1"/>
  <c r="F7867" i="1"/>
  <c r="C7867" i="1"/>
  <c r="D7867" i="1"/>
  <c r="E7867" i="1" s="1"/>
  <c r="B7869" i="1" l="1"/>
  <c r="F7868" i="1"/>
  <c r="D7868" i="1"/>
  <c r="E7868" i="1" s="1"/>
  <c r="C7868" i="1"/>
  <c r="B7870" i="1" l="1"/>
  <c r="F7869" i="1"/>
  <c r="D7869" i="1"/>
  <c r="E7869" i="1" s="1"/>
  <c r="C7869" i="1"/>
  <c r="B7871" i="1" l="1"/>
  <c r="F7870" i="1"/>
  <c r="D7870" i="1"/>
  <c r="E7870" i="1" s="1"/>
  <c r="C7870" i="1"/>
  <c r="B7872" i="1" l="1"/>
  <c r="F7871" i="1"/>
  <c r="C7871" i="1"/>
  <c r="D7871" i="1"/>
  <c r="E7871" i="1" s="1"/>
  <c r="B7873" i="1" l="1"/>
  <c r="F7872" i="1"/>
  <c r="D7872" i="1"/>
  <c r="E7872" i="1" s="1"/>
  <c r="C7872" i="1"/>
  <c r="B7874" i="1" l="1"/>
  <c r="F7873" i="1"/>
  <c r="D7873" i="1"/>
  <c r="E7873" i="1" s="1"/>
  <c r="C7873" i="1"/>
  <c r="B7875" i="1" l="1"/>
  <c r="F7874" i="1"/>
  <c r="D7874" i="1"/>
  <c r="E7874" i="1" s="1"/>
  <c r="C7874" i="1"/>
  <c r="B7876" i="1" l="1"/>
  <c r="F7875" i="1"/>
  <c r="C7875" i="1"/>
  <c r="D7875" i="1"/>
  <c r="E7875" i="1" s="1"/>
  <c r="B7877" i="1" l="1"/>
  <c r="F7876" i="1"/>
  <c r="D7876" i="1"/>
  <c r="E7876" i="1" s="1"/>
  <c r="C7876" i="1"/>
  <c r="B7878" i="1" l="1"/>
  <c r="F7877" i="1"/>
  <c r="D7877" i="1"/>
  <c r="E7877" i="1" s="1"/>
  <c r="C7877" i="1"/>
  <c r="B7879" i="1" l="1"/>
  <c r="F7878" i="1"/>
  <c r="D7878" i="1"/>
  <c r="E7878" i="1" s="1"/>
  <c r="C7878" i="1"/>
  <c r="B7880" i="1" l="1"/>
  <c r="F7879" i="1"/>
  <c r="C7879" i="1"/>
  <c r="D7879" i="1"/>
  <c r="E7879" i="1" s="1"/>
  <c r="B7881" i="1" l="1"/>
  <c r="F7880" i="1"/>
  <c r="D7880" i="1"/>
  <c r="E7880" i="1" s="1"/>
  <c r="C7880" i="1"/>
  <c r="B7882" i="1" l="1"/>
  <c r="F7881" i="1"/>
  <c r="D7881" i="1"/>
  <c r="E7881" i="1" s="1"/>
  <c r="C7881" i="1"/>
  <c r="B7883" i="1" l="1"/>
  <c r="F7882" i="1"/>
  <c r="D7882" i="1"/>
  <c r="E7882" i="1" s="1"/>
  <c r="C7882" i="1"/>
  <c r="B7884" i="1" l="1"/>
  <c r="F7883" i="1"/>
  <c r="C7883" i="1"/>
  <c r="D7883" i="1"/>
  <c r="E7883" i="1" s="1"/>
  <c r="B7885" i="1" l="1"/>
  <c r="F7884" i="1"/>
  <c r="D7884" i="1"/>
  <c r="E7884" i="1" s="1"/>
  <c r="C7884" i="1"/>
  <c r="B7886" i="1" l="1"/>
  <c r="F7885" i="1"/>
  <c r="D7885" i="1"/>
  <c r="E7885" i="1" s="1"/>
  <c r="C7885" i="1"/>
  <c r="B7887" i="1" l="1"/>
  <c r="F7886" i="1"/>
  <c r="D7886" i="1"/>
  <c r="E7886" i="1" s="1"/>
  <c r="C7886" i="1"/>
  <c r="B7888" i="1" l="1"/>
  <c r="F7887" i="1"/>
  <c r="C7887" i="1"/>
  <c r="D7887" i="1"/>
  <c r="E7887" i="1" s="1"/>
  <c r="B7889" i="1" l="1"/>
  <c r="F7888" i="1"/>
  <c r="D7888" i="1"/>
  <c r="E7888" i="1" s="1"/>
  <c r="C7888" i="1"/>
  <c r="B7890" i="1" l="1"/>
  <c r="F7889" i="1"/>
  <c r="D7889" i="1"/>
  <c r="E7889" i="1" s="1"/>
  <c r="C7889" i="1"/>
  <c r="B7891" i="1" l="1"/>
  <c r="F7890" i="1"/>
  <c r="D7890" i="1"/>
  <c r="E7890" i="1" s="1"/>
  <c r="C7890" i="1"/>
  <c r="B7892" i="1" l="1"/>
  <c r="F7891" i="1"/>
  <c r="C7891" i="1"/>
  <c r="D7891" i="1"/>
  <c r="E7891" i="1" s="1"/>
  <c r="B7893" i="1" l="1"/>
  <c r="F7892" i="1"/>
  <c r="D7892" i="1"/>
  <c r="E7892" i="1" s="1"/>
  <c r="C7892" i="1"/>
  <c r="B7894" i="1" l="1"/>
  <c r="F7893" i="1"/>
  <c r="D7893" i="1"/>
  <c r="E7893" i="1" s="1"/>
  <c r="C7893" i="1"/>
  <c r="B7895" i="1" l="1"/>
  <c r="F7894" i="1"/>
  <c r="D7894" i="1"/>
  <c r="E7894" i="1" s="1"/>
  <c r="C7894" i="1"/>
  <c r="B7896" i="1" l="1"/>
  <c r="F7895" i="1"/>
  <c r="C7895" i="1"/>
  <c r="D7895" i="1"/>
  <c r="E7895" i="1" s="1"/>
  <c r="B7897" i="1" l="1"/>
  <c r="F7896" i="1"/>
  <c r="D7896" i="1"/>
  <c r="E7896" i="1" s="1"/>
  <c r="C7896" i="1"/>
  <c r="B7898" i="1" l="1"/>
  <c r="F7897" i="1"/>
  <c r="D7897" i="1"/>
  <c r="E7897" i="1" s="1"/>
  <c r="C7897" i="1"/>
  <c r="B7899" i="1" l="1"/>
  <c r="F7898" i="1"/>
  <c r="D7898" i="1"/>
  <c r="E7898" i="1" s="1"/>
  <c r="C7898" i="1"/>
  <c r="B7900" i="1" l="1"/>
  <c r="F7899" i="1"/>
  <c r="C7899" i="1"/>
  <c r="D7899" i="1"/>
  <c r="E7899" i="1" s="1"/>
  <c r="B7901" i="1" l="1"/>
  <c r="F7900" i="1"/>
  <c r="D7900" i="1"/>
  <c r="E7900" i="1" s="1"/>
  <c r="C7900" i="1"/>
  <c r="B7902" i="1" l="1"/>
  <c r="F7901" i="1"/>
  <c r="D7901" i="1"/>
  <c r="E7901" i="1" s="1"/>
  <c r="C7901" i="1"/>
  <c r="B7903" i="1" l="1"/>
  <c r="F7902" i="1"/>
  <c r="D7902" i="1"/>
  <c r="E7902" i="1" s="1"/>
  <c r="C7902" i="1"/>
  <c r="B7904" i="1" l="1"/>
  <c r="F7903" i="1"/>
  <c r="C7903" i="1"/>
  <c r="D7903" i="1"/>
  <c r="E7903" i="1" s="1"/>
  <c r="B7905" i="1" l="1"/>
  <c r="F7904" i="1"/>
  <c r="D7904" i="1"/>
  <c r="E7904" i="1" s="1"/>
  <c r="C7904" i="1"/>
  <c r="B7906" i="1" l="1"/>
  <c r="F7905" i="1"/>
  <c r="D7905" i="1"/>
  <c r="E7905" i="1" s="1"/>
  <c r="C7905" i="1"/>
  <c r="B7907" i="1" l="1"/>
  <c r="F7906" i="1"/>
  <c r="D7906" i="1"/>
  <c r="E7906" i="1" s="1"/>
  <c r="C7906" i="1"/>
  <c r="B7908" i="1" l="1"/>
  <c r="F7907" i="1"/>
  <c r="C7907" i="1"/>
  <c r="D7907" i="1"/>
  <c r="E7907" i="1" s="1"/>
  <c r="B7909" i="1" l="1"/>
  <c r="F7908" i="1"/>
  <c r="D7908" i="1"/>
  <c r="E7908" i="1" s="1"/>
  <c r="C7908" i="1"/>
  <c r="B7910" i="1" l="1"/>
  <c r="F7909" i="1"/>
  <c r="D7909" i="1"/>
  <c r="E7909" i="1" s="1"/>
  <c r="C7909" i="1"/>
  <c r="B7911" i="1" l="1"/>
  <c r="F7910" i="1"/>
  <c r="D7910" i="1"/>
  <c r="E7910" i="1" s="1"/>
  <c r="C7910" i="1"/>
  <c r="B7912" i="1" l="1"/>
  <c r="F7911" i="1"/>
  <c r="C7911" i="1"/>
  <c r="D7911" i="1"/>
  <c r="E7911" i="1" s="1"/>
  <c r="B7913" i="1" l="1"/>
  <c r="F7912" i="1"/>
  <c r="D7912" i="1"/>
  <c r="E7912" i="1" s="1"/>
  <c r="C7912" i="1"/>
  <c r="B7914" i="1" l="1"/>
  <c r="F7913" i="1"/>
  <c r="D7913" i="1"/>
  <c r="E7913" i="1" s="1"/>
  <c r="C7913" i="1"/>
  <c r="B7915" i="1" l="1"/>
  <c r="F7914" i="1"/>
  <c r="D7914" i="1"/>
  <c r="E7914" i="1" s="1"/>
  <c r="C7914" i="1"/>
  <c r="B7916" i="1" l="1"/>
  <c r="F7915" i="1"/>
  <c r="C7915" i="1"/>
  <c r="D7915" i="1"/>
  <c r="E7915" i="1" s="1"/>
  <c r="B7917" i="1" l="1"/>
  <c r="F7916" i="1"/>
  <c r="D7916" i="1"/>
  <c r="E7916" i="1" s="1"/>
  <c r="C7916" i="1"/>
  <c r="B7918" i="1" l="1"/>
  <c r="F7917" i="1"/>
  <c r="D7917" i="1"/>
  <c r="E7917" i="1" s="1"/>
  <c r="C7917" i="1"/>
  <c r="B7919" i="1" l="1"/>
  <c r="F7918" i="1"/>
  <c r="D7918" i="1"/>
  <c r="E7918" i="1" s="1"/>
  <c r="C7918" i="1"/>
  <c r="B7920" i="1" l="1"/>
  <c r="F7919" i="1"/>
  <c r="C7919" i="1"/>
  <c r="D7919" i="1"/>
  <c r="E7919" i="1" s="1"/>
  <c r="B7921" i="1" l="1"/>
  <c r="F7920" i="1"/>
  <c r="D7920" i="1"/>
  <c r="E7920" i="1" s="1"/>
  <c r="C7920" i="1"/>
  <c r="B7922" i="1" l="1"/>
  <c r="F7921" i="1"/>
  <c r="D7921" i="1"/>
  <c r="E7921" i="1" s="1"/>
  <c r="C7921" i="1"/>
  <c r="B7923" i="1" l="1"/>
  <c r="F7922" i="1"/>
  <c r="D7922" i="1"/>
  <c r="E7922" i="1" s="1"/>
  <c r="C7922" i="1"/>
  <c r="B7924" i="1" l="1"/>
  <c r="F7923" i="1"/>
  <c r="C7923" i="1"/>
  <c r="D7923" i="1"/>
  <c r="E7923" i="1" s="1"/>
  <c r="B7925" i="1" l="1"/>
  <c r="F7924" i="1"/>
  <c r="D7924" i="1"/>
  <c r="E7924" i="1" s="1"/>
  <c r="C7924" i="1"/>
  <c r="B7926" i="1" l="1"/>
  <c r="F7925" i="1"/>
  <c r="D7925" i="1"/>
  <c r="E7925" i="1" s="1"/>
  <c r="C7925" i="1"/>
  <c r="B7927" i="1" l="1"/>
  <c r="F7926" i="1"/>
  <c r="D7926" i="1"/>
  <c r="E7926" i="1" s="1"/>
  <c r="C7926" i="1"/>
  <c r="B7928" i="1" l="1"/>
  <c r="F7927" i="1"/>
  <c r="C7927" i="1"/>
  <c r="D7927" i="1"/>
  <c r="E7927" i="1" s="1"/>
  <c r="B7929" i="1" l="1"/>
  <c r="F7928" i="1"/>
  <c r="D7928" i="1"/>
  <c r="E7928" i="1" s="1"/>
  <c r="C7928" i="1"/>
  <c r="B7930" i="1" l="1"/>
  <c r="F7929" i="1"/>
  <c r="D7929" i="1"/>
  <c r="E7929" i="1" s="1"/>
  <c r="C7929" i="1"/>
  <c r="B7931" i="1" l="1"/>
  <c r="F7930" i="1"/>
  <c r="D7930" i="1"/>
  <c r="E7930" i="1" s="1"/>
  <c r="C7930" i="1"/>
  <c r="B7932" i="1" l="1"/>
  <c r="F7931" i="1"/>
  <c r="C7931" i="1"/>
  <c r="D7931" i="1"/>
  <c r="E7931" i="1" s="1"/>
  <c r="B7933" i="1" l="1"/>
  <c r="F7932" i="1"/>
  <c r="D7932" i="1"/>
  <c r="E7932" i="1" s="1"/>
  <c r="C7932" i="1"/>
  <c r="B7934" i="1" l="1"/>
  <c r="F7933" i="1"/>
  <c r="D7933" i="1"/>
  <c r="E7933" i="1" s="1"/>
  <c r="C7933" i="1"/>
  <c r="B7935" i="1" l="1"/>
  <c r="F7934" i="1"/>
  <c r="D7934" i="1"/>
  <c r="E7934" i="1" s="1"/>
  <c r="C7934" i="1"/>
  <c r="B7936" i="1" l="1"/>
  <c r="F7935" i="1"/>
  <c r="C7935" i="1"/>
  <c r="D7935" i="1"/>
  <c r="E7935" i="1" s="1"/>
  <c r="B7937" i="1" l="1"/>
  <c r="F7936" i="1"/>
  <c r="D7936" i="1"/>
  <c r="E7936" i="1" s="1"/>
  <c r="C7936" i="1"/>
  <c r="B7938" i="1" l="1"/>
  <c r="F7937" i="1"/>
  <c r="D7937" i="1"/>
  <c r="E7937" i="1" s="1"/>
  <c r="C7937" i="1"/>
  <c r="B7939" i="1" l="1"/>
  <c r="F7938" i="1"/>
  <c r="D7938" i="1"/>
  <c r="E7938" i="1" s="1"/>
  <c r="C7938" i="1"/>
  <c r="B7940" i="1" l="1"/>
  <c r="F7939" i="1"/>
  <c r="C7939" i="1"/>
  <c r="D7939" i="1"/>
  <c r="E7939" i="1" s="1"/>
  <c r="B7941" i="1" l="1"/>
  <c r="F7940" i="1"/>
  <c r="D7940" i="1"/>
  <c r="E7940" i="1" s="1"/>
  <c r="C7940" i="1"/>
  <c r="B7942" i="1" l="1"/>
  <c r="F7941" i="1"/>
  <c r="D7941" i="1"/>
  <c r="E7941" i="1" s="1"/>
  <c r="C7941" i="1"/>
  <c r="B7943" i="1" l="1"/>
  <c r="F7942" i="1"/>
  <c r="D7942" i="1"/>
  <c r="E7942" i="1" s="1"/>
  <c r="C7942" i="1"/>
  <c r="B7944" i="1" l="1"/>
  <c r="F7943" i="1"/>
  <c r="C7943" i="1"/>
  <c r="D7943" i="1"/>
  <c r="E7943" i="1" s="1"/>
  <c r="B7945" i="1" l="1"/>
  <c r="F7944" i="1"/>
  <c r="D7944" i="1"/>
  <c r="E7944" i="1" s="1"/>
  <c r="C7944" i="1"/>
  <c r="B7946" i="1" l="1"/>
  <c r="F7945" i="1"/>
  <c r="D7945" i="1"/>
  <c r="E7945" i="1" s="1"/>
  <c r="C7945" i="1"/>
  <c r="B7947" i="1" l="1"/>
  <c r="F7946" i="1"/>
  <c r="D7946" i="1"/>
  <c r="E7946" i="1" s="1"/>
  <c r="C7946" i="1"/>
  <c r="B7948" i="1" l="1"/>
  <c r="F7947" i="1"/>
  <c r="C7947" i="1"/>
  <c r="D7947" i="1"/>
  <c r="E7947" i="1" s="1"/>
  <c r="B7949" i="1" l="1"/>
  <c r="F7948" i="1"/>
  <c r="D7948" i="1"/>
  <c r="E7948" i="1" s="1"/>
  <c r="C7948" i="1"/>
  <c r="B7950" i="1" l="1"/>
  <c r="F7949" i="1"/>
  <c r="D7949" i="1"/>
  <c r="E7949" i="1" s="1"/>
  <c r="C7949" i="1"/>
  <c r="B7951" i="1" l="1"/>
  <c r="F7950" i="1"/>
  <c r="D7950" i="1"/>
  <c r="E7950" i="1" s="1"/>
  <c r="C7950" i="1"/>
  <c r="B7952" i="1" l="1"/>
  <c r="F7951" i="1"/>
  <c r="C7951" i="1"/>
  <c r="D7951" i="1"/>
  <c r="E7951" i="1" s="1"/>
  <c r="B7953" i="1" l="1"/>
  <c r="F7952" i="1"/>
  <c r="D7952" i="1"/>
  <c r="E7952" i="1" s="1"/>
  <c r="C7952" i="1"/>
  <c r="B7954" i="1" l="1"/>
  <c r="F7953" i="1"/>
  <c r="D7953" i="1"/>
  <c r="E7953" i="1" s="1"/>
  <c r="C7953" i="1"/>
  <c r="B7955" i="1" l="1"/>
  <c r="F7954" i="1"/>
  <c r="D7954" i="1"/>
  <c r="E7954" i="1" s="1"/>
  <c r="C7954" i="1"/>
  <c r="B7956" i="1" l="1"/>
  <c r="F7955" i="1"/>
  <c r="C7955" i="1"/>
  <c r="D7955" i="1"/>
  <c r="E7955" i="1" s="1"/>
  <c r="B7957" i="1" l="1"/>
  <c r="F7956" i="1"/>
  <c r="D7956" i="1"/>
  <c r="E7956" i="1" s="1"/>
  <c r="C7956" i="1"/>
  <c r="B7958" i="1" l="1"/>
  <c r="F7957" i="1"/>
  <c r="D7957" i="1"/>
  <c r="E7957" i="1" s="1"/>
  <c r="C7957" i="1"/>
  <c r="B7959" i="1" l="1"/>
  <c r="F7958" i="1"/>
  <c r="D7958" i="1"/>
  <c r="E7958" i="1" s="1"/>
  <c r="C7958" i="1"/>
  <c r="B7960" i="1" l="1"/>
  <c r="F7959" i="1"/>
  <c r="C7959" i="1"/>
  <c r="D7959" i="1"/>
  <c r="E7959" i="1" s="1"/>
  <c r="B7961" i="1" l="1"/>
  <c r="F7960" i="1"/>
  <c r="D7960" i="1"/>
  <c r="E7960" i="1" s="1"/>
  <c r="C7960" i="1"/>
  <c r="B7962" i="1" l="1"/>
  <c r="F7961" i="1"/>
  <c r="D7961" i="1"/>
  <c r="E7961" i="1" s="1"/>
  <c r="C7961" i="1"/>
  <c r="B7963" i="1" l="1"/>
  <c r="F7962" i="1"/>
  <c r="D7962" i="1"/>
  <c r="E7962" i="1" s="1"/>
  <c r="C7962" i="1"/>
  <c r="B7964" i="1" l="1"/>
  <c r="F7963" i="1"/>
  <c r="C7963" i="1"/>
  <c r="D7963" i="1"/>
  <c r="E7963" i="1" s="1"/>
  <c r="B7965" i="1" l="1"/>
  <c r="F7964" i="1"/>
  <c r="D7964" i="1"/>
  <c r="E7964" i="1" s="1"/>
  <c r="C7964" i="1"/>
  <c r="B7966" i="1" l="1"/>
  <c r="F7965" i="1"/>
  <c r="D7965" i="1"/>
  <c r="E7965" i="1" s="1"/>
  <c r="C7965" i="1"/>
  <c r="B7967" i="1" l="1"/>
  <c r="F7966" i="1"/>
  <c r="D7966" i="1"/>
  <c r="E7966" i="1" s="1"/>
  <c r="C7966" i="1"/>
  <c r="B7968" i="1" l="1"/>
  <c r="F7967" i="1"/>
  <c r="C7967" i="1"/>
  <c r="D7967" i="1"/>
  <c r="E7967" i="1" s="1"/>
  <c r="B7969" i="1" l="1"/>
  <c r="F7968" i="1"/>
  <c r="D7968" i="1"/>
  <c r="E7968" i="1" s="1"/>
  <c r="C7968" i="1"/>
  <c r="B7970" i="1" l="1"/>
  <c r="F7969" i="1"/>
  <c r="D7969" i="1"/>
  <c r="E7969" i="1" s="1"/>
  <c r="C7969" i="1"/>
  <c r="B7971" i="1" l="1"/>
  <c r="F7970" i="1"/>
  <c r="D7970" i="1"/>
  <c r="E7970" i="1" s="1"/>
  <c r="C7970" i="1"/>
  <c r="B7972" i="1" l="1"/>
  <c r="F7971" i="1"/>
  <c r="C7971" i="1"/>
  <c r="D7971" i="1"/>
  <c r="E7971" i="1" s="1"/>
  <c r="B7973" i="1" l="1"/>
  <c r="F7972" i="1"/>
  <c r="D7972" i="1"/>
  <c r="E7972" i="1" s="1"/>
  <c r="C7972" i="1"/>
  <c r="B7974" i="1" l="1"/>
  <c r="F7973" i="1"/>
  <c r="D7973" i="1"/>
  <c r="E7973" i="1" s="1"/>
  <c r="C7973" i="1"/>
  <c r="B7975" i="1" l="1"/>
  <c r="F7974" i="1"/>
  <c r="D7974" i="1"/>
  <c r="E7974" i="1" s="1"/>
  <c r="C7974" i="1"/>
  <c r="B7976" i="1" l="1"/>
  <c r="F7975" i="1"/>
  <c r="C7975" i="1"/>
  <c r="D7975" i="1"/>
  <c r="E7975" i="1" s="1"/>
  <c r="B7977" i="1" l="1"/>
  <c r="F7976" i="1"/>
  <c r="D7976" i="1"/>
  <c r="E7976" i="1" s="1"/>
  <c r="C7976" i="1"/>
  <c r="B7978" i="1" l="1"/>
  <c r="F7977" i="1"/>
  <c r="D7977" i="1"/>
  <c r="E7977" i="1" s="1"/>
  <c r="C7977" i="1"/>
  <c r="B7979" i="1" l="1"/>
  <c r="F7978" i="1"/>
  <c r="D7978" i="1"/>
  <c r="E7978" i="1" s="1"/>
  <c r="C7978" i="1"/>
  <c r="B7980" i="1" l="1"/>
  <c r="F7979" i="1"/>
  <c r="C7979" i="1"/>
  <c r="D7979" i="1"/>
  <c r="E7979" i="1" s="1"/>
  <c r="B7981" i="1" l="1"/>
  <c r="F7980" i="1"/>
  <c r="D7980" i="1"/>
  <c r="E7980" i="1" s="1"/>
  <c r="C7980" i="1"/>
  <c r="B7982" i="1" l="1"/>
  <c r="F7981" i="1"/>
  <c r="D7981" i="1"/>
  <c r="E7981" i="1" s="1"/>
  <c r="C7981" i="1"/>
  <c r="B7983" i="1" l="1"/>
  <c r="F7982" i="1"/>
  <c r="D7982" i="1"/>
  <c r="E7982" i="1" s="1"/>
  <c r="C7982" i="1"/>
  <c r="B7984" i="1" l="1"/>
  <c r="F7983" i="1"/>
  <c r="C7983" i="1"/>
  <c r="D7983" i="1"/>
  <c r="E7983" i="1" s="1"/>
  <c r="B7985" i="1" l="1"/>
  <c r="F7984" i="1"/>
  <c r="D7984" i="1"/>
  <c r="E7984" i="1" s="1"/>
  <c r="C7984" i="1"/>
  <c r="B7986" i="1" l="1"/>
  <c r="F7985" i="1"/>
  <c r="D7985" i="1"/>
  <c r="E7985" i="1" s="1"/>
  <c r="C7985" i="1"/>
  <c r="B7987" i="1" l="1"/>
  <c r="F7986" i="1"/>
  <c r="D7986" i="1"/>
  <c r="E7986" i="1" s="1"/>
  <c r="C7986" i="1"/>
  <c r="B7988" i="1" l="1"/>
  <c r="F7987" i="1"/>
  <c r="C7987" i="1"/>
  <c r="D7987" i="1"/>
  <c r="E7987" i="1" s="1"/>
  <c r="B7989" i="1" l="1"/>
  <c r="F7988" i="1"/>
  <c r="D7988" i="1"/>
  <c r="E7988" i="1" s="1"/>
  <c r="C7988" i="1"/>
  <c r="B7990" i="1" l="1"/>
  <c r="F7989" i="1"/>
  <c r="D7989" i="1"/>
  <c r="E7989" i="1" s="1"/>
  <c r="C7989" i="1"/>
  <c r="B7991" i="1" l="1"/>
  <c r="F7990" i="1"/>
  <c r="D7990" i="1"/>
  <c r="E7990" i="1" s="1"/>
  <c r="C7990" i="1"/>
  <c r="B7992" i="1" l="1"/>
  <c r="F7991" i="1"/>
  <c r="C7991" i="1"/>
  <c r="D7991" i="1"/>
  <c r="E7991" i="1" s="1"/>
  <c r="B7993" i="1" l="1"/>
  <c r="F7992" i="1"/>
  <c r="D7992" i="1"/>
  <c r="E7992" i="1" s="1"/>
  <c r="C7992" i="1"/>
  <c r="B7994" i="1" l="1"/>
  <c r="F7993" i="1"/>
  <c r="D7993" i="1"/>
  <c r="E7993" i="1" s="1"/>
  <c r="C7993" i="1"/>
  <c r="B7995" i="1" l="1"/>
  <c r="F7994" i="1"/>
  <c r="D7994" i="1"/>
  <c r="E7994" i="1" s="1"/>
  <c r="C7994" i="1"/>
  <c r="B7996" i="1" l="1"/>
  <c r="F7995" i="1"/>
  <c r="C7995" i="1"/>
  <c r="D7995" i="1"/>
  <c r="E7995" i="1" s="1"/>
  <c r="B7997" i="1" l="1"/>
  <c r="F7996" i="1"/>
  <c r="D7996" i="1"/>
  <c r="E7996" i="1" s="1"/>
  <c r="C7996" i="1"/>
  <c r="B7998" i="1" l="1"/>
  <c r="F7997" i="1"/>
  <c r="D7997" i="1"/>
  <c r="E7997" i="1" s="1"/>
  <c r="C7997" i="1"/>
  <c r="B7999" i="1" l="1"/>
  <c r="F7998" i="1"/>
  <c r="D7998" i="1"/>
  <c r="E7998" i="1" s="1"/>
  <c r="C7998" i="1"/>
  <c r="B8000" i="1" l="1"/>
  <c r="F7999" i="1"/>
  <c r="C7999" i="1"/>
  <c r="D7999" i="1"/>
  <c r="E7999" i="1" s="1"/>
  <c r="B8001" i="1" l="1"/>
  <c r="F8000" i="1"/>
  <c r="D8000" i="1"/>
  <c r="E8000" i="1" s="1"/>
  <c r="C8000" i="1"/>
  <c r="B8002" i="1" l="1"/>
  <c r="F8001" i="1"/>
  <c r="D8001" i="1"/>
  <c r="E8001" i="1" s="1"/>
  <c r="C8001" i="1"/>
  <c r="B8003" i="1" l="1"/>
  <c r="F8002" i="1"/>
  <c r="D8002" i="1"/>
  <c r="E8002" i="1" s="1"/>
  <c r="C8002" i="1"/>
  <c r="B8004" i="1" l="1"/>
  <c r="F8003" i="1"/>
  <c r="C8003" i="1"/>
  <c r="D8003" i="1"/>
  <c r="E8003" i="1" s="1"/>
  <c r="B8005" i="1" l="1"/>
  <c r="F8004" i="1"/>
  <c r="D8004" i="1"/>
  <c r="E8004" i="1" s="1"/>
  <c r="C8004" i="1"/>
  <c r="B8006" i="1" l="1"/>
  <c r="F8005" i="1"/>
  <c r="D8005" i="1"/>
  <c r="E8005" i="1" s="1"/>
  <c r="C8005" i="1"/>
  <c r="B8007" i="1" l="1"/>
  <c r="F8006" i="1"/>
  <c r="D8006" i="1"/>
  <c r="E8006" i="1" s="1"/>
  <c r="C8006" i="1"/>
  <c r="B8008" i="1" l="1"/>
  <c r="F8007" i="1"/>
  <c r="C8007" i="1"/>
  <c r="D8007" i="1"/>
  <c r="E8007" i="1" s="1"/>
  <c r="B8009" i="1" l="1"/>
  <c r="F8008" i="1"/>
  <c r="D8008" i="1"/>
  <c r="E8008" i="1" s="1"/>
  <c r="C8008" i="1"/>
  <c r="B8010" i="1" l="1"/>
  <c r="F8009" i="1"/>
  <c r="D8009" i="1"/>
  <c r="E8009" i="1" s="1"/>
  <c r="C8009" i="1"/>
  <c r="B8011" i="1" l="1"/>
  <c r="F8010" i="1"/>
  <c r="D8010" i="1"/>
  <c r="E8010" i="1" s="1"/>
  <c r="C8010" i="1"/>
  <c r="B8012" i="1" l="1"/>
  <c r="F8011" i="1"/>
  <c r="C8011" i="1"/>
  <c r="D8011" i="1"/>
  <c r="E8011" i="1" s="1"/>
  <c r="B8013" i="1" l="1"/>
  <c r="F8012" i="1"/>
  <c r="D8012" i="1"/>
  <c r="E8012" i="1" s="1"/>
  <c r="C8012" i="1"/>
  <c r="B8014" i="1" l="1"/>
  <c r="F8013" i="1"/>
  <c r="D8013" i="1"/>
  <c r="E8013" i="1" s="1"/>
  <c r="C8013" i="1"/>
  <c r="B8015" i="1" l="1"/>
  <c r="F8014" i="1"/>
  <c r="D8014" i="1"/>
  <c r="E8014" i="1" s="1"/>
  <c r="C8014" i="1"/>
  <c r="B8016" i="1" l="1"/>
  <c r="F8015" i="1"/>
  <c r="C8015" i="1"/>
  <c r="D8015" i="1"/>
  <c r="E8015" i="1" s="1"/>
  <c r="B8017" i="1" l="1"/>
  <c r="F8016" i="1"/>
  <c r="D8016" i="1"/>
  <c r="E8016" i="1" s="1"/>
  <c r="C8016" i="1"/>
  <c r="B8018" i="1" l="1"/>
  <c r="F8017" i="1"/>
  <c r="D8017" i="1"/>
  <c r="E8017" i="1" s="1"/>
  <c r="C8017" i="1"/>
  <c r="B8019" i="1" l="1"/>
  <c r="F8018" i="1"/>
  <c r="D8018" i="1"/>
  <c r="E8018" i="1" s="1"/>
  <c r="C8018" i="1"/>
  <c r="B8020" i="1" l="1"/>
  <c r="F8019" i="1"/>
  <c r="C8019" i="1"/>
  <c r="D8019" i="1"/>
  <c r="E8019" i="1" s="1"/>
  <c r="B8021" i="1" l="1"/>
  <c r="F8020" i="1"/>
  <c r="D8020" i="1"/>
  <c r="E8020" i="1" s="1"/>
  <c r="C8020" i="1"/>
  <c r="B8022" i="1" l="1"/>
  <c r="F8021" i="1"/>
  <c r="D8021" i="1"/>
  <c r="E8021" i="1" s="1"/>
  <c r="C8021" i="1"/>
  <c r="B8023" i="1" l="1"/>
  <c r="F8022" i="1"/>
  <c r="D8022" i="1"/>
  <c r="E8022" i="1" s="1"/>
  <c r="C8022" i="1"/>
  <c r="B8024" i="1" l="1"/>
  <c r="F8023" i="1"/>
  <c r="C8023" i="1"/>
  <c r="D8023" i="1"/>
  <c r="E8023" i="1" s="1"/>
  <c r="B8025" i="1" l="1"/>
  <c r="F8024" i="1"/>
  <c r="D8024" i="1"/>
  <c r="E8024" i="1" s="1"/>
  <c r="C8024" i="1"/>
  <c r="B8026" i="1" l="1"/>
  <c r="F8025" i="1"/>
  <c r="D8025" i="1"/>
  <c r="E8025" i="1" s="1"/>
  <c r="C8025" i="1"/>
  <c r="B8027" i="1" l="1"/>
  <c r="F8026" i="1"/>
  <c r="D8026" i="1"/>
  <c r="E8026" i="1" s="1"/>
  <c r="C8026" i="1"/>
  <c r="B8028" i="1" l="1"/>
  <c r="F8027" i="1"/>
  <c r="C8027" i="1"/>
  <c r="D8027" i="1"/>
  <c r="E8027" i="1" s="1"/>
  <c r="B8029" i="1" l="1"/>
  <c r="F8028" i="1"/>
  <c r="D8028" i="1"/>
  <c r="E8028" i="1" s="1"/>
  <c r="C8028" i="1"/>
  <c r="B8030" i="1" l="1"/>
  <c r="F8029" i="1"/>
  <c r="D8029" i="1"/>
  <c r="E8029" i="1" s="1"/>
  <c r="C8029" i="1"/>
  <c r="B8031" i="1" l="1"/>
  <c r="F8030" i="1"/>
  <c r="D8030" i="1"/>
  <c r="E8030" i="1" s="1"/>
  <c r="C8030" i="1"/>
  <c r="B8032" i="1" l="1"/>
  <c r="F8031" i="1"/>
  <c r="C8031" i="1"/>
  <c r="D8031" i="1"/>
  <c r="E8031" i="1" s="1"/>
  <c r="B8033" i="1" l="1"/>
  <c r="F8032" i="1"/>
  <c r="D8032" i="1"/>
  <c r="E8032" i="1" s="1"/>
  <c r="C8032" i="1"/>
  <c r="B8034" i="1" l="1"/>
  <c r="F8033" i="1"/>
  <c r="D8033" i="1"/>
  <c r="E8033" i="1" s="1"/>
  <c r="C8033" i="1"/>
  <c r="B8035" i="1" l="1"/>
  <c r="F8034" i="1"/>
  <c r="D8034" i="1"/>
  <c r="E8034" i="1" s="1"/>
  <c r="C8034" i="1"/>
  <c r="B8036" i="1" l="1"/>
  <c r="F8035" i="1"/>
  <c r="C8035" i="1"/>
  <c r="D8035" i="1"/>
  <c r="E8035" i="1" s="1"/>
  <c r="B8037" i="1" l="1"/>
  <c r="F8036" i="1"/>
  <c r="D8036" i="1"/>
  <c r="E8036" i="1" s="1"/>
  <c r="C8036" i="1"/>
  <c r="B8038" i="1" l="1"/>
  <c r="F8037" i="1"/>
  <c r="D8037" i="1"/>
  <c r="E8037" i="1" s="1"/>
  <c r="C8037" i="1"/>
  <c r="B8039" i="1" l="1"/>
  <c r="F8038" i="1"/>
  <c r="D8038" i="1"/>
  <c r="E8038" i="1" s="1"/>
  <c r="C8038" i="1"/>
  <c r="B8040" i="1" l="1"/>
  <c r="F8039" i="1"/>
  <c r="C8039" i="1"/>
  <c r="D8039" i="1"/>
  <c r="E8039" i="1" s="1"/>
  <c r="B8041" i="1" l="1"/>
  <c r="F8040" i="1"/>
  <c r="D8040" i="1"/>
  <c r="E8040" i="1" s="1"/>
  <c r="C8040" i="1"/>
  <c r="B8042" i="1" l="1"/>
  <c r="F8041" i="1"/>
  <c r="D8041" i="1"/>
  <c r="E8041" i="1" s="1"/>
  <c r="C8041" i="1"/>
  <c r="B8043" i="1" l="1"/>
  <c r="F8042" i="1"/>
  <c r="D8042" i="1"/>
  <c r="E8042" i="1" s="1"/>
  <c r="C8042" i="1"/>
  <c r="B8044" i="1" l="1"/>
  <c r="F8043" i="1"/>
  <c r="C8043" i="1"/>
  <c r="D8043" i="1"/>
  <c r="E8043" i="1" s="1"/>
  <c r="B8045" i="1" l="1"/>
  <c r="F8044" i="1"/>
  <c r="D8044" i="1"/>
  <c r="E8044" i="1" s="1"/>
  <c r="C8044" i="1"/>
  <c r="B8046" i="1" l="1"/>
  <c r="F8045" i="1"/>
  <c r="D8045" i="1"/>
  <c r="E8045" i="1" s="1"/>
  <c r="C8045" i="1"/>
  <c r="B8047" i="1" l="1"/>
  <c r="F8046" i="1"/>
  <c r="D8046" i="1"/>
  <c r="E8046" i="1" s="1"/>
  <c r="C8046" i="1"/>
  <c r="B8048" i="1" l="1"/>
  <c r="F8047" i="1"/>
  <c r="C8047" i="1"/>
  <c r="D8047" i="1"/>
  <c r="E8047" i="1" s="1"/>
  <c r="B8049" i="1" l="1"/>
  <c r="F8048" i="1"/>
  <c r="D8048" i="1"/>
  <c r="E8048" i="1" s="1"/>
  <c r="C8048" i="1"/>
  <c r="B8050" i="1" l="1"/>
  <c r="F8049" i="1"/>
  <c r="D8049" i="1"/>
  <c r="E8049" i="1" s="1"/>
  <c r="C8049" i="1"/>
  <c r="B8051" i="1" l="1"/>
  <c r="F8050" i="1"/>
  <c r="D8050" i="1"/>
  <c r="E8050" i="1" s="1"/>
  <c r="C8050" i="1"/>
  <c r="B8052" i="1" l="1"/>
  <c r="F8051" i="1"/>
  <c r="C8051" i="1"/>
  <c r="D8051" i="1"/>
  <c r="E8051" i="1" s="1"/>
  <c r="B8053" i="1" l="1"/>
  <c r="F8052" i="1"/>
  <c r="D8052" i="1"/>
  <c r="E8052" i="1" s="1"/>
  <c r="C8052" i="1"/>
  <c r="B8054" i="1" l="1"/>
  <c r="F8053" i="1"/>
  <c r="D8053" i="1"/>
  <c r="E8053" i="1" s="1"/>
  <c r="C8053" i="1"/>
  <c r="B8055" i="1" l="1"/>
  <c r="F8054" i="1"/>
  <c r="D8054" i="1"/>
  <c r="E8054" i="1" s="1"/>
  <c r="C8054" i="1"/>
  <c r="B8056" i="1" l="1"/>
  <c r="F8055" i="1"/>
  <c r="C8055" i="1"/>
  <c r="D8055" i="1"/>
  <c r="E8055" i="1" s="1"/>
  <c r="B8057" i="1" l="1"/>
  <c r="F8056" i="1"/>
  <c r="D8056" i="1"/>
  <c r="E8056" i="1" s="1"/>
  <c r="C8056" i="1"/>
  <c r="B8058" i="1" l="1"/>
  <c r="F8057" i="1"/>
  <c r="D8057" i="1"/>
  <c r="E8057" i="1" s="1"/>
  <c r="C8057" i="1"/>
  <c r="B8059" i="1" l="1"/>
  <c r="F8058" i="1"/>
  <c r="D8058" i="1"/>
  <c r="E8058" i="1" s="1"/>
  <c r="C8058" i="1"/>
  <c r="B8060" i="1" l="1"/>
  <c r="F8059" i="1"/>
  <c r="C8059" i="1"/>
  <c r="D8059" i="1"/>
  <c r="E8059" i="1" s="1"/>
  <c r="B8061" i="1" l="1"/>
  <c r="F8060" i="1"/>
  <c r="D8060" i="1"/>
  <c r="E8060" i="1" s="1"/>
  <c r="C8060" i="1"/>
  <c r="B8062" i="1" l="1"/>
  <c r="F8061" i="1"/>
  <c r="D8061" i="1"/>
  <c r="E8061" i="1" s="1"/>
  <c r="C8061" i="1"/>
  <c r="B8063" i="1" l="1"/>
  <c r="F8062" i="1"/>
  <c r="D8062" i="1"/>
  <c r="E8062" i="1" s="1"/>
  <c r="C8062" i="1"/>
  <c r="B8064" i="1" l="1"/>
  <c r="F8063" i="1"/>
  <c r="C8063" i="1"/>
  <c r="D8063" i="1"/>
  <c r="E8063" i="1" s="1"/>
  <c r="B8065" i="1" l="1"/>
  <c r="F8064" i="1"/>
  <c r="D8064" i="1"/>
  <c r="E8064" i="1" s="1"/>
  <c r="C8064" i="1"/>
  <c r="B8066" i="1" l="1"/>
  <c r="F8065" i="1"/>
  <c r="D8065" i="1"/>
  <c r="E8065" i="1" s="1"/>
  <c r="C8065" i="1"/>
  <c r="B8067" i="1" l="1"/>
  <c r="F8066" i="1"/>
  <c r="D8066" i="1"/>
  <c r="E8066" i="1" s="1"/>
  <c r="C8066" i="1"/>
  <c r="B8068" i="1" l="1"/>
  <c r="F8067" i="1"/>
  <c r="C8067" i="1"/>
  <c r="D8067" i="1"/>
  <c r="E8067" i="1" s="1"/>
  <c r="B8069" i="1" l="1"/>
  <c r="F8068" i="1"/>
  <c r="D8068" i="1"/>
  <c r="E8068" i="1" s="1"/>
  <c r="C8068" i="1"/>
  <c r="B8070" i="1" l="1"/>
  <c r="F8069" i="1"/>
  <c r="D8069" i="1"/>
  <c r="E8069" i="1" s="1"/>
  <c r="C8069" i="1"/>
  <c r="B8071" i="1" l="1"/>
  <c r="F8070" i="1"/>
  <c r="D8070" i="1"/>
  <c r="E8070" i="1" s="1"/>
  <c r="C8070" i="1"/>
  <c r="B8072" i="1" l="1"/>
  <c r="F8071" i="1"/>
  <c r="C8071" i="1"/>
  <c r="D8071" i="1"/>
  <c r="E8071" i="1" s="1"/>
  <c r="B8073" i="1" l="1"/>
  <c r="F8072" i="1"/>
  <c r="D8072" i="1"/>
  <c r="E8072" i="1" s="1"/>
  <c r="C8072" i="1"/>
  <c r="B8074" i="1" l="1"/>
  <c r="F8073" i="1"/>
  <c r="D8073" i="1"/>
  <c r="E8073" i="1" s="1"/>
  <c r="C8073" i="1"/>
  <c r="B8075" i="1" l="1"/>
  <c r="F8074" i="1"/>
  <c r="D8074" i="1"/>
  <c r="E8074" i="1" s="1"/>
  <c r="C8074" i="1"/>
  <c r="B8076" i="1" l="1"/>
  <c r="F8075" i="1"/>
  <c r="C8075" i="1"/>
  <c r="D8075" i="1"/>
  <c r="E8075" i="1" s="1"/>
  <c r="B8077" i="1" l="1"/>
  <c r="F8076" i="1"/>
  <c r="D8076" i="1"/>
  <c r="E8076" i="1" s="1"/>
  <c r="C8076" i="1"/>
  <c r="B8078" i="1" l="1"/>
  <c r="F8077" i="1"/>
  <c r="D8077" i="1"/>
  <c r="E8077" i="1" s="1"/>
  <c r="C8077" i="1"/>
  <c r="B8079" i="1" l="1"/>
  <c r="F8078" i="1"/>
  <c r="D8078" i="1"/>
  <c r="E8078" i="1" s="1"/>
  <c r="C8078" i="1"/>
  <c r="B8080" i="1" l="1"/>
  <c r="F8079" i="1"/>
  <c r="C8079" i="1"/>
  <c r="D8079" i="1"/>
  <c r="E8079" i="1" s="1"/>
  <c r="B8081" i="1" l="1"/>
  <c r="F8080" i="1"/>
  <c r="D8080" i="1"/>
  <c r="E8080" i="1" s="1"/>
  <c r="C8080" i="1"/>
  <c r="B8082" i="1" l="1"/>
  <c r="F8081" i="1"/>
  <c r="D8081" i="1"/>
  <c r="E8081" i="1" s="1"/>
  <c r="C8081" i="1"/>
  <c r="B8083" i="1" l="1"/>
  <c r="F8082" i="1"/>
  <c r="D8082" i="1"/>
  <c r="E8082" i="1" s="1"/>
  <c r="C8082" i="1"/>
  <c r="B8084" i="1" l="1"/>
  <c r="F8083" i="1"/>
  <c r="C8083" i="1"/>
  <c r="D8083" i="1"/>
  <c r="E8083" i="1" s="1"/>
  <c r="B8085" i="1" l="1"/>
  <c r="F8084" i="1"/>
  <c r="D8084" i="1"/>
  <c r="E8084" i="1" s="1"/>
  <c r="C8084" i="1"/>
  <c r="B8086" i="1" l="1"/>
  <c r="F8085" i="1"/>
  <c r="D8085" i="1"/>
  <c r="E8085" i="1" s="1"/>
  <c r="C8085" i="1"/>
  <c r="B8087" i="1" l="1"/>
  <c r="F8086" i="1"/>
  <c r="D8086" i="1"/>
  <c r="E8086" i="1" s="1"/>
  <c r="C8086" i="1"/>
  <c r="B8088" i="1" l="1"/>
  <c r="F8087" i="1"/>
  <c r="C8087" i="1"/>
  <c r="D8087" i="1"/>
  <c r="E8087" i="1" s="1"/>
  <c r="B8089" i="1" l="1"/>
  <c r="F8088" i="1"/>
  <c r="D8088" i="1"/>
  <c r="E8088" i="1" s="1"/>
  <c r="C8088" i="1"/>
  <c r="B8090" i="1" l="1"/>
  <c r="F8089" i="1"/>
  <c r="D8089" i="1"/>
  <c r="E8089" i="1" s="1"/>
  <c r="C8089" i="1"/>
  <c r="B8091" i="1" l="1"/>
  <c r="F8090" i="1"/>
  <c r="D8090" i="1"/>
  <c r="E8090" i="1" s="1"/>
  <c r="C8090" i="1"/>
  <c r="B8092" i="1" l="1"/>
  <c r="F8091" i="1"/>
  <c r="C8091" i="1"/>
  <c r="D8091" i="1"/>
  <c r="E8091" i="1" s="1"/>
  <c r="B8093" i="1" l="1"/>
  <c r="F8092" i="1"/>
  <c r="D8092" i="1"/>
  <c r="E8092" i="1" s="1"/>
  <c r="C8092" i="1"/>
  <c r="B8094" i="1" l="1"/>
  <c r="F8093" i="1"/>
  <c r="D8093" i="1"/>
  <c r="E8093" i="1" s="1"/>
  <c r="C8093" i="1"/>
  <c r="B8095" i="1" l="1"/>
  <c r="F8094" i="1"/>
  <c r="D8094" i="1"/>
  <c r="E8094" i="1" s="1"/>
  <c r="C8094" i="1"/>
  <c r="B8096" i="1" l="1"/>
  <c r="F8095" i="1"/>
  <c r="C8095" i="1"/>
  <c r="D8095" i="1"/>
  <c r="E8095" i="1" s="1"/>
  <c r="B8097" i="1" l="1"/>
  <c r="F8096" i="1"/>
  <c r="D8096" i="1"/>
  <c r="E8096" i="1" s="1"/>
  <c r="C8096" i="1"/>
  <c r="B8098" i="1" l="1"/>
  <c r="F8097" i="1"/>
  <c r="D8097" i="1"/>
  <c r="E8097" i="1" s="1"/>
  <c r="C8097" i="1"/>
  <c r="B8099" i="1" l="1"/>
  <c r="F8098" i="1"/>
  <c r="D8098" i="1"/>
  <c r="E8098" i="1" s="1"/>
  <c r="C8098" i="1"/>
  <c r="B8100" i="1" l="1"/>
  <c r="F8099" i="1"/>
  <c r="C8099" i="1"/>
  <c r="D8099" i="1"/>
  <c r="E8099" i="1" s="1"/>
  <c r="B8101" i="1" l="1"/>
  <c r="F8100" i="1"/>
  <c r="D8100" i="1"/>
  <c r="E8100" i="1" s="1"/>
  <c r="C8100" i="1"/>
  <c r="B8102" i="1" l="1"/>
  <c r="F8101" i="1"/>
  <c r="D8101" i="1"/>
  <c r="E8101" i="1" s="1"/>
  <c r="C8101" i="1"/>
  <c r="B8103" i="1" l="1"/>
  <c r="F8102" i="1"/>
  <c r="D8102" i="1"/>
  <c r="E8102" i="1" s="1"/>
  <c r="C8102" i="1"/>
  <c r="B8104" i="1" l="1"/>
  <c r="F8103" i="1"/>
  <c r="C8103" i="1"/>
  <c r="D8103" i="1"/>
  <c r="E8103" i="1" s="1"/>
  <c r="B8105" i="1" l="1"/>
  <c r="F8104" i="1"/>
  <c r="D8104" i="1"/>
  <c r="E8104" i="1" s="1"/>
  <c r="C8104" i="1"/>
  <c r="B8106" i="1" l="1"/>
  <c r="F8105" i="1"/>
  <c r="D8105" i="1"/>
  <c r="E8105" i="1" s="1"/>
  <c r="C8105" i="1"/>
  <c r="B8107" i="1" l="1"/>
  <c r="F8106" i="1"/>
  <c r="D8106" i="1"/>
  <c r="E8106" i="1" s="1"/>
  <c r="C8106" i="1"/>
  <c r="B8108" i="1" l="1"/>
  <c r="F8107" i="1"/>
  <c r="C8107" i="1"/>
  <c r="D8107" i="1"/>
  <c r="E8107" i="1" s="1"/>
  <c r="B8109" i="1" l="1"/>
  <c r="F8108" i="1"/>
  <c r="D8108" i="1"/>
  <c r="E8108" i="1" s="1"/>
  <c r="C8108" i="1"/>
  <c r="B8110" i="1" l="1"/>
  <c r="F8109" i="1"/>
  <c r="D8109" i="1"/>
  <c r="E8109" i="1" s="1"/>
  <c r="C8109" i="1"/>
  <c r="B8111" i="1" l="1"/>
  <c r="F8110" i="1"/>
  <c r="D8110" i="1"/>
  <c r="E8110" i="1" s="1"/>
  <c r="C8110" i="1"/>
  <c r="B8112" i="1" l="1"/>
  <c r="F8111" i="1"/>
  <c r="C8111" i="1"/>
  <c r="D8111" i="1"/>
  <c r="E8111" i="1" s="1"/>
  <c r="B8113" i="1" l="1"/>
  <c r="F8112" i="1"/>
  <c r="D8112" i="1"/>
  <c r="E8112" i="1" s="1"/>
  <c r="C8112" i="1"/>
  <c r="B8114" i="1" l="1"/>
  <c r="F8113" i="1"/>
  <c r="D8113" i="1"/>
  <c r="E8113" i="1" s="1"/>
  <c r="C8113" i="1"/>
  <c r="B8115" i="1" l="1"/>
  <c r="F8114" i="1"/>
  <c r="D8114" i="1"/>
  <c r="E8114" i="1" s="1"/>
  <c r="C8114" i="1"/>
  <c r="B8116" i="1" l="1"/>
  <c r="F8115" i="1"/>
  <c r="C8115" i="1"/>
  <c r="D8115" i="1"/>
  <c r="E8115" i="1" s="1"/>
  <c r="B8117" i="1" l="1"/>
  <c r="F8116" i="1"/>
  <c r="D8116" i="1"/>
  <c r="E8116" i="1" s="1"/>
  <c r="C8116" i="1"/>
  <c r="B8118" i="1" l="1"/>
  <c r="F8117" i="1"/>
  <c r="D8117" i="1"/>
  <c r="E8117" i="1" s="1"/>
  <c r="C8117" i="1"/>
  <c r="B8119" i="1" l="1"/>
  <c r="F8118" i="1"/>
  <c r="D8118" i="1"/>
  <c r="E8118" i="1" s="1"/>
  <c r="C8118" i="1"/>
  <c r="B8120" i="1" l="1"/>
  <c r="F8119" i="1"/>
  <c r="C8119" i="1"/>
  <c r="D8119" i="1"/>
  <c r="E8119" i="1" s="1"/>
  <c r="B8121" i="1" l="1"/>
  <c r="F8120" i="1"/>
  <c r="D8120" i="1"/>
  <c r="E8120" i="1" s="1"/>
  <c r="C8120" i="1"/>
  <c r="B8122" i="1" l="1"/>
  <c r="F8121" i="1"/>
  <c r="D8121" i="1"/>
  <c r="E8121" i="1" s="1"/>
  <c r="C8121" i="1"/>
  <c r="B8123" i="1" l="1"/>
  <c r="F8122" i="1"/>
  <c r="D8122" i="1"/>
  <c r="E8122" i="1" s="1"/>
  <c r="C8122" i="1"/>
  <c r="B8124" i="1" l="1"/>
  <c r="F8123" i="1"/>
  <c r="C8123" i="1"/>
  <c r="D8123" i="1"/>
  <c r="E8123" i="1" s="1"/>
  <c r="B8125" i="1" l="1"/>
  <c r="F8124" i="1"/>
  <c r="D8124" i="1"/>
  <c r="E8124" i="1" s="1"/>
  <c r="C8124" i="1"/>
  <c r="B8126" i="1" l="1"/>
  <c r="F8125" i="1"/>
  <c r="D8125" i="1"/>
  <c r="E8125" i="1" s="1"/>
  <c r="C8125" i="1"/>
  <c r="B8127" i="1" l="1"/>
  <c r="F8126" i="1"/>
  <c r="D8126" i="1"/>
  <c r="E8126" i="1" s="1"/>
  <c r="C8126" i="1"/>
  <c r="B8128" i="1" l="1"/>
  <c r="F8127" i="1"/>
  <c r="C8127" i="1"/>
  <c r="D8127" i="1"/>
  <c r="E8127" i="1" s="1"/>
  <c r="B8129" i="1" l="1"/>
  <c r="F8128" i="1"/>
  <c r="D8128" i="1"/>
  <c r="E8128" i="1" s="1"/>
  <c r="C8128" i="1"/>
  <c r="B8130" i="1" l="1"/>
  <c r="F8129" i="1"/>
  <c r="D8129" i="1"/>
  <c r="E8129" i="1" s="1"/>
  <c r="C8129" i="1"/>
  <c r="B8131" i="1" l="1"/>
  <c r="F8130" i="1"/>
  <c r="D8130" i="1"/>
  <c r="E8130" i="1" s="1"/>
  <c r="C8130" i="1"/>
  <c r="B8132" i="1" l="1"/>
  <c r="F8131" i="1"/>
  <c r="C8131" i="1"/>
  <c r="D8131" i="1"/>
  <c r="E8131" i="1" s="1"/>
  <c r="B8133" i="1" l="1"/>
  <c r="F8132" i="1"/>
  <c r="D8132" i="1"/>
  <c r="E8132" i="1" s="1"/>
  <c r="C8132" i="1"/>
  <c r="B8134" i="1" l="1"/>
  <c r="F8133" i="1"/>
  <c r="D8133" i="1"/>
  <c r="E8133" i="1" s="1"/>
  <c r="C8133" i="1"/>
  <c r="B8135" i="1" l="1"/>
  <c r="F8134" i="1"/>
  <c r="D8134" i="1"/>
  <c r="E8134" i="1" s="1"/>
  <c r="C8134" i="1"/>
  <c r="B8136" i="1" l="1"/>
  <c r="F8135" i="1"/>
  <c r="C8135" i="1"/>
  <c r="D8135" i="1"/>
  <c r="E8135" i="1" s="1"/>
  <c r="B8137" i="1" l="1"/>
  <c r="F8136" i="1"/>
  <c r="D8136" i="1"/>
  <c r="E8136" i="1" s="1"/>
  <c r="C8136" i="1"/>
  <c r="B8138" i="1" l="1"/>
  <c r="F8137" i="1"/>
  <c r="D8137" i="1"/>
  <c r="E8137" i="1" s="1"/>
  <c r="C8137" i="1"/>
  <c r="B8139" i="1" l="1"/>
  <c r="F8138" i="1"/>
  <c r="D8138" i="1"/>
  <c r="E8138" i="1" s="1"/>
  <c r="C8138" i="1"/>
  <c r="B8140" i="1" l="1"/>
  <c r="F8139" i="1"/>
  <c r="C8139" i="1"/>
  <c r="D8139" i="1"/>
  <c r="E8139" i="1" s="1"/>
  <c r="B8141" i="1" l="1"/>
  <c r="F8140" i="1"/>
  <c r="D8140" i="1"/>
  <c r="E8140" i="1" s="1"/>
  <c r="C8140" i="1"/>
  <c r="B8142" i="1" l="1"/>
  <c r="F8141" i="1"/>
  <c r="D8141" i="1"/>
  <c r="E8141" i="1" s="1"/>
  <c r="C8141" i="1"/>
  <c r="B8143" i="1" l="1"/>
  <c r="F8142" i="1"/>
  <c r="D8142" i="1"/>
  <c r="E8142" i="1" s="1"/>
  <c r="C8142" i="1"/>
  <c r="B8144" i="1" l="1"/>
  <c r="F8143" i="1"/>
  <c r="C8143" i="1"/>
  <c r="D8143" i="1"/>
  <c r="E8143" i="1" s="1"/>
  <c r="B8145" i="1" l="1"/>
  <c r="F8144" i="1"/>
  <c r="D8144" i="1"/>
  <c r="E8144" i="1" s="1"/>
  <c r="C8144" i="1"/>
  <c r="B8146" i="1" l="1"/>
  <c r="F8145" i="1"/>
  <c r="D8145" i="1"/>
  <c r="E8145" i="1" s="1"/>
  <c r="C8145" i="1"/>
  <c r="B8147" i="1" l="1"/>
  <c r="F8146" i="1"/>
  <c r="D8146" i="1"/>
  <c r="E8146" i="1" s="1"/>
  <c r="C8146" i="1"/>
  <c r="B8148" i="1" l="1"/>
  <c r="F8147" i="1"/>
  <c r="C8147" i="1"/>
  <c r="D8147" i="1"/>
  <c r="E8147" i="1" s="1"/>
  <c r="B8149" i="1" l="1"/>
  <c r="F8148" i="1"/>
  <c r="D8148" i="1"/>
  <c r="E8148" i="1" s="1"/>
  <c r="C8148" i="1"/>
  <c r="B8150" i="1" l="1"/>
  <c r="F8149" i="1"/>
  <c r="D8149" i="1"/>
  <c r="E8149" i="1" s="1"/>
  <c r="C8149" i="1"/>
  <c r="B8151" i="1" l="1"/>
  <c r="F8150" i="1"/>
  <c r="D8150" i="1"/>
  <c r="E8150" i="1" s="1"/>
  <c r="C8150" i="1"/>
  <c r="B8152" i="1" l="1"/>
  <c r="F8151" i="1"/>
  <c r="C8151" i="1"/>
  <c r="D8151" i="1"/>
  <c r="E8151" i="1" s="1"/>
  <c r="B8153" i="1" l="1"/>
  <c r="F8152" i="1"/>
  <c r="D8152" i="1"/>
  <c r="E8152" i="1" s="1"/>
  <c r="C8152" i="1"/>
  <c r="B8154" i="1" l="1"/>
  <c r="F8153" i="1"/>
  <c r="D8153" i="1"/>
  <c r="E8153" i="1" s="1"/>
  <c r="C8153" i="1"/>
  <c r="B8155" i="1" l="1"/>
  <c r="F8154" i="1"/>
  <c r="D8154" i="1"/>
  <c r="E8154" i="1" s="1"/>
  <c r="C8154" i="1"/>
  <c r="B8156" i="1" l="1"/>
  <c r="F8155" i="1"/>
  <c r="C8155" i="1"/>
  <c r="D8155" i="1"/>
  <c r="E8155" i="1" s="1"/>
  <c r="B8157" i="1" l="1"/>
  <c r="F8156" i="1"/>
  <c r="D8156" i="1"/>
  <c r="E8156" i="1" s="1"/>
  <c r="C8156" i="1"/>
  <c r="B8158" i="1" l="1"/>
  <c r="F8157" i="1"/>
  <c r="D8157" i="1"/>
  <c r="E8157" i="1" s="1"/>
  <c r="C8157" i="1"/>
  <c r="B8159" i="1" l="1"/>
  <c r="F8158" i="1"/>
  <c r="D8158" i="1"/>
  <c r="E8158" i="1" s="1"/>
  <c r="C8158" i="1"/>
  <c r="B8160" i="1" l="1"/>
  <c r="F8159" i="1"/>
  <c r="C8159" i="1"/>
  <c r="D8159" i="1"/>
  <c r="E8159" i="1" s="1"/>
  <c r="B8161" i="1" l="1"/>
  <c r="F8160" i="1"/>
  <c r="D8160" i="1"/>
  <c r="E8160" i="1" s="1"/>
  <c r="C8160" i="1"/>
  <c r="B8162" i="1" l="1"/>
  <c r="F8161" i="1"/>
  <c r="D8161" i="1"/>
  <c r="E8161" i="1" s="1"/>
  <c r="C8161" i="1"/>
  <c r="B8163" i="1" l="1"/>
  <c r="F8162" i="1"/>
  <c r="D8162" i="1"/>
  <c r="E8162" i="1" s="1"/>
  <c r="C8162" i="1"/>
  <c r="B8164" i="1" l="1"/>
  <c r="F8163" i="1"/>
  <c r="C8163" i="1"/>
  <c r="D8163" i="1"/>
  <c r="E8163" i="1" s="1"/>
  <c r="B8165" i="1" l="1"/>
  <c r="F8164" i="1"/>
  <c r="D8164" i="1"/>
  <c r="E8164" i="1" s="1"/>
  <c r="C8164" i="1"/>
  <c r="B8166" i="1" l="1"/>
  <c r="F8165" i="1"/>
  <c r="D8165" i="1"/>
  <c r="E8165" i="1" s="1"/>
  <c r="C8165" i="1"/>
  <c r="B8167" i="1" l="1"/>
  <c r="F8166" i="1"/>
  <c r="D8166" i="1"/>
  <c r="E8166" i="1" s="1"/>
  <c r="C8166" i="1"/>
  <c r="B8168" i="1" l="1"/>
  <c r="F8167" i="1"/>
  <c r="C8167" i="1"/>
  <c r="D8167" i="1"/>
  <c r="E8167" i="1" s="1"/>
  <c r="B8169" i="1" l="1"/>
  <c r="F8168" i="1"/>
  <c r="D8168" i="1"/>
  <c r="E8168" i="1" s="1"/>
  <c r="C8168" i="1"/>
  <c r="B8170" i="1" l="1"/>
  <c r="F8169" i="1"/>
  <c r="D8169" i="1"/>
  <c r="E8169" i="1" s="1"/>
  <c r="C8169" i="1"/>
  <c r="B8171" i="1" l="1"/>
  <c r="F8170" i="1"/>
  <c r="D8170" i="1"/>
  <c r="E8170" i="1" s="1"/>
  <c r="C8170" i="1"/>
  <c r="B8172" i="1" l="1"/>
  <c r="F8171" i="1"/>
  <c r="C8171" i="1"/>
  <c r="D8171" i="1"/>
  <c r="E8171" i="1" s="1"/>
  <c r="B8173" i="1" l="1"/>
  <c r="F8172" i="1"/>
  <c r="D8172" i="1"/>
  <c r="E8172" i="1" s="1"/>
  <c r="C8172" i="1"/>
  <c r="B8174" i="1" l="1"/>
  <c r="F8173" i="1"/>
  <c r="D8173" i="1"/>
  <c r="E8173" i="1" s="1"/>
  <c r="C8173" i="1"/>
  <c r="B8175" i="1" l="1"/>
  <c r="F8174" i="1"/>
  <c r="D8174" i="1"/>
  <c r="E8174" i="1" s="1"/>
  <c r="C8174" i="1"/>
  <c r="B8176" i="1" l="1"/>
  <c r="F8175" i="1"/>
  <c r="C8175" i="1"/>
  <c r="D8175" i="1"/>
  <c r="E8175" i="1" s="1"/>
  <c r="B8177" i="1" l="1"/>
  <c r="F8176" i="1"/>
  <c r="D8176" i="1"/>
  <c r="E8176" i="1" s="1"/>
  <c r="C8176" i="1"/>
  <c r="B8178" i="1" l="1"/>
  <c r="F8177" i="1"/>
  <c r="D8177" i="1"/>
  <c r="E8177" i="1" s="1"/>
  <c r="C8177" i="1"/>
  <c r="B8179" i="1" l="1"/>
  <c r="F8178" i="1"/>
  <c r="D8178" i="1"/>
  <c r="E8178" i="1" s="1"/>
  <c r="C8178" i="1"/>
  <c r="B8180" i="1" l="1"/>
  <c r="F8179" i="1"/>
  <c r="C8179" i="1"/>
  <c r="D8179" i="1"/>
  <c r="E8179" i="1" s="1"/>
  <c r="B8181" i="1" l="1"/>
  <c r="F8180" i="1"/>
  <c r="D8180" i="1"/>
  <c r="E8180" i="1" s="1"/>
  <c r="C8180" i="1"/>
  <c r="B8182" i="1" l="1"/>
  <c r="F8181" i="1"/>
  <c r="D8181" i="1"/>
  <c r="E8181" i="1" s="1"/>
  <c r="C8181" i="1"/>
  <c r="B8183" i="1" l="1"/>
  <c r="F8182" i="1"/>
  <c r="D8182" i="1"/>
  <c r="E8182" i="1" s="1"/>
  <c r="C8182" i="1"/>
  <c r="B8184" i="1" l="1"/>
  <c r="F8183" i="1"/>
  <c r="C8183" i="1"/>
  <c r="D8183" i="1"/>
  <c r="E8183" i="1" s="1"/>
  <c r="B8185" i="1" l="1"/>
  <c r="F8184" i="1"/>
  <c r="D8184" i="1"/>
  <c r="E8184" i="1" s="1"/>
  <c r="C8184" i="1"/>
  <c r="B8186" i="1" l="1"/>
  <c r="F8185" i="1"/>
  <c r="D8185" i="1"/>
  <c r="E8185" i="1" s="1"/>
  <c r="C8185" i="1"/>
  <c r="B8187" i="1" l="1"/>
  <c r="F8186" i="1"/>
  <c r="D8186" i="1"/>
  <c r="E8186" i="1" s="1"/>
  <c r="C8186" i="1"/>
  <c r="B8188" i="1" l="1"/>
  <c r="F8187" i="1"/>
  <c r="C8187" i="1"/>
  <c r="D8187" i="1"/>
  <c r="E8187" i="1" s="1"/>
  <c r="B8189" i="1" l="1"/>
  <c r="F8188" i="1"/>
  <c r="D8188" i="1"/>
  <c r="E8188" i="1" s="1"/>
  <c r="C8188" i="1"/>
  <c r="B8190" i="1" l="1"/>
  <c r="F8189" i="1"/>
  <c r="D8189" i="1"/>
  <c r="E8189" i="1" s="1"/>
  <c r="C8189" i="1"/>
  <c r="B8191" i="1" l="1"/>
  <c r="F8190" i="1"/>
  <c r="D8190" i="1"/>
  <c r="E8190" i="1" s="1"/>
  <c r="C8190" i="1"/>
  <c r="B8192" i="1" l="1"/>
  <c r="F8191" i="1"/>
  <c r="C8191" i="1"/>
  <c r="D8191" i="1"/>
  <c r="E8191" i="1" s="1"/>
  <c r="B8193" i="1" l="1"/>
  <c r="F8192" i="1"/>
  <c r="D8192" i="1"/>
  <c r="E8192" i="1" s="1"/>
  <c r="C8192" i="1"/>
  <c r="B8194" i="1" l="1"/>
  <c r="F8193" i="1"/>
  <c r="D8193" i="1"/>
  <c r="E8193" i="1" s="1"/>
  <c r="C8193" i="1"/>
  <c r="B8195" i="1" l="1"/>
  <c r="F8194" i="1"/>
  <c r="D8194" i="1"/>
  <c r="E8194" i="1" s="1"/>
  <c r="C8194" i="1"/>
  <c r="B8196" i="1" l="1"/>
  <c r="F8195" i="1"/>
  <c r="C8195" i="1"/>
  <c r="D8195" i="1"/>
  <c r="E8195" i="1" s="1"/>
  <c r="B8197" i="1" l="1"/>
  <c r="F8196" i="1"/>
  <c r="D8196" i="1"/>
  <c r="E8196" i="1" s="1"/>
  <c r="C8196" i="1"/>
  <c r="B8198" i="1" l="1"/>
  <c r="F8197" i="1"/>
  <c r="D8197" i="1"/>
  <c r="E8197" i="1" s="1"/>
  <c r="C8197" i="1"/>
  <c r="B8199" i="1" l="1"/>
  <c r="F8198" i="1"/>
  <c r="D8198" i="1"/>
  <c r="E8198" i="1" s="1"/>
  <c r="C8198" i="1"/>
  <c r="B8200" i="1" l="1"/>
  <c r="F8199" i="1"/>
  <c r="C8199" i="1"/>
  <c r="D8199" i="1"/>
  <c r="E8199" i="1" s="1"/>
  <c r="B8201" i="1" l="1"/>
  <c r="F8200" i="1"/>
  <c r="D8200" i="1"/>
  <c r="E8200" i="1" s="1"/>
  <c r="C8200" i="1"/>
  <c r="B8202" i="1" l="1"/>
  <c r="F8201" i="1"/>
  <c r="D8201" i="1"/>
  <c r="E8201" i="1" s="1"/>
  <c r="C8201" i="1"/>
  <c r="B8203" i="1" l="1"/>
  <c r="F8202" i="1"/>
  <c r="D8202" i="1"/>
  <c r="E8202" i="1" s="1"/>
  <c r="C8202" i="1"/>
  <c r="B8204" i="1" l="1"/>
  <c r="F8203" i="1"/>
  <c r="C8203" i="1"/>
  <c r="D8203" i="1"/>
  <c r="E8203" i="1" s="1"/>
  <c r="B8205" i="1" l="1"/>
  <c r="F8204" i="1"/>
  <c r="D8204" i="1"/>
  <c r="E8204" i="1" s="1"/>
  <c r="C8204" i="1"/>
  <c r="B8206" i="1" l="1"/>
  <c r="F8205" i="1"/>
  <c r="D8205" i="1"/>
  <c r="E8205" i="1" s="1"/>
  <c r="C8205" i="1"/>
  <c r="B8207" i="1" l="1"/>
  <c r="F8206" i="1"/>
  <c r="D8206" i="1"/>
  <c r="E8206" i="1" s="1"/>
  <c r="C8206" i="1"/>
  <c r="B8208" i="1" l="1"/>
  <c r="F8207" i="1"/>
  <c r="C8207" i="1"/>
  <c r="D8207" i="1"/>
  <c r="E8207" i="1" s="1"/>
  <c r="B8209" i="1" l="1"/>
  <c r="F8208" i="1"/>
  <c r="D8208" i="1"/>
  <c r="E8208" i="1" s="1"/>
  <c r="C8208" i="1"/>
  <c r="B8210" i="1" l="1"/>
  <c r="F8209" i="1"/>
  <c r="D8209" i="1"/>
  <c r="E8209" i="1" s="1"/>
  <c r="C8209" i="1"/>
  <c r="B8211" i="1" l="1"/>
  <c r="F8210" i="1"/>
  <c r="D8210" i="1"/>
  <c r="E8210" i="1" s="1"/>
  <c r="C8210" i="1"/>
  <c r="B8212" i="1" l="1"/>
  <c r="F8211" i="1"/>
  <c r="C8211" i="1"/>
  <c r="D8211" i="1"/>
  <c r="E8211" i="1" s="1"/>
  <c r="B8213" i="1" l="1"/>
  <c r="F8212" i="1"/>
  <c r="D8212" i="1"/>
  <c r="E8212" i="1" s="1"/>
  <c r="C8212" i="1"/>
  <c r="B8214" i="1" l="1"/>
  <c r="F8213" i="1"/>
  <c r="D8213" i="1"/>
  <c r="E8213" i="1" s="1"/>
  <c r="C8213" i="1"/>
  <c r="B8215" i="1" l="1"/>
  <c r="F8214" i="1"/>
  <c r="D8214" i="1"/>
  <c r="E8214" i="1" s="1"/>
  <c r="C8214" i="1"/>
  <c r="B8216" i="1" l="1"/>
  <c r="F8215" i="1"/>
  <c r="C8215" i="1"/>
  <c r="D8215" i="1"/>
  <c r="E8215" i="1" s="1"/>
  <c r="B8217" i="1" l="1"/>
  <c r="F8216" i="1"/>
  <c r="D8216" i="1"/>
  <c r="E8216" i="1" s="1"/>
  <c r="C8216" i="1"/>
  <c r="B8218" i="1" l="1"/>
  <c r="F8217" i="1"/>
  <c r="D8217" i="1"/>
  <c r="E8217" i="1" s="1"/>
  <c r="C8217" i="1"/>
  <c r="B8219" i="1" l="1"/>
  <c r="F8218" i="1"/>
  <c r="D8218" i="1"/>
  <c r="E8218" i="1" s="1"/>
  <c r="C8218" i="1"/>
  <c r="B8220" i="1" l="1"/>
  <c r="F8219" i="1"/>
  <c r="C8219" i="1"/>
  <c r="D8219" i="1"/>
  <c r="E8219" i="1" s="1"/>
  <c r="B8221" i="1" l="1"/>
  <c r="F8220" i="1"/>
  <c r="D8220" i="1"/>
  <c r="E8220" i="1" s="1"/>
  <c r="C8220" i="1"/>
  <c r="B8222" i="1" l="1"/>
  <c r="F8221" i="1"/>
  <c r="D8221" i="1"/>
  <c r="E8221" i="1" s="1"/>
  <c r="C8221" i="1"/>
  <c r="B8223" i="1" l="1"/>
  <c r="F8222" i="1"/>
  <c r="D8222" i="1"/>
  <c r="E8222" i="1" s="1"/>
  <c r="C8222" i="1"/>
  <c r="B8224" i="1" l="1"/>
  <c r="F8223" i="1"/>
  <c r="C8223" i="1"/>
  <c r="D8223" i="1"/>
  <c r="E8223" i="1" s="1"/>
  <c r="B8225" i="1" l="1"/>
  <c r="F8224" i="1"/>
  <c r="D8224" i="1"/>
  <c r="E8224" i="1" s="1"/>
  <c r="C8224" i="1"/>
  <c r="B8226" i="1" l="1"/>
  <c r="F8225" i="1"/>
  <c r="D8225" i="1"/>
  <c r="E8225" i="1" s="1"/>
  <c r="C8225" i="1"/>
  <c r="B8227" i="1" l="1"/>
  <c r="F8226" i="1"/>
  <c r="D8226" i="1"/>
  <c r="E8226" i="1" s="1"/>
  <c r="C8226" i="1"/>
  <c r="B8228" i="1" l="1"/>
  <c r="F8227" i="1"/>
  <c r="C8227" i="1"/>
  <c r="D8227" i="1"/>
  <c r="E8227" i="1" s="1"/>
  <c r="B8229" i="1" l="1"/>
  <c r="F8228" i="1"/>
  <c r="D8228" i="1"/>
  <c r="E8228" i="1" s="1"/>
  <c r="C8228" i="1"/>
  <c r="B8230" i="1" l="1"/>
  <c r="F8229" i="1"/>
  <c r="D8229" i="1"/>
  <c r="E8229" i="1" s="1"/>
  <c r="C8229" i="1"/>
  <c r="B8231" i="1" l="1"/>
  <c r="F8230" i="1"/>
  <c r="D8230" i="1"/>
  <c r="E8230" i="1" s="1"/>
  <c r="C8230" i="1"/>
  <c r="B8232" i="1" l="1"/>
  <c r="F8231" i="1"/>
  <c r="C8231" i="1"/>
  <c r="D8231" i="1"/>
  <c r="E8231" i="1" s="1"/>
  <c r="B8233" i="1" l="1"/>
  <c r="F8232" i="1"/>
  <c r="D8232" i="1"/>
  <c r="E8232" i="1" s="1"/>
  <c r="C8232" i="1"/>
  <c r="B8234" i="1" l="1"/>
  <c r="F8233" i="1"/>
  <c r="D8233" i="1"/>
  <c r="E8233" i="1" s="1"/>
  <c r="C8233" i="1"/>
  <c r="B8235" i="1" l="1"/>
  <c r="F8234" i="1"/>
  <c r="D8234" i="1"/>
  <c r="E8234" i="1" s="1"/>
  <c r="C8234" i="1"/>
  <c r="B8236" i="1" l="1"/>
  <c r="F8235" i="1"/>
  <c r="C8235" i="1"/>
  <c r="D8235" i="1"/>
  <c r="E8235" i="1" s="1"/>
  <c r="B8237" i="1" l="1"/>
  <c r="F8236" i="1"/>
  <c r="D8236" i="1"/>
  <c r="E8236" i="1" s="1"/>
  <c r="C8236" i="1"/>
  <c r="B8238" i="1" l="1"/>
  <c r="F8237" i="1"/>
  <c r="D8237" i="1"/>
  <c r="E8237" i="1" s="1"/>
  <c r="C8237" i="1"/>
  <c r="B8239" i="1" l="1"/>
  <c r="F8238" i="1"/>
  <c r="D8238" i="1"/>
  <c r="E8238" i="1" s="1"/>
  <c r="C8238" i="1"/>
  <c r="B8240" i="1" l="1"/>
  <c r="F8239" i="1"/>
  <c r="C8239" i="1"/>
  <c r="D8239" i="1"/>
  <c r="E8239" i="1" s="1"/>
  <c r="B8241" i="1" l="1"/>
  <c r="F8240" i="1"/>
  <c r="D8240" i="1"/>
  <c r="E8240" i="1" s="1"/>
  <c r="C8240" i="1"/>
  <c r="B8242" i="1" l="1"/>
  <c r="F8241" i="1"/>
  <c r="D8241" i="1"/>
  <c r="E8241" i="1" s="1"/>
  <c r="C8241" i="1"/>
  <c r="B8243" i="1" l="1"/>
  <c r="F8242" i="1"/>
  <c r="D8242" i="1"/>
  <c r="E8242" i="1" s="1"/>
  <c r="C8242" i="1"/>
  <c r="B8244" i="1" l="1"/>
  <c r="F8243" i="1"/>
  <c r="C8243" i="1"/>
  <c r="D8243" i="1"/>
  <c r="E8243" i="1" s="1"/>
  <c r="B8245" i="1" l="1"/>
  <c r="F8244" i="1"/>
  <c r="D8244" i="1"/>
  <c r="E8244" i="1" s="1"/>
  <c r="C8244" i="1"/>
  <c r="B8246" i="1" l="1"/>
  <c r="F8245" i="1"/>
  <c r="D8245" i="1"/>
  <c r="E8245" i="1" s="1"/>
  <c r="C8245" i="1"/>
  <c r="B8247" i="1" l="1"/>
  <c r="F8246" i="1"/>
  <c r="D8246" i="1"/>
  <c r="E8246" i="1" s="1"/>
  <c r="C8246" i="1"/>
  <c r="B8248" i="1" l="1"/>
  <c r="F8247" i="1"/>
  <c r="C8247" i="1"/>
  <c r="D8247" i="1"/>
  <c r="E8247" i="1" s="1"/>
  <c r="B8249" i="1" l="1"/>
  <c r="F8248" i="1"/>
  <c r="D8248" i="1"/>
  <c r="E8248" i="1" s="1"/>
  <c r="C8248" i="1"/>
  <c r="B8250" i="1" l="1"/>
  <c r="F8249" i="1"/>
  <c r="D8249" i="1"/>
  <c r="E8249" i="1" s="1"/>
  <c r="C8249" i="1"/>
  <c r="B8251" i="1" l="1"/>
  <c r="F8250" i="1"/>
  <c r="D8250" i="1"/>
  <c r="E8250" i="1" s="1"/>
  <c r="C8250" i="1"/>
  <c r="B8252" i="1" l="1"/>
  <c r="F8251" i="1"/>
  <c r="C8251" i="1"/>
  <c r="D8251" i="1"/>
  <c r="E8251" i="1" s="1"/>
  <c r="B8253" i="1" l="1"/>
  <c r="F8252" i="1"/>
  <c r="D8252" i="1"/>
  <c r="E8252" i="1" s="1"/>
  <c r="C8252" i="1"/>
  <c r="B8254" i="1" l="1"/>
  <c r="F8253" i="1"/>
  <c r="D8253" i="1"/>
  <c r="E8253" i="1" s="1"/>
  <c r="C8253" i="1"/>
  <c r="B8255" i="1" l="1"/>
  <c r="F8254" i="1"/>
  <c r="D8254" i="1"/>
  <c r="E8254" i="1" s="1"/>
  <c r="C8254" i="1"/>
  <c r="B8256" i="1" l="1"/>
  <c r="F8255" i="1"/>
  <c r="C8255" i="1"/>
  <c r="D8255" i="1"/>
  <c r="E8255" i="1" s="1"/>
  <c r="B8257" i="1" l="1"/>
  <c r="F8256" i="1"/>
  <c r="D8256" i="1"/>
  <c r="E8256" i="1" s="1"/>
  <c r="C8256" i="1"/>
  <c r="B8258" i="1" l="1"/>
  <c r="F8257" i="1"/>
  <c r="D8257" i="1"/>
  <c r="E8257" i="1" s="1"/>
  <c r="C8257" i="1"/>
  <c r="B8259" i="1" l="1"/>
  <c r="F8258" i="1"/>
  <c r="D8258" i="1"/>
  <c r="E8258" i="1" s="1"/>
  <c r="C8258" i="1"/>
  <c r="B8260" i="1" l="1"/>
  <c r="F8259" i="1"/>
  <c r="C8259" i="1"/>
  <c r="D8259" i="1"/>
  <c r="E8259" i="1" s="1"/>
  <c r="B8261" i="1" l="1"/>
  <c r="F8260" i="1"/>
  <c r="D8260" i="1"/>
  <c r="E8260" i="1" s="1"/>
  <c r="C8260" i="1"/>
  <c r="B8262" i="1" l="1"/>
  <c r="F8261" i="1"/>
  <c r="D8261" i="1"/>
  <c r="E8261" i="1" s="1"/>
  <c r="C8261" i="1"/>
  <c r="B8263" i="1" l="1"/>
  <c r="F8262" i="1"/>
  <c r="D8262" i="1"/>
  <c r="E8262" i="1" s="1"/>
  <c r="C8262" i="1"/>
  <c r="B8264" i="1" l="1"/>
  <c r="F8263" i="1"/>
  <c r="C8263" i="1"/>
  <c r="D8263" i="1"/>
  <c r="E8263" i="1" s="1"/>
  <c r="B8265" i="1" l="1"/>
  <c r="F8264" i="1"/>
  <c r="D8264" i="1"/>
  <c r="E8264" i="1" s="1"/>
  <c r="C8264" i="1"/>
  <c r="B8266" i="1" l="1"/>
  <c r="F8265" i="1"/>
  <c r="D8265" i="1"/>
  <c r="E8265" i="1" s="1"/>
  <c r="C8265" i="1"/>
  <c r="B8267" i="1" l="1"/>
  <c r="F8266" i="1"/>
  <c r="D8266" i="1"/>
  <c r="E8266" i="1" s="1"/>
  <c r="C8266" i="1"/>
  <c r="B8268" i="1" l="1"/>
  <c r="F8267" i="1"/>
  <c r="C8267" i="1"/>
  <c r="D8267" i="1"/>
  <c r="E8267" i="1" s="1"/>
  <c r="B8269" i="1" l="1"/>
  <c r="F8268" i="1"/>
  <c r="D8268" i="1"/>
  <c r="E8268" i="1" s="1"/>
  <c r="C8268" i="1"/>
  <c r="B8270" i="1" l="1"/>
  <c r="F8269" i="1"/>
  <c r="D8269" i="1"/>
  <c r="E8269" i="1" s="1"/>
  <c r="C8269" i="1"/>
  <c r="B8271" i="1" l="1"/>
  <c r="F8270" i="1"/>
  <c r="D8270" i="1"/>
  <c r="E8270" i="1" s="1"/>
  <c r="C8270" i="1"/>
  <c r="B8272" i="1" l="1"/>
  <c r="F8271" i="1"/>
  <c r="C8271" i="1"/>
  <c r="D8271" i="1"/>
  <c r="E8271" i="1" s="1"/>
  <c r="B8273" i="1" l="1"/>
  <c r="F8272" i="1"/>
  <c r="D8272" i="1"/>
  <c r="E8272" i="1" s="1"/>
  <c r="C8272" i="1"/>
  <c r="B8274" i="1" l="1"/>
  <c r="F8273" i="1"/>
  <c r="D8273" i="1"/>
  <c r="E8273" i="1" s="1"/>
  <c r="C8273" i="1"/>
  <c r="B8275" i="1" l="1"/>
  <c r="F8274" i="1"/>
  <c r="D8274" i="1"/>
  <c r="E8274" i="1" s="1"/>
  <c r="C8274" i="1"/>
  <c r="B8276" i="1" l="1"/>
  <c r="F8275" i="1"/>
  <c r="C8275" i="1"/>
  <c r="D8275" i="1"/>
  <c r="E8275" i="1" s="1"/>
  <c r="B8277" i="1" l="1"/>
  <c r="F8276" i="1"/>
  <c r="D8276" i="1"/>
  <c r="E8276" i="1" s="1"/>
  <c r="C8276" i="1"/>
  <c r="B8278" i="1" l="1"/>
  <c r="F8277" i="1"/>
  <c r="D8277" i="1"/>
  <c r="E8277" i="1" s="1"/>
  <c r="C8277" i="1"/>
  <c r="B8279" i="1" l="1"/>
  <c r="F8278" i="1"/>
  <c r="D8278" i="1"/>
  <c r="E8278" i="1" s="1"/>
  <c r="C8278" i="1"/>
  <c r="B8280" i="1" l="1"/>
  <c r="F8279" i="1"/>
  <c r="C8279" i="1"/>
  <c r="D8279" i="1"/>
  <c r="E8279" i="1" s="1"/>
  <c r="B8281" i="1" l="1"/>
  <c r="F8280" i="1"/>
  <c r="D8280" i="1"/>
  <c r="E8280" i="1" s="1"/>
  <c r="C8280" i="1"/>
  <c r="B8282" i="1" l="1"/>
  <c r="F8281" i="1"/>
  <c r="D8281" i="1"/>
  <c r="E8281" i="1" s="1"/>
  <c r="C8281" i="1"/>
  <c r="B8283" i="1" l="1"/>
  <c r="F8282" i="1"/>
  <c r="D8282" i="1"/>
  <c r="E8282" i="1" s="1"/>
  <c r="C8282" i="1"/>
  <c r="B8284" i="1" l="1"/>
  <c r="F8283" i="1"/>
  <c r="C8283" i="1"/>
  <c r="D8283" i="1"/>
  <c r="E8283" i="1" s="1"/>
  <c r="B8285" i="1" l="1"/>
  <c r="F8284" i="1"/>
  <c r="D8284" i="1"/>
  <c r="E8284" i="1" s="1"/>
  <c r="C8284" i="1"/>
  <c r="B8286" i="1" l="1"/>
  <c r="F8285" i="1"/>
  <c r="D8285" i="1"/>
  <c r="E8285" i="1" s="1"/>
  <c r="C8285" i="1"/>
  <c r="B8287" i="1" l="1"/>
  <c r="F8286" i="1"/>
  <c r="D8286" i="1"/>
  <c r="E8286" i="1" s="1"/>
  <c r="C8286" i="1"/>
  <c r="B8288" i="1" l="1"/>
  <c r="F8287" i="1"/>
  <c r="C8287" i="1"/>
  <c r="D8287" i="1"/>
  <c r="E8287" i="1" s="1"/>
  <c r="B8289" i="1" l="1"/>
  <c r="F8288" i="1"/>
  <c r="D8288" i="1"/>
  <c r="E8288" i="1" s="1"/>
  <c r="C8288" i="1"/>
  <c r="B8290" i="1" l="1"/>
  <c r="F8289" i="1"/>
  <c r="D8289" i="1"/>
  <c r="E8289" i="1" s="1"/>
  <c r="C8289" i="1"/>
  <c r="B8291" i="1" l="1"/>
  <c r="F8290" i="1"/>
  <c r="D8290" i="1"/>
  <c r="E8290" i="1" s="1"/>
  <c r="C8290" i="1"/>
  <c r="B8292" i="1" l="1"/>
  <c r="F8291" i="1"/>
  <c r="C8291" i="1"/>
  <c r="D8291" i="1"/>
  <c r="E8291" i="1" s="1"/>
  <c r="B8293" i="1" l="1"/>
  <c r="F8292" i="1"/>
  <c r="D8292" i="1"/>
  <c r="E8292" i="1" s="1"/>
  <c r="C8292" i="1"/>
  <c r="B8294" i="1" l="1"/>
  <c r="F8293" i="1"/>
  <c r="D8293" i="1"/>
  <c r="E8293" i="1" s="1"/>
  <c r="C8293" i="1"/>
  <c r="B8295" i="1" l="1"/>
  <c r="F8294" i="1"/>
  <c r="D8294" i="1"/>
  <c r="E8294" i="1" s="1"/>
  <c r="C8294" i="1"/>
  <c r="B8296" i="1" l="1"/>
  <c r="F8295" i="1"/>
  <c r="C8295" i="1"/>
  <c r="D8295" i="1"/>
  <c r="E8295" i="1" s="1"/>
  <c r="B8297" i="1" l="1"/>
  <c r="F8296" i="1"/>
  <c r="D8296" i="1"/>
  <c r="E8296" i="1" s="1"/>
  <c r="C8296" i="1"/>
  <c r="B8298" i="1" l="1"/>
  <c r="F8297" i="1"/>
  <c r="D8297" i="1"/>
  <c r="E8297" i="1" s="1"/>
  <c r="C8297" i="1"/>
  <c r="B8299" i="1" l="1"/>
  <c r="F8298" i="1"/>
  <c r="D8298" i="1"/>
  <c r="E8298" i="1" s="1"/>
  <c r="C8298" i="1"/>
  <c r="B8300" i="1" l="1"/>
  <c r="F8299" i="1"/>
  <c r="C8299" i="1"/>
  <c r="D8299" i="1"/>
  <c r="E8299" i="1" s="1"/>
  <c r="B8301" i="1" l="1"/>
  <c r="F8300" i="1"/>
  <c r="D8300" i="1"/>
  <c r="E8300" i="1" s="1"/>
  <c r="C8300" i="1"/>
  <c r="B8302" i="1" l="1"/>
  <c r="F8301" i="1"/>
  <c r="D8301" i="1"/>
  <c r="E8301" i="1" s="1"/>
  <c r="C8301" i="1"/>
  <c r="B8303" i="1" l="1"/>
  <c r="F8302" i="1"/>
  <c r="D8302" i="1"/>
  <c r="E8302" i="1" s="1"/>
  <c r="C8302" i="1"/>
  <c r="B8304" i="1" l="1"/>
  <c r="F8303" i="1"/>
  <c r="C8303" i="1"/>
  <c r="D8303" i="1"/>
  <c r="E8303" i="1" s="1"/>
  <c r="B8305" i="1" l="1"/>
  <c r="F8304" i="1"/>
  <c r="D8304" i="1"/>
  <c r="E8304" i="1" s="1"/>
  <c r="C8304" i="1"/>
  <c r="B8306" i="1" l="1"/>
  <c r="F8305" i="1"/>
  <c r="D8305" i="1"/>
  <c r="E8305" i="1" s="1"/>
  <c r="C8305" i="1"/>
  <c r="B8307" i="1" l="1"/>
  <c r="F8306" i="1"/>
  <c r="D8306" i="1"/>
  <c r="E8306" i="1" s="1"/>
  <c r="C8306" i="1"/>
  <c r="B8308" i="1" l="1"/>
  <c r="F8307" i="1"/>
  <c r="C8307" i="1"/>
  <c r="D8307" i="1"/>
  <c r="E8307" i="1" s="1"/>
  <c r="B8309" i="1" l="1"/>
  <c r="F8308" i="1"/>
  <c r="D8308" i="1"/>
  <c r="E8308" i="1" s="1"/>
  <c r="C8308" i="1"/>
  <c r="B8310" i="1" l="1"/>
  <c r="F8309" i="1"/>
  <c r="D8309" i="1"/>
  <c r="E8309" i="1" s="1"/>
  <c r="C8309" i="1"/>
  <c r="B8311" i="1" l="1"/>
  <c r="F8310" i="1"/>
  <c r="D8310" i="1"/>
  <c r="E8310" i="1" s="1"/>
  <c r="C8310" i="1"/>
  <c r="B8312" i="1" l="1"/>
  <c r="F8311" i="1"/>
  <c r="C8311" i="1"/>
  <c r="D8311" i="1"/>
  <c r="E8311" i="1" s="1"/>
  <c r="B8313" i="1" l="1"/>
  <c r="F8312" i="1"/>
  <c r="D8312" i="1"/>
  <c r="E8312" i="1" s="1"/>
  <c r="C8312" i="1"/>
  <c r="B8314" i="1" l="1"/>
  <c r="F8313" i="1"/>
  <c r="D8313" i="1"/>
  <c r="E8313" i="1" s="1"/>
  <c r="C8313" i="1"/>
  <c r="B8315" i="1" l="1"/>
  <c r="F8314" i="1"/>
  <c r="D8314" i="1"/>
  <c r="E8314" i="1" s="1"/>
  <c r="C8314" i="1"/>
  <c r="B8316" i="1" l="1"/>
  <c r="F8315" i="1"/>
  <c r="C8315" i="1"/>
  <c r="D8315" i="1"/>
  <c r="E8315" i="1" s="1"/>
  <c r="B8317" i="1" l="1"/>
  <c r="F8316" i="1"/>
  <c r="D8316" i="1"/>
  <c r="E8316" i="1" s="1"/>
  <c r="C8316" i="1"/>
  <c r="B8318" i="1" l="1"/>
  <c r="F8317" i="1"/>
  <c r="D8317" i="1"/>
  <c r="E8317" i="1" s="1"/>
  <c r="C8317" i="1"/>
  <c r="B8319" i="1" l="1"/>
  <c r="F8318" i="1"/>
  <c r="D8318" i="1"/>
  <c r="E8318" i="1" s="1"/>
  <c r="C8318" i="1"/>
  <c r="B8320" i="1" l="1"/>
  <c r="F8319" i="1"/>
  <c r="C8319" i="1"/>
  <c r="D8319" i="1"/>
  <c r="E8319" i="1" s="1"/>
  <c r="B8321" i="1" l="1"/>
  <c r="F8320" i="1"/>
  <c r="D8320" i="1"/>
  <c r="E8320" i="1" s="1"/>
  <c r="C8320" i="1"/>
  <c r="B8322" i="1" l="1"/>
  <c r="F8321" i="1"/>
  <c r="D8321" i="1"/>
  <c r="E8321" i="1" s="1"/>
  <c r="C8321" i="1"/>
  <c r="B8323" i="1" l="1"/>
  <c r="F8322" i="1"/>
  <c r="D8322" i="1"/>
  <c r="E8322" i="1" s="1"/>
  <c r="C8322" i="1"/>
  <c r="B8324" i="1" l="1"/>
  <c r="F8323" i="1"/>
  <c r="C8323" i="1"/>
  <c r="D8323" i="1"/>
  <c r="E8323" i="1" s="1"/>
  <c r="B8325" i="1" l="1"/>
  <c r="F8324" i="1"/>
  <c r="D8324" i="1"/>
  <c r="E8324" i="1" s="1"/>
  <c r="C8324" i="1"/>
  <c r="B8326" i="1" l="1"/>
  <c r="F8325" i="1"/>
  <c r="D8325" i="1"/>
  <c r="E8325" i="1" s="1"/>
  <c r="C8325" i="1"/>
  <c r="B8327" i="1" l="1"/>
  <c r="F8326" i="1"/>
  <c r="D8326" i="1"/>
  <c r="E8326" i="1" s="1"/>
  <c r="C8326" i="1"/>
  <c r="B8328" i="1" l="1"/>
  <c r="F8327" i="1"/>
  <c r="C8327" i="1"/>
  <c r="D8327" i="1"/>
  <c r="E8327" i="1" s="1"/>
  <c r="B8329" i="1" l="1"/>
  <c r="F8328" i="1"/>
  <c r="D8328" i="1"/>
  <c r="E8328" i="1" s="1"/>
  <c r="C8328" i="1"/>
  <c r="B8330" i="1" l="1"/>
  <c r="F8329" i="1"/>
  <c r="D8329" i="1"/>
  <c r="E8329" i="1" s="1"/>
  <c r="C8329" i="1"/>
  <c r="B8331" i="1" l="1"/>
  <c r="F8330" i="1"/>
  <c r="D8330" i="1"/>
  <c r="E8330" i="1" s="1"/>
  <c r="C8330" i="1"/>
  <c r="B8332" i="1" l="1"/>
  <c r="F8331" i="1"/>
  <c r="C8331" i="1"/>
  <c r="D8331" i="1"/>
  <c r="E8331" i="1" s="1"/>
  <c r="B8333" i="1" l="1"/>
  <c r="F8332" i="1"/>
  <c r="D8332" i="1"/>
  <c r="E8332" i="1" s="1"/>
  <c r="C8332" i="1"/>
  <c r="B8334" i="1" l="1"/>
  <c r="F8333" i="1"/>
  <c r="D8333" i="1"/>
  <c r="E8333" i="1" s="1"/>
  <c r="C8333" i="1"/>
  <c r="B8335" i="1" l="1"/>
  <c r="F8334" i="1"/>
  <c r="D8334" i="1"/>
  <c r="E8334" i="1" s="1"/>
  <c r="C8334" i="1"/>
  <c r="B8336" i="1" l="1"/>
  <c r="F8335" i="1"/>
  <c r="C8335" i="1"/>
  <c r="D8335" i="1"/>
  <c r="E8335" i="1" s="1"/>
  <c r="B8337" i="1" l="1"/>
  <c r="F8336" i="1"/>
  <c r="D8336" i="1"/>
  <c r="E8336" i="1" s="1"/>
  <c r="C8336" i="1"/>
  <c r="B8338" i="1" l="1"/>
  <c r="F8337" i="1"/>
  <c r="D8337" i="1"/>
  <c r="E8337" i="1" s="1"/>
  <c r="C8337" i="1"/>
  <c r="B8339" i="1" l="1"/>
  <c r="F8338" i="1"/>
  <c r="D8338" i="1"/>
  <c r="E8338" i="1" s="1"/>
  <c r="C8338" i="1"/>
  <c r="B8340" i="1" l="1"/>
  <c r="F8339" i="1"/>
  <c r="C8339" i="1"/>
  <c r="D8339" i="1"/>
  <c r="E8339" i="1" s="1"/>
  <c r="B8341" i="1" l="1"/>
  <c r="F8340" i="1"/>
  <c r="D8340" i="1"/>
  <c r="E8340" i="1" s="1"/>
  <c r="C8340" i="1"/>
  <c r="B8342" i="1" l="1"/>
  <c r="F8341" i="1"/>
  <c r="D8341" i="1"/>
  <c r="E8341" i="1" s="1"/>
  <c r="C8341" i="1"/>
  <c r="B8343" i="1" l="1"/>
  <c r="F8342" i="1"/>
  <c r="D8342" i="1"/>
  <c r="E8342" i="1" s="1"/>
  <c r="C8342" i="1"/>
  <c r="B8344" i="1" l="1"/>
  <c r="F8343" i="1"/>
  <c r="C8343" i="1"/>
  <c r="D8343" i="1"/>
  <c r="E8343" i="1" s="1"/>
  <c r="B8345" i="1" l="1"/>
  <c r="F8344" i="1"/>
  <c r="D8344" i="1"/>
  <c r="E8344" i="1" s="1"/>
  <c r="C8344" i="1"/>
  <c r="B8346" i="1" l="1"/>
  <c r="F8345" i="1"/>
  <c r="D8345" i="1"/>
  <c r="E8345" i="1" s="1"/>
  <c r="C8345" i="1"/>
  <c r="B8347" i="1" l="1"/>
  <c r="F8346" i="1"/>
  <c r="D8346" i="1"/>
  <c r="E8346" i="1" s="1"/>
  <c r="C8346" i="1"/>
  <c r="B8348" i="1" l="1"/>
  <c r="F8347" i="1"/>
  <c r="C8347" i="1"/>
  <c r="D8347" i="1"/>
  <c r="E8347" i="1" s="1"/>
  <c r="B8349" i="1" l="1"/>
  <c r="F8348" i="1"/>
  <c r="D8348" i="1"/>
  <c r="E8348" i="1" s="1"/>
  <c r="C8348" i="1"/>
  <c r="B8350" i="1" l="1"/>
  <c r="F8349" i="1"/>
  <c r="D8349" i="1"/>
  <c r="E8349" i="1" s="1"/>
  <c r="C8349" i="1"/>
  <c r="B8351" i="1" l="1"/>
  <c r="F8350" i="1"/>
  <c r="D8350" i="1"/>
  <c r="E8350" i="1" s="1"/>
  <c r="C8350" i="1"/>
  <c r="B8352" i="1" l="1"/>
  <c r="F8351" i="1"/>
  <c r="C8351" i="1"/>
  <c r="D8351" i="1"/>
  <c r="E8351" i="1" s="1"/>
  <c r="B8353" i="1" l="1"/>
  <c r="F8352" i="1"/>
  <c r="D8352" i="1"/>
  <c r="E8352" i="1" s="1"/>
  <c r="C8352" i="1"/>
  <c r="B8354" i="1" l="1"/>
  <c r="F8353" i="1"/>
  <c r="D8353" i="1"/>
  <c r="E8353" i="1" s="1"/>
  <c r="C8353" i="1"/>
  <c r="B8355" i="1" l="1"/>
  <c r="F8354" i="1"/>
  <c r="D8354" i="1"/>
  <c r="E8354" i="1" s="1"/>
  <c r="C8354" i="1"/>
  <c r="B8356" i="1" l="1"/>
  <c r="F8355" i="1"/>
  <c r="C8355" i="1"/>
  <c r="D8355" i="1"/>
  <c r="E8355" i="1" s="1"/>
  <c r="B8357" i="1" l="1"/>
  <c r="F8356" i="1"/>
  <c r="D8356" i="1"/>
  <c r="E8356" i="1" s="1"/>
  <c r="C8356" i="1"/>
  <c r="B8358" i="1" l="1"/>
  <c r="F8357" i="1"/>
  <c r="D8357" i="1"/>
  <c r="E8357" i="1" s="1"/>
  <c r="C8357" i="1"/>
  <c r="B8359" i="1" l="1"/>
  <c r="F8358" i="1"/>
  <c r="D8358" i="1"/>
  <c r="E8358" i="1" s="1"/>
  <c r="C8358" i="1"/>
  <c r="B8360" i="1" l="1"/>
  <c r="F8359" i="1"/>
  <c r="C8359" i="1"/>
  <c r="D8359" i="1"/>
  <c r="E8359" i="1" s="1"/>
  <c r="B8361" i="1" l="1"/>
  <c r="F8360" i="1"/>
  <c r="D8360" i="1"/>
  <c r="E8360" i="1" s="1"/>
  <c r="C8360" i="1"/>
  <c r="B8362" i="1" l="1"/>
  <c r="F8361" i="1"/>
  <c r="D8361" i="1"/>
  <c r="E8361" i="1" s="1"/>
  <c r="C8361" i="1"/>
  <c r="B8363" i="1" l="1"/>
  <c r="F8362" i="1"/>
  <c r="D8362" i="1"/>
  <c r="E8362" i="1" s="1"/>
  <c r="C8362" i="1"/>
  <c r="B8364" i="1" l="1"/>
  <c r="F8363" i="1"/>
  <c r="C8363" i="1"/>
  <c r="D8363" i="1"/>
  <c r="E8363" i="1" s="1"/>
  <c r="B8365" i="1" l="1"/>
  <c r="F8364" i="1"/>
  <c r="D8364" i="1"/>
  <c r="E8364" i="1" s="1"/>
  <c r="C8364" i="1"/>
  <c r="B8366" i="1" l="1"/>
  <c r="F8365" i="1"/>
  <c r="D8365" i="1"/>
  <c r="E8365" i="1" s="1"/>
  <c r="C8365" i="1"/>
  <c r="B8367" i="1" l="1"/>
  <c r="F8366" i="1"/>
  <c r="D8366" i="1"/>
  <c r="E8366" i="1" s="1"/>
  <c r="C8366" i="1"/>
  <c r="B8368" i="1" l="1"/>
  <c r="F8367" i="1"/>
  <c r="C8367" i="1"/>
  <c r="D8367" i="1"/>
  <c r="E8367" i="1" s="1"/>
  <c r="B8369" i="1" l="1"/>
  <c r="F8368" i="1"/>
  <c r="D8368" i="1"/>
  <c r="E8368" i="1" s="1"/>
  <c r="C8368" i="1"/>
  <c r="B8370" i="1" l="1"/>
  <c r="F8369" i="1"/>
  <c r="D8369" i="1"/>
  <c r="E8369" i="1" s="1"/>
  <c r="C8369" i="1"/>
  <c r="B8371" i="1" l="1"/>
  <c r="F8370" i="1"/>
  <c r="D8370" i="1"/>
  <c r="E8370" i="1" s="1"/>
  <c r="C8370" i="1"/>
  <c r="B8372" i="1" l="1"/>
  <c r="F8371" i="1"/>
  <c r="C8371" i="1"/>
  <c r="D8371" i="1"/>
  <c r="E8371" i="1" s="1"/>
  <c r="B8373" i="1" l="1"/>
  <c r="F8372" i="1"/>
  <c r="D8372" i="1"/>
  <c r="E8372" i="1" s="1"/>
  <c r="C8372" i="1"/>
  <c r="B8374" i="1" l="1"/>
  <c r="F8373" i="1"/>
  <c r="D8373" i="1"/>
  <c r="E8373" i="1" s="1"/>
  <c r="C8373" i="1"/>
  <c r="B8375" i="1" l="1"/>
  <c r="F8374" i="1"/>
  <c r="D8374" i="1"/>
  <c r="E8374" i="1" s="1"/>
  <c r="C8374" i="1"/>
  <c r="B8376" i="1" l="1"/>
  <c r="F8375" i="1"/>
  <c r="C8375" i="1"/>
  <c r="D8375" i="1"/>
  <c r="E8375" i="1" s="1"/>
  <c r="B8377" i="1" l="1"/>
  <c r="F8376" i="1"/>
  <c r="D8376" i="1"/>
  <c r="E8376" i="1" s="1"/>
  <c r="C8376" i="1"/>
  <c r="B8378" i="1" l="1"/>
  <c r="F8377" i="1"/>
  <c r="D8377" i="1"/>
  <c r="E8377" i="1" s="1"/>
  <c r="C8377" i="1"/>
  <c r="B8379" i="1" l="1"/>
  <c r="F8378" i="1"/>
  <c r="D8378" i="1"/>
  <c r="E8378" i="1" s="1"/>
  <c r="C8378" i="1"/>
  <c r="B8380" i="1" l="1"/>
  <c r="F8379" i="1"/>
  <c r="C8379" i="1"/>
  <c r="D8379" i="1"/>
  <c r="E8379" i="1" s="1"/>
  <c r="B8381" i="1" l="1"/>
  <c r="F8380" i="1"/>
  <c r="D8380" i="1"/>
  <c r="E8380" i="1" s="1"/>
  <c r="C8380" i="1"/>
  <c r="B8382" i="1" l="1"/>
  <c r="F8381" i="1"/>
  <c r="D8381" i="1"/>
  <c r="E8381" i="1" s="1"/>
  <c r="C8381" i="1"/>
  <c r="B8383" i="1" l="1"/>
  <c r="F8382" i="1"/>
  <c r="D8382" i="1"/>
  <c r="E8382" i="1" s="1"/>
  <c r="C8382" i="1"/>
  <c r="B8384" i="1" l="1"/>
  <c r="F8383" i="1"/>
  <c r="C8383" i="1"/>
  <c r="D8383" i="1"/>
  <c r="E8383" i="1" s="1"/>
  <c r="B8385" i="1" l="1"/>
  <c r="F8384" i="1"/>
  <c r="D8384" i="1"/>
  <c r="E8384" i="1" s="1"/>
  <c r="C8384" i="1"/>
  <c r="B8386" i="1" l="1"/>
  <c r="F8385" i="1"/>
  <c r="D8385" i="1"/>
  <c r="E8385" i="1" s="1"/>
  <c r="C8385" i="1"/>
  <c r="B8387" i="1" l="1"/>
  <c r="F8386" i="1"/>
  <c r="D8386" i="1"/>
  <c r="E8386" i="1" s="1"/>
  <c r="C8386" i="1"/>
  <c r="B8388" i="1" l="1"/>
  <c r="F8387" i="1"/>
  <c r="C8387" i="1"/>
  <c r="D8387" i="1"/>
  <c r="E8387" i="1" s="1"/>
  <c r="B8389" i="1" l="1"/>
  <c r="F8388" i="1"/>
  <c r="D8388" i="1"/>
  <c r="E8388" i="1" s="1"/>
  <c r="C8388" i="1"/>
  <c r="B8390" i="1" l="1"/>
  <c r="F8389" i="1"/>
  <c r="D8389" i="1"/>
  <c r="E8389" i="1" s="1"/>
  <c r="C8389" i="1"/>
  <c r="B8391" i="1" l="1"/>
  <c r="F8390" i="1"/>
  <c r="D8390" i="1"/>
  <c r="E8390" i="1" s="1"/>
  <c r="C8390" i="1"/>
  <c r="B8392" i="1" l="1"/>
  <c r="F8391" i="1"/>
  <c r="C8391" i="1"/>
  <c r="D8391" i="1"/>
  <c r="E8391" i="1" s="1"/>
  <c r="B8393" i="1" l="1"/>
  <c r="F8392" i="1"/>
  <c r="D8392" i="1"/>
  <c r="E8392" i="1" s="1"/>
  <c r="C8392" i="1"/>
  <c r="B8394" i="1" l="1"/>
  <c r="F8393" i="1"/>
  <c r="D8393" i="1"/>
  <c r="E8393" i="1" s="1"/>
  <c r="C8393" i="1"/>
  <c r="B8395" i="1" l="1"/>
  <c r="F8394" i="1"/>
  <c r="D8394" i="1"/>
  <c r="E8394" i="1" s="1"/>
  <c r="C8394" i="1"/>
  <c r="B8396" i="1" l="1"/>
  <c r="F8395" i="1"/>
  <c r="C8395" i="1"/>
  <c r="D8395" i="1"/>
  <c r="E8395" i="1" s="1"/>
  <c r="B8397" i="1" l="1"/>
  <c r="F8396" i="1"/>
  <c r="D8396" i="1"/>
  <c r="E8396" i="1" s="1"/>
  <c r="C8396" i="1"/>
  <c r="B8398" i="1" l="1"/>
  <c r="F8397" i="1"/>
  <c r="D8397" i="1"/>
  <c r="E8397" i="1" s="1"/>
  <c r="C8397" i="1"/>
  <c r="B8399" i="1" l="1"/>
  <c r="F8398" i="1"/>
  <c r="D8398" i="1"/>
  <c r="E8398" i="1" s="1"/>
  <c r="C8398" i="1"/>
  <c r="B8400" i="1" l="1"/>
  <c r="F8399" i="1"/>
  <c r="C8399" i="1"/>
  <c r="D8399" i="1"/>
  <c r="E8399" i="1" s="1"/>
  <c r="B8401" i="1" l="1"/>
  <c r="F8400" i="1"/>
  <c r="D8400" i="1"/>
  <c r="E8400" i="1" s="1"/>
  <c r="C8400" i="1"/>
  <c r="B8402" i="1" l="1"/>
  <c r="F8401" i="1"/>
  <c r="D8401" i="1"/>
  <c r="E8401" i="1" s="1"/>
  <c r="C8401" i="1"/>
  <c r="B8403" i="1" l="1"/>
  <c r="F8402" i="1"/>
  <c r="D8402" i="1"/>
  <c r="E8402" i="1" s="1"/>
  <c r="C8402" i="1"/>
  <c r="B8404" i="1" l="1"/>
  <c r="F8403" i="1"/>
  <c r="C8403" i="1"/>
  <c r="D8403" i="1"/>
  <c r="E8403" i="1" s="1"/>
  <c r="B8405" i="1" l="1"/>
  <c r="F8404" i="1"/>
  <c r="D8404" i="1"/>
  <c r="E8404" i="1" s="1"/>
  <c r="C8404" i="1"/>
  <c r="B8406" i="1" l="1"/>
  <c r="F8405" i="1"/>
  <c r="D8405" i="1"/>
  <c r="E8405" i="1" s="1"/>
  <c r="C8405" i="1"/>
  <c r="B8407" i="1" l="1"/>
  <c r="F8406" i="1"/>
  <c r="D8406" i="1"/>
  <c r="E8406" i="1" s="1"/>
  <c r="C8406" i="1"/>
  <c r="B8408" i="1" l="1"/>
  <c r="F8407" i="1"/>
  <c r="C8407" i="1"/>
  <c r="D8407" i="1"/>
  <c r="E8407" i="1" s="1"/>
  <c r="B8409" i="1" l="1"/>
  <c r="F8408" i="1"/>
  <c r="D8408" i="1"/>
  <c r="E8408" i="1" s="1"/>
  <c r="C8408" i="1"/>
  <c r="B8410" i="1" l="1"/>
  <c r="F8409" i="1"/>
  <c r="D8409" i="1"/>
  <c r="E8409" i="1" s="1"/>
  <c r="C8409" i="1"/>
  <c r="B8411" i="1" l="1"/>
  <c r="F8410" i="1"/>
  <c r="D8410" i="1"/>
  <c r="E8410" i="1" s="1"/>
  <c r="C8410" i="1"/>
  <c r="B8412" i="1" l="1"/>
  <c r="F8411" i="1"/>
  <c r="C8411" i="1"/>
  <c r="D8411" i="1"/>
  <c r="E8411" i="1" s="1"/>
  <c r="B8413" i="1" l="1"/>
  <c r="F8412" i="1"/>
  <c r="D8412" i="1"/>
  <c r="E8412" i="1" s="1"/>
  <c r="C8412" i="1"/>
  <c r="B8414" i="1" l="1"/>
  <c r="F8413" i="1"/>
  <c r="D8413" i="1"/>
  <c r="E8413" i="1" s="1"/>
  <c r="C8413" i="1"/>
  <c r="B8415" i="1" l="1"/>
  <c r="F8414" i="1"/>
  <c r="D8414" i="1"/>
  <c r="E8414" i="1" s="1"/>
  <c r="C8414" i="1"/>
  <c r="B8416" i="1" l="1"/>
  <c r="F8415" i="1"/>
  <c r="C8415" i="1"/>
  <c r="D8415" i="1"/>
  <c r="E8415" i="1" s="1"/>
  <c r="B8417" i="1" l="1"/>
  <c r="F8416" i="1"/>
  <c r="D8416" i="1"/>
  <c r="E8416" i="1" s="1"/>
  <c r="C8416" i="1"/>
  <c r="B8418" i="1" l="1"/>
  <c r="F8417" i="1"/>
  <c r="D8417" i="1"/>
  <c r="E8417" i="1" s="1"/>
  <c r="C8417" i="1"/>
  <c r="B8419" i="1" l="1"/>
  <c r="F8418" i="1"/>
  <c r="D8418" i="1"/>
  <c r="E8418" i="1" s="1"/>
  <c r="C8418" i="1"/>
  <c r="B8420" i="1" l="1"/>
  <c r="F8419" i="1"/>
  <c r="C8419" i="1"/>
  <c r="D8419" i="1"/>
  <c r="E8419" i="1" s="1"/>
  <c r="B8421" i="1" l="1"/>
  <c r="F8420" i="1"/>
  <c r="D8420" i="1"/>
  <c r="E8420" i="1" s="1"/>
  <c r="C8420" i="1"/>
  <c r="B8422" i="1" l="1"/>
  <c r="F8421" i="1"/>
  <c r="D8421" i="1"/>
  <c r="E8421" i="1" s="1"/>
  <c r="C8421" i="1"/>
  <c r="B8423" i="1" l="1"/>
  <c r="F8422" i="1"/>
  <c r="D8422" i="1"/>
  <c r="E8422" i="1" s="1"/>
  <c r="C8422" i="1"/>
  <c r="B8424" i="1" l="1"/>
  <c r="F8423" i="1"/>
  <c r="C8423" i="1"/>
  <c r="D8423" i="1"/>
  <c r="E8423" i="1" s="1"/>
  <c r="B8425" i="1" l="1"/>
  <c r="F8424" i="1"/>
  <c r="D8424" i="1"/>
  <c r="E8424" i="1" s="1"/>
  <c r="C8424" i="1"/>
  <c r="B8426" i="1" l="1"/>
  <c r="F8425" i="1"/>
  <c r="D8425" i="1"/>
  <c r="E8425" i="1" s="1"/>
  <c r="C8425" i="1"/>
  <c r="B8427" i="1" l="1"/>
  <c r="F8426" i="1"/>
  <c r="D8426" i="1"/>
  <c r="E8426" i="1" s="1"/>
  <c r="C8426" i="1"/>
  <c r="B8428" i="1" l="1"/>
  <c r="F8427" i="1"/>
  <c r="C8427" i="1"/>
  <c r="D8427" i="1"/>
  <c r="E8427" i="1" s="1"/>
  <c r="B8429" i="1" l="1"/>
  <c r="F8428" i="1"/>
  <c r="D8428" i="1"/>
  <c r="E8428" i="1" s="1"/>
  <c r="C8428" i="1"/>
  <c r="B8430" i="1" l="1"/>
  <c r="F8429" i="1"/>
  <c r="D8429" i="1"/>
  <c r="E8429" i="1" s="1"/>
  <c r="C8429" i="1"/>
  <c r="B8431" i="1" l="1"/>
  <c r="F8430" i="1"/>
  <c r="D8430" i="1"/>
  <c r="E8430" i="1" s="1"/>
  <c r="C8430" i="1"/>
  <c r="B8432" i="1" l="1"/>
  <c r="F8431" i="1"/>
  <c r="C8431" i="1"/>
  <c r="D8431" i="1"/>
  <c r="E8431" i="1" s="1"/>
  <c r="B8433" i="1" l="1"/>
  <c r="F8432" i="1"/>
  <c r="D8432" i="1"/>
  <c r="E8432" i="1" s="1"/>
  <c r="C8432" i="1"/>
  <c r="B8434" i="1" l="1"/>
  <c r="F8433" i="1"/>
  <c r="D8433" i="1"/>
  <c r="E8433" i="1" s="1"/>
  <c r="C8433" i="1"/>
  <c r="B8435" i="1" l="1"/>
  <c r="F8434" i="1"/>
  <c r="D8434" i="1"/>
  <c r="E8434" i="1" s="1"/>
  <c r="C8434" i="1"/>
  <c r="B8436" i="1" l="1"/>
  <c r="F8435" i="1"/>
  <c r="C8435" i="1"/>
  <c r="D8435" i="1"/>
  <c r="E8435" i="1" s="1"/>
  <c r="B8437" i="1" l="1"/>
  <c r="F8436" i="1"/>
  <c r="D8436" i="1"/>
  <c r="E8436" i="1" s="1"/>
  <c r="C8436" i="1"/>
  <c r="B8438" i="1" l="1"/>
  <c r="F8437" i="1"/>
  <c r="D8437" i="1"/>
  <c r="E8437" i="1" s="1"/>
  <c r="C8437" i="1"/>
  <c r="B8439" i="1" l="1"/>
  <c r="F8438" i="1"/>
  <c r="D8438" i="1"/>
  <c r="E8438" i="1" s="1"/>
  <c r="C8438" i="1"/>
  <c r="B8440" i="1" l="1"/>
  <c r="F8439" i="1"/>
  <c r="C8439" i="1"/>
  <c r="D8439" i="1"/>
  <c r="E8439" i="1" s="1"/>
  <c r="B8441" i="1" l="1"/>
  <c r="F8440" i="1"/>
  <c r="D8440" i="1"/>
  <c r="E8440" i="1" s="1"/>
  <c r="C8440" i="1"/>
  <c r="B8442" i="1" l="1"/>
  <c r="F8441" i="1"/>
  <c r="D8441" i="1"/>
  <c r="E8441" i="1" s="1"/>
  <c r="C8441" i="1"/>
  <c r="B8443" i="1" l="1"/>
  <c r="F8442" i="1"/>
  <c r="D8442" i="1"/>
  <c r="E8442" i="1" s="1"/>
  <c r="C8442" i="1"/>
  <c r="B8444" i="1" l="1"/>
  <c r="F8443" i="1"/>
  <c r="C8443" i="1"/>
  <c r="D8443" i="1"/>
  <c r="E8443" i="1" s="1"/>
  <c r="B8445" i="1" l="1"/>
  <c r="F8444" i="1"/>
  <c r="D8444" i="1"/>
  <c r="E8444" i="1" s="1"/>
  <c r="C8444" i="1"/>
  <c r="B8446" i="1" l="1"/>
  <c r="F8445" i="1"/>
  <c r="D8445" i="1"/>
  <c r="E8445" i="1" s="1"/>
  <c r="C8445" i="1"/>
  <c r="B8447" i="1" l="1"/>
  <c r="F8446" i="1"/>
  <c r="D8446" i="1"/>
  <c r="E8446" i="1" s="1"/>
  <c r="C8446" i="1"/>
  <c r="B8448" i="1" l="1"/>
  <c r="F8447" i="1"/>
  <c r="C8447" i="1"/>
  <c r="D8447" i="1"/>
  <c r="E8447" i="1" s="1"/>
  <c r="B8449" i="1" l="1"/>
  <c r="F8448" i="1"/>
  <c r="D8448" i="1"/>
  <c r="E8448" i="1" s="1"/>
  <c r="C8448" i="1"/>
  <c r="B8450" i="1" l="1"/>
  <c r="F8449" i="1"/>
  <c r="D8449" i="1"/>
  <c r="E8449" i="1" s="1"/>
  <c r="C8449" i="1"/>
  <c r="B8451" i="1" l="1"/>
  <c r="F8450" i="1"/>
  <c r="D8450" i="1"/>
  <c r="E8450" i="1" s="1"/>
  <c r="C8450" i="1"/>
  <c r="B8452" i="1" l="1"/>
  <c r="F8451" i="1"/>
  <c r="C8451" i="1"/>
  <c r="D8451" i="1"/>
  <c r="E8451" i="1" s="1"/>
  <c r="B8453" i="1" l="1"/>
  <c r="F8452" i="1"/>
  <c r="D8452" i="1"/>
  <c r="E8452" i="1" s="1"/>
  <c r="C8452" i="1"/>
  <c r="B8454" i="1" l="1"/>
  <c r="F8453" i="1"/>
  <c r="D8453" i="1"/>
  <c r="E8453" i="1" s="1"/>
  <c r="C8453" i="1"/>
  <c r="B8455" i="1" l="1"/>
  <c r="F8454" i="1"/>
  <c r="D8454" i="1"/>
  <c r="E8454" i="1" s="1"/>
  <c r="C8454" i="1"/>
  <c r="B8456" i="1" l="1"/>
  <c r="F8455" i="1"/>
  <c r="C8455" i="1"/>
  <c r="D8455" i="1"/>
  <c r="E8455" i="1" s="1"/>
  <c r="B8457" i="1" l="1"/>
  <c r="F8456" i="1"/>
  <c r="D8456" i="1"/>
  <c r="E8456" i="1" s="1"/>
  <c r="C8456" i="1"/>
  <c r="B8458" i="1" l="1"/>
  <c r="F8457" i="1"/>
  <c r="D8457" i="1"/>
  <c r="E8457" i="1" s="1"/>
  <c r="C8457" i="1"/>
  <c r="B8459" i="1" l="1"/>
  <c r="F8458" i="1"/>
  <c r="D8458" i="1"/>
  <c r="E8458" i="1" s="1"/>
  <c r="C8458" i="1"/>
  <c r="B8460" i="1" l="1"/>
  <c r="F8459" i="1"/>
  <c r="C8459" i="1"/>
  <c r="D8459" i="1"/>
  <c r="E8459" i="1" s="1"/>
  <c r="B8461" i="1" l="1"/>
  <c r="F8460" i="1"/>
  <c r="D8460" i="1"/>
  <c r="E8460" i="1" s="1"/>
  <c r="C8460" i="1"/>
  <c r="B8462" i="1" l="1"/>
  <c r="F8461" i="1"/>
  <c r="D8461" i="1"/>
  <c r="E8461" i="1" s="1"/>
  <c r="C8461" i="1"/>
  <c r="B8463" i="1" l="1"/>
  <c r="F8462" i="1"/>
  <c r="D8462" i="1"/>
  <c r="E8462" i="1" s="1"/>
  <c r="C8462" i="1"/>
  <c r="B8464" i="1" l="1"/>
  <c r="F8463" i="1"/>
  <c r="C8463" i="1"/>
  <c r="D8463" i="1"/>
  <c r="E8463" i="1" s="1"/>
  <c r="B8465" i="1" l="1"/>
  <c r="F8464" i="1"/>
  <c r="D8464" i="1"/>
  <c r="E8464" i="1" s="1"/>
  <c r="C8464" i="1"/>
  <c r="B8466" i="1" l="1"/>
  <c r="F8465" i="1"/>
  <c r="D8465" i="1"/>
  <c r="E8465" i="1" s="1"/>
  <c r="C8465" i="1"/>
  <c r="B8467" i="1" l="1"/>
  <c r="F8466" i="1"/>
  <c r="D8466" i="1"/>
  <c r="E8466" i="1" s="1"/>
  <c r="C8466" i="1"/>
  <c r="B8468" i="1" l="1"/>
  <c r="F8467" i="1"/>
  <c r="C8467" i="1"/>
  <c r="D8467" i="1"/>
  <c r="E8467" i="1" s="1"/>
  <c r="B8469" i="1" l="1"/>
  <c r="F8468" i="1"/>
  <c r="D8468" i="1"/>
  <c r="E8468" i="1" s="1"/>
  <c r="C8468" i="1"/>
  <c r="B8470" i="1" l="1"/>
  <c r="F8469" i="1"/>
  <c r="D8469" i="1"/>
  <c r="E8469" i="1" s="1"/>
  <c r="C8469" i="1"/>
  <c r="B8471" i="1" l="1"/>
  <c r="F8470" i="1"/>
  <c r="D8470" i="1"/>
  <c r="E8470" i="1" s="1"/>
  <c r="C8470" i="1"/>
  <c r="B8472" i="1" l="1"/>
  <c r="F8471" i="1"/>
  <c r="C8471" i="1"/>
  <c r="D8471" i="1"/>
  <c r="E8471" i="1" s="1"/>
  <c r="B8473" i="1" l="1"/>
  <c r="F8472" i="1"/>
  <c r="D8472" i="1"/>
  <c r="E8472" i="1" s="1"/>
  <c r="C8472" i="1"/>
  <c r="B8474" i="1" l="1"/>
  <c r="F8473" i="1"/>
  <c r="D8473" i="1"/>
  <c r="E8473" i="1" s="1"/>
  <c r="C8473" i="1"/>
  <c r="B8475" i="1" l="1"/>
  <c r="F8474" i="1"/>
  <c r="D8474" i="1"/>
  <c r="E8474" i="1" s="1"/>
  <c r="C8474" i="1"/>
  <c r="B8476" i="1" l="1"/>
  <c r="F8475" i="1"/>
  <c r="C8475" i="1"/>
  <c r="D8475" i="1"/>
  <c r="E8475" i="1" s="1"/>
  <c r="B8477" i="1" l="1"/>
  <c r="F8476" i="1"/>
  <c r="D8476" i="1"/>
  <c r="E8476" i="1" s="1"/>
  <c r="C8476" i="1"/>
  <c r="B8478" i="1" l="1"/>
  <c r="F8477" i="1"/>
  <c r="D8477" i="1"/>
  <c r="E8477" i="1" s="1"/>
  <c r="C8477" i="1"/>
  <c r="B8479" i="1" l="1"/>
  <c r="F8478" i="1"/>
  <c r="D8478" i="1"/>
  <c r="E8478" i="1" s="1"/>
  <c r="C8478" i="1"/>
  <c r="B8480" i="1" l="1"/>
  <c r="F8479" i="1"/>
  <c r="C8479" i="1"/>
  <c r="D8479" i="1"/>
  <c r="E8479" i="1" s="1"/>
  <c r="B8481" i="1" l="1"/>
  <c r="F8480" i="1"/>
  <c r="D8480" i="1"/>
  <c r="E8480" i="1" s="1"/>
  <c r="C8480" i="1"/>
  <c r="B8482" i="1" l="1"/>
  <c r="F8481" i="1"/>
  <c r="D8481" i="1"/>
  <c r="E8481" i="1" s="1"/>
  <c r="C8481" i="1"/>
  <c r="B8483" i="1" l="1"/>
  <c r="F8482" i="1"/>
  <c r="D8482" i="1"/>
  <c r="E8482" i="1" s="1"/>
  <c r="C8482" i="1"/>
  <c r="B8484" i="1" l="1"/>
  <c r="F8483" i="1"/>
  <c r="C8483" i="1"/>
  <c r="D8483" i="1"/>
  <c r="E8483" i="1" s="1"/>
  <c r="B8485" i="1" l="1"/>
  <c r="F8484" i="1"/>
  <c r="D8484" i="1"/>
  <c r="E8484" i="1" s="1"/>
  <c r="C8484" i="1"/>
  <c r="B8486" i="1" l="1"/>
  <c r="F8485" i="1"/>
  <c r="D8485" i="1"/>
  <c r="E8485" i="1" s="1"/>
  <c r="C8485" i="1"/>
  <c r="B8487" i="1" l="1"/>
  <c r="F8486" i="1"/>
  <c r="D8486" i="1"/>
  <c r="E8486" i="1" s="1"/>
  <c r="C8486" i="1"/>
  <c r="B8488" i="1" l="1"/>
  <c r="F8487" i="1"/>
  <c r="C8487" i="1"/>
  <c r="D8487" i="1"/>
  <c r="E8487" i="1" s="1"/>
  <c r="B8489" i="1" l="1"/>
  <c r="F8488" i="1"/>
  <c r="D8488" i="1"/>
  <c r="E8488" i="1" s="1"/>
  <c r="C8488" i="1"/>
  <c r="B8490" i="1" l="1"/>
  <c r="F8489" i="1"/>
  <c r="D8489" i="1"/>
  <c r="E8489" i="1" s="1"/>
  <c r="C8489" i="1"/>
  <c r="B8491" i="1" l="1"/>
  <c r="F8490" i="1"/>
  <c r="D8490" i="1"/>
  <c r="E8490" i="1" s="1"/>
  <c r="C8490" i="1"/>
  <c r="B8492" i="1" l="1"/>
  <c r="F8491" i="1"/>
  <c r="C8491" i="1"/>
  <c r="D8491" i="1"/>
  <c r="E8491" i="1" s="1"/>
  <c r="B8493" i="1" l="1"/>
  <c r="F8492" i="1"/>
  <c r="D8492" i="1"/>
  <c r="E8492" i="1" s="1"/>
  <c r="C8492" i="1"/>
  <c r="B8494" i="1" l="1"/>
  <c r="F8493" i="1"/>
  <c r="D8493" i="1"/>
  <c r="E8493" i="1" s="1"/>
  <c r="C8493" i="1"/>
  <c r="B8495" i="1" l="1"/>
  <c r="F8494" i="1"/>
  <c r="D8494" i="1"/>
  <c r="E8494" i="1" s="1"/>
  <c r="C8494" i="1"/>
  <c r="B8496" i="1" l="1"/>
  <c r="F8495" i="1"/>
  <c r="C8495" i="1"/>
  <c r="D8495" i="1"/>
  <c r="E8495" i="1" s="1"/>
  <c r="B8497" i="1" l="1"/>
  <c r="F8496" i="1"/>
  <c r="D8496" i="1"/>
  <c r="E8496" i="1" s="1"/>
  <c r="C8496" i="1"/>
  <c r="B8498" i="1" l="1"/>
  <c r="F8497" i="1"/>
  <c r="D8497" i="1"/>
  <c r="E8497" i="1" s="1"/>
  <c r="C8497" i="1"/>
  <c r="B8499" i="1" l="1"/>
  <c r="F8498" i="1"/>
  <c r="D8498" i="1"/>
  <c r="E8498" i="1" s="1"/>
  <c r="C8498" i="1"/>
  <c r="B8500" i="1" l="1"/>
  <c r="F8499" i="1"/>
  <c r="C8499" i="1"/>
  <c r="D8499" i="1"/>
  <c r="E8499" i="1" s="1"/>
  <c r="B8501" i="1" l="1"/>
  <c r="F8500" i="1"/>
  <c r="D8500" i="1"/>
  <c r="E8500" i="1" s="1"/>
  <c r="C8500" i="1"/>
  <c r="B8502" i="1" l="1"/>
  <c r="F8501" i="1"/>
  <c r="D8501" i="1"/>
  <c r="E8501" i="1" s="1"/>
  <c r="C8501" i="1"/>
  <c r="B8503" i="1" l="1"/>
  <c r="F8502" i="1"/>
  <c r="D8502" i="1"/>
  <c r="E8502" i="1" s="1"/>
  <c r="C8502" i="1"/>
  <c r="B8504" i="1" l="1"/>
  <c r="F8503" i="1"/>
  <c r="C8503" i="1"/>
  <c r="D8503" i="1"/>
  <c r="E8503" i="1" s="1"/>
  <c r="B8505" i="1" l="1"/>
  <c r="F8504" i="1"/>
  <c r="D8504" i="1"/>
  <c r="E8504" i="1" s="1"/>
  <c r="C8504" i="1"/>
  <c r="B8506" i="1" l="1"/>
  <c r="F8505" i="1"/>
  <c r="D8505" i="1"/>
  <c r="E8505" i="1" s="1"/>
  <c r="C8505" i="1"/>
  <c r="B8507" i="1" l="1"/>
  <c r="F8506" i="1"/>
  <c r="D8506" i="1"/>
  <c r="E8506" i="1" s="1"/>
  <c r="C8506" i="1"/>
  <c r="B8508" i="1" l="1"/>
  <c r="F8507" i="1"/>
  <c r="C8507" i="1"/>
  <c r="D8507" i="1"/>
  <c r="E8507" i="1" s="1"/>
  <c r="B8509" i="1" l="1"/>
  <c r="F8508" i="1"/>
  <c r="D8508" i="1"/>
  <c r="E8508" i="1" s="1"/>
  <c r="C8508" i="1"/>
  <c r="B8510" i="1" l="1"/>
  <c r="F8509" i="1"/>
  <c r="D8509" i="1"/>
  <c r="E8509" i="1" s="1"/>
  <c r="C8509" i="1"/>
  <c r="B8511" i="1" l="1"/>
  <c r="F8510" i="1"/>
  <c r="D8510" i="1"/>
  <c r="E8510" i="1" s="1"/>
  <c r="C8510" i="1"/>
  <c r="B8512" i="1" l="1"/>
  <c r="F8511" i="1"/>
  <c r="C8511" i="1"/>
  <c r="D8511" i="1"/>
  <c r="E8511" i="1" s="1"/>
  <c r="B8513" i="1" l="1"/>
  <c r="F8512" i="1"/>
  <c r="D8512" i="1"/>
  <c r="E8512" i="1" s="1"/>
  <c r="C8512" i="1"/>
  <c r="B8514" i="1" l="1"/>
  <c r="F8513" i="1"/>
  <c r="D8513" i="1"/>
  <c r="E8513" i="1" s="1"/>
  <c r="C8513" i="1"/>
  <c r="B8515" i="1" l="1"/>
  <c r="F8514" i="1"/>
  <c r="D8514" i="1"/>
  <c r="E8514" i="1" s="1"/>
  <c r="C8514" i="1"/>
  <c r="B8516" i="1" l="1"/>
  <c r="F8515" i="1"/>
  <c r="C8515" i="1"/>
  <c r="D8515" i="1"/>
  <c r="E8515" i="1" s="1"/>
  <c r="B8517" i="1" l="1"/>
  <c r="F8516" i="1"/>
  <c r="D8516" i="1"/>
  <c r="E8516" i="1" s="1"/>
  <c r="C8516" i="1"/>
  <c r="B8518" i="1" l="1"/>
  <c r="F8517" i="1"/>
  <c r="D8517" i="1"/>
  <c r="E8517" i="1" s="1"/>
  <c r="C8517" i="1"/>
  <c r="B8519" i="1" l="1"/>
  <c r="F8518" i="1"/>
  <c r="D8518" i="1"/>
  <c r="E8518" i="1" s="1"/>
  <c r="C8518" i="1"/>
  <c r="B8520" i="1" l="1"/>
  <c r="F8519" i="1"/>
  <c r="C8519" i="1"/>
  <c r="D8519" i="1"/>
  <c r="E8519" i="1" s="1"/>
  <c r="B8521" i="1" l="1"/>
  <c r="F8520" i="1"/>
  <c r="D8520" i="1"/>
  <c r="E8520" i="1" s="1"/>
  <c r="C8520" i="1"/>
  <c r="B8522" i="1" l="1"/>
  <c r="F8521" i="1"/>
  <c r="D8521" i="1"/>
  <c r="E8521" i="1" s="1"/>
  <c r="C8521" i="1"/>
  <c r="B8523" i="1" l="1"/>
  <c r="F8522" i="1"/>
  <c r="D8522" i="1"/>
  <c r="E8522" i="1" s="1"/>
  <c r="C8522" i="1"/>
  <c r="B8524" i="1" l="1"/>
  <c r="F8523" i="1"/>
  <c r="C8523" i="1"/>
  <c r="D8523" i="1"/>
  <c r="E8523" i="1" s="1"/>
  <c r="B8525" i="1" l="1"/>
  <c r="F8524" i="1"/>
  <c r="D8524" i="1"/>
  <c r="E8524" i="1" s="1"/>
  <c r="C8524" i="1"/>
  <c r="B8526" i="1" l="1"/>
  <c r="F8525" i="1"/>
  <c r="D8525" i="1"/>
  <c r="E8525" i="1" s="1"/>
  <c r="C8525" i="1"/>
  <c r="B8527" i="1" l="1"/>
  <c r="F8526" i="1"/>
  <c r="D8526" i="1"/>
  <c r="E8526" i="1" s="1"/>
  <c r="C8526" i="1"/>
  <c r="B8528" i="1" l="1"/>
  <c r="F8527" i="1"/>
  <c r="C8527" i="1"/>
  <c r="D8527" i="1"/>
  <c r="E8527" i="1" s="1"/>
  <c r="B8529" i="1" l="1"/>
  <c r="F8528" i="1"/>
  <c r="D8528" i="1"/>
  <c r="E8528" i="1" s="1"/>
  <c r="C8528" i="1"/>
  <c r="B8530" i="1" l="1"/>
  <c r="F8529" i="1"/>
  <c r="D8529" i="1"/>
  <c r="E8529" i="1" s="1"/>
  <c r="C8529" i="1"/>
  <c r="B8531" i="1" l="1"/>
  <c r="F8530" i="1"/>
  <c r="D8530" i="1"/>
  <c r="E8530" i="1" s="1"/>
  <c r="C8530" i="1"/>
  <c r="B8532" i="1" l="1"/>
  <c r="F8531" i="1"/>
  <c r="C8531" i="1"/>
  <c r="D8531" i="1"/>
  <c r="E8531" i="1" s="1"/>
  <c r="B8533" i="1" l="1"/>
  <c r="F8532" i="1"/>
  <c r="D8532" i="1"/>
  <c r="E8532" i="1" s="1"/>
  <c r="C8532" i="1"/>
  <c r="B8534" i="1" l="1"/>
  <c r="F8533" i="1"/>
  <c r="D8533" i="1"/>
  <c r="E8533" i="1" s="1"/>
  <c r="C8533" i="1"/>
  <c r="B8535" i="1" l="1"/>
  <c r="F8534" i="1"/>
  <c r="D8534" i="1"/>
  <c r="E8534" i="1" s="1"/>
  <c r="C8534" i="1"/>
  <c r="B8536" i="1" l="1"/>
  <c r="F8535" i="1"/>
  <c r="C8535" i="1"/>
  <c r="D8535" i="1"/>
  <c r="E8535" i="1" s="1"/>
  <c r="B8537" i="1" l="1"/>
  <c r="F8536" i="1"/>
  <c r="D8536" i="1"/>
  <c r="E8536" i="1" s="1"/>
  <c r="C8536" i="1"/>
  <c r="B8538" i="1" l="1"/>
  <c r="F8537" i="1"/>
  <c r="D8537" i="1"/>
  <c r="E8537" i="1" s="1"/>
  <c r="C8537" i="1"/>
  <c r="B8539" i="1" l="1"/>
  <c r="F8538" i="1"/>
  <c r="D8538" i="1"/>
  <c r="E8538" i="1" s="1"/>
  <c r="C8538" i="1"/>
  <c r="B8540" i="1" l="1"/>
  <c r="F8539" i="1"/>
  <c r="C8539" i="1"/>
  <c r="D8539" i="1"/>
  <c r="E8539" i="1" s="1"/>
  <c r="B8541" i="1" l="1"/>
  <c r="F8540" i="1"/>
  <c r="D8540" i="1"/>
  <c r="E8540" i="1" s="1"/>
  <c r="C8540" i="1"/>
  <c r="B8542" i="1" l="1"/>
  <c r="F8541" i="1"/>
  <c r="D8541" i="1"/>
  <c r="E8541" i="1" s="1"/>
  <c r="C8541" i="1"/>
  <c r="B8543" i="1" l="1"/>
  <c r="F8542" i="1"/>
  <c r="D8542" i="1"/>
  <c r="E8542" i="1" s="1"/>
  <c r="C8542" i="1"/>
  <c r="B8544" i="1" l="1"/>
  <c r="F8543" i="1"/>
  <c r="C8543" i="1"/>
  <c r="D8543" i="1"/>
  <c r="E8543" i="1" s="1"/>
  <c r="B8545" i="1" l="1"/>
  <c r="F8544" i="1"/>
  <c r="D8544" i="1"/>
  <c r="E8544" i="1" s="1"/>
  <c r="C8544" i="1"/>
  <c r="B8546" i="1" l="1"/>
  <c r="F8545" i="1"/>
  <c r="D8545" i="1"/>
  <c r="E8545" i="1" s="1"/>
  <c r="C8545" i="1"/>
  <c r="B8547" i="1" l="1"/>
  <c r="F8546" i="1"/>
  <c r="D8546" i="1"/>
  <c r="E8546" i="1" s="1"/>
  <c r="C8546" i="1"/>
  <c r="B8548" i="1" l="1"/>
  <c r="F8547" i="1"/>
  <c r="C8547" i="1"/>
  <c r="D8547" i="1"/>
  <c r="E8547" i="1" s="1"/>
  <c r="B8549" i="1" l="1"/>
  <c r="F8548" i="1"/>
  <c r="D8548" i="1"/>
  <c r="E8548" i="1" s="1"/>
  <c r="C8548" i="1"/>
  <c r="B8550" i="1" l="1"/>
  <c r="F8549" i="1"/>
  <c r="D8549" i="1"/>
  <c r="E8549" i="1" s="1"/>
  <c r="C8549" i="1"/>
  <c r="B8551" i="1" l="1"/>
  <c r="F8550" i="1"/>
  <c r="D8550" i="1"/>
  <c r="E8550" i="1" s="1"/>
  <c r="C8550" i="1"/>
  <c r="B8552" i="1" l="1"/>
  <c r="F8551" i="1"/>
  <c r="C8551" i="1"/>
  <c r="D8551" i="1"/>
  <c r="E8551" i="1" s="1"/>
  <c r="B8553" i="1" l="1"/>
  <c r="F8552" i="1"/>
  <c r="D8552" i="1"/>
  <c r="E8552" i="1" s="1"/>
  <c r="C8552" i="1"/>
  <c r="B8554" i="1" l="1"/>
  <c r="F8553" i="1"/>
  <c r="D8553" i="1"/>
  <c r="E8553" i="1" s="1"/>
  <c r="C8553" i="1"/>
  <c r="B8555" i="1" l="1"/>
  <c r="F8554" i="1"/>
  <c r="D8554" i="1"/>
  <c r="E8554" i="1" s="1"/>
  <c r="C8554" i="1"/>
  <c r="B8556" i="1" l="1"/>
  <c r="F8555" i="1"/>
  <c r="C8555" i="1"/>
  <c r="D8555" i="1"/>
  <c r="E8555" i="1" s="1"/>
  <c r="B8557" i="1" l="1"/>
  <c r="F8556" i="1"/>
  <c r="D8556" i="1"/>
  <c r="E8556" i="1" s="1"/>
  <c r="C8556" i="1"/>
  <c r="B8558" i="1" l="1"/>
  <c r="F8557" i="1"/>
  <c r="D8557" i="1"/>
  <c r="E8557" i="1" s="1"/>
  <c r="C8557" i="1"/>
  <c r="B8559" i="1" l="1"/>
  <c r="F8558" i="1"/>
  <c r="D8558" i="1"/>
  <c r="E8558" i="1" s="1"/>
  <c r="C8558" i="1"/>
  <c r="B8560" i="1" l="1"/>
  <c r="F8559" i="1"/>
  <c r="C8559" i="1"/>
  <c r="D8559" i="1"/>
  <c r="E8559" i="1" s="1"/>
  <c r="B8561" i="1" l="1"/>
  <c r="F8560" i="1"/>
  <c r="D8560" i="1"/>
  <c r="E8560" i="1" s="1"/>
  <c r="C8560" i="1"/>
  <c r="B8562" i="1" l="1"/>
  <c r="F8561" i="1"/>
  <c r="D8561" i="1"/>
  <c r="E8561" i="1" s="1"/>
  <c r="C8561" i="1"/>
  <c r="B8563" i="1" l="1"/>
  <c r="F8562" i="1"/>
  <c r="D8562" i="1"/>
  <c r="E8562" i="1" s="1"/>
  <c r="C8562" i="1"/>
  <c r="B8564" i="1" l="1"/>
  <c r="F8563" i="1"/>
  <c r="C8563" i="1"/>
  <c r="D8563" i="1"/>
  <c r="E8563" i="1" s="1"/>
  <c r="B8565" i="1" l="1"/>
  <c r="F8564" i="1"/>
  <c r="D8564" i="1"/>
  <c r="E8564" i="1" s="1"/>
  <c r="C8564" i="1"/>
  <c r="B8566" i="1" l="1"/>
  <c r="F8565" i="1"/>
  <c r="D8565" i="1"/>
  <c r="E8565" i="1" s="1"/>
  <c r="C8565" i="1"/>
  <c r="B8567" i="1" l="1"/>
  <c r="F8566" i="1"/>
  <c r="D8566" i="1"/>
  <c r="E8566" i="1" s="1"/>
  <c r="C8566" i="1"/>
  <c r="B8568" i="1" l="1"/>
  <c r="F8567" i="1"/>
  <c r="C8567" i="1"/>
  <c r="D8567" i="1"/>
  <c r="E8567" i="1" s="1"/>
  <c r="B8569" i="1" l="1"/>
  <c r="F8568" i="1"/>
  <c r="D8568" i="1"/>
  <c r="E8568" i="1" s="1"/>
  <c r="C8568" i="1"/>
  <c r="B8570" i="1" l="1"/>
  <c r="F8569" i="1"/>
  <c r="D8569" i="1"/>
  <c r="E8569" i="1" s="1"/>
  <c r="C8569" i="1"/>
  <c r="B8571" i="1" l="1"/>
  <c r="F8570" i="1"/>
  <c r="D8570" i="1"/>
  <c r="E8570" i="1" s="1"/>
  <c r="C8570" i="1"/>
  <c r="B8572" i="1" l="1"/>
  <c r="F8571" i="1"/>
  <c r="C8571" i="1"/>
  <c r="D8571" i="1"/>
  <c r="E8571" i="1" s="1"/>
  <c r="B8573" i="1" l="1"/>
  <c r="F8572" i="1"/>
  <c r="D8572" i="1"/>
  <c r="E8572" i="1" s="1"/>
  <c r="C8572" i="1"/>
  <c r="B8574" i="1" l="1"/>
  <c r="F8573" i="1"/>
  <c r="D8573" i="1"/>
  <c r="E8573" i="1" s="1"/>
  <c r="C8573" i="1"/>
  <c r="B8575" i="1" l="1"/>
  <c r="F8574" i="1"/>
  <c r="D8574" i="1"/>
  <c r="E8574" i="1" s="1"/>
  <c r="C8574" i="1"/>
  <c r="B8576" i="1" l="1"/>
  <c r="F8575" i="1"/>
  <c r="C8575" i="1"/>
  <c r="D8575" i="1"/>
  <c r="E8575" i="1" s="1"/>
  <c r="B8577" i="1" l="1"/>
  <c r="F8576" i="1"/>
  <c r="D8576" i="1"/>
  <c r="E8576" i="1" s="1"/>
  <c r="C8576" i="1"/>
  <c r="B8578" i="1" l="1"/>
  <c r="F8577" i="1"/>
  <c r="D8577" i="1"/>
  <c r="E8577" i="1" s="1"/>
  <c r="C8577" i="1"/>
  <c r="B8579" i="1" l="1"/>
  <c r="F8578" i="1"/>
  <c r="D8578" i="1"/>
  <c r="E8578" i="1" s="1"/>
  <c r="C8578" i="1"/>
  <c r="B8580" i="1" l="1"/>
  <c r="F8579" i="1"/>
  <c r="C8579" i="1"/>
  <c r="D8579" i="1"/>
  <c r="E8579" i="1" s="1"/>
  <c r="B8581" i="1" l="1"/>
  <c r="F8580" i="1"/>
  <c r="D8580" i="1"/>
  <c r="E8580" i="1" s="1"/>
  <c r="C8580" i="1"/>
  <c r="B8582" i="1" l="1"/>
  <c r="F8581" i="1"/>
  <c r="D8581" i="1"/>
  <c r="E8581" i="1" s="1"/>
  <c r="C8581" i="1"/>
  <c r="B8583" i="1" l="1"/>
  <c r="F8582" i="1"/>
  <c r="D8582" i="1"/>
  <c r="E8582" i="1" s="1"/>
  <c r="C8582" i="1"/>
  <c r="B8584" i="1" l="1"/>
  <c r="F8583" i="1"/>
  <c r="C8583" i="1"/>
  <c r="D8583" i="1"/>
  <c r="E8583" i="1" s="1"/>
  <c r="B8585" i="1" l="1"/>
  <c r="F8584" i="1"/>
  <c r="D8584" i="1"/>
  <c r="E8584" i="1" s="1"/>
  <c r="C8584" i="1"/>
  <c r="B8586" i="1" l="1"/>
  <c r="F8585" i="1"/>
  <c r="D8585" i="1"/>
  <c r="E8585" i="1" s="1"/>
  <c r="C8585" i="1"/>
  <c r="B8587" i="1" l="1"/>
  <c r="F8586" i="1"/>
  <c r="D8586" i="1"/>
  <c r="E8586" i="1" s="1"/>
  <c r="C8586" i="1"/>
  <c r="B8588" i="1" l="1"/>
  <c r="F8587" i="1"/>
  <c r="C8587" i="1"/>
  <c r="D8587" i="1"/>
  <c r="E8587" i="1" s="1"/>
  <c r="B8589" i="1" l="1"/>
  <c r="F8588" i="1"/>
  <c r="D8588" i="1"/>
  <c r="E8588" i="1" s="1"/>
  <c r="C8588" i="1"/>
  <c r="B8590" i="1" l="1"/>
  <c r="F8589" i="1"/>
  <c r="D8589" i="1"/>
  <c r="E8589" i="1" s="1"/>
  <c r="C8589" i="1"/>
  <c r="B8591" i="1" l="1"/>
  <c r="F8590" i="1"/>
  <c r="D8590" i="1"/>
  <c r="E8590" i="1" s="1"/>
  <c r="C8590" i="1"/>
  <c r="B8592" i="1" l="1"/>
  <c r="F8591" i="1"/>
  <c r="C8591" i="1"/>
  <c r="D8591" i="1"/>
  <c r="E8591" i="1" s="1"/>
  <c r="B8593" i="1" l="1"/>
  <c r="F8592" i="1"/>
  <c r="D8592" i="1"/>
  <c r="E8592" i="1" s="1"/>
  <c r="C8592" i="1"/>
  <c r="B8594" i="1" l="1"/>
  <c r="F8593" i="1"/>
  <c r="D8593" i="1"/>
  <c r="E8593" i="1" s="1"/>
  <c r="C8593" i="1"/>
  <c r="B8595" i="1" l="1"/>
  <c r="F8594" i="1"/>
  <c r="D8594" i="1"/>
  <c r="E8594" i="1" s="1"/>
  <c r="C8594" i="1"/>
  <c r="B8596" i="1" l="1"/>
  <c r="F8595" i="1"/>
  <c r="C8595" i="1"/>
  <c r="D8595" i="1"/>
  <c r="E8595" i="1" s="1"/>
  <c r="B8597" i="1" l="1"/>
  <c r="F8596" i="1"/>
  <c r="D8596" i="1"/>
  <c r="E8596" i="1" s="1"/>
  <c r="C8596" i="1"/>
  <c r="B8598" i="1" l="1"/>
  <c r="F8597" i="1"/>
  <c r="D8597" i="1"/>
  <c r="E8597" i="1" s="1"/>
  <c r="C8597" i="1"/>
  <c r="B8599" i="1" l="1"/>
  <c r="F8598" i="1"/>
  <c r="D8598" i="1"/>
  <c r="E8598" i="1" s="1"/>
  <c r="C8598" i="1"/>
  <c r="B8600" i="1" l="1"/>
  <c r="F8599" i="1"/>
  <c r="C8599" i="1"/>
  <c r="D8599" i="1"/>
  <c r="E8599" i="1" s="1"/>
  <c r="B8601" i="1" l="1"/>
  <c r="F8600" i="1"/>
  <c r="D8600" i="1"/>
  <c r="E8600" i="1" s="1"/>
  <c r="C8600" i="1"/>
  <c r="B8602" i="1" l="1"/>
  <c r="F8601" i="1"/>
  <c r="D8601" i="1"/>
  <c r="E8601" i="1" s="1"/>
  <c r="C8601" i="1"/>
  <c r="B8603" i="1" l="1"/>
  <c r="F8602" i="1"/>
  <c r="D8602" i="1"/>
  <c r="E8602" i="1" s="1"/>
  <c r="C8602" i="1"/>
  <c r="B8604" i="1" l="1"/>
  <c r="F8603" i="1"/>
  <c r="C8603" i="1"/>
  <c r="D8603" i="1"/>
  <c r="E8603" i="1" s="1"/>
  <c r="B8605" i="1" l="1"/>
  <c r="F8604" i="1"/>
  <c r="D8604" i="1"/>
  <c r="E8604" i="1" s="1"/>
  <c r="C8604" i="1"/>
  <c r="B8606" i="1" l="1"/>
  <c r="F8605" i="1"/>
  <c r="D8605" i="1"/>
  <c r="E8605" i="1" s="1"/>
  <c r="C8605" i="1"/>
  <c r="B8607" i="1" l="1"/>
  <c r="F8606" i="1"/>
  <c r="D8606" i="1"/>
  <c r="E8606" i="1" s="1"/>
  <c r="C8606" i="1"/>
  <c r="B8608" i="1" l="1"/>
  <c r="F8607" i="1"/>
  <c r="C8607" i="1"/>
  <c r="D8607" i="1"/>
  <c r="E8607" i="1" s="1"/>
  <c r="B8609" i="1" l="1"/>
  <c r="F8608" i="1"/>
  <c r="D8608" i="1"/>
  <c r="E8608" i="1" s="1"/>
  <c r="C8608" i="1"/>
  <c r="B8610" i="1" l="1"/>
  <c r="F8609" i="1"/>
  <c r="D8609" i="1"/>
  <c r="E8609" i="1" s="1"/>
  <c r="C8609" i="1"/>
  <c r="B8611" i="1" l="1"/>
  <c r="F8610" i="1"/>
  <c r="D8610" i="1"/>
  <c r="E8610" i="1" s="1"/>
  <c r="C8610" i="1"/>
  <c r="B8612" i="1" l="1"/>
  <c r="F8611" i="1"/>
  <c r="C8611" i="1"/>
  <c r="D8611" i="1"/>
  <c r="E8611" i="1" s="1"/>
  <c r="B8613" i="1" l="1"/>
  <c r="F8612" i="1"/>
  <c r="D8612" i="1"/>
  <c r="E8612" i="1" s="1"/>
  <c r="C8612" i="1"/>
  <c r="B8614" i="1" l="1"/>
  <c r="F8613" i="1"/>
  <c r="D8613" i="1"/>
  <c r="E8613" i="1" s="1"/>
  <c r="C8613" i="1"/>
  <c r="B8615" i="1" l="1"/>
  <c r="F8614" i="1"/>
  <c r="D8614" i="1"/>
  <c r="E8614" i="1" s="1"/>
  <c r="C8614" i="1"/>
  <c r="B8616" i="1" l="1"/>
  <c r="F8615" i="1"/>
  <c r="C8615" i="1"/>
  <c r="D8615" i="1"/>
  <c r="E8615" i="1" s="1"/>
  <c r="B8617" i="1" l="1"/>
  <c r="F8616" i="1"/>
  <c r="D8616" i="1"/>
  <c r="E8616" i="1" s="1"/>
  <c r="C8616" i="1"/>
  <c r="B8618" i="1" l="1"/>
  <c r="F8617" i="1"/>
  <c r="D8617" i="1"/>
  <c r="E8617" i="1" s="1"/>
  <c r="C8617" i="1"/>
  <c r="B8619" i="1" l="1"/>
  <c r="F8618" i="1"/>
  <c r="D8618" i="1"/>
  <c r="E8618" i="1" s="1"/>
  <c r="C8618" i="1"/>
  <c r="B8620" i="1" l="1"/>
  <c r="F8619" i="1"/>
  <c r="C8619" i="1"/>
  <c r="D8619" i="1"/>
  <c r="E8619" i="1" s="1"/>
  <c r="B8621" i="1" l="1"/>
  <c r="F8620" i="1"/>
  <c r="D8620" i="1"/>
  <c r="E8620" i="1" s="1"/>
  <c r="C8620" i="1"/>
  <c r="B8622" i="1" l="1"/>
  <c r="F8621" i="1"/>
  <c r="D8621" i="1"/>
  <c r="E8621" i="1" s="1"/>
  <c r="C8621" i="1"/>
  <c r="B8623" i="1" l="1"/>
  <c r="F8622" i="1"/>
  <c r="D8622" i="1"/>
  <c r="E8622" i="1" s="1"/>
  <c r="C8622" i="1"/>
  <c r="B8624" i="1" l="1"/>
  <c r="F8623" i="1"/>
  <c r="C8623" i="1"/>
  <c r="D8623" i="1"/>
  <c r="E8623" i="1" s="1"/>
  <c r="B8625" i="1" l="1"/>
  <c r="F8624" i="1"/>
  <c r="D8624" i="1"/>
  <c r="E8624" i="1" s="1"/>
  <c r="C8624" i="1"/>
  <c r="B8626" i="1" l="1"/>
  <c r="F8625" i="1"/>
  <c r="D8625" i="1"/>
  <c r="E8625" i="1" s="1"/>
  <c r="C8625" i="1"/>
  <c r="B8627" i="1" l="1"/>
  <c r="F8626" i="1"/>
  <c r="D8626" i="1"/>
  <c r="E8626" i="1" s="1"/>
  <c r="C8626" i="1"/>
  <c r="B8628" i="1" l="1"/>
  <c r="F8627" i="1"/>
  <c r="C8627" i="1"/>
  <c r="D8627" i="1"/>
  <c r="E8627" i="1" s="1"/>
  <c r="B8629" i="1" l="1"/>
  <c r="F8628" i="1"/>
  <c r="D8628" i="1"/>
  <c r="E8628" i="1" s="1"/>
  <c r="C8628" i="1"/>
  <c r="B8630" i="1" l="1"/>
  <c r="F8629" i="1"/>
  <c r="D8629" i="1"/>
  <c r="E8629" i="1" s="1"/>
  <c r="C8629" i="1"/>
  <c r="B8631" i="1" l="1"/>
  <c r="F8630" i="1"/>
  <c r="D8630" i="1"/>
  <c r="E8630" i="1" s="1"/>
  <c r="C8630" i="1"/>
  <c r="B8632" i="1" l="1"/>
  <c r="F8631" i="1"/>
  <c r="C8631" i="1"/>
  <c r="D8631" i="1"/>
  <c r="E8631" i="1" s="1"/>
  <c r="B8633" i="1" l="1"/>
  <c r="F8632" i="1"/>
  <c r="D8632" i="1"/>
  <c r="E8632" i="1" s="1"/>
  <c r="C8632" i="1"/>
  <c r="B8634" i="1" l="1"/>
  <c r="F8633" i="1"/>
  <c r="D8633" i="1"/>
  <c r="E8633" i="1" s="1"/>
  <c r="C8633" i="1"/>
  <c r="B8635" i="1" l="1"/>
  <c r="F8634" i="1"/>
  <c r="D8634" i="1"/>
  <c r="E8634" i="1" s="1"/>
  <c r="C8634" i="1"/>
  <c r="B8636" i="1" l="1"/>
  <c r="F8635" i="1"/>
  <c r="C8635" i="1"/>
  <c r="D8635" i="1"/>
  <c r="E8635" i="1" s="1"/>
  <c r="B8637" i="1" l="1"/>
  <c r="F8636" i="1"/>
  <c r="D8636" i="1"/>
  <c r="E8636" i="1" s="1"/>
  <c r="C8636" i="1"/>
  <c r="B8638" i="1" l="1"/>
  <c r="F8637" i="1"/>
  <c r="D8637" i="1"/>
  <c r="E8637" i="1" s="1"/>
  <c r="C8637" i="1"/>
  <c r="B8639" i="1" l="1"/>
  <c r="F8638" i="1"/>
  <c r="D8638" i="1"/>
  <c r="E8638" i="1" s="1"/>
  <c r="C8638" i="1"/>
  <c r="B8640" i="1" l="1"/>
  <c r="F8639" i="1"/>
  <c r="C8639" i="1"/>
  <c r="D8639" i="1"/>
  <c r="E8639" i="1" s="1"/>
  <c r="B8641" i="1" l="1"/>
  <c r="F8640" i="1"/>
  <c r="D8640" i="1"/>
  <c r="E8640" i="1" s="1"/>
  <c r="C8640" i="1"/>
  <c r="B8642" i="1" l="1"/>
  <c r="F8641" i="1"/>
  <c r="D8641" i="1"/>
  <c r="E8641" i="1" s="1"/>
  <c r="C8641" i="1"/>
  <c r="B8643" i="1" l="1"/>
  <c r="F8642" i="1"/>
  <c r="D8642" i="1"/>
  <c r="E8642" i="1" s="1"/>
  <c r="C8642" i="1"/>
  <c r="B8644" i="1" l="1"/>
  <c r="F8643" i="1"/>
  <c r="C8643" i="1"/>
  <c r="D8643" i="1"/>
  <c r="E8643" i="1" s="1"/>
  <c r="B8645" i="1" l="1"/>
  <c r="F8644" i="1"/>
  <c r="D8644" i="1"/>
  <c r="E8644" i="1" s="1"/>
  <c r="C8644" i="1"/>
  <c r="B8646" i="1" l="1"/>
  <c r="F8645" i="1"/>
  <c r="D8645" i="1"/>
  <c r="E8645" i="1" s="1"/>
  <c r="C8645" i="1"/>
  <c r="B8647" i="1" l="1"/>
  <c r="F8646" i="1"/>
  <c r="D8646" i="1"/>
  <c r="E8646" i="1" s="1"/>
  <c r="C8646" i="1"/>
  <c r="B8648" i="1" l="1"/>
  <c r="F8647" i="1"/>
  <c r="C8647" i="1"/>
  <c r="D8647" i="1"/>
  <c r="E8647" i="1" s="1"/>
  <c r="B8649" i="1" l="1"/>
  <c r="F8648" i="1"/>
  <c r="D8648" i="1"/>
  <c r="E8648" i="1" s="1"/>
  <c r="C8648" i="1"/>
  <c r="B8650" i="1" l="1"/>
  <c r="F8649" i="1"/>
  <c r="D8649" i="1"/>
  <c r="E8649" i="1" s="1"/>
  <c r="C8649" i="1"/>
  <c r="B8651" i="1" l="1"/>
  <c r="F8650" i="1"/>
  <c r="D8650" i="1"/>
  <c r="E8650" i="1" s="1"/>
  <c r="C8650" i="1"/>
  <c r="B8652" i="1" l="1"/>
  <c r="F8651" i="1"/>
  <c r="C8651" i="1"/>
  <c r="D8651" i="1"/>
  <c r="E8651" i="1" s="1"/>
  <c r="B8653" i="1" l="1"/>
  <c r="F8652" i="1"/>
  <c r="D8652" i="1"/>
  <c r="E8652" i="1" s="1"/>
  <c r="C8652" i="1"/>
  <c r="B8654" i="1" l="1"/>
  <c r="F8653" i="1"/>
  <c r="D8653" i="1"/>
  <c r="E8653" i="1" s="1"/>
  <c r="C8653" i="1"/>
  <c r="B8655" i="1" l="1"/>
  <c r="F8654" i="1"/>
  <c r="D8654" i="1"/>
  <c r="E8654" i="1" s="1"/>
  <c r="C8654" i="1"/>
  <c r="B8656" i="1" l="1"/>
  <c r="F8655" i="1"/>
  <c r="C8655" i="1"/>
  <c r="D8655" i="1"/>
  <c r="E8655" i="1" s="1"/>
  <c r="B8657" i="1" l="1"/>
  <c r="F8656" i="1"/>
  <c r="D8656" i="1"/>
  <c r="E8656" i="1" s="1"/>
  <c r="C8656" i="1"/>
  <c r="B8658" i="1" l="1"/>
  <c r="F8657" i="1"/>
  <c r="D8657" i="1"/>
  <c r="E8657" i="1" s="1"/>
  <c r="C8657" i="1"/>
  <c r="B8659" i="1" l="1"/>
  <c r="F8658" i="1"/>
  <c r="D8658" i="1"/>
  <c r="E8658" i="1" s="1"/>
  <c r="C8658" i="1"/>
  <c r="B8660" i="1" l="1"/>
  <c r="F8659" i="1"/>
  <c r="C8659" i="1"/>
  <c r="D8659" i="1"/>
  <c r="E8659" i="1" s="1"/>
  <c r="B8661" i="1" l="1"/>
  <c r="F8660" i="1"/>
  <c r="D8660" i="1"/>
  <c r="E8660" i="1" s="1"/>
  <c r="C8660" i="1"/>
  <c r="B8662" i="1" l="1"/>
  <c r="F8661" i="1"/>
  <c r="D8661" i="1"/>
  <c r="E8661" i="1" s="1"/>
  <c r="C8661" i="1"/>
  <c r="B8663" i="1" l="1"/>
  <c r="F8662" i="1"/>
  <c r="D8662" i="1"/>
  <c r="E8662" i="1" s="1"/>
  <c r="C8662" i="1"/>
  <c r="B8664" i="1" l="1"/>
  <c r="F8663" i="1"/>
  <c r="C8663" i="1"/>
  <c r="D8663" i="1"/>
  <c r="E8663" i="1" s="1"/>
  <c r="B8665" i="1" l="1"/>
  <c r="F8664" i="1"/>
  <c r="D8664" i="1"/>
  <c r="E8664" i="1" s="1"/>
  <c r="C8664" i="1"/>
  <c r="B8666" i="1" l="1"/>
  <c r="F8665" i="1"/>
  <c r="D8665" i="1"/>
  <c r="E8665" i="1" s="1"/>
  <c r="C8665" i="1"/>
  <c r="B8667" i="1" l="1"/>
  <c r="F8666" i="1"/>
  <c r="D8666" i="1"/>
  <c r="E8666" i="1" s="1"/>
  <c r="C8666" i="1"/>
  <c r="B8668" i="1" l="1"/>
  <c r="F8667" i="1"/>
  <c r="C8667" i="1"/>
  <c r="D8667" i="1"/>
  <c r="E8667" i="1" s="1"/>
  <c r="B8669" i="1" l="1"/>
  <c r="F8668" i="1"/>
  <c r="D8668" i="1"/>
  <c r="E8668" i="1" s="1"/>
  <c r="C8668" i="1"/>
  <c r="B8670" i="1" l="1"/>
  <c r="F8669" i="1"/>
  <c r="D8669" i="1"/>
  <c r="E8669" i="1" s="1"/>
  <c r="C8669" i="1"/>
  <c r="B8671" i="1" l="1"/>
  <c r="F8670" i="1"/>
  <c r="D8670" i="1"/>
  <c r="E8670" i="1" s="1"/>
  <c r="C8670" i="1"/>
  <c r="B8672" i="1" l="1"/>
  <c r="F8671" i="1"/>
  <c r="C8671" i="1"/>
  <c r="D8671" i="1"/>
  <c r="E8671" i="1" s="1"/>
  <c r="B8673" i="1" l="1"/>
  <c r="F8672" i="1"/>
  <c r="D8672" i="1"/>
  <c r="E8672" i="1" s="1"/>
  <c r="C8672" i="1"/>
  <c r="B8674" i="1" l="1"/>
  <c r="F8673" i="1"/>
  <c r="D8673" i="1"/>
  <c r="E8673" i="1" s="1"/>
  <c r="C8673" i="1"/>
  <c r="B8675" i="1" l="1"/>
  <c r="F8674" i="1"/>
  <c r="D8674" i="1"/>
  <c r="E8674" i="1" s="1"/>
  <c r="C8674" i="1"/>
  <c r="B8676" i="1" l="1"/>
  <c r="F8675" i="1"/>
  <c r="C8675" i="1"/>
  <c r="D8675" i="1"/>
  <c r="E8675" i="1" s="1"/>
  <c r="B8677" i="1" l="1"/>
  <c r="F8676" i="1"/>
  <c r="D8676" i="1"/>
  <c r="E8676" i="1" s="1"/>
  <c r="C8676" i="1"/>
  <c r="B8678" i="1" l="1"/>
  <c r="F8677" i="1"/>
  <c r="D8677" i="1"/>
  <c r="E8677" i="1" s="1"/>
  <c r="C8677" i="1"/>
  <c r="B8679" i="1" l="1"/>
  <c r="F8678" i="1"/>
  <c r="D8678" i="1"/>
  <c r="E8678" i="1" s="1"/>
  <c r="C8678" i="1"/>
  <c r="B8680" i="1" l="1"/>
  <c r="F8679" i="1"/>
  <c r="C8679" i="1"/>
  <c r="D8679" i="1"/>
  <c r="E8679" i="1" s="1"/>
  <c r="B8681" i="1" l="1"/>
  <c r="F8680" i="1"/>
  <c r="D8680" i="1"/>
  <c r="E8680" i="1" s="1"/>
  <c r="C8680" i="1"/>
  <c r="B8682" i="1" l="1"/>
  <c r="F8681" i="1"/>
  <c r="D8681" i="1"/>
  <c r="E8681" i="1" s="1"/>
  <c r="C8681" i="1"/>
  <c r="B8683" i="1" l="1"/>
  <c r="F8682" i="1"/>
  <c r="D8682" i="1"/>
  <c r="E8682" i="1" s="1"/>
  <c r="C8682" i="1"/>
  <c r="B8684" i="1" l="1"/>
  <c r="F8683" i="1"/>
  <c r="C8683" i="1"/>
  <c r="D8683" i="1"/>
  <c r="E8683" i="1" s="1"/>
  <c r="B8685" i="1" l="1"/>
  <c r="F8684" i="1"/>
  <c r="D8684" i="1"/>
  <c r="E8684" i="1" s="1"/>
  <c r="C8684" i="1"/>
  <c r="B8686" i="1" l="1"/>
  <c r="F8685" i="1"/>
  <c r="D8685" i="1"/>
  <c r="E8685" i="1" s="1"/>
  <c r="C8685" i="1"/>
  <c r="B8687" i="1" l="1"/>
  <c r="F8686" i="1"/>
  <c r="D8686" i="1"/>
  <c r="E8686" i="1" s="1"/>
  <c r="C8686" i="1"/>
  <c r="B8688" i="1" l="1"/>
  <c r="F8687" i="1"/>
  <c r="C8687" i="1"/>
  <c r="D8687" i="1"/>
  <c r="E8687" i="1" s="1"/>
  <c r="B8689" i="1" l="1"/>
  <c r="F8688" i="1"/>
  <c r="D8688" i="1"/>
  <c r="E8688" i="1" s="1"/>
  <c r="C8688" i="1"/>
  <c r="B8690" i="1" l="1"/>
  <c r="F8689" i="1"/>
  <c r="D8689" i="1"/>
  <c r="E8689" i="1" s="1"/>
  <c r="C8689" i="1"/>
  <c r="B8691" i="1" l="1"/>
  <c r="F8690" i="1"/>
  <c r="D8690" i="1"/>
  <c r="E8690" i="1" s="1"/>
  <c r="C8690" i="1"/>
  <c r="B8692" i="1" l="1"/>
  <c r="F8691" i="1"/>
  <c r="C8691" i="1"/>
  <c r="D8691" i="1"/>
  <c r="E8691" i="1" s="1"/>
  <c r="B8693" i="1" l="1"/>
  <c r="F8692" i="1"/>
  <c r="D8692" i="1"/>
  <c r="E8692" i="1" s="1"/>
  <c r="C8692" i="1"/>
  <c r="B8694" i="1" l="1"/>
  <c r="F8693" i="1"/>
  <c r="D8693" i="1"/>
  <c r="E8693" i="1" s="1"/>
  <c r="C8693" i="1"/>
  <c r="B8695" i="1" l="1"/>
  <c r="F8694" i="1"/>
  <c r="D8694" i="1"/>
  <c r="E8694" i="1" s="1"/>
  <c r="C8694" i="1"/>
  <c r="B8696" i="1" l="1"/>
  <c r="F8695" i="1"/>
  <c r="C8695" i="1"/>
  <c r="D8695" i="1"/>
  <c r="E8695" i="1" s="1"/>
  <c r="B8697" i="1" l="1"/>
  <c r="F8696" i="1"/>
  <c r="D8696" i="1"/>
  <c r="E8696" i="1" s="1"/>
  <c r="C8696" i="1"/>
  <c r="B8698" i="1" l="1"/>
  <c r="F8697" i="1"/>
  <c r="D8697" i="1"/>
  <c r="E8697" i="1" s="1"/>
  <c r="C8697" i="1"/>
  <c r="B8699" i="1" l="1"/>
  <c r="F8698" i="1"/>
  <c r="D8698" i="1"/>
  <c r="E8698" i="1" s="1"/>
  <c r="C8698" i="1"/>
  <c r="B8700" i="1" l="1"/>
  <c r="F8699" i="1"/>
  <c r="C8699" i="1"/>
  <c r="D8699" i="1"/>
  <c r="E8699" i="1" s="1"/>
  <c r="B8701" i="1" l="1"/>
  <c r="F8700" i="1"/>
  <c r="D8700" i="1"/>
  <c r="E8700" i="1" s="1"/>
  <c r="C8700" i="1"/>
  <c r="B8702" i="1" l="1"/>
  <c r="F8701" i="1"/>
  <c r="D8701" i="1"/>
  <c r="E8701" i="1" s="1"/>
  <c r="C8701" i="1"/>
  <c r="B8703" i="1" l="1"/>
  <c r="F8702" i="1"/>
  <c r="D8702" i="1"/>
  <c r="E8702" i="1" s="1"/>
  <c r="C8702" i="1"/>
  <c r="B8704" i="1" l="1"/>
  <c r="F8703" i="1"/>
  <c r="C8703" i="1"/>
  <c r="D8703" i="1"/>
  <c r="E8703" i="1" s="1"/>
  <c r="B8705" i="1" l="1"/>
  <c r="F8704" i="1"/>
  <c r="D8704" i="1"/>
  <c r="E8704" i="1" s="1"/>
  <c r="C8704" i="1"/>
  <c r="B8706" i="1" l="1"/>
  <c r="F8705" i="1"/>
  <c r="D8705" i="1"/>
  <c r="E8705" i="1" s="1"/>
  <c r="C8705" i="1"/>
  <c r="B8707" i="1" l="1"/>
  <c r="F8706" i="1"/>
  <c r="D8706" i="1"/>
  <c r="E8706" i="1" s="1"/>
  <c r="C8706" i="1"/>
  <c r="B8708" i="1" l="1"/>
  <c r="F8707" i="1"/>
  <c r="C8707" i="1"/>
  <c r="D8707" i="1"/>
  <c r="E8707" i="1" s="1"/>
  <c r="B8709" i="1" l="1"/>
  <c r="F8708" i="1"/>
  <c r="D8708" i="1"/>
  <c r="E8708" i="1" s="1"/>
  <c r="C8708" i="1"/>
  <c r="B8710" i="1" l="1"/>
  <c r="F8709" i="1"/>
  <c r="D8709" i="1"/>
  <c r="E8709" i="1" s="1"/>
  <c r="C8709" i="1"/>
  <c r="B8711" i="1" l="1"/>
  <c r="F8710" i="1"/>
  <c r="D8710" i="1"/>
  <c r="E8710" i="1" s="1"/>
  <c r="C8710" i="1"/>
  <c r="B8712" i="1" l="1"/>
  <c r="F8711" i="1"/>
  <c r="C8711" i="1"/>
  <c r="D8711" i="1"/>
  <c r="E8711" i="1" s="1"/>
  <c r="B8713" i="1" l="1"/>
  <c r="F8712" i="1"/>
  <c r="D8712" i="1"/>
  <c r="E8712" i="1" s="1"/>
  <c r="C8712" i="1"/>
  <c r="B8714" i="1" l="1"/>
  <c r="F8713" i="1"/>
  <c r="D8713" i="1"/>
  <c r="E8713" i="1" s="1"/>
  <c r="C8713" i="1"/>
  <c r="B8715" i="1" l="1"/>
  <c r="F8714" i="1"/>
  <c r="D8714" i="1"/>
  <c r="E8714" i="1" s="1"/>
  <c r="C8714" i="1"/>
  <c r="B8716" i="1" l="1"/>
  <c r="F8715" i="1"/>
  <c r="C8715" i="1"/>
  <c r="D8715" i="1"/>
  <c r="E8715" i="1" s="1"/>
  <c r="B8717" i="1" l="1"/>
  <c r="F8716" i="1"/>
  <c r="D8716" i="1"/>
  <c r="E8716" i="1" s="1"/>
  <c r="C8716" i="1"/>
  <c r="B8718" i="1" l="1"/>
  <c r="F8717" i="1"/>
  <c r="D8717" i="1"/>
  <c r="E8717" i="1" s="1"/>
  <c r="C8717" i="1"/>
  <c r="B8719" i="1" l="1"/>
  <c r="F8718" i="1"/>
  <c r="D8718" i="1"/>
  <c r="E8718" i="1" s="1"/>
  <c r="C8718" i="1"/>
  <c r="B8720" i="1" l="1"/>
  <c r="F8719" i="1"/>
  <c r="C8719" i="1"/>
  <c r="D8719" i="1"/>
  <c r="E8719" i="1" s="1"/>
  <c r="B8721" i="1" l="1"/>
  <c r="F8720" i="1"/>
  <c r="D8720" i="1"/>
  <c r="E8720" i="1" s="1"/>
  <c r="C8720" i="1"/>
  <c r="B8722" i="1" l="1"/>
  <c r="F8721" i="1"/>
  <c r="D8721" i="1"/>
  <c r="E8721" i="1" s="1"/>
  <c r="C8721" i="1"/>
  <c r="B8723" i="1" l="1"/>
  <c r="F8722" i="1"/>
  <c r="D8722" i="1"/>
  <c r="E8722" i="1" s="1"/>
  <c r="C8722" i="1"/>
  <c r="B8724" i="1" l="1"/>
  <c r="F8723" i="1"/>
  <c r="C8723" i="1"/>
  <c r="D8723" i="1"/>
  <c r="E8723" i="1" s="1"/>
  <c r="B8725" i="1" l="1"/>
  <c r="F8724" i="1"/>
  <c r="D8724" i="1"/>
  <c r="E8724" i="1" s="1"/>
  <c r="C8724" i="1"/>
  <c r="B8726" i="1" l="1"/>
  <c r="F8725" i="1"/>
  <c r="D8725" i="1"/>
  <c r="E8725" i="1" s="1"/>
  <c r="C8725" i="1"/>
  <c r="B8727" i="1" l="1"/>
  <c r="F8726" i="1"/>
  <c r="D8726" i="1"/>
  <c r="E8726" i="1" s="1"/>
  <c r="C8726" i="1"/>
  <c r="B8728" i="1" l="1"/>
  <c r="F8727" i="1"/>
  <c r="C8727" i="1"/>
  <c r="D8727" i="1"/>
  <c r="E8727" i="1" s="1"/>
  <c r="B8729" i="1" l="1"/>
  <c r="F8728" i="1"/>
  <c r="D8728" i="1"/>
  <c r="E8728" i="1" s="1"/>
  <c r="C8728" i="1"/>
  <c r="B8730" i="1" l="1"/>
  <c r="F8729" i="1"/>
  <c r="D8729" i="1"/>
  <c r="E8729" i="1" s="1"/>
  <c r="C8729" i="1"/>
  <c r="B8731" i="1" l="1"/>
  <c r="F8730" i="1"/>
  <c r="D8730" i="1"/>
  <c r="E8730" i="1" s="1"/>
  <c r="C8730" i="1"/>
  <c r="B8732" i="1" l="1"/>
  <c r="F8731" i="1"/>
  <c r="C8731" i="1"/>
  <c r="D8731" i="1"/>
  <c r="E8731" i="1" s="1"/>
  <c r="B8733" i="1" l="1"/>
  <c r="F8732" i="1"/>
  <c r="D8732" i="1"/>
  <c r="E8732" i="1" s="1"/>
  <c r="C8732" i="1"/>
  <c r="B8734" i="1" l="1"/>
  <c r="F8733" i="1"/>
  <c r="D8733" i="1"/>
  <c r="E8733" i="1" s="1"/>
  <c r="C8733" i="1"/>
  <c r="B8735" i="1" l="1"/>
  <c r="F8734" i="1"/>
  <c r="D8734" i="1"/>
  <c r="E8734" i="1" s="1"/>
  <c r="C8734" i="1"/>
  <c r="B8736" i="1" l="1"/>
  <c r="F8735" i="1"/>
  <c r="C8735" i="1"/>
  <c r="D8735" i="1"/>
  <c r="E8735" i="1" s="1"/>
  <c r="B8737" i="1" l="1"/>
  <c r="F8736" i="1"/>
  <c r="D8736" i="1"/>
  <c r="E8736" i="1" s="1"/>
  <c r="C8736" i="1"/>
  <c r="B8738" i="1" l="1"/>
  <c r="F8737" i="1"/>
  <c r="D8737" i="1"/>
  <c r="E8737" i="1" s="1"/>
  <c r="C8737" i="1"/>
  <c r="B8739" i="1" l="1"/>
  <c r="F8738" i="1"/>
  <c r="D8738" i="1"/>
  <c r="E8738" i="1" s="1"/>
  <c r="C8738" i="1"/>
  <c r="B8740" i="1" l="1"/>
  <c r="F8739" i="1"/>
  <c r="C8739" i="1"/>
  <c r="D8739" i="1"/>
  <c r="E8739" i="1" s="1"/>
  <c r="B8741" i="1" l="1"/>
  <c r="F8740" i="1"/>
  <c r="D8740" i="1"/>
  <c r="E8740" i="1" s="1"/>
  <c r="C8740" i="1"/>
  <c r="B8742" i="1" l="1"/>
  <c r="F8741" i="1"/>
  <c r="D8741" i="1"/>
  <c r="E8741" i="1" s="1"/>
  <c r="C8741" i="1"/>
  <c r="B8743" i="1" l="1"/>
  <c r="F8742" i="1"/>
  <c r="D8742" i="1"/>
  <c r="E8742" i="1" s="1"/>
  <c r="C8742" i="1"/>
  <c r="B8744" i="1" l="1"/>
  <c r="F8743" i="1"/>
  <c r="C8743" i="1"/>
  <c r="D8743" i="1"/>
  <c r="E8743" i="1" s="1"/>
  <c r="B8745" i="1" l="1"/>
  <c r="F8744" i="1"/>
  <c r="D8744" i="1"/>
  <c r="E8744" i="1" s="1"/>
  <c r="C8744" i="1"/>
  <c r="B8746" i="1" l="1"/>
  <c r="F8745" i="1"/>
  <c r="D8745" i="1"/>
  <c r="E8745" i="1" s="1"/>
  <c r="C8745" i="1"/>
  <c r="B8747" i="1" l="1"/>
  <c r="F8746" i="1"/>
  <c r="D8746" i="1"/>
  <c r="E8746" i="1" s="1"/>
  <c r="C8746" i="1"/>
  <c r="B8748" i="1" l="1"/>
  <c r="F8747" i="1"/>
  <c r="C8747" i="1"/>
  <c r="D8747" i="1"/>
  <c r="E8747" i="1" s="1"/>
  <c r="B8749" i="1" l="1"/>
  <c r="F8748" i="1"/>
  <c r="D8748" i="1"/>
  <c r="E8748" i="1" s="1"/>
  <c r="C8748" i="1"/>
  <c r="B8750" i="1" l="1"/>
  <c r="F8749" i="1"/>
  <c r="D8749" i="1"/>
  <c r="E8749" i="1" s="1"/>
  <c r="C8749" i="1"/>
  <c r="B8751" i="1" l="1"/>
  <c r="F8750" i="1"/>
  <c r="D8750" i="1"/>
  <c r="E8750" i="1" s="1"/>
  <c r="C8750" i="1"/>
  <c r="B8752" i="1" l="1"/>
  <c r="F8751" i="1"/>
  <c r="C8751" i="1"/>
  <c r="D8751" i="1"/>
  <c r="E8751" i="1" s="1"/>
  <c r="B8753" i="1" l="1"/>
  <c r="F8752" i="1"/>
  <c r="D8752" i="1"/>
  <c r="E8752" i="1" s="1"/>
  <c r="C8752" i="1"/>
  <c r="B8754" i="1" l="1"/>
  <c r="F8753" i="1"/>
  <c r="D8753" i="1"/>
  <c r="E8753" i="1" s="1"/>
  <c r="C8753" i="1"/>
  <c r="B8755" i="1" l="1"/>
  <c r="F8754" i="1"/>
  <c r="D8754" i="1"/>
  <c r="E8754" i="1" s="1"/>
  <c r="C8754" i="1"/>
  <c r="B8756" i="1" l="1"/>
  <c r="F8755" i="1"/>
  <c r="C8755" i="1"/>
  <c r="D8755" i="1"/>
  <c r="E8755" i="1" s="1"/>
  <c r="B8757" i="1" l="1"/>
  <c r="F8756" i="1"/>
  <c r="D8756" i="1"/>
  <c r="E8756" i="1" s="1"/>
  <c r="C8756" i="1"/>
  <c r="B8758" i="1" l="1"/>
  <c r="F8757" i="1"/>
  <c r="D8757" i="1"/>
  <c r="E8757" i="1" s="1"/>
  <c r="C8757" i="1"/>
  <c r="B8759" i="1" l="1"/>
  <c r="F8758" i="1"/>
  <c r="D8758" i="1"/>
  <c r="E8758" i="1" s="1"/>
  <c r="C8758" i="1"/>
  <c r="B8760" i="1" l="1"/>
  <c r="F8759" i="1"/>
  <c r="C8759" i="1"/>
  <c r="D8759" i="1"/>
  <c r="E8759" i="1" s="1"/>
  <c r="B8761" i="1" l="1"/>
  <c r="F8760" i="1"/>
  <c r="D8760" i="1"/>
  <c r="E8760" i="1" s="1"/>
  <c r="C8760" i="1"/>
  <c r="B8762" i="1" l="1"/>
  <c r="F8761" i="1"/>
  <c r="D8761" i="1"/>
  <c r="E8761" i="1" s="1"/>
  <c r="C8761" i="1"/>
  <c r="F8762" i="1" l="1"/>
  <c r="D8762" i="1"/>
  <c r="E8762" i="1" s="1"/>
  <c r="C8762" i="1"/>
  <c r="AE4" i="23" l="1"/>
  <c r="AE26" i="23"/>
  <c r="AE10" i="23"/>
  <c r="AE16" i="23"/>
  <c r="AE14" i="23"/>
  <c r="AE21" i="23"/>
  <c r="AE9" i="23"/>
  <c r="AE7" i="23"/>
  <c r="AE12" i="23"/>
  <c r="AE25" i="23"/>
  <c r="AE23" i="23"/>
  <c r="AE13" i="23"/>
  <c r="AE18" i="23"/>
  <c r="AE8" i="23"/>
  <c r="AE6" i="23"/>
  <c r="AE11" i="23"/>
  <c r="AE20" i="23"/>
  <c r="AE22" i="23"/>
  <c r="AE3" i="23"/>
  <c r="AE17" i="23"/>
  <c r="AE15" i="23"/>
  <c r="AE5" i="23"/>
  <c r="AE24" i="23"/>
  <c r="AE19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Stanton</author>
  </authors>
  <commentList>
    <comment ref="B2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Tim Stanton:</t>
        </r>
        <r>
          <rPr>
            <sz val="9"/>
            <color indexed="81"/>
            <rFont val="Tahoma"/>
            <family val="2"/>
          </rPr>
          <t xml:space="preserve">
Both Medium and High forecasts are based on NREL's Central+ adoption forecasts which assumes Reference Case prices.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Stanton</author>
  </authors>
  <commentList>
    <comment ref="S3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Tim Stanton:</t>
        </r>
        <r>
          <rPr>
            <sz val="9"/>
            <color indexed="81"/>
            <rFont val="Tahoma"/>
            <family val="2"/>
          </rPr>
          <t xml:space="preserve">
Beyond 10 years, Navigant estimated, at a high level, that a mid-level transmission investment (e.g. $10 million) could potentially be deferred for up to 3 years for each scenario based on the amount of firm NEM solar.  We assume the deferral would occur in year 15 (i.e., 2032).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Stanton</author>
  </authors>
  <commentList>
    <comment ref="H15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Tim Stanton:</t>
        </r>
        <r>
          <rPr>
            <sz val="9"/>
            <color indexed="81"/>
            <rFont val="Tahoma"/>
            <family val="2"/>
          </rPr>
          <t xml:space="preserve">
2nd order polynomial caused 2027 to be larger than 2028. Replaced w/ linear interpolation.</t>
        </r>
      </text>
    </comment>
    <comment ref="H17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Tim Stanton:</t>
        </r>
        <r>
          <rPr>
            <sz val="9"/>
            <color indexed="81"/>
            <rFont val="Tahoma"/>
            <family val="2"/>
          </rPr>
          <t xml:space="preserve">
2nd order polynomial caused 2029 to be larger than 2030. Replaced w/ linear interpolation.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Stanton</author>
  </authors>
  <commentList>
    <comment ref="M1466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Tim Stanton:</t>
        </r>
        <r>
          <rPr>
            <sz val="9"/>
            <color indexed="81"/>
            <rFont val="Tahoma"/>
            <family val="2"/>
          </rPr>
          <t xml:space="preserve">
Values before 2021 are assumed to be zero</t>
        </r>
      </text>
    </comment>
    <comment ref="M2686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Tim Stanton:</t>
        </r>
        <r>
          <rPr>
            <sz val="9"/>
            <color indexed="81"/>
            <rFont val="Tahoma"/>
            <family val="2"/>
          </rPr>
          <t xml:space="preserve">
Values before 2021 are assumed to be zero</t>
        </r>
      </text>
    </comment>
    <comment ref="M3906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Tim Stanton:</t>
        </r>
        <r>
          <rPr>
            <sz val="9"/>
            <color indexed="81"/>
            <rFont val="Tahoma"/>
            <family val="2"/>
          </rPr>
          <t xml:space="preserve">
Values before 2021 are assumed to be zero</t>
        </r>
      </text>
    </comment>
  </commentList>
</comments>
</file>

<file path=xl/sharedStrings.xml><?xml version="1.0" encoding="utf-8"?>
<sst xmlns="http://schemas.openxmlformats.org/spreadsheetml/2006/main" count="13200" uniqueCount="889">
  <si>
    <t>Hour_Year</t>
  </si>
  <si>
    <t>Northwestern</t>
  </si>
  <si>
    <t>GS1PD</t>
  </si>
  <si>
    <t>GS1PND</t>
  </si>
  <si>
    <t>GS1SD</t>
  </si>
  <si>
    <t>GS1SND</t>
  </si>
  <si>
    <t>Residential</t>
  </si>
  <si>
    <t>Central</t>
  </si>
  <si>
    <t>Favorable</t>
  </si>
  <si>
    <t>Unfavorable</t>
  </si>
  <si>
    <t>Central+</t>
  </si>
  <si>
    <t>Favorable+</t>
  </si>
  <si>
    <t>Unfavorable+</t>
  </si>
  <si>
    <t>http://rates.northwesternenergy.com/residentialelectricrates.aspx</t>
  </si>
  <si>
    <t>http://rates.northwesternenergy.com/GSPrimaryDemandrates.aspx</t>
  </si>
  <si>
    <t>$/kWh</t>
  </si>
  <si>
    <t>$/kW</t>
  </si>
  <si>
    <t>http://rates.northwesternenergy.com/GSPrimaryNonDemandrates.aspx</t>
  </si>
  <si>
    <t>http://rates.northwesternenergy.com/GSSecondaryDemandrates.aspx</t>
  </si>
  <si>
    <t>http://rates.northwesternenergy.com/GSSecondaryNonDemandrates.aspx</t>
  </si>
  <si>
    <t>Value Stream</t>
  </si>
  <si>
    <t xml:space="preserve">Avoided Energy Costs </t>
  </si>
  <si>
    <t>Avoided Capacity Costs</t>
  </si>
  <si>
    <t>Avoided Transmission and Distribution Capacity Costs</t>
  </si>
  <si>
    <t xml:space="preserve">Avoided System Losses </t>
  </si>
  <si>
    <t xml:space="preserve">Avoided RPS Compliance Costs </t>
  </si>
  <si>
    <t>Avoided Environmental Compliance Costs</t>
  </si>
  <si>
    <t xml:space="preserve">Market Price Suppression Effects (Fuel Hedging) </t>
  </si>
  <si>
    <t xml:space="preserve">Avoided Risk (e.g., reduced price volatility) </t>
  </si>
  <si>
    <t xml:space="preserve">Avoided Grid Support Services Costs </t>
  </si>
  <si>
    <t xml:space="preserve">Avoided Outages Costs </t>
  </si>
  <si>
    <t>Non-Energy Benefits</t>
  </si>
  <si>
    <t>Reduced Revenue</t>
  </si>
  <si>
    <t xml:space="preserve">Administrative Costs </t>
  </si>
  <si>
    <t>Interconnection Costs</t>
  </si>
  <si>
    <t>Integration Costs</t>
  </si>
  <si>
    <t>Date</t>
  </si>
  <si>
    <t>Month_Year</t>
  </si>
  <si>
    <t>Hour_Day</t>
  </si>
  <si>
    <t>Output Viewer</t>
  </si>
  <si>
    <t>Navigant Consulting, 2018.</t>
  </si>
  <si>
    <t>NorthWestern NEM Model</t>
  </si>
  <si>
    <t>From: 2017 NREL Adoption Study for Montana, BTM_PV_Adoption_in_Montana.xlsx; units in MWdc Nameplate at Meter</t>
  </si>
  <si>
    <t>Day_Week
(1=Monday)</t>
  </si>
  <si>
    <t>Electricity End-Use Prices Residential (Region Western Electricity Coordinating Council per Northwest Power Pool Area)</t>
  </si>
  <si>
    <t>(2016 cents per kilowatthour)</t>
  </si>
  <si>
    <t>Reference case without Clean Power Plan</t>
  </si>
  <si>
    <t>High economic growth</t>
  </si>
  <si>
    <t>Low economic growth</t>
  </si>
  <si>
    <t>Commercial</t>
  </si>
  <si>
    <t>Industrial</t>
  </si>
  <si>
    <t>Transportation</t>
  </si>
  <si>
    <t>All Sectors Average</t>
  </si>
  <si>
    <t>Parameter</t>
  </si>
  <si>
    <t>Value</t>
  </si>
  <si>
    <t>Units</t>
  </si>
  <si>
    <t>Source</t>
  </si>
  <si>
    <t>Inflation Rate</t>
  </si>
  <si>
    <t>%</t>
  </si>
  <si>
    <t xml:space="preserve">https://www.eia.gov/outlooks/aeo/data/browser/#/?id=62-AEO2017&amp;region=3-21&amp;cases=ref_no_cpp~highmacro~lowmacro&amp;start=2015&amp;end=2050&amp;f=A&amp;linechart=~~~ref_no_cpp-d120816a.108-62-AEO2017.3-21~highmacro-d120816a.108-62-AEO2017.3-21~lowmacro-d120816a.108-62-AEO2017.3-21&amp;map=&amp;chartindexed=1&amp;sourcekey=0 </t>
  </si>
  <si>
    <t>(nominal cents per kilowatthour) - Directly from EIA</t>
  </si>
  <si>
    <t>(nominal cents per kilowatthour) - Navigant calculated based on model inflation rate</t>
  </si>
  <si>
    <t>Nominal Growth Factors from 2018 - based on Navigant's nominal values</t>
  </si>
  <si>
    <t>Growth factors applied to 2018 tariffs</t>
  </si>
  <si>
    <t>Month</t>
  </si>
  <si>
    <r>
      <t xml:space="preserve">Hour of Day </t>
    </r>
    <r>
      <rPr>
        <sz val="11"/>
        <color theme="1"/>
        <rFont val="Calibri"/>
        <family val="2"/>
      </rPr>
      <t>→</t>
    </r>
    <r>
      <rPr>
        <i/>
        <sz val="11"/>
        <color theme="1"/>
        <rFont val="Calibri"/>
        <family val="2"/>
        <scheme val="minor"/>
      </rPr>
      <t xml:space="preserve">
Day Type </t>
    </r>
    <r>
      <rPr>
        <sz val="11"/>
        <color theme="1"/>
        <rFont val="Calibri"/>
        <family val="2"/>
      </rPr>
      <t xml:space="preserve">↓ </t>
    </r>
    <r>
      <rPr>
        <i/>
        <sz val="11"/>
        <color theme="1"/>
        <rFont val="Calibri"/>
        <family val="2"/>
        <scheme val="minor"/>
      </rPr>
      <t>(weekday = 1, weekend = 2)</t>
    </r>
  </si>
  <si>
    <t xml:space="preserve">Residential Class, data pasted from Residential Profile_2011-2013_NAVIGANT_TS.xlsx, "Profiles" tab; kW-hr per customer </t>
  </si>
  <si>
    <t>Secondary Non-Demand Class, data pasted from GS1 Secondary NonDemand Profile_2006_2007_2016_NAVIGANT_TS.xlsx, "Profiles" tab; total kW-hr</t>
  </si>
  <si>
    <t>Secondary Demand Class, data pasted from GS1 Secondary Demand Profile_2006_2007_2016_NAVIGANT_TS.xlsx, "Profiles" tab; total kW-hr</t>
  </si>
  <si>
    <t>Average Profiles by Month</t>
  </si>
  <si>
    <r>
      <t xml:space="preserve">Hour_Day </t>
    </r>
    <r>
      <rPr>
        <i/>
        <sz val="11"/>
        <color theme="1"/>
        <rFont val="Calibri"/>
        <family val="2"/>
      </rPr>
      <t xml:space="preserve">→
Month_Year </t>
    </r>
    <r>
      <rPr>
        <sz val="11"/>
        <color theme="1"/>
        <rFont val="Calibri"/>
        <family val="2"/>
      </rPr>
      <t>↓</t>
    </r>
  </si>
  <si>
    <t>20-year average inflation escalation for Gross Domestic Product provided by the U.S. Bureau of Economic Analysis; number is currently around 1.9%, which we've rounded to 2.0%</t>
  </si>
  <si>
    <t>Nominal Discount Rate</t>
  </si>
  <si>
    <t>Customer Class</t>
  </si>
  <si>
    <t>Count</t>
  </si>
  <si>
    <t>Elec Customer Count Dec 2016; All residential customers</t>
  </si>
  <si>
    <t>From: FINAL Exhibit__(JBB-3) D2016 5 39 FOR REBUTTAL - using AERO jbb.xlsx, "Rate Matrix" tab, data in column M, choose 25 year PV lifetime, inflate going forward.</t>
  </si>
  <si>
    <t>Financial Parameters</t>
  </si>
  <si>
    <r>
      <t xml:space="preserve">Parameter </t>
    </r>
    <r>
      <rPr>
        <i/>
        <sz val="11"/>
        <color theme="1"/>
        <rFont val="Calibri"/>
        <family val="2"/>
      </rPr>
      <t>↓, Year →</t>
    </r>
  </si>
  <si>
    <r>
      <t xml:space="preserve">Scenario for Lookup </t>
    </r>
    <r>
      <rPr>
        <b/>
        <sz val="11"/>
        <rFont val="Calibri"/>
        <family val="2"/>
      </rPr>
      <t>↓</t>
    </r>
  </si>
  <si>
    <r>
      <t xml:space="preserve">Sector for Lookup </t>
    </r>
    <r>
      <rPr>
        <b/>
        <sz val="11"/>
        <rFont val="Calibri"/>
        <family val="2"/>
      </rPr>
      <t>↓</t>
    </r>
  </si>
  <si>
    <r>
      <t xml:space="preserve">Bill Component </t>
    </r>
    <r>
      <rPr>
        <b/>
        <sz val="11"/>
        <color theme="1"/>
        <rFont val="Calibri"/>
        <family val="2"/>
      </rPr>
      <t>↓</t>
    </r>
  </si>
  <si>
    <r>
      <t xml:space="preserve">Service Class </t>
    </r>
    <r>
      <rPr>
        <b/>
        <i/>
        <sz val="11"/>
        <color theme="1"/>
        <rFont val="Calibri"/>
        <family val="2"/>
      </rPr>
      <t>↓, Year →</t>
    </r>
  </si>
  <si>
    <t xml:space="preserve">NorthWestern Energy MT Rates as of November 1, 2017 (adjusted for taxes, if necessary)  </t>
  </si>
  <si>
    <r>
      <t>Residential Electric Rates</t>
    </r>
    <r>
      <rPr>
        <b/>
        <sz val="11"/>
        <color theme="1"/>
        <rFont val="Calibri"/>
        <family val="2"/>
        <scheme val="minor"/>
      </rPr>
      <t xml:space="preserve"> </t>
    </r>
  </si>
  <si>
    <t>*Total Rate includes any applicable Tax</t>
  </si>
  <si>
    <t>Rate Description</t>
  </si>
  <si>
    <t>Links To Tariff Sheets</t>
  </si>
  <si>
    <t>Total Rate*</t>
  </si>
  <si>
    <t>NOTES:</t>
  </si>
  <si>
    <t>Residential Supply-Energy</t>
  </si>
  <si>
    <r>
      <rPr>
        <u/>
        <vertAlign val="superscript"/>
        <sz val="11"/>
        <color theme="10"/>
        <rFont val="Calibri"/>
        <family val="2"/>
        <scheme val="minor"/>
      </rPr>
      <t> 3</t>
    </r>
    <r>
      <rPr>
        <u/>
        <sz val="11"/>
        <color theme="10"/>
        <rFont val="Calibri"/>
        <family val="2"/>
        <scheme val="minor"/>
      </rPr>
      <t> ESS-1</t>
    </r>
  </si>
  <si>
    <t>"Total Rate" in $/kWh. Should escalate through 2050.</t>
  </si>
  <si>
    <t>Residential Supply Deferred Costs</t>
  </si>
  <si>
    <t>Residential Transmission Energy</t>
  </si>
  <si>
    <t>Residential Distribution Energy</t>
  </si>
  <si>
    <r>
      <rPr>
        <u/>
        <vertAlign val="superscript"/>
        <sz val="11"/>
        <color theme="10"/>
        <rFont val="Calibri"/>
        <family val="2"/>
        <scheme val="minor"/>
      </rPr>
      <t> 2 </t>
    </r>
    <r>
      <rPr>
        <u/>
        <sz val="11"/>
        <color theme="10"/>
        <rFont val="Calibri"/>
        <family val="2"/>
        <scheme val="minor"/>
      </rPr>
      <t>REDS-1</t>
    </r>
  </si>
  <si>
    <t>Residential BPA Exchange Credit</t>
  </si>
  <si>
    <r>
      <t>"Total Rate" in $/kWh. Should remain steady (</t>
    </r>
    <r>
      <rPr>
        <b/>
        <sz val="11"/>
        <color theme="1"/>
        <rFont val="Calibri"/>
        <family val="2"/>
        <scheme val="minor"/>
      </rPr>
      <t>NO</t>
    </r>
    <r>
      <rPr>
        <sz val="11"/>
        <color theme="1"/>
        <rFont val="Calibri"/>
        <family val="2"/>
        <scheme val="minor"/>
      </rPr>
      <t xml:space="preserve"> escalation) through 2050.</t>
    </r>
  </si>
  <si>
    <t>Residential CTC-QF</t>
  </si>
  <si>
    <r>
      <rPr>
        <u/>
        <vertAlign val="superscript"/>
        <sz val="11"/>
        <color theme="10"/>
        <rFont val="Calibri"/>
        <family val="2"/>
        <scheme val="minor"/>
      </rPr>
      <t> 2 </t>
    </r>
    <r>
      <rPr>
        <u/>
        <sz val="11"/>
        <color theme="10"/>
        <rFont val="Calibri"/>
        <family val="2"/>
        <scheme val="minor"/>
      </rPr>
      <t>CTC-QF-1</t>
    </r>
  </si>
  <si>
    <r>
      <t>"Total Rate" in $/kWh. Should remain steady (</t>
    </r>
    <r>
      <rPr>
        <b/>
        <sz val="11"/>
        <color theme="1"/>
        <rFont val="Calibri"/>
        <family val="2"/>
        <scheme val="minor"/>
      </rPr>
      <t>NO</t>
    </r>
    <r>
      <rPr>
        <sz val="11"/>
        <color theme="1"/>
        <rFont val="Calibri"/>
        <family val="2"/>
        <scheme val="minor"/>
      </rPr>
      <t xml:space="preserve"> escalation) through drop off in June 2029.</t>
    </r>
  </si>
  <si>
    <t>Residential USBC</t>
  </si>
  <si>
    <r>
      <rPr>
        <u/>
        <vertAlign val="superscript"/>
        <sz val="11"/>
        <color theme="10"/>
        <rFont val="Calibri"/>
        <family val="2"/>
        <scheme val="minor"/>
      </rPr>
      <t> 2 </t>
    </r>
    <r>
      <rPr>
        <u/>
        <sz val="11"/>
        <color theme="10"/>
        <rFont val="Calibri"/>
        <family val="2"/>
        <scheme val="minor"/>
      </rPr>
      <t>E-USBC-1</t>
    </r>
  </si>
  <si>
    <t>Residential Distribution Service Charge</t>
  </si>
  <si>
    <r>
      <rPr>
        <u/>
        <vertAlign val="superscript"/>
        <sz val="11"/>
        <color theme="10"/>
        <rFont val="Calibri"/>
        <family val="2"/>
        <scheme val="minor"/>
      </rPr>
      <t> 1 </t>
    </r>
    <r>
      <rPr>
        <u/>
        <sz val="11"/>
        <color theme="10"/>
        <rFont val="Calibri"/>
        <family val="2"/>
        <scheme val="minor"/>
      </rPr>
      <t>REDS-1</t>
    </r>
  </si>
  <si>
    <t>Distribution Service Charge is $/Month.</t>
  </si>
  <si>
    <t xml:space="preserve">General Service - 1 Primary Non Demand Electric Rates </t>
  </si>
  <si>
    <t>GS-1 Supply-Energy</t>
  </si>
  <si>
    <r>
      <rPr>
        <u/>
        <vertAlign val="superscript"/>
        <sz val="11"/>
        <color theme="10"/>
        <rFont val="Calibri"/>
        <family val="2"/>
        <scheme val="minor"/>
      </rPr>
      <t> 3 </t>
    </r>
    <r>
      <rPr>
        <u/>
        <sz val="11"/>
        <color theme="10"/>
        <rFont val="Calibri"/>
        <family val="2"/>
        <scheme val="minor"/>
      </rPr>
      <t>ESS-1</t>
    </r>
  </si>
  <si>
    <t>GS-1  Supply Deferred Costs</t>
  </si>
  <si>
    <t>GS-1  Transmission Energy</t>
  </si>
  <si>
    <t>GS-1 Distribution Energy</t>
  </si>
  <si>
    <r>
      <rPr>
        <u/>
        <vertAlign val="superscript"/>
        <sz val="11"/>
        <color theme="10"/>
        <rFont val="Calibri"/>
        <family val="2"/>
        <scheme val="minor"/>
      </rPr>
      <t> 2 </t>
    </r>
    <r>
      <rPr>
        <u/>
        <sz val="11"/>
        <color theme="10"/>
        <rFont val="Calibri"/>
        <family val="2"/>
        <scheme val="minor"/>
      </rPr>
      <t>GSEDS-1</t>
    </r>
  </si>
  <si>
    <t>GS-1  CTC-QF</t>
  </si>
  <si>
    <t>GS-1 USBC</t>
  </si>
  <si>
    <r>
      <rPr>
        <u/>
        <vertAlign val="superscript"/>
        <sz val="11"/>
        <color theme="10"/>
        <rFont val="Calibri"/>
        <family val="2"/>
        <scheme val="minor"/>
      </rPr>
      <t> 2</t>
    </r>
    <r>
      <rPr>
        <u/>
        <sz val="11"/>
        <color theme="10"/>
        <rFont val="Calibri"/>
        <family val="2"/>
        <scheme val="minor"/>
      </rPr>
      <t> E-USBC-1</t>
    </r>
  </si>
  <si>
    <t>GS-1 Distribution Service Charge</t>
  </si>
  <si>
    <r>
      <rPr>
        <u/>
        <vertAlign val="superscript"/>
        <sz val="11"/>
        <color theme="10"/>
        <rFont val="Calibri"/>
        <family val="2"/>
        <scheme val="minor"/>
      </rPr>
      <t xml:space="preserve">1 </t>
    </r>
    <r>
      <rPr>
        <u/>
        <sz val="11"/>
        <color theme="10"/>
        <rFont val="Calibri"/>
        <family val="2"/>
        <scheme val="minor"/>
      </rPr>
      <t>GSEDS-1</t>
    </r>
  </si>
  <si>
    <t xml:space="preserve">General Service - 1 Primary Demand Electric Rates </t>
  </si>
  <si>
    <t>GS-1  Transmission-Demand</t>
  </si>
  <si>
    <t>"Total Rate" in $/kW. Should escalate through 2050.</t>
  </si>
  <si>
    <t>GS-1 Distribution-Demand</t>
  </si>
  <si>
    <r>
      <rPr>
        <u/>
        <vertAlign val="superscript"/>
        <sz val="11"/>
        <color theme="10"/>
        <rFont val="Calibri"/>
        <family val="2"/>
        <scheme val="minor"/>
      </rPr>
      <t>1 </t>
    </r>
    <r>
      <rPr>
        <u/>
        <sz val="11"/>
        <color theme="10"/>
        <rFont val="Calibri"/>
        <family val="2"/>
        <scheme val="minor"/>
      </rPr>
      <t>GSEDS-1</t>
    </r>
  </si>
  <si>
    <t xml:space="preserve">General Service - 1 Secondary Non Demand Electric Rates </t>
  </si>
  <si>
    <t xml:space="preserve">General Service - 1 Secondary Demand Electric Rates </t>
  </si>
  <si>
    <t>"Total Rate" in $/kWh. Should remain steady (NO escalation) through 2050.</t>
  </si>
  <si>
    <t>"Total Rate" in $/kWh. Should remain steady (NO escalation) through drop off in June 2029.</t>
  </si>
  <si>
    <t>Detailed Bill Component ↓, Year →</t>
  </si>
  <si>
    <t>All Bill Components</t>
  </si>
  <si>
    <t>Retail Rate Growth Rate Derivation</t>
  </si>
  <si>
    <t>Simplified Bill Components for Model</t>
  </si>
  <si>
    <t>2018 values are input from "NREL Net Metering Rate Info FINAL Values.xlsx"; based on NorthWestern's tariffs</t>
  </si>
  <si>
    <t>Notes</t>
  </si>
  <si>
    <r>
      <t xml:space="preserve">Service Class </t>
    </r>
    <r>
      <rPr>
        <b/>
        <sz val="11"/>
        <color theme="1"/>
        <rFont val="Calibri"/>
        <family val="2"/>
      </rPr>
      <t>↓</t>
    </r>
  </si>
  <si>
    <t>Applicable taxes are included in the rates</t>
  </si>
  <si>
    <t>Low</t>
  </si>
  <si>
    <t>Med</t>
  </si>
  <si>
    <t>High</t>
  </si>
  <si>
    <r>
      <t xml:space="preserve">Scenario </t>
    </r>
    <r>
      <rPr>
        <b/>
        <sz val="11"/>
        <rFont val="Calibri"/>
        <family val="2"/>
      </rPr>
      <t>↓</t>
    </r>
  </si>
  <si>
    <t>Avoided Capacity Benefit, $/kWh</t>
  </si>
  <si>
    <t>Levelized $/kWh, 25 yrs</t>
  </si>
  <si>
    <t>Avoided Capacity Benefit, nominal $</t>
  </si>
  <si>
    <t>Solar Energy Produced, kWh at meter</t>
  </si>
  <si>
    <t>Discounted kWh</t>
  </si>
  <si>
    <t>Discounted $ (2018)</t>
  </si>
  <si>
    <t>kWh/kW np</t>
  </si>
  <si>
    <r>
      <t xml:space="preserve">Scenario </t>
    </r>
    <r>
      <rPr>
        <sz val="11"/>
        <color theme="1"/>
        <rFont val="Calibri"/>
        <family val="2"/>
      </rPr>
      <t>↓</t>
    </r>
    <r>
      <rPr>
        <i/>
        <sz val="11"/>
        <color theme="1"/>
        <rFont val="Calibri"/>
        <family val="2"/>
        <scheme val="minor"/>
      </rPr>
      <t xml:space="preserve">  </t>
    </r>
  </si>
  <si>
    <r>
      <t xml:space="preserve">Service Class </t>
    </r>
    <r>
      <rPr>
        <i/>
        <sz val="11"/>
        <color theme="1"/>
        <rFont val="Calibri"/>
        <family val="2"/>
      </rPr>
      <t>↓, Year →</t>
    </r>
  </si>
  <si>
    <t xml:space="preserve">Total PV Peak Contribution by Scenario (Annual MW at Generator) </t>
  </si>
  <si>
    <t xml:space="preserve">Total PV Production by Scenario (Annual MWh at Meter) </t>
  </si>
  <si>
    <t>Avoided Energy Benefit, $/kWh</t>
  </si>
  <si>
    <t>Avoided Energy Benefit, nominal $</t>
  </si>
  <si>
    <t>Avoided T&amp;D Benefit, $/kWh</t>
  </si>
  <si>
    <t>Avoided T&amp;D Benefit, nominal $</t>
  </si>
  <si>
    <t>Avoided Losses Benefit, $/kWh</t>
  </si>
  <si>
    <t>Avoided Losses Benefit, nominal $</t>
  </si>
  <si>
    <t>Avoided RPS Benefit, $/kWh</t>
  </si>
  <si>
    <t>Avoided RPS Benefit, nominal $</t>
  </si>
  <si>
    <t>Avoided Environmental Benefit, $/kWh</t>
  </si>
  <si>
    <t>Avoided Environmental Benefit, nominal $</t>
  </si>
  <si>
    <t>Avoided Risk Benefit, $/kWh</t>
  </si>
  <si>
    <t>Avoided Risk Benefit, nominal $</t>
  </si>
  <si>
    <t>Fuel Hedging Benefit, $/kWh</t>
  </si>
  <si>
    <t>Fuel Hedging Benefit, nominal $</t>
  </si>
  <si>
    <t>Avoided Grid Support Benefit, $/kWh</t>
  </si>
  <si>
    <t>Avoided Grid Support Benefit, nominal $</t>
  </si>
  <si>
    <t>Avoided Outages Benefit, $/kWh</t>
  </si>
  <si>
    <t>Avoided Outages Benefit, nominal $</t>
  </si>
  <si>
    <t>Non Energy Benefit, $/kWh</t>
  </si>
  <si>
    <t>Non Energy Benefit, nominal $</t>
  </si>
  <si>
    <t>Reduced Revenue, $/kWh</t>
  </si>
  <si>
    <t>Reduced Revenue, nominal $</t>
  </si>
  <si>
    <t>Admin Costs, $/kWh</t>
  </si>
  <si>
    <t>Admin Costs, nominal $</t>
  </si>
  <si>
    <t>Interconnection Costs, $/kWh</t>
  </si>
  <si>
    <t>Interconnection Costs, nominal $</t>
  </si>
  <si>
    <t>Integration Costs, $/kWh</t>
  </si>
  <si>
    <t>Integration Costs, nominal $</t>
  </si>
  <si>
    <t>On</t>
  </si>
  <si>
    <t>Off</t>
  </si>
  <si>
    <r>
      <t xml:space="preserve">CO2 Price Scenario </t>
    </r>
    <r>
      <rPr>
        <b/>
        <sz val="11"/>
        <color theme="1"/>
        <rFont val="Calibri"/>
        <family val="2"/>
      </rPr>
      <t>→</t>
    </r>
  </si>
  <si>
    <r>
      <t xml:space="preserve">CO2 Price </t>
    </r>
    <r>
      <rPr>
        <b/>
        <sz val="11"/>
        <rFont val="Calibri"/>
        <family val="2"/>
      </rPr>
      <t>↓</t>
    </r>
  </si>
  <si>
    <t>PV Production Shape (kW produced per kW nameplate)</t>
  </si>
  <si>
    <t>Year</t>
  </si>
  <si>
    <t>Medium</t>
  </si>
  <si>
    <t>x^2</t>
  </si>
  <si>
    <t>x</t>
  </si>
  <si>
    <t>c</t>
  </si>
  <si>
    <t>Original Data from NREL</t>
  </si>
  <si>
    <t>year</t>
  </si>
  <si>
    <t>unfavorable</t>
  </si>
  <si>
    <t>central</t>
  </si>
  <si>
    <t>favorable</t>
  </si>
  <si>
    <t>unfavorable+</t>
  </si>
  <si>
    <t>central+</t>
  </si>
  <si>
    <t>favorable+</t>
  </si>
  <si>
    <t>Degradation Factor</t>
  </si>
  <si>
    <t>Years Until Degradation Stops</t>
  </si>
  <si>
    <t>Assume that degradation does not stop</t>
  </si>
  <si>
    <t>Years Until Capacity Drops Off</t>
  </si>
  <si>
    <t>Assume that capacity does not drop off</t>
  </si>
  <si>
    <t>Before Degradation</t>
  </si>
  <si>
    <t>Cumul MW</t>
  </si>
  <si>
    <t>New MW</t>
  </si>
  <si>
    <t>Total</t>
  </si>
  <si>
    <t>Before Degredation</t>
  </si>
  <si>
    <t>After Degredation</t>
  </si>
  <si>
    <t>Source/Notes</t>
  </si>
  <si>
    <t>Minimum Day Feeder Loading</t>
  </si>
  <si>
    <t>Reverse Power Safety Margin</t>
  </si>
  <si>
    <t>2042 Peak Load (MW)</t>
  </si>
  <si>
    <t>Sum of all substation load projected to 2042</t>
  </si>
  <si>
    <t>% of Load from Res+Com Customers</t>
  </si>
  <si>
    <t>Based on percentage of energy consumption from Res + Com customers relative to total from original substation data</t>
  </si>
  <si>
    <t xml:space="preserve">2042 Peak Load of Res+Com Customers (MW) </t>
  </si>
  <si>
    <t>Forecasted 2042 peak load multiplied by % of Res + Com load</t>
  </si>
  <si>
    <t>Reverse Power Threshold (MW)</t>
  </si>
  <si>
    <t>Calculated; represents maximum allowable NEM capacity</t>
  </si>
  <si>
    <t>Substation</t>
  </si>
  <si>
    <t>Nameplate</t>
  </si>
  <si>
    <t>Growth</t>
  </si>
  <si>
    <t>ANACONDA CITY</t>
  </si>
  <si>
    <t>BELGRADE</t>
  </si>
  <si>
    <t>BILLINGS 8TH ST.</t>
  </si>
  <si>
    <t>BILLINGS BELLROCK</t>
  </si>
  <si>
    <t>BILLINGS CITY</t>
  </si>
  <si>
    <t>BILLINGS EASTSIDE</t>
  </si>
  <si>
    <t>BILLINGS KING AVE</t>
  </si>
  <si>
    <t>BILLINGS MERIDIAN</t>
  </si>
  <si>
    <t>BILLINGS STEAMPLANT</t>
  </si>
  <si>
    <t>BILLINGS WICKS LANE</t>
  </si>
  <si>
    <t>BOZEMAN SOUTHSIDE</t>
  </si>
  <si>
    <t>BOZEMAN WESTSIDE</t>
  </si>
  <si>
    <t>BUTTE MONTANA ST</t>
  </si>
  <si>
    <t>CHOTEAU</t>
  </si>
  <si>
    <t>CITY SUB #1</t>
  </si>
  <si>
    <t>COLSTRIP SWITCHYARD</t>
  </si>
  <si>
    <t>CONRAD CITY</t>
  </si>
  <si>
    <t>CUT BANK PUMP</t>
  </si>
  <si>
    <t>DARBY</t>
  </si>
  <si>
    <t>DEER LODGE CITY</t>
  </si>
  <si>
    <t>EAST HELENA SWYD</t>
  </si>
  <si>
    <t>FORT BENTON</t>
  </si>
  <si>
    <t>GFALLS SOUTHSIDE</t>
  </si>
  <si>
    <t>GLASGOW WESTSIDE</t>
  </si>
  <si>
    <t xml:space="preserve">GREAT FALLS CITY </t>
  </si>
  <si>
    <t>GREAT FALLS EASTSIDE</t>
  </si>
  <si>
    <t>GREAT FALLS NORTHWEST</t>
  </si>
  <si>
    <t>GREAT FALLS RIVERVIEW</t>
  </si>
  <si>
    <t>HAMILTON SOUTHSIDE</t>
  </si>
  <si>
    <t>HAVRE CITY</t>
  </si>
  <si>
    <t>HELENA GOLF COURSE</t>
  </si>
  <si>
    <t>HELENA SOUTHSIDE</t>
  </si>
  <si>
    <t>HELENA VALLEY</t>
  </si>
  <si>
    <t>HELENA WESTSIDE</t>
  </si>
  <si>
    <t>INDUSTRIAL SUB #3</t>
  </si>
  <si>
    <t>LAUREL</t>
  </si>
  <si>
    <t>LEWISTOWN BOULEVARD</t>
  </si>
  <si>
    <t>LIVINGSTON WESTSIDE</t>
  </si>
  <si>
    <t>LONE MOUNTAIN</t>
  </si>
  <si>
    <t>ROUNDUP</t>
  </si>
  <si>
    <t>RUSSELL STREET</t>
  </si>
  <si>
    <t>TARGET RANGE</t>
  </si>
  <si>
    <t>Transformer</t>
  </si>
  <si>
    <t>Peak 2017
Loading</t>
  </si>
  <si>
    <t>Minimum 2017 
Loading
(10AM-2PM)</t>
  </si>
  <si>
    <t>Peak 
% Loaded in 2017</t>
  </si>
  <si>
    <t>ALBERTON</t>
  </si>
  <si>
    <t>GREAT FALLS EASTSIDE 1</t>
  </si>
  <si>
    <t>HELENA WESTSIDE 2</t>
  </si>
  <si>
    <t>AMSTERDAM</t>
  </si>
  <si>
    <t>BUTTE MONTANA ST. SWITCHYARD 5</t>
  </si>
  <si>
    <t>HINSDALE</t>
  </si>
  <si>
    <t>GREAT FALLS CITY (SOUTH BANK)</t>
  </si>
  <si>
    <t>BELGRADE 2</t>
  </si>
  <si>
    <t>ENNIS</t>
  </si>
  <si>
    <t>EAST HELENA SWYD 4</t>
  </si>
  <si>
    <t>HARLOWTON</t>
  </si>
  <si>
    <t>DARBY 2</t>
  </si>
  <si>
    <t>LIVINGSTON</t>
  </si>
  <si>
    <t>LIVINGSTON NORTHSIDE</t>
  </si>
  <si>
    <t>FORT BELKNAP</t>
  </si>
  <si>
    <t>NIHILL</t>
  </si>
  <si>
    <t>BUTTE MONTANA ST. SWITCHYARD 2</t>
  </si>
  <si>
    <t>HELENA VALLEY 1</t>
  </si>
  <si>
    <t>DARBY 1</t>
  </si>
  <si>
    <t>ROCKVALE</t>
  </si>
  <si>
    <t>JACK</t>
  </si>
  <si>
    <t>JACK RABBIT 3</t>
  </si>
  <si>
    <t>HAMILTON SOUTHSIDE 2</t>
  </si>
  <si>
    <t>NASHUA</t>
  </si>
  <si>
    <t>BOZEMAN SOURDOUGH</t>
  </si>
  <si>
    <t>BOZEMAN SOURDOUGH #1</t>
  </si>
  <si>
    <t>HILLVIEW</t>
  </si>
  <si>
    <t>HILLVIEW HEIGHTS #5</t>
  </si>
  <si>
    <t>VAUGHN</t>
  </si>
  <si>
    <t>GREAT FALLS NORTHWEST (EAST BANK)</t>
  </si>
  <si>
    <t>MADISON</t>
  </si>
  <si>
    <t>MADISON VALLEY</t>
  </si>
  <si>
    <t>BOZEMAN EAST</t>
  </si>
  <si>
    <t>BOZEMAN EAST GALLATIN 3</t>
  </si>
  <si>
    <t>SPOKANE</t>
  </si>
  <si>
    <t>SPOKANE BENCH</t>
  </si>
  <si>
    <t>ANACONDA CITY 3</t>
  </si>
  <si>
    <t>FLORENCE</t>
  </si>
  <si>
    <t>RIVERSIDE</t>
  </si>
  <si>
    <t>BELGRADE 1</t>
  </si>
  <si>
    <t>RUSSELL STREET #2 BANK 2</t>
  </si>
  <si>
    <t>PARK</t>
  </si>
  <si>
    <t>PARK CITY</t>
  </si>
  <si>
    <t>DUTTON</t>
  </si>
  <si>
    <t>CITY SUB #1 BNK 4</t>
  </si>
  <si>
    <t>BOX</t>
  </si>
  <si>
    <t>BOX ELDER</t>
  </si>
  <si>
    <t>LIVINGSTON WESTSIDE 1</t>
  </si>
  <si>
    <t>GREAT FALLS SOUTHWEST</t>
  </si>
  <si>
    <t>BOZEMAN EAST GALLATIN 4</t>
  </si>
  <si>
    <t>GARDINER</t>
  </si>
  <si>
    <t>RUSSELL STREET #2 BANK 1</t>
  </si>
  <si>
    <t>ROUNDUP BANK 4</t>
  </si>
  <si>
    <t>CORVALLIS</t>
  </si>
  <si>
    <t>STOCKETT</t>
  </si>
  <si>
    <t>BILLINGS RIMROCK</t>
  </si>
  <si>
    <t>WHITEHALL</t>
  </si>
  <si>
    <t>GREAT FALLS NORTHEAST</t>
  </si>
  <si>
    <t>POWER</t>
  </si>
  <si>
    <t>LOWETH</t>
  </si>
  <si>
    <t>HAVRE CITY EAST BANK 1</t>
  </si>
  <si>
    <t>KINGSHILL</t>
  </si>
  <si>
    <t>MUIR</t>
  </si>
  <si>
    <t>RUSSELL STREET #2 BANK 3</t>
  </si>
  <si>
    <t>SUPERIOR</t>
  </si>
  <si>
    <t>TWO DOT</t>
  </si>
  <si>
    <t>GILDFORD</t>
  </si>
  <si>
    <t>CHINOOK</t>
  </si>
  <si>
    <t>MALTA EAST</t>
  </si>
  <si>
    <t>MALTA EAST RURAL</t>
  </si>
  <si>
    <t>ZURICH</t>
  </si>
  <si>
    <t>RYEGATE</t>
  </si>
  <si>
    <t>LEWISTOWN BOULEVARD 2</t>
  </si>
  <si>
    <t>MANHATTAN</t>
  </si>
  <si>
    <t>WINDHAM</t>
  </si>
  <si>
    <t>LADUKE</t>
  </si>
  <si>
    <t>BASIN</t>
  </si>
  <si>
    <t>HELENA VALLEY 2</t>
  </si>
  <si>
    <t>CLANCY</t>
  </si>
  <si>
    <t>MARTINSDALE</t>
  </si>
  <si>
    <t>INDUSTRIAL SUB #3 - BANK 2</t>
  </si>
  <si>
    <t>TOWNSEND</t>
  </si>
  <si>
    <t>FAIRFIELD</t>
  </si>
  <si>
    <t>ABSAROKEE</t>
  </si>
  <si>
    <t>GREAT FALLS RIVERVIEW #1</t>
  </si>
  <si>
    <t>BILLINGS BELLROCK 1</t>
  </si>
  <si>
    <t>BILLINGS BELLROCK 2</t>
  </si>
  <si>
    <t>ST. REGIS</t>
  </si>
  <si>
    <t>GREAT FALLS NORTHWEST (WEST BANK)</t>
  </si>
  <si>
    <t>COLUMBUS</t>
  </si>
  <si>
    <t>HAUGAN</t>
  </si>
  <si>
    <t>LEWISTOWN BOULEVARD 1</t>
  </si>
  <si>
    <t>BOULDER</t>
  </si>
  <si>
    <t>ROUNDUP BANK 2</t>
  </si>
  <si>
    <t>GLASGOW WESTSIDE #2</t>
  </si>
  <si>
    <t>LEWISTOWN #1</t>
  </si>
  <si>
    <t>BOZEMAN SOUTHSIDE 6</t>
  </si>
  <si>
    <t>HELENA EASTSIDE</t>
  </si>
  <si>
    <t>HELENA EASTSIDE 1</t>
  </si>
  <si>
    <t>LAURIN</t>
  </si>
  <si>
    <t>BOZEMAN SOUTHSIDE 5</t>
  </si>
  <si>
    <t>GREY</t>
  </si>
  <si>
    <t>GREY CLIFF</t>
  </si>
  <si>
    <t>VALIER</t>
  </si>
  <si>
    <t>CHOTEAU 2</t>
  </si>
  <si>
    <t>SHERIDAN</t>
  </si>
  <si>
    <t>SHERIDAN CITY</t>
  </si>
  <si>
    <t>BUTTE INDUSTRIAL PARK</t>
  </si>
  <si>
    <t>BROADVIEW</t>
  </si>
  <si>
    <t>BROADVIEW CITY</t>
  </si>
  <si>
    <t>BILLINGS KING AVE. 1</t>
  </si>
  <si>
    <t>ANACONDA CITY 4</t>
  </si>
  <si>
    <t>STILLWATER</t>
  </si>
  <si>
    <t>BILLINGS MERIDIAN BANK 1</t>
  </si>
  <si>
    <t>HUNTERS</t>
  </si>
  <si>
    <t>HARRISON</t>
  </si>
  <si>
    <t>HARRISON - PONY</t>
  </si>
  <si>
    <t>BOZEMAN WESTSIDE BK1</t>
  </si>
  <si>
    <t>INDUSTRIAL SUB #3 - BANK 1</t>
  </si>
  <si>
    <t>RESERVE ST</t>
  </si>
  <si>
    <t>RESERVE ST BANK 2</t>
  </si>
  <si>
    <t>CONRAD CITY BNK 2</t>
  </si>
  <si>
    <t>BILLINGS EASTSIDE 5</t>
  </si>
  <si>
    <t>HAVRE CITY WEST BANK 3</t>
  </si>
  <si>
    <t>HELENA GOLF COURSE 2</t>
  </si>
  <si>
    <t>MOCCASIN</t>
  </si>
  <si>
    <t>MISSION</t>
  </si>
  <si>
    <t>AUGUSTA</t>
  </si>
  <si>
    <t>DENTON</t>
  </si>
  <si>
    <t>HAVRE HIGHLAND</t>
  </si>
  <si>
    <t>HAVRE HIGHLAND PARK</t>
  </si>
  <si>
    <t>LOLO</t>
  </si>
  <si>
    <t>GERALDINE</t>
  </si>
  <si>
    <t>BIG TIMBER</t>
  </si>
  <si>
    <t>HINGHAM</t>
  </si>
  <si>
    <t>HAMILTON SOUTHSIDE 1</t>
  </si>
  <si>
    <t>HELENA GOLF COURSE 1</t>
  </si>
  <si>
    <t>SOUTHSIDE WEST BANK</t>
  </si>
  <si>
    <t>BIG SKY MEADOW</t>
  </si>
  <si>
    <t>BIG SKY MEADOW VILLAGE</t>
  </si>
  <si>
    <t>GLASGOW WESTSIDE #1</t>
  </si>
  <si>
    <t>INDUSTRIAL SUB #3 - BANK 3</t>
  </si>
  <si>
    <t>PORTAGE</t>
  </si>
  <si>
    <t>FROMBERG</t>
  </si>
  <si>
    <t>GREAT FALLS CITY</t>
  </si>
  <si>
    <t>GREAT FALLS CITY (NORTH BANK)</t>
  </si>
  <si>
    <t>MELSTONE</t>
  </si>
  <si>
    <t>BONNER FDR</t>
  </si>
  <si>
    <t>BONNER FDR 61 &amp; 62</t>
  </si>
  <si>
    <t>BILLINGS EASTSIDE 3</t>
  </si>
  <si>
    <t>CIRCLE</t>
  </si>
  <si>
    <t>CIRCLE BRIDGE</t>
  </si>
  <si>
    <t>GLASGOW</t>
  </si>
  <si>
    <t>GLASGOW EASTSIDE</t>
  </si>
  <si>
    <t>BILLINGS STEAMPLANT SWYD B</t>
  </si>
  <si>
    <t>VALIER-BULLHEAD</t>
  </si>
  <si>
    <t>DODSON</t>
  </si>
  <si>
    <t>BIG SANDY</t>
  </si>
  <si>
    <t>CHESTER</t>
  </si>
  <si>
    <t>TWIN BRIDGES</t>
  </si>
  <si>
    <t>CHOTEAU 1</t>
  </si>
  <si>
    <t>SOUTHSIDE EAST BANK</t>
  </si>
  <si>
    <t>SACO</t>
  </si>
  <si>
    <t>ROUNDUP PUMP</t>
  </si>
  <si>
    <t>BILLINGS KING AVE. 2</t>
  </si>
  <si>
    <t>BILLINGS EASTSIDE 4</t>
  </si>
  <si>
    <t>BUTTE MONTANA ST. SWITCHYARD 1</t>
  </si>
  <si>
    <t>HAVRE EASTSIDE</t>
  </si>
  <si>
    <t xml:space="preserve">BOZEMAN WESTSIDE </t>
  </si>
  <si>
    <t>BOZEMAN WESTSIDE BK2</t>
  </si>
  <si>
    <t>DOWNER</t>
  </si>
  <si>
    <t>RED LODGE</t>
  </si>
  <si>
    <t>RED LODGE NORTHSIDE</t>
  </si>
  <si>
    <t>CONRAD CITY BNK 1</t>
  </si>
  <si>
    <t>BUTTE CORA</t>
  </si>
  <si>
    <t>SHILOH</t>
  </si>
  <si>
    <t>PATTERSON</t>
  </si>
  <si>
    <t>BILLINGS 8TH ST. 2</t>
  </si>
  <si>
    <t>DEER LODGE CITY 25KV</t>
  </si>
  <si>
    <t>STRAW</t>
  </si>
  <si>
    <t>MELVILLE</t>
  </si>
  <si>
    <t>HELENA SOUTHSIDE 2</t>
  </si>
  <si>
    <t>BILLINGS WICKS LANE 2</t>
  </si>
  <si>
    <t>BILLINGS 8TH ST. 3</t>
  </si>
  <si>
    <t>DRUMMOND</t>
  </si>
  <si>
    <t>DRUMMOND CITY</t>
  </si>
  <si>
    <t>LIVINGSTON WESTSIDE BNK 2</t>
  </si>
  <si>
    <t>EAST HELENA SWYD 1</t>
  </si>
  <si>
    <t>FORT BENTON BNK 2</t>
  </si>
  <si>
    <t>CHARLOS</t>
  </si>
  <si>
    <t>CHARLOS HEIGHTS</t>
  </si>
  <si>
    <t>MONARCH</t>
  </si>
  <si>
    <t>BUTLER</t>
  </si>
  <si>
    <t>BUTLER CREEK</t>
  </si>
  <si>
    <t>FAIRMONT</t>
  </si>
  <si>
    <t>BRADY</t>
  </si>
  <si>
    <t>BILLINGS WICKS LANE 1</t>
  </si>
  <si>
    <t>MOORE</t>
  </si>
  <si>
    <t>THOMPSON FALLS</t>
  </si>
  <si>
    <t>THOMPSON FALLS CITY</t>
  </si>
  <si>
    <t>THREE FORKS SOUTH</t>
  </si>
  <si>
    <t>HARLEM</t>
  </si>
  <si>
    <t>COBBLESTONE</t>
  </si>
  <si>
    <t>BIG SKY LONE MOUNTAIN BANK 2</t>
  </si>
  <si>
    <t>JOPLIN</t>
  </si>
  <si>
    <t>GREAT FALLS EASTSIDE 2</t>
  </si>
  <si>
    <t>SPRINGDALE</t>
  </si>
  <si>
    <t>SPRINGDALE PUMP</t>
  </si>
  <si>
    <t>WILLOW CREEK</t>
  </si>
  <si>
    <t>BELT</t>
  </si>
  <si>
    <t>TARGET RANGE #7 - 1</t>
  </si>
  <si>
    <t>BILLINGS STEAMPLANT SWYD A</t>
  </si>
  <si>
    <t>KREMLIN</t>
  </si>
  <si>
    <t>MALTA CITY</t>
  </si>
  <si>
    <t>MALTA CITY BANK 1</t>
  </si>
  <si>
    <t>STANFORD</t>
  </si>
  <si>
    <t>STANFORD CITY</t>
  </si>
  <si>
    <t>HELENA SOUTHSIDE 1</t>
  </si>
  <si>
    <t>WAYNE</t>
  </si>
  <si>
    <t>WAYNE PUMP</t>
  </si>
  <si>
    <t>BILLINGS 8TH ST. 1</t>
  </si>
  <si>
    <t>HARDIN</t>
  </si>
  <si>
    <t>HARDIN CITY</t>
  </si>
  <si>
    <t>BILLINGS MERIDIAN BANK 2</t>
  </si>
  <si>
    <t>STEVENSVILLE</t>
  </si>
  <si>
    <t>RUDYARD</t>
  </si>
  <si>
    <t>SUMATRA</t>
  </si>
  <si>
    <t>BARBER</t>
  </si>
  <si>
    <t>VIRGINIA</t>
  </si>
  <si>
    <t>VIRGINIA CITY</t>
  </si>
  <si>
    <t>LAVINA</t>
  </si>
  <si>
    <t>LAVINA PUMP</t>
  </si>
  <si>
    <t>CARTER</t>
  </si>
  <si>
    <t>CRAIG</t>
  </si>
  <si>
    <t>PLAINS</t>
  </si>
  <si>
    <t>INVERNESS</t>
  </si>
  <si>
    <t>BIG SKY LONE MOUNTAIN BANK 1</t>
  </si>
  <si>
    <t>UTICA RURAL</t>
  </si>
  <si>
    <t>ULM</t>
  </si>
  <si>
    <t>RENOVA</t>
  </si>
  <si>
    <t>GRIZZLY</t>
  </si>
  <si>
    <t>GRIZZLY PEAK</t>
  </si>
  <si>
    <t>CONRAD</t>
  </si>
  <si>
    <t>CONRAD PUMP</t>
  </si>
  <si>
    <t>UTICA</t>
  </si>
  <si>
    <t>UTICA PUMP</t>
  </si>
  <si>
    <t>FORT BENTON BNK 1</t>
  </si>
  <si>
    <t>RAYNESFORD</t>
  </si>
  <si>
    <t>DILLON</t>
  </si>
  <si>
    <t>DILLON AIRPORT</t>
  </si>
  <si>
    <t>VALIER - WILLIAMS</t>
  </si>
  <si>
    <t>EUSTIS</t>
  </si>
  <si>
    <t>WOLF</t>
  </si>
  <si>
    <t>WOLF CREEK</t>
  </si>
  <si>
    <t>DIAMOND</t>
  </si>
  <si>
    <t>DIAMOND MATCH</t>
  </si>
  <si>
    <t>GAGE</t>
  </si>
  <si>
    <t>GREAT FALLS RIVERVIEW #2</t>
  </si>
  <si>
    <t>COLSTRIP SWITCHYARD (TOWN) 2</t>
  </si>
  <si>
    <t>TOSTON</t>
  </si>
  <si>
    <t>COLSTRIP SWITCHYARD (TOWN) 1</t>
  </si>
  <si>
    <t>TUNIS</t>
  </si>
  <si>
    <t>TUNIS SUB</t>
  </si>
  <si>
    <t>PHILIPSBURG</t>
  </si>
  <si>
    <t>PHILIPSBURG SOUTH</t>
  </si>
  <si>
    <t>GREAT FALLS SOUTHEAST</t>
  </si>
  <si>
    <t>BRIDGER</t>
  </si>
  <si>
    <t>DIVIDE</t>
  </si>
  <si>
    <t>LOHMAN</t>
  </si>
  <si>
    <t>COLLINS</t>
  </si>
  <si>
    <t>EAST BENCH</t>
  </si>
  <si>
    <t>NEWMONT</t>
  </si>
  <si>
    <t>MORONY</t>
  </si>
  <si>
    <t>MORONY RURAL</t>
  </si>
  <si>
    <t>TARGET RANGE #7 - 2</t>
  </si>
  <si>
    <t>IVANHOE</t>
  </si>
  <si>
    <t>LANDERS</t>
  </si>
  <si>
    <t>LANDERS FORK</t>
  </si>
  <si>
    <t>CANYON</t>
  </si>
  <si>
    <t>CANYON CREEK</t>
  </si>
  <si>
    <t>BUTTE MONTANA ST. SWITCHYARD 3</t>
  </si>
  <si>
    <t>RAILWELDER</t>
  </si>
  <si>
    <t>MONTANA PHOSPHATE</t>
  </si>
  <si>
    <t>LOMA</t>
  </si>
  <si>
    <t>HAUSER</t>
  </si>
  <si>
    <t>HAUSER DIST</t>
  </si>
  <si>
    <t>MUSSELSHELL</t>
  </si>
  <si>
    <t>JIM</t>
  </si>
  <si>
    <t>JIM COULEE</t>
  </si>
  <si>
    <t>TODD</t>
  </si>
  <si>
    <t>HELENA WESTSIDE 1</t>
  </si>
  <si>
    <t>HELENA WESTSIDE 3</t>
  </si>
  <si>
    <t>Substation Name</t>
  </si>
  <si>
    <t>TotalXformerMVA</t>
  </si>
  <si>
    <t>Choice-Commercial</t>
  </si>
  <si>
    <t>Choice-Irrigation</t>
  </si>
  <si>
    <t>Choice-Lighting</t>
  </si>
  <si>
    <t>Choice-Residential</t>
  </si>
  <si>
    <t>Non-Choice-Commercial</t>
  </si>
  <si>
    <t>Non-Choice-Irrigation</t>
  </si>
  <si>
    <t>Non-Choice-Lighting</t>
  </si>
  <si>
    <t>Non-Choice-Other</t>
  </si>
  <si>
    <t>Non-Choice-Residential</t>
  </si>
  <si>
    <t>ADEL-SIEBEN</t>
  </si>
  <si>
    <t>ARROW CREEK</t>
  </si>
  <si>
    <t>BARRETTS MINERALS</t>
  </si>
  <si>
    <t>BELLROCK</t>
  </si>
  <si>
    <t>BN HOT BOX</t>
  </si>
  <si>
    <t>BUFFALO JUMP</t>
  </si>
  <si>
    <t>CATTLELAND</t>
  </si>
  <si>
    <t>CHICO</t>
  </si>
  <si>
    <t>CHROME JUNCTION</t>
  </si>
  <si>
    <t>CONTINENTAL DRIVE</t>
  </si>
  <si>
    <t>CORA</t>
  </si>
  <si>
    <t>CUSHMAN PUMP</t>
  </si>
  <si>
    <t>DARNUTZER</t>
  </si>
  <si>
    <t>DELGER</t>
  </si>
  <si>
    <t>DOYLE</t>
  </si>
  <si>
    <t>DRY CREEK</t>
  </si>
  <si>
    <t>E &amp; W</t>
  </si>
  <si>
    <t>EAST GALLATIN AUTO</t>
  </si>
  <si>
    <t>EAST ROSEBUD</t>
  </si>
  <si>
    <t>ELLISTON</t>
  </si>
  <si>
    <t>EXXON</t>
  </si>
  <si>
    <t>FEELY HILL</t>
  </si>
  <si>
    <t>FOSTER CREEK</t>
  </si>
  <si>
    <t>GEYSER</t>
  </si>
  <si>
    <t>GLASGOW AIR FORCE BASE</t>
  </si>
  <si>
    <t>GOLDEN</t>
  </si>
  <si>
    <t>GRANT VILLAGE</t>
  </si>
  <si>
    <t>HANOVER</t>
  </si>
  <si>
    <t>HAYHOOK</t>
  </si>
  <si>
    <t>HILLVIEW HEIGHTS</t>
  </si>
  <si>
    <t>HOLTER WOLF CREEK</t>
  </si>
  <si>
    <t>INDIAN CREEK</t>
  </si>
  <si>
    <t>JENSEN</t>
  </si>
  <si>
    <t>JOHNSON LANE</t>
  </si>
  <si>
    <t>JUDITH GAP CITY</t>
  </si>
  <si>
    <t>KEEFER EKLUND</t>
  </si>
  <si>
    <t>KING AVE</t>
  </si>
  <si>
    <t>LAKE</t>
  </si>
  <si>
    <t>LEWISTOWN</t>
  </si>
  <si>
    <t>LEWISTOWN RADAR BASE</t>
  </si>
  <si>
    <t>LITTLE WALL</t>
  </si>
  <si>
    <t>MADISON JUNCTION</t>
  </si>
  <si>
    <t>MAMMOTH</t>
  </si>
  <si>
    <t>MARIAS RIVER PUMP</t>
  </si>
  <si>
    <t>MCKAY</t>
  </si>
  <si>
    <t>MEADOW VILLAGE</t>
  </si>
  <si>
    <t>MERIDIAN</t>
  </si>
  <si>
    <t>MERINO</t>
  </si>
  <si>
    <t>MISSOULA CITY</t>
  </si>
  <si>
    <t>MISSOULA INDUSTRIAL</t>
  </si>
  <si>
    <t>MONTANA STREET</t>
  </si>
  <si>
    <t>MONTANA TALC</t>
  </si>
  <si>
    <t>MONTANA TUNNELS</t>
  </si>
  <si>
    <t>MT STATES MINE</t>
  </si>
  <si>
    <t>NORRIS JUNCTION</t>
  </si>
  <si>
    <t>O'HARA</t>
  </si>
  <si>
    <t>OLD FAITHFUL</t>
  </si>
  <si>
    <t>PACIFIC STREET</t>
  </si>
  <si>
    <t>PHILLIPSBURG</t>
  </si>
  <si>
    <t>PIERCE GODDARD</t>
  </si>
  <si>
    <t>PIERCE PUMP</t>
  </si>
  <si>
    <t>POINT OF ROCKS</t>
  </si>
  <si>
    <t>PONDERA OIL FIELD</t>
  </si>
  <si>
    <t>PRYOR CREEK</t>
  </si>
  <si>
    <t>RAMSAY PUMP</t>
  </si>
  <si>
    <t>REED POINT</t>
  </si>
  <si>
    <t>RENOVA AUTO</t>
  </si>
  <si>
    <t>RIMROCK</t>
  </si>
  <si>
    <t>RIVERVIEW</t>
  </si>
  <si>
    <t>ROSSFORK</t>
  </si>
  <si>
    <t>ROUNDUP AUTO</t>
  </si>
  <si>
    <t>SALTESE</t>
  </si>
  <si>
    <t>SANNES</t>
  </si>
  <si>
    <t>SARPY CREEK AUTO</t>
  </si>
  <si>
    <t>SAVOY</t>
  </si>
  <si>
    <t>SCHUERON</t>
  </si>
  <si>
    <t>SHAWMUT</t>
  </si>
  <si>
    <t>SHILOH ROAD</t>
  </si>
  <si>
    <t>SOURDOUGH</t>
  </si>
  <si>
    <t>ST REGIS</t>
  </si>
  <si>
    <t>STEAM PLANT</t>
  </si>
  <si>
    <t>STEVENSVILLE CITY</t>
  </si>
  <si>
    <t>STEVENSVILLE TEMP</t>
  </si>
  <si>
    <t>TAFT</t>
  </si>
  <si>
    <t>TAMPICO</t>
  </si>
  <si>
    <t>VALIER WILLIAMS</t>
  </si>
  <si>
    <t>VICTOR</t>
  </si>
  <si>
    <t>WAGNER</t>
  </si>
  <si>
    <t>WHITE SULPHUR SPRINGS SOUTHSIDE</t>
  </si>
  <si>
    <t>WICKS LANE</t>
  </si>
  <si>
    <t>WINNECOOK</t>
  </si>
  <si>
    <t>YELLOWSTONE PIPELINE</t>
  </si>
  <si>
    <t>years</t>
  </si>
  <si>
    <t>Assumed</t>
  </si>
  <si>
    <t>Data Source: NREL Adoption Study, see "pv_cf_northwestern_no_deg.csv",</t>
  </si>
  <si>
    <t>All Units are MW Nameplate After Degradation  at Meter</t>
  </si>
  <si>
    <t>Class Allocation Factors</t>
  </si>
  <si>
    <t>From: Estimated Carbon Emissions 2015 RPP Final.xlsx, Results tab, Preferred Plan; values extended beyond 2036 using the 2035 value.</t>
  </si>
  <si>
    <t>Customer Parameters</t>
  </si>
  <si>
    <t>System Parameters</t>
  </si>
  <si>
    <t>Distribution Losses</t>
  </si>
  <si>
    <t>Transmission Losses</t>
  </si>
  <si>
    <t>1998 transmission loss study</t>
  </si>
  <si>
    <t>Montana Distribution Load Losses.xlsx</t>
  </si>
  <si>
    <t>Solar System Parameters</t>
  </si>
  <si>
    <t>Valuation Parameters</t>
  </si>
  <si>
    <t>NEM Application Fee</t>
  </si>
  <si>
    <t>$/system</t>
  </si>
  <si>
    <t>Net Meter Application Fee.xlsx</t>
  </si>
  <si>
    <t>Avoided Capacity Cost (nom $/kW-yr)</t>
  </si>
  <si>
    <t>Price of Carbon (nom $/ton)</t>
  </si>
  <si>
    <t>Navigant analysis. See final report.</t>
  </si>
  <si>
    <t>From: 2017 NREL Adoption Study for Montana, BTM_PV_Adoption_in_Montana.xlsx; units in MWdc Nameplate at Meter After Degradation</t>
  </si>
  <si>
    <t>Solar Energy Produced, MWh at generator</t>
  </si>
  <si>
    <t>Avoided Carbon, tons of CO2</t>
  </si>
  <si>
    <t>Portfolio Carbon Emissions Intensity (lbs/MWh)</t>
  </si>
  <si>
    <t>GS1PD Avg System Size</t>
  </si>
  <si>
    <t>GS1PND Avg System Size</t>
  </si>
  <si>
    <t>GS1SD Avg System Size</t>
  </si>
  <si>
    <t>GS1SND Avg System Size</t>
  </si>
  <si>
    <t>Residential Avg System Size</t>
  </si>
  <si>
    <t>kW-nameplate</t>
  </si>
  <si>
    <t>Based on NREL assumptions</t>
  </si>
  <si>
    <t>Cumulative Number of PV Systems</t>
  </si>
  <si>
    <t>Annual Number of PV Systems</t>
  </si>
  <si>
    <t>kWh</t>
  </si>
  <si>
    <t>kW</t>
  </si>
  <si>
    <t>$</t>
  </si>
  <si>
    <t>View Cost Test</t>
  </si>
  <si>
    <t>Scenario</t>
  </si>
  <si>
    <t>CO2 Price</t>
  </si>
  <si>
    <t>N/A</t>
  </si>
  <si>
    <t xml:space="preserve"> </t>
  </si>
  <si>
    <t>View Adoption Forecast</t>
  </si>
  <si>
    <t>View Carbon Scenario</t>
  </si>
  <si>
    <t>Annual Values (nominal $)</t>
  </si>
  <si>
    <r>
      <t xml:space="preserve">Value Stream </t>
    </r>
    <r>
      <rPr>
        <b/>
        <sz val="11"/>
        <color theme="1"/>
        <rFont val="Calibri"/>
        <family val="2"/>
      </rPr>
      <t>↓                 Adoption Scenario →</t>
    </r>
  </si>
  <si>
    <t>Nominal or Real Cost Streams</t>
  </si>
  <si>
    <t>Levelized Values ($ / kWh)</t>
  </si>
  <si>
    <t>Informed assumption</t>
  </si>
  <si>
    <t>Data from "Navigant Data Request Rev 2- Distribution Subs.xlsx"</t>
  </si>
  <si>
    <t>From Brian Oldfield's analysis, SummaryForTim.csv.</t>
  </si>
  <si>
    <t>% of System Load</t>
  </si>
  <si>
    <t>Solar Capacities - Low (kW of Capacity Equivalence)</t>
  </si>
  <si>
    <t>Base Forecast</t>
  </si>
  <si>
    <t>Capacity Deficit</t>
  </si>
  <si>
    <t>Adjusted Substation Forecasts (Low)</t>
  </si>
  <si>
    <t>Capacity Deficit With Solar (Low)</t>
  </si>
  <si>
    <t>Change in Capacity Deficit? (Low); FALSE = yes</t>
  </si>
  <si>
    <t>Solar Capacities - Med (kW of Capacity Equivalence)</t>
  </si>
  <si>
    <t>Adjusted Substation Forecasts (Med)</t>
  </si>
  <si>
    <t>Capacity Deficit With Solar (Med)</t>
  </si>
  <si>
    <t>Change in Capacity Deficit? (Med); FALSE = yes</t>
  </si>
  <si>
    <t>Solar Capacities - High (kW of Capacity Equivalence)</t>
  </si>
  <si>
    <t>Margin Factor for T&amp;D Analysis</t>
  </si>
  <si>
    <t>Navigant assumption</t>
  </si>
  <si>
    <t>Installed Effective Capacity (MW Nameplate)</t>
  </si>
  <si>
    <t>Fraction of Applicable NEM Load</t>
  </si>
  <si>
    <t>Absolute Applicable NEM Load</t>
  </si>
  <si>
    <t>Weighting Factor</t>
  </si>
  <si>
    <t>2018 NEM NAV Carbon Low AR finrev Avoided Energy Cost Rate Calc 2-15-18</t>
  </si>
  <si>
    <t>2018 NEM NAV Carbon Medium AR finrev Avoided Energy Cost Rate Calc 2-15-18</t>
  </si>
  <si>
    <t>2018 NEM NAV Carbon High AR finrev Avoided Energy Cost Rate Calc 2-15-18</t>
  </si>
  <si>
    <t>2018 NEM No Carbon Low AR finrev Avoided Energy Cost Rate Calc 2-15-18</t>
  </si>
  <si>
    <t>2018 NEM No Carbon Medium AR finrev Avoided Energy Cost Rate Calc 2-15-18</t>
  </si>
  <si>
    <t>2018 NEM No Carbon High AR finrev Avoided Energy Cost Rate Calc 2-15-18</t>
  </si>
  <si>
    <t>NorthWestern's nominal Weighted Average Cost of Capital (WACC)</t>
  </si>
  <si>
    <t>Retail Rate Bill Component Rates</t>
  </si>
  <si>
    <t>Retail Rate Bill Component Absolute Energy and Demand Impacts</t>
  </si>
  <si>
    <t>Total Lost Revenue</t>
  </si>
  <si>
    <t>Elec Customer Count Dec 2016; Non-Choice</t>
  </si>
  <si>
    <t>customers</t>
  </si>
  <si>
    <t>Normalized PV System Production (kW-hr/kW)</t>
  </si>
  <si>
    <t>Day Type (weekday = 1, weekend = 2)</t>
  </si>
  <si>
    <t>Years</t>
  </si>
  <si>
    <t>T&amp;D Deficit Advance Notice Time</t>
  </si>
  <si>
    <t>Adjusted Substation Forecasts (High)</t>
  </si>
  <si>
    <t>Capacity Deficit With Solar (High)</t>
  </si>
  <si>
    <t>Change in Capacity Deficit? (High); FALSE = yes</t>
  </si>
  <si>
    <t>Cost of Med Substation</t>
  </si>
  <si>
    <t>Cost of Small Substation</t>
  </si>
  <si>
    <t>Cost of High Substation</t>
  </si>
  <si>
    <t>Navigant assumption for &lt; 1MW substation</t>
  </si>
  <si>
    <t>Navigant assumption for 1-5 MW substation</t>
  </si>
  <si>
    <t>Navigant assumption for 5-20 MW substation</t>
  </si>
  <si>
    <t>Navigant assumption for &gt; 20 MW substation</t>
  </si>
  <si>
    <t>Cost of Upgrade</t>
  </si>
  <si>
    <t>Cost of Very Small Substation</t>
  </si>
  <si>
    <t>Deferral Value (nominal $) - High Forecast</t>
  </si>
  <si>
    <t>Deferral Value (nominal $) - Medium Forecast</t>
  </si>
  <si>
    <t>Deferral Value (nominal $) - Low Forecast</t>
  </si>
  <si>
    <t>May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</si>
  <si>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</si>
  <si>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</si>
  <si>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</si>
  <si>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</si>
  <si>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</si>
  <si>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</si>
  <si>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</si>
  <si>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</si>
  <si>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</si>
  <si>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</si>
  <si>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</si>
  <si>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Avoided Total Energy Benefit, nominal $</t>
  </si>
  <si>
    <t>GS1PD Customers</t>
  </si>
  <si>
    <t>GS1PND Customers</t>
  </si>
  <si>
    <t>GS1SD Customers</t>
  </si>
  <si>
    <t>GS1SND Customers</t>
  </si>
  <si>
    <t>Residential Customers</t>
  </si>
  <si>
    <t>GS1PD Peak Load</t>
  </si>
  <si>
    <t>kW/customer</t>
  </si>
  <si>
    <t>GS1PND Peak Load</t>
  </si>
  <si>
    <t>GS1SD Peak Load</t>
  </si>
  <si>
    <t>GS1SND Peak Load</t>
  </si>
  <si>
    <t>Residential Peak Load</t>
  </si>
  <si>
    <t>Secondary Non-Demand Class, per customer load without solar, normalized based on average customer size</t>
  </si>
  <si>
    <t>Residential Class, per customer load without Solar, normalized based on average customer size</t>
  </si>
  <si>
    <t>Secondary Demand Class, per customer load without solar, normalized based on average customer size</t>
  </si>
  <si>
    <t>Primary Non-Demand Class, per customer load without solar, normalized based on average customer size</t>
  </si>
  <si>
    <t>Primary Demand Class, per customer load without solar, normalized based on average customer size</t>
  </si>
  <si>
    <t>Residential Class, per customer load with Solar, normalized based on average customer size</t>
  </si>
  <si>
    <t>Secondary Non-Demand Class, per customer load with solar, normalized based on average customer size</t>
  </si>
  <si>
    <t>Secondary Demand Class, per customer load with solar, normalized based on average customer size</t>
  </si>
  <si>
    <t>Primary Non-Demand Class, per customer load with solar, normalized based on average customer size</t>
  </si>
  <si>
    <t>Primary Demand Class, per customer load with solar, normalized based on average customer size</t>
  </si>
  <si>
    <t>kW impacts per customer with solar</t>
  </si>
  <si>
    <t>GS1PD Customer Consumption</t>
  </si>
  <si>
    <t>GS1PND Customer Consumption</t>
  </si>
  <si>
    <t>GS1SD Customer Consumption</t>
  </si>
  <si>
    <t>GS1SND Customer Consumption</t>
  </si>
  <si>
    <t>Residential Customer Consumption</t>
  </si>
  <si>
    <t>kWh/customer</t>
  </si>
  <si>
    <t>Day Counts</t>
  </si>
  <si>
    <r>
      <t xml:space="preserve">Day Type </t>
    </r>
    <r>
      <rPr>
        <sz val="11"/>
        <color theme="1"/>
        <rFont val="Calibri"/>
        <family val="2"/>
      </rPr>
      <t xml:space="preserve">↓ </t>
    </r>
    <r>
      <rPr>
        <i/>
        <sz val="11"/>
        <color theme="1"/>
        <rFont val="Calibri"/>
        <family val="2"/>
        <scheme val="minor"/>
      </rPr>
      <t>(weekday = 1, weekend = 2)</t>
    </r>
  </si>
  <si>
    <t>Total Energy</t>
  </si>
  <si>
    <t>Demand Factor</t>
  </si>
  <si>
    <t>GS-1 by Class with Peak Demand.xlsx</t>
  </si>
  <si>
    <r>
      <t xml:space="preserve">Residential Class, per customer </t>
    </r>
    <r>
      <rPr>
        <b/>
        <sz val="11"/>
        <color theme="1"/>
        <rFont val="Calibri"/>
        <family val="2"/>
        <scheme val="minor"/>
      </rPr>
      <t>reduced</t>
    </r>
    <r>
      <rPr>
        <sz val="11"/>
        <color theme="1"/>
        <rFont val="Calibri"/>
        <family val="2"/>
        <scheme val="minor"/>
      </rPr>
      <t xml:space="preserve"> load with Solar, normalized based on average customer size</t>
    </r>
  </si>
  <si>
    <r>
      <t xml:space="preserve">Secondary Non-Demand Class, per customer </t>
    </r>
    <r>
      <rPr>
        <b/>
        <sz val="11"/>
        <color theme="1"/>
        <rFont val="Calibri"/>
        <family val="2"/>
        <scheme val="minor"/>
      </rPr>
      <t>reduced</t>
    </r>
    <r>
      <rPr>
        <sz val="11"/>
        <color theme="1"/>
        <rFont val="Calibri"/>
        <family val="2"/>
        <scheme val="minor"/>
      </rPr>
      <t xml:space="preserve"> load with solar, normalized based on average customer size</t>
    </r>
  </si>
  <si>
    <r>
      <t xml:space="preserve">Secondary Demand Class, per customer </t>
    </r>
    <r>
      <rPr>
        <b/>
        <sz val="11"/>
        <color theme="1"/>
        <rFont val="Calibri"/>
        <family val="2"/>
        <scheme val="minor"/>
      </rPr>
      <t>reduced</t>
    </r>
    <r>
      <rPr>
        <sz val="11"/>
        <color theme="1"/>
        <rFont val="Calibri"/>
        <family val="2"/>
        <scheme val="minor"/>
      </rPr>
      <t xml:space="preserve"> load with solar, normalized based on average customer size</t>
    </r>
  </si>
  <si>
    <r>
      <t xml:space="preserve">Primary Non-Demand Class, per customer </t>
    </r>
    <r>
      <rPr>
        <b/>
        <sz val="11"/>
        <color theme="1"/>
        <rFont val="Calibri"/>
        <family val="2"/>
        <scheme val="minor"/>
      </rPr>
      <t>reduced</t>
    </r>
    <r>
      <rPr>
        <sz val="11"/>
        <color theme="1"/>
        <rFont val="Calibri"/>
        <family val="2"/>
        <scheme val="minor"/>
      </rPr>
      <t xml:space="preserve"> load with solar, normalized based on average customer size</t>
    </r>
  </si>
  <si>
    <r>
      <t xml:space="preserve">Primary Demand Class, per customer </t>
    </r>
    <r>
      <rPr>
        <b/>
        <sz val="11"/>
        <color theme="1"/>
        <rFont val="Calibri"/>
        <family val="2"/>
        <scheme val="minor"/>
      </rPr>
      <t>reduced</t>
    </r>
    <r>
      <rPr>
        <sz val="11"/>
        <color theme="1"/>
        <rFont val="Calibri"/>
        <family val="2"/>
        <scheme val="minor"/>
      </rPr>
      <t xml:space="preserve"> load with solar, normalized based on average customer size</t>
    </r>
  </si>
  <si>
    <t>GS1PD Customer Reduced Load</t>
  </si>
  <si>
    <t>GS1PND Customer Reduced Load</t>
  </si>
  <si>
    <t>GS1SD Customer Reduced Load</t>
  </si>
  <si>
    <t>GS1SND Customer Reduced Load</t>
  </si>
  <si>
    <t>Residential  Customer Reduced Load</t>
  </si>
  <si>
    <t>Calculated</t>
  </si>
  <si>
    <t>Approved by MPSC in the last small QF docket</t>
  </si>
  <si>
    <t>Levelized Annual Fixed Carrying Charge Rate</t>
  </si>
  <si>
    <t>Assumed by Navigant</t>
  </si>
  <si>
    <t>NREL study</t>
  </si>
  <si>
    <t>Avoided Dist Benefit, nominal $</t>
  </si>
  <si>
    <t>Avoided Trans Benefit, nominal $</t>
  </si>
  <si>
    <t>Est. Trans Inv</t>
  </si>
  <si>
    <t>Avoided T&amp;D Capacity Costs</t>
  </si>
  <si>
    <t>Net Value</t>
  </si>
  <si>
    <t>Peak Load w/o Solar</t>
  </si>
  <si>
    <t>Effective Nameplate w/ Margin</t>
  </si>
  <si>
    <t>Peak Load w/ Solar</t>
  </si>
  <si>
    <t>Real</t>
  </si>
  <si>
    <t>Annual Capacity Equivalence</t>
  </si>
  <si>
    <t>Summer Capacity Equivalence</t>
  </si>
  <si>
    <t>Winter Capacity Equivalence</t>
  </si>
  <si>
    <t>SPP Renewable Net Capability Tool</t>
  </si>
  <si>
    <t>Leap Year Energy Adder</t>
  </si>
  <si>
    <t>Winter Peak</t>
  </si>
  <si>
    <t>Summer Peak</t>
  </si>
  <si>
    <t>Peak Season</t>
  </si>
  <si>
    <t>Planned Substation Upgrade</t>
  </si>
  <si>
    <t>Allocation</t>
  </si>
  <si>
    <t>BONNER</t>
  </si>
  <si>
    <t>JACKRABBIT</t>
  </si>
  <si>
    <t>Peak Season in 2017</t>
  </si>
  <si>
    <t>Capacity Equivalence Factor</t>
  </si>
  <si>
    <t>MW</t>
  </si>
  <si>
    <t>PV</t>
  </si>
  <si>
    <t>Bellrock</t>
  </si>
  <si>
    <t>Big Timber City</t>
  </si>
  <si>
    <t>Billings 8th Street</t>
  </si>
  <si>
    <t>Bozeman Westside</t>
  </si>
  <si>
    <t>Butler Creek</t>
  </si>
  <si>
    <t>Colstrip</t>
  </si>
  <si>
    <t>Cora</t>
  </si>
  <si>
    <t>East Gallatin Auto</t>
  </si>
  <si>
    <t>East Helena</t>
  </si>
  <si>
    <t>Gardiner</t>
  </si>
  <si>
    <t>Harlowton</t>
  </si>
  <si>
    <t>Helena Valley</t>
  </si>
  <si>
    <t>Industrial Park</t>
  </si>
  <si>
    <t>King Ave</t>
  </si>
  <si>
    <t>LaDuke</t>
  </si>
  <si>
    <t>Landers Fork</t>
  </si>
  <si>
    <t>Mammoth</t>
  </si>
  <si>
    <t>Meadow Village</t>
  </si>
  <si>
    <t>Meridian</t>
  </si>
  <si>
    <t>Plains</t>
  </si>
  <si>
    <t>Shiloh Road</t>
  </si>
  <si>
    <t>Sourdough</t>
  </si>
  <si>
    <t>St Regis</t>
  </si>
  <si>
    <t>White Sulphur Springs Southside</t>
  </si>
  <si>
    <t>Wicks Lane</t>
  </si>
  <si>
    <t>For Match</t>
  </si>
  <si>
    <t>None</t>
  </si>
  <si>
    <t>Winter System Peak Time</t>
  </si>
  <si>
    <t>Summer System Peak Time</t>
  </si>
  <si>
    <t>hour of day</t>
  </si>
  <si>
    <t>NEW 2015 Plan - loads and VER resource slides</t>
  </si>
  <si>
    <t>Coincidence Adjustment</t>
  </si>
  <si>
    <t>Original data from R output: PVCoincidence_Tim.csv</t>
  </si>
  <si>
    <t># of Deferrals</t>
  </si>
  <si>
    <t>Total Years of Deferrals</t>
  </si>
  <si>
    <t>#</t>
  </si>
  <si>
    <t>Avoided D Benefit, $/kWh</t>
  </si>
  <si>
    <t>Avoided T Benefit, $/kWh</t>
  </si>
  <si>
    <t>UCT</t>
  </si>
  <si>
    <t>Last Updated: 3/29/2018</t>
  </si>
  <si>
    <t>Peak 2042 Loading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</si>
</sst>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0_);_(&quot;$&quot;* \(#,##0.000000\);_(&quot;$&quot;* &quot;-&quot;??_);_(@_)"/>
    <numFmt numFmtId="165" formatCode="dd\-mmm\-yy\ hh:mm:ss"/>
    <numFmt numFmtId="166" formatCode="0.000"/>
    <numFmt numFmtId="167" formatCode="0.0%"/>
    <numFmt numFmtId="168" formatCode="_(&quot;$&quot;* #,##0.000_);_(&quot;$&quot;* \(#,##0.000\);_(&quot;$&quot;* &quot;-&quot;??_);_(@_)"/>
    <numFmt numFmtId="169" formatCode="_(* #,##0_);_(* \(#,##0\);_(* &quot;-&quot;??_);_(@_)"/>
    <numFmt numFmtId="170" formatCode="_(&quot;$&quot;* #,##0_);_(&quot;$&quot;* \(#,##0\);_(&quot;$&quot;* &quot;-&quot;??_);_(@_)"/>
    <numFmt numFmtId="171" formatCode="0.0"/>
    <numFmt numFmtId="172" formatCode="0.0000"/>
    <numFmt numFmtId="173" formatCode="0.00000"/>
    <numFmt numFmtId="174" formatCode="_(* #,##0.0_);_(* \(#,##0.0\);_(* &quot;-&quot;??_);_(@_)"/>
    <numFmt numFmtId="175" formatCode="_(&quot;$&quot;* #,##0.00000_);_(&quot;$&quot;* \(#,##0.00000\);_(&quot;$&quot;* &quot;-&quot;??_);_(@_)"/>
    <numFmt numFmtId="176" formatCode="_(* #,##0.000_);_(* \(#,##0.000\);_(* &quot;-&quot;??_);_(@_)"/>
    <numFmt numFmtId="177" formatCode="&quot;$&quot;#,##0.0000_);[Red]\(&quot;$&quot;#,##0.0000\)"/>
    <numFmt numFmtId="178" formatCode="0.000000"/>
    <numFmt numFmtId="179" formatCode="0.000000000"/>
    <numFmt numFmtId="180" formatCode="_(* #,##0.0_);_(* \(#,##0.0\);_(* &quot;-&quot;?_);_(@_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Arial"/>
      <family val="2"/>
    </font>
    <font>
      <sz val="14"/>
      <color rgb="FFFFFFFF"/>
      <name val="Arial"/>
      <family val="2"/>
    </font>
    <font>
      <i/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b/>
      <sz val="13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vertAlign val="superscript"/>
      <sz val="11"/>
      <color theme="10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i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0"/>
      <name val="Arial"/>
      <family val="2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485">
    <xf numFmtId="0" fontId="0" fillId="0" borderId="0" xfId="0"/>
    <xf numFmtId="0" fontId="5" fillId="0" borderId="0" xfId="0" applyFont="1"/>
    <xf numFmtId="0" fontId="4" fillId="0" borderId="0" xfId="2"/>
    <xf numFmtId="0" fontId="2" fillId="0" borderId="0" xfId="0" applyFont="1"/>
    <xf numFmtId="0" fontId="6" fillId="0" borderId="0" xfId="0" applyFont="1"/>
    <xf numFmtId="0" fontId="7" fillId="0" borderId="0" xfId="0" applyFont="1" applyAlignment="1">
      <alignment vertical="top"/>
    </xf>
    <xf numFmtId="0" fontId="0" fillId="0" borderId="0" xfId="0" applyAlignment="1">
      <alignment vertical="top"/>
    </xf>
    <xf numFmtId="49" fontId="8" fillId="4" borderId="1" xfId="0" applyNumberFormat="1" applyFont="1" applyFill="1" applyBorder="1" applyAlignment="1">
      <alignment vertical="center"/>
    </xf>
    <xf numFmtId="49" fontId="8" fillId="4" borderId="2" xfId="0" applyNumberFormat="1" applyFont="1" applyFill="1" applyBorder="1" applyAlignment="1">
      <alignment vertical="center"/>
    </xf>
    <xf numFmtId="49" fontId="8" fillId="4" borderId="3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" fillId="0" borderId="4" xfId="0" applyFont="1" applyBorder="1"/>
    <xf numFmtId="0" fontId="0" fillId="0" borderId="5" xfId="0" applyBorder="1"/>
    <xf numFmtId="0" fontId="0" fillId="0" borderId="0" xfId="0" applyAlignment="1">
      <alignment vertical="center"/>
    </xf>
    <xf numFmtId="0" fontId="10" fillId="0" borderId="0" xfId="0" applyFont="1"/>
    <xf numFmtId="0" fontId="4" fillId="0" borderId="0" xfId="2" applyBorder="1"/>
    <xf numFmtId="0" fontId="0" fillId="0" borderId="0" xfId="0" applyBorder="1"/>
    <xf numFmtId="0" fontId="0" fillId="0" borderId="0" xfId="0" applyFill="1"/>
    <xf numFmtId="0" fontId="2" fillId="0" borderId="8" xfId="0" applyFont="1" applyBorder="1"/>
    <xf numFmtId="0" fontId="2" fillId="0" borderId="11" xfId="0" applyFont="1" applyBorder="1"/>
    <xf numFmtId="0" fontId="2" fillId="0" borderId="0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9" xfId="0" applyFont="1" applyBorder="1"/>
    <xf numFmtId="0" fontId="2" fillId="0" borderId="10" xfId="0" applyFont="1" applyBorder="1"/>
    <xf numFmtId="166" fontId="0" fillId="3" borderId="8" xfId="0" applyNumberFormat="1" applyFill="1" applyBorder="1"/>
    <xf numFmtId="166" fontId="0" fillId="3" borderId="9" xfId="0" applyNumberFormat="1" applyFill="1" applyBorder="1"/>
    <xf numFmtId="166" fontId="0" fillId="3" borderId="10" xfId="0" applyNumberFormat="1" applyFill="1" applyBorder="1"/>
    <xf numFmtId="166" fontId="0" fillId="3" borderId="11" xfId="0" applyNumberFormat="1" applyFill="1" applyBorder="1"/>
    <xf numFmtId="166" fontId="0" fillId="3" borderId="0" xfId="0" applyNumberFormat="1" applyFill="1" applyBorder="1"/>
    <xf numFmtId="166" fontId="0" fillId="3" borderId="12" xfId="0" applyNumberFormat="1" applyFill="1" applyBorder="1"/>
    <xf numFmtId="166" fontId="0" fillId="3" borderId="13" xfId="0" applyNumberFormat="1" applyFill="1" applyBorder="1"/>
    <xf numFmtId="166" fontId="0" fillId="3" borderId="14" xfId="0" applyNumberFormat="1" applyFill="1" applyBorder="1"/>
    <xf numFmtId="166" fontId="0" fillId="3" borderId="15" xfId="0" applyNumberFormat="1" applyFill="1" applyBorder="1"/>
    <xf numFmtId="0" fontId="2" fillId="0" borderId="9" xfId="0" applyFont="1" applyBorder="1" applyAlignment="1">
      <alignment horizontal="right"/>
    </xf>
    <xf numFmtId="0" fontId="2" fillId="0" borderId="6" xfId="0" applyFont="1" applyBorder="1"/>
    <xf numFmtId="0" fontId="2" fillId="0" borderId="16" xfId="0" applyFont="1" applyBorder="1"/>
    <xf numFmtId="0" fontId="2" fillId="0" borderId="7" xfId="0" applyFont="1" applyBorder="1"/>
    <xf numFmtId="0" fontId="12" fillId="0" borderId="0" xfId="0" applyFont="1"/>
    <xf numFmtId="0" fontId="0" fillId="0" borderId="16" xfId="0" applyBorder="1"/>
    <xf numFmtId="0" fontId="5" fillId="0" borderId="8" xfId="0" applyFont="1" applyBorder="1"/>
    <xf numFmtId="0" fontId="5" fillId="0" borderId="6" xfId="0" applyFont="1" applyBorder="1"/>
    <xf numFmtId="168" fontId="0" fillId="3" borderId="0" xfId="1" applyNumberFormat="1" applyFont="1" applyFill="1" applyBorder="1"/>
    <xf numFmtId="168" fontId="0" fillId="3" borderId="14" xfId="1" applyNumberFormat="1" applyFont="1" applyFill="1" applyBorder="1"/>
    <xf numFmtId="168" fontId="0" fillId="3" borderId="11" xfId="1" applyNumberFormat="1" applyFont="1" applyFill="1" applyBorder="1"/>
    <xf numFmtId="168" fontId="0" fillId="3" borderId="12" xfId="1" applyNumberFormat="1" applyFont="1" applyFill="1" applyBorder="1"/>
    <xf numFmtId="168" fontId="0" fillId="3" borderId="13" xfId="1" applyNumberFormat="1" applyFont="1" applyFill="1" applyBorder="1"/>
    <xf numFmtId="168" fontId="0" fillId="3" borderId="15" xfId="1" applyNumberFormat="1" applyFont="1" applyFill="1" applyBorder="1"/>
    <xf numFmtId="168" fontId="0" fillId="2" borderId="11" xfId="1" applyNumberFormat="1" applyFont="1" applyFill="1" applyBorder="1"/>
    <xf numFmtId="168" fontId="0" fillId="2" borderId="0" xfId="1" applyNumberFormat="1" applyFont="1" applyFill="1" applyBorder="1"/>
    <xf numFmtId="168" fontId="0" fillId="2" borderId="12" xfId="1" applyNumberFormat="1" applyFont="1" applyFill="1" applyBorder="1"/>
    <xf numFmtId="168" fontId="0" fillId="2" borderId="13" xfId="1" applyNumberFormat="1" applyFont="1" applyFill="1" applyBorder="1"/>
    <xf numFmtId="168" fontId="0" fillId="2" borderId="14" xfId="1" applyNumberFormat="1" applyFont="1" applyFill="1" applyBorder="1"/>
    <xf numFmtId="168" fontId="0" fillId="2" borderId="15" xfId="1" applyNumberFormat="1" applyFont="1" applyFill="1" applyBorder="1"/>
    <xf numFmtId="167" fontId="0" fillId="2" borderId="0" xfId="4" applyNumberFormat="1" applyFont="1" applyFill="1" applyBorder="1"/>
    <xf numFmtId="167" fontId="0" fillId="2" borderId="12" xfId="4" applyNumberFormat="1" applyFont="1" applyFill="1" applyBorder="1"/>
    <xf numFmtId="167" fontId="0" fillId="2" borderId="14" xfId="4" applyNumberFormat="1" applyFont="1" applyFill="1" applyBorder="1"/>
    <xf numFmtId="167" fontId="0" fillId="2" borderId="15" xfId="4" applyNumberFormat="1" applyFont="1" applyFill="1" applyBorder="1"/>
    <xf numFmtId="0" fontId="5" fillId="0" borderId="9" xfId="0" applyFont="1" applyBorder="1" applyAlignment="1">
      <alignment wrapText="1"/>
    </xf>
    <xf numFmtId="169" fontId="0" fillId="3" borderId="8" xfId="3" applyNumberFormat="1" applyFont="1" applyFill="1" applyBorder="1"/>
    <xf numFmtId="169" fontId="0" fillId="3" borderId="9" xfId="3" applyNumberFormat="1" applyFont="1" applyFill="1" applyBorder="1"/>
    <xf numFmtId="169" fontId="0" fillId="3" borderId="10" xfId="3" applyNumberFormat="1" applyFont="1" applyFill="1" applyBorder="1"/>
    <xf numFmtId="169" fontId="0" fillId="3" borderId="11" xfId="3" applyNumberFormat="1" applyFont="1" applyFill="1" applyBorder="1"/>
    <xf numFmtId="169" fontId="0" fillId="3" borderId="0" xfId="3" applyNumberFormat="1" applyFont="1" applyFill="1" applyBorder="1"/>
    <xf numFmtId="169" fontId="0" fillId="3" borderId="12" xfId="3" applyNumberFormat="1" applyFont="1" applyFill="1" applyBorder="1"/>
    <xf numFmtId="169" fontId="0" fillId="3" borderId="13" xfId="3" applyNumberFormat="1" applyFont="1" applyFill="1" applyBorder="1"/>
    <xf numFmtId="169" fontId="0" fillId="3" borderId="14" xfId="3" applyNumberFormat="1" applyFont="1" applyFill="1" applyBorder="1"/>
    <xf numFmtId="169" fontId="0" fillId="3" borderId="15" xfId="3" applyNumberFormat="1" applyFont="1" applyFill="1" applyBorder="1"/>
    <xf numFmtId="2" fontId="0" fillId="0" borderId="0" xfId="0" applyNumberFormat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8" xfId="0" applyBorder="1"/>
    <xf numFmtId="0" fontId="2" fillId="0" borderId="5" xfId="0" applyFon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2" fontId="0" fillId="2" borderId="0" xfId="0" applyNumberFormat="1" applyFill="1" applyBorder="1"/>
    <xf numFmtId="2" fontId="0" fillId="2" borderId="12" xfId="0" applyNumberFormat="1" applyFill="1" applyBorder="1"/>
    <xf numFmtId="2" fontId="0" fillId="2" borderId="14" xfId="0" applyNumberFormat="1" applyFill="1" applyBorder="1"/>
    <xf numFmtId="2" fontId="0" fillId="2" borderId="15" xfId="0" applyNumberFormat="1" applyFill="1" applyBorder="1"/>
    <xf numFmtId="0" fontId="0" fillId="0" borderId="17" xfId="0" applyBorder="1"/>
    <xf numFmtId="0" fontId="5" fillId="0" borderId="4" xfId="0" applyFont="1" applyBorder="1" applyAlignment="1">
      <alignment wrapText="1"/>
    </xf>
    <xf numFmtId="0" fontId="0" fillId="0" borderId="7" xfId="0" applyBorder="1"/>
    <xf numFmtId="166" fontId="0" fillId="2" borderId="0" xfId="0" applyNumberFormat="1" applyFill="1" applyBorder="1"/>
    <xf numFmtId="10" fontId="0" fillId="3" borderId="5" xfId="4" applyNumberFormat="1" applyFont="1" applyFill="1" applyBorder="1"/>
    <xf numFmtId="10" fontId="0" fillId="3" borderId="18" xfId="4" applyNumberFormat="1" applyFont="1" applyFill="1" applyBorder="1"/>
    <xf numFmtId="0" fontId="0" fillId="0" borderId="0" xfId="0" applyFont="1" applyBorder="1"/>
    <xf numFmtId="0" fontId="5" fillId="0" borderId="18" xfId="0" applyFont="1" applyBorder="1"/>
    <xf numFmtId="0" fontId="12" fillId="0" borderId="0" xfId="0" applyFont="1" applyBorder="1"/>
    <xf numFmtId="169" fontId="0" fillId="3" borderId="5" xfId="3" applyNumberFormat="1" applyFont="1" applyFill="1" applyBorder="1"/>
    <xf numFmtId="169" fontId="0" fillId="3" borderId="17" xfId="3" applyNumberFormat="1" applyFont="1" applyFill="1" applyBorder="1"/>
    <xf numFmtId="169" fontId="0" fillId="3" borderId="18" xfId="3" applyNumberFormat="1" applyFont="1" applyFill="1" applyBorder="1"/>
    <xf numFmtId="0" fontId="15" fillId="0" borderId="11" xfId="0" applyFont="1" applyBorder="1"/>
    <xf numFmtId="0" fontId="0" fillId="0" borderId="12" xfId="0" applyFont="1" applyBorder="1"/>
    <xf numFmtId="0" fontId="0" fillId="0" borderId="11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16" fillId="0" borderId="6" xfId="0" applyFont="1" applyBorder="1" applyAlignment="1">
      <alignment horizontal="left"/>
    </xf>
    <xf numFmtId="0" fontId="18" fillId="0" borderId="1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0" fillId="0" borderId="0" xfId="0" applyFont="1"/>
    <xf numFmtId="0" fontId="2" fillId="0" borderId="22" xfId="0" applyFont="1" applyFill="1" applyBorder="1" applyAlignment="1">
      <alignment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0" fillId="0" borderId="27" xfId="0" applyFont="1" applyBorder="1" applyAlignment="1">
      <alignment vertical="center" wrapText="1"/>
    </xf>
    <xf numFmtId="0" fontId="4" fillId="0" borderId="28" xfId="2" applyFont="1" applyBorder="1" applyAlignment="1">
      <alignment vertical="center" wrapText="1"/>
    </xf>
    <xf numFmtId="164" fontId="0" fillId="0" borderId="29" xfId="1" applyNumberFormat="1" applyFont="1" applyFill="1" applyBorder="1" applyAlignment="1">
      <alignment horizontal="center" vertical="center" wrapText="1"/>
    </xf>
    <xf numFmtId="0" fontId="0" fillId="0" borderId="30" xfId="0" applyFont="1" applyBorder="1"/>
    <xf numFmtId="0" fontId="0" fillId="0" borderId="31" xfId="0" applyFont="1" applyBorder="1"/>
    <xf numFmtId="0" fontId="4" fillId="0" borderId="32" xfId="2" applyFont="1" applyBorder="1" applyAlignment="1">
      <alignment vertical="center" wrapText="1"/>
    </xf>
    <xf numFmtId="164" fontId="0" fillId="0" borderId="30" xfId="1" applyNumberFormat="1" applyFont="1" applyFill="1" applyBorder="1" applyAlignment="1">
      <alignment horizontal="center" vertical="center" wrapText="1"/>
    </xf>
    <xf numFmtId="0" fontId="0" fillId="0" borderId="33" xfId="0" applyFont="1" applyBorder="1" applyAlignment="1">
      <alignment vertical="center" wrapText="1"/>
    </xf>
    <xf numFmtId="0" fontId="4" fillId="0" borderId="34" xfId="2" applyFont="1" applyBorder="1" applyAlignment="1">
      <alignment vertical="center" wrapText="1"/>
    </xf>
    <xf numFmtId="164" fontId="0" fillId="0" borderId="35" xfId="1" applyNumberFormat="1" applyFont="1" applyFill="1" applyBorder="1" applyAlignment="1">
      <alignment horizontal="center" vertical="center" wrapText="1"/>
    </xf>
    <xf numFmtId="0" fontId="0" fillId="0" borderId="35" xfId="0" applyFont="1" applyBorder="1"/>
    <xf numFmtId="0" fontId="4" fillId="0" borderId="36" xfId="2" applyFont="1" applyBorder="1" applyAlignment="1">
      <alignment vertical="center" wrapText="1"/>
    </xf>
    <xf numFmtId="0" fontId="0" fillId="0" borderId="37" xfId="0" applyFont="1" applyBorder="1" applyAlignment="1">
      <alignment vertical="center" wrapText="1"/>
    </xf>
    <xf numFmtId="0" fontId="4" fillId="0" borderId="38" xfId="2" applyFont="1" applyBorder="1" applyAlignment="1">
      <alignment vertical="center" wrapText="1"/>
    </xf>
    <xf numFmtId="0" fontId="4" fillId="0" borderId="39" xfId="2" applyFont="1" applyBorder="1" applyAlignment="1">
      <alignment vertical="center" wrapText="1"/>
    </xf>
    <xf numFmtId="0" fontId="0" fillId="0" borderId="40" xfId="0" applyFont="1" applyBorder="1" applyAlignment="1">
      <alignment vertical="center"/>
    </xf>
    <xf numFmtId="0" fontId="4" fillId="0" borderId="41" xfId="2" applyFont="1" applyBorder="1" applyAlignment="1">
      <alignment vertical="center" wrapText="1"/>
    </xf>
    <xf numFmtId="44" fontId="0" fillId="0" borderId="42" xfId="1" applyFont="1" applyFill="1" applyBorder="1" applyAlignment="1">
      <alignment horizontal="center" vertical="center" wrapText="1"/>
    </xf>
    <xf numFmtId="0" fontId="0" fillId="0" borderId="42" xfId="0" applyFont="1" applyBorder="1"/>
    <xf numFmtId="0" fontId="2" fillId="6" borderId="43" xfId="0" applyFont="1" applyFill="1" applyBorder="1" applyAlignment="1">
      <alignment horizontal="center" vertical="center" wrapText="1"/>
    </xf>
    <xf numFmtId="0" fontId="0" fillId="0" borderId="29" xfId="0" applyFont="1" applyBorder="1"/>
    <xf numFmtId="0" fontId="4" fillId="0" borderId="31" xfId="2" applyFont="1" applyBorder="1"/>
    <xf numFmtId="0" fontId="0" fillId="0" borderId="44" xfId="0" applyFont="1" applyBorder="1" applyAlignment="1">
      <alignment vertical="center" wrapText="1"/>
    </xf>
    <xf numFmtId="0" fontId="4" fillId="0" borderId="45" xfId="2" applyBorder="1" applyAlignment="1">
      <alignment vertical="center" wrapText="1"/>
    </xf>
    <xf numFmtId="0" fontId="0" fillId="0" borderId="40" xfId="0" applyFont="1" applyBorder="1" applyAlignment="1">
      <alignment vertical="center" wrapText="1"/>
    </xf>
    <xf numFmtId="0" fontId="4" fillId="0" borderId="2" xfId="2" applyBorder="1"/>
    <xf numFmtId="0" fontId="4" fillId="0" borderId="28" xfId="2" applyBorder="1" applyAlignment="1">
      <alignment vertical="center" wrapText="1"/>
    </xf>
    <xf numFmtId="0" fontId="4" fillId="0" borderId="46" xfId="2" applyBorder="1" applyAlignment="1">
      <alignment vertical="center" wrapText="1"/>
    </xf>
    <xf numFmtId="0" fontId="0" fillId="0" borderId="2" xfId="0" applyFont="1" applyBorder="1"/>
    <xf numFmtId="168" fontId="1" fillId="2" borderId="0" xfId="1" applyNumberFormat="1" applyFont="1" applyFill="1" applyBorder="1"/>
    <xf numFmtId="167" fontId="0" fillId="2" borderId="9" xfId="4" applyNumberFormat="1" applyFont="1" applyFill="1" applyBorder="1"/>
    <xf numFmtId="167" fontId="0" fillId="2" borderId="10" xfId="4" applyNumberFormat="1" applyFont="1" applyFill="1" applyBorder="1"/>
    <xf numFmtId="0" fontId="0" fillId="0" borderId="10" xfId="0" applyFont="1" applyBorder="1"/>
    <xf numFmtId="168" fontId="1" fillId="2" borderId="12" xfId="1" applyNumberFormat="1" applyFont="1" applyFill="1" applyBorder="1"/>
    <xf numFmtId="168" fontId="1" fillId="2" borderId="14" xfId="1" applyNumberFormat="1" applyFont="1" applyFill="1" applyBorder="1"/>
    <xf numFmtId="168" fontId="1" fillId="2" borderId="15" xfId="1" applyNumberFormat="1" applyFont="1" applyFill="1" applyBorder="1"/>
    <xf numFmtId="0" fontId="0" fillId="7" borderId="8" xfId="0" applyFill="1" applyBorder="1"/>
    <xf numFmtId="0" fontId="0" fillId="7" borderId="9" xfId="0" applyFill="1" applyBorder="1"/>
    <xf numFmtId="0" fontId="0" fillId="7" borderId="11" xfId="0" applyFill="1" applyBorder="1"/>
    <xf numFmtId="0" fontId="0" fillId="7" borderId="0" xfId="0" applyFill="1" applyBorder="1"/>
    <xf numFmtId="0" fontId="0" fillId="7" borderId="13" xfId="0" applyFill="1" applyBorder="1"/>
    <xf numFmtId="0" fontId="0" fillId="7" borderId="14" xfId="0" applyFill="1" applyBorder="1"/>
    <xf numFmtId="168" fontId="0" fillId="8" borderId="8" xfId="1" applyNumberFormat="1" applyFont="1" applyFill="1" applyBorder="1"/>
    <xf numFmtId="168" fontId="0" fillId="8" borderId="9" xfId="1" applyNumberFormat="1" applyFont="1" applyFill="1" applyBorder="1"/>
    <xf numFmtId="168" fontId="0" fillId="8" borderId="10" xfId="1" applyNumberFormat="1" applyFont="1" applyFill="1" applyBorder="1"/>
    <xf numFmtId="168" fontId="0" fillId="8" borderId="11" xfId="1" applyNumberFormat="1" applyFont="1" applyFill="1" applyBorder="1"/>
    <xf numFmtId="168" fontId="0" fillId="8" borderId="0" xfId="1" applyNumberFormat="1" applyFont="1" applyFill="1" applyBorder="1"/>
    <xf numFmtId="168" fontId="0" fillId="8" borderId="12" xfId="1" applyNumberFormat="1" applyFont="1" applyFill="1" applyBorder="1"/>
    <xf numFmtId="168" fontId="0" fillId="8" borderId="13" xfId="1" applyNumberFormat="1" applyFont="1" applyFill="1" applyBorder="1"/>
    <xf numFmtId="168" fontId="0" fillId="8" borderId="14" xfId="1" applyNumberFormat="1" applyFont="1" applyFill="1" applyBorder="1"/>
    <xf numFmtId="168" fontId="0" fillId="8" borderId="15" xfId="1" applyNumberFormat="1" applyFont="1" applyFill="1" applyBorder="1"/>
    <xf numFmtId="0" fontId="11" fillId="0" borderId="6" xfId="0" applyFont="1" applyBorder="1" applyAlignment="1">
      <alignment horizontal="left"/>
    </xf>
    <xf numFmtId="0" fontId="11" fillId="0" borderId="16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168" fontId="0" fillId="3" borderId="8" xfId="1" applyNumberFormat="1" applyFont="1" applyFill="1" applyBorder="1"/>
    <xf numFmtId="168" fontId="1" fillId="2" borderId="9" xfId="1" applyNumberFormat="1" applyFont="1" applyFill="1" applyBorder="1"/>
    <xf numFmtId="168" fontId="1" fillId="2" borderId="10" xfId="1" applyNumberFormat="1" applyFont="1" applyFill="1" applyBorder="1"/>
    <xf numFmtId="0" fontId="10" fillId="0" borderId="0" xfId="2" applyFont="1"/>
    <xf numFmtId="0" fontId="15" fillId="0" borderId="8" xfId="0" applyFont="1" applyBorder="1"/>
    <xf numFmtId="0" fontId="15" fillId="0" borderId="13" xfId="0" applyFont="1" applyBorder="1"/>
    <xf numFmtId="0" fontId="16" fillId="0" borderId="4" xfId="0" applyFont="1" applyBorder="1" applyAlignment="1">
      <alignment horizontal="left"/>
    </xf>
    <xf numFmtId="169" fontId="0" fillId="8" borderId="8" xfId="3" applyNumberFormat="1" applyFont="1" applyFill="1" applyBorder="1"/>
    <xf numFmtId="169" fontId="0" fillId="8" borderId="9" xfId="3" applyNumberFormat="1" applyFont="1" applyFill="1" applyBorder="1"/>
    <xf numFmtId="169" fontId="0" fillId="8" borderId="10" xfId="3" applyNumberFormat="1" applyFont="1" applyFill="1" applyBorder="1"/>
    <xf numFmtId="169" fontId="0" fillId="8" borderId="11" xfId="3" applyNumberFormat="1" applyFont="1" applyFill="1" applyBorder="1"/>
    <xf numFmtId="169" fontId="0" fillId="8" borderId="0" xfId="3" applyNumberFormat="1" applyFont="1" applyFill="1" applyBorder="1"/>
    <xf numFmtId="169" fontId="0" fillId="8" borderId="12" xfId="3" applyNumberFormat="1" applyFont="1" applyFill="1" applyBorder="1"/>
    <xf numFmtId="169" fontId="0" fillId="8" borderId="13" xfId="3" applyNumberFormat="1" applyFont="1" applyFill="1" applyBorder="1"/>
    <xf numFmtId="169" fontId="0" fillId="8" borderId="14" xfId="3" applyNumberFormat="1" applyFont="1" applyFill="1" applyBorder="1"/>
    <xf numFmtId="169" fontId="0" fillId="8" borderId="15" xfId="3" applyNumberFormat="1" applyFont="1" applyFill="1" applyBorder="1"/>
    <xf numFmtId="0" fontId="15" fillId="0" borderId="5" xfId="0" applyFont="1" applyBorder="1"/>
    <xf numFmtId="0" fontId="15" fillId="0" borderId="17" xfId="0" applyFont="1" applyBorder="1"/>
    <xf numFmtId="0" fontId="15" fillId="0" borderId="18" xfId="0" applyFont="1" applyBorder="1"/>
    <xf numFmtId="0" fontId="16" fillId="0" borderId="4" xfId="0" applyFont="1" applyFill="1" applyBorder="1" applyAlignment="1">
      <alignment horizontal="left"/>
    </xf>
    <xf numFmtId="0" fontId="16" fillId="0" borderId="5" xfId="0" applyFont="1" applyBorder="1" applyAlignment="1">
      <alignment horizontal="left"/>
    </xf>
    <xf numFmtId="168" fontId="15" fillId="5" borderId="5" xfId="1" applyNumberFormat="1" applyFont="1" applyFill="1" applyBorder="1"/>
    <xf numFmtId="168" fontId="15" fillId="5" borderId="17" xfId="1" applyNumberFormat="1" applyFont="1" applyFill="1" applyBorder="1"/>
    <xf numFmtId="168" fontId="15" fillId="5" borderId="18" xfId="1" applyNumberFormat="1" applyFont="1" applyFill="1" applyBorder="1"/>
    <xf numFmtId="0" fontId="2" fillId="0" borderId="6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6" xfId="0" applyBorder="1"/>
    <xf numFmtId="0" fontId="0" fillId="8" borderId="18" xfId="0" applyFill="1" applyBorder="1"/>
    <xf numFmtId="165" fontId="0" fillId="0" borderId="11" xfId="0" applyNumberFormat="1" applyFont="1" applyBorder="1" applyAlignment="1">
      <alignment horizontal="center" vertical="center"/>
    </xf>
    <xf numFmtId="0" fontId="0" fillId="3" borderId="12" xfId="0" applyFill="1" applyBorder="1"/>
    <xf numFmtId="0" fontId="0" fillId="3" borderId="15" xfId="0" applyFill="1" applyBorder="1"/>
    <xf numFmtId="0" fontId="0" fillId="3" borderId="11" xfId="0" applyFill="1" applyBorder="1"/>
    <xf numFmtId="0" fontId="0" fillId="3" borderId="13" xfId="0" applyFill="1" applyBorder="1"/>
    <xf numFmtId="0" fontId="0" fillId="0" borderId="16" xfId="0" applyBorder="1" applyAlignment="1">
      <alignment wrapText="1"/>
    </xf>
    <xf numFmtId="0" fontId="5" fillId="0" borderId="0" xfId="0" applyFont="1" applyBorder="1" applyAlignment="1">
      <alignment horizontal="left"/>
    </xf>
    <xf numFmtId="43" fontId="0" fillId="2" borderId="0" xfId="3" applyFont="1" applyFill="1" applyBorder="1"/>
    <xf numFmtId="43" fontId="0" fillId="2" borderId="12" xfId="3" applyFont="1" applyFill="1" applyBorder="1"/>
    <xf numFmtId="43" fontId="0" fillId="2" borderId="14" xfId="3" applyFont="1" applyFill="1" applyBorder="1"/>
    <xf numFmtId="43" fontId="0" fillId="2" borderId="15" xfId="3" applyFont="1" applyFill="1" applyBorder="1"/>
    <xf numFmtId="43" fontId="0" fillId="2" borderId="8" xfId="3" applyFont="1" applyFill="1" applyBorder="1"/>
    <xf numFmtId="43" fontId="0" fillId="2" borderId="9" xfId="3" applyFont="1" applyFill="1" applyBorder="1"/>
    <xf numFmtId="43" fontId="0" fillId="2" borderId="10" xfId="3" applyFont="1" applyFill="1" applyBorder="1"/>
    <xf numFmtId="43" fontId="0" fillId="2" borderId="11" xfId="3" applyFont="1" applyFill="1" applyBorder="1"/>
    <xf numFmtId="43" fontId="0" fillId="2" borderId="13" xfId="3" applyFont="1" applyFill="1" applyBorder="1"/>
    <xf numFmtId="0" fontId="5" fillId="0" borderId="4" xfId="0" applyFont="1" applyBorder="1" applyAlignment="1">
      <alignment horizontal="left"/>
    </xf>
    <xf numFmtId="169" fontId="0" fillId="2" borderId="9" xfId="3" applyNumberFormat="1" applyFont="1" applyFill="1" applyBorder="1"/>
    <xf numFmtId="169" fontId="0" fillId="2" borderId="0" xfId="3" applyNumberFormat="1" applyFont="1" applyFill="1" applyBorder="1"/>
    <xf numFmtId="169" fontId="0" fillId="2" borderId="14" xfId="3" applyNumberFormat="1" applyFont="1" applyFill="1" applyBorder="1"/>
    <xf numFmtId="169" fontId="0" fillId="2" borderId="15" xfId="3" applyNumberFormat="1" applyFont="1" applyFill="1" applyBorder="1"/>
    <xf numFmtId="170" fontId="0" fillId="8" borderId="8" xfId="1" applyNumberFormat="1" applyFont="1" applyFill="1" applyBorder="1"/>
    <xf numFmtId="170" fontId="0" fillId="8" borderId="11" xfId="1" applyNumberFormat="1" applyFont="1" applyFill="1" applyBorder="1"/>
    <xf numFmtId="170" fontId="0" fillId="8" borderId="13" xfId="1" applyNumberFormat="1" applyFont="1" applyFill="1" applyBorder="1"/>
    <xf numFmtId="170" fontId="0" fillId="8" borderId="0" xfId="1" applyNumberFormat="1" applyFont="1" applyFill="1" applyBorder="1"/>
    <xf numFmtId="170" fontId="0" fillId="8" borderId="9" xfId="1" applyNumberFormat="1" applyFont="1" applyFill="1" applyBorder="1"/>
    <xf numFmtId="170" fontId="0" fillId="8" borderId="10" xfId="1" applyNumberFormat="1" applyFont="1" applyFill="1" applyBorder="1"/>
    <xf numFmtId="170" fontId="0" fillId="8" borderId="12" xfId="1" applyNumberFormat="1" applyFont="1" applyFill="1" applyBorder="1"/>
    <xf numFmtId="170" fontId="0" fillId="8" borderId="14" xfId="1" applyNumberFormat="1" applyFont="1" applyFill="1" applyBorder="1"/>
    <xf numFmtId="170" fontId="0" fillId="8" borderId="15" xfId="1" applyNumberFormat="1" applyFont="1" applyFill="1" applyBorder="1"/>
    <xf numFmtId="0" fontId="2" fillId="0" borderId="0" xfId="0" applyFont="1" applyBorder="1" applyAlignment="1">
      <alignment horizontal="right"/>
    </xf>
    <xf numFmtId="0" fontId="23" fillId="0" borderId="0" xfId="0" applyFont="1"/>
    <xf numFmtId="0" fontId="16" fillId="0" borderId="7" xfId="0" applyFont="1" applyBorder="1" applyAlignment="1">
      <alignment horizontal="left"/>
    </xf>
    <xf numFmtId="0" fontId="15" fillId="0" borderId="10" xfId="0" applyFont="1" applyBorder="1"/>
    <xf numFmtId="0" fontId="15" fillId="0" borderId="12" xfId="0" applyFont="1" applyBorder="1"/>
    <xf numFmtId="0" fontId="15" fillId="0" borderId="15" xfId="0" applyFont="1" applyBorder="1"/>
    <xf numFmtId="2" fontId="0" fillId="5" borderId="0" xfId="0" applyNumberFormat="1" applyFill="1"/>
    <xf numFmtId="0" fontId="24" fillId="0" borderId="0" xfId="0" applyFont="1"/>
    <xf numFmtId="0" fontId="0" fillId="5" borderId="0" xfId="0" applyFill="1"/>
    <xf numFmtId="171" fontId="0" fillId="5" borderId="0" xfId="0" applyNumberFormat="1" applyFill="1"/>
    <xf numFmtId="0" fontId="2" fillId="9" borderId="4" xfId="0" applyFont="1" applyFill="1" applyBorder="1"/>
    <xf numFmtId="0" fontId="2" fillId="9" borderId="4" xfId="0" applyFont="1" applyFill="1" applyBorder="1" applyAlignment="1">
      <alignment horizontal="center" wrapText="1"/>
    </xf>
    <xf numFmtId="171" fontId="24" fillId="0" borderId="0" xfId="0" applyNumberFormat="1" applyFont="1"/>
    <xf numFmtId="0" fontId="2" fillId="0" borderId="4" xfId="0" applyFont="1" applyBorder="1" applyAlignment="1">
      <alignment horizontal="left"/>
    </xf>
    <xf numFmtId="171" fontId="0" fillId="0" borderId="4" xfId="0" applyNumberFormat="1" applyBorder="1" applyAlignment="1">
      <alignment horizontal="center"/>
    </xf>
    <xf numFmtId="171" fontId="0" fillId="0" borderId="0" xfId="0" applyNumberFormat="1"/>
    <xf numFmtId="2" fontId="0" fillId="8" borderId="0" xfId="0" applyNumberFormat="1" applyFill="1"/>
    <xf numFmtId="172" fontId="0" fillId="8" borderId="0" xfId="0" applyNumberFormat="1" applyFill="1"/>
    <xf numFmtId="172" fontId="0" fillId="0" borderId="0" xfId="0" applyNumberFormat="1"/>
    <xf numFmtId="173" fontId="0" fillId="0" borderId="0" xfId="0" applyNumberFormat="1"/>
    <xf numFmtId="2" fontId="2" fillId="5" borderId="0" xfId="0" applyNumberFormat="1" applyFont="1" applyFill="1"/>
    <xf numFmtId="0" fontId="0" fillId="0" borderId="4" xfId="0" applyBorder="1"/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2" fontId="0" fillId="2" borderId="11" xfId="0" applyNumberFormat="1" applyFill="1" applyBorder="1"/>
    <xf numFmtId="2" fontId="0" fillId="2" borderId="8" xfId="0" applyNumberFormat="1" applyFill="1" applyBorder="1"/>
    <xf numFmtId="2" fontId="0" fillId="2" borderId="10" xfId="0" applyNumberFormat="1" applyFill="1" applyBorder="1"/>
    <xf numFmtId="2" fontId="0" fillId="2" borderId="13" xfId="0" applyNumberFormat="1" applyFill="1" applyBorder="1"/>
    <xf numFmtId="9" fontId="0" fillId="10" borderId="0" xfId="0" applyNumberFormat="1" applyFill="1"/>
    <xf numFmtId="169" fontId="0" fillId="2" borderId="0" xfId="3" applyNumberFormat="1" applyFont="1" applyFill="1"/>
    <xf numFmtId="9" fontId="0" fillId="2" borderId="0" xfId="0" applyNumberFormat="1" applyFill="1"/>
    <xf numFmtId="174" fontId="0" fillId="2" borderId="0" xfId="3" applyNumberFormat="1" applyFont="1" applyFill="1"/>
    <xf numFmtId="0" fontId="27" fillId="0" borderId="0" xfId="5"/>
    <xf numFmtId="0" fontId="27" fillId="3" borderId="0" xfId="5" applyFill="1" applyAlignment="1">
      <alignment horizontal="center"/>
    </xf>
    <xf numFmtId="0" fontId="28" fillId="11" borderId="47" xfId="5" applyNumberFormat="1" applyFont="1" applyFill="1" applyBorder="1" applyAlignment="1"/>
    <xf numFmtId="0" fontId="28" fillId="11" borderId="48" xfId="5" applyNumberFormat="1" applyFont="1" applyFill="1" applyBorder="1" applyAlignment="1"/>
    <xf numFmtId="0" fontId="28" fillId="12" borderId="49" xfId="5" applyNumberFormat="1" applyFont="1" applyFill="1" applyBorder="1" applyAlignment="1">
      <alignment wrapText="1"/>
    </xf>
    <xf numFmtId="0" fontId="29" fillId="0" borderId="0" xfId="5" applyFont="1"/>
    <xf numFmtId="0" fontId="28" fillId="11" borderId="48" xfId="5" applyNumberFormat="1" applyFont="1" applyFill="1" applyBorder="1" applyAlignment="1">
      <alignment horizontal="center" wrapText="1"/>
    </xf>
    <xf numFmtId="0" fontId="28" fillId="11" borderId="49" xfId="5" applyNumberFormat="1" applyFont="1" applyFill="1" applyBorder="1" applyAlignment="1"/>
    <xf numFmtId="10" fontId="0" fillId="3" borderId="17" xfId="4" applyNumberFormat="1" applyFont="1" applyFill="1" applyBorder="1"/>
    <xf numFmtId="0" fontId="0" fillId="0" borderId="12" xfId="0" applyBorder="1"/>
    <xf numFmtId="0" fontId="0" fillId="3" borderId="17" xfId="4" applyNumberFormat="1" applyFont="1" applyFill="1" applyBorder="1"/>
    <xf numFmtId="166" fontId="0" fillId="13" borderId="0" xfId="0" applyNumberFormat="1" applyFill="1" applyBorder="1"/>
    <xf numFmtId="0" fontId="31" fillId="0" borderId="0" xfId="0" applyFont="1" applyFill="1" applyBorder="1"/>
    <xf numFmtId="0" fontId="0" fillId="0" borderId="18" xfId="0" applyFont="1" applyBorder="1"/>
    <xf numFmtId="44" fontId="0" fillId="3" borderId="0" xfId="1" applyFont="1" applyFill="1" applyBorder="1"/>
    <xf numFmtId="0" fontId="0" fillId="3" borderId="18" xfId="4" applyNumberFormat="1" applyFont="1" applyFill="1" applyBorder="1"/>
    <xf numFmtId="8" fontId="0" fillId="3" borderId="4" xfId="1" applyNumberFormat="1" applyFont="1" applyFill="1" applyBorder="1"/>
    <xf numFmtId="0" fontId="0" fillId="0" borderId="0" xfId="0" applyAlignment="1">
      <alignment horizontal="right" vertical="top"/>
    </xf>
    <xf numFmtId="8" fontId="0" fillId="0" borderId="0" xfId="0" applyNumberFormat="1"/>
    <xf numFmtId="0" fontId="5" fillId="0" borderId="17" xfId="0" applyFont="1" applyBorder="1"/>
    <xf numFmtId="44" fontId="0" fillId="2" borderId="9" xfId="1" applyFont="1" applyFill="1" applyBorder="1"/>
    <xf numFmtId="44" fontId="0" fillId="3" borderId="9" xfId="1" applyFont="1" applyFill="1" applyBorder="1"/>
    <xf numFmtId="44" fontId="0" fillId="2" borderId="10" xfId="1" applyFont="1" applyFill="1" applyBorder="1"/>
    <xf numFmtId="44" fontId="0" fillId="3" borderId="12" xfId="1" applyFont="1" applyFill="1" applyBorder="1"/>
    <xf numFmtId="169" fontId="0" fillId="2" borderId="13" xfId="3" applyNumberFormat="1" applyFont="1" applyFill="1" applyBorder="1"/>
    <xf numFmtId="0" fontId="0" fillId="0" borderId="17" xfId="0" applyFont="1" applyBorder="1"/>
    <xf numFmtId="43" fontId="0" fillId="8" borderId="8" xfId="3" applyNumberFormat="1" applyFont="1" applyFill="1" applyBorder="1"/>
    <xf numFmtId="43" fontId="0" fillId="8" borderId="0" xfId="3" applyNumberFormat="1" applyFont="1" applyFill="1" applyBorder="1"/>
    <xf numFmtId="43" fontId="0" fillId="8" borderId="9" xfId="3" applyNumberFormat="1" applyFont="1" applyFill="1" applyBorder="1"/>
    <xf numFmtId="43" fontId="0" fillId="8" borderId="10" xfId="3" applyNumberFormat="1" applyFont="1" applyFill="1" applyBorder="1"/>
    <xf numFmtId="43" fontId="0" fillId="8" borderId="11" xfId="3" applyNumberFormat="1" applyFont="1" applyFill="1" applyBorder="1"/>
    <xf numFmtId="43" fontId="0" fillId="8" borderId="12" xfId="3" applyNumberFormat="1" applyFont="1" applyFill="1" applyBorder="1"/>
    <xf numFmtId="43" fontId="0" fillId="8" borderId="13" xfId="3" applyNumberFormat="1" applyFont="1" applyFill="1" applyBorder="1"/>
    <xf numFmtId="43" fontId="0" fillId="8" borderId="14" xfId="3" applyNumberFormat="1" applyFont="1" applyFill="1" applyBorder="1"/>
    <xf numFmtId="43" fontId="0" fillId="8" borderId="15" xfId="3" applyNumberFormat="1" applyFont="1" applyFill="1" applyBorder="1"/>
    <xf numFmtId="43" fontId="0" fillId="3" borderId="5" xfId="3" applyFont="1" applyFill="1" applyBorder="1"/>
    <xf numFmtId="43" fontId="0" fillId="3" borderId="17" xfId="3" applyFont="1" applyFill="1" applyBorder="1"/>
    <xf numFmtId="43" fontId="0" fillId="3" borderId="18" xfId="3" applyFont="1" applyFill="1" applyBorder="1"/>
    <xf numFmtId="168" fontId="0" fillId="2" borderId="8" xfId="1" applyNumberFormat="1" applyFont="1" applyFill="1" applyBorder="1"/>
    <xf numFmtId="168" fontId="0" fillId="2" borderId="9" xfId="1" applyNumberFormat="1" applyFont="1" applyFill="1" applyBorder="1"/>
    <xf numFmtId="168" fontId="0" fillId="2" borderId="10" xfId="1" applyNumberFormat="1" applyFont="1" applyFill="1" applyBorder="1"/>
    <xf numFmtId="0" fontId="15" fillId="0" borderId="0" xfId="0" applyFont="1" applyBorder="1"/>
    <xf numFmtId="0" fontId="15" fillId="0" borderId="0" xfId="0" applyFont="1" applyFill="1" applyBorder="1"/>
    <xf numFmtId="0" fontId="15" fillId="0" borderId="14" xfId="0" applyFont="1" applyFill="1" applyBorder="1"/>
    <xf numFmtId="0" fontId="31" fillId="0" borderId="0" xfId="0" applyFont="1"/>
    <xf numFmtId="0" fontId="33" fillId="0" borderId="0" xfId="0" applyFont="1" applyFill="1" applyBorder="1"/>
    <xf numFmtId="0" fontId="32" fillId="0" borderId="0" xfId="0" applyFont="1" applyBorder="1"/>
    <xf numFmtId="0" fontId="32" fillId="0" borderId="0" xfId="0" applyFont="1"/>
    <xf numFmtId="175" fontId="32" fillId="0" borderId="0" xfId="1" applyNumberFormat="1" applyFont="1" applyBorder="1"/>
    <xf numFmtId="10" fontId="32" fillId="0" borderId="0" xfId="0" applyNumberFormat="1" applyFont="1"/>
    <xf numFmtId="10" fontId="32" fillId="0" borderId="0" xfId="4" applyNumberFormat="1" applyFont="1"/>
    <xf numFmtId="168" fontId="15" fillId="5" borderId="8" xfId="1" applyNumberFormat="1" applyFont="1" applyFill="1" applyBorder="1"/>
    <xf numFmtId="168" fontId="15" fillId="5" borderId="11" xfId="1" applyNumberFormat="1" applyFont="1" applyFill="1" applyBorder="1"/>
    <xf numFmtId="168" fontId="15" fillId="5" borderId="13" xfId="1" applyNumberFormat="1" applyFont="1" applyFill="1" applyBorder="1"/>
    <xf numFmtId="0" fontId="5" fillId="0" borderId="6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2" fillId="0" borderId="12" xfId="0" applyFont="1" applyBorder="1"/>
    <xf numFmtId="0" fontId="2" fillId="0" borderId="15" xfId="0" applyFont="1" applyBorder="1"/>
    <xf numFmtId="168" fontId="15" fillId="5" borderId="10" xfId="1" applyNumberFormat="1" applyFont="1" applyFill="1" applyBorder="1"/>
    <xf numFmtId="168" fontId="15" fillId="5" borderId="12" xfId="1" applyNumberFormat="1" applyFont="1" applyFill="1" applyBorder="1"/>
    <xf numFmtId="168" fontId="15" fillId="5" borderId="15" xfId="1" applyNumberFormat="1" applyFont="1" applyFill="1" applyBorder="1"/>
    <xf numFmtId="0" fontId="15" fillId="0" borderId="14" xfId="0" applyFont="1" applyBorder="1"/>
    <xf numFmtId="0" fontId="16" fillId="0" borderId="16" xfId="0" applyFont="1" applyBorder="1" applyAlignment="1">
      <alignment horizontal="left"/>
    </xf>
    <xf numFmtId="0" fontId="16" fillId="0" borderId="7" xfId="0" applyFont="1" applyFill="1" applyBorder="1" applyAlignment="1">
      <alignment horizontal="left"/>
    </xf>
    <xf numFmtId="0" fontId="15" fillId="0" borderId="11" xfId="0" applyFont="1" applyFill="1" applyBorder="1"/>
    <xf numFmtId="0" fontId="15" fillId="0" borderId="13" xfId="0" applyFont="1" applyFill="1" applyBorder="1"/>
    <xf numFmtId="170" fontId="0" fillId="0" borderId="0" xfId="1" applyNumberFormat="1" applyFont="1" applyBorder="1"/>
    <xf numFmtId="169" fontId="0" fillId="0" borderId="0" xfId="3" applyNumberFormat="1" applyFont="1"/>
    <xf numFmtId="168" fontId="0" fillId="0" borderId="0" xfId="1" applyNumberFormat="1" applyFont="1" applyBorder="1"/>
    <xf numFmtId="0" fontId="2" fillId="0" borderId="6" xfId="0" applyFont="1" applyFill="1" applyBorder="1"/>
    <xf numFmtId="168" fontId="2" fillId="5" borderId="16" xfId="1" applyNumberFormat="1" applyFont="1" applyFill="1" applyBorder="1"/>
    <xf numFmtId="168" fontId="2" fillId="5" borderId="7" xfId="1" applyNumberFormat="1" applyFont="1" applyFill="1" applyBorder="1"/>
    <xf numFmtId="0" fontId="0" fillId="3" borderId="0" xfId="0" applyFill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7" fillId="14" borderId="47" xfId="5" applyNumberFormat="1" applyFont="1" applyFill="1" applyBorder="1" applyAlignment="1"/>
    <xf numFmtId="0" fontId="27" fillId="14" borderId="48" xfId="5" applyNumberFormat="1" applyFont="1" applyFill="1" applyBorder="1" applyAlignment="1"/>
    <xf numFmtId="1" fontId="27" fillId="14" borderId="48" xfId="5" applyNumberFormat="1" applyFont="1" applyFill="1" applyBorder="1" applyAlignment="1"/>
    <xf numFmtId="10" fontId="27" fillId="14" borderId="48" xfId="5" applyNumberFormat="1" applyFont="1" applyFill="1" applyBorder="1" applyAlignment="1"/>
    <xf numFmtId="0" fontId="27" fillId="14" borderId="49" xfId="5" applyNumberFormat="1" applyFont="1" applyFill="1" applyBorder="1" applyAlignment="1"/>
    <xf numFmtId="169" fontId="27" fillId="0" borderId="48" xfId="3" applyNumberFormat="1" applyFont="1" applyBorder="1" applyAlignment="1"/>
    <xf numFmtId="0" fontId="27" fillId="0" borderId="47" xfId="5" applyNumberFormat="1" applyFont="1" applyBorder="1" applyAlignment="1"/>
    <xf numFmtId="0" fontId="27" fillId="0" borderId="48" xfId="5" applyNumberFormat="1" applyFont="1" applyBorder="1" applyAlignment="1"/>
    <xf numFmtId="1" fontId="27" fillId="0" borderId="48" xfId="5" applyNumberFormat="1" applyFont="1" applyBorder="1" applyAlignment="1"/>
    <xf numFmtId="10" fontId="27" fillId="0" borderId="48" xfId="5" applyNumberFormat="1" applyFont="1" applyBorder="1" applyAlignment="1"/>
    <xf numFmtId="0" fontId="27" fillId="0" borderId="49" xfId="5" applyNumberFormat="1" applyFont="1" applyBorder="1" applyAlignment="1"/>
    <xf numFmtId="10" fontId="0" fillId="14" borderId="48" xfId="7" applyNumberFormat="1" applyFont="1" applyFill="1" applyBorder="1"/>
    <xf numFmtId="0" fontId="27" fillId="14" borderId="50" xfId="5" applyNumberFormat="1" applyFont="1" applyFill="1" applyBorder="1" applyAlignment="1"/>
    <xf numFmtId="0" fontId="27" fillId="14" borderId="51" xfId="5" applyNumberFormat="1" applyFont="1" applyFill="1" applyBorder="1" applyAlignment="1"/>
    <xf numFmtId="1" fontId="27" fillId="14" borderId="51" xfId="5" applyNumberFormat="1" applyFont="1" applyFill="1" applyBorder="1" applyAlignment="1"/>
    <xf numFmtId="10" fontId="27" fillId="14" borderId="51" xfId="5" applyNumberFormat="1" applyFont="1" applyFill="1" applyBorder="1" applyAlignment="1"/>
    <xf numFmtId="0" fontId="27" fillId="14" borderId="52" xfId="5" applyNumberFormat="1" applyFont="1" applyFill="1" applyBorder="1" applyAlignment="1"/>
    <xf numFmtId="174" fontId="0" fillId="5" borderId="0" xfId="3" applyNumberFormat="1" applyFont="1" applyFill="1"/>
    <xf numFmtId="0" fontId="34" fillId="0" borderId="0" xfId="5" applyNumberFormat="1" applyFont="1" applyFill="1" applyBorder="1" applyAlignment="1"/>
    <xf numFmtId="0" fontId="34" fillId="0" borderId="0" xfId="5" applyNumberFormat="1" applyFont="1" applyFill="1" applyBorder="1" applyAlignment="1">
      <alignment horizontal="center" wrapText="1"/>
    </xf>
    <xf numFmtId="0" fontId="27" fillId="0" borderId="0" xfId="5" applyNumberFormat="1" applyFont="1" applyFill="1" applyBorder="1" applyAlignment="1"/>
    <xf numFmtId="1" fontId="27" fillId="0" borderId="0" xfId="5" applyNumberFormat="1" applyFont="1" applyFill="1" applyBorder="1" applyAlignment="1"/>
    <xf numFmtId="10" fontId="27" fillId="0" borderId="0" xfId="5" applyNumberFormat="1" applyFont="1" applyFill="1" applyBorder="1" applyAlignment="1"/>
    <xf numFmtId="10" fontId="15" fillId="0" borderId="0" xfId="7" applyNumberFormat="1" applyFont="1" applyFill="1" applyBorder="1"/>
    <xf numFmtId="174" fontId="15" fillId="0" borderId="0" xfId="3" applyNumberFormat="1" applyFont="1" applyFill="1" applyBorder="1"/>
    <xf numFmtId="169" fontId="15" fillId="0" borderId="0" xfId="3" applyNumberFormat="1" applyFont="1" applyFill="1" applyBorder="1"/>
    <xf numFmtId="0" fontId="11" fillId="0" borderId="0" xfId="0" applyFont="1" applyFill="1" applyBorder="1"/>
    <xf numFmtId="0" fontId="11" fillId="0" borderId="0" xfId="0" applyFont="1" applyBorder="1" applyAlignment="1">
      <alignment wrapText="1"/>
    </xf>
    <xf numFmtId="11" fontId="15" fillId="0" borderId="0" xfId="0" applyNumberFormat="1" applyFont="1" applyFill="1" applyBorder="1"/>
    <xf numFmtId="0" fontId="35" fillId="0" borderId="0" xfId="0" applyFont="1" applyFill="1" applyBorder="1"/>
    <xf numFmtId="0" fontId="34" fillId="0" borderId="0" xfId="5" applyNumberFormat="1" applyFont="1" applyFill="1" applyBorder="1" applyAlignment="1">
      <alignment wrapText="1"/>
    </xf>
    <xf numFmtId="43" fontId="15" fillId="0" borderId="0" xfId="3" applyNumberFormat="1" applyFont="1" applyFill="1" applyBorder="1"/>
    <xf numFmtId="0" fontId="11" fillId="0" borderId="0" xfId="0" applyFont="1" applyFill="1" applyBorder="1" applyAlignment="1">
      <alignment wrapText="1"/>
    </xf>
    <xf numFmtId="10" fontId="15" fillId="0" borderId="0" xfId="4" applyNumberFormat="1" applyFont="1" applyFill="1" applyBorder="1"/>
    <xf numFmtId="170" fontId="0" fillId="3" borderId="8" xfId="1" applyNumberFormat="1" applyFont="1" applyFill="1" applyBorder="1"/>
    <xf numFmtId="170" fontId="0" fillId="3" borderId="9" xfId="1" applyNumberFormat="1" applyFont="1" applyFill="1" applyBorder="1"/>
    <xf numFmtId="170" fontId="0" fillId="3" borderId="10" xfId="1" applyNumberFormat="1" applyFont="1" applyFill="1" applyBorder="1"/>
    <xf numFmtId="6" fontId="0" fillId="0" borderId="0" xfId="0" applyNumberFormat="1"/>
    <xf numFmtId="170" fontId="0" fillId="3" borderId="11" xfId="1" applyNumberFormat="1" applyFont="1" applyFill="1" applyBorder="1"/>
    <xf numFmtId="170" fontId="0" fillId="3" borderId="0" xfId="1" applyNumberFormat="1" applyFont="1" applyFill="1" applyBorder="1"/>
    <xf numFmtId="170" fontId="0" fillId="3" borderId="12" xfId="1" applyNumberFormat="1" applyFont="1" applyFill="1" applyBorder="1"/>
    <xf numFmtId="170" fontId="0" fillId="3" borderId="13" xfId="1" applyNumberFormat="1" applyFont="1" applyFill="1" applyBorder="1"/>
    <xf numFmtId="170" fontId="0" fillId="3" borderId="14" xfId="1" applyNumberFormat="1" applyFont="1" applyFill="1" applyBorder="1"/>
    <xf numFmtId="170" fontId="0" fillId="3" borderId="15" xfId="1" applyNumberFormat="1" applyFont="1" applyFill="1" applyBorder="1"/>
    <xf numFmtId="170" fontId="0" fillId="2" borderId="0" xfId="1" applyNumberFormat="1" applyFont="1" applyFill="1" applyBorder="1"/>
    <xf numFmtId="170" fontId="0" fillId="2" borderId="9" xfId="1" applyNumberFormat="1" applyFont="1" applyFill="1" applyBorder="1"/>
    <xf numFmtId="170" fontId="0" fillId="2" borderId="10" xfId="1" applyNumberFormat="1" applyFont="1" applyFill="1" applyBorder="1"/>
    <xf numFmtId="170" fontId="0" fillId="2" borderId="12" xfId="1" applyNumberFormat="1" applyFont="1" applyFill="1" applyBorder="1"/>
    <xf numFmtId="170" fontId="0" fillId="2" borderId="14" xfId="1" applyNumberFormat="1" applyFont="1" applyFill="1" applyBorder="1"/>
    <xf numFmtId="170" fontId="0" fillId="2" borderId="15" xfId="1" applyNumberFormat="1" applyFont="1" applyFill="1" applyBorder="1"/>
    <xf numFmtId="0" fontId="0" fillId="0" borderId="9" xfId="0" applyFont="1" applyBorder="1"/>
    <xf numFmtId="176" fontId="0" fillId="2" borderId="8" xfId="3" applyNumberFormat="1" applyFont="1" applyFill="1" applyBorder="1"/>
    <xf numFmtId="176" fontId="0" fillId="2" borderId="0" xfId="3" applyNumberFormat="1" applyFont="1" applyFill="1" applyBorder="1"/>
    <xf numFmtId="176" fontId="0" fillId="2" borderId="9" xfId="3" applyNumberFormat="1" applyFont="1" applyFill="1" applyBorder="1"/>
    <xf numFmtId="176" fontId="0" fillId="2" borderId="10" xfId="3" applyNumberFormat="1" applyFont="1" applyFill="1" applyBorder="1"/>
    <xf numFmtId="176" fontId="0" fillId="2" borderId="11" xfId="3" applyNumberFormat="1" applyFont="1" applyFill="1" applyBorder="1"/>
    <xf numFmtId="176" fontId="0" fillId="2" borderId="12" xfId="3" applyNumberFormat="1" applyFont="1" applyFill="1" applyBorder="1"/>
    <xf numFmtId="176" fontId="0" fillId="2" borderId="13" xfId="3" applyNumberFormat="1" applyFont="1" applyFill="1" applyBorder="1"/>
    <xf numFmtId="176" fontId="0" fillId="2" borderId="14" xfId="3" applyNumberFormat="1" applyFont="1" applyFill="1" applyBorder="1"/>
    <xf numFmtId="176" fontId="0" fillId="2" borderId="15" xfId="3" applyNumberFormat="1" applyFont="1" applyFill="1" applyBorder="1"/>
    <xf numFmtId="10" fontId="0" fillId="3" borderId="8" xfId="4" applyNumberFormat="1" applyFont="1" applyFill="1" applyBorder="1"/>
    <xf numFmtId="10" fontId="0" fillId="3" borderId="11" xfId="4" applyNumberFormat="1" applyFont="1" applyFill="1" applyBorder="1"/>
    <xf numFmtId="2" fontId="0" fillId="3" borderId="13" xfId="4" applyNumberFormat="1" applyFont="1" applyFill="1" applyBorder="1"/>
    <xf numFmtId="169" fontId="15" fillId="0" borderId="0" xfId="0" applyNumberFormat="1" applyFont="1" applyFill="1" applyBorder="1"/>
    <xf numFmtId="170" fontId="27" fillId="0" borderId="0" xfId="1" applyNumberFormat="1" applyFont="1" applyFill="1" applyBorder="1" applyAlignment="1"/>
    <xf numFmtId="0" fontId="36" fillId="0" borderId="0" xfId="0" applyFont="1" applyFill="1" applyBorder="1"/>
    <xf numFmtId="170" fontId="0" fillId="0" borderId="0" xfId="0" applyNumberFormat="1"/>
    <xf numFmtId="170" fontId="0" fillId="0" borderId="0" xfId="1" applyNumberFormat="1" applyFont="1"/>
    <xf numFmtId="43" fontId="0" fillId="2" borderId="8" xfId="3" applyNumberFormat="1" applyFont="1" applyFill="1" applyBorder="1"/>
    <xf numFmtId="43" fontId="0" fillId="2" borderId="0" xfId="3" applyNumberFormat="1" applyFont="1" applyFill="1" applyBorder="1"/>
    <xf numFmtId="43" fontId="0" fillId="2" borderId="9" xfId="3" applyNumberFormat="1" applyFont="1" applyFill="1" applyBorder="1"/>
    <xf numFmtId="43" fontId="0" fillId="2" borderId="10" xfId="3" applyNumberFormat="1" applyFont="1" applyFill="1" applyBorder="1"/>
    <xf numFmtId="43" fontId="0" fillId="2" borderId="11" xfId="3" applyNumberFormat="1" applyFont="1" applyFill="1" applyBorder="1"/>
    <xf numFmtId="43" fontId="0" fillId="2" borderId="12" xfId="3" applyNumberFormat="1" applyFont="1" applyFill="1" applyBorder="1"/>
    <xf numFmtId="43" fontId="0" fillId="2" borderId="13" xfId="3" applyNumberFormat="1" applyFont="1" applyFill="1" applyBorder="1"/>
    <xf numFmtId="43" fontId="0" fillId="2" borderId="14" xfId="3" applyNumberFormat="1" applyFont="1" applyFill="1" applyBorder="1"/>
    <xf numFmtId="43" fontId="0" fillId="2" borderId="15" xfId="3" applyNumberFormat="1" applyFont="1" applyFill="1" applyBorder="1"/>
    <xf numFmtId="43" fontId="0" fillId="0" borderId="0" xfId="0" applyNumberFormat="1"/>
    <xf numFmtId="169" fontId="15" fillId="3" borderId="5" xfId="3" applyNumberFormat="1" applyFont="1" applyFill="1" applyBorder="1"/>
    <xf numFmtId="169" fontId="15" fillId="3" borderId="17" xfId="3" applyNumberFormat="1" applyFont="1" applyFill="1" applyBorder="1"/>
    <xf numFmtId="0" fontId="5" fillId="0" borderId="16" xfId="0" applyFont="1" applyBorder="1" applyAlignment="1">
      <alignment wrapText="1"/>
    </xf>
    <xf numFmtId="0" fontId="2" fillId="0" borderId="7" xfId="0" applyFont="1" applyBorder="1" applyAlignment="1">
      <alignment horizontal="right"/>
    </xf>
    <xf numFmtId="1" fontId="0" fillId="2" borderId="5" xfId="0" applyNumberFormat="1" applyFill="1" applyBorder="1"/>
    <xf numFmtId="1" fontId="0" fillId="2" borderId="17" xfId="0" applyNumberFormat="1" applyFill="1" applyBorder="1"/>
    <xf numFmtId="1" fontId="0" fillId="2" borderId="18" xfId="0" applyNumberFormat="1" applyFill="1" applyBorder="1"/>
    <xf numFmtId="169" fontId="0" fillId="0" borderId="0" xfId="0" applyNumberFormat="1"/>
    <xf numFmtId="0" fontId="0" fillId="2" borderId="0" xfId="0" applyFill="1"/>
    <xf numFmtId="43" fontId="0" fillId="2" borderId="18" xfId="3" applyNumberFormat="1" applyFont="1" applyFill="1" applyBorder="1"/>
    <xf numFmtId="43" fontId="15" fillId="2" borderId="17" xfId="3" applyNumberFormat="1" applyFont="1" applyFill="1" applyBorder="1"/>
    <xf numFmtId="43" fontId="0" fillId="2" borderId="12" xfId="0" applyNumberFormat="1" applyFill="1" applyBorder="1"/>
    <xf numFmtId="43" fontId="0" fillId="2" borderId="15" xfId="0" applyNumberFormat="1" applyFill="1" applyBorder="1"/>
    <xf numFmtId="169" fontId="15" fillId="2" borderId="18" xfId="3" applyNumberFormat="1" applyFont="1" applyFill="1" applyBorder="1"/>
    <xf numFmtId="166" fontId="0" fillId="0" borderId="0" xfId="0" applyNumberFormat="1"/>
    <xf numFmtId="169" fontId="15" fillId="2" borderId="5" xfId="3" applyNumberFormat="1" applyFont="1" applyFill="1" applyBorder="1"/>
    <xf numFmtId="169" fontId="15" fillId="2" borderId="17" xfId="3" applyNumberFormat="1" applyFont="1" applyFill="1" applyBorder="1"/>
    <xf numFmtId="0" fontId="0" fillId="0" borderId="0" xfId="0" applyAlignment="1">
      <alignment horizontal="right"/>
    </xf>
    <xf numFmtId="11" fontId="0" fillId="3" borderId="0" xfId="0" applyNumberFormat="1" applyFill="1"/>
    <xf numFmtId="166" fontId="0" fillId="2" borderId="8" xfId="1" applyNumberFormat="1" applyFont="1" applyFill="1" applyBorder="1"/>
    <xf numFmtId="166" fontId="0" fillId="2" borderId="9" xfId="1" applyNumberFormat="1" applyFont="1" applyFill="1" applyBorder="1"/>
    <xf numFmtId="166" fontId="0" fillId="2" borderId="10" xfId="1" applyNumberFormat="1" applyFont="1" applyFill="1" applyBorder="1"/>
    <xf numFmtId="166" fontId="0" fillId="2" borderId="11" xfId="1" applyNumberFormat="1" applyFont="1" applyFill="1" applyBorder="1"/>
    <xf numFmtId="166" fontId="0" fillId="2" borderId="0" xfId="1" applyNumberFormat="1" applyFont="1" applyFill="1" applyBorder="1"/>
    <xf numFmtId="166" fontId="0" fillId="2" borderId="12" xfId="1" applyNumberFormat="1" applyFont="1" applyFill="1" applyBorder="1"/>
    <xf numFmtId="166" fontId="0" fillId="2" borderId="13" xfId="1" applyNumberFormat="1" applyFont="1" applyFill="1" applyBorder="1"/>
    <xf numFmtId="166" fontId="0" fillId="2" borderId="14" xfId="1" applyNumberFormat="1" applyFont="1" applyFill="1" applyBorder="1"/>
    <xf numFmtId="166" fontId="0" fillId="2" borderId="15" xfId="1" applyNumberFormat="1" applyFont="1" applyFill="1" applyBorder="1"/>
    <xf numFmtId="166" fontId="2" fillId="5" borderId="16" xfId="0" applyNumberFormat="1" applyFont="1" applyFill="1" applyBorder="1"/>
    <xf numFmtId="166" fontId="2" fillId="5" borderId="7" xfId="0" applyNumberFormat="1" applyFont="1" applyFill="1" applyBorder="1"/>
    <xf numFmtId="1" fontId="27" fillId="2" borderId="0" xfId="5" applyNumberFormat="1" applyFont="1" applyFill="1" applyBorder="1" applyAlignment="1"/>
    <xf numFmtId="1" fontId="27" fillId="3" borderId="0" xfId="5" applyNumberFormat="1" applyFont="1" applyFill="1" applyBorder="1" applyAlignment="1"/>
    <xf numFmtId="10" fontId="27" fillId="3" borderId="0" xfId="5" applyNumberFormat="1" applyFont="1" applyFill="1" applyBorder="1" applyAlignment="1"/>
    <xf numFmtId="10" fontId="15" fillId="3" borderId="0" xfId="7" applyNumberFormat="1" applyFont="1" applyFill="1" applyBorder="1"/>
    <xf numFmtId="10" fontId="27" fillId="2" borderId="0" xfId="4" applyNumberFormat="1" applyFont="1" applyFill="1" applyBorder="1" applyAlignment="1"/>
    <xf numFmtId="177" fontId="37" fillId="0" borderId="0" xfId="0" applyNumberFormat="1" applyFont="1"/>
    <xf numFmtId="44" fontId="0" fillId="0" borderId="0" xfId="0" applyNumberFormat="1"/>
    <xf numFmtId="9" fontId="0" fillId="0" borderId="0" xfId="0" applyNumberFormat="1"/>
    <xf numFmtId="0" fontId="5" fillId="0" borderId="0" xfId="0" applyFont="1" applyFill="1" applyBorder="1"/>
    <xf numFmtId="169" fontId="0" fillId="2" borderId="8" xfId="3" applyNumberFormat="1" applyFont="1" applyFill="1" applyBorder="1"/>
    <xf numFmtId="169" fontId="0" fillId="2" borderId="10" xfId="3" applyNumberFormat="1" applyFont="1" applyFill="1" applyBorder="1"/>
    <xf numFmtId="169" fontId="0" fillId="2" borderId="11" xfId="3" applyNumberFormat="1" applyFont="1" applyFill="1" applyBorder="1"/>
    <xf numFmtId="169" fontId="0" fillId="2" borderId="12" xfId="3" applyNumberFormat="1" applyFont="1" applyFill="1" applyBorder="1"/>
    <xf numFmtId="178" fontId="0" fillId="3" borderId="0" xfId="0" applyNumberFormat="1" applyFill="1"/>
    <xf numFmtId="3" fontId="0" fillId="0" borderId="0" xfId="0" applyNumberFormat="1"/>
    <xf numFmtId="0" fontId="5" fillId="0" borderId="12" xfId="0" applyFont="1" applyBorder="1"/>
    <xf numFmtId="0" fontId="5" fillId="0" borderId="5" xfId="0" applyFont="1" applyBorder="1"/>
    <xf numFmtId="0" fontId="0" fillId="0" borderId="5" xfId="0" applyFont="1" applyBorder="1"/>
    <xf numFmtId="0" fontId="16" fillId="0" borderId="5" xfId="0" applyFont="1" applyFill="1" applyBorder="1" applyAlignment="1">
      <alignment horizontal="left"/>
    </xf>
    <xf numFmtId="170" fontId="0" fillId="8" borderId="5" xfId="1" applyNumberFormat="1" applyFont="1" applyFill="1" applyBorder="1"/>
    <xf numFmtId="170" fontId="0" fillId="8" borderId="17" xfId="1" applyNumberFormat="1" applyFont="1" applyFill="1" applyBorder="1"/>
    <xf numFmtId="170" fontId="0" fillId="8" borderId="18" xfId="1" applyNumberFormat="1" applyFont="1" applyFill="1" applyBorder="1"/>
    <xf numFmtId="0" fontId="34" fillId="0" borderId="0" xfId="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7" fillId="3" borderId="0" xfId="5" applyNumberFormat="1" applyFont="1" applyFill="1" applyBorder="1" applyAlignment="1"/>
    <xf numFmtId="10" fontId="27" fillId="2" borderId="0" xfId="5" applyNumberFormat="1" applyFont="1" applyFill="1" applyBorder="1" applyAlignment="1"/>
    <xf numFmtId="1" fontId="38" fillId="3" borderId="0" xfId="5" applyNumberFormat="1" applyFont="1" applyFill="1" applyBorder="1" applyAlignment="1"/>
    <xf numFmtId="169" fontId="27" fillId="2" borderId="0" xfId="3" applyNumberFormat="1" applyFont="1" applyFill="1" applyBorder="1" applyAlignment="1"/>
    <xf numFmtId="170" fontId="27" fillId="2" borderId="0" xfId="1" applyNumberFormat="1" applyFont="1" applyFill="1" applyBorder="1" applyAlignment="1"/>
    <xf numFmtId="167" fontId="27" fillId="2" borderId="0" xfId="4" applyNumberFormat="1" applyFont="1" applyFill="1" applyBorder="1" applyAlignment="1"/>
    <xf numFmtId="1" fontId="0" fillId="3" borderId="11" xfId="4" applyNumberFormat="1" applyFont="1" applyFill="1" applyBorder="1"/>
    <xf numFmtId="179" fontId="0" fillId="0" borderId="0" xfId="0" applyNumberFormat="1"/>
    <xf numFmtId="0" fontId="0" fillId="3" borderId="0" xfId="0" applyFill="1"/>
    <xf numFmtId="1" fontId="15" fillId="0" borderId="0" xfId="0" applyNumberFormat="1" applyFont="1" applyFill="1" applyBorder="1"/>
    <xf numFmtId="180" fontId="15" fillId="0" borderId="0" xfId="0" applyNumberFormat="1" applyFont="1" applyFill="1" applyBorder="1"/>
    <xf numFmtId="43" fontId="27" fillId="0" borderId="0" xfId="3" applyFont="1" applyFill="1" applyBorder="1" applyAlignment="1"/>
    <xf numFmtId="43" fontId="15" fillId="0" borderId="0" xfId="0" applyNumberFormat="1" applyFont="1" applyFill="1" applyBorder="1"/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6" xfId="0" applyBorder="1" applyAlignment="1">
      <alignment horizontal="center"/>
    </xf>
  </cellXfs>
  <cellStyles count="8">
    <cellStyle name="Comma" xfId="3" builtinId="3"/>
    <cellStyle name="Currency" xfId="1" builtinId="4"/>
    <cellStyle name="Hyperlink" xfId="2" builtinId="8"/>
    <cellStyle name="Normal" xfId="0" builtinId="0"/>
    <cellStyle name="Normal 2" xfId="5" xr:uid="{00000000-0005-0000-0000-000004000000}"/>
    <cellStyle name="Percent" xfId="4" builtinId="5"/>
    <cellStyle name="Percent 2" xfId="6" xr:uid="{00000000-0005-0000-0000-000006000000}"/>
    <cellStyle name="Percent 2 2" xfId="7" xr:uid="{00000000-0005-0000-0000-000007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'Output Viewer'!$B$47</c:f>
          <c:strCache>
            <c:ptCount val="1"/>
            <c:pt idx="0">
              <c:v>NorthWestern Energy NEM Value, 25-year Levelized $/kWh, UCT Test</c:v>
            </c:pt>
          </c:strCache>
        </c:strRef>
      </c:tx>
      <c:layout>
        <c:manualLayout>
          <c:xMode val="edge"/>
          <c:yMode val="edge"/>
          <c:x val="0.33878406002558914"/>
          <c:y val="4.2978927700031345E-2"/>
        </c:manualLayout>
      </c:layout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261041050965063"/>
          <c:y val="0.12585880159955729"/>
          <c:w val="0.70172085743906831"/>
          <c:h val="0.37587517159096195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'Output Viewer'!$A$65</c:f>
              <c:strCache>
                <c:ptCount val="1"/>
                <c:pt idx="0">
                  <c:v>Integration Costs</c:v>
                </c:pt>
              </c:strCache>
            </c:strRef>
          </c:tx>
          <c:spPr>
            <a:solidFill>
              <a:srgbClr val="598000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EFF-4596-B72A-5790BE77E5C4}"/>
              </c:ext>
            </c:extLst>
          </c:dPt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Viewer'!$B$65:$G$65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5F2-46DB-9E69-28BC74C5DF9A}"/>
            </c:ext>
          </c:extLst>
        </c:ser>
        <c:ser>
          <c:idx val="13"/>
          <c:order val="1"/>
          <c:tx>
            <c:strRef>
              <c:f>'Output Viewer'!$A$64</c:f>
              <c:strCache>
                <c:ptCount val="1"/>
                <c:pt idx="0">
                  <c:v>Interconnection Costs</c:v>
                </c:pt>
              </c:strCache>
            </c:strRef>
          </c:tx>
          <c:spPr>
            <a:solidFill>
              <a:srgbClr val="292A2B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EFF-4596-B72A-5790BE77E5C4}"/>
              </c:ext>
            </c:extLst>
          </c:dPt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Viewer'!$B$64:$G$64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5F2-46DB-9E69-28BC74C5DF9A}"/>
            </c:ext>
          </c:extLst>
        </c:ser>
        <c:ser>
          <c:idx val="12"/>
          <c:order val="2"/>
          <c:tx>
            <c:strRef>
              <c:f>'Output Viewer'!$A$63</c:f>
              <c:strCache>
                <c:ptCount val="1"/>
                <c:pt idx="0">
                  <c:v>Administrative Costs </c:v>
                </c:pt>
              </c:strCache>
            </c:strRef>
          </c:tx>
          <c:spPr>
            <a:solidFill>
              <a:srgbClr val="8B189B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Viewer'!$B$63:$G$63</c:f>
              <c:numCache>
                <c:formatCode>0.000</c:formatCode>
                <c:ptCount val="6"/>
                <c:pt idx="0">
                  <c:v>-2.7867093088255737E-3</c:v>
                </c:pt>
                <c:pt idx="1">
                  <c:v>-2.6815544352166527E-3</c:v>
                </c:pt>
                <c:pt idx="2">
                  <c:v>-2.6177036664871947E-3</c:v>
                </c:pt>
                <c:pt idx="3">
                  <c:v>-2.7867093088255737E-3</c:v>
                </c:pt>
                <c:pt idx="4">
                  <c:v>-2.6815544352166527E-3</c:v>
                </c:pt>
                <c:pt idx="5">
                  <c:v>-2.6177036664871947E-3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5F2-46DB-9E69-28BC74C5DF9A}"/>
            </c:ext>
          </c:extLst>
        </c:ser>
        <c:ser>
          <c:idx val="11"/>
          <c:order val="3"/>
          <c:tx>
            <c:strRef>
              <c:f>'Output Viewer'!$A$62</c:f>
              <c:strCache>
                <c:ptCount val="1"/>
                <c:pt idx="0">
                  <c:v>Reduced Revenue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Viewer'!$B$62:$G$62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5F2-46DB-9E69-28BC74C5DF9A}"/>
            </c:ext>
          </c:extLst>
        </c:ser>
        <c:ser>
          <c:idx val="10"/>
          <c:order val="4"/>
          <c:tx>
            <c:strRef>
              <c:f>'Output Viewer'!$A$61</c:f>
              <c:strCache>
                <c:ptCount val="1"/>
                <c:pt idx="0">
                  <c:v>Non-Energy Benefits</c:v>
                </c:pt>
              </c:strCache>
            </c:strRef>
          </c:tx>
          <c:spPr>
            <a:solidFill>
              <a:srgbClr val="FFB718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Viewer'!$B$61:$G$61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5F2-46DB-9E69-28BC74C5DF9A}"/>
            </c:ext>
          </c:extLst>
        </c:ser>
        <c:ser>
          <c:idx val="9"/>
          <c:order val="5"/>
          <c:tx>
            <c:strRef>
              <c:f>'Output Viewer'!$A$60</c:f>
              <c:strCache>
                <c:ptCount val="1"/>
                <c:pt idx="0">
                  <c:v>Avoided Outages Costs </c:v>
                </c:pt>
              </c:strCache>
            </c:strRef>
          </c:tx>
          <c:spPr>
            <a:solidFill>
              <a:srgbClr val="0093C9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Viewer'!$B$60:$G$60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5F2-46DB-9E69-28BC74C5DF9A}"/>
            </c:ext>
          </c:extLst>
        </c:ser>
        <c:ser>
          <c:idx val="8"/>
          <c:order val="6"/>
          <c:tx>
            <c:strRef>
              <c:f>'Output Viewer'!$A$59</c:f>
              <c:strCache>
                <c:ptCount val="1"/>
                <c:pt idx="0">
                  <c:v>Avoided Grid Support Services Costs </c:v>
                </c:pt>
              </c:strCache>
            </c:strRef>
          </c:tx>
          <c:spPr>
            <a:solidFill>
              <a:srgbClr val="95D600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Viewer'!$B$59:$G$59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5F2-46DB-9E69-28BC74C5DF9A}"/>
            </c:ext>
          </c:extLst>
        </c:ser>
        <c:ser>
          <c:idx val="7"/>
          <c:order val="7"/>
          <c:tx>
            <c:strRef>
              <c:f>'Output Viewer'!$A$58</c:f>
              <c:strCache>
                <c:ptCount val="1"/>
                <c:pt idx="0">
                  <c:v>Avoided Risk (e.g., reduced price volatility) </c:v>
                </c:pt>
              </c:strCache>
            </c:strRef>
          </c:tx>
          <c:spPr>
            <a:solidFill>
              <a:srgbClr val="555759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Viewer'!$B$58:$G$58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5F2-46DB-9E69-28BC74C5DF9A}"/>
            </c:ext>
          </c:extLst>
        </c:ser>
        <c:ser>
          <c:idx val="6"/>
          <c:order val="8"/>
          <c:tx>
            <c:strRef>
              <c:f>'Output Viewer'!$A$57</c:f>
              <c:strCache>
                <c:ptCount val="1"/>
                <c:pt idx="0">
                  <c:v>Market Price Suppression Effects (Fuel Hedging)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Viewer'!$B$57:$G$57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5F2-46DB-9E69-28BC74C5DF9A}"/>
            </c:ext>
          </c:extLst>
        </c:ser>
        <c:ser>
          <c:idx val="5"/>
          <c:order val="9"/>
          <c:tx>
            <c:strRef>
              <c:f>'Output Viewer'!$A$56</c:f>
              <c:strCache>
                <c:ptCount val="1"/>
                <c:pt idx="0">
                  <c:v>Avoided Environmental Compliance Costs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Viewer'!$B$56:$G$56</c:f>
              <c:numCache>
                <c:formatCode>0.000</c:formatCode>
                <c:ptCount val="6"/>
                <c:pt idx="0">
                  <c:v>5.5674681447005197E-3</c:v>
                </c:pt>
                <c:pt idx="1">
                  <c:v>5.0308540061923456E-3</c:v>
                </c:pt>
                <c:pt idx="2">
                  <c:v>4.7516342616114359E-3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5F2-46DB-9E69-28BC74C5DF9A}"/>
            </c:ext>
          </c:extLst>
        </c:ser>
        <c:ser>
          <c:idx val="4"/>
          <c:order val="10"/>
          <c:tx>
            <c:strRef>
              <c:f>'Output Viewer'!$A$55</c:f>
              <c:strCache>
                <c:ptCount val="1"/>
                <c:pt idx="0">
                  <c:v>Avoided RPS Compliance Costs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Viewer'!$B$55:$G$55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5F2-46DB-9E69-28BC74C5DF9A}"/>
            </c:ext>
          </c:extLst>
        </c:ser>
        <c:ser>
          <c:idx val="3"/>
          <c:order val="11"/>
          <c:tx>
            <c:strRef>
              <c:f>'Output Viewer'!$A$54</c:f>
              <c:strCache>
                <c:ptCount val="1"/>
                <c:pt idx="0">
                  <c:v>Avoided System Losses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Viewer'!$B$54:$G$54</c:f>
              <c:numCache>
                <c:formatCode>0.000</c:formatCode>
                <c:ptCount val="6"/>
                <c:pt idx="0">
                  <c:v>2.5850045478539134E-3</c:v>
                </c:pt>
                <c:pt idx="1">
                  <c:v>2.4921397682961133E-3</c:v>
                </c:pt>
                <c:pt idx="2">
                  <c:v>2.4349348477136811E-3</c:v>
                </c:pt>
                <c:pt idx="3">
                  <c:v>2.4562341828022831E-3</c:v>
                </c:pt>
                <c:pt idx="4">
                  <c:v>2.37544903788047E-3</c:v>
                </c:pt>
                <c:pt idx="5">
                  <c:v>2.3248126833673383E-3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5F2-46DB-9E69-28BC74C5DF9A}"/>
            </c:ext>
          </c:extLst>
        </c:ser>
        <c:ser>
          <c:idx val="2"/>
          <c:order val="12"/>
          <c:tx>
            <c:strRef>
              <c:f>'Output Viewer'!$A$53</c:f>
              <c:strCache>
                <c:ptCount val="1"/>
                <c:pt idx="0">
                  <c:v>Avoided T&amp;D Capacity Costs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Viewer'!$B$53:$G$53</c:f>
              <c:numCache>
                <c:formatCode>0.000</c:formatCode>
                <c:ptCount val="6"/>
                <c:pt idx="0">
                  <c:v>3.3851395108993269E-3</c:v>
                </c:pt>
                <c:pt idx="1">
                  <c:v>2.6922337332848643E-3</c:v>
                </c:pt>
                <c:pt idx="2">
                  <c:v>2.1832681188740117E-3</c:v>
                </c:pt>
                <c:pt idx="3">
                  <c:v>3.3851395108993269E-3</c:v>
                </c:pt>
                <c:pt idx="4">
                  <c:v>2.6922337332848643E-3</c:v>
                </c:pt>
                <c:pt idx="5">
                  <c:v>2.1832681188740117E-3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5F2-46DB-9E69-28BC74C5DF9A}"/>
            </c:ext>
          </c:extLst>
        </c:ser>
        <c:ser>
          <c:idx val="1"/>
          <c:order val="13"/>
          <c:tx>
            <c:strRef>
              <c:f>'Output Viewer'!$A$52</c:f>
              <c:strCache>
                <c:ptCount val="1"/>
                <c:pt idx="0">
                  <c:v>Avoided Capacity Costs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Viewer'!$B$52:$G$52</c:f>
              <c:numCache>
                <c:formatCode>0.000</c:formatCode>
                <c:ptCount val="6"/>
                <c:pt idx="0">
                  <c:v>4.7908777477603396E-3</c:v>
                </c:pt>
                <c:pt idx="1">
                  <c:v>4.7770960408492396E-3</c:v>
                </c:pt>
                <c:pt idx="2">
                  <c:v>4.7699249202852075E-3</c:v>
                </c:pt>
                <c:pt idx="3">
                  <c:v>4.7908777477603396E-3</c:v>
                </c:pt>
                <c:pt idx="4">
                  <c:v>4.7770960408492396E-3</c:v>
                </c:pt>
                <c:pt idx="5">
                  <c:v>4.7699249202852075E-3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5F2-46DB-9E69-28BC74C5DF9A}"/>
            </c:ext>
          </c:extLst>
        </c:ser>
        <c:ser>
          <c:idx val="0"/>
          <c:order val="14"/>
          <c:tx>
            <c:strRef>
              <c:f>'Output Viewer'!$A$51</c:f>
              <c:strCache>
                <c:ptCount val="1"/>
                <c:pt idx="0">
                  <c:v>Avoided Energy Costs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Viewer'!$B$51:$G$51</c:f>
              <c:numCache>
                <c:formatCode>0.000</c:formatCode>
                <c:ptCount val="6"/>
                <c:pt idx="0">
                  <c:v>3.199263054274646E-2</c:v>
                </c:pt>
                <c:pt idx="1">
                  <c:v>3.0843313964060794E-2</c:v>
                </c:pt>
                <c:pt idx="2">
                  <c:v>3.0135332273684166E-2</c:v>
                </c:pt>
                <c:pt idx="3">
                  <c:v>3.0398937905968839E-2</c:v>
                </c:pt>
                <c:pt idx="4">
                  <c:v>2.9399121755946396E-2</c:v>
                </c:pt>
                <c:pt idx="5">
                  <c:v>2.8772434200090818E-2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5F2-46DB-9E69-28BC74C5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410608"/>
        <c:axId val="186411000"/>
      </c:barChart>
      <c:lineChart>
        <c:grouping val="stacked"/>
        <c:varyColors val="0"/>
        <c:ser>
          <c:idx val="15"/>
          <c:order val="15"/>
          <c:tx>
            <c:strRef>
              <c:f>'Output Viewer'!$A$66</c:f>
              <c:strCache>
                <c:ptCount val="1"/>
                <c:pt idx="0">
                  <c:v>Net Value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'Output Viewer'!$B$66:$G$66</c:f>
              <c:numCache>
                <c:formatCode>0.000</c:formatCode>
                <c:ptCount val="6"/>
                <c:pt idx="0">
                  <c:v>4.5534411185134988E-2</c:v>
                </c:pt>
                <c:pt idx="1">
                  <c:v>4.3154083077466709E-2</c:v>
                </c:pt>
                <c:pt idx="2">
                  <c:v>4.1657390755681312E-2</c:v>
                </c:pt>
                <c:pt idx="3">
                  <c:v>3.8244480038605214E-2</c:v>
                </c:pt>
                <c:pt idx="4">
                  <c:v>3.6562346132744325E-2</c:v>
                </c:pt>
                <c:pt idx="5">
                  <c:v>3.5432736256130172E-2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0-453C-BE89-E34385E0F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10608"/>
        <c:axId val="186411000"/>
      </c:lineChart>
      <c:catAx>
        <c:axId val="18641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 b="1" i="0"/>
            </a:pPr>
            <a:endParaRPr lang="en-US"/>
          </a:p>
        </c:txPr>
        <c:crossAx val="186411000"/>
        <c:crosses val="autoZero"/>
        <c:auto val="1"/>
        <c:lblAlgn val="ctr"/>
        <c:lblOffset val="100"/>
        <c:noMultiLvlLbl val="0"/>
      </c:catAx>
      <c:valAx>
        <c:axId val="186411000"/>
        <c:scaling>
          <c:orientation val="minMax"/>
        </c:scaling>
        <c:delete val="0"/>
        <c:axPos val="l"/>
        <c:majorGridlines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 $/Rooftop kWh</a:t>
                </a:r>
                <a:endParaRPr lang="en-US" sz="1400" b="0" i="1"/>
              </a:p>
            </c:rich>
          </c:tx>
          <c:layout>
            <c:manualLayout>
              <c:xMode val="edge"/>
              <c:yMode val="edge"/>
              <c:x val="0.20685717104089149"/>
              <c:y val="0.20570123038871757"/>
            </c:manualLayout>
          </c:layout>
          <c:overlay val="0"/>
        </c:title>
        <c:numFmt formatCode="#,##0.000" sourceLinked="0"/>
        <c:majorTickMark val="out"/>
        <c:minorTickMark val="none"/>
        <c:tickLblPos val="nextTo"/>
        <c:txPr>
          <a:bodyPr/>
          <a:lstStyle/>
          <a:p>
            <a:pPr>
              <a:defRPr sz="1200" b="0"/>
            </a:pPr>
            <a:endParaRPr lang="en-US"/>
          </a:p>
        </c:txPr>
        <c:crossAx val="186410608"/>
        <c:crosses val="autoZero"/>
        <c:crossBetween val="between"/>
      </c:valAx>
      <c:dTable>
        <c:showHorzBorder val="1"/>
        <c:showVertBorder val="0"/>
        <c:showOutline val="1"/>
        <c:showKeys val="1"/>
      </c:dTable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Interpolation!$B$1</c:f>
              <c:strCache>
                <c:ptCount val="1"/>
                <c:pt idx="0">
                  <c:v>Unfavorable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Interpolation!$A$2:$A$38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Interpolation!$B$2:$B$38</c:f>
              <c:numCache>
                <c:formatCode>0.0</c:formatCode>
                <c:ptCount val="37"/>
                <c:pt idx="0">
                  <c:v>4.8189999999999804</c:v>
                </c:pt>
                <c:pt idx="1">
                  <c:v>6.4895853598015947</c:v>
                </c:pt>
                <c:pt idx="2">
                  <c:v>8.1609999999999694</c:v>
                </c:pt>
                <c:pt idx="3">
                  <c:v>11.754047958180308</c:v>
                </c:pt>
                <c:pt idx="4">
                  <c:v>16.5210775392401</c:v>
                </c:pt>
                <c:pt idx="5">
                  <c:v>22.368746378459036</c:v>
                </c:pt>
                <c:pt idx="6">
                  <c:v>29.254930523050302</c:v>
                </c:pt>
                <c:pt idx="7">
                  <c:v>37.024580174125731</c:v>
                </c:pt>
                <c:pt idx="8">
                  <c:v>45.923130509507899</c:v>
                </c:pt>
                <c:pt idx="9">
                  <c:v>56.002040485851467</c:v>
                </c:pt>
                <c:pt idx="10">
                  <c:v>67.688188965077202</c:v>
                </c:pt>
                <c:pt idx="11">
                  <c:v>81.661337408237159</c:v>
                </c:pt>
                <c:pt idx="12">
                  <c:v>97.214296983360796</c:v>
                </c:pt>
                <c:pt idx="13">
                  <c:v>114.54287551552989</c:v>
                </c:pt>
                <c:pt idx="14">
                  <c:v>131.61784449794399</c:v>
                </c:pt>
                <c:pt idx="15">
                  <c:v>146.00652980152518</c:v>
                </c:pt>
                <c:pt idx="16">
                  <c:v>159.11507611433001</c:v>
                </c:pt>
                <c:pt idx="17">
                  <c:v>171.80565812718123</c:v>
                </c:pt>
                <c:pt idx="18">
                  <c:v>183.27751171007699</c:v>
                </c:pt>
                <c:pt idx="19">
                  <c:v>192.95545462705195</c:v>
                </c:pt>
                <c:pt idx="20">
                  <c:v>201.024915885285</c:v>
                </c:pt>
                <c:pt idx="21">
                  <c:v>207.23895438853651</c:v>
                </c:pt>
                <c:pt idx="22">
                  <c:v>212.31949822535299</c:v>
                </c:pt>
                <c:pt idx="23">
                  <c:v>216.96439559035935</c:v>
                </c:pt>
                <c:pt idx="24">
                  <c:v>220.99894506822201</c:v>
                </c:pt>
                <c:pt idx="25">
                  <c:v>224.39744469162542</c:v>
                </c:pt>
                <c:pt idx="26">
                  <c:v>227.41074430897001</c:v>
                </c:pt>
                <c:pt idx="27">
                  <c:v>230.30920306144981</c:v>
                </c:pt>
                <c:pt idx="28">
                  <c:v>233.00859110153701</c:v>
                </c:pt>
                <c:pt idx="29">
                  <c:v>235.39444150525378</c:v>
                </c:pt>
                <c:pt idx="30">
                  <c:v>237.827824643524</c:v>
                </c:pt>
                <c:pt idx="31">
                  <c:v>240.61405731504783</c:v>
                </c:pt>
                <c:pt idx="32">
                  <c:v>243.80593331243199</c:v>
                </c:pt>
                <c:pt idx="33">
                  <c:v>247.64058868878055</c:v>
                </c:pt>
                <c:pt idx="34">
                  <c:v>251.87031346289501</c:v>
                </c:pt>
                <c:pt idx="35">
                  <c:v>256.3053599265404</c:v>
                </c:pt>
                <c:pt idx="36">
                  <c:v>261.00897731622803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1B-45F4-AC94-46FDCBA9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543912"/>
        <c:axId val="187547048"/>
      </c:scatterChart>
      <c:valAx>
        <c:axId val="187543912"/>
        <c:scaling>
          <c:orientation val="minMax"/>
          <c:max val="2050"/>
          <c:min val="20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547048"/>
        <c:crosses val="autoZero"/>
        <c:crossBetween val="midCat"/>
      </c:valAx>
      <c:valAx>
        <c:axId val="18754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543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Interpolation!$H$1</c:f>
              <c:strCache>
                <c:ptCount val="1"/>
                <c:pt idx="0">
                  <c:v>Unfavorable+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Interpolation!$G$2:$G$38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Interpolation!$H$2:$H$38</c:f>
              <c:numCache>
                <c:formatCode>0.00</c:formatCode>
                <c:ptCount val="37"/>
                <c:pt idx="0" formatCode="0.0">
                  <c:v>4.8190000000000603</c:v>
                </c:pt>
                <c:pt idx="1">
                  <c:v>6.4895853598013673</c:v>
                </c:pt>
                <c:pt idx="2" formatCode="0.0">
                  <c:v>8.1610000000000795</c:v>
                </c:pt>
                <c:pt idx="3">
                  <c:v>19.569525212049484</c:v>
                </c:pt>
                <c:pt idx="4">
                  <c:v>39.335087772463602</c:v>
                </c:pt>
                <c:pt idx="5">
                  <c:v>70.941595332697034</c:v>
                </c:pt>
                <c:pt idx="6">
                  <c:v>109.53338660850601</c:v>
                </c:pt>
                <c:pt idx="7">
                  <c:v>154.13006131630391</c:v>
                </c:pt>
                <c:pt idx="8">
                  <c:v>196.58974413088501</c:v>
                </c:pt>
                <c:pt idx="9">
                  <c:v>227.61764342710376</c:v>
                </c:pt>
                <c:pt idx="10">
                  <c:v>249.69210784254699</c:v>
                </c:pt>
                <c:pt idx="11">
                  <c:v>260.69964891858399</c:v>
                </c:pt>
                <c:pt idx="12">
                  <c:v>265.120986346633</c:v>
                </c:pt>
                <c:pt idx="13">
                  <c:v>265.32735363255404</c:v>
                </c:pt>
                <c:pt idx="14">
                  <c:v>265.53372091847501</c:v>
                </c:pt>
                <c:pt idx="15">
                  <c:v>265.54152252193398</c:v>
                </c:pt>
                <c:pt idx="16">
                  <c:v>265.54932412539301</c:v>
                </c:pt>
                <c:pt idx="17">
                  <c:v>265.55371703388261</c:v>
                </c:pt>
                <c:pt idx="18">
                  <c:v>265.55811467412502</c:v>
                </c:pt>
                <c:pt idx="19">
                  <c:v>265.56434782804899</c:v>
                </c:pt>
                <c:pt idx="20">
                  <c:v>265.57375573506499</c:v>
                </c:pt>
                <c:pt idx="21">
                  <c:v>265.57835043699743</c:v>
                </c:pt>
                <c:pt idx="22">
                  <c:v>265.60794430853298</c:v>
                </c:pt>
                <c:pt idx="23">
                  <c:v>265.68101568700513</c:v>
                </c:pt>
                <c:pt idx="24">
                  <c:v>265.82357872622799</c:v>
                </c:pt>
                <c:pt idx="25">
                  <c:v>266.06454179546563</c:v>
                </c:pt>
                <c:pt idx="26">
                  <c:v>266.41370058636602</c:v>
                </c:pt>
                <c:pt idx="27">
                  <c:v>266.90522755586426</c:v>
                </c:pt>
                <c:pt idx="28">
                  <c:v>267.49490077750499</c:v>
                </c:pt>
                <c:pt idx="29">
                  <c:v>268.01778572285548</c:v>
                </c:pt>
                <c:pt idx="30">
                  <c:v>268.87019265531802</c:v>
                </c:pt>
                <c:pt idx="31">
                  <c:v>270.34811416058801</c:v>
                </c:pt>
                <c:pt idx="32">
                  <c:v>272.58756874341299</c:v>
                </c:pt>
                <c:pt idx="33">
                  <c:v>276.01494587608613</c:v>
                </c:pt>
                <c:pt idx="34">
                  <c:v>280.05512524304902</c:v>
                </c:pt>
                <c:pt idx="35">
                  <c:v>284.22099254117347</c:v>
                </c:pt>
                <c:pt idx="36">
                  <c:v>288.674919205008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7E-43C4-A3CC-4F546BC5D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96216"/>
        <c:axId val="188396608"/>
      </c:scatterChart>
      <c:valAx>
        <c:axId val="188396216"/>
        <c:scaling>
          <c:orientation val="minMax"/>
          <c:max val="2050"/>
          <c:min val="20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96608"/>
        <c:crosses val="autoZero"/>
        <c:crossBetween val="midCat"/>
      </c:valAx>
      <c:valAx>
        <c:axId val="18839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96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Central+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Interpolation!$N$1</c:f>
              <c:strCache>
                <c:ptCount val="1"/>
                <c:pt idx="0">
                  <c:v>Central+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Interpolation!$G$2:$G$38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Interpolation!$N$2:$N$38</c:f>
              <c:numCache>
                <c:formatCode>0.00</c:formatCode>
                <c:ptCount val="37"/>
                <c:pt idx="0" formatCode="0.0">
                  <c:v>4.8190000000000603</c:v>
                </c:pt>
                <c:pt idx="1">
                  <c:v>6.4895853598015947</c:v>
                </c:pt>
                <c:pt idx="2" formatCode="0.0">
                  <c:v>8.1609999999999392</c:v>
                </c:pt>
                <c:pt idx="3">
                  <c:v>19.950932670384645</c:v>
                </c:pt>
                <c:pt idx="4">
                  <c:v>42.035146563324297</c:v>
                </c:pt>
                <c:pt idx="5">
                  <c:v>78.940679863095284</c:v>
                </c:pt>
                <c:pt idx="6">
                  <c:v>127.73139633219699</c:v>
                </c:pt>
                <c:pt idx="7">
                  <c:v>190.30885892547667</c:v>
                </c:pt>
                <c:pt idx="8">
                  <c:v>256.68700826195902</c:v>
                </c:pt>
                <c:pt idx="9">
                  <c:v>317.4028125628829</c:v>
                </c:pt>
                <c:pt idx="10">
                  <c:v>372.78875197579299</c:v>
                </c:pt>
                <c:pt idx="11">
                  <c:v>419.12447432242334</c:v>
                </c:pt>
                <c:pt idx="12">
                  <c:v>459.10544484210101</c:v>
                </c:pt>
                <c:pt idx="13">
                  <c:v>494.55589983612299</c:v>
                </c:pt>
                <c:pt idx="14">
                  <c:v>524.36917395847001</c:v>
                </c:pt>
                <c:pt idx="15">
                  <c:v>547.14939952082932</c:v>
                </c:pt>
                <c:pt idx="16">
                  <c:v>565.58841986863695</c:v>
                </c:pt>
                <c:pt idx="17">
                  <c:v>581.74018076481298</c:v>
                </c:pt>
                <c:pt idx="18">
                  <c:v>596.122507271176</c:v>
                </c:pt>
                <c:pt idx="19">
                  <c:v>609.80798616388347</c:v>
                </c:pt>
                <c:pt idx="20">
                  <c:v>623.18627806341306</c:v>
                </c:pt>
                <c:pt idx="21">
                  <c:v>636.82570607727394</c:v>
                </c:pt>
                <c:pt idx="22">
                  <c:v>651.26286951986197</c:v>
                </c:pt>
                <c:pt idx="23">
                  <c:v>667.34488054830581</c:v>
                </c:pt>
                <c:pt idx="24">
                  <c:v>684.70852374427204</c:v>
                </c:pt>
                <c:pt idx="25">
                  <c:v>704.09618787094951</c:v>
                </c:pt>
                <c:pt idx="26">
                  <c:v>723.03817253373199</c:v>
                </c:pt>
                <c:pt idx="27">
                  <c:v>738.41752726165578</c:v>
                </c:pt>
                <c:pt idx="28">
                  <c:v>752.91839104674204</c:v>
                </c:pt>
                <c:pt idx="29">
                  <c:v>768.30904252431355</c:v>
                </c:pt>
                <c:pt idx="30">
                  <c:v>784.22011229435304</c:v>
                </c:pt>
                <c:pt idx="31">
                  <c:v>800.92155866906978</c:v>
                </c:pt>
                <c:pt idx="32">
                  <c:v>818.26367714668902</c:v>
                </c:pt>
                <c:pt idx="33">
                  <c:v>836.53688520437572</c:v>
                </c:pt>
                <c:pt idx="34">
                  <c:v>854.69077521855104</c:v>
                </c:pt>
                <c:pt idx="35">
                  <c:v>871.65254516666755</c:v>
                </c:pt>
                <c:pt idx="36">
                  <c:v>887.77979572256299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3A-451E-835F-A57B793C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97392"/>
        <c:axId val="188397784"/>
      </c:scatterChart>
      <c:valAx>
        <c:axId val="188397392"/>
        <c:scaling>
          <c:orientation val="minMax"/>
          <c:max val="2050"/>
          <c:min val="20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97784"/>
        <c:crosses val="autoZero"/>
        <c:crossBetween val="midCat"/>
      </c:valAx>
      <c:valAx>
        <c:axId val="188397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97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Example T&amp;D Deferral - Harlowton</a:t>
            </a:r>
            <a:r>
              <a:rPr lang="en-US" baseline="0"/>
              <a:t> Substation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'T&amp;D Example Graph'!$A$2</c:f>
              <c:strCache>
                <c:ptCount val="1"/>
                <c:pt idx="0">
                  <c:v>Peak Load w/o Solar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'T&amp;D Example Graph'!$B$1:$AA$1</c:f>
              <c:numCache>
                <c:formatCode>General</c:formatCode>
                <c:ptCount val="2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</c:numCache>
            </c:numRef>
          </c:xVal>
          <c:yVal>
            <c:numRef>
              <c:f>'T&amp;D Example Graph'!$B$2:$AA$2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90-41C4-9E52-487B8A917F33}"/>
            </c:ext>
          </c:extLst>
        </c:ser>
        <c:ser>
          <c:idx val="1"/>
          <c:order val="1"/>
          <c:tx>
            <c:strRef>
              <c:f>'T&amp;D Example Graph'!$A$3</c:f>
              <c:strCache>
                <c:ptCount val="1"/>
                <c:pt idx="0">
                  <c:v>Nameplate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'T&amp;D Example Graph'!$B$1:$AA$1</c:f>
              <c:numCache>
                <c:formatCode>General</c:formatCode>
                <c:ptCount val="2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</c:numCache>
            </c:numRef>
          </c:xVal>
          <c:yVal>
            <c:numRef>
              <c:f>'T&amp;D Example Graph'!$B$3:$AA$3</c:f>
              <c:numCache>
                <c:formatCode>_(* #,##0_);_(* \(#,##0\);_(* "-"??_);_(@_)</c:formatCode>
                <c:ptCount val="26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2500</c:v>
                </c:pt>
                <c:pt idx="17">
                  <c:v>2500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  <c:pt idx="21">
                  <c:v>2500</c:v>
                </c:pt>
                <c:pt idx="22">
                  <c:v>2500</c:v>
                </c:pt>
                <c:pt idx="23">
                  <c:v>2500</c:v>
                </c:pt>
                <c:pt idx="24">
                  <c:v>2500</c:v>
                </c:pt>
                <c:pt idx="25">
                  <c:v>2500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90-41C4-9E52-487B8A917F33}"/>
            </c:ext>
          </c:extLst>
        </c:ser>
        <c:ser>
          <c:idx val="2"/>
          <c:order val="2"/>
          <c:tx>
            <c:strRef>
              <c:f>'T&amp;D Example Graph'!$A$4</c:f>
              <c:strCache>
                <c:ptCount val="1"/>
                <c:pt idx="0">
                  <c:v>Effective Nameplate w/ Margin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'T&amp;D Example Graph'!$B$1:$AA$1</c:f>
              <c:numCache>
                <c:formatCode>General</c:formatCode>
                <c:ptCount val="2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</c:numCache>
            </c:numRef>
          </c:xVal>
          <c:yVal>
            <c:numRef>
              <c:f>'T&amp;D Example Graph'!$B$4:$AA$4</c:f>
              <c:numCache>
                <c:formatCode>_(* #,##0_);_(* \(#,##0\);_(* "-"??_);_(@_)</c:formatCode>
                <c:ptCount val="26"/>
                <c:pt idx="0">
                  <c:v>2250</c:v>
                </c:pt>
                <c:pt idx="1">
                  <c:v>2250</c:v>
                </c:pt>
                <c:pt idx="2">
                  <c:v>2250</c:v>
                </c:pt>
                <c:pt idx="3">
                  <c:v>2250</c:v>
                </c:pt>
                <c:pt idx="4">
                  <c:v>2250</c:v>
                </c:pt>
                <c:pt idx="5">
                  <c:v>2250</c:v>
                </c:pt>
                <c:pt idx="6">
                  <c:v>2250</c:v>
                </c:pt>
                <c:pt idx="7">
                  <c:v>2250</c:v>
                </c:pt>
                <c:pt idx="8">
                  <c:v>2250</c:v>
                </c:pt>
                <c:pt idx="9">
                  <c:v>2250</c:v>
                </c:pt>
                <c:pt idx="10">
                  <c:v>2250</c:v>
                </c:pt>
                <c:pt idx="11">
                  <c:v>2250</c:v>
                </c:pt>
                <c:pt idx="12">
                  <c:v>2250</c:v>
                </c:pt>
                <c:pt idx="13">
                  <c:v>2250</c:v>
                </c:pt>
                <c:pt idx="14">
                  <c:v>2250</c:v>
                </c:pt>
                <c:pt idx="15">
                  <c:v>2250</c:v>
                </c:pt>
                <c:pt idx="16">
                  <c:v>2250</c:v>
                </c:pt>
                <c:pt idx="17">
                  <c:v>2250</c:v>
                </c:pt>
                <c:pt idx="18">
                  <c:v>2250</c:v>
                </c:pt>
                <c:pt idx="19">
                  <c:v>2250</c:v>
                </c:pt>
                <c:pt idx="20">
                  <c:v>2250</c:v>
                </c:pt>
                <c:pt idx="21">
                  <c:v>2250</c:v>
                </c:pt>
                <c:pt idx="22">
                  <c:v>2250</c:v>
                </c:pt>
                <c:pt idx="23">
                  <c:v>2250</c:v>
                </c:pt>
                <c:pt idx="24">
                  <c:v>2250</c:v>
                </c:pt>
                <c:pt idx="25">
                  <c:v>2250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590-41C4-9E52-487B8A917F33}"/>
            </c:ext>
          </c:extLst>
        </c:ser>
        <c:ser>
          <c:idx val="3"/>
          <c:order val="3"/>
          <c:tx>
            <c:strRef>
              <c:f>'T&amp;D Example Graph'!$A$5</c:f>
              <c:strCache>
                <c:ptCount val="1"/>
                <c:pt idx="0">
                  <c:v>Peak Load w/ Solar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'T&amp;D Example Graph'!$B$1:$AA$1</c:f>
              <c:numCache>
                <c:formatCode>General</c:formatCode>
                <c:ptCount val="2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</c:numCache>
            </c:numRef>
          </c:xVal>
          <c:yVal>
            <c:numRef>
              <c:f>'T&amp;D Example Graph'!$B$5:$AA$5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590-41C4-9E52-487B8A91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398568"/>
        <c:axId val="188398960"/>
      </c:scatterChart>
      <c:valAx>
        <c:axId val="188398568"/>
        <c:scaling>
          <c:orientation val="minMax"/>
          <c:max val="2034"/>
          <c:min val="20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98960"/>
        <c:crosses val="autoZero"/>
        <c:crossBetween val="midCat"/>
      </c:valAx>
      <c:valAx>
        <c:axId val="18839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398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'Output Viewer'!$L$48</c:f>
          <c:strCache>
            <c:ptCount val="1"/>
            <c:pt idx="0">
              <c:v>NorthWestern Energy NEM Value, Annual $/kWh Real 2018, High Adoption Forecast, Carbon Scenario On</c:v>
            </c:pt>
          </c:strCache>
        </c:strRef>
      </c:tx>
      <c:layout>
        <c:manualLayout>
          <c:xMode val="edge"/>
          <c:yMode val="edge"/>
          <c:x val="0.15237715512038938"/>
          <c:y val="4.97335701598579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556900053220724E-2"/>
          <c:y val="0.13374791960951596"/>
          <c:w val="0.90554212026891689"/>
          <c:h val="0.61830897469965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'Output Viewer'!$J$51</c:f>
              <c:strCache>
                <c:ptCount val="1"/>
                <c:pt idx="0">
                  <c:v>Avoided Energy Costs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Viewer'!$K$51:$AK$51</c15:sqref>
                  </c15:fullRef>
                </c:ext>
              </c:extLst>
              <c:f>'Output Viewer'!$M$51:$AK$51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1.7845735877519128E-2</c:v>
                </c:pt>
                <c:pt idx="1" formatCode="_(&quot;$&quot;* #,##0.000_);_(&quot;$&quot;* \(#,##0.000\);_(&quot;$&quot;* &quot;-&quot;??_);_(@_)">
                  <c:v>1.7607240926134245E-2</c:v>
                </c:pt>
                <c:pt idx="2" formatCode="_(&quot;$&quot;* #,##0.000_);_(&quot;$&quot;* \(#,##0.000\);_(&quot;$&quot;* &quot;-&quot;??_);_(@_)">
                  <c:v>1.841585790993519E-2</c:v>
                </c:pt>
                <c:pt idx="3" formatCode="_(&quot;$&quot;* #,##0.000_);_(&quot;$&quot;* \(#,##0.000\);_(&quot;$&quot;* &quot;-&quot;??_);_(@_)">
                  <c:v>1.8219809264136702E-2</c:v>
                </c:pt>
                <c:pt idx="4" formatCode="_(&quot;$&quot;* #,##0.000_);_(&quot;$&quot;* \(#,##0.000\);_(&quot;$&quot;* &quot;-&quot;??_);_(@_)">
                  <c:v>1.8233618546527677E-2</c:v>
                </c:pt>
                <c:pt idx="5" formatCode="_(&quot;$&quot;* #,##0.000_);_(&quot;$&quot;* \(#,##0.000\);_(&quot;$&quot;* &quot;-&quot;??_);_(@_)">
                  <c:v>1.813097373698459E-2</c:v>
                </c:pt>
                <c:pt idx="6" formatCode="_(&quot;$&quot;* #,##0.000_);_(&quot;$&quot;* \(#,##0.000\);_(&quot;$&quot;* &quot;-&quot;??_);_(@_)">
                  <c:v>1.895432623324269E-2</c:v>
                </c:pt>
                <c:pt idx="7" formatCode="_(&quot;$&quot;* #,##0.000_);_(&quot;$&quot;* \(#,##0.000\);_(&quot;$&quot;* &quot;-&quot;??_);_(@_)">
                  <c:v>1.9534855135425678E-2</c:v>
                </c:pt>
                <c:pt idx="8" formatCode="_(&quot;$&quot;* #,##0.000_);_(&quot;$&quot;* \(#,##0.000\);_(&quot;$&quot;* &quot;-&quot;??_);_(@_)">
                  <c:v>2.006872887359383E-2</c:v>
                </c:pt>
                <c:pt idx="9" formatCode="_(&quot;$&quot;* #,##0.000_);_(&quot;$&quot;* \(#,##0.000\);_(&quot;$&quot;* &quot;-&quot;??_);_(@_)">
                  <c:v>2.0906501120134365E-2</c:v>
                </c:pt>
                <c:pt idx="10" formatCode="_(&quot;$&quot;* #,##0.000_);_(&quot;$&quot;* \(#,##0.000\);_(&quot;$&quot;* &quot;-&quot;??_);_(@_)">
                  <c:v>2.1799103662049277E-2</c:v>
                </c:pt>
                <c:pt idx="11" formatCode="_(&quot;$&quot;* #,##0.000_);_(&quot;$&quot;* \(#,##0.000\);_(&quot;$&quot;* &quot;-&quot;??_);_(@_)">
                  <c:v>2.3705077471270142E-2</c:v>
                </c:pt>
                <c:pt idx="12" formatCode="_(&quot;$&quot;* #,##0.000_);_(&quot;$&quot;* \(#,##0.000\);_(&quot;$&quot;* &quot;-&quot;??_);_(@_)">
                  <c:v>2.433906817735423E-2</c:v>
                </c:pt>
                <c:pt idx="13" formatCode="_(&quot;$&quot;* #,##0.000_);_(&quot;$&quot;* \(#,##0.000\);_(&quot;$&quot;* &quot;-&quot;??_);_(@_)">
                  <c:v>2.5296640460933842E-2</c:v>
                </c:pt>
                <c:pt idx="14" formatCode="_(&quot;$&quot;* #,##0.000_);_(&quot;$&quot;* \(#,##0.000\);_(&quot;$&quot;* &quot;-&quot;??_);_(@_)">
                  <c:v>2.5741230357624479E-2</c:v>
                </c:pt>
                <c:pt idx="15" formatCode="_(&quot;$&quot;* #,##0.000_);_(&quot;$&quot;* \(#,##0.000\);_(&quot;$&quot;* &quot;-&quot;??_);_(@_)">
                  <c:v>2.5614950179029518E-2</c:v>
                </c:pt>
                <c:pt idx="16" formatCode="_(&quot;$&quot;* #,##0.000_);_(&quot;$&quot;* \(#,##0.000\);_(&quot;$&quot;* &quot;-&quot;??_);_(@_)">
                  <c:v>2.5638296654870697E-2</c:v>
                </c:pt>
                <c:pt idx="17" formatCode="_(&quot;$&quot;* #,##0.000_);_(&quot;$&quot;* \(#,##0.000\);_(&quot;$&quot;* &quot;-&quot;??_);_(@_)">
                  <c:v>2.6160844021514636E-2</c:v>
                </c:pt>
                <c:pt idx="18" formatCode="_(&quot;$&quot;* #,##0.000_);_(&quot;$&quot;* \(#,##0.000\);_(&quot;$&quot;* &quot;-&quot;??_);_(@_)">
                  <c:v>2.6477188102238584E-2</c:v>
                </c:pt>
                <c:pt idx="19" formatCode="_(&quot;$&quot;* #,##0.000_);_(&quot;$&quot;* \(#,##0.000\);_(&quot;$&quot;* &quot;-&quot;??_);_(@_)">
                  <c:v>2.6954318748380994E-2</c:v>
                </c:pt>
                <c:pt idx="20" formatCode="_(&quot;$&quot;* #,##0.000_);_(&quot;$&quot;* \(#,##0.000\);_(&quot;$&quot;* &quot;-&quot;??_);_(@_)">
                  <c:v>2.6858064181688346E-2</c:v>
                </c:pt>
                <c:pt idx="21" formatCode="_(&quot;$&quot;* #,##0.000_);_(&quot;$&quot;* \(#,##0.000\);_(&quot;$&quot;* &quot;-&quot;??_);_(@_)">
                  <c:v>2.7076962094958541E-2</c:v>
                </c:pt>
                <c:pt idx="22" formatCode="_(&quot;$&quot;* #,##0.000_);_(&quot;$&quot;* \(#,##0.000\);_(&quot;$&quot;* &quot;-&quot;??_);_(@_)">
                  <c:v>2.7183494237961552E-2</c:v>
                </c:pt>
                <c:pt idx="23" formatCode="_(&quot;$&quot;* #,##0.000_);_(&quot;$&quot;* \(#,##0.000\);_(&quot;$&quot;* &quot;-&quot;??_);_(@_)">
                  <c:v>2.7382438244595301E-2</c:v>
                </c:pt>
                <c:pt idx="24" formatCode="_(&quot;$&quot;* #,##0.000_);_(&quot;$&quot;* \(#,##0.000\);_(&quot;$&quot;* &quot;-&quot;??_);_(@_)">
                  <c:v>2.8267460820987678E-2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F-43D7-9E5D-3DF3FE79D415}"/>
            </c:ext>
          </c:extLst>
        </c:ser>
        <c:ser>
          <c:idx val="1"/>
          <c:order val="1"/>
          <c:tx>
            <c:strRef>
              <c:f>'Output Viewer'!$J$52</c:f>
              <c:strCache>
                <c:ptCount val="1"/>
                <c:pt idx="0">
                  <c:v>Avoided Capacity Costs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Viewer'!$K$52:$AK$52</c15:sqref>
                  </c15:fullRef>
                </c:ext>
              </c:extLst>
              <c:f>'Output Viewer'!$M$52:$AK$52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1.1777090124464869E-3</c:v>
                </c:pt>
                <c:pt idx="1" formatCode="_(&quot;$&quot;* #,##0.000_);_(&quot;$&quot;* \(#,##0.000\);_(&quot;$&quot;* &quot;-&quot;??_);_(@_)">
                  <c:v>8.4177957258692207E-4</c:v>
                </c:pt>
                <c:pt idx="2" formatCode="_(&quot;$&quot;* #,##0.000_);_(&quot;$&quot;* \(#,##0.000\);_(&quot;$&quot;* &quot;-&quot;??_);_(@_)">
                  <c:v>6.5139608734403212E-4</c:v>
                </c:pt>
                <c:pt idx="3" formatCode="_(&quot;$&quot;* #,##0.000_);_(&quot;$&quot;* \(#,##0.000\);_(&quot;$&quot;* &quot;-&quot;??_);_(@_)">
                  <c:v>6.3106668512054526E-4</c:v>
                </c:pt>
                <c:pt idx="4" formatCode="_(&quot;$&quot;* #,##0.000_);_(&quot;$&quot;* \(#,##0.000\);_(&quot;$&quot;* &quot;-&quot;??_);_(@_)">
                  <c:v>8.6456233273998512E-4</c:v>
                </c:pt>
                <c:pt idx="5" formatCode="_(&quot;$&quot;* #,##0.000_);_(&quot;$&quot;* \(#,##0.000\);_(&quot;$&quot;* &quot;-&quot;??_);_(@_)">
                  <c:v>1.3153891089312045E-3</c:v>
                </c:pt>
                <c:pt idx="6" formatCode="_(&quot;$&quot;* #,##0.000_);_(&quot;$&quot;* \(#,##0.000\);_(&quot;$&quot;* &quot;-&quot;??_);_(@_)">
                  <c:v>1.8106798916993861E-3</c:v>
                </c:pt>
                <c:pt idx="7" formatCode="_(&quot;$&quot;* #,##0.000_);_(&quot;$&quot;* \(#,##0.000\);_(&quot;$&quot;* &quot;-&quot;??_);_(@_)">
                  <c:v>2.4087174312720293E-3</c:v>
                </c:pt>
                <c:pt idx="8" formatCode="_(&quot;$&quot;* #,##0.000_);_(&quot;$&quot;* \(#,##0.000\);_(&quot;$&quot;* &quot;-&quot;??_);_(@_)">
                  <c:v>2.9698842073585295E-3</c:v>
                </c:pt>
                <c:pt idx="9" formatCode="_(&quot;$&quot;* #,##0.000_);_(&quot;$&quot;* \(#,##0.000\);_(&quot;$&quot;* &quot;-&quot;??_);_(@_)">
                  <c:v>3.412323522539517E-3</c:v>
                </c:pt>
                <c:pt idx="10" formatCode="_(&quot;$&quot;* #,##0.000_);_(&quot;$&quot;* \(#,##0.000\);_(&quot;$&quot;* &quot;-&quot;??_);_(@_)">
                  <c:v>3.7746699167864489E-3</c:v>
                </c:pt>
                <c:pt idx="11" formatCode="_(&quot;$&quot;* #,##0.000_);_(&quot;$&quot;* \(#,##0.000\);_(&quot;$&quot;* &quot;-&quot;??_);_(@_)">
                  <c:v>4.079490814240771E-3</c:v>
                </c:pt>
                <c:pt idx="12" formatCode="_(&quot;$&quot;* #,##0.000_);_(&quot;$&quot;* \(#,##0.000\);_(&quot;$&quot;* &quot;-&quot;??_);_(@_)">
                  <c:v>4.3262548781937242E-3</c:v>
                </c:pt>
                <c:pt idx="13" formatCode="_(&quot;$&quot;* #,##0.000_);_(&quot;$&quot;* \(#,##0.000\);_(&quot;$&quot;* &quot;-&quot;??_);_(@_)">
                  <c:v>4.5341375753573023E-3</c:v>
                </c:pt>
                <c:pt idx="14" formatCode="_(&quot;$&quot;* #,##0.000_);_(&quot;$&quot;* \(#,##0.000\);_(&quot;$&quot;* &quot;-&quot;??_);_(@_)">
                  <c:v>4.6836569862499875E-3</c:v>
                </c:pt>
                <c:pt idx="15" formatCode="_(&quot;$&quot;* #,##0.000_);_(&quot;$&quot;* \(#,##0.000\);_(&quot;$&quot;* &quot;-&quot;??_);_(@_)">
                  <c:v>4.7893830919399109E-3</c:v>
                </c:pt>
                <c:pt idx="16" formatCode="_(&quot;$&quot;* #,##0.000_);_(&quot;$&quot;* \(#,##0.000\);_(&quot;$&quot;* &quot;-&quot;??_);_(@_)">
                  <c:v>4.8447465315616675E-3</c:v>
                </c:pt>
                <c:pt idx="17" formatCode="_(&quot;$&quot;* #,##0.000_);_(&quot;$&quot;* \(#,##0.000\);_(&quot;$&quot;* &quot;-&quot;??_);_(@_)">
                  <c:v>4.8758931552925263E-3</c:v>
                </c:pt>
                <c:pt idx="18" formatCode="_(&quot;$&quot;* #,##0.000_);_(&quot;$&quot;* \(#,##0.000\);_(&quot;$&quot;* &quot;-&quot;??_);_(@_)">
                  <c:v>4.8734146277247085E-3</c:v>
                </c:pt>
                <c:pt idx="19" formatCode="_(&quot;$&quot;* #,##0.000_);_(&quot;$&quot;* \(#,##0.000\);_(&quot;$&quot;* &quot;-&quot;??_);_(@_)">
                  <c:v>4.8737661811223297E-3</c:v>
                </c:pt>
                <c:pt idx="20" formatCode="_(&quot;$&quot;* #,##0.000_);_(&quot;$&quot;* \(#,##0.000\);_(&quot;$&quot;* &quot;-&quot;??_);_(@_)">
                  <c:v>4.8514647641378006E-3</c:v>
                </c:pt>
                <c:pt idx="21" formatCode="_(&quot;$&quot;* #,##0.000_);_(&quot;$&quot;* \(#,##0.000\);_(&quot;$&quot;* &quot;-&quot;??_);_(@_)">
                  <c:v>4.8174695009501941E-3</c:v>
                </c:pt>
                <c:pt idx="22" formatCode="_(&quot;$&quot;* #,##0.000_);_(&quot;$&quot;* \(#,##0.000\);_(&quot;$&quot;* &quot;-&quot;??_);_(@_)">
                  <c:v>4.7839349651018831E-3</c:v>
                </c:pt>
                <c:pt idx="23" formatCode="_(&quot;$&quot;* #,##0.000_);_(&quot;$&quot;* \(#,##0.000\);_(&quot;$&quot;* &quot;-&quot;??_);_(@_)">
                  <c:v>4.81034977846935E-3</c:v>
                </c:pt>
                <c:pt idx="24" formatCode="_(&quot;$&quot;* #,##0.000_);_(&quot;$&quot;* \(#,##0.000\);_(&quot;$&quot;* &quot;-&quot;??_);_(@_)">
                  <c:v>4.8411806968653064E-3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F-43D7-9E5D-3DF3FE79D415}"/>
            </c:ext>
          </c:extLst>
        </c:ser>
        <c:ser>
          <c:idx val="2"/>
          <c:order val="2"/>
          <c:tx>
            <c:strRef>
              <c:f>'Output Viewer'!$J$53</c:f>
              <c:strCache>
                <c:ptCount val="1"/>
                <c:pt idx="0">
                  <c:v>Avoided Transmission and Distribution Capacity Costs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Viewer'!$K$53:$AK$53</c15:sqref>
                  </c15:fullRef>
                </c:ext>
              </c:extLst>
              <c:f>'Output Viewer'!$M$53:$AK$53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3.6375799644083671E-3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2.8495352883679062E-3</c:v>
                </c:pt>
                <c:pt idx="15" formatCode="_(&quot;$&quot;* #,##0.000_);_(&quot;$&quot;* \(#,##0.000\);_(&quot;$&quot;* &quot;-&quot;??_);_(@_)">
                  <c:v>5.7656506899937702E-3</c:v>
                </c:pt>
                <c:pt idx="16" formatCode="_(&quot;$&quot;* #,##0.000_);_(&quot;$&quot;* \(#,##0.000\);_(&quot;$&quot;* &quot;-&quot;??_);_(@_)">
                  <c:v>5.6109431528797594E-3</c:v>
                </c:pt>
                <c:pt idx="17" formatCode="_(&quot;$&quot;* #,##0.000_);_(&quot;$&quot;* \(#,##0.000\);_(&quot;$&quot;* &quot;-&quot;??_);_(@_)">
                  <c:v>3.0940865496445528E-3</c:v>
                </c:pt>
                <c:pt idx="18" formatCode="_(&quot;$&quot;* #,##0.000_);_(&quot;$&quot;* \(#,##0.000\);_(&quot;$&quot;* &quot;-&quot;??_);_(@_)">
                  <c:v>3.0298507682474901E-3</c:v>
                </c:pt>
                <c:pt idx="19" formatCode="_(&quot;$&quot;* #,##0.000_);_(&quot;$&quot;* \(#,##0.000\);_(&quot;$&quot;* &quot;-&quot;??_);_(@_)">
                  <c:v>2.9737396559847387E-3</c:v>
                </c:pt>
                <c:pt idx="20" formatCode="_(&quot;$&quot;* #,##0.000_);_(&quot;$&quot;* \(#,##0.000\);_(&quot;$&quot;* &quot;-&quot;??_);_(@_)">
                  <c:v>2.9078782553405907E-3</c:v>
                </c:pt>
                <c:pt idx="21" formatCode="_(&quot;$&quot;* #,##0.000_);_(&quot;$&quot;* \(#,##0.000\);_(&quot;$&quot;* &quot;-&quot;??_);_(@_)">
                  <c:v>2.8364326758486022E-3</c:v>
                </c:pt>
                <c:pt idx="22" formatCode="_(&quot;$&quot;* #,##0.000_);_(&quot;$&quot;* \(#,##0.000\);_(&quot;$&quot;* &quot;-&quot;??_);_(@_)">
                  <c:v>2.7643869843288955E-3</c:v>
                </c:pt>
                <c:pt idx="23" formatCode="_(&quot;$&quot;* #,##0.000_);_(&quot;$&quot;* \(#,##0.000\);_(&quot;$&quot;* &quot;-&quot;??_);_(@_)">
                  <c:v>5.6042793140208399E-4</c:v>
                </c:pt>
                <c:pt idx="24" formatCode="_(&quot;$&quot;* #,##0.000_);_(&quot;$&quot;* \(#,##0.000\);_(&quot;$&quot;* &quot;-&quot;??_);_(@_)">
                  <c:v>3.0727996941600612E-3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F-43D7-9E5D-3DF3FE79D415}"/>
            </c:ext>
          </c:extLst>
        </c:ser>
        <c:ser>
          <c:idx val="3"/>
          <c:order val="3"/>
          <c:tx>
            <c:strRef>
              <c:f>'Output Viewer'!$J$54</c:f>
              <c:strCache>
                <c:ptCount val="1"/>
                <c:pt idx="0">
                  <c:v>Avoided System Losses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Viewer'!$K$54:$AK$54</c15:sqref>
                  </c15:fullRef>
                </c:ext>
              </c:extLst>
              <c:f>'Output Viewer'!$M$54:$AK$54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1.4419354589035457E-3</c:v>
                </c:pt>
                <c:pt idx="1" formatCode="_(&quot;$&quot;* #,##0.000_);_(&quot;$&quot;* \(#,##0.000\);_(&quot;$&quot;* &quot;-&quot;??_);_(@_)">
                  <c:v>1.422665066831647E-3</c:v>
                </c:pt>
                <c:pt idx="2" formatCode="_(&quot;$&quot;* #,##0.000_);_(&quot;$&quot;* \(#,##0.000\);_(&quot;$&quot;* &quot;-&quot;??_);_(@_)">
                  <c:v>1.4880013191227639E-3</c:v>
                </c:pt>
                <c:pt idx="3" formatCode="_(&quot;$&quot;* #,##0.000_);_(&quot;$&quot;* \(#,##0.000\);_(&quot;$&quot;* &quot;-&quot;??_);_(@_)">
                  <c:v>1.4721605885422457E-3</c:v>
                </c:pt>
                <c:pt idx="4" formatCode="_(&quot;$&quot;* #,##0.000_);_(&quot;$&quot;* \(#,##0.000\);_(&quot;$&quot;* &quot;-&quot;??_);_(@_)">
                  <c:v>1.4732763785594365E-3</c:v>
                </c:pt>
                <c:pt idx="5" formatCode="_(&quot;$&quot;* #,##0.000_);_(&quot;$&quot;* \(#,##0.000\);_(&quot;$&quot;* &quot;-&quot;??_);_(@_)">
                  <c:v>1.4649826779483549E-3</c:v>
                </c:pt>
                <c:pt idx="6" formatCode="_(&quot;$&quot;* #,##0.000_);_(&quot;$&quot;* \(#,##0.000\);_(&quot;$&quot;* &quot;-&quot;??_);_(@_)">
                  <c:v>1.5315095596460096E-3</c:v>
                </c:pt>
                <c:pt idx="7" formatCode="_(&quot;$&quot;* #,##0.000_);_(&quot;$&quot;* \(#,##0.000\);_(&quot;$&quot;* &quot;-&quot;??_);_(@_)">
                  <c:v>1.5784162949423947E-3</c:v>
                </c:pt>
                <c:pt idx="8" formatCode="_(&quot;$&quot;* #,##0.000_);_(&quot;$&quot;* \(#,##0.000\);_(&quot;$&quot;* &quot;-&quot;??_);_(@_)">
                  <c:v>1.6215532929863819E-3</c:v>
                </c:pt>
                <c:pt idx="9" formatCode="_(&quot;$&quot;* #,##0.000_);_(&quot;$&quot;* \(#,##0.000\);_(&quot;$&quot;* &quot;-&quot;??_);_(@_)">
                  <c:v>1.6892452905068569E-3</c:v>
                </c:pt>
                <c:pt idx="10" formatCode="_(&quot;$&quot;* #,##0.000_);_(&quot;$&quot;* \(#,##0.000\);_(&quot;$&quot;* &quot;-&quot;??_);_(@_)">
                  <c:v>1.7613675758935822E-3</c:v>
                </c:pt>
                <c:pt idx="11" formatCode="_(&quot;$&quot;* #,##0.000_);_(&quot;$&quot;* \(#,##0.000\);_(&quot;$&quot;* &quot;-&quot;??_);_(@_)">
                  <c:v>1.9153702596786276E-3</c:v>
                </c:pt>
                <c:pt idx="12" formatCode="_(&quot;$&quot;* #,##0.000_);_(&quot;$&quot;* \(#,##0.000\);_(&quot;$&quot;* &quot;-&quot;??_);_(@_)">
                  <c:v>1.9665967087302222E-3</c:v>
                </c:pt>
                <c:pt idx="13" formatCode="_(&quot;$&quot;* #,##0.000_);_(&quot;$&quot;* \(#,##0.000\);_(&quot;$&quot;* &quot;-&quot;??_);_(@_)">
                  <c:v>2.0439685492434547E-3</c:v>
                </c:pt>
                <c:pt idx="14" formatCode="_(&quot;$&quot;* #,##0.000_);_(&quot;$&quot;* \(#,##0.000\);_(&quot;$&quot;* &quot;-&quot;??_);_(@_)">
                  <c:v>2.079891412896058E-3</c:v>
                </c:pt>
                <c:pt idx="15" formatCode="_(&quot;$&quot;* #,##0.000_);_(&quot;$&quot;* \(#,##0.000\);_(&quot;$&quot;* &quot;-&quot;??_);_(@_)">
                  <c:v>2.0696879744655857E-3</c:v>
                </c:pt>
                <c:pt idx="16" formatCode="_(&quot;$&quot;* #,##0.000_);_(&quot;$&quot;* \(#,##0.000\);_(&quot;$&quot;* &quot;-&quot;??_);_(@_)">
                  <c:v>2.0715743697135528E-3</c:v>
                </c:pt>
                <c:pt idx="17" formatCode="_(&quot;$&quot;* #,##0.000_);_(&quot;$&quot;* \(#,##0.000\);_(&quot;$&quot;* &quot;-&quot;??_);_(@_)">
                  <c:v>2.113796196938383E-3</c:v>
                </c:pt>
                <c:pt idx="18" formatCode="_(&quot;$&quot;* #,##0.000_);_(&quot;$&quot;* \(#,##0.000\);_(&quot;$&quot;* &quot;-&quot;??_);_(@_)">
                  <c:v>2.1393567986608777E-3</c:v>
                </c:pt>
                <c:pt idx="19" formatCode="_(&quot;$&quot;* #,##0.000_);_(&quot;$&quot;* \(#,##0.000\);_(&quot;$&quot;* &quot;-&quot;??_);_(@_)">
                  <c:v>2.1779089548691847E-3</c:v>
                </c:pt>
                <c:pt idx="20" formatCode="_(&quot;$&quot;* #,##0.000_);_(&quot;$&quot;* \(#,##0.000\);_(&quot;$&quot;* &quot;-&quot;??_);_(@_)">
                  <c:v>2.1701315858804189E-3</c:v>
                </c:pt>
                <c:pt idx="21" formatCode="_(&quot;$&quot;* #,##0.000_);_(&quot;$&quot;* \(#,##0.000\);_(&quot;$&quot;* &quot;-&quot;??_);_(@_)">
                  <c:v>2.1878185372726502E-3</c:v>
                </c:pt>
                <c:pt idx="22" formatCode="_(&quot;$&quot;* #,##0.000_);_(&quot;$&quot;* \(#,##0.000\);_(&quot;$&quot;* &quot;-&quot;??_);_(@_)">
                  <c:v>2.1964263344272936E-3</c:v>
                </c:pt>
                <c:pt idx="23" formatCode="_(&quot;$&quot;* #,##0.000_);_(&quot;$&quot;* \(#,##0.000\);_(&quot;$&quot;* &quot;-&quot;??_);_(@_)">
                  <c:v>2.2125010101633003E-3</c:v>
                </c:pt>
                <c:pt idx="24" formatCode="_(&quot;$&quot;* #,##0.000_);_(&quot;$&quot;* \(#,##0.000\);_(&quot;$&quot;* &quot;-&quot;??_);_(@_)">
                  <c:v>2.2840108343358048E-3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F-43D7-9E5D-3DF3FE79D415}"/>
            </c:ext>
          </c:extLst>
        </c:ser>
        <c:ser>
          <c:idx val="4"/>
          <c:order val="4"/>
          <c:tx>
            <c:strRef>
              <c:f>'Output Viewer'!$J$55</c:f>
              <c:strCache>
                <c:ptCount val="1"/>
                <c:pt idx="0">
                  <c:v>Avoided RPS Compliance Costs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Viewer'!$K$55:$AK$55</c15:sqref>
                  </c15:fullRef>
                </c:ext>
              </c:extLst>
              <c:f>'Output Viewer'!$M$55:$AK$55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F-43D7-9E5D-3DF3FE79D415}"/>
            </c:ext>
          </c:extLst>
        </c:ser>
        <c:ser>
          <c:idx val="5"/>
          <c:order val="5"/>
          <c:tx>
            <c:strRef>
              <c:f>'Output Viewer'!$J$56</c:f>
              <c:strCache>
                <c:ptCount val="1"/>
                <c:pt idx="0">
                  <c:v>Avoided Environmental Compliance Costs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Viewer'!$K$56:$AK$56</c15:sqref>
                  </c15:fullRef>
                </c:ext>
              </c:extLst>
              <c:f>'Output Viewer'!$M$56:$AK$56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2.5971626096748649E-3</c:v>
                </c:pt>
                <c:pt idx="11" formatCode="_(&quot;$&quot;* #,##0.000_);_(&quot;$&quot;* \(#,##0.000\);_(&quot;$&quot;* &quot;-&quot;??_);_(@_)">
                  <c:v>2.6506924266919436E-3</c:v>
                </c:pt>
                <c:pt idx="12" formatCode="_(&quot;$&quot;* #,##0.000_);_(&quot;$&quot;* \(#,##0.000\);_(&quot;$&quot;* &quot;-&quot;??_);_(@_)">
                  <c:v>3.7048658409378032E-3</c:v>
                </c:pt>
                <c:pt idx="13" formatCode="_(&quot;$&quot;* #,##0.000_);_(&quot;$&quot;* \(#,##0.000\);_(&quot;$&quot;* &quot;-&quot;??_);_(@_)">
                  <c:v>4.13852278373893E-3</c:v>
                </c:pt>
                <c:pt idx="14" formatCode="_(&quot;$&quot;* #,##0.000_);_(&quot;$&quot;* \(#,##0.000\);_(&quot;$&quot;* &quot;-&quot;??_);_(@_)">
                  <c:v>4.6351863642752379E-3</c:v>
                </c:pt>
                <c:pt idx="15" formatCode="_(&quot;$&quot;* #,##0.000_);_(&quot;$&quot;* \(#,##0.000\);_(&quot;$&quot;* &quot;-&quot;??_);_(@_)">
                  <c:v>5.2516451272903502E-3</c:v>
                </c:pt>
                <c:pt idx="16" formatCode="_(&quot;$&quot;* #,##0.000_);_(&quot;$&quot;* \(#,##0.000\);_(&quot;$&quot;* &quot;-&quot;??_);_(@_)">
                  <c:v>5.6492684445245741E-3</c:v>
                </c:pt>
                <c:pt idx="17" formatCode="_(&quot;$&quot;* #,##0.000_);_(&quot;$&quot;* \(#,##0.000\);_(&quot;$&quot;* &quot;-&quot;??_);_(@_)">
                  <c:v>5.9146511260748892E-3</c:v>
                </c:pt>
                <c:pt idx="18" formatCode="_(&quot;$&quot;* #,##0.000_);_(&quot;$&quot;* \(#,##0.000\);_(&quot;$&quot;* &quot;-&quot;??_);_(@_)">
                  <c:v>6.1602655926779474E-3</c:v>
                </c:pt>
                <c:pt idx="19" formatCode="_(&quot;$&quot;* #,##0.000_);_(&quot;$&quot;* \(#,##0.000\);_(&quot;$&quot;* &quot;-&quot;??_);_(@_)">
                  <c:v>6.9013291455027612E-3</c:v>
                </c:pt>
                <c:pt idx="20" formatCode="_(&quot;$&quot;* #,##0.000_);_(&quot;$&quot;* \(#,##0.000\);_(&quot;$&quot;* &quot;-&quot;??_);_(@_)">
                  <c:v>7.1486296428716865E-3</c:v>
                </c:pt>
                <c:pt idx="21" formatCode="_(&quot;$&quot;* #,##0.000_);_(&quot;$&quot;* \(#,##0.000\);_(&quot;$&quot;* &quot;-&quot;??_);_(@_)">
                  <c:v>7.3929567024328497E-3</c:v>
                </c:pt>
                <c:pt idx="22" formatCode="_(&quot;$&quot;* #,##0.000_);_(&quot;$&quot;* \(#,##0.000\);_(&quot;$&quot;* &quot;-&quot;??_);_(@_)">
                  <c:v>7.6402773532168854E-3</c:v>
                </c:pt>
                <c:pt idx="23" formatCode="_(&quot;$&quot;* #,##0.000_);_(&quot;$&quot;* \(#,##0.000\);_(&quot;$&quot;* &quot;-&quot;??_);_(@_)">
                  <c:v>8.4549446182457244E-3</c:v>
                </c:pt>
                <c:pt idx="24" formatCode="_(&quot;$&quot;* #,##0.000_);_(&quot;$&quot;* \(#,##0.000\);_(&quot;$&quot;* &quot;-&quot;??_);_(@_)">
                  <c:v>8.8989184650000441E-3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F-43D7-9E5D-3DF3FE79D415}"/>
            </c:ext>
          </c:extLst>
        </c:ser>
        <c:ser>
          <c:idx val="6"/>
          <c:order val="6"/>
          <c:tx>
            <c:strRef>
              <c:f>'Output Viewer'!$J$57</c:f>
              <c:strCache>
                <c:ptCount val="1"/>
                <c:pt idx="0">
                  <c:v>Market Price Suppression Effects (Fuel Hedging) 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Viewer'!$K$57:$AK$57</c15:sqref>
                  </c15:fullRef>
                </c:ext>
              </c:extLst>
              <c:f>'Output Viewer'!$M$57:$AK$57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7F-43D7-9E5D-3DF3FE79D415}"/>
            </c:ext>
          </c:extLst>
        </c:ser>
        <c:ser>
          <c:idx val="7"/>
          <c:order val="7"/>
          <c:tx>
            <c:strRef>
              <c:f>'Output Viewer'!$J$58</c:f>
              <c:strCache>
                <c:ptCount val="1"/>
                <c:pt idx="0">
                  <c:v>Avoided Risk (e.g., reduced price volatility)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Viewer'!$K$58:$AK$58</c15:sqref>
                  </c15:fullRef>
                </c:ext>
              </c:extLst>
              <c:f>'Output Viewer'!$M$58:$AK$58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F-43D7-9E5D-3DF3FE79D415}"/>
            </c:ext>
          </c:extLst>
        </c:ser>
        <c:ser>
          <c:idx val="8"/>
          <c:order val="8"/>
          <c:tx>
            <c:strRef>
              <c:f>'Output Viewer'!$J$59</c:f>
              <c:strCache>
                <c:ptCount val="1"/>
                <c:pt idx="0">
                  <c:v>Avoided Grid Support Services Costs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Viewer'!$K$59:$AK$59</c15:sqref>
                  </c15:fullRef>
                </c:ext>
              </c:extLst>
              <c:f>'Output Viewer'!$M$59:$AK$59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7F-43D7-9E5D-3DF3FE79D415}"/>
            </c:ext>
          </c:extLst>
        </c:ser>
        <c:ser>
          <c:idx val="9"/>
          <c:order val="9"/>
          <c:tx>
            <c:strRef>
              <c:f>'Output Viewer'!$J$60</c:f>
              <c:strCache>
                <c:ptCount val="1"/>
                <c:pt idx="0">
                  <c:v>Avoided Outages Costs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Viewer'!$K$60:$AK$60</c15:sqref>
                  </c15:fullRef>
                </c:ext>
              </c:extLst>
              <c:f>'Output Viewer'!$M$60:$AK$60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7F-43D7-9E5D-3DF3FE79D415}"/>
            </c:ext>
          </c:extLst>
        </c:ser>
        <c:ser>
          <c:idx val="10"/>
          <c:order val="10"/>
          <c:tx>
            <c:strRef>
              <c:f>'Output Viewer'!$J$61</c:f>
              <c:strCache>
                <c:ptCount val="1"/>
                <c:pt idx="0">
                  <c:v>Non-Energy Benefits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Viewer'!$K$61:$AK$61</c15:sqref>
                  </c15:fullRef>
                </c:ext>
              </c:extLst>
              <c:f>'Output Viewer'!$M$61:$AK$61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7F-43D7-9E5D-3DF3FE79D415}"/>
            </c:ext>
          </c:extLst>
        </c:ser>
        <c:ser>
          <c:idx val="11"/>
          <c:order val="11"/>
          <c:tx>
            <c:strRef>
              <c:f>'Output Viewer'!$J$62</c:f>
              <c:strCache>
                <c:ptCount val="1"/>
                <c:pt idx="0">
                  <c:v>Reduced Revenue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Viewer'!$K$62:$AK$62</c15:sqref>
                  </c15:fullRef>
                </c:ext>
              </c:extLst>
              <c:f>'Output Viewer'!$M$62:$AK$62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7F-43D7-9E5D-3DF3FE79D415}"/>
            </c:ext>
          </c:extLst>
        </c:ser>
        <c:ser>
          <c:idx val="12"/>
          <c:order val="12"/>
          <c:tx>
            <c:strRef>
              <c:f>'Output Viewer'!$J$63</c:f>
              <c:strCache>
                <c:ptCount val="1"/>
                <c:pt idx="0">
                  <c:v>Administrative Costs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Viewer'!$K$63:$AK$63</c15:sqref>
                  </c15:fullRef>
                </c:ext>
              </c:extLst>
              <c:f>'Output Viewer'!$M$63:$AK$63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-1.2749190086787066E-2</c:v>
                </c:pt>
                <c:pt idx="1" formatCode="_(&quot;$&quot;* #,##0.000_);_(&quot;$&quot;* \(#,##0.000\);_(&quot;$&quot;* &quot;-&quot;??_);_(@_)">
                  <c:v>-1.2678655648047701E-2</c:v>
                </c:pt>
                <c:pt idx="2" formatCode="_(&quot;$&quot;* #,##0.000_);_(&quot;$&quot;* \(#,##0.000\);_(&quot;$&quot;* &quot;-&quot;??_);_(@_)">
                  <c:v>-1.0216266729176209E-2</c:v>
                </c:pt>
                <c:pt idx="3" formatCode="_(&quot;$&quot;* #,##0.000_);_(&quot;$&quot;* \(#,##0.000\);_(&quot;$&quot;* &quot;-&quot;??_);_(@_)">
                  <c:v>-8.5195254627050236E-3</c:v>
                </c:pt>
                <c:pt idx="4" formatCode="_(&quot;$&quot;* #,##0.000_);_(&quot;$&quot;* \(#,##0.000\);_(&quot;$&quot;* &quot;-&quot;??_);_(@_)">
                  <c:v>-6.5006822112056682E-3</c:v>
                </c:pt>
                <c:pt idx="5" formatCode="_(&quot;$&quot;* #,##0.000_);_(&quot;$&quot;* \(#,##0.000\);_(&quot;$&quot;* &quot;-&quot;??_);_(@_)">
                  <c:v>-4.7824807371869577E-3</c:v>
                </c:pt>
                <c:pt idx="6" formatCode="_(&quot;$&quot;* #,##0.000_);_(&quot;$&quot;* \(#,##0.000\);_(&quot;$&quot;* &quot;-&quot;??_);_(@_)">
                  <c:v>-3.6068994365988003E-3</c:v>
                </c:pt>
                <c:pt idx="7" formatCode="_(&quot;$&quot;* #,##0.000_);_(&quot;$&quot;* \(#,##0.000\);_(&quot;$&quot;* &quot;-&quot;??_);_(@_)">
                  <c:v>-2.7598049096818739E-3</c:v>
                </c:pt>
                <c:pt idx="8" formatCode="_(&quot;$&quot;* #,##0.000_);_(&quot;$&quot;* \(#,##0.000\);_(&quot;$&quot;* &quot;-&quot;??_);_(@_)">
                  <c:v>-2.1407234871678774E-3</c:v>
                </c:pt>
                <c:pt idx="9" formatCode="_(&quot;$&quot;* #,##0.000_);_(&quot;$&quot;* \(#,##0.000\);_(&quot;$&quot;* &quot;-&quot;??_);_(@_)">
                  <c:v>-1.7954881357518614E-3</c:v>
                </c:pt>
                <c:pt idx="10" formatCode="_(&quot;$&quot;* #,##0.000_);_(&quot;$&quot;* \(#,##0.000\);_(&quot;$&quot;* &quot;-&quot;??_);_(@_)">
                  <c:v>-1.4039588582668368E-3</c:v>
                </c:pt>
                <c:pt idx="11" formatCode="_(&quot;$&quot;* #,##0.000_);_(&quot;$&quot;* \(#,##0.000\);_(&quot;$&quot;* &quot;-&quot;??_);_(@_)">
                  <c:v>-1.0433422003079246E-3</c:v>
                </c:pt>
                <c:pt idx="12" formatCode="_(&quot;$&quot;* #,##0.000_);_(&quot;$&quot;* \(#,##0.000\);_(&quot;$&quot;* &quot;-&quot;??_);_(@_)">
                  <c:v>-8.0594348450180678E-4</c:v>
                </c:pt>
                <c:pt idx="13" formatCode="_(&quot;$&quot;* #,##0.000_);_(&quot;$&quot;* \(#,##0.000\);_(&quot;$&quot;* &quot;-&quot;??_);_(@_)">
                  <c:v>-6.6066743257062405E-4</c:v>
                </c:pt>
                <c:pt idx="14" formatCode="_(&quot;$&quot;* #,##0.000_);_(&quot;$&quot;* \(#,##0.000\);_(&quot;$&quot;* &quot;-&quot;??_);_(@_)">
                  <c:v>-5.6394278342375285E-4</c:v>
                </c:pt>
                <c:pt idx="15" formatCode="_(&quot;$&quot;* #,##0.000_);_(&quot;$&quot;* \(#,##0.000\);_(&quot;$&quot;* &quot;-&quot;??_);_(@_)">
                  <c:v>-5.199451095813806E-4</c:v>
                </c:pt>
                <c:pt idx="16" formatCode="_(&quot;$&quot;* #,##0.000_);_(&quot;$&quot;* \(#,##0.000\);_(&quot;$&quot;* &quot;-&quot;??_);_(@_)">
                  <c:v>-4.9609973882844478E-4</c:v>
                </c:pt>
                <c:pt idx="17" formatCode="_(&quot;$&quot;* #,##0.000_);_(&quot;$&quot;* \(#,##0.000\);_(&quot;$&quot;* &quot;-&quot;??_);_(@_)">
                  <c:v>-4.9903651957917982E-4</c:v>
                </c:pt>
                <c:pt idx="18" formatCode="_(&quot;$&quot;* #,##0.000_);_(&quot;$&quot;* \(#,##0.000\);_(&quot;$&quot;* &quot;-&quot;??_);_(@_)">
                  <c:v>-5.2161580966637064E-4</c:v>
                </c:pt>
                <c:pt idx="19" formatCode="_(&quot;$&quot;* #,##0.000_);_(&quot;$&quot;* \(#,##0.000\);_(&quot;$&quot;* &quot;-&quot;??_);_(@_)">
                  <c:v>-5.8290790623262076E-4</c:v>
                </c:pt>
                <c:pt idx="20" formatCode="_(&quot;$&quot;* #,##0.000_);_(&quot;$&quot;* \(#,##0.000\);_(&quot;$&quot;* &quot;-&quot;??_);_(@_)">
                  <c:v>-6.214451183767512E-4</c:v>
                </c:pt>
                <c:pt idx="21" formatCode="_(&quot;$&quot;* #,##0.000_);_(&quot;$&quot;* \(#,##0.000\);_(&quot;$&quot;* &quot;-&quot;??_);_(@_)">
                  <c:v>-6.9322100312438871E-4</c:v>
                </c:pt>
                <c:pt idx="22" formatCode="_(&quot;$&quot;* #,##0.000_);_(&quot;$&quot;* \(#,##0.000\);_(&quot;$&quot;* &quot;-&quot;??_);_(@_)">
                  <c:v>-6.5727024864191473E-4</c:v>
                </c:pt>
                <c:pt idx="23" formatCode="_(&quot;$&quot;* #,##0.000_);_(&quot;$&quot;* \(#,##0.000\);_(&quot;$&quot;* &quot;-&quot;??_);_(@_)">
                  <c:v>-5.1669346051911431E-4</c:v>
                </c:pt>
                <c:pt idx="24" formatCode="_(&quot;$&quot;* #,##0.000_);_(&quot;$&quot;* \(#,##0.000\);_(&quot;$&quot;* &quot;-&quot;??_);_(@_)">
                  <c:v>-4.9594815691657442E-4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7F-43D7-9E5D-3DF3FE79D415}"/>
            </c:ext>
          </c:extLst>
        </c:ser>
        <c:ser>
          <c:idx val="13"/>
          <c:order val="13"/>
          <c:tx>
            <c:strRef>
              <c:f>'Output Viewer'!$J$64</c:f>
              <c:strCache>
                <c:ptCount val="1"/>
                <c:pt idx="0">
                  <c:v>Interconnection Costs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Viewer'!$K$64:$AK$64</c15:sqref>
                  </c15:fullRef>
                </c:ext>
              </c:extLst>
              <c:f>'Output Viewer'!$M$64:$AK$64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7F-43D7-9E5D-3DF3FE79D415}"/>
            </c:ext>
          </c:extLst>
        </c:ser>
        <c:ser>
          <c:idx val="14"/>
          <c:order val="14"/>
          <c:tx>
            <c:strRef>
              <c:f>'Output Viewer'!$J$65</c:f>
              <c:strCache>
                <c:ptCount val="1"/>
                <c:pt idx="0">
                  <c:v>Integration Costs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Viewer'!$K$65:$AK$65</c15:sqref>
                  </c15:fullRef>
                </c:ext>
              </c:extLst>
              <c:f>'Output Viewer'!$M$65:$AK$65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7F-43D7-9E5D-3DF3FE79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6973936"/>
        <c:axId val="186974328"/>
      </c:barChart>
      <c:lineChart>
        <c:grouping val="standard"/>
        <c:varyColors val="0"/>
        <c:ser>
          <c:idx val="15"/>
          <c:order val="15"/>
          <c:tx>
            <c:strRef>
              <c:f>'Output Viewer'!$J$66</c:f>
              <c:strCache>
                <c:ptCount val="1"/>
                <c:pt idx="0">
                  <c:v>Net Value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Viewer'!$K$66:$AK$66</c15:sqref>
                  </c15:fullRef>
                </c:ext>
              </c:extLst>
              <c:f>'Output Viewer'!$M$66:$AK$66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7.7161902620820951E-3</c:v>
                </c:pt>
                <c:pt idx="1" formatCode="_(&quot;$&quot;* #,##0.000_);_(&quot;$&quot;* \(#,##0.000\);_(&quot;$&quot;* &quot;-&quot;??_);_(@_)">
                  <c:v>7.1930299175051154E-3</c:v>
                </c:pt>
                <c:pt idx="2" formatCode="_(&quot;$&quot;* #,##0.000_);_(&quot;$&quot;* \(#,##0.000\);_(&quot;$&quot;* &quot;-&quot;??_);_(@_)">
                  <c:v>1.033898858722578E-2</c:v>
                </c:pt>
                <c:pt idx="3" formatCode="_(&quot;$&quot;* #,##0.000_);_(&quot;$&quot;* \(#,##0.000\);_(&quot;$&quot;* &quot;-&quot;??_);_(@_)">
                  <c:v>1.1803511075094471E-2</c:v>
                </c:pt>
                <c:pt idx="4" formatCode="_(&quot;$&quot;* #,##0.000_);_(&quot;$&quot;* \(#,##0.000\);_(&quot;$&quot;* &quot;-&quot;??_);_(@_)">
                  <c:v>1.407077504662143E-2</c:v>
                </c:pt>
                <c:pt idx="5" formatCode="_(&quot;$&quot;* #,##0.000_);_(&quot;$&quot;* \(#,##0.000\);_(&quot;$&quot;* &quot;-&quot;??_);_(@_)">
                  <c:v>1.6128864786677188E-2</c:v>
                </c:pt>
                <c:pt idx="6" formatCode="_(&quot;$&quot;* #,##0.000_);_(&quot;$&quot;* \(#,##0.000\);_(&quot;$&quot;* &quot;-&quot;??_);_(@_)">
                  <c:v>1.8689616247989288E-2</c:v>
                </c:pt>
                <c:pt idx="7" formatCode="_(&quot;$&quot;* #,##0.000_);_(&quot;$&quot;* \(#,##0.000\);_(&quot;$&quot;* &quot;-&quot;??_);_(@_)">
                  <c:v>2.0762183951958231E-2</c:v>
                </c:pt>
                <c:pt idx="8" formatCode="_(&quot;$&quot;* #,##0.000_);_(&quot;$&quot;* \(#,##0.000\);_(&quot;$&quot;* &quot;-&quot;??_);_(@_)">
                  <c:v>2.2519442886770866E-2</c:v>
                </c:pt>
                <c:pt idx="9" formatCode="_(&quot;$&quot;* #,##0.000_);_(&quot;$&quot;* \(#,##0.000\);_(&quot;$&quot;* &quot;-&quot;??_);_(@_)">
                  <c:v>2.7850161761837244E-2</c:v>
                </c:pt>
                <c:pt idx="10" formatCode="_(&quot;$&quot;* #,##0.000_);_(&quot;$&quot;* \(#,##0.000\);_(&quot;$&quot;* &quot;-&quot;??_);_(@_)">
                  <c:v>2.8528344906137339E-2</c:v>
                </c:pt>
                <c:pt idx="11" formatCode="_(&quot;$&quot;* #,##0.000_);_(&quot;$&quot;* \(#,##0.000\);_(&quot;$&quot;* &quot;-&quot;??_);_(@_)">
                  <c:v>3.1307288771573558E-2</c:v>
                </c:pt>
                <c:pt idx="12" formatCode="_(&quot;$&quot;* #,##0.000_);_(&quot;$&quot;* \(#,##0.000\);_(&quot;$&quot;* &quot;-&quot;??_);_(@_)">
                  <c:v>3.3530842120714166E-2</c:v>
                </c:pt>
                <c:pt idx="13" formatCode="_(&quot;$&quot;* #,##0.000_);_(&quot;$&quot;* \(#,##0.000\);_(&quot;$&quot;* &quot;-&quot;??_);_(@_)">
                  <c:v>3.5352601936702907E-2</c:v>
                </c:pt>
                <c:pt idx="14" formatCode="_(&quot;$&quot;* #,##0.000_);_(&quot;$&quot;* \(#,##0.000\);_(&quot;$&quot;* &quot;-&quot;??_);_(@_)">
                  <c:v>3.9425557625989913E-2</c:v>
                </c:pt>
                <c:pt idx="15" formatCode="_(&quot;$&quot;* #,##0.000_);_(&quot;$&quot;* \(#,##0.000\);_(&quot;$&quot;* &quot;-&quot;??_);_(@_)">
                  <c:v>4.2971371953137757E-2</c:v>
                </c:pt>
                <c:pt idx="16" formatCode="_(&quot;$&quot;* #,##0.000_);_(&quot;$&quot;* \(#,##0.000\);_(&quot;$&quot;* &quot;-&quot;??_);_(@_)">
                  <c:v>4.3318729414721806E-2</c:v>
                </c:pt>
                <c:pt idx="17" formatCode="_(&quot;$&quot;* #,##0.000_);_(&quot;$&quot;* \(#,##0.000\);_(&quot;$&quot;* &quot;-&quot;??_);_(@_)">
                  <c:v>4.1660234529885806E-2</c:v>
                </c:pt>
                <c:pt idx="18" formatCode="_(&quot;$&quot;* #,##0.000_);_(&quot;$&quot;* \(#,##0.000\);_(&quot;$&quot;* &quot;-&quot;??_);_(@_)">
                  <c:v>4.2158460079883227E-2</c:v>
                </c:pt>
                <c:pt idx="19" formatCode="_(&quot;$&quot;* #,##0.000_);_(&quot;$&quot;* \(#,##0.000\);_(&quot;$&quot;* &quot;-&quot;??_);_(@_)">
                  <c:v>4.3298154779627382E-2</c:v>
                </c:pt>
                <c:pt idx="20" formatCode="_(&quot;$&quot;* #,##0.000_);_(&quot;$&quot;* \(#,##0.000\);_(&quot;$&quot;* &quot;-&quot;??_);_(@_)">
                  <c:v>4.3314723311542097E-2</c:v>
                </c:pt>
                <c:pt idx="21" formatCode="_(&quot;$&quot;* #,##0.000_);_(&quot;$&quot;* \(#,##0.000\);_(&quot;$&quot;* &quot;-&quot;??_);_(@_)">
                  <c:v>4.361841850833844E-2</c:v>
                </c:pt>
                <c:pt idx="22" formatCode="_(&quot;$&quot;* #,##0.000_);_(&quot;$&quot;* \(#,##0.000\);_(&quot;$&quot;* &quot;-&quot;??_);_(@_)">
                  <c:v>4.3911249626394595E-2</c:v>
                </c:pt>
                <c:pt idx="23" formatCode="_(&quot;$&quot;* #,##0.000_);_(&quot;$&quot;* \(#,##0.000\);_(&quot;$&quot;* &quot;-&quot;??_);_(@_)">
                  <c:v>4.2903968122356639E-2</c:v>
                </c:pt>
                <c:pt idx="24" formatCode="_(&quot;$&quot;* #,##0.000_);_(&quot;$&quot;* \(#,##0.000\);_(&quot;$&quot;* &quot;-&quot;??_);_(@_)">
                  <c:v>4.6868422354432324E-2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0-4AC8-B75F-C9325E64C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73936"/>
        <c:axId val="186974328"/>
      </c:lineChart>
      <c:catAx>
        <c:axId val="1869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74328"/>
        <c:crosses val="autoZero"/>
        <c:auto val="1"/>
        <c:lblAlgn val="ctr"/>
        <c:lblOffset val="100"/>
        <c:noMultiLvlLbl val="0"/>
      </c:catAx>
      <c:valAx>
        <c:axId val="186974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2018 $/kWh Produced</a:t>
                </a:r>
              </a:p>
            </c:rich>
          </c:tx>
          <c:layout>
            <c:manualLayout>
              <c:xMode val="edge"/>
              <c:yMode val="edge"/>
              <c:x val="1.1850351347760944E-2"/>
              <c:y val="0.31539549923385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0_);_(&quot;$&quot;* \(#,##0.000\);_(&quot;$&quot;* &quot;-&quot;?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73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37688160527363E-2"/>
          <c:y val="0.81934335040112216"/>
          <c:w val="0.87357938665575441"/>
          <c:h val="0.16999946527129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'Output Viewer'!$B$47</c:f>
          <c:strCache>
            <c:ptCount val="1"/>
            <c:pt idx="0">
              <c:v>NorthWestern Energy NEM Value, 25-year Levelized $/kWh, UCT Test</c:v>
            </c:pt>
          </c:strCache>
        </c:strRef>
      </c:tx>
      <c:layout>
        <c:manualLayout>
          <c:xMode val="edge"/>
          <c:yMode val="edge"/>
          <c:x val="0.21127058942394972"/>
          <c:y val="2.6047744031996001E-2"/>
        </c:manualLayout>
      </c:layout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153674295253"/>
          <c:y val="0.12585880159955729"/>
          <c:w val="0.50719796389087723"/>
          <c:h val="0.7737587801524809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'Output Viewer'!$A$65</c:f>
              <c:strCache>
                <c:ptCount val="1"/>
                <c:pt idx="0">
                  <c:v>Integration Costs</c:v>
                </c:pt>
              </c:strCache>
            </c:strRef>
          </c:tx>
          <c:spPr>
            <a:solidFill>
              <a:srgbClr val="598000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C9A-42D2-BCCC-80B49AB6AB33}"/>
              </c:ext>
            </c:extLst>
          </c:dPt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Viewer'!$B$65:$G$65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A-42D2-BCCC-80B49AB6AB33}"/>
            </c:ext>
          </c:extLst>
        </c:ser>
        <c:ser>
          <c:idx val="13"/>
          <c:order val="1"/>
          <c:tx>
            <c:strRef>
              <c:f>'Output Viewer'!$A$64</c:f>
              <c:strCache>
                <c:ptCount val="1"/>
                <c:pt idx="0">
                  <c:v>Interconnection Costs</c:v>
                </c:pt>
              </c:strCache>
            </c:strRef>
          </c:tx>
          <c:spPr>
            <a:solidFill>
              <a:srgbClr val="292A2B"/>
            </a:solidFill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9A-42D2-BCCC-80B49AB6AB33}"/>
              </c:ext>
            </c:extLst>
          </c:dPt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Viewer'!$B$64:$G$64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A-42D2-BCCC-80B49AB6AB33}"/>
            </c:ext>
          </c:extLst>
        </c:ser>
        <c:ser>
          <c:idx val="12"/>
          <c:order val="2"/>
          <c:tx>
            <c:strRef>
              <c:f>'Output Viewer'!$A$63</c:f>
              <c:strCache>
                <c:ptCount val="1"/>
                <c:pt idx="0">
                  <c:v>Administrative Costs </c:v>
                </c:pt>
              </c:strCache>
            </c:strRef>
          </c:tx>
          <c:spPr>
            <a:solidFill>
              <a:srgbClr val="8B189B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Viewer'!$B$63:$G$63</c:f>
              <c:numCache>
                <c:formatCode>0.000</c:formatCode>
                <c:ptCount val="6"/>
                <c:pt idx="0">
                  <c:v>-2.7867093088255737E-3</c:v>
                </c:pt>
                <c:pt idx="1">
                  <c:v>-2.6815544352166527E-3</c:v>
                </c:pt>
                <c:pt idx="2">
                  <c:v>-2.6177036664871947E-3</c:v>
                </c:pt>
                <c:pt idx="3">
                  <c:v>-2.7867093088255737E-3</c:v>
                </c:pt>
                <c:pt idx="4">
                  <c:v>-2.6815544352166527E-3</c:v>
                </c:pt>
                <c:pt idx="5">
                  <c:v>-2.6177036664871947E-3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A-42D2-BCCC-80B49AB6AB33}"/>
            </c:ext>
          </c:extLst>
        </c:ser>
        <c:ser>
          <c:idx val="11"/>
          <c:order val="3"/>
          <c:tx>
            <c:strRef>
              <c:f>'Output Viewer'!$A$62</c:f>
              <c:strCache>
                <c:ptCount val="1"/>
                <c:pt idx="0">
                  <c:v>Reduced Revenue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Viewer'!$B$62:$G$62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9A-42D2-BCCC-80B49AB6AB33}"/>
            </c:ext>
          </c:extLst>
        </c:ser>
        <c:ser>
          <c:idx val="10"/>
          <c:order val="4"/>
          <c:tx>
            <c:strRef>
              <c:f>'Output Viewer'!$A$61</c:f>
              <c:strCache>
                <c:ptCount val="1"/>
                <c:pt idx="0">
                  <c:v>Non-Energy Benefits</c:v>
                </c:pt>
              </c:strCache>
            </c:strRef>
          </c:tx>
          <c:spPr>
            <a:solidFill>
              <a:srgbClr val="FFB718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Viewer'!$B$61:$G$61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9A-42D2-BCCC-80B49AB6AB33}"/>
            </c:ext>
          </c:extLst>
        </c:ser>
        <c:ser>
          <c:idx val="9"/>
          <c:order val="5"/>
          <c:tx>
            <c:strRef>
              <c:f>'Output Viewer'!$A$60</c:f>
              <c:strCache>
                <c:ptCount val="1"/>
                <c:pt idx="0">
                  <c:v>Avoided Outages Costs </c:v>
                </c:pt>
              </c:strCache>
            </c:strRef>
          </c:tx>
          <c:spPr>
            <a:solidFill>
              <a:srgbClr val="0093C9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Viewer'!$B$60:$G$60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9A-42D2-BCCC-80B49AB6AB33}"/>
            </c:ext>
          </c:extLst>
        </c:ser>
        <c:ser>
          <c:idx val="8"/>
          <c:order val="6"/>
          <c:tx>
            <c:strRef>
              <c:f>'Output Viewer'!$A$59</c:f>
              <c:strCache>
                <c:ptCount val="1"/>
                <c:pt idx="0">
                  <c:v>Avoided Grid Support Services Costs </c:v>
                </c:pt>
              </c:strCache>
            </c:strRef>
          </c:tx>
          <c:spPr>
            <a:solidFill>
              <a:srgbClr val="95D600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Viewer'!$B$59:$G$59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9A-42D2-BCCC-80B49AB6AB33}"/>
            </c:ext>
          </c:extLst>
        </c:ser>
        <c:ser>
          <c:idx val="7"/>
          <c:order val="7"/>
          <c:tx>
            <c:strRef>
              <c:f>'Output Viewer'!$A$58</c:f>
              <c:strCache>
                <c:ptCount val="1"/>
                <c:pt idx="0">
                  <c:v>Avoided Risk (e.g., reduced price volatility) </c:v>
                </c:pt>
              </c:strCache>
            </c:strRef>
          </c:tx>
          <c:spPr>
            <a:solidFill>
              <a:srgbClr val="555759"/>
            </a:solidFill>
          </c:spPr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Viewer'!$B$58:$G$58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9A-42D2-BCCC-80B49AB6AB33}"/>
            </c:ext>
          </c:extLst>
        </c:ser>
        <c:ser>
          <c:idx val="6"/>
          <c:order val="8"/>
          <c:tx>
            <c:strRef>
              <c:f>'Output Viewer'!$A$57</c:f>
              <c:strCache>
                <c:ptCount val="1"/>
                <c:pt idx="0">
                  <c:v>Market Price Suppression Effects (Fuel Hedging)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Viewer'!$B$57:$G$57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9A-42D2-BCCC-80B49AB6AB33}"/>
            </c:ext>
          </c:extLst>
        </c:ser>
        <c:ser>
          <c:idx val="5"/>
          <c:order val="9"/>
          <c:tx>
            <c:strRef>
              <c:f>'Output Viewer'!$A$56</c:f>
              <c:strCache>
                <c:ptCount val="1"/>
                <c:pt idx="0">
                  <c:v>Avoided Environmental Compliance Costs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Viewer'!$B$56:$G$56</c:f>
              <c:numCache>
                <c:formatCode>0.000</c:formatCode>
                <c:ptCount val="6"/>
                <c:pt idx="0">
                  <c:v>5.5674681447005197E-3</c:v>
                </c:pt>
                <c:pt idx="1">
                  <c:v>5.0308540061923456E-3</c:v>
                </c:pt>
                <c:pt idx="2">
                  <c:v>4.7516342616114359E-3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9A-42D2-BCCC-80B49AB6AB33}"/>
            </c:ext>
          </c:extLst>
        </c:ser>
        <c:ser>
          <c:idx val="4"/>
          <c:order val="10"/>
          <c:tx>
            <c:strRef>
              <c:f>'Output Viewer'!$A$55</c:f>
              <c:strCache>
                <c:ptCount val="1"/>
                <c:pt idx="0">
                  <c:v>Avoided RPS Compliance Costs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Viewer'!$B$55:$G$55</c:f>
              <c:numCache>
                <c:formatCode>0.000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9A-42D2-BCCC-80B49AB6AB33}"/>
            </c:ext>
          </c:extLst>
        </c:ser>
        <c:ser>
          <c:idx val="3"/>
          <c:order val="11"/>
          <c:tx>
            <c:strRef>
              <c:f>'Output Viewer'!$A$54</c:f>
              <c:strCache>
                <c:ptCount val="1"/>
                <c:pt idx="0">
                  <c:v>Avoided System Losses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Viewer'!$B$54:$G$54</c:f>
              <c:numCache>
                <c:formatCode>0.000</c:formatCode>
                <c:ptCount val="6"/>
                <c:pt idx="0">
                  <c:v>2.5850045478539134E-3</c:v>
                </c:pt>
                <c:pt idx="1">
                  <c:v>2.4921397682961133E-3</c:v>
                </c:pt>
                <c:pt idx="2">
                  <c:v>2.4349348477136811E-3</c:v>
                </c:pt>
                <c:pt idx="3">
                  <c:v>2.4562341828022831E-3</c:v>
                </c:pt>
                <c:pt idx="4">
                  <c:v>2.37544903788047E-3</c:v>
                </c:pt>
                <c:pt idx="5">
                  <c:v>2.3248126833673383E-3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C9A-42D2-BCCC-80B49AB6AB33}"/>
            </c:ext>
          </c:extLst>
        </c:ser>
        <c:ser>
          <c:idx val="2"/>
          <c:order val="12"/>
          <c:tx>
            <c:strRef>
              <c:f>'Output Viewer'!$A$53</c:f>
              <c:strCache>
                <c:ptCount val="1"/>
                <c:pt idx="0">
                  <c:v>Avoided T&amp;D Capacity Costs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Viewer'!$B$53:$G$53</c:f>
              <c:numCache>
                <c:formatCode>0.000</c:formatCode>
                <c:ptCount val="6"/>
                <c:pt idx="0">
                  <c:v>3.3851395108993269E-3</c:v>
                </c:pt>
                <c:pt idx="1">
                  <c:v>2.6922337332848643E-3</c:v>
                </c:pt>
                <c:pt idx="2">
                  <c:v>2.1832681188740117E-3</c:v>
                </c:pt>
                <c:pt idx="3">
                  <c:v>3.3851395108993269E-3</c:v>
                </c:pt>
                <c:pt idx="4">
                  <c:v>2.6922337332848643E-3</c:v>
                </c:pt>
                <c:pt idx="5">
                  <c:v>2.1832681188740117E-3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9A-42D2-BCCC-80B49AB6AB33}"/>
            </c:ext>
          </c:extLst>
        </c:ser>
        <c:ser>
          <c:idx val="1"/>
          <c:order val="13"/>
          <c:tx>
            <c:strRef>
              <c:f>'Output Viewer'!$A$52</c:f>
              <c:strCache>
                <c:ptCount val="1"/>
                <c:pt idx="0">
                  <c:v>Avoided Capacity Costs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Viewer'!$B$52:$G$52</c:f>
              <c:numCache>
                <c:formatCode>0.000</c:formatCode>
                <c:ptCount val="6"/>
                <c:pt idx="0">
                  <c:v>4.7908777477603396E-3</c:v>
                </c:pt>
                <c:pt idx="1">
                  <c:v>4.7770960408492396E-3</c:v>
                </c:pt>
                <c:pt idx="2">
                  <c:v>4.7699249202852075E-3</c:v>
                </c:pt>
                <c:pt idx="3">
                  <c:v>4.7908777477603396E-3</c:v>
                </c:pt>
                <c:pt idx="4">
                  <c:v>4.7770960408492396E-3</c:v>
                </c:pt>
                <c:pt idx="5">
                  <c:v>4.7699249202852075E-3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C9A-42D2-BCCC-80B49AB6AB33}"/>
            </c:ext>
          </c:extLst>
        </c:ser>
        <c:ser>
          <c:idx val="0"/>
          <c:order val="14"/>
          <c:tx>
            <c:strRef>
              <c:f>'Output Viewer'!$A$51</c:f>
              <c:strCache>
                <c:ptCount val="1"/>
                <c:pt idx="0">
                  <c:v>Avoided Energy Costs </c:v>
                </c:pt>
              </c:strCache>
            </c:strRef>
          </c:tx>
          <c:invertIfNegative val="0"/>
          <c:cat>
            <c:strRef>
              <c:f>'Output Viewer'!$B$48:$G$48</c:f>
              <c:strCache>
                <c:ptCount val="6"/>
                <c:pt idx="0">
                  <c:v>Low Forecast, CO2 On</c:v>
                </c:pt>
                <c:pt idx="1">
                  <c:v>Med Forecast, CO2 On</c:v>
                </c:pt>
                <c:pt idx="2">
                  <c:v>High Forecast, CO2 On</c:v>
                </c:pt>
                <c:pt idx="3">
                  <c:v>Low Forecast, CO2 Off</c:v>
                </c:pt>
                <c:pt idx="4">
                  <c:v>Med Forecast, CO2 Off</c:v>
                </c:pt>
                <c:pt idx="5">
                  <c:v>High Forecast, CO2 Off</c:v>
                </c:pt>
              </c:strCache>
            </c:strRef>
          </c:cat>
          <c:val>
            <c:numRef>
              <c:f>'Output Viewer'!$B$51:$G$51</c:f>
              <c:numCache>
                <c:formatCode>0.000</c:formatCode>
                <c:ptCount val="6"/>
                <c:pt idx="0">
                  <c:v>3.199263054274646E-2</c:v>
                </c:pt>
                <c:pt idx="1">
                  <c:v>3.0843313964060794E-2</c:v>
                </c:pt>
                <c:pt idx="2">
                  <c:v>3.0135332273684166E-2</c:v>
                </c:pt>
                <c:pt idx="3">
                  <c:v>3.0398937905968839E-2</c:v>
                </c:pt>
                <c:pt idx="4">
                  <c:v>2.9399121755946396E-2</c:v>
                </c:pt>
                <c:pt idx="5">
                  <c:v>2.8772434200090818E-2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C9A-42D2-BCCC-80B49AB6A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975112"/>
        <c:axId val="186975504"/>
      </c:barChart>
      <c:lineChart>
        <c:grouping val="stacked"/>
        <c:varyColors val="0"/>
        <c:ser>
          <c:idx val="15"/>
          <c:order val="15"/>
          <c:tx>
            <c:strRef>
              <c:f>'Output Viewer'!$A$66</c:f>
              <c:strCache>
                <c:ptCount val="1"/>
                <c:pt idx="0">
                  <c:v>Net Value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4"/>
            <c:spPr>
              <a:solidFill>
                <a:schemeClr val="tx1"/>
              </a:solidFill>
              <a:ln>
                <a:noFill/>
              </a:ln>
            </c:spPr>
          </c:marker>
          <c:val>
            <c:numRef>
              <c:f>'Output Viewer'!$B$66:$G$66</c:f>
              <c:numCache>
                <c:formatCode>0.000</c:formatCode>
                <c:ptCount val="6"/>
                <c:pt idx="0">
                  <c:v>4.5534411185134988E-2</c:v>
                </c:pt>
                <c:pt idx="1">
                  <c:v>4.3154083077466709E-2</c:v>
                </c:pt>
                <c:pt idx="2">
                  <c:v>4.1657390755681312E-2</c:v>
                </c:pt>
                <c:pt idx="3">
                  <c:v>3.8244480038605214E-2</c:v>
                </c:pt>
                <c:pt idx="4">
                  <c:v>3.6562346132744325E-2</c:v>
                </c:pt>
                <c:pt idx="5">
                  <c:v>3.5432736256130172E-2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9A-42D2-BCCC-80B49AB6A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75112"/>
        <c:axId val="186975504"/>
      </c:lineChart>
      <c:catAx>
        <c:axId val="186975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400" b="1" i="0"/>
            </a:pPr>
            <a:endParaRPr lang="en-US"/>
          </a:p>
        </c:txPr>
        <c:crossAx val="186975504"/>
        <c:crosses val="autoZero"/>
        <c:auto val="1"/>
        <c:lblAlgn val="ctr"/>
        <c:lblOffset val="100"/>
        <c:noMultiLvlLbl val="0"/>
      </c:catAx>
      <c:valAx>
        <c:axId val="186975504"/>
        <c:scaling>
          <c:orientation val="minMax"/>
        </c:scaling>
        <c:delete val="0"/>
        <c:axPos val="l"/>
        <c:majorGridlines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 $/kWh Produced</a:t>
                </a:r>
                <a:endParaRPr lang="en-US" sz="1400" b="0" i="1"/>
              </a:p>
            </c:rich>
          </c:tx>
          <c:layout>
            <c:manualLayout>
              <c:xMode val="edge"/>
              <c:yMode val="edge"/>
              <c:x val="1.5870537904176467E-2"/>
              <c:y val="0.37078065241844771"/>
            </c:manualLayout>
          </c:layout>
          <c:overlay val="0"/>
        </c:title>
        <c:numFmt formatCode="#,##0.000" sourceLinked="0"/>
        <c:majorTickMark val="out"/>
        <c:minorTickMark val="none"/>
        <c:tickLblPos val="nextTo"/>
        <c:txPr>
          <a:bodyPr/>
          <a:lstStyle/>
          <a:p>
            <a:pPr>
              <a:defRPr sz="1400" b="0"/>
            </a:pPr>
            <a:endParaRPr lang="en-US"/>
          </a:p>
        </c:txPr>
        <c:crossAx val="18697511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282089284294009"/>
          <c:y val="0.14645186018414366"/>
          <c:w val="0.3547604843976222"/>
          <c:h val="0.77476815398075261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solidFill>
        <a:sysClr val="windowText" lastClr="000000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56900053220724E-2"/>
          <c:y val="5.1696581461519411E-2"/>
          <c:w val="0.90554212026891689"/>
          <c:h val="0.700360302675691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'Output Viewer'!$J$51</c:f>
              <c:strCache>
                <c:ptCount val="1"/>
                <c:pt idx="0">
                  <c:v>Avoided Energy Costs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Viewer'!$K$51:$AK$51</c15:sqref>
                  </c15:fullRef>
                </c:ext>
              </c:extLst>
              <c:f>'Output Viewer'!$M$51:$AK$51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1.7845735877519128E-2</c:v>
                </c:pt>
                <c:pt idx="1" formatCode="_(&quot;$&quot;* #,##0.000_);_(&quot;$&quot;* \(#,##0.000\);_(&quot;$&quot;* &quot;-&quot;??_);_(@_)">
                  <c:v>1.7607240926134245E-2</c:v>
                </c:pt>
                <c:pt idx="2" formatCode="_(&quot;$&quot;* #,##0.000_);_(&quot;$&quot;* \(#,##0.000\);_(&quot;$&quot;* &quot;-&quot;??_);_(@_)">
                  <c:v>1.841585790993519E-2</c:v>
                </c:pt>
                <c:pt idx="3" formatCode="_(&quot;$&quot;* #,##0.000_);_(&quot;$&quot;* \(#,##0.000\);_(&quot;$&quot;* &quot;-&quot;??_);_(@_)">
                  <c:v>1.8219809264136702E-2</c:v>
                </c:pt>
                <c:pt idx="4" formatCode="_(&quot;$&quot;* #,##0.000_);_(&quot;$&quot;* \(#,##0.000\);_(&quot;$&quot;* &quot;-&quot;??_);_(@_)">
                  <c:v>1.8233618546527677E-2</c:v>
                </c:pt>
                <c:pt idx="5" formatCode="_(&quot;$&quot;* #,##0.000_);_(&quot;$&quot;* \(#,##0.000\);_(&quot;$&quot;* &quot;-&quot;??_);_(@_)">
                  <c:v>1.813097373698459E-2</c:v>
                </c:pt>
                <c:pt idx="6" formatCode="_(&quot;$&quot;* #,##0.000_);_(&quot;$&quot;* \(#,##0.000\);_(&quot;$&quot;* &quot;-&quot;??_);_(@_)">
                  <c:v>1.895432623324269E-2</c:v>
                </c:pt>
                <c:pt idx="7" formatCode="_(&quot;$&quot;* #,##0.000_);_(&quot;$&quot;* \(#,##0.000\);_(&quot;$&quot;* &quot;-&quot;??_);_(@_)">
                  <c:v>1.9534855135425678E-2</c:v>
                </c:pt>
                <c:pt idx="8" formatCode="_(&quot;$&quot;* #,##0.000_);_(&quot;$&quot;* \(#,##0.000\);_(&quot;$&quot;* &quot;-&quot;??_);_(@_)">
                  <c:v>2.006872887359383E-2</c:v>
                </c:pt>
                <c:pt idx="9" formatCode="_(&quot;$&quot;* #,##0.000_);_(&quot;$&quot;* \(#,##0.000\);_(&quot;$&quot;* &quot;-&quot;??_);_(@_)">
                  <c:v>2.0906501120134365E-2</c:v>
                </c:pt>
                <c:pt idx="10" formatCode="_(&quot;$&quot;* #,##0.000_);_(&quot;$&quot;* \(#,##0.000\);_(&quot;$&quot;* &quot;-&quot;??_);_(@_)">
                  <c:v>2.1799103662049277E-2</c:v>
                </c:pt>
                <c:pt idx="11" formatCode="_(&quot;$&quot;* #,##0.000_);_(&quot;$&quot;* \(#,##0.000\);_(&quot;$&quot;* &quot;-&quot;??_);_(@_)">
                  <c:v>2.3705077471270142E-2</c:v>
                </c:pt>
                <c:pt idx="12" formatCode="_(&quot;$&quot;* #,##0.000_);_(&quot;$&quot;* \(#,##0.000\);_(&quot;$&quot;* &quot;-&quot;??_);_(@_)">
                  <c:v>2.433906817735423E-2</c:v>
                </c:pt>
                <c:pt idx="13" formatCode="_(&quot;$&quot;* #,##0.000_);_(&quot;$&quot;* \(#,##0.000\);_(&quot;$&quot;* &quot;-&quot;??_);_(@_)">
                  <c:v>2.5296640460933842E-2</c:v>
                </c:pt>
                <c:pt idx="14" formatCode="_(&quot;$&quot;* #,##0.000_);_(&quot;$&quot;* \(#,##0.000\);_(&quot;$&quot;* &quot;-&quot;??_);_(@_)">
                  <c:v>2.5741230357624479E-2</c:v>
                </c:pt>
                <c:pt idx="15" formatCode="_(&quot;$&quot;* #,##0.000_);_(&quot;$&quot;* \(#,##0.000\);_(&quot;$&quot;* &quot;-&quot;??_);_(@_)">
                  <c:v>2.5614950179029518E-2</c:v>
                </c:pt>
                <c:pt idx="16" formatCode="_(&quot;$&quot;* #,##0.000_);_(&quot;$&quot;* \(#,##0.000\);_(&quot;$&quot;* &quot;-&quot;??_);_(@_)">
                  <c:v>2.5638296654870697E-2</c:v>
                </c:pt>
                <c:pt idx="17" formatCode="_(&quot;$&quot;* #,##0.000_);_(&quot;$&quot;* \(#,##0.000\);_(&quot;$&quot;* &quot;-&quot;??_);_(@_)">
                  <c:v>2.6160844021514636E-2</c:v>
                </c:pt>
                <c:pt idx="18" formatCode="_(&quot;$&quot;* #,##0.000_);_(&quot;$&quot;* \(#,##0.000\);_(&quot;$&quot;* &quot;-&quot;??_);_(@_)">
                  <c:v>2.6477188102238584E-2</c:v>
                </c:pt>
                <c:pt idx="19" formatCode="_(&quot;$&quot;* #,##0.000_);_(&quot;$&quot;* \(#,##0.000\);_(&quot;$&quot;* &quot;-&quot;??_);_(@_)">
                  <c:v>2.6954318748380994E-2</c:v>
                </c:pt>
                <c:pt idx="20" formatCode="_(&quot;$&quot;* #,##0.000_);_(&quot;$&quot;* \(#,##0.000\);_(&quot;$&quot;* &quot;-&quot;??_);_(@_)">
                  <c:v>2.6858064181688346E-2</c:v>
                </c:pt>
                <c:pt idx="21" formatCode="_(&quot;$&quot;* #,##0.000_);_(&quot;$&quot;* \(#,##0.000\);_(&quot;$&quot;* &quot;-&quot;??_);_(@_)">
                  <c:v>2.7076962094958541E-2</c:v>
                </c:pt>
                <c:pt idx="22" formatCode="_(&quot;$&quot;* #,##0.000_);_(&quot;$&quot;* \(#,##0.000\);_(&quot;$&quot;* &quot;-&quot;??_);_(@_)">
                  <c:v>2.7183494237961552E-2</c:v>
                </c:pt>
                <c:pt idx="23" formatCode="_(&quot;$&quot;* #,##0.000_);_(&quot;$&quot;* \(#,##0.000\);_(&quot;$&quot;* &quot;-&quot;??_);_(@_)">
                  <c:v>2.7382438244595301E-2</c:v>
                </c:pt>
                <c:pt idx="24" formatCode="_(&quot;$&quot;* #,##0.000_);_(&quot;$&quot;* \(#,##0.000\);_(&quot;$&quot;* &quot;-&quot;??_);_(@_)">
                  <c:v>2.8267460820987678E-2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0-4E93-A7C7-4520C65C1AAB}"/>
            </c:ext>
          </c:extLst>
        </c:ser>
        <c:ser>
          <c:idx val="1"/>
          <c:order val="1"/>
          <c:tx>
            <c:strRef>
              <c:f>'Output Viewer'!$J$52</c:f>
              <c:strCache>
                <c:ptCount val="1"/>
                <c:pt idx="0">
                  <c:v>Avoided Capacity Costs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Viewer'!$K$52:$AK$52</c15:sqref>
                  </c15:fullRef>
                </c:ext>
              </c:extLst>
              <c:f>'Output Viewer'!$M$52:$AK$52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1.1777090124464869E-3</c:v>
                </c:pt>
                <c:pt idx="1" formatCode="_(&quot;$&quot;* #,##0.000_);_(&quot;$&quot;* \(#,##0.000\);_(&quot;$&quot;* &quot;-&quot;??_);_(@_)">
                  <c:v>8.4177957258692207E-4</c:v>
                </c:pt>
                <c:pt idx="2" formatCode="_(&quot;$&quot;* #,##0.000_);_(&quot;$&quot;* \(#,##0.000\);_(&quot;$&quot;* &quot;-&quot;??_);_(@_)">
                  <c:v>6.5139608734403212E-4</c:v>
                </c:pt>
                <c:pt idx="3" formatCode="_(&quot;$&quot;* #,##0.000_);_(&quot;$&quot;* \(#,##0.000\);_(&quot;$&quot;* &quot;-&quot;??_);_(@_)">
                  <c:v>6.3106668512054526E-4</c:v>
                </c:pt>
                <c:pt idx="4" formatCode="_(&quot;$&quot;* #,##0.000_);_(&quot;$&quot;* \(#,##0.000\);_(&quot;$&quot;* &quot;-&quot;??_);_(@_)">
                  <c:v>8.6456233273998512E-4</c:v>
                </c:pt>
                <c:pt idx="5" formatCode="_(&quot;$&quot;* #,##0.000_);_(&quot;$&quot;* \(#,##0.000\);_(&quot;$&quot;* &quot;-&quot;??_);_(@_)">
                  <c:v>1.3153891089312045E-3</c:v>
                </c:pt>
                <c:pt idx="6" formatCode="_(&quot;$&quot;* #,##0.000_);_(&quot;$&quot;* \(#,##0.000\);_(&quot;$&quot;* &quot;-&quot;??_);_(@_)">
                  <c:v>1.8106798916993861E-3</c:v>
                </c:pt>
                <c:pt idx="7" formatCode="_(&quot;$&quot;* #,##0.000_);_(&quot;$&quot;* \(#,##0.000\);_(&quot;$&quot;* &quot;-&quot;??_);_(@_)">
                  <c:v>2.4087174312720293E-3</c:v>
                </c:pt>
                <c:pt idx="8" formatCode="_(&quot;$&quot;* #,##0.000_);_(&quot;$&quot;* \(#,##0.000\);_(&quot;$&quot;* &quot;-&quot;??_);_(@_)">
                  <c:v>2.9698842073585295E-3</c:v>
                </c:pt>
                <c:pt idx="9" formatCode="_(&quot;$&quot;* #,##0.000_);_(&quot;$&quot;* \(#,##0.000\);_(&quot;$&quot;* &quot;-&quot;??_);_(@_)">
                  <c:v>3.412323522539517E-3</c:v>
                </c:pt>
                <c:pt idx="10" formatCode="_(&quot;$&quot;* #,##0.000_);_(&quot;$&quot;* \(#,##0.000\);_(&quot;$&quot;* &quot;-&quot;??_);_(@_)">
                  <c:v>3.7746699167864489E-3</c:v>
                </c:pt>
                <c:pt idx="11" formatCode="_(&quot;$&quot;* #,##0.000_);_(&quot;$&quot;* \(#,##0.000\);_(&quot;$&quot;* &quot;-&quot;??_);_(@_)">
                  <c:v>4.079490814240771E-3</c:v>
                </c:pt>
                <c:pt idx="12" formatCode="_(&quot;$&quot;* #,##0.000_);_(&quot;$&quot;* \(#,##0.000\);_(&quot;$&quot;* &quot;-&quot;??_);_(@_)">
                  <c:v>4.3262548781937242E-3</c:v>
                </c:pt>
                <c:pt idx="13" formatCode="_(&quot;$&quot;* #,##0.000_);_(&quot;$&quot;* \(#,##0.000\);_(&quot;$&quot;* &quot;-&quot;??_);_(@_)">
                  <c:v>4.5341375753573023E-3</c:v>
                </c:pt>
                <c:pt idx="14" formatCode="_(&quot;$&quot;* #,##0.000_);_(&quot;$&quot;* \(#,##0.000\);_(&quot;$&quot;* &quot;-&quot;??_);_(@_)">
                  <c:v>4.6836569862499875E-3</c:v>
                </c:pt>
                <c:pt idx="15" formatCode="_(&quot;$&quot;* #,##0.000_);_(&quot;$&quot;* \(#,##0.000\);_(&quot;$&quot;* &quot;-&quot;??_);_(@_)">
                  <c:v>4.7893830919399109E-3</c:v>
                </c:pt>
                <c:pt idx="16" formatCode="_(&quot;$&quot;* #,##0.000_);_(&quot;$&quot;* \(#,##0.000\);_(&quot;$&quot;* &quot;-&quot;??_);_(@_)">
                  <c:v>4.8447465315616675E-3</c:v>
                </c:pt>
                <c:pt idx="17" formatCode="_(&quot;$&quot;* #,##0.000_);_(&quot;$&quot;* \(#,##0.000\);_(&quot;$&quot;* &quot;-&quot;??_);_(@_)">
                  <c:v>4.8758931552925263E-3</c:v>
                </c:pt>
                <c:pt idx="18" formatCode="_(&quot;$&quot;* #,##0.000_);_(&quot;$&quot;* \(#,##0.000\);_(&quot;$&quot;* &quot;-&quot;??_);_(@_)">
                  <c:v>4.8734146277247085E-3</c:v>
                </c:pt>
                <c:pt idx="19" formatCode="_(&quot;$&quot;* #,##0.000_);_(&quot;$&quot;* \(#,##0.000\);_(&quot;$&quot;* &quot;-&quot;??_);_(@_)">
                  <c:v>4.8737661811223297E-3</c:v>
                </c:pt>
                <c:pt idx="20" formatCode="_(&quot;$&quot;* #,##0.000_);_(&quot;$&quot;* \(#,##0.000\);_(&quot;$&quot;* &quot;-&quot;??_);_(@_)">
                  <c:v>4.8514647641378006E-3</c:v>
                </c:pt>
                <c:pt idx="21" formatCode="_(&quot;$&quot;* #,##0.000_);_(&quot;$&quot;* \(#,##0.000\);_(&quot;$&quot;* &quot;-&quot;??_);_(@_)">
                  <c:v>4.8174695009501941E-3</c:v>
                </c:pt>
                <c:pt idx="22" formatCode="_(&quot;$&quot;* #,##0.000_);_(&quot;$&quot;* \(#,##0.000\);_(&quot;$&quot;* &quot;-&quot;??_);_(@_)">
                  <c:v>4.7839349651018831E-3</c:v>
                </c:pt>
                <c:pt idx="23" formatCode="_(&quot;$&quot;* #,##0.000_);_(&quot;$&quot;* \(#,##0.000\);_(&quot;$&quot;* &quot;-&quot;??_);_(@_)">
                  <c:v>4.81034977846935E-3</c:v>
                </c:pt>
                <c:pt idx="24" formatCode="_(&quot;$&quot;* #,##0.000_);_(&quot;$&quot;* \(#,##0.000\);_(&quot;$&quot;* &quot;-&quot;??_);_(@_)">
                  <c:v>4.8411806968653064E-3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0-4E93-A7C7-4520C65C1AAB}"/>
            </c:ext>
          </c:extLst>
        </c:ser>
        <c:ser>
          <c:idx val="2"/>
          <c:order val="2"/>
          <c:tx>
            <c:strRef>
              <c:f>'Output Viewer'!$J$53</c:f>
              <c:strCache>
                <c:ptCount val="1"/>
                <c:pt idx="0">
                  <c:v>Avoided Transmission and Distribution Capacity Costs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Viewer'!$K$53:$AK$53</c15:sqref>
                  </c15:fullRef>
                </c:ext>
              </c:extLst>
              <c:f>'Output Viewer'!$M$53:$AK$53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3.6375799644083671E-3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2.8495352883679062E-3</c:v>
                </c:pt>
                <c:pt idx="15" formatCode="_(&quot;$&quot;* #,##0.000_);_(&quot;$&quot;* \(#,##0.000\);_(&quot;$&quot;* &quot;-&quot;??_);_(@_)">
                  <c:v>5.7656506899937702E-3</c:v>
                </c:pt>
                <c:pt idx="16" formatCode="_(&quot;$&quot;* #,##0.000_);_(&quot;$&quot;* \(#,##0.000\);_(&quot;$&quot;* &quot;-&quot;??_);_(@_)">
                  <c:v>5.6109431528797594E-3</c:v>
                </c:pt>
                <c:pt idx="17" formatCode="_(&quot;$&quot;* #,##0.000_);_(&quot;$&quot;* \(#,##0.000\);_(&quot;$&quot;* &quot;-&quot;??_);_(@_)">
                  <c:v>3.0940865496445528E-3</c:v>
                </c:pt>
                <c:pt idx="18" formatCode="_(&quot;$&quot;* #,##0.000_);_(&quot;$&quot;* \(#,##0.000\);_(&quot;$&quot;* &quot;-&quot;??_);_(@_)">
                  <c:v>3.0298507682474901E-3</c:v>
                </c:pt>
                <c:pt idx="19" formatCode="_(&quot;$&quot;* #,##0.000_);_(&quot;$&quot;* \(#,##0.000\);_(&quot;$&quot;* &quot;-&quot;??_);_(@_)">
                  <c:v>2.9737396559847387E-3</c:v>
                </c:pt>
                <c:pt idx="20" formatCode="_(&quot;$&quot;* #,##0.000_);_(&quot;$&quot;* \(#,##0.000\);_(&quot;$&quot;* &quot;-&quot;??_);_(@_)">
                  <c:v>2.9078782553405907E-3</c:v>
                </c:pt>
                <c:pt idx="21" formatCode="_(&quot;$&quot;* #,##0.000_);_(&quot;$&quot;* \(#,##0.000\);_(&quot;$&quot;* &quot;-&quot;??_);_(@_)">
                  <c:v>2.8364326758486022E-3</c:v>
                </c:pt>
                <c:pt idx="22" formatCode="_(&quot;$&quot;* #,##0.000_);_(&quot;$&quot;* \(#,##0.000\);_(&quot;$&quot;* &quot;-&quot;??_);_(@_)">
                  <c:v>2.7643869843288955E-3</c:v>
                </c:pt>
                <c:pt idx="23" formatCode="_(&quot;$&quot;* #,##0.000_);_(&quot;$&quot;* \(#,##0.000\);_(&quot;$&quot;* &quot;-&quot;??_);_(@_)">
                  <c:v>5.6042793140208399E-4</c:v>
                </c:pt>
                <c:pt idx="24" formatCode="_(&quot;$&quot;* #,##0.000_);_(&quot;$&quot;* \(#,##0.000\);_(&quot;$&quot;* &quot;-&quot;??_);_(@_)">
                  <c:v>3.0727996941600612E-3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B0-4E93-A7C7-4520C65C1AAB}"/>
            </c:ext>
          </c:extLst>
        </c:ser>
        <c:ser>
          <c:idx val="3"/>
          <c:order val="3"/>
          <c:tx>
            <c:strRef>
              <c:f>'Output Viewer'!$J$54</c:f>
              <c:strCache>
                <c:ptCount val="1"/>
                <c:pt idx="0">
                  <c:v>Avoided System Losses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Viewer'!$K$54:$AK$54</c15:sqref>
                  </c15:fullRef>
                </c:ext>
              </c:extLst>
              <c:f>'Output Viewer'!$M$54:$AK$54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1.4419354589035457E-3</c:v>
                </c:pt>
                <c:pt idx="1" formatCode="_(&quot;$&quot;* #,##0.000_);_(&quot;$&quot;* \(#,##0.000\);_(&quot;$&quot;* &quot;-&quot;??_);_(@_)">
                  <c:v>1.422665066831647E-3</c:v>
                </c:pt>
                <c:pt idx="2" formatCode="_(&quot;$&quot;* #,##0.000_);_(&quot;$&quot;* \(#,##0.000\);_(&quot;$&quot;* &quot;-&quot;??_);_(@_)">
                  <c:v>1.4880013191227639E-3</c:v>
                </c:pt>
                <c:pt idx="3" formatCode="_(&quot;$&quot;* #,##0.000_);_(&quot;$&quot;* \(#,##0.000\);_(&quot;$&quot;* &quot;-&quot;??_);_(@_)">
                  <c:v>1.4721605885422457E-3</c:v>
                </c:pt>
                <c:pt idx="4" formatCode="_(&quot;$&quot;* #,##0.000_);_(&quot;$&quot;* \(#,##0.000\);_(&quot;$&quot;* &quot;-&quot;??_);_(@_)">
                  <c:v>1.4732763785594365E-3</c:v>
                </c:pt>
                <c:pt idx="5" formatCode="_(&quot;$&quot;* #,##0.000_);_(&quot;$&quot;* \(#,##0.000\);_(&quot;$&quot;* &quot;-&quot;??_);_(@_)">
                  <c:v>1.4649826779483549E-3</c:v>
                </c:pt>
                <c:pt idx="6" formatCode="_(&quot;$&quot;* #,##0.000_);_(&quot;$&quot;* \(#,##0.000\);_(&quot;$&quot;* &quot;-&quot;??_);_(@_)">
                  <c:v>1.5315095596460096E-3</c:v>
                </c:pt>
                <c:pt idx="7" formatCode="_(&quot;$&quot;* #,##0.000_);_(&quot;$&quot;* \(#,##0.000\);_(&quot;$&quot;* &quot;-&quot;??_);_(@_)">
                  <c:v>1.5784162949423947E-3</c:v>
                </c:pt>
                <c:pt idx="8" formatCode="_(&quot;$&quot;* #,##0.000_);_(&quot;$&quot;* \(#,##0.000\);_(&quot;$&quot;* &quot;-&quot;??_);_(@_)">
                  <c:v>1.6215532929863819E-3</c:v>
                </c:pt>
                <c:pt idx="9" formatCode="_(&quot;$&quot;* #,##0.000_);_(&quot;$&quot;* \(#,##0.000\);_(&quot;$&quot;* &quot;-&quot;??_);_(@_)">
                  <c:v>1.6892452905068569E-3</c:v>
                </c:pt>
                <c:pt idx="10" formatCode="_(&quot;$&quot;* #,##0.000_);_(&quot;$&quot;* \(#,##0.000\);_(&quot;$&quot;* &quot;-&quot;??_);_(@_)">
                  <c:v>1.7613675758935822E-3</c:v>
                </c:pt>
                <c:pt idx="11" formatCode="_(&quot;$&quot;* #,##0.000_);_(&quot;$&quot;* \(#,##0.000\);_(&quot;$&quot;* &quot;-&quot;??_);_(@_)">
                  <c:v>1.9153702596786276E-3</c:v>
                </c:pt>
                <c:pt idx="12" formatCode="_(&quot;$&quot;* #,##0.000_);_(&quot;$&quot;* \(#,##0.000\);_(&quot;$&quot;* &quot;-&quot;??_);_(@_)">
                  <c:v>1.9665967087302222E-3</c:v>
                </c:pt>
                <c:pt idx="13" formatCode="_(&quot;$&quot;* #,##0.000_);_(&quot;$&quot;* \(#,##0.000\);_(&quot;$&quot;* &quot;-&quot;??_);_(@_)">
                  <c:v>2.0439685492434547E-3</c:v>
                </c:pt>
                <c:pt idx="14" formatCode="_(&quot;$&quot;* #,##0.000_);_(&quot;$&quot;* \(#,##0.000\);_(&quot;$&quot;* &quot;-&quot;??_);_(@_)">
                  <c:v>2.079891412896058E-3</c:v>
                </c:pt>
                <c:pt idx="15" formatCode="_(&quot;$&quot;* #,##0.000_);_(&quot;$&quot;* \(#,##0.000\);_(&quot;$&quot;* &quot;-&quot;??_);_(@_)">
                  <c:v>2.0696879744655857E-3</c:v>
                </c:pt>
                <c:pt idx="16" formatCode="_(&quot;$&quot;* #,##0.000_);_(&quot;$&quot;* \(#,##0.000\);_(&quot;$&quot;* &quot;-&quot;??_);_(@_)">
                  <c:v>2.0715743697135528E-3</c:v>
                </c:pt>
                <c:pt idx="17" formatCode="_(&quot;$&quot;* #,##0.000_);_(&quot;$&quot;* \(#,##0.000\);_(&quot;$&quot;* &quot;-&quot;??_);_(@_)">
                  <c:v>2.113796196938383E-3</c:v>
                </c:pt>
                <c:pt idx="18" formatCode="_(&quot;$&quot;* #,##0.000_);_(&quot;$&quot;* \(#,##0.000\);_(&quot;$&quot;* &quot;-&quot;??_);_(@_)">
                  <c:v>2.1393567986608777E-3</c:v>
                </c:pt>
                <c:pt idx="19" formatCode="_(&quot;$&quot;* #,##0.000_);_(&quot;$&quot;* \(#,##0.000\);_(&quot;$&quot;* &quot;-&quot;??_);_(@_)">
                  <c:v>2.1779089548691847E-3</c:v>
                </c:pt>
                <c:pt idx="20" formatCode="_(&quot;$&quot;* #,##0.000_);_(&quot;$&quot;* \(#,##0.000\);_(&quot;$&quot;* &quot;-&quot;??_);_(@_)">
                  <c:v>2.1701315858804189E-3</c:v>
                </c:pt>
                <c:pt idx="21" formatCode="_(&quot;$&quot;* #,##0.000_);_(&quot;$&quot;* \(#,##0.000\);_(&quot;$&quot;* &quot;-&quot;??_);_(@_)">
                  <c:v>2.1878185372726502E-3</c:v>
                </c:pt>
                <c:pt idx="22" formatCode="_(&quot;$&quot;* #,##0.000_);_(&quot;$&quot;* \(#,##0.000\);_(&quot;$&quot;* &quot;-&quot;??_);_(@_)">
                  <c:v>2.1964263344272936E-3</c:v>
                </c:pt>
                <c:pt idx="23" formatCode="_(&quot;$&quot;* #,##0.000_);_(&quot;$&quot;* \(#,##0.000\);_(&quot;$&quot;* &quot;-&quot;??_);_(@_)">
                  <c:v>2.2125010101633003E-3</c:v>
                </c:pt>
                <c:pt idx="24" formatCode="_(&quot;$&quot;* #,##0.000_);_(&quot;$&quot;* \(#,##0.000\);_(&quot;$&quot;* &quot;-&quot;??_);_(@_)">
                  <c:v>2.2840108343358048E-3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B0-4E93-A7C7-4520C65C1AAB}"/>
            </c:ext>
          </c:extLst>
        </c:ser>
        <c:ser>
          <c:idx val="4"/>
          <c:order val="4"/>
          <c:tx>
            <c:strRef>
              <c:f>'Output Viewer'!$J$55</c:f>
              <c:strCache>
                <c:ptCount val="1"/>
                <c:pt idx="0">
                  <c:v>Avoided RPS Compliance Costs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Viewer'!$K$55:$AK$55</c15:sqref>
                  </c15:fullRef>
                </c:ext>
              </c:extLst>
              <c:f>'Output Viewer'!$M$55:$AK$55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B0-4E93-A7C7-4520C65C1AAB}"/>
            </c:ext>
          </c:extLst>
        </c:ser>
        <c:ser>
          <c:idx val="5"/>
          <c:order val="5"/>
          <c:tx>
            <c:strRef>
              <c:f>'Output Viewer'!$J$56</c:f>
              <c:strCache>
                <c:ptCount val="1"/>
                <c:pt idx="0">
                  <c:v>Avoided Environmental Compliance Costs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Viewer'!$K$56:$AK$56</c15:sqref>
                  </c15:fullRef>
                </c:ext>
              </c:extLst>
              <c:f>'Output Viewer'!$M$56:$AK$56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2.5971626096748649E-3</c:v>
                </c:pt>
                <c:pt idx="11" formatCode="_(&quot;$&quot;* #,##0.000_);_(&quot;$&quot;* \(#,##0.000\);_(&quot;$&quot;* &quot;-&quot;??_);_(@_)">
                  <c:v>2.6506924266919436E-3</c:v>
                </c:pt>
                <c:pt idx="12" formatCode="_(&quot;$&quot;* #,##0.000_);_(&quot;$&quot;* \(#,##0.000\);_(&quot;$&quot;* &quot;-&quot;??_);_(@_)">
                  <c:v>3.7048658409378032E-3</c:v>
                </c:pt>
                <c:pt idx="13" formatCode="_(&quot;$&quot;* #,##0.000_);_(&quot;$&quot;* \(#,##0.000\);_(&quot;$&quot;* &quot;-&quot;??_);_(@_)">
                  <c:v>4.13852278373893E-3</c:v>
                </c:pt>
                <c:pt idx="14" formatCode="_(&quot;$&quot;* #,##0.000_);_(&quot;$&quot;* \(#,##0.000\);_(&quot;$&quot;* &quot;-&quot;??_);_(@_)">
                  <c:v>4.6351863642752379E-3</c:v>
                </c:pt>
                <c:pt idx="15" formatCode="_(&quot;$&quot;* #,##0.000_);_(&quot;$&quot;* \(#,##0.000\);_(&quot;$&quot;* &quot;-&quot;??_);_(@_)">
                  <c:v>5.2516451272903502E-3</c:v>
                </c:pt>
                <c:pt idx="16" formatCode="_(&quot;$&quot;* #,##0.000_);_(&quot;$&quot;* \(#,##0.000\);_(&quot;$&quot;* &quot;-&quot;??_);_(@_)">
                  <c:v>5.6492684445245741E-3</c:v>
                </c:pt>
                <c:pt idx="17" formatCode="_(&quot;$&quot;* #,##0.000_);_(&quot;$&quot;* \(#,##0.000\);_(&quot;$&quot;* &quot;-&quot;??_);_(@_)">
                  <c:v>5.9146511260748892E-3</c:v>
                </c:pt>
                <c:pt idx="18" formatCode="_(&quot;$&quot;* #,##0.000_);_(&quot;$&quot;* \(#,##0.000\);_(&quot;$&quot;* &quot;-&quot;??_);_(@_)">
                  <c:v>6.1602655926779474E-3</c:v>
                </c:pt>
                <c:pt idx="19" formatCode="_(&quot;$&quot;* #,##0.000_);_(&quot;$&quot;* \(#,##0.000\);_(&quot;$&quot;* &quot;-&quot;??_);_(@_)">
                  <c:v>6.9013291455027612E-3</c:v>
                </c:pt>
                <c:pt idx="20" formatCode="_(&quot;$&quot;* #,##0.000_);_(&quot;$&quot;* \(#,##0.000\);_(&quot;$&quot;* &quot;-&quot;??_);_(@_)">
                  <c:v>7.1486296428716865E-3</c:v>
                </c:pt>
                <c:pt idx="21" formatCode="_(&quot;$&quot;* #,##0.000_);_(&quot;$&quot;* \(#,##0.000\);_(&quot;$&quot;* &quot;-&quot;??_);_(@_)">
                  <c:v>7.3929567024328497E-3</c:v>
                </c:pt>
                <c:pt idx="22" formatCode="_(&quot;$&quot;* #,##0.000_);_(&quot;$&quot;* \(#,##0.000\);_(&quot;$&quot;* &quot;-&quot;??_);_(@_)">
                  <c:v>7.6402773532168854E-3</c:v>
                </c:pt>
                <c:pt idx="23" formatCode="_(&quot;$&quot;* #,##0.000_);_(&quot;$&quot;* \(#,##0.000\);_(&quot;$&quot;* &quot;-&quot;??_);_(@_)">
                  <c:v>8.4549446182457244E-3</c:v>
                </c:pt>
                <c:pt idx="24" formatCode="_(&quot;$&quot;* #,##0.000_);_(&quot;$&quot;* \(#,##0.000\);_(&quot;$&quot;* &quot;-&quot;??_);_(@_)">
                  <c:v>8.8989184650000441E-3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B0-4E93-A7C7-4520C65C1AAB}"/>
            </c:ext>
          </c:extLst>
        </c:ser>
        <c:ser>
          <c:idx val="6"/>
          <c:order val="6"/>
          <c:tx>
            <c:strRef>
              <c:f>'Output Viewer'!$J$57</c:f>
              <c:strCache>
                <c:ptCount val="1"/>
                <c:pt idx="0">
                  <c:v>Market Price Suppression Effects (Fuel Hedging) 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Viewer'!$K$57:$AK$57</c15:sqref>
                  </c15:fullRef>
                </c:ext>
              </c:extLst>
              <c:f>'Output Viewer'!$M$57:$AK$57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B0-4E93-A7C7-4520C65C1AAB}"/>
            </c:ext>
          </c:extLst>
        </c:ser>
        <c:ser>
          <c:idx val="7"/>
          <c:order val="7"/>
          <c:tx>
            <c:strRef>
              <c:f>'Output Viewer'!$J$58</c:f>
              <c:strCache>
                <c:ptCount val="1"/>
                <c:pt idx="0">
                  <c:v>Avoided Risk (e.g., reduced price volatility)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Viewer'!$K$58:$AK$58</c15:sqref>
                  </c15:fullRef>
                </c:ext>
              </c:extLst>
              <c:f>'Output Viewer'!$M$58:$AK$58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B0-4E93-A7C7-4520C65C1AAB}"/>
            </c:ext>
          </c:extLst>
        </c:ser>
        <c:ser>
          <c:idx val="8"/>
          <c:order val="8"/>
          <c:tx>
            <c:strRef>
              <c:f>'Output Viewer'!$J$59</c:f>
              <c:strCache>
                <c:ptCount val="1"/>
                <c:pt idx="0">
                  <c:v>Avoided Grid Support Services Costs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Viewer'!$K$59:$AK$59</c15:sqref>
                  </c15:fullRef>
                </c:ext>
              </c:extLst>
              <c:f>'Output Viewer'!$M$59:$AK$59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B0-4E93-A7C7-4520C65C1AAB}"/>
            </c:ext>
          </c:extLst>
        </c:ser>
        <c:ser>
          <c:idx val="9"/>
          <c:order val="9"/>
          <c:tx>
            <c:strRef>
              <c:f>'Output Viewer'!$J$60</c:f>
              <c:strCache>
                <c:ptCount val="1"/>
                <c:pt idx="0">
                  <c:v>Avoided Outages Costs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Viewer'!$K$60:$AK$60</c15:sqref>
                  </c15:fullRef>
                </c:ext>
              </c:extLst>
              <c:f>'Output Viewer'!$M$60:$AK$60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B0-4E93-A7C7-4520C65C1AAB}"/>
            </c:ext>
          </c:extLst>
        </c:ser>
        <c:ser>
          <c:idx val="10"/>
          <c:order val="10"/>
          <c:tx>
            <c:strRef>
              <c:f>'Output Viewer'!$J$61</c:f>
              <c:strCache>
                <c:ptCount val="1"/>
                <c:pt idx="0">
                  <c:v>Non-Energy Benefits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Viewer'!$K$61:$AK$61</c15:sqref>
                  </c15:fullRef>
                </c:ext>
              </c:extLst>
              <c:f>'Output Viewer'!$M$61:$AK$61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B0-4E93-A7C7-4520C65C1AAB}"/>
            </c:ext>
          </c:extLst>
        </c:ser>
        <c:ser>
          <c:idx val="11"/>
          <c:order val="11"/>
          <c:tx>
            <c:strRef>
              <c:f>'Output Viewer'!$J$62</c:f>
              <c:strCache>
                <c:ptCount val="1"/>
                <c:pt idx="0">
                  <c:v>Reduced Revenue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Viewer'!$K$62:$AK$62</c15:sqref>
                  </c15:fullRef>
                </c:ext>
              </c:extLst>
              <c:f>'Output Viewer'!$M$62:$AK$62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B0-4E93-A7C7-4520C65C1AAB}"/>
            </c:ext>
          </c:extLst>
        </c:ser>
        <c:ser>
          <c:idx val="12"/>
          <c:order val="12"/>
          <c:tx>
            <c:strRef>
              <c:f>'Output Viewer'!$J$63</c:f>
              <c:strCache>
                <c:ptCount val="1"/>
                <c:pt idx="0">
                  <c:v>Administrative Costs 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Viewer'!$K$63:$AK$63</c15:sqref>
                  </c15:fullRef>
                </c:ext>
              </c:extLst>
              <c:f>'Output Viewer'!$M$63:$AK$63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-1.2749190086787066E-2</c:v>
                </c:pt>
                <c:pt idx="1" formatCode="_(&quot;$&quot;* #,##0.000_);_(&quot;$&quot;* \(#,##0.000\);_(&quot;$&quot;* &quot;-&quot;??_);_(@_)">
                  <c:v>-1.2678655648047701E-2</c:v>
                </c:pt>
                <c:pt idx="2" formatCode="_(&quot;$&quot;* #,##0.000_);_(&quot;$&quot;* \(#,##0.000\);_(&quot;$&quot;* &quot;-&quot;??_);_(@_)">
                  <c:v>-1.0216266729176209E-2</c:v>
                </c:pt>
                <c:pt idx="3" formatCode="_(&quot;$&quot;* #,##0.000_);_(&quot;$&quot;* \(#,##0.000\);_(&quot;$&quot;* &quot;-&quot;??_);_(@_)">
                  <c:v>-8.5195254627050236E-3</c:v>
                </c:pt>
                <c:pt idx="4" formatCode="_(&quot;$&quot;* #,##0.000_);_(&quot;$&quot;* \(#,##0.000\);_(&quot;$&quot;* &quot;-&quot;??_);_(@_)">
                  <c:v>-6.5006822112056682E-3</c:v>
                </c:pt>
                <c:pt idx="5" formatCode="_(&quot;$&quot;* #,##0.000_);_(&quot;$&quot;* \(#,##0.000\);_(&quot;$&quot;* &quot;-&quot;??_);_(@_)">
                  <c:v>-4.7824807371869577E-3</c:v>
                </c:pt>
                <c:pt idx="6" formatCode="_(&quot;$&quot;* #,##0.000_);_(&quot;$&quot;* \(#,##0.000\);_(&quot;$&quot;* &quot;-&quot;??_);_(@_)">
                  <c:v>-3.6068994365988003E-3</c:v>
                </c:pt>
                <c:pt idx="7" formatCode="_(&quot;$&quot;* #,##0.000_);_(&quot;$&quot;* \(#,##0.000\);_(&quot;$&quot;* &quot;-&quot;??_);_(@_)">
                  <c:v>-2.7598049096818739E-3</c:v>
                </c:pt>
                <c:pt idx="8" formatCode="_(&quot;$&quot;* #,##0.000_);_(&quot;$&quot;* \(#,##0.000\);_(&quot;$&quot;* &quot;-&quot;??_);_(@_)">
                  <c:v>-2.1407234871678774E-3</c:v>
                </c:pt>
                <c:pt idx="9" formatCode="_(&quot;$&quot;* #,##0.000_);_(&quot;$&quot;* \(#,##0.000\);_(&quot;$&quot;* &quot;-&quot;??_);_(@_)">
                  <c:v>-1.7954881357518614E-3</c:v>
                </c:pt>
                <c:pt idx="10" formatCode="_(&quot;$&quot;* #,##0.000_);_(&quot;$&quot;* \(#,##0.000\);_(&quot;$&quot;* &quot;-&quot;??_);_(@_)">
                  <c:v>-1.4039588582668368E-3</c:v>
                </c:pt>
                <c:pt idx="11" formatCode="_(&quot;$&quot;* #,##0.000_);_(&quot;$&quot;* \(#,##0.000\);_(&quot;$&quot;* &quot;-&quot;??_);_(@_)">
                  <c:v>-1.0433422003079246E-3</c:v>
                </c:pt>
                <c:pt idx="12" formatCode="_(&quot;$&quot;* #,##0.000_);_(&quot;$&quot;* \(#,##0.000\);_(&quot;$&quot;* &quot;-&quot;??_);_(@_)">
                  <c:v>-8.0594348450180678E-4</c:v>
                </c:pt>
                <c:pt idx="13" formatCode="_(&quot;$&quot;* #,##0.000_);_(&quot;$&quot;* \(#,##0.000\);_(&quot;$&quot;* &quot;-&quot;??_);_(@_)">
                  <c:v>-6.6066743257062405E-4</c:v>
                </c:pt>
                <c:pt idx="14" formatCode="_(&quot;$&quot;* #,##0.000_);_(&quot;$&quot;* \(#,##0.000\);_(&quot;$&quot;* &quot;-&quot;??_);_(@_)">
                  <c:v>-5.6394278342375285E-4</c:v>
                </c:pt>
                <c:pt idx="15" formatCode="_(&quot;$&quot;* #,##0.000_);_(&quot;$&quot;* \(#,##0.000\);_(&quot;$&quot;* &quot;-&quot;??_);_(@_)">
                  <c:v>-5.199451095813806E-4</c:v>
                </c:pt>
                <c:pt idx="16" formatCode="_(&quot;$&quot;* #,##0.000_);_(&quot;$&quot;* \(#,##0.000\);_(&quot;$&quot;* &quot;-&quot;??_);_(@_)">
                  <c:v>-4.9609973882844478E-4</c:v>
                </c:pt>
                <c:pt idx="17" formatCode="_(&quot;$&quot;* #,##0.000_);_(&quot;$&quot;* \(#,##0.000\);_(&quot;$&quot;* &quot;-&quot;??_);_(@_)">
                  <c:v>-4.9903651957917982E-4</c:v>
                </c:pt>
                <c:pt idx="18" formatCode="_(&quot;$&quot;* #,##0.000_);_(&quot;$&quot;* \(#,##0.000\);_(&quot;$&quot;* &quot;-&quot;??_);_(@_)">
                  <c:v>-5.2161580966637064E-4</c:v>
                </c:pt>
                <c:pt idx="19" formatCode="_(&quot;$&quot;* #,##0.000_);_(&quot;$&quot;* \(#,##0.000\);_(&quot;$&quot;* &quot;-&quot;??_);_(@_)">
                  <c:v>-5.8290790623262076E-4</c:v>
                </c:pt>
                <c:pt idx="20" formatCode="_(&quot;$&quot;* #,##0.000_);_(&quot;$&quot;* \(#,##0.000\);_(&quot;$&quot;* &quot;-&quot;??_);_(@_)">
                  <c:v>-6.214451183767512E-4</c:v>
                </c:pt>
                <c:pt idx="21" formatCode="_(&quot;$&quot;* #,##0.000_);_(&quot;$&quot;* \(#,##0.000\);_(&quot;$&quot;* &quot;-&quot;??_);_(@_)">
                  <c:v>-6.9322100312438871E-4</c:v>
                </c:pt>
                <c:pt idx="22" formatCode="_(&quot;$&quot;* #,##0.000_);_(&quot;$&quot;* \(#,##0.000\);_(&quot;$&quot;* &quot;-&quot;??_);_(@_)">
                  <c:v>-6.5727024864191473E-4</c:v>
                </c:pt>
                <c:pt idx="23" formatCode="_(&quot;$&quot;* #,##0.000_);_(&quot;$&quot;* \(#,##0.000\);_(&quot;$&quot;* &quot;-&quot;??_);_(@_)">
                  <c:v>-5.1669346051911431E-4</c:v>
                </c:pt>
                <c:pt idx="24" formatCode="_(&quot;$&quot;* #,##0.000_);_(&quot;$&quot;* \(#,##0.000\);_(&quot;$&quot;* &quot;-&quot;??_);_(@_)">
                  <c:v>-4.9594815691657442E-4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DB0-4E93-A7C7-4520C65C1AAB}"/>
            </c:ext>
          </c:extLst>
        </c:ser>
        <c:ser>
          <c:idx val="13"/>
          <c:order val="13"/>
          <c:tx>
            <c:strRef>
              <c:f>'Output Viewer'!$J$64</c:f>
              <c:strCache>
                <c:ptCount val="1"/>
                <c:pt idx="0">
                  <c:v>Interconnection Costs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Viewer'!$K$64:$AK$64</c15:sqref>
                  </c15:fullRef>
                </c:ext>
              </c:extLst>
              <c:f>'Output Viewer'!$M$64:$AK$64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B0-4E93-A7C7-4520C65C1AAB}"/>
            </c:ext>
          </c:extLst>
        </c:ser>
        <c:ser>
          <c:idx val="14"/>
          <c:order val="14"/>
          <c:tx>
            <c:strRef>
              <c:f>'Output Viewer'!$J$65</c:f>
              <c:strCache>
                <c:ptCount val="1"/>
                <c:pt idx="0">
                  <c:v>Integration Costs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Viewer'!$K$65:$AK$65</c15:sqref>
                  </c15:fullRef>
                </c:ext>
              </c:extLst>
              <c:f>'Output Viewer'!$M$65:$AK$65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0</c:v>
                </c:pt>
                <c:pt idx="1" formatCode="_(&quot;$&quot;* #,##0.000_);_(&quot;$&quot;* \(#,##0.000\);_(&quot;$&quot;* &quot;-&quot;??_);_(@_)">
                  <c:v>0</c:v>
                </c:pt>
                <c:pt idx="2" formatCode="_(&quot;$&quot;* #,##0.000_);_(&quot;$&quot;* \(#,##0.000\);_(&quot;$&quot;* &quot;-&quot;??_);_(@_)">
                  <c:v>0</c:v>
                </c:pt>
                <c:pt idx="3" formatCode="_(&quot;$&quot;* #,##0.000_);_(&quot;$&quot;* \(#,##0.000\);_(&quot;$&quot;* &quot;-&quot;??_);_(@_)">
                  <c:v>0</c:v>
                </c:pt>
                <c:pt idx="4" formatCode="_(&quot;$&quot;* #,##0.000_);_(&quot;$&quot;* \(#,##0.000\);_(&quot;$&quot;* &quot;-&quot;??_);_(@_)">
                  <c:v>0</c:v>
                </c:pt>
                <c:pt idx="5" formatCode="_(&quot;$&quot;* #,##0.000_);_(&quot;$&quot;* \(#,##0.000\);_(&quot;$&quot;* &quot;-&quot;??_);_(@_)">
                  <c:v>0</c:v>
                </c:pt>
                <c:pt idx="6" formatCode="_(&quot;$&quot;* #,##0.000_);_(&quot;$&quot;* \(#,##0.000\);_(&quot;$&quot;* &quot;-&quot;??_);_(@_)">
                  <c:v>0</c:v>
                </c:pt>
                <c:pt idx="7" formatCode="_(&quot;$&quot;* #,##0.000_);_(&quot;$&quot;* \(#,##0.000\);_(&quot;$&quot;* &quot;-&quot;??_);_(@_)">
                  <c:v>0</c:v>
                </c:pt>
                <c:pt idx="8" formatCode="_(&quot;$&quot;* #,##0.000_);_(&quot;$&quot;* \(#,##0.000\);_(&quot;$&quot;* &quot;-&quot;??_);_(@_)">
                  <c:v>0</c:v>
                </c:pt>
                <c:pt idx="9" formatCode="_(&quot;$&quot;* #,##0.000_);_(&quot;$&quot;* \(#,##0.000\);_(&quot;$&quot;* &quot;-&quot;??_);_(@_)">
                  <c:v>0</c:v>
                </c:pt>
                <c:pt idx="10" formatCode="_(&quot;$&quot;* #,##0.000_);_(&quot;$&quot;* \(#,##0.000\);_(&quot;$&quot;* &quot;-&quot;??_);_(@_)">
                  <c:v>0</c:v>
                </c:pt>
                <c:pt idx="11" formatCode="_(&quot;$&quot;* #,##0.000_);_(&quot;$&quot;* \(#,##0.000\);_(&quot;$&quot;* &quot;-&quot;??_);_(@_)">
                  <c:v>0</c:v>
                </c:pt>
                <c:pt idx="12" formatCode="_(&quot;$&quot;* #,##0.000_);_(&quot;$&quot;* \(#,##0.000\);_(&quot;$&quot;* &quot;-&quot;??_);_(@_)">
                  <c:v>0</c:v>
                </c:pt>
                <c:pt idx="13" formatCode="_(&quot;$&quot;* #,##0.000_);_(&quot;$&quot;* \(#,##0.000\);_(&quot;$&quot;* &quot;-&quot;??_);_(@_)">
                  <c:v>0</c:v>
                </c:pt>
                <c:pt idx="14" formatCode="_(&quot;$&quot;* #,##0.000_);_(&quot;$&quot;* \(#,##0.000\);_(&quot;$&quot;* &quot;-&quot;??_);_(@_)">
                  <c:v>0</c:v>
                </c:pt>
                <c:pt idx="15" formatCode="_(&quot;$&quot;* #,##0.000_);_(&quot;$&quot;* \(#,##0.000\);_(&quot;$&quot;* &quot;-&quot;??_);_(@_)">
                  <c:v>0</c:v>
                </c:pt>
                <c:pt idx="16" formatCode="_(&quot;$&quot;* #,##0.000_);_(&quot;$&quot;* \(#,##0.000\);_(&quot;$&quot;* &quot;-&quot;??_);_(@_)">
                  <c:v>0</c:v>
                </c:pt>
                <c:pt idx="17" formatCode="_(&quot;$&quot;* #,##0.000_);_(&quot;$&quot;* \(#,##0.000\);_(&quot;$&quot;* &quot;-&quot;??_);_(@_)">
                  <c:v>0</c:v>
                </c:pt>
                <c:pt idx="18" formatCode="_(&quot;$&quot;* #,##0.000_);_(&quot;$&quot;* \(#,##0.000\);_(&quot;$&quot;* &quot;-&quot;??_);_(@_)">
                  <c:v>0</c:v>
                </c:pt>
                <c:pt idx="19" formatCode="_(&quot;$&quot;* #,##0.000_);_(&quot;$&quot;* \(#,##0.000\);_(&quot;$&quot;* &quot;-&quot;??_);_(@_)">
                  <c:v>0</c:v>
                </c:pt>
                <c:pt idx="20" formatCode="_(&quot;$&quot;* #,##0.000_);_(&quot;$&quot;* \(#,##0.000\);_(&quot;$&quot;* &quot;-&quot;??_);_(@_)">
                  <c:v>0</c:v>
                </c:pt>
                <c:pt idx="21" formatCode="_(&quot;$&quot;* #,##0.000_);_(&quot;$&quot;* \(#,##0.000\);_(&quot;$&quot;* &quot;-&quot;??_);_(@_)">
                  <c:v>0</c:v>
                </c:pt>
                <c:pt idx="22" formatCode="_(&quot;$&quot;* #,##0.000_);_(&quot;$&quot;* \(#,##0.000\);_(&quot;$&quot;* &quot;-&quot;??_);_(@_)">
                  <c:v>0</c:v>
                </c:pt>
                <c:pt idx="23" formatCode="_(&quot;$&quot;* #,##0.000_);_(&quot;$&quot;* \(#,##0.000\);_(&quot;$&quot;* &quot;-&quot;??_);_(@_)">
                  <c:v>0</c:v>
                </c:pt>
                <c:pt idx="24" formatCode="_(&quot;$&quot;* #,##0.000_);_(&quot;$&quot;* \(#,##0.0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B0-4E93-A7C7-4520C65C1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86976288"/>
        <c:axId val="186976680"/>
      </c:barChart>
      <c:lineChart>
        <c:grouping val="standard"/>
        <c:varyColors val="0"/>
        <c:ser>
          <c:idx val="15"/>
          <c:order val="15"/>
          <c:tx>
            <c:strRef>
              <c:f>'Output Viewer'!$J$66</c:f>
              <c:strCache>
                <c:ptCount val="1"/>
                <c:pt idx="0">
                  <c:v>Net Value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'Output Viewer'!$K$50:$AK$50</c15:sqref>
                  </c15:fullRef>
                </c:ext>
              </c:extLst>
              <c:f>'Output Viewer'!$M$50:$AK$50</c:f>
              <c:numCache>
                <c:formatCode>General</c:formatCode>
                <c:ptCount val="2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'Output Viewer'!$K$66:$AK$66</c15:sqref>
                  </c15:fullRef>
                </c:ext>
              </c:extLst>
              <c:f>'Output Viewer'!$M$66:$AK$66</c:f>
              <c:numCache>
                <c:formatCode>General</c:formatCode>
                <c:ptCount val="25"/>
                <c:pt idx="0" formatCode="_(&quot;$&quot;* #,##0.000_);_(&quot;$&quot;* \(#,##0.000\);_(&quot;$&quot;* &quot;-&quot;??_);_(@_)">
                  <c:v>7.7161902620820951E-3</c:v>
                </c:pt>
                <c:pt idx="1" formatCode="_(&quot;$&quot;* #,##0.000_);_(&quot;$&quot;* \(#,##0.000\);_(&quot;$&quot;* &quot;-&quot;??_);_(@_)">
                  <c:v>7.1930299175051154E-3</c:v>
                </c:pt>
                <c:pt idx="2" formatCode="_(&quot;$&quot;* #,##0.000_);_(&quot;$&quot;* \(#,##0.000\);_(&quot;$&quot;* &quot;-&quot;??_);_(@_)">
                  <c:v>1.033898858722578E-2</c:v>
                </c:pt>
                <c:pt idx="3" formatCode="_(&quot;$&quot;* #,##0.000_);_(&quot;$&quot;* \(#,##0.000\);_(&quot;$&quot;* &quot;-&quot;??_);_(@_)">
                  <c:v>1.1803511075094471E-2</c:v>
                </c:pt>
                <c:pt idx="4" formatCode="_(&quot;$&quot;* #,##0.000_);_(&quot;$&quot;* \(#,##0.000\);_(&quot;$&quot;* &quot;-&quot;??_);_(@_)">
                  <c:v>1.407077504662143E-2</c:v>
                </c:pt>
                <c:pt idx="5" formatCode="_(&quot;$&quot;* #,##0.000_);_(&quot;$&quot;* \(#,##0.000\);_(&quot;$&quot;* &quot;-&quot;??_);_(@_)">
                  <c:v>1.6128864786677188E-2</c:v>
                </c:pt>
                <c:pt idx="6" formatCode="_(&quot;$&quot;* #,##0.000_);_(&quot;$&quot;* \(#,##0.000\);_(&quot;$&quot;* &quot;-&quot;??_);_(@_)">
                  <c:v>1.8689616247989288E-2</c:v>
                </c:pt>
                <c:pt idx="7" formatCode="_(&quot;$&quot;* #,##0.000_);_(&quot;$&quot;* \(#,##0.000\);_(&quot;$&quot;* &quot;-&quot;??_);_(@_)">
                  <c:v>2.0762183951958231E-2</c:v>
                </c:pt>
                <c:pt idx="8" formatCode="_(&quot;$&quot;* #,##0.000_);_(&quot;$&quot;* \(#,##0.000\);_(&quot;$&quot;* &quot;-&quot;??_);_(@_)">
                  <c:v>2.2519442886770866E-2</c:v>
                </c:pt>
                <c:pt idx="9" formatCode="_(&quot;$&quot;* #,##0.000_);_(&quot;$&quot;* \(#,##0.000\);_(&quot;$&quot;* &quot;-&quot;??_);_(@_)">
                  <c:v>2.7850161761837244E-2</c:v>
                </c:pt>
                <c:pt idx="10" formatCode="_(&quot;$&quot;* #,##0.000_);_(&quot;$&quot;* \(#,##0.000\);_(&quot;$&quot;* &quot;-&quot;??_);_(@_)">
                  <c:v>2.8528344906137339E-2</c:v>
                </c:pt>
                <c:pt idx="11" formatCode="_(&quot;$&quot;* #,##0.000_);_(&quot;$&quot;* \(#,##0.000\);_(&quot;$&quot;* &quot;-&quot;??_);_(@_)">
                  <c:v>3.1307288771573558E-2</c:v>
                </c:pt>
                <c:pt idx="12" formatCode="_(&quot;$&quot;* #,##0.000_);_(&quot;$&quot;* \(#,##0.000\);_(&quot;$&quot;* &quot;-&quot;??_);_(@_)">
                  <c:v>3.3530842120714166E-2</c:v>
                </c:pt>
                <c:pt idx="13" formatCode="_(&quot;$&quot;* #,##0.000_);_(&quot;$&quot;* \(#,##0.000\);_(&quot;$&quot;* &quot;-&quot;??_);_(@_)">
                  <c:v>3.5352601936702907E-2</c:v>
                </c:pt>
                <c:pt idx="14" formatCode="_(&quot;$&quot;* #,##0.000_);_(&quot;$&quot;* \(#,##0.000\);_(&quot;$&quot;* &quot;-&quot;??_);_(@_)">
                  <c:v>3.9425557625989913E-2</c:v>
                </c:pt>
                <c:pt idx="15" formatCode="_(&quot;$&quot;* #,##0.000_);_(&quot;$&quot;* \(#,##0.000\);_(&quot;$&quot;* &quot;-&quot;??_);_(@_)">
                  <c:v>4.2971371953137757E-2</c:v>
                </c:pt>
                <c:pt idx="16" formatCode="_(&quot;$&quot;* #,##0.000_);_(&quot;$&quot;* \(#,##0.000\);_(&quot;$&quot;* &quot;-&quot;??_);_(@_)">
                  <c:v>4.3318729414721806E-2</c:v>
                </c:pt>
                <c:pt idx="17" formatCode="_(&quot;$&quot;* #,##0.000_);_(&quot;$&quot;* \(#,##0.000\);_(&quot;$&quot;* &quot;-&quot;??_);_(@_)">
                  <c:v>4.1660234529885806E-2</c:v>
                </c:pt>
                <c:pt idx="18" formatCode="_(&quot;$&quot;* #,##0.000_);_(&quot;$&quot;* \(#,##0.000\);_(&quot;$&quot;* &quot;-&quot;??_);_(@_)">
                  <c:v>4.2158460079883227E-2</c:v>
                </c:pt>
                <c:pt idx="19" formatCode="_(&quot;$&quot;* #,##0.000_);_(&quot;$&quot;* \(#,##0.000\);_(&quot;$&quot;* &quot;-&quot;??_);_(@_)">
                  <c:v>4.3298154779627382E-2</c:v>
                </c:pt>
                <c:pt idx="20" formatCode="_(&quot;$&quot;* #,##0.000_);_(&quot;$&quot;* \(#,##0.000\);_(&quot;$&quot;* &quot;-&quot;??_);_(@_)">
                  <c:v>4.3314723311542097E-2</c:v>
                </c:pt>
                <c:pt idx="21" formatCode="_(&quot;$&quot;* #,##0.000_);_(&quot;$&quot;* \(#,##0.000\);_(&quot;$&quot;* &quot;-&quot;??_);_(@_)">
                  <c:v>4.361841850833844E-2</c:v>
                </c:pt>
                <c:pt idx="22" formatCode="_(&quot;$&quot;* #,##0.000_);_(&quot;$&quot;* \(#,##0.000\);_(&quot;$&quot;* &quot;-&quot;??_);_(@_)">
                  <c:v>4.3911249626394595E-2</c:v>
                </c:pt>
                <c:pt idx="23" formatCode="_(&quot;$&quot;* #,##0.000_);_(&quot;$&quot;* \(#,##0.000\);_(&quot;$&quot;* &quot;-&quot;??_);_(@_)">
                  <c:v>4.2903968122356639E-2</c:v>
                </c:pt>
                <c:pt idx="24" formatCode="_(&quot;$&quot;* #,##0.000_);_(&quot;$&quot;* \(#,##0.000\);_(&quot;$&quot;* &quot;-&quot;??_);_(@_)">
                  <c:v>4.6868422354432324E-2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B0-4E93-A7C7-4520C65C1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76288"/>
        <c:axId val="186976680"/>
      </c:lineChart>
      <c:catAx>
        <c:axId val="1869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76680"/>
        <c:crosses val="autoZero"/>
        <c:auto val="1"/>
        <c:lblAlgn val="ctr"/>
        <c:lblOffset val="100"/>
        <c:noMultiLvlLbl val="0"/>
      </c:catAx>
      <c:valAx>
        <c:axId val="18697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2018 $/kWh Produced</a:t>
                </a:r>
              </a:p>
            </c:rich>
          </c:tx>
          <c:layout>
            <c:manualLayout>
              <c:xMode val="edge"/>
              <c:yMode val="edge"/>
              <c:x val="2.3090097207701487E-3"/>
              <c:y val="0.308412409719855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0_);_(&quot;$&quot;* \(#,##0.000\);_(&quot;$&quot;* &quot;-&quot;?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7628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450452737040671E-2"/>
          <c:y val="0.81934335040112216"/>
          <c:w val="0.96237582613730832"/>
          <c:h val="0.169999465271295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34200978641571"/>
          <c:y val="9.1691386318146842E-2"/>
          <c:w val="0.72365785373066704"/>
          <c:h val="0.723998935823906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'PV Production'!$I$10</c:f>
              <c:strCache>
                <c:ptCount val="1"/>
                <c:pt idx="0">
                  <c:v>Jan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Production'!$K$10:$AH$10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4.9358229032258065E-4</c:v>
                </c:pt>
                <c:pt idx="8">
                  <c:v>7.2608366451612893E-2</c:v>
                </c:pt>
                <c:pt idx="9">
                  <c:v>0.18871242393548388</c:v>
                </c:pt>
                <c:pt idx="10">
                  <c:v>0.26229896261290314</c:v>
                </c:pt>
                <c:pt idx="11">
                  <c:v>0.28135028606451612</c:v>
                </c:pt>
                <c:pt idx="12">
                  <c:v>0.29351191880645161</c:v>
                </c:pt>
                <c:pt idx="13">
                  <c:v>0.27819673816129026</c:v>
                </c:pt>
                <c:pt idx="14">
                  <c:v>0.24438721648387093</c:v>
                </c:pt>
                <c:pt idx="15">
                  <c:v>0.19746411283870968</c:v>
                </c:pt>
                <c:pt idx="16">
                  <c:v>7.0115860096774188E-2</c:v>
                </c:pt>
                <c:pt idx="17">
                  <c:v>1.7996247741935481E-3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B2-4A2B-B900-C2023FBF4EFD}"/>
            </c:ext>
          </c:extLst>
        </c:ser>
        <c:ser>
          <c:idx val="1"/>
          <c:order val="1"/>
          <c:tx>
            <c:strRef>
              <c:f>'PV Production'!$I$11</c:f>
              <c:strCache>
                <c:ptCount val="1"/>
                <c:pt idx="0">
                  <c:v>Feb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Production'!$K$11:$AH$11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1.6597969571428568E-2</c:v>
                </c:pt>
                <c:pt idx="8">
                  <c:v>0.13563108260714285</c:v>
                </c:pt>
                <c:pt idx="9">
                  <c:v>0.26236333860714289</c:v>
                </c:pt>
                <c:pt idx="10">
                  <c:v>0.35253913110714291</c:v>
                </c:pt>
                <c:pt idx="11">
                  <c:v>0.39496664757142858</c:v>
                </c:pt>
                <c:pt idx="12">
                  <c:v>0.40939942174999988</c:v>
                </c:pt>
                <c:pt idx="13">
                  <c:v>0.37250101189285711</c:v>
                </c:pt>
                <c:pt idx="14">
                  <c:v>0.32700751307142861</c:v>
                </c:pt>
                <c:pt idx="15">
                  <c:v>0.26902679814285707</c:v>
                </c:pt>
                <c:pt idx="16">
                  <c:v>0.17619054203571433</c:v>
                </c:pt>
                <c:pt idx="17">
                  <c:v>3.2850165642857143E-2</c:v>
                </c:pt>
                <c:pt idx="18">
                  <c:v>5.0925428571428574E-5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B2-4A2B-B900-C2023FBF4EFD}"/>
            </c:ext>
          </c:extLst>
        </c:ser>
        <c:ser>
          <c:idx val="2"/>
          <c:order val="2"/>
          <c:tx>
            <c:strRef>
              <c:f>'PV Production'!$I$12</c:f>
              <c:strCache>
                <c:ptCount val="1"/>
                <c:pt idx="0">
                  <c:v>Mar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Production'!$K$12:$AH$12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2.1686258064516129E-7</c:v>
                </c:pt>
                <c:pt idx="6">
                  <c:v>5.0144068303225806E-3</c:v>
                </c:pt>
                <c:pt idx="7">
                  <c:v>8.2410546419354844E-2</c:v>
                </c:pt>
                <c:pt idx="8">
                  <c:v>0.22008251322580646</c:v>
                </c:pt>
                <c:pt idx="9">
                  <c:v>0.3587371323870967</c:v>
                </c:pt>
                <c:pt idx="10">
                  <c:v>0.45752539700000006</c:v>
                </c:pt>
                <c:pt idx="11">
                  <c:v>0.49666566158064512</c:v>
                </c:pt>
                <c:pt idx="12">
                  <c:v>0.50571052354838719</c:v>
                </c:pt>
                <c:pt idx="13">
                  <c:v>0.46431010438709674</c:v>
                </c:pt>
                <c:pt idx="14">
                  <c:v>0.40801156641935488</c:v>
                </c:pt>
                <c:pt idx="15">
                  <c:v>0.32641428422580654</c:v>
                </c:pt>
                <c:pt idx="16">
                  <c:v>0.22948445819354837</c:v>
                </c:pt>
                <c:pt idx="17">
                  <c:v>0.10991366377419354</c:v>
                </c:pt>
                <c:pt idx="18">
                  <c:v>6.9767289354838715E-3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5B2-4A2B-B900-C2023FBF4EFD}"/>
            </c:ext>
          </c:extLst>
        </c:ser>
        <c:ser>
          <c:idx val="3"/>
          <c:order val="3"/>
          <c:tx>
            <c:strRef>
              <c:f>'PV Production'!$I$13</c:f>
              <c:strCache>
                <c:ptCount val="1"/>
                <c:pt idx="0">
                  <c:v>Apr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Production'!$K$13:$AH$13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3.8245500580000005E-3</c:v>
                </c:pt>
                <c:pt idx="6">
                  <c:v>5.065924103333333E-2</c:v>
                </c:pt>
                <c:pt idx="7">
                  <c:v>0.16811074216666666</c:v>
                </c:pt>
                <c:pt idx="8">
                  <c:v>0.31633509526666675</c:v>
                </c:pt>
                <c:pt idx="9">
                  <c:v>0.44725179263333331</c:v>
                </c:pt>
                <c:pt idx="10">
                  <c:v>0.53340931586666662</c:v>
                </c:pt>
                <c:pt idx="11">
                  <c:v>0.55988096909999996</c:v>
                </c:pt>
                <c:pt idx="12">
                  <c:v>0.57045941840000003</c:v>
                </c:pt>
                <c:pt idx="13">
                  <c:v>0.53602948883333346</c:v>
                </c:pt>
                <c:pt idx="14">
                  <c:v>0.47403738086666675</c:v>
                </c:pt>
                <c:pt idx="15">
                  <c:v>0.37850713949999998</c:v>
                </c:pt>
                <c:pt idx="16">
                  <c:v>0.27554430750000003</c:v>
                </c:pt>
                <c:pt idx="17">
                  <c:v>0.15018385173333335</c:v>
                </c:pt>
                <c:pt idx="18">
                  <c:v>4.1582686166666674E-2</c:v>
                </c:pt>
                <c:pt idx="19">
                  <c:v>1.4556105333333334E-3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5B2-4A2B-B900-C2023FBF4EFD}"/>
            </c:ext>
          </c:extLst>
        </c:ser>
        <c:ser>
          <c:idx val="4"/>
          <c:order val="4"/>
          <c:tx>
            <c:strRef>
              <c:f>'PV Production'!$I$14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Production'!$K$14:$AH$14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1.6269326290322583E-3</c:v>
                </c:pt>
                <c:pt idx="5">
                  <c:v>3.1176934645161285E-2</c:v>
                </c:pt>
                <c:pt idx="6">
                  <c:v>9.898271141935483E-2</c:v>
                </c:pt>
                <c:pt idx="7">
                  <c:v>0.23013852777419355</c:v>
                </c:pt>
                <c:pt idx="8">
                  <c:v>0.37292818629032259</c:v>
                </c:pt>
                <c:pt idx="9">
                  <c:v>0.48672671438709686</c:v>
                </c:pt>
                <c:pt idx="10">
                  <c:v>0.55947456445161292</c:v>
                </c:pt>
                <c:pt idx="11">
                  <c:v>0.57917763974193548</c:v>
                </c:pt>
                <c:pt idx="12">
                  <c:v>0.57405268151612898</c:v>
                </c:pt>
                <c:pt idx="13">
                  <c:v>0.54380244706451619</c:v>
                </c:pt>
                <c:pt idx="14">
                  <c:v>0.48248611064516139</c:v>
                </c:pt>
                <c:pt idx="15">
                  <c:v>0.39447188087096779</c:v>
                </c:pt>
                <c:pt idx="16">
                  <c:v>0.29567277174193546</c:v>
                </c:pt>
                <c:pt idx="17">
                  <c:v>0.17668625751612904</c:v>
                </c:pt>
                <c:pt idx="18">
                  <c:v>7.6459533258064524E-2</c:v>
                </c:pt>
                <c:pt idx="19">
                  <c:v>1.5608948483870965E-2</c:v>
                </c:pt>
                <c:pt idx="20">
                  <c:v>4.5997161290322583E-5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5B2-4A2B-B900-C2023FBF4EFD}"/>
            </c:ext>
          </c:extLst>
        </c:ser>
        <c:ser>
          <c:idx val="5"/>
          <c:order val="5"/>
          <c:tx>
            <c:strRef>
              <c:f>'PV Production'!$I$15</c:f>
              <c:strCache>
                <c:ptCount val="1"/>
                <c:pt idx="0">
                  <c:v>Jun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Production'!$K$15:$AH$15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4.6550616333333322E-3</c:v>
                </c:pt>
                <c:pt idx="5">
                  <c:v>4.527567200000001E-2</c:v>
                </c:pt>
                <c:pt idx="6">
                  <c:v>0.11178785423333339</c:v>
                </c:pt>
                <c:pt idx="7">
                  <c:v>0.23817433873333332</c:v>
                </c:pt>
                <c:pt idx="8">
                  <c:v>0.37772665606666672</c:v>
                </c:pt>
                <c:pt idx="9">
                  <c:v>0.48782760633333339</c:v>
                </c:pt>
                <c:pt idx="10">
                  <c:v>0.56080504609999993</c:v>
                </c:pt>
                <c:pt idx="11">
                  <c:v>0.59763574749999993</c:v>
                </c:pt>
                <c:pt idx="12">
                  <c:v>0.59369117346666689</c:v>
                </c:pt>
                <c:pt idx="13">
                  <c:v>0.56237749283333327</c:v>
                </c:pt>
                <c:pt idx="14">
                  <c:v>0.49656184883333337</c:v>
                </c:pt>
                <c:pt idx="15">
                  <c:v>0.41116831396666675</c:v>
                </c:pt>
                <c:pt idx="16">
                  <c:v>0.31729928816666669</c:v>
                </c:pt>
                <c:pt idx="17">
                  <c:v>0.19990893023333334</c:v>
                </c:pt>
                <c:pt idx="18">
                  <c:v>9.5359641000000009E-2</c:v>
                </c:pt>
                <c:pt idx="19">
                  <c:v>3.3725783199999991E-2</c:v>
                </c:pt>
                <c:pt idx="20">
                  <c:v>1.473053266666667E-3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5B2-4A2B-B900-C2023FBF4EFD}"/>
            </c:ext>
          </c:extLst>
        </c:ser>
        <c:ser>
          <c:idx val="6"/>
          <c:order val="6"/>
          <c:tx>
            <c:strRef>
              <c:f>'PV Production'!$I$16</c:f>
              <c:strCache>
                <c:ptCount val="1"/>
                <c:pt idx="0">
                  <c:v>Jul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Production'!$K$16:$AH$16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1.8550046032258063E-3</c:v>
                </c:pt>
                <c:pt idx="5">
                  <c:v>3.7808207645161289E-2</c:v>
                </c:pt>
                <c:pt idx="6">
                  <c:v>0.1032444749032258</c:v>
                </c:pt>
                <c:pt idx="7">
                  <c:v>0.23826542438709677</c:v>
                </c:pt>
                <c:pt idx="8">
                  <c:v>0.39098114825806457</c:v>
                </c:pt>
                <c:pt idx="9">
                  <c:v>0.52111096225806441</c:v>
                </c:pt>
                <c:pt idx="10">
                  <c:v>0.61148843829032273</c:v>
                </c:pt>
                <c:pt idx="11">
                  <c:v>0.65289017412903216</c:v>
                </c:pt>
                <c:pt idx="12">
                  <c:v>0.65140452229032253</c:v>
                </c:pt>
                <c:pt idx="13">
                  <c:v>0.61619120464516131</c:v>
                </c:pt>
                <c:pt idx="14">
                  <c:v>0.54314104825806453</c:v>
                </c:pt>
                <c:pt idx="15">
                  <c:v>0.44988842741935492</c:v>
                </c:pt>
                <c:pt idx="16">
                  <c:v>0.33940900087096776</c:v>
                </c:pt>
                <c:pt idx="17">
                  <c:v>0.21035487390322583</c:v>
                </c:pt>
                <c:pt idx="18">
                  <c:v>9.5702933774193574E-2</c:v>
                </c:pt>
                <c:pt idx="19">
                  <c:v>2.815573880645161E-2</c:v>
                </c:pt>
                <c:pt idx="20">
                  <c:v>8.8604890322580682E-4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5B2-4A2B-B900-C2023FBF4EFD}"/>
            </c:ext>
          </c:extLst>
        </c:ser>
        <c:ser>
          <c:idx val="7"/>
          <c:order val="7"/>
          <c:tx>
            <c:strRef>
              <c:f>'PV Production'!$I$17</c:f>
              <c:strCache>
                <c:ptCount val="1"/>
                <c:pt idx="0">
                  <c:v>Aug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Production'!$K$17:$AH$17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2.1686258064516129E-7</c:v>
                </c:pt>
                <c:pt idx="5">
                  <c:v>7.0547623225806462E-3</c:v>
                </c:pt>
                <c:pt idx="6">
                  <c:v>6.7484311548387091E-2</c:v>
                </c:pt>
                <c:pt idx="7">
                  <c:v>0.19774761193548387</c:v>
                </c:pt>
                <c:pt idx="8">
                  <c:v>0.35214167212903236</c:v>
                </c:pt>
                <c:pt idx="9">
                  <c:v>0.48522645748387094</c:v>
                </c:pt>
                <c:pt idx="10">
                  <c:v>0.58289159845161287</c:v>
                </c:pt>
                <c:pt idx="11">
                  <c:v>0.61967638048387108</c:v>
                </c:pt>
                <c:pt idx="12">
                  <c:v>0.62010905012903217</c:v>
                </c:pt>
                <c:pt idx="13">
                  <c:v>0.58686598877419327</c:v>
                </c:pt>
                <c:pt idx="14">
                  <c:v>0.51535170454838708</c:v>
                </c:pt>
                <c:pt idx="15">
                  <c:v>0.41734307219354855</c:v>
                </c:pt>
                <c:pt idx="16">
                  <c:v>0.30191248364516127</c:v>
                </c:pt>
                <c:pt idx="17">
                  <c:v>0.16764891267741935</c:v>
                </c:pt>
                <c:pt idx="18">
                  <c:v>5.4304733096774201E-2</c:v>
                </c:pt>
                <c:pt idx="19">
                  <c:v>5.163353354838706E-3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5B2-4A2B-B900-C2023FBF4EFD}"/>
            </c:ext>
          </c:extLst>
        </c:ser>
        <c:ser>
          <c:idx val="8"/>
          <c:order val="8"/>
          <c:tx>
            <c:strRef>
              <c:f>'PV Production'!$I$18</c:f>
              <c:strCache>
                <c:ptCount val="1"/>
                <c:pt idx="0">
                  <c:v>Sep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Production'!$K$18:$AH$18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2.0239945800000004E-4</c:v>
                </c:pt>
                <c:pt idx="6">
                  <c:v>2.4913636266666667E-2</c:v>
                </c:pt>
                <c:pt idx="7">
                  <c:v>0.14319410403333332</c:v>
                </c:pt>
                <c:pt idx="8">
                  <c:v>0.2934688574</c:v>
                </c:pt>
                <c:pt idx="9">
                  <c:v>0.42725273843333322</c:v>
                </c:pt>
                <c:pt idx="10">
                  <c:v>0.5166357375666667</c:v>
                </c:pt>
                <c:pt idx="11">
                  <c:v>0.56122062250000004</c:v>
                </c:pt>
                <c:pt idx="12">
                  <c:v>0.56876944793333317</c:v>
                </c:pt>
                <c:pt idx="13">
                  <c:v>0.52983784300000003</c:v>
                </c:pt>
                <c:pt idx="14">
                  <c:v>0.4604952165666667</c:v>
                </c:pt>
                <c:pt idx="15">
                  <c:v>0.35693376186666664</c:v>
                </c:pt>
                <c:pt idx="16">
                  <c:v>0.22475529986666667</c:v>
                </c:pt>
                <c:pt idx="17">
                  <c:v>8.5742067933333374E-2</c:v>
                </c:pt>
                <c:pt idx="18">
                  <c:v>7.1171902999999986E-3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5B2-4A2B-B900-C2023FBF4EFD}"/>
            </c:ext>
          </c:extLst>
        </c:ser>
        <c:ser>
          <c:idx val="9"/>
          <c:order val="9"/>
          <c:tx>
            <c:strRef>
              <c:f>'PV Production'!$I$19</c:f>
              <c:strCache>
                <c:ptCount val="1"/>
                <c:pt idx="0">
                  <c:v>Oct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Production'!$K$19:$AH$19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3.2390679032258075E-3</c:v>
                </c:pt>
                <c:pt idx="7">
                  <c:v>8.1074881806451601E-2</c:v>
                </c:pt>
                <c:pt idx="8">
                  <c:v>0.21794464583870968</c:v>
                </c:pt>
                <c:pt idx="9">
                  <c:v>0.34280019212903218</c:v>
                </c:pt>
                <c:pt idx="10">
                  <c:v>0.42587091935483867</c:v>
                </c:pt>
                <c:pt idx="11">
                  <c:v>0.4639669208387095</c:v>
                </c:pt>
                <c:pt idx="12">
                  <c:v>0.4673967016129032</c:v>
                </c:pt>
                <c:pt idx="13">
                  <c:v>0.41516729200000002</c:v>
                </c:pt>
                <c:pt idx="14">
                  <c:v>0.35513351435483864</c:v>
                </c:pt>
                <c:pt idx="15">
                  <c:v>0.2463204214516129</c:v>
                </c:pt>
                <c:pt idx="16">
                  <c:v>0.10858356193548388</c:v>
                </c:pt>
                <c:pt idx="17">
                  <c:v>1.2064120354838712E-2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5B2-4A2B-B900-C2023FBF4EFD}"/>
            </c:ext>
          </c:extLst>
        </c:ser>
        <c:ser>
          <c:idx val="10"/>
          <c:order val="10"/>
          <c:tx>
            <c:strRef>
              <c:f>'PV Production'!$I$20</c:f>
              <c:strCache>
                <c:ptCount val="1"/>
                <c:pt idx="0">
                  <c:v>Nov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Production'!$K$20:$AH$20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1.1050466666666667E-5</c:v>
                </c:pt>
                <c:pt idx="7">
                  <c:v>2.0554610133333331E-2</c:v>
                </c:pt>
                <c:pt idx="8">
                  <c:v>0.13865405083333335</c:v>
                </c:pt>
                <c:pt idx="9">
                  <c:v>0.2506816405666667</c:v>
                </c:pt>
                <c:pt idx="10">
                  <c:v>0.31313578956666677</c:v>
                </c:pt>
                <c:pt idx="11">
                  <c:v>0.33772088003333328</c:v>
                </c:pt>
                <c:pt idx="12">
                  <c:v>0.32525514696666674</c:v>
                </c:pt>
                <c:pt idx="13">
                  <c:v>0.28140226723333339</c:v>
                </c:pt>
                <c:pt idx="14">
                  <c:v>0.23084819363333337</c:v>
                </c:pt>
                <c:pt idx="15">
                  <c:v>0.1465684971</c:v>
                </c:pt>
                <c:pt idx="16">
                  <c:v>2.9982084166666669E-2</c:v>
                </c:pt>
                <c:pt idx="17">
                  <c:v>1.18826E-5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5B2-4A2B-B900-C2023FBF4EFD}"/>
            </c:ext>
          </c:extLst>
        </c:ser>
        <c:ser>
          <c:idx val="11"/>
          <c:order val="11"/>
          <c:tx>
            <c:strRef>
              <c:f>'PV Production'!$I$21</c:f>
              <c:strCache>
                <c:ptCount val="1"/>
                <c:pt idx="0">
                  <c:v>Dec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'PV Production'!$K$9:$AH$9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xVal>
          <c:yVal>
            <c:numRef>
              <c:f>'PV Production'!$K$21:$AH$21</c:f>
              <c:numCache>
                <c:formatCode>0.00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6.861012903225808E-4</c:v>
                </c:pt>
                <c:pt idx="8">
                  <c:v>8.0350355838709697E-2</c:v>
                </c:pt>
                <c:pt idx="9">
                  <c:v>0.19608071399999996</c:v>
                </c:pt>
                <c:pt idx="10">
                  <c:v>0.2601529739677419</c:v>
                </c:pt>
                <c:pt idx="11">
                  <c:v>0.27620299080645161</c:v>
                </c:pt>
                <c:pt idx="12">
                  <c:v>0.2737389042903226</c:v>
                </c:pt>
                <c:pt idx="13">
                  <c:v>0.25197456480645164</c:v>
                </c:pt>
                <c:pt idx="14">
                  <c:v>0.21403181399999999</c:v>
                </c:pt>
                <c:pt idx="15">
                  <c:v>0.15201591209677418</c:v>
                </c:pt>
                <c:pt idx="16">
                  <c:v>2.1185719677419352E-2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5B2-4A2B-B900-C2023FB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546264"/>
        <c:axId val="187546656"/>
      </c:scatterChart>
      <c:valAx>
        <c:axId val="187546264"/>
        <c:scaling>
          <c:orientation val="minMax"/>
          <c:max val="2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546656"/>
        <c:crosses val="autoZero"/>
        <c:crossBetween val="midCat"/>
        <c:majorUnit val="1"/>
        <c:minorUnit val="1"/>
      </c:valAx>
      <c:valAx>
        <c:axId val="1875466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Power</a:t>
                </a:r>
                <a:r>
                  <a:rPr lang="en-US" baseline="0"/>
                  <a:t> Output (kW-hr/kW nameplate)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749996924213103E-2"/>
              <c:y val="0.153953531848803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546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266668755467725"/>
          <c:y val="7.342880413538308E-2"/>
          <c:w val="0.11483331449584736"/>
          <c:h val="0.824459969852701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PV Production,</a:t>
            </a:r>
            <a:r>
              <a:rPr lang="en-US" baseline="0"/>
              <a:t> Annual 8760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'PV Production'!$H$2</c:f>
              <c:strCache>
                <c:ptCount val="1"/>
                <c:pt idx="0">
                  <c:v>Northwestern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3175">
                <a:solidFill>
                  <a:schemeClr val="accent1"/>
                </a:solidFill>
              </a:ln>
              <a:effectLst/>
            </c:spPr>
          </c:marker>
          <c:xVal>
            <c:numRef>
              <c:f>'PV Production'!$G$3:$G$8762</c:f>
              <c:numCache>
                <c:formatCode>General</c:formatCode>
                <c:ptCount val="87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</c:numCache>
            </c:numRef>
          </c:xVal>
          <c:yVal>
            <c:numRef>
              <c:f>'PV Production'!$H$3:$H$8762</c:f>
              <c:numCache>
                <c:formatCode>General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1.6575699999999999E-4</c:v>
                </c:pt>
                <c:pt idx="8">
                  <c:v>6.0884266999999999E-2</c:v>
                </c:pt>
                <c:pt idx="9">
                  <c:v>0.17838726999999999</c:v>
                </c:pt>
                <c:pt idx="10">
                  <c:v>0.23213402899999999</c:v>
                </c:pt>
                <c:pt idx="11">
                  <c:v>0.245191986</c:v>
                </c:pt>
                <c:pt idx="12">
                  <c:v>0.25310131600000002</c:v>
                </c:pt>
                <c:pt idx="13">
                  <c:v>0.24150353899999999</c:v>
                </c:pt>
                <c:pt idx="14">
                  <c:v>0.209633175</c:v>
                </c:pt>
                <c:pt idx="15">
                  <c:v>0.17215077200000001</c:v>
                </c:pt>
                <c:pt idx="16">
                  <c:v>3.1265504999999999E-2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1.6575699999999999E-4</c:v>
                </c:pt>
                <c:pt idx="32">
                  <c:v>5.8081382000000001E-2</c:v>
                </c:pt>
                <c:pt idx="33">
                  <c:v>0.17011089700000001</c:v>
                </c:pt>
                <c:pt idx="34">
                  <c:v>0.23737596599999999</c:v>
                </c:pt>
                <c:pt idx="35">
                  <c:v>0.235211485</c:v>
                </c:pt>
                <c:pt idx="36">
                  <c:v>0.243468201</c:v>
                </c:pt>
                <c:pt idx="37">
                  <c:v>0.236937445</c:v>
                </c:pt>
                <c:pt idx="38">
                  <c:v>0.205086239</c:v>
                </c:pt>
                <c:pt idx="39">
                  <c:v>0.171744429</c:v>
                </c:pt>
                <c:pt idx="40">
                  <c:v>3.3250971999999997E-2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1.6575699999999999E-4</c:v>
                </c:pt>
                <c:pt idx="56">
                  <c:v>5.6769999000000002E-2</c:v>
                </c:pt>
                <c:pt idx="57">
                  <c:v>0.16568716999999999</c:v>
                </c:pt>
                <c:pt idx="58">
                  <c:v>0.21099110200000001</c:v>
                </c:pt>
                <c:pt idx="59">
                  <c:v>0.21132925599999999</c:v>
                </c:pt>
                <c:pt idx="60">
                  <c:v>0.22256989999999999</c:v>
                </c:pt>
                <c:pt idx="61">
                  <c:v>0.224278426</c:v>
                </c:pt>
                <c:pt idx="62">
                  <c:v>0.230300221</c:v>
                </c:pt>
                <c:pt idx="63">
                  <c:v>0.16697073900000001</c:v>
                </c:pt>
                <c:pt idx="64">
                  <c:v>3.1590715999999998E-2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1.6575699999999999E-4</c:v>
                </c:pt>
                <c:pt idx="80">
                  <c:v>6.9178395000000004E-2</c:v>
                </c:pt>
                <c:pt idx="81">
                  <c:v>0.186825094</c:v>
                </c:pt>
                <c:pt idx="82">
                  <c:v>0.25239937200000001</c:v>
                </c:pt>
                <c:pt idx="83">
                  <c:v>0.27061785900000002</c:v>
                </c:pt>
                <c:pt idx="84">
                  <c:v>0.26863998500000003</c:v>
                </c:pt>
                <c:pt idx="85">
                  <c:v>0.25621850200000001</c:v>
                </c:pt>
                <c:pt idx="86">
                  <c:v>0.22255366100000001</c:v>
                </c:pt>
                <c:pt idx="87">
                  <c:v>0.171608333</c:v>
                </c:pt>
                <c:pt idx="88">
                  <c:v>3.2881546999999997E-2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5.5135995E-2</c:v>
                </c:pt>
                <c:pt idx="105">
                  <c:v>0.17051240300000001</c:v>
                </c:pt>
                <c:pt idx="106">
                  <c:v>0.26102230900000001</c:v>
                </c:pt>
                <c:pt idx="107">
                  <c:v>0.27323687699999999</c:v>
                </c:pt>
                <c:pt idx="108">
                  <c:v>0.28045152600000001</c:v>
                </c:pt>
                <c:pt idx="109">
                  <c:v>0.26329320000000001</c:v>
                </c:pt>
                <c:pt idx="110">
                  <c:v>0.22728035099999999</c:v>
                </c:pt>
                <c:pt idx="111">
                  <c:v>0.19294108500000001</c:v>
                </c:pt>
                <c:pt idx="112">
                  <c:v>4.0311357999999999E-2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5.6819950000000001E-2</c:v>
                </c:pt>
                <c:pt idx="129">
                  <c:v>0.155807313</c:v>
                </c:pt>
                <c:pt idx="130">
                  <c:v>0.231983837</c:v>
                </c:pt>
                <c:pt idx="131">
                  <c:v>0.26253178999999999</c:v>
                </c:pt>
                <c:pt idx="132">
                  <c:v>0.26469793400000002</c:v>
                </c:pt>
                <c:pt idx="133">
                  <c:v>0.245460543</c:v>
                </c:pt>
                <c:pt idx="134">
                  <c:v>0.21589588700000001</c:v>
                </c:pt>
                <c:pt idx="135">
                  <c:v>0.176456169</c:v>
                </c:pt>
                <c:pt idx="136">
                  <c:v>3.8516010000000003E-2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4.4028579999999998E-2</c:v>
                </c:pt>
                <c:pt idx="153">
                  <c:v>0.13412384099999999</c:v>
                </c:pt>
                <c:pt idx="154">
                  <c:v>0.19019604100000001</c:v>
                </c:pt>
                <c:pt idx="155">
                  <c:v>0.214239139</c:v>
                </c:pt>
                <c:pt idx="156">
                  <c:v>0.211434386</c:v>
                </c:pt>
                <c:pt idx="157">
                  <c:v>0.21622007800000001</c:v>
                </c:pt>
                <c:pt idx="158">
                  <c:v>0.18011835400000001</c:v>
                </c:pt>
                <c:pt idx="159">
                  <c:v>0.149133602</c:v>
                </c:pt>
                <c:pt idx="160">
                  <c:v>3.3260504000000003E-2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5.9076832000000003E-2</c:v>
                </c:pt>
                <c:pt idx="177">
                  <c:v>0.16536128</c:v>
                </c:pt>
                <c:pt idx="178">
                  <c:v>0.24498841900000001</c:v>
                </c:pt>
                <c:pt idx="179">
                  <c:v>0.271000462</c:v>
                </c:pt>
                <c:pt idx="180">
                  <c:v>0.286946496</c:v>
                </c:pt>
                <c:pt idx="181">
                  <c:v>0.24616273699999999</c:v>
                </c:pt>
                <c:pt idx="182">
                  <c:v>0.232951352</c:v>
                </c:pt>
                <c:pt idx="183">
                  <c:v>0.17341156499999999</c:v>
                </c:pt>
                <c:pt idx="184">
                  <c:v>4.0331316999999998E-2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1.6575699999999999E-4</c:v>
                </c:pt>
                <c:pt idx="200">
                  <c:v>6.3066804000000004E-2</c:v>
                </c:pt>
                <c:pt idx="201">
                  <c:v>0.18000680699999999</c:v>
                </c:pt>
                <c:pt idx="202">
                  <c:v>0.24177728000000001</c:v>
                </c:pt>
                <c:pt idx="203">
                  <c:v>0.24630534900000001</c:v>
                </c:pt>
                <c:pt idx="204">
                  <c:v>0.286920813</c:v>
                </c:pt>
                <c:pt idx="205">
                  <c:v>0.28269784599999997</c:v>
                </c:pt>
                <c:pt idx="206">
                  <c:v>0.254347826</c:v>
                </c:pt>
                <c:pt idx="207">
                  <c:v>0.19498248400000001</c:v>
                </c:pt>
                <c:pt idx="208">
                  <c:v>4.8105206999999997E-2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1.6575699999999999E-4</c:v>
                </c:pt>
                <c:pt idx="224">
                  <c:v>6.6976004000000006E-2</c:v>
                </c:pt>
                <c:pt idx="225">
                  <c:v>0.19244370999999999</c:v>
                </c:pt>
                <c:pt idx="226">
                  <c:v>0.279983755</c:v>
                </c:pt>
                <c:pt idx="227">
                  <c:v>0.29944986400000001</c:v>
                </c:pt>
                <c:pt idx="228">
                  <c:v>0.29547765599999998</c:v>
                </c:pt>
                <c:pt idx="229">
                  <c:v>0.28218005299999999</c:v>
                </c:pt>
                <c:pt idx="230">
                  <c:v>0.223994797</c:v>
                </c:pt>
                <c:pt idx="231">
                  <c:v>0.19928605499999999</c:v>
                </c:pt>
                <c:pt idx="232">
                  <c:v>5.1119504000000003E-2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7.1692994999999995E-2</c:v>
                </c:pt>
                <c:pt idx="249">
                  <c:v>0.190804375</c:v>
                </c:pt>
                <c:pt idx="250">
                  <c:v>0.29444183800000001</c:v>
                </c:pt>
                <c:pt idx="251">
                  <c:v>0.32517132399999998</c:v>
                </c:pt>
                <c:pt idx="252">
                  <c:v>0.34203841699999998</c:v>
                </c:pt>
                <c:pt idx="253">
                  <c:v>0.30008815500000002</c:v>
                </c:pt>
                <c:pt idx="254">
                  <c:v>0.25034052600000001</c:v>
                </c:pt>
                <c:pt idx="255">
                  <c:v>0.19185274799999999</c:v>
                </c:pt>
                <c:pt idx="256">
                  <c:v>5.0726543999999998E-2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7.0580727999999995E-2</c:v>
                </c:pt>
                <c:pt idx="273">
                  <c:v>0.20985095300000001</c:v>
                </c:pt>
                <c:pt idx="274">
                  <c:v>0.294415712</c:v>
                </c:pt>
                <c:pt idx="275">
                  <c:v>0.33310146099999999</c:v>
                </c:pt>
                <c:pt idx="276">
                  <c:v>0.30721709800000002</c:v>
                </c:pt>
                <c:pt idx="277">
                  <c:v>0.254684839</c:v>
                </c:pt>
                <c:pt idx="278">
                  <c:v>0.20019462299999999</c:v>
                </c:pt>
                <c:pt idx="279">
                  <c:v>0.16990233199999999</c:v>
                </c:pt>
                <c:pt idx="280">
                  <c:v>4.4580343000000001E-2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6.5060491999999998E-2</c:v>
                </c:pt>
                <c:pt idx="297">
                  <c:v>0.19604911799999999</c:v>
                </c:pt>
                <c:pt idx="298">
                  <c:v>0.30796701399999998</c:v>
                </c:pt>
                <c:pt idx="299">
                  <c:v>0.35484755099999998</c:v>
                </c:pt>
                <c:pt idx="300">
                  <c:v>0.36059938800000002</c:v>
                </c:pt>
                <c:pt idx="301">
                  <c:v>0.34965021400000001</c:v>
                </c:pt>
                <c:pt idx="302">
                  <c:v>0.276960818</c:v>
                </c:pt>
                <c:pt idx="303">
                  <c:v>0.20491090200000001</c:v>
                </c:pt>
                <c:pt idx="304">
                  <c:v>5.5952291000000001E-2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5.3544873E-2</c:v>
                </c:pt>
                <c:pt idx="321">
                  <c:v>0.151612369</c:v>
                </c:pt>
                <c:pt idx="322">
                  <c:v>0.215180711</c:v>
                </c:pt>
                <c:pt idx="323">
                  <c:v>0.21168991600000001</c:v>
                </c:pt>
                <c:pt idx="324">
                  <c:v>0.21881107599999999</c:v>
                </c:pt>
                <c:pt idx="325">
                  <c:v>0.22942676100000001</c:v>
                </c:pt>
                <c:pt idx="326">
                  <c:v>0.18784863800000001</c:v>
                </c:pt>
                <c:pt idx="327">
                  <c:v>0.15494714100000001</c:v>
                </c:pt>
                <c:pt idx="328">
                  <c:v>4.3094832E-2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1.6575699999999999E-4</c:v>
                </c:pt>
                <c:pt idx="344">
                  <c:v>6.4511563999999993E-2</c:v>
                </c:pt>
                <c:pt idx="345">
                  <c:v>0.18889645899999999</c:v>
                </c:pt>
                <c:pt idx="346">
                  <c:v>0.27360995399999999</c:v>
                </c:pt>
                <c:pt idx="347">
                  <c:v>0.307385089</c:v>
                </c:pt>
                <c:pt idx="348">
                  <c:v>0.32065077600000003</c:v>
                </c:pt>
                <c:pt idx="349">
                  <c:v>0.309492192</c:v>
                </c:pt>
                <c:pt idx="350">
                  <c:v>0.26723235400000001</c:v>
                </c:pt>
                <c:pt idx="351">
                  <c:v>0.21473441800000001</c:v>
                </c:pt>
                <c:pt idx="352">
                  <c:v>6.1065886999999999E-2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3.31515E-4</c:v>
                </c:pt>
                <c:pt idx="368">
                  <c:v>6.8588663999999994E-2</c:v>
                </c:pt>
                <c:pt idx="369">
                  <c:v>0.172808769</c:v>
                </c:pt>
                <c:pt idx="370">
                  <c:v>0.22898643599999999</c:v>
                </c:pt>
                <c:pt idx="371">
                  <c:v>0.25644729100000002</c:v>
                </c:pt>
                <c:pt idx="372">
                  <c:v>0.29375800699999999</c:v>
                </c:pt>
                <c:pt idx="373">
                  <c:v>0.28405645099999999</c:v>
                </c:pt>
                <c:pt idx="374">
                  <c:v>0.26836904499999997</c:v>
                </c:pt>
                <c:pt idx="375">
                  <c:v>0.221559119</c:v>
                </c:pt>
                <c:pt idx="376">
                  <c:v>6.8432978000000005E-2</c:v>
                </c:pt>
                <c:pt idx="377">
                  <c:v>3.5647800000000002E-4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3.31515E-4</c:v>
                </c:pt>
                <c:pt idx="392">
                  <c:v>8.0706239999999999E-2</c:v>
                </c:pt>
                <c:pt idx="393">
                  <c:v>0.20859883600000001</c:v>
                </c:pt>
                <c:pt idx="394">
                  <c:v>0.293850053</c:v>
                </c:pt>
                <c:pt idx="395">
                  <c:v>0.32009511400000001</c:v>
                </c:pt>
                <c:pt idx="396">
                  <c:v>0.33333420400000002</c:v>
                </c:pt>
                <c:pt idx="397">
                  <c:v>0.32306083299999999</c:v>
                </c:pt>
                <c:pt idx="398">
                  <c:v>0.28419324499999998</c:v>
                </c:pt>
                <c:pt idx="399">
                  <c:v>0.19991220400000001</c:v>
                </c:pt>
                <c:pt idx="400">
                  <c:v>6.9019861000000002E-2</c:v>
                </c:pt>
                <c:pt idx="401">
                  <c:v>3.5647800000000002E-4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1.6575699999999999E-4</c:v>
                </c:pt>
                <c:pt idx="416">
                  <c:v>7.8018721999999999E-2</c:v>
                </c:pt>
                <c:pt idx="417">
                  <c:v>0.22080655099999999</c:v>
                </c:pt>
                <c:pt idx="418">
                  <c:v>0.32715303099999998</c:v>
                </c:pt>
                <c:pt idx="419">
                  <c:v>0.34912665700000001</c:v>
                </c:pt>
                <c:pt idx="420">
                  <c:v>0.36735943500000001</c:v>
                </c:pt>
                <c:pt idx="421">
                  <c:v>0.355336025</c:v>
                </c:pt>
                <c:pt idx="422">
                  <c:v>0.29414014500000002</c:v>
                </c:pt>
                <c:pt idx="423">
                  <c:v>0.21106930300000001</c:v>
                </c:pt>
                <c:pt idx="424">
                  <c:v>7.4736575E-2</c:v>
                </c:pt>
                <c:pt idx="425">
                  <c:v>7.1295600000000005E-4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1.6575699999999999E-4</c:v>
                </c:pt>
                <c:pt idx="440">
                  <c:v>7.1864263999999997E-2</c:v>
                </c:pt>
                <c:pt idx="441">
                  <c:v>0.18833161500000001</c:v>
                </c:pt>
                <c:pt idx="442">
                  <c:v>0.25936577100000002</c:v>
                </c:pt>
                <c:pt idx="443">
                  <c:v>0.275539537</c:v>
                </c:pt>
                <c:pt idx="444">
                  <c:v>0.28891565899999999</c:v>
                </c:pt>
                <c:pt idx="445">
                  <c:v>0.24945720499999999</c:v>
                </c:pt>
                <c:pt idx="446">
                  <c:v>0.208398852</c:v>
                </c:pt>
                <c:pt idx="447">
                  <c:v>0.16342857199999999</c:v>
                </c:pt>
                <c:pt idx="448">
                  <c:v>6.4231963000000003E-2</c:v>
                </c:pt>
                <c:pt idx="449">
                  <c:v>7.1295600000000005E-4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3.3823700000000002E-4</c:v>
                </c:pt>
                <c:pt idx="464">
                  <c:v>7.0143179E-2</c:v>
                </c:pt>
                <c:pt idx="465">
                  <c:v>0.17010742100000001</c:v>
                </c:pt>
                <c:pt idx="466">
                  <c:v>0.24133035899999999</c:v>
                </c:pt>
                <c:pt idx="467">
                  <c:v>0.24848410900000001</c:v>
                </c:pt>
                <c:pt idx="468">
                  <c:v>0.27335061999999999</c:v>
                </c:pt>
                <c:pt idx="469">
                  <c:v>0.27643884699999999</c:v>
                </c:pt>
                <c:pt idx="470">
                  <c:v>0.24662063200000001</c:v>
                </c:pt>
                <c:pt idx="471">
                  <c:v>0.20041524699999999</c:v>
                </c:pt>
                <c:pt idx="472">
                  <c:v>7.5915291999999995E-2</c:v>
                </c:pt>
                <c:pt idx="473">
                  <c:v>1.425913E-3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3.4496E-4</c:v>
                </c:pt>
                <c:pt idx="488">
                  <c:v>8.4752250000000001E-2</c:v>
                </c:pt>
                <c:pt idx="489">
                  <c:v>0.19736393299999999</c:v>
                </c:pt>
                <c:pt idx="490">
                  <c:v>0.27512287200000002</c:v>
                </c:pt>
                <c:pt idx="491">
                  <c:v>0.28433412299999999</c:v>
                </c:pt>
                <c:pt idx="492">
                  <c:v>0.30692953000000001</c:v>
                </c:pt>
                <c:pt idx="493">
                  <c:v>0.29545782300000001</c:v>
                </c:pt>
                <c:pt idx="494">
                  <c:v>0.25740126800000002</c:v>
                </c:pt>
                <c:pt idx="495">
                  <c:v>0.197095082</c:v>
                </c:pt>
                <c:pt idx="496">
                  <c:v>7.8134137000000006E-2</c:v>
                </c:pt>
                <c:pt idx="497">
                  <c:v>1.0694350000000001E-3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3.3823700000000002E-4</c:v>
                </c:pt>
                <c:pt idx="512">
                  <c:v>7.4256580000000003E-2</c:v>
                </c:pt>
                <c:pt idx="513">
                  <c:v>0.19334383499999999</c:v>
                </c:pt>
                <c:pt idx="514">
                  <c:v>0.28269572500000001</c:v>
                </c:pt>
                <c:pt idx="515">
                  <c:v>0.29263639600000002</c:v>
                </c:pt>
                <c:pt idx="516">
                  <c:v>0.29690659600000002</c:v>
                </c:pt>
                <c:pt idx="517">
                  <c:v>0.250690368</c:v>
                </c:pt>
                <c:pt idx="518">
                  <c:v>0.24356561600000001</c:v>
                </c:pt>
                <c:pt idx="519">
                  <c:v>0.19810001399999999</c:v>
                </c:pt>
                <c:pt idx="520">
                  <c:v>8.7605253999999994E-2</c:v>
                </c:pt>
                <c:pt idx="521">
                  <c:v>1.7823909999999999E-3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5.0399500000000003E-4</c:v>
                </c:pt>
                <c:pt idx="536">
                  <c:v>6.8007178000000001E-2</c:v>
                </c:pt>
                <c:pt idx="537">
                  <c:v>0.18388580500000001</c:v>
                </c:pt>
                <c:pt idx="538">
                  <c:v>0.22276754200000001</c:v>
                </c:pt>
                <c:pt idx="539">
                  <c:v>0.23066761999999999</c:v>
                </c:pt>
                <c:pt idx="540">
                  <c:v>0.24347663999999999</c:v>
                </c:pt>
                <c:pt idx="541">
                  <c:v>0.23252468200000001</c:v>
                </c:pt>
                <c:pt idx="542">
                  <c:v>0.20672299599999999</c:v>
                </c:pt>
                <c:pt idx="543">
                  <c:v>0.18735903500000001</c:v>
                </c:pt>
                <c:pt idx="544">
                  <c:v>8.6313411000000007E-2</c:v>
                </c:pt>
                <c:pt idx="545">
                  <c:v>2.1388689999999998E-3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6.6975200000000002E-4</c:v>
                </c:pt>
                <c:pt idx="560">
                  <c:v>8.0499508999999997E-2</c:v>
                </c:pt>
                <c:pt idx="561">
                  <c:v>0.17575827799999999</c:v>
                </c:pt>
                <c:pt idx="562">
                  <c:v>0.22929625200000001</c:v>
                </c:pt>
                <c:pt idx="563">
                  <c:v>0.224513671</c:v>
                </c:pt>
                <c:pt idx="564">
                  <c:v>0.239791318</c:v>
                </c:pt>
                <c:pt idx="565">
                  <c:v>0.22994477899999999</c:v>
                </c:pt>
                <c:pt idx="566">
                  <c:v>0.22910244699999999</c:v>
                </c:pt>
                <c:pt idx="567">
                  <c:v>0.206113875</c:v>
                </c:pt>
                <c:pt idx="568">
                  <c:v>9.3089551000000006E-2</c:v>
                </c:pt>
                <c:pt idx="569">
                  <c:v>3.017792E-3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3.4496E-4</c:v>
                </c:pt>
                <c:pt idx="584">
                  <c:v>6.8292157000000006E-2</c:v>
                </c:pt>
                <c:pt idx="585">
                  <c:v>0.161622934</c:v>
                </c:pt>
                <c:pt idx="586">
                  <c:v>0.22724781299999999</c:v>
                </c:pt>
                <c:pt idx="587">
                  <c:v>0.24561485299999999</c:v>
                </c:pt>
                <c:pt idx="588">
                  <c:v>0.28406335700000002</c:v>
                </c:pt>
                <c:pt idx="589">
                  <c:v>0.26835273700000001</c:v>
                </c:pt>
                <c:pt idx="590">
                  <c:v>0.25861921999999998</c:v>
                </c:pt>
                <c:pt idx="591">
                  <c:v>0.231506092</c:v>
                </c:pt>
                <c:pt idx="592">
                  <c:v>0.107343955</c:v>
                </c:pt>
                <c:pt idx="593">
                  <c:v>3.3742709999999999E-3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1.0264390000000001E-3</c:v>
                </c:pt>
                <c:pt idx="608">
                  <c:v>7.9581503999999997E-2</c:v>
                </c:pt>
                <c:pt idx="609">
                  <c:v>0.186627973</c:v>
                </c:pt>
                <c:pt idx="610">
                  <c:v>0.243827076</c:v>
                </c:pt>
                <c:pt idx="611">
                  <c:v>0.25685254600000001</c:v>
                </c:pt>
                <c:pt idx="612">
                  <c:v>0.26249478700000001</c:v>
                </c:pt>
                <c:pt idx="613">
                  <c:v>0.24921848899999999</c:v>
                </c:pt>
                <c:pt idx="614">
                  <c:v>0.23663099300000001</c:v>
                </c:pt>
                <c:pt idx="615">
                  <c:v>0.20616706300000001</c:v>
                </c:pt>
                <c:pt idx="616">
                  <c:v>9.8548909000000004E-2</c:v>
                </c:pt>
                <c:pt idx="617">
                  <c:v>4.0872269999999997E-3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1.0264390000000001E-3</c:v>
                </c:pt>
                <c:pt idx="632">
                  <c:v>9.0905615999999995E-2</c:v>
                </c:pt>
                <c:pt idx="633">
                  <c:v>0.20209374499999999</c:v>
                </c:pt>
                <c:pt idx="634">
                  <c:v>0.264428369</c:v>
                </c:pt>
                <c:pt idx="635">
                  <c:v>0.29107915000000001</c:v>
                </c:pt>
                <c:pt idx="636">
                  <c:v>0.31628888399999999</c:v>
                </c:pt>
                <c:pt idx="637">
                  <c:v>0.29694964099999999</c:v>
                </c:pt>
                <c:pt idx="638">
                  <c:v>0.24848184700000001</c:v>
                </c:pt>
                <c:pt idx="639">
                  <c:v>0.22281525399999999</c:v>
                </c:pt>
                <c:pt idx="640">
                  <c:v>0.10565662300000001</c:v>
                </c:pt>
                <c:pt idx="641">
                  <c:v>4.2531940000000001E-3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1.212365E-3</c:v>
                </c:pt>
                <c:pt idx="656">
                  <c:v>9.2927192000000006E-2</c:v>
                </c:pt>
                <c:pt idx="657">
                  <c:v>0.23176149600000001</c:v>
                </c:pt>
                <c:pt idx="658">
                  <c:v>0.31789065</c:v>
                </c:pt>
                <c:pt idx="659">
                  <c:v>0.33325274500000002</c:v>
                </c:pt>
                <c:pt idx="660">
                  <c:v>0.345514343</c:v>
                </c:pt>
                <c:pt idx="661">
                  <c:v>0.33393126499999998</c:v>
                </c:pt>
                <c:pt idx="662">
                  <c:v>0.289285707</c:v>
                </c:pt>
                <c:pt idx="663">
                  <c:v>0.239236104</c:v>
                </c:pt>
                <c:pt idx="664">
                  <c:v>0.12501051599999999</c:v>
                </c:pt>
                <c:pt idx="665">
                  <c:v>6.8897530000000002E-3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1.7298050000000001E-3</c:v>
                </c:pt>
                <c:pt idx="680">
                  <c:v>0.109414072</c:v>
                </c:pt>
                <c:pt idx="681">
                  <c:v>0.25270169300000001</c:v>
                </c:pt>
                <c:pt idx="682">
                  <c:v>0.32450036900000001</c:v>
                </c:pt>
                <c:pt idx="683">
                  <c:v>0.35088336599999997</c:v>
                </c:pt>
                <c:pt idx="684">
                  <c:v>0.37155286900000001</c:v>
                </c:pt>
                <c:pt idx="685">
                  <c:v>0.35048987700000001</c:v>
                </c:pt>
                <c:pt idx="686">
                  <c:v>0.32586752299999999</c:v>
                </c:pt>
                <c:pt idx="687">
                  <c:v>0.25512726400000002</c:v>
                </c:pt>
                <c:pt idx="688">
                  <c:v>0.13133868400000001</c:v>
                </c:pt>
                <c:pt idx="689">
                  <c:v>7.2462309999999997E-3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3.060868E-3</c:v>
                </c:pt>
                <c:pt idx="704">
                  <c:v>0.110684674</c:v>
                </c:pt>
                <c:pt idx="705">
                  <c:v>0.228984405</c:v>
                </c:pt>
                <c:pt idx="706">
                  <c:v>0.30723986399999997</c:v>
                </c:pt>
                <c:pt idx="707">
                  <c:v>0.34282063200000001</c:v>
                </c:pt>
                <c:pt idx="708">
                  <c:v>0.34873823700000001</c:v>
                </c:pt>
                <c:pt idx="709">
                  <c:v>0.32978122100000001</c:v>
                </c:pt>
                <c:pt idx="710">
                  <c:v>0.29494505100000001</c:v>
                </c:pt>
                <c:pt idx="711">
                  <c:v>0.242309687</c:v>
                </c:pt>
                <c:pt idx="712">
                  <c:v>0.124567176</c:v>
                </c:pt>
                <c:pt idx="713">
                  <c:v>7.9591880000000007E-3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2.5501510000000001E-3</c:v>
                </c:pt>
                <c:pt idx="728">
                  <c:v>0.10680869900000001</c:v>
                </c:pt>
                <c:pt idx="729">
                  <c:v>0.23880879399999999</c:v>
                </c:pt>
                <c:pt idx="730">
                  <c:v>0.31709831999999999</c:v>
                </c:pt>
                <c:pt idx="731">
                  <c:v>0.35820164999999998</c:v>
                </c:pt>
                <c:pt idx="732">
                  <c:v>0.36337002899999998</c:v>
                </c:pt>
                <c:pt idx="733">
                  <c:v>0.36011410999999999</c:v>
                </c:pt>
                <c:pt idx="734">
                  <c:v>0.29892030200000003</c:v>
                </c:pt>
                <c:pt idx="735">
                  <c:v>0.23414080900000001</c:v>
                </c:pt>
                <c:pt idx="736">
                  <c:v>0.14759424099999999</c:v>
                </c:pt>
                <c:pt idx="737">
                  <c:v>1.0405236E-2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2.2320809999999999E-3</c:v>
                </c:pt>
                <c:pt idx="752">
                  <c:v>0.10353179899999999</c:v>
                </c:pt>
                <c:pt idx="753">
                  <c:v>0.221482759</c:v>
                </c:pt>
                <c:pt idx="754">
                  <c:v>0.32422585100000001</c:v>
                </c:pt>
                <c:pt idx="755">
                  <c:v>0.348024218</c:v>
                </c:pt>
                <c:pt idx="756">
                  <c:v>0.334457275</c:v>
                </c:pt>
                <c:pt idx="757">
                  <c:v>0.32307764100000003</c:v>
                </c:pt>
                <c:pt idx="758">
                  <c:v>0.26837982900000001</c:v>
                </c:pt>
                <c:pt idx="759">
                  <c:v>0.22251621699999999</c:v>
                </c:pt>
                <c:pt idx="760">
                  <c:v>0.13319199300000001</c:v>
                </c:pt>
                <c:pt idx="761">
                  <c:v>8.9791139999999998E-3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2.2388040000000001E-3</c:v>
                </c:pt>
                <c:pt idx="776">
                  <c:v>8.3331400999999999E-2</c:v>
                </c:pt>
                <c:pt idx="777">
                  <c:v>0.177273493</c:v>
                </c:pt>
                <c:pt idx="778">
                  <c:v>0.26589701100000002</c:v>
                </c:pt>
                <c:pt idx="779">
                  <c:v>0.30308611600000002</c:v>
                </c:pt>
                <c:pt idx="780">
                  <c:v>0.31873029899999999</c:v>
                </c:pt>
                <c:pt idx="781">
                  <c:v>0.28664576200000003</c:v>
                </c:pt>
                <c:pt idx="782">
                  <c:v>0.27309239699999999</c:v>
                </c:pt>
                <c:pt idx="783">
                  <c:v>0.213567337</c:v>
                </c:pt>
                <c:pt idx="784">
                  <c:v>0.13832133599999999</c:v>
                </c:pt>
                <c:pt idx="785">
                  <c:v>1.1093438000000001E-2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4.1276439999999998E-3</c:v>
                </c:pt>
                <c:pt idx="800">
                  <c:v>0.11656522</c:v>
                </c:pt>
                <c:pt idx="801">
                  <c:v>0.27281122600000002</c:v>
                </c:pt>
                <c:pt idx="802">
                  <c:v>0.35573790399999999</c:v>
                </c:pt>
                <c:pt idx="803">
                  <c:v>0.43001339700000002</c:v>
                </c:pt>
                <c:pt idx="804">
                  <c:v>0.425010999</c:v>
                </c:pt>
                <c:pt idx="805">
                  <c:v>0.40599086000000001</c:v>
                </c:pt>
                <c:pt idx="806">
                  <c:v>0.33955192200000001</c:v>
                </c:pt>
                <c:pt idx="807">
                  <c:v>0.26872490599999999</c:v>
                </c:pt>
                <c:pt idx="808">
                  <c:v>0.16545352999999999</c:v>
                </c:pt>
                <c:pt idx="809">
                  <c:v>1.515591E-2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4.2665100000000003E-3</c:v>
                </c:pt>
                <c:pt idx="824">
                  <c:v>0.107476789</c:v>
                </c:pt>
                <c:pt idx="825">
                  <c:v>0.23453148100000001</c:v>
                </c:pt>
                <c:pt idx="826">
                  <c:v>0.316773466</c:v>
                </c:pt>
                <c:pt idx="827">
                  <c:v>0.32200451699999999</c:v>
                </c:pt>
                <c:pt idx="828">
                  <c:v>0.34150989700000001</c:v>
                </c:pt>
                <c:pt idx="829">
                  <c:v>0.32245072699999999</c:v>
                </c:pt>
                <c:pt idx="830">
                  <c:v>0.27850491199999999</c:v>
                </c:pt>
                <c:pt idx="831">
                  <c:v>0.23894749800000001</c:v>
                </c:pt>
                <c:pt idx="832">
                  <c:v>0.14947122400000001</c:v>
                </c:pt>
                <c:pt idx="833">
                  <c:v>1.4086266E-2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6.6825900000000004E-3</c:v>
                </c:pt>
                <c:pt idx="848">
                  <c:v>0.117754662</c:v>
                </c:pt>
                <c:pt idx="849">
                  <c:v>0.246889786</c:v>
                </c:pt>
                <c:pt idx="850">
                  <c:v>0.34201747999999998</c:v>
                </c:pt>
                <c:pt idx="851">
                  <c:v>0.38604474999999999</c:v>
                </c:pt>
                <c:pt idx="852">
                  <c:v>0.40337747499999999</c:v>
                </c:pt>
                <c:pt idx="853">
                  <c:v>0.34156396500000002</c:v>
                </c:pt>
                <c:pt idx="854">
                  <c:v>0.31231975000000001</c:v>
                </c:pt>
                <c:pt idx="855">
                  <c:v>0.23924295600000001</c:v>
                </c:pt>
                <c:pt idx="856">
                  <c:v>0.15763397600000001</c:v>
                </c:pt>
                <c:pt idx="857">
                  <c:v>1.5685078000000002E-2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4.5361860000000002E-3</c:v>
                </c:pt>
                <c:pt idx="872">
                  <c:v>0.112396546</c:v>
                </c:pt>
                <c:pt idx="873">
                  <c:v>0.23724690900000001</c:v>
                </c:pt>
                <c:pt idx="874">
                  <c:v>0.32794188299999999</c:v>
                </c:pt>
                <c:pt idx="875">
                  <c:v>0.374522676</c:v>
                </c:pt>
                <c:pt idx="876">
                  <c:v>0.37696271199999998</c:v>
                </c:pt>
                <c:pt idx="877">
                  <c:v>0.321517952</c:v>
                </c:pt>
                <c:pt idx="878">
                  <c:v>0.270269869</c:v>
                </c:pt>
                <c:pt idx="879">
                  <c:v>0.23136952699999999</c:v>
                </c:pt>
                <c:pt idx="880">
                  <c:v>0.15355722199999999</c:v>
                </c:pt>
                <c:pt idx="881">
                  <c:v>1.5992046999999999E-2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5.1930850000000001E-3</c:v>
                </c:pt>
                <c:pt idx="896">
                  <c:v>0.117849238</c:v>
                </c:pt>
                <c:pt idx="897">
                  <c:v>0.24235690800000001</c:v>
                </c:pt>
                <c:pt idx="898">
                  <c:v>0.33318128000000002</c:v>
                </c:pt>
                <c:pt idx="899">
                  <c:v>0.37958113399999999</c:v>
                </c:pt>
                <c:pt idx="900">
                  <c:v>0.38608236299999998</c:v>
                </c:pt>
                <c:pt idx="901">
                  <c:v>0.34422918000000002</c:v>
                </c:pt>
                <c:pt idx="902">
                  <c:v>0.31523067199999999</c:v>
                </c:pt>
                <c:pt idx="903">
                  <c:v>0.26660906000000001</c:v>
                </c:pt>
                <c:pt idx="904">
                  <c:v>0.16223658699999999</c:v>
                </c:pt>
                <c:pt idx="905">
                  <c:v>1.8819117999999999E-2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6.2928810000000002E-3</c:v>
                </c:pt>
                <c:pt idx="920">
                  <c:v>0.122360495</c:v>
                </c:pt>
                <c:pt idx="921">
                  <c:v>0.25411070099999999</c:v>
                </c:pt>
                <c:pt idx="922">
                  <c:v>0.35450246699999999</c:v>
                </c:pt>
                <c:pt idx="923">
                  <c:v>0.39895831999999998</c:v>
                </c:pt>
                <c:pt idx="924">
                  <c:v>0.41798968199999997</c:v>
                </c:pt>
                <c:pt idx="925">
                  <c:v>0.36965505900000001</c:v>
                </c:pt>
                <c:pt idx="926">
                  <c:v>0.31031241700000001</c:v>
                </c:pt>
                <c:pt idx="927">
                  <c:v>0.25997471300000002</c:v>
                </c:pt>
                <c:pt idx="928">
                  <c:v>0.162762712</c:v>
                </c:pt>
                <c:pt idx="929">
                  <c:v>2.0195522E-2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4.2567350000000002E-3</c:v>
                </c:pt>
                <c:pt idx="944">
                  <c:v>0.102128787</c:v>
                </c:pt>
                <c:pt idx="945">
                  <c:v>0.20919433700000001</c:v>
                </c:pt>
                <c:pt idx="946">
                  <c:v>0.26358301899999997</c:v>
                </c:pt>
                <c:pt idx="947">
                  <c:v>0.25968437799999999</c:v>
                </c:pt>
                <c:pt idx="948">
                  <c:v>0.26425485900000001</c:v>
                </c:pt>
                <c:pt idx="949">
                  <c:v>0.252463469</c:v>
                </c:pt>
                <c:pt idx="950">
                  <c:v>0.25869925999999999</c:v>
                </c:pt>
                <c:pt idx="951">
                  <c:v>0.19862750800000001</c:v>
                </c:pt>
                <c:pt idx="952">
                  <c:v>0.137972974</c:v>
                </c:pt>
                <c:pt idx="953">
                  <c:v>1.7227447999999999E-2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8.3519149999999997E-3</c:v>
                </c:pt>
                <c:pt idx="968">
                  <c:v>0.117349704</c:v>
                </c:pt>
                <c:pt idx="969">
                  <c:v>0.24159826600000001</c:v>
                </c:pt>
                <c:pt idx="970">
                  <c:v>0.31713698000000001</c:v>
                </c:pt>
                <c:pt idx="971">
                  <c:v>0.32204717900000002</c:v>
                </c:pt>
                <c:pt idx="972">
                  <c:v>0.35900736799999999</c:v>
                </c:pt>
                <c:pt idx="973">
                  <c:v>0.32354103499999998</c:v>
                </c:pt>
                <c:pt idx="974">
                  <c:v>0.27239338000000002</c:v>
                </c:pt>
                <c:pt idx="975">
                  <c:v>0.24817007799999999</c:v>
                </c:pt>
                <c:pt idx="976">
                  <c:v>0.168470009</c:v>
                </c:pt>
                <c:pt idx="977">
                  <c:v>2.2150394E-2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8.9836410000000005E-3</c:v>
                </c:pt>
                <c:pt idx="992">
                  <c:v>0.12414681</c:v>
                </c:pt>
                <c:pt idx="993">
                  <c:v>0.251446324</c:v>
                </c:pt>
                <c:pt idx="994">
                  <c:v>0.33932818100000001</c:v>
                </c:pt>
                <c:pt idx="995">
                  <c:v>0.375571498</c:v>
                </c:pt>
                <c:pt idx="996">
                  <c:v>0.38479772400000001</c:v>
                </c:pt>
                <c:pt idx="997">
                  <c:v>0.34416428199999999</c:v>
                </c:pt>
                <c:pt idx="998">
                  <c:v>0.32487115999999999</c:v>
                </c:pt>
                <c:pt idx="999">
                  <c:v>0.26777324299999999</c:v>
                </c:pt>
                <c:pt idx="1000">
                  <c:v>0.16278989199999999</c:v>
                </c:pt>
                <c:pt idx="1001">
                  <c:v>2.2425885999999999E-2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9.2546509999999992E-3</c:v>
                </c:pt>
                <c:pt idx="1016">
                  <c:v>0.12598812700000001</c:v>
                </c:pt>
                <c:pt idx="1017">
                  <c:v>0.25389220800000001</c:v>
                </c:pt>
                <c:pt idx="1018">
                  <c:v>0.37474066299999997</c:v>
                </c:pt>
                <c:pt idx="1019">
                  <c:v>0.43483875900000002</c:v>
                </c:pt>
                <c:pt idx="1020">
                  <c:v>0.46768695999999998</c:v>
                </c:pt>
                <c:pt idx="1021">
                  <c:v>0.43199459499999998</c:v>
                </c:pt>
                <c:pt idx="1022">
                  <c:v>0.39664308500000001</c:v>
                </c:pt>
                <c:pt idx="1023">
                  <c:v>0.30802156400000003</c:v>
                </c:pt>
                <c:pt idx="1024">
                  <c:v>0.18372352</c:v>
                </c:pt>
                <c:pt idx="1025">
                  <c:v>2.7577752000000001E-2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8.9815050000000007E-3</c:v>
                </c:pt>
                <c:pt idx="1040">
                  <c:v>0.114573059</c:v>
                </c:pt>
                <c:pt idx="1041">
                  <c:v>0.24077193899999999</c:v>
                </c:pt>
                <c:pt idx="1042">
                  <c:v>0.288713477</c:v>
                </c:pt>
                <c:pt idx="1043">
                  <c:v>0.317433085</c:v>
                </c:pt>
                <c:pt idx="1044">
                  <c:v>0.34718426000000002</c:v>
                </c:pt>
                <c:pt idx="1045">
                  <c:v>0.30033714900000003</c:v>
                </c:pt>
                <c:pt idx="1046">
                  <c:v>0.27309148999999999</c:v>
                </c:pt>
                <c:pt idx="1047">
                  <c:v>0.214984816</c:v>
                </c:pt>
                <c:pt idx="1048">
                  <c:v>0.15092080199999999</c:v>
                </c:pt>
                <c:pt idx="1049">
                  <c:v>2.3251515E-2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9.0399069999999998E-3</c:v>
                </c:pt>
                <c:pt idx="1064">
                  <c:v>0.11258406</c:v>
                </c:pt>
                <c:pt idx="1065">
                  <c:v>0.21569897099999999</c:v>
                </c:pt>
                <c:pt idx="1066">
                  <c:v>0.30630041000000002</c:v>
                </c:pt>
                <c:pt idx="1067">
                  <c:v>0.33568667800000002</c:v>
                </c:pt>
                <c:pt idx="1068">
                  <c:v>0.35782868600000001</c:v>
                </c:pt>
                <c:pt idx="1069">
                  <c:v>0.34119487100000001</c:v>
                </c:pt>
                <c:pt idx="1070">
                  <c:v>0.290608951</c:v>
                </c:pt>
                <c:pt idx="1071">
                  <c:v>0.23861803300000001</c:v>
                </c:pt>
                <c:pt idx="1072">
                  <c:v>0.165429355</c:v>
                </c:pt>
                <c:pt idx="1073">
                  <c:v>2.5784260999999999E-2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2.059677E-2</c:v>
                </c:pt>
                <c:pt idx="1088">
                  <c:v>0.16457701599999999</c:v>
                </c:pt>
                <c:pt idx="1089">
                  <c:v>0.30337575100000003</c:v>
                </c:pt>
                <c:pt idx="1090">
                  <c:v>0.39968977700000002</c:v>
                </c:pt>
                <c:pt idx="1091">
                  <c:v>0.44093439400000001</c:v>
                </c:pt>
                <c:pt idx="1092">
                  <c:v>0.48675772099999998</c:v>
                </c:pt>
                <c:pt idx="1093">
                  <c:v>0.44330684300000001</c:v>
                </c:pt>
                <c:pt idx="1094">
                  <c:v>0.37738723499999999</c:v>
                </c:pt>
                <c:pt idx="1095">
                  <c:v>0.29265745399999998</c:v>
                </c:pt>
                <c:pt idx="1096">
                  <c:v>0.18020953200000001</c:v>
                </c:pt>
                <c:pt idx="1097">
                  <c:v>2.9735569999999999E-2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1.50948E-2</c:v>
                </c:pt>
                <c:pt idx="1112">
                  <c:v>0.14494616699999999</c:v>
                </c:pt>
                <c:pt idx="1113">
                  <c:v>0.27859034700000002</c:v>
                </c:pt>
                <c:pt idx="1114">
                  <c:v>0.35664499399999999</c:v>
                </c:pt>
                <c:pt idx="1115">
                  <c:v>0.41982830900000001</c:v>
                </c:pt>
                <c:pt idx="1116">
                  <c:v>0.425113195</c:v>
                </c:pt>
                <c:pt idx="1117">
                  <c:v>0.393007308</c:v>
                </c:pt>
                <c:pt idx="1118">
                  <c:v>0.32373913700000001</c:v>
                </c:pt>
                <c:pt idx="1119">
                  <c:v>0.26542307700000001</c:v>
                </c:pt>
                <c:pt idx="1120">
                  <c:v>0.18848300800000001</c:v>
                </c:pt>
                <c:pt idx="1121">
                  <c:v>3.4426854999999999E-2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1.6707474999999999E-2</c:v>
                </c:pt>
                <c:pt idx="1136">
                  <c:v>0.13340898500000001</c:v>
                </c:pt>
                <c:pt idx="1137">
                  <c:v>0.260517265</c:v>
                </c:pt>
                <c:pt idx="1138">
                  <c:v>0.35426199800000002</c:v>
                </c:pt>
                <c:pt idx="1139">
                  <c:v>0.41259621800000001</c:v>
                </c:pt>
                <c:pt idx="1140">
                  <c:v>0.43176194400000001</c:v>
                </c:pt>
                <c:pt idx="1141">
                  <c:v>0.41567272999999999</c:v>
                </c:pt>
                <c:pt idx="1142">
                  <c:v>0.36097647100000002</c:v>
                </c:pt>
                <c:pt idx="1143">
                  <c:v>0.29758516400000001</c:v>
                </c:pt>
                <c:pt idx="1144">
                  <c:v>0.199624247</c:v>
                </c:pt>
                <c:pt idx="1145">
                  <c:v>3.8040762999999998E-2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2.0824565999999999E-2</c:v>
                </c:pt>
                <c:pt idx="1160">
                  <c:v>0.15596758299999999</c:v>
                </c:pt>
                <c:pt idx="1161">
                  <c:v>0.31017361900000001</c:v>
                </c:pt>
                <c:pt idx="1162">
                  <c:v>0.41396216899999999</c:v>
                </c:pt>
                <c:pt idx="1163">
                  <c:v>0.46737814900000002</c:v>
                </c:pt>
                <c:pt idx="1164">
                  <c:v>0.44650040699999999</c:v>
                </c:pt>
                <c:pt idx="1165">
                  <c:v>0.41054143700000001</c:v>
                </c:pt>
                <c:pt idx="1166">
                  <c:v>0.365920735</c:v>
                </c:pt>
                <c:pt idx="1167">
                  <c:v>0.30096216399999998</c:v>
                </c:pt>
                <c:pt idx="1168">
                  <c:v>0.19278607</c:v>
                </c:pt>
                <c:pt idx="1169">
                  <c:v>3.8123468000000001E-2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2.8713320000000001E-2</c:v>
                </c:pt>
                <c:pt idx="1184">
                  <c:v>0.17476429199999999</c:v>
                </c:pt>
                <c:pt idx="1185">
                  <c:v>0.32513129800000001</c:v>
                </c:pt>
                <c:pt idx="1186">
                  <c:v>0.451178148</c:v>
                </c:pt>
                <c:pt idx="1187">
                  <c:v>0.46729895599999999</c:v>
                </c:pt>
                <c:pt idx="1188">
                  <c:v>0.50331077899999999</c:v>
                </c:pt>
                <c:pt idx="1189">
                  <c:v>0.45462044299999999</c:v>
                </c:pt>
                <c:pt idx="1190">
                  <c:v>0.369090955</c:v>
                </c:pt>
                <c:pt idx="1191">
                  <c:v>0.297674255</c:v>
                </c:pt>
                <c:pt idx="1192">
                  <c:v>0.18222042999999999</c:v>
                </c:pt>
                <c:pt idx="1193">
                  <c:v>3.7220208999999997E-2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2.6281892000000001E-2</c:v>
                </c:pt>
                <c:pt idx="1208">
                  <c:v>0.17175811599999999</c:v>
                </c:pt>
                <c:pt idx="1209">
                  <c:v>0.32474166399999999</c:v>
                </c:pt>
                <c:pt idx="1210">
                  <c:v>0.45177331700000001</c:v>
                </c:pt>
                <c:pt idx="1211">
                  <c:v>0.50922109500000001</c:v>
                </c:pt>
                <c:pt idx="1212">
                  <c:v>0.53626040600000002</c:v>
                </c:pt>
                <c:pt idx="1213">
                  <c:v>0.483402367</c:v>
                </c:pt>
                <c:pt idx="1214">
                  <c:v>0.41612732299999999</c:v>
                </c:pt>
                <c:pt idx="1215">
                  <c:v>0.34451671900000003</c:v>
                </c:pt>
                <c:pt idx="1216">
                  <c:v>0.22305114500000001</c:v>
                </c:pt>
                <c:pt idx="1217">
                  <c:v>5.0494883999999997E-2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3.4787812000000001E-2</c:v>
                </c:pt>
                <c:pt idx="1232">
                  <c:v>0.18185553800000001</c:v>
                </c:pt>
                <c:pt idx="1233">
                  <c:v>0.32171420099999998</c:v>
                </c:pt>
                <c:pt idx="1234">
                  <c:v>0.44171369100000002</c:v>
                </c:pt>
                <c:pt idx="1235">
                  <c:v>0.507996581</c:v>
                </c:pt>
                <c:pt idx="1236">
                  <c:v>0.52881003599999998</c:v>
                </c:pt>
                <c:pt idx="1237">
                  <c:v>0.48494009700000001</c:v>
                </c:pt>
                <c:pt idx="1238">
                  <c:v>0.40002839099999998</c:v>
                </c:pt>
                <c:pt idx="1239">
                  <c:v>0.33150583900000002</c:v>
                </c:pt>
                <c:pt idx="1240">
                  <c:v>0.20778095899999999</c:v>
                </c:pt>
                <c:pt idx="1241">
                  <c:v>4.7911409000000002E-2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3.6202834000000003E-2</c:v>
                </c:pt>
                <c:pt idx="1256">
                  <c:v>0.200417126</c:v>
                </c:pt>
                <c:pt idx="1257">
                  <c:v>0.35688814899999999</c:v>
                </c:pt>
                <c:pt idx="1258">
                  <c:v>0.46269861299999998</c:v>
                </c:pt>
                <c:pt idx="1259">
                  <c:v>0.52176627499999995</c:v>
                </c:pt>
                <c:pt idx="1260">
                  <c:v>0.52198762700000001</c:v>
                </c:pt>
                <c:pt idx="1261">
                  <c:v>0.47529105700000002</c:v>
                </c:pt>
                <c:pt idx="1262">
                  <c:v>0.41390007699999998</c:v>
                </c:pt>
                <c:pt idx="1263">
                  <c:v>0.32812613499999999</c:v>
                </c:pt>
                <c:pt idx="1264">
                  <c:v>0.194043043</c:v>
                </c:pt>
                <c:pt idx="1265">
                  <c:v>4.2959123000000002E-2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3.3127046E-2</c:v>
                </c:pt>
                <c:pt idx="1280">
                  <c:v>0.17420513500000001</c:v>
                </c:pt>
                <c:pt idx="1281">
                  <c:v>0.32000951700000002</c:v>
                </c:pt>
                <c:pt idx="1282">
                  <c:v>0.434134303</c:v>
                </c:pt>
                <c:pt idx="1283">
                  <c:v>0.48382176999999998</c:v>
                </c:pt>
                <c:pt idx="1284">
                  <c:v>0.50236963099999998</c:v>
                </c:pt>
                <c:pt idx="1285">
                  <c:v>0.41446564400000002</c:v>
                </c:pt>
                <c:pt idx="1286">
                  <c:v>0.37712369699999998</c:v>
                </c:pt>
                <c:pt idx="1287">
                  <c:v>0.32057379499999999</c:v>
                </c:pt>
                <c:pt idx="1288">
                  <c:v>0.21649349900000001</c:v>
                </c:pt>
                <c:pt idx="1289">
                  <c:v>5.2855567999999999E-2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1.9415697999999999E-2</c:v>
                </c:pt>
                <c:pt idx="1304">
                  <c:v>0.117906519</c:v>
                </c:pt>
                <c:pt idx="1305">
                  <c:v>0.210869639</c:v>
                </c:pt>
                <c:pt idx="1306">
                  <c:v>0.28006261999999998</c:v>
                </c:pt>
                <c:pt idx="1307">
                  <c:v>0.324299581</c:v>
                </c:pt>
                <c:pt idx="1308">
                  <c:v>0.33001149899999999</c:v>
                </c:pt>
                <c:pt idx="1309">
                  <c:v>0.32058558999999998</c:v>
                </c:pt>
                <c:pt idx="1310">
                  <c:v>0.290998908</c:v>
                </c:pt>
                <c:pt idx="1311">
                  <c:v>0.23495155300000001</c:v>
                </c:pt>
                <c:pt idx="1312">
                  <c:v>0.17378478</c:v>
                </c:pt>
                <c:pt idx="1313">
                  <c:v>4.4554567000000003E-2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2.6839459999999999E-2</c:v>
                </c:pt>
                <c:pt idx="1328">
                  <c:v>0.13883200500000001</c:v>
                </c:pt>
                <c:pt idx="1329">
                  <c:v>0.25160528100000001</c:v>
                </c:pt>
                <c:pt idx="1330">
                  <c:v>0.345644695</c:v>
                </c:pt>
                <c:pt idx="1331">
                  <c:v>0.39577166699999999</c:v>
                </c:pt>
                <c:pt idx="1332">
                  <c:v>0.41395042199999998</c:v>
                </c:pt>
                <c:pt idx="1333">
                  <c:v>0.36854137799999998</c:v>
                </c:pt>
                <c:pt idx="1334">
                  <c:v>0.32027232999999999</c:v>
                </c:pt>
                <c:pt idx="1335">
                  <c:v>0.28592206799999997</c:v>
                </c:pt>
                <c:pt idx="1336">
                  <c:v>0.19311599600000001</c:v>
                </c:pt>
                <c:pt idx="1337">
                  <c:v>5.7212262E-2</c:v>
                </c:pt>
                <c:pt idx="1338">
                  <c:v>3.5647800000000002E-4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3.5527693999999999E-2</c:v>
                </c:pt>
                <c:pt idx="1352">
                  <c:v>0.15957718300000001</c:v>
                </c:pt>
                <c:pt idx="1353">
                  <c:v>0.27171050699999999</c:v>
                </c:pt>
                <c:pt idx="1354">
                  <c:v>0.35370331399999999</c:v>
                </c:pt>
                <c:pt idx="1355">
                  <c:v>0.40687344800000003</c:v>
                </c:pt>
                <c:pt idx="1356">
                  <c:v>0.404108668</c:v>
                </c:pt>
                <c:pt idx="1357">
                  <c:v>0.37038370399999998</c:v>
                </c:pt>
                <c:pt idx="1358">
                  <c:v>0.32554038699999999</c:v>
                </c:pt>
                <c:pt idx="1359">
                  <c:v>0.27150506899999999</c:v>
                </c:pt>
                <c:pt idx="1360">
                  <c:v>0.190800848</c:v>
                </c:pt>
                <c:pt idx="1361">
                  <c:v>5.7274206000000001E-2</c:v>
                </c:pt>
                <c:pt idx="1362">
                  <c:v>3.5647800000000002E-4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3.4133806000000003E-2</c:v>
                </c:pt>
                <c:pt idx="1376">
                  <c:v>0.16113891399999999</c:v>
                </c:pt>
                <c:pt idx="1377">
                  <c:v>0.28153979000000001</c:v>
                </c:pt>
                <c:pt idx="1378">
                  <c:v>0.33185607499999997</c:v>
                </c:pt>
                <c:pt idx="1379">
                  <c:v>0.38100316899999997</c:v>
                </c:pt>
                <c:pt idx="1380">
                  <c:v>0.40726679500000001</c:v>
                </c:pt>
                <c:pt idx="1381">
                  <c:v>0.37171291699999998</c:v>
                </c:pt>
                <c:pt idx="1382">
                  <c:v>0.34149040800000002</c:v>
                </c:pt>
                <c:pt idx="1383">
                  <c:v>0.29953081799999998</c:v>
                </c:pt>
                <c:pt idx="1384">
                  <c:v>0.21265737900000001</c:v>
                </c:pt>
                <c:pt idx="1385">
                  <c:v>6.7147301000000006E-2</c:v>
                </c:pt>
                <c:pt idx="1386">
                  <c:v>3.5647800000000002E-4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3.2051839999999998E-2</c:v>
                </c:pt>
                <c:pt idx="1400">
                  <c:v>0.140279037</c:v>
                </c:pt>
                <c:pt idx="1401">
                  <c:v>0.23000114499999999</c:v>
                </c:pt>
                <c:pt idx="1402">
                  <c:v>0.28369188499999998</c:v>
                </c:pt>
                <c:pt idx="1403">
                  <c:v>0.33277981499999998</c:v>
                </c:pt>
                <c:pt idx="1404">
                  <c:v>0.34009412</c:v>
                </c:pt>
                <c:pt idx="1405">
                  <c:v>0.31473027100000001</c:v>
                </c:pt>
                <c:pt idx="1406">
                  <c:v>0.28964521799999998</c:v>
                </c:pt>
                <c:pt idx="1407">
                  <c:v>0.244668782</c:v>
                </c:pt>
                <c:pt idx="1408">
                  <c:v>0.18634910900000001</c:v>
                </c:pt>
                <c:pt idx="1409">
                  <c:v>6.3424703999999998E-2</c:v>
                </c:pt>
                <c:pt idx="1410">
                  <c:v>3.5647800000000002E-4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6.7227400000000003E-6</c:v>
                </c:pt>
                <c:pt idx="1423">
                  <c:v>4.5563380000000001E-2</c:v>
                </c:pt>
                <c:pt idx="1424">
                  <c:v>0.17310500600000001</c:v>
                </c:pt>
                <c:pt idx="1425">
                  <c:v>0.31592548500000001</c:v>
                </c:pt>
                <c:pt idx="1426">
                  <c:v>0.427017023</c:v>
                </c:pt>
                <c:pt idx="1427">
                  <c:v>0.48407534200000002</c:v>
                </c:pt>
                <c:pt idx="1428">
                  <c:v>0.51404309400000003</c:v>
                </c:pt>
                <c:pt idx="1429">
                  <c:v>0.47905841599999999</c:v>
                </c:pt>
                <c:pt idx="1430">
                  <c:v>0.44862380099999999</c:v>
                </c:pt>
                <c:pt idx="1431">
                  <c:v>0.37700308399999999</c:v>
                </c:pt>
                <c:pt idx="1432">
                  <c:v>0.25734717800000001</c:v>
                </c:pt>
                <c:pt idx="1433">
                  <c:v>8.5644890000000001E-2</c:v>
                </c:pt>
                <c:pt idx="1434">
                  <c:v>7.1295600000000005E-4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1.7920300000000001E-4</c:v>
                </c:pt>
                <c:pt idx="1447">
                  <c:v>4.9660114999999998E-2</c:v>
                </c:pt>
                <c:pt idx="1448">
                  <c:v>0.18961178200000001</c:v>
                </c:pt>
                <c:pt idx="1449">
                  <c:v>0.32386504900000002</c:v>
                </c:pt>
                <c:pt idx="1450">
                  <c:v>0.41638545599999999</c:v>
                </c:pt>
                <c:pt idx="1451">
                  <c:v>0.45425769900000001</c:v>
                </c:pt>
                <c:pt idx="1452">
                  <c:v>0.49321209999999999</c:v>
                </c:pt>
                <c:pt idx="1453">
                  <c:v>0.44128190900000003</c:v>
                </c:pt>
                <c:pt idx="1454">
                  <c:v>0.39184198199999998</c:v>
                </c:pt>
                <c:pt idx="1455">
                  <c:v>0.322238617</c:v>
                </c:pt>
                <c:pt idx="1456">
                  <c:v>0.2257509</c:v>
                </c:pt>
                <c:pt idx="1457">
                  <c:v>7.3241751999999993E-2</c:v>
                </c:pt>
                <c:pt idx="1458">
                  <c:v>7.1295600000000005E-4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1.7920300000000001E-4</c:v>
                </c:pt>
                <c:pt idx="1471">
                  <c:v>4.6867621999999998E-2</c:v>
                </c:pt>
                <c:pt idx="1472">
                  <c:v>0.17550541</c:v>
                </c:pt>
                <c:pt idx="1473">
                  <c:v>0.303842324</c:v>
                </c:pt>
                <c:pt idx="1474">
                  <c:v>0.39782583300000002</c:v>
                </c:pt>
                <c:pt idx="1475">
                  <c:v>0.47491748299999997</c:v>
                </c:pt>
                <c:pt idx="1476">
                  <c:v>0.498696537</c:v>
                </c:pt>
                <c:pt idx="1477">
                  <c:v>0.43966379700000002</c:v>
                </c:pt>
                <c:pt idx="1478">
                  <c:v>0.36688635400000003</c:v>
                </c:pt>
                <c:pt idx="1479">
                  <c:v>0.29493234899999998</c:v>
                </c:pt>
                <c:pt idx="1480">
                  <c:v>0.20945766900000001</c:v>
                </c:pt>
                <c:pt idx="1481">
                  <c:v>7.8449595999999996E-2</c:v>
                </c:pt>
                <c:pt idx="1482">
                  <c:v>1.0694350000000001E-3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1.8592599999999999E-4</c:v>
                </c:pt>
                <c:pt idx="1495">
                  <c:v>5.0018684000000001E-2</c:v>
                </c:pt>
                <c:pt idx="1496">
                  <c:v>0.16316529699999999</c:v>
                </c:pt>
                <c:pt idx="1497">
                  <c:v>0.28841045799999998</c:v>
                </c:pt>
                <c:pt idx="1498">
                  <c:v>0.38519484599999998</c:v>
                </c:pt>
                <c:pt idx="1499">
                  <c:v>0.45275383200000002</c:v>
                </c:pt>
                <c:pt idx="1500">
                  <c:v>0.43901195700000001</c:v>
                </c:pt>
                <c:pt idx="1501">
                  <c:v>0.39960695899999998</c:v>
                </c:pt>
                <c:pt idx="1502">
                  <c:v>0.370862684</c:v>
                </c:pt>
                <c:pt idx="1503">
                  <c:v>0.302233007</c:v>
                </c:pt>
                <c:pt idx="1504">
                  <c:v>0.208893264</c:v>
                </c:pt>
                <c:pt idx="1505">
                  <c:v>8.3624952000000002E-2</c:v>
                </c:pt>
                <c:pt idx="1506">
                  <c:v>1.0694350000000001E-3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3.5840600000000002E-4</c:v>
                </c:pt>
                <c:pt idx="1519">
                  <c:v>5.0831749000000002E-2</c:v>
                </c:pt>
                <c:pt idx="1520">
                  <c:v>0.172566897</c:v>
                </c:pt>
                <c:pt idx="1521">
                  <c:v>0.29393065600000001</c:v>
                </c:pt>
                <c:pt idx="1522">
                  <c:v>0.40052280000000001</c:v>
                </c:pt>
                <c:pt idx="1523">
                  <c:v>0.43557566199999997</c:v>
                </c:pt>
                <c:pt idx="1524">
                  <c:v>0.43961605300000001</c:v>
                </c:pt>
                <c:pt idx="1525">
                  <c:v>0.37859661999999999</c:v>
                </c:pt>
                <c:pt idx="1526">
                  <c:v>0.33051394000000001</c:v>
                </c:pt>
                <c:pt idx="1527">
                  <c:v>0.29299141099999998</c:v>
                </c:pt>
                <c:pt idx="1528">
                  <c:v>0.20199769100000001</c:v>
                </c:pt>
                <c:pt idx="1529">
                  <c:v>8.9139182999999997E-2</c:v>
                </c:pt>
                <c:pt idx="1530">
                  <c:v>1.9483580000000001E-3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3.5840600000000002E-4</c:v>
                </c:pt>
                <c:pt idx="1543">
                  <c:v>6.0834783000000003E-2</c:v>
                </c:pt>
                <c:pt idx="1544">
                  <c:v>0.183571659</c:v>
                </c:pt>
                <c:pt idx="1545">
                  <c:v>0.30586577700000001</c:v>
                </c:pt>
                <c:pt idx="1546">
                  <c:v>0.40505102399999998</c:v>
                </c:pt>
                <c:pt idx="1547">
                  <c:v>0.43347761099999998</c:v>
                </c:pt>
                <c:pt idx="1548">
                  <c:v>0.45078970099999999</c:v>
                </c:pt>
                <c:pt idx="1549">
                  <c:v>0.42161927500000002</c:v>
                </c:pt>
                <c:pt idx="1550">
                  <c:v>0.39274141899999998</c:v>
                </c:pt>
                <c:pt idx="1551">
                  <c:v>0.30456675999999999</c:v>
                </c:pt>
                <c:pt idx="1552">
                  <c:v>0.215840265</c:v>
                </c:pt>
                <c:pt idx="1553">
                  <c:v>9.6718716999999996E-2</c:v>
                </c:pt>
                <c:pt idx="1554">
                  <c:v>1.9483580000000001E-3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1.060053E-3</c:v>
                </c:pt>
                <c:pt idx="1567">
                  <c:v>6.4930451E-2</c:v>
                </c:pt>
                <c:pt idx="1568">
                  <c:v>0.21189556400000001</c:v>
                </c:pt>
                <c:pt idx="1569">
                  <c:v>0.340392415</c:v>
                </c:pt>
                <c:pt idx="1570">
                  <c:v>0.44640579200000002</c:v>
                </c:pt>
                <c:pt idx="1571">
                  <c:v>0.470061642</c:v>
                </c:pt>
                <c:pt idx="1572">
                  <c:v>0.493768767</c:v>
                </c:pt>
                <c:pt idx="1573">
                  <c:v>0.43180243200000001</c:v>
                </c:pt>
                <c:pt idx="1574">
                  <c:v>0.36498827</c:v>
                </c:pt>
                <c:pt idx="1575">
                  <c:v>0.29658310599999999</c:v>
                </c:pt>
                <c:pt idx="1576">
                  <c:v>0.21267939299999999</c:v>
                </c:pt>
                <c:pt idx="1577">
                  <c:v>9.3270147999999997E-2</c:v>
                </c:pt>
                <c:pt idx="1578">
                  <c:v>2.3048360000000002E-3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1.3781220000000001E-3</c:v>
                </c:pt>
                <c:pt idx="1591">
                  <c:v>7.7819944000000002E-2</c:v>
                </c:pt>
                <c:pt idx="1592">
                  <c:v>0.225675289</c:v>
                </c:pt>
                <c:pt idx="1593">
                  <c:v>0.36968033</c:v>
                </c:pt>
                <c:pt idx="1594">
                  <c:v>0.46302681899999998</c:v>
                </c:pt>
                <c:pt idx="1595">
                  <c:v>0.50357588799999997</c:v>
                </c:pt>
                <c:pt idx="1596">
                  <c:v>0.52647185100000005</c:v>
                </c:pt>
                <c:pt idx="1597">
                  <c:v>0.49870811599999998</c:v>
                </c:pt>
                <c:pt idx="1598">
                  <c:v>0.42655015000000002</c:v>
                </c:pt>
                <c:pt idx="1599">
                  <c:v>0.33978167399999998</c:v>
                </c:pt>
                <c:pt idx="1600">
                  <c:v>0.22641128399999999</c:v>
                </c:pt>
                <c:pt idx="1601">
                  <c:v>9.6370784000000001E-2</c:v>
                </c:pt>
                <c:pt idx="1602">
                  <c:v>2.4708019999999998E-3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1.212365E-3</c:v>
                </c:pt>
                <c:pt idx="1615">
                  <c:v>5.9457054000000002E-2</c:v>
                </c:pt>
                <c:pt idx="1616">
                  <c:v>0.18564733</c:v>
                </c:pt>
                <c:pt idx="1617">
                  <c:v>0.30590758600000001</c:v>
                </c:pt>
                <c:pt idx="1618">
                  <c:v>0.37393966899999997</c:v>
                </c:pt>
                <c:pt idx="1619">
                  <c:v>0.40951282100000003</c:v>
                </c:pt>
                <c:pt idx="1620">
                  <c:v>0.42727218900000002</c:v>
                </c:pt>
                <c:pt idx="1621">
                  <c:v>0.36910913400000001</c:v>
                </c:pt>
                <c:pt idx="1622">
                  <c:v>0.32422830400000002</c:v>
                </c:pt>
                <c:pt idx="1623">
                  <c:v>0.26012031200000002</c:v>
                </c:pt>
                <c:pt idx="1624">
                  <c:v>0.18035129</c:v>
                </c:pt>
                <c:pt idx="1625">
                  <c:v>9.5589867999999995E-2</c:v>
                </c:pt>
                <c:pt idx="1626">
                  <c:v>2.8272810000000001E-3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1.0802209999999999E-3</c:v>
                </c:pt>
                <c:pt idx="1639">
                  <c:v>7.0711338999999998E-2</c:v>
                </c:pt>
                <c:pt idx="1640">
                  <c:v>0.21561128900000001</c:v>
                </c:pt>
                <c:pt idx="1641">
                  <c:v>0.34775861800000002</c:v>
                </c:pt>
                <c:pt idx="1642">
                  <c:v>0.45284794099999998</c:v>
                </c:pt>
                <c:pt idx="1643">
                  <c:v>0.474998105</c:v>
                </c:pt>
                <c:pt idx="1644">
                  <c:v>0.49899852099999997</c:v>
                </c:pt>
                <c:pt idx="1645">
                  <c:v>0.45526077399999998</c:v>
                </c:pt>
                <c:pt idx="1646">
                  <c:v>0.41079801300000002</c:v>
                </c:pt>
                <c:pt idx="1647">
                  <c:v>0.34181021</c:v>
                </c:pt>
                <c:pt idx="1648">
                  <c:v>0.235552873</c:v>
                </c:pt>
                <c:pt idx="1649">
                  <c:v>0.10705371800000001</c:v>
                </c:pt>
                <c:pt idx="1650">
                  <c:v>4.0626819999999998E-3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2.0932149999999998E-3</c:v>
                </c:pt>
                <c:pt idx="1663">
                  <c:v>8.3897060999999995E-2</c:v>
                </c:pt>
                <c:pt idx="1664">
                  <c:v>0.24040404400000001</c:v>
                </c:pt>
                <c:pt idx="1665">
                  <c:v>0.38837384899999999</c:v>
                </c:pt>
                <c:pt idx="1666">
                  <c:v>0.474333159</c:v>
                </c:pt>
                <c:pt idx="1667">
                  <c:v>0.50080017799999998</c:v>
                </c:pt>
                <c:pt idx="1668">
                  <c:v>0.49603259500000002</c:v>
                </c:pt>
                <c:pt idx="1669">
                  <c:v>0.480227293</c:v>
                </c:pt>
                <c:pt idx="1670">
                  <c:v>0.41204094299999999</c:v>
                </c:pt>
                <c:pt idx="1671">
                  <c:v>0.32658613600000003</c:v>
                </c:pt>
                <c:pt idx="1672">
                  <c:v>0.23781708900000001</c:v>
                </c:pt>
                <c:pt idx="1673">
                  <c:v>0.10597055900000001</c:v>
                </c:pt>
                <c:pt idx="1674">
                  <c:v>4.2284389999999996E-3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9.4807799999999998E-4</c:v>
                </c:pt>
                <c:pt idx="1687">
                  <c:v>6.4688308E-2</c:v>
                </c:pt>
                <c:pt idx="1688">
                  <c:v>0.206609865</c:v>
                </c:pt>
                <c:pt idx="1689">
                  <c:v>0.34721563500000002</c:v>
                </c:pt>
                <c:pt idx="1690">
                  <c:v>0.46081849400000002</c:v>
                </c:pt>
                <c:pt idx="1691">
                  <c:v>0.487195455</c:v>
                </c:pt>
                <c:pt idx="1692">
                  <c:v>0.52505559800000001</c:v>
                </c:pt>
                <c:pt idx="1693">
                  <c:v>0.48123524600000001</c:v>
                </c:pt>
                <c:pt idx="1694">
                  <c:v>0.44750456</c:v>
                </c:pt>
                <c:pt idx="1695">
                  <c:v>0.370367591</c:v>
                </c:pt>
                <c:pt idx="1696">
                  <c:v>0.26437872400000001</c:v>
                </c:pt>
                <c:pt idx="1697">
                  <c:v>0.122102458</c:v>
                </c:pt>
                <c:pt idx="1698">
                  <c:v>6.1767970000000004E-3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2.0778419999999999E-3</c:v>
                </c:pt>
                <c:pt idx="1711">
                  <c:v>7.8513708000000001E-2</c:v>
                </c:pt>
                <c:pt idx="1712">
                  <c:v>0.23128162799999999</c:v>
                </c:pt>
                <c:pt idx="1713">
                  <c:v>0.366083828</c:v>
                </c:pt>
                <c:pt idx="1714">
                  <c:v>0.44894584700000001</c:v>
                </c:pt>
                <c:pt idx="1715">
                  <c:v>0.49317420699999998</c:v>
                </c:pt>
                <c:pt idx="1716">
                  <c:v>0.48194233199999997</c:v>
                </c:pt>
                <c:pt idx="1717">
                  <c:v>0.46661822200000003</c:v>
                </c:pt>
                <c:pt idx="1718">
                  <c:v>0.42747200899999999</c:v>
                </c:pt>
                <c:pt idx="1719">
                  <c:v>0.38557635400000001</c:v>
                </c:pt>
                <c:pt idx="1720">
                  <c:v>0.28671197599999998</c:v>
                </c:pt>
                <c:pt idx="1721">
                  <c:v>0.12850450599999999</c:v>
                </c:pt>
                <c:pt idx="1722">
                  <c:v>6.8649990000000001E-3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1.0466080000000001E-3</c:v>
                </c:pt>
                <c:pt idx="1735">
                  <c:v>6.0514402000000002E-2</c:v>
                </c:pt>
                <c:pt idx="1736">
                  <c:v>0.174463534</c:v>
                </c:pt>
                <c:pt idx="1737">
                  <c:v>0.31669429599999999</c:v>
                </c:pt>
                <c:pt idx="1738">
                  <c:v>0.40266025999999999</c:v>
                </c:pt>
                <c:pt idx="1739">
                  <c:v>0.40261571200000001</c:v>
                </c:pt>
                <c:pt idx="1740">
                  <c:v>0.40834095799999998</c:v>
                </c:pt>
                <c:pt idx="1741">
                  <c:v>0.36659692399999999</c:v>
                </c:pt>
                <c:pt idx="1742">
                  <c:v>0.33408180799999998</c:v>
                </c:pt>
                <c:pt idx="1743">
                  <c:v>0.25659214400000002</c:v>
                </c:pt>
                <c:pt idx="1744">
                  <c:v>0.18844001399999999</c:v>
                </c:pt>
                <c:pt idx="1745">
                  <c:v>0.107026095</c:v>
                </c:pt>
                <c:pt idx="1746">
                  <c:v>4.9413959999999998E-3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3.2952120000000001E-3</c:v>
                </c:pt>
                <c:pt idx="1759">
                  <c:v>7.9429345999999998E-2</c:v>
                </c:pt>
                <c:pt idx="1760">
                  <c:v>0.22174546000000001</c:v>
                </c:pt>
                <c:pt idx="1761">
                  <c:v>0.37627345499999998</c:v>
                </c:pt>
                <c:pt idx="1762">
                  <c:v>0.48523911600000003</c:v>
                </c:pt>
                <c:pt idx="1763">
                  <c:v>0.53557750100000001</c:v>
                </c:pt>
                <c:pt idx="1764">
                  <c:v>0.55671902799999995</c:v>
                </c:pt>
                <c:pt idx="1765">
                  <c:v>0.51863446000000002</c:v>
                </c:pt>
                <c:pt idx="1766">
                  <c:v>0.44260063999999999</c:v>
                </c:pt>
                <c:pt idx="1767">
                  <c:v>0.34312162899999998</c:v>
                </c:pt>
                <c:pt idx="1768">
                  <c:v>0.25664561499999999</c:v>
                </c:pt>
                <c:pt idx="1769">
                  <c:v>0.126190463</c:v>
                </c:pt>
                <c:pt idx="1770">
                  <c:v>6.8717209999999999E-3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5.4886750000000002E-3</c:v>
                </c:pt>
                <c:pt idx="1783">
                  <c:v>9.8252882999999999E-2</c:v>
                </c:pt>
                <c:pt idx="1784">
                  <c:v>0.24929158700000001</c:v>
                </c:pt>
                <c:pt idx="1785">
                  <c:v>0.39960105099999998</c:v>
                </c:pt>
                <c:pt idx="1786">
                  <c:v>0.50491401000000002</c:v>
                </c:pt>
                <c:pt idx="1787">
                  <c:v>0.53911036199999995</c:v>
                </c:pt>
                <c:pt idx="1788">
                  <c:v>0.51905070900000005</c:v>
                </c:pt>
                <c:pt idx="1789">
                  <c:v>0.48879749300000003</c:v>
                </c:pt>
                <c:pt idx="1790">
                  <c:v>0.44937792900000001</c:v>
                </c:pt>
                <c:pt idx="1791">
                  <c:v>0.34726792099999998</c:v>
                </c:pt>
                <c:pt idx="1792">
                  <c:v>0.230894927</c:v>
                </c:pt>
                <c:pt idx="1793">
                  <c:v>0.113029377</c:v>
                </c:pt>
                <c:pt idx="1794">
                  <c:v>6.3177989999999998E-3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6.2037680000000001E-3</c:v>
                </c:pt>
                <c:pt idx="1807">
                  <c:v>0.104781965</c:v>
                </c:pt>
                <c:pt idx="1808">
                  <c:v>0.26758974600000002</c:v>
                </c:pt>
                <c:pt idx="1809">
                  <c:v>0.417493322</c:v>
                </c:pt>
                <c:pt idx="1810">
                  <c:v>0.53386266000000004</c:v>
                </c:pt>
                <c:pt idx="1811">
                  <c:v>0.52808188199999995</c:v>
                </c:pt>
                <c:pt idx="1812">
                  <c:v>0.47015229600000003</c:v>
                </c:pt>
                <c:pt idx="1813">
                  <c:v>0.39208110699999998</c:v>
                </c:pt>
                <c:pt idx="1814">
                  <c:v>0.34589203099999999</c:v>
                </c:pt>
                <c:pt idx="1815">
                  <c:v>0.28013375099999999</c:v>
                </c:pt>
                <c:pt idx="1816">
                  <c:v>0.19858648500000001</c:v>
                </c:pt>
                <c:pt idx="1817">
                  <c:v>0.11048662099999999</c:v>
                </c:pt>
                <c:pt idx="1818">
                  <c:v>6.1518329999999998E-3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7.0026109999999997E-3</c:v>
                </c:pt>
                <c:pt idx="1831">
                  <c:v>0.10529651700000001</c:v>
                </c:pt>
                <c:pt idx="1832">
                  <c:v>0.24864978900000001</c:v>
                </c:pt>
                <c:pt idx="1833">
                  <c:v>0.407292867</c:v>
                </c:pt>
                <c:pt idx="1834">
                  <c:v>0.50232448299999999</c:v>
                </c:pt>
                <c:pt idx="1835">
                  <c:v>0.55959529600000002</c:v>
                </c:pt>
                <c:pt idx="1836">
                  <c:v>0.54670486600000001</c:v>
                </c:pt>
                <c:pt idx="1837">
                  <c:v>0.46764702800000002</c:v>
                </c:pt>
                <c:pt idx="1838">
                  <c:v>0.39171821099999998</c:v>
                </c:pt>
                <c:pt idx="1839">
                  <c:v>0.30749684199999999</c:v>
                </c:pt>
                <c:pt idx="1840">
                  <c:v>0.212884569</c:v>
                </c:pt>
                <c:pt idx="1841">
                  <c:v>0.107482763</c:v>
                </c:pt>
                <c:pt idx="1842">
                  <c:v>6.3312450000000001E-3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3.8311019999999999E-3</c:v>
                </c:pt>
                <c:pt idx="1855">
                  <c:v>8.2839784999999999E-2</c:v>
                </c:pt>
                <c:pt idx="1856">
                  <c:v>0.216817121</c:v>
                </c:pt>
                <c:pt idx="1857">
                  <c:v>0.34908617600000003</c:v>
                </c:pt>
                <c:pt idx="1858">
                  <c:v>0.45292852500000003</c:v>
                </c:pt>
                <c:pt idx="1859">
                  <c:v>0.49036036500000002</c:v>
                </c:pt>
                <c:pt idx="1860">
                  <c:v>0.48603478100000003</c:v>
                </c:pt>
                <c:pt idx="1861">
                  <c:v>0.41926349800000001</c:v>
                </c:pt>
                <c:pt idx="1862">
                  <c:v>0.36565216499999997</c:v>
                </c:pt>
                <c:pt idx="1863">
                  <c:v>0.32583107900000002</c:v>
                </c:pt>
                <c:pt idx="1864">
                  <c:v>0.23767898400000001</c:v>
                </c:pt>
                <c:pt idx="1865">
                  <c:v>0.12733303600000001</c:v>
                </c:pt>
                <c:pt idx="1866">
                  <c:v>9.3492460000000003E-3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5.492345E-3</c:v>
                </c:pt>
                <c:pt idx="1879">
                  <c:v>9.7132017000000001E-2</c:v>
                </c:pt>
                <c:pt idx="1880">
                  <c:v>0.24670039999999999</c:v>
                </c:pt>
                <c:pt idx="1881">
                  <c:v>0.40183893300000001</c:v>
                </c:pt>
                <c:pt idx="1882">
                  <c:v>0.50323758799999996</c:v>
                </c:pt>
                <c:pt idx="1883">
                  <c:v>0.55677190700000001</c:v>
                </c:pt>
                <c:pt idx="1884">
                  <c:v>0.57245903200000003</c:v>
                </c:pt>
                <c:pt idx="1885">
                  <c:v>0.54075931300000002</c:v>
                </c:pt>
                <c:pt idx="1886">
                  <c:v>0.51536808199999995</c:v>
                </c:pt>
                <c:pt idx="1887">
                  <c:v>0.42240455700000001</c:v>
                </c:pt>
                <c:pt idx="1888">
                  <c:v>0.29607841899999998</c:v>
                </c:pt>
                <c:pt idx="1889">
                  <c:v>0.138481043</c:v>
                </c:pt>
                <c:pt idx="1890">
                  <c:v>1.108192E-2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6.903279E-3</c:v>
                </c:pt>
                <c:pt idx="1903">
                  <c:v>0.11196376800000001</c:v>
                </c:pt>
                <c:pt idx="1904">
                  <c:v>0.264000491</c:v>
                </c:pt>
                <c:pt idx="1905">
                  <c:v>0.41885601</c:v>
                </c:pt>
                <c:pt idx="1906">
                  <c:v>0.54060098000000001</c:v>
                </c:pt>
                <c:pt idx="1907">
                  <c:v>0.60917924300000004</c:v>
                </c:pt>
                <c:pt idx="1908">
                  <c:v>0.60497358599999995</c:v>
                </c:pt>
                <c:pt idx="1909">
                  <c:v>0.58356306400000002</c:v>
                </c:pt>
                <c:pt idx="1910">
                  <c:v>0.51941404899999999</c:v>
                </c:pt>
                <c:pt idx="1911">
                  <c:v>0.40864883800000001</c:v>
                </c:pt>
                <c:pt idx="1912">
                  <c:v>0.27890600700000001</c:v>
                </c:pt>
                <c:pt idx="1913">
                  <c:v>0.13450042700000001</c:v>
                </c:pt>
                <c:pt idx="1914">
                  <c:v>1.1597641000000001E-2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7.9750589999999996E-3</c:v>
                </c:pt>
                <c:pt idx="1927">
                  <c:v>0.10414503999999999</c:v>
                </c:pt>
                <c:pt idx="1928">
                  <c:v>0.249729917</c:v>
                </c:pt>
                <c:pt idx="1929">
                  <c:v>0.40162759999999997</c:v>
                </c:pt>
                <c:pt idx="1930">
                  <c:v>0.498927336</c:v>
                </c:pt>
                <c:pt idx="1931">
                  <c:v>0.55723406200000003</c:v>
                </c:pt>
                <c:pt idx="1932">
                  <c:v>0.56936563200000001</c:v>
                </c:pt>
                <c:pt idx="1933">
                  <c:v>0.53940930600000003</c:v>
                </c:pt>
                <c:pt idx="1934">
                  <c:v>0.45923539600000002</c:v>
                </c:pt>
                <c:pt idx="1935">
                  <c:v>0.36636232099999999</c:v>
                </c:pt>
                <c:pt idx="1936">
                  <c:v>0.25204272999999999</c:v>
                </c:pt>
                <c:pt idx="1937">
                  <c:v>0.12768753799999999</c:v>
                </c:pt>
                <c:pt idx="1938">
                  <c:v>1.1075197E-2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5.7540780000000001E-3</c:v>
                </c:pt>
                <c:pt idx="1951">
                  <c:v>8.5363299000000004E-2</c:v>
                </c:pt>
                <c:pt idx="1952">
                  <c:v>0.206668514</c:v>
                </c:pt>
                <c:pt idx="1953">
                  <c:v>0.32582232</c:v>
                </c:pt>
                <c:pt idx="1954">
                  <c:v>0.408935506</c:v>
                </c:pt>
                <c:pt idx="1955">
                  <c:v>0.456012158</c:v>
                </c:pt>
                <c:pt idx="1956">
                  <c:v>0.459873755</c:v>
                </c:pt>
                <c:pt idx="1957">
                  <c:v>0.428133027</c:v>
                </c:pt>
                <c:pt idx="1958">
                  <c:v>0.39866780499999999</c:v>
                </c:pt>
                <c:pt idx="1959">
                  <c:v>0.32337042500000002</c:v>
                </c:pt>
                <c:pt idx="1960">
                  <c:v>0.22607360300000001</c:v>
                </c:pt>
                <c:pt idx="1961">
                  <c:v>0.12188286</c:v>
                </c:pt>
                <c:pt idx="1962">
                  <c:v>1.036224E-2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7.6049259999999997E-3</c:v>
                </c:pt>
                <c:pt idx="1975">
                  <c:v>9.5834667999999998E-2</c:v>
                </c:pt>
                <c:pt idx="1976">
                  <c:v>0.226693004</c:v>
                </c:pt>
                <c:pt idx="1977">
                  <c:v>0.37464946999999998</c:v>
                </c:pt>
                <c:pt idx="1978">
                  <c:v>0.47224168300000002</c:v>
                </c:pt>
                <c:pt idx="1979">
                  <c:v>0.51297628200000001</c:v>
                </c:pt>
                <c:pt idx="1980">
                  <c:v>0.54166399399999998</c:v>
                </c:pt>
                <c:pt idx="1981">
                  <c:v>0.526392631</c:v>
                </c:pt>
                <c:pt idx="1982">
                  <c:v>0.44073197600000003</c:v>
                </c:pt>
                <c:pt idx="1983">
                  <c:v>0.35470409899999999</c:v>
                </c:pt>
                <c:pt idx="1984">
                  <c:v>0.260187477</c:v>
                </c:pt>
                <c:pt idx="1985">
                  <c:v>0.13754574899999999</c:v>
                </c:pt>
                <c:pt idx="1986">
                  <c:v>1.2669213E-2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6.4286949999999999E-3</c:v>
                </c:pt>
                <c:pt idx="1999">
                  <c:v>7.8678978999999996E-2</c:v>
                </c:pt>
                <c:pt idx="2000">
                  <c:v>0.20335677999999999</c:v>
                </c:pt>
                <c:pt idx="2001">
                  <c:v>0.32514734699999998</c:v>
                </c:pt>
                <c:pt idx="2002">
                  <c:v>0.41942806999999999</c:v>
                </c:pt>
                <c:pt idx="2003">
                  <c:v>0.481058914</c:v>
                </c:pt>
                <c:pt idx="2004">
                  <c:v>0.47232668</c:v>
                </c:pt>
                <c:pt idx="2005">
                  <c:v>0.41982585100000003</c:v>
                </c:pt>
                <c:pt idx="2006">
                  <c:v>0.33553386400000001</c:v>
                </c:pt>
                <c:pt idx="2007">
                  <c:v>0.23610020700000001</c:v>
                </c:pt>
                <c:pt idx="2008">
                  <c:v>0.158890531</c:v>
                </c:pt>
                <c:pt idx="2009">
                  <c:v>9.3150729000000002E-2</c:v>
                </c:pt>
                <c:pt idx="2010">
                  <c:v>6.7078909999999997E-3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7.5540479999999998E-3</c:v>
                </c:pt>
                <c:pt idx="2023">
                  <c:v>9.1983762999999996E-2</c:v>
                </c:pt>
                <c:pt idx="2024">
                  <c:v>0.222698163</c:v>
                </c:pt>
                <c:pt idx="2025">
                  <c:v>0.35614609800000002</c:v>
                </c:pt>
                <c:pt idx="2026">
                  <c:v>0.48663775599999998</c:v>
                </c:pt>
                <c:pt idx="2027">
                  <c:v>0.49502731300000002</c:v>
                </c:pt>
                <c:pt idx="2028">
                  <c:v>0.50118338399999995</c:v>
                </c:pt>
                <c:pt idx="2029">
                  <c:v>0.45486416800000001</c:v>
                </c:pt>
                <c:pt idx="2030">
                  <c:v>0.40357020900000001</c:v>
                </c:pt>
                <c:pt idx="2031">
                  <c:v>0.32183648999999998</c:v>
                </c:pt>
                <c:pt idx="2032">
                  <c:v>0.22962305</c:v>
                </c:pt>
                <c:pt idx="2033">
                  <c:v>0.124246623</c:v>
                </c:pt>
                <c:pt idx="2034">
                  <c:v>1.2171731999999999E-2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1.3585684000000001E-2</c:v>
                </c:pt>
                <c:pt idx="2047">
                  <c:v>0.12312147499999999</c:v>
                </c:pt>
                <c:pt idx="2048">
                  <c:v>0.27812635699999999</c:v>
                </c:pt>
                <c:pt idx="2049">
                  <c:v>0.43771816800000002</c:v>
                </c:pt>
                <c:pt idx="2050">
                  <c:v>0.55786450300000001</c:v>
                </c:pt>
                <c:pt idx="2051">
                  <c:v>0.630745526</c:v>
                </c:pt>
                <c:pt idx="2052">
                  <c:v>0.66063170800000004</c:v>
                </c:pt>
                <c:pt idx="2053">
                  <c:v>0.62467806800000003</c:v>
                </c:pt>
                <c:pt idx="2054">
                  <c:v>0.55653607599999999</c:v>
                </c:pt>
                <c:pt idx="2055">
                  <c:v>0.43703977900000002</c:v>
                </c:pt>
                <c:pt idx="2056">
                  <c:v>0.29672163099999999</c:v>
                </c:pt>
                <c:pt idx="2057">
                  <c:v>0.14688417400000001</c:v>
                </c:pt>
                <c:pt idx="2058">
                  <c:v>1.545157E-2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1.060875E-2</c:v>
                </c:pt>
                <c:pt idx="2071">
                  <c:v>9.6011933999999993E-2</c:v>
                </c:pt>
                <c:pt idx="2072">
                  <c:v>0.230028556</c:v>
                </c:pt>
                <c:pt idx="2073">
                  <c:v>0.36382316599999998</c:v>
                </c:pt>
                <c:pt idx="2074">
                  <c:v>0.46099314000000002</c:v>
                </c:pt>
                <c:pt idx="2075">
                  <c:v>0.47344793600000001</c:v>
                </c:pt>
                <c:pt idx="2076">
                  <c:v>0.48501297799999998</c:v>
                </c:pt>
                <c:pt idx="2077">
                  <c:v>0.410691109</c:v>
                </c:pt>
                <c:pt idx="2078">
                  <c:v>0.36692662300000001</c:v>
                </c:pt>
                <c:pt idx="2079">
                  <c:v>0.28440200100000002</c:v>
                </c:pt>
                <c:pt idx="2080">
                  <c:v>0.180862034</c:v>
                </c:pt>
                <c:pt idx="2081">
                  <c:v>0.105388502</c:v>
                </c:pt>
                <c:pt idx="2082">
                  <c:v>1.0043962E-2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1.2582351E-2</c:v>
                </c:pt>
                <c:pt idx="2095">
                  <c:v>0.100065269</c:v>
                </c:pt>
                <c:pt idx="2096">
                  <c:v>0.22600609399999999</c:v>
                </c:pt>
                <c:pt idx="2097">
                  <c:v>0.35630391500000003</c:v>
                </c:pt>
                <c:pt idx="2098">
                  <c:v>0.42947257599999999</c:v>
                </c:pt>
                <c:pt idx="2099">
                  <c:v>0.47331221000000001</c:v>
                </c:pt>
                <c:pt idx="2100">
                  <c:v>0.47612213399999997</c:v>
                </c:pt>
                <c:pt idx="2101">
                  <c:v>0.42278811999999999</c:v>
                </c:pt>
                <c:pt idx="2102">
                  <c:v>0.344166417</c:v>
                </c:pt>
                <c:pt idx="2103">
                  <c:v>0.24174540899999999</c:v>
                </c:pt>
                <c:pt idx="2104">
                  <c:v>0.163152721</c:v>
                </c:pt>
                <c:pt idx="2105">
                  <c:v>8.7833987000000002E-2</c:v>
                </c:pt>
                <c:pt idx="2106">
                  <c:v>8.642594E-3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1.326628E-2</c:v>
                </c:pt>
                <c:pt idx="2119">
                  <c:v>0.103174141</c:v>
                </c:pt>
                <c:pt idx="2120">
                  <c:v>0.23773354599999999</c:v>
                </c:pt>
                <c:pt idx="2121">
                  <c:v>0.36785764599999998</c:v>
                </c:pt>
                <c:pt idx="2122">
                  <c:v>0.43331756100000002</c:v>
                </c:pt>
                <c:pt idx="2123">
                  <c:v>0.442818936</c:v>
                </c:pt>
                <c:pt idx="2124">
                  <c:v>0.48411227499999998</c:v>
                </c:pt>
                <c:pt idx="2125">
                  <c:v>0.50451234700000003</c:v>
                </c:pt>
                <c:pt idx="2126">
                  <c:v>0.44621777099999999</c:v>
                </c:pt>
                <c:pt idx="2127">
                  <c:v>0.35131592</c:v>
                </c:pt>
                <c:pt idx="2128">
                  <c:v>0.27193271699999999</c:v>
                </c:pt>
                <c:pt idx="2129">
                  <c:v>0.13758849000000001</c:v>
                </c:pt>
                <c:pt idx="2130">
                  <c:v>1.6915683000000001E-2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6.7227400000000003E-6</c:v>
                </c:pt>
                <c:pt idx="2142">
                  <c:v>1.9705377999999999E-2</c:v>
                </c:pt>
                <c:pt idx="2143">
                  <c:v>0.13234349000000001</c:v>
                </c:pt>
                <c:pt idx="2144">
                  <c:v>0.27760779099999999</c:v>
                </c:pt>
                <c:pt idx="2145">
                  <c:v>0.42736725399999997</c:v>
                </c:pt>
                <c:pt idx="2146">
                  <c:v>0.53738685100000005</c:v>
                </c:pt>
                <c:pt idx="2147">
                  <c:v>0.57833397900000005</c:v>
                </c:pt>
                <c:pt idx="2148">
                  <c:v>0.57738713900000005</c:v>
                </c:pt>
                <c:pt idx="2149">
                  <c:v>0.542187529</c:v>
                </c:pt>
                <c:pt idx="2150">
                  <c:v>0.41761507799999997</c:v>
                </c:pt>
                <c:pt idx="2151">
                  <c:v>0.29567878800000003</c:v>
                </c:pt>
                <c:pt idx="2152">
                  <c:v>0.211227094</c:v>
                </c:pt>
                <c:pt idx="2153">
                  <c:v>0.104903969</c:v>
                </c:pt>
                <c:pt idx="2154">
                  <c:v>1.3198379999999999E-2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2.0818052E-2</c:v>
                </c:pt>
                <c:pt idx="2167">
                  <c:v>0.108358816</c:v>
                </c:pt>
                <c:pt idx="2168">
                  <c:v>0.223588703</c:v>
                </c:pt>
                <c:pt idx="2169">
                  <c:v>0.33310155200000002</c:v>
                </c:pt>
                <c:pt idx="2170">
                  <c:v>0.40991075900000001</c:v>
                </c:pt>
                <c:pt idx="2171">
                  <c:v>0.43429901500000001</c:v>
                </c:pt>
                <c:pt idx="2172">
                  <c:v>0.44706670100000001</c:v>
                </c:pt>
                <c:pt idx="2173">
                  <c:v>0.45530037299999998</c:v>
                </c:pt>
                <c:pt idx="2174">
                  <c:v>0.37488137199999999</c:v>
                </c:pt>
                <c:pt idx="2175">
                  <c:v>0.28994778999999998</c:v>
                </c:pt>
                <c:pt idx="2176">
                  <c:v>0.19850076699999999</c:v>
                </c:pt>
                <c:pt idx="2177">
                  <c:v>0.10982246699999999</c:v>
                </c:pt>
                <c:pt idx="2178">
                  <c:v>1.3922646E-2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6.7227400000000003E-6</c:v>
                </c:pt>
                <c:pt idx="2190">
                  <c:v>1.7770419999999999E-2</c:v>
                </c:pt>
                <c:pt idx="2191">
                  <c:v>0.10368013199999999</c:v>
                </c:pt>
                <c:pt idx="2192">
                  <c:v>0.225349575</c:v>
                </c:pt>
                <c:pt idx="2193">
                  <c:v>0.33761550099999998</c:v>
                </c:pt>
                <c:pt idx="2194">
                  <c:v>0.403845854</c:v>
                </c:pt>
                <c:pt idx="2195">
                  <c:v>0.43840254200000001</c:v>
                </c:pt>
                <c:pt idx="2196">
                  <c:v>0.43852193699999997</c:v>
                </c:pt>
                <c:pt idx="2197">
                  <c:v>0.41239218300000002</c:v>
                </c:pt>
                <c:pt idx="2198">
                  <c:v>0.39202969799999998</c:v>
                </c:pt>
                <c:pt idx="2199">
                  <c:v>0.33320852400000001</c:v>
                </c:pt>
                <c:pt idx="2200">
                  <c:v>0.24888755400000001</c:v>
                </c:pt>
                <c:pt idx="2201">
                  <c:v>0.14284506599999999</c:v>
                </c:pt>
                <c:pt idx="2202">
                  <c:v>2.0272340999999999E-2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1.7920300000000001E-4</c:v>
                </c:pt>
                <c:pt idx="2214">
                  <c:v>3.0807187E-2</c:v>
                </c:pt>
                <c:pt idx="2215">
                  <c:v>0.15354238000000001</c:v>
                </c:pt>
                <c:pt idx="2216">
                  <c:v>0.31258135599999998</c:v>
                </c:pt>
                <c:pt idx="2217">
                  <c:v>0.45036069299999998</c:v>
                </c:pt>
                <c:pt idx="2218">
                  <c:v>0.53075430199999996</c:v>
                </c:pt>
                <c:pt idx="2219">
                  <c:v>0.54452029499999999</c:v>
                </c:pt>
                <c:pt idx="2220">
                  <c:v>0.54573860500000004</c:v>
                </c:pt>
                <c:pt idx="2221">
                  <c:v>0.52120029099999998</c:v>
                </c:pt>
                <c:pt idx="2222">
                  <c:v>0.39992665700000002</c:v>
                </c:pt>
                <c:pt idx="2223">
                  <c:v>0.32693962799999998</c:v>
                </c:pt>
                <c:pt idx="2224">
                  <c:v>0.22839498899999999</c:v>
                </c:pt>
                <c:pt idx="2225">
                  <c:v>0.115191179</c:v>
                </c:pt>
                <c:pt idx="2226">
                  <c:v>1.6946743E-2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1.7248E-4</c:v>
                </c:pt>
                <c:pt idx="2238">
                  <c:v>2.247062E-2</c:v>
                </c:pt>
                <c:pt idx="2239">
                  <c:v>0.113590806</c:v>
                </c:pt>
                <c:pt idx="2240">
                  <c:v>0.24453913699999999</c:v>
                </c:pt>
                <c:pt idx="2241">
                  <c:v>0.378159733</c:v>
                </c:pt>
                <c:pt idx="2242">
                  <c:v>0.451724556</c:v>
                </c:pt>
                <c:pt idx="2243">
                  <c:v>0.45851415200000001</c:v>
                </c:pt>
                <c:pt idx="2244">
                  <c:v>0.46859995799999998</c:v>
                </c:pt>
                <c:pt idx="2245">
                  <c:v>0.45932019600000001</c:v>
                </c:pt>
                <c:pt idx="2246">
                  <c:v>0.398887673</c:v>
                </c:pt>
                <c:pt idx="2247">
                  <c:v>0.32973702999999999</c:v>
                </c:pt>
                <c:pt idx="2248">
                  <c:v>0.250774412</c:v>
                </c:pt>
                <c:pt idx="2249">
                  <c:v>0.13939859399999999</c:v>
                </c:pt>
                <c:pt idx="2250">
                  <c:v>2.1591885000000002E-2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1.8592599999999999E-4</c:v>
                </c:pt>
                <c:pt idx="2262">
                  <c:v>3.2778730999999998E-2</c:v>
                </c:pt>
                <c:pt idx="2263">
                  <c:v>0.16205945999999999</c:v>
                </c:pt>
                <c:pt idx="2264">
                  <c:v>0.32960302200000002</c:v>
                </c:pt>
                <c:pt idx="2265">
                  <c:v>0.48525109999999999</c:v>
                </c:pt>
                <c:pt idx="2266">
                  <c:v>0.58098656299999996</c:v>
                </c:pt>
                <c:pt idx="2267">
                  <c:v>0.61570063399999997</c:v>
                </c:pt>
                <c:pt idx="2268">
                  <c:v>0.63277686099999997</c:v>
                </c:pt>
                <c:pt idx="2269">
                  <c:v>0.57594801500000004</c:v>
                </c:pt>
                <c:pt idx="2270">
                  <c:v>0.51620370800000004</c:v>
                </c:pt>
                <c:pt idx="2271">
                  <c:v>0.404805525</c:v>
                </c:pt>
                <c:pt idx="2272">
                  <c:v>0.29062521699999999</c:v>
                </c:pt>
                <c:pt idx="2273">
                  <c:v>0.15729484399999999</c:v>
                </c:pt>
                <c:pt idx="2274">
                  <c:v>2.5688181000000001E-2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1.7920300000000001E-4</c:v>
                </c:pt>
                <c:pt idx="2286">
                  <c:v>3.3500187000000001E-2</c:v>
                </c:pt>
                <c:pt idx="2287">
                  <c:v>0.15801654200000001</c:v>
                </c:pt>
                <c:pt idx="2288">
                  <c:v>0.31110459899999998</c:v>
                </c:pt>
                <c:pt idx="2289">
                  <c:v>0.461082139</c:v>
                </c:pt>
                <c:pt idx="2290">
                  <c:v>0.54759116100000005</c:v>
                </c:pt>
                <c:pt idx="2291">
                  <c:v>0.57639357400000002</c:v>
                </c:pt>
                <c:pt idx="2292">
                  <c:v>0.60340737</c:v>
                </c:pt>
                <c:pt idx="2293">
                  <c:v>0.58740052099999995</c:v>
                </c:pt>
                <c:pt idx="2294">
                  <c:v>0.52628206099999997</c:v>
                </c:pt>
                <c:pt idx="2295">
                  <c:v>0.429707334</c:v>
                </c:pt>
                <c:pt idx="2296">
                  <c:v>0.30855454100000002</c:v>
                </c:pt>
                <c:pt idx="2297">
                  <c:v>0.160805112</c:v>
                </c:pt>
                <c:pt idx="2298">
                  <c:v>2.9024042E-2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3.5168299999999999E-4</c:v>
                </c:pt>
                <c:pt idx="2310">
                  <c:v>3.6981091000000001E-2</c:v>
                </c:pt>
                <c:pt idx="2311">
                  <c:v>0.15807262899999999</c:v>
                </c:pt>
                <c:pt idx="2312">
                  <c:v>0.327424043</c:v>
                </c:pt>
                <c:pt idx="2313">
                  <c:v>0.48059513199999998</c:v>
                </c:pt>
                <c:pt idx="2314">
                  <c:v>0.59309694099999999</c:v>
                </c:pt>
                <c:pt idx="2315">
                  <c:v>0.63130750599999996</c:v>
                </c:pt>
                <c:pt idx="2316">
                  <c:v>0.68337981299999995</c:v>
                </c:pt>
                <c:pt idx="2317">
                  <c:v>0.63050533099999995</c:v>
                </c:pt>
                <c:pt idx="2318">
                  <c:v>0.57340517700000004</c:v>
                </c:pt>
                <c:pt idx="2319">
                  <c:v>0.44153079000000001</c:v>
                </c:pt>
                <c:pt idx="2320">
                  <c:v>0.32973261500000001</c:v>
                </c:pt>
                <c:pt idx="2321">
                  <c:v>0.168421128</c:v>
                </c:pt>
                <c:pt idx="2322">
                  <c:v>3.0905068000000001E-2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1.0398849999999999E-3</c:v>
                </c:pt>
                <c:pt idx="2334">
                  <c:v>4.5143434000000003E-2</c:v>
                </c:pt>
                <c:pt idx="2335">
                  <c:v>0.17640568100000001</c:v>
                </c:pt>
                <c:pt idx="2336">
                  <c:v>0.34200696800000002</c:v>
                </c:pt>
                <c:pt idx="2337">
                  <c:v>0.49630570699999998</c:v>
                </c:pt>
                <c:pt idx="2338">
                  <c:v>0.58874556499999997</c:v>
                </c:pt>
                <c:pt idx="2339">
                  <c:v>0.61366245699999999</c:v>
                </c:pt>
                <c:pt idx="2340">
                  <c:v>0.59581314299999999</c:v>
                </c:pt>
                <c:pt idx="2341">
                  <c:v>0.582072374</c:v>
                </c:pt>
                <c:pt idx="2342">
                  <c:v>0.50283702299999999</c:v>
                </c:pt>
                <c:pt idx="2343">
                  <c:v>0.40599863600000002</c:v>
                </c:pt>
                <c:pt idx="2344">
                  <c:v>0.27716684200000002</c:v>
                </c:pt>
                <c:pt idx="2345">
                  <c:v>0.13944446799999999</c:v>
                </c:pt>
                <c:pt idx="2346">
                  <c:v>2.6725511E-2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3.5168299999999999E-4</c:v>
                </c:pt>
                <c:pt idx="2358">
                  <c:v>3.0057644000000001E-2</c:v>
                </c:pt>
                <c:pt idx="2359">
                  <c:v>0.116129547</c:v>
                </c:pt>
                <c:pt idx="2360">
                  <c:v>0.233545213</c:v>
                </c:pt>
                <c:pt idx="2361">
                  <c:v>0.34256666699999999</c:v>
                </c:pt>
                <c:pt idx="2362">
                  <c:v>0.41073480499999998</c:v>
                </c:pt>
                <c:pt idx="2363">
                  <c:v>0.46687478799999999</c:v>
                </c:pt>
                <c:pt idx="2364">
                  <c:v>0.47615326299999999</c:v>
                </c:pt>
                <c:pt idx="2365">
                  <c:v>0.44403309400000002</c:v>
                </c:pt>
                <c:pt idx="2366">
                  <c:v>0.419386551</c:v>
                </c:pt>
                <c:pt idx="2367">
                  <c:v>0.30792567799999998</c:v>
                </c:pt>
                <c:pt idx="2368">
                  <c:v>0.232007562</c:v>
                </c:pt>
                <c:pt idx="2369">
                  <c:v>0.132962261</c:v>
                </c:pt>
                <c:pt idx="2370">
                  <c:v>2.6242102999999999E-2</c:v>
                </c:pt>
                <c:pt idx="2371">
                  <c:v>3.5647800000000002E-4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1.7248E-4</c:v>
                </c:pt>
                <c:pt idx="2382">
                  <c:v>3.8053557000000002E-2</c:v>
                </c:pt>
                <c:pt idx="2383">
                  <c:v>0.15819235200000001</c:v>
                </c:pt>
                <c:pt idx="2384">
                  <c:v>0.317229225</c:v>
                </c:pt>
                <c:pt idx="2385">
                  <c:v>0.44772446500000002</c:v>
                </c:pt>
                <c:pt idx="2386">
                  <c:v>0.52756914200000005</c:v>
                </c:pt>
                <c:pt idx="2387">
                  <c:v>0.56973051699999999</c:v>
                </c:pt>
                <c:pt idx="2388">
                  <c:v>0.56635926400000003</c:v>
                </c:pt>
                <c:pt idx="2389">
                  <c:v>0.53098074399999995</c:v>
                </c:pt>
                <c:pt idx="2390">
                  <c:v>0.46404367200000002</c:v>
                </c:pt>
                <c:pt idx="2391">
                  <c:v>0.40819459600000002</c:v>
                </c:pt>
                <c:pt idx="2392">
                  <c:v>0.30136823699999998</c:v>
                </c:pt>
                <c:pt idx="2393">
                  <c:v>0.15702842</c:v>
                </c:pt>
                <c:pt idx="2394">
                  <c:v>3.3095791999999999E-2</c:v>
                </c:pt>
                <c:pt idx="2395">
                  <c:v>3.5647800000000002E-4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1.4100180000000001E-3</c:v>
                </c:pt>
                <c:pt idx="2406">
                  <c:v>4.9397697999999997E-2</c:v>
                </c:pt>
                <c:pt idx="2407">
                  <c:v>0.18351199400000001</c:v>
                </c:pt>
                <c:pt idx="2408">
                  <c:v>0.34291546000000001</c:v>
                </c:pt>
                <c:pt idx="2409">
                  <c:v>0.49226667299999999</c:v>
                </c:pt>
                <c:pt idx="2410">
                  <c:v>0.57936501100000004</c:v>
                </c:pt>
                <c:pt idx="2411">
                  <c:v>0.60582138100000005</c:v>
                </c:pt>
                <c:pt idx="2412">
                  <c:v>0.61223302099999999</c:v>
                </c:pt>
                <c:pt idx="2413">
                  <c:v>0.58133563099999996</c:v>
                </c:pt>
                <c:pt idx="2414">
                  <c:v>0.50987819599999995</c:v>
                </c:pt>
                <c:pt idx="2415">
                  <c:v>0.41467807299999998</c:v>
                </c:pt>
                <c:pt idx="2416">
                  <c:v>0.29068524400000001</c:v>
                </c:pt>
                <c:pt idx="2417">
                  <c:v>0.15639298900000001</c:v>
                </c:pt>
                <c:pt idx="2418">
                  <c:v>3.4631230999999998E-2</c:v>
                </c:pt>
                <c:pt idx="2419">
                  <c:v>3.5647800000000002E-4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1.7348089999999999E-3</c:v>
                </c:pt>
                <c:pt idx="2430">
                  <c:v>4.9979994999999999E-2</c:v>
                </c:pt>
                <c:pt idx="2431">
                  <c:v>0.182166247</c:v>
                </c:pt>
                <c:pt idx="2432">
                  <c:v>0.362162963</c:v>
                </c:pt>
                <c:pt idx="2433">
                  <c:v>0.50099554000000002</c:v>
                </c:pt>
                <c:pt idx="2434">
                  <c:v>0.60223418500000003</c:v>
                </c:pt>
                <c:pt idx="2435">
                  <c:v>0.63266474500000003</c:v>
                </c:pt>
                <c:pt idx="2436">
                  <c:v>0.61633108000000003</c:v>
                </c:pt>
                <c:pt idx="2437">
                  <c:v>0.53117388600000004</c:v>
                </c:pt>
                <c:pt idx="2438">
                  <c:v>0.44440338299999999</c:v>
                </c:pt>
                <c:pt idx="2439">
                  <c:v>0.32439906600000001</c:v>
                </c:pt>
                <c:pt idx="2440">
                  <c:v>0.23976250599999999</c:v>
                </c:pt>
                <c:pt idx="2441">
                  <c:v>0.12595235599999999</c:v>
                </c:pt>
                <c:pt idx="2442">
                  <c:v>3.2189559999999999E-2</c:v>
                </c:pt>
                <c:pt idx="2443">
                  <c:v>3.5647800000000002E-4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1.7348089999999999E-3</c:v>
                </c:pt>
                <c:pt idx="2454">
                  <c:v>4.8619173000000002E-2</c:v>
                </c:pt>
                <c:pt idx="2455">
                  <c:v>0.165599209</c:v>
                </c:pt>
                <c:pt idx="2456">
                  <c:v>0.314514615</c:v>
                </c:pt>
                <c:pt idx="2457">
                  <c:v>0.448836279</c:v>
                </c:pt>
                <c:pt idx="2458">
                  <c:v>0.52791797200000001</c:v>
                </c:pt>
                <c:pt idx="2459">
                  <c:v>0.52984277400000002</c:v>
                </c:pt>
                <c:pt idx="2460">
                  <c:v>0.54389387300000003</c:v>
                </c:pt>
                <c:pt idx="2461">
                  <c:v>0.48400596899999998</c:v>
                </c:pt>
                <c:pt idx="2462">
                  <c:v>0.44534642600000002</c:v>
                </c:pt>
                <c:pt idx="2463">
                  <c:v>0.31813090300000002</c:v>
                </c:pt>
                <c:pt idx="2464">
                  <c:v>0.236430526</c:v>
                </c:pt>
                <c:pt idx="2465">
                  <c:v>0.128904514</c:v>
                </c:pt>
                <c:pt idx="2466">
                  <c:v>3.2723731999999998E-2</c:v>
                </c:pt>
                <c:pt idx="2467">
                  <c:v>3.5647800000000002E-4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1.0398849999999999E-3</c:v>
                </c:pt>
                <c:pt idx="2478">
                  <c:v>3.5182306000000003E-2</c:v>
                </c:pt>
                <c:pt idx="2479">
                  <c:v>0.121775469</c:v>
                </c:pt>
                <c:pt idx="2480">
                  <c:v>0.24255791700000001</c:v>
                </c:pt>
                <c:pt idx="2481">
                  <c:v>0.365129806</c:v>
                </c:pt>
                <c:pt idx="2482">
                  <c:v>0.436430771</c:v>
                </c:pt>
                <c:pt idx="2483">
                  <c:v>0.48535744800000002</c:v>
                </c:pt>
                <c:pt idx="2484">
                  <c:v>0.48379704000000001</c:v>
                </c:pt>
                <c:pt idx="2485">
                  <c:v>0.47802898900000002</c:v>
                </c:pt>
                <c:pt idx="2486">
                  <c:v>0.43449142400000001</c:v>
                </c:pt>
                <c:pt idx="2487">
                  <c:v>0.33970057100000001</c:v>
                </c:pt>
                <c:pt idx="2488">
                  <c:v>0.25269843800000003</c:v>
                </c:pt>
                <c:pt idx="2489">
                  <c:v>0.14599463900000001</c:v>
                </c:pt>
                <c:pt idx="2490">
                  <c:v>4.0597556999999999E-2</c:v>
                </c:pt>
                <c:pt idx="2491">
                  <c:v>3.5647800000000002E-4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2.4546979999999999E-3</c:v>
                </c:pt>
                <c:pt idx="2502">
                  <c:v>4.5974302000000002E-2</c:v>
                </c:pt>
                <c:pt idx="2503">
                  <c:v>0.156855893</c:v>
                </c:pt>
                <c:pt idx="2504">
                  <c:v>0.31114629500000002</c:v>
                </c:pt>
                <c:pt idx="2505">
                  <c:v>0.44509004800000002</c:v>
                </c:pt>
                <c:pt idx="2506">
                  <c:v>0.53996337100000003</c:v>
                </c:pt>
                <c:pt idx="2507">
                  <c:v>0.57506255399999995</c:v>
                </c:pt>
                <c:pt idx="2508">
                  <c:v>0.60244507000000003</c:v>
                </c:pt>
                <c:pt idx="2509">
                  <c:v>0.59350354400000005</c:v>
                </c:pt>
                <c:pt idx="2510">
                  <c:v>0.50642531400000002</c:v>
                </c:pt>
                <c:pt idx="2511">
                  <c:v>0.41260880100000003</c:v>
                </c:pt>
                <c:pt idx="2512">
                  <c:v>0.29860366700000002</c:v>
                </c:pt>
                <c:pt idx="2513">
                  <c:v>0.15961757200000001</c:v>
                </c:pt>
                <c:pt idx="2514">
                  <c:v>4.3984750000000003E-2</c:v>
                </c:pt>
                <c:pt idx="2515">
                  <c:v>7.1295600000000005E-4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3.8328199999999998E-3</c:v>
                </c:pt>
                <c:pt idx="2526">
                  <c:v>6.6671807999999999E-2</c:v>
                </c:pt>
                <c:pt idx="2527">
                  <c:v>0.21593751899999999</c:v>
                </c:pt>
                <c:pt idx="2528">
                  <c:v>0.403401864</c:v>
                </c:pt>
                <c:pt idx="2529">
                  <c:v>0.566032384</c:v>
                </c:pt>
                <c:pt idx="2530">
                  <c:v>0.66806313900000003</c:v>
                </c:pt>
                <c:pt idx="2531">
                  <c:v>0.70835695399999998</c:v>
                </c:pt>
                <c:pt idx="2532">
                  <c:v>0.70434401499999999</c:v>
                </c:pt>
                <c:pt idx="2533">
                  <c:v>0.67618620600000001</c:v>
                </c:pt>
                <c:pt idx="2534">
                  <c:v>0.58015094700000003</c:v>
                </c:pt>
                <c:pt idx="2535">
                  <c:v>0.48040665700000001</c:v>
                </c:pt>
                <c:pt idx="2536">
                  <c:v>0.33524800300000002</c:v>
                </c:pt>
                <c:pt idx="2537">
                  <c:v>0.177105927</c:v>
                </c:pt>
                <c:pt idx="2538">
                  <c:v>4.7736897E-2</c:v>
                </c:pt>
                <c:pt idx="2539">
                  <c:v>7.1295600000000005E-4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3.655335E-3</c:v>
                </c:pt>
                <c:pt idx="2550">
                  <c:v>6.2174471000000002E-2</c:v>
                </c:pt>
                <c:pt idx="2551">
                  <c:v>0.18474175700000001</c:v>
                </c:pt>
                <c:pt idx="2552">
                  <c:v>0.341295658</c:v>
                </c:pt>
                <c:pt idx="2553">
                  <c:v>0.46397487399999998</c:v>
                </c:pt>
                <c:pt idx="2554">
                  <c:v>0.56249228299999998</c:v>
                </c:pt>
                <c:pt idx="2555">
                  <c:v>0.57005723699999999</c:v>
                </c:pt>
                <c:pt idx="2556">
                  <c:v>0.58292649699999999</c:v>
                </c:pt>
                <c:pt idx="2557">
                  <c:v>0.53763807399999997</c:v>
                </c:pt>
                <c:pt idx="2558">
                  <c:v>0.45812127400000002</c:v>
                </c:pt>
                <c:pt idx="2559">
                  <c:v>0.35035026200000002</c:v>
                </c:pt>
                <c:pt idx="2560">
                  <c:v>0.25733985300000001</c:v>
                </c:pt>
                <c:pt idx="2561">
                  <c:v>0.14034424600000001</c:v>
                </c:pt>
                <c:pt idx="2562">
                  <c:v>4.4948966999999999E-2</c:v>
                </c:pt>
                <c:pt idx="2563">
                  <c:v>7.1295600000000005E-4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2.799658E-3</c:v>
                </c:pt>
                <c:pt idx="2574">
                  <c:v>4.8783944000000003E-2</c:v>
                </c:pt>
                <c:pt idx="2575">
                  <c:v>0.157915467</c:v>
                </c:pt>
                <c:pt idx="2576">
                  <c:v>0.30086615100000003</c:v>
                </c:pt>
                <c:pt idx="2577">
                  <c:v>0.41929517599999999</c:v>
                </c:pt>
                <c:pt idx="2578">
                  <c:v>0.50336334999999999</c:v>
                </c:pt>
                <c:pt idx="2579">
                  <c:v>0.53825182199999999</c:v>
                </c:pt>
                <c:pt idx="2580">
                  <c:v>0.543544099</c:v>
                </c:pt>
                <c:pt idx="2581">
                  <c:v>0.50114860299999997</c:v>
                </c:pt>
                <c:pt idx="2582">
                  <c:v>0.452494913</c:v>
                </c:pt>
                <c:pt idx="2583">
                  <c:v>0.37077154099999998</c:v>
                </c:pt>
                <c:pt idx="2584">
                  <c:v>0.25747393800000001</c:v>
                </c:pt>
                <c:pt idx="2585">
                  <c:v>0.13745189899999999</c:v>
                </c:pt>
                <c:pt idx="2586">
                  <c:v>4.3032294999999998E-2</c:v>
                </c:pt>
                <c:pt idx="2587">
                  <c:v>7.1295600000000005E-4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3.0107559999999998E-3</c:v>
                </c:pt>
                <c:pt idx="2598">
                  <c:v>4.9725324000000001E-2</c:v>
                </c:pt>
                <c:pt idx="2599">
                  <c:v>0.161386738</c:v>
                </c:pt>
                <c:pt idx="2600">
                  <c:v>0.31388385899999999</c:v>
                </c:pt>
                <c:pt idx="2601">
                  <c:v>0.43501857300000002</c:v>
                </c:pt>
                <c:pt idx="2602">
                  <c:v>0.51730447000000002</c:v>
                </c:pt>
                <c:pt idx="2603">
                  <c:v>0.54059052799999996</c:v>
                </c:pt>
                <c:pt idx="2604">
                  <c:v>0.55626832599999998</c:v>
                </c:pt>
                <c:pt idx="2605">
                  <c:v>0.52180008700000002</c:v>
                </c:pt>
                <c:pt idx="2606">
                  <c:v>0.47448520100000002</c:v>
                </c:pt>
                <c:pt idx="2607">
                  <c:v>0.38583233900000002</c:v>
                </c:pt>
                <c:pt idx="2608">
                  <c:v>0.27667882599999999</c:v>
                </c:pt>
                <c:pt idx="2609">
                  <c:v>0.15360407200000001</c:v>
                </c:pt>
                <c:pt idx="2610">
                  <c:v>4.7226598000000002E-2</c:v>
                </c:pt>
                <c:pt idx="2611">
                  <c:v>1.591879E-3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4.400396E-3</c:v>
                </c:pt>
                <c:pt idx="2622">
                  <c:v>5.9286062E-2</c:v>
                </c:pt>
                <c:pt idx="2623">
                  <c:v>0.179000455</c:v>
                </c:pt>
                <c:pt idx="2624">
                  <c:v>0.32624692500000002</c:v>
                </c:pt>
                <c:pt idx="2625">
                  <c:v>0.46043666500000002</c:v>
                </c:pt>
                <c:pt idx="2626">
                  <c:v>0.57118893299999995</c:v>
                </c:pt>
                <c:pt idx="2627">
                  <c:v>0.584631279</c:v>
                </c:pt>
                <c:pt idx="2628">
                  <c:v>0.58621420499999999</c:v>
                </c:pt>
                <c:pt idx="2629">
                  <c:v>0.54507692100000005</c:v>
                </c:pt>
                <c:pt idx="2630">
                  <c:v>0.47955727199999998</c:v>
                </c:pt>
                <c:pt idx="2631">
                  <c:v>0.37218797300000001</c:v>
                </c:pt>
                <c:pt idx="2632">
                  <c:v>0.28058008200000001</c:v>
                </c:pt>
                <c:pt idx="2633">
                  <c:v>0.15252965700000001</c:v>
                </c:pt>
                <c:pt idx="2634">
                  <c:v>5.2175134999999997E-2</c:v>
                </c:pt>
                <c:pt idx="2635">
                  <c:v>1.9483580000000001E-3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5.4450770000000004E-3</c:v>
                </c:pt>
                <c:pt idx="2646">
                  <c:v>6.4181026000000002E-2</c:v>
                </c:pt>
                <c:pt idx="2647">
                  <c:v>0.19028910900000001</c:v>
                </c:pt>
                <c:pt idx="2648">
                  <c:v>0.324633277</c:v>
                </c:pt>
                <c:pt idx="2649">
                  <c:v>0.45460226300000001</c:v>
                </c:pt>
                <c:pt idx="2650">
                  <c:v>0.54467167599999999</c:v>
                </c:pt>
                <c:pt idx="2651">
                  <c:v>0.57469016799999995</c:v>
                </c:pt>
                <c:pt idx="2652">
                  <c:v>0.57689508099999998</c:v>
                </c:pt>
                <c:pt idx="2653">
                  <c:v>0.53663309100000001</c:v>
                </c:pt>
                <c:pt idx="2654">
                  <c:v>0.48723486300000002</c:v>
                </c:pt>
                <c:pt idx="2655">
                  <c:v>0.39587571199999999</c:v>
                </c:pt>
                <c:pt idx="2656">
                  <c:v>0.29321304500000001</c:v>
                </c:pt>
                <c:pt idx="2657">
                  <c:v>0.162695277</c:v>
                </c:pt>
                <c:pt idx="2658">
                  <c:v>5.4301545E-2</c:v>
                </c:pt>
                <c:pt idx="2659">
                  <c:v>1.9483580000000001E-3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6.354536E-3</c:v>
                </c:pt>
                <c:pt idx="2670">
                  <c:v>6.7239350000000003E-2</c:v>
                </c:pt>
                <c:pt idx="2671">
                  <c:v>0.19460249099999999</c:v>
                </c:pt>
                <c:pt idx="2672">
                  <c:v>0.34975762999999999</c:v>
                </c:pt>
                <c:pt idx="2673">
                  <c:v>0.47178930800000002</c:v>
                </c:pt>
                <c:pt idx="2674">
                  <c:v>0.55346294100000004</c:v>
                </c:pt>
                <c:pt idx="2675">
                  <c:v>0.58449706599999995</c:v>
                </c:pt>
                <c:pt idx="2676">
                  <c:v>0.567796105</c:v>
                </c:pt>
                <c:pt idx="2677">
                  <c:v>0.52401287699999999</c:v>
                </c:pt>
                <c:pt idx="2678">
                  <c:v>0.44911247999999998</c:v>
                </c:pt>
                <c:pt idx="2679">
                  <c:v>0.350645963</c:v>
                </c:pt>
                <c:pt idx="2680">
                  <c:v>0.25420377199999999</c:v>
                </c:pt>
                <c:pt idx="2681">
                  <c:v>0.14122275200000001</c:v>
                </c:pt>
                <c:pt idx="2682">
                  <c:v>5.0104164999999999E-2</c:v>
                </c:pt>
                <c:pt idx="2683">
                  <c:v>1.9483580000000001E-3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5.460449E-3</c:v>
                </c:pt>
                <c:pt idx="2694">
                  <c:v>6.1018422000000003E-2</c:v>
                </c:pt>
                <c:pt idx="2695">
                  <c:v>0.16849867599999999</c:v>
                </c:pt>
                <c:pt idx="2696">
                  <c:v>0.30900346699999998</c:v>
                </c:pt>
                <c:pt idx="2697">
                  <c:v>0.42377687200000003</c:v>
                </c:pt>
                <c:pt idx="2698">
                  <c:v>0.50325197099999996</c:v>
                </c:pt>
                <c:pt idx="2699">
                  <c:v>0.54201540100000001</c:v>
                </c:pt>
                <c:pt idx="2700">
                  <c:v>0.563807061</c:v>
                </c:pt>
                <c:pt idx="2701">
                  <c:v>0.517519277</c:v>
                </c:pt>
                <c:pt idx="2702">
                  <c:v>0.449118984</c:v>
                </c:pt>
                <c:pt idx="2703">
                  <c:v>0.36437232800000002</c:v>
                </c:pt>
                <c:pt idx="2704">
                  <c:v>0.27130274399999998</c:v>
                </c:pt>
                <c:pt idx="2705">
                  <c:v>0.15024811199999999</c:v>
                </c:pt>
                <c:pt idx="2706">
                  <c:v>5.4815339999999997E-2</c:v>
                </c:pt>
                <c:pt idx="2707">
                  <c:v>2.8272810000000001E-3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9.7799640000000004E-3</c:v>
                </c:pt>
                <c:pt idx="2718">
                  <c:v>7.9179571000000004E-2</c:v>
                </c:pt>
                <c:pt idx="2719">
                  <c:v>0.226876727</c:v>
                </c:pt>
                <c:pt idx="2720">
                  <c:v>0.39632742799999998</c:v>
                </c:pt>
                <c:pt idx="2721">
                  <c:v>0.54572414700000005</c:v>
                </c:pt>
                <c:pt idx="2722">
                  <c:v>0.64936793599999998</c:v>
                </c:pt>
                <c:pt idx="2723">
                  <c:v>0.67460182400000002</c:v>
                </c:pt>
                <c:pt idx="2724">
                  <c:v>0.68474394699999996</c:v>
                </c:pt>
                <c:pt idx="2725">
                  <c:v>0.62005951199999998</c:v>
                </c:pt>
                <c:pt idx="2726">
                  <c:v>0.58464000800000004</c:v>
                </c:pt>
                <c:pt idx="2727">
                  <c:v>0.47447931799999998</c:v>
                </c:pt>
                <c:pt idx="2728">
                  <c:v>0.34492553799999998</c:v>
                </c:pt>
                <c:pt idx="2729">
                  <c:v>0.18480685299999999</c:v>
                </c:pt>
                <c:pt idx="2730">
                  <c:v>6.2602128000000007E-2</c:v>
                </c:pt>
                <c:pt idx="2731">
                  <c:v>3.8719610000000002E-3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1.2283439E-2</c:v>
                </c:pt>
                <c:pt idx="2742">
                  <c:v>8.7944057000000006E-2</c:v>
                </c:pt>
                <c:pt idx="2743">
                  <c:v>0.23170573999999999</c:v>
                </c:pt>
                <c:pt idx="2744">
                  <c:v>0.39334932099999997</c:v>
                </c:pt>
                <c:pt idx="2745">
                  <c:v>0.53932848</c:v>
                </c:pt>
                <c:pt idx="2746">
                  <c:v>0.63944677599999999</c:v>
                </c:pt>
                <c:pt idx="2747">
                  <c:v>0.65980780800000005</c:v>
                </c:pt>
                <c:pt idx="2748">
                  <c:v>0.67711748800000005</c:v>
                </c:pt>
                <c:pt idx="2749">
                  <c:v>0.61949700200000002</c:v>
                </c:pt>
                <c:pt idx="2750">
                  <c:v>0.53959992300000004</c:v>
                </c:pt>
                <c:pt idx="2751">
                  <c:v>0.43353385700000002</c:v>
                </c:pt>
                <c:pt idx="2752">
                  <c:v>0.30814963400000001</c:v>
                </c:pt>
                <c:pt idx="2753">
                  <c:v>0.161071571</c:v>
                </c:pt>
                <c:pt idx="2754">
                  <c:v>5.7470951999999999E-2</c:v>
                </c:pt>
                <c:pt idx="2755">
                  <c:v>3.349725E-3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8.0453639999999993E-3</c:v>
                </c:pt>
                <c:pt idx="2766">
                  <c:v>6.8398968000000004E-2</c:v>
                </c:pt>
                <c:pt idx="2767">
                  <c:v>0.196024165</c:v>
                </c:pt>
                <c:pt idx="2768">
                  <c:v>0.35190734299999998</c:v>
                </c:pt>
                <c:pt idx="2769">
                  <c:v>0.48759688099999998</c:v>
                </c:pt>
                <c:pt idx="2770">
                  <c:v>0.55972948099999997</c:v>
                </c:pt>
                <c:pt idx="2771">
                  <c:v>0.58676596299999995</c:v>
                </c:pt>
                <c:pt idx="2772">
                  <c:v>0.61099976499999997</c:v>
                </c:pt>
                <c:pt idx="2773">
                  <c:v>0.58927727900000004</c:v>
                </c:pt>
                <c:pt idx="2774">
                  <c:v>0.53961624500000005</c:v>
                </c:pt>
                <c:pt idx="2775">
                  <c:v>0.434458925</c:v>
                </c:pt>
                <c:pt idx="2776">
                  <c:v>0.31201833400000001</c:v>
                </c:pt>
                <c:pt idx="2777">
                  <c:v>0.17116367299999999</c:v>
                </c:pt>
                <c:pt idx="2778">
                  <c:v>5.9672463000000002E-2</c:v>
                </c:pt>
                <c:pt idx="2779">
                  <c:v>3.183759E-3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1.0644501000000001E-2</c:v>
                </c:pt>
                <c:pt idx="2790">
                  <c:v>7.2322281000000002E-2</c:v>
                </c:pt>
                <c:pt idx="2791">
                  <c:v>0.195110639</c:v>
                </c:pt>
                <c:pt idx="2792">
                  <c:v>0.34887447399999999</c:v>
                </c:pt>
                <c:pt idx="2793">
                  <c:v>0.46578744599999999</c:v>
                </c:pt>
                <c:pt idx="2794">
                  <c:v>0.52833700800000005</c:v>
                </c:pt>
                <c:pt idx="2795">
                  <c:v>0.54890994400000004</c:v>
                </c:pt>
                <c:pt idx="2796">
                  <c:v>0.58371660400000003</c:v>
                </c:pt>
                <c:pt idx="2797">
                  <c:v>0.53006240000000004</c:v>
                </c:pt>
                <c:pt idx="2798">
                  <c:v>0.4716631</c:v>
                </c:pt>
                <c:pt idx="2799">
                  <c:v>0.379162995</c:v>
                </c:pt>
                <c:pt idx="2800">
                  <c:v>0.27800857600000001</c:v>
                </c:pt>
                <c:pt idx="2801">
                  <c:v>0.15656631600000001</c:v>
                </c:pt>
                <c:pt idx="2802">
                  <c:v>6.0024355000000001E-2</c:v>
                </c:pt>
                <c:pt idx="2803">
                  <c:v>3.7059940000000002E-3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9.5759720000000003E-3</c:v>
                </c:pt>
                <c:pt idx="2814">
                  <c:v>6.627719E-2</c:v>
                </c:pt>
                <c:pt idx="2815">
                  <c:v>0.17254857600000001</c:v>
                </c:pt>
                <c:pt idx="2816">
                  <c:v>0.28970180299999998</c:v>
                </c:pt>
                <c:pt idx="2817">
                  <c:v>0.392418182</c:v>
                </c:pt>
                <c:pt idx="2818">
                  <c:v>0.45260773599999998</c:v>
                </c:pt>
                <c:pt idx="2819">
                  <c:v>0.45776767000000002</c:v>
                </c:pt>
                <c:pt idx="2820">
                  <c:v>0.48619529299999997</c:v>
                </c:pt>
                <c:pt idx="2821">
                  <c:v>0.45472680500000001</c:v>
                </c:pt>
                <c:pt idx="2822">
                  <c:v>0.40582994300000003</c:v>
                </c:pt>
                <c:pt idx="2823">
                  <c:v>0.31184484600000001</c:v>
                </c:pt>
                <c:pt idx="2824">
                  <c:v>0.238097055</c:v>
                </c:pt>
                <c:pt idx="2825">
                  <c:v>0.137006563</c:v>
                </c:pt>
                <c:pt idx="2826">
                  <c:v>5.6825292999999999E-2</c:v>
                </c:pt>
                <c:pt idx="2827">
                  <c:v>3.8967149999999998E-3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7.6932629999999997E-3</c:v>
                </c:pt>
                <c:pt idx="2838">
                  <c:v>6.1678536999999999E-2</c:v>
                </c:pt>
                <c:pt idx="2839">
                  <c:v>0.16299187700000001</c:v>
                </c:pt>
                <c:pt idx="2840">
                  <c:v>0.28171330900000002</c:v>
                </c:pt>
                <c:pt idx="2841">
                  <c:v>0.38753059499999998</c:v>
                </c:pt>
                <c:pt idx="2842">
                  <c:v>0.47996510599999997</c:v>
                </c:pt>
                <c:pt idx="2843">
                  <c:v>0.496265189</c:v>
                </c:pt>
                <c:pt idx="2844">
                  <c:v>0.50460432200000005</c:v>
                </c:pt>
                <c:pt idx="2845">
                  <c:v>0.48296982900000002</c:v>
                </c:pt>
                <c:pt idx="2846">
                  <c:v>0.42331859500000002</c:v>
                </c:pt>
                <c:pt idx="2847">
                  <c:v>0.33933839700000001</c:v>
                </c:pt>
                <c:pt idx="2848">
                  <c:v>0.25633624100000002</c:v>
                </c:pt>
                <c:pt idx="2849">
                  <c:v>0.15171253900000001</c:v>
                </c:pt>
                <c:pt idx="2850">
                  <c:v>6.1865532000000001E-2</c:v>
                </c:pt>
                <c:pt idx="2851">
                  <c:v>4.4191600000000001E-3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1.0741486999999999E-2</c:v>
                </c:pt>
                <c:pt idx="2862">
                  <c:v>6.7361823000000001E-2</c:v>
                </c:pt>
                <c:pt idx="2863">
                  <c:v>0.18773517200000001</c:v>
                </c:pt>
                <c:pt idx="2864">
                  <c:v>0.318821258</c:v>
                </c:pt>
                <c:pt idx="2865">
                  <c:v>0.43916089800000002</c:v>
                </c:pt>
                <c:pt idx="2866">
                  <c:v>0.53815571200000001</c:v>
                </c:pt>
                <c:pt idx="2867">
                  <c:v>0.55106583799999997</c:v>
                </c:pt>
                <c:pt idx="2868">
                  <c:v>0.56809274499999995</c:v>
                </c:pt>
                <c:pt idx="2869">
                  <c:v>0.557075561</c:v>
                </c:pt>
                <c:pt idx="2870">
                  <c:v>0.51774934299999997</c:v>
                </c:pt>
                <c:pt idx="2871">
                  <c:v>0.424440127</c:v>
                </c:pt>
                <c:pt idx="2872">
                  <c:v>0.31856046700000001</c:v>
                </c:pt>
                <c:pt idx="2873">
                  <c:v>0.18791048599999999</c:v>
                </c:pt>
                <c:pt idx="2874">
                  <c:v>6.6137777999999994E-2</c:v>
                </c:pt>
                <c:pt idx="2875">
                  <c:v>5.9860759999999999E-3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1.6375357E-2</c:v>
                </c:pt>
                <c:pt idx="2886">
                  <c:v>8.7267781000000003E-2</c:v>
                </c:pt>
                <c:pt idx="2887">
                  <c:v>0.22399353399999999</c:v>
                </c:pt>
                <c:pt idx="2888">
                  <c:v>0.373673951</c:v>
                </c:pt>
                <c:pt idx="2889">
                  <c:v>0.50121693599999995</c:v>
                </c:pt>
                <c:pt idx="2890">
                  <c:v>0.593105616</c:v>
                </c:pt>
                <c:pt idx="2891">
                  <c:v>0.63379136899999999</c:v>
                </c:pt>
                <c:pt idx="2892">
                  <c:v>0.65216366000000003</c:v>
                </c:pt>
                <c:pt idx="2893">
                  <c:v>0.65641037499999999</c:v>
                </c:pt>
                <c:pt idx="2894">
                  <c:v>0.59148003599999999</c:v>
                </c:pt>
                <c:pt idx="2895">
                  <c:v>0.481989848</c:v>
                </c:pt>
                <c:pt idx="2896">
                  <c:v>0.36919518000000001</c:v>
                </c:pt>
                <c:pt idx="2897">
                  <c:v>0.20492307300000001</c:v>
                </c:pt>
                <c:pt idx="2898">
                  <c:v>7.4042139000000007E-2</c:v>
                </c:pt>
                <c:pt idx="2899">
                  <c:v>8.2661569999999997E-3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2.3706439999999999E-2</c:v>
                </c:pt>
                <c:pt idx="2910">
                  <c:v>0.10687163099999999</c:v>
                </c:pt>
                <c:pt idx="2911">
                  <c:v>0.26242203600000003</c:v>
                </c:pt>
                <c:pt idx="2912">
                  <c:v>0.44171845399999998</c:v>
                </c:pt>
                <c:pt idx="2913">
                  <c:v>0.58451930100000005</c:v>
                </c:pt>
                <c:pt idx="2914">
                  <c:v>0.66550755100000003</c:v>
                </c:pt>
                <c:pt idx="2915">
                  <c:v>0.69010702499999999</c:v>
                </c:pt>
                <c:pt idx="2916">
                  <c:v>0.68669912799999999</c:v>
                </c:pt>
                <c:pt idx="2917">
                  <c:v>0.62442282699999996</c:v>
                </c:pt>
                <c:pt idx="2918">
                  <c:v>0.55172844799999998</c:v>
                </c:pt>
                <c:pt idx="2919">
                  <c:v>0.46116583999999999</c:v>
                </c:pt>
                <c:pt idx="2920">
                  <c:v>0.32764795299999999</c:v>
                </c:pt>
                <c:pt idx="2921">
                  <c:v>0.18823480100000001</c:v>
                </c:pt>
                <c:pt idx="2922">
                  <c:v>6.8244648000000005E-2</c:v>
                </c:pt>
                <c:pt idx="2923">
                  <c:v>7.2034450000000002E-3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1.9028310999999999E-2</c:v>
                </c:pt>
                <c:pt idx="2934">
                  <c:v>9.0807898999999997E-2</c:v>
                </c:pt>
                <c:pt idx="2935">
                  <c:v>0.22140634000000001</c:v>
                </c:pt>
                <c:pt idx="2936">
                  <c:v>0.375659564</c:v>
                </c:pt>
                <c:pt idx="2937">
                  <c:v>0.49892733</c:v>
                </c:pt>
                <c:pt idx="2938">
                  <c:v>0.56709473200000005</c:v>
                </c:pt>
                <c:pt idx="2939">
                  <c:v>0.59844857399999996</c:v>
                </c:pt>
                <c:pt idx="2940">
                  <c:v>0.60563083299999998</c:v>
                </c:pt>
                <c:pt idx="2941">
                  <c:v>0.55717003799999998</c:v>
                </c:pt>
                <c:pt idx="2942">
                  <c:v>0.50320906399999998</c:v>
                </c:pt>
                <c:pt idx="2943">
                  <c:v>0.41072251399999998</c:v>
                </c:pt>
                <c:pt idx="2944">
                  <c:v>0.29633641300000002</c:v>
                </c:pt>
                <c:pt idx="2945">
                  <c:v>0.18132256899999999</c:v>
                </c:pt>
                <c:pt idx="2946">
                  <c:v>6.6390234000000006E-2</c:v>
                </c:pt>
                <c:pt idx="2947">
                  <c:v>8.0508909999999993E-3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1.5860820000000001E-2</c:v>
                </c:pt>
                <c:pt idx="2958">
                  <c:v>8.2935506000000006E-2</c:v>
                </c:pt>
                <c:pt idx="2959">
                  <c:v>0.21753629999999999</c:v>
                </c:pt>
                <c:pt idx="2960">
                  <c:v>0.35326855400000001</c:v>
                </c:pt>
                <c:pt idx="2961">
                  <c:v>0.444293822</c:v>
                </c:pt>
                <c:pt idx="2962">
                  <c:v>0.51333527099999998</c:v>
                </c:pt>
                <c:pt idx="2963">
                  <c:v>0.51849053899999997</c:v>
                </c:pt>
                <c:pt idx="2964">
                  <c:v>0.51230767099999996</c:v>
                </c:pt>
                <c:pt idx="2965">
                  <c:v>0.49082214400000002</c:v>
                </c:pt>
                <c:pt idx="2966">
                  <c:v>0.45904699799999998</c:v>
                </c:pt>
                <c:pt idx="2967">
                  <c:v>0.37004394800000001</c:v>
                </c:pt>
                <c:pt idx="2968">
                  <c:v>0.26441152400000001</c:v>
                </c:pt>
                <c:pt idx="2969">
                  <c:v>0.15496295199999999</c:v>
                </c:pt>
                <c:pt idx="2970">
                  <c:v>6.5582707000000004E-2</c:v>
                </c:pt>
                <c:pt idx="2971">
                  <c:v>5.9927979999999997E-3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1.6408018999999999E-2</c:v>
                </c:pt>
                <c:pt idx="2982">
                  <c:v>8.0137148000000005E-2</c:v>
                </c:pt>
                <c:pt idx="2983">
                  <c:v>0.213056992</c:v>
                </c:pt>
                <c:pt idx="2984">
                  <c:v>0.37499237899999999</c:v>
                </c:pt>
                <c:pt idx="2985">
                  <c:v>0.50581235499999999</c:v>
                </c:pt>
                <c:pt idx="2986">
                  <c:v>0.60012700600000002</c:v>
                </c:pt>
                <c:pt idx="2987">
                  <c:v>0.63211073600000001</c:v>
                </c:pt>
                <c:pt idx="2988">
                  <c:v>0.61353932099999997</c:v>
                </c:pt>
                <c:pt idx="2989">
                  <c:v>0.56801091100000001</c:v>
                </c:pt>
                <c:pt idx="2990">
                  <c:v>0.49926570799999997</c:v>
                </c:pt>
                <c:pt idx="2991">
                  <c:v>0.36708847100000003</c:v>
                </c:pt>
                <c:pt idx="2992">
                  <c:v>0.25654378300000003</c:v>
                </c:pt>
                <c:pt idx="2993">
                  <c:v>0.148734535</c:v>
                </c:pt>
                <c:pt idx="2994">
                  <c:v>6.3018483E-2</c:v>
                </c:pt>
                <c:pt idx="2995">
                  <c:v>5.6543519999999996E-3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1.34455E-5</c:v>
                </c:pt>
                <c:pt idx="3005">
                  <c:v>2.4455251000000001E-2</c:v>
                </c:pt>
                <c:pt idx="3006">
                  <c:v>9.9070247E-2</c:v>
                </c:pt>
                <c:pt idx="3007">
                  <c:v>0.24441718200000001</c:v>
                </c:pt>
                <c:pt idx="3008">
                  <c:v>0.396116621</c:v>
                </c:pt>
                <c:pt idx="3009">
                  <c:v>0.52481429599999996</c:v>
                </c:pt>
                <c:pt idx="3010">
                  <c:v>0.64150357000000002</c:v>
                </c:pt>
                <c:pt idx="3011">
                  <c:v>0.65438172299999997</c:v>
                </c:pt>
                <c:pt idx="3012">
                  <c:v>0.64638789799999996</c:v>
                </c:pt>
                <c:pt idx="3013">
                  <c:v>0.580898786</c:v>
                </c:pt>
                <c:pt idx="3014">
                  <c:v>0.51484971099999999</c:v>
                </c:pt>
                <c:pt idx="3015">
                  <c:v>0.426253936</c:v>
                </c:pt>
                <c:pt idx="3016">
                  <c:v>0.311379352</c:v>
                </c:pt>
                <c:pt idx="3017">
                  <c:v>0.16985343</c:v>
                </c:pt>
                <c:pt idx="3018">
                  <c:v>6.9686560999999994E-2</c:v>
                </c:pt>
                <c:pt idx="3019">
                  <c:v>8.7955340000000007E-3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1.5346607E-2</c:v>
                </c:pt>
                <c:pt idx="3030">
                  <c:v>7.5041245000000006E-2</c:v>
                </c:pt>
                <c:pt idx="3031">
                  <c:v>0.182850076</c:v>
                </c:pt>
                <c:pt idx="3032">
                  <c:v>0.31190782500000003</c:v>
                </c:pt>
                <c:pt idx="3033">
                  <c:v>0.40764320100000001</c:v>
                </c:pt>
                <c:pt idx="3034">
                  <c:v>0.47451641500000002</c:v>
                </c:pt>
                <c:pt idx="3035">
                  <c:v>0.51793045000000004</c:v>
                </c:pt>
                <c:pt idx="3036">
                  <c:v>0.49551593599999999</c:v>
                </c:pt>
                <c:pt idx="3037">
                  <c:v>0.46011458399999999</c:v>
                </c:pt>
                <c:pt idx="3038">
                  <c:v>0.42015350600000001</c:v>
                </c:pt>
                <c:pt idx="3039">
                  <c:v>0.34497791300000002</c:v>
                </c:pt>
                <c:pt idx="3040">
                  <c:v>0.25478732300000001</c:v>
                </c:pt>
                <c:pt idx="3041">
                  <c:v>0.15064878100000001</c:v>
                </c:pt>
                <c:pt idx="3042">
                  <c:v>6.6292435999999996E-2</c:v>
                </c:pt>
                <c:pt idx="3043">
                  <c:v>7.9164019999999995E-3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1.5255530999999999E-2</c:v>
                </c:pt>
                <c:pt idx="3054">
                  <c:v>7.0476206999999999E-2</c:v>
                </c:pt>
                <c:pt idx="3055">
                  <c:v>0.18197846200000001</c:v>
                </c:pt>
                <c:pt idx="3056">
                  <c:v>0.31155837199999997</c:v>
                </c:pt>
                <c:pt idx="3057">
                  <c:v>0.40176462099999999</c:v>
                </c:pt>
                <c:pt idx="3058">
                  <c:v>0.45919085599999998</c:v>
                </c:pt>
                <c:pt idx="3059">
                  <c:v>0.46802772599999998</c:v>
                </c:pt>
                <c:pt idx="3060">
                  <c:v>0.49089287500000001</c:v>
                </c:pt>
                <c:pt idx="3061">
                  <c:v>0.47049722700000002</c:v>
                </c:pt>
                <c:pt idx="3062">
                  <c:v>0.43396175599999998</c:v>
                </c:pt>
                <c:pt idx="3063">
                  <c:v>0.33299547899999998</c:v>
                </c:pt>
                <c:pt idx="3064">
                  <c:v>0.26440936500000001</c:v>
                </c:pt>
                <c:pt idx="3065">
                  <c:v>0.16030028099999999</c:v>
                </c:pt>
                <c:pt idx="3066">
                  <c:v>6.8582257999999993E-2</c:v>
                </c:pt>
                <c:pt idx="3067">
                  <c:v>8.2726710000000005E-3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1.8592599999999999E-4</c:v>
                </c:pt>
                <c:pt idx="3077">
                  <c:v>1.9139056000000002E-2</c:v>
                </c:pt>
                <c:pt idx="3078">
                  <c:v>7.8148580999999995E-2</c:v>
                </c:pt>
                <c:pt idx="3079">
                  <c:v>0.17952178499999999</c:v>
                </c:pt>
                <c:pt idx="3080">
                  <c:v>0.30059386700000001</c:v>
                </c:pt>
                <c:pt idx="3081">
                  <c:v>0.37726567</c:v>
                </c:pt>
                <c:pt idx="3082">
                  <c:v>0.41084063799999998</c:v>
                </c:pt>
                <c:pt idx="3083">
                  <c:v>0.42308679799999999</c:v>
                </c:pt>
                <c:pt idx="3084">
                  <c:v>0.42706683000000001</c:v>
                </c:pt>
                <c:pt idx="3085">
                  <c:v>0.40192538500000002</c:v>
                </c:pt>
                <c:pt idx="3086">
                  <c:v>0.35961218499999997</c:v>
                </c:pt>
                <c:pt idx="3087">
                  <c:v>0.27828539499999999</c:v>
                </c:pt>
                <c:pt idx="3088">
                  <c:v>0.22721408700000001</c:v>
                </c:pt>
                <c:pt idx="3089">
                  <c:v>0.138137384</c:v>
                </c:pt>
                <c:pt idx="3090">
                  <c:v>6.3057982999999998E-2</c:v>
                </c:pt>
                <c:pt idx="3091">
                  <c:v>7.2527449999999997E-3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1.8592599999999999E-4</c:v>
                </c:pt>
                <c:pt idx="3101">
                  <c:v>1.8117411999999999E-2</c:v>
                </c:pt>
                <c:pt idx="3102">
                  <c:v>7.1045722000000006E-2</c:v>
                </c:pt>
                <c:pt idx="3103">
                  <c:v>0.1689744</c:v>
                </c:pt>
                <c:pt idx="3104">
                  <c:v>0.29576016900000002</c:v>
                </c:pt>
                <c:pt idx="3105">
                  <c:v>0.39076006400000002</c:v>
                </c:pt>
                <c:pt idx="3106">
                  <c:v>0.442155837</c:v>
                </c:pt>
                <c:pt idx="3107">
                  <c:v>0.427386443</c:v>
                </c:pt>
                <c:pt idx="3108">
                  <c:v>0.38578089399999999</c:v>
                </c:pt>
                <c:pt idx="3109">
                  <c:v>0.370747826</c:v>
                </c:pt>
                <c:pt idx="3110">
                  <c:v>0.34573516999999998</c:v>
                </c:pt>
                <c:pt idx="3111">
                  <c:v>0.28381623099999997</c:v>
                </c:pt>
                <c:pt idx="3112">
                  <c:v>0.222464517</c:v>
                </c:pt>
                <c:pt idx="3113">
                  <c:v>0.145647474</c:v>
                </c:pt>
                <c:pt idx="3114">
                  <c:v>6.4845901999999997E-2</c:v>
                </c:pt>
                <c:pt idx="3115">
                  <c:v>7.7640900000000004E-3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3.7185099999999997E-4</c:v>
                </c:pt>
                <c:pt idx="3125">
                  <c:v>2.2444636E-2</c:v>
                </c:pt>
                <c:pt idx="3126">
                  <c:v>8.2163308000000004E-2</c:v>
                </c:pt>
                <c:pt idx="3127">
                  <c:v>0.193575052</c:v>
                </c:pt>
                <c:pt idx="3128">
                  <c:v>0.30610157199999999</c:v>
                </c:pt>
                <c:pt idx="3129">
                  <c:v>0.40262114900000001</c:v>
                </c:pt>
                <c:pt idx="3130">
                  <c:v>0.47597840800000002</c:v>
                </c:pt>
                <c:pt idx="3131">
                  <c:v>0.48075601800000001</c:v>
                </c:pt>
                <c:pt idx="3132">
                  <c:v>0.48224357400000001</c:v>
                </c:pt>
                <c:pt idx="3133">
                  <c:v>0.47866031799999997</c:v>
                </c:pt>
                <c:pt idx="3134">
                  <c:v>0.41229084399999999</c:v>
                </c:pt>
                <c:pt idx="3135">
                  <c:v>0.33752667200000003</c:v>
                </c:pt>
                <c:pt idx="3136">
                  <c:v>0.25180838100000003</c:v>
                </c:pt>
                <c:pt idx="3137">
                  <c:v>0.15480851900000001</c:v>
                </c:pt>
                <c:pt idx="3138">
                  <c:v>7.2941715000000004E-2</c:v>
                </c:pt>
                <c:pt idx="3139">
                  <c:v>1.0248128E-2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7.0837000000000005E-4</c:v>
                </c:pt>
                <c:pt idx="3149">
                  <c:v>2.4033078999999999E-2</c:v>
                </c:pt>
                <c:pt idx="3150">
                  <c:v>8.4777830999999998E-2</c:v>
                </c:pt>
                <c:pt idx="3151">
                  <c:v>0.196591708</c:v>
                </c:pt>
                <c:pt idx="3152">
                  <c:v>0.31583451299999998</c:v>
                </c:pt>
                <c:pt idx="3153">
                  <c:v>0.43777419899999997</c:v>
                </c:pt>
                <c:pt idx="3154">
                  <c:v>0.50981846099999995</c:v>
                </c:pt>
                <c:pt idx="3155">
                  <c:v>0.52015467800000004</c:v>
                </c:pt>
                <c:pt idx="3156">
                  <c:v>0.51197499800000001</c:v>
                </c:pt>
                <c:pt idx="3157">
                  <c:v>0.49357397200000003</c:v>
                </c:pt>
                <c:pt idx="3158">
                  <c:v>0.45062581299999999</c:v>
                </c:pt>
                <c:pt idx="3159">
                  <c:v>0.360024646</c:v>
                </c:pt>
                <c:pt idx="3160">
                  <c:v>0.27318129600000002</c:v>
                </c:pt>
                <c:pt idx="3161">
                  <c:v>0.170498019</c:v>
                </c:pt>
                <c:pt idx="3162">
                  <c:v>7.5035198999999997E-2</c:v>
                </c:pt>
                <c:pt idx="3163">
                  <c:v>1.2846906E-2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6.9492499999999999E-4</c:v>
                </c:pt>
                <c:pt idx="3173">
                  <c:v>2.6558509000000001E-2</c:v>
                </c:pt>
                <c:pt idx="3174">
                  <c:v>9.1104045999999994E-2</c:v>
                </c:pt>
                <c:pt idx="3175">
                  <c:v>0.22218069400000001</c:v>
                </c:pt>
                <c:pt idx="3176">
                  <c:v>0.37127191599999998</c:v>
                </c:pt>
                <c:pt idx="3177">
                  <c:v>0.47663797499999999</c:v>
                </c:pt>
                <c:pt idx="3178">
                  <c:v>0.52824547399999999</c:v>
                </c:pt>
                <c:pt idx="3179">
                  <c:v>0.56189650899999999</c:v>
                </c:pt>
                <c:pt idx="3180">
                  <c:v>0.55383042100000002</c:v>
                </c:pt>
                <c:pt idx="3181">
                  <c:v>0.51725152500000005</c:v>
                </c:pt>
                <c:pt idx="3182">
                  <c:v>0.48456336700000002</c:v>
                </c:pt>
                <c:pt idx="3183">
                  <c:v>0.407147329</c:v>
                </c:pt>
                <c:pt idx="3184">
                  <c:v>0.30263214799999999</c:v>
                </c:pt>
                <c:pt idx="3185">
                  <c:v>0.18388388899999999</c:v>
                </c:pt>
                <c:pt idx="3186">
                  <c:v>8.1362610000000002E-2</c:v>
                </c:pt>
                <c:pt idx="3187">
                  <c:v>1.4753778E-2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7.3526099999999997E-4</c:v>
                </c:pt>
                <c:pt idx="3197">
                  <c:v>3.5347390999999999E-2</c:v>
                </c:pt>
                <c:pt idx="3198">
                  <c:v>0.10751983499999999</c:v>
                </c:pt>
                <c:pt idx="3199">
                  <c:v>0.25411741399999999</c:v>
                </c:pt>
                <c:pt idx="3200">
                  <c:v>0.409644852</c:v>
                </c:pt>
                <c:pt idx="3201">
                  <c:v>0.52662768599999998</c:v>
                </c:pt>
                <c:pt idx="3202">
                  <c:v>0.59662572000000003</c:v>
                </c:pt>
                <c:pt idx="3203">
                  <c:v>0.62110322900000003</c:v>
                </c:pt>
                <c:pt idx="3204">
                  <c:v>0.62025413500000004</c:v>
                </c:pt>
                <c:pt idx="3205">
                  <c:v>0.566814496</c:v>
                </c:pt>
                <c:pt idx="3206">
                  <c:v>0.50298436199999996</c:v>
                </c:pt>
                <c:pt idx="3207">
                  <c:v>0.40561090700000002</c:v>
                </c:pt>
                <c:pt idx="3208">
                  <c:v>0.299432843</c:v>
                </c:pt>
                <c:pt idx="3209">
                  <c:v>0.185598496</c:v>
                </c:pt>
                <c:pt idx="3210">
                  <c:v>7.8508961000000002E-2</c:v>
                </c:pt>
                <c:pt idx="3211">
                  <c:v>1.4204441999999999E-2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7.0837000000000005E-4</c:v>
                </c:pt>
                <c:pt idx="3221">
                  <c:v>3.0781550000000001E-2</c:v>
                </c:pt>
                <c:pt idx="3222">
                  <c:v>0.100640358</c:v>
                </c:pt>
                <c:pt idx="3223">
                  <c:v>0.22652877299999999</c:v>
                </c:pt>
                <c:pt idx="3224">
                  <c:v>0.36969336800000002</c:v>
                </c:pt>
                <c:pt idx="3225">
                  <c:v>0.49022723800000001</c:v>
                </c:pt>
                <c:pt idx="3226">
                  <c:v>0.60103205800000004</c:v>
                </c:pt>
                <c:pt idx="3227">
                  <c:v>0.61298828599999999</c:v>
                </c:pt>
                <c:pt idx="3228">
                  <c:v>0.60779074099999997</c:v>
                </c:pt>
                <c:pt idx="3229">
                  <c:v>0.55614322100000002</c:v>
                </c:pt>
                <c:pt idx="3230">
                  <c:v>0.48684117100000002</c:v>
                </c:pt>
                <c:pt idx="3231">
                  <c:v>0.37560727599999999</c:v>
                </c:pt>
                <c:pt idx="3232">
                  <c:v>0.26301844899999999</c:v>
                </c:pt>
                <c:pt idx="3233">
                  <c:v>0.15595478300000001</c:v>
                </c:pt>
                <c:pt idx="3234">
                  <c:v>6.7827002999999997E-2</c:v>
                </c:pt>
                <c:pt idx="3235">
                  <c:v>1.1306254E-2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7.1509299999999998E-4</c:v>
                </c:pt>
                <c:pt idx="3245">
                  <c:v>3.0230252999999999E-2</c:v>
                </c:pt>
                <c:pt idx="3246">
                  <c:v>9.5389997000000004E-2</c:v>
                </c:pt>
                <c:pt idx="3247">
                  <c:v>0.22745839100000001</c:v>
                </c:pt>
                <c:pt idx="3248">
                  <c:v>0.384869982</c:v>
                </c:pt>
                <c:pt idx="3249">
                  <c:v>0.51642804099999995</c:v>
                </c:pt>
                <c:pt idx="3250">
                  <c:v>0.57245155299999995</c:v>
                </c:pt>
                <c:pt idx="3251">
                  <c:v>0.55374597599999997</c:v>
                </c:pt>
                <c:pt idx="3252">
                  <c:v>0.52385977399999994</c:v>
                </c:pt>
                <c:pt idx="3253">
                  <c:v>0.466165314</c:v>
                </c:pt>
                <c:pt idx="3254">
                  <c:v>0.41141370799999999</c:v>
                </c:pt>
                <c:pt idx="3255">
                  <c:v>0.33170638800000002</c:v>
                </c:pt>
                <c:pt idx="3256">
                  <c:v>0.222918422</c:v>
                </c:pt>
                <c:pt idx="3257">
                  <c:v>0.13447869200000001</c:v>
                </c:pt>
                <c:pt idx="3258">
                  <c:v>6.6012044000000006E-2</c:v>
                </c:pt>
                <c:pt idx="3259">
                  <c:v>1.0393927000000001E-2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1.217369E-3</c:v>
                </c:pt>
                <c:pt idx="3269">
                  <c:v>3.4756731999999999E-2</c:v>
                </c:pt>
                <c:pt idx="3270">
                  <c:v>0.10401039099999999</c:v>
                </c:pt>
                <c:pt idx="3271">
                  <c:v>0.23926542100000001</c:v>
                </c:pt>
                <c:pt idx="3272">
                  <c:v>0.38814087600000002</c:v>
                </c:pt>
                <c:pt idx="3273">
                  <c:v>0.52134635699999998</c:v>
                </c:pt>
                <c:pt idx="3274">
                  <c:v>0.59430542799999997</c:v>
                </c:pt>
                <c:pt idx="3275">
                  <c:v>0.61544119799999997</c:v>
                </c:pt>
                <c:pt idx="3276">
                  <c:v>0.61007577899999998</c:v>
                </c:pt>
                <c:pt idx="3277">
                  <c:v>0.57653750000000004</c:v>
                </c:pt>
                <c:pt idx="3278">
                  <c:v>0.49121191400000003</c:v>
                </c:pt>
                <c:pt idx="3279">
                  <c:v>0.39876279599999997</c:v>
                </c:pt>
                <c:pt idx="3280">
                  <c:v>0.28917475799999998</c:v>
                </c:pt>
                <c:pt idx="3281">
                  <c:v>0.177248777</c:v>
                </c:pt>
                <c:pt idx="3282">
                  <c:v>7.6083290999999997E-2</c:v>
                </c:pt>
                <c:pt idx="3283">
                  <c:v>1.387965E-2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1.9072900000000001E-3</c:v>
                </c:pt>
                <c:pt idx="3293">
                  <c:v>3.5834085000000002E-2</c:v>
                </c:pt>
                <c:pt idx="3294">
                  <c:v>0.105512436</c:v>
                </c:pt>
                <c:pt idx="3295">
                  <c:v>0.23145260100000001</c:v>
                </c:pt>
                <c:pt idx="3296">
                  <c:v>0.35924872400000002</c:v>
                </c:pt>
                <c:pt idx="3297">
                  <c:v>0.46783390899999999</c:v>
                </c:pt>
                <c:pt idx="3298">
                  <c:v>0.55157752500000001</c:v>
                </c:pt>
                <c:pt idx="3299">
                  <c:v>0.55292275099999999</c:v>
                </c:pt>
                <c:pt idx="3300">
                  <c:v>0.55868748000000001</c:v>
                </c:pt>
                <c:pt idx="3301">
                  <c:v>0.52873384400000001</c:v>
                </c:pt>
                <c:pt idx="3302">
                  <c:v>0.47142326099999998</c:v>
                </c:pt>
                <c:pt idx="3303">
                  <c:v>0.343906192</c:v>
                </c:pt>
                <c:pt idx="3304">
                  <c:v>0.27983092100000001</c:v>
                </c:pt>
                <c:pt idx="3305">
                  <c:v>0.17344705099999999</c:v>
                </c:pt>
                <c:pt idx="3306">
                  <c:v>8.3640764000000006E-2</c:v>
                </c:pt>
                <c:pt idx="3307">
                  <c:v>1.7567612999999999E-2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1.0466080000000001E-3</c:v>
                </c:pt>
                <c:pt idx="3317">
                  <c:v>2.9464292E-2</c:v>
                </c:pt>
                <c:pt idx="3318">
                  <c:v>9.2099602000000003E-2</c:v>
                </c:pt>
                <c:pt idx="3319">
                  <c:v>0.21456017499999999</c:v>
                </c:pt>
                <c:pt idx="3320">
                  <c:v>0.365352177</c:v>
                </c:pt>
                <c:pt idx="3321">
                  <c:v>0.50971204199999998</c:v>
                </c:pt>
                <c:pt idx="3322">
                  <c:v>0.61292782499999998</c:v>
                </c:pt>
                <c:pt idx="3323">
                  <c:v>0.65780100500000005</c:v>
                </c:pt>
                <c:pt idx="3324">
                  <c:v>0.64986757299999998</c:v>
                </c:pt>
                <c:pt idx="3325">
                  <c:v>0.59692302900000005</c:v>
                </c:pt>
                <c:pt idx="3326">
                  <c:v>0.55375273400000002</c:v>
                </c:pt>
                <c:pt idx="3327">
                  <c:v>0.461003465</c:v>
                </c:pt>
                <c:pt idx="3328">
                  <c:v>0.343369178</c:v>
                </c:pt>
                <c:pt idx="3329">
                  <c:v>0.20047826599999999</c:v>
                </c:pt>
                <c:pt idx="3330">
                  <c:v>8.8441087000000002E-2</c:v>
                </c:pt>
                <c:pt idx="3331">
                  <c:v>2.2251165E-2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1.1989189999999999E-3</c:v>
                </c:pt>
                <c:pt idx="3341">
                  <c:v>3.8600025000000003E-2</c:v>
                </c:pt>
                <c:pt idx="3342">
                  <c:v>0.111642671</c:v>
                </c:pt>
                <c:pt idx="3343">
                  <c:v>0.25020864700000001</c:v>
                </c:pt>
                <c:pt idx="3344">
                  <c:v>0.39629757599999998</c:v>
                </c:pt>
                <c:pt idx="3345">
                  <c:v>0.50595661800000002</c:v>
                </c:pt>
                <c:pt idx="3346">
                  <c:v>0.55798936600000004</c:v>
                </c:pt>
                <c:pt idx="3347">
                  <c:v>0.60405072699999995</c:v>
                </c:pt>
                <c:pt idx="3348">
                  <c:v>0.53118571299999995</c:v>
                </c:pt>
                <c:pt idx="3349">
                  <c:v>0.46529026600000001</c:v>
                </c:pt>
                <c:pt idx="3350">
                  <c:v>0.36483913899999998</c:v>
                </c:pt>
                <c:pt idx="3351">
                  <c:v>0.31551267500000002</c:v>
                </c:pt>
                <c:pt idx="3352">
                  <c:v>0.24811318900000001</c:v>
                </c:pt>
                <c:pt idx="3353">
                  <c:v>0.141114816</c:v>
                </c:pt>
                <c:pt idx="3354">
                  <c:v>6.2610196000000007E-2</c:v>
                </c:pt>
                <c:pt idx="3355">
                  <c:v>1.1995965000000001E-2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1.5892199999999999E-3</c:v>
                </c:pt>
                <c:pt idx="3365">
                  <c:v>3.0498708999999999E-2</c:v>
                </c:pt>
                <c:pt idx="3366">
                  <c:v>9.0815065E-2</c:v>
                </c:pt>
                <c:pt idx="3367">
                  <c:v>0.218439938</c:v>
                </c:pt>
                <c:pt idx="3368">
                  <c:v>0.35324494200000001</c:v>
                </c:pt>
                <c:pt idx="3369">
                  <c:v>0.46938419300000001</c:v>
                </c:pt>
                <c:pt idx="3370">
                  <c:v>0.55251887099999997</c:v>
                </c:pt>
                <c:pt idx="3371">
                  <c:v>0.56933503900000004</c:v>
                </c:pt>
                <c:pt idx="3372">
                  <c:v>0.576637976</c:v>
                </c:pt>
                <c:pt idx="3373">
                  <c:v>0.58799849199999998</c:v>
                </c:pt>
                <c:pt idx="3374">
                  <c:v>0.51332103500000004</c:v>
                </c:pt>
                <c:pt idx="3375">
                  <c:v>0.44122704899999998</c:v>
                </c:pt>
                <c:pt idx="3376">
                  <c:v>0.336178586</c:v>
                </c:pt>
                <c:pt idx="3377">
                  <c:v>0.20201913799999999</c:v>
                </c:pt>
                <c:pt idx="3378">
                  <c:v>8.4670385000000001E-2</c:v>
                </c:pt>
                <c:pt idx="3379">
                  <c:v>2.1908132E-2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2.6022139999999998E-3</c:v>
                </c:pt>
                <c:pt idx="3389">
                  <c:v>3.3877645999999997E-2</c:v>
                </c:pt>
                <c:pt idx="3390">
                  <c:v>9.8085793000000004E-2</c:v>
                </c:pt>
                <c:pt idx="3391">
                  <c:v>0.2199169</c:v>
                </c:pt>
                <c:pt idx="3392">
                  <c:v>0.34907067400000003</c:v>
                </c:pt>
                <c:pt idx="3393">
                  <c:v>0.45746749399999997</c:v>
                </c:pt>
                <c:pt idx="3394">
                  <c:v>0.50989303900000005</c:v>
                </c:pt>
                <c:pt idx="3395">
                  <c:v>0.51814029900000003</c:v>
                </c:pt>
                <c:pt idx="3396">
                  <c:v>0.51744176500000005</c:v>
                </c:pt>
                <c:pt idx="3397">
                  <c:v>0.48791200400000001</c:v>
                </c:pt>
                <c:pt idx="3398">
                  <c:v>0.40717737300000001</c:v>
                </c:pt>
                <c:pt idx="3399">
                  <c:v>0.33642386499999999</c:v>
                </c:pt>
                <c:pt idx="3400">
                  <c:v>0.25670691800000001</c:v>
                </c:pt>
                <c:pt idx="3401">
                  <c:v>0.156156823</c:v>
                </c:pt>
                <c:pt idx="3402">
                  <c:v>7.0229672000000007E-2</c:v>
                </c:pt>
                <c:pt idx="3403">
                  <c:v>1.4404439999999999E-2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2.111665E-3</c:v>
                </c:pt>
                <c:pt idx="3413">
                  <c:v>3.7312062E-2</c:v>
                </c:pt>
                <c:pt idx="3414">
                  <c:v>0.105130391</c:v>
                </c:pt>
                <c:pt idx="3415">
                  <c:v>0.249750007</c:v>
                </c:pt>
                <c:pt idx="3416">
                  <c:v>0.40921863000000003</c:v>
                </c:pt>
                <c:pt idx="3417">
                  <c:v>0.54437178500000005</c:v>
                </c:pt>
                <c:pt idx="3418">
                  <c:v>0.61239103900000003</c:v>
                </c:pt>
                <c:pt idx="3419">
                  <c:v>0.64904621699999998</c:v>
                </c:pt>
                <c:pt idx="3420">
                  <c:v>0.66782764800000005</c:v>
                </c:pt>
                <c:pt idx="3421">
                  <c:v>0.64584237499999997</c:v>
                </c:pt>
                <c:pt idx="3422">
                  <c:v>0.540070677</c:v>
                </c:pt>
                <c:pt idx="3423">
                  <c:v>0.46474290899999998</c:v>
                </c:pt>
                <c:pt idx="3424">
                  <c:v>0.353729921</c:v>
                </c:pt>
                <c:pt idx="3425">
                  <c:v>0.21393351399999999</c:v>
                </c:pt>
                <c:pt idx="3426">
                  <c:v>8.9480474000000004E-2</c:v>
                </c:pt>
                <c:pt idx="3427">
                  <c:v>2.6190979999999999E-2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2.8133120000000001E-3</c:v>
                </c:pt>
                <c:pt idx="3437">
                  <c:v>4.1466516000000002E-2</c:v>
                </c:pt>
                <c:pt idx="3438">
                  <c:v>0.11194398899999999</c:v>
                </c:pt>
                <c:pt idx="3439">
                  <c:v>0.249566707</c:v>
                </c:pt>
                <c:pt idx="3440">
                  <c:v>0.38145552599999999</c:v>
                </c:pt>
                <c:pt idx="3441">
                  <c:v>0.45927379099999999</c:v>
                </c:pt>
                <c:pt idx="3442">
                  <c:v>0.49879947400000002</c:v>
                </c:pt>
                <c:pt idx="3443">
                  <c:v>0.50755553200000003</c:v>
                </c:pt>
                <c:pt idx="3444">
                  <c:v>0.51078365000000003</c:v>
                </c:pt>
                <c:pt idx="3445">
                  <c:v>0.51430340799999996</c:v>
                </c:pt>
                <c:pt idx="3446">
                  <c:v>0.46128075800000001</c:v>
                </c:pt>
                <c:pt idx="3447">
                  <c:v>0.37784657399999999</c:v>
                </c:pt>
                <c:pt idx="3448">
                  <c:v>0.30052077900000002</c:v>
                </c:pt>
                <c:pt idx="3449">
                  <c:v>0.17569869699999999</c:v>
                </c:pt>
                <c:pt idx="3450">
                  <c:v>8.463474E-2</c:v>
                </c:pt>
                <c:pt idx="3451">
                  <c:v>2.2293741999999998E-2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3.633449E-3</c:v>
                </c:pt>
                <c:pt idx="3461">
                  <c:v>4.3895761999999998E-2</c:v>
                </c:pt>
                <c:pt idx="3462">
                  <c:v>0.113645438</c:v>
                </c:pt>
                <c:pt idx="3463">
                  <c:v>0.26131096599999998</c:v>
                </c:pt>
                <c:pt idx="3464">
                  <c:v>0.39557373000000001</c:v>
                </c:pt>
                <c:pt idx="3465">
                  <c:v>0.51400323299999995</c:v>
                </c:pt>
                <c:pt idx="3466">
                  <c:v>0.59098763600000004</c:v>
                </c:pt>
                <c:pt idx="3467">
                  <c:v>0.58307293500000001</c:v>
                </c:pt>
                <c:pt idx="3468">
                  <c:v>0.588347073</c:v>
                </c:pt>
                <c:pt idx="3469">
                  <c:v>0.56542711800000001</c:v>
                </c:pt>
                <c:pt idx="3470">
                  <c:v>0.51271546899999998</c:v>
                </c:pt>
                <c:pt idx="3471">
                  <c:v>0.43229818199999998</c:v>
                </c:pt>
                <c:pt idx="3472">
                  <c:v>0.34864084899999997</c:v>
                </c:pt>
                <c:pt idx="3473">
                  <c:v>0.207714395</c:v>
                </c:pt>
                <c:pt idx="3474">
                  <c:v>8.8819138000000006E-2</c:v>
                </c:pt>
                <c:pt idx="3475">
                  <c:v>2.6470013000000001E-2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3.3355479999999998E-3</c:v>
                </c:pt>
                <c:pt idx="3485">
                  <c:v>4.6220348000000001E-2</c:v>
                </c:pt>
                <c:pt idx="3486">
                  <c:v>0.120675324</c:v>
                </c:pt>
                <c:pt idx="3487">
                  <c:v>0.26715751500000001</c:v>
                </c:pt>
                <c:pt idx="3488">
                  <c:v>0.417653787</c:v>
                </c:pt>
                <c:pt idx="3489">
                  <c:v>0.53349307499999998</c:v>
                </c:pt>
                <c:pt idx="3490">
                  <c:v>0.58710998400000003</c:v>
                </c:pt>
                <c:pt idx="3491">
                  <c:v>0.61238596899999997</c:v>
                </c:pt>
                <c:pt idx="3492">
                  <c:v>0.63129099300000002</c:v>
                </c:pt>
                <c:pt idx="3493">
                  <c:v>0.592492562</c:v>
                </c:pt>
                <c:pt idx="3494">
                  <c:v>0.54182073900000005</c:v>
                </c:pt>
                <c:pt idx="3495">
                  <c:v>0.44329053800000001</c:v>
                </c:pt>
                <c:pt idx="3496">
                  <c:v>0.33645710099999998</c:v>
                </c:pt>
                <c:pt idx="3497">
                  <c:v>0.20001940300000001</c:v>
                </c:pt>
                <c:pt idx="3498">
                  <c:v>8.8865629000000002E-2</c:v>
                </c:pt>
                <c:pt idx="3499">
                  <c:v>2.5990981999999999E-2</c:v>
                </c:pt>
                <c:pt idx="3500">
                  <c:v>3.5647800000000002E-4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4.9113230000000004E-3</c:v>
                </c:pt>
                <c:pt idx="3509">
                  <c:v>5.2001944000000001E-2</c:v>
                </c:pt>
                <c:pt idx="3510">
                  <c:v>0.13120248500000001</c:v>
                </c:pt>
                <c:pt idx="3511">
                  <c:v>0.29388742499999998</c:v>
                </c:pt>
                <c:pt idx="3512">
                  <c:v>0.47024927700000002</c:v>
                </c:pt>
                <c:pt idx="3513">
                  <c:v>0.59600688400000001</c:v>
                </c:pt>
                <c:pt idx="3514">
                  <c:v>0.68598846000000002</c:v>
                </c:pt>
                <c:pt idx="3515">
                  <c:v>0.69929108200000001</c:v>
                </c:pt>
                <c:pt idx="3516">
                  <c:v>0.70391931900000004</c:v>
                </c:pt>
                <c:pt idx="3517">
                  <c:v>0.65975962799999999</c:v>
                </c:pt>
                <c:pt idx="3518">
                  <c:v>0.58531089800000002</c:v>
                </c:pt>
                <c:pt idx="3519">
                  <c:v>0.48445195499999999</c:v>
                </c:pt>
                <c:pt idx="3520">
                  <c:v>0.35822768300000002</c:v>
                </c:pt>
                <c:pt idx="3521">
                  <c:v>0.206229775</c:v>
                </c:pt>
                <c:pt idx="3522">
                  <c:v>8.8100968000000002E-2</c:v>
                </c:pt>
                <c:pt idx="3523">
                  <c:v>2.8222853999999999E-2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5.559189E-3</c:v>
                </c:pt>
                <c:pt idx="3533">
                  <c:v>5.3673694000000001E-2</c:v>
                </c:pt>
                <c:pt idx="3534">
                  <c:v>0.132853683</c:v>
                </c:pt>
                <c:pt idx="3535">
                  <c:v>0.27723687600000002</c:v>
                </c:pt>
                <c:pt idx="3536">
                  <c:v>0.43362024900000001</c:v>
                </c:pt>
                <c:pt idx="3537">
                  <c:v>0.55773731400000004</c:v>
                </c:pt>
                <c:pt idx="3538">
                  <c:v>0.64841945700000003</c:v>
                </c:pt>
                <c:pt idx="3539">
                  <c:v>0.67356201800000004</c:v>
                </c:pt>
                <c:pt idx="3540">
                  <c:v>0.66967973599999997</c:v>
                </c:pt>
                <c:pt idx="3541">
                  <c:v>0.64015798899999998</c:v>
                </c:pt>
                <c:pt idx="3542">
                  <c:v>0.57235803100000004</c:v>
                </c:pt>
                <c:pt idx="3543">
                  <c:v>0.46785745400000001</c:v>
                </c:pt>
                <c:pt idx="3544">
                  <c:v>0.34157147100000002</c:v>
                </c:pt>
                <c:pt idx="3545">
                  <c:v>0.20475249600000001</c:v>
                </c:pt>
                <c:pt idx="3546">
                  <c:v>8.7844135000000004E-2</c:v>
                </c:pt>
                <c:pt idx="3547">
                  <c:v>2.6151526000000001E-2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4.7186750000000003E-3</c:v>
                </c:pt>
                <c:pt idx="3557">
                  <c:v>4.6206903000000001E-2</c:v>
                </c:pt>
                <c:pt idx="3558">
                  <c:v>0.119379627</c:v>
                </c:pt>
                <c:pt idx="3559">
                  <c:v>0.24873030099999999</c:v>
                </c:pt>
                <c:pt idx="3560">
                  <c:v>0.36979336099999999</c:v>
                </c:pt>
                <c:pt idx="3561">
                  <c:v>0.45710698</c:v>
                </c:pt>
                <c:pt idx="3562">
                  <c:v>0.531750108</c:v>
                </c:pt>
                <c:pt idx="3563">
                  <c:v>0.57691334100000002</c:v>
                </c:pt>
                <c:pt idx="3564">
                  <c:v>0.56085799000000003</c:v>
                </c:pt>
                <c:pt idx="3565">
                  <c:v>0.55502334900000005</c:v>
                </c:pt>
                <c:pt idx="3566">
                  <c:v>0.49392789599999998</c:v>
                </c:pt>
                <c:pt idx="3567">
                  <c:v>0.44247330400000001</c:v>
                </c:pt>
                <c:pt idx="3568">
                  <c:v>0.33660358899999998</c:v>
                </c:pt>
                <c:pt idx="3569">
                  <c:v>0.20945456800000001</c:v>
                </c:pt>
                <c:pt idx="3570">
                  <c:v>8.9410842000000004E-2</c:v>
                </c:pt>
                <c:pt idx="3571">
                  <c:v>2.5572849000000002E-2</c:v>
                </c:pt>
                <c:pt idx="3572">
                  <c:v>3.5647800000000002E-4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5.2747330000000002E-3</c:v>
                </c:pt>
                <c:pt idx="3581">
                  <c:v>4.4110506000000001E-2</c:v>
                </c:pt>
                <c:pt idx="3582">
                  <c:v>0.113660045</c:v>
                </c:pt>
                <c:pt idx="3583">
                  <c:v>0.24017844499999999</c:v>
                </c:pt>
                <c:pt idx="3584">
                  <c:v>0.37620042399999998</c:v>
                </c:pt>
                <c:pt idx="3585">
                  <c:v>0.49243811599999998</c:v>
                </c:pt>
                <c:pt idx="3586">
                  <c:v>0.56648333299999998</c:v>
                </c:pt>
                <c:pt idx="3587">
                  <c:v>0.59228814200000002</c:v>
                </c:pt>
                <c:pt idx="3588">
                  <c:v>0.59967939199999998</c:v>
                </c:pt>
                <c:pt idx="3589">
                  <c:v>0.60332672499999995</c:v>
                </c:pt>
                <c:pt idx="3590">
                  <c:v>0.51550798799999997</c:v>
                </c:pt>
                <c:pt idx="3591">
                  <c:v>0.42111970500000001</c:v>
                </c:pt>
                <c:pt idx="3592">
                  <c:v>0.30325373100000003</c:v>
                </c:pt>
                <c:pt idx="3593">
                  <c:v>0.178761274</c:v>
                </c:pt>
                <c:pt idx="3594">
                  <c:v>8.4763516999999997E-2</c:v>
                </c:pt>
                <c:pt idx="3595">
                  <c:v>2.5002533E-2</c:v>
                </c:pt>
                <c:pt idx="3596">
                  <c:v>3.5647800000000002E-4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4.1962299999999996E-3</c:v>
                </c:pt>
                <c:pt idx="3605">
                  <c:v>4.5477528000000003E-2</c:v>
                </c:pt>
                <c:pt idx="3606">
                  <c:v>0.11440977200000001</c:v>
                </c:pt>
                <c:pt idx="3607">
                  <c:v>0.25602329800000001</c:v>
                </c:pt>
                <c:pt idx="3608">
                  <c:v>0.402987863</c:v>
                </c:pt>
                <c:pt idx="3609">
                  <c:v>0.51506247100000002</c:v>
                </c:pt>
                <c:pt idx="3610">
                  <c:v>0.59104078699999996</c:v>
                </c:pt>
                <c:pt idx="3611">
                  <c:v>0.62829449800000003</c:v>
                </c:pt>
                <c:pt idx="3612">
                  <c:v>0.60341235100000001</c:v>
                </c:pt>
                <c:pt idx="3613">
                  <c:v>0.57851862099999996</c:v>
                </c:pt>
                <c:pt idx="3614">
                  <c:v>0.50458967099999996</c:v>
                </c:pt>
                <c:pt idx="3615">
                  <c:v>0.42274885099999998</c:v>
                </c:pt>
                <c:pt idx="3616">
                  <c:v>0.326096214</c:v>
                </c:pt>
                <c:pt idx="3617">
                  <c:v>0.20225731199999999</c:v>
                </c:pt>
                <c:pt idx="3618">
                  <c:v>9.1219809999999998E-2</c:v>
                </c:pt>
                <c:pt idx="3619">
                  <c:v>2.7052439000000001E-2</c:v>
                </c:pt>
                <c:pt idx="3620">
                  <c:v>3.5647800000000002E-4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3.877952E-3</c:v>
                </c:pt>
                <c:pt idx="3629">
                  <c:v>4.2969849999999997E-2</c:v>
                </c:pt>
                <c:pt idx="3630">
                  <c:v>0.111167635</c:v>
                </c:pt>
                <c:pt idx="3631">
                  <c:v>0.24602890499999999</c:v>
                </c:pt>
                <c:pt idx="3632">
                  <c:v>0.37993935899999998</c:v>
                </c:pt>
                <c:pt idx="3633">
                  <c:v>0.48886522599999999</c:v>
                </c:pt>
                <c:pt idx="3634">
                  <c:v>0.55005160500000005</c:v>
                </c:pt>
                <c:pt idx="3635">
                  <c:v>0.579563995</c:v>
                </c:pt>
                <c:pt idx="3636">
                  <c:v>0.61008519100000003</c:v>
                </c:pt>
                <c:pt idx="3637">
                  <c:v>0.60765303100000001</c:v>
                </c:pt>
                <c:pt idx="3638">
                  <c:v>0.54641519599999999</c:v>
                </c:pt>
                <c:pt idx="3639">
                  <c:v>0.46150410200000003</c:v>
                </c:pt>
                <c:pt idx="3640">
                  <c:v>0.33746155500000002</c:v>
                </c:pt>
                <c:pt idx="3641">
                  <c:v>0.19643087400000001</c:v>
                </c:pt>
                <c:pt idx="3642">
                  <c:v>9.1454293000000006E-2</c:v>
                </c:pt>
                <c:pt idx="3643">
                  <c:v>2.9990185999999999E-2</c:v>
                </c:pt>
                <c:pt idx="3644">
                  <c:v>3.5647800000000002E-4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1.7348089999999999E-3</c:v>
                </c:pt>
                <c:pt idx="3653">
                  <c:v>3.3398928000000001E-2</c:v>
                </c:pt>
                <c:pt idx="3654">
                  <c:v>9.2853590999999999E-2</c:v>
                </c:pt>
                <c:pt idx="3655">
                  <c:v>0.19969590500000001</c:v>
                </c:pt>
                <c:pt idx="3656">
                  <c:v>0.32374640799999999</c:v>
                </c:pt>
                <c:pt idx="3657">
                  <c:v>0.39315269200000003</c:v>
                </c:pt>
                <c:pt idx="3658">
                  <c:v>0.46186296500000001</c:v>
                </c:pt>
                <c:pt idx="3659">
                  <c:v>0.47900316500000001</c:v>
                </c:pt>
                <c:pt idx="3660">
                  <c:v>0.475809855</c:v>
                </c:pt>
                <c:pt idx="3661">
                  <c:v>0.49738225000000003</c:v>
                </c:pt>
                <c:pt idx="3662">
                  <c:v>0.43437351400000002</c:v>
                </c:pt>
                <c:pt idx="3663">
                  <c:v>0.37291297099999998</c:v>
                </c:pt>
                <c:pt idx="3664">
                  <c:v>0.28555045000000001</c:v>
                </c:pt>
                <c:pt idx="3665">
                  <c:v>0.17934701</c:v>
                </c:pt>
                <c:pt idx="3666">
                  <c:v>8.5086382000000002E-2</c:v>
                </c:pt>
                <c:pt idx="3667">
                  <c:v>2.7951067E-2</c:v>
                </c:pt>
                <c:pt idx="3668">
                  <c:v>8.7892299999999999E-4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2.2754950000000002E-3</c:v>
                </c:pt>
                <c:pt idx="3677">
                  <c:v>3.3182257E-2</c:v>
                </c:pt>
                <c:pt idx="3678">
                  <c:v>9.0125003999999995E-2</c:v>
                </c:pt>
                <c:pt idx="3679">
                  <c:v>0.195572885</c:v>
                </c:pt>
                <c:pt idx="3680">
                  <c:v>0.29778418600000001</c:v>
                </c:pt>
                <c:pt idx="3681">
                  <c:v>0.38439452299999999</c:v>
                </c:pt>
                <c:pt idx="3682">
                  <c:v>0.43066577499999997</c:v>
                </c:pt>
                <c:pt idx="3683">
                  <c:v>0.45456930200000001</c:v>
                </c:pt>
                <c:pt idx="3684">
                  <c:v>0.45756352500000003</c:v>
                </c:pt>
                <c:pt idx="3685">
                  <c:v>0.44704929199999999</c:v>
                </c:pt>
                <c:pt idx="3686">
                  <c:v>0.39941870800000001</c:v>
                </c:pt>
                <c:pt idx="3687">
                  <c:v>0.344669006</c:v>
                </c:pt>
                <c:pt idx="3688">
                  <c:v>0.27959607600000003</c:v>
                </c:pt>
                <c:pt idx="3689">
                  <c:v>0.18711970999999999</c:v>
                </c:pt>
                <c:pt idx="3690">
                  <c:v>9.3935080000000004E-2</c:v>
                </c:pt>
                <c:pt idx="3691">
                  <c:v>2.9568303000000001E-2</c:v>
                </c:pt>
                <c:pt idx="3692">
                  <c:v>3.5647800000000002E-4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3.817656E-3</c:v>
                </c:pt>
                <c:pt idx="3701">
                  <c:v>4.3048455999999999E-2</c:v>
                </c:pt>
                <c:pt idx="3702">
                  <c:v>0.111023125</c:v>
                </c:pt>
                <c:pt idx="3703">
                  <c:v>0.22990771900000001</c:v>
                </c:pt>
                <c:pt idx="3704">
                  <c:v>0.34099619199999998</c:v>
                </c:pt>
                <c:pt idx="3705">
                  <c:v>0.430240444</c:v>
                </c:pt>
                <c:pt idx="3706">
                  <c:v>0.47518856799999998</c:v>
                </c:pt>
                <c:pt idx="3707">
                  <c:v>0.47711137399999998</c:v>
                </c:pt>
                <c:pt idx="3708">
                  <c:v>0.46753918300000002</c:v>
                </c:pt>
                <c:pt idx="3709">
                  <c:v>0.45449137299999998</c:v>
                </c:pt>
                <c:pt idx="3710">
                  <c:v>0.42295191900000001</c:v>
                </c:pt>
                <c:pt idx="3711">
                  <c:v>0.37375024000000001</c:v>
                </c:pt>
                <c:pt idx="3712">
                  <c:v>0.31618631899999999</c:v>
                </c:pt>
                <c:pt idx="3713">
                  <c:v>0.19801938899999999</c:v>
                </c:pt>
                <c:pt idx="3714">
                  <c:v>9.1960762000000001E-2</c:v>
                </c:pt>
                <c:pt idx="3715">
                  <c:v>2.9338571000000001E-2</c:v>
                </c:pt>
                <c:pt idx="3716">
                  <c:v>3.5647800000000002E-4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4.0218229999999999E-3</c:v>
                </c:pt>
                <c:pt idx="3725">
                  <c:v>4.3199746999999997E-2</c:v>
                </c:pt>
                <c:pt idx="3726">
                  <c:v>0.1098083</c:v>
                </c:pt>
                <c:pt idx="3727">
                  <c:v>0.22796897799999999</c:v>
                </c:pt>
                <c:pt idx="3728">
                  <c:v>0.35171392600000001</c:v>
                </c:pt>
                <c:pt idx="3729">
                  <c:v>0.45443816100000001</c:v>
                </c:pt>
                <c:pt idx="3730">
                  <c:v>0.49470502999999999</c:v>
                </c:pt>
                <c:pt idx="3731">
                  <c:v>0.51666990300000004</c:v>
                </c:pt>
                <c:pt idx="3732">
                  <c:v>0.47949795000000001</c:v>
                </c:pt>
                <c:pt idx="3733">
                  <c:v>0.45748783199999998</c:v>
                </c:pt>
                <c:pt idx="3734">
                  <c:v>0.39690650199999999</c:v>
                </c:pt>
                <c:pt idx="3735">
                  <c:v>0.32020437699999998</c:v>
                </c:pt>
                <c:pt idx="3736">
                  <c:v>0.2589496</c:v>
                </c:pt>
                <c:pt idx="3737">
                  <c:v>0.16375704799999999</c:v>
                </c:pt>
                <c:pt idx="3738">
                  <c:v>8.2306936999999997E-2</c:v>
                </c:pt>
                <c:pt idx="3739">
                  <c:v>2.5638463E-2</c:v>
                </c:pt>
                <c:pt idx="3740">
                  <c:v>7.1295600000000005E-4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1.9188079999999999E-3</c:v>
                </c:pt>
                <c:pt idx="3749">
                  <c:v>3.1781587E-2</c:v>
                </c:pt>
                <c:pt idx="3750">
                  <c:v>8.7768477999999997E-2</c:v>
                </c:pt>
                <c:pt idx="3751">
                  <c:v>0.18754036199999999</c:v>
                </c:pt>
                <c:pt idx="3752">
                  <c:v>0.31312579800000001</c:v>
                </c:pt>
                <c:pt idx="3753">
                  <c:v>0.446938742</c:v>
                </c:pt>
                <c:pt idx="3754">
                  <c:v>0.51199461599999996</c:v>
                </c:pt>
                <c:pt idx="3755">
                  <c:v>0.54458464799999995</c:v>
                </c:pt>
                <c:pt idx="3756">
                  <c:v>0.56182771300000001</c:v>
                </c:pt>
                <c:pt idx="3757">
                  <c:v>0.53344919700000004</c:v>
                </c:pt>
                <c:pt idx="3758">
                  <c:v>0.46732116499999998</c:v>
                </c:pt>
                <c:pt idx="3759">
                  <c:v>0.384426569</c:v>
                </c:pt>
                <c:pt idx="3760">
                  <c:v>0.28897590099999998</c:v>
                </c:pt>
                <c:pt idx="3761">
                  <c:v>0.18578355499999999</c:v>
                </c:pt>
                <c:pt idx="3762">
                  <c:v>8.9660349E-2</c:v>
                </c:pt>
                <c:pt idx="3763">
                  <c:v>2.9364521000000001E-2</c:v>
                </c:pt>
                <c:pt idx="3764">
                  <c:v>3.5647800000000002E-4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6.702782E-3</c:v>
                </c:pt>
                <c:pt idx="3773">
                  <c:v>5.4490569000000003E-2</c:v>
                </c:pt>
                <c:pt idx="3774">
                  <c:v>0.13245164500000001</c:v>
                </c:pt>
                <c:pt idx="3775">
                  <c:v>0.28143188899999999</c:v>
                </c:pt>
                <c:pt idx="3776">
                  <c:v>0.429429909</c:v>
                </c:pt>
                <c:pt idx="3777">
                  <c:v>0.544219283</c:v>
                </c:pt>
                <c:pt idx="3778">
                  <c:v>0.63617073000000002</c:v>
                </c:pt>
                <c:pt idx="3779">
                  <c:v>0.65856439700000002</c:v>
                </c:pt>
                <c:pt idx="3780">
                  <c:v>0.65431594199999998</c:v>
                </c:pt>
                <c:pt idx="3781">
                  <c:v>0.62046905299999999</c:v>
                </c:pt>
                <c:pt idx="3782">
                  <c:v>0.536854936</c:v>
                </c:pt>
                <c:pt idx="3783">
                  <c:v>0.423627529</c:v>
                </c:pt>
                <c:pt idx="3784">
                  <c:v>0.323284876</c:v>
                </c:pt>
                <c:pt idx="3785">
                  <c:v>0.19764263600000001</c:v>
                </c:pt>
                <c:pt idx="3786">
                  <c:v>8.7454147999999995E-2</c:v>
                </c:pt>
                <c:pt idx="3787">
                  <c:v>3.2189141999999997E-2</c:v>
                </c:pt>
                <c:pt idx="3788">
                  <c:v>8.7892299999999999E-4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5.644657E-3</c:v>
                </c:pt>
                <c:pt idx="3797">
                  <c:v>4.6758583999999999E-2</c:v>
                </c:pt>
                <c:pt idx="3798">
                  <c:v>0.11578641000000001</c:v>
                </c:pt>
                <c:pt idx="3799">
                  <c:v>0.23994100300000001</c:v>
                </c:pt>
                <c:pt idx="3800">
                  <c:v>0.376239659</c:v>
                </c:pt>
                <c:pt idx="3801">
                  <c:v>0.49094187700000003</c:v>
                </c:pt>
                <c:pt idx="3802">
                  <c:v>0.54443571800000001</c:v>
                </c:pt>
                <c:pt idx="3803">
                  <c:v>0.59402013200000003</c:v>
                </c:pt>
                <c:pt idx="3804">
                  <c:v>0.60288420300000001</c:v>
                </c:pt>
                <c:pt idx="3805">
                  <c:v>0.53790302000000001</c:v>
                </c:pt>
                <c:pt idx="3806">
                  <c:v>0.45002588799999999</c:v>
                </c:pt>
                <c:pt idx="3807">
                  <c:v>0.36895602799999999</c:v>
                </c:pt>
                <c:pt idx="3808">
                  <c:v>0.27125820299999998</c:v>
                </c:pt>
                <c:pt idx="3809">
                  <c:v>0.17499488899999999</c:v>
                </c:pt>
                <c:pt idx="3810">
                  <c:v>8.4495559999999997E-2</c:v>
                </c:pt>
                <c:pt idx="3811">
                  <c:v>2.8626914E-2</c:v>
                </c:pt>
                <c:pt idx="3812">
                  <c:v>3.5647800000000002E-4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4.0168180000000001E-3</c:v>
                </c:pt>
                <c:pt idx="3821">
                  <c:v>3.759589E-2</c:v>
                </c:pt>
                <c:pt idx="3822">
                  <c:v>9.6712524999999994E-2</c:v>
                </c:pt>
                <c:pt idx="3823">
                  <c:v>0.19845764799999999</c:v>
                </c:pt>
                <c:pt idx="3824">
                  <c:v>0.31714319600000002</c:v>
                </c:pt>
                <c:pt idx="3825">
                  <c:v>0.40872075400000002</c:v>
                </c:pt>
                <c:pt idx="3826">
                  <c:v>0.46540196499999997</c:v>
                </c:pt>
                <c:pt idx="3827">
                  <c:v>0.50420371399999997</c:v>
                </c:pt>
                <c:pt idx="3828">
                  <c:v>0.54484350000000004</c:v>
                </c:pt>
                <c:pt idx="3829">
                  <c:v>0.52755275099999999</c:v>
                </c:pt>
                <c:pt idx="3830">
                  <c:v>0.47016461100000001</c:v>
                </c:pt>
                <c:pt idx="3831">
                  <c:v>0.40346022100000001</c:v>
                </c:pt>
                <c:pt idx="3832">
                  <c:v>0.33034630700000001</c:v>
                </c:pt>
                <c:pt idx="3833">
                  <c:v>0.20450406900000001</c:v>
                </c:pt>
                <c:pt idx="3834">
                  <c:v>9.4186514999999998E-2</c:v>
                </c:pt>
                <c:pt idx="3835">
                  <c:v>3.4055886E-2</c:v>
                </c:pt>
                <c:pt idx="3836">
                  <c:v>8.7892299999999999E-4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5.424908E-3</c:v>
                </c:pt>
                <c:pt idx="3845">
                  <c:v>4.3570866E-2</c:v>
                </c:pt>
                <c:pt idx="3846">
                  <c:v>0.106745805</c:v>
                </c:pt>
                <c:pt idx="3847">
                  <c:v>0.22095530299999999</c:v>
                </c:pt>
                <c:pt idx="3848">
                  <c:v>0.36542533700000002</c:v>
                </c:pt>
                <c:pt idx="3849">
                  <c:v>0.48910752699999999</c:v>
                </c:pt>
                <c:pt idx="3850">
                  <c:v>0.57828076299999998</c:v>
                </c:pt>
                <c:pt idx="3851">
                  <c:v>0.59633163499999997</c:v>
                </c:pt>
                <c:pt idx="3852">
                  <c:v>0.58672321000000005</c:v>
                </c:pt>
                <c:pt idx="3853">
                  <c:v>0.48930785799999998</c:v>
                </c:pt>
                <c:pt idx="3854">
                  <c:v>0.43771861899999998</c:v>
                </c:pt>
                <c:pt idx="3855">
                  <c:v>0.36990417599999997</c:v>
                </c:pt>
                <c:pt idx="3856">
                  <c:v>0.26171818699999999</c:v>
                </c:pt>
                <c:pt idx="3857">
                  <c:v>0.17030879400000001</c:v>
                </c:pt>
                <c:pt idx="3858">
                  <c:v>8.5206878E-2</c:v>
                </c:pt>
                <c:pt idx="3859">
                  <c:v>3.2235608999999998E-2</c:v>
                </c:pt>
                <c:pt idx="3860">
                  <c:v>3.5647800000000002E-4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4.2365659999999998E-3</c:v>
                </c:pt>
                <c:pt idx="3869">
                  <c:v>4.5190832E-2</c:v>
                </c:pt>
                <c:pt idx="3870">
                  <c:v>0.11651828</c:v>
                </c:pt>
                <c:pt idx="3871">
                  <c:v>0.237533838</c:v>
                </c:pt>
                <c:pt idx="3872">
                  <c:v>0.39569545900000003</c:v>
                </c:pt>
                <c:pt idx="3873">
                  <c:v>0.52449164299999995</c:v>
                </c:pt>
                <c:pt idx="3874">
                  <c:v>0.61109307300000004</c:v>
                </c:pt>
                <c:pt idx="3875">
                  <c:v>0.67499786399999995</c:v>
                </c:pt>
                <c:pt idx="3876">
                  <c:v>0.65439301900000002</c:v>
                </c:pt>
                <c:pt idx="3877">
                  <c:v>0.63549181200000004</c:v>
                </c:pt>
                <c:pt idx="3878">
                  <c:v>0.54400873500000002</c:v>
                </c:pt>
                <c:pt idx="3879">
                  <c:v>0.44259069200000001</c:v>
                </c:pt>
                <c:pt idx="3880">
                  <c:v>0.31966751799999998</c:v>
                </c:pt>
                <c:pt idx="3881">
                  <c:v>0.19681553299999999</c:v>
                </c:pt>
                <c:pt idx="3882">
                  <c:v>9.0026497999999996E-2</c:v>
                </c:pt>
                <c:pt idx="3883">
                  <c:v>3.4717196999999998E-2</c:v>
                </c:pt>
                <c:pt idx="3884">
                  <c:v>1.2354009999999999E-3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5.2123009999999999E-3</c:v>
                </c:pt>
                <c:pt idx="3893">
                  <c:v>4.4129199000000001E-2</c:v>
                </c:pt>
                <c:pt idx="3894">
                  <c:v>0.109035441</c:v>
                </c:pt>
                <c:pt idx="3895">
                  <c:v>0.22734760800000001</c:v>
                </c:pt>
                <c:pt idx="3896">
                  <c:v>0.35534727999999999</c:v>
                </c:pt>
                <c:pt idx="3897">
                  <c:v>0.45818729000000002</c:v>
                </c:pt>
                <c:pt idx="3898">
                  <c:v>0.51109401099999996</c:v>
                </c:pt>
                <c:pt idx="3899">
                  <c:v>0.53865990799999997</c:v>
                </c:pt>
                <c:pt idx="3900">
                  <c:v>0.49988009799999999</c:v>
                </c:pt>
                <c:pt idx="3901">
                  <c:v>0.45906255299999998</c:v>
                </c:pt>
                <c:pt idx="3902">
                  <c:v>0.39512903799999999</c:v>
                </c:pt>
                <c:pt idx="3903">
                  <c:v>0.33268600500000001</c:v>
                </c:pt>
                <c:pt idx="3904">
                  <c:v>0.268501871</c:v>
                </c:pt>
                <c:pt idx="3905">
                  <c:v>0.18145292399999999</c:v>
                </c:pt>
                <c:pt idx="3906">
                  <c:v>8.8015000999999995E-2</c:v>
                </c:pt>
                <c:pt idx="3907">
                  <c:v>3.2092468999999998E-2</c:v>
                </c:pt>
                <c:pt idx="3908">
                  <c:v>1.591879E-3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5.557261E-3</c:v>
                </c:pt>
                <c:pt idx="3917">
                  <c:v>4.5094401999999999E-2</c:v>
                </c:pt>
                <c:pt idx="3918">
                  <c:v>0.109349213</c:v>
                </c:pt>
                <c:pt idx="3919">
                  <c:v>0.22120738300000001</c:v>
                </c:pt>
                <c:pt idx="3920">
                  <c:v>0.35422810199999999</c:v>
                </c:pt>
                <c:pt idx="3921">
                  <c:v>0.45332426599999998</c:v>
                </c:pt>
                <c:pt idx="3922">
                  <c:v>0.53452550499999996</c:v>
                </c:pt>
                <c:pt idx="3923">
                  <c:v>0.55695073900000003</c:v>
                </c:pt>
                <c:pt idx="3924">
                  <c:v>0.53757633999999999</c:v>
                </c:pt>
                <c:pt idx="3925">
                  <c:v>0.47931170299999998</c:v>
                </c:pt>
                <c:pt idx="3926">
                  <c:v>0.41877119299999999</c:v>
                </c:pt>
                <c:pt idx="3927">
                  <c:v>0.34457247699999999</c:v>
                </c:pt>
                <c:pt idx="3928">
                  <c:v>0.27652768799999999</c:v>
                </c:pt>
                <c:pt idx="3929">
                  <c:v>0.17742116699999999</c:v>
                </c:pt>
                <c:pt idx="3930">
                  <c:v>9.0886636000000007E-2</c:v>
                </c:pt>
                <c:pt idx="3931">
                  <c:v>3.1802650000000002E-2</c:v>
                </c:pt>
                <c:pt idx="3932">
                  <c:v>1.9483580000000001E-3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3.3218929999999998E-3</c:v>
                </c:pt>
                <c:pt idx="3941">
                  <c:v>4.1351183999999999E-2</c:v>
                </c:pt>
                <c:pt idx="3942">
                  <c:v>0.103158474</c:v>
                </c:pt>
                <c:pt idx="3943">
                  <c:v>0.22487127100000001</c:v>
                </c:pt>
                <c:pt idx="3944">
                  <c:v>0.37486900499999998</c:v>
                </c:pt>
                <c:pt idx="3945">
                  <c:v>0.48138354799999999</c:v>
                </c:pt>
                <c:pt idx="3946">
                  <c:v>0.54275174599999998</c:v>
                </c:pt>
                <c:pt idx="3947">
                  <c:v>0.56515053900000001</c:v>
                </c:pt>
                <c:pt idx="3948">
                  <c:v>0.53982570699999999</c:v>
                </c:pt>
                <c:pt idx="3949">
                  <c:v>0.51866354100000001</c:v>
                </c:pt>
                <c:pt idx="3950">
                  <c:v>0.447520894</c:v>
                </c:pt>
                <c:pt idx="3951">
                  <c:v>0.37712636799999999</c:v>
                </c:pt>
                <c:pt idx="3952">
                  <c:v>0.30248714199999999</c:v>
                </c:pt>
                <c:pt idx="3953">
                  <c:v>0.18421722700000001</c:v>
                </c:pt>
                <c:pt idx="3954">
                  <c:v>8.9537354E-2</c:v>
                </c:pt>
                <c:pt idx="3955">
                  <c:v>3.0529408000000001E-2</c:v>
                </c:pt>
                <c:pt idx="3956">
                  <c:v>1.2354009999999999E-3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4.3867419999999999E-3</c:v>
                </c:pt>
                <c:pt idx="3965">
                  <c:v>4.7304214999999997E-2</c:v>
                </c:pt>
                <c:pt idx="3966">
                  <c:v>0.11507683</c:v>
                </c:pt>
                <c:pt idx="3967">
                  <c:v>0.25326878600000002</c:v>
                </c:pt>
                <c:pt idx="3968">
                  <c:v>0.398222562</c:v>
                </c:pt>
                <c:pt idx="3969">
                  <c:v>0.49892669699999997</c:v>
                </c:pt>
                <c:pt idx="3970">
                  <c:v>0.571171388</c:v>
                </c:pt>
                <c:pt idx="3971">
                  <c:v>0.60156421000000004</c:v>
                </c:pt>
                <c:pt idx="3972">
                  <c:v>0.61621445100000005</c:v>
                </c:pt>
                <c:pt idx="3973">
                  <c:v>0.58804208199999997</c:v>
                </c:pt>
                <c:pt idx="3974">
                  <c:v>0.53701389899999996</c:v>
                </c:pt>
                <c:pt idx="3975">
                  <c:v>0.43544123600000001</c:v>
                </c:pt>
                <c:pt idx="3976">
                  <c:v>0.354182569</c:v>
                </c:pt>
                <c:pt idx="3977">
                  <c:v>0.21915828500000001</c:v>
                </c:pt>
                <c:pt idx="3978">
                  <c:v>0.103237198</c:v>
                </c:pt>
                <c:pt idx="3979">
                  <c:v>3.6192410000000001E-2</c:v>
                </c:pt>
                <c:pt idx="3980">
                  <c:v>1.9483580000000001E-3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7.3638840000000002E-3</c:v>
                </c:pt>
                <c:pt idx="3989">
                  <c:v>5.5296632999999998E-2</c:v>
                </c:pt>
                <c:pt idx="3990">
                  <c:v>0.13036674200000001</c:v>
                </c:pt>
                <c:pt idx="3991">
                  <c:v>0.28091817400000002</c:v>
                </c:pt>
                <c:pt idx="3992">
                  <c:v>0.43684609699999999</c:v>
                </c:pt>
                <c:pt idx="3993">
                  <c:v>0.54985518700000002</c:v>
                </c:pt>
                <c:pt idx="3994">
                  <c:v>0.64869995300000005</c:v>
                </c:pt>
                <c:pt idx="3995">
                  <c:v>0.68377281499999998</c:v>
                </c:pt>
                <c:pt idx="3996">
                  <c:v>0.65911755299999997</c:v>
                </c:pt>
                <c:pt idx="3997">
                  <c:v>0.62839003999999998</c:v>
                </c:pt>
                <c:pt idx="3998">
                  <c:v>0.52575994299999995</c:v>
                </c:pt>
                <c:pt idx="3999">
                  <c:v>0.40990269600000001</c:v>
                </c:pt>
                <c:pt idx="4000">
                  <c:v>0.30631868299999998</c:v>
                </c:pt>
                <c:pt idx="4001">
                  <c:v>0.18691896799999999</c:v>
                </c:pt>
                <c:pt idx="4002">
                  <c:v>8.7523870000000004E-2</c:v>
                </c:pt>
                <c:pt idx="4003">
                  <c:v>3.1849336999999998E-2</c:v>
                </c:pt>
                <c:pt idx="4004">
                  <c:v>1.2354009999999999E-3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5.947562E-3</c:v>
                </c:pt>
                <c:pt idx="4013">
                  <c:v>5.1626028999999997E-2</c:v>
                </c:pt>
                <c:pt idx="4014">
                  <c:v>0.12465176</c:v>
                </c:pt>
                <c:pt idx="4015">
                  <c:v>0.26784335100000001</c:v>
                </c:pt>
                <c:pt idx="4016">
                  <c:v>0.41778984299999999</c:v>
                </c:pt>
                <c:pt idx="4017">
                  <c:v>0.53139084999999997</c:v>
                </c:pt>
                <c:pt idx="4018">
                  <c:v>0.62416084299999997</c:v>
                </c:pt>
                <c:pt idx="4019">
                  <c:v>0.65461284099999995</c:v>
                </c:pt>
                <c:pt idx="4020">
                  <c:v>0.63709196899999998</c:v>
                </c:pt>
                <c:pt idx="4021">
                  <c:v>0.58693799599999996</c:v>
                </c:pt>
                <c:pt idx="4022">
                  <c:v>0.51505779699999998</c:v>
                </c:pt>
                <c:pt idx="4023">
                  <c:v>0.44115785499999999</c:v>
                </c:pt>
                <c:pt idx="4024">
                  <c:v>0.32142184099999999</c:v>
                </c:pt>
                <c:pt idx="4025">
                  <c:v>0.197331338</c:v>
                </c:pt>
                <c:pt idx="4026">
                  <c:v>9.1333250000000005E-2</c:v>
                </c:pt>
                <c:pt idx="4027">
                  <c:v>3.6043279999999997E-2</c:v>
                </c:pt>
                <c:pt idx="4028">
                  <c:v>1.591879E-3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5.7364640000000001E-3</c:v>
                </c:pt>
                <c:pt idx="4037">
                  <c:v>4.8804879000000002E-2</c:v>
                </c:pt>
                <c:pt idx="4038">
                  <c:v>0.119088029</c:v>
                </c:pt>
                <c:pt idx="4039">
                  <c:v>0.25037568100000002</c:v>
                </c:pt>
                <c:pt idx="4040">
                  <c:v>0.38685698699999999</c:v>
                </c:pt>
                <c:pt idx="4041">
                  <c:v>0.48141603999999999</c:v>
                </c:pt>
                <c:pt idx="4042">
                  <c:v>0.553675421</c:v>
                </c:pt>
                <c:pt idx="4043">
                  <c:v>0.61059171599999995</c:v>
                </c:pt>
                <c:pt idx="4044">
                  <c:v>0.60668555700000004</c:v>
                </c:pt>
                <c:pt idx="4045">
                  <c:v>0.58596621400000004</c:v>
                </c:pt>
                <c:pt idx="4046">
                  <c:v>0.50780507200000002</c:v>
                </c:pt>
                <c:pt idx="4047">
                  <c:v>0.42679945899999999</c:v>
                </c:pt>
                <c:pt idx="4048">
                  <c:v>0.304420829</c:v>
                </c:pt>
                <c:pt idx="4049">
                  <c:v>0.19800805299999999</c:v>
                </c:pt>
                <c:pt idx="4050">
                  <c:v>9.4268453000000002E-2</c:v>
                </c:pt>
                <c:pt idx="4051">
                  <c:v>3.3911597000000002E-2</c:v>
                </c:pt>
                <c:pt idx="4052">
                  <c:v>1.2354009999999999E-3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5.9223899999999996E-3</c:v>
                </c:pt>
                <c:pt idx="4061">
                  <c:v>4.8187340000000002E-2</c:v>
                </c:pt>
                <c:pt idx="4062">
                  <c:v>0.117374908</c:v>
                </c:pt>
                <c:pt idx="4063">
                  <c:v>0.239545961</c:v>
                </c:pt>
                <c:pt idx="4064">
                  <c:v>0.38263660300000002</c:v>
                </c:pt>
                <c:pt idx="4065">
                  <c:v>0.48727329699999999</c:v>
                </c:pt>
                <c:pt idx="4066">
                  <c:v>0.56976195699999999</c:v>
                </c:pt>
                <c:pt idx="4067">
                  <c:v>0.59577115899999999</c:v>
                </c:pt>
                <c:pt idx="4068">
                  <c:v>0.58712550900000005</c:v>
                </c:pt>
                <c:pt idx="4069">
                  <c:v>0.55746226499999996</c:v>
                </c:pt>
                <c:pt idx="4070">
                  <c:v>0.48007301800000002</c:v>
                </c:pt>
                <c:pt idx="4071">
                  <c:v>0.38284764399999999</c:v>
                </c:pt>
                <c:pt idx="4072">
                  <c:v>0.30299572699999999</c:v>
                </c:pt>
                <c:pt idx="4073">
                  <c:v>0.196893187</c:v>
                </c:pt>
                <c:pt idx="4074">
                  <c:v>0.10470845199999999</c:v>
                </c:pt>
                <c:pt idx="4075">
                  <c:v>3.7525006999999999E-2</c:v>
                </c:pt>
                <c:pt idx="4076">
                  <c:v>2.3048360000000002E-3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5.2858330000000002E-3</c:v>
                </c:pt>
                <c:pt idx="4085">
                  <c:v>4.9323086000000002E-2</c:v>
                </c:pt>
                <c:pt idx="4086">
                  <c:v>0.114539456</c:v>
                </c:pt>
                <c:pt idx="4087">
                  <c:v>0.24749843099999999</c:v>
                </c:pt>
                <c:pt idx="4088">
                  <c:v>0.407696212</c:v>
                </c:pt>
                <c:pt idx="4089">
                  <c:v>0.53865249000000004</c:v>
                </c:pt>
                <c:pt idx="4090">
                  <c:v>0.61133645299999995</c:v>
                </c:pt>
                <c:pt idx="4091">
                  <c:v>0.65555828999999999</c:v>
                </c:pt>
                <c:pt idx="4092">
                  <c:v>0.63118990100000005</c:v>
                </c:pt>
                <c:pt idx="4093">
                  <c:v>0.60790211599999999</c:v>
                </c:pt>
                <c:pt idx="4094">
                  <c:v>0.51658247000000002</c:v>
                </c:pt>
                <c:pt idx="4095">
                  <c:v>0.44805802099999997</c:v>
                </c:pt>
                <c:pt idx="4096">
                  <c:v>0.34728969799999998</c:v>
                </c:pt>
                <c:pt idx="4097">
                  <c:v>0.22258573500000001</c:v>
                </c:pt>
                <c:pt idx="4098">
                  <c:v>0.103235167</c:v>
                </c:pt>
                <c:pt idx="4099">
                  <c:v>3.7304735999999998E-2</c:v>
                </c:pt>
                <c:pt idx="4100">
                  <c:v>2.4708019999999998E-3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6.1937829999999996E-3</c:v>
                </c:pt>
                <c:pt idx="4109">
                  <c:v>5.2475472000000002E-2</c:v>
                </c:pt>
                <c:pt idx="4110">
                  <c:v>0.124922492</c:v>
                </c:pt>
                <c:pt idx="4111">
                  <c:v>0.267261305</c:v>
                </c:pt>
                <c:pt idx="4112">
                  <c:v>0.40737415700000001</c:v>
                </c:pt>
                <c:pt idx="4113">
                  <c:v>0.553042178</c:v>
                </c:pt>
                <c:pt idx="4114">
                  <c:v>0.63004688600000003</c:v>
                </c:pt>
                <c:pt idx="4115">
                  <c:v>0.67802755400000003</c:v>
                </c:pt>
                <c:pt idx="4116">
                  <c:v>0.64673403200000001</c:v>
                </c:pt>
                <c:pt idx="4117">
                  <c:v>0.60045170999999997</c:v>
                </c:pt>
                <c:pt idx="4118">
                  <c:v>0.54919841599999997</c:v>
                </c:pt>
                <c:pt idx="4119">
                  <c:v>0.43448111699999997</c:v>
                </c:pt>
                <c:pt idx="4120">
                  <c:v>0.34564650699999999</c:v>
                </c:pt>
                <c:pt idx="4121">
                  <c:v>0.21515293599999999</c:v>
                </c:pt>
                <c:pt idx="4122">
                  <c:v>0.103818255</c:v>
                </c:pt>
                <c:pt idx="4123">
                  <c:v>3.8708239999999998E-2</c:v>
                </c:pt>
                <c:pt idx="4124">
                  <c:v>1.591879E-3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4.8959499999999996E-3</c:v>
                </c:pt>
                <c:pt idx="4133">
                  <c:v>4.6045313999999997E-2</c:v>
                </c:pt>
                <c:pt idx="4134">
                  <c:v>0.113409133</c:v>
                </c:pt>
                <c:pt idx="4135">
                  <c:v>0.232607813</c:v>
                </c:pt>
                <c:pt idx="4136">
                  <c:v>0.37707555700000001</c:v>
                </c:pt>
                <c:pt idx="4137">
                  <c:v>0.47968506900000002</c:v>
                </c:pt>
                <c:pt idx="4138">
                  <c:v>0.55847269799999999</c:v>
                </c:pt>
                <c:pt idx="4139">
                  <c:v>0.60460175599999999</c:v>
                </c:pt>
                <c:pt idx="4140">
                  <c:v>0.62802413599999996</c:v>
                </c:pt>
                <c:pt idx="4141">
                  <c:v>0.58024397500000002</c:v>
                </c:pt>
                <c:pt idx="4142">
                  <c:v>0.55394712800000001</c:v>
                </c:pt>
                <c:pt idx="4143">
                  <c:v>0.46560442699999999</c:v>
                </c:pt>
                <c:pt idx="4144">
                  <c:v>0.35440911400000003</c:v>
                </c:pt>
                <c:pt idx="4145">
                  <c:v>0.21814926100000001</c:v>
                </c:pt>
                <c:pt idx="4146">
                  <c:v>0.10782929099999999</c:v>
                </c:pt>
                <c:pt idx="4147">
                  <c:v>3.7089469999999999E-2</c:v>
                </c:pt>
                <c:pt idx="4148">
                  <c:v>2.1143239999999999E-3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4.7906980000000004E-3</c:v>
                </c:pt>
                <c:pt idx="4157">
                  <c:v>4.7724797999999999E-2</c:v>
                </c:pt>
                <c:pt idx="4158">
                  <c:v>0.118075734</c:v>
                </c:pt>
                <c:pt idx="4159">
                  <c:v>0.25690383999999999</c:v>
                </c:pt>
                <c:pt idx="4160">
                  <c:v>0.40509589800000001</c:v>
                </c:pt>
                <c:pt idx="4161">
                  <c:v>0.50566191199999999</c:v>
                </c:pt>
                <c:pt idx="4162">
                  <c:v>0.58116799399999997</c:v>
                </c:pt>
                <c:pt idx="4163">
                  <c:v>0.62478874799999995</c:v>
                </c:pt>
                <c:pt idx="4164">
                  <c:v>0.60566348299999995</c:v>
                </c:pt>
                <c:pt idx="4165">
                  <c:v>0.53859030900000004</c:v>
                </c:pt>
                <c:pt idx="4166">
                  <c:v>0.48506854799999999</c:v>
                </c:pt>
                <c:pt idx="4167">
                  <c:v>0.42615217399999999</c:v>
                </c:pt>
                <c:pt idx="4168">
                  <c:v>0.32080573000000001</c:v>
                </c:pt>
                <c:pt idx="4169">
                  <c:v>0.19924948300000001</c:v>
                </c:pt>
                <c:pt idx="4170">
                  <c:v>9.6983015000000006E-2</c:v>
                </c:pt>
                <c:pt idx="4171">
                  <c:v>3.2469534000000001E-2</c:v>
                </c:pt>
                <c:pt idx="4172">
                  <c:v>1.9483580000000001E-3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4.2411530000000001E-3</c:v>
                </c:pt>
                <c:pt idx="4181">
                  <c:v>4.2405420999999999E-2</c:v>
                </c:pt>
                <c:pt idx="4182">
                  <c:v>0.101493691</c:v>
                </c:pt>
                <c:pt idx="4183">
                  <c:v>0.21553169599999999</c:v>
                </c:pt>
                <c:pt idx="4184">
                  <c:v>0.33472366999999997</c:v>
                </c:pt>
                <c:pt idx="4185">
                  <c:v>0.44927278900000001</c:v>
                </c:pt>
                <c:pt idx="4186">
                  <c:v>0.52095129200000001</c:v>
                </c:pt>
                <c:pt idx="4187">
                  <c:v>0.56662089999999998</c:v>
                </c:pt>
                <c:pt idx="4188">
                  <c:v>0.56385741700000003</c:v>
                </c:pt>
                <c:pt idx="4189">
                  <c:v>0.52978520699999998</c:v>
                </c:pt>
                <c:pt idx="4190">
                  <c:v>0.47081726299999999</c:v>
                </c:pt>
                <c:pt idx="4191">
                  <c:v>0.37883283600000001</c:v>
                </c:pt>
                <c:pt idx="4192">
                  <c:v>0.29380374799999998</c:v>
                </c:pt>
                <c:pt idx="4193">
                  <c:v>0.18884219199999999</c:v>
                </c:pt>
                <c:pt idx="4194">
                  <c:v>9.1293760000000002E-2</c:v>
                </c:pt>
                <c:pt idx="4195">
                  <c:v>3.3646113999999998E-2</c:v>
                </c:pt>
                <c:pt idx="4196">
                  <c:v>1.9483580000000001E-3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4.5375449999999996E-3</c:v>
                </c:pt>
                <c:pt idx="4205">
                  <c:v>4.9013238000000001E-2</c:v>
                </c:pt>
                <c:pt idx="4206">
                  <c:v>0.118260174</c:v>
                </c:pt>
                <c:pt idx="4207">
                  <c:v>0.26218697600000002</c:v>
                </c:pt>
                <c:pt idx="4208">
                  <c:v>0.42344321000000001</c:v>
                </c:pt>
                <c:pt idx="4209">
                  <c:v>0.53800826000000002</c:v>
                </c:pt>
                <c:pt idx="4210">
                  <c:v>0.63415474100000002</c:v>
                </c:pt>
                <c:pt idx="4211">
                  <c:v>0.68256340699999996</c:v>
                </c:pt>
                <c:pt idx="4212">
                  <c:v>0.68616430799999995</c:v>
                </c:pt>
                <c:pt idx="4213">
                  <c:v>0.68221279899999998</c:v>
                </c:pt>
                <c:pt idx="4214">
                  <c:v>0.60930145599999996</c:v>
                </c:pt>
                <c:pt idx="4215">
                  <c:v>0.488090731</c:v>
                </c:pt>
                <c:pt idx="4216">
                  <c:v>0.38484106800000001</c:v>
                </c:pt>
                <c:pt idx="4217">
                  <c:v>0.24564718699999999</c:v>
                </c:pt>
                <c:pt idx="4218">
                  <c:v>0.11211526199999999</c:v>
                </c:pt>
                <c:pt idx="4219">
                  <c:v>4.0604952E-2</c:v>
                </c:pt>
                <c:pt idx="4220">
                  <c:v>3.183759E-3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4.0352679999999998E-3</c:v>
                </c:pt>
                <c:pt idx="4229">
                  <c:v>4.7090515999999999E-2</c:v>
                </c:pt>
                <c:pt idx="4230">
                  <c:v>0.113919177</c:v>
                </c:pt>
                <c:pt idx="4231">
                  <c:v>0.25192453100000001</c:v>
                </c:pt>
                <c:pt idx="4232">
                  <c:v>0.41300318400000002</c:v>
                </c:pt>
                <c:pt idx="4233">
                  <c:v>0.50139069700000005</c:v>
                </c:pt>
                <c:pt idx="4234">
                  <c:v>0.52985555799999995</c:v>
                </c:pt>
                <c:pt idx="4235">
                  <c:v>0.568698641</c:v>
                </c:pt>
                <c:pt idx="4236">
                  <c:v>0.56640563700000002</c:v>
                </c:pt>
                <c:pt idx="4237">
                  <c:v>0.55392793799999995</c:v>
                </c:pt>
                <c:pt idx="4238">
                  <c:v>0.50946224200000001</c:v>
                </c:pt>
                <c:pt idx="4239">
                  <c:v>0.42862864299999998</c:v>
                </c:pt>
                <c:pt idx="4240">
                  <c:v>0.32259321600000002</c:v>
                </c:pt>
                <c:pt idx="4241">
                  <c:v>0.206432062</c:v>
                </c:pt>
                <c:pt idx="4242">
                  <c:v>9.8239083000000005E-2</c:v>
                </c:pt>
                <c:pt idx="4243">
                  <c:v>3.7166322000000002E-2</c:v>
                </c:pt>
                <c:pt idx="4244">
                  <c:v>2.1143239999999999E-3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4.8942320000000001E-3</c:v>
                </c:pt>
                <c:pt idx="4253">
                  <c:v>4.6711060999999998E-2</c:v>
                </c:pt>
                <c:pt idx="4254">
                  <c:v>0.111920592</c:v>
                </c:pt>
                <c:pt idx="4255">
                  <c:v>0.24722498200000001</c:v>
                </c:pt>
                <c:pt idx="4256">
                  <c:v>0.39116133400000003</c:v>
                </c:pt>
                <c:pt idx="4257">
                  <c:v>0.51419186500000003</c:v>
                </c:pt>
                <c:pt idx="4258">
                  <c:v>0.59819575300000005</c:v>
                </c:pt>
                <c:pt idx="4259">
                  <c:v>0.64347882000000001</c:v>
                </c:pt>
                <c:pt idx="4260">
                  <c:v>0.64968146599999999</c:v>
                </c:pt>
                <c:pt idx="4261">
                  <c:v>0.62666737400000005</c:v>
                </c:pt>
                <c:pt idx="4262">
                  <c:v>0.53794461699999996</c:v>
                </c:pt>
                <c:pt idx="4263">
                  <c:v>0.43798067499999999</c:v>
                </c:pt>
                <c:pt idx="4264">
                  <c:v>0.35317659299999998</c:v>
                </c:pt>
                <c:pt idx="4265">
                  <c:v>0.225133783</c:v>
                </c:pt>
                <c:pt idx="4266">
                  <c:v>0.106764965</c:v>
                </c:pt>
                <c:pt idx="4267">
                  <c:v>3.8044827000000003E-2</c:v>
                </c:pt>
                <c:pt idx="4268">
                  <c:v>2.1143239999999999E-3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4.386951E-3</c:v>
                </c:pt>
                <c:pt idx="4277">
                  <c:v>4.8565416E-2</c:v>
                </c:pt>
                <c:pt idx="4278">
                  <c:v>0.11514495299999999</c:v>
                </c:pt>
                <c:pt idx="4279">
                  <c:v>0.25275296000000003</c:v>
                </c:pt>
                <c:pt idx="4280">
                  <c:v>0.41666144399999999</c:v>
                </c:pt>
                <c:pt idx="4281">
                  <c:v>0.542360905</c:v>
                </c:pt>
                <c:pt idx="4282">
                  <c:v>0.64095700899999997</c:v>
                </c:pt>
                <c:pt idx="4283">
                  <c:v>0.71775434900000001</c:v>
                </c:pt>
                <c:pt idx="4284">
                  <c:v>0.70349948200000001</c:v>
                </c:pt>
                <c:pt idx="4285">
                  <c:v>0.67097136000000002</c:v>
                </c:pt>
                <c:pt idx="4286">
                  <c:v>0.58983370099999999</c:v>
                </c:pt>
                <c:pt idx="4287">
                  <c:v>0.46342172999999998</c:v>
                </c:pt>
                <c:pt idx="4288">
                  <c:v>0.36246978000000002</c:v>
                </c:pt>
                <c:pt idx="4289">
                  <c:v>0.22063224300000001</c:v>
                </c:pt>
                <c:pt idx="4290">
                  <c:v>0.10557141</c:v>
                </c:pt>
                <c:pt idx="4291">
                  <c:v>3.8398855000000003E-2</c:v>
                </c:pt>
                <c:pt idx="4292">
                  <c:v>2.1143239999999999E-3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5.9610080000000003E-3</c:v>
                </c:pt>
                <c:pt idx="4301">
                  <c:v>5.0672843000000002E-2</c:v>
                </c:pt>
                <c:pt idx="4302">
                  <c:v>0.117828537</c:v>
                </c:pt>
                <c:pt idx="4303">
                  <c:v>0.25134900300000002</c:v>
                </c:pt>
                <c:pt idx="4304">
                  <c:v>0.40869466599999998</c:v>
                </c:pt>
                <c:pt idx="4305">
                  <c:v>0.53613032699999996</c:v>
                </c:pt>
                <c:pt idx="4306">
                  <c:v>0.62403953999999995</c:v>
                </c:pt>
                <c:pt idx="4307">
                  <c:v>0.661142585</c:v>
                </c:pt>
                <c:pt idx="4308">
                  <c:v>0.69530018299999996</c:v>
                </c:pt>
                <c:pt idx="4309">
                  <c:v>0.676365781</c:v>
                </c:pt>
                <c:pt idx="4310">
                  <c:v>0.60230507600000005</c:v>
                </c:pt>
                <c:pt idx="4311">
                  <c:v>0.49214851900000001</c:v>
                </c:pt>
                <c:pt idx="4312">
                  <c:v>0.36832557999999999</c:v>
                </c:pt>
                <c:pt idx="4313">
                  <c:v>0.23501797899999999</c:v>
                </c:pt>
                <c:pt idx="4314">
                  <c:v>0.107937169</c:v>
                </c:pt>
                <c:pt idx="4315">
                  <c:v>4.0414231000000002E-2</c:v>
                </c:pt>
                <c:pt idx="4316">
                  <c:v>2.8272810000000001E-3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3.308657E-3</c:v>
                </c:pt>
                <c:pt idx="4325">
                  <c:v>4.1261548000000002E-2</c:v>
                </c:pt>
                <c:pt idx="4326">
                  <c:v>0.105059493</c:v>
                </c:pt>
                <c:pt idx="4327">
                  <c:v>0.22957597499999999</c:v>
                </c:pt>
                <c:pt idx="4328">
                  <c:v>0.34883444200000002</c:v>
                </c:pt>
                <c:pt idx="4329">
                  <c:v>0.47916365100000002</c:v>
                </c:pt>
                <c:pt idx="4330">
                  <c:v>0.57928182699999997</c:v>
                </c:pt>
                <c:pt idx="4331">
                  <c:v>0.63914331899999999</c:v>
                </c:pt>
                <c:pt idx="4332">
                  <c:v>0.65521468400000005</c:v>
                </c:pt>
                <c:pt idx="4333">
                  <c:v>0.592132353</c:v>
                </c:pt>
                <c:pt idx="4334">
                  <c:v>0.53910390100000005</c:v>
                </c:pt>
                <c:pt idx="4335">
                  <c:v>0.45511089500000002</c:v>
                </c:pt>
                <c:pt idx="4336">
                  <c:v>0.35576626900000002</c:v>
                </c:pt>
                <c:pt idx="4337">
                  <c:v>0.22430038999999999</c:v>
                </c:pt>
                <c:pt idx="4338">
                  <c:v>0.101718237</c:v>
                </c:pt>
                <c:pt idx="4339">
                  <c:v>3.4304198000000001E-2</c:v>
                </c:pt>
                <c:pt idx="4340">
                  <c:v>1.9483580000000001E-3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3.873156E-3</c:v>
                </c:pt>
                <c:pt idx="4349">
                  <c:v>4.6824452000000003E-2</c:v>
                </c:pt>
                <c:pt idx="4350">
                  <c:v>0.113277</c:v>
                </c:pt>
                <c:pt idx="4351">
                  <c:v>0.24304128699999999</c:v>
                </c:pt>
                <c:pt idx="4352">
                  <c:v>0.39983871999999998</c:v>
                </c:pt>
                <c:pt idx="4353">
                  <c:v>0.51327134200000002</c:v>
                </c:pt>
                <c:pt idx="4354">
                  <c:v>0.59281910500000001</c:v>
                </c:pt>
                <c:pt idx="4355">
                  <c:v>0.65694909800000001</c:v>
                </c:pt>
                <c:pt idx="4356">
                  <c:v>0.67868192100000002</c:v>
                </c:pt>
                <c:pt idx="4357">
                  <c:v>0.66288721500000003</c:v>
                </c:pt>
                <c:pt idx="4358">
                  <c:v>0.56872083399999995</c:v>
                </c:pt>
                <c:pt idx="4359">
                  <c:v>0.44270092999999999</c:v>
                </c:pt>
                <c:pt idx="4360">
                  <c:v>0.33385595899999998</c:v>
                </c:pt>
                <c:pt idx="4361">
                  <c:v>0.207352859</c:v>
                </c:pt>
                <c:pt idx="4362">
                  <c:v>0.10010269400000001</c:v>
                </c:pt>
                <c:pt idx="4363">
                  <c:v>3.3434238999999998E-2</c:v>
                </c:pt>
                <c:pt idx="4364">
                  <c:v>2.3048360000000002E-3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5.5793570000000001E-3</c:v>
                </c:pt>
                <c:pt idx="4373">
                  <c:v>5.4275197999999997E-2</c:v>
                </c:pt>
                <c:pt idx="4374">
                  <c:v>0.12603055499999999</c:v>
                </c:pt>
                <c:pt idx="4375">
                  <c:v>0.27553760999999999</c:v>
                </c:pt>
                <c:pt idx="4376">
                  <c:v>0.43980882199999999</c:v>
                </c:pt>
                <c:pt idx="4377">
                  <c:v>0.56538196600000001</c:v>
                </c:pt>
                <c:pt idx="4378">
                  <c:v>0.63972983000000005</c:v>
                </c:pt>
                <c:pt idx="4379">
                  <c:v>0.65815207499999995</c:v>
                </c:pt>
                <c:pt idx="4380">
                  <c:v>0.67866439999999995</c:v>
                </c:pt>
                <c:pt idx="4381">
                  <c:v>0.65912436699999999</c:v>
                </c:pt>
                <c:pt idx="4382">
                  <c:v>0.58653443800000005</c:v>
                </c:pt>
                <c:pt idx="4383">
                  <c:v>0.478523635</c:v>
                </c:pt>
                <c:pt idx="4384">
                  <c:v>0.353925186</c:v>
                </c:pt>
                <c:pt idx="4385">
                  <c:v>0.235360235</c:v>
                </c:pt>
                <c:pt idx="4386">
                  <c:v>0.105269724</c:v>
                </c:pt>
                <c:pt idx="4387">
                  <c:v>3.6767128000000003E-2</c:v>
                </c:pt>
                <c:pt idx="4388">
                  <c:v>2.8272810000000001E-3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2.9723470000000002E-3</c:v>
                </c:pt>
                <c:pt idx="4397">
                  <c:v>3.7266303000000001E-2</c:v>
                </c:pt>
                <c:pt idx="4398">
                  <c:v>9.7660811E-2</c:v>
                </c:pt>
                <c:pt idx="4399">
                  <c:v>0.20735480100000001</c:v>
                </c:pt>
                <c:pt idx="4400">
                  <c:v>0.319379358</c:v>
                </c:pt>
                <c:pt idx="4401">
                  <c:v>0.44688435900000001</c:v>
                </c:pt>
                <c:pt idx="4402">
                  <c:v>0.53338323899999995</c:v>
                </c:pt>
                <c:pt idx="4403">
                  <c:v>0.57853728900000001</c:v>
                </c:pt>
                <c:pt idx="4404">
                  <c:v>0.55115525700000001</c:v>
                </c:pt>
                <c:pt idx="4405">
                  <c:v>0.51571478400000004</c:v>
                </c:pt>
                <c:pt idx="4406">
                  <c:v>0.43639600099999998</c:v>
                </c:pt>
                <c:pt idx="4407">
                  <c:v>0.37591780499999999</c:v>
                </c:pt>
                <c:pt idx="4408">
                  <c:v>0.30863544500000001</c:v>
                </c:pt>
                <c:pt idx="4409">
                  <c:v>0.19917713300000001</c:v>
                </c:pt>
                <c:pt idx="4410">
                  <c:v>9.9483621999999994E-2</c:v>
                </c:pt>
                <c:pt idx="4411">
                  <c:v>3.5717860999999997E-2</c:v>
                </c:pt>
                <c:pt idx="4412">
                  <c:v>1.9483580000000001E-3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4.7321200000000002E-3</c:v>
                </c:pt>
                <c:pt idx="4421">
                  <c:v>5.2053902999999999E-2</c:v>
                </c:pt>
                <c:pt idx="4422">
                  <c:v>0.122359708</c:v>
                </c:pt>
                <c:pt idx="4423">
                  <c:v>0.26763291099999997</c:v>
                </c:pt>
                <c:pt idx="4424">
                  <c:v>0.42660344</c:v>
                </c:pt>
                <c:pt idx="4425">
                  <c:v>0.55350623300000001</c:v>
                </c:pt>
                <c:pt idx="4426">
                  <c:v>0.64730472400000005</c:v>
                </c:pt>
                <c:pt idx="4427">
                  <c:v>0.69037417800000001</c:v>
                </c:pt>
                <c:pt idx="4428">
                  <c:v>0.67090106599999999</c:v>
                </c:pt>
                <c:pt idx="4429">
                  <c:v>0.61279806999999997</c:v>
                </c:pt>
                <c:pt idx="4430">
                  <c:v>0.54633564099999998</c:v>
                </c:pt>
                <c:pt idx="4431">
                  <c:v>0.47874587000000002</c:v>
                </c:pt>
                <c:pt idx="4432">
                  <c:v>0.37012552900000001</c:v>
                </c:pt>
                <c:pt idx="4433">
                  <c:v>0.237689487</c:v>
                </c:pt>
                <c:pt idx="4434">
                  <c:v>0.105204504</c:v>
                </c:pt>
                <c:pt idx="4435">
                  <c:v>3.6884675999999998E-2</c:v>
                </c:pt>
                <c:pt idx="4436">
                  <c:v>1.9483580000000001E-3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4.9046000000000003E-3</c:v>
                </c:pt>
                <c:pt idx="4445">
                  <c:v>5.0757266000000002E-2</c:v>
                </c:pt>
                <c:pt idx="4446">
                  <c:v>0.12187382500000001</c:v>
                </c:pt>
                <c:pt idx="4447">
                  <c:v>0.26594320900000001</c:v>
                </c:pt>
                <c:pt idx="4448">
                  <c:v>0.42597693800000003</c:v>
                </c:pt>
                <c:pt idx="4449">
                  <c:v>0.54324693199999996</c:v>
                </c:pt>
                <c:pt idx="4450">
                  <c:v>0.62745553700000001</c:v>
                </c:pt>
                <c:pt idx="4451">
                  <c:v>0.66432940200000001</c:v>
                </c:pt>
                <c:pt idx="4452">
                  <c:v>0.64213581500000005</c:v>
                </c:pt>
                <c:pt idx="4453">
                  <c:v>0.604931251</c:v>
                </c:pt>
                <c:pt idx="4454">
                  <c:v>0.53415878100000003</c:v>
                </c:pt>
                <c:pt idx="4455">
                  <c:v>0.43988639699999998</c:v>
                </c:pt>
                <c:pt idx="4456">
                  <c:v>0.32362304400000003</c:v>
                </c:pt>
                <c:pt idx="4457">
                  <c:v>0.206126694</c:v>
                </c:pt>
                <c:pt idx="4458">
                  <c:v>9.9186244000000007E-2</c:v>
                </c:pt>
                <c:pt idx="4459">
                  <c:v>3.2473179999999997E-2</c:v>
                </c:pt>
                <c:pt idx="4460">
                  <c:v>1.9483580000000001E-3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2.7929349999999999E-3</c:v>
                </c:pt>
                <c:pt idx="4469">
                  <c:v>3.7333633999999997E-2</c:v>
                </c:pt>
                <c:pt idx="4470">
                  <c:v>9.6916343000000002E-2</c:v>
                </c:pt>
                <c:pt idx="4471">
                  <c:v>0.221215883</c:v>
                </c:pt>
                <c:pt idx="4472">
                  <c:v>0.36884964100000001</c:v>
                </c:pt>
                <c:pt idx="4473">
                  <c:v>0.506154255</c:v>
                </c:pt>
                <c:pt idx="4474">
                  <c:v>0.61772610100000003</c:v>
                </c:pt>
                <c:pt idx="4475">
                  <c:v>0.66388261299999995</c:v>
                </c:pt>
                <c:pt idx="4476">
                  <c:v>0.67897458300000002</c:v>
                </c:pt>
                <c:pt idx="4477">
                  <c:v>0.61321360599999997</c:v>
                </c:pt>
                <c:pt idx="4478">
                  <c:v>0.51557503000000005</c:v>
                </c:pt>
                <c:pt idx="4479">
                  <c:v>0.39821620699999999</c:v>
                </c:pt>
                <c:pt idx="4480">
                  <c:v>0.307931067</c:v>
                </c:pt>
                <c:pt idx="4481">
                  <c:v>0.18684878199999999</c:v>
                </c:pt>
                <c:pt idx="4482">
                  <c:v>9.2574431999999998E-2</c:v>
                </c:pt>
                <c:pt idx="4483">
                  <c:v>3.2146251000000001E-2</c:v>
                </c:pt>
                <c:pt idx="4484">
                  <c:v>1.591879E-3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3.647104E-3</c:v>
                </c:pt>
                <c:pt idx="4493">
                  <c:v>4.3557106999999998E-2</c:v>
                </c:pt>
                <c:pt idx="4494">
                  <c:v>0.111331813</c:v>
                </c:pt>
                <c:pt idx="4495">
                  <c:v>0.23973915700000001</c:v>
                </c:pt>
                <c:pt idx="4496">
                  <c:v>0.38053797</c:v>
                </c:pt>
                <c:pt idx="4497">
                  <c:v>0.48574977499999999</c:v>
                </c:pt>
                <c:pt idx="4498">
                  <c:v>0.59036990099999997</c:v>
                </c:pt>
                <c:pt idx="4499">
                  <c:v>0.622379503</c:v>
                </c:pt>
                <c:pt idx="4500">
                  <c:v>0.64733789100000005</c:v>
                </c:pt>
                <c:pt idx="4501">
                  <c:v>0.64079873300000001</c:v>
                </c:pt>
                <c:pt idx="4502">
                  <c:v>0.58962439</c:v>
                </c:pt>
                <c:pt idx="4503">
                  <c:v>0.50277816799999997</c:v>
                </c:pt>
                <c:pt idx="4504">
                  <c:v>0.38240501900000001</c:v>
                </c:pt>
                <c:pt idx="4505">
                  <c:v>0.233629056</c:v>
                </c:pt>
                <c:pt idx="4506">
                  <c:v>0.108500866</c:v>
                </c:pt>
                <c:pt idx="4507">
                  <c:v>3.5632392999999998E-2</c:v>
                </c:pt>
                <c:pt idx="4508">
                  <c:v>1.9483580000000001E-3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3.819584E-3</c:v>
                </c:pt>
                <c:pt idx="4517">
                  <c:v>4.9493045999999999E-2</c:v>
                </c:pt>
                <c:pt idx="4518">
                  <c:v>0.118802773</c:v>
                </c:pt>
                <c:pt idx="4519">
                  <c:v>0.25974027799999999</c:v>
                </c:pt>
                <c:pt idx="4520">
                  <c:v>0.40815266700000002</c:v>
                </c:pt>
                <c:pt idx="4521">
                  <c:v>0.54456282099999997</c:v>
                </c:pt>
                <c:pt idx="4522">
                  <c:v>0.639529774</c:v>
                </c:pt>
                <c:pt idx="4523">
                  <c:v>0.67848371200000002</c:v>
                </c:pt>
                <c:pt idx="4524">
                  <c:v>0.68015146800000004</c:v>
                </c:pt>
                <c:pt idx="4525">
                  <c:v>0.65006266099999999</c:v>
                </c:pt>
                <c:pt idx="4526">
                  <c:v>0.59465218099999995</c:v>
                </c:pt>
                <c:pt idx="4527">
                  <c:v>0.50079638199999998</c:v>
                </c:pt>
                <c:pt idx="4528">
                  <c:v>0.368161248</c:v>
                </c:pt>
                <c:pt idx="4529">
                  <c:v>0.225304054</c:v>
                </c:pt>
                <c:pt idx="4530">
                  <c:v>0.105435666</c:v>
                </c:pt>
                <c:pt idx="4531">
                  <c:v>3.6513034E-2</c:v>
                </c:pt>
                <c:pt idx="4532">
                  <c:v>1.591879E-3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2.2707000000000001E-3</c:v>
                </c:pt>
                <c:pt idx="4541">
                  <c:v>3.8762520000000002E-2</c:v>
                </c:pt>
                <c:pt idx="4542">
                  <c:v>9.9137976000000003E-2</c:v>
                </c:pt>
                <c:pt idx="4543">
                  <c:v>0.22402202299999999</c:v>
                </c:pt>
                <c:pt idx="4544">
                  <c:v>0.375899329</c:v>
                </c:pt>
                <c:pt idx="4545">
                  <c:v>0.50160434899999995</c:v>
                </c:pt>
                <c:pt idx="4546">
                  <c:v>0.57487563900000005</c:v>
                </c:pt>
                <c:pt idx="4547">
                  <c:v>0.60193078700000002</c:v>
                </c:pt>
                <c:pt idx="4548">
                  <c:v>0.57662562699999997</c:v>
                </c:pt>
                <c:pt idx="4549">
                  <c:v>0.54696810799999995</c:v>
                </c:pt>
                <c:pt idx="4550">
                  <c:v>0.48865587300000002</c:v>
                </c:pt>
                <c:pt idx="4551">
                  <c:v>0.40413369399999999</c:v>
                </c:pt>
                <c:pt idx="4552">
                  <c:v>0.314774583</c:v>
                </c:pt>
                <c:pt idx="4553">
                  <c:v>0.20969156999999999</c:v>
                </c:pt>
                <c:pt idx="4554">
                  <c:v>9.4897091000000003E-2</c:v>
                </c:pt>
                <c:pt idx="4555">
                  <c:v>3.1280356000000002E-2</c:v>
                </c:pt>
                <c:pt idx="4556">
                  <c:v>1.591879E-3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2.2505310000000001E-3</c:v>
                </c:pt>
                <c:pt idx="4565">
                  <c:v>4.0347921000000002E-2</c:v>
                </c:pt>
                <c:pt idx="4566">
                  <c:v>0.102404752</c:v>
                </c:pt>
                <c:pt idx="4567">
                  <c:v>0.22834368599999999</c:v>
                </c:pt>
                <c:pt idx="4568">
                  <c:v>0.36937119899999998</c:v>
                </c:pt>
                <c:pt idx="4569">
                  <c:v>0.49355147500000002</c:v>
                </c:pt>
                <c:pt idx="4570">
                  <c:v>0.57579876900000004</c:v>
                </c:pt>
                <c:pt idx="4571">
                  <c:v>0.58941642900000002</c:v>
                </c:pt>
                <c:pt idx="4572">
                  <c:v>0.581020867</c:v>
                </c:pt>
                <c:pt idx="4573">
                  <c:v>0.55801496900000003</c:v>
                </c:pt>
                <c:pt idx="4574">
                  <c:v>0.468089806</c:v>
                </c:pt>
                <c:pt idx="4575">
                  <c:v>0.40261097400000001</c:v>
                </c:pt>
                <c:pt idx="4576">
                  <c:v>0.32394062099999998</c:v>
                </c:pt>
                <c:pt idx="4577">
                  <c:v>0.21802291700000001</c:v>
                </c:pt>
                <c:pt idx="4578">
                  <c:v>0.101378142</c:v>
                </c:pt>
                <c:pt idx="4579">
                  <c:v>3.1089658999999999E-2</c:v>
                </c:pt>
                <c:pt idx="4580">
                  <c:v>1.591879E-3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3.819584E-3</c:v>
                </c:pt>
                <c:pt idx="4589">
                  <c:v>5.2470711000000003E-2</c:v>
                </c:pt>
                <c:pt idx="4590">
                  <c:v>0.121565485</c:v>
                </c:pt>
                <c:pt idx="4591">
                  <c:v>0.27011295499999999</c:v>
                </c:pt>
                <c:pt idx="4592">
                  <c:v>0.43062424100000002</c:v>
                </c:pt>
                <c:pt idx="4593">
                  <c:v>0.56592338200000003</c:v>
                </c:pt>
                <c:pt idx="4594">
                  <c:v>0.65854812600000001</c:v>
                </c:pt>
                <c:pt idx="4595">
                  <c:v>0.69081759300000001</c:v>
                </c:pt>
                <c:pt idx="4596">
                  <c:v>0.70141640199999999</c:v>
                </c:pt>
                <c:pt idx="4597">
                  <c:v>0.67642205600000005</c:v>
                </c:pt>
                <c:pt idx="4598">
                  <c:v>0.60145263400000004</c:v>
                </c:pt>
                <c:pt idx="4599">
                  <c:v>0.50858040999999998</c:v>
                </c:pt>
                <c:pt idx="4600">
                  <c:v>0.373091279</c:v>
                </c:pt>
                <c:pt idx="4601">
                  <c:v>0.232704469</c:v>
                </c:pt>
                <c:pt idx="4602">
                  <c:v>0.103744897</c:v>
                </c:pt>
                <c:pt idx="4603">
                  <c:v>3.5137047999999997E-2</c:v>
                </c:pt>
                <c:pt idx="4604">
                  <c:v>1.591879E-3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3.3038619999999999E-3</c:v>
                </c:pt>
                <c:pt idx="4613">
                  <c:v>4.7271332999999999E-2</c:v>
                </c:pt>
                <c:pt idx="4614">
                  <c:v>0.11471082000000001</c:v>
                </c:pt>
                <c:pt idx="4615">
                  <c:v>0.25746545599999998</c:v>
                </c:pt>
                <c:pt idx="4616">
                  <c:v>0.40603107700000002</c:v>
                </c:pt>
                <c:pt idx="4617">
                  <c:v>0.52053265999999998</c:v>
                </c:pt>
                <c:pt idx="4618">
                  <c:v>0.59619844200000005</c:v>
                </c:pt>
                <c:pt idx="4619">
                  <c:v>0.63305803900000002</c:v>
                </c:pt>
                <c:pt idx="4620">
                  <c:v>0.64565269599999997</c:v>
                </c:pt>
                <c:pt idx="4621">
                  <c:v>0.60183387099999996</c:v>
                </c:pt>
                <c:pt idx="4622">
                  <c:v>0.53336748099999998</c:v>
                </c:pt>
                <c:pt idx="4623">
                  <c:v>0.43180967599999998</c:v>
                </c:pt>
                <c:pt idx="4624">
                  <c:v>0.31798393899999999</c:v>
                </c:pt>
                <c:pt idx="4625">
                  <c:v>0.199222917</c:v>
                </c:pt>
                <c:pt idx="4626">
                  <c:v>9.6699127999999995E-2</c:v>
                </c:pt>
                <c:pt idx="4627">
                  <c:v>3.1984766999999997E-2</c:v>
                </c:pt>
                <c:pt idx="4628">
                  <c:v>1.9483580000000001E-3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2.608937E-3</c:v>
                </c:pt>
                <c:pt idx="4637">
                  <c:v>4.7399099E-2</c:v>
                </c:pt>
                <c:pt idx="4638">
                  <c:v>0.11568624199999999</c:v>
                </c:pt>
                <c:pt idx="4639">
                  <c:v>0.255626415</c:v>
                </c:pt>
                <c:pt idx="4640">
                  <c:v>0.40262234200000002</c:v>
                </c:pt>
                <c:pt idx="4641">
                  <c:v>0.54029856200000004</c:v>
                </c:pt>
                <c:pt idx="4642">
                  <c:v>0.63671257199999998</c:v>
                </c:pt>
                <c:pt idx="4643">
                  <c:v>0.68354776399999995</c:v>
                </c:pt>
                <c:pt idx="4644">
                  <c:v>0.69981490700000004</c:v>
                </c:pt>
                <c:pt idx="4645">
                  <c:v>0.65009893500000004</c:v>
                </c:pt>
                <c:pt idx="4646">
                  <c:v>0.54078739499999995</c:v>
                </c:pt>
                <c:pt idx="4647">
                  <c:v>0.45766453600000001</c:v>
                </c:pt>
                <c:pt idx="4648">
                  <c:v>0.334916661</c:v>
                </c:pt>
                <c:pt idx="4649">
                  <c:v>0.19527879300000001</c:v>
                </c:pt>
                <c:pt idx="4650">
                  <c:v>9.1765012000000007E-2</c:v>
                </c:pt>
                <c:pt idx="4651">
                  <c:v>2.9762670000000001E-2</c:v>
                </c:pt>
                <c:pt idx="4652">
                  <c:v>7.1295600000000005E-4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1.9140120000000001E-3</c:v>
                </c:pt>
                <c:pt idx="4661">
                  <c:v>4.3601610999999998E-2</c:v>
                </c:pt>
                <c:pt idx="4662">
                  <c:v>0.10893850200000001</c:v>
                </c:pt>
                <c:pt idx="4663">
                  <c:v>0.25293848800000002</c:v>
                </c:pt>
                <c:pt idx="4664">
                  <c:v>0.40833593400000001</c:v>
                </c:pt>
                <c:pt idx="4665">
                  <c:v>0.54831660599999998</c:v>
                </c:pt>
                <c:pt idx="4666">
                  <c:v>0.65768154499999998</c:v>
                </c:pt>
                <c:pt idx="4667">
                  <c:v>0.70529325200000004</c:v>
                </c:pt>
                <c:pt idx="4668">
                  <c:v>0.71437985900000001</c:v>
                </c:pt>
                <c:pt idx="4669">
                  <c:v>0.66912567000000001</c:v>
                </c:pt>
                <c:pt idx="4670">
                  <c:v>0.57807775699999997</c:v>
                </c:pt>
                <c:pt idx="4671">
                  <c:v>0.46555492199999998</c:v>
                </c:pt>
                <c:pt idx="4672">
                  <c:v>0.34140107200000003</c:v>
                </c:pt>
                <c:pt idx="4673">
                  <c:v>0.20764503200000001</c:v>
                </c:pt>
                <c:pt idx="4674">
                  <c:v>9.6459698999999996E-2</c:v>
                </c:pt>
                <c:pt idx="4675">
                  <c:v>2.9220231999999999E-2</c:v>
                </c:pt>
                <c:pt idx="4676">
                  <c:v>7.1295600000000005E-4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1.9140120000000001E-3</c:v>
                </c:pt>
                <c:pt idx="4685">
                  <c:v>4.1678008000000002E-2</c:v>
                </c:pt>
                <c:pt idx="4686">
                  <c:v>0.108613501</c:v>
                </c:pt>
                <c:pt idx="4687">
                  <c:v>0.243382336</c:v>
                </c:pt>
                <c:pt idx="4688">
                  <c:v>0.4053332</c:v>
                </c:pt>
                <c:pt idx="4689">
                  <c:v>0.53977297099999999</c:v>
                </c:pt>
                <c:pt idx="4690">
                  <c:v>0.63848688200000003</c:v>
                </c:pt>
                <c:pt idx="4691">
                  <c:v>0.68707147899999998</c:v>
                </c:pt>
                <c:pt idx="4692">
                  <c:v>0.69563807200000005</c:v>
                </c:pt>
                <c:pt idx="4693">
                  <c:v>0.63887266600000003</c:v>
                </c:pt>
                <c:pt idx="4694">
                  <c:v>0.55119922300000002</c:v>
                </c:pt>
                <c:pt idx="4695">
                  <c:v>0.43904467400000002</c:v>
                </c:pt>
                <c:pt idx="4696">
                  <c:v>0.31175065200000002</c:v>
                </c:pt>
                <c:pt idx="4697">
                  <c:v>0.18481162500000001</c:v>
                </c:pt>
                <c:pt idx="4698">
                  <c:v>8.3366677E-2</c:v>
                </c:pt>
                <c:pt idx="4699">
                  <c:v>2.3384331000000001E-2</c:v>
                </c:pt>
                <c:pt idx="4700">
                  <c:v>3.5647800000000002E-4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8.6068199999999998E-4</c:v>
                </c:pt>
                <c:pt idx="4709">
                  <c:v>3.5701478000000002E-2</c:v>
                </c:pt>
                <c:pt idx="4710">
                  <c:v>9.6272798000000007E-2</c:v>
                </c:pt>
                <c:pt idx="4711">
                  <c:v>0.23254602299999999</c:v>
                </c:pt>
                <c:pt idx="4712">
                  <c:v>0.38951405300000003</c:v>
                </c:pt>
                <c:pt idx="4713">
                  <c:v>0.52187365699999999</c:v>
                </c:pt>
                <c:pt idx="4714">
                  <c:v>0.62050756799999995</c:v>
                </c:pt>
                <c:pt idx="4715">
                  <c:v>0.64649458699999995</c:v>
                </c:pt>
                <c:pt idx="4716">
                  <c:v>0.64709451299999998</c:v>
                </c:pt>
                <c:pt idx="4717">
                  <c:v>0.56666381700000001</c:v>
                </c:pt>
                <c:pt idx="4718">
                  <c:v>0.479323322</c:v>
                </c:pt>
                <c:pt idx="4719">
                  <c:v>0.40219440200000001</c:v>
                </c:pt>
                <c:pt idx="4720">
                  <c:v>0.30968526800000001</c:v>
                </c:pt>
                <c:pt idx="4721">
                  <c:v>0.19038511799999999</c:v>
                </c:pt>
                <c:pt idx="4722">
                  <c:v>9.1610981999999994E-2</c:v>
                </c:pt>
                <c:pt idx="4723">
                  <c:v>2.7518652000000001E-2</c:v>
                </c:pt>
                <c:pt idx="4724">
                  <c:v>3.5647800000000002E-4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1.0466080000000001E-3</c:v>
                </c:pt>
                <c:pt idx="4733">
                  <c:v>3.3464542E-2</c:v>
                </c:pt>
                <c:pt idx="4734">
                  <c:v>9.5146201E-2</c:v>
                </c:pt>
                <c:pt idx="4735">
                  <c:v>0.215411095</c:v>
                </c:pt>
                <c:pt idx="4736">
                  <c:v>0.356513684</c:v>
                </c:pt>
                <c:pt idx="4737">
                  <c:v>0.47429373899999999</c:v>
                </c:pt>
                <c:pt idx="4738">
                  <c:v>0.54903298899999997</c:v>
                </c:pt>
                <c:pt idx="4739">
                  <c:v>0.595169053</c:v>
                </c:pt>
                <c:pt idx="4740">
                  <c:v>0.58840623000000003</c:v>
                </c:pt>
                <c:pt idx="4741">
                  <c:v>0.59336081200000002</c:v>
                </c:pt>
                <c:pt idx="4742">
                  <c:v>0.54558723099999995</c:v>
                </c:pt>
                <c:pt idx="4743">
                  <c:v>0.45691550399999997</c:v>
                </c:pt>
                <c:pt idx="4744">
                  <c:v>0.353895723</c:v>
                </c:pt>
                <c:pt idx="4745">
                  <c:v>0.22970770500000001</c:v>
                </c:pt>
                <c:pt idx="4746">
                  <c:v>0.100258233</c:v>
                </c:pt>
                <c:pt idx="4747">
                  <c:v>2.8796944000000001E-2</c:v>
                </c:pt>
                <c:pt idx="4748">
                  <c:v>7.1295600000000005E-4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1.0533300000000001E-3</c:v>
                </c:pt>
                <c:pt idx="4757">
                  <c:v>3.508149E-2</c:v>
                </c:pt>
                <c:pt idx="4758">
                  <c:v>9.7024070000000004E-2</c:v>
                </c:pt>
                <c:pt idx="4759">
                  <c:v>0.22996144800000001</c:v>
                </c:pt>
                <c:pt idx="4760">
                  <c:v>0.38534121900000001</c:v>
                </c:pt>
                <c:pt idx="4761">
                  <c:v>0.51643182200000004</c:v>
                </c:pt>
                <c:pt idx="4762">
                  <c:v>0.60687440100000001</c:v>
                </c:pt>
                <c:pt idx="4763">
                  <c:v>0.64379874100000001</c:v>
                </c:pt>
                <c:pt idx="4764">
                  <c:v>0.62428313099999999</c:v>
                </c:pt>
                <c:pt idx="4765">
                  <c:v>0.57730559100000001</c:v>
                </c:pt>
                <c:pt idx="4766">
                  <c:v>0.52128182000000001</c:v>
                </c:pt>
                <c:pt idx="4767">
                  <c:v>0.42688241799999999</c:v>
                </c:pt>
                <c:pt idx="4768">
                  <c:v>0.31275915399999998</c:v>
                </c:pt>
                <c:pt idx="4769">
                  <c:v>0.202088931</c:v>
                </c:pt>
                <c:pt idx="4770">
                  <c:v>9.2989696999999996E-2</c:v>
                </c:pt>
                <c:pt idx="4771">
                  <c:v>2.4929570000000002E-2</c:v>
                </c:pt>
                <c:pt idx="4772">
                  <c:v>3.5647800000000002E-4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8.8757300000000001E-4</c:v>
                </c:pt>
                <c:pt idx="4781">
                  <c:v>3.2101061E-2</c:v>
                </c:pt>
                <c:pt idx="4782">
                  <c:v>9.1376277000000006E-2</c:v>
                </c:pt>
                <c:pt idx="4783">
                  <c:v>0.21098656800000001</c:v>
                </c:pt>
                <c:pt idx="4784">
                  <c:v>0.35895761700000001</c:v>
                </c:pt>
                <c:pt idx="4785">
                  <c:v>0.49385512399999998</c:v>
                </c:pt>
                <c:pt idx="4786">
                  <c:v>0.59855422999999996</c:v>
                </c:pt>
                <c:pt idx="4787">
                  <c:v>0.64099573899999995</c:v>
                </c:pt>
                <c:pt idx="4788">
                  <c:v>0.635394287</c:v>
                </c:pt>
                <c:pt idx="4789">
                  <c:v>0.58837204399999998</c:v>
                </c:pt>
                <c:pt idx="4790">
                  <c:v>0.53199591700000004</c:v>
                </c:pt>
                <c:pt idx="4791">
                  <c:v>0.44665551399999998</c:v>
                </c:pt>
                <c:pt idx="4792">
                  <c:v>0.33342897100000002</c:v>
                </c:pt>
                <c:pt idx="4793">
                  <c:v>0.20687318399999999</c:v>
                </c:pt>
                <c:pt idx="4794">
                  <c:v>0.100649057</c:v>
                </c:pt>
                <c:pt idx="4795">
                  <c:v>2.7445295000000001E-2</c:v>
                </c:pt>
                <c:pt idx="4796">
                  <c:v>3.5647800000000002E-4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8.8757300000000001E-4</c:v>
                </c:pt>
                <c:pt idx="4805">
                  <c:v>3.3298471000000003E-2</c:v>
                </c:pt>
                <c:pt idx="4806">
                  <c:v>9.7656504000000005E-2</c:v>
                </c:pt>
                <c:pt idx="4807">
                  <c:v>0.22383894200000001</c:v>
                </c:pt>
                <c:pt idx="4808">
                  <c:v>0.39024412200000003</c:v>
                </c:pt>
                <c:pt idx="4809">
                  <c:v>0.53092580499999997</c:v>
                </c:pt>
                <c:pt idx="4810">
                  <c:v>0.62873592300000003</c:v>
                </c:pt>
                <c:pt idx="4811">
                  <c:v>0.65270051100000004</c:v>
                </c:pt>
                <c:pt idx="4812">
                  <c:v>0.65560396200000004</c:v>
                </c:pt>
                <c:pt idx="4813">
                  <c:v>0.61259317300000005</c:v>
                </c:pt>
                <c:pt idx="4814">
                  <c:v>0.56619322800000005</c:v>
                </c:pt>
                <c:pt idx="4815">
                  <c:v>0.47292109599999999</c:v>
                </c:pt>
                <c:pt idx="4816">
                  <c:v>0.36631251999999997</c:v>
                </c:pt>
                <c:pt idx="4817">
                  <c:v>0.216223267</c:v>
                </c:pt>
                <c:pt idx="4818">
                  <c:v>9.8036833000000004E-2</c:v>
                </c:pt>
                <c:pt idx="4819">
                  <c:v>2.583997E-2</c:v>
                </c:pt>
                <c:pt idx="4820">
                  <c:v>3.5647800000000002E-4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8.8757300000000001E-4</c:v>
                </c:pt>
                <c:pt idx="4829">
                  <c:v>4.1252375000000001E-2</c:v>
                </c:pt>
                <c:pt idx="4830">
                  <c:v>0.11039665799999999</c:v>
                </c:pt>
                <c:pt idx="4831">
                  <c:v>0.25792399399999999</c:v>
                </c:pt>
                <c:pt idx="4832">
                  <c:v>0.42289201100000001</c:v>
                </c:pt>
                <c:pt idx="4833">
                  <c:v>0.563780171</c:v>
                </c:pt>
                <c:pt idx="4834">
                  <c:v>0.65598352900000001</c:v>
                </c:pt>
                <c:pt idx="4835">
                  <c:v>0.70746529499999999</c:v>
                </c:pt>
                <c:pt idx="4836">
                  <c:v>0.71779665100000001</c:v>
                </c:pt>
                <c:pt idx="4837">
                  <c:v>0.68683581900000001</c:v>
                </c:pt>
                <c:pt idx="4838">
                  <c:v>0.62108290700000002</c:v>
                </c:pt>
                <c:pt idx="4839">
                  <c:v>0.52140604400000001</c:v>
                </c:pt>
                <c:pt idx="4840">
                  <c:v>0.38671844900000002</c:v>
                </c:pt>
                <c:pt idx="4841">
                  <c:v>0.24528628599999999</c:v>
                </c:pt>
                <c:pt idx="4842">
                  <c:v>0.10715422099999999</c:v>
                </c:pt>
                <c:pt idx="4843">
                  <c:v>2.9783047E-2</c:v>
                </c:pt>
                <c:pt idx="4844">
                  <c:v>3.5647800000000002E-4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7.0164700000000001E-4</c:v>
                </c:pt>
                <c:pt idx="4853">
                  <c:v>3.3480575999999998E-2</c:v>
                </c:pt>
                <c:pt idx="4854">
                  <c:v>9.5328445999999997E-2</c:v>
                </c:pt>
                <c:pt idx="4855">
                  <c:v>0.22723028100000001</c:v>
                </c:pt>
                <c:pt idx="4856">
                  <c:v>0.36750856599999998</c:v>
                </c:pt>
                <c:pt idx="4857">
                  <c:v>0.49289259099999999</c:v>
                </c:pt>
                <c:pt idx="4858">
                  <c:v>0.58207443999999997</c:v>
                </c:pt>
                <c:pt idx="4859">
                  <c:v>0.61377407500000003</c:v>
                </c:pt>
                <c:pt idx="4860">
                  <c:v>0.62438168800000005</c:v>
                </c:pt>
                <c:pt idx="4861">
                  <c:v>0.60475741299999997</c:v>
                </c:pt>
                <c:pt idx="4862">
                  <c:v>0.54765461100000001</c:v>
                </c:pt>
                <c:pt idx="4863">
                  <c:v>0.454651413</c:v>
                </c:pt>
                <c:pt idx="4864">
                  <c:v>0.32563366599999999</c:v>
                </c:pt>
                <c:pt idx="4865">
                  <c:v>0.196333911</c:v>
                </c:pt>
                <c:pt idx="4866">
                  <c:v>8.5895464000000005E-2</c:v>
                </c:pt>
                <c:pt idx="4867">
                  <c:v>2.3136183000000001E-2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1.9264799999999999E-4</c:v>
                </c:pt>
                <c:pt idx="4877">
                  <c:v>3.1007811999999999E-2</c:v>
                </c:pt>
                <c:pt idx="4878">
                  <c:v>9.5743642000000004E-2</c:v>
                </c:pt>
                <c:pt idx="4879">
                  <c:v>0.237223828</c:v>
                </c:pt>
                <c:pt idx="4880">
                  <c:v>0.39745106699999999</c:v>
                </c:pt>
                <c:pt idx="4881">
                  <c:v>0.54029957699999998</c:v>
                </c:pt>
                <c:pt idx="4882">
                  <c:v>0.64704553499999995</c:v>
                </c:pt>
                <c:pt idx="4883">
                  <c:v>0.68613038299999995</c:v>
                </c:pt>
                <c:pt idx="4884">
                  <c:v>0.68832962799999997</c:v>
                </c:pt>
                <c:pt idx="4885">
                  <c:v>0.63241095000000003</c:v>
                </c:pt>
                <c:pt idx="4886">
                  <c:v>0.55193505600000003</c:v>
                </c:pt>
                <c:pt idx="4887">
                  <c:v>0.43338496900000001</c:v>
                </c:pt>
                <c:pt idx="4888">
                  <c:v>0.32248886100000002</c:v>
                </c:pt>
                <c:pt idx="4889">
                  <c:v>0.19794877299999999</c:v>
                </c:pt>
                <c:pt idx="4890">
                  <c:v>8.9945814999999998E-2</c:v>
                </c:pt>
                <c:pt idx="4891">
                  <c:v>2.2704210999999998E-2</c:v>
                </c:pt>
                <c:pt idx="4892">
                  <c:v>3.5647800000000002E-4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1.9264799999999999E-4</c:v>
                </c:pt>
                <c:pt idx="4901">
                  <c:v>3.3742170000000002E-2</c:v>
                </c:pt>
                <c:pt idx="4902">
                  <c:v>0.102224933</c:v>
                </c:pt>
                <c:pt idx="4903">
                  <c:v>0.23827378799999999</c:v>
                </c:pt>
                <c:pt idx="4904">
                  <c:v>0.39653497100000001</c:v>
                </c:pt>
                <c:pt idx="4905">
                  <c:v>0.52660490699999996</c:v>
                </c:pt>
                <c:pt idx="4906">
                  <c:v>0.61968109299999996</c:v>
                </c:pt>
                <c:pt idx="4907">
                  <c:v>0.66713615900000001</c:v>
                </c:pt>
                <c:pt idx="4908">
                  <c:v>0.64736128999999998</c:v>
                </c:pt>
                <c:pt idx="4909">
                  <c:v>0.644311148</c:v>
                </c:pt>
                <c:pt idx="4910">
                  <c:v>0.58643303999999996</c:v>
                </c:pt>
                <c:pt idx="4911">
                  <c:v>0.48773529100000002</c:v>
                </c:pt>
                <c:pt idx="4912">
                  <c:v>0.35741837999999998</c:v>
                </c:pt>
                <c:pt idx="4913">
                  <c:v>0.21506478800000001</c:v>
                </c:pt>
                <c:pt idx="4914">
                  <c:v>9.0933173000000006E-2</c:v>
                </c:pt>
                <c:pt idx="4915">
                  <c:v>2.2997526000000001E-2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6.7227400000000003E-6</c:v>
                </c:pt>
                <c:pt idx="4925">
                  <c:v>2.8954759E-2</c:v>
                </c:pt>
                <c:pt idx="4926">
                  <c:v>9.2810295000000001E-2</c:v>
                </c:pt>
                <c:pt idx="4927">
                  <c:v>0.23144946699999999</c:v>
                </c:pt>
                <c:pt idx="4928">
                  <c:v>0.37628044799999999</c:v>
                </c:pt>
                <c:pt idx="4929">
                  <c:v>0.49948978500000002</c:v>
                </c:pt>
                <c:pt idx="4930">
                  <c:v>0.58516868300000002</c:v>
                </c:pt>
                <c:pt idx="4931">
                  <c:v>0.60840667199999998</c:v>
                </c:pt>
                <c:pt idx="4932">
                  <c:v>0.56174652400000002</c:v>
                </c:pt>
                <c:pt idx="4933">
                  <c:v>0.52798034999999999</c:v>
                </c:pt>
                <c:pt idx="4934">
                  <c:v>0.45704336299999998</c:v>
                </c:pt>
                <c:pt idx="4935">
                  <c:v>0.37501926899999999</c:v>
                </c:pt>
                <c:pt idx="4936">
                  <c:v>0.29337196300000001</c:v>
                </c:pt>
                <c:pt idx="4937">
                  <c:v>0.18365869700000001</c:v>
                </c:pt>
                <c:pt idx="4938">
                  <c:v>8.8011740000000005E-2</c:v>
                </c:pt>
                <c:pt idx="4939">
                  <c:v>2.1085441E-2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1.8592599999999999E-4</c:v>
                </c:pt>
                <c:pt idx="4949">
                  <c:v>2.8654558E-2</c:v>
                </c:pt>
                <c:pt idx="4950">
                  <c:v>9.4693410000000006E-2</c:v>
                </c:pt>
                <c:pt idx="4951">
                  <c:v>0.235474828</c:v>
                </c:pt>
                <c:pt idx="4952">
                  <c:v>0.386025901</c:v>
                </c:pt>
                <c:pt idx="4953">
                  <c:v>0.50795603099999997</c:v>
                </c:pt>
                <c:pt idx="4954">
                  <c:v>0.58308182399999997</c:v>
                </c:pt>
                <c:pt idx="4955">
                  <c:v>0.64386858499999999</c:v>
                </c:pt>
                <c:pt idx="4956">
                  <c:v>0.64965899500000002</c:v>
                </c:pt>
                <c:pt idx="4957">
                  <c:v>0.641118733</c:v>
                </c:pt>
                <c:pt idx="4958">
                  <c:v>0.55807206200000004</c:v>
                </c:pt>
                <c:pt idx="4959">
                  <c:v>0.456744223</c:v>
                </c:pt>
                <c:pt idx="4960">
                  <c:v>0.354444117</c:v>
                </c:pt>
                <c:pt idx="4961">
                  <c:v>0.20811090600000001</c:v>
                </c:pt>
                <c:pt idx="4962">
                  <c:v>8.9323725000000007E-2</c:v>
                </c:pt>
                <c:pt idx="4963">
                  <c:v>2.1620494000000001E-2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1.7248E-4</c:v>
                </c:pt>
                <c:pt idx="4973">
                  <c:v>2.6092087E-2</c:v>
                </c:pt>
                <c:pt idx="4974">
                  <c:v>9.1278837000000002E-2</c:v>
                </c:pt>
                <c:pt idx="4975">
                  <c:v>0.22457344500000001</c:v>
                </c:pt>
                <c:pt idx="4976">
                  <c:v>0.37807673200000003</c:v>
                </c:pt>
                <c:pt idx="4977">
                  <c:v>0.496532164</c:v>
                </c:pt>
                <c:pt idx="4978">
                  <c:v>0.57770925799999995</c:v>
                </c:pt>
                <c:pt idx="4979">
                  <c:v>0.64889428800000004</c:v>
                </c:pt>
                <c:pt idx="4980">
                  <c:v>0.60684716900000002</c:v>
                </c:pt>
                <c:pt idx="4981">
                  <c:v>0.58714573999999997</c:v>
                </c:pt>
                <c:pt idx="4982">
                  <c:v>0.52163776799999995</c:v>
                </c:pt>
                <c:pt idx="4983">
                  <c:v>0.47978844900000001</c:v>
                </c:pt>
                <c:pt idx="4984">
                  <c:v>0.36685455</c:v>
                </c:pt>
                <c:pt idx="4985">
                  <c:v>0.22873502300000001</c:v>
                </c:pt>
                <c:pt idx="4986">
                  <c:v>9.5149257000000001E-2</c:v>
                </c:pt>
                <c:pt idx="4987">
                  <c:v>2.4250958999999999E-2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6.7227400000000003E-6</c:v>
                </c:pt>
                <c:pt idx="4997">
                  <c:v>2.9498357999999999E-2</c:v>
                </c:pt>
                <c:pt idx="4998">
                  <c:v>9.9176395000000001E-2</c:v>
                </c:pt>
                <c:pt idx="4999">
                  <c:v>0.24567757000000001</c:v>
                </c:pt>
                <c:pt idx="5000">
                  <c:v>0.40953133600000002</c:v>
                </c:pt>
                <c:pt idx="5001">
                  <c:v>0.55144551600000002</c:v>
                </c:pt>
                <c:pt idx="5002">
                  <c:v>0.64533237700000001</c:v>
                </c:pt>
                <c:pt idx="5003">
                  <c:v>0.68564717200000003</c:v>
                </c:pt>
                <c:pt idx="5004">
                  <c:v>0.68190957100000005</c:v>
                </c:pt>
                <c:pt idx="5005">
                  <c:v>0.654810479</c:v>
                </c:pt>
                <c:pt idx="5006">
                  <c:v>0.57997449499999998</c:v>
                </c:pt>
                <c:pt idx="5007">
                  <c:v>0.46625781199999999</c:v>
                </c:pt>
                <c:pt idx="5008">
                  <c:v>0.34101433799999997</c:v>
                </c:pt>
                <c:pt idx="5009">
                  <c:v>0.207360241</c:v>
                </c:pt>
                <c:pt idx="5010">
                  <c:v>9.1189926000000004E-2</c:v>
                </c:pt>
                <c:pt idx="5011">
                  <c:v>2.2688837999999999E-2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6.7227400000000003E-6</c:v>
                </c:pt>
                <c:pt idx="5021">
                  <c:v>2.4688084999999999E-2</c:v>
                </c:pt>
                <c:pt idx="5022">
                  <c:v>9.0275528999999993E-2</c:v>
                </c:pt>
                <c:pt idx="5023">
                  <c:v>0.22755545699999999</c:v>
                </c:pt>
                <c:pt idx="5024">
                  <c:v>0.39038186699999999</c:v>
                </c:pt>
                <c:pt idx="5025">
                  <c:v>0.53494824799999996</c:v>
                </c:pt>
                <c:pt idx="5026">
                  <c:v>0.62455572100000001</c:v>
                </c:pt>
                <c:pt idx="5027">
                  <c:v>0.674684442</c:v>
                </c:pt>
                <c:pt idx="5028">
                  <c:v>0.69356675800000001</c:v>
                </c:pt>
                <c:pt idx="5029">
                  <c:v>0.62735058700000002</c:v>
                </c:pt>
                <c:pt idx="5030">
                  <c:v>0.56956636999999999</c:v>
                </c:pt>
                <c:pt idx="5031">
                  <c:v>0.480338716</c:v>
                </c:pt>
                <c:pt idx="5032">
                  <c:v>0.36459941099999998</c:v>
                </c:pt>
                <c:pt idx="5033">
                  <c:v>0.21597059099999999</c:v>
                </c:pt>
                <c:pt idx="5034">
                  <c:v>8.9917834000000002E-2</c:v>
                </c:pt>
                <c:pt idx="5035">
                  <c:v>2.1982604999999999E-2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6.7227400000000003E-6</c:v>
                </c:pt>
                <c:pt idx="5045">
                  <c:v>2.3166302E-2</c:v>
                </c:pt>
                <c:pt idx="5046">
                  <c:v>8.9711622000000005E-2</c:v>
                </c:pt>
                <c:pt idx="5047">
                  <c:v>0.22677044399999999</c:v>
                </c:pt>
                <c:pt idx="5048">
                  <c:v>0.38506890999999999</c:v>
                </c:pt>
                <c:pt idx="5049">
                  <c:v>0.52299326800000001</c:v>
                </c:pt>
                <c:pt idx="5050">
                  <c:v>0.60799584100000004</c:v>
                </c:pt>
                <c:pt idx="5051">
                  <c:v>0.65744052799999997</c:v>
                </c:pt>
                <c:pt idx="5052">
                  <c:v>0.66167954500000004</c:v>
                </c:pt>
                <c:pt idx="5053">
                  <c:v>0.62829275799999995</c:v>
                </c:pt>
                <c:pt idx="5054">
                  <c:v>0.54511666700000005</c:v>
                </c:pt>
                <c:pt idx="5055">
                  <c:v>0.441727808</c:v>
                </c:pt>
                <c:pt idx="5056">
                  <c:v>0.33173405900000003</c:v>
                </c:pt>
                <c:pt idx="5057">
                  <c:v>0.199121996</c:v>
                </c:pt>
                <c:pt idx="5058">
                  <c:v>8.7695702E-2</c:v>
                </c:pt>
                <c:pt idx="5059">
                  <c:v>1.9543069999999999E-2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6.7227400000000003E-6</c:v>
                </c:pt>
                <c:pt idx="5069">
                  <c:v>1.8778201000000001E-2</c:v>
                </c:pt>
                <c:pt idx="5070">
                  <c:v>8.2152999000000004E-2</c:v>
                </c:pt>
                <c:pt idx="5071">
                  <c:v>0.209234483</c:v>
                </c:pt>
                <c:pt idx="5072">
                  <c:v>0.36272821399999999</c:v>
                </c:pt>
                <c:pt idx="5073">
                  <c:v>0.51135973700000004</c:v>
                </c:pt>
                <c:pt idx="5074">
                  <c:v>0.59718798900000003</c:v>
                </c:pt>
                <c:pt idx="5075">
                  <c:v>0.66276595500000002</c:v>
                </c:pt>
                <c:pt idx="5076">
                  <c:v>0.66692941800000005</c:v>
                </c:pt>
                <c:pt idx="5077">
                  <c:v>0.62775096799999996</c:v>
                </c:pt>
                <c:pt idx="5078">
                  <c:v>0.52084717400000002</c:v>
                </c:pt>
                <c:pt idx="5079">
                  <c:v>0.41695404200000002</c:v>
                </c:pt>
                <c:pt idx="5080">
                  <c:v>0.33479829300000002</c:v>
                </c:pt>
                <c:pt idx="5081">
                  <c:v>0.199266051</c:v>
                </c:pt>
                <c:pt idx="5082">
                  <c:v>8.3960889999999996E-2</c:v>
                </c:pt>
                <c:pt idx="5083">
                  <c:v>1.7077273E-2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1.5022383E-2</c:v>
                </c:pt>
                <c:pt idx="5094">
                  <c:v>7.8344281000000002E-2</c:v>
                </c:pt>
                <c:pt idx="5095">
                  <c:v>0.207274453</c:v>
                </c:pt>
                <c:pt idx="5096">
                  <c:v>0.362224622</c:v>
                </c:pt>
                <c:pt idx="5097">
                  <c:v>0.51169119100000005</c:v>
                </c:pt>
                <c:pt idx="5098">
                  <c:v>0.62075232000000002</c:v>
                </c:pt>
                <c:pt idx="5099">
                  <c:v>0.65603095</c:v>
                </c:pt>
                <c:pt idx="5100">
                  <c:v>0.66195466400000003</c:v>
                </c:pt>
                <c:pt idx="5101">
                  <c:v>0.648684076</c:v>
                </c:pt>
                <c:pt idx="5102">
                  <c:v>0.56823015799999999</c:v>
                </c:pt>
                <c:pt idx="5103">
                  <c:v>0.47319186200000002</c:v>
                </c:pt>
                <c:pt idx="5104">
                  <c:v>0.34864840699999999</c:v>
                </c:pt>
                <c:pt idx="5105">
                  <c:v>0.198076423</c:v>
                </c:pt>
                <c:pt idx="5106">
                  <c:v>7.7966999999999995E-2</c:v>
                </c:pt>
                <c:pt idx="5107">
                  <c:v>1.4758991000000001E-2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6.7227400000000003E-6</c:v>
                </c:pt>
                <c:pt idx="5117">
                  <c:v>1.7534148999999999E-2</c:v>
                </c:pt>
                <c:pt idx="5118">
                  <c:v>8.2480449999999997E-2</c:v>
                </c:pt>
                <c:pt idx="5119">
                  <c:v>0.214277311</c:v>
                </c:pt>
                <c:pt idx="5120">
                  <c:v>0.35683752000000002</c:v>
                </c:pt>
                <c:pt idx="5121">
                  <c:v>0.48255713300000003</c:v>
                </c:pt>
                <c:pt idx="5122">
                  <c:v>0.57903122799999995</c:v>
                </c:pt>
                <c:pt idx="5123">
                  <c:v>0.63563616000000001</c:v>
                </c:pt>
                <c:pt idx="5124">
                  <c:v>0.65006218599999999</c:v>
                </c:pt>
                <c:pt idx="5125">
                  <c:v>0.620270184</c:v>
                </c:pt>
                <c:pt idx="5126">
                  <c:v>0.52880548900000002</c:v>
                </c:pt>
                <c:pt idx="5127">
                  <c:v>0.42564094000000002</c:v>
                </c:pt>
                <c:pt idx="5128">
                  <c:v>0.31385064299999998</c:v>
                </c:pt>
                <c:pt idx="5129">
                  <c:v>0.18201551199999999</c:v>
                </c:pt>
                <c:pt idx="5130">
                  <c:v>7.1762336999999995E-2</c:v>
                </c:pt>
                <c:pt idx="5131">
                  <c:v>1.2350933999999999E-2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1.6746825E-2</c:v>
                </c:pt>
                <c:pt idx="5142">
                  <c:v>8.6104447000000001E-2</c:v>
                </c:pt>
                <c:pt idx="5143">
                  <c:v>0.22337622300000001</c:v>
                </c:pt>
                <c:pt idx="5144">
                  <c:v>0.38914399100000002</c:v>
                </c:pt>
                <c:pt idx="5145">
                  <c:v>0.52706356700000001</c:v>
                </c:pt>
                <c:pt idx="5146">
                  <c:v>0.62690265599999995</c:v>
                </c:pt>
                <c:pt idx="5147">
                  <c:v>0.66215038199999998</c:v>
                </c:pt>
                <c:pt idx="5148">
                  <c:v>0.63482267800000003</c:v>
                </c:pt>
                <c:pt idx="5149">
                  <c:v>0.61840120799999998</c:v>
                </c:pt>
                <c:pt idx="5150">
                  <c:v>0.55431628499999996</c:v>
                </c:pt>
                <c:pt idx="5151">
                  <c:v>0.46251604800000001</c:v>
                </c:pt>
                <c:pt idx="5152">
                  <c:v>0.35020775399999998</c:v>
                </c:pt>
                <c:pt idx="5153">
                  <c:v>0.20709304000000001</c:v>
                </c:pt>
                <c:pt idx="5154">
                  <c:v>8.3735045999999994E-2</c:v>
                </c:pt>
                <c:pt idx="5155">
                  <c:v>1.5649223E-2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1.5739044000000001E-2</c:v>
                </c:pt>
                <c:pt idx="5166">
                  <c:v>8.4815288000000003E-2</c:v>
                </c:pt>
                <c:pt idx="5167">
                  <c:v>0.22612222900000001</c:v>
                </c:pt>
                <c:pt idx="5168">
                  <c:v>0.38256445900000002</c:v>
                </c:pt>
                <c:pt idx="5169">
                  <c:v>0.51895144599999998</c:v>
                </c:pt>
                <c:pt idx="5170">
                  <c:v>0.61765775300000003</c:v>
                </c:pt>
                <c:pt idx="5171">
                  <c:v>0.66166367199999998</c:v>
                </c:pt>
                <c:pt idx="5172">
                  <c:v>0.654222199</c:v>
                </c:pt>
                <c:pt idx="5173">
                  <c:v>0.60014743599999998</c:v>
                </c:pt>
                <c:pt idx="5174">
                  <c:v>0.55876075999999997</c:v>
                </c:pt>
                <c:pt idx="5175">
                  <c:v>0.45706320700000003</c:v>
                </c:pt>
                <c:pt idx="5176">
                  <c:v>0.347026265</c:v>
                </c:pt>
                <c:pt idx="5177">
                  <c:v>0.20707664200000001</c:v>
                </c:pt>
                <c:pt idx="5178">
                  <c:v>8.2383789999999998E-2</c:v>
                </c:pt>
                <c:pt idx="5179">
                  <c:v>1.4406680999999999E-2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1.6020422999999999E-2</c:v>
                </c:pt>
                <c:pt idx="5190">
                  <c:v>8.7610543999999999E-2</c:v>
                </c:pt>
                <c:pt idx="5191">
                  <c:v>0.23272124299999999</c:v>
                </c:pt>
                <c:pt idx="5192">
                  <c:v>0.40381560599999999</c:v>
                </c:pt>
                <c:pt idx="5193">
                  <c:v>0.54261525399999999</c:v>
                </c:pt>
                <c:pt idx="5194">
                  <c:v>0.654986348</c:v>
                </c:pt>
                <c:pt idx="5195">
                  <c:v>0.68755471199999996</c:v>
                </c:pt>
                <c:pt idx="5196">
                  <c:v>0.684924321</c:v>
                </c:pt>
                <c:pt idx="5197">
                  <c:v>0.67181237400000005</c:v>
                </c:pt>
                <c:pt idx="5198">
                  <c:v>0.60452508299999996</c:v>
                </c:pt>
                <c:pt idx="5199">
                  <c:v>0.49869425000000001</c:v>
                </c:pt>
                <c:pt idx="5200">
                  <c:v>0.36190101699999999</c:v>
                </c:pt>
                <c:pt idx="5201">
                  <c:v>0.20927906900000001</c:v>
                </c:pt>
                <c:pt idx="5202">
                  <c:v>7.6572434999999994E-2</c:v>
                </c:pt>
                <c:pt idx="5203">
                  <c:v>1.2648835000000001E-2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1.5533728E-2</c:v>
                </c:pt>
                <c:pt idx="5214">
                  <c:v>8.7861038000000002E-2</c:v>
                </c:pt>
                <c:pt idx="5215">
                  <c:v>0.23179607299999999</c:v>
                </c:pt>
                <c:pt idx="5216">
                  <c:v>0.39486895799999999</c:v>
                </c:pt>
                <c:pt idx="5217">
                  <c:v>0.54090734500000004</c:v>
                </c:pt>
                <c:pt idx="5218">
                  <c:v>0.64263404400000002</c:v>
                </c:pt>
                <c:pt idx="5219">
                  <c:v>0.68928530899999996</c:v>
                </c:pt>
                <c:pt idx="5220">
                  <c:v>0.69833095199999995</c:v>
                </c:pt>
                <c:pt idx="5221">
                  <c:v>0.67157336099999998</c:v>
                </c:pt>
                <c:pt idx="5222">
                  <c:v>0.58758198399999995</c:v>
                </c:pt>
                <c:pt idx="5223">
                  <c:v>0.47487458900000001</c:v>
                </c:pt>
                <c:pt idx="5224">
                  <c:v>0.34560095699999999</c:v>
                </c:pt>
                <c:pt idx="5225">
                  <c:v>0.19656510799999999</c:v>
                </c:pt>
                <c:pt idx="5226">
                  <c:v>7.4255164999999998E-2</c:v>
                </c:pt>
                <c:pt idx="5227">
                  <c:v>1.1261330999999999E-2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1.2023982000000001E-2</c:v>
                </c:pt>
                <c:pt idx="5238">
                  <c:v>8.1233808000000005E-2</c:v>
                </c:pt>
                <c:pt idx="5239">
                  <c:v>0.21724280600000001</c:v>
                </c:pt>
                <c:pt idx="5240">
                  <c:v>0.37998403600000003</c:v>
                </c:pt>
                <c:pt idx="5241">
                  <c:v>0.50731874200000004</c:v>
                </c:pt>
                <c:pt idx="5242">
                  <c:v>0.60157264499999996</c:v>
                </c:pt>
                <c:pt idx="5243">
                  <c:v>0.60085964300000005</c:v>
                </c:pt>
                <c:pt idx="5244">
                  <c:v>0.58687078199999998</c:v>
                </c:pt>
                <c:pt idx="5245">
                  <c:v>0.53877465700000005</c:v>
                </c:pt>
                <c:pt idx="5246">
                  <c:v>0.46340674199999998</c:v>
                </c:pt>
                <c:pt idx="5247">
                  <c:v>0.37000432300000002</c:v>
                </c:pt>
                <c:pt idx="5248">
                  <c:v>0.25478138700000003</c:v>
                </c:pt>
                <c:pt idx="5249">
                  <c:v>0.14870676299999999</c:v>
                </c:pt>
                <c:pt idx="5250">
                  <c:v>6.1967394000000002E-2</c:v>
                </c:pt>
                <c:pt idx="5251">
                  <c:v>7.2236130000000003E-3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8.6504080000000001E-3</c:v>
                </c:pt>
                <c:pt idx="5262">
                  <c:v>7.0463713999999997E-2</c:v>
                </c:pt>
                <c:pt idx="5263">
                  <c:v>0.19493923399999999</c:v>
                </c:pt>
                <c:pt idx="5264">
                  <c:v>0.34006061399999998</c:v>
                </c:pt>
                <c:pt idx="5265">
                  <c:v>0.45983074000000002</c:v>
                </c:pt>
                <c:pt idx="5266">
                  <c:v>0.54835403800000004</c:v>
                </c:pt>
                <c:pt idx="5267">
                  <c:v>0.58763670300000004</c:v>
                </c:pt>
                <c:pt idx="5268">
                  <c:v>0.55725004600000005</c:v>
                </c:pt>
                <c:pt idx="5269">
                  <c:v>0.47968806800000002</c:v>
                </c:pt>
                <c:pt idx="5270">
                  <c:v>0.40118520600000002</c:v>
                </c:pt>
                <c:pt idx="5271">
                  <c:v>0.31014230500000001</c:v>
                </c:pt>
                <c:pt idx="5272">
                  <c:v>0.23489779899999999</c:v>
                </c:pt>
                <c:pt idx="5273">
                  <c:v>0.145694558</c:v>
                </c:pt>
                <c:pt idx="5274">
                  <c:v>6.1297432999999998E-2</c:v>
                </c:pt>
                <c:pt idx="5275">
                  <c:v>6.5286889999999998E-3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1.0992329E-2</c:v>
                </c:pt>
                <c:pt idx="5286">
                  <c:v>8.1022467000000001E-2</c:v>
                </c:pt>
                <c:pt idx="5287">
                  <c:v>0.22276733500000001</c:v>
                </c:pt>
                <c:pt idx="5288">
                  <c:v>0.37659197900000002</c:v>
                </c:pt>
                <c:pt idx="5289">
                  <c:v>0.51942091199999996</c:v>
                </c:pt>
                <c:pt idx="5290">
                  <c:v>0.61753066000000001</c:v>
                </c:pt>
                <c:pt idx="5291">
                  <c:v>0.64772302699999995</c:v>
                </c:pt>
                <c:pt idx="5292">
                  <c:v>0.61316764899999998</c:v>
                </c:pt>
                <c:pt idx="5293">
                  <c:v>0.55196172399999999</c:v>
                </c:pt>
                <c:pt idx="5294">
                  <c:v>0.490093589</c:v>
                </c:pt>
                <c:pt idx="5295">
                  <c:v>0.38974618300000002</c:v>
                </c:pt>
                <c:pt idx="5296">
                  <c:v>0.286972332</c:v>
                </c:pt>
                <c:pt idx="5297">
                  <c:v>0.171055761</c:v>
                </c:pt>
                <c:pt idx="5298">
                  <c:v>6.3917783000000006E-2</c:v>
                </c:pt>
                <c:pt idx="5299">
                  <c:v>7.2281999999999997E-3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8.0605269999999996E-3</c:v>
                </c:pt>
                <c:pt idx="5310">
                  <c:v>7.0487039000000001E-2</c:v>
                </c:pt>
                <c:pt idx="5311">
                  <c:v>0.197261194</c:v>
                </c:pt>
                <c:pt idx="5312">
                  <c:v>0.32893159999999999</c:v>
                </c:pt>
                <c:pt idx="5313">
                  <c:v>0.47304056799999999</c:v>
                </c:pt>
                <c:pt idx="5314">
                  <c:v>0.57670396599999996</c:v>
                </c:pt>
                <c:pt idx="5315">
                  <c:v>0.60627745899999996</c:v>
                </c:pt>
                <c:pt idx="5316">
                  <c:v>0.56575497100000005</c:v>
                </c:pt>
                <c:pt idx="5317">
                  <c:v>0.55230259000000004</c:v>
                </c:pt>
                <c:pt idx="5318">
                  <c:v>0.50315943900000004</c:v>
                </c:pt>
                <c:pt idx="5319">
                  <c:v>0.39121328399999999</c:v>
                </c:pt>
                <c:pt idx="5320">
                  <c:v>0.283516355</c:v>
                </c:pt>
                <c:pt idx="5321">
                  <c:v>0.16582923599999999</c:v>
                </c:pt>
                <c:pt idx="5322">
                  <c:v>6.1394454000000001E-2</c:v>
                </c:pt>
                <c:pt idx="5323">
                  <c:v>6.6812099999999999E-3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9.2104600000000002E-3</c:v>
                </c:pt>
                <c:pt idx="5334">
                  <c:v>7.2465164999999998E-2</c:v>
                </c:pt>
                <c:pt idx="5335">
                  <c:v>0.20085573100000001</c:v>
                </c:pt>
                <c:pt idx="5336">
                  <c:v>0.35915234099999999</c:v>
                </c:pt>
                <c:pt idx="5337">
                  <c:v>0.49799157999999999</c:v>
                </c:pt>
                <c:pt idx="5338">
                  <c:v>0.61028228200000001</c:v>
                </c:pt>
                <c:pt idx="5339">
                  <c:v>0.65162142499999998</c:v>
                </c:pt>
                <c:pt idx="5340">
                  <c:v>0.69359633700000001</c:v>
                </c:pt>
                <c:pt idx="5341">
                  <c:v>0.68026516400000003</c:v>
                </c:pt>
                <c:pt idx="5342">
                  <c:v>0.613976093</c:v>
                </c:pt>
                <c:pt idx="5343">
                  <c:v>0.49581958199999998</c:v>
                </c:pt>
                <c:pt idx="5344">
                  <c:v>0.37199085399999998</c:v>
                </c:pt>
                <c:pt idx="5345">
                  <c:v>0.20879873800000001</c:v>
                </c:pt>
                <c:pt idx="5346">
                  <c:v>7.1096891999999995E-2</c:v>
                </c:pt>
                <c:pt idx="5347">
                  <c:v>8.7953249999999997E-3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7.2284539999999996E-3</c:v>
                </c:pt>
                <c:pt idx="5358">
                  <c:v>6.6120093000000005E-2</c:v>
                </c:pt>
                <c:pt idx="5359">
                  <c:v>0.180042533</c:v>
                </c:pt>
                <c:pt idx="5360">
                  <c:v>0.31623959200000001</c:v>
                </c:pt>
                <c:pt idx="5361">
                  <c:v>0.42693617299999997</c:v>
                </c:pt>
                <c:pt idx="5362">
                  <c:v>0.49796362900000002</c:v>
                </c:pt>
                <c:pt idx="5363">
                  <c:v>0.52588438999999998</c:v>
                </c:pt>
                <c:pt idx="5364">
                  <c:v>0.520156018</c:v>
                </c:pt>
                <c:pt idx="5365">
                  <c:v>0.47552860499999999</c:v>
                </c:pt>
                <c:pt idx="5366">
                  <c:v>0.40511740800000001</c:v>
                </c:pt>
                <c:pt idx="5367">
                  <c:v>0.33081532699999999</c:v>
                </c:pt>
                <c:pt idx="5368">
                  <c:v>0.27398714800000001</c:v>
                </c:pt>
                <c:pt idx="5369">
                  <c:v>0.160579</c:v>
                </c:pt>
                <c:pt idx="5370">
                  <c:v>5.8129150999999997E-2</c:v>
                </c:pt>
                <c:pt idx="5371">
                  <c:v>4.757397E-3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7.1931230000000001E-3</c:v>
                </c:pt>
                <c:pt idx="5382">
                  <c:v>7.1389705999999997E-2</c:v>
                </c:pt>
                <c:pt idx="5383">
                  <c:v>0.19809465700000001</c:v>
                </c:pt>
                <c:pt idx="5384">
                  <c:v>0.34958884899999998</c:v>
                </c:pt>
                <c:pt idx="5385">
                  <c:v>0.472104413</c:v>
                </c:pt>
                <c:pt idx="5386">
                  <c:v>0.56085411799999996</c:v>
                </c:pt>
                <c:pt idx="5387">
                  <c:v>0.59644635000000001</c:v>
                </c:pt>
                <c:pt idx="5388">
                  <c:v>0.61561869499999999</c:v>
                </c:pt>
                <c:pt idx="5389">
                  <c:v>0.617487126</c:v>
                </c:pt>
                <c:pt idx="5390">
                  <c:v>0.56149815599999997</c:v>
                </c:pt>
                <c:pt idx="5391">
                  <c:v>0.45805680900000001</c:v>
                </c:pt>
                <c:pt idx="5392">
                  <c:v>0.33973233200000003</c:v>
                </c:pt>
                <c:pt idx="5393">
                  <c:v>0.193018988</c:v>
                </c:pt>
                <c:pt idx="5394">
                  <c:v>6.8275138999999999E-2</c:v>
                </c:pt>
                <c:pt idx="5395">
                  <c:v>7.0557199999999997E-3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6.6553050000000002E-3</c:v>
                </c:pt>
                <c:pt idx="5406">
                  <c:v>7.2687493000000006E-2</c:v>
                </c:pt>
                <c:pt idx="5407">
                  <c:v>0.21227170100000001</c:v>
                </c:pt>
                <c:pt idx="5408">
                  <c:v>0.37889908</c:v>
                </c:pt>
                <c:pt idx="5409">
                  <c:v>0.51209566399999995</c:v>
                </c:pt>
                <c:pt idx="5410">
                  <c:v>0.60708189400000001</c:v>
                </c:pt>
                <c:pt idx="5411">
                  <c:v>0.64655096099999998</c:v>
                </c:pt>
                <c:pt idx="5412">
                  <c:v>0.668203565</c:v>
                </c:pt>
                <c:pt idx="5413">
                  <c:v>0.63991119699999999</c:v>
                </c:pt>
                <c:pt idx="5414">
                  <c:v>0.55871284499999996</c:v>
                </c:pt>
                <c:pt idx="5415">
                  <c:v>0.45499322399999997</c:v>
                </c:pt>
                <c:pt idx="5416">
                  <c:v>0.33740191600000002</c:v>
                </c:pt>
                <c:pt idx="5417">
                  <c:v>0.19154872100000001</c:v>
                </c:pt>
                <c:pt idx="5418">
                  <c:v>6.3952755999999999E-2</c:v>
                </c:pt>
                <c:pt idx="5419">
                  <c:v>5.8203179999999997E-3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4.7585930000000002E-3</c:v>
                </c:pt>
                <c:pt idx="5430">
                  <c:v>6.6542742000000002E-2</c:v>
                </c:pt>
                <c:pt idx="5431">
                  <c:v>0.190428715</c:v>
                </c:pt>
                <c:pt idx="5432">
                  <c:v>0.34917760399999997</c:v>
                </c:pt>
                <c:pt idx="5433">
                  <c:v>0.481778706</c:v>
                </c:pt>
                <c:pt idx="5434">
                  <c:v>0.58113493500000002</c:v>
                </c:pt>
                <c:pt idx="5435">
                  <c:v>0.62432328199999998</c:v>
                </c:pt>
                <c:pt idx="5436">
                  <c:v>0.62499354200000001</c:v>
                </c:pt>
                <c:pt idx="5437">
                  <c:v>0.58456319599999995</c:v>
                </c:pt>
                <c:pt idx="5438">
                  <c:v>0.52505144000000004</c:v>
                </c:pt>
                <c:pt idx="5439">
                  <c:v>0.428832239</c:v>
                </c:pt>
                <c:pt idx="5440">
                  <c:v>0.30750851299999998</c:v>
                </c:pt>
                <c:pt idx="5441">
                  <c:v>0.16824866899999999</c:v>
                </c:pt>
                <c:pt idx="5442">
                  <c:v>5.7102502999999999E-2</c:v>
                </c:pt>
                <c:pt idx="5443">
                  <c:v>4.3941960000000004E-3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4.7048109999999997E-3</c:v>
                </c:pt>
                <c:pt idx="5454">
                  <c:v>6.6372327999999994E-2</c:v>
                </c:pt>
                <c:pt idx="5455">
                  <c:v>0.20086788799999999</c:v>
                </c:pt>
                <c:pt idx="5456">
                  <c:v>0.35663790200000001</c:v>
                </c:pt>
                <c:pt idx="5457">
                  <c:v>0.50230899100000004</c:v>
                </c:pt>
                <c:pt idx="5458">
                  <c:v>0.583569436</c:v>
                </c:pt>
                <c:pt idx="5459">
                  <c:v>0.63345358500000004</c:v>
                </c:pt>
                <c:pt idx="5460">
                  <c:v>0.58692525399999995</c:v>
                </c:pt>
                <c:pt idx="5461">
                  <c:v>0.56341423599999996</c:v>
                </c:pt>
                <c:pt idx="5462">
                  <c:v>0.48933492099999998</c:v>
                </c:pt>
                <c:pt idx="5463">
                  <c:v>0.405709035</c:v>
                </c:pt>
                <c:pt idx="5464">
                  <c:v>0.294899411</c:v>
                </c:pt>
                <c:pt idx="5465">
                  <c:v>0.159341184</c:v>
                </c:pt>
                <c:pt idx="5466">
                  <c:v>5.3522347999999997E-2</c:v>
                </c:pt>
                <c:pt idx="5467">
                  <c:v>3.159004E-3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3.7139130000000001E-3</c:v>
                </c:pt>
                <c:pt idx="5478">
                  <c:v>5.7984569999999999E-2</c:v>
                </c:pt>
                <c:pt idx="5479">
                  <c:v>0.16342895299999999</c:v>
                </c:pt>
                <c:pt idx="5480">
                  <c:v>0.29470531700000002</c:v>
                </c:pt>
                <c:pt idx="5481">
                  <c:v>0.407479288</c:v>
                </c:pt>
                <c:pt idx="5482">
                  <c:v>0.49729423499999997</c:v>
                </c:pt>
                <c:pt idx="5483">
                  <c:v>0.51243930999999998</c:v>
                </c:pt>
                <c:pt idx="5484">
                  <c:v>0.50043706200000004</c:v>
                </c:pt>
                <c:pt idx="5485">
                  <c:v>0.48782246200000001</c:v>
                </c:pt>
                <c:pt idx="5486">
                  <c:v>0.44840021200000002</c:v>
                </c:pt>
                <c:pt idx="5487">
                  <c:v>0.35946286199999999</c:v>
                </c:pt>
                <c:pt idx="5488">
                  <c:v>0.25799245199999998</c:v>
                </c:pt>
                <c:pt idx="5489">
                  <c:v>0.14633362999999999</c:v>
                </c:pt>
                <c:pt idx="5490">
                  <c:v>4.8647865999999998E-2</c:v>
                </c:pt>
                <c:pt idx="5491">
                  <c:v>2.4705930000000001E-3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3.6850939999999999E-3</c:v>
                </c:pt>
                <c:pt idx="5502">
                  <c:v>6.1270458999999999E-2</c:v>
                </c:pt>
                <c:pt idx="5503">
                  <c:v>0.18586874</c:v>
                </c:pt>
                <c:pt idx="5504">
                  <c:v>0.32929911899999997</c:v>
                </c:pt>
                <c:pt idx="5505">
                  <c:v>0.44531907100000001</c:v>
                </c:pt>
                <c:pt idx="5506">
                  <c:v>0.52690732600000001</c:v>
                </c:pt>
                <c:pt idx="5507">
                  <c:v>0.56020816699999998</c:v>
                </c:pt>
                <c:pt idx="5508">
                  <c:v>0.58451128299999999</c:v>
                </c:pt>
                <c:pt idx="5509">
                  <c:v>0.56431273199999998</c:v>
                </c:pt>
                <c:pt idx="5510">
                  <c:v>0.51812579999999997</c:v>
                </c:pt>
                <c:pt idx="5511">
                  <c:v>0.44678332799999998</c:v>
                </c:pt>
                <c:pt idx="5512">
                  <c:v>0.32789539499999998</c:v>
                </c:pt>
                <c:pt idx="5513">
                  <c:v>0.18034149399999999</c:v>
                </c:pt>
                <c:pt idx="5514">
                  <c:v>5.9191085999999997E-2</c:v>
                </c:pt>
                <c:pt idx="5515">
                  <c:v>4.2284389999999996E-3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4.3329600000000003E-3</c:v>
                </c:pt>
                <c:pt idx="5526">
                  <c:v>6.8139171999999998E-2</c:v>
                </c:pt>
                <c:pt idx="5527">
                  <c:v>0.21136943599999999</c:v>
                </c:pt>
                <c:pt idx="5528">
                  <c:v>0.38429828999999999</c:v>
                </c:pt>
                <c:pt idx="5529">
                  <c:v>0.53619282599999996</c:v>
                </c:pt>
                <c:pt idx="5530">
                  <c:v>0.63564774599999996</c:v>
                </c:pt>
                <c:pt idx="5531">
                  <c:v>0.68353790800000003</c:v>
                </c:pt>
                <c:pt idx="5532">
                  <c:v>0.67067236100000005</c:v>
                </c:pt>
                <c:pt idx="5533">
                  <c:v>0.62222001199999999</c:v>
                </c:pt>
                <c:pt idx="5534">
                  <c:v>0.54464357100000005</c:v>
                </c:pt>
                <c:pt idx="5535">
                  <c:v>0.45576726299999998</c:v>
                </c:pt>
                <c:pt idx="5536">
                  <c:v>0.31618302100000001</c:v>
                </c:pt>
                <c:pt idx="5537">
                  <c:v>0.17365681399999999</c:v>
                </c:pt>
                <c:pt idx="5538">
                  <c:v>5.2276891999999998E-2</c:v>
                </c:pt>
                <c:pt idx="5539">
                  <c:v>2.8272810000000001E-3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4.7165380000000002E-3</c:v>
                </c:pt>
                <c:pt idx="5550">
                  <c:v>7.0772156000000003E-2</c:v>
                </c:pt>
                <c:pt idx="5551">
                  <c:v>0.214650331</c:v>
                </c:pt>
                <c:pt idx="5552">
                  <c:v>0.37874381499999998</c:v>
                </c:pt>
                <c:pt idx="5553">
                  <c:v>0.525090261</c:v>
                </c:pt>
                <c:pt idx="5554">
                  <c:v>0.61978090900000005</c:v>
                </c:pt>
                <c:pt idx="5555">
                  <c:v>0.64256554899999996</c:v>
                </c:pt>
                <c:pt idx="5556">
                  <c:v>0.639487629</c:v>
                </c:pt>
                <c:pt idx="5557">
                  <c:v>0.62777499999999997</c:v>
                </c:pt>
                <c:pt idx="5558">
                  <c:v>0.53711439699999997</c:v>
                </c:pt>
                <c:pt idx="5559">
                  <c:v>0.44127923699999999</c:v>
                </c:pt>
                <c:pt idx="5560">
                  <c:v>0.31073203399999999</c:v>
                </c:pt>
                <c:pt idx="5561">
                  <c:v>0.17404018299999999</c:v>
                </c:pt>
                <c:pt idx="5562">
                  <c:v>5.0616031999999998E-2</c:v>
                </c:pt>
                <c:pt idx="5563">
                  <c:v>2.3048360000000002E-3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3.8579930000000001E-3</c:v>
                </c:pt>
                <c:pt idx="5574">
                  <c:v>6.5196759000000007E-2</c:v>
                </c:pt>
                <c:pt idx="5575">
                  <c:v>0.19938386499999999</c:v>
                </c:pt>
                <c:pt idx="5576">
                  <c:v>0.34861678800000001</c:v>
                </c:pt>
                <c:pt idx="5577">
                  <c:v>0.48329540900000001</c:v>
                </c:pt>
                <c:pt idx="5578">
                  <c:v>0.57428311099999996</c:v>
                </c:pt>
                <c:pt idx="5579">
                  <c:v>0.62287712100000003</c:v>
                </c:pt>
                <c:pt idx="5580">
                  <c:v>0.63130343799999999</c:v>
                </c:pt>
                <c:pt idx="5581">
                  <c:v>0.58332044100000002</c:v>
                </c:pt>
                <c:pt idx="5582">
                  <c:v>0.51763970699999995</c:v>
                </c:pt>
                <c:pt idx="5583">
                  <c:v>0.41366594200000001</c:v>
                </c:pt>
                <c:pt idx="5584">
                  <c:v>0.30404451900000001</c:v>
                </c:pt>
                <c:pt idx="5585">
                  <c:v>0.15881556099999999</c:v>
                </c:pt>
                <c:pt idx="5586">
                  <c:v>4.8145229999999997E-2</c:v>
                </c:pt>
                <c:pt idx="5587">
                  <c:v>1.9483580000000001E-3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3.718917E-3</c:v>
                </c:pt>
                <c:pt idx="5598">
                  <c:v>6.0786702999999997E-2</c:v>
                </c:pt>
                <c:pt idx="5599">
                  <c:v>0.19047999199999999</c:v>
                </c:pt>
                <c:pt idx="5600">
                  <c:v>0.35340593799999998</c:v>
                </c:pt>
                <c:pt idx="5601">
                  <c:v>0.50039967299999999</c:v>
                </c:pt>
                <c:pt idx="5602">
                  <c:v>0.61907544599999997</c:v>
                </c:pt>
                <c:pt idx="5603">
                  <c:v>0.659505907</c:v>
                </c:pt>
                <c:pt idx="5604">
                  <c:v>0.65686728100000003</c:v>
                </c:pt>
                <c:pt idx="5605">
                  <c:v>0.62071691399999995</c:v>
                </c:pt>
                <c:pt idx="5606">
                  <c:v>0.49857763900000002</c:v>
                </c:pt>
                <c:pt idx="5607">
                  <c:v>0.40133020000000003</c:v>
                </c:pt>
                <c:pt idx="5608">
                  <c:v>0.26615624900000001</c:v>
                </c:pt>
                <c:pt idx="5609">
                  <c:v>0.13825479199999999</c:v>
                </c:pt>
                <c:pt idx="5610">
                  <c:v>4.0248578E-2</c:v>
                </c:pt>
                <c:pt idx="5611">
                  <c:v>7.1295600000000005E-4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2.1047330000000001E-3</c:v>
                </c:pt>
                <c:pt idx="5622">
                  <c:v>5.3906052000000003E-2</c:v>
                </c:pt>
                <c:pt idx="5623">
                  <c:v>0.173282835</c:v>
                </c:pt>
                <c:pt idx="5624">
                  <c:v>0.34575716899999998</c:v>
                </c:pt>
                <c:pt idx="5625">
                  <c:v>0.478009199</c:v>
                </c:pt>
                <c:pt idx="5626">
                  <c:v>0.59227167700000005</c:v>
                </c:pt>
                <c:pt idx="5627">
                  <c:v>0.61349169800000003</c:v>
                </c:pt>
                <c:pt idx="5628">
                  <c:v>0.60107714700000003</c:v>
                </c:pt>
                <c:pt idx="5629">
                  <c:v>0.54664970700000004</c:v>
                </c:pt>
                <c:pt idx="5630">
                  <c:v>0.43493732099999999</c:v>
                </c:pt>
                <c:pt idx="5631">
                  <c:v>0.36935345600000002</c:v>
                </c:pt>
                <c:pt idx="5632">
                  <c:v>0.26580088200000002</c:v>
                </c:pt>
                <c:pt idx="5633">
                  <c:v>0.13872042300000001</c:v>
                </c:pt>
                <c:pt idx="5634">
                  <c:v>3.7452147999999998E-2</c:v>
                </c:pt>
                <c:pt idx="5635">
                  <c:v>7.1295600000000005E-4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2.0778419999999999E-3</c:v>
                </c:pt>
                <c:pt idx="5646">
                  <c:v>5.3485214000000003E-2</c:v>
                </c:pt>
                <c:pt idx="5647">
                  <c:v>0.18067146100000001</c:v>
                </c:pt>
                <c:pt idx="5648">
                  <c:v>0.33997729799999998</c:v>
                </c:pt>
                <c:pt idx="5649">
                  <c:v>0.46352390799999998</c:v>
                </c:pt>
                <c:pt idx="5650">
                  <c:v>0.53675586099999995</c:v>
                </c:pt>
                <c:pt idx="5651">
                  <c:v>0.58598655499999996</c:v>
                </c:pt>
                <c:pt idx="5652">
                  <c:v>0.60271823800000002</c:v>
                </c:pt>
                <c:pt idx="5653">
                  <c:v>0.57735393499999998</c:v>
                </c:pt>
                <c:pt idx="5654">
                  <c:v>0.53180327400000005</c:v>
                </c:pt>
                <c:pt idx="5655">
                  <c:v>0.41631641400000002</c:v>
                </c:pt>
                <c:pt idx="5656">
                  <c:v>0.286320766</c:v>
                </c:pt>
                <c:pt idx="5657">
                  <c:v>0.14814088</c:v>
                </c:pt>
                <c:pt idx="5658">
                  <c:v>3.9674069999999999E-2</c:v>
                </c:pt>
                <c:pt idx="5659">
                  <c:v>7.1295600000000005E-4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2.9788610000000002E-3</c:v>
                </c:pt>
                <c:pt idx="5670">
                  <c:v>5.4801019999999999E-2</c:v>
                </c:pt>
                <c:pt idx="5671">
                  <c:v>0.17208810499999999</c:v>
                </c:pt>
                <c:pt idx="5672">
                  <c:v>0.30907705000000002</c:v>
                </c:pt>
                <c:pt idx="5673">
                  <c:v>0.42487476800000001</c:v>
                </c:pt>
                <c:pt idx="5674">
                  <c:v>0.523453842</c:v>
                </c:pt>
                <c:pt idx="5675">
                  <c:v>0.561634458</c:v>
                </c:pt>
                <c:pt idx="5676">
                  <c:v>0.57418159599999996</c:v>
                </c:pt>
                <c:pt idx="5677">
                  <c:v>0.54620577800000003</c:v>
                </c:pt>
                <c:pt idx="5678">
                  <c:v>0.47991700399999998</c:v>
                </c:pt>
                <c:pt idx="5679">
                  <c:v>0.39780865999999998</c:v>
                </c:pt>
                <c:pt idx="5680">
                  <c:v>0.285410465</c:v>
                </c:pt>
                <c:pt idx="5681">
                  <c:v>0.15552275099999999</c:v>
                </c:pt>
                <c:pt idx="5682">
                  <c:v>3.8093917999999997E-2</c:v>
                </c:pt>
                <c:pt idx="5683">
                  <c:v>3.5647800000000002E-4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2.6002870000000002E-3</c:v>
                </c:pt>
                <c:pt idx="5694">
                  <c:v>5.9522342999999998E-2</c:v>
                </c:pt>
                <c:pt idx="5695">
                  <c:v>0.195887703</c:v>
                </c:pt>
                <c:pt idx="5696">
                  <c:v>0.37119055899999998</c:v>
                </c:pt>
                <c:pt idx="5697">
                  <c:v>0.52677185299999996</c:v>
                </c:pt>
                <c:pt idx="5698">
                  <c:v>0.64399964099999996</c:v>
                </c:pt>
                <c:pt idx="5699">
                  <c:v>0.68696226999999999</c:v>
                </c:pt>
                <c:pt idx="5700">
                  <c:v>0.71614519700000001</c:v>
                </c:pt>
                <c:pt idx="5701">
                  <c:v>0.69274519999999995</c:v>
                </c:pt>
                <c:pt idx="5702">
                  <c:v>0.61730697999999995</c:v>
                </c:pt>
                <c:pt idx="5703">
                  <c:v>0.49628590500000003</c:v>
                </c:pt>
                <c:pt idx="5704">
                  <c:v>0.34152599300000003</c:v>
                </c:pt>
                <c:pt idx="5705">
                  <c:v>0.17143930399999999</c:v>
                </c:pt>
                <c:pt idx="5706">
                  <c:v>3.9154493999999998E-2</c:v>
                </c:pt>
                <c:pt idx="5707">
                  <c:v>3.5647800000000002E-4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1.912085E-3</c:v>
                </c:pt>
                <c:pt idx="5718">
                  <c:v>5.3269553999999997E-2</c:v>
                </c:pt>
                <c:pt idx="5719">
                  <c:v>0.17635262400000001</c:v>
                </c:pt>
                <c:pt idx="5720">
                  <c:v>0.33227053200000001</c:v>
                </c:pt>
                <c:pt idx="5721">
                  <c:v>0.45800347800000002</c:v>
                </c:pt>
                <c:pt idx="5722">
                  <c:v>0.54759880699999997</c:v>
                </c:pt>
                <c:pt idx="5723">
                  <c:v>0.605762095</c:v>
                </c:pt>
                <c:pt idx="5724">
                  <c:v>0.63033610200000001</c:v>
                </c:pt>
                <c:pt idx="5725">
                  <c:v>0.59694896399999997</c:v>
                </c:pt>
                <c:pt idx="5726">
                  <c:v>0.54361672299999997</c:v>
                </c:pt>
                <c:pt idx="5727">
                  <c:v>0.442263986</c:v>
                </c:pt>
                <c:pt idx="5728">
                  <c:v>0.31428330700000001</c:v>
                </c:pt>
                <c:pt idx="5729">
                  <c:v>0.15746049600000001</c:v>
                </c:pt>
                <c:pt idx="5730">
                  <c:v>3.4220239E-2</c:v>
                </c:pt>
                <c:pt idx="5731">
                  <c:v>3.5647800000000002E-4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2.7727670000000002E-3</c:v>
                </c:pt>
                <c:pt idx="5742">
                  <c:v>6.1857506E-2</c:v>
                </c:pt>
                <c:pt idx="5743">
                  <c:v>0.206374051</c:v>
                </c:pt>
                <c:pt idx="5744">
                  <c:v>0.38118827300000002</c:v>
                </c:pt>
                <c:pt idx="5745">
                  <c:v>0.51881849099999999</c:v>
                </c:pt>
                <c:pt idx="5746">
                  <c:v>0.63895093700000005</c:v>
                </c:pt>
                <c:pt idx="5747">
                  <c:v>0.69160560100000001</c:v>
                </c:pt>
                <c:pt idx="5748">
                  <c:v>0.70814032000000005</c:v>
                </c:pt>
                <c:pt idx="5749">
                  <c:v>0.66418753799999997</c:v>
                </c:pt>
                <c:pt idx="5750">
                  <c:v>0.59144582000000001</c:v>
                </c:pt>
                <c:pt idx="5751">
                  <c:v>0.47354411000000002</c:v>
                </c:pt>
                <c:pt idx="5752">
                  <c:v>0.32793335299999998</c:v>
                </c:pt>
                <c:pt idx="5753">
                  <c:v>0.16986899699999999</c:v>
                </c:pt>
                <c:pt idx="5754">
                  <c:v>3.4915163999999999E-2</c:v>
                </c:pt>
                <c:pt idx="5755">
                  <c:v>3.5647800000000002E-4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2.4230110000000001E-3</c:v>
                </c:pt>
                <c:pt idx="5766">
                  <c:v>6.0853940000000002E-2</c:v>
                </c:pt>
                <c:pt idx="5767">
                  <c:v>0.19808745699999999</c:v>
                </c:pt>
                <c:pt idx="5768">
                  <c:v>0.357530026</c:v>
                </c:pt>
                <c:pt idx="5769">
                  <c:v>0.48480812699999998</c:v>
                </c:pt>
                <c:pt idx="5770">
                  <c:v>0.60398117500000004</c:v>
                </c:pt>
                <c:pt idx="5771">
                  <c:v>0.65648097299999997</c:v>
                </c:pt>
                <c:pt idx="5772">
                  <c:v>0.66550640299999997</c:v>
                </c:pt>
                <c:pt idx="5773">
                  <c:v>0.61812951400000005</c:v>
                </c:pt>
                <c:pt idx="5774">
                  <c:v>0.51061349700000003</c:v>
                </c:pt>
                <c:pt idx="5775">
                  <c:v>0.40515718899999997</c:v>
                </c:pt>
                <c:pt idx="5776">
                  <c:v>0.271792231</c:v>
                </c:pt>
                <c:pt idx="5777">
                  <c:v>0.14173624300000001</c:v>
                </c:pt>
                <c:pt idx="5778">
                  <c:v>2.8633219000000001E-2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8.6740500000000002E-4</c:v>
                </c:pt>
                <c:pt idx="5790">
                  <c:v>4.1908159E-2</c:v>
                </c:pt>
                <c:pt idx="5791">
                  <c:v>0.15119634600000001</c:v>
                </c:pt>
                <c:pt idx="5792">
                  <c:v>0.26825065799999998</c:v>
                </c:pt>
                <c:pt idx="5793">
                  <c:v>0.38616076199999999</c:v>
                </c:pt>
                <c:pt idx="5794">
                  <c:v>0.48340909599999998</c:v>
                </c:pt>
                <c:pt idx="5795">
                  <c:v>0.48833364499999998</c:v>
                </c:pt>
                <c:pt idx="5796">
                  <c:v>0.46638053499999998</c:v>
                </c:pt>
                <c:pt idx="5797">
                  <c:v>0.40279777700000002</c:v>
                </c:pt>
                <c:pt idx="5798">
                  <c:v>0.34049270700000001</c:v>
                </c:pt>
                <c:pt idx="5799">
                  <c:v>0.252784964</c:v>
                </c:pt>
                <c:pt idx="5800">
                  <c:v>0.19088037399999999</c:v>
                </c:pt>
                <c:pt idx="5801">
                  <c:v>0.111735643</c:v>
                </c:pt>
                <c:pt idx="5802">
                  <c:v>2.3394654000000001E-2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8.6068199999999998E-4</c:v>
                </c:pt>
                <c:pt idx="5814">
                  <c:v>4.2259447999999998E-2</c:v>
                </c:pt>
                <c:pt idx="5815">
                  <c:v>0.16071474499999999</c:v>
                </c:pt>
                <c:pt idx="5816">
                  <c:v>0.29736225100000002</c:v>
                </c:pt>
                <c:pt idx="5817">
                  <c:v>0.42666064300000001</c:v>
                </c:pt>
                <c:pt idx="5818">
                  <c:v>0.49921779100000002</c:v>
                </c:pt>
                <c:pt idx="5819">
                  <c:v>0.52547852799999994</c:v>
                </c:pt>
                <c:pt idx="5820">
                  <c:v>0.55876210299999995</c:v>
                </c:pt>
                <c:pt idx="5821">
                  <c:v>0.52687447600000004</c:v>
                </c:pt>
                <c:pt idx="5822">
                  <c:v>0.44751259100000002</c:v>
                </c:pt>
                <c:pt idx="5823">
                  <c:v>0.33851851500000002</c:v>
                </c:pt>
                <c:pt idx="5824">
                  <c:v>0.239412862</c:v>
                </c:pt>
                <c:pt idx="5825">
                  <c:v>0.11812167</c:v>
                </c:pt>
                <c:pt idx="5826">
                  <c:v>2.145151E-2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1.0466080000000001E-3</c:v>
                </c:pt>
                <c:pt idx="5838">
                  <c:v>4.5354812000000001E-2</c:v>
                </c:pt>
                <c:pt idx="5839">
                  <c:v>0.166770167</c:v>
                </c:pt>
                <c:pt idx="5840">
                  <c:v>0.311177335</c:v>
                </c:pt>
                <c:pt idx="5841">
                  <c:v>0.44221891699999999</c:v>
                </c:pt>
                <c:pt idx="5842">
                  <c:v>0.54294713699999997</c:v>
                </c:pt>
                <c:pt idx="5843">
                  <c:v>0.59063602000000004</c:v>
                </c:pt>
                <c:pt idx="5844">
                  <c:v>0.61002719599999999</c:v>
                </c:pt>
                <c:pt idx="5845">
                  <c:v>0.57800504200000002</c:v>
                </c:pt>
                <c:pt idx="5846">
                  <c:v>0.50962405</c:v>
                </c:pt>
                <c:pt idx="5847">
                  <c:v>0.38919571600000002</c:v>
                </c:pt>
                <c:pt idx="5848">
                  <c:v>0.25714175700000003</c:v>
                </c:pt>
                <c:pt idx="5849">
                  <c:v>0.12532880499999999</c:v>
                </c:pt>
                <c:pt idx="5850">
                  <c:v>2.1814084000000001E-2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1.205642E-3</c:v>
                </c:pt>
                <c:pt idx="5862">
                  <c:v>5.2292889000000002E-2</c:v>
                </c:pt>
                <c:pt idx="5863">
                  <c:v>0.202022546</c:v>
                </c:pt>
                <c:pt idx="5864">
                  <c:v>0.38822348600000001</c:v>
                </c:pt>
                <c:pt idx="5865">
                  <c:v>0.53784202800000003</c:v>
                </c:pt>
                <c:pt idx="5866">
                  <c:v>0.63960605699999995</c:v>
                </c:pt>
                <c:pt idx="5867">
                  <c:v>0.70165129000000004</c:v>
                </c:pt>
                <c:pt idx="5868">
                  <c:v>0.710159235</c:v>
                </c:pt>
                <c:pt idx="5869">
                  <c:v>0.67301014800000003</c:v>
                </c:pt>
                <c:pt idx="5870">
                  <c:v>0.59646470799999995</c:v>
                </c:pt>
                <c:pt idx="5871">
                  <c:v>0.46041653399999999</c:v>
                </c:pt>
                <c:pt idx="5872">
                  <c:v>0.30831521699999997</c:v>
                </c:pt>
                <c:pt idx="5873">
                  <c:v>0.139348054</c:v>
                </c:pt>
                <c:pt idx="5874">
                  <c:v>2.3394862999999998E-2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1.205642E-3</c:v>
                </c:pt>
                <c:pt idx="5886">
                  <c:v>4.2713072999999997E-2</c:v>
                </c:pt>
                <c:pt idx="5887">
                  <c:v>0.17656538799999999</c:v>
                </c:pt>
                <c:pt idx="5888">
                  <c:v>0.34595197300000002</c:v>
                </c:pt>
                <c:pt idx="5889">
                  <c:v>0.49208489700000002</c:v>
                </c:pt>
                <c:pt idx="5890">
                  <c:v>0.577345636</c:v>
                </c:pt>
                <c:pt idx="5891">
                  <c:v>0.63513554100000003</c:v>
                </c:pt>
                <c:pt idx="5892">
                  <c:v>0.63359770699999995</c:v>
                </c:pt>
                <c:pt idx="5893">
                  <c:v>0.58200617300000002</c:v>
                </c:pt>
                <c:pt idx="5894">
                  <c:v>0.526994034</c:v>
                </c:pt>
                <c:pt idx="5895">
                  <c:v>0.40560734900000001</c:v>
                </c:pt>
                <c:pt idx="5896">
                  <c:v>0.27568683700000002</c:v>
                </c:pt>
                <c:pt idx="5897">
                  <c:v>0.127484023</c:v>
                </c:pt>
                <c:pt idx="5898">
                  <c:v>1.9502734000000001E-2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3.4496E-4</c:v>
                </c:pt>
                <c:pt idx="5910">
                  <c:v>3.3009404999999999E-2</c:v>
                </c:pt>
                <c:pt idx="5911">
                  <c:v>0.155866477</c:v>
                </c:pt>
                <c:pt idx="5912">
                  <c:v>0.30618745600000002</c:v>
                </c:pt>
                <c:pt idx="5913">
                  <c:v>0.45845970800000002</c:v>
                </c:pt>
                <c:pt idx="5914">
                  <c:v>0.55332051299999996</c:v>
                </c:pt>
                <c:pt idx="5915">
                  <c:v>0.60755856699999999</c:v>
                </c:pt>
                <c:pt idx="5916">
                  <c:v>0.61180728900000003</c:v>
                </c:pt>
                <c:pt idx="5917">
                  <c:v>0.57031035900000004</c:v>
                </c:pt>
                <c:pt idx="5918">
                  <c:v>0.46400824099999999</c:v>
                </c:pt>
                <c:pt idx="5919">
                  <c:v>0.33410765199999998</c:v>
                </c:pt>
                <c:pt idx="5920">
                  <c:v>0.22472377800000001</c:v>
                </c:pt>
                <c:pt idx="5921">
                  <c:v>0.107489904</c:v>
                </c:pt>
                <c:pt idx="5922">
                  <c:v>1.5292327E-2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1.7920300000000001E-4</c:v>
                </c:pt>
                <c:pt idx="5934">
                  <c:v>2.8262714000000001E-2</c:v>
                </c:pt>
                <c:pt idx="5935">
                  <c:v>0.12669498900000001</c:v>
                </c:pt>
                <c:pt idx="5936">
                  <c:v>0.26015086300000001</c:v>
                </c:pt>
                <c:pt idx="5937">
                  <c:v>0.40922164900000002</c:v>
                </c:pt>
                <c:pt idx="5938">
                  <c:v>0.51196759800000002</c:v>
                </c:pt>
                <c:pt idx="5939">
                  <c:v>0.54001591500000001</c:v>
                </c:pt>
                <c:pt idx="5940">
                  <c:v>0.55518003299999996</c:v>
                </c:pt>
                <c:pt idx="5941">
                  <c:v>0.51210239499999999</c:v>
                </c:pt>
                <c:pt idx="5942">
                  <c:v>0.44544206200000003</c:v>
                </c:pt>
                <c:pt idx="5943">
                  <c:v>0.35643665200000002</c:v>
                </c:pt>
                <c:pt idx="5944">
                  <c:v>0.23897922399999999</c:v>
                </c:pt>
                <c:pt idx="5945">
                  <c:v>0.110179479</c:v>
                </c:pt>
                <c:pt idx="5946">
                  <c:v>1.4807872999999999E-2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1.7248E-4</c:v>
                </c:pt>
                <c:pt idx="5958">
                  <c:v>2.4487564999999999E-2</c:v>
                </c:pt>
                <c:pt idx="5959">
                  <c:v>0.110744487</c:v>
                </c:pt>
                <c:pt idx="5960">
                  <c:v>0.220716828</c:v>
                </c:pt>
                <c:pt idx="5961">
                  <c:v>0.327949771</c:v>
                </c:pt>
                <c:pt idx="5962">
                  <c:v>0.39139870399999999</c:v>
                </c:pt>
                <c:pt idx="5963">
                  <c:v>0.42090597699999999</c:v>
                </c:pt>
                <c:pt idx="5964">
                  <c:v>0.43516328300000001</c:v>
                </c:pt>
                <c:pt idx="5965">
                  <c:v>0.42412003199999998</c:v>
                </c:pt>
                <c:pt idx="5966">
                  <c:v>0.380279435</c:v>
                </c:pt>
                <c:pt idx="5967">
                  <c:v>0.30780396599999998</c:v>
                </c:pt>
                <c:pt idx="5968">
                  <c:v>0.21046110800000001</c:v>
                </c:pt>
                <c:pt idx="5969">
                  <c:v>9.4616280999999997E-2</c:v>
                </c:pt>
                <c:pt idx="5970">
                  <c:v>1.0216441999999999E-2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5.1071700000000005E-4</c:v>
                </c:pt>
                <c:pt idx="5982">
                  <c:v>3.5198280999999998E-2</c:v>
                </c:pt>
                <c:pt idx="5983">
                  <c:v>0.16382137899999999</c:v>
                </c:pt>
                <c:pt idx="5984">
                  <c:v>0.31405400999999999</c:v>
                </c:pt>
                <c:pt idx="5985">
                  <c:v>0.45137746699999998</c:v>
                </c:pt>
                <c:pt idx="5986">
                  <c:v>0.54961419</c:v>
                </c:pt>
                <c:pt idx="5987">
                  <c:v>0.57123124400000003</c:v>
                </c:pt>
                <c:pt idx="5988">
                  <c:v>0.55940432399999995</c:v>
                </c:pt>
                <c:pt idx="5989">
                  <c:v>0.51657150699999999</c:v>
                </c:pt>
                <c:pt idx="5990">
                  <c:v>0.43814269900000002</c:v>
                </c:pt>
                <c:pt idx="5991">
                  <c:v>0.34738467299999998</c:v>
                </c:pt>
                <c:pt idx="5992">
                  <c:v>0.22734959599999999</c:v>
                </c:pt>
                <c:pt idx="5993">
                  <c:v>0.103129147</c:v>
                </c:pt>
                <c:pt idx="5994">
                  <c:v>1.1593055E-2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1.8592599999999999E-4</c:v>
                </c:pt>
                <c:pt idx="6006">
                  <c:v>3.0817580000000001E-2</c:v>
                </c:pt>
                <c:pt idx="6007">
                  <c:v>0.13787664899999999</c:v>
                </c:pt>
                <c:pt idx="6008">
                  <c:v>0.285995155</c:v>
                </c:pt>
                <c:pt idx="6009">
                  <c:v>0.42043777300000001</c:v>
                </c:pt>
                <c:pt idx="6010">
                  <c:v>0.50263925899999995</c:v>
                </c:pt>
                <c:pt idx="6011">
                  <c:v>0.53486556600000001</c:v>
                </c:pt>
                <c:pt idx="6012">
                  <c:v>0.54140201899999996</c:v>
                </c:pt>
                <c:pt idx="6013">
                  <c:v>0.52435958800000004</c:v>
                </c:pt>
                <c:pt idx="6014">
                  <c:v>0.45519391300000001</c:v>
                </c:pt>
                <c:pt idx="6015">
                  <c:v>0.36732662500000002</c:v>
                </c:pt>
                <c:pt idx="6016">
                  <c:v>0.231600376</c:v>
                </c:pt>
                <c:pt idx="6017">
                  <c:v>0.10121786300000001</c:v>
                </c:pt>
                <c:pt idx="6018">
                  <c:v>1.1088641999999999E-2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1.7920300000000001E-4</c:v>
                </c:pt>
                <c:pt idx="6030">
                  <c:v>3.4896340999999997E-2</c:v>
                </c:pt>
                <c:pt idx="6031">
                  <c:v>0.153528367</c:v>
                </c:pt>
                <c:pt idx="6032">
                  <c:v>0.30630867899999997</c:v>
                </c:pt>
                <c:pt idx="6033">
                  <c:v>0.43892796699999997</c:v>
                </c:pt>
                <c:pt idx="6034">
                  <c:v>0.53318665399999998</c:v>
                </c:pt>
                <c:pt idx="6035">
                  <c:v>0.59117836400000001</c:v>
                </c:pt>
                <c:pt idx="6036">
                  <c:v>0.58310134499999999</c:v>
                </c:pt>
                <c:pt idx="6037">
                  <c:v>0.57073944300000001</c:v>
                </c:pt>
                <c:pt idx="6038">
                  <c:v>0.46785595800000002</c:v>
                </c:pt>
                <c:pt idx="6039">
                  <c:v>0.37173888700000002</c:v>
                </c:pt>
                <c:pt idx="6040">
                  <c:v>0.23284911699999999</c:v>
                </c:pt>
                <c:pt idx="6041">
                  <c:v>0.10218624799999999</c:v>
                </c:pt>
                <c:pt idx="6042">
                  <c:v>1.0196274E-2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1.7248E-4</c:v>
                </c:pt>
                <c:pt idx="6054">
                  <c:v>2.6775075999999998E-2</c:v>
                </c:pt>
                <c:pt idx="6055">
                  <c:v>0.12513175200000001</c:v>
                </c:pt>
                <c:pt idx="6056">
                  <c:v>0.24502280200000001</c:v>
                </c:pt>
                <c:pt idx="6057">
                  <c:v>0.36234001700000001</c:v>
                </c:pt>
                <c:pt idx="6058">
                  <c:v>0.45120430500000003</c:v>
                </c:pt>
                <c:pt idx="6059">
                  <c:v>0.480135806</c:v>
                </c:pt>
                <c:pt idx="6060">
                  <c:v>0.47183722</c:v>
                </c:pt>
                <c:pt idx="6061">
                  <c:v>0.45111361500000002</c:v>
                </c:pt>
                <c:pt idx="6062">
                  <c:v>0.40891405800000002</c:v>
                </c:pt>
                <c:pt idx="6063">
                  <c:v>0.338818544</c:v>
                </c:pt>
                <c:pt idx="6064">
                  <c:v>0.22383365099999999</c:v>
                </c:pt>
                <c:pt idx="6065">
                  <c:v>0.10424892700000001</c:v>
                </c:pt>
                <c:pt idx="6066">
                  <c:v>9.6740379999999994E-3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1.7920300000000001E-4</c:v>
                </c:pt>
                <c:pt idx="6078">
                  <c:v>3.5823134999999999E-2</c:v>
                </c:pt>
                <c:pt idx="6079">
                  <c:v>0.15971897800000001</c:v>
                </c:pt>
                <c:pt idx="6080">
                  <c:v>0.31266494</c:v>
                </c:pt>
                <c:pt idx="6081">
                  <c:v>0.43777993999999998</c:v>
                </c:pt>
                <c:pt idx="6082">
                  <c:v>0.53644019300000001</c:v>
                </c:pt>
                <c:pt idx="6083">
                  <c:v>0.57926394699999995</c:v>
                </c:pt>
                <c:pt idx="6084">
                  <c:v>0.60010509400000001</c:v>
                </c:pt>
                <c:pt idx="6085">
                  <c:v>0.56086098799999995</c:v>
                </c:pt>
                <c:pt idx="6086">
                  <c:v>0.49847894799999998</c:v>
                </c:pt>
                <c:pt idx="6087">
                  <c:v>0.39590776599999999</c:v>
                </c:pt>
                <c:pt idx="6088">
                  <c:v>0.25344839600000002</c:v>
                </c:pt>
                <c:pt idx="6089">
                  <c:v>0.10613338899999999</c:v>
                </c:pt>
                <c:pt idx="6090">
                  <c:v>8.9610820000000004E-3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6.7227400000000003E-6</c:v>
                </c:pt>
                <c:pt idx="6102">
                  <c:v>3.1466151999999997E-2</c:v>
                </c:pt>
                <c:pt idx="6103">
                  <c:v>0.154785862</c:v>
                </c:pt>
                <c:pt idx="6104">
                  <c:v>0.30059588799999998</c:v>
                </c:pt>
                <c:pt idx="6105">
                  <c:v>0.41749849</c:v>
                </c:pt>
                <c:pt idx="6106">
                  <c:v>0.49929437399999999</c:v>
                </c:pt>
                <c:pt idx="6107">
                  <c:v>0.52501945400000005</c:v>
                </c:pt>
                <c:pt idx="6108">
                  <c:v>0.53514898700000002</c:v>
                </c:pt>
                <c:pt idx="6109">
                  <c:v>0.52267692799999999</c:v>
                </c:pt>
                <c:pt idx="6110">
                  <c:v>0.47149781400000002</c:v>
                </c:pt>
                <c:pt idx="6111">
                  <c:v>0.360503403</c:v>
                </c:pt>
                <c:pt idx="6112">
                  <c:v>0.22954532799999999</c:v>
                </c:pt>
                <c:pt idx="6113">
                  <c:v>0.101908679</c:v>
                </c:pt>
                <c:pt idx="6114">
                  <c:v>8.9793230000000009E-3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1.6575699999999999E-4</c:v>
                </c:pt>
                <c:pt idx="6126">
                  <c:v>3.0215249E-2</c:v>
                </c:pt>
                <c:pt idx="6127">
                  <c:v>0.16308798399999999</c:v>
                </c:pt>
                <c:pt idx="6128">
                  <c:v>0.339952113</c:v>
                </c:pt>
                <c:pt idx="6129">
                  <c:v>0.48442771800000001</c:v>
                </c:pt>
                <c:pt idx="6130">
                  <c:v>0.54572985100000004</c:v>
                </c:pt>
                <c:pt idx="6131">
                  <c:v>0.61368418400000002</c:v>
                </c:pt>
                <c:pt idx="6132">
                  <c:v>0.63309651</c:v>
                </c:pt>
                <c:pt idx="6133">
                  <c:v>0.61516014799999996</c:v>
                </c:pt>
                <c:pt idx="6134">
                  <c:v>0.55340208000000002</c:v>
                </c:pt>
                <c:pt idx="6135">
                  <c:v>0.45898618400000002</c:v>
                </c:pt>
                <c:pt idx="6136">
                  <c:v>0.29977925900000002</c:v>
                </c:pt>
                <c:pt idx="6137">
                  <c:v>0.115491519</c:v>
                </c:pt>
                <c:pt idx="6138">
                  <c:v>9.699002E-3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1.7248E-4</c:v>
                </c:pt>
                <c:pt idx="6150">
                  <c:v>3.6800379000000001E-2</c:v>
                </c:pt>
                <c:pt idx="6151">
                  <c:v>0.18139294</c:v>
                </c:pt>
                <c:pt idx="6152">
                  <c:v>0.35666724599999999</c:v>
                </c:pt>
                <c:pt idx="6153">
                  <c:v>0.51248090700000004</c:v>
                </c:pt>
                <c:pt idx="6154">
                  <c:v>0.61957937100000005</c:v>
                </c:pt>
                <c:pt idx="6155">
                  <c:v>0.66600222600000003</c:v>
                </c:pt>
                <c:pt idx="6156">
                  <c:v>0.67370440499999995</c:v>
                </c:pt>
                <c:pt idx="6157">
                  <c:v>0.62962870699999995</c:v>
                </c:pt>
                <c:pt idx="6158">
                  <c:v>0.52120603300000001</c:v>
                </c:pt>
                <c:pt idx="6159">
                  <c:v>0.404763653</c:v>
                </c:pt>
                <c:pt idx="6160">
                  <c:v>0.25118780000000002</c:v>
                </c:pt>
                <c:pt idx="6161">
                  <c:v>9.8437781000000002E-2</c:v>
                </c:pt>
                <c:pt idx="6162">
                  <c:v>6.6742779999999996E-3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1.7248E-4</c:v>
                </c:pt>
                <c:pt idx="6174">
                  <c:v>2.6676128E-2</c:v>
                </c:pt>
                <c:pt idx="6175">
                  <c:v>0.134726071</c:v>
                </c:pt>
                <c:pt idx="6176">
                  <c:v>0.28496205899999999</c:v>
                </c:pt>
                <c:pt idx="6177">
                  <c:v>0.41636958099999999</c:v>
                </c:pt>
                <c:pt idx="6178">
                  <c:v>0.513621934</c:v>
                </c:pt>
                <c:pt idx="6179">
                  <c:v>0.57620858500000005</c:v>
                </c:pt>
                <c:pt idx="6180">
                  <c:v>0.55586593900000003</c:v>
                </c:pt>
                <c:pt idx="6181">
                  <c:v>0.53848254699999998</c:v>
                </c:pt>
                <c:pt idx="6182">
                  <c:v>0.455692388</c:v>
                </c:pt>
                <c:pt idx="6183">
                  <c:v>0.33868346500000002</c:v>
                </c:pt>
                <c:pt idx="6184">
                  <c:v>0.207923844</c:v>
                </c:pt>
                <c:pt idx="6185">
                  <c:v>8.5008159E-2</c:v>
                </c:pt>
                <c:pt idx="6186">
                  <c:v>4.7508840000000004E-3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1.7248E-4</c:v>
                </c:pt>
                <c:pt idx="6198">
                  <c:v>2.4674720000000001E-2</c:v>
                </c:pt>
                <c:pt idx="6199">
                  <c:v>0.13405635299999999</c:v>
                </c:pt>
                <c:pt idx="6200">
                  <c:v>0.28070287399999999</c:v>
                </c:pt>
                <c:pt idx="6201">
                  <c:v>0.390368255</c:v>
                </c:pt>
                <c:pt idx="6202">
                  <c:v>0.439891908</c:v>
                </c:pt>
                <c:pt idx="6203">
                  <c:v>0.46323933900000003</c:v>
                </c:pt>
                <c:pt idx="6204">
                  <c:v>0.47094541400000001</c:v>
                </c:pt>
                <c:pt idx="6205">
                  <c:v>0.42343185</c:v>
                </c:pt>
                <c:pt idx="6206">
                  <c:v>0.350909731</c:v>
                </c:pt>
                <c:pt idx="6207">
                  <c:v>0.26181734499999998</c:v>
                </c:pt>
                <c:pt idx="6208">
                  <c:v>0.168286511</c:v>
                </c:pt>
                <c:pt idx="6209">
                  <c:v>7.0968218999999999E-2</c:v>
                </c:pt>
                <c:pt idx="6210">
                  <c:v>2.9930379999999999E-3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1.4886280999999999E-2</c:v>
                </c:pt>
                <c:pt idx="6223">
                  <c:v>9.9006460000000004E-2</c:v>
                </c:pt>
                <c:pt idx="6224">
                  <c:v>0.19837232599999999</c:v>
                </c:pt>
                <c:pt idx="6225">
                  <c:v>0.29887089100000003</c:v>
                </c:pt>
                <c:pt idx="6226">
                  <c:v>0.360507513</c:v>
                </c:pt>
                <c:pt idx="6227">
                  <c:v>0.39056795500000002</c:v>
                </c:pt>
                <c:pt idx="6228">
                  <c:v>0.41237264699999998</c:v>
                </c:pt>
                <c:pt idx="6229">
                  <c:v>0.400913721</c:v>
                </c:pt>
                <c:pt idx="6230">
                  <c:v>0.33475750599999998</c:v>
                </c:pt>
                <c:pt idx="6231">
                  <c:v>0.26285984499999998</c:v>
                </c:pt>
                <c:pt idx="6232">
                  <c:v>0.18463245</c:v>
                </c:pt>
                <c:pt idx="6233">
                  <c:v>7.2277524999999995E-2</c:v>
                </c:pt>
                <c:pt idx="6234">
                  <c:v>3.183759E-3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1.8553088999999998E-2</c:v>
                </c:pt>
                <c:pt idx="6247">
                  <c:v>0.140807766</c:v>
                </c:pt>
                <c:pt idx="6248">
                  <c:v>0.280161194</c:v>
                </c:pt>
                <c:pt idx="6249">
                  <c:v>0.41740556099999998</c:v>
                </c:pt>
                <c:pt idx="6250">
                  <c:v>0.49164707200000002</c:v>
                </c:pt>
                <c:pt idx="6251">
                  <c:v>0.54147663700000004</c:v>
                </c:pt>
                <c:pt idx="6252">
                  <c:v>0.54964595000000005</c:v>
                </c:pt>
                <c:pt idx="6253">
                  <c:v>0.52447532200000002</c:v>
                </c:pt>
                <c:pt idx="6254">
                  <c:v>0.48063412500000002</c:v>
                </c:pt>
                <c:pt idx="6255">
                  <c:v>0.37599018200000001</c:v>
                </c:pt>
                <c:pt idx="6256">
                  <c:v>0.236719189</c:v>
                </c:pt>
                <c:pt idx="6257">
                  <c:v>8.3363718000000003E-2</c:v>
                </c:pt>
                <c:pt idx="6258">
                  <c:v>4.2284389999999996E-3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1.6990003E-2</c:v>
                </c:pt>
                <c:pt idx="6271">
                  <c:v>0.12330774999999999</c:v>
                </c:pt>
                <c:pt idx="6272">
                  <c:v>0.25980978100000002</c:v>
                </c:pt>
                <c:pt idx="6273">
                  <c:v>0.40413496799999998</c:v>
                </c:pt>
                <c:pt idx="6274">
                  <c:v>0.50853895999999998</c:v>
                </c:pt>
                <c:pt idx="6275">
                  <c:v>0.56716576699999999</c:v>
                </c:pt>
                <c:pt idx="6276">
                  <c:v>0.56297699499999998</c:v>
                </c:pt>
                <c:pt idx="6277">
                  <c:v>0.52266311600000004</c:v>
                </c:pt>
                <c:pt idx="6278">
                  <c:v>0.453822436</c:v>
                </c:pt>
                <c:pt idx="6279">
                  <c:v>0.35433552699999998</c:v>
                </c:pt>
                <c:pt idx="6280">
                  <c:v>0.21686323900000001</c:v>
                </c:pt>
                <c:pt idx="6281">
                  <c:v>7.5987896999999999E-2</c:v>
                </c:pt>
                <c:pt idx="6282">
                  <c:v>2.9932470000000001E-3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2.1482799E-2</c:v>
                </c:pt>
                <c:pt idx="6295">
                  <c:v>0.14905455300000001</c:v>
                </c:pt>
                <c:pt idx="6296">
                  <c:v>0.31408650199999999</c:v>
                </c:pt>
                <c:pt idx="6297">
                  <c:v>0.43858587999999998</c:v>
                </c:pt>
                <c:pt idx="6298">
                  <c:v>0.54273064100000001</c:v>
                </c:pt>
                <c:pt idx="6299">
                  <c:v>0.58848542800000003</c:v>
                </c:pt>
                <c:pt idx="6300">
                  <c:v>0.59817942899999998</c:v>
                </c:pt>
                <c:pt idx="6301">
                  <c:v>0.55952199199999997</c:v>
                </c:pt>
                <c:pt idx="6302">
                  <c:v>0.48154792400000002</c:v>
                </c:pt>
                <c:pt idx="6303">
                  <c:v>0.37370759100000001</c:v>
                </c:pt>
                <c:pt idx="6304">
                  <c:v>0.21760473499999999</c:v>
                </c:pt>
                <c:pt idx="6305">
                  <c:v>7.5946166999999995E-2</c:v>
                </c:pt>
                <c:pt idx="6306">
                  <c:v>2.827071E-3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1.9191362999999999E-2</c:v>
                </c:pt>
                <c:pt idx="6319">
                  <c:v>0.14618077400000001</c:v>
                </c:pt>
                <c:pt idx="6320">
                  <c:v>0.29507013100000001</c:v>
                </c:pt>
                <c:pt idx="6321">
                  <c:v>0.43076470700000002</c:v>
                </c:pt>
                <c:pt idx="6322">
                  <c:v>0.52269380300000001</c:v>
                </c:pt>
                <c:pt idx="6323">
                  <c:v>0.55877177499999997</c:v>
                </c:pt>
                <c:pt idx="6324">
                  <c:v>0.58973905599999998</c:v>
                </c:pt>
                <c:pt idx="6325">
                  <c:v>0.54471821600000003</c:v>
                </c:pt>
                <c:pt idx="6326">
                  <c:v>0.49587013200000002</c:v>
                </c:pt>
                <c:pt idx="6327">
                  <c:v>0.37486647699999998</c:v>
                </c:pt>
                <c:pt idx="6328">
                  <c:v>0.23062170500000001</c:v>
                </c:pt>
                <c:pt idx="6329">
                  <c:v>7.6323962999999995E-2</c:v>
                </c:pt>
                <c:pt idx="6330">
                  <c:v>2.6613140000000001E-3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2.0469178000000001E-2</c:v>
                </c:pt>
                <c:pt idx="6343">
                  <c:v>0.145258794</c:v>
                </c:pt>
                <c:pt idx="6344">
                  <c:v>0.313239924</c:v>
                </c:pt>
                <c:pt idx="6345">
                  <c:v>0.45647416200000002</c:v>
                </c:pt>
                <c:pt idx="6346">
                  <c:v>0.54004158400000002</c:v>
                </c:pt>
                <c:pt idx="6347">
                  <c:v>0.59126650400000003</c:v>
                </c:pt>
                <c:pt idx="6348">
                  <c:v>0.59552074300000002</c:v>
                </c:pt>
                <c:pt idx="6349">
                  <c:v>0.552346899</c:v>
                </c:pt>
                <c:pt idx="6350">
                  <c:v>0.43877348100000002</c:v>
                </c:pt>
                <c:pt idx="6351">
                  <c:v>0.343633933</c:v>
                </c:pt>
                <c:pt idx="6352">
                  <c:v>0.203165764</c:v>
                </c:pt>
                <c:pt idx="6353">
                  <c:v>7.0219503000000003E-2</c:v>
                </c:pt>
                <c:pt idx="6354">
                  <c:v>2.3048360000000002E-3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1.0677127999999999E-2</c:v>
                </c:pt>
                <c:pt idx="6367">
                  <c:v>0.102603217</c:v>
                </c:pt>
                <c:pt idx="6368">
                  <c:v>0.23220041399999999</c:v>
                </c:pt>
                <c:pt idx="6369">
                  <c:v>0.34829898500000001</c:v>
                </c:pt>
                <c:pt idx="6370">
                  <c:v>0.42410601599999997</c:v>
                </c:pt>
                <c:pt idx="6371">
                  <c:v>0.46677110300000002</c:v>
                </c:pt>
                <c:pt idx="6372">
                  <c:v>0.47751614799999997</c:v>
                </c:pt>
                <c:pt idx="6373">
                  <c:v>0.43074337299999998</c:v>
                </c:pt>
                <c:pt idx="6374">
                  <c:v>0.39278812600000002</c:v>
                </c:pt>
                <c:pt idx="6375">
                  <c:v>0.31725828499999997</c:v>
                </c:pt>
                <c:pt idx="6376">
                  <c:v>0.19776000199999999</c:v>
                </c:pt>
                <c:pt idx="6377">
                  <c:v>6.4810314999999993E-2</c:v>
                </c:pt>
                <c:pt idx="6378">
                  <c:v>1.591879E-3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9.7999230000000003E-3</c:v>
                </c:pt>
                <c:pt idx="6391">
                  <c:v>0.113565</c:v>
                </c:pt>
                <c:pt idx="6392">
                  <c:v>0.23966821799999999</c:v>
                </c:pt>
                <c:pt idx="6393">
                  <c:v>0.36264486000000001</c:v>
                </c:pt>
                <c:pt idx="6394">
                  <c:v>0.460006215</c:v>
                </c:pt>
                <c:pt idx="6395">
                  <c:v>0.49315981800000003</c:v>
                </c:pt>
                <c:pt idx="6396">
                  <c:v>0.52023929999999996</c:v>
                </c:pt>
                <c:pt idx="6397">
                  <c:v>0.48266032599999997</c:v>
                </c:pt>
                <c:pt idx="6398">
                  <c:v>0.42527924499999997</c:v>
                </c:pt>
                <c:pt idx="6399">
                  <c:v>0.34262233199999997</c:v>
                </c:pt>
                <c:pt idx="6400">
                  <c:v>0.21545949</c:v>
                </c:pt>
                <c:pt idx="6401">
                  <c:v>6.3987624000000007E-2</c:v>
                </c:pt>
                <c:pt idx="6402">
                  <c:v>1.591879E-3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1.4408166E-2</c:v>
                </c:pt>
                <c:pt idx="6415">
                  <c:v>0.132165063</c:v>
                </c:pt>
                <c:pt idx="6416">
                  <c:v>0.302095897</c:v>
                </c:pt>
                <c:pt idx="6417">
                  <c:v>0.45205558000000001</c:v>
                </c:pt>
                <c:pt idx="6418">
                  <c:v>0.56902993800000001</c:v>
                </c:pt>
                <c:pt idx="6419">
                  <c:v>0.64627137199999996</c:v>
                </c:pt>
                <c:pt idx="6420">
                  <c:v>0.67237747699999995</c:v>
                </c:pt>
                <c:pt idx="6421">
                  <c:v>0.62677153399999996</c:v>
                </c:pt>
                <c:pt idx="6422">
                  <c:v>0.53142709799999999</c:v>
                </c:pt>
                <c:pt idx="6423">
                  <c:v>0.40589781000000003</c:v>
                </c:pt>
                <c:pt idx="6424">
                  <c:v>0.23159923800000001</c:v>
                </c:pt>
                <c:pt idx="6425">
                  <c:v>5.9885173999999999E-2</c:v>
                </c:pt>
                <c:pt idx="6426">
                  <c:v>7.1295600000000005E-4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1.8072151000000002E-2</c:v>
                </c:pt>
                <c:pt idx="6439">
                  <c:v>0.15735174499999999</c:v>
                </c:pt>
                <c:pt idx="6440">
                  <c:v>0.33541480699999998</c:v>
                </c:pt>
                <c:pt idx="6441">
                  <c:v>0.48765461599999999</c:v>
                </c:pt>
                <c:pt idx="6442">
                  <c:v>0.58884269199999995</c:v>
                </c:pt>
                <c:pt idx="6443">
                  <c:v>0.63373218899999995</c:v>
                </c:pt>
                <c:pt idx="6444">
                  <c:v>0.64397774900000004</c:v>
                </c:pt>
                <c:pt idx="6445">
                  <c:v>0.59367915100000002</c:v>
                </c:pt>
                <c:pt idx="6446">
                  <c:v>0.51519942200000002</c:v>
                </c:pt>
                <c:pt idx="6447">
                  <c:v>0.37437226899999998</c:v>
                </c:pt>
                <c:pt idx="6448">
                  <c:v>0.214738766</c:v>
                </c:pt>
                <c:pt idx="6449">
                  <c:v>5.7898826E-2</c:v>
                </c:pt>
                <c:pt idx="6450">
                  <c:v>7.1295600000000005E-4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1.0630637E-2</c:v>
                </c:pt>
                <c:pt idx="6463">
                  <c:v>0.116235727</c:v>
                </c:pt>
                <c:pt idx="6464">
                  <c:v>0.25276783000000003</c:v>
                </c:pt>
                <c:pt idx="6465">
                  <c:v>0.36112118999999998</c:v>
                </c:pt>
                <c:pt idx="6466">
                  <c:v>0.43572579299999997</c:v>
                </c:pt>
                <c:pt idx="6467">
                  <c:v>0.503116656</c:v>
                </c:pt>
                <c:pt idx="6468">
                  <c:v>0.51968436500000004</c:v>
                </c:pt>
                <c:pt idx="6469">
                  <c:v>0.46403027899999999</c:v>
                </c:pt>
                <c:pt idx="6470">
                  <c:v>0.38792261500000003</c:v>
                </c:pt>
                <c:pt idx="6471">
                  <c:v>0.30207926499999999</c:v>
                </c:pt>
                <c:pt idx="6472">
                  <c:v>0.184945584</c:v>
                </c:pt>
                <c:pt idx="6473">
                  <c:v>4.7795787999999999E-2</c:v>
                </c:pt>
                <c:pt idx="6474">
                  <c:v>3.5647800000000002E-4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1.2782429E-2</c:v>
                </c:pt>
                <c:pt idx="6487">
                  <c:v>0.155628872</c:v>
                </c:pt>
                <c:pt idx="6488">
                  <c:v>0.33563480899999998</c:v>
                </c:pt>
                <c:pt idx="6489">
                  <c:v>0.49648527399999998</c:v>
                </c:pt>
                <c:pt idx="6490">
                  <c:v>0.60491751900000001</c:v>
                </c:pt>
                <c:pt idx="6491">
                  <c:v>0.65158096399999998</c:v>
                </c:pt>
                <c:pt idx="6492">
                  <c:v>0.64129663599999998</c:v>
                </c:pt>
                <c:pt idx="6493">
                  <c:v>0.57566199500000004</c:v>
                </c:pt>
                <c:pt idx="6494">
                  <c:v>0.50214686500000005</c:v>
                </c:pt>
                <c:pt idx="6495">
                  <c:v>0.37375066600000001</c:v>
                </c:pt>
                <c:pt idx="6496">
                  <c:v>0.21729955200000001</c:v>
                </c:pt>
                <c:pt idx="6497">
                  <c:v>5.1915617999999997E-2</c:v>
                </c:pt>
                <c:pt idx="6498">
                  <c:v>3.5647800000000002E-4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9.3939009999999996E-3</c:v>
                </c:pt>
                <c:pt idx="6511">
                  <c:v>0.12962992700000001</c:v>
                </c:pt>
                <c:pt idx="6512">
                  <c:v>0.28175704499999998</c:v>
                </c:pt>
                <c:pt idx="6513">
                  <c:v>0.42041486500000003</c:v>
                </c:pt>
                <c:pt idx="6514">
                  <c:v>0.50548895800000004</c:v>
                </c:pt>
                <c:pt idx="6515">
                  <c:v>0.52456968500000001</c:v>
                </c:pt>
                <c:pt idx="6516">
                  <c:v>0.53003344600000002</c:v>
                </c:pt>
                <c:pt idx="6517">
                  <c:v>0.44621951399999998</c:v>
                </c:pt>
                <c:pt idx="6518">
                  <c:v>0.39899845299999998</c:v>
                </c:pt>
                <c:pt idx="6519">
                  <c:v>0.29329882600000001</c:v>
                </c:pt>
                <c:pt idx="6520">
                  <c:v>0.17447618400000001</c:v>
                </c:pt>
                <c:pt idx="6521">
                  <c:v>4.0379004000000003E-2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1.0608541000000001E-2</c:v>
                </c:pt>
                <c:pt idx="6535">
                  <c:v>0.13823708400000001</c:v>
                </c:pt>
                <c:pt idx="6536">
                  <c:v>0.30445313699999998</c:v>
                </c:pt>
                <c:pt idx="6537">
                  <c:v>0.442885529</c:v>
                </c:pt>
                <c:pt idx="6538">
                  <c:v>0.53700773899999998</c:v>
                </c:pt>
                <c:pt idx="6539">
                  <c:v>0.58295079699999997</c:v>
                </c:pt>
                <c:pt idx="6540">
                  <c:v>0.568977497</c:v>
                </c:pt>
                <c:pt idx="6541">
                  <c:v>0.47815038199999998</c:v>
                </c:pt>
                <c:pt idx="6542">
                  <c:v>0.43158291700000001</c:v>
                </c:pt>
                <c:pt idx="6543">
                  <c:v>0.31384143399999997</c:v>
                </c:pt>
                <c:pt idx="6544">
                  <c:v>0.17566129899999999</c:v>
                </c:pt>
                <c:pt idx="6545">
                  <c:v>3.8294439E-2</c:v>
                </c:pt>
                <c:pt idx="6546">
                  <c:v>3.5647800000000002E-4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7.9370340000000008E-3</c:v>
                </c:pt>
                <c:pt idx="6559">
                  <c:v>0.105259493</c:v>
                </c:pt>
                <c:pt idx="6560">
                  <c:v>0.23564575600000001</c:v>
                </c:pt>
                <c:pt idx="6561">
                  <c:v>0.35455684799999998</c:v>
                </c:pt>
                <c:pt idx="6562">
                  <c:v>0.43054303700000002</c:v>
                </c:pt>
                <c:pt idx="6563">
                  <c:v>0.475378366</c:v>
                </c:pt>
                <c:pt idx="6564">
                  <c:v>0.49609187500000002</c:v>
                </c:pt>
                <c:pt idx="6565">
                  <c:v>0.45321680199999997</c:v>
                </c:pt>
                <c:pt idx="6566">
                  <c:v>0.41907863200000001</c:v>
                </c:pt>
                <c:pt idx="6567">
                  <c:v>0.30446938000000001</c:v>
                </c:pt>
                <c:pt idx="6568">
                  <c:v>0.160931659</c:v>
                </c:pt>
                <c:pt idx="6569">
                  <c:v>3.3812323999999998E-2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8.7571699999999999E-3</c:v>
                </c:pt>
                <c:pt idx="6583">
                  <c:v>0.12207947600000001</c:v>
                </c:pt>
                <c:pt idx="6584">
                  <c:v>0.29124181700000001</c:v>
                </c:pt>
                <c:pt idx="6585">
                  <c:v>0.44110359799999999</c:v>
                </c:pt>
                <c:pt idx="6586">
                  <c:v>0.537446168</c:v>
                </c:pt>
                <c:pt idx="6587">
                  <c:v>0.56562154499999995</c:v>
                </c:pt>
                <c:pt idx="6588">
                  <c:v>0.56382494500000002</c:v>
                </c:pt>
                <c:pt idx="6589">
                  <c:v>0.47108290800000002</c:v>
                </c:pt>
                <c:pt idx="6590">
                  <c:v>0.41799257099999998</c:v>
                </c:pt>
                <c:pt idx="6591">
                  <c:v>0.31202401099999999</c:v>
                </c:pt>
                <c:pt idx="6592">
                  <c:v>0.16267208999999999</c:v>
                </c:pt>
                <c:pt idx="6593">
                  <c:v>3.4073141000000001E-2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4.1090090000000003E-3</c:v>
                </c:pt>
                <c:pt idx="6607">
                  <c:v>9.6101628999999994E-2</c:v>
                </c:pt>
                <c:pt idx="6608">
                  <c:v>0.23913532100000001</c:v>
                </c:pt>
                <c:pt idx="6609">
                  <c:v>0.38267580499999998</c:v>
                </c:pt>
                <c:pt idx="6610">
                  <c:v>0.46707134500000003</c:v>
                </c:pt>
                <c:pt idx="6611">
                  <c:v>0.47951898999999998</c:v>
                </c:pt>
                <c:pt idx="6612">
                  <c:v>0.463708377</c:v>
                </c:pt>
                <c:pt idx="6613">
                  <c:v>0.37570260799999999</c:v>
                </c:pt>
                <c:pt idx="6614">
                  <c:v>0.36756344899999999</c:v>
                </c:pt>
                <c:pt idx="6615">
                  <c:v>0.28574888999999998</c:v>
                </c:pt>
                <c:pt idx="6616">
                  <c:v>0.150848709</c:v>
                </c:pt>
                <c:pt idx="6617">
                  <c:v>2.8797884999999999E-2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5.4652449999999997E-3</c:v>
                </c:pt>
                <c:pt idx="6631">
                  <c:v>9.9020971999999999E-2</c:v>
                </c:pt>
                <c:pt idx="6632">
                  <c:v>0.226540254</c:v>
                </c:pt>
                <c:pt idx="6633">
                  <c:v>0.32114838400000001</c:v>
                </c:pt>
                <c:pt idx="6634">
                  <c:v>0.384193689</c:v>
                </c:pt>
                <c:pt idx="6635">
                  <c:v>0.39905830599999997</c:v>
                </c:pt>
                <c:pt idx="6636">
                  <c:v>0.35565138600000001</c:v>
                </c:pt>
                <c:pt idx="6637">
                  <c:v>0.31304784800000002</c:v>
                </c:pt>
                <c:pt idx="6638">
                  <c:v>0.30338622599999998</c:v>
                </c:pt>
                <c:pt idx="6639">
                  <c:v>0.20342991099999999</c:v>
                </c:pt>
                <c:pt idx="6640">
                  <c:v>0.114423279</c:v>
                </c:pt>
                <c:pt idx="6641">
                  <c:v>2.0957988E-2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5.2188149999999999E-3</c:v>
                </c:pt>
                <c:pt idx="6655">
                  <c:v>8.9805694000000005E-2</c:v>
                </c:pt>
                <c:pt idx="6656">
                  <c:v>0.20339805999999999</c:v>
                </c:pt>
                <c:pt idx="6657">
                  <c:v>0.31636387999999999</c:v>
                </c:pt>
                <c:pt idx="6658">
                  <c:v>0.39450447199999999</c:v>
                </c:pt>
                <c:pt idx="6659">
                  <c:v>0.45278094000000002</c:v>
                </c:pt>
                <c:pt idx="6660">
                  <c:v>0.47012147599999998</c:v>
                </c:pt>
                <c:pt idx="6661">
                  <c:v>0.43789707300000003</c:v>
                </c:pt>
                <c:pt idx="6662">
                  <c:v>0.37795362500000002</c:v>
                </c:pt>
                <c:pt idx="6663">
                  <c:v>0.26582939</c:v>
                </c:pt>
                <c:pt idx="6664">
                  <c:v>0.134270113</c:v>
                </c:pt>
                <c:pt idx="6665">
                  <c:v>2.4069200999999998E-2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9.3514630000000008E-3</c:v>
                </c:pt>
                <c:pt idx="6679">
                  <c:v>0.124490042</c:v>
                </c:pt>
                <c:pt idx="6680">
                  <c:v>0.28183729299999999</c:v>
                </c:pt>
                <c:pt idx="6681">
                  <c:v>0.424545381</c:v>
                </c:pt>
                <c:pt idx="6682">
                  <c:v>0.50690177000000003</c:v>
                </c:pt>
                <c:pt idx="6683">
                  <c:v>0.55467287399999998</c:v>
                </c:pt>
                <c:pt idx="6684">
                  <c:v>0.56640147299999999</c:v>
                </c:pt>
                <c:pt idx="6685">
                  <c:v>0.55194862899999997</c:v>
                </c:pt>
                <c:pt idx="6686">
                  <c:v>0.44568013699999998</c:v>
                </c:pt>
                <c:pt idx="6687">
                  <c:v>0.32899162900000001</c:v>
                </c:pt>
                <c:pt idx="6688">
                  <c:v>0.156629503</c:v>
                </c:pt>
                <c:pt idx="6689">
                  <c:v>2.6158979999999998E-2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8.8559090000000004E-3</c:v>
                </c:pt>
                <c:pt idx="6703">
                  <c:v>0.11667714999999999</c:v>
                </c:pt>
                <c:pt idx="6704">
                  <c:v>0.26501502100000002</c:v>
                </c:pt>
                <c:pt idx="6705">
                  <c:v>0.39081318700000001</c:v>
                </c:pt>
                <c:pt idx="6706">
                  <c:v>0.51312313399999998</c:v>
                </c:pt>
                <c:pt idx="6707">
                  <c:v>0.55601130899999995</c:v>
                </c:pt>
                <c:pt idx="6708">
                  <c:v>0.55450907100000002</c:v>
                </c:pt>
                <c:pt idx="6709">
                  <c:v>0.537256081</c:v>
                </c:pt>
                <c:pt idx="6710">
                  <c:v>0.43540498999999999</c:v>
                </c:pt>
                <c:pt idx="6711">
                  <c:v>0.30257720799999999</c:v>
                </c:pt>
                <c:pt idx="6712">
                  <c:v>0.15591535100000001</c:v>
                </c:pt>
                <c:pt idx="6713">
                  <c:v>2.5813810999999999E-2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9.0149440000000004E-3</c:v>
                </c:pt>
                <c:pt idx="6727">
                  <c:v>0.13488756499999999</c:v>
                </c:pt>
                <c:pt idx="6728">
                  <c:v>0.30333484799999999</c:v>
                </c:pt>
                <c:pt idx="6729">
                  <c:v>0.45014236499999999</c:v>
                </c:pt>
                <c:pt idx="6730">
                  <c:v>0.55687569000000003</c:v>
                </c:pt>
                <c:pt idx="6731">
                  <c:v>0.59159079599999997</c:v>
                </c:pt>
                <c:pt idx="6732">
                  <c:v>0.59219082499999998</c:v>
                </c:pt>
                <c:pt idx="6733">
                  <c:v>0.57026012400000003</c:v>
                </c:pt>
                <c:pt idx="6734">
                  <c:v>0.45029823499999999</c:v>
                </c:pt>
                <c:pt idx="6735">
                  <c:v>0.32165748900000002</c:v>
                </c:pt>
                <c:pt idx="6736">
                  <c:v>0.15172718900000001</c:v>
                </c:pt>
                <c:pt idx="6737">
                  <c:v>2.3706000000000001E-2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7.3120299999999997E-3</c:v>
                </c:pt>
                <c:pt idx="6751">
                  <c:v>0.123372631</c:v>
                </c:pt>
                <c:pt idx="6752">
                  <c:v>0.28305767500000001</c:v>
                </c:pt>
                <c:pt idx="6753">
                  <c:v>0.41219285300000003</c:v>
                </c:pt>
                <c:pt idx="6754">
                  <c:v>0.49708931200000001</c:v>
                </c:pt>
                <c:pt idx="6755">
                  <c:v>0.505966633</c:v>
                </c:pt>
                <c:pt idx="6756">
                  <c:v>0.48520611299999999</c:v>
                </c:pt>
                <c:pt idx="6757">
                  <c:v>0.46948548400000001</c:v>
                </c:pt>
                <c:pt idx="6758">
                  <c:v>0.34843521500000002</c:v>
                </c:pt>
                <c:pt idx="6759">
                  <c:v>0.24589686899999999</c:v>
                </c:pt>
                <c:pt idx="6760">
                  <c:v>0.12544238399999999</c:v>
                </c:pt>
                <c:pt idx="6761">
                  <c:v>1.7018904000000001E-2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5.3548129999999999E-3</c:v>
                </c:pt>
                <c:pt idx="6775">
                  <c:v>9.3183142999999996E-2</c:v>
                </c:pt>
                <c:pt idx="6776">
                  <c:v>0.224263935</c:v>
                </c:pt>
                <c:pt idx="6777">
                  <c:v>0.34259784900000001</c:v>
                </c:pt>
                <c:pt idx="6778">
                  <c:v>0.44708576500000002</c:v>
                </c:pt>
                <c:pt idx="6779">
                  <c:v>0.49386629399999998</c:v>
                </c:pt>
                <c:pt idx="6780">
                  <c:v>0.49126027100000003</c:v>
                </c:pt>
                <c:pt idx="6781">
                  <c:v>0.48265646899999998</c:v>
                </c:pt>
                <c:pt idx="6782">
                  <c:v>0.32918607999999999</c:v>
                </c:pt>
                <c:pt idx="6783">
                  <c:v>0.23638901400000001</c:v>
                </c:pt>
                <c:pt idx="6784">
                  <c:v>0.11701972200000001</c:v>
                </c:pt>
                <c:pt idx="6785">
                  <c:v>1.4209447E-2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3.9599589999999999E-3</c:v>
                </c:pt>
                <c:pt idx="6799">
                  <c:v>8.2542030000000002E-2</c:v>
                </c:pt>
                <c:pt idx="6800">
                  <c:v>0.20328048100000001</c:v>
                </c:pt>
                <c:pt idx="6801">
                  <c:v>0.315166901</c:v>
                </c:pt>
                <c:pt idx="6802">
                  <c:v>0.39644749400000001</c:v>
                </c:pt>
                <c:pt idx="6803">
                  <c:v>0.420936113</c:v>
                </c:pt>
                <c:pt idx="6804">
                  <c:v>0.40706897199999997</c:v>
                </c:pt>
                <c:pt idx="6805">
                  <c:v>0.40060225100000002</c:v>
                </c:pt>
                <c:pt idx="6806">
                  <c:v>0.30058687299999998</c:v>
                </c:pt>
                <c:pt idx="6807">
                  <c:v>0.21857627199999999</c:v>
                </c:pt>
                <c:pt idx="6808">
                  <c:v>0.11563053500000001</c:v>
                </c:pt>
                <c:pt idx="6809">
                  <c:v>1.3214066E-2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2.581837E-3</c:v>
                </c:pt>
                <c:pt idx="6823">
                  <c:v>5.5666611999999997E-2</c:v>
                </c:pt>
                <c:pt idx="6824">
                  <c:v>0.151310586</c:v>
                </c:pt>
                <c:pt idx="6825">
                  <c:v>0.26003780399999998</c:v>
                </c:pt>
                <c:pt idx="6826">
                  <c:v>0.31776901499999999</c:v>
                </c:pt>
                <c:pt idx="6827">
                  <c:v>0.37243519600000002</c:v>
                </c:pt>
                <c:pt idx="6828">
                  <c:v>0.39653082499999998</c:v>
                </c:pt>
                <c:pt idx="6829">
                  <c:v>0.37213940000000001</c:v>
                </c:pt>
                <c:pt idx="6830">
                  <c:v>0.32221978200000001</c:v>
                </c:pt>
                <c:pt idx="6831">
                  <c:v>0.23939246</c:v>
                </c:pt>
                <c:pt idx="6832">
                  <c:v>0.12117483900000001</c:v>
                </c:pt>
                <c:pt idx="6833">
                  <c:v>1.3915923E-2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2.3242720000000001E-3</c:v>
                </c:pt>
                <c:pt idx="6847">
                  <c:v>7.8850785000000007E-2</c:v>
                </c:pt>
                <c:pt idx="6848">
                  <c:v>0.207002932</c:v>
                </c:pt>
                <c:pt idx="6849">
                  <c:v>0.33235720899999999</c:v>
                </c:pt>
                <c:pt idx="6850">
                  <c:v>0.382073263</c:v>
                </c:pt>
                <c:pt idx="6851">
                  <c:v>0.402792386</c:v>
                </c:pt>
                <c:pt idx="6852">
                  <c:v>0.44417043299999998</c:v>
                </c:pt>
                <c:pt idx="6853">
                  <c:v>0.390832297</c:v>
                </c:pt>
                <c:pt idx="6854">
                  <c:v>0.34517816800000001</c:v>
                </c:pt>
                <c:pt idx="6855">
                  <c:v>0.237284671</c:v>
                </c:pt>
                <c:pt idx="6856">
                  <c:v>0.123330405</c:v>
                </c:pt>
                <c:pt idx="6857">
                  <c:v>1.3355486999999999E-2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3.6822259999999998E-3</c:v>
                </c:pt>
                <c:pt idx="6871">
                  <c:v>9.851008E-2</c:v>
                </c:pt>
                <c:pt idx="6872">
                  <c:v>0.255701874</c:v>
                </c:pt>
                <c:pt idx="6873">
                  <c:v>0.37620013000000002</c:v>
                </c:pt>
                <c:pt idx="6874">
                  <c:v>0.46918359399999998</c:v>
                </c:pt>
                <c:pt idx="6875">
                  <c:v>0.49190660400000003</c:v>
                </c:pt>
                <c:pt idx="6876">
                  <c:v>0.47696749799999999</c:v>
                </c:pt>
                <c:pt idx="6877">
                  <c:v>0.40186952999999997</c:v>
                </c:pt>
                <c:pt idx="6878">
                  <c:v>0.37818446500000003</c:v>
                </c:pt>
                <c:pt idx="6879">
                  <c:v>0.274419458</c:v>
                </c:pt>
                <c:pt idx="6880">
                  <c:v>0.13019888600000001</c:v>
                </c:pt>
                <c:pt idx="6881">
                  <c:v>1.353469E-2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4.3502599999999999E-3</c:v>
                </c:pt>
                <c:pt idx="6895">
                  <c:v>9.9045492999999998E-2</c:v>
                </c:pt>
                <c:pt idx="6896">
                  <c:v>0.248890054</c:v>
                </c:pt>
                <c:pt idx="6897">
                  <c:v>0.39476387000000002</c:v>
                </c:pt>
                <c:pt idx="6898">
                  <c:v>0.48788897199999998</c:v>
                </c:pt>
                <c:pt idx="6899">
                  <c:v>0.51808800300000002</c:v>
                </c:pt>
                <c:pt idx="6900">
                  <c:v>0.52261128800000001</c:v>
                </c:pt>
                <c:pt idx="6901">
                  <c:v>0.45072916200000002</c:v>
                </c:pt>
                <c:pt idx="6902">
                  <c:v>0.38477878799999998</c:v>
                </c:pt>
                <c:pt idx="6903">
                  <c:v>0.27156449399999999</c:v>
                </c:pt>
                <c:pt idx="6904">
                  <c:v>0.116469446</c:v>
                </c:pt>
                <c:pt idx="6905">
                  <c:v>1.0528206999999999E-2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2.458343E-3</c:v>
                </c:pt>
                <c:pt idx="6919">
                  <c:v>6.9260378999999997E-2</c:v>
                </c:pt>
                <c:pt idx="6920">
                  <c:v>0.18209767700000001</c:v>
                </c:pt>
                <c:pt idx="6921">
                  <c:v>0.30435832000000002</c:v>
                </c:pt>
                <c:pt idx="6922">
                  <c:v>0.394571385</c:v>
                </c:pt>
                <c:pt idx="6923">
                  <c:v>0.44135138800000001</c:v>
                </c:pt>
                <c:pt idx="6924">
                  <c:v>0.441510505</c:v>
                </c:pt>
                <c:pt idx="6925">
                  <c:v>0.39237519100000001</c:v>
                </c:pt>
                <c:pt idx="6926">
                  <c:v>0.32591238</c:v>
                </c:pt>
                <c:pt idx="6927">
                  <c:v>0.21465737100000001</c:v>
                </c:pt>
                <c:pt idx="6928">
                  <c:v>0.10251702</c:v>
                </c:pt>
                <c:pt idx="6929">
                  <c:v>8.0756449999999994E-3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1.961071E-3</c:v>
                </c:pt>
                <c:pt idx="6943">
                  <c:v>8.1061748000000003E-2</c:v>
                </c:pt>
                <c:pt idx="6944">
                  <c:v>0.216188456</c:v>
                </c:pt>
                <c:pt idx="6945">
                  <c:v>0.34076527000000001</c:v>
                </c:pt>
                <c:pt idx="6946">
                  <c:v>0.41364298599999999</c:v>
                </c:pt>
                <c:pt idx="6947">
                  <c:v>0.44997936199999999</c:v>
                </c:pt>
                <c:pt idx="6948">
                  <c:v>0.43774028399999998</c:v>
                </c:pt>
                <c:pt idx="6949">
                  <c:v>0.37362070400000003</c:v>
                </c:pt>
                <c:pt idx="6950">
                  <c:v>0.33655187800000003</c:v>
                </c:pt>
                <c:pt idx="6951">
                  <c:v>0.23944712400000001</c:v>
                </c:pt>
                <c:pt idx="6952">
                  <c:v>0.102697338</c:v>
                </c:pt>
                <c:pt idx="6953">
                  <c:v>7.7686760000000004E-3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2.0596009999999999E-3</c:v>
                </c:pt>
                <c:pt idx="6967">
                  <c:v>8.2874371000000002E-2</c:v>
                </c:pt>
                <c:pt idx="6968">
                  <c:v>0.224061441</c:v>
                </c:pt>
                <c:pt idx="6969">
                  <c:v>0.34568094300000002</c:v>
                </c:pt>
                <c:pt idx="6970">
                  <c:v>0.44546559899999999</c:v>
                </c:pt>
                <c:pt idx="6971">
                  <c:v>0.50602942500000003</c:v>
                </c:pt>
                <c:pt idx="6972">
                  <c:v>0.52128402100000004</c:v>
                </c:pt>
                <c:pt idx="6973">
                  <c:v>0.41605979100000001</c:v>
                </c:pt>
                <c:pt idx="6974">
                  <c:v>0.37503655600000002</c:v>
                </c:pt>
                <c:pt idx="6975">
                  <c:v>0.24947320000000001</c:v>
                </c:pt>
                <c:pt idx="6976">
                  <c:v>9.6075667000000003E-2</c:v>
                </c:pt>
                <c:pt idx="6977">
                  <c:v>6.5083110000000001E-3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3.5840600000000002E-4</c:v>
                </c:pt>
                <c:pt idx="6991">
                  <c:v>5.6239566999999997E-2</c:v>
                </c:pt>
                <c:pt idx="6992">
                  <c:v>0.17630541199999999</c:v>
                </c:pt>
                <c:pt idx="6993">
                  <c:v>0.29687704300000001</c:v>
                </c:pt>
                <c:pt idx="6994">
                  <c:v>0.36362739599999999</c:v>
                </c:pt>
                <c:pt idx="6995">
                  <c:v>0.41926468</c:v>
                </c:pt>
                <c:pt idx="6996">
                  <c:v>0.429455857</c:v>
                </c:pt>
                <c:pt idx="6997">
                  <c:v>0.36525867200000001</c:v>
                </c:pt>
                <c:pt idx="6998">
                  <c:v>0.35082677699999998</c:v>
                </c:pt>
                <c:pt idx="6999">
                  <c:v>0.24668564600000001</c:v>
                </c:pt>
                <c:pt idx="7000">
                  <c:v>0.107752706</c:v>
                </c:pt>
                <c:pt idx="7001">
                  <c:v>7.6027100000000004E-3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3.7857400000000001E-4</c:v>
                </c:pt>
                <c:pt idx="7015">
                  <c:v>5.26919E-2</c:v>
                </c:pt>
                <c:pt idx="7016">
                  <c:v>0.180715864</c:v>
                </c:pt>
                <c:pt idx="7017">
                  <c:v>0.28831250400000002</c:v>
                </c:pt>
                <c:pt idx="7018">
                  <c:v>0.35814842499999999</c:v>
                </c:pt>
                <c:pt idx="7019">
                  <c:v>0.42919714399999997</c:v>
                </c:pt>
                <c:pt idx="7020">
                  <c:v>0.43851163799999998</c:v>
                </c:pt>
                <c:pt idx="7021">
                  <c:v>0.35140438000000002</c:v>
                </c:pt>
                <c:pt idx="7022">
                  <c:v>0.25705279599999997</c:v>
                </c:pt>
                <c:pt idx="7023">
                  <c:v>0.18412969300000001</c:v>
                </c:pt>
                <c:pt idx="7024">
                  <c:v>8.2984690999999999E-2</c:v>
                </c:pt>
                <c:pt idx="7025">
                  <c:v>4.4191600000000001E-3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3.6512799999999999E-4</c:v>
                </c:pt>
                <c:pt idx="7039">
                  <c:v>5.5484417000000001E-2</c:v>
                </c:pt>
                <c:pt idx="7040">
                  <c:v>0.17391990099999999</c:v>
                </c:pt>
                <c:pt idx="7041">
                  <c:v>0.27986996200000003</c:v>
                </c:pt>
                <c:pt idx="7042">
                  <c:v>0.31354274100000001</c:v>
                </c:pt>
                <c:pt idx="7043">
                  <c:v>0.32990465800000002</c:v>
                </c:pt>
                <c:pt idx="7044">
                  <c:v>0.34674167900000002</c:v>
                </c:pt>
                <c:pt idx="7045">
                  <c:v>0.28195754200000001</c:v>
                </c:pt>
                <c:pt idx="7046">
                  <c:v>0.28519252699999997</c:v>
                </c:pt>
                <c:pt idx="7047">
                  <c:v>0.208307413</c:v>
                </c:pt>
                <c:pt idx="7048">
                  <c:v>8.3729020000000001E-2</c:v>
                </c:pt>
                <c:pt idx="7049">
                  <c:v>4.7756379999999996E-3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1.066776E-3</c:v>
                </c:pt>
                <c:pt idx="7063">
                  <c:v>8.7332673E-2</c:v>
                </c:pt>
                <c:pt idx="7064">
                  <c:v>0.25194844100000002</c:v>
                </c:pt>
                <c:pt idx="7065">
                  <c:v>0.40591620899999997</c:v>
                </c:pt>
                <c:pt idx="7066">
                  <c:v>0.51266040000000002</c:v>
                </c:pt>
                <c:pt idx="7067">
                  <c:v>0.56715239799999995</c:v>
                </c:pt>
                <c:pt idx="7068">
                  <c:v>0.55998841799999999</c:v>
                </c:pt>
                <c:pt idx="7069">
                  <c:v>0.49283213100000001</c:v>
                </c:pt>
                <c:pt idx="7070">
                  <c:v>0.42150354699999998</c:v>
                </c:pt>
                <c:pt idx="7071">
                  <c:v>0.27570577499999999</c:v>
                </c:pt>
                <c:pt idx="7072">
                  <c:v>0.102625734</c:v>
                </c:pt>
                <c:pt idx="7073">
                  <c:v>5.3226280000000003E-3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1.384845E-3</c:v>
                </c:pt>
                <c:pt idx="7087">
                  <c:v>8.3100145E-2</c:v>
                </c:pt>
                <c:pt idx="7088">
                  <c:v>0.239076174</c:v>
                </c:pt>
                <c:pt idx="7089">
                  <c:v>0.37797158600000003</c:v>
                </c:pt>
                <c:pt idx="7090">
                  <c:v>0.47509435900000002</c:v>
                </c:pt>
                <c:pt idx="7091">
                  <c:v>0.51967343700000002</c:v>
                </c:pt>
                <c:pt idx="7092">
                  <c:v>0.509610864</c:v>
                </c:pt>
                <c:pt idx="7093">
                  <c:v>0.44465447499999999</c:v>
                </c:pt>
                <c:pt idx="7094">
                  <c:v>0.37989160500000002</c:v>
                </c:pt>
                <c:pt idx="7095">
                  <c:v>0.25542155599999999</c:v>
                </c:pt>
                <c:pt idx="7096">
                  <c:v>9.1611913000000003E-2</c:v>
                </c:pt>
                <c:pt idx="7097">
                  <c:v>4.2531940000000001E-3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6.9664300000000005E-4</c:v>
                </c:pt>
                <c:pt idx="7111">
                  <c:v>6.6174522999999999E-2</c:v>
                </c:pt>
                <c:pt idx="7112">
                  <c:v>0.20362187900000001</c:v>
                </c:pt>
                <c:pt idx="7113">
                  <c:v>0.32220368799999999</c:v>
                </c:pt>
                <c:pt idx="7114">
                  <c:v>0.40735640499999998</c:v>
                </c:pt>
                <c:pt idx="7115">
                  <c:v>0.39748771999999999</c:v>
                </c:pt>
                <c:pt idx="7116">
                  <c:v>0.41969431899999998</c:v>
                </c:pt>
                <c:pt idx="7117">
                  <c:v>0.36367341399999997</c:v>
                </c:pt>
                <c:pt idx="7118">
                  <c:v>0.30895182199999999</c:v>
                </c:pt>
                <c:pt idx="7119">
                  <c:v>0.21964767299999999</c:v>
                </c:pt>
                <c:pt idx="7120">
                  <c:v>8.5041842000000006E-2</c:v>
                </c:pt>
                <c:pt idx="7121">
                  <c:v>3.3742709999999999E-3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3.5168299999999999E-4</c:v>
                </c:pt>
                <c:pt idx="7135">
                  <c:v>5.0788336000000003E-2</c:v>
                </c:pt>
                <c:pt idx="7136">
                  <c:v>0.16470384399999999</c:v>
                </c:pt>
                <c:pt idx="7137">
                  <c:v>0.28566203200000001</c:v>
                </c:pt>
                <c:pt idx="7138">
                  <c:v>0.36953007599999999</c:v>
                </c:pt>
                <c:pt idx="7139">
                  <c:v>0.420936176</c:v>
                </c:pt>
                <c:pt idx="7140">
                  <c:v>0.44576650800000001</c:v>
                </c:pt>
                <c:pt idx="7141">
                  <c:v>0.39628513999999998</c:v>
                </c:pt>
                <c:pt idx="7142">
                  <c:v>0.34315950299999998</c:v>
                </c:pt>
                <c:pt idx="7143">
                  <c:v>0.22071460800000001</c:v>
                </c:pt>
                <c:pt idx="7144">
                  <c:v>7.4143188999999998E-2</c:v>
                </c:pt>
                <c:pt idx="7145">
                  <c:v>2.6613140000000001E-3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1.8592599999999999E-4</c:v>
                </c:pt>
                <c:pt idx="7159">
                  <c:v>6.5586527000000006E-2</c:v>
                </c:pt>
                <c:pt idx="7160">
                  <c:v>0.22464387399999999</c:v>
                </c:pt>
                <c:pt idx="7161">
                  <c:v>0.37331971800000002</c:v>
                </c:pt>
                <c:pt idx="7162">
                  <c:v>0.45258878899999999</c:v>
                </c:pt>
                <c:pt idx="7163">
                  <c:v>0.50081255599999996</c:v>
                </c:pt>
                <c:pt idx="7164">
                  <c:v>0.50082908900000001</c:v>
                </c:pt>
                <c:pt idx="7165">
                  <c:v>0.44177920399999998</c:v>
                </c:pt>
                <c:pt idx="7166">
                  <c:v>0.37356139599999999</c:v>
                </c:pt>
                <c:pt idx="7167">
                  <c:v>0.247025995</c:v>
                </c:pt>
                <c:pt idx="7168">
                  <c:v>7.9691173000000004E-2</c:v>
                </c:pt>
                <c:pt idx="7169">
                  <c:v>1.425913E-3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1.7920300000000001E-4</c:v>
                </c:pt>
                <c:pt idx="7183">
                  <c:v>6.5580452999999997E-2</c:v>
                </c:pt>
                <c:pt idx="7184">
                  <c:v>0.22466572200000001</c:v>
                </c:pt>
                <c:pt idx="7185">
                  <c:v>0.37143870800000001</c:v>
                </c:pt>
                <c:pt idx="7186">
                  <c:v>0.48110391899999999</c:v>
                </c:pt>
                <c:pt idx="7187">
                  <c:v>0.53972552100000004</c:v>
                </c:pt>
                <c:pt idx="7188">
                  <c:v>0.54589093799999999</c:v>
                </c:pt>
                <c:pt idx="7189">
                  <c:v>0.46198381999999999</c:v>
                </c:pt>
                <c:pt idx="7190">
                  <c:v>0.38409943400000002</c:v>
                </c:pt>
                <c:pt idx="7191">
                  <c:v>0.235529075</c:v>
                </c:pt>
                <c:pt idx="7192">
                  <c:v>7.4463788000000003E-2</c:v>
                </c:pt>
                <c:pt idx="7193">
                  <c:v>1.0694350000000001E-3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1.7920300000000001E-4</c:v>
                </c:pt>
                <c:pt idx="7207">
                  <c:v>5.8730048999999999E-2</c:v>
                </c:pt>
                <c:pt idx="7208">
                  <c:v>0.21016459700000001</c:v>
                </c:pt>
                <c:pt idx="7209">
                  <c:v>0.34593165999999997</c:v>
                </c:pt>
                <c:pt idx="7210">
                  <c:v>0.43838550199999998</c:v>
                </c:pt>
                <c:pt idx="7211">
                  <c:v>0.49496475899999998</c:v>
                </c:pt>
                <c:pt idx="7212">
                  <c:v>0.48993550400000002</c:v>
                </c:pt>
                <c:pt idx="7213">
                  <c:v>0.44837704499999997</c:v>
                </c:pt>
                <c:pt idx="7214">
                  <c:v>0.38157656000000001</c:v>
                </c:pt>
                <c:pt idx="7215">
                  <c:v>0.24850580799999999</c:v>
                </c:pt>
                <c:pt idx="7216">
                  <c:v>7.9165500999999999E-2</c:v>
                </c:pt>
                <c:pt idx="7217">
                  <c:v>1.425913E-3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1.7248E-4</c:v>
                </c:pt>
                <c:pt idx="7231">
                  <c:v>5.1022735E-2</c:v>
                </c:pt>
                <c:pt idx="7232">
                  <c:v>0.19667300400000001</c:v>
                </c:pt>
                <c:pt idx="7233">
                  <c:v>0.32815383799999998</c:v>
                </c:pt>
                <c:pt idx="7234">
                  <c:v>0.412891218</c:v>
                </c:pt>
                <c:pt idx="7235">
                  <c:v>0.44191229199999998</c:v>
                </c:pt>
                <c:pt idx="7236">
                  <c:v>0.44134101999999997</c:v>
                </c:pt>
                <c:pt idx="7237">
                  <c:v>0.36466043300000001</c:v>
                </c:pt>
                <c:pt idx="7238">
                  <c:v>0.31284490100000001</c:v>
                </c:pt>
                <c:pt idx="7239">
                  <c:v>0.18665294199999999</c:v>
                </c:pt>
                <c:pt idx="7240">
                  <c:v>6.0350028E-2</c:v>
                </c:pt>
                <c:pt idx="7241">
                  <c:v>7.1295600000000005E-4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1.7248E-4</c:v>
                </c:pt>
                <c:pt idx="7255">
                  <c:v>2.9511152999999998E-2</c:v>
                </c:pt>
                <c:pt idx="7256">
                  <c:v>0.114756871</c:v>
                </c:pt>
                <c:pt idx="7257">
                  <c:v>0.195790766</c:v>
                </c:pt>
                <c:pt idx="7258">
                  <c:v>0.24790066099999999</c:v>
                </c:pt>
                <c:pt idx="7259">
                  <c:v>0.29105887499999999</c:v>
                </c:pt>
                <c:pt idx="7260">
                  <c:v>0.31688923200000002</c:v>
                </c:pt>
                <c:pt idx="7261">
                  <c:v>0.27663106300000001</c:v>
                </c:pt>
                <c:pt idx="7262">
                  <c:v>0.26907764099999998</c:v>
                </c:pt>
                <c:pt idx="7263">
                  <c:v>0.187764932</c:v>
                </c:pt>
                <c:pt idx="7264">
                  <c:v>5.5948506000000002E-2</c:v>
                </c:pt>
                <c:pt idx="7265">
                  <c:v>1.0694350000000001E-3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1.6575699999999999E-4</c:v>
                </c:pt>
                <c:pt idx="7279">
                  <c:v>3.8389565E-2</c:v>
                </c:pt>
                <c:pt idx="7280">
                  <c:v>0.15308495699999999</c:v>
                </c:pt>
                <c:pt idx="7281">
                  <c:v>0.24988764499999999</c:v>
                </c:pt>
                <c:pt idx="7282">
                  <c:v>0.32729191899999999</c:v>
                </c:pt>
                <c:pt idx="7283">
                  <c:v>0.35289979999999999</c:v>
                </c:pt>
                <c:pt idx="7284">
                  <c:v>0.357793046</c:v>
                </c:pt>
                <c:pt idx="7285">
                  <c:v>0.31990638100000002</c:v>
                </c:pt>
                <c:pt idx="7286">
                  <c:v>0.27797238600000002</c:v>
                </c:pt>
                <c:pt idx="7287">
                  <c:v>0.16801310799999999</c:v>
                </c:pt>
                <c:pt idx="7288">
                  <c:v>5.0608194000000002E-2</c:v>
                </c:pt>
                <c:pt idx="7289">
                  <c:v>3.5647800000000002E-4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1.6575699999999999E-4</c:v>
                </c:pt>
                <c:pt idx="7303">
                  <c:v>4.8981398000000002E-2</c:v>
                </c:pt>
                <c:pt idx="7304">
                  <c:v>0.196592658</c:v>
                </c:pt>
                <c:pt idx="7305">
                  <c:v>0.33062971499999999</c:v>
                </c:pt>
                <c:pt idx="7306">
                  <c:v>0.38949912799999997</c:v>
                </c:pt>
                <c:pt idx="7307">
                  <c:v>0.40806087699999999</c:v>
                </c:pt>
                <c:pt idx="7308">
                  <c:v>0.40653634399999999</c:v>
                </c:pt>
                <c:pt idx="7309">
                  <c:v>0.35492726600000002</c:v>
                </c:pt>
                <c:pt idx="7310">
                  <c:v>0.29522468600000001</c:v>
                </c:pt>
                <c:pt idx="7311">
                  <c:v>0.185341797</c:v>
                </c:pt>
                <c:pt idx="7312">
                  <c:v>5.3008946000000001E-2</c:v>
                </c:pt>
                <c:pt idx="7313">
                  <c:v>3.5647800000000002E-4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1.6575699999999999E-4</c:v>
                </c:pt>
                <c:pt idx="7327">
                  <c:v>4.1869933999999998E-2</c:v>
                </c:pt>
                <c:pt idx="7328">
                  <c:v>0.16129339300000001</c:v>
                </c:pt>
                <c:pt idx="7329">
                  <c:v>0.26744639199999998</c:v>
                </c:pt>
                <c:pt idx="7330">
                  <c:v>0.35013403999999998</c:v>
                </c:pt>
                <c:pt idx="7331">
                  <c:v>0.35945468699999999</c:v>
                </c:pt>
                <c:pt idx="7332">
                  <c:v>0.34389599500000001</c:v>
                </c:pt>
                <c:pt idx="7333">
                  <c:v>0.28295811799999998</c:v>
                </c:pt>
                <c:pt idx="7334">
                  <c:v>0.22737268699999999</c:v>
                </c:pt>
                <c:pt idx="7335">
                  <c:v>0.14968651099999999</c:v>
                </c:pt>
                <c:pt idx="7336">
                  <c:v>4.1097777000000002E-2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3.9053185999999997E-2</c:v>
                </c:pt>
                <c:pt idx="7352">
                  <c:v>0.16204892500000001</c:v>
                </c:pt>
                <c:pt idx="7353">
                  <c:v>0.26745925399999998</c:v>
                </c:pt>
                <c:pt idx="7354">
                  <c:v>0.31812025100000002</c:v>
                </c:pt>
                <c:pt idx="7355">
                  <c:v>0.36594141600000002</c:v>
                </c:pt>
                <c:pt idx="7356">
                  <c:v>0.36896157800000001</c:v>
                </c:pt>
                <c:pt idx="7357">
                  <c:v>0.32415319999999997</c:v>
                </c:pt>
                <c:pt idx="7358">
                  <c:v>0.297508983</c:v>
                </c:pt>
                <c:pt idx="7359">
                  <c:v>0.19959896899999999</c:v>
                </c:pt>
                <c:pt idx="7360">
                  <c:v>5.3738276000000001E-2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4.4170881000000002E-2</c:v>
                </c:pt>
                <c:pt idx="7376">
                  <c:v>0.18902675299999999</c:v>
                </c:pt>
                <c:pt idx="7377">
                  <c:v>0.324576896</c:v>
                </c:pt>
                <c:pt idx="7378">
                  <c:v>0.40658511899999999</c:v>
                </c:pt>
                <c:pt idx="7379">
                  <c:v>0.449117461</c:v>
                </c:pt>
                <c:pt idx="7380">
                  <c:v>0.42345691699999999</c:v>
                </c:pt>
                <c:pt idx="7381">
                  <c:v>0.35845858899999999</c:v>
                </c:pt>
                <c:pt idx="7382">
                  <c:v>0.29882571800000002</c:v>
                </c:pt>
                <c:pt idx="7383">
                  <c:v>0.193059959</c:v>
                </c:pt>
                <c:pt idx="7384">
                  <c:v>5.1957673000000003E-2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4.1443848999999998E-2</c:v>
                </c:pt>
                <c:pt idx="7400">
                  <c:v>0.18138689</c:v>
                </c:pt>
                <c:pt idx="7401">
                  <c:v>0.32965047200000003</c:v>
                </c:pt>
                <c:pt idx="7402">
                  <c:v>0.40843746600000003</c:v>
                </c:pt>
                <c:pt idx="7403">
                  <c:v>0.42203806999999999</c:v>
                </c:pt>
                <c:pt idx="7404">
                  <c:v>0.37919488600000001</c:v>
                </c:pt>
                <c:pt idx="7405">
                  <c:v>0.33813372899999999</c:v>
                </c:pt>
                <c:pt idx="7406">
                  <c:v>0.28194862100000001</c:v>
                </c:pt>
                <c:pt idx="7407">
                  <c:v>0.18744596699999999</c:v>
                </c:pt>
                <c:pt idx="7408">
                  <c:v>4.7857732E-2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3.5205363000000003E-2</c:v>
                </c:pt>
                <c:pt idx="7424">
                  <c:v>0.16853964499999999</c:v>
                </c:pt>
                <c:pt idx="7425">
                  <c:v>0.272348912</c:v>
                </c:pt>
                <c:pt idx="7426">
                  <c:v>0.33576424500000002</c:v>
                </c:pt>
                <c:pt idx="7427">
                  <c:v>0.34293014199999999</c:v>
                </c:pt>
                <c:pt idx="7428">
                  <c:v>0.34182388699999999</c:v>
                </c:pt>
                <c:pt idx="7429">
                  <c:v>0.28433637099999998</c:v>
                </c:pt>
                <c:pt idx="7430">
                  <c:v>0.231260299</c:v>
                </c:pt>
                <c:pt idx="7431">
                  <c:v>0.14409871399999999</c:v>
                </c:pt>
                <c:pt idx="7432">
                  <c:v>3.7170595000000001E-2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2.1160063999999999E-2</c:v>
                </c:pt>
                <c:pt idx="7448">
                  <c:v>0.120106114</c:v>
                </c:pt>
                <c:pt idx="7449">
                  <c:v>0.21207863499999999</c:v>
                </c:pt>
                <c:pt idx="7450">
                  <c:v>0.263568994</c:v>
                </c:pt>
                <c:pt idx="7451">
                  <c:v>0.26197078499999998</c:v>
                </c:pt>
                <c:pt idx="7452">
                  <c:v>0.26658080299999998</c:v>
                </c:pt>
                <c:pt idx="7453">
                  <c:v>0.23956388000000001</c:v>
                </c:pt>
                <c:pt idx="7454">
                  <c:v>0.186810114</c:v>
                </c:pt>
                <c:pt idx="7455">
                  <c:v>0.128341499</c:v>
                </c:pt>
                <c:pt idx="7456">
                  <c:v>3.2857385000000003E-2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2.3672954999999999E-2</c:v>
                </c:pt>
                <c:pt idx="7472">
                  <c:v>0.13020490100000001</c:v>
                </c:pt>
                <c:pt idx="7473">
                  <c:v>0.230789299</c:v>
                </c:pt>
                <c:pt idx="7474">
                  <c:v>0.282500109</c:v>
                </c:pt>
                <c:pt idx="7475">
                  <c:v>0.34075881499999999</c:v>
                </c:pt>
                <c:pt idx="7476">
                  <c:v>0.355698711</c:v>
                </c:pt>
                <c:pt idx="7477">
                  <c:v>0.31944735000000002</c:v>
                </c:pt>
                <c:pt idx="7478">
                  <c:v>0.28988936300000001</c:v>
                </c:pt>
                <c:pt idx="7479">
                  <c:v>0.18160683999999999</c:v>
                </c:pt>
                <c:pt idx="7480">
                  <c:v>4.4741722999999997E-2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3.5145300999999997E-2</c:v>
                </c:pt>
                <c:pt idx="7496">
                  <c:v>0.17027524699999999</c:v>
                </c:pt>
                <c:pt idx="7497">
                  <c:v>0.27383190600000001</c:v>
                </c:pt>
                <c:pt idx="7498">
                  <c:v>0.35124080200000002</c:v>
                </c:pt>
                <c:pt idx="7499">
                  <c:v>0.35853057399999999</c:v>
                </c:pt>
                <c:pt idx="7500">
                  <c:v>0.34379208900000002</c:v>
                </c:pt>
                <c:pt idx="7501">
                  <c:v>0.29640422900000002</c:v>
                </c:pt>
                <c:pt idx="7502">
                  <c:v>0.22737648699999999</c:v>
                </c:pt>
                <c:pt idx="7503">
                  <c:v>0.15137340499999999</c:v>
                </c:pt>
                <c:pt idx="7504">
                  <c:v>3.5933336000000003E-2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3.2243618000000002E-2</c:v>
                </c:pt>
                <c:pt idx="7520">
                  <c:v>0.16951832</c:v>
                </c:pt>
                <c:pt idx="7521">
                  <c:v>0.29343544599999999</c:v>
                </c:pt>
                <c:pt idx="7522">
                  <c:v>0.36825717699999999</c:v>
                </c:pt>
                <c:pt idx="7523">
                  <c:v>0.38416157400000001</c:v>
                </c:pt>
                <c:pt idx="7524">
                  <c:v>0.36382640799999999</c:v>
                </c:pt>
                <c:pt idx="7525">
                  <c:v>0.32814917500000002</c:v>
                </c:pt>
                <c:pt idx="7526">
                  <c:v>0.27183685400000002</c:v>
                </c:pt>
                <c:pt idx="7527">
                  <c:v>0.174955842</c:v>
                </c:pt>
                <c:pt idx="7528">
                  <c:v>4.3450473000000003E-2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2.7784913000000001E-2</c:v>
                </c:pt>
                <c:pt idx="7544">
                  <c:v>0.157674272</c:v>
                </c:pt>
                <c:pt idx="7545">
                  <c:v>0.27444415900000002</c:v>
                </c:pt>
                <c:pt idx="7546">
                  <c:v>0.335172264</c:v>
                </c:pt>
                <c:pt idx="7547">
                  <c:v>0.351558327</c:v>
                </c:pt>
                <c:pt idx="7548">
                  <c:v>0.30465218300000002</c:v>
                </c:pt>
                <c:pt idx="7549">
                  <c:v>0.26365445999999998</c:v>
                </c:pt>
                <c:pt idx="7550">
                  <c:v>0.21257165</c:v>
                </c:pt>
                <c:pt idx="7551">
                  <c:v>0.13436896100000001</c:v>
                </c:pt>
                <c:pt idx="7552">
                  <c:v>3.0451209999999999E-2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2.3132070000000001E-2</c:v>
                </c:pt>
                <c:pt idx="7568">
                  <c:v>0.14034729400000001</c:v>
                </c:pt>
                <c:pt idx="7569">
                  <c:v>0.247134048</c:v>
                </c:pt>
                <c:pt idx="7570">
                  <c:v>0.32710424100000002</c:v>
                </c:pt>
                <c:pt idx="7571">
                  <c:v>0.334996819</c:v>
                </c:pt>
                <c:pt idx="7572">
                  <c:v>0.30960725099999997</c:v>
                </c:pt>
                <c:pt idx="7573">
                  <c:v>0.28176162799999999</c:v>
                </c:pt>
                <c:pt idx="7574">
                  <c:v>0.20797421099999999</c:v>
                </c:pt>
                <c:pt idx="7575">
                  <c:v>0.14296805800000001</c:v>
                </c:pt>
                <c:pt idx="7576">
                  <c:v>3.2003635000000002E-2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2.3587323E-2</c:v>
                </c:pt>
                <c:pt idx="7592">
                  <c:v>0.147532213</c:v>
                </c:pt>
                <c:pt idx="7593">
                  <c:v>0.23616604299999999</c:v>
                </c:pt>
                <c:pt idx="7594">
                  <c:v>0.28203651099999999</c:v>
                </c:pt>
                <c:pt idx="7595">
                  <c:v>0.30553135300000001</c:v>
                </c:pt>
                <c:pt idx="7596">
                  <c:v>0.305959749</c:v>
                </c:pt>
                <c:pt idx="7597">
                  <c:v>0.26453372800000002</c:v>
                </c:pt>
                <c:pt idx="7598">
                  <c:v>0.209351067</c:v>
                </c:pt>
                <c:pt idx="7599">
                  <c:v>0.13650226300000001</c:v>
                </c:pt>
                <c:pt idx="7600">
                  <c:v>2.8227754000000001E-2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1.8484677000000001E-2</c:v>
                </c:pt>
                <c:pt idx="7616">
                  <c:v>0.131982554</c:v>
                </c:pt>
                <c:pt idx="7617">
                  <c:v>0.24533934600000001</c:v>
                </c:pt>
                <c:pt idx="7618">
                  <c:v>0.27837414999999999</c:v>
                </c:pt>
                <c:pt idx="7619">
                  <c:v>0.31249818400000001</c:v>
                </c:pt>
                <c:pt idx="7620">
                  <c:v>0.267079436</c:v>
                </c:pt>
                <c:pt idx="7621">
                  <c:v>0.21965944400000001</c:v>
                </c:pt>
                <c:pt idx="7622">
                  <c:v>0.17526230800000001</c:v>
                </c:pt>
                <c:pt idx="7623">
                  <c:v>0.11942312300000001</c:v>
                </c:pt>
                <c:pt idx="7624">
                  <c:v>2.4497597999999999E-2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1.6563349000000002E-2</c:v>
                </c:pt>
                <c:pt idx="7640">
                  <c:v>0.139680217</c:v>
                </c:pt>
                <c:pt idx="7641">
                  <c:v>0.27408343699999999</c:v>
                </c:pt>
                <c:pt idx="7642">
                  <c:v>0.33778459399999999</c:v>
                </c:pt>
                <c:pt idx="7643">
                  <c:v>0.36640163199999998</c:v>
                </c:pt>
                <c:pt idx="7644">
                  <c:v>0.34373478299999999</c:v>
                </c:pt>
                <c:pt idx="7645">
                  <c:v>0.278951593</c:v>
                </c:pt>
                <c:pt idx="7646">
                  <c:v>0.21466476100000001</c:v>
                </c:pt>
                <c:pt idx="7647">
                  <c:v>0.132987523</c:v>
                </c:pt>
                <c:pt idx="7648">
                  <c:v>2.5259052000000001E-2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1.3987711999999999E-2</c:v>
                </c:pt>
                <c:pt idx="7664">
                  <c:v>0.12429451399999999</c:v>
                </c:pt>
                <c:pt idx="7665">
                  <c:v>0.21907294499999999</c:v>
                </c:pt>
                <c:pt idx="7666">
                  <c:v>0.29088374500000003</c:v>
                </c:pt>
                <c:pt idx="7667">
                  <c:v>0.33017666400000001</c:v>
                </c:pt>
                <c:pt idx="7668">
                  <c:v>0.30167809899999998</c:v>
                </c:pt>
                <c:pt idx="7669">
                  <c:v>0.237498294</c:v>
                </c:pt>
                <c:pt idx="7670">
                  <c:v>0.19754371500000001</c:v>
                </c:pt>
                <c:pt idx="7671">
                  <c:v>0.13408645299999999</c:v>
                </c:pt>
                <c:pt idx="7672">
                  <c:v>2.4800607999999998E-2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1.7793257E-2</c:v>
                </c:pt>
                <c:pt idx="7688">
                  <c:v>0.15283744499999999</c:v>
                </c:pt>
                <c:pt idx="7689">
                  <c:v>0.28282818199999998</c:v>
                </c:pt>
                <c:pt idx="7690">
                  <c:v>0.352531765</c:v>
                </c:pt>
                <c:pt idx="7691">
                  <c:v>0.40671822600000002</c:v>
                </c:pt>
                <c:pt idx="7692">
                  <c:v>0.40489619100000002</c:v>
                </c:pt>
                <c:pt idx="7693">
                  <c:v>0.32526788200000001</c:v>
                </c:pt>
                <c:pt idx="7694">
                  <c:v>0.25854530999999997</c:v>
                </c:pt>
                <c:pt idx="7695">
                  <c:v>0.14868767399999999</c:v>
                </c:pt>
                <c:pt idx="7696">
                  <c:v>2.6686010999999999E-2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9.9286300000000008E-3</c:v>
                </c:pt>
                <c:pt idx="7712">
                  <c:v>0.113742413</c:v>
                </c:pt>
                <c:pt idx="7713">
                  <c:v>0.20474584100000001</c:v>
                </c:pt>
                <c:pt idx="7714">
                  <c:v>0.27464016800000002</c:v>
                </c:pt>
                <c:pt idx="7715">
                  <c:v>0.30074564199999998</c:v>
                </c:pt>
                <c:pt idx="7716">
                  <c:v>0.28536545200000002</c:v>
                </c:pt>
                <c:pt idx="7717">
                  <c:v>0.23467099599999999</c:v>
                </c:pt>
                <c:pt idx="7718">
                  <c:v>0.18152343800000001</c:v>
                </c:pt>
                <c:pt idx="7719">
                  <c:v>0.13141756800000001</c:v>
                </c:pt>
                <c:pt idx="7720">
                  <c:v>2.2691078999999999E-2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1.4894302999999999E-2</c:v>
                </c:pt>
                <c:pt idx="7736">
                  <c:v>0.134817993</c:v>
                </c:pt>
                <c:pt idx="7737">
                  <c:v>0.23745717299999999</c:v>
                </c:pt>
                <c:pt idx="7738">
                  <c:v>0.30345350700000001</c:v>
                </c:pt>
                <c:pt idx="7739">
                  <c:v>0.31132670400000001</c:v>
                </c:pt>
                <c:pt idx="7740">
                  <c:v>0.315084741</c:v>
                </c:pt>
                <c:pt idx="7741">
                  <c:v>0.28392769400000001</c:v>
                </c:pt>
                <c:pt idx="7742">
                  <c:v>0.23006765600000001</c:v>
                </c:pt>
                <c:pt idx="7743">
                  <c:v>0.14183741</c:v>
                </c:pt>
                <c:pt idx="7744">
                  <c:v>2.5020461000000001E-2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1.616045E-2</c:v>
                </c:pt>
                <c:pt idx="7760">
                  <c:v>0.154453857</c:v>
                </c:pt>
                <c:pt idx="7761">
                  <c:v>0.29738352699999998</c:v>
                </c:pt>
                <c:pt idx="7762">
                  <c:v>0.39223114399999998</c:v>
                </c:pt>
                <c:pt idx="7763">
                  <c:v>0.41477905999999998</c:v>
                </c:pt>
                <c:pt idx="7764">
                  <c:v>0.407440627</c:v>
                </c:pt>
                <c:pt idx="7765">
                  <c:v>0.343980499</c:v>
                </c:pt>
                <c:pt idx="7766">
                  <c:v>0.27031365400000001</c:v>
                </c:pt>
                <c:pt idx="7767">
                  <c:v>0.153306937</c:v>
                </c:pt>
                <c:pt idx="7768">
                  <c:v>2.6181598E-2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1.1821323999999999E-2</c:v>
                </c:pt>
                <c:pt idx="7784">
                  <c:v>0.13279381700000001</c:v>
                </c:pt>
                <c:pt idx="7785">
                  <c:v>0.26420632300000002</c:v>
                </c:pt>
                <c:pt idx="7786">
                  <c:v>0.35560766999999999</c:v>
                </c:pt>
                <c:pt idx="7787">
                  <c:v>0.37449458699999999</c:v>
                </c:pt>
                <c:pt idx="7788">
                  <c:v>0.33726725099999999</c:v>
                </c:pt>
                <c:pt idx="7789">
                  <c:v>0.27110881599999997</c:v>
                </c:pt>
                <c:pt idx="7790">
                  <c:v>0.217174117</c:v>
                </c:pt>
                <c:pt idx="7791">
                  <c:v>0.119569235</c:v>
                </c:pt>
                <c:pt idx="7792">
                  <c:v>1.8112466000000001E-2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1.2312826000000001E-2</c:v>
                </c:pt>
                <c:pt idx="7808">
                  <c:v>0.129306317</c:v>
                </c:pt>
                <c:pt idx="7809">
                  <c:v>0.22332455500000001</c:v>
                </c:pt>
                <c:pt idx="7810">
                  <c:v>0.27336906599999999</c:v>
                </c:pt>
                <c:pt idx="7811">
                  <c:v>0.314197691</c:v>
                </c:pt>
                <c:pt idx="7812">
                  <c:v>0.296229085</c:v>
                </c:pt>
                <c:pt idx="7813">
                  <c:v>0.265774079</c:v>
                </c:pt>
                <c:pt idx="7814">
                  <c:v>0.19992052599999999</c:v>
                </c:pt>
                <c:pt idx="7815">
                  <c:v>0.128878031</c:v>
                </c:pt>
                <c:pt idx="7816">
                  <c:v>1.9754064000000002E-2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1.0873074E-2</c:v>
                </c:pt>
                <c:pt idx="7832">
                  <c:v>0.125751478</c:v>
                </c:pt>
                <c:pt idx="7833">
                  <c:v>0.24365663800000001</c:v>
                </c:pt>
                <c:pt idx="7834">
                  <c:v>0.30525655899999998</c:v>
                </c:pt>
                <c:pt idx="7835">
                  <c:v>0.34582007399999998</c:v>
                </c:pt>
                <c:pt idx="7836">
                  <c:v>0.34937889900000002</c:v>
                </c:pt>
                <c:pt idx="7837">
                  <c:v>0.30983251499999998</c:v>
                </c:pt>
                <c:pt idx="7838">
                  <c:v>0.243424433</c:v>
                </c:pt>
                <c:pt idx="7839">
                  <c:v>0.155451752</c:v>
                </c:pt>
                <c:pt idx="7840">
                  <c:v>2.5518569000000001E-2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7.6085720000000001E-3</c:v>
                </c:pt>
                <c:pt idx="7856">
                  <c:v>0.109974169</c:v>
                </c:pt>
                <c:pt idx="7857">
                  <c:v>0.230013527</c:v>
                </c:pt>
                <c:pt idx="7858">
                  <c:v>0.30740109500000001</c:v>
                </c:pt>
                <c:pt idx="7859">
                  <c:v>0.33808561500000001</c:v>
                </c:pt>
                <c:pt idx="7860">
                  <c:v>0.337655661</c:v>
                </c:pt>
                <c:pt idx="7861">
                  <c:v>0.29216128600000002</c:v>
                </c:pt>
                <c:pt idx="7862">
                  <c:v>0.22601755400000001</c:v>
                </c:pt>
                <c:pt idx="7863">
                  <c:v>0.12635480099999999</c:v>
                </c:pt>
                <c:pt idx="7864">
                  <c:v>1.9033966999999999E-2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7.2997449999999998E-3</c:v>
                </c:pt>
                <c:pt idx="7880">
                  <c:v>0.115711412</c:v>
                </c:pt>
                <c:pt idx="7881">
                  <c:v>0.22398349300000001</c:v>
                </c:pt>
                <c:pt idx="7882">
                  <c:v>0.27858073999999999</c:v>
                </c:pt>
                <c:pt idx="7883">
                  <c:v>0.30441499799999999</c:v>
                </c:pt>
                <c:pt idx="7884">
                  <c:v>0.28634340400000002</c:v>
                </c:pt>
                <c:pt idx="7885">
                  <c:v>0.25944821000000001</c:v>
                </c:pt>
                <c:pt idx="7886">
                  <c:v>0.20736924200000001</c:v>
                </c:pt>
                <c:pt idx="7887">
                  <c:v>0.10988912200000001</c:v>
                </c:pt>
                <c:pt idx="7888">
                  <c:v>1.4590261E-2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4.8071959999999997E-3</c:v>
                </c:pt>
                <c:pt idx="7904">
                  <c:v>9.1035458999999999E-2</c:v>
                </c:pt>
                <c:pt idx="7905">
                  <c:v>0.18143010300000001</c:v>
                </c:pt>
                <c:pt idx="7906">
                  <c:v>0.23565905300000001</c:v>
                </c:pt>
                <c:pt idx="7907">
                  <c:v>0.25780742899999998</c:v>
                </c:pt>
                <c:pt idx="7908">
                  <c:v>0.25675368100000001</c:v>
                </c:pt>
                <c:pt idx="7909">
                  <c:v>0.22432586700000001</c:v>
                </c:pt>
                <c:pt idx="7910">
                  <c:v>0.20071882899999999</c:v>
                </c:pt>
                <c:pt idx="7911">
                  <c:v>0.13479506599999999</c:v>
                </c:pt>
                <c:pt idx="7912">
                  <c:v>2.0619541000000002E-2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2.2772130000000002E-3</c:v>
                </c:pt>
                <c:pt idx="7928">
                  <c:v>7.3681259999999998E-2</c:v>
                </c:pt>
                <c:pt idx="7929">
                  <c:v>0.15923082199999999</c:v>
                </c:pt>
                <c:pt idx="7930">
                  <c:v>0.202347676</c:v>
                </c:pt>
                <c:pt idx="7931">
                  <c:v>0.217676799</c:v>
                </c:pt>
                <c:pt idx="7932">
                  <c:v>0.23177919299999999</c:v>
                </c:pt>
                <c:pt idx="7933">
                  <c:v>0.21535141999999999</c:v>
                </c:pt>
                <c:pt idx="7934">
                  <c:v>0.18810087</c:v>
                </c:pt>
                <c:pt idx="7935">
                  <c:v>0.130963407</c:v>
                </c:pt>
                <c:pt idx="7936">
                  <c:v>1.6673526000000001E-2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6.0312880000000001E-3</c:v>
                </c:pt>
                <c:pt idx="7952">
                  <c:v>0.114619684</c:v>
                </c:pt>
                <c:pt idx="7953">
                  <c:v>0.23642326699999999</c:v>
                </c:pt>
                <c:pt idx="7954">
                  <c:v>0.26227799200000002</c:v>
                </c:pt>
                <c:pt idx="7955">
                  <c:v>0.27521737400000001</c:v>
                </c:pt>
                <c:pt idx="7956">
                  <c:v>0.27313161800000002</c:v>
                </c:pt>
                <c:pt idx="7957">
                  <c:v>0.23973238699999999</c:v>
                </c:pt>
                <c:pt idx="7958">
                  <c:v>0.22216945799999999</c:v>
                </c:pt>
                <c:pt idx="7959">
                  <c:v>0.14916652</c:v>
                </c:pt>
                <c:pt idx="7960">
                  <c:v>2.1837120000000002E-2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3.3557159999999999E-3</c:v>
                </c:pt>
                <c:pt idx="7976">
                  <c:v>0.10479735799999999</c:v>
                </c:pt>
                <c:pt idx="7977">
                  <c:v>0.208373327</c:v>
                </c:pt>
                <c:pt idx="7978">
                  <c:v>0.23067267499999999</c:v>
                </c:pt>
                <c:pt idx="7979">
                  <c:v>0.23968609299999999</c:v>
                </c:pt>
                <c:pt idx="7980">
                  <c:v>0.24363896299999999</c:v>
                </c:pt>
                <c:pt idx="7981">
                  <c:v>0.22469852100000001</c:v>
                </c:pt>
                <c:pt idx="7982">
                  <c:v>0.21547324600000001</c:v>
                </c:pt>
                <c:pt idx="7983">
                  <c:v>0.126642278</c:v>
                </c:pt>
                <c:pt idx="7984">
                  <c:v>1.6705213E-2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4.9881170000000002E-3</c:v>
                </c:pt>
                <c:pt idx="8000">
                  <c:v>0.115594953</c:v>
                </c:pt>
                <c:pt idx="8001">
                  <c:v>0.22890553399999999</c:v>
                </c:pt>
                <c:pt idx="8002">
                  <c:v>0.29458174100000001</c:v>
                </c:pt>
                <c:pt idx="8003">
                  <c:v>0.33652872900000003</c:v>
                </c:pt>
                <c:pt idx="8004">
                  <c:v>0.30621052399999998</c:v>
                </c:pt>
                <c:pt idx="8005">
                  <c:v>0.279196791</c:v>
                </c:pt>
                <c:pt idx="8006">
                  <c:v>0.239205952</c:v>
                </c:pt>
                <c:pt idx="8007">
                  <c:v>0.14424922800000001</c:v>
                </c:pt>
                <c:pt idx="8008">
                  <c:v>1.8984876000000001E-2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3.46941E-3</c:v>
                </c:pt>
                <c:pt idx="8024">
                  <c:v>0.111517714</c:v>
                </c:pt>
                <c:pt idx="8025">
                  <c:v>0.23463645999999999</c:v>
                </c:pt>
                <c:pt idx="8026">
                  <c:v>0.310723209</c:v>
                </c:pt>
                <c:pt idx="8027">
                  <c:v>0.34035678800000002</c:v>
                </c:pt>
                <c:pt idx="8028">
                  <c:v>0.354359853</c:v>
                </c:pt>
                <c:pt idx="8029">
                  <c:v>0.32164593400000002</c:v>
                </c:pt>
                <c:pt idx="8030">
                  <c:v>0.25147955599999999</c:v>
                </c:pt>
                <c:pt idx="8031">
                  <c:v>0.15934916099999999</c:v>
                </c:pt>
                <c:pt idx="8032">
                  <c:v>2.2340905000000001E-2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1.893844E-3</c:v>
                </c:pt>
                <c:pt idx="8048">
                  <c:v>8.8202262000000003E-2</c:v>
                </c:pt>
                <c:pt idx="8049">
                  <c:v>0.18654862</c:v>
                </c:pt>
                <c:pt idx="8050">
                  <c:v>0.23240825200000001</c:v>
                </c:pt>
                <c:pt idx="8051">
                  <c:v>0.25013840300000001</c:v>
                </c:pt>
                <c:pt idx="8052">
                  <c:v>0.23833683999999999</c:v>
                </c:pt>
                <c:pt idx="8053">
                  <c:v>0.22634649400000001</c:v>
                </c:pt>
                <c:pt idx="8054">
                  <c:v>0.18698194700000001</c:v>
                </c:pt>
                <c:pt idx="8055">
                  <c:v>0.13356685200000001</c:v>
                </c:pt>
                <c:pt idx="8056">
                  <c:v>1.6895305999999999E-2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1.8686709999999999E-3</c:v>
                </c:pt>
                <c:pt idx="8072">
                  <c:v>7.5319278000000003E-2</c:v>
                </c:pt>
                <c:pt idx="8073">
                  <c:v>0.15159682999999999</c:v>
                </c:pt>
                <c:pt idx="8074">
                  <c:v>0.18007120099999999</c:v>
                </c:pt>
                <c:pt idx="8075">
                  <c:v>0.187666365</c:v>
                </c:pt>
                <c:pt idx="8076">
                  <c:v>0.177971614</c:v>
                </c:pt>
                <c:pt idx="8077">
                  <c:v>0.18292499000000001</c:v>
                </c:pt>
                <c:pt idx="8078">
                  <c:v>0.15840853899999999</c:v>
                </c:pt>
                <c:pt idx="8079">
                  <c:v>0.111466932</c:v>
                </c:pt>
                <c:pt idx="8080">
                  <c:v>1.4117744E-2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1.3982899999999999E-3</c:v>
                </c:pt>
                <c:pt idx="8096">
                  <c:v>7.8657789000000006E-2</c:v>
                </c:pt>
                <c:pt idx="8097">
                  <c:v>0.17110941499999999</c:v>
                </c:pt>
                <c:pt idx="8098">
                  <c:v>0.22794558500000001</c:v>
                </c:pt>
                <c:pt idx="8099">
                  <c:v>0.25531533699999998</c:v>
                </c:pt>
                <c:pt idx="8100">
                  <c:v>0.237705057</c:v>
                </c:pt>
                <c:pt idx="8101">
                  <c:v>0.20596297</c:v>
                </c:pt>
                <c:pt idx="8102">
                  <c:v>0.19044077300000001</c:v>
                </c:pt>
                <c:pt idx="8103">
                  <c:v>0.123424558</c:v>
                </c:pt>
                <c:pt idx="8104">
                  <c:v>1.4965189E-2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1.5237110000000001E-3</c:v>
                </c:pt>
                <c:pt idx="8120">
                  <c:v>0.102105586</c:v>
                </c:pt>
                <c:pt idx="8121">
                  <c:v>0.21309884200000001</c:v>
                </c:pt>
                <c:pt idx="8122">
                  <c:v>0.25823515000000002</c:v>
                </c:pt>
                <c:pt idx="8123">
                  <c:v>0.29754093700000001</c:v>
                </c:pt>
                <c:pt idx="8124">
                  <c:v>0.28088608999999998</c:v>
                </c:pt>
                <c:pt idx="8125">
                  <c:v>0.25127516300000002</c:v>
                </c:pt>
                <c:pt idx="8126">
                  <c:v>0.23807356499999999</c:v>
                </c:pt>
                <c:pt idx="8127">
                  <c:v>0.15891334800000001</c:v>
                </c:pt>
                <c:pt idx="8128">
                  <c:v>2.1117441000000001E-2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1.2190879999999999E-3</c:v>
                </c:pt>
                <c:pt idx="8144">
                  <c:v>0.10115526900000001</c:v>
                </c:pt>
                <c:pt idx="8145">
                  <c:v>0.217434391</c:v>
                </c:pt>
                <c:pt idx="8146">
                  <c:v>0.29141640000000002</c:v>
                </c:pt>
                <c:pt idx="8147">
                  <c:v>0.30427591199999998</c:v>
                </c:pt>
                <c:pt idx="8148">
                  <c:v>0.28784701600000001</c:v>
                </c:pt>
                <c:pt idx="8149">
                  <c:v>0.26619213000000003</c:v>
                </c:pt>
                <c:pt idx="8150">
                  <c:v>0.222841347</c:v>
                </c:pt>
                <c:pt idx="8151">
                  <c:v>0.14675070500000001</c:v>
                </c:pt>
                <c:pt idx="8152">
                  <c:v>1.8984667E-2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1.709637E-3</c:v>
                </c:pt>
                <c:pt idx="8168">
                  <c:v>0.104569443</c:v>
                </c:pt>
                <c:pt idx="8169">
                  <c:v>0.218059215</c:v>
                </c:pt>
                <c:pt idx="8170">
                  <c:v>0.26301836200000001</c:v>
                </c:pt>
                <c:pt idx="8171">
                  <c:v>0.29538840300000002</c:v>
                </c:pt>
                <c:pt idx="8172">
                  <c:v>0.28355238999999999</c:v>
                </c:pt>
                <c:pt idx="8173">
                  <c:v>0.24811203900000001</c:v>
                </c:pt>
                <c:pt idx="8174">
                  <c:v>0.21180632599999999</c:v>
                </c:pt>
                <c:pt idx="8175">
                  <c:v>0.15028438399999999</c:v>
                </c:pt>
                <c:pt idx="8176">
                  <c:v>1.7915650000000002E-2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1.3713989999999999E-3</c:v>
                </c:pt>
                <c:pt idx="8192">
                  <c:v>0.104387222</c:v>
                </c:pt>
                <c:pt idx="8193">
                  <c:v>0.22840110199999999</c:v>
                </c:pt>
                <c:pt idx="8194">
                  <c:v>0.29258837700000001</c:v>
                </c:pt>
                <c:pt idx="8195">
                  <c:v>0.31311310399999998</c:v>
                </c:pt>
                <c:pt idx="8196">
                  <c:v>0.29848603699999998</c:v>
                </c:pt>
                <c:pt idx="8197">
                  <c:v>0.28162790399999998</c:v>
                </c:pt>
                <c:pt idx="8198">
                  <c:v>0.24999479999999999</c:v>
                </c:pt>
                <c:pt idx="8199">
                  <c:v>0.16492246999999999</c:v>
                </c:pt>
                <c:pt idx="8200">
                  <c:v>2.1258442999999998E-2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1.205642E-3</c:v>
                </c:pt>
                <c:pt idx="8216">
                  <c:v>9.9835963E-2</c:v>
                </c:pt>
                <c:pt idx="8217">
                  <c:v>0.22087916699999999</c:v>
                </c:pt>
                <c:pt idx="8218">
                  <c:v>0.28437538099999998</c:v>
                </c:pt>
                <c:pt idx="8219">
                  <c:v>0.29852029400000002</c:v>
                </c:pt>
                <c:pt idx="8220">
                  <c:v>0.289780017</c:v>
                </c:pt>
                <c:pt idx="8221">
                  <c:v>0.28185649099999999</c:v>
                </c:pt>
                <c:pt idx="8222">
                  <c:v>0.235603179</c:v>
                </c:pt>
                <c:pt idx="8223">
                  <c:v>0.14705290300000001</c:v>
                </c:pt>
                <c:pt idx="8224">
                  <c:v>1.9027662000000001E-2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1.0398849999999999E-3</c:v>
                </c:pt>
                <c:pt idx="8240">
                  <c:v>7.8836085E-2</c:v>
                </c:pt>
                <c:pt idx="8241">
                  <c:v>0.17947465600000001</c:v>
                </c:pt>
                <c:pt idx="8242">
                  <c:v>0.22313897799999999</c:v>
                </c:pt>
                <c:pt idx="8243">
                  <c:v>0.21981062400000001</c:v>
                </c:pt>
                <c:pt idx="8244">
                  <c:v>0.209020013</c:v>
                </c:pt>
                <c:pt idx="8245">
                  <c:v>0.18707818600000001</c:v>
                </c:pt>
                <c:pt idx="8246">
                  <c:v>0.14831397399999999</c:v>
                </c:pt>
                <c:pt idx="8247">
                  <c:v>0.123822683</c:v>
                </c:pt>
                <c:pt idx="8248">
                  <c:v>1.4787913999999999E-2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3.5168299999999999E-4</c:v>
                </c:pt>
                <c:pt idx="8264">
                  <c:v>7.6322358000000007E-2</c:v>
                </c:pt>
                <c:pt idx="8265">
                  <c:v>0.19785014400000001</c:v>
                </c:pt>
                <c:pt idx="8266">
                  <c:v>0.27262920200000001</c:v>
                </c:pt>
                <c:pt idx="8267">
                  <c:v>0.30089233300000001</c:v>
                </c:pt>
                <c:pt idx="8268">
                  <c:v>0.29342185700000001</c:v>
                </c:pt>
                <c:pt idx="8269">
                  <c:v>0.266320163</c:v>
                </c:pt>
                <c:pt idx="8270">
                  <c:v>0.230678615</c:v>
                </c:pt>
                <c:pt idx="8271">
                  <c:v>0.16748548399999999</c:v>
                </c:pt>
                <c:pt idx="8272">
                  <c:v>2.1264748E-2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5.1743999999999998E-4</c:v>
                </c:pt>
                <c:pt idx="8288">
                  <c:v>9.3732176E-2</c:v>
                </c:pt>
                <c:pt idx="8289">
                  <c:v>0.21071768900000001</c:v>
                </c:pt>
                <c:pt idx="8290">
                  <c:v>0.29828690000000002</c:v>
                </c:pt>
                <c:pt idx="8291">
                  <c:v>0.342088638</c:v>
                </c:pt>
                <c:pt idx="8292">
                  <c:v>0.35040938900000002</c:v>
                </c:pt>
                <c:pt idx="8293">
                  <c:v>0.309376288</c:v>
                </c:pt>
                <c:pt idx="8294">
                  <c:v>0.26353913400000001</c:v>
                </c:pt>
                <c:pt idx="8295">
                  <c:v>0.15312446800000001</c:v>
                </c:pt>
                <c:pt idx="8296">
                  <c:v>2.0385615999999999E-2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3.4496E-4</c:v>
                </c:pt>
                <c:pt idx="8312">
                  <c:v>7.509333E-2</c:v>
                </c:pt>
                <c:pt idx="8313">
                  <c:v>0.18044080900000001</c:v>
                </c:pt>
                <c:pt idx="8314">
                  <c:v>0.25199646599999997</c:v>
                </c:pt>
                <c:pt idx="8315">
                  <c:v>0.28920159400000001</c:v>
                </c:pt>
                <c:pt idx="8316">
                  <c:v>0.28344164300000002</c:v>
                </c:pt>
                <c:pt idx="8317">
                  <c:v>0.24234246400000001</c:v>
                </c:pt>
                <c:pt idx="8318">
                  <c:v>0.20170485499999999</c:v>
                </c:pt>
                <c:pt idx="8319">
                  <c:v>0.14760343500000001</c:v>
                </c:pt>
                <c:pt idx="8320">
                  <c:v>1.7202484000000001E-2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3.3823700000000002E-4</c:v>
                </c:pt>
                <c:pt idx="8336">
                  <c:v>8.2221710000000003E-2</c:v>
                </c:pt>
                <c:pt idx="8337">
                  <c:v>0.195207519</c:v>
                </c:pt>
                <c:pt idx="8338">
                  <c:v>0.26820824999999998</c:v>
                </c:pt>
                <c:pt idx="8339">
                  <c:v>0.27978438900000002</c:v>
                </c:pt>
                <c:pt idx="8340">
                  <c:v>0.28251030599999999</c:v>
                </c:pt>
                <c:pt idx="8341">
                  <c:v>0.24146267699999999</c:v>
                </c:pt>
                <c:pt idx="8342">
                  <c:v>0.17477163800000001</c:v>
                </c:pt>
                <c:pt idx="8343">
                  <c:v>0.12529121800000001</c:v>
                </c:pt>
                <c:pt idx="8344">
                  <c:v>1.4209028E-2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1.7248E-4</c:v>
                </c:pt>
                <c:pt idx="8360">
                  <c:v>6.8380817999999996E-2</c:v>
                </c:pt>
                <c:pt idx="8361">
                  <c:v>0.165247955</c:v>
                </c:pt>
                <c:pt idx="8362">
                  <c:v>0.24637623</c:v>
                </c:pt>
                <c:pt idx="8363">
                  <c:v>0.25564845899999999</c:v>
                </c:pt>
                <c:pt idx="8364">
                  <c:v>0.24680896299999999</c:v>
                </c:pt>
                <c:pt idx="8365">
                  <c:v>0.247847081</c:v>
                </c:pt>
                <c:pt idx="8366">
                  <c:v>0.221619599</c:v>
                </c:pt>
                <c:pt idx="8367">
                  <c:v>0.15227141599999999</c:v>
                </c:pt>
                <c:pt idx="8368">
                  <c:v>1.9329836E-2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3.3823700000000002E-4</c:v>
                </c:pt>
                <c:pt idx="8384">
                  <c:v>7.8370370999999994E-2</c:v>
                </c:pt>
                <c:pt idx="8385">
                  <c:v>0.206530774</c:v>
                </c:pt>
                <c:pt idx="8386">
                  <c:v>0.26236729199999997</c:v>
                </c:pt>
                <c:pt idx="8387">
                  <c:v>0.26672813899999998</c:v>
                </c:pt>
                <c:pt idx="8388">
                  <c:v>0.26634840399999998</c:v>
                </c:pt>
                <c:pt idx="8389">
                  <c:v>0.266015589</c:v>
                </c:pt>
                <c:pt idx="8390">
                  <c:v>0.22053161700000001</c:v>
                </c:pt>
                <c:pt idx="8391">
                  <c:v>0.15675800100000001</c:v>
                </c:pt>
                <c:pt idx="8392">
                  <c:v>2.0933024000000001E-2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3.3823700000000002E-4</c:v>
                </c:pt>
                <c:pt idx="8408">
                  <c:v>9.0435152000000005E-2</c:v>
                </c:pt>
                <c:pt idx="8409">
                  <c:v>0.246166304</c:v>
                </c:pt>
                <c:pt idx="8410">
                  <c:v>0.34519619400000001</c:v>
                </c:pt>
                <c:pt idx="8411">
                  <c:v>0.38825005099999998</c:v>
                </c:pt>
                <c:pt idx="8412">
                  <c:v>0.38324311500000002</c:v>
                </c:pt>
                <c:pt idx="8413">
                  <c:v>0.316952715</c:v>
                </c:pt>
                <c:pt idx="8414">
                  <c:v>0.26057938000000003</c:v>
                </c:pt>
                <c:pt idx="8415">
                  <c:v>0.16938974600000001</c:v>
                </c:pt>
                <c:pt idx="8416">
                  <c:v>2.3220036999999999E-2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3.3823700000000002E-4</c:v>
                </c:pt>
                <c:pt idx="8432">
                  <c:v>9.4732211999999996E-2</c:v>
                </c:pt>
                <c:pt idx="8433">
                  <c:v>0.243188722</c:v>
                </c:pt>
                <c:pt idx="8434">
                  <c:v>0.33303550599999998</c:v>
                </c:pt>
                <c:pt idx="8435">
                  <c:v>0.36456156299999998</c:v>
                </c:pt>
                <c:pt idx="8436">
                  <c:v>0.372840803</c:v>
                </c:pt>
                <c:pt idx="8437">
                  <c:v>0.33133328099999998</c:v>
                </c:pt>
                <c:pt idx="8438">
                  <c:v>0.26521842299999998</c:v>
                </c:pt>
                <c:pt idx="8439">
                  <c:v>0.16355771999999999</c:v>
                </c:pt>
                <c:pt idx="8440">
                  <c:v>2.2690452E-2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3.3823700000000002E-4</c:v>
                </c:pt>
                <c:pt idx="8456">
                  <c:v>9.6421705999999996E-2</c:v>
                </c:pt>
                <c:pt idx="8457">
                  <c:v>0.25793229600000001</c:v>
                </c:pt>
                <c:pt idx="8458">
                  <c:v>0.32873505800000002</c:v>
                </c:pt>
                <c:pt idx="8459">
                  <c:v>0.340483967</c:v>
                </c:pt>
                <c:pt idx="8460">
                  <c:v>0.35374955200000002</c:v>
                </c:pt>
                <c:pt idx="8461">
                  <c:v>0.325283404</c:v>
                </c:pt>
                <c:pt idx="8462">
                  <c:v>0.27289625699999998</c:v>
                </c:pt>
                <c:pt idx="8463">
                  <c:v>0.17385625399999999</c:v>
                </c:pt>
                <c:pt idx="8464">
                  <c:v>2.4804985000000002E-2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1.6575699999999999E-4</c:v>
                </c:pt>
                <c:pt idx="8480">
                  <c:v>8.2207358999999994E-2</c:v>
                </c:pt>
                <c:pt idx="8481">
                  <c:v>0.21747861900000001</c:v>
                </c:pt>
                <c:pt idx="8482">
                  <c:v>0.26478215100000002</c:v>
                </c:pt>
                <c:pt idx="8483">
                  <c:v>0.28698464299999998</c:v>
                </c:pt>
                <c:pt idx="8484">
                  <c:v>0.26725146900000002</c:v>
                </c:pt>
                <c:pt idx="8485">
                  <c:v>0.25854322899999999</c:v>
                </c:pt>
                <c:pt idx="8486">
                  <c:v>0.21029305000000001</c:v>
                </c:pt>
                <c:pt idx="8487">
                  <c:v>0.16487476000000001</c:v>
                </c:pt>
                <c:pt idx="8488">
                  <c:v>2.3950816999999999E-2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3.31515E-4</c:v>
                </c:pt>
                <c:pt idx="8504">
                  <c:v>8.2742610999999994E-2</c:v>
                </c:pt>
                <c:pt idx="8505">
                  <c:v>0.20808886700000001</c:v>
                </c:pt>
                <c:pt idx="8506">
                  <c:v>0.26981166499999998</c:v>
                </c:pt>
                <c:pt idx="8507">
                  <c:v>0.26615288999999998</c:v>
                </c:pt>
                <c:pt idx="8508">
                  <c:v>0.266659812</c:v>
                </c:pt>
                <c:pt idx="8509">
                  <c:v>0.23876444399999999</c:v>
                </c:pt>
                <c:pt idx="8510">
                  <c:v>0.19881884399999999</c:v>
                </c:pt>
                <c:pt idx="8511">
                  <c:v>0.14394072499999999</c:v>
                </c:pt>
                <c:pt idx="8512">
                  <c:v>1.8984667E-2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1.6575699999999999E-4</c:v>
                </c:pt>
                <c:pt idx="8528">
                  <c:v>7.2737641000000006E-2</c:v>
                </c:pt>
                <c:pt idx="8529">
                  <c:v>0.200227293</c:v>
                </c:pt>
                <c:pt idx="8530">
                  <c:v>0.27004568600000001</c:v>
                </c:pt>
                <c:pt idx="8531">
                  <c:v>0.27440594499999998</c:v>
                </c:pt>
                <c:pt idx="8532">
                  <c:v>0.28184635699999999</c:v>
                </c:pt>
                <c:pt idx="8533">
                  <c:v>0.244390459</c:v>
                </c:pt>
                <c:pt idx="8534">
                  <c:v>0.209358767</c:v>
                </c:pt>
                <c:pt idx="8535">
                  <c:v>0.15602029000000001</c:v>
                </c:pt>
                <c:pt idx="8536">
                  <c:v>2.1603404E-2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3.31515E-4</c:v>
                </c:pt>
                <c:pt idx="8552">
                  <c:v>8.8589238000000001E-2</c:v>
                </c:pt>
                <c:pt idx="8553">
                  <c:v>0.221193474</c:v>
                </c:pt>
                <c:pt idx="8554">
                  <c:v>0.28513149199999999</c:v>
                </c:pt>
                <c:pt idx="8555">
                  <c:v>0.28009957899999999</c:v>
                </c:pt>
                <c:pt idx="8556">
                  <c:v>0.28143314000000003</c:v>
                </c:pt>
                <c:pt idx="8557">
                  <c:v>0.27261070399999998</c:v>
                </c:pt>
                <c:pt idx="8558">
                  <c:v>0.236791577</c:v>
                </c:pt>
                <c:pt idx="8559">
                  <c:v>0.18038343400000001</c:v>
                </c:pt>
                <c:pt idx="8560">
                  <c:v>2.6545007999999998E-2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1.6575699999999999E-4</c:v>
                </c:pt>
                <c:pt idx="8576">
                  <c:v>6.5331408999999993E-2</c:v>
                </c:pt>
                <c:pt idx="8577">
                  <c:v>0.182395797</c:v>
                </c:pt>
                <c:pt idx="8578">
                  <c:v>0.24399430999999999</c:v>
                </c:pt>
                <c:pt idx="8579">
                  <c:v>0.25832043199999999</c:v>
                </c:pt>
                <c:pt idx="8580">
                  <c:v>0.25531870499999998</c:v>
                </c:pt>
                <c:pt idx="8581">
                  <c:v>0.240841897</c:v>
                </c:pt>
                <c:pt idx="8582">
                  <c:v>0.207183064</c:v>
                </c:pt>
                <c:pt idx="8583">
                  <c:v>0.15111945099999999</c:v>
                </c:pt>
                <c:pt idx="8584">
                  <c:v>2.1450883E-2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6.0093529999999999E-2</c:v>
                </c:pt>
                <c:pt idx="8601">
                  <c:v>0.16360629099999999</c:v>
                </c:pt>
                <c:pt idx="8602">
                  <c:v>0.228545475</c:v>
                </c:pt>
                <c:pt idx="8603">
                  <c:v>0.243768553</c:v>
                </c:pt>
                <c:pt idx="8604">
                  <c:v>0.22375151200000001</c:v>
                </c:pt>
                <c:pt idx="8605">
                  <c:v>0.20829536800000001</c:v>
                </c:pt>
                <c:pt idx="8606">
                  <c:v>0.19899915000000001</c:v>
                </c:pt>
                <c:pt idx="8607">
                  <c:v>0.14350093999999999</c:v>
                </c:pt>
                <c:pt idx="8608">
                  <c:v>2.0533968999999999E-2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5.2048155999999998E-2</c:v>
                </c:pt>
                <c:pt idx="8625">
                  <c:v>0.16214324599999999</c:v>
                </c:pt>
                <c:pt idx="8626">
                  <c:v>0.248421377</c:v>
                </c:pt>
                <c:pt idx="8627">
                  <c:v>0.26577134600000002</c:v>
                </c:pt>
                <c:pt idx="8628">
                  <c:v>0.24966954999999999</c:v>
                </c:pt>
                <c:pt idx="8629">
                  <c:v>0.23243348699999999</c:v>
                </c:pt>
                <c:pt idx="8630">
                  <c:v>0.17789401299999999</c:v>
                </c:pt>
                <c:pt idx="8631">
                  <c:v>0.148863301</c:v>
                </c:pt>
                <c:pt idx="8632">
                  <c:v>2.3213315000000002E-2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6.1455511999999997E-2</c:v>
                </c:pt>
                <c:pt idx="8649">
                  <c:v>0.16400483199999999</c:v>
                </c:pt>
                <c:pt idx="8650">
                  <c:v>0.23026313100000001</c:v>
                </c:pt>
                <c:pt idx="8651">
                  <c:v>0.244411616</c:v>
                </c:pt>
                <c:pt idx="8652">
                  <c:v>0.251446899</c:v>
                </c:pt>
                <c:pt idx="8653">
                  <c:v>0.225920552</c:v>
                </c:pt>
                <c:pt idx="8654">
                  <c:v>0.17882920399999999</c:v>
                </c:pt>
                <c:pt idx="8655">
                  <c:v>0.153707861</c:v>
                </c:pt>
                <c:pt idx="8656">
                  <c:v>2.4246686E-2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5.7947509000000001E-2</c:v>
                </c:pt>
                <c:pt idx="8673">
                  <c:v>0.170743064</c:v>
                </c:pt>
                <c:pt idx="8674">
                  <c:v>0.23530794599999999</c:v>
                </c:pt>
                <c:pt idx="8675">
                  <c:v>0.238490335</c:v>
                </c:pt>
                <c:pt idx="8676">
                  <c:v>0.250013186</c:v>
                </c:pt>
                <c:pt idx="8677">
                  <c:v>0.23837644299999999</c:v>
                </c:pt>
                <c:pt idx="8678">
                  <c:v>0.19481517000000001</c:v>
                </c:pt>
                <c:pt idx="8679">
                  <c:v>0.15882152599999999</c:v>
                </c:pt>
                <c:pt idx="8680">
                  <c:v>2.6844836E-2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5.8672795E-2</c:v>
                </c:pt>
                <c:pt idx="8697">
                  <c:v>0.16243188</c:v>
                </c:pt>
                <c:pt idx="8698">
                  <c:v>0.21256154199999999</c:v>
                </c:pt>
                <c:pt idx="8699">
                  <c:v>0.20587082000000001</c:v>
                </c:pt>
                <c:pt idx="8700">
                  <c:v>0.22317920099999999</c:v>
                </c:pt>
                <c:pt idx="8701">
                  <c:v>0.20492897199999999</c:v>
                </c:pt>
                <c:pt idx="8702">
                  <c:v>0.19313612399999999</c:v>
                </c:pt>
                <c:pt idx="8703">
                  <c:v>0.149079027</c:v>
                </c:pt>
                <c:pt idx="8704">
                  <c:v>2.5272498000000001E-2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1.6575699999999999E-4</c:v>
                </c:pt>
                <c:pt idx="8720">
                  <c:v>5.3062959E-2</c:v>
                </c:pt>
                <c:pt idx="8721">
                  <c:v>0.15204479100000001</c:v>
                </c:pt>
                <c:pt idx="8722">
                  <c:v>0.20073437599999999</c:v>
                </c:pt>
                <c:pt idx="8723">
                  <c:v>0.22076333300000001</c:v>
                </c:pt>
                <c:pt idx="8724">
                  <c:v>0.235441344</c:v>
                </c:pt>
                <c:pt idx="8725">
                  <c:v>0.23708389299999999</c:v>
                </c:pt>
                <c:pt idx="8726">
                  <c:v>0.21895144699999999</c:v>
                </c:pt>
                <c:pt idx="8727">
                  <c:v>0.17822790199999999</c:v>
                </c:pt>
                <c:pt idx="8728">
                  <c:v>3.2346877000000003E-2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1.6575699999999999E-4</c:v>
                </c:pt>
                <c:pt idx="8744">
                  <c:v>5.5675868000000003E-2</c:v>
                </c:pt>
                <c:pt idx="8745">
                  <c:v>0.14962307</c:v>
                </c:pt>
                <c:pt idx="8746">
                  <c:v>0.20439104899999999</c:v>
                </c:pt>
                <c:pt idx="8747">
                  <c:v>0.187487923</c:v>
                </c:pt>
                <c:pt idx="8748">
                  <c:v>0.209175899</c:v>
                </c:pt>
                <c:pt idx="8749">
                  <c:v>0.20906609800000001</c:v>
                </c:pt>
                <c:pt idx="8750">
                  <c:v>0.20443230000000001</c:v>
                </c:pt>
                <c:pt idx="8751">
                  <c:v>0.15506232</c:v>
                </c:pt>
                <c:pt idx="8752">
                  <c:v>2.6313218999999999E-2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79-444B-A793-1A7717380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545480"/>
        <c:axId val="187545088"/>
      </c:scatterChart>
      <c:valAx>
        <c:axId val="187545480"/>
        <c:scaling>
          <c:orientation val="minMax"/>
          <c:max val="87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545088"/>
        <c:crosses val="autoZero"/>
        <c:crossBetween val="midCat"/>
        <c:majorUnit val="730"/>
      </c:valAx>
      <c:valAx>
        <c:axId val="187545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545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PV Production,</a:t>
            </a:r>
            <a:r>
              <a:rPr lang="en-US" baseline="0"/>
              <a:t> One Week July 4-12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'PV Production'!$H$2</c:f>
              <c:strCache>
                <c:ptCount val="1"/>
                <c:pt idx="0">
                  <c:v>Northwestern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3175">
                <a:solidFill>
                  <a:schemeClr val="tx1"/>
                </a:solidFill>
              </a:ln>
              <a:effectLst/>
            </c:spPr>
          </c:marker>
          <c:xVal>
            <c:numRef>
              <c:f>'PV Production'!$G$4417:$G$5329</c:f>
              <c:numCache>
                <c:formatCode>General</c:formatCode>
                <c:ptCount val="913"/>
                <c:pt idx="0">
                  <c:v>4415</c:v>
                </c:pt>
                <c:pt idx="1">
                  <c:v>4416</c:v>
                </c:pt>
                <c:pt idx="2">
                  <c:v>4417</c:v>
                </c:pt>
                <c:pt idx="3">
                  <c:v>4418</c:v>
                </c:pt>
                <c:pt idx="4">
                  <c:v>4419</c:v>
                </c:pt>
                <c:pt idx="5">
                  <c:v>4420</c:v>
                </c:pt>
                <c:pt idx="6">
                  <c:v>4421</c:v>
                </c:pt>
                <c:pt idx="7">
                  <c:v>4422</c:v>
                </c:pt>
                <c:pt idx="8">
                  <c:v>4423</c:v>
                </c:pt>
                <c:pt idx="9">
                  <c:v>4424</c:v>
                </c:pt>
                <c:pt idx="10">
                  <c:v>4425</c:v>
                </c:pt>
                <c:pt idx="11">
                  <c:v>4426</c:v>
                </c:pt>
                <c:pt idx="12">
                  <c:v>4427</c:v>
                </c:pt>
                <c:pt idx="13">
                  <c:v>4428</c:v>
                </c:pt>
                <c:pt idx="14">
                  <c:v>4429</c:v>
                </c:pt>
                <c:pt idx="15">
                  <c:v>4430</c:v>
                </c:pt>
                <c:pt idx="16">
                  <c:v>4431</c:v>
                </c:pt>
                <c:pt idx="17">
                  <c:v>4432</c:v>
                </c:pt>
                <c:pt idx="18">
                  <c:v>4433</c:v>
                </c:pt>
                <c:pt idx="19">
                  <c:v>4434</c:v>
                </c:pt>
                <c:pt idx="20">
                  <c:v>4435</c:v>
                </c:pt>
                <c:pt idx="21">
                  <c:v>4436</c:v>
                </c:pt>
                <c:pt idx="22">
                  <c:v>4437</c:v>
                </c:pt>
                <c:pt idx="23">
                  <c:v>4438</c:v>
                </c:pt>
                <c:pt idx="24">
                  <c:v>4439</c:v>
                </c:pt>
                <c:pt idx="25">
                  <c:v>4440</c:v>
                </c:pt>
                <c:pt idx="26">
                  <c:v>4441</c:v>
                </c:pt>
                <c:pt idx="27">
                  <c:v>4442</c:v>
                </c:pt>
                <c:pt idx="28">
                  <c:v>4443</c:v>
                </c:pt>
                <c:pt idx="29">
                  <c:v>4444</c:v>
                </c:pt>
                <c:pt idx="30">
                  <c:v>4445</c:v>
                </c:pt>
                <c:pt idx="31">
                  <c:v>4446</c:v>
                </c:pt>
                <c:pt idx="32">
                  <c:v>4447</c:v>
                </c:pt>
                <c:pt idx="33">
                  <c:v>4448</c:v>
                </c:pt>
                <c:pt idx="34">
                  <c:v>4449</c:v>
                </c:pt>
                <c:pt idx="35">
                  <c:v>4450</c:v>
                </c:pt>
                <c:pt idx="36">
                  <c:v>4451</c:v>
                </c:pt>
                <c:pt idx="37">
                  <c:v>4452</c:v>
                </c:pt>
                <c:pt idx="38">
                  <c:v>4453</c:v>
                </c:pt>
                <c:pt idx="39">
                  <c:v>4454</c:v>
                </c:pt>
                <c:pt idx="40">
                  <c:v>4455</c:v>
                </c:pt>
                <c:pt idx="41">
                  <c:v>4456</c:v>
                </c:pt>
                <c:pt idx="42">
                  <c:v>4457</c:v>
                </c:pt>
                <c:pt idx="43">
                  <c:v>4458</c:v>
                </c:pt>
                <c:pt idx="44">
                  <c:v>4459</c:v>
                </c:pt>
                <c:pt idx="45">
                  <c:v>4460</c:v>
                </c:pt>
                <c:pt idx="46">
                  <c:v>4461</c:v>
                </c:pt>
                <c:pt idx="47">
                  <c:v>4462</c:v>
                </c:pt>
                <c:pt idx="48">
                  <c:v>4463</c:v>
                </c:pt>
                <c:pt idx="49">
                  <c:v>4464</c:v>
                </c:pt>
                <c:pt idx="50">
                  <c:v>4465</c:v>
                </c:pt>
                <c:pt idx="51">
                  <c:v>4466</c:v>
                </c:pt>
                <c:pt idx="52">
                  <c:v>4467</c:v>
                </c:pt>
                <c:pt idx="53">
                  <c:v>4468</c:v>
                </c:pt>
                <c:pt idx="54">
                  <c:v>4469</c:v>
                </c:pt>
                <c:pt idx="55">
                  <c:v>4470</c:v>
                </c:pt>
                <c:pt idx="56">
                  <c:v>4471</c:v>
                </c:pt>
                <c:pt idx="57">
                  <c:v>4472</c:v>
                </c:pt>
                <c:pt idx="58">
                  <c:v>4473</c:v>
                </c:pt>
                <c:pt idx="59">
                  <c:v>4474</c:v>
                </c:pt>
                <c:pt idx="60">
                  <c:v>4475</c:v>
                </c:pt>
                <c:pt idx="61">
                  <c:v>4476</c:v>
                </c:pt>
                <c:pt idx="62">
                  <c:v>4477</c:v>
                </c:pt>
                <c:pt idx="63">
                  <c:v>4478</c:v>
                </c:pt>
                <c:pt idx="64">
                  <c:v>4479</c:v>
                </c:pt>
                <c:pt idx="65">
                  <c:v>4480</c:v>
                </c:pt>
                <c:pt idx="66">
                  <c:v>4481</c:v>
                </c:pt>
                <c:pt idx="67">
                  <c:v>4482</c:v>
                </c:pt>
                <c:pt idx="68">
                  <c:v>4483</c:v>
                </c:pt>
                <c:pt idx="69">
                  <c:v>4484</c:v>
                </c:pt>
                <c:pt idx="70">
                  <c:v>4485</c:v>
                </c:pt>
                <c:pt idx="71">
                  <c:v>4486</c:v>
                </c:pt>
                <c:pt idx="72">
                  <c:v>4487</c:v>
                </c:pt>
                <c:pt idx="73">
                  <c:v>4488</c:v>
                </c:pt>
                <c:pt idx="74">
                  <c:v>4489</c:v>
                </c:pt>
                <c:pt idx="75">
                  <c:v>4490</c:v>
                </c:pt>
                <c:pt idx="76">
                  <c:v>4491</c:v>
                </c:pt>
                <c:pt idx="77">
                  <c:v>4492</c:v>
                </c:pt>
                <c:pt idx="78">
                  <c:v>4493</c:v>
                </c:pt>
                <c:pt idx="79">
                  <c:v>4494</c:v>
                </c:pt>
                <c:pt idx="80">
                  <c:v>4495</c:v>
                </c:pt>
                <c:pt idx="81">
                  <c:v>4496</c:v>
                </c:pt>
                <c:pt idx="82">
                  <c:v>4497</c:v>
                </c:pt>
                <c:pt idx="83">
                  <c:v>4498</c:v>
                </c:pt>
                <c:pt idx="84">
                  <c:v>4499</c:v>
                </c:pt>
                <c:pt idx="85">
                  <c:v>4500</c:v>
                </c:pt>
                <c:pt idx="86">
                  <c:v>4501</c:v>
                </c:pt>
                <c:pt idx="87">
                  <c:v>4502</c:v>
                </c:pt>
                <c:pt idx="88">
                  <c:v>4503</c:v>
                </c:pt>
                <c:pt idx="89">
                  <c:v>4504</c:v>
                </c:pt>
                <c:pt idx="90">
                  <c:v>4505</c:v>
                </c:pt>
                <c:pt idx="91">
                  <c:v>4506</c:v>
                </c:pt>
                <c:pt idx="92">
                  <c:v>4507</c:v>
                </c:pt>
                <c:pt idx="93">
                  <c:v>4508</c:v>
                </c:pt>
                <c:pt idx="94">
                  <c:v>4509</c:v>
                </c:pt>
                <c:pt idx="95">
                  <c:v>4510</c:v>
                </c:pt>
                <c:pt idx="96">
                  <c:v>4511</c:v>
                </c:pt>
                <c:pt idx="97">
                  <c:v>4512</c:v>
                </c:pt>
                <c:pt idx="98">
                  <c:v>4513</c:v>
                </c:pt>
                <c:pt idx="99">
                  <c:v>4514</c:v>
                </c:pt>
                <c:pt idx="100">
                  <c:v>4515</c:v>
                </c:pt>
                <c:pt idx="101">
                  <c:v>4516</c:v>
                </c:pt>
                <c:pt idx="102">
                  <c:v>4517</c:v>
                </c:pt>
                <c:pt idx="103">
                  <c:v>4518</c:v>
                </c:pt>
                <c:pt idx="104">
                  <c:v>4519</c:v>
                </c:pt>
                <c:pt idx="105">
                  <c:v>4520</c:v>
                </c:pt>
                <c:pt idx="106">
                  <c:v>4521</c:v>
                </c:pt>
                <c:pt idx="107">
                  <c:v>4522</c:v>
                </c:pt>
                <c:pt idx="108">
                  <c:v>4523</c:v>
                </c:pt>
                <c:pt idx="109">
                  <c:v>4524</c:v>
                </c:pt>
                <c:pt idx="110">
                  <c:v>4525</c:v>
                </c:pt>
                <c:pt idx="111">
                  <c:v>4526</c:v>
                </c:pt>
                <c:pt idx="112">
                  <c:v>4527</c:v>
                </c:pt>
                <c:pt idx="113">
                  <c:v>4528</c:v>
                </c:pt>
                <c:pt idx="114">
                  <c:v>4529</c:v>
                </c:pt>
                <c:pt idx="115">
                  <c:v>4530</c:v>
                </c:pt>
                <c:pt idx="116">
                  <c:v>4531</c:v>
                </c:pt>
                <c:pt idx="117">
                  <c:v>4532</c:v>
                </c:pt>
                <c:pt idx="118">
                  <c:v>4533</c:v>
                </c:pt>
                <c:pt idx="119">
                  <c:v>4534</c:v>
                </c:pt>
                <c:pt idx="120">
                  <c:v>4535</c:v>
                </c:pt>
                <c:pt idx="121">
                  <c:v>4536</c:v>
                </c:pt>
                <c:pt idx="122">
                  <c:v>4537</c:v>
                </c:pt>
                <c:pt idx="123">
                  <c:v>4538</c:v>
                </c:pt>
                <c:pt idx="124">
                  <c:v>4539</c:v>
                </c:pt>
                <c:pt idx="125">
                  <c:v>4540</c:v>
                </c:pt>
                <c:pt idx="126">
                  <c:v>4541</c:v>
                </c:pt>
                <c:pt idx="127">
                  <c:v>4542</c:v>
                </c:pt>
                <c:pt idx="128">
                  <c:v>4543</c:v>
                </c:pt>
                <c:pt idx="129">
                  <c:v>4544</c:v>
                </c:pt>
                <c:pt idx="130">
                  <c:v>4545</c:v>
                </c:pt>
                <c:pt idx="131">
                  <c:v>4546</c:v>
                </c:pt>
                <c:pt idx="132">
                  <c:v>4547</c:v>
                </c:pt>
                <c:pt idx="133">
                  <c:v>4548</c:v>
                </c:pt>
                <c:pt idx="134">
                  <c:v>4549</c:v>
                </c:pt>
                <c:pt idx="135">
                  <c:v>4550</c:v>
                </c:pt>
                <c:pt idx="136">
                  <c:v>4551</c:v>
                </c:pt>
                <c:pt idx="137">
                  <c:v>4552</c:v>
                </c:pt>
                <c:pt idx="138">
                  <c:v>4553</c:v>
                </c:pt>
                <c:pt idx="139">
                  <c:v>4554</c:v>
                </c:pt>
                <c:pt idx="140">
                  <c:v>4555</c:v>
                </c:pt>
                <c:pt idx="141">
                  <c:v>4556</c:v>
                </c:pt>
                <c:pt idx="142">
                  <c:v>4557</c:v>
                </c:pt>
                <c:pt idx="143">
                  <c:v>4558</c:v>
                </c:pt>
                <c:pt idx="144">
                  <c:v>4559</c:v>
                </c:pt>
                <c:pt idx="145">
                  <c:v>4560</c:v>
                </c:pt>
                <c:pt idx="146">
                  <c:v>4561</c:v>
                </c:pt>
                <c:pt idx="147">
                  <c:v>4562</c:v>
                </c:pt>
                <c:pt idx="148">
                  <c:v>4563</c:v>
                </c:pt>
                <c:pt idx="149">
                  <c:v>4564</c:v>
                </c:pt>
                <c:pt idx="150">
                  <c:v>4565</c:v>
                </c:pt>
                <c:pt idx="151">
                  <c:v>4566</c:v>
                </c:pt>
                <c:pt idx="152">
                  <c:v>4567</c:v>
                </c:pt>
                <c:pt idx="153">
                  <c:v>4568</c:v>
                </c:pt>
                <c:pt idx="154">
                  <c:v>4569</c:v>
                </c:pt>
                <c:pt idx="155">
                  <c:v>4570</c:v>
                </c:pt>
                <c:pt idx="156">
                  <c:v>4571</c:v>
                </c:pt>
                <c:pt idx="157">
                  <c:v>4572</c:v>
                </c:pt>
                <c:pt idx="158">
                  <c:v>4573</c:v>
                </c:pt>
                <c:pt idx="159">
                  <c:v>4574</c:v>
                </c:pt>
                <c:pt idx="160">
                  <c:v>4575</c:v>
                </c:pt>
                <c:pt idx="161">
                  <c:v>4576</c:v>
                </c:pt>
                <c:pt idx="162">
                  <c:v>4577</c:v>
                </c:pt>
                <c:pt idx="163">
                  <c:v>4578</c:v>
                </c:pt>
                <c:pt idx="164">
                  <c:v>4579</c:v>
                </c:pt>
                <c:pt idx="165">
                  <c:v>4580</c:v>
                </c:pt>
                <c:pt idx="166">
                  <c:v>4581</c:v>
                </c:pt>
                <c:pt idx="167">
                  <c:v>4582</c:v>
                </c:pt>
                <c:pt idx="168">
                  <c:v>4583</c:v>
                </c:pt>
                <c:pt idx="169">
                  <c:v>4584</c:v>
                </c:pt>
                <c:pt idx="170">
                  <c:v>4585</c:v>
                </c:pt>
                <c:pt idx="171">
                  <c:v>4586</c:v>
                </c:pt>
                <c:pt idx="172">
                  <c:v>4587</c:v>
                </c:pt>
                <c:pt idx="173">
                  <c:v>4588</c:v>
                </c:pt>
                <c:pt idx="174">
                  <c:v>4589</c:v>
                </c:pt>
                <c:pt idx="175">
                  <c:v>4590</c:v>
                </c:pt>
                <c:pt idx="176">
                  <c:v>4591</c:v>
                </c:pt>
                <c:pt idx="177">
                  <c:v>4592</c:v>
                </c:pt>
                <c:pt idx="178">
                  <c:v>4593</c:v>
                </c:pt>
                <c:pt idx="179">
                  <c:v>4594</c:v>
                </c:pt>
                <c:pt idx="180">
                  <c:v>4595</c:v>
                </c:pt>
                <c:pt idx="181">
                  <c:v>4596</c:v>
                </c:pt>
                <c:pt idx="182">
                  <c:v>4597</c:v>
                </c:pt>
                <c:pt idx="183">
                  <c:v>4598</c:v>
                </c:pt>
                <c:pt idx="184">
                  <c:v>4599</c:v>
                </c:pt>
                <c:pt idx="185">
                  <c:v>4600</c:v>
                </c:pt>
                <c:pt idx="186">
                  <c:v>4601</c:v>
                </c:pt>
                <c:pt idx="187">
                  <c:v>4602</c:v>
                </c:pt>
                <c:pt idx="188">
                  <c:v>4603</c:v>
                </c:pt>
                <c:pt idx="189">
                  <c:v>4604</c:v>
                </c:pt>
                <c:pt idx="190">
                  <c:v>4605</c:v>
                </c:pt>
                <c:pt idx="191">
                  <c:v>4606</c:v>
                </c:pt>
                <c:pt idx="192">
                  <c:v>4607</c:v>
                </c:pt>
                <c:pt idx="193">
                  <c:v>4608</c:v>
                </c:pt>
                <c:pt idx="194">
                  <c:v>4609</c:v>
                </c:pt>
                <c:pt idx="195">
                  <c:v>4610</c:v>
                </c:pt>
                <c:pt idx="196">
                  <c:v>4611</c:v>
                </c:pt>
                <c:pt idx="197">
                  <c:v>4612</c:v>
                </c:pt>
                <c:pt idx="198">
                  <c:v>4613</c:v>
                </c:pt>
                <c:pt idx="199">
                  <c:v>4614</c:v>
                </c:pt>
                <c:pt idx="200">
                  <c:v>4615</c:v>
                </c:pt>
                <c:pt idx="201">
                  <c:v>4616</c:v>
                </c:pt>
                <c:pt idx="202">
                  <c:v>4617</c:v>
                </c:pt>
                <c:pt idx="203">
                  <c:v>4618</c:v>
                </c:pt>
                <c:pt idx="204">
                  <c:v>4619</c:v>
                </c:pt>
                <c:pt idx="205">
                  <c:v>4620</c:v>
                </c:pt>
                <c:pt idx="206">
                  <c:v>4621</c:v>
                </c:pt>
                <c:pt idx="207">
                  <c:v>4622</c:v>
                </c:pt>
                <c:pt idx="208">
                  <c:v>4623</c:v>
                </c:pt>
                <c:pt idx="209">
                  <c:v>4624</c:v>
                </c:pt>
                <c:pt idx="210">
                  <c:v>4625</c:v>
                </c:pt>
                <c:pt idx="211">
                  <c:v>4626</c:v>
                </c:pt>
                <c:pt idx="212">
                  <c:v>4627</c:v>
                </c:pt>
                <c:pt idx="213">
                  <c:v>4628</c:v>
                </c:pt>
                <c:pt idx="214">
                  <c:v>4629</c:v>
                </c:pt>
                <c:pt idx="215">
                  <c:v>4630</c:v>
                </c:pt>
                <c:pt idx="216">
                  <c:v>4631</c:v>
                </c:pt>
                <c:pt idx="217">
                  <c:v>4632</c:v>
                </c:pt>
                <c:pt idx="218">
                  <c:v>4633</c:v>
                </c:pt>
                <c:pt idx="219">
                  <c:v>4634</c:v>
                </c:pt>
                <c:pt idx="220">
                  <c:v>4635</c:v>
                </c:pt>
                <c:pt idx="221">
                  <c:v>4636</c:v>
                </c:pt>
                <c:pt idx="222">
                  <c:v>4637</c:v>
                </c:pt>
                <c:pt idx="223">
                  <c:v>4638</c:v>
                </c:pt>
                <c:pt idx="224">
                  <c:v>4639</c:v>
                </c:pt>
                <c:pt idx="225">
                  <c:v>4640</c:v>
                </c:pt>
                <c:pt idx="226">
                  <c:v>4641</c:v>
                </c:pt>
                <c:pt idx="227">
                  <c:v>4642</c:v>
                </c:pt>
                <c:pt idx="228">
                  <c:v>4643</c:v>
                </c:pt>
                <c:pt idx="229">
                  <c:v>4644</c:v>
                </c:pt>
                <c:pt idx="230">
                  <c:v>4645</c:v>
                </c:pt>
                <c:pt idx="231">
                  <c:v>4646</c:v>
                </c:pt>
                <c:pt idx="232">
                  <c:v>4647</c:v>
                </c:pt>
                <c:pt idx="233">
                  <c:v>4648</c:v>
                </c:pt>
                <c:pt idx="234">
                  <c:v>4649</c:v>
                </c:pt>
                <c:pt idx="235">
                  <c:v>4650</c:v>
                </c:pt>
                <c:pt idx="236">
                  <c:v>4651</c:v>
                </c:pt>
                <c:pt idx="237">
                  <c:v>4652</c:v>
                </c:pt>
                <c:pt idx="238">
                  <c:v>4653</c:v>
                </c:pt>
                <c:pt idx="239">
                  <c:v>4654</c:v>
                </c:pt>
                <c:pt idx="240">
                  <c:v>4655</c:v>
                </c:pt>
                <c:pt idx="241">
                  <c:v>4656</c:v>
                </c:pt>
                <c:pt idx="242">
                  <c:v>4657</c:v>
                </c:pt>
                <c:pt idx="243">
                  <c:v>4658</c:v>
                </c:pt>
                <c:pt idx="244">
                  <c:v>4659</c:v>
                </c:pt>
                <c:pt idx="245">
                  <c:v>4660</c:v>
                </c:pt>
                <c:pt idx="246">
                  <c:v>4661</c:v>
                </c:pt>
                <c:pt idx="247">
                  <c:v>4662</c:v>
                </c:pt>
                <c:pt idx="248">
                  <c:v>4663</c:v>
                </c:pt>
                <c:pt idx="249">
                  <c:v>4664</c:v>
                </c:pt>
                <c:pt idx="250">
                  <c:v>4665</c:v>
                </c:pt>
                <c:pt idx="251">
                  <c:v>4666</c:v>
                </c:pt>
                <c:pt idx="252">
                  <c:v>4667</c:v>
                </c:pt>
                <c:pt idx="253">
                  <c:v>4668</c:v>
                </c:pt>
                <c:pt idx="254">
                  <c:v>4669</c:v>
                </c:pt>
                <c:pt idx="255">
                  <c:v>4670</c:v>
                </c:pt>
                <c:pt idx="256">
                  <c:v>4671</c:v>
                </c:pt>
                <c:pt idx="257">
                  <c:v>4672</c:v>
                </c:pt>
                <c:pt idx="258">
                  <c:v>4673</c:v>
                </c:pt>
                <c:pt idx="259">
                  <c:v>4674</c:v>
                </c:pt>
                <c:pt idx="260">
                  <c:v>4675</c:v>
                </c:pt>
                <c:pt idx="261">
                  <c:v>4676</c:v>
                </c:pt>
                <c:pt idx="262">
                  <c:v>4677</c:v>
                </c:pt>
                <c:pt idx="263">
                  <c:v>4678</c:v>
                </c:pt>
                <c:pt idx="264">
                  <c:v>4679</c:v>
                </c:pt>
                <c:pt idx="265">
                  <c:v>4680</c:v>
                </c:pt>
                <c:pt idx="266">
                  <c:v>4681</c:v>
                </c:pt>
                <c:pt idx="267">
                  <c:v>4682</c:v>
                </c:pt>
                <c:pt idx="268">
                  <c:v>4683</c:v>
                </c:pt>
                <c:pt idx="269">
                  <c:v>4684</c:v>
                </c:pt>
                <c:pt idx="270">
                  <c:v>4685</c:v>
                </c:pt>
                <c:pt idx="271">
                  <c:v>4686</c:v>
                </c:pt>
                <c:pt idx="272">
                  <c:v>4687</c:v>
                </c:pt>
                <c:pt idx="273">
                  <c:v>4688</c:v>
                </c:pt>
                <c:pt idx="274">
                  <c:v>4689</c:v>
                </c:pt>
                <c:pt idx="275">
                  <c:v>4690</c:v>
                </c:pt>
                <c:pt idx="276">
                  <c:v>4691</c:v>
                </c:pt>
                <c:pt idx="277">
                  <c:v>4692</c:v>
                </c:pt>
                <c:pt idx="278">
                  <c:v>4693</c:v>
                </c:pt>
                <c:pt idx="279">
                  <c:v>4694</c:v>
                </c:pt>
                <c:pt idx="280">
                  <c:v>4695</c:v>
                </c:pt>
                <c:pt idx="281">
                  <c:v>4696</c:v>
                </c:pt>
                <c:pt idx="282">
                  <c:v>4697</c:v>
                </c:pt>
                <c:pt idx="283">
                  <c:v>4698</c:v>
                </c:pt>
                <c:pt idx="284">
                  <c:v>4699</c:v>
                </c:pt>
                <c:pt idx="285">
                  <c:v>4700</c:v>
                </c:pt>
                <c:pt idx="286">
                  <c:v>4701</c:v>
                </c:pt>
                <c:pt idx="287">
                  <c:v>4702</c:v>
                </c:pt>
                <c:pt idx="288">
                  <c:v>4703</c:v>
                </c:pt>
                <c:pt idx="289">
                  <c:v>4704</c:v>
                </c:pt>
                <c:pt idx="290">
                  <c:v>4705</c:v>
                </c:pt>
                <c:pt idx="291">
                  <c:v>4706</c:v>
                </c:pt>
                <c:pt idx="292">
                  <c:v>4707</c:v>
                </c:pt>
                <c:pt idx="293">
                  <c:v>4708</c:v>
                </c:pt>
                <c:pt idx="294">
                  <c:v>4709</c:v>
                </c:pt>
                <c:pt idx="295">
                  <c:v>4710</c:v>
                </c:pt>
                <c:pt idx="296">
                  <c:v>4711</c:v>
                </c:pt>
                <c:pt idx="297">
                  <c:v>4712</c:v>
                </c:pt>
                <c:pt idx="298">
                  <c:v>4713</c:v>
                </c:pt>
                <c:pt idx="299">
                  <c:v>4714</c:v>
                </c:pt>
                <c:pt idx="300">
                  <c:v>4715</c:v>
                </c:pt>
                <c:pt idx="301">
                  <c:v>4716</c:v>
                </c:pt>
                <c:pt idx="302">
                  <c:v>4717</c:v>
                </c:pt>
                <c:pt idx="303">
                  <c:v>4718</c:v>
                </c:pt>
                <c:pt idx="304">
                  <c:v>4719</c:v>
                </c:pt>
                <c:pt idx="305">
                  <c:v>4720</c:v>
                </c:pt>
                <c:pt idx="306">
                  <c:v>4721</c:v>
                </c:pt>
                <c:pt idx="307">
                  <c:v>4722</c:v>
                </c:pt>
                <c:pt idx="308">
                  <c:v>4723</c:v>
                </c:pt>
                <c:pt idx="309">
                  <c:v>4724</c:v>
                </c:pt>
                <c:pt idx="310">
                  <c:v>4725</c:v>
                </c:pt>
                <c:pt idx="311">
                  <c:v>4726</c:v>
                </c:pt>
                <c:pt idx="312">
                  <c:v>4727</c:v>
                </c:pt>
                <c:pt idx="313">
                  <c:v>4728</c:v>
                </c:pt>
                <c:pt idx="314">
                  <c:v>4729</c:v>
                </c:pt>
                <c:pt idx="315">
                  <c:v>4730</c:v>
                </c:pt>
                <c:pt idx="316">
                  <c:v>4731</c:v>
                </c:pt>
                <c:pt idx="317">
                  <c:v>4732</c:v>
                </c:pt>
                <c:pt idx="318">
                  <c:v>4733</c:v>
                </c:pt>
                <c:pt idx="319">
                  <c:v>4734</c:v>
                </c:pt>
                <c:pt idx="320">
                  <c:v>4735</c:v>
                </c:pt>
                <c:pt idx="321">
                  <c:v>4736</c:v>
                </c:pt>
                <c:pt idx="322">
                  <c:v>4737</c:v>
                </c:pt>
                <c:pt idx="323">
                  <c:v>4738</c:v>
                </c:pt>
                <c:pt idx="324">
                  <c:v>4739</c:v>
                </c:pt>
                <c:pt idx="325">
                  <c:v>4740</c:v>
                </c:pt>
                <c:pt idx="326">
                  <c:v>4741</c:v>
                </c:pt>
                <c:pt idx="327">
                  <c:v>4742</c:v>
                </c:pt>
                <c:pt idx="328">
                  <c:v>4743</c:v>
                </c:pt>
                <c:pt idx="329">
                  <c:v>4744</c:v>
                </c:pt>
                <c:pt idx="330">
                  <c:v>4745</c:v>
                </c:pt>
                <c:pt idx="331">
                  <c:v>4746</c:v>
                </c:pt>
                <c:pt idx="332">
                  <c:v>4747</c:v>
                </c:pt>
                <c:pt idx="333">
                  <c:v>4748</c:v>
                </c:pt>
                <c:pt idx="334">
                  <c:v>4749</c:v>
                </c:pt>
                <c:pt idx="335">
                  <c:v>4750</c:v>
                </c:pt>
                <c:pt idx="336">
                  <c:v>4751</c:v>
                </c:pt>
                <c:pt idx="337">
                  <c:v>4752</c:v>
                </c:pt>
                <c:pt idx="338">
                  <c:v>4753</c:v>
                </c:pt>
                <c:pt idx="339">
                  <c:v>4754</c:v>
                </c:pt>
                <c:pt idx="340">
                  <c:v>4755</c:v>
                </c:pt>
                <c:pt idx="341">
                  <c:v>4756</c:v>
                </c:pt>
                <c:pt idx="342">
                  <c:v>4757</c:v>
                </c:pt>
                <c:pt idx="343">
                  <c:v>4758</c:v>
                </c:pt>
                <c:pt idx="344">
                  <c:v>4759</c:v>
                </c:pt>
                <c:pt idx="345">
                  <c:v>4760</c:v>
                </c:pt>
                <c:pt idx="346">
                  <c:v>4761</c:v>
                </c:pt>
                <c:pt idx="347">
                  <c:v>4762</c:v>
                </c:pt>
                <c:pt idx="348">
                  <c:v>4763</c:v>
                </c:pt>
                <c:pt idx="349">
                  <c:v>4764</c:v>
                </c:pt>
                <c:pt idx="350">
                  <c:v>4765</c:v>
                </c:pt>
                <c:pt idx="351">
                  <c:v>4766</c:v>
                </c:pt>
                <c:pt idx="352">
                  <c:v>4767</c:v>
                </c:pt>
                <c:pt idx="353">
                  <c:v>4768</c:v>
                </c:pt>
                <c:pt idx="354">
                  <c:v>4769</c:v>
                </c:pt>
                <c:pt idx="355">
                  <c:v>4770</c:v>
                </c:pt>
                <c:pt idx="356">
                  <c:v>4771</c:v>
                </c:pt>
                <c:pt idx="357">
                  <c:v>4772</c:v>
                </c:pt>
                <c:pt idx="358">
                  <c:v>4773</c:v>
                </c:pt>
                <c:pt idx="359">
                  <c:v>4774</c:v>
                </c:pt>
                <c:pt idx="360">
                  <c:v>4775</c:v>
                </c:pt>
                <c:pt idx="361">
                  <c:v>4776</c:v>
                </c:pt>
                <c:pt idx="362">
                  <c:v>4777</c:v>
                </c:pt>
                <c:pt idx="363">
                  <c:v>4778</c:v>
                </c:pt>
                <c:pt idx="364">
                  <c:v>4779</c:v>
                </c:pt>
                <c:pt idx="365">
                  <c:v>4780</c:v>
                </c:pt>
                <c:pt idx="366">
                  <c:v>4781</c:v>
                </c:pt>
                <c:pt idx="367">
                  <c:v>4782</c:v>
                </c:pt>
                <c:pt idx="368">
                  <c:v>4783</c:v>
                </c:pt>
                <c:pt idx="369">
                  <c:v>4784</c:v>
                </c:pt>
                <c:pt idx="370">
                  <c:v>4785</c:v>
                </c:pt>
                <c:pt idx="371">
                  <c:v>4786</c:v>
                </c:pt>
                <c:pt idx="372">
                  <c:v>4787</c:v>
                </c:pt>
                <c:pt idx="373">
                  <c:v>4788</c:v>
                </c:pt>
                <c:pt idx="374">
                  <c:v>4789</c:v>
                </c:pt>
                <c:pt idx="375">
                  <c:v>4790</c:v>
                </c:pt>
                <c:pt idx="376">
                  <c:v>4791</c:v>
                </c:pt>
                <c:pt idx="377">
                  <c:v>4792</c:v>
                </c:pt>
                <c:pt idx="378">
                  <c:v>4793</c:v>
                </c:pt>
                <c:pt idx="379">
                  <c:v>4794</c:v>
                </c:pt>
                <c:pt idx="380">
                  <c:v>4795</c:v>
                </c:pt>
                <c:pt idx="381">
                  <c:v>4796</c:v>
                </c:pt>
                <c:pt idx="382">
                  <c:v>4797</c:v>
                </c:pt>
                <c:pt idx="383">
                  <c:v>4798</c:v>
                </c:pt>
                <c:pt idx="384">
                  <c:v>4799</c:v>
                </c:pt>
                <c:pt idx="385">
                  <c:v>4800</c:v>
                </c:pt>
                <c:pt idx="386">
                  <c:v>4801</c:v>
                </c:pt>
                <c:pt idx="387">
                  <c:v>4802</c:v>
                </c:pt>
                <c:pt idx="388">
                  <c:v>4803</c:v>
                </c:pt>
                <c:pt idx="389">
                  <c:v>4804</c:v>
                </c:pt>
                <c:pt idx="390">
                  <c:v>4805</c:v>
                </c:pt>
                <c:pt idx="391">
                  <c:v>4806</c:v>
                </c:pt>
                <c:pt idx="392">
                  <c:v>4807</c:v>
                </c:pt>
                <c:pt idx="393">
                  <c:v>4808</c:v>
                </c:pt>
                <c:pt idx="394">
                  <c:v>4809</c:v>
                </c:pt>
                <c:pt idx="395">
                  <c:v>4810</c:v>
                </c:pt>
                <c:pt idx="396">
                  <c:v>4811</c:v>
                </c:pt>
                <c:pt idx="397">
                  <c:v>4812</c:v>
                </c:pt>
                <c:pt idx="398">
                  <c:v>4813</c:v>
                </c:pt>
                <c:pt idx="399">
                  <c:v>4814</c:v>
                </c:pt>
                <c:pt idx="400">
                  <c:v>4815</c:v>
                </c:pt>
                <c:pt idx="401">
                  <c:v>4816</c:v>
                </c:pt>
                <c:pt idx="402">
                  <c:v>4817</c:v>
                </c:pt>
                <c:pt idx="403">
                  <c:v>4818</c:v>
                </c:pt>
                <c:pt idx="404">
                  <c:v>4819</c:v>
                </c:pt>
                <c:pt idx="405">
                  <c:v>4820</c:v>
                </c:pt>
                <c:pt idx="406">
                  <c:v>4821</c:v>
                </c:pt>
                <c:pt idx="407">
                  <c:v>4822</c:v>
                </c:pt>
                <c:pt idx="408">
                  <c:v>4823</c:v>
                </c:pt>
                <c:pt idx="409">
                  <c:v>4824</c:v>
                </c:pt>
                <c:pt idx="410">
                  <c:v>4825</c:v>
                </c:pt>
                <c:pt idx="411">
                  <c:v>4826</c:v>
                </c:pt>
                <c:pt idx="412">
                  <c:v>4827</c:v>
                </c:pt>
                <c:pt idx="413">
                  <c:v>4828</c:v>
                </c:pt>
                <c:pt idx="414">
                  <c:v>4829</c:v>
                </c:pt>
                <c:pt idx="415">
                  <c:v>4830</c:v>
                </c:pt>
                <c:pt idx="416">
                  <c:v>4831</c:v>
                </c:pt>
                <c:pt idx="417">
                  <c:v>4832</c:v>
                </c:pt>
                <c:pt idx="418">
                  <c:v>4833</c:v>
                </c:pt>
                <c:pt idx="419">
                  <c:v>4834</c:v>
                </c:pt>
                <c:pt idx="420">
                  <c:v>4835</c:v>
                </c:pt>
                <c:pt idx="421">
                  <c:v>4836</c:v>
                </c:pt>
                <c:pt idx="422">
                  <c:v>4837</c:v>
                </c:pt>
                <c:pt idx="423">
                  <c:v>4838</c:v>
                </c:pt>
                <c:pt idx="424">
                  <c:v>4839</c:v>
                </c:pt>
                <c:pt idx="425">
                  <c:v>4840</c:v>
                </c:pt>
                <c:pt idx="426">
                  <c:v>4841</c:v>
                </c:pt>
                <c:pt idx="427">
                  <c:v>4842</c:v>
                </c:pt>
                <c:pt idx="428">
                  <c:v>4843</c:v>
                </c:pt>
                <c:pt idx="429">
                  <c:v>4844</c:v>
                </c:pt>
                <c:pt idx="430">
                  <c:v>4845</c:v>
                </c:pt>
                <c:pt idx="431">
                  <c:v>4846</c:v>
                </c:pt>
                <c:pt idx="432">
                  <c:v>4847</c:v>
                </c:pt>
                <c:pt idx="433">
                  <c:v>4848</c:v>
                </c:pt>
                <c:pt idx="434">
                  <c:v>4849</c:v>
                </c:pt>
                <c:pt idx="435">
                  <c:v>4850</c:v>
                </c:pt>
                <c:pt idx="436">
                  <c:v>4851</c:v>
                </c:pt>
                <c:pt idx="437">
                  <c:v>4852</c:v>
                </c:pt>
                <c:pt idx="438">
                  <c:v>4853</c:v>
                </c:pt>
                <c:pt idx="439">
                  <c:v>4854</c:v>
                </c:pt>
                <c:pt idx="440">
                  <c:v>4855</c:v>
                </c:pt>
                <c:pt idx="441">
                  <c:v>4856</c:v>
                </c:pt>
                <c:pt idx="442">
                  <c:v>4857</c:v>
                </c:pt>
                <c:pt idx="443">
                  <c:v>4858</c:v>
                </c:pt>
                <c:pt idx="444">
                  <c:v>4859</c:v>
                </c:pt>
                <c:pt idx="445">
                  <c:v>4860</c:v>
                </c:pt>
                <c:pt idx="446">
                  <c:v>4861</c:v>
                </c:pt>
                <c:pt idx="447">
                  <c:v>4862</c:v>
                </c:pt>
                <c:pt idx="448">
                  <c:v>4863</c:v>
                </c:pt>
                <c:pt idx="449">
                  <c:v>4864</c:v>
                </c:pt>
                <c:pt idx="450">
                  <c:v>4865</c:v>
                </c:pt>
                <c:pt idx="451">
                  <c:v>4866</c:v>
                </c:pt>
                <c:pt idx="452">
                  <c:v>4867</c:v>
                </c:pt>
                <c:pt idx="453">
                  <c:v>4868</c:v>
                </c:pt>
                <c:pt idx="454">
                  <c:v>4869</c:v>
                </c:pt>
                <c:pt idx="455">
                  <c:v>4870</c:v>
                </c:pt>
                <c:pt idx="456">
                  <c:v>4871</c:v>
                </c:pt>
                <c:pt idx="457">
                  <c:v>4872</c:v>
                </c:pt>
                <c:pt idx="458">
                  <c:v>4873</c:v>
                </c:pt>
                <c:pt idx="459">
                  <c:v>4874</c:v>
                </c:pt>
                <c:pt idx="460">
                  <c:v>4875</c:v>
                </c:pt>
                <c:pt idx="461">
                  <c:v>4876</c:v>
                </c:pt>
                <c:pt idx="462">
                  <c:v>4877</c:v>
                </c:pt>
                <c:pt idx="463">
                  <c:v>4878</c:v>
                </c:pt>
                <c:pt idx="464">
                  <c:v>4879</c:v>
                </c:pt>
                <c:pt idx="465">
                  <c:v>4880</c:v>
                </c:pt>
                <c:pt idx="466">
                  <c:v>4881</c:v>
                </c:pt>
                <c:pt idx="467">
                  <c:v>4882</c:v>
                </c:pt>
                <c:pt idx="468">
                  <c:v>4883</c:v>
                </c:pt>
                <c:pt idx="469">
                  <c:v>4884</c:v>
                </c:pt>
                <c:pt idx="470">
                  <c:v>4885</c:v>
                </c:pt>
                <c:pt idx="471">
                  <c:v>4886</c:v>
                </c:pt>
                <c:pt idx="472">
                  <c:v>4887</c:v>
                </c:pt>
                <c:pt idx="473">
                  <c:v>4888</c:v>
                </c:pt>
                <c:pt idx="474">
                  <c:v>4889</c:v>
                </c:pt>
                <c:pt idx="475">
                  <c:v>4890</c:v>
                </c:pt>
                <c:pt idx="476">
                  <c:v>4891</c:v>
                </c:pt>
                <c:pt idx="477">
                  <c:v>4892</c:v>
                </c:pt>
                <c:pt idx="478">
                  <c:v>4893</c:v>
                </c:pt>
                <c:pt idx="479">
                  <c:v>4894</c:v>
                </c:pt>
                <c:pt idx="480">
                  <c:v>4895</c:v>
                </c:pt>
                <c:pt idx="481">
                  <c:v>4896</c:v>
                </c:pt>
                <c:pt idx="482">
                  <c:v>4897</c:v>
                </c:pt>
                <c:pt idx="483">
                  <c:v>4898</c:v>
                </c:pt>
                <c:pt idx="484">
                  <c:v>4899</c:v>
                </c:pt>
                <c:pt idx="485">
                  <c:v>4900</c:v>
                </c:pt>
                <c:pt idx="486">
                  <c:v>4901</c:v>
                </c:pt>
                <c:pt idx="487">
                  <c:v>4902</c:v>
                </c:pt>
                <c:pt idx="488">
                  <c:v>4903</c:v>
                </c:pt>
                <c:pt idx="489">
                  <c:v>4904</c:v>
                </c:pt>
                <c:pt idx="490">
                  <c:v>4905</c:v>
                </c:pt>
                <c:pt idx="491">
                  <c:v>4906</c:v>
                </c:pt>
                <c:pt idx="492">
                  <c:v>4907</c:v>
                </c:pt>
                <c:pt idx="493">
                  <c:v>4908</c:v>
                </c:pt>
                <c:pt idx="494">
                  <c:v>4909</c:v>
                </c:pt>
                <c:pt idx="495">
                  <c:v>4910</c:v>
                </c:pt>
                <c:pt idx="496">
                  <c:v>4911</c:v>
                </c:pt>
                <c:pt idx="497">
                  <c:v>4912</c:v>
                </c:pt>
                <c:pt idx="498">
                  <c:v>4913</c:v>
                </c:pt>
                <c:pt idx="499">
                  <c:v>4914</c:v>
                </c:pt>
                <c:pt idx="500">
                  <c:v>4915</c:v>
                </c:pt>
                <c:pt idx="501">
                  <c:v>4916</c:v>
                </c:pt>
                <c:pt idx="502">
                  <c:v>4917</c:v>
                </c:pt>
                <c:pt idx="503">
                  <c:v>4918</c:v>
                </c:pt>
                <c:pt idx="504">
                  <c:v>4919</c:v>
                </c:pt>
                <c:pt idx="505">
                  <c:v>4920</c:v>
                </c:pt>
                <c:pt idx="506">
                  <c:v>4921</c:v>
                </c:pt>
                <c:pt idx="507">
                  <c:v>4922</c:v>
                </c:pt>
                <c:pt idx="508">
                  <c:v>4923</c:v>
                </c:pt>
                <c:pt idx="509">
                  <c:v>4924</c:v>
                </c:pt>
                <c:pt idx="510">
                  <c:v>4925</c:v>
                </c:pt>
                <c:pt idx="511">
                  <c:v>4926</c:v>
                </c:pt>
                <c:pt idx="512">
                  <c:v>4927</c:v>
                </c:pt>
                <c:pt idx="513">
                  <c:v>4928</c:v>
                </c:pt>
                <c:pt idx="514">
                  <c:v>4929</c:v>
                </c:pt>
                <c:pt idx="515">
                  <c:v>4930</c:v>
                </c:pt>
                <c:pt idx="516">
                  <c:v>4931</c:v>
                </c:pt>
                <c:pt idx="517">
                  <c:v>4932</c:v>
                </c:pt>
                <c:pt idx="518">
                  <c:v>4933</c:v>
                </c:pt>
                <c:pt idx="519">
                  <c:v>4934</c:v>
                </c:pt>
                <c:pt idx="520">
                  <c:v>4935</c:v>
                </c:pt>
                <c:pt idx="521">
                  <c:v>4936</c:v>
                </c:pt>
                <c:pt idx="522">
                  <c:v>4937</c:v>
                </c:pt>
                <c:pt idx="523">
                  <c:v>4938</c:v>
                </c:pt>
                <c:pt idx="524">
                  <c:v>4939</c:v>
                </c:pt>
                <c:pt idx="525">
                  <c:v>4940</c:v>
                </c:pt>
                <c:pt idx="526">
                  <c:v>4941</c:v>
                </c:pt>
                <c:pt idx="527">
                  <c:v>4942</c:v>
                </c:pt>
                <c:pt idx="528">
                  <c:v>4943</c:v>
                </c:pt>
                <c:pt idx="529">
                  <c:v>4944</c:v>
                </c:pt>
                <c:pt idx="530">
                  <c:v>4945</c:v>
                </c:pt>
                <c:pt idx="531">
                  <c:v>4946</c:v>
                </c:pt>
                <c:pt idx="532">
                  <c:v>4947</c:v>
                </c:pt>
                <c:pt idx="533">
                  <c:v>4948</c:v>
                </c:pt>
                <c:pt idx="534">
                  <c:v>4949</c:v>
                </c:pt>
                <c:pt idx="535">
                  <c:v>4950</c:v>
                </c:pt>
                <c:pt idx="536">
                  <c:v>4951</c:v>
                </c:pt>
                <c:pt idx="537">
                  <c:v>4952</c:v>
                </c:pt>
                <c:pt idx="538">
                  <c:v>4953</c:v>
                </c:pt>
                <c:pt idx="539">
                  <c:v>4954</c:v>
                </c:pt>
                <c:pt idx="540">
                  <c:v>4955</c:v>
                </c:pt>
                <c:pt idx="541">
                  <c:v>4956</c:v>
                </c:pt>
                <c:pt idx="542">
                  <c:v>4957</c:v>
                </c:pt>
                <c:pt idx="543">
                  <c:v>4958</c:v>
                </c:pt>
                <c:pt idx="544">
                  <c:v>4959</c:v>
                </c:pt>
                <c:pt idx="545">
                  <c:v>4960</c:v>
                </c:pt>
                <c:pt idx="546">
                  <c:v>4961</c:v>
                </c:pt>
                <c:pt idx="547">
                  <c:v>4962</c:v>
                </c:pt>
                <c:pt idx="548">
                  <c:v>4963</c:v>
                </c:pt>
                <c:pt idx="549">
                  <c:v>4964</c:v>
                </c:pt>
                <c:pt idx="550">
                  <c:v>4965</c:v>
                </c:pt>
                <c:pt idx="551">
                  <c:v>4966</c:v>
                </c:pt>
                <c:pt idx="552">
                  <c:v>4967</c:v>
                </c:pt>
                <c:pt idx="553">
                  <c:v>4968</c:v>
                </c:pt>
                <c:pt idx="554">
                  <c:v>4969</c:v>
                </c:pt>
                <c:pt idx="555">
                  <c:v>4970</c:v>
                </c:pt>
                <c:pt idx="556">
                  <c:v>4971</c:v>
                </c:pt>
                <c:pt idx="557">
                  <c:v>4972</c:v>
                </c:pt>
                <c:pt idx="558">
                  <c:v>4973</c:v>
                </c:pt>
                <c:pt idx="559">
                  <c:v>4974</c:v>
                </c:pt>
                <c:pt idx="560">
                  <c:v>4975</c:v>
                </c:pt>
                <c:pt idx="561">
                  <c:v>4976</c:v>
                </c:pt>
                <c:pt idx="562">
                  <c:v>4977</c:v>
                </c:pt>
                <c:pt idx="563">
                  <c:v>4978</c:v>
                </c:pt>
                <c:pt idx="564">
                  <c:v>4979</c:v>
                </c:pt>
                <c:pt idx="565">
                  <c:v>4980</c:v>
                </c:pt>
                <c:pt idx="566">
                  <c:v>4981</c:v>
                </c:pt>
                <c:pt idx="567">
                  <c:v>4982</c:v>
                </c:pt>
                <c:pt idx="568">
                  <c:v>4983</c:v>
                </c:pt>
                <c:pt idx="569">
                  <c:v>4984</c:v>
                </c:pt>
                <c:pt idx="570">
                  <c:v>4985</c:v>
                </c:pt>
                <c:pt idx="571">
                  <c:v>4986</c:v>
                </c:pt>
                <c:pt idx="572">
                  <c:v>4987</c:v>
                </c:pt>
                <c:pt idx="573">
                  <c:v>4988</c:v>
                </c:pt>
                <c:pt idx="574">
                  <c:v>4989</c:v>
                </c:pt>
                <c:pt idx="575">
                  <c:v>4990</c:v>
                </c:pt>
                <c:pt idx="576">
                  <c:v>4991</c:v>
                </c:pt>
                <c:pt idx="577">
                  <c:v>4992</c:v>
                </c:pt>
                <c:pt idx="578">
                  <c:v>4993</c:v>
                </c:pt>
                <c:pt idx="579">
                  <c:v>4994</c:v>
                </c:pt>
                <c:pt idx="580">
                  <c:v>4995</c:v>
                </c:pt>
                <c:pt idx="581">
                  <c:v>4996</c:v>
                </c:pt>
                <c:pt idx="582">
                  <c:v>4997</c:v>
                </c:pt>
                <c:pt idx="583">
                  <c:v>4998</c:v>
                </c:pt>
                <c:pt idx="584">
                  <c:v>4999</c:v>
                </c:pt>
                <c:pt idx="585">
                  <c:v>5000</c:v>
                </c:pt>
                <c:pt idx="586">
                  <c:v>5001</c:v>
                </c:pt>
                <c:pt idx="587">
                  <c:v>5002</c:v>
                </c:pt>
                <c:pt idx="588">
                  <c:v>5003</c:v>
                </c:pt>
                <c:pt idx="589">
                  <c:v>5004</c:v>
                </c:pt>
                <c:pt idx="590">
                  <c:v>5005</c:v>
                </c:pt>
                <c:pt idx="591">
                  <c:v>5006</c:v>
                </c:pt>
                <c:pt idx="592">
                  <c:v>5007</c:v>
                </c:pt>
                <c:pt idx="593">
                  <c:v>5008</c:v>
                </c:pt>
                <c:pt idx="594">
                  <c:v>5009</c:v>
                </c:pt>
                <c:pt idx="595">
                  <c:v>5010</c:v>
                </c:pt>
                <c:pt idx="596">
                  <c:v>5011</c:v>
                </c:pt>
                <c:pt idx="597">
                  <c:v>5012</c:v>
                </c:pt>
                <c:pt idx="598">
                  <c:v>5013</c:v>
                </c:pt>
                <c:pt idx="599">
                  <c:v>5014</c:v>
                </c:pt>
                <c:pt idx="600">
                  <c:v>5015</c:v>
                </c:pt>
                <c:pt idx="601">
                  <c:v>5016</c:v>
                </c:pt>
                <c:pt idx="602">
                  <c:v>5017</c:v>
                </c:pt>
                <c:pt idx="603">
                  <c:v>5018</c:v>
                </c:pt>
                <c:pt idx="604">
                  <c:v>5019</c:v>
                </c:pt>
                <c:pt idx="605">
                  <c:v>5020</c:v>
                </c:pt>
                <c:pt idx="606">
                  <c:v>5021</c:v>
                </c:pt>
                <c:pt idx="607">
                  <c:v>5022</c:v>
                </c:pt>
                <c:pt idx="608">
                  <c:v>5023</c:v>
                </c:pt>
                <c:pt idx="609">
                  <c:v>5024</c:v>
                </c:pt>
                <c:pt idx="610">
                  <c:v>5025</c:v>
                </c:pt>
                <c:pt idx="611">
                  <c:v>5026</c:v>
                </c:pt>
                <c:pt idx="612">
                  <c:v>5027</c:v>
                </c:pt>
                <c:pt idx="613">
                  <c:v>5028</c:v>
                </c:pt>
                <c:pt idx="614">
                  <c:v>5029</c:v>
                </c:pt>
                <c:pt idx="615">
                  <c:v>5030</c:v>
                </c:pt>
                <c:pt idx="616">
                  <c:v>5031</c:v>
                </c:pt>
                <c:pt idx="617">
                  <c:v>5032</c:v>
                </c:pt>
                <c:pt idx="618">
                  <c:v>5033</c:v>
                </c:pt>
                <c:pt idx="619">
                  <c:v>5034</c:v>
                </c:pt>
                <c:pt idx="620">
                  <c:v>5035</c:v>
                </c:pt>
                <c:pt idx="621">
                  <c:v>5036</c:v>
                </c:pt>
                <c:pt idx="622">
                  <c:v>5037</c:v>
                </c:pt>
                <c:pt idx="623">
                  <c:v>5038</c:v>
                </c:pt>
                <c:pt idx="624">
                  <c:v>5039</c:v>
                </c:pt>
                <c:pt idx="625">
                  <c:v>5040</c:v>
                </c:pt>
                <c:pt idx="626">
                  <c:v>5041</c:v>
                </c:pt>
                <c:pt idx="627">
                  <c:v>5042</c:v>
                </c:pt>
                <c:pt idx="628">
                  <c:v>5043</c:v>
                </c:pt>
                <c:pt idx="629">
                  <c:v>5044</c:v>
                </c:pt>
                <c:pt idx="630">
                  <c:v>5045</c:v>
                </c:pt>
                <c:pt idx="631">
                  <c:v>5046</c:v>
                </c:pt>
                <c:pt idx="632">
                  <c:v>5047</c:v>
                </c:pt>
                <c:pt idx="633">
                  <c:v>5048</c:v>
                </c:pt>
                <c:pt idx="634">
                  <c:v>5049</c:v>
                </c:pt>
                <c:pt idx="635">
                  <c:v>5050</c:v>
                </c:pt>
                <c:pt idx="636">
                  <c:v>5051</c:v>
                </c:pt>
                <c:pt idx="637">
                  <c:v>5052</c:v>
                </c:pt>
                <c:pt idx="638">
                  <c:v>5053</c:v>
                </c:pt>
                <c:pt idx="639">
                  <c:v>5054</c:v>
                </c:pt>
                <c:pt idx="640">
                  <c:v>5055</c:v>
                </c:pt>
                <c:pt idx="641">
                  <c:v>5056</c:v>
                </c:pt>
                <c:pt idx="642">
                  <c:v>5057</c:v>
                </c:pt>
                <c:pt idx="643">
                  <c:v>5058</c:v>
                </c:pt>
                <c:pt idx="644">
                  <c:v>5059</c:v>
                </c:pt>
                <c:pt idx="645">
                  <c:v>5060</c:v>
                </c:pt>
                <c:pt idx="646">
                  <c:v>5061</c:v>
                </c:pt>
                <c:pt idx="647">
                  <c:v>5062</c:v>
                </c:pt>
                <c:pt idx="648">
                  <c:v>5063</c:v>
                </c:pt>
                <c:pt idx="649">
                  <c:v>5064</c:v>
                </c:pt>
                <c:pt idx="650">
                  <c:v>5065</c:v>
                </c:pt>
                <c:pt idx="651">
                  <c:v>5066</c:v>
                </c:pt>
                <c:pt idx="652">
                  <c:v>5067</c:v>
                </c:pt>
                <c:pt idx="653">
                  <c:v>5068</c:v>
                </c:pt>
                <c:pt idx="654">
                  <c:v>5069</c:v>
                </c:pt>
                <c:pt idx="655">
                  <c:v>5070</c:v>
                </c:pt>
                <c:pt idx="656">
                  <c:v>5071</c:v>
                </c:pt>
                <c:pt idx="657">
                  <c:v>5072</c:v>
                </c:pt>
                <c:pt idx="658">
                  <c:v>5073</c:v>
                </c:pt>
                <c:pt idx="659">
                  <c:v>5074</c:v>
                </c:pt>
                <c:pt idx="660">
                  <c:v>5075</c:v>
                </c:pt>
                <c:pt idx="661">
                  <c:v>5076</c:v>
                </c:pt>
                <c:pt idx="662">
                  <c:v>5077</c:v>
                </c:pt>
                <c:pt idx="663">
                  <c:v>5078</c:v>
                </c:pt>
                <c:pt idx="664">
                  <c:v>5079</c:v>
                </c:pt>
                <c:pt idx="665">
                  <c:v>5080</c:v>
                </c:pt>
                <c:pt idx="666">
                  <c:v>5081</c:v>
                </c:pt>
                <c:pt idx="667">
                  <c:v>5082</c:v>
                </c:pt>
                <c:pt idx="668">
                  <c:v>5083</c:v>
                </c:pt>
                <c:pt idx="669">
                  <c:v>5084</c:v>
                </c:pt>
                <c:pt idx="670">
                  <c:v>5085</c:v>
                </c:pt>
                <c:pt idx="671">
                  <c:v>5086</c:v>
                </c:pt>
                <c:pt idx="672">
                  <c:v>5087</c:v>
                </c:pt>
                <c:pt idx="673">
                  <c:v>5088</c:v>
                </c:pt>
                <c:pt idx="674">
                  <c:v>5089</c:v>
                </c:pt>
                <c:pt idx="675">
                  <c:v>5090</c:v>
                </c:pt>
                <c:pt idx="676">
                  <c:v>5091</c:v>
                </c:pt>
                <c:pt idx="677">
                  <c:v>5092</c:v>
                </c:pt>
                <c:pt idx="678">
                  <c:v>5093</c:v>
                </c:pt>
                <c:pt idx="679">
                  <c:v>5094</c:v>
                </c:pt>
                <c:pt idx="680">
                  <c:v>5095</c:v>
                </c:pt>
                <c:pt idx="681">
                  <c:v>5096</c:v>
                </c:pt>
                <c:pt idx="682">
                  <c:v>5097</c:v>
                </c:pt>
                <c:pt idx="683">
                  <c:v>5098</c:v>
                </c:pt>
                <c:pt idx="684">
                  <c:v>5099</c:v>
                </c:pt>
                <c:pt idx="685">
                  <c:v>5100</c:v>
                </c:pt>
                <c:pt idx="686">
                  <c:v>5101</c:v>
                </c:pt>
                <c:pt idx="687">
                  <c:v>5102</c:v>
                </c:pt>
                <c:pt idx="688">
                  <c:v>5103</c:v>
                </c:pt>
                <c:pt idx="689">
                  <c:v>5104</c:v>
                </c:pt>
                <c:pt idx="690">
                  <c:v>5105</c:v>
                </c:pt>
                <c:pt idx="691">
                  <c:v>5106</c:v>
                </c:pt>
                <c:pt idx="692">
                  <c:v>5107</c:v>
                </c:pt>
                <c:pt idx="693">
                  <c:v>5108</c:v>
                </c:pt>
                <c:pt idx="694">
                  <c:v>5109</c:v>
                </c:pt>
                <c:pt idx="695">
                  <c:v>5110</c:v>
                </c:pt>
                <c:pt idx="696">
                  <c:v>5111</c:v>
                </c:pt>
                <c:pt idx="697">
                  <c:v>5112</c:v>
                </c:pt>
                <c:pt idx="698">
                  <c:v>5113</c:v>
                </c:pt>
                <c:pt idx="699">
                  <c:v>5114</c:v>
                </c:pt>
                <c:pt idx="700">
                  <c:v>5115</c:v>
                </c:pt>
                <c:pt idx="701">
                  <c:v>5116</c:v>
                </c:pt>
                <c:pt idx="702">
                  <c:v>5117</c:v>
                </c:pt>
                <c:pt idx="703">
                  <c:v>5118</c:v>
                </c:pt>
                <c:pt idx="704">
                  <c:v>5119</c:v>
                </c:pt>
                <c:pt idx="705">
                  <c:v>5120</c:v>
                </c:pt>
                <c:pt idx="706">
                  <c:v>5121</c:v>
                </c:pt>
                <c:pt idx="707">
                  <c:v>5122</c:v>
                </c:pt>
                <c:pt idx="708">
                  <c:v>5123</c:v>
                </c:pt>
                <c:pt idx="709">
                  <c:v>5124</c:v>
                </c:pt>
                <c:pt idx="710">
                  <c:v>5125</c:v>
                </c:pt>
                <c:pt idx="711">
                  <c:v>5126</c:v>
                </c:pt>
                <c:pt idx="712">
                  <c:v>5127</c:v>
                </c:pt>
                <c:pt idx="713">
                  <c:v>5128</c:v>
                </c:pt>
                <c:pt idx="714">
                  <c:v>5129</c:v>
                </c:pt>
                <c:pt idx="715">
                  <c:v>5130</c:v>
                </c:pt>
                <c:pt idx="716">
                  <c:v>5131</c:v>
                </c:pt>
                <c:pt idx="717">
                  <c:v>5132</c:v>
                </c:pt>
                <c:pt idx="718">
                  <c:v>5133</c:v>
                </c:pt>
                <c:pt idx="719">
                  <c:v>5134</c:v>
                </c:pt>
                <c:pt idx="720">
                  <c:v>5135</c:v>
                </c:pt>
                <c:pt idx="721">
                  <c:v>5136</c:v>
                </c:pt>
                <c:pt idx="722">
                  <c:v>5137</c:v>
                </c:pt>
                <c:pt idx="723">
                  <c:v>5138</c:v>
                </c:pt>
                <c:pt idx="724">
                  <c:v>5139</c:v>
                </c:pt>
                <c:pt idx="725">
                  <c:v>5140</c:v>
                </c:pt>
                <c:pt idx="726">
                  <c:v>5141</c:v>
                </c:pt>
                <c:pt idx="727">
                  <c:v>5142</c:v>
                </c:pt>
                <c:pt idx="728">
                  <c:v>5143</c:v>
                </c:pt>
                <c:pt idx="729">
                  <c:v>5144</c:v>
                </c:pt>
                <c:pt idx="730">
                  <c:v>5145</c:v>
                </c:pt>
                <c:pt idx="731">
                  <c:v>5146</c:v>
                </c:pt>
                <c:pt idx="732">
                  <c:v>5147</c:v>
                </c:pt>
                <c:pt idx="733">
                  <c:v>5148</c:v>
                </c:pt>
                <c:pt idx="734">
                  <c:v>5149</c:v>
                </c:pt>
                <c:pt idx="735">
                  <c:v>5150</c:v>
                </c:pt>
                <c:pt idx="736">
                  <c:v>5151</c:v>
                </c:pt>
                <c:pt idx="737">
                  <c:v>5152</c:v>
                </c:pt>
                <c:pt idx="738">
                  <c:v>5153</c:v>
                </c:pt>
                <c:pt idx="739">
                  <c:v>5154</c:v>
                </c:pt>
                <c:pt idx="740">
                  <c:v>5155</c:v>
                </c:pt>
                <c:pt idx="741">
                  <c:v>5156</c:v>
                </c:pt>
                <c:pt idx="742">
                  <c:v>5157</c:v>
                </c:pt>
                <c:pt idx="743">
                  <c:v>5158</c:v>
                </c:pt>
                <c:pt idx="744">
                  <c:v>5159</c:v>
                </c:pt>
                <c:pt idx="745">
                  <c:v>5160</c:v>
                </c:pt>
                <c:pt idx="746">
                  <c:v>5161</c:v>
                </c:pt>
                <c:pt idx="747">
                  <c:v>5162</c:v>
                </c:pt>
                <c:pt idx="748">
                  <c:v>5163</c:v>
                </c:pt>
                <c:pt idx="749">
                  <c:v>5164</c:v>
                </c:pt>
                <c:pt idx="750">
                  <c:v>5165</c:v>
                </c:pt>
                <c:pt idx="751">
                  <c:v>5166</c:v>
                </c:pt>
                <c:pt idx="752">
                  <c:v>5167</c:v>
                </c:pt>
                <c:pt idx="753">
                  <c:v>5168</c:v>
                </c:pt>
                <c:pt idx="754">
                  <c:v>5169</c:v>
                </c:pt>
                <c:pt idx="755">
                  <c:v>5170</c:v>
                </c:pt>
                <c:pt idx="756">
                  <c:v>5171</c:v>
                </c:pt>
                <c:pt idx="757">
                  <c:v>5172</c:v>
                </c:pt>
                <c:pt idx="758">
                  <c:v>5173</c:v>
                </c:pt>
                <c:pt idx="759">
                  <c:v>5174</c:v>
                </c:pt>
                <c:pt idx="760">
                  <c:v>5175</c:v>
                </c:pt>
                <c:pt idx="761">
                  <c:v>5176</c:v>
                </c:pt>
                <c:pt idx="762">
                  <c:v>5177</c:v>
                </c:pt>
                <c:pt idx="763">
                  <c:v>5178</c:v>
                </c:pt>
                <c:pt idx="764">
                  <c:v>5179</c:v>
                </c:pt>
                <c:pt idx="765">
                  <c:v>5180</c:v>
                </c:pt>
                <c:pt idx="766">
                  <c:v>5181</c:v>
                </c:pt>
                <c:pt idx="767">
                  <c:v>5182</c:v>
                </c:pt>
                <c:pt idx="768">
                  <c:v>5183</c:v>
                </c:pt>
                <c:pt idx="769">
                  <c:v>5184</c:v>
                </c:pt>
                <c:pt idx="770">
                  <c:v>5185</c:v>
                </c:pt>
                <c:pt idx="771">
                  <c:v>5186</c:v>
                </c:pt>
                <c:pt idx="772">
                  <c:v>5187</c:v>
                </c:pt>
                <c:pt idx="773">
                  <c:v>5188</c:v>
                </c:pt>
                <c:pt idx="774">
                  <c:v>5189</c:v>
                </c:pt>
                <c:pt idx="775">
                  <c:v>5190</c:v>
                </c:pt>
                <c:pt idx="776">
                  <c:v>5191</c:v>
                </c:pt>
                <c:pt idx="777">
                  <c:v>5192</c:v>
                </c:pt>
                <c:pt idx="778">
                  <c:v>5193</c:v>
                </c:pt>
                <c:pt idx="779">
                  <c:v>5194</c:v>
                </c:pt>
                <c:pt idx="780">
                  <c:v>5195</c:v>
                </c:pt>
                <c:pt idx="781">
                  <c:v>5196</c:v>
                </c:pt>
                <c:pt idx="782">
                  <c:v>5197</c:v>
                </c:pt>
                <c:pt idx="783">
                  <c:v>5198</c:v>
                </c:pt>
                <c:pt idx="784">
                  <c:v>5199</c:v>
                </c:pt>
                <c:pt idx="785">
                  <c:v>5200</c:v>
                </c:pt>
                <c:pt idx="786">
                  <c:v>5201</c:v>
                </c:pt>
                <c:pt idx="787">
                  <c:v>5202</c:v>
                </c:pt>
                <c:pt idx="788">
                  <c:v>5203</c:v>
                </c:pt>
                <c:pt idx="789">
                  <c:v>5204</c:v>
                </c:pt>
                <c:pt idx="790">
                  <c:v>5205</c:v>
                </c:pt>
                <c:pt idx="791">
                  <c:v>5206</c:v>
                </c:pt>
                <c:pt idx="792">
                  <c:v>5207</c:v>
                </c:pt>
                <c:pt idx="793">
                  <c:v>5208</c:v>
                </c:pt>
                <c:pt idx="794">
                  <c:v>5209</c:v>
                </c:pt>
                <c:pt idx="795">
                  <c:v>5210</c:v>
                </c:pt>
                <c:pt idx="796">
                  <c:v>5211</c:v>
                </c:pt>
                <c:pt idx="797">
                  <c:v>5212</c:v>
                </c:pt>
                <c:pt idx="798">
                  <c:v>5213</c:v>
                </c:pt>
                <c:pt idx="799">
                  <c:v>5214</c:v>
                </c:pt>
                <c:pt idx="800">
                  <c:v>5215</c:v>
                </c:pt>
                <c:pt idx="801">
                  <c:v>5216</c:v>
                </c:pt>
                <c:pt idx="802">
                  <c:v>5217</c:v>
                </c:pt>
                <c:pt idx="803">
                  <c:v>5218</c:v>
                </c:pt>
                <c:pt idx="804">
                  <c:v>5219</c:v>
                </c:pt>
                <c:pt idx="805">
                  <c:v>5220</c:v>
                </c:pt>
                <c:pt idx="806">
                  <c:v>5221</c:v>
                </c:pt>
                <c:pt idx="807">
                  <c:v>5222</c:v>
                </c:pt>
                <c:pt idx="808">
                  <c:v>5223</c:v>
                </c:pt>
                <c:pt idx="809">
                  <c:v>5224</c:v>
                </c:pt>
                <c:pt idx="810">
                  <c:v>5225</c:v>
                </c:pt>
                <c:pt idx="811">
                  <c:v>5226</c:v>
                </c:pt>
                <c:pt idx="812">
                  <c:v>5227</c:v>
                </c:pt>
                <c:pt idx="813">
                  <c:v>5228</c:v>
                </c:pt>
                <c:pt idx="814">
                  <c:v>5229</c:v>
                </c:pt>
                <c:pt idx="815">
                  <c:v>5230</c:v>
                </c:pt>
                <c:pt idx="816">
                  <c:v>5231</c:v>
                </c:pt>
                <c:pt idx="817">
                  <c:v>5232</c:v>
                </c:pt>
                <c:pt idx="818">
                  <c:v>5233</c:v>
                </c:pt>
                <c:pt idx="819">
                  <c:v>5234</c:v>
                </c:pt>
                <c:pt idx="820">
                  <c:v>5235</c:v>
                </c:pt>
                <c:pt idx="821">
                  <c:v>5236</c:v>
                </c:pt>
                <c:pt idx="822">
                  <c:v>5237</c:v>
                </c:pt>
                <c:pt idx="823">
                  <c:v>5238</c:v>
                </c:pt>
                <c:pt idx="824">
                  <c:v>5239</c:v>
                </c:pt>
                <c:pt idx="825">
                  <c:v>5240</c:v>
                </c:pt>
                <c:pt idx="826">
                  <c:v>5241</c:v>
                </c:pt>
                <c:pt idx="827">
                  <c:v>5242</c:v>
                </c:pt>
                <c:pt idx="828">
                  <c:v>5243</c:v>
                </c:pt>
                <c:pt idx="829">
                  <c:v>5244</c:v>
                </c:pt>
                <c:pt idx="830">
                  <c:v>5245</c:v>
                </c:pt>
                <c:pt idx="831">
                  <c:v>5246</c:v>
                </c:pt>
                <c:pt idx="832">
                  <c:v>5247</c:v>
                </c:pt>
                <c:pt idx="833">
                  <c:v>5248</c:v>
                </c:pt>
                <c:pt idx="834">
                  <c:v>5249</c:v>
                </c:pt>
                <c:pt idx="835">
                  <c:v>5250</c:v>
                </c:pt>
                <c:pt idx="836">
                  <c:v>5251</c:v>
                </c:pt>
                <c:pt idx="837">
                  <c:v>5252</c:v>
                </c:pt>
                <c:pt idx="838">
                  <c:v>5253</c:v>
                </c:pt>
                <c:pt idx="839">
                  <c:v>5254</c:v>
                </c:pt>
                <c:pt idx="840">
                  <c:v>5255</c:v>
                </c:pt>
                <c:pt idx="841">
                  <c:v>5256</c:v>
                </c:pt>
                <c:pt idx="842">
                  <c:v>5257</c:v>
                </c:pt>
                <c:pt idx="843">
                  <c:v>5258</c:v>
                </c:pt>
                <c:pt idx="844">
                  <c:v>5259</c:v>
                </c:pt>
                <c:pt idx="845">
                  <c:v>5260</c:v>
                </c:pt>
                <c:pt idx="846">
                  <c:v>5261</c:v>
                </c:pt>
                <c:pt idx="847">
                  <c:v>5262</c:v>
                </c:pt>
                <c:pt idx="848">
                  <c:v>5263</c:v>
                </c:pt>
                <c:pt idx="849">
                  <c:v>5264</c:v>
                </c:pt>
                <c:pt idx="850">
                  <c:v>5265</c:v>
                </c:pt>
                <c:pt idx="851">
                  <c:v>5266</c:v>
                </c:pt>
                <c:pt idx="852">
                  <c:v>5267</c:v>
                </c:pt>
                <c:pt idx="853">
                  <c:v>5268</c:v>
                </c:pt>
                <c:pt idx="854">
                  <c:v>5269</c:v>
                </c:pt>
                <c:pt idx="855">
                  <c:v>5270</c:v>
                </c:pt>
                <c:pt idx="856">
                  <c:v>5271</c:v>
                </c:pt>
                <c:pt idx="857">
                  <c:v>5272</c:v>
                </c:pt>
                <c:pt idx="858">
                  <c:v>5273</c:v>
                </c:pt>
                <c:pt idx="859">
                  <c:v>5274</c:v>
                </c:pt>
                <c:pt idx="860">
                  <c:v>5275</c:v>
                </c:pt>
                <c:pt idx="861">
                  <c:v>5276</c:v>
                </c:pt>
                <c:pt idx="862">
                  <c:v>5277</c:v>
                </c:pt>
                <c:pt idx="863">
                  <c:v>5278</c:v>
                </c:pt>
                <c:pt idx="864">
                  <c:v>5279</c:v>
                </c:pt>
                <c:pt idx="865">
                  <c:v>5280</c:v>
                </c:pt>
                <c:pt idx="866">
                  <c:v>5281</c:v>
                </c:pt>
                <c:pt idx="867">
                  <c:v>5282</c:v>
                </c:pt>
                <c:pt idx="868">
                  <c:v>5283</c:v>
                </c:pt>
                <c:pt idx="869">
                  <c:v>5284</c:v>
                </c:pt>
                <c:pt idx="870">
                  <c:v>5285</c:v>
                </c:pt>
                <c:pt idx="871">
                  <c:v>5286</c:v>
                </c:pt>
                <c:pt idx="872">
                  <c:v>5287</c:v>
                </c:pt>
                <c:pt idx="873">
                  <c:v>5288</c:v>
                </c:pt>
                <c:pt idx="874">
                  <c:v>5289</c:v>
                </c:pt>
                <c:pt idx="875">
                  <c:v>5290</c:v>
                </c:pt>
                <c:pt idx="876">
                  <c:v>5291</c:v>
                </c:pt>
                <c:pt idx="877">
                  <c:v>5292</c:v>
                </c:pt>
                <c:pt idx="878">
                  <c:v>5293</c:v>
                </c:pt>
                <c:pt idx="879">
                  <c:v>5294</c:v>
                </c:pt>
                <c:pt idx="880">
                  <c:v>5295</c:v>
                </c:pt>
                <c:pt idx="881">
                  <c:v>5296</c:v>
                </c:pt>
                <c:pt idx="882">
                  <c:v>5297</c:v>
                </c:pt>
                <c:pt idx="883">
                  <c:v>5298</c:v>
                </c:pt>
                <c:pt idx="884">
                  <c:v>5299</c:v>
                </c:pt>
                <c:pt idx="885">
                  <c:v>5300</c:v>
                </c:pt>
                <c:pt idx="886">
                  <c:v>5301</c:v>
                </c:pt>
                <c:pt idx="887">
                  <c:v>5302</c:v>
                </c:pt>
                <c:pt idx="888">
                  <c:v>5303</c:v>
                </c:pt>
                <c:pt idx="889">
                  <c:v>5304</c:v>
                </c:pt>
                <c:pt idx="890">
                  <c:v>5305</c:v>
                </c:pt>
                <c:pt idx="891">
                  <c:v>5306</c:v>
                </c:pt>
                <c:pt idx="892">
                  <c:v>5307</c:v>
                </c:pt>
                <c:pt idx="893">
                  <c:v>5308</c:v>
                </c:pt>
                <c:pt idx="894">
                  <c:v>5309</c:v>
                </c:pt>
                <c:pt idx="895">
                  <c:v>5310</c:v>
                </c:pt>
                <c:pt idx="896">
                  <c:v>5311</c:v>
                </c:pt>
                <c:pt idx="897">
                  <c:v>5312</c:v>
                </c:pt>
                <c:pt idx="898">
                  <c:v>5313</c:v>
                </c:pt>
                <c:pt idx="899">
                  <c:v>5314</c:v>
                </c:pt>
                <c:pt idx="900">
                  <c:v>5315</c:v>
                </c:pt>
                <c:pt idx="901">
                  <c:v>5316</c:v>
                </c:pt>
                <c:pt idx="902">
                  <c:v>5317</c:v>
                </c:pt>
                <c:pt idx="903">
                  <c:v>5318</c:v>
                </c:pt>
                <c:pt idx="904">
                  <c:v>5319</c:v>
                </c:pt>
                <c:pt idx="905">
                  <c:v>5320</c:v>
                </c:pt>
                <c:pt idx="906">
                  <c:v>5321</c:v>
                </c:pt>
                <c:pt idx="907">
                  <c:v>5322</c:v>
                </c:pt>
                <c:pt idx="908">
                  <c:v>5323</c:v>
                </c:pt>
                <c:pt idx="909">
                  <c:v>5324</c:v>
                </c:pt>
                <c:pt idx="910">
                  <c:v>5325</c:v>
                </c:pt>
                <c:pt idx="911">
                  <c:v>5326</c:v>
                </c:pt>
                <c:pt idx="912">
                  <c:v>5327</c:v>
                </c:pt>
              </c:numCache>
            </c:numRef>
          </c:xVal>
          <c:yVal>
            <c:numRef>
              <c:f>'PV Production'!$H$4417:$H$5329</c:f>
              <c:numCache>
                <c:formatCode>General</c:formatCode>
                <c:ptCount val="9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4.7321200000000002E-3</c:v>
                </c:pt>
                <c:pt idx="7">
                  <c:v>5.2053902999999999E-2</c:v>
                </c:pt>
                <c:pt idx="8">
                  <c:v>0.122359708</c:v>
                </c:pt>
                <c:pt idx="9">
                  <c:v>0.26763291099999997</c:v>
                </c:pt>
                <c:pt idx="10">
                  <c:v>0.42660344</c:v>
                </c:pt>
                <c:pt idx="11">
                  <c:v>0.55350623300000001</c:v>
                </c:pt>
                <c:pt idx="12">
                  <c:v>0.64730472400000005</c:v>
                </c:pt>
                <c:pt idx="13">
                  <c:v>0.69037417800000001</c:v>
                </c:pt>
                <c:pt idx="14">
                  <c:v>0.67090106599999999</c:v>
                </c:pt>
                <c:pt idx="15">
                  <c:v>0.61279806999999997</c:v>
                </c:pt>
                <c:pt idx="16">
                  <c:v>0.54633564099999998</c:v>
                </c:pt>
                <c:pt idx="17">
                  <c:v>0.47874587000000002</c:v>
                </c:pt>
                <c:pt idx="18">
                  <c:v>0.37012552900000001</c:v>
                </c:pt>
                <c:pt idx="19">
                  <c:v>0.237689487</c:v>
                </c:pt>
                <c:pt idx="20">
                  <c:v>0.105204504</c:v>
                </c:pt>
                <c:pt idx="21">
                  <c:v>3.6884675999999998E-2</c:v>
                </c:pt>
                <c:pt idx="22">
                  <c:v>1.9483580000000001E-3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4.9046000000000003E-3</c:v>
                </c:pt>
                <c:pt idx="31">
                  <c:v>5.0757266000000002E-2</c:v>
                </c:pt>
                <c:pt idx="32">
                  <c:v>0.12187382500000001</c:v>
                </c:pt>
                <c:pt idx="33">
                  <c:v>0.26594320900000001</c:v>
                </c:pt>
                <c:pt idx="34">
                  <c:v>0.42597693800000003</c:v>
                </c:pt>
                <c:pt idx="35">
                  <c:v>0.54324693199999996</c:v>
                </c:pt>
                <c:pt idx="36">
                  <c:v>0.62745553700000001</c:v>
                </c:pt>
                <c:pt idx="37">
                  <c:v>0.66432940200000001</c:v>
                </c:pt>
                <c:pt idx="38">
                  <c:v>0.64213581500000005</c:v>
                </c:pt>
                <c:pt idx="39">
                  <c:v>0.604931251</c:v>
                </c:pt>
                <c:pt idx="40">
                  <c:v>0.53415878100000003</c:v>
                </c:pt>
                <c:pt idx="41">
                  <c:v>0.43988639699999998</c:v>
                </c:pt>
                <c:pt idx="42">
                  <c:v>0.32362304400000003</c:v>
                </c:pt>
                <c:pt idx="43">
                  <c:v>0.206126694</c:v>
                </c:pt>
                <c:pt idx="44">
                  <c:v>9.9186244000000007E-2</c:v>
                </c:pt>
                <c:pt idx="45">
                  <c:v>3.2473179999999997E-2</c:v>
                </c:pt>
                <c:pt idx="46">
                  <c:v>1.9483580000000001E-3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2.7929349999999999E-3</c:v>
                </c:pt>
                <c:pt idx="55">
                  <c:v>3.7333633999999997E-2</c:v>
                </c:pt>
                <c:pt idx="56">
                  <c:v>9.6916343000000002E-2</c:v>
                </c:pt>
                <c:pt idx="57">
                  <c:v>0.221215883</c:v>
                </c:pt>
                <c:pt idx="58">
                  <c:v>0.36884964100000001</c:v>
                </c:pt>
                <c:pt idx="59">
                  <c:v>0.506154255</c:v>
                </c:pt>
                <c:pt idx="60">
                  <c:v>0.61772610100000003</c:v>
                </c:pt>
                <c:pt idx="61">
                  <c:v>0.66388261299999995</c:v>
                </c:pt>
                <c:pt idx="62">
                  <c:v>0.67897458300000002</c:v>
                </c:pt>
                <c:pt idx="63">
                  <c:v>0.61321360599999997</c:v>
                </c:pt>
                <c:pt idx="64">
                  <c:v>0.51557503000000005</c:v>
                </c:pt>
                <c:pt idx="65">
                  <c:v>0.39821620699999999</c:v>
                </c:pt>
                <c:pt idx="66">
                  <c:v>0.307931067</c:v>
                </c:pt>
                <c:pt idx="67">
                  <c:v>0.18684878199999999</c:v>
                </c:pt>
                <c:pt idx="68">
                  <c:v>9.2574431999999998E-2</c:v>
                </c:pt>
                <c:pt idx="69">
                  <c:v>3.2146251000000001E-2</c:v>
                </c:pt>
                <c:pt idx="70">
                  <c:v>1.591879E-3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3.647104E-3</c:v>
                </c:pt>
                <c:pt idx="79">
                  <c:v>4.3557106999999998E-2</c:v>
                </c:pt>
                <c:pt idx="80">
                  <c:v>0.111331813</c:v>
                </c:pt>
                <c:pt idx="81">
                  <c:v>0.23973915700000001</c:v>
                </c:pt>
                <c:pt idx="82">
                  <c:v>0.38053797</c:v>
                </c:pt>
                <c:pt idx="83">
                  <c:v>0.48574977499999999</c:v>
                </c:pt>
                <c:pt idx="84">
                  <c:v>0.59036990099999997</c:v>
                </c:pt>
                <c:pt idx="85">
                  <c:v>0.622379503</c:v>
                </c:pt>
                <c:pt idx="86">
                  <c:v>0.64733789100000005</c:v>
                </c:pt>
                <c:pt idx="87">
                  <c:v>0.64079873300000001</c:v>
                </c:pt>
                <c:pt idx="88">
                  <c:v>0.58962439</c:v>
                </c:pt>
                <c:pt idx="89">
                  <c:v>0.50277816799999997</c:v>
                </c:pt>
                <c:pt idx="90">
                  <c:v>0.38240501900000001</c:v>
                </c:pt>
                <c:pt idx="91">
                  <c:v>0.233629056</c:v>
                </c:pt>
                <c:pt idx="92">
                  <c:v>0.108500866</c:v>
                </c:pt>
                <c:pt idx="93">
                  <c:v>3.5632392999999998E-2</c:v>
                </c:pt>
                <c:pt idx="94">
                  <c:v>1.9483580000000001E-3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3.819584E-3</c:v>
                </c:pt>
                <c:pt idx="103">
                  <c:v>4.9493045999999999E-2</c:v>
                </c:pt>
                <c:pt idx="104">
                  <c:v>0.118802773</c:v>
                </c:pt>
                <c:pt idx="105">
                  <c:v>0.25974027799999999</c:v>
                </c:pt>
                <c:pt idx="106">
                  <c:v>0.40815266700000002</c:v>
                </c:pt>
                <c:pt idx="107">
                  <c:v>0.54456282099999997</c:v>
                </c:pt>
                <c:pt idx="108">
                  <c:v>0.639529774</c:v>
                </c:pt>
                <c:pt idx="109">
                  <c:v>0.67848371200000002</c:v>
                </c:pt>
                <c:pt idx="110">
                  <c:v>0.68015146800000004</c:v>
                </c:pt>
                <c:pt idx="111">
                  <c:v>0.65006266099999999</c:v>
                </c:pt>
                <c:pt idx="112">
                  <c:v>0.59465218099999995</c:v>
                </c:pt>
                <c:pt idx="113">
                  <c:v>0.50079638199999998</c:v>
                </c:pt>
                <c:pt idx="114">
                  <c:v>0.368161248</c:v>
                </c:pt>
                <c:pt idx="115">
                  <c:v>0.225304054</c:v>
                </c:pt>
                <c:pt idx="116">
                  <c:v>0.105435666</c:v>
                </c:pt>
                <c:pt idx="117">
                  <c:v>3.6513034E-2</c:v>
                </c:pt>
                <c:pt idx="118">
                  <c:v>1.591879E-3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2.2707000000000001E-3</c:v>
                </c:pt>
                <c:pt idx="127">
                  <c:v>3.8762520000000002E-2</c:v>
                </c:pt>
                <c:pt idx="128">
                  <c:v>9.9137976000000003E-2</c:v>
                </c:pt>
                <c:pt idx="129">
                  <c:v>0.22402202299999999</c:v>
                </c:pt>
                <c:pt idx="130">
                  <c:v>0.375899329</c:v>
                </c:pt>
                <c:pt idx="131">
                  <c:v>0.50160434899999995</c:v>
                </c:pt>
                <c:pt idx="132">
                  <c:v>0.57487563900000005</c:v>
                </c:pt>
                <c:pt idx="133">
                  <c:v>0.60193078700000002</c:v>
                </c:pt>
                <c:pt idx="134">
                  <c:v>0.57662562699999997</c:v>
                </c:pt>
                <c:pt idx="135">
                  <c:v>0.54696810799999995</c:v>
                </c:pt>
                <c:pt idx="136">
                  <c:v>0.48865587300000002</c:v>
                </c:pt>
                <c:pt idx="137">
                  <c:v>0.40413369399999999</c:v>
                </c:pt>
                <c:pt idx="138">
                  <c:v>0.314774583</c:v>
                </c:pt>
                <c:pt idx="139">
                  <c:v>0.20969156999999999</c:v>
                </c:pt>
                <c:pt idx="140">
                  <c:v>9.4897091000000003E-2</c:v>
                </c:pt>
                <c:pt idx="141">
                  <c:v>3.1280356000000002E-2</c:v>
                </c:pt>
                <c:pt idx="142">
                  <c:v>1.591879E-3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2.2505310000000001E-3</c:v>
                </c:pt>
                <c:pt idx="151">
                  <c:v>4.0347921000000002E-2</c:v>
                </c:pt>
                <c:pt idx="152">
                  <c:v>0.102404752</c:v>
                </c:pt>
                <c:pt idx="153">
                  <c:v>0.22834368599999999</c:v>
                </c:pt>
                <c:pt idx="154">
                  <c:v>0.36937119899999998</c:v>
                </c:pt>
                <c:pt idx="155">
                  <c:v>0.49355147500000002</c:v>
                </c:pt>
                <c:pt idx="156">
                  <c:v>0.57579876900000004</c:v>
                </c:pt>
                <c:pt idx="157">
                  <c:v>0.58941642900000002</c:v>
                </c:pt>
                <c:pt idx="158">
                  <c:v>0.581020867</c:v>
                </c:pt>
                <c:pt idx="159">
                  <c:v>0.55801496900000003</c:v>
                </c:pt>
                <c:pt idx="160">
                  <c:v>0.468089806</c:v>
                </c:pt>
                <c:pt idx="161">
                  <c:v>0.40261097400000001</c:v>
                </c:pt>
                <c:pt idx="162">
                  <c:v>0.32394062099999998</c:v>
                </c:pt>
                <c:pt idx="163">
                  <c:v>0.21802291700000001</c:v>
                </c:pt>
                <c:pt idx="164">
                  <c:v>0.101378142</c:v>
                </c:pt>
                <c:pt idx="165">
                  <c:v>3.1089658999999999E-2</c:v>
                </c:pt>
                <c:pt idx="166">
                  <c:v>1.591879E-3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3.819584E-3</c:v>
                </c:pt>
                <c:pt idx="175">
                  <c:v>5.2470711000000003E-2</c:v>
                </c:pt>
                <c:pt idx="176">
                  <c:v>0.121565485</c:v>
                </c:pt>
                <c:pt idx="177">
                  <c:v>0.27011295499999999</c:v>
                </c:pt>
                <c:pt idx="178">
                  <c:v>0.43062424100000002</c:v>
                </c:pt>
                <c:pt idx="179">
                  <c:v>0.56592338200000003</c:v>
                </c:pt>
                <c:pt idx="180">
                  <c:v>0.65854812600000001</c:v>
                </c:pt>
                <c:pt idx="181">
                  <c:v>0.69081759300000001</c:v>
                </c:pt>
                <c:pt idx="182">
                  <c:v>0.70141640199999999</c:v>
                </c:pt>
                <c:pt idx="183">
                  <c:v>0.67642205600000005</c:v>
                </c:pt>
                <c:pt idx="184">
                  <c:v>0.60145263400000004</c:v>
                </c:pt>
                <c:pt idx="185">
                  <c:v>0.50858040999999998</c:v>
                </c:pt>
                <c:pt idx="186">
                  <c:v>0.373091279</c:v>
                </c:pt>
                <c:pt idx="187">
                  <c:v>0.232704469</c:v>
                </c:pt>
                <c:pt idx="188">
                  <c:v>0.103744897</c:v>
                </c:pt>
                <c:pt idx="189">
                  <c:v>3.5137047999999997E-2</c:v>
                </c:pt>
                <c:pt idx="190">
                  <c:v>1.591879E-3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3.3038619999999999E-3</c:v>
                </c:pt>
                <c:pt idx="199">
                  <c:v>4.7271332999999999E-2</c:v>
                </c:pt>
                <c:pt idx="200">
                  <c:v>0.11471082000000001</c:v>
                </c:pt>
                <c:pt idx="201">
                  <c:v>0.25746545599999998</c:v>
                </c:pt>
                <c:pt idx="202">
                  <c:v>0.40603107700000002</c:v>
                </c:pt>
                <c:pt idx="203">
                  <c:v>0.52053265999999998</c:v>
                </c:pt>
                <c:pt idx="204">
                  <c:v>0.59619844200000005</c:v>
                </c:pt>
                <c:pt idx="205">
                  <c:v>0.63305803900000002</c:v>
                </c:pt>
                <c:pt idx="206">
                  <c:v>0.64565269599999997</c:v>
                </c:pt>
                <c:pt idx="207">
                  <c:v>0.60183387099999996</c:v>
                </c:pt>
                <c:pt idx="208">
                  <c:v>0.53336748099999998</c:v>
                </c:pt>
                <c:pt idx="209">
                  <c:v>0.43180967599999998</c:v>
                </c:pt>
                <c:pt idx="210">
                  <c:v>0.31798393899999999</c:v>
                </c:pt>
                <c:pt idx="211">
                  <c:v>0.199222917</c:v>
                </c:pt>
                <c:pt idx="212">
                  <c:v>9.6699127999999995E-2</c:v>
                </c:pt>
                <c:pt idx="213">
                  <c:v>3.1984766999999997E-2</c:v>
                </c:pt>
                <c:pt idx="214">
                  <c:v>1.9483580000000001E-3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2.608937E-3</c:v>
                </c:pt>
                <c:pt idx="223">
                  <c:v>4.7399099E-2</c:v>
                </c:pt>
                <c:pt idx="224">
                  <c:v>0.11568624199999999</c:v>
                </c:pt>
                <c:pt idx="225">
                  <c:v>0.255626415</c:v>
                </c:pt>
                <c:pt idx="226">
                  <c:v>0.40262234200000002</c:v>
                </c:pt>
                <c:pt idx="227">
                  <c:v>0.54029856200000004</c:v>
                </c:pt>
                <c:pt idx="228">
                  <c:v>0.63671257199999998</c:v>
                </c:pt>
                <c:pt idx="229">
                  <c:v>0.68354776399999995</c:v>
                </c:pt>
                <c:pt idx="230">
                  <c:v>0.69981490700000004</c:v>
                </c:pt>
                <c:pt idx="231">
                  <c:v>0.65009893500000004</c:v>
                </c:pt>
                <c:pt idx="232">
                  <c:v>0.54078739499999995</c:v>
                </c:pt>
                <c:pt idx="233">
                  <c:v>0.45766453600000001</c:v>
                </c:pt>
                <c:pt idx="234">
                  <c:v>0.334916661</c:v>
                </c:pt>
                <c:pt idx="235">
                  <c:v>0.19527879300000001</c:v>
                </c:pt>
                <c:pt idx="236">
                  <c:v>9.1765012000000007E-2</c:v>
                </c:pt>
                <c:pt idx="237">
                  <c:v>2.9762670000000001E-2</c:v>
                </c:pt>
                <c:pt idx="238">
                  <c:v>7.1295600000000005E-4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1.9140120000000001E-3</c:v>
                </c:pt>
                <c:pt idx="247">
                  <c:v>4.3601610999999998E-2</c:v>
                </c:pt>
                <c:pt idx="248">
                  <c:v>0.10893850200000001</c:v>
                </c:pt>
                <c:pt idx="249">
                  <c:v>0.25293848800000002</c:v>
                </c:pt>
                <c:pt idx="250">
                  <c:v>0.40833593400000001</c:v>
                </c:pt>
                <c:pt idx="251">
                  <c:v>0.54831660599999998</c:v>
                </c:pt>
                <c:pt idx="252">
                  <c:v>0.65768154499999998</c:v>
                </c:pt>
                <c:pt idx="253">
                  <c:v>0.70529325200000004</c:v>
                </c:pt>
                <c:pt idx="254">
                  <c:v>0.71437985900000001</c:v>
                </c:pt>
                <c:pt idx="255">
                  <c:v>0.66912567000000001</c:v>
                </c:pt>
                <c:pt idx="256">
                  <c:v>0.57807775699999997</c:v>
                </c:pt>
                <c:pt idx="257">
                  <c:v>0.46555492199999998</c:v>
                </c:pt>
                <c:pt idx="258">
                  <c:v>0.34140107200000003</c:v>
                </c:pt>
                <c:pt idx="259">
                  <c:v>0.20764503200000001</c:v>
                </c:pt>
                <c:pt idx="260">
                  <c:v>9.6459698999999996E-2</c:v>
                </c:pt>
                <c:pt idx="261">
                  <c:v>2.9220231999999999E-2</c:v>
                </c:pt>
                <c:pt idx="262">
                  <c:v>7.1295600000000005E-4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1.9140120000000001E-3</c:v>
                </c:pt>
                <c:pt idx="271">
                  <c:v>4.1678008000000002E-2</c:v>
                </c:pt>
                <c:pt idx="272">
                  <c:v>0.108613501</c:v>
                </c:pt>
                <c:pt idx="273">
                  <c:v>0.243382336</c:v>
                </c:pt>
                <c:pt idx="274">
                  <c:v>0.4053332</c:v>
                </c:pt>
                <c:pt idx="275">
                  <c:v>0.53977297099999999</c:v>
                </c:pt>
                <c:pt idx="276">
                  <c:v>0.63848688200000003</c:v>
                </c:pt>
                <c:pt idx="277">
                  <c:v>0.68707147899999998</c:v>
                </c:pt>
                <c:pt idx="278">
                  <c:v>0.69563807200000005</c:v>
                </c:pt>
                <c:pt idx="279">
                  <c:v>0.63887266600000003</c:v>
                </c:pt>
                <c:pt idx="280">
                  <c:v>0.55119922300000002</c:v>
                </c:pt>
                <c:pt idx="281">
                  <c:v>0.43904467400000002</c:v>
                </c:pt>
                <c:pt idx="282">
                  <c:v>0.31175065200000002</c:v>
                </c:pt>
                <c:pt idx="283">
                  <c:v>0.18481162500000001</c:v>
                </c:pt>
                <c:pt idx="284">
                  <c:v>8.3366677E-2</c:v>
                </c:pt>
                <c:pt idx="285">
                  <c:v>2.3384331000000001E-2</c:v>
                </c:pt>
                <c:pt idx="286">
                  <c:v>3.5647800000000002E-4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8.6068199999999998E-4</c:v>
                </c:pt>
                <c:pt idx="295">
                  <c:v>3.5701478000000002E-2</c:v>
                </c:pt>
                <c:pt idx="296">
                  <c:v>9.6272798000000007E-2</c:v>
                </c:pt>
                <c:pt idx="297">
                  <c:v>0.23254602299999999</c:v>
                </c:pt>
                <c:pt idx="298">
                  <c:v>0.38951405300000003</c:v>
                </c:pt>
                <c:pt idx="299">
                  <c:v>0.52187365699999999</c:v>
                </c:pt>
                <c:pt idx="300">
                  <c:v>0.62050756799999995</c:v>
                </c:pt>
                <c:pt idx="301">
                  <c:v>0.64649458699999995</c:v>
                </c:pt>
                <c:pt idx="302">
                  <c:v>0.64709451299999998</c:v>
                </c:pt>
                <c:pt idx="303">
                  <c:v>0.56666381700000001</c:v>
                </c:pt>
                <c:pt idx="304">
                  <c:v>0.479323322</c:v>
                </c:pt>
                <c:pt idx="305">
                  <c:v>0.40219440200000001</c:v>
                </c:pt>
                <c:pt idx="306">
                  <c:v>0.30968526800000001</c:v>
                </c:pt>
                <c:pt idx="307">
                  <c:v>0.19038511799999999</c:v>
                </c:pt>
                <c:pt idx="308">
                  <c:v>9.1610981999999994E-2</c:v>
                </c:pt>
                <c:pt idx="309">
                  <c:v>2.7518652000000001E-2</c:v>
                </c:pt>
                <c:pt idx="310">
                  <c:v>3.5647800000000002E-4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1.0466080000000001E-3</c:v>
                </c:pt>
                <c:pt idx="319">
                  <c:v>3.3464542E-2</c:v>
                </c:pt>
                <c:pt idx="320">
                  <c:v>9.5146201E-2</c:v>
                </c:pt>
                <c:pt idx="321">
                  <c:v>0.215411095</c:v>
                </c:pt>
                <c:pt idx="322">
                  <c:v>0.356513684</c:v>
                </c:pt>
                <c:pt idx="323">
                  <c:v>0.47429373899999999</c:v>
                </c:pt>
                <c:pt idx="324">
                  <c:v>0.54903298899999997</c:v>
                </c:pt>
                <c:pt idx="325">
                  <c:v>0.595169053</c:v>
                </c:pt>
                <c:pt idx="326">
                  <c:v>0.58840623000000003</c:v>
                </c:pt>
                <c:pt idx="327">
                  <c:v>0.59336081200000002</c:v>
                </c:pt>
                <c:pt idx="328">
                  <c:v>0.54558723099999995</c:v>
                </c:pt>
                <c:pt idx="329">
                  <c:v>0.45691550399999997</c:v>
                </c:pt>
                <c:pt idx="330">
                  <c:v>0.353895723</c:v>
                </c:pt>
                <c:pt idx="331">
                  <c:v>0.22970770500000001</c:v>
                </c:pt>
                <c:pt idx="332">
                  <c:v>0.100258233</c:v>
                </c:pt>
                <c:pt idx="333">
                  <c:v>2.8796944000000001E-2</c:v>
                </c:pt>
                <c:pt idx="334">
                  <c:v>7.1295600000000005E-4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1.0533300000000001E-3</c:v>
                </c:pt>
                <c:pt idx="343">
                  <c:v>3.508149E-2</c:v>
                </c:pt>
                <c:pt idx="344">
                  <c:v>9.7024070000000004E-2</c:v>
                </c:pt>
                <c:pt idx="345">
                  <c:v>0.22996144800000001</c:v>
                </c:pt>
                <c:pt idx="346">
                  <c:v>0.38534121900000001</c:v>
                </c:pt>
                <c:pt idx="347">
                  <c:v>0.51643182200000004</c:v>
                </c:pt>
                <c:pt idx="348">
                  <c:v>0.60687440100000001</c:v>
                </c:pt>
                <c:pt idx="349">
                  <c:v>0.64379874100000001</c:v>
                </c:pt>
                <c:pt idx="350">
                  <c:v>0.62428313099999999</c:v>
                </c:pt>
                <c:pt idx="351">
                  <c:v>0.57730559100000001</c:v>
                </c:pt>
                <c:pt idx="352">
                  <c:v>0.52128182000000001</c:v>
                </c:pt>
                <c:pt idx="353">
                  <c:v>0.42688241799999999</c:v>
                </c:pt>
                <c:pt idx="354">
                  <c:v>0.31275915399999998</c:v>
                </c:pt>
                <c:pt idx="355">
                  <c:v>0.202088931</c:v>
                </c:pt>
                <c:pt idx="356">
                  <c:v>9.2989696999999996E-2</c:v>
                </c:pt>
                <c:pt idx="357">
                  <c:v>2.4929570000000002E-2</c:v>
                </c:pt>
                <c:pt idx="358">
                  <c:v>3.5647800000000002E-4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8.8757300000000001E-4</c:v>
                </c:pt>
                <c:pt idx="367">
                  <c:v>3.2101061E-2</c:v>
                </c:pt>
                <c:pt idx="368">
                  <c:v>9.1376277000000006E-2</c:v>
                </c:pt>
                <c:pt idx="369">
                  <c:v>0.21098656800000001</c:v>
                </c:pt>
                <c:pt idx="370">
                  <c:v>0.35895761700000001</c:v>
                </c:pt>
                <c:pt idx="371">
                  <c:v>0.49385512399999998</c:v>
                </c:pt>
                <c:pt idx="372">
                  <c:v>0.59855422999999996</c:v>
                </c:pt>
                <c:pt idx="373">
                  <c:v>0.64099573899999995</c:v>
                </c:pt>
                <c:pt idx="374">
                  <c:v>0.635394287</c:v>
                </c:pt>
                <c:pt idx="375">
                  <c:v>0.58837204399999998</c:v>
                </c:pt>
                <c:pt idx="376">
                  <c:v>0.53199591700000004</c:v>
                </c:pt>
                <c:pt idx="377">
                  <c:v>0.44665551399999998</c:v>
                </c:pt>
                <c:pt idx="378">
                  <c:v>0.33342897100000002</c:v>
                </c:pt>
                <c:pt idx="379">
                  <c:v>0.20687318399999999</c:v>
                </c:pt>
                <c:pt idx="380">
                  <c:v>0.100649057</c:v>
                </c:pt>
                <c:pt idx="381">
                  <c:v>2.7445295000000001E-2</c:v>
                </c:pt>
                <c:pt idx="382">
                  <c:v>3.5647800000000002E-4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8.8757300000000001E-4</c:v>
                </c:pt>
                <c:pt idx="391">
                  <c:v>3.3298471000000003E-2</c:v>
                </c:pt>
                <c:pt idx="392">
                  <c:v>9.7656504000000005E-2</c:v>
                </c:pt>
                <c:pt idx="393">
                  <c:v>0.22383894200000001</c:v>
                </c:pt>
                <c:pt idx="394">
                  <c:v>0.39024412200000003</c:v>
                </c:pt>
                <c:pt idx="395">
                  <c:v>0.53092580499999997</c:v>
                </c:pt>
                <c:pt idx="396">
                  <c:v>0.62873592300000003</c:v>
                </c:pt>
                <c:pt idx="397">
                  <c:v>0.65270051100000004</c:v>
                </c:pt>
                <c:pt idx="398">
                  <c:v>0.65560396200000004</c:v>
                </c:pt>
                <c:pt idx="399">
                  <c:v>0.61259317300000005</c:v>
                </c:pt>
                <c:pt idx="400">
                  <c:v>0.56619322800000005</c:v>
                </c:pt>
                <c:pt idx="401">
                  <c:v>0.47292109599999999</c:v>
                </c:pt>
                <c:pt idx="402">
                  <c:v>0.36631251999999997</c:v>
                </c:pt>
                <c:pt idx="403">
                  <c:v>0.216223267</c:v>
                </c:pt>
                <c:pt idx="404">
                  <c:v>9.8036833000000004E-2</c:v>
                </c:pt>
                <c:pt idx="405">
                  <c:v>2.583997E-2</c:v>
                </c:pt>
                <c:pt idx="406">
                  <c:v>3.5647800000000002E-4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8.8757300000000001E-4</c:v>
                </c:pt>
                <c:pt idx="415">
                  <c:v>4.1252375000000001E-2</c:v>
                </c:pt>
                <c:pt idx="416">
                  <c:v>0.11039665799999999</c:v>
                </c:pt>
                <c:pt idx="417">
                  <c:v>0.25792399399999999</c:v>
                </c:pt>
                <c:pt idx="418">
                  <c:v>0.42289201100000001</c:v>
                </c:pt>
                <c:pt idx="419">
                  <c:v>0.563780171</c:v>
                </c:pt>
                <c:pt idx="420">
                  <c:v>0.65598352900000001</c:v>
                </c:pt>
                <c:pt idx="421">
                  <c:v>0.70746529499999999</c:v>
                </c:pt>
                <c:pt idx="422">
                  <c:v>0.71779665100000001</c:v>
                </c:pt>
                <c:pt idx="423">
                  <c:v>0.68683581900000001</c:v>
                </c:pt>
                <c:pt idx="424">
                  <c:v>0.62108290700000002</c:v>
                </c:pt>
                <c:pt idx="425">
                  <c:v>0.52140604400000001</c:v>
                </c:pt>
                <c:pt idx="426">
                  <c:v>0.38671844900000002</c:v>
                </c:pt>
                <c:pt idx="427">
                  <c:v>0.24528628599999999</c:v>
                </c:pt>
                <c:pt idx="428">
                  <c:v>0.10715422099999999</c:v>
                </c:pt>
                <c:pt idx="429">
                  <c:v>2.9783047E-2</c:v>
                </c:pt>
                <c:pt idx="430">
                  <c:v>3.5647800000000002E-4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7.0164700000000001E-4</c:v>
                </c:pt>
                <c:pt idx="439">
                  <c:v>3.3480575999999998E-2</c:v>
                </c:pt>
                <c:pt idx="440">
                  <c:v>9.5328445999999997E-2</c:v>
                </c:pt>
                <c:pt idx="441">
                  <c:v>0.22723028100000001</c:v>
                </c:pt>
                <c:pt idx="442">
                  <c:v>0.36750856599999998</c:v>
                </c:pt>
                <c:pt idx="443">
                  <c:v>0.49289259099999999</c:v>
                </c:pt>
                <c:pt idx="444">
                  <c:v>0.58207443999999997</c:v>
                </c:pt>
                <c:pt idx="445">
                  <c:v>0.61377407500000003</c:v>
                </c:pt>
                <c:pt idx="446">
                  <c:v>0.62438168800000005</c:v>
                </c:pt>
                <c:pt idx="447">
                  <c:v>0.60475741299999997</c:v>
                </c:pt>
                <c:pt idx="448">
                  <c:v>0.54765461100000001</c:v>
                </c:pt>
                <c:pt idx="449">
                  <c:v>0.454651413</c:v>
                </c:pt>
                <c:pt idx="450">
                  <c:v>0.32563366599999999</c:v>
                </c:pt>
                <c:pt idx="451">
                  <c:v>0.196333911</c:v>
                </c:pt>
                <c:pt idx="452">
                  <c:v>8.5895464000000005E-2</c:v>
                </c:pt>
                <c:pt idx="453">
                  <c:v>2.3136183000000001E-2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1.9264799999999999E-4</c:v>
                </c:pt>
                <c:pt idx="463">
                  <c:v>3.1007811999999999E-2</c:v>
                </c:pt>
                <c:pt idx="464">
                  <c:v>9.5743642000000004E-2</c:v>
                </c:pt>
                <c:pt idx="465">
                  <c:v>0.237223828</c:v>
                </c:pt>
                <c:pt idx="466">
                  <c:v>0.39745106699999999</c:v>
                </c:pt>
                <c:pt idx="467">
                  <c:v>0.54029957699999998</c:v>
                </c:pt>
                <c:pt idx="468">
                  <c:v>0.64704553499999995</c:v>
                </c:pt>
                <c:pt idx="469">
                  <c:v>0.68613038299999995</c:v>
                </c:pt>
                <c:pt idx="470">
                  <c:v>0.68832962799999997</c:v>
                </c:pt>
                <c:pt idx="471">
                  <c:v>0.63241095000000003</c:v>
                </c:pt>
                <c:pt idx="472">
                  <c:v>0.55193505600000003</c:v>
                </c:pt>
                <c:pt idx="473">
                  <c:v>0.43338496900000001</c:v>
                </c:pt>
                <c:pt idx="474">
                  <c:v>0.32248886100000002</c:v>
                </c:pt>
                <c:pt idx="475">
                  <c:v>0.19794877299999999</c:v>
                </c:pt>
                <c:pt idx="476">
                  <c:v>8.9945814999999998E-2</c:v>
                </c:pt>
                <c:pt idx="477">
                  <c:v>2.2704210999999998E-2</c:v>
                </c:pt>
                <c:pt idx="478">
                  <c:v>3.5647800000000002E-4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1.9264799999999999E-4</c:v>
                </c:pt>
                <c:pt idx="487">
                  <c:v>3.3742170000000002E-2</c:v>
                </c:pt>
                <c:pt idx="488">
                  <c:v>0.102224933</c:v>
                </c:pt>
                <c:pt idx="489">
                  <c:v>0.23827378799999999</c:v>
                </c:pt>
                <c:pt idx="490">
                  <c:v>0.39653497100000001</c:v>
                </c:pt>
                <c:pt idx="491">
                  <c:v>0.52660490699999996</c:v>
                </c:pt>
                <c:pt idx="492">
                  <c:v>0.61968109299999996</c:v>
                </c:pt>
                <c:pt idx="493">
                  <c:v>0.66713615900000001</c:v>
                </c:pt>
                <c:pt idx="494">
                  <c:v>0.64736128999999998</c:v>
                </c:pt>
                <c:pt idx="495">
                  <c:v>0.644311148</c:v>
                </c:pt>
                <c:pt idx="496">
                  <c:v>0.58643303999999996</c:v>
                </c:pt>
                <c:pt idx="497">
                  <c:v>0.48773529100000002</c:v>
                </c:pt>
                <c:pt idx="498">
                  <c:v>0.35741837999999998</c:v>
                </c:pt>
                <c:pt idx="499">
                  <c:v>0.21506478800000001</c:v>
                </c:pt>
                <c:pt idx="500">
                  <c:v>9.0933173000000006E-2</c:v>
                </c:pt>
                <c:pt idx="501">
                  <c:v>2.2997526000000001E-2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6.7227400000000003E-6</c:v>
                </c:pt>
                <c:pt idx="511">
                  <c:v>2.8954759E-2</c:v>
                </c:pt>
                <c:pt idx="512">
                  <c:v>9.2810295000000001E-2</c:v>
                </c:pt>
                <c:pt idx="513">
                  <c:v>0.23144946699999999</c:v>
                </c:pt>
                <c:pt idx="514">
                  <c:v>0.37628044799999999</c:v>
                </c:pt>
                <c:pt idx="515">
                  <c:v>0.49948978500000002</c:v>
                </c:pt>
                <c:pt idx="516">
                  <c:v>0.58516868300000002</c:v>
                </c:pt>
                <c:pt idx="517">
                  <c:v>0.60840667199999998</c:v>
                </c:pt>
                <c:pt idx="518">
                  <c:v>0.56174652400000002</c:v>
                </c:pt>
                <c:pt idx="519">
                  <c:v>0.52798034999999999</c:v>
                </c:pt>
                <c:pt idx="520">
                  <c:v>0.45704336299999998</c:v>
                </c:pt>
                <c:pt idx="521">
                  <c:v>0.37501926899999999</c:v>
                </c:pt>
                <c:pt idx="522">
                  <c:v>0.29337196300000001</c:v>
                </c:pt>
                <c:pt idx="523">
                  <c:v>0.18365869700000001</c:v>
                </c:pt>
                <c:pt idx="524">
                  <c:v>8.8011740000000005E-2</c:v>
                </c:pt>
                <c:pt idx="525">
                  <c:v>2.1085441E-2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1.8592599999999999E-4</c:v>
                </c:pt>
                <c:pt idx="535">
                  <c:v>2.8654558E-2</c:v>
                </c:pt>
                <c:pt idx="536">
                  <c:v>9.4693410000000006E-2</c:v>
                </c:pt>
                <c:pt idx="537">
                  <c:v>0.235474828</c:v>
                </c:pt>
                <c:pt idx="538">
                  <c:v>0.386025901</c:v>
                </c:pt>
                <c:pt idx="539">
                  <c:v>0.50795603099999997</c:v>
                </c:pt>
                <c:pt idx="540">
                  <c:v>0.58308182399999997</c:v>
                </c:pt>
                <c:pt idx="541">
                  <c:v>0.64386858499999999</c:v>
                </c:pt>
                <c:pt idx="542">
                  <c:v>0.64965899500000002</c:v>
                </c:pt>
                <c:pt idx="543">
                  <c:v>0.641118733</c:v>
                </c:pt>
                <c:pt idx="544">
                  <c:v>0.55807206200000004</c:v>
                </c:pt>
                <c:pt idx="545">
                  <c:v>0.456744223</c:v>
                </c:pt>
                <c:pt idx="546">
                  <c:v>0.354444117</c:v>
                </c:pt>
                <c:pt idx="547">
                  <c:v>0.20811090600000001</c:v>
                </c:pt>
                <c:pt idx="548">
                  <c:v>8.9323725000000007E-2</c:v>
                </c:pt>
                <c:pt idx="549">
                  <c:v>2.1620494000000001E-2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1.7248E-4</c:v>
                </c:pt>
                <c:pt idx="559">
                  <c:v>2.6092087E-2</c:v>
                </c:pt>
                <c:pt idx="560">
                  <c:v>9.1278837000000002E-2</c:v>
                </c:pt>
                <c:pt idx="561">
                  <c:v>0.22457344500000001</c:v>
                </c:pt>
                <c:pt idx="562">
                  <c:v>0.37807673200000003</c:v>
                </c:pt>
                <c:pt idx="563">
                  <c:v>0.496532164</c:v>
                </c:pt>
                <c:pt idx="564">
                  <c:v>0.57770925799999995</c:v>
                </c:pt>
                <c:pt idx="565">
                  <c:v>0.64889428800000004</c:v>
                </c:pt>
                <c:pt idx="566">
                  <c:v>0.60684716900000002</c:v>
                </c:pt>
                <c:pt idx="567">
                  <c:v>0.58714573999999997</c:v>
                </c:pt>
                <c:pt idx="568">
                  <c:v>0.52163776799999995</c:v>
                </c:pt>
                <c:pt idx="569">
                  <c:v>0.47978844900000001</c:v>
                </c:pt>
                <c:pt idx="570">
                  <c:v>0.36685455</c:v>
                </c:pt>
                <c:pt idx="571">
                  <c:v>0.22873502300000001</c:v>
                </c:pt>
                <c:pt idx="572">
                  <c:v>9.5149257000000001E-2</c:v>
                </c:pt>
                <c:pt idx="573">
                  <c:v>2.4250958999999999E-2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6.7227400000000003E-6</c:v>
                </c:pt>
                <c:pt idx="583">
                  <c:v>2.9498357999999999E-2</c:v>
                </c:pt>
                <c:pt idx="584">
                  <c:v>9.9176395000000001E-2</c:v>
                </c:pt>
                <c:pt idx="585">
                  <c:v>0.24567757000000001</c:v>
                </c:pt>
                <c:pt idx="586">
                  <c:v>0.40953133600000002</c:v>
                </c:pt>
                <c:pt idx="587">
                  <c:v>0.55144551600000002</c:v>
                </c:pt>
                <c:pt idx="588">
                  <c:v>0.64533237700000001</c:v>
                </c:pt>
                <c:pt idx="589">
                  <c:v>0.68564717200000003</c:v>
                </c:pt>
                <c:pt idx="590">
                  <c:v>0.68190957100000005</c:v>
                </c:pt>
                <c:pt idx="591">
                  <c:v>0.654810479</c:v>
                </c:pt>
                <c:pt idx="592">
                  <c:v>0.57997449499999998</c:v>
                </c:pt>
                <c:pt idx="593">
                  <c:v>0.46625781199999999</c:v>
                </c:pt>
                <c:pt idx="594">
                  <c:v>0.34101433799999997</c:v>
                </c:pt>
                <c:pt idx="595">
                  <c:v>0.207360241</c:v>
                </c:pt>
                <c:pt idx="596">
                  <c:v>9.1189926000000004E-2</c:v>
                </c:pt>
                <c:pt idx="597">
                  <c:v>2.2688837999999999E-2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6.7227400000000003E-6</c:v>
                </c:pt>
                <c:pt idx="607">
                  <c:v>2.4688084999999999E-2</c:v>
                </c:pt>
                <c:pt idx="608">
                  <c:v>9.0275528999999993E-2</c:v>
                </c:pt>
                <c:pt idx="609">
                  <c:v>0.22755545699999999</c:v>
                </c:pt>
                <c:pt idx="610">
                  <c:v>0.39038186699999999</c:v>
                </c:pt>
                <c:pt idx="611">
                  <c:v>0.53494824799999996</c:v>
                </c:pt>
                <c:pt idx="612">
                  <c:v>0.62455572100000001</c:v>
                </c:pt>
                <c:pt idx="613">
                  <c:v>0.674684442</c:v>
                </c:pt>
                <c:pt idx="614">
                  <c:v>0.69356675800000001</c:v>
                </c:pt>
                <c:pt idx="615">
                  <c:v>0.62735058700000002</c:v>
                </c:pt>
                <c:pt idx="616">
                  <c:v>0.56956636999999999</c:v>
                </c:pt>
                <c:pt idx="617">
                  <c:v>0.480338716</c:v>
                </c:pt>
                <c:pt idx="618">
                  <c:v>0.36459941099999998</c:v>
                </c:pt>
                <c:pt idx="619">
                  <c:v>0.21597059099999999</c:v>
                </c:pt>
                <c:pt idx="620">
                  <c:v>8.9917834000000002E-2</c:v>
                </c:pt>
                <c:pt idx="621">
                  <c:v>2.1982604999999999E-2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6.7227400000000003E-6</c:v>
                </c:pt>
                <c:pt idx="631">
                  <c:v>2.3166302E-2</c:v>
                </c:pt>
                <c:pt idx="632">
                  <c:v>8.9711622000000005E-2</c:v>
                </c:pt>
                <c:pt idx="633">
                  <c:v>0.22677044399999999</c:v>
                </c:pt>
                <c:pt idx="634">
                  <c:v>0.38506890999999999</c:v>
                </c:pt>
                <c:pt idx="635">
                  <c:v>0.52299326800000001</c:v>
                </c:pt>
                <c:pt idx="636">
                  <c:v>0.60799584100000004</c:v>
                </c:pt>
                <c:pt idx="637">
                  <c:v>0.65744052799999997</c:v>
                </c:pt>
                <c:pt idx="638">
                  <c:v>0.66167954500000004</c:v>
                </c:pt>
                <c:pt idx="639">
                  <c:v>0.62829275799999995</c:v>
                </c:pt>
                <c:pt idx="640">
                  <c:v>0.54511666700000005</c:v>
                </c:pt>
                <c:pt idx="641">
                  <c:v>0.441727808</c:v>
                </c:pt>
                <c:pt idx="642">
                  <c:v>0.33173405900000003</c:v>
                </c:pt>
                <c:pt idx="643">
                  <c:v>0.199121996</c:v>
                </c:pt>
                <c:pt idx="644">
                  <c:v>8.7695702E-2</c:v>
                </c:pt>
                <c:pt idx="645">
                  <c:v>1.9543069999999999E-2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6.7227400000000003E-6</c:v>
                </c:pt>
                <c:pt idx="655">
                  <c:v>1.8778201000000001E-2</c:v>
                </c:pt>
                <c:pt idx="656">
                  <c:v>8.2152999000000004E-2</c:v>
                </c:pt>
                <c:pt idx="657">
                  <c:v>0.209234483</c:v>
                </c:pt>
                <c:pt idx="658">
                  <c:v>0.36272821399999999</c:v>
                </c:pt>
                <c:pt idx="659">
                  <c:v>0.51135973700000004</c:v>
                </c:pt>
                <c:pt idx="660">
                  <c:v>0.59718798900000003</c:v>
                </c:pt>
                <c:pt idx="661">
                  <c:v>0.66276595500000002</c:v>
                </c:pt>
                <c:pt idx="662">
                  <c:v>0.66692941800000005</c:v>
                </c:pt>
                <c:pt idx="663">
                  <c:v>0.62775096799999996</c:v>
                </c:pt>
                <c:pt idx="664">
                  <c:v>0.52084717400000002</c:v>
                </c:pt>
                <c:pt idx="665">
                  <c:v>0.41695404200000002</c:v>
                </c:pt>
                <c:pt idx="666">
                  <c:v>0.33479829300000002</c:v>
                </c:pt>
                <c:pt idx="667">
                  <c:v>0.199266051</c:v>
                </c:pt>
                <c:pt idx="668">
                  <c:v>8.3960889999999996E-2</c:v>
                </c:pt>
                <c:pt idx="669">
                  <c:v>1.7077273E-2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1.5022383E-2</c:v>
                </c:pt>
                <c:pt idx="680">
                  <c:v>7.8344281000000002E-2</c:v>
                </c:pt>
                <c:pt idx="681">
                  <c:v>0.207274453</c:v>
                </c:pt>
                <c:pt idx="682">
                  <c:v>0.362224622</c:v>
                </c:pt>
                <c:pt idx="683">
                  <c:v>0.51169119100000005</c:v>
                </c:pt>
                <c:pt idx="684">
                  <c:v>0.62075232000000002</c:v>
                </c:pt>
                <c:pt idx="685">
                  <c:v>0.65603095</c:v>
                </c:pt>
                <c:pt idx="686">
                  <c:v>0.66195466400000003</c:v>
                </c:pt>
                <c:pt idx="687">
                  <c:v>0.648684076</c:v>
                </c:pt>
                <c:pt idx="688">
                  <c:v>0.56823015799999999</c:v>
                </c:pt>
                <c:pt idx="689">
                  <c:v>0.47319186200000002</c:v>
                </c:pt>
                <c:pt idx="690">
                  <c:v>0.34864840699999999</c:v>
                </c:pt>
                <c:pt idx="691">
                  <c:v>0.198076423</c:v>
                </c:pt>
                <c:pt idx="692">
                  <c:v>7.7966999999999995E-2</c:v>
                </c:pt>
                <c:pt idx="693">
                  <c:v>1.4758991000000001E-2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6.7227400000000003E-6</c:v>
                </c:pt>
                <c:pt idx="703">
                  <c:v>1.7534148999999999E-2</c:v>
                </c:pt>
                <c:pt idx="704">
                  <c:v>8.2480449999999997E-2</c:v>
                </c:pt>
                <c:pt idx="705">
                  <c:v>0.214277311</c:v>
                </c:pt>
                <c:pt idx="706">
                  <c:v>0.35683752000000002</c:v>
                </c:pt>
                <c:pt idx="707">
                  <c:v>0.48255713300000003</c:v>
                </c:pt>
                <c:pt idx="708">
                  <c:v>0.57903122799999995</c:v>
                </c:pt>
                <c:pt idx="709">
                  <c:v>0.63563616000000001</c:v>
                </c:pt>
                <c:pt idx="710">
                  <c:v>0.65006218599999999</c:v>
                </c:pt>
                <c:pt idx="711">
                  <c:v>0.620270184</c:v>
                </c:pt>
                <c:pt idx="712">
                  <c:v>0.52880548900000002</c:v>
                </c:pt>
                <c:pt idx="713">
                  <c:v>0.42564094000000002</c:v>
                </c:pt>
                <c:pt idx="714">
                  <c:v>0.31385064299999998</c:v>
                </c:pt>
                <c:pt idx="715">
                  <c:v>0.18201551199999999</c:v>
                </c:pt>
                <c:pt idx="716">
                  <c:v>7.1762336999999995E-2</c:v>
                </c:pt>
                <c:pt idx="717">
                  <c:v>1.2350933999999999E-2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1.6746825E-2</c:v>
                </c:pt>
                <c:pt idx="728">
                  <c:v>8.6104447000000001E-2</c:v>
                </c:pt>
                <c:pt idx="729">
                  <c:v>0.22337622300000001</c:v>
                </c:pt>
                <c:pt idx="730">
                  <c:v>0.38914399100000002</c:v>
                </c:pt>
                <c:pt idx="731">
                  <c:v>0.52706356700000001</c:v>
                </c:pt>
                <c:pt idx="732">
                  <c:v>0.62690265599999995</c:v>
                </c:pt>
                <c:pt idx="733">
                  <c:v>0.66215038199999998</c:v>
                </c:pt>
                <c:pt idx="734">
                  <c:v>0.63482267800000003</c:v>
                </c:pt>
                <c:pt idx="735">
                  <c:v>0.61840120799999998</c:v>
                </c:pt>
                <c:pt idx="736">
                  <c:v>0.55431628499999996</c:v>
                </c:pt>
                <c:pt idx="737">
                  <c:v>0.46251604800000001</c:v>
                </c:pt>
                <c:pt idx="738">
                  <c:v>0.35020775399999998</c:v>
                </c:pt>
                <c:pt idx="739">
                  <c:v>0.20709304000000001</c:v>
                </c:pt>
                <c:pt idx="740">
                  <c:v>8.3735045999999994E-2</c:v>
                </c:pt>
                <c:pt idx="741">
                  <c:v>1.5649223E-2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1.5739044000000001E-2</c:v>
                </c:pt>
                <c:pt idx="752">
                  <c:v>8.4815288000000003E-2</c:v>
                </c:pt>
                <c:pt idx="753">
                  <c:v>0.22612222900000001</c:v>
                </c:pt>
                <c:pt idx="754">
                  <c:v>0.38256445900000002</c:v>
                </c:pt>
                <c:pt idx="755">
                  <c:v>0.51895144599999998</c:v>
                </c:pt>
                <c:pt idx="756">
                  <c:v>0.61765775300000003</c:v>
                </c:pt>
                <c:pt idx="757">
                  <c:v>0.66166367199999998</c:v>
                </c:pt>
                <c:pt idx="758">
                  <c:v>0.654222199</c:v>
                </c:pt>
                <c:pt idx="759">
                  <c:v>0.60014743599999998</c:v>
                </c:pt>
                <c:pt idx="760">
                  <c:v>0.55876075999999997</c:v>
                </c:pt>
                <c:pt idx="761">
                  <c:v>0.45706320700000003</c:v>
                </c:pt>
                <c:pt idx="762">
                  <c:v>0.347026265</c:v>
                </c:pt>
                <c:pt idx="763">
                  <c:v>0.20707664200000001</c:v>
                </c:pt>
                <c:pt idx="764">
                  <c:v>8.2383789999999998E-2</c:v>
                </c:pt>
                <c:pt idx="765">
                  <c:v>1.4406680999999999E-2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1.6020422999999999E-2</c:v>
                </c:pt>
                <c:pt idx="776">
                  <c:v>8.7610543999999999E-2</c:v>
                </c:pt>
                <c:pt idx="777">
                  <c:v>0.23272124299999999</c:v>
                </c:pt>
                <c:pt idx="778">
                  <c:v>0.40381560599999999</c:v>
                </c:pt>
                <c:pt idx="779">
                  <c:v>0.54261525399999999</c:v>
                </c:pt>
                <c:pt idx="780">
                  <c:v>0.654986348</c:v>
                </c:pt>
                <c:pt idx="781">
                  <c:v>0.68755471199999996</c:v>
                </c:pt>
                <c:pt idx="782">
                  <c:v>0.684924321</c:v>
                </c:pt>
                <c:pt idx="783">
                  <c:v>0.67181237400000005</c:v>
                </c:pt>
                <c:pt idx="784">
                  <c:v>0.60452508299999996</c:v>
                </c:pt>
                <c:pt idx="785">
                  <c:v>0.49869425000000001</c:v>
                </c:pt>
                <c:pt idx="786">
                  <c:v>0.36190101699999999</c:v>
                </c:pt>
                <c:pt idx="787">
                  <c:v>0.20927906900000001</c:v>
                </c:pt>
                <c:pt idx="788">
                  <c:v>7.6572434999999994E-2</c:v>
                </c:pt>
                <c:pt idx="789">
                  <c:v>1.2648835000000001E-2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1.5533728E-2</c:v>
                </c:pt>
                <c:pt idx="800">
                  <c:v>8.7861038000000002E-2</c:v>
                </c:pt>
                <c:pt idx="801">
                  <c:v>0.23179607299999999</c:v>
                </c:pt>
                <c:pt idx="802">
                  <c:v>0.39486895799999999</c:v>
                </c:pt>
                <c:pt idx="803">
                  <c:v>0.54090734500000004</c:v>
                </c:pt>
                <c:pt idx="804">
                  <c:v>0.64263404400000002</c:v>
                </c:pt>
                <c:pt idx="805">
                  <c:v>0.68928530899999996</c:v>
                </c:pt>
                <c:pt idx="806">
                  <c:v>0.69833095199999995</c:v>
                </c:pt>
                <c:pt idx="807">
                  <c:v>0.67157336099999998</c:v>
                </c:pt>
                <c:pt idx="808">
                  <c:v>0.58758198399999995</c:v>
                </c:pt>
                <c:pt idx="809">
                  <c:v>0.47487458900000001</c:v>
                </c:pt>
                <c:pt idx="810">
                  <c:v>0.34560095699999999</c:v>
                </c:pt>
                <c:pt idx="811">
                  <c:v>0.19656510799999999</c:v>
                </c:pt>
                <c:pt idx="812">
                  <c:v>7.4255164999999998E-2</c:v>
                </c:pt>
                <c:pt idx="813">
                  <c:v>1.1261330999999999E-2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1.2023982000000001E-2</c:v>
                </c:pt>
                <c:pt idx="824">
                  <c:v>8.1233808000000005E-2</c:v>
                </c:pt>
                <c:pt idx="825">
                  <c:v>0.21724280600000001</c:v>
                </c:pt>
                <c:pt idx="826">
                  <c:v>0.37998403600000003</c:v>
                </c:pt>
                <c:pt idx="827">
                  <c:v>0.50731874200000004</c:v>
                </c:pt>
                <c:pt idx="828">
                  <c:v>0.60157264499999996</c:v>
                </c:pt>
                <c:pt idx="829">
                  <c:v>0.60085964300000005</c:v>
                </c:pt>
                <c:pt idx="830">
                  <c:v>0.58687078199999998</c:v>
                </c:pt>
                <c:pt idx="831">
                  <c:v>0.53877465700000005</c:v>
                </c:pt>
                <c:pt idx="832">
                  <c:v>0.46340674199999998</c:v>
                </c:pt>
                <c:pt idx="833">
                  <c:v>0.37000432300000002</c:v>
                </c:pt>
                <c:pt idx="834">
                  <c:v>0.25478138700000003</c:v>
                </c:pt>
                <c:pt idx="835">
                  <c:v>0.14870676299999999</c:v>
                </c:pt>
                <c:pt idx="836">
                  <c:v>6.1967394000000002E-2</c:v>
                </c:pt>
                <c:pt idx="837">
                  <c:v>7.2236130000000003E-3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8.6504080000000001E-3</c:v>
                </c:pt>
                <c:pt idx="848">
                  <c:v>7.0463713999999997E-2</c:v>
                </c:pt>
                <c:pt idx="849">
                  <c:v>0.19493923399999999</c:v>
                </c:pt>
                <c:pt idx="850">
                  <c:v>0.34006061399999998</c:v>
                </c:pt>
                <c:pt idx="851">
                  <c:v>0.45983074000000002</c:v>
                </c:pt>
                <c:pt idx="852">
                  <c:v>0.54835403800000004</c:v>
                </c:pt>
                <c:pt idx="853">
                  <c:v>0.58763670300000004</c:v>
                </c:pt>
                <c:pt idx="854">
                  <c:v>0.55725004600000005</c:v>
                </c:pt>
                <c:pt idx="855">
                  <c:v>0.47968806800000002</c:v>
                </c:pt>
                <c:pt idx="856">
                  <c:v>0.40118520600000002</c:v>
                </c:pt>
                <c:pt idx="857">
                  <c:v>0.31014230500000001</c:v>
                </c:pt>
                <c:pt idx="858">
                  <c:v>0.23489779899999999</c:v>
                </c:pt>
                <c:pt idx="859">
                  <c:v>0.145694558</c:v>
                </c:pt>
                <c:pt idx="860">
                  <c:v>6.1297432999999998E-2</c:v>
                </c:pt>
                <c:pt idx="861">
                  <c:v>6.5286889999999998E-3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1.0992329E-2</c:v>
                </c:pt>
                <c:pt idx="872">
                  <c:v>8.1022467000000001E-2</c:v>
                </c:pt>
                <c:pt idx="873">
                  <c:v>0.22276733500000001</c:v>
                </c:pt>
                <c:pt idx="874">
                  <c:v>0.37659197900000002</c:v>
                </c:pt>
                <c:pt idx="875">
                  <c:v>0.51942091199999996</c:v>
                </c:pt>
                <c:pt idx="876">
                  <c:v>0.61753066000000001</c:v>
                </c:pt>
                <c:pt idx="877">
                  <c:v>0.64772302699999995</c:v>
                </c:pt>
                <c:pt idx="878">
                  <c:v>0.61316764899999998</c:v>
                </c:pt>
                <c:pt idx="879">
                  <c:v>0.55196172399999999</c:v>
                </c:pt>
                <c:pt idx="880">
                  <c:v>0.490093589</c:v>
                </c:pt>
                <c:pt idx="881">
                  <c:v>0.38974618300000002</c:v>
                </c:pt>
                <c:pt idx="882">
                  <c:v>0.286972332</c:v>
                </c:pt>
                <c:pt idx="883">
                  <c:v>0.171055761</c:v>
                </c:pt>
                <c:pt idx="884">
                  <c:v>6.3917783000000006E-2</c:v>
                </c:pt>
                <c:pt idx="885">
                  <c:v>7.2281999999999997E-3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8.0605269999999996E-3</c:v>
                </c:pt>
                <c:pt idx="896">
                  <c:v>7.0487039000000001E-2</c:v>
                </c:pt>
                <c:pt idx="897">
                  <c:v>0.197261194</c:v>
                </c:pt>
                <c:pt idx="898">
                  <c:v>0.32893159999999999</c:v>
                </c:pt>
                <c:pt idx="899">
                  <c:v>0.47304056799999999</c:v>
                </c:pt>
                <c:pt idx="900">
                  <c:v>0.57670396599999996</c:v>
                </c:pt>
                <c:pt idx="901">
                  <c:v>0.60627745899999996</c:v>
                </c:pt>
                <c:pt idx="902">
                  <c:v>0.56575497100000005</c:v>
                </c:pt>
                <c:pt idx="903">
                  <c:v>0.55230259000000004</c:v>
                </c:pt>
                <c:pt idx="904">
                  <c:v>0.50315943900000004</c:v>
                </c:pt>
                <c:pt idx="905">
                  <c:v>0.39121328399999999</c:v>
                </c:pt>
                <c:pt idx="906">
                  <c:v>0.283516355</c:v>
                </c:pt>
                <c:pt idx="907">
                  <c:v>0.16582923599999999</c:v>
                </c:pt>
                <c:pt idx="908">
                  <c:v>6.1394454000000001E-2</c:v>
                </c:pt>
                <c:pt idx="909">
                  <c:v>6.6812099999999999E-3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80-477F-84AE-1CA9B56C2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077528"/>
        <c:axId val="226080664"/>
      </c:scatterChart>
      <c:valAx>
        <c:axId val="226077528"/>
        <c:scaling>
          <c:orientation val="minMax"/>
          <c:max val="5255"/>
          <c:min val="508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80664"/>
        <c:crosses val="autoZero"/>
        <c:crossBetween val="midCat"/>
        <c:majorUnit val="24"/>
      </c:valAx>
      <c:valAx>
        <c:axId val="2260806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77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'PV Adoption'!$C$3</c:f>
              <c:strCache>
                <c:ptCount val="1"/>
                <c:pt idx="0">
                  <c:v>Low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'PV Adoption'!$D$2:$AN$2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'PV Adoption'!$D$3:$AN$3</c:f>
              <c:numCache>
                <c:formatCode>0.000</c:formatCode>
                <c:ptCount val="37"/>
                <c:pt idx="0">
                  <c:v>4.8189999999999804</c:v>
                </c:pt>
                <c:pt idx="1">
                  <c:v>6.4654903598015947</c:v>
                </c:pt>
                <c:pt idx="2">
                  <c:v>8.104577548200961</c:v>
                </c:pt>
                <c:pt idx="3">
                  <c:v>11.657102618640296</c:v>
                </c:pt>
                <c:pt idx="4">
                  <c:v>16.365846686606886</c:v>
                </c:pt>
                <c:pt idx="5">
                  <c:v>22.131686292392789</c:v>
                </c:pt>
                <c:pt idx="6">
                  <c:v>28.907212005522091</c:v>
                </c:pt>
                <c:pt idx="7">
                  <c:v>36.532325596569905</c:v>
                </c:pt>
                <c:pt idx="8">
                  <c:v>45.248214303969228</c:v>
                </c:pt>
                <c:pt idx="9">
                  <c:v>55.100883208792951</c:v>
                </c:pt>
                <c:pt idx="10">
                  <c:v>66.511527271974728</c:v>
                </c:pt>
                <c:pt idx="11">
                  <c:v>80.152118078774805</c:v>
                </c:pt>
                <c:pt idx="12">
                  <c:v>95.30431706350457</c:v>
                </c:pt>
                <c:pt idx="13">
                  <c:v>112.15637401035613</c:v>
                </c:pt>
                <c:pt idx="14">
                  <c:v>128.67056112271848</c:v>
                </c:pt>
                <c:pt idx="15">
                  <c:v>142.41589362068606</c:v>
                </c:pt>
                <c:pt idx="16">
                  <c:v>154.81236046538746</c:v>
                </c:pt>
                <c:pt idx="17">
                  <c:v>166.72888067591174</c:v>
                </c:pt>
                <c:pt idx="18">
                  <c:v>177.36708985542796</c:v>
                </c:pt>
                <c:pt idx="19">
                  <c:v>186.15819732312573</c:v>
                </c:pt>
                <c:pt idx="20">
                  <c:v>193.29686759474316</c:v>
                </c:pt>
                <c:pt idx="21">
                  <c:v>198.54442176002101</c:v>
                </c:pt>
                <c:pt idx="22">
                  <c:v>202.63224348803735</c:v>
                </c:pt>
                <c:pt idx="23">
                  <c:v>206.26397963560353</c:v>
                </c:pt>
                <c:pt idx="24">
                  <c:v>209.26720921528815</c:v>
                </c:pt>
                <c:pt idx="25">
                  <c:v>211.61937279261517</c:v>
                </c:pt>
                <c:pt idx="26">
                  <c:v>213.57457554599665</c:v>
                </c:pt>
                <c:pt idx="27">
                  <c:v>215.40516142074648</c:v>
                </c:pt>
                <c:pt idx="28">
                  <c:v>217.02752365372996</c:v>
                </c:pt>
                <c:pt idx="29">
                  <c:v>218.32823643917811</c:v>
                </c:pt>
                <c:pt idx="30">
                  <c:v>219.66997839525246</c:v>
                </c:pt>
                <c:pt idx="31">
                  <c:v>221.35786117479989</c:v>
                </c:pt>
                <c:pt idx="32">
                  <c:v>223.44294786631008</c:v>
                </c:pt>
                <c:pt idx="33">
                  <c:v>226.16038850332711</c:v>
                </c:pt>
                <c:pt idx="34">
                  <c:v>229.25931133492497</c:v>
                </c:pt>
                <c:pt idx="35">
                  <c:v>232.54806124189571</c:v>
                </c:pt>
                <c:pt idx="36">
                  <c:v>236.08893832537387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9-44FB-AF37-EDDD29509822}"/>
            </c:ext>
          </c:extLst>
        </c:ser>
        <c:ser>
          <c:idx val="1"/>
          <c:order val="1"/>
          <c:tx>
            <c:strRef>
              <c:f>'PV Adoption'!$C$4</c:f>
              <c:strCache>
                <c:ptCount val="1"/>
                <c:pt idx="0">
                  <c:v>Med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'PV Adoption'!$D$2:$AN$2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'PV Adoption'!$D$4:$AN$4</c:f>
              <c:numCache>
                <c:formatCode>0.000</c:formatCode>
                <c:ptCount val="37"/>
                <c:pt idx="0">
                  <c:v>4.8189999999999804</c:v>
                </c:pt>
                <c:pt idx="1">
                  <c:v>6.4654903598015947</c:v>
                </c:pt>
                <c:pt idx="2">
                  <c:v>8.104577548200961</c:v>
                </c:pt>
                <c:pt idx="3">
                  <c:v>11.657102618640296</c:v>
                </c:pt>
                <c:pt idx="4">
                  <c:v>18.934394249055163</c:v>
                </c:pt>
                <c:pt idx="5">
                  <c:v>31.247278086254013</c:v>
                </c:pt>
                <c:pt idx="6">
                  <c:v>47.072024972564364</c:v>
                </c:pt>
                <c:pt idx="7">
                  <c:v>66.802200813066364</c:v>
                </c:pt>
                <c:pt idx="8">
                  <c:v>87.974849556406753</c:v>
                </c:pt>
                <c:pt idx="9">
                  <c:v>108.17674573312553</c:v>
                </c:pt>
                <c:pt idx="10">
                  <c:v>127.71162091995511</c:v>
                </c:pt>
                <c:pt idx="11">
                  <c:v>145.96666131745343</c:v>
                </c:pt>
                <c:pt idx="12">
                  <c:v>163.28733316432582</c:v>
                </c:pt>
                <c:pt idx="13">
                  <c:v>180.24499148233494</c:v>
                </c:pt>
                <c:pt idx="14">
                  <c:v>195.54245409829926</c:v>
                </c:pt>
                <c:pt idx="15">
                  <c:v>207.61298477832577</c:v>
                </c:pt>
                <c:pt idx="16">
                  <c:v>217.86752127834183</c:v>
                </c:pt>
                <c:pt idx="17">
                  <c:v>227.27403928434384</c:v>
                </c:pt>
                <c:pt idx="18">
                  <c:v>235.56946382420324</c:v>
                </c:pt>
                <c:pt idx="19">
                  <c:v>242.74738496625713</c:v>
                </c:pt>
                <c:pt idx="20">
                  <c:v>249.00623694515585</c:v>
                </c:pt>
                <c:pt idx="21">
                  <c:v>254.37318818751891</c:v>
                </c:pt>
                <c:pt idx="22">
                  <c:v>259.35155371556527</c:v>
                </c:pt>
                <c:pt idx="23">
                  <c:v>264.50988541067323</c:v>
                </c:pt>
                <c:pt idx="24">
                  <c:v>269.66659622017568</c:v>
                </c:pt>
                <c:pt idx="25">
                  <c:v>274.99961704760068</c:v>
                </c:pt>
                <c:pt idx="26">
                  <c:v>279.9988452299429</c:v>
                </c:pt>
                <c:pt idx="27">
                  <c:v>284.00015754404444</c:v>
                </c:pt>
                <c:pt idx="28">
                  <c:v>287.65617958777278</c:v>
                </c:pt>
                <c:pt idx="29">
                  <c:v>291.36580401405922</c:v>
                </c:pt>
                <c:pt idx="30">
                  <c:v>295.21438007585624</c:v>
                </c:pt>
                <c:pt idx="31">
                  <c:v>299.42324338083256</c:v>
                </c:pt>
                <c:pt idx="32">
                  <c:v>303.97851939125849</c:v>
                </c:pt>
                <c:pt idx="33">
                  <c:v>309.07167348731156</c:v>
                </c:pt>
                <c:pt idx="34">
                  <c:v>314.306235009815</c:v>
                </c:pt>
                <c:pt idx="35">
                  <c:v>319.31094203604403</c:v>
                </c:pt>
                <c:pt idx="36">
                  <c:v>324.21046213380538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9-44FB-AF37-EDDD29509822}"/>
            </c:ext>
          </c:extLst>
        </c:ser>
        <c:ser>
          <c:idx val="2"/>
          <c:order val="2"/>
          <c:tx>
            <c:strRef>
              <c:f>'PV Adoption'!$C$5</c:f>
              <c:strCache>
                <c:ptCount val="1"/>
                <c:pt idx="0">
                  <c:v>High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'PV Adoption'!$D$2:$AN$2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'PV Adoption'!$D$5:$AN$5</c:f>
              <c:numCache>
                <c:formatCode>0.000</c:formatCode>
                <c:ptCount val="37"/>
                <c:pt idx="0">
                  <c:v>4.8189999999999804</c:v>
                </c:pt>
                <c:pt idx="1">
                  <c:v>6.4654903598015947</c:v>
                </c:pt>
                <c:pt idx="2">
                  <c:v>8.104577548200961</c:v>
                </c:pt>
                <c:pt idx="3">
                  <c:v>11.657102618640296</c:v>
                </c:pt>
                <c:pt idx="4">
                  <c:v>21.50294181150344</c:v>
                </c:pt>
                <c:pt idx="5">
                  <c:v>40.362869880115241</c:v>
                </c:pt>
                <c:pt idx="6">
                  <c:v>65.236837939606644</c:v>
                </c:pt>
                <c:pt idx="7">
                  <c:v>97.072076029562822</c:v>
                </c:pt>
                <c:pt idx="8">
                  <c:v>130.70148480884427</c:v>
                </c:pt>
                <c:pt idx="9">
                  <c:v>161.25260825745809</c:v>
                </c:pt>
                <c:pt idx="10">
                  <c:v>188.91171456793549</c:v>
                </c:pt>
                <c:pt idx="11">
                  <c:v>211.78120455613202</c:v>
                </c:pt>
                <c:pt idx="12">
                  <c:v>231.27034926514705</c:v>
                </c:pt>
                <c:pt idx="13">
                  <c:v>248.33360895431375</c:v>
                </c:pt>
                <c:pt idx="14">
                  <c:v>262.41434707388004</c:v>
                </c:pt>
                <c:pt idx="15">
                  <c:v>272.81007593596547</c:v>
                </c:pt>
                <c:pt idx="16">
                  <c:v>280.92268209129622</c:v>
                </c:pt>
                <c:pt idx="17">
                  <c:v>287.81919789277595</c:v>
                </c:pt>
                <c:pt idx="18">
                  <c:v>293.77183779297849</c:v>
                </c:pt>
                <c:pt idx="19">
                  <c:v>299.3365726093885</c:v>
                </c:pt>
                <c:pt idx="20">
                  <c:v>304.71560629556853</c:v>
                </c:pt>
                <c:pt idx="21">
                  <c:v>310.2019546150168</c:v>
                </c:pt>
                <c:pt idx="22">
                  <c:v>316.07086394309317</c:v>
                </c:pt>
                <c:pt idx="23">
                  <c:v>322.75579118574296</c:v>
                </c:pt>
                <c:pt idx="24">
                  <c:v>330.06598322506323</c:v>
                </c:pt>
                <c:pt idx="25">
                  <c:v>338.37986130258622</c:v>
                </c:pt>
                <c:pt idx="26">
                  <c:v>346.42311491388915</c:v>
                </c:pt>
                <c:pt idx="27">
                  <c:v>352.59515366734246</c:v>
                </c:pt>
                <c:pt idx="28">
                  <c:v>358.28483552181558</c:v>
                </c:pt>
                <c:pt idx="29">
                  <c:v>364.40337158894039</c:v>
                </c:pt>
                <c:pt idx="30">
                  <c:v>370.75878175646</c:v>
                </c:pt>
                <c:pt idx="31">
                  <c:v>377.48862558686528</c:v>
                </c:pt>
                <c:pt idx="32">
                  <c:v>384.51409091620684</c:v>
                </c:pt>
                <c:pt idx="33">
                  <c:v>391.982958471296</c:v>
                </c:pt>
                <c:pt idx="34">
                  <c:v>399.35315868470502</c:v>
                </c:pt>
                <c:pt idx="35">
                  <c:v>406.0738228301924</c:v>
                </c:pt>
                <c:pt idx="36">
                  <c:v>412.33198594223688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9-44FB-AF37-EDDD29509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079488"/>
        <c:axId val="226079096"/>
      </c:scatterChart>
      <c:valAx>
        <c:axId val="226079488"/>
        <c:scaling>
          <c:orientation val="minMax"/>
          <c:max val="2050"/>
          <c:min val="20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79096"/>
        <c:crosses val="autoZero"/>
        <c:crossBetween val="midCat"/>
        <c:majorUnit val="4"/>
      </c:valAx>
      <c:valAx>
        <c:axId val="22607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79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Adoption Forecasts (MW</a:t>
            </a:r>
            <a:r>
              <a:rPr lang="en-US" baseline="0"/>
              <a:t> Adjusted Nameplate)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'Adoption Forecasts'!$B$2</c:f>
              <c:strCache>
                <c:ptCount val="1"/>
                <c:pt idx="0">
                  <c:v>Low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'Adoption Forecasts'!$A$3:$A$39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'Adoption Forecasts'!$B$3:$B$39</c:f>
              <c:numCache>
                <c:formatCode>0.00</c:formatCode>
                <c:ptCount val="37"/>
                <c:pt idx="0">
                  <c:v>4.8189999999999804</c:v>
                </c:pt>
                <c:pt idx="1">
                  <c:v>6.4654903598015947</c:v>
                </c:pt>
                <c:pt idx="2">
                  <c:v>8.104577548200961</c:v>
                </c:pt>
                <c:pt idx="3">
                  <c:v>11.657102618640296</c:v>
                </c:pt>
                <c:pt idx="4">
                  <c:v>16.365846686606886</c:v>
                </c:pt>
                <c:pt idx="5">
                  <c:v>22.131686292392789</c:v>
                </c:pt>
                <c:pt idx="6">
                  <c:v>28.907212005522091</c:v>
                </c:pt>
                <c:pt idx="7">
                  <c:v>36.532325596569905</c:v>
                </c:pt>
                <c:pt idx="8">
                  <c:v>45.248214303969228</c:v>
                </c:pt>
                <c:pt idx="9">
                  <c:v>55.100883208792951</c:v>
                </c:pt>
                <c:pt idx="10">
                  <c:v>66.511527271974728</c:v>
                </c:pt>
                <c:pt idx="11">
                  <c:v>80.152118078774805</c:v>
                </c:pt>
                <c:pt idx="12">
                  <c:v>95.30431706350457</c:v>
                </c:pt>
                <c:pt idx="13">
                  <c:v>112.15637401035613</c:v>
                </c:pt>
                <c:pt idx="14">
                  <c:v>128.67056112271848</c:v>
                </c:pt>
                <c:pt idx="15">
                  <c:v>142.41589362068606</c:v>
                </c:pt>
                <c:pt idx="16">
                  <c:v>154.81236046538746</c:v>
                </c:pt>
                <c:pt idx="17">
                  <c:v>166.72888067591174</c:v>
                </c:pt>
                <c:pt idx="18">
                  <c:v>177.36708985542796</c:v>
                </c:pt>
                <c:pt idx="19">
                  <c:v>186.15819732312573</c:v>
                </c:pt>
                <c:pt idx="20">
                  <c:v>193.29686759474316</c:v>
                </c:pt>
                <c:pt idx="21">
                  <c:v>198.54442176002101</c:v>
                </c:pt>
                <c:pt idx="22">
                  <c:v>202.63224348803735</c:v>
                </c:pt>
                <c:pt idx="23">
                  <c:v>206.26397963560353</c:v>
                </c:pt>
                <c:pt idx="24">
                  <c:v>209.26720921528815</c:v>
                </c:pt>
                <c:pt idx="25">
                  <c:v>211.61937279261517</c:v>
                </c:pt>
                <c:pt idx="26">
                  <c:v>213.57457554599665</c:v>
                </c:pt>
                <c:pt idx="27">
                  <c:v>215.40516142074648</c:v>
                </c:pt>
                <c:pt idx="28">
                  <c:v>217.02752365372996</c:v>
                </c:pt>
                <c:pt idx="29">
                  <c:v>218.32823643917811</c:v>
                </c:pt>
                <c:pt idx="30">
                  <c:v>219.66997839525246</c:v>
                </c:pt>
                <c:pt idx="31">
                  <c:v>221.35786117479989</c:v>
                </c:pt>
                <c:pt idx="32">
                  <c:v>223.44294786631008</c:v>
                </c:pt>
                <c:pt idx="33">
                  <c:v>226.16038850332711</c:v>
                </c:pt>
                <c:pt idx="34">
                  <c:v>229.25931133492497</c:v>
                </c:pt>
                <c:pt idx="35">
                  <c:v>232.54806124189571</c:v>
                </c:pt>
                <c:pt idx="36">
                  <c:v>236.08893832537387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12-4D95-87CD-6EF91E2BD266}"/>
            </c:ext>
          </c:extLst>
        </c:ser>
        <c:ser>
          <c:idx val="1"/>
          <c:order val="1"/>
          <c:tx>
            <c:strRef>
              <c:f>'Adoption Forecasts'!$C$2</c:f>
              <c:strCache>
                <c:ptCount val="1"/>
                <c:pt idx="0">
                  <c:v>Medium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'Adoption Forecasts'!$A$3:$A$39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'Adoption Forecasts'!$C$3:$C$39</c:f>
              <c:numCache>
                <c:formatCode>0.00</c:formatCode>
                <c:ptCount val="37"/>
                <c:pt idx="0">
                  <c:v>4.8189999999999804</c:v>
                </c:pt>
                <c:pt idx="1">
                  <c:v>6.4654903598015947</c:v>
                </c:pt>
                <c:pt idx="2">
                  <c:v>8.104577548200961</c:v>
                </c:pt>
                <c:pt idx="3">
                  <c:v>11.657102618640296</c:v>
                </c:pt>
                <c:pt idx="4">
                  <c:v>18.934394249055163</c:v>
                </c:pt>
                <c:pt idx="5">
                  <c:v>31.247278086254013</c:v>
                </c:pt>
                <c:pt idx="6">
                  <c:v>47.072024972564364</c:v>
                </c:pt>
                <c:pt idx="7">
                  <c:v>66.802200813066364</c:v>
                </c:pt>
                <c:pt idx="8">
                  <c:v>87.974849556406753</c:v>
                </c:pt>
                <c:pt idx="9">
                  <c:v>108.17674573312553</c:v>
                </c:pt>
                <c:pt idx="10">
                  <c:v>127.71162091995511</c:v>
                </c:pt>
                <c:pt idx="11">
                  <c:v>145.96666131745343</c:v>
                </c:pt>
                <c:pt idx="12">
                  <c:v>163.28733316432582</c:v>
                </c:pt>
                <c:pt idx="13">
                  <c:v>180.24499148233494</c:v>
                </c:pt>
                <c:pt idx="14">
                  <c:v>195.54245409829926</c:v>
                </c:pt>
                <c:pt idx="15">
                  <c:v>207.61298477832577</c:v>
                </c:pt>
                <c:pt idx="16">
                  <c:v>217.86752127834183</c:v>
                </c:pt>
                <c:pt idx="17">
                  <c:v>227.27403928434384</c:v>
                </c:pt>
                <c:pt idx="18">
                  <c:v>235.56946382420324</c:v>
                </c:pt>
                <c:pt idx="19">
                  <c:v>242.74738496625713</c:v>
                </c:pt>
                <c:pt idx="20">
                  <c:v>249.00623694515585</c:v>
                </c:pt>
                <c:pt idx="21">
                  <c:v>254.37318818751891</c:v>
                </c:pt>
                <c:pt idx="22">
                  <c:v>259.35155371556527</c:v>
                </c:pt>
                <c:pt idx="23">
                  <c:v>264.50988541067323</c:v>
                </c:pt>
                <c:pt idx="24">
                  <c:v>269.66659622017568</c:v>
                </c:pt>
                <c:pt idx="25">
                  <c:v>274.99961704760068</c:v>
                </c:pt>
                <c:pt idx="26">
                  <c:v>279.9988452299429</c:v>
                </c:pt>
                <c:pt idx="27">
                  <c:v>284.00015754404444</c:v>
                </c:pt>
                <c:pt idx="28">
                  <c:v>287.65617958777278</c:v>
                </c:pt>
                <c:pt idx="29">
                  <c:v>291.36580401405922</c:v>
                </c:pt>
                <c:pt idx="30">
                  <c:v>295.21438007585624</c:v>
                </c:pt>
                <c:pt idx="31">
                  <c:v>299.42324338083256</c:v>
                </c:pt>
                <c:pt idx="32">
                  <c:v>303.97851939125849</c:v>
                </c:pt>
                <c:pt idx="33">
                  <c:v>309.07167348731156</c:v>
                </c:pt>
                <c:pt idx="34">
                  <c:v>314.306235009815</c:v>
                </c:pt>
                <c:pt idx="35">
                  <c:v>319.31094203604403</c:v>
                </c:pt>
                <c:pt idx="36">
                  <c:v>324.21046213380538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12-4D95-87CD-6EF91E2BD266}"/>
            </c:ext>
          </c:extLst>
        </c:ser>
        <c:ser>
          <c:idx val="2"/>
          <c:order val="2"/>
          <c:tx>
            <c:strRef>
              <c:f>'Adoption Forecasts'!$D$2</c:f>
              <c:strCache>
                <c:ptCount val="1"/>
                <c:pt idx="0">
                  <c:v>High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'Adoption Forecasts'!$A$3:$A$39</c:f>
              <c:numCache>
                <c:formatCode>General</c:formatCode>
                <c:ptCount val="3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  <c:pt idx="22">
                  <c:v>2036</c:v>
                </c:pt>
                <c:pt idx="23">
                  <c:v>2037</c:v>
                </c:pt>
                <c:pt idx="24">
                  <c:v>2038</c:v>
                </c:pt>
                <c:pt idx="25">
                  <c:v>2039</c:v>
                </c:pt>
                <c:pt idx="26">
                  <c:v>2040</c:v>
                </c:pt>
                <c:pt idx="27">
                  <c:v>2041</c:v>
                </c:pt>
                <c:pt idx="28">
                  <c:v>2042</c:v>
                </c:pt>
                <c:pt idx="29">
                  <c:v>2043</c:v>
                </c:pt>
                <c:pt idx="30">
                  <c:v>2044</c:v>
                </c:pt>
                <c:pt idx="31">
                  <c:v>2045</c:v>
                </c:pt>
                <c:pt idx="32">
                  <c:v>2046</c:v>
                </c:pt>
                <c:pt idx="33">
                  <c:v>2047</c:v>
                </c:pt>
                <c:pt idx="34">
                  <c:v>2048</c:v>
                </c:pt>
                <c:pt idx="35">
                  <c:v>2049</c:v>
                </c:pt>
                <c:pt idx="36">
                  <c:v>2050</c:v>
                </c:pt>
              </c:numCache>
            </c:numRef>
          </c:xVal>
          <c:yVal>
            <c:numRef>
              <c:f>'Adoption Forecasts'!$D$3:$D$39</c:f>
              <c:numCache>
                <c:formatCode>0.00</c:formatCode>
                <c:ptCount val="37"/>
                <c:pt idx="0">
                  <c:v>4.8189999999999804</c:v>
                </c:pt>
                <c:pt idx="1">
                  <c:v>6.4654903598015947</c:v>
                </c:pt>
                <c:pt idx="2">
                  <c:v>8.104577548200961</c:v>
                </c:pt>
                <c:pt idx="3">
                  <c:v>11.657102618640296</c:v>
                </c:pt>
                <c:pt idx="4">
                  <c:v>21.50294181150344</c:v>
                </c:pt>
                <c:pt idx="5">
                  <c:v>40.362869880115241</c:v>
                </c:pt>
                <c:pt idx="6">
                  <c:v>65.236837939606644</c:v>
                </c:pt>
                <c:pt idx="7">
                  <c:v>97.072076029562822</c:v>
                </c:pt>
                <c:pt idx="8">
                  <c:v>130.70148480884427</c:v>
                </c:pt>
                <c:pt idx="9">
                  <c:v>161.25260825745809</c:v>
                </c:pt>
                <c:pt idx="10">
                  <c:v>188.91171456793549</c:v>
                </c:pt>
                <c:pt idx="11">
                  <c:v>211.78120455613202</c:v>
                </c:pt>
                <c:pt idx="12">
                  <c:v>231.27034926514705</c:v>
                </c:pt>
                <c:pt idx="13">
                  <c:v>248.33360895431375</c:v>
                </c:pt>
                <c:pt idx="14">
                  <c:v>262.41434707388004</c:v>
                </c:pt>
                <c:pt idx="15">
                  <c:v>272.81007593596547</c:v>
                </c:pt>
                <c:pt idx="16">
                  <c:v>280.92268209129622</c:v>
                </c:pt>
                <c:pt idx="17">
                  <c:v>287.81919789277595</c:v>
                </c:pt>
                <c:pt idx="18">
                  <c:v>293.77183779297849</c:v>
                </c:pt>
                <c:pt idx="19">
                  <c:v>299.3365726093885</c:v>
                </c:pt>
                <c:pt idx="20">
                  <c:v>304.71560629556853</c:v>
                </c:pt>
                <c:pt idx="21">
                  <c:v>310.2019546150168</c:v>
                </c:pt>
                <c:pt idx="22">
                  <c:v>316.07086394309317</c:v>
                </c:pt>
                <c:pt idx="23">
                  <c:v>322.75579118574296</c:v>
                </c:pt>
                <c:pt idx="24">
                  <c:v>330.06598322506323</c:v>
                </c:pt>
                <c:pt idx="25">
                  <c:v>338.37986130258622</c:v>
                </c:pt>
                <c:pt idx="26">
                  <c:v>346.42311491388915</c:v>
                </c:pt>
                <c:pt idx="27">
                  <c:v>352.59515366734246</c:v>
                </c:pt>
                <c:pt idx="28">
                  <c:v>358.28483552181558</c:v>
                </c:pt>
                <c:pt idx="29">
                  <c:v>364.40337158894039</c:v>
                </c:pt>
                <c:pt idx="30">
                  <c:v>370.75878175646</c:v>
                </c:pt>
                <c:pt idx="31">
                  <c:v>377.48862558686528</c:v>
                </c:pt>
                <c:pt idx="32">
                  <c:v>384.51409091620684</c:v>
                </c:pt>
                <c:pt idx="33">
                  <c:v>391.982958471296</c:v>
                </c:pt>
                <c:pt idx="34">
                  <c:v>399.35315868470502</c:v>
                </c:pt>
                <c:pt idx="35">
                  <c:v>406.0738228301924</c:v>
                </c:pt>
                <c:pt idx="36">
                  <c:v>412.33198594223688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12-4D95-87CD-6EF91E2BD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078312"/>
        <c:axId val="226077920"/>
      </c:scatterChart>
      <c:valAx>
        <c:axId val="226078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77920"/>
        <c:crosses val="autoZero"/>
        <c:crossBetween val="midCat"/>
      </c:valAx>
      <c:valAx>
        <c:axId val="22607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0783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574902</xdr:colOff>
      <xdr:row>0</xdr:row>
      <xdr:rowOff>180976</xdr:rowOff>
    </xdr:from>
    <xdr:to>
      <xdr:col>4</xdr:col>
      <xdr:colOff>315346</xdr:colOff>
      <xdr:row>1</xdr:row>
      <xdr:rowOff>133351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F2B67-4C72-445E-9F22-5C7EE62377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396933" y="180976"/>
          <a:ext cx="1740694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3636171</xdr:colOff>
      <xdr:row>0</xdr:row>
      <xdr:rowOff>109537</xdr:rowOff>
    </xdr:from>
    <xdr:to>
      <xdr:col>2</xdr:col>
      <xdr:colOff>320296</xdr:colOff>
      <xdr:row>1</xdr:row>
      <xdr:rowOff>236938</xdr:rowOff>
    </xdr:to>
    <xdr:pic>
      <xdr:nvPicPr>
        <xdr:cNvPr id="3" name="Picture 2" descr="NWE Logo 2012.jpg">
          <a:extLst>
            <a:ext uri="{FF2B5EF4-FFF2-40B4-BE49-F238E27FC236}">
              <a16:creationId xmlns:a16="http://schemas.microsoft.com/office/drawing/2014/main" id="{C109B1ED-ED3D-45A1-A2F1-CAC24C91A67E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221"/>
        <a:stretch/>
      </xdr:blipFill>
      <xdr:spPr bwMode="auto">
        <a:xfrm>
          <a:off x="3636171" y="109537"/>
          <a:ext cx="1506156" cy="4607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103185</xdr:colOff>
      <xdr:row>8</xdr:row>
      <xdr:rowOff>35721</xdr:rowOff>
    </xdr:from>
    <xdr:to>
      <xdr:col>9</xdr:col>
      <xdr:colOff>761999</xdr:colOff>
      <xdr:row>45</xdr:row>
      <xdr:rowOff>137888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565C7A-FF50-45EF-80A7-B30347A15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1122362</xdr:colOff>
      <xdr:row>8</xdr:row>
      <xdr:rowOff>23813</xdr:rowOff>
    </xdr:from>
    <xdr:to>
      <xdr:col>18</xdr:col>
      <xdr:colOff>1088571</xdr:colOff>
      <xdr:row>46</xdr:row>
      <xdr:rowOff>59530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4C61A3-C559-4D4F-BED1-5DC8094FF8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1000125</xdr:colOff>
      <xdr:row>206</xdr:row>
      <xdr:rowOff>119064</xdr:rowOff>
    </xdr:from>
    <xdr:to>
      <xdr:col>9</xdr:col>
      <xdr:colOff>1690687</xdr:colOff>
      <xdr:row>238</xdr:row>
      <xdr:rowOff>23814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3DF6597-8A49-412B-8F8B-7BB631657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209</xdr:row>
      <xdr:rowOff>0</xdr:rowOff>
    </xdr:from>
    <xdr:to>
      <xdr:col>23</xdr:col>
      <xdr:colOff>811552</xdr:colOff>
      <xdr:row>247</xdr:row>
      <xdr:rowOff>35717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0AA4DB-48C9-4921-8095-519983C09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476250</xdr:colOff>
      <xdr:row>23</xdr:row>
      <xdr:rowOff>168273</xdr:rowOff>
    </xdr:from>
    <xdr:to>
      <xdr:col>25</xdr:col>
      <xdr:colOff>52917</xdr:colOff>
      <xdr:row>39</xdr:row>
      <xdr:rowOff>179917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F44E4B-FC44-446A-8F8A-FB133D6113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973667</xdr:colOff>
      <xdr:row>24</xdr:row>
      <xdr:rowOff>10584</xdr:rowOff>
    </xdr:from>
    <xdr:to>
      <xdr:col>16</xdr:col>
      <xdr:colOff>412750</xdr:colOff>
      <xdr:row>39</xdr:row>
      <xdr:rowOff>127000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AA5710B-73E7-4208-82C7-0B21B04A5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1005417</xdr:colOff>
      <xdr:row>41</xdr:row>
      <xdr:rowOff>137584</xdr:rowOff>
    </xdr:from>
    <xdr:to>
      <xdr:col>16</xdr:col>
      <xdr:colOff>444500</xdr:colOff>
      <xdr:row>57</xdr:row>
      <xdr:rowOff>63500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947B9E-C657-4F02-A701-405CB6CFE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356659</xdr:colOff>
      <xdr:row>164</xdr:row>
      <xdr:rowOff>86783</xdr:rowOff>
    </xdr:from>
    <xdr:to>
      <xdr:col>5</xdr:col>
      <xdr:colOff>530226</xdr:colOff>
      <xdr:row>167</xdr:row>
      <xdr:rowOff>86783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E5B11DBE-33C3-41F0-81C1-596B52A007B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2989</xdr:row>
      <xdr:rowOff>86783</xdr:rowOff>
    </xdr:from>
    <xdr:to>
      <xdr:col>5</xdr:col>
      <xdr:colOff>530226</xdr:colOff>
      <xdr:row>2992</xdr:row>
      <xdr:rowOff>86783</xdr:rowOff>
    </xdr:to>
    <xdr:sp macro="" textlink="">
      <xdr:nvSpPr>
        <xdr:cNvPr id="128" name="Rectangle 127">
          <a:extLst>
            <a:ext uri="{FF2B5EF4-FFF2-40B4-BE49-F238E27FC236}">
              <a16:creationId xmlns:a16="http://schemas.microsoft.com/office/drawing/2014/main" id="{6CE7F9F1-6D24-444A-B8FA-35434AC9DAA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3014</xdr:row>
      <xdr:rowOff>86783</xdr:rowOff>
    </xdr:from>
    <xdr:to>
      <xdr:col>5</xdr:col>
      <xdr:colOff>530226</xdr:colOff>
      <xdr:row>3017</xdr:row>
      <xdr:rowOff>86783</xdr:rowOff>
    </xdr:to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id="{03C2E351-9948-41CF-98C6-66690288832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3039</xdr:row>
      <xdr:rowOff>86783</xdr:rowOff>
    </xdr:from>
    <xdr:to>
      <xdr:col>5</xdr:col>
      <xdr:colOff>530226</xdr:colOff>
      <xdr:row>3042</xdr:row>
      <xdr:rowOff>86783</xdr:rowOff>
    </xdr:to>
    <xdr:sp macro="" textlink="">
      <xdr:nvSpPr>
        <xdr:cNvPr id="130" name="Rectangle 129">
          <a:extLst>
            <a:ext uri="{FF2B5EF4-FFF2-40B4-BE49-F238E27FC236}">
              <a16:creationId xmlns:a16="http://schemas.microsoft.com/office/drawing/2014/main" id="{2DD8A4F6-C2F7-4DBE-972F-308D065AB45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3064</xdr:row>
      <xdr:rowOff>86783</xdr:rowOff>
    </xdr:from>
    <xdr:to>
      <xdr:col>5</xdr:col>
      <xdr:colOff>530226</xdr:colOff>
      <xdr:row>3067</xdr:row>
      <xdr:rowOff>86783</xdr:rowOff>
    </xdr:to>
    <xdr:sp macro="" textlink="">
      <xdr:nvSpPr>
        <xdr:cNvPr id="131" name="Rectangle 130">
          <a:extLst>
            <a:ext uri="{FF2B5EF4-FFF2-40B4-BE49-F238E27FC236}">
              <a16:creationId xmlns:a16="http://schemas.microsoft.com/office/drawing/2014/main" id="{1F6E9535-62F3-414C-B945-C7B7D1398EF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3089</xdr:row>
      <xdr:rowOff>86783</xdr:rowOff>
    </xdr:from>
    <xdr:to>
      <xdr:col>5</xdr:col>
      <xdr:colOff>530226</xdr:colOff>
      <xdr:row>3092</xdr:row>
      <xdr:rowOff>86783</xdr:rowOff>
    </xdr:to>
    <xdr:sp macro="" textlink="">
      <xdr:nvSpPr>
        <xdr:cNvPr id="132" name="Rectangle 131">
          <a:extLst>
            <a:ext uri="{FF2B5EF4-FFF2-40B4-BE49-F238E27FC236}">
              <a16:creationId xmlns:a16="http://schemas.microsoft.com/office/drawing/2014/main" id="{9AF7B9C7-2565-413D-AA64-3DE1C4FC6DB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3114</xdr:row>
      <xdr:rowOff>86783</xdr:rowOff>
    </xdr:from>
    <xdr:to>
      <xdr:col>5</xdr:col>
      <xdr:colOff>530226</xdr:colOff>
      <xdr:row>3117</xdr:row>
      <xdr:rowOff>86783</xdr:rowOff>
    </xdr:to>
    <xdr:sp macro="" textlink="">
      <xdr:nvSpPr>
        <xdr:cNvPr id="133" name="Rectangle 132">
          <a:extLst>
            <a:ext uri="{FF2B5EF4-FFF2-40B4-BE49-F238E27FC236}">
              <a16:creationId xmlns:a16="http://schemas.microsoft.com/office/drawing/2014/main" id="{E3C37776-723F-48C8-9043-6559FD9A950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3139</xdr:row>
      <xdr:rowOff>86783</xdr:rowOff>
    </xdr:from>
    <xdr:to>
      <xdr:col>5</xdr:col>
      <xdr:colOff>530226</xdr:colOff>
      <xdr:row>3142</xdr:row>
      <xdr:rowOff>86783</xdr:rowOff>
    </xdr:to>
    <xdr:sp macro="" textlink="">
      <xdr:nvSpPr>
        <xdr:cNvPr id="134" name="Rectangle 133">
          <a:extLst>
            <a:ext uri="{FF2B5EF4-FFF2-40B4-BE49-F238E27FC236}">
              <a16:creationId xmlns:a16="http://schemas.microsoft.com/office/drawing/2014/main" id="{039B2460-23A0-44C2-AB14-65290A27BCA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3164</xdr:row>
      <xdr:rowOff>86783</xdr:rowOff>
    </xdr:from>
    <xdr:to>
      <xdr:col>5</xdr:col>
      <xdr:colOff>530226</xdr:colOff>
      <xdr:row>3167</xdr:row>
      <xdr:rowOff>86783</xdr:rowOff>
    </xdr:to>
    <xdr:sp macro="" textlink="">
      <xdr:nvSpPr>
        <xdr:cNvPr id="135" name="Rectangle 134">
          <a:extLst>
            <a:ext uri="{FF2B5EF4-FFF2-40B4-BE49-F238E27FC236}">
              <a16:creationId xmlns:a16="http://schemas.microsoft.com/office/drawing/2014/main" id="{88AD5378-03C3-42F0-A883-382DC7A15EA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3189</xdr:row>
      <xdr:rowOff>86783</xdr:rowOff>
    </xdr:from>
    <xdr:to>
      <xdr:col>5</xdr:col>
      <xdr:colOff>530226</xdr:colOff>
      <xdr:row>3192</xdr:row>
      <xdr:rowOff>86783</xdr:rowOff>
    </xdr:to>
    <xdr:sp macro="" textlink="">
      <xdr:nvSpPr>
        <xdr:cNvPr id="136" name="Rectangle 135">
          <a:extLst>
            <a:ext uri="{FF2B5EF4-FFF2-40B4-BE49-F238E27FC236}">
              <a16:creationId xmlns:a16="http://schemas.microsoft.com/office/drawing/2014/main" id="{C41FB187-D064-4E39-B7D8-91F789B4F7C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3214</xdr:row>
      <xdr:rowOff>86783</xdr:rowOff>
    </xdr:from>
    <xdr:to>
      <xdr:col>5</xdr:col>
      <xdr:colOff>530226</xdr:colOff>
      <xdr:row>3217</xdr:row>
      <xdr:rowOff>86783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21265D15-345F-4E06-B37F-8E57240B5B2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3239</xdr:row>
      <xdr:rowOff>86783</xdr:rowOff>
    </xdr:from>
    <xdr:to>
      <xdr:col>5</xdr:col>
      <xdr:colOff>530226</xdr:colOff>
      <xdr:row>3242</xdr:row>
      <xdr:rowOff>86783</xdr:rowOff>
    </xdr:to>
    <xdr:sp macro="" textlink="">
      <xdr:nvSpPr>
        <xdr:cNvPr id="138" name="Rectangle 137">
          <a:extLst>
            <a:ext uri="{FF2B5EF4-FFF2-40B4-BE49-F238E27FC236}">
              <a16:creationId xmlns:a16="http://schemas.microsoft.com/office/drawing/2014/main" id="{63B456B2-31E3-4B6D-9D90-26434C953F0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3264</xdr:row>
      <xdr:rowOff>86783</xdr:rowOff>
    </xdr:from>
    <xdr:to>
      <xdr:col>5</xdr:col>
      <xdr:colOff>530226</xdr:colOff>
      <xdr:row>3267</xdr:row>
      <xdr:rowOff>86783</xdr:rowOff>
    </xdr:to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9FEAC8D9-2F0E-4E5E-BCE3-CE96A32A17E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3289</xdr:row>
      <xdr:rowOff>86783</xdr:rowOff>
    </xdr:from>
    <xdr:to>
      <xdr:col>5</xdr:col>
      <xdr:colOff>530226</xdr:colOff>
      <xdr:row>3292</xdr:row>
      <xdr:rowOff>86783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id="{77988751-9F42-44F3-8F22-089323C928D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3314</xdr:row>
      <xdr:rowOff>86783</xdr:rowOff>
    </xdr:from>
    <xdr:to>
      <xdr:col>5</xdr:col>
      <xdr:colOff>530226</xdr:colOff>
      <xdr:row>3317</xdr:row>
      <xdr:rowOff>86783</xdr:rowOff>
    </xdr:to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id="{E113D9A2-EB35-486C-8987-0627D63B6A7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3339</xdr:row>
      <xdr:rowOff>86783</xdr:rowOff>
    </xdr:from>
    <xdr:to>
      <xdr:col>5</xdr:col>
      <xdr:colOff>530226</xdr:colOff>
      <xdr:row>3342</xdr:row>
      <xdr:rowOff>86783</xdr:rowOff>
    </xdr:to>
    <xdr:sp macro="" textlink="">
      <xdr:nvSpPr>
        <xdr:cNvPr id="142" name="Rectangle 141">
          <a:extLst>
            <a:ext uri="{FF2B5EF4-FFF2-40B4-BE49-F238E27FC236}">
              <a16:creationId xmlns:a16="http://schemas.microsoft.com/office/drawing/2014/main" id="{26860DCA-F877-4F9B-9115-BDC4CC89737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3364</xdr:row>
      <xdr:rowOff>86783</xdr:rowOff>
    </xdr:from>
    <xdr:to>
      <xdr:col>5</xdr:col>
      <xdr:colOff>530226</xdr:colOff>
      <xdr:row>3367</xdr:row>
      <xdr:rowOff>86783</xdr:rowOff>
    </xdr:to>
    <xdr:sp macro="" textlink="">
      <xdr:nvSpPr>
        <xdr:cNvPr id="143" name="Rectangle 142">
          <a:extLst>
            <a:ext uri="{FF2B5EF4-FFF2-40B4-BE49-F238E27FC236}">
              <a16:creationId xmlns:a16="http://schemas.microsoft.com/office/drawing/2014/main" id="{37CBE875-0C99-44D2-982C-A307A367416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3389</xdr:row>
      <xdr:rowOff>86783</xdr:rowOff>
    </xdr:from>
    <xdr:to>
      <xdr:col>5</xdr:col>
      <xdr:colOff>530226</xdr:colOff>
      <xdr:row>3392</xdr:row>
      <xdr:rowOff>86783</xdr:rowOff>
    </xdr:to>
    <xdr:sp macro="" textlink="">
      <xdr:nvSpPr>
        <xdr:cNvPr id="144" name="Rectangle 143">
          <a:extLst>
            <a:ext uri="{FF2B5EF4-FFF2-40B4-BE49-F238E27FC236}">
              <a16:creationId xmlns:a16="http://schemas.microsoft.com/office/drawing/2014/main" id="{CB971BE8-8695-427D-A0C2-DAFE980664F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3414</xdr:row>
      <xdr:rowOff>86783</xdr:rowOff>
    </xdr:from>
    <xdr:to>
      <xdr:col>5</xdr:col>
      <xdr:colOff>530226</xdr:colOff>
      <xdr:row>3417</xdr:row>
      <xdr:rowOff>86783</xdr:rowOff>
    </xdr:to>
    <xdr:sp macro="" textlink="">
      <xdr:nvSpPr>
        <xdr:cNvPr id="145" name="Rectangle 144">
          <a:extLst>
            <a:ext uri="{FF2B5EF4-FFF2-40B4-BE49-F238E27FC236}">
              <a16:creationId xmlns:a16="http://schemas.microsoft.com/office/drawing/2014/main" id="{6463BCBD-684F-4B77-BD3F-FC630F4BB94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3439</xdr:row>
      <xdr:rowOff>86783</xdr:rowOff>
    </xdr:from>
    <xdr:to>
      <xdr:col>5</xdr:col>
      <xdr:colOff>530226</xdr:colOff>
      <xdr:row>3442</xdr:row>
      <xdr:rowOff>86783</xdr:rowOff>
    </xdr:to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8C536259-756B-4562-81F9-1D5C8439463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3464</xdr:row>
      <xdr:rowOff>86783</xdr:rowOff>
    </xdr:from>
    <xdr:to>
      <xdr:col>5</xdr:col>
      <xdr:colOff>530226</xdr:colOff>
      <xdr:row>3467</xdr:row>
      <xdr:rowOff>86783</xdr:rowOff>
    </xdr:to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id="{7FDFF1E0-82D3-493D-B8BF-5A6B5A44D72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3489</xdr:row>
      <xdr:rowOff>86783</xdr:rowOff>
    </xdr:from>
    <xdr:to>
      <xdr:col>5</xdr:col>
      <xdr:colOff>530226</xdr:colOff>
      <xdr:row>3492</xdr:row>
      <xdr:rowOff>86783</xdr:rowOff>
    </xdr:to>
    <xdr:sp macro="" textlink="">
      <xdr:nvSpPr>
        <xdr:cNvPr id="148" name="Rectangle 147">
          <a:extLst>
            <a:ext uri="{FF2B5EF4-FFF2-40B4-BE49-F238E27FC236}">
              <a16:creationId xmlns:a16="http://schemas.microsoft.com/office/drawing/2014/main" id="{071EC827-7B39-42CA-A617-2897E2F1DD8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3514</xdr:row>
      <xdr:rowOff>86783</xdr:rowOff>
    </xdr:from>
    <xdr:to>
      <xdr:col>5</xdr:col>
      <xdr:colOff>530226</xdr:colOff>
      <xdr:row>3517</xdr:row>
      <xdr:rowOff>86783</xdr:rowOff>
    </xdr:to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id="{737B0B72-2C46-45AE-8855-72B651C6CD5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3539</xdr:row>
      <xdr:rowOff>86783</xdr:rowOff>
    </xdr:from>
    <xdr:to>
      <xdr:col>5</xdr:col>
      <xdr:colOff>530226</xdr:colOff>
      <xdr:row>3542</xdr:row>
      <xdr:rowOff>86783</xdr:rowOff>
    </xdr:to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id="{A51F2B64-3489-4B69-A563-93B4DDB396F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3564</xdr:row>
      <xdr:rowOff>86783</xdr:rowOff>
    </xdr:from>
    <xdr:to>
      <xdr:col>5</xdr:col>
      <xdr:colOff>530226</xdr:colOff>
      <xdr:row>3567</xdr:row>
      <xdr:rowOff>86783</xdr:rowOff>
    </xdr:to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F8362C9A-2438-4DD1-A11F-D62EFFA52C6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3589</xdr:row>
      <xdr:rowOff>86783</xdr:rowOff>
    </xdr:from>
    <xdr:to>
      <xdr:col>5</xdr:col>
      <xdr:colOff>530226</xdr:colOff>
      <xdr:row>3592</xdr:row>
      <xdr:rowOff>86783</xdr:rowOff>
    </xdr:to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10F66B83-5A46-45BE-A6BA-C40D973F1FE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3614</xdr:row>
      <xdr:rowOff>86783</xdr:rowOff>
    </xdr:from>
    <xdr:to>
      <xdr:col>5</xdr:col>
      <xdr:colOff>530226</xdr:colOff>
      <xdr:row>3617</xdr:row>
      <xdr:rowOff>86783</xdr:rowOff>
    </xdr:to>
    <xdr:sp macro="" textlink="">
      <xdr:nvSpPr>
        <xdr:cNvPr id="153" name="Rectangle 152">
          <a:extLst>
            <a:ext uri="{FF2B5EF4-FFF2-40B4-BE49-F238E27FC236}">
              <a16:creationId xmlns:a16="http://schemas.microsoft.com/office/drawing/2014/main" id="{6548CEAF-1489-4169-861E-517DA2CC684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3639</xdr:row>
      <xdr:rowOff>86783</xdr:rowOff>
    </xdr:from>
    <xdr:to>
      <xdr:col>5</xdr:col>
      <xdr:colOff>530226</xdr:colOff>
      <xdr:row>3642</xdr:row>
      <xdr:rowOff>86783</xdr:rowOff>
    </xdr:to>
    <xdr:sp macro="" textlink="">
      <xdr:nvSpPr>
        <xdr:cNvPr id="154" name="Rectangle 153">
          <a:extLst>
            <a:ext uri="{FF2B5EF4-FFF2-40B4-BE49-F238E27FC236}">
              <a16:creationId xmlns:a16="http://schemas.microsoft.com/office/drawing/2014/main" id="{EF60F89A-A136-47C7-8A11-53300B7B747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3664</xdr:row>
      <xdr:rowOff>86783</xdr:rowOff>
    </xdr:from>
    <xdr:to>
      <xdr:col>5</xdr:col>
      <xdr:colOff>530226</xdr:colOff>
      <xdr:row>3667</xdr:row>
      <xdr:rowOff>86783</xdr:rowOff>
    </xdr:to>
    <xdr:sp macro="" textlink="">
      <xdr:nvSpPr>
        <xdr:cNvPr id="155" name="Rectangle 154">
          <a:extLst>
            <a:ext uri="{FF2B5EF4-FFF2-40B4-BE49-F238E27FC236}">
              <a16:creationId xmlns:a16="http://schemas.microsoft.com/office/drawing/2014/main" id="{FEE6D425-F9BE-42AE-8A75-9E34C614F0C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3689</xdr:row>
      <xdr:rowOff>86783</xdr:rowOff>
    </xdr:from>
    <xdr:to>
      <xdr:col>5</xdr:col>
      <xdr:colOff>530226</xdr:colOff>
      <xdr:row>3692</xdr:row>
      <xdr:rowOff>86783</xdr:rowOff>
    </xdr:to>
    <xdr:sp macro="" textlink="">
      <xdr:nvSpPr>
        <xdr:cNvPr id="156" name="Rectangle 155">
          <a:extLst>
            <a:ext uri="{FF2B5EF4-FFF2-40B4-BE49-F238E27FC236}">
              <a16:creationId xmlns:a16="http://schemas.microsoft.com/office/drawing/2014/main" id="{3104B661-6730-4C4D-98F7-E451E997DBA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3714</xdr:row>
      <xdr:rowOff>86783</xdr:rowOff>
    </xdr:from>
    <xdr:to>
      <xdr:col>5</xdr:col>
      <xdr:colOff>530226</xdr:colOff>
      <xdr:row>3717</xdr:row>
      <xdr:rowOff>86783</xdr:rowOff>
    </xdr:to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id="{90109269-0848-4AED-8B9F-45ACDB7CF7D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3739</xdr:row>
      <xdr:rowOff>86783</xdr:rowOff>
    </xdr:from>
    <xdr:to>
      <xdr:col>5</xdr:col>
      <xdr:colOff>530226</xdr:colOff>
      <xdr:row>3742</xdr:row>
      <xdr:rowOff>86783</xdr:rowOff>
    </xdr:to>
    <xdr:sp macro="" textlink="">
      <xdr:nvSpPr>
        <xdr:cNvPr id="158" name="Rectangle 157">
          <a:extLst>
            <a:ext uri="{FF2B5EF4-FFF2-40B4-BE49-F238E27FC236}">
              <a16:creationId xmlns:a16="http://schemas.microsoft.com/office/drawing/2014/main" id="{B0F85D5F-83B3-455C-9FBF-107C14E09B6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3764</xdr:row>
      <xdr:rowOff>86783</xdr:rowOff>
    </xdr:from>
    <xdr:to>
      <xdr:col>5</xdr:col>
      <xdr:colOff>530226</xdr:colOff>
      <xdr:row>3767</xdr:row>
      <xdr:rowOff>86783</xdr:rowOff>
    </xdr:to>
    <xdr:sp macro="" textlink="">
      <xdr:nvSpPr>
        <xdr:cNvPr id="159" name="Rectangle 158">
          <a:extLst>
            <a:ext uri="{FF2B5EF4-FFF2-40B4-BE49-F238E27FC236}">
              <a16:creationId xmlns:a16="http://schemas.microsoft.com/office/drawing/2014/main" id="{4AE9866D-AF7F-464E-B0EB-D7CE1E7D9E7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3789</xdr:row>
      <xdr:rowOff>86783</xdr:rowOff>
    </xdr:from>
    <xdr:to>
      <xdr:col>5</xdr:col>
      <xdr:colOff>530226</xdr:colOff>
      <xdr:row>3792</xdr:row>
      <xdr:rowOff>86783</xdr:rowOff>
    </xdr:to>
    <xdr:sp macro="" textlink="">
      <xdr:nvSpPr>
        <xdr:cNvPr id="160" name="Rectangle 159">
          <a:extLst>
            <a:ext uri="{FF2B5EF4-FFF2-40B4-BE49-F238E27FC236}">
              <a16:creationId xmlns:a16="http://schemas.microsoft.com/office/drawing/2014/main" id="{89B4639D-3E3D-42B5-8F15-FB09BECC047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3814</xdr:row>
      <xdr:rowOff>86783</xdr:rowOff>
    </xdr:from>
    <xdr:to>
      <xdr:col>5</xdr:col>
      <xdr:colOff>530226</xdr:colOff>
      <xdr:row>3817</xdr:row>
      <xdr:rowOff>86783</xdr:rowOff>
    </xdr:to>
    <xdr:sp macro="" textlink="">
      <xdr:nvSpPr>
        <xdr:cNvPr id="161" name="Rectangle 160">
          <a:extLst>
            <a:ext uri="{FF2B5EF4-FFF2-40B4-BE49-F238E27FC236}">
              <a16:creationId xmlns:a16="http://schemas.microsoft.com/office/drawing/2014/main" id="{8D413620-18D8-43AF-A061-000C96E9AFB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3839</xdr:row>
      <xdr:rowOff>86783</xdr:rowOff>
    </xdr:from>
    <xdr:to>
      <xdr:col>5</xdr:col>
      <xdr:colOff>530226</xdr:colOff>
      <xdr:row>3842</xdr:row>
      <xdr:rowOff>86783</xdr:rowOff>
    </xdr:to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id="{83509F43-D176-4F2C-9098-61167A0721E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3864</xdr:row>
      <xdr:rowOff>86783</xdr:rowOff>
    </xdr:from>
    <xdr:to>
      <xdr:col>5</xdr:col>
      <xdr:colOff>530226</xdr:colOff>
      <xdr:row>3867</xdr:row>
      <xdr:rowOff>86783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id="{EDB4EFC7-9506-40B8-BE40-042F9D070E4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3889</xdr:row>
      <xdr:rowOff>86783</xdr:rowOff>
    </xdr:from>
    <xdr:to>
      <xdr:col>5</xdr:col>
      <xdr:colOff>530226</xdr:colOff>
      <xdr:row>3892</xdr:row>
      <xdr:rowOff>86783</xdr:rowOff>
    </xdr:to>
    <xdr:sp macro="" textlink="">
      <xdr:nvSpPr>
        <xdr:cNvPr id="164" name="Rectangle 163">
          <a:extLst>
            <a:ext uri="{FF2B5EF4-FFF2-40B4-BE49-F238E27FC236}">
              <a16:creationId xmlns:a16="http://schemas.microsoft.com/office/drawing/2014/main" id="{7D0D7C92-3408-4F36-A825-00C00A9FA81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3914</xdr:row>
      <xdr:rowOff>86783</xdr:rowOff>
    </xdr:from>
    <xdr:to>
      <xdr:col>5</xdr:col>
      <xdr:colOff>530226</xdr:colOff>
      <xdr:row>3917</xdr:row>
      <xdr:rowOff>86783</xdr:rowOff>
    </xdr:to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id="{65FE9B91-C18C-4298-95F9-6F94162DBEA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3939</xdr:row>
      <xdr:rowOff>86783</xdr:rowOff>
    </xdr:from>
    <xdr:to>
      <xdr:col>5</xdr:col>
      <xdr:colOff>530226</xdr:colOff>
      <xdr:row>3942</xdr:row>
      <xdr:rowOff>86783</xdr:rowOff>
    </xdr:to>
    <xdr:sp macro="" textlink="">
      <xdr:nvSpPr>
        <xdr:cNvPr id="166" name="Rectangle 165">
          <a:extLst>
            <a:ext uri="{FF2B5EF4-FFF2-40B4-BE49-F238E27FC236}">
              <a16:creationId xmlns:a16="http://schemas.microsoft.com/office/drawing/2014/main" id="{6F8866B7-B8EA-44E2-9C26-22F635802E6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3964</xdr:row>
      <xdr:rowOff>86783</xdr:rowOff>
    </xdr:from>
    <xdr:to>
      <xdr:col>5</xdr:col>
      <xdr:colOff>530226</xdr:colOff>
      <xdr:row>3967</xdr:row>
      <xdr:rowOff>86783</xdr:rowOff>
    </xdr:to>
    <xdr:sp macro="" textlink="">
      <xdr:nvSpPr>
        <xdr:cNvPr id="167" name="Rectangle 166">
          <a:extLst>
            <a:ext uri="{FF2B5EF4-FFF2-40B4-BE49-F238E27FC236}">
              <a16:creationId xmlns:a16="http://schemas.microsoft.com/office/drawing/2014/main" id="{6FD08D14-0706-4F2C-A4A8-487025AA1A6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3989</xdr:row>
      <xdr:rowOff>86783</xdr:rowOff>
    </xdr:from>
    <xdr:to>
      <xdr:col>5</xdr:col>
      <xdr:colOff>530226</xdr:colOff>
      <xdr:row>3992</xdr:row>
      <xdr:rowOff>86783</xdr:rowOff>
    </xdr:to>
    <xdr:sp macro="" textlink="">
      <xdr:nvSpPr>
        <xdr:cNvPr id="168" name="Rectangle 167">
          <a:extLst>
            <a:ext uri="{FF2B5EF4-FFF2-40B4-BE49-F238E27FC236}">
              <a16:creationId xmlns:a16="http://schemas.microsoft.com/office/drawing/2014/main" id="{8152BFF4-E41C-47C7-9638-566D807C007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4014</xdr:row>
      <xdr:rowOff>86783</xdr:rowOff>
    </xdr:from>
    <xdr:to>
      <xdr:col>5</xdr:col>
      <xdr:colOff>530226</xdr:colOff>
      <xdr:row>4017</xdr:row>
      <xdr:rowOff>86783</xdr:rowOff>
    </xdr:to>
    <xdr:sp macro="" textlink="">
      <xdr:nvSpPr>
        <xdr:cNvPr id="169" name="Rectangle 168">
          <a:extLst>
            <a:ext uri="{FF2B5EF4-FFF2-40B4-BE49-F238E27FC236}">
              <a16:creationId xmlns:a16="http://schemas.microsoft.com/office/drawing/2014/main" id="{50F3AEA5-E63F-4C7F-9863-7F3DE2A1F0D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4039</xdr:row>
      <xdr:rowOff>86783</xdr:rowOff>
    </xdr:from>
    <xdr:to>
      <xdr:col>5</xdr:col>
      <xdr:colOff>530226</xdr:colOff>
      <xdr:row>4042</xdr:row>
      <xdr:rowOff>86783</xdr:rowOff>
    </xdr:to>
    <xdr:sp macro="" textlink="">
      <xdr:nvSpPr>
        <xdr:cNvPr id="170" name="Rectangle 169">
          <a:extLst>
            <a:ext uri="{FF2B5EF4-FFF2-40B4-BE49-F238E27FC236}">
              <a16:creationId xmlns:a16="http://schemas.microsoft.com/office/drawing/2014/main" id="{EA5ACD1C-7CE1-4C40-892D-0425CC96B59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4064</xdr:row>
      <xdr:rowOff>86783</xdr:rowOff>
    </xdr:from>
    <xdr:to>
      <xdr:col>5</xdr:col>
      <xdr:colOff>530226</xdr:colOff>
      <xdr:row>4067</xdr:row>
      <xdr:rowOff>86783</xdr:rowOff>
    </xdr:to>
    <xdr:sp macro="" textlink="">
      <xdr:nvSpPr>
        <xdr:cNvPr id="171" name="Rectangle 170">
          <a:extLst>
            <a:ext uri="{FF2B5EF4-FFF2-40B4-BE49-F238E27FC236}">
              <a16:creationId xmlns:a16="http://schemas.microsoft.com/office/drawing/2014/main" id="{BC126E68-4EDD-4B4F-B0D3-D97E23B4A1F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4089</xdr:row>
      <xdr:rowOff>86783</xdr:rowOff>
    </xdr:from>
    <xdr:to>
      <xdr:col>5</xdr:col>
      <xdr:colOff>530226</xdr:colOff>
      <xdr:row>4092</xdr:row>
      <xdr:rowOff>86783</xdr:rowOff>
    </xdr:to>
    <xdr:sp macro="" textlink="">
      <xdr:nvSpPr>
        <xdr:cNvPr id="172" name="Rectangle 171">
          <a:extLst>
            <a:ext uri="{FF2B5EF4-FFF2-40B4-BE49-F238E27FC236}">
              <a16:creationId xmlns:a16="http://schemas.microsoft.com/office/drawing/2014/main" id="{98486D90-CB64-45D8-9ED8-455453CFD5E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4114</xdr:row>
      <xdr:rowOff>86783</xdr:rowOff>
    </xdr:from>
    <xdr:to>
      <xdr:col>5</xdr:col>
      <xdr:colOff>530226</xdr:colOff>
      <xdr:row>4117</xdr:row>
      <xdr:rowOff>86783</xdr:rowOff>
    </xdr:to>
    <xdr:sp macro="" textlink="">
      <xdr:nvSpPr>
        <xdr:cNvPr id="173" name="Rectangle 172">
          <a:extLst>
            <a:ext uri="{FF2B5EF4-FFF2-40B4-BE49-F238E27FC236}">
              <a16:creationId xmlns:a16="http://schemas.microsoft.com/office/drawing/2014/main" id="{A1705586-4859-4089-9C17-721FBD9C92A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4139</xdr:row>
      <xdr:rowOff>86783</xdr:rowOff>
    </xdr:from>
    <xdr:to>
      <xdr:col>5</xdr:col>
      <xdr:colOff>530226</xdr:colOff>
      <xdr:row>4142</xdr:row>
      <xdr:rowOff>86783</xdr:rowOff>
    </xdr:to>
    <xdr:sp macro="" textlink="">
      <xdr:nvSpPr>
        <xdr:cNvPr id="174" name="Rectangle 173">
          <a:extLst>
            <a:ext uri="{FF2B5EF4-FFF2-40B4-BE49-F238E27FC236}">
              <a16:creationId xmlns:a16="http://schemas.microsoft.com/office/drawing/2014/main" id="{4F866C44-61EA-4E69-BA9A-D17D294653B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4164</xdr:row>
      <xdr:rowOff>86783</xdr:rowOff>
    </xdr:from>
    <xdr:to>
      <xdr:col>5</xdr:col>
      <xdr:colOff>530226</xdr:colOff>
      <xdr:row>4167</xdr:row>
      <xdr:rowOff>86783</xdr:rowOff>
    </xdr:to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id="{001E103E-163D-4721-9E6B-6E0A0AAADCB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4189</xdr:row>
      <xdr:rowOff>86783</xdr:rowOff>
    </xdr:from>
    <xdr:to>
      <xdr:col>5</xdr:col>
      <xdr:colOff>530226</xdr:colOff>
      <xdr:row>4192</xdr:row>
      <xdr:rowOff>86783</xdr:rowOff>
    </xdr:to>
    <xdr:sp macro="" textlink="">
      <xdr:nvSpPr>
        <xdr:cNvPr id="176" name="Rectangle 175">
          <a:extLst>
            <a:ext uri="{FF2B5EF4-FFF2-40B4-BE49-F238E27FC236}">
              <a16:creationId xmlns:a16="http://schemas.microsoft.com/office/drawing/2014/main" id="{C750EFC7-FA35-44B1-ACC6-3A243E3B6B5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4214</xdr:row>
      <xdr:rowOff>86783</xdr:rowOff>
    </xdr:from>
    <xdr:to>
      <xdr:col>5</xdr:col>
      <xdr:colOff>530226</xdr:colOff>
      <xdr:row>4217</xdr:row>
      <xdr:rowOff>86783</xdr:rowOff>
    </xdr:to>
    <xdr:sp macro="" textlink="">
      <xdr:nvSpPr>
        <xdr:cNvPr id="177" name="Rectangle 176">
          <a:extLst>
            <a:ext uri="{FF2B5EF4-FFF2-40B4-BE49-F238E27FC236}">
              <a16:creationId xmlns:a16="http://schemas.microsoft.com/office/drawing/2014/main" id="{9F9A5451-9DDA-4214-99CD-B2C5CD5C72A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4239</xdr:row>
      <xdr:rowOff>86783</xdr:rowOff>
    </xdr:from>
    <xdr:to>
      <xdr:col>5</xdr:col>
      <xdr:colOff>530226</xdr:colOff>
      <xdr:row>4242</xdr:row>
      <xdr:rowOff>86783</xdr:rowOff>
    </xdr:to>
    <xdr:sp macro="" textlink="">
      <xdr:nvSpPr>
        <xdr:cNvPr id="178" name="Rectangle 177">
          <a:extLst>
            <a:ext uri="{FF2B5EF4-FFF2-40B4-BE49-F238E27FC236}">
              <a16:creationId xmlns:a16="http://schemas.microsoft.com/office/drawing/2014/main" id="{EA3AD7C6-2AF8-427E-B6E8-B5774F34E0D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4264</xdr:row>
      <xdr:rowOff>86783</xdr:rowOff>
    </xdr:from>
    <xdr:to>
      <xdr:col>5</xdr:col>
      <xdr:colOff>530226</xdr:colOff>
      <xdr:row>4267</xdr:row>
      <xdr:rowOff>86783</xdr:rowOff>
    </xdr:to>
    <xdr:sp macro="" textlink="">
      <xdr:nvSpPr>
        <xdr:cNvPr id="179" name="Rectangle 178">
          <a:extLst>
            <a:ext uri="{FF2B5EF4-FFF2-40B4-BE49-F238E27FC236}">
              <a16:creationId xmlns:a16="http://schemas.microsoft.com/office/drawing/2014/main" id="{33B71A11-D529-402F-9326-7CF88C2A9B3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4289</xdr:row>
      <xdr:rowOff>86783</xdr:rowOff>
    </xdr:from>
    <xdr:to>
      <xdr:col>5</xdr:col>
      <xdr:colOff>530226</xdr:colOff>
      <xdr:row>4292</xdr:row>
      <xdr:rowOff>86783</xdr:rowOff>
    </xdr:to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id="{D29C0A12-4EB1-4440-9B42-FC482A52458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4314</xdr:row>
      <xdr:rowOff>86783</xdr:rowOff>
    </xdr:from>
    <xdr:to>
      <xdr:col>5</xdr:col>
      <xdr:colOff>530226</xdr:colOff>
      <xdr:row>4317</xdr:row>
      <xdr:rowOff>86783</xdr:rowOff>
    </xdr:to>
    <xdr:sp macro="" textlink="">
      <xdr:nvSpPr>
        <xdr:cNvPr id="181" name="Rectangle 180">
          <a:extLst>
            <a:ext uri="{FF2B5EF4-FFF2-40B4-BE49-F238E27FC236}">
              <a16:creationId xmlns:a16="http://schemas.microsoft.com/office/drawing/2014/main" id="{99B333F6-E9A3-4477-AAB9-D04D48F64D0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4339</xdr:row>
      <xdr:rowOff>86783</xdr:rowOff>
    </xdr:from>
    <xdr:to>
      <xdr:col>5</xdr:col>
      <xdr:colOff>530226</xdr:colOff>
      <xdr:row>4342</xdr:row>
      <xdr:rowOff>86783</xdr:rowOff>
    </xdr:to>
    <xdr:sp macro="" textlink="">
      <xdr:nvSpPr>
        <xdr:cNvPr id="182" name="Rectangle 181">
          <a:extLst>
            <a:ext uri="{FF2B5EF4-FFF2-40B4-BE49-F238E27FC236}">
              <a16:creationId xmlns:a16="http://schemas.microsoft.com/office/drawing/2014/main" id="{B8A63686-30A1-489F-A5CD-AFC5462B81F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4364</xdr:row>
      <xdr:rowOff>86783</xdr:rowOff>
    </xdr:from>
    <xdr:to>
      <xdr:col>5</xdr:col>
      <xdr:colOff>530226</xdr:colOff>
      <xdr:row>4367</xdr:row>
      <xdr:rowOff>86783</xdr:rowOff>
    </xdr:to>
    <xdr:sp macro="" textlink="">
      <xdr:nvSpPr>
        <xdr:cNvPr id="183" name="Rectangle 182">
          <a:extLst>
            <a:ext uri="{FF2B5EF4-FFF2-40B4-BE49-F238E27FC236}">
              <a16:creationId xmlns:a16="http://schemas.microsoft.com/office/drawing/2014/main" id="{071B7E69-E7D6-47C0-80F7-40B4B88C856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4389</xdr:row>
      <xdr:rowOff>86783</xdr:rowOff>
    </xdr:from>
    <xdr:to>
      <xdr:col>5</xdr:col>
      <xdr:colOff>530226</xdr:colOff>
      <xdr:row>4392</xdr:row>
      <xdr:rowOff>86783</xdr:rowOff>
    </xdr:to>
    <xdr:sp macro="" textlink="">
      <xdr:nvSpPr>
        <xdr:cNvPr id="184" name="Rectangle 183">
          <a:extLst>
            <a:ext uri="{FF2B5EF4-FFF2-40B4-BE49-F238E27FC236}">
              <a16:creationId xmlns:a16="http://schemas.microsoft.com/office/drawing/2014/main" id="{A2144B4B-8E60-48EB-A04D-B59EE19F64F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4414</xdr:row>
      <xdr:rowOff>86783</xdr:rowOff>
    </xdr:from>
    <xdr:to>
      <xdr:col>5</xdr:col>
      <xdr:colOff>530226</xdr:colOff>
      <xdr:row>4417</xdr:row>
      <xdr:rowOff>86783</xdr:rowOff>
    </xdr:to>
    <xdr:sp macro="" textlink="">
      <xdr:nvSpPr>
        <xdr:cNvPr id="185" name="Rectangle 184">
          <a:extLst>
            <a:ext uri="{FF2B5EF4-FFF2-40B4-BE49-F238E27FC236}">
              <a16:creationId xmlns:a16="http://schemas.microsoft.com/office/drawing/2014/main" id="{96179908-350A-43AC-A7EC-AE92EDF0576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4439</xdr:row>
      <xdr:rowOff>86783</xdr:rowOff>
    </xdr:from>
    <xdr:to>
      <xdr:col>5</xdr:col>
      <xdr:colOff>530226</xdr:colOff>
      <xdr:row>4442</xdr:row>
      <xdr:rowOff>86783</xdr:rowOff>
    </xdr:to>
    <xdr:sp macro="" textlink="">
      <xdr:nvSpPr>
        <xdr:cNvPr id="186" name="Rectangle 185">
          <a:extLst>
            <a:ext uri="{FF2B5EF4-FFF2-40B4-BE49-F238E27FC236}">
              <a16:creationId xmlns:a16="http://schemas.microsoft.com/office/drawing/2014/main" id="{866ABD14-4864-43ED-ACDA-BB50CC33F9B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4464</xdr:row>
      <xdr:rowOff>86783</xdr:rowOff>
    </xdr:from>
    <xdr:to>
      <xdr:col>5</xdr:col>
      <xdr:colOff>530226</xdr:colOff>
      <xdr:row>4467</xdr:row>
      <xdr:rowOff>86783</xdr:rowOff>
    </xdr:to>
    <xdr:sp macro="" textlink="">
      <xdr:nvSpPr>
        <xdr:cNvPr id="187" name="Rectangle 186">
          <a:extLst>
            <a:ext uri="{FF2B5EF4-FFF2-40B4-BE49-F238E27FC236}">
              <a16:creationId xmlns:a16="http://schemas.microsoft.com/office/drawing/2014/main" id="{41C59A27-B491-48CE-B9B2-5B9CC7C4A0B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4489</xdr:row>
      <xdr:rowOff>86783</xdr:rowOff>
    </xdr:from>
    <xdr:to>
      <xdr:col>5</xdr:col>
      <xdr:colOff>530226</xdr:colOff>
      <xdr:row>4492</xdr:row>
      <xdr:rowOff>86783</xdr:rowOff>
    </xdr:to>
    <xdr:sp macro="" textlink="">
      <xdr:nvSpPr>
        <xdr:cNvPr id="188" name="Rectangle 187">
          <a:extLst>
            <a:ext uri="{FF2B5EF4-FFF2-40B4-BE49-F238E27FC236}">
              <a16:creationId xmlns:a16="http://schemas.microsoft.com/office/drawing/2014/main" id="{45A79B96-E5CE-445A-A765-5BBF35BBA4F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4514</xdr:row>
      <xdr:rowOff>86783</xdr:rowOff>
    </xdr:from>
    <xdr:to>
      <xdr:col>5</xdr:col>
      <xdr:colOff>530226</xdr:colOff>
      <xdr:row>4517</xdr:row>
      <xdr:rowOff>86783</xdr:rowOff>
    </xdr:to>
    <xdr:sp macro="" textlink="">
      <xdr:nvSpPr>
        <xdr:cNvPr id="189" name="Rectangle 188">
          <a:extLst>
            <a:ext uri="{FF2B5EF4-FFF2-40B4-BE49-F238E27FC236}">
              <a16:creationId xmlns:a16="http://schemas.microsoft.com/office/drawing/2014/main" id="{68183B97-A0F2-4EA1-9F8E-C037D25927C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4539</xdr:row>
      <xdr:rowOff>86783</xdr:rowOff>
    </xdr:from>
    <xdr:to>
      <xdr:col>5</xdr:col>
      <xdr:colOff>530226</xdr:colOff>
      <xdr:row>4542</xdr:row>
      <xdr:rowOff>86783</xdr:rowOff>
    </xdr:to>
    <xdr:sp macro="" textlink="">
      <xdr:nvSpPr>
        <xdr:cNvPr id="190" name="Rectangle 189">
          <a:extLst>
            <a:ext uri="{FF2B5EF4-FFF2-40B4-BE49-F238E27FC236}">
              <a16:creationId xmlns:a16="http://schemas.microsoft.com/office/drawing/2014/main" id="{8F4BFFA5-AC2E-42E3-BBA3-34E99D7A521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4564</xdr:row>
      <xdr:rowOff>86783</xdr:rowOff>
    </xdr:from>
    <xdr:to>
      <xdr:col>5</xdr:col>
      <xdr:colOff>530226</xdr:colOff>
      <xdr:row>4567</xdr:row>
      <xdr:rowOff>86783</xdr:rowOff>
    </xdr:to>
    <xdr:sp macro="" textlink="">
      <xdr:nvSpPr>
        <xdr:cNvPr id="191" name="Rectangle 190">
          <a:extLst>
            <a:ext uri="{FF2B5EF4-FFF2-40B4-BE49-F238E27FC236}">
              <a16:creationId xmlns:a16="http://schemas.microsoft.com/office/drawing/2014/main" id="{0190E0B1-3442-4331-80C0-7591A6B35A2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4589</xdr:row>
      <xdr:rowOff>86783</xdr:rowOff>
    </xdr:from>
    <xdr:to>
      <xdr:col>5</xdr:col>
      <xdr:colOff>530226</xdr:colOff>
      <xdr:row>4592</xdr:row>
      <xdr:rowOff>86783</xdr:rowOff>
    </xdr:to>
    <xdr:sp macro="" textlink="">
      <xdr:nvSpPr>
        <xdr:cNvPr id="192" name="Rectangle 191">
          <a:extLst>
            <a:ext uri="{FF2B5EF4-FFF2-40B4-BE49-F238E27FC236}">
              <a16:creationId xmlns:a16="http://schemas.microsoft.com/office/drawing/2014/main" id="{4F36B5E5-1DFB-407A-9BC9-49B81EA05A2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4614</xdr:row>
      <xdr:rowOff>86783</xdr:rowOff>
    </xdr:from>
    <xdr:to>
      <xdr:col>5</xdr:col>
      <xdr:colOff>530226</xdr:colOff>
      <xdr:row>4617</xdr:row>
      <xdr:rowOff>86783</xdr:rowOff>
    </xdr:to>
    <xdr:sp macro="" textlink="">
      <xdr:nvSpPr>
        <xdr:cNvPr id="193" name="Rectangle 192">
          <a:extLst>
            <a:ext uri="{FF2B5EF4-FFF2-40B4-BE49-F238E27FC236}">
              <a16:creationId xmlns:a16="http://schemas.microsoft.com/office/drawing/2014/main" id="{2529F4D6-3672-4008-9205-3B6860C0144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4639</xdr:row>
      <xdr:rowOff>86783</xdr:rowOff>
    </xdr:from>
    <xdr:to>
      <xdr:col>5</xdr:col>
      <xdr:colOff>530226</xdr:colOff>
      <xdr:row>4642</xdr:row>
      <xdr:rowOff>86783</xdr:rowOff>
    </xdr:to>
    <xdr:sp macro="" textlink="">
      <xdr:nvSpPr>
        <xdr:cNvPr id="194" name="Rectangle 193">
          <a:extLst>
            <a:ext uri="{FF2B5EF4-FFF2-40B4-BE49-F238E27FC236}">
              <a16:creationId xmlns:a16="http://schemas.microsoft.com/office/drawing/2014/main" id="{8F3B53F9-0E09-4C03-BC78-5C877F28DA0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4664</xdr:row>
      <xdr:rowOff>86783</xdr:rowOff>
    </xdr:from>
    <xdr:to>
      <xdr:col>5</xdr:col>
      <xdr:colOff>530226</xdr:colOff>
      <xdr:row>4667</xdr:row>
      <xdr:rowOff>86783</xdr:rowOff>
    </xdr:to>
    <xdr:sp macro="" textlink="">
      <xdr:nvSpPr>
        <xdr:cNvPr id="195" name="Rectangle 194">
          <a:extLst>
            <a:ext uri="{FF2B5EF4-FFF2-40B4-BE49-F238E27FC236}">
              <a16:creationId xmlns:a16="http://schemas.microsoft.com/office/drawing/2014/main" id="{6D0A279F-3DF5-4983-9D73-F722F45C924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4689</xdr:row>
      <xdr:rowOff>86783</xdr:rowOff>
    </xdr:from>
    <xdr:to>
      <xdr:col>5</xdr:col>
      <xdr:colOff>530226</xdr:colOff>
      <xdr:row>4692</xdr:row>
      <xdr:rowOff>86783</xdr:rowOff>
    </xdr:to>
    <xdr:sp macro="" textlink="">
      <xdr:nvSpPr>
        <xdr:cNvPr id="196" name="Rectangle 195">
          <a:extLst>
            <a:ext uri="{FF2B5EF4-FFF2-40B4-BE49-F238E27FC236}">
              <a16:creationId xmlns:a16="http://schemas.microsoft.com/office/drawing/2014/main" id="{501D99BB-CB37-4DB8-9A52-E4876E8E392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4714</xdr:row>
      <xdr:rowOff>86783</xdr:rowOff>
    </xdr:from>
    <xdr:to>
      <xdr:col>5</xdr:col>
      <xdr:colOff>530226</xdr:colOff>
      <xdr:row>4717</xdr:row>
      <xdr:rowOff>86783</xdr:rowOff>
    </xdr:to>
    <xdr:sp macro="" textlink="">
      <xdr:nvSpPr>
        <xdr:cNvPr id="197" name="Rectangle 196">
          <a:extLst>
            <a:ext uri="{FF2B5EF4-FFF2-40B4-BE49-F238E27FC236}">
              <a16:creationId xmlns:a16="http://schemas.microsoft.com/office/drawing/2014/main" id="{7BE2F0D9-8FF9-40B0-B0FE-1B6B8941DFA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4739</xdr:row>
      <xdr:rowOff>86783</xdr:rowOff>
    </xdr:from>
    <xdr:to>
      <xdr:col>5</xdr:col>
      <xdr:colOff>530226</xdr:colOff>
      <xdr:row>4742</xdr:row>
      <xdr:rowOff>86783</xdr:rowOff>
    </xdr:to>
    <xdr:sp macro="" textlink="">
      <xdr:nvSpPr>
        <xdr:cNvPr id="198" name="Rectangle 197">
          <a:extLst>
            <a:ext uri="{FF2B5EF4-FFF2-40B4-BE49-F238E27FC236}">
              <a16:creationId xmlns:a16="http://schemas.microsoft.com/office/drawing/2014/main" id="{0632A9D4-09BB-4FAE-8C51-567200866E2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4764</xdr:row>
      <xdr:rowOff>86783</xdr:rowOff>
    </xdr:from>
    <xdr:to>
      <xdr:col>5</xdr:col>
      <xdr:colOff>530226</xdr:colOff>
      <xdr:row>4767</xdr:row>
      <xdr:rowOff>86783</xdr:rowOff>
    </xdr:to>
    <xdr:sp macro="" textlink="">
      <xdr:nvSpPr>
        <xdr:cNvPr id="199" name="Rectangle 198">
          <a:extLst>
            <a:ext uri="{FF2B5EF4-FFF2-40B4-BE49-F238E27FC236}">
              <a16:creationId xmlns:a16="http://schemas.microsoft.com/office/drawing/2014/main" id="{29586E76-F164-47EA-B55C-9CCA7E4D725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4789</xdr:row>
      <xdr:rowOff>86783</xdr:rowOff>
    </xdr:from>
    <xdr:to>
      <xdr:col>5</xdr:col>
      <xdr:colOff>530226</xdr:colOff>
      <xdr:row>4792</xdr:row>
      <xdr:rowOff>86783</xdr:rowOff>
    </xdr:to>
    <xdr:sp macro="" textlink="">
      <xdr:nvSpPr>
        <xdr:cNvPr id="200" name="Rectangle 199">
          <a:extLst>
            <a:ext uri="{FF2B5EF4-FFF2-40B4-BE49-F238E27FC236}">
              <a16:creationId xmlns:a16="http://schemas.microsoft.com/office/drawing/2014/main" id="{1A5BB2D9-ADF5-4291-A7B2-B7D84112662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4814</xdr:row>
      <xdr:rowOff>86783</xdr:rowOff>
    </xdr:from>
    <xdr:to>
      <xdr:col>5</xdr:col>
      <xdr:colOff>530226</xdr:colOff>
      <xdr:row>4817</xdr:row>
      <xdr:rowOff>86783</xdr:rowOff>
    </xdr:to>
    <xdr:sp macro="" textlink="">
      <xdr:nvSpPr>
        <xdr:cNvPr id="201" name="Rectangle 200">
          <a:extLst>
            <a:ext uri="{FF2B5EF4-FFF2-40B4-BE49-F238E27FC236}">
              <a16:creationId xmlns:a16="http://schemas.microsoft.com/office/drawing/2014/main" id="{5BE09D96-81F1-4DCF-A604-FC083306AB0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4839</xdr:row>
      <xdr:rowOff>86783</xdr:rowOff>
    </xdr:from>
    <xdr:to>
      <xdr:col>5</xdr:col>
      <xdr:colOff>530226</xdr:colOff>
      <xdr:row>4842</xdr:row>
      <xdr:rowOff>86783</xdr:rowOff>
    </xdr:to>
    <xdr:sp macro="" textlink="">
      <xdr:nvSpPr>
        <xdr:cNvPr id="202" name="Rectangle 201">
          <a:extLst>
            <a:ext uri="{FF2B5EF4-FFF2-40B4-BE49-F238E27FC236}">
              <a16:creationId xmlns:a16="http://schemas.microsoft.com/office/drawing/2014/main" id="{1AF3080F-8086-495E-9DA2-F5F46496E19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4864</xdr:row>
      <xdr:rowOff>86783</xdr:rowOff>
    </xdr:from>
    <xdr:to>
      <xdr:col>5</xdr:col>
      <xdr:colOff>530226</xdr:colOff>
      <xdr:row>4867</xdr:row>
      <xdr:rowOff>86783</xdr:rowOff>
    </xdr:to>
    <xdr:sp macro="" textlink="">
      <xdr:nvSpPr>
        <xdr:cNvPr id="203" name="Rectangle 202">
          <a:extLst>
            <a:ext uri="{FF2B5EF4-FFF2-40B4-BE49-F238E27FC236}">
              <a16:creationId xmlns:a16="http://schemas.microsoft.com/office/drawing/2014/main" id="{0A98402A-A772-4CED-ADBE-62801C70A1A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4889</xdr:row>
      <xdr:rowOff>86783</xdr:rowOff>
    </xdr:from>
    <xdr:to>
      <xdr:col>5</xdr:col>
      <xdr:colOff>530226</xdr:colOff>
      <xdr:row>4892</xdr:row>
      <xdr:rowOff>86783</xdr:rowOff>
    </xdr:to>
    <xdr:sp macro="" textlink="">
      <xdr:nvSpPr>
        <xdr:cNvPr id="204" name="Rectangle 203">
          <a:extLst>
            <a:ext uri="{FF2B5EF4-FFF2-40B4-BE49-F238E27FC236}">
              <a16:creationId xmlns:a16="http://schemas.microsoft.com/office/drawing/2014/main" id="{9EC64AD0-A66E-4EFA-8BD6-33643B663FD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4914</xdr:row>
      <xdr:rowOff>86783</xdr:rowOff>
    </xdr:from>
    <xdr:to>
      <xdr:col>5</xdr:col>
      <xdr:colOff>530226</xdr:colOff>
      <xdr:row>4917</xdr:row>
      <xdr:rowOff>86783</xdr:rowOff>
    </xdr:to>
    <xdr:sp macro="" textlink="">
      <xdr:nvSpPr>
        <xdr:cNvPr id="205" name="Rectangle 204">
          <a:extLst>
            <a:ext uri="{FF2B5EF4-FFF2-40B4-BE49-F238E27FC236}">
              <a16:creationId xmlns:a16="http://schemas.microsoft.com/office/drawing/2014/main" id="{ECB39325-F13D-42AD-8275-A76B450C055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4939</xdr:row>
      <xdr:rowOff>86783</xdr:rowOff>
    </xdr:from>
    <xdr:to>
      <xdr:col>5</xdr:col>
      <xdr:colOff>530226</xdr:colOff>
      <xdr:row>4942</xdr:row>
      <xdr:rowOff>86783</xdr:rowOff>
    </xdr:to>
    <xdr:sp macro="" textlink="">
      <xdr:nvSpPr>
        <xdr:cNvPr id="206" name="Rectangle 205">
          <a:extLst>
            <a:ext uri="{FF2B5EF4-FFF2-40B4-BE49-F238E27FC236}">
              <a16:creationId xmlns:a16="http://schemas.microsoft.com/office/drawing/2014/main" id="{BA5BD896-1820-4E59-8284-79E6A092EA7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4964</xdr:row>
      <xdr:rowOff>86783</xdr:rowOff>
    </xdr:from>
    <xdr:to>
      <xdr:col>5</xdr:col>
      <xdr:colOff>530226</xdr:colOff>
      <xdr:row>4967</xdr:row>
      <xdr:rowOff>86783</xdr:rowOff>
    </xdr:to>
    <xdr:sp macro="" textlink="">
      <xdr:nvSpPr>
        <xdr:cNvPr id="207" name="Rectangle 206">
          <a:extLst>
            <a:ext uri="{FF2B5EF4-FFF2-40B4-BE49-F238E27FC236}">
              <a16:creationId xmlns:a16="http://schemas.microsoft.com/office/drawing/2014/main" id="{21786A7A-78BA-471B-99C6-355DE6A02DB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4989</xdr:row>
      <xdr:rowOff>86783</xdr:rowOff>
    </xdr:from>
    <xdr:to>
      <xdr:col>5</xdr:col>
      <xdr:colOff>530226</xdr:colOff>
      <xdr:row>4992</xdr:row>
      <xdr:rowOff>86783</xdr:rowOff>
    </xdr:to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id="{AC9F2157-2BE4-4171-A1A1-B37950F8C4F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5014</xdr:row>
      <xdr:rowOff>86783</xdr:rowOff>
    </xdr:from>
    <xdr:to>
      <xdr:col>5</xdr:col>
      <xdr:colOff>530226</xdr:colOff>
      <xdr:row>5017</xdr:row>
      <xdr:rowOff>86783</xdr:rowOff>
    </xdr:to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id="{2FDF035F-EBF9-43A0-BD16-A8C986E237B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5039</xdr:row>
      <xdr:rowOff>86783</xdr:rowOff>
    </xdr:from>
    <xdr:to>
      <xdr:col>5</xdr:col>
      <xdr:colOff>530226</xdr:colOff>
      <xdr:row>5042</xdr:row>
      <xdr:rowOff>86783</xdr:rowOff>
    </xdr:to>
    <xdr:sp macro="" textlink="">
      <xdr:nvSpPr>
        <xdr:cNvPr id="210" name="Rectangle 209">
          <a:extLst>
            <a:ext uri="{FF2B5EF4-FFF2-40B4-BE49-F238E27FC236}">
              <a16:creationId xmlns:a16="http://schemas.microsoft.com/office/drawing/2014/main" id="{597FAB8B-A5C5-4DD9-BF84-5E92B893F8F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5064</xdr:row>
      <xdr:rowOff>86783</xdr:rowOff>
    </xdr:from>
    <xdr:to>
      <xdr:col>5</xdr:col>
      <xdr:colOff>530226</xdr:colOff>
      <xdr:row>5067</xdr:row>
      <xdr:rowOff>86783</xdr:rowOff>
    </xdr:to>
    <xdr:sp macro="" textlink="">
      <xdr:nvSpPr>
        <xdr:cNvPr id="211" name="Rectangle 210">
          <a:extLst>
            <a:ext uri="{FF2B5EF4-FFF2-40B4-BE49-F238E27FC236}">
              <a16:creationId xmlns:a16="http://schemas.microsoft.com/office/drawing/2014/main" id="{CC05A780-4A8D-45DF-BEB3-8608A89D7DB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5089</xdr:row>
      <xdr:rowOff>86783</xdr:rowOff>
    </xdr:from>
    <xdr:to>
      <xdr:col>5</xdr:col>
      <xdr:colOff>530226</xdr:colOff>
      <xdr:row>5092</xdr:row>
      <xdr:rowOff>86783</xdr:rowOff>
    </xdr:to>
    <xdr:sp macro="" textlink="">
      <xdr:nvSpPr>
        <xdr:cNvPr id="212" name="Rectangle 211">
          <a:extLst>
            <a:ext uri="{FF2B5EF4-FFF2-40B4-BE49-F238E27FC236}">
              <a16:creationId xmlns:a16="http://schemas.microsoft.com/office/drawing/2014/main" id="{422806C4-7DED-45E1-B7E4-EC4E0494206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5114</xdr:row>
      <xdr:rowOff>86783</xdr:rowOff>
    </xdr:from>
    <xdr:to>
      <xdr:col>5</xdr:col>
      <xdr:colOff>530226</xdr:colOff>
      <xdr:row>5117</xdr:row>
      <xdr:rowOff>86783</xdr:rowOff>
    </xdr:to>
    <xdr:sp macro="" textlink="">
      <xdr:nvSpPr>
        <xdr:cNvPr id="213" name="Rectangle 212">
          <a:extLst>
            <a:ext uri="{FF2B5EF4-FFF2-40B4-BE49-F238E27FC236}">
              <a16:creationId xmlns:a16="http://schemas.microsoft.com/office/drawing/2014/main" id="{2337A195-C961-4F68-8CF2-2ED9158047A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5139</xdr:row>
      <xdr:rowOff>86783</xdr:rowOff>
    </xdr:from>
    <xdr:to>
      <xdr:col>5</xdr:col>
      <xdr:colOff>530226</xdr:colOff>
      <xdr:row>5142</xdr:row>
      <xdr:rowOff>86783</xdr:rowOff>
    </xdr:to>
    <xdr:sp macro="" textlink="">
      <xdr:nvSpPr>
        <xdr:cNvPr id="214" name="Rectangle 213">
          <a:extLst>
            <a:ext uri="{FF2B5EF4-FFF2-40B4-BE49-F238E27FC236}">
              <a16:creationId xmlns:a16="http://schemas.microsoft.com/office/drawing/2014/main" id="{9D7E6A60-C1AA-465F-B27C-A3413820E83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5164</xdr:row>
      <xdr:rowOff>86783</xdr:rowOff>
    </xdr:from>
    <xdr:to>
      <xdr:col>5</xdr:col>
      <xdr:colOff>530226</xdr:colOff>
      <xdr:row>5167</xdr:row>
      <xdr:rowOff>86783</xdr:rowOff>
    </xdr:to>
    <xdr:sp macro="" textlink="">
      <xdr:nvSpPr>
        <xdr:cNvPr id="215" name="Rectangle 214">
          <a:extLst>
            <a:ext uri="{FF2B5EF4-FFF2-40B4-BE49-F238E27FC236}">
              <a16:creationId xmlns:a16="http://schemas.microsoft.com/office/drawing/2014/main" id="{A81E3D5B-4D1C-4712-B1C7-034EDEE9F95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5189</xdr:row>
      <xdr:rowOff>86783</xdr:rowOff>
    </xdr:from>
    <xdr:to>
      <xdr:col>5</xdr:col>
      <xdr:colOff>530226</xdr:colOff>
      <xdr:row>5192</xdr:row>
      <xdr:rowOff>86783</xdr:rowOff>
    </xdr:to>
    <xdr:sp macro="" textlink="">
      <xdr:nvSpPr>
        <xdr:cNvPr id="216" name="Rectangle 215">
          <a:extLst>
            <a:ext uri="{FF2B5EF4-FFF2-40B4-BE49-F238E27FC236}">
              <a16:creationId xmlns:a16="http://schemas.microsoft.com/office/drawing/2014/main" id="{F914A687-4560-4CAB-9143-B19CEF2191D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5214</xdr:row>
      <xdr:rowOff>86783</xdr:rowOff>
    </xdr:from>
    <xdr:to>
      <xdr:col>5</xdr:col>
      <xdr:colOff>530226</xdr:colOff>
      <xdr:row>5217</xdr:row>
      <xdr:rowOff>86783</xdr:rowOff>
    </xdr:to>
    <xdr:sp macro="" textlink="">
      <xdr:nvSpPr>
        <xdr:cNvPr id="217" name="Rectangle 216">
          <a:extLst>
            <a:ext uri="{FF2B5EF4-FFF2-40B4-BE49-F238E27FC236}">
              <a16:creationId xmlns:a16="http://schemas.microsoft.com/office/drawing/2014/main" id="{5DAF07EF-49C4-41B9-A12E-ECDB85EA267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5239</xdr:row>
      <xdr:rowOff>86783</xdr:rowOff>
    </xdr:from>
    <xdr:to>
      <xdr:col>5</xdr:col>
      <xdr:colOff>530226</xdr:colOff>
      <xdr:row>5242</xdr:row>
      <xdr:rowOff>86783</xdr:rowOff>
    </xdr:to>
    <xdr:sp macro="" textlink="">
      <xdr:nvSpPr>
        <xdr:cNvPr id="218" name="Rectangle 217">
          <a:extLst>
            <a:ext uri="{FF2B5EF4-FFF2-40B4-BE49-F238E27FC236}">
              <a16:creationId xmlns:a16="http://schemas.microsoft.com/office/drawing/2014/main" id="{4BAFC798-AA55-43F2-AAEE-E12ABB91B47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5264</xdr:row>
      <xdr:rowOff>86783</xdr:rowOff>
    </xdr:from>
    <xdr:to>
      <xdr:col>5</xdr:col>
      <xdr:colOff>530226</xdr:colOff>
      <xdr:row>5267</xdr:row>
      <xdr:rowOff>86783</xdr:rowOff>
    </xdr:to>
    <xdr:sp macro="" textlink="">
      <xdr:nvSpPr>
        <xdr:cNvPr id="219" name="Rectangle 218">
          <a:extLst>
            <a:ext uri="{FF2B5EF4-FFF2-40B4-BE49-F238E27FC236}">
              <a16:creationId xmlns:a16="http://schemas.microsoft.com/office/drawing/2014/main" id="{B4AFEFB0-4FF5-49B9-B462-C8A31ADB09D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5289</xdr:row>
      <xdr:rowOff>86783</xdr:rowOff>
    </xdr:from>
    <xdr:to>
      <xdr:col>5</xdr:col>
      <xdr:colOff>530226</xdr:colOff>
      <xdr:row>5292</xdr:row>
      <xdr:rowOff>86783</xdr:rowOff>
    </xdr:to>
    <xdr:sp macro="" textlink="">
      <xdr:nvSpPr>
        <xdr:cNvPr id="220" name="Rectangle 219">
          <a:extLst>
            <a:ext uri="{FF2B5EF4-FFF2-40B4-BE49-F238E27FC236}">
              <a16:creationId xmlns:a16="http://schemas.microsoft.com/office/drawing/2014/main" id="{0B5C4F9A-072C-46A0-B1D8-EBE62047958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5314</xdr:row>
      <xdr:rowOff>86783</xdr:rowOff>
    </xdr:from>
    <xdr:to>
      <xdr:col>5</xdr:col>
      <xdr:colOff>530226</xdr:colOff>
      <xdr:row>5317</xdr:row>
      <xdr:rowOff>86783</xdr:rowOff>
    </xdr:to>
    <xdr:sp macro="" textlink="">
      <xdr:nvSpPr>
        <xdr:cNvPr id="221" name="Rectangle 220">
          <a:extLst>
            <a:ext uri="{FF2B5EF4-FFF2-40B4-BE49-F238E27FC236}">
              <a16:creationId xmlns:a16="http://schemas.microsoft.com/office/drawing/2014/main" id="{E0FCD6AD-5E9E-4D50-8D02-14AA7E0D57D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5339</xdr:row>
      <xdr:rowOff>86783</xdr:rowOff>
    </xdr:from>
    <xdr:to>
      <xdr:col>5</xdr:col>
      <xdr:colOff>530226</xdr:colOff>
      <xdr:row>5342</xdr:row>
      <xdr:rowOff>86783</xdr:rowOff>
    </xdr:to>
    <xdr:sp macro="" textlink="">
      <xdr:nvSpPr>
        <xdr:cNvPr id="222" name="Rectangle 221">
          <a:extLst>
            <a:ext uri="{FF2B5EF4-FFF2-40B4-BE49-F238E27FC236}">
              <a16:creationId xmlns:a16="http://schemas.microsoft.com/office/drawing/2014/main" id="{B88182AE-7560-4F2E-AF15-8D795F30A27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5364</xdr:row>
      <xdr:rowOff>86783</xdr:rowOff>
    </xdr:from>
    <xdr:to>
      <xdr:col>5</xdr:col>
      <xdr:colOff>530226</xdr:colOff>
      <xdr:row>5367</xdr:row>
      <xdr:rowOff>86783</xdr:rowOff>
    </xdr:to>
    <xdr:sp macro="" textlink="">
      <xdr:nvSpPr>
        <xdr:cNvPr id="223" name="Rectangle 222">
          <a:extLst>
            <a:ext uri="{FF2B5EF4-FFF2-40B4-BE49-F238E27FC236}">
              <a16:creationId xmlns:a16="http://schemas.microsoft.com/office/drawing/2014/main" id="{777C30C8-569F-4D88-A1C5-6AEE3EACAF7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5389</xdr:row>
      <xdr:rowOff>86783</xdr:rowOff>
    </xdr:from>
    <xdr:to>
      <xdr:col>5</xdr:col>
      <xdr:colOff>530226</xdr:colOff>
      <xdr:row>5392</xdr:row>
      <xdr:rowOff>86783</xdr:rowOff>
    </xdr:to>
    <xdr:sp macro="" textlink="">
      <xdr:nvSpPr>
        <xdr:cNvPr id="224" name="Rectangle 223">
          <a:extLst>
            <a:ext uri="{FF2B5EF4-FFF2-40B4-BE49-F238E27FC236}">
              <a16:creationId xmlns:a16="http://schemas.microsoft.com/office/drawing/2014/main" id="{7F1D25DB-A22D-460D-83E8-76B9A507BC0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5414</xdr:row>
      <xdr:rowOff>86783</xdr:rowOff>
    </xdr:from>
    <xdr:to>
      <xdr:col>5</xdr:col>
      <xdr:colOff>530226</xdr:colOff>
      <xdr:row>5417</xdr:row>
      <xdr:rowOff>86783</xdr:rowOff>
    </xdr:to>
    <xdr:sp macro="" textlink="">
      <xdr:nvSpPr>
        <xdr:cNvPr id="225" name="Rectangle 224">
          <a:extLst>
            <a:ext uri="{FF2B5EF4-FFF2-40B4-BE49-F238E27FC236}">
              <a16:creationId xmlns:a16="http://schemas.microsoft.com/office/drawing/2014/main" id="{2F8AD8BE-B0E1-4640-AF48-48E3F25C500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5439</xdr:row>
      <xdr:rowOff>86783</xdr:rowOff>
    </xdr:from>
    <xdr:to>
      <xdr:col>5</xdr:col>
      <xdr:colOff>530226</xdr:colOff>
      <xdr:row>5442</xdr:row>
      <xdr:rowOff>86783</xdr:rowOff>
    </xdr:to>
    <xdr:sp macro="" textlink="">
      <xdr:nvSpPr>
        <xdr:cNvPr id="226" name="Rectangle 225">
          <a:extLst>
            <a:ext uri="{FF2B5EF4-FFF2-40B4-BE49-F238E27FC236}">
              <a16:creationId xmlns:a16="http://schemas.microsoft.com/office/drawing/2014/main" id="{AA1C710C-015F-4397-9310-09900FDB3D1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5464</xdr:row>
      <xdr:rowOff>86783</xdr:rowOff>
    </xdr:from>
    <xdr:to>
      <xdr:col>5</xdr:col>
      <xdr:colOff>530226</xdr:colOff>
      <xdr:row>5467</xdr:row>
      <xdr:rowOff>86783</xdr:rowOff>
    </xdr:to>
    <xdr:sp macro="" textlink="">
      <xdr:nvSpPr>
        <xdr:cNvPr id="227" name="Rectangle 226">
          <a:extLst>
            <a:ext uri="{FF2B5EF4-FFF2-40B4-BE49-F238E27FC236}">
              <a16:creationId xmlns:a16="http://schemas.microsoft.com/office/drawing/2014/main" id="{6AA2070E-EAA7-4B9A-9694-F1681D5694E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5489</xdr:row>
      <xdr:rowOff>86783</xdr:rowOff>
    </xdr:from>
    <xdr:to>
      <xdr:col>5</xdr:col>
      <xdr:colOff>530226</xdr:colOff>
      <xdr:row>5492</xdr:row>
      <xdr:rowOff>86783</xdr:rowOff>
    </xdr:to>
    <xdr:sp macro="" textlink="">
      <xdr:nvSpPr>
        <xdr:cNvPr id="228" name="Rectangle 227">
          <a:extLst>
            <a:ext uri="{FF2B5EF4-FFF2-40B4-BE49-F238E27FC236}">
              <a16:creationId xmlns:a16="http://schemas.microsoft.com/office/drawing/2014/main" id="{D137445C-CBB3-4AFE-B7F3-B0DE65E712F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5514</xdr:row>
      <xdr:rowOff>86783</xdr:rowOff>
    </xdr:from>
    <xdr:to>
      <xdr:col>5</xdr:col>
      <xdr:colOff>530226</xdr:colOff>
      <xdr:row>5517</xdr:row>
      <xdr:rowOff>86783</xdr:rowOff>
    </xdr:to>
    <xdr:sp macro="" textlink="">
      <xdr:nvSpPr>
        <xdr:cNvPr id="229" name="Rectangle 228">
          <a:extLst>
            <a:ext uri="{FF2B5EF4-FFF2-40B4-BE49-F238E27FC236}">
              <a16:creationId xmlns:a16="http://schemas.microsoft.com/office/drawing/2014/main" id="{0A88DF6B-D148-434B-B420-242FADD028B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5539</xdr:row>
      <xdr:rowOff>86783</xdr:rowOff>
    </xdr:from>
    <xdr:to>
      <xdr:col>5</xdr:col>
      <xdr:colOff>530226</xdr:colOff>
      <xdr:row>5542</xdr:row>
      <xdr:rowOff>86783</xdr:rowOff>
    </xdr:to>
    <xdr:sp macro="" textlink="">
      <xdr:nvSpPr>
        <xdr:cNvPr id="230" name="Rectangle 229">
          <a:extLst>
            <a:ext uri="{FF2B5EF4-FFF2-40B4-BE49-F238E27FC236}">
              <a16:creationId xmlns:a16="http://schemas.microsoft.com/office/drawing/2014/main" id="{4E7D69EA-B991-493D-B19C-9CB08D5C62C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5564</xdr:row>
      <xdr:rowOff>86783</xdr:rowOff>
    </xdr:from>
    <xdr:to>
      <xdr:col>5</xdr:col>
      <xdr:colOff>530226</xdr:colOff>
      <xdr:row>5567</xdr:row>
      <xdr:rowOff>86783</xdr:rowOff>
    </xdr:to>
    <xdr:sp macro="" textlink="">
      <xdr:nvSpPr>
        <xdr:cNvPr id="231" name="Rectangle 230">
          <a:extLst>
            <a:ext uri="{FF2B5EF4-FFF2-40B4-BE49-F238E27FC236}">
              <a16:creationId xmlns:a16="http://schemas.microsoft.com/office/drawing/2014/main" id="{9359E38B-A627-4F10-B5FE-73263DECC9B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5589</xdr:row>
      <xdr:rowOff>86783</xdr:rowOff>
    </xdr:from>
    <xdr:to>
      <xdr:col>5</xdr:col>
      <xdr:colOff>530226</xdr:colOff>
      <xdr:row>5592</xdr:row>
      <xdr:rowOff>86783</xdr:rowOff>
    </xdr:to>
    <xdr:sp macro="" textlink="">
      <xdr:nvSpPr>
        <xdr:cNvPr id="232" name="Rectangle 231">
          <a:extLst>
            <a:ext uri="{FF2B5EF4-FFF2-40B4-BE49-F238E27FC236}">
              <a16:creationId xmlns:a16="http://schemas.microsoft.com/office/drawing/2014/main" id="{57AD0925-A423-4C8F-B4A5-A8EC247AD96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5614</xdr:row>
      <xdr:rowOff>86783</xdr:rowOff>
    </xdr:from>
    <xdr:to>
      <xdr:col>5</xdr:col>
      <xdr:colOff>530226</xdr:colOff>
      <xdr:row>5617</xdr:row>
      <xdr:rowOff>86783</xdr:rowOff>
    </xdr:to>
    <xdr:sp macro="" textlink="">
      <xdr:nvSpPr>
        <xdr:cNvPr id="233" name="Rectangle 232">
          <a:extLst>
            <a:ext uri="{FF2B5EF4-FFF2-40B4-BE49-F238E27FC236}">
              <a16:creationId xmlns:a16="http://schemas.microsoft.com/office/drawing/2014/main" id="{5A6C2BDA-0594-4BD6-8145-C7EDD28ACC1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5639</xdr:row>
      <xdr:rowOff>86783</xdr:rowOff>
    </xdr:from>
    <xdr:to>
      <xdr:col>5</xdr:col>
      <xdr:colOff>530226</xdr:colOff>
      <xdr:row>5642</xdr:row>
      <xdr:rowOff>86783</xdr:rowOff>
    </xdr:to>
    <xdr:sp macro="" textlink="">
      <xdr:nvSpPr>
        <xdr:cNvPr id="234" name="Rectangle 233">
          <a:extLst>
            <a:ext uri="{FF2B5EF4-FFF2-40B4-BE49-F238E27FC236}">
              <a16:creationId xmlns:a16="http://schemas.microsoft.com/office/drawing/2014/main" id="{EEBCAF35-B83D-4B27-BCF3-68868A2BFEA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5664</xdr:row>
      <xdr:rowOff>86783</xdr:rowOff>
    </xdr:from>
    <xdr:to>
      <xdr:col>5</xdr:col>
      <xdr:colOff>530226</xdr:colOff>
      <xdr:row>5667</xdr:row>
      <xdr:rowOff>86783</xdr:rowOff>
    </xdr:to>
    <xdr:sp macro="" textlink="">
      <xdr:nvSpPr>
        <xdr:cNvPr id="235" name="Rectangle 234">
          <a:extLst>
            <a:ext uri="{FF2B5EF4-FFF2-40B4-BE49-F238E27FC236}">
              <a16:creationId xmlns:a16="http://schemas.microsoft.com/office/drawing/2014/main" id="{149914C2-0607-49B6-A96C-10C1F4FAC41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5689</xdr:row>
      <xdr:rowOff>86783</xdr:rowOff>
    </xdr:from>
    <xdr:to>
      <xdr:col>5</xdr:col>
      <xdr:colOff>530226</xdr:colOff>
      <xdr:row>5692</xdr:row>
      <xdr:rowOff>86783</xdr:rowOff>
    </xdr:to>
    <xdr:sp macro="" textlink="">
      <xdr:nvSpPr>
        <xdr:cNvPr id="236" name="Rectangle 235">
          <a:extLst>
            <a:ext uri="{FF2B5EF4-FFF2-40B4-BE49-F238E27FC236}">
              <a16:creationId xmlns:a16="http://schemas.microsoft.com/office/drawing/2014/main" id="{A2042EF2-E70A-46D8-94DE-56ACD290DC6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5714</xdr:row>
      <xdr:rowOff>86783</xdr:rowOff>
    </xdr:from>
    <xdr:to>
      <xdr:col>5</xdr:col>
      <xdr:colOff>530226</xdr:colOff>
      <xdr:row>5717</xdr:row>
      <xdr:rowOff>86783</xdr:rowOff>
    </xdr:to>
    <xdr:sp macro="" textlink="">
      <xdr:nvSpPr>
        <xdr:cNvPr id="237" name="Rectangle 236">
          <a:extLst>
            <a:ext uri="{FF2B5EF4-FFF2-40B4-BE49-F238E27FC236}">
              <a16:creationId xmlns:a16="http://schemas.microsoft.com/office/drawing/2014/main" id="{47C758A5-EBC1-44B6-8108-C89EEAA5BC1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5739</xdr:row>
      <xdr:rowOff>86783</xdr:rowOff>
    </xdr:from>
    <xdr:to>
      <xdr:col>5</xdr:col>
      <xdr:colOff>530226</xdr:colOff>
      <xdr:row>5742</xdr:row>
      <xdr:rowOff>86783</xdr:rowOff>
    </xdr:to>
    <xdr:sp macro="" textlink="">
      <xdr:nvSpPr>
        <xdr:cNvPr id="238" name="Rectangle 237">
          <a:extLst>
            <a:ext uri="{FF2B5EF4-FFF2-40B4-BE49-F238E27FC236}">
              <a16:creationId xmlns:a16="http://schemas.microsoft.com/office/drawing/2014/main" id="{61A37096-CCD4-4E79-A498-F06134E9646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5764</xdr:row>
      <xdr:rowOff>86783</xdr:rowOff>
    </xdr:from>
    <xdr:to>
      <xdr:col>5</xdr:col>
      <xdr:colOff>530226</xdr:colOff>
      <xdr:row>5767</xdr:row>
      <xdr:rowOff>86783</xdr:rowOff>
    </xdr:to>
    <xdr:sp macro="" textlink="">
      <xdr:nvSpPr>
        <xdr:cNvPr id="239" name="Rectangle 238">
          <a:extLst>
            <a:ext uri="{FF2B5EF4-FFF2-40B4-BE49-F238E27FC236}">
              <a16:creationId xmlns:a16="http://schemas.microsoft.com/office/drawing/2014/main" id="{B2F22180-C549-463F-9341-58673880F1E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5789</xdr:row>
      <xdr:rowOff>86783</xdr:rowOff>
    </xdr:from>
    <xdr:to>
      <xdr:col>5</xdr:col>
      <xdr:colOff>530226</xdr:colOff>
      <xdr:row>5792</xdr:row>
      <xdr:rowOff>86783</xdr:rowOff>
    </xdr:to>
    <xdr:sp macro="" textlink="">
      <xdr:nvSpPr>
        <xdr:cNvPr id="240" name="Rectangle 239">
          <a:extLst>
            <a:ext uri="{FF2B5EF4-FFF2-40B4-BE49-F238E27FC236}">
              <a16:creationId xmlns:a16="http://schemas.microsoft.com/office/drawing/2014/main" id="{3B041489-9C4F-43B3-9591-B9B57BEB377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5814</xdr:row>
      <xdr:rowOff>86783</xdr:rowOff>
    </xdr:from>
    <xdr:to>
      <xdr:col>5</xdr:col>
      <xdr:colOff>530226</xdr:colOff>
      <xdr:row>5817</xdr:row>
      <xdr:rowOff>86783</xdr:rowOff>
    </xdr:to>
    <xdr:sp macro="" textlink="">
      <xdr:nvSpPr>
        <xdr:cNvPr id="241" name="Rectangle 240">
          <a:extLst>
            <a:ext uri="{FF2B5EF4-FFF2-40B4-BE49-F238E27FC236}">
              <a16:creationId xmlns:a16="http://schemas.microsoft.com/office/drawing/2014/main" id="{D42A8D6C-783D-4CBF-99A4-6C675458A52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5839</xdr:row>
      <xdr:rowOff>86783</xdr:rowOff>
    </xdr:from>
    <xdr:to>
      <xdr:col>5</xdr:col>
      <xdr:colOff>530226</xdr:colOff>
      <xdr:row>5842</xdr:row>
      <xdr:rowOff>86783</xdr:rowOff>
    </xdr:to>
    <xdr:sp macro="" textlink="">
      <xdr:nvSpPr>
        <xdr:cNvPr id="242" name="Rectangle 241">
          <a:extLst>
            <a:ext uri="{FF2B5EF4-FFF2-40B4-BE49-F238E27FC236}">
              <a16:creationId xmlns:a16="http://schemas.microsoft.com/office/drawing/2014/main" id="{8C2B140A-F1CC-44B9-9800-2B86CB9B635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5864</xdr:row>
      <xdr:rowOff>86783</xdr:rowOff>
    </xdr:from>
    <xdr:to>
      <xdr:col>5</xdr:col>
      <xdr:colOff>530226</xdr:colOff>
      <xdr:row>5867</xdr:row>
      <xdr:rowOff>86783</xdr:rowOff>
    </xdr:to>
    <xdr:sp macro="" textlink="">
      <xdr:nvSpPr>
        <xdr:cNvPr id="243" name="Rectangle 242">
          <a:extLst>
            <a:ext uri="{FF2B5EF4-FFF2-40B4-BE49-F238E27FC236}">
              <a16:creationId xmlns:a16="http://schemas.microsoft.com/office/drawing/2014/main" id="{E287DB75-4A20-46E3-84D6-2F167303796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5889</xdr:row>
      <xdr:rowOff>86783</xdr:rowOff>
    </xdr:from>
    <xdr:to>
      <xdr:col>5</xdr:col>
      <xdr:colOff>530226</xdr:colOff>
      <xdr:row>5892</xdr:row>
      <xdr:rowOff>86783</xdr:rowOff>
    </xdr:to>
    <xdr:sp macro="" textlink="">
      <xdr:nvSpPr>
        <xdr:cNvPr id="244" name="Rectangle 243">
          <a:extLst>
            <a:ext uri="{FF2B5EF4-FFF2-40B4-BE49-F238E27FC236}">
              <a16:creationId xmlns:a16="http://schemas.microsoft.com/office/drawing/2014/main" id="{45ED3FD2-4EF3-429D-B47B-85874E101F0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5914</xdr:row>
      <xdr:rowOff>86783</xdr:rowOff>
    </xdr:from>
    <xdr:to>
      <xdr:col>5</xdr:col>
      <xdr:colOff>530226</xdr:colOff>
      <xdr:row>5917</xdr:row>
      <xdr:rowOff>86783</xdr:rowOff>
    </xdr:to>
    <xdr:sp macro="" textlink="">
      <xdr:nvSpPr>
        <xdr:cNvPr id="245" name="Rectangle 244">
          <a:extLst>
            <a:ext uri="{FF2B5EF4-FFF2-40B4-BE49-F238E27FC236}">
              <a16:creationId xmlns:a16="http://schemas.microsoft.com/office/drawing/2014/main" id="{A177BF2B-3A80-47C4-AF5B-A64019725A7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5939</xdr:row>
      <xdr:rowOff>86783</xdr:rowOff>
    </xdr:from>
    <xdr:to>
      <xdr:col>5</xdr:col>
      <xdr:colOff>530226</xdr:colOff>
      <xdr:row>5942</xdr:row>
      <xdr:rowOff>86783</xdr:rowOff>
    </xdr:to>
    <xdr:sp macro="" textlink="">
      <xdr:nvSpPr>
        <xdr:cNvPr id="246" name="Rectangle 245">
          <a:extLst>
            <a:ext uri="{FF2B5EF4-FFF2-40B4-BE49-F238E27FC236}">
              <a16:creationId xmlns:a16="http://schemas.microsoft.com/office/drawing/2014/main" id="{0C379F56-4930-47C0-9279-72ABD26DBA6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5964</xdr:row>
      <xdr:rowOff>86783</xdr:rowOff>
    </xdr:from>
    <xdr:to>
      <xdr:col>5</xdr:col>
      <xdr:colOff>530226</xdr:colOff>
      <xdr:row>5967</xdr:row>
      <xdr:rowOff>86783</xdr:rowOff>
    </xdr:to>
    <xdr:sp macro="" textlink="">
      <xdr:nvSpPr>
        <xdr:cNvPr id="247" name="Rectangle 246">
          <a:extLst>
            <a:ext uri="{FF2B5EF4-FFF2-40B4-BE49-F238E27FC236}">
              <a16:creationId xmlns:a16="http://schemas.microsoft.com/office/drawing/2014/main" id="{E33372AE-BE11-43D1-8B79-168EAF41E0D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5989</xdr:row>
      <xdr:rowOff>86783</xdr:rowOff>
    </xdr:from>
    <xdr:to>
      <xdr:col>5</xdr:col>
      <xdr:colOff>530226</xdr:colOff>
      <xdr:row>5992</xdr:row>
      <xdr:rowOff>86783</xdr:rowOff>
    </xdr:to>
    <xdr:sp macro="" textlink="">
      <xdr:nvSpPr>
        <xdr:cNvPr id="248" name="Rectangle 247">
          <a:extLst>
            <a:ext uri="{FF2B5EF4-FFF2-40B4-BE49-F238E27FC236}">
              <a16:creationId xmlns:a16="http://schemas.microsoft.com/office/drawing/2014/main" id="{78D27B36-1721-4F4F-BBC6-D376F45E946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6014</xdr:row>
      <xdr:rowOff>86783</xdr:rowOff>
    </xdr:from>
    <xdr:to>
      <xdr:col>5</xdr:col>
      <xdr:colOff>530226</xdr:colOff>
      <xdr:row>6017</xdr:row>
      <xdr:rowOff>86783</xdr:rowOff>
    </xdr:to>
    <xdr:sp macro="" textlink="">
      <xdr:nvSpPr>
        <xdr:cNvPr id="249" name="Rectangle 248">
          <a:extLst>
            <a:ext uri="{FF2B5EF4-FFF2-40B4-BE49-F238E27FC236}">
              <a16:creationId xmlns:a16="http://schemas.microsoft.com/office/drawing/2014/main" id="{F3D65CA5-8897-43AE-8C7C-F6BA387BB43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6039</xdr:row>
      <xdr:rowOff>86783</xdr:rowOff>
    </xdr:from>
    <xdr:to>
      <xdr:col>5</xdr:col>
      <xdr:colOff>530226</xdr:colOff>
      <xdr:row>6042</xdr:row>
      <xdr:rowOff>86783</xdr:rowOff>
    </xdr:to>
    <xdr:sp macro="" textlink="">
      <xdr:nvSpPr>
        <xdr:cNvPr id="250" name="Rectangle 249">
          <a:extLst>
            <a:ext uri="{FF2B5EF4-FFF2-40B4-BE49-F238E27FC236}">
              <a16:creationId xmlns:a16="http://schemas.microsoft.com/office/drawing/2014/main" id="{69C9E7B6-AF24-4FCC-9E6E-B4463E9A4EA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6064</xdr:row>
      <xdr:rowOff>86783</xdr:rowOff>
    </xdr:from>
    <xdr:to>
      <xdr:col>5</xdr:col>
      <xdr:colOff>530226</xdr:colOff>
      <xdr:row>6067</xdr:row>
      <xdr:rowOff>86783</xdr:rowOff>
    </xdr:to>
    <xdr:sp macro="" textlink="">
      <xdr:nvSpPr>
        <xdr:cNvPr id="251" name="Rectangle 250">
          <a:extLst>
            <a:ext uri="{FF2B5EF4-FFF2-40B4-BE49-F238E27FC236}">
              <a16:creationId xmlns:a16="http://schemas.microsoft.com/office/drawing/2014/main" id="{88588B37-114C-4B5F-A2DC-425AF626393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6089</xdr:row>
      <xdr:rowOff>86783</xdr:rowOff>
    </xdr:from>
    <xdr:to>
      <xdr:col>5</xdr:col>
      <xdr:colOff>530226</xdr:colOff>
      <xdr:row>6092</xdr:row>
      <xdr:rowOff>86783</xdr:rowOff>
    </xdr:to>
    <xdr:sp macro="" textlink="">
      <xdr:nvSpPr>
        <xdr:cNvPr id="252" name="Rectangle 251">
          <a:extLst>
            <a:ext uri="{FF2B5EF4-FFF2-40B4-BE49-F238E27FC236}">
              <a16:creationId xmlns:a16="http://schemas.microsoft.com/office/drawing/2014/main" id="{9517248B-F576-4753-8639-DDE0AC9DAB5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6114</xdr:row>
      <xdr:rowOff>86783</xdr:rowOff>
    </xdr:from>
    <xdr:to>
      <xdr:col>5</xdr:col>
      <xdr:colOff>530226</xdr:colOff>
      <xdr:row>6117</xdr:row>
      <xdr:rowOff>86783</xdr:rowOff>
    </xdr:to>
    <xdr:sp macro="" textlink="">
      <xdr:nvSpPr>
        <xdr:cNvPr id="253" name="Rectangle 252">
          <a:extLst>
            <a:ext uri="{FF2B5EF4-FFF2-40B4-BE49-F238E27FC236}">
              <a16:creationId xmlns:a16="http://schemas.microsoft.com/office/drawing/2014/main" id="{6FE9DF70-FB0E-459A-96EE-A913DEA72C8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6139</xdr:row>
      <xdr:rowOff>86783</xdr:rowOff>
    </xdr:from>
    <xdr:to>
      <xdr:col>5</xdr:col>
      <xdr:colOff>530226</xdr:colOff>
      <xdr:row>6142</xdr:row>
      <xdr:rowOff>86783</xdr:rowOff>
    </xdr:to>
    <xdr:sp macro="" textlink="">
      <xdr:nvSpPr>
        <xdr:cNvPr id="254" name="Rectangle 253">
          <a:extLst>
            <a:ext uri="{FF2B5EF4-FFF2-40B4-BE49-F238E27FC236}">
              <a16:creationId xmlns:a16="http://schemas.microsoft.com/office/drawing/2014/main" id="{C805B1D0-E158-455F-BA4E-F8C53F00E8B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6164</xdr:row>
      <xdr:rowOff>86783</xdr:rowOff>
    </xdr:from>
    <xdr:to>
      <xdr:col>5</xdr:col>
      <xdr:colOff>530226</xdr:colOff>
      <xdr:row>6167</xdr:row>
      <xdr:rowOff>86783</xdr:rowOff>
    </xdr:to>
    <xdr:sp macro="" textlink="">
      <xdr:nvSpPr>
        <xdr:cNvPr id="255" name="Rectangle 254">
          <a:extLst>
            <a:ext uri="{FF2B5EF4-FFF2-40B4-BE49-F238E27FC236}">
              <a16:creationId xmlns:a16="http://schemas.microsoft.com/office/drawing/2014/main" id="{ECD57129-6B86-4814-87BB-304E40A11C3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6189</xdr:row>
      <xdr:rowOff>86783</xdr:rowOff>
    </xdr:from>
    <xdr:to>
      <xdr:col>5</xdr:col>
      <xdr:colOff>530226</xdr:colOff>
      <xdr:row>6192</xdr:row>
      <xdr:rowOff>86783</xdr:rowOff>
    </xdr:to>
    <xdr:sp macro="" textlink="">
      <xdr:nvSpPr>
        <xdr:cNvPr id="256" name="Rectangle 255">
          <a:extLst>
            <a:ext uri="{FF2B5EF4-FFF2-40B4-BE49-F238E27FC236}">
              <a16:creationId xmlns:a16="http://schemas.microsoft.com/office/drawing/2014/main" id="{691A494A-D2BC-4B0A-8AFB-B3F84A793D9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6214</xdr:row>
      <xdr:rowOff>86783</xdr:rowOff>
    </xdr:from>
    <xdr:to>
      <xdr:col>5</xdr:col>
      <xdr:colOff>530226</xdr:colOff>
      <xdr:row>6217</xdr:row>
      <xdr:rowOff>86783</xdr:rowOff>
    </xdr:to>
    <xdr:sp macro="" textlink="">
      <xdr:nvSpPr>
        <xdr:cNvPr id="257" name="Rectangle 256">
          <a:extLst>
            <a:ext uri="{FF2B5EF4-FFF2-40B4-BE49-F238E27FC236}">
              <a16:creationId xmlns:a16="http://schemas.microsoft.com/office/drawing/2014/main" id="{311561FF-0823-4715-94FD-1E7F621E22F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6239</xdr:row>
      <xdr:rowOff>86783</xdr:rowOff>
    </xdr:from>
    <xdr:to>
      <xdr:col>5</xdr:col>
      <xdr:colOff>530226</xdr:colOff>
      <xdr:row>6242</xdr:row>
      <xdr:rowOff>86783</xdr:rowOff>
    </xdr:to>
    <xdr:sp macro="" textlink="">
      <xdr:nvSpPr>
        <xdr:cNvPr id="258" name="Rectangle 257">
          <a:extLst>
            <a:ext uri="{FF2B5EF4-FFF2-40B4-BE49-F238E27FC236}">
              <a16:creationId xmlns:a16="http://schemas.microsoft.com/office/drawing/2014/main" id="{80A56F15-D236-4A55-BFA4-3FB31C23997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6264</xdr:row>
      <xdr:rowOff>86783</xdr:rowOff>
    </xdr:from>
    <xdr:to>
      <xdr:col>5</xdr:col>
      <xdr:colOff>530226</xdr:colOff>
      <xdr:row>6267</xdr:row>
      <xdr:rowOff>86783</xdr:rowOff>
    </xdr:to>
    <xdr:sp macro="" textlink="">
      <xdr:nvSpPr>
        <xdr:cNvPr id="259" name="Rectangle 258">
          <a:extLst>
            <a:ext uri="{FF2B5EF4-FFF2-40B4-BE49-F238E27FC236}">
              <a16:creationId xmlns:a16="http://schemas.microsoft.com/office/drawing/2014/main" id="{5C7B8172-CD58-42E0-9AC3-64CCFCC8465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6289</xdr:row>
      <xdr:rowOff>86783</xdr:rowOff>
    </xdr:from>
    <xdr:to>
      <xdr:col>5</xdr:col>
      <xdr:colOff>530226</xdr:colOff>
      <xdr:row>6292</xdr:row>
      <xdr:rowOff>86783</xdr:rowOff>
    </xdr:to>
    <xdr:sp macro="" textlink="">
      <xdr:nvSpPr>
        <xdr:cNvPr id="260" name="Rectangle 259">
          <a:extLst>
            <a:ext uri="{FF2B5EF4-FFF2-40B4-BE49-F238E27FC236}">
              <a16:creationId xmlns:a16="http://schemas.microsoft.com/office/drawing/2014/main" id="{6AE80FF3-50EB-4684-8D33-1E8225AF3E4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6314</xdr:row>
      <xdr:rowOff>86783</xdr:rowOff>
    </xdr:from>
    <xdr:to>
      <xdr:col>5</xdr:col>
      <xdr:colOff>530226</xdr:colOff>
      <xdr:row>6317</xdr:row>
      <xdr:rowOff>86783</xdr:rowOff>
    </xdr:to>
    <xdr:sp macro="" textlink="">
      <xdr:nvSpPr>
        <xdr:cNvPr id="261" name="Rectangle 260">
          <a:extLst>
            <a:ext uri="{FF2B5EF4-FFF2-40B4-BE49-F238E27FC236}">
              <a16:creationId xmlns:a16="http://schemas.microsoft.com/office/drawing/2014/main" id="{74713739-B65F-45D2-90A8-D2DA938A318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6339</xdr:row>
      <xdr:rowOff>86783</xdr:rowOff>
    </xdr:from>
    <xdr:to>
      <xdr:col>5</xdr:col>
      <xdr:colOff>530226</xdr:colOff>
      <xdr:row>6342</xdr:row>
      <xdr:rowOff>86783</xdr:rowOff>
    </xdr:to>
    <xdr:sp macro="" textlink="">
      <xdr:nvSpPr>
        <xdr:cNvPr id="262" name="Rectangle 261">
          <a:extLst>
            <a:ext uri="{FF2B5EF4-FFF2-40B4-BE49-F238E27FC236}">
              <a16:creationId xmlns:a16="http://schemas.microsoft.com/office/drawing/2014/main" id="{CDCE585F-4346-409B-BCC0-DE4B290C2BF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6364</xdr:row>
      <xdr:rowOff>86783</xdr:rowOff>
    </xdr:from>
    <xdr:to>
      <xdr:col>5</xdr:col>
      <xdr:colOff>530226</xdr:colOff>
      <xdr:row>6367</xdr:row>
      <xdr:rowOff>86783</xdr:rowOff>
    </xdr:to>
    <xdr:sp macro="" textlink="">
      <xdr:nvSpPr>
        <xdr:cNvPr id="263" name="Rectangle 262">
          <a:extLst>
            <a:ext uri="{FF2B5EF4-FFF2-40B4-BE49-F238E27FC236}">
              <a16:creationId xmlns:a16="http://schemas.microsoft.com/office/drawing/2014/main" id="{7740002F-5208-45B2-9E4A-E54F7FD5CB5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6389</xdr:row>
      <xdr:rowOff>86783</xdr:rowOff>
    </xdr:from>
    <xdr:to>
      <xdr:col>5</xdr:col>
      <xdr:colOff>530226</xdr:colOff>
      <xdr:row>6392</xdr:row>
      <xdr:rowOff>86783</xdr:rowOff>
    </xdr:to>
    <xdr:sp macro="" textlink="">
      <xdr:nvSpPr>
        <xdr:cNvPr id="264" name="Rectangle 263">
          <a:extLst>
            <a:ext uri="{FF2B5EF4-FFF2-40B4-BE49-F238E27FC236}">
              <a16:creationId xmlns:a16="http://schemas.microsoft.com/office/drawing/2014/main" id="{58B85FF4-D59A-411E-93C5-A212C1116C3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6414</xdr:row>
      <xdr:rowOff>86783</xdr:rowOff>
    </xdr:from>
    <xdr:to>
      <xdr:col>5</xdr:col>
      <xdr:colOff>530226</xdr:colOff>
      <xdr:row>6417</xdr:row>
      <xdr:rowOff>86783</xdr:rowOff>
    </xdr:to>
    <xdr:sp macro="" textlink="">
      <xdr:nvSpPr>
        <xdr:cNvPr id="265" name="Rectangle 264">
          <a:extLst>
            <a:ext uri="{FF2B5EF4-FFF2-40B4-BE49-F238E27FC236}">
              <a16:creationId xmlns:a16="http://schemas.microsoft.com/office/drawing/2014/main" id="{58735272-361C-4F03-8639-2D54B063CEE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6439</xdr:row>
      <xdr:rowOff>86783</xdr:rowOff>
    </xdr:from>
    <xdr:to>
      <xdr:col>5</xdr:col>
      <xdr:colOff>530226</xdr:colOff>
      <xdr:row>6442</xdr:row>
      <xdr:rowOff>86783</xdr:rowOff>
    </xdr:to>
    <xdr:sp macro="" textlink="">
      <xdr:nvSpPr>
        <xdr:cNvPr id="266" name="Rectangle 265">
          <a:extLst>
            <a:ext uri="{FF2B5EF4-FFF2-40B4-BE49-F238E27FC236}">
              <a16:creationId xmlns:a16="http://schemas.microsoft.com/office/drawing/2014/main" id="{1963372D-7D08-4291-B535-6D309AAAFEB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6464</xdr:row>
      <xdr:rowOff>86783</xdr:rowOff>
    </xdr:from>
    <xdr:to>
      <xdr:col>5</xdr:col>
      <xdr:colOff>530226</xdr:colOff>
      <xdr:row>6467</xdr:row>
      <xdr:rowOff>86783</xdr:rowOff>
    </xdr:to>
    <xdr:sp macro="" textlink="">
      <xdr:nvSpPr>
        <xdr:cNvPr id="267" name="Rectangle 266">
          <a:extLst>
            <a:ext uri="{FF2B5EF4-FFF2-40B4-BE49-F238E27FC236}">
              <a16:creationId xmlns:a16="http://schemas.microsoft.com/office/drawing/2014/main" id="{0D03B146-9CB5-441D-B0BA-6D19F4BB475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6489</xdr:row>
      <xdr:rowOff>86783</xdr:rowOff>
    </xdr:from>
    <xdr:to>
      <xdr:col>5</xdr:col>
      <xdr:colOff>530226</xdr:colOff>
      <xdr:row>6492</xdr:row>
      <xdr:rowOff>86783</xdr:rowOff>
    </xdr:to>
    <xdr:sp macro="" textlink="">
      <xdr:nvSpPr>
        <xdr:cNvPr id="268" name="Rectangle 267">
          <a:extLst>
            <a:ext uri="{FF2B5EF4-FFF2-40B4-BE49-F238E27FC236}">
              <a16:creationId xmlns:a16="http://schemas.microsoft.com/office/drawing/2014/main" id="{A4AE01CA-5859-4521-B17C-CBFD7FE93D8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6514</xdr:row>
      <xdr:rowOff>86783</xdr:rowOff>
    </xdr:from>
    <xdr:to>
      <xdr:col>5</xdr:col>
      <xdr:colOff>530226</xdr:colOff>
      <xdr:row>6517</xdr:row>
      <xdr:rowOff>86783</xdr:rowOff>
    </xdr:to>
    <xdr:sp macro="" textlink="">
      <xdr:nvSpPr>
        <xdr:cNvPr id="269" name="Rectangle 268">
          <a:extLst>
            <a:ext uri="{FF2B5EF4-FFF2-40B4-BE49-F238E27FC236}">
              <a16:creationId xmlns:a16="http://schemas.microsoft.com/office/drawing/2014/main" id="{1FF0EBD0-81C1-493D-9B66-31201DE5536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6539</xdr:row>
      <xdr:rowOff>86783</xdr:rowOff>
    </xdr:from>
    <xdr:to>
      <xdr:col>5</xdr:col>
      <xdr:colOff>530226</xdr:colOff>
      <xdr:row>6542</xdr:row>
      <xdr:rowOff>86783</xdr:rowOff>
    </xdr:to>
    <xdr:sp macro="" textlink="">
      <xdr:nvSpPr>
        <xdr:cNvPr id="270" name="Rectangle 269">
          <a:extLst>
            <a:ext uri="{FF2B5EF4-FFF2-40B4-BE49-F238E27FC236}">
              <a16:creationId xmlns:a16="http://schemas.microsoft.com/office/drawing/2014/main" id="{BD567CBF-68D1-4939-891D-5002B960821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6564</xdr:row>
      <xdr:rowOff>86783</xdr:rowOff>
    </xdr:from>
    <xdr:to>
      <xdr:col>5</xdr:col>
      <xdr:colOff>530226</xdr:colOff>
      <xdr:row>6567</xdr:row>
      <xdr:rowOff>86783</xdr:rowOff>
    </xdr:to>
    <xdr:sp macro="" textlink="">
      <xdr:nvSpPr>
        <xdr:cNvPr id="271" name="Rectangle 270">
          <a:extLst>
            <a:ext uri="{FF2B5EF4-FFF2-40B4-BE49-F238E27FC236}">
              <a16:creationId xmlns:a16="http://schemas.microsoft.com/office/drawing/2014/main" id="{34849578-FFEE-4415-9DCA-5577216388A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6589</xdr:row>
      <xdr:rowOff>86783</xdr:rowOff>
    </xdr:from>
    <xdr:to>
      <xdr:col>5</xdr:col>
      <xdr:colOff>530226</xdr:colOff>
      <xdr:row>6592</xdr:row>
      <xdr:rowOff>86783</xdr:rowOff>
    </xdr:to>
    <xdr:sp macro="" textlink="">
      <xdr:nvSpPr>
        <xdr:cNvPr id="272" name="Rectangle 271">
          <a:extLst>
            <a:ext uri="{FF2B5EF4-FFF2-40B4-BE49-F238E27FC236}">
              <a16:creationId xmlns:a16="http://schemas.microsoft.com/office/drawing/2014/main" id="{C7513237-24C9-49D3-BAFB-28C6F316E5C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6614</xdr:row>
      <xdr:rowOff>86783</xdr:rowOff>
    </xdr:from>
    <xdr:to>
      <xdr:col>5</xdr:col>
      <xdr:colOff>530226</xdr:colOff>
      <xdr:row>6617</xdr:row>
      <xdr:rowOff>86783</xdr:rowOff>
    </xdr:to>
    <xdr:sp macro="" textlink="">
      <xdr:nvSpPr>
        <xdr:cNvPr id="273" name="Rectangle 272">
          <a:extLst>
            <a:ext uri="{FF2B5EF4-FFF2-40B4-BE49-F238E27FC236}">
              <a16:creationId xmlns:a16="http://schemas.microsoft.com/office/drawing/2014/main" id="{7E735342-8FEE-4A2C-9B4E-07EF2435D63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6639</xdr:row>
      <xdr:rowOff>86783</xdr:rowOff>
    </xdr:from>
    <xdr:to>
      <xdr:col>5</xdr:col>
      <xdr:colOff>530226</xdr:colOff>
      <xdr:row>6642</xdr:row>
      <xdr:rowOff>86783</xdr:rowOff>
    </xdr:to>
    <xdr:sp macro="" textlink="">
      <xdr:nvSpPr>
        <xdr:cNvPr id="274" name="Rectangle 273">
          <a:extLst>
            <a:ext uri="{FF2B5EF4-FFF2-40B4-BE49-F238E27FC236}">
              <a16:creationId xmlns:a16="http://schemas.microsoft.com/office/drawing/2014/main" id="{7176DDAD-6173-44F1-88D5-6C28534A3A9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6664</xdr:row>
      <xdr:rowOff>86783</xdr:rowOff>
    </xdr:from>
    <xdr:to>
      <xdr:col>5</xdr:col>
      <xdr:colOff>530226</xdr:colOff>
      <xdr:row>6667</xdr:row>
      <xdr:rowOff>86783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id="{ADEAA92D-D1CA-4A35-8E96-831029232D0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6689</xdr:row>
      <xdr:rowOff>86783</xdr:rowOff>
    </xdr:from>
    <xdr:to>
      <xdr:col>5</xdr:col>
      <xdr:colOff>530226</xdr:colOff>
      <xdr:row>6692</xdr:row>
      <xdr:rowOff>86783</xdr:rowOff>
    </xdr:to>
    <xdr:sp macro="" textlink="">
      <xdr:nvSpPr>
        <xdr:cNvPr id="276" name="Rectangle 275">
          <a:extLst>
            <a:ext uri="{FF2B5EF4-FFF2-40B4-BE49-F238E27FC236}">
              <a16:creationId xmlns:a16="http://schemas.microsoft.com/office/drawing/2014/main" id="{F544CBD7-C0F0-4960-97D2-BC9E86D776A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6714</xdr:row>
      <xdr:rowOff>86783</xdr:rowOff>
    </xdr:from>
    <xdr:to>
      <xdr:col>5</xdr:col>
      <xdr:colOff>530226</xdr:colOff>
      <xdr:row>6717</xdr:row>
      <xdr:rowOff>86783</xdr:rowOff>
    </xdr:to>
    <xdr:sp macro="" textlink="">
      <xdr:nvSpPr>
        <xdr:cNvPr id="277" name="Rectangle 276">
          <a:extLst>
            <a:ext uri="{FF2B5EF4-FFF2-40B4-BE49-F238E27FC236}">
              <a16:creationId xmlns:a16="http://schemas.microsoft.com/office/drawing/2014/main" id="{3310560A-F28B-4627-8634-D862C4915B7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6739</xdr:row>
      <xdr:rowOff>86783</xdr:rowOff>
    </xdr:from>
    <xdr:to>
      <xdr:col>5</xdr:col>
      <xdr:colOff>530226</xdr:colOff>
      <xdr:row>6742</xdr:row>
      <xdr:rowOff>86783</xdr:rowOff>
    </xdr:to>
    <xdr:sp macro="" textlink="">
      <xdr:nvSpPr>
        <xdr:cNvPr id="278" name="Rectangle 277">
          <a:extLst>
            <a:ext uri="{FF2B5EF4-FFF2-40B4-BE49-F238E27FC236}">
              <a16:creationId xmlns:a16="http://schemas.microsoft.com/office/drawing/2014/main" id="{36692DFE-5E96-44D3-AB46-312A8BED496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6764</xdr:row>
      <xdr:rowOff>86783</xdr:rowOff>
    </xdr:from>
    <xdr:to>
      <xdr:col>5</xdr:col>
      <xdr:colOff>530226</xdr:colOff>
      <xdr:row>6767</xdr:row>
      <xdr:rowOff>86783</xdr:rowOff>
    </xdr:to>
    <xdr:sp macro="" textlink="">
      <xdr:nvSpPr>
        <xdr:cNvPr id="279" name="Rectangle 278">
          <a:extLst>
            <a:ext uri="{FF2B5EF4-FFF2-40B4-BE49-F238E27FC236}">
              <a16:creationId xmlns:a16="http://schemas.microsoft.com/office/drawing/2014/main" id="{63892310-C94C-43ED-8722-B61D4BD27E1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6789</xdr:row>
      <xdr:rowOff>86783</xdr:rowOff>
    </xdr:from>
    <xdr:to>
      <xdr:col>5</xdr:col>
      <xdr:colOff>530226</xdr:colOff>
      <xdr:row>6792</xdr:row>
      <xdr:rowOff>86783</xdr:rowOff>
    </xdr:to>
    <xdr:sp macro="" textlink="">
      <xdr:nvSpPr>
        <xdr:cNvPr id="280" name="Rectangle 279">
          <a:extLst>
            <a:ext uri="{FF2B5EF4-FFF2-40B4-BE49-F238E27FC236}">
              <a16:creationId xmlns:a16="http://schemas.microsoft.com/office/drawing/2014/main" id="{2D4EBBD8-4169-4756-BBEF-9BC9C324516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6814</xdr:row>
      <xdr:rowOff>86783</xdr:rowOff>
    </xdr:from>
    <xdr:to>
      <xdr:col>5</xdr:col>
      <xdr:colOff>530226</xdr:colOff>
      <xdr:row>6817</xdr:row>
      <xdr:rowOff>86783</xdr:rowOff>
    </xdr:to>
    <xdr:sp macro="" textlink="">
      <xdr:nvSpPr>
        <xdr:cNvPr id="281" name="Rectangle 280">
          <a:extLst>
            <a:ext uri="{FF2B5EF4-FFF2-40B4-BE49-F238E27FC236}">
              <a16:creationId xmlns:a16="http://schemas.microsoft.com/office/drawing/2014/main" id="{F5BDA895-AE4A-4648-AEC2-036A24AE683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6839</xdr:row>
      <xdr:rowOff>86783</xdr:rowOff>
    </xdr:from>
    <xdr:to>
      <xdr:col>5</xdr:col>
      <xdr:colOff>530226</xdr:colOff>
      <xdr:row>6842</xdr:row>
      <xdr:rowOff>86783</xdr:rowOff>
    </xdr:to>
    <xdr:sp macro="" textlink="">
      <xdr:nvSpPr>
        <xdr:cNvPr id="282" name="Rectangle 281">
          <a:extLst>
            <a:ext uri="{FF2B5EF4-FFF2-40B4-BE49-F238E27FC236}">
              <a16:creationId xmlns:a16="http://schemas.microsoft.com/office/drawing/2014/main" id="{1556439D-AE03-4838-AA61-03D22C97EC3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6864</xdr:row>
      <xdr:rowOff>86783</xdr:rowOff>
    </xdr:from>
    <xdr:to>
      <xdr:col>5</xdr:col>
      <xdr:colOff>530226</xdr:colOff>
      <xdr:row>6867</xdr:row>
      <xdr:rowOff>86783</xdr:rowOff>
    </xdr:to>
    <xdr:sp macro="" textlink="">
      <xdr:nvSpPr>
        <xdr:cNvPr id="283" name="Rectangle 282">
          <a:extLst>
            <a:ext uri="{FF2B5EF4-FFF2-40B4-BE49-F238E27FC236}">
              <a16:creationId xmlns:a16="http://schemas.microsoft.com/office/drawing/2014/main" id="{C81FB327-3C9B-4AF7-814D-9F63D1DB4FB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6889</xdr:row>
      <xdr:rowOff>86783</xdr:rowOff>
    </xdr:from>
    <xdr:to>
      <xdr:col>5</xdr:col>
      <xdr:colOff>530226</xdr:colOff>
      <xdr:row>6892</xdr:row>
      <xdr:rowOff>86783</xdr:rowOff>
    </xdr:to>
    <xdr:sp macro="" textlink="">
      <xdr:nvSpPr>
        <xdr:cNvPr id="284" name="Rectangle 283">
          <a:extLst>
            <a:ext uri="{FF2B5EF4-FFF2-40B4-BE49-F238E27FC236}">
              <a16:creationId xmlns:a16="http://schemas.microsoft.com/office/drawing/2014/main" id="{6647398D-F98B-410E-B668-3A7C2D7E7DB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6914</xdr:row>
      <xdr:rowOff>86783</xdr:rowOff>
    </xdr:from>
    <xdr:to>
      <xdr:col>5</xdr:col>
      <xdr:colOff>530226</xdr:colOff>
      <xdr:row>6917</xdr:row>
      <xdr:rowOff>86783</xdr:rowOff>
    </xdr:to>
    <xdr:sp macro="" textlink="">
      <xdr:nvSpPr>
        <xdr:cNvPr id="285" name="Rectangle 284">
          <a:extLst>
            <a:ext uri="{FF2B5EF4-FFF2-40B4-BE49-F238E27FC236}">
              <a16:creationId xmlns:a16="http://schemas.microsoft.com/office/drawing/2014/main" id="{57B706B7-3067-46D5-9E26-B47F4D02F1C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6939</xdr:row>
      <xdr:rowOff>86783</xdr:rowOff>
    </xdr:from>
    <xdr:to>
      <xdr:col>5</xdr:col>
      <xdr:colOff>530226</xdr:colOff>
      <xdr:row>6942</xdr:row>
      <xdr:rowOff>86783</xdr:rowOff>
    </xdr:to>
    <xdr:sp macro="" textlink="">
      <xdr:nvSpPr>
        <xdr:cNvPr id="286" name="Rectangle 285">
          <a:extLst>
            <a:ext uri="{FF2B5EF4-FFF2-40B4-BE49-F238E27FC236}">
              <a16:creationId xmlns:a16="http://schemas.microsoft.com/office/drawing/2014/main" id="{344B405D-1675-4B6E-80A8-BCFFD93391C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6964</xdr:row>
      <xdr:rowOff>86783</xdr:rowOff>
    </xdr:from>
    <xdr:to>
      <xdr:col>5</xdr:col>
      <xdr:colOff>530226</xdr:colOff>
      <xdr:row>6967</xdr:row>
      <xdr:rowOff>86783</xdr:rowOff>
    </xdr:to>
    <xdr:sp macro="" textlink="">
      <xdr:nvSpPr>
        <xdr:cNvPr id="287" name="Rectangle 286">
          <a:extLst>
            <a:ext uri="{FF2B5EF4-FFF2-40B4-BE49-F238E27FC236}">
              <a16:creationId xmlns:a16="http://schemas.microsoft.com/office/drawing/2014/main" id="{B50BE3FF-4B81-4359-A3E4-B5B38B6220E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6989</xdr:row>
      <xdr:rowOff>86783</xdr:rowOff>
    </xdr:from>
    <xdr:to>
      <xdr:col>5</xdr:col>
      <xdr:colOff>530226</xdr:colOff>
      <xdr:row>6992</xdr:row>
      <xdr:rowOff>86783</xdr:rowOff>
    </xdr:to>
    <xdr:sp macro="" textlink="">
      <xdr:nvSpPr>
        <xdr:cNvPr id="288" name="Rectangle 287">
          <a:extLst>
            <a:ext uri="{FF2B5EF4-FFF2-40B4-BE49-F238E27FC236}">
              <a16:creationId xmlns:a16="http://schemas.microsoft.com/office/drawing/2014/main" id="{EE48BD00-754E-4BBE-9382-6EE8E81C536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7014</xdr:row>
      <xdr:rowOff>86783</xdr:rowOff>
    </xdr:from>
    <xdr:to>
      <xdr:col>5</xdr:col>
      <xdr:colOff>530226</xdr:colOff>
      <xdr:row>7017</xdr:row>
      <xdr:rowOff>86783</xdr:rowOff>
    </xdr:to>
    <xdr:sp macro="" textlink="">
      <xdr:nvSpPr>
        <xdr:cNvPr id="289" name="Rectangle 288">
          <a:extLst>
            <a:ext uri="{FF2B5EF4-FFF2-40B4-BE49-F238E27FC236}">
              <a16:creationId xmlns:a16="http://schemas.microsoft.com/office/drawing/2014/main" id="{5F01CF49-056B-4A37-BEBE-73AB6D62E06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7039</xdr:row>
      <xdr:rowOff>86783</xdr:rowOff>
    </xdr:from>
    <xdr:to>
      <xdr:col>5</xdr:col>
      <xdr:colOff>530226</xdr:colOff>
      <xdr:row>7042</xdr:row>
      <xdr:rowOff>86783</xdr:rowOff>
    </xdr:to>
    <xdr:sp macro="" textlink="">
      <xdr:nvSpPr>
        <xdr:cNvPr id="290" name="Rectangle 289">
          <a:extLst>
            <a:ext uri="{FF2B5EF4-FFF2-40B4-BE49-F238E27FC236}">
              <a16:creationId xmlns:a16="http://schemas.microsoft.com/office/drawing/2014/main" id="{1E5AE94B-9B63-4075-8B17-235FCA3D9E3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7064</xdr:row>
      <xdr:rowOff>86783</xdr:rowOff>
    </xdr:from>
    <xdr:to>
      <xdr:col>5</xdr:col>
      <xdr:colOff>530226</xdr:colOff>
      <xdr:row>7067</xdr:row>
      <xdr:rowOff>86783</xdr:rowOff>
    </xdr:to>
    <xdr:sp macro="" textlink="">
      <xdr:nvSpPr>
        <xdr:cNvPr id="291" name="Rectangle 290">
          <a:extLst>
            <a:ext uri="{FF2B5EF4-FFF2-40B4-BE49-F238E27FC236}">
              <a16:creationId xmlns:a16="http://schemas.microsoft.com/office/drawing/2014/main" id="{EF7F3DDF-F7C9-41AC-AAEC-CA94433C6C5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7089</xdr:row>
      <xdr:rowOff>86783</xdr:rowOff>
    </xdr:from>
    <xdr:to>
      <xdr:col>5</xdr:col>
      <xdr:colOff>530226</xdr:colOff>
      <xdr:row>7092</xdr:row>
      <xdr:rowOff>86783</xdr:rowOff>
    </xdr:to>
    <xdr:sp macro="" textlink="">
      <xdr:nvSpPr>
        <xdr:cNvPr id="292" name="Rectangle 291">
          <a:extLst>
            <a:ext uri="{FF2B5EF4-FFF2-40B4-BE49-F238E27FC236}">
              <a16:creationId xmlns:a16="http://schemas.microsoft.com/office/drawing/2014/main" id="{B00F1A2D-85B2-4301-AB4C-13D8C5A7668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7114</xdr:row>
      <xdr:rowOff>86783</xdr:rowOff>
    </xdr:from>
    <xdr:to>
      <xdr:col>5</xdr:col>
      <xdr:colOff>530226</xdr:colOff>
      <xdr:row>7117</xdr:row>
      <xdr:rowOff>86783</xdr:rowOff>
    </xdr:to>
    <xdr:sp macro="" textlink="">
      <xdr:nvSpPr>
        <xdr:cNvPr id="293" name="Rectangle 292">
          <a:extLst>
            <a:ext uri="{FF2B5EF4-FFF2-40B4-BE49-F238E27FC236}">
              <a16:creationId xmlns:a16="http://schemas.microsoft.com/office/drawing/2014/main" id="{4DBCD74D-D48F-48A9-B6D7-450CC3E9FE5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7139</xdr:row>
      <xdr:rowOff>86783</xdr:rowOff>
    </xdr:from>
    <xdr:to>
      <xdr:col>5</xdr:col>
      <xdr:colOff>530226</xdr:colOff>
      <xdr:row>7142</xdr:row>
      <xdr:rowOff>86783</xdr:rowOff>
    </xdr:to>
    <xdr:sp macro="" textlink="">
      <xdr:nvSpPr>
        <xdr:cNvPr id="294" name="Rectangle 293">
          <a:extLst>
            <a:ext uri="{FF2B5EF4-FFF2-40B4-BE49-F238E27FC236}">
              <a16:creationId xmlns:a16="http://schemas.microsoft.com/office/drawing/2014/main" id="{9A9AAB98-DF4A-4D1B-A0ED-158EB3B91A9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7164</xdr:row>
      <xdr:rowOff>86783</xdr:rowOff>
    </xdr:from>
    <xdr:to>
      <xdr:col>5</xdr:col>
      <xdr:colOff>530226</xdr:colOff>
      <xdr:row>7167</xdr:row>
      <xdr:rowOff>86783</xdr:rowOff>
    </xdr:to>
    <xdr:sp macro="" textlink="">
      <xdr:nvSpPr>
        <xdr:cNvPr id="295" name="Rectangle 294">
          <a:extLst>
            <a:ext uri="{FF2B5EF4-FFF2-40B4-BE49-F238E27FC236}">
              <a16:creationId xmlns:a16="http://schemas.microsoft.com/office/drawing/2014/main" id="{F349426F-AC39-459A-B429-7DB0362DC87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7189</xdr:row>
      <xdr:rowOff>86783</xdr:rowOff>
    </xdr:from>
    <xdr:to>
      <xdr:col>5</xdr:col>
      <xdr:colOff>530226</xdr:colOff>
      <xdr:row>7192</xdr:row>
      <xdr:rowOff>86783</xdr:rowOff>
    </xdr:to>
    <xdr:sp macro="" textlink="">
      <xdr:nvSpPr>
        <xdr:cNvPr id="296" name="Rectangle 295">
          <a:extLst>
            <a:ext uri="{FF2B5EF4-FFF2-40B4-BE49-F238E27FC236}">
              <a16:creationId xmlns:a16="http://schemas.microsoft.com/office/drawing/2014/main" id="{BBD46ADC-02F1-4803-92B9-AD60763B70B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7214</xdr:row>
      <xdr:rowOff>86783</xdr:rowOff>
    </xdr:from>
    <xdr:to>
      <xdr:col>5</xdr:col>
      <xdr:colOff>530226</xdr:colOff>
      <xdr:row>7217</xdr:row>
      <xdr:rowOff>86783</xdr:rowOff>
    </xdr:to>
    <xdr:sp macro="" textlink="">
      <xdr:nvSpPr>
        <xdr:cNvPr id="297" name="Rectangle 296">
          <a:extLst>
            <a:ext uri="{FF2B5EF4-FFF2-40B4-BE49-F238E27FC236}">
              <a16:creationId xmlns:a16="http://schemas.microsoft.com/office/drawing/2014/main" id="{AA187AB9-630B-49BF-8726-19CA2AC0DF7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7239</xdr:row>
      <xdr:rowOff>86783</xdr:rowOff>
    </xdr:from>
    <xdr:to>
      <xdr:col>5</xdr:col>
      <xdr:colOff>530226</xdr:colOff>
      <xdr:row>7242</xdr:row>
      <xdr:rowOff>86783</xdr:rowOff>
    </xdr:to>
    <xdr:sp macro="" textlink="">
      <xdr:nvSpPr>
        <xdr:cNvPr id="298" name="Rectangle 297">
          <a:extLst>
            <a:ext uri="{FF2B5EF4-FFF2-40B4-BE49-F238E27FC236}">
              <a16:creationId xmlns:a16="http://schemas.microsoft.com/office/drawing/2014/main" id="{98DF3ACE-D72C-4B4E-A783-F4237268EFE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7264</xdr:row>
      <xdr:rowOff>86783</xdr:rowOff>
    </xdr:from>
    <xdr:to>
      <xdr:col>5</xdr:col>
      <xdr:colOff>530226</xdr:colOff>
      <xdr:row>7267</xdr:row>
      <xdr:rowOff>86783</xdr:rowOff>
    </xdr:to>
    <xdr:sp macro="" textlink="">
      <xdr:nvSpPr>
        <xdr:cNvPr id="299" name="Rectangle 298">
          <a:extLst>
            <a:ext uri="{FF2B5EF4-FFF2-40B4-BE49-F238E27FC236}">
              <a16:creationId xmlns:a16="http://schemas.microsoft.com/office/drawing/2014/main" id="{EC018AA2-0A71-43E0-9E6C-D346461A6A5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7289</xdr:row>
      <xdr:rowOff>86783</xdr:rowOff>
    </xdr:from>
    <xdr:to>
      <xdr:col>5</xdr:col>
      <xdr:colOff>530226</xdr:colOff>
      <xdr:row>7292</xdr:row>
      <xdr:rowOff>86783</xdr:rowOff>
    </xdr:to>
    <xdr:sp macro="" textlink="">
      <xdr:nvSpPr>
        <xdr:cNvPr id="300" name="Rectangle 299">
          <a:extLst>
            <a:ext uri="{FF2B5EF4-FFF2-40B4-BE49-F238E27FC236}">
              <a16:creationId xmlns:a16="http://schemas.microsoft.com/office/drawing/2014/main" id="{40904973-A0E3-413B-B4A7-A67309AA649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7314</xdr:row>
      <xdr:rowOff>86783</xdr:rowOff>
    </xdr:from>
    <xdr:to>
      <xdr:col>5</xdr:col>
      <xdr:colOff>530226</xdr:colOff>
      <xdr:row>7317</xdr:row>
      <xdr:rowOff>86783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id="{E0CCDF2E-23A3-4B9F-81EC-A931F23DFB2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7339</xdr:row>
      <xdr:rowOff>86783</xdr:rowOff>
    </xdr:from>
    <xdr:to>
      <xdr:col>5</xdr:col>
      <xdr:colOff>530226</xdr:colOff>
      <xdr:row>7342</xdr:row>
      <xdr:rowOff>86783</xdr:rowOff>
    </xdr:to>
    <xdr:sp macro="" textlink="">
      <xdr:nvSpPr>
        <xdr:cNvPr id="302" name="Rectangle 301">
          <a:extLst>
            <a:ext uri="{FF2B5EF4-FFF2-40B4-BE49-F238E27FC236}">
              <a16:creationId xmlns:a16="http://schemas.microsoft.com/office/drawing/2014/main" id="{4F39A4CC-5B6D-47F6-90A0-07D3C89D77B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7364</xdr:row>
      <xdr:rowOff>86783</xdr:rowOff>
    </xdr:from>
    <xdr:to>
      <xdr:col>5</xdr:col>
      <xdr:colOff>530226</xdr:colOff>
      <xdr:row>7367</xdr:row>
      <xdr:rowOff>86783</xdr:rowOff>
    </xdr:to>
    <xdr:sp macro="" textlink="">
      <xdr:nvSpPr>
        <xdr:cNvPr id="303" name="Rectangle 302">
          <a:extLst>
            <a:ext uri="{FF2B5EF4-FFF2-40B4-BE49-F238E27FC236}">
              <a16:creationId xmlns:a16="http://schemas.microsoft.com/office/drawing/2014/main" id="{B10647D0-3193-4F1B-8571-CCB1443F7CD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7389</xdr:row>
      <xdr:rowOff>86783</xdr:rowOff>
    </xdr:from>
    <xdr:to>
      <xdr:col>5</xdr:col>
      <xdr:colOff>530226</xdr:colOff>
      <xdr:row>7392</xdr:row>
      <xdr:rowOff>86783</xdr:rowOff>
    </xdr:to>
    <xdr:sp macro="" textlink="">
      <xdr:nvSpPr>
        <xdr:cNvPr id="304" name="Rectangle 303">
          <a:extLst>
            <a:ext uri="{FF2B5EF4-FFF2-40B4-BE49-F238E27FC236}">
              <a16:creationId xmlns:a16="http://schemas.microsoft.com/office/drawing/2014/main" id="{745059D4-9DCB-4581-ACC0-A1E32C0855D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7414</xdr:row>
      <xdr:rowOff>86783</xdr:rowOff>
    </xdr:from>
    <xdr:to>
      <xdr:col>5</xdr:col>
      <xdr:colOff>530226</xdr:colOff>
      <xdr:row>7417</xdr:row>
      <xdr:rowOff>86783</xdr:rowOff>
    </xdr:to>
    <xdr:sp macro="" textlink="">
      <xdr:nvSpPr>
        <xdr:cNvPr id="305" name="Rectangle 304">
          <a:extLst>
            <a:ext uri="{FF2B5EF4-FFF2-40B4-BE49-F238E27FC236}">
              <a16:creationId xmlns:a16="http://schemas.microsoft.com/office/drawing/2014/main" id="{3236C47E-6132-4E4D-9F0B-D2CFD95BFD2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7439</xdr:row>
      <xdr:rowOff>86783</xdr:rowOff>
    </xdr:from>
    <xdr:to>
      <xdr:col>5</xdr:col>
      <xdr:colOff>530226</xdr:colOff>
      <xdr:row>7442</xdr:row>
      <xdr:rowOff>86783</xdr:rowOff>
    </xdr:to>
    <xdr:sp macro="" textlink="">
      <xdr:nvSpPr>
        <xdr:cNvPr id="306" name="Rectangle 305">
          <a:extLst>
            <a:ext uri="{FF2B5EF4-FFF2-40B4-BE49-F238E27FC236}">
              <a16:creationId xmlns:a16="http://schemas.microsoft.com/office/drawing/2014/main" id="{3509F63A-66D5-4702-ACEA-6F4FF03C93F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7464</xdr:row>
      <xdr:rowOff>86783</xdr:rowOff>
    </xdr:from>
    <xdr:to>
      <xdr:col>5</xdr:col>
      <xdr:colOff>530226</xdr:colOff>
      <xdr:row>7467</xdr:row>
      <xdr:rowOff>86783</xdr:rowOff>
    </xdr:to>
    <xdr:sp macro="" textlink="">
      <xdr:nvSpPr>
        <xdr:cNvPr id="307" name="Rectangle 306">
          <a:extLst>
            <a:ext uri="{FF2B5EF4-FFF2-40B4-BE49-F238E27FC236}">
              <a16:creationId xmlns:a16="http://schemas.microsoft.com/office/drawing/2014/main" id="{03CC08DD-F08F-4F87-8E34-C0C5AC77D06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7489</xdr:row>
      <xdr:rowOff>86783</xdr:rowOff>
    </xdr:from>
    <xdr:to>
      <xdr:col>5</xdr:col>
      <xdr:colOff>530226</xdr:colOff>
      <xdr:row>7492</xdr:row>
      <xdr:rowOff>86783</xdr:rowOff>
    </xdr:to>
    <xdr:sp macro="" textlink="">
      <xdr:nvSpPr>
        <xdr:cNvPr id="308" name="Rectangle 307">
          <a:extLst>
            <a:ext uri="{FF2B5EF4-FFF2-40B4-BE49-F238E27FC236}">
              <a16:creationId xmlns:a16="http://schemas.microsoft.com/office/drawing/2014/main" id="{3C067294-27B0-4EAC-8B69-7540ED7B5B7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7514</xdr:row>
      <xdr:rowOff>86783</xdr:rowOff>
    </xdr:from>
    <xdr:to>
      <xdr:col>5</xdr:col>
      <xdr:colOff>530226</xdr:colOff>
      <xdr:row>7517</xdr:row>
      <xdr:rowOff>86783</xdr:rowOff>
    </xdr:to>
    <xdr:sp macro="" textlink="">
      <xdr:nvSpPr>
        <xdr:cNvPr id="309" name="Rectangle 308">
          <a:extLst>
            <a:ext uri="{FF2B5EF4-FFF2-40B4-BE49-F238E27FC236}">
              <a16:creationId xmlns:a16="http://schemas.microsoft.com/office/drawing/2014/main" id="{1A0E928A-D1A3-469A-8B4F-61BC24D47C9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7539</xdr:row>
      <xdr:rowOff>86783</xdr:rowOff>
    </xdr:from>
    <xdr:to>
      <xdr:col>5</xdr:col>
      <xdr:colOff>530226</xdr:colOff>
      <xdr:row>7542</xdr:row>
      <xdr:rowOff>86783</xdr:rowOff>
    </xdr:to>
    <xdr:sp macro="" textlink="">
      <xdr:nvSpPr>
        <xdr:cNvPr id="310" name="Rectangle 309">
          <a:extLst>
            <a:ext uri="{FF2B5EF4-FFF2-40B4-BE49-F238E27FC236}">
              <a16:creationId xmlns:a16="http://schemas.microsoft.com/office/drawing/2014/main" id="{C07C6136-E588-4844-8C2E-77D6C77F8BE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7564</xdr:row>
      <xdr:rowOff>86783</xdr:rowOff>
    </xdr:from>
    <xdr:to>
      <xdr:col>5</xdr:col>
      <xdr:colOff>530226</xdr:colOff>
      <xdr:row>7567</xdr:row>
      <xdr:rowOff>86783</xdr:rowOff>
    </xdr:to>
    <xdr:sp macro="" textlink="">
      <xdr:nvSpPr>
        <xdr:cNvPr id="311" name="Rectangle 310">
          <a:extLst>
            <a:ext uri="{FF2B5EF4-FFF2-40B4-BE49-F238E27FC236}">
              <a16:creationId xmlns:a16="http://schemas.microsoft.com/office/drawing/2014/main" id="{418A8B34-1ADA-4ABE-9EC0-384E4BE2B24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7589</xdr:row>
      <xdr:rowOff>86783</xdr:rowOff>
    </xdr:from>
    <xdr:to>
      <xdr:col>5</xdr:col>
      <xdr:colOff>530226</xdr:colOff>
      <xdr:row>7592</xdr:row>
      <xdr:rowOff>86783</xdr:rowOff>
    </xdr:to>
    <xdr:sp macro="" textlink="">
      <xdr:nvSpPr>
        <xdr:cNvPr id="312" name="Rectangle 311">
          <a:extLst>
            <a:ext uri="{FF2B5EF4-FFF2-40B4-BE49-F238E27FC236}">
              <a16:creationId xmlns:a16="http://schemas.microsoft.com/office/drawing/2014/main" id="{7200FB57-A831-4304-8310-6DA8E5B2D32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7614</xdr:row>
      <xdr:rowOff>86783</xdr:rowOff>
    </xdr:from>
    <xdr:to>
      <xdr:col>5</xdr:col>
      <xdr:colOff>530226</xdr:colOff>
      <xdr:row>7617</xdr:row>
      <xdr:rowOff>86783</xdr:rowOff>
    </xdr:to>
    <xdr:sp macro="" textlink="">
      <xdr:nvSpPr>
        <xdr:cNvPr id="313" name="Rectangle 312">
          <a:extLst>
            <a:ext uri="{FF2B5EF4-FFF2-40B4-BE49-F238E27FC236}">
              <a16:creationId xmlns:a16="http://schemas.microsoft.com/office/drawing/2014/main" id="{C2C0B3B2-9B7E-4898-970F-F19E057996F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7639</xdr:row>
      <xdr:rowOff>86783</xdr:rowOff>
    </xdr:from>
    <xdr:to>
      <xdr:col>5</xdr:col>
      <xdr:colOff>530226</xdr:colOff>
      <xdr:row>7642</xdr:row>
      <xdr:rowOff>86783</xdr:rowOff>
    </xdr:to>
    <xdr:sp macro="" textlink="">
      <xdr:nvSpPr>
        <xdr:cNvPr id="314" name="Rectangle 313">
          <a:extLst>
            <a:ext uri="{FF2B5EF4-FFF2-40B4-BE49-F238E27FC236}">
              <a16:creationId xmlns:a16="http://schemas.microsoft.com/office/drawing/2014/main" id="{B945D6EE-A7CE-492B-9410-94DBE9B36D1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7664</xdr:row>
      <xdr:rowOff>86783</xdr:rowOff>
    </xdr:from>
    <xdr:to>
      <xdr:col>5</xdr:col>
      <xdr:colOff>530226</xdr:colOff>
      <xdr:row>7667</xdr:row>
      <xdr:rowOff>86783</xdr:rowOff>
    </xdr:to>
    <xdr:sp macro="" textlink="">
      <xdr:nvSpPr>
        <xdr:cNvPr id="315" name="Rectangle 314">
          <a:extLst>
            <a:ext uri="{FF2B5EF4-FFF2-40B4-BE49-F238E27FC236}">
              <a16:creationId xmlns:a16="http://schemas.microsoft.com/office/drawing/2014/main" id="{6480E202-AFF4-4B4C-935E-0773A25311E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7689</xdr:row>
      <xdr:rowOff>86783</xdr:rowOff>
    </xdr:from>
    <xdr:to>
      <xdr:col>5</xdr:col>
      <xdr:colOff>530226</xdr:colOff>
      <xdr:row>7692</xdr:row>
      <xdr:rowOff>86783</xdr:rowOff>
    </xdr:to>
    <xdr:sp macro="" textlink="">
      <xdr:nvSpPr>
        <xdr:cNvPr id="316" name="Rectangle 315">
          <a:extLst>
            <a:ext uri="{FF2B5EF4-FFF2-40B4-BE49-F238E27FC236}">
              <a16:creationId xmlns:a16="http://schemas.microsoft.com/office/drawing/2014/main" id="{F1A03C10-E8FD-4715-985A-F62425B883C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7714</xdr:row>
      <xdr:rowOff>86783</xdr:rowOff>
    </xdr:from>
    <xdr:to>
      <xdr:col>5</xdr:col>
      <xdr:colOff>530226</xdr:colOff>
      <xdr:row>7717</xdr:row>
      <xdr:rowOff>86783</xdr:rowOff>
    </xdr:to>
    <xdr:sp macro="" textlink="">
      <xdr:nvSpPr>
        <xdr:cNvPr id="317" name="Rectangle 316">
          <a:extLst>
            <a:ext uri="{FF2B5EF4-FFF2-40B4-BE49-F238E27FC236}">
              <a16:creationId xmlns:a16="http://schemas.microsoft.com/office/drawing/2014/main" id="{E0007DC5-1A30-46BA-8492-C069E3DA627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7739</xdr:row>
      <xdr:rowOff>86783</xdr:rowOff>
    </xdr:from>
    <xdr:to>
      <xdr:col>5</xdr:col>
      <xdr:colOff>530226</xdr:colOff>
      <xdr:row>7742</xdr:row>
      <xdr:rowOff>86783</xdr:rowOff>
    </xdr:to>
    <xdr:sp macro="" textlink="">
      <xdr:nvSpPr>
        <xdr:cNvPr id="318" name="Rectangle 317">
          <a:extLst>
            <a:ext uri="{FF2B5EF4-FFF2-40B4-BE49-F238E27FC236}">
              <a16:creationId xmlns:a16="http://schemas.microsoft.com/office/drawing/2014/main" id="{570AB1E7-576C-4B73-8D26-8F68A147134E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7764</xdr:row>
      <xdr:rowOff>86783</xdr:rowOff>
    </xdr:from>
    <xdr:to>
      <xdr:col>5</xdr:col>
      <xdr:colOff>530226</xdr:colOff>
      <xdr:row>7767</xdr:row>
      <xdr:rowOff>86783</xdr:rowOff>
    </xdr:to>
    <xdr:sp macro="" textlink="">
      <xdr:nvSpPr>
        <xdr:cNvPr id="319" name="Rectangle 318">
          <a:extLst>
            <a:ext uri="{FF2B5EF4-FFF2-40B4-BE49-F238E27FC236}">
              <a16:creationId xmlns:a16="http://schemas.microsoft.com/office/drawing/2014/main" id="{0006D12E-622E-4F03-8F94-073C2C42B730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7789</xdr:row>
      <xdr:rowOff>86783</xdr:rowOff>
    </xdr:from>
    <xdr:to>
      <xdr:col>5</xdr:col>
      <xdr:colOff>530226</xdr:colOff>
      <xdr:row>7792</xdr:row>
      <xdr:rowOff>86783</xdr:rowOff>
    </xdr:to>
    <xdr:sp macro="" textlink="">
      <xdr:nvSpPr>
        <xdr:cNvPr id="320" name="Rectangle 319">
          <a:extLst>
            <a:ext uri="{FF2B5EF4-FFF2-40B4-BE49-F238E27FC236}">
              <a16:creationId xmlns:a16="http://schemas.microsoft.com/office/drawing/2014/main" id="{358B6F54-FEB7-4501-A9E9-ABFD231F68F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7814</xdr:row>
      <xdr:rowOff>86783</xdr:rowOff>
    </xdr:from>
    <xdr:to>
      <xdr:col>5</xdr:col>
      <xdr:colOff>530226</xdr:colOff>
      <xdr:row>7817</xdr:row>
      <xdr:rowOff>86783</xdr:rowOff>
    </xdr:to>
    <xdr:sp macro="" textlink="">
      <xdr:nvSpPr>
        <xdr:cNvPr id="321" name="Rectangle 320">
          <a:extLst>
            <a:ext uri="{FF2B5EF4-FFF2-40B4-BE49-F238E27FC236}">
              <a16:creationId xmlns:a16="http://schemas.microsoft.com/office/drawing/2014/main" id="{A6C4B1BD-8239-4406-80D0-1E15D93F75C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7839</xdr:row>
      <xdr:rowOff>86783</xdr:rowOff>
    </xdr:from>
    <xdr:to>
      <xdr:col>5</xdr:col>
      <xdr:colOff>530226</xdr:colOff>
      <xdr:row>7842</xdr:row>
      <xdr:rowOff>86783</xdr:rowOff>
    </xdr:to>
    <xdr:sp macro="" textlink="">
      <xdr:nvSpPr>
        <xdr:cNvPr id="322" name="Rectangle 321">
          <a:extLst>
            <a:ext uri="{FF2B5EF4-FFF2-40B4-BE49-F238E27FC236}">
              <a16:creationId xmlns:a16="http://schemas.microsoft.com/office/drawing/2014/main" id="{368720F7-63CD-4F21-907A-F47013511338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7864</xdr:row>
      <xdr:rowOff>86783</xdr:rowOff>
    </xdr:from>
    <xdr:to>
      <xdr:col>5</xdr:col>
      <xdr:colOff>530226</xdr:colOff>
      <xdr:row>7867</xdr:row>
      <xdr:rowOff>86783</xdr:rowOff>
    </xdr:to>
    <xdr:sp macro="" textlink="">
      <xdr:nvSpPr>
        <xdr:cNvPr id="323" name="Rectangle 322">
          <a:extLst>
            <a:ext uri="{FF2B5EF4-FFF2-40B4-BE49-F238E27FC236}">
              <a16:creationId xmlns:a16="http://schemas.microsoft.com/office/drawing/2014/main" id="{6257B9C3-7EA3-4525-9CC6-5FD97C29B95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7889</xdr:row>
      <xdr:rowOff>86783</xdr:rowOff>
    </xdr:from>
    <xdr:to>
      <xdr:col>5</xdr:col>
      <xdr:colOff>530226</xdr:colOff>
      <xdr:row>7892</xdr:row>
      <xdr:rowOff>86783</xdr:rowOff>
    </xdr:to>
    <xdr:sp macro="" textlink="">
      <xdr:nvSpPr>
        <xdr:cNvPr id="324" name="Rectangle 323">
          <a:extLst>
            <a:ext uri="{FF2B5EF4-FFF2-40B4-BE49-F238E27FC236}">
              <a16:creationId xmlns:a16="http://schemas.microsoft.com/office/drawing/2014/main" id="{C027257C-6E59-4464-B749-709DA3A61A4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7914</xdr:row>
      <xdr:rowOff>86783</xdr:rowOff>
    </xdr:from>
    <xdr:to>
      <xdr:col>5</xdr:col>
      <xdr:colOff>530226</xdr:colOff>
      <xdr:row>7917</xdr:row>
      <xdr:rowOff>86783</xdr:rowOff>
    </xdr:to>
    <xdr:sp macro="" textlink="">
      <xdr:nvSpPr>
        <xdr:cNvPr id="325" name="Rectangle 324">
          <a:extLst>
            <a:ext uri="{FF2B5EF4-FFF2-40B4-BE49-F238E27FC236}">
              <a16:creationId xmlns:a16="http://schemas.microsoft.com/office/drawing/2014/main" id="{DFCB44EA-34B6-4ADD-96F3-ADE8DD95103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7939</xdr:row>
      <xdr:rowOff>86783</xdr:rowOff>
    </xdr:from>
    <xdr:to>
      <xdr:col>5</xdr:col>
      <xdr:colOff>530226</xdr:colOff>
      <xdr:row>7942</xdr:row>
      <xdr:rowOff>86783</xdr:rowOff>
    </xdr:to>
    <xdr:sp macro="" textlink="">
      <xdr:nvSpPr>
        <xdr:cNvPr id="326" name="Rectangle 325">
          <a:extLst>
            <a:ext uri="{FF2B5EF4-FFF2-40B4-BE49-F238E27FC236}">
              <a16:creationId xmlns:a16="http://schemas.microsoft.com/office/drawing/2014/main" id="{BB63D22B-0491-4502-A789-93A6F6743AA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7964</xdr:row>
      <xdr:rowOff>86783</xdr:rowOff>
    </xdr:from>
    <xdr:to>
      <xdr:col>5</xdr:col>
      <xdr:colOff>530226</xdr:colOff>
      <xdr:row>7967</xdr:row>
      <xdr:rowOff>86783</xdr:rowOff>
    </xdr:to>
    <xdr:sp macro="" textlink="">
      <xdr:nvSpPr>
        <xdr:cNvPr id="327" name="Rectangle 326">
          <a:extLst>
            <a:ext uri="{FF2B5EF4-FFF2-40B4-BE49-F238E27FC236}">
              <a16:creationId xmlns:a16="http://schemas.microsoft.com/office/drawing/2014/main" id="{3F1C3C56-9328-4892-85C1-11A65422DC1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7989</xdr:row>
      <xdr:rowOff>86783</xdr:rowOff>
    </xdr:from>
    <xdr:to>
      <xdr:col>5</xdr:col>
      <xdr:colOff>530226</xdr:colOff>
      <xdr:row>7992</xdr:row>
      <xdr:rowOff>86783</xdr:rowOff>
    </xdr:to>
    <xdr:sp macro="" textlink="">
      <xdr:nvSpPr>
        <xdr:cNvPr id="328" name="Rectangle 327">
          <a:extLst>
            <a:ext uri="{FF2B5EF4-FFF2-40B4-BE49-F238E27FC236}">
              <a16:creationId xmlns:a16="http://schemas.microsoft.com/office/drawing/2014/main" id="{8A562110-0D89-4574-A8CA-E3910A73613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8014</xdr:row>
      <xdr:rowOff>86783</xdr:rowOff>
    </xdr:from>
    <xdr:to>
      <xdr:col>5</xdr:col>
      <xdr:colOff>530226</xdr:colOff>
      <xdr:row>8017</xdr:row>
      <xdr:rowOff>86783</xdr:rowOff>
    </xdr:to>
    <xdr:sp macro="" textlink="">
      <xdr:nvSpPr>
        <xdr:cNvPr id="329" name="Rectangle 328">
          <a:extLst>
            <a:ext uri="{FF2B5EF4-FFF2-40B4-BE49-F238E27FC236}">
              <a16:creationId xmlns:a16="http://schemas.microsoft.com/office/drawing/2014/main" id="{3AD3892F-26B4-49E1-9917-005F86E61F6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8039</xdr:row>
      <xdr:rowOff>86783</xdr:rowOff>
    </xdr:from>
    <xdr:to>
      <xdr:col>5</xdr:col>
      <xdr:colOff>530226</xdr:colOff>
      <xdr:row>8042</xdr:row>
      <xdr:rowOff>86783</xdr:rowOff>
    </xdr:to>
    <xdr:sp macro="" textlink="">
      <xdr:nvSpPr>
        <xdr:cNvPr id="330" name="Rectangle 329">
          <a:extLst>
            <a:ext uri="{FF2B5EF4-FFF2-40B4-BE49-F238E27FC236}">
              <a16:creationId xmlns:a16="http://schemas.microsoft.com/office/drawing/2014/main" id="{69383FEA-14B9-4754-82DD-91E9B555186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8064</xdr:row>
      <xdr:rowOff>86783</xdr:rowOff>
    </xdr:from>
    <xdr:to>
      <xdr:col>5</xdr:col>
      <xdr:colOff>530226</xdr:colOff>
      <xdr:row>8067</xdr:row>
      <xdr:rowOff>86783</xdr:rowOff>
    </xdr:to>
    <xdr:sp macro="" textlink="">
      <xdr:nvSpPr>
        <xdr:cNvPr id="331" name="Rectangle 330">
          <a:extLst>
            <a:ext uri="{FF2B5EF4-FFF2-40B4-BE49-F238E27FC236}">
              <a16:creationId xmlns:a16="http://schemas.microsoft.com/office/drawing/2014/main" id="{5387F5D8-184C-4932-A8E4-00B6165A057F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8089</xdr:row>
      <xdr:rowOff>86783</xdr:rowOff>
    </xdr:from>
    <xdr:to>
      <xdr:col>5</xdr:col>
      <xdr:colOff>530226</xdr:colOff>
      <xdr:row>8092</xdr:row>
      <xdr:rowOff>86783</xdr:rowOff>
    </xdr:to>
    <xdr:sp macro="" textlink="">
      <xdr:nvSpPr>
        <xdr:cNvPr id="332" name="Rectangle 331">
          <a:extLst>
            <a:ext uri="{FF2B5EF4-FFF2-40B4-BE49-F238E27FC236}">
              <a16:creationId xmlns:a16="http://schemas.microsoft.com/office/drawing/2014/main" id="{29145D2B-01A0-49C5-9F67-011B8704BC8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8114</xdr:row>
      <xdr:rowOff>86783</xdr:rowOff>
    </xdr:from>
    <xdr:to>
      <xdr:col>5</xdr:col>
      <xdr:colOff>530226</xdr:colOff>
      <xdr:row>8117</xdr:row>
      <xdr:rowOff>86783</xdr:rowOff>
    </xdr:to>
    <xdr:sp macro="" textlink="">
      <xdr:nvSpPr>
        <xdr:cNvPr id="333" name="Rectangle 332">
          <a:extLst>
            <a:ext uri="{FF2B5EF4-FFF2-40B4-BE49-F238E27FC236}">
              <a16:creationId xmlns:a16="http://schemas.microsoft.com/office/drawing/2014/main" id="{B86F5DD7-C0C1-400B-A95A-F6FF917619C6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8139</xdr:row>
      <xdr:rowOff>86783</xdr:rowOff>
    </xdr:from>
    <xdr:to>
      <xdr:col>5</xdr:col>
      <xdr:colOff>530226</xdr:colOff>
      <xdr:row>8142</xdr:row>
      <xdr:rowOff>86783</xdr:rowOff>
    </xdr:to>
    <xdr:sp macro="" textlink="">
      <xdr:nvSpPr>
        <xdr:cNvPr id="334" name="Rectangle 333">
          <a:extLst>
            <a:ext uri="{FF2B5EF4-FFF2-40B4-BE49-F238E27FC236}">
              <a16:creationId xmlns:a16="http://schemas.microsoft.com/office/drawing/2014/main" id="{642DC494-70B8-4989-B4A3-7B0C652BB60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8164</xdr:row>
      <xdr:rowOff>86783</xdr:rowOff>
    </xdr:from>
    <xdr:to>
      <xdr:col>5</xdr:col>
      <xdr:colOff>530226</xdr:colOff>
      <xdr:row>8167</xdr:row>
      <xdr:rowOff>86783</xdr:rowOff>
    </xdr:to>
    <xdr:sp macro="" textlink="">
      <xdr:nvSpPr>
        <xdr:cNvPr id="335" name="Rectangle 334">
          <a:extLst>
            <a:ext uri="{FF2B5EF4-FFF2-40B4-BE49-F238E27FC236}">
              <a16:creationId xmlns:a16="http://schemas.microsoft.com/office/drawing/2014/main" id="{71B725AE-B667-4FBB-8B00-5A04254ADAD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8189</xdr:row>
      <xdr:rowOff>86783</xdr:rowOff>
    </xdr:from>
    <xdr:to>
      <xdr:col>5</xdr:col>
      <xdr:colOff>530226</xdr:colOff>
      <xdr:row>8192</xdr:row>
      <xdr:rowOff>86783</xdr:rowOff>
    </xdr:to>
    <xdr:sp macro="" textlink="">
      <xdr:nvSpPr>
        <xdr:cNvPr id="336" name="Rectangle 335">
          <a:extLst>
            <a:ext uri="{FF2B5EF4-FFF2-40B4-BE49-F238E27FC236}">
              <a16:creationId xmlns:a16="http://schemas.microsoft.com/office/drawing/2014/main" id="{D583E3FB-1748-404B-937B-420CFAC9D477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8214</xdr:row>
      <xdr:rowOff>86783</xdr:rowOff>
    </xdr:from>
    <xdr:to>
      <xdr:col>5</xdr:col>
      <xdr:colOff>530226</xdr:colOff>
      <xdr:row>8217</xdr:row>
      <xdr:rowOff>86783</xdr:rowOff>
    </xdr:to>
    <xdr:sp macro="" textlink="">
      <xdr:nvSpPr>
        <xdr:cNvPr id="337" name="Rectangle 336">
          <a:extLst>
            <a:ext uri="{FF2B5EF4-FFF2-40B4-BE49-F238E27FC236}">
              <a16:creationId xmlns:a16="http://schemas.microsoft.com/office/drawing/2014/main" id="{0AEEFCC4-5DD2-42C5-9741-EE1714079D42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8239</xdr:row>
      <xdr:rowOff>86783</xdr:rowOff>
    </xdr:from>
    <xdr:to>
      <xdr:col>5</xdr:col>
      <xdr:colOff>530226</xdr:colOff>
      <xdr:row>8242</xdr:row>
      <xdr:rowOff>86783</xdr:rowOff>
    </xdr:to>
    <xdr:sp macro="" textlink="">
      <xdr:nvSpPr>
        <xdr:cNvPr id="338" name="Rectangle 337">
          <a:extLst>
            <a:ext uri="{FF2B5EF4-FFF2-40B4-BE49-F238E27FC236}">
              <a16:creationId xmlns:a16="http://schemas.microsoft.com/office/drawing/2014/main" id="{19497177-48EB-4A14-8F23-D301754C511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8264</xdr:row>
      <xdr:rowOff>86783</xdr:rowOff>
    </xdr:from>
    <xdr:to>
      <xdr:col>5</xdr:col>
      <xdr:colOff>530226</xdr:colOff>
      <xdr:row>8267</xdr:row>
      <xdr:rowOff>86783</xdr:rowOff>
    </xdr:to>
    <xdr:sp macro="" textlink="">
      <xdr:nvSpPr>
        <xdr:cNvPr id="339" name="Rectangle 338">
          <a:extLst>
            <a:ext uri="{FF2B5EF4-FFF2-40B4-BE49-F238E27FC236}">
              <a16:creationId xmlns:a16="http://schemas.microsoft.com/office/drawing/2014/main" id="{67443B8C-8E7A-4496-B2B0-E167740F4FDA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8289</xdr:row>
      <xdr:rowOff>86783</xdr:rowOff>
    </xdr:from>
    <xdr:to>
      <xdr:col>5</xdr:col>
      <xdr:colOff>530226</xdr:colOff>
      <xdr:row>8292</xdr:row>
      <xdr:rowOff>86783</xdr:rowOff>
    </xdr:to>
    <xdr:sp macro="" textlink="">
      <xdr:nvSpPr>
        <xdr:cNvPr id="340" name="Rectangle 339">
          <a:extLst>
            <a:ext uri="{FF2B5EF4-FFF2-40B4-BE49-F238E27FC236}">
              <a16:creationId xmlns:a16="http://schemas.microsoft.com/office/drawing/2014/main" id="{78AFC1F1-19DA-45C1-B6BF-0DF4255EDE9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8314</xdr:row>
      <xdr:rowOff>86783</xdr:rowOff>
    </xdr:from>
    <xdr:to>
      <xdr:col>5</xdr:col>
      <xdr:colOff>530226</xdr:colOff>
      <xdr:row>8317</xdr:row>
      <xdr:rowOff>86783</xdr:rowOff>
    </xdr:to>
    <xdr:sp macro="" textlink="">
      <xdr:nvSpPr>
        <xdr:cNvPr id="341" name="Rectangle 340">
          <a:extLst>
            <a:ext uri="{FF2B5EF4-FFF2-40B4-BE49-F238E27FC236}">
              <a16:creationId xmlns:a16="http://schemas.microsoft.com/office/drawing/2014/main" id="{835F820D-0B71-4A3C-8F74-697DA7741214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8339</xdr:row>
      <xdr:rowOff>86783</xdr:rowOff>
    </xdr:from>
    <xdr:to>
      <xdr:col>5</xdr:col>
      <xdr:colOff>530226</xdr:colOff>
      <xdr:row>8342</xdr:row>
      <xdr:rowOff>86783</xdr:rowOff>
    </xdr:to>
    <xdr:sp macro="" textlink="">
      <xdr:nvSpPr>
        <xdr:cNvPr id="342" name="Rectangle 341">
          <a:extLst>
            <a:ext uri="{FF2B5EF4-FFF2-40B4-BE49-F238E27FC236}">
              <a16:creationId xmlns:a16="http://schemas.microsoft.com/office/drawing/2014/main" id="{DC755857-8952-482B-BA91-51BF7670F5CD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8364</xdr:row>
      <xdr:rowOff>86783</xdr:rowOff>
    </xdr:from>
    <xdr:to>
      <xdr:col>5</xdr:col>
      <xdr:colOff>530226</xdr:colOff>
      <xdr:row>8367</xdr:row>
      <xdr:rowOff>86783</xdr:rowOff>
    </xdr:to>
    <xdr:sp macro="" textlink="">
      <xdr:nvSpPr>
        <xdr:cNvPr id="343" name="Rectangle 342">
          <a:extLst>
            <a:ext uri="{FF2B5EF4-FFF2-40B4-BE49-F238E27FC236}">
              <a16:creationId xmlns:a16="http://schemas.microsoft.com/office/drawing/2014/main" id="{AAE32B60-C468-4B10-9A8F-3174DBD8378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8389</xdr:row>
      <xdr:rowOff>86783</xdr:rowOff>
    </xdr:from>
    <xdr:to>
      <xdr:col>5</xdr:col>
      <xdr:colOff>530226</xdr:colOff>
      <xdr:row>8392</xdr:row>
      <xdr:rowOff>86783</xdr:rowOff>
    </xdr:to>
    <xdr:sp macro="" textlink="">
      <xdr:nvSpPr>
        <xdr:cNvPr id="344" name="Rectangle 343">
          <a:extLst>
            <a:ext uri="{FF2B5EF4-FFF2-40B4-BE49-F238E27FC236}">
              <a16:creationId xmlns:a16="http://schemas.microsoft.com/office/drawing/2014/main" id="{3D11BC2A-8A03-4F91-9A2B-7318D2DF930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8414</xdr:row>
      <xdr:rowOff>86783</xdr:rowOff>
    </xdr:from>
    <xdr:to>
      <xdr:col>5</xdr:col>
      <xdr:colOff>530226</xdr:colOff>
      <xdr:row>8417</xdr:row>
      <xdr:rowOff>86783</xdr:rowOff>
    </xdr:to>
    <xdr:sp macro="" textlink="">
      <xdr:nvSpPr>
        <xdr:cNvPr id="345" name="Rectangle 344">
          <a:extLst>
            <a:ext uri="{FF2B5EF4-FFF2-40B4-BE49-F238E27FC236}">
              <a16:creationId xmlns:a16="http://schemas.microsoft.com/office/drawing/2014/main" id="{6F05800B-705D-49D0-91D8-A658A2C96221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8439</xdr:row>
      <xdr:rowOff>86783</xdr:rowOff>
    </xdr:from>
    <xdr:to>
      <xdr:col>5</xdr:col>
      <xdr:colOff>530226</xdr:colOff>
      <xdr:row>8442</xdr:row>
      <xdr:rowOff>86783</xdr:rowOff>
    </xdr:to>
    <xdr:sp macro="" textlink="">
      <xdr:nvSpPr>
        <xdr:cNvPr id="346" name="Rectangle 345">
          <a:extLst>
            <a:ext uri="{FF2B5EF4-FFF2-40B4-BE49-F238E27FC236}">
              <a16:creationId xmlns:a16="http://schemas.microsoft.com/office/drawing/2014/main" id="{CBBC3CB6-BFBF-43F8-B8D2-561F1D19E2D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8464</xdr:row>
      <xdr:rowOff>86783</xdr:rowOff>
    </xdr:from>
    <xdr:to>
      <xdr:col>5</xdr:col>
      <xdr:colOff>530226</xdr:colOff>
      <xdr:row>8467</xdr:row>
      <xdr:rowOff>86783</xdr:rowOff>
    </xdr:to>
    <xdr:sp macro="" textlink="">
      <xdr:nvSpPr>
        <xdr:cNvPr id="347" name="Rectangle 346">
          <a:extLst>
            <a:ext uri="{FF2B5EF4-FFF2-40B4-BE49-F238E27FC236}">
              <a16:creationId xmlns:a16="http://schemas.microsoft.com/office/drawing/2014/main" id="{46CC753C-D3B9-46CD-B6F1-46B15A12CB09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8489</xdr:row>
      <xdr:rowOff>86783</xdr:rowOff>
    </xdr:from>
    <xdr:to>
      <xdr:col>5</xdr:col>
      <xdr:colOff>530226</xdr:colOff>
      <xdr:row>8492</xdr:row>
      <xdr:rowOff>86783</xdr:rowOff>
    </xdr:to>
    <xdr:sp macro="" textlink="">
      <xdr:nvSpPr>
        <xdr:cNvPr id="348" name="Rectangle 347">
          <a:extLst>
            <a:ext uri="{FF2B5EF4-FFF2-40B4-BE49-F238E27FC236}">
              <a16:creationId xmlns:a16="http://schemas.microsoft.com/office/drawing/2014/main" id="{2CAEAB6E-B84E-4FB6-B1CC-93E8C442BA5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8514</xdr:row>
      <xdr:rowOff>86783</xdr:rowOff>
    </xdr:from>
    <xdr:to>
      <xdr:col>5</xdr:col>
      <xdr:colOff>530226</xdr:colOff>
      <xdr:row>8517</xdr:row>
      <xdr:rowOff>86783</xdr:rowOff>
    </xdr:to>
    <xdr:sp macro="" textlink="">
      <xdr:nvSpPr>
        <xdr:cNvPr id="349" name="Rectangle 348">
          <a:extLst>
            <a:ext uri="{FF2B5EF4-FFF2-40B4-BE49-F238E27FC236}">
              <a16:creationId xmlns:a16="http://schemas.microsoft.com/office/drawing/2014/main" id="{592FF072-A054-42B9-B5E8-AEAAE6518A0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8539</xdr:row>
      <xdr:rowOff>86783</xdr:rowOff>
    </xdr:from>
    <xdr:to>
      <xdr:col>5</xdr:col>
      <xdr:colOff>530226</xdr:colOff>
      <xdr:row>8542</xdr:row>
      <xdr:rowOff>86783</xdr:rowOff>
    </xdr:to>
    <xdr:sp macro="" textlink="">
      <xdr:nvSpPr>
        <xdr:cNvPr id="350" name="Rectangle 349">
          <a:extLst>
            <a:ext uri="{FF2B5EF4-FFF2-40B4-BE49-F238E27FC236}">
              <a16:creationId xmlns:a16="http://schemas.microsoft.com/office/drawing/2014/main" id="{9896AC28-A84D-4C35-99A9-557FBF54CCEB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8564</xdr:row>
      <xdr:rowOff>86783</xdr:rowOff>
    </xdr:from>
    <xdr:to>
      <xdr:col>5</xdr:col>
      <xdr:colOff>530226</xdr:colOff>
      <xdr:row>8567</xdr:row>
      <xdr:rowOff>86783</xdr:rowOff>
    </xdr:to>
    <xdr:sp macro="" textlink="">
      <xdr:nvSpPr>
        <xdr:cNvPr id="351" name="Rectangle 350">
          <a:extLst>
            <a:ext uri="{FF2B5EF4-FFF2-40B4-BE49-F238E27FC236}">
              <a16:creationId xmlns:a16="http://schemas.microsoft.com/office/drawing/2014/main" id="{DF783C7E-7AD3-4D1F-B452-3F9715DB88DC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8589</xdr:row>
      <xdr:rowOff>86783</xdr:rowOff>
    </xdr:from>
    <xdr:to>
      <xdr:col>5</xdr:col>
      <xdr:colOff>530226</xdr:colOff>
      <xdr:row>8592</xdr:row>
      <xdr:rowOff>86783</xdr:rowOff>
    </xdr:to>
    <xdr:sp macro="" textlink="">
      <xdr:nvSpPr>
        <xdr:cNvPr id="352" name="Rectangle 351">
          <a:extLst>
            <a:ext uri="{FF2B5EF4-FFF2-40B4-BE49-F238E27FC236}">
              <a16:creationId xmlns:a16="http://schemas.microsoft.com/office/drawing/2014/main" id="{7CE8C20D-E0FF-4ED7-85A1-8A89A9475E53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  <xdr:twoCellAnchor>
    <xdr:from>
      <xdr:col>3</xdr:col>
      <xdr:colOff>356659</xdr:colOff>
      <xdr:row>8614</xdr:row>
      <xdr:rowOff>86783</xdr:rowOff>
    </xdr:from>
    <xdr:to>
      <xdr:col>5</xdr:col>
      <xdr:colOff>530226</xdr:colOff>
      <xdr:row>8617</xdr:row>
      <xdr:rowOff>86783</xdr:rowOff>
    </xdr:to>
    <xdr:sp macro="" textlink="">
      <xdr:nvSpPr>
        <xdr:cNvPr id="353" name="Rectangle 352">
          <a:extLst>
            <a:ext uri="{FF2B5EF4-FFF2-40B4-BE49-F238E27FC236}">
              <a16:creationId xmlns:a16="http://schemas.microsoft.com/office/drawing/2014/main" id="{64A83284-544C-4BA7-A824-8A87BA1853E5}"/>
            </a:ext>
          </a:extLst>
        </xdr:cNvPr>
        <xdr:cNvSpPr/>
      </xdr:nvSpPr>
      <xdr:spPr>
        <a:xfrm>
          <a:off x="2695576" y="2944283"/>
          <a:ext cx="1009650" cy="7620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Offset by one cell?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375045</xdr:colOff>
      <xdr:row>2</xdr:row>
      <xdr:rowOff>69056</xdr:rowOff>
    </xdr:from>
    <xdr:to>
      <xdr:col>50</xdr:col>
      <xdr:colOff>500062</xdr:colOff>
      <xdr:row>12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53E6B3-B39E-417E-B4F5-85BB0A828F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18</xdr:row>
      <xdr:rowOff>152400</xdr:rowOff>
    </xdr:from>
    <xdr:to>
      <xdr:col>4</xdr:col>
      <xdr:colOff>754898</xdr:colOff>
      <xdr:row>41</xdr:row>
      <xdr:rowOff>111628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60FA5C-C6D4-4E46-9766-1BBF5922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581400"/>
          <a:ext cx="5974598" cy="43407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39</xdr:row>
      <xdr:rowOff>171450</xdr:rowOff>
    </xdr:from>
    <xdr:to>
      <xdr:col>3</xdr:col>
      <xdr:colOff>1076325</xdr:colOff>
      <xdr:row>54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BC76C0-2B0A-453B-B3F7-95ECD284F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55</xdr:row>
      <xdr:rowOff>0</xdr:rowOff>
    </xdr:from>
    <xdr:to>
      <xdr:col>3</xdr:col>
      <xdr:colOff>1047750</xdr:colOff>
      <xdr:row>65</xdr:row>
      <xdr:rowOff>85725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FD1E3147-F01E-48B8-96F7-87558C98F59F}"/>
            </a:ext>
          </a:extLst>
        </xdr:cNvPr>
        <xdr:cNvSpPr/>
      </xdr:nvSpPr>
      <xdr:spPr>
        <a:xfrm>
          <a:off x="180975" y="10477500"/>
          <a:ext cx="3228975" cy="199072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aseline="0"/>
            <a:t>Low = directly uses the "unfavorable" forecast from NREL</a:t>
          </a:r>
        </a:p>
        <a:p>
          <a:pPr algn="l"/>
          <a:r>
            <a:rPr lang="en-US" sz="1100" baseline="0"/>
            <a:t>Medium = average of Low and High</a:t>
          </a:r>
        </a:p>
        <a:p>
          <a:pPr algn="l"/>
          <a:r>
            <a:rPr lang="en-US" sz="1100" baseline="0"/>
            <a:t>High = maximum NEM limit in 2042. Scales the rest of the data points based on the shape of the "central+" forecast.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All values in this tab are post-degradation.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38</xdr:row>
      <xdr:rowOff>76200</xdr:rowOff>
    </xdr:from>
    <xdr:to>
      <xdr:col>4</xdr:col>
      <xdr:colOff>647700</xdr:colOff>
      <xdr:row>52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25AA6-7B0A-49BC-9B30-AC7DEAE7D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</xdr:colOff>
      <xdr:row>38</xdr:row>
      <xdr:rowOff>76200</xdr:rowOff>
    </xdr:from>
    <xdr:to>
      <xdr:col>10</xdr:col>
      <xdr:colOff>771525</xdr:colOff>
      <xdr:row>52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B10AF6-6847-4944-BD4D-7C96E4111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38</xdr:row>
      <xdr:rowOff>76200</xdr:rowOff>
    </xdr:from>
    <xdr:to>
      <xdr:col>16</xdr:col>
      <xdr:colOff>771525</xdr:colOff>
      <xdr:row>52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F9AA18-EE89-4FA9-BC6C-A90BA5E00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390526</xdr:colOff>
      <xdr:row>6</xdr:row>
      <xdr:rowOff>19050</xdr:rowOff>
    </xdr:from>
    <xdr:to>
      <xdr:col>11</xdr:col>
      <xdr:colOff>152401</xdr:colOff>
      <xdr:row>26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AE91E5-68E2-44B2-86D5-CDBEAA495E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rthwesternenergy.com/docs/default-source/documents/mt_rates/Electric/GSEDS-1" TargetMode="External"/><Relationship Id="rId13" Type="http://schemas.openxmlformats.org/officeDocument/2006/relationships/hyperlink" Target="http://www.northwesternenergy.com/docs/default-source/documents/mt_rates/Electric/EDSS-1" TargetMode="External"/><Relationship Id="rId18" Type="http://schemas.openxmlformats.org/officeDocument/2006/relationships/hyperlink" Target="http://www.northwesternenergy.com/docs/default-source/documents/mt_rates/Electric/GSEDS-1" TargetMode="External"/><Relationship Id="rId3" Type="http://schemas.openxmlformats.org/officeDocument/2006/relationships/hyperlink" Target="http://www.northwesternenergy.com/docs/default-source/documents/mt_rates/Electric/REDS-1" TargetMode="External"/><Relationship Id="rId21" Type="http://schemas.openxmlformats.org/officeDocument/2006/relationships/hyperlink" Target="http://rates.northwesternenergy.com/%20http:/www.northwesternenergy.com/docs/default-source/documents/mt_rates/Electric/E-USBC-1" TargetMode="External"/><Relationship Id="rId7" Type="http://schemas.openxmlformats.org/officeDocument/2006/relationships/hyperlink" Target="http://www.northwesternenergy.com/docs/default-source/documents/mt_rates/Electric/EDSS-1" TargetMode="External"/><Relationship Id="rId12" Type="http://schemas.openxmlformats.org/officeDocument/2006/relationships/hyperlink" Target="http://www.northwesternenergy.com/docs/default-source/documents/mt_rates/Electric/GSEDS-1" TargetMode="External"/><Relationship Id="rId17" Type="http://schemas.openxmlformats.org/officeDocument/2006/relationships/hyperlink" Target="http://www.northwesternenergy.com/docs/default-source/documents/mt_rates/Electric/EDSS-1" TargetMode="External"/><Relationship Id="rId25" Type="http://schemas.openxmlformats.org/officeDocument/2006/relationships/printerSettings" Target="../printerSettings/printerSettings13.bin"/><Relationship Id="rId2" Type="http://schemas.openxmlformats.org/officeDocument/2006/relationships/hyperlink" Target="http://www.northwesternenergy.com/docs/default-source/documents/mt_rates/Electric/CTC-QF-1" TargetMode="External"/><Relationship Id="rId16" Type="http://schemas.openxmlformats.org/officeDocument/2006/relationships/hyperlink" Target="http://www.northwesternenergy.com/docs/default-source/documents/mt_rates/Electric/REDS-1" TargetMode="External"/><Relationship Id="rId20" Type="http://schemas.openxmlformats.org/officeDocument/2006/relationships/hyperlink" Target="http://rates.northwesternenergy.com/%20http:/www.northwesternenergy.com/docs/default-source/documents/mt_rates/Electric/E-USBC-1" TargetMode="External"/><Relationship Id="rId1" Type="http://schemas.openxmlformats.org/officeDocument/2006/relationships/hyperlink" Target="http://rates.northwesternenergy.com/%20http:/www.northwesternenergy.com/docs/default-source/documents/mt_rates/Electric/E-USBC-1" TargetMode="External"/><Relationship Id="rId6" Type="http://schemas.openxmlformats.org/officeDocument/2006/relationships/hyperlink" Target="http://www.northwesternenergy.com/docs/default-source/documents/mt_rates/Electric/CTC-QF-1" TargetMode="External"/><Relationship Id="rId11" Type="http://schemas.openxmlformats.org/officeDocument/2006/relationships/hyperlink" Target="http://www.northwesternenergy.com/docs/default-source/documents/mt_rates/Electric/GSEDS-1" TargetMode="External"/><Relationship Id="rId24" Type="http://schemas.openxmlformats.org/officeDocument/2006/relationships/hyperlink" Target="http://www.northwesternenergy.com/docs/default-source/documents/mt_rates/Electric/EDSS-1" TargetMode="External"/><Relationship Id="rId5" Type="http://schemas.openxmlformats.org/officeDocument/2006/relationships/hyperlink" Target="http://rates.northwesternenergy.com/%20http:/www.northwesternenergy.com/docs/default-source/documents/mt_rates/Electric/E-USBC-1" TargetMode="External"/><Relationship Id="rId15" Type="http://schemas.openxmlformats.org/officeDocument/2006/relationships/hyperlink" Target="http://www.northwesternenergy.com/docs/default-source/documents/mt_rates/Electric/EDSS-1" TargetMode="External"/><Relationship Id="rId23" Type="http://schemas.openxmlformats.org/officeDocument/2006/relationships/hyperlink" Target="http://www.northwesternenergy.com/docs/default-source/documents/mt_rates/Electric/GSEDS-1" TargetMode="External"/><Relationship Id="rId10" Type="http://schemas.openxmlformats.org/officeDocument/2006/relationships/hyperlink" Target="http://www.northwesternenergy.com/docs/default-source/documents/mt_rates/Electric/CTC-QF-1" TargetMode="External"/><Relationship Id="rId19" Type="http://schemas.openxmlformats.org/officeDocument/2006/relationships/hyperlink" Target="http://www.northwesternenergy.com/docs/default-source/documents/mt_rates/Electric/CTC-QF-1" TargetMode="External"/><Relationship Id="rId4" Type="http://schemas.openxmlformats.org/officeDocument/2006/relationships/hyperlink" Target="http://www.northwesternenergy.com/docs/default-source/documents/mt_rates/Electric/REDS-1" TargetMode="External"/><Relationship Id="rId9" Type="http://schemas.openxmlformats.org/officeDocument/2006/relationships/hyperlink" Target="http://rates.northwesternenergy.com/%20http:/www.northwesternenergy.com/docs/default-source/documents/mt_rates/Electric/E-USBC-1" TargetMode="External"/><Relationship Id="rId14" Type="http://schemas.openxmlformats.org/officeDocument/2006/relationships/hyperlink" Target="http://www.northwesternenergy.com/docs/default-source/documents/mt_rates/Electric/EDSS-1" TargetMode="External"/><Relationship Id="rId22" Type="http://schemas.openxmlformats.org/officeDocument/2006/relationships/hyperlink" Target="http://www.northwesternenergy.com/docs/default-source/documents/mt_rates/Electric/CTC-QF-1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rates.northwesternenergy.com/residentialelectricrates.aspx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://rates.northwesternenergy.com/residentialelectricrates.aspx" TargetMode="External"/><Relationship Id="rId1" Type="http://schemas.openxmlformats.org/officeDocument/2006/relationships/hyperlink" Target="https://www.eia.gov/outlooks/aeo/data/browser/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rates.northwesternenergy.com/residentialelectricrates.asp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AK203"/>
  <sheetViews>
    <sheetView showGridLines="0" zoomScaleNormal="100" workbookViewId="0">
      <selection activeCell="B5" sqref="B5"/>
    </sheetView>
  </sheetViews>
  <sheetFormatPr defaultRowHeight="15" x14ac:dyDescent="0.25"/>
  <cols>
    <col min="1" max="1" width="57.28515625" customWidth="1"/>
    <col min="2" max="7" width="15" customWidth="1"/>
    <col min="8" max="8" width="3.42578125" customWidth="1"/>
    <col min="9" max="9" width="3.85546875" customWidth="1"/>
    <col min="10" max="10" width="56.140625" customWidth="1"/>
    <col min="11" max="11" width="16.5703125" customWidth="1"/>
    <col min="12" max="12" width="18" customWidth="1"/>
    <col min="13" max="13" width="17" bestFit="1" customWidth="1"/>
    <col min="14" max="14" width="18" bestFit="1" customWidth="1"/>
    <col min="15" max="16" width="18.28515625" bestFit="1" customWidth="1"/>
    <col min="17" max="17" width="19.140625" bestFit="1" customWidth="1"/>
    <col min="18" max="19" width="18.7109375" bestFit="1" customWidth="1"/>
    <col min="20" max="20" width="19.7109375" customWidth="1"/>
    <col min="21" max="21" width="19.140625" bestFit="1" customWidth="1"/>
    <col min="22" max="23" width="18.7109375" bestFit="1" customWidth="1"/>
    <col min="24" max="25" width="19.140625" bestFit="1" customWidth="1"/>
    <col min="26" max="26" width="18.7109375" bestFit="1" customWidth="1"/>
    <col min="27" max="27" width="19.140625" bestFit="1" customWidth="1"/>
    <col min="28" max="28" width="18.7109375" bestFit="1" customWidth="1"/>
    <col min="29" max="35" width="19.140625" bestFit="1" customWidth="1"/>
    <col min="36" max="36" width="19.85546875" bestFit="1" customWidth="1"/>
    <col min="37" max="37" width="19.42578125" bestFit="1" customWidth="1"/>
  </cols>
  <sheetData>
    <row r="1" spans="1:20" ht="26.25" x14ac:dyDescent="0.4">
      <c r="A1" s="4" t="s">
        <v>41</v>
      </c>
    </row>
    <row r="2" spans="1:20" ht="30" customHeight="1" thickBot="1" x14ac:dyDescent="0.3">
      <c r="A2" s="5" t="s">
        <v>887</v>
      </c>
      <c r="D2" s="13"/>
      <c r="H2" s="6"/>
      <c r="I2" s="6"/>
      <c r="J2" s="6"/>
      <c r="K2" s="6"/>
      <c r="L2" s="6"/>
      <c r="M2" s="6"/>
      <c r="N2" s="6"/>
      <c r="O2" s="6"/>
      <c r="P2" s="6"/>
      <c r="Q2" s="6"/>
      <c r="R2" s="273" t="s">
        <v>40</v>
      </c>
      <c r="T2" s="273"/>
    </row>
    <row r="3" spans="1:20" s="10" customFormat="1" ht="19.5" thickBot="1" x14ac:dyDescent="0.3">
      <c r="A3" s="7" t="s">
        <v>39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9"/>
      <c r="S3"/>
      <c r="T3"/>
    </row>
    <row r="5" spans="1:20" x14ac:dyDescent="0.25">
      <c r="A5" s="222" t="s">
        <v>699</v>
      </c>
      <c r="B5" s="329" t="s">
        <v>886</v>
      </c>
      <c r="J5" s="222" t="s">
        <v>704</v>
      </c>
      <c r="K5" s="329" t="s">
        <v>138</v>
      </c>
    </row>
    <row r="6" spans="1:20" x14ac:dyDescent="0.25">
      <c r="A6" s="16"/>
      <c r="B6" s="16"/>
      <c r="J6" s="222" t="s">
        <v>705</v>
      </c>
      <c r="K6" s="329" t="s">
        <v>179</v>
      </c>
    </row>
    <row r="7" spans="1:20" x14ac:dyDescent="0.25">
      <c r="A7" s="16"/>
      <c r="B7" s="16"/>
      <c r="J7" s="222" t="s">
        <v>708</v>
      </c>
      <c r="K7" s="329" t="s">
        <v>831</v>
      </c>
    </row>
    <row r="47" spans="1:12" x14ac:dyDescent="0.25">
      <c r="B47" s="223" t="str">
        <f>CONCATENATE("NorthWestern Energy NEM Value, 25-year Levelized $/kWh, ",B5, " Test")</f>
        <v>NorthWestern Energy NEM Value, 25-year Levelized $/kWh, UCT Test</v>
      </c>
    </row>
    <row r="48" spans="1:12" x14ac:dyDescent="0.25">
      <c r="A48" s="38" t="s">
        <v>709</v>
      </c>
      <c r="B48" s="223" t="str">
        <f t="shared" ref="B48:G48" si="0">CONCATENATE(B50," Forecast", ", CO2 ", B49)</f>
        <v>Low Forecast, CO2 On</v>
      </c>
      <c r="C48" s="223" t="str">
        <f t="shared" si="0"/>
        <v>Med Forecast, CO2 On</v>
      </c>
      <c r="D48" s="223" t="str">
        <f t="shared" si="0"/>
        <v>High Forecast, CO2 On</v>
      </c>
      <c r="E48" s="223" t="str">
        <f t="shared" si="0"/>
        <v>Low Forecast, CO2 Off</v>
      </c>
      <c r="F48" s="223" t="str">
        <f t="shared" si="0"/>
        <v>Med Forecast, CO2 Off</v>
      </c>
      <c r="G48" s="223" t="str">
        <f t="shared" si="0"/>
        <v>High Forecast, CO2 Off</v>
      </c>
      <c r="J48" s="38" t="str">
        <f>CONCATENATE("Annual Values (",K7," $ / kWh)")</f>
        <v>Annual Values (Real $ / kWh)</v>
      </c>
      <c r="L48" s="229" t="str">
        <f>CONCATENATE("NorthWestern Energy NEM Value, Annual $/kWh ",K7," 2018, ",K5," Adoption Forecast, Carbon Scenario ",K6)</f>
        <v>NorthWestern Energy NEM Value, Annual $/kWh Real 2018, High Adoption Forecast, Carbon Scenario On</v>
      </c>
    </row>
    <row r="49" spans="1:37" x14ac:dyDescent="0.25">
      <c r="A49" s="222" t="s">
        <v>181</v>
      </c>
      <c r="B49" s="187" t="s">
        <v>179</v>
      </c>
      <c r="C49" s="188" t="s">
        <v>179</v>
      </c>
      <c r="D49" s="189" t="s">
        <v>179</v>
      </c>
      <c r="E49" s="188" t="s">
        <v>180</v>
      </c>
      <c r="F49" s="188" t="s">
        <v>180</v>
      </c>
      <c r="G49" s="189" t="s">
        <v>180</v>
      </c>
      <c r="J49" s="38"/>
    </row>
    <row r="50" spans="1:37" x14ac:dyDescent="0.25">
      <c r="A50" s="20" t="s">
        <v>707</v>
      </c>
      <c r="B50" s="187" t="s">
        <v>136</v>
      </c>
      <c r="C50" s="188" t="s">
        <v>137</v>
      </c>
      <c r="D50" s="189" t="s">
        <v>138</v>
      </c>
      <c r="E50" s="188" t="s">
        <v>136</v>
      </c>
      <c r="F50" s="188" t="s">
        <v>137</v>
      </c>
      <c r="G50" s="189" t="s">
        <v>138</v>
      </c>
      <c r="J50" s="160" t="s">
        <v>20</v>
      </c>
      <c r="K50" s="188"/>
      <c r="L50" s="189"/>
      <c r="M50" s="188">
        <v>2018</v>
      </c>
      <c r="N50" s="188">
        <v>2019</v>
      </c>
      <c r="O50" s="188">
        <v>2020</v>
      </c>
      <c r="P50" s="188">
        <v>2021</v>
      </c>
      <c r="Q50" s="188">
        <v>2022</v>
      </c>
      <c r="R50" s="188">
        <v>2023</v>
      </c>
      <c r="S50" s="188">
        <v>2024</v>
      </c>
      <c r="T50" s="188">
        <v>2025</v>
      </c>
      <c r="U50" s="188">
        <v>2026</v>
      </c>
      <c r="V50" s="188">
        <v>2027</v>
      </c>
      <c r="W50" s="188">
        <v>2028</v>
      </c>
      <c r="X50" s="188">
        <v>2029</v>
      </c>
      <c r="Y50" s="188">
        <v>2030</v>
      </c>
      <c r="Z50" s="188">
        <v>2031</v>
      </c>
      <c r="AA50" s="188">
        <v>2032</v>
      </c>
      <c r="AB50" s="188">
        <v>2033</v>
      </c>
      <c r="AC50" s="188">
        <v>2034</v>
      </c>
      <c r="AD50" s="188">
        <v>2035</v>
      </c>
      <c r="AE50" s="188">
        <v>2036</v>
      </c>
      <c r="AF50" s="188">
        <v>2037</v>
      </c>
      <c r="AG50" s="188">
        <v>2038</v>
      </c>
      <c r="AH50" s="188">
        <v>2039</v>
      </c>
      <c r="AI50" s="188">
        <v>2040</v>
      </c>
      <c r="AJ50" s="188">
        <v>2041</v>
      </c>
      <c r="AK50" s="189">
        <v>2042</v>
      </c>
    </row>
    <row r="51" spans="1:37" x14ac:dyDescent="0.25">
      <c r="A51" s="12" t="s">
        <v>21</v>
      </c>
      <c r="B51" s="430">
        <f t="array" ref="B51">INDEX('Avoided Energy'!$B$4:$D$9,MATCH('Output Viewer'!B$50&amp;'Output Viewer'!B$49,'Avoided Energy'!$B$4:$B$9&amp;'Avoided Energy'!$C$4:$C$9,0),3)</f>
        <v>3.199263054274646E-2</v>
      </c>
      <c r="C51" s="431">
        <f t="array" ref="C51">INDEX('Avoided Energy'!$B$4:$D$9,MATCH('Output Viewer'!C$50&amp;'Output Viewer'!C$49,'Avoided Energy'!$B$4:$B$9&amp;'Avoided Energy'!$C$4:$C$9,0),3)</f>
        <v>3.0843313964060794E-2</v>
      </c>
      <c r="D51" s="431">
        <f t="array" ref="D51">INDEX('Avoided Energy'!$B$4:$D$9,MATCH('Output Viewer'!D$50&amp;'Output Viewer'!D$49,'Avoided Energy'!$B$4:$B$9&amp;'Avoided Energy'!$C$4:$C$9,0),3)</f>
        <v>3.0135332273684166E-2</v>
      </c>
      <c r="E51" s="430">
        <f t="array" ref="E51">INDEX('Avoided Energy'!$B$4:$D$9,MATCH('Output Viewer'!E$50&amp;'Output Viewer'!E$49,'Avoided Energy'!$B$4:$B$9&amp;'Avoided Energy'!$C$4:$C$9,0),3)</f>
        <v>3.0398937905968839E-2</v>
      </c>
      <c r="F51" s="431">
        <f t="array" ref="F51">INDEX('Avoided Energy'!$B$4:$D$9,MATCH('Output Viewer'!F$50&amp;'Output Viewer'!F$49,'Avoided Energy'!$B$4:$B$9&amp;'Avoided Energy'!$C$4:$C$9,0),3)</f>
        <v>2.9399121755946396E-2</v>
      </c>
      <c r="G51" s="432">
        <f t="array" ref="G51">INDEX('Avoided Energy'!$B$4:$D$9,MATCH('Output Viewer'!G$50&amp;'Output Viewer'!G$49,'Avoided Energy'!$B$4:$B$9&amp;'Avoided Energy'!$C$4:$C$9,0),3)</f>
        <v>2.8772434200090818E-2</v>
      </c>
      <c r="J51" s="77" t="s">
        <v>21</v>
      </c>
      <c r="K51" s="16"/>
      <c r="L51" s="265"/>
      <c r="M51" s="294">
        <f t="array" ref="M51">INDEX($J$71:$AK$125,MATCH($J51&amp;$K$5&amp;$K$6,$J$71:$J$125&amp;$K$71:$K$125&amp;$L$71:$L$125,0),MATCH(M$50,$J$71:$AK$71,0))</f>
        <v>1.7845735877519128E-2</v>
      </c>
      <c r="N51" s="295">
        <f t="array" ref="N51">INDEX($J$71:$AK$125,MATCH($J51&amp;$K$5&amp;$K$6,$J$71:$J$125&amp;$K$71:$K$125&amp;$L$71:$L$125,0),MATCH(N$50,$J$71:$AK$71,0))</f>
        <v>1.7607240926134245E-2</v>
      </c>
      <c r="O51" s="295">
        <f t="array" ref="O51">INDEX($J$71:$AK$125,MATCH($J51&amp;$K$5&amp;$K$6,$J$71:$J$125&amp;$K$71:$K$125&amp;$L$71:$L$125,0),MATCH(O$50,$J$71:$AK$71,0))</f>
        <v>1.841585790993519E-2</v>
      </c>
      <c r="P51" s="295">
        <f t="array" ref="P51">INDEX($J$71:$AK$125,MATCH($J51&amp;$K$5&amp;$K$6,$J$71:$J$125&amp;$K$71:$K$125&amp;$L$71:$L$125,0),MATCH(P$50,$J$71:$AK$71,0))</f>
        <v>1.8219809264136702E-2</v>
      </c>
      <c r="Q51" s="295">
        <f t="array" ref="Q51">INDEX($J$71:$AK$125,MATCH($J51&amp;$K$5&amp;$K$6,$J$71:$J$125&amp;$K$71:$K$125&amp;$L$71:$L$125,0),MATCH(Q$50,$J$71:$AK$71,0))</f>
        <v>1.8233618546527677E-2</v>
      </c>
      <c r="R51" s="295">
        <f t="array" ref="R51">INDEX($J$71:$AK$125,MATCH($J51&amp;$K$5&amp;$K$6,$J$71:$J$125&amp;$K$71:$K$125&amp;$L$71:$L$125,0),MATCH(R$50,$J$71:$AK$71,0))</f>
        <v>1.813097373698459E-2</v>
      </c>
      <c r="S51" s="295">
        <f t="array" ref="S51">INDEX($J$71:$AK$125,MATCH($J51&amp;$K$5&amp;$K$6,$J$71:$J$125&amp;$K$71:$K$125&amp;$L$71:$L$125,0),MATCH(S$50,$J$71:$AK$71,0))</f>
        <v>1.895432623324269E-2</v>
      </c>
      <c r="T51" s="295">
        <f t="array" ref="T51">INDEX($J$71:$AK$125,MATCH($J51&amp;$K$5&amp;$K$6,$J$71:$J$125&amp;$K$71:$K$125&amp;$L$71:$L$125,0),MATCH(T$50,$J$71:$AK$71,0))</f>
        <v>1.9534855135425678E-2</v>
      </c>
      <c r="U51" s="295">
        <f t="array" ref="U51">INDEX($J$71:$AK$125,MATCH($J51&amp;$K$5&amp;$K$6,$J$71:$J$125&amp;$K$71:$K$125&amp;$L$71:$L$125,0),MATCH(U$50,$J$71:$AK$71,0))</f>
        <v>2.006872887359383E-2</v>
      </c>
      <c r="V51" s="295">
        <f t="array" ref="V51">INDEX($J$71:$AK$125,MATCH($J51&amp;$K$5&amp;$K$6,$J$71:$J$125&amp;$K$71:$K$125&amp;$L$71:$L$125,0),MATCH(V$50,$J$71:$AK$71,0))</f>
        <v>2.0906501120134365E-2</v>
      </c>
      <c r="W51" s="295">
        <f t="array" ref="W51">INDEX($J$71:$AK$125,MATCH($J51&amp;$K$5&amp;$K$6,$J$71:$J$125&amp;$K$71:$K$125&amp;$L$71:$L$125,0),MATCH(W$50,$J$71:$AK$71,0))</f>
        <v>2.1799103662049277E-2</v>
      </c>
      <c r="X51" s="295">
        <f t="array" ref="X51">INDEX($J$71:$AK$125,MATCH($J51&amp;$K$5&amp;$K$6,$J$71:$J$125&amp;$K$71:$K$125&amp;$L$71:$L$125,0),MATCH(X$50,$J$71:$AK$71,0))</f>
        <v>2.3705077471270142E-2</v>
      </c>
      <c r="Y51" s="295">
        <f t="array" ref="Y51">INDEX($J$71:$AK$125,MATCH($J51&amp;$K$5&amp;$K$6,$J$71:$J$125&amp;$K$71:$K$125&amp;$L$71:$L$125,0),MATCH(Y$50,$J$71:$AK$71,0))</f>
        <v>2.433906817735423E-2</v>
      </c>
      <c r="Z51" s="295">
        <f t="array" ref="Z51">INDEX($J$71:$AK$125,MATCH($J51&amp;$K$5&amp;$K$6,$J$71:$J$125&amp;$K$71:$K$125&amp;$L$71:$L$125,0),MATCH(Z$50,$J$71:$AK$71,0))</f>
        <v>2.5296640460933842E-2</v>
      </c>
      <c r="AA51" s="295">
        <f t="array" ref="AA51">INDEX($J$71:$AK$125,MATCH($J51&amp;$K$5&amp;$K$6,$J$71:$J$125&amp;$K$71:$K$125&amp;$L$71:$L$125,0),MATCH(AA$50,$J$71:$AK$71,0))</f>
        <v>2.5741230357624479E-2</v>
      </c>
      <c r="AB51" s="295">
        <f t="array" ref="AB51">INDEX($J$71:$AK$125,MATCH($J51&amp;$K$5&amp;$K$6,$J$71:$J$125&amp;$K$71:$K$125&amp;$L$71:$L$125,0),MATCH(AB$50,$J$71:$AK$71,0))</f>
        <v>2.5614950179029518E-2</v>
      </c>
      <c r="AC51" s="295">
        <f t="array" ref="AC51">INDEX($J$71:$AK$125,MATCH($J51&amp;$K$5&amp;$K$6,$J$71:$J$125&amp;$K$71:$K$125&amp;$L$71:$L$125,0),MATCH(AC$50,$J$71:$AK$71,0))</f>
        <v>2.5638296654870697E-2</v>
      </c>
      <c r="AD51" s="295">
        <f t="array" ref="AD51">INDEX($J$71:$AK$125,MATCH($J51&amp;$K$5&amp;$K$6,$J$71:$J$125&amp;$K$71:$K$125&amp;$L$71:$L$125,0),MATCH(AD$50,$J$71:$AK$71,0))</f>
        <v>2.6160844021514636E-2</v>
      </c>
      <c r="AE51" s="295">
        <f t="array" ref="AE51">INDEX($J$71:$AK$125,MATCH($J51&amp;$K$5&amp;$K$6,$J$71:$J$125&amp;$K$71:$K$125&amp;$L$71:$L$125,0),MATCH(AE$50,$J$71:$AK$71,0))</f>
        <v>2.6477188102238584E-2</v>
      </c>
      <c r="AF51" s="295">
        <f t="array" ref="AF51">INDEX($J$71:$AK$125,MATCH($J51&amp;$K$5&amp;$K$6,$J$71:$J$125&amp;$K$71:$K$125&amp;$L$71:$L$125,0),MATCH(AF$50,$J$71:$AK$71,0))</f>
        <v>2.6954318748380994E-2</v>
      </c>
      <c r="AG51" s="295">
        <f t="array" ref="AG51">INDEX($J$71:$AK$125,MATCH($J51&amp;$K$5&amp;$K$6,$J$71:$J$125&amp;$K$71:$K$125&amp;$L$71:$L$125,0),MATCH(AG$50,$J$71:$AK$71,0))</f>
        <v>2.6858064181688346E-2</v>
      </c>
      <c r="AH51" s="295">
        <f t="array" ref="AH51">INDEX($J$71:$AK$125,MATCH($J51&amp;$K$5&amp;$K$6,$J$71:$J$125&amp;$K$71:$K$125&amp;$L$71:$L$125,0),MATCH(AH$50,$J$71:$AK$71,0))</f>
        <v>2.7076962094958541E-2</v>
      </c>
      <c r="AI51" s="295">
        <f t="array" ref="AI51">INDEX($J$71:$AK$125,MATCH($J51&amp;$K$5&amp;$K$6,$J$71:$J$125&amp;$K$71:$K$125&amp;$L$71:$L$125,0),MATCH(AI$50,$J$71:$AK$71,0))</f>
        <v>2.7183494237961552E-2</v>
      </c>
      <c r="AJ51" s="295">
        <f t="array" ref="AJ51">INDEX($J$71:$AK$125,MATCH($J51&amp;$K$5&amp;$K$6,$J$71:$J$125&amp;$K$71:$K$125&amp;$L$71:$L$125,0),MATCH(AJ$50,$J$71:$AK$71,0))</f>
        <v>2.7382438244595301E-2</v>
      </c>
      <c r="AK51" s="296">
        <f t="array" ref="AK51">INDEX($J$71:$AK$125,MATCH($J51&amp;$K$5&amp;$K$6,$J$71:$J$125&amp;$K$71:$K$125&amp;$L$71:$L$125,0),MATCH(AK$50,$J$71:$AK$71,0))</f>
        <v>2.8267460820987678E-2</v>
      </c>
    </row>
    <row r="52" spans="1:37" x14ac:dyDescent="0.25">
      <c r="A52" s="82" t="s">
        <v>22</v>
      </c>
      <c r="B52" s="433">
        <f>INDEX('Avoided Capacity'!$B$4:$D$6,MATCH('Output Viewer'!B$50,'Avoided Capacity'!$B$4:$B$6,0),3)</f>
        <v>4.7908777477603396E-3</v>
      </c>
      <c r="C52" s="434">
        <f>INDEX('Avoided Capacity'!$B$4:$D$6,MATCH('Output Viewer'!C$50,'Avoided Capacity'!$B$4:$B$6,0),3)</f>
        <v>4.7770960408492396E-3</v>
      </c>
      <c r="D52" s="434">
        <f>INDEX('Avoided Capacity'!$B$4:$D$6,MATCH('Output Viewer'!D$50,'Avoided Capacity'!$B$4:$B$6,0),3)</f>
        <v>4.7699249202852075E-3</v>
      </c>
      <c r="E52" s="433">
        <f>INDEX('Avoided Capacity'!$B$4:$D$6,MATCH('Output Viewer'!E$50,'Avoided Capacity'!$B$4:$B$6,0),3)</f>
        <v>4.7908777477603396E-3</v>
      </c>
      <c r="F52" s="434">
        <f>INDEX('Avoided Capacity'!$B$4:$D$6,MATCH('Output Viewer'!F$50,'Avoided Capacity'!$B$4:$B$6,0),3)</f>
        <v>4.7770960408492396E-3</v>
      </c>
      <c r="G52" s="435">
        <f>INDEX('Avoided Capacity'!$B$4:$D$6,MATCH('Output Viewer'!G$50,'Avoided Capacity'!$B$4:$B$6,0),3)</f>
        <v>4.7699249202852075E-3</v>
      </c>
      <c r="J52" s="77" t="s">
        <v>22</v>
      </c>
      <c r="K52" s="16"/>
      <c r="L52" s="265"/>
      <c r="M52" s="48">
        <f t="array" ref="M52">INDEX($J$71:$AK$125,MATCH($J52&amp;$K$5,$J$71:$J$125&amp;$K$71:$K$125,0),MATCH(M$50,$J$71:$AK$71,0))</f>
        <v>1.1777090124464869E-3</v>
      </c>
      <c r="N52" s="49">
        <f t="array" ref="N52">INDEX($J$71:$AK$125,MATCH($J52&amp;$K$5,$J$71:$J$125&amp;$K$71:$K$125,0),MATCH(N$50,$J$71:$AK$71,0))</f>
        <v>8.4177957258692207E-4</v>
      </c>
      <c r="O52" s="49">
        <f t="array" ref="O52">INDEX($J$71:$AK$125,MATCH($J52&amp;$K$5,$J$71:$J$125&amp;$K$71:$K$125,0),MATCH(O$50,$J$71:$AK$71,0))</f>
        <v>6.5139608734403212E-4</v>
      </c>
      <c r="P52" s="49">
        <f t="array" ref="P52">INDEX($J$71:$AK$125,MATCH($J52&amp;$K$5,$J$71:$J$125&amp;$K$71:$K$125,0),MATCH(P$50,$J$71:$AK$71,0))</f>
        <v>6.3106668512054526E-4</v>
      </c>
      <c r="Q52" s="49">
        <f t="array" ref="Q52">INDEX($J$71:$AK$125,MATCH($J52&amp;$K$5,$J$71:$J$125&amp;$K$71:$K$125,0),MATCH(Q$50,$J$71:$AK$71,0))</f>
        <v>8.6456233273998512E-4</v>
      </c>
      <c r="R52" s="49">
        <f t="array" ref="R52">INDEX($J$71:$AK$125,MATCH($J52&amp;$K$5,$J$71:$J$125&amp;$K$71:$K$125,0),MATCH(R$50,$J$71:$AK$71,0))</f>
        <v>1.3153891089312045E-3</v>
      </c>
      <c r="S52" s="49">
        <f t="array" ref="S52">INDEX($J$71:$AK$125,MATCH($J52&amp;$K$5,$J$71:$J$125&amp;$K$71:$K$125,0),MATCH(S$50,$J$71:$AK$71,0))</f>
        <v>1.8106798916993861E-3</v>
      </c>
      <c r="T52" s="49">
        <f t="array" ref="T52">INDEX($J$71:$AK$125,MATCH($J52&amp;$K$5,$J$71:$J$125&amp;$K$71:$K$125,0),MATCH(T$50,$J$71:$AK$71,0))</f>
        <v>2.4087174312720293E-3</v>
      </c>
      <c r="U52" s="49">
        <f t="array" ref="U52">INDEX($J$71:$AK$125,MATCH($J52&amp;$K$5,$J$71:$J$125&amp;$K$71:$K$125,0),MATCH(U$50,$J$71:$AK$71,0))</f>
        <v>2.9698842073585295E-3</v>
      </c>
      <c r="V52" s="49">
        <f t="array" ref="V52">INDEX($J$71:$AK$125,MATCH($J52&amp;$K$5,$J$71:$J$125&amp;$K$71:$K$125,0),MATCH(V$50,$J$71:$AK$71,0))</f>
        <v>3.412323522539517E-3</v>
      </c>
      <c r="W52" s="49">
        <f t="array" ref="W52">INDEX($J$71:$AK$125,MATCH($J52&amp;$K$5,$J$71:$J$125&amp;$K$71:$K$125,0),MATCH(W$50,$J$71:$AK$71,0))</f>
        <v>3.7746699167864489E-3</v>
      </c>
      <c r="X52" s="49">
        <f t="array" ref="X52">INDEX($J$71:$AK$125,MATCH($J52&amp;$K$5,$J$71:$J$125&amp;$K$71:$K$125,0),MATCH(X$50,$J$71:$AK$71,0))</f>
        <v>4.079490814240771E-3</v>
      </c>
      <c r="Y52" s="49">
        <f t="array" ref="Y52">INDEX($J$71:$AK$125,MATCH($J52&amp;$K$5,$J$71:$J$125&amp;$K$71:$K$125,0),MATCH(Y$50,$J$71:$AK$71,0))</f>
        <v>4.3262548781937242E-3</v>
      </c>
      <c r="Z52" s="49">
        <f t="array" ref="Z52">INDEX($J$71:$AK$125,MATCH($J52&amp;$K$5,$J$71:$J$125&amp;$K$71:$K$125,0),MATCH(Z$50,$J$71:$AK$71,0))</f>
        <v>4.5341375753573023E-3</v>
      </c>
      <c r="AA52" s="49">
        <f t="array" ref="AA52">INDEX($J$71:$AK$125,MATCH($J52&amp;$K$5,$J$71:$J$125&amp;$K$71:$K$125,0),MATCH(AA$50,$J$71:$AK$71,0))</f>
        <v>4.6836569862499875E-3</v>
      </c>
      <c r="AB52" s="49">
        <f t="array" ref="AB52">INDEX($J$71:$AK$125,MATCH($J52&amp;$K$5,$J$71:$J$125&amp;$K$71:$K$125,0),MATCH(AB$50,$J$71:$AK$71,0))</f>
        <v>4.7893830919399109E-3</v>
      </c>
      <c r="AC52" s="49">
        <f t="array" ref="AC52">INDEX($J$71:$AK$125,MATCH($J52&amp;$K$5,$J$71:$J$125&amp;$K$71:$K$125,0),MATCH(AC$50,$J$71:$AK$71,0))</f>
        <v>4.8447465315616675E-3</v>
      </c>
      <c r="AD52" s="49">
        <f t="array" ref="AD52">INDEX($J$71:$AK$125,MATCH($J52&amp;$K$5,$J$71:$J$125&amp;$K$71:$K$125,0),MATCH(AD$50,$J$71:$AK$71,0))</f>
        <v>4.8758931552925263E-3</v>
      </c>
      <c r="AE52" s="49">
        <f t="array" ref="AE52">INDEX($J$71:$AK$125,MATCH($J52&amp;$K$5,$J$71:$J$125&amp;$K$71:$K$125,0),MATCH(AE$50,$J$71:$AK$71,0))</f>
        <v>4.8734146277247085E-3</v>
      </c>
      <c r="AF52" s="49">
        <f t="array" ref="AF52">INDEX($J$71:$AK$125,MATCH($J52&amp;$K$5,$J$71:$J$125&amp;$K$71:$K$125,0),MATCH(AF$50,$J$71:$AK$71,0))</f>
        <v>4.8737661811223297E-3</v>
      </c>
      <c r="AG52" s="49">
        <f t="array" ref="AG52">INDEX($J$71:$AK$125,MATCH($J52&amp;$K$5,$J$71:$J$125&amp;$K$71:$K$125,0),MATCH(AG$50,$J$71:$AK$71,0))</f>
        <v>4.8514647641378006E-3</v>
      </c>
      <c r="AH52" s="49">
        <f t="array" ref="AH52">INDEX($J$71:$AK$125,MATCH($J52&amp;$K$5,$J$71:$J$125&amp;$K$71:$K$125,0),MATCH(AH$50,$J$71:$AK$71,0))</f>
        <v>4.8174695009501941E-3</v>
      </c>
      <c r="AI52" s="49">
        <f t="array" ref="AI52">INDEX($J$71:$AK$125,MATCH($J52&amp;$K$5,$J$71:$J$125&amp;$K$71:$K$125,0),MATCH(AI$50,$J$71:$AK$71,0))</f>
        <v>4.7839349651018831E-3</v>
      </c>
      <c r="AJ52" s="49">
        <f t="array" ref="AJ52">INDEX($J$71:$AK$125,MATCH($J52&amp;$K$5,$J$71:$J$125&amp;$K$71:$K$125,0),MATCH(AJ$50,$J$71:$AK$71,0))</f>
        <v>4.81034977846935E-3</v>
      </c>
      <c r="AK52" s="50">
        <f t="array" ref="AK52">INDEX($J$71:$AK$125,MATCH($J52&amp;$K$5,$J$71:$J$125&amp;$K$71:$K$125,0),MATCH(AK$50,$J$71:$AK$71,0))</f>
        <v>4.8411806968653064E-3</v>
      </c>
    </row>
    <row r="53" spans="1:37" x14ac:dyDescent="0.25">
      <c r="A53" s="82" t="s">
        <v>826</v>
      </c>
      <c r="B53" s="433">
        <f>INDEX('Avoided T&amp;D'!$B$4:$D$6,MATCH('Output Viewer'!B$50,'Avoided T&amp;D'!$B$4:$B$6,0),3)</f>
        <v>3.3851395108993269E-3</v>
      </c>
      <c r="C53" s="434">
        <f>INDEX('Avoided T&amp;D'!$B$4:$D$6,MATCH('Output Viewer'!C$50,'Avoided T&amp;D'!$B$4:$B$6,0),3)</f>
        <v>2.6922337332848643E-3</v>
      </c>
      <c r="D53" s="434">
        <f>INDEX('Avoided T&amp;D'!$B$4:$D$6,MATCH('Output Viewer'!D$50,'Avoided T&amp;D'!$B$4:$B$6,0),3)</f>
        <v>2.1832681188740117E-3</v>
      </c>
      <c r="E53" s="433">
        <f>INDEX('Avoided T&amp;D'!$B$4:$D$6,MATCH('Output Viewer'!E$50,'Avoided T&amp;D'!$B$4:$B$6,0),3)</f>
        <v>3.3851395108993269E-3</v>
      </c>
      <c r="F53" s="434">
        <f>INDEX('Avoided T&amp;D'!$B$4:$D$6,MATCH('Output Viewer'!F$50,'Avoided T&amp;D'!$B$4:$B$6,0),3)</f>
        <v>2.6922337332848643E-3</v>
      </c>
      <c r="G53" s="435">
        <f>INDEX('Avoided T&amp;D'!$B$4:$D$6,MATCH('Output Viewer'!G$50,'Avoided T&amp;D'!$B$4:$B$6,0),3)</f>
        <v>2.1832681188740117E-3</v>
      </c>
      <c r="J53" s="77" t="s">
        <v>23</v>
      </c>
      <c r="K53" s="16"/>
      <c r="L53" s="265"/>
      <c r="M53" s="48">
        <f t="array" ref="M53">INDEX($J$71:$AK$125,MATCH($J53&amp;$K$5,$J$71:$J$125&amp;$K$71:$K$125,0),MATCH(M$50,$J$71:$AK$71,0))</f>
        <v>0</v>
      </c>
      <c r="N53" s="49">
        <f t="array" ref="N53">INDEX($J$71:$AK$125,MATCH($J53&amp;$K$5,$J$71:$J$125&amp;$K$71:$K$125,0),MATCH(N$50,$J$71:$AK$71,0))</f>
        <v>0</v>
      </c>
      <c r="O53" s="49">
        <f t="array" ref="O53">INDEX($J$71:$AK$125,MATCH($J53&amp;$K$5,$J$71:$J$125&amp;$K$71:$K$125,0),MATCH(O$50,$J$71:$AK$71,0))</f>
        <v>0</v>
      </c>
      <c r="P53" s="49">
        <f t="array" ref="P53">INDEX($J$71:$AK$125,MATCH($J53&amp;$K$5,$J$71:$J$125&amp;$K$71:$K$125,0),MATCH(P$50,$J$71:$AK$71,0))</f>
        <v>0</v>
      </c>
      <c r="Q53" s="49">
        <f t="array" ref="Q53">INDEX($J$71:$AK$125,MATCH($J53&amp;$K$5,$J$71:$J$125&amp;$K$71:$K$125,0),MATCH(Q$50,$J$71:$AK$71,0))</f>
        <v>0</v>
      </c>
      <c r="R53" s="49">
        <f t="array" ref="R53">INDEX($J$71:$AK$125,MATCH($J53&amp;$K$5,$J$71:$J$125&amp;$K$71:$K$125,0),MATCH(R$50,$J$71:$AK$71,0))</f>
        <v>0</v>
      </c>
      <c r="S53" s="49">
        <f t="array" ref="S53">INDEX($J$71:$AK$125,MATCH($J53&amp;$K$5,$J$71:$J$125&amp;$K$71:$K$125,0),MATCH(S$50,$J$71:$AK$71,0))</f>
        <v>0</v>
      </c>
      <c r="T53" s="49">
        <f t="array" ref="T53">INDEX($J$71:$AK$125,MATCH($J53&amp;$K$5,$J$71:$J$125&amp;$K$71:$K$125,0),MATCH(T$50,$J$71:$AK$71,0))</f>
        <v>0</v>
      </c>
      <c r="U53" s="49">
        <f t="array" ref="U53">INDEX($J$71:$AK$125,MATCH($J53&amp;$K$5,$J$71:$J$125&amp;$K$71:$K$125,0),MATCH(U$50,$J$71:$AK$71,0))</f>
        <v>0</v>
      </c>
      <c r="V53" s="49">
        <f t="array" ref="V53">INDEX($J$71:$AK$125,MATCH($J53&amp;$K$5,$J$71:$J$125&amp;$K$71:$K$125,0),MATCH(V$50,$J$71:$AK$71,0))</f>
        <v>3.6375799644083671E-3</v>
      </c>
      <c r="W53" s="49">
        <f t="array" ref="W53">INDEX($J$71:$AK$125,MATCH($J53&amp;$K$5,$J$71:$J$125&amp;$K$71:$K$125,0),MATCH(W$50,$J$71:$AK$71,0))</f>
        <v>0</v>
      </c>
      <c r="X53" s="49">
        <f t="array" ref="X53">INDEX($J$71:$AK$125,MATCH($J53&amp;$K$5,$J$71:$J$125&amp;$K$71:$K$125,0),MATCH(X$50,$J$71:$AK$71,0))</f>
        <v>0</v>
      </c>
      <c r="Y53" s="49">
        <f t="array" ref="Y53">INDEX($J$71:$AK$125,MATCH($J53&amp;$K$5,$J$71:$J$125&amp;$K$71:$K$125,0),MATCH(Y$50,$J$71:$AK$71,0))</f>
        <v>0</v>
      </c>
      <c r="Z53" s="49">
        <f t="array" ref="Z53">INDEX($J$71:$AK$125,MATCH($J53&amp;$K$5,$J$71:$J$125&amp;$K$71:$K$125,0),MATCH(Z$50,$J$71:$AK$71,0))</f>
        <v>0</v>
      </c>
      <c r="AA53" s="49">
        <f t="array" ref="AA53">INDEX($J$71:$AK$125,MATCH($J53&amp;$K$5,$J$71:$J$125&amp;$K$71:$K$125,0),MATCH(AA$50,$J$71:$AK$71,0))</f>
        <v>2.8495352883679062E-3</v>
      </c>
      <c r="AB53" s="49">
        <f t="array" ref="AB53">INDEX($J$71:$AK$125,MATCH($J53&amp;$K$5,$J$71:$J$125&amp;$K$71:$K$125,0),MATCH(AB$50,$J$71:$AK$71,0))</f>
        <v>5.7656506899937702E-3</v>
      </c>
      <c r="AC53" s="49">
        <f t="array" ref="AC53">INDEX($J$71:$AK$125,MATCH($J53&amp;$K$5,$J$71:$J$125&amp;$K$71:$K$125,0),MATCH(AC$50,$J$71:$AK$71,0))</f>
        <v>5.6109431528797594E-3</v>
      </c>
      <c r="AD53" s="49">
        <f t="array" ref="AD53">INDEX($J$71:$AK$125,MATCH($J53&amp;$K$5,$J$71:$J$125&amp;$K$71:$K$125,0),MATCH(AD$50,$J$71:$AK$71,0))</f>
        <v>3.0940865496445528E-3</v>
      </c>
      <c r="AE53" s="49">
        <f t="array" ref="AE53">INDEX($J$71:$AK$125,MATCH($J53&amp;$K$5,$J$71:$J$125&amp;$K$71:$K$125,0),MATCH(AE$50,$J$71:$AK$71,0))</f>
        <v>3.0298507682474901E-3</v>
      </c>
      <c r="AF53" s="49">
        <f t="array" ref="AF53">INDEX($J$71:$AK$125,MATCH($J53&amp;$K$5,$J$71:$J$125&amp;$K$71:$K$125,0),MATCH(AF$50,$J$71:$AK$71,0))</f>
        <v>2.9737396559847387E-3</v>
      </c>
      <c r="AG53" s="49">
        <f t="array" ref="AG53">INDEX($J$71:$AK$125,MATCH($J53&amp;$K$5,$J$71:$J$125&amp;$K$71:$K$125,0),MATCH(AG$50,$J$71:$AK$71,0))</f>
        <v>2.9078782553405907E-3</v>
      </c>
      <c r="AH53" s="49">
        <f t="array" ref="AH53">INDEX($J$71:$AK$125,MATCH($J53&amp;$K$5,$J$71:$J$125&amp;$K$71:$K$125,0),MATCH(AH$50,$J$71:$AK$71,0))</f>
        <v>2.8364326758486022E-3</v>
      </c>
      <c r="AI53" s="49">
        <f t="array" ref="AI53">INDEX($J$71:$AK$125,MATCH($J53&amp;$K$5,$J$71:$J$125&amp;$K$71:$K$125,0),MATCH(AI$50,$J$71:$AK$71,0))</f>
        <v>2.7643869843288955E-3</v>
      </c>
      <c r="AJ53" s="49">
        <f t="array" ref="AJ53">INDEX($J$71:$AK$125,MATCH($J53&amp;$K$5,$J$71:$J$125&amp;$K$71:$K$125,0),MATCH(AJ$50,$J$71:$AK$71,0))</f>
        <v>5.6042793140208399E-4</v>
      </c>
      <c r="AK53" s="50">
        <f t="array" ref="AK53">INDEX($J$71:$AK$125,MATCH($J53&amp;$K$5,$J$71:$J$125&amp;$K$71:$K$125,0),MATCH(AK$50,$J$71:$AK$71,0))</f>
        <v>3.0727996941600612E-3</v>
      </c>
    </row>
    <row r="54" spans="1:37" x14ac:dyDescent="0.25">
      <c r="A54" s="82" t="s">
        <v>24</v>
      </c>
      <c r="B54" s="433">
        <f t="array" ref="B54">INDEX('Avoided Losses'!$B$4:$D$9,MATCH('Output Viewer'!B$50&amp;'Output Viewer'!B$49,'Avoided Losses'!$B$4:$B$9&amp;'Avoided Losses'!$C$4:$C$9,0),3)</f>
        <v>2.5850045478539134E-3</v>
      </c>
      <c r="C54" s="434">
        <f t="array" ref="C54">INDEX('Avoided Losses'!$B$4:$D$9,MATCH('Output Viewer'!C$50&amp;'Output Viewer'!C$49,'Avoided Losses'!$B$4:$B$9&amp;'Avoided Losses'!$C$4:$C$9,0),3)</f>
        <v>2.4921397682961133E-3</v>
      </c>
      <c r="D54" s="434">
        <f t="array" ref="D54">INDEX('Avoided Losses'!$B$4:$D$9,MATCH('Output Viewer'!D$50&amp;'Output Viewer'!D$49,'Avoided Losses'!$B$4:$B$9&amp;'Avoided Losses'!$C$4:$C$9,0),3)</f>
        <v>2.4349348477136811E-3</v>
      </c>
      <c r="E54" s="433">
        <f t="array" ref="E54">INDEX('Avoided Losses'!$B$4:$D$9,MATCH('Output Viewer'!E$50&amp;'Output Viewer'!E$49,'Avoided Losses'!$B$4:$B$9&amp;'Avoided Losses'!$C$4:$C$9,0),3)</f>
        <v>2.4562341828022831E-3</v>
      </c>
      <c r="F54" s="434">
        <f t="array" ref="F54">INDEX('Avoided Losses'!$B$4:$D$9,MATCH('Output Viewer'!F$50&amp;'Output Viewer'!F$49,'Avoided Losses'!$B$4:$B$9&amp;'Avoided Losses'!$C$4:$C$9,0),3)</f>
        <v>2.37544903788047E-3</v>
      </c>
      <c r="G54" s="435">
        <f t="array" ref="G54">INDEX('Avoided Losses'!$B$4:$D$9,MATCH('Output Viewer'!G$50&amp;'Output Viewer'!G$49,'Avoided Losses'!$B$4:$B$9&amp;'Avoided Losses'!$C$4:$C$9,0),3)</f>
        <v>2.3248126833673383E-3</v>
      </c>
      <c r="J54" s="77" t="s">
        <v>24</v>
      </c>
      <c r="K54" s="16"/>
      <c r="L54" s="265"/>
      <c r="M54" s="48">
        <f t="array" ref="M54">INDEX($J$71:$AK$125,MATCH($J54&amp;$K$5&amp;$K$6,$J$71:$J$125&amp;$K$71:$K$125&amp;$L$71:$L$125,0),MATCH(M$50,$J$71:$AK$71,0))</f>
        <v>1.4419354589035457E-3</v>
      </c>
      <c r="N54" s="49">
        <f t="array" ref="N54">INDEX($J$71:$AK$125,MATCH($J54&amp;$K$5&amp;$K$6,$J$71:$J$125&amp;$K$71:$K$125&amp;$L$71:$L$125,0),MATCH(N$50,$J$71:$AK$71,0))</f>
        <v>1.422665066831647E-3</v>
      </c>
      <c r="O54" s="49">
        <f t="array" ref="O54">INDEX($J$71:$AK$125,MATCH($J54&amp;$K$5&amp;$K$6,$J$71:$J$125&amp;$K$71:$K$125&amp;$L$71:$L$125,0),MATCH(O$50,$J$71:$AK$71,0))</f>
        <v>1.4880013191227639E-3</v>
      </c>
      <c r="P54" s="49">
        <f t="array" ref="P54">INDEX($J$71:$AK$125,MATCH($J54&amp;$K$5&amp;$K$6,$J$71:$J$125&amp;$K$71:$K$125&amp;$L$71:$L$125,0),MATCH(P$50,$J$71:$AK$71,0))</f>
        <v>1.4721605885422457E-3</v>
      </c>
      <c r="Q54" s="49">
        <f t="array" ref="Q54">INDEX($J$71:$AK$125,MATCH($J54&amp;$K$5&amp;$K$6,$J$71:$J$125&amp;$K$71:$K$125&amp;$L$71:$L$125,0),MATCH(Q$50,$J$71:$AK$71,0))</f>
        <v>1.4732763785594365E-3</v>
      </c>
      <c r="R54" s="49">
        <f t="array" ref="R54">INDEX($J$71:$AK$125,MATCH($J54&amp;$K$5&amp;$K$6,$J$71:$J$125&amp;$K$71:$K$125&amp;$L$71:$L$125,0),MATCH(R$50,$J$71:$AK$71,0))</f>
        <v>1.4649826779483549E-3</v>
      </c>
      <c r="S54" s="49">
        <f t="array" ref="S54">INDEX($J$71:$AK$125,MATCH($J54&amp;$K$5&amp;$K$6,$J$71:$J$125&amp;$K$71:$K$125&amp;$L$71:$L$125,0),MATCH(S$50,$J$71:$AK$71,0))</f>
        <v>1.5315095596460096E-3</v>
      </c>
      <c r="T54" s="49">
        <f t="array" ref="T54">INDEX($J$71:$AK$125,MATCH($J54&amp;$K$5&amp;$K$6,$J$71:$J$125&amp;$K$71:$K$125&amp;$L$71:$L$125,0),MATCH(T$50,$J$71:$AK$71,0))</f>
        <v>1.5784162949423947E-3</v>
      </c>
      <c r="U54" s="49">
        <f t="array" ref="U54">INDEX($J$71:$AK$125,MATCH($J54&amp;$K$5&amp;$K$6,$J$71:$J$125&amp;$K$71:$K$125&amp;$L$71:$L$125,0),MATCH(U$50,$J$71:$AK$71,0))</f>
        <v>1.6215532929863819E-3</v>
      </c>
      <c r="V54" s="49">
        <f t="array" ref="V54">INDEX($J$71:$AK$125,MATCH($J54&amp;$K$5&amp;$K$6,$J$71:$J$125&amp;$K$71:$K$125&amp;$L$71:$L$125,0),MATCH(V$50,$J$71:$AK$71,0))</f>
        <v>1.6892452905068569E-3</v>
      </c>
      <c r="W54" s="49">
        <f t="array" ref="W54">INDEX($J$71:$AK$125,MATCH($J54&amp;$K$5&amp;$K$6,$J$71:$J$125&amp;$K$71:$K$125&amp;$L$71:$L$125,0),MATCH(W$50,$J$71:$AK$71,0))</f>
        <v>1.7613675758935822E-3</v>
      </c>
      <c r="X54" s="49">
        <f t="array" ref="X54">INDEX($J$71:$AK$125,MATCH($J54&amp;$K$5&amp;$K$6,$J$71:$J$125&amp;$K$71:$K$125&amp;$L$71:$L$125,0),MATCH(X$50,$J$71:$AK$71,0))</f>
        <v>1.9153702596786276E-3</v>
      </c>
      <c r="Y54" s="49">
        <f t="array" ref="Y54">INDEX($J$71:$AK$125,MATCH($J54&amp;$K$5&amp;$K$6,$J$71:$J$125&amp;$K$71:$K$125&amp;$L$71:$L$125,0),MATCH(Y$50,$J$71:$AK$71,0))</f>
        <v>1.9665967087302222E-3</v>
      </c>
      <c r="Z54" s="49">
        <f t="array" ref="Z54">INDEX($J$71:$AK$125,MATCH($J54&amp;$K$5&amp;$K$6,$J$71:$J$125&amp;$K$71:$K$125&amp;$L$71:$L$125,0),MATCH(Z$50,$J$71:$AK$71,0))</f>
        <v>2.0439685492434547E-3</v>
      </c>
      <c r="AA54" s="49">
        <f t="array" ref="AA54">INDEX($J$71:$AK$125,MATCH($J54&amp;$K$5&amp;$K$6,$J$71:$J$125&amp;$K$71:$K$125&amp;$L$71:$L$125,0),MATCH(AA$50,$J$71:$AK$71,0))</f>
        <v>2.079891412896058E-3</v>
      </c>
      <c r="AB54" s="49">
        <f t="array" ref="AB54">INDEX($J$71:$AK$125,MATCH($J54&amp;$K$5&amp;$K$6,$J$71:$J$125&amp;$K$71:$K$125&amp;$L$71:$L$125,0),MATCH(AB$50,$J$71:$AK$71,0))</f>
        <v>2.0696879744655857E-3</v>
      </c>
      <c r="AC54" s="49">
        <f t="array" ref="AC54">INDEX($J$71:$AK$125,MATCH($J54&amp;$K$5&amp;$K$6,$J$71:$J$125&amp;$K$71:$K$125&amp;$L$71:$L$125,0),MATCH(AC$50,$J$71:$AK$71,0))</f>
        <v>2.0715743697135528E-3</v>
      </c>
      <c r="AD54" s="49">
        <f t="array" ref="AD54">INDEX($J$71:$AK$125,MATCH($J54&amp;$K$5&amp;$K$6,$J$71:$J$125&amp;$K$71:$K$125&amp;$L$71:$L$125,0),MATCH(AD$50,$J$71:$AK$71,0))</f>
        <v>2.113796196938383E-3</v>
      </c>
      <c r="AE54" s="49">
        <f t="array" ref="AE54">INDEX($J$71:$AK$125,MATCH($J54&amp;$K$5&amp;$K$6,$J$71:$J$125&amp;$K$71:$K$125&amp;$L$71:$L$125,0),MATCH(AE$50,$J$71:$AK$71,0))</f>
        <v>2.1393567986608777E-3</v>
      </c>
      <c r="AF54" s="49">
        <f t="array" ref="AF54">INDEX($J$71:$AK$125,MATCH($J54&amp;$K$5&amp;$K$6,$J$71:$J$125&amp;$K$71:$K$125&amp;$L$71:$L$125,0),MATCH(AF$50,$J$71:$AK$71,0))</f>
        <v>2.1779089548691847E-3</v>
      </c>
      <c r="AG54" s="49">
        <f t="array" ref="AG54">INDEX($J$71:$AK$125,MATCH($J54&amp;$K$5&amp;$K$6,$J$71:$J$125&amp;$K$71:$K$125&amp;$L$71:$L$125,0),MATCH(AG$50,$J$71:$AK$71,0))</f>
        <v>2.1701315858804189E-3</v>
      </c>
      <c r="AH54" s="49">
        <f t="array" ref="AH54">INDEX($J$71:$AK$125,MATCH($J54&amp;$K$5&amp;$K$6,$J$71:$J$125&amp;$K$71:$K$125&amp;$L$71:$L$125,0),MATCH(AH$50,$J$71:$AK$71,0))</f>
        <v>2.1878185372726502E-3</v>
      </c>
      <c r="AI54" s="49">
        <f t="array" ref="AI54">INDEX($J$71:$AK$125,MATCH($J54&amp;$K$5&amp;$K$6,$J$71:$J$125&amp;$K$71:$K$125&amp;$L$71:$L$125,0),MATCH(AI$50,$J$71:$AK$71,0))</f>
        <v>2.1964263344272936E-3</v>
      </c>
      <c r="AJ54" s="49">
        <f t="array" ref="AJ54">INDEX($J$71:$AK$125,MATCH($J54&amp;$K$5&amp;$K$6,$J$71:$J$125&amp;$K$71:$K$125&amp;$L$71:$L$125,0),MATCH(AJ$50,$J$71:$AK$71,0))</f>
        <v>2.2125010101633003E-3</v>
      </c>
      <c r="AK54" s="50">
        <f t="array" ref="AK54">INDEX($J$71:$AK$125,MATCH($J54&amp;$K$5&amp;$K$6,$J$71:$J$125&amp;$K$71:$K$125&amp;$L$71:$L$125,0),MATCH(AK$50,$J$71:$AK$71,0))</f>
        <v>2.2840108343358048E-3</v>
      </c>
    </row>
    <row r="55" spans="1:37" x14ac:dyDescent="0.25">
      <c r="A55" s="82" t="s">
        <v>25</v>
      </c>
      <c r="B55" s="433">
        <f>INDEX('Avoided RPS'!$B$4:$D$6,MATCH('Output Viewer'!B$50,'Avoided RPS'!$B$4:$B$6,0),3)</f>
        <v>0</v>
      </c>
      <c r="C55" s="434">
        <f>INDEX('Avoided RPS'!$B$4:$D$6,MATCH('Output Viewer'!C$50,'Avoided RPS'!$B$4:$B$6,0),3)</f>
        <v>0</v>
      </c>
      <c r="D55" s="434">
        <f>INDEX('Avoided RPS'!$B$4:$D$6,MATCH('Output Viewer'!D$50,'Avoided RPS'!$B$4:$B$6,0),3)</f>
        <v>0</v>
      </c>
      <c r="E55" s="433">
        <f>INDEX('Avoided RPS'!$B$4:$D$6,MATCH('Output Viewer'!E$50,'Avoided RPS'!$B$4:$B$6,0),3)</f>
        <v>0</v>
      </c>
      <c r="F55" s="434">
        <f>INDEX('Avoided RPS'!$B$4:$D$6,MATCH('Output Viewer'!F$50,'Avoided RPS'!$B$4:$B$6,0),3)</f>
        <v>0</v>
      </c>
      <c r="G55" s="435">
        <f>INDEX('Avoided RPS'!$B$4:$D$6,MATCH('Output Viewer'!G$50,'Avoided RPS'!$B$4:$B$6,0),3)</f>
        <v>0</v>
      </c>
      <c r="J55" s="77" t="s">
        <v>25</v>
      </c>
      <c r="K55" s="16"/>
      <c r="L55" s="265"/>
      <c r="M55" s="48">
        <f t="array" ref="M55">INDEX($J$71:$AK$125,MATCH($J55&amp;$K$5,$J$71:$J$125&amp;$K$71:$K$125,0),MATCH(M$50,$J$71:$AK$71,0))</f>
        <v>0</v>
      </c>
      <c r="N55" s="49">
        <f t="array" ref="N55">INDEX($J$71:$AK$125,MATCH($J55&amp;$K$5,$J$71:$J$125&amp;$K$71:$K$125,0),MATCH(N$50,$J$71:$AK$71,0))</f>
        <v>0</v>
      </c>
      <c r="O55" s="49">
        <f t="array" ref="O55">INDEX($J$71:$AK$125,MATCH($J55&amp;$K$5,$J$71:$J$125&amp;$K$71:$K$125,0),MATCH(O$50,$J$71:$AK$71,0))</f>
        <v>0</v>
      </c>
      <c r="P55" s="49">
        <f t="array" ref="P55">INDEX($J$71:$AK$125,MATCH($J55&amp;$K$5,$J$71:$J$125&amp;$K$71:$K$125,0),MATCH(P$50,$J$71:$AK$71,0))</f>
        <v>0</v>
      </c>
      <c r="Q55" s="49">
        <f t="array" ref="Q55">INDEX($J$71:$AK$125,MATCH($J55&amp;$K$5,$J$71:$J$125&amp;$K$71:$K$125,0),MATCH(Q$50,$J$71:$AK$71,0))</f>
        <v>0</v>
      </c>
      <c r="R55" s="49">
        <f t="array" ref="R55">INDEX($J$71:$AK$125,MATCH($J55&amp;$K$5,$J$71:$J$125&amp;$K$71:$K$125,0),MATCH(R$50,$J$71:$AK$71,0))</f>
        <v>0</v>
      </c>
      <c r="S55" s="49">
        <f t="array" ref="S55">INDEX($J$71:$AK$125,MATCH($J55&amp;$K$5,$J$71:$J$125&amp;$K$71:$K$125,0),MATCH(S$50,$J$71:$AK$71,0))</f>
        <v>0</v>
      </c>
      <c r="T55" s="49">
        <f t="array" ref="T55">INDEX($J$71:$AK$125,MATCH($J55&amp;$K$5,$J$71:$J$125&amp;$K$71:$K$125,0),MATCH(T$50,$J$71:$AK$71,0))</f>
        <v>0</v>
      </c>
      <c r="U55" s="49">
        <f t="array" ref="U55">INDEX($J$71:$AK$125,MATCH($J55&amp;$K$5,$J$71:$J$125&amp;$K$71:$K$125,0),MATCH(U$50,$J$71:$AK$71,0))</f>
        <v>0</v>
      </c>
      <c r="V55" s="49">
        <f t="array" ref="V55">INDEX($J$71:$AK$125,MATCH($J55&amp;$K$5,$J$71:$J$125&amp;$K$71:$K$125,0),MATCH(V$50,$J$71:$AK$71,0))</f>
        <v>0</v>
      </c>
      <c r="W55" s="49">
        <f t="array" ref="W55">INDEX($J$71:$AK$125,MATCH($J55&amp;$K$5,$J$71:$J$125&amp;$K$71:$K$125,0),MATCH(W$50,$J$71:$AK$71,0))</f>
        <v>0</v>
      </c>
      <c r="X55" s="49">
        <f t="array" ref="X55">INDEX($J$71:$AK$125,MATCH($J55&amp;$K$5,$J$71:$J$125&amp;$K$71:$K$125,0),MATCH(X$50,$J$71:$AK$71,0))</f>
        <v>0</v>
      </c>
      <c r="Y55" s="49">
        <f t="array" ref="Y55">INDEX($J$71:$AK$125,MATCH($J55&amp;$K$5,$J$71:$J$125&amp;$K$71:$K$125,0),MATCH(Y$50,$J$71:$AK$71,0))</f>
        <v>0</v>
      </c>
      <c r="Z55" s="49">
        <f t="array" ref="Z55">INDEX($J$71:$AK$125,MATCH($J55&amp;$K$5,$J$71:$J$125&amp;$K$71:$K$125,0),MATCH(Z$50,$J$71:$AK$71,0))</f>
        <v>0</v>
      </c>
      <c r="AA55" s="49">
        <f t="array" ref="AA55">INDEX($J$71:$AK$125,MATCH($J55&amp;$K$5,$J$71:$J$125&amp;$K$71:$K$125,0),MATCH(AA$50,$J$71:$AK$71,0))</f>
        <v>0</v>
      </c>
      <c r="AB55" s="49">
        <f t="array" ref="AB55">INDEX($J$71:$AK$125,MATCH($J55&amp;$K$5,$J$71:$J$125&amp;$K$71:$K$125,0),MATCH(AB$50,$J$71:$AK$71,0))</f>
        <v>0</v>
      </c>
      <c r="AC55" s="49">
        <f t="array" ref="AC55">INDEX($J$71:$AK$125,MATCH($J55&amp;$K$5,$J$71:$J$125&amp;$K$71:$K$125,0),MATCH(AC$50,$J$71:$AK$71,0))</f>
        <v>0</v>
      </c>
      <c r="AD55" s="49">
        <f t="array" ref="AD55">INDEX($J$71:$AK$125,MATCH($J55&amp;$K$5,$J$71:$J$125&amp;$K$71:$K$125,0),MATCH(AD$50,$J$71:$AK$71,0))</f>
        <v>0</v>
      </c>
      <c r="AE55" s="49">
        <f t="array" ref="AE55">INDEX($J$71:$AK$125,MATCH($J55&amp;$K$5,$J$71:$J$125&amp;$K$71:$K$125,0),MATCH(AE$50,$J$71:$AK$71,0))</f>
        <v>0</v>
      </c>
      <c r="AF55" s="49">
        <f t="array" ref="AF55">INDEX($J$71:$AK$125,MATCH($J55&amp;$K$5,$J$71:$J$125&amp;$K$71:$K$125,0),MATCH(AF$50,$J$71:$AK$71,0))</f>
        <v>0</v>
      </c>
      <c r="AG55" s="49">
        <f t="array" ref="AG55">INDEX($J$71:$AK$125,MATCH($J55&amp;$K$5,$J$71:$J$125&amp;$K$71:$K$125,0),MATCH(AG$50,$J$71:$AK$71,0))</f>
        <v>0</v>
      </c>
      <c r="AH55" s="49">
        <f t="array" ref="AH55">INDEX($J$71:$AK$125,MATCH($J55&amp;$K$5,$J$71:$J$125&amp;$K$71:$K$125,0),MATCH(AH$50,$J$71:$AK$71,0))</f>
        <v>0</v>
      </c>
      <c r="AI55" s="49">
        <f t="array" ref="AI55">INDEX($J$71:$AK$125,MATCH($J55&amp;$K$5,$J$71:$J$125&amp;$K$71:$K$125,0),MATCH(AI$50,$J$71:$AK$71,0))</f>
        <v>0</v>
      </c>
      <c r="AJ55" s="49">
        <f t="array" ref="AJ55">INDEX($J$71:$AK$125,MATCH($J55&amp;$K$5,$J$71:$J$125&amp;$K$71:$K$125,0),MATCH(AJ$50,$J$71:$AK$71,0))</f>
        <v>0</v>
      </c>
      <c r="AK55" s="50">
        <f t="array" ref="AK55">INDEX($J$71:$AK$125,MATCH($J55&amp;$K$5,$J$71:$J$125&amp;$K$71:$K$125,0),MATCH(AK$50,$J$71:$AK$71,0))</f>
        <v>0</v>
      </c>
    </row>
    <row r="56" spans="1:37" x14ac:dyDescent="0.25">
      <c r="A56" s="82" t="s">
        <v>26</v>
      </c>
      <c r="B56" s="433">
        <f t="array" ref="B56">INDEX('Avoided Environ'!$B$4:$D$9,MATCH('Output Viewer'!B$50&amp;'Output Viewer'!B$49,'Avoided Environ'!$B$4:$B$9&amp;'Avoided Environ'!$C$4:$C$9,0),3)</f>
        <v>5.5674681447005197E-3</v>
      </c>
      <c r="C56" s="434">
        <f t="array" ref="C56">INDEX('Avoided Environ'!$B$4:$D$9,MATCH('Output Viewer'!C$50&amp;'Output Viewer'!C$49,'Avoided Environ'!$B$4:$B$9&amp;'Avoided Environ'!$C$4:$C$9,0),3)</f>
        <v>5.0308540061923456E-3</v>
      </c>
      <c r="D56" s="434">
        <f t="array" ref="D56">INDEX('Avoided Environ'!$B$4:$D$9,MATCH('Output Viewer'!D$50&amp;'Output Viewer'!D$49,'Avoided Environ'!$B$4:$B$9&amp;'Avoided Environ'!$C$4:$C$9,0),3)</f>
        <v>4.7516342616114359E-3</v>
      </c>
      <c r="E56" s="433">
        <f t="array" ref="E56">INDEX('Avoided Environ'!$B$4:$D$9,MATCH('Output Viewer'!E$50&amp;'Output Viewer'!E$49,'Avoided Environ'!$B$4:$B$9&amp;'Avoided Environ'!$C$4:$C$9,0),3)</f>
        <v>0</v>
      </c>
      <c r="F56" s="434">
        <f t="array" ref="F56">INDEX('Avoided Environ'!$B$4:$D$9,MATCH('Output Viewer'!F$50&amp;'Output Viewer'!F$49,'Avoided Environ'!$B$4:$B$9&amp;'Avoided Environ'!$C$4:$C$9,0),3)</f>
        <v>0</v>
      </c>
      <c r="G56" s="435">
        <f t="array" ref="G56">INDEX('Avoided Environ'!$B$4:$D$9,MATCH('Output Viewer'!G$50&amp;'Output Viewer'!G$49,'Avoided Environ'!$B$4:$B$9&amp;'Avoided Environ'!$C$4:$C$9,0),3)</f>
        <v>0</v>
      </c>
      <c r="J56" s="77" t="s">
        <v>26</v>
      </c>
      <c r="K56" s="16"/>
      <c r="L56" s="265"/>
      <c r="M56" s="48">
        <f t="array" ref="M56">INDEX($J$71:$AK$125,MATCH($J56&amp;$K$5&amp;$K$6,$J$71:$J$125&amp;$K$71:$K$125&amp;$L$71:$L$125,0),MATCH(M$50,$J$71:$AK$71,0))</f>
        <v>0</v>
      </c>
      <c r="N56" s="49">
        <f t="array" ref="N56">INDEX($J$71:$AK$125,MATCH($J56&amp;$K$5&amp;$K$6,$J$71:$J$125&amp;$K$71:$K$125&amp;$L$71:$L$125,0),MATCH(N$50,$J$71:$AK$71,0))</f>
        <v>0</v>
      </c>
      <c r="O56" s="49">
        <f t="array" ref="O56">INDEX($J$71:$AK$125,MATCH($J56&amp;$K$5&amp;$K$6,$J$71:$J$125&amp;$K$71:$K$125&amp;$L$71:$L$125,0),MATCH(O$50,$J$71:$AK$71,0))</f>
        <v>0</v>
      </c>
      <c r="P56" s="49">
        <f t="array" ref="P56">INDEX($J$71:$AK$125,MATCH($J56&amp;$K$5&amp;$K$6,$J$71:$J$125&amp;$K$71:$K$125&amp;$L$71:$L$125,0),MATCH(P$50,$J$71:$AK$71,0))</f>
        <v>0</v>
      </c>
      <c r="Q56" s="49">
        <f t="array" ref="Q56">INDEX($J$71:$AK$125,MATCH($J56&amp;$K$5&amp;$K$6,$J$71:$J$125&amp;$K$71:$K$125&amp;$L$71:$L$125,0),MATCH(Q$50,$J$71:$AK$71,0))</f>
        <v>0</v>
      </c>
      <c r="R56" s="49">
        <f t="array" ref="R56">INDEX($J$71:$AK$125,MATCH($J56&amp;$K$5&amp;$K$6,$J$71:$J$125&amp;$K$71:$K$125&amp;$L$71:$L$125,0),MATCH(R$50,$J$71:$AK$71,0))</f>
        <v>0</v>
      </c>
      <c r="S56" s="49">
        <f t="array" ref="S56">INDEX($J$71:$AK$125,MATCH($J56&amp;$K$5&amp;$K$6,$J$71:$J$125&amp;$K$71:$K$125&amp;$L$71:$L$125,0),MATCH(S$50,$J$71:$AK$71,0))</f>
        <v>0</v>
      </c>
      <c r="T56" s="49">
        <f t="array" ref="T56">INDEX($J$71:$AK$125,MATCH($J56&amp;$K$5&amp;$K$6,$J$71:$J$125&amp;$K$71:$K$125&amp;$L$71:$L$125,0),MATCH(T$50,$J$71:$AK$71,0))</f>
        <v>0</v>
      </c>
      <c r="U56" s="49">
        <f t="array" ref="U56">INDEX($J$71:$AK$125,MATCH($J56&amp;$K$5&amp;$K$6,$J$71:$J$125&amp;$K$71:$K$125&amp;$L$71:$L$125,0),MATCH(U$50,$J$71:$AK$71,0))</f>
        <v>0</v>
      </c>
      <c r="V56" s="49">
        <f t="array" ref="V56">INDEX($J$71:$AK$125,MATCH($J56&amp;$K$5&amp;$K$6,$J$71:$J$125&amp;$K$71:$K$125&amp;$L$71:$L$125,0),MATCH(V$50,$J$71:$AK$71,0))</f>
        <v>0</v>
      </c>
      <c r="W56" s="49">
        <f t="array" ref="W56">INDEX($J$71:$AK$125,MATCH($J56&amp;$K$5&amp;$K$6,$J$71:$J$125&amp;$K$71:$K$125&amp;$L$71:$L$125,0),MATCH(W$50,$J$71:$AK$71,0))</f>
        <v>2.5971626096748649E-3</v>
      </c>
      <c r="X56" s="49">
        <f t="array" ref="X56">INDEX($J$71:$AK$125,MATCH($J56&amp;$K$5&amp;$K$6,$J$71:$J$125&amp;$K$71:$K$125&amp;$L$71:$L$125,0),MATCH(X$50,$J$71:$AK$71,0))</f>
        <v>2.6506924266919436E-3</v>
      </c>
      <c r="Y56" s="49">
        <f t="array" ref="Y56">INDEX($J$71:$AK$125,MATCH($J56&amp;$K$5&amp;$K$6,$J$71:$J$125&amp;$K$71:$K$125&amp;$L$71:$L$125,0),MATCH(Y$50,$J$71:$AK$71,0))</f>
        <v>3.7048658409378032E-3</v>
      </c>
      <c r="Z56" s="49">
        <f t="array" ref="Z56">INDEX($J$71:$AK$125,MATCH($J56&amp;$K$5&amp;$K$6,$J$71:$J$125&amp;$K$71:$K$125&amp;$L$71:$L$125,0),MATCH(Z$50,$J$71:$AK$71,0))</f>
        <v>4.13852278373893E-3</v>
      </c>
      <c r="AA56" s="49">
        <f t="array" ref="AA56">INDEX($J$71:$AK$125,MATCH($J56&amp;$K$5&amp;$K$6,$J$71:$J$125&amp;$K$71:$K$125&amp;$L$71:$L$125,0),MATCH(AA$50,$J$71:$AK$71,0))</f>
        <v>4.6351863642752379E-3</v>
      </c>
      <c r="AB56" s="49">
        <f t="array" ref="AB56">INDEX($J$71:$AK$125,MATCH($J56&amp;$K$5&amp;$K$6,$J$71:$J$125&amp;$K$71:$K$125&amp;$L$71:$L$125,0),MATCH(AB$50,$J$71:$AK$71,0))</f>
        <v>5.2516451272903502E-3</v>
      </c>
      <c r="AC56" s="49">
        <f t="array" ref="AC56">INDEX($J$71:$AK$125,MATCH($J56&amp;$K$5&amp;$K$6,$J$71:$J$125&amp;$K$71:$K$125&amp;$L$71:$L$125,0),MATCH(AC$50,$J$71:$AK$71,0))</f>
        <v>5.6492684445245741E-3</v>
      </c>
      <c r="AD56" s="49">
        <f t="array" ref="AD56">INDEX($J$71:$AK$125,MATCH($J56&amp;$K$5&amp;$K$6,$J$71:$J$125&amp;$K$71:$K$125&amp;$L$71:$L$125,0),MATCH(AD$50,$J$71:$AK$71,0))</f>
        <v>5.9146511260748892E-3</v>
      </c>
      <c r="AE56" s="49">
        <f t="array" ref="AE56">INDEX($J$71:$AK$125,MATCH($J56&amp;$K$5&amp;$K$6,$J$71:$J$125&amp;$K$71:$K$125&amp;$L$71:$L$125,0),MATCH(AE$50,$J$71:$AK$71,0))</f>
        <v>6.1602655926779474E-3</v>
      </c>
      <c r="AF56" s="49">
        <f t="array" ref="AF56">INDEX($J$71:$AK$125,MATCH($J56&amp;$K$5&amp;$K$6,$J$71:$J$125&amp;$K$71:$K$125&amp;$L$71:$L$125,0),MATCH(AF$50,$J$71:$AK$71,0))</f>
        <v>6.9013291455027612E-3</v>
      </c>
      <c r="AG56" s="49">
        <f t="array" ref="AG56">INDEX($J$71:$AK$125,MATCH($J56&amp;$K$5&amp;$K$6,$J$71:$J$125&amp;$K$71:$K$125&amp;$L$71:$L$125,0),MATCH(AG$50,$J$71:$AK$71,0))</f>
        <v>7.1486296428716865E-3</v>
      </c>
      <c r="AH56" s="49">
        <f t="array" ref="AH56">INDEX($J$71:$AK$125,MATCH($J56&amp;$K$5&amp;$K$6,$J$71:$J$125&amp;$K$71:$K$125&amp;$L$71:$L$125,0),MATCH(AH$50,$J$71:$AK$71,0))</f>
        <v>7.3929567024328497E-3</v>
      </c>
      <c r="AI56" s="49">
        <f t="array" ref="AI56">INDEX($J$71:$AK$125,MATCH($J56&amp;$K$5&amp;$K$6,$J$71:$J$125&amp;$K$71:$K$125&amp;$L$71:$L$125,0),MATCH(AI$50,$J$71:$AK$71,0))</f>
        <v>7.6402773532168854E-3</v>
      </c>
      <c r="AJ56" s="49">
        <f t="array" ref="AJ56">INDEX($J$71:$AK$125,MATCH($J56&amp;$K$5&amp;$K$6,$J$71:$J$125&amp;$K$71:$K$125&amp;$L$71:$L$125,0),MATCH(AJ$50,$J$71:$AK$71,0))</f>
        <v>8.4549446182457244E-3</v>
      </c>
      <c r="AK56" s="50">
        <f t="array" ref="AK56">INDEX($J$71:$AK$125,MATCH($J56&amp;$K$5&amp;$K$6,$J$71:$J$125&amp;$K$71:$K$125&amp;$L$71:$L$125,0),MATCH(AK$50,$J$71:$AK$71,0))</f>
        <v>8.8989184650000441E-3</v>
      </c>
    </row>
    <row r="57" spans="1:37" x14ac:dyDescent="0.25">
      <c r="A57" s="82" t="s">
        <v>27</v>
      </c>
      <c r="B57" s="433">
        <f>INDEX('Fuel Hedging'!$B$4:$D$6,MATCH('Output Viewer'!B$50,'Fuel Hedging'!$B$4:$B$6,0),3)</f>
        <v>0</v>
      </c>
      <c r="C57" s="434">
        <f>INDEX('Fuel Hedging'!$B$4:$D$6,MATCH('Output Viewer'!C$50,'Fuel Hedging'!$B$4:$B$6,0),3)</f>
        <v>0</v>
      </c>
      <c r="D57" s="434">
        <f>INDEX('Fuel Hedging'!$B$4:$D$6,MATCH('Output Viewer'!D$50,'Fuel Hedging'!$B$4:$B$6,0),3)</f>
        <v>0</v>
      </c>
      <c r="E57" s="433">
        <f>INDEX('Fuel Hedging'!$B$4:$D$6,MATCH('Output Viewer'!E$50,'Fuel Hedging'!$B$4:$B$6,0),3)</f>
        <v>0</v>
      </c>
      <c r="F57" s="434">
        <f>INDEX('Fuel Hedging'!$B$4:$D$6,MATCH('Output Viewer'!F$50,'Fuel Hedging'!$B$4:$B$6,0),3)</f>
        <v>0</v>
      </c>
      <c r="G57" s="435">
        <f>INDEX('Fuel Hedging'!$B$4:$D$6,MATCH('Output Viewer'!G$50,'Fuel Hedging'!$B$4:$B$6,0),3)</f>
        <v>0</v>
      </c>
      <c r="J57" s="77" t="s">
        <v>27</v>
      </c>
      <c r="K57" s="16"/>
      <c r="L57" s="265"/>
      <c r="M57" s="48">
        <f t="array" ref="M57">INDEX($J$71:$AK$125,MATCH($J57&amp;$K$5,$J$71:$J$125&amp;$K$71:$K$125,0),MATCH(M$50,$J$71:$AK$71,0))</f>
        <v>0</v>
      </c>
      <c r="N57" s="49">
        <f t="array" ref="N57">INDEX($J$71:$AK$125,MATCH($J57&amp;$K$5,$J$71:$J$125&amp;$K$71:$K$125,0),MATCH(N$50,$J$71:$AK$71,0))</f>
        <v>0</v>
      </c>
      <c r="O57" s="49">
        <f t="array" ref="O57">INDEX($J$71:$AK$125,MATCH($J57&amp;$K$5,$J$71:$J$125&amp;$K$71:$K$125,0),MATCH(O$50,$J$71:$AK$71,0))</f>
        <v>0</v>
      </c>
      <c r="P57" s="49">
        <f t="array" ref="P57">INDEX($J$71:$AK$125,MATCH($J57&amp;$K$5,$J$71:$J$125&amp;$K$71:$K$125,0),MATCH(P$50,$J$71:$AK$71,0))</f>
        <v>0</v>
      </c>
      <c r="Q57" s="49">
        <f t="array" ref="Q57">INDEX($J$71:$AK$125,MATCH($J57&amp;$K$5,$J$71:$J$125&amp;$K$71:$K$125,0),MATCH(Q$50,$J$71:$AK$71,0))</f>
        <v>0</v>
      </c>
      <c r="R57" s="49">
        <f t="array" ref="R57">INDEX($J$71:$AK$125,MATCH($J57&amp;$K$5,$J$71:$J$125&amp;$K$71:$K$125,0),MATCH(R$50,$J$71:$AK$71,0))</f>
        <v>0</v>
      </c>
      <c r="S57" s="49">
        <f t="array" ref="S57">INDEX($J$71:$AK$125,MATCH($J57&amp;$K$5,$J$71:$J$125&amp;$K$71:$K$125,0),MATCH(S$50,$J$71:$AK$71,0))</f>
        <v>0</v>
      </c>
      <c r="T57" s="49">
        <f t="array" ref="T57">INDEX($J$71:$AK$125,MATCH($J57&amp;$K$5,$J$71:$J$125&amp;$K$71:$K$125,0),MATCH(T$50,$J$71:$AK$71,0))</f>
        <v>0</v>
      </c>
      <c r="U57" s="49">
        <f t="array" ref="U57">INDEX($J$71:$AK$125,MATCH($J57&amp;$K$5,$J$71:$J$125&amp;$K$71:$K$125,0),MATCH(U$50,$J$71:$AK$71,0))</f>
        <v>0</v>
      </c>
      <c r="V57" s="49">
        <f t="array" ref="V57">INDEX($J$71:$AK$125,MATCH($J57&amp;$K$5,$J$71:$J$125&amp;$K$71:$K$125,0),MATCH(V$50,$J$71:$AK$71,0))</f>
        <v>0</v>
      </c>
      <c r="W57" s="49">
        <f t="array" ref="W57">INDEX($J$71:$AK$125,MATCH($J57&amp;$K$5,$J$71:$J$125&amp;$K$71:$K$125,0),MATCH(W$50,$J$71:$AK$71,0))</f>
        <v>0</v>
      </c>
      <c r="X57" s="49">
        <f t="array" ref="X57">INDEX($J$71:$AK$125,MATCH($J57&amp;$K$5,$J$71:$J$125&amp;$K$71:$K$125,0),MATCH(X$50,$J$71:$AK$71,0))</f>
        <v>0</v>
      </c>
      <c r="Y57" s="49">
        <f t="array" ref="Y57">INDEX($J$71:$AK$125,MATCH($J57&amp;$K$5,$J$71:$J$125&amp;$K$71:$K$125,0),MATCH(Y$50,$J$71:$AK$71,0))</f>
        <v>0</v>
      </c>
      <c r="Z57" s="49">
        <f t="array" ref="Z57">INDEX($J$71:$AK$125,MATCH($J57&amp;$K$5,$J$71:$J$125&amp;$K$71:$K$125,0),MATCH(Z$50,$J$71:$AK$71,0))</f>
        <v>0</v>
      </c>
      <c r="AA57" s="49">
        <f t="array" ref="AA57">INDEX($J$71:$AK$125,MATCH($J57&amp;$K$5,$J$71:$J$125&amp;$K$71:$K$125,0),MATCH(AA$50,$J$71:$AK$71,0))</f>
        <v>0</v>
      </c>
      <c r="AB57" s="49">
        <f t="array" ref="AB57">INDEX($J$71:$AK$125,MATCH($J57&amp;$K$5,$J$71:$J$125&amp;$K$71:$K$125,0),MATCH(AB$50,$J$71:$AK$71,0))</f>
        <v>0</v>
      </c>
      <c r="AC57" s="49">
        <f t="array" ref="AC57">INDEX($J$71:$AK$125,MATCH($J57&amp;$K$5,$J$71:$J$125&amp;$K$71:$K$125,0),MATCH(AC$50,$J$71:$AK$71,0))</f>
        <v>0</v>
      </c>
      <c r="AD57" s="49">
        <f t="array" ref="AD57">INDEX($J$71:$AK$125,MATCH($J57&amp;$K$5,$J$71:$J$125&amp;$K$71:$K$125,0),MATCH(AD$50,$J$71:$AK$71,0))</f>
        <v>0</v>
      </c>
      <c r="AE57" s="49">
        <f t="array" ref="AE57">INDEX($J$71:$AK$125,MATCH($J57&amp;$K$5,$J$71:$J$125&amp;$K$71:$K$125,0),MATCH(AE$50,$J$71:$AK$71,0))</f>
        <v>0</v>
      </c>
      <c r="AF57" s="49">
        <f t="array" ref="AF57">INDEX($J$71:$AK$125,MATCH($J57&amp;$K$5,$J$71:$J$125&amp;$K$71:$K$125,0),MATCH(AF$50,$J$71:$AK$71,0))</f>
        <v>0</v>
      </c>
      <c r="AG57" s="49">
        <f t="array" ref="AG57">INDEX($J$71:$AK$125,MATCH($J57&amp;$K$5,$J$71:$J$125&amp;$K$71:$K$125,0),MATCH(AG$50,$J$71:$AK$71,0))</f>
        <v>0</v>
      </c>
      <c r="AH57" s="49">
        <f t="array" ref="AH57">INDEX($J$71:$AK$125,MATCH($J57&amp;$K$5,$J$71:$J$125&amp;$K$71:$K$125,0),MATCH(AH$50,$J$71:$AK$71,0))</f>
        <v>0</v>
      </c>
      <c r="AI57" s="49">
        <f t="array" ref="AI57">INDEX($J$71:$AK$125,MATCH($J57&amp;$K$5,$J$71:$J$125&amp;$K$71:$K$125,0),MATCH(AI$50,$J$71:$AK$71,0))</f>
        <v>0</v>
      </c>
      <c r="AJ57" s="49">
        <f t="array" ref="AJ57">INDEX($J$71:$AK$125,MATCH($J57&amp;$K$5,$J$71:$J$125&amp;$K$71:$K$125,0),MATCH(AJ$50,$J$71:$AK$71,0))</f>
        <v>0</v>
      </c>
      <c r="AK57" s="50">
        <f t="array" ref="AK57">INDEX($J$71:$AK$125,MATCH($J57&amp;$K$5,$J$71:$J$125&amp;$K$71:$K$125,0),MATCH(AK$50,$J$71:$AK$71,0))</f>
        <v>0</v>
      </c>
    </row>
    <row r="58" spans="1:37" x14ac:dyDescent="0.25">
      <c r="A58" s="82" t="s">
        <v>28</v>
      </c>
      <c r="B58" s="433">
        <f>INDEX('Avoided Risk'!$B$4:$D$6,MATCH('Output Viewer'!B$50,'Avoided Risk'!$B$4:$B$6,0),3)</f>
        <v>0</v>
      </c>
      <c r="C58" s="434">
        <f>INDEX('Avoided Risk'!$B$4:$D$6,MATCH('Output Viewer'!C$50,'Avoided Risk'!$B$4:$B$6,0),3)</f>
        <v>0</v>
      </c>
      <c r="D58" s="434">
        <f>INDEX('Avoided Risk'!$B$4:$D$6,MATCH('Output Viewer'!D$50,'Avoided Risk'!$B$4:$B$6,0),3)</f>
        <v>0</v>
      </c>
      <c r="E58" s="433">
        <f>INDEX('Avoided Risk'!$B$4:$D$6,MATCH('Output Viewer'!E$50,'Avoided Risk'!$B$4:$B$6,0),3)</f>
        <v>0</v>
      </c>
      <c r="F58" s="434">
        <f>INDEX('Avoided Risk'!$B$4:$D$6,MATCH('Output Viewer'!F$50,'Avoided Risk'!$B$4:$B$6,0),3)</f>
        <v>0</v>
      </c>
      <c r="G58" s="435">
        <f>INDEX('Avoided Risk'!$B$4:$D$6,MATCH('Output Viewer'!G$50,'Avoided Risk'!$B$4:$B$6,0),3)</f>
        <v>0</v>
      </c>
      <c r="J58" s="77" t="s">
        <v>28</v>
      </c>
      <c r="K58" s="16"/>
      <c r="L58" s="265"/>
      <c r="M58" s="48">
        <f t="array" ref="M58">INDEX($J$71:$AK$125,MATCH($J58&amp;$K$5,$J$71:$J$125&amp;$K$71:$K$125,0),MATCH(M$50,$J$71:$AK$71,0))</f>
        <v>0</v>
      </c>
      <c r="N58" s="49">
        <f t="array" ref="N58">INDEX($J$71:$AK$125,MATCH($J58&amp;$K$5,$J$71:$J$125&amp;$K$71:$K$125,0),MATCH(N$50,$J$71:$AK$71,0))</f>
        <v>0</v>
      </c>
      <c r="O58" s="49">
        <f t="array" ref="O58">INDEX($J$71:$AK$125,MATCH($J58&amp;$K$5,$J$71:$J$125&amp;$K$71:$K$125,0),MATCH(O$50,$J$71:$AK$71,0))</f>
        <v>0</v>
      </c>
      <c r="P58" s="49">
        <f t="array" ref="P58">INDEX($J$71:$AK$125,MATCH($J58&amp;$K$5,$J$71:$J$125&amp;$K$71:$K$125,0),MATCH(P$50,$J$71:$AK$71,0))</f>
        <v>0</v>
      </c>
      <c r="Q58" s="49">
        <f t="array" ref="Q58">INDEX($J$71:$AK$125,MATCH($J58&amp;$K$5,$J$71:$J$125&amp;$K$71:$K$125,0),MATCH(Q$50,$J$71:$AK$71,0))</f>
        <v>0</v>
      </c>
      <c r="R58" s="49">
        <f t="array" ref="R58">INDEX($J$71:$AK$125,MATCH($J58&amp;$K$5,$J$71:$J$125&amp;$K$71:$K$125,0),MATCH(R$50,$J$71:$AK$71,0))</f>
        <v>0</v>
      </c>
      <c r="S58" s="49">
        <f t="array" ref="S58">INDEX($J$71:$AK$125,MATCH($J58&amp;$K$5,$J$71:$J$125&amp;$K$71:$K$125,0),MATCH(S$50,$J$71:$AK$71,0))</f>
        <v>0</v>
      </c>
      <c r="T58" s="49">
        <f t="array" ref="T58">INDEX($J$71:$AK$125,MATCH($J58&amp;$K$5,$J$71:$J$125&amp;$K$71:$K$125,0),MATCH(T$50,$J$71:$AK$71,0))</f>
        <v>0</v>
      </c>
      <c r="U58" s="49">
        <f t="array" ref="U58">INDEX($J$71:$AK$125,MATCH($J58&amp;$K$5,$J$71:$J$125&amp;$K$71:$K$125,0),MATCH(U$50,$J$71:$AK$71,0))</f>
        <v>0</v>
      </c>
      <c r="V58" s="49">
        <f t="array" ref="V58">INDEX($J$71:$AK$125,MATCH($J58&amp;$K$5,$J$71:$J$125&amp;$K$71:$K$125,0),MATCH(V$50,$J$71:$AK$71,0))</f>
        <v>0</v>
      </c>
      <c r="W58" s="49">
        <f t="array" ref="W58">INDEX($J$71:$AK$125,MATCH($J58&amp;$K$5,$J$71:$J$125&amp;$K$71:$K$125,0),MATCH(W$50,$J$71:$AK$71,0))</f>
        <v>0</v>
      </c>
      <c r="X58" s="49">
        <f t="array" ref="X58">INDEX($J$71:$AK$125,MATCH($J58&amp;$K$5,$J$71:$J$125&amp;$K$71:$K$125,0),MATCH(X$50,$J$71:$AK$71,0))</f>
        <v>0</v>
      </c>
      <c r="Y58" s="49">
        <f t="array" ref="Y58">INDEX($J$71:$AK$125,MATCH($J58&amp;$K$5,$J$71:$J$125&amp;$K$71:$K$125,0),MATCH(Y$50,$J$71:$AK$71,0))</f>
        <v>0</v>
      </c>
      <c r="Z58" s="49">
        <f t="array" ref="Z58">INDEX($J$71:$AK$125,MATCH($J58&amp;$K$5,$J$71:$J$125&amp;$K$71:$K$125,0),MATCH(Z$50,$J$71:$AK$71,0))</f>
        <v>0</v>
      </c>
      <c r="AA58" s="49">
        <f t="array" ref="AA58">INDEX($J$71:$AK$125,MATCH($J58&amp;$K$5,$J$71:$J$125&amp;$K$71:$K$125,0),MATCH(AA$50,$J$71:$AK$71,0))</f>
        <v>0</v>
      </c>
      <c r="AB58" s="49">
        <f t="array" ref="AB58">INDEX($J$71:$AK$125,MATCH($J58&amp;$K$5,$J$71:$J$125&amp;$K$71:$K$125,0),MATCH(AB$50,$J$71:$AK$71,0))</f>
        <v>0</v>
      </c>
      <c r="AC58" s="49">
        <f t="array" ref="AC58">INDEX($J$71:$AK$125,MATCH($J58&amp;$K$5,$J$71:$J$125&amp;$K$71:$K$125,0),MATCH(AC$50,$J$71:$AK$71,0))</f>
        <v>0</v>
      </c>
      <c r="AD58" s="49">
        <f t="array" ref="AD58">INDEX($J$71:$AK$125,MATCH($J58&amp;$K$5,$J$71:$J$125&amp;$K$71:$K$125,0),MATCH(AD$50,$J$71:$AK$71,0))</f>
        <v>0</v>
      </c>
      <c r="AE58" s="49">
        <f t="array" ref="AE58">INDEX($J$71:$AK$125,MATCH($J58&amp;$K$5,$J$71:$J$125&amp;$K$71:$K$125,0),MATCH(AE$50,$J$71:$AK$71,0))</f>
        <v>0</v>
      </c>
      <c r="AF58" s="49">
        <f t="array" ref="AF58">INDEX($J$71:$AK$125,MATCH($J58&amp;$K$5,$J$71:$J$125&amp;$K$71:$K$125,0),MATCH(AF$50,$J$71:$AK$71,0))</f>
        <v>0</v>
      </c>
      <c r="AG58" s="49">
        <f t="array" ref="AG58">INDEX($J$71:$AK$125,MATCH($J58&amp;$K$5,$J$71:$J$125&amp;$K$71:$K$125,0),MATCH(AG$50,$J$71:$AK$71,0))</f>
        <v>0</v>
      </c>
      <c r="AH58" s="49">
        <f t="array" ref="AH58">INDEX($J$71:$AK$125,MATCH($J58&amp;$K$5,$J$71:$J$125&amp;$K$71:$K$125,0),MATCH(AH$50,$J$71:$AK$71,0))</f>
        <v>0</v>
      </c>
      <c r="AI58" s="49">
        <f t="array" ref="AI58">INDEX($J$71:$AK$125,MATCH($J58&amp;$K$5,$J$71:$J$125&amp;$K$71:$K$125,0),MATCH(AI$50,$J$71:$AK$71,0))</f>
        <v>0</v>
      </c>
      <c r="AJ58" s="49">
        <f t="array" ref="AJ58">INDEX($J$71:$AK$125,MATCH($J58&amp;$K$5,$J$71:$J$125&amp;$K$71:$K$125,0),MATCH(AJ$50,$J$71:$AK$71,0))</f>
        <v>0</v>
      </c>
      <c r="AK58" s="50">
        <f t="array" ref="AK58">INDEX($J$71:$AK$125,MATCH($J58&amp;$K$5,$J$71:$J$125&amp;$K$71:$K$125,0),MATCH(AK$50,$J$71:$AK$71,0))</f>
        <v>0</v>
      </c>
    </row>
    <row r="59" spans="1:37" x14ac:dyDescent="0.25">
      <c r="A59" s="82" t="s">
        <v>29</v>
      </c>
      <c r="B59" s="433">
        <f>INDEX('Avoided Grid Support'!$B$4:$D$6,MATCH('Output Viewer'!B$50,'Avoided Grid Support'!$B$4:$B$6,0),3)</f>
        <v>0</v>
      </c>
      <c r="C59" s="434">
        <f>INDEX('Avoided Grid Support'!$B$4:$D$6,MATCH('Output Viewer'!C$50,'Avoided Grid Support'!$B$4:$B$6,0),3)</f>
        <v>0</v>
      </c>
      <c r="D59" s="434">
        <f>INDEX('Avoided Grid Support'!$B$4:$D$6,MATCH('Output Viewer'!D$50,'Avoided Grid Support'!$B$4:$B$6,0),3)</f>
        <v>0</v>
      </c>
      <c r="E59" s="433">
        <f>INDEX('Avoided Grid Support'!$B$4:$D$6,MATCH('Output Viewer'!E$50,'Avoided Grid Support'!$B$4:$B$6,0),3)</f>
        <v>0</v>
      </c>
      <c r="F59" s="434">
        <f>INDEX('Avoided Grid Support'!$B$4:$D$6,MATCH('Output Viewer'!F$50,'Avoided Grid Support'!$B$4:$B$6,0),3)</f>
        <v>0</v>
      </c>
      <c r="G59" s="435">
        <f>INDEX('Avoided Grid Support'!$B$4:$D$6,MATCH('Output Viewer'!G$50,'Avoided Grid Support'!$B$4:$B$6,0),3)</f>
        <v>0</v>
      </c>
      <c r="J59" s="77" t="s">
        <v>29</v>
      </c>
      <c r="K59" s="16"/>
      <c r="L59" s="265"/>
      <c r="M59" s="48">
        <f t="array" ref="M59">INDEX($J$71:$AK$125,MATCH($J59&amp;$K$5,$J$71:$J$125&amp;$K$71:$K$125,0),MATCH(M$50,$J$71:$AK$71,0))</f>
        <v>0</v>
      </c>
      <c r="N59" s="49">
        <f t="array" ref="N59">INDEX($J$71:$AK$125,MATCH($J59&amp;$K$5,$J$71:$J$125&amp;$K$71:$K$125,0),MATCH(N$50,$J$71:$AK$71,0))</f>
        <v>0</v>
      </c>
      <c r="O59" s="49">
        <f t="array" ref="O59">INDEX($J$71:$AK$125,MATCH($J59&amp;$K$5,$J$71:$J$125&amp;$K$71:$K$125,0),MATCH(O$50,$J$71:$AK$71,0))</f>
        <v>0</v>
      </c>
      <c r="P59" s="49">
        <f t="array" ref="P59">INDEX($J$71:$AK$125,MATCH($J59&amp;$K$5,$J$71:$J$125&amp;$K$71:$K$125,0),MATCH(P$50,$J$71:$AK$71,0))</f>
        <v>0</v>
      </c>
      <c r="Q59" s="49">
        <f t="array" ref="Q59">INDEX($J$71:$AK$125,MATCH($J59&amp;$K$5,$J$71:$J$125&amp;$K$71:$K$125,0),MATCH(Q$50,$J$71:$AK$71,0))</f>
        <v>0</v>
      </c>
      <c r="R59" s="49">
        <f t="array" ref="R59">INDEX($J$71:$AK$125,MATCH($J59&amp;$K$5,$J$71:$J$125&amp;$K$71:$K$125,0),MATCH(R$50,$J$71:$AK$71,0))</f>
        <v>0</v>
      </c>
      <c r="S59" s="49">
        <f t="array" ref="S59">INDEX($J$71:$AK$125,MATCH($J59&amp;$K$5,$J$71:$J$125&amp;$K$71:$K$125,0),MATCH(S$50,$J$71:$AK$71,0))</f>
        <v>0</v>
      </c>
      <c r="T59" s="49">
        <f t="array" ref="T59">INDEX($J$71:$AK$125,MATCH($J59&amp;$K$5,$J$71:$J$125&amp;$K$71:$K$125,0),MATCH(T$50,$J$71:$AK$71,0))</f>
        <v>0</v>
      </c>
      <c r="U59" s="49">
        <f t="array" ref="U59">INDEX($J$71:$AK$125,MATCH($J59&amp;$K$5,$J$71:$J$125&amp;$K$71:$K$125,0),MATCH(U$50,$J$71:$AK$71,0))</f>
        <v>0</v>
      </c>
      <c r="V59" s="49">
        <f t="array" ref="V59">INDEX($J$71:$AK$125,MATCH($J59&amp;$K$5,$J$71:$J$125&amp;$K$71:$K$125,0),MATCH(V$50,$J$71:$AK$71,0))</f>
        <v>0</v>
      </c>
      <c r="W59" s="49">
        <f t="array" ref="W59">INDEX($J$71:$AK$125,MATCH($J59&amp;$K$5,$J$71:$J$125&amp;$K$71:$K$125,0),MATCH(W$50,$J$71:$AK$71,0))</f>
        <v>0</v>
      </c>
      <c r="X59" s="49">
        <f t="array" ref="X59">INDEX($J$71:$AK$125,MATCH($J59&amp;$K$5,$J$71:$J$125&amp;$K$71:$K$125,0),MATCH(X$50,$J$71:$AK$71,0))</f>
        <v>0</v>
      </c>
      <c r="Y59" s="49">
        <f t="array" ref="Y59">INDEX($J$71:$AK$125,MATCH($J59&amp;$K$5,$J$71:$J$125&amp;$K$71:$K$125,0),MATCH(Y$50,$J$71:$AK$71,0))</f>
        <v>0</v>
      </c>
      <c r="Z59" s="49">
        <f t="array" ref="Z59">INDEX($J$71:$AK$125,MATCH($J59&amp;$K$5,$J$71:$J$125&amp;$K$71:$K$125,0),MATCH(Z$50,$J$71:$AK$71,0))</f>
        <v>0</v>
      </c>
      <c r="AA59" s="49">
        <f t="array" ref="AA59">INDEX($J$71:$AK$125,MATCH($J59&amp;$K$5,$J$71:$J$125&amp;$K$71:$K$125,0),MATCH(AA$50,$J$71:$AK$71,0))</f>
        <v>0</v>
      </c>
      <c r="AB59" s="49">
        <f t="array" ref="AB59">INDEX($J$71:$AK$125,MATCH($J59&amp;$K$5,$J$71:$J$125&amp;$K$71:$K$125,0),MATCH(AB$50,$J$71:$AK$71,0))</f>
        <v>0</v>
      </c>
      <c r="AC59" s="49">
        <f t="array" ref="AC59">INDEX($J$71:$AK$125,MATCH($J59&amp;$K$5,$J$71:$J$125&amp;$K$71:$K$125,0),MATCH(AC$50,$J$71:$AK$71,0))</f>
        <v>0</v>
      </c>
      <c r="AD59" s="49">
        <f t="array" ref="AD59">INDEX($J$71:$AK$125,MATCH($J59&amp;$K$5,$J$71:$J$125&amp;$K$71:$K$125,0),MATCH(AD$50,$J$71:$AK$71,0))</f>
        <v>0</v>
      </c>
      <c r="AE59" s="49">
        <f t="array" ref="AE59">INDEX($J$71:$AK$125,MATCH($J59&amp;$K$5,$J$71:$J$125&amp;$K$71:$K$125,0),MATCH(AE$50,$J$71:$AK$71,0))</f>
        <v>0</v>
      </c>
      <c r="AF59" s="49">
        <f t="array" ref="AF59">INDEX($J$71:$AK$125,MATCH($J59&amp;$K$5,$J$71:$J$125&amp;$K$71:$K$125,0),MATCH(AF$50,$J$71:$AK$71,0))</f>
        <v>0</v>
      </c>
      <c r="AG59" s="49">
        <f t="array" ref="AG59">INDEX($J$71:$AK$125,MATCH($J59&amp;$K$5,$J$71:$J$125&amp;$K$71:$K$125,0),MATCH(AG$50,$J$71:$AK$71,0))</f>
        <v>0</v>
      </c>
      <c r="AH59" s="49">
        <f t="array" ref="AH59">INDEX($J$71:$AK$125,MATCH($J59&amp;$K$5,$J$71:$J$125&amp;$K$71:$K$125,0),MATCH(AH$50,$J$71:$AK$71,0))</f>
        <v>0</v>
      </c>
      <c r="AI59" s="49">
        <f t="array" ref="AI59">INDEX($J$71:$AK$125,MATCH($J59&amp;$K$5,$J$71:$J$125&amp;$K$71:$K$125,0),MATCH(AI$50,$J$71:$AK$71,0))</f>
        <v>0</v>
      </c>
      <c r="AJ59" s="49">
        <f t="array" ref="AJ59">INDEX($J$71:$AK$125,MATCH($J59&amp;$K$5,$J$71:$J$125&amp;$K$71:$K$125,0),MATCH(AJ$50,$J$71:$AK$71,0))</f>
        <v>0</v>
      </c>
      <c r="AK59" s="50">
        <f t="array" ref="AK59">INDEX($J$71:$AK$125,MATCH($J59&amp;$K$5,$J$71:$J$125&amp;$K$71:$K$125,0),MATCH(AK$50,$J$71:$AK$71,0))</f>
        <v>0</v>
      </c>
    </row>
    <row r="60" spans="1:37" x14ac:dyDescent="0.25">
      <c r="A60" s="82" t="s">
        <v>30</v>
      </c>
      <c r="B60" s="433">
        <f>INDEX('Avoided Outages'!$B$4:$D$6,MATCH('Output Viewer'!B$50,'Avoided Outages'!$B$4:$B$6,0),3)</f>
        <v>0</v>
      </c>
      <c r="C60" s="434">
        <f>INDEX('Avoided Outages'!$B$4:$D$6,MATCH('Output Viewer'!C$50,'Avoided Outages'!$B$4:$B$6,0),3)</f>
        <v>0</v>
      </c>
      <c r="D60" s="434">
        <f>INDEX('Avoided Outages'!$B$4:$D$6,MATCH('Output Viewer'!D$50,'Avoided Outages'!$B$4:$B$6,0),3)</f>
        <v>0</v>
      </c>
      <c r="E60" s="433">
        <f>INDEX('Avoided Outages'!$B$4:$D$6,MATCH('Output Viewer'!E$50,'Avoided Outages'!$B$4:$B$6,0),3)</f>
        <v>0</v>
      </c>
      <c r="F60" s="434">
        <f>INDEX('Avoided Outages'!$B$4:$D$6,MATCH('Output Viewer'!F$50,'Avoided Outages'!$B$4:$B$6,0),3)</f>
        <v>0</v>
      </c>
      <c r="G60" s="435">
        <f>INDEX('Avoided Outages'!$B$4:$D$6,MATCH('Output Viewer'!G$50,'Avoided Outages'!$B$4:$B$6,0),3)</f>
        <v>0</v>
      </c>
      <c r="J60" s="77" t="s">
        <v>30</v>
      </c>
      <c r="K60" s="16"/>
      <c r="L60" s="265"/>
      <c r="M60" s="48">
        <f t="array" ref="M60">INDEX($J$71:$AK$125,MATCH($J60&amp;$K$5,$J$71:$J$125&amp;$K$71:$K$125,0),MATCH(M$50,$J$71:$AK$71,0))</f>
        <v>0</v>
      </c>
      <c r="N60" s="49">
        <f t="array" ref="N60">INDEX($J$71:$AK$125,MATCH($J60&amp;$K$5,$J$71:$J$125&amp;$K$71:$K$125,0),MATCH(N$50,$J$71:$AK$71,0))</f>
        <v>0</v>
      </c>
      <c r="O60" s="49">
        <f t="array" ref="O60">INDEX($J$71:$AK$125,MATCH($J60&amp;$K$5,$J$71:$J$125&amp;$K$71:$K$125,0),MATCH(O$50,$J$71:$AK$71,0))</f>
        <v>0</v>
      </c>
      <c r="P60" s="49">
        <f t="array" ref="P60">INDEX($J$71:$AK$125,MATCH($J60&amp;$K$5,$J$71:$J$125&amp;$K$71:$K$125,0),MATCH(P$50,$J$71:$AK$71,0))</f>
        <v>0</v>
      </c>
      <c r="Q60" s="49">
        <f t="array" ref="Q60">INDEX($J$71:$AK$125,MATCH($J60&amp;$K$5,$J$71:$J$125&amp;$K$71:$K$125,0),MATCH(Q$50,$J$71:$AK$71,0))</f>
        <v>0</v>
      </c>
      <c r="R60" s="49">
        <f t="array" ref="R60">INDEX($J$71:$AK$125,MATCH($J60&amp;$K$5,$J$71:$J$125&amp;$K$71:$K$125,0),MATCH(R$50,$J$71:$AK$71,0))</f>
        <v>0</v>
      </c>
      <c r="S60" s="49">
        <f t="array" ref="S60">INDEX($J$71:$AK$125,MATCH($J60&amp;$K$5,$J$71:$J$125&amp;$K$71:$K$125,0),MATCH(S$50,$J$71:$AK$71,0))</f>
        <v>0</v>
      </c>
      <c r="T60" s="49">
        <f t="array" ref="T60">INDEX($J$71:$AK$125,MATCH($J60&amp;$K$5,$J$71:$J$125&amp;$K$71:$K$125,0),MATCH(T$50,$J$71:$AK$71,0))</f>
        <v>0</v>
      </c>
      <c r="U60" s="49">
        <f t="array" ref="U60">INDEX($J$71:$AK$125,MATCH($J60&amp;$K$5,$J$71:$J$125&amp;$K$71:$K$125,0),MATCH(U$50,$J$71:$AK$71,0))</f>
        <v>0</v>
      </c>
      <c r="V60" s="49">
        <f t="array" ref="V60">INDEX($J$71:$AK$125,MATCH($J60&amp;$K$5,$J$71:$J$125&amp;$K$71:$K$125,0),MATCH(V$50,$J$71:$AK$71,0))</f>
        <v>0</v>
      </c>
      <c r="W60" s="49">
        <f t="array" ref="W60">INDEX($J$71:$AK$125,MATCH($J60&amp;$K$5,$J$71:$J$125&amp;$K$71:$K$125,0),MATCH(W$50,$J$71:$AK$71,0))</f>
        <v>0</v>
      </c>
      <c r="X60" s="49">
        <f t="array" ref="X60">INDEX($J$71:$AK$125,MATCH($J60&amp;$K$5,$J$71:$J$125&amp;$K$71:$K$125,0),MATCH(X$50,$J$71:$AK$71,0))</f>
        <v>0</v>
      </c>
      <c r="Y60" s="49">
        <f t="array" ref="Y60">INDEX($J$71:$AK$125,MATCH($J60&amp;$K$5,$J$71:$J$125&amp;$K$71:$K$125,0),MATCH(Y$50,$J$71:$AK$71,0))</f>
        <v>0</v>
      </c>
      <c r="Z60" s="49">
        <f t="array" ref="Z60">INDEX($J$71:$AK$125,MATCH($J60&amp;$K$5,$J$71:$J$125&amp;$K$71:$K$125,0),MATCH(Z$50,$J$71:$AK$71,0))</f>
        <v>0</v>
      </c>
      <c r="AA60" s="49">
        <f t="array" ref="AA60">INDEX($J$71:$AK$125,MATCH($J60&amp;$K$5,$J$71:$J$125&amp;$K$71:$K$125,0),MATCH(AA$50,$J$71:$AK$71,0))</f>
        <v>0</v>
      </c>
      <c r="AB60" s="49">
        <f t="array" ref="AB60">INDEX($J$71:$AK$125,MATCH($J60&amp;$K$5,$J$71:$J$125&amp;$K$71:$K$125,0),MATCH(AB$50,$J$71:$AK$71,0))</f>
        <v>0</v>
      </c>
      <c r="AC60" s="49">
        <f t="array" ref="AC60">INDEX($J$71:$AK$125,MATCH($J60&amp;$K$5,$J$71:$J$125&amp;$K$71:$K$125,0),MATCH(AC$50,$J$71:$AK$71,0))</f>
        <v>0</v>
      </c>
      <c r="AD60" s="49">
        <f t="array" ref="AD60">INDEX($J$71:$AK$125,MATCH($J60&amp;$K$5,$J$71:$J$125&amp;$K$71:$K$125,0),MATCH(AD$50,$J$71:$AK$71,0))</f>
        <v>0</v>
      </c>
      <c r="AE60" s="49">
        <f t="array" ref="AE60">INDEX($J$71:$AK$125,MATCH($J60&amp;$K$5,$J$71:$J$125&amp;$K$71:$K$125,0),MATCH(AE$50,$J$71:$AK$71,0))</f>
        <v>0</v>
      </c>
      <c r="AF60" s="49">
        <f t="array" ref="AF60">INDEX($J$71:$AK$125,MATCH($J60&amp;$K$5,$J$71:$J$125&amp;$K$71:$K$125,0),MATCH(AF$50,$J$71:$AK$71,0))</f>
        <v>0</v>
      </c>
      <c r="AG60" s="49">
        <f t="array" ref="AG60">INDEX($J$71:$AK$125,MATCH($J60&amp;$K$5,$J$71:$J$125&amp;$K$71:$K$125,0),MATCH(AG$50,$J$71:$AK$71,0))</f>
        <v>0</v>
      </c>
      <c r="AH60" s="49">
        <f t="array" ref="AH60">INDEX($J$71:$AK$125,MATCH($J60&amp;$K$5,$J$71:$J$125&amp;$K$71:$K$125,0),MATCH(AH$50,$J$71:$AK$71,0))</f>
        <v>0</v>
      </c>
      <c r="AI60" s="49">
        <f t="array" ref="AI60">INDEX($J$71:$AK$125,MATCH($J60&amp;$K$5,$J$71:$J$125&amp;$K$71:$K$125,0),MATCH(AI$50,$J$71:$AK$71,0))</f>
        <v>0</v>
      </c>
      <c r="AJ60" s="49">
        <f t="array" ref="AJ60">INDEX($J$71:$AK$125,MATCH($J60&amp;$K$5,$J$71:$J$125&amp;$K$71:$K$125,0),MATCH(AJ$50,$J$71:$AK$71,0))</f>
        <v>0</v>
      </c>
      <c r="AK60" s="50">
        <f t="array" ref="AK60">INDEX($J$71:$AK$125,MATCH($J60&amp;$K$5,$J$71:$J$125&amp;$K$71:$K$125,0),MATCH(AK$50,$J$71:$AK$71,0))</f>
        <v>0</v>
      </c>
    </row>
    <row r="61" spans="1:37" x14ac:dyDescent="0.25">
      <c r="A61" s="82" t="s">
        <v>31</v>
      </c>
      <c r="B61" s="433">
        <f>INDEX('Non Energy Benefits'!$B$4:$D$6,MATCH('Output Viewer'!B$50,'Non Energy Benefits'!$B$4:$B$6,0),3)</f>
        <v>0</v>
      </c>
      <c r="C61" s="434">
        <f>INDEX('Non Energy Benefits'!$B$4:$D$6,MATCH('Output Viewer'!C$50,'Non Energy Benefits'!$B$4:$B$6,0),3)</f>
        <v>0</v>
      </c>
      <c r="D61" s="434">
        <f>INDEX('Non Energy Benefits'!$B$4:$D$6,MATCH('Output Viewer'!D$50,'Non Energy Benefits'!$B$4:$B$6,0),3)</f>
        <v>0</v>
      </c>
      <c r="E61" s="433">
        <f>INDEX('Non Energy Benefits'!$B$4:$D$6,MATCH('Output Viewer'!E$50,'Non Energy Benefits'!$B$4:$B$6,0),3)</f>
        <v>0</v>
      </c>
      <c r="F61" s="434">
        <f>INDEX('Non Energy Benefits'!$B$4:$D$6,MATCH('Output Viewer'!F$50,'Non Energy Benefits'!$B$4:$B$6,0),3)</f>
        <v>0</v>
      </c>
      <c r="G61" s="435">
        <f>INDEX('Non Energy Benefits'!$B$4:$D$6,MATCH('Output Viewer'!G$50,'Non Energy Benefits'!$B$4:$B$6,0),3)</f>
        <v>0</v>
      </c>
      <c r="J61" s="77" t="s">
        <v>31</v>
      </c>
      <c r="K61" s="16"/>
      <c r="L61" s="265"/>
      <c r="M61" s="48">
        <f t="array" ref="M61">INDEX($J$71:$AK$125,MATCH($J61&amp;$K$5,$J$71:$J$125&amp;$K$71:$K$125,0),MATCH(M$50,$J$71:$AK$71,0))</f>
        <v>0</v>
      </c>
      <c r="N61" s="49">
        <f t="array" ref="N61">INDEX($J$71:$AK$125,MATCH($J61&amp;$K$5,$J$71:$J$125&amp;$K$71:$K$125,0),MATCH(N$50,$J$71:$AK$71,0))</f>
        <v>0</v>
      </c>
      <c r="O61" s="49">
        <f t="array" ref="O61">INDEX($J$71:$AK$125,MATCH($J61&amp;$K$5,$J$71:$J$125&amp;$K$71:$K$125,0),MATCH(O$50,$J$71:$AK$71,0))</f>
        <v>0</v>
      </c>
      <c r="P61" s="49">
        <f t="array" ref="P61">INDEX($J$71:$AK$125,MATCH($J61&amp;$K$5,$J$71:$J$125&amp;$K$71:$K$125,0),MATCH(P$50,$J$71:$AK$71,0))</f>
        <v>0</v>
      </c>
      <c r="Q61" s="49">
        <f t="array" ref="Q61">INDEX($J$71:$AK$125,MATCH($J61&amp;$K$5,$J$71:$J$125&amp;$K$71:$K$125,0),MATCH(Q$50,$J$71:$AK$71,0))</f>
        <v>0</v>
      </c>
      <c r="R61" s="49">
        <f t="array" ref="R61">INDEX($J$71:$AK$125,MATCH($J61&amp;$K$5,$J$71:$J$125&amp;$K$71:$K$125,0),MATCH(R$50,$J$71:$AK$71,0))</f>
        <v>0</v>
      </c>
      <c r="S61" s="49">
        <f t="array" ref="S61">INDEX($J$71:$AK$125,MATCH($J61&amp;$K$5,$J$71:$J$125&amp;$K$71:$K$125,0),MATCH(S$50,$J$71:$AK$71,0))</f>
        <v>0</v>
      </c>
      <c r="T61" s="49">
        <f t="array" ref="T61">INDEX($J$71:$AK$125,MATCH($J61&amp;$K$5,$J$71:$J$125&amp;$K$71:$K$125,0),MATCH(T$50,$J$71:$AK$71,0))</f>
        <v>0</v>
      </c>
      <c r="U61" s="49">
        <f t="array" ref="U61">INDEX($J$71:$AK$125,MATCH($J61&amp;$K$5,$J$71:$J$125&amp;$K$71:$K$125,0),MATCH(U$50,$J$71:$AK$71,0))</f>
        <v>0</v>
      </c>
      <c r="V61" s="49">
        <f t="array" ref="V61">INDEX($J$71:$AK$125,MATCH($J61&amp;$K$5,$J$71:$J$125&amp;$K$71:$K$125,0),MATCH(V$50,$J$71:$AK$71,0))</f>
        <v>0</v>
      </c>
      <c r="W61" s="49">
        <f t="array" ref="W61">INDEX($J$71:$AK$125,MATCH($J61&amp;$K$5,$J$71:$J$125&amp;$K$71:$K$125,0),MATCH(W$50,$J$71:$AK$71,0))</f>
        <v>0</v>
      </c>
      <c r="X61" s="49">
        <f t="array" ref="X61">INDEX($J$71:$AK$125,MATCH($J61&amp;$K$5,$J$71:$J$125&amp;$K$71:$K$125,0),MATCH(X$50,$J$71:$AK$71,0))</f>
        <v>0</v>
      </c>
      <c r="Y61" s="49">
        <f t="array" ref="Y61">INDEX($J$71:$AK$125,MATCH($J61&amp;$K$5,$J$71:$J$125&amp;$K$71:$K$125,0),MATCH(Y$50,$J$71:$AK$71,0))</f>
        <v>0</v>
      </c>
      <c r="Z61" s="49">
        <f t="array" ref="Z61">INDEX($J$71:$AK$125,MATCH($J61&amp;$K$5,$J$71:$J$125&amp;$K$71:$K$125,0),MATCH(Z$50,$J$71:$AK$71,0))</f>
        <v>0</v>
      </c>
      <c r="AA61" s="49">
        <f t="array" ref="AA61">INDEX($J$71:$AK$125,MATCH($J61&amp;$K$5,$J$71:$J$125&amp;$K$71:$K$125,0),MATCH(AA$50,$J$71:$AK$71,0))</f>
        <v>0</v>
      </c>
      <c r="AB61" s="49">
        <f t="array" ref="AB61">INDEX($J$71:$AK$125,MATCH($J61&amp;$K$5,$J$71:$J$125&amp;$K$71:$K$125,0),MATCH(AB$50,$J$71:$AK$71,0))</f>
        <v>0</v>
      </c>
      <c r="AC61" s="49">
        <f t="array" ref="AC61">INDEX($J$71:$AK$125,MATCH($J61&amp;$K$5,$J$71:$J$125&amp;$K$71:$K$125,0),MATCH(AC$50,$J$71:$AK$71,0))</f>
        <v>0</v>
      </c>
      <c r="AD61" s="49">
        <f t="array" ref="AD61">INDEX($J$71:$AK$125,MATCH($J61&amp;$K$5,$J$71:$J$125&amp;$K$71:$K$125,0),MATCH(AD$50,$J$71:$AK$71,0))</f>
        <v>0</v>
      </c>
      <c r="AE61" s="49">
        <f t="array" ref="AE61">INDEX($J$71:$AK$125,MATCH($J61&amp;$K$5,$J$71:$J$125&amp;$K$71:$K$125,0),MATCH(AE$50,$J$71:$AK$71,0))</f>
        <v>0</v>
      </c>
      <c r="AF61" s="49">
        <f t="array" ref="AF61">INDEX($J$71:$AK$125,MATCH($J61&amp;$K$5,$J$71:$J$125&amp;$K$71:$K$125,0),MATCH(AF$50,$J$71:$AK$71,0))</f>
        <v>0</v>
      </c>
      <c r="AG61" s="49">
        <f t="array" ref="AG61">INDEX($J$71:$AK$125,MATCH($J61&amp;$K$5,$J$71:$J$125&amp;$K$71:$K$125,0),MATCH(AG$50,$J$71:$AK$71,0))</f>
        <v>0</v>
      </c>
      <c r="AH61" s="49">
        <f t="array" ref="AH61">INDEX($J$71:$AK$125,MATCH($J61&amp;$K$5,$J$71:$J$125&amp;$K$71:$K$125,0),MATCH(AH$50,$J$71:$AK$71,0))</f>
        <v>0</v>
      </c>
      <c r="AI61" s="49">
        <f t="array" ref="AI61">INDEX($J$71:$AK$125,MATCH($J61&amp;$K$5,$J$71:$J$125&amp;$K$71:$K$125,0),MATCH(AI$50,$J$71:$AK$71,0))</f>
        <v>0</v>
      </c>
      <c r="AJ61" s="49">
        <f t="array" ref="AJ61">INDEX($J$71:$AK$125,MATCH($J61&amp;$K$5,$J$71:$J$125&amp;$K$71:$K$125,0),MATCH(AJ$50,$J$71:$AK$71,0))</f>
        <v>0</v>
      </c>
      <c r="AK61" s="50">
        <f t="array" ref="AK61">INDEX($J$71:$AK$125,MATCH($J61&amp;$K$5,$J$71:$J$125&amp;$K$71:$K$125,0),MATCH(AK$50,$J$71:$AK$71,0))</f>
        <v>0</v>
      </c>
    </row>
    <row r="62" spans="1:37" x14ac:dyDescent="0.25">
      <c r="A62" s="82" t="s">
        <v>32</v>
      </c>
      <c r="B62" s="433">
        <f>IF($B$5="RIM",INDEX('Reduced Revenue'!$B$4:$D$6,MATCH('Output Viewer'!B$50,'Reduced Revenue'!$B$4:$B$6,0),3),0)</f>
        <v>0</v>
      </c>
      <c r="C62" s="434">
        <f>IF($B$5="RIM",INDEX('Reduced Revenue'!$B$4:$D$6,MATCH('Output Viewer'!C$50,'Reduced Revenue'!$B$4:$B$6,0),3),0)</f>
        <v>0</v>
      </c>
      <c r="D62" s="434">
        <f>IF($B$5="RIM",INDEX('Reduced Revenue'!$B$4:$D$6,MATCH('Output Viewer'!D$50,'Reduced Revenue'!$B$4:$B$6,0),3),0)</f>
        <v>0</v>
      </c>
      <c r="E62" s="433">
        <f>IF($B$5="RIM",INDEX('Reduced Revenue'!$B$4:$D$6,MATCH('Output Viewer'!E$50,'Reduced Revenue'!$B$4:$B$6,0),3),0)</f>
        <v>0</v>
      </c>
      <c r="F62" s="434">
        <f>IF($B$5="RIM",INDEX('Reduced Revenue'!$B$4:$D$6,MATCH('Output Viewer'!F$50,'Reduced Revenue'!$B$4:$B$6,0),3),0)</f>
        <v>0</v>
      </c>
      <c r="G62" s="435">
        <f>IF($B$5="RIM",INDEX('Reduced Revenue'!$B$4:$D$6,MATCH('Output Viewer'!G$50,'Reduced Revenue'!$B$4:$B$6,0),3),0)</f>
        <v>0</v>
      </c>
      <c r="J62" s="77" t="s">
        <v>32</v>
      </c>
      <c r="K62" s="16"/>
      <c r="L62" s="265"/>
      <c r="M62" s="48">
        <f t="array" ref="M62">IF($B$5="RIM",INDEX($J$71:$AK$125,MATCH($J62&amp;$K$5,$J$71:$J$125&amp;$K$71:$K$125,0),MATCH(M$50,$J$71:$AK$71,0)),0)</f>
        <v>0</v>
      </c>
      <c r="N62" s="49">
        <f t="array" ref="N62">IF($B$5="RIM",INDEX($J$71:$AK$125,MATCH($J62&amp;$K$5,$J$71:$J$125&amp;$K$71:$K$125,0),MATCH(N$50,$J$71:$AK$71,0)),0)</f>
        <v>0</v>
      </c>
      <c r="O62" s="49">
        <f t="array" ref="O62">IF($B$5="RIM",INDEX($J$71:$AK$125,MATCH($J62&amp;$K$5,$J$71:$J$125&amp;$K$71:$K$125,0),MATCH(O$50,$J$71:$AK$71,0)),0)</f>
        <v>0</v>
      </c>
      <c r="P62" s="49">
        <f t="array" ref="P62">IF($B$5="RIM",INDEX($J$71:$AK$125,MATCH($J62&amp;$K$5,$J$71:$J$125&amp;$K$71:$K$125,0),MATCH(P$50,$J$71:$AK$71,0)),0)</f>
        <v>0</v>
      </c>
      <c r="Q62" s="49">
        <f t="array" ref="Q62">IF($B$5="RIM",INDEX($J$71:$AK$125,MATCH($J62&amp;$K$5,$J$71:$J$125&amp;$K$71:$K$125,0),MATCH(Q$50,$J$71:$AK$71,0)),0)</f>
        <v>0</v>
      </c>
      <c r="R62" s="49">
        <f t="array" ref="R62">IF($B$5="RIM",INDEX($J$71:$AK$125,MATCH($J62&amp;$K$5,$J$71:$J$125&amp;$K$71:$K$125,0),MATCH(R$50,$J$71:$AK$71,0)),0)</f>
        <v>0</v>
      </c>
      <c r="S62" s="49">
        <f t="array" ref="S62">IF($B$5="RIM",INDEX($J$71:$AK$125,MATCH($J62&amp;$K$5,$J$71:$J$125&amp;$K$71:$K$125,0),MATCH(S$50,$J$71:$AK$71,0)),0)</f>
        <v>0</v>
      </c>
      <c r="T62" s="49">
        <f t="array" ref="T62">IF($B$5="RIM",INDEX($J$71:$AK$125,MATCH($J62&amp;$K$5,$J$71:$J$125&amp;$K$71:$K$125,0),MATCH(T$50,$J$71:$AK$71,0)),0)</f>
        <v>0</v>
      </c>
      <c r="U62" s="49">
        <f t="array" ref="U62">IF($B$5="RIM",INDEX($J$71:$AK$125,MATCH($J62&amp;$K$5,$J$71:$J$125&amp;$K$71:$K$125,0),MATCH(U$50,$J$71:$AK$71,0)),0)</f>
        <v>0</v>
      </c>
      <c r="V62" s="49">
        <f t="array" ref="V62">IF($B$5="RIM",INDEX($J$71:$AK$125,MATCH($J62&amp;$K$5,$J$71:$J$125&amp;$K$71:$K$125,0),MATCH(V$50,$J$71:$AK$71,0)),0)</f>
        <v>0</v>
      </c>
      <c r="W62" s="49">
        <f t="array" ref="W62">IF($B$5="RIM",INDEX($J$71:$AK$125,MATCH($J62&amp;$K$5,$J$71:$J$125&amp;$K$71:$K$125,0),MATCH(W$50,$J$71:$AK$71,0)),0)</f>
        <v>0</v>
      </c>
      <c r="X62" s="49">
        <f t="array" ref="X62">IF($B$5="RIM",INDEX($J$71:$AK$125,MATCH($J62&amp;$K$5,$J$71:$J$125&amp;$K$71:$K$125,0),MATCH(X$50,$J$71:$AK$71,0)),0)</f>
        <v>0</v>
      </c>
      <c r="Y62" s="49">
        <f t="array" ref="Y62">IF($B$5="RIM",INDEX($J$71:$AK$125,MATCH($J62&amp;$K$5,$J$71:$J$125&amp;$K$71:$K$125,0),MATCH(Y$50,$J$71:$AK$71,0)),0)</f>
        <v>0</v>
      </c>
      <c r="Z62" s="49">
        <f t="array" ref="Z62">IF($B$5="RIM",INDEX($J$71:$AK$125,MATCH($J62&amp;$K$5,$J$71:$J$125&amp;$K$71:$K$125,0),MATCH(Z$50,$J$71:$AK$71,0)),0)</f>
        <v>0</v>
      </c>
      <c r="AA62" s="49">
        <f t="array" ref="AA62">IF($B$5="RIM",INDEX($J$71:$AK$125,MATCH($J62&amp;$K$5,$J$71:$J$125&amp;$K$71:$K$125,0),MATCH(AA$50,$J$71:$AK$71,0)),0)</f>
        <v>0</v>
      </c>
      <c r="AB62" s="49">
        <f t="array" ref="AB62">IF($B$5="RIM",INDEX($J$71:$AK$125,MATCH($J62&amp;$K$5,$J$71:$J$125&amp;$K$71:$K$125,0),MATCH(AB$50,$J$71:$AK$71,0)),0)</f>
        <v>0</v>
      </c>
      <c r="AC62" s="49">
        <f t="array" ref="AC62">IF($B$5="RIM",INDEX($J$71:$AK$125,MATCH($J62&amp;$K$5,$J$71:$J$125&amp;$K$71:$K$125,0),MATCH(AC$50,$J$71:$AK$71,0)),0)</f>
        <v>0</v>
      </c>
      <c r="AD62" s="49">
        <f t="array" ref="AD62">IF($B$5="RIM",INDEX($J$71:$AK$125,MATCH($J62&amp;$K$5,$J$71:$J$125&amp;$K$71:$K$125,0),MATCH(AD$50,$J$71:$AK$71,0)),0)</f>
        <v>0</v>
      </c>
      <c r="AE62" s="49">
        <f t="array" ref="AE62">IF($B$5="RIM",INDEX($J$71:$AK$125,MATCH($J62&amp;$K$5,$J$71:$J$125&amp;$K$71:$K$125,0),MATCH(AE$50,$J$71:$AK$71,0)),0)</f>
        <v>0</v>
      </c>
      <c r="AF62" s="49">
        <f t="array" ref="AF62">IF($B$5="RIM",INDEX($J$71:$AK$125,MATCH($J62&amp;$K$5,$J$71:$J$125&amp;$K$71:$K$125,0),MATCH(AF$50,$J$71:$AK$71,0)),0)</f>
        <v>0</v>
      </c>
      <c r="AG62" s="49">
        <f t="array" ref="AG62">IF($B$5="RIM",INDEX($J$71:$AK$125,MATCH($J62&amp;$K$5,$J$71:$J$125&amp;$K$71:$K$125,0),MATCH(AG$50,$J$71:$AK$71,0)),0)</f>
        <v>0</v>
      </c>
      <c r="AH62" s="49">
        <f t="array" ref="AH62">IF($B$5="RIM",INDEX($J$71:$AK$125,MATCH($J62&amp;$K$5,$J$71:$J$125&amp;$K$71:$K$125,0),MATCH(AH$50,$J$71:$AK$71,0)),0)</f>
        <v>0</v>
      </c>
      <c r="AI62" s="49">
        <f t="array" ref="AI62">IF($B$5="RIM",INDEX($J$71:$AK$125,MATCH($J62&amp;$K$5,$J$71:$J$125&amp;$K$71:$K$125,0),MATCH(AI$50,$J$71:$AK$71,0)),0)</f>
        <v>0</v>
      </c>
      <c r="AJ62" s="49">
        <f t="array" ref="AJ62">IF($B$5="RIM",INDEX($J$71:$AK$125,MATCH($J62&amp;$K$5,$J$71:$J$125&amp;$K$71:$K$125,0),MATCH(AJ$50,$J$71:$AK$71,0)),0)</f>
        <v>0</v>
      </c>
      <c r="AK62" s="50">
        <f t="array" ref="AK62">IF($B$5="RIM",INDEX($J$71:$AK$125,MATCH($J62&amp;$K$5,$J$71:$J$125&amp;$K$71:$K$125,0),MATCH(AK$50,$J$71:$AK$71,0)),0)</f>
        <v>0</v>
      </c>
    </row>
    <row r="63" spans="1:37" x14ac:dyDescent="0.25">
      <c r="A63" s="82" t="s">
        <v>33</v>
      </c>
      <c r="B63" s="433">
        <f>INDEX('Admin Costs'!$B$4:$D$6,MATCH('Output Viewer'!B$50,'Admin Costs'!$B$4:$B$6,0),3)</f>
        <v>-2.7867093088255737E-3</v>
      </c>
      <c r="C63" s="434">
        <f>INDEX('Admin Costs'!$B$4:$D$6,MATCH('Output Viewer'!C$50,'Admin Costs'!$B$4:$B$6,0),3)</f>
        <v>-2.6815544352166527E-3</v>
      </c>
      <c r="D63" s="434">
        <f>INDEX('Admin Costs'!$B$4:$D$6,MATCH('Output Viewer'!D$50,'Admin Costs'!$B$4:$B$6,0),3)</f>
        <v>-2.6177036664871947E-3</v>
      </c>
      <c r="E63" s="433">
        <f>INDEX('Admin Costs'!$B$4:$D$6,MATCH('Output Viewer'!E$50,'Admin Costs'!$B$4:$B$6,0),3)</f>
        <v>-2.7867093088255737E-3</v>
      </c>
      <c r="F63" s="434">
        <f>INDEX('Admin Costs'!$B$4:$D$6,MATCH('Output Viewer'!F$50,'Admin Costs'!$B$4:$B$6,0),3)</f>
        <v>-2.6815544352166527E-3</v>
      </c>
      <c r="G63" s="435">
        <f>INDEX('Admin Costs'!$B$4:$D$6,MATCH('Output Viewer'!G$50,'Admin Costs'!$B$4:$B$6,0),3)</f>
        <v>-2.6177036664871947E-3</v>
      </c>
      <c r="J63" s="77" t="s">
        <v>33</v>
      </c>
      <c r="K63" s="16"/>
      <c r="L63" s="265"/>
      <c r="M63" s="48">
        <f t="array" ref="M63">INDEX($J$71:$AK$125,MATCH($J63&amp;$K$5,$J$71:$J$125&amp;$K$71:$K$125,0),MATCH(M$50,$J$71:$AK$71,0))</f>
        <v>-1.2749190086787066E-2</v>
      </c>
      <c r="N63" s="49">
        <f t="array" ref="N63">INDEX($J$71:$AK$125,MATCH($J63&amp;$K$5,$J$71:$J$125&amp;$K$71:$K$125,0),MATCH(N$50,$J$71:$AK$71,0))</f>
        <v>-1.2678655648047701E-2</v>
      </c>
      <c r="O63" s="49">
        <f t="array" ref="O63">INDEX($J$71:$AK$125,MATCH($J63&amp;$K$5,$J$71:$J$125&amp;$K$71:$K$125,0),MATCH(O$50,$J$71:$AK$71,0))</f>
        <v>-1.0216266729176209E-2</v>
      </c>
      <c r="P63" s="49">
        <f t="array" ref="P63">INDEX($J$71:$AK$125,MATCH($J63&amp;$K$5,$J$71:$J$125&amp;$K$71:$K$125,0),MATCH(P$50,$J$71:$AK$71,0))</f>
        <v>-8.5195254627050236E-3</v>
      </c>
      <c r="Q63" s="49">
        <f t="array" ref="Q63">INDEX($J$71:$AK$125,MATCH($J63&amp;$K$5,$J$71:$J$125&amp;$K$71:$K$125,0),MATCH(Q$50,$J$71:$AK$71,0))</f>
        <v>-6.5006822112056682E-3</v>
      </c>
      <c r="R63" s="49">
        <f t="array" ref="R63">INDEX($J$71:$AK$125,MATCH($J63&amp;$K$5,$J$71:$J$125&amp;$K$71:$K$125,0),MATCH(R$50,$J$71:$AK$71,0))</f>
        <v>-4.7824807371869577E-3</v>
      </c>
      <c r="S63" s="49">
        <f t="array" ref="S63">INDEX($J$71:$AK$125,MATCH($J63&amp;$K$5,$J$71:$J$125&amp;$K$71:$K$125,0),MATCH(S$50,$J$71:$AK$71,0))</f>
        <v>-3.6068994365988003E-3</v>
      </c>
      <c r="T63" s="49">
        <f t="array" ref="T63">INDEX($J$71:$AK$125,MATCH($J63&amp;$K$5,$J$71:$J$125&amp;$K$71:$K$125,0),MATCH(T$50,$J$71:$AK$71,0))</f>
        <v>-2.7598049096818739E-3</v>
      </c>
      <c r="U63" s="49">
        <f t="array" ref="U63">INDEX($J$71:$AK$125,MATCH($J63&amp;$K$5,$J$71:$J$125&amp;$K$71:$K$125,0),MATCH(U$50,$J$71:$AK$71,0))</f>
        <v>-2.1407234871678774E-3</v>
      </c>
      <c r="V63" s="49">
        <f t="array" ref="V63">INDEX($J$71:$AK$125,MATCH($J63&amp;$K$5,$J$71:$J$125&amp;$K$71:$K$125,0),MATCH(V$50,$J$71:$AK$71,0))</f>
        <v>-1.7954881357518614E-3</v>
      </c>
      <c r="W63" s="49">
        <f t="array" ref="W63">INDEX($J$71:$AK$125,MATCH($J63&amp;$K$5,$J$71:$J$125&amp;$K$71:$K$125,0),MATCH(W$50,$J$71:$AK$71,0))</f>
        <v>-1.4039588582668368E-3</v>
      </c>
      <c r="X63" s="49">
        <f t="array" ref="X63">INDEX($J$71:$AK$125,MATCH($J63&amp;$K$5,$J$71:$J$125&amp;$K$71:$K$125,0),MATCH(X$50,$J$71:$AK$71,0))</f>
        <v>-1.0433422003079246E-3</v>
      </c>
      <c r="Y63" s="49">
        <f t="array" ref="Y63">INDEX($J$71:$AK$125,MATCH($J63&amp;$K$5,$J$71:$J$125&amp;$K$71:$K$125,0),MATCH(Y$50,$J$71:$AK$71,0))</f>
        <v>-8.0594348450180678E-4</v>
      </c>
      <c r="Z63" s="49">
        <f t="array" ref="Z63">INDEX($J$71:$AK$125,MATCH($J63&amp;$K$5,$J$71:$J$125&amp;$K$71:$K$125,0),MATCH(Z$50,$J$71:$AK$71,0))</f>
        <v>-6.6066743257062405E-4</v>
      </c>
      <c r="AA63" s="49">
        <f t="array" ref="AA63">INDEX($J$71:$AK$125,MATCH($J63&amp;$K$5,$J$71:$J$125&amp;$K$71:$K$125,0),MATCH(AA$50,$J$71:$AK$71,0))</f>
        <v>-5.6394278342375285E-4</v>
      </c>
      <c r="AB63" s="49">
        <f t="array" ref="AB63">INDEX($J$71:$AK$125,MATCH($J63&amp;$K$5,$J$71:$J$125&amp;$K$71:$K$125,0),MATCH(AB$50,$J$71:$AK$71,0))</f>
        <v>-5.199451095813806E-4</v>
      </c>
      <c r="AC63" s="49">
        <f t="array" ref="AC63">INDEX($J$71:$AK$125,MATCH($J63&amp;$K$5,$J$71:$J$125&amp;$K$71:$K$125,0),MATCH(AC$50,$J$71:$AK$71,0))</f>
        <v>-4.9609973882844478E-4</v>
      </c>
      <c r="AD63" s="49">
        <f t="array" ref="AD63">INDEX($J$71:$AK$125,MATCH($J63&amp;$K$5,$J$71:$J$125&amp;$K$71:$K$125,0),MATCH(AD$50,$J$71:$AK$71,0))</f>
        <v>-4.9903651957917982E-4</v>
      </c>
      <c r="AE63" s="49">
        <f t="array" ref="AE63">INDEX($J$71:$AK$125,MATCH($J63&amp;$K$5,$J$71:$J$125&amp;$K$71:$K$125,0),MATCH(AE$50,$J$71:$AK$71,0))</f>
        <v>-5.2161580966637064E-4</v>
      </c>
      <c r="AF63" s="49">
        <f t="array" ref="AF63">INDEX($J$71:$AK$125,MATCH($J63&amp;$K$5,$J$71:$J$125&amp;$K$71:$K$125,0),MATCH(AF$50,$J$71:$AK$71,0))</f>
        <v>-5.8290790623262076E-4</v>
      </c>
      <c r="AG63" s="49">
        <f t="array" ref="AG63">INDEX($J$71:$AK$125,MATCH($J63&amp;$K$5,$J$71:$J$125&amp;$K$71:$K$125,0),MATCH(AG$50,$J$71:$AK$71,0))</f>
        <v>-6.214451183767512E-4</v>
      </c>
      <c r="AH63" s="49">
        <f t="array" ref="AH63">INDEX($J$71:$AK$125,MATCH($J63&amp;$K$5,$J$71:$J$125&amp;$K$71:$K$125,0),MATCH(AH$50,$J$71:$AK$71,0))</f>
        <v>-6.9322100312438871E-4</v>
      </c>
      <c r="AI63" s="49">
        <f t="array" ref="AI63">INDEX($J$71:$AK$125,MATCH($J63&amp;$K$5,$J$71:$J$125&amp;$K$71:$K$125,0),MATCH(AI$50,$J$71:$AK$71,0))</f>
        <v>-6.5727024864191473E-4</v>
      </c>
      <c r="AJ63" s="49">
        <f t="array" ref="AJ63">INDEX($J$71:$AK$125,MATCH($J63&amp;$K$5,$J$71:$J$125&amp;$K$71:$K$125,0),MATCH(AJ$50,$J$71:$AK$71,0))</f>
        <v>-5.1669346051911431E-4</v>
      </c>
      <c r="AK63" s="50">
        <f t="array" ref="AK63">INDEX($J$71:$AK$125,MATCH($J63&amp;$K$5,$J$71:$J$125&amp;$K$71:$K$125,0),MATCH(AK$50,$J$71:$AK$71,0))</f>
        <v>-4.9594815691657442E-4</v>
      </c>
    </row>
    <row r="64" spans="1:37" x14ac:dyDescent="0.25">
      <c r="A64" s="82" t="s">
        <v>34</v>
      </c>
      <c r="B64" s="433">
        <f>INDEX('Interconnection Costs'!$B$4:$D$6,MATCH('Output Viewer'!B$50,'Interconnection Costs'!$B$4:$B$6,0),3)</f>
        <v>0</v>
      </c>
      <c r="C64" s="434">
        <f>INDEX('Interconnection Costs'!$B$4:$D$6,MATCH('Output Viewer'!C$50,'Interconnection Costs'!$B$4:$B$6,0),3)</f>
        <v>0</v>
      </c>
      <c r="D64" s="434">
        <f>INDEX('Interconnection Costs'!$B$4:$D$6,MATCH('Output Viewer'!D$50,'Interconnection Costs'!$B$4:$B$6,0),3)</f>
        <v>0</v>
      </c>
      <c r="E64" s="433">
        <f>INDEX('Interconnection Costs'!$B$4:$D$6,MATCH('Output Viewer'!E$50,'Interconnection Costs'!$B$4:$B$6,0),3)</f>
        <v>0</v>
      </c>
      <c r="F64" s="434">
        <f>INDEX('Interconnection Costs'!$B$4:$D$6,MATCH('Output Viewer'!F$50,'Interconnection Costs'!$B$4:$B$6,0),3)</f>
        <v>0</v>
      </c>
      <c r="G64" s="435">
        <f>INDEX('Interconnection Costs'!$B$4:$D$6,MATCH('Output Viewer'!G$50,'Interconnection Costs'!$B$4:$B$6,0),3)</f>
        <v>0</v>
      </c>
      <c r="J64" s="77" t="s">
        <v>34</v>
      </c>
      <c r="K64" s="16"/>
      <c r="L64" s="265"/>
      <c r="M64" s="48">
        <f t="array" ref="M64">INDEX($J$71:$AK$125,MATCH($J64&amp;$K$5,$J$71:$J$125&amp;$K$71:$K$125,0),MATCH(M$50,$J$71:$AK$71,0))</f>
        <v>0</v>
      </c>
      <c r="N64" s="49">
        <f t="array" ref="N64">INDEX($J$71:$AK$125,MATCH($J64&amp;$K$5,$J$71:$J$125&amp;$K$71:$K$125,0),MATCH(N$50,$J$71:$AK$71,0))</f>
        <v>0</v>
      </c>
      <c r="O64" s="49">
        <f t="array" ref="O64">INDEX($J$71:$AK$125,MATCH($J64&amp;$K$5,$J$71:$J$125&amp;$K$71:$K$125,0),MATCH(O$50,$J$71:$AK$71,0))</f>
        <v>0</v>
      </c>
      <c r="P64" s="49">
        <f t="array" ref="P64">INDEX($J$71:$AK$125,MATCH($J64&amp;$K$5,$J$71:$J$125&amp;$K$71:$K$125,0),MATCH(P$50,$J$71:$AK$71,0))</f>
        <v>0</v>
      </c>
      <c r="Q64" s="49">
        <f t="array" ref="Q64">INDEX($J$71:$AK$125,MATCH($J64&amp;$K$5,$J$71:$J$125&amp;$K$71:$K$125,0),MATCH(Q$50,$J$71:$AK$71,0))</f>
        <v>0</v>
      </c>
      <c r="R64" s="49">
        <f t="array" ref="R64">INDEX($J$71:$AK$125,MATCH($J64&amp;$K$5,$J$71:$J$125&amp;$K$71:$K$125,0),MATCH(R$50,$J$71:$AK$71,0))</f>
        <v>0</v>
      </c>
      <c r="S64" s="49">
        <f t="array" ref="S64">INDEX($J$71:$AK$125,MATCH($J64&amp;$K$5,$J$71:$J$125&amp;$K$71:$K$125,0),MATCH(S$50,$J$71:$AK$71,0))</f>
        <v>0</v>
      </c>
      <c r="T64" s="49">
        <f t="array" ref="T64">INDEX($J$71:$AK$125,MATCH($J64&amp;$K$5,$J$71:$J$125&amp;$K$71:$K$125,0),MATCH(T$50,$J$71:$AK$71,0))</f>
        <v>0</v>
      </c>
      <c r="U64" s="49">
        <f t="array" ref="U64">INDEX($J$71:$AK$125,MATCH($J64&amp;$K$5,$J$71:$J$125&amp;$K$71:$K$125,0),MATCH(U$50,$J$71:$AK$71,0))</f>
        <v>0</v>
      </c>
      <c r="V64" s="49">
        <f t="array" ref="V64">INDEX($J$71:$AK$125,MATCH($J64&amp;$K$5,$J$71:$J$125&amp;$K$71:$K$125,0),MATCH(V$50,$J$71:$AK$71,0))</f>
        <v>0</v>
      </c>
      <c r="W64" s="49">
        <f t="array" ref="W64">INDEX($J$71:$AK$125,MATCH($J64&amp;$K$5,$J$71:$J$125&amp;$K$71:$K$125,0),MATCH(W$50,$J$71:$AK$71,0))</f>
        <v>0</v>
      </c>
      <c r="X64" s="49">
        <f t="array" ref="X64">INDEX($J$71:$AK$125,MATCH($J64&amp;$K$5,$J$71:$J$125&amp;$K$71:$K$125,0),MATCH(X$50,$J$71:$AK$71,0))</f>
        <v>0</v>
      </c>
      <c r="Y64" s="49">
        <f t="array" ref="Y64">INDEX($J$71:$AK$125,MATCH($J64&amp;$K$5,$J$71:$J$125&amp;$K$71:$K$125,0),MATCH(Y$50,$J$71:$AK$71,0))</f>
        <v>0</v>
      </c>
      <c r="Z64" s="49">
        <f t="array" ref="Z64">INDEX($J$71:$AK$125,MATCH($J64&amp;$K$5,$J$71:$J$125&amp;$K$71:$K$125,0),MATCH(Z$50,$J$71:$AK$71,0))</f>
        <v>0</v>
      </c>
      <c r="AA64" s="49">
        <f t="array" ref="AA64">INDEX($J$71:$AK$125,MATCH($J64&amp;$K$5,$J$71:$J$125&amp;$K$71:$K$125,0),MATCH(AA$50,$J$71:$AK$71,0))</f>
        <v>0</v>
      </c>
      <c r="AB64" s="49">
        <f t="array" ref="AB64">INDEX($J$71:$AK$125,MATCH($J64&amp;$K$5,$J$71:$J$125&amp;$K$71:$K$125,0),MATCH(AB$50,$J$71:$AK$71,0))</f>
        <v>0</v>
      </c>
      <c r="AC64" s="49">
        <f t="array" ref="AC64">INDEX($J$71:$AK$125,MATCH($J64&amp;$K$5,$J$71:$J$125&amp;$K$71:$K$125,0),MATCH(AC$50,$J$71:$AK$71,0))</f>
        <v>0</v>
      </c>
      <c r="AD64" s="49">
        <f t="array" ref="AD64">INDEX($J$71:$AK$125,MATCH($J64&amp;$K$5,$J$71:$J$125&amp;$K$71:$K$125,0),MATCH(AD$50,$J$71:$AK$71,0))</f>
        <v>0</v>
      </c>
      <c r="AE64" s="49">
        <f t="array" ref="AE64">INDEX($J$71:$AK$125,MATCH($J64&amp;$K$5,$J$71:$J$125&amp;$K$71:$K$125,0),MATCH(AE$50,$J$71:$AK$71,0))</f>
        <v>0</v>
      </c>
      <c r="AF64" s="49">
        <f t="array" ref="AF64">INDEX($J$71:$AK$125,MATCH($J64&amp;$K$5,$J$71:$J$125&amp;$K$71:$K$125,0),MATCH(AF$50,$J$71:$AK$71,0))</f>
        <v>0</v>
      </c>
      <c r="AG64" s="49">
        <f t="array" ref="AG64">INDEX($J$71:$AK$125,MATCH($J64&amp;$K$5,$J$71:$J$125&amp;$K$71:$K$125,0),MATCH(AG$50,$J$71:$AK$71,0))</f>
        <v>0</v>
      </c>
      <c r="AH64" s="49">
        <f t="array" ref="AH64">INDEX($J$71:$AK$125,MATCH($J64&amp;$K$5,$J$71:$J$125&amp;$K$71:$K$125,0),MATCH(AH$50,$J$71:$AK$71,0))</f>
        <v>0</v>
      </c>
      <c r="AI64" s="49">
        <f t="array" ref="AI64">INDEX($J$71:$AK$125,MATCH($J64&amp;$K$5,$J$71:$J$125&amp;$K$71:$K$125,0),MATCH(AI$50,$J$71:$AK$71,0))</f>
        <v>0</v>
      </c>
      <c r="AJ64" s="49">
        <f t="array" ref="AJ64">INDEX($J$71:$AK$125,MATCH($J64&amp;$K$5,$J$71:$J$125&amp;$K$71:$K$125,0),MATCH(AJ$50,$J$71:$AK$71,0))</f>
        <v>0</v>
      </c>
      <c r="AK64" s="50">
        <f t="array" ref="AK64">INDEX($J$71:$AK$125,MATCH($J64&amp;$K$5,$J$71:$J$125&amp;$K$71:$K$125,0),MATCH(AK$50,$J$71:$AK$71,0))</f>
        <v>0</v>
      </c>
    </row>
    <row r="65" spans="1:37" x14ac:dyDescent="0.25">
      <c r="A65" s="72" t="s">
        <v>35</v>
      </c>
      <c r="B65" s="436">
        <f>INDEX('Integration Costs'!$B$4:$D$6,MATCH('Output Viewer'!B$50,'Integration Costs'!$B$4:$B$6,0),3)</f>
        <v>0</v>
      </c>
      <c r="C65" s="437">
        <f>INDEX('Integration Costs'!$B$4:$D$6,MATCH('Output Viewer'!C$50,'Integration Costs'!$B$4:$B$6,0),3)</f>
        <v>0</v>
      </c>
      <c r="D65" s="437">
        <f>INDEX('Integration Costs'!$B$4:$D$6,MATCH('Output Viewer'!D$50,'Integration Costs'!$B$4:$B$6,0),3)</f>
        <v>0</v>
      </c>
      <c r="E65" s="436">
        <f>INDEX('Integration Costs'!$B$4:$D$6,MATCH('Output Viewer'!E$50,'Integration Costs'!$B$4:$B$6,0),3)</f>
        <v>0</v>
      </c>
      <c r="F65" s="437">
        <f>INDEX('Integration Costs'!$B$4:$D$6,MATCH('Output Viewer'!F$50,'Integration Costs'!$B$4:$B$6,0),3)</f>
        <v>0</v>
      </c>
      <c r="G65" s="438">
        <f>INDEX('Integration Costs'!$B$4:$D$6,MATCH('Output Viewer'!G$50,'Integration Costs'!$B$4:$B$6,0),3)</f>
        <v>0</v>
      </c>
      <c r="J65" s="77" t="s">
        <v>35</v>
      </c>
      <c r="K65" s="16"/>
      <c r="L65" s="265"/>
      <c r="M65" s="51">
        <f t="array" ref="M65">INDEX($J$71:$AK$125,MATCH($J65&amp;$K$5,$J$71:$J$125&amp;$K$71:$K$125,0),MATCH(M$50,$J$71:$AK$71,0))</f>
        <v>0</v>
      </c>
      <c r="N65" s="52">
        <f t="array" ref="N65">INDEX($J$71:$AK$125,MATCH($J65&amp;$K$5,$J$71:$J$125&amp;$K$71:$K$125,0),MATCH(N$50,$J$71:$AK$71,0))</f>
        <v>0</v>
      </c>
      <c r="O65" s="52">
        <f t="array" ref="O65">INDEX($J$71:$AK$125,MATCH($J65&amp;$K$5,$J$71:$J$125&amp;$K$71:$K$125,0),MATCH(O$50,$J$71:$AK$71,0))</f>
        <v>0</v>
      </c>
      <c r="P65" s="52">
        <f t="array" ref="P65">INDEX($J$71:$AK$125,MATCH($J65&amp;$K$5,$J$71:$J$125&amp;$K$71:$K$125,0),MATCH(P$50,$J$71:$AK$71,0))</f>
        <v>0</v>
      </c>
      <c r="Q65" s="52">
        <f t="array" ref="Q65">INDEX($J$71:$AK$125,MATCH($J65&amp;$K$5,$J$71:$J$125&amp;$K$71:$K$125,0),MATCH(Q$50,$J$71:$AK$71,0))</f>
        <v>0</v>
      </c>
      <c r="R65" s="52">
        <f t="array" ref="R65">INDEX($J$71:$AK$125,MATCH($J65&amp;$K$5,$J$71:$J$125&amp;$K$71:$K$125,0),MATCH(R$50,$J$71:$AK$71,0))</f>
        <v>0</v>
      </c>
      <c r="S65" s="52">
        <f t="array" ref="S65">INDEX($J$71:$AK$125,MATCH($J65&amp;$K$5,$J$71:$J$125&amp;$K$71:$K$125,0),MATCH(S$50,$J$71:$AK$71,0))</f>
        <v>0</v>
      </c>
      <c r="T65" s="52">
        <f t="array" ref="T65">INDEX($J$71:$AK$125,MATCH($J65&amp;$K$5,$J$71:$J$125&amp;$K$71:$K$125,0),MATCH(T$50,$J$71:$AK$71,0))</f>
        <v>0</v>
      </c>
      <c r="U65" s="52">
        <f t="array" ref="U65">INDEX($J$71:$AK$125,MATCH($J65&amp;$K$5,$J$71:$J$125&amp;$K$71:$K$125,0),MATCH(U$50,$J$71:$AK$71,0))</f>
        <v>0</v>
      </c>
      <c r="V65" s="52">
        <f t="array" ref="V65">INDEX($J$71:$AK$125,MATCH($J65&amp;$K$5,$J$71:$J$125&amp;$K$71:$K$125,0),MATCH(V$50,$J$71:$AK$71,0))</f>
        <v>0</v>
      </c>
      <c r="W65" s="52">
        <f t="array" ref="W65">INDEX($J$71:$AK$125,MATCH($J65&amp;$K$5,$J$71:$J$125&amp;$K$71:$K$125,0),MATCH(W$50,$J$71:$AK$71,0))</f>
        <v>0</v>
      </c>
      <c r="X65" s="52">
        <f t="array" ref="X65">INDEX($J$71:$AK$125,MATCH($J65&amp;$K$5,$J$71:$J$125&amp;$K$71:$K$125,0),MATCH(X$50,$J$71:$AK$71,0))</f>
        <v>0</v>
      </c>
      <c r="Y65" s="52">
        <f t="array" ref="Y65">INDEX($J$71:$AK$125,MATCH($J65&amp;$K$5,$J$71:$J$125&amp;$K$71:$K$125,0),MATCH(Y$50,$J$71:$AK$71,0))</f>
        <v>0</v>
      </c>
      <c r="Z65" s="52">
        <f t="array" ref="Z65">INDEX($J$71:$AK$125,MATCH($J65&amp;$K$5,$J$71:$J$125&amp;$K$71:$K$125,0),MATCH(Z$50,$J$71:$AK$71,0))</f>
        <v>0</v>
      </c>
      <c r="AA65" s="52">
        <f t="array" ref="AA65">INDEX($J$71:$AK$125,MATCH($J65&amp;$K$5,$J$71:$J$125&amp;$K$71:$K$125,0),MATCH(AA$50,$J$71:$AK$71,0))</f>
        <v>0</v>
      </c>
      <c r="AB65" s="52">
        <f t="array" ref="AB65">INDEX($J$71:$AK$125,MATCH($J65&amp;$K$5,$J$71:$J$125&amp;$K$71:$K$125,0),MATCH(AB$50,$J$71:$AK$71,0))</f>
        <v>0</v>
      </c>
      <c r="AC65" s="52">
        <f t="array" ref="AC65">INDEX($J$71:$AK$125,MATCH($J65&amp;$K$5,$J$71:$J$125&amp;$K$71:$K$125,0),MATCH(AC$50,$J$71:$AK$71,0))</f>
        <v>0</v>
      </c>
      <c r="AD65" s="52">
        <f t="array" ref="AD65">INDEX($J$71:$AK$125,MATCH($J65&amp;$K$5,$J$71:$J$125&amp;$K$71:$K$125,0),MATCH(AD$50,$J$71:$AK$71,0))</f>
        <v>0</v>
      </c>
      <c r="AE65" s="52">
        <f t="array" ref="AE65">INDEX($J$71:$AK$125,MATCH($J65&amp;$K$5,$J$71:$J$125&amp;$K$71:$K$125,0),MATCH(AE$50,$J$71:$AK$71,0))</f>
        <v>0</v>
      </c>
      <c r="AF65" s="52">
        <f t="array" ref="AF65">INDEX($J$71:$AK$125,MATCH($J65&amp;$K$5,$J$71:$J$125&amp;$K$71:$K$125,0),MATCH(AF$50,$J$71:$AK$71,0))</f>
        <v>0</v>
      </c>
      <c r="AG65" s="52">
        <f t="array" ref="AG65">INDEX($J$71:$AK$125,MATCH($J65&amp;$K$5,$J$71:$J$125&amp;$K$71:$K$125,0),MATCH(AG$50,$J$71:$AK$71,0))</f>
        <v>0</v>
      </c>
      <c r="AH65" s="52">
        <f t="array" ref="AH65">INDEX($J$71:$AK$125,MATCH($J65&amp;$K$5,$J$71:$J$125&amp;$K$71:$K$125,0),MATCH(AH$50,$J$71:$AK$71,0))</f>
        <v>0</v>
      </c>
      <c r="AI65" s="52">
        <f t="array" ref="AI65">INDEX($J$71:$AK$125,MATCH($J65&amp;$K$5,$J$71:$J$125&amp;$K$71:$K$125,0),MATCH(AI$50,$J$71:$AK$71,0))</f>
        <v>0</v>
      </c>
      <c r="AJ65" s="52">
        <f t="array" ref="AJ65">INDEX($J$71:$AK$125,MATCH($J65&amp;$K$5,$J$71:$J$125&amp;$K$71:$K$125,0),MATCH(AJ$50,$J$71:$AK$71,0))</f>
        <v>0</v>
      </c>
      <c r="AK65" s="53">
        <f t="array" ref="AK65">INDEX($J$71:$AK$125,MATCH($J65&amp;$K$5,$J$71:$J$125&amp;$K$71:$K$125,0),MATCH(AK$50,$J$71:$AK$71,0))</f>
        <v>0</v>
      </c>
    </row>
    <row r="66" spans="1:37" x14ac:dyDescent="0.25">
      <c r="A66" s="11" t="s">
        <v>827</v>
      </c>
      <c r="B66" s="439">
        <f>SUM(B51:B65)</f>
        <v>4.5534411185134988E-2</v>
      </c>
      <c r="C66" s="439">
        <f t="shared" ref="C66:D66" si="1">SUM(C51:C65)</f>
        <v>4.3154083077466709E-2</v>
      </c>
      <c r="D66" s="440">
        <f t="shared" si="1"/>
        <v>4.1657390755681312E-2</v>
      </c>
      <c r="E66" s="439">
        <f>SUM(E51:E65)</f>
        <v>3.8244480038605214E-2</v>
      </c>
      <c r="F66" s="439">
        <f t="shared" ref="F66:G66" si="2">SUM(F51:F65)</f>
        <v>3.6562346132744325E-2</v>
      </c>
      <c r="G66" s="440">
        <f t="shared" si="2"/>
        <v>3.5432736256130172E-2</v>
      </c>
      <c r="J66" s="326" t="s">
        <v>827</v>
      </c>
      <c r="K66" s="36"/>
      <c r="L66" s="37"/>
      <c r="M66" s="327">
        <f>SUM(M51:M65)</f>
        <v>7.7161902620820951E-3</v>
      </c>
      <c r="N66" s="327">
        <f t="shared" ref="N66:AK66" si="3">SUM(N51:N65)</f>
        <v>7.1930299175051154E-3</v>
      </c>
      <c r="O66" s="327">
        <f t="shared" si="3"/>
        <v>1.033898858722578E-2</v>
      </c>
      <c r="P66" s="327">
        <f t="shared" si="3"/>
        <v>1.1803511075094471E-2</v>
      </c>
      <c r="Q66" s="327">
        <f t="shared" si="3"/>
        <v>1.407077504662143E-2</v>
      </c>
      <c r="R66" s="327">
        <f t="shared" si="3"/>
        <v>1.6128864786677188E-2</v>
      </c>
      <c r="S66" s="327">
        <f t="shared" si="3"/>
        <v>1.8689616247989288E-2</v>
      </c>
      <c r="T66" s="327">
        <f t="shared" si="3"/>
        <v>2.0762183951958231E-2</v>
      </c>
      <c r="U66" s="327">
        <f t="shared" si="3"/>
        <v>2.2519442886770866E-2</v>
      </c>
      <c r="V66" s="327">
        <f t="shared" si="3"/>
        <v>2.7850161761837244E-2</v>
      </c>
      <c r="W66" s="327">
        <f t="shared" si="3"/>
        <v>2.8528344906137339E-2</v>
      </c>
      <c r="X66" s="327">
        <f t="shared" si="3"/>
        <v>3.1307288771573558E-2</v>
      </c>
      <c r="Y66" s="327">
        <f t="shared" si="3"/>
        <v>3.3530842120714166E-2</v>
      </c>
      <c r="Z66" s="327">
        <f t="shared" si="3"/>
        <v>3.5352601936702907E-2</v>
      </c>
      <c r="AA66" s="327">
        <f t="shared" si="3"/>
        <v>3.9425557625989913E-2</v>
      </c>
      <c r="AB66" s="327">
        <f t="shared" si="3"/>
        <v>4.2971371953137757E-2</v>
      </c>
      <c r="AC66" s="327">
        <f t="shared" si="3"/>
        <v>4.3318729414721806E-2</v>
      </c>
      <c r="AD66" s="327">
        <f t="shared" si="3"/>
        <v>4.1660234529885806E-2</v>
      </c>
      <c r="AE66" s="327">
        <f t="shared" si="3"/>
        <v>4.2158460079883227E-2</v>
      </c>
      <c r="AF66" s="327">
        <f t="shared" si="3"/>
        <v>4.3298154779627382E-2</v>
      </c>
      <c r="AG66" s="327">
        <f t="shared" si="3"/>
        <v>4.3314723311542097E-2</v>
      </c>
      <c r="AH66" s="327">
        <f t="shared" si="3"/>
        <v>4.361841850833844E-2</v>
      </c>
      <c r="AI66" s="327">
        <f t="shared" si="3"/>
        <v>4.3911249626394595E-2</v>
      </c>
      <c r="AJ66" s="327">
        <f t="shared" si="3"/>
        <v>4.2903968122356639E-2</v>
      </c>
      <c r="AK66" s="328">
        <f t="shared" si="3"/>
        <v>4.6868422354432324E-2</v>
      </c>
    </row>
    <row r="70" spans="1:37" x14ac:dyDescent="0.25">
      <c r="J70" s="38" t="str">
        <f>CONCATENATE("Annual Values (",K7," $ / kWh)")</f>
        <v>Annual Values (Real $ / kWh)</v>
      </c>
    </row>
    <row r="71" spans="1:37" x14ac:dyDescent="0.25">
      <c r="J71" s="330" t="s">
        <v>20</v>
      </c>
      <c r="K71" s="330" t="s">
        <v>700</v>
      </c>
      <c r="L71" s="330" t="s">
        <v>701</v>
      </c>
      <c r="M71" s="331">
        <v>2018</v>
      </c>
      <c r="N71" s="331">
        <v>2019</v>
      </c>
      <c r="O71" s="331">
        <v>2020</v>
      </c>
      <c r="P71" s="331">
        <v>2021</v>
      </c>
      <c r="Q71" s="331">
        <v>2022</v>
      </c>
      <c r="R71" s="331">
        <v>2023</v>
      </c>
      <c r="S71" s="331">
        <v>2024</v>
      </c>
      <c r="T71" s="331">
        <v>2025</v>
      </c>
      <c r="U71" s="331">
        <v>2026</v>
      </c>
      <c r="V71" s="331">
        <v>2027</v>
      </c>
      <c r="W71" s="331">
        <v>2028</v>
      </c>
      <c r="X71" s="331">
        <v>2029</v>
      </c>
      <c r="Y71" s="331">
        <v>2030</v>
      </c>
      <c r="Z71" s="331">
        <v>2031</v>
      </c>
      <c r="AA71" s="331">
        <v>2032</v>
      </c>
      <c r="AB71" s="331">
        <v>2033</v>
      </c>
      <c r="AC71" s="331">
        <v>2034</v>
      </c>
      <c r="AD71" s="331">
        <v>2035</v>
      </c>
      <c r="AE71" s="331">
        <v>2036</v>
      </c>
      <c r="AF71" s="331">
        <v>2037</v>
      </c>
      <c r="AG71" s="331">
        <v>2038</v>
      </c>
      <c r="AH71" s="331">
        <v>2039</v>
      </c>
      <c r="AI71" s="331">
        <v>2040</v>
      </c>
      <c r="AJ71" s="331">
        <v>2041</v>
      </c>
      <c r="AK71" s="331">
        <v>2042</v>
      </c>
    </row>
    <row r="72" spans="1:37" x14ac:dyDescent="0.25">
      <c r="J72" s="297" t="s">
        <v>21</v>
      </c>
      <c r="K72" s="297" t="s">
        <v>136</v>
      </c>
      <c r="L72" s="297" t="s">
        <v>179</v>
      </c>
      <c r="M72" s="325">
        <f>M130/INDEX($J$187:$AK$190,MATCH($K72,$J$187:$J$190,0),MATCH(M$71,$J$187:$AK$187,0))/IF($K$7="Real",(1+'General Inputs'!$C$4)^('Output Viewer'!M$71-'Output Viewer'!$M$71),1)</f>
        <v>1.7866203087627854E-2</v>
      </c>
      <c r="N72" s="325">
        <f>N130/INDEX($J$187:$AK$190,MATCH($K72,$J$187:$J$190,0),MATCH(N$71,$J$187:$AK$187,0))/IF($K$7="Real",(1+'General Inputs'!$C$4)^('Output Viewer'!N$71-'Output Viewer'!$M$71),1)</f>
        <v>1.766537263329163E-2</v>
      </c>
      <c r="O72" s="325">
        <f>O130/INDEX($J$187:$AK$190,MATCH($K72,$J$187:$J$190,0),MATCH(O$71,$J$187:$AK$187,0))/IF($K$7="Real",(1+'General Inputs'!$C$4)^('Output Viewer'!O$71-'Output Viewer'!$M$71),1)</f>
        <v>1.854813639887316E-2</v>
      </c>
      <c r="P72" s="325">
        <f>P130/INDEX($J$187:$AK$190,MATCH($K72,$J$187:$J$190,0),MATCH(P$71,$J$187:$AK$187,0))/IF($K$7="Real",(1+'General Inputs'!$C$4)^('Output Viewer'!P$71-'Output Viewer'!$M$71),1)</f>
        <v>1.8429080320653039E-2</v>
      </c>
      <c r="Q72" s="325">
        <f>Q130/INDEX($J$187:$AK$190,MATCH($K72,$J$187:$J$190,0),MATCH(Q$71,$J$187:$AK$187,0))/IF($K$7="Real",(1+'General Inputs'!$C$4)^('Output Viewer'!Q$71-'Output Viewer'!$M$71),1)</f>
        <v>1.8520132922404862E-2</v>
      </c>
      <c r="R72" s="325">
        <f>R130/INDEX($J$187:$AK$190,MATCH($K72,$J$187:$J$190,0),MATCH(R$71,$J$187:$AK$187,0))/IF($K$7="Real",(1+'General Inputs'!$C$4)^('Output Viewer'!R$71-'Output Viewer'!$M$71),1)</f>
        <v>1.8491052655561131E-2</v>
      </c>
      <c r="S72" s="325">
        <f>S130/INDEX($J$187:$AK$190,MATCH($K72,$J$187:$J$190,0),MATCH(S$71,$J$187:$AK$187,0))/IF($K$7="Real",(1+'General Inputs'!$C$4)^('Output Viewer'!S$71-'Output Viewer'!$M$71),1)</f>
        <v>1.9315542202597697E-2</v>
      </c>
      <c r="T72" s="325">
        <f>T130/INDEX($J$187:$AK$190,MATCH($K72,$J$187:$J$190,0),MATCH(T$71,$J$187:$AK$187,0))/IF($K$7="Real",(1+'General Inputs'!$C$4)^('Output Viewer'!T$71-'Output Viewer'!$M$71),1)</f>
        <v>1.9944849145014754E-2</v>
      </c>
      <c r="U72" s="325">
        <f>U130/INDEX($J$187:$AK$190,MATCH($K72,$J$187:$J$190,0),MATCH(U$71,$J$187:$AK$187,0))/IF($K$7="Real",(1+'General Inputs'!$C$4)^('Output Viewer'!U$71-'Output Viewer'!$M$71),1)</f>
        <v>2.0485248242453933E-2</v>
      </c>
      <c r="V72" s="325">
        <f>V130/INDEX($J$187:$AK$190,MATCH($K72,$J$187:$J$190,0),MATCH(V$71,$J$187:$AK$187,0))/IF($K$7="Real",(1+'General Inputs'!$C$4)^('Output Viewer'!V$71-'Output Viewer'!$M$71),1)</f>
        <v>2.1351904713183455E-2</v>
      </c>
      <c r="W72" s="325">
        <f>W130/INDEX($J$187:$AK$190,MATCH($K72,$J$187:$J$190,0),MATCH(W$71,$J$187:$AK$187,0))/IF($K$7="Real",(1+'General Inputs'!$C$4)^('Output Viewer'!W$71-'Output Viewer'!$M$71),1)</f>
        <v>2.2326707620229053E-2</v>
      </c>
      <c r="X72" s="325">
        <f>X130/INDEX($J$187:$AK$190,MATCH($K72,$J$187:$J$190,0),MATCH(X$71,$J$187:$AK$187,0))/IF($K$7="Real",(1+'General Inputs'!$C$4)^('Output Viewer'!X$71-'Output Viewer'!$M$71),1)</f>
        <v>2.4154053875647483E-2</v>
      </c>
      <c r="Y72" s="325">
        <f>Y130/INDEX($J$187:$AK$190,MATCH($K72,$J$187:$J$190,0),MATCH(Y$71,$J$187:$AK$187,0))/IF($K$7="Real",(1+'General Inputs'!$C$4)^('Output Viewer'!Y$71-'Output Viewer'!$M$71),1)</f>
        <v>2.4700312222363355E-2</v>
      </c>
      <c r="Z72" s="325">
        <f>Z130/INDEX($J$187:$AK$190,MATCH($K72,$J$187:$J$190,0),MATCH(Z$71,$J$187:$AK$187,0))/IF($K$7="Real",(1+'General Inputs'!$C$4)^('Output Viewer'!Z$71-'Output Viewer'!$M$71),1)</f>
        <v>2.5696085156631639E-2</v>
      </c>
      <c r="AA72" s="325">
        <f>AA130/INDEX($J$187:$AK$190,MATCH($K72,$J$187:$J$190,0),MATCH(AA$71,$J$187:$AK$187,0))/IF($K$7="Real",(1+'General Inputs'!$C$4)^('Output Viewer'!AA$71-'Output Viewer'!$M$71),1)</f>
        <v>2.6109835037636305E-2</v>
      </c>
      <c r="AB72" s="325">
        <f>AB130/INDEX($J$187:$AK$190,MATCH($K72,$J$187:$J$190,0),MATCH(AB$71,$J$187:$AK$187,0))/IF($K$7="Real",(1+'General Inputs'!$C$4)^('Output Viewer'!AB$71-'Output Viewer'!$M$71),1)</f>
        <v>2.5937955859572818E-2</v>
      </c>
      <c r="AC72" s="325">
        <f>AC130/INDEX($J$187:$AK$190,MATCH($K72,$J$187:$J$190,0),MATCH(AC$71,$J$187:$AK$187,0))/IF($K$7="Real",(1+'General Inputs'!$C$4)^('Output Viewer'!AC$71-'Output Viewer'!$M$71),1)</f>
        <v>2.5938682700146987E-2</v>
      </c>
      <c r="AD72" s="325">
        <f>AD130/INDEX($J$187:$AK$190,MATCH($K72,$J$187:$J$190,0),MATCH(AD$71,$J$187:$AK$187,0))/IF($K$7="Real",(1+'General Inputs'!$C$4)^('Output Viewer'!AD$71-'Output Viewer'!$M$71),1)</f>
        <v>2.6410710564352641E-2</v>
      </c>
      <c r="AE72" s="325">
        <f>AE130/INDEX($J$187:$AK$190,MATCH($K72,$J$187:$J$190,0),MATCH(AE$71,$J$187:$AK$187,0))/IF($K$7="Real",(1+'General Inputs'!$C$4)^('Output Viewer'!AE$71-'Output Viewer'!$M$71),1)</f>
        <v>2.669312660340881E-2</v>
      </c>
      <c r="AF72" s="325">
        <f>AF130/INDEX($J$187:$AK$190,MATCH($K72,$J$187:$J$190,0),MATCH(AF$71,$J$187:$AK$187,0))/IF($K$7="Real",(1+'General Inputs'!$C$4)^('Output Viewer'!AF$71-'Output Viewer'!$M$71),1)</f>
        <v>2.714648368059018E-2</v>
      </c>
      <c r="AG72" s="325">
        <f>AG130/INDEX($J$187:$AK$190,MATCH($K72,$J$187:$J$190,0),MATCH(AG$71,$J$187:$AK$187,0))/IF($K$7="Real",(1+'General Inputs'!$C$4)^('Output Viewer'!AG$71-'Output Viewer'!$M$71),1)</f>
        <v>2.705718620755607E-2</v>
      </c>
      <c r="AH72" s="325">
        <f>AH130/INDEX($J$187:$AK$190,MATCH($K72,$J$187:$J$190,0),MATCH(AH$71,$J$187:$AK$187,0))/IF($K$7="Real",(1+'General Inputs'!$C$4)^('Output Viewer'!AH$71-'Output Viewer'!$M$71),1)</f>
        <v>2.72749580963507E-2</v>
      </c>
      <c r="AI72" s="325">
        <f>AI130/INDEX($J$187:$AK$190,MATCH($K72,$J$187:$J$190,0),MATCH(AI$71,$J$187:$AK$187,0))/IF($K$7="Real",(1+'General Inputs'!$C$4)^('Output Viewer'!AI$71-'Output Viewer'!$M$71),1)</f>
        <v>2.7380141968334833E-2</v>
      </c>
      <c r="AJ72" s="325">
        <f>AJ130/INDEX($J$187:$AK$190,MATCH($K72,$J$187:$J$190,0),MATCH(AJ$71,$J$187:$AK$187,0))/IF($K$7="Real",(1+'General Inputs'!$C$4)^('Output Viewer'!AJ$71-'Output Viewer'!$M$71),1)</f>
        <v>2.7563674383027922E-2</v>
      </c>
      <c r="AK72" s="325">
        <f>AK130/INDEX($J$187:$AK$190,MATCH($K72,$J$187:$J$190,0),MATCH(AK$71,$J$187:$AK$187,0))/IF($K$7="Real",(1+'General Inputs'!$C$4)^('Output Viewer'!AK$71-'Output Viewer'!$M$71),1)</f>
        <v>2.8465854791028689E-2</v>
      </c>
    </row>
    <row r="73" spans="1:37" x14ac:dyDescent="0.25">
      <c r="J73" s="297" t="s">
        <v>21</v>
      </c>
      <c r="K73" s="297" t="s">
        <v>137</v>
      </c>
      <c r="L73" s="297" t="s">
        <v>179</v>
      </c>
      <c r="M73" s="325">
        <f>M131/INDEX($J$187:$AK$190,MATCH($K73,$J$187:$J$190,0),MATCH(M$71,$J$187:$AK$187,0))/IF($K$7="Real",(1+'General Inputs'!$C$4)^('Output Viewer'!M$71-'Output Viewer'!$M$71),1)</f>
        <v>1.7856384119618297E-2</v>
      </c>
      <c r="N73" s="325">
        <f>N131/INDEX($J$187:$AK$190,MATCH($K73,$J$187:$J$190,0),MATCH(N$71,$J$187:$AK$187,0))/IF($K$7="Real",(1+'General Inputs'!$C$4)^('Output Viewer'!N$71-'Output Viewer'!$M$71),1)</f>
        <v>1.7636668662323361E-2</v>
      </c>
      <c r="O73" s="325">
        <f>O131/INDEX($J$187:$AK$190,MATCH($K73,$J$187:$J$190,0),MATCH(O$71,$J$187:$AK$187,0))/IF($K$7="Real",(1+'General Inputs'!$C$4)^('Output Viewer'!O$71-'Output Viewer'!$M$71),1)</f>
        <v>1.8481130167690013E-2</v>
      </c>
      <c r="P73" s="325">
        <f>P131/INDEX($J$187:$AK$190,MATCH($K73,$J$187:$J$190,0),MATCH(P$71,$J$187:$AK$187,0))/IF($K$7="Real",(1+'General Inputs'!$C$4)^('Output Viewer'!P$71-'Output Viewer'!$M$71),1)</f>
        <v>1.8323242317139197E-2</v>
      </c>
      <c r="Q73" s="325">
        <f>Q131/INDEX($J$187:$AK$190,MATCH($K73,$J$187:$J$190,0),MATCH(Q$71,$J$187:$AK$187,0))/IF($K$7="Real",(1+'General Inputs'!$C$4)^('Output Viewer'!Q$71-'Output Viewer'!$M$71),1)</f>
        <v>1.8374825043173251E-2</v>
      </c>
      <c r="R73" s="325">
        <f>R131/INDEX($J$187:$AK$190,MATCH($K73,$J$187:$J$190,0),MATCH(R$71,$J$187:$AK$187,0))/IF($K$7="Real",(1+'General Inputs'!$C$4)^('Output Viewer'!R$71-'Output Viewer'!$M$71),1)</f>
        <v>1.8306382528401721E-2</v>
      </c>
      <c r="S73" s="325">
        <f>S131/INDEX($J$187:$AK$190,MATCH($K73,$J$187:$J$190,0),MATCH(S$71,$J$187:$AK$187,0))/IF($K$7="Real",(1+'General Inputs'!$C$4)^('Output Viewer'!S$71-'Output Viewer'!$M$71),1)</f>
        <v>1.9130658994618431E-2</v>
      </c>
      <c r="T73" s="325">
        <f>T131/INDEX($J$187:$AK$190,MATCH($K73,$J$187:$J$190,0),MATCH(T$71,$J$187:$AK$187,0))/IF($K$7="Real",(1+'General Inputs'!$C$4)^('Output Viewer'!T$71-'Output Viewer'!$M$71),1)</f>
        <v>1.9735384362249624E-2</v>
      </c>
      <c r="U73" s="325">
        <f>U131/INDEX($J$187:$AK$190,MATCH($K73,$J$187:$J$190,0),MATCH(U$71,$J$187:$AK$187,0))/IF($K$7="Real",(1+'General Inputs'!$C$4)^('Output Viewer'!U$71-'Output Viewer'!$M$71),1)</f>
        <v>2.0272719409610413E-2</v>
      </c>
      <c r="V73" s="325">
        <f>V131/INDEX($J$187:$AK$190,MATCH($K73,$J$187:$J$190,0),MATCH(V$71,$J$187:$AK$187,0))/IF($K$7="Real",(1+'General Inputs'!$C$4)^('Output Viewer'!V$71-'Output Viewer'!$M$71),1)</f>
        <v>2.1126374803184134E-2</v>
      </c>
      <c r="W73" s="325">
        <f>W131/INDEX($J$187:$AK$190,MATCH($K73,$J$187:$J$190,0),MATCH(W$71,$J$187:$AK$187,0))/IF($K$7="Real",(1+'General Inputs'!$C$4)^('Output Viewer'!W$71-'Output Viewer'!$M$71),1)</f>
        <v>2.2064029788058364E-2</v>
      </c>
      <c r="X73" s="325">
        <f>X131/INDEX($J$187:$AK$190,MATCH($K73,$J$187:$J$190,0),MATCH(X$71,$J$187:$AK$187,0))/IF($K$7="Real",(1+'General Inputs'!$C$4)^('Output Viewer'!X$71-'Output Viewer'!$M$71),1)</f>
        <v>2.3939494061298933E-2</v>
      </c>
      <c r="Y73" s="325">
        <f>Y131/INDEX($J$187:$AK$190,MATCH($K73,$J$187:$J$190,0),MATCH(Y$71,$J$187:$AK$187,0))/IF($K$7="Real",(1+'General Inputs'!$C$4)^('Output Viewer'!Y$71-'Output Viewer'!$M$71),1)</f>
        <v>2.4526033466005067E-2</v>
      </c>
      <c r="Z73" s="325">
        <f>Z131/INDEX($J$187:$AK$190,MATCH($K73,$J$187:$J$190,0),MATCH(Z$71,$J$187:$AK$187,0))/IF($K$7="Real",(1+'General Inputs'!$C$4)^('Output Viewer'!Z$71-'Output Viewer'!$M$71),1)</f>
        <v>2.5505111154614152E-2</v>
      </c>
      <c r="AA73" s="325">
        <f>AA131/INDEX($J$187:$AK$190,MATCH($K73,$J$187:$J$190,0),MATCH(AA$71,$J$187:$AK$187,0))/IF($K$7="Real",(1+'General Inputs'!$C$4)^('Output Viewer'!AA$71-'Output Viewer'!$M$71),1)</f>
        <v>2.593433050123323E-2</v>
      </c>
      <c r="AB73" s="325">
        <f>AB131/INDEX($J$187:$AK$190,MATCH($K73,$J$187:$J$190,0),MATCH(AB$71,$J$187:$AK$187,0))/IF($K$7="Real",(1+'General Inputs'!$C$4)^('Output Viewer'!AB$71-'Output Viewer'!$M$71),1)</f>
        <v>2.5784410027313905E-2</v>
      </c>
      <c r="AC73" s="325">
        <f>AC131/INDEX($J$187:$AK$190,MATCH($K73,$J$187:$J$190,0),MATCH(AC$71,$J$187:$AK$187,0))/IF($K$7="Real",(1+'General Inputs'!$C$4)^('Output Viewer'!AC$71-'Output Viewer'!$M$71),1)</f>
        <v>2.5797000652007195E-2</v>
      </c>
      <c r="AD73" s="325">
        <f>AD131/INDEX($J$187:$AK$190,MATCH($K73,$J$187:$J$190,0),MATCH(AD$71,$J$187:$AK$187,0))/IF($K$7="Real",(1+'General Inputs'!$C$4)^('Output Viewer'!AD$71-'Output Viewer'!$M$71),1)</f>
        <v>2.6296008270928713E-2</v>
      </c>
      <c r="AE73" s="325">
        <f>AE131/INDEX($J$187:$AK$190,MATCH($K73,$J$187:$J$190,0),MATCH(AE$71,$J$187:$AK$187,0))/IF($K$7="Real",(1+'General Inputs'!$C$4)^('Output Viewer'!AE$71-'Output Viewer'!$M$71),1)</f>
        <v>2.6595244088355088E-2</v>
      </c>
      <c r="AF73" s="325">
        <f>AF131/INDEX($J$187:$AK$190,MATCH($K73,$J$187:$J$190,0),MATCH(AF$71,$J$187:$AK$187,0))/IF($K$7="Real",(1+'General Inputs'!$C$4)^('Output Viewer'!AF$71-'Output Viewer'!$M$71),1)</f>
        <v>2.7062314769258976E-2</v>
      </c>
      <c r="AG73" s="325">
        <f>AG131/INDEX($J$187:$AK$190,MATCH($K73,$J$187:$J$190,0),MATCH(AG$71,$J$187:$AK$187,0))/IF($K$7="Real",(1+'General Inputs'!$C$4)^('Output Viewer'!AG$71-'Output Viewer'!$M$71),1)</f>
        <v>2.6970930654581411E-2</v>
      </c>
      <c r="AH73" s="325">
        <f>AH131/INDEX($J$187:$AK$190,MATCH($K73,$J$187:$J$190,0),MATCH(AH$71,$J$187:$AK$187,0))/IF($K$7="Real",(1+'General Inputs'!$C$4)^('Output Viewer'!AH$71-'Output Viewer'!$M$71),1)</f>
        <v>2.7188548842551237E-2</v>
      </c>
      <c r="AI73" s="325">
        <f>AI131/INDEX($J$187:$AK$190,MATCH($K73,$J$187:$J$190,0),MATCH(AI$71,$J$187:$AK$187,0))/IF($K$7="Real",(1+'General Inputs'!$C$4)^('Output Viewer'!AI$71-'Output Viewer'!$M$71),1)</f>
        <v>2.729654570337324E-2</v>
      </c>
      <c r="AJ73" s="325">
        <f>AJ131/INDEX($J$187:$AK$190,MATCH($K73,$J$187:$J$190,0),MATCH(AJ$71,$J$187:$AK$187,0))/IF($K$7="Real",(1+'General Inputs'!$C$4)^('Output Viewer'!AJ$71-'Output Viewer'!$M$71),1)</f>
        <v>2.7489680133403832E-2</v>
      </c>
      <c r="AK73" s="325">
        <f>AK131/INDEX($J$187:$AK$190,MATCH($K73,$J$187:$J$190,0),MATCH(AK$71,$J$187:$AK$187,0))/IF($K$7="Real",(1+'General Inputs'!$C$4)^('Output Viewer'!AK$71-'Output Viewer'!$M$71),1)</f>
        <v>2.8384026448695299E-2</v>
      </c>
    </row>
    <row r="74" spans="1:37" x14ac:dyDescent="0.25">
      <c r="J74" s="297" t="s">
        <v>21</v>
      </c>
      <c r="K74" s="297" t="s">
        <v>138</v>
      </c>
      <c r="L74" s="297" t="s">
        <v>179</v>
      </c>
      <c r="M74" s="325">
        <f>M132/INDEX($J$187:$AK$190,MATCH($K74,$J$187:$J$190,0),MATCH(M$71,$J$187:$AK$187,0))/IF($K$7="Real",(1+'General Inputs'!$C$4)^('Output Viewer'!M$71-'Output Viewer'!$M$71),1)</f>
        <v>1.7845735877519128E-2</v>
      </c>
      <c r="N74" s="325">
        <f>N132/INDEX($J$187:$AK$190,MATCH($K74,$J$187:$J$190,0),MATCH(N$71,$J$187:$AK$187,0))/IF($K$7="Real",(1+'General Inputs'!$C$4)^('Output Viewer'!N$71-'Output Viewer'!$M$71),1)</f>
        <v>1.7607240926134245E-2</v>
      </c>
      <c r="O74" s="325">
        <f>O132/INDEX($J$187:$AK$190,MATCH($K74,$J$187:$J$190,0),MATCH(O$71,$J$187:$AK$187,0))/IF($K$7="Real",(1+'General Inputs'!$C$4)^('Output Viewer'!O$71-'Output Viewer'!$M$71),1)</f>
        <v>1.841585790993519E-2</v>
      </c>
      <c r="P74" s="325">
        <f>P132/INDEX($J$187:$AK$190,MATCH($K74,$J$187:$J$190,0),MATCH(P$71,$J$187:$AK$187,0))/IF($K$7="Real",(1+'General Inputs'!$C$4)^('Output Viewer'!P$71-'Output Viewer'!$M$71),1)</f>
        <v>1.8219809264136702E-2</v>
      </c>
      <c r="Q74" s="325">
        <f>Q132/INDEX($J$187:$AK$190,MATCH($K74,$J$187:$J$190,0),MATCH(Q$71,$J$187:$AK$187,0))/IF($K$7="Real",(1+'General Inputs'!$C$4)^('Output Viewer'!Q$71-'Output Viewer'!$M$71),1)</f>
        <v>1.8233618546527677E-2</v>
      </c>
      <c r="R74" s="325">
        <f>R132/INDEX($J$187:$AK$190,MATCH($K74,$J$187:$J$190,0),MATCH(R$71,$J$187:$AK$187,0))/IF($K$7="Real",(1+'General Inputs'!$C$4)^('Output Viewer'!R$71-'Output Viewer'!$M$71),1)</f>
        <v>1.813097373698459E-2</v>
      </c>
      <c r="S74" s="325">
        <f>S132/INDEX($J$187:$AK$190,MATCH($K74,$J$187:$J$190,0),MATCH(S$71,$J$187:$AK$187,0))/IF($K$7="Real",(1+'General Inputs'!$C$4)^('Output Viewer'!S$71-'Output Viewer'!$M$71),1)</f>
        <v>1.895432623324269E-2</v>
      </c>
      <c r="T74" s="325">
        <f>T132/INDEX($J$187:$AK$190,MATCH($K74,$J$187:$J$190,0),MATCH(T$71,$J$187:$AK$187,0))/IF($K$7="Real",(1+'General Inputs'!$C$4)^('Output Viewer'!T$71-'Output Viewer'!$M$71),1)</f>
        <v>1.9534855135425678E-2</v>
      </c>
      <c r="U74" s="325">
        <f>U132/INDEX($J$187:$AK$190,MATCH($K74,$J$187:$J$190,0),MATCH(U$71,$J$187:$AK$187,0))/IF($K$7="Real",(1+'General Inputs'!$C$4)^('Output Viewer'!U$71-'Output Viewer'!$M$71),1)</f>
        <v>2.006872887359383E-2</v>
      </c>
      <c r="V74" s="325">
        <f>V132/INDEX($J$187:$AK$190,MATCH($K74,$J$187:$J$190,0),MATCH(V$71,$J$187:$AK$187,0))/IF($K$7="Real",(1+'General Inputs'!$C$4)^('Output Viewer'!V$71-'Output Viewer'!$M$71),1)</f>
        <v>2.0906501120134365E-2</v>
      </c>
      <c r="W74" s="325">
        <f>W132/INDEX($J$187:$AK$190,MATCH($K74,$J$187:$J$190,0),MATCH(W$71,$J$187:$AK$187,0))/IF($K$7="Real",(1+'General Inputs'!$C$4)^('Output Viewer'!W$71-'Output Viewer'!$M$71),1)</f>
        <v>2.1799103662049277E-2</v>
      </c>
      <c r="X74" s="325">
        <f>X132/INDEX($J$187:$AK$190,MATCH($K74,$J$187:$J$190,0),MATCH(X$71,$J$187:$AK$187,0))/IF($K$7="Real",(1+'General Inputs'!$C$4)^('Output Viewer'!X$71-'Output Viewer'!$M$71),1)</f>
        <v>2.3705077471270142E-2</v>
      </c>
      <c r="Y74" s="325">
        <f>Y132/INDEX($J$187:$AK$190,MATCH($K74,$J$187:$J$190,0),MATCH(Y$71,$J$187:$AK$187,0))/IF($K$7="Real",(1+'General Inputs'!$C$4)^('Output Viewer'!Y$71-'Output Viewer'!$M$71),1)</f>
        <v>2.433906817735423E-2</v>
      </c>
      <c r="Z74" s="325">
        <f>Z132/INDEX($J$187:$AK$190,MATCH($K74,$J$187:$J$190,0),MATCH(Z$71,$J$187:$AK$187,0))/IF($K$7="Real",(1+'General Inputs'!$C$4)^('Output Viewer'!Z$71-'Output Viewer'!$M$71),1)</f>
        <v>2.5296640460933842E-2</v>
      </c>
      <c r="AA74" s="325">
        <f>AA132/INDEX($J$187:$AK$190,MATCH($K74,$J$187:$J$190,0),MATCH(AA$71,$J$187:$AK$187,0))/IF($K$7="Real",(1+'General Inputs'!$C$4)^('Output Viewer'!AA$71-'Output Viewer'!$M$71),1)</f>
        <v>2.5741230357624479E-2</v>
      </c>
      <c r="AB74" s="325">
        <f>AB132/INDEX($J$187:$AK$190,MATCH($K74,$J$187:$J$190,0),MATCH(AB$71,$J$187:$AK$187,0))/IF($K$7="Real",(1+'General Inputs'!$C$4)^('Output Viewer'!AB$71-'Output Viewer'!$M$71),1)</f>
        <v>2.5614950179029518E-2</v>
      </c>
      <c r="AC74" s="325">
        <f>AC132/INDEX($J$187:$AK$190,MATCH($K74,$J$187:$J$190,0),MATCH(AC$71,$J$187:$AK$187,0))/IF($K$7="Real",(1+'General Inputs'!$C$4)^('Output Viewer'!AC$71-'Output Viewer'!$M$71),1)</f>
        <v>2.5638296654870697E-2</v>
      </c>
      <c r="AD74" s="325">
        <f>AD132/INDEX($J$187:$AK$190,MATCH($K74,$J$187:$J$190,0),MATCH(AD$71,$J$187:$AK$187,0))/IF($K$7="Real",(1+'General Inputs'!$C$4)^('Output Viewer'!AD$71-'Output Viewer'!$M$71),1)</f>
        <v>2.6160844021514636E-2</v>
      </c>
      <c r="AE74" s="325">
        <f>AE132/INDEX($J$187:$AK$190,MATCH($K74,$J$187:$J$190,0),MATCH(AE$71,$J$187:$AK$187,0))/IF($K$7="Real",(1+'General Inputs'!$C$4)^('Output Viewer'!AE$71-'Output Viewer'!$M$71),1)</f>
        <v>2.6477188102238584E-2</v>
      </c>
      <c r="AF74" s="325">
        <f>AF132/INDEX($J$187:$AK$190,MATCH($K74,$J$187:$J$190,0),MATCH(AF$71,$J$187:$AK$187,0))/IF($K$7="Real",(1+'General Inputs'!$C$4)^('Output Viewer'!AF$71-'Output Viewer'!$M$71),1)</f>
        <v>2.6954318748380994E-2</v>
      </c>
      <c r="AG74" s="325">
        <f>AG132/INDEX($J$187:$AK$190,MATCH($K74,$J$187:$J$190,0),MATCH(AG$71,$J$187:$AK$187,0))/IF($K$7="Real",(1+'General Inputs'!$C$4)^('Output Viewer'!AG$71-'Output Viewer'!$M$71),1)</f>
        <v>2.6858064181688346E-2</v>
      </c>
      <c r="AH74" s="325">
        <f>AH132/INDEX($J$187:$AK$190,MATCH($K74,$J$187:$J$190,0),MATCH(AH$71,$J$187:$AK$187,0))/IF($K$7="Real",(1+'General Inputs'!$C$4)^('Output Viewer'!AH$71-'Output Viewer'!$M$71),1)</f>
        <v>2.7076962094958541E-2</v>
      </c>
      <c r="AI74" s="325">
        <f>AI132/INDEX($J$187:$AK$190,MATCH($K74,$J$187:$J$190,0),MATCH(AI$71,$J$187:$AK$187,0))/IF($K$7="Real",(1+'General Inputs'!$C$4)^('Output Viewer'!AI$71-'Output Viewer'!$M$71),1)</f>
        <v>2.7183494237961552E-2</v>
      </c>
      <c r="AJ74" s="325">
        <f>AJ132/INDEX($J$187:$AK$190,MATCH($K74,$J$187:$J$190,0),MATCH(AJ$71,$J$187:$AK$187,0))/IF($K$7="Real",(1+'General Inputs'!$C$4)^('Output Viewer'!AJ$71-'Output Viewer'!$M$71),1)</f>
        <v>2.7382438244595301E-2</v>
      </c>
      <c r="AK74" s="325">
        <f>AK132/INDEX($J$187:$AK$190,MATCH($K74,$J$187:$J$190,0),MATCH(AK$71,$J$187:$AK$187,0))/IF($K$7="Real",(1+'General Inputs'!$C$4)^('Output Viewer'!AK$71-'Output Viewer'!$M$71),1)</f>
        <v>2.8267460820987678E-2</v>
      </c>
    </row>
    <row r="75" spans="1:37" x14ac:dyDescent="0.25">
      <c r="J75" s="297" t="s">
        <v>21</v>
      </c>
      <c r="K75" s="297" t="s">
        <v>136</v>
      </c>
      <c r="L75" s="297" t="s">
        <v>180</v>
      </c>
      <c r="M75" s="325">
        <f>M133/INDEX($J$187:$AK$190,MATCH($K75,$J$187:$J$190,0),MATCH(M$71,$J$187:$AK$187,0))/IF($K$7="Real",(1+'General Inputs'!$C$4)^('Output Viewer'!M$71-'Output Viewer'!$M$71),1)</f>
        <v>1.7866178245432119E-2</v>
      </c>
      <c r="N75" s="325">
        <f>N133/INDEX($J$187:$AK$190,MATCH($K75,$J$187:$J$190,0),MATCH(N$71,$J$187:$AK$187,0))/IF($K$7="Real",(1+'General Inputs'!$C$4)^('Output Viewer'!N$71-'Output Viewer'!$M$71),1)</f>
        <v>1.7665384357704574E-2</v>
      </c>
      <c r="O75" s="325">
        <f>O133/INDEX($J$187:$AK$190,MATCH($K75,$J$187:$J$190,0),MATCH(O$71,$J$187:$AK$187,0))/IF($K$7="Real",(1+'General Inputs'!$C$4)^('Output Viewer'!O$71-'Output Viewer'!$M$71),1)</f>
        <v>1.8548177502746975E-2</v>
      </c>
      <c r="P75" s="325">
        <f>P133/INDEX($J$187:$AK$190,MATCH($K75,$J$187:$J$190,0),MATCH(P$71,$J$187:$AK$187,0))/IF($K$7="Real",(1+'General Inputs'!$C$4)^('Output Viewer'!P$71-'Output Viewer'!$M$71),1)</f>
        <v>1.8429021954310433E-2</v>
      </c>
      <c r="Q75" s="325">
        <f>Q133/INDEX($J$187:$AK$190,MATCH($K75,$J$187:$J$190,0),MATCH(Q$71,$J$187:$AK$187,0))/IF($K$7="Real",(1+'General Inputs'!$C$4)^('Output Viewer'!Q$71-'Output Viewer'!$M$71),1)</f>
        <v>1.8520081120995027E-2</v>
      </c>
      <c r="R75" s="325">
        <f>R133/INDEX($J$187:$AK$190,MATCH($K75,$J$187:$J$190,0),MATCH(R$71,$J$187:$AK$187,0))/IF($K$7="Real",(1+'General Inputs'!$C$4)^('Output Viewer'!R$71-'Output Viewer'!$M$71),1)</f>
        <v>1.8491043556364096E-2</v>
      </c>
      <c r="S75" s="325">
        <f>S133/INDEX($J$187:$AK$190,MATCH($K75,$J$187:$J$190,0),MATCH(S$71,$J$187:$AK$187,0))/IF($K$7="Real",(1+'General Inputs'!$C$4)^('Output Viewer'!S$71-'Output Viewer'!$M$71),1)</f>
        <v>1.9315561801378271E-2</v>
      </c>
      <c r="T75" s="325">
        <f>T133/INDEX($J$187:$AK$190,MATCH($K75,$J$187:$J$190,0),MATCH(T$71,$J$187:$AK$187,0))/IF($K$7="Real",(1+'General Inputs'!$C$4)^('Output Viewer'!T$71-'Output Viewer'!$M$71),1)</f>
        <v>1.994486030075936E-2</v>
      </c>
      <c r="U75" s="325">
        <f>U133/INDEX($J$187:$AK$190,MATCH($K75,$J$187:$J$190,0),MATCH(U$71,$J$187:$AK$187,0))/IF($K$7="Real",(1+'General Inputs'!$C$4)^('Output Viewer'!U$71-'Output Viewer'!$M$71),1)</f>
        <v>2.0485242133281411E-2</v>
      </c>
      <c r="V75" s="325">
        <f>V133/INDEX($J$187:$AK$190,MATCH($K75,$J$187:$J$190,0),MATCH(V$71,$J$187:$AK$187,0))/IF($K$7="Real",(1+'General Inputs'!$C$4)^('Output Viewer'!V$71-'Output Viewer'!$M$71),1)</f>
        <v>2.1351893129907738E-2</v>
      </c>
      <c r="W75" s="325">
        <f>W133/INDEX($J$187:$AK$190,MATCH($K75,$J$187:$J$190,0),MATCH(W$71,$J$187:$AK$187,0))/IF($K$7="Real",(1+'General Inputs'!$C$4)^('Output Viewer'!W$71-'Output Viewer'!$M$71),1)</f>
        <v>2.2284853608094516E-2</v>
      </c>
      <c r="X75" s="325">
        <f>X133/INDEX($J$187:$AK$190,MATCH($K75,$J$187:$J$190,0),MATCH(X$71,$J$187:$AK$187,0))/IF($K$7="Real",(1+'General Inputs'!$C$4)^('Output Viewer'!X$71-'Output Viewer'!$M$71),1)</f>
        <v>2.3363850801770277E-2</v>
      </c>
      <c r="Y75" s="325">
        <f>Y133/INDEX($J$187:$AK$190,MATCH($K75,$J$187:$J$190,0),MATCH(Y$71,$J$187:$AK$187,0))/IF($K$7="Real",(1+'General Inputs'!$C$4)^('Output Viewer'!Y$71-'Output Viewer'!$M$71),1)</f>
        <v>2.3466473012603462E-2</v>
      </c>
      <c r="Z75" s="325">
        <f>Z133/INDEX($J$187:$AK$190,MATCH($K75,$J$187:$J$190,0),MATCH(Z$71,$J$187:$AK$187,0))/IF($K$7="Real",(1+'General Inputs'!$C$4)^('Output Viewer'!Z$71-'Output Viewer'!$M$71),1)</f>
        <v>2.4394544738585745E-2</v>
      </c>
      <c r="AA75" s="325">
        <f>AA133/INDEX($J$187:$AK$190,MATCH($K75,$J$187:$J$190,0),MATCH(AA$71,$J$187:$AK$187,0))/IF($K$7="Real",(1+'General Inputs'!$C$4)^('Output Viewer'!AA$71-'Output Viewer'!$M$71),1)</f>
        <v>2.4617472915565618E-2</v>
      </c>
      <c r="AB75" s="325">
        <f>AB133/INDEX($J$187:$AK$190,MATCH($K75,$J$187:$J$190,0),MATCH(AB$71,$J$187:$AK$187,0))/IF($K$7="Real",(1+'General Inputs'!$C$4)^('Output Viewer'!AB$71-'Output Viewer'!$M$71),1)</f>
        <v>2.4301674927404759E-2</v>
      </c>
      <c r="AC75" s="325">
        <f>AC133/INDEX($J$187:$AK$190,MATCH($K75,$J$187:$J$190,0),MATCH(AC$71,$J$187:$AK$187,0))/IF($K$7="Real",(1+'General Inputs'!$C$4)^('Output Viewer'!AC$71-'Output Viewer'!$M$71),1)</f>
        <v>2.4266533310865073E-2</v>
      </c>
      <c r="AD75" s="325">
        <f>AD133/INDEX($J$187:$AK$190,MATCH($K75,$J$187:$J$190,0),MATCH(AD$71,$J$187:$AK$187,0))/IF($K$7="Real",(1+'General Inputs'!$C$4)^('Output Viewer'!AD$71-'Output Viewer'!$M$71),1)</f>
        <v>2.4660849800094722E-2</v>
      </c>
      <c r="AE75" s="325">
        <f>AE133/INDEX($J$187:$AK$190,MATCH($K75,$J$187:$J$190,0),MATCH(AE$71,$J$187:$AK$187,0))/IF($K$7="Real",(1+'General Inputs'!$C$4)^('Output Viewer'!AE$71-'Output Viewer'!$M$71),1)</f>
        <v>2.4843356449505551E-2</v>
      </c>
      <c r="AF75" s="325">
        <f>AF133/INDEX($J$187:$AK$190,MATCH($K75,$J$187:$J$190,0),MATCH(AF$71,$J$187:$AK$187,0))/IF($K$7="Real",(1+'General Inputs'!$C$4)^('Output Viewer'!AF$71-'Output Viewer'!$M$71),1)</f>
        <v>2.5170510110828836E-2</v>
      </c>
      <c r="AG75" s="325">
        <f>AG133/INDEX($J$187:$AK$190,MATCH($K75,$J$187:$J$190,0),MATCH(AG$71,$J$187:$AK$187,0))/IF($K$7="Real",(1+'General Inputs'!$C$4)^('Output Viewer'!AG$71-'Output Viewer'!$M$71),1)</f>
        <v>2.5042408367419916E-2</v>
      </c>
      <c r="AH75" s="325">
        <f>AH133/INDEX($J$187:$AK$190,MATCH($K75,$J$187:$J$190,0),MATCH(AH$71,$J$187:$AK$187,0))/IF($K$7="Real",(1+'General Inputs'!$C$4)^('Output Viewer'!AH$71-'Output Viewer'!$M$71),1)</f>
        <v>2.510916646887679E-2</v>
      </c>
      <c r="AI75" s="325">
        <f>AI133/INDEX($J$187:$AK$190,MATCH($K75,$J$187:$J$190,0),MATCH(AI$71,$J$187:$AK$187,0))/IF($K$7="Real",(1+'General Inputs'!$C$4)^('Output Viewer'!AI$71-'Output Viewer'!$M$71),1)</f>
        <v>2.5254006796103318E-2</v>
      </c>
      <c r="AJ75" s="325">
        <f>AJ133/INDEX($J$187:$AK$190,MATCH($K75,$J$187:$J$190,0),MATCH(AJ$71,$J$187:$AK$187,0))/IF($K$7="Real",(1+'General Inputs'!$C$4)^('Output Viewer'!AJ$71-'Output Viewer'!$M$71),1)</f>
        <v>2.5251191680759129E-2</v>
      </c>
      <c r="AK75" s="325">
        <f>AK133/INDEX($J$187:$AK$190,MATCH($K75,$J$187:$J$190,0),MATCH(AK$71,$J$187:$AK$187,0))/IF($K$7="Real",(1+'General Inputs'!$C$4)^('Output Viewer'!AK$71-'Output Viewer'!$M$71),1)</f>
        <v>2.600128580701886E-2</v>
      </c>
    </row>
    <row r="76" spans="1:37" x14ac:dyDescent="0.25">
      <c r="J76" s="297" t="s">
        <v>21</v>
      </c>
      <c r="K76" s="297" t="s">
        <v>137</v>
      </c>
      <c r="L76" s="297" t="s">
        <v>180</v>
      </c>
      <c r="M76" s="325">
        <f>M134/INDEX($J$187:$AK$190,MATCH($K76,$J$187:$J$190,0),MATCH(M$71,$J$187:$AK$187,0))/IF($K$7="Real",(1+'General Inputs'!$C$4)^('Output Viewer'!M$71-'Output Viewer'!$M$71),1)</f>
        <v>1.7856345142007415E-2</v>
      </c>
      <c r="N76" s="325">
        <f>N134/INDEX($J$187:$AK$190,MATCH($K76,$J$187:$J$190,0),MATCH(N$71,$J$187:$AK$187,0))/IF($K$7="Real",(1+'General Inputs'!$C$4)^('Output Viewer'!N$71-'Output Viewer'!$M$71),1)</f>
        <v>1.7636668662323361E-2</v>
      </c>
      <c r="O76" s="325">
        <f>O134/INDEX($J$187:$AK$190,MATCH($K76,$J$187:$J$190,0),MATCH(O$71,$J$187:$AK$187,0))/IF($K$7="Real",(1+'General Inputs'!$C$4)^('Output Viewer'!O$71-'Output Viewer'!$M$71),1)</f>
        <v>1.8481205347655971E-2</v>
      </c>
      <c r="P76" s="325">
        <f>P134/INDEX($J$187:$AK$190,MATCH($K76,$J$187:$J$190,0),MATCH(P$71,$J$187:$AK$187,0))/IF($K$7="Real",(1+'General Inputs'!$C$4)^('Output Viewer'!P$71-'Output Viewer'!$M$71),1)</f>
        <v>1.8323242317139197E-2</v>
      </c>
      <c r="Q76" s="325">
        <f>Q134/INDEX($J$187:$AK$190,MATCH($K76,$J$187:$J$190,0),MATCH(Q$71,$J$187:$AK$187,0))/IF($K$7="Real",(1+'General Inputs'!$C$4)^('Output Viewer'!Q$71-'Output Viewer'!$M$71),1)</f>
        <v>1.8374817293071374E-2</v>
      </c>
      <c r="R76" s="325">
        <f>R134/INDEX($J$187:$AK$190,MATCH($K76,$J$187:$J$190,0),MATCH(R$71,$J$187:$AK$187,0))/IF($K$7="Real",(1+'General Inputs'!$C$4)^('Output Viewer'!R$71-'Output Viewer'!$M$71),1)</f>
        <v>1.8306388707596141E-2</v>
      </c>
      <c r="S76" s="325">
        <f>S134/INDEX($J$187:$AK$190,MATCH($K76,$J$187:$J$190,0),MATCH(S$71,$J$187:$AK$187,0))/IF($K$7="Real",(1+'General Inputs'!$C$4)^('Output Viewer'!S$71-'Output Viewer'!$M$71),1)</f>
        <v>1.9130684594261035E-2</v>
      </c>
      <c r="T76" s="325">
        <f>T134/INDEX($J$187:$AK$190,MATCH($K76,$J$187:$J$190,0),MATCH(T$71,$J$187:$AK$187,0))/IF($K$7="Real",(1+'General Inputs'!$C$4)^('Output Viewer'!T$71-'Output Viewer'!$M$71),1)</f>
        <v>1.9735388763861602E-2</v>
      </c>
      <c r="U76" s="325">
        <f>U134/INDEX($J$187:$AK$190,MATCH($K76,$J$187:$J$190,0),MATCH(U$71,$J$187:$AK$187,0))/IF($K$7="Real",(1+'General Inputs'!$C$4)^('Output Viewer'!U$71-'Output Viewer'!$M$71),1)</f>
        <v>2.0272715552049778E-2</v>
      </c>
      <c r="V76" s="325">
        <f>V134/INDEX($J$187:$AK$190,MATCH($K76,$J$187:$J$190,0),MATCH(V$71,$J$187:$AK$187,0))/IF($K$7="Real",(1+'General Inputs'!$C$4)^('Output Viewer'!V$71-'Output Viewer'!$M$71),1)</f>
        <v>2.1126367950955023E-2</v>
      </c>
      <c r="W76" s="325">
        <f>W134/INDEX($J$187:$AK$190,MATCH($K76,$J$187:$J$190,0),MATCH(W$71,$J$187:$AK$187,0))/IF($K$7="Real",(1+'General Inputs'!$C$4)^('Output Viewer'!W$71-'Output Viewer'!$M$71),1)</f>
        <v>2.2071387450342542E-2</v>
      </c>
      <c r="X76" s="325">
        <f>X134/INDEX($J$187:$AK$190,MATCH($K76,$J$187:$J$190,0),MATCH(X$71,$J$187:$AK$187,0))/IF($K$7="Real",(1+'General Inputs'!$C$4)^('Output Viewer'!X$71-'Output Viewer'!$M$71),1)</f>
        <v>2.3177151715324064E-2</v>
      </c>
      <c r="Y76" s="325">
        <f>Y134/INDEX($J$187:$AK$190,MATCH($K76,$J$187:$J$190,0),MATCH(Y$71,$J$187:$AK$187,0))/IF($K$7="Real",(1+'General Inputs'!$C$4)^('Output Viewer'!Y$71-'Output Viewer'!$M$71),1)</f>
        <v>2.3282991257291375E-2</v>
      </c>
      <c r="Z76" s="325">
        <f>Z134/INDEX($J$187:$AK$190,MATCH($K76,$J$187:$J$190,0),MATCH(Z$71,$J$187:$AK$187,0))/IF($K$7="Real",(1+'General Inputs'!$C$4)^('Output Viewer'!Z$71-'Output Viewer'!$M$71),1)</f>
        <v>2.4201196109085842E-2</v>
      </c>
      <c r="AA76" s="325">
        <f>AA134/INDEX($J$187:$AK$190,MATCH($K76,$J$187:$J$190,0),MATCH(AA$71,$J$187:$AK$187,0))/IF($K$7="Real",(1+'General Inputs'!$C$4)^('Output Viewer'!AA$71-'Output Viewer'!$M$71),1)</f>
        <v>2.4432833196081527E-2</v>
      </c>
      <c r="AB76" s="325">
        <f>AB134/INDEX($J$187:$AK$190,MATCH($K76,$J$187:$J$190,0),MATCH(AB$71,$J$187:$AK$187,0))/IF($K$7="Real",(1+'General Inputs'!$C$4)^('Output Viewer'!AB$71-'Output Viewer'!$M$71),1)</f>
        <v>2.4130640974178254E-2</v>
      </c>
      <c r="AC76" s="325">
        <f>AC134/INDEX($J$187:$AK$190,MATCH($K76,$J$187:$J$190,0),MATCH(AC$71,$J$187:$AK$187,0))/IF($K$7="Real",(1+'General Inputs'!$C$4)^('Output Viewer'!AC$71-'Output Viewer'!$M$71),1)</f>
        <v>2.4118020868924495E-2</v>
      </c>
      <c r="AD76" s="325">
        <f>AD134/INDEX($J$187:$AK$190,MATCH($K76,$J$187:$J$190,0),MATCH(AD$71,$J$187:$AK$187,0))/IF($K$7="Real",(1+'General Inputs'!$C$4)^('Output Viewer'!AD$71-'Output Viewer'!$M$71),1)</f>
        <v>2.4525479956703025E-2</v>
      </c>
      <c r="AE76" s="325">
        <f>AE134/INDEX($J$187:$AK$190,MATCH($K76,$J$187:$J$190,0),MATCH(AE$71,$J$187:$AK$187,0))/IF($K$7="Real",(1+'General Inputs'!$C$4)^('Output Viewer'!AE$71-'Output Viewer'!$M$71),1)</f>
        <v>2.4715866463288466E-2</v>
      </c>
      <c r="AF76" s="325">
        <f>AF134/INDEX($J$187:$AK$190,MATCH($K76,$J$187:$J$190,0),MATCH(AF$71,$J$187:$AK$187,0))/IF($K$7="Real",(1+'General Inputs'!$C$4)^('Output Viewer'!AF$71-'Output Viewer'!$M$71),1)</f>
        <v>2.5060577336199479E-2</v>
      </c>
      <c r="AG76" s="325">
        <f>AG134/INDEX($J$187:$AK$190,MATCH($K76,$J$187:$J$190,0),MATCH(AG$71,$J$187:$AK$187,0))/IF($K$7="Real",(1+'General Inputs'!$C$4)^('Output Viewer'!AG$71-'Output Viewer'!$M$71),1)</f>
        <v>2.4938477855536555E-2</v>
      </c>
      <c r="AH76" s="325">
        <f>AH134/INDEX($J$187:$AK$190,MATCH($K76,$J$187:$J$190,0),MATCH(AH$71,$J$187:$AK$187,0))/IF($K$7="Real",(1+'General Inputs'!$C$4)^('Output Viewer'!AH$71-'Output Viewer'!$M$71),1)</f>
        <v>2.4978203485597417E-2</v>
      </c>
      <c r="AI76" s="325">
        <f>AI134/INDEX($J$187:$AK$190,MATCH($K76,$J$187:$J$190,0),MATCH(AI$71,$J$187:$AK$187,0))/IF($K$7="Real",(1+'General Inputs'!$C$4)^('Output Viewer'!AI$71-'Output Viewer'!$M$71),1)</f>
        <v>2.5146976156310247E-2</v>
      </c>
      <c r="AJ76" s="325">
        <f>AJ134/INDEX($J$187:$AK$190,MATCH($K76,$J$187:$J$190,0),MATCH(AJ$71,$J$187:$AK$187,0))/IF($K$7="Real",(1+'General Inputs'!$C$4)^('Output Viewer'!AJ$71-'Output Viewer'!$M$71),1)</f>
        <v>2.5159673586150781E-2</v>
      </c>
      <c r="AK76" s="325">
        <f>AK134/INDEX($J$187:$AK$190,MATCH($K76,$J$187:$J$190,0),MATCH(AK$71,$J$187:$AK$187,0))/IF($K$7="Real",(1+'General Inputs'!$C$4)^('Output Viewer'!AK$71-'Output Viewer'!$M$71),1)</f>
        <v>2.5887969113979888E-2</v>
      </c>
    </row>
    <row r="77" spans="1:37" x14ac:dyDescent="0.25">
      <c r="J77" s="297" t="s">
        <v>21</v>
      </c>
      <c r="K77" s="297" t="s">
        <v>138</v>
      </c>
      <c r="L77" s="297" t="s">
        <v>180</v>
      </c>
      <c r="M77" s="325">
        <f>M135/INDEX($J$187:$AK$190,MATCH($K77,$J$187:$J$190,0),MATCH(M$71,$J$187:$AK$187,0))/IF($K$7="Real",(1+'General Inputs'!$C$4)^('Output Viewer'!M$71-'Output Viewer'!$M$71),1)</f>
        <v>1.7845703590231386E-2</v>
      </c>
      <c r="N77" s="325">
        <f>N135/INDEX($J$187:$AK$190,MATCH($K77,$J$187:$J$190,0),MATCH(N$71,$J$187:$AK$187,0))/IF($K$7="Real",(1+'General Inputs'!$C$4)^('Output Viewer'!N$71-'Output Viewer'!$M$71),1)</f>
        <v>1.7607245760512258E-2</v>
      </c>
      <c r="O77" s="325">
        <f>O135/INDEX($J$187:$AK$190,MATCH($K77,$J$187:$J$190,0),MATCH(O$71,$J$187:$AK$187,0))/IF($K$7="Real",(1+'General Inputs'!$C$4)^('Output Viewer'!O$71-'Output Viewer'!$M$71),1)</f>
        <v>1.84159543102413E-2</v>
      </c>
      <c r="P77" s="325">
        <f>P135/INDEX($J$187:$AK$190,MATCH($K77,$J$187:$J$190,0),MATCH(P$71,$J$187:$AK$187,0))/IF($K$7="Real",(1+'General Inputs'!$C$4)^('Output Viewer'!P$71-'Output Viewer'!$M$71),1)</f>
        <v>1.8219807107784092E-2</v>
      </c>
      <c r="Q77" s="325">
        <f>Q135/INDEX($J$187:$AK$190,MATCH($K77,$J$187:$J$190,0),MATCH(Q$71,$J$187:$AK$187,0))/IF($K$7="Real",(1+'General Inputs'!$C$4)^('Output Viewer'!Q$71-'Output Viewer'!$M$71),1)</f>
        <v>1.8233613204609967E-2</v>
      </c>
      <c r="R77" s="325">
        <f>R135/INDEX($J$187:$AK$190,MATCH($K77,$J$187:$J$190,0),MATCH(R$71,$J$187:$AK$187,0))/IF($K$7="Real",(1+'General Inputs'!$C$4)^('Output Viewer'!R$71-'Output Viewer'!$M$71),1)</f>
        <v>1.8130977603929538E-2</v>
      </c>
      <c r="S77" s="325">
        <f>S135/INDEX($J$187:$AK$190,MATCH($K77,$J$187:$J$190,0),MATCH(S$71,$J$187:$AK$187,0))/IF($K$7="Real",(1+'General Inputs'!$C$4)^('Output Viewer'!S$71-'Output Viewer'!$M$71),1)</f>
        <v>1.8954334476228161E-2</v>
      </c>
      <c r="T77" s="325">
        <f>T135/INDEX($J$187:$AK$190,MATCH($K77,$J$187:$J$190,0),MATCH(T$71,$J$187:$AK$187,0))/IF($K$7="Real",(1+'General Inputs'!$C$4)^('Output Viewer'!T$71-'Output Viewer'!$M$71),1)</f>
        <v>1.9534864420797965E-2</v>
      </c>
      <c r="U77" s="325">
        <f>U135/INDEX($J$187:$AK$190,MATCH($K77,$J$187:$J$190,0),MATCH(U$71,$J$187:$AK$187,0))/IF($K$7="Real",(1+'General Inputs'!$C$4)^('Output Viewer'!U$71-'Output Viewer'!$M$71),1)</f>
        <v>2.0068725446866508E-2</v>
      </c>
      <c r="V77" s="325">
        <f>V135/INDEX($J$187:$AK$190,MATCH($K77,$J$187:$J$190,0),MATCH(V$71,$J$187:$AK$187,0))/IF($K$7="Real",(1+'General Inputs'!$C$4)^('Output Viewer'!V$71-'Output Viewer'!$M$71),1)</f>
        <v>2.0906497191885795E-2</v>
      </c>
      <c r="W77" s="325">
        <f>W135/INDEX($J$187:$AK$190,MATCH($K77,$J$187:$J$190,0),MATCH(W$71,$J$187:$AK$187,0))/IF($K$7="Real",(1+'General Inputs'!$C$4)^('Output Viewer'!W$71-'Output Viewer'!$M$71),1)</f>
        <v>2.1861859250247462E-2</v>
      </c>
      <c r="X77" s="325">
        <f>X135/INDEX($J$187:$AK$190,MATCH($K77,$J$187:$J$190,0),MATCH(X$71,$J$187:$AK$187,0))/IF($K$7="Real",(1+'General Inputs'!$C$4)^('Output Viewer'!X$71-'Output Viewer'!$M$71),1)</f>
        <v>2.2980777899557308E-2</v>
      </c>
      <c r="Y77" s="325">
        <f>Y135/INDEX($J$187:$AK$190,MATCH($K77,$J$187:$J$190,0),MATCH(Y$71,$J$187:$AK$187,0))/IF($K$7="Real",(1+'General Inputs'!$C$4)^('Output Viewer'!Y$71-'Output Viewer'!$M$71),1)</f>
        <v>2.3095747683345224E-2</v>
      </c>
      <c r="Z77" s="325">
        <f>Z135/INDEX($J$187:$AK$190,MATCH($K77,$J$187:$J$190,0),MATCH(Z$71,$J$187:$AK$187,0))/IF($K$7="Real",(1+'General Inputs'!$C$4)^('Output Viewer'!Z$71-'Output Viewer'!$M$71),1)</f>
        <v>2.3999785911518055E-2</v>
      </c>
      <c r="AA77" s="325">
        <f>AA135/INDEX($J$187:$AK$190,MATCH($K77,$J$187:$J$190,0),MATCH(AA$71,$J$187:$AK$187,0))/IF($K$7="Real",(1+'General Inputs'!$C$4)^('Output Viewer'!AA$71-'Output Viewer'!$M$71),1)</f>
        <v>2.4238513803064514E-2</v>
      </c>
      <c r="AB77" s="325">
        <f>AB135/INDEX($J$187:$AK$190,MATCH($K77,$J$187:$J$190,0),MATCH(AB$71,$J$187:$AK$187,0))/IF($K$7="Real",(1+'General Inputs'!$C$4)^('Output Viewer'!AB$71-'Output Viewer'!$M$71),1)</f>
        <v>2.3953991429689004E-2</v>
      </c>
      <c r="AC77" s="325">
        <f>AC135/INDEX($J$187:$AK$190,MATCH($K77,$J$187:$J$190,0),MATCH(AC$71,$J$187:$AK$187,0))/IF($K$7="Real",(1+'General Inputs'!$C$4)^('Output Viewer'!AC$71-'Output Viewer'!$M$71),1)</f>
        <v>2.3958790720766662E-2</v>
      </c>
      <c r="AD77" s="325">
        <f>AD135/INDEX($J$187:$AK$190,MATCH($K77,$J$187:$J$190,0),MATCH(AD$71,$J$187:$AK$187,0))/IF($K$7="Real",(1+'General Inputs'!$C$4)^('Output Viewer'!AD$71-'Output Viewer'!$M$71),1)</f>
        <v>2.4375798292349378E-2</v>
      </c>
      <c r="AE77" s="325">
        <f>AE135/INDEX($J$187:$AK$190,MATCH($K77,$J$187:$J$190,0),MATCH(AE$71,$J$187:$AK$187,0))/IF($K$7="Real",(1+'General Inputs'!$C$4)^('Output Viewer'!AE$71-'Output Viewer'!$M$71),1)</f>
        <v>2.4575086694628379E-2</v>
      </c>
      <c r="AF77" s="325">
        <f>AF135/INDEX($J$187:$AK$190,MATCH($K77,$J$187:$J$190,0),MATCH(AF$71,$J$187:$AK$187,0))/IF($K$7="Real",(1+'General Inputs'!$C$4)^('Output Viewer'!AF$71-'Output Viewer'!$M$71),1)</f>
        <v>2.4930699577858085E-2</v>
      </c>
      <c r="AG77" s="325">
        <f>AG135/INDEX($J$187:$AK$190,MATCH($K77,$J$187:$J$190,0),MATCH(AG$71,$J$187:$AK$187,0))/IF($K$7="Real",(1+'General Inputs'!$C$4)^('Output Viewer'!AG$71-'Output Viewer'!$M$71),1)</f>
        <v>2.481303099133135E-2</v>
      </c>
      <c r="AH77" s="325">
        <f>AH135/INDEX($J$187:$AK$190,MATCH($K77,$J$187:$J$190,0),MATCH(AH$71,$J$187:$AK$187,0))/IF($K$7="Real",(1+'General Inputs'!$C$4)^('Output Viewer'!AH$71-'Output Viewer'!$M$71),1)</f>
        <v>2.4830629250250705E-2</v>
      </c>
      <c r="AI77" s="325">
        <f>AI135/INDEX($J$187:$AK$190,MATCH($K77,$J$187:$J$190,0),MATCH(AI$71,$J$187:$AK$187,0))/IF($K$7="Real",(1+'General Inputs'!$C$4)^('Output Viewer'!AI$71-'Output Viewer'!$M$71),1)</f>
        <v>2.5012167533550744E-2</v>
      </c>
      <c r="AJ77" s="325">
        <f>AJ135/INDEX($J$187:$AK$190,MATCH($K77,$J$187:$J$190,0),MATCH(AJ$71,$J$187:$AK$187,0))/IF($K$7="Real",(1+'General Inputs'!$C$4)^('Output Viewer'!AJ$71-'Output Viewer'!$M$71),1)</f>
        <v>2.5039557235471376E-2</v>
      </c>
      <c r="AK77" s="325">
        <f>AK135/INDEX($J$187:$AK$190,MATCH($K77,$J$187:$J$190,0),MATCH(AK$71,$J$187:$AK$187,0))/IF($K$7="Real",(1+'General Inputs'!$C$4)^('Output Viewer'!AK$71-'Output Viewer'!$M$71),1)</f>
        <v>2.5748677149574347E-2</v>
      </c>
    </row>
    <row r="78" spans="1:37" x14ac:dyDescent="0.25">
      <c r="J78" s="16" t="s">
        <v>22</v>
      </c>
      <c r="K78" s="297" t="s">
        <v>136</v>
      </c>
      <c r="L78" s="298" t="s">
        <v>702</v>
      </c>
      <c r="M78" s="325">
        <f>M136/INDEX($J$187:$AK$190,MATCH($K78,$J$187:$J$190,0),MATCH(M$71,$J$187:$AK$187,0))/IF($K$7="Real",(1+'General Inputs'!$C$4)^('Output Viewer'!M$71-'Output Viewer'!$M$71),1)</f>
        <v>1.5473814982175193E-3</v>
      </c>
      <c r="N78" s="325">
        <f>N136/INDEX($J$187:$AK$190,MATCH($K78,$J$187:$J$190,0),MATCH(N$71,$J$187:$AK$187,0))/IF($K$7="Real",(1+'General Inputs'!$C$4)^('Output Viewer'!N$71-'Output Viewer'!$M$71),1)</f>
        <v>1.5352033689246525E-3</v>
      </c>
      <c r="O78" s="325">
        <f>O136/INDEX($J$187:$AK$190,MATCH($K78,$J$187:$J$190,0),MATCH(O$71,$J$187:$AK$187,0))/IF($K$7="Real",(1+'General Inputs'!$C$4)^('Output Viewer'!O$71-'Output Viewer'!$M$71),1)</f>
        <v>1.4700490997346517E-3</v>
      </c>
      <c r="P78" s="325">
        <f>P136/INDEX($J$187:$AK$190,MATCH($K78,$J$187:$J$190,0),MATCH(P$71,$J$187:$AK$187,0))/IF($K$7="Real",(1+'General Inputs'!$C$4)^('Output Viewer'!P$71-'Output Viewer'!$M$71),1)</f>
        <v>1.6768424193475784E-3</v>
      </c>
      <c r="Q78" s="325">
        <f>Q136/INDEX($J$187:$AK$190,MATCH($K78,$J$187:$J$190,0),MATCH(Q$71,$J$187:$AK$187,0))/IF($K$7="Real",(1+'General Inputs'!$C$4)^('Output Viewer'!Q$71-'Output Viewer'!$M$71),1)</f>
        <v>1.900710551560772E-3</v>
      </c>
      <c r="R78" s="325">
        <f>R136/INDEX($J$187:$AK$190,MATCH($K78,$J$187:$J$190,0),MATCH(R$71,$J$187:$AK$187,0))/IF($K$7="Real",(1+'General Inputs'!$C$4)^('Output Viewer'!R$71-'Output Viewer'!$M$71),1)</f>
        <v>2.1107407627986548E-3</v>
      </c>
      <c r="S78" s="325">
        <f>S136/INDEX($J$187:$AK$190,MATCH($K78,$J$187:$J$190,0),MATCH(S$71,$J$187:$AK$187,0))/IF($K$7="Real",(1+'General Inputs'!$C$4)^('Output Viewer'!S$71-'Output Viewer'!$M$71),1)</f>
        <v>2.2788563667075577E-3</v>
      </c>
      <c r="T78" s="325">
        <f>T136/INDEX($J$187:$AK$190,MATCH($K78,$J$187:$J$190,0),MATCH(T$71,$J$187:$AK$187,0))/IF($K$7="Real",(1+'General Inputs'!$C$4)^('Output Viewer'!T$71-'Output Viewer'!$M$71),1)</f>
        <v>2.3951971606862524E-3</v>
      </c>
      <c r="U78" s="325">
        <f>U136/INDEX($J$187:$AK$190,MATCH($K78,$J$187:$J$190,0),MATCH(U$71,$J$187:$AK$187,0))/IF($K$7="Real",(1+'General Inputs'!$C$4)^('Output Viewer'!U$71-'Output Viewer'!$M$71),1)</f>
        <v>2.4949843336644207E-3</v>
      </c>
      <c r="V78" s="325">
        <f>V136/INDEX($J$187:$AK$190,MATCH($K78,$J$187:$J$190,0),MATCH(V$71,$J$187:$AK$187,0))/IF($K$7="Real",(1+'General Inputs'!$C$4)^('Output Viewer'!V$71-'Output Viewer'!$M$71),1)</f>
        <v>2.581746232182876E-3</v>
      </c>
      <c r="W78" s="325">
        <f>W136/INDEX($J$187:$AK$190,MATCH($K78,$J$187:$J$190,0),MATCH(W$71,$J$187:$AK$187,0))/IF($K$7="Real",(1+'General Inputs'!$C$4)^('Output Viewer'!W$71-'Output Viewer'!$M$71),1)</f>
        <v>2.7103500905317456E-3</v>
      </c>
      <c r="X78" s="325">
        <f>X136/INDEX($J$187:$AK$190,MATCH($K78,$J$187:$J$190,0),MATCH(X$71,$J$187:$AK$187,0))/IF($K$7="Real",(1+'General Inputs'!$C$4)^('Output Viewer'!X$71-'Output Viewer'!$M$71),1)</f>
        <v>2.9575731576028108E-3</v>
      </c>
      <c r="Y78" s="325">
        <f>Y136/INDEX($J$187:$AK$190,MATCH($K78,$J$187:$J$190,0),MATCH(Y$71,$J$187:$AK$187,0))/IF($K$7="Real",(1+'General Inputs'!$C$4)^('Output Viewer'!Y$71-'Output Viewer'!$M$71),1)</f>
        <v>3.2350864676707483E-3</v>
      </c>
      <c r="Z78" s="325">
        <f>Z136/INDEX($J$187:$AK$190,MATCH($K78,$J$187:$J$190,0),MATCH(Z$71,$J$187:$AK$187,0))/IF($K$7="Real",(1+'General Inputs'!$C$4)^('Output Viewer'!Z$71-'Output Viewer'!$M$71),1)</f>
        <v>3.5350216466778798E-3</v>
      </c>
      <c r="AA78" s="325">
        <f>AA136/INDEX($J$187:$AK$190,MATCH($K78,$J$187:$J$190,0),MATCH(AA$71,$J$187:$AK$187,0))/IF($K$7="Real",(1+'General Inputs'!$C$4)^('Output Viewer'!AA$71-'Output Viewer'!$M$71),1)</f>
        <v>3.8037662470662387E-3</v>
      </c>
      <c r="AB78" s="325">
        <f>AB136/INDEX($J$187:$AK$190,MATCH($K78,$J$187:$J$190,0),MATCH(AB$71,$J$187:$AK$187,0))/IF($K$7="Real",(1+'General Inputs'!$C$4)^('Output Viewer'!AB$71-'Output Viewer'!$M$71),1)</f>
        <v>4.020270234019613E-3</v>
      </c>
      <c r="AC78" s="325">
        <f>AC136/INDEX($J$187:$AK$190,MATCH($K78,$J$187:$J$190,0),MATCH(AC$71,$J$187:$AK$187,0))/IF($K$7="Real",(1+'General Inputs'!$C$4)^('Output Viewer'!AC$71-'Output Viewer'!$M$71),1)</f>
        <v>4.2088143363932023E-3</v>
      </c>
      <c r="AD78" s="325">
        <f>AD136/INDEX($J$187:$AK$190,MATCH($K78,$J$187:$J$190,0),MATCH(AD$71,$J$187:$AK$187,0))/IF($K$7="Real",(1+'General Inputs'!$C$4)^('Output Viewer'!AD$71-'Output Viewer'!$M$71),1)</f>
        <v>4.4129813972590701E-3</v>
      </c>
      <c r="AE78" s="325">
        <f>AE136/INDEX($J$187:$AK$190,MATCH($K78,$J$187:$J$190,0),MATCH(AE$71,$J$187:$AK$187,0))/IF($K$7="Real",(1+'General Inputs'!$C$4)^('Output Viewer'!AE$71-'Output Viewer'!$M$71),1)</f>
        <v>4.5895716419643434E-3</v>
      </c>
      <c r="AF78" s="325">
        <f>AF136/INDEX($J$187:$AK$190,MATCH($K78,$J$187:$J$190,0),MATCH(AF$71,$J$187:$AK$187,0))/IF($K$7="Real",(1+'General Inputs'!$C$4)^('Output Viewer'!AF$71-'Output Viewer'!$M$71),1)</f>
        <v>4.7428318094534924E-3</v>
      </c>
      <c r="AG78" s="325">
        <f>AG136/INDEX($J$187:$AK$190,MATCH($K78,$J$187:$J$190,0),MATCH(AG$71,$J$187:$AK$187,0))/IF($K$7="Real",(1+'General Inputs'!$C$4)^('Output Viewer'!AG$71-'Output Viewer'!$M$71),1)</f>
        <v>4.8540314467873458E-3</v>
      </c>
      <c r="AH78" s="325">
        <f>AH136/INDEX($J$187:$AK$190,MATCH($K78,$J$187:$J$190,0),MATCH(AH$71,$J$187:$AK$187,0))/IF($K$7="Real",(1+'General Inputs'!$C$4)^('Output Viewer'!AH$71-'Output Viewer'!$M$71),1)</f>
        <v>4.9303893748570528E-3</v>
      </c>
      <c r="AI78" s="325">
        <f>AI136/INDEX($J$187:$AK$190,MATCH($K78,$J$187:$J$190,0),MATCH(AI$71,$J$187:$AK$187,0))/IF($K$7="Real",(1+'General Inputs'!$C$4)^('Output Viewer'!AI$71-'Output Viewer'!$M$71),1)</f>
        <v>4.9746973784336075E-3</v>
      </c>
      <c r="AJ78" s="325">
        <f>AJ136/INDEX($J$187:$AK$190,MATCH($K78,$J$187:$J$190,0),MATCH(AJ$71,$J$187:$AK$187,0))/IF($K$7="Real",(1+'General Inputs'!$C$4)^('Output Viewer'!AJ$71-'Output Viewer'!$M$71),1)</f>
        <v>5.0320649639631751E-3</v>
      </c>
      <c r="AK78" s="325">
        <f>AK136/INDEX($J$187:$AK$190,MATCH($K78,$J$187:$J$190,0),MATCH(AK$71,$J$187:$AK$187,0))/IF($K$7="Real",(1+'General Inputs'!$C$4)^('Output Viewer'!AK$71-'Output Viewer'!$M$71),1)</f>
        <v>5.0671681877989989E-3</v>
      </c>
    </row>
    <row r="79" spans="1:37" x14ac:dyDescent="0.25">
      <c r="J79" s="16" t="s">
        <v>22</v>
      </c>
      <c r="K79" s="297" t="s">
        <v>137</v>
      </c>
      <c r="L79" s="298" t="s">
        <v>702</v>
      </c>
      <c r="M79" s="325">
        <f>M137/INDEX($J$187:$AK$190,MATCH($K79,$J$187:$J$190,0),MATCH(M$71,$J$187:$AK$187,0))/IF($K$7="Real",(1+'General Inputs'!$C$4)^('Output Viewer'!M$71-'Output Viewer'!$M$71),1)</f>
        <v>1.3374712722475227E-3</v>
      </c>
      <c r="N79" s="325">
        <f>N137/INDEX($J$187:$AK$190,MATCH($K79,$J$187:$J$190,0),MATCH(N$71,$J$187:$AK$187,0))/IF($K$7="Real",(1+'General Inputs'!$C$4)^('Output Viewer'!N$71-'Output Viewer'!$M$71),1)</f>
        <v>1.0873471686806415E-3</v>
      </c>
      <c r="O79" s="325">
        <f>O137/INDEX($J$187:$AK$190,MATCH($K79,$J$187:$J$190,0),MATCH(O$71,$J$187:$AK$187,0))/IF($K$7="Real",(1+'General Inputs'!$C$4)^('Output Viewer'!O$71-'Output Viewer'!$M$71),1)</f>
        <v>9.02765942389868E-4</v>
      </c>
      <c r="P79" s="325">
        <f>P137/INDEX($J$187:$AK$190,MATCH($K79,$J$187:$J$190,0),MATCH(P$71,$J$187:$AK$187,0))/IF($K$7="Real",(1+'General Inputs'!$C$4)^('Output Viewer'!P$71-'Output Viewer'!$M$71),1)</f>
        <v>9.1701998575118232E-4</v>
      </c>
      <c r="Q79" s="325">
        <f>Q137/INDEX($J$187:$AK$190,MATCH($K79,$J$187:$J$190,0),MATCH(Q$71,$J$187:$AK$187,0))/IF($K$7="Real",(1+'General Inputs'!$C$4)^('Output Viewer'!Q$71-'Output Viewer'!$M$71),1)</f>
        <v>1.1310240368081375E-3</v>
      </c>
      <c r="R79" s="325">
        <f>R137/INDEX($J$187:$AK$190,MATCH($K79,$J$187:$J$190,0),MATCH(R$71,$J$187:$AK$187,0))/IF($K$7="Real",(1+'General Inputs'!$C$4)^('Output Viewer'!R$71-'Output Viewer'!$M$71),1)</f>
        <v>1.5179491799181188E-3</v>
      </c>
      <c r="S79" s="325">
        <f>S137/INDEX($J$187:$AK$190,MATCH($K79,$J$187:$J$190,0),MATCH(S$71,$J$187:$AK$187,0))/IF($K$7="Real",(1+'General Inputs'!$C$4)^('Output Viewer'!S$71-'Output Viewer'!$M$71),1)</f>
        <v>1.9325917904024798E-3</v>
      </c>
      <c r="T79" s="325">
        <f>T137/INDEX($J$187:$AK$190,MATCH($K79,$J$187:$J$190,0),MATCH(T$71,$J$187:$AK$187,0))/IF($K$7="Real",(1+'General Inputs'!$C$4)^('Output Viewer'!T$71-'Output Viewer'!$M$71),1)</f>
        <v>2.405005356491846E-3</v>
      </c>
      <c r="U79" s="325">
        <f>U137/INDEX($J$187:$AK$190,MATCH($K79,$J$187:$J$190,0),MATCH(U$71,$J$187:$AK$187,0))/IF($K$7="Real",(1+'General Inputs'!$C$4)^('Output Viewer'!U$71-'Output Viewer'!$M$71),1)</f>
        <v>2.8312941304098975E-3</v>
      </c>
      <c r="V79" s="325">
        <f>V137/INDEX($J$187:$AK$190,MATCH($K79,$J$187:$J$190,0),MATCH(V$71,$J$187:$AK$187,0))/IF($K$7="Real",(1+'General Inputs'!$C$4)^('Output Viewer'!V$71-'Output Viewer'!$M$71),1)</f>
        <v>3.1539126328508646E-3</v>
      </c>
      <c r="W79" s="325">
        <f>W137/INDEX($J$187:$AK$190,MATCH($K79,$J$187:$J$190,0),MATCH(W$71,$J$187:$AK$187,0))/IF($K$7="Real",(1+'General Inputs'!$C$4)^('Output Viewer'!W$71-'Output Viewer'!$M$71),1)</f>
        <v>3.424498825066939E-3</v>
      </c>
      <c r="X79" s="325">
        <f>X137/INDEX($J$187:$AK$190,MATCH($K79,$J$187:$J$190,0),MATCH(X$71,$J$187:$AK$187,0))/IF($K$7="Real",(1+'General Inputs'!$C$4)^('Output Viewer'!X$71-'Output Viewer'!$M$71),1)</f>
        <v>3.6946909285074155E-3</v>
      </c>
      <c r="Y79" s="325">
        <f>Y137/INDEX($J$187:$AK$190,MATCH($K79,$J$187:$J$190,0),MATCH(Y$71,$J$187:$AK$187,0))/IF($K$7="Real",(1+'General Inputs'!$C$4)^('Output Viewer'!Y$71-'Output Viewer'!$M$71),1)</f>
        <v>3.9385735103901441E-3</v>
      </c>
      <c r="Z79" s="325">
        <f>Z137/INDEX($J$187:$AK$190,MATCH($K79,$J$187:$J$190,0),MATCH(Z$71,$J$187:$AK$187,0))/IF($K$7="Real",(1+'General Inputs'!$C$4)^('Output Viewer'!Z$71-'Output Viewer'!$M$71),1)</f>
        <v>4.1676604339760479E-3</v>
      </c>
      <c r="AA79" s="325">
        <f>AA137/INDEX($J$187:$AK$190,MATCH($K79,$J$187:$J$190,0),MATCH(AA$71,$J$187:$AK$187,0))/IF($K$7="Real",(1+'General Inputs'!$C$4)^('Output Viewer'!AA$71-'Output Viewer'!$M$71),1)</f>
        <v>4.3524093422085096E-3</v>
      </c>
      <c r="AB79" s="325">
        <f>AB137/INDEX($J$187:$AK$190,MATCH($K79,$J$187:$J$190,0),MATCH(AB$71,$J$187:$AK$187,0))/IF($K$7="Real",(1+'General Inputs'!$C$4)^('Output Viewer'!AB$71-'Output Viewer'!$M$71),1)</f>
        <v>4.4944743266232788E-3</v>
      </c>
      <c r="AC79" s="325">
        <f>AC137/INDEX($J$187:$AK$190,MATCH($K79,$J$187:$J$190,0),MATCH(AC$71,$J$187:$AK$187,0))/IF($K$7="Real",(1+'General Inputs'!$C$4)^('Output Viewer'!AC$71-'Output Viewer'!$M$71),1)</f>
        <v>4.597917972492707E-3</v>
      </c>
      <c r="AD79" s="325">
        <f>AD137/INDEX($J$187:$AK$190,MATCH($K79,$J$187:$J$190,0),MATCH(AD$71,$J$187:$AK$187,0))/IF($K$7="Real",(1+'General Inputs'!$C$4)^('Output Viewer'!AD$71-'Output Viewer'!$M$71),1)</f>
        <v>4.69523624726786E-3</v>
      </c>
      <c r="AE79" s="325">
        <f>AE137/INDEX($J$187:$AK$190,MATCH($K79,$J$187:$J$190,0),MATCH(AE$71,$J$187:$AK$187,0))/IF($K$7="Real",(1+'General Inputs'!$C$4)^('Output Viewer'!AE$71-'Output Viewer'!$M$71),1)</f>
        <v>4.7625308867581054E-3</v>
      </c>
      <c r="AF79" s="325">
        <f>AF137/INDEX($J$187:$AK$190,MATCH($K79,$J$187:$J$190,0),MATCH(AF$71,$J$187:$AK$187,0))/IF($K$7="Real",(1+'General Inputs'!$C$4)^('Output Viewer'!AF$71-'Output Viewer'!$M$71),1)</f>
        <v>4.822715074791142E-3</v>
      </c>
      <c r="AG79" s="325">
        <f>AG137/INDEX($J$187:$AK$190,MATCH($K79,$J$187:$J$190,0),MATCH(AG$71,$J$187:$AK$187,0))/IF($K$7="Real",(1+'General Inputs'!$C$4)^('Output Viewer'!AG$71-'Output Viewer'!$M$71),1)</f>
        <v>4.85246066522926E-3</v>
      </c>
      <c r="AH79" s="325">
        <f>AH137/INDEX($J$187:$AK$190,MATCH($K79,$J$187:$J$190,0),MATCH(AH$71,$J$187:$AK$187,0))/IF($K$7="Real",(1+'General Inputs'!$C$4)^('Output Viewer'!AH$71-'Output Viewer'!$M$71),1)</f>
        <v>4.8609168939839345E-3</v>
      </c>
      <c r="AI79" s="325">
        <f>AI137/INDEX($J$187:$AK$190,MATCH($K79,$J$187:$J$190,0),MATCH(AI$71,$J$187:$AK$187,0))/IF($K$7="Real",(1+'General Inputs'!$C$4)^('Output Viewer'!AI$71-'Output Viewer'!$M$71),1)</f>
        <v>4.8566888391830326E-3</v>
      </c>
      <c r="AJ79" s="325">
        <f>AJ137/INDEX($J$187:$AK$190,MATCH($K79,$J$187:$J$190,0),MATCH(AJ$71,$J$187:$AK$187,0))/IF($K$7="Real",(1+'General Inputs'!$C$4)^('Output Viewer'!AJ$71-'Output Viewer'!$M$71),1)</f>
        <v>4.894431765841702E-3</v>
      </c>
      <c r="AK79" s="325">
        <f>AK137/INDEX($J$187:$AK$190,MATCH($K79,$J$187:$J$190,0),MATCH(AK$71,$J$187:$AK$187,0))/IF($K$7="Real",(1+'General Inputs'!$C$4)^('Output Viewer'!AK$71-'Output Viewer'!$M$71),1)</f>
        <v>4.9264309174660665E-3</v>
      </c>
    </row>
    <row r="80" spans="1:37" x14ac:dyDescent="0.25">
      <c r="J80" s="16" t="s">
        <v>22</v>
      </c>
      <c r="K80" s="297" t="s">
        <v>138</v>
      </c>
      <c r="L80" s="298" t="s">
        <v>702</v>
      </c>
      <c r="M80" s="325">
        <f>M138/INDEX($J$187:$AK$190,MATCH($K80,$J$187:$J$190,0),MATCH(M$71,$J$187:$AK$187,0))/IF($K$7="Real",(1+'General Inputs'!$C$4)^('Output Viewer'!M$71-'Output Viewer'!$M$71),1)</f>
        <v>1.1777090124464869E-3</v>
      </c>
      <c r="N80" s="325">
        <f>N138/INDEX($J$187:$AK$190,MATCH($K80,$J$187:$J$190,0),MATCH(N$71,$J$187:$AK$187,0))/IF($K$7="Real",(1+'General Inputs'!$C$4)^('Output Viewer'!N$71-'Output Viewer'!$M$71),1)</f>
        <v>8.4177957258692207E-4</v>
      </c>
      <c r="O80" s="325">
        <f>O138/INDEX($J$187:$AK$190,MATCH($K80,$J$187:$J$190,0),MATCH(O$71,$J$187:$AK$187,0))/IF($K$7="Real",(1+'General Inputs'!$C$4)^('Output Viewer'!O$71-'Output Viewer'!$M$71),1)</f>
        <v>6.5139608734403212E-4</v>
      </c>
      <c r="P80" s="325">
        <f>P138/INDEX($J$187:$AK$190,MATCH($K80,$J$187:$J$190,0),MATCH(P$71,$J$187:$AK$187,0))/IF($K$7="Real",(1+'General Inputs'!$C$4)^('Output Viewer'!P$71-'Output Viewer'!$M$71),1)</f>
        <v>6.3106668512054526E-4</v>
      </c>
      <c r="Q80" s="325">
        <f>Q138/INDEX($J$187:$AK$190,MATCH($K80,$J$187:$J$190,0),MATCH(Q$71,$J$187:$AK$187,0))/IF($K$7="Real",(1+'General Inputs'!$C$4)^('Output Viewer'!Q$71-'Output Viewer'!$M$71),1)</f>
        <v>8.6456233273998512E-4</v>
      </c>
      <c r="R80" s="325">
        <f>R138/INDEX($J$187:$AK$190,MATCH($K80,$J$187:$J$190,0),MATCH(R$71,$J$187:$AK$187,0))/IF($K$7="Real",(1+'General Inputs'!$C$4)^('Output Viewer'!R$71-'Output Viewer'!$M$71),1)</f>
        <v>1.3153891089312045E-3</v>
      </c>
      <c r="S80" s="325">
        <f>S138/INDEX($J$187:$AK$190,MATCH($K80,$J$187:$J$190,0),MATCH(S$71,$J$187:$AK$187,0))/IF($K$7="Real",(1+'General Inputs'!$C$4)^('Output Viewer'!S$71-'Output Viewer'!$M$71),1)</f>
        <v>1.8106798916993861E-3</v>
      </c>
      <c r="T80" s="325">
        <f>T138/INDEX($J$187:$AK$190,MATCH($K80,$J$187:$J$190,0),MATCH(T$71,$J$187:$AK$187,0))/IF($K$7="Real",(1+'General Inputs'!$C$4)^('Output Viewer'!T$71-'Output Viewer'!$M$71),1)</f>
        <v>2.4087174312720293E-3</v>
      </c>
      <c r="U80" s="325">
        <f>U138/INDEX($J$187:$AK$190,MATCH($K80,$J$187:$J$190,0),MATCH(U$71,$J$187:$AK$187,0))/IF($K$7="Real",(1+'General Inputs'!$C$4)^('Output Viewer'!U$71-'Output Viewer'!$M$71),1)</f>
        <v>2.9698842073585295E-3</v>
      </c>
      <c r="V80" s="325">
        <f>V138/INDEX($J$187:$AK$190,MATCH($K80,$J$187:$J$190,0),MATCH(V$71,$J$187:$AK$187,0))/IF($K$7="Real",(1+'General Inputs'!$C$4)^('Output Viewer'!V$71-'Output Viewer'!$M$71),1)</f>
        <v>3.412323522539517E-3</v>
      </c>
      <c r="W80" s="325">
        <f>W138/INDEX($J$187:$AK$190,MATCH($K80,$J$187:$J$190,0),MATCH(W$71,$J$187:$AK$187,0))/IF($K$7="Real",(1+'General Inputs'!$C$4)^('Output Viewer'!W$71-'Output Viewer'!$M$71),1)</f>
        <v>3.7746699167864489E-3</v>
      </c>
      <c r="X80" s="325">
        <f>X138/INDEX($J$187:$AK$190,MATCH($K80,$J$187:$J$190,0),MATCH(X$71,$J$187:$AK$187,0))/IF($K$7="Real",(1+'General Inputs'!$C$4)^('Output Viewer'!X$71-'Output Viewer'!$M$71),1)</f>
        <v>4.079490814240771E-3</v>
      </c>
      <c r="Y80" s="325">
        <f>Y138/INDEX($J$187:$AK$190,MATCH($K80,$J$187:$J$190,0),MATCH(Y$71,$J$187:$AK$187,0))/IF($K$7="Real",(1+'General Inputs'!$C$4)^('Output Viewer'!Y$71-'Output Viewer'!$M$71),1)</f>
        <v>4.3262548781937242E-3</v>
      </c>
      <c r="Z80" s="325">
        <f>Z138/INDEX($J$187:$AK$190,MATCH($K80,$J$187:$J$190,0),MATCH(Z$71,$J$187:$AK$187,0))/IF($K$7="Real",(1+'General Inputs'!$C$4)^('Output Viewer'!Z$71-'Output Viewer'!$M$71),1)</f>
        <v>4.5341375753573023E-3</v>
      </c>
      <c r="AA80" s="325">
        <f>AA138/INDEX($J$187:$AK$190,MATCH($K80,$J$187:$J$190,0),MATCH(AA$71,$J$187:$AK$187,0))/IF($K$7="Real",(1+'General Inputs'!$C$4)^('Output Viewer'!AA$71-'Output Viewer'!$M$71),1)</f>
        <v>4.6836569862499875E-3</v>
      </c>
      <c r="AB80" s="325">
        <f>AB138/INDEX($J$187:$AK$190,MATCH($K80,$J$187:$J$190,0),MATCH(AB$71,$J$187:$AK$187,0))/IF($K$7="Real",(1+'General Inputs'!$C$4)^('Output Viewer'!AB$71-'Output Viewer'!$M$71),1)</f>
        <v>4.7893830919399109E-3</v>
      </c>
      <c r="AC80" s="325">
        <f>AC138/INDEX($J$187:$AK$190,MATCH($K80,$J$187:$J$190,0),MATCH(AC$71,$J$187:$AK$187,0))/IF($K$7="Real",(1+'General Inputs'!$C$4)^('Output Viewer'!AC$71-'Output Viewer'!$M$71),1)</f>
        <v>4.8447465315616675E-3</v>
      </c>
      <c r="AD80" s="325">
        <f>AD138/INDEX($J$187:$AK$190,MATCH($K80,$J$187:$J$190,0),MATCH(AD$71,$J$187:$AK$187,0))/IF($K$7="Real",(1+'General Inputs'!$C$4)^('Output Viewer'!AD$71-'Output Viewer'!$M$71),1)</f>
        <v>4.8758931552925263E-3</v>
      </c>
      <c r="AE80" s="325">
        <f>AE138/INDEX($J$187:$AK$190,MATCH($K80,$J$187:$J$190,0),MATCH(AE$71,$J$187:$AK$187,0))/IF($K$7="Real",(1+'General Inputs'!$C$4)^('Output Viewer'!AE$71-'Output Viewer'!$M$71),1)</f>
        <v>4.8734146277247085E-3</v>
      </c>
      <c r="AF80" s="325">
        <f>AF138/INDEX($J$187:$AK$190,MATCH($K80,$J$187:$J$190,0),MATCH(AF$71,$J$187:$AK$187,0))/IF($K$7="Real",(1+'General Inputs'!$C$4)^('Output Viewer'!AF$71-'Output Viewer'!$M$71),1)</f>
        <v>4.8737661811223297E-3</v>
      </c>
      <c r="AG80" s="325">
        <f>AG138/INDEX($J$187:$AK$190,MATCH($K80,$J$187:$J$190,0),MATCH(AG$71,$J$187:$AK$187,0))/IF($K$7="Real",(1+'General Inputs'!$C$4)^('Output Viewer'!AG$71-'Output Viewer'!$M$71),1)</f>
        <v>4.8514647641378006E-3</v>
      </c>
      <c r="AH80" s="325">
        <f>AH138/INDEX($J$187:$AK$190,MATCH($K80,$J$187:$J$190,0),MATCH(AH$71,$J$187:$AK$187,0))/IF($K$7="Real",(1+'General Inputs'!$C$4)^('Output Viewer'!AH$71-'Output Viewer'!$M$71),1)</f>
        <v>4.8174695009501941E-3</v>
      </c>
      <c r="AI80" s="325">
        <f>AI138/INDEX($J$187:$AK$190,MATCH($K80,$J$187:$J$190,0),MATCH(AI$71,$J$187:$AK$187,0))/IF($K$7="Real",(1+'General Inputs'!$C$4)^('Output Viewer'!AI$71-'Output Viewer'!$M$71),1)</f>
        <v>4.7839349651018831E-3</v>
      </c>
      <c r="AJ80" s="325">
        <f>AJ138/INDEX($J$187:$AK$190,MATCH($K80,$J$187:$J$190,0),MATCH(AJ$71,$J$187:$AK$187,0))/IF($K$7="Real",(1+'General Inputs'!$C$4)^('Output Viewer'!AJ$71-'Output Viewer'!$M$71),1)</f>
        <v>4.81034977846935E-3</v>
      </c>
      <c r="AK80" s="325">
        <f>AK138/INDEX($J$187:$AK$190,MATCH($K80,$J$187:$J$190,0),MATCH(AK$71,$J$187:$AK$187,0))/IF($K$7="Real",(1+'General Inputs'!$C$4)^('Output Viewer'!AK$71-'Output Viewer'!$M$71),1)</f>
        <v>4.8411806968653064E-3</v>
      </c>
    </row>
    <row r="81" spans="10:37" x14ac:dyDescent="0.25">
      <c r="J81" s="16" t="s">
        <v>23</v>
      </c>
      <c r="K81" s="297" t="s">
        <v>136</v>
      </c>
      <c r="L81" s="298" t="s">
        <v>702</v>
      </c>
      <c r="M81" s="325">
        <f>M139/INDEX($J$187:$AK$190,MATCH($K81,$J$187:$J$190,0),MATCH(M$71,$J$187:$AK$187,0))/IF($K$7="Real",(1+'General Inputs'!$C$4)^('Output Viewer'!M$71-'Output Viewer'!$M$71),1)</f>
        <v>0</v>
      </c>
      <c r="N81" s="325">
        <f>N139/INDEX($J$187:$AK$190,MATCH($K81,$J$187:$J$190,0),MATCH(N$71,$J$187:$AK$187,0))/IF($K$7="Real",(1+'General Inputs'!$C$4)^('Output Viewer'!N$71-'Output Viewer'!$M$71),1)</f>
        <v>0</v>
      </c>
      <c r="O81" s="325">
        <f>O139/INDEX($J$187:$AK$190,MATCH($K81,$J$187:$J$190,0),MATCH(O$71,$J$187:$AK$187,0))/IF($K$7="Real",(1+'General Inputs'!$C$4)^('Output Viewer'!O$71-'Output Viewer'!$M$71),1)</f>
        <v>0</v>
      </c>
      <c r="P81" s="325">
        <f>P139/INDEX($J$187:$AK$190,MATCH($K81,$J$187:$J$190,0),MATCH(P$71,$J$187:$AK$187,0))/IF($K$7="Real",(1+'General Inputs'!$C$4)^('Output Viewer'!P$71-'Output Viewer'!$M$71),1)</f>
        <v>0</v>
      </c>
      <c r="Q81" s="325">
        <f>Q139/INDEX($J$187:$AK$190,MATCH($K81,$J$187:$J$190,0),MATCH(Q$71,$J$187:$AK$187,0))/IF($K$7="Real",(1+'General Inputs'!$C$4)^('Output Viewer'!Q$71-'Output Viewer'!$M$71),1)</f>
        <v>0</v>
      </c>
      <c r="R81" s="325">
        <f>R139/INDEX($J$187:$AK$190,MATCH($K81,$J$187:$J$190,0),MATCH(R$71,$J$187:$AK$187,0))/IF($K$7="Real",(1+'General Inputs'!$C$4)^('Output Viewer'!R$71-'Output Viewer'!$M$71),1)</f>
        <v>0</v>
      </c>
      <c r="S81" s="325">
        <f>S139/INDEX($J$187:$AK$190,MATCH($K81,$J$187:$J$190,0),MATCH(S$71,$J$187:$AK$187,0))/IF($K$7="Real",(1+'General Inputs'!$C$4)^('Output Viewer'!S$71-'Output Viewer'!$M$71),1)</f>
        <v>0</v>
      </c>
      <c r="T81" s="325">
        <f>T139/INDEX($J$187:$AK$190,MATCH($K81,$J$187:$J$190,0),MATCH(T$71,$J$187:$AK$187,0))/IF($K$7="Real",(1+'General Inputs'!$C$4)^('Output Viewer'!T$71-'Output Viewer'!$M$71),1)</f>
        <v>0</v>
      </c>
      <c r="U81" s="325">
        <f>U139/INDEX($J$187:$AK$190,MATCH($K81,$J$187:$J$190,0),MATCH(U$71,$J$187:$AK$187,0))/IF($K$7="Real",(1+'General Inputs'!$C$4)^('Output Viewer'!U$71-'Output Viewer'!$M$71),1)</f>
        <v>0</v>
      </c>
      <c r="V81" s="325">
        <f>V139/INDEX($J$187:$AK$190,MATCH($K81,$J$187:$J$190,0),MATCH(V$71,$J$187:$AK$187,0))/IF($K$7="Real",(1+'General Inputs'!$C$4)^('Output Viewer'!V$71-'Output Viewer'!$M$71),1)</f>
        <v>8.0542311428329818E-3</v>
      </c>
      <c r="W81" s="325">
        <f>W139/INDEX($J$187:$AK$190,MATCH($K81,$J$187:$J$190,0),MATCH(W$71,$J$187:$AK$187,0))/IF($K$7="Real",(1+'General Inputs'!$C$4)^('Output Viewer'!W$71-'Output Viewer'!$M$71),1)</f>
        <v>0</v>
      </c>
      <c r="X81" s="325">
        <f>X139/INDEX($J$187:$AK$190,MATCH($K81,$J$187:$J$190,0),MATCH(X$71,$J$187:$AK$187,0))/IF($K$7="Real",(1+'General Inputs'!$C$4)^('Output Viewer'!X$71-'Output Viewer'!$M$71),1)</f>
        <v>0</v>
      </c>
      <c r="Y81" s="325">
        <f>Y139/INDEX($J$187:$AK$190,MATCH($K81,$J$187:$J$190,0),MATCH(Y$71,$J$187:$AK$187,0))/IF($K$7="Real",(1+'General Inputs'!$C$4)^('Output Viewer'!Y$71-'Output Viewer'!$M$71),1)</f>
        <v>0</v>
      </c>
      <c r="Z81" s="325">
        <f>Z139/INDEX($J$187:$AK$190,MATCH($K81,$J$187:$J$190,0),MATCH(Z$71,$J$187:$AK$187,0))/IF($K$7="Real",(1+'General Inputs'!$C$4)^('Output Viewer'!Z$71-'Output Viewer'!$M$71),1)</f>
        <v>0</v>
      </c>
      <c r="AA81" s="325">
        <f>AA139/INDEX($J$187:$AK$190,MATCH($K81,$J$187:$J$190,0),MATCH(AA$71,$J$187:$AK$187,0))/IF($K$7="Real",(1+'General Inputs'!$C$4)^('Output Viewer'!AA$71-'Output Viewer'!$M$71),1)</f>
        <v>4.7196648442623512E-3</v>
      </c>
      <c r="AB81" s="325">
        <f>AB139/INDEX($J$187:$AK$190,MATCH($K81,$J$187:$J$190,0),MATCH(AB$71,$J$187:$AK$187,0))/IF($K$7="Real",(1+'General Inputs'!$C$4)^('Output Viewer'!AB$71-'Output Viewer'!$M$71),1)</f>
        <v>9.2709864041603095E-3</v>
      </c>
      <c r="AC81" s="325">
        <f>AC139/INDEX($J$187:$AK$190,MATCH($K81,$J$187:$J$190,0),MATCH(AC$71,$J$187:$AK$187,0))/IF($K$7="Real",(1+'General Inputs'!$C$4)^('Output Viewer'!AC$71-'Output Viewer'!$M$71),1)</f>
        <v>8.8451611554527972E-3</v>
      </c>
      <c r="AD81" s="325">
        <f>AD139/INDEX($J$187:$AK$190,MATCH($K81,$J$187:$J$190,0),MATCH(AD$71,$J$187:$AK$187,0))/IF($K$7="Real",(1+'General Inputs'!$C$4)^('Output Viewer'!AD$71-'Output Viewer'!$M$71),1)</f>
        <v>4.8341408282317078E-3</v>
      </c>
      <c r="AE81" s="325">
        <f>AE139/INDEX($J$187:$AK$190,MATCH($K81,$J$187:$J$190,0),MATCH(AE$71,$J$187:$AK$187,0))/IF($K$7="Real",(1+'General Inputs'!$C$4)^('Output Viewer'!AE$71-'Output Viewer'!$M$71),1)</f>
        <v>4.7260373445708048E-3</v>
      </c>
      <c r="AF81" s="325">
        <f>AF139/INDEX($J$187:$AK$190,MATCH($K81,$J$187:$J$190,0),MATCH(AF$71,$J$187:$AK$187,0))/IF($K$7="Real",(1+'General Inputs'!$C$4)^('Output Viewer'!AF$71-'Output Viewer'!$M$71),1)</f>
        <v>4.6532200975826724E-3</v>
      </c>
      <c r="AG81" s="325">
        <f>AG139/INDEX($J$187:$AK$190,MATCH($K81,$J$187:$J$190,0),MATCH(AG$71,$J$187:$AK$187,0))/IF($K$7="Real",(1+'General Inputs'!$C$4)^('Output Viewer'!AG$71-'Output Viewer'!$M$71),1)</f>
        <v>2.6979064344599197E-4</v>
      </c>
      <c r="AH81" s="325">
        <f>AH139/INDEX($J$187:$AK$190,MATCH($K81,$J$187:$J$190,0),MATCH(AH$71,$J$187:$AK$187,0))/IF($K$7="Real",(1+'General Inputs'!$C$4)^('Output Viewer'!AH$71-'Output Viewer'!$M$71),1)</f>
        <v>0</v>
      </c>
      <c r="AI81" s="325">
        <f>AI139/INDEX($J$187:$AK$190,MATCH($K81,$J$187:$J$190,0),MATCH(AI$71,$J$187:$AK$187,0))/IF($K$7="Real",(1+'General Inputs'!$C$4)^('Output Viewer'!AI$71-'Output Viewer'!$M$71),1)</f>
        <v>0</v>
      </c>
      <c r="AJ81" s="325">
        <f>AJ139/INDEX($J$187:$AK$190,MATCH($K81,$J$187:$J$190,0),MATCH(AJ$71,$J$187:$AK$187,0))/IF($K$7="Real",(1+'General Inputs'!$C$4)^('Output Viewer'!AJ$71-'Output Viewer'!$M$71),1)</f>
        <v>9.173604350464588E-4</v>
      </c>
      <c r="AK81" s="325">
        <f>AK139/INDEX($J$187:$AK$190,MATCH($K81,$J$187:$J$190,0),MATCH(AK$71,$J$187:$AK$187,0))/IF($K$7="Real",(1+'General Inputs'!$C$4)^('Output Viewer'!AK$71-'Output Viewer'!$M$71),1)</f>
        <v>5.0728014331038566E-3</v>
      </c>
    </row>
    <row r="82" spans="10:37" x14ac:dyDescent="0.25">
      <c r="J82" s="16" t="s">
        <v>23</v>
      </c>
      <c r="K82" s="297" t="s">
        <v>137</v>
      </c>
      <c r="L82" s="298" t="s">
        <v>702</v>
      </c>
      <c r="M82" s="325">
        <f>M140/INDEX($J$187:$AK$190,MATCH($K82,$J$187:$J$190,0),MATCH(M$71,$J$187:$AK$187,0))/IF($K$7="Real",(1+'General Inputs'!$C$4)^('Output Viewer'!M$71-'Output Viewer'!$M$71),1)</f>
        <v>0</v>
      </c>
      <c r="N82" s="325">
        <f>N140/INDEX($J$187:$AK$190,MATCH($K82,$J$187:$J$190,0),MATCH(N$71,$J$187:$AK$187,0))/IF($K$7="Real",(1+'General Inputs'!$C$4)^('Output Viewer'!N$71-'Output Viewer'!$M$71),1)</f>
        <v>0</v>
      </c>
      <c r="O82" s="325">
        <f>O140/INDEX($J$187:$AK$190,MATCH($K82,$J$187:$J$190,0),MATCH(O$71,$J$187:$AK$187,0))/IF($K$7="Real",(1+'General Inputs'!$C$4)^('Output Viewer'!O$71-'Output Viewer'!$M$71),1)</f>
        <v>0</v>
      </c>
      <c r="P82" s="325">
        <f>P140/INDEX($J$187:$AK$190,MATCH($K82,$J$187:$J$190,0),MATCH(P$71,$J$187:$AK$187,0))/IF($K$7="Real",(1+'General Inputs'!$C$4)^('Output Viewer'!P$71-'Output Viewer'!$M$71),1)</f>
        <v>0</v>
      </c>
      <c r="Q82" s="325">
        <f>Q140/INDEX($J$187:$AK$190,MATCH($K82,$J$187:$J$190,0),MATCH(Q$71,$J$187:$AK$187,0))/IF($K$7="Real",(1+'General Inputs'!$C$4)^('Output Viewer'!Q$71-'Output Viewer'!$M$71),1)</f>
        <v>0</v>
      </c>
      <c r="R82" s="325">
        <f>R140/INDEX($J$187:$AK$190,MATCH($K82,$J$187:$J$190,0),MATCH(R$71,$J$187:$AK$187,0))/IF($K$7="Real",(1+'General Inputs'!$C$4)^('Output Viewer'!R$71-'Output Viewer'!$M$71),1)</f>
        <v>0</v>
      </c>
      <c r="S82" s="325">
        <f>S140/INDEX($J$187:$AK$190,MATCH($K82,$J$187:$J$190,0),MATCH(S$71,$J$187:$AK$187,0))/IF($K$7="Real",(1+'General Inputs'!$C$4)^('Output Viewer'!S$71-'Output Viewer'!$M$71),1)</f>
        <v>0</v>
      </c>
      <c r="T82" s="325">
        <f>T140/INDEX($J$187:$AK$190,MATCH($K82,$J$187:$J$190,0),MATCH(T$71,$J$187:$AK$187,0))/IF($K$7="Real",(1+'General Inputs'!$C$4)^('Output Viewer'!T$71-'Output Viewer'!$M$71),1)</f>
        <v>0</v>
      </c>
      <c r="U82" s="325">
        <f>U140/INDEX($J$187:$AK$190,MATCH($K82,$J$187:$J$190,0),MATCH(U$71,$J$187:$AK$187,0))/IF($K$7="Real",(1+'General Inputs'!$C$4)^('Output Viewer'!U$71-'Output Viewer'!$M$71),1)</f>
        <v>0</v>
      </c>
      <c r="V82" s="325">
        <f>V140/INDEX($J$187:$AK$190,MATCH($K82,$J$187:$J$190,0),MATCH(V$71,$J$187:$AK$187,0))/IF($K$7="Real",(1+'General Inputs'!$C$4)^('Output Viewer'!V$71-'Output Viewer'!$M$71),1)</f>
        <v>5.0116974291070154E-3</v>
      </c>
      <c r="W82" s="325">
        <f>W140/INDEX($J$187:$AK$190,MATCH($K82,$J$187:$J$190,0),MATCH(W$71,$J$187:$AK$187,0))/IF($K$7="Real",(1+'General Inputs'!$C$4)^('Output Viewer'!W$71-'Output Viewer'!$M$71),1)</f>
        <v>0</v>
      </c>
      <c r="X82" s="325">
        <f>X140/INDEX($J$187:$AK$190,MATCH($K82,$J$187:$J$190,0),MATCH(X$71,$J$187:$AK$187,0))/IF($K$7="Real",(1+'General Inputs'!$C$4)^('Output Viewer'!X$71-'Output Viewer'!$M$71),1)</f>
        <v>0</v>
      </c>
      <c r="Y82" s="325">
        <f>Y140/INDEX($J$187:$AK$190,MATCH($K82,$J$187:$J$190,0),MATCH(Y$71,$J$187:$AK$187,0))/IF($K$7="Real",(1+'General Inputs'!$C$4)^('Output Viewer'!Y$71-'Output Viewer'!$M$71),1)</f>
        <v>0</v>
      </c>
      <c r="Z82" s="325">
        <f>Z140/INDEX($J$187:$AK$190,MATCH($K82,$J$187:$J$190,0),MATCH(Z$71,$J$187:$AK$187,0))/IF($K$7="Real",(1+'General Inputs'!$C$4)^('Output Viewer'!Z$71-'Output Viewer'!$M$71),1)</f>
        <v>0</v>
      </c>
      <c r="AA82" s="325">
        <f>AA140/INDEX($J$187:$AK$190,MATCH($K82,$J$187:$J$190,0),MATCH(AA$71,$J$187:$AK$187,0))/IF($K$7="Real",(1+'General Inputs'!$C$4)^('Output Viewer'!AA$71-'Output Viewer'!$M$71),1)</f>
        <v>3.5535727123974419E-3</v>
      </c>
      <c r="AB82" s="325">
        <f>AB140/INDEX($J$187:$AK$190,MATCH($K82,$J$187:$J$190,0),MATCH(AB$71,$J$187:$AK$187,0))/IF($K$7="Real",(1+'General Inputs'!$C$4)^('Output Viewer'!AB$71-'Output Viewer'!$M$71),1)</f>
        <v>7.1097372136288669E-3</v>
      </c>
      <c r="AC82" s="325">
        <f>AC140/INDEX($J$187:$AK$190,MATCH($K82,$J$187:$J$190,0),MATCH(AC$71,$J$187:$AK$187,0))/IF($K$7="Real",(1+'General Inputs'!$C$4)^('Output Viewer'!AC$71-'Output Viewer'!$M$71),1)</f>
        <v>6.8662615270006239E-3</v>
      </c>
      <c r="AD82" s="325">
        <f>AD140/INDEX($J$187:$AK$190,MATCH($K82,$J$187:$J$190,0),MATCH(AD$71,$J$187:$AK$187,0))/IF($K$7="Real",(1+'General Inputs'!$C$4)^('Output Viewer'!AD$71-'Output Viewer'!$M$71),1)</f>
        <v>3.7731637610337841E-3</v>
      </c>
      <c r="AE82" s="325">
        <f>AE140/INDEX($J$187:$AK$190,MATCH($K82,$J$187:$J$190,0),MATCH(AE$71,$J$187:$AK$187,0))/IF($K$7="Real",(1+'General Inputs'!$C$4)^('Output Viewer'!AE$71-'Output Viewer'!$M$71),1)</f>
        <v>3.6924689141785332E-3</v>
      </c>
      <c r="AF82" s="325">
        <f>AF140/INDEX($J$187:$AK$190,MATCH($K82,$J$187:$J$190,0),MATCH(AF$71,$J$187:$AK$187,0))/IF($K$7="Real",(1+'General Inputs'!$C$4)^('Output Viewer'!AF$71-'Output Viewer'!$M$71),1)</f>
        <v>3.6285664483110655E-3</v>
      </c>
      <c r="AG82" s="325">
        <f>AG140/INDEX($J$187:$AK$190,MATCH($K82,$J$187:$J$190,0),MATCH(AG$71,$J$187:$AK$187,0))/IF($K$7="Real",(1+'General Inputs'!$C$4)^('Output Viewer'!AG$71-'Output Viewer'!$M$71),1)</f>
        <v>3.5591790340399774E-3</v>
      </c>
      <c r="AH82" s="325">
        <f>AH140/INDEX($J$187:$AK$190,MATCH($K82,$J$187:$J$190,0),MATCH(AH$71,$J$187:$AK$187,0))/IF($K$7="Real",(1+'General Inputs'!$C$4)^('Output Viewer'!AH$71-'Output Viewer'!$M$71),1)</f>
        <v>3.490156480042078E-3</v>
      </c>
      <c r="AI82" s="325">
        <f>AI140/INDEX($J$187:$AK$190,MATCH($K82,$J$187:$J$190,0),MATCH(AI$71,$J$187:$AK$187,0))/IF($K$7="Real",(1+'General Inputs'!$C$4)^('Output Viewer'!AI$71-'Output Viewer'!$M$71),1)</f>
        <v>0</v>
      </c>
      <c r="AJ82" s="325">
        <f>AJ140/INDEX($J$187:$AK$190,MATCH($K82,$J$187:$J$190,0),MATCH(AJ$71,$J$187:$AK$187,0))/IF($K$7="Real",(1+'General Inputs'!$C$4)^('Output Viewer'!AJ$71-'Output Viewer'!$M$71),1)</f>
        <v>6.9578895413655896E-4</v>
      </c>
      <c r="AK82" s="325">
        <f>AK140/INDEX($J$187:$AK$190,MATCH($K82,$J$187:$J$190,0),MATCH(AK$71,$J$187:$AK$187,0))/IF($K$7="Real",(1+'General Inputs'!$C$4)^('Output Viewer'!AK$71-'Output Viewer'!$M$71),1)</f>
        <v>3.8272688408478731E-3</v>
      </c>
    </row>
    <row r="83" spans="10:37" x14ac:dyDescent="0.25">
      <c r="J83" s="16" t="s">
        <v>23</v>
      </c>
      <c r="K83" s="297" t="s">
        <v>138</v>
      </c>
      <c r="L83" s="298" t="s">
        <v>702</v>
      </c>
      <c r="M83" s="325">
        <f>M141/INDEX($J$187:$AK$190,MATCH($K83,$J$187:$J$190,0),MATCH(M$71,$J$187:$AK$187,0))/IF($K$7="Real",(1+'General Inputs'!$C$4)^('Output Viewer'!M$71-'Output Viewer'!$M$71),1)</f>
        <v>0</v>
      </c>
      <c r="N83" s="325">
        <f>N141/INDEX($J$187:$AK$190,MATCH($K83,$J$187:$J$190,0),MATCH(N$71,$J$187:$AK$187,0))/IF($K$7="Real",(1+'General Inputs'!$C$4)^('Output Viewer'!N$71-'Output Viewer'!$M$71),1)</f>
        <v>0</v>
      </c>
      <c r="O83" s="325">
        <f>O141/INDEX($J$187:$AK$190,MATCH($K83,$J$187:$J$190,0),MATCH(O$71,$J$187:$AK$187,0))/IF($K$7="Real",(1+'General Inputs'!$C$4)^('Output Viewer'!O$71-'Output Viewer'!$M$71),1)</f>
        <v>0</v>
      </c>
      <c r="P83" s="325">
        <f>P141/INDEX($J$187:$AK$190,MATCH($K83,$J$187:$J$190,0),MATCH(P$71,$J$187:$AK$187,0))/IF($K$7="Real",(1+'General Inputs'!$C$4)^('Output Viewer'!P$71-'Output Viewer'!$M$71),1)</f>
        <v>0</v>
      </c>
      <c r="Q83" s="325">
        <f>Q141/INDEX($J$187:$AK$190,MATCH($K83,$J$187:$J$190,0),MATCH(Q$71,$J$187:$AK$187,0))/IF($K$7="Real",(1+'General Inputs'!$C$4)^('Output Viewer'!Q$71-'Output Viewer'!$M$71),1)</f>
        <v>0</v>
      </c>
      <c r="R83" s="325">
        <f>R141/INDEX($J$187:$AK$190,MATCH($K83,$J$187:$J$190,0),MATCH(R$71,$J$187:$AK$187,0))/IF($K$7="Real",(1+'General Inputs'!$C$4)^('Output Viewer'!R$71-'Output Viewer'!$M$71),1)</f>
        <v>0</v>
      </c>
      <c r="S83" s="325">
        <f>S141/INDEX($J$187:$AK$190,MATCH($K83,$J$187:$J$190,0),MATCH(S$71,$J$187:$AK$187,0))/IF($K$7="Real",(1+'General Inputs'!$C$4)^('Output Viewer'!S$71-'Output Viewer'!$M$71),1)</f>
        <v>0</v>
      </c>
      <c r="T83" s="325">
        <f>T141/INDEX($J$187:$AK$190,MATCH($K83,$J$187:$J$190,0),MATCH(T$71,$J$187:$AK$187,0))/IF($K$7="Real",(1+'General Inputs'!$C$4)^('Output Viewer'!T$71-'Output Viewer'!$M$71),1)</f>
        <v>0</v>
      </c>
      <c r="U83" s="325">
        <f>U141/INDEX($J$187:$AK$190,MATCH($K83,$J$187:$J$190,0),MATCH(U$71,$J$187:$AK$187,0))/IF($K$7="Real",(1+'General Inputs'!$C$4)^('Output Viewer'!U$71-'Output Viewer'!$M$71),1)</f>
        <v>0</v>
      </c>
      <c r="V83" s="325">
        <f>V141/INDEX($J$187:$AK$190,MATCH($K83,$J$187:$J$190,0),MATCH(V$71,$J$187:$AK$187,0))/IF($K$7="Real",(1+'General Inputs'!$C$4)^('Output Viewer'!V$71-'Output Viewer'!$M$71),1)</f>
        <v>3.6375799644083671E-3</v>
      </c>
      <c r="W83" s="325">
        <f>W141/INDEX($J$187:$AK$190,MATCH($K83,$J$187:$J$190,0),MATCH(W$71,$J$187:$AK$187,0))/IF($K$7="Real",(1+'General Inputs'!$C$4)^('Output Viewer'!W$71-'Output Viewer'!$M$71),1)</f>
        <v>0</v>
      </c>
      <c r="X83" s="325">
        <f>X141/INDEX($J$187:$AK$190,MATCH($K83,$J$187:$J$190,0),MATCH(X$71,$J$187:$AK$187,0))/IF($K$7="Real",(1+'General Inputs'!$C$4)^('Output Viewer'!X$71-'Output Viewer'!$M$71),1)</f>
        <v>0</v>
      </c>
      <c r="Y83" s="325">
        <f>Y141/INDEX($J$187:$AK$190,MATCH($K83,$J$187:$J$190,0),MATCH(Y$71,$J$187:$AK$187,0))/IF($K$7="Real",(1+'General Inputs'!$C$4)^('Output Viewer'!Y$71-'Output Viewer'!$M$71),1)</f>
        <v>0</v>
      </c>
      <c r="Z83" s="325">
        <f>Z141/INDEX($J$187:$AK$190,MATCH($K83,$J$187:$J$190,0),MATCH(Z$71,$J$187:$AK$187,0))/IF($K$7="Real",(1+'General Inputs'!$C$4)^('Output Viewer'!Z$71-'Output Viewer'!$M$71),1)</f>
        <v>0</v>
      </c>
      <c r="AA83" s="325">
        <f>AA141/INDEX($J$187:$AK$190,MATCH($K83,$J$187:$J$190,0),MATCH(AA$71,$J$187:$AK$187,0))/IF($K$7="Real",(1+'General Inputs'!$C$4)^('Output Viewer'!AA$71-'Output Viewer'!$M$71),1)</f>
        <v>2.8495352883679062E-3</v>
      </c>
      <c r="AB83" s="325">
        <f>AB141/INDEX($J$187:$AK$190,MATCH($K83,$J$187:$J$190,0),MATCH(AB$71,$J$187:$AK$187,0))/IF($K$7="Real",(1+'General Inputs'!$C$4)^('Output Viewer'!AB$71-'Output Viewer'!$M$71),1)</f>
        <v>5.7656506899937702E-3</v>
      </c>
      <c r="AC83" s="325">
        <f>AC141/INDEX($J$187:$AK$190,MATCH($K83,$J$187:$J$190,0),MATCH(AC$71,$J$187:$AK$187,0))/IF($K$7="Real",(1+'General Inputs'!$C$4)^('Output Viewer'!AC$71-'Output Viewer'!$M$71),1)</f>
        <v>5.6109431528797594E-3</v>
      </c>
      <c r="AD83" s="325">
        <f>AD141/INDEX($J$187:$AK$190,MATCH($K83,$J$187:$J$190,0),MATCH(AD$71,$J$187:$AK$187,0))/IF($K$7="Real",(1+'General Inputs'!$C$4)^('Output Viewer'!AD$71-'Output Viewer'!$M$71),1)</f>
        <v>3.0940865496445528E-3</v>
      </c>
      <c r="AE83" s="325">
        <f>AE141/INDEX($J$187:$AK$190,MATCH($K83,$J$187:$J$190,0),MATCH(AE$71,$J$187:$AK$187,0))/IF($K$7="Real",(1+'General Inputs'!$C$4)^('Output Viewer'!AE$71-'Output Viewer'!$M$71),1)</f>
        <v>3.0298507682474901E-3</v>
      </c>
      <c r="AF83" s="325">
        <f>AF141/INDEX($J$187:$AK$190,MATCH($K83,$J$187:$J$190,0),MATCH(AF$71,$J$187:$AK$187,0))/IF($K$7="Real",(1+'General Inputs'!$C$4)^('Output Viewer'!AF$71-'Output Viewer'!$M$71),1)</f>
        <v>2.9737396559847387E-3</v>
      </c>
      <c r="AG83" s="325">
        <f>AG141/INDEX($J$187:$AK$190,MATCH($K83,$J$187:$J$190,0),MATCH(AG$71,$J$187:$AK$187,0))/IF($K$7="Real",(1+'General Inputs'!$C$4)^('Output Viewer'!AG$71-'Output Viewer'!$M$71),1)</f>
        <v>2.9078782553405907E-3</v>
      </c>
      <c r="AH83" s="325">
        <f>AH141/INDEX($J$187:$AK$190,MATCH($K83,$J$187:$J$190,0),MATCH(AH$71,$J$187:$AK$187,0))/IF($K$7="Real",(1+'General Inputs'!$C$4)^('Output Viewer'!AH$71-'Output Viewer'!$M$71),1)</f>
        <v>2.8364326758486022E-3</v>
      </c>
      <c r="AI83" s="325">
        <f>AI141/INDEX($J$187:$AK$190,MATCH($K83,$J$187:$J$190,0),MATCH(AI$71,$J$187:$AK$187,0))/IF($K$7="Real",(1+'General Inputs'!$C$4)^('Output Viewer'!AI$71-'Output Viewer'!$M$71),1)</f>
        <v>2.7643869843288955E-3</v>
      </c>
      <c r="AJ83" s="325">
        <f>AJ141/INDEX($J$187:$AK$190,MATCH($K83,$J$187:$J$190,0),MATCH(AJ$71,$J$187:$AK$187,0))/IF($K$7="Real",(1+'General Inputs'!$C$4)^('Output Viewer'!AJ$71-'Output Viewer'!$M$71),1)</f>
        <v>5.6042793140208399E-4</v>
      </c>
      <c r="AK83" s="325">
        <f>AK141/INDEX($J$187:$AK$190,MATCH($K83,$J$187:$J$190,0),MATCH(AK$71,$J$187:$AK$187,0))/IF($K$7="Real",(1+'General Inputs'!$C$4)^('Output Viewer'!AK$71-'Output Viewer'!$M$71),1)</f>
        <v>3.0727996941600612E-3</v>
      </c>
    </row>
    <row r="84" spans="10:37" x14ac:dyDescent="0.25">
      <c r="J84" s="16" t="s">
        <v>24</v>
      </c>
      <c r="K84" s="297" t="s">
        <v>136</v>
      </c>
      <c r="L84" s="297" t="s">
        <v>179</v>
      </c>
      <c r="M84" s="325">
        <f>M142/INDEX($J$187:$AK$190,MATCH($K84,$J$187:$J$190,0),MATCH(M$71,$J$187:$AK$187,0))/IF($K$7="Real",(1+'General Inputs'!$C$4)^('Output Viewer'!M$71-'Output Viewer'!$M$71),1)</f>
        <v>1.4435892094803308E-3</v>
      </c>
      <c r="N84" s="325">
        <f>N142/INDEX($J$187:$AK$190,MATCH($K84,$J$187:$J$190,0),MATCH(N$71,$J$187:$AK$187,0))/IF($K$7="Real",(1+'General Inputs'!$C$4)^('Output Viewer'!N$71-'Output Viewer'!$M$71),1)</f>
        <v>1.4273621087699639E-3</v>
      </c>
      <c r="O84" s="325">
        <f>O142/INDEX($J$187:$AK$190,MATCH($K84,$J$187:$J$190,0),MATCH(O$71,$J$187:$AK$187,0))/IF($K$7="Real",(1+'General Inputs'!$C$4)^('Output Viewer'!O$71-'Output Viewer'!$M$71),1)</f>
        <v>1.4986894210289516E-3</v>
      </c>
      <c r="P84" s="325">
        <f>P142/INDEX($J$187:$AK$190,MATCH($K84,$J$187:$J$190,0),MATCH(P$71,$J$187:$AK$187,0))/IF($K$7="Real",(1+'General Inputs'!$C$4)^('Output Viewer'!P$71-'Output Viewer'!$M$71),1)</f>
        <v>1.4890696899087659E-3</v>
      </c>
      <c r="Q84" s="325">
        <f>Q142/INDEX($J$187:$AK$190,MATCH($K84,$J$187:$J$190,0),MATCH(Q$71,$J$187:$AK$187,0))/IF($K$7="Real",(1+'General Inputs'!$C$4)^('Output Viewer'!Q$71-'Output Viewer'!$M$71),1)</f>
        <v>1.4964267401303131E-3</v>
      </c>
      <c r="R84" s="325">
        <f>R142/INDEX($J$187:$AK$190,MATCH($K84,$J$187:$J$190,0),MATCH(R$71,$J$187:$AK$187,0))/IF($K$7="Real",(1+'General Inputs'!$C$4)^('Output Viewer'!R$71-'Output Viewer'!$M$71),1)</f>
        <v>1.4940770545693394E-3</v>
      </c>
      <c r="S84" s="325">
        <f>S142/INDEX($J$187:$AK$190,MATCH($K84,$J$187:$J$190,0),MATCH(S$71,$J$187:$AK$187,0))/IF($K$7="Real",(1+'General Inputs'!$C$4)^('Output Viewer'!S$71-'Output Viewer'!$M$71),1)</f>
        <v>1.5606958099698939E-3</v>
      </c>
      <c r="T84" s="325">
        <f>T142/INDEX($J$187:$AK$190,MATCH($K84,$J$187:$J$190,0),MATCH(T$71,$J$187:$AK$187,0))/IF($K$7="Real",(1+'General Inputs'!$C$4)^('Output Viewer'!T$71-'Output Viewer'!$M$71),1)</f>
        <v>1.6115438109171923E-3</v>
      </c>
      <c r="U84" s="325">
        <f>U142/INDEX($J$187:$AK$190,MATCH($K84,$J$187:$J$190,0),MATCH(U$71,$J$187:$AK$187,0))/IF($K$7="Real",(1+'General Inputs'!$C$4)^('Output Viewer'!U$71-'Output Viewer'!$M$71),1)</f>
        <v>1.655208057990278E-3</v>
      </c>
      <c r="V84" s="325">
        <f>V142/INDEX($J$187:$AK$190,MATCH($K84,$J$187:$J$190,0),MATCH(V$71,$J$187:$AK$187,0))/IF($K$7="Real",(1+'General Inputs'!$C$4)^('Output Viewer'!V$71-'Output Viewer'!$M$71),1)</f>
        <v>1.7252339008252233E-3</v>
      </c>
      <c r="W84" s="325">
        <f>W142/INDEX($J$187:$AK$190,MATCH($K84,$J$187:$J$190,0),MATCH(W$71,$J$187:$AK$187,0))/IF($K$7="Real",(1+'General Inputs'!$C$4)^('Output Viewer'!W$71-'Output Viewer'!$M$71),1)</f>
        <v>1.8039979757145078E-3</v>
      </c>
      <c r="X84" s="325">
        <f>X142/INDEX($J$187:$AK$190,MATCH($K84,$J$187:$J$190,0),MATCH(X$71,$J$187:$AK$187,0))/IF($K$7="Real",(1+'General Inputs'!$C$4)^('Output Viewer'!X$71-'Output Viewer'!$M$71),1)</f>
        <v>1.9516475531523171E-3</v>
      </c>
      <c r="Y84" s="325">
        <f>Y142/INDEX($J$187:$AK$190,MATCH($K84,$J$187:$J$190,0),MATCH(Y$71,$J$187:$AK$187,0))/IF($K$7="Real",(1+'General Inputs'!$C$4)^('Output Viewer'!Y$71-'Output Viewer'!$M$71),1)</f>
        <v>1.9957852275669591E-3</v>
      </c>
      <c r="Z84" s="325">
        <f>Z142/INDEX($J$187:$AK$190,MATCH($K84,$J$187:$J$190,0),MATCH(Z$71,$J$187:$AK$187,0))/IF($K$7="Real",(1+'General Inputs'!$C$4)^('Output Viewer'!Z$71-'Output Viewer'!$M$71),1)</f>
        <v>2.076243680655837E-3</v>
      </c>
      <c r="AA84" s="325">
        <f>AA142/INDEX($J$187:$AK$190,MATCH($K84,$J$187:$J$190,0),MATCH(AA$71,$J$187:$AK$187,0))/IF($K$7="Real",(1+'General Inputs'!$C$4)^('Output Viewer'!AA$71-'Output Viewer'!$M$71),1)</f>
        <v>2.1096746710410137E-3</v>
      </c>
      <c r="AB84" s="325">
        <f>AB142/INDEX($J$187:$AK$190,MATCH($K84,$J$187:$J$190,0),MATCH(AB$71,$J$187:$AK$187,0))/IF($K$7="Real",(1+'General Inputs'!$C$4)^('Output Viewer'!AB$71-'Output Viewer'!$M$71),1)</f>
        <v>2.0957868334534838E-3</v>
      </c>
      <c r="AC84" s="325">
        <f>AC142/INDEX($J$187:$AK$190,MATCH($K84,$J$187:$J$190,0),MATCH(AC$71,$J$187:$AK$187,0))/IF($K$7="Real",(1+'General Inputs'!$C$4)^('Output Viewer'!AC$71-'Output Viewer'!$M$71),1)</f>
        <v>2.0958455621718775E-3</v>
      </c>
      <c r="AD84" s="325">
        <f>AD142/INDEX($J$187:$AK$190,MATCH($K84,$J$187:$J$190,0),MATCH(AD$71,$J$187:$AK$187,0))/IF($K$7="Real",(1+'General Inputs'!$C$4)^('Output Viewer'!AD$71-'Output Viewer'!$M$71),1)</f>
        <v>2.1339854135996937E-3</v>
      </c>
      <c r="AE84" s="325">
        <f>AE142/INDEX($J$187:$AK$190,MATCH($K84,$J$187:$J$190,0),MATCH(AE$71,$J$187:$AK$187,0))/IF($K$7="Real",(1+'General Inputs'!$C$4)^('Output Viewer'!AE$71-'Output Viewer'!$M$71),1)</f>
        <v>2.1568046295554321E-3</v>
      </c>
      <c r="AF84" s="325">
        <f>AF142/INDEX($J$187:$AK$190,MATCH($K84,$J$187:$J$190,0),MATCH(AF$71,$J$187:$AK$187,0))/IF($K$7="Real",(1+'General Inputs'!$C$4)^('Output Viewer'!AF$71-'Output Viewer'!$M$71),1)</f>
        <v>2.1934358813916867E-3</v>
      </c>
      <c r="AG84" s="325">
        <f>AG142/INDEX($J$187:$AK$190,MATCH($K84,$J$187:$J$190,0),MATCH(AG$71,$J$187:$AK$187,0))/IF($K$7="Real",(1+'General Inputs'!$C$4)^('Output Viewer'!AG$71-'Output Viewer'!$M$71),1)</f>
        <v>2.1862206455705306E-3</v>
      </c>
      <c r="AH84" s="325">
        <f>AH142/INDEX($J$187:$AK$190,MATCH($K84,$J$187:$J$190,0),MATCH(AH$71,$J$187:$AK$187,0))/IF($K$7="Real",(1+'General Inputs'!$C$4)^('Output Viewer'!AH$71-'Output Viewer'!$M$71),1)</f>
        <v>2.2038166141851367E-3</v>
      </c>
      <c r="AI84" s="325">
        <f>AI142/INDEX($J$187:$AK$190,MATCH($K84,$J$187:$J$190,0),MATCH(AI$71,$J$187:$AK$187,0))/IF($K$7="Real",(1+'General Inputs'!$C$4)^('Output Viewer'!AI$71-'Output Viewer'!$M$71),1)</f>
        <v>2.2123154710414548E-3</v>
      </c>
      <c r="AJ84" s="325">
        <f>AJ142/INDEX($J$187:$AK$190,MATCH($K84,$J$187:$J$190,0),MATCH(AJ$71,$J$187:$AK$187,0))/IF($K$7="Real",(1+'General Inputs'!$C$4)^('Output Viewer'!AJ$71-'Output Viewer'!$M$71),1)</f>
        <v>2.2271448901486561E-3</v>
      </c>
      <c r="AK84" s="325">
        <f>AK142/INDEX($J$187:$AK$190,MATCH($K84,$J$187:$J$190,0),MATCH(AK$71,$J$187:$AK$187,0))/IF($K$7="Real",(1+'General Inputs'!$C$4)^('Output Viewer'!AK$71-'Output Viewer'!$M$71),1)</f>
        <v>2.3000410671151186E-3</v>
      </c>
    </row>
    <row r="85" spans="10:37" x14ac:dyDescent="0.25">
      <c r="J85" s="16" t="s">
        <v>24</v>
      </c>
      <c r="K85" s="297" t="s">
        <v>137</v>
      </c>
      <c r="L85" s="297" t="s">
        <v>179</v>
      </c>
      <c r="M85" s="325">
        <f>M143/INDEX($J$187:$AK$190,MATCH($K85,$J$187:$J$190,0),MATCH(M$71,$J$187:$AK$187,0))/IF($K$7="Real",(1+'General Inputs'!$C$4)^('Output Viewer'!M$71-'Output Viewer'!$M$71),1)</f>
        <v>1.4427958368651585E-3</v>
      </c>
      <c r="N85" s="325">
        <f>N143/INDEX($J$187:$AK$190,MATCH($K85,$J$187:$J$190,0),MATCH(N$71,$J$187:$AK$187,0))/IF($K$7="Real",(1+'General Inputs'!$C$4)^('Output Viewer'!N$71-'Output Viewer'!$M$71),1)</f>
        <v>1.4250428279157276E-3</v>
      </c>
      <c r="O85" s="325">
        <f>O143/INDEX($J$187:$AK$190,MATCH($K85,$J$187:$J$190,0),MATCH(O$71,$J$187:$AK$187,0))/IF($K$7="Real",(1+'General Inputs'!$C$4)^('Output Viewer'!O$71-'Output Viewer'!$M$71),1)</f>
        <v>1.493275317549353E-3</v>
      </c>
      <c r="P85" s="325">
        <f>P143/INDEX($J$187:$AK$190,MATCH($K85,$J$187:$J$190,0),MATCH(P$71,$J$187:$AK$187,0))/IF($K$7="Real",(1+'General Inputs'!$C$4)^('Output Viewer'!P$71-'Output Viewer'!$M$71),1)</f>
        <v>1.4805179792248472E-3</v>
      </c>
      <c r="Q85" s="325">
        <f>Q143/INDEX($J$187:$AK$190,MATCH($K85,$J$187:$J$190,0),MATCH(Q$71,$J$187:$AK$187,0))/IF($K$7="Real",(1+'General Inputs'!$C$4)^('Output Viewer'!Q$71-'Output Viewer'!$M$71),1)</f>
        <v>1.4846858634883992E-3</v>
      </c>
      <c r="R85" s="325">
        <f>R143/INDEX($J$187:$AK$190,MATCH($K85,$J$187:$J$190,0),MATCH(R$71,$J$187:$AK$187,0))/IF($K$7="Real",(1+'General Inputs'!$C$4)^('Output Viewer'!R$71-'Output Viewer'!$M$71),1)</f>
        <v>1.4791557082948592E-3</v>
      </c>
      <c r="S85" s="325">
        <f>S143/INDEX($J$187:$AK$190,MATCH($K85,$J$187:$J$190,0),MATCH(S$71,$J$187:$AK$187,0))/IF($K$7="Real",(1+'General Inputs'!$C$4)^('Output Viewer'!S$71-'Output Viewer'!$M$71),1)</f>
        <v>1.5457572467651695E-3</v>
      </c>
      <c r="T85" s="325">
        <f>T143/INDEX($J$187:$AK$190,MATCH($K85,$J$187:$J$190,0),MATCH(T$71,$J$187:$AK$187,0))/IF($K$7="Real",(1+'General Inputs'!$C$4)^('Output Viewer'!T$71-'Output Viewer'!$M$71),1)</f>
        <v>1.5946190564697703E-3</v>
      </c>
      <c r="U85" s="325">
        <f>U143/INDEX($J$187:$AK$190,MATCH($K85,$J$187:$J$190,0),MATCH(U$71,$J$187:$AK$187,0))/IF($K$7="Real",(1+'General Inputs'!$C$4)^('Output Viewer'!U$71-'Output Viewer'!$M$71),1)</f>
        <v>1.6380357282965218E-3</v>
      </c>
      <c r="V85" s="325">
        <f>V143/INDEX($J$187:$AK$190,MATCH($K85,$J$187:$J$190,0),MATCH(V$71,$J$187:$AK$187,0))/IF($K$7="Real",(1+'General Inputs'!$C$4)^('Output Viewer'!V$71-'Output Viewer'!$M$71),1)</f>
        <v>1.707011084097278E-3</v>
      </c>
      <c r="W85" s="325">
        <f>W143/INDEX($J$187:$AK$190,MATCH($K85,$J$187:$J$190,0),MATCH(W$71,$J$187:$AK$187,0))/IF($K$7="Real",(1+'General Inputs'!$C$4)^('Output Viewer'!W$71-'Output Viewer'!$M$71),1)</f>
        <v>1.7827736068751158E-3</v>
      </c>
      <c r="X85" s="325">
        <f>X143/INDEX($J$187:$AK$190,MATCH($K85,$J$187:$J$190,0),MATCH(X$71,$J$187:$AK$187,0))/IF($K$7="Real",(1+'General Inputs'!$C$4)^('Output Viewer'!X$71-'Output Viewer'!$M$71),1)</f>
        <v>1.934311120152954E-3</v>
      </c>
      <c r="Y85" s="325">
        <f>Y143/INDEX($J$187:$AK$190,MATCH($K85,$J$187:$J$190,0),MATCH(Y$71,$J$187:$AK$187,0))/IF($K$7="Real",(1+'General Inputs'!$C$4)^('Output Viewer'!Y$71-'Output Viewer'!$M$71),1)</f>
        <v>1.9817035040532098E-3</v>
      </c>
      <c r="Z85" s="325">
        <f>Z143/INDEX($J$187:$AK$190,MATCH($K85,$J$187:$J$190,0),MATCH(Z$71,$J$187:$AK$187,0))/IF($K$7="Real",(1+'General Inputs'!$C$4)^('Output Viewer'!Z$71-'Output Viewer'!$M$71),1)</f>
        <v>2.0608129812928234E-3</v>
      </c>
      <c r="AA85" s="325">
        <f>AA143/INDEX($J$187:$AK$190,MATCH($K85,$J$187:$J$190,0),MATCH(AA$71,$J$187:$AK$187,0))/IF($K$7="Real",(1+'General Inputs'!$C$4)^('Output Viewer'!AA$71-'Output Viewer'!$M$71),1)</f>
        <v>2.0954939044996452E-3</v>
      </c>
      <c r="AB85" s="325">
        <f>AB143/INDEX($J$187:$AK$190,MATCH($K85,$J$187:$J$190,0),MATCH(AB$71,$J$187:$AK$187,0))/IF($K$7="Real",(1+'General Inputs'!$C$4)^('Output Viewer'!AB$71-'Output Viewer'!$M$71),1)</f>
        <v>2.0833803302069639E-3</v>
      </c>
      <c r="AC85" s="325">
        <f>AC143/INDEX($J$187:$AK$190,MATCH($K85,$J$187:$J$190,0),MATCH(AC$71,$J$187:$AK$187,0))/IF($K$7="Real",(1+'General Inputs'!$C$4)^('Output Viewer'!AC$71-'Output Viewer'!$M$71),1)</f>
        <v>2.0843976526821817E-3</v>
      </c>
      <c r="AD85" s="325">
        <f>AD143/INDEX($J$187:$AK$190,MATCH($K85,$J$187:$J$190,0),MATCH(AD$71,$J$187:$AK$187,0))/IF($K$7="Real",(1+'General Inputs'!$C$4)^('Output Viewer'!AD$71-'Output Viewer'!$M$71),1)</f>
        <v>2.12471746829104E-3</v>
      </c>
      <c r="AE85" s="325">
        <f>AE143/INDEX($J$187:$AK$190,MATCH($K85,$J$187:$J$190,0),MATCH(AE$71,$J$187:$AK$187,0))/IF($K$7="Real",(1+'General Inputs'!$C$4)^('Output Viewer'!AE$71-'Output Viewer'!$M$71),1)</f>
        <v>2.1488957223390918E-3</v>
      </c>
      <c r="AF85" s="325">
        <f>AF143/INDEX($J$187:$AK$190,MATCH($K85,$J$187:$J$190,0),MATCH(AF$71,$J$187:$AK$187,0))/IF($K$7="Real",(1+'General Inputs'!$C$4)^('Output Viewer'!AF$71-'Output Viewer'!$M$71),1)</f>
        <v>2.1866350333561253E-3</v>
      </c>
      <c r="AG85" s="325">
        <f>AG143/INDEX($J$187:$AK$190,MATCH($K85,$J$187:$J$190,0),MATCH(AG$71,$J$187:$AK$187,0))/IF($K$7="Real",(1+'General Inputs'!$C$4)^('Output Viewer'!AG$71-'Output Viewer'!$M$71),1)</f>
        <v>2.1792511968901783E-3</v>
      </c>
      <c r="AH85" s="325">
        <f>AH143/INDEX($J$187:$AK$190,MATCH($K85,$J$187:$J$190,0),MATCH(AH$71,$J$187:$AK$187,0))/IF($K$7="Real",(1+'General Inputs'!$C$4)^('Output Viewer'!AH$71-'Output Viewer'!$M$71),1)</f>
        <v>2.1968347464781405E-3</v>
      </c>
      <c r="AI85" s="325">
        <f>AI143/INDEX($J$187:$AK$190,MATCH($K85,$J$187:$J$190,0),MATCH(AI$71,$J$187:$AK$187,0))/IF($K$7="Real",(1+'General Inputs'!$C$4)^('Output Viewer'!AI$71-'Output Viewer'!$M$71),1)</f>
        <v>2.205560892832558E-3</v>
      </c>
      <c r="AJ85" s="325">
        <f>AJ143/INDEX($J$187:$AK$190,MATCH($K85,$J$187:$J$190,0),MATCH(AJ$71,$J$187:$AK$187,0))/IF($K$7="Real",(1+'General Inputs'!$C$4)^('Output Viewer'!AJ$71-'Output Viewer'!$M$71),1)</f>
        <v>2.22116615477903E-3</v>
      </c>
      <c r="AK85" s="325">
        <f>AK143/INDEX($J$187:$AK$190,MATCH($K85,$J$187:$J$190,0),MATCH(AK$71,$J$187:$AK$187,0))/IF($K$7="Real",(1+'General Inputs'!$C$4)^('Output Viewer'!AK$71-'Output Viewer'!$M$71),1)</f>
        <v>2.29342933705458E-3</v>
      </c>
    </row>
    <row r="86" spans="10:37" x14ac:dyDescent="0.25">
      <c r="J86" s="16" t="s">
        <v>24</v>
      </c>
      <c r="K86" s="297" t="s">
        <v>138</v>
      </c>
      <c r="L86" s="297" t="s">
        <v>179</v>
      </c>
      <c r="M86" s="325">
        <f>M144/INDEX($J$187:$AK$190,MATCH($K86,$J$187:$J$190,0),MATCH(M$71,$J$187:$AK$187,0))/IF($K$7="Real",(1+'General Inputs'!$C$4)^('Output Viewer'!M$71-'Output Viewer'!$M$71),1)</f>
        <v>1.4419354589035457E-3</v>
      </c>
      <c r="N86" s="325">
        <f>N144/INDEX($J$187:$AK$190,MATCH($K86,$J$187:$J$190,0),MATCH(N$71,$J$187:$AK$187,0))/IF($K$7="Real",(1+'General Inputs'!$C$4)^('Output Viewer'!N$71-'Output Viewer'!$M$71),1)</f>
        <v>1.422665066831647E-3</v>
      </c>
      <c r="O86" s="325">
        <f>O144/INDEX($J$187:$AK$190,MATCH($K86,$J$187:$J$190,0),MATCH(O$71,$J$187:$AK$187,0))/IF($K$7="Real",(1+'General Inputs'!$C$4)^('Output Viewer'!O$71-'Output Viewer'!$M$71),1)</f>
        <v>1.4880013191227639E-3</v>
      </c>
      <c r="P86" s="325">
        <f>P144/INDEX($J$187:$AK$190,MATCH($K86,$J$187:$J$190,0),MATCH(P$71,$J$187:$AK$187,0))/IF($K$7="Real",(1+'General Inputs'!$C$4)^('Output Viewer'!P$71-'Output Viewer'!$M$71),1)</f>
        <v>1.4721605885422457E-3</v>
      </c>
      <c r="Q86" s="325">
        <f>Q144/INDEX($J$187:$AK$190,MATCH($K86,$J$187:$J$190,0),MATCH(Q$71,$J$187:$AK$187,0))/IF($K$7="Real",(1+'General Inputs'!$C$4)^('Output Viewer'!Q$71-'Output Viewer'!$M$71),1)</f>
        <v>1.4732763785594365E-3</v>
      </c>
      <c r="R86" s="325">
        <f>R144/INDEX($J$187:$AK$190,MATCH($K86,$J$187:$J$190,0),MATCH(R$71,$J$187:$AK$187,0))/IF($K$7="Real",(1+'General Inputs'!$C$4)^('Output Viewer'!R$71-'Output Viewer'!$M$71),1)</f>
        <v>1.4649826779483549E-3</v>
      </c>
      <c r="S86" s="325">
        <f>S144/INDEX($J$187:$AK$190,MATCH($K86,$J$187:$J$190,0),MATCH(S$71,$J$187:$AK$187,0))/IF($K$7="Real",(1+'General Inputs'!$C$4)^('Output Viewer'!S$71-'Output Viewer'!$M$71),1)</f>
        <v>1.5315095596460096E-3</v>
      </c>
      <c r="T86" s="325">
        <f>T144/INDEX($J$187:$AK$190,MATCH($K86,$J$187:$J$190,0),MATCH(T$71,$J$187:$AK$187,0))/IF($K$7="Real",(1+'General Inputs'!$C$4)^('Output Viewer'!T$71-'Output Viewer'!$M$71),1)</f>
        <v>1.5784162949423947E-3</v>
      </c>
      <c r="U86" s="325">
        <f>U144/INDEX($J$187:$AK$190,MATCH($K86,$J$187:$J$190,0),MATCH(U$71,$J$187:$AK$187,0))/IF($K$7="Real",(1+'General Inputs'!$C$4)^('Output Viewer'!U$71-'Output Viewer'!$M$71),1)</f>
        <v>1.6215532929863819E-3</v>
      </c>
      <c r="V86" s="325">
        <f>V144/INDEX($J$187:$AK$190,MATCH($K86,$J$187:$J$190,0),MATCH(V$71,$J$187:$AK$187,0))/IF($K$7="Real",(1+'General Inputs'!$C$4)^('Output Viewer'!V$71-'Output Viewer'!$M$71),1)</f>
        <v>1.6892452905068569E-3</v>
      </c>
      <c r="W86" s="325">
        <f>W144/INDEX($J$187:$AK$190,MATCH($K86,$J$187:$J$190,0),MATCH(W$71,$J$187:$AK$187,0))/IF($K$7="Real",(1+'General Inputs'!$C$4)^('Output Viewer'!W$71-'Output Viewer'!$M$71),1)</f>
        <v>1.7613675758935822E-3</v>
      </c>
      <c r="X86" s="325">
        <f>X144/INDEX($J$187:$AK$190,MATCH($K86,$J$187:$J$190,0),MATCH(X$71,$J$187:$AK$187,0))/IF($K$7="Real",(1+'General Inputs'!$C$4)^('Output Viewer'!X$71-'Output Viewer'!$M$71),1)</f>
        <v>1.9153702596786276E-3</v>
      </c>
      <c r="Y86" s="325">
        <f>Y144/INDEX($J$187:$AK$190,MATCH($K86,$J$187:$J$190,0),MATCH(Y$71,$J$187:$AK$187,0))/IF($K$7="Real",(1+'General Inputs'!$C$4)^('Output Viewer'!Y$71-'Output Viewer'!$M$71),1)</f>
        <v>1.9665967087302222E-3</v>
      </c>
      <c r="Z86" s="325">
        <f>Z144/INDEX($J$187:$AK$190,MATCH($K86,$J$187:$J$190,0),MATCH(Z$71,$J$187:$AK$187,0))/IF($K$7="Real",(1+'General Inputs'!$C$4)^('Output Viewer'!Z$71-'Output Viewer'!$M$71),1)</f>
        <v>2.0439685492434547E-3</v>
      </c>
      <c r="AA86" s="325">
        <f>AA144/INDEX($J$187:$AK$190,MATCH($K86,$J$187:$J$190,0),MATCH(AA$71,$J$187:$AK$187,0))/IF($K$7="Real",(1+'General Inputs'!$C$4)^('Output Viewer'!AA$71-'Output Viewer'!$M$71),1)</f>
        <v>2.079891412896058E-3</v>
      </c>
      <c r="AB86" s="325">
        <f>AB144/INDEX($J$187:$AK$190,MATCH($K86,$J$187:$J$190,0),MATCH(AB$71,$J$187:$AK$187,0))/IF($K$7="Real",(1+'General Inputs'!$C$4)^('Output Viewer'!AB$71-'Output Viewer'!$M$71),1)</f>
        <v>2.0696879744655857E-3</v>
      </c>
      <c r="AC86" s="325">
        <f>AC144/INDEX($J$187:$AK$190,MATCH($K86,$J$187:$J$190,0),MATCH(AC$71,$J$187:$AK$187,0))/IF($K$7="Real",(1+'General Inputs'!$C$4)^('Output Viewer'!AC$71-'Output Viewer'!$M$71),1)</f>
        <v>2.0715743697135528E-3</v>
      </c>
      <c r="AD86" s="325">
        <f>AD144/INDEX($J$187:$AK$190,MATCH($K86,$J$187:$J$190,0),MATCH(AD$71,$J$187:$AK$187,0))/IF($K$7="Real",(1+'General Inputs'!$C$4)^('Output Viewer'!AD$71-'Output Viewer'!$M$71),1)</f>
        <v>2.113796196938383E-3</v>
      </c>
      <c r="AE86" s="325">
        <f>AE144/INDEX($J$187:$AK$190,MATCH($K86,$J$187:$J$190,0),MATCH(AE$71,$J$187:$AK$187,0))/IF($K$7="Real",(1+'General Inputs'!$C$4)^('Output Viewer'!AE$71-'Output Viewer'!$M$71),1)</f>
        <v>2.1393567986608777E-3</v>
      </c>
      <c r="AF86" s="325">
        <f>AF144/INDEX($J$187:$AK$190,MATCH($K86,$J$187:$J$190,0),MATCH(AF$71,$J$187:$AK$187,0))/IF($K$7="Real",(1+'General Inputs'!$C$4)^('Output Viewer'!AF$71-'Output Viewer'!$M$71),1)</f>
        <v>2.1779089548691847E-3</v>
      </c>
      <c r="AG86" s="325">
        <f>AG144/INDEX($J$187:$AK$190,MATCH($K86,$J$187:$J$190,0),MATCH(AG$71,$J$187:$AK$187,0))/IF($K$7="Real",(1+'General Inputs'!$C$4)^('Output Viewer'!AG$71-'Output Viewer'!$M$71),1)</f>
        <v>2.1701315858804189E-3</v>
      </c>
      <c r="AH86" s="325">
        <f>AH144/INDEX($J$187:$AK$190,MATCH($K86,$J$187:$J$190,0),MATCH(AH$71,$J$187:$AK$187,0))/IF($K$7="Real",(1+'General Inputs'!$C$4)^('Output Viewer'!AH$71-'Output Viewer'!$M$71),1)</f>
        <v>2.1878185372726502E-3</v>
      </c>
      <c r="AI86" s="325">
        <f>AI144/INDEX($J$187:$AK$190,MATCH($K86,$J$187:$J$190,0),MATCH(AI$71,$J$187:$AK$187,0))/IF($K$7="Real",(1+'General Inputs'!$C$4)^('Output Viewer'!AI$71-'Output Viewer'!$M$71),1)</f>
        <v>2.1964263344272936E-3</v>
      </c>
      <c r="AJ86" s="325">
        <f>AJ144/INDEX($J$187:$AK$190,MATCH($K86,$J$187:$J$190,0),MATCH(AJ$71,$J$187:$AK$187,0))/IF($K$7="Real",(1+'General Inputs'!$C$4)^('Output Viewer'!AJ$71-'Output Viewer'!$M$71),1)</f>
        <v>2.2125010101633003E-3</v>
      </c>
      <c r="AK86" s="325">
        <f>AK144/INDEX($J$187:$AK$190,MATCH($K86,$J$187:$J$190,0),MATCH(AK$71,$J$187:$AK$187,0))/IF($K$7="Real",(1+'General Inputs'!$C$4)^('Output Viewer'!AK$71-'Output Viewer'!$M$71),1)</f>
        <v>2.2840108343358048E-3</v>
      </c>
    </row>
    <row r="87" spans="10:37" x14ac:dyDescent="0.25">
      <c r="J87" s="16" t="s">
        <v>24</v>
      </c>
      <c r="K87" s="297" t="s">
        <v>136</v>
      </c>
      <c r="L87" s="297" t="s">
        <v>180</v>
      </c>
      <c r="M87" s="325">
        <f>M145/INDEX($J$187:$AK$190,MATCH($K87,$J$187:$J$190,0),MATCH(M$71,$J$187:$AK$187,0))/IF($K$7="Real",(1+'General Inputs'!$C$4)^('Output Viewer'!M$71-'Output Viewer'!$M$71),1)</f>
        <v>1.4435872022309153E-3</v>
      </c>
      <c r="N87" s="325">
        <f>N145/INDEX($J$187:$AK$190,MATCH($K87,$J$187:$J$190,0),MATCH(N$71,$J$187:$AK$187,0))/IF($K$7="Real",(1+'General Inputs'!$C$4)^('Output Viewer'!N$71-'Output Viewer'!$M$71),1)</f>
        <v>1.4273630561025296E-3</v>
      </c>
      <c r="O87" s="325">
        <f>O145/INDEX($J$187:$AK$190,MATCH($K87,$J$187:$J$190,0),MATCH(O$71,$J$187:$AK$187,0))/IF($K$7="Real",(1+'General Inputs'!$C$4)^('Output Viewer'!O$71-'Output Viewer'!$M$71),1)</f>
        <v>1.4986927422219558E-3</v>
      </c>
      <c r="P87" s="325">
        <f>P145/INDEX($J$187:$AK$190,MATCH($K87,$J$187:$J$190,0),MATCH(P$71,$J$187:$AK$187,0))/IF($K$7="Real",(1+'General Inputs'!$C$4)^('Output Viewer'!P$71-'Output Viewer'!$M$71),1)</f>
        <v>1.489064973908283E-3</v>
      </c>
      <c r="Q87" s="325">
        <f>Q145/INDEX($J$187:$AK$190,MATCH($K87,$J$187:$J$190,0),MATCH(Q$71,$J$187:$AK$187,0))/IF($K$7="Real",(1+'General Inputs'!$C$4)^('Output Viewer'!Q$71-'Output Viewer'!$M$71),1)</f>
        <v>1.4964225545763983E-3</v>
      </c>
      <c r="R87" s="325">
        <f>R145/INDEX($J$187:$AK$190,MATCH($K87,$J$187:$J$190,0),MATCH(R$71,$J$187:$AK$187,0))/IF($K$7="Real",(1+'General Inputs'!$C$4)^('Output Viewer'!R$71-'Output Viewer'!$M$71),1)</f>
        <v>1.4940763193542191E-3</v>
      </c>
      <c r="S87" s="325">
        <f>S145/INDEX($J$187:$AK$190,MATCH($K87,$J$187:$J$190,0),MATCH(S$71,$J$187:$AK$187,0))/IF($K$7="Real",(1+'General Inputs'!$C$4)^('Output Viewer'!S$71-'Output Viewer'!$M$71),1)</f>
        <v>1.5606973935513645E-3</v>
      </c>
      <c r="T87" s="325">
        <f>T145/INDEX($J$187:$AK$190,MATCH($K87,$J$187:$J$190,0),MATCH(T$71,$J$187:$AK$187,0))/IF($K$7="Real",(1+'General Inputs'!$C$4)^('Output Viewer'!T$71-'Output Viewer'!$M$71),1)</f>
        <v>1.6115447123013565E-3</v>
      </c>
      <c r="U87" s="325">
        <f>U145/INDEX($J$187:$AK$190,MATCH($K87,$J$187:$J$190,0),MATCH(U$71,$J$187:$AK$187,0))/IF($K$7="Real",(1+'General Inputs'!$C$4)^('Output Viewer'!U$71-'Output Viewer'!$M$71),1)</f>
        <v>1.6552075643691381E-3</v>
      </c>
      <c r="V87" s="325">
        <f>V145/INDEX($J$187:$AK$190,MATCH($K87,$J$187:$J$190,0),MATCH(V$71,$J$187:$AK$187,0))/IF($K$7="Real",(1+'General Inputs'!$C$4)^('Output Viewer'!V$71-'Output Viewer'!$M$71),1)</f>
        <v>1.7252329648965456E-3</v>
      </c>
      <c r="W87" s="325">
        <f>W145/INDEX($J$187:$AK$190,MATCH($K87,$J$187:$J$190,0),MATCH(W$71,$J$187:$AK$187,0))/IF($K$7="Real",(1+'General Inputs'!$C$4)^('Output Viewer'!W$71-'Output Viewer'!$M$71),1)</f>
        <v>1.8006161715340371E-3</v>
      </c>
      <c r="X87" s="325">
        <f>X145/INDEX($J$187:$AK$190,MATCH($K87,$J$187:$J$190,0),MATCH(X$71,$J$187:$AK$187,0))/IF($K$7="Real",(1+'General Inputs'!$C$4)^('Output Viewer'!X$71-'Output Viewer'!$M$71),1)</f>
        <v>1.8877991447830388E-3</v>
      </c>
      <c r="Y87" s="325">
        <f>Y145/INDEX($J$187:$AK$190,MATCH($K87,$J$187:$J$190,0),MATCH(Y$71,$J$187:$AK$187,0))/IF($K$7="Real",(1+'General Inputs'!$C$4)^('Output Viewer'!Y$71-'Output Viewer'!$M$71),1)</f>
        <v>1.8960910194183601E-3</v>
      </c>
      <c r="Z87" s="325">
        <f>Z145/INDEX($J$187:$AK$190,MATCH($K87,$J$187:$J$190,0),MATCH(Z$71,$J$187:$AK$187,0))/IF($K$7="Real",(1+'General Inputs'!$C$4)^('Output Viewer'!Z$71-'Output Viewer'!$M$71),1)</f>
        <v>1.9710792148777286E-3</v>
      </c>
      <c r="AA87" s="325">
        <f>AA145/INDEX($J$187:$AK$190,MATCH($K87,$J$187:$J$190,0),MATCH(AA$71,$J$187:$AK$187,0))/IF($K$7="Real",(1+'General Inputs'!$C$4)^('Output Viewer'!AA$71-'Output Viewer'!$M$71),1)</f>
        <v>1.9890918115777023E-3</v>
      </c>
      <c r="AB87" s="325">
        <f>AB145/INDEX($J$187:$AK$190,MATCH($K87,$J$187:$J$190,0),MATCH(AB$71,$J$187:$AK$187,0))/IF($K$7="Real",(1+'General Inputs'!$C$4)^('Output Viewer'!AB$71-'Output Viewer'!$M$71),1)</f>
        <v>1.9635753341343048E-3</v>
      </c>
      <c r="AC87" s="325">
        <f>AC145/INDEX($J$187:$AK$190,MATCH($K87,$J$187:$J$190,0),MATCH(AC$71,$J$187:$AK$187,0))/IF($K$7="Real",(1+'General Inputs'!$C$4)^('Output Viewer'!AC$71-'Output Viewer'!$M$71),1)</f>
        <v>1.960735891517898E-3</v>
      </c>
      <c r="AD87" s="325">
        <f>AD145/INDEX($J$187:$AK$190,MATCH($K87,$J$187:$J$190,0),MATCH(AD$71,$J$187:$AK$187,0))/IF($K$7="Real",(1+'General Inputs'!$C$4)^('Output Viewer'!AD$71-'Output Viewer'!$M$71),1)</f>
        <v>1.9925966638476536E-3</v>
      </c>
      <c r="AE87" s="325">
        <f>AE145/INDEX($J$187:$AK$190,MATCH($K87,$J$187:$J$190,0),MATCH(AE$71,$J$187:$AK$187,0))/IF($K$7="Real",(1+'General Inputs'!$C$4)^('Output Viewer'!AE$71-'Output Viewer'!$M$71),1)</f>
        <v>2.007343201120049E-3</v>
      </c>
      <c r="AF87" s="325">
        <f>AF145/INDEX($J$187:$AK$190,MATCH($K87,$J$187:$J$190,0),MATCH(AF$71,$J$187:$AK$187,0))/IF($K$7="Real",(1+'General Inputs'!$C$4)^('Output Viewer'!AF$71-'Output Viewer'!$M$71),1)</f>
        <v>2.0337772169549701E-3</v>
      </c>
      <c r="AG87" s="325">
        <f>AG145/INDEX($J$187:$AK$190,MATCH($K87,$J$187:$J$190,0),MATCH(AG$71,$J$187:$AK$187,0))/IF($K$7="Real",(1+'General Inputs'!$C$4)^('Output Viewer'!AG$71-'Output Viewer'!$M$71),1)</f>
        <v>2.0234265960875292E-3</v>
      </c>
      <c r="AH87" s="325">
        <f>AH145/INDEX($J$187:$AK$190,MATCH($K87,$J$187:$J$190,0),MATCH(AH$71,$J$187:$AK$187,0))/IF($K$7="Real",(1+'General Inputs'!$C$4)^('Output Viewer'!AH$71-'Output Viewer'!$M$71),1)</f>
        <v>2.028820650685245E-3</v>
      </c>
      <c r="AI87" s="325">
        <f>AI145/INDEX($J$187:$AK$190,MATCH($K87,$J$187:$J$190,0),MATCH(AI$71,$J$187:$AK$187,0))/IF($K$7="Real",(1+'General Inputs'!$C$4)^('Output Viewer'!AI$71-'Output Viewer'!$M$71),1)</f>
        <v>2.040523749125148E-3</v>
      </c>
      <c r="AJ87" s="325">
        <f>AJ145/INDEX($J$187:$AK$190,MATCH($K87,$J$187:$J$190,0),MATCH(AJ$71,$J$187:$AK$187,0))/IF($K$7="Real",(1+'General Inputs'!$C$4)^('Output Viewer'!AJ$71-'Output Viewer'!$M$71),1)</f>
        <v>2.0402962878053378E-3</v>
      </c>
      <c r="AK87" s="325">
        <f>AK145/INDEX($J$187:$AK$190,MATCH($K87,$J$187:$J$190,0),MATCH(AK$71,$J$187:$AK$187,0))/IF($K$7="Real",(1+'General Inputs'!$C$4)^('Output Viewer'!AK$71-'Output Viewer'!$M$71),1)</f>
        <v>2.100903893207124E-3</v>
      </c>
    </row>
    <row r="88" spans="10:37" x14ac:dyDescent="0.25">
      <c r="J88" s="16" t="s">
        <v>24</v>
      </c>
      <c r="K88" s="297" t="s">
        <v>137</v>
      </c>
      <c r="L88" s="297" t="s">
        <v>180</v>
      </c>
      <c r="M88" s="325">
        <f>M146/INDEX($J$187:$AK$190,MATCH($K88,$J$187:$J$190,0),MATCH(M$71,$J$187:$AK$187,0))/IF($K$7="Real",(1+'General Inputs'!$C$4)^('Output Viewer'!M$71-'Output Viewer'!$M$71),1)</f>
        <v>1.4427926874741993E-3</v>
      </c>
      <c r="N88" s="325">
        <f>N146/INDEX($J$187:$AK$190,MATCH($K88,$J$187:$J$190,0),MATCH(N$71,$J$187:$AK$187,0))/IF($K$7="Real",(1+'General Inputs'!$C$4)^('Output Viewer'!N$71-'Output Viewer'!$M$71),1)</f>
        <v>1.4250428279157276E-3</v>
      </c>
      <c r="O88" s="325">
        <f>O146/INDEX($J$187:$AK$190,MATCH($K88,$J$187:$J$190,0),MATCH(O$71,$J$187:$AK$187,0))/IF($K$7="Real",(1+'General Inputs'!$C$4)^('Output Viewer'!O$71-'Output Viewer'!$M$71),1)</f>
        <v>1.4932813920906026E-3</v>
      </c>
      <c r="P88" s="325">
        <f>P146/INDEX($J$187:$AK$190,MATCH($K88,$J$187:$J$190,0),MATCH(P$71,$J$187:$AK$187,0))/IF($K$7="Real",(1+'General Inputs'!$C$4)^('Output Viewer'!P$71-'Output Viewer'!$M$71),1)</f>
        <v>1.4805179792248472E-3</v>
      </c>
      <c r="Q88" s="325">
        <f>Q146/INDEX($J$187:$AK$190,MATCH($K88,$J$187:$J$190,0),MATCH(Q$71,$J$187:$AK$187,0))/IF($K$7="Real",(1+'General Inputs'!$C$4)^('Output Viewer'!Q$71-'Output Viewer'!$M$71),1)</f>
        <v>1.4846852372801674E-3</v>
      </c>
      <c r="R88" s="325">
        <f>R146/INDEX($J$187:$AK$190,MATCH($K88,$J$187:$J$190,0),MATCH(R$71,$J$187:$AK$187,0))/IF($K$7="Real",(1+'General Inputs'!$C$4)^('Output Viewer'!R$71-'Output Viewer'!$M$71),1)</f>
        <v>1.4791562075737686E-3</v>
      </c>
      <c r="S88" s="325">
        <f>S146/INDEX($J$187:$AK$190,MATCH($K88,$J$187:$J$190,0),MATCH(S$71,$J$187:$AK$187,0))/IF($K$7="Real",(1+'General Inputs'!$C$4)^('Output Viewer'!S$71-'Output Viewer'!$M$71),1)</f>
        <v>1.5457593152162915E-3</v>
      </c>
      <c r="T88" s="325">
        <f>T146/INDEX($J$187:$AK$190,MATCH($K88,$J$187:$J$190,0),MATCH(T$71,$J$187:$AK$187,0))/IF($K$7="Real",(1+'General Inputs'!$C$4)^('Output Viewer'!T$71-'Output Viewer'!$M$71),1)</f>
        <v>1.5946194121200176E-3</v>
      </c>
      <c r="U88" s="325">
        <f>U146/INDEX($J$187:$AK$190,MATCH($K88,$J$187:$J$190,0),MATCH(U$71,$J$187:$AK$187,0))/IF($K$7="Real",(1+'General Inputs'!$C$4)^('Output Viewer'!U$71-'Output Viewer'!$M$71),1)</f>
        <v>1.6380354166056223E-3</v>
      </c>
      <c r="V88" s="325">
        <f>V146/INDEX($J$187:$AK$190,MATCH($K88,$J$187:$J$190,0),MATCH(V$71,$J$187:$AK$187,0))/IF($K$7="Real",(1+'General Inputs'!$C$4)^('Output Viewer'!V$71-'Output Viewer'!$M$71),1)</f>
        <v>1.7070105304371659E-3</v>
      </c>
      <c r="W88" s="325">
        <f>W146/INDEX($J$187:$AK$190,MATCH($K88,$J$187:$J$190,0),MATCH(W$71,$J$187:$AK$187,0))/IF($K$7="Real",(1+'General Inputs'!$C$4)^('Output Viewer'!W$71-'Output Viewer'!$M$71),1)</f>
        <v>1.7833681059876779E-3</v>
      </c>
      <c r="X88" s="325">
        <f>X146/INDEX($J$187:$AK$190,MATCH($K88,$J$187:$J$190,0),MATCH(X$71,$J$187:$AK$187,0))/IF($K$7="Real",(1+'General Inputs'!$C$4)^('Output Viewer'!X$71-'Output Viewer'!$M$71),1)</f>
        <v>1.8727138585981845E-3</v>
      </c>
      <c r="Y88" s="325">
        <f>Y146/INDEX($J$187:$AK$190,MATCH($K88,$J$187:$J$190,0),MATCH(Y$71,$J$187:$AK$187,0))/IF($K$7="Real",(1+'General Inputs'!$C$4)^('Output Viewer'!Y$71-'Output Viewer'!$M$71),1)</f>
        <v>1.8812656935891434E-3</v>
      </c>
      <c r="Z88" s="325">
        <f>Z146/INDEX($J$187:$AK$190,MATCH($K88,$J$187:$J$190,0),MATCH(Z$71,$J$187:$AK$187,0))/IF($K$7="Real",(1+'General Inputs'!$C$4)^('Output Viewer'!Z$71-'Output Viewer'!$M$71),1)</f>
        <v>1.9554566456141363E-3</v>
      </c>
      <c r="AA88" s="325">
        <f>AA146/INDEX($J$187:$AK$190,MATCH($K88,$J$187:$J$190,0),MATCH(AA$71,$J$187:$AK$187,0))/IF($K$7="Real",(1+'General Inputs'!$C$4)^('Output Viewer'!AA$71-'Output Viewer'!$M$71),1)</f>
        <v>1.9741729222433877E-3</v>
      </c>
      <c r="AB88" s="325">
        <f>AB146/INDEX($J$187:$AK$190,MATCH($K88,$J$187:$J$190,0),MATCH(AB$71,$J$187:$AK$187,0))/IF($K$7="Real",(1+'General Inputs'!$C$4)^('Output Viewer'!AB$71-'Output Viewer'!$M$71),1)</f>
        <v>1.9497557907136032E-3</v>
      </c>
      <c r="AC88" s="325">
        <f>AC146/INDEX($J$187:$AK$190,MATCH($K88,$J$187:$J$190,0),MATCH(AC$71,$J$187:$AK$187,0))/IF($K$7="Real",(1+'General Inputs'!$C$4)^('Output Viewer'!AC$71-'Output Viewer'!$M$71),1)</f>
        <v>1.9487360862090995E-3</v>
      </c>
      <c r="AD88" s="325">
        <f>AD146/INDEX($J$187:$AK$190,MATCH($K88,$J$187:$J$190,0),MATCH(AD$71,$J$187:$AK$187,0))/IF($K$7="Real",(1+'General Inputs'!$C$4)^('Output Viewer'!AD$71-'Output Viewer'!$M$71),1)</f>
        <v>1.981658780501605E-3</v>
      </c>
      <c r="AE88" s="325">
        <f>AE146/INDEX($J$187:$AK$190,MATCH($K88,$J$187:$J$190,0),MATCH(AE$71,$J$187:$AK$187,0))/IF($K$7="Real",(1+'General Inputs'!$C$4)^('Output Viewer'!AE$71-'Output Viewer'!$M$71),1)</f>
        <v>1.9970420102337085E-3</v>
      </c>
      <c r="AF88" s="325">
        <f>AF146/INDEX($J$187:$AK$190,MATCH($K88,$J$187:$J$190,0),MATCH(AF$71,$J$187:$AK$187,0))/IF($K$7="Real",(1+'General Inputs'!$C$4)^('Output Viewer'!AF$71-'Output Viewer'!$M$71),1)</f>
        <v>2.0248946487649183E-3</v>
      </c>
      <c r="AG88" s="325">
        <f>AG146/INDEX($J$187:$AK$190,MATCH($K88,$J$187:$J$190,0),MATCH(AG$71,$J$187:$AK$187,0))/IF($K$7="Real",(1+'General Inputs'!$C$4)^('Output Viewer'!AG$71-'Output Viewer'!$M$71),1)</f>
        <v>2.0150290107273541E-3</v>
      </c>
      <c r="AH88" s="325">
        <f>AH146/INDEX($J$187:$AK$190,MATCH($K88,$J$187:$J$190,0),MATCH(AH$71,$J$187:$AK$187,0))/IF($K$7="Real",(1+'General Inputs'!$C$4)^('Output Viewer'!AH$71-'Output Viewer'!$M$71),1)</f>
        <v>2.0182388416362714E-3</v>
      </c>
      <c r="AI88" s="325">
        <f>AI146/INDEX($J$187:$AK$190,MATCH($K88,$J$187:$J$190,0),MATCH(AI$71,$J$187:$AK$187,0))/IF($K$7="Real",(1+'General Inputs'!$C$4)^('Output Viewer'!AI$71-'Output Viewer'!$M$71),1)</f>
        <v>2.0318756734298686E-3</v>
      </c>
      <c r="AJ88" s="325">
        <f>AJ146/INDEX($J$187:$AK$190,MATCH($K88,$J$187:$J$190,0),MATCH(AJ$71,$J$187:$AK$187,0))/IF($K$7="Real",(1+'General Inputs'!$C$4)^('Output Viewer'!AJ$71-'Output Viewer'!$M$71),1)</f>
        <v>2.0329016257609831E-3</v>
      </c>
      <c r="AK88" s="325">
        <f>AK146/INDEX($J$187:$AK$190,MATCH($K88,$J$187:$J$190,0),MATCH(AK$71,$J$187:$AK$187,0))/IF($K$7="Real",(1+'General Inputs'!$C$4)^('Output Viewer'!AK$71-'Output Viewer'!$M$71),1)</f>
        <v>2.0917479044095747E-3</v>
      </c>
    </row>
    <row r="89" spans="10:37" x14ac:dyDescent="0.25">
      <c r="J89" s="16" t="s">
        <v>24</v>
      </c>
      <c r="K89" s="297" t="s">
        <v>138</v>
      </c>
      <c r="L89" s="297" t="s">
        <v>180</v>
      </c>
      <c r="M89" s="325">
        <f>M147/INDEX($J$187:$AK$190,MATCH($K89,$J$187:$J$190,0),MATCH(M$71,$J$187:$AK$187,0))/IF($K$7="Real",(1+'General Inputs'!$C$4)^('Output Viewer'!M$71-'Output Viewer'!$M$71),1)</f>
        <v>1.4419328500906961E-3</v>
      </c>
      <c r="N89" s="325">
        <f>N147/INDEX($J$187:$AK$190,MATCH($K89,$J$187:$J$190,0),MATCH(N$71,$J$187:$AK$187,0))/IF($K$7="Real",(1+'General Inputs'!$C$4)^('Output Viewer'!N$71-'Output Viewer'!$M$71),1)</f>
        <v>1.4226654574493907E-3</v>
      </c>
      <c r="O89" s="325">
        <f>O147/INDEX($J$187:$AK$190,MATCH($K89,$J$187:$J$190,0),MATCH(O$71,$J$187:$AK$187,0))/IF($K$7="Real",(1+'General Inputs'!$C$4)^('Output Viewer'!O$71-'Output Viewer'!$M$71),1)</f>
        <v>1.4880091082674972E-3</v>
      </c>
      <c r="P89" s="325">
        <f>P147/INDEX($J$187:$AK$190,MATCH($K89,$J$187:$J$190,0),MATCH(P$71,$J$187:$AK$187,0))/IF($K$7="Real",(1+'General Inputs'!$C$4)^('Output Viewer'!P$71-'Output Viewer'!$M$71),1)</f>
        <v>1.4721604143089549E-3</v>
      </c>
      <c r="Q89" s="325">
        <f>Q147/INDEX($J$187:$AK$190,MATCH($K89,$J$187:$J$190,0),MATCH(Q$71,$J$187:$AK$187,0))/IF($K$7="Real",(1+'General Inputs'!$C$4)^('Output Viewer'!Q$71-'Output Viewer'!$M$71),1)</f>
        <v>1.4732759469324854E-3</v>
      </c>
      <c r="R89" s="325">
        <f>R147/INDEX($J$187:$AK$190,MATCH($K89,$J$187:$J$190,0),MATCH(R$71,$J$187:$AK$187,0))/IF($K$7="Real",(1+'General Inputs'!$C$4)^('Output Viewer'!R$71-'Output Viewer'!$M$71),1)</f>
        <v>1.4649829903975067E-3</v>
      </c>
      <c r="S89" s="325">
        <f>S147/INDEX($J$187:$AK$190,MATCH($K89,$J$187:$J$190,0),MATCH(S$71,$J$187:$AK$187,0))/IF($K$7="Real",(1+'General Inputs'!$C$4)^('Output Viewer'!S$71-'Output Viewer'!$M$71),1)</f>
        <v>1.5315102256792355E-3</v>
      </c>
      <c r="T89" s="325">
        <f>T147/INDEX($J$187:$AK$190,MATCH($K89,$J$187:$J$190,0),MATCH(T$71,$J$187:$AK$187,0))/IF($K$7="Real",(1+'General Inputs'!$C$4)^('Output Viewer'!T$71-'Output Viewer'!$M$71),1)</f>
        <v>1.5784170452004757E-3</v>
      </c>
      <c r="U89" s="325">
        <f>U147/INDEX($J$187:$AK$190,MATCH($K89,$J$187:$J$190,0),MATCH(U$71,$J$187:$AK$187,0))/IF($K$7="Real",(1+'General Inputs'!$C$4)^('Output Viewer'!U$71-'Output Viewer'!$M$71),1)</f>
        <v>1.6215530161068142E-3</v>
      </c>
      <c r="V89" s="325">
        <f>V147/INDEX($J$187:$AK$190,MATCH($K89,$J$187:$J$190,0),MATCH(V$71,$J$187:$AK$187,0))/IF($K$7="Real",(1+'General Inputs'!$C$4)^('Output Viewer'!V$71-'Output Viewer'!$M$71),1)</f>
        <v>1.6892449731043724E-3</v>
      </c>
      <c r="W89" s="325">
        <f>W147/INDEX($J$187:$AK$190,MATCH($K89,$J$187:$J$190,0),MATCH(W$71,$J$187:$AK$187,0))/IF($K$7="Real",(1+'General Inputs'!$C$4)^('Output Viewer'!W$71-'Output Viewer'!$M$71),1)</f>
        <v>1.7664382274199951E-3</v>
      </c>
      <c r="X89" s="325">
        <f>X147/INDEX($J$187:$AK$190,MATCH($K89,$J$187:$J$190,0),MATCH(X$71,$J$187:$AK$187,0))/IF($K$7="Real",(1+'General Inputs'!$C$4)^('Output Viewer'!X$71-'Output Viewer'!$M$71),1)</f>
        <v>1.8568468542842309E-3</v>
      </c>
      <c r="Y89" s="325">
        <f>Y147/INDEX($J$187:$AK$190,MATCH($K89,$J$187:$J$190,0),MATCH(Y$71,$J$187:$AK$187,0))/IF($K$7="Real",(1+'General Inputs'!$C$4)^('Output Viewer'!Y$71-'Output Viewer'!$M$71),1)</f>
        <v>1.8661364128142943E-3</v>
      </c>
      <c r="Z89" s="325">
        <f>Z147/INDEX($J$187:$AK$190,MATCH($K89,$J$187:$J$190,0),MATCH(Z$71,$J$187:$AK$187,0))/IF($K$7="Real",(1+'General Inputs'!$C$4)^('Output Viewer'!Z$71-'Output Viewer'!$M$71),1)</f>
        <v>1.939182701650659E-3</v>
      </c>
      <c r="AA89" s="325">
        <f>AA147/INDEX($J$187:$AK$190,MATCH($K89,$J$187:$J$190,0),MATCH(AA$71,$J$187:$AK$187,0))/IF($K$7="Real",(1+'General Inputs'!$C$4)^('Output Viewer'!AA$71-'Output Viewer'!$M$71),1)</f>
        <v>1.9584719152876129E-3</v>
      </c>
      <c r="AB89" s="325">
        <f>AB147/INDEX($J$187:$AK$190,MATCH($K89,$J$187:$J$190,0),MATCH(AB$71,$J$187:$AK$187,0))/IF($K$7="Real",(1+'General Inputs'!$C$4)^('Output Viewer'!AB$71-'Output Viewer'!$M$71),1)</f>
        <v>1.9354825075188716E-3</v>
      </c>
      <c r="AC89" s="325">
        <f>AC147/INDEX($J$187:$AK$190,MATCH($K89,$J$187:$J$190,0),MATCH(AC$71,$J$187:$AK$187,0))/IF($K$7="Real",(1+'General Inputs'!$C$4)^('Output Viewer'!AC$71-'Output Viewer'!$M$71),1)</f>
        <v>1.9358702902379464E-3</v>
      </c>
      <c r="AD89" s="325">
        <f>AD147/INDEX($J$187:$AK$190,MATCH($K89,$J$187:$J$190,0),MATCH(AD$71,$J$187:$AK$187,0))/IF($K$7="Real",(1+'General Inputs'!$C$4)^('Output Viewer'!AD$71-'Output Viewer'!$M$71),1)</f>
        <v>1.9695645020218295E-3</v>
      </c>
      <c r="AE89" s="325">
        <f>AE147/INDEX($J$187:$AK$190,MATCH($K89,$J$187:$J$190,0),MATCH(AE$71,$J$187:$AK$187,0))/IF($K$7="Real",(1+'General Inputs'!$C$4)^('Output Viewer'!AE$71-'Output Viewer'!$M$71),1)</f>
        <v>1.9856670049259732E-3</v>
      </c>
      <c r="AF89" s="325">
        <f>AF147/INDEX($J$187:$AK$190,MATCH($K89,$J$187:$J$190,0),MATCH(AF$71,$J$187:$AK$187,0))/IF($K$7="Real",(1+'General Inputs'!$C$4)^('Output Viewer'!AF$71-'Output Viewer'!$M$71),1)</f>
        <v>2.0144005258909336E-3</v>
      </c>
      <c r="AG89" s="325">
        <f>AG147/INDEX($J$187:$AK$190,MATCH($K89,$J$187:$J$190,0),MATCH(AG$71,$J$187:$AK$187,0))/IF($K$7="Real",(1+'General Inputs'!$C$4)^('Output Viewer'!AG$71-'Output Viewer'!$M$71),1)</f>
        <v>2.0048929040995737E-3</v>
      </c>
      <c r="AH89" s="325">
        <f>AH147/INDEX($J$187:$AK$190,MATCH($K89,$J$187:$J$190,0),MATCH(AH$71,$J$187:$AK$187,0))/IF($K$7="Real",(1+'General Inputs'!$C$4)^('Output Viewer'!AH$71-'Output Viewer'!$M$71),1)</f>
        <v>2.0063148434202572E-3</v>
      </c>
      <c r="AI89" s="325">
        <f>AI147/INDEX($J$187:$AK$190,MATCH($K89,$J$187:$J$190,0),MATCH(AI$71,$J$187:$AK$187,0))/IF($K$7="Real",(1+'General Inputs'!$C$4)^('Output Viewer'!AI$71-'Output Viewer'!$M$71),1)</f>
        <v>2.0209831367109005E-3</v>
      </c>
      <c r="AJ89" s="325">
        <f>AJ147/INDEX($J$187:$AK$190,MATCH($K89,$J$187:$J$190,0),MATCH(AJ$71,$J$187:$AK$187,0))/IF($K$7="Real",(1+'General Inputs'!$C$4)^('Output Viewer'!AJ$71-'Output Viewer'!$M$71),1)</f>
        <v>2.0231962246260874E-3</v>
      </c>
      <c r="AK89" s="325">
        <f>AK147/INDEX($J$187:$AK$190,MATCH($K89,$J$187:$J$190,0),MATCH(AK$71,$J$187:$AK$187,0))/IF($K$7="Real",(1+'General Inputs'!$C$4)^('Output Viewer'!AK$71-'Output Viewer'!$M$71),1)</f>
        <v>2.0804931136856075E-3</v>
      </c>
    </row>
    <row r="90" spans="10:37" x14ac:dyDescent="0.25">
      <c r="J90" s="16" t="s">
        <v>25</v>
      </c>
      <c r="K90" s="297" t="s">
        <v>136</v>
      </c>
      <c r="L90" s="298" t="s">
        <v>702</v>
      </c>
      <c r="M90" s="325">
        <f>M148/INDEX($J$187:$AK$190,MATCH($K90,$J$187:$J$190,0),MATCH(M$71,$J$187:$AK$187,0))/IF($K$7="Real",(1+'General Inputs'!$C$4)^('Output Viewer'!M$71-'Output Viewer'!$M$71),1)</f>
        <v>0</v>
      </c>
      <c r="N90" s="325">
        <f>N148/INDEX($J$187:$AK$190,MATCH($K90,$J$187:$J$190,0),MATCH(N$71,$J$187:$AK$187,0))/IF($K$7="Real",(1+'General Inputs'!$C$4)^('Output Viewer'!N$71-'Output Viewer'!$M$71),1)</f>
        <v>0</v>
      </c>
      <c r="O90" s="325">
        <f>O148/INDEX($J$187:$AK$190,MATCH($K90,$J$187:$J$190,0),MATCH(O$71,$J$187:$AK$187,0))/IF($K$7="Real",(1+'General Inputs'!$C$4)^('Output Viewer'!O$71-'Output Viewer'!$M$71),1)</f>
        <v>0</v>
      </c>
      <c r="P90" s="325">
        <f>P148/INDEX($J$187:$AK$190,MATCH($K90,$J$187:$J$190,0),MATCH(P$71,$J$187:$AK$187,0))/IF($K$7="Real",(1+'General Inputs'!$C$4)^('Output Viewer'!P$71-'Output Viewer'!$M$71),1)</f>
        <v>0</v>
      </c>
      <c r="Q90" s="325">
        <f>Q148/INDEX($J$187:$AK$190,MATCH($K90,$J$187:$J$190,0),MATCH(Q$71,$J$187:$AK$187,0))/IF($K$7="Real",(1+'General Inputs'!$C$4)^('Output Viewer'!Q$71-'Output Viewer'!$M$71),1)</f>
        <v>0</v>
      </c>
      <c r="R90" s="325">
        <f>R148/INDEX($J$187:$AK$190,MATCH($K90,$J$187:$J$190,0),MATCH(R$71,$J$187:$AK$187,0))/IF($K$7="Real",(1+'General Inputs'!$C$4)^('Output Viewer'!R$71-'Output Viewer'!$M$71),1)</f>
        <v>0</v>
      </c>
      <c r="S90" s="325">
        <f>S148/INDEX($J$187:$AK$190,MATCH($K90,$J$187:$J$190,0),MATCH(S$71,$J$187:$AK$187,0))/IF($K$7="Real",(1+'General Inputs'!$C$4)^('Output Viewer'!S$71-'Output Viewer'!$M$71),1)</f>
        <v>0</v>
      </c>
      <c r="T90" s="325">
        <f>T148/INDEX($J$187:$AK$190,MATCH($K90,$J$187:$J$190,0),MATCH(T$71,$J$187:$AK$187,0))/IF($K$7="Real",(1+'General Inputs'!$C$4)^('Output Viewer'!T$71-'Output Viewer'!$M$71),1)</f>
        <v>0</v>
      </c>
      <c r="U90" s="325">
        <f>U148/INDEX($J$187:$AK$190,MATCH($K90,$J$187:$J$190,0),MATCH(U$71,$J$187:$AK$187,0))/IF($K$7="Real",(1+'General Inputs'!$C$4)^('Output Viewer'!U$71-'Output Viewer'!$M$71),1)</f>
        <v>0</v>
      </c>
      <c r="V90" s="325">
        <f>V148/INDEX($J$187:$AK$190,MATCH($K90,$J$187:$J$190,0),MATCH(V$71,$J$187:$AK$187,0))/IF($K$7="Real",(1+'General Inputs'!$C$4)^('Output Viewer'!V$71-'Output Viewer'!$M$71),1)</f>
        <v>0</v>
      </c>
      <c r="W90" s="325">
        <f>W148/INDEX($J$187:$AK$190,MATCH($K90,$J$187:$J$190,0),MATCH(W$71,$J$187:$AK$187,0))/IF($K$7="Real",(1+'General Inputs'!$C$4)^('Output Viewer'!W$71-'Output Viewer'!$M$71),1)</f>
        <v>0</v>
      </c>
      <c r="X90" s="325">
        <f>X148/INDEX($J$187:$AK$190,MATCH($K90,$J$187:$J$190,0),MATCH(X$71,$J$187:$AK$187,0))/IF($K$7="Real",(1+'General Inputs'!$C$4)^('Output Viewer'!X$71-'Output Viewer'!$M$71),1)</f>
        <v>0</v>
      </c>
      <c r="Y90" s="325">
        <f>Y148/INDEX($J$187:$AK$190,MATCH($K90,$J$187:$J$190,0),MATCH(Y$71,$J$187:$AK$187,0))/IF($K$7="Real",(1+'General Inputs'!$C$4)^('Output Viewer'!Y$71-'Output Viewer'!$M$71),1)</f>
        <v>0</v>
      </c>
      <c r="Z90" s="325">
        <f>Z148/INDEX($J$187:$AK$190,MATCH($K90,$J$187:$J$190,0),MATCH(Z$71,$J$187:$AK$187,0))/IF($K$7="Real",(1+'General Inputs'!$C$4)^('Output Viewer'!Z$71-'Output Viewer'!$M$71),1)</f>
        <v>0</v>
      </c>
      <c r="AA90" s="325">
        <f>AA148/INDEX($J$187:$AK$190,MATCH($K90,$J$187:$J$190,0),MATCH(AA$71,$J$187:$AK$187,0))/IF($K$7="Real",(1+'General Inputs'!$C$4)^('Output Viewer'!AA$71-'Output Viewer'!$M$71),1)</f>
        <v>0</v>
      </c>
      <c r="AB90" s="325">
        <f>AB148/INDEX($J$187:$AK$190,MATCH($K90,$J$187:$J$190,0),MATCH(AB$71,$J$187:$AK$187,0))/IF($K$7="Real",(1+'General Inputs'!$C$4)^('Output Viewer'!AB$71-'Output Viewer'!$M$71),1)</f>
        <v>0</v>
      </c>
      <c r="AC90" s="325">
        <f>AC148/INDEX($J$187:$AK$190,MATCH($K90,$J$187:$J$190,0),MATCH(AC$71,$J$187:$AK$187,0))/IF($K$7="Real",(1+'General Inputs'!$C$4)^('Output Viewer'!AC$71-'Output Viewer'!$M$71),1)</f>
        <v>0</v>
      </c>
      <c r="AD90" s="325">
        <f>AD148/INDEX($J$187:$AK$190,MATCH($K90,$J$187:$J$190,0),MATCH(AD$71,$J$187:$AK$187,0))/IF($K$7="Real",(1+'General Inputs'!$C$4)^('Output Viewer'!AD$71-'Output Viewer'!$M$71),1)</f>
        <v>0</v>
      </c>
      <c r="AE90" s="325">
        <f>AE148/INDEX($J$187:$AK$190,MATCH($K90,$J$187:$J$190,0),MATCH(AE$71,$J$187:$AK$187,0))/IF($K$7="Real",(1+'General Inputs'!$C$4)^('Output Viewer'!AE$71-'Output Viewer'!$M$71),1)</f>
        <v>0</v>
      </c>
      <c r="AF90" s="325">
        <f>AF148/INDEX($J$187:$AK$190,MATCH($K90,$J$187:$J$190,0),MATCH(AF$71,$J$187:$AK$187,0))/IF($K$7="Real",(1+'General Inputs'!$C$4)^('Output Viewer'!AF$71-'Output Viewer'!$M$71),1)</f>
        <v>0</v>
      </c>
      <c r="AG90" s="325">
        <f>AG148/INDEX($J$187:$AK$190,MATCH($K90,$J$187:$J$190,0),MATCH(AG$71,$J$187:$AK$187,0))/IF($K$7="Real",(1+'General Inputs'!$C$4)^('Output Viewer'!AG$71-'Output Viewer'!$M$71),1)</f>
        <v>0</v>
      </c>
      <c r="AH90" s="325">
        <f>AH148/INDEX($J$187:$AK$190,MATCH($K90,$J$187:$J$190,0),MATCH(AH$71,$J$187:$AK$187,0))/IF($K$7="Real",(1+'General Inputs'!$C$4)^('Output Viewer'!AH$71-'Output Viewer'!$M$71),1)</f>
        <v>0</v>
      </c>
      <c r="AI90" s="325">
        <f>AI148/INDEX($J$187:$AK$190,MATCH($K90,$J$187:$J$190,0),MATCH(AI$71,$J$187:$AK$187,0))/IF($K$7="Real",(1+'General Inputs'!$C$4)^('Output Viewer'!AI$71-'Output Viewer'!$M$71),1)</f>
        <v>0</v>
      </c>
      <c r="AJ90" s="325">
        <f>AJ148/INDEX($J$187:$AK$190,MATCH($K90,$J$187:$J$190,0),MATCH(AJ$71,$J$187:$AK$187,0))/IF($K$7="Real",(1+'General Inputs'!$C$4)^('Output Viewer'!AJ$71-'Output Viewer'!$M$71),1)</f>
        <v>0</v>
      </c>
      <c r="AK90" s="325">
        <f>AK148/INDEX($J$187:$AK$190,MATCH($K90,$J$187:$J$190,0),MATCH(AK$71,$J$187:$AK$187,0))/IF($K$7="Real",(1+'General Inputs'!$C$4)^('Output Viewer'!AK$71-'Output Viewer'!$M$71),1)</f>
        <v>0</v>
      </c>
    </row>
    <row r="91" spans="10:37" x14ac:dyDescent="0.25">
      <c r="J91" s="16" t="s">
        <v>25</v>
      </c>
      <c r="K91" s="297" t="s">
        <v>137</v>
      </c>
      <c r="L91" s="298" t="s">
        <v>702</v>
      </c>
      <c r="M91" s="325">
        <f>M149/INDEX($J$187:$AK$190,MATCH($K91,$J$187:$J$190,0),MATCH(M$71,$J$187:$AK$187,0))/IF($K$7="Real",(1+'General Inputs'!$C$4)^('Output Viewer'!M$71-'Output Viewer'!$M$71),1)</f>
        <v>0</v>
      </c>
      <c r="N91" s="325">
        <f>N149/INDEX($J$187:$AK$190,MATCH($K91,$J$187:$J$190,0),MATCH(N$71,$J$187:$AK$187,0))/IF($K$7="Real",(1+'General Inputs'!$C$4)^('Output Viewer'!N$71-'Output Viewer'!$M$71),1)</f>
        <v>0</v>
      </c>
      <c r="O91" s="325">
        <f>O149/INDEX($J$187:$AK$190,MATCH($K91,$J$187:$J$190,0),MATCH(O$71,$J$187:$AK$187,0))/IF($K$7="Real",(1+'General Inputs'!$C$4)^('Output Viewer'!O$71-'Output Viewer'!$M$71),1)</f>
        <v>0</v>
      </c>
      <c r="P91" s="325">
        <f>P149/INDEX($J$187:$AK$190,MATCH($K91,$J$187:$J$190,0),MATCH(P$71,$J$187:$AK$187,0))/IF($K$7="Real",(1+'General Inputs'!$C$4)^('Output Viewer'!P$71-'Output Viewer'!$M$71),1)</f>
        <v>0</v>
      </c>
      <c r="Q91" s="325">
        <f>Q149/INDEX($J$187:$AK$190,MATCH($K91,$J$187:$J$190,0),MATCH(Q$71,$J$187:$AK$187,0))/IF($K$7="Real",(1+'General Inputs'!$C$4)^('Output Viewer'!Q$71-'Output Viewer'!$M$71),1)</f>
        <v>0</v>
      </c>
      <c r="R91" s="325">
        <f>R149/INDEX($J$187:$AK$190,MATCH($K91,$J$187:$J$190,0),MATCH(R$71,$J$187:$AK$187,0))/IF($K$7="Real",(1+'General Inputs'!$C$4)^('Output Viewer'!R$71-'Output Viewer'!$M$71),1)</f>
        <v>0</v>
      </c>
      <c r="S91" s="325">
        <f>S149/INDEX($J$187:$AK$190,MATCH($K91,$J$187:$J$190,0),MATCH(S$71,$J$187:$AK$187,0))/IF($K$7="Real",(1+'General Inputs'!$C$4)^('Output Viewer'!S$71-'Output Viewer'!$M$71),1)</f>
        <v>0</v>
      </c>
      <c r="T91" s="325">
        <f>T149/INDEX($J$187:$AK$190,MATCH($K91,$J$187:$J$190,0),MATCH(T$71,$J$187:$AK$187,0))/IF($K$7="Real",(1+'General Inputs'!$C$4)^('Output Viewer'!T$71-'Output Viewer'!$M$71),1)</f>
        <v>0</v>
      </c>
      <c r="U91" s="325">
        <f>U149/INDEX($J$187:$AK$190,MATCH($K91,$J$187:$J$190,0),MATCH(U$71,$J$187:$AK$187,0))/IF($K$7="Real",(1+'General Inputs'!$C$4)^('Output Viewer'!U$71-'Output Viewer'!$M$71),1)</f>
        <v>0</v>
      </c>
      <c r="V91" s="325">
        <f>V149/INDEX($J$187:$AK$190,MATCH($K91,$J$187:$J$190,0),MATCH(V$71,$J$187:$AK$187,0))/IF($K$7="Real",(1+'General Inputs'!$C$4)^('Output Viewer'!V$71-'Output Viewer'!$M$71),1)</f>
        <v>0</v>
      </c>
      <c r="W91" s="325">
        <f>W149/INDEX($J$187:$AK$190,MATCH($K91,$J$187:$J$190,0),MATCH(W$71,$J$187:$AK$187,0))/IF($K$7="Real",(1+'General Inputs'!$C$4)^('Output Viewer'!W$71-'Output Viewer'!$M$71),1)</f>
        <v>0</v>
      </c>
      <c r="X91" s="325">
        <f>X149/INDEX($J$187:$AK$190,MATCH($K91,$J$187:$J$190,0),MATCH(X$71,$J$187:$AK$187,0))/IF($K$7="Real",(1+'General Inputs'!$C$4)^('Output Viewer'!X$71-'Output Viewer'!$M$71),1)</f>
        <v>0</v>
      </c>
      <c r="Y91" s="325">
        <f>Y149/INDEX($J$187:$AK$190,MATCH($K91,$J$187:$J$190,0),MATCH(Y$71,$J$187:$AK$187,0))/IF($K$7="Real",(1+'General Inputs'!$C$4)^('Output Viewer'!Y$71-'Output Viewer'!$M$71),1)</f>
        <v>0</v>
      </c>
      <c r="Z91" s="325">
        <f>Z149/INDEX($J$187:$AK$190,MATCH($K91,$J$187:$J$190,0),MATCH(Z$71,$J$187:$AK$187,0))/IF($K$7="Real",(1+'General Inputs'!$C$4)^('Output Viewer'!Z$71-'Output Viewer'!$M$71),1)</f>
        <v>0</v>
      </c>
      <c r="AA91" s="325">
        <f>AA149/INDEX($J$187:$AK$190,MATCH($K91,$J$187:$J$190,0),MATCH(AA$71,$J$187:$AK$187,0))/IF($K$7="Real",(1+'General Inputs'!$C$4)^('Output Viewer'!AA$71-'Output Viewer'!$M$71),1)</f>
        <v>0</v>
      </c>
      <c r="AB91" s="325">
        <f>AB149/INDEX($J$187:$AK$190,MATCH($K91,$J$187:$J$190,0),MATCH(AB$71,$J$187:$AK$187,0))/IF($K$7="Real",(1+'General Inputs'!$C$4)^('Output Viewer'!AB$71-'Output Viewer'!$M$71),1)</f>
        <v>0</v>
      </c>
      <c r="AC91" s="325">
        <f>AC149/INDEX($J$187:$AK$190,MATCH($K91,$J$187:$J$190,0),MATCH(AC$71,$J$187:$AK$187,0))/IF($K$7="Real",(1+'General Inputs'!$C$4)^('Output Viewer'!AC$71-'Output Viewer'!$M$71),1)</f>
        <v>0</v>
      </c>
      <c r="AD91" s="325">
        <f>AD149/INDEX($J$187:$AK$190,MATCH($K91,$J$187:$J$190,0),MATCH(AD$71,$J$187:$AK$187,0))/IF($K$7="Real",(1+'General Inputs'!$C$4)^('Output Viewer'!AD$71-'Output Viewer'!$M$71),1)</f>
        <v>0</v>
      </c>
      <c r="AE91" s="325">
        <f>AE149/INDEX($J$187:$AK$190,MATCH($K91,$J$187:$J$190,0),MATCH(AE$71,$J$187:$AK$187,0))/IF($K$7="Real",(1+'General Inputs'!$C$4)^('Output Viewer'!AE$71-'Output Viewer'!$M$71),1)</f>
        <v>0</v>
      </c>
      <c r="AF91" s="325">
        <f>AF149/INDEX($J$187:$AK$190,MATCH($K91,$J$187:$J$190,0),MATCH(AF$71,$J$187:$AK$187,0))/IF($K$7="Real",(1+'General Inputs'!$C$4)^('Output Viewer'!AF$71-'Output Viewer'!$M$71),1)</f>
        <v>0</v>
      </c>
      <c r="AG91" s="325">
        <f>AG149/INDEX($J$187:$AK$190,MATCH($K91,$J$187:$J$190,0),MATCH(AG$71,$J$187:$AK$187,0))/IF($K$7="Real",(1+'General Inputs'!$C$4)^('Output Viewer'!AG$71-'Output Viewer'!$M$71),1)</f>
        <v>0</v>
      </c>
      <c r="AH91" s="325">
        <f>AH149/INDEX($J$187:$AK$190,MATCH($K91,$J$187:$J$190,0),MATCH(AH$71,$J$187:$AK$187,0))/IF($K$7="Real",(1+'General Inputs'!$C$4)^('Output Viewer'!AH$71-'Output Viewer'!$M$71),1)</f>
        <v>0</v>
      </c>
      <c r="AI91" s="325">
        <f>AI149/INDEX($J$187:$AK$190,MATCH($K91,$J$187:$J$190,0),MATCH(AI$71,$J$187:$AK$187,0))/IF($K$7="Real",(1+'General Inputs'!$C$4)^('Output Viewer'!AI$71-'Output Viewer'!$M$71),1)</f>
        <v>0</v>
      </c>
      <c r="AJ91" s="325">
        <f>AJ149/INDEX($J$187:$AK$190,MATCH($K91,$J$187:$J$190,0),MATCH(AJ$71,$J$187:$AK$187,0))/IF($K$7="Real",(1+'General Inputs'!$C$4)^('Output Viewer'!AJ$71-'Output Viewer'!$M$71),1)</f>
        <v>0</v>
      </c>
      <c r="AK91" s="325">
        <f>AK149/INDEX($J$187:$AK$190,MATCH($K91,$J$187:$J$190,0),MATCH(AK$71,$J$187:$AK$187,0))/IF($K$7="Real",(1+'General Inputs'!$C$4)^('Output Viewer'!AK$71-'Output Viewer'!$M$71),1)</f>
        <v>0</v>
      </c>
    </row>
    <row r="92" spans="10:37" x14ac:dyDescent="0.25">
      <c r="J92" s="16" t="s">
        <v>25</v>
      </c>
      <c r="K92" s="297" t="s">
        <v>138</v>
      </c>
      <c r="L92" s="298" t="s">
        <v>702</v>
      </c>
      <c r="M92" s="325">
        <f>M150/INDEX($J$187:$AK$190,MATCH($K92,$J$187:$J$190,0),MATCH(M$71,$J$187:$AK$187,0))/IF($K$7="Real",(1+'General Inputs'!$C$4)^('Output Viewer'!M$71-'Output Viewer'!$M$71),1)</f>
        <v>0</v>
      </c>
      <c r="N92" s="325">
        <f>N150/INDEX($J$187:$AK$190,MATCH($K92,$J$187:$J$190,0),MATCH(N$71,$J$187:$AK$187,0))/IF($K$7="Real",(1+'General Inputs'!$C$4)^('Output Viewer'!N$71-'Output Viewer'!$M$71),1)</f>
        <v>0</v>
      </c>
      <c r="O92" s="325">
        <f>O150/INDEX($J$187:$AK$190,MATCH($K92,$J$187:$J$190,0),MATCH(O$71,$J$187:$AK$187,0))/IF($K$7="Real",(1+'General Inputs'!$C$4)^('Output Viewer'!O$71-'Output Viewer'!$M$71),1)</f>
        <v>0</v>
      </c>
      <c r="P92" s="325">
        <f>P150/INDEX($J$187:$AK$190,MATCH($K92,$J$187:$J$190,0),MATCH(P$71,$J$187:$AK$187,0))/IF($K$7="Real",(1+'General Inputs'!$C$4)^('Output Viewer'!P$71-'Output Viewer'!$M$71),1)</f>
        <v>0</v>
      </c>
      <c r="Q92" s="325">
        <f>Q150/INDEX($J$187:$AK$190,MATCH($K92,$J$187:$J$190,0),MATCH(Q$71,$J$187:$AK$187,0))/IF($K$7="Real",(1+'General Inputs'!$C$4)^('Output Viewer'!Q$71-'Output Viewer'!$M$71),1)</f>
        <v>0</v>
      </c>
      <c r="R92" s="325">
        <f>R150/INDEX($J$187:$AK$190,MATCH($K92,$J$187:$J$190,0),MATCH(R$71,$J$187:$AK$187,0))/IF($K$7="Real",(1+'General Inputs'!$C$4)^('Output Viewer'!R$71-'Output Viewer'!$M$71),1)</f>
        <v>0</v>
      </c>
      <c r="S92" s="325">
        <f>S150/INDEX($J$187:$AK$190,MATCH($K92,$J$187:$J$190,0),MATCH(S$71,$J$187:$AK$187,0))/IF($K$7="Real",(1+'General Inputs'!$C$4)^('Output Viewer'!S$71-'Output Viewer'!$M$71),1)</f>
        <v>0</v>
      </c>
      <c r="T92" s="325">
        <f>T150/INDEX($J$187:$AK$190,MATCH($K92,$J$187:$J$190,0),MATCH(T$71,$J$187:$AK$187,0))/IF($K$7="Real",(1+'General Inputs'!$C$4)^('Output Viewer'!T$71-'Output Viewer'!$M$71),1)</f>
        <v>0</v>
      </c>
      <c r="U92" s="325">
        <f>U150/INDEX($J$187:$AK$190,MATCH($K92,$J$187:$J$190,0),MATCH(U$71,$J$187:$AK$187,0))/IF($K$7="Real",(1+'General Inputs'!$C$4)^('Output Viewer'!U$71-'Output Viewer'!$M$71),1)</f>
        <v>0</v>
      </c>
      <c r="V92" s="325">
        <f>V150/INDEX($J$187:$AK$190,MATCH($K92,$J$187:$J$190,0),MATCH(V$71,$J$187:$AK$187,0))/IF($K$7="Real",(1+'General Inputs'!$C$4)^('Output Viewer'!V$71-'Output Viewer'!$M$71),1)</f>
        <v>0</v>
      </c>
      <c r="W92" s="325">
        <f>W150/INDEX($J$187:$AK$190,MATCH($K92,$J$187:$J$190,0),MATCH(W$71,$J$187:$AK$187,0))/IF($K$7="Real",(1+'General Inputs'!$C$4)^('Output Viewer'!W$71-'Output Viewer'!$M$71),1)</f>
        <v>0</v>
      </c>
      <c r="X92" s="325">
        <f>X150/INDEX($J$187:$AK$190,MATCH($K92,$J$187:$J$190,0),MATCH(X$71,$J$187:$AK$187,0))/IF($K$7="Real",(1+'General Inputs'!$C$4)^('Output Viewer'!X$71-'Output Viewer'!$M$71),1)</f>
        <v>0</v>
      </c>
      <c r="Y92" s="325">
        <f>Y150/INDEX($J$187:$AK$190,MATCH($K92,$J$187:$J$190,0),MATCH(Y$71,$J$187:$AK$187,0))/IF($K$7="Real",(1+'General Inputs'!$C$4)^('Output Viewer'!Y$71-'Output Viewer'!$M$71),1)</f>
        <v>0</v>
      </c>
      <c r="Z92" s="325">
        <f>Z150/INDEX($J$187:$AK$190,MATCH($K92,$J$187:$J$190,0),MATCH(Z$71,$J$187:$AK$187,0))/IF($K$7="Real",(1+'General Inputs'!$C$4)^('Output Viewer'!Z$71-'Output Viewer'!$M$71),1)</f>
        <v>0</v>
      </c>
      <c r="AA92" s="325">
        <f>AA150/INDEX($J$187:$AK$190,MATCH($K92,$J$187:$J$190,0),MATCH(AA$71,$J$187:$AK$187,0))/IF($K$7="Real",(1+'General Inputs'!$C$4)^('Output Viewer'!AA$71-'Output Viewer'!$M$71),1)</f>
        <v>0</v>
      </c>
      <c r="AB92" s="325">
        <f>AB150/INDEX($J$187:$AK$190,MATCH($K92,$J$187:$J$190,0),MATCH(AB$71,$J$187:$AK$187,0))/IF($K$7="Real",(1+'General Inputs'!$C$4)^('Output Viewer'!AB$71-'Output Viewer'!$M$71),1)</f>
        <v>0</v>
      </c>
      <c r="AC92" s="325">
        <f>AC150/INDEX($J$187:$AK$190,MATCH($K92,$J$187:$J$190,0),MATCH(AC$71,$J$187:$AK$187,0))/IF($K$7="Real",(1+'General Inputs'!$C$4)^('Output Viewer'!AC$71-'Output Viewer'!$M$71),1)</f>
        <v>0</v>
      </c>
      <c r="AD92" s="325">
        <f>AD150/INDEX($J$187:$AK$190,MATCH($K92,$J$187:$J$190,0),MATCH(AD$71,$J$187:$AK$187,0))/IF($K$7="Real",(1+'General Inputs'!$C$4)^('Output Viewer'!AD$71-'Output Viewer'!$M$71),1)</f>
        <v>0</v>
      </c>
      <c r="AE92" s="325">
        <f>AE150/INDEX($J$187:$AK$190,MATCH($K92,$J$187:$J$190,0),MATCH(AE$71,$J$187:$AK$187,0))/IF($K$7="Real",(1+'General Inputs'!$C$4)^('Output Viewer'!AE$71-'Output Viewer'!$M$71),1)</f>
        <v>0</v>
      </c>
      <c r="AF92" s="325">
        <f>AF150/INDEX($J$187:$AK$190,MATCH($K92,$J$187:$J$190,0),MATCH(AF$71,$J$187:$AK$187,0))/IF($K$7="Real",(1+'General Inputs'!$C$4)^('Output Viewer'!AF$71-'Output Viewer'!$M$71),1)</f>
        <v>0</v>
      </c>
      <c r="AG92" s="325">
        <f>AG150/INDEX($J$187:$AK$190,MATCH($K92,$J$187:$J$190,0),MATCH(AG$71,$J$187:$AK$187,0))/IF($K$7="Real",(1+'General Inputs'!$C$4)^('Output Viewer'!AG$71-'Output Viewer'!$M$71),1)</f>
        <v>0</v>
      </c>
      <c r="AH92" s="325">
        <f>AH150/INDEX($J$187:$AK$190,MATCH($K92,$J$187:$J$190,0),MATCH(AH$71,$J$187:$AK$187,0))/IF($K$7="Real",(1+'General Inputs'!$C$4)^('Output Viewer'!AH$71-'Output Viewer'!$M$71),1)</f>
        <v>0</v>
      </c>
      <c r="AI92" s="325">
        <f>AI150/INDEX($J$187:$AK$190,MATCH($K92,$J$187:$J$190,0),MATCH(AI$71,$J$187:$AK$187,0))/IF($K$7="Real",(1+'General Inputs'!$C$4)^('Output Viewer'!AI$71-'Output Viewer'!$M$71),1)</f>
        <v>0</v>
      </c>
      <c r="AJ92" s="325">
        <f>AJ150/INDEX($J$187:$AK$190,MATCH($K92,$J$187:$J$190,0),MATCH(AJ$71,$J$187:$AK$187,0))/IF($K$7="Real",(1+'General Inputs'!$C$4)^('Output Viewer'!AJ$71-'Output Viewer'!$M$71),1)</f>
        <v>0</v>
      </c>
      <c r="AK92" s="325">
        <f>AK150/INDEX($J$187:$AK$190,MATCH($K92,$J$187:$J$190,0),MATCH(AK$71,$J$187:$AK$187,0))/IF($K$7="Real",(1+'General Inputs'!$C$4)^('Output Viewer'!AK$71-'Output Viewer'!$M$71),1)</f>
        <v>0</v>
      </c>
    </row>
    <row r="93" spans="10:37" x14ac:dyDescent="0.25">
      <c r="J93" s="16" t="s">
        <v>26</v>
      </c>
      <c r="K93" s="297" t="s">
        <v>136</v>
      </c>
      <c r="L93" s="297" t="s">
        <v>179</v>
      </c>
      <c r="M93" s="325">
        <f>M151/INDEX($J$187:$AK$190,MATCH($K93,$J$187:$J$190,0),MATCH(M$71,$J$187:$AK$187,0))/IF($K$7="Real",(1+'General Inputs'!$C$4)^('Output Viewer'!M$71-'Output Viewer'!$M$71),1)</f>
        <v>0</v>
      </c>
      <c r="N93" s="325">
        <f>N151/INDEX($J$187:$AK$190,MATCH($K93,$J$187:$J$190,0),MATCH(N$71,$J$187:$AK$187,0))/IF($K$7="Real",(1+'General Inputs'!$C$4)^('Output Viewer'!N$71-'Output Viewer'!$M$71),1)</f>
        <v>0</v>
      </c>
      <c r="O93" s="325">
        <f>O151/INDEX($J$187:$AK$190,MATCH($K93,$J$187:$J$190,0),MATCH(O$71,$J$187:$AK$187,0))/IF($K$7="Real",(1+'General Inputs'!$C$4)^('Output Viewer'!O$71-'Output Viewer'!$M$71),1)</f>
        <v>0</v>
      </c>
      <c r="P93" s="325">
        <f>P151/INDEX($J$187:$AK$190,MATCH($K93,$J$187:$J$190,0),MATCH(P$71,$J$187:$AK$187,0))/IF($K$7="Real",(1+'General Inputs'!$C$4)^('Output Viewer'!P$71-'Output Viewer'!$M$71),1)</f>
        <v>0</v>
      </c>
      <c r="Q93" s="325">
        <f>Q151/INDEX($J$187:$AK$190,MATCH($K93,$J$187:$J$190,0),MATCH(Q$71,$J$187:$AK$187,0))/IF($K$7="Real",(1+'General Inputs'!$C$4)^('Output Viewer'!Q$71-'Output Viewer'!$M$71),1)</f>
        <v>0</v>
      </c>
      <c r="R93" s="325">
        <f>R151/INDEX($J$187:$AK$190,MATCH($K93,$J$187:$J$190,0),MATCH(R$71,$J$187:$AK$187,0))/IF($K$7="Real",(1+'General Inputs'!$C$4)^('Output Viewer'!R$71-'Output Viewer'!$M$71),1)</f>
        <v>0</v>
      </c>
      <c r="S93" s="325">
        <f>S151/INDEX($J$187:$AK$190,MATCH($K93,$J$187:$J$190,0),MATCH(S$71,$J$187:$AK$187,0))/IF($K$7="Real",(1+'General Inputs'!$C$4)^('Output Viewer'!S$71-'Output Viewer'!$M$71),1)</f>
        <v>0</v>
      </c>
      <c r="T93" s="325">
        <f>T151/INDEX($J$187:$AK$190,MATCH($K93,$J$187:$J$190,0),MATCH(T$71,$J$187:$AK$187,0))/IF($K$7="Real",(1+'General Inputs'!$C$4)^('Output Viewer'!T$71-'Output Viewer'!$M$71),1)</f>
        <v>0</v>
      </c>
      <c r="U93" s="325">
        <f>U151/INDEX($J$187:$AK$190,MATCH($K93,$J$187:$J$190,0),MATCH(U$71,$J$187:$AK$187,0))/IF($K$7="Real",(1+'General Inputs'!$C$4)^('Output Viewer'!U$71-'Output Viewer'!$M$71),1)</f>
        <v>0</v>
      </c>
      <c r="V93" s="325">
        <f>V151/INDEX($J$187:$AK$190,MATCH($K93,$J$187:$J$190,0),MATCH(V$71,$J$187:$AK$187,0))/IF($K$7="Real",(1+'General Inputs'!$C$4)^('Output Viewer'!V$71-'Output Viewer'!$M$71),1)</f>
        <v>0</v>
      </c>
      <c r="W93" s="325">
        <f>W151/INDEX($J$187:$AK$190,MATCH($K93,$J$187:$J$190,0),MATCH(W$71,$J$187:$AK$187,0))/IF($K$7="Real",(1+'General Inputs'!$C$4)^('Output Viewer'!W$71-'Output Viewer'!$M$71),1)</f>
        <v>2.5971626096748649E-3</v>
      </c>
      <c r="X93" s="325">
        <f>X151/INDEX($J$187:$AK$190,MATCH($K93,$J$187:$J$190,0),MATCH(X$71,$J$187:$AK$187,0))/IF($K$7="Real",(1+'General Inputs'!$C$4)^('Output Viewer'!X$71-'Output Viewer'!$M$71),1)</f>
        <v>2.650692426691944E-3</v>
      </c>
      <c r="Y93" s="325">
        <f>Y151/INDEX($J$187:$AK$190,MATCH($K93,$J$187:$J$190,0),MATCH(Y$71,$J$187:$AK$187,0))/IF($K$7="Real",(1+'General Inputs'!$C$4)^('Output Viewer'!Y$71-'Output Viewer'!$M$71),1)</f>
        <v>3.7048658409378032E-3</v>
      </c>
      <c r="Z93" s="325">
        <f>Z151/INDEX($J$187:$AK$190,MATCH($K93,$J$187:$J$190,0),MATCH(Z$71,$J$187:$AK$187,0))/IF($K$7="Real",(1+'General Inputs'!$C$4)^('Output Viewer'!Z$71-'Output Viewer'!$M$71),1)</f>
        <v>4.1385227837389309E-3</v>
      </c>
      <c r="AA93" s="325">
        <f>AA151/INDEX($J$187:$AK$190,MATCH($K93,$J$187:$J$190,0),MATCH(AA$71,$J$187:$AK$187,0))/IF($K$7="Real",(1+'General Inputs'!$C$4)^('Output Viewer'!AA$71-'Output Viewer'!$M$71),1)</f>
        <v>4.6351863642752388E-3</v>
      </c>
      <c r="AB93" s="325">
        <f>AB151/INDEX($J$187:$AK$190,MATCH($K93,$J$187:$J$190,0),MATCH(AB$71,$J$187:$AK$187,0))/IF($K$7="Real",(1+'General Inputs'!$C$4)^('Output Viewer'!AB$71-'Output Viewer'!$M$71),1)</f>
        <v>5.2516451272903494E-3</v>
      </c>
      <c r="AC93" s="325">
        <f>AC151/INDEX($J$187:$AK$190,MATCH($K93,$J$187:$J$190,0),MATCH(AC$71,$J$187:$AK$187,0))/IF($K$7="Real",(1+'General Inputs'!$C$4)^('Output Viewer'!AC$71-'Output Viewer'!$M$71),1)</f>
        <v>5.6492684445245732E-3</v>
      </c>
      <c r="AD93" s="325">
        <f>AD151/INDEX($J$187:$AK$190,MATCH($K93,$J$187:$J$190,0),MATCH(AD$71,$J$187:$AK$187,0))/IF($K$7="Real",(1+'General Inputs'!$C$4)^('Output Viewer'!AD$71-'Output Viewer'!$M$71),1)</f>
        <v>5.9146511260748892E-3</v>
      </c>
      <c r="AE93" s="325">
        <f>AE151/INDEX($J$187:$AK$190,MATCH($K93,$J$187:$J$190,0),MATCH(AE$71,$J$187:$AK$187,0))/IF($K$7="Real",(1+'General Inputs'!$C$4)^('Output Viewer'!AE$71-'Output Viewer'!$M$71),1)</f>
        <v>6.1602655926779474E-3</v>
      </c>
      <c r="AF93" s="325">
        <f>AF151/INDEX($J$187:$AK$190,MATCH($K93,$J$187:$J$190,0),MATCH(AF$71,$J$187:$AK$187,0))/IF($K$7="Real",(1+'General Inputs'!$C$4)^('Output Viewer'!AF$71-'Output Viewer'!$M$71),1)</f>
        <v>6.9013291455027629E-3</v>
      </c>
      <c r="AG93" s="325">
        <f>AG151/INDEX($J$187:$AK$190,MATCH($K93,$J$187:$J$190,0),MATCH(AG$71,$J$187:$AK$187,0))/IF($K$7="Real",(1+'General Inputs'!$C$4)^('Output Viewer'!AG$71-'Output Viewer'!$M$71),1)</f>
        <v>7.1486296428716865E-3</v>
      </c>
      <c r="AH93" s="325">
        <f>AH151/INDEX($J$187:$AK$190,MATCH($K93,$J$187:$J$190,0),MATCH(AH$71,$J$187:$AK$187,0))/IF($K$7="Real",(1+'General Inputs'!$C$4)^('Output Viewer'!AH$71-'Output Viewer'!$M$71),1)</f>
        <v>7.3929567024328497E-3</v>
      </c>
      <c r="AI93" s="325">
        <f>AI151/INDEX($J$187:$AK$190,MATCH($K93,$J$187:$J$190,0),MATCH(AI$71,$J$187:$AK$187,0))/IF($K$7="Real",(1+'General Inputs'!$C$4)^('Output Viewer'!AI$71-'Output Viewer'!$M$71),1)</f>
        <v>7.6402773532168854E-3</v>
      </c>
      <c r="AJ93" s="325">
        <f>AJ151/INDEX($J$187:$AK$190,MATCH($K93,$J$187:$J$190,0),MATCH(AJ$71,$J$187:$AK$187,0))/IF($K$7="Real",(1+'General Inputs'!$C$4)^('Output Viewer'!AJ$71-'Output Viewer'!$M$71),1)</f>
        <v>8.4549446182457244E-3</v>
      </c>
      <c r="AK93" s="325">
        <f>AK151/INDEX($J$187:$AK$190,MATCH($K93,$J$187:$J$190,0),MATCH(AK$71,$J$187:$AK$187,0))/IF($K$7="Real",(1+'General Inputs'!$C$4)^('Output Viewer'!AK$71-'Output Viewer'!$M$71),1)</f>
        <v>8.8989184650000476E-3</v>
      </c>
    </row>
    <row r="94" spans="10:37" x14ac:dyDescent="0.25">
      <c r="J94" s="16" t="s">
        <v>26</v>
      </c>
      <c r="K94" s="297" t="s">
        <v>137</v>
      </c>
      <c r="L94" s="297" t="s">
        <v>179</v>
      </c>
      <c r="M94" s="325">
        <f>M152/INDEX($J$187:$AK$190,MATCH($K94,$J$187:$J$190,0),MATCH(M$71,$J$187:$AK$187,0))/IF($K$7="Real",(1+'General Inputs'!$C$4)^('Output Viewer'!M$71-'Output Viewer'!$M$71),1)</f>
        <v>0</v>
      </c>
      <c r="N94" s="325">
        <f>N152/INDEX($J$187:$AK$190,MATCH($K94,$J$187:$J$190,0),MATCH(N$71,$J$187:$AK$187,0))/IF($K$7="Real",(1+'General Inputs'!$C$4)^('Output Viewer'!N$71-'Output Viewer'!$M$71),1)</f>
        <v>0</v>
      </c>
      <c r="O94" s="325">
        <f>O152/INDEX($J$187:$AK$190,MATCH($K94,$J$187:$J$190,0),MATCH(O$71,$J$187:$AK$187,0))/IF($K$7="Real",(1+'General Inputs'!$C$4)^('Output Viewer'!O$71-'Output Viewer'!$M$71),1)</f>
        <v>0</v>
      </c>
      <c r="P94" s="325">
        <f>P152/INDEX($J$187:$AK$190,MATCH($K94,$J$187:$J$190,0),MATCH(P$71,$J$187:$AK$187,0))/IF($K$7="Real",(1+'General Inputs'!$C$4)^('Output Viewer'!P$71-'Output Viewer'!$M$71),1)</f>
        <v>0</v>
      </c>
      <c r="Q94" s="325">
        <f>Q152/INDEX($J$187:$AK$190,MATCH($K94,$J$187:$J$190,0),MATCH(Q$71,$J$187:$AK$187,0))/IF($K$7="Real",(1+'General Inputs'!$C$4)^('Output Viewer'!Q$71-'Output Viewer'!$M$71),1)</f>
        <v>0</v>
      </c>
      <c r="R94" s="325">
        <f>R152/INDEX($J$187:$AK$190,MATCH($K94,$J$187:$J$190,0),MATCH(R$71,$J$187:$AK$187,0))/IF($K$7="Real",(1+'General Inputs'!$C$4)^('Output Viewer'!R$71-'Output Viewer'!$M$71),1)</f>
        <v>0</v>
      </c>
      <c r="S94" s="325">
        <f>S152/INDEX($J$187:$AK$190,MATCH($K94,$J$187:$J$190,0),MATCH(S$71,$J$187:$AK$187,0))/IF($K$7="Real",(1+'General Inputs'!$C$4)^('Output Viewer'!S$71-'Output Viewer'!$M$71),1)</f>
        <v>0</v>
      </c>
      <c r="T94" s="325">
        <f>T152/INDEX($J$187:$AK$190,MATCH($K94,$J$187:$J$190,0),MATCH(T$71,$J$187:$AK$187,0))/IF($K$7="Real",(1+'General Inputs'!$C$4)^('Output Viewer'!T$71-'Output Viewer'!$M$71),1)</f>
        <v>0</v>
      </c>
      <c r="U94" s="325">
        <f>U152/INDEX($J$187:$AK$190,MATCH($K94,$J$187:$J$190,0),MATCH(U$71,$J$187:$AK$187,0))/IF($K$7="Real",(1+'General Inputs'!$C$4)^('Output Viewer'!U$71-'Output Viewer'!$M$71),1)</f>
        <v>0</v>
      </c>
      <c r="V94" s="325">
        <f>V152/INDEX($J$187:$AK$190,MATCH($K94,$J$187:$J$190,0),MATCH(V$71,$J$187:$AK$187,0))/IF($K$7="Real",(1+'General Inputs'!$C$4)^('Output Viewer'!V$71-'Output Viewer'!$M$71),1)</f>
        <v>0</v>
      </c>
      <c r="W94" s="325">
        <f>W152/INDEX($J$187:$AK$190,MATCH($K94,$J$187:$J$190,0),MATCH(W$71,$J$187:$AK$187,0))/IF($K$7="Real",(1+'General Inputs'!$C$4)^('Output Viewer'!W$71-'Output Viewer'!$M$71),1)</f>
        <v>2.5971626096748641E-3</v>
      </c>
      <c r="X94" s="325">
        <f>X152/INDEX($J$187:$AK$190,MATCH($K94,$J$187:$J$190,0),MATCH(X$71,$J$187:$AK$187,0))/IF($K$7="Real",(1+'General Inputs'!$C$4)^('Output Viewer'!X$71-'Output Viewer'!$M$71),1)</f>
        <v>2.650692426691944E-3</v>
      </c>
      <c r="Y94" s="325">
        <f>Y152/INDEX($J$187:$AK$190,MATCH($K94,$J$187:$J$190,0),MATCH(Y$71,$J$187:$AK$187,0))/IF($K$7="Real",(1+'General Inputs'!$C$4)^('Output Viewer'!Y$71-'Output Viewer'!$M$71),1)</f>
        <v>3.7048658409378032E-3</v>
      </c>
      <c r="Z94" s="325">
        <f>Z152/INDEX($J$187:$AK$190,MATCH($K94,$J$187:$J$190,0),MATCH(Z$71,$J$187:$AK$187,0))/IF($K$7="Real",(1+'General Inputs'!$C$4)^('Output Viewer'!Z$71-'Output Viewer'!$M$71),1)</f>
        <v>4.1385227837389309E-3</v>
      </c>
      <c r="AA94" s="325">
        <f>AA152/INDEX($J$187:$AK$190,MATCH($K94,$J$187:$J$190,0),MATCH(AA$71,$J$187:$AK$187,0))/IF($K$7="Real",(1+'General Inputs'!$C$4)^('Output Viewer'!AA$71-'Output Viewer'!$M$71),1)</f>
        <v>4.6351863642752388E-3</v>
      </c>
      <c r="AB94" s="325">
        <f>AB152/INDEX($J$187:$AK$190,MATCH($K94,$J$187:$J$190,0),MATCH(AB$71,$J$187:$AK$187,0))/IF($K$7="Real",(1+'General Inputs'!$C$4)^('Output Viewer'!AB$71-'Output Viewer'!$M$71),1)</f>
        <v>5.2516451272903502E-3</v>
      </c>
      <c r="AC94" s="325">
        <f>AC152/INDEX($J$187:$AK$190,MATCH($K94,$J$187:$J$190,0),MATCH(AC$71,$J$187:$AK$187,0))/IF($K$7="Real",(1+'General Inputs'!$C$4)^('Output Viewer'!AC$71-'Output Viewer'!$M$71),1)</f>
        <v>5.6492684445245741E-3</v>
      </c>
      <c r="AD94" s="325">
        <f>AD152/INDEX($J$187:$AK$190,MATCH($K94,$J$187:$J$190,0),MATCH(AD$71,$J$187:$AK$187,0))/IF($K$7="Real",(1+'General Inputs'!$C$4)^('Output Viewer'!AD$71-'Output Viewer'!$M$71),1)</f>
        <v>5.9146511260748909E-3</v>
      </c>
      <c r="AE94" s="325">
        <f>AE152/INDEX($J$187:$AK$190,MATCH($K94,$J$187:$J$190,0),MATCH(AE$71,$J$187:$AK$187,0))/IF($K$7="Real",(1+'General Inputs'!$C$4)^('Output Viewer'!AE$71-'Output Viewer'!$M$71),1)</f>
        <v>6.1602655926779456E-3</v>
      </c>
      <c r="AF94" s="325">
        <f>AF152/INDEX($J$187:$AK$190,MATCH($K94,$J$187:$J$190,0),MATCH(AF$71,$J$187:$AK$187,0))/IF($K$7="Real",(1+'General Inputs'!$C$4)^('Output Viewer'!AF$71-'Output Viewer'!$M$71),1)</f>
        <v>6.9013291455027629E-3</v>
      </c>
      <c r="AG94" s="325">
        <f>AG152/INDEX($J$187:$AK$190,MATCH($K94,$J$187:$J$190,0),MATCH(AG$71,$J$187:$AK$187,0))/IF($K$7="Real",(1+'General Inputs'!$C$4)^('Output Viewer'!AG$71-'Output Viewer'!$M$71),1)</f>
        <v>7.1486296428716857E-3</v>
      </c>
      <c r="AH94" s="325">
        <f>AH152/INDEX($J$187:$AK$190,MATCH($K94,$J$187:$J$190,0),MATCH(AH$71,$J$187:$AK$187,0))/IF($K$7="Real",(1+'General Inputs'!$C$4)^('Output Viewer'!AH$71-'Output Viewer'!$M$71),1)</f>
        <v>7.3929567024328497E-3</v>
      </c>
      <c r="AI94" s="325">
        <f>AI152/INDEX($J$187:$AK$190,MATCH($K94,$J$187:$J$190,0),MATCH(AI$71,$J$187:$AK$187,0))/IF($K$7="Real",(1+'General Inputs'!$C$4)^('Output Viewer'!AI$71-'Output Viewer'!$M$71),1)</f>
        <v>7.6402773532168854E-3</v>
      </c>
      <c r="AJ94" s="325">
        <f>AJ152/INDEX($J$187:$AK$190,MATCH($K94,$J$187:$J$190,0),MATCH(AJ$71,$J$187:$AK$187,0))/IF($K$7="Real",(1+'General Inputs'!$C$4)^('Output Viewer'!AJ$71-'Output Viewer'!$M$71),1)</f>
        <v>8.4549446182457227E-3</v>
      </c>
      <c r="AK94" s="325">
        <f>AK152/INDEX($J$187:$AK$190,MATCH($K94,$J$187:$J$190,0),MATCH(AK$71,$J$187:$AK$187,0))/IF($K$7="Real",(1+'General Inputs'!$C$4)^('Output Viewer'!AK$71-'Output Viewer'!$M$71),1)</f>
        <v>8.8989184650000459E-3</v>
      </c>
    </row>
    <row r="95" spans="10:37" x14ac:dyDescent="0.25">
      <c r="J95" s="16" t="s">
        <v>26</v>
      </c>
      <c r="K95" s="297" t="s">
        <v>138</v>
      </c>
      <c r="L95" s="297" t="s">
        <v>179</v>
      </c>
      <c r="M95" s="325">
        <f>M153/INDEX($J$187:$AK$190,MATCH($K95,$J$187:$J$190,0),MATCH(M$71,$J$187:$AK$187,0))/IF($K$7="Real",(1+'General Inputs'!$C$4)^('Output Viewer'!M$71-'Output Viewer'!$M$71),1)</f>
        <v>0</v>
      </c>
      <c r="N95" s="325">
        <f>N153/INDEX($J$187:$AK$190,MATCH($K95,$J$187:$J$190,0),MATCH(N$71,$J$187:$AK$187,0))/IF($K$7="Real",(1+'General Inputs'!$C$4)^('Output Viewer'!N$71-'Output Viewer'!$M$71),1)</f>
        <v>0</v>
      </c>
      <c r="O95" s="325">
        <f>O153/INDEX($J$187:$AK$190,MATCH($K95,$J$187:$J$190,0),MATCH(O$71,$J$187:$AK$187,0))/IF($K$7="Real",(1+'General Inputs'!$C$4)^('Output Viewer'!O$71-'Output Viewer'!$M$71),1)</f>
        <v>0</v>
      </c>
      <c r="P95" s="325">
        <f>P153/INDEX($J$187:$AK$190,MATCH($K95,$J$187:$J$190,0),MATCH(P$71,$J$187:$AK$187,0))/IF($K$7="Real",(1+'General Inputs'!$C$4)^('Output Viewer'!P$71-'Output Viewer'!$M$71),1)</f>
        <v>0</v>
      </c>
      <c r="Q95" s="325">
        <f>Q153/INDEX($J$187:$AK$190,MATCH($K95,$J$187:$J$190,0),MATCH(Q$71,$J$187:$AK$187,0))/IF($K$7="Real",(1+'General Inputs'!$C$4)^('Output Viewer'!Q$71-'Output Viewer'!$M$71),1)</f>
        <v>0</v>
      </c>
      <c r="R95" s="325">
        <f>R153/INDEX($J$187:$AK$190,MATCH($K95,$J$187:$J$190,0),MATCH(R$71,$J$187:$AK$187,0))/IF($K$7="Real",(1+'General Inputs'!$C$4)^('Output Viewer'!R$71-'Output Viewer'!$M$71),1)</f>
        <v>0</v>
      </c>
      <c r="S95" s="325">
        <f>S153/INDEX($J$187:$AK$190,MATCH($K95,$J$187:$J$190,0),MATCH(S$71,$J$187:$AK$187,0))/IF($K$7="Real",(1+'General Inputs'!$C$4)^('Output Viewer'!S$71-'Output Viewer'!$M$71),1)</f>
        <v>0</v>
      </c>
      <c r="T95" s="325">
        <f>T153/INDEX($J$187:$AK$190,MATCH($K95,$J$187:$J$190,0),MATCH(T$71,$J$187:$AK$187,0))/IF($K$7="Real",(1+'General Inputs'!$C$4)^('Output Viewer'!T$71-'Output Viewer'!$M$71),1)</f>
        <v>0</v>
      </c>
      <c r="U95" s="325">
        <f>U153/INDEX($J$187:$AK$190,MATCH($K95,$J$187:$J$190,0),MATCH(U$71,$J$187:$AK$187,0))/IF($K$7="Real",(1+'General Inputs'!$C$4)^('Output Viewer'!U$71-'Output Viewer'!$M$71),1)</f>
        <v>0</v>
      </c>
      <c r="V95" s="325">
        <f>V153/INDEX($J$187:$AK$190,MATCH($K95,$J$187:$J$190,0),MATCH(V$71,$J$187:$AK$187,0))/IF($K$7="Real",(1+'General Inputs'!$C$4)^('Output Viewer'!V$71-'Output Viewer'!$M$71),1)</f>
        <v>0</v>
      </c>
      <c r="W95" s="325">
        <f>W153/INDEX($J$187:$AK$190,MATCH($K95,$J$187:$J$190,0),MATCH(W$71,$J$187:$AK$187,0))/IF($K$7="Real",(1+'General Inputs'!$C$4)^('Output Viewer'!W$71-'Output Viewer'!$M$71),1)</f>
        <v>2.5971626096748649E-3</v>
      </c>
      <c r="X95" s="325">
        <f>X153/INDEX($J$187:$AK$190,MATCH($K95,$J$187:$J$190,0),MATCH(X$71,$J$187:$AK$187,0))/IF($K$7="Real",(1+'General Inputs'!$C$4)^('Output Viewer'!X$71-'Output Viewer'!$M$71),1)</f>
        <v>2.6506924266919436E-3</v>
      </c>
      <c r="Y95" s="325">
        <f>Y153/INDEX($J$187:$AK$190,MATCH($K95,$J$187:$J$190,0),MATCH(Y$71,$J$187:$AK$187,0))/IF($K$7="Real",(1+'General Inputs'!$C$4)^('Output Viewer'!Y$71-'Output Viewer'!$M$71),1)</f>
        <v>3.7048658409378032E-3</v>
      </c>
      <c r="Z95" s="325">
        <f>Z153/INDEX($J$187:$AK$190,MATCH($K95,$J$187:$J$190,0),MATCH(Z$71,$J$187:$AK$187,0))/IF($K$7="Real",(1+'General Inputs'!$C$4)^('Output Viewer'!Z$71-'Output Viewer'!$M$71),1)</f>
        <v>4.13852278373893E-3</v>
      </c>
      <c r="AA95" s="325">
        <f>AA153/INDEX($J$187:$AK$190,MATCH($K95,$J$187:$J$190,0),MATCH(AA$71,$J$187:$AK$187,0))/IF($K$7="Real",(1+'General Inputs'!$C$4)^('Output Viewer'!AA$71-'Output Viewer'!$M$71),1)</f>
        <v>4.6351863642752379E-3</v>
      </c>
      <c r="AB95" s="325">
        <f>AB153/INDEX($J$187:$AK$190,MATCH($K95,$J$187:$J$190,0),MATCH(AB$71,$J$187:$AK$187,0))/IF($K$7="Real",(1+'General Inputs'!$C$4)^('Output Viewer'!AB$71-'Output Viewer'!$M$71),1)</f>
        <v>5.2516451272903502E-3</v>
      </c>
      <c r="AC95" s="325">
        <f>AC153/INDEX($J$187:$AK$190,MATCH($K95,$J$187:$J$190,0),MATCH(AC$71,$J$187:$AK$187,0))/IF($K$7="Real",(1+'General Inputs'!$C$4)^('Output Viewer'!AC$71-'Output Viewer'!$M$71),1)</f>
        <v>5.6492684445245741E-3</v>
      </c>
      <c r="AD95" s="325">
        <f>AD153/INDEX($J$187:$AK$190,MATCH($K95,$J$187:$J$190,0),MATCH(AD$71,$J$187:$AK$187,0))/IF($K$7="Real",(1+'General Inputs'!$C$4)^('Output Viewer'!AD$71-'Output Viewer'!$M$71),1)</f>
        <v>5.9146511260748892E-3</v>
      </c>
      <c r="AE95" s="325">
        <f>AE153/INDEX($J$187:$AK$190,MATCH($K95,$J$187:$J$190,0),MATCH(AE$71,$J$187:$AK$187,0))/IF($K$7="Real",(1+'General Inputs'!$C$4)^('Output Viewer'!AE$71-'Output Viewer'!$M$71),1)</f>
        <v>6.1602655926779474E-3</v>
      </c>
      <c r="AF95" s="325">
        <f>AF153/INDEX($J$187:$AK$190,MATCH($K95,$J$187:$J$190,0),MATCH(AF$71,$J$187:$AK$187,0))/IF($K$7="Real",(1+'General Inputs'!$C$4)^('Output Viewer'!AF$71-'Output Viewer'!$M$71),1)</f>
        <v>6.9013291455027612E-3</v>
      </c>
      <c r="AG95" s="325">
        <f>AG153/INDEX($J$187:$AK$190,MATCH($K95,$J$187:$J$190,0),MATCH(AG$71,$J$187:$AK$187,0))/IF($K$7="Real",(1+'General Inputs'!$C$4)^('Output Viewer'!AG$71-'Output Viewer'!$M$71),1)</f>
        <v>7.1486296428716865E-3</v>
      </c>
      <c r="AH95" s="325">
        <f>AH153/INDEX($J$187:$AK$190,MATCH($K95,$J$187:$J$190,0),MATCH(AH$71,$J$187:$AK$187,0))/IF($K$7="Real",(1+'General Inputs'!$C$4)^('Output Viewer'!AH$71-'Output Viewer'!$M$71),1)</f>
        <v>7.3929567024328497E-3</v>
      </c>
      <c r="AI95" s="325">
        <f>AI153/INDEX($J$187:$AK$190,MATCH($K95,$J$187:$J$190,0),MATCH(AI$71,$J$187:$AK$187,0))/IF($K$7="Real",(1+'General Inputs'!$C$4)^('Output Viewer'!AI$71-'Output Viewer'!$M$71),1)</f>
        <v>7.6402773532168854E-3</v>
      </c>
      <c r="AJ95" s="325">
        <f>AJ153/INDEX($J$187:$AK$190,MATCH($K95,$J$187:$J$190,0),MATCH(AJ$71,$J$187:$AK$187,0))/IF($K$7="Real",(1+'General Inputs'!$C$4)^('Output Viewer'!AJ$71-'Output Viewer'!$M$71),1)</f>
        <v>8.4549446182457244E-3</v>
      </c>
      <c r="AK95" s="325">
        <f>AK153/INDEX($J$187:$AK$190,MATCH($K95,$J$187:$J$190,0),MATCH(AK$71,$J$187:$AK$187,0))/IF($K$7="Real",(1+'General Inputs'!$C$4)^('Output Viewer'!AK$71-'Output Viewer'!$M$71),1)</f>
        <v>8.8989184650000441E-3</v>
      </c>
    </row>
    <row r="96" spans="10:37" x14ac:dyDescent="0.25">
      <c r="J96" s="16" t="s">
        <v>26</v>
      </c>
      <c r="K96" s="297" t="s">
        <v>136</v>
      </c>
      <c r="L96" s="297" t="s">
        <v>180</v>
      </c>
      <c r="M96" s="325">
        <f>M154/INDEX($J$187:$AK$190,MATCH($K96,$J$187:$J$190,0),MATCH(M$71,$J$187:$AK$187,0))/IF($K$7="Real",(1+'General Inputs'!$C$4)^('Output Viewer'!M$71-'Output Viewer'!$M$71),1)</f>
        <v>0</v>
      </c>
      <c r="N96" s="325">
        <f>N154/INDEX($J$187:$AK$190,MATCH($K96,$J$187:$J$190,0),MATCH(N$71,$J$187:$AK$187,0))/IF($K$7="Real",(1+'General Inputs'!$C$4)^('Output Viewer'!N$71-'Output Viewer'!$M$71),1)</f>
        <v>0</v>
      </c>
      <c r="O96" s="325">
        <f>O154/INDEX($J$187:$AK$190,MATCH($K96,$J$187:$J$190,0),MATCH(O$71,$J$187:$AK$187,0))/IF($K$7="Real",(1+'General Inputs'!$C$4)^('Output Viewer'!O$71-'Output Viewer'!$M$71),1)</f>
        <v>0</v>
      </c>
      <c r="P96" s="325">
        <f>P154/INDEX($J$187:$AK$190,MATCH($K96,$J$187:$J$190,0),MATCH(P$71,$J$187:$AK$187,0))/IF($K$7="Real",(1+'General Inputs'!$C$4)^('Output Viewer'!P$71-'Output Viewer'!$M$71),1)</f>
        <v>0</v>
      </c>
      <c r="Q96" s="325">
        <f>Q154/INDEX($J$187:$AK$190,MATCH($K96,$J$187:$J$190,0),MATCH(Q$71,$J$187:$AK$187,0))/IF($K$7="Real",(1+'General Inputs'!$C$4)^('Output Viewer'!Q$71-'Output Viewer'!$M$71),1)</f>
        <v>0</v>
      </c>
      <c r="R96" s="325">
        <f>R154/INDEX($J$187:$AK$190,MATCH($K96,$J$187:$J$190,0),MATCH(R$71,$J$187:$AK$187,0))/IF($K$7="Real",(1+'General Inputs'!$C$4)^('Output Viewer'!R$71-'Output Viewer'!$M$71),1)</f>
        <v>0</v>
      </c>
      <c r="S96" s="325">
        <f>S154/INDEX($J$187:$AK$190,MATCH($K96,$J$187:$J$190,0),MATCH(S$71,$J$187:$AK$187,0))/IF($K$7="Real",(1+'General Inputs'!$C$4)^('Output Viewer'!S$71-'Output Viewer'!$M$71),1)</f>
        <v>0</v>
      </c>
      <c r="T96" s="325">
        <f>T154/INDEX($J$187:$AK$190,MATCH($K96,$J$187:$J$190,0),MATCH(T$71,$J$187:$AK$187,0))/IF($K$7="Real",(1+'General Inputs'!$C$4)^('Output Viewer'!T$71-'Output Viewer'!$M$71),1)</f>
        <v>0</v>
      </c>
      <c r="U96" s="325">
        <f>U154/INDEX($J$187:$AK$190,MATCH($K96,$J$187:$J$190,0),MATCH(U$71,$J$187:$AK$187,0))/IF($K$7="Real",(1+'General Inputs'!$C$4)^('Output Viewer'!U$71-'Output Viewer'!$M$71),1)</f>
        <v>0</v>
      </c>
      <c r="V96" s="325">
        <f>V154/INDEX($J$187:$AK$190,MATCH($K96,$J$187:$J$190,0),MATCH(V$71,$J$187:$AK$187,0))/IF($K$7="Real",(1+'General Inputs'!$C$4)^('Output Viewer'!V$71-'Output Viewer'!$M$71),1)</f>
        <v>0</v>
      </c>
      <c r="W96" s="325">
        <f>W154/INDEX($J$187:$AK$190,MATCH($K96,$J$187:$J$190,0),MATCH(W$71,$J$187:$AK$187,0))/IF($K$7="Real",(1+'General Inputs'!$C$4)^('Output Viewer'!W$71-'Output Viewer'!$M$71),1)</f>
        <v>0</v>
      </c>
      <c r="X96" s="325">
        <f>X154/INDEX($J$187:$AK$190,MATCH($K96,$J$187:$J$190,0),MATCH(X$71,$J$187:$AK$187,0))/IF($K$7="Real",(1+'General Inputs'!$C$4)^('Output Viewer'!X$71-'Output Viewer'!$M$71),1)</f>
        <v>0</v>
      </c>
      <c r="Y96" s="325">
        <f>Y154/INDEX($J$187:$AK$190,MATCH($K96,$J$187:$J$190,0),MATCH(Y$71,$J$187:$AK$187,0))/IF($K$7="Real",(1+'General Inputs'!$C$4)^('Output Viewer'!Y$71-'Output Viewer'!$M$71),1)</f>
        <v>0</v>
      </c>
      <c r="Z96" s="325">
        <f>Z154/INDEX($J$187:$AK$190,MATCH($K96,$J$187:$J$190,0),MATCH(Z$71,$J$187:$AK$187,0))/IF($K$7="Real",(1+'General Inputs'!$C$4)^('Output Viewer'!Z$71-'Output Viewer'!$M$71),1)</f>
        <v>0</v>
      </c>
      <c r="AA96" s="325">
        <f>AA154/INDEX($J$187:$AK$190,MATCH($K96,$J$187:$J$190,0),MATCH(AA$71,$J$187:$AK$187,0))/IF($K$7="Real",(1+'General Inputs'!$C$4)^('Output Viewer'!AA$71-'Output Viewer'!$M$71),1)</f>
        <v>0</v>
      </c>
      <c r="AB96" s="325">
        <f>AB154/INDEX($J$187:$AK$190,MATCH($K96,$J$187:$J$190,0),MATCH(AB$71,$J$187:$AK$187,0))/IF($K$7="Real",(1+'General Inputs'!$C$4)^('Output Viewer'!AB$71-'Output Viewer'!$M$71),1)</f>
        <v>0</v>
      </c>
      <c r="AC96" s="325">
        <f>AC154/INDEX($J$187:$AK$190,MATCH($K96,$J$187:$J$190,0),MATCH(AC$71,$J$187:$AK$187,0))/IF($K$7="Real",(1+'General Inputs'!$C$4)^('Output Viewer'!AC$71-'Output Viewer'!$M$71),1)</f>
        <v>0</v>
      </c>
      <c r="AD96" s="325">
        <f>AD154/INDEX($J$187:$AK$190,MATCH($K96,$J$187:$J$190,0),MATCH(AD$71,$J$187:$AK$187,0))/IF($K$7="Real",(1+'General Inputs'!$C$4)^('Output Viewer'!AD$71-'Output Viewer'!$M$71),1)</f>
        <v>0</v>
      </c>
      <c r="AE96" s="325">
        <f>AE154/INDEX($J$187:$AK$190,MATCH($K96,$J$187:$J$190,0),MATCH(AE$71,$J$187:$AK$187,0))/IF($K$7="Real",(1+'General Inputs'!$C$4)^('Output Viewer'!AE$71-'Output Viewer'!$M$71),1)</f>
        <v>0</v>
      </c>
      <c r="AF96" s="325">
        <f>AF154/INDEX($J$187:$AK$190,MATCH($K96,$J$187:$J$190,0),MATCH(AF$71,$J$187:$AK$187,0))/IF($K$7="Real",(1+'General Inputs'!$C$4)^('Output Viewer'!AF$71-'Output Viewer'!$M$71),1)</f>
        <v>0</v>
      </c>
      <c r="AG96" s="325">
        <f>AG154/INDEX($J$187:$AK$190,MATCH($K96,$J$187:$J$190,0),MATCH(AG$71,$J$187:$AK$187,0))/IF($K$7="Real",(1+'General Inputs'!$C$4)^('Output Viewer'!AG$71-'Output Viewer'!$M$71),1)</f>
        <v>0</v>
      </c>
      <c r="AH96" s="325">
        <f>AH154/INDEX($J$187:$AK$190,MATCH($K96,$J$187:$J$190,0),MATCH(AH$71,$J$187:$AK$187,0))/IF($K$7="Real",(1+'General Inputs'!$C$4)^('Output Viewer'!AH$71-'Output Viewer'!$M$71),1)</f>
        <v>0</v>
      </c>
      <c r="AI96" s="325">
        <f>AI154/INDEX($J$187:$AK$190,MATCH($K96,$J$187:$J$190,0),MATCH(AI$71,$J$187:$AK$187,0))/IF($K$7="Real",(1+'General Inputs'!$C$4)^('Output Viewer'!AI$71-'Output Viewer'!$M$71),1)</f>
        <v>0</v>
      </c>
      <c r="AJ96" s="325">
        <f>AJ154/INDEX($J$187:$AK$190,MATCH($K96,$J$187:$J$190,0),MATCH(AJ$71,$J$187:$AK$187,0))/IF($K$7="Real",(1+'General Inputs'!$C$4)^('Output Viewer'!AJ$71-'Output Viewer'!$M$71),1)</f>
        <v>0</v>
      </c>
      <c r="AK96" s="325">
        <f>AK154/INDEX($J$187:$AK$190,MATCH($K96,$J$187:$J$190,0),MATCH(AK$71,$J$187:$AK$187,0))/IF($K$7="Real",(1+'General Inputs'!$C$4)^('Output Viewer'!AK$71-'Output Viewer'!$M$71),1)</f>
        <v>0</v>
      </c>
    </row>
    <row r="97" spans="10:37" x14ac:dyDescent="0.25">
      <c r="J97" s="16" t="s">
        <v>26</v>
      </c>
      <c r="K97" s="297" t="s">
        <v>137</v>
      </c>
      <c r="L97" s="297" t="s">
        <v>180</v>
      </c>
      <c r="M97" s="325">
        <f>M155/INDEX($J$187:$AK$190,MATCH($K97,$J$187:$J$190,0),MATCH(M$71,$J$187:$AK$187,0))/IF($K$7="Real",(1+'General Inputs'!$C$4)^('Output Viewer'!M$71-'Output Viewer'!$M$71),1)</f>
        <v>0</v>
      </c>
      <c r="N97" s="325">
        <f>N155/INDEX($J$187:$AK$190,MATCH($K97,$J$187:$J$190,0),MATCH(N$71,$J$187:$AK$187,0))/IF($K$7="Real",(1+'General Inputs'!$C$4)^('Output Viewer'!N$71-'Output Viewer'!$M$71),1)</f>
        <v>0</v>
      </c>
      <c r="O97" s="325">
        <f>O155/INDEX($J$187:$AK$190,MATCH($K97,$J$187:$J$190,0),MATCH(O$71,$J$187:$AK$187,0))/IF($K$7="Real",(1+'General Inputs'!$C$4)^('Output Viewer'!O$71-'Output Viewer'!$M$71),1)</f>
        <v>0</v>
      </c>
      <c r="P97" s="325">
        <f>P155/INDEX($J$187:$AK$190,MATCH($K97,$J$187:$J$190,0),MATCH(P$71,$J$187:$AK$187,0))/IF($K$7="Real",(1+'General Inputs'!$C$4)^('Output Viewer'!P$71-'Output Viewer'!$M$71),1)</f>
        <v>0</v>
      </c>
      <c r="Q97" s="325">
        <f>Q155/INDEX($J$187:$AK$190,MATCH($K97,$J$187:$J$190,0),MATCH(Q$71,$J$187:$AK$187,0))/IF($K$7="Real",(1+'General Inputs'!$C$4)^('Output Viewer'!Q$71-'Output Viewer'!$M$71),1)</f>
        <v>0</v>
      </c>
      <c r="R97" s="325">
        <f>R155/INDEX($J$187:$AK$190,MATCH($K97,$J$187:$J$190,0),MATCH(R$71,$J$187:$AK$187,0))/IF($K$7="Real",(1+'General Inputs'!$C$4)^('Output Viewer'!R$71-'Output Viewer'!$M$71),1)</f>
        <v>0</v>
      </c>
      <c r="S97" s="325">
        <f>S155/INDEX($J$187:$AK$190,MATCH($K97,$J$187:$J$190,0),MATCH(S$71,$J$187:$AK$187,0))/IF($K$7="Real",(1+'General Inputs'!$C$4)^('Output Viewer'!S$71-'Output Viewer'!$M$71),1)</f>
        <v>0</v>
      </c>
      <c r="T97" s="325">
        <f>T155/INDEX($J$187:$AK$190,MATCH($K97,$J$187:$J$190,0),MATCH(T$71,$J$187:$AK$187,0))/IF($K$7="Real",(1+'General Inputs'!$C$4)^('Output Viewer'!T$71-'Output Viewer'!$M$71),1)</f>
        <v>0</v>
      </c>
      <c r="U97" s="325">
        <f>U155/INDEX($J$187:$AK$190,MATCH($K97,$J$187:$J$190,0),MATCH(U$71,$J$187:$AK$187,0))/IF($K$7="Real",(1+'General Inputs'!$C$4)^('Output Viewer'!U$71-'Output Viewer'!$M$71),1)</f>
        <v>0</v>
      </c>
      <c r="V97" s="325">
        <f>V155/INDEX($J$187:$AK$190,MATCH($K97,$J$187:$J$190,0),MATCH(V$71,$J$187:$AK$187,0))/IF($K$7="Real",(1+'General Inputs'!$C$4)^('Output Viewer'!V$71-'Output Viewer'!$M$71),1)</f>
        <v>0</v>
      </c>
      <c r="W97" s="325">
        <f>W155/INDEX($J$187:$AK$190,MATCH($K97,$J$187:$J$190,0),MATCH(W$71,$J$187:$AK$187,0))/IF($K$7="Real",(1+'General Inputs'!$C$4)^('Output Viewer'!W$71-'Output Viewer'!$M$71),1)</f>
        <v>0</v>
      </c>
      <c r="X97" s="325">
        <f>X155/INDEX($J$187:$AK$190,MATCH($K97,$J$187:$J$190,0),MATCH(X$71,$J$187:$AK$187,0))/IF($K$7="Real",(1+'General Inputs'!$C$4)^('Output Viewer'!X$71-'Output Viewer'!$M$71),1)</f>
        <v>0</v>
      </c>
      <c r="Y97" s="325">
        <f>Y155/INDEX($J$187:$AK$190,MATCH($K97,$J$187:$J$190,0),MATCH(Y$71,$J$187:$AK$187,0))/IF($K$7="Real",(1+'General Inputs'!$C$4)^('Output Viewer'!Y$71-'Output Viewer'!$M$71),1)</f>
        <v>0</v>
      </c>
      <c r="Z97" s="325">
        <f>Z155/INDEX($J$187:$AK$190,MATCH($K97,$J$187:$J$190,0),MATCH(Z$71,$J$187:$AK$187,0))/IF($K$7="Real",(1+'General Inputs'!$C$4)^('Output Viewer'!Z$71-'Output Viewer'!$M$71),1)</f>
        <v>0</v>
      </c>
      <c r="AA97" s="325">
        <f>AA155/INDEX($J$187:$AK$190,MATCH($K97,$J$187:$J$190,0),MATCH(AA$71,$J$187:$AK$187,0))/IF($K$7="Real",(1+'General Inputs'!$C$4)^('Output Viewer'!AA$71-'Output Viewer'!$M$71),1)</f>
        <v>0</v>
      </c>
      <c r="AB97" s="325">
        <f>AB155/INDEX($J$187:$AK$190,MATCH($K97,$J$187:$J$190,0),MATCH(AB$71,$J$187:$AK$187,0))/IF($K$7="Real",(1+'General Inputs'!$C$4)^('Output Viewer'!AB$71-'Output Viewer'!$M$71),1)</f>
        <v>0</v>
      </c>
      <c r="AC97" s="325">
        <f>AC155/INDEX($J$187:$AK$190,MATCH($K97,$J$187:$J$190,0),MATCH(AC$71,$J$187:$AK$187,0))/IF($K$7="Real",(1+'General Inputs'!$C$4)^('Output Viewer'!AC$71-'Output Viewer'!$M$71),1)</f>
        <v>0</v>
      </c>
      <c r="AD97" s="325">
        <f>AD155/INDEX($J$187:$AK$190,MATCH($K97,$J$187:$J$190,0),MATCH(AD$71,$J$187:$AK$187,0))/IF($K$7="Real",(1+'General Inputs'!$C$4)^('Output Viewer'!AD$71-'Output Viewer'!$M$71),1)</f>
        <v>0</v>
      </c>
      <c r="AE97" s="325">
        <f>AE155/INDEX($J$187:$AK$190,MATCH($K97,$J$187:$J$190,0),MATCH(AE$71,$J$187:$AK$187,0))/IF($K$7="Real",(1+'General Inputs'!$C$4)^('Output Viewer'!AE$71-'Output Viewer'!$M$71),1)</f>
        <v>0</v>
      </c>
      <c r="AF97" s="325">
        <f>AF155/INDEX($J$187:$AK$190,MATCH($K97,$J$187:$J$190,0),MATCH(AF$71,$J$187:$AK$187,0))/IF($K$7="Real",(1+'General Inputs'!$C$4)^('Output Viewer'!AF$71-'Output Viewer'!$M$71),1)</f>
        <v>0</v>
      </c>
      <c r="AG97" s="325">
        <f>AG155/INDEX($J$187:$AK$190,MATCH($K97,$J$187:$J$190,0),MATCH(AG$71,$J$187:$AK$187,0))/IF($K$7="Real",(1+'General Inputs'!$C$4)^('Output Viewer'!AG$71-'Output Viewer'!$M$71),1)</f>
        <v>0</v>
      </c>
      <c r="AH97" s="325">
        <f>AH155/INDEX($J$187:$AK$190,MATCH($K97,$J$187:$J$190,0),MATCH(AH$71,$J$187:$AK$187,0))/IF($K$7="Real",(1+'General Inputs'!$C$4)^('Output Viewer'!AH$71-'Output Viewer'!$M$71),1)</f>
        <v>0</v>
      </c>
      <c r="AI97" s="325">
        <f>AI155/INDEX($J$187:$AK$190,MATCH($K97,$J$187:$J$190,0),MATCH(AI$71,$J$187:$AK$187,0))/IF($K$7="Real",(1+'General Inputs'!$C$4)^('Output Viewer'!AI$71-'Output Viewer'!$M$71),1)</f>
        <v>0</v>
      </c>
      <c r="AJ97" s="325">
        <f>AJ155/INDEX($J$187:$AK$190,MATCH($K97,$J$187:$J$190,0),MATCH(AJ$71,$J$187:$AK$187,0))/IF($K$7="Real",(1+'General Inputs'!$C$4)^('Output Viewer'!AJ$71-'Output Viewer'!$M$71),1)</f>
        <v>0</v>
      </c>
      <c r="AK97" s="325">
        <f>AK155/INDEX($J$187:$AK$190,MATCH($K97,$J$187:$J$190,0),MATCH(AK$71,$J$187:$AK$187,0))/IF($K$7="Real",(1+'General Inputs'!$C$4)^('Output Viewer'!AK$71-'Output Viewer'!$M$71),1)</f>
        <v>0</v>
      </c>
    </row>
    <row r="98" spans="10:37" x14ac:dyDescent="0.25">
      <c r="J98" s="16" t="s">
        <v>26</v>
      </c>
      <c r="K98" s="297" t="s">
        <v>138</v>
      </c>
      <c r="L98" s="297" t="s">
        <v>180</v>
      </c>
      <c r="M98" s="325">
        <f>M156/INDEX($J$187:$AK$190,MATCH($K98,$J$187:$J$190,0),MATCH(M$71,$J$187:$AK$187,0))/IF($K$7="Real",(1+'General Inputs'!$C$4)^('Output Viewer'!M$71-'Output Viewer'!$M$71),1)</f>
        <v>0</v>
      </c>
      <c r="N98" s="325">
        <f>N156/INDEX($J$187:$AK$190,MATCH($K98,$J$187:$J$190,0),MATCH(N$71,$J$187:$AK$187,0))/IF($K$7="Real",(1+'General Inputs'!$C$4)^('Output Viewer'!N$71-'Output Viewer'!$M$71),1)</f>
        <v>0</v>
      </c>
      <c r="O98" s="325">
        <f>O156/INDEX($J$187:$AK$190,MATCH($K98,$J$187:$J$190,0),MATCH(O$71,$J$187:$AK$187,0))/IF($K$7="Real",(1+'General Inputs'!$C$4)^('Output Viewer'!O$71-'Output Viewer'!$M$71),1)</f>
        <v>0</v>
      </c>
      <c r="P98" s="325">
        <f>P156/INDEX($J$187:$AK$190,MATCH($K98,$J$187:$J$190,0),MATCH(P$71,$J$187:$AK$187,0))/IF($K$7="Real",(1+'General Inputs'!$C$4)^('Output Viewer'!P$71-'Output Viewer'!$M$71),1)</f>
        <v>0</v>
      </c>
      <c r="Q98" s="325">
        <f>Q156/INDEX($J$187:$AK$190,MATCH($K98,$J$187:$J$190,0),MATCH(Q$71,$J$187:$AK$187,0))/IF($K$7="Real",(1+'General Inputs'!$C$4)^('Output Viewer'!Q$71-'Output Viewer'!$M$71),1)</f>
        <v>0</v>
      </c>
      <c r="R98" s="325">
        <f>R156/INDEX($J$187:$AK$190,MATCH($K98,$J$187:$J$190,0),MATCH(R$71,$J$187:$AK$187,0))/IF($K$7="Real",(1+'General Inputs'!$C$4)^('Output Viewer'!R$71-'Output Viewer'!$M$71),1)</f>
        <v>0</v>
      </c>
      <c r="S98" s="325">
        <f>S156/INDEX($J$187:$AK$190,MATCH($K98,$J$187:$J$190,0),MATCH(S$71,$J$187:$AK$187,0))/IF($K$7="Real",(1+'General Inputs'!$C$4)^('Output Viewer'!S$71-'Output Viewer'!$M$71),1)</f>
        <v>0</v>
      </c>
      <c r="T98" s="325">
        <f>T156/INDEX($J$187:$AK$190,MATCH($K98,$J$187:$J$190,0),MATCH(T$71,$J$187:$AK$187,0))/IF($K$7="Real",(1+'General Inputs'!$C$4)^('Output Viewer'!T$71-'Output Viewer'!$M$71),1)</f>
        <v>0</v>
      </c>
      <c r="U98" s="325">
        <f>U156/INDEX($J$187:$AK$190,MATCH($K98,$J$187:$J$190,0),MATCH(U$71,$J$187:$AK$187,0))/IF($K$7="Real",(1+'General Inputs'!$C$4)^('Output Viewer'!U$71-'Output Viewer'!$M$71),1)</f>
        <v>0</v>
      </c>
      <c r="V98" s="325">
        <f>V156/INDEX($J$187:$AK$190,MATCH($K98,$J$187:$J$190,0),MATCH(V$71,$J$187:$AK$187,0))/IF($K$7="Real",(1+'General Inputs'!$C$4)^('Output Viewer'!V$71-'Output Viewer'!$M$71),1)</f>
        <v>0</v>
      </c>
      <c r="W98" s="325">
        <f>W156/INDEX($J$187:$AK$190,MATCH($K98,$J$187:$J$190,0),MATCH(W$71,$J$187:$AK$187,0))/IF($K$7="Real",(1+'General Inputs'!$C$4)^('Output Viewer'!W$71-'Output Viewer'!$M$71),1)</f>
        <v>0</v>
      </c>
      <c r="X98" s="325">
        <f>X156/INDEX($J$187:$AK$190,MATCH($K98,$J$187:$J$190,0),MATCH(X$71,$J$187:$AK$187,0))/IF($K$7="Real",(1+'General Inputs'!$C$4)^('Output Viewer'!X$71-'Output Viewer'!$M$71),1)</f>
        <v>0</v>
      </c>
      <c r="Y98" s="325">
        <f>Y156/INDEX($J$187:$AK$190,MATCH($K98,$J$187:$J$190,0),MATCH(Y$71,$J$187:$AK$187,0))/IF($K$7="Real",(1+'General Inputs'!$C$4)^('Output Viewer'!Y$71-'Output Viewer'!$M$71),1)</f>
        <v>0</v>
      </c>
      <c r="Z98" s="325">
        <f>Z156/INDEX($J$187:$AK$190,MATCH($K98,$J$187:$J$190,0),MATCH(Z$71,$J$187:$AK$187,0))/IF($K$7="Real",(1+'General Inputs'!$C$4)^('Output Viewer'!Z$71-'Output Viewer'!$M$71),1)</f>
        <v>0</v>
      </c>
      <c r="AA98" s="325">
        <f>AA156/INDEX($J$187:$AK$190,MATCH($K98,$J$187:$J$190,0),MATCH(AA$71,$J$187:$AK$187,0))/IF($K$7="Real",(1+'General Inputs'!$C$4)^('Output Viewer'!AA$71-'Output Viewer'!$M$71),1)</f>
        <v>0</v>
      </c>
      <c r="AB98" s="325">
        <f>AB156/INDEX($J$187:$AK$190,MATCH($K98,$J$187:$J$190,0),MATCH(AB$71,$J$187:$AK$187,0))/IF($K$7="Real",(1+'General Inputs'!$C$4)^('Output Viewer'!AB$71-'Output Viewer'!$M$71),1)</f>
        <v>0</v>
      </c>
      <c r="AC98" s="325">
        <f>AC156/INDEX($J$187:$AK$190,MATCH($K98,$J$187:$J$190,0),MATCH(AC$71,$J$187:$AK$187,0))/IF($K$7="Real",(1+'General Inputs'!$C$4)^('Output Viewer'!AC$71-'Output Viewer'!$M$71),1)</f>
        <v>0</v>
      </c>
      <c r="AD98" s="325">
        <f>AD156/INDEX($J$187:$AK$190,MATCH($K98,$J$187:$J$190,0),MATCH(AD$71,$J$187:$AK$187,0))/IF($K$7="Real",(1+'General Inputs'!$C$4)^('Output Viewer'!AD$71-'Output Viewer'!$M$71),1)</f>
        <v>0</v>
      </c>
      <c r="AE98" s="325">
        <f>AE156/INDEX($J$187:$AK$190,MATCH($K98,$J$187:$J$190,0),MATCH(AE$71,$J$187:$AK$187,0))/IF($K$7="Real",(1+'General Inputs'!$C$4)^('Output Viewer'!AE$71-'Output Viewer'!$M$71),1)</f>
        <v>0</v>
      </c>
      <c r="AF98" s="325">
        <f>AF156/INDEX($J$187:$AK$190,MATCH($K98,$J$187:$J$190,0),MATCH(AF$71,$J$187:$AK$187,0))/IF($K$7="Real",(1+'General Inputs'!$C$4)^('Output Viewer'!AF$71-'Output Viewer'!$M$71),1)</f>
        <v>0</v>
      </c>
      <c r="AG98" s="325">
        <f>AG156/INDEX($J$187:$AK$190,MATCH($K98,$J$187:$J$190,0),MATCH(AG$71,$J$187:$AK$187,0))/IF($K$7="Real",(1+'General Inputs'!$C$4)^('Output Viewer'!AG$71-'Output Viewer'!$M$71),1)</f>
        <v>0</v>
      </c>
      <c r="AH98" s="325">
        <f>AH156/INDEX($J$187:$AK$190,MATCH($K98,$J$187:$J$190,0),MATCH(AH$71,$J$187:$AK$187,0))/IF($K$7="Real",(1+'General Inputs'!$C$4)^('Output Viewer'!AH$71-'Output Viewer'!$M$71),1)</f>
        <v>0</v>
      </c>
      <c r="AI98" s="325">
        <f>AI156/INDEX($J$187:$AK$190,MATCH($K98,$J$187:$J$190,0),MATCH(AI$71,$J$187:$AK$187,0))/IF($K$7="Real",(1+'General Inputs'!$C$4)^('Output Viewer'!AI$71-'Output Viewer'!$M$71),1)</f>
        <v>0</v>
      </c>
      <c r="AJ98" s="325">
        <f>AJ156/INDEX($J$187:$AK$190,MATCH($K98,$J$187:$J$190,0),MATCH(AJ$71,$J$187:$AK$187,0))/IF($K$7="Real",(1+'General Inputs'!$C$4)^('Output Viewer'!AJ$71-'Output Viewer'!$M$71),1)</f>
        <v>0</v>
      </c>
      <c r="AK98" s="325">
        <f>AK156/INDEX($J$187:$AK$190,MATCH($K98,$J$187:$J$190,0),MATCH(AK$71,$J$187:$AK$187,0))/IF($K$7="Real",(1+'General Inputs'!$C$4)^('Output Viewer'!AK$71-'Output Viewer'!$M$71),1)</f>
        <v>0</v>
      </c>
    </row>
    <row r="99" spans="10:37" x14ac:dyDescent="0.25">
      <c r="J99" s="16" t="s">
        <v>27</v>
      </c>
      <c r="K99" s="297" t="s">
        <v>136</v>
      </c>
      <c r="L99" s="298" t="s">
        <v>702</v>
      </c>
      <c r="M99" s="325">
        <f>M157/INDEX($J$187:$AK$190,MATCH($K99,$J$187:$J$190,0),MATCH(M$71,$J$187:$AK$187,0))/IF($K$7="Real",(1+'General Inputs'!$C$4)^('Output Viewer'!M$71-'Output Viewer'!$M$71),1)</f>
        <v>0</v>
      </c>
      <c r="N99" s="325">
        <f>N157/INDEX($J$187:$AK$190,MATCH($K99,$J$187:$J$190,0),MATCH(N$71,$J$187:$AK$187,0))/IF($K$7="Real",(1+'General Inputs'!$C$4)^('Output Viewer'!N$71-'Output Viewer'!$M$71),1)</f>
        <v>0</v>
      </c>
      <c r="O99" s="325">
        <f>O157/INDEX($J$187:$AK$190,MATCH($K99,$J$187:$J$190,0),MATCH(O$71,$J$187:$AK$187,0))/IF($K$7="Real",(1+'General Inputs'!$C$4)^('Output Viewer'!O$71-'Output Viewer'!$M$71),1)</f>
        <v>0</v>
      </c>
      <c r="P99" s="325">
        <f>P157/INDEX($J$187:$AK$190,MATCH($K99,$J$187:$J$190,0),MATCH(P$71,$J$187:$AK$187,0))/IF($K$7="Real",(1+'General Inputs'!$C$4)^('Output Viewer'!P$71-'Output Viewer'!$M$71),1)</f>
        <v>0</v>
      </c>
      <c r="Q99" s="325">
        <f>Q157/INDEX($J$187:$AK$190,MATCH($K99,$J$187:$J$190,0),MATCH(Q$71,$J$187:$AK$187,0))/IF($K$7="Real",(1+'General Inputs'!$C$4)^('Output Viewer'!Q$71-'Output Viewer'!$M$71),1)</f>
        <v>0</v>
      </c>
      <c r="R99" s="325">
        <f>R157/INDEX($J$187:$AK$190,MATCH($K99,$J$187:$J$190,0),MATCH(R$71,$J$187:$AK$187,0))/IF($K$7="Real",(1+'General Inputs'!$C$4)^('Output Viewer'!R$71-'Output Viewer'!$M$71),1)</f>
        <v>0</v>
      </c>
      <c r="S99" s="325">
        <f>S157/INDEX($J$187:$AK$190,MATCH($K99,$J$187:$J$190,0),MATCH(S$71,$J$187:$AK$187,0))/IF($K$7="Real",(1+'General Inputs'!$C$4)^('Output Viewer'!S$71-'Output Viewer'!$M$71),1)</f>
        <v>0</v>
      </c>
      <c r="T99" s="325">
        <f>T157/INDEX($J$187:$AK$190,MATCH($K99,$J$187:$J$190,0),MATCH(T$71,$J$187:$AK$187,0))/IF($K$7="Real",(1+'General Inputs'!$C$4)^('Output Viewer'!T$71-'Output Viewer'!$M$71),1)</f>
        <v>0</v>
      </c>
      <c r="U99" s="325">
        <f>U157/INDEX($J$187:$AK$190,MATCH($K99,$J$187:$J$190,0),MATCH(U$71,$J$187:$AK$187,0))/IF($K$7="Real",(1+'General Inputs'!$C$4)^('Output Viewer'!U$71-'Output Viewer'!$M$71),1)</f>
        <v>0</v>
      </c>
      <c r="V99" s="325">
        <f>V157/INDEX($J$187:$AK$190,MATCH($K99,$J$187:$J$190,0),MATCH(V$71,$J$187:$AK$187,0))/IF($K$7="Real",(1+'General Inputs'!$C$4)^('Output Viewer'!V$71-'Output Viewer'!$M$71),1)</f>
        <v>0</v>
      </c>
      <c r="W99" s="325">
        <f>W157/INDEX($J$187:$AK$190,MATCH($K99,$J$187:$J$190,0),MATCH(W$71,$J$187:$AK$187,0))/IF($K$7="Real",(1+'General Inputs'!$C$4)^('Output Viewer'!W$71-'Output Viewer'!$M$71),1)</f>
        <v>0</v>
      </c>
      <c r="X99" s="325">
        <f>X157/INDEX($J$187:$AK$190,MATCH($K99,$J$187:$J$190,0),MATCH(X$71,$J$187:$AK$187,0))/IF($K$7="Real",(1+'General Inputs'!$C$4)^('Output Viewer'!X$71-'Output Viewer'!$M$71),1)</f>
        <v>0</v>
      </c>
      <c r="Y99" s="325">
        <f>Y157/INDEX($J$187:$AK$190,MATCH($K99,$J$187:$J$190,0),MATCH(Y$71,$J$187:$AK$187,0))/IF($K$7="Real",(1+'General Inputs'!$C$4)^('Output Viewer'!Y$71-'Output Viewer'!$M$71),1)</f>
        <v>0</v>
      </c>
      <c r="Z99" s="325">
        <f>Z157/INDEX($J$187:$AK$190,MATCH($K99,$J$187:$J$190,0),MATCH(Z$71,$J$187:$AK$187,0))/IF($K$7="Real",(1+'General Inputs'!$C$4)^('Output Viewer'!Z$71-'Output Viewer'!$M$71),1)</f>
        <v>0</v>
      </c>
      <c r="AA99" s="325">
        <f>AA157/INDEX($J$187:$AK$190,MATCH($K99,$J$187:$J$190,0),MATCH(AA$71,$J$187:$AK$187,0))/IF($K$7="Real",(1+'General Inputs'!$C$4)^('Output Viewer'!AA$71-'Output Viewer'!$M$71),1)</f>
        <v>0</v>
      </c>
      <c r="AB99" s="325">
        <f>AB157/INDEX($J$187:$AK$190,MATCH($K99,$J$187:$J$190,0),MATCH(AB$71,$J$187:$AK$187,0))/IF($K$7="Real",(1+'General Inputs'!$C$4)^('Output Viewer'!AB$71-'Output Viewer'!$M$71),1)</f>
        <v>0</v>
      </c>
      <c r="AC99" s="325">
        <f>AC157/INDEX($J$187:$AK$190,MATCH($K99,$J$187:$J$190,0),MATCH(AC$71,$J$187:$AK$187,0))/IF($K$7="Real",(1+'General Inputs'!$C$4)^('Output Viewer'!AC$71-'Output Viewer'!$M$71),1)</f>
        <v>0</v>
      </c>
      <c r="AD99" s="325">
        <f>AD157/INDEX($J$187:$AK$190,MATCH($K99,$J$187:$J$190,0),MATCH(AD$71,$J$187:$AK$187,0))/IF($K$7="Real",(1+'General Inputs'!$C$4)^('Output Viewer'!AD$71-'Output Viewer'!$M$71),1)</f>
        <v>0</v>
      </c>
      <c r="AE99" s="325">
        <f>AE157/INDEX($J$187:$AK$190,MATCH($K99,$J$187:$J$190,0),MATCH(AE$71,$J$187:$AK$187,0))/IF($K$7="Real",(1+'General Inputs'!$C$4)^('Output Viewer'!AE$71-'Output Viewer'!$M$71),1)</f>
        <v>0</v>
      </c>
      <c r="AF99" s="325">
        <f>AF157/INDEX($J$187:$AK$190,MATCH($K99,$J$187:$J$190,0),MATCH(AF$71,$J$187:$AK$187,0))/IF($K$7="Real",(1+'General Inputs'!$C$4)^('Output Viewer'!AF$71-'Output Viewer'!$M$71),1)</f>
        <v>0</v>
      </c>
      <c r="AG99" s="325">
        <f>AG157/INDEX($J$187:$AK$190,MATCH($K99,$J$187:$J$190,0),MATCH(AG$71,$J$187:$AK$187,0))/IF($K$7="Real",(1+'General Inputs'!$C$4)^('Output Viewer'!AG$71-'Output Viewer'!$M$71),1)</f>
        <v>0</v>
      </c>
      <c r="AH99" s="325">
        <f>AH157/INDEX($J$187:$AK$190,MATCH($K99,$J$187:$J$190,0),MATCH(AH$71,$J$187:$AK$187,0))/IF($K$7="Real",(1+'General Inputs'!$C$4)^('Output Viewer'!AH$71-'Output Viewer'!$M$71),1)</f>
        <v>0</v>
      </c>
      <c r="AI99" s="325">
        <f>AI157/INDEX($J$187:$AK$190,MATCH($K99,$J$187:$J$190,0),MATCH(AI$71,$J$187:$AK$187,0))/IF($K$7="Real",(1+'General Inputs'!$C$4)^('Output Viewer'!AI$71-'Output Viewer'!$M$71),1)</f>
        <v>0</v>
      </c>
      <c r="AJ99" s="325">
        <f>AJ157/INDEX($J$187:$AK$190,MATCH($K99,$J$187:$J$190,0),MATCH(AJ$71,$J$187:$AK$187,0))/IF($K$7="Real",(1+'General Inputs'!$C$4)^('Output Viewer'!AJ$71-'Output Viewer'!$M$71),1)</f>
        <v>0</v>
      </c>
      <c r="AK99" s="325">
        <f>AK157/INDEX($J$187:$AK$190,MATCH($K99,$J$187:$J$190,0),MATCH(AK$71,$J$187:$AK$187,0))/IF($K$7="Real",(1+'General Inputs'!$C$4)^('Output Viewer'!AK$71-'Output Viewer'!$M$71),1)</f>
        <v>0</v>
      </c>
    </row>
    <row r="100" spans="10:37" x14ac:dyDescent="0.25">
      <c r="J100" s="16" t="s">
        <v>27</v>
      </c>
      <c r="K100" s="297" t="s">
        <v>137</v>
      </c>
      <c r="L100" s="298" t="s">
        <v>702</v>
      </c>
      <c r="M100" s="325">
        <f>M158/INDEX($J$187:$AK$190,MATCH($K100,$J$187:$J$190,0),MATCH(M$71,$J$187:$AK$187,0))/IF($K$7="Real",(1+'General Inputs'!$C$4)^('Output Viewer'!M$71-'Output Viewer'!$M$71),1)</f>
        <v>0</v>
      </c>
      <c r="N100" s="325">
        <f>N158/INDEX($J$187:$AK$190,MATCH($K100,$J$187:$J$190,0),MATCH(N$71,$J$187:$AK$187,0))/IF($K$7="Real",(1+'General Inputs'!$C$4)^('Output Viewer'!N$71-'Output Viewer'!$M$71),1)</f>
        <v>0</v>
      </c>
      <c r="O100" s="325">
        <f>O158/INDEX($J$187:$AK$190,MATCH($K100,$J$187:$J$190,0),MATCH(O$71,$J$187:$AK$187,0))/IF($K$7="Real",(1+'General Inputs'!$C$4)^('Output Viewer'!O$71-'Output Viewer'!$M$71),1)</f>
        <v>0</v>
      </c>
      <c r="P100" s="325">
        <f>P158/INDEX($J$187:$AK$190,MATCH($K100,$J$187:$J$190,0),MATCH(P$71,$J$187:$AK$187,0))/IF($K$7="Real",(1+'General Inputs'!$C$4)^('Output Viewer'!P$71-'Output Viewer'!$M$71),1)</f>
        <v>0</v>
      </c>
      <c r="Q100" s="325">
        <f>Q158/INDEX($J$187:$AK$190,MATCH($K100,$J$187:$J$190,0),MATCH(Q$71,$J$187:$AK$187,0))/IF($K$7="Real",(1+'General Inputs'!$C$4)^('Output Viewer'!Q$71-'Output Viewer'!$M$71),1)</f>
        <v>0</v>
      </c>
      <c r="R100" s="325">
        <f>R158/INDEX($J$187:$AK$190,MATCH($K100,$J$187:$J$190,0),MATCH(R$71,$J$187:$AK$187,0))/IF($K$7="Real",(1+'General Inputs'!$C$4)^('Output Viewer'!R$71-'Output Viewer'!$M$71),1)</f>
        <v>0</v>
      </c>
      <c r="S100" s="325">
        <f>S158/INDEX($J$187:$AK$190,MATCH($K100,$J$187:$J$190,0),MATCH(S$71,$J$187:$AK$187,0))/IF($K$7="Real",(1+'General Inputs'!$C$4)^('Output Viewer'!S$71-'Output Viewer'!$M$71),1)</f>
        <v>0</v>
      </c>
      <c r="T100" s="325">
        <f>T158/INDEX($J$187:$AK$190,MATCH($K100,$J$187:$J$190,0),MATCH(T$71,$J$187:$AK$187,0))/IF($K$7="Real",(1+'General Inputs'!$C$4)^('Output Viewer'!T$71-'Output Viewer'!$M$71),1)</f>
        <v>0</v>
      </c>
      <c r="U100" s="325">
        <f>U158/INDEX($J$187:$AK$190,MATCH($K100,$J$187:$J$190,0),MATCH(U$71,$J$187:$AK$187,0))/IF($K$7="Real",(1+'General Inputs'!$C$4)^('Output Viewer'!U$71-'Output Viewer'!$M$71),1)</f>
        <v>0</v>
      </c>
      <c r="V100" s="325">
        <f>V158/INDEX($J$187:$AK$190,MATCH($K100,$J$187:$J$190,0),MATCH(V$71,$J$187:$AK$187,0))/IF($K$7="Real",(1+'General Inputs'!$C$4)^('Output Viewer'!V$71-'Output Viewer'!$M$71),1)</f>
        <v>0</v>
      </c>
      <c r="W100" s="325">
        <f>W158/INDEX($J$187:$AK$190,MATCH($K100,$J$187:$J$190,0),MATCH(W$71,$J$187:$AK$187,0))/IF($K$7="Real",(1+'General Inputs'!$C$4)^('Output Viewer'!W$71-'Output Viewer'!$M$71),1)</f>
        <v>0</v>
      </c>
      <c r="X100" s="325">
        <f>X158/INDEX($J$187:$AK$190,MATCH($K100,$J$187:$J$190,0),MATCH(X$71,$J$187:$AK$187,0))/IF($K$7="Real",(1+'General Inputs'!$C$4)^('Output Viewer'!X$71-'Output Viewer'!$M$71),1)</f>
        <v>0</v>
      </c>
      <c r="Y100" s="325">
        <f>Y158/INDEX($J$187:$AK$190,MATCH($K100,$J$187:$J$190,0),MATCH(Y$71,$J$187:$AK$187,0))/IF($K$7="Real",(1+'General Inputs'!$C$4)^('Output Viewer'!Y$71-'Output Viewer'!$M$71),1)</f>
        <v>0</v>
      </c>
      <c r="Z100" s="325">
        <f>Z158/INDEX($J$187:$AK$190,MATCH($K100,$J$187:$J$190,0),MATCH(Z$71,$J$187:$AK$187,0))/IF($K$7="Real",(1+'General Inputs'!$C$4)^('Output Viewer'!Z$71-'Output Viewer'!$M$71),1)</f>
        <v>0</v>
      </c>
      <c r="AA100" s="325">
        <f>AA158/INDEX($J$187:$AK$190,MATCH($K100,$J$187:$J$190,0),MATCH(AA$71,$J$187:$AK$187,0))/IF($K$7="Real",(1+'General Inputs'!$C$4)^('Output Viewer'!AA$71-'Output Viewer'!$M$71),1)</f>
        <v>0</v>
      </c>
      <c r="AB100" s="325">
        <f>AB158/INDEX($J$187:$AK$190,MATCH($K100,$J$187:$J$190,0),MATCH(AB$71,$J$187:$AK$187,0))/IF($K$7="Real",(1+'General Inputs'!$C$4)^('Output Viewer'!AB$71-'Output Viewer'!$M$71),1)</f>
        <v>0</v>
      </c>
      <c r="AC100" s="325">
        <f>AC158/INDEX($J$187:$AK$190,MATCH($K100,$J$187:$J$190,0),MATCH(AC$71,$J$187:$AK$187,0))/IF($K$7="Real",(1+'General Inputs'!$C$4)^('Output Viewer'!AC$71-'Output Viewer'!$M$71),1)</f>
        <v>0</v>
      </c>
      <c r="AD100" s="325">
        <f>AD158/INDEX($J$187:$AK$190,MATCH($K100,$J$187:$J$190,0),MATCH(AD$71,$J$187:$AK$187,0))/IF($K$7="Real",(1+'General Inputs'!$C$4)^('Output Viewer'!AD$71-'Output Viewer'!$M$71),1)</f>
        <v>0</v>
      </c>
      <c r="AE100" s="325">
        <f>AE158/INDEX($J$187:$AK$190,MATCH($K100,$J$187:$J$190,0),MATCH(AE$71,$J$187:$AK$187,0))/IF($K$7="Real",(1+'General Inputs'!$C$4)^('Output Viewer'!AE$71-'Output Viewer'!$M$71),1)</f>
        <v>0</v>
      </c>
      <c r="AF100" s="325">
        <f>AF158/INDEX($J$187:$AK$190,MATCH($K100,$J$187:$J$190,0),MATCH(AF$71,$J$187:$AK$187,0))/IF($K$7="Real",(1+'General Inputs'!$C$4)^('Output Viewer'!AF$71-'Output Viewer'!$M$71),1)</f>
        <v>0</v>
      </c>
      <c r="AG100" s="325">
        <f>AG158/INDEX($J$187:$AK$190,MATCH($K100,$J$187:$J$190,0),MATCH(AG$71,$J$187:$AK$187,0))/IF($K$7="Real",(1+'General Inputs'!$C$4)^('Output Viewer'!AG$71-'Output Viewer'!$M$71),1)</f>
        <v>0</v>
      </c>
      <c r="AH100" s="325">
        <f>AH158/INDEX($J$187:$AK$190,MATCH($K100,$J$187:$J$190,0),MATCH(AH$71,$J$187:$AK$187,0))/IF($K$7="Real",(1+'General Inputs'!$C$4)^('Output Viewer'!AH$71-'Output Viewer'!$M$71),1)</f>
        <v>0</v>
      </c>
      <c r="AI100" s="325">
        <f>AI158/INDEX($J$187:$AK$190,MATCH($K100,$J$187:$J$190,0),MATCH(AI$71,$J$187:$AK$187,0))/IF($K$7="Real",(1+'General Inputs'!$C$4)^('Output Viewer'!AI$71-'Output Viewer'!$M$71),1)</f>
        <v>0</v>
      </c>
      <c r="AJ100" s="325">
        <f>AJ158/INDEX($J$187:$AK$190,MATCH($K100,$J$187:$J$190,0),MATCH(AJ$71,$J$187:$AK$187,0))/IF($K$7="Real",(1+'General Inputs'!$C$4)^('Output Viewer'!AJ$71-'Output Viewer'!$M$71),1)</f>
        <v>0</v>
      </c>
      <c r="AK100" s="325">
        <f>AK158/INDEX($J$187:$AK$190,MATCH($K100,$J$187:$J$190,0),MATCH(AK$71,$J$187:$AK$187,0))/IF($K$7="Real",(1+'General Inputs'!$C$4)^('Output Viewer'!AK$71-'Output Viewer'!$M$71),1)</f>
        <v>0</v>
      </c>
    </row>
    <row r="101" spans="10:37" x14ac:dyDescent="0.25">
      <c r="J101" s="16" t="s">
        <v>27</v>
      </c>
      <c r="K101" s="297" t="s">
        <v>138</v>
      </c>
      <c r="L101" s="298" t="s">
        <v>702</v>
      </c>
      <c r="M101" s="325">
        <f>M159/INDEX($J$187:$AK$190,MATCH($K101,$J$187:$J$190,0),MATCH(M$71,$J$187:$AK$187,0))/IF($K$7="Real",(1+'General Inputs'!$C$4)^('Output Viewer'!M$71-'Output Viewer'!$M$71),1)</f>
        <v>0</v>
      </c>
      <c r="N101" s="325">
        <f>N159/INDEX($J$187:$AK$190,MATCH($K101,$J$187:$J$190,0),MATCH(N$71,$J$187:$AK$187,0))/IF($K$7="Real",(1+'General Inputs'!$C$4)^('Output Viewer'!N$71-'Output Viewer'!$M$71),1)</f>
        <v>0</v>
      </c>
      <c r="O101" s="325">
        <f>O159/INDEX($J$187:$AK$190,MATCH($K101,$J$187:$J$190,0),MATCH(O$71,$J$187:$AK$187,0))/IF($K$7="Real",(1+'General Inputs'!$C$4)^('Output Viewer'!O$71-'Output Viewer'!$M$71),1)</f>
        <v>0</v>
      </c>
      <c r="P101" s="325">
        <f>P159/INDEX($J$187:$AK$190,MATCH($K101,$J$187:$J$190,0),MATCH(P$71,$J$187:$AK$187,0))/IF($K$7="Real",(1+'General Inputs'!$C$4)^('Output Viewer'!P$71-'Output Viewer'!$M$71),1)</f>
        <v>0</v>
      </c>
      <c r="Q101" s="325">
        <f>Q159/INDEX($J$187:$AK$190,MATCH($K101,$J$187:$J$190,0),MATCH(Q$71,$J$187:$AK$187,0))/IF($K$7="Real",(1+'General Inputs'!$C$4)^('Output Viewer'!Q$71-'Output Viewer'!$M$71),1)</f>
        <v>0</v>
      </c>
      <c r="R101" s="325">
        <f>R159/INDEX($J$187:$AK$190,MATCH($K101,$J$187:$J$190,0),MATCH(R$71,$J$187:$AK$187,0))/IF($K$7="Real",(1+'General Inputs'!$C$4)^('Output Viewer'!R$71-'Output Viewer'!$M$71),1)</f>
        <v>0</v>
      </c>
      <c r="S101" s="325">
        <f>S159/INDEX($J$187:$AK$190,MATCH($K101,$J$187:$J$190,0),MATCH(S$71,$J$187:$AK$187,0))/IF($K$7="Real",(1+'General Inputs'!$C$4)^('Output Viewer'!S$71-'Output Viewer'!$M$71),1)</f>
        <v>0</v>
      </c>
      <c r="T101" s="325">
        <f>T159/INDEX($J$187:$AK$190,MATCH($K101,$J$187:$J$190,0),MATCH(T$71,$J$187:$AK$187,0))/IF($K$7="Real",(1+'General Inputs'!$C$4)^('Output Viewer'!T$71-'Output Viewer'!$M$71),1)</f>
        <v>0</v>
      </c>
      <c r="U101" s="325">
        <f>U159/INDEX($J$187:$AK$190,MATCH($K101,$J$187:$J$190,0),MATCH(U$71,$J$187:$AK$187,0))/IF($K$7="Real",(1+'General Inputs'!$C$4)^('Output Viewer'!U$71-'Output Viewer'!$M$71),1)</f>
        <v>0</v>
      </c>
      <c r="V101" s="325">
        <f>V159/INDEX($J$187:$AK$190,MATCH($K101,$J$187:$J$190,0),MATCH(V$71,$J$187:$AK$187,0))/IF($K$7="Real",(1+'General Inputs'!$C$4)^('Output Viewer'!V$71-'Output Viewer'!$M$71),1)</f>
        <v>0</v>
      </c>
      <c r="W101" s="325">
        <f>W159/INDEX($J$187:$AK$190,MATCH($K101,$J$187:$J$190,0),MATCH(W$71,$J$187:$AK$187,0))/IF($K$7="Real",(1+'General Inputs'!$C$4)^('Output Viewer'!W$71-'Output Viewer'!$M$71),1)</f>
        <v>0</v>
      </c>
      <c r="X101" s="325">
        <f>X159/INDEX($J$187:$AK$190,MATCH($K101,$J$187:$J$190,0),MATCH(X$71,$J$187:$AK$187,0))/IF($K$7="Real",(1+'General Inputs'!$C$4)^('Output Viewer'!X$71-'Output Viewer'!$M$71),1)</f>
        <v>0</v>
      </c>
      <c r="Y101" s="325">
        <f>Y159/INDEX($J$187:$AK$190,MATCH($K101,$J$187:$J$190,0),MATCH(Y$71,$J$187:$AK$187,0))/IF($K$7="Real",(1+'General Inputs'!$C$4)^('Output Viewer'!Y$71-'Output Viewer'!$M$71),1)</f>
        <v>0</v>
      </c>
      <c r="Z101" s="325">
        <f>Z159/INDEX($J$187:$AK$190,MATCH($K101,$J$187:$J$190,0),MATCH(Z$71,$J$187:$AK$187,0))/IF($K$7="Real",(1+'General Inputs'!$C$4)^('Output Viewer'!Z$71-'Output Viewer'!$M$71),1)</f>
        <v>0</v>
      </c>
      <c r="AA101" s="325">
        <f>AA159/INDEX($J$187:$AK$190,MATCH($K101,$J$187:$J$190,0),MATCH(AA$71,$J$187:$AK$187,0))/IF($K$7="Real",(1+'General Inputs'!$C$4)^('Output Viewer'!AA$71-'Output Viewer'!$M$71),1)</f>
        <v>0</v>
      </c>
      <c r="AB101" s="325">
        <f>AB159/INDEX($J$187:$AK$190,MATCH($K101,$J$187:$J$190,0),MATCH(AB$71,$J$187:$AK$187,0))/IF($K$7="Real",(1+'General Inputs'!$C$4)^('Output Viewer'!AB$71-'Output Viewer'!$M$71),1)</f>
        <v>0</v>
      </c>
      <c r="AC101" s="325">
        <f>AC159/INDEX($J$187:$AK$190,MATCH($K101,$J$187:$J$190,0),MATCH(AC$71,$J$187:$AK$187,0))/IF($K$7="Real",(1+'General Inputs'!$C$4)^('Output Viewer'!AC$71-'Output Viewer'!$M$71),1)</f>
        <v>0</v>
      </c>
      <c r="AD101" s="325">
        <f>AD159/INDEX($J$187:$AK$190,MATCH($K101,$J$187:$J$190,0),MATCH(AD$71,$J$187:$AK$187,0))/IF($K$7="Real",(1+'General Inputs'!$C$4)^('Output Viewer'!AD$71-'Output Viewer'!$M$71),1)</f>
        <v>0</v>
      </c>
      <c r="AE101" s="325">
        <f>AE159/INDEX($J$187:$AK$190,MATCH($K101,$J$187:$J$190,0),MATCH(AE$71,$J$187:$AK$187,0))/IF($K$7="Real",(1+'General Inputs'!$C$4)^('Output Viewer'!AE$71-'Output Viewer'!$M$71),1)</f>
        <v>0</v>
      </c>
      <c r="AF101" s="325">
        <f>AF159/INDEX($J$187:$AK$190,MATCH($K101,$J$187:$J$190,0),MATCH(AF$71,$J$187:$AK$187,0))/IF($K$7="Real",(1+'General Inputs'!$C$4)^('Output Viewer'!AF$71-'Output Viewer'!$M$71),1)</f>
        <v>0</v>
      </c>
      <c r="AG101" s="325">
        <f>AG159/INDEX($J$187:$AK$190,MATCH($K101,$J$187:$J$190,0),MATCH(AG$71,$J$187:$AK$187,0))/IF($K$7="Real",(1+'General Inputs'!$C$4)^('Output Viewer'!AG$71-'Output Viewer'!$M$71),1)</f>
        <v>0</v>
      </c>
      <c r="AH101" s="325">
        <f>AH159/INDEX($J$187:$AK$190,MATCH($K101,$J$187:$J$190,0),MATCH(AH$71,$J$187:$AK$187,0))/IF($K$7="Real",(1+'General Inputs'!$C$4)^('Output Viewer'!AH$71-'Output Viewer'!$M$71),1)</f>
        <v>0</v>
      </c>
      <c r="AI101" s="325">
        <f>AI159/INDEX($J$187:$AK$190,MATCH($K101,$J$187:$J$190,0),MATCH(AI$71,$J$187:$AK$187,0))/IF($K$7="Real",(1+'General Inputs'!$C$4)^('Output Viewer'!AI$71-'Output Viewer'!$M$71),1)</f>
        <v>0</v>
      </c>
      <c r="AJ101" s="325">
        <f>AJ159/INDEX($J$187:$AK$190,MATCH($K101,$J$187:$J$190,0),MATCH(AJ$71,$J$187:$AK$187,0))/IF($K$7="Real",(1+'General Inputs'!$C$4)^('Output Viewer'!AJ$71-'Output Viewer'!$M$71),1)</f>
        <v>0</v>
      </c>
      <c r="AK101" s="325">
        <f>AK159/INDEX($J$187:$AK$190,MATCH($K101,$J$187:$J$190,0),MATCH(AK$71,$J$187:$AK$187,0))/IF($K$7="Real",(1+'General Inputs'!$C$4)^('Output Viewer'!AK$71-'Output Viewer'!$M$71),1)</f>
        <v>0</v>
      </c>
    </row>
    <row r="102" spans="10:37" x14ac:dyDescent="0.25">
      <c r="J102" s="16" t="s">
        <v>28</v>
      </c>
      <c r="K102" s="297" t="s">
        <v>136</v>
      </c>
      <c r="L102" s="298" t="s">
        <v>702</v>
      </c>
      <c r="M102" s="325">
        <f>M160/INDEX($J$187:$AK$190,MATCH($K102,$J$187:$J$190,0),MATCH(M$71,$J$187:$AK$187,0))/IF($K$7="Real",(1+'General Inputs'!$C$4)^('Output Viewer'!M$71-'Output Viewer'!$M$71),1)</f>
        <v>0</v>
      </c>
      <c r="N102" s="325">
        <f>N160/INDEX($J$187:$AK$190,MATCH($K102,$J$187:$J$190,0),MATCH(N$71,$J$187:$AK$187,0))/IF($K$7="Real",(1+'General Inputs'!$C$4)^('Output Viewer'!N$71-'Output Viewer'!$M$71),1)</f>
        <v>0</v>
      </c>
      <c r="O102" s="325">
        <f>O160/INDEX($J$187:$AK$190,MATCH($K102,$J$187:$J$190,0),MATCH(O$71,$J$187:$AK$187,0))/IF($K$7="Real",(1+'General Inputs'!$C$4)^('Output Viewer'!O$71-'Output Viewer'!$M$71),1)</f>
        <v>0</v>
      </c>
      <c r="P102" s="325">
        <f>P160/INDEX($J$187:$AK$190,MATCH($K102,$J$187:$J$190,0),MATCH(P$71,$J$187:$AK$187,0))/IF($K$7="Real",(1+'General Inputs'!$C$4)^('Output Viewer'!P$71-'Output Viewer'!$M$71),1)</f>
        <v>0</v>
      </c>
      <c r="Q102" s="325">
        <f>Q160/INDEX($J$187:$AK$190,MATCH($K102,$J$187:$J$190,0),MATCH(Q$71,$J$187:$AK$187,0))/IF($K$7="Real",(1+'General Inputs'!$C$4)^('Output Viewer'!Q$71-'Output Viewer'!$M$71),1)</f>
        <v>0</v>
      </c>
      <c r="R102" s="325">
        <f>R160/INDEX($J$187:$AK$190,MATCH($K102,$J$187:$J$190,0),MATCH(R$71,$J$187:$AK$187,0))/IF($K$7="Real",(1+'General Inputs'!$C$4)^('Output Viewer'!R$71-'Output Viewer'!$M$71),1)</f>
        <v>0</v>
      </c>
      <c r="S102" s="325">
        <f>S160/INDEX($J$187:$AK$190,MATCH($K102,$J$187:$J$190,0),MATCH(S$71,$J$187:$AK$187,0))/IF($K$7="Real",(1+'General Inputs'!$C$4)^('Output Viewer'!S$71-'Output Viewer'!$M$71),1)</f>
        <v>0</v>
      </c>
      <c r="T102" s="325">
        <f>T160/INDEX($J$187:$AK$190,MATCH($K102,$J$187:$J$190,0),MATCH(T$71,$J$187:$AK$187,0))/IF($K$7="Real",(1+'General Inputs'!$C$4)^('Output Viewer'!T$71-'Output Viewer'!$M$71),1)</f>
        <v>0</v>
      </c>
      <c r="U102" s="325">
        <f>U160/INDEX($J$187:$AK$190,MATCH($K102,$J$187:$J$190,0),MATCH(U$71,$J$187:$AK$187,0))/IF($K$7="Real",(1+'General Inputs'!$C$4)^('Output Viewer'!U$71-'Output Viewer'!$M$71),1)</f>
        <v>0</v>
      </c>
      <c r="V102" s="325">
        <f>V160/INDEX($J$187:$AK$190,MATCH($K102,$J$187:$J$190,0),MATCH(V$71,$J$187:$AK$187,0))/IF($K$7="Real",(1+'General Inputs'!$C$4)^('Output Viewer'!V$71-'Output Viewer'!$M$71),1)</f>
        <v>0</v>
      </c>
      <c r="W102" s="325">
        <f>W160/INDEX($J$187:$AK$190,MATCH($K102,$J$187:$J$190,0),MATCH(W$71,$J$187:$AK$187,0))/IF($K$7="Real",(1+'General Inputs'!$C$4)^('Output Viewer'!W$71-'Output Viewer'!$M$71),1)</f>
        <v>0</v>
      </c>
      <c r="X102" s="325">
        <f>X160/INDEX($J$187:$AK$190,MATCH($K102,$J$187:$J$190,0),MATCH(X$71,$J$187:$AK$187,0))/IF($K$7="Real",(1+'General Inputs'!$C$4)^('Output Viewer'!X$71-'Output Viewer'!$M$71),1)</f>
        <v>0</v>
      </c>
      <c r="Y102" s="325">
        <f>Y160/INDEX($J$187:$AK$190,MATCH($K102,$J$187:$J$190,0),MATCH(Y$71,$J$187:$AK$187,0))/IF($K$7="Real",(1+'General Inputs'!$C$4)^('Output Viewer'!Y$71-'Output Viewer'!$M$71),1)</f>
        <v>0</v>
      </c>
      <c r="Z102" s="325">
        <f>Z160/INDEX($J$187:$AK$190,MATCH($K102,$J$187:$J$190,0),MATCH(Z$71,$J$187:$AK$187,0))/IF($K$7="Real",(1+'General Inputs'!$C$4)^('Output Viewer'!Z$71-'Output Viewer'!$M$71),1)</f>
        <v>0</v>
      </c>
      <c r="AA102" s="325">
        <f>AA160/INDEX($J$187:$AK$190,MATCH($K102,$J$187:$J$190,0),MATCH(AA$71,$J$187:$AK$187,0))/IF($K$7="Real",(1+'General Inputs'!$C$4)^('Output Viewer'!AA$71-'Output Viewer'!$M$71),1)</f>
        <v>0</v>
      </c>
      <c r="AB102" s="325">
        <f>AB160/INDEX($J$187:$AK$190,MATCH($K102,$J$187:$J$190,0),MATCH(AB$71,$J$187:$AK$187,0))/IF($K$7="Real",(1+'General Inputs'!$C$4)^('Output Viewer'!AB$71-'Output Viewer'!$M$71),1)</f>
        <v>0</v>
      </c>
      <c r="AC102" s="325">
        <f>AC160/INDEX($J$187:$AK$190,MATCH($K102,$J$187:$J$190,0),MATCH(AC$71,$J$187:$AK$187,0))/IF($K$7="Real",(1+'General Inputs'!$C$4)^('Output Viewer'!AC$71-'Output Viewer'!$M$71),1)</f>
        <v>0</v>
      </c>
      <c r="AD102" s="325">
        <f>AD160/INDEX($J$187:$AK$190,MATCH($K102,$J$187:$J$190,0),MATCH(AD$71,$J$187:$AK$187,0))/IF($K$7="Real",(1+'General Inputs'!$C$4)^('Output Viewer'!AD$71-'Output Viewer'!$M$71),1)</f>
        <v>0</v>
      </c>
      <c r="AE102" s="325">
        <f>AE160/INDEX($J$187:$AK$190,MATCH($K102,$J$187:$J$190,0),MATCH(AE$71,$J$187:$AK$187,0))/IF($K$7="Real",(1+'General Inputs'!$C$4)^('Output Viewer'!AE$71-'Output Viewer'!$M$71),1)</f>
        <v>0</v>
      </c>
      <c r="AF102" s="325">
        <f>AF160/INDEX($J$187:$AK$190,MATCH($K102,$J$187:$J$190,0),MATCH(AF$71,$J$187:$AK$187,0))/IF($K$7="Real",(1+'General Inputs'!$C$4)^('Output Viewer'!AF$71-'Output Viewer'!$M$71),1)</f>
        <v>0</v>
      </c>
      <c r="AG102" s="325">
        <f>AG160/INDEX($J$187:$AK$190,MATCH($K102,$J$187:$J$190,0),MATCH(AG$71,$J$187:$AK$187,0))/IF($K$7="Real",(1+'General Inputs'!$C$4)^('Output Viewer'!AG$71-'Output Viewer'!$M$71),1)</f>
        <v>0</v>
      </c>
      <c r="AH102" s="325">
        <f>AH160/INDEX($J$187:$AK$190,MATCH($K102,$J$187:$J$190,0),MATCH(AH$71,$J$187:$AK$187,0))/IF($K$7="Real",(1+'General Inputs'!$C$4)^('Output Viewer'!AH$71-'Output Viewer'!$M$71),1)</f>
        <v>0</v>
      </c>
      <c r="AI102" s="325">
        <f>AI160/INDEX($J$187:$AK$190,MATCH($K102,$J$187:$J$190,0),MATCH(AI$71,$J$187:$AK$187,0))/IF($K$7="Real",(1+'General Inputs'!$C$4)^('Output Viewer'!AI$71-'Output Viewer'!$M$71),1)</f>
        <v>0</v>
      </c>
      <c r="AJ102" s="325">
        <f>AJ160/INDEX($J$187:$AK$190,MATCH($K102,$J$187:$J$190,0),MATCH(AJ$71,$J$187:$AK$187,0))/IF($K$7="Real",(1+'General Inputs'!$C$4)^('Output Viewer'!AJ$71-'Output Viewer'!$M$71),1)</f>
        <v>0</v>
      </c>
      <c r="AK102" s="325">
        <f>AK160/INDEX($J$187:$AK$190,MATCH($K102,$J$187:$J$190,0),MATCH(AK$71,$J$187:$AK$187,0))/IF($K$7="Real",(1+'General Inputs'!$C$4)^('Output Viewer'!AK$71-'Output Viewer'!$M$71),1)</f>
        <v>0</v>
      </c>
    </row>
    <row r="103" spans="10:37" x14ac:dyDescent="0.25">
      <c r="J103" s="16" t="s">
        <v>28</v>
      </c>
      <c r="K103" s="297" t="s">
        <v>137</v>
      </c>
      <c r="L103" s="298" t="s">
        <v>702</v>
      </c>
      <c r="M103" s="325">
        <f>M161/INDEX($J$187:$AK$190,MATCH($K103,$J$187:$J$190,0),MATCH(M$71,$J$187:$AK$187,0))/IF($K$7="Real",(1+'General Inputs'!$C$4)^('Output Viewer'!M$71-'Output Viewer'!$M$71),1)</f>
        <v>0</v>
      </c>
      <c r="N103" s="325">
        <f>N161/INDEX($J$187:$AK$190,MATCH($K103,$J$187:$J$190,0),MATCH(N$71,$J$187:$AK$187,0))/IF($K$7="Real",(1+'General Inputs'!$C$4)^('Output Viewer'!N$71-'Output Viewer'!$M$71),1)</f>
        <v>0</v>
      </c>
      <c r="O103" s="325">
        <f>O161/INDEX($J$187:$AK$190,MATCH($K103,$J$187:$J$190,0),MATCH(O$71,$J$187:$AK$187,0))/IF($K$7="Real",(1+'General Inputs'!$C$4)^('Output Viewer'!O$71-'Output Viewer'!$M$71),1)</f>
        <v>0</v>
      </c>
      <c r="P103" s="325">
        <f>P161/INDEX($J$187:$AK$190,MATCH($K103,$J$187:$J$190,0),MATCH(P$71,$J$187:$AK$187,0))/IF($K$7="Real",(1+'General Inputs'!$C$4)^('Output Viewer'!P$71-'Output Viewer'!$M$71),1)</f>
        <v>0</v>
      </c>
      <c r="Q103" s="325">
        <f>Q161/INDEX($J$187:$AK$190,MATCH($K103,$J$187:$J$190,0),MATCH(Q$71,$J$187:$AK$187,0))/IF($K$7="Real",(1+'General Inputs'!$C$4)^('Output Viewer'!Q$71-'Output Viewer'!$M$71),1)</f>
        <v>0</v>
      </c>
      <c r="R103" s="325">
        <f>R161/INDEX($J$187:$AK$190,MATCH($K103,$J$187:$J$190,0),MATCH(R$71,$J$187:$AK$187,0))/IF($K$7="Real",(1+'General Inputs'!$C$4)^('Output Viewer'!R$71-'Output Viewer'!$M$71),1)</f>
        <v>0</v>
      </c>
      <c r="S103" s="325">
        <f>S161/INDEX($J$187:$AK$190,MATCH($K103,$J$187:$J$190,0),MATCH(S$71,$J$187:$AK$187,0))/IF($K$7="Real",(1+'General Inputs'!$C$4)^('Output Viewer'!S$71-'Output Viewer'!$M$71),1)</f>
        <v>0</v>
      </c>
      <c r="T103" s="325">
        <f>T161/INDEX($J$187:$AK$190,MATCH($K103,$J$187:$J$190,0),MATCH(T$71,$J$187:$AK$187,0))/IF($K$7="Real",(1+'General Inputs'!$C$4)^('Output Viewer'!T$71-'Output Viewer'!$M$71),1)</f>
        <v>0</v>
      </c>
      <c r="U103" s="325">
        <f>U161/INDEX($J$187:$AK$190,MATCH($K103,$J$187:$J$190,0),MATCH(U$71,$J$187:$AK$187,0))/IF($K$7="Real",(1+'General Inputs'!$C$4)^('Output Viewer'!U$71-'Output Viewer'!$M$71),1)</f>
        <v>0</v>
      </c>
      <c r="V103" s="325">
        <f>V161/INDEX($J$187:$AK$190,MATCH($K103,$J$187:$J$190,0),MATCH(V$71,$J$187:$AK$187,0))/IF($K$7="Real",(1+'General Inputs'!$C$4)^('Output Viewer'!V$71-'Output Viewer'!$M$71),1)</f>
        <v>0</v>
      </c>
      <c r="W103" s="325">
        <f>W161/INDEX($J$187:$AK$190,MATCH($K103,$J$187:$J$190,0),MATCH(W$71,$J$187:$AK$187,0))/IF($K$7="Real",(1+'General Inputs'!$C$4)^('Output Viewer'!W$71-'Output Viewer'!$M$71),1)</f>
        <v>0</v>
      </c>
      <c r="X103" s="325">
        <f>X161/INDEX($J$187:$AK$190,MATCH($K103,$J$187:$J$190,0),MATCH(X$71,$J$187:$AK$187,0))/IF($K$7="Real",(1+'General Inputs'!$C$4)^('Output Viewer'!X$71-'Output Viewer'!$M$71),1)</f>
        <v>0</v>
      </c>
      <c r="Y103" s="325">
        <f>Y161/INDEX($J$187:$AK$190,MATCH($K103,$J$187:$J$190,0),MATCH(Y$71,$J$187:$AK$187,0))/IF($K$7="Real",(1+'General Inputs'!$C$4)^('Output Viewer'!Y$71-'Output Viewer'!$M$71),1)</f>
        <v>0</v>
      </c>
      <c r="Z103" s="325">
        <f>Z161/INDEX($J$187:$AK$190,MATCH($K103,$J$187:$J$190,0),MATCH(Z$71,$J$187:$AK$187,0))/IF($K$7="Real",(1+'General Inputs'!$C$4)^('Output Viewer'!Z$71-'Output Viewer'!$M$71),1)</f>
        <v>0</v>
      </c>
      <c r="AA103" s="325">
        <f>AA161/INDEX($J$187:$AK$190,MATCH($K103,$J$187:$J$190,0),MATCH(AA$71,$J$187:$AK$187,0))/IF($K$7="Real",(1+'General Inputs'!$C$4)^('Output Viewer'!AA$71-'Output Viewer'!$M$71),1)</f>
        <v>0</v>
      </c>
      <c r="AB103" s="325">
        <f>AB161/INDEX($J$187:$AK$190,MATCH($K103,$J$187:$J$190,0),MATCH(AB$71,$J$187:$AK$187,0))/IF($K$7="Real",(1+'General Inputs'!$C$4)^('Output Viewer'!AB$71-'Output Viewer'!$M$71),1)</f>
        <v>0</v>
      </c>
      <c r="AC103" s="325">
        <f>AC161/INDEX($J$187:$AK$190,MATCH($K103,$J$187:$J$190,0),MATCH(AC$71,$J$187:$AK$187,0))/IF($K$7="Real",(1+'General Inputs'!$C$4)^('Output Viewer'!AC$71-'Output Viewer'!$M$71),1)</f>
        <v>0</v>
      </c>
      <c r="AD103" s="325">
        <f>AD161/INDEX($J$187:$AK$190,MATCH($K103,$J$187:$J$190,0),MATCH(AD$71,$J$187:$AK$187,0))/IF($K$7="Real",(1+'General Inputs'!$C$4)^('Output Viewer'!AD$71-'Output Viewer'!$M$71),1)</f>
        <v>0</v>
      </c>
      <c r="AE103" s="325">
        <f>AE161/INDEX($J$187:$AK$190,MATCH($K103,$J$187:$J$190,0),MATCH(AE$71,$J$187:$AK$187,0))/IF($K$7="Real",(1+'General Inputs'!$C$4)^('Output Viewer'!AE$71-'Output Viewer'!$M$71),1)</f>
        <v>0</v>
      </c>
      <c r="AF103" s="325">
        <f>AF161/INDEX($J$187:$AK$190,MATCH($K103,$J$187:$J$190,0),MATCH(AF$71,$J$187:$AK$187,0))/IF($K$7="Real",(1+'General Inputs'!$C$4)^('Output Viewer'!AF$71-'Output Viewer'!$M$71),1)</f>
        <v>0</v>
      </c>
      <c r="AG103" s="325">
        <f>AG161/INDEX($J$187:$AK$190,MATCH($K103,$J$187:$J$190,0),MATCH(AG$71,$J$187:$AK$187,0))/IF($K$7="Real",(1+'General Inputs'!$C$4)^('Output Viewer'!AG$71-'Output Viewer'!$M$71),1)</f>
        <v>0</v>
      </c>
      <c r="AH103" s="325">
        <f>AH161/INDEX($J$187:$AK$190,MATCH($K103,$J$187:$J$190,0),MATCH(AH$71,$J$187:$AK$187,0))/IF($K$7="Real",(1+'General Inputs'!$C$4)^('Output Viewer'!AH$71-'Output Viewer'!$M$71),1)</f>
        <v>0</v>
      </c>
      <c r="AI103" s="325">
        <f>AI161/INDEX($J$187:$AK$190,MATCH($K103,$J$187:$J$190,0),MATCH(AI$71,$J$187:$AK$187,0))/IF($K$7="Real",(1+'General Inputs'!$C$4)^('Output Viewer'!AI$71-'Output Viewer'!$M$71),1)</f>
        <v>0</v>
      </c>
      <c r="AJ103" s="325">
        <f>AJ161/INDEX($J$187:$AK$190,MATCH($K103,$J$187:$J$190,0),MATCH(AJ$71,$J$187:$AK$187,0))/IF($K$7="Real",(1+'General Inputs'!$C$4)^('Output Viewer'!AJ$71-'Output Viewer'!$M$71),1)</f>
        <v>0</v>
      </c>
      <c r="AK103" s="325">
        <f>AK161/INDEX($J$187:$AK$190,MATCH($K103,$J$187:$J$190,0),MATCH(AK$71,$J$187:$AK$187,0))/IF($K$7="Real",(1+'General Inputs'!$C$4)^('Output Viewer'!AK$71-'Output Viewer'!$M$71),1)</f>
        <v>0</v>
      </c>
    </row>
    <row r="104" spans="10:37" x14ac:dyDescent="0.25">
      <c r="J104" s="16" t="s">
        <v>28</v>
      </c>
      <c r="K104" s="297" t="s">
        <v>138</v>
      </c>
      <c r="L104" s="298" t="s">
        <v>702</v>
      </c>
      <c r="M104" s="325">
        <f>M162/INDEX($J$187:$AK$190,MATCH($K104,$J$187:$J$190,0),MATCH(M$71,$J$187:$AK$187,0))/IF($K$7="Real",(1+'General Inputs'!$C$4)^('Output Viewer'!M$71-'Output Viewer'!$M$71),1)</f>
        <v>0</v>
      </c>
      <c r="N104" s="325">
        <f>N162/INDEX($J$187:$AK$190,MATCH($K104,$J$187:$J$190,0),MATCH(N$71,$J$187:$AK$187,0))/IF($K$7="Real",(1+'General Inputs'!$C$4)^('Output Viewer'!N$71-'Output Viewer'!$M$71),1)</f>
        <v>0</v>
      </c>
      <c r="O104" s="325">
        <f>O162/INDEX($J$187:$AK$190,MATCH($K104,$J$187:$J$190,0),MATCH(O$71,$J$187:$AK$187,0))/IF($K$7="Real",(1+'General Inputs'!$C$4)^('Output Viewer'!O$71-'Output Viewer'!$M$71),1)</f>
        <v>0</v>
      </c>
      <c r="P104" s="325">
        <f>P162/INDEX($J$187:$AK$190,MATCH($K104,$J$187:$J$190,0),MATCH(P$71,$J$187:$AK$187,0))/IF($K$7="Real",(1+'General Inputs'!$C$4)^('Output Viewer'!P$71-'Output Viewer'!$M$71),1)</f>
        <v>0</v>
      </c>
      <c r="Q104" s="325">
        <f>Q162/INDEX($J$187:$AK$190,MATCH($K104,$J$187:$J$190,0),MATCH(Q$71,$J$187:$AK$187,0))/IF($K$7="Real",(1+'General Inputs'!$C$4)^('Output Viewer'!Q$71-'Output Viewer'!$M$71),1)</f>
        <v>0</v>
      </c>
      <c r="R104" s="325">
        <f>R162/INDEX($J$187:$AK$190,MATCH($K104,$J$187:$J$190,0),MATCH(R$71,$J$187:$AK$187,0))/IF($K$7="Real",(1+'General Inputs'!$C$4)^('Output Viewer'!R$71-'Output Viewer'!$M$71),1)</f>
        <v>0</v>
      </c>
      <c r="S104" s="325">
        <f>S162/INDEX($J$187:$AK$190,MATCH($K104,$J$187:$J$190,0),MATCH(S$71,$J$187:$AK$187,0))/IF($K$7="Real",(1+'General Inputs'!$C$4)^('Output Viewer'!S$71-'Output Viewer'!$M$71),1)</f>
        <v>0</v>
      </c>
      <c r="T104" s="325">
        <f>T162/INDEX($J$187:$AK$190,MATCH($K104,$J$187:$J$190,0),MATCH(T$71,$J$187:$AK$187,0))/IF($K$7="Real",(1+'General Inputs'!$C$4)^('Output Viewer'!T$71-'Output Viewer'!$M$71),1)</f>
        <v>0</v>
      </c>
      <c r="U104" s="325">
        <f>U162/INDEX($J$187:$AK$190,MATCH($K104,$J$187:$J$190,0),MATCH(U$71,$J$187:$AK$187,0))/IF($K$7="Real",(1+'General Inputs'!$C$4)^('Output Viewer'!U$71-'Output Viewer'!$M$71),1)</f>
        <v>0</v>
      </c>
      <c r="V104" s="325">
        <f>V162/INDEX($J$187:$AK$190,MATCH($K104,$J$187:$J$190,0),MATCH(V$71,$J$187:$AK$187,0))/IF($K$7="Real",(1+'General Inputs'!$C$4)^('Output Viewer'!V$71-'Output Viewer'!$M$71),1)</f>
        <v>0</v>
      </c>
      <c r="W104" s="325">
        <f>W162/INDEX($J$187:$AK$190,MATCH($K104,$J$187:$J$190,0),MATCH(W$71,$J$187:$AK$187,0))/IF($K$7="Real",(1+'General Inputs'!$C$4)^('Output Viewer'!W$71-'Output Viewer'!$M$71),1)</f>
        <v>0</v>
      </c>
      <c r="X104" s="325">
        <f>X162/INDEX($J$187:$AK$190,MATCH($K104,$J$187:$J$190,0),MATCH(X$71,$J$187:$AK$187,0))/IF($K$7="Real",(1+'General Inputs'!$C$4)^('Output Viewer'!X$71-'Output Viewer'!$M$71),1)</f>
        <v>0</v>
      </c>
      <c r="Y104" s="325">
        <f>Y162/INDEX($J$187:$AK$190,MATCH($K104,$J$187:$J$190,0),MATCH(Y$71,$J$187:$AK$187,0))/IF($K$7="Real",(1+'General Inputs'!$C$4)^('Output Viewer'!Y$71-'Output Viewer'!$M$71),1)</f>
        <v>0</v>
      </c>
      <c r="Z104" s="325">
        <f>Z162/INDEX($J$187:$AK$190,MATCH($K104,$J$187:$J$190,0),MATCH(Z$71,$J$187:$AK$187,0))/IF($K$7="Real",(1+'General Inputs'!$C$4)^('Output Viewer'!Z$71-'Output Viewer'!$M$71),1)</f>
        <v>0</v>
      </c>
      <c r="AA104" s="325">
        <f>AA162/INDEX($J$187:$AK$190,MATCH($K104,$J$187:$J$190,0),MATCH(AA$71,$J$187:$AK$187,0))/IF($K$7="Real",(1+'General Inputs'!$C$4)^('Output Viewer'!AA$71-'Output Viewer'!$M$71),1)</f>
        <v>0</v>
      </c>
      <c r="AB104" s="325">
        <f>AB162/INDEX($J$187:$AK$190,MATCH($K104,$J$187:$J$190,0),MATCH(AB$71,$J$187:$AK$187,0))/IF($K$7="Real",(1+'General Inputs'!$C$4)^('Output Viewer'!AB$71-'Output Viewer'!$M$71),1)</f>
        <v>0</v>
      </c>
      <c r="AC104" s="325">
        <f>AC162/INDEX($J$187:$AK$190,MATCH($K104,$J$187:$J$190,0),MATCH(AC$71,$J$187:$AK$187,0))/IF($K$7="Real",(1+'General Inputs'!$C$4)^('Output Viewer'!AC$71-'Output Viewer'!$M$71),1)</f>
        <v>0</v>
      </c>
      <c r="AD104" s="325">
        <f>AD162/INDEX($J$187:$AK$190,MATCH($K104,$J$187:$J$190,0),MATCH(AD$71,$J$187:$AK$187,0))/IF($K$7="Real",(1+'General Inputs'!$C$4)^('Output Viewer'!AD$71-'Output Viewer'!$M$71),1)</f>
        <v>0</v>
      </c>
      <c r="AE104" s="325">
        <f>AE162/INDEX($J$187:$AK$190,MATCH($K104,$J$187:$J$190,0),MATCH(AE$71,$J$187:$AK$187,0))/IF($K$7="Real",(1+'General Inputs'!$C$4)^('Output Viewer'!AE$71-'Output Viewer'!$M$71),1)</f>
        <v>0</v>
      </c>
      <c r="AF104" s="325">
        <f>AF162/INDEX($J$187:$AK$190,MATCH($K104,$J$187:$J$190,0),MATCH(AF$71,$J$187:$AK$187,0))/IF($K$7="Real",(1+'General Inputs'!$C$4)^('Output Viewer'!AF$71-'Output Viewer'!$M$71),1)</f>
        <v>0</v>
      </c>
      <c r="AG104" s="325">
        <f>AG162/INDEX($J$187:$AK$190,MATCH($K104,$J$187:$J$190,0),MATCH(AG$71,$J$187:$AK$187,0))/IF($K$7="Real",(1+'General Inputs'!$C$4)^('Output Viewer'!AG$71-'Output Viewer'!$M$71),1)</f>
        <v>0</v>
      </c>
      <c r="AH104" s="325">
        <f>AH162/INDEX($J$187:$AK$190,MATCH($K104,$J$187:$J$190,0),MATCH(AH$71,$J$187:$AK$187,0))/IF($K$7="Real",(1+'General Inputs'!$C$4)^('Output Viewer'!AH$71-'Output Viewer'!$M$71),1)</f>
        <v>0</v>
      </c>
      <c r="AI104" s="325">
        <f>AI162/INDEX($J$187:$AK$190,MATCH($K104,$J$187:$J$190,0),MATCH(AI$71,$J$187:$AK$187,0))/IF($K$7="Real",(1+'General Inputs'!$C$4)^('Output Viewer'!AI$71-'Output Viewer'!$M$71),1)</f>
        <v>0</v>
      </c>
      <c r="AJ104" s="325">
        <f>AJ162/INDEX($J$187:$AK$190,MATCH($K104,$J$187:$J$190,0),MATCH(AJ$71,$J$187:$AK$187,0))/IF($K$7="Real",(1+'General Inputs'!$C$4)^('Output Viewer'!AJ$71-'Output Viewer'!$M$71),1)</f>
        <v>0</v>
      </c>
      <c r="AK104" s="325">
        <f>AK162/INDEX($J$187:$AK$190,MATCH($K104,$J$187:$J$190,0),MATCH(AK$71,$J$187:$AK$187,0))/IF($K$7="Real",(1+'General Inputs'!$C$4)^('Output Viewer'!AK$71-'Output Viewer'!$M$71),1)</f>
        <v>0</v>
      </c>
    </row>
    <row r="105" spans="10:37" x14ac:dyDescent="0.25">
      <c r="J105" s="16" t="s">
        <v>29</v>
      </c>
      <c r="K105" s="297" t="s">
        <v>136</v>
      </c>
      <c r="L105" s="298" t="s">
        <v>702</v>
      </c>
      <c r="M105" s="325">
        <f>M163/INDEX($J$187:$AK$190,MATCH($K105,$J$187:$J$190,0),MATCH(M$71,$J$187:$AK$187,0))/IF($K$7="Real",(1+'General Inputs'!$C$4)^('Output Viewer'!M$71-'Output Viewer'!$M$71),1)</f>
        <v>0</v>
      </c>
      <c r="N105" s="325">
        <f>N163/INDEX($J$187:$AK$190,MATCH($K105,$J$187:$J$190,0),MATCH(N$71,$J$187:$AK$187,0))/IF($K$7="Real",(1+'General Inputs'!$C$4)^('Output Viewer'!N$71-'Output Viewer'!$M$71),1)</f>
        <v>0</v>
      </c>
      <c r="O105" s="325">
        <f>O163/INDEX($J$187:$AK$190,MATCH($K105,$J$187:$J$190,0),MATCH(O$71,$J$187:$AK$187,0))/IF($K$7="Real",(1+'General Inputs'!$C$4)^('Output Viewer'!O$71-'Output Viewer'!$M$71),1)</f>
        <v>0</v>
      </c>
      <c r="P105" s="325">
        <f>P163/INDEX($J$187:$AK$190,MATCH($K105,$J$187:$J$190,0),MATCH(P$71,$J$187:$AK$187,0))/IF($K$7="Real",(1+'General Inputs'!$C$4)^('Output Viewer'!P$71-'Output Viewer'!$M$71),1)</f>
        <v>0</v>
      </c>
      <c r="Q105" s="325">
        <f>Q163/INDEX($J$187:$AK$190,MATCH($K105,$J$187:$J$190,0),MATCH(Q$71,$J$187:$AK$187,0))/IF($K$7="Real",(1+'General Inputs'!$C$4)^('Output Viewer'!Q$71-'Output Viewer'!$M$71),1)</f>
        <v>0</v>
      </c>
      <c r="R105" s="325">
        <f>R163/INDEX($J$187:$AK$190,MATCH($K105,$J$187:$J$190,0),MATCH(R$71,$J$187:$AK$187,0))/IF($K$7="Real",(1+'General Inputs'!$C$4)^('Output Viewer'!R$71-'Output Viewer'!$M$71),1)</f>
        <v>0</v>
      </c>
      <c r="S105" s="325">
        <f>S163/INDEX($J$187:$AK$190,MATCH($K105,$J$187:$J$190,0),MATCH(S$71,$J$187:$AK$187,0))/IF($K$7="Real",(1+'General Inputs'!$C$4)^('Output Viewer'!S$71-'Output Viewer'!$M$71),1)</f>
        <v>0</v>
      </c>
      <c r="T105" s="325">
        <f>T163/INDEX($J$187:$AK$190,MATCH($K105,$J$187:$J$190,0),MATCH(T$71,$J$187:$AK$187,0))/IF($K$7="Real",(1+'General Inputs'!$C$4)^('Output Viewer'!T$71-'Output Viewer'!$M$71),1)</f>
        <v>0</v>
      </c>
      <c r="U105" s="325">
        <f>U163/INDEX($J$187:$AK$190,MATCH($K105,$J$187:$J$190,0),MATCH(U$71,$J$187:$AK$187,0))/IF($K$7="Real",(1+'General Inputs'!$C$4)^('Output Viewer'!U$71-'Output Viewer'!$M$71),1)</f>
        <v>0</v>
      </c>
      <c r="V105" s="325">
        <f>V163/INDEX($J$187:$AK$190,MATCH($K105,$J$187:$J$190,0),MATCH(V$71,$J$187:$AK$187,0))/IF($K$7="Real",(1+'General Inputs'!$C$4)^('Output Viewer'!V$71-'Output Viewer'!$M$71),1)</f>
        <v>0</v>
      </c>
      <c r="W105" s="325">
        <f>W163/INDEX($J$187:$AK$190,MATCH($K105,$J$187:$J$190,0),MATCH(W$71,$J$187:$AK$187,0))/IF($K$7="Real",(1+'General Inputs'!$C$4)^('Output Viewer'!W$71-'Output Viewer'!$M$71),1)</f>
        <v>0</v>
      </c>
      <c r="X105" s="325">
        <f>X163/INDEX($J$187:$AK$190,MATCH($K105,$J$187:$J$190,0),MATCH(X$71,$J$187:$AK$187,0))/IF($K$7="Real",(1+'General Inputs'!$C$4)^('Output Viewer'!X$71-'Output Viewer'!$M$71),1)</f>
        <v>0</v>
      </c>
      <c r="Y105" s="325">
        <f>Y163/INDEX($J$187:$AK$190,MATCH($K105,$J$187:$J$190,0),MATCH(Y$71,$J$187:$AK$187,0))/IF($K$7="Real",(1+'General Inputs'!$C$4)^('Output Viewer'!Y$71-'Output Viewer'!$M$71),1)</f>
        <v>0</v>
      </c>
      <c r="Z105" s="325">
        <f>Z163/INDEX($J$187:$AK$190,MATCH($K105,$J$187:$J$190,0),MATCH(Z$71,$J$187:$AK$187,0))/IF($K$7="Real",(1+'General Inputs'!$C$4)^('Output Viewer'!Z$71-'Output Viewer'!$M$71),1)</f>
        <v>0</v>
      </c>
      <c r="AA105" s="325">
        <f>AA163/INDEX($J$187:$AK$190,MATCH($K105,$J$187:$J$190,0),MATCH(AA$71,$J$187:$AK$187,0))/IF($K$7="Real",(1+'General Inputs'!$C$4)^('Output Viewer'!AA$71-'Output Viewer'!$M$71),1)</f>
        <v>0</v>
      </c>
      <c r="AB105" s="325">
        <f>AB163/INDEX($J$187:$AK$190,MATCH($K105,$J$187:$J$190,0),MATCH(AB$71,$J$187:$AK$187,0))/IF($K$7="Real",(1+'General Inputs'!$C$4)^('Output Viewer'!AB$71-'Output Viewer'!$M$71),1)</f>
        <v>0</v>
      </c>
      <c r="AC105" s="325">
        <f>AC163/INDEX($J$187:$AK$190,MATCH($K105,$J$187:$J$190,0),MATCH(AC$71,$J$187:$AK$187,0))/IF($K$7="Real",(1+'General Inputs'!$C$4)^('Output Viewer'!AC$71-'Output Viewer'!$M$71),1)</f>
        <v>0</v>
      </c>
      <c r="AD105" s="325">
        <f>AD163/INDEX($J$187:$AK$190,MATCH($K105,$J$187:$J$190,0),MATCH(AD$71,$J$187:$AK$187,0))/IF($K$7="Real",(1+'General Inputs'!$C$4)^('Output Viewer'!AD$71-'Output Viewer'!$M$71),1)</f>
        <v>0</v>
      </c>
      <c r="AE105" s="325">
        <f>AE163/INDEX($J$187:$AK$190,MATCH($K105,$J$187:$J$190,0),MATCH(AE$71,$J$187:$AK$187,0))/IF($K$7="Real",(1+'General Inputs'!$C$4)^('Output Viewer'!AE$71-'Output Viewer'!$M$71),1)</f>
        <v>0</v>
      </c>
      <c r="AF105" s="325">
        <f>AF163/INDEX($J$187:$AK$190,MATCH($K105,$J$187:$J$190,0),MATCH(AF$71,$J$187:$AK$187,0))/IF($K$7="Real",(1+'General Inputs'!$C$4)^('Output Viewer'!AF$71-'Output Viewer'!$M$71),1)</f>
        <v>0</v>
      </c>
      <c r="AG105" s="325">
        <f>AG163/INDEX($J$187:$AK$190,MATCH($K105,$J$187:$J$190,0),MATCH(AG$71,$J$187:$AK$187,0))/IF($K$7="Real",(1+'General Inputs'!$C$4)^('Output Viewer'!AG$71-'Output Viewer'!$M$71),1)</f>
        <v>0</v>
      </c>
      <c r="AH105" s="325">
        <f>AH163/INDEX($J$187:$AK$190,MATCH($K105,$J$187:$J$190,0),MATCH(AH$71,$J$187:$AK$187,0))/IF($K$7="Real",(1+'General Inputs'!$C$4)^('Output Viewer'!AH$71-'Output Viewer'!$M$71),1)</f>
        <v>0</v>
      </c>
      <c r="AI105" s="325">
        <f>AI163/INDEX($J$187:$AK$190,MATCH($K105,$J$187:$J$190,0),MATCH(AI$71,$J$187:$AK$187,0))/IF($K$7="Real",(1+'General Inputs'!$C$4)^('Output Viewer'!AI$71-'Output Viewer'!$M$71),1)</f>
        <v>0</v>
      </c>
      <c r="AJ105" s="325">
        <f>AJ163/INDEX($J$187:$AK$190,MATCH($K105,$J$187:$J$190,0),MATCH(AJ$71,$J$187:$AK$187,0))/IF($K$7="Real",(1+'General Inputs'!$C$4)^('Output Viewer'!AJ$71-'Output Viewer'!$M$71),1)</f>
        <v>0</v>
      </c>
      <c r="AK105" s="325">
        <f>AK163/INDEX($J$187:$AK$190,MATCH($K105,$J$187:$J$190,0),MATCH(AK$71,$J$187:$AK$187,0))/IF($K$7="Real",(1+'General Inputs'!$C$4)^('Output Viewer'!AK$71-'Output Viewer'!$M$71),1)</f>
        <v>0</v>
      </c>
    </row>
    <row r="106" spans="10:37" x14ac:dyDescent="0.25">
      <c r="J106" s="16" t="s">
        <v>29</v>
      </c>
      <c r="K106" s="297" t="s">
        <v>137</v>
      </c>
      <c r="L106" s="298" t="s">
        <v>702</v>
      </c>
      <c r="M106" s="325">
        <f>M164/INDEX($J$187:$AK$190,MATCH($K106,$J$187:$J$190,0),MATCH(M$71,$J$187:$AK$187,0))/IF($K$7="Real",(1+'General Inputs'!$C$4)^('Output Viewer'!M$71-'Output Viewer'!$M$71),1)</f>
        <v>0</v>
      </c>
      <c r="N106" s="325">
        <f>N164/INDEX($J$187:$AK$190,MATCH($K106,$J$187:$J$190,0),MATCH(N$71,$J$187:$AK$187,0))/IF($K$7="Real",(1+'General Inputs'!$C$4)^('Output Viewer'!N$71-'Output Viewer'!$M$71),1)</f>
        <v>0</v>
      </c>
      <c r="O106" s="325">
        <f>O164/INDEX($J$187:$AK$190,MATCH($K106,$J$187:$J$190,0),MATCH(O$71,$J$187:$AK$187,0))/IF($K$7="Real",(1+'General Inputs'!$C$4)^('Output Viewer'!O$71-'Output Viewer'!$M$71),1)</f>
        <v>0</v>
      </c>
      <c r="P106" s="325">
        <f>P164/INDEX($J$187:$AK$190,MATCH($K106,$J$187:$J$190,0),MATCH(P$71,$J$187:$AK$187,0))/IF($K$7="Real",(1+'General Inputs'!$C$4)^('Output Viewer'!P$71-'Output Viewer'!$M$71),1)</f>
        <v>0</v>
      </c>
      <c r="Q106" s="325">
        <f>Q164/INDEX($J$187:$AK$190,MATCH($K106,$J$187:$J$190,0),MATCH(Q$71,$J$187:$AK$187,0))/IF($K$7="Real",(1+'General Inputs'!$C$4)^('Output Viewer'!Q$71-'Output Viewer'!$M$71),1)</f>
        <v>0</v>
      </c>
      <c r="R106" s="325">
        <f>R164/INDEX($J$187:$AK$190,MATCH($K106,$J$187:$J$190,0),MATCH(R$71,$J$187:$AK$187,0))/IF($K$7="Real",(1+'General Inputs'!$C$4)^('Output Viewer'!R$71-'Output Viewer'!$M$71),1)</f>
        <v>0</v>
      </c>
      <c r="S106" s="325">
        <f>S164/INDEX($J$187:$AK$190,MATCH($K106,$J$187:$J$190,0),MATCH(S$71,$J$187:$AK$187,0))/IF($K$7="Real",(1+'General Inputs'!$C$4)^('Output Viewer'!S$71-'Output Viewer'!$M$71),1)</f>
        <v>0</v>
      </c>
      <c r="T106" s="325">
        <f>T164/INDEX($J$187:$AK$190,MATCH($K106,$J$187:$J$190,0),MATCH(T$71,$J$187:$AK$187,0))/IF($K$7="Real",(1+'General Inputs'!$C$4)^('Output Viewer'!T$71-'Output Viewer'!$M$71),1)</f>
        <v>0</v>
      </c>
      <c r="U106" s="325">
        <f>U164/INDEX($J$187:$AK$190,MATCH($K106,$J$187:$J$190,0),MATCH(U$71,$J$187:$AK$187,0))/IF($K$7="Real",(1+'General Inputs'!$C$4)^('Output Viewer'!U$71-'Output Viewer'!$M$71),1)</f>
        <v>0</v>
      </c>
      <c r="V106" s="325">
        <f>V164/INDEX($J$187:$AK$190,MATCH($K106,$J$187:$J$190,0),MATCH(V$71,$J$187:$AK$187,0))/IF($K$7="Real",(1+'General Inputs'!$C$4)^('Output Viewer'!V$71-'Output Viewer'!$M$71),1)</f>
        <v>0</v>
      </c>
      <c r="W106" s="325">
        <f>W164/INDEX($J$187:$AK$190,MATCH($K106,$J$187:$J$190,0),MATCH(W$71,$J$187:$AK$187,0))/IF($K$7="Real",(1+'General Inputs'!$C$4)^('Output Viewer'!W$71-'Output Viewer'!$M$71),1)</f>
        <v>0</v>
      </c>
      <c r="X106" s="325">
        <f>X164/INDEX($J$187:$AK$190,MATCH($K106,$J$187:$J$190,0),MATCH(X$71,$J$187:$AK$187,0))/IF($K$7="Real",(1+'General Inputs'!$C$4)^('Output Viewer'!X$71-'Output Viewer'!$M$71),1)</f>
        <v>0</v>
      </c>
      <c r="Y106" s="325">
        <f>Y164/INDEX($J$187:$AK$190,MATCH($K106,$J$187:$J$190,0),MATCH(Y$71,$J$187:$AK$187,0))/IF($K$7="Real",(1+'General Inputs'!$C$4)^('Output Viewer'!Y$71-'Output Viewer'!$M$71),1)</f>
        <v>0</v>
      </c>
      <c r="Z106" s="325">
        <f>Z164/INDEX($J$187:$AK$190,MATCH($K106,$J$187:$J$190,0),MATCH(Z$71,$J$187:$AK$187,0))/IF($K$7="Real",(1+'General Inputs'!$C$4)^('Output Viewer'!Z$71-'Output Viewer'!$M$71),1)</f>
        <v>0</v>
      </c>
      <c r="AA106" s="325">
        <f>AA164/INDEX($J$187:$AK$190,MATCH($K106,$J$187:$J$190,0),MATCH(AA$71,$J$187:$AK$187,0))/IF($K$7="Real",(1+'General Inputs'!$C$4)^('Output Viewer'!AA$71-'Output Viewer'!$M$71),1)</f>
        <v>0</v>
      </c>
      <c r="AB106" s="325">
        <f>AB164/INDEX($J$187:$AK$190,MATCH($K106,$J$187:$J$190,0),MATCH(AB$71,$J$187:$AK$187,0))/IF($K$7="Real",(1+'General Inputs'!$C$4)^('Output Viewer'!AB$71-'Output Viewer'!$M$71),1)</f>
        <v>0</v>
      </c>
      <c r="AC106" s="325">
        <f>AC164/INDEX($J$187:$AK$190,MATCH($K106,$J$187:$J$190,0),MATCH(AC$71,$J$187:$AK$187,0))/IF($K$7="Real",(1+'General Inputs'!$C$4)^('Output Viewer'!AC$71-'Output Viewer'!$M$71),1)</f>
        <v>0</v>
      </c>
      <c r="AD106" s="325">
        <f>AD164/INDEX($J$187:$AK$190,MATCH($K106,$J$187:$J$190,0),MATCH(AD$71,$J$187:$AK$187,0))/IF($K$7="Real",(1+'General Inputs'!$C$4)^('Output Viewer'!AD$71-'Output Viewer'!$M$71),1)</f>
        <v>0</v>
      </c>
      <c r="AE106" s="325">
        <f>AE164/INDEX($J$187:$AK$190,MATCH($K106,$J$187:$J$190,0),MATCH(AE$71,$J$187:$AK$187,0))/IF($K$7="Real",(1+'General Inputs'!$C$4)^('Output Viewer'!AE$71-'Output Viewer'!$M$71),1)</f>
        <v>0</v>
      </c>
      <c r="AF106" s="325">
        <f>AF164/INDEX($J$187:$AK$190,MATCH($K106,$J$187:$J$190,0),MATCH(AF$71,$J$187:$AK$187,0))/IF($K$7="Real",(1+'General Inputs'!$C$4)^('Output Viewer'!AF$71-'Output Viewer'!$M$71),1)</f>
        <v>0</v>
      </c>
      <c r="AG106" s="325">
        <f>AG164/INDEX($J$187:$AK$190,MATCH($K106,$J$187:$J$190,0),MATCH(AG$71,$J$187:$AK$187,0))/IF($K$7="Real",(1+'General Inputs'!$C$4)^('Output Viewer'!AG$71-'Output Viewer'!$M$71),1)</f>
        <v>0</v>
      </c>
      <c r="AH106" s="325">
        <f>AH164/INDEX($J$187:$AK$190,MATCH($K106,$J$187:$J$190,0),MATCH(AH$71,$J$187:$AK$187,0))/IF($K$7="Real",(1+'General Inputs'!$C$4)^('Output Viewer'!AH$71-'Output Viewer'!$M$71),1)</f>
        <v>0</v>
      </c>
      <c r="AI106" s="325">
        <f>AI164/INDEX($J$187:$AK$190,MATCH($K106,$J$187:$J$190,0),MATCH(AI$71,$J$187:$AK$187,0))/IF($K$7="Real",(1+'General Inputs'!$C$4)^('Output Viewer'!AI$71-'Output Viewer'!$M$71),1)</f>
        <v>0</v>
      </c>
      <c r="AJ106" s="325">
        <f>AJ164/INDEX($J$187:$AK$190,MATCH($K106,$J$187:$J$190,0),MATCH(AJ$71,$J$187:$AK$187,0))/IF($K$7="Real",(1+'General Inputs'!$C$4)^('Output Viewer'!AJ$71-'Output Viewer'!$M$71),1)</f>
        <v>0</v>
      </c>
      <c r="AK106" s="325">
        <f>AK164/INDEX($J$187:$AK$190,MATCH($K106,$J$187:$J$190,0),MATCH(AK$71,$J$187:$AK$187,0))/IF($K$7="Real",(1+'General Inputs'!$C$4)^('Output Viewer'!AK$71-'Output Viewer'!$M$71),1)</f>
        <v>0</v>
      </c>
    </row>
    <row r="107" spans="10:37" x14ac:dyDescent="0.25">
      <c r="J107" s="16" t="s">
        <v>29</v>
      </c>
      <c r="K107" s="297" t="s">
        <v>138</v>
      </c>
      <c r="L107" s="298" t="s">
        <v>702</v>
      </c>
      <c r="M107" s="325">
        <f>M165/INDEX($J$187:$AK$190,MATCH($K107,$J$187:$J$190,0),MATCH(M$71,$J$187:$AK$187,0))/IF($K$7="Real",(1+'General Inputs'!$C$4)^('Output Viewer'!M$71-'Output Viewer'!$M$71),1)</f>
        <v>0</v>
      </c>
      <c r="N107" s="325">
        <f>N165/INDEX($J$187:$AK$190,MATCH($K107,$J$187:$J$190,0),MATCH(N$71,$J$187:$AK$187,0))/IF($K$7="Real",(1+'General Inputs'!$C$4)^('Output Viewer'!N$71-'Output Viewer'!$M$71),1)</f>
        <v>0</v>
      </c>
      <c r="O107" s="325">
        <f>O165/INDEX($J$187:$AK$190,MATCH($K107,$J$187:$J$190,0),MATCH(O$71,$J$187:$AK$187,0))/IF($K$7="Real",(1+'General Inputs'!$C$4)^('Output Viewer'!O$71-'Output Viewer'!$M$71),1)</f>
        <v>0</v>
      </c>
      <c r="P107" s="325">
        <f>P165/INDEX($J$187:$AK$190,MATCH($K107,$J$187:$J$190,0),MATCH(P$71,$J$187:$AK$187,0))/IF($K$7="Real",(1+'General Inputs'!$C$4)^('Output Viewer'!P$71-'Output Viewer'!$M$71),1)</f>
        <v>0</v>
      </c>
      <c r="Q107" s="325">
        <f>Q165/INDEX($J$187:$AK$190,MATCH($K107,$J$187:$J$190,0),MATCH(Q$71,$J$187:$AK$187,0))/IF($K$7="Real",(1+'General Inputs'!$C$4)^('Output Viewer'!Q$71-'Output Viewer'!$M$71),1)</f>
        <v>0</v>
      </c>
      <c r="R107" s="325">
        <f>R165/INDEX($J$187:$AK$190,MATCH($K107,$J$187:$J$190,0),MATCH(R$71,$J$187:$AK$187,0))/IF($K$7="Real",(1+'General Inputs'!$C$4)^('Output Viewer'!R$71-'Output Viewer'!$M$71),1)</f>
        <v>0</v>
      </c>
      <c r="S107" s="325">
        <f>S165/INDEX($J$187:$AK$190,MATCH($K107,$J$187:$J$190,0),MATCH(S$71,$J$187:$AK$187,0))/IF($K$7="Real",(1+'General Inputs'!$C$4)^('Output Viewer'!S$71-'Output Viewer'!$M$71),1)</f>
        <v>0</v>
      </c>
      <c r="T107" s="325">
        <f>T165/INDEX($J$187:$AK$190,MATCH($K107,$J$187:$J$190,0),MATCH(T$71,$J$187:$AK$187,0))/IF($K$7="Real",(1+'General Inputs'!$C$4)^('Output Viewer'!T$71-'Output Viewer'!$M$71),1)</f>
        <v>0</v>
      </c>
      <c r="U107" s="325">
        <f>U165/INDEX($J$187:$AK$190,MATCH($K107,$J$187:$J$190,0),MATCH(U$71,$J$187:$AK$187,0))/IF($K$7="Real",(1+'General Inputs'!$C$4)^('Output Viewer'!U$71-'Output Viewer'!$M$71),1)</f>
        <v>0</v>
      </c>
      <c r="V107" s="325">
        <f>V165/INDEX($J$187:$AK$190,MATCH($K107,$J$187:$J$190,0),MATCH(V$71,$J$187:$AK$187,0))/IF($K$7="Real",(1+'General Inputs'!$C$4)^('Output Viewer'!V$71-'Output Viewer'!$M$71),1)</f>
        <v>0</v>
      </c>
      <c r="W107" s="325">
        <f>W165/INDEX($J$187:$AK$190,MATCH($K107,$J$187:$J$190,0),MATCH(W$71,$J$187:$AK$187,0))/IF($K$7="Real",(1+'General Inputs'!$C$4)^('Output Viewer'!W$71-'Output Viewer'!$M$71),1)</f>
        <v>0</v>
      </c>
      <c r="X107" s="325">
        <f>X165/INDEX($J$187:$AK$190,MATCH($K107,$J$187:$J$190,0),MATCH(X$71,$J$187:$AK$187,0))/IF($K$7="Real",(1+'General Inputs'!$C$4)^('Output Viewer'!X$71-'Output Viewer'!$M$71),1)</f>
        <v>0</v>
      </c>
      <c r="Y107" s="325">
        <f>Y165/INDEX($J$187:$AK$190,MATCH($K107,$J$187:$J$190,0),MATCH(Y$71,$J$187:$AK$187,0))/IF($K$7="Real",(1+'General Inputs'!$C$4)^('Output Viewer'!Y$71-'Output Viewer'!$M$71),1)</f>
        <v>0</v>
      </c>
      <c r="Z107" s="325">
        <f>Z165/INDEX($J$187:$AK$190,MATCH($K107,$J$187:$J$190,0),MATCH(Z$71,$J$187:$AK$187,0))/IF($K$7="Real",(1+'General Inputs'!$C$4)^('Output Viewer'!Z$71-'Output Viewer'!$M$71),1)</f>
        <v>0</v>
      </c>
      <c r="AA107" s="325">
        <f>AA165/INDEX($J$187:$AK$190,MATCH($K107,$J$187:$J$190,0),MATCH(AA$71,$J$187:$AK$187,0))/IF($K$7="Real",(1+'General Inputs'!$C$4)^('Output Viewer'!AA$71-'Output Viewer'!$M$71),1)</f>
        <v>0</v>
      </c>
      <c r="AB107" s="325">
        <f>AB165/INDEX($J$187:$AK$190,MATCH($K107,$J$187:$J$190,0),MATCH(AB$71,$J$187:$AK$187,0))/IF($K$7="Real",(1+'General Inputs'!$C$4)^('Output Viewer'!AB$71-'Output Viewer'!$M$71),1)</f>
        <v>0</v>
      </c>
      <c r="AC107" s="325">
        <f>AC165/INDEX($J$187:$AK$190,MATCH($K107,$J$187:$J$190,0),MATCH(AC$71,$J$187:$AK$187,0))/IF($K$7="Real",(1+'General Inputs'!$C$4)^('Output Viewer'!AC$71-'Output Viewer'!$M$71),1)</f>
        <v>0</v>
      </c>
      <c r="AD107" s="325">
        <f>AD165/INDEX($J$187:$AK$190,MATCH($K107,$J$187:$J$190,0),MATCH(AD$71,$J$187:$AK$187,0))/IF($K$7="Real",(1+'General Inputs'!$C$4)^('Output Viewer'!AD$71-'Output Viewer'!$M$71),1)</f>
        <v>0</v>
      </c>
      <c r="AE107" s="325">
        <f>AE165/INDEX($J$187:$AK$190,MATCH($K107,$J$187:$J$190,0),MATCH(AE$71,$J$187:$AK$187,0))/IF($K$7="Real",(1+'General Inputs'!$C$4)^('Output Viewer'!AE$71-'Output Viewer'!$M$71),1)</f>
        <v>0</v>
      </c>
      <c r="AF107" s="325">
        <f>AF165/INDEX($J$187:$AK$190,MATCH($K107,$J$187:$J$190,0),MATCH(AF$71,$J$187:$AK$187,0))/IF($K$7="Real",(1+'General Inputs'!$C$4)^('Output Viewer'!AF$71-'Output Viewer'!$M$71),1)</f>
        <v>0</v>
      </c>
      <c r="AG107" s="325">
        <f>AG165/INDEX($J$187:$AK$190,MATCH($K107,$J$187:$J$190,0),MATCH(AG$71,$J$187:$AK$187,0))/IF($K$7="Real",(1+'General Inputs'!$C$4)^('Output Viewer'!AG$71-'Output Viewer'!$M$71),1)</f>
        <v>0</v>
      </c>
      <c r="AH107" s="325">
        <f>AH165/INDEX($J$187:$AK$190,MATCH($K107,$J$187:$J$190,0),MATCH(AH$71,$J$187:$AK$187,0))/IF($K$7="Real",(1+'General Inputs'!$C$4)^('Output Viewer'!AH$71-'Output Viewer'!$M$71),1)</f>
        <v>0</v>
      </c>
      <c r="AI107" s="325">
        <f>AI165/INDEX($J$187:$AK$190,MATCH($K107,$J$187:$J$190,0),MATCH(AI$71,$J$187:$AK$187,0))/IF($K$7="Real",(1+'General Inputs'!$C$4)^('Output Viewer'!AI$71-'Output Viewer'!$M$71),1)</f>
        <v>0</v>
      </c>
      <c r="AJ107" s="325">
        <f>AJ165/INDEX($J$187:$AK$190,MATCH($K107,$J$187:$J$190,0),MATCH(AJ$71,$J$187:$AK$187,0))/IF($K$7="Real",(1+'General Inputs'!$C$4)^('Output Viewer'!AJ$71-'Output Viewer'!$M$71),1)</f>
        <v>0</v>
      </c>
      <c r="AK107" s="325">
        <f>AK165/INDEX($J$187:$AK$190,MATCH($K107,$J$187:$J$190,0),MATCH(AK$71,$J$187:$AK$187,0))/IF($K$7="Real",(1+'General Inputs'!$C$4)^('Output Viewer'!AK$71-'Output Viewer'!$M$71),1)</f>
        <v>0</v>
      </c>
    </row>
    <row r="108" spans="10:37" x14ac:dyDescent="0.25">
      <c r="J108" s="16" t="s">
        <v>30</v>
      </c>
      <c r="K108" s="297" t="s">
        <v>136</v>
      </c>
      <c r="L108" s="298" t="s">
        <v>702</v>
      </c>
      <c r="M108" s="325">
        <f>M166/INDEX($J$187:$AK$190,MATCH($K108,$J$187:$J$190,0),MATCH(M$71,$J$187:$AK$187,0))/IF($K$7="Real",(1+'General Inputs'!$C$4)^('Output Viewer'!M$71-'Output Viewer'!$M$71),1)</f>
        <v>0</v>
      </c>
      <c r="N108" s="325">
        <f>N166/INDEX($J$187:$AK$190,MATCH($K108,$J$187:$J$190,0),MATCH(N$71,$J$187:$AK$187,0))/IF($K$7="Real",(1+'General Inputs'!$C$4)^('Output Viewer'!N$71-'Output Viewer'!$M$71),1)</f>
        <v>0</v>
      </c>
      <c r="O108" s="325">
        <f>O166/INDEX($J$187:$AK$190,MATCH($K108,$J$187:$J$190,0),MATCH(O$71,$J$187:$AK$187,0))/IF($K$7="Real",(1+'General Inputs'!$C$4)^('Output Viewer'!O$71-'Output Viewer'!$M$71),1)</f>
        <v>0</v>
      </c>
      <c r="P108" s="325">
        <f>P166/INDEX($J$187:$AK$190,MATCH($K108,$J$187:$J$190,0),MATCH(P$71,$J$187:$AK$187,0))/IF($K$7="Real",(1+'General Inputs'!$C$4)^('Output Viewer'!P$71-'Output Viewer'!$M$71),1)</f>
        <v>0</v>
      </c>
      <c r="Q108" s="325">
        <f>Q166/INDEX($J$187:$AK$190,MATCH($K108,$J$187:$J$190,0),MATCH(Q$71,$J$187:$AK$187,0))/IF($K$7="Real",(1+'General Inputs'!$C$4)^('Output Viewer'!Q$71-'Output Viewer'!$M$71),1)</f>
        <v>0</v>
      </c>
      <c r="R108" s="325">
        <f>R166/INDEX($J$187:$AK$190,MATCH($K108,$J$187:$J$190,0),MATCH(R$71,$J$187:$AK$187,0))/IF($K$7="Real",(1+'General Inputs'!$C$4)^('Output Viewer'!R$71-'Output Viewer'!$M$71),1)</f>
        <v>0</v>
      </c>
      <c r="S108" s="325">
        <f>S166/INDEX($J$187:$AK$190,MATCH($K108,$J$187:$J$190,0),MATCH(S$71,$J$187:$AK$187,0))/IF($K$7="Real",(1+'General Inputs'!$C$4)^('Output Viewer'!S$71-'Output Viewer'!$M$71),1)</f>
        <v>0</v>
      </c>
      <c r="T108" s="325">
        <f>T166/INDEX($J$187:$AK$190,MATCH($K108,$J$187:$J$190,0),MATCH(T$71,$J$187:$AK$187,0))/IF($K$7="Real",(1+'General Inputs'!$C$4)^('Output Viewer'!T$71-'Output Viewer'!$M$71),1)</f>
        <v>0</v>
      </c>
      <c r="U108" s="325">
        <f>U166/INDEX($J$187:$AK$190,MATCH($K108,$J$187:$J$190,0),MATCH(U$71,$J$187:$AK$187,0))/IF($K$7="Real",(1+'General Inputs'!$C$4)^('Output Viewer'!U$71-'Output Viewer'!$M$71),1)</f>
        <v>0</v>
      </c>
      <c r="V108" s="325">
        <f>V166/INDEX($J$187:$AK$190,MATCH($K108,$J$187:$J$190,0),MATCH(V$71,$J$187:$AK$187,0))/IF($K$7="Real",(1+'General Inputs'!$C$4)^('Output Viewer'!V$71-'Output Viewer'!$M$71),1)</f>
        <v>0</v>
      </c>
      <c r="W108" s="325">
        <f>W166/INDEX($J$187:$AK$190,MATCH($K108,$J$187:$J$190,0),MATCH(W$71,$J$187:$AK$187,0))/IF($K$7="Real",(1+'General Inputs'!$C$4)^('Output Viewer'!W$71-'Output Viewer'!$M$71),1)</f>
        <v>0</v>
      </c>
      <c r="X108" s="325">
        <f>X166/INDEX($J$187:$AK$190,MATCH($K108,$J$187:$J$190,0),MATCH(X$71,$J$187:$AK$187,0))/IF($K$7="Real",(1+'General Inputs'!$C$4)^('Output Viewer'!X$71-'Output Viewer'!$M$71),1)</f>
        <v>0</v>
      </c>
      <c r="Y108" s="325">
        <f>Y166/INDEX($J$187:$AK$190,MATCH($K108,$J$187:$J$190,0),MATCH(Y$71,$J$187:$AK$187,0))/IF($K$7="Real",(1+'General Inputs'!$C$4)^('Output Viewer'!Y$71-'Output Viewer'!$M$71),1)</f>
        <v>0</v>
      </c>
      <c r="Z108" s="325">
        <f>Z166/INDEX($J$187:$AK$190,MATCH($K108,$J$187:$J$190,0),MATCH(Z$71,$J$187:$AK$187,0))/IF($K$7="Real",(1+'General Inputs'!$C$4)^('Output Viewer'!Z$71-'Output Viewer'!$M$71),1)</f>
        <v>0</v>
      </c>
      <c r="AA108" s="325">
        <f>AA166/INDEX($J$187:$AK$190,MATCH($K108,$J$187:$J$190,0),MATCH(AA$71,$J$187:$AK$187,0))/IF($K$7="Real",(1+'General Inputs'!$C$4)^('Output Viewer'!AA$71-'Output Viewer'!$M$71),1)</f>
        <v>0</v>
      </c>
      <c r="AB108" s="325">
        <f>AB166/INDEX($J$187:$AK$190,MATCH($K108,$J$187:$J$190,0),MATCH(AB$71,$J$187:$AK$187,0))/IF($K$7="Real",(1+'General Inputs'!$C$4)^('Output Viewer'!AB$71-'Output Viewer'!$M$71),1)</f>
        <v>0</v>
      </c>
      <c r="AC108" s="325">
        <f>AC166/INDEX($J$187:$AK$190,MATCH($K108,$J$187:$J$190,0),MATCH(AC$71,$J$187:$AK$187,0))/IF($K$7="Real",(1+'General Inputs'!$C$4)^('Output Viewer'!AC$71-'Output Viewer'!$M$71),1)</f>
        <v>0</v>
      </c>
      <c r="AD108" s="325">
        <f>AD166/INDEX($J$187:$AK$190,MATCH($K108,$J$187:$J$190,0),MATCH(AD$71,$J$187:$AK$187,0))/IF($K$7="Real",(1+'General Inputs'!$C$4)^('Output Viewer'!AD$71-'Output Viewer'!$M$71),1)</f>
        <v>0</v>
      </c>
      <c r="AE108" s="325">
        <f>AE166/INDEX($J$187:$AK$190,MATCH($K108,$J$187:$J$190,0),MATCH(AE$71,$J$187:$AK$187,0))/IF($K$7="Real",(1+'General Inputs'!$C$4)^('Output Viewer'!AE$71-'Output Viewer'!$M$71),1)</f>
        <v>0</v>
      </c>
      <c r="AF108" s="325">
        <f>AF166/INDEX($J$187:$AK$190,MATCH($K108,$J$187:$J$190,0),MATCH(AF$71,$J$187:$AK$187,0))/IF($K$7="Real",(1+'General Inputs'!$C$4)^('Output Viewer'!AF$71-'Output Viewer'!$M$71),1)</f>
        <v>0</v>
      </c>
      <c r="AG108" s="325">
        <f>AG166/INDEX($J$187:$AK$190,MATCH($K108,$J$187:$J$190,0),MATCH(AG$71,$J$187:$AK$187,0))/IF($K$7="Real",(1+'General Inputs'!$C$4)^('Output Viewer'!AG$71-'Output Viewer'!$M$71),1)</f>
        <v>0</v>
      </c>
      <c r="AH108" s="325">
        <f>AH166/INDEX($J$187:$AK$190,MATCH($K108,$J$187:$J$190,0),MATCH(AH$71,$J$187:$AK$187,0))/IF($K$7="Real",(1+'General Inputs'!$C$4)^('Output Viewer'!AH$71-'Output Viewer'!$M$71),1)</f>
        <v>0</v>
      </c>
      <c r="AI108" s="325">
        <f>AI166/INDEX($J$187:$AK$190,MATCH($K108,$J$187:$J$190,0),MATCH(AI$71,$J$187:$AK$187,0))/IF($K$7="Real",(1+'General Inputs'!$C$4)^('Output Viewer'!AI$71-'Output Viewer'!$M$71),1)</f>
        <v>0</v>
      </c>
      <c r="AJ108" s="325">
        <f>AJ166/INDEX($J$187:$AK$190,MATCH($K108,$J$187:$J$190,0),MATCH(AJ$71,$J$187:$AK$187,0))/IF($K$7="Real",(1+'General Inputs'!$C$4)^('Output Viewer'!AJ$71-'Output Viewer'!$M$71),1)</f>
        <v>0</v>
      </c>
      <c r="AK108" s="325">
        <f>AK166/INDEX($J$187:$AK$190,MATCH($K108,$J$187:$J$190,0),MATCH(AK$71,$J$187:$AK$187,0))/IF($K$7="Real",(1+'General Inputs'!$C$4)^('Output Viewer'!AK$71-'Output Viewer'!$M$71),1)</f>
        <v>0</v>
      </c>
    </row>
    <row r="109" spans="10:37" x14ac:dyDescent="0.25">
      <c r="J109" s="16" t="s">
        <v>30</v>
      </c>
      <c r="K109" s="297" t="s">
        <v>137</v>
      </c>
      <c r="L109" s="298" t="s">
        <v>702</v>
      </c>
      <c r="M109" s="325">
        <f>M167/INDEX($J$187:$AK$190,MATCH($K109,$J$187:$J$190,0),MATCH(M$71,$J$187:$AK$187,0))/IF($K$7="Real",(1+'General Inputs'!$C$4)^('Output Viewer'!M$71-'Output Viewer'!$M$71),1)</f>
        <v>0</v>
      </c>
      <c r="N109" s="325">
        <f>N167/INDEX($J$187:$AK$190,MATCH($K109,$J$187:$J$190,0),MATCH(N$71,$J$187:$AK$187,0))/IF($K$7="Real",(1+'General Inputs'!$C$4)^('Output Viewer'!N$71-'Output Viewer'!$M$71),1)</f>
        <v>0</v>
      </c>
      <c r="O109" s="325">
        <f>O167/INDEX($J$187:$AK$190,MATCH($K109,$J$187:$J$190,0),MATCH(O$71,$J$187:$AK$187,0))/IF($K$7="Real",(1+'General Inputs'!$C$4)^('Output Viewer'!O$71-'Output Viewer'!$M$71),1)</f>
        <v>0</v>
      </c>
      <c r="P109" s="325">
        <f>P167/INDEX($J$187:$AK$190,MATCH($K109,$J$187:$J$190,0),MATCH(P$71,$J$187:$AK$187,0))/IF($K$7="Real",(1+'General Inputs'!$C$4)^('Output Viewer'!P$71-'Output Viewer'!$M$71),1)</f>
        <v>0</v>
      </c>
      <c r="Q109" s="325">
        <f>Q167/INDEX($J$187:$AK$190,MATCH($K109,$J$187:$J$190,0),MATCH(Q$71,$J$187:$AK$187,0))/IF($K$7="Real",(1+'General Inputs'!$C$4)^('Output Viewer'!Q$71-'Output Viewer'!$M$71),1)</f>
        <v>0</v>
      </c>
      <c r="R109" s="325">
        <f>R167/INDEX($J$187:$AK$190,MATCH($K109,$J$187:$J$190,0),MATCH(R$71,$J$187:$AK$187,0))/IF($K$7="Real",(1+'General Inputs'!$C$4)^('Output Viewer'!R$71-'Output Viewer'!$M$71),1)</f>
        <v>0</v>
      </c>
      <c r="S109" s="325">
        <f>S167/INDEX($J$187:$AK$190,MATCH($K109,$J$187:$J$190,0),MATCH(S$71,$J$187:$AK$187,0))/IF($K$7="Real",(1+'General Inputs'!$C$4)^('Output Viewer'!S$71-'Output Viewer'!$M$71),1)</f>
        <v>0</v>
      </c>
      <c r="T109" s="325">
        <f>T167/INDEX($J$187:$AK$190,MATCH($K109,$J$187:$J$190,0),MATCH(T$71,$J$187:$AK$187,0))/IF($K$7="Real",(1+'General Inputs'!$C$4)^('Output Viewer'!T$71-'Output Viewer'!$M$71),1)</f>
        <v>0</v>
      </c>
      <c r="U109" s="325">
        <f>U167/INDEX($J$187:$AK$190,MATCH($K109,$J$187:$J$190,0),MATCH(U$71,$J$187:$AK$187,0))/IF($K$7="Real",(1+'General Inputs'!$C$4)^('Output Viewer'!U$71-'Output Viewer'!$M$71),1)</f>
        <v>0</v>
      </c>
      <c r="V109" s="325">
        <f>V167/INDEX($J$187:$AK$190,MATCH($K109,$J$187:$J$190,0),MATCH(V$71,$J$187:$AK$187,0))/IF($K$7="Real",(1+'General Inputs'!$C$4)^('Output Viewer'!V$71-'Output Viewer'!$M$71),1)</f>
        <v>0</v>
      </c>
      <c r="W109" s="325">
        <f>W167/INDEX($J$187:$AK$190,MATCH($K109,$J$187:$J$190,0),MATCH(W$71,$J$187:$AK$187,0))/IF($K$7="Real",(1+'General Inputs'!$C$4)^('Output Viewer'!W$71-'Output Viewer'!$M$71),1)</f>
        <v>0</v>
      </c>
      <c r="X109" s="325">
        <f>X167/INDEX($J$187:$AK$190,MATCH($K109,$J$187:$J$190,0),MATCH(X$71,$J$187:$AK$187,0))/IF($K$7="Real",(1+'General Inputs'!$C$4)^('Output Viewer'!X$71-'Output Viewer'!$M$71),1)</f>
        <v>0</v>
      </c>
      <c r="Y109" s="325">
        <f>Y167/INDEX($J$187:$AK$190,MATCH($K109,$J$187:$J$190,0),MATCH(Y$71,$J$187:$AK$187,0))/IF($K$7="Real",(1+'General Inputs'!$C$4)^('Output Viewer'!Y$71-'Output Viewer'!$M$71),1)</f>
        <v>0</v>
      </c>
      <c r="Z109" s="325">
        <f>Z167/INDEX($J$187:$AK$190,MATCH($K109,$J$187:$J$190,0),MATCH(Z$71,$J$187:$AK$187,0))/IF($K$7="Real",(1+'General Inputs'!$C$4)^('Output Viewer'!Z$71-'Output Viewer'!$M$71),1)</f>
        <v>0</v>
      </c>
      <c r="AA109" s="325">
        <f>AA167/INDEX($J$187:$AK$190,MATCH($K109,$J$187:$J$190,0),MATCH(AA$71,$J$187:$AK$187,0))/IF($K$7="Real",(1+'General Inputs'!$C$4)^('Output Viewer'!AA$71-'Output Viewer'!$M$71),1)</f>
        <v>0</v>
      </c>
      <c r="AB109" s="325">
        <f>AB167/INDEX($J$187:$AK$190,MATCH($K109,$J$187:$J$190,0),MATCH(AB$71,$J$187:$AK$187,0))/IF($K$7="Real",(1+'General Inputs'!$C$4)^('Output Viewer'!AB$71-'Output Viewer'!$M$71),1)</f>
        <v>0</v>
      </c>
      <c r="AC109" s="325">
        <f>AC167/INDEX($J$187:$AK$190,MATCH($K109,$J$187:$J$190,0),MATCH(AC$71,$J$187:$AK$187,0))/IF($K$7="Real",(1+'General Inputs'!$C$4)^('Output Viewer'!AC$71-'Output Viewer'!$M$71),1)</f>
        <v>0</v>
      </c>
      <c r="AD109" s="325">
        <f>AD167/INDEX($J$187:$AK$190,MATCH($K109,$J$187:$J$190,0),MATCH(AD$71,$J$187:$AK$187,0))/IF($K$7="Real",(1+'General Inputs'!$C$4)^('Output Viewer'!AD$71-'Output Viewer'!$M$71),1)</f>
        <v>0</v>
      </c>
      <c r="AE109" s="325">
        <f>AE167/INDEX($J$187:$AK$190,MATCH($K109,$J$187:$J$190,0),MATCH(AE$71,$J$187:$AK$187,0))/IF($K$7="Real",(1+'General Inputs'!$C$4)^('Output Viewer'!AE$71-'Output Viewer'!$M$71),1)</f>
        <v>0</v>
      </c>
      <c r="AF109" s="325">
        <f>AF167/INDEX($J$187:$AK$190,MATCH($K109,$J$187:$J$190,0),MATCH(AF$71,$J$187:$AK$187,0))/IF($K$7="Real",(1+'General Inputs'!$C$4)^('Output Viewer'!AF$71-'Output Viewer'!$M$71),1)</f>
        <v>0</v>
      </c>
      <c r="AG109" s="325">
        <f>AG167/INDEX($J$187:$AK$190,MATCH($K109,$J$187:$J$190,0),MATCH(AG$71,$J$187:$AK$187,0))/IF($K$7="Real",(1+'General Inputs'!$C$4)^('Output Viewer'!AG$71-'Output Viewer'!$M$71),1)</f>
        <v>0</v>
      </c>
      <c r="AH109" s="325">
        <f>AH167/INDEX($J$187:$AK$190,MATCH($K109,$J$187:$J$190,0),MATCH(AH$71,$J$187:$AK$187,0))/IF($K$7="Real",(1+'General Inputs'!$C$4)^('Output Viewer'!AH$71-'Output Viewer'!$M$71),1)</f>
        <v>0</v>
      </c>
      <c r="AI109" s="325">
        <f>AI167/INDEX($J$187:$AK$190,MATCH($K109,$J$187:$J$190,0),MATCH(AI$71,$J$187:$AK$187,0))/IF($K$7="Real",(1+'General Inputs'!$C$4)^('Output Viewer'!AI$71-'Output Viewer'!$M$71),1)</f>
        <v>0</v>
      </c>
      <c r="AJ109" s="325">
        <f>AJ167/INDEX($J$187:$AK$190,MATCH($K109,$J$187:$J$190,0),MATCH(AJ$71,$J$187:$AK$187,0))/IF($K$7="Real",(1+'General Inputs'!$C$4)^('Output Viewer'!AJ$71-'Output Viewer'!$M$71),1)</f>
        <v>0</v>
      </c>
      <c r="AK109" s="325">
        <f>AK167/INDEX($J$187:$AK$190,MATCH($K109,$J$187:$J$190,0),MATCH(AK$71,$J$187:$AK$187,0))/IF($K$7="Real",(1+'General Inputs'!$C$4)^('Output Viewer'!AK$71-'Output Viewer'!$M$71),1)</f>
        <v>0</v>
      </c>
    </row>
    <row r="110" spans="10:37" x14ac:dyDescent="0.25">
      <c r="J110" s="16" t="s">
        <v>30</v>
      </c>
      <c r="K110" s="297" t="s">
        <v>138</v>
      </c>
      <c r="L110" s="298" t="s">
        <v>702</v>
      </c>
      <c r="M110" s="325">
        <f>M168/INDEX($J$187:$AK$190,MATCH($K110,$J$187:$J$190,0),MATCH(M$71,$J$187:$AK$187,0))/IF($K$7="Real",(1+'General Inputs'!$C$4)^('Output Viewer'!M$71-'Output Viewer'!$M$71),1)</f>
        <v>0</v>
      </c>
      <c r="N110" s="325">
        <f>N168/INDEX($J$187:$AK$190,MATCH($K110,$J$187:$J$190,0),MATCH(N$71,$J$187:$AK$187,0))/IF($K$7="Real",(1+'General Inputs'!$C$4)^('Output Viewer'!N$71-'Output Viewer'!$M$71),1)</f>
        <v>0</v>
      </c>
      <c r="O110" s="325">
        <f>O168/INDEX($J$187:$AK$190,MATCH($K110,$J$187:$J$190,0),MATCH(O$71,$J$187:$AK$187,0))/IF($K$7="Real",(1+'General Inputs'!$C$4)^('Output Viewer'!O$71-'Output Viewer'!$M$71),1)</f>
        <v>0</v>
      </c>
      <c r="P110" s="325">
        <f>P168/INDEX($J$187:$AK$190,MATCH($K110,$J$187:$J$190,0),MATCH(P$71,$J$187:$AK$187,0))/IF($K$7="Real",(1+'General Inputs'!$C$4)^('Output Viewer'!P$71-'Output Viewer'!$M$71),1)</f>
        <v>0</v>
      </c>
      <c r="Q110" s="325">
        <f>Q168/INDEX($J$187:$AK$190,MATCH($K110,$J$187:$J$190,0),MATCH(Q$71,$J$187:$AK$187,0))/IF($K$7="Real",(1+'General Inputs'!$C$4)^('Output Viewer'!Q$71-'Output Viewer'!$M$71),1)</f>
        <v>0</v>
      </c>
      <c r="R110" s="325">
        <f>R168/INDEX($J$187:$AK$190,MATCH($K110,$J$187:$J$190,0),MATCH(R$71,$J$187:$AK$187,0))/IF($K$7="Real",(1+'General Inputs'!$C$4)^('Output Viewer'!R$71-'Output Viewer'!$M$71),1)</f>
        <v>0</v>
      </c>
      <c r="S110" s="325">
        <f>S168/INDEX($J$187:$AK$190,MATCH($K110,$J$187:$J$190,0),MATCH(S$71,$J$187:$AK$187,0))/IF($K$7="Real",(1+'General Inputs'!$C$4)^('Output Viewer'!S$71-'Output Viewer'!$M$71),1)</f>
        <v>0</v>
      </c>
      <c r="T110" s="325">
        <f>T168/INDEX($J$187:$AK$190,MATCH($K110,$J$187:$J$190,0),MATCH(T$71,$J$187:$AK$187,0))/IF($K$7="Real",(1+'General Inputs'!$C$4)^('Output Viewer'!T$71-'Output Viewer'!$M$71),1)</f>
        <v>0</v>
      </c>
      <c r="U110" s="325">
        <f>U168/INDEX($J$187:$AK$190,MATCH($K110,$J$187:$J$190,0),MATCH(U$71,$J$187:$AK$187,0))/IF($K$7="Real",(1+'General Inputs'!$C$4)^('Output Viewer'!U$71-'Output Viewer'!$M$71),1)</f>
        <v>0</v>
      </c>
      <c r="V110" s="325">
        <f>V168/INDEX($J$187:$AK$190,MATCH($K110,$J$187:$J$190,0),MATCH(V$71,$J$187:$AK$187,0))/IF($K$7="Real",(1+'General Inputs'!$C$4)^('Output Viewer'!V$71-'Output Viewer'!$M$71),1)</f>
        <v>0</v>
      </c>
      <c r="W110" s="325">
        <f>W168/INDEX($J$187:$AK$190,MATCH($K110,$J$187:$J$190,0),MATCH(W$71,$J$187:$AK$187,0))/IF($K$7="Real",(1+'General Inputs'!$C$4)^('Output Viewer'!W$71-'Output Viewer'!$M$71),1)</f>
        <v>0</v>
      </c>
      <c r="X110" s="325">
        <f>X168/INDEX($J$187:$AK$190,MATCH($K110,$J$187:$J$190,0),MATCH(X$71,$J$187:$AK$187,0))/IF($K$7="Real",(1+'General Inputs'!$C$4)^('Output Viewer'!X$71-'Output Viewer'!$M$71),1)</f>
        <v>0</v>
      </c>
      <c r="Y110" s="325">
        <f>Y168/INDEX($J$187:$AK$190,MATCH($K110,$J$187:$J$190,0),MATCH(Y$71,$J$187:$AK$187,0))/IF($K$7="Real",(1+'General Inputs'!$C$4)^('Output Viewer'!Y$71-'Output Viewer'!$M$71),1)</f>
        <v>0</v>
      </c>
      <c r="Z110" s="325">
        <f>Z168/INDEX($J$187:$AK$190,MATCH($K110,$J$187:$J$190,0),MATCH(Z$71,$J$187:$AK$187,0))/IF($K$7="Real",(1+'General Inputs'!$C$4)^('Output Viewer'!Z$71-'Output Viewer'!$M$71),1)</f>
        <v>0</v>
      </c>
      <c r="AA110" s="325">
        <f>AA168/INDEX($J$187:$AK$190,MATCH($K110,$J$187:$J$190,0),MATCH(AA$71,$J$187:$AK$187,0))/IF($K$7="Real",(1+'General Inputs'!$C$4)^('Output Viewer'!AA$71-'Output Viewer'!$M$71),1)</f>
        <v>0</v>
      </c>
      <c r="AB110" s="325">
        <f>AB168/INDEX($J$187:$AK$190,MATCH($K110,$J$187:$J$190,0),MATCH(AB$71,$J$187:$AK$187,0))/IF($K$7="Real",(1+'General Inputs'!$C$4)^('Output Viewer'!AB$71-'Output Viewer'!$M$71),1)</f>
        <v>0</v>
      </c>
      <c r="AC110" s="325">
        <f>AC168/INDEX($J$187:$AK$190,MATCH($K110,$J$187:$J$190,0),MATCH(AC$71,$J$187:$AK$187,0))/IF($K$7="Real",(1+'General Inputs'!$C$4)^('Output Viewer'!AC$71-'Output Viewer'!$M$71),1)</f>
        <v>0</v>
      </c>
      <c r="AD110" s="325">
        <f>AD168/INDEX($J$187:$AK$190,MATCH($K110,$J$187:$J$190,0),MATCH(AD$71,$J$187:$AK$187,0))/IF($K$7="Real",(1+'General Inputs'!$C$4)^('Output Viewer'!AD$71-'Output Viewer'!$M$71),1)</f>
        <v>0</v>
      </c>
      <c r="AE110" s="325">
        <f>AE168/INDEX($J$187:$AK$190,MATCH($K110,$J$187:$J$190,0),MATCH(AE$71,$J$187:$AK$187,0))/IF($K$7="Real",(1+'General Inputs'!$C$4)^('Output Viewer'!AE$71-'Output Viewer'!$M$71),1)</f>
        <v>0</v>
      </c>
      <c r="AF110" s="325">
        <f>AF168/INDEX($J$187:$AK$190,MATCH($K110,$J$187:$J$190,0),MATCH(AF$71,$J$187:$AK$187,0))/IF($K$7="Real",(1+'General Inputs'!$C$4)^('Output Viewer'!AF$71-'Output Viewer'!$M$71),1)</f>
        <v>0</v>
      </c>
      <c r="AG110" s="325">
        <f>AG168/INDEX($J$187:$AK$190,MATCH($K110,$J$187:$J$190,0),MATCH(AG$71,$J$187:$AK$187,0))/IF($K$7="Real",(1+'General Inputs'!$C$4)^('Output Viewer'!AG$71-'Output Viewer'!$M$71),1)</f>
        <v>0</v>
      </c>
      <c r="AH110" s="325">
        <f>AH168/INDEX($J$187:$AK$190,MATCH($K110,$J$187:$J$190,0),MATCH(AH$71,$J$187:$AK$187,0))/IF($K$7="Real",(1+'General Inputs'!$C$4)^('Output Viewer'!AH$71-'Output Viewer'!$M$71),1)</f>
        <v>0</v>
      </c>
      <c r="AI110" s="325">
        <f>AI168/INDEX($J$187:$AK$190,MATCH($K110,$J$187:$J$190,0),MATCH(AI$71,$J$187:$AK$187,0))/IF($K$7="Real",(1+'General Inputs'!$C$4)^('Output Viewer'!AI$71-'Output Viewer'!$M$71),1)</f>
        <v>0</v>
      </c>
      <c r="AJ110" s="325">
        <f>AJ168/INDEX($J$187:$AK$190,MATCH($K110,$J$187:$J$190,0),MATCH(AJ$71,$J$187:$AK$187,0))/IF($K$7="Real",(1+'General Inputs'!$C$4)^('Output Viewer'!AJ$71-'Output Viewer'!$M$71),1)</f>
        <v>0</v>
      </c>
      <c r="AK110" s="325">
        <f>AK168/INDEX($J$187:$AK$190,MATCH($K110,$J$187:$J$190,0),MATCH(AK$71,$J$187:$AK$187,0))/IF($K$7="Real",(1+'General Inputs'!$C$4)^('Output Viewer'!AK$71-'Output Viewer'!$M$71),1)</f>
        <v>0</v>
      </c>
    </row>
    <row r="111" spans="10:37" x14ac:dyDescent="0.25">
      <c r="J111" s="16" t="s">
        <v>31</v>
      </c>
      <c r="K111" s="297" t="s">
        <v>136</v>
      </c>
      <c r="L111" s="298" t="s">
        <v>702</v>
      </c>
      <c r="M111" s="325">
        <f>M169/INDEX($J$187:$AK$190,MATCH($K111,$J$187:$J$190,0),MATCH(M$71,$J$187:$AK$187,0))/IF($K$7="Real",(1+'General Inputs'!$C$4)^('Output Viewer'!M$71-'Output Viewer'!$M$71),1)</f>
        <v>0</v>
      </c>
      <c r="N111" s="325">
        <f>N169/INDEX($J$187:$AK$190,MATCH($K111,$J$187:$J$190,0),MATCH(N$71,$J$187:$AK$187,0))/IF($K$7="Real",(1+'General Inputs'!$C$4)^('Output Viewer'!N$71-'Output Viewer'!$M$71),1)</f>
        <v>0</v>
      </c>
      <c r="O111" s="325">
        <f>O169/INDEX($J$187:$AK$190,MATCH($K111,$J$187:$J$190,0),MATCH(O$71,$J$187:$AK$187,0))/IF($K$7="Real",(1+'General Inputs'!$C$4)^('Output Viewer'!O$71-'Output Viewer'!$M$71),1)</f>
        <v>0</v>
      </c>
      <c r="P111" s="325">
        <f>P169/INDEX($J$187:$AK$190,MATCH($K111,$J$187:$J$190,0),MATCH(P$71,$J$187:$AK$187,0))/IF($K$7="Real",(1+'General Inputs'!$C$4)^('Output Viewer'!P$71-'Output Viewer'!$M$71),1)</f>
        <v>0</v>
      </c>
      <c r="Q111" s="325">
        <f>Q169/INDEX($J$187:$AK$190,MATCH($K111,$J$187:$J$190,0),MATCH(Q$71,$J$187:$AK$187,0))/IF($K$7="Real",(1+'General Inputs'!$C$4)^('Output Viewer'!Q$71-'Output Viewer'!$M$71),1)</f>
        <v>0</v>
      </c>
      <c r="R111" s="325">
        <f>R169/INDEX($J$187:$AK$190,MATCH($K111,$J$187:$J$190,0),MATCH(R$71,$J$187:$AK$187,0))/IF($K$7="Real",(1+'General Inputs'!$C$4)^('Output Viewer'!R$71-'Output Viewer'!$M$71),1)</f>
        <v>0</v>
      </c>
      <c r="S111" s="325">
        <f>S169/INDEX($J$187:$AK$190,MATCH($K111,$J$187:$J$190,0),MATCH(S$71,$J$187:$AK$187,0))/IF($K$7="Real",(1+'General Inputs'!$C$4)^('Output Viewer'!S$71-'Output Viewer'!$M$71),1)</f>
        <v>0</v>
      </c>
      <c r="T111" s="325">
        <f>T169/INDEX($J$187:$AK$190,MATCH($K111,$J$187:$J$190,0),MATCH(T$71,$J$187:$AK$187,0))/IF($K$7="Real",(1+'General Inputs'!$C$4)^('Output Viewer'!T$71-'Output Viewer'!$M$71),1)</f>
        <v>0</v>
      </c>
      <c r="U111" s="325">
        <f>U169/INDEX($J$187:$AK$190,MATCH($K111,$J$187:$J$190,0),MATCH(U$71,$J$187:$AK$187,0))/IF($K$7="Real",(1+'General Inputs'!$C$4)^('Output Viewer'!U$71-'Output Viewer'!$M$71),1)</f>
        <v>0</v>
      </c>
      <c r="V111" s="325">
        <f>V169/INDEX($J$187:$AK$190,MATCH($K111,$J$187:$J$190,0),MATCH(V$71,$J$187:$AK$187,0))/IF($K$7="Real",(1+'General Inputs'!$C$4)^('Output Viewer'!V$71-'Output Viewer'!$M$71),1)</f>
        <v>0</v>
      </c>
      <c r="W111" s="325">
        <f>W169/INDEX($J$187:$AK$190,MATCH($K111,$J$187:$J$190,0),MATCH(W$71,$J$187:$AK$187,0))/IF($K$7="Real",(1+'General Inputs'!$C$4)^('Output Viewer'!W$71-'Output Viewer'!$M$71),1)</f>
        <v>0</v>
      </c>
      <c r="X111" s="325">
        <f>X169/INDEX($J$187:$AK$190,MATCH($K111,$J$187:$J$190,0),MATCH(X$71,$J$187:$AK$187,0))/IF($K$7="Real",(1+'General Inputs'!$C$4)^('Output Viewer'!X$71-'Output Viewer'!$M$71),1)</f>
        <v>0</v>
      </c>
      <c r="Y111" s="325">
        <f>Y169/INDEX($J$187:$AK$190,MATCH($K111,$J$187:$J$190,0),MATCH(Y$71,$J$187:$AK$187,0))/IF($K$7="Real",(1+'General Inputs'!$C$4)^('Output Viewer'!Y$71-'Output Viewer'!$M$71),1)</f>
        <v>0</v>
      </c>
      <c r="Z111" s="325">
        <f>Z169/INDEX($J$187:$AK$190,MATCH($K111,$J$187:$J$190,0),MATCH(Z$71,$J$187:$AK$187,0))/IF($K$7="Real",(1+'General Inputs'!$C$4)^('Output Viewer'!Z$71-'Output Viewer'!$M$71),1)</f>
        <v>0</v>
      </c>
      <c r="AA111" s="325">
        <f>AA169/INDEX($J$187:$AK$190,MATCH($K111,$J$187:$J$190,0),MATCH(AA$71,$J$187:$AK$187,0))/IF($K$7="Real",(1+'General Inputs'!$C$4)^('Output Viewer'!AA$71-'Output Viewer'!$M$71),1)</f>
        <v>0</v>
      </c>
      <c r="AB111" s="325">
        <f>AB169/INDEX($J$187:$AK$190,MATCH($K111,$J$187:$J$190,0),MATCH(AB$71,$J$187:$AK$187,0))/IF($K$7="Real",(1+'General Inputs'!$C$4)^('Output Viewer'!AB$71-'Output Viewer'!$M$71),1)</f>
        <v>0</v>
      </c>
      <c r="AC111" s="325">
        <f>AC169/INDEX($J$187:$AK$190,MATCH($K111,$J$187:$J$190,0),MATCH(AC$71,$J$187:$AK$187,0))/IF($K$7="Real",(1+'General Inputs'!$C$4)^('Output Viewer'!AC$71-'Output Viewer'!$M$71),1)</f>
        <v>0</v>
      </c>
      <c r="AD111" s="325">
        <f>AD169/INDEX($J$187:$AK$190,MATCH($K111,$J$187:$J$190,0),MATCH(AD$71,$J$187:$AK$187,0))/IF($K$7="Real",(1+'General Inputs'!$C$4)^('Output Viewer'!AD$71-'Output Viewer'!$M$71),1)</f>
        <v>0</v>
      </c>
      <c r="AE111" s="325">
        <f>AE169/INDEX($J$187:$AK$190,MATCH($K111,$J$187:$J$190,0),MATCH(AE$71,$J$187:$AK$187,0))/IF($K$7="Real",(1+'General Inputs'!$C$4)^('Output Viewer'!AE$71-'Output Viewer'!$M$71),1)</f>
        <v>0</v>
      </c>
      <c r="AF111" s="325">
        <f>AF169/INDEX($J$187:$AK$190,MATCH($K111,$J$187:$J$190,0),MATCH(AF$71,$J$187:$AK$187,0))/IF($K$7="Real",(1+'General Inputs'!$C$4)^('Output Viewer'!AF$71-'Output Viewer'!$M$71),1)</f>
        <v>0</v>
      </c>
      <c r="AG111" s="325">
        <f>AG169/INDEX($J$187:$AK$190,MATCH($K111,$J$187:$J$190,0),MATCH(AG$71,$J$187:$AK$187,0))/IF($K$7="Real",(1+'General Inputs'!$C$4)^('Output Viewer'!AG$71-'Output Viewer'!$M$71),1)</f>
        <v>0</v>
      </c>
      <c r="AH111" s="325">
        <f>AH169/INDEX($J$187:$AK$190,MATCH($K111,$J$187:$J$190,0),MATCH(AH$71,$J$187:$AK$187,0))/IF($K$7="Real",(1+'General Inputs'!$C$4)^('Output Viewer'!AH$71-'Output Viewer'!$M$71),1)</f>
        <v>0</v>
      </c>
      <c r="AI111" s="325">
        <f>AI169/INDEX($J$187:$AK$190,MATCH($K111,$J$187:$J$190,0),MATCH(AI$71,$J$187:$AK$187,0))/IF($K$7="Real",(1+'General Inputs'!$C$4)^('Output Viewer'!AI$71-'Output Viewer'!$M$71),1)</f>
        <v>0</v>
      </c>
      <c r="AJ111" s="325">
        <f>AJ169/INDEX($J$187:$AK$190,MATCH($K111,$J$187:$J$190,0),MATCH(AJ$71,$J$187:$AK$187,0))/IF($K$7="Real",(1+'General Inputs'!$C$4)^('Output Viewer'!AJ$71-'Output Viewer'!$M$71),1)</f>
        <v>0</v>
      </c>
      <c r="AK111" s="325">
        <f>AK169/INDEX($J$187:$AK$190,MATCH($K111,$J$187:$J$190,0),MATCH(AK$71,$J$187:$AK$187,0))/IF($K$7="Real",(1+'General Inputs'!$C$4)^('Output Viewer'!AK$71-'Output Viewer'!$M$71),1)</f>
        <v>0</v>
      </c>
    </row>
    <row r="112" spans="10:37" x14ac:dyDescent="0.25">
      <c r="J112" s="16" t="s">
        <v>31</v>
      </c>
      <c r="K112" s="297" t="s">
        <v>137</v>
      </c>
      <c r="L112" s="298" t="s">
        <v>702</v>
      </c>
      <c r="M112" s="325">
        <f>M170/INDEX($J$187:$AK$190,MATCH($K112,$J$187:$J$190,0),MATCH(M$71,$J$187:$AK$187,0))/IF($K$7="Real",(1+'General Inputs'!$C$4)^('Output Viewer'!M$71-'Output Viewer'!$M$71),1)</f>
        <v>0</v>
      </c>
      <c r="N112" s="325">
        <f>N170/INDEX($J$187:$AK$190,MATCH($K112,$J$187:$J$190,0),MATCH(N$71,$J$187:$AK$187,0))/IF($K$7="Real",(1+'General Inputs'!$C$4)^('Output Viewer'!N$71-'Output Viewer'!$M$71),1)</f>
        <v>0</v>
      </c>
      <c r="O112" s="325">
        <f>O170/INDEX($J$187:$AK$190,MATCH($K112,$J$187:$J$190,0),MATCH(O$71,$J$187:$AK$187,0))/IF($K$7="Real",(1+'General Inputs'!$C$4)^('Output Viewer'!O$71-'Output Viewer'!$M$71),1)</f>
        <v>0</v>
      </c>
      <c r="P112" s="325">
        <f>P170/INDEX($J$187:$AK$190,MATCH($K112,$J$187:$J$190,0),MATCH(P$71,$J$187:$AK$187,0))/IF($K$7="Real",(1+'General Inputs'!$C$4)^('Output Viewer'!P$71-'Output Viewer'!$M$71),1)</f>
        <v>0</v>
      </c>
      <c r="Q112" s="325">
        <f>Q170/INDEX($J$187:$AK$190,MATCH($K112,$J$187:$J$190,0),MATCH(Q$71,$J$187:$AK$187,0))/IF($K$7="Real",(1+'General Inputs'!$C$4)^('Output Viewer'!Q$71-'Output Viewer'!$M$71),1)</f>
        <v>0</v>
      </c>
      <c r="R112" s="325">
        <f>R170/INDEX($J$187:$AK$190,MATCH($K112,$J$187:$J$190,0),MATCH(R$71,$J$187:$AK$187,0))/IF($K$7="Real",(1+'General Inputs'!$C$4)^('Output Viewer'!R$71-'Output Viewer'!$M$71),1)</f>
        <v>0</v>
      </c>
      <c r="S112" s="325">
        <f>S170/INDEX($J$187:$AK$190,MATCH($K112,$J$187:$J$190,0),MATCH(S$71,$J$187:$AK$187,0))/IF($K$7="Real",(1+'General Inputs'!$C$4)^('Output Viewer'!S$71-'Output Viewer'!$M$71),1)</f>
        <v>0</v>
      </c>
      <c r="T112" s="325">
        <f>T170/INDEX($J$187:$AK$190,MATCH($K112,$J$187:$J$190,0),MATCH(T$71,$J$187:$AK$187,0))/IF($K$7="Real",(1+'General Inputs'!$C$4)^('Output Viewer'!T$71-'Output Viewer'!$M$71),1)</f>
        <v>0</v>
      </c>
      <c r="U112" s="325">
        <f>U170/INDEX($J$187:$AK$190,MATCH($K112,$J$187:$J$190,0),MATCH(U$71,$J$187:$AK$187,0))/IF($K$7="Real",(1+'General Inputs'!$C$4)^('Output Viewer'!U$71-'Output Viewer'!$M$71),1)</f>
        <v>0</v>
      </c>
      <c r="V112" s="325">
        <f>V170/INDEX($J$187:$AK$190,MATCH($K112,$J$187:$J$190,0),MATCH(V$71,$J$187:$AK$187,0))/IF($K$7="Real",(1+'General Inputs'!$C$4)^('Output Viewer'!V$71-'Output Viewer'!$M$71),1)</f>
        <v>0</v>
      </c>
      <c r="W112" s="325">
        <f>W170/INDEX($J$187:$AK$190,MATCH($K112,$J$187:$J$190,0),MATCH(W$71,$J$187:$AK$187,0))/IF($K$7="Real",(1+'General Inputs'!$C$4)^('Output Viewer'!W$71-'Output Viewer'!$M$71),1)</f>
        <v>0</v>
      </c>
      <c r="X112" s="325">
        <f>X170/INDEX($J$187:$AK$190,MATCH($K112,$J$187:$J$190,0),MATCH(X$71,$J$187:$AK$187,0))/IF($K$7="Real",(1+'General Inputs'!$C$4)^('Output Viewer'!X$71-'Output Viewer'!$M$71),1)</f>
        <v>0</v>
      </c>
      <c r="Y112" s="325">
        <f>Y170/INDEX($J$187:$AK$190,MATCH($K112,$J$187:$J$190,0),MATCH(Y$71,$J$187:$AK$187,0))/IF($K$7="Real",(1+'General Inputs'!$C$4)^('Output Viewer'!Y$71-'Output Viewer'!$M$71),1)</f>
        <v>0</v>
      </c>
      <c r="Z112" s="325">
        <f>Z170/INDEX($J$187:$AK$190,MATCH($K112,$J$187:$J$190,0),MATCH(Z$71,$J$187:$AK$187,0))/IF($K$7="Real",(1+'General Inputs'!$C$4)^('Output Viewer'!Z$71-'Output Viewer'!$M$71),1)</f>
        <v>0</v>
      </c>
      <c r="AA112" s="325">
        <f>AA170/INDEX($J$187:$AK$190,MATCH($K112,$J$187:$J$190,0),MATCH(AA$71,$J$187:$AK$187,0))/IF($K$7="Real",(1+'General Inputs'!$C$4)^('Output Viewer'!AA$71-'Output Viewer'!$M$71),1)</f>
        <v>0</v>
      </c>
      <c r="AB112" s="325">
        <f>AB170/INDEX($J$187:$AK$190,MATCH($K112,$J$187:$J$190,0),MATCH(AB$71,$J$187:$AK$187,0))/IF($K$7="Real",(1+'General Inputs'!$C$4)^('Output Viewer'!AB$71-'Output Viewer'!$M$71),1)</f>
        <v>0</v>
      </c>
      <c r="AC112" s="325">
        <f>AC170/INDEX($J$187:$AK$190,MATCH($K112,$J$187:$J$190,0),MATCH(AC$71,$J$187:$AK$187,0))/IF($K$7="Real",(1+'General Inputs'!$C$4)^('Output Viewer'!AC$71-'Output Viewer'!$M$71),1)</f>
        <v>0</v>
      </c>
      <c r="AD112" s="325">
        <f>AD170/INDEX($J$187:$AK$190,MATCH($K112,$J$187:$J$190,0),MATCH(AD$71,$J$187:$AK$187,0))/IF($K$7="Real",(1+'General Inputs'!$C$4)^('Output Viewer'!AD$71-'Output Viewer'!$M$71),1)</f>
        <v>0</v>
      </c>
      <c r="AE112" s="325">
        <f>AE170/INDEX($J$187:$AK$190,MATCH($K112,$J$187:$J$190,0),MATCH(AE$71,$J$187:$AK$187,0))/IF($K$7="Real",(1+'General Inputs'!$C$4)^('Output Viewer'!AE$71-'Output Viewer'!$M$71),1)</f>
        <v>0</v>
      </c>
      <c r="AF112" s="325">
        <f>AF170/INDEX($J$187:$AK$190,MATCH($K112,$J$187:$J$190,0),MATCH(AF$71,$J$187:$AK$187,0))/IF($K$7="Real",(1+'General Inputs'!$C$4)^('Output Viewer'!AF$71-'Output Viewer'!$M$71),1)</f>
        <v>0</v>
      </c>
      <c r="AG112" s="325">
        <f>AG170/INDEX($J$187:$AK$190,MATCH($K112,$J$187:$J$190,0),MATCH(AG$71,$J$187:$AK$187,0))/IF($K$7="Real",(1+'General Inputs'!$C$4)^('Output Viewer'!AG$71-'Output Viewer'!$M$71),1)</f>
        <v>0</v>
      </c>
      <c r="AH112" s="325">
        <f>AH170/INDEX($J$187:$AK$190,MATCH($K112,$J$187:$J$190,0),MATCH(AH$71,$J$187:$AK$187,0))/IF($K$7="Real",(1+'General Inputs'!$C$4)^('Output Viewer'!AH$71-'Output Viewer'!$M$71),1)</f>
        <v>0</v>
      </c>
      <c r="AI112" s="325">
        <f>AI170/INDEX($J$187:$AK$190,MATCH($K112,$J$187:$J$190,0),MATCH(AI$71,$J$187:$AK$187,0))/IF($K$7="Real",(1+'General Inputs'!$C$4)^('Output Viewer'!AI$71-'Output Viewer'!$M$71),1)</f>
        <v>0</v>
      </c>
      <c r="AJ112" s="325">
        <f>AJ170/INDEX($J$187:$AK$190,MATCH($K112,$J$187:$J$190,0),MATCH(AJ$71,$J$187:$AK$187,0))/IF($K$7="Real",(1+'General Inputs'!$C$4)^('Output Viewer'!AJ$71-'Output Viewer'!$M$71),1)</f>
        <v>0</v>
      </c>
      <c r="AK112" s="325">
        <f>AK170/INDEX($J$187:$AK$190,MATCH($K112,$J$187:$J$190,0),MATCH(AK$71,$J$187:$AK$187,0))/IF($K$7="Real",(1+'General Inputs'!$C$4)^('Output Viewer'!AK$71-'Output Viewer'!$M$71),1)</f>
        <v>0</v>
      </c>
    </row>
    <row r="113" spans="10:37" x14ac:dyDescent="0.25">
      <c r="J113" s="16" t="s">
        <v>31</v>
      </c>
      <c r="K113" s="297" t="s">
        <v>138</v>
      </c>
      <c r="L113" s="298" t="s">
        <v>702</v>
      </c>
      <c r="M113" s="325">
        <f>M171/INDEX($J$187:$AK$190,MATCH($K113,$J$187:$J$190,0),MATCH(M$71,$J$187:$AK$187,0))/IF($K$7="Real",(1+'General Inputs'!$C$4)^('Output Viewer'!M$71-'Output Viewer'!$M$71),1)</f>
        <v>0</v>
      </c>
      <c r="N113" s="325">
        <f>N171/INDEX($J$187:$AK$190,MATCH($K113,$J$187:$J$190,0),MATCH(N$71,$J$187:$AK$187,0))/IF($K$7="Real",(1+'General Inputs'!$C$4)^('Output Viewer'!N$71-'Output Viewer'!$M$71),1)</f>
        <v>0</v>
      </c>
      <c r="O113" s="325">
        <f>O171/INDEX($J$187:$AK$190,MATCH($K113,$J$187:$J$190,0),MATCH(O$71,$J$187:$AK$187,0))/IF($K$7="Real",(1+'General Inputs'!$C$4)^('Output Viewer'!O$71-'Output Viewer'!$M$71),1)</f>
        <v>0</v>
      </c>
      <c r="P113" s="325">
        <f>P171/INDEX($J$187:$AK$190,MATCH($K113,$J$187:$J$190,0),MATCH(P$71,$J$187:$AK$187,0))/IF($K$7="Real",(1+'General Inputs'!$C$4)^('Output Viewer'!P$71-'Output Viewer'!$M$71),1)</f>
        <v>0</v>
      </c>
      <c r="Q113" s="325">
        <f>Q171/INDEX($J$187:$AK$190,MATCH($K113,$J$187:$J$190,0),MATCH(Q$71,$J$187:$AK$187,0))/IF($K$7="Real",(1+'General Inputs'!$C$4)^('Output Viewer'!Q$71-'Output Viewer'!$M$71),1)</f>
        <v>0</v>
      </c>
      <c r="R113" s="325">
        <f>R171/INDEX($J$187:$AK$190,MATCH($K113,$J$187:$J$190,0),MATCH(R$71,$J$187:$AK$187,0))/IF($K$7="Real",(1+'General Inputs'!$C$4)^('Output Viewer'!R$71-'Output Viewer'!$M$71),1)</f>
        <v>0</v>
      </c>
      <c r="S113" s="325">
        <f>S171/INDEX($J$187:$AK$190,MATCH($K113,$J$187:$J$190,0),MATCH(S$71,$J$187:$AK$187,0))/IF($K$7="Real",(1+'General Inputs'!$C$4)^('Output Viewer'!S$71-'Output Viewer'!$M$71),1)</f>
        <v>0</v>
      </c>
      <c r="T113" s="325">
        <f>T171/INDEX($J$187:$AK$190,MATCH($K113,$J$187:$J$190,0),MATCH(T$71,$J$187:$AK$187,0))/IF($K$7="Real",(1+'General Inputs'!$C$4)^('Output Viewer'!T$71-'Output Viewer'!$M$71),1)</f>
        <v>0</v>
      </c>
      <c r="U113" s="325">
        <f>U171/INDEX($J$187:$AK$190,MATCH($K113,$J$187:$J$190,0),MATCH(U$71,$J$187:$AK$187,0))/IF($K$7="Real",(1+'General Inputs'!$C$4)^('Output Viewer'!U$71-'Output Viewer'!$M$71),1)</f>
        <v>0</v>
      </c>
      <c r="V113" s="325">
        <f>V171/INDEX($J$187:$AK$190,MATCH($K113,$J$187:$J$190,0),MATCH(V$71,$J$187:$AK$187,0))/IF($K$7="Real",(1+'General Inputs'!$C$4)^('Output Viewer'!V$71-'Output Viewer'!$M$71),1)</f>
        <v>0</v>
      </c>
      <c r="W113" s="325">
        <f>W171/INDEX($J$187:$AK$190,MATCH($K113,$J$187:$J$190,0),MATCH(W$71,$J$187:$AK$187,0))/IF($K$7="Real",(1+'General Inputs'!$C$4)^('Output Viewer'!W$71-'Output Viewer'!$M$71),1)</f>
        <v>0</v>
      </c>
      <c r="X113" s="325">
        <f>X171/INDEX($J$187:$AK$190,MATCH($K113,$J$187:$J$190,0),MATCH(X$71,$J$187:$AK$187,0))/IF($K$7="Real",(1+'General Inputs'!$C$4)^('Output Viewer'!X$71-'Output Viewer'!$M$71),1)</f>
        <v>0</v>
      </c>
      <c r="Y113" s="325">
        <f>Y171/INDEX($J$187:$AK$190,MATCH($K113,$J$187:$J$190,0),MATCH(Y$71,$J$187:$AK$187,0))/IF($K$7="Real",(1+'General Inputs'!$C$4)^('Output Viewer'!Y$71-'Output Viewer'!$M$71),1)</f>
        <v>0</v>
      </c>
      <c r="Z113" s="325">
        <f>Z171/INDEX($J$187:$AK$190,MATCH($K113,$J$187:$J$190,0),MATCH(Z$71,$J$187:$AK$187,0))/IF($K$7="Real",(1+'General Inputs'!$C$4)^('Output Viewer'!Z$71-'Output Viewer'!$M$71),1)</f>
        <v>0</v>
      </c>
      <c r="AA113" s="325">
        <f>AA171/INDEX($J$187:$AK$190,MATCH($K113,$J$187:$J$190,0),MATCH(AA$71,$J$187:$AK$187,0))/IF($K$7="Real",(1+'General Inputs'!$C$4)^('Output Viewer'!AA$71-'Output Viewer'!$M$71),1)</f>
        <v>0</v>
      </c>
      <c r="AB113" s="325">
        <f>AB171/INDEX($J$187:$AK$190,MATCH($K113,$J$187:$J$190,0),MATCH(AB$71,$J$187:$AK$187,0))/IF($K$7="Real",(1+'General Inputs'!$C$4)^('Output Viewer'!AB$71-'Output Viewer'!$M$71),1)</f>
        <v>0</v>
      </c>
      <c r="AC113" s="325">
        <f>AC171/INDEX($J$187:$AK$190,MATCH($K113,$J$187:$J$190,0),MATCH(AC$71,$J$187:$AK$187,0))/IF($K$7="Real",(1+'General Inputs'!$C$4)^('Output Viewer'!AC$71-'Output Viewer'!$M$71),1)</f>
        <v>0</v>
      </c>
      <c r="AD113" s="325">
        <f>AD171/INDEX($J$187:$AK$190,MATCH($K113,$J$187:$J$190,0),MATCH(AD$71,$J$187:$AK$187,0))/IF($K$7="Real",(1+'General Inputs'!$C$4)^('Output Viewer'!AD$71-'Output Viewer'!$M$71),1)</f>
        <v>0</v>
      </c>
      <c r="AE113" s="325">
        <f>AE171/INDEX($J$187:$AK$190,MATCH($K113,$J$187:$J$190,0),MATCH(AE$71,$J$187:$AK$187,0))/IF($K$7="Real",(1+'General Inputs'!$C$4)^('Output Viewer'!AE$71-'Output Viewer'!$M$71),1)</f>
        <v>0</v>
      </c>
      <c r="AF113" s="325">
        <f>AF171/INDEX($J$187:$AK$190,MATCH($K113,$J$187:$J$190,0),MATCH(AF$71,$J$187:$AK$187,0))/IF($K$7="Real",(1+'General Inputs'!$C$4)^('Output Viewer'!AF$71-'Output Viewer'!$M$71),1)</f>
        <v>0</v>
      </c>
      <c r="AG113" s="325">
        <f>AG171/INDEX($J$187:$AK$190,MATCH($K113,$J$187:$J$190,0),MATCH(AG$71,$J$187:$AK$187,0))/IF($K$7="Real",(1+'General Inputs'!$C$4)^('Output Viewer'!AG$71-'Output Viewer'!$M$71),1)</f>
        <v>0</v>
      </c>
      <c r="AH113" s="325">
        <f>AH171/INDEX($J$187:$AK$190,MATCH($K113,$J$187:$J$190,0),MATCH(AH$71,$J$187:$AK$187,0))/IF($K$7="Real",(1+'General Inputs'!$C$4)^('Output Viewer'!AH$71-'Output Viewer'!$M$71),1)</f>
        <v>0</v>
      </c>
      <c r="AI113" s="325">
        <f>AI171/INDEX($J$187:$AK$190,MATCH($K113,$J$187:$J$190,0),MATCH(AI$71,$J$187:$AK$187,0))/IF($K$7="Real",(1+'General Inputs'!$C$4)^('Output Viewer'!AI$71-'Output Viewer'!$M$71),1)</f>
        <v>0</v>
      </c>
      <c r="AJ113" s="325">
        <f>AJ171/INDEX($J$187:$AK$190,MATCH($K113,$J$187:$J$190,0),MATCH(AJ$71,$J$187:$AK$187,0))/IF($K$7="Real",(1+'General Inputs'!$C$4)^('Output Viewer'!AJ$71-'Output Viewer'!$M$71),1)</f>
        <v>0</v>
      </c>
      <c r="AK113" s="325">
        <f>AK171/INDEX($J$187:$AK$190,MATCH($K113,$J$187:$J$190,0),MATCH(AK$71,$J$187:$AK$187,0))/IF($K$7="Real",(1+'General Inputs'!$C$4)^('Output Viewer'!AK$71-'Output Viewer'!$M$71),1)</f>
        <v>0</v>
      </c>
    </row>
    <row r="114" spans="10:37" x14ac:dyDescent="0.25">
      <c r="J114" s="16" t="s">
        <v>32</v>
      </c>
      <c r="K114" s="297" t="s">
        <v>136</v>
      </c>
      <c r="L114" s="298" t="s">
        <v>702</v>
      </c>
      <c r="M114" s="325">
        <f>M172/INDEX($J$187:$AK$190,MATCH($K114,$J$187:$J$190,0),MATCH(M$71,$J$187:$AK$187,0))/IF($K$7="Real",(1+'General Inputs'!$C$4)^('Output Viewer'!M$71-'Output Viewer'!$M$71),1)</f>
        <v>-0.11143366310639539</v>
      </c>
      <c r="N114" s="325">
        <f>N172/INDEX($J$187:$AK$190,MATCH($K114,$J$187:$J$190,0),MATCH(N$71,$J$187:$AK$187,0))/IF($K$7="Real",(1+'General Inputs'!$C$4)^('Output Viewer'!N$71-'Output Viewer'!$M$71),1)</f>
        <v>-0.11085667323385255</v>
      </c>
      <c r="O114" s="325">
        <f>O172/INDEX($J$187:$AK$190,MATCH($K114,$J$187:$J$190,0),MATCH(O$71,$J$187:$AK$187,0))/IF($K$7="Real",(1+'General Inputs'!$C$4)^('Output Viewer'!O$71-'Output Viewer'!$M$71),1)</f>
        <v>-0.11188787524025198</v>
      </c>
      <c r="P114" s="325">
        <f>P172/INDEX($J$187:$AK$190,MATCH($K114,$J$187:$J$190,0),MATCH(P$71,$J$187:$AK$187,0))/IF($K$7="Real",(1+'General Inputs'!$C$4)^('Output Viewer'!P$71-'Output Viewer'!$M$71),1)</f>
        <v>-0.11310511943448713</v>
      </c>
      <c r="Q114" s="325">
        <f>Q172/INDEX($J$187:$AK$190,MATCH($K114,$J$187:$J$190,0),MATCH(Q$71,$J$187:$AK$187,0))/IF($K$7="Real",(1+'General Inputs'!$C$4)^('Output Viewer'!Q$71-'Output Viewer'!$M$71),1)</f>
        <v>-0.11632963080476758</v>
      </c>
      <c r="R114" s="325">
        <f>R172/INDEX($J$187:$AK$190,MATCH($K114,$J$187:$J$190,0),MATCH(R$71,$J$187:$AK$187,0))/IF($K$7="Real",(1+'General Inputs'!$C$4)^('Output Viewer'!R$71-'Output Viewer'!$M$71),1)</f>
        <v>-0.11914135703739022</v>
      </c>
      <c r="S114" s="325">
        <f>S172/INDEX($J$187:$AK$190,MATCH($K114,$J$187:$J$190,0),MATCH(S$71,$J$187:$AK$187,0))/IF($K$7="Real",(1+'General Inputs'!$C$4)^('Output Viewer'!S$71-'Output Viewer'!$M$71),1)</f>
        <v>-0.11722167160377751</v>
      </c>
      <c r="T114" s="325">
        <f>T172/INDEX($J$187:$AK$190,MATCH($K114,$J$187:$J$190,0),MATCH(T$71,$J$187:$AK$187,0))/IF($K$7="Real",(1+'General Inputs'!$C$4)^('Output Viewer'!T$71-'Output Viewer'!$M$71),1)</f>
        <v>-0.11737938915497594</v>
      </c>
      <c r="U114" s="325">
        <f>U172/INDEX($J$187:$AK$190,MATCH($K114,$J$187:$J$190,0),MATCH(U$71,$J$187:$AK$187,0))/IF($K$7="Real",(1+'General Inputs'!$C$4)^('Output Viewer'!U$71-'Output Viewer'!$M$71),1)</f>
        <v>-0.11570950050128279</v>
      </c>
      <c r="V114" s="325">
        <f>V172/INDEX($J$187:$AK$190,MATCH($K114,$J$187:$J$190,0),MATCH(V$71,$J$187:$AK$187,0))/IF($K$7="Real",(1+'General Inputs'!$C$4)^('Output Viewer'!V$71-'Output Viewer'!$M$71),1)</f>
        <v>-0.1134215376028629</v>
      </c>
      <c r="W114" s="325">
        <f>W172/INDEX($J$187:$AK$190,MATCH($K114,$J$187:$J$190,0),MATCH(W$71,$J$187:$AK$187,0))/IF($K$7="Real",(1+'General Inputs'!$C$4)^('Output Viewer'!W$71-'Output Viewer'!$M$71),1)</f>
        <v>-0.11201197703972005</v>
      </c>
      <c r="X114" s="325">
        <f>X172/INDEX($J$187:$AK$190,MATCH($K114,$J$187:$J$190,0),MATCH(X$71,$J$187:$AK$187,0))/IF($K$7="Real",(1+'General Inputs'!$C$4)^('Output Viewer'!X$71-'Output Viewer'!$M$71),1)</f>
        <v>-0.11017862115770483</v>
      </c>
      <c r="Y114" s="325">
        <f>Y172/INDEX($J$187:$AK$190,MATCH($K114,$J$187:$J$190,0),MATCH(Y$71,$J$187:$AK$187,0))/IF($K$7="Real",(1+'General Inputs'!$C$4)^('Output Viewer'!Y$71-'Output Viewer'!$M$71),1)</f>
        <v>-0.1086261056821294</v>
      </c>
      <c r="Z114" s="325">
        <f>Z172/INDEX($J$187:$AK$190,MATCH($K114,$J$187:$J$190,0),MATCH(Z$71,$J$187:$AK$187,0))/IF($K$7="Real",(1+'General Inputs'!$C$4)^('Output Viewer'!Z$71-'Output Viewer'!$M$71),1)</f>
        <v>-0.1090647491053343</v>
      </c>
      <c r="AA114" s="325">
        <f>AA172/INDEX($J$187:$AK$190,MATCH($K114,$J$187:$J$190,0),MATCH(AA$71,$J$187:$AK$187,0))/IF($K$7="Real",(1+'General Inputs'!$C$4)^('Output Viewer'!AA$71-'Output Viewer'!$M$71),1)</f>
        <v>-0.10947825421888897</v>
      </c>
      <c r="AB114" s="325">
        <f>AB172/INDEX($J$187:$AK$190,MATCH($K114,$J$187:$J$190,0),MATCH(AB$71,$J$187:$AK$187,0))/IF($K$7="Real",(1+'General Inputs'!$C$4)^('Output Viewer'!AB$71-'Output Viewer'!$M$71),1)</f>
        <v>-0.10986634438427156</v>
      </c>
      <c r="AC114" s="325">
        <f>AC172/INDEX($J$187:$AK$190,MATCH($K114,$J$187:$J$190,0),MATCH(AC$71,$J$187:$AK$187,0))/IF($K$7="Real",(1+'General Inputs'!$C$4)^('Output Viewer'!AC$71-'Output Viewer'!$M$71),1)</f>
        <v>-0.11005250226517753</v>
      </c>
      <c r="AD114" s="325">
        <f>AD172/INDEX($J$187:$AK$190,MATCH($K114,$J$187:$J$190,0),MATCH(AD$71,$J$187:$AK$187,0))/IF($K$7="Real",(1+'General Inputs'!$C$4)^('Output Viewer'!AD$71-'Output Viewer'!$M$71),1)</f>
        <v>-0.11007576776499017</v>
      </c>
      <c r="AE114" s="325">
        <f>AE172/INDEX($J$187:$AK$190,MATCH($K114,$J$187:$J$190,0),MATCH(AE$71,$J$187:$AK$187,0))/IF($K$7="Real",(1+'General Inputs'!$C$4)^('Output Viewer'!AE$71-'Output Viewer'!$M$71),1)</f>
        <v>-0.10965456150503221</v>
      </c>
      <c r="AF114" s="325">
        <f>AF172/INDEX($J$187:$AK$190,MATCH($K114,$J$187:$J$190,0),MATCH(AF$71,$J$187:$AK$187,0))/IF($K$7="Real",(1+'General Inputs'!$C$4)^('Output Viewer'!AF$71-'Output Viewer'!$M$71),1)</f>
        <v>-0.11061177542582862</v>
      </c>
      <c r="AG114" s="325">
        <f>AG172/INDEX($J$187:$AK$190,MATCH($K114,$J$187:$J$190,0),MATCH(AG$71,$J$187:$AK$187,0))/IF($K$7="Real",(1+'General Inputs'!$C$4)^('Output Viewer'!AG$71-'Output Viewer'!$M$71),1)</f>
        <v>-0.11099509119388723</v>
      </c>
      <c r="AH114" s="325">
        <f>AH172/INDEX($J$187:$AK$190,MATCH($K114,$J$187:$J$190,0),MATCH(AH$71,$J$187:$AK$187,0))/IF($K$7="Real",(1+'General Inputs'!$C$4)^('Output Viewer'!AH$71-'Output Viewer'!$M$71),1)</f>
        <v>-0.11120169369701345</v>
      </c>
      <c r="AI114" s="325">
        <f>AI172/INDEX($J$187:$AK$190,MATCH($K114,$J$187:$J$190,0),MATCH(AI$71,$J$187:$AK$187,0))/IF($K$7="Real",(1+'General Inputs'!$C$4)^('Output Viewer'!AI$71-'Output Viewer'!$M$71),1)</f>
        <v>-0.11136118012704602</v>
      </c>
      <c r="AJ114" s="325">
        <f>AJ172/INDEX($J$187:$AK$190,MATCH($K114,$J$187:$J$190,0),MATCH(AJ$71,$J$187:$AK$187,0))/IF($K$7="Real",(1+'General Inputs'!$C$4)^('Output Viewer'!AJ$71-'Output Viewer'!$M$71),1)</f>
        <v>-0.11218948508442246</v>
      </c>
      <c r="AK114" s="325">
        <f>AK172/INDEX($J$187:$AK$190,MATCH($K114,$J$187:$J$190,0),MATCH(AK$71,$J$187:$AK$187,0))/IF($K$7="Real",(1+'General Inputs'!$C$4)^('Output Viewer'!AK$71-'Output Viewer'!$M$71),1)</f>
        <v>-0.11244052359123469</v>
      </c>
    </row>
    <row r="115" spans="10:37" x14ac:dyDescent="0.25">
      <c r="J115" s="16" t="s">
        <v>32</v>
      </c>
      <c r="K115" s="297" t="s">
        <v>137</v>
      </c>
      <c r="L115" s="298" t="s">
        <v>702</v>
      </c>
      <c r="M115" s="325">
        <f>M173/INDEX($J$187:$AK$190,MATCH($K115,$J$187:$J$190,0),MATCH(M$71,$J$187:$AK$187,0))/IF($K$7="Real",(1+'General Inputs'!$C$4)^('Output Viewer'!M$71-'Output Viewer'!$M$71),1)</f>
        <v>-0.11144099985756721</v>
      </c>
      <c r="N115" s="325">
        <f>N173/INDEX($J$187:$AK$190,MATCH($K115,$J$187:$J$190,0),MATCH(N$71,$J$187:$AK$187,0))/IF($K$7="Real",(1+'General Inputs'!$C$4)^('Output Viewer'!N$71-'Output Viewer'!$M$71),1)</f>
        <v>-0.11004131578665222</v>
      </c>
      <c r="O115" s="325">
        <f>O173/INDEX($J$187:$AK$190,MATCH($K115,$J$187:$J$190,0),MATCH(O$71,$J$187:$AK$187,0))/IF($K$7="Real",(1+'General Inputs'!$C$4)^('Output Viewer'!O$71-'Output Viewer'!$M$71),1)</f>
        <v>-0.10940669370967439</v>
      </c>
      <c r="P115" s="325">
        <f>P173/INDEX($J$187:$AK$190,MATCH($K115,$J$187:$J$190,0),MATCH(P$71,$J$187:$AK$187,0))/IF($K$7="Real",(1+'General Inputs'!$C$4)^('Output Viewer'!P$71-'Output Viewer'!$M$71),1)</f>
        <v>-0.11082157731107437</v>
      </c>
      <c r="Q115" s="325">
        <f>Q173/INDEX($J$187:$AK$190,MATCH($K115,$J$187:$J$190,0),MATCH(Q$71,$J$187:$AK$187,0))/IF($K$7="Real",(1+'General Inputs'!$C$4)^('Output Viewer'!Q$71-'Output Viewer'!$M$71),1)</f>
        <v>-0.11122451513985938</v>
      </c>
      <c r="R115" s="325">
        <f>R173/INDEX($J$187:$AK$190,MATCH($K115,$J$187:$J$190,0),MATCH(R$71,$J$187:$AK$187,0))/IF($K$7="Real",(1+'General Inputs'!$C$4)^('Output Viewer'!R$71-'Output Viewer'!$M$71),1)</f>
        <v>-0.11184664525283901</v>
      </c>
      <c r="S115" s="325">
        <f>S173/INDEX($J$187:$AK$190,MATCH($K115,$J$187:$J$190,0),MATCH(S$71,$J$187:$AK$187,0))/IF($K$7="Real",(1+'General Inputs'!$C$4)^('Output Viewer'!S$71-'Output Viewer'!$M$71),1)</f>
        <v>-0.11128629828615226</v>
      </c>
      <c r="T115" s="325">
        <f>T173/INDEX($J$187:$AK$190,MATCH($K115,$J$187:$J$190,0),MATCH(T$71,$J$187:$AK$187,0))/IF($K$7="Real",(1+'General Inputs'!$C$4)^('Output Viewer'!T$71-'Output Viewer'!$M$71),1)</f>
        <v>-0.11218388103753017</v>
      </c>
      <c r="U115" s="325">
        <f>U173/INDEX($J$187:$AK$190,MATCH($K115,$J$187:$J$190,0),MATCH(U$71,$J$187:$AK$187,0))/IF($K$7="Real",(1+'General Inputs'!$C$4)^('Output Viewer'!U$71-'Output Viewer'!$M$71),1)</f>
        <v>-0.11154280627780151</v>
      </c>
      <c r="V115" s="325">
        <f>V173/INDEX($J$187:$AK$190,MATCH($K115,$J$187:$J$190,0),MATCH(V$71,$J$187:$AK$187,0))/IF($K$7="Real",(1+'General Inputs'!$C$4)^('Output Viewer'!V$71-'Output Viewer'!$M$71),1)</f>
        <v>-0.11101913877811315</v>
      </c>
      <c r="W115" s="325">
        <f>W173/INDEX($J$187:$AK$190,MATCH($K115,$J$187:$J$190,0),MATCH(W$71,$J$187:$AK$187,0))/IF($K$7="Real",(1+'General Inputs'!$C$4)^('Output Viewer'!W$71-'Output Viewer'!$M$71),1)</f>
        <v>-0.1106676599120221</v>
      </c>
      <c r="X115" s="325">
        <f>X173/INDEX($J$187:$AK$190,MATCH($K115,$J$187:$J$190,0),MATCH(X$71,$J$187:$AK$187,0))/IF($K$7="Real",(1+'General Inputs'!$C$4)^('Output Viewer'!X$71-'Output Viewer'!$M$71),1)</f>
        <v>-0.10936689465985602</v>
      </c>
      <c r="Y115" s="325">
        <f>Y173/INDEX($J$187:$AK$190,MATCH($K115,$J$187:$J$190,0),MATCH(Y$71,$J$187:$AK$187,0))/IF($K$7="Real",(1+'General Inputs'!$C$4)^('Output Viewer'!Y$71-'Output Viewer'!$M$71),1)</f>
        <v>-0.10858773274767124</v>
      </c>
      <c r="Z115" s="325">
        <f>Z173/INDEX($J$187:$AK$190,MATCH($K115,$J$187:$J$190,0),MATCH(Z$71,$J$187:$AK$187,0))/IF($K$7="Real",(1+'General Inputs'!$C$4)^('Output Viewer'!Z$71-'Output Viewer'!$M$71),1)</f>
        <v>-0.10918819408590769</v>
      </c>
      <c r="AA115" s="325">
        <f>AA173/INDEX($J$187:$AK$190,MATCH($K115,$J$187:$J$190,0),MATCH(AA$71,$J$187:$AK$187,0))/IF($K$7="Real",(1+'General Inputs'!$C$4)^('Output Viewer'!AA$71-'Output Viewer'!$M$71),1)</f>
        <v>-0.11018036142252932</v>
      </c>
      <c r="AB115" s="325">
        <f>AB173/INDEX($J$187:$AK$190,MATCH($K115,$J$187:$J$190,0),MATCH(AB$71,$J$187:$AK$187,0))/IF($K$7="Real",(1+'General Inputs'!$C$4)^('Output Viewer'!AB$71-'Output Viewer'!$M$71),1)</f>
        <v>-0.11108277856894104</v>
      </c>
      <c r="AC115" s="325">
        <f>AC173/INDEX($J$187:$AK$190,MATCH($K115,$J$187:$J$190,0),MATCH(AC$71,$J$187:$AK$187,0))/IF($K$7="Real",(1+'General Inputs'!$C$4)^('Output Viewer'!AC$71-'Output Viewer'!$M$71),1)</f>
        <v>-0.11156001135702805</v>
      </c>
      <c r="AD115" s="325">
        <f>AD173/INDEX($J$187:$AK$190,MATCH($K115,$J$187:$J$190,0),MATCH(AD$71,$J$187:$AK$187,0))/IF($K$7="Real",(1+'General Inputs'!$C$4)^('Output Viewer'!AD$71-'Output Viewer'!$M$71),1)</f>
        <v>-0.11227498851727644</v>
      </c>
      <c r="AE115" s="325">
        <f>AE173/INDEX($J$187:$AK$190,MATCH($K115,$J$187:$J$190,0),MATCH(AE$71,$J$187:$AK$187,0))/IF($K$7="Real",(1+'General Inputs'!$C$4)^('Output Viewer'!AE$71-'Output Viewer'!$M$71),1)</f>
        <v>-0.11250255013831721</v>
      </c>
      <c r="AF115" s="325">
        <f>AF173/INDEX($J$187:$AK$190,MATCH($K115,$J$187:$J$190,0),MATCH(AF$71,$J$187:$AK$187,0))/IF($K$7="Real",(1+'General Inputs'!$C$4)^('Output Viewer'!AF$71-'Output Viewer'!$M$71),1)</f>
        <v>-0.11364164165760814</v>
      </c>
      <c r="AG115" s="325">
        <f>AG173/INDEX($J$187:$AK$190,MATCH($K115,$J$187:$J$190,0),MATCH(AG$71,$J$187:$AK$187,0))/IF($K$7="Real",(1+'General Inputs'!$C$4)^('Output Viewer'!AG$71-'Output Viewer'!$M$71),1)</f>
        <v>-0.11432097189481051</v>
      </c>
      <c r="AH115" s="325">
        <f>AH173/INDEX($J$187:$AK$190,MATCH($K115,$J$187:$J$190,0),MATCH(AH$71,$J$187:$AK$187,0))/IF($K$7="Real",(1+'General Inputs'!$C$4)^('Output Viewer'!AH$71-'Output Viewer'!$M$71),1)</f>
        <v>-0.11495011108441722</v>
      </c>
      <c r="AI115" s="325">
        <f>AI173/INDEX($J$187:$AK$190,MATCH($K115,$J$187:$J$190,0),MATCH(AI$71,$J$187:$AK$187,0))/IF($K$7="Real",(1+'General Inputs'!$C$4)^('Output Viewer'!AI$71-'Output Viewer'!$M$71),1)</f>
        <v>-0.11538962053160147</v>
      </c>
      <c r="AJ115" s="325">
        <f>AJ173/INDEX($J$187:$AK$190,MATCH($K115,$J$187:$J$190,0),MATCH(AJ$71,$J$187:$AK$187,0))/IF($K$7="Real",(1+'General Inputs'!$C$4)^('Output Viewer'!AJ$71-'Output Viewer'!$M$71),1)</f>
        <v>-0.11636029123623366</v>
      </c>
      <c r="AK115" s="325">
        <f>AK173/INDEX($J$187:$AK$190,MATCH($K115,$J$187:$J$190,0),MATCH(AK$71,$J$187:$AK$187,0))/IF($K$7="Real",(1+'General Inputs'!$C$4)^('Output Viewer'!AK$71-'Output Viewer'!$M$71),1)</f>
        <v>-0.11706683011698724</v>
      </c>
    </row>
    <row r="116" spans="10:37" x14ac:dyDescent="0.25">
      <c r="J116" s="16" t="s">
        <v>32</v>
      </c>
      <c r="K116" s="297" t="s">
        <v>138</v>
      </c>
      <c r="L116" s="298" t="s">
        <v>702</v>
      </c>
      <c r="M116" s="325">
        <f>M174/INDEX($J$187:$AK$190,MATCH($K116,$J$187:$J$190,0),MATCH(M$71,$J$187:$AK$187,0))/IF($K$7="Real",(1+'General Inputs'!$C$4)^('Output Viewer'!M$71-'Output Viewer'!$M$71),1)</f>
        <v>-0.11144833660873905</v>
      </c>
      <c r="N116" s="325">
        <f>N174/INDEX($J$187:$AK$190,MATCH($K116,$J$187:$J$190,0),MATCH(N$71,$J$187:$AK$187,0))/IF($K$7="Real",(1+'General Inputs'!$C$4)^('Output Viewer'!N$71-'Output Viewer'!$M$71),1)</f>
        <v>-0.11010489351984715</v>
      </c>
      <c r="O116" s="325">
        <f>O174/INDEX($J$187:$AK$190,MATCH($K116,$J$187:$J$190,0),MATCH(O$71,$J$187:$AK$187,0))/IF($K$7="Real",(1+'General Inputs'!$C$4)^('Output Viewer'!O$71-'Output Viewer'!$M$71),1)</f>
        <v>-0.10947242562081247</v>
      </c>
      <c r="P116" s="325">
        <f>P174/INDEX($J$187:$AK$190,MATCH($K116,$J$187:$J$190,0),MATCH(P$71,$J$187:$AK$187,0))/IF($K$7="Real",(1+'General Inputs'!$C$4)^('Output Viewer'!P$71-'Output Viewer'!$M$71),1)</f>
        <v>-0.11081535425626969</v>
      </c>
      <c r="Q116" s="325">
        <f>Q174/INDEX($J$187:$AK$190,MATCH($K116,$J$187:$J$190,0),MATCH(Q$71,$J$187:$AK$187,0))/IF($K$7="Real",(1+'General Inputs'!$C$4)^('Output Viewer'!Q$71-'Output Viewer'!$M$71),1)</f>
        <v>-0.11109888436501023</v>
      </c>
      <c r="R116" s="325">
        <f>R174/INDEX($J$187:$AK$190,MATCH($K116,$J$187:$J$190,0),MATCH(R$71,$J$187:$AK$187,0))/IF($K$7="Real",(1+'General Inputs'!$C$4)^('Output Viewer'!R$71-'Output Viewer'!$M$71),1)</f>
        <v>-0.11162093628552501</v>
      </c>
      <c r="S116" s="325">
        <f>S174/INDEX($J$187:$AK$190,MATCH($K116,$J$187:$J$190,0),MATCH(S$71,$J$187:$AK$187,0))/IF($K$7="Real",(1+'General Inputs'!$C$4)^('Output Viewer'!S$71-'Output Viewer'!$M$71),1)</f>
        <v>-0.11094271308705199</v>
      </c>
      <c r="T116" s="325">
        <f>T174/INDEX($J$187:$AK$190,MATCH($K116,$J$187:$J$190,0),MATCH(T$71,$J$187:$AK$187,0))/IF($K$7="Real",(1+'General Inputs'!$C$4)^('Output Viewer'!T$71-'Output Viewer'!$M$71),1)</f>
        <v>-0.11178409412346789</v>
      </c>
      <c r="U116" s="325">
        <f>U174/INDEX($J$187:$AK$190,MATCH($K116,$J$187:$J$190,0),MATCH(U$71,$J$187:$AK$187,0))/IF($K$7="Real",(1+'General Inputs'!$C$4)^('Output Viewer'!U$71-'Output Viewer'!$M$71),1)</f>
        <v>-0.11115703670145388</v>
      </c>
      <c r="V116" s="325">
        <f>V174/INDEX($J$187:$AK$190,MATCH($K116,$J$187:$J$190,0),MATCH(V$71,$J$187:$AK$187,0))/IF($K$7="Real",(1+'General Inputs'!$C$4)^('Output Viewer'!V$71-'Output Viewer'!$M$71),1)</f>
        <v>-0.11066863583603653</v>
      </c>
      <c r="W116" s="325">
        <f>W174/INDEX($J$187:$AK$190,MATCH($K116,$J$187:$J$190,0),MATCH(W$71,$J$187:$AK$187,0))/IF($K$7="Real",(1+'General Inputs'!$C$4)^('Output Viewer'!W$71-'Output Viewer'!$M$71),1)</f>
        <v>-0.11039618966210112</v>
      </c>
      <c r="X116" s="325">
        <f>X174/INDEX($J$187:$AK$190,MATCH($K116,$J$187:$J$190,0),MATCH(X$71,$J$187:$AK$187,0))/IF($K$7="Real",(1+'General Inputs'!$C$4)^('Output Viewer'!X$71-'Output Viewer'!$M$71),1)</f>
        <v>-0.10910492057966835</v>
      </c>
      <c r="Y116" s="325">
        <f>Y174/INDEX($J$187:$AK$190,MATCH($K116,$J$187:$J$190,0),MATCH(Y$71,$J$187:$AK$187,0))/IF($K$7="Real",(1+'General Inputs'!$C$4)^('Output Viewer'!Y$71-'Output Viewer'!$M$71),1)</f>
        <v>-0.1083659745347622</v>
      </c>
      <c r="Z116" s="325">
        <f>Z174/INDEX($J$187:$AK$190,MATCH($K116,$J$187:$J$190,0),MATCH(Z$71,$J$187:$AK$187,0))/IF($K$7="Real",(1+'General Inputs'!$C$4)^('Output Viewer'!Z$71-'Output Viewer'!$M$71),1)</f>
        <v>-0.10902917415657334</v>
      </c>
      <c r="AA116" s="325">
        <f>AA174/INDEX($J$187:$AK$190,MATCH($K116,$J$187:$J$190,0),MATCH(AA$71,$J$187:$AK$187,0))/IF($K$7="Real",(1+'General Inputs'!$C$4)^('Output Viewer'!AA$71-'Output Viewer'!$M$71),1)</f>
        <v>-0.11010100334669227</v>
      </c>
      <c r="AB116" s="325">
        <f>AB174/INDEX($J$187:$AK$190,MATCH($K116,$J$187:$J$190,0),MATCH(AB$71,$J$187:$AK$187,0))/IF($K$7="Real",(1+'General Inputs'!$C$4)^('Output Viewer'!AB$71-'Output Viewer'!$M$71),1)</f>
        <v>-0.11112273097816341</v>
      </c>
      <c r="AC116" s="325">
        <f>AC174/INDEX($J$187:$AK$190,MATCH($K116,$J$187:$J$190,0),MATCH(AC$71,$J$187:$AK$187,0))/IF($K$7="Real",(1+'General Inputs'!$C$4)^('Output Viewer'!AC$71-'Output Viewer'!$M$71),1)</f>
        <v>-0.11173546749883824</v>
      </c>
      <c r="AD116" s="325">
        <f>AD174/INDEX($J$187:$AK$190,MATCH($K116,$J$187:$J$190,0),MATCH(AD$71,$J$187:$AK$187,0))/IF($K$7="Real",(1+'General Inputs'!$C$4)^('Output Viewer'!AD$71-'Output Viewer'!$M$71),1)</f>
        <v>-0.11261121051288044</v>
      </c>
      <c r="AE116" s="325">
        <f>AE174/INDEX($J$187:$AK$190,MATCH($K116,$J$187:$J$190,0),MATCH(AE$71,$J$187:$AK$187,0))/IF($K$7="Real",(1+'General Inputs'!$C$4)^('Output Viewer'!AE$71-'Output Viewer'!$M$71),1)</f>
        <v>-0.11299838037294213</v>
      </c>
      <c r="AF116" s="325">
        <f>AF174/INDEX($J$187:$AK$190,MATCH($K116,$J$187:$J$190,0),MATCH(AF$71,$J$187:$AK$187,0))/IF($K$7="Real",(1+'General Inputs'!$C$4)^('Output Viewer'!AF$71-'Output Viewer'!$M$71),1)</f>
        <v>-0.11431349026356601</v>
      </c>
      <c r="AG116" s="325">
        <f>AG174/INDEX($J$187:$AK$190,MATCH($K116,$J$187:$J$190,0),MATCH(AG$71,$J$187:$AK$187,0))/IF($K$7="Real",(1+'General Inputs'!$C$4)^('Output Viewer'!AG$71-'Output Viewer'!$M$71),1)</f>
        <v>-0.11519275374256523</v>
      </c>
      <c r="AH116" s="325">
        <f>AH174/INDEX($J$187:$AK$190,MATCH($K116,$J$187:$J$190,0),MATCH(AH$71,$J$187:$AK$187,0))/IF($K$7="Real",(1+'General Inputs'!$C$4)^('Output Viewer'!AH$71-'Output Viewer'!$M$71),1)</f>
        <v>-0.11601956541337204</v>
      </c>
      <c r="AI116" s="325">
        <f>AI174/INDEX($J$187:$AK$190,MATCH($K116,$J$187:$J$190,0),MATCH(AI$71,$J$187:$AK$187,0))/IF($K$7="Real",(1+'General Inputs'!$C$4)^('Output Viewer'!AI$71-'Output Viewer'!$M$71),1)</f>
        <v>-0.11675578510115284</v>
      </c>
      <c r="AJ116" s="325">
        <f>AJ174/INDEX($J$187:$AK$190,MATCH($K116,$J$187:$J$190,0),MATCH(AJ$71,$J$187:$AK$187,0))/IF($K$7="Real",(1+'General Inputs'!$C$4)^('Output Viewer'!AJ$71-'Output Viewer'!$M$71),1)</f>
        <v>-0.11805189519267706</v>
      </c>
      <c r="AK116" s="325">
        <f>AK174/INDEX($J$187:$AK$190,MATCH($K116,$J$187:$J$190,0),MATCH(AK$71,$J$187:$AK$187,0))/IF($K$7="Real",(1+'General Inputs'!$C$4)^('Output Viewer'!AK$71-'Output Viewer'!$M$71),1)</f>
        <v>-0.11909423192704559</v>
      </c>
    </row>
    <row r="117" spans="10:37" x14ac:dyDescent="0.25">
      <c r="J117" s="16" t="s">
        <v>33</v>
      </c>
      <c r="K117" s="297" t="s">
        <v>136</v>
      </c>
      <c r="L117" s="298" t="s">
        <v>702</v>
      </c>
      <c r="M117" s="325">
        <f>M175/INDEX($J$187:$AK$190,MATCH($K117,$J$187:$J$190,0),MATCH(M$71,$J$187:$AK$187,0))/IF($K$7="Real",(1+'General Inputs'!$C$4)^('Output Viewer'!M$71-'Output Viewer'!$M$71),1)</f>
        <v>-7.8256674446711121E-3</v>
      </c>
      <c r="N117" s="325">
        <f>N175/INDEX($J$187:$AK$190,MATCH($K117,$J$187:$J$190,0),MATCH(N$71,$J$187:$AK$187,0))/IF($K$7="Real",(1+'General Inputs'!$C$4)^('Output Viewer'!N$71-'Output Viewer'!$M$71),1)</f>
        <v>-7.0138157191811665E-3</v>
      </c>
      <c r="O117" s="325">
        <f>O175/INDEX($J$187:$AK$190,MATCH($K117,$J$187:$J$190,0),MATCH(O$71,$J$187:$AK$187,0))/IF($K$7="Real",(1+'General Inputs'!$C$4)^('Output Viewer'!O$71-'Output Viewer'!$M$71),1)</f>
        <v>-6.2827865585024303E-3</v>
      </c>
      <c r="P117" s="325">
        <f>P175/INDEX($J$187:$AK$190,MATCH($K117,$J$187:$J$190,0),MATCH(P$71,$J$187:$AK$187,0))/IF($K$7="Real",(1+'General Inputs'!$C$4)^('Output Viewer'!P$71-'Output Viewer'!$M$71),1)</f>
        <v>-5.5167892769994323E-3</v>
      </c>
      <c r="Q117" s="325">
        <f>Q175/INDEX($J$187:$AK$190,MATCH($K117,$J$187:$J$190,0),MATCH(Q$71,$J$187:$AK$187,0))/IF($K$7="Real",(1+'General Inputs'!$C$4)^('Output Viewer'!Q$71-'Output Viewer'!$M$71),1)</f>
        <v>-5.0595319559209994E-3</v>
      </c>
      <c r="R117" s="325">
        <f>R175/INDEX($J$187:$AK$190,MATCH($K117,$J$187:$J$190,0),MATCH(R$71,$J$187:$AK$187,0))/IF($K$7="Real",(1+'General Inputs'!$C$4)^('Output Viewer'!R$71-'Output Viewer'!$M$71),1)</f>
        <v>-4.6480987651585466E-3</v>
      </c>
      <c r="S117" s="325">
        <f>S175/INDEX($J$187:$AK$190,MATCH($K117,$J$187:$J$190,0),MATCH(S$71,$J$187:$AK$187,0))/IF($K$7="Real",(1+'General Inputs'!$C$4)^('Output Viewer'!S$71-'Output Viewer'!$M$71),1)</f>
        <v>-4.420644619793565E-3</v>
      </c>
      <c r="T117" s="325">
        <f>T175/INDEX($J$187:$AK$190,MATCH($K117,$J$187:$J$190,0),MATCH(T$71,$J$187:$AK$187,0))/IF($K$7="Real",(1+'General Inputs'!$C$4)^('Output Viewer'!T$71-'Output Viewer'!$M$71),1)</f>
        <v>-4.4108415338959938E-3</v>
      </c>
      <c r="U117" s="325">
        <f>U175/INDEX($J$187:$AK$190,MATCH($K117,$J$187:$J$190,0),MATCH(U$71,$J$187:$AK$187,0))/IF($K$7="Real",(1+'General Inputs'!$C$4)^('Output Viewer'!U$71-'Output Viewer'!$M$71),1)</f>
        <v>-4.098929254758397E-3</v>
      </c>
      <c r="V117" s="325">
        <f>V175/INDEX($J$187:$AK$190,MATCH($K117,$J$187:$J$190,0),MATCH(V$71,$J$187:$AK$187,0))/IF($K$7="Real",(1+'General Inputs'!$C$4)^('Output Viewer'!V$71-'Output Viewer'!$M$71),1)</f>
        <v>-3.9332579182526925E-3</v>
      </c>
      <c r="W117" s="325">
        <f>W175/INDEX($J$187:$AK$190,MATCH($K117,$J$187:$J$190,0),MATCH(W$71,$J$187:$AK$187,0))/IF($K$7="Real",(1+'General Inputs'!$C$4)^('Output Viewer'!W$71-'Output Viewer'!$M$71),1)</f>
        <v>-3.3474529248354286E-3</v>
      </c>
      <c r="X117" s="325">
        <f>X175/INDEX($J$187:$AK$190,MATCH($K117,$J$187:$J$190,0),MATCH(X$71,$J$187:$AK$187,0))/IF($K$7="Real",(1+'General Inputs'!$C$4)^('Output Viewer'!X$71-'Output Viewer'!$M$71),1)</f>
        <v>-2.6682467876029551E-3</v>
      </c>
      <c r="Y117" s="325">
        <f>Y175/INDEX($J$187:$AK$190,MATCH($K117,$J$187:$J$190,0),MATCH(Y$71,$J$187:$AK$187,0))/IF($K$7="Real",(1+'General Inputs'!$C$4)^('Output Viewer'!Y$71-'Output Viewer'!$M$71),1)</f>
        <v>-2.2472557616420867E-3</v>
      </c>
      <c r="Z117" s="325">
        <f>Z175/INDEX($J$187:$AK$190,MATCH($K117,$J$187:$J$190,0),MATCH(Z$71,$J$187:$AK$187,0))/IF($K$7="Real",(1+'General Inputs'!$C$4)^('Output Viewer'!Z$71-'Output Viewer'!$M$71),1)</f>
        <v>-1.9909880916100012E-3</v>
      </c>
      <c r="AA117" s="325">
        <f>AA175/INDEX($J$187:$AK$190,MATCH($K117,$J$187:$J$190,0),MATCH(AA$71,$J$187:$AK$187,0))/IF($K$7="Real",(1+'General Inputs'!$C$4)^('Output Viewer'!AA$71-'Output Viewer'!$M$71),1)</f>
        <v>-1.6880257626304728E-3</v>
      </c>
      <c r="AB117" s="325">
        <f>AB175/INDEX($J$187:$AK$190,MATCH($K117,$J$187:$J$190,0),MATCH(AB$71,$J$187:$AK$187,0))/IF($K$7="Real",(1+'General Inputs'!$C$4)^('Output Viewer'!AB$71-'Output Viewer'!$M$71),1)</f>
        <v>-1.3264050029845359E-3</v>
      </c>
      <c r="AC117" s="325">
        <f>AC175/INDEX($J$187:$AK$190,MATCH($K117,$J$187:$J$190,0),MATCH(AC$71,$J$187:$AK$187,0))/IF($K$7="Real",(1+'General Inputs'!$C$4)^('Output Viewer'!AC$71-'Output Viewer'!$M$71),1)</f>
        <v>-1.0538146978037956E-3</v>
      </c>
      <c r="AD117" s="325">
        <f>AD175/INDEX($J$187:$AK$190,MATCH($K117,$J$187:$J$190,0),MATCH(AD$71,$J$187:$AK$187,0))/IF($K$7="Real",(1+'General Inputs'!$C$4)^('Output Viewer'!AD$71-'Output Viewer'!$M$71),1)</f>
        <v>-7.4946314741618344E-4</v>
      </c>
      <c r="AE117" s="325">
        <f>AE175/INDEX($J$187:$AK$190,MATCH($K117,$J$187:$J$190,0),MATCH(AE$71,$J$187:$AK$187,0))/IF($K$7="Real",(1+'General Inputs'!$C$4)^('Output Viewer'!AE$71-'Output Viewer'!$M$71),1)</f>
        <v>-5.8298387304808004E-4</v>
      </c>
      <c r="AF117" s="325">
        <f>AF175/INDEX($J$187:$AK$190,MATCH($K117,$J$187:$J$190,0),MATCH(AF$71,$J$187:$AK$187,0))/IF($K$7="Real",(1+'General Inputs'!$C$4)^('Output Viewer'!AF$71-'Output Viewer'!$M$71),1)</f>
        <v>-5.0267182256471588E-4</v>
      </c>
      <c r="AG117" s="325">
        <f>AG175/INDEX($J$187:$AK$190,MATCH($K117,$J$187:$J$190,0),MATCH(AG$71,$J$187:$AK$187,0))/IF($K$7="Real",(1+'General Inputs'!$C$4)^('Output Viewer'!AG$71-'Output Viewer'!$M$71),1)</f>
        <v>-4.1719320349475582E-4</v>
      </c>
      <c r="AH117" s="325">
        <f>AH175/INDEX($J$187:$AK$190,MATCH($K117,$J$187:$J$190,0),MATCH(AH$71,$J$187:$AK$187,0))/IF($K$7="Real",(1+'General Inputs'!$C$4)^('Output Viewer'!AH$71-'Output Viewer'!$M$71),1)</f>
        <v>-3.2194245910218165E-4</v>
      </c>
      <c r="AI117" s="325">
        <f>AI175/INDEX($J$187:$AK$190,MATCH($K117,$J$187:$J$190,0),MATCH(AI$71,$J$187:$AK$187,0))/IF($K$7="Real",(1+'General Inputs'!$C$4)^('Output Viewer'!AI$71-'Output Viewer'!$M$71),1)</f>
        <v>-2.6972609427703927E-4</v>
      </c>
      <c r="AJ117" s="325">
        <f>AJ175/INDEX($J$187:$AK$190,MATCH($K117,$J$187:$J$190,0),MATCH(AJ$71,$J$187:$AK$187,0))/IF($K$7="Real",(1+'General Inputs'!$C$4)^('Output Viewer'!AJ$71-'Output Viewer'!$M$71),1)</f>
        <v>-2.4932848750982152E-4</v>
      </c>
      <c r="AK117" s="325">
        <f>AK175/INDEX($J$187:$AK$190,MATCH($K117,$J$187:$J$190,0),MATCH(AK$71,$J$187:$AK$187,0))/IF($K$7="Real",(1+'General Inputs'!$C$4)^('Output Viewer'!AK$71-'Output Viewer'!$M$71),1)</f>
        <v>-2.3338353365841535E-4</v>
      </c>
    </row>
    <row r="118" spans="10:37" x14ac:dyDescent="0.25">
      <c r="J118" s="16" t="s">
        <v>33</v>
      </c>
      <c r="K118" s="297" t="s">
        <v>137</v>
      </c>
      <c r="L118" s="298" t="s">
        <v>702</v>
      </c>
      <c r="M118" s="325">
        <f>M176/INDEX($J$187:$AK$190,MATCH($K118,$J$187:$J$190,0),MATCH(M$71,$J$187:$AK$187,0))/IF($K$7="Real",(1+'General Inputs'!$C$4)^('Output Viewer'!M$71-'Output Viewer'!$M$71),1)</f>
        <v>-1.058996106202801E-2</v>
      </c>
      <c r="N118" s="325">
        <f>N176/INDEX($J$187:$AK$190,MATCH($K118,$J$187:$J$190,0),MATCH(N$71,$J$187:$AK$187,0))/IF($K$7="Real",(1+'General Inputs'!$C$4)^('Output Viewer'!N$71-'Output Viewer'!$M$71),1)</f>
        <v>-1.0645721239703497E-2</v>
      </c>
      <c r="O118" s="325">
        <f>O176/INDEX($J$187:$AK$190,MATCH($K118,$J$187:$J$190,0),MATCH(O$71,$J$187:$AK$187,0))/IF($K$7="Real",(1+'General Inputs'!$C$4)^('Output Viewer'!O$71-'Output Viewer'!$M$71),1)</f>
        <v>-9.0070158464201806E-3</v>
      </c>
      <c r="P118" s="325">
        <f>P176/INDEX($J$187:$AK$190,MATCH($K118,$J$187:$J$190,0),MATCH(P$71,$J$187:$AK$187,0))/IF($K$7="Real",(1+'General Inputs'!$C$4)^('Output Viewer'!P$71-'Output Viewer'!$M$71),1)</f>
        <v>-7.7447033441476378E-3</v>
      </c>
      <c r="Q118" s="325">
        <f>Q176/INDEX($J$187:$AK$190,MATCH($K118,$J$187:$J$190,0),MATCH(Q$71,$J$187:$AK$187,0))/IF($K$7="Real",(1+'General Inputs'!$C$4)^('Output Viewer'!Q$71-'Output Viewer'!$M$71),1)</f>
        <v>-6.2031019374581085E-3</v>
      </c>
      <c r="R118" s="325">
        <f>R176/INDEX($J$187:$AK$190,MATCH($K118,$J$187:$J$190,0),MATCH(R$71,$J$187:$AK$187,0))/IF($K$7="Real",(1+'General Inputs'!$C$4)^('Output Viewer'!R$71-'Output Viewer'!$M$71),1)</f>
        <v>-4.7857114006671295E-3</v>
      </c>
      <c r="S118" s="325">
        <f>S176/INDEX($J$187:$AK$190,MATCH($K118,$J$187:$J$190,0),MATCH(S$71,$J$187:$AK$187,0))/IF($K$7="Real",(1+'General Inputs'!$C$4)^('Output Viewer'!S$71-'Output Viewer'!$M$71),1)</f>
        <v>-3.8522406741018159E-3</v>
      </c>
      <c r="T118" s="325">
        <f>T176/INDEX($J$187:$AK$190,MATCH($K118,$J$187:$J$190,0),MATCH(T$71,$J$187:$AK$187,0))/IF($K$7="Real",(1+'General Inputs'!$C$4)^('Output Viewer'!T$71-'Output Viewer'!$M$71),1)</f>
        <v>-3.2093743801476062E-3</v>
      </c>
      <c r="U118" s="325">
        <f>U176/INDEX($J$187:$AK$190,MATCH($K118,$J$187:$J$190,0),MATCH(U$71,$J$187:$AK$187,0))/IF($K$7="Real",(1+'General Inputs'!$C$4)^('Output Viewer'!U$71-'Output Viewer'!$M$71),1)</f>
        <v>-2.7041319880762738E-3</v>
      </c>
      <c r="V118" s="325">
        <f>V176/INDEX($J$187:$AK$190,MATCH($K118,$J$187:$J$190,0),MATCH(V$71,$J$187:$AK$187,0))/IF($K$7="Real",(1+'General Inputs'!$C$4)^('Output Viewer'!V$71-'Output Viewer'!$M$71),1)</f>
        <v>-2.4540101312908618E-3</v>
      </c>
      <c r="W118" s="325">
        <f>W176/INDEX($J$187:$AK$190,MATCH($K118,$J$187:$J$190,0),MATCH(W$71,$J$187:$AK$187,0))/IF($K$7="Real",(1+'General Inputs'!$C$4)^('Output Viewer'!W$71-'Output Viewer'!$M$71),1)</f>
        <v>-2.0361128476683262E-3</v>
      </c>
      <c r="X118" s="325">
        <f>X176/INDEX($J$187:$AK$190,MATCH($K118,$J$187:$J$190,0),MATCH(X$71,$J$187:$AK$187,0))/IF($K$7="Real",(1+'General Inputs'!$C$4)^('Output Viewer'!X$71-'Output Viewer'!$M$71),1)</f>
        <v>-1.6114201580524231E-3</v>
      </c>
      <c r="Y118" s="325">
        <f>Y176/INDEX($J$187:$AK$190,MATCH($K118,$J$187:$J$190,0),MATCH(Y$71,$J$187:$AK$187,0))/IF($K$7="Real",(1+'General Inputs'!$C$4)^('Output Viewer'!Y$71-'Output Viewer'!$M$71),1)</f>
        <v>-1.3271384000473634E-3</v>
      </c>
      <c r="Z118" s="325">
        <f>Z176/INDEX($J$187:$AK$190,MATCH($K118,$J$187:$J$190,0),MATCH(Z$71,$J$187:$AK$187,0))/IF($K$7="Real",(1+'General Inputs'!$C$4)^('Output Viewer'!Z$71-'Output Viewer'!$M$71),1)</f>
        <v>-1.153513233217099E-3</v>
      </c>
      <c r="AA118" s="325">
        <f>AA176/INDEX($J$187:$AK$190,MATCH($K118,$J$187:$J$190,0),MATCH(AA$71,$J$187:$AK$187,0))/IF($K$7="Real",(1+'General Inputs'!$C$4)^('Output Viewer'!AA$71-'Output Viewer'!$M$71),1)</f>
        <v>-9.9142704902639668E-4</v>
      </c>
      <c r="AB118" s="325">
        <f>AB176/INDEX($J$187:$AK$190,MATCH($K118,$J$187:$J$190,0),MATCH(AB$71,$J$187:$AK$187,0))/IF($K$7="Real",(1+'General Inputs'!$C$4)^('Output Viewer'!AB$71-'Output Viewer'!$M$71),1)</f>
        <v>-8.3057243692257648E-4</v>
      </c>
      <c r="AC118" s="325">
        <f>AC176/INDEX($J$187:$AK$190,MATCH($K118,$J$187:$J$190,0),MATCH(AC$71,$J$187:$AK$187,0))/IF($K$7="Real",(1+'General Inputs'!$C$4)^('Output Viewer'!AC$71-'Output Viewer'!$M$71),1)</f>
        <v>-7.1474882597292793E-4</v>
      </c>
      <c r="AD118" s="325">
        <f>AD176/INDEX($J$187:$AK$190,MATCH($K118,$J$187:$J$190,0),MATCH(AD$71,$J$187:$AK$187,0))/IF($K$7="Real",(1+'General Inputs'!$C$4)^('Output Viewer'!AD$71-'Output Viewer'!$M$71),1)</f>
        <v>-5.9732090095452933E-4</v>
      </c>
      <c r="AE118" s="325">
        <f>AE176/INDEX($J$187:$AK$190,MATCH($K118,$J$187:$J$190,0),MATCH(AE$71,$J$187:$AK$187,0))/IF($K$7="Real",(1+'General Inputs'!$C$4)^('Output Viewer'!AE$71-'Output Viewer'!$M$71),1)</f>
        <v>-5.4638702320061966E-4</v>
      </c>
      <c r="AF118" s="325">
        <f>AF176/INDEX($J$187:$AK$190,MATCH($K118,$J$187:$J$190,0),MATCH(AF$71,$J$187:$AK$187,0))/IF($K$7="Real",(1+'General Inputs'!$C$4)^('Output Viewer'!AF$71-'Output Viewer'!$M$71),1)</f>
        <v>-5.5241355640393895E-4</v>
      </c>
      <c r="AG118" s="325">
        <f>AG176/INDEX($J$187:$AK$190,MATCH($K118,$J$187:$J$190,0),MATCH(AG$71,$J$187:$AK$187,0))/IF($K$7="Real",(1+'General Inputs'!$C$4)^('Output Viewer'!AG$71-'Output Viewer'!$M$71),1)</f>
        <v>-5.4299370227546431E-4</v>
      </c>
      <c r="AH118" s="325">
        <f>AH176/INDEX($J$187:$AK$190,MATCH($K118,$J$187:$J$190,0),MATCH(AH$71,$J$187:$AK$187,0))/IF($K$7="Real",(1+'General Inputs'!$C$4)^('Output Viewer'!AH$71-'Output Viewer'!$M$71),1)</f>
        <v>-5.506192551525083E-4</v>
      </c>
      <c r="AI118" s="325">
        <f>AI176/INDEX($J$187:$AK$190,MATCH($K118,$J$187:$J$190,0),MATCH(AI$71,$J$187:$AK$187,0))/IF($K$7="Real",(1+'General Inputs'!$C$4)^('Output Viewer'!AI$71-'Output Viewer'!$M$71),1)</f>
        <v>-5.0909046557221437E-4</v>
      </c>
      <c r="AJ118" s="325">
        <f>AJ176/INDEX($J$187:$AK$190,MATCH($K118,$J$187:$J$190,0),MATCH(AJ$71,$J$187:$AK$187,0))/IF($K$7="Real",(1+'General Inputs'!$C$4)^('Output Viewer'!AJ$71-'Output Viewer'!$M$71),1)</f>
        <v>-4.068050636293778E-4</v>
      </c>
      <c r="AK118" s="325">
        <f>AK176/INDEX($J$187:$AK$190,MATCH($K118,$J$187:$J$190,0),MATCH(AK$71,$J$187:$AK$187,0))/IF($K$7="Real",(1+'General Inputs'!$C$4)^('Output Viewer'!AK$71-'Output Viewer'!$M$71),1)</f>
        <v>-3.7130203754265595E-4</v>
      </c>
    </row>
    <row r="119" spans="10:37" x14ac:dyDescent="0.25">
      <c r="J119" s="16" t="s">
        <v>33</v>
      </c>
      <c r="K119" s="297" t="s">
        <v>138</v>
      </c>
      <c r="L119" s="298" t="s">
        <v>702</v>
      </c>
      <c r="M119" s="325">
        <f>M177/INDEX($J$187:$AK$190,MATCH($K119,$J$187:$J$190,0),MATCH(M$71,$J$187:$AK$187,0))/IF($K$7="Real",(1+'General Inputs'!$C$4)^('Output Viewer'!M$71-'Output Viewer'!$M$71),1)</f>
        <v>-1.2749190086787066E-2</v>
      </c>
      <c r="N119" s="325">
        <f>N177/INDEX($J$187:$AK$190,MATCH($K119,$J$187:$J$190,0),MATCH(N$71,$J$187:$AK$187,0))/IF($K$7="Real",(1+'General Inputs'!$C$4)^('Output Viewer'!N$71-'Output Viewer'!$M$71),1)</f>
        <v>-1.2678655648047701E-2</v>
      </c>
      <c r="O119" s="325">
        <f>O177/INDEX($J$187:$AK$190,MATCH($K119,$J$187:$J$190,0),MATCH(O$71,$J$187:$AK$187,0))/IF($K$7="Real",(1+'General Inputs'!$C$4)^('Output Viewer'!O$71-'Output Viewer'!$M$71),1)</f>
        <v>-1.0216266729176209E-2</v>
      </c>
      <c r="P119" s="325">
        <f>P177/INDEX($J$187:$AK$190,MATCH($K119,$J$187:$J$190,0),MATCH(P$71,$J$187:$AK$187,0))/IF($K$7="Real",(1+'General Inputs'!$C$4)^('Output Viewer'!P$71-'Output Viewer'!$M$71),1)</f>
        <v>-8.5195254627050236E-3</v>
      </c>
      <c r="Q119" s="325">
        <f>Q177/INDEX($J$187:$AK$190,MATCH($K119,$J$187:$J$190,0),MATCH(Q$71,$J$187:$AK$187,0))/IF($K$7="Real",(1+'General Inputs'!$C$4)^('Output Viewer'!Q$71-'Output Viewer'!$M$71),1)</f>
        <v>-6.5006822112056682E-3</v>
      </c>
      <c r="R119" s="325">
        <f>R177/INDEX($J$187:$AK$190,MATCH($K119,$J$187:$J$190,0),MATCH(R$71,$J$187:$AK$187,0))/IF($K$7="Real",(1+'General Inputs'!$C$4)^('Output Viewer'!R$71-'Output Viewer'!$M$71),1)</f>
        <v>-4.7824807371869577E-3</v>
      </c>
      <c r="S119" s="325">
        <f>S177/INDEX($J$187:$AK$190,MATCH($K119,$J$187:$J$190,0),MATCH(S$71,$J$187:$AK$187,0))/IF($K$7="Real",(1+'General Inputs'!$C$4)^('Output Viewer'!S$71-'Output Viewer'!$M$71),1)</f>
        <v>-3.6068994365988003E-3</v>
      </c>
      <c r="T119" s="325">
        <f>T177/INDEX($J$187:$AK$190,MATCH($K119,$J$187:$J$190,0),MATCH(T$71,$J$187:$AK$187,0))/IF($K$7="Real",(1+'General Inputs'!$C$4)^('Output Viewer'!T$71-'Output Viewer'!$M$71),1)</f>
        <v>-2.7598049096818739E-3</v>
      </c>
      <c r="U119" s="325">
        <f>U177/INDEX($J$187:$AK$190,MATCH($K119,$J$187:$J$190,0),MATCH(U$71,$J$187:$AK$187,0))/IF($K$7="Real",(1+'General Inputs'!$C$4)^('Output Viewer'!U$71-'Output Viewer'!$M$71),1)</f>
        <v>-2.1407234871678774E-3</v>
      </c>
      <c r="V119" s="325">
        <f>V177/INDEX($J$187:$AK$190,MATCH($K119,$J$187:$J$190,0),MATCH(V$71,$J$187:$AK$187,0))/IF($K$7="Real",(1+'General Inputs'!$C$4)^('Output Viewer'!V$71-'Output Viewer'!$M$71),1)</f>
        <v>-1.7954881357518614E-3</v>
      </c>
      <c r="W119" s="325">
        <f>W177/INDEX($J$187:$AK$190,MATCH($K119,$J$187:$J$190,0),MATCH(W$71,$J$187:$AK$187,0))/IF($K$7="Real",(1+'General Inputs'!$C$4)^('Output Viewer'!W$71-'Output Viewer'!$M$71),1)</f>
        <v>-1.4039588582668368E-3</v>
      </c>
      <c r="X119" s="325">
        <f>X177/INDEX($J$187:$AK$190,MATCH($K119,$J$187:$J$190,0),MATCH(X$71,$J$187:$AK$187,0))/IF($K$7="Real",(1+'General Inputs'!$C$4)^('Output Viewer'!X$71-'Output Viewer'!$M$71),1)</f>
        <v>-1.0433422003079246E-3</v>
      </c>
      <c r="Y119" s="325">
        <f>Y177/INDEX($J$187:$AK$190,MATCH($K119,$J$187:$J$190,0),MATCH(Y$71,$J$187:$AK$187,0))/IF($K$7="Real",(1+'General Inputs'!$C$4)^('Output Viewer'!Y$71-'Output Viewer'!$M$71),1)</f>
        <v>-8.0594348450180678E-4</v>
      </c>
      <c r="Z119" s="325">
        <f>Z177/INDEX($J$187:$AK$190,MATCH($K119,$J$187:$J$190,0),MATCH(Z$71,$J$187:$AK$187,0))/IF($K$7="Real",(1+'General Inputs'!$C$4)^('Output Viewer'!Z$71-'Output Viewer'!$M$71),1)</f>
        <v>-6.6066743257062405E-4</v>
      </c>
      <c r="AA119" s="325">
        <f>AA177/INDEX($J$187:$AK$190,MATCH($K119,$J$187:$J$190,0),MATCH(AA$71,$J$187:$AK$187,0))/IF($K$7="Real",(1+'General Inputs'!$C$4)^('Output Viewer'!AA$71-'Output Viewer'!$M$71),1)</f>
        <v>-5.6394278342375285E-4</v>
      </c>
      <c r="AB119" s="325">
        <f>AB177/INDEX($J$187:$AK$190,MATCH($K119,$J$187:$J$190,0),MATCH(AB$71,$J$187:$AK$187,0))/IF($K$7="Real",(1+'General Inputs'!$C$4)^('Output Viewer'!AB$71-'Output Viewer'!$M$71),1)</f>
        <v>-5.199451095813806E-4</v>
      </c>
      <c r="AC119" s="325">
        <f>AC177/INDEX($J$187:$AK$190,MATCH($K119,$J$187:$J$190,0),MATCH(AC$71,$J$187:$AK$187,0))/IF($K$7="Real",(1+'General Inputs'!$C$4)^('Output Viewer'!AC$71-'Output Viewer'!$M$71),1)</f>
        <v>-4.9609973882844478E-4</v>
      </c>
      <c r="AD119" s="325">
        <f>AD177/INDEX($J$187:$AK$190,MATCH($K119,$J$187:$J$190,0),MATCH(AD$71,$J$187:$AK$187,0))/IF($K$7="Real",(1+'General Inputs'!$C$4)^('Output Viewer'!AD$71-'Output Viewer'!$M$71),1)</f>
        <v>-4.9903651957917982E-4</v>
      </c>
      <c r="AE119" s="325">
        <f>AE177/INDEX($J$187:$AK$190,MATCH($K119,$J$187:$J$190,0),MATCH(AE$71,$J$187:$AK$187,0))/IF($K$7="Real",(1+'General Inputs'!$C$4)^('Output Viewer'!AE$71-'Output Viewer'!$M$71),1)</f>
        <v>-5.2161580966637064E-4</v>
      </c>
      <c r="AF119" s="325">
        <f>AF177/INDEX($J$187:$AK$190,MATCH($K119,$J$187:$J$190,0),MATCH(AF$71,$J$187:$AK$187,0))/IF($K$7="Real",(1+'General Inputs'!$C$4)^('Output Viewer'!AF$71-'Output Viewer'!$M$71),1)</f>
        <v>-5.8290790623262076E-4</v>
      </c>
      <c r="AG119" s="325">
        <f>AG177/INDEX($J$187:$AK$190,MATCH($K119,$J$187:$J$190,0),MATCH(AG$71,$J$187:$AK$187,0))/IF($K$7="Real",(1+'General Inputs'!$C$4)^('Output Viewer'!AG$71-'Output Viewer'!$M$71),1)</f>
        <v>-6.214451183767512E-4</v>
      </c>
      <c r="AH119" s="325">
        <f>AH177/INDEX($J$187:$AK$190,MATCH($K119,$J$187:$J$190,0),MATCH(AH$71,$J$187:$AK$187,0))/IF($K$7="Real",(1+'General Inputs'!$C$4)^('Output Viewer'!AH$71-'Output Viewer'!$M$71),1)</f>
        <v>-6.9322100312438871E-4</v>
      </c>
      <c r="AI119" s="325">
        <f>AI177/INDEX($J$187:$AK$190,MATCH($K119,$J$187:$J$190,0),MATCH(AI$71,$J$187:$AK$187,0))/IF($K$7="Real",(1+'General Inputs'!$C$4)^('Output Viewer'!AI$71-'Output Viewer'!$M$71),1)</f>
        <v>-6.5727024864191473E-4</v>
      </c>
      <c r="AJ119" s="325">
        <f>AJ177/INDEX($J$187:$AK$190,MATCH($K119,$J$187:$J$190,0),MATCH(AJ$71,$J$187:$AK$187,0))/IF($K$7="Real",(1+'General Inputs'!$C$4)^('Output Viewer'!AJ$71-'Output Viewer'!$M$71),1)</f>
        <v>-5.1669346051911431E-4</v>
      </c>
      <c r="AK119" s="325">
        <f>AK177/INDEX($J$187:$AK$190,MATCH($K119,$J$187:$J$190,0),MATCH(AK$71,$J$187:$AK$187,0))/IF($K$7="Real",(1+'General Inputs'!$C$4)^('Output Viewer'!AK$71-'Output Viewer'!$M$71),1)</f>
        <v>-4.9594815691657442E-4</v>
      </c>
    </row>
    <row r="120" spans="10:37" x14ac:dyDescent="0.25">
      <c r="J120" s="16" t="s">
        <v>34</v>
      </c>
      <c r="K120" s="297" t="s">
        <v>136</v>
      </c>
      <c r="L120" s="298" t="s">
        <v>702</v>
      </c>
      <c r="M120" s="325">
        <f>M178/INDEX($J$187:$AK$190,MATCH($K120,$J$187:$J$190,0),MATCH(M$71,$J$187:$AK$187,0))/IF($K$7="Real",(1+'General Inputs'!$C$4)^('Output Viewer'!M$71-'Output Viewer'!$M$71),1)</f>
        <v>0</v>
      </c>
      <c r="N120" s="325">
        <f>N178/INDEX($J$187:$AK$190,MATCH($K120,$J$187:$J$190,0),MATCH(N$71,$J$187:$AK$187,0))/IF($K$7="Real",(1+'General Inputs'!$C$4)^('Output Viewer'!N$71-'Output Viewer'!$M$71),1)</f>
        <v>0</v>
      </c>
      <c r="O120" s="325">
        <f>O178/INDEX($J$187:$AK$190,MATCH($K120,$J$187:$J$190,0),MATCH(O$71,$J$187:$AK$187,0))/IF($K$7="Real",(1+'General Inputs'!$C$4)^('Output Viewer'!O$71-'Output Viewer'!$M$71),1)</f>
        <v>0</v>
      </c>
      <c r="P120" s="325">
        <f>P178/INDEX($J$187:$AK$190,MATCH($K120,$J$187:$J$190,0),MATCH(P$71,$J$187:$AK$187,0))/IF($K$7="Real",(1+'General Inputs'!$C$4)^('Output Viewer'!P$71-'Output Viewer'!$M$71),1)</f>
        <v>0</v>
      </c>
      <c r="Q120" s="325">
        <f>Q178/INDEX($J$187:$AK$190,MATCH($K120,$J$187:$J$190,0),MATCH(Q$71,$J$187:$AK$187,0))/IF($K$7="Real",(1+'General Inputs'!$C$4)^('Output Viewer'!Q$71-'Output Viewer'!$M$71),1)</f>
        <v>0</v>
      </c>
      <c r="R120" s="325">
        <f>R178/INDEX($J$187:$AK$190,MATCH($K120,$J$187:$J$190,0),MATCH(R$71,$J$187:$AK$187,0))/IF($K$7="Real",(1+'General Inputs'!$C$4)^('Output Viewer'!R$71-'Output Viewer'!$M$71),1)</f>
        <v>0</v>
      </c>
      <c r="S120" s="325">
        <f>S178/INDEX($J$187:$AK$190,MATCH($K120,$J$187:$J$190,0),MATCH(S$71,$J$187:$AK$187,0))/IF($K$7="Real",(1+'General Inputs'!$C$4)^('Output Viewer'!S$71-'Output Viewer'!$M$71),1)</f>
        <v>0</v>
      </c>
      <c r="T120" s="325">
        <f>T178/INDEX($J$187:$AK$190,MATCH($K120,$J$187:$J$190,0),MATCH(T$71,$J$187:$AK$187,0))/IF($K$7="Real",(1+'General Inputs'!$C$4)^('Output Viewer'!T$71-'Output Viewer'!$M$71),1)</f>
        <v>0</v>
      </c>
      <c r="U120" s="325">
        <f>U178/INDEX($J$187:$AK$190,MATCH($K120,$J$187:$J$190,0),MATCH(U$71,$J$187:$AK$187,0))/IF($K$7="Real",(1+'General Inputs'!$C$4)^('Output Viewer'!U$71-'Output Viewer'!$M$71),1)</f>
        <v>0</v>
      </c>
      <c r="V120" s="325">
        <f>V178/INDEX($J$187:$AK$190,MATCH($K120,$J$187:$J$190,0),MATCH(V$71,$J$187:$AK$187,0))/IF($K$7="Real",(1+'General Inputs'!$C$4)^('Output Viewer'!V$71-'Output Viewer'!$M$71),1)</f>
        <v>0</v>
      </c>
      <c r="W120" s="325">
        <f>W178/INDEX($J$187:$AK$190,MATCH($K120,$J$187:$J$190,0),MATCH(W$71,$J$187:$AK$187,0))/IF($K$7="Real",(1+'General Inputs'!$C$4)^('Output Viewer'!W$71-'Output Viewer'!$M$71),1)</f>
        <v>0</v>
      </c>
      <c r="X120" s="325">
        <f>X178/INDEX($J$187:$AK$190,MATCH($K120,$J$187:$J$190,0),MATCH(X$71,$J$187:$AK$187,0))/IF($K$7="Real",(1+'General Inputs'!$C$4)^('Output Viewer'!X$71-'Output Viewer'!$M$71),1)</f>
        <v>0</v>
      </c>
      <c r="Y120" s="325">
        <f>Y178/INDEX($J$187:$AK$190,MATCH($K120,$J$187:$J$190,0),MATCH(Y$71,$J$187:$AK$187,0))/IF($K$7="Real",(1+'General Inputs'!$C$4)^('Output Viewer'!Y$71-'Output Viewer'!$M$71),1)</f>
        <v>0</v>
      </c>
      <c r="Z120" s="325">
        <f>Z178/INDEX($J$187:$AK$190,MATCH($K120,$J$187:$J$190,0),MATCH(Z$71,$J$187:$AK$187,0))/IF($K$7="Real",(1+'General Inputs'!$C$4)^('Output Viewer'!Z$71-'Output Viewer'!$M$71),1)</f>
        <v>0</v>
      </c>
      <c r="AA120" s="325">
        <f>AA178/INDEX($J$187:$AK$190,MATCH($K120,$J$187:$J$190,0),MATCH(AA$71,$J$187:$AK$187,0))/IF($K$7="Real",(1+'General Inputs'!$C$4)^('Output Viewer'!AA$71-'Output Viewer'!$M$71),1)</f>
        <v>0</v>
      </c>
      <c r="AB120" s="325">
        <f>AB178/INDEX($J$187:$AK$190,MATCH($K120,$J$187:$J$190,0),MATCH(AB$71,$J$187:$AK$187,0))/IF($K$7="Real",(1+'General Inputs'!$C$4)^('Output Viewer'!AB$71-'Output Viewer'!$M$71),1)</f>
        <v>0</v>
      </c>
      <c r="AC120" s="325">
        <f>AC178/INDEX($J$187:$AK$190,MATCH($K120,$J$187:$J$190,0),MATCH(AC$71,$J$187:$AK$187,0))/IF($K$7="Real",(1+'General Inputs'!$C$4)^('Output Viewer'!AC$71-'Output Viewer'!$M$71),1)</f>
        <v>0</v>
      </c>
      <c r="AD120" s="325">
        <f>AD178/INDEX($J$187:$AK$190,MATCH($K120,$J$187:$J$190,0),MATCH(AD$71,$J$187:$AK$187,0))/IF($K$7="Real",(1+'General Inputs'!$C$4)^('Output Viewer'!AD$71-'Output Viewer'!$M$71),1)</f>
        <v>0</v>
      </c>
      <c r="AE120" s="325">
        <f>AE178/INDEX($J$187:$AK$190,MATCH($K120,$J$187:$J$190,0),MATCH(AE$71,$J$187:$AK$187,0))/IF($K$7="Real",(1+'General Inputs'!$C$4)^('Output Viewer'!AE$71-'Output Viewer'!$M$71),1)</f>
        <v>0</v>
      </c>
      <c r="AF120" s="325">
        <f>AF178/INDEX($J$187:$AK$190,MATCH($K120,$J$187:$J$190,0),MATCH(AF$71,$J$187:$AK$187,0))/IF($K$7="Real",(1+'General Inputs'!$C$4)^('Output Viewer'!AF$71-'Output Viewer'!$M$71),1)</f>
        <v>0</v>
      </c>
      <c r="AG120" s="325">
        <f>AG178/INDEX($J$187:$AK$190,MATCH($K120,$J$187:$J$190,0),MATCH(AG$71,$J$187:$AK$187,0))/IF($K$7="Real",(1+'General Inputs'!$C$4)^('Output Viewer'!AG$71-'Output Viewer'!$M$71),1)</f>
        <v>0</v>
      </c>
      <c r="AH120" s="325">
        <f>AH178/INDEX($J$187:$AK$190,MATCH($K120,$J$187:$J$190,0),MATCH(AH$71,$J$187:$AK$187,0))/IF($K$7="Real",(1+'General Inputs'!$C$4)^('Output Viewer'!AH$71-'Output Viewer'!$M$71),1)</f>
        <v>0</v>
      </c>
      <c r="AI120" s="325">
        <f>AI178/INDEX($J$187:$AK$190,MATCH($K120,$J$187:$J$190,0),MATCH(AI$71,$J$187:$AK$187,0))/IF($K$7="Real",(1+'General Inputs'!$C$4)^('Output Viewer'!AI$71-'Output Viewer'!$M$71),1)</f>
        <v>0</v>
      </c>
      <c r="AJ120" s="325">
        <f>AJ178/INDEX($J$187:$AK$190,MATCH($K120,$J$187:$J$190,0),MATCH(AJ$71,$J$187:$AK$187,0))/IF($K$7="Real",(1+'General Inputs'!$C$4)^('Output Viewer'!AJ$71-'Output Viewer'!$M$71),1)</f>
        <v>0</v>
      </c>
      <c r="AK120" s="325">
        <f>AK178/INDEX($J$187:$AK$190,MATCH($K120,$J$187:$J$190,0),MATCH(AK$71,$J$187:$AK$187,0))/IF($K$7="Real",(1+'General Inputs'!$C$4)^('Output Viewer'!AK$71-'Output Viewer'!$M$71),1)</f>
        <v>0</v>
      </c>
    </row>
    <row r="121" spans="10:37" x14ac:dyDescent="0.25">
      <c r="J121" s="16" t="s">
        <v>34</v>
      </c>
      <c r="K121" s="297" t="s">
        <v>137</v>
      </c>
      <c r="L121" s="298" t="s">
        <v>702</v>
      </c>
      <c r="M121" s="325">
        <f>M179/INDEX($J$187:$AK$190,MATCH($K121,$J$187:$J$190,0),MATCH(M$71,$J$187:$AK$187,0))/IF($K$7="Real",(1+'General Inputs'!$C$4)^('Output Viewer'!M$71-'Output Viewer'!$M$71),1)</f>
        <v>0</v>
      </c>
      <c r="N121" s="325">
        <f>N179/INDEX($J$187:$AK$190,MATCH($K121,$J$187:$J$190,0),MATCH(N$71,$J$187:$AK$187,0))/IF($K$7="Real",(1+'General Inputs'!$C$4)^('Output Viewer'!N$71-'Output Viewer'!$M$71),1)</f>
        <v>0</v>
      </c>
      <c r="O121" s="325">
        <f>O179/INDEX($J$187:$AK$190,MATCH($K121,$J$187:$J$190,0),MATCH(O$71,$J$187:$AK$187,0))/IF($K$7="Real",(1+'General Inputs'!$C$4)^('Output Viewer'!O$71-'Output Viewer'!$M$71),1)</f>
        <v>0</v>
      </c>
      <c r="P121" s="325">
        <f>P179/INDEX($J$187:$AK$190,MATCH($K121,$J$187:$J$190,0),MATCH(P$71,$J$187:$AK$187,0))/IF($K$7="Real",(1+'General Inputs'!$C$4)^('Output Viewer'!P$71-'Output Viewer'!$M$71),1)</f>
        <v>0</v>
      </c>
      <c r="Q121" s="325">
        <f>Q179/INDEX($J$187:$AK$190,MATCH($K121,$J$187:$J$190,0),MATCH(Q$71,$J$187:$AK$187,0))/IF($K$7="Real",(1+'General Inputs'!$C$4)^('Output Viewer'!Q$71-'Output Viewer'!$M$71),1)</f>
        <v>0</v>
      </c>
      <c r="R121" s="325">
        <f>R179/INDEX($J$187:$AK$190,MATCH($K121,$J$187:$J$190,0),MATCH(R$71,$J$187:$AK$187,0))/IF($K$7="Real",(1+'General Inputs'!$C$4)^('Output Viewer'!R$71-'Output Viewer'!$M$71),1)</f>
        <v>0</v>
      </c>
      <c r="S121" s="325">
        <f>S179/INDEX($J$187:$AK$190,MATCH($K121,$J$187:$J$190,0),MATCH(S$71,$J$187:$AK$187,0))/IF($K$7="Real",(1+'General Inputs'!$C$4)^('Output Viewer'!S$71-'Output Viewer'!$M$71),1)</f>
        <v>0</v>
      </c>
      <c r="T121" s="325">
        <f>T179/INDEX($J$187:$AK$190,MATCH($K121,$J$187:$J$190,0),MATCH(T$71,$J$187:$AK$187,0))/IF($K$7="Real",(1+'General Inputs'!$C$4)^('Output Viewer'!T$71-'Output Viewer'!$M$71),1)</f>
        <v>0</v>
      </c>
      <c r="U121" s="325">
        <f>U179/INDEX($J$187:$AK$190,MATCH($K121,$J$187:$J$190,0),MATCH(U$71,$J$187:$AK$187,0))/IF($K$7="Real",(1+'General Inputs'!$C$4)^('Output Viewer'!U$71-'Output Viewer'!$M$71),1)</f>
        <v>0</v>
      </c>
      <c r="V121" s="325">
        <f>V179/INDEX($J$187:$AK$190,MATCH($K121,$J$187:$J$190,0),MATCH(V$71,$J$187:$AK$187,0))/IF($K$7="Real",(1+'General Inputs'!$C$4)^('Output Viewer'!V$71-'Output Viewer'!$M$71),1)</f>
        <v>0</v>
      </c>
      <c r="W121" s="325">
        <f>W179/INDEX($J$187:$AK$190,MATCH($K121,$J$187:$J$190,0),MATCH(W$71,$J$187:$AK$187,0))/IF($K$7="Real",(1+'General Inputs'!$C$4)^('Output Viewer'!W$71-'Output Viewer'!$M$71),1)</f>
        <v>0</v>
      </c>
      <c r="X121" s="325">
        <f>X179/INDEX($J$187:$AK$190,MATCH($K121,$J$187:$J$190,0),MATCH(X$71,$J$187:$AK$187,0))/IF($K$7="Real",(1+'General Inputs'!$C$4)^('Output Viewer'!X$71-'Output Viewer'!$M$71),1)</f>
        <v>0</v>
      </c>
      <c r="Y121" s="325">
        <f>Y179/INDEX($J$187:$AK$190,MATCH($K121,$J$187:$J$190,0),MATCH(Y$71,$J$187:$AK$187,0))/IF($K$7="Real",(1+'General Inputs'!$C$4)^('Output Viewer'!Y$71-'Output Viewer'!$M$71),1)</f>
        <v>0</v>
      </c>
      <c r="Z121" s="325">
        <f>Z179/INDEX($J$187:$AK$190,MATCH($K121,$J$187:$J$190,0),MATCH(Z$71,$J$187:$AK$187,0))/IF($K$7="Real",(1+'General Inputs'!$C$4)^('Output Viewer'!Z$71-'Output Viewer'!$M$71),1)</f>
        <v>0</v>
      </c>
      <c r="AA121" s="325">
        <f>AA179/INDEX($J$187:$AK$190,MATCH($K121,$J$187:$J$190,0),MATCH(AA$71,$J$187:$AK$187,0))/IF($K$7="Real",(1+'General Inputs'!$C$4)^('Output Viewer'!AA$71-'Output Viewer'!$M$71),1)</f>
        <v>0</v>
      </c>
      <c r="AB121" s="325">
        <f>AB179/INDEX($J$187:$AK$190,MATCH($K121,$J$187:$J$190,0),MATCH(AB$71,$J$187:$AK$187,0))/IF($K$7="Real",(1+'General Inputs'!$C$4)^('Output Viewer'!AB$71-'Output Viewer'!$M$71),1)</f>
        <v>0</v>
      </c>
      <c r="AC121" s="325">
        <f>AC179/INDEX($J$187:$AK$190,MATCH($K121,$J$187:$J$190,0),MATCH(AC$71,$J$187:$AK$187,0))/IF($K$7="Real",(1+'General Inputs'!$C$4)^('Output Viewer'!AC$71-'Output Viewer'!$M$71),1)</f>
        <v>0</v>
      </c>
      <c r="AD121" s="325">
        <f>AD179/INDEX($J$187:$AK$190,MATCH($K121,$J$187:$J$190,0),MATCH(AD$71,$J$187:$AK$187,0))/IF($K$7="Real",(1+'General Inputs'!$C$4)^('Output Viewer'!AD$71-'Output Viewer'!$M$71),1)</f>
        <v>0</v>
      </c>
      <c r="AE121" s="325">
        <f>AE179/INDEX($J$187:$AK$190,MATCH($K121,$J$187:$J$190,0),MATCH(AE$71,$J$187:$AK$187,0))/IF($K$7="Real",(1+'General Inputs'!$C$4)^('Output Viewer'!AE$71-'Output Viewer'!$M$71),1)</f>
        <v>0</v>
      </c>
      <c r="AF121" s="325">
        <f>AF179/INDEX($J$187:$AK$190,MATCH($K121,$J$187:$J$190,0),MATCH(AF$71,$J$187:$AK$187,0))/IF($K$7="Real",(1+'General Inputs'!$C$4)^('Output Viewer'!AF$71-'Output Viewer'!$M$71),1)</f>
        <v>0</v>
      </c>
      <c r="AG121" s="325">
        <f>AG179/INDEX($J$187:$AK$190,MATCH($K121,$J$187:$J$190,0),MATCH(AG$71,$J$187:$AK$187,0))/IF($K$7="Real",(1+'General Inputs'!$C$4)^('Output Viewer'!AG$71-'Output Viewer'!$M$71),1)</f>
        <v>0</v>
      </c>
      <c r="AH121" s="325">
        <f>AH179/INDEX($J$187:$AK$190,MATCH($K121,$J$187:$J$190,0),MATCH(AH$71,$J$187:$AK$187,0))/IF($K$7="Real",(1+'General Inputs'!$C$4)^('Output Viewer'!AH$71-'Output Viewer'!$M$71),1)</f>
        <v>0</v>
      </c>
      <c r="AI121" s="325">
        <f>AI179/INDEX($J$187:$AK$190,MATCH($K121,$J$187:$J$190,0),MATCH(AI$71,$J$187:$AK$187,0))/IF($K$7="Real",(1+'General Inputs'!$C$4)^('Output Viewer'!AI$71-'Output Viewer'!$M$71),1)</f>
        <v>0</v>
      </c>
      <c r="AJ121" s="325">
        <f>AJ179/INDEX($J$187:$AK$190,MATCH($K121,$J$187:$J$190,0),MATCH(AJ$71,$J$187:$AK$187,0))/IF($K$7="Real",(1+'General Inputs'!$C$4)^('Output Viewer'!AJ$71-'Output Viewer'!$M$71),1)</f>
        <v>0</v>
      </c>
      <c r="AK121" s="325">
        <f>AK179/INDEX($J$187:$AK$190,MATCH($K121,$J$187:$J$190,0),MATCH(AK$71,$J$187:$AK$187,0))/IF($K$7="Real",(1+'General Inputs'!$C$4)^('Output Viewer'!AK$71-'Output Viewer'!$M$71),1)</f>
        <v>0</v>
      </c>
    </row>
    <row r="122" spans="10:37" x14ac:dyDescent="0.25">
      <c r="J122" s="16" t="s">
        <v>34</v>
      </c>
      <c r="K122" s="297" t="s">
        <v>138</v>
      </c>
      <c r="L122" s="298" t="s">
        <v>702</v>
      </c>
      <c r="M122" s="325">
        <f>M180/INDEX($J$187:$AK$190,MATCH($K122,$J$187:$J$190,0),MATCH(M$71,$J$187:$AK$187,0))/IF($K$7="Real",(1+'General Inputs'!$C$4)^('Output Viewer'!M$71-'Output Viewer'!$M$71),1)</f>
        <v>0</v>
      </c>
      <c r="N122" s="325">
        <f>N180/INDEX($J$187:$AK$190,MATCH($K122,$J$187:$J$190,0),MATCH(N$71,$J$187:$AK$187,0))/IF($K$7="Real",(1+'General Inputs'!$C$4)^('Output Viewer'!N$71-'Output Viewer'!$M$71),1)</f>
        <v>0</v>
      </c>
      <c r="O122" s="325">
        <f>O180/INDEX($J$187:$AK$190,MATCH($K122,$J$187:$J$190,0),MATCH(O$71,$J$187:$AK$187,0))/IF($K$7="Real",(1+'General Inputs'!$C$4)^('Output Viewer'!O$71-'Output Viewer'!$M$71),1)</f>
        <v>0</v>
      </c>
      <c r="P122" s="325">
        <f>P180/INDEX($J$187:$AK$190,MATCH($K122,$J$187:$J$190,0),MATCH(P$71,$J$187:$AK$187,0))/IF($K$7="Real",(1+'General Inputs'!$C$4)^('Output Viewer'!P$71-'Output Viewer'!$M$71),1)</f>
        <v>0</v>
      </c>
      <c r="Q122" s="325">
        <f>Q180/INDEX($J$187:$AK$190,MATCH($K122,$J$187:$J$190,0),MATCH(Q$71,$J$187:$AK$187,0))/IF($K$7="Real",(1+'General Inputs'!$C$4)^('Output Viewer'!Q$71-'Output Viewer'!$M$71),1)</f>
        <v>0</v>
      </c>
      <c r="R122" s="325">
        <f>R180/INDEX($J$187:$AK$190,MATCH($K122,$J$187:$J$190,0),MATCH(R$71,$J$187:$AK$187,0))/IF($K$7="Real",(1+'General Inputs'!$C$4)^('Output Viewer'!R$71-'Output Viewer'!$M$71),1)</f>
        <v>0</v>
      </c>
      <c r="S122" s="325">
        <f>S180/INDEX($J$187:$AK$190,MATCH($K122,$J$187:$J$190,0),MATCH(S$71,$J$187:$AK$187,0))/IF($K$7="Real",(1+'General Inputs'!$C$4)^('Output Viewer'!S$71-'Output Viewer'!$M$71),1)</f>
        <v>0</v>
      </c>
      <c r="T122" s="325">
        <f>T180/INDEX($J$187:$AK$190,MATCH($K122,$J$187:$J$190,0),MATCH(T$71,$J$187:$AK$187,0))/IF($K$7="Real",(1+'General Inputs'!$C$4)^('Output Viewer'!T$71-'Output Viewer'!$M$71),1)</f>
        <v>0</v>
      </c>
      <c r="U122" s="325">
        <f>U180/INDEX($J$187:$AK$190,MATCH($K122,$J$187:$J$190,0),MATCH(U$71,$J$187:$AK$187,0))/IF($K$7="Real",(1+'General Inputs'!$C$4)^('Output Viewer'!U$71-'Output Viewer'!$M$71),1)</f>
        <v>0</v>
      </c>
      <c r="V122" s="325">
        <f>V180/INDEX($J$187:$AK$190,MATCH($K122,$J$187:$J$190,0),MATCH(V$71,$J$187:$AK$187,0))/IF($K$7="Real",(1+'General Inputs'!$C$4)^('Output Viewer'!V$71-'Output Viewer'!$M$71),1)</f>
        <v>0</v>
      </c>
      <c r="W122" s="325">
        <f>W180/INDEX($J$187:$AK$190,MATCH($K122,$J$187:$J$190,0),MATCH(W$71,$J$187:$AK$187,0))/IF($K$7="Real",(1+'General Inputs'!$C$4)^('Output Viewer'!W$71-'Output Viewer'!$M$71),1)</f>
        <v>0</v>
      </c>
      <c r="X122" s="325">
        <f>X180/INDEX($J$187:$AK$190,MATCH($K122,$J$187:$J$190,0),MATCH(X$71,$J$187:$AK$187,0))/IF($K$7="Real",(1+'General Inputs'!$C$4)^('Output Viewer'!X$71-'Output Viewer'!$M$71),1)</f>
        <v>0</v>
      </c>
      <c r="Y122" s="325">
        <f>Y180/INDEX($J$187:$AK$190,MATCH($K122,$J$187:$J$190,0),MATCH(Y$71,$J$187:$AK$187,0))/IF($K$7="Real",(1+'General Inputs'!$C$4)^('Output Viewer'!Y$71-'Output Viewer'!$M$71),1)</f>
        <v>0</v>
      </c>
      <c r="Z122" s="325">
        <f>Z180/INDEX($J$187:$AK$190,MATCH($K122,$J$187:$J$190,0),MATCH(Z$71,$J$187:$AK$187,0))/IF($K$7="Real",(1+'General Inputs'!$C$4)^('Output Viewer'!Z$71-'Output Viewer'!$M$71),1)</f>
        <v>0</v>
      </c>
      <c r="AA122" s="325">
        <f>AA180/INDEX($J$187:$AK$190,MATCH($K122,$J$187:$J$190,0),MATCH(AA$71,$J$187:$AK$187,0))/IF($K$7="Real",(1+'General Inputs'!$C$4)^('Output Viewer'!AA$71-'Output Viewer'!$M$71),1)</f>
        <v>0</v>
      </c>
      <c r="AB122" s="325">
        <f>AB180/INDEX($J$187:$AK$190,MATCH($K122,$J$187:$J$190,0),MATCH(AB$71,$J$187:$AK$187,0))/IF($K$7="Real",(1+'General Inputs'!$C$4)^('Output Viewer'!AB$71-'Output Viewer'!$M$71),1)</f>
        <v>0</v>
      </c>
      <c r="AC122" s="325">
        <f>AC180/INDEX($J$187:$AK$190,MATCH($K122,$J$187:$J$190,0),MATCH(AC$71,$J$187:$AK$187,0))/IF($K$7="Real",(1+'General Inputs'!$C$4)^('Output Viewer'!AC$71-'Output Viewer'!$M$71),1)</f>
        <v>0</v>
      </c>
      <c r="AD122" s="325">
        <f>AD180/INDEX($J$187:$AK$190,MATCH($K122,$J$187:$J$190,0),MATCH(AD$71,$J$187:$AK$187,0))/IF($K$7="Real",(1+'General Inputs'!$C$4)^('Output Viewer'!AD$71-'Output Viewer'!$M$71),1)</f>
        <v>0</v>
      </c>
      <c r="AE122" s="325">
        <f>AE180/INDEX($J$187:$AK$190,MATCH($K122,$J$187:$J$190,0),MATCH(AE$71,$J$187:$AK$187,0))/IF($K$7="Real",(1+'General Inputs'!$C$4)^('Output Viewer'!AE$71-'Output Viewer'!$M$71),1)</f>
        <v>0</v>
      </c>
      <c r="AF122" s="325">
        <f>AF180/INDEX($J$187:$AK$190,MATCH($K122,$J$187:$J$190,0),MATCH(AF$71,$J$187:$AK$187,0))/IF($K$7="Real",(1+'General Inputs'!$C$4)^('Output Viewer'!AF$71-'Output Viewer'!$M$71),1)</f>
        <v>0</v>
      </c>
      <c r="AG122" s="325">
        <f>AG180/INDEX($J$187:$AK$190,MATCH($K122,$J$187:$J$190,0),MATCH(AG$71,$J$187:$AK$187,0))/IF($K$7="Real",(1+'General Inputs'!$C$4)^('Output Viewer'!AG$71-'Output Viewer'!$M$71),1)</f>
        <v>0</v>
      </c>
      <c r="AH122" s="325">
        <f>AH180/INDEX($J$187:$AK$190,MATCH($K122,$J$187:$J$190,0),MATCH(AH$71,$J$187:$AK$187,0))/IF($K$7="Real",(1+'General Inputs'!$C$4)^('Output Viewer'!AH$71-'Output Viewer'!$M$71),1)</f>
        <v>0</v>
      </c>
      <c r="AI122" s="325">
        <f>AI180/INDEX($J$187:$AK$190,MATCH($K122,$J$187:$J$190,0),MATCH(AI$71,$J$187:$AK$187,0))/IF($K$7="Real",(1+'General Inputs'!$C$4)^('Output Viewer'!AI$71-'Output Viewer'!$M$71),1)</f>
        <v>0</v>
      </c>
      <c r="AJ122" s="325">
        <f>AJ180/INDEX($J$187:$AK$190,MATCH($K122,$J$187:$J$190,0),MATCH(AJ$71,$J$187:$AK$187,0))/IF($K$7="Real",(1+'General Inputs'!$C$4)^('Output Viewer'!AJ$71-'Output Viewer'!$M$71),1)</f>
        <v>0</v>
      </c>
      <c r="AK122" s="325">
        <f>AK180/INDEX($J$187:$AK$190,MATCH($K122,$J$187:$J$190,0),MATCH(AK$71,$J$187:$AK$187,0))/IF($K$7="Real",(1+'General Inputs'!$C$4)^('Output Viewer'!AK$71-'Output Viewer'!$M$71),1)</f>
        <v>0</v>
      </c>
    </row>
    <row r="123" spans="10:37" x14ac:dyDescent="0.25">
      <c r="J123" s="16" t="s">
        <v>35</v>
      </c>
      <c r="K123" s="297" t="s">
        <v>136</v>
      </c>
      <c r="L123" s="298" t="s">
        <v>702</v>
      </c>
      <c r="M123" s="325">
        <f>M181/INDEX($J$187:$AK$190,MATCH($K123,$J$187:$J$190,0),MATCH(M$71,$J$187:$AK$187,0))/IF($K$7="Real",(1+'General Inputs'!$C$4)^('Output Viewer'!M$71-'Output Viewer'!$M$71),1)</f>
        <v>0</v>
      </c>
      <c r="N123" s="325">
        <f>N181/INDEX($J$187:$AK$190,MATCH($K123,$J$187:$J$190,0),MATCH(N$71,$J$187:$AK$187,0))/IF($K$7="Real",(1+'General Inputs'!$C$4)^('Output Viewer'!N$71-'Output Viewer'!$M$71),1)</f>
        <v>0</v>
      </c>
      <c r="O123" s="325">
        <f>O181/INDEX($J$187:$AK$190,MATCH($K123,$J$187:$J$190,0),MATCH(O$71,$J$187:$AK$187,0))/IF($K$7="Real",(1+'General Inputs'!$C$4)^('Output Viewer'!O$71-'Output Viewer'!$M$71),1)</f>
        <v>0</v>
      </c>
      <c r="P123" s="325">
        <f>P181/INDEX($J$187:$AK$190,MATCH($K123,$J$187:$J$190,0),MATCH(P$71,$J$187:$AK$187,0))/IF($K$7="Real",(1+'General Inputs'!$C$4)^('Output Viewer'!P$71-'Output Viewer'!$M$71),1)</f>
        <v>0</v>
      </c>
      <c r="Q123" s="325">
        <f>Q181/INDEX($J$187:$AK$190,MATCH($K123,$J$187:$J$190,0),MATCH(Q$71,$J$187:$AK$187,0))/IF($K$7="Real",(1+'General Inputs'!$C$4)^('Output Viewer'!Q$71-'Output Viewer'!$M$71),1)</f>
        <v>0</v>
      </c>
      <c r="R123" s="325">
        <f>R181/INDEX($J$187:$AK$190,MATCH($K123,$J$187:$J$190,0),MATCH(R$71,$J$187:$AK$187,0))/IF($K$7="Real",(1+'General Inputs'!$C$4)^('Output Viewer'!R$71-'Output Viewer'!$M$71),1)</f>
        <v>0</v>
      </c>
      <c r="S123" s="325">
        <f>S181/INDEX($J$187:$AK$190,MATCH($K123,$J$187:$J$190,0),MATCH(S$71,$J$187:$AK$187,0))/IF($K$7="Real",(1+'General Inputs'!$C$4)^('Output Viewer'!S$71-'Output Viewer'!$M$71),1)</f>
        <v>0</v>
      </c>
      <c r="T123" s="325">
        <f>T181/INDEX($J$187:$AK$190,MATCH($K123,$J$187:$J$190,0),MATCH(T$71,$J$187:$AK$187,0))/IF($K$7="Real",(1+'General Inputs'!$C$4)^('Output Viewer'!T$71-'Output Viewer'!$M$71),1)</f>
        <v>0</v>
      </c>
      <c r="U123" s="325">
        <f>U181/INDEX($J$187:$AK$190,MATCH($K123,$J$187:$J$190,0),MATCH(U$71,$J$187:$AK$187,0))/IF($K$7="Real",(1+'General Inputs'!$C$4)^('Output Viewer'!U$71-'Output Viewer'!$M$71),1)</f>
        <v>0</v>
      </c>
      <c r="V123" s="325">
        <f>V181/INDEX($J$187:$AK$190,MATCH($K123,$J$187:$J$190,0),MATCH(V$71,$J$187:$AK$187,0))/IF($K$7="Real",(1+'General Inputs'!$C$4)^('Output Viewer'!V$71-'Output Viewer'!$M$71),1)</f>
        <v>0</v>
      </c>
      <c r="W123" s="325">
        <f>W181/INDEX($J$187:$AK$190,MATCH($K123,$J$187:$J$190,0),MATCH(W$71,$J$187:$AK$187,0))/IF($K$7="Real",(1+'General Inputs'!$C$4)^('Output Viewer'!W$71-'Output Viewer'!$M$71),1)</f>
        <v>0</v>
      </c>
      <c r="X123" s="325">
        <f>X181/INDEX($J$187:$AK$190,MATCH($K123,$J$187:$J$190,0),MATCH(X$71,$J$187:$AK$187,0))/IF($K$7="Real",(1+'General Inputs'!$C$4)^('Output Viewer'!X$71-'Output Viewer'!$M$71),1)</f>
        <v>0</v>
      </c>
      <c r="Y123" s="325">
        <f>Y181/INDEX($J$187:$AK$190,MATCH($K123,$J$187:$J$190,0),MATCH(Y$71,$J$187:$AK$187,0))/IF($K$7="Real",(1+'General Inputs'!$C$4)^('Output Viewer'!Y$71-'Output Viewer'!$M$71),1)</f>
        <v>0</v>
      </c>
      <c r="Z123" s="325">
        <f>Z181/INDEX($J$187:$AK$190,MATCH($K123,$J$187:$J$190,0),MATCH(Z$71,$J$187:$AK$187,0))/IF($K$7="Real",(1+'General Inputs'!$C$4)^('Output Viewer'!Z$71-'Output Viewer'!$M$71),1)</f>
        <v>0</v>
      </c>
      <c r="AA123" s="325">
        <f>AA181/INDEX($J$187:$AK$190,MATCH($K123,$J$187:$J$190,0),MATCH(AA$71,$J$187:$AK$187,0))/IF($K$7="Real",(1+'General Inputs'!$C$4)^('Output Viewer'!AA$71-'Output Viewer'!$M$71),1)</f>
        <v>0</v>
      </c>
      <c r="AB123" s="325">
        <f>AB181/INDEX($J$187:$AK$190,MATCH($K123,$J$187:$J$190,0),MATCH(AB$71,$J$187:$AK$187,0))/IF($K$7="Real",(1+'General Inputs'!$C$4)^('Output Viewer'!AB$71-'Output Viewer'!$M$71),1)</f>
        <v>0</v>
      </c>
      <c r="AC123" s="325">
        <f>AC181/INDEX($J$187:$AK$190,MATCH($K123,$J$187:$J$190,0),MATCH(AC$71,$J$187:$AK$187,0))/IF($K$7="Real",(1+'General Inputs'!$C$4)^('Output Viewer'!AC$71-'Output Viewer'!$M$71),1)</f>
        <v>0</v>
      </c>
      <c r="AD123" s="325">
        <f>AD181/INDEX($J$187:$AK$190,MATCH($K123,$J$187:$J$190,0),MATCH(AD$71,$J$187:$AK$187,0))/IF($K$7="Real",(1+'General Inputs'!$C$4)^('Output Viewer'!AD$71-'Output Viewer'!$M$71),1)</f>
        <v>0</v>
      </c>
      <c r="AE123" s="325">
        <f>AE181/INDEX($J$187:$AK$190,MATCH($K123,$J$187:$J$190,0),MATCH(AE$71,$J$187:$AK$187,0))/IF($K$7="Real",(1+'General Inputs'!$C$4)^('Output Viewer'!AE$71-'Output Viewer'!$M$71),1)</f>
        <v>0</v>
      </c>
      <c r="AF123" s="325">
        <f>AF181/INDEX($J$187:$AK$190,MATCH($K123,$J$187:$J$190,0),MATCH(AF$71,$J$187:$AK$187,0))/IF($K$7="Real",(1+'General Inputs'!$C$4)^('Output Viewer'!AF$71-'Output Viewer'!$M$71),1)</f>
        <v>0</v>
      </c>
      <c r="AG123" s="325">
        <f>AG181/INDEX($J$187:$AK$190,MATCH($K123,$J$187:$J$190,0),MATCH(AG$71,$J$187:$AK$187,0))/IF($K$7="Real",(1+'General Inputs'!$C$4)^('Output Viewer'!AG$71-'Output Viewer'!$M$71),1)</f>
        <v>0</v>
      </c>
      <c r="AH123" s="325">
        <f>AH181/INDEX($J$187:$AK$190,MATCH($K123,$J$187:$J$190,0),MATCH(AH$71,$J$187:$AK$187,0))/IF($K$7="Real",(1+'General Inputs'!$C$4)^('Output Viewer'!AH$71-'Output Viewer'!$M$71),1)</f>
        <v>0</v>
      </c>
      <c r="AI123" s="325">
        <f>AI181/INDEX($J$187:$AK$190,MATCH($K123,$J$187:$J$190,0),MATCH(AI$71,$J$187:$AK$187,0))/IF($K$7="Real",(1+'General Inputs'!$C$4)^('Output Viewer'!AI$71-'Output Viewer'!$M$71),1)</f>
        <v>0</v>
      </c>
      <c r="AJ123" s="325">
        <f>AJ181/INDEX($J$187:$AK$190,MATCH($K123,$J$187:$J$190,0),MATCH(AJ$71,$J$187:$AK$187,0))/IF($K$7="Real",(1+'General Inputs'!$C$4)^('Output Viewer'!AJ$71-'Output Viewer'!$M$71),1)</f>
        <v>0</v>
      </c>
      <c r="AK123" s="325">
        <f>AK181/INDEX($J$187:$AK$190,MATCH($K123,$J$187:$J$190,0),MATCH(AK$71,$J$187:$AK$187,0))/IF($K$7="Real",(1+'General Inputs'!$C$4)^('Output Viewer'!AK$71-'Output Viewer'!$M$71),1)</f>
        <v>0</v>
      </c>
    </row>
    <row r="124" spans="10:37" x14ac:dyDescent="0.25">
      <c r="J124" s="16" t="s">
        <v>35</v>
      </c>
      <c r="K124" s="297" t="s">
        <v>137</v>
      </c>
      <c r="L124" s="298" t="s">
        <v>702</v>
      </c>
      <c r="M124" s="325">
        <f>M182/INDEX($J$187:$AK$190,MATCH($K124,$J$187:$J$190,0),MATCH(M$71,$J$187:$AK$187,0))/IF($K$7="Real",(1+'General Inputs'!$C$4)^('Output Viewer'!M$71-'Output Viewer'!$M$71),1)</f>
        <v>0</v>
      </c>
      <c r="N124" s="325">
        <f>N182/INDEX($J$187:$AK$190,MATCH($K124,$J$187:$J$190,0),MATCH(N$71,$J$187:$AK$187,0))/IF($K$7="Real",(1+'General Inputs'!$C$4)^('Output Viewer'!N$71-'Output Viewer'!$M$71),1)</f>
        <v>0</v>
      </c>
      <c r="O124" s="325">
        <f>O182/INDEX($J$187:$AK$190,MATCH($K124,$J$187:$J$190,0),MATCH(O$71,$J$187:$AK$187,0))/IF($K$7="Real",(1+'General Inputs'!$C$4)^('Output Viewer'!O$71-'Output Viewer'!$M$71),1)</f>
        <v>0</v>
      </c>
      <c r="P124" s="325">
        <f>P182/INDEX($J$187:$AK$190,MATCH($K124,$J$187:$J$190,0),MATCH(P$71,$J$187:$AK$187,0))/IF($K$7="Real",(1+'General Inputs'!$C$4)^('Output Viewer'!P$71-'Output Viewer'!$M$71),1)</f>
        <v>0</v>
      </c>
      <c r="Q124" s="325">
        <f>Q182/INDEX($J$187:$AK$190,MATCH($K124,$J$187:$J$190,0),MATCH(Q$71,$J$187:$AK$187,0))/IF($K$7="Real",(1+'General Inputs'!$C$4)^('Output Viewer'!Q$71-'Output Viewer'!$M$71),1)</f>
        <v>0</v>
      </c>
      <c r="R124" s="325">
        <f>R182/INDEX($J$187:$AK$190,MATCH($K124,$J$187:$J$190,0),MATCH(R$71,$J$187:$AK$187,0))/IF($K$7="Real",(1+'General Inputs'!$C$4)^('Output Viewer'!R$71-'Output Viewer'!$M$71),1)</f>
        <v>0</v>
      </c>
      <c r="S124" s="325">
        <f>S182/INDEX($J$187:$AK$190,MATCH($K124,$J$187:$J$190,0),MATCH(S$71,$J$187:$AK$187,0))/IF($K$7="Real",(1+'General Inputs'!$C$4)^('Output Viewer'!S$71-'Output Viewer'!$M$71),1)</f>
        <v>0</v>
      </c>
      <c r="T124" s="325">
        <f>T182/INDEX($J$187:$AK$190,MATCH($K124,$J$187:$J$190,0),MATCH(T$71,$J$187:$AK$187,0))/IF($K$7="Real",(1+'General Inputs'!$C$4)^('Output Viewer'!T$71-'Output Viewer'!$M$71),1)</f>
        <v>0</v>
      </c>
      <c r="U124" s="325">
        <f>U182/INDEX($J$187:$AK$190,MATCH($K124,$J$187:$J$190,0),MATCH(U$71,$J$187:$AK$187,0))/IF($K$7="Real",(1+'General Inputs'!$C$4)^('Output Viewer'!U$71-'Output Viewer'!$M$71),1)</f>
        <v>0</v>
      </c>
      <c r="V124" s="325">
        <f>V182/INDEX($J$187:$AK$190,MATCH($K124,$J$187:$J$190,0),MATCH(V$71,$J$187:$AK$187,0))/IF($K$7="Real",(1+'General Inputs'!$C$4)^('Output Viewer'!V$71-'Output Viewer'!$M$71),1)</f>
        <v>0</v>
      </c>
      <c r="W124" s="325">
        <f>W182/INDEX($J$187:$AK$190,MATCH($K124,$J$187:$J$190,0),MATCH(W$71,$J$187:$AK$187,0))/IF($K$7="Real",(1+'General Inputs'!$C$4)^('Output Viewer'!W$71-'Output Viewer'!$M$71),1)</f>
        <v>0</v>
      </c>
      <c r="X124" s="325">
        <f>X182/INDEX($J$187:$AK$190,MATCH($K124,$J$187:$J$190,0),MATCH(X$71,$J$187:$AK$187,0))/IF($K$7="Real",(1+'General Inputs'!$C$4)^('Output Viewer'!X$71-'Output Viewer'!$M$71),1)</f>
        <v>0</v>
      </c>
      <c r="Y124" s="325">
        <f>Y182/INDEX($J$187:$AK$190,MATCH($K124,$J$187:$J$190,0),MATCH(Y$71,$J$187:$AK$187,0))/IF($K$7="Real",(1+'General Inputs'!$C$4)^('Output Viewer'!Y$71-'Output Viewer'!$M$71),1)</f>
        <v>0</v>
      </c>
      <c r="Z124" s="325">
        <f>Z182/INDEX($J$187:$AK$190,MATCH($K124,$J$187:$J$190,0),MATCH(Z$71,$J$187:$AK$187,0))/IF($K$7="Real",(1+'General Inputs'!$C$4)^('Output Viewer'!Z$71-'Output Viewer'!$M$71),1)</f>
        <v>0</v>
      </c>
      <c r="AA124" s="325">
        <f>AA182/INDEX($J$187:$AK$190,MATCH($K124,$J$187:$J$190,0),MATCH(AA$71,$J$187:$AK$187,0))/IF($K$7="Real",(1+'General Inputs'!$C$4)^('Output Viewer'!AA$71-'Output Viewer'!$M$71),1)</f>
        <v>0</v>
      </c>
      <c r="AB124" s="325">
        <f>AB182/INDEX($J$187:$AK$190,MATCH($K124,$J$187:$J$190,0),MATCH(AB$71,$J$187:$AK$187,0))/IF($K$7="Real",(1+'General Inputs'!$C$4)^('Output Viewer'!AB$71-'Output Viewer'!$M$71),1)</f>
        <v>0</v>
      </c>
      <c r="AC124" s="325">
        <f>AC182/INDEX($J$187:$AK$190,MATCH($K124,$J$187:$J$190,0),MATCH(AC$71,$J$187:$AK$187,0))/IF($K$7="Real",(1+'General Inputs'!$C$4)^('Output Viewer'!AC$71-'Output Viewer'!$M$71),1)</f>
        <v>0</v>
      </c>
      <c r="AD124" s="325">
        <f>AD182/INDEX($J$187:$AK$190,MATCH($K124,$J$187:$J$190,0),MATCH(AD$71,$J$187:$AK$187,0))/IF($K$7="Real",(1+'General Inputs'!$C$4)^('Output Viewer'!AD$71-'Output Viewer'!$M$71),1)</f>
        <v>0</v>
      </c>
      <c r="AE124" s="325">
        <f>AE182/INDEX($J$187:$AK$190,MATCH($K124,$J$187:$J$190,0),MATCH(AE$71,$J$187:$AK$187,0))/IF($K$7="Real",(1+'General Inputs'!$C$4)^('Output Viewer'!AE$71-'Output Viewer'!$M$71),1)</f>
        <v>0</v>
      </c>
      <c r="AF124" s="325">
        <f>AF182/INDEX($J$187:$AK$190,MATCH($K124,$J$187:$J$190,0),MATCH(AF$71,$J$187:$AK$187,0))/IF($K$7="Real",(1+'General Inputs'!$C$4)^('Output Viewer'!AF$71-'Output Viewer'!$M$71),1)</f>
        <v>0</v>
      </c>
      <c r="AG124" s="325">
        <f>AG182/INDEX($J$187:$AK$190,MATCH($K124,$J$187:$J$190,0),MATCH(AG$71,$J$187:$AK$187,0))/IF($K$7="Real",(1+'General Inputs'!$C$4)^('Output Viewer'!AG$71-'Output Viewer'!$M$71),1)</f>
        <v>0</v>
      </c>
      <c r="AH124" s="325">
        <f>AH182/INDEX($J$187:$AK$190,MATCH($K124,$J$187:$J$190,0),MATCH(AH$71,$J$187:$AK$187,0))/IF($K$7="Real",(1+'General Inputs'!$C$4)^('Output Viewer'!AH$71-'Output Viewer'!$M$71),1)</f>
        <v>0</v>
      </c>
      <c r="AI124" s="325">
        <f>AI182/INDEX($J$187:$AK$190,MATCH($K124,$J$187:$J$190,0),MATCH(AI$71,$J$187:$AK$187,0))/IF($K$7="Real",(1+'General Inputs'!$C$4)^('Output Viewer'!AI$71-'Output Viewer'!$M$71),1)</f>
        <v>0</v>
      </c>
      <c r="AJ124" s="325">
        <f>AJ182/INDEX($J$187:$AK$190,MATCH($K124,$J$187:$J$190,0),MATCH(AJ$71,$J$187:$AK$187,0))/IF($K$7="Real",(1+'General Inputs'!$C$4)^('Output Viewer'!AJ$71-'Output Viewer'!$M$71),1)</f>
        <v>0</v>
      </c>
      <c r="AK124" s="325">
        <f>AK182/INDEX($J$187:$AK$190,MATCH($K124,$J$187:$J$190,0),MATCH(AK$71,$J$187:$AK$187,0))/IF($K$7="Real",(1+'General Inputs'!$C$4)^('Output Viewer'!AK$71-'Output Viewer'!$M$71),1)</f>
        <v>0</v>
      </c>
    </row>
    <row r="125" spans="10:37" x14ac:dyDescent="0.25">
      <c r="J125" s="16" t="s">
        <v>35</v>
      </c>
      <c r="K125" s="297" t="s">
        <v>138</v>
      </c>
      <c r="L125" s="298" t="s">
        <v>702</v>
      </c>
      <c r="M125" s="325">
        <f>M183/INDEX($J$187:$AK$190,MATCH($K125,$J$187:$J$190,0),MATCH(M$71,$J$187:$AK$187,0))/IF($K$7="Real",(1+'General Inputs'!$C$4)^('Output Viewer'!M$71-'Output Viewer'!$M$71),1)</f>
        <v>0</v>
      </c>
      <c r="N125" s="325">
        <f>N183/INDEX($J$187:$AK$190,MATCH($K125,$J$187:$J$190,0),MATCH(N$71,$J$187:$AK$187,0))/IF($K$7="Real",(1+'General Inputs'!$C$4)^('Output Viewer'!N$71-'Output Viewer'!$M$71),1)</f>
        <v>0</v>
      </c>
      <c r="O125" s="325">
        <f>O183/INDEX($J$187:$AK$190,MATCH($K125,$J$187:$J$190,0),MATCH(O$71,$J$187:$AK$187,0))/IF($K$7="Real",(1+'General Inputs'!$C$4)^('Output Viewer'!O$71-'Output Viewer'!$M$71),1)</f>
        <v>0</v>
      </c>
      <c r="P125" s="325">
        <f>P183/INDEX($J$187:$AK$190,MATCH($K125,$J$187:$J$190,0),MATCH(P$71,$J$187:$AK$187,0))/IF($K$7="Real",(1+'General Inputs'!$C$4)^('Output Viewer'!P$71-'Output Viewer'!$M$71),1)</f>
        <v>0</v>
      </c>
      <c r="Q125" s="325">
        <f>Q183/INDEX($J$187:$AK$190,MATCH($K125,$J$187:$J$190,0),MATCH(Q$71,$J$187:$AK$187,0))/IF($K$7="Real",(1+'General Inputs'!$C$4)^('Output Viewer'!Q$71-'Output Viewer'!$M$71),1)</f>
        <v>0</v>
      </c>
      <c r="R125" s="325">
        <f>R183/INDEX($J$187:$AK$190,MATCH($K125,$J$187:$J$190,0),MATCH(R$71,$J$187:$AK$187,0))/IF($K$7="Real",(1+'General Inputs'!$C$4)^('Output Viewer'!R$71-'Output Viewer'!$M$71),1)</f>
        <v>0</v>
      </c>
      <c r="S125" s="325">
        <f>S183/INDEX($J$187:$AK$190,MATCH($K125,$J$187:$J$190,0),MATCH(S$71,$J$187:$AK$187,0))/IF($K$7="Real",(1+'General Inputs'!$C$4)^('Output Viewer'!S$71-'Output Viewer'!$M$71),1)</f>
        <v>0</v>
      </c>
      <c r="T125" s="325">
        <f>T183/INDEX($J$187:$AK$190,MATCH($K125,$J$187:$J$190,0),MATCH(T$71,$J$187:$AK$187,0))/IF($K$7="Real",(1+'General Inputs'!$C$4)^('Output Viewer'!T$71-'Output Viewer'!$M$71),1)</f>
        <v>0</v>
      </c>
      <c r="U125" s="325">
        <f>U183/INDEX($J$187:$AK$190,MATCH($K125,$J$187:$J$190,0),MATCH(U$71,$J$187:$AK$187,0))/IF($K$7="Real",(1+'General Inputs'!$C$4)^('Output Viewer'!U$71-'Output Viewer'!$M$71),1)</f>
        <v>0</v>
      </c>
      <c r="V125" s="325">
        <f>V183/INDEX($J$187:$AK$190,MATCH($K125,$J$187:$J$190,0),MATCH(V$71,$J$187:$AK$187,0))/IF($K$7="Real",(1+'General Inputs'!$C$4)^('Output Viewer'!V$71-'Output Viewer'!$M$71),1)</f>
        <v>0</v>
      </c>
      <c r="W125" s="325">
        <f>W183/INDEX($J$187:$AK$190,MATCH($K125,$J$187:$J$190,0),MATCH(W$71,$J$187:$AK$187,0))/IF($K$7="Real",(1+'General Inputs'!$C$4)^('Output Viewer'!W$71-'Output Viewer'!$M$71),1)</f>
        <v>0</v>
      </c>
      <c r="X125" s="325">
        <f>X183/INDEX($J$187:$AK$190,MATCH($K125,$J$187:$J$190,0),MATCH(X$71,$J$187:$AK$187,0))/IF($K$7="Real",(1+'General Inputs'!$C$4)^('Output Viewer'!X$71-'Output Viewer'!$M$71),1)</f>
        <v>0</v>
      </c>
      <c r="Y125" s="325">
        <f>Y183/INDEX($J$187:$AK$190,MATCH($K125,$J$187:$J$190,0),MATCH(Y$71,$J$187:$AK$187,0))/IF($K$7="Real",(1+'General Inputs'!$C$4)^('Output Viewer'!Y$71-'Output Viewer'!$M$71),1)</f>
        <v>0</v>
      </c>
      <c r="Z125" s="325">
        <f>Z183/INDEX($J$187:$AK$190,MATCH($K125,$J$187:$J$190,0),MATCH(Z$71,$J$187:$AK$187,0))/IF($K$7="Real",(1+'General Inputs'!$C$4)^('Output Viewer'!Z$71-'Output Viewer'!$M$71),1)</f>
        <v>0</v>
      </c>
      <c r="AA125" s="325">
        <f>AA183/INDEX($J$187:$AK$190,MATCH($K125,$J$187:$J$190,0),MATCH(AA$71,$J$187:$AK$187,0))/IF($K$7="Real",(1+'General Inputs'!$C$4)^('Output Viewer'!AA$71-'Output Viewer'!$M$71),1)</f>
        <v>0</v>
      </c>
      <c r="AB125" s="325">
        <f>AB183/INDEX($J$187:$AK$190,MATCH($K125,$J$187:$J$190,0),MATCH(AB$71,$J$187:$AK$187,0))/IF($K$7="Real",(1+'General Inputs'!$C$4)^('Output Viewer'!AB$71-'Output Viewer'!$M$71),1)</f>
        <v>0</v>
      </c>
      <c r="AC125" s="325">
        <f>AC183/INDEX($J$187:$AK$190,MATCH($K125,$J$187:$J$190,0),MATCH(AC$71,$J$187:$AK$187,0))/IF($K$7="Real",(1+'General Inputs'!$C$4)^('Output Viewer'!AC$71-'Output Viewer'!$M$71),1)</f>
        <v>0</v>
      </c>
      <c r="AD125" s="325">
        <f>AD183/INDEX($J$187:$AK$190,MATCH($K125,$J$187:$J$190,0),MATCH(AD$71,$J$187:$AK$187,0))/IF($K$7="Real",(1+'General Inputs'!$C$4)^('Output Viewer'!AD$71-'Output Viewer'!$M$71),1)</f>
        <v>0</v>
      </c>
      <c r="AE125" s="325">
        <f>AE183/INDEX($J$187:$AK$190,MATCH($K125,$J$187:$J$190,0),MATCH(AE$71,$J$187:$AK$187,0))/IF($K$7="Real",(1+'General Inputs'!$C$4)^('Output Viewer'!AE$71-'Output Viewer'!$M$71),1)</f>
        <v>0</v>
      </c>
      <c r="AF125" s="325">
        <f>AF183/INDEX($J$187:$AK$190,MATCH($K125,$J$187:$J$190,0),MATCH(AF$71,$J$187:$AK$187,0))/IF($K$7="Real",(1+'General Inputs'!$C$4)^('Output Viewer'!AF$71-'Output Viewer'!$M$71),1)</f>
        <v>0</v>
      </c>
      <c r="AG125" s="325">
        <f>AG183/INDEX($J$187:$AK$190,MATCH($K125,$J$187:$J$190,0),MATCH(AG$71,$J$187:$AK$187,0))/IF($K$7="Real",(1+'General Inputs'!$C$4)^('Output Viewer'!AG$71-'Output Viewer'!$M$71),1)</f>
        <v>0</v>
      </c>
      <c r="AH125" s="325">
        <f>AH183/INDEX($J$187:$AK$190,MATCH($K125,$J$187:$J$190,0),MATCH(AH$71,$J$187:$AK$187,0))/IF($K$7="Real",(1+'General Inputs'!$C$4)^('Output Viewer'!AH$71-'Output Viewer'!$M$71),1)</f>
        <v>0</v>
      </c>
      <c r="AI125" s="325">
        <f>AI183/INDEX($J$187:$AK$190,MATCH($K125,$J$187:$J$190,0),MATCH(AI$71,$J$187:$AK$187,0))/IF($K$7="Real",(1+'General Inputs'!$C$4)^('Output Viewer'!AI$71-'Output Viewer'!$M$71),1)</f>
        <v>0</v>
      </c>
      <c r="AJ125" s="325">
        <f>AJ183/INDEX($J$187:$AK$190,MATCH($K125,$J$187:$J$190,0),MATCH(AJ$71,$J$187:$AK$187,0))/IF($K$7="Real",(1+'General Inputs'!$C$4)^('Output Viewer'!AJ$71-'Output Viewer'!$M$71),1)</f>
        <v>0</v>
      </c>
      <c r="AK125" s="325">
        <f>AK183/INDEX($J$187:$AK$190,MATCH($K125,$J$187:$J$190,0),MATCH(AK$71,$J$187:$AK$187,0))/IF($K$7="Real",(1+'General Inputs'!$C$4)^('Output Viewer'!AK$71-'Output Viewer'!$M$71),1)</f>
        <v>0</v>
      </c>
    </row>
    <row r="128" spans="10:37" x14ac:dyDescent="0.25">
      <c r="J128" s="38" t="s">
        <v>706</v>
      </c>
    </row>
    <row r="129" spans="10:37" x14ac:dyDescent="0.25">
      <c r="J129" s="330" t="s">
        <v>20</v>
      </c>
      <c r="K129" s="330" t="s">
        <v>700</v>
      </c>
      <c r="L129" s="330" t="s">
        <v>701</v>
      </c>
      <c r="M129" s="331">
        <v>2018</v>
      </c>
      <c r="N129" s="331">
        <v>2019</v>
      </c>
      <c r="O129" s="331">
        <v>2020</v>
      </c>
      <c r="P129" s="331">
        <v>2021</v>
      </c>
      <c r="Q129" s="331">
        <v>2022</v>
      </c>
      <c r="R129" s="331">
        <v>2023</v>
      </c>
      <c r="S129" s="331">
        <v>2024</v>
      </c>
      <c r="T129" s="331">
        <v>2025</v>
      </c>
      <c r="U129" s="331">
        <v>2026</v>
      </c>
      <c r="V129" s="331">
        <v>2027</v>
      </c>
      <c r="W129" s="331">
        <v>2028</v>
      </c>
      <c r="X129" s="331">
        <v>2029</v>
      </c>
      <c r="Y129" s="331">
        <v>2030</v>
      </c>
      <c r="Z129" s="331">
        <v>2031</v>
      </c>
      <c r="AA129" s="331">
        <v>2032</v>
      </c>
      <c r="AB129" s="331">
        <v>2033</v>
      </c>
      <c r="AC129" s="331">
        <v>2034</v>
      </c>
      <c r="AD129" s="331">
        <v>2035</v>
      </c>
      <c r="AE129" s="331">
        <v>2036</v>
      </c>
      <c r="AF129" s="331">
        <v>2037</v>
      </c>
      <c r="AG129" s="331">
        <v>2038</v>
      </c>
      <c r="AH129" s="331">
        <v>2039</v>
      </c>
      <c r="AI129" s="331">
        <v>2040</v>
      </c>
      <c r="AJ129" s="331">
        <v>2041</v>
      </c>
      <c r="AK129" s="331">
        <v>2042</v>
      </c>
    </row>
    <row r="130" spans="10:37" x14ac:dyDescent="0.25">
      <c r="J130" s="297" t="s">
        <v>21</v>
      </c>
      <c r="K130" s="297" t="s">
        <v>136</v>
      </c>
      <c r="L130" s="297" t="s">
        <v>179</v>
      </c>
      <c r="M130" s="323">
        <f>'Avoided Energy'!E13</f>
        <v>396190.55088611529</v>
      </c>
      <c r="N130" s="323">
        <f>'Avoided Energy'!F13</f>
        <v>540344.64137616346</v>
      </c>
      <c r="O130" s="323">
        <f>'Avoided Energy'!G13</f>
        <v>757550.32121933217</v>
      </c>
      <c r="P130" s="323">
        <f>'Avoided Energy'!H13</f>
        <v>968088.06601082382</v>
      </c>
      <c r="Q130" s="323">
        <f>'Avoided Energy'!I13</f>
        <v>1229078.4377720798</v>
      </c>
      <c r="R130" s="323">
        <f>'Avoided Energy'!J13</f>
        <v>1524243.7500597434</v>
      </c>
      <c r="S130" s="323">
        <f>'Avoided Energy'!K13</f>
        <v>1964760.006429235</v>
      </c>
      <c r="T130" s="323">
        <f>'Avoided Energy'!L13</f>
        <v>2488171.6082919557</v>
      </c>
      <c r="U130" s="323">
        <f>'Avoided Energy'!M13</f>
        <v>3099477.9243356558</v>
      </c>
      <c r="V130" s="323">
        <f>'Avoided Energy'!N13</f>
        <v>3877890.1037313007</v>
      </c>
      <c r="W130" s="323">
        <f>'Avoided Energy'!O13</f>
        <v>4755654.0270044096</v>
      </c>
      <c r="X130" s="323">
        <f>'Avoided Energy'!P13</f>
        <v>5795404.4238384841</v>
      </c>
      <c r="Y130" s="323">
        <f>'Avoided Energy'!Q13</f>
        <v>6571182.1414923565</v>
      </c>
      <c r="Z130" s="323">
        <f>'Avoided Energy'!R13</f>
        <v>7509541.1071393266</v>
      </c>
      <c r="AA130" s="323">
        <f>'Avoided Energy'!S13</f>
        <v>8298206.3025230812</v>
      </c>
      <c r="AB130" s="323">
        <f>'Avoided Energy'!T13</f>
        <v>8805496.6600616574</v>
      </c>
      <c r="AC130" s="323">
        <f>'Avoided Energy'!U13</f>
        <v>9326288.5832904354</v>
      </c>
      <c r="AD130" s="323">
        <f>'Avoided Energy'!V13</f>
        <v>9948877.0579065084</v>
      </c>
      <c r="AE130" s="323">
        <f>'Avoided Energy'!W13</f>
        <v>10490972.424398499</v>
      </c>
      <c r="AF130" s="323">
        <f>'Avoided Energy'!X13</f>
        <v>11052832.986349428</v>
      </c>
      <c r="AG130" s="323">
        <f>'Avoided Energy'!Y13</f>
        <v>11400413.846333394</v>
      </c>
      <c r="AH130" s="323">
        <f>'Avoided Energy'!Z13</f>
        <v>11853769.842176696</v>
      </c>
      <c r="AI130" s="323">
        <f>'Avoided Energy'!AA13</f>
        <v>12277040.287103627</v>
      </c>
      <c r="AJ130" s="323">
        <f>'Avoided Energy'!AB13</f>
        <v>12686170.250577141</v>
      </c>
      <c r="AK130" s="323">
        <f>'Avoided Energy'!AC13</f>
        <v>13464075.415131338</v>
      </c>
    </row>
    <row r="131" spans="10:37" x14ac:dyDescent="0.25">
      <c r="J131" s="297" t="s">
        <v>21</v>
      </c>
      <c r="K131" s="297" t="s">
        <v>137</v>
      </c>
      <c r="L131" s="297" t="s">
        <v>179</v>
      </c>
      <c r="M131" s="323">
        <f>'Avoided Energy'!E14</f>
        <v>458119</v>
      </c>
      <c r="N131" s="323">
        <f>'Avoided Energy'!F14</f>
        <v>761662</v>
      </c>
      <c r="O131" s="323">
        <f>'Avoided Energy'!G14</f>
        <v>1229126</v>
      </c>
      <c r="P131" s="323">
        <f>'Avoided Energy'!H14</f>
        <v>1760058</v>
      </c>
      <c r="Q131" s="323">
        <f>'Avoided Energy'!I14</f>
        <v>2370914</v>
      </c>
      <c r="R131" s="323">
        <f>'Avoided Energy'!J14</f>
        <v>2962584</v>
      </c>
      <c r="S131" s="323">
        <f>'Avoided Energy'!K14</f>
        <v>3736509</v>
      </c>
      <c r="T131" s="323">
        <f>'Avoided Energy'!L14</f>
        <v>4483672</v>
      </c>
      <c r="U131" s="323">
        <f>'Avoided Energy'!M14</f>
        <v>5255321</v>
      </c>
      <c r="V131" s="323">
        <f>'Avoided Energy'!N14</f>
        <v>6166278</v>
      </c>
      <c r="W131" s="323">
        <f>'Avoided Energy'!O14</f>
        <v>7142204.298755955</v>
      </c>
      <c r="X131" s="323">
        <f>'Avoided Energy'!P14</f>
        <v>8373455.9110764777</v>
      </c>
      <c r="Y131" s="323">
        <f>'Avoided Energy'!Q14</f>
        <v>9182379.5180947706</v>
      </c>
      <c r="Z131" s="323">
        <f>'Avoided Energy'!R14</f>
        <v>10160443.20924136</v>
      </c>
      <c r="AA131" s="323">
        <f>'Avoided Energy'!S14</f>
        <v>10947150.628474038</v>
      </c>
      <c r="AB131" s="323">
        <f>'Avoided Energy'!T14</f>
        <v>11414258.502415158</v>
      </c>
      <c r="AC131" s="323">
        <f>'Avoided Energy'!U14</f>
        <v>11948559.666718429</v>
      </c>
      <c r="AD131" s="323">
        <f>'Avoided Energy'!V14</f>
        <v>12691046.91319987</v>
      </c>
      <c r="AE131" s="323">
        <f>'Avoided Energy'!W14</f>
        <v>13378289.234457854</v>
      </c>
      <c r="AF131" s="323">
        <f>'Avoided Energy'!X14</f>
        <v>14130042.906761855</v>
      </c>
      <c r="AG131" s="323">
        <f>'Avoided Energy'!Y14</f>
        <v>14644005.7156101</v>
      </c>
      <c r="AH131" s="323">
        <f>'Avoided Energy'!Z14</f>
        <v>15355186.404039834</v>
      </c>
      <c r="AI131" s="323">
        <f>'Avoided Energy'!AA14</f>
        <v>16046206.078671435</v>
      </c>
      <c r="AJ131" s="323">
        <f>'Avoided Energy'!AB14</f>
        <v>16681134.596148767</v>
      </c>
      <c r="AK131" s="323">
        <f>'Avoided Energy'!AC14</f>
        <v>17794475.928524241</v>
      </c>
    </row>
    <row r="132" spans="10:37" x14ac:dyDescent="0.25">
      <c r="J132" s="297" t="s">
        <v>21</v>
      </c>
      <c r="K132" s="297" t="s">
        <v>138</v>
      </c>
      <c r="L132" s="297" t="s">
        <v>179</v>
      </c>
      <c r="M132" s="323">
        <f>'Avoided Energy'!E15</f>
        <v>519954.94072527462</v>
      </c>
      <c r="N132" s="323">
        <f>'Avoided Energy'!F15</f>
        <v>982215.730315377</v>
      </c>
      <c r="O132" s="323">
        <f>'Avoided Energy'!G15</f>
        <v>1697422.1146137072</v>
      </c>
      <c r="P132" s="323">
        <f>'Avoided Energy'!H15</f>
        <v>2543150.3009871677</v>
      </c>
      <c r="Q132" s="323">
        <f>'Avoided Energy'!I15</f>
        <v>3495324.0240278561</v>
      </c>
      <c r="R132" s="323">
        <f>'Avoided Energy'!J15</f>
        <v>4373832.0671561239</v>
      </c>
      <c r="S132" s="323">
        <f>'Avoided Energy'!K15</f>
        <v>5476119.6185080968</v>
      </c>
      <c r="T132" s="323">
        <f>'Avoided Energy'!L15</f>
        <v>6439203.9392961757</v>
      </c>
      <c r="U132" s="323">
        <f>'Avoided Energy'!M15</f>
        <v>7368423.2581552854</v>
      </c>
      <c r="V132" s="323">
        <f>'Avoided Energy'!N15</f>
        <v>8407207.5796809308</v>
      </c>
      <c r="W132" s="323">
        <f>'Avoided Energy'!O15</f>
        <v>9469620.7131562475</v>
      </c>
      <c r="X132" s="323">
        <f>'Avoided Energy'!P15</f>
        <v>10895246.074902605</v>
      </c>
      <c r="Y132" s="323">
        <f>'Avoided Energy'!Q15</f>
        <v>11749683.904198617</v>
      </c>
      <c r="Z132" s="323">
        <f>'Avoided Energy'!R15</f>
        <v>12761984.366746757</v>
      </c>
      <c r="AA132" s="323">
        <f>'Avoided Energy'!S15</f>
        <v>13550225.432916801</v>
      </c>
      <c r="AB132" s="323">
        <f>'Avoided Energy'!T15</f>
        <v>13982642.122130942</v>
      </c>
      <c r="AC132" s="323">
        <f>'Avoided Energy'!U15</f>
        <v>14531819.095848253</v>
      </c>
      <c r="AD132" s="323">
        <f>'Avoided Energy'!V15</f>
        <v>15396874.506337661</v>
      </c>
      <c r="AE132" s="323">
        <f>'Avoided Energy'!W15</f>
        <v>16231702.36867287</v>
      </c>
      <c r="AF132" s="323">
        <f>'Avoided Energy'!X15</f>
        <v>17172717.888819903</v>
      </c>
      <c r="AG132" s="323">
        <f>'Avoided Energy'!Y15</f>
        <v>17848933.816703346</v>
      </c>
      <c r="AH132" s="323">
        <f>'Avoided Energy'!Z15</f>
        <v>18816611.604973234</v>
      </c>
      <c r="AI132" s="323">
        <f>'Avoided Energy'!AA15</f>
        <v>19770633.123679239</v>
      </c>
      <c r="AJ132" s="323">
        <f>'Avoided Energy'!AB15</f>
        <v>20629360.951491475</v>
      </c>
      <c r="AK132" s="323">
        <f>'Avoided Energy'!AC15</f>
        <v>22072560.545695823</v>
      </c>
    </row>
    <row r="133" spans="10:37" x14ac:dyDescent="0.25">
      <c r="J133" s="297" t="s">
        <v>21</v>
      </c>
      <c r="K133" s="297" t="s">
        <v>136</v>
      </c>
      <c r="L133" s="297" t="s">
        <v>180</v>
      </c>
      <c r="M133" s="323">
        <f>'Avoided Energy'!E16</f>
        <v>396190</v>
      </c>
      <c r="N133" s="323">
        <f>'Avoided Energy'!F16</f>
        <v>540345</v>
      </c>
      <c r="O133" s="323">
        <f>'Avoided Energy'!G16</f>
        <v>757552</v>
      </c>
      <c r="P133" s="323">
        <f>'Avoided Energy'!H16</f>
        <v>968085</v>
      </c>
      <c r="Q133" s="323">
        <f>'Avoided Energy'!I16</f>
        <v>1229075</v>
      </c>
      <c r="R133" s="323">
        <f>'Avoided Energy'!J16</f>
        <v>1524243</v>
      </c>
      <c r="S133" s="323">
        <f>'Avoided Energy'!K16</f>
        <v>1964762</v>
      </c>
      <c r="T133" s="323">
        <f>'Avoided Energy'!L16</f>
        <v>2488173</v>
      </c>
      <c r="U133" s="323">
        <f>'Avoided Energy'!M16</f>
        <v>3099477</v>
      </c>
      <c r="V133" s="323">
        <f>'Avoided Energy'!N16</f>
        <v>3877888</v>
      </c>
      <c r="W133" s="323">
        <f>'Avoided Energy'!O16</f>
        <v>4746739</v>
      </c>
      <c r="X133" s="323">
        <f>'Avoided Energy'!P16</f>
        <v>5605807</v>
      </c>
      <c r="Y133" s="323">
        <f>'Avoided Energy'!Q16</f>
        <v>6242936</v>
      </c>
      <c r="Z133" s="323">
        <f>'Avoided Energy'!R16</f>
        <v>7129173</v>
      </c>
      <c r="AA133" s="323">
        <f>'Avoided Energy'!S16</f>
        <v>7823905</v>
      </c>
      <c r="AB133" s="323">
        <f>'Avoided Energy'!T16</f>
        <v>8250007</v>
      </c>
      <c r="AC133" s="323">
        <f>'Avoided Energy'!U16</f>
        <v>8725065</v>
      </c>
      <c r="AD133" s="323">
        <f>'Avoided Energy'!V16</f>
        <v>9289707</v>
      </c>
      <c r="AE133" s="323">
        <f>'Avoided Energy'!W16</f>
        <v>9763973</v>
      </c>
      <c r="AF133" s="323">
        <f>'Avoided Energy'!X16</f>
        <v>10248305</v>
      </c>
      <c r="AG133" s="323">
        <f>'Avoided Energy'!Y16</f>
        <v>10551497</v>
      </c>
      <c r="AH133" s="323">
        <f>'Avoided Energy'!Z16</f>
        <v>10912511</v>
      </c>
      <c r="AI133" s="323">
        <f>'Avoided Energy'!AA16</f>
        <v>11323698</v>
      </c>
      <c r="AJ133" s="323">
        <f>'Avoided Energy'!AB16</f>
        <v>11621851</v>
      </c>
      <c r="AK133" s="323">
        <f>'Avoided Energy'!AC16</f>
        <v>12298358</v>
      </c>
    </row>
    <row r="134" spans="10:37" x14ac:dyDescent="0.25">
      <c r="J134" s="297" t="s">
        <v>21</v>
      </c>
      <c r="K134" s="297" t="s">
        <v>137</v>
      </c>
      <c r="L134" s="297" t="s">
        <v>180</v>
      </c>
      <c r="M134" s="323">
        <f>'Avoided Energy'!E17</f>
        <v>458118</v>
      </c>
      <c r="N134" s="323">
        <f>'Avoided Energy'!F17</f>
        <v>761662</v>
      </c>
      <c r="O134" s="323">
        <f>'Avoided Energy'!G17</f>
        <v>1229131</v>
      </c>
      <c r="P134" s="323">
        <f>'Avoided Energy'!H17</f>
        <v>1760058</v>
      </c>
      <c r="Q134" s="323">
        <f>'Avoided Energy'!I17</f>
        <v>2370913</v>
      </c>
      <c r="R134" s="323">
        <f>'Avoided Energy'!J17</f>
        <v>2962585</v>
      </c>
      <c r="S134" s="323">
        <f>'Avoided Energy'!K17</f>
        <v>3736514</v>
      </c>
      <c r="T134" s="323">
        <f>'Avoided Energy'!L17</f>
        <v>4483673</v>
      </c>
      <c r="U134" s="323">
        <f>'Avoided Energy'!M17</f>
        <v>5255320</v>
      </c>
      <c r="V134" s="323">
        <f>'Avoided Energy'!N17</f>
        <v>6166276</v>
      </c>
      <c r="W134" s="323">
        <f>'Avoided Energy'!O17</f>
        <v>7144586</v>
      </c>
      <c r="X134" s="323">
        <f>'Avoided Energy'!P17</f>
        <v>8106807</v>
      </c>
      <c r="Y134" s="323">
        <f>'Avoided Energy'!Q17</f>
        <v>8716993</v>
      </c>
      <c r="Z134" s="323">
        <f>'Avoided Energy'!R17</f>
        <v>9641004</v>
      </c>
      <c r="AA134" s="323">
        <f>'Avoided Energy'!S17</f>
        <v>10313353</v>
      </c>
      <c r="AB134" s="323">
        <f>'Avoided Energy'!T17</f>
        <v>10682167</v>
      </c>
      <c r="AC134" s="323">
        <f>'Avoided Energy'!U17</f>
        <v>11170896</v>
      </c>
      <c r="AD134" s="323">
        <f>'Avoided Energy'!V17</f>
        <v>11836550</v>
      </c>
      <c r="AE134" s="323">
        <f>'Avoided Energy'!W17</f>
        <v>12432900</v>
      </c>
      <c r="AF134" s="323">
        <f>'Avoided Energy'!X17</f>
        <v>13084876</v>
      </c>
      <c r="AG134" s="323">
        <f>'Avoided Energy'!Y17</f>
        <v>13540475</v>
      </c>
      <c r="AH134" s="323">
        <f>'Avoided Energy'!Z17</f>
        <v>14106857</v>
      </c>
      <c r="AI134" s="323">
        <f>'Avoided Energy'!AA17</f>
        <v>14782587</v>
      </c>
      <c r="AJ134" s="323">
        <f>'Avoided Energy'!AB17</f>
        <v>15267253</v>
      </c>
      <c r="AK134" s="323">
        <f>'Avoided Energy'!AC17</f>
        <v>16229651</v>
      </c>
    </row>
    <row r="135" spans="10:37" x14ac:dyDescent="0.25">
      <c r="J135" s="297" t="s">
        <v>21</v>
      </c>
      <c r="K135" s="297" t="s">
        <v>138</v>
      </c>
      <c r="L135" s="297" t="s">
        <v>180</v>
      </c>
      <c r="M135" s="323">
        <f>'Avoided Energy'!E18</f>
        <v>519954</v>
      </c>
      <c r="N135" s="323">
        <f>'Avoided Energy'!F18</f>
        <v>982216</v>
      </c>
      <c r="O135" s="323">
        <f>'Avoided Energy'!G18</f>
        <v>1697431</v>
      </c>
      <c r="P135" s="323">
        <f>'Avoided Energy'!H18</f>
        <v>2543150</v>
      </c>
      <c r="Q135" s="323">
        <f>'Avoided Energy'!I18</f>
        <v>3495323</v>
      </c>
      <c r="R135" s="323">
        <f>'Avoided Energy'!J18</f>
        <v>4373833</v>
      </c>
      <c r="S135" s="323">
        <f>'Avoided Energy'!K18</f>
        <v>5476122</v>
      </c>
      <c r="T135" s="323">
        <f>'Avoided Energy'!L18</f>
        <v>6439207</v>
      </c>
      <c r="U135" s="323">
        <f>'Avoided Energy'!M18</f>
        <v>7368422</v>
      </c>
      <c r="V135" s="323">
        <f>'Avoided Energy'!N18</f>
        <v>8407206</v>
      </c>
      <c r="W135" s="323">
        <f>'Avoided Energy'!O18</f>
        <v>9496882</v>
      </c>
      <c r="X135" s="323">
        <f>'Avoided Energy'!P18</f>
        <v>10562346</v>
      </c>
      <c r="Y135" s="323">
        <f>'Avoided Energy'!Q18</f>
        <v>11149471</v>
      </c>
      <c r="Z135" s="323">
        <f>'Avoided Energy'!R18</f>
        <v>12107730</v>
      </c>
      <c r="AA135" s="323">
        <f>'Avoided Energy'!S18</f>
        <v>12759193</v>
      </c>
      <c r="AB135" s="323">
        <f>'Avoided Energy'!T18</f>
        <v>13075961</v>
      </c>
      <c r="AC135" s="323">
        <f>'Avoided Energy'!U18</f>
        <v>13579873</v>
      </c>
      <c r="AD135" s="323">
        <f>'Avoided Energy'!V18</f>
        <v>14346292</v>
      </c>
      <c r="AE135" s="323">
        <f>'Avoided Energy'!W18</f>
        <v>15065629</v>
      </c>
      <c r="AF135" s="323">
        <f>'Avoided Energy'!X18</f>
        <v>15883461</v>
      </c>
      <c r="AG135" s="323">
        <f>'Avoided Energy'!Y18</f>
        <v>16489876</v>
      </c>
      <c r="AH135" s="323">
        <f>'Avoided Energy'!Z18</f>
        <v>17255566</v>
      </c>
      <c r="AI135" s="323">
        <f>'Avoided Energy'!AA18</f>
        <v>18191421</v>
      </c>
      <c r="AJ135" s="323">
        <f>'Avoided Energy'!AB18</f>
        <v>18864283</v>
      </c>
      <c r="AK135" s="323">
        <f>'Avoided Energy'!AC18</f>
        <v>20105776</v>
      </c>
    </row>
    <row r="136" spans="10:37" x14ac:dyDescent="0.25">
      <c r="J136" s="16" t="s">
        <v>22</v>
      </c>
      <c r="K136" s="297" t="s">
        <v>136</v>
      </c>
      <c r="L136" s="298" t="s">
        <v>702</v>
      </c>
      <c r="M136" s="323">
        <f>'Avoided Capacity'!E10</f>
        <v>34313.834069999866</v>
      </c>
      <c r="N136" s="323">
        <f>'Avoided Capacity'!F10</f>
        <v>46958.472433111616</v>
      </c>
      <c r="O136" s="323">
        <f>'Avoided Capacity'!G10</f>
        <v>60040.326627090762</v>
      </c>
      <c r="P136" s="323">
        <f>'Avoided Capacity'!H10</f>
        <v>88085.3035803354</v>
      </c>
      <c r="Q136" s="323">
        <f>'Avoided Capacity'!I10</f>
        <v>126139.61061494765</v>
      </c>
      <c r="R136" s="323">
        <f>'Avoided Capacity'!J10</f>
        <v>173991.36088256157</v>
      </c>
      <c r="S136" s="323">
        <f>'Avoided Capacity'!K10</f>
        <v>231803.27027534798</v>
      </c>
      <c r="T136" s="323">
        <f>'Avoided Capacity'!L10</f>
        <v>298807.05179315258</v>
      </c>
      <c r="U136" s="323">
        <f>'Avoided Capacity'!M10</f>
        <v>377498.42092369107</v>
      </c>
      <c r="V136" s="323">
        <f>'Avoided Capacity'!N10</f>
        <v>468891.57190486795</v>
      </c>
      <c r="W136" s="323">
        <f>'Avoided Capacity'!O10</f>
        <v>577312.49684797134</v>
      </c>
      <c r="X136" s="323">
        <f>'Avoided Capacity'!P10</f>
        <v>709625.50011857226</v>
      </c>
      <c r="Y136" s="323">
        <f>'Avoided Capacity'!Q10</f>
        <v>860650.75741409336</v>
      </c>
      <c r="Z136" s="323">
        <f>'Avoided Capacity'!R10</f>
        <v>1033090.8466616677</v>
      </c>
      <c r="AA136" s="323">
        <f>'Avoided Capacity'!S10</f>
        <v>1208909.8609482108</v>
      </c>
      <c r="AB136" s="323">
        <f>'Avoided Capacity'!T10</f>
        <v>1364813.6464516299</v>
      </c>
      <c r="AC136" s="323">
        <f>'Avoided Capacity'!U10</f>
        <v>1513284.9092012909</v>
      </c>
      <c r="AD136" s="323">
        <f>'Avoided Capacity'!V10</f>
        <v>1662363.8077885662</v>
      </c>
      <c r="AE136" s="323">
        <f>'Avoided Capacity'!W10</f>
        <v>1803800.291026996</v>
      </c>
      <c r="AF136" s="323">
        <f>'Avoided Capacity'!X10</f>
        <v>1931068.8076230148</v>
      </c>
      <c r="AG136" s="323">
        <f>'Avoided Capacity'!Y10</f>
        <v>2045222.5479764901</v>
      </c>
      <c r="AH136" s="323">
        <f>'Avoided Capacity'!Z10</f>
        <v>2142760.4279138572</v>
      </c>
      <c r="AI136" s="323">
        <f>'Avoided Capacity'!AA10</f>
        <v>2230615.173647054</v>
      </c>
      <c r="AJ136" s="323">
        <f>'Avoided Capacity'!AB10</f>
        <v>2316005.9126263876</v>
      </c>
      <c r="AK136" s="323">
        <f>'Avoided Capacity'!AC10</f>
        <v>2396721.7960790643</v>
      </c>
    </row>
    <row r="137" spans="10:37" x14ac:dyDescent="0.25">
      <c r="J137" s="16" t="s">
        <v>22</v>
      </c>
      <c r="K137" s="297" t="s">
        <v>137</v>
      </c>
      <c r="L137" s="298" t="s">
        <v>702</v>
      </c>
      <c r="M137" s="323">
        <f>'Avoided Capacity'!E11</f>
        <v>34313.834069999866</v>
      </c>
      <c r="N137" s="323">
        <f>'Avoided Capacity'!F11</f>
        <v>46958.472433111616</v>
      </c>
      <c r="O137" s="323">
        <f>'Avoided Capacity'!G11</f>
        <v>60040.326627090762</v>
      </c>
      <c r="P137" s="323">
        <f>'Avoided Capacity'!H11</f>
        <v>88085.3035803354</v>
      </c>
      <c r="Q137" s="323">
        <f>'Avoided Capacity'!I11</f>
        <v>145936.66698346069</v>
      </c>
      <c r="R137" s="323">
        <f>'Avoided Capacity'!J11</f>
        <v>245654.8663430101</v>
      </c>
      <c r="S137" s="323">
        <f>'Avoided Capacity'!K11</f>
        <v>377464.60381716758</v>
      </c>
      <c r="T137" s="323">
        <f>'Avoided Capacity'!L11</f>
        <v>546391.95157399657</v>
      </c>
      <c r="U137" s="323">
        <f>'Avoided Capacity'!M11</f>
        <v>733959.72193381295</v>
      </c>
      <c r="V137" s="323">
        <f>'Avoided Capacity'!N11</f>
        <v>920550.84050384304</v>
      </c>
      <c r="W137" s="323">
        <f>'Avoided Capacity'!O11</f>
        <v>1108522.3535509992</v>
      </c>
      <c r="X137" s="323">
        <f>'Avoided Capacity'!P11</f>
        <v>1292313.5098717466</v>
      </c>
      <c r="Y137" s="323">
        <f>'Avoided Capacity'!Q11</f>
        <v>1474575.0380894309</v>
      </c>
      <c r="Z137" s="323">
        <f>'Avoided Capacity'!R11</f>
        <v>1660266.3245854985</v>
      </c>
      <c r="AA137" s="323">
        <f>'Avoided Capacity'!S11</f>
        <v>1837197.2495556988</v>
      </c>
      <c r="AB137" s="323">
        <f>'Avoided Capacity'!T11</f>
        <v>1989616.6614711059</v>
      </c>
      <c r="AC137" s="323">
        <f>'Avoided Capacity'!U11</f>
        <v>2129646.6972307311</v>
      </c>
      <c r="AD137" s="323">
        <f>'Avoided Capacity'!V11</f>
        <v>2266026.9524066602</v>
      </c>
      <c r="AE137" s="323">
        <f>'Avoided Capacity'!W11</f>
        <v>2395710.8827208253</v>
      </c>
      <c r="AF137" s="323">
        <f>'Avoided Capacity'!X11</f>
        <v>2518083.5976120755</v>
      </c>
      <c r="AG137" s="323">
        <f>'Avoided Capacity'!Y11</f>
        <v>2634668.5113114542</v>
      </c>
      <c r="AH137" s="323">
        <f>'Avoided Capacity'!Z11</f>
        <v>2745283.8852824108</v>
      </c>
      <c r="AI137" s="323">
        <f>'Avoided Capacity'!AA11</f>
        <v>2854992.3796359301</v>
      </c>
      <c r="AJ137" s="323">
        <f>'Avoided Capacity'!AB11</f>
        <v>2970011.8248542929</v>
      </c>
      <c r="AK137" s="323">
        <f>'Avoided Capacity'!AC11</f>
        <v>3088471.4870471465</v>
      </c>
    </row>
    <row r="138" spans="10:37" x14ac:dyDescent="0.25">
      <c r="J138" s="16" t="s">
        <v>22</v>
      </c>
      <c r="K138" s="297" t="s">
        <v>138</v>
      </c>
      <c r="L138" s="298" t="s">
        <v>702</v>
      </c>
      <c r="M138" s="323">
        <f>'Avoided Capacity'!E12</f>
        <v>34313.834069999866</v>
      </c>
      <c r="N138" s="323">
        <f>'Avoided Capacity'!F12</f>
        <v>46958.472433111616</v>
      </c>
      <c r="O138" s="323">
        <f>'Avoided Capacity'!G12</f>
        <v>60040.326627090762</v>
      </c>
      <c r="P138" s="323">
        <f>'Avoided Capacity'!H12</f>
        <v>88085.3035803354</v>
      </c>
      <c r="Q138" s="323">
        <f>'Avoided Capacity'!I12</f>
        <v>165733.72335197372</v>
      </c>
      <c r="R138" s="323">
        <f>'Avoided Capacity'!J12</f>
        <v>317318.37180345872</v>
      </c>
      <c r="S138" s="323">
        <f>'Avoided Capacity'!K12</f>
        <v>523125.93735898723</v>
      </c>
      <c r="T138" s="323">
        <f>'Avoided Capacity'!L12</f>
        <v>793976.85135484068</v>
      </c>
      <c r="U138" s="323">
        <f>'Avoided Capacity'!M12</f>
        <v>1090421.0229439347</v>
      </c>
      <c r="V138" s="323">
        <f>'Avoided Capacity'!N12</f>
        <v>1372210.109102818</v>
      </c>
      <c r="W138" s="323">
        <f>'Avoided Capacity'!O12</f>
        <v>1639732.2102540273</v>
      </c>
      <c r="X138" s="323">
        <f>'Avoided Capacity'!P12</f>
        <v>1875001.5196249208</v>
      </c>
      <c r="Y138" s="323">
        <f>'Avoided Capacity'!Q12</f>
        <v>2088499.3187647678</v>
      </c>
      <c r="Z138" s="323">
        <f>'Avoided Capacity'!R12</f>
        <v>2287441.8025093293</v>
      </c>
      <c r="AA138" s="323">
        <f>'Avoided Capacity'!S12</f>
        <v>2465484.6381631871</v>
      </c>
      <c r="AB138" s="323">
        <f>'Avoided Capacity'!T12</f>
        <v>2614419.6764905816</v>
      </c>
      <c r="AC138" s="323">
        <f>'Avoided Capacity'!U12</f>
        <v>2746008.4852601723</v>
      </c>
      <c r="AD138" s="323">
        <f>'Avoided Capacity'!V12</f>
        <v>2869690.0970247546</v>
      </c>
      <c r="AE138" s="323">
        <f>'Avoided Capacity'!W12</f>
        <v>2987621.4744146536</v>
      </c>
      <c r="AF138" s="323">
        <f>'Avoided Capacity'!X12</f>
        <v>3105098.3876011362</v>
      </c>
      <c r="AG138" s="323">
        <f>'Avoided Capacity'!Y12</f>
        <v>3224114.4746464184</v>
      </c>
      <c r="AH138" s="323">
        <f>'Avoided Capacity'!Z12</f>
        <v>3347807.3426509644</v>
      </c>
      <c r="AI138" s="323">
        <f>'Avoided Capacity'!AA12</f>
        <v>3479369.5856248057</v>
      </c>
      <c r="AJ138" s="323">
        <f>'Avoided Capacity'!AB12</f>
        <v>3624017.7370821973</v>
      </c>
      <c r="AK138" s="323">
        <f>'Avoided Capacity'!AC12</f>
        <v>3780221.1780152288</v>
      </c>
    </row>
    <row r="139" spans="10:37" x14ac:dyDescent="0.25">
      <c r="J139" s="16" t="s">
        <v>23</v>
      </c>
      <c r="K139" s="297" t="s">
        <v>136</v>
      </c>
      <c r="L139" s="298" t="s">
        <v>702</v>
      </c>
      <c r="M139" s="323">
        <f>'Avoided T&amp;D'!E10</f>
        <v>0</v>
      </c>
      <c r="N139" s="323">
        <f>'Avoided T&amp;D'!F10</f>
        <v>0</v>
      </c>
      <c r="O139" s="323">
        <f>'Avoided T&amp;D'!G10</f>
        <v>0</v>
      </c>
      <c r="P139" s="323">
        <f>'Avoided T&amp;D'!H10</f>
        <v>0</v>
      </c>
      <c r="Q139" s="323">
        <f>'Avoided T&amp;D'!I10</f>
        <v>0</v>
      </c>
      <c r="R139" s="323">
        <f>'Avoided T&amp;D'!J10</f>
        <v>0</v>
      </c>
      <c r="S139" s="323">
        <f>'Avoided T&amp;D'!K10</f>
        <v>0</v>
      </c>
      <c r="T139" s="323">
        <f>'Avoided T&amp;D'!L10</f>
        <v>0</v>
      </c>
      <c r="U139" s="323">
        <f>'Avoided T&amp;D'!M10</f>
        <v>0</v>
      </c>
      <c r="V139" s="323">
        <f>'Avoided T&amp;D'!N10</f>
        <v>1462793.3039937085</v>
      </c>
      <c r="W139" s="323">
        <f>'Avoided T&amp;D'!O10</f>
        <v>0</v>
      </c>
      <c r="X139" s="323">
        <f>'Avoided T&amp;D'!P10</f>
        <v>0</v>
      </c>
      <c r="Y139" s="323">
        <f>'Avoided T&amp;D'!Q10</f>
        <v>0</v>
      </c>
      <c r="Z139" s="323">
        <f>'Avoided T&amp;D'!R10</f>
        <v>0</v>
      </c>
      <c r="AA139" s="323">
        <f>'Avoided T&amp;D'!S10</f>
        <v>1500000</v>
      </c>
      <c r="AB139" s="323">
        <f>'Avoided T&amp;D'!T10</f>
        <v>3147342.8461087346</v>
      </c>
      <c r="AC139" s="323">
        <f>'Avoided T&amp;D'!U10</f>
        <v>3180289.7030309094</v>
      </c>
      <c r="AD139" s="323">
        <f>'Avoided T&amp;D'!V10</f>
        <v>1821013.9656597478</v>
      </c>
      <c r="AE139" s="323">
        <f>'Avoided T&amp;D'!W10</f>
        <v>1857434.2449729426</v>
      </c>
      <c r="AF139" s="323">
        <f>'Avoided T&amp;D'!X10</f>
        <v>1894582.9298724013</v>
      </c>
      <c r="AG139" s="323">
        <f>'Avoided T&amp;D'!Y10</f>
        <v>113674.97579234409</v>
      </c>
      <c r="AH139" s="323">
        <f>'Avoided T&amp;D'!Z10</f>
        <v>0</v>
      </c>
      <c r="AI139" s="323">
        <f>'Avoided T&amp;D'!AA10</f>
        <v>0</v>
      </c>
      <c r="AJ139" s="323">
        <f>'Avoided T&amp;D'!AB10</f>
        <v>422214.77798724658</v>
      </c>
      <c r="AK139" s="323">
        <f>'Avoided T&amp;D'!AC10</f>
        <v>2399386.266904667</v>
      </c>
    </row>
    <row r="140" spans="10:37" x14ac:dyDescent="0.25">
      <c r="J140" s="16" t="s">
        <v>23</v>
      </c>
      <c r="K140" s="297" t="s">
        <v>137</v>
      </c>
      <c r="L140" s="298" t="s">
        <v>702</v>
      </c>
      <c r="M140" s="323">
        <f>'Avoided T&amp;D'!E11</f>
        <v>0</v>
      </c>
      <c r="N140" s="323">
        <f>'Avoided T&amp;D'!F11</f>
        <v>0</v>
      </c>
      <c r="O140" s="323">
        <f>'Avoided T&amp;D'!G11</f>
        <v>0</v>
      </c>
      <c r="P140" s="323">
        <f>'Avoided T&amp;D'!H11</f>
        <v>0</v>
      </c>
      <c r="Q140" s="323">
        <f>'Avoided T&amp;D'!I11</f>
        <v>0</v>
      </c>
      <c r="R140" s="323">
        <f>'Avoided T&amp;D'!J11</f>
        <v>0</v>
      </c>
      <c r="S140" s="323">
        <f>'Avoided T&amp;D'!K11</f>
        <v>0</v>
      </c>
      <c r="T140" s="323">
        <f>'Avoided T&amp;D'!L11</f>
        <v>0</v>
      </c>
      <c r="U140" s="323">
        <f>'Avoided T&amp;D'!M11</f>
        <v>0</v>
      </c>
      <c r="V140" s="323">
        <f>'Avoided T&amp;D'!N11</f>
        <v>1462793.3039937085</v>
      </c>
      <c r="W140" s="323">
        <f>'Avoided T&amp;D'!O11</f>
        <v>0</v>
      </c>
      <c r="X140" s="323">
        <f>'Avoided T&amp;D'!P11</f>
        <v>0</v>
      </c>
      <c r="Y140" s="323">
        <f>'Avoided T&amp;D'!Q11</f>
        <v>0</v>
      </c>
      <c r="Z140" s="323">
        <f>'Avoided T&amp;D'!R11</f>
        <v>0</v>
      </c>
      <c r="AA140" s="323">
        <f>'Avoided T&amp;D'!S11</f>
        <v>1500000</v>
      </c>
      <c r="AB140" s="323">
        <f>'Avoided T&amp;D'!T11</f>
        <v>3147342.8461087346</v>
      </c>
      <c r="AC140" s="323">
        <f>'Avoided T&amp;D'!U11</f>
        <v>3180289.7030309094</v>
      </c>
      <c r="AD140" s="323">
        <f>'Avoided T&amp;D'!V11</f>
        <v>1821013.9656597478</v>
      </c>
      <c r="AE140" s="323">
        <f>'Avoided T&amp;D'!W11</f>
        <v>1857434.2449729426</v>
      </c>
      <c r="AF140" s="323">
        <f>'Avoided T&amp;D'!X11</f>
        <v>1894582.9298724013</v>
      </c>
      <c r="AG140" s="323">
        <f>'Avoided T&amp;D'!Y11</f>
        <v>1932474.5884698497</v>
      </c>
      <c r="AH140" s="323">
        <f>'Avoided T&amp;D'!Z11</f>
        <v>1971124.0802392466</v>
      </c>
      <c r="AI140" s="323">
        <f>'Avoided T&amp;D'!AA11</f>
        <v>0</v>
      </c>
      <c r="AJ140" s="323">
        <f>'Avoided T&amp;D'!AB11</f>
        <v>422214.77798724658</v>
      </c>
      <c r="AK140" s="323">
        <f>'Avoided T&amp;D'!AC11</f>
        <v>2399386.266904667</v>
      </c>
    </row>
    <row r="141" spans="10:37" x14ac:dyDescent="0.25">
      <c r="J141" s="16" t="s">
        <v>23</v>
      </c>
      <c r="K141" s="297" t="s">
        <v>138</v>
      </c>
      <c r="L141" s="298" t="s">
        <v>702</v>
      </c>
      <c r="M141" s="323">
        <f>'Avoided T&amp;D'!E12</f>
        <v>0</v>
      </c>
      <c r="N141" s="323">
        <f>'Avoided T&amp;D'!F12</f>
        <v>0</v>
      </c>
      <c r="O141" s="323">
        <f>'Avoided T&amp;D'!G12</f>
        <v>0</v>
      </c>
      <c r="P141" s="323">
        <f>'Avoided T&amp;D'!H12</f>
        <v>0</v>
      </c>
      <c r="Q141" s="323">
        <f>'Avoided T&amp;D'!I12</f>
        <v>0</v>
      </c>
      <c r="R141" s="323">
        <f>'Avoided T&amp;D'!J12</f>
        <v>0</v>
      </c>
      <c r="S141" s="323">
        <f>'Avoided T&amp;D'!K12</f>
        <v>0</v>
      </c>
      <c r="T141" s="323">
        <f>'Avoided T&amp;D'!L12</f>
        <v>0</v>
      </c>
      <c r="U141" s="323">
        <f>'Avoided T&amp;D'!M12</f>
        <v>0</v>
      </c>
      <c r="V141" s="323">
        <f>'Avoided T&amp;D'!N12</f>
        <v>1462793.3039937085</v>
      </c>
      <c r="W141" s="323">
        <f>'Avoided T&amp;D'!O12</f>
        <v>0</v>
      </c>
      <c r="X141" s="323">
        <f>'Avoided T&amp;D'!P12</f>
        <v>0</v>
      </c>
      <c r="Y141" s="323">
        <f>'Avoided T&amp;D'!Q12</f>
        <v>0</v>
      </c>
      <c r="Z141" s="323">
        <f>'Avoided T&amp;D'!R12</f>
        <v>0</v>
      </c>
      <c r="AA141" s="323">
        <f>'Avoided T&amp;D'!S12</f>
        <v>1500000</v>
      </c>
      <c r="AB141" s="323">
        <f>'Avoided T&amp;D'!T12</f>
        <v>3147342.8461087346</v>
      </c>
      <c r="AC141" s="323">
        <f>'Avoided T&amp;D'!U12</f>
        <v>3180289.7030309094</v>
      </c>
      <c r="AD141" s="323">
        <f>'Avoided T&amp;D'!V12</f>
        <v>1821013.9656597478</v>
      </c>
      <c r="AE141" s="323">
        <f>'Avoided T&amp;D'!W12</f>
        <v>1857434.2449729426</v>
      </c>
      <c r="AF141" s="323">
        <f>'Avoided T&amp;D'!X12</f>
        <v>1894582.9298724013</v>
      </c>
      <c r="AG141" s="323">
        <f>'Avoided T&amp;D'!Y12</f>
        <v>1932474.5884698497</v>
      </c>
      <c r="AH141" s="323">
        <f>'Avoided T&amp;D'!Z12</f>
        <v>1971124.0802392466</v>
      </c>
      <c r="AI141" s="323">
        <f>'Avoided T&amp;D'!AA12</f>
        <v>2010546.5618440309</v>
      </c>
      <c r="AJ141" s="323">
        <f>'Avoided T&amp;D'!AB12</f>
        <v>422214.77798724658</v>
      </c>
      <c r="AK141" s="323">
        <f>'Avoided T&amp;D'!AC12</f>
        <v>2399386.266904667</v>
      </c>
    </row>
    <row r="142" spans="10:37" x14ac:dyDescent="0.25">
      <c r="J142" s="16" t="s">
        <v>24</v>
      </c>
      <c r="K142" s="297" t="s">
        <v>136</v>
      </c>
      <c r="L142" s="297" t="s">
        <v>179</v>
      </c>
      <c r="M142" s="323">
        <f>'Avoided Losses'!E13</f>
        <v>32012.196511598118</v>
      </c>
      <c r="N142" s="323">
        <f>'Avoided Losses'!F13</f>
        <v>43659.847023194015</v>
      </c>
      <c r="O142" s="323">
        <f>'Avoided Losses'!G13</f>
        <v>61210.065954522048</v>
      </c>
      <c r="P142" s="323">
        <f>'Avoided Losses'!H13</f>
        <v>78221.515733674576</v>
      </c>
      <c r="Q142" s="323">
        <f>'Avoided Losses'!I13</f>
        <v>99309.537771984062</v>
      </c>
      <c r="R142" s="323">
        <f>'Avoided Losses'!J13</f>
        <v>123158.89500482728</v>
      </c>
      <c r="S142" s="323">
        <f>'Avoided Losses'!K13</f>
        <v>158752.60851948219</v>
      </c>
      <c r="T142" s="323">
        <f>'Avoided Losses'!L13</f>
        <v>201044.26594999005</v>
      </c>
      <c r="U142" s="323">
        <f>'Avoided Losses'!M13</f>
        <v>250437.81628632103</v>
      </c>
      <c r="V142" s="323">
        <f>'Avoided Losses'!N13</f>
        <v>313333.52038148913</v>
      </c>
      <c r="W142" s="323">
        <f>'Avoided Losses'!O13</f>
        <v>384256.84538195637</v>
      </c>
      <c r="X142" s="323">
        <f>'Avoided Losses'!P13</f>
        <v>468268.67744614958</v>
      </c>
      <c r="Y142" s="323">
        <f>'Avoided Losses'!Q13</f>
        <v>530951.51703258243</v>
      </c>
      <c r="Z142" s="323">
        <f>'Avoided Losses'!R13</f>
        <v>606770.9214568577</v>
      </c>
      <c r="AA142" s="323">
        <f>'Avoided Losses'!S13</f>
        <v>670495.06924386509</v>
      </c>
      <c r="AB142" s="323">
        <f>'Avoided Losses'!T13</f>
        <v>711484.13013298204</v>
      </c>
      <c r="AC142" s="323">
        <f>'Avoided Losses'!U13</f>
        <v>753564.11752986733</v>
      </c>
      <c r="AD142" s="323">
        <f>'Avoided Losses'!V13</f>
        <v>803869.26627884596</v>
      </c>
      <c r="AE142" s="323">
        <f>'Avoided Losses'!W13</f>
        <v>847670.57189139875</v>
      </c>
      <c r="AF142" s="323">
        <f>'Avoided Losses'!X13</f>
        <v>893068.90529703395</v>
      </c>
      <c r="AG142" s="323">
        <f>'Avoided Losses'!Y13</f>
        <v>921153.4387837383</v>
      </c>
      <c r="AH142" s="323">
        <f>'Avoided Losses'!Z13</f>
        <v>957784.60324787721</v>
      </c>
      <c r="AI142" s="323">
        <f>'Avoided Losses'!AA13</f>
        <v>991984.8551979732</v>
      </c>
      <c r="AJ142" s="323">
        <f>'Avoided Losses'!AB13</f>
        <v>1025042.5562466331</v>
      </c>
      <c r="AK142" s="323">
        <f>'Avoided Losses'!AC13</f>
        <v>1087897.2935426123</v>
      </c>
    </row>
    <row r="143" spans="10:37" x14ac:dyDescent="0.25">
      <c r="J143" s="16" t="s">
        <v>24</v>
      </c>
      <c r="K143" s="297" t="s">
        <v>137</v>
      </c>
      <c r="L143" s="297" t="s">
        <v>179</v>
      </c>
      <c r="M143" s="323">
        <f>'Avoided Losses'!E14</f>
        <v>37016.015200000002</v>
      </c>
      <c r="N143" s="323">
        <f>'Avoided Losses'!F14</f>
        <v>61542.289600000011</v>
      </c>
      <c r="O143" s="323">
        <f>'Avoided Losses'!G14</f>
        <v>99313.380800000014</v>
      </c>
      <c r="P143" s="323">
        <f>'Avoided Losses'!H14</f>
        <v>142212.68640000001</v>
      </c>
      <c r="Q143" s="323">
        <f>'Avoided Losses'!I14</f>
        <v>191569.85120000003</v>
      </c>
      <c r="R143" s="323">
        <f>'Avoided Losses'!J14</f>
        <v>239376.78720000002</v>
      </c>
      <c r="S143" s="323">
        <f>'Avoided Losses'!K14</f>
        <v>301909.92720000003</v>
      </c>
      <c r="T143" s="323">
        <f>'Avoided Losses'!L14</f>
        <v>362280.69760000007</v>
      </c>
      <c r="U143" s="323">
        <f>'Avoided Losses'!M14</f>
        <v>424629.93680000008</v>
      </c>
      <c r="V143" s="323">
        <f>'Avoided Losses'!N14</f>
        <v>498235.26240000007</v>
      </c>
      <c r="W143" s="323">
        <f>'Avoided Losses'!O14</f>
        <v>577090.10733948124</v>
      </c>
      <c r="X143" s="323">
        <f>'Avoided Losses'!P14</f>
        <v>676575.2376149795</v>
      </c>
      <c r="Y143" s="323">
        <f>'Avoided Losses'!Q14</f>
        <v>741936.26506205753</v>
      </c>
      <c r="Z143" s="323">
        <f>'Avoided Losses'!R14</f>
        <v>820963.81130670197</v>
      </c>
      <c r="AA143" s="323">
        <f>'Avoided Losses'!S14</f>
        <v>884529.77078070235</v>
      </c>
      <c r="AB143" s="323">
        <f>'Avoided Losses'!T14</f>
        <v>922272.08699514484</v>
      </c>
      <c r="AC143" s="323">
        <f>'Avoided Losses'!U14</f>
        <v>965443.62107084924</v>
      </c>
      <c r="AD143" s="323">
        <f>'Avoided Losses'!V14</f>
        <v>1025436.5905865496</v>
      </c>
      <c r="AE143" s="323">
        <f>'Avoided Losses'!W14</f>
        <v>1080965.7701441948</v>
      </c>
      <c r="AF143" s="323">
        <f>'Avoided Losses'!X14</f>
        <v>1141707.466866358</v>
      </c>
      <c r="AG143" s="323">
        <f>'Avoided Losses'!Y14</f>
        <v>1183235.6618212962</v>
      </c>
      <c r="AH143" s="323">
        <f>'Avoided Losses'!Z14</f>
        <v>1240699.0614464188</v>
      </c>
      <c r="AI143" s="323">
        <f>'Avoided Losses'!AA14</f>
        <v>1296533.4511566521</v>
      </c>
      <c r="AJ143" s="323">
        <f>'Avoided Losses'!AB14</f>
        <v>1347835.6753688205</v>
      </c>
      <c r="AK143" s="323">
        <f>'Avoided Losses'!AC14</f>
        <v>1437793.6550247588</v>
      </c>
    </row>
    <row r="144" spans="10:37" x14ac:dyDescent="0.25">
      <c r="J144" s="16" t="s">
        <v>24</v>
      </c>
      <c r="K144" s="297" t="s">
        <v>138</v>
      </c>
      <c r="L144" s="297" t="s">
        <v>179</v>
      </c>
      <c r="M144" s="323">
        <f>'Avoided Losses'!E15</f>
        <v>42012.359210602197</v>
      </c>
      <c r="N144" s="323">
        <f>'Avoided Losses'!F15</f>
        <v>79363.031009482467</v>
      </c>
      <c r="O144" s="323">
        <f>'Avoided Losses'!G15</f>
        <v>137151.70686078756</v>
      </c>
      <c r="P144" s="323">
        <f>'Avoided Losses'!H15</f>
        <v>205486.54431976317</v>
      </c>
      <c r="Q144" s="323">
        <f>'Avoided Losses'!I15</f>
        <v>282422.18114145083</v>
      </c>
      <c r="R144" s="323">
        <f>'Avoided Losses'!J15</f>
        <v>353405.63102621486</v>
      </c>
      <c r="S144" s="323">
        <f>'Avoided Losses'!K15</f>
        <v>442470.46517545427</v>
      </c>
      <c r="T144" s="323">
        <f>'Avoided Losses'!L15</f>
        <v>520287.67829513107</v>
      </c>
      <c r="U144" s="323">
        <f>'Avoided Losses'!M15</f>
        <v>595368.59925894719</v>
      </c>
      <c r="V144" s="323">
        <f>'Avoided Losses'!N15</f>
        <v>679302.37243821926</v>
      </c>
      <c r="W144" s="323">
        <f>'Avoided Losses'!O15</f>
        <v>765145.35362302489</v>
      </c>
      <c r="X144" s="323">
        <f>'Avoided Losses'!P15</f>
        <v>880335.88285213057</v>
      </c>
      <c r="Y144" s="323">
        <f>'Avoided Losses'!Q15</f>
        <v>949374.45945924835</v>
      </c>
      <c r="Z144" s="323">
        <f>'Avoided Losses'!R15</f>
        <v>1031168.3368331381</v>
      </c>
      <c r="AA144" s="323">
        <f>'Avoided Losses'!S15</f>
        <v>1094858.2149796777</v>
      </c>
      <c r="AB144" s="323">
        <f>'Avoided Losses'!T15</f>
        <v>1129797.4834681803</v>
      </c>
      <c r="AC144" s="323">
        <f>'Avoided Losses'!U15</f>
        <v>1174170.982944539</v>
      </c>
      <c r="AD144" s="323">
        <f>'Avoided Losses'!V15</f>
        <v>1244067.4601120832</v>
      </c>
      <c r="AE144" s="323">
        <f>'Avoided Losses'!W15</f>
        <v>1311521.551388768</v>
      </c>
      <c r="AF144" s="323">
        <f>'Avoided Losses'!X15</f>
        <v>1387555.6054166483</v>
      </c>
      <c r="AG144" s="323">
        <f>'Avoided Losses'!Y15</f>
        <v>1442193.8523896306</v>
      </c>
      <c r="AH144" s="323">
        <f>'Avoided Losses'!Z15</f>
        <v>1520382.2176818375</v>
      </c>
      <c r="AI144" s="323">
        <f>'Avoided Losses'!AA15</f>
        <v>1597467.1563932828</v>
      </c>
      <c r="AJ144" s="323">
        <f>'Avoided Losses'!AB15</f>
        <v>1666852.3648805113</v>
      </c>
      <c r="AK144" s="323">
        <f>'Avoided Losses'!AC15</f>
        <v>1783462.8920922228</v>
      </c>
    </row>
    <row r="145" spans="10:37" x14ac:dyDescent="0.25">
      <c r="J145" s="16" t="s">
        <v>24</v>
      </c>
      <c r="K145" s="297" t="s">
        <v>136</v>
      </c>
      <c r="L145" s="297" t="s">
        <v>180</v>
      </c>
      <c r="M145" s="323">
        <f>'Avoided Losses'!E16</f>
        <v>32012.152000000006</v>
      </c>
      <c r="N145" s="323">
        <f>'Avoided Losses'!F16</f>
        <v>43659.876000000004</v>
      </c>
      <c r="O145" s="323">
        <f>'Avoided Losses'!G16</f>
        <v>61210.201600000008</v>
      </c>
      <c r="P145" s="323">
        <f>'Avoided Losses'!H16</f>
        <v>78221.268000000011</v>
      </c>
      <c r="Q145" s="323">
        <f>'Avoided Losses'!I16</f>
        <v>99309.260000000009</v>
      </c>
      <c r="R145" s="323">
        <f>'Avoided Losses'!J16</f>
        <v>123158.83440000002</v>
      </c>
      <c r="S145" s="323">
        <f>'Avoided Losses'!K16</f>
        <v>158752.76960000003</v>
      </c>
      <c r="T145" s="323">
        <f>'Avoided Losses'!L16</f>
        <v>201044.37840000002</v>
      </c>
      <c r="U145" s="323">
        <f>'Avoided Losses'!M16</f>
        <v>250437.74160000004</v>
      </c>
      <c r="V145" s="323">
        <f>'Avoided Losses'!N16</f>
        <v>313333.35040000005</v>
      </c>
      <c r="W145" s="323">
        <f>'Avoided Losses'!O16</f>
        <v>383536.51120000007</v>
      </c>
      <c r="X145" s="323">
        <f>'Avoided Losses'!P16</f>
        <v>452949.20560000004</v>
      </c>
      <c r="Y145" s="323">
        <f>'Avoided Losses'!Q16</f>
        <v>504429.22880000004</v>
      </c>
      <c r="Z145" s="323">
        <f>'Avoided Losses'!R16</f>
        <v>576037.17840000009</v>
      </c>
      <c r="AA145" s="323">
        <f>'Avoided Losses'!S16</f>
        <v>632171.52400000009</v>
      </c>
      <c r="AB145" s="323">
        <f>'Avoided Losses'!T16</f>
        <v>666600.56560000009</v>
      </c>
      <c r="AC145" s="323">
        <f>'Avoided Losses'!U16</f>
        <v>704985.25200000009</v>
      </c>
      <c r="AD145" s="323">
        <f>'Avoided Losses'!V16</f>
        <v>750608.3256000001</v>
      </c>
      <c r="AE145" s="323">
        <f>'Avoided Losses'!W16</f>
        <v>788929.01840000006</v>
      </c>
      <c r="AF145" s="323">
        <f>'Avoided Losses'!X16</f>
        <v>828063.04400000011</v>
      </c>
      <c r="AG145" s="323">
        <f>'Avoided Losses'!Y16</f>
        <v>852560.95760000008</v>
      </c>
      <c r="AH145" s="323">
        <f>'Avoided Losses'!Z16</f>
        <v>881730.88880000007</v>
      </c>
      <c r="AI145" s="323">
        <f>'Avoided Losses'!AA16</f>
        <v>914954.79840000009</v>
      </c>
      <c r="AJ145" s="323">
        <f>'Avoided Losses'!AB16</f>
        <v>939045.56080000009</v>
      </c>
      <c r="AK145" s="323">
        <f>'Avoided Losses'!AC16</f>
        <v>993707.32640000014</v>
      </c>
    </row>
    <row r="146" spans="10:37" x14ac:dyDescent="0.25">
      <c r="J146" s="16" t="s">
        <v>24</v>
      </c>
      <c r="K146" s="297" t="s">
        <v>137</v>
      </c>
      <c r="L146" s="297" t="s">
        <v>180</v>
      </c>
      <c r="M146" s="323">
        <f>'Avoided Losses'!E17</f>
        <v>37015.934400000006</v>
      </c>
      <c r="N146" s="323">
        <f>'Avoided Losses'!F17</f>
        <v>61542.289600000011</v>
      </c>
      <c r="O146" s="323">
        <f>'Avoided Losses'!G17</f>
        <v>99313.784800000009</v>
      </c>
      <c r="P146" s="323">
        <f>'Avoided Losses'!H17</f>
        <v>142212.68640000001</v>
      </c>
      <c r="Q146" s="323">
        <f>'Avoided Losses'!I17</f>
        <v>191569.77040000004</v>
      </c>
      <c r="R146" s="323">
        <f>'Avoided Losses'!J17</f>
        <v>239376.86800000005</v>
      </c>
      <c r="S146" s="323">
        <f>'Avoided Losses'!K17</f>
        <v>301910.33120000002</v>
      </c>
      <c r="T146" s="323">
        <f>'Avoided Losses'!L17</f>
        <v>362280.77840000007</v>
      </c>
      <c r="U146" s="323">
        <f>'Avoided Losses'!M17</f>
        <v>424629.85600000003</v>
      </c>
      <c r="V146" s="323">
        <f>'Avoided Losses'!N17</f>
        <v>498235.10080000007</v>
      </c>
      <c r="W146" s="323">
        <f>'Avoided Losses'!O17</f>
        <v>577282.54880000011</v>
      </c>
      <c r="X146" s="323">
        <f>'Avoided Losses'!P17</f>
        <v>655030.00560000003</v>
      </c>
      <c r="Y146" s="323">
        <f>'Avoided Losses'!Q17</f>
        <v>704333.03440000012</v>
      </c>
      <c r="Z146" s="323">
        <f>'Avoided Losses'!R17</f>
        <v>778993.12320000015</v>
      </c>
      <c r="AA146" s="323">
        <f>'Avoided Losses'!S17</f>
        <v>833318.92240000016</v>
      </c>
      <c r="AB146" s="323">
        <f>'Avoided Losses'!T17</f>
        <v>863119.09360000014</v>
      </c>
      <c r="AC146" s="323">
        <f>'Avoided Losses'!U17</f>
        <v>902608.3968000001</v>
      </c>
      <c r="AD146" s="323">
        <f>'Avoided Losses'!V17</f>
        <v>956393.24000000011</v>
      </c>
      <c r="AE146" s="323">
        <f>'Avoided Losses'!W17</f>
        <v>1004578.3200000002</v>
      </c>
      <c r="AF146" s="323">
        <f>'Avoided Losses'!X17</f>
        <v>1057257.9808000003</v>
      </c>
      <c r="AG146" s="323">
        <f>'Avoided Losses'!Y17</f>
        <v>1094070.3800000001</v>
      </c>
      <c r="AH146" s="323">
        <f>'Avoided Losses'!Z17</f>
        <v>1139834.0456000001</v>
      </c>
      <c r="AI146" s="323">
        <f>'Avoided Losses'!AA17</f>
        <v>1194433.0296000002</v>
      </c>
      <c r="AJ146" s="323">
        <f>'Avoided Losses'!AB17</f>
        <v>1233594.0424000002</v>
      </c>
      <c r="AK146" s="323">
        <f>'Avoided Losses'!AC17</f>
        <v>1311355.8008000001</v>
      </c>
    </row>
    <row r="147" spans="10:37" x14ac:dyDescent="0.25">
      <c r="J147" s="16" t="s">
        <v>24</v>
      </c>
      <c r="K147" s="297" t="s">
        <v>138</v>
      </c>
      <c r="L147" s="297" t="s">
        <v>180</v>
      </c>
      <c r="M147" s="323">
        <f>'Avoided Losses'!E18</f>
        <v>42012.283200000005</v>
      </c>
      <c r="N147" s="323">
        <f>'Avoided Losses'!F18</f>
        <v>79363.052800000005</v>
      </c>
      <c r="O147" s="323">
        <f>'Avoided Losses'!G18</f>
        <v>137152.42480000001</v>
      </c>
      <c r="P147" s="323">
        <f>'Avoided Losses'!H18</f>
        <v>205486.52000000002</v>
      </c>
      <c r="Q147" s="323">
        <f>'Avoided Losses'!I18</f>
        <v>282422.09840000002</v>
      </c>
      <c r="R147" s="323">
        <f>'Avoided Losses'!J18</f>
        <v>353405.70640000002</v>
      </c>
      <c r="S147" s="323">
        <f>'Avoided Losses'!K18</f>
        <v>442470.65760000004</v>
      </c>
      <c r="T147" s="323">
        <f>'Avoided Losses'!L18</f>
        <v>520287.92560000008</v>
      </c>
      <c r="U147" s="323">
        <f>'Avoided Losses'!M18</f>
        <v>595368.49760000012</v>
      </c>
      <c r="V147" s="323">
        <f>'Avoided Losses'!N18</f>
        <v>679302.2448000001</v>
      </c>
      <c r="W147" s="323">
        <f>'Avoided Losses'!O18</f>
        <v>767348.06560000009</v>
      </c>
      <c r="X147" s="323">
        <f>'Avoided Losses'!P18</f>
        <v>853437.55680000014</v>
      </c>
      <c r="Y147" s="323">
        <f>'Avoided Losses'!Q18</f>
        <v>900877.25680000009</v>
      </c>
      <c r="Z147" s="323">
        <f>'Avoided Losses'!R18</f>
        <v>978304.58400000015</v>
      </c>
      <c r="AA147" s="323">
        <f>'Avoided Losses'!S18</f>
        <v>1030942.7944000001</v>
      </c>
      <c r="AB147" s="323">
        <f>'Avoided Losses'!T18</f>
        <v>1056537.6488000001</v>
      </c>
      <c r="AC147" s="323">
        <f>'Avoided Losses'!U18</f>
        <v>1097253.7384000001</v>
      </c>
      <c r="AD147" s="323">
        <f>'Avoided Losses'!V18</f>
        <v>1159180.3936000001</v>
      </c>
      <c r="AE147" s="323">
        <f>'Avoided Losses'!W18</f>
        <v>1217302.8232000002</v>
      </c>
      <c r="AF147" s="323">
        <f>'Avoided Losses'!X18</f>
        <v>1283383.6488000001</v>
      </c>
      <c r="AG147" s="323">
        <f>'Avoided Losses'!Y18</f>
        <v>1332381.9808000003</v>
      </c>
      <c r="AH147" s="323">
        <f>'Avoided Losses'!Z18</f>
        <v>1394249.7328000001</v>
      </c>
      <c r="AI147" s="323">
        <f>'Avoided Losses'!AA18</f>
        <v>1469866.8168000001</v>
      </c>
      <c r="AJ147" s="323">
        <f>'Avoided Losses'!AB18</f>
        <v>1524234.0664000001</v>
      </c>
      <c r="AK147" s="323">
        <f>'Avoided Losses'!AC18</f>
        <v>1624546.7008000002</v>
      </c>
    </row>
    <row r="148" spans="10:37" x14ac:dyDescent="0.25">
      <c r="J148" s="16" t="s">
        <v>25</v>
      </c>
      <c r="K148" s="297" t="s">
        <v>136</v>
      </c>
      <c r="L148" s="298" t="s">
        <v>702</v>
      </c>
      <c r="M148" s="323">
        <f>'Avoided RPS'!E10</f>
        <v>0</v>
      </c>
      <c r="N148" s="323">
        <f>'Avoided RPS'!F10</f>
        <v>0</v>
      </c>
      <c r="O148" s="323">
        <f>'Avoided RPS'!G10</f>
        <v>0</v>
      </c>
      <c r="P148" s="323">
        <f>'Avoided RPS'!H10</f>
        <v>0</v>
      </c>
      <c r="Q148" s="323">
        <f>'Avoided RPS'!I10</f>
        <v>0</v>
      </c>
      <c r="R148" s="323">
        <f>'Avoided RPS'!J10</f>
        <v>0</v>
      </c>
      <c r="S148" s="323">
        <f>'Avoided RPS'!K10</f>
        <v>0</v>
      </c>
      <c r="T148" s="323">
        <f>'Avoided RPS'!L10</f>
        <v>0</v>
      </c>
      <c r="U148" s="323">
        <f>'Avoided RPS'!M10</f>
        <v>0</v>
      </c>
      <c r="V148" s="323">
        <f>'Avoided RPS'!N10</f>
        <v>0</v>
      </c>
      <c r="W148" s="323">
        <f>'Avoided RPS'!O10</f>
        <v>0</v>
      </c>
      <c r="X148" s="323">
        <f>'Avoided RPS'!P10</f>
        <v>0</v>
      </c>
      <c r="Y148" s="323">
        <f>'Avoided RPS'!Q10</f>
        <v>0</v>
      </c>
      <c r="Z148" s="323">
        <f>'Avoided RPS'!R10</f>
        <v>0</v>
      </c>
      <c r="AA148" s="323">
        <f>'Avoided RPS'!S10</f>
        <v>0</v>
      </c>
      <c r="AB148" s="323">
        <f>'Avoided RPS'!T10</f>
        <v>0</v>
      </c>
      <c r="AC148" s="323">
        <f>'Avoided RPS'!U10</f>
        <v>0</v>
      </c>
      <c r="AD148" s="323">
        <f>'Avoided RPS'!V10</f>
        <v>0</v>
      </c>
      <c r="AE148" s="323">
        <f>'Avoided RPS'!W10</f>
        <v>0</v>
      </c>
      <c r="AF148" s="323">
        <f>'Avoided RPS'!X10</f>
        <v>0</v>
      </c>
      <c r="AG148" s="323">
        <f>'Avoided RPS'!Y10</f>
        <v>0</v>
      </c>
      <c r="AH148" s="323">
        <f>'Avoided RPS'!Z10</f>
        <v>0</v>
      </c>
      <c r="AI148" s="323">
        <f>'Avoided RPS'!AA10</f>
        <v>0</v>
      </c>
      <c r="AJ148" s="323">
        <f>'Avoided RPS'!AB10</f>
        <v>0</v>
      </c>
      <c r="AK148" s="323">
        <f>'Avoided RPS'!AC10</f>
        <v>0</v>
      </c>
    </row>
    <row r="149" spans="10:37" x14ac:dyDescent="0.25">
      <c r="J149" s="16" t="s">
        <v>25</v>
      </c>
      <c r="K149" s="297" t="s">
        <v>137</v>
      </c>
      <c r="L149" s="298" t="s">
        <v>702</v>
      </c>
      <c r="M149" s="323">
        <f>'Avoided RPS'!E11</f>
        <v>0</v>
      </c>
      <c r="N149" s="323">
        <f>'Avoided RPS'!F11</f>
        <v>0</v>
      </c>
      <c r="O149" s="323">
        <f>'Avoided RPS'!G11</f>
        <v>0</v>
      </c>
      <c r="P149" s="323">
        <f>'Avoided RPS'!H11</f>
        <v>0</v>
      </c>
      <c r="Q149" s="323">
        <f>'Avoided RPS'!I11</f>
        <v>0</v>
      </c>
      <c r="R149" s="323">
        <f>'Avoided RPS'!J11</f>
        <v>0</v>
      </c>
      <c r="S149" s="323">
        <f>'Avoided RPS'!K11</f>
        <v>0</v>
      </c>
      <c r="T149" s="323">
        <f>'Avoided RPS'!L11</f>
        <v>0</v>
      </c>
      <c r="U149" s="323">
        <f>'Avoided RPS'!M11</f>
        <v>0</v>
      </c>
      <c r="V149" s="323">
        <f>'Avoided RPS'!N11</f>
        <v>0</v>
      </c>
      <c r="W149" s="323">
        <f>'Avoided RPS'!O11</f>
        <v>0</v>
      </c>
      <c r="X149" s="323">
        <f>'Avoided RPS'!P11</f>
        <v>0</v>
      </c>
      <c r="Y149" s="323">
        <f>'Avoided RPS'!Q11</f>
        <v>0</v>
      </c>
      <c r="Z149" s="323">
        <f>'Avoided RPS'!R11</f>
        <v>0</v>
      </c>
      <c r="AA149" s="323">
        <f>'Avoided RPS'!S11</f>
        <v>0</v>
      </c>
      <c r="AB149" s="323">
        <f>'Avoided RPS'!T11</f>
        <v>0</v>
      </c>
      <c r="AC149" s="323">
        <f>'Avoided RPS'!U11</f>
        <v>0</v>
      </c>
      <c r="AD149" s="323">
        <f>'Avoided RPS'!V11</f>
        <v>0</v>
      </c>
      <c r="AE149" s="323">
        <f>'Avoided RPS'!W11</f>
        <v>0</v>
      </c>
      <c r="AF149" s="323">
        <f>'Avoided RPS'!X11</f>
        <v>0</v>
      </c>
      <c r="AG149" s="323">
        <f>'Avoided RPS'!Y11</f>
        <v>0</v>
      </c>
      <c r="AH149" s="323">
        <f>'Avoided RPS'!Z11</f>
        <v>0</v>
      </c>
      <c r="AI149" s="323">
        <f>'Avoided RPS'!AA11</f>
        <v>0</v>
      </c>
      <c r="AJ149" s="323">
        <f>'Avoided RPS'!AB11</f>
        <v>0</v>
      </c>
      <c r="AK149" s="323">
        <f>'Avoided RPS'!AC11</f>
        <v>0</v>
      </c>
    </row>
    <row r="150" spans="10:37" x14ac:dyDescent="0.25">
      <c r="J150" s="16" t="s">
        <v>25</v>
      </c>
      <c r="K150" s="297" t="s">
        <v>138</v>
      </c>
      <c r="L150" s="298" t="s">
        <v>702</v>
      </c>
      <c r="M150" s="323">
        <f>'Avoided RPS'!E12</f>
        <v>0</v>
      </c>
      <c r="N150" s="323">
        <f>'Avoided RPS'!F12</f>
        <v>0</v>
      </c>
      <c r="O150" s="323">
        <f>'Avoided RPS'!G12</f>
        <v>0</v>
      </c>
      <c r="P150" s="323">
        <f>'Avoided RPS'!H12</f>
        <v>0</v>
      </c>
      <c r="Q150" s="323">
        <f>'Avoided RPS'!I12</f>
        <v>0</v>
      </c>
      <c r="R150" s="323">
        <f>'Avoided RPS'!J12</f>
        <v>0</v>
      </c>
      <c r="S150" s="323">
        <f>'Avoided RPS'!K12</f>
        <v>0</v>
      </c>
      <c r="T150" s="323">
        <f>'Avoided RPS'!L12</f>
        <v>0</v>
      </c>
      <c r="U150" s="323">
        <f>'Avoided RPS'!M12</f>
        <v>0</v>
      </c>
      <c r="V150" s="323">
        <f>'Avoided RPS'!N12</f>
        <v>0</v>
      </c>
      <c r="W150" s="323">
        <f>'Avoided RPS'!O12</f>
        <v>0</v>
      </c>
      <c r="X150" s="323">
        <f>'Avoided RPS'!P12</f>
        <v>0</v>
      </c>
      <c r="Y150" s="323">
        <f>'Avoided RPS'!Q12</f>
        <v>0</v>
      </c>
      <c r="Z150" s="323">
        <f>'Avoided RPS'!R12</f>
        <v>0</v>
      </c>
      <c r="AA150" s="323">
        <f>'Avoided RPS'!S12</f>
        <v>0</v>
      </c>
      <c r="AB150" s="323">
        <f>'Avoided RPS'!T12</f>
        <v>0</v>
      </c>
      <c r="AC150" s="323">
        <f>'Avoided RPS'!U12</f>
        <v>0</v>
      </c>
      <c r="AD150" s="323">
        <f>'Avoided RPS'!V12</f>
        <v>0</v>
      </c>
      <c r="AE150" s="323">
        <f>'Avoided RPS'!W12</f>
        <v>0</v>
      </c>
      <c r="AF150" s="323">
        <f>'Avoided RPS'!X12</f>
        <v>0</v>
      </c>
      <c r="AG150" s="323">
        <f>'Avoided RPS'!Y12</f>
        <v>0</v>
      </c>
      <c r="AH150" s="323">
        <f>'Avoided RPS'!Z12</f>
        <v>0</v>
      </c>
      <c r="AI150" s="323">
        <f>'Avoided RPS'!AA12</f>
        <v>0</v>
      </c>
      <c r="AJ150" s="323">
        <f>'Avoided RPS'!AB12</f>
        <v>0</v>
      </c>
      <c r="AK150" s="323">
        <f>'Avoided RPS'!AC12</f>
        <v>0</v>
      </c>
    </row>
    <row r="151" spans="10:37" x14ac:dyDescent="0.25">
      <c r="J151" s="16" t="s">
        <v>26</v>
      </c>
      <c r="K151" s="297" t="s">
        <v>136</v>
      </c>
      <c r="L151" s="297" t="s">
        <v>179</v>
      </c>
      <c r="M151" s="323">
        <f>'Avoided Environ'!E13</f>
        <v>0</v>
      </c>
      <c r="N151" s="323">
        <f>'Avoided Environ'!F13</f>
        <v>0</v>
      </c>
      <c r="O151" s="323">
        <f>'Avoided Environ'!G13</f>
        <v>0</v>
      </c>
      <c r="P151" s="323">
        <f>'Avoided Environ'!H13</f>
        <v>0</v>
      </c>
      <c r="Q151" s="323">
        <f>'Avoided Environ'!I13</f>
        <v>0</v>
      </c>
      <c r="R151" s="323">
        <f>'Avoided Environ'!J13</f>
        <v>0</v>
      </c>
      <c r="S151" s="323">
        <f>'Avoided Environ'!K13</f>
        <v>0</v>
      </c>
      <c r="T151" s="323">
        <f>'Avoided Environ'!L13</f>
        <v>0</v>
      </c>
      <c r="U151" s="323">
        <f>'Avoided Environ'!M13</f>
        <v>0</v>
      </c>
      <c r="V151" s="323">
        <f>'Avoided Environ'!N13</f>
        <v>0</v>
      </c>
      <c r="W151" s="323">
        <f>'Avoided Environ'!O13</f>
        <v>553203.23236081505</v>
      </c>
      <c r="X151" s="323">
        <f>'Avoided Environ'!P13</f>
        <v>635994.05279847106</v>
      </c>
      <c r="Y151" s="323">
        <f>'Avoided Environ'!Q13</f>
        <v>985629.17065289465</v>
      </c>
      <c r="Z151" s="323">
        <f>'Avoided Environ'!R13</f>
        <v>1209460.7710816786</v>
      </c>
      <c r="AA151" s="323">
        <f>'Avoided Environ'!S13</f>
        <v>1473151.1189539831</v>
      </c>
      <c r="AB151" s="323">
        <f>'Avoided Environ'!T13</f>
        <v>1782844.564874121</v>
      </c>
      <c r="AC151" s="323">
        <f>'Avoided Environ'!U13</f>
        <v>2031202.1395679386</v>
      </c>
      <c r="AD151" s="323">
        <f>'Avoided Environ'!V13</f>
        <v>2228040.6560946954</v>
      </c>
      <c r="AE151" s="323">
        <f>'Avoided Environ'!W13</f>
        <v>2421116.7698692172</v>
      </c>
      <c r="AF151" s="323">
        <f>'Avoided Environ'!X13</f>
        <v>2809912.3012240268</v>
      </c>
      <c r="AG151" s="323">
        <f>'Avoided Environ'!Y13</f>
        <v>3012040.3406967917</v>
      </c>
      <c r="AH151" s="323">
        <f>'Avoided Environ'!Z13</f>
        <v>3212998.7842416447</v>
      </c>
      <c r="AI151" s="323">
        <f>'Avoided Environ'!AA13</f>
        <v>3425840.266955846</v>
      </c>
      <c r="AJ151" s="323">
        <f>'Avoided Environ'!AB13</f>
        <v>3891384.9218996395</v>
      </c>
      <c r="AK151" s="323">
        <f>'Avoided Environ'!AC13</f>
        <v>4209102.8077479899</v>
      </c>
    </row>
    <row r="152" spans="10:37" x14ac:dyDescent="0.25">
      <c r="J152" s="16" t="s">
        <v>26</v>
      </c>
      <c r="K152" s="297" t="s">
        <v>137</v>
      </c>
      <c r="L152" s="297" t="s">
        <v>179</v>
      </c>
      <c r="M152" s="323">
        <f>'Avoided Environ'!E14</f>
        <v>0</v>
      </c>
      <c r="N152" s="323">
        <f>'Avoided Environ'!F14</f>
        <v>0</v>
      </c>
      <c r="O152" s="323">
        <f>'Avoided Environ'!G14</f>
        <v>0</v>
      </c>
      <c r="P152" s="323">
        <f>'Avoided Environ'!H14</f>
        <v>0</v>
      </c>
      <c r="Q152" s="323">
        <f>'Avoided Environ'!I14</f>
        <v>0</v>
      </c>
      <c r="R152" s="323">
        <f>'Avoided Environ'!J14</f>
        <v>0</v>
      </c>
      <c r="S152" s="323">
        <f>'Avoided Environ'!K14</f>
        <v>0</v>
      </c>
      <c r="T152" s="323">
        <f>'Avoided Environ'!L14</f>
        <v>0</v>
      </c>
      <c r="U152" s="323">
        <f>'Avoided Environ'!M14</f>
        <v>0</v>
      </c>
      <c r="V152" s="323">
        <f>'Avoided Environ'!N14</f>
        <v>0</v>
      </c>
      <c r="W152" s="323">
        <f>'Avoided Environ'!O14</f>
        <v>840710.70124404528</v>
      </c>
      <c r="X152" s="323">
        <f>'Avoided Environ'!P14</f>
        <v>927148.08892352192</v>
      </c>
      <c r="Y152" s="323">
        <f>'Avoided Environ'!Q14</f>
        <v>1387076.4819052299</v>
      </c>
      <c r="Z152" s="323">
        <f>'Avoided Environ'!R14</f>
        <v>1648658.79075864</v>
      </c>
      <c r="AA152" s="323">
        <f>'Avoided Environ'!S14</f>
        <v>1956560.3715259619</v>
      </c>
      <c r="AB152" s="323">
        <f>'Avoided Environ'!T14</f>
        <v>2324801.4975848431</v>
      </c>
      <c r="AC152" s="323">
        <f>'Avoided Environ'!U14</f>
        <v>2616607.3332815706</v>
      </c>
      <c r="AD152" s="323">
        <f>'Avoided Environ'!V14</f>
        <v>2854544.0868001305</v>
      </c>
      <c r="AE152" s="323">
        <f>'Avoided Environ'!W14</f>
        <v>3098817.7655421463</v>
      </c>
      <c r="AF152" s="323">
        <f>'Avoided Environ'!X14</f>
        <v>3603390.093238146</v>
      </c>
      <c r="AG152" s="323">
        <f>'Avoided Environ'!Y14</f>
        <v>3881385.2843899005</v>
      </c>
      <c r="AH152" s="323">
        <f>'Avoided Environ'!Z14</f>
        <v>4175295.5959601663</v>
      </c>
      <c r="AI152" s="323">
        <f>'Avoided Environ'!AA14</f>
        <v>4491317.9213285651</v>
      </c>
      <c r="AJ152" s="323">
        <f>'Avoided Environ'!AB14</f>
        <v>5130582.4038512344</v>
      </c>
      <c r="AK152" s="323">
        <f>'Avoided Environ'!AC14</f>
        <v>5578898.071475761</v>
      </c>
    </row>
    <row r="153" spans="10:37" x14ac:dyDescent="0.25">
      <c r="J153" s="16" t="s">
        <v>26</v>
      </c>
      <c r="K153" s="297" t="s">
        <v>138</v>
      </c>
      <c r="L153" s="297" t="s">
        <v>179</v>
      </c>
      <c r="M153" s="323">
        <f>'Avoided Environ'!E15</f>
        <v>0</v>
      </c>
      <c r="N153" s="323">
        <f>'Avoided Environ'!F15</f>
        <v>0</v>
      </c>
      <c r="O153" s="323">
        <f>'Avoided Environ'!G15</f>
        <v>0</v>
      </c>
      <c r="P153" s="323">
        <f>'Avoided Environ'!H15</f>
        <v>0</v>
      </c>
      <c r="Q153" s="323">
        <f>'Avoided Environ'!I15</f>
        <v>0</v>
      </c>
      <c r="R153" s="323">
        <f>'Avoided Environ'!J15</f>
        <v>0</v>
      </c>
      <c r="S153" s="323">
        <f>'Avoided Environ'!K15</f>
        <v>0</v>
      </c>
      <c r="T153" s="323">
        <f>'Avoided Environ'!L15</f>
        <v>0</v>
      </c>
      <c r="U153" s="323">
        <f>'Avoided Environ'!M15</f>
        <v>0</v>
      </c>
      <c r="V153" s="323">
        <f>'Avoided Environ'!N15</f>
        <v>0</v>
      </c>
      <c r="W153" s="323">
        <f>'Avoided Environ'!O15</f>
        <v>1128218.1701272759</v>
      </c>
      <c r="X153" s="323">
        <f>'Avoided Environ'!P15</f>
        <v>1218302.1250485727</v>
      </c>
      <c r="Y153" s="323">
        <f>'Avoided Environ'!Q15</f>
        <v>1788523.7931575652</v>
      </c>
      <c r="Z153" s="323">
        <f>'Avoided Environ'!R15</f>
        <v>2087856.8104356008</v>
      </c>
      <c r="AA153" s="323">
        <f>'Avoided Environ'!S15</f>
        <v>2439969.6240979405</v>
      </c>
      <c r="AB153" s="323">
        <f>'Avoided Environ'!T15</f>
        <v>2866758.4302955647</v>
      </c>
      <c r="AC153" s="323">
        <f>'Avoided Environ'!U15</f>
        <v>3202012.5269952021</v>
      </c>
      <c r="AD153" s="323">
        <f>'Avoided Environ'!V15</f>
        <v>3481047.5175055647</v>
      </c>
      <c r="AE153" s="323">
        <f>'Avoided Environ'!W15</f>
        <v>3776518.7612150763</v>
      </c>
      <c r="AF153" s="323">
        <f>'Avoided Environ'!X15</f>
        <v>4396867.8852522662</v>
      </c>
      <c r="AG153" s="323">
        <f>'Avoided Environ'!Y15</f>
        <v>4750730.2280830108</v>
      </c>
      <c r="AH153" s="323">
        <f>'Avoided Environ'!Z15</f>
        <v>5137592.4076786879</v>
      </c>
      <c r="AI153" s="323">
        <f>'Avoided Environ'!AA15</f>
        <v>5556795.5757012842</v>
      </c>
      <c r="AJ153" s="323">
        <f>'Avoided Environ'!AB15</f>
        <v>6369779.8858028315</v>
      </c>
      <c r="AK153" s="323">
        <f>'Avoided Environ'!AC15</f>
        <v>6948693.3352035321</v>
      </c>
    </row>
    <row r="154" spans="10:37" x14ac:dyDescent="0.25">
      <c r="J154" s="16" t="s">
        <v>26</v>
      </c>
      <c r="K154" s="297" t="s">
        <v>136</v>
      </c>
      <c r="L154" s="297" t="s">
        <v>180</v>
      </c>
      <c r="M154" s="323">
        <f>'Avoided Environ'!E16</f>
        <v>0</v>
      </c>
      <c r="N154" s="323">
        <f>'Avoided Environ'!F16</f>
        <v>0</v>
      </c>
      <c r="O154" s="323">
        <f>'Avoided Environ'!G16</f>
        <v>0</v>
      </c>
      <c r="P154" s="323">
        <f>'Avoided Environ'!H16</f>
        <v>0</v>
      </c>
      <c r="Q154" s="323">
        <f>'Avoided Environ'!I16</f>
        <v>0</v>
      </c>
      <c r="R154" s="323">
        <f>'Avoided Environ'!J16</f>
        <v>0</v>
      </c>
      <c r="S154" s="323">
        <f>'Avoided Environ'!K16</f>
        <v>0</v>
      </c>
      <c r="T154" s="323">
        <f>'Avoided Environ'!L16</f>
        <v>0</v>
      </c>
      <c r="U154" s="323">
        <f>'Avoided Environ'!M16</f>
        <v>0</v>
      </c>
      <c r="V154" s="323">
        <f>'Avoided Environ'!N16</f>
        <v>0</v>
      </c>
      <c r="W154" s="323">
        <f>'Avoided Environ'!O16</f>
        <v>0</v>
      </c>
      <c r="X154" s="323">
        <f>'Avoided Environ'!P16</f>
        <v>0</v>
      </c>
      <c r="Y154" s="323">
        <f>'Avoided Environ'!Q16</f>
        <v>0</v>
      </c>
      <c r="Z154" s="323">
        <f>'Avoided Environ'!R16</f>
        <v>0</v>
      </c>
      <c r="AA154" s="323">
        <f>'Avoided Environ'!S16</f>
        <v>0</v>
      </c>
      <c r="AB154" s="323">
        <f>'Avoided Environ'!T16</f>
        <v>0</v>
      </c>
      <c r="AC154" s="323">
        <f>'Avoided Environ'!U16</f>
        <v>0</v>
      </c>
      <c r="AD154" s="323">
        <f>'Avoided Environ'!V16</f>
        <v>0</v>
      </c>
      <c r="AE154" s="323">
        <f>'Avoided Environ'!W16</f>
        <v>0</v>
      </c>
      <c r="AF154" s="323">
        <f>'Avoided Environ'!X16</f>
        <v>0</v>
      </c>
      <c r="AG154" s="323">
        <f>'Avoided Environ'!Y16</f>
        <v>0</v>
      </c>
      <c r="AH154" s="323">
        <f>'Avoided Environ'!Z16</f>
        <v>0</v>
      </c>
      <c r="AI154" s="323">
        <f>'Avoided Environ'!AA16</f>
        <v>0</v>
      </c>
      <c r="AJ154" s="323">
        <f>'Avoided Environ'!AB16</f>
        <v>0</v>
      </c>
      <c r="AK154" s="323">
        <f>'Avoided Environ'!AC16</f>
        <v>0</v>
      </c>
    </row>
    <row r="155" spans="10:37" x14ac:dyDescent="0.25">
      <c r="J155" s="16" t="s">
        <v>26</v>
      </c>
      <c r="K155" s="297" t="s">
        <v>137</v>
      </c>
      <c r="L155" s="297" t="s">
        <v>180</v>
      </c>
      <c r="M155" s="323">
        <f>'Avoided Environ'!E17</f>
        <v>0</v>
      </c>
      <c r="N155" s="323">
        <f>'Avoided Environ'!F17</f>
        <v>0</v>
      </c>
      <c r="O155" s="323">
        <f>'Avoided Environ'!G17</f>
        <v>0</v>
      </c>
      <c r="P155" s="323">
        <f>'Avoided Environ'!H17</f>
        <v>0</v>
      </c>
      <c r="Q155" s="323">
        <f>'Avoided Environ'!I17</f>
        <v>0</v>
      </c>
      <c r="R155" s="323">
        <f>'Avoided Environ'!J17</f>
        <v>0</v>
      </c>
      <c r="S155" s="323">
        <f>'Avoided Environ'!K17</f>
        <v>0</v>
      </c>
      <c r="T155" s="323">
        <f>'Avoided Environ'!L17</f>
        <v>0</v>
      </c>
      <c r="U155" s="323">
        <f>'Avoided Environ'!M17</f>
        <v>0</v>
      </c>
      <c r="V155" s="323">
        <f>'Avoided Environ'!N17</f>
        <v>0</v>
      </c>
      <c r="W155" s="323">
        <f>'Avoided Environ'!O17</f>
        <v>0</v>
      </c>
      <c r="X155" s="323">
        <f>'Avoided Environ'!P17</f>
        <v>0</v>
      </c>
      <c r="Y155" s="323">
        <f>'Avoided Environ'!Q17</f>
        <v>0</v>
      </c>
      <c r="Z155" s="323">
        <f>'Avoided Environ'!R17</f>
        <v>0</v>
      </c>
      <c r="AA155" s="323">
        <f>'Avoided Environ'!S17</f>
        <v>0</v>
      </c>
      <c r="AB155" s="323">
        <f>'Avoided Environ'!T17</f>
        <v>0</v>
      </c>
      <c r="AC155" s="323">
        <f>'Avoided Environ'!U17</f>
        <v>0</v>
      </c>
      <c r="AD155" s="323">
        <f>'Avoided Environ'!V17</f>
        <v>0</v>
      </c>
      <c r="AE155" s="323">
        <f>'Avoided Environ'!W17</f>
        <v>0</v>
      </c>
      <c r="AF155" s="323">
        <f>'Avoided Environ'!X17</f>
        <v>0</v>
      </c>
      <c r="AG155" s="323">
        <f>'Avoided Environ'!Y17</f>
        <v>0</v>
      </c>
      <c r="AH155" s="323">
        <f>'Avoided Environ'!Z17</f>
        <v>0</v>
      </c>
      <c r="AI155" s="323">
        <f>'Avoided Environ'!AA17</f>
        <v>0</v>
      </c>
      <c r="AJ155" s="323">
        <f>'Avoided Environ'!AB17</f>
        <v>0</v>
      </c>
      <c r="AK155" s="323">
        <f>'Avoided Environ'!AC17</f>
        <v>0</v>
      </c>
    </row>
    <row r="156" spans="10:37" x14ac:dyDescent="0.25">
      <c r="J156" s="16" t="s">
        <v>26</v>
      </c>
      <c r="K156" s="297" t="s">
        <v>138</v>
      </c>
      <c r="L156" s="297" t="s">
        <v>180</v>
      </c>
      <c r="M156" s="323">
        <f>'Avoided Environ'!E18</f>
        <v>0</v>
      </c>
      <c r="N156" s="323">
        <f>'Avoided Environ'!F18</f>
        <v>0</v>
      </c>
      <c r="O156" s="323">
        <f>'Avoided Environ'!G18</f>
        <v>0</v>
      </c>
      <c r="P156" s="323">
        <f>'Avoided Environ'!H18</f>
        <v>0</v>
      </c>
      <c r="Q156" s="323">
        <f>'Avoided Environ'!I18</f>
        <v>0</v>
      </c>
      <c r="R156" s="323">
        <f>'Avoided Environ'!J18</f>
        <v>0</v>
      </c>
      <c r="S156" s="323">
        <f>'Avoided Environ'!K18</f>
        <v>0</v>
      </c>
      <c r="T156" s="323">
        <f>'Avoided Environ'!L18</f>
        <v>0</v>
      </c>
      <c r="U156" s="323">
        <f>'Avoided Environ'!M18</f>
        <v>0</v>
      </c>
      <c r="V156" s="323">
        <f>'Avoided Environ'!N18</f>
        <v>0</v>
      </c>
      <c r="W156" s="323">
        <f>'Avoided Environ'!O18</f>
        <v>0</v>
      </c>
      <c r="X156" s="323">
        <f>'Avoided Environ'!P18</f>
        <v>0</v>
      </c>
      <c r="Y156" s="323">
        <f>'Avoided Environ'!Q18</f>
        <v>0</v>
      </c>
      <c r="Z156" s="323">
        <f>'Avoided Environ'!R18</f>
        <v>0</v>
      </c>
      <c r="AA156" s="323">
        <f>'Avoided Environ'!S18</f>
        <v>0</v>
      </c>
      <c r="AB156" s="323">
        <f>'Avoided Environ'!T18</f>
        <v>0</v>
      </c>
      <c r="AC156" s="323">
        <f>'Avoided Environ'!U18</f>
        <v>0</v>
      </c>
      <c r="AD156" s="323">
        <f>'Avoided Environ'!V18</f>
        <v>0</v>
      </c>
      <c r="AE156" s="323">
        <f>'Avoided Environ'!W18</f>
        <v>0</v>
      </c>
      <c r="AF156" s="323">
        <f>'Avoided Environ'!X18</f>
        <v>0</v>
      </c>
      <c r="AG156" s="323">
        <f>'Avoided Environ'!Y18</f>
        <v>0</v>
      </c>
      <c r="AH156" s="323">
        <f>'Avoided Environ'!Z18</f>
        <v>0</v>
      </c>
      <c r="AI156" s="323">
        <f>'Avoided Environ'!AA18</f>
        <v>0</v>
      </c>
      <c r="AJ156" s="323">
        <f>'Avoided Environ'!AB18</f>
        <v>0</v>
      </c>
      <c r="AK156" s="323">
        <f>'Avoided Environ'!AC18</f>
        <v>0</v>
      </c>
    </row>
    <row r="157" spans="10:37" x14ac:dyDescent="0.25">
      <c r="J157" s="16" t="s">
        <v>27</v>
      </c>
      <c r="K157" s="297" t="s">
        <v>136</v>
      </c>
      <c r="L157" s="298" t="s">
        <v>702</v>
      </c>
      <c r="M157" s="323">
        <f>'Fuel Hedging'!E10</f>
        <v>0</v>
      </c>
      <c r="N157" s="323">
        <f>'Fuel Hedging'!F10</f>
        <v>0</v>
      </c>
      <c r="O157" s="323">
        <f>'Fuel Hedging'!G10</f>
        <v>0</v>
      </c>
      <c r="P157" s="323">
        <f>'Fuel Hedging'!H10</f>
        <v>0</v>
      </c>
      <c r="Q157" s="323">
        <f>'Fuel Hedging'!I10</f>
        <v>0</v>
      </c>
      <c r="R157" s="323">
        <f>'Fuel Hedging'!J10</f>
        <v>0</v>
      </c>
      <c r="S157" s="323">
        <f>'Fuel Hedging'!K10</f>
        <v>0</v>
      </c>
      <c r="T157" s="323">
        <f>'Fuel Hedging'!L10</f>
        <v>0</v>
      </c>
      <c r="U157" s="323">
        <f>'Fuel Hedging'!M10</f>
        <v>0</v>
      </c>
      <c r="V157" s="323">
        <f>'Fuel Hedging'!N10</f>
        <v>0</v>
      </c>
      <c r="W157" s="323">
        <f>'Fuel Hedging'!O10</f>
        <v>0</v>
      </c>
      <c r="X157" s="323">
        <f>'Fuel Hedging'!P10</f>
        <v>0</v>
      </c>
      <c r="Y157" s="323">
        <f>'Fuel Hedging'!Q10</f>
        <v>0</v>
      </c>
      <c r="Z157" s="323">
        <f>'Fuel Hedging'!R10</f>
        <v>0</v>
      </c>
      <c r="AA157" s="323">
        <f>'Fuel Hedging'!S10</f>
        <v>0</v>
      </c>
      <c r="AB157" s="323">
        <f>'Fuel Hedging'!T10</f>
        <v>0</v>
      </c>
      <c r="AC157" s="323">
        <f>'Fuel Hedging'!U10</f>
        <v>0</v>
      </c>
      <c r="AD157" s="323">
        <f>'Fuel Hedging'!V10</f>
        <v>0</v>
      </c>
      <c r="AE157" s="323">
        <f>'Fuel Hedging'!W10</f>
        <v>0</v>
      </c>
      <c r="AF157" s="323">
        <f>'Fuel Hedging'!X10</f>
        <v>0</v>
      </c>
      <c r="AG157" s="323">
        <f>'Fuel Hedging'!Y10</f>
        <v>0</v>
      </c>
      <c r="AH157" s="323">
        <f>'Fuel Hedging'!Z10</f>
        <v>0</v>
      </c>
      <c r="AI157" s="323">
        <f>'Fuel Hedging'!AA10</f>
        <v>0</v>
      </c>
      <c r="AJ157" s="323">
        <f>'Fuel Hedging'!AB10</f>
        <v>0</v>
      </c>
      <c r="AK157" s="323">
        <f>'Fuel Hedging'!AC10</f>
        <v>0</v>
      </c>
    </row>
    <row r="158" spans="10:37" x14ac:dyDescent="0.25">
      <c r="J158" s="16" t="s">
        <v>27</v>
      </c>
      <c r="K158" s="297" t="s">
        <v>137</v>
      </c>
      <c r="L158" s="298" t="s">
        <v>702</v>
      </c>
      <c r="M158" s="323">
        <f>'Fuel Hedging'!E11</f>
        <v>0</v>
      </c>
      <c r="N158" s="323">
        <f>'Fuel Hedging'!F11</f>
        <v>0</v>
      </c>
      <c r="O158" s="323">
        <f>'Fuel Hedging'!G11</f>
        <v>0</v>
      </c>
      <c r="P158" s="323">
        <f>'Fuel Hedging'!H11</f>
        <v>0</v>
      </c>
      <c r="Q158" s="323">
        <f>'Fuel Hedging'!I11</f>
        <v>0</v>
      </c>
      <c r="R158" s="323">
        <f>'Fuel Hedging'!J11</f>
        <v>0</v>
      </c>
      <c r="S158" s="323">
        <f>'Fuel Hedging'!K11</f>
        <v>0</v>
      </c>
      <c r="T158" s="323">
        <f>'Fuel Hedging'!L11</f>
        <v>0</v>
      </c>
      <c r="U158" s="323">
        <f>'Fuel Hedging'!M11</f>
        <v>0</v>
      </c>
      <c r="V158" s="323">
        <f>'Fuel Hedging'!N11</f>
        <v>0</v>
      </c>
      <c r="W158" s="323">
        <f>'Fuel Hedging'!O11</f>
        <v>0</v>
      </c>
      <c r="X158" s="323">
        <f>'Fuel Hedging'!P11</f>
        <v>0</v>
      </c>
      <c r="Y158" s="323">
        <f>'Fuel Hedging'!Q11</f>
        <v>0</v>
      </c>
      <c r="Z158" s="323">
        <f>'Fuel Hedging'!R11</f>
        <v>0</v>
      </c>
      <c r="AA158" s="323">
        <f>'Fuel Hedging'!S11</f>
        <v>0</v>
      </c>
      <c r="AB158" s="323">
        <f>'Fuel Hedging'!T11</f>
        <v>0</v>
      </c>
      <c r="AC158" s="323">
        <f>'Fuel Hedging'!U11</f>
        <v>0</v>
      </c>
      <c r="AD158" s="323">
        <f>'Fuel Hedging'!V11</f>
        <v>0</v>
      </c>
      <c r="AE158" s="323">
        <f>'Fuel Hedging'!W11</f>
        <v>0</v>
      </c>
      <c r="AF158" s="323">
        <f>'Fuel Hedging'!X11</f>
        <v>0</v>
      </c>
      <c r="AG158" s="323">
        <f>'Fuel Hedging'!Y11</f>
        <v>0</v>
      </c>
      <c r="AH158" s="323">
        <f>'Fuel Hedging'!Z11</f>
        <v>0</v>
      </c>
      <c r="AI158" s="323">
        <f>'Fuel Hedging'!AA11</f>
        <v>0</v>
      </c>
      <c r="AJ158" s="323">
        <f>'Fuel Hedging'!AB11</f>
        <v>0</v>
      </c>
      <c r="AK158" s="323">
        <f>'Fuel Hedging'!AC11</f>
        <v>0</v>
      </c>
    </row>
    <row r="159" spans="10:37" x14ac:dyDescent="0.25">
      <c r="J159" s="16" t="s">
        <v>27</v>
      </c>
      <c r="K159" s="297" t="s">
        <v>138</v>
      </c>
      <c r="L159" s="298" t="s">
        <v>702</v>
      </c>
      <c r="M159" s="323">
        <f>'Fuel Hedging'!E12</f>
        <v>0</v>
      </c>
      <c r="N159" s="323">
        <f>'Fuel Hedging'!F12</f>
        <v>0</v>
      </c>
      <c r="O159" s="323">
        <f>'Fuel Hedging'!G12</f>
        <v>0</v>
      </c>
      <c r="P159" s="323">
        <f>'Fuel Hedging'!H12</f>
        <v>0</v>
      </c>
      <c r="Q159" s="323">
        <f>'Fuel Hedging'!I12</f>
        <v>0</v>
      </c>
      <c r="R159" s="323">
        <f>'Fuel Hedging'!J12</f>
        <v>0</v>
      </c>
      <c r="S159" s="323">
        <f>'Fuel Hedging'!K12</f>
        <v>0</v>
      </c>
      <c r="T159" s="323">
        <f>'Fuel Hedging'!L12</f>
        <v>0</v>
      </c>
      <c r="U159" s="323">
        <f>'Fuel Hedging'!M12</f>
        <v>0</v>
      </c>
      <c r="V159" s="323">
        <f>'Fuel Hedging'!N12</f>
        <v>0</v>
      </c>
      <c r="W159" s="323">
        <f>'Fuel Hedging'!O12</f>
        <v>0</v>
      </c>
      <c r="X159" s="323">
        <f>'Fuel Hedging'!P12</f>
        <v>0</v>
      </c>
      <c r="Y159" s="323">
        <f>'Fuel Hedging'!Q12</f>
        <v>0</v>
      </c>
      <c r="Z159" s="323">
        <f>'Fuel Hedging'!R12</f>
        <v>0</v>
      </c>
      <c r="AA159" s="323">
        <f>'Fuel Hedging'!S12</f>
        <v>0</v>
      </c>
      <c r="AB159" s="323">
        <f>'Fuel Hedging'!T12</f>
        <v>0</v>
      </c>
      <c r="AC159" s="323">
        <f>'Fuel Hedging'!U12</f>
        <v>0</v>
      </c>
      <c r="AD159" s="323">
        <f>'Fuel Hedging'!V12</f>
        <v>0</v>
      </c>
      <c r="AE159" s="323">
        <f>'Fuel Hedging'!W12</f>
        <v>0</v>
      </c>
      <c r="AF159" s="323">
        <f>'Fuel Hedging'!X12</f>
        <v>0</v>
      </c>
      <c r="AG159" s="323">
        <f>'Fuel Hedging'!Y12</f>
        <v>0</v>
      </c>
      <c r="AH159" s="323">
        <f>'Fuel Hedging'!Z12</f>
        <v>0</v>
      </c>
      <c r="AI159" s="323">
        <f>'Fuel Hedging'!AA12</f>
        <v>0</v>
      </c>
      <c r="AJ159" s="323">
        <f>'Fuel Hedging'!AB12</f>
        <v>0</v>
      </c>
      <c r="AK159" s="323">
        <f>'Fuel Hedging'!AC12</f>
        <v>0</v>
      </c>
    </row>
    <row r="160" spans="10:37" x14ac:dyDescent="0.25">
      <c r="J160" s="16" t="s">
        <v>28</v>
      </c>
      <c r="K160" s="297" t="s">
        <v>136</v>
      </c>
      <c r="L160" s="298" t="s">
        <v>702</v>
      </c>
      <c r="M160" s="323">
        <f>'Avoided Risk'!E10</f>
        <v>0</v>
      </c>
      <c r="N160" s="323">
        <f>'Avoided Risk'!F10</f>
        <v>0</v>
      </c>
      <c r="O160" s="323">
        <f>'Avoided Risk'!G10</f>
        <v>0</v>
      </c>
      <c r="P160" s="323">
        <f>'Avoided Risk'!H10</f>
        <v>0</v>
      </c>
      <c r="Q160" s="323">
        <f>'Avoided Risk'!I10</f>
        <v>0</v>
      </c>
      <c r="R160" s="323">
        <f>'Avoided Risk'!J10</f>
        <v>0</v>
      </c>
      <c r="S160" s="323">
        <f>'Avoided Risk'!K10</f>
        <v>0</v>
      </c>
      <c r="T160" s="323">
        <f>'Avoided Risk'!L10</f>
        <v>0</v>
      </c>
      <c r="U160" s="323">
        <f>'Avoided Risk'!M10</f>
        <v>0</v>
      </c>
      <c r="V160" s="323">
        <f>'Avoided Risk'!N10</f>
        <v>0</v>
      </c>
      <c r="W160" s="323">
        <f>'Avoided Risk'!O10</f>
        <v>0</v>
      </c>
      <c r="X160" s="323">
        <f>'Avoided Risk'!P10</f>
        <v>0</v>
      </c>
      <c r="Y160" s="323">
        <f>'Avoided Risk'!Q10</f>
        <v>0</v>
      </c>
      <c r="Z160" s="323">
        <f>'Avoided Risk'!R10</f>
        <v>0</v>
      </c>
      <c r="AA160" s="323">
        <f>'Avoided Risk'!S10</f>
        <v>0</v>
      </c>
      <c r="AB160" s="323">
        <f>'Avoided Risk'!T10</f>
        <v>0</v>
      </c>
      <c r="AC160" s="323">
        <f>'Avoided Risk'!U10</f>
        <v>0</v>
      </c>
      <c r="AD160" s="323">
        <f>'Avoided Risk'!V10</f>
        <v>0</v>
      </c>
      <c r="AE160" s="323">
        <f>'Avoided Risk'!W10</f>
        <v>0</v>
      </c>
      <c r="AF160" s="323">
        <f>'Avoided Risk'!X10</f>
        <v>0</v>
      </c>
      <c r="AG160" s="323">
        <f>'Avoided Risk'!Y10</f>
        <v>0</v>
      </c>
      <c r="AH160" s="323">
        <f>'Avoided Risk'!Z10</f>
        <v>0</v>
      </c>
      <c r="AI160" s="323">
        <f>'Avoided Risk'!AA10</f>
        <v>0</v>
      </c>
      <c r="AJ160" s="323">
        <f>'Avoided Risk'!AB10</f>
        <v>0</v>
      </c>
      <c r="AK160" s="323">
        <f>'Avoided Risk'!AC10</f>
        <v>0</v>
      </c>
    </row>
    <row r="161" spans="10:37" x14ac:dyDescent="0.25">
      <c r="J161" s="16" t="s">
        <v>28</v>
      </c>
      <c r="K161" s="297" t="s">
        <v>137</v>
      </c>
      <c r="L161" s="298" t="s">
        <v>702</v>
      </c>
      <c r="M161" s="323">
        <f>'Avoided Risk'!E11</f>
        <v>0</v>
      </c>
      <c r="N161" s="323">
        <f>'Avoided Risk'!F11</f>
        <v>0</v>
      </c>
      <c r="O161" s="323">
        <f>'Avoided Risk'!G11</f>
        <v>0</v>
      </c>
      <c r="P161" s="323">
        <f>'Avoided Risk'!H11</f>
        <v>0</v>
      </c>
      <c r="Q161" s="323">
        <f>'Avoided Risk'!I11</f>
        <v>0</v>
      </c>
      <c r="R161" s="323">
        <f>'Avoided Risk'!J11</f>
        <v>0</v>
      </c>
      <c r="S161" s="323">
        <f>'Avoided Risk'!K11</f>
        <v>0</v>
      </c>
      <c r="T161" s="323">
        <f>'Avoided Risk'!L11</f>
        <v>0</v>
      </c>
      <c r="U161" s="323">
        <f>'Avoided Risk'!M11</f>
        <v>0</v>
      </c>
      <c r="V161" s="323">
        <f>'Avoided Risk'!N11</f>
        <v>0</v>
      </c>
      <c r="W161" s="323">
        <f>'Avoided Risk'!O11</f>
        <v>0</v>
      </c>
      <c r="X161" s="323">
        <f>'Avoided Risk'!P11</f>
        <v>0</v>
      </c>
      <c r="Y161" s="323">
        <f>'Avoided Risk'!Q11</f>
        <v>0</v>
      </c>
      <c r="Z161" s="323">
        <f>'Avoided Risk'!R11</f>
        <v>0</v>
      </c>
      <c r="AA161" s="323">
        <f>'Avoided Risk'!S11</f>
        <v>0</v>
      </c>
      <c r="AB161" s="323">
        <f>'Avoided Risk'!T11</f>
        <v>0</v>
      </c>
      <c r="AC161" s="323">
        <f>'Avoided Risk'!U11</f>
        <v>0</v>
      </c>
      <c r="AD161" s="323">
        <f>'Avoided Risk'!V11</f>
        <v>0</v>
      </c>
      <c r="AE161" s="323">
        <f>'Avoided Risk'!W11</f>
        <v>0</v>
      </c>
      <c r="AF161" s="323">
        <f>'Avoided Risk'!X11</f>
        <v>0</v>
      </c>
      <c r="AG161" s="323">
        <f>'Avoided Risk'!Y11</f>
        <v>0</v>
      </c>
      <c r="AH161" s="323">
        <f>'Avoided Risk'!Z11</f>
        <v>0</v>
      </c>
      <c r="AI161" s="323">
        <f>'Avoided Risk'!AA11</f>
        <v>0</v>
      </c>
      <c r="AJ161" s="323">
        <f>'Avoided Risk'!AB11</f>
        <v>0</v>
      </c>
      <c r="AK161" s="323">
        <f>'Avoided Risk'!AC11</f>
        <v>0</v>
      </c>
    </row>
    <row r="162" spans="10:37" x14ac:dyDescent="0.25">
      <c r="J162" s="16" t="s">
        <v>28</v>
      </c>
      <c r="K162" s="297" t="s">
        <v>138</v>
      </c>
      <c r="L162" s="298" t="s">
        <v>702</v>
      </c>
      <c r="M162" s="323">
        <f>'Avoided Risk'!E12</f>
        <v>0</v>
      </c>
      <c r="N162" s="323">
        <f>'Avoided Risk'!F12</f>
        <v>0</v>
      </c>
      <c r="O162" s="323">
        <f>'Avoided Risk'!G12</f>
        <v>0</v>
      </c>
      <c r="P162" s="323">
        <f>'Avoided Risk'!H12</f>
        <v>0</v>
      </c>
      <c r="Q162" s="323">
        <f>'Avoided Risk'!I12</f>
        <v>0</v>
      </c>
      <c r="R162" s="323">
        <f>'Avoided Risk'!J12</f>
        <v>0</v>
      </c>
      <c r="S162" s="323">
        <f>'Avoided Risk'!K12</f>
        <v>0</v>
      </c>
      <c r="T162" s="323">
        <f>'Avoided Risk'!L12</f>
        <v>0</v>
      </c>
      <c r="U162" s="323">
        <f>'Avoided Risk'!M12</f>
        <v>0</v>
      </c>
      <c r="V162" s="323">
        <f>'Avoided Risk'!N12</f>
        <v>0</v>
      </c>
      <c r="W162" s="323">
        <f>'Avoided Risk'!O12</f>
        <v>0</v>
      </c>
      <c r="X162" s="323">
        <f>'Avoided Risk'!P12</f>
        <v>0</v>
      </c>
      <c r="Y162" s="323">
        <f>'Avoided Risk'!Q12</f>
        <v>0</v>
      </c>
      <c r="Z162" s="323">
        <f>'Avoided Risk'!R12</f>
        <v>0</v>
      </c>
      <c r="AA162" s="323">
        <f>'Avoided Risk'!S12</f>
        <v>0</v>
      </c>
      <c r="AB162" s="323">
        <f>'Avoided Risk'!T12</f>
        <v>0</v>
      </c>
      <c r="AC162" s="323">
        <f>'Avoided Risk'!U12</f>
        <v>0</v>
      </c>
      <c r="AD162" s="323">
        <f>'Avoided Risk'!V12</f>
        <v>0</v>
      </c>
      <c r="AE162" s="323">
        <f>'Avoided Risk'!W12</f>
        <v>0</v>
      </c>
      <c r="AF162" s="323">
        <f>'Avoided Risk'!X12</f>
        <v>0</v>
      </c>
      <c r="AG162" s="323">
        <f>'Avoided Risk'!Y12</f>
        <v>0</v>
      </c>
      <c r="AH162" s="323">
        <f>'Avoided Risk'!Z12</f>
        <v>0</v>
      </c>
      <c r="AI162" s="323">
        <f>'Avoided Risk'!AA12</f>
        <v>0</v>
      </c>
      <c r="AJ162" s="323">
        <f>'Avoided Risk'!AB12</f>
        <v>0</v>
      </c>
      <c r="AK162" s="323">
        <f>'Avoided Risk'!AC12</f>
        <v>0</v>
      </c>
    </row>
    <row r="163" spans="10:37" x14ac:dyDescent="0.25">
      <c r="J163" s="16" t="s">
        <v>29</v>
      </c>
      <c r="K163" s="297" t="s">
        <v>136</v>
      </c>
      <c r="L163" s="298" t="s">
        <v>702</v>
      </c>
      <c r="M163" s="323">
        <f>'Avoided Grid Support'!E10</f>
        <v>0</v>
      </c>
      <c r="N163" s="323">
        <f>'Avoided Grid Support'!F10</f>
        <v>0</v>
      </c>
      <c r="O163" s="323">
        <f>'Avoided Grid Support'!G10</f>
        <v>0</v>
      </c>
      <c r="P163" s="323">
        <f>'Avoided Grid Support'!H10</f>
        <v>0</v>
      </c>
      <c r="Q163" s="323">
        <f>'Avoided Grid Support'!I10</f>
        <v>0</v>
      </c>
      <c r="R163" s="323">
        <f>'Avoided Grid Support'!J10</f>
        <v>0</v>
      </c>
      <c r="S163" s="323">
        <f>'Avoided Grid Support'!K10</f>
        <v>0</v>
      </c>
      <c r="T163" s="323">
        <f>'Avoided Grid Support'!L10</f>
        <v>0</v>
      </c>
      <c r="U163" s="323">
        <f>'Avoided Grid Support'!M10</f>
        <v>0</v>
      </c>
      <c r="V163" s="323">
        <f>'Avoided Grid Support'!N10</f>
        <v>0</v>
      </c>
      <c r="W163" s="323">
        <f>'Avoided Grid Support'!O10</f>
        <v>0</v>
      </c>
      <c r="X163" s="323">
        <f>'Avoided Grid Support'!P10</f>
        <v>0</v>
      </c>
      <c r="Y163" s="323">
        <f>'Avoided Grid Support'!Q10</f>
        <v>0</v>
      </c>
      <c r="Z163" s="323">
        <f>'Avoided Grid Support'!R10</f>
        <v>0</v>
      </c>
      <c r="AA163" s="323">
        <f>'Avoided Grid Support'!S10</f>
        <v>0</v>
      </c>
      <c r="AB163" s="323">
        <f>'Avoided Grid Support'!T10</f>
        <v>0</v>
      </c>
      <c r="AC163" s="323">
        <f>'Avoided Grid Support'!U10</f>
        <v>0</v>
      </c>
      <c r="AD163" s="323">
        <f>'Avoided Grid Support'!V10</f>
        <v>0</v>
      </c>
      <c r="AE163" s="323">
        <f>'Avoided Grid Support'!W10</f>
        <v>0</v>
      </c>
      <c r="AF163" s="323">
        <f>'Avoided Grid Support'!X10</f>
        <v>0</v>
      </c>
      <c r="AG163" s="323">
        <f>'Avoided Grid Support'!Y10</f>
        <v>0</v>
      </c>
      <c r="AH163" s="323">
        <f>'Avoided Grid Support'!Z10</f>
        <v>0</v>
      </c>
      <c r="AI163" s="323">
        <f>'Avoided Grid Support'!AA10</f>
        <v>0</v>
      </c>
      <c r="AJ163" s="323">
        <f>'Avoided Grid Support'!AB10</f>
        <v>0</v>
      </c>
      <c r="AK163" s="323">
        <f>'Avoided Grid Support'!AC10</f>
        <v>0</v>
      </c>
    </row>
    <row r="164" spans="10:37" x14ac:dyDescent="0.25">
      <c r="J164" s="16" t="s">
        <v>29</v>
      </c>
      <c r="K164" s="297" t="s">
        <v>137</v>
      </c>
      <c r="L164" s="298" t="s">
        <v>702</v>
      </c>
      <c r="M164" s="323">
        <f>'Avoided Grid Support'!E11</f>
        <v>0</v>
      </c>
      <c r="N164" s="323">
        <f>'Avoided Grid Support'!F11</f>
        <v>0</v>
      </c>
      <c r="O164" s="323">
        <f>'Avoided Grid Support'!G11</f>
        <v>0</v>
      </c>
      <c r="P164" s="323">
        <f>'Avoided Grid Support'!H11</f>
        <v>0</v>
      </c>
      <c r="Q164" s="323">
        <f>'Avoided Grid Support'!I11</f>
        <v>0</v>
      </c>
      <c r="R164" s="323">
        <f>'Avoided Grid Support'!J11</f>
        <v>0</v>
      </c>
      <c r="S164" s="323">
        <f>'Avoided Grid Support'!K11</f>
        <v>0</v>
      </c>
      <c r="T164" s="323">
        <f>'Avoided Grid Support'!L11</f>
        <v>0</v>
      </c>
      <c r="U164" s="323">
        <f>'Avoided Grid Support'!M11</f>
        <v>0</v>
      </c>
      <c r="V164" s="323">
        <f>'Avoided Grid Support'!N11</f>
        <v>0</v>
      </c>
      <c r="W164" s="323">
        <f>'Avoided Grid Support'!O11</f>
        <v>0</v>
      </c>
      <c r="X164" s="323">
        <f>'Avoided Grid Support'!P11</f>
        <v>0</v>
      </c>
      <c r="Y164" s="323">
        <f>'Avoided Grid Support'!Q11</f>
        <v>0</v>
      </c>
      <c r="Z164" s="323">
        <f>'Avoided Grid Support'!R11</f>
        <v>0</v>
      </c>
      <c r="AA164" s="323">
        <f>'Avoided Grid Support'!S11</f>
        <v>0</v>
      </c>
      <c r="AB164" s="323">
        <f>'Avoided Grid Support'!T11</f>
        <v>0</v>
      </c>
      <c r="AC164" s="323">
        <f>'Avoided Grid Support'!U11</f>
        <v>0</v>
      </c>
      <c r="AD164" s="323">
        <f>'Avoided Grid Support'!V11</f>
        <v>0</v>
      </c>
      <c r="AE164" s="323">
        <f>'Avoided Grid Support'!W11</f>
        <v>0</v>
      </c>
      <c r="AF164" s="323">
        <f>'Avoided Grid Support'!X11</f>
        <v>0</v>
      </c>
      <c r="AG164" s="323">
        <f>'Avoided Grid Support'!Y11</f>
        <v>0</v>
      </c>
      <c r="AH164" s="323">
        <f>'Avoided Grid Support'!Z11</f>
        <v>0</v>
      </c>
      <c r="AI164" s="323">
        <f>'Avoided Grid Support'!AA11</f>
        <v>0</v>
      </c>
      <c r="AJ164" s="323">
        <f>'Avoided Grid Support'!AB11</f>
        <v>0</v>
      </c>
      <c r="AK164" s="323">
        <f>'Avoided Grid Support'!AC11</f>
        <v>0</v>
      </c>
    </row>
    <row r="165" spans="10:37" x14ac:dyDescent="0.25">
      <c r="J165" s="16" t="s">
        <v>29</v>
      </c>
      <c r="K165" s="297" t="s">
        <v>138</v>
      </c>
      <c r="L165" s="298" t="s">
        <v>702</v>
      </c>
      <c r="M165" s="323">
        <f>'Avoided Grid Support'!E12</f>
        <v>0</v>
      </c>
      <c r="N165" s="323">
        <f>'Avoided Grid Support'!F12</f>
        <v>0</v>
      </c>
      <c r="O165" s="323">
        <f>'Avoided Grid Support'!G12</f>
        <v>0</v>
      </c>
      <c r="P165" s="323">
        <f>'Avoided Grid Support'!H12</f>
        <v>0</v>
      </c>
      <c r="Q165" s="323">
        <f>'Avoided Grid Support'!I12</f>
        <v>0</v>
      </c>
      <c r="R165" s="323">
        <f>'Avoided Grid Support'!J12</f>
        <v>0</v>
      </c>
      <c r="S165" s="323">
        <f>'Avoided Grid Support'!K12</f>
        <v>0</v>
      </c>
      <c r="T165" s="323">
        <f>'Avoided Grid Support'!L12</f>
        <v>0</v>
      </c>
      <c r="U165" s="323">
        <f>'Avoided Grid Support'!M12</f>
        <v>0</v>
      </c>
      <c r="V165" s="323">
        <f>'Avoided Grid Support'!N12</f>
        <v>0</v>
      </c>
      <c r="W165" s="323">
        <f>'Avoided Grid Support'!O12</f>
        <v>0</v>
      </c>
      <c r="X165" s="323">
        <f>'Avoided Grid Support'!P12</f>
        <v>0</v>
      </c>
      <c r="Y165" s="323">
        <f>'Avoided Grid Support'!Q12</f>
        <v>0</v>
      </c>
      <c r="Z165" s="323">
        <f>'Avoided Grid Support'!R12</f>
        <v>0</v>
      </c>
      <c r="AA165" s="323">
        <f>'Avoided Grid Support'!S12</f>
        <v>0</v>
      </c>
      <c r="AB165" s="323">
        <f>'Avoided Grid Support'!T12</f>
        <v>0</v>
      </c>
      <c r="AC165" s="323">
        <f>'Avoided Grid Support'!U12</f>
        <v>0</v>
      </c>
      <c r="AD165" s="323">
        <f>'Avoided Grid Support'!V12</f>
        <v>0</v>
      </c>
      <c r="AE165" s="323">
        <f>'Avoided Grid Support'!W12</f>
        <v>0</v>
      </c>
      <c r="AF165" s="323">
        <f>'Avoided Grid Support'!X12</f>
        <v>0</v>
      </c>
      <c r="AG165" s="323">
        <f>'Avoided Grid Support'!Y12</f>
        <v>0</v>
      </c>
      <c r="AH165" s="323">
        <f>'Avoided Grid Support'!Z12</f>
        <v>0</v>
      </c>
      <c r="AI165" s="323">
        <f>'Avoided Grid Support'!AA12</f>
        <v>0</v>
      </c>
      <c r="AJ165" s="323">
        <f>'Avoided Grid Support'!AB12</f>
        <v>0</v>
      </c>
      <c r="AK165" s="323">
        <f>'Avoided Grid Support'!AC12</f>
        <v>0</v>
      </c>
    </row>
    <row r="166" spans="10:37" x14ac:dyDescent="0.25">
      <c r="J166" s="16" t="s">
        <v>30</v>
      </c>
      <c r="K166" s="297" t="s">
        <v>136</v>
      </c>
      <c r="L166" s="298" t="s">
        <v>702</v>
      </c>
      <c r="M166" s="323">
        <f>'Avoided Outages'!E10</f>
        <v>0</v>
      </c>
      <c r="N166" s="323">
        <f>'Avoided Outages'!F10</f>
        <v>0</v>
      </c>
      <c r="O166" s="323">
        <f>'Avoided Outages'!G10</f>
        <v>0</v>
      </c>
      <c r="P166" s="323">
        <f>'Avoided Outages'!H10</f>
        <v>0</v>
      </c>
      <c r="Q166" s="323">
        <f>'Avoided Outages'!I10</f>
        <v>0</v>
      </c>
      <c r="R166" s="323">
        <f>'Avoided Outages'!J10</f>
        <v>0</v>
      </c>
      <c r="S166" s="323">
        <f>'Avoided Outages'!K10</f>
        <v>0</v>
      </c>
      <c r="T166" s="323">
        <f>'Avoided Outages'!L10</f>
        <v>0</v>
      </c>
      <c r="U166" s="323">
        <f>'Avoided Outages'!M10</f>
        <v>0</v>
      </c>
      <c r="V166" s="323">
        <f>'Avoided Outages'!N10</f>
        <v>0</v>
      </c>
      <c r="W166" s="323">
        <f>'Avoided Outages'!O10</f>
        <v>0</v>
      </c>
      <c r="X166" s="323">
        <f>'Avoided Outages'!P10</f>
        <v>0</v>
      </c>
      <c r="Y166" s="323">
        <f>'Avoided Outages'!Q10</f>
        <v>0</v>
      </c>
      <c r="Z166" s="323">
        <f>'Avoided Outages'!R10</f>
        <v>0</v>
      </c>
      <c r="AA166" s="323">
        <f>'Avoided Outages'!S10</f>
        <v>0</v>
      </c>
      <c r="AB166" s="323">
        <f>'Avoided Outages'!T10</f>
        <v>0</v>
      </c>
      <c r="AC166" s="323">
        <f>'Avoided Outages'!U10</f>
        <v>0</v>
      </c>
      <c r="AD166" s="323">
        <f>'Avoided Outages'!V10</f>
        <v>0</v>
      </c>
      <c r="AE166" s="323">
        <f>'Avoided Outages'!W10</f>
        <v>0</v>
      </c>
      <c r="AF166" s="323">
        <f>'Avoided Outages'!X10</f>
        <v>0</v>
      </c>
      <c r="AG166" s="323">
        <f>'Avoided Outages'!Y10</f>
        <v>0</v>
      </c>
      <c r="AH166" s="323">
        <f>'Avoided Outages'!Z10</f>
        <v>0</v>
      </c>
      <c r="AI166" s="323">
        <f>'Avoided Outages'!AA10</f>
        <v>0</v>
      </c>
      <c r="AJ166" s="323">
        <f>'Avoided Outages'!AB10</f>
        <v>0</v>
      </c>
      <c r="AK166" s="323">
        <f>'Avoided Outages'!AC10</f>
        <v>0</v>
      </c>
    </row>
    <row r="167" spans="10:37" x14ac:dyDescent="0.25">
      <c r="J167" s="16" t="s">
        <v>30</v>
      </c>
      <c r="K167" s="297" t="s">
        <v>137</v>
      </c>
      <c r="L167" s="298" t="s">
        <v>702</v>
      </c>
      <c r="M167" s="323">
        <f>'Avoided Outages'!E11</f>
        <v>0</v>
      </c>
      <c r="N167" s="323">
        <f>'Avoided Outages'!F11</f>
        <v>0</v>
      </c>
      <c r="O167" s="323">
        <f>'Avoided Outages'!G11</f>
        <v>0</v>
      </c>
      <c r="P167" s="323">
        <f>'Avoided Outages'!H11</f>
        <v>0</v>
      </c>
      <c r="Q167" s="323">
        <f>'Avoided Outages'!I11</f>
        <v>0</v>
      </c>
      <c r="R167" s="323">
        <f>'Avoided Outages'!J11</f>
        <v>0</v>
      </c>
      <c r="S167" s="323">
        <f>'Avoided Outages'!K11</f>
        <v>0</v>
      </c>
      <c r="T167" s="323">
        <f>'Avoided Outages'!L11</f>
        <v>0</v>
      </c>
      <c r="U167" s="323">
        <f>'Avoided Outages'!M11</f>
        <v>0</v>
      </c>
      <c r="V167" s="323">
        <f>'Avoided Outages'!N11</f>
        <v>0</v>
      </c>
      <c r="W167" s="323">
        <f>'Avoided Outages'!O11</f>
        <v>0</v>
      </c>
      <c r="X167" s="323">
        <f>'Avoided Outages'!P11</f>
        <v>0</v>
      </c>
      <c r="Y167" s="323">
        <f>'Avoided Outages'!Q11</f>
        <v>0</v>
      </c>
      <c r="Z167" s="323">
        <f>'Avoided Outages'!R11</f>
        <v>0</v>
      </c>
      <c r="AA167" s="323">
        <f>'Avoided Outages'!S11</f>
        <v>0</v>
      </c>
      <c r="AB167" s="323">
        <f>'Avoided Outages'!T11</f>
        <v>0</v>
      </c>
      <c r="AC167" s="323">
        <f>'Avoided Outages'!U11</f>
        <v>0</v>
      </c>
      <c r="AD167" s="323">
        <f>'Avoided Outages'!V11</f>
        <v>0</v>
      </c>
      <c r="AE167" s="323">
        <f>'Avoided Outages'!W11</f>
        <v>0</v>
      </c>
      <c r="AF167" s="323">
        <f>'Avoided Outages'!X11</f>
        <v>0</v>
      </c>
      <c r="AG167" s="323">
        <f>'Avoided Outages'!Y11</f>
        <v>0</v>
      </c>
      <c r="AH167" s="323">
        <f>'Avoided Outages'!Z11</f>
        <v>0</v>
      </c>
      <c r="AI167" s="323">
        <f>'Avoided Outages'!AA11</f>
        <v>0</v>
      </c>
      <c r="AJ167" s="323">
        <f>'Avoided Outages'!AB11</f>
        <v>0</v>
      </c>
      <c r="AK167" s="323">
        <f>'Avoided Outages'!AC11</f>
        <v>0</v>
      </c>
    </row>
    <row r="168" spans="10:37" x14ac:dyDescent="0.25">
      <c r="J168" s="16" t="s">
        <v>30</v>
      </c>
      <c r="K168" s="297" t="s">
        <v>138</v>
      </c>
      <c r="L168" s="298" t="s">
        <v>702</v>
      </c>
      <c r="M168" s="323">
        <f>'Avoided Outages'!E12</f>
        <v>0</v>
      </c>
      <c r="N168" s="323">
        <f>'Avoided Outages'!F12</f>
        <v>0</v>
      </c>
      <c r="O168" s="323">
        <f>'Avoided Outages'!G12</f>
        <v>0</v>
      </c>
      <c r="P168" s="323">
        <f>'Avoided Outages'!H12</f>
        <v>0</v>
      </c>
      <c r="Q168" s="323">
        <f>'Avoided Outages'!I12</f>
        <v>0</v>
      </c>
      <c r="R168" s="323">
        <f>'Avoided Outages'!J12</f>
        <v>0</v>
      </c>
      <c r="S168" s="323">
        <f>'Avoided Outages'!K12</f>
        <v>0</v>
      </c>
      <c r="T168" s="323">
        <f>'Avoided Outages'!L12</f>
        <v>0</v>
      </c>
      <c r="U168" s="323">
        <f>'Avoided Outages'!M12</f>
        <v>0</v>
      </c>
      <c r="V168" s="323">
        <f>'Avoided Outages'!N12</f>
        <v>0</v>
      </c>
      <c r="W168" s="323">
        <f>'Avoided Outages'!O12</f>
        <v>0</v>
      </c>
      <c r="X168" s="323">
        <f>'Avoided Outages'!P12</f>
        <v>0</v>
      </c>
      <c r="Y168" s="323">
        <f>'Avoided Outages'!Q12</f>
        <v>0</v>
      </c>
      <c r="Z168" s="323">
        <f>'Avoided Outages'!R12</f>
        <v>0</v>
      </c>
      <c r="AA168" s="323">
        <f>'Avoided Outages'!S12</f>
        <v>0</v>
      </c>
      <c r="AB168" s="323">
        <f>'Avoided Outages'!T12</f>
        <v>0</v>
      </c>
      <c r="AC168" s="323">
        <f>'Avoided Outages'!U12</f>
        <v>0</v>
      </c>
      <c r="AD168" s="323">
        <f>'Avoided Outages'!V12</f>
        <v>0</v>
      </c>
      <c r="AE168" s="323">
        <f>'Avoided Outages'!W12</f>
        <v>0</v>
      </c>
      <c r="AF168" s="323">
        <f>'Avoided Outages'!X12</f>
        <v>0</v>
      </c>
      <c r="AG168" s="323">
        <f>'Avoided Outages'!Y12</f>
        <v>0</v>
      </c>
      <c r="AH168" s="323">
        <f>'Avoided Outages'!Z12</f>
        <v>0</v>
      </c>
      <c r="AI168" s="323">
        <f>'Avoided Outages'!AA12</f>
        <v>0</v>
      </c>
      <c r="AJ168" s="323">
        <f>'Avoided Outages'!AB12</f>
        <v>0</v>
      </c>
      <c r="AK168" s="323">
        <f>'Avoided Outages'!AC12</f>
        <v>0</v>
      </c>
    </row>
    <row r="169" spans="10:37" x14ac:dyDescent="0.25">
      <c r="J169" s="16" t="s">
        <v>31</v>
      </c>
      <c r="K169" s="297" t="s">
        <v>136</v>
      </c>
      <c r="L169" s="298" t="s">
        <v>702</v>
      </c>
      <c r="M169" s="323">
        <f>'Non Energy Benefits'!E10</f>
        <v>0</v>
      </c>
      <c r="N169" s="323">
        <f>'Non Energy Benefits'!F10</f>
        <v>0</v>
      </c>
      <c r="O169" s="323">
        <f>'Non Energy Benefits'!G10</f>
        <v>0</v>
      </c>
      <c r="P169" s="323">
        <f>'Non Energy Benefits'!H10</f>
        <v>0</v>
      </c>
      <c r="Q169" s="323">
        <f>'Non Energy Benefits'!I10</f>
        <v>0</v>
      </c>
      <c r="R169" s="323">
        <f>'Non Energy Benefits'!J10</f>
        <v>0</v>
      </c>
      <c r="S169" s="323">
        <f>'Non Energy Benefits'!K10</f>
        <v>0</v>
      </c>
      <c r="T169" s="323">
        <f>'Non Energy Benefits'!L10</f>
        <v>0</v>
      </c>
      <c r="U169" s="323">
        <f>'Non Energy Benefits'!M10</f>
        <v>0</v>
      </c>
      <c r="V169" s="323">
        <f>'Non Energy Benefits'!N10</f>
        <v>0</v>
      </c>
      <c r="W169" s="323">
        <f>'Non Energy Benefits'!O10</f>
        <v>0</v>
      </c>
      <c r="X169" s="323">
        <f>'Non Energy Benefits'!P10</f>
        <v>0</v>
      </c>
      <c r="Y169" s="323">
        <f>'Non Energy Benefits'!Q10</f>
        <v>0</v>
      </c>
      <c r="Z169" s="323">
        <f>'Non Energy Benefits'!R10</f>
        <v>0</v>
      </c>
      <c r="AA169" s="323">
        <f>'Non Energy Benefits'!S10</f>
        <v>0</v>
      </c>
      <c r="AB169" s="323">
        <f>'Non Energy Benefits'!T10</f>
        <v>0</v>
      </c>
      <c r="AC169" s="323">
        <f>'Non Energy Benefits'!U10</f>
        <v>0</v>
      </c>
      <c r="AD169" s="323">
        <f>'Non Energy Benefits'!V10</f>
        <v>0</v>
      </c>
      <c r="AE169" s="323">
        <f>'Non Energy Benefits'!W10</f>
        <v>0</v>
      </c>
      <c r="AF169" s="323">
        <f>'Non Energy Benefits'!X10</f>
        <v>0</v>
      </c>
      <c r="AG169" s="323">
        <f>'Non Energy Benefits'!Y10</f>
        <v>0</v>
      </c>
      <c r="AH169" s="323">
        <f>'Non Energy Benefits'!Z10</f>
        <v>0</v>
      </c>
      <c r="AI169" s="323">
        <f>'Non Energy Benefits'!AA10</f>
        <v>0</v>
      </c>
      <c r="AJ169" s="323">
        <f>'Non Energy Benefits'!AB10</f>
        <v>0</v>
      </c>
      <c r="AK169" s="323">
        <f>'Non Energy Benefits'!AC10</f>
        <v>0</v>
      </c>
    </row>
    <row r="170" spans="10:37" x14ac:dyDescent="0.25">
      <c r="J170" s="16" t="s">
        <v>31</v>
      </c>
      <c r="K170" s="297" t="s">
        <v>137</v>
      </c>
      <c r="L170" s="298" t="s">
        <v>702</v>
      </c>
      <c r="M170" s="323">
        <f>'Non Energy Benefits'!E11</f>
        <v>0</v>
      </c>
      <c r="N170" s="323">
        <f>'Non Energy Benefits'!F11</f>
        <v>0</v>
      </c>
      <c r="O170" s="323">
        <f>'Non Energy Benefits'!G11</f>
        <v>0</v>
      </c>
      <c r="P170" s="323">
        <f>'Non Energy Benefits'!H11</f>
        <v>0</v>
      </c>
      <c r="Q170" s="323">
        <f>'Non Energy Benefits'!I11</f>
        <v>0</v>
      </c>
      <c r="R170" s="323">
        <f>'Non Energy Benefits'!J11</f>
        <v>0</v>
      </c>
      <c r="S170" s="323">
        <f>'Non Energy Benefits'!K11</f>
        <v>0</v>
      </c>
      <c r="T170" s="323">
        <f>'Non Energy Benefits'!L11</f>
        <v>0</v>
      </c>
      <c r="U170" s="323">
        <f>'Non Energy Benefits'!M11</f>
        <v>0</v>
      </c>
      <c r="V170" s="323">
        <f>'Non Energy Benefits'!N11</f>
        <v>0</v>
      </c>
      <c r="W170" s="323">
        <f>'Non Energy Benefits'!O11</f>
        <v>0</v>
      </c>
      <c r="X170" s="323">
        <f>'Non Energy Benefits'!P11</f>
        <v>0</v>
      </c>
      <c r="Y170" s="323">
        <f>'Non Energy Benefits'!Q11</f>
        <v>0</v>
      </c>
      <c r="Z170" s="323">
        <f>'Non Energy Benefits'!R11</f>
        <v>0</v>
      </c>
      <c r="AA170" s="323">
        <f>'Non Energy Benefits'!S11</f>
        <v>0</v>
      </c>
      <c r="AB170" s="323">
        <f>'Non Energy Benefits'!T11</f>
        <v>0</v>
      </c>
      <c r="AC170" s="323">
        <f>'Non Energy Benefits'!U11</f>
        <v>0</v>
      </c>
      <c r="AD170" s="323">
        <f>'Non Energy Benefits'!V11</f>
        <v>0</v>
      </c>
      <c r="AE170" s="323">
        <f>'Non Energy Benefits'!W11</f>
        <v>0</v>
      </c>
      <c r="AF170" s="323">
        <f>'Non Energy Benefits'!X11</f>
        <v>0</v>
      </c>
      <c r="AG170" s="323">
        <f>'Non Energy Benefits'!Y11</f>
        <v>0</v>
      </c>
      <c r="AH170" s="323">
        <f>'Non Energy Benefits'!Z11</f>
        <v>0</v>
      </c>
      <c r="AI170" s="323">
        <f>'Non Energy Benefits'!AA11</f>
        <v>0</v>
      </c>
      <c r="AJ170" s="323">
        <f>'Non Energy Benefits'!AB11</f>
        <v>0</v>
      </c>
      <c r="AK170" s="323">
        <f>'Non Energy Benefits'!AC11</f>
        <v>0</v>
      </c>
    </row>
    <row r="171" spans="10:37" x14ac:dyDescent="0.25">
      <c r="J171" s="16" t="s">
        <v>31</v>
      </c>
      <c r="K171" s="297" t="s">
        <v>138</v>
      </c>
      <c r="L171" s="298" t="s">
        <v>702</v>
      </c>
      <c r="M171" s="323">
        <f>'Non Energy Benefits'!E12</f>
        <v>0</v>
      </c>
      <c r="N171" s="323">
        <f>'Non Energy Benefits'!F12</f>
        <v>0</v>
      </c>
      <c r="O171" s="323">
        <f>'Non Energy Benefits'!G12</f>
        <v>0</v>
      </c>
      <c r="P171" s="323">
        <f>'Non Energy Benefits'!H12</f>
        <v>0</v>
      </c>
      <c r="Q171" s="323">
        <f>'Non Energy Benefits'!I12</f>
        <v>0</v>
      </c>
      <c r="R171" s="323">
        <f>'Non Energy Benefits'!J12</f>
        <v>0</v>
      </c>
      <c r="S171" s="323">
        <f>'Non Energy Benefits'!K12</f>
        <v>0</v>
      </c>
      <c r="T171" s="323">
        <f>'Non Energy Benefits'!L12</f>
        <v>0</v>
      </c>
      <c r="U171" s="323">
        <f>'Non Energy Benefits'!M12</f>
        <v>0</v>
      </c>
      <c r="V171" s="323">
        <f>'Non Energy Benefits'!N12</f>
        <v>0</v>
      </c>
      <c r="W171" s="323">
        <f>'Non Energy Benefits'!O12</f>
        <v>0</v>
      </c>
      <c r="X171" s="323">
        <f>'Non Energy Benefits'!P12</f>
        <v>0</v>
      </c>
      <c r="Y171" s="323">
        <f>'Non Energy Benefits'!Q12</f>
        <v>0</v>
      </c>
      <c r="Z171" s="323">
        <f>'Non Energy Benefits'!R12</f>
        <v>0</v>
      </c>
      <c r="AA171" s="323">
        <f>'Non Energy Benefits'!S12</f>
        <v>0</v>
      </c>
      <c r="AB171" s="323">
        <f>'Non Energy Benefits'!T12</f>
        <v>0</v>
      </c>
      <c r="AC171" s="323">
        <f>'Non Energy Benefits'!U12</f>
        <v>0</v>
      </c>
      <c r="AD171" s="323">
        <f>'Non Energy Benefits'!V12</f>
        <v>0</v>
      </c>
      <c r="AE171" s="323">
        <f>'Non Energy Benefits'!W12</f>
        <v>0</v>
      </c>
      <c r="AF171" s="323">
        <f>'Non Energy Benefits'!X12</f>
        <v>0</v>
      </c>
      <c r="AG171" s="323">
        <f>'Non Energy Benefits'!Y12</f>
        <v>0</v>
      </c>
      <c r="AH171" s="323">
        <f>'Non Energy Benefits'!Z12</f>
        <v>0</v>
      </c>
      <c r="AI171" s="323">
        <f>'Non Energy Benefits'!AA12</f>
        <v>0</v>
      </c>
      <c r="AJ171" s="323">
        <f>'Non Energy Benefits'!AB12</f>
        <v>0</v>
      </c>
      <c r="AK171" s="323">
        <f>'Non Energy Benefits'!AC12</f>
        <v>0</v>
      </c>
    </row>
    <row r="172" spans="10:37" x14ac:dyDescent="0.25">
      <c r="J172" s="16" t="s">
        <v>32</v>
      </c>
      <c r="K172" s="297" t="s">
        <v>136</v>
      </c>
      <c r="L172" s="298" t="s">
        <v>702</v>
      </c>
      <c r="M172" s="323">
        <f>'Reduced Revenue'!E10</f>
        <v>-2471088.2416842803</v>
      </c>
      <c r="N172" s="323">
        <f>'Reduced Revenue'!F10</f>
        <v>-3390860.2205092087</v>
      </c>
      <c r="O172" s="323">
        <f>'Reduced Revenue'!G10</f>
        <v>-4569768.8439443894</v>
      </c>
      <c r="P172" s="323">
        <f>'Reduced Revenue'!H10</f>
        <v>-5941463.9485046137</v>
      </c>
      <c r="Q172" s="323">
        <f>'Reduced Revenue'!I10</f>
        <v>-7720151.9824491963</v>
      </c>
      <c r="R172" s="323">
        <f>'Reduced Revenue'!J10</f>
        <v>-9820991.3854343314</v>
      </c>
      <c r="S172" s="323">
        <f>'Reduced Revenue'!K10</f>
        <v>-11923685.591539308</v>
      </c>
      <c r="T172" s="323">
        <f>'Reduced Revenue'!L10</f>
        <v>-14643382.929124068</v>
      </c>
      <c r="U172" s="323">
        <f>'Reduced Revenue'!M10</f>
        <v>-17507185.570560116</v>
      </c>
      <c r="V172" s="323">
        <f>'Reduced Revenue'!N10</f>
        <v>-20599392.144559287</v>
      </c>
      <c r="W172" s="323">
        <f>'Reduced Revenue'!O10</f>
        <v>-23858878.735843148</v>
      </c>
      <c r="X172" s="323">
        <f>'Reduced Revenue'!P10</f>
        <v>-26435714.342492342</v>
      </c>
      <c r="Y172" s="323">
        <f>'Reduced Revenue'!Q10</f>
        <v>-28898498.09720229</v>
      </c>
      <c r="Z172" s="323">
        <f>'Reduced Revenue'!R10</f>
        <v>-31873579.642732888</v>
      </c>
      <c r="AA172" s="323">
        <f>'Reduced Revenue'!S10</f>
        <v>-34794288.735983208</v>
      </c>
      <c r="AB172" s="323">
        <f>'Reduced Revenue'!T10</f>
        <v>-37297762.929604284</v>
      </c>
      <c r="AC172" s="323">
        <f>'Reduced Revenue'!U10</f>
        <v>-39569526.614104182</v>
      </c>
      <c r="AD172" s="323">
        <f>'Reduced Revenue'!V10</f>
        <v>-41465384.957369797</v>
      </c>
      <c r="AE172" s="323">
        <f>'Reduced Revenue'!W10</f>
        <v>-43096599.287544452</v>
      </c>
      <c r="AF172" s="323">
        <f>'Reduced Revenue'!X10</f>
        <v>-45036163.59637095</v>
      </c>
      <c r="AG172" s="323">
        <f>'Reduced Revenue'!Y10</f>
        <v>-46767241.974646024</v>
      </c>
      <c r="AH172" s="323">
        <f>'Reduced Revenue'!Z10</f>
        <v>-48328553.924377762</v>
      </c>
      <c r="AI172" s="323">
        <f>'Reduced Revenue'!AA10</f>
        <v>-49933477.204767585</v>
      </c>
      <c r="AJ172" s="323">
        <f>'Reduced Revenue'!AB10</f>
        <v>-51635166.209259972</v>
      </c>
      <c r="AK172" s="323">
        <f>'Reduced Revenue'!AC10</f>
        <v>-53183285.745782763</v>
      </c>
    </row>
    <row r="173" spans="10:37" x14ac:dyDescent="0.25">
      <c r="J173" s="16" t="s">
        <v>32</v>
      </c>
      <c r="K173" s="297" t="s">
        <v>137</v>
      </c>
      <c r="L173" s="298" t="s">
        <v>702</v>
      </c>
      <c r="M173" s="323">
        <f>'Reduced Revenue'!E11</f>
        <v>-2859102.8884542254</v>
      </c>
      <c r="N173" s="323">
        <f>'Reduced Revenue'!F11</f>
        <v>-4752274.3818248874</v>
      </c>
      <c r="O173" s="323">
        <f>'Reduced Revenue'!G11</f>
        <v>-7276319.7159714317</v>
      </c>
      <c r="P173" s="323">
        <f>'Reduced Revenue'!H11</f>
        <v>-10645081.276719611</v>
      </c>
      <c r="Q173" s="323">
        <f>'Reduced Revenue'!I11</f>
        <v>-14351361.684734935</v>
      </c>
      <c r="R173" s="323">
        <f>'Reduced Revenue'!J11</f>
        <v>-18100522.108376727</v>
      </c>
      <c r="S173" s="323">
        <f>'Reduced Revenue'!K11</f>
        <v>-21735908.58735529</v>
      </c>
      <c r="T173" s="323">
        <f>'Reduced Revenue'!L11</f>
        <v>-25486999.240888804</v>
      </c>
      <c r="U173" s="323">
        <f>'Reduced Revenue'!M11</f>
        <v>-28915373.432967924</v>
      </c>
      <c r="V173" s="323">
        <f>'Reduced Revenue'!N11</f>
        <v>-32403802.327848885</v>
      </c>
      <c r="W173" s="323">
        <f>'Reduced Revenue'!O11</f>
        <v>-35823512.021575391</v>
      </c>
      <c r="X173" s="323">
        <f>'Reduced Revenue'!P11</f>
        <v>-38253894.097374275</v>
      </c>
      <c r="Y173" s="323">
        <f>'Reduced Revenue'!Q11</f>
        <v>-40654505.934708618</v>
      </c>
      <c r="Z173" s="323">
        <f>'Reduced Revenue'!R11</f>
        <v>-43497181.345503986</v>
      </c>
      <c r="AA173" s="323">
        <f>'Reduced Revenue'!S11</f>
        <v>-46508276.461379372</v>
      </c>
      <c r="AB173" s="323">
        <f>'Reduced Revenue'!T11</f>
        <v>-49174192.793602653</v>
      </c>
      <c r="AC173" s="323">
        <f>'Reduced Revenue'!U11</f>
        <v>-51671954.817565948</v>
      </c>
      <c r="AD173" s="323">
        <f>'Reduced Revenue'!V11</f>
        <v>-54186442.739562176</v>
      </c>
      <c r="AE173" s="323">
        <f>'Reduced Revenue'!W11</f>
        <v>-56592511.441679858</v>
      </c>
      <c r="AF173" s="323">
        <f>'Reduced Revenue'!X11</f>
        <v>-59335695.645699106</v>
      </c>
      <c r="AG173" s="323">
        <f>'Reduced Revenue'!Y11</f>
        <v>-62071160.512858801</v>
      </c>
      <c r="AH173" s="323">
        <f>'Reduced Revenue'!Z11</f>
        <v>-64919992.350010447</v>
      </c>
      <c r="AI173" s="323">
        <f>'Reduced Revenue'!AA11</f>
        <v>-67831499.652388677</v>
      </c>
      <c r="AJ173" s="323">
        <f>'Reduced Revenue'!AB11</f>
        <v>-70609103.865128964</v>
      </c>
      <c r="AK173" s="323">
        <f>'Reduced Revenue'!AC11</f>
        <v>-73391380.687679708</v>
      </c>
    </row>
    <row r="174" spans="10:37" x14ac:dyDescent="0.25">
      <c r="J174" s="16" t="s">
        <v>32</v>
      </c>
      <c r="K174" s="297" t="s">
        <v>138</v>
      </c>
      <c r="L174" s="298" t="s">
        <v>702</v>
      </c>
      <c r="M174" s="323">
        <f>'Reduced Revenue'!E12</f>
        <v>-3247168.6039199173</v>
      </c>
      <c r="N174" s="323">
        <f>'Reduced Revenue'!F12</f>
        <v>-6142175.1910813227</v>
      </c>
      <c r="O174" s="323">
        <f>'Reduced Revenue'!G12</f>
        <v>-10090266.611414423</v>
      </c>
      <c r="P174" s="323">
        <f>'Reduced Revenue'!H12</f>
        <v>-15467785.499025924</v>
      </c>
      <c r="Q174" s="323">
        <f>'Reduced Revenue'!I12</f>
        <v>-21297286.579336938</v>
      </c>
      <c r="R174" s="323">
        <f>'Reduced Revenue'!J12</f>
        <v>-26926917.305921573</v>
      </c>
      <c r="S174" s="323">
        <f>'Reduced Revenue'!K12</f>
        <v>-32052606.892510138</v>
      </c>
      <c r="T174" s="323">
        <f>'Reduced Revenue'!L12</f>
        <v>-36846988.331393331</v>
      </c>
      <c r="U174" s="323">
        <f>'Reduced Revenue'!M12</f>
        <v>-40812355.366278894</v>
      </c>
      <c r="V174" s="323">
        <f>'Reduced Revenue'!N12</f>
        <v>-44503582.339639969</v>
      </c>
      <c r="W174" s="323">
        <f>'Reduced Revenue'!O12</f>
        <v>-47956560.989144906</v>
      </c>
      <c r="X174" s="323">
        <f>'Reduced Revenue'!P12</f>
        <v>-50146427.875584543</v>
      </c>
      <c r="Y174" s="323">
        <f>'Reduced Revenue'!Q12</f>
        <v>-52313668.603737906</v>
      </c>
      <c r="Z174" s="323">
        <f>'Reduced Revenue'!R12</f>
        <v>-55004482.443204761</v>
      </c>
      <c r="AA174" s="323">
        <f>'Reduced Revenue'!S12</f>
        <v>-57957346.832728729</v>
      </c>
      <c r="AB174" s="323">
        <f>'Reduced Revenue'!T12</f>
        <v>-60659473.004696727</v>
      </c>
      <c r="AC174" s="323">
        <f>'Reduced Revenue'!U12</f>
        <v>-63331804.844167724</v>
      </c>
      <c r="AD174" s="323">
        <f>'Reduced Revenue'!V12</f>
        <v>-66276939.492000647</v>
      </c>
      <c r="AE174" s="323">
        <f>'Reduced Revenue'!W12</f>
        <v>-69273069.00088115</v>
      </c>
      <c r="AF174" s="323">
        <f>'Reduced Revenue'!X12</f>
        <v>-72829639.565662965</v>
      </c>
      <c r="AG174" s="323">
        <f>'Reduced Revenue'!Y12</f>
        <v>-76553091.235691771</v>
      </c>
      <c r="AH174" s="323">
        <f>'Reduced Revenue'!Z12</f>
        <v>-80625555.160328642</v>
      </c>
      <c r="AI174" s="323">
        <f>'Reduced Revenue'!AA12</f>
        <v>-84916816.509867713</v>
      </c>
      <c r="AJ174" s="323">
        <f>'Reduced Revenue'!AB12</f>
        <v>-88937848.966684282</v>
      </c>
      <c r="AK174" s="323">
        <f>'Reduced Revenue'!AC12</f>
        <v>-92994367.675964668</v>
      </c>
    </row>
    <row r="175" spans="10:37" x14ac:dyDescent="0.25">
      <c r="J175" s="16" t="s">
        <v>33</v>
      </c>
      <c r="K175" s="297" t="s">
        <v>136</v>
      </c>
      <c r="L175" s="298" t="s">
        <v>702</v>
      </c>
      <c r="M175" s="323">
        <f>'Admin Costs'!E10</f>
        <v>-173537.45956816178</v>
      </c>
      <c r="N175" s="323">
        <f>'Admin Costs'!F10</f>
        <v>-214537.09571442357</v>
      </c>
      <c r="O175" s="323">
        <f>'Admin Costs'!G10</f>
        <v>-256604.05299991058</v>
      </c>
      <c r="P175" s="323">
        <f>'Admin Costs'!H10</f>
        <v>-289799.4782612343</v>
      </c>
      <c r="Q175" s="323">
        <f>'Admin Costs'!I10</f>
        <v>-335773.05618138128</v>
      </c>
      <c r="R175" s="323">
        <f>'Admin Costs'!J10</f>
        <v>-383149.38713467907</v>
      </c>
      <c r="S175" s="323">
        <f>'Admin Costs'!K10</f>
        <v>-449664.09228931076</v>
      </c>
      <c r="T175" s="323">
        <f>'Admin Costs'!L10</f>
        <v>-550263.90992073028</v>
      </c>
      <c r="U175" s="323">
        <f>'Admin Costs'!M10</f>
        <v>-620179.97478830523</v>
      </c>
      <c r="V175" s="323">
        <f>'Admin Costs'!N10</f>
        <v>-714350.41330047185</v>
      </c>
      <c r="W175" s="323">
        <f>'Admin Costs'!O10</f>
        <v>-713017.2640312463</v>
      </c>
      <c r="X175" s="323">
        <f>'Admin Costs'!P10</f>
        <v>-640205.95947902626</v>
      </c>
      <c r="Y175" s="323">
        <f>'Admin Costs'!Q10</f>
        <v>-597851.83261360996</v>
      </c>
      <c r="Z175" s="323">
        <f>'Admin Costs'!R10</f>
        <v>-581855.439325999</v>
      </c>
      <c r="AA175" s="323">
        <f>'Admin Costs'!S10</f>
        <v>-536486.95987891662</v>
      </c>
      <c r="AB175" s="323">
        <f>'Admin Costs'!T10</f>
        <v>-450292.03098743199</v>
      </c>
      <c r="AC175" s="323">
        <f>'Admin Costs'!U10</f>
        <v>-378900.50542063586</v>
      </c>
      <c r="AD175" s="323">
        <f>'Admin Costs'!V10</f>
        <v>-282321.70031575346</v>
      </c>
      <c r="AE175" s="323">
        <f>'Admin Costs'!W10</f>
        <v>-229125.19117319878</v>
      </c>
      <c r="AF175" s="323">
        <f>'Admin Costs'!X10</f>
        <v>-204665.46485813183</v>
      </c>
      <c r="AG175" s="323">
        <f>'Admin Costs'!Y10</f>
        <v>-175782.32774217948</v>
      </c>
      <c r="AH175" s="323">
        <f>'Admin Costs'!Z10</f>
        <v>-139917.05501949953</v>
      </c>
      <c r="AI175" s="323">
        <f>'Admin Costs'!AA10</f>
        <v>-120943.05901525289</v>
      </c>
      <c r="AJ175" s="323">
        <f>'Admin Costs'!AB10</f>
        <v>-114753.33792275876</v>
      </c>
      <c r="AK175" s="323">
        <f>'Admin Costs'!AC10</f>
        <v>-110388.16578299533</v>
      </c>
    </row>
    <row r="176" spans="10:37" x14ac:dyDescent="0.25">
      <c r="J176" s="16" t="s">
        <v>33</v>
      </c>
      <c r="K176" s="297" t="s">
        <v>137</v>
      </c>
      <c r="L176" s="298" t="s">
        <v>702</v>
      </c>
      <c r="M176" s="323">
        <f>'Admin Costs'!E11</f>
        <v>-271693.4368837332</v>
      </c>
      <c r="N176" s="323">
        <f>'Admin Costs'!F11</f>
        <v>-459749.03118732641</v>
      </c>
      <c r="O176" s="323">
        <f>'Admin Costs'!G11</f>
        <v>-599030.32221491053</v>
      </c>
      <c r="P176" s="323">
        <f>'Admin Costs'!H11</f>
        <v>-743925.49323781615</v>
      </c>
      <c r="Q176" s="323">
        <f>'Admin Costs'!I11</f>
        <v>-800389.72846767935</v>
      </c>
      <c r="R176" s="323">
        <f>'Admin Costs'!J11</f>
        <v>-774487.91437834525</v>
      </c>
      <c r="S176" s="323">
        <f>'Admin Costs'!K11</f>
        <v>-752401.26087640785</v>
      </c>
      <c r="T176" s="323">
        <f>'Admin Costs'!L11</f>
        <v>-729136.14357115538</v>
      </c>
      <c r="U176" s="323">
        <f>'Admin Costs'!M11</f>
        <v>-700995.32956452481</v>
      </c>
      <c r="V176" s="323">
        <f>'Admin Costs'!N11</f>
        <v>-716266.22292411793</v>
      </c>
      <c r="W176" s="323">
        <f>'Admin Costs'!O11</f>
        <v>-659096.91353116487</v>
      </c>
      <c r="X176" s="323">
        <f>'Admin Costs'!P11</f>
        <v>-563635.79000966263</v>
      </c>
      <c r="Y176" s="323">
        <f>'Admin Costs'!Q11</f>
        <v>-496871.55810021574</v>
      </c>
      <c r="Z176" s="323">
        <f>'Admin Costs'!R11</f>
        <v>-459523.80392156832</v>
      </c>
      <c r="AA176" s="323">
        <f>'Admin Costs'!S11</f>
        <v>-418491.66849783855</v>
      </c>
      <c r="AB176" s="323">
        <f>'Admin Costs'!T11</f>
        <v>-367678.31763350277</v>
      </c>
      <c r="AC176" s="323">
        <f>'Admin Costs'!U11</f>
        <v>-331054.7264412301</v>
      </c>
      <c r="AD176" s="323">
        <f>'Admin Costs'!V11</f>
        <v>-288280.54426151939</v>
      </c>
      <c r="AE176" s="323">
        <f>'Admin Costs'!W11</f>
        <v>-274850.78181827767</v>
      </c>
      <c r="AF176" s="323">
        <f>'Admin Costs'!X11</f>
        <v>-288431.61868515587</v>
      </c>
      <c r="AG176" s="323">
        <f>'Admin Costs'!Y11</f>
        <v>-294821.2273984506</v>
      </c>
      <c r="AH176" s="323">
        <f>'Admin Costs'!Z11</f>
        <v>-310971.40746578272</v>
      </c>
      <c r="AI176" s="323">
        <f>'Admin Costs'!AA11</f>
        <v>-299267.55612337554</v>
      </c>
      <c r="AJ176" s="323">
        <f>'Admin Costs'!AB11</f>
        <v>-246855.18303105334</v>
      </c>
      <c r="AK176" s="323">
        <f>'Admin Costs'!AC11</f>
        <v>-232776.1771645509</v>
      </c>
    </row>
    <row r="177" spans="10:37" x14ac:dyDescent="0.25">
      <c r="J177" s="16" t="s">
        <v>33</v>
      </c>
      <c r="K177" s="297" t="s">
        <v>138</v>
      </c>
      <c r="L177" s="298" t="s">
        <v>702</v>
      </c>
      <c r="M177" s="323">
        <f>'Admin Costs'!E12</f>
        <v>-371461.53127938014</v>
      </c>
      <c r="N177" s="323">
        <f>'Admin Costs'!F12</f>
        <v>-707275.77756264096</v>
      </c>
      <c r="O177" s="323">
        <f>'Admin Costs'!G12</f>
        <v>-941651.32896363491</v>
      </c>
      <c r="P177" s="323">
        <f>'Admin Costs'!H12</f>
        <v>-1189169.0758472232</v>
      </c>
      <c r="Q177" s="323">
        <f>'Admin Costs'!I12</f>
        <v>-1246159.1563636591</v>
      </c>
      <c r="R177" s="323">
        <f>'Admin Costs'!J12</f>
        <v>-1153703.4862168229</v>
      </c>
      <c r="S177" s="323">
        <f>'Admin Costs'!K12</f>
        <v>-1042074.1166786052</v>
      </c>
      <c r="T177" s="323">
        <f>'Admin Costs'!L12</f>
        <v>-909704.55234579905</v>
      </c>
      <c r="U177" s="323">
        <f>'Admin Costs'!M12</f>
        <v>-785986.83710765443</v>
      </c>
      <c r="V177" s="323">
        <f>'Admin Costs'!N12</f>
        <v>-722026.1954585358</v>
      </c>
      <c r="W177" s="323">
        <f>'Admin Costs'!O12</f>
        <v>-609885.5297343455</v>
      </c>
      <c r="X177" s="323">
        <f>'Admin Costs'!P12</f>
        <v>-479537.34918024222</v>
      </c>
      <c r="Y177" s="323">
        <f>'Admin Costs'!Q12</f>
        <v>-389069.17547301162</v>
      </c>
      <c r="Z177" s="323">
        <f>'Admin Costs'!R12</f>
        <v>-333302.26039721997</v>
      </c>
      <c r="AA177" s="323">
        <f>'Admin Costs'!S12</f>
        <v>-296860.3963561136</v>
      </c>
      <c r="AB177" s="323">
        <f>'Admin Costs'!T12</f>
        <v>-283826.68479209393</v>
      </c>
      <c r="AC177" s="323">
        <f>'Admin Costs'!U12</f>
        <v>-281189.96184494701</v>
      </c>
      <c r="AD177" s="323">
        <f>'Admin Costs'!V12</f>
        <v>-293706.22215862636</v>
      </c>
      <c r="AE177" s="323">
        <f>'Admin Costs'!W12</f>
        <v>-319773.85742797231</v>
      </c>
      <c r="AF177" s="323">
        <f>'Admin Costs'!X12</f>
        <v>-371373.25273697509</v>
      </c>
      <c r="AG177" s="323">
        <f>'Admin Costs'!Y12</f>
        <v>-412990.7767583098</v>
      </c>
      <c r="AH177" s="323">
        <f>'Admin Costs'!Z12</f>
        <v>-481740.54114550148</v>
      </c>
      <c r="AI177" s="323">
        <f>'Admin Costs'!AA12</f>
        <v>-478034.53210447816</v>
      </c>
      <c r="AJ177" s="323">
        <f>'Admin Costs'!AB12</f>
        <v>-389266.13485297957</v>
      </c>
      <c r="AK177" s="323">
        <f>'Admin Costs'!AC12</f>
        <v>-387259.60532470827</v>
      </c>
    </row>
    <row r="178" spans="10:37" x14ac:dyDescent="0.25">
      <c r="J178" s="16" t="s">
        <v>34</v>
      </c>
      <c r="K178" s="297" t="s">
        <v>136</v>
      </c>
      <c r="L178" s="298" t="s">
        <v>702</v>
      </c>
      <c r="M178" s="323">
        <f>'Interconnection Costs'!E10</f>
        <v>0</v>
      </c>
      <c r="N178" s="323">
        <f>'Interconnection Costs'!F10</f>
        <v>0</v>
      </c>
      <c r="O178" s="323">
        <f>'Interconnection Costs'!G10</f>
        <v>0</v>
      </c>
      <c r="P178" s="323">
        <f>'Interconnection Costs'!H10</f>
        <v>0</v>
      </c>
      <c r="Q178" s="323">
        <f>'Interconnection Costs'!I10</f>
        <v>0</v>
      </c>
      <c r="R178" s="323">
        <f>'Interconnection Costs'!J10</f>
        <v>0</v>
      </c>
      <c r="S178" s="323">
        <f>'Interconnection Costs'!K10</f>
        <v>0</v>
      </c>
      <c r="T178" s="323">
        <f>'Interconnection Costs'!L10</f>
        <v>0</v>
      </c>
      <c r="U178" s="323">
        <f>'Interconnection Costs'!M10</f>
        <v>0</v>
      </c>
      <c r="V178" s="323">
        <f>'Interconnection Costs'!N10</f>
        <v>0</v>
      </c>
      <c r="W178" s="323">
        <f>'Interconnection Costs'!O10</f>
        <v>0</v>
      </c>
      <c r="X178" s="323">
        <f>'Interconnection Costs'!P10</f>
        <v>0</v>
      </c>
      <c r="Y178" s="323">
        <f>'Interconnection Costs'!Q10</f>
        <v>0</v>
      </c>
      <c r="Z178" s="323">
        <f>'Interconnection Costs'!R10</f>
        <v>0</v>
      </c>
      <c r="AA178" s="323">
        <f>'Interconnection Costs'!S10</f>
        <v>0</v>
      </c>
      <c r="AB178" s="323">
        <f>'Interconnection Costs'!T10</f>
        <v>0</v>
      </c>
      <c r="AC178" s="323">
        <f>'Interconnection Costs'!U10</f>
        <v>0</v>
      </c>
      <c r="AD178" s="323">
        <f>'Interconnection Costs'!V10</f>
        <v>0</v>
      </c>
      <c r="AE178" s="323">
        <f>'Interconnection Costs'!W10</f>
        <v>0</v>
      </c>
      <c r="AF178" s="323">
        <f>'Interconnection Costs'!X10</f>
        <v>0</v>
      </c>
      <c r="AG178" s="323">
        <f>'Interconnection Costs'!Y10</f>
        <v>0</v>
      </c>
      <c r="AH178" s="323">
        <f>'Interconnection Costs'!Z10</f>
        <v>0</v>
      </c>
      <c r="AI178" s="323">
        <f>'Interconnection Costs'!AA10</f>
        <v>0</v>
      </c>
      <c r="AJ178" s="323">
        <f>'Interconnection Costs'!AB10</f>
        <v>0</v>
      </c>
      <c r="AK178" s="323">
        <f>'Interconnection Costs'!AC10</f>
        <v>0</v>
      </c>
    </row>
    <row r="179" spans="10:37" x14ac:dyDescent="0.25">
      <c r="J179" s="16" t="s">
        <v>34</v>
      </c>
      <c r="K179" s="297" t="s">
        <v>137</v>
      </c>
      <c r="L179" s="298" t="s">
        <v>702</v>
      </c>
      <c r="M179" s="323">
        <f>'Interconnection Costs'!E11</f>
        <v>0</v>
      </c>
      <c r="N179" s="323">
        <f>'Interconnection Costs'!F11</f>
        <v>0</v>
      </c>
      <c r="O179" s="323">
        <f>'Interconnection Costs'!G11</f>
        <v>0</v>
      </c>
      <c r="P179" s="323">
        <f>'Interconnection Costs'!H11</f>
        <v>0</v>
      </c>
      <c r="Q179" s="323">
        <f>'Interconnection Costs'!I11</f>
        <v>0</v>
      </c>
      <c r="R179" s="323">
        <f>'Interconnection Costs'!J11</f>
        <v>0</v>
      </c>
      <c r="S179" s="323">
        <f>'Interconnection Costs'!K11</f>
        <v>0</v>
      </c>
      <c r="T179" s="323">
        <f>'Interconnection Costs'!L11</f>
        <v>0</v>
      </c>
      <c r="U179" s="323">
        <f>'Interconnection Costs'!M11</f>
        <v>0</v>
      </c>
      <c r="V179" s="323">
        <f>'Interconnection Costs'!N11</f>
        <v>0</v>
      </c>
      <c r="W179" s="323">
        <f>'Interconnection Costs'!O11</f>
        <v>0</v>
      </c>
      <c r="X179" s="323">
        <f>'Interconnection Costs'!P11</f>
        <v>0</v>
      </c>
      <c r="Y179" s="323">
        <f>'Interconnection Costs'!Q11</f>
        <v>0</v>
      </c>
      <c r="Z179" s="323">
        <f>'Interconnection Costs'!R11</f>
        <v>0</v>
      </c>
      <c r="AA179" s="323">
        <f>'Interconnection Costs'!S11</f>
        <v>0</v>
      </c>
      <c r="AB179" s="323">
        <f>'Interconnection Costs'!T11</f>
        <v>0</v>
      </c>
      <c r="AC179" s="323">
        <f>'Interconnection Costs'!U11</f>
        <v>0</v>
      </c>
      <c r="AD179" s="323">
        <f>'Interconnection Costs'!V11</f>
        <v>0</v>
      </c>
      <c r="AE179" s="323">
        <f>'Interconnection Costs'!W11</f>
        <v>0</v>
      </c>
      <c r="AF179" s="323">
        <f>'Interconnection Costs'!X11</f>
        <v>0</v>
      </c>
      <c r="AG179" s="323">
        <f>'Interconnection Costs'!Y11</f>
        <v>0</v>
      </c>
      <c r="AH179" s="323">
        <f>'Interconnection Costs'!Z11</f>
        <v>0</v>
      </c>
      <c r="AI179" s="323">
        <f>'Interconnection Costs'!AA11</f>
        <v>0</v>
      </c>
      <c r="AJ179" s="323">
        <f>'Interconnection Costs'!AB11</f>
        <v>0</v>
      </c>
      <c r="AK179" s="323">
        <f>'Interconnection Costs'!AC11</f>
        <v>0</v>
      </c>
    </row>
    <row r="180" spans="10:37" x14ac:dyDescent="0.25">
      <c r="J180" s="16" t="s">
        <v>34</v>
      </c>
      <c r="K180" s="297" t="s">
        <v>138</v>
      </c>
      <c r="L180" s="298" t="s">
        <v>702</v>
      </c>
      <c r="M180" s="323">
        <f>'Interconnection Costs'!E12</f>
        <v>0</v>
      </c>
      <c r="N180" s="323">
        <f>'Interconnection Costs'!F12</f>
        <v>0</v>
      </c>
      <c r="O180" s="323">
        <f>'Interconnection Costs'!G12</f>
        <v>0</v>
      </c>
      <c r="P180" s="323">
        <f>'Interconnection Costs'!H12</f>
        <v>0</v>
      </c>
      <c r="Q180" s="323">
        <f>'Interconnection Costs'!I12</f>
        <v>0</v>
      </c>
      <c r="R180" s="323">
        <f>'Interconnection Costs'!J12</f>
        <v>0</v>
      </c>
      <c r="S180" s="323">
        <f>'Interconnection Costs'!K12</f>
        <v>0</v>
      </c>
      <c r="T180" s="323">
        <f>'Interconnection Costs'!L12</f>
        <v>0</v>
      </c>
      <c r="U180" s="323">
        <f>'Interconnection Costs'!M12</f>
        <v>0</v>
      </c>
      <c r="V180" s="323">
        <f>'Interconnection Costs'!N12</f>
        <v>0</v>
      </c>
      <c r="W180" s="323">
        <f>'Interconnection Costs'!O12</f>
        <v>0</v>
      </c>
      <c r="X180" s="323">
        <f>'Interconnection Costs'!P12</f>
        <v>0</v>
      </c>
      <c r="Y180" s="323">
        <f>'Interconnection Costs'!Q12</f>
        <v>0</v>
      </c>
      <c r="Z180" s="323">
        <f>'Interconnection Costs'!R12</f>
        <v>0</v>
      </c>
      <c r="AA180" s="323">
        <f>'Interconnection Costs'!S12</f>
        <v>0</v>
      </c>
      <c r="AB180" s="323">
        <f>'Interconnection Costs'!T12</f>
        <v>0</v>
      </c>
      <c r="AC180" s="323">
        <f>'Interconnection Costs'!U12</f>
        <v>0</v>
      </c>
      <c r="AD180" s="323">
        <f>'Interconnection Costs'!V12</f>
        <v>0</v>
      </c>
      <c r="AE180" s="323">
        <f>'Interconnection Costs'!W12</f>
        <v>0</v>
      </c>
      <c r="AF180" s="323">
        <f>'Interconnection Costs'!X12</f>
        <v>0</v>
      </c>
      <c r="AG180" s="323">
        <f>'Interconnection Costs'!Y12</f>
        <v>0</v>
      </c>
      <c r="AH180" s="323">
        <f>'Interconnection Costs'!Z12</f>
        <v>0</v>
      </c>
      <c r="AI180" s="323">
        <f>'Interconnection Costs'!AA12</f>
        <v>0</v>
      </c>
      <c r="AJ180" s="323">
        <f>'Interconnection Costs'!AB12</f>
        <v>0</v>
      </c>
      <c r="AK180" s="323">
        <f>'Interconnection Costs'!AC12</f>
        <v>0</v>
      </c>
    </row>
    <row r="181" spans="10:37" x14ac:dyDescent="0.25">
      <c r="J181" s="16" t="s">
        <v>35</v>
      </c>
      <c r="K181" s="297" t="s">
        <v>136</v>
      </c>
      <c r="L181" s="298" t="s">
        <v>702</v>
      </c>
      <c r="M181" s="323">
        <f>'Integration Costs'!E10</f>
        <v>0</v>
      </c>
      <c r="N181" s="323">
        <f>'Integration Costs'!F10</f>
        <v>0</v>
      </c>
      <c r="O181" s="323">
        <f>'Integration Costs'!G10</f>
        <v>0</v>
      </c>
      <c r="P181" s="323">
        <f>'Integration Costs'!H10</f>
        <v>0</v>
      </c>
      <c r="Q181" s="323">
        <f>'Integration Costs'!I10</f>
        <v>0</v>
      </c>
      <c r="R181" s="323">
        <f>'Integration Costs'!J10</f>
        <v>0</v>
      </c>
      <c r="S181" s="323">
        <f>'Integration Costs'!K10</f>
        <v>0</v>
      </c>
      <c r="T181" s="323">
        <f>'Integration Costs'!L10</f>
        <v>0</v>
      </c>
      <c r="U181" s="323">
        <f>'Integration Costs'!M10</f>
        <v>0</v>
      </c>
      <c r="V181" s="323">
        <f>'Integration Costs'!N10</f>
        <v>0</v>
      </c>
      <c r="W181" s="323">
        <f>'Integration Costs'!O10</f>
        <v>0</v>
      </c>
      <c r="X181" s="323">
        <f>'Integration Costs'!P10</f>
        <v>0</v>
      </c>
      <c r="Y181" s="323">
        <f>'Integration Costs'!Q10</f>
        <v>0</v>
      </c>
      <c r="Z181" s="323">
        <f>'Integration Costs'!R10</f>
        <v>0</v>
      </c>
      <c r="AA181" s="323">
        <f>'Integration Costs'!S10</f>
        <v>0</v>
      </c>
      <c r="AB181" s="323">
        <f>'Integration Costs'!T10</f>
        <v>0</v>
      </c>
      <c r="AC181" s="323">
        <f>'Integration Costs'!U10</f>
        <v>0</v>
      </c>
      <c r="AD181" s="323">
        <f>'Integration Costs'!V10</f>
        <v>0</v>
      </c>
      <c r="AE181" s="323">
        <f>'Integration Costs'!W10</f>
        <v>0</v>
      </c>
      <c r="AF181" s="323">
        <f>'Integration Costs'!X10</f>
        <v>0</v>
      </c>
      <c r="AG181" s="323">
        <f>'Integration Costs'!Y10</f>
        <v>0</v>
      </c>
      <c r="AH181" s="323">
        <f>'Integration Costs'!Z10</f>
        <v>0</v>
      </c>
      <c r="AI181" s="323">
        <f>'Integration Costs'!AA10</f>
        <v>0</v>
      </c>
      <c r="AJ181" s="323">
        <f>'Integration Costs'!AB10</f>
        <v>0</v>
      </c>
      <c r="AK181" s="323">
        <f>'Integration Costs'!AC10</f>
        <v>0</v>
      </c>
    </row>
    <row r="182" spans="10:37" x14ac:dyDescent="0.25">
      <c r="J182" s="16" t="s">
        <v>35</v>
      </c>
      <c r="K182" s="297" t="s">
        <v>137</v>
      </c>
      <c r="L182" s="298" t="s">
        <v>702</v>
      </c>
      <c r="M182" s="323">
        <f>'Integration Costs'!E11</f>
        <v>0</v>
      </c>
      <c r="N182" s="323">
        <f>'Integration Costs'!F11</f>
        <v>0</v>
      </c>
      <c r="O182" s="323">
        <f>'Integration Costs'!G11</f>
        <v>0</v>
      </c>
      <c r="P182" s="323">
        <f>'Integration Costs'!H11</f>
        <v>0</v>
      </c>
      <c r="Q182" s="323">
        <f>'Integration Costs'!I11</f>
        <v>0</v>
      </c>
      <c r="R182" s="323">
        <f>'Integration Costs'!J11</f>
        <v>0</v>
      </c>
      <c r="S182" s="323">
        <f>'Integration Costs'!K11</f>
        <v>0</v>
      </c>
      <c r="T182" s="323">
        <f>'Integration Costs'!L11</f>
        <v>0</v>
      </c>
      <c r="U182" s="323">
        <f>'Integration Costs'!M11</f>
        <v>0</v>
      </c>
      <c r="V182" s="323">
        <f>'Integration Costs'!N11</f>
        <v>0</v>
      </c>
      <c r="W182" s="323">
        <f>'Integration Costs'!O11</f>
        <v>0</v>
      </c>
      <c r="X182" s="323">
        <f>'Integration Costs'!P11</f>
        <v>0</v>
      </c>
      <c r="Y182" s="323">
        <f>'Integration Costs'!Q11</f>
        <v>0</v>
      </c>
      <c r="Z182" s="323">
        <f>'Integration Costs'!R11</f>
        <v>0</v>
      </c>
      <c r="AA182" s="323">
        <f>'Integration Costs'!S11</f>
        <v>0</v>
      </c>
      <c r="AB182" s="323">
        <f>'Integration Costs'!T11</f>
        <v>0</v>
      </c>
      <c r="AC182" s="323">
        <f>'Integration Costs'!U11</f>
        <v>0</v>
      </c>
      <c r="AD182" s="323">
        <f>'Integration Costs'!V11</f>
        <v>0</v>
      </c>
      <c r="AE182" s="323">
        <f>'Integration Costs'!W11</f>
        <v>0</v>
      </c>
      <c r="AF182" s="323">
        <f>'Integration Costs'!X11</f>
        <v>0</v>
      </c>
      <c r="AG182" s="323">
        <f>'Integration Costs'!Y11</f>
        <v>0</v>
      </c>
      <c r="AH182" s="323">
        <f>'Integration Costs'!Z11</f>
        <v>0</v>
      </c>
      <c r="AI182" s="323">
        <f>'Integration Costs'!AA11</f>
        <v>0</v>
      </c>
      <c r="AJ182" s="323">
        <f>'Integration Costs'!AB11</f>
        <v>0</v>
      </c>
      <c r="AK182" s="323">
        <f>'Integration Costs'!AC11</f>
        <v>0</v>
      </c>
    </row>
    <row r="183" spans="10:37" x14ac:dyDescent="0.25">
      <c r="J183" s="16" t="s">
        <v>35</v>
      </c>
      <c r="K183" s="297" t="s">
        <v>138</v>
      </c>
      <c r="L183" s="298" t="s">
        <v>702</v>
      </c>
      <c r="M183" s="323">
        <f>'Integration Costs'!E12</f>
        <v>0</v>
      </c>
      <c r="N183" s="323">
        <f>'Integration Costs'!F12</f>
        <v>0</v>
      </c>
      <c r="O183" s="323">
        <f>'Integration Costs'!G12</f>
        <v>0</v>
      </c>
      <c r="P183" s="323">
        <f>'Integration Costs'!H12</f>
        <v>0</v>
      </c>
      <c r="Q183" s="323">
        <f>'Integration Costs'!I12</f>
        <v>0</v>
      </c>
      <c r="R183" s="323">
        <f>'Integration Costs'!J12</f>
        <v>0</v>
      </c>
      <c r="S183" s="323">
        <f>'Integration Costs'!K12</f>
        <v>0</v>
      </c>
      <c r="T183" s="323">
        <f>'Integration Costs'!L12</f>
        <v>0</v>
      </c>
      <c r="U183" s="323">
        <f>'Integration Costs'!M12</f>
        <v>0</v>
      </c>
      <c r="V183" s="323">
        <f>'Integration Costs'!N12</f>
        <v>0</v>
      </c>
      <c r="W183" s="323">
        <f>'Integration Costs'!O12</f>
        <v>0</v>
      </c>
      <c r="X183" s="323">
        <f>'Integration Costs'!P12</f>
        <v>0</v>
      </c>
      <c r="Y183" s="323">
        <f>'Integration Costs'!Q12</f>
        <v>0</v>
      </c>
      <c r="Z183" s="323">
        <f>'Integration Costs'!R12</f>
        <v>0</v>
      </c>
      <c r="AA183" s="323">
        <f>'Integration Costs'!S12</f>
        <v>0</v>
      </c>
      <c r="AB183" s="323">
        <f>'Integration Costs'!T12</f>
        <v>0</v>
      </c>
      <c r="AC183" s="323">
        <f>'Integration Costs'!U12</f>
        <v>0</v>
      </c>
      <c r="AD183" s="323">
        <f>'Integration Costs'!V12</f>
        <v>0</v>
      </c>
      <c r="AE183" s="323">
        <f>'Integration Costs'!W12</f>
        <v>0</v>
      </c>
      <c r="AF183" s="323">
        <f>'Integration Costs'!X12</f>
        <v>0</v>
      </c>
      <c r="AG183" s="323">
        <f>'Integration Costs'!Y12</f>
        <v>0</v>
      </c>
      <c r="AH183" s="323">
        <f>'Integration Costs'!Z12</f>
        <v>0</v>
      </c>
      <c r="AI183" s="323">
        <f>'Integration Costs'!AA12</f>
        <v>0</v>
      </c>
      <c r="AJ183" s="323">
        <f>'Integration Costs'!AB12</f>
        <v>0</v>
      </c>
      <c r="AK183" s="323">
        <f>'Integration Costs'!AC12</f>
        <v>0</v>
      </c>
    </row>
    <row r="186" spans="10:37" x14ac:dyDescent="0.25">
      <c r="J186" s="38" t="s">
        <v>143</v>
      </c>
    </row>
    <row r="187" spans="10:37" x14ac:dyDescent="0.25">
      <c r="J187" s="3" t="s">
        <v>700</v>
      </c>
      <c r="K187" s="3"/>
      <c r="L187" s="3"/>
      <c r="M187" s="332">
        <v>2018</v>
      </c>
      <c r="N187" s="332">
        <v>2019</v>
      </c>
      <c r="O187" s="332">
        <v>2020</v>
      </c>
      <c r="P187" s="332">
        <v>2021</v>
      </c>
      <c r="Q187" s="332">
        <v>2022</v>
      </c>
      <c r="R187" s="332">
        <v>2023</v>
      </c>
      <c r="S187" s="332">
        <v>2024</v>
      </c>
      <c r="T187" s="332">
        <v>2025</v>
      </c>
      <c r="U187" s="332">
        <v>2026</v>
      </c>
      <c r="V187" s="332">
        <v>2027</v>
      </c>
      <c r="W187" s="332">
        <v>2028</v>
      </c>
      <c r="X187" s="332">
        <v>2029</v>
      </c>
      <c r="Y187" s="332">
        <v>2030</v>
      </c>
      <c r="Z187" s="332">
        <v>2031</v>
      </c>
      <c r="AA187" s="332">
        <v>2032</v>
      </c>
      <c r="AB187" s="332">
        <v>2033</v>
      </c>
      <c r="AC187" s="332">
        <v>2034</v>
      </c>
      <c r="AD187" s="332">
        <v>2035</v>
      </c>
      <c r="AE187" s="332">
        <v>2036</v>
      </c>
      <c r="AF187" s="332">
        <v>2037</v>
      </c>
      <c r="AG187" s="332">
        <v>2038</v>
      </c>
      <c r="AH187" s="332">
        <v>2039</v>
      </c>
      <c r="AI187" s="332">
        <v>2040</v>
      </c>
      <c r="AJ187" s="332">
        <v>2041</v>
      </c>
      <c r="AK187" s="332">
        <v>2042</v>
      </c>
    </row>
    <row r="188" spans="10:37" x14ac:dyDescent="0.25">
      <c r="J188" t="s">
        <v>136</v>
      </c>
      <c r="M188" s="324">
        <f>'PV Production'!K3*1000</f>
        <v>22175419.642490957</v>
      </c>
      <c r="N188" s="324">
        <f>'PV Production'!L3*1000</f>
        <v>29988025.693251051</v>
      </c>
      <c r="O188" s="324">
        <f>'PV Production'!M3*1000</f>
        <v>39256435.434508964</v>
      </c>
      <c r="P188" s="324">
        <f>'PV Production'!N3*1000</f>
        <v>49500625.670837976</v>
      </c>
      <c r="Q188" s="324">
        <f>'PV Production'!O3*1000</f>
        <v>61310493.705468841</v>
      </c>
      <c r="R188" s="324">
        <f>'PV Production'!P3*1000</f>
        <v>74660677.887616187</v>
      </c>
      <c r="S188" s="324">
        <f>'PV Production'!Q3*1000</f>
        <v>90323669.937594905</v>
      </c>
      <c r="T188" s="324">
        <f>'PV Production'!R3*1000</f>
        <v>108604637.91866459</v>
      </c>
      <c r="U188" s="324">
        <f>'PV Production'!S3*1000</f>
        <v>129135587.36644851</v>
      </c>
      <c r="V188" s="324">
        <f>'PV Production'!T3*1000</f>
        <v>151969812.92114648</v>
      </c>
      <c r="W188" s="324">
        <f>'PV Production'!U3*1000</f>
        <v>174736587.32883427</v>
      </c>
      <c r="X188" s="324">
        <f>'PV Production'!V3*1000</f>
        <v>192970902.46993122</v>
      </c>
      <c r="Y188" s="324">
        <f>'PV Production'!W3*1000</f>
        <v>209767885.82371292</v>
      </c>
      <c r="Z188" s="324">
        <f>'PV Production'!X3*1000</f>
        <v>225914550.36278957</v>
      </c>
      <c r="AA188" s="324">
        <f>'PV Production'!Y3*1000</f>
        <v>240867217.14243031</v>
      </c>
      <c r="AB188" s="324">
        <f>'PV Production'!Z3*1000</f>
        <v>252240915.15584353</v>
      </c>
      <c r="AC188" s="324">
        <f>'PV Production'!AA3*1000</f>
        <v>261913681.37404594</v>
      </c>
      <c r="AD188" s="324">
        <f>'PV Production'!AB3*1000</f>
        <v>269024020.23643839</v>
      </c>
      <c r="AE188" s="324">
        <f>'PV Production'!AC3*1000</f>
        <v>275177681.67744029</v>
      </c>
      <c r="AF188" s="324">
        <f>'PV Production'!AD3*1000</f>
        <v>279483878.41692764</v>
      </c>
      <c r="AG188" s="324">
        <f>'PV Production'!AE3*1000</f>
        <v>283553198.96523446</v>
      </c>
      <c r="AH188" s="324">
        <f>'PV Production'!AF3*1000</f>
        <v>286740337.11908847</v>
      </c>
      <c r="AI188" s="324">
        <f>'PV Production'!AG3*1000</f>
        <v>290037535.74618196</v>
      </c>
      <c r="AJ188" s="324">
        <f>'PV Production'!AH3*1000</f>
        <v>291870010.70788503</v>
      </c>
      <c r="AK188" s="324">
        <f>'PV Production'!AI3*1000</f>
        <v>294068281.53477597</v>
      </c>
    </row>
    <row r="189" spans="10:37" x14ac:dyDescent="0.25">
      <c r="J189" t="s">
        <v>137</v>
      </c>
      <c r="M189" s="324">
        <f>'PV Production'!K4*1000</f>
        <v>25655754.095067758</v>
      </c>
      <c r="N189" s="324">
        <f>'PV Production'!L4*1000</f>
        <v>42339484.019201525</v>
      </c>
      <c r="O189" s="324">
        <f>'PV Production'!M4*1000</f>
        <v>63924528.894521877</v>
      </c>
      <c r="P189" s="324">
        <f>'PV Production'!N4*1000</f>
        <v>90515746.874494746</v>
      </c>
      <c r="Q189" s="324">
        <f>'PV Production'!O4*1000</f>
        <v>119204294.42216673</v>
      </c>
      <c r="R189" s="324">
        <f>'PV Production'!P4*1000</f>
        <v>146577490.19207364</v>
      </c>
      <c r="S189" s="324">
        <f>'PV Production'!Q4*1000</f>
        <v>173434331.88655418</v>
      </c>
      <c r="T189" s="324">
        <f>'PV Production'!R4*1000</f>
        <v>197782127.0424585</v>
      </c>
      <c r="U189" s="324">
        <f>'PV Production'!S4*1000</f>
        <v>221251317.12161279</v>
      </c>
      <c r="V189" s="324">
        <f>'PV Production'!T4*1000</f>
        <v>244228630.58157372</v>
      </c>
      <c r="W189" s="324">
        <f>'PV Production'!U4*1000</f>
        <v>265549639.39618006</v>
      </c>
      <c r="X189" s="324">
        <f>'PV Production'!V4*1000</f>
        <v>281311755.44111031</v>
      </c>
      <c r="Y189" s="324">
        <f>'PV Production'!W4*1000</f>
        <v>295206462.78388345</v>
      </c>
      <c r="Z189" s="324">
        <f>'PV Production'!X4*1000</f>
        <v>307952120.74782163</v>
      </c>
      <c r="AA189" s="324">
        <f>'PV Production'!Y4*1000</f>
        <v>319906929.97962493</v>
      </c>
      <c r="AB189" s="324">
        <f>'PV Production'!Z4*1000</f>
        <v>328918218.03202468</v>
      </c>
      <c r="AC189" s="324">
        <f>'PV Production'!AA4*1000</f>
        <v>337398846.73215151</v>
      </c>
      <c r="AD189" s="324">
        <f>'PV Production'!AB4*1000</f>
        <v>344670966.42624503</v>
      </c>
      <c r="AE189" s="324">
        <f>'PV Production'!AC4*1000</f>
        <v>352203371.30158979</v>
      </c>
      <c r="AF189" s="324">
        <f>'PV Production'!AD4*1000</f>
        <v>358406003.72781491</v>
      </c>
      <c r="AG189" s="324">
        <f>'PV Production'!AE4*1000</f>
        <v>365393251.52289951</v>
      </c>
      <c r="AH189" s="324">
        <f>'PV Production'!AF4*1000</f>
        <v>372619396.13215303</v>
      </c>
      <c r="AI189" s="324">
        <f>'PV Production'!AG4*1000</f>
        <v>380242708.54645503</v>
      </c>
      <c r="AJ189" s="324">
        <f>'PV Production'!AH4*1000</f>
        <v>384814962.07749522</v>
      </c>
      <c r="AK189" s="324">
        <f>'PV Production'!AI4*1000</f>
        <v>389768804.34391582</v>
      </c>
    </row>
    <row r="190" spans="10:37" x14ac:dyDescent="0.25">
      <c r="J190" t="s">
        <v>138</v>
      </c>
      <c r="M190" s="324">
        <f>'PV Production'!K5*1000</f>
        <v>29136088.547644556</v>
      </c>
      <c r="N190" s="324">
        <f>'PV Production'!L5*1000</f>
        <v>54690942.345152006</v>
      </c>
      <c r="O190" s="324">
        <f>'PV Production'!M5*1000</f>
        <v>88592622.35453479</v>
      </c>
      <c r="P190" s="324">
        <f>'PV Production'!N5*1000</f>
        <v>131530868.07815148</v>
      </c>
      <c r="Q190" s="324">
        <f>'PV Production'!O5*1000</f>
        <v>177098095.13886461</v>
      </c>
      <c r="R190" s="324">
        <f>'PV Production'!P5*1000</f>
        <v>218494302.49653107</v>
      </c>
      <c r="S190" s="324">
        <f>'PV Production'!Q5*1000</f>
        <v>256544993.83551347</v>
      </c>
      <c r="T190" s="324">
        <f>'PV Production'!R5*1000</f>
        <v>286959616.16625243</v>
      </c>
      <c r="U190" s="324">
        <f>'PV Production'!S5*1000</f>
        <v>313367046.87677699</v>
      </c>
      <c r="V190" s="324">
        <f>'PV Production'!T5*1000</f>
        <v>336487448.24200094</v>
      </c>
      <c r="W190" s="324">
        <f>'PV Production'!U5*1000</f>
        <v>356362691.46352583</v>
      </c>
      <c r="X190" s="324">
        <f>'PV Production'!V5*1000</f>
        <v>369652608.41228938</v>
      </c>
      <c r="Y190" s="324">
        <f>'PV Production'!W5*1000</f>
        <v>380645039.74405402</v>
      </c>
      <c r="Z190" s="324">
        <f>'PV Production'!X5*1000</f>
        <v>389989691.13285363</v>
      </c>
      <c r="AA190" s="324">
        <f>'PV Production'!Y5*1000</f>
        <v>398946642.81681961</v>
      </c>
      <c r="AB190" s="324">
        <f>'PV Production'!Z5*1000</f>
        <v>405595520.90820581</v>
      </c>
      <c r="AC190" s="324">
        <f>'PV Production'!AA5*1000</f>
        <v>412884012.09025711</v>
      </c>
      <c r="AD190" s="324">
        <f>'PV Production'!AB5*1000</f>
        <v>420317912.61605167</v>
      </c>
      <c r="AE190" s="324">
        <f>'PV Production'!AC5*1000</f>
        <v>429229060.92573929</v>
      </c>
      <c r="AF190" s="324">
        <f>'PV Production'!AD5*1000</f>
        <v>437328129.03870231</v>
      </c>
      <c r="AG190" s="324">
        <f>'PV Production'!AE5*1000</f>
        <v>447233304.08056456</v>
      </c>
      <c r="AH190" s="324">
        <f>'PV Production'!AF5*1000</f>
        <v>458498455.14521766</v>
      </c>
      <c r="AI190" s="324">
        <f>'PV Production'!AG5*1000</f>
        <v>470447881.34672803</v>
      </c>
      <c r="AJ190" s="324">
        <f>'PV Production'!AH5*1000</f>
        <v>477759913.44710547</v>
      </c>
      <c r="AK190" s="324">
        <f>'PV Production'!AI5*1000</f>
        <v>485469327.15305567</v>
      </c>
    </row>
    <row r="203" spans="14:14" x14ac:dyDescent="0.25">
      <c r="N203" t="str">
        <f>L48</f>
        <v>NorthWestern Energy NEM Value, Annual $/kWh Real 2018, High Adoption Forecast, Carbon Scenario On</v>
      </c>
    </row>
  </sheetData>
  <dataValidations count="4">
    <dataValidation type="list" allowBlank="1" showInputMessage="1" showErrorMessage="1" sqref="B5" xr:uid="{00000000-0002-0000-0000-000000000000}">
      <formula1>"RIM,UCT"</formula1>
    </dataValidation>
    <dataValidation type="list" allowBlank="1" showInputMessage="1" showErrorMessage="1" sqref="K6" xr:uid="{00000000-0002-0000-0000-000001000000}">
      <formula1>"On,Off"</formula1>
    </dataValidation>
    <dataValidation type="list" allowBlank="1" showInputMessage="1" showErrorMessage="1" sqref="K5" xr:uid="{00000000-0002-0000-0000-000002000000}">
      <formula1>"High,Med,Low"</formula1>
    </dataValidation>
    <dataValidation type="list" allowBlank="1" showInputMessage="1" showErrorMessage="1" sqref="K7" xr:uid="{00000000-0002-0000-0000-000003000000}">
      <formula1>"Nominal,Real"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</sheetPr>
  <dimension ref="B2:AC42"/>
  <sheetViews>
    <sheetView workbookViewId="0">
      <selection activeCell="E11" sqref="E11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153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3.3851395108993269E-3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9.6255517847660781E-3</v>
      </c>
      <c r="O4" s="152">
        <v>0</v>
      </c>
      <c r="P4" s="152">
        <v>0</v>
      </c>
      <c r="Q4" s="152">
        <v>0</v>
      </c>
      <c r="R4" s="152">
        <v>0</v>
      </c>
      <c r="S4" s="152">
        <v>6.2274975307786097E-3</v>
      </c>
      <c r="T4" s="152">
        <v>1.2477527066392829E-2</v>
      </c>
      <c r="U4" s="152">
        <v>1.214251079342836E-2</v>
      </c>
      <c r="V4" s="152">
        <v>6.768964213899208E-3</v>
      </c>
      <c r="W4" s="152">
        <v>6.7499451032885837E-3</v>
      </c>
      <c r="X4" s="152">
        <v>6.7788630263893286E-3</v>
      </c>
      <c r="Y4" s="152">
        <v>4.0089470408789644E-4</v>
      </c>
      <c r="Z4" s="152">
        <v>0</v>
      </c>
      <c r="AA4" s="152">
        <v>0</v>
      </c>
      <c r="AB4" s="152">
        <v>1.4465849950230608E-3</v>
      </c>
      <c r="AC4" s="153">
        <v>8.1592827841955474E-3</v>
      </c>
    </row>
    <row r="5" spans="2:29" x14ac:dyDescent="0.25">
      <c r="B5" s="94" t="s">
        <v>137</v>
      </c>
      <c r="C5" s="180" t="s">
        <v>702</v>
      </c>
      <c r="D5" s="185">
        <v>2.6922337332848643E-3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5.9894423537093346E-3</v>
      </c>
      <c r="O5" s="155">
        <v>0</v>
      </c>
      <c r="P5" s="155">
        <v>0</v>
      </c>
      <c r="Q5" s="155">
        <v>0</v>
      </c>
      <c r="R5" s="155">
        <v>0</v>
      </c>
      <c r="S5" s="155">
        <v>4.6888637270081522E-3</v>
      </c>
      <c r="T5" s="155">
        <v>9.5687702096279078E-3</v>
      </c>
      <c r="U5" s="155">
        <v>9.4259056716800935E-3</v>
      </c>
      <c r="V5" s="155">
        <v>5.2833401795953716E-3</v>
      </c>
      <c r="W5" s="155">
        <v>5.2737548709675241E-3</v>
      </c>
      <c r="X5" s="155">
        <v>5.2861361421590713E-3</v>
      </c>
      <c r="Y5" s="155">
        <v>5.2887528174524589E-3</v>
      </c>
      <c r="Z5" s="155">
        <v>5.2899127117370147E-3</v>
      </c>
      <c r="AA5" s="155">
        <v>0</v>
      </c>
      <c r="AB5" s="155">
        <v>1.0971890898104416E-3</v>
      </c>
      <c r="AC5" s="156">
        <v>6.1559217673755858E-3</v>
      </c>
    </row>
    <row r="6" spans="2:29" x14ac:dyDescent="0.25">
      <c r="B6" s="168" t="s">
        <v>138</v>
      </c>
      <c r="C6" s="181" t="s">
        <v>702</v>
      </c>
      <c r="D6" s="186">
        <v>2.1832681188740117E-3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4.3472447832338494E-3</v>
      </c>
      <c r="O6" s="158">
        <v>0</v>
      </c>
      <c r="P6" s="158">
        <v>0</v>
      </c>
      <c r="Q6" s="158">
        <v>0</v>
      </c>
      <c r="R6" s="158">
        <v>0</v>
      </c>
      <c r="S6" s="158">
        <v>3.7599012975996896E-3</v>
      </c>
      <c r="T6" s="158">
        <v>7.7598067134992841E-3</v>
      </c>
      <c r="U6" s="158">
        <v>7.7026225523493825E-3</v>
      </c>
      <c r="V6" s="158">
        <v>4.33246814137848E-3</v>
      </c>
      <c r="W6" s="158">
        <v>4.3273729904655649E-3</v>
      </c>
      <c r="X6" s="158">
        <v>4.3321771550275381E-3</v>
      </c>
      <c r="Y6" s="158">
        <v>4.3209541213454303E-3</v>
      </c>
      <c r="Z6" s="158">
        <v>4.2990855435160484E-3</v>
      </c>
      <c r="AA6" s="158">
        <v>4.273686079929913E-3</v>
      </c>
      <c r="AB6" s="158">
        <v>8.8373839266025296E-4</v>
      </c>
      <c r="AC6" s="159">
        <v>4.9424054882631213E-3</v>
      </c>
    </row>
    <row r="8" spans="2:29" x14ac:dyDescent="0.25">
      <c r="B8" s="38" t="s">
        <v>154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5810688.4751664903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1462793.3039937085</v>
      </c>
      <c r="O10" s="217">
        <v>0</v>
      </c>
      <c r="P10" s="217">
        <v>0</v>
      </c>
      <c r="Q10" s="217">
        <v>0</v>
      </c>
      <c r="R10" s="217">
        <v>0</v>
      </c>
      <c r="S10" s="217">
        <v>1500000</v>
      </c>
      <c r="T10" s="217">
        <v>3147342.8461087346</v>
      </c>
      <c r="U10" s="217">
        <v>3180289.7030309094</v>
      </c>
      <c r="V10" s="217">
        <v>1821013.9656597478</v>
      </c>
      <c r="W10" s="217">
        <v>1857434.2449729426</v>
      </c>
      <c r="X10" s="217">
        <v>1894582.9298724013</v>
      </c>
      <c r="Y10" s="217">
        <v>113674.97579234409</v>
      </c>
      <c r="Z10" s="217">
        <v>0</v>
      </c>
      <c r="AA10" s="217">
        <v>0</v>
      </c>
      <c r="AB10" s="217">
        <v>422214.77798724658</v>
      </c>
      <c r="AC10" s="218">
        <v>2399386.266904667</v>
      </c>
    </row>
    <row r="11" spans="2:29" x14ac:dyDescent="0.25">
      <c r="B11" s="94" t="s">
        <v>137</v>
      </c>
      <c r="C11" s="180" t="s">
        <v>702</v>
      </c>
      <c r="D11" s="214">
        <v>6751330.9794002585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1462793.3039937085</v>
      </c>
      <c r="O11" s="216">
        <v>0</v>
      </c>
      <c r="P11" s="216">
        <v>0</v>
      </c>
      <c r="Q11" s="216">
        <v>0</v>
      </c>
      <c r="R11" s="216">
        <v>0</v>
      </c>
      <c r="S11" s="216">
        <v>1500000</v>
      </c>
      <c r="T11" s="216">
        <v>3147342.8461087346</v>
      </c>
      <c r="U11" s="216">
        <v>3180289.7030309094</v>
      </c>
      <c r="V11" s="216">
        <v>1821013.9656597478</v>
      </c>
      <c r="W11" s="216">
        <v>1857434.2449729426</v>
      </c>
      <c r="X11" s="216">
        <v>1894582.9298724013</v>
      </c>
      <c r="Y11" s="216">
        <v>1932474.5884698497</v>
      </c>
      <c r="Z11" s="216">
        <v>1971124.0802392466</v>
      </c>
      <c r="AA11" s="216">
        <v>0</v>
      </c>
      <c r="AB11" s="216">
        <v>422214.77798724658</v>
      </c>
      <c r="AC11" s="219">
        <v>2399386.266904667</v>
      </c>
    </row>
    <row r="12" spans="2:29" x14ac:dyDescent="0.25">
      <c r="B12" s="168" t="s">
        <v>138</v>
      </c>
      <c r="C12" s="181" t="s">
        <v>702</v>
      </c>
      <c r="D12" s="215">
        <v>7202347.6305021374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1462793.3039937085</v>
      </c>
      <c r="O12" s="220">
        <v>0</v>
      </c>
      <c r="P12" s="220">
        <v>0</v>
      </c>
      <c r="Q12" s="220">
        <v>0</v>
      </c>
      <c r="R12" s="220">
        <v>0</v>
      </c>
      <c r="S12" s="220">
        <v>1500000</v>
      </c>
      <c r="T12" s="220">
        <v>3147342.8461087346</v>
      </c>
      <c r="U12" s="220">
        <v>3180289.7030309094</v>
      </c>
      <c r="V12" s="220">
        <v>1821013.9656597478</v>
      </c>
      <c r="W12" s="220">
        <v>1857434.2449729426</v>
      </c>
      <c r="X12" s="220">
        <v>1894582.9298724013</v>
      </c>
      <c r="Y12" s="220">
        <v>1932474.5884698497</v>
      </c>
      <c r="Z12" s="220">
        <v>1971124.0802392466</v>
      </c>
      <c r="AA12" s="220">
        <v>2010546.5618440309</v>
      </c>
      <c r="AB12" s="220">
        <v>422214.77798724658</v>
      </c>
      <c r="AC12" s="221">
        <v>2399386.266904667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B20" s="38" t="s">
        <v>823</v>
      </c>
      <c r="C20" s="38"/>
      <c r="D20" s="90"/>
    </row>
    <row r="21" spans="2:29" x14ac:dyDescent="0.25">
      <c r="B21" s="100" t="s">
        <v>139</v>
      </c>
      <c r="C21" s="183" t="s">
        <v>182</v>
      </c>
      <c r="D21" s="182" t="s">
        <v>145</v>
      </c>
      <c r="E21" s="18">
        <v>2018</v>
      </c>
      <c r="F21" s="23">
        <v>2019</v>
      </c>
      <c r="G21" s="23">
        <v>2020</v>
      </c>
      <c r="H21" s="23">
        <v>2021</v>
      </c>
      <c r="I21" s="23">
        <v>2022</v>
      </c>
      <c r="J21" s="23">
        <v>2023</v>
      </c>
      <c r="K21" s="23">
        <v>2024</v>
      </c>
      <c r="L21" s="23">
        <v>2025</v>
      </c>
      <c r="M21" s="23">
        <v>2026</v>
      </c>
      <c r="N21" s="23">
        <v>2027</v>
      </c>
      <c r="O21" s="23">
        <v>2028</v>
      </c>
      <c r="P21" s="23">
        <v>2029</v>
      </c>
      <c r="Q21" s="23">
        <v>2030</v>
      </c>
      <c r="R21" s="23">
        <v>2031</v>
      </c>
      <c r="S21" s="23">
        <v>2032</v>
      </c>
      <c r="T21" s="23">
        <v>2033</v>
      </c>
      <c r="U21" s="23">
        <v>2034</v>
      </c>
      <c r="V21" s="23">
        <v>2035</v>
      </c>
      <c r="W21" s="23">
        <v>2036</v>
      </c>
      <c r="X21" s="23">
        <v>2037</v>
      </c>
      <c r="Y21" s="23">
        <v>2038</v>
      </c>
      <c r="Z21" s="23">
        <v>2039</v>
      </c>
      <c r="AA21" s="23">
        <v>2040</v>
      </c>
      <c r="AB21" s="23">
        <v>2041</v>
      </c>
      <c r="AC21" s="24">
        <v>2042</v>
      </c>
    </row>
    <row r="22" spans="2:29" x14ac:dyDescent="0.25">
      <c r="B22" s="94" t="s">
        <v>136</v>
      </c>
      <c r="C22" s="179" t="s">
        <v>702</v>
      </c>
      <c r="D22" s="214">
        <v>4184025.5538578033</v>
      </c>
      <c r="E22" s="213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217">
        <v>0</v>
      </c>
      <c r="N22" s="217">
        <v>1462793.3039937085</v>
      </c>
      <c r="O22" s="217">
        <v>0</v>
      </c>
      <c r="P22" s="217">
        <v>0</v>
      </c>
      <c r="Q22" s="217">
        <v>0</v>
      </c>
      <c r="R22" s="217">
        <v>0</v>
      </c>
      <c r="S22" s="217">
        <v>0</v>
      </c>
      <c r="T22" s="217">
        <v>1647342.8461087344</v>
      </c>
      <c r="U22" s="217">
        <v>1680289.7030309094</v>
      </c>
      <c r="V22" s="217">
        <v>1821013.9656597478</v>
      </c>
      <c r="W22" s="217">
        <v>1857434.2449729426</v>
      </c>
      <c r="X22" s="217">
        <v>1894582.9298724013</v>
      </c>
      <c r="Y22" s="217">
        <v>113674.97579234409</v>
      </c>
      <c r="Z22" s="217">
        <v>0</v>
      </c>
      <c r="AA22" s="217">
        <v>0</v>
      </c>
      <c r="AB22" s="217">
        <v>422214.77798724658</v>
      </c>
      <c r="AC22" s="218">
        <v>2399386.266904667</v>
      </c>
    </row>
    <row r="23" spans="2:29" x14ac:dyDescent="0.25">
      <c r="B23" s="94" t="s">
        <v>137</v>
      </c>
      <c r="C23" s="180" t="s">
        <v>702</v>
      </c>
      <c r="D23" s="214">
        <v>5124668.0580915725</v>
      </c>
      <c r="E23" s="214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1462793.3039937085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1647342.8461087344</v>
      </c>
      <c r="U23" s="216">
        <v>1680289.7030309094</v>
      </c>
      <c r="V23" s="216">
        <v>1821013.9656597478</v>
      </c>
      <c r="W23" s="216">
        <v>1857434.2449729426</v>
      </c>
      <c r="X23" s="216">
        <v>1894582.9298724013</v>
      </c>
      <c r="Y23" s="216">
        <v>1932474.5884698497</v>
      </c>
      <c r="Z23" s="216">
        <v>1971124.0802392466</v>
      </c>
      <c r="AA23" s="216">
        <v>0</v>
      </c>
      <c r="AB23" s="216">
        <v>422214.77798724658</v>
      </c>
      <c r="AC23" s="219">
        <v>2399386.266904667</v>
      </c>
    </row>
    <row r="24" spans="2:29" x14ac:dyDescent="0.25">
      <c r="B24" s="168" t="s">
        <v>138</v>
      </c>
      <c r="C24" s="181" t="s">
        <v>702</v>
      </c>
      <c r="D24" s="215">
        <v>5575684.7091934513</v>
      </c>
      <c r="E24" s="215">
        <v>0</v>
      </c>
      <c r="F24" s="220">
        <v>0</v>
      </c>
      <c r="G24" s="220">
        <v>0</v>
      </c>
      <c r="H24" s="220">
        <v>0</v>
      </c>
      <c r="I24" s="220">
        <v>0</v>
      </c>
      <c r="J24" s="220">
        <v>0</v>
      </c>
      <c r="K24" s="220">
        <v>0</v>
      </c>
      <c r="L24" s="220">
        <v>0</v>
      </c>
      <c r="M24" s="220">
        <v>0</v>
      </c>
      <c r="N24" s="220">
        <v>1462793.3039937085</v>
      </c>
      <c r="O24" s="220">
        <v>0</v>
      </c>
      <c r="P24" s="220">
        <v>0</v>
      </c>
      <c r="Q24" s="220">
        <v>0</v>
      </c>
      <c r="R24" s="220">
        <v>0</v>
      </c>
      <c r="S24" s="220">
        <v>0</v>
      </c>
      <c r="T24" s="220">
        <v>1647342.8461087344</v>
      </c>
      <c r="U24" s="220">
        <v>1680289.7030309094</v>
      </c>
      <c r="V24" s="220">
        <v>1821013.9656597478</v>
      </c>
      <c r="W24" s="220">
        <v>1857434.2449729426</v>
      </c>
      <c r="X24" s="220">
        <v>1894582.9298724013</v>
      </c>
      <c r="Y24" s="220">
        <v>1932474.5884698497</v>
      </c>
      <c r="Z24" s="220">
        <v>1971124.0802392466</v>
      </c>
      <c r="AA24" s="220">
        <v>2010546.5618440309</v>
      </c>
      <c r="AB24" s="220">
        <v>422214.77798724658</v>
      </c>
      <c r="AC24" s="221">
        <v>2399386.266904667</v>
      </c>
    </row>
    <row r="26" spans="2:29" x14ac:dyDescent="0.25">
      <c r="B26" s="38" t="s">
        <v>824</v>
      </c>
      <c r="C26" s="38"/>
      <c r="D26" s="90"/>
    </row>
    <row r="27" spans="2:29" x14ac:dyDescent="0.25">
      <c r="B27" s="100" t="s">
        <v>139</v>
      </c>
      <c r="C27" s="183" t="s">
        <v>182</v>
      </c>
      <c r="D27" s="182" t="s">
        <v>145</v>
      </c>
      <c r="E27" s="18">
        <v>2018</v>
      </c>
      <c r="F27" s="23">
        <v>2019</v>
      </c>
      <c r="G27" s="23">
        <v>2020</v>
      </c>
      <c r="H27" s="23">
        <v>2021</v>
      </c>
      <c r="I27" s="23">
        <v>2022</v>
      </c>
      <c r="J27" s="23">
        <v>2023</v>
      </c>
      <c r="K27" s="23">
        <v>2024</v>
      </c>
      <c r="L27" s="23">
        <v>2025</v>
      </c>
      <c r="M27" s="23">
        <v>2026</v>
      </c>
      <c r="N27" s="23">
        <v>2027</v>
      </c>
      <c r="O27" s="23">
        <v>2028</v>
      </c>
      <c r="P27" s="23">
        <v>2029</v>
      </c>
      <c r="Q27" s="23">
        <v>2030</v>
      </c>
      <c r="R27" s="23">
        <v>2031</v>
      </c>
      <c r="S27" s="23">
        <v>2032</v>
      </c>
      <c r="T27" s="23">
        <v>2033</v>
      </c>
      <c r="U27" s="23">
        <v>2034</v>
      </c>
      <c r="V27" s="23">
        <v>2035</v>
      </c>
      <c r="W27" s="23">
        <v>2036</v>
      </c>
      <c r="X27" s="23">
        <v>2037</v>
      </c>
      <c r="Y27" s="23">
        <v>2038</v>
      </c>
      <c r="Z27" s="23">
        <v>2039</v>
      </c>
      <c r="AA27" s="23">
        <v>2040</v>
      </c>
      <c r="AB27" s="23">
        <v>2041</v>
      </c>
      <c r="AC27" s="24">
        <v>2042</v>
      </c>
    </row>
    <row r="28" spans="2:29" x14ac:dyDescent="0.25">
      <c r="B28" s="94" t="s">
        <v>136</v>
      </c>
      <c r="C28" s="179" t="s">
        <v>702</v>
      </c>
      <c r="D28" s="214">
        <v>1626662.9213086865</v>
      </c>
      <c r="E28" s="213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217">
        <v>0</v>
      </c>
      <c r="N28" s="217">
        <v>0</v>
      </c>
      <c r="O28" s="217">
        <v>0</v>
      </c>
      <c r="P28" s="217">
        <v>0</v>
      </c>
      <c r="Q28" s="217">
        <v>0</v>
      </c>
      <c r="R28" s="217">
        <v>0</v>
      </c>
      <c r="S28" s="217">
        <v>1500000</v>
      </c>
      <c r="T28" s="217">
        <v>1500000</v>
      </c>
      <c r="U28" s="217">
        <v>1500000</v>
      </c>
      <c r="V28" s="217">
        <v>0</v>
      </c>
      <c r="W28" s="217">
        <v>0</v>
      </c>
      <c r="X28" s="217">
        <v>0</v>
      </c>
      <c r="Y28" s="217">
        <v>0</v>
      </c>
      <c r="Z28" s="217">
        <v>0</v>
      </c>
      <c r="AA28" s="217">
        <v>0</v>
      </c>
      <c r="AB28" s="217">
        <v>0</v>
      </c>
      <c r="AC28" s="218">
        <v>0</v>
      </c>
    </row>
    <row r="29" spans="2:29" x14ac:dyDescent="0.25">
      <c r="B29" s="94" t="s">
        <v>137</v>
      </c>
      <c r="C29" s="180" t="s">
        <v>702</v>
      </c>
      <c r="D29" s="214">
        <v>1626662.9213086865</v>
      </c>
      <c r="E29" s="214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1500000</v>
      </c>
      <c r="T29" s="216">
        <v>1500000</v>
      </c>
      <c r="U29" s="216">
        <v>1500000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9">
        <v>0</v>
      </c>
    </row>
    <row r="30" spans="2:29" x14ac:dyDescent="0.25">
      <c r="B30" s="168" t="s">
        <v>138</v>
      </c>
      <c r="C30" s="181" t="s">
        <v>702</v>
      </c>
      <c r="D30" s="215">
        <v>1626662.9213086865</v>
      </c>
      <c r="E30" s="215">
        <v>0</v>
      </c>
      <c r="F30" s="220">
        <v>0</v>
      </c>
      <c r="G30" s="220">
        <v>0</v>
      </c>
      <c r="H30" s="220">
        <v>0</v>
      </c>
      <c r="I30" s="220">
        <v>0</v>
      </c>
      <c r="J30" s="220">
        <v>0</v>
      </c>
      <c r="K30" s="220">
        <v>0</v>
      </c>
      <c r="L30" s="220">
        <v>0</v>
      </c>
      <c r="M30" s="220">
        <v>0</v>
      </c>
      <c r="N30" s="220">
        <v>0</v>
      </c>
      <c r="O30" s="220">
        <v>0</v>
      </c>
      <c r="P30" s="220">
        <v>0</v>
      </c>
      <c r="Q30" s="220">
        <v>0</v>
      </c>
      <c r="R30" s="220">
        <v>0</v>
      </c>
      <c r="S30" s="220">
        <v>1500000</v>
      </c>
      <c r="T30" s="220">
        <v>1500000</v>
      </c>
      <c r="U30" s="220">
        <v>1500000</v>
      </c>
      <c r="V30" s="220">
        <v>0</v>
      </c>
      <c r="W30" s="220">
        <v>0</v>
      </c>
      <c r="X30" s="220">
        <v>0</v>
      </c>
      <c r="Y30" s="220">
        <v>0</v>
      </c>
      <c r="Z30" s="220">
        <v>0</v>
      </c>
      <c r="AA30" s="220">
        <v>0</v>
      </c>
      <c r="AB30" s="220">
        <v>0</v>
      </c>
      <c r="AC30" s="221">
        <v>0</v>
      </c>
    </row>
    <row r="31" spans="2:29" x14ac:dyDescent="0.25">
      <c r="S31" t="s">
        <v>825</v>
      </c>
      <c r="T31" s="429">
        <v>10000000</v>
      </c>
      <c r="U31" t="s">
        <v>664</v>
      </c>
    </row>
    <row r="32" spans="2:29" x14ac:dyDescent="0.25">
      <c r="B32" s="38" t="s">
        <v>884</v>
      </c>
      <c r="C32" s="38"/>
      <c r="D32" s="38"/>
    </row>
    <row r="33" spans="2:29" x14ac:dyDescent="0.25">
      <c r="B33" s="169" t="s">
        <v>139</v>
      </c>
      <c r="C33" s="183" t="s">
        <v>182</v>
      </c>
      <c r="D33" s="183" t="s">
        <v>141</v>
      </c>
      <c r="E33" s="23">
        <v>2018</v>
      </c>
      <c r="F33" s="23">
        <v>2019</v>
      </c>
      <c r="G33" s="23">
        <v>2020</v>
      </c>
      <c r="H33" s="23">
        <v>2021</v>
      </c>
      <c r="I33" s="23">
        <v>2022</v>
      </c>
      <c r="J33" s="23">
        <v>2023</v>
      </c>
      <c r="K33" s="23">
        <v>2024</v>
      </c>
      <c r="L33" s="23">
        <v>2025</v>
      </c>
      <c r="M33" s="23">
        <v>2026</v>
      </c>
      <c r="N33" s="23">
        <v>2027</v>
      </c>
      <c r="O33" s="23">
        <v>2028</v>
      </c>
      <c r="P33" s="23">
        <v>2029</v>
      </c>
      <c r="Q33" s="23">
        <v>2030</v>
      </c>
      <c r="R33" s="23">
        <v>2031</v>
      </c>
      <c r="S33" s="23">
        <v>2032</v>
      </c>
      <c r="T33" s="23">
        <v>2033</v>
      </c>
      <c r="U33" s="23">
        <v>2034</v>
      </c>
      <c r="V33" s="23">
        <v>2035</v>
      </c>
      <c r="W33" s="23">
        <v>2036</v>
      </c>
      <c r="X33" s="23">
        <v>2037</v>
      </c>
      <c r="Y33" s="23">
        <v>2038</v>
      </c>
      <c r="Z33" s="23">
        <v>2039</v>
      </c>
      <c r="AA33" s="23">
        <v>2040</v>
      </c>
      <c r="AB33" s="23">
        <v>2041</v>
      </c>
      <c r="AC33" s="24">
        <v>2042</v>
      </c>
    </row>
    <row r="34" spans="2:29" x14ac:dyDescent="0.25">
      <c r="B34" s="167" t="s">
        <v>136</v>
      </c>
      <c r="C34" s="167" t="s">
        <v>702</v>
      </c>
      <c r="D34" s="307">
        <v>2.4374926099562876E-3</v>
      </c>
      <c r="E34" s="151">
        <v>0</v>
      </c>
      <c r="F34" s="152">
        <v>0</v>
      </c>
      <c r="G34" s="152">
        <v>0</v>
      </c>
      <c r="H34" s="152">
        <v>0</v>
      </c>
      <c r="I34" s="152">
        <v>0</v>
      </c>
      <c r="J34" s="152">
        <v>0</v>
      </c>
      <c r="K34" s="152">
        <v>0</v>
      </c>
      <c r="L34" s="152">
        <v>0</v>
      </c>
      <c r="M34" s="152">
        <v>0</v>
      </c>
      <c r="N34" s="152">
        <v>9.6255517847660781E-3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152">
        <v>6.530831229703344E-3</v>
      </c>
      <c r="U34" s="152">
        <v>6.4154331084035378E-3</v>
      </c>
      <c r="V34" s="152">
        <v>6.768964213899208E-3</v>
      </c>
      <c r="W34" s="152">
        <v>6.7499451032885837E-3</v>
      </c>
      <c r="X34" s="152">
        <v>6.7788630263893286E-3</v>
      </c>
      <c r="Y34" s="152">
        <v>4.0089470408789644E-4</v>
      </c>
      <c r="Z34" s="152">
        <v>0</v>
      </c>
      <c r="AA34" s="152">
        <v>0</v>
      </c>
      <c r="AB34" s="152">
        <v>1.4465849950230608E-3</v>
      </c>
      <c r="AC34" s="153">
        <v>8.1592827841955474E-3</v>
      </c>
    </row>
    <row r="35" spans="2:29" x14ac:dyDescent="0.25">
      <c r="B35" s="94" t="s">
        <v>137</v>
      </c>
      <c r="C35" s="94" t="s">
        <v>702</v>
      </c>
      <c r="D35" s="308">
        <v>2.0435680401358698E-3</v>
      </c>
      <c r="E35" s="154">
        <v>0</v>
      </c>
      <c r="F35" s="155">
        <v>0</v>
      </c>
      <c r="G35" s="155">
        <v>0</v>
      </c>
      <c r="H35" s="155">
        <v>0</v>
      </c>
      <c r="I35" s="155">
        <v>0</v>
      </c>
      <c r="J35" s="155">
        <v>0</v>
      </c>
      <c r="K35" s="155">
        <v>0</v>
      </c>
      <c r="L35" s="155">
        <v>0</v>
      </c>
      <c r="M35" s="155">
        <v>0</v>
      </c>
      <c r="N35" s="155">
        <v>5.9894423537093346E-3</v>
      </c>
      <c r="O35" s="155">
        <v>0</v>
      </c>
      <c r="P35" s="155">
        <v>0</v>
      </c>
      <c r="Q35" s="155">
        <v>0</v>
      </c>
      <c r="R35" s="155">
        <v>0</v>
      </c>
      <c r="S35" s="155">
        <v>0</v>
      </c>
      <c r="T35" s="155">
        <v>5.0083660794621688E-3</v>
      </c>
      <c r="U35" s="155">
        <v>4.9801287683855942E-3</v>
      </c>
      <c r="V35" s="155">
        <v>5.2833401795953716E-3</v>
      </c>
      <c r="W35" s="155">
        <v>5.2737548709675241E-3</v>
      </c>
      <c r="X35" s="155">
        <v>5.2861361421590713E-3</v>
      </c>
      <c r="Y35" s="155">
        <v>5.2887528174524589E-3</v>
      </c>
      <c r="Z35" s="155">
        <v>5.2899127117370147E-3</v>
      </c>
      <c r="AA35" s="155">
        <v>0</v>
      </c>
      <c r="AB35" s="155">
        <v>1.0971890898104416E-3</v>
      </c>
      <c r="AC35" s="156">
        <v>6.1559217673755858E-3</v>
      </c>
    </row>
    <row r="36" spans="2:29" x14ac:dyDescent="0.25">
      <c r="B36" s="168" t="s">
        <v>138</v>
      </c>
      <c r="C36" s="168" t="s">
        <v>702</v>
      </c>
      <c r="D36" s="309">
        <v>1.6901731617231977E-3</v>
      </c>
      <c r="E36" s="157">
        <v>0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0</v>
      </c>
      <c r="N36" s="158">
        <v>4.3472447832338494E-3</v>
      </c>
      <c r="O36" s="158">
        <v>0</v>
      </c>
      <c r="P36" s="158">
        <v>0</v>
      </c>
      <c r="Q36" s="158">
        <v>0</v>
      </c>
      <c r="R36" s="158">
        <v>0</v>
      </c>
      <c r="S36" s="158">
        <v>0</v>
      </c>
      <c r="T36" s="158">
        <v>4.0615410210152695E-3</v>
      </c>
      <c r="U36" s="158">
        <v>4.0696409980234237E-3</v>
      </c>
      <c r="V36" s="158">
        <v>4.33246814137848E-3</v>
      </c>
      <c r="W36" s="158">
        <v>4.3273729904655649E-3</v>
      </c>
      <c r="X36" s="158">
        <v>4.3321771550275381E-3</v>
      </c>
      <c r="Y36" s="158">
        <v>4.3209541213454303E-3</v>
      </c>
      <c r="Z36" s="158">
        <v>4.2990855435160484E-3</v>
      </c>
      <c r="AA36" s="158">
        <v>4.273686079929913E-3</v>
      </c>
      <c r="AB36" s="158">
        <v>8.8373839266025296E-4</v>
      </c>
      <c r="AC36" s="159">
        <v>4.9424054882631213E-3</v>
      </c>
    </row>
    <row r="38" spans="2:29" x14ac:dyDescent="0.25">
      <c r="B38" s="38" t="s">
        <v>885</v>
      </c>
      <c r="C38" s="38"/>
      <c r="D38" s="38"/>
    </row>
    <row r="39" spans="2:29" x14ac:dyDescent="0.25">
      <c r="B39" s="169" t="s">
        <v>139</v>
      </c>
      <c r="C39" s="183" t="s">
        <v>182</v>
      </c>
      <c r="D39" s="183" t="s">
        <v>141</v>
      </c>
      <c r="E39" s="23">
        <v>2018</v>
      </c>
      <c r="F39" s="23">
        <v>2019</v>
      </c>
      <c r="G39" s="23">
        <v>2020</v>
      </c>
      <c r="H39" s="23">
        <v>2021</v>
      </c>
      <c r="I39" s="23">
        <v>2022</v>
      </c>
      <c r="J39" s="23">
        <v>2023</v>
      </c>
      <c r="K39" s="23">
        <v>2024</v>
      </c>
      <c r="L39" s="23">
        <v>2025</v>
      </c>
      <c r="M39" s="23">
        <v>2026</v>
      </c>
      <c r="N39" s="23">
        <v>2027</v>
      </c>
      <c r="O39" s="23">
        <v>2028</v>
      </c>
      <c r="P39" s="23">
        <v>2029</v>
      </c>
      <c r="Q39" s="23">
        <v>2030</v>
      </c>
      <c r="R39" s="23">
        <v>2031</v>
      </c>
      <c r="S39" s="23">
        <v>2032</v>
      </c>
      <c r="T39" s="23">
        <v>2033</v>
      </c>
      <c r="U39" s="23">
        <v>2034</v>
      </c>
      <c r="V39" s="23">
        <v>2035</v>
      </c>
      <c r="W39" s="23">
        <v>2036</v>
      </c>
      <c r="X39" s="23">
        <v>2037</v>
      </c>
      <c r="Y39" s="23">
        <v>2038</v>
      </c>
      <c r="Z39" s="23">
        <v>2039</v>
      </c>
      <c r="AA39" s="23">
        <v>2040</v>
      </c>
      <c r="AB39" s="23">
        <v>2041</v>
      </c>
      <c r="AC39" s="24">
        <v>2042</v>
      </c>
    </row>
    <row r="40" spans="2:29" x14ac:dyDescent="0.25">
      <c r="B40" s="167" t="s">
        <v>136</v>
      </c>
      <c r="C40" s="167" t="s">
        <v>702</v>
      </c>
      <c r="D40" s="184">
        <v>9.4764690094303904E-4</v>
      </c>
      <c r="E40" s="152">
        <v>0</v>
      </c>
      <c r="F40" s="152">
        <v>0</v>
      </c>
      <c r="G40" s="152">
        <v>0</v>
      </c>
      <c r="H40" s="152">
        <v>0</v>
      </c>
      <c r="I40" s="152">
        <v>0</v>
      </c>
      <c r="J40" s="152">
        <v>0</v>
      </c>
      <c r="K40" s="152">
        <v>0</v>
      </c>
      <c r="L40" s="152">
        <v>0</v>
      </c>
      <c r="M40" s="152">
        <v>0</v>
      </c>
      <c r="N40" s="152">
        <v>0</v>
      </c>
      <c r="O40" s="152">
        <v>0</v>
      </c>
      <c r="P40" s="152">
        <v>0</v>
      </c>
      <c r="Q40" s="152">
        <v>0</v>
      </c>
      <c r="R40" s="152">
        <v>0</v>
      </c>
      <c r="S40" s="152">
        <v>6.2274975307786097E-3</v>
      </c>
      <c r="T40" s="152">
        <v>5.9466958366894834E-3</v>
      </c>
      <c r="U40" s="152">
        <v>5.7270776850248221E-3</v>
      </c>
      <c r="V40" s="152">
        <v>0</v>
      </c>
      <c r="W40" s="152">
        <v>0</v>
      </c>
      <c r="X40" s="152">
        <v>0</v>
      </c>
      <c r="Y40" s="152">
        <v>0</v>
      </c>
      <c r="Z40" s="152">
        <v>0</v>
      </c>
      <c r="AA40" s="152">
        <v>0</v>
      </c>
      <c r="AB40" s="152">
        <v>0</v>
      </c>
      <c r="AC40" s="153">
        <v>0</v>
      </c>
    </row>
    <row r="41" spans="2:29" x14ac:dyDescent="0.25">
      <c r="B41" s="94" t="s">
        <v>137</v>
      </c>
      <c r="C41" s="94" t="s">
        <v>702</v>
      </c>
      <c r="D41" s="185">
        <v>6.4866569314899446E-4</v>
      </c>
      <c r="E41" s="155">
        <v>0</v>
      </c>
      <c r="F41" s="155">
        <v>0</v>
      </c>
      <c r="G41" s="155">
        <v>0</v>
      </c>
      <c r="H41" s="155">
        <v>0</v>
      </c>
      <c r="I41" s="155">
        <v>0</v>
      </c>
      <c r="J41" s="155">
        <v>0</v>
      </c>
      <c r="K41" s="155">
        <v>0</v>
      </c>
      <c r="L41" s="155">
        <v>0</v>
      </c>
      <c r="M41" s="155">
        <v>0</v>
      </c>
      <c r="N41" s="155">
        <v>0</v>
      </c>
      <c r="O41" s="155">
        <v>0</v>
      </c>
      <c r="P41" s="155">
        <v>0</v>
      </c>
      <c r="Q41" s="155">
        <v>0</v>
      </c>
      <c r="R41" s="155">
        <v>0</v>
      </c>
      <c r="S41" s="155">
        <v>4.6888637270081522E-3</v>
      </c>
      <c r="T41" s="155">
        <v>4.5604041301657381E-3</v>
      </c>
      <c r="U41" s="155">
        <v>4.4457769032944993E-3</v>
      </c>
      <c r="V41" s="155">
        <v>0</v>
      </c>
      <c r="W41" s="155">
        <v>0</v>
      </c>
      <c r="X41" s="155">
        <v>0</v>
      </c>
      <c r="Y41" s="155">
        <v>0</v>
      </c>
      <c r="Z41" s="155">
        <v>0</v>
      </c>
      <c r="AA41" s="155">
        <v>0</v>
      </c>
      <c r="AB41" s="155">
        <v>0</v>
      </c>
      <c r="AC41" s="156">
        <v>0</v>
      </c>
    </row>
    <row r="42" spans="2:29" x14ac:dyDescent="0.25">
      <c r="B42" s="168" t="s">
        <v>138</v>
      </c>
      <c r="C42" s="168" t="s">
        <v>702</v>
      </c>
      <c r="D42" s="186">
        <v>4.9309495715081436E-4</v>
      </c>
      <c r="E42" s="158">
        <v>0</v>
      </c>
      <c r="F42" s="158">
        <v>0</v>
      </c>
      <c r="G42" s="158">
        <v>0</v>
      </c>
      <c r="H42" s="158">
        <v>0</v>
      </c>
      <c r="I42" s="158">
        <v>0</v>
      </c>
      <c r="J42" s="158">
        <v>0</v>
      </c>
      <c r="K42" s="158">
        <v>0</v>
      </c>
      <c r="L42" s="158">
        <v>0</v>
      </c>
      <c r="M42" s="158">
        <v>0</v>
      </c>
      <c r="N42" s="158">
        <v>0</v>
      </c>
      <c r="O42" s="158">
        <v>0</v>
      </c>
      <c r="P42" s="158">
        <v>0</v>
      </c>
      <c r="Q42" s="158">
        <v>0</v>
      </c>
      <c r="R42" s="158">
        <v>0</v>
      </c>
      <c r="S42" s="158">
        <v>3.7599012975996896E-3</v>
      </c>
      <c r="T42" s="158">
        <v>3.6982656924840138E-3</v>
      </c>
      <c r="U42" s="158">
        <v>3.6329815543259584E-3</v>
      </c>
      <c r="V42" s="158">
        <v>0</v>
      </c>
      <c r="W42" s="158">
        <v>0</v>
      </c>
      <c r="X42" s="158">
        <v>0</v>
      </c>
      <c r="Y42" s="158">
        <v>0</v>
      </c>
      <c r="Z42" s="158">
        <v>0</v>
      </c>
      <c r="AA42" s="158">
        <v>0</v>
      </c>
      <c r="AB42" s="158">
        <v>0</v>
      </c>
      <c r="AC42" s="159">
        <v>0</v>
      </c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B2:AC30"/>
  <sheetViews>
    <sheetView workbookViewId="0">
      <selection activeCell="D24" sqref="D24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155</v>
      </c>
      <c r="C2" s="38"/>
      <c r="D2" s="38"/>
    </row>
    <row r="3" spans="2:29" x14ac:dyDescent="0.25">
      <c r="B3" s="169" t="s">
        <v>139</v>
      </c>
      <c r="C3" s="169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67" t="s">
        <v>179</v>
      </c>
      <c r="D4" s="184">
        <v>2.5850045478539134E-3</v>
      </c>
      <c r="E4" s="152">
        <v>1.4435892094803308E-3</v>
      </c>
      <c r="F4" s="152">
        <v>1.4559093509453633E-3</v>
      </c>
      <c r="G4" s="152">
        <v>1.5592364736385213E-3</v>
      </c>
      <c r="H4" s="152">
        <v>1.5802126674887016E-3</v>
      </c>
      <c r="I4" s="152">
        <v>1.6197804286010135E-3</v>
      </c>
      <c r="J4" s="152">
        <v>1.6495817944516065E-3</v>
      </c>
      <c r="K4" s="152">
        <v>1.7575969690908839E-3</v>
      </c>
      <c r="L4" s="152">
        <v>1.8511572783894798E-3</v>
      </c>
      <c r="M4" s="152">
        <v>1.9393400486548511E-3</v>
      </c>
      <c r="N4" s="152">
        <v>2.0618142140115051E-3</v>
      </c>
      <c r="O4" s="152">
        <v>2.1990634660778224E-3</v>
      </c>
      <c r="P4" s="152">
        <v>2.426628426630877E-3</v>
      </c>
      <c r="Q4" s="152">
        <v>2.5311382385709382E-3</v>
      </c>
      <c r="R4" s="152">
        <v>2.6858425917341846E-3</v>
      </c>
      <c r="S4" s="152">
        <v>2.7836709254102686E-3</v>
      </c>
      <c r="T4" s="152">
        <v>2.8206531430216286E-3</v>
      </c>
      <c r="U4" s="152">
        <v>2.8771468278271507E-3</v>
      </c>
      <c r="V4" s="152">
        <v>2.988094764074768E-3</v>
      </c>
      <c r="W4" s="152">
        <v>3.080448118917679E-3</v>
      </c>
      <c r="X4" s="152">
        <v>3.1954218982347678E-3</v>
      </c>
      <c r="Y4" s="152">
        <v>3.2486088753196467E-3</v>
      </c>
      <c r="Z4" s="152">
        <v>3.3402506702434817E-3</v>
      </c>
      <c r="AA4" s="152">
        <v>3.4201947435730535E-3</v>
      </c>
      <c r="AB4" s="152">
        <v>3.5119831385230457E-3</v>
      </c>
      <c r="AC4" s="153">
        <v>3.699471727670703E-3</v>
      </c>
    </row>
    <row r="5" spans="2:29" x14ac:dyDescent="0.25">
      <c r="B5" s="94" t="s">
        <v>137</v>
      </c>
      <c r="C5" s="94" t="s">
        <v>179</v>
      </c>
      <c r="D5" s="185">
        <v>2.4921397682961133E-3</v>
      </c>
      <c r="E5" s="155">
        <v>1.4427958368651585E-3</v>
      </c>
      <c r="F5" s="155">
        <v>1.4535436844740422E-3</v>
      </c>
      <c r="G5" s="155">
        <v>1.5536036403783469E-3</v>
      </c>
      <c r="H5" s="155">
        <v>1.5711375236972416E-3</v>
      </c>
      <c r="I5" s="155">
        <v>1.6070717261372129E-3</v>
      </c>
      <c r="J5" s="155">
        <v>1.633107422472053E-3</v>
      </c>
      <c r="K5" s="155">
        <v>1.7407737206119231E-3</v>
      </c>
      <c r="L5" s="155">
        <v>1.8317160555272427E-3</v>
      </c>
      <c r="M5" s="155">
        <v>1.9192199274754979E-3</v>
      </c>
      <c r="N5" s="155">
        <v>2.0400362611605713E-3</v>
      </c>
      <c r="O5" s="155">
        <v>2.173191078894693E-3</v>
      </c>
      <c r="P5" s="155">
        <v>2.4050727512402639E-3</v>
      </c>
      <c r="Q5" s="155">
        <v>2.513279208271327E-3</v>
      </c>
      <c r="R5" s="155">
        <v>2.6658813367256514E-3</v>
      </c>
      <c r="S5" s="155">
        <v>2.7649597051149803E-3</v>
      </c>
      <c r="T5" s="155">
        <v>2.8039556231128221E-3</v>
      </c>
      <c r="U5" s="155">
        <v>2.8614313013265256E-3</v>
      </c>
      <c r="V5" s="155">
        <v>2.9751174031827808E-3</v>
      </c>
      <c r="W5" s="155">
        <v>3.0691522518635117E-3</v>
      </c>
      <c r="X5" s="155">
        <v>3.1855143468338979E-3</v>
      </c>
      <c r="Y5" s="155">
        <v>3.2382526412016721E-3</v>
      </c>
      <c r="Z5" s="155">
        <v>3.3296684883424399E-3</v>
      </c>
      <c r="AA5" s="155">
        <v>3.4097523029774333E-3</v>
      </c>
      <c r="AB5" s="155">
        <v>3.5025552751178869E-3</v>
      </c>
      <c r="AC5" s="156">
        <v>3.6888371747578579E-3</v>
      </c>
    </row>
    <row r="6" spans="2:29" x14ac:dyDescent="0.25">
      <c r="B6" s="168" t="s">
        <v>138</v>
      </c>
      <c r="C6" s="168" t="s">
        <v>179</v>
      </c>
      <c r="D6" s="185">
        <v>2.4349348477136811E-3</v>
      </c>
      <c r="E6" s="155">
        <v>1.4419354589035457E-3</v>
      </c>
      <c r="F6" s="155">
        <v>1.4511183681682801E-3</v>
      </c>
      <c r="G6" s="155">
        <v>1.5481165724153235E-3</v>
      </c>
      <c r="H6" s="155">
        <v>1.5622685938457394E-3</v>
      </c>
      <c r="I6" s="155">
        <v>1.5947217327210686E-3</v>
      </c>
      <c r="J6" s="155">
        <v>1.6174592517433067E-3</v>
      </c>
      <c r="K6" s="155">
        <v>1.7247285108168936E-3</v>
      </c>
      <c r="L6" s="155">
        <v>1.8131041755844073E-3</v>
      </c>
      <c r="M6" s="155">
        <v>1.8999081275226095E-3</v>
      </c>
      <c r="N6" s="155">
        <v>2.0188044932649813E-3</v>
      </c>
      <c r="O6" s="155">
        <v>2.1470972465739684E-3</v>
      </c>
      <c r="P6" s="155">
        <v>2.3815221719475986E-3</v>
      </c>
      <c r="Q6" s="155">
        <v>2.4941201390608122E-3</v>
      </c>
      <c r="R6" s="155">
        <v>2.6440912677403593E-3</v>
      </c>
      <c r="S6" s="155">
        <v>2.7443725487931803E-3</v>
      </c>
      <c r="T6" s="155">
        <v>2.7855275150434305E-3</v>
      </c>
      <c r="U6" s="155">
        <v>2.8438276817748598E-3</v>
      </c>
      <c r="V6" s="155">
        <v>2.9598249866845507E-3</v>
      </c>
      <c r="W6" s="155">
        <v>3.0555283199141864E-3</v>
      </c>
      <c r="X6" s="155">
        <v>3.1728020982017681E-3</v>
      </c>
      <c r="Y6" s="155">
        <v>3.2247013789693845E-3</v>
      </c>
      <c r="Z6" s="155">
        <v>3.3160029235001355E-3</v>
      </c>
      <c r="AA6" s="155">
        <v>3.3956304613813799E-3</v>
      </c>
      <c r="AB6" s="155">
        <v>3.4888912149492312E-3</v>
      </c>
      <c r="AC6" s="156">
        <v>3.6736881041506955E-3</v>
      </c>
    </row>
    <row r="7" spans="2:29" x14ac:dyDescent="0.25">
      <c r="B7" s="167" t="s">
        <v>136</v>
      </c>
      <c r="C7" s="167" t="s">
        <v>180</v>
      </c>
      <c r="D7" s="307">
        <v>2.4562341828022831E-3</v>
      </c>
      <c r="E7" s="151">
        <v>1.4435872022309153E-3</v>
      </c>
      <c r="F7" s="152">
        <v>1.4559103172245803E-3</v>
      </c>
      <c r="G7" s="152">
        <v>1.5592399290077228E-3</v>
      </c>
      <c r="H7" s="152">
        <v>1.5802076628312612E-3</v>
      </c>
      <c r="I7" s="152">
        <v>1.6197758980228487E-3</v>
      </c>
      <c r="J7" s="152">
        <v>1.6495809827147059E-3</v>
      </c>
      <c r="K7" s="152">
        <v>1.7575987524608239E-3</v>
      </c>
      <c r="L7" s="152">
        <v>1.8511583137965503E-3</v>
      </c>
      <c r="M7" s="152">
        <v>1.939339470299012E-3</v>
      </c>
      <c r="N7" s="152">
        <v>2.0618130954900976E-3</v>
      </c>
      <c r="O7" s="152">
        <v>2.1949410656523136E-3</v>
      </c>
      <c r="P7" s="152">
        <v>2.3472409560326263E-3</v>
      </c>
      <c r="Q7" s="152">
        <v>2.4047018771210667E-3</v>
      </c>
      <c r="R7" s="152">
        <v>2.5498011415154924E-3</v>
      </c>
      <c r="S7" s="152">
        <v>2.6245644031590342E-3</v>
      </c>
      <c r="T7" s="152">
        <v>2.6427138721255836E-3</v>
      </c>
      <c r="U7" s="152">
        <v>2.6916702033338677E-3</v>
      </c>
      <c r="V7" s="152">
        <v>2.790116380464129E-3</v>
      </c>
      <c r="W7" s="152">
        <v>2.8669803945974531E-3</v>
      </c>
      <c r="X7" s="152">
        <v>2.962829372092492E-3</v>
      </c>
      <c r="Y7" s="152">
        <v>3.0067054814096094E-3</v>
      </c>
      <c r="Z7" s="152">
        <v>3.0750151780487068E-3</v>
      </c>
      <c r="AA7" s="152">
        <v>3.1546082338828603E-3</v>
      </c>
      <c r="AB7" s="152">
        <v>3.217341714972676E-3</v>
      </c>
      <c r="AC7" s="153">
        <v>3.3791720794018585E-3</v>
      </c>
    </row>
    <row r="8" spans="2:29" x14ac:dyDescent="0.25">
      <c r="B8" s="94" t="s">
        <v>137</v>
      </c>
      <c r="C8" s="94" t="s">
        <v>180</v>
      </c>
      <c r="D8" s="308">
        <v>2.37544903788047E-3</v>
      </c>
      <c r="E8" s="154">
        <v>1.4427926874741993E-3</v>
      </c>
      <c r="F8" s="155">
        <v>1.4535436844740422E-3</v>
      </c>
      <c r="G8" s="155">
        <v>1.5536099603310628E-3</v>
      </c>
      <c r="H8" s="155">
        <v>1.5711375236972416E-3</v>
      </c>
      <c r="I8" s="155">
        <v>1.6070710483092842E-3</v>
      </c>
      <c r="J8" s="155">
        <v>1.6331079737163124E-3</v>
      </c>
      <c r="K8" s="155">
        <v>1.740776050023843E-3</v>
      </c>
      <c r="L8" s="155">
        <v>1.8317164640575846E-3</v>
      </c>
      <c r="M8" s="155">
        <v>1.9192195622799316E-3</v>
      </c>
      <c r="N8" s="155">
        <v>2.0400355994854859E-3</v>
      </c>
      <c r="O8" s="155">
        <v>2.1739157699955979E-3</v>
      </c>
      <c r="P8" s="155">
        <v>2.328484298755598E-3</v>
      </c>
      <c r="Q8" s="155">
        <v>2.3858997792864465E-3</v>
      </c>
      <c r="R8" s="155">
        <v>2.5295916823313857E-3</v>
      </c>
      <c r="S8" s="155">
        <v>2.6048792455139209E-3</v>
      </c>
      <c r="T8" s="155">
        <v>2.6241145861855657E-3</v>
      </c>
      <c r="U8" s="155">
        <v>2.6751970421420783E-3</v>
      </c>
      <c r="V8" s="155">
        <v>2.7748007031646962E-3</v>
      </c>
      <c r="W8" s="155">
        <v>2.8522677573684704E-3</v>
      </c>
      <c r="X8" s="155">
        <v>2.9498891475124842E-3</v>
      </c>
      <c r="Y8" s="155">
        <v>2.9942271113111507E-3</v>
      </c>
      <c r="Z8" s="155">
        <v>3.0589766862156231E-3</v>
      </c>
      <c r="AA8" s="155">
        <v>3.1412384846666269E-3</v>
      </c>
      <c r="AB8" s="155">
        <v>3.2056810778359891E-3</v>
      </c>
      <c r="AC8" s="156">
        <v>3.3644452459641026E-3</v>
      </c>
    </row>
    <row r="9" spans="2:29" x14ac:dyDescent="0.25">
      <c r="B9" s="168" t="s">
        <v>138</v>
      </c>
      <c r="C9" s="168" t="s">
        <v>180</v>
      </c>
      <c r="D9" s="309">
        <v>2.3248126833673383E-3</v>
      </c>
      <c r="E9" s="157">
        <v>1.4419328500906961E-3</v>
      </c>
      <c r="F9" s="158">
        <v>1.4511187665983785E-3</v>
      </c>
      <c r="G9" s="158">
        <v>1.5481246762415041E-3</v>
      </c>
      <c r="H9" s="158">
        <v>1.5622684089479774E-3</v>
      </c>
      <c r="I9" s="158">
        <v>1.5947212655141754E-3</v>
      </c>
      <c r="J9" s="158">
        <v>1.6174595967124172E-3</v>
      </c>
      <c r="K9" s="158">
        <v>1.7247292608784826E-3</v>
      </c>
      <c r="L9" s="158">
        <v>1.8131050373951119E-3</v>
      </c>
      <c r="M9" s="158">
        <v>1.8999078031140667E-3</v>
      </c>
      <c r="N9" s="158">
        <v>2.0188041139396306E-3</v>
      </c>
      <c r="O9" s="158">
        <v>2.1532783424904039E-3</v>
      </c>
      <c r="P9" s="158">
        <v>2.3087556732404408E-3</v>
      </c>
      <c r="Q9" s="158">
        <v>2.3667121930861113E-3</v>
      </c>
      <c r="R9" s="158">
        <v>2.508539600516598E-3</v>
      </c>
      <c r="S9" s="158">
        <v>2.5841621002770736E-3</v>
      </c>
      <c r="T9" s="158">
        <v>2.6049046262498427E-3</v>
      </c>
      <c r="U9" s="158">
        <v>2.6575350613482671E-3</v>
      </c>
      <c r="V9" s="158">
        <v>2.7578657935020674E-3</v>
      </c>
      <c r="W9" s="158">
        <v>2.8360214487215376E-3</v>
      </c>
      <c r="X9" s="158">
        <v>2.9346011920637839E-3</v>
      </c>
      <c r="Y9" s="158">
        <v>2.9791653900622418E-3</v>
      </c>
      <c r="Z9" s="158">
        <v>3.0409038834349118E-3</v>
      </c>
      <c r="AA9" s="158">
        <v>3.1243988443359224E-3</v>
      </c>
      <c r="AB9" s="158">
        <v>3.1903766379276894E-3</v>
      </c>
      <c r="AC9" s="159">
        <v>3.3463426213286252E-3</v>
      </c>
    </row>
    <row r="11" spans="2:29" x14ac:dyDescent="0.25">
      <c r="B11" s="38" t="s">
        <v>156</v>
      </c>
      <c r="C11" s="38"/>
      <c r="D11" s="90"/>
    </row>
    <row r="12" spans="2:29" x14ac:dyDescent="0.25">
      <c r="B12" s="100" t="s">
        <v>139</v>
      </c>
      <c r="C12" s="169" t="s">
        <v>182</v>
      </c>
      <c r="D12" s="182" t="s">
        <v>145</v>
      </c>
      <c r="E12" s="18">
        <v>2018</v>
      </c>
      <c r="F12" s="23">
        <v>2019</v>
      </c>
      <c r="G12" s="23">
        <v>2020</v>
      </c>
      <c r="H12" s="23">
        <v>2021</v>
      </c>
      <c r="I12" s="23">
        <v>2022</v>
      </c>
      <c r="J12" s="23">
        <v>2023</v>
      </c>
      <c r="K12" s="23">
        <v>2024</v>
      </c>
      <c r="L12" s="23">
        <v>2025</v>
      </c>
      <c r="M12" s="23">
        <v>2026</v>
      </c>
      <c r="N12" s="23">
        <v>2027</v>
      </c>
      <c r="O12" s="23">
        <v>2028</v>
      </c>
      <c r="P12" s="23">
        <v>2029</v>
      </c>
      <c r="Q12" s="23">
        <v>2030</v>
      </c>
      <c r="R12" s="23">
        <v>2031</v>
      </c>
      <c r="S12" s="23">
        <v>2032</v>
      </c>
      <c r="T12" s="23">
        <v>2033</v>
      </c>
      <c r="U12" s="23">
        <v>2034</v>
      </c>
      <c r="V12" s="23">
        <v>2035</v>
      </c>
      <c r="W12" s="23">
        <v>2036</v>
      </c>
      <c r="X12" s="23">
        <v>2037</v>
      </c>
      <c r="Y12" s="23">
        <v>2038</v>
      </c>
      <c r="Z12" s="23">
        <v>2039</v>
      </c>
      <c r="AA12" s="23">
        <v>2040</v>
      </c>
      <c r="AB12" s="23">
        <v>2041</v>
      </c>
      <c r="AC12" s="24">
        <v>2042</v>
      </c>
    </row>
    <row r="13" spans="2:29" x14ac:dyDescent="0.25">
      <c r="B13" s="94" t="s">
        <v>136</v>
      </c>
      <c r="C13" s="167" t="s">
        <v>179</v>
      </c>
      <c r="D13" s="214">
        <v>4437234.0005795434</v>
      </c>
      <c r="E13" s="213">
        <v>32012.196511598118</v>
      </c>
      <c r="F13" s="217">
        <v>43659.847023194015</v>
      </c>
      <c r="G13" s="217">
        <v>61210.065954522048</v>
      </c>
      <c r="H13" s="217">
        <v>78221.515733674576</v>
      </c>
      <c r="I13" s="217">
        <v>99309.537771984062</v>
      </c>
      <c r="J13" s="217">
        <v>123158.89500482728</v>
      </c>
      <c r="K13" s="217">
        <v>158752.60851948219</v>
      </c>
      <c r="L13" s="217">
        <v>201044.26594999005</v>
      </c>
      <c r="M13" s="217">
        <v>250437.81628632103</v>
      </c>
      <c r="N13" s="217">
        <v>313333.52038148913</v>
      </c>
      <c r="O13" s="217">
        <v>384256.84538195637</v>
      </c>
      <c r="P13" s="217">
        <v>468268.67744614958</v>
      </c>
      <c r="Q13" s="217">
        <v>530951.51703258243</v>
      </c>
      <c r="R13" s="217">
        <v>606770.9214568577</v>
      </c>
      <c r="S13" s="217">
        <v>670495.06924386509</v>
      </c>
      <c r="T13" s="217">
        <v>711484.13013298204</v>
      </c>
      <c r="U13" s="217">
        <v>753564.11752986733</v>
      </c>
      <c r="V13" s="217">
        <v>803869.26627884596</v>
      </c>
      <c r="W13" s="217">
        <v>847670.57189139875</v>
      </c>
      <c r="X13" s="217">
        <v>893068.90529703395</v>
      </c>
      <c r="Y13" s="217">
        <v>921153.4387837383</v>
      </c>
      <c r="Z13" s="217">
        <v>957784.60324787721</v>
      </c>
      <c r="AA13" s="217">
        <v>991984.8551979732</v>
      </c>
      <c r="AB13" s="217">
        <v>1025042.5562466331</v>
      </c>
      <c r="AC13" s="218">
        <v>1087897.2935426123</v>
      </c>
    </row>
    <row r="14" spans="2:29" x14ac:dyDescent="0.25">
      <c r="B14" s="94" t="s">
        <v>137</v>
      </c>
      <c r="C14" s="94" t="s">
        <v>179</v>
      </c>
      <c r="D14" s="214">
        <v>6249554.1210547108</v>
      </c>
      <c r="E14" s="214">
        <v>37016.015200000002</v>
      </c>
      <c r="F14" s="216">
        <v>61542.289600000011</v>
      </c>
      <c r="G14" s="216">
        <v>99313.380800000014</v>
      </c>
      <c r="H14" s="216">
        <v>142212.68640000001</v>
      </c>
      <c r="I14" s="216">
        <v>191569.85120000003</v>
      </c>
      <c r="J14" s="216">
        <v>239376.78720000002</v>
      </c>
      <c r="K14" s="216">
        <v>301909.92720000003</v>
      </c>
      <c r="L14" s="216">
        <v>362280.69760000007</v>
      </c>
      <c r="M14" s="216">
        <v>424629.93680000008</v>
      </c>
      <c r="N14" s="216">
        <v>498235.26240000007</v>
      </c>
      <c r="O14" s="216">
        <v>577090.10733948124</v>
      </c>
      <c r="P14" s="216">
        <v>676575.2376149795</v>
      </c>
      <c r="Q14" s="216">
        <v>741936.26506205753</v>
      </c>
      <c r="R14" s="216">
        <v>820963.81130670197</v>
      </c>
      <c r="S14" s="216">
        <v>884529.77078070235</v>
      </c>
      <c r="T14" s="216">
        <v>922272.08699514484</v>
      </c>
      <c r="U14" s="216">
        <v>965443.62107084924</v>
      </c>
      <c r="V14" s="216">
        <v>1025436.5905865496</v>
      </c>
      <c r="W14" s="216">
        <v>1080965.7701441948</v>
      </c>
      <c r="X14" s="216">
        <v>1141707.466866358</v>
      </c>
      <c r="Y14" s="216">
        <v>1183235.6618212962</v>
      </c>
      <c r="Z14" s="216">
        <v>1240699.0614464188</v>
      </c>
      <c r="AA14" s="216">
        <v>1296533.4511566521</v>
      </c>
      <c r="AB14" s="216">
        <v>1347835.6753688205</v>
      </c>
      <c r="AC14" s="219">
        <v>1437793.6550247588</v>
      </c>
    </row>
    <row r="15" spans="2:29" x14ac:dyDescent="0.25">
      <c r="B15" s="168" t="s">
        <v>138</v>
      </c>
      <c r="C15" s="168" t="s">
        <v>179</v>
      </c>
      <c r="D15" s="215">
        <v>8032566.9024573527</v>
      </c>
      <c r="E15" s="215">
        <v>42012.359210602197</v>
      </c>
      <c r="F15" s="220">
        <v>79363.031009482467</v>
      </c>
      <c r="G15" s="220">
        <v>137151.70686078756</v>
      </c>
      <c r="H15" s="220">
        <v>205486.54431976317</v>
      </c>
      <c r="I15" s="220">
        <v>282422.18114145083</v>
      </c>
      <c r="J15" s="220">
        <v>353405.63102621486</v>
      </c>
      <c r="K15" s="220">
        <v>442470.46517545427</v>
      </c>
      <c r="L15" s="220">
        <v>520287.67829513107</v>
      </c>
      <c r="M15" s="220">
        <v>595368.59925894719</v>
      </c>
      <c r="N15" s="220">
        <v>679302.37243821926</v>
      </c>
      <c r="O15" s="220">
        <v>765145.35362302489</v>
      </c>
      <c r="P15" s="220">
        <v>880335.88285213057</v>
      </c>
      <c r="Q15" s="220">
        <v>949374.45945924835</v>
      </c>
      <c r="R15" s="220">
        <v>1031168.3368331381</v>
      </c>
      <c r="S15" s="220">
        <v>1094858.2149796777</v>
      </c>
      <c r="T15" s="220">
        <v>1129797.4834681803</v>
      </c>
      <c r="U15" s="220">
        <v>1174170.982944539</v>
      </c>
      <c r="V15" s="220">
        <v>1244067.4601120832</v>
      </c>
      <c r="W15" s="220">
        <v>1311521.551388768</v>
      </c>
      <c r="X15" s="220">
        <v>1387555.6054166483</v>
      </c>
      <c r="Y15" s="220">
        <v>1442193.8523896306</v>
      </c>
      <c r="Z15" s="220">
        <v>1520382.2176818375</v>
      </c>
      <c r="AA15" s="220">
        <v>1597467.1563932828</v>
      </c>
      <c r="AB15" s="220">
        <v>1666852.3648805113</v>
      </c>
      <c r="AC15" s="221">
        <v>1783462.8920922228</v>
      </c>
    </row>
    <row r="16" spans="2:29" x14ac:dyDescent="0.25">
      <c r="B16" s="94" t="s">
        <v>136</v>
      </c>
      <c r="C16" s="167" t="s">
        <v>180</v>
      </c>
      <c r="D16" s="214">
        <v>4216195.9979390837</v>
      </c>
      <c r="E16" s="213">
        <v>32012.152000000006</v>
      </c>
      <c r="F16" s="217">
        <v>43659.876000000004</v>
      </c>
      <c r="G16" s="217">
        <v>61210.201600000008</v>
      </c>
      <c r="H16" s="217">
        <v>78221.268000000011</v>
      </c>
      <c r="I16" s="217">
        <v>99309.260000000009</v>
      </c>
      <c r="J16" s="217">
        <v>123158.83440000002</v>
      </c>
      <c r="K16" s="217">
        <v>158752.76960000003</v>
      </c>
      <c r="L16" s="217">
        <v>201044.37840000002</v>
      </c>
      <c r="M16" s="217">
        <v>250437.74160000004</v>
      </c>
      <c r="N16" s="217">
        <v>313333.35040000005</v>
      </c>
      <c r="O16" s="217">
        <v>383536.51120000007</v>
      </c>
      <c r="P16" s="217">
        <v>452949.20560000004</v>
      </c>
      <c r="Q16" s="217">
        <v>504429.22880000004</v>
      </c>
      <c r="R16" s="217">
        <v>576037.17840000009</v>
      </c>
      <c r="S16" s="217">
        <v>632171.52400000009</v>
      </c>
      <c r="T16" s="217">
        <v>666600.56560000009</v>
      </c>
      <c r="U16" s="217">
        <v>704985.25200000009</v>
      </c>
      <c r="V16" s="217">
        <v>750608.3256000001</v>
      </c>
      <c r="W16" s="217">
        <v>788929.01840000006</v>
      </c>
      <c r="X16" s="217">
        <v>828063.04400000011</v>
      </c>
      <c r="Y16" s="217">
        <v>852560.95760000008</v>
      </c>
      <c r="Z16" s="217">
        <v>881730.88880000007</v>
      </c>
      <c r="AA16" s="217">
        <v>914954.79840000009</v>
      </c>
      <c r="AB16" s="217">
        <v>939045.56080000009</v>
      </c>
      <c r="AC16" s="218">
        <v>993707.32640000014</v>
      </c>
    </row>
    <row r="17" spans="2:29" x14ac:dyDescent="0.25">
      <c r="B17" s="94" t="s">
        <v>137</v>
      </c>
      <c r="C17" s="94" t="s">
        <v>180</v>
      </c>
      <c r="D17" s="214">
        <v>5956928.0635456769</v>
      </c>
      <c r="E17" s="214">
        <v>37015.934400000006</v>
      </c>
      <c r="F17" s="216">
        <v>61542.289600000011</v>
      </c>
      <c r="G17" s="216">
        <v>99313.784800000009</v>
      </c>
      <c r="H17" s="216">
        <v>142212.68640000001</v>
      </c>
      <c r="I17" s="216">
        <v>191569.77040000004</v>
      </c>
      <c r="J17" s="216">
        <v>239376.86800000005</v>
      </c>
      <c r="K17" s="216">
        <v>301910.33120000002</v>
      </c>
      <c r="L17" s="216">
        <v>362280.77840000007</v>
      </c>
      <c r="M17" s="216">
        <v>424629.85600000003</v>
      </c>
      <c r="N17" s="216">
        <v>498235.10080000007</v>
      </c>
      <c r="O17" s="216">
        <v>577282.54880000011</v>
      </c>
      <c r="P17" s="216">
        <v>655030.00560000003</v>
      </c>
      <c r="Q17" s="216">
        <v>704333.03440000012</v>
      </c>
      <c r="R17" s="216">
        <v>778993.12320000015</v>
      </c>
      <c r="S17" s="216">
        <v>833318.92240000016</v>
      </c>
      <c r="T17" s="216">
        <v>863119.09360000014</v>
      </c>
      <c r="U17" s="216">
        <v>902608.3968000001</v>
      </c>
      <c r="V17" s="216">
        <v>956393.24000000011</v>
      </c>
      <c r="W17" s="216">
        <v>1004578.3200000002</v>
      </c>
      <c r="X17" s="216">
        <v>1057257.9808000003</v>
      </c>
      <c r="Y17" s="216">
        <v>1094070.3800000001</v>
      </c>
      <c r="Z17" s="216">
        <v>1139834.0456000001</v>
      </c>
      <c r="AA17" s="216">
        <v>1194433.0296000002</v>
      </c>
      <c r="AB17" s="216">
        <v>1233594.0424000002</v>
      </c>
      <c r="AC17" s="219">
        <v>1311355.8008000001</v>
      </c>
    </row>
    <row r="18" spans="2:29" x14ac:dyDescent="0.25">
      <c r="B18" s="168" t="s">
        <v>138</v>
      </c>
      <c r="C18" s="168" t="s">
        <v>180</v>
      </c>
      <c r="D18" s="215">
        <v>7669286.6884565651</v>
      </c>
      <c r="E18" s="215">
        <v>42012.283200000005</v>
      </c>
      <c r="F18" s="220">
        <v>79363.052800000005</v>
      </c>
      <c r="G18" s="220">
        <v>137152.42480000001</v>
      </c>
      <c r="H18" s="220">
        <v>205486.52000000002</v>
      </c>
      <c r="I18" s="220">
        <v>282422.09840000002</v>
      </c>
      <c r="J18" s="220">
        <v>353405.70640000002</v>
      </c>
      <c r="K18" s="220">
        <v>442470.65760000004</v>
      </c>
      <c r="L18" s="220">
        <v>520287.92560000008</v>
      </c>
      <c r="M18" s="220">
        <v>595368.49760000012</v>
      </c>
      <c r="N18" s="220">
        <v>679302.2448000001</v>
      </c>
      <c r="O18" s="220">
        <v>767348.06560000009</v>
      </c>
      <c r="P18" s="220">
        <v>853437.55680000014</v>
      </c>
      <c r="Q18" s="220">
        <v>900877.25680000009</v>
      </c>
      <c r="R18" s="220">
        <v>978304.58400000015</v>
      </c>
      <c r="S18" s="220">
        <v>1030942.7944000001</v>
      </c>
      <c r="T18" s="220">
        <v>1056537.6488000001</v>
      </c>
      <c r="U18" s="220">
        <v>1097253.7384000001</v>
      </c>
      <c r="V18" s="220">
        <v>1159180.3936000001</v>
      </c>
      <c r="W18" s="220">
        <v>1217302.8232000002</v>
      </c>
      <c r="X18" s="220">
        <v>1283383.6488000001</v>
      </c>
      <c r="Y18" s="220">
        <v>1332381.9808000003</v>
      </c>
      <c r="Z18" s="220">
        <v>1394249.7328000001</v>
      </c>
      <c r="AA18" s="220">
        <v>1469866.8168000001</v>
      </c>
      <c r="AB18" s="220">
        <v>1524234.0664000001</v>
      </c>
      <c r="AC18" s="221">
        <v>1624546.7008000002</v>
      </c>
    </row>
    <row r="19" spans="2:29" x14ac:dyDescent="0.25">
      <c r="D19" s="16"/>
    </row>
    <row r="20" spans="2:29" x14ac:dyDescent="0.25">
      <c r="B20" s="38" t="s">
        <v>143</v>
      </c>
      <c r="C20" s="38"/>
      <c r="D20" s="90"/>
    </row>
    <row r="21" spans="2:29" x14ac:dyDescent="0.25">
      <c r="B21" s="100" t="s">
        <v>139</v>
      </c>
      <c r="C21" s="224"/>
      <c r="D21" s="182" t="s">
        <v>144</v>
      </c>
      <c r="E21" s="18">
        <v>2018</v>
      </c>
      <c r="F21" s="23">
        <v>2019</v>
      </c>
      <c r="G21" s="23">
        <v>2020</v>
      </c>
      <c r="H21" s="23">
        <v>2021</v>
      </c>
      <c r="I21" s="23">
        <v>2022</v>
      </c>
      <c r="J21" s="23">
        <v>2023</v>
      </c>
      <c r="K21" s="23">
        <v>2024</v>
      </c>
      <c r="L21" s="23">
        <v>2025</v>
      </c>
      <c r="M21" s="23">
        <v>2026</v>
      </c>
      <c r="N21" s="23">
        <v>2027</v>
      </c>
      <c r="O21" s="23">
        <v>2028</v>
      </c>
      <c r="P21" s="23">
        <v>2029</v>
      </c>
      <c r="Q21" s="23">
        <v>2030</v>
      </c>
      <c r="R21" s="23">
        <v>2031</v>
      </c>
      <c r="S21" s="23">
        <v>2032</v>
      </c>
      <c r="T21" s="23">
        <v>2033</v>
      </c>
      <c r="U21" s="23">
        <v>2034</v>
      </c>
      <c r="V21" s="23">
        <v>2035</v>
      </c>
      <c r="W21" s="23">
        <v>2036</v>
      </c>
      <c r="X21" s="23">
        <v>2037</v>
      </c>
      <c r="Y21" s="23">
        <v>2038</v>
      </c>
      <c r="Z21" s="23">
        <v>2039</v>
      </c>
      <c r="AA21" s="23">
        <v>2040</v>
      </c>
      <c r="AB21" s="23">
        <v>2041</v>
      </c>
      <c r="AC21" s="24">
        <v>2042</v>
      </c>
    </row>
    <row r="22" spans="2:29" x14ac:dyDescent="0.25">
      <c r="B22" s="167" t="s">
        <v>136</v>
      </c>
      <c r="C22" s="225"/>
      <c r="D22" s="170">
        <v>1716528508.3399029</v>
      </c>
      <c r="E22" s="170">
        <v>22175419.642490957</v>
      </c>
      <c r="F22" s="171">
        <v>29988025.693251051</v>
      </c>
      <c r="G22" s="171">
        <v>39256435.434508964</v>
      </c>
      <c r="H22" s="171">
        <v>49500625.670837976</v>
      </c>
      <c r="I22" s="171">
        <v>61310493.705468841</v>
      </c>
      <c r="J22" s="171">
        <v>74660677.887616187</v>
      </c>
      <c r="K22" s="171">
        <v>90323669.937594905</v>
      </c>
      <c r="L22" s="171">
        <v>108604637.91866459</v>
      </c>
      <c r="M22" s="171">
        <v>129135587.36644851</v>
      </c>
      <c r="N22" s="171">
        <v>151969812.92114648</v>
      </c>
      <c r="O22" s="171">
        <v>174736587.32883427</v>
      </c>
      <c r="P22" s="171">
        <v>192970902.46993122</v>
      </c>
      <c r="Q22" s="171">
        <v>209767885.82371292</v>
      </c>
      <c r="R22" s="171">
        <v>225914550.36278957</v>
      </c>
      <c r="S22" s="171">
        <v>240867217.14243031</v>
      </c>
      <c r="T22" s="171">
        <v>252240915.15584353</v>
      </c>
      <c r="U22" s="171">
        <v>261913681.37404594</v>
      </c>
      <c r="V22" s="171">
        <v>269024020.23643839</v>
      </c>
      <c r="W22" s="171">
        <v>275177681.67744029</v>
      </c>
      <c r="X22" s="171">
        <v>279483878.41692764</v>
      </c>
      <c r="Y22" s="171">
        <v>283553198.96523446</v>
      </c>
      <c r="Z22" s="171">
        <v>286740337.11908847</v>
      </c>
      <c r="AA22" s="171">
        <v>290037535.74618196</v>
      </c>
      <c r="AB22" s="171">
        <v>291870010.70788503</v>
      </c>
      <c r="AC22" s="172">
        <v>294068281.53477597</v>
      </c>
    </row>
    <row r="23" spans="2:29" x14ac:dyDescent="0.25">
      <c r="B23" s="94" t="s">
        <v>137</v>
      </c>
      <c r="C23" s="226"/>
      <c r="D23" s="173">
        <v>2507706108.8461976</v>
      </c>
      <c r="E23" s="173">
        <v>25655754.095067758</v>
      </c>
      <c r="F23" s="174">
        <v>42339484.019201525</v>
      </c>
      <c r="G23" s="174">
        <v>63924528.894521877</v>
      </c>
      <c r="H23" s="174">
        <v>90515746.874494746</v>
      </c>
      <c r="I23" s="174">
        <v>119204294.42216673</v>
      </c>
      <c r="J23" s="174">
        <v>146577490.19207364</v>
      </c>
      <c r="K23" s="174">
        <v>173434331.88655418</v>
      </c>
      <c r="L23" s="174">
        <v>197782127.0424585</v>
      </c>
      <c r="M23" s="174">
        <v>221251317.12161279</v>
      </c>
      <c r="N23" s="174">
        <v>244228630.58157372</v>
      </c>
      <c r="O23" s="174">
        <v>265549639.39618006</v>
      </c>
      <c r="P23" s="174">
        <v>281311755.44111031</v>
      </c>
      <c r="Q23" s="174">
        <v>295206462.78388345</v>
      </c>
      <c r="R23" s="174">
        <v>307952120.74782163</v>
      </c>
      <c r="S23" s="174">
        <v>319906929.97962493</v>
      </c>
      <c r="T23" s="174">
        <v>328918218.03202468</v>
      </c>
      <c r="U23" s="174">
        <v>337398846.73215151</v>
      </c>
      <c r="V23" s="174">
        <v>344670966.42624503</v>
      </c>
      <c r="W23" s="174">
        <v>352203371.30158979</v>
      </c>
      <c r="X23" s="174">
        <v>358406003.72781491</v>
      </c>
      <c r="Y23" s="174">
        <v>365393251.52289951</v>
      </c>
      <c r="Z23" s="174">
        <v>372619396.13215303</v>
      </c>
      <c r="AA23" s="174">
        <v>380242708.54645503</v>
      </c>
      <c r="AB23" s="174">
        <v>384814962.07749522</v>
      </c>
      <c r="AC23" s="175">
        <v>389768804.34391582</v>
      </c>
    </row>
    <row r="24" spans="2:29" x14ac:dyDescent="0.25">
      <c r="B24" s="168" t="s">
        <v>138</v>
      </c>
      <c r="C24" s="227"/>
      <c r="D24" s="176">
        <v>3298883709.3524919</v>
      </c>
      <c r="E24" s="176">
        <v>29136088.547644556</v>
      </c>
      <c r="F24" s="177">
        <v>54690942.345152006</v>
      </c>
      <c r="G24" s="177">
        <v>88592622.35453479</v>
      </c>
      <c r="H24" s="177">
        <v>131530868.07815148</v>
      </c>
      <c r="I24" s="177">
        <v>177098095.13886461</v>
      </c>
      <c r="J24" s="177">
        <v>218494302.49653107</v>
      </c>
      <c r="K24" s="177">
        <v>256544993.83551347</v>
      </c>
      <c r="L24" s="177">
        <v>286959616.16625243</v>
      </c>
      <c r="M24" s="177">
        <v>313367046.87677699</v>
      </c>
      <c r="N24" s="177">
        <v>336487448.24200094</v>
      </c>
      <c r="O24" s="177">
        <v>356362691.46352583</v>
      </c>
      <c r="P24" s="177">
        <v>369652608.41228938</v>
      </c>
      <c r="Q24" s="177">
        <v>380645039.74405402</v>
      </c>
      <c r="R24" s="177">
        <v>389989691.13285363</v>
      </c>
      <c r="S24" s="177">
        <v>398946642.81681961</v>
      </c>
      <c r="T24" s="177">
        <v>405595520.90820581</v>
      </c>
      <c r="U24" s="177">
        <v>412884012.09025711</v>
      </c>
      <c r="V24" s="177">
        <v>420317912.61605167</v>
      </c>
      <c r="W24" s="177">
        <v>429229060.92573929</v>
      </c>
      <c r="X24" s="177">
        <v>437328129.03870231</v>
      </c>
      <c r="Y24" s="177">
        <v>447233304.08056456</v>
      </c>
      <c r="Z24" s="177">
        <v>458498455.14521766</v>
      </c>
      <c r="AA24" s="177">
        <v>470447881.34672803</v>
      </c>
      <c r="AB24" s="177">
        <v>477759913.44710547</v>
      </c>
      <c r="AC24" s="178">
        <v>485469327.15305567</v>
      </c>
    </row>
    <row r="25" spans="2:29" x14ac:dyDescent="0.25">
      <c r="D25" s="16"/>
    </row>
    <row r="26" spans="2:29" x14ac:dyDescent="0.25">
      <c r="D26" s="16"/>
    </row>
    <row r="27" spans="2:29" x14ac:dyDescent="0.25">
      <c r="D27" s="16"/>
    </row>
    <row r="28" spans="2:29" x14ac:dyDescent="0.25">
      <c r="D28" s="16"/>
    </row>
    <row r="29" spans="2:29" x14ac:dyDescent="0.25">
      <c r="D29" s="16"/>
    </row>
    <row r="30" spans="2:29" x14ac:dyDescent="0.25">
      <c r="I30" t="s">
        <v>703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</sheetPr>
  <dimension ref="B2:AC23"/>
  <sheetViews>
    <sheetView workbookViewId="0">
      <selection activeCell="H25" sqref="H25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157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158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8">
        <v>0</v>
      </c>
    </row>
    <row r="11" spans="2:29" x14ac:dyDescent="0.25">
      <c r="B11" s="94" t="s">
        <v>137</v>
      </c>
      <c r="C11" s="180" t="s">
        <v>702</v>
      </c>
      <c r="D11" s="214">
        <v>0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9">
        <v>0</v>
      </c>
    </row>
    <row r="12" spans="2:29" x14ac:dyDescent="0.25">
      <c r="B12" s="168" t="s">
        <v>138</v>
      </c>
      <c r="C12" s="181" t="s">
        <v>702</v>
      </c>
      <c r="D12" s="215">
        <v>0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1">
        <v>0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D20" s="16"/>
    </row>
    <row r="21" spans="2:29" x14ac:dyDescent="0.25">
      <c r="D21" s="16"/>
    </row>
    <row r="22" spans="2:29" x14ac:dyDescent="0.25">
      <c r="D22" s="16"/>
    </row>
    <row r="23" spans="2:29" x14ac:dyDescent="0.25">
      <c r="D23" s="1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39997558519241921"/>
  </sheetPr>
  <dimension ref="B2:AC36"/>
  <sheetViews>
    <sheetView workbookViewId="0">
      <selection activeCell="I27" sqref="I27"/>
    </sheetView>
  </sheetViews>
  <sheetFormatPr defaultRowHeight="15" x14ac:dyDescent="0.25"/>
  <cols>
    <col min="1" max="1" width="9.7109375" customWidth="1"/>
    <col min="2" max="2" width="30.28515625" customWidth="1"/>
    <col min="3" max="3" width="18.7109375" customWidth="1"/>
    <col min="4" max="4" width="22.42578125" customWidth="1"/>
    <col min="5" max="5" width="15.28515625" customWidth="1"/>
    <col min="6" max="29" width="12.5703125" customWidth="1"/>
  </cols>
  <sheetData>
    <row r="2" spans="2:29" x14ac:dyDescent="0.25">
      <c r="B2" s="38" t="s">
        <v>159</v>
      </c>
      <c r="C2" s="38"/>
      <c r="D2" s="38"/>
    </row>
    <row r="3" spans="2:29" x14ac:dyDescent="0.25">
      <c r="B3" s="169" t="s">
        <v>139</v>
      </c>
      <c r="C3" s="169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67" t="s">
        <v>179</v>
      </c>
      <c r="D4" s="184">
        <v>5.5674681447005197E-3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3.1659267290126817E-3</v>
      </c>
      <c r="P4" s="152">
        <v>3.2958028628050379E-3</v>
      </c>
      <c r="Q4" s="152">
        <v>4.6986657027244328E-3</v>
      </c>
      <c r="R4" s="152">
        <v>5.3536205133287822E-3</v>
      </c>
      <c r="S4" s="152">
        <v>6.1160299704997841E-3</v>
      </c>
      <c r="T4" s="152">
        <v>7.0680229009342727E-3</v>
      </c>
      <c r="U4" s="152">
        <v>7.7552349648628109E-3</v>
      </c>
      <c r="V4" s="152">
        <v>8.2819394868031745E-3</v>
      </c>
      <c r="W4" s="152">
        <v>8.7983762168155014E-3</v>
      </c>
      <c r="X4" s="152">
        <v>1.0053933404460147E-2</v>
      </c>
      <c r="Y4" s="152">
        <v>1.0622487602638855E-2</v>
      </c>
      <c r="Z4" s="152">
        <v>1.1205255655772029E-2</v>
      </c>
      <c r="AA4" s="152">
        <v>1.181171346716265E-2</v>
      </c>
      <c r="AB4" s="152">
        <v>1.3332595947290695E-2</v>
      </c>
      <c r="AC4" s="153">
        <v>1.4313351939148967E-2</v>
      </c>
    </row>
    <row r="5" spans="2:29" x14ac:dyDescent="0.25">
      <c r="B5" s="94" t="s">
        <v>137</v>
      </c>
      <c r="C5" s="94" t="s">
        <v>179</v>
      </c>
      <c r="D5" s="185">
        <v>5.0308540061923456E-3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3.1659267290126808E-3</v>
      </c>
      <c r="P5" s="155">
        <v>3.2958028628050375E-3</v>
      </c>
      <c r="Q5" s="155">
        <v>4.6986657027244328E-3</v>
      </c>
      <c r="R5" s="155">
        <v>5.3536205133287822E-3</v>
      </c>
      <c r="S5" s="155">
        <v>6.1160299704997841E-3</v>
      </c>
      <c r="T5" s="155">
        <v>7.0680229009342736E-3</v>
      </c>
      <c r="U5" s="155">
        <v>7.7552349648628126E-3</v>
      </c>
      <c r="V5" s="155">
        <v>8.2819394868031762E-3</v>
      </c>
      <c r="W5" s="155">
        <v>8.7983762168154997E-3</v>
      </c>
      <c r="X5" s="155">
        <v>1.0053933404460147E-2</v>
      </c>
      <c r="Y5" s="155">
        <v>1.0622487602638854E-2</v>
      </c>
      <c r="Z5" s="155">
        <v>1.1205255655772029E-2</v>
      </c>
      <c r="AA5" s="155">
        <v>1.181171346716265E-2</v>
      </c>
      <c r="AB5" s="155">
        <v>1.3332595947290693E-2</v>
      </c>
      <c r="AC5" s="156">
        <v>1.4313351939148965E-2</v>
      </c>
    </row>
    <row r="6" spans="2:29" x14ac:dyDescent="0.25">
      <c r="B6" s="168" t="s">
        <v>138</v>
      </c>
      <c r="C6" s="168" t="s">
        <v>179</v>
      </c>
      <c r="D6" s="185">
        <v>4.7516342616114359E-3</v>
      </c>
      <c r="E6" s="155">
        <v>0</v>
      </c>
      <c r="F6" s="155">
        <v>0</v>
      </c>
      <c r="G6" s="155">
        <v>0</v>
      </c>
      <c r="H6" s="155">
        <v>0</v>
      </c>
      <c r="I6" s="155">
        <v>0</v>
      </c>
      <c r="J6" s="155">
        <v>0</v>
      </c>
      <c r="K6" s="155">
        <v>0</v>
      </c>
      <c r="L6" s="155">
        <v>0</v>
      </c>
      <c r="M6" s="155">
        <v>0</v>
      </c>
      <c r="N6" s="155">
        <v>0</v>
      </c>
      <c r="O6" s="155">
        <v>3.1659267290126817E-3</v>
      </c>
      <c r="P6" s="155">
        <v>3.2958028628050371E-3</v>
      </c>
      <c r="Q6" s="155">
        <v>4.6986657027244328E-3</v>
      </c>
      <c r="R6" s="155">
        <v>5.3536205133287813E-3</v>
      </c>
      <c r="S6" s="155">
        <v>6.1160299704997824E-3</v>
      </c>
      <c r="T6" s="155">
        <v>7.0680229009342736E-3</v>
      </c>
      <c r="U6" s="155">
        <v>7.7552349648628126E-3</v>
      </c>
      <c r="V6" s="155">
        <v>8.2819394868031745E-3</v>
      </c>
      <c r="W6" s="155">
        <v>8.7983762168155014E-3</v>
      </c>
      <c r="X6" s="155">
        <v>1.0053933404460145E-2</v>
      </c>
      <c r="Y6" s="155">
        <v>1.0622487602638855E-2</v>
      </c>
      <c r="Z6" s="155">
        <v>1.1205255655772029E-2</v>
      </c>
      <c r="AA6" s="155">
        <v>1.181171346716265E-2</v>
      </c>
      <c r="AB6" s="155">
        <v>1.3332595947290695E-2</v>
      </c>
      <c r="AC6" s="156">
        <v>1.4313351939148964E-2</v>
      </c>
    </row>
    <row r="7" spans="2:29" x14ac:dyDescent="0.25">
      <c r="B7" s="167" t="s">
        <v>136</v>
      </c>
      <c r="C7" s="167" t="s">
        <v>180</v>
      </c>
      <c r="D7" s="184">
        <v>0</v>
      </c>
      <c r="E7" s="152">
        <v>0</v>
      </c>
      <c r="F7" s="152">
        <v>0</v>
      </c>
      <c r="G7" s="152">
        <v>0</v>
      </c>
      <c r="H7" s="152">
        <v>0</v>
      </c>
      <c r="I7" s="152">
        <v>0</v>
      </c>
      <c r="J7" s="152">
        <v>0</v>
      </c>
      <c r="K7" s="152">
        <v>0</v>
      </c>
      <c r="L7" s="152">
        <v>0</v>
      </c>
      <c r="M7" s="152">
        <v>0</v>
      </c>
      <c r="N7" s="152">
        <v>0</v>
      </c>
      <c r="O7" s="152">
        <v>0</v>
      </c>
      <c r="P7" s="152">
        <v>0</v>
      </c>
      <c r="Q7" s="152">
        <v>0</v>
      </c>
      <c r="R7" s="152">
        <v>0</v>
      </c>
      <c r="S7" s="152">
        <v>0</v>
      </c>
      <c r="T7" s="152">
        <v>0</v>
      </c>
      <c r="U7" s="152">
        <v>0</v>
      </c>
      <c r="V7" s="152">
        <v>0</v>
      </c>
      <c r="W7" s="152">
        <v>0</v>
      </c>
      <c r="X7" s="152">
        <v>0</v>
      </c>
      <c r="Y7" s="152">
        <v>0</v>
      </c>
      <c r="Z7" s="152">
        <v>0</v>
      </c>
      <c r="AA7" s="152">
        <v>0</v>
      </c>
      <c r="AB7" s="152">
        <v>0</v>
      </c>
      <c r="AC7" s="153">
        <v>0</v>
      </c>
    </row>
    <row r="8" spans="2:29" x14ac:dyDescent="0.25">
      <c r="B8" s="94" t="s">
        <v>137</v>
      </c>
      <c r="C8" s="94" t="s">
        <v>180</v>
      </c>
      <c r="D8" s="185">
        <v>0</v>
      </c>
      <c r="E8" s="155">
        <v>0</v>
      </c>
      <c r="F8" s="155">
        <v>0</v>
      </c>
      <c r="G8" s="155">
        <v>0</v>
      </c>
      <c r="H8" s="155">
        <v>0</v>
      </c>
      <c r="I8" s="155">
        <v>0</v>
      </c>
      <c r="J8" s="155">
        <v>0</v>
      </c>
      <c r="K8" s="155">
        <v>0</v>
      </c>
      <c r="L8" s="155">
        <v>0</v>
      </c>
      <c r="M8" s="155">
        <v>0</v>
      </c>
      <c r="N8" s="155">
        <v>0</v>
      </c>
      <c r="O8" s="155">
        <v>0</v>
      </c>
      <c r="P8" s="155">
        <v>0</v>
      </c>
      <c r="Q8" s="155">
        <v>0</v>
      </c>
      <c r="R8" s="155">
        <v>0</v>
      </c>
      <c r="S8" s="155">
        <v>0</v>
      </c>
      <c r="T8" s="155">
        <v>0</v>
      </c>
      <c r="U8" s="155">
        <v>0</v>
      </c>
      <c r="V8" s="155">
        <v>0</v>
      </c>
      <c r="W8" s="155">
        <v>0</v>
      </c>
      <c r="X8" s="155">
        <v>0</v>
      </c>
      <c r="Y8" s="155">
        <v>0</v>
      </c>
      <c r="Z8" s="155">
        <v>0</v>
      </c>
      <c r="AA8" s="155">
        <v>0</v>
      </c>
      <c r="AB8" s="155">
        <v>0</v>
      </c>
      <c r="AC8" s="156">
        <v>0</v>
      </c>
    </row>
    <row r="9" spans="2:29" x14ac:dyDescent="0.25">
      <c r="B9" s="168" t="s">
        <v>138</v>
      </c>
      <c r="C9" s="168" t="s">
        <v>180</v>
      </c>
      <c r="D9" s="186">
        <v>0</v>
      </c>
      <c r="E9" s="158">
        <v>0</v>
      </c>
      <c r="F9" s="158">
        <v>0</v>
      </c>
      <c r="G9" s="158">
        <v>0</v>
      </c>
      <c r="H9" s="158">
        <v>0</v>
      </c>
      <c r="I9" s="158">
        <v>0</v>
      </c>
      <c r="J9" s="158">
        <v>0</v>
      </c>
      <c r="K9" s="158">
        <v>0</v>
      </c>
      <c r="L9" s="158">
        <v>0</v>
      </c>
      <c r="M9" s="158">
        <v>0</v>
      </c>
      <c r="N9" s="158">
        <v>0</v>
      </c>
      <c r="O9" s="158">
        <v>0</v>
      </c>
      <c r="P9" s="158">
        <v>0</v>
      </c>
      <c r="Q9" s="158">
        <v>0</v>
      </c>
      <c r="R9" s="158">
        <v>0</v>
      </c>
      <c r="S9" s="158">
        <v>0</v>
      </c>
      <c r="T9" s="158">
        <v>0</v>
      </c>
      <c r="U9" s="158">
        <v>0</v>
      </c>
      <c r="V9" s="158">
        <v>0</v>
      </c>
      <c r="W9" s="158">
        <v>0</v>
      </c>
      <c r="X9" s="158">
        <v>0</v>
      </c>
      <c r="Y9" s="158">
        <v>0</v>
      </c>
      <c r="Z9" s="158">
        <v>0</v>
      </c>
      <c r="AA9" s="158">
        <v>0</v>
      </c>
      <c r="AB9" s="158">
        <v>0</v>
      </c>
      <c r="AC9" s="159">
        <v>0</v>
      </c>
    </row>
    <row r="11" spans="2:29" x14ac:dyDescent="0.25">
      <c r="B11" s="38" t="s">
        <v>160</v>
      </c>
      <c r="C11" s="38"/>
      <c r="D11" s="90"/>
    </row>
    <row r="12" spans="2:29" x14ac:dyDescent="0.25">
      <c r="B12" s="100" t="s">
        <v>139</v>
      </c>
      <c r="C12" s="169" t="s">
        <v>182</v>
      </c>
      <c r="D12" s="182" t="s">
        <v>145</v>
      </c>
      <c r="E12" s="18">
        <v>2018</v>
      </c>
      <c r="F12" s="23">
        <v>2019</v>
      </c>
      <c r="G12" s="23">
        <v>2020</v>
      </c>
      <c r="H12" s="23">
        <v>2021</v>
      </c>
      <c r="I12" s="23">
        <v>2022</v>
      </c>
      <c r="J12" s="23">
        <v>2023</v>
      </c>
      <c r="K12" s="23">
        <v>2024</v>
      </c>
      <c r="L12" s="23">
        <v>2025</v>
      </c>
      <c r="M12" s="23">
        <v>2026</v>
      </c>
      <c r="N12" s="23">
        <v>2027</v>
      </c>
      <c r="O12" s="23">
        <v>2028</v>
      </c>
      <c r="P12" s="23">
        <v>2029</v>
      </c>
      <c r="Q12" s="23">
        <v>2030</v>
      </c>
      <c r="R12" s="23">
        <v>2031</v>
      </c>
      <c r="S12" s="23">
        <v>2032</v>
      </c>
      <c r="T12" s="23">
        <v>2033</v>
      </c>
      <c r="U12" s="23">
        <v>2034</v>
      </c>
      <c r="V12" s="23">
        <v>2035</v>
      </c>
      <c r="W12" s="23">
        <v>2036</v>
      </c>
      <c r="X12" s="23">
        <v>2037</v>
      </c>
      <c r="Y12" s="23">
        <v>2038</v>
      </c>
      <c r="Z12" s="23">
        <v>2039</v>
      </c>
      <c r="AA12" s="23">
        <v>2040</v>
      </c>
      <c r="AB12" s="23">
        <v>2041</v>
      </c>
      <c r="AC12" s="24">
        <v>2042</v>
      </c>
    </row>
    <row r="13" spans="2:29" x14ac:dyDescent="0.25">
      <c r="B13" s="94" t="s">
        <v>136</v>
      </c>
      <c r="C13" s="167" t="s">
        <v>179</v>
      </c>
      <c r="D13" s="214">
        <v>9556717.7896527089</v>
      </c>
      <c r="E13" s="213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553203.23236081505</v>
      </c>
      <c r="P13" s="217">
        <v>635994.05279847106</v>
      </c>
      <c r="Q13" s="217">
        <v>985629.17065289465</v>
      </c>
      <c r="R13" s="217">
        <v>1209460.7710816786</v>
      </c>
      <c r="S13" s="217">
        <v>1473151.1189539831</v>
      </c>
      <c r="T13" s="217">
        <v>1782844.564874121</v>
      </c>
      <c r="U13" s="217">
        <v>2031202.1395679386</v>
      </c>
      <c r="V13" s="217">
        <v>2228040.6560946954</v>
      </c>
      <c r="W13" s="217">
        <v>2421116.7698692172</v>
      </c>
      <c r="X13" s="217">
        <v>2809912.3012240268</v>
      </c>
      <c r="Y13" s="217">
        <v>3012040.3406967917</v>
      </c>
      <c r="Z13" s="217">
        <v>3212998.7842416447</v>
      </c>
      <c r="AA13" s="217">
        <v>3425840.266955846</v>
      </c>
      <c r="AB13" s="217">
        <v>3891384.9218996395</v>
      </c>
      <c r="AC13" s="218">
        <v>4209102.8077479899</v>
      </c>
    </row>
    <row r="14" spans="2:29" x14ac:dyDescent="0.25">
      <c r="B14" s="94" t="s">
        <v>137</v>
      </c>
      <c r="C14" s="94" t="s">
        <v>179</v>
      </c>
      <c r="D14" s="214">
        <v>12615903.324041912</v>
      </c>
      <c r="E14" s="214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840710.70124404528</v>
      </c>
      <c r="P14" s="216">
        <v>927148.08892352192</v>
      </c>
      <c r="Q14" s="216">
        <v>1387076.4819052299</v>
      </c>
      <c r="R14" s="216">
        <v>1648658.79075864</v>
      </c>
      <c r="S14" s="216">
        <v>1956560.3715259619</v>
      </c>
      <c r="T14" s="216">
        <v>2324801.4975848431</v>
      </c>
      <c r="U14" s="216">
        <v>2616607.3332815706</v>
      </c>
      <c r="V14" s="216">
        <v>2854544.0868001305</v>
      </c>
      <c r="W14" s="216">
        <v>3098817.7655421463</v>
      </c>
      <c r="X14" s="216">
        <v>3603390.093238146</v>
      </c>
      <c r="Y14" s="216">
        <v>3881385.2843899005</v>
      </c>
      <c r="Z14" s="216">
        <v>4175295.5959601663</v>
      </c>
      <c r="AA14" s="216">
        <v>4491317.9213285651</v>
      </c>
      <c r="AB14" s="216">
        <v>5130582.4038512344</v>
      </c>
      <c r="AC14" s="219">
        <v>5578898.071475761</v>
      </c>
    </row>
    <row r="15" spans="2:29" x14ac:dyDescent="0.25">
      <c r="B15" s="168" t="s">
        <v>138</v>
      </c>
      <c r="C15" s="168" t="s">
        <v>179</v>
      </c>
      <c r="D15" s="215">
        <v>15675088.858431121</v>
      </c>
      <c r="E15" s="215">
        <v>0</v>
      </c>
      <c r="F15" s="220">
        <v>0</v>
      </c>
      <c r="G15" s="220">
        <v>0</v>
      </c>
      <c r="H15" s="220">
        <v>0</v>
      </c>
      <c r="I15" s="220">
        <v>0</v>
      </c>
      <c r="J15" s="220">
        <v>0</v>
      </c>
      <c r="K15" s="220">
        <v>0</v>
      </c>
      <c r="L15" s="220">
        <v>0</v>
      </c>
      <c r="M15" s="220">
        <v>0</v>
      </c>
      <c r="N15" s="220">
        <v>0</v>
      </c>
      <c r="O15" s="220">
        <v>1128218.1701272759</v>
      </c>
      <c r="P15" s="220">
        <v>1218302.1250485727</v>
      </c>
      <c r="Q15" s="220">
        <v>1788523.7931575652</v>
      </c>
      <c r="R15" s="220">
        <v>2087856.8104356008</v>
      </c>
      <c r="S15" s="220">
        <v>2439969.6240979405</v>
      </c>
      <c r="T15" s="220">
        <v>2866758.4302955647</v>
      </c>
      <c r="U15" s="220">
        <v>3202012.5269952021</v>
      </c>
      <c r="V15" s="220">
        <v>3481047.5175055647</v>
      </c>
      <c r="W15" s="220">
        <v>3776518.7612150763</v>
      </c>
      <c r="X15" s="220">
        <v>4396867.8852522662</v>
      </c>
      <c r="Y15" s="220">
        <v>4750730.2280830108</v>
      </c>
      <c r="Z15" s="220">
        <v>5137592.4076786879</v>
      </c>
      <c r="AA15" s="220">
        <v>5556795.5757012842</v>
      </c>
      <c r="AB15" s="220">
        <v>6369779.8858028315</v>
      </c>
      <c r="AC15" s="221">
        <v>6948693.3352035321</v>
      </c>
    </row>
    <row r="16" spans="2:29" x14ac:dyDescent="0.25">
      <c r="B16" s="94" t="s">
        <v>136</v>
      </c>
      <c r="C16" s="167" t="s">
        <v>180</v>
      </c>
      <c r="D16" s="214">
        <v>0</v>
      </c>
      <c r="E16" s="214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9">
        <v>0</v>
      </c>
    </row>
    <row r="17" spans="2:29" x14ac:dyDescent="0.25">
      <c r="B17" s="94" t="s">
        <v>137</v>
      </c>
      <c r="C17" s="94" t="s">
        <v>180</v>
      </c>
      <c r="D17" s="214">
        <v>0</v>
      </c>
      <c r="E17" s="214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9">
        <v>0</v>
      </c>
    </row>
    <row r="18" spans="2:29" x14ac:dyDescent="0.25">
      <c r="B18" s="168" t="s">
        <v>138</v>
      </c>
      <c r="C18" s="168" t="s">
        <v>180</v>
      </c>
      <c r="D18" s="215">
        <v>0</v>
      </c>
      <c r="E18" s="215">
        <v>0</v>
      </c>
      <c r="F18" s="220">
        <v>0</v>
      </c>
      <c r="G18" s="220">
        <v>0</v>
      </c>
      <c r="H18" s="220">
        <v>0</v>
      </c>
      <c r="I18" s="220">
        <v>0</v>
      </c>
      <c r="J18" s="220">
        <v>0</v>
      </c>
      <c r="K18" s="220">
        <v>0</v>
      </c>
      <c r="L18" s="220">
        <v>0</v>
      </c>
      <c r="M18" s="220">
        <v>0</v>
      </c>
      <c r="N18" s="220">
        <v>0</v>
      </c>
      <c r="O18" s="220">
        <v>0</v>
      </c>
      <c r="P18" s="220">
        <v>0</v>
      </c>
      <c r="Q18" s="220">
        <v>0</v>
      </c>
      <c r="R18" s="220">
        <v>0</v>
      </c>
      <c r="S18" s="220">
        <v>0</v>
      </c>
      <c r="T18" s="220">
        <v>0</v>
      </c>
      <c r="U18" s="220">
        <v>0</v>
      </c>
      <c r="V18" s="220">
        <v>0</v>
      </c>
      <c r="W18" s="220">
        <v>0</v>
      </c>
      <c r="X18" s="220">
        <v>0</v>
      </c>
      <c r="Y18" s="220">
        <v>0</v>
      </c>
      <c r="Z18" s="220">
        <v>0</v>
      </c>
      <c r="AA18" s="220">
        <v>0</v>
      </c>
      <c r="AB18" s="220">
        <v>0</v>
      </c>
      <c r="AC18" s="221">
        <v>0</v>
      </c>
    </row>
    <row r="19" spans="2:29" x14ac:dyDescent="0.25">
      <c r="D19" s="16"/>
    </row>
    <row r="20" spans="2:29" x14ac:dyDescent="0.25">
      <c r="B20" s="38" t="s">
        <v>143</v>
      </c>
      <c r="C20" s="38"/>
      <c r="D20" s="90"/>
    </row>
    <row r="21" spans="2:29" x14ac:dyDescent="0.25">
      <c r="B21" s="100" t="s">
        <v>139</v>
      </c>
      <c r="C21" s="224"/>
      <c r="D21" s="182" t="s">
        <v>144</v>
      </c>
      <c r="E21" s="18">
        <v>2018</v>
      </c>
      <c r="F21" s="23">
        <v>2019</v>
      </c>
      <c r="G21" s="23">
        <v>2020</v>
      </c>
      <c r="H21" s="23">
        <v>2021</v>
      </c>
      <c r="I21" s="23">
        <v>2022</v>
      </c>
      <c r="J21" s="23">
        <v>2023</v>
      </c>
      <c r="K21" s="23">
        <v>2024</v>
      </c>
      <c r="L21" s="23">
        <v>2025</v>
      </c>
      <c r="M21" s="23">
        <v>2026</v>
      </c>
      <c r="N21" s="23">
        <v>2027</v>
      </c>
      <c r="O21" s="23">
        <v>2028</v>
      </c>
      <c r="P21" s="23">
        <v>2029</v>
      </c>
      <c r="Q21" s="23">
        <v>2030</v>
      </c>
      <c r="R21" s="23">
        <v>2031</v>
      </c>
      <c r="S21" s="23">
        <v>2032</v>
      </c>
      <c r="T21" s="23">
        <v>2033</v>
      </c>
      <c r="U21" s="23">
        <v>2034</v>
      </c>
      <c r="V21" s="23">
        <v>2035</v>
      </c>
      <c r="W21" s="23">
        <v>2036</v>
      </c>
      <c r="X21" s="23">
        <v>2037</v>
      </c>
      <c r="Y21" s="23">
        <v>2038</v>
      </c>
      <c r="Z21" s="23">
        <v>2039</v>
      </c>
      <c r="AA21" s="23">
        <v>2040</v>
      </c>
      <c r="AB21" s="23">
        <v>2041</v>
      </c>
      <c r="AC21" s="24">
        <v>2042</v>
      </c>
    </row>
    <row r="22" spans="2:29" x14ac:dyDescent="0.25">
      <c r="B22" s="167" t="s">
        <v>136</v>
      </c>
      <c r="C22" s="225"/>
      <c r="D22" s="170">
        <v>1716528508.3399029</v>
      </c>
      <c r="E22" s="170">
        <v>22175419.642490957</v>
      </c>
      <c r="F22" s="171">
        <v>29988025.693251051</v>
      </c>
      <c r="G22" s="171">
        <v>39256435.434508964</v>
      </c>
      <c r="H22" s="171">
        <v>49500625.670837976</v>
      </c>
      <c r="I22" s="171">
        <v>61310493.705468841</v>
      </c>
      <c r="J22" s="171">
        <v>74660677.887616187</v>
      </c>
      <c r="K22" s="171">
        <v>90323669.937594905</v>
      </c>
      <c r="L22" s="171">
        <v>108604637.91866459</v>
      </c>
      <c r="M22" s="171">
        <v>129135587.36644851</v>
      </c>
      <c r="N22" s="171">
        <v>151969812.92114648</v>
      </c>
      <c r="O22" s="171">
        <v>174736587.32883427</v>
      </c>
      <c r="P22" s="171">
        <v>192970902.46993122</v>
      </c>
      <c r="Q22" s="171">
        <v>209767885.82371292</v>
      </c>
      <c r="R22" s="171">
        <v>225914550.36278957</v>
      </c>
      <c r="S22" s="171">
        <v>240867217.14243031</v>
      </c>
      <c r="T22" s="171">
        <v>252240915.15584353</v>
      </c>
      <c r="U22" s="171">
        <v>261913681.37404594</v>
      </c>
      <c r="V22" s="171">
        <v>269024020.23643839</v>
      </c>
      <c r="W22" s="171">
        <v>275177681.67744029</v>
      </c>
      <c r="X22" s="171">
        <v>279483878.41692764</v>
      </c>
      <c r="Y22" s="171">
        <v>283553198.96523446</v>
      </c>
      <c r="Z22" s="171">
        <v>286740337.11908847</v>
      </c>
      <c r="AA22" s="171">
        <v>290037535.74618196</v>
      </c>
      <c r="AB22" s="171">
        <v>291870010.70788503</v>
      </c>
      <c r="AC22" s="172">
        <v>294068281.53477597</v>
      </c>
    </row>
    <row r="23" spans="2:29" x14ac:dyDescent="0.25">
      <c r="B23" s="94" t="s">
        <v>137</v>
      </c>
      <c r="C23" s="226"/>
      <c r="D23" s="173">
        <v>2507706108.8461976</v>
      </c>
      <c r="E23" s="173">
        <v>25655754.095067758</v>
      </c>
      <c r="F23" s="174">
        <v>42339484.019201525</v>
      </c>
      <c r="G23" s="174">
        <v>63924528.894521877</v>
      </c>
      <c r="H23" s="174">
        <v>90515746.874494746</v>
      </c>
      <c r="I23" s="174">
        <v>119204294.42216673</v>
      </c>
      <c r="J23" s="174">
        <v>146577490.19207364</v>
      </c>
      <c r="K23" s="174">
        <v>173434331.88655418</v>
      </c>
      <c r="L23" s="174">
        <v>197782127.0424585</v>
      </c>
      <c r="M23" s="174">
        <v>221251317.12161279</v>
      </c>
      <c r="N23" s="174">
        <v>244228630.58157372</v>
      </c>
      <c r="O23" s="174">
        <v>265549639.39618006</v>
      </c>
      <c r="P23" s="174">
        <v>281311755.44111031</v>
      </c>
      <c r="Q23" s="174">
        <v>295206462.78388345</v>
      </c>
      <c r="R23" s="174">
        <v>307952120.74782163</v>
      </c>
      <c r="S23" s="174">
        <v>319906929.97962493</v>
      </c>
      <c r="T23" s="174">
        <v>328918218.03202468</v>
      </c>
      <c r="U23" s="174">
        <v>337398846.73215151</v>
      </c>
      <c r="V23" s="174">
        <v>344670966.42624503</v>
      </c>
      <c r="W23" s="174">
        <v>352203371.30158979</v>
      </c>
      <c r="X23" s="174">
        <v>358406003.72781491</v>
      </c>
      <c r="Y23" s="174">
        <v>365393251.52289951</v>
      </c>
      <c r="Z23" s="174">
        <v>372619396.13215303</v>
      </c>
      <c r="AA23" s="174">
        <v>380242708.54645503</v>
      </c>
      <c r="AB23" s="174">
        <v>384814962.07749522</v>
      </c>
      <c r="AC23" s="175">
        <v>389768804.34391582</v>
      </c>
    </row>
    <row r="24" spans="2:29" x14ac:dyDescent="0.25">
      <c r="B24" s="168" t="s">
        <v>138</v>
      </c>
      <c r="C24" s="227"/>
      <c r="D24" s="176">
        <v>3298883709.3524919</v>
      </c>
      <c r="E24" s="176">
        <v>29136088.547644556</v>
      </c>
      <c r="F24" s="177">
        <v>54690942.345152006</v>
      </c>
      <c r="G24" s="177">
        <v>88592622.35453479</v>
      </c>
      <c r="H24" s="177">
        <v>131530868.07815148</v>
      </c>
      <c r="I24" s="177">
        <v>177098095.13886461</v>
      </c>
      <c r="J24" s="177">
        <v>218494302.49653107</v>
      </c>
      <c r="K24" s="177">
        <v>256544993.83551347</v>
      </c>
      <c r="L24" s="177">
        <v>286959616.16625243</v>
      </c>
      <c r="M24" s="177">
        <v>313367046.87677699</v>
      </c>
      <c r="N24" s="177">
        <v>336487448.24200094</v>
      </c>
      <c r="O24" s="177">
        <v>356362691.46352583</v>
      </c>
      <c r="P24" s="177">
        <v>369652608.41228938</v>
      </c>
      <c r="Q24" s="177">
        <v>380645039.74405402</v>
      </c>
      <c r="R24" s="177">
        <v>389989691.13285363</v>
      </c>
      <c r="S24" s="177">
        <v>398946642.81681961</v>
      </c>
      <c r="T24" s="177">
        <v>405595520.90820581</v>
      </c>
      <c r="U24" s="177">
        <v>412884012.09025711</v>
      </c>
      <c r="V24" s="177">
        <v>420317912.61605167</v>
      </c>
      <c r="W24" s="177">
        <v>429229060.92573929</v>
      </c>
      <c r="X24" s="177">
        <v>437328129.03870231</v>
      </c>
      <c r="Y24" s="177">
        <v>447233304.08056456</v>
      </c>
      <c r="Z24" s="177">
        <v>458498455.14521766</v>
      </c>
      <c r="AA24" s="177">
        <v>470447881.34672803</v>
      </c>
      <c r="AB24" s="177">
        <v>477759913.44710547</v>
      </c>
      <c r="AC24" s="178">
        <v>485469327.15305567</v>
      </c>
    </row>
    <row r="25" spans="2:29" x14ac:dyDescent="0.25">
      <c r="D25" s="16"/>
    </row>
    <row r="26" spans="2:29" x14ac:dyDescent="0.25">
      <c r="B26" s="38" t="s">
        <v>684</v>
      </c>
      <c r="C26" s="38"/>
      <c r="D26" s="90"/>
    </row>
    <row r="27" spans="2:29" x14ac:dyDescent="0.25">
      <c r="B27" s="100" t="s">
        <v>139</v>
      </c>
      <c r="C27" s="319"/>
      <c r="D27" s="320"/>
      <c r="E27" s="18">
        <v>2018</v>
      </c>
      <c r="F27" s="23">
        <v>2019</v>
      </c>
      <c r="G27" s="23">
        <v>2020</v>
      </c>
      <c r="H27" s="23">
        <v>2021</v>
      </c>
      <c r="I27" s="23">
        <v>2022</v>
      </c>
      <c r="J27" s="23">
        <v>2023</v>
      </c>
      <c r="K27" s="23">
        <v>2024</v>
      </c>
      <c r="L27" s="23">
        <v>2025</v>
      </c>
      <c r="M27" s="23">
        <v>2026</v>
      </c>
      <c r="N27" s="23">
        <v>2027</v>
      </c>
      <c r="O27" s="23">
        <v>2028</v>
      </c>
      <c r="P27" s="23">
        <v>2029</v>
      </c>
      <c r="Q27" s="23">
        <v>2030</v>
      </c>
      <c r="R27" s="23">
        <v>2031</v>
      </c>
      <c r="S27" s="23">
        <v>2032</v>
      </c>
      <c r="T27" s="23">
        <v>2033</v>
      </c>
      <c r="U27" s="23">
        <v>2034</v>
      </c>
      <c r="V27" s="23">
        <v>2035</v>
      </c>
      <c r="W27" s="23">
        <v>2036</v>
      </c>
      <c r="X27" s="23">
        <v>2037</v>
      </c>
      <c r="Y27" s="23">
        <v>2038</v>
      </c>
      <c r="Z27" s="23">
        <v>2039</v>
      </c>
      <c r="AA27" s="23">
        <v>2040</v>
      </c>
      <c r="AB27" s="23">
        <v>2041</v>
      </c>
      <c r="AC27" s="24">
        <v>2042</v>
      </c>
    </row>
    <row r="28" spans="2:29" x14ac:dyDescent="0.25">
      <c r="B28" s="94" t="s">
        <v>136</v>
      </c>
      <c r="C28" s="297"/>
      <c r="D28" s="226"/>
      <c r="E28" s="170">
        <v>24124.694998358307</v>
      </c>
      <c r="F28" s="171">
        <v>32624.048839481129</v>
      </c>
      <c r="G28" s="171">
        <v>42707.175189848749</v>
      </c>
      <c r="H28" s="171">
        <v>53851.855603609634</v>
      </c>
      <c r="I28" s="171">
        <v>66699.840845810322</v>
      </c>
      <c r="J28" s="171">
        <v>81223.539912550244</v>
      </c>
      <c r="K28" s="171">
        <v>98263.348496078019</v>
      </c>
      <c r="L28" s="171">
        <v>118151.25970263772</v>
      </c>
      <c r="M28" s="171">
        <v>140486.93142564024</v>
      </c>
      <c r="N28" s="171">
        <v>165328.34303867113</v>
      </c>
      <c r="O28" s="171">
        <v>190096.37437862734</v>
      </c>
      <c r="P28" s="171">
        <v>209933.53184283208</v>
      </c>
      <c r="Q28" s="171">
        <v>228207.01242788613</v>
      </c>
      <c r="R28" s="171">
        <v>245773.00953306089</v>
      </c>
      <c r="S28" s="171">
        <v>262040.05346217396</v>
      </c>
      <c r="T28" s="171">
        <v>274413.5282374277</v>
      </c>
      <c r="U28" s="171">
        <v>284936.55501963221</v>
      </c>
      <c r="V28" s="171">
        <v>292671.91061405395</v>
      </c>
      <c r="W28" s="171">
        <v>299366.49442715436</v>
      </c>
      <c r="X28" s="171">
        <v>304051.2167285984</v>
      </c>
      <c r="Y28" s="171">
        <v>308478.2408237973</v>
      </c>
      <c r="Z28" s="171">
        <v>311945.53646550095</v>
      </c>
      <c r="AA28" s="171">
        <v>315532.56717382721</v>
      </c>
      <c r="AB28" s="171">
        <v>317526.12130970956</v>
      </c>
      <c r="AC28" s="172">
        <v>319917.62569057441</v>
      </c>
    </row>
    <row r="29" spans="2:29" x14ac:dyDescent="0.25">
      <c r="B29" s="94" t="s">
        <v>137</v>
      </c>
      <c r="C29" s="297"/>
      <c r="D29" s="226"/>
      <c r="E29" s="173">
        <v>27910.959633450562</v>
      </c>
      <c r="F29" s="174">
        <v>46061.231526546486</v>
      </c>
      <c r="G29" s="174">
        <v>69543.656325633026</v>
      </c>
      <c r="H29" s="174">
        <v>98472.309480520824</v>
      </c>
      <c r="I29" s="174">
        <v>129682.65276562962</v>
      </c>
      <c r="J29" s="174">
        <v>159462.02153184687</v>
      </c>
      <c r="K29" s="174">
        <v>188679.64739616428</v>
      </c>
      <c r="L29" s="174">
        <v>215167.67519849708</v>
      </c>
      <c r="M29" s="174">
        <v>240699.86632029241</v>
      </c>
      <c r="N29" s="174">
        <v>265696.94362660329</v>
      </c>
      <c r="O29" s="174">
        <v>288892.12292882946</v>
      </c>
      <c r="P29" s="174">
        <v>306039.76875664742</v>
      </c>
      <c r="Q29" s="174">
        <v>321155.8559441726</v>
      </c>
      <c r="R29" s="174">
        <v>335021.88941233861</v>
      </c>
      <c r="S29" s="174">
        <v>348027.55654876516</v>
      </c>
      <c r="T29" s="174">
        <v>357830.95956486586</v>
      </c>
      <c r="U29" s="174">
        <v>367057.05693227972</v>
      </c>
      <c r="V29" s="174">
        <v>374968.4143018332</v>
      </c>
      <c r="W29" s="174">
        <v>383162.93657701235</v>
      </c>
      <c r="X29" s="174">
        <v>389910.79604853672</v>
      </c>
      <c r="Y29" s="174">
        <v>397512.24056016048</v>
      </c>
      <c r="Z29" s="174">
        <v>405373.58151887846</v>
      </c>
      <c r="AA29" s="174">
        <v>413667.00233513385</v>
      </c>
      <c r="AB29" s="174">
        <v>418641.16849161795</v>
      </c>
      <c r="AC29" s="175">
        <v>424030.46599642717</v>
      </c>
    </row>
    <row r="30" spans="2:29" x14ac:dyDescent="0.25">
      <c r="B30" s="168" t="s">
        <v>138</v>
      </c>
      <c r="C30" s="318"/>
      <c r="D30" s="227"/>
      <c r="E30" s="176">
        <v>31697.224268542814</v>
      </c>
      <c r="F30" s="177">
        <v>59498.414213611846</v>
      </c>
      <c r="G30" s="177">
        <v>96380.137461417311</v>
      </c>
      <c r="H30" s="177">
        <v>143092.76335743201</v>
      </c>
      <c r="I30" s="177">
        <v>192665.46468544891</v>
      </c>
      <c r="J30" s="177">
        <v>237700.50315114346</v>
      </c>
      <c r="K30" s="177">
        <v>279095.94629625051</v>
      </c>
      <c r="L30" s="177">
        <v>312184.09069435642</v>
      </c>
      <c r="M30" s="177">
        <v>340912.80121494457</v>
      </c>
      <c r="N30" s="177">
        <v>366065.54421453539</v>
      </c>
      <c r="O30" s="177">
        <v>387687.87147903157</v>
      </c>
      <c r="P30" s="177">
        <v>402146.00567046273</v>
      </c>
      <c r="Q30" s="177">
        <v>414104.69946045912</v>
      </c>
      <c r="R30" s="177">
        <v>424270.76929161622</v>
      </c>
      <c r="S30" s="177">
        <v>434015.05963535642</v>
      </c>
      <c r="T30" s="177">
        <v>441248.39089230401</v>
      </c>
      <c r="U30" s="177">
        <v>449177.55884492729</v>
      </c>
      <c r="V30" s="177">
        <v>457264.91798961238</v>
      </c>
      <c r="W30" s="177">
        <v>466959.37872687046</v>
      </c>
      <c r="X30" s="177">
        <v>475770.3753684751</v>
      </c>
      <c r="Y30" s="177">
        <v>486546.24029652373</v>
      </c>
      <c r="Z30" s="177">
        <v>498801.62657225592</v>
      </c>
      <c r="AA30" s="177">
        <v>511801.43749644043</v>
      </c>
      <c r="AB30" s="177">
        <v>519756.2156735264</v>
      </c>
      <c r="AC30" s="178">
        <v>528143.30630227993</v>
      </c>
    </row>
    <row r="32" spans="2:29" x14ac:dyDescent="0.25">
      <c r="B32" s="38" t="s">
        <v>685</v>
      </c>
      <c r="C32" s="38"/>
      <c r="D32" s="90"/>
    </row>
    <row r="33" spans="2:29" x14ac:dyDescent="0.25">
      <c r="B33" s="100" t="s">
        <v>139</v>
      </c>
      <c r="C33" s="319"/>
      <c r="D33" s="320"/>
      <c r="E33" s="18">
        <v>2018</v>
      </c>
      <c r="F33" s="23">
        <v>2019</v>
      </c>
      <c r="G33" s="23">
        <v>2020</v>
      </c>
      <c r="H33" s="23">
        <v>2021</v>
      </c>
      <c r="I33" s="23">
        <v>2022</v>
      </c>
      <c r="J33" s="23">
        <v>2023</v>
      </c>
      <c r="K33" s="23">
        <v>2024</v>
      </c>
      <c r="L33" s="23">
        <v>2025</v>
      </c>
      <c r="M33" s="23">
        <v>2026</v>
      </c>
      <c r="N33" s="23">
        <v>2027</v>
      </c>
      <c r="O33" s="23">
        <v>2028</v>
      </c>
      <c r="P33" s="23">
        <v>2029</v>
      </c>
      <c r="Q33" s="23">
        <v>2030</v>
      </c>
      <c r="R33" s="23">
        <v>2031</v>
      </c>
      <c r="S33" s="23">
        <v>2032</v>
      </c>
      <c r="T33" s="23">
        <v>2033</v>
      </c>
      <c r="U33" s="23">
        <v>2034</v>
      </c>
      <c r="V33" s="23">
        <v>2035</v>
      </c>
      <c r="W33" s="23">
        <v>2036</v>
      </c>
      <c r="X33" s="23">
        <v>2037</v>
      </c>
      <c r="Y33" s="23">
        <v>2038</v>
      </c>
      <c r="Z33" s="23">
        <v>2039</v>
      </c>
      <c r="AA33" s="23">
        <v>2040</v>
      </c>
      <c r="AB33" s="23">
        <v>2041</v>
      </c>
      <c r="AC33" s="24">
        <v>2042</v>
      </c>
    </row>
    <row r="34" spans="2:29" x14ac:dyDescent="0.25">
      <c r="B34" s="167" t="s">
        <v>136</v>
      </c>
      <c r="C34" s="297"/>
      <c r="D34" s="226"/>
      <c r="E34" s="282">
        <v>13436.532911129894</v>
      </c>
      <c r="F34" s="284">
        <v>17841.810146513184</v>
      </c>
      <c r="G34" s="284">
        <v>23545.426510888734</v>
      </c>
      <c r="H34" s="284">
        <v>29954.02420508278</v>
      </c>
      <c r="I34" s="284">
        <v>34987.845315283637</v>
      </c>
      <c r="J34" s="284">
        <v>42790.029381912813</v>
      </c>
      <c r="K34" s="284">
        <v>50696.228142115244</v>
      </c>
      <c r="L34" s="284">
        <v>56044.540968139961</v>
      </c>
      <c r="M34" s="284">
        <v>66798.710632466638</v>
      </c>
      <c r="N34" s="284">
        <v>85037.780576149977</v>
      </c>
      <c r="O34" s="284">
        <v>96883.228084205795</v>
      </c>
      <c r="P34" s="284">
        <v>89450.640337337696</v>
      </c>
      <c r="Q34" s="284">
        <v>99558.502086150969</v>
      </c>
      <c r="R34" s="284">
        <v>105722.0953742726</v>
      </c>
      <c r="S34" s="284">
        <v>112971.7115762257</v>
      </c>
      <c r="T34" s="284">
        <v>121281.94318871573</v>
      </c>
      <c r="U34" s="284">
        <v>123702.93176418626</v>
      </c>
      <c r="V34" s="284">
        <v>127462.28009695053</v>
      </c>
      <c r="W34" s="284">
        <v>130377.85513566059</v>
      </c>
      <c r="X34" s="284">
        <v>132418.11033100975</v>
      </c>
      <c r="Y34" s="284">
        <v>134346.13473223869</v>
      </c>
      <c r="Z34" s="284">
        <v>135856.1853801964</v>
      </c>
      <c r="AA34" s="284">
        <v>137418.38214824893</v>
      </c>
      <c r="AB34" s="284">
        <v>138286.59992536032</v>
      </c>
      <c r="AC34" s="285">
        <v>139328.13001482919</v>
      </c>
    </row>
    <row r="35" spans="2:29" x14ac:dyDescent="0.25">
      <c r="B35" s="94" t="s">
        <v>137</v>
      </c>
      <c r="C35" s="297"/>
      <c r="D35" s="226"/>
      <c r="E35" s="286">
        <v>15545.337577183758</v>
      </c>
      <c r="F35" s="283">
        <v>25190.489140534912</v>
      </c>
      <c r="G35" s="283">
        <v>38340.982329894388</v>
      </c>
      <c r="H35" s="283">
        <v>54773.264702734064</v>
      </c>
      <c r="I35" s="283">
        <v>68025.898375505581</v>
      </c>
      <c r="J35" s="283">
        <v>84007.476083822185</v>
      </c>
      <c r="K35" s="283">
        <v>97343.990374514731</v>
      </c>
      <c r="L35" s="283">
        <v>102063.85964933039</v>
      </c>
      <c r="M35" s="283">
        <v>114447.94584407973</v>
      </c>
      <c r="N35" s="283">
        <v>136663.06681963094</v>
      </c>
      <c r="O35" s="283">
        <v>147234.79881682055</v>
      </c>
      <c r="P35" s="283">
        <v>130400.57509472882</v>
      </c>
      <c r="Q35" s="283">
        <v>140108.73554598281</v>
      </c>
      <c r="R35" s="283">
        <v>144113.53066072028</v>
      </c>
      <c r="S35" s="283">
        <v>150042.97327653083</v>
      </c>
      <c r="T35" s="283">
        <v>158149.76174046553</v>
      </c>
      <c r="U35" s="283">
        <v>159354.89240448052</v>
      </c>
      <c r="V35" s="283">
        <v>163303.43745996169</v>
      </c>
      <c r="W35" s="283">
        <v>166872.25447184418</v>
      </c>
      <c r="X35" s="283">
        <v>169811.03172658558</v>
      </c>
      <c r="Y35" s="283">
        <v>173121.55594959413</v>
      </c>
      <c r="Z35" s="283">
        <v>176545.26832812544</v>
      </c>
      <c r="AA35" s="283">
        <v>180157.15689244145</v>
      </c>
      <c r="AB35" s="283">
        <v>182323.46850928338</v>
      </c>
      <c r="AC35" s="287">
        <v>184670.57502402386</v>
      </c>
    </row>
    <row r="36" spans="2:29" x14ac:dyDescent="0.25">
      <c r="B36" s="168" t="s">
        <v>138</v>
      </c>
      <c r="C36" s="318"/>
      <c r="D36" s="227"/>
      <c r="E36" s="288">
        <v>17654.142243237617</v>
      </c>
      <c r="F36" s="289">
        <v>32539.168134556643</v>
      </c>
      <c r="G36" s="289">
        <v>53136.538148900043</v>
      </c>
      <c r="H36" s="289">
        <v>79592.505200385349</v>
      </c>
      <c r="I36" s="289">
        <v>101063.9514357275</v>
      </c>
      <c r="J36" s="289">
        <v>125224.92278573154</v>
      </c>
      <c r="K36" s="289">
        <v>143991.7526069142</v>
      </c>
      <c r="L36" s="289">
        <v>148083.17833052081</v>
      </c>
      <c r="M36" s="289">
        <v>162097.18105569281</v>
      </c>
      <c r="N36" s="289">
        <v>188288.35306311186</v>
      </c>
      <c r="O36" s="289">
        <v>197586.36954943536</v>
      </c>
      <c r="P36" s="289">
        <v>171350.50985211993</v>
      </c>
      <c r="Q36" s="289">
        <v>180658.96900581467</v>
      </c>
      <c r="R36" s="289">
        <v>182504.96594716792</v>
      </c>
      <c r="S36" s="289">
        <v>187114.23497683596</v>
      </c>
      <c r="T36" s="289">
        <v>195017.58029221528</v>
      </c>
      <c r="U36" s="289">
        <v>195006.85304477476</v>
      </c>
      <c r="V36" s="289">
        <v>199144.59482297281</v>
      </c>
      <c r="W36" s="289">
        <v>203366.6538080278</v>
      </c>
      <c r="X36" s="289">
        <v>207203.95312216147</v>
      </c>
      <c r="Y36" s="289">
        <v>211896.9771669496</v>
      </c>
      <c r="Z36" s="289">
        <v>217234.35127605448</v>
      </c>
      <c r="AA36" s="289">
        <v>222895.93163663396</v>
      </c>
      <c r="AB36" s="289">
        <v>226360.3370932065</v>
      </c>
      <c r="AC36" s="290">
        <v>230013.02003321855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0.39997558519241921"/>
  </sheetPr>
  <dimension ref="B2:AC23"/>
  <sheetViews>
    <sheetView workbookViewId="0">
      <selection activeCell="B10" sqref="B10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163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164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8">
        <v>0</v>
      </c>
    </row>
    <row r="11" spans="2:29" x14ac:dyDescent="0.25">
      <c r="B11" s="94" t="s">
        <v>137</v>
      </c>
      <c r="C11" s="180" t="s">
        <v>702</v>
      </c>
      <c r="D11" s="214">
        <v>0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9">
        <v>0</v>
      </c>
    </row>
    <row r="12" spans="2:29" x14ac:dyDescent="0.25">
      <c r="B12" s="168" t="s">
        <v>138</v>
      </c>
      <c r="C12" s="181" t="s">
        <v>702</v>
      </c>
      <c r="D12" s="215">
        <v>0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1">
        <v>0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D20" s="16"/>
    </row>
    <row r="21" spans="2:29" x14ac:dyDescent="0.25">
      <c r="D21" s="16"/>
    </row>
    <row r="22" spans="2:29" x14ac:dyDescent="0.25">
      <c r="D22" s="16"/>
    </row>
    <row r="23" spans="2:29" x14ac:dyDescent="0.25">
      <c r="D23" s="1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39997558519241921"/>
  </sheetPr>
  <dimension ref="B2:AC23"/>
  <sheetViews>
    <sheetView workbookViewId="0">
      <selection activeCell="I25" sqref="I25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161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162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8">
        <v>0</v>
      </c>
    </row>
    <row r="11" spans="2:29" x14ac:dyDescent="0.25">
      <c r="B11" s="94" t="s">
        <v>137</v>
      </c>
      <c r="C11" s="180" t="s">
        <v>702</v>
      </c>
      <c r="D11" s="214">
        <v>0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9">
        <v>0</v>
      </c>
    </row>
    <row r="12" spans="2:29" x14ac:dyDescent="0.25">
      <c r="B12" s="168" t="s">
        <v>138</v>
      </c>
      <c r="C12" s="181" t="s">
        <v>702</v>
      </c>
      <c r="D12" s="215">
        <v>0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1">
        <v>0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D20" s="16"/>
    </row>
    <row r="21" spans="2:29" x14ac:dyDescent="0.25">
      <c r="D21" s="16"/>
    </row>
    <row r="22" spans="2:29" x14ac:dyDescent="0.25">
      <c r="D22" s="16"/>
    </row>
    <row r="23" spans="2:29" x14ac:dyDescent="0.25">
      <c r="D23" s="1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0.39997558519241921"/>
  </sheetPr>
  <dimension ref="B2:AC23"/>
  <sheetViews>
    <sheetView workbookViewId="0">
      <selection activeCell="H33" sqref="H32:H33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165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166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8">
        <v>0</v>
      </c>
    </row>
    <row r="11" spans="2:29" x14ac:dyDescent="0.25">
      <c r="B11" s="94" t="s">
        <v>137</v>
      </c>
      <c r="C11" s="180" t="s">
        <v>702</v>
      </c>
      <c r="D11" s="214">
        <v>0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9">
        <v>0</v>
      </c>
    </row>
    <row r="12" spans="2:29" x14ac:dyDescent="0.25">
      <c r="B12" s="168" t="s">
        <v>138</v>
      </c>
      <c r="C12" s="181" t="s">
        <v>702</v>
      </c>
      <c r="D12" s="215">
        <v>0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1">
        <v>0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D20" s="16"/>
    </row>
    <row r="21" spans="2:29" x14ac:dyDescent="0.25">
      <c r="D21" s="16"/>
    </row>
    <row r="22" spans="2:29" x14ac:dyDescent="0.25">
      <c r="D22" s="16"/>
    </row>
    <row r="23" spans="2:29" x14ac:dyDescent="0.25">
      <c r="D23" s="1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0.39997558519241921"/>
  </sheetPr>
  <dimension ref="B2:AC23"/>
  <sheetViews>
    <sheetView workbookViewId="0">
      <selection activeCell="D4" sqref="D4:AC18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167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168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8">
        <v>0</v>
      </c>
    </row>
    <row r="11" spans="2:29" x14ac:dyDescent="0.25">
      <c r="B11" s="94" t="s">
        <v>137</v>
      </c>
      <c r="C11" s="180" t="s">
        <v>702</v>
      </c>
      <c r="D11" s="214">
        <v>0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9">
        <v>0</v>
      </c>
    </row>
    <row r="12" spans="2:29" x14ac:dyDescent="0.25">
      <c r="B12" s="168" t="s">
        <v>138</v>
      </c>
      <c r="C12" s="181" t="s">
        <v>702</v>
      </c>
      <c r="D12" s="215">
        <v>0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1">
        <v>0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D20" s="16"/>
    </row>
    <row r="21" spans="2:29" x14ac:dyDescent="0.25">
      <c r="D21" s="16"/>
    </row>
    <row r="22" spans="2:29" x14ac:dyDescent="0.25">
      <c r="D22" s="16"/>
    </row>
    <row r="23" spans="2:29" x14ac:dyDescent="0.25">
      <c r="D23" s="16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0.39997558519241921"/>
  </sheetPr>
  <dimension ref="B2:AC23"/>
  <sheetViews>
    <sheetView workbookViewId="0">
      <selection activeCell="H31" sqref="H31"/>
    </sheetView>
  </sheetViews>
  <sheetFormatPr defaultRowHeight="15" x14ac:dyDescent="0.25"/>
  <cols>
    <col min="1" max="1" width="2.42578125" customWidth="1"/>
    <col min="2" max="3" width="30.28515625" customWidth="1"/>
    <col min="4" max="4" width="22.42578125" customWidth="1"/>
    <col min="5" max="29" width="12.5703125" customWidth="1"/>
  </cols>
  <sheetData>
    <row r="2" spans="2:29" x14ac:dyDescent="0.25">
      <c r="B2" s="38" t="s">
        <v>169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170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8"/>
    </row>
    <row r="11" spans="2:29" x14ac:dyDescent="0.25">
      <c r="B11" s="94" t="s">
        <v>137</v>
      </c>
      <c r="C11" s="180" t="s">
        <v>702</v>
      </c>
      <c r="D11" s="214">
        <v>0</v>
      </c>
      <c r="E11" s="214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9"/>
    </row>
    <row r="12" spans="2:29" x14ac:dyDescent="0.25">
      <c r="B12" s="168" t="s">
        <v>138</v>
      </c>
      <c r="C12" s="181" t="s">
        <v>702</v>
      </c>
      <c r="D12" s="215">
        <v>0</v>
      </c>
      <c r="E12" s="215"/>
      <c r="F12" s="220"/>
      <c r="G12" s="220"/>
      <c r="H12" s="220"/>
      <c r="I12" s="220"/>
      <c r="J12" s="220"/>
      <c r="K12" s="220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220"/>
      <c r="Y12" s="220"/>
      <c r="Z12" s="220"/>
      <c r="AA12" s="220"/>
      <c r="AB12" s="220"/>
      <c r="AC12" s="221"/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D20" s="16"/>
    </row>
    <row r="21" spans="2:29" x14ac:dyDescent="0.25">
      <c r="D21" s="16"/>
    </row>
    <row r="22" spans="2:29" x14ac:dyDescent="0.25">
      <c r="D22" s="16"/>
    </row>
    <row r="23" spans="2:29" x14ac:dyDescent="0.25">
      <c r="D23" s="16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59999389629810485"/>
  </sheetPr>
  <dimension ref="B2:AC124"/>
  <sheetViews>
    <sheetView workbookViewId="0">
      <selection activeCell="H28" sqref="H28"/>
    </sheetView>
  </sheetViews>
  <sheetFormatPr defaultRowHeight="15" x14ac:dyDescent="0.25"/>
  <cols>
    <col min="2" max="2" width="13.7109375" customWidth="1"/>
    <col min="3" max="3" width="22.5703125" bestFit="1" customWidth="1"/>
    <col min="4" max="4" width="15.42578125" bestFit="1" customWidth="1"/>
    <col min="5" max="5" width="14.42578125" bestFit="1" customWidth="1"/>
    <col min="6" max="28" width="15.42578125" bestFit="1" customWidth="1"/>
    <col min="29" max="29" width="15.28515625" bestFit="1" customWidth="1"/>
  </cols>
  <sheetData>
    <row r="2" spans="2:29" x14ac:dyDescent="0.25">
      <c r="B2" s="38" t="s">
        <v>171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-0.14608062829274759</v>
      </c>
      <c r="E4" s="152">
        <v>-0.11143366310639539</v>
      </c>
      <c r="F4" s="152">
        <v>-0.11307380669852961</v>
      </c>
      <c r="G4" s="152">
        <v>-0.11640814539995817</v>
      </c>
      <c r="H4" s="152">
        <v>-0.12002805758483322</v>
      </c>
      <c r="I4" s="152">
        <v>-0.1259189335440071</v>
      </c>
      <c r="J4" s="152">
        <v>-0.13154168517217976</v>
      </c>
      <c r="K4" s="152">
        <v>-0.13201064128348022</v>
      </c>
      <c r="L4" s="152">
        <v>-0.13483202199974817</v>
      </c>
      <c r="M4" s="152">
        <v>-0.13557212173341432</v>
      </c>
      <c r="N4" s="152">
        <v>-0.13554923671089744</v>
      </c>
      <c r="O4" s="152">
        <v>-0.13654197498399959</v>
      </c>
      <c r="P4" s="152">
        <v>-0.13699326688183761</v>
      </c>
      <c r="Q4" s="152">
        <v>-0.13776416720664447</v>
      </c>
      <c r="R4" s="152">
        <v>-0.14108688259144017</v>
      </c>
      <c r="S4" s="152">
        <v>-0.14445423145902228</v>
      </c>
      <c r="T4" s="152">
        <v>-0.1478656343542061</v>
      </c>
      <c r="U4" s="152">
        <v>-0.15107850191908792</v>
      </c>
      <c r="V4" s="152">
        <v>-0.15413264927394557</v>
      </c>
      <c r="W4" s="152">
        <v>-0.15661371599918386</v>
      </c>
      <c r="X4" s="152">
        <v>-0.16114047025348288</v>
      </c>
      <c r="Y4" s="152">
        <v>-0.16493286672593668</v>
      </c>
      <c r="Z4" s="152">
        <v>-0.16854466452100889</v>
      </c>
      <c r="AA4" s="152">
        <v>-0.17216212059002403</v>
      </c>
      <c r="AB4" s="152">
        <v>-0.17691151647963749</v>
      </c>
      <c r="AC4" s="153">
        <v>-0.18085352649463968</v>
      </c>
    </row>
    <row r="5" spans="2:29" x14ac:dyDescent="0.25">
      <c r="B5" s="94" t="s">
        <v>137</v>
      </c>
      <c r="C5" s="180" t="s">
        <v>702</v>
      </c>
      <c r="D5" s="185">
        <v>-0.14443385299140968</v>
      </c>
      <c r="E5" s="155">
        <v>-0.11144099985756721</v>
      </c>
      <c r="F5" s="155">
        <v>-0.11224214210238526</v>
      </c>
      <c r="G5" s="155">
        <v>-0.11382672413554523</v>
      </c>
      <c r="H5" s="155">
        <v>-0.11760474441513059</v>
      </c>
      <c r="I5" s="155">
        <v>-0.12039299216779069</v>
      </c>
      <c r="J5" s="155">
        <v>-0.12348773392597996</v>
      </c>
      <c r="K5" s="155">
        <v>-0.12532644690886838</v>
      </c>
      <c r="L5" s="155">
        <v>-0.12886401628908273</v>
      </c>
      <c r="M5" s="155">
        <v>-0.13069017535870453</v>
      </c>
      <c r="N5" s="155">
        <v>-0.13267814772857203</v>
      </c>
      <c r="O5" s="155">
        <v>-0.13490325990663241</v>
      </c>
      <c r="P5" s="155">
        <v>-0.13598398700896924</v>
      </c>
      <c r="Q5" s="155">
        <v>-0.13771550104738464</v>
      </c>
      <c r="R5" s="155">
        <v>-0.14124657183680614</v>
      </c>
      <c r="S5" s="155">
        <v>-0.14538064700361919</v>
      </c>
      <c r="T5" s="155">
        <v>-0.14950279460900787</v>
      </c>
      <c r="U5" s="155">
        <v>-0.15314798885067443</v>
      </c>
      <c r="V5" s="155">
        <v>-0.1572120892612443</v>
      </c>
      <c r="W5" s="155">
        <v>-0.16068134507781304</v>
      </c>
      <c r="X5" s="155">
        <v>-0.16555441323120398</v>
      </c>
      <c r="Y5" s="155">
        <v>-0.16987495049280829</v>
      </c>
      <c r="Z5" s="155">
        <v>-0.17422601459797854</v>
      </c>
      <c r="AA5" s="155">
        <v>-0.17839000756039894</v>
      </c>
      <c r="AB5" s="155">
        <v>-0.18348845763151353</v>
      </c>
      <c r="AC5" s="156">
        <v>-0.1882946502381504</v>
      </c>
    </row>
    <row r="6" spans="2:29" x14ac:dyDescent="0.25">
      <c r="B6" s="168" t="s">
        <v>138</v>
      </c>
      <c r="C6" s="181" t="s">
        <v>702</v>
      </c>
      <c r="D6" s="186">
        <v>-0.14359638875786868</v>
      </c>
      <c r="E6" s="158">
        <v>-0.11144833660873905</v>
      </c>
      <c r="F6" s="158">
        <v>-0.1123069913902441</v>
      </c>
      <c r="G6" s="158">
        <v>-0.11389511161589329</v>
      </c>
      <c r="H6" s="158">
        <v>-0.11759814045958744</v>
      </c>
      <c r="I6" s="158">
        <v>-0.12025700537680824</v>
      </c>
      <c r="J6" s="158">
        <v>-0.12323853298805848</v>
      </c>
      <c r="K6" s="158">
        <v>-0.12493951416982631</v>
      </c>
      <c r="L6" s="158">
        <v>-0.12840478679078565</v>
      </c>
      <c r="M6" s="158">
        <v>-0.13023818481567156</v>
      </c>
      <c r="N6" s="158">
        <v>-0.13225926426721601</v>
      </c>
      <c r="O6" s="158">
        <v>-0.13457233918678416</v>
      </c>
      <c r="P6" s="158">
        <v>-0.13565825516819857</v>
      </c>
      <c r="Q6" s="158">
        <v>-0.13743425801348588</v>
      </c>
      <c r="R6" s="158">
        <v>-0.14104086260184495</v>
      </c>
      <c r="S6" s="158">
        <v>-0.14527593570787467</v>
      </c>
      <c r="T6" s="158">
        <v>-0.14955656529162004</v>
      </c>
      <c r="U6" s="158">
        <v>-0.15338885253402182</v>
      </c>
      <c r="V6" s="158">
        <v>-0.15768288122553256</v>
      </c>
      <c r="W6" s="158">
        <v>-0.16138951274985094</v>
      </c>
      <c r="X6" s="158">
        <v>-0.16653316978661062</v>
      </c>
      <c r="Y6" s="158">
        <v>-0.17117037245934061</v>
      </c>
      <c r="Z6" s="158">
        <v>-0.17584695053071131</v>
      </c>
      <c r="AA6" s="158">
        <v>-0.18050207021185963</v>
      </c>
      <c r="AB6" s="158">
        <v>-0.18615594666573237</v>
      </c>
      <c r="AC6" s="159">
        <v>-0.19155559882910173</v>
      </c>
    </row>
    <row r="8" spans="2:29" x14ac:dyDescent="0.25">
      <c r="B8" s="38" t="s">
        <v>172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-250751562.98070586</v>
      </c>
      <c r="E10" s="213">
        <v>-2471088.2416842803</v>
      </c>
      <c r="F10" s="217">
        <v>-3390860.2205092087</v>
      </c>
      <c r="G10" s="217">
        <v>-4569768.8439443894</v>
      </c>
      <c r="H10" s="217">
        <v>-5941463.9485046137</v>
      </c>
      <c r="I10" s="217">
        <v>-7720151.9824491963</v>
      </c>
      <c r="J10" s="217">
        <v>-9820991.3854343314</v>
      </c>
      <c r="K10" s="217">
        <v>-11923685.591539308</v>
      </c>
      <c r="L10" s="217">
        <v>-14643382.929124068</v>
      </c>
      <c r="M10" s="217">
        <v>-17507185.570560116</v>
      </c>
      <c r="N10" s="217">
        <v>-20599392.144559287</v>
      </c>
      <c r="O10" s="217">
        <v>-23858878.735843148</v>
      </c>
      <c r="P10" s="217">
        <v>-26435714.342492342</v>
      </c>
      <c r="Q10" s="217">
        <v>-28898498.09720229</v>
      </c>
      <c r="R10" s="217">
        <v>-31873579.642732888</v>
      </c>
      <c r="S10" s="217">
        <v>-34794288.735983208</v>
      </c>
      <c r="T10" s="217">
        <v>-37297762.929604284</v>
      </c>
      <c r="U10" s="217">
        <v>-39569526.614104182</v>
      </c>
      <c r="V10" s="217">
        <v>-41465384.957369797</v>
      </c>
      <c r="W10" s="217">
        <v>-43096599.287544452</v>
      </c>
      <c r="X10" s="217">
        <v>-45036163.59637095</v>
      </c>
      <c r="Y10" s="217">
        <v>-46767241.974646024</v>
      </c>
      <c r="Z10" s="217">
        <v>-48328553.924377762</v>
      </c>
      <c r="AA10" s="217">
        <v>-49933477.204767585</v>
      </c>
      <c r="AB10" s="217">
        <v>-51635166.209259972</v>
      </c>
      <c r="AC10" s="218">
        <v>-53183285.745782763</v>
      </c>
    </row>
    <row r="11" spans="2:29" x14ac:dyDescent="0.25">
      <c r="B11" s="94" t="s">
        <v>137</v>
      </c>
      <c r="C11" s="180" t="s">
        <v>702</v>
      </c>
      <c r="D11" s="214">
        <v>-362197655.4707517</v>
      </c>
      <c r="E11" s="214">
        <v>-2859102.8884542254</v>
      </c>
      <c r="F11" s="216">
        <v>-4752274.3818248874</v>
      </c>
      <c r="G11" s="216">
        <v>-7276319.7159714317</v>
      </c>
      <c r="H11" s="216">
        <v>-10645081.276719611</v>
      </c>
      <c r="I11" s="216">
        <v>-14351361.684734935</v>
      </c>
      <c r="J11" s="216">
        <v>-18100522.108376727</v>
      </c>
      <c r="K11" s="216">
        <v>-21735908.58735529</v>
      </c>
      <c r="L11" s="216">
        <v>-25486999.240888804</v>
      </c>
      <c r="M11" s="216">
        <v>-28915373.432967924</v>
      </c>
      <c r="N11" s="216">
        <v>-32403802.327848885</v>
      </c>
      <c r="O11" s="216">
        <v>-35823512.021575391</v>
      </c>
      <c r="P11" s="216">
        <v>-38253894.097374275</v>
      </c>
      <c r="Q11" s="216">
        <v>-40654505.934708618</v>
      </c>
      <c r="R11" s="216">
        <v>-43497181.345503986</v>
      </c>
      <c r="S11" s="216">
        <v>-46508276.461379372</v>
      </c>
      <c r="T11" s="216">
        <v>-49174192.793602653</v>
      </c>
      <c r="U11" s="216">
        <v>-51671954.817565948</v>
      </c>
      <c r="V11" s="216">
        <v>-54186442.739562176</v>
      </c>
      <c r="W11" s="216">
        <v>-56592511.441679858</v>
      </c>
      <c r="X11" s="216">
        <v>-59335695.645699106</v>
      </c>
      <c r="Y11" s="216">
        <v>-62071160.512858801</v>
      </c>
      <c r="Z11" s="216">
        <v>-64919992.350010447</v>
      </c>
      <c r="AA11" s="216">
        <v>-67831499.652388677</v>
      </c>
      <c r="AB11" s="216">
        <v>-70609103.865128964</v>
      </c>
      <c r="AC11" s="219">
        <v>-73391380.687679708</v>
      </c>
    </row>
    <row r="12" spans="2:29" x14ac:dyDescent="0.25">
      <c r="B12" s="168" t="s">
        <v>138</v>
      </c>
      <c r="C12" s="181" t="s">
        <v>702</v>
      </c>
      <c r="D12" s="215">
        <v>-473707787.59518027</v>
      </c>
      <c r="E12" s="215">
        <v>-3247168.6039199173</v>
      </c>
      <c r="F12" s="220">
        <v>-6142175.1910813227</v>
      </c>
      <c r="G12" s="220">
        <v>-10090266.611414423</v>
      </c>
      <c r="H12" s="220">
        <v>-15467785.499025924</v>
      </c>
      <c r="I12" s="220">
        <v>-21297286.579336938</v>
      </c>
      <c r="J12" s="220">
        <v>-26926917.305921573</v>
      </c>
      <c r="K12" s="220">
        <v>-32052606.892510138</v>
      </c>
      <c r="L12" s="220">
        <v>-36846988.331393331</v>
      </c>
      <c r="M12" s="220">
        <v>-40812355.366278894</v>
      </c>
      <c r="N12" s="220">
        <v>-44503582.339639969</v>
      </c>
      <c r="O12" s="220">
        <v>-47956560.989144906</v>
      </c>
      <c r="P12" s="220">
        <v>-50146427.875584543</v>
      </c>
      <c r="Q12" s="220">
        <v>-52313668.603737906</v>
      </c>
      <c r="R12" s="220">
        <v>-55004482.443204761</v>
      </c>
      <c r="S12" s="220">
        <v>-57957346.832728729</v>
      </c>
      <c r="T12" s="220">
        <v>-60659473.004696727</v>
      </c>
      <c r="U12" s="220">
        <v>-63331804.844167724</v>
      </c>
      <c r="V12" s="220">
        <v>-66276939.492000647</v>
      </c>
      <c r="W12" s="220">
        <v>-69273069.00088115</v>
      </c>
      <c r="X12" s="220">
        <v>-72829639.565662965</v>
      </c>
      <c r="Y12" s="220">
        <v>-76553091.235691771</v>
      </c>
      <c r="Z12" s="220">
        <v>-80625555.160328642</v>
      </c>
      <c r="AA12" s="220">
        <v>-84916816.509867713</v>
      </c>
      <c r="AB12" s="220">
        <v>-88937848.966684282</v>
      </c>
      <c r="AC12" s="221">
        <v>-92994367.675964668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20" spans="2:29" x14ac:dyDescent="0.25">
      <c r="E20" s="300" t="s">
        <v>738</v>
      </c>
    </row>
    <row r="21" spans="2:29" x14ac:dyDescent="0.25">
      <c r="B21" s="100" t="s">
        <v>139</v>
      </c>
      <c r="C21" s="101" t="s">
        <v>81</v>
      </c>
      <c r="D21" s="102" t="s">
        <v>82</v>
      </c>
      <c r="E21" s="23">
        <v>2018</v>
      </c>
      <c r="F21" s="23">
        <v>2019</v>
      </c>
      <c r="G21" s="23">
        <v>2020</v>
      </c>
      <c r="H21" s="23">
        <v>2021</v>
      </c>
      <c r="I21" s="23">
        <v>2022</v>
      </c>
      <c r="J21" s="23">
        <v>2023</v>
      </c>
      <c r="K21" s="23">
        <v>2024</v>
      </c>
      <c r="L21" s="23">
        <v>2025</v>
      </c>
      <c r="M21" s="23">
        <v>2026</v>
      </c>
      <c r="N21" s="23">
        <v>2027</v>
      </c>
      <c r="O21" s="23">
        <v>2028</v>
      </c>
      <c r="P21" s="23">
        <v>2029</v>
      </c>
      <c r="Q21" s="23">
        <v>2030</v>
      </c>
      <c r="R21" s="23">
        <v>2031</v>
      </c>
      <c r="S21" s="23">
        <v>2032</v>
      </c>
      <c r="T21" s="23">
        <v>2033</v>
      </c>
      <c r="U21" s="23">
        <v>2034</v>
      </c>
      <c r="V21" s="23">
        <v>2035</v>
      </c>
      <c r="W21" s="23">
        <v>2036</v>
      </c>
      <c r="X21" s="23">
        <v>2037</v>
      </c>
      <c r="Y21" s="23">
        <v>2038</v>
      </c>
      <c r="Z21" s="23">
        <v>2039</v>
      </c>
      <c r="AA21" s="23">
        <v>2040</v>
      </c>
      <c r="AB21" s="23">
        <v>2041</v>
      </c>
      <c r="AC21" s="24">
        <v>2042</v>
      </c>
    </row>
    <row r="22" spans="2:29" x14ac:dyDescent="0.25">
      <c r="B22" s="94" t="s">
        <v>136</v>
      </c>
      <c r="C22" s="88" t="s">
        <v>15</v>
      </c>
      <c r="D22" s="95" t="s">
        <v>2</v>
      </c>
      <c r="E22" s="151">
        <v>7.6370275390452672E-2</v>
      </c>
      <c r="F22" s="152">
        <v>7.6677420252269882E-2</v>
      </c>
      <c r="G22" s="152">
        <v>7.8294985400034725E-2</v>
      </c>
      <c r="H22" s="152">
        <v>7.9858727533604679E-2</v>
      </c>
      <c r="I22" s="152">
        <v>8.3933355275162311E-2</v>
      </c>
      <c r="J22" s="152">
        <v>8.6945530921108793E-2</v>
      </c>
      <c r="K22" s="152">
        <v>8.693998826683598E-2</v>
      </c>
      <c r="L22" s="152">
        <v>8.8181552226364285E-2</v>
      </c>
      <c r="M22" s="152">
        <v>8.8270057160140733E-2</v>
      </c>
      <c r="N22" s="152">
        <v>8.7861178720512148E-2</v>
      </c>
      <c r="O22" s="152">
        <v>8.835597584018158E-2</v>
      </c>
      <c r="P22" s="152">
        <v>8.7327331375463016E-2</v>
      </c>
      <c r="Q22" s="152">
        <v>8.6876244457306989E-2</v>
      </c>
      <c r="R22" s="152">
        <v>8.8634438418168232E-2</v>
      </c>
      <c r="S22" s="152">
        <v>9.0601990600294377E-2</v>
      </c>
      <c r="T22" s="152">
        <v>9.2127634608589457E-2</v>
      </c>
      <c r="U22" s="152">
        <v>9.374972874113284E-2</v>
      </c>
      <c r="V22" s="152">
        <v>9.5243815290677908E-2</v>
      </c>
      <c r="W22" s="152">
        <v>9.6577797773184995E-2</v>
      </c>
      <c r="X22" s="152">
        <v>9.8741736543193376E-2</v>
      </c>
      <c r="Y22" s="152">
        <v>0.1006561403108949</v>
      </c>
      <c r="Z22" s="152">
        <v>0.10236997532876206</v>
      </c>
      <c r="AA22" s="152">
        <v>0.1042590554760669</v>
      </c>
      <c r="AB22" s="152">
        <v>0.1062979678090587</v>
      </c>
      <c r="AC22" s="153">
        <v>0.10795476667679026</v>
      </c>
    </row>
    <row r="23" spans="2:29" x14ac:dyDescent="0.25">
      <c r="B23" s="94" t="s">
        <v>136</v>
      </c>
      <c r="C23" s="88" t="s">
        <v>15</v>
      </c>
      <c r="D23" s="95" t="s">
        <v>3</v>
      </c>
      <c r="E23" s="154">
        <v>9.4226000000000004E-2</v>
      </c>
      <c r="F23" s="155">
        <v>9.4609236060055932E-2</v>
      </c>
      <c r="G23" s="155">
        <v>9.6627532216617129E-2</v>
      </c>
      <c r="H23" s="155">
        <v>9.8578671397872464E-2</v>
      </c>
      <c r="I23" s="155">
        <v>0.10366273587686242</v>
      </c>
      <c r="J23" s="155">
        <v>0.1074211393869168</v>
      </c>
      <c r="K23" s="155">
        <v>0.10741422361117112</v>
      </c>
      <c r="L23" s="155">
        <v>0.1089633691099496</v>
      </c>
      <c r="M23" s="155">
        <v>0.10907380000537567</v>
      </c>
      <c r="N23" s="155">
        <v>0.10856362717904876</v>
      </c>
      <c r="O23" s="155">
        <v>0.10918100393588993</v>
      </c>
      <c r="P23" s="155">
        <v>0.10835303207751597</v>
      </c>
      <c r="Q23" s="155">
        <v>0.10811555564439199</v>
      </c>
      <c r="R23" s="155">
        <v>0.11030931959794821</v>
      </c>
      <c r="S23" s="155">
        <v>0.11276430758560738</v>
      </c>
      <c r="T23" s="155">
        <v>0.11466791031992529</v>
      </c>
      <c r="U23" s="155">
        <v>0.11669185745912811</v>
      </c>
      <c r="V23" s="155">
        <v>0.11855608477923536</v>
      </c>
      <c r="W23" s="155">
        <v>0.12022054430414805</v>
      </c>
      <c r="X23" s="155">
        <v>0.12292057113680865</v>
      </c>
      <c r="Y23" s="155">
        <v>0.12530924387236883</v>
      </c>
      <c r="Z23" s="155">
        <v>0.12744765952401721</v>
      </c>
      <c r="AA23" s="155">
        <v>0.1298047350371796</v>
      </c>
      <c r="AB23" s="155">
        <v>0.13234876173738938</v>
      </c>
      <c r="AC23" s="156">
        <v>0.13441601126459277</v>
      </c>
    </row>
    <row r="24" spans="2:29" x14ac:dyDescent="0.25">
      <c r="B24" s="94" t="s">
        <v>136</v>
      </c>
      <c r="C24" s="88" t="s">
        <v>15</v>
      </c>
      <c r="D24" s="95" t="s">
        <v>4</v>
      </c>
      <c r="E24" s="154">
        <v>7.7802907585517223E-2</v>
      </c>
      <c r="F24" s="155">
        <v>7.811577826277738E-2</v>
      </c>
      <c r="G24" s="155">
        <v>7.9763498170248345E-2</v>
      </c>
      <c r="H24" s="155">
        <v>8.1356391691226271E-2</v>
      </c>
      <c r="I24" s="155">
        <v>8.5506978920788679E-2</v>
      </c>
      <c r="J24" s="155">
        <v>8.8575307750377627E-2</v>
      </c>
      <c r="K24" s="155">
        <v>8.8569661769566183E-2</v>
      </c>
      <c r="L24" s="155">
        <v>8.9834371049028625E-2</v>
      </c>
      <c r="M24" s="155">
        <v>8.9924525897811289E-2</v>
      </c>
      <c r="N24" s="155">
        <v>8.9508025118450033E-2</v>
      </c>
      <c r="O24" s="155">
        <v>9.0012046279740007E-2</v>
      </c>
      <c r="P24" s="155">
        <v>8.8946585637438735E-2</v>
      </c>
      <c r="Q24" s="155">
        <v>8.8474489442374862E-2</v>
      </c>
      <c r="R24" s="155">
        <v>9.0265459774858461E-2</v>
      </c>
      <c r="S24" s="155">
        <v>9.2269691198833548E-2</v>
      </c>
      <c r="T24" s="155">
        <v>9.3823776366689204E-2</v>
      </c>
      <c r="U24" s="155">
        <v>9.547610968858157E-2</v>
      </c>
      <c r="V24" s="155">
        <v>9.6998049101390843E-2</v>
      </c>
      <c r="W24" s="155">
        <v>9.835689977623488E-2</v>
      </c>
      <c r="X24" s="155">
        <v>0.10056117884024535</v>
      </c>
      <c r="Y24" s="155">
        <v>0.10251127105343254</v>
      </c>
      <c r="Z24" s="155">
        <v>0.10425705550048413</v>
      </c>
      <c r="AA24" s="155">
        <v>0.10618135200861763</v>
      </c>
      <c r="AB24" s="155">
        <v>0.10825827388425328</v>
      </c>
      <c r="AC24" s="156">
        <v>0.10994595890937199</v>
      </c>
    </row>
    <row r="25" spans="2:29" x14ac:dyDescent="0.25">
      <c r="B25" s="94" t="s">
        <v>136</v>
      </c>
      <c r="C25" s="88" t="s">
        <v>15</v>
      </c>
      <c r="D25" s="95" t="s">
        <v>5</v>
      </c>
      <c r="E25" s="154">
        <v>0.12096400029412629</v>
      </c>
      <c r="F25" s="155">
        <v>0.12146079961798614</v>
      </c>
      <c r="G25" s="155">
        <v>0.12407717179805242</v>
      </c>
      <c r="H25" s="155">
        <v>0.12660648656520307</v>
      </c>
      <c r="I25" s="155">
        <v>0.13319709757204173</v>
      </c>
      <c r="J25" s="155">
        <v>0.13806921822351434</v>
      </c>
      <c r="K25" s="155">
        <v>0.13806025311539294</v>
      </c>
      <c r="L25" s="155">
        <v>0.1400684525427677</v>
      </c>
      <c r="M25" s="155">
        <v>0.14021160711484243</v>
      </c>
      <c r="N25" s="155">
        <v>0.13955025620977915</v>
      </c>
      <c r="O25" s="155">
        <v>0.14035057848456906</v>
      </c>
      <c r="P25" s="155">
        <v>0.13977018630943516</v>
      </c>
      <c r="Q25" s="155">
        <v>0.13981443219231032</v>
      </c>
      <c r="R25" s="155">
        <v>0.14265826804814233</v>
      </c>
      <c r="S25" s="155">
        <v>0.14584073572139605</v>
      </c>
      <c r="T25" s="155">
        <v>0.14830842769998726</v>
      </c>
      <c r="U25" s="155">
        <v>0.1509321254024876</v>
      </c>
      <c r="V25" s="155">
        <v>0.15334877396112057</v>
      </c>
      <c r="W25" s="155">
        <v>0.15550645809566688</v>
      </c>
      <c r="X25" s="155">
        <v>0.15900657628567613</v>
      </c>
      <c r="Y25" s="155">
        <v>0.16210307769469165</v>
      </c>
      <c r="Z25" s="155">
        <v>0.16487516404198163</v>
      </c>
      <c r="AA25" s="155">
        <v>0.16793070511255515</v>
      </c>
      <c r="AB25" s="155">
        <v>0.17122859608962337</v>
      </c>
      <c r="AC25" s="156">
        <v>0.17390842785497018</v>
      </c>
    </row>
    <row r="26" spans="2:29" x14ac:dyDescent="0.25">
      <c r="B26" s="94" t="s">
        <v>136</v>
      </c>
      <c r="C26" s="88" t="s">
        <v>15</v>
      </c>
      <c r="D26" s="95" t="s">
        <v>6</v>
      </c>
      <c r="E26" s="154">
        <v>0.11120038095238094</v>
      </c>
      <c r="F26" s="155">
        <v>0.11336505849328365</v>
      </c>
      <c r="G26" s="155">
        <v>0.11754007200937222</v>
      </c>
      <c r="H26" s="155">
        <v>0.12154629934429637</v>
      </c>
      <c r="I26" s="155">
        <v>0.12743501251640671</v>
      </c>
      <c r="J26" s="155">
        <v>0.13401111505179575</v>
      </c>
      <c r="K26" s="155">
        <v>0.13573756106230994</v>
      </c>
      <c r="L26" s="155">
        <v>0.13921256122451292</v>
      </c>
      <c r="M26" s="155">
        <v>0.141118003140246</v>
      </c>
      <c r="N26" s="155">
        <v>0.14211623465613527</v>
      </c>
      <c r="O26" s="155">
        <v>0.1446333012278623</v>
      </c>
      <c r="P26" s="155">
        <v>0.14566431924079495</v>
      </c>
      <c r="Q26" s="155">
        <v>0.14752673570937852</v>
      </c>
      <c r="R26" s="155">
        <v>0.15177139177257715</v>
      </c>
      <c r="S26" s="155">
        <v>0.15656463038033835</v>
      </c>
      <c r="T26" s="155">
        <v>0.1609708033575343</v>
      </c>
      <c r="U26" s="155">
        <v>0.16548728695216036</v>
      </c>
      <c r="V26" s="155">
        <v>0.16992783358231417</v>
      </c>
      <c r="W26" s="155">
        <v>0.17419792636764517</v>
      </c>
      <c r="X26" s="155">
        <v>0.17982576196417394</v>
      </c>
      <c r="Y26" s="155">
        <v>0.1850314817906675</v>
      </c>
      <c r="Z26" s="155">
        <v>0.19022793597696647</v>
      </c>
      <c r="AA26" s="155">
        <v>0.19599701293709637</v>
      </c>
      <c r="AB26" s="155">
        <v>0.202217952379942</v>
      </c>
      <c r="AC26" s="156">
        <v>0.20826523353047235</v>
      </c>
    </row>
    <row r="27" spans="2:29" x14ac:dyDescent="0.25">
      <c r="B27" s="94" t="s">
        <v>136</v>
      </c>
      <c r="C27" s="88" t="s">
        <v>16</v>
      </c>
      <c r="D27" s="95" t="s">
        <v>2</v>
      </c>
      <c r="E27" s="154">
        <v>8.1840375182505376</v>
      </c>
      <c r="F27" s="155">
        <v>8.2189133485409176</v>
      </c>
      <c r="G27" s="155">
        <v>8.4025854023181239</v>
      </c>
      <c r="H27" s="155">
        <v>8.5801459349789653</v>
      </c>
      <c r="I27" s="155">
        <v>9.0428136962766121</v>
      </c>
      <c r="J27" s="155">
        <v>9.38484164364748</v>
      </c>
      <c r="K27" s="155">
        <v>9.3842122837140813</v>
      </c>
      <c r="L27" s="155">
        <v>9.5251899764255157</v>
      </c>
      <c r="M27" s="155">
        <v>9.5352395765783111</v>
      </c>
      <c r="N27" s="155">
        <v>9.4888120537947174</v>
      </c>
      <c r="O27" s="155">
        <v>9.5449955115666096</v>
      </c>
      <c r="P27" s="155">
        <v>9.6369722963301321</v>
      </c>
      <c r="Q27" s="155">
        <v>9.7348790608004734</v>
      </c>
      <c r="R27" s="155">
        <v>9.9345193016750279</v>
      </c>
      <c r="S27" s="155">
        <v>10.157931849048648</v>
      </c>
      <c r="T27" s="155">
        <v>10.331166397730442</v>
      </c>
      <c r="U27" s="155">
        <v>10.515352710817046</v>
      </c>
      <c r="V27" s="155">
        <v>10.685003958221229</v>
      </c>
      <c r="W27" s="155">
        <v>10.836475633166408</v>
      </c>
      <c r="X27" s="155">
        <v>11.082187577865984</v>
      </c>
      <c r="Y27" s="155">
        <v>11.29956520389757</v>
      </c>
      <c r="Z27" s="155">
        <v>11.494168554496415</v>
      </c>
      <c r="AA27" s="155">
        <v>11.708670722081234</v>
      </c>
      <c r="AB27" s="155">
        <v>11.940186105674744</v>
      </c>
      <c r="AC27" s="156">
        <v>12.128313088475096</v>
      </c>
    </row>
    <row r="28" spans="2:29" x14ac:dyDescent="0.25">
      <c r="B28" s="94" t="s">
        <v>136</v>
      </c>
      <c r="C28" s="88" t="s">
        <v>16</v>
      </c>
      <c r="D28" s="95" t="s">
        <v>3</v>
      </c>
      <c r="E28" s="154">
        <v>0</v>
      </c>
      <c r="F28" s="155">
        <v>0</v>
      </c>
      <c r="G28" s="155">
        <v>0</v>
      </c>
      <c r="H28" s="155">
        <v>0</v>
      </c>
      <c r="I28" s="155">
        <v>0</v>
      </c>
      <c r="J28" s="155">
        <v>0</v>
      </c>
      <c r="K28" s="155">
        <v>0</v>
      </c>
      <c r="L28" s="155">
        <v>0</v>
      </c>
      <c r="M28" s="155">
        <v>0</v>
      </c>
      <c r="N28" s="155">
        <v>0</v>
      </c>
      <c r="O28" s="155">
        <v>0</v>
      </c>
      <c r="P28" s="155">
        <v>0</v>
      </c>
      <c r="Q28" s="155">
        <v>0</v>
      </c>
      <c r="R28" s="155">
        <v>0</v>
      </c>
      <c r="S28" s="155">
        <v>0</v>
      </c>
      <c r="T28" s="155">
        <v>0</v>
      </c>
      <c r="U28" s="155">
        <v>0</v>
      </c>
      <c r="V28" s="155">
        <v>0</v>
      </c>
      <c r="W28" s="155">
        <v>0</v>
      </c>
      <c r="X28" s="155">
        <v>0</v>
      </c>
      <c r="Y28" s="155">
        <v>0</v>
      </c>
      <c r="Z28" s="155">
        <v>0</v>
      </c>
      <c r="AA28" s="155">
        <v>0</v>
      </c>
      <c r="AB28" s="155">
        <v>0</v>
      </c>
      <c r="AC28" s="156">
        <v>0</v>
      </c>
    </row>
    <row r="29" spans="2:29" x14ac:dyDescent="0.25">
      <c r="B29" s="94" t="s">
        <v>136</v>
      </c>
      <c r="C29" s="88" t="s">
        <v>16</v>
      </c>
      <c r="D29" s="95" t="s">
        <v>4</v>
      </c>
      <c r="E29" s="154">
        <v>9.7515169177328751</v>
      </c>
      <c r="F29" s="155">
        <v>9.7930724761401056</v>
      </c>
      <c r="G29" s="155">
        <v>10.011923029516602</v>
      </c>
      <c r="H29" s="155">
        <v>10.223491529086971</v>
      </c>
      <c r="I29" s="155">
        <v>10.774773520588404</v>
      </c>
      <c r="J29" s="155">
        <v>11.182309691785898</v>
      </c>
      <c r="K29" s="155">
        <v>11.181559791260124</v>
      </c>
      <c r="L29" s="155">
        <v>11.34953878114535</v>
      </c>
      <c r="M29" s="155">
        <v>11.361513169787617</v>
      </c>
      <c r="N29" s="155">
        <v>11.306193436359827</v>
      </c>
      <c r="O29" s="155">
        <v>11.373137647910371</v>
      </c>
      <c r="P29" s="155">
        <v>11.482730641669264</v>
      </c>
      <c r="Q29" s="155">
        <v>11.599389377405009</v>
      </c>
      <c r="R29" s="155">
        <v>11.837266486595563</v>
      </c>
      <c r="S29" s="155">
        <v>12.103468985116534</v>
      </c>
      <c r="T29" s="155">
        <v>12.30988294991559</v>
      </c>
      <c r="U29" s="155">
        <v>12.529346258102235</v>
      </c>
      <c r="V29" s="155">
        <v>12.731490616004692</v>
      </c>
      <c r="W29" s="155">
        <v>12.911973488607773</v>
      </c>
      <c r="X29" s="155">
        <v>13.204746362667024</v>
      </c>
      <c r="Y29" s="155">
        <v>13.463758078223865</v>
      </c>
      <c r="Z29" s="155">
        <v>13.695633587271848</v>
      </c>
      <c r="AA29" s="155">
        <v>13.951219111095408</v>
      </c>
      <c r="AB29" s="155">
        <v>14.227076372843413</v>
      </c>
      <c r="AC29" s="156">
        <v>14.451235102732987</v>
      </c>
    </row>
    <row r="30" spans="2:29" x14ac:dyDescent="0.25">
      <c r="B30" s="94" t="s">
        <v>136</v>
      </c>
      <c r="C30" s="88" t="s">
        <v>16</v>
      </c>
      <c r="D30" s="95" t="s">
        <v>5</v>
      </c>
      <c r="E30" s="154">
        <v>0</v>
      </c>
      <c r="F30" s="155">
        <v>0</v>
      </c>
      <c r="G30" s="155">
        <v>0</v>
      </c>
      <c r="H30" s="155">
        <v>0</v>
      </c>
      <c r="I30" s="155">
        <v>0</v>
      </c>
      <c r="J30" s="155">
        <v>0</v>
      </c>
      <c r="K30" s="155">
        <v>0</v>
      </c>
      <c r="L30" s="155">
        <v>0</v>
      </c>
      <c r="M30" s="155">
        <v>0</v>
      </c>
      <c r="N30" s="155">
        <v>0</v>
      </c>
      <c r="O30" s="155">
        <v>0</v>
      </c>
      <c r="P30" s="155">
        <v>0</v>
      </c>
      <c r="Q30" s="155">
        <v>0</v>
      </c>
      <c r="R30" s="155">
        <v>0</v>
      </c>
      <c r="S30" s="155">
        <v>0</v>
      </c>
      <c r="T30" s="155">
        <v>0</v>
      </c>
      <c r="U30" s="155">
        <v>0</v>
      </c>
      <c r="V30" s="155">
        <v>0</v>
      </c>
      <c r="W30" s="155">
        <v>0</v>
      </c>
      <c r="X30" s="155">
        <v>0</v>
      </c>
      <c r="Y30" s="155">
        <v>0</v>
      </c>
      <c r="Z30" s="155">
        <v>0</v>
      </c>
      <c r="AA30" s="155">
        <v>0</v>
      </c>
      <c r="AB30" s="155">
        <v>0</v>
      </c>
      <c r="AC30" s="156">
        <v>0</v>
      </c>
    </row>
    <row r="31" spans="2:29" x14ac:dyDescent="0.25">
      <c r="B31" s="94" t="s">
        <v>136</v>
      </c>
      <c r="C31" s="88" t="s">
        <v>16</v>
      </c>
      <c r="D31" s="95" t="s">
        <v>6</v>
      </c>
      <c r="E31" s="154">
        <v>0</v>
      </c>
      <c r="F31" s="155">
        <v>0</v>
      </c>
      <c r="G31" s="155">
        <v>0</v>
      </c>
      <c r="H31" s="155">
        <v>0</v>
      </c>
      <c r="I31" s="155">
        <v>0</v>
      </c>
      <c r="J31" s="155">
        <v>0</v>
      </c>
      <c r="K31" s="155">
        <v>0</v>
      </c>
      <c r="L31" s="155">
        <v>0</v>
      </c>
      <c r="M31" s="155">
        <v>0</v>
      </c>
      <c r="N31" s="155">
        <v>0</v>
      </c>
      <c r="O31" s="155">
        <v>0</v>
      </c>
      <c r="P31" s="155">
        <v>0</v>
      </c>
      <c r="Q31" s="155">
        <v>0</v>
      </c>
      <c r="R31" s="155">
        <v>0</v>
      </c>
      <c r="S31" s="155">
        <v>0</v>
      </c>
      <c r="T31" s="155">
        <v>0</v>
      </c>
      <c r="U31" s="155">
        <v>0</v>
      </c>
      <c r="V31" s="155">
        <v>0</v>
      </c>
      <c r="W31" s="155">
        <v>0</v>
      </c>
      <c r="X31" s="155">
        <v>0</v>
      </c>
      <c r="Y31" s="155">
        <v>0</v>
      </c>
      <c r="Z31" s="155">
        <v>0</v>
      </c>
      <c r="AA31" s="155">
        <v>0</v>
      </c>
      <c r="AB31" s="155">
        <v>0</v>
      </c>
      <c r="AC31" s="156">
        <v>0</v>
      </c>
    </row>
    <row r="32" spans="2:29" x14ac:dyDescent="0.25">
      <c r="B32" s="94" t="s">
        <v>137</v>
      </c>
      <c r="C32" s="88" t="s">
        <v>15</v>
      </c>
      <c r="D32" s="95" t="s">
        <v>2</v>
      </c>
      <c r="E32" s="154">
        <v>7.6370275390452672E-2</v>
      </c>
      <c r="F32" s="155">
        <v>7.6117908969197817E-2</v>
      </c>
      <c r="G32" s="155">
        <v>7.6761808891599739E-2</v>
      </c>
      <c r="H32" s="155">
        <v>7.87570818663893E-2</v>
      </c>
      <c r="I32" s="155">
        <v>8.0361422576341407E-2</v>
      </c>
      <c r="J32" s="155">
        <v>8.2094611488527008E-2</v>
      </c>
      <c r="K32" s="155">
        <v>8.3163846356062915E-2</v>
      </c>
      <c r="L32" s="155">
        <v>8.4790176619092134E-2</v>
      </c>
      <c r="M32" s="155">
        <v>8.5715853692514901E-2</v>
      </c>
      <c r="N32" s="155">
        <v>8.6687975944280446E-2</v>
      </c>
      <c r="O32" s="155">
        <v>8.7940647644963413E-2</v>
      </c>
      <c r="P32" s="155">
        <v>8.7322785143390522E-2</v>
      </c>
      <c r="Q32" s="155">
        <v>8.7522157544970391E-2</v>
      </c>
      <c r="R32" s="155">
        <v>8.9325765383473019E-2</v>
      </c>
      <c r="S32" s="155">
        <v>9.1719173228782952E-2</v>
      </c>
      <c r="T32" s="155">
        <v>9.3592515698191964E-2</v>
      </c>
      <c r="U32" s="155">
        <v>9.5349151082338574E-2</v>
      </c>
      <c r="V32" s="155">
        <v>9.731043688019457E-2</v>
      </c>
      <c r="W32" s="155">
        <v>9.9134451638860088E-2</v>
      </c>
      <c r="X32" s="155">
        <v>0.10132551128218303</v>
      </c>
      <c r="Y32" s="155">
        <v>0.10329549922689517</v>
      </c>
      <c r="Z32" s="155">
        <v>0.1052927027324954</v>
      </c>
      <c r="AA32" s="155">
        <v>0.10701907380059124</v>
      </c>
      <c r="AB32" s="155">
        <v>0.10861026741089604</v>
      </c>
      <c r="AC32" s="156">
        <v>0.11015647346285126</v>
      </c>
    </row>
    <row r="33" spans="2:29" x14ac:dyDescent="0.25">
      <c r="B33" s="94" t="s">
        <v>137</v>
      </c>
      <c r="C33" s="88" t="s">
        <v>15</v>
      </c>
      <c r="D33" s="95" t="s">
        <v>3</v>
      </c>
      <c r="E33" s="154">
        <v>9.4226000000000004E-2</v>
      </c>
      <c r="F33" s="155">
        <v>9.3911113036239946E-2</v>
      </c>
      <c r="G33" s="155">
        <v>9.4714530901906471E-2</v>
      </c>
      <c r="H33" s="155">
        <v>9.7204107152898789E-2</v>
      </c>
      <c r="I33" s="155">
        <v>9.9205902686874847E-2</v>
      </c>
      <c r="J33" s="155">
        <v>0.10136846691181031</v>
      </c>
      <c r="K33" s="155">
        <v>0.10270259099737859</v>
      </c>
      <c r="L33" s="155">
        <v>0.10473182371403712</v>
      </c>
      <c r="M33" s="155">
        <v>0.1058868254041314</v>
      </c>
      <c r="N33" s="155">
        <v>0.10709977846951931</v>
      </c>
      <c r="O33" s="155">
        <v>0.10866278350978924</v>
      </c>
      <c r="P33" s="155">
        <v>0.10834735957478463</v>
      </c>
      <c r="Q33" s="155">
        <v>0.10892148541118067</v>
      </c>
      <c r="R33" s="155">
        <v>0.11117191394781396</v>
      </c>
      <c r="S33" s="155">
        <v>0.11415825787463969</v>
      </c>
      <c r="T33" s="155">
        <v>0.11649569690215311</v>
      </c>
      <c r="U33" s="155">
        <v>0.11868751616161327</v>
      </c>
      <c r="V33" s="155">
        <v>0.12113468534870947</v>
      </c>
      <c r="W33" s="155">
        <v>0.12341057635811484</v>
      </c>
      <c r="X33" s="155">
        <v>0.1261444429124392</v>
      </c>
      <c r="Y33" s="155">
        <v>0.12860247009160936</v>
      </c>
      <c r="Z33" s="155">
        <v>0.13109445513764811</v>
      </c>
      <c r="AA33" s="155">
        <v>0.133248512485107</v>
      </c>
      <c r="AB33" s="155">
        <v>0.13523390389420145</v>
      </c>
      <c r="AC33" s="156">
        <v>0.13716316265464462</v>
      </c>
    </row>
    <row r="34" spans="2:29" x14ac:dyDescent="0.25">
      <c r="B34" s="94" t="s">
        <v>137</v>
      </c>
      <c r="C34" s="88" t="s">
        <v>15</v>
      </c>
      <c r="D34" s="95" t="s">
        <v>4</v>
      </c>
      <c r="E34" s="154">
        <v>7.7802907585517223E-2</v>
      </c>
      <c r="F34" s="155">
        <v>7.7545836532240994E-2</v>
      </c>
      <c r="G34" s="155">
        <v>7.8201740080871884E-2</v>
      </c>
      <c r="H34" s="155">
        <v>8.0234209070416118E-2</v>
      </c>
      <c r="I34" s="155">
        <v>8.1868458009203532E-2</v>
      </c>
      <c r="J34" s="155">
        <v>8.3633957147190213E-2</v>
      </c>
      <c r="K34" s="155">
        <v>8.4723124763984789E-2</v>
      </c>
      <c r="L34" s="155">
        <v>8.6379773186596134E-2</v>
      </c>
      <c r="M34" s="155">
        <v>8.7322706795097613E-2</v>
      </c>
      <c r="N34" s="155">
        <v>8.8312951416121346E-2</v>
      </c>
      <c r="O34" s="155">
        <v>8.9588975508005958E-2</v>
      </c>
      <c r="P34" s="155">
        <v>8.8941954654198144E-2</v>
      </c>
      <c r="Q34" s="155">
        <v>8.9132443685831259E-2</v>
      </c>
      <c r="R34" s="155">
        <v>9.0969674504557729E-2</v>
      </c>
      <c r="S34" s="155">
        <v>9.3407700422007633E-2</v>
      </c>
      <c r="T34" s="155">
        <v>9.5315965869381597E-2</v>
      </c>
      <c r="U34" s="155">
        <v>9.7105348570057273E-2</v>
      </c>
      <c r="V34" s="155">
        <v>9.9103196791399645E-2</v>
      </c>
      <c r="W34" s="155">
        <v>0.10096121495748524</v>
      </c>
      <c r="X34" s="155">
        <v>0.10319312048397862</v>
      </c>
      <c r="Y34" s="155">
        <v>0.10519983307819177</v>
      </c>
      <c r="Z34" s="155">
        <v>0.10723426858763357</v>
      </c>
      <c r="AA34" s="155">
        <v>0.1089928227828164</v>
      </c>
      <c r="AB34" s="155">
        <v>0.11061367953282902</v>
      </c>
      <c r="AC34" s="156">
        <v>0.11218871006336385</v>
      </c>
    </row>
    <row r="35" spans="2:29" x14ac:dyDescent="0.25">
      <c r="B35" s="94" t="s">
        <v>137</v>
      </c>
      <c r="C35" s="88" t="s">
        <v>15</v>
      </c>
      <c r="D35" s="95" t="s">
        <v>5</v>
      </c>
      <c r="E35" s="154">
        <v>0.12096400029412629</v>
      </c>
      <c r="F35" s="155">
        <v>0.12055580376203208</v>
      </c>
      <c r="G35" s="155">
        <v>0.12159729618417475</v>
      </c>
      <c r="H35" s="155">
        <v>0.12482460156355374</v>
      </c>
      <c r="I35" s="155">
        <v>0.12741958353795313</v>
      </c>
      <c r="J35" s="155">
        <v>0.13022297433733312</v>
      </c>
      <c r="K35" s="155">
        <v>0.13195243566088063</v>
      </c>
      <c r="L35" s="155">
        <v>0.13458298520113821</v>
      </c>
      <c r="M35" s="155">
        <v>0.13608024529355248</v>
      </c>
      <c r="N35" s="155">
        <v>0.13765262932930969</v>
      </c>
      <c r="O35" s="155">
        <v>0.13967879525712534</v>
      </c>
      <c r="P35" s="155">
        <v>0.13976283288992369</v>
      </c>
      <c r="Q35" s="155">
        <v>0.1408591808601698</v>
      </c>
      <c r="R35" s="155">
        <v>0.14377647255560985</v>
      </c>
      <c r="S35" s="155">
        <v>0.14764775137901562</v>
      </c>
      <c r="T35" s="155">
        <v>0.15067783713937652</v>
      </c>
      <c r="U35" s="155">
        <v>0.15351915203538055</v>
      </c>
      <c r="V35" s="155">
        <v>0.1566914839848913</v>
      </c>
      <c r="W35" s="155">
        <v>0.1596417833760454</v>
      </c>
      <c r="X35" s="155">
        <v>0.16318576891726294</v>
      </c>
      <c r="Y35" s="155">
        <v>0.16637217637710022</v>
      </c>
      <c r="Z35" s="155">
        <v>0.16960260434298693</v>
      </c>
      <c r="AA35" s="155">
        <v>0.17239496744581378</v>
      </c>
      <c r="AB35" s="155">
        <v>0.17496868430714288</v>
      </c>
      <c r="AC35" s="156">
        <v>0.17746963488992201</v>
      </c>
    </row>
    <row r="36" spans="2:29" x14ac:dyDescent="0.25">
      <c r="B36" s="94" t="s">
        <v>137</v>
      </c>
      <c r="C36" s="88" t="s">
        <v>15</v>
      </c>
      <c r="D36" s="95" t="s">
        <v>6</v>
      </c>
      <c r="E36" s="154">
        <v>0.11120038095238094</v>
      </c>
      <c r="F36" s="155">
        <v>0.11243889857409654</v>
      </c>
      <c r="G36" s="155">
        <v>0.11469790022687047</v>
      </c>
      <c r="H36" s="155">
        <v>0.11868195363537325</v>
      </c>
      <c r="I36" s="155">
        <v>0.12201742755323221</v>
      </c>
      <c r="J36" s="155">
        <v>0.12579500614989084</v>
      </c>
      <c r="K36" s="155">
        <v>0.12884122240284779</v>
      </c>
      <c r="L36" s="155">
        <v>0.13327445933543569</v>
      </c>
      <c r="M36" s="155">
        <v>0.13596709035814086</v>
      </c>
      <c r="N36" s="155">
        <v>0.13869636450512329</v>
      </c>
      <c r="O36" s="155">
        <v>0.1422071094985923</v>
      </c>
      <c r="P36" s="155">
        <v>0.14375954255258971</v>
      </c>
      <c r="Q36" s="155">
        <v>0.14624706708519608</v>
      </c>
      <c r="R36" s="155">
        <v>0.15066394274628489</v>
      </c>
      <c r="S36" s="155">
        <v>0.15605351056262376</v>
      </c>
      <c r="T36" s="155">
        <v>0.16099367740120085</v>
      </c>
      <c r="U36" s="155">
        <v>0.16579541799570116</v>
      </c>
      <c r="V36" s="155">
        <v>0.171136144414025</v>
      </c>
      <c r="W36" s="155">
        <v>0.17614848792204471</v>
      </c>
      <c r="X36" s="155">
        <v>0.18191798609396612</v>
      </c>
      <c r="Y36" s="155">
        <v>0.18763094288293686</v>
      </c>
      <c r="Z36" s="155">
        <v>0.1931996970081038</v>
      </c>
      <c r="AA36" s="155">
        <v>0.19974433791668239</v>
      </c>
      <c r="AB36" s="155">
        <v>0.20677780211605332</v>
      </c>
      <c r="AC36" s="156">
        <v>0.2139908288341632</v>
      </c>
    </row>
    <row r="37" spans="2:29" x14ac:dyDescent="0.25">
      <c r="B37" s="94" t="s">
        <v>137</v>
      </c>
      <c r="C37" s="88" t="s">
        <v>16</v>
      </c>
      <c r="D37" s="95" t="s">
        <v>2</v>
      </c>
      <c r="E37" s="154">
        <v>8.1840375182505376</v>
      </c>
      <c r="F37" s="155">
        <v>8.1553816962823582</v>
      </c>
      <c r="G37" s="155">
        <v>8.2284955497416519</v>
      </c>
      <c r="H37" s="155">
        <v>8.4550557508143243</v>
      </c>
      <c r="I37" s="155">
        <v>8.6372261898612219</v>
      </c>
      <c r="J37" s="155">
        <v>8.8340271456217287</v>
      </c>
      <c r="K37" s="155">
        <v>8.955437132948596</v>
      </c>
      <c r="L37" s="155">
        <v>9.1401044521866233</v>
      </c>
      <c r="M37" s="155">
        <v>9.2452136710919426</v>
      </c>
      <c r="N37" s="155">
        <v>9.3555966691127779</v>
      </c>
      <c r="O37" s="155">
        <v>9.4978356288795283</v>
      </c>
      <c r="P37" s="155">
        <v>9.6364560786168241</v>
      </c>
      <c r="Q37" s="155">
        <v>9.8082215061026883</v>
      </c>
      <c r="R37" s="155">
        <v>10.013018423472101</v>
      </c>
      <c r="S37" s="155">
        <v>10.284786231453122</v>
      </c>
      <c r="T37" s="155">
        <v>10.497501409731944</v>
      </c>
      <c r="U37" s="155">
        <v>10.696964676599279</v>
      </c>
      <c r="V37" s="155">
        <v>10.919665685602869</v>
      </c>
      <c r="W37" s="155">
        <v>11.126779777611439</v>
      </c>
      <c r="X37" s="155">
        <v>11.37557125608361</v>
      </c>
      <c r="Y37" s="155">
        <v>11.59926038058137</v>
      </c>
      <c r="Z37" s="155">
        <v>11.82603979048119</v>
      </c>
      <c r="AA37" s="155">
        <v>12.022066590450795</v>
      </c>
      <c r="AB37" s="155">
        <v>12.202744196398037</v>
      </c>
      <c r="AC37" s="156">
        <v>12.378313533755348</v>
      </c>
    </row>
    <row r="38" spans="2:29" x14ac:dyDescent="0.25">
      <c r="B38" s="94" t="s">
        <v>137</v>
      </c>
      <c r="C38" s="88" t="s">
        <v>16</v>
      </c>
      <c r="D38" s="95" t="s">
        <v>3</v>
      </c>
      <c r="E38" s="154">
        <v>0</v>
      </c>
      <c r="F38" s="155">
        <v>0</v>
      </c>
      <c r="G38" s="155">
        <v>0</v>
      </c>
      <c r="H38" s="155">
        <v>0</v>
      </c>
      <c r="I38" s="155">
        <v>0</v>
      </c>
      <c r="J38" s="155">
        <v>0</v>
      </c>
      <c r="K38" s="155">
        <v>0</v>
      </c>
      <c r="L38" s="155">
        <v>0</v>
      </c>
      <c r="M38" s="155">
        <v>0</v>
      </c>
      <c r="N38" s="155">
        <v>0</v>
      </c>
      <c r="O38" s="155">
        <v>0</v>
      </c>
      <c r="P38" s="155">
        <v>0</v>
      </c>
      <c r="Q38" s="155">
        <v>0</v>
      </c>
      <c r="R38" s="155">
        <v>0</v>
      </c>
      <c r="S38" s="155">
        <v>0</v>
      </c>
      <c r="T38" s="155">
        <v>0</v>
      </c>
      <c r="U38" s="155">
        <v>0</v>
      </c>
      <c r="V38" s="155">
        <v>0</v>
      </c>
      <c r="W38" s="155">
        <v>0</v>
      </c>
      <c r="X38" s="155">
        <v>0</v>
      </c>
      <c r="Y38" s="155">
        <v>0</v>
      </c>
      <c r="Z38" s="155">
        <v>0</v>
      </c>
      <c r="AA38" s="155">
        <v>0</v>
      </c>
      <c r="AB38" s="155">
        <v>0</v>
      </c>
      <c r="AC38" s="156">
        <v>0</v>
      </c>
    </row>
    <row r="39" spans="2:29" x14ac:dyDescent="0.25">
      <c r="B39" s="94" t="s">
        <v>137</v>
      </c>
      <c r="C39" s="88" t="s">
        <v>16</v>
      </c>
      <c r="D39" s="95" t="s">
        <v>4</v>
      </c>
      <c r="E39" s="154">
        <v>9.7515169177328751</v>
      </c>
      <c r="F39" s="155">
        <v>9.7173726787687826</v>
      </c>
      <c r="G39" s="155">
        <v>9.8044899454405208</v>
      </c>
      <c r="H39" s="155">
        <v>10.074442964194205</v>
      </c>
      <c r="I39" s="155">
        <v>10.291504300278643</v>
      </c>
      <c r="J39" s="155">
        <v>10.525998319305918</v>
      </c>
      <c r="K39" s="155">
        <v>10.670661823445471</v>
      </c>
      <c r="L39" s="155">
        <v>10.890698264344747</v>
      </c>
      <c r="M39" s="155">
        <v>11.015938932423211</v>
      </c>
      <c r="N39" s="155">
        <v>11.147463460534166</v>
      </c>
      <c r="O39" s="155">
        <v>11.316945286519575</v>
      </c>
      <c r="P39" s="155">
        <v>11.482115553364336</v>
      </c>
      <c r="Q39" s="155">
        <v>11.686779017855402</v>
      </c>
      <c r="R39" s="155">
        <v>11.930800455926015</v>
      </c>
      <c r="S39" s="155">
        <v>12.254619643131871</v>
      </c>
      <c r="T39" s="155">
        <v>12.508075917619713</v>
      </c>
      <c r="U39" s="155">
        <v>12.745742157172689</v>
      </c>
      <c r="V39" s="155">
        <v>13.011096837188735</v>
      </c>
      <c r="W39" s="155">
        <v>13.257879255722196</v>
      </c>
      <c r="X39" s="155">
        <v>13.55432148315565</v>
      </c>
      <c r="Y39" s="155">
        <v>13.820853531302841</v>
      </c>
      <c r="Z39" s="155">
        <v>14.091067743701062</v>
      </c>
      <c r="AA39" s="155">
        <v>14.32463933375913</v>
      </c>
      <c r="AB39" s="155">
        <v>14.539921916117894</v>
      </c>
      <c r="AC39" s="156">
        <v>14.749117849012512</v>
      </c>
    </row>
    <row r="40" spans="2:29" x14ac:dyDescent="0.25">
      <c r="B40" s="94" t="s">
        <v>137</v>
      </c>
      <c r="C40" s="88" t="s">
        <v>16</v>
      </c>
      <c r="D40" s="95" t="s">
        <v>5</v>
      </c>
      <c r="E40" s="154">
        <v>0</v>
      </c>
      <c r="F40" s="155">
        <v>0</v>
      </c>
      <c r="G40" s="155">
        <v>0</v>
      </c>
      <c r="H40" s="155">
        <v>0</v>
      </c>
      <c r="I40" s="155">
        <v>0</v>
      </c>
      <c r="J40" s="155">
        <v>0</v>
      </c>
      <c r="K40" s="155">
        <v>0</v>
      </c>
      <c r="L40" s="155">
        <v>0</v>
      </c>
      <c r="M40" s="155">
        <v>0</v>
      </c>
      <c r="N40" s="155">
        <v>0</v>
      </c>
      <c r="O40" s="155">
        <v>0</v>
      </c>
      <c r="P40" s="155">
        <v>0</v>
      </c>
      <c r="Q40" s="155">
        <v>0</v>
      </c>
      <c r="R40" s="155">
        <v>0</v>
      </c>
      <c r="S40" s="155">
        <v>0</v>
      </c>
      <c r="T40" s="155">
        <v>0</v>
      </c>
      <c r="U40" s="155">
        <v>0</v>
      </c>
      <c r="V40" s="155">
        <v>0</v>
      </c>
      <c r="W40" s="155">
        <v>0</v>
      </c>
      <c r="X40" s="155">
        <v>0</v>
      </c>
      <c r="Y40" s="155">
        <v>0</v>
      </c>
      <c r="Z40" s="155">
        <v>0</v>
      </c>
      <c r="AA40" s="155">
        <v>0</v>
      </c>
      <c r="AB40" s="155">
        <v>0</v>
      </c>
      <c r="AC40" s="156">
        <v>0</v>
      </c>
    </row>
    <row r="41" spans="2:29" x14ac:dyDescent="0.25">
      <c r="B41" s="94" t="s">
        <v>137</v>
      </c>
      <c r="C41" s="88" t="s">
        <v>16</v>
      </c>
      <c r="D41" s="95" t="s">
        <v>6</v>
      </c>
      <c r="E41" s="154">
        <v>0</v>
      </c>
      <c r="F41" s="155">
        <v>0</v>
      </c>
      <c r="G41" s="155">
        <v>0</v>
      </c>
      <c r="H41" s="155">
        <v>0</v>
      </c>
      <c r="I41" s="155">
        <v>0</v>
      </c>
      <c r="J41" s="155">
        <v>0</v>
      </c>
      <c r="K41" s="155">
        <v>0</v>
      </c>
      <c r="L41" s="155">
        <v>0</v>
      </c>
      <c r="M41" s="155">
        <v>0</v>
      </c>
      <c r="N41" s="155">
        <v>0</v>
      </c>
      <c r="O41" s="155">
        <v>0</v>
      </c>
      <c r="P41" s="155">
        <v>0</v>
      </c>
      <c r="Q41" s="155">
        <v>0</v>
      </c>
      <c r="R41" s="155">
        <v>0</v>
      </c>
      <c r="S41" s="155">
        <v>0</v>
      </c>
      <c r="T41" s="155">
        <v>0</v>
      </c>
      <c r="U41" s="155">
        <v>0</v>
      </c>
      <c r="V41" s="155">
        <v>0</v>
      </c>
      <c r="W41" s="155">
        <v>0</v>
      </c>
      <c r="X41" s="155">
        <v>0</v>
      </c>
      <c r="Y41" s="155">
        <v>0</v>
      </c>
      <c r="Z41" s="155">
        <v>0</v>
      </c>
      <c r="AA41" s="155">
        <v>0</v>
      </c>
      <c r="AB41" s="155">
        <v>0</v>
      </c>
      <c r="AC41" s="156">
        <v>0</v>
      </c>
    </row>
    <row r="42" spans="2:29" x14ac:dyDescent="0.25">
      <c r="B42" s="321" t="s">
        <v>138</v>
      </c>
      <c r="C42" s="88" t="s">
        <v>15</v>
      </c>
      <c r="D42" s="95" t="s">
        <v>2</v>
      </c>
      <c r="E42" s="154">
        <v>7.6370275390452672E-2</v>
      </c>
      <c r="F42" s="155">
        <v>7.6117908969197817E-2</v>
      </c>
      <c r="G42" s="155">
        <v>7.6761808891599739E-2</v>
      </c>
      <c r="H42" s="155">
        <v>7.87570818663893E-2</v>
      </c>
      <c r="I42" s="155">
        <v>8.0361422576341407E-2</v>
      </c>
      <c r="J42" s="155">
        <v>8.2094611488527008E-2</v>
      </c>
      <c r="K42" s="155">
        <v>8.3163846356062915E-2</v>
      </c>
      <c r="L42" s="155">
        <v>8.4790176619092134E-2</v>
      </c>
      <c r="M42" s="155">
        <v>8.5715853692514901E-2</v>
      </c>
      <c r="N42" s="155">
        <v>8.6687975944280446E-2</v>
      </c>
      <c r="O42" s="155">
        <v>8.7940647644963413E-2</v>
      </c>
      <c r="P42" s="155">
        <v>8.7322785143390522E-2</v>
      </c>
      <c r="Q42" s="155">
        <v>8.7522157544970391E-2</v>
      </c>
      <c r="R42" s="155">
        <v>8.9325765383473019E-2</v>
      </c>
      <c r="S42" s="155">
        <v>9.1719173228782952E-2</v>
      </c>
      <c r="T42" s="155">
        <v>9.3592515698191964E-2</v>
      </c>
      <c r="U42" s="155">
        <v>9.5349151082338574E-2</v>
      </c>
      <c r="V42" s="155">
        <v>9.731043688019457E-2</v>
      </c>
      <c r="W42" s="155">
        <v>9.9134451638860088E-2</v>
      </c>
      <c r="X42" s="155">
        <v>0.10132551128218303</v>
      </c>
      <c r="Y42" s="155">
        <v>0.10329549922689517</v>
      </c>
      <c r="Z42" s="155">
        <v>0.1052927027324954</v>
      </c>
      <c r="AA42" s="155">
        <v>0.10701907380059124</v>
      </c>
      <c r="AB42" s="155">
        <v>0.10861026741089604</v>
      </c>
      <c r="AC42" s="156">
        <v>0.11015647346285126</v>
      </c>
    </row>
    <row r="43" spans="2:29" x14ac:dyDescent="0.25">
      <c r="B43" s="321" t="s">
        <v>138</v>
      </c>
      <c r="C43" s="88" t="s">
        <v>15</v>
      </c>
      <c r="D43" s="95" t="s">
        <v>3</v>
      </c>
      <c r="E43" s="154">
        <v>9.4226000000000004E-2</v>
      </c>
      <c r="F43" s="155">
        <v>9.3911113036239946E-2</v>
      </c>
      <c r="G43" s="155">
        <v>9.4714530901906471E-2</v>
      </c>
      <c r="H43" s="155">
        <v>9.7204107152898789E-2</v>
      </c>
      <c r="I43" s="155">
        <v>9.9205902686874847E-2</v>
      </c>
      <c r="J43" s="155">
        <v>0.10136846691181031</v>
      </c>
      <c r="K43" s="155">
        <v>0.10270259099737859</v>
      </c>
      <c r="L43" s="155">
        <v>0.10473182371403712</v>
      </c>
      <c r="M43" s="155">
        <v>0.1058868254041314</v>
      </c>
      <c r="N43" s="155">
        <v>0.10709977846951931</v>
      </c>
      <c r="O43" s="155">
        <v>0.10866278350978924</v>
      </c>
      <c r="P43" s="155">
        <v>0.10834735957478463</v>
      </c>
      <c r="Q43" s="155">
        <v>0.10892148541118067</v>
      </c>
      <c r="R43" s="155">
        <v>0.11117191394781396</v>
      </c>
      <c r="S43" s="155">
        <v>0.11415825787463969</v>
      </c>
      <c r="T43" s="155">
        <v>0.11649569690215311</v>
      </c>
      <c r="U43" s="155">
        <v>0.11868751616161327</v>
      </c>
      <c r="V43" s="155">
        <v>0.12113468534870947</v>
      </c>
      <c r="W43" s="155">
        <v>0.12341057635811484</v>
      </c>
      <c r="X43" s="155">
        <v>0.1261444429124392</v>
      </c>
      <c r="Y43" s="155">
        <v>0.12860247009160936</v>
      </c>
      <c r="Z43" s="155">
        <v>0.13109445513764811</v>
      </c>
      <c r="AA43" s="155">
        <v>0.133248512485107</v>
      </c>
      <c r="AB43" s="155">
        <v>0.13523390389420145</v>
      </c>
      <c r="AC43" s="156">
        <v>0.13716316265464462</v>
      </c>
    </row>
    <row r="44" spans="2:29" x14ac:dyDescent="0.25">
      <c r="B44" s="321" t="s">
        <v>138</v>
      </c>
      <c r="C44" s="88" t="s">
        <v>15</v>
      </c>
      <c r="D44" s="95" t="s">
        <v>4</v>
      </c>
      <c r="E44" s="154">
        <v>7.7802907585517223E-2</v>
      </c>
      <c r="F44" s="155">
        <v>7.7545836532240994E-2</v>
      </c>
      <c r="G44" s="155">
        <v>7.8201740080871884E-2</v>
      </c>
      <c r="H44" s="155">
        <v>8.0234209070416118E-2</v>
      </c>
      <c r="I44" s="155">
        <v>8.1868458009203532E-2</v>
      </c>
      <c r="J44" s="155">
        <v>8.3633957147190213E-2</v>
      </c>
      <c r="K44" s="155">
        <v>8.4723124763984789E-2</v>
      </c>
      <c r="L44" s="155">
        <v>8.6379773186596134E-2</v>
      </c>
      <c r="M44" s="155">
        <v>8.7322706795097613E-2</v>
      </c>
      <c r="N44" s="155">
        <v>8.8312951416121346E-2</v>
      </c>
      <c r="O44" s="155">
        <v>8.9588975508005958E-2</v>
      </c>
      <c r="P44" s="155">
        <v>8.8941954654198144E-2</v>
      </c>
      <c r="Q44" s="155">
        <v>8.9132443685831259E-2</v>
      </c>
      <c r="R44" s="155">
        <v>9.0969674504557729E-2</v>
      </c>
      <c r="S44" s="155">
        <v>9.3407700422007633E-2</v>
      </c>
      <c r="T44" s="155">
        <v>9.5315965869381597E-2</v>
      </c>
      <c r="U44" s="155">
        <v>9.7105348570057273E-2</v>
      </c>
      <c r="V44" s="155">
        <v>9.9103196791399645E-2</v>
      </c>
      <c r="W44" s="155">
        <v>0.10096121495748524</v>
      </c>
      <c r="X44" s="155">
        <v>0.10319312048397862</v>
      </c>
      <c r="Y44" s="155">
        <v>0.10519983307819177</v>
      </c>
      <c r="Z44" s="155">
        <v>0.10723426858763357</v>
      </c>
      <c r="AA44" s="155">
        <v>0.1089928227828164</v>
      </c>
      <c r="AB44" s="155">
        <v>0.11061367953282902</v>
      </c>
      <c r="AC44" s="156">
        <v>0.11218871006336385</v>
      </c>
    </row>
    <row r="45" spans="2:29" x14ac:dyDescent="0.25">
      <c r="B45" s="321" t="s">
        <v>138</v>
      </c>
      <c r="C45" s="88" t="s">
        <v>15</v>
      </c>
      <c r="D45" s="95" t="s">
        <v>5</v>
      </c>
      <c r="E45" s="154">
        <v>0.12096400029412629</v>
      </c>
      <c r="F45" s="155">
        <v>0.12055580376203208</v>
      </c>
      <c r="G45" s="155">
        <v>0.12159729618417475</v>
      </c>
      <c r="H45" s="155">
        <v>0.12482460156355374</v>
      </c>
      <c r="I45" s="155">
        <v>0.12741958353795313</v>
      </c>
      <c r="J45" s="155">
        <v>0.13022297433733312</v>
      </c>
      <c r="K45" s="155">
        <v>0.13195243566088063</v>
      </c>
      <c r="L45" s="155">
        <v>0.13458298520113821</v>
      </c>
      <c r="M45" s="155">
        <v>0.13608024529355248</v>
      </c>
      <c r="N45" s="155">
        <v>0.13765262932930969</v>
      </c>
      <c r="O45" s="155">
        <v>0.13967879525712534</v>
      </c>
      <c r="P45" s="155">
        <v>0.13976283288992369</v>
      </c>
      <c r="Q45" s="155">
        <v>0.1408591808601698</v>
      </c>
      <c r="R45" s="155">
        <v>0.14377647255560985</v>
      </c>
      <c r="S45" s="155">
        <v>0.14764775137901562</v>
      </c>
      <c r="T45" s="155">
        <v>0.15067783713937652</v>
      </c>
      <c r="U45" s="155">
        <v>0.15351915203538055</v>
      </c>
      <c r="V45" s="155">
        <v>0.1566914839848913</v>
      </c>
      <c r="W45" s="155">
        <v>0.1596417833760454</v>
      </c>
      <c r="X45" s="155">
        <v>0.16318576891726294</v>
      </c>
      <c r="Y45" s="155">
        <v>0.16637217637710022</v>
      </c>
      <c r="Z45" s="155">
        <v>0.16960260434298693</v>
      </c>
      <c r="AA45" s="155">
        <v>0.17239496744581378</v>
      </c>
      <c r="AB45" s="155">
        <v>0.17496868430714288</v>
      </c>
      <c r="AC45" s="156">
        <v>0.17746963488992201</v>
      </c>
    </row>
    <row r="46" spans="2:29" x14ac:dyDescent="0.25">
      <c r="B46" s="321" t="s">
        <v>138</v>
      </c>
      <c r="C46" s="88" t="s">
        <v>15</v>
      </c>
      <c r="D46" s="95" t="s">
        <v>6</v>
      </c>
      <c r="E46" s="154">
        <v>0.11120038095238094</v>
      </c>
      <c r="F46" s="155">
        <v>0.11243889857409654</v>
      </c>
      <c r="G46" s="155">
        <v>0.11469790022687047</v>
      </c>
      <c r="H46" s="155">
        <v>0.11868195363537325</v>
      </c>
      <c r="I46" s="155">
        <v>0.12201742755323221</v>
      </c>
      <c r="J46" s="155">
        <v>0.12579500614989084</v>
      </c>
      <c r="K46" s="155">
        <v>0.12884122240284779</v>
      </c>
      <c r="L46" s="155">
        <v>0.13327445933543569</v>
      </c>
      <c r="M46" s="155">
        <v>0.13596709035814086</v>
      </c>
      <c r="N46" s="155">
        <v>0.13869636450512329</v>
      </c>
      <c r="O46" s="155">
        <v>0.1422071094985923</v>
      </c>
      <c r="P46" s="155">
        <v>0.14375954255258971</v>
      </c>
      <c r="Q46" s="155">
        <v>0.14624706708519608</v>
      </c>
      <c r="R46" s="155">
        <v>0.15066394274628489</v>
      </c>
      <c r="S46" s="155">
        <v>0.15605351056262376</v>
      </c>
      <c r="T46" s="155">
        <v>0.16099367740120085</v>
      </c>
      <c r="U46" s="155">
        <v>0.16579541799570116</v>
      </c>
      <c r="V46" s="155">
        <v>0.171136144414025</v>
      </c>
      <c r="W46" s="155">
        <v>0.17614848792204471</v>
      </c>
      <c r="X46" s="155">
        <v>0.18191798609396612</v>
      </c>
      <c r="Y46" s="155">
        <v>0.18763094288293686</v>
      </c>
      <c r="Z46" s="155">
        <v>0.1931996970081038</v>
      </c>
      <c r="AA46" s="155">
        <v>0.19974433791668239</v>
      </c>
      <c r="AB46" s="155">
        <v>0.20677780211605332</v>
      </c>
      <c r="AC46" s="156">
        <v>0.2139908288341632</v>
      </c>
    </row>
    <row r="47" spans="2:29" x14ac:dyDescent="0.25">
      <c r="B47" s="321" t="s">
        <v>138</v>
      </c>
      <c r="C47" s="88" t="s">
        <v>16</v>
      </c>
      <c r="D47" s="95" t="s">
        <v>2</v>
      </c>
      <c r="E47" s="154">
        <v>8.1840375182505376</v>
      </c>
      <c r="F47" s="155">
        <v>8.1553816962823582</v>
      </c>
      <c r="G47" s="155">
        <v>8.2284955497416519</v>
      </c>
      <c r="H47" s="155">
        <v>8.4550557508143243</v>
      </c>
      <c r="I47" s="155">
        <v>8.6372261898612219</v>
      </c>
      <c r="J47" s="155">
        <v>8.8340271456217287</v>
      </c>
      <c r="K47" s="155">
        <v>8.955437132948596</v>
      </c>
      <c r="L47" s="155">
        <v>9.1401044521866233</v>
      </c>
      <c r="M47" s="155">
        <v>9.2452136710919426</v>
      </c>
      <c r="N47" s="155">
        <v>9.3555966691127779</v>
      </c>
      <c r="O47" s="155">
        <v>9.4978356288795283</v>
      </c>
      <c r="P47" s="155">
        <v>9.6364560786168241</v>
      </c>
      <c r="Q47" s="155">
        <v>9.8082215061026883</v>
      </c>
      <c r="R47" s="155">
        <v>10.013018423472101</v>
      </c>
      <c r="S47" s="155">
        <v>10.284786231453122</v>
      </c>
      <c r="T47" s="155">
        <v>10.497501409731944</v>
      </c>
      <c r="U47" s="155">
        <v>10.696964676599279</v>
      </c>
      <c r="V47" s="155">
        <v>10.919665685602869</v>
      </c>
      <c r="W47" s="155">
        <v>11.126779777611439</v>
      </c>
      <c r="X47" s="155">
        <v>11.37557125608361</v>
      </c>
      <c r="Y47" s="155">
        <v>11.59926038058137</v>
      </c>
      <c r="Z47" s="155">
        <v>11.82603979048119</v>
      </c>
      <c r="AA47" s="155">
        <v>12.022066590450795</v>
      </c>
      <c r="AB47" s="155">
        <v>12.202744196398037</v>
      </c>
      <c r="AC47" s="156">
        <v>12.378313533755348</v>
      </c>
    </row>
    <row r="48" spans="2:29" x14ac:dyDescent="0.25">
      <c r="B48" s="321" t="s">
        <v>138</v>
      </c>
      <c r="C48" s="88" t="s">
        <v>16</v>
      </c>
      <c r="D48" s="95" t="s">
        <v>3</v>
      </c>
      <c r="E48" s="154">
        <v>0</v>
      </c>
      <c r="F48" s="155">
        <v>0</v>
      </c>
      <c r="G48" s="155">
        <v>0</v>
      </c>
      <c r="H48" s="155">
        <v>0</v>
      </c>
      <c r="I48" s="155">
        <v>0</v>
      </c>
      <c r="J48" s="155">
        <v>0</v>
      </c>
      <c r="K48" s="155">
        <v>0</v>
      </c>
      <c r="L48" s="155">
        <v>0</v>
      </c>
      <c r="M48" s="155">
        <v>0</v>
      </c>
      <c r="N48" s="155">
        <v>0</v>
      </c>
      <c r="O48" s="155">
        <v>0</v>
      </c>
      <c r="P48" s="155">
        <v>0</v>
      </c>
      <c r="Q48" s="155">
        <v>0</v>
      </c>
      <c r="R48" s="155">
        <v>0</v>
      </c>
      <c r="S48" s="155">
        <v>0</v>
      </c>
      <c r="T48" s="155">
        <v>0</v>
      </c>
      <c r="U48" s="155">
        <v>0</v>
      </c>
      <c r="V48" s="155">
        <v>0</v>
      </c>
      <c r="W48" s="155">
        <v>0</v>
      </c>
      <c r="X48" s="155">
        <v>0</v>
      </c>
      <c r="Y48" s="155">
        <v>0</v>
      </c>
      <c r="Z48" s="155">
        <v>0</v>
      </c>
      <c r="AA48" s="155">
        <v>0</v>
      </c>
      <c r="AB48" s="155">
        <v>0</v>
      </c>
      <c r="AC48" s="156">
        <v>0</v>
      </c>
    </row>
    <row r="49" spans="2:29" x14ac:dyDescent="0.25">
      <c r="B49" s="321" t="s">
        <v>138</v>
      </c>
      <c r="C49" s="88" t="s">
        <v>16</v>
      </c>
      <c r="D49" s="95" t="s">
        <v>4</v>
      </c>
      <c r="E49" s="154">
        <v>9.7515169177328751</v>
      </c>
      <c r="F49" s="155">
        <v>9.7173726787687826</v>
      </c>
      <c r="G49" s="155">
        <v>9.8044899454405208</v>
      </c>
      <c r="H49" s="155">
        <v>10.074442964194205</v>
      </c>
      <c r="I49" s="155">
        <v>10.291504300278643</v>
      </c>
      <c r="J49" s="155">
        <v>10.525998319305918</v>
      </c>
      <c r="K49" s="155">
        <v>10.670661823445471</v>
      </c>
      <c r="L49" s="155">
        <v>10.890698264344747</v>
      </c>
      <c r="M49" s="155">
        <v>11.015938932423211</v>
      </c>
      <c r="N49" s="155">
        <v>11.147463460534166</v>
      </c>
      <c r="O49" s="155">
        <v>11.316945286519575</v>
      </c>
      <c r="P49" s="155">
        <v>11.482115553364336</v>
      </c>
      <c r="Q49" s="155">
        <v>11.686779017855402</v>
      </c>
      <c r="R49" s="155">
        <v>11.930800455926015</v>
      </c>
      <c r="S49" s="155">
        <v>12.254619643131871</v>
      </c>
      <c r="T49" s="155">
        <v>12.508075917619713</v>
      </c>
      <c r="U49" s="155">
        <v>12.745742157172689</v>
      </c>
      <c r="V49" s="155">
        <v>13.011096837188735</v>
      </c>
      <c r="W49" s="155">
        <v>13.257879255722196</v>
      </c>
      <c r="X49" s="155">
        <v>13.55432148315565</v>
      </c>
      <c r="Y49" s="155">
        <v>13.820853531302841</v>
      </c>
      <c r="Z49" s="155">
        <v>14.091067743701062</v>
      </c>
      <c r="AA49" s="155">
        <v>14.32463933375913</v>
      </c>
      <c r="AB49" s="155">
        <v>14.539921916117894</v>
      </c>
      <c r="AC49" s="156">
        <v>14.749117849012512</v>
      </c>
    </row>
    <row r="50" spans="2:29" x14ac:dyDescent="0.25">
      <c r="B50" s="321" t="s">
        <v>138</v>
      </c>
      <c r="C50" s="88" t="s">
        <v>16</v>
      </c>
      <c r="D50" s="95" t="s">
        <v>5</v>
      </c>
      <c r="E50" s="154">
        <v>0</v>
      </c>
      <c r="F50" s="155">
        <v>0</v>
      </c>
      <c r="G50" s="155">
        <v>0</v>
      </c>
      <c r="H50" s="155">
        <v>0</v>
      </c>
      <c r="I50" s="155">
        <v>0</v>
      </c>
      <c r="J50" s="155">
        <v>0</v>
      </c>
      <c r="K50" s="155">
        <v>0</v>
      </c>
      <c r="L50" s="155">
        <v>0</v>
      </c>
      <c r="M50" s="155">
        <v>0</v>
      </c>
      <c r="N50" s="155">
        <v>0</v>
      </c>
      <c r="O50" s="155">
        <v>0</v>
      </c>
      <c r="P50" s="155">
        <v>0</v>
      </c>
      <c r="Q50" s="155">
        <v>0</v>
      </c>
      <c r="R50" s="155">
        <v>0</v>
      </c>
      <c r="S50" s="155">
        <v>0</v>
      </c>
      <c r="T50" s="155">
        <v>0</v>
      </c>
      <c r="U50" s="155">
        <v>0</v>
      </c>
      <c r="V50" s="155">
        <v>0</v>
      </c>
      <c r="W50" s="155">
        <v>0</v>
      </c>
      <c r="X50" s="155">
        <v>0</v>
      </c>
      <c r="Y50" s="155">
        <v>0</v>
      </c>
      <c r="Z50" s="155">
        <v>0</v>
      </c>
      <c r="AA50" s="155">
        <v>0</v>
      </c>
      <c r="AB50" s="155">
        <v>0</v>
      </c>
      <c r="AC50" s="156">
        <v>0</v>
      </c>
    </row>
    <row r="51" spans="2:29" x14ac:dyDescent="0.25">
      <c r="B51" s="322" t="s">
        <v>138</v>
      </c>
      <c r="C51" s="98" t="s">
        <v>16</v>
      </c>
      <c r="D51" s="99" t="s">
        <v>6</v>
      </c>
      <c r="E51" s="157">
        <v>0</v>
      </c>
      <c r="F51" s="158">
        <v>0</v>
      </c>
      <c r="G51" s="158">
        <v>0</v>
      </c>
      <c r="H51" s="158">
        <v>0</v>
      </c>
      <c r="I51" s="158">
        <v>0</v>
      </c>
      <c r="J51" s="158">
        <v>0</v>
      </c>
      <c r="K51" s="158"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8">
        <v>0</v>
      </c>
      <c r="S51" s="158">
        <v>0</v>
      </c>
      <c r="T51" s="158">
        <v>0</v>
      </c>
      <c r="U51" s="158">
        <v>0</v>
      </c>
      <c r="V51" s="158">
        <v>0</v>
      </c>
      <c r="W51" s="158">
        <v>0</v>
      </c>
      <c r="X51" s="158">
        <v>0</v>
      </c>
      <c r="Y51" s="158">
        <v>0</v>
      </c>
      <c r="Z51" s="158">
        <v>0</v>
      </c>
      <c r="AA51" s="158">
        <v>0</v>
      </c>
      <c r="AB51" s="158">
        <v>0</v>
      </c>
      <c r="AC51" s="159">
        <v>0</v>
      </c>
    </row>
    <row r="53" spans="2:29" x14ac:dyDescent="0.25">
      <c r="E53" s="300" t="s">
        <v>739</v>
      </c>
    </row>
    <row r="54" spans="2:29" x14ac:dyDescent="0.25">
      <c r="B54" s="100" t="s">
        <v>139</v>
      </c>
      <c r="C54" s="101" t="s">
        <v>81</v>
      </c>
      <c r="D54" s="102" t="s">
        <v>82</v>
      </c>
      <c r="E54" s="23">
        <v>2018</v>
      </c>
      <c r="F54" s="23">
        <v>2019</v>
      </c>
      <c r="G54" s="23">
        <v>2020</v>
      </c>
      <c r="H54" s="23">
        <v>2021</v>
      </c>
      <c r="I54" s="23">
        <v>2022</v>
      </c>
      <c r="J54" s="23">
        <v>2023</v>
      </c>
      <c r="K54" s="23">
        <v>2024</v>
      </c>
      <c r="L54" s="23">
        <v>2025</v>
      </c>
      <c r="M54" s="23">
        <v>2026</v>
      </c>
      <c r="N54" s="23">
        <v>2027</v>
      </c>
      <c r="O54" s="23">
        <v>2028</v>
      </c>
      <c r="P54" s="23">
        <v>2029</v>
      </c>
      <c r="Q54" s="23">
        <v>2030</v>
      </c>
      <c r="R54" s="23">
        <v>2031</v>
      </c>
      <c r="S54" s="23">
        <v>2032</v>
      </c>
      <c r="T54" s="23">
        <v>2033</v>
      </c>
      <c r="U54" s="23">
        <v>2034</v>
      </c>
      <c r="V54" s="23">
        <v>2035</v>
      </c>
      <c r="W54" s="23">
        <v>2036</v>
      </c>
      <c r="X54" s="23">
        <v>2037</v>
      </c>
      <c r="Y54" s="23">
        <v>2038</v>
      </c>
      <c r="Z54" s="23">
        <v>2039</v>
      </c>
      <c r="AA54" s="23">
        <v>2040</v>
      </c>
      <c r="AB54" s="23">
        <v>2041</v>
      </c>
      <c r="AC54" s="24">
        <v>2042</v>
      </c>
    </row>
    <row r="55" spans="2:29" x14ac:dyDescent="0.25">
      <c r="B55" s="167" t="s">
        <v>136</v>
      </c>
      <c r="C55" s="383" t="s">
        <v>696</v>
      </c>
      <c r="D55" s="383" t="s">
        <v>2</v>
      </c>
      <c r="E55" s="170">
        <v>7678.7235119652623</v>
      </c>
      <c r="F55" s="171">
        <v>13350.087065669893</v>
      </c>
      <c r="G55" s="171">
        <v>21311.292653719527</v>
      </c>
      <c r="H55" s="171">
        <v>31601.239289396013</v>
      </c>
      <c r="I55" s="171">
        <v>44922.951076984587</v>
      </c>
      <c r="J55" s="171">
        <v>62337.028566818619</v>
      </c>
      <c r="K55" s="171">
        <v>84458.945588036746</v>
      </c>
      <c r="L55" s="171">
        <v>112407.90076390999</v>
      </c>
      <c r="M55" s="171">
        <v>146294.50188305703</v>
      </c>
      <c r="N55" s="171">
        <v>184095.43230965955</v>
      </c>
      <c r="O55" s="171">
        <v>224891.69719190567</v>
      </c>
      <c r="P55" s="171">
        <v>250530.59763329852</v>
      </c>
      <c r="Q55" s="171">
        <v>274093.0323102696</v>
      </c>
      <c r="R55" s="171">
        <v>295693.82285807253</v>
      </c>
      <c r="S55" s="171">
        <v>315095.54058246943</v>
      </c>
      <c r="T55" s="171">
        <v>329736.79387970502</v>
      </c>
      <c r="U55" s="171">
        <v>341367.58895541367</v>
      </c>
      <c r="V55" s="171">
        <v>347955.02859676507</v>
      </c>
      <c r="W55" s="171">
        <v>352383.99676002271</v>
      </c>
      <c r="X55" s="171">
        <v>356265.01128780784</v>
      </c>
      <c r="Y55" s="171">
        <v>358982.1338207415</v>
      </c>
      <c r="Z55" s="171">
        <v>360365.57871370198</v>
      </c>
      <c r="AA55" s="171">
        <v>361019.07124233263</v>
      </c>
      <c r="AB55" s="171">
        <v>360986.69660555827</v>
      </c>
      <c r="AC55" s="172">
        <v>360555.24883116077</v>
      </c>
    </row>
    <row r="56" spans="2:29" x14ac:dyDescent="0.25">
      <c r="B56" s="94" t="s">
        <v>136</v>
      </c>
      <c r="C56" s="88" t="s">
        <v>696</v>
      </c>
      <c r="D56" s="88" t="s">
        <v>3</v>
      </c>
      <c r="E56" s="173">
        <v>3193.0380511561771</v>
      </c>
      <c r="F56" s="174">
        <v>5553.3390086871223</v>
      </c>
      <c r="G56" s="174">
        <v>8867.0368557587535</v>
      </c>
      <c r="H56" s="174">
        <v>13237.891869835101</v>
      </c>
      <c r="I56" s="174">
        <v>18912.883164166287</v>
      </c>
      <c r="J56" s="174">
        <v>26578.288567283773</v>
      </c>
      <c r="K56" s="174">
        <v>36364.042879705514</v>
      </c>
      <c r="L56" s="174">
        <v>49240.47273649303</v>
      </c>
      <c r="M56" s="174">
        <v>64992.071954744075</v>
      </c>
      <c r="N56" s="174">
        <v>84033.909086662388</v>
      </c>
      <c r="O56" s="174">
        <v>105068.61266027016</v>
      </c>
      <c r="P56" s="174">
        <v>123558.47788087105</v>
      </c>
      <c r="Q56" s="174">
        <v>142211.7943902452</v>
      </c>
      <c r="R56" s="174">
        <v>159130.2478635468</v>
      </c>
      <c r="S56" s="174">
        <v>175636.50808482885</v>
      </c>
      <c r="T56" s="174">
        <v>188235.67955947839</v>
      </c>
      <c r="U56" s="174">
        <v>199497.17347785493</v>
      </c>
      <c r="V56" s="174">
        <v>206220.32869149634</v>
      </c>
      <c r="W56" s="174">
        <v>211800.38214077568</v>
      </c>
      <c r="X56" s="174">
        <v>215647.43550866417</v>
      </c>
      <c r="Y56" s="174">
        <v>218839.03048695484</v>
      </c>
      <c r="Z56" s="174">
        <v>220554.86606688693</v>
      </c>
      <c r="AA56" s="174">
        <v>221841.83752265797</v>
      </c>
      <c r="AB56" s="174">
        <v>222228.7621561925</v>
      </c>
      <c r="AC56" s="175">
        <v>222376.58924118505</v>
      </c>
    </row>
    <row r="57" spans="2:29" x14ac:dyDescent="0.25">
      <c r="B57" s="94" t="s">
        <v>136</v>
      </c>
      <c r="C57" s="88" t="s">
        <v>696</v>
      </c>
      <c r="D57" s="88" t="s">
        <v>4</v>
      </c>
      <c r="E57" s="173">
        <v>1558361.4460123088</v>
      </c>
      <c r="F57" s="174">
        <v>2159590.1950925621</v>
      </c>
      <c r="G57" s="174">
        <v>2888925.4083754374</v>
      </c>
      <c r="H57" s="174">
        <v>3917116.5121490881</v>
      </c>
      <c r="I57" s="174">
        <v>5181315.2338683</v>
      </c>
      <c r="J57" s="174">
        <v>6776891.3997658305</v>
      </c>
      <c r="K57" s="174">
        <v>8744436.9677785058</v>
      </c>
      <c r="L57" s="174">
        <v>11014606.498358075</v>
      </c>
      <c r="M57" s="174">
        <v>13663784.984197712</v>
      </c>
      <c r="N57" s="174">
        <v>16188585.071058972</v>
      </c>
      <c r="O57" s="174">
        <v>18696961.093503736</v>
      </c>
      <c r="P57" s="174">
        <v>19486980.2498069</v>
      </c>
      <c r="Q57" s="174">
        <v>19870820.962378968</v>
      </c>
      <c r="R57" s="174">
        <v>20397656.61577889</v>
      </c>
      <c r="S57" s="174">
        <v>20632460.207551122</v>
      </c>
      <c r="T57" s="174">
        <v>20894416.159503084</v>
      </c>
      <c r="U57" s="174">
        <v>20905809.990019828</v>
      </c>
      <c r="V57" s="174">
        <v>20975629.815649759</v>
      </c>
      <c r="W57" s="174">
        <v>20899524.839578565</v>
      </c>
      <c r="X57" s="174">
        <v>20904417.913083185</v>
      </c>
      <c r="Y57" s="174">
        <v>20833721.39443567</v>
      </c>
      <c r="Z57" s="174">
        <v>20790817.003833182</v>
      </c>
      <c r="AA57" s="174">
        <v>20703273.008087859</v>
      </c>
      <c r="AB57" s="174">
        <v>20638437.950307164</v>
      </c>
      <c r="AC57" s="175">
        <v>20549768.675038297</v>
      </c>
    </row>
    <row r="58" spans="2:29" x14ac:dyDescent="0.25">
      <c r="B58" s="94" t="s">
        <v>136</v>
      </c>
      <c r="C58" s="88" t="s">
        <v>696</v>
      </c>
      <c r="D58" s="88" t="s">
        <v>5</v>
      </c>
      <c r="E58" s="173">
        <v>5437541.9179422036</v>
      </c>
      <c r="F58" s="174">
        <v>7631513.3016861202</v>
      </c>
      <c r="G58" s="174">
        <v>10331337.709875852</v>
      </c>
      <c r="H58" s="174">
        <v>14254673.664184297</v>
      </c>
      <c r="I58" s="174">
        <v>19139556.979576342</v>
      </c>
      <c r="J58" s="174">
        <v>25848634.327904195</v>
      </c>
      <c r="K58" s="174">
        <v>34269337.709887281</v>
      </c>
      <c r="L58" s="174">
        <v>45046508.5049311</v>
      </c>
      <c r="M58" s="174">
        <v>58019965.560259275</v>
      </c>
      <c r="N58" s="174">
        <v>73062547.116856679</v>
      </c>
      <c r="O58" s="174">
        <v>89308042.426882252</v>
      </c>
      <c r="P58" s="174">
        <v>104313212.30032316</v>
      </c>
      <c r="Q58" s="174">
        <v>119333509.59033604</v>
      </c>
      <c r="R58" s="174">
        <v>132264270.12613226</v>
      </c>
      <c r="S58" s="174">
        <v>144687601.02460638</v>
      </c>
      <c r="T58" s="174">
        <v>153794398.84462336</v>
      </c>
      <c r="U58" s="174">
        <v>161701654.64288801</v>
      </c>
      <c r="V58" s="174">
        <v>166601181.53736383</v>
      </c>
      <c r="W58" s="174">
        <v>170551528.0195097</v>
      </c>
      <c r="X58" s="174">
        <v>173202510.07225594</v>
      </c>
      <c r="Y58" s="174">
        <v>175312674.29272395</v>
      </c>
      <c r="Z58" s="174">
        <v>176272571.41880992</v>
      </c>
      <c r="AA58" s="174">
        <v>176881241.69922605</v>
      </c>
      <c r="AB58" s="174">
        <v>176962232.99894199</v>
      </c>
      <c r="AC58" s="175">
        <v>176849157.40752864</v>
      </c>
    </row>
    <row r="59" spans="2:29" x14ac:dyDescent="0.25">
      <c r="B59" s="94" t="s">
        <v>136</v>
      </c>
      <c r="C59" s="88" t="s">
        <v>696</v>
      </c>
      <c r="D59" s="88" t="s">
        <v>6</v>
      </c>
      <c r="E59" s="173">
        <v>15168644.516973328</v>
      </c>
      <c r="F59" s="174">
        <v>20178018.770398017</v>
      </c>
      <c r="G59" s="174">
        <v>25918296.301780555</v>
      </c>
      <c r="H59" s="174">
        <v>31283996.363345362</v>
      </c>
      <c r="I59" s="174">
        <v>36925785.657783046</v>
      </c>
      <c r="J59" s="174">
        <v>41946236.842812061</v>
      </c>
      <c r="K59" s="174">
        <v>46987291.934973046</v>
      </c>
      <c r="L59" s="174">
        <v>52381874.541874997</v>
      </c>
      <c r="M59" s="174">
        <v>57240550.248153701</v>
      </c>
      <c r="N59" s="174">
        <v>62450551.391834535</v>
      </c>
      <c r="O59" s="174">
        <v>66011267.267362416</v>
      </c>
      <c r="P59" s="174">
        <v>68796620.844287008</v>
      </c>
      <c r="Q59" s="174">
        <v>70147250.444297403</v>
      </c>
      <c r="R59" s="174">
        <v>72797799.550156802</v>
      </c>
      <c r="S59" s="174">
        <v>74518333.811039686</v>
      </c>
      <c r="T59" s="174">
        <v>77034127.67827785</v>
      </c>
      <c r="U59" s="174">
        <v>78765351.978704825</v>
      </c>
      <c r="V59" s="174">
        <v>80893033.526136547</v>
      </c>
      <c r="W59" s="174">
        <v>82547705.852751642</v>
      </c>
      <c r="X59" s="174">
        <v>84805037.984792069</v>
      </c>
      <c r="Y59" s="174">
        <v>86828982.113767147</v>
      </c>
      <c r="Z59" s="174">
        <v>89096028.251664773</v>
      </c>
      <c r="AA59" s="174">
        <v>91222225.080546916</v>
      </c>
      <c r="AB59" s="174">
        <v>93686124.299874187</v>
      </c>
      <c r="AC59" s="175">
        <v>96086423.614136681</v>
      </c>
    </row>
    <row r="60" spans="2:29" x14ac:dyDescent="0.25">
      <c r="B60" s="94" t="s">
        <v>136</v>
      </c>
      <c r="C60" s="88" t="s">
        <v>697</v>
      </c>
      <c r="D60" s="88" t="s">
        <v>2</v>
      </c>
      <c r="E60" s="173">
        <v>2.7439663582895286</v>
      </c>
      <c r="F60" s="174">
        <v>4.7706092987138771</v>
      </c>
      <c r="G60" s="174">
        <v>7.6155196892227561</v>
      </c>
      <c r="H60" s="174">
        <v>11.292597963091268</v>
      </c>
      <c r="I60" s="174">
        <v>16.053067450371525</v>
      </c>
      <c r="J60" s="174">
        <v>22.275930237173696</v>
      </c>
      <c r="K60" s="174">
        <v>30.181123853340154</v>
      </c>
      <c r="L60" s="174">
        <v>40.16859021183523</v>
      </c>
      <c r="M60" s="174">
        <v>52.277854638770926</v>
      </c>
      <c r="N60" s="174">
        <v>65.785891650523368</v>
      </c>
      <c r="O60" s="174">
        <v>80.364301487303834</v>
      </c>
      <c r="P60" s="174">
        <v>89.526277454414924</v>
      </c>
      <c r="Q60" s="174">
        <v>97.946235273218548</v>
      </c>
      <c r="R60" s="174">
        <v>105.66520607393433</v>
      </c>
      <c r="S60" s="174">
        <v>112.59834550079586</v>
      </c>
      <c r="T60" s="174">
        <v>117.83034876646985</v>
      </c>
      <c r="U60" s="174">
        <v>121.9865747795792</v>
      </c>
      <c r="V60" s="174">
        <v>124.34057446910633</v>
      </c>
      <c r="W60" s="174">
        <v>125.92325154075462</v>
      </c>
      <c r="X60" s="174">
        <v>127.31011919964106</v>
      </c>
      <c r="Y60" s="174">
        <v>128.2810739175838</v>
      </c>
      <c r="Z60" s="174">
        <v>128.77544335788409</v>
      </c>
      <c r="AA60" s="174">
        <v>129.00896674379086</v>
      </c>
      <c r="AB60" s="174">
        <v>128.99739777480374</v>
      </c>
      <c r="AC60" s="175">
        <v>128.84322134476807</v>
      </c>
    </row>
    <row r="61" spans="2:29" x14ac:dyDescent="0.25">
      <c r="B61" s="94" t="s">
        <v>136</v>
      </c>
      <c r="C61" s="88" t="s">
        <v>697</v>
      </c>
      <c r="D61" s="88" t="s">
        <v>3</v>
      </c>
      <c r="E61" s="173">
        <v>0.17291759512042995</v>
      </c>
      <c r="F61" s="174">
        <v>0.30073867297727391</v>
      </c>
      <c r="G61" s="174">
        <v>0.48019054717711146</v>
      </c>
      <c r="H61" s="174">
        <v>0.7168923106842785</v>
      </c>
      <c r="I61" s="174">
        <v>1.0242190105931006</v>
      </c>
      <c r="J61" s="174">
        <v>1.4393357259890469</v>
      </c>
      <c r="K61" s="174">
        <v>1.9692790198156385</v>
      </c>
      <c r="L61" s="174">
        <v>2.6665965114648142</v>
      </c>
      <c r="M61" s="174">
        <v>3.5196175567776224</v>
      </c>
      <c r="N61" s="174">
        <v>4.5508200137398775</v>
      </c>
      <c r="O61" s="174">
        <v>5.6899452912173389</v>
      </c>
      <c r="P61" s="174">
        <v>6.6912559479724285</v>
      </c>
      <c r="Q61" s="174">
        <v>7.7014182386013355</v>
      </c>
      <c r="R61" s="174">
        <v>8.6176297715960324</v>
      </c>
      <c r="S61" s="174">
        <v>9.5115191572432263</v>
      </c>
      <c r="T61" s="174">
        <v>10.193821841082983</v>
      </c>
      <c r="U61" s="174">
        <v>10.8036831752202</v>
      </c>
      <c r="V61" s="174">
        <v>11.167772738995774</v>
      </c>
      <c r="W61" s="174">
        <v>11.469958120953079</v>
      </c>
      <c r="X61" s="174">
        <v>11.678293632781495</v>
      </c>
      <c r="Y61" s="174">
        <v>11.85113307891482</v>
      </c>
      <c r="Z61" s="174">
        <v>11.944053412888444</v>
      </c>
      <c r="AA61" s="174">
        <v>12.013748795641554</v>
      </c>
      <c r="AB61" s="174">
        <v>12.034702531880125</v>
      </c>
      <c r="AC61" s="175">
        <v>12.042708043753468</v>
      </c>
    </row>
    <row r="62" spans="2:29" x14ac:dyDescent="0.25">
      <c r="B62" s="94" t="s">
        <v>136</v>
      </c>
      <c r="C62" s="88" t="s">
        <v>697</v>
      </c>
      <c r="D62" s="88" t="s">
        <v>4</v>
      </c>
      <c r="E62" s="173">
        <v>454.03899890159306</v>
      </c>
      <c r="F62" s="174">
        <v>629.21100411372618</v>
      </c>
      <c r="G62" s="174">
        <v>841.70768192233572</v>
      </c>
      <c r="H62" s="174">
        <v>1141.2780162831518</v>
      </c>
      <c r="I62" s="174">
        <v>1509.610743899625</v>
      </c>
      <c r="J62" s="174">
        <v>1974.4924995983183</v>
      </c>
      <c r="K62" s="174">
        <v>2547.7500210030707</v>
      </c>
      <c r="L62" s="174">
        <v>3209.1790518860034</v>
      </c>
      <c r="M62" s="174">
        <v>3981.0348692255484</v>
      </c>
      <c r="N62" s="174">
        <v>4716.6522106315215</v>
      </c>
      <c r="O62" s="174">
        <v>5447.4842913493258</v>
      </c>
      <c r="P62" s="174">
        <v>5677.6616406150206</v>
      </c>
      <c r="Q62" s="174">
        <v>5789.4961917840428</v>
      </c>
      <c r="R62" s="174">
        <v>5942.9932724949831</v>
      </c>
      <c r="S62" s="174">
        <v>6011.4048646962437</v>
      </c>
      <c r="T62" s="174">
        <v>6087.7274780956805</v>
      </c>
      <c r="U62" s="174">
        <v>6091.0471465940982</v>
      </c>
      <c r="V62" s="174">
        <v>6111.3896183702172</v>
      </c>
      <c r="W62" s="174">
        <v>6089.2159261018314</v>
      </c>
      <c r="X62" s="174">
        <v>6090.6415556958345</v>
      </c>
      <c r="Y62" s="174">
        <v>6070.0436535630006</v>
      </c>
      <c r="Z62" s="174">
        <v>6057.5431732620491</v>
      </c>
      <c r="AA62" s="174">
        <v>6032.0366463329065</v>
      </c>
      <c r="AB62" s="174">
        <v>6013.1465199095383</v>
      </c>
      <c r="AC62" s="175">
        <v>5987.3121352875205</v>
      </c>
    </row>
    <row r="63" spans="2:29" x14ac:dyDescent="0.25">
      <c r="B63" s="94" t="s">
        <v>136</v>
      </c>
      <c r="C63" s="88" t="s">
        <v>697</v>
      </c>
      <c r="D63" s="88" t="s">
        <v>5</v>
      </c>
      <c r="E63" s="173">
        <v>136.13454840910592</v>
      </c>
      <c r="F63" s="174">
        <v>191.06291642093552</v>
      </c>
      <c r="G63" s="174">
        <v>258.65584391268044</v>
      </c>
      <c r="H63" s="174">
        <v>356.88066249010029</v>
      </c>
      <c r="I63" s="174">
        <v>479.17882482293186</v>
      </c>
      <c r="J63" s="174">
        <v>647.14759248293728</v>
      </c>
      <c r="K63" s="174">
        <v>857.9687078863335</v>
      </c>
      <c r="L63" s="174">
        <v>1127.7864493312265</v>
      </c>
      <c r="M63" s="174">
        <v>1452.5905141429989</v>
      </c>
      <c r="N63" s="174">
        <v>1829.1972747009959</v>
      </c>
      <c r="O63" s="174">
        <v>2235.9202390638225</v>
      </c>
      <c r="P63" s="174">
        <v>2611.5903590094631</v>
      </c>
      <c r="Q63" s="174">
        <v>2987.6392096489913</v>
      </c>
      <c r="R63" s="174">
        <v>3311.3743224429522</v>
      </c>
      <c r="S63" s="174">
        <v>3622.4054036048433</v>
      </c>
      <c r="T63" s="174">
        <v>3850.403610770888</v>
      </c>
      <c r="U63" s="174">
        <v>4048.3700289607114</v>
      </c>
      <c r="V63" s="174">
        <v>4171.0348086099239</v>
      </c>
      <c r="W63" s="174">
        <v>4269.9358639989268</v>
      </c>
      <c r="X63" s="174">
        <v>4336.3059720435986</v>
      </c>
      <c r="Y63" s="174">
        <v>4389.13614007864</v>
      </c>
      <c r="Z63" s="174">
        <v>4413.1681684750965</v>
      </c>
      <c r="AA63" s="174">
        <v>4428.4068654828525</v>
      </c>
      <c r="AB63" s="174">
        <v>4430.434567370633</v>
      </c>
      <c r="AC63" s="175">
        <v>4427.6036016869748</v>
      </c>
    </row>
    <row r="64" spans="2:29" x14ac:dyDescent="0.25">
      <c r="B64" s="94" t="s">
        <v>136</v>
      </c>
      <c r="C64" s="88" t="s">
        <v>697</v>
      </c>
      <c r="D64" s="88" t="s">
        <v>6</v>
      </c>
      <c r="E64" s="173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0</v>
      </c>
      <c r="AC64" s="175">
        <v>0</v>
      </c>
    </row>
    <row r="65" spans="2:29" x14ac:dyDescent="0.25">
      <c r="B65" s="94" t="s">
        <v>137</v>
      </c>
      <c r="C65" s="88" t="s">
        <v>696</v>
      </c>
      <c r="D65" s="88" t="s">
        <v>2</v>
      </c>
      <c r="E65" s="173">
        <v>7706.1728924171175</v>
      </c>
      <c r="F65" s="174">
        <v>17130.208255139427</v>
      </c>
      <c r="G65" s="174">
        <v>32453.123205383086</v>
      </c>
      <c r="H65" s="174">
        <v>61149.267410038934</v>
      </c>
      <c r="I65" s="174">
        <v>100407.50918491096</v>
      </c>
      <c r="J65" s="174">
        <v>153031.79697347342</v>
      </c>
      <c r="K65" s="174">
        <v>215573.55328982999</v>
      </c>
      <c r="L65" s="174">
        <v>270973.17379263445</v>
      </c>
      <c r="M65" s="174">
        <v>330630.36030357075</v>
      </c>
      <c r="N65" s="174">
        <v>377402.8497242569</v>
      </c>
      <c r="O65" s="174">
        <v>422924.60549343377</v>
      </c>
      <c r="P65" s="174">
        <v>446425.83703280886</v>
      </c>
      <c r="Q65" s="174">
        <v>465742.02694255783</v>
      </c>
      <c r="R65" s="174">
        <v>483084.52541112417</v>
      </c>
      <c r="S65" s="174">
        <v>497849.88209151849</v>
      </c>
      <c r="T65" s="174">
        <v>508681.2259561175</v>
      </c>
      <c r="U65" s="174">
        <v>517346.50218283298</v>
      </c>
      <c r="V65" s="174">
        <v>523008.78625383414</v>
      </c>
      <c r="W65" s="174">
        <v>527648.90168071887</v>
      </c>
      <c r="X65" s="174">
        <v>531927.74654758943</v>
      </c>
      <c r="Y65" s="174">
        <v>535960.93759905</v>
      </c>
      <c r="Z65" s="174">
        <v>539108.96404658386</v>
      </c>
      <c r="AA65" s="174">
        <v>541322.66357339488</v>
      </c>
      <c r="AB65" s="174">
        <v>541322.31410579779</v>
      </c>
      <c r="AC65" s="175">
        <v>540455.23544401035</v>
      </c>
    </row>
    <row r="66" spans="2:29" x14ac:dyDescent="0.25">
      <c r="B66" s="94" t="s">
        <v>137</v>
      </c>
      <c r="C66" s="88" t="s">
        <v>696</v>
      </c>
      <c r="D66" s="88" t="s">
        <v>3</v>
      </c>
      <c r="E66" s="173">
        <v>3188.9222923808165</v>
      </c>
      <c r="F66" s="174">
        <v>7093.5154383206018</v>
      </c>
      <c r="G66" s="174">
        <v>13444.004614588721</v>
      </c>
      <c r="H66" s="174">
        <v>25469.655477729018</v>
      </c>
      <c r="I66" s="174">
        <v>41958.235193895904</v>
      </c>
      <c r="J66" s="174">
        <v>64763.030255500853</v>
      </c>
      <c r="K66" s="174">
        <v>92006.188002018564</v>
      </c>
      <c r="L66" s="174">
        <v>116267.61909554203</v>
      </c>
      <c r="M66" s="174">
        <v>142492.60287108363</v>
      </c>
      <c r="N66" s="174">
        <v>164234.18637979319</v>
      </c>
      <c r="O66" s="174">
        <v>185705.59477491589</v>
      </c>
      <c r="P66" s="174">
        <v>201277.22904480255</v>
      </c>
      <c r="Q66" s="174">
        <v>215530.06424722561</v>
      </c>
      <c r="R66" s="174">
        <v>227810.54617923795</v>
      </c>
      <c r="S66" s="174">
        <v>239209.0198793321</v>
      </c>
      <c r="T66" s="174">
        <v>247486.8864324285</v>
      </c>
      <c r="U66" s="174">
        <v>254882.48611775608</v>
      </c>
      <c r="V66" s="174">
        <v>259654.28036003822</v>
      </c>
      <c r="W66" s="174">
        <v>264000.06546057115</v>
      </c>
      <c r="X66" s="174">
        <v>267131.043981903</v>
      </c>
      <c r="Y66" s="174">
        <v>270177.71976008109</v>
      </c>
      <c r="Z66" s="174">
        <v>272452.85779018892</v>
      </c>
      <c r="AA66" s="174">
        <v>274282.02426627825</v>
      </c>
      <c r="AB66" s="174">
        <v>274766.73054906726</v>
      </c>
      <c r="AC66" s="175">
        <v>274824.75913450914</v>
      </c>
    </row>
    <row r="67" spans="2:29" x14ac:dyDescent="0.25">
      <c r="B67" s="94" t="s">
        <v>137</v>
      </c>
      <c r="C67" s="88" t="s">
        <v>696</v>
      </c>
      <c r="D67" s="88" t="s">
        <v>4</v>
      </c>
      <c r="E67" s="173">
        <v>1527248.5910946822</v>
      </c>
      <c r="F67" s="174">
        <v>2740892.2586766263</v>
      </c>
      <c r="G67" s="174">
        <v>4461127.1977793463</v>
      </c>
      <c r="H67" s="174">
        <v>7380062.0585977845</v>
      </c>
      <c r="I67" s="174">
        <v>11100692.549056822</v>
      </c>
      <c r="J67" s="174">
        <v>14821693.231049407</v>
      </c>
      <c r="K67" s="174">
        <v>18881786.333391573</v>
      </c>
      <c r="L67" s="174">
        <v>22193707.467335161</v>
      </c>
      <c r="M67" s="174">
        <v>25512956.610646021</v>
      </c>
      <c r="N67" s="174">
        <v>28143015.733100399</v>
      </c>
      <c r="O67" s="174">
        <v>30510365.759446353</v>
      </c>
      <c r="P67" s="174">
        <v>31149088.704742711</v>
      </c>
      <c r="Q67" s="174">
        <v>31381511.874537632</v>
      </c>
      <c r="R67" s="174">
        <v>31788888.141115129</v>
      </c>
      <c r="S67" s="174">
        <v>31967053.876282308</v>
      </c>
      <c r="T67" s="174">
        <v>32181740.68502726</v>
      </c>
      <c r="U67" s="174">
        <v>32232550.6796267</v>
      </c>
      <c r="V67" s="174">
        <v>32320729.110106211</v>
      </c>
      <c r="W67" s="174">
        <v>32334865.632206533</v>
      </c>
      <c r="X67" s="174">
        <v>32415792.966811802</v>
      </c>
      <c r="Y67" s="174">
        <v>32474597.970484547</v>
      </c>
      <c r="Z67" s="174">
        <v>32537499.722680077</v>
      </c>
      <c r="AA67" s="174">
        <v>32539141.275248557</v>
      </c>
      <c r="AB67" s="174">
        <v>32485493.727619246</v>
      </c>
      <c r="AC67" s="175">
        <v>32378366.0081481</v>
      </c>
    </row>
    <row r="68" spans="2:29" x14ac:dyDescent="0.25">
      <c r="B68" s="94" t="s">
        <v>137</v>
      </c>
      <c r="C68" s="88" t="s">
        <v>696</v>
      </c>
      <c r="D68" s="88" t="s">
        <v>5</v>
      </c>
      <c r="E68" s="173">
        <v>5442687.7430593828</v>
      </c>
      <c r="F68" s="174">
        <v>9886917.7808892354</v>
      </c>
      <c r="G68" s="174">
        <v>16257174.054127928</v>
      </c>
      <c r="H68" s="174">
        <v>27249425.290889584</v>
      </c>
      <c r="I68" s="174">
        <v>41388306.019654453</v>
      </c>
      <c r="J68" s="174">
        <v>56241346.887982517</v>
      </c>
      <c r="K68" s="174">
        <v>72712436.601923794</v>
      </c>
      <c r="L68" s="174">
        <v>86822326.196280986</v>
      </c>
      <c r="M68" s="174">
        <v>101282225.75894831</v>
      </c>
      <c r="N68" s="174">
        <v>114712420.88978203</v>
      </c>
      <c r="O68" s="174">
        <v>127607109.47654383</v>
      </c>
      <c r="P68" s="174">
        <v>138428356.4589389</v>
      </c>
      <c r="Q68" s="174">
        <v>148355370.80766615</v>
      </c>
      <c r="R68" s="174">
        <v>156238378.0467751</v>
      </c>
      <c r="S68" s="174">
        <v>163472665.33424512</v>
      </c>
      <c r="T68" s="174">
        <v>168655937.38248852</v>
      </c>
      <c r="U68" s="174">
        <v>173211849.98299304</v>
      </c>
      <c r="V68" s="174">
        <v>176122526.20779875</v>
      </c>
      <c r="W68" s="174">
        <v>178730697.31574142</v>
      </c>
      <c r="X68" s="174">
        <v>180719795.59868103</v>
      </c>
      <c r="Y68" s="174">
        <v>182646727.67396221</v>
      </c>
      <c r="Z68" s="174">
        <v>184107918.82020193</v>
      </c>
      <c r="AA68" s="174">
        <v>185264827.92348525</v>
      </c>
      <c r="AB68" s="174">
        <v>185648969.76581168</v>
      </c>
      <c r="AC68" s="175">
        <v>185746371.54391176</v>
      </c>
    </row>
    <row r="69" spans="2:29" x14ac:dyDescent="0.25">
      <c r="B69" s="94" t="s">
        <v>137</v>
      </c>
      <c r="C69" s="88" t="s">
        <v>696</v>
      </c>
      <c r="D69" s="88" t="s">
        <v>6</v>
      </c>
      <c r="E69" s="173">
        <v>18674922.665728893</v>
      </c>
      <c r="F69" s="174">
        <v>29687450.255942207</v>
      </c>
      <c r="G69" s="174">
        <v>43017525.057940327</v>
      </c>
      <c r="H69" s="174">
        <v>55799640.602119602</v>
      </c>
      <c r="I69" s="174">
        <v>66572930.109076656</v>
      </c>
      <c r="J69" s="174">
        <v>75296655.245812759</v>
      </c>
      <c r="K69" s="174">
        <v>81145082.177835941</v>
      </c>
      <c r="L69" s="174">
        <v>88378852.585954189</v>
      </c>
      <c r="M69" s="174">
        <v>93983011.788843766</v>
      </c>
      <c r="N69" s="174">
        <v>100831556.92258725</v>
      </c>
      <c r="O69" s="174">
        <v>106230304.12737887</v>
      </c>
      <c r="P69" s="174">
        <v>111086607.21135111</v>
      </c>
      <c r="Q69" s="174">
        <v>114788308.01048988</v>
      </c>
      <c r="R69" s="174">
        <v>119213959.48834099</v>
      </c>
      <c r="S69" s="174">
        <v>123015489.49766321</v>
      </c>
      <c r="T69" s="174">
        <v>127324371.85212032</v>
      </c>
      <c r="U69" s="174">
        <v>131182217.08123115</v>
      </c>
      <c r="V69" s="174">
        <v>135445048.0417262</v>
      </c>
      <c r="W69" s="174">
        <v>139559347.74761719</v>
      </c>
      <c r="X69" s="174">
        <v>144471356.37179267</v>
      </c>
      <c r="Y69" s="174">
        <v>149465787.22109357</v>
      </c>
      <c r="Z69" s="174">
        <v>155162415.7674343</v>
      </c>
      <c r="AA69" s="174">
        <v>160773683.99284431</v>
      </c>
      <c r="AB69" s="174">
        <v>165864409.53940946</v>
      </c>
      <c r="AC69" s="175">
        <v>170828786.79727751</v>
      </c>
    </row>
    <row r="70" spans="2:29" x14ac:dyDescent="0.25">
      <c r="B70" s="94" t="s">
        <v>137</v>
      </c>
      <c r="C70" s="88" t="s">
        <v>697</v>
      </c>
      <c r="D70" s="88" t="s">
        <v>2</v>
      </c>
      <c r="E70" s="173">
        <v>2.7537753032786814</v>
      </c>
      <c r="F70" s="174">
        <v>6.1214230580579851</v>
      </c>
      <c r="G70" s="174">
        <v>11.59701585273061</v>
      </c>
      <c r="H70" s="174">
        <v>21.851487730446124</v>
      </c>
      <c r="I70" s="174">
        <v>35.880290115111649</v>
      </c>
      <c r="J70" s="174">
        <v>54.685404675592139</v>
      </c>
      <c r="K70" s="174">
        <v>77.03449369449109</v>
      </c>
      <c r="L70" s="174">
        <v>96.831364187982274</v>
      </c>
      <c r="M70" s="174">
        <v>118.14966176193897</v>
      </c>
      <c r="N70" s="174">
        <v>134.86365560008517</v>
      </c>
      <c r="O70" s="174">
        <v>151.1307039195427</v>
      </c>
      <c r="P70" s="174">
        <v>159.52879100028375</v>
      </c>
      <c r="Q70" s="174">
        <v>166.43136734648135</v>
      </c>
      <c r="R70" s="174">
        <v>172.62865160763252</v>
      </c>
      <c r="S70" s="174">
        <v>177.90500280533024</v>
      </c>
      <c r="T70" s="174">
        <v>181.77554758184334</v>
      </c>
      <c r="U70" s="174">
        <v>184.87205527799136</v>
      </c>
      <c r="V70" s="174">
        <v>186.89545369541003</v>
      </c>
      <c r="W70" s="174">
        <v>188.55358354083447</v>
      </c>
      <c r="X70" s="174">
        <v>190.08261455083732</v>
      </c>
      <c r="Y70" s="174">
        <v>191.52386198532525</v>
      </c>
      <c r="Z70" s="174">
        <v>192.64879878681029</v>
      </c>
      <c r="AA70" s="174">
        <v>193.43985696457457</v>
      </c>
      <c r="AB70" s="174">
        <v>193.43973208348876</v>
      </c>
      <c r="AC70" s="175">
        <v>193.12988440187502</v>
      </c>
    </row>
    <row r="71" spans="2:29" x14ac:dyDescent="0.25">
      <c r="B71" s="94" t="s">
        <v>137</v>
      </c>
      <c r="C71" s="88" t="s">
        <v>697</v>
      </c>
      <c r="D71" s="88" t="s">
        <v>3</v>
      </c>
      <c r="E71" s="173">
        <v>0.1726947079834372</v>
      </c>
      <c r="F71" s="174">
        <v>0.38414626161435811</v>
      </c>
      <c r="G71" s="174">
        <v>0.72805425726163353</v>
      </c>
      <c r="H71" s="174">
        <v>1.3792981803521176</v>
      </c>
      <c r="I71" s="174">
        <v>2.2722300858891318</v>
      </c>
      <c r="J71" s="174">
        <v>3.5072139025834317</v>
      </c>
      <c r="K71" s="174">
        <v>4.9825553315114703</v>
      </c>
      <c r="L71" s="174">
        <v>6.2964226427240755</v>
      </c>
      <c r="M71" s="174">
        <v>7.7166253004709624</v>
      </c>
      <c r="N71" s="174">
        <v>8.8940313552076944</v>
      </c>
      <c r="O71" s="174">
        <v>10.056806193480872</v>
      </c>
      <c r="P71" s="174">
        <v>10.90008131482454</v>
      </c>
      <c r="Q71" s="174">
        <v>11.671937442864856</v>
      </c>
      <c r="R71" s="174">
        <v>12.336981632311506</v>
      </c>
      <c r="S71" s="174">
        <v>12.954261047303152</v>
      </c>
      <c r="T71" s="174">
        <v>13.402545331472885</v>
      </c>
      <c r="U71" s="174">
        <v>13.80305083487495</v>
      </c>
      <c r="V71" s="174">
        <v>14.06146528893577</v>
      </c>
      <c r="W71" s="174">
        <v>14.296809402114203</v>
      </c>
      <c r="X71" s="174">
        <v>14.466366190229015</v>
      </c>
      <c r="Y71" s="174">
        <v>14.631357599737418</v>
      </c>
      <c r="Z71" s="174">
        <v>14.754566716080655</v>
      </c>
      <c r="AA71" s="174">
        <v>14.853624435736</v>
      </c>
      <c r="AB71" s="174">
        <v>14.879873494913131</v>
      </c>
      <c r="AC71" s="175">
        <v>14.883016007868534</v>
      </c>
    </row>
    <row r="72" spans="2:29" x14ac:dyDescent="0.25">
      <c r="B72" s="94" t="s">
        <v>137</v>
      </c>
      <c r="C72" s="88" t="s">
        <v>697</v>
      </c>
      <c r="D72" s="88" t="s">
        <v>4</v>
      </c>
      <c r="E72" s="173">
        <v>444.9740611518061</v>
      </c>
      <c r="F72" s="174">
        <v>798.5772366296286</v>
      </c>
      <c r="G72" s="174">
        <v>1299.7791571624939</v>
      </c>
      <c r="H72" s="174">
        <v>2150.2302931658269</v>
      </c>
      <c r="I72" s="174">
        <v>3234.2607968038269</v>
      </c>
      <c r="J72" s="174">
        <v>4318.3991582136705</v>
      </c>
      <c r="K72" s="174">
        <v>5501.3343574589298</v>
      </c>
      <c r="L72" s="174">
        <v>6466.2846646836733</v>
      </c>
      <c r="M72" s="174">
        <v>7433.3700363028656</v>
      </c>
      <c r="N72" s="174">
        <v>8199.6552996266601</v>
      </c>
      <c r="O72" s="174">
        <v>8889.3985159788463</v>
      </c>
      <c r="P72" s="174">
        <v>9075.4947052807111</v>
      </c>
      <c r="Q72" s="174">
        <v>9143.2127456655398</v>
      </c>
      <c r="R72" s="174">
        <v>9261.904537435943</v>
      </c>
      <c r="S72" s="174">
        <v>9313.8143124376711</v>
      </c>
      <c r="T72" s="174">
        <v>9376.3647457593961</v>
      </c>
      <c r="U72" s="174">
        <v>9391.1685765017173</v>
      </c>
      <c r="V72" s="174">
        <v>9416.8599502212619</v>
      </c>
      <c r="W72" s="174">
        <v>9420.9787202016159</v>
      </c>
      <c r="X72" s="174">
        <v>9444.5574387857905</v>
      </c>
      <c r="Y72" s="174">
        <v>9461.6906687346582</v>
      </c>
      <c r="Z72" s="174">
        <v>9480.0175136839462</v>
      </c>
      <c r="AA72" s="174">
        <v>9480.4957909711193</v>
      </c>
      <c r="AB72" s="174">
        <v>9464.8652202319208</v>
      </c>
      <c r="AC72" s="175">
        <v>9433.6528448053105</v>
      </c>
    </row>
    <row r="73" spans="2:29" x14ac:dyDescent="0.25">
      <c r="B73" s="94" t="s">
        <v>137</v>
      </c>
      <c r="C73" s="88" t="s">
        <v>697</v>
      </c>
      <c r="D73" s="88" t="s">
        <v>5</v>
      </c>
      <c r="E73" s="173">
        <v>136.26337952233521</v>
      </c>
      <c r="F73" s="174">
        <v>247.52932622332418</v>
      </c>
      <c r="G73" s="174">
        <v>407.01535393487018</v>
      </c>
      <c r="H73" s="174">
        <v>682.21785916581746</v>
      </c>
      <c r="I73" s="174">
        <v>1036.1995244233126</v>
      </c>
      <c r="J73" s="174">
        <v>1408.0609356318998</v>
      </c>
      <c r="K73" s="174">
        <v>1820.4318918197357</v>
      </c>
      <c r="L73" s="174">
        <v>2173.6877337088749</v>
      </c>
      <c r="M73" s="174">
        <v>2535.7064411894244</v>
      </c>
      <c r="N73" s="174">
        <v>2871.9454213707727</v>
      </c>
      <c r="O73" s="174">
        <v>3194.7774351971957</v>
      </c>
      <c r="P73" s="174">
        <v>3465.6986700865909</v>
      </c>
      <c r="Q73" s="174">
        <v>3714.2318558180827</v>
      </c>
      <c r="R73" s="174">
        <v>3911.5911859706921</v>
      </c>
      <c r="S73" s="174">
        <v>4092.7091337131837</v>
      </c>
      <c r="T73" s="174">
        <v>4222.4777700230625</v>
      </c>
      <c r="U73" s="174">
        <v>4336.5398064764295</v>
      </c>
      <c r="V73" s="174">
        <v>4409.4116297025766</v>
      </c>
      <c r="W73" s="174">
        <v>4474.7099209730959</v>
      </c>
      <c r="X73" s="174">
        <v>4524.509076653314</v>
      </c>
      <c r="Y73" s="174">
        <v>4572.7518363123881</v>
      </c>
      <c r="Z73" s="174">
        <v>4609.3342847485746</v>
      </c>
      <c r="AA73" s="174">
        <v>4638.2987140261084</v>
      </c>
      <c r="AB73" s="174">
        <v>4647.9161067780788</v>
      </c>
      <c r="AC73" s="175">
        <v>4650.3546621540181</v>
      </c>
    </row>
    <row r="74" spans="2:29" x14ac:dyDescent="0.25">
      <c r="B74" s="94" t="s">
        <v>137</v>
      </c>
      <c r="C74" s="88" t="s">
        <v>697</v>
      </c>
      <c r="D74" s="88" t="s">
        <v>6</v>
      </c>
      <c r="E74" s="173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5">
        <v>0</v>
      </c>
    </row>
    <row r="75" spans="2:29" x14ac:dyDescent="0.25">
      <c r="B75" s="321" t="s">
        <v>138</v>
      </c>
      <c r="C75" s="88" t="s">
        <v>696</v>
      </c>
      <c r="D75" s="88" t="s">
        <v>2</v>
      </c>
      <c r="E75" s="173">
        <v>7414.1022447298647</v>
      </c>
      <c r="F75" s="174">
        <v>19907.667989753871</v>
      </c>
      <c r="G75" s="174">
        <v>41858.559880820307</v>
      </c>
      <c r="H75" s="174">
        <v>93745.880599583732</v>
      </c>
      <c r="I75" s="174">
        <v>168582.64993407839</v>
      </c>
      <c r="J75" s="174">
        <v>273801.53253672901</v>
      </c>
      <c r="K75" s="174">
        <v>397867.60889082908</v>
      </c>
      <c r="L75" s="174">
        <v>489294.42944368336</v>
      </c>
      <c r="M75" s="174">
        <v>581564.12878905283</v>
      </c>
      <c r="N75" s="174">
        <v>632318.91580252303</v>
      </c>
      <c r="O75" s="174">
        <v>676463.52728940605</v>
      </c>
      <c r="P75" s="174">
        <v>693322.31436937151</v>
      </c>
      <c r="Q75" s="174">
        <v>703704.40186993324</v>
      </c>
      <c r="R75" s="174">
        <v>713106.13050033827</v>
      </c>
      <c r="S75" s="174">
        <v>719817.78033894615</v>
      </c>
      <c r="T75" s="174">
        <v>724323.16413942911</v>
      </c>
      <c r="U75" s="174">
        <v>728045.41398304177</v>
      </c>
      <c r="V75" s="174">
        <v>731954.95714962494</v>
      </c>
      <c r="W75" s="174">
        <v>736430.46356590535</v>
      </c>
      <c r="X75" s="174">
        <v>740646.82598359534</v>
      </c>
      <c r="Y75" s="174">
        <v>745805.47021730745</v>
      </c>
      <c r="Z75" s="174">
        <v>750493.67338230798</v>
      </c>
      <c r="AA75" s="174">
        <v>753900.18881931377</v>
      </c>
      <c r="AB75" s="174">
        <v>753240.93762554578</v>
      </c>
      <c r="AC75" s="175">
        <v>751077.19724729809</v>
      </c>
    </row>
    <row r="76" spans="2:29" x14ac:dyDescent="0.25">
      <c r="B76" s="321" t="s">
        <v>138</v>
      </c>
      <c r="C76" s="88" t="s">
        <v>696</v>
      </c>
      <c r="D76" s="88" t="s">
        <v>3</v>
      </c>
      <c r="E76" s="173">
        <v>3047.7272990025763</v>
      </c>
      <c r="F76" s="174">
        <v>8197.7792352176948</v>
      </c>
      <c r="G76" s="174">
        <v>17253.096329557924</v>
      </c>
      <c r="H76" s="174">
        <v>38846.144400398094</v>
      </c>
      <c r="I76" s="174">
        <v>70041.37128281426</v>
      </c>
      <c r="J76" s="174">
        <v>115295.45507741517</v>
      </c>
      <c r="K76" s="174">
        <v>168907.83623042435</v>
      </c>
      <c r="L76" s="174">
        <v>207277.2798066024</v>
      </c>
      <c r="M76" s="174">
        <v>245922.79124478195</v>
      </c>
      <c r="N76" s="174">
        <v>266483.64604131883</v>
      </c>
      <c r="O76" s="174">
        <v>284147.05640370015</v>
      </c>
      <c r="P76" s="174">
        <v>292282.33213414712</v>
      </c>
      <c r="Q76" s="174">
        <v>297759.75689227885</v>
      </c>
      <c r="R76" s="174">
        <v>302295.35743746301</v>
      </c>
      <c r="S76" s="174">
        <v>305715.75729706191</v>
      </c>
      <c r="T76" s="174">
        <v>307684.79086194385</v>
      </c>
      <c r="U76" s="174">
        <v>309323.21356945339</v>
      </c>
      <c r="V76" s="174">
        <v>311089.59498086962</v>
      </c>
      <c r="W76" s="174">
        <v>313100.42212592269</v>
      </c>
      <c r="X76" s="174">
        <v>314469.52802575845</v>
      </c>
      <c r="Y76" s="174">
        <v>316220.06911598943</v>
      </c>
      <c r="Z76" s="174">
        <v>317824.54533452162</v>
      </c>
      <c r="AA76" s="174">
        <v>318867.36583870894</v>
      </c>
      <c r="AB76" s="174">
        <v>318498.46916536085</v>
      </c>
      <c r="AC76" s="175">
        <v>317490.33167399414</v>
      </c>
    </row>
    <row r="77" spans="2:29" x14ac:dyDescent="0.25">
      <c r="B77" s="321" t="s">
        <v>138</v>
      </c>
      <c r="C77" s="88" t="s">
        <v>696</v>
      </c>
      <c r="D77" s="88" t="s">
        <v>4</v>
      </c>
      <c r="E77" s="173">
        <v>1421337.9922830444</v>
      </c>
      <c r="F77" s="174">
        <v>3142381.7082298533</v>
      </c>
      <c r="G77" s="174">
        <v>5845667.9059767183</v>
      </c>
      <c r="H77" s="174">
        <v>11039945.290737586</v>
      </c>
      <c r="I77" s="174">
        <v>18017443.948511139</v>
      </c>
      <c r="J77" s="174">
        <v>24355067.043051567</v>
      </c>
      <c r="K77" s="174">
        <v>31023383.253153075</v>
      </c>
      <c r="L77" s="174">
        <v>35297901.777103715</v>
      </c>
      <c r="M77" s="174">
        <v>39112789.652136497</v>
      </c>
      <c r="N77" s="174">
        <v>41704087.508834846</v>
      </c>
      <c r="O77" s="174">
        <v>43757583.820071347</v>
      </c>
      <c r="P77" s="174">
        <v>44532778.03480576</v>
      </c>
      <c r="Q77" s="174">
        <v>44870267.708978094</v>
      </c>
      <c r="R77" s="174">
        <v>45302836.360016286</v>
      </c>
      <c r="S77" s="174">
        <v>45556973.496237576</v>
      </c>
      <c r="T77" s="174">
        <v>45770304.991898417</v>
      </c>
      <c r="U77" s="174">
        <v>45931491.342585623</v>
      </c>
      <c r="V77" s="174">
        <v>46056778.580918774</v>
      </c>
      <c r="W77" s="174">
        <v>46213179.531439573</v>
      </c>
      <c r="X77" s="174">
        <v>46397087.811786711</v>
      </c>
      <c r="Y77" s="174">
        <v>46636472.319752961</v>
      </c>
      <c r="Z77" s="174">
        <v>46828526.769382484</v>
      </c>
      <c r="AA77" s="174">
        <v>46935628.5309214</v>
      </c>
      <c r="AB77" s="174">
        <v>46880620.186428241</v>
      </c>
      <c r="AC77" s="175">
        <v>46731496.026027456</v>
      </c>
    </row>
    <row r="78" spans="2:29" x14ac:dyDescent="0.25">
      <c r="B78" s="321" t="s">
        <v>138</v>
      </c>
      <c r="C78" s="88" t="s">
        <v>696</v>
      </c>
      <c r="D78" s="88" t="s">
        <v>5</v>
      </c>
      <c r="E78" s="173">
        <v>5217693.9938162453</v>
      </c>
      <c r="F78" s="174">
        <v>11624301.064046273</v>
      </c>
      <c r="G78" s="174">
        <v>21746020.104973149</v>
      </c>
      <c r="H78" s="174">
        <v>41316859.730786458</v>
      </c>
      <c r="I78" s="174">
        <v>67693161.930499181</v>
      </c>
      <c r="J78" s="174">
        <v>92025258.563648552</v>
      </c>
      <c r="K78" s="174">
        <v>117778555.49295206</v>
      </c>
      <c r="L78" s="174">
        <v>132915128.73246396</v>
      </c>
      <c r="M78" s="174">
        <v>146105867.81978893</v>
      </c>
      <c r="N78" s="174">
        <v>154318325.05376574</v>
      </c>
      <c r="O78" s="174">
        <v>160355425.19859073</v>
      </c>
      <c r="P78" s="174">
        <v>163977476.78793645</v>
      </c>
      <c r="Q78" s="174">
        <v>166041966.86559302</v>
      </c>
      <c r="R78" s="174">
        <v>167395729.34823406</v>
      </c>
      <c r="S78" s="174">
        <v>168078992.91787097</v>
      </c>
      <c r="T78" s="174">
        <v>168649309.53561059</v>
      </c>
      <c r="U78" s="174">
        <v>169019450.53768823</v>
      </c>
      <c r="V78" s="174">
        <v>169259871.91170475</v>
      </c>
      <c r="W78" s="174">
        <v>169606438.20721096</v>
      </c>
      <c r="X78" s="174">
        <v>170007543.15280354</v>
      </c>
      <c r="Y78" s="174">
        <v>170599845.50826025</v>
      </c>
      <c r="Z78" s="174">
        <v>171219746.164915</v>
      </c>
      <c r="AA78" s="174">
        <v>171524954.13831553</v>
      </c>
      <c r="AB78" s="174">
        <v>171309901.93310755</v>
      </c>
      <c r="AC78" s="175">
        <v>170750453.43117622</v>
      </c>
    </row>
    <row r="79" spans="2:29" x14ac:dyDescent="0.25">
      <c r="B79" s="321" t="s">
        <v>138</v>
      </c>
      <c r="C79" s="88" t="s">
        <v>696</v>
      </c>
      <c r="D79" s="88" t="s">
        <v>6</v>
      </c>
      <c r="E79" s="173">
        <v>22486594.732001536</v>
      </c>
      <c r="F79" s="174">
        <v>39896154.125650905</v>
      </c>
      <c r="G79" s="174">
        <v>60743909.458633587</v>
      </c>
      <c r="H79" s="174">
        <v>79041471.031627491</v>
      </c>
      <c r="I79" s="174">
        <v>91148865.238637403</v>
      </c>
      <c r="J79" s="174">
        <v>101724879.90221682</v>
      </c>
      <c r="K79" s="174">
        <v>106603165.91655336</v>
      </c>
      <c r="L79" s="174">
        <v>118050013.94743441</v>
      </c>
      <c r="M79" s="174">
        <v>127320902.48481774</v>
      </c>
      <c r="N79" s="174">
        <v>139566233.11755651</v>
      </c>
      <c r="O79" s="174">
        <v>150492968.42731902</v>
      </c>
      <c r="P79" s="174">
        <v>160156748.94304368</v>
      </c>
      <c r="Q79" s="174">
        <v>168731341.01072073</v>
      </c>
      <c r="R79" s="174">
        <v>176275723.93666548</v>
      </c>
      <c r="S79" s="174">
        <v>183393908.17671379</v>
      </c>
      <c r="T79" s="174">
        <v>190143898.42569542</v>
      </c>
      <c r="U79" s="174">
        <v>196895701.58243075</v>
      </c>
      <c r="V79" s="174">
        <v>203958217.57129765</v>
      </c>
      <c r="W79" s="174">
        <v>211401027.61032975</v>
      </c>
      <c r="X79" s="174">
        <v>219868381.7201027</v>
      </c>
      <c r="Y79" s="174">
        <v>228934960.71321809</v>
      </c>
      <c r="Z79" s="174">
        <v>239381863.99220335</v>
      </c>
      <c r="AA79" s="174">
        <v>249863564.83831486</v>
      </c>
      <c r="AB79" s="174">
        <v>258497651.92077881</v>
      </c>
      <c r="AC79" s="175">
        <v>266918810.16693079</v>
      </c>
    </row>
    <row r="80" spans="2:29" x14ac:dyDescent="0.25">
      <c r="B80" s="321" t="s">
        <v>138</v>
      </c>
      <c r="C80" s="88" t="s">
        <v>697</v>
      </c>
      <c r="D80" s="88" t="s">
        <v>2</v>
      </c>
      <c r="E80" s="173">
        <v>2.6494048268252923</v>
      </c>
      <c r="F80" s="174">
        <v>7.1139390747383739</v>
      </c>
      <c r="G80" s="174">
        <v>14.958017428344968</v>
      </c>
      <c r="H80" s="174">
        <v>33.499779252717083</v>
      </c>
      <c r="I80" s="174">
        <v>60.242450361651237</v>
      </c>
      <c r="J80" s="174">
        <v>97.842068796746517</v>
      </c>
      <c r="K80" s="174">
        <v>142.17666935765425</v>
      </c>
      <c r="L80" s="174">
        <v>174.84774020054735</v>
      </c>
      <c r="M80" s="174">
        <v>207.82001098209861</v>
      </c>
      <c r="N80" s="174">
        <v>225.95706564621017</v>
      </c>
      <c r="O80" s="174">
        <v>241.73199602767494</v>
      </c>
      <c r="P80" s="174">
        <v>247.75642762973843</v>
      </c>
      <c r="Q80" s="174">
        <v>251.46643213582178</v>
      </c>
      <c r="R80" s="174">
        <v>254.82610865385232</v>
      </c>
      <c r="S80" s="174">
        <v>257.22449444506645</v>
      </c>
      <c r="T80" s="174">
        <v>258.83447839102365</v>
      </c>
      <c r="U80" s="174">
        <v>260.16461201702361</v>
      </c>
      <c r="V80" s="174">
        <v>261.56167429028676</v>
      </c>
      <c r="W80" s="174">
        <v>263.16098165217392</v>
      </c>
      <c r="X80" s="174">
        <v>264.66768476636594</v>
      </c>
      <c r="Y80" s="174">
        <v>266.51110915970855</v>
      </c>
      <c r="Z80" s="174">
        <v>268.18642299872653</v>
      </c>
      <c r="AA80" s="174">
        <v>269.4037299825726</v>
      </c>
      <c r="AB80" s="174">
        <v>269.16814875679421</v>
      </c>
      <c r="AC80" s="175">
        <v>268.39494331493489</v>
      </c>
    </row>
    <row r="81" spans="2:29" x14ac:dyDescent="0.25">
      <c r="B81" s="321" t="s">
        <v>138</v>
      </c>
      <c r="C81" s="88" t="s">
        <v>697</v>
      </c>
      <c r="D81" s="88" t="s">
        <v>3</v>
      </c>
      <c r="E81" s="173">
        <v>0.16504835416401753</v>
      </c>
      <c r="F81" s="174">
        <v>0.44394719009651629</v>
      </c>
      <c r="G81" s="174">
        <v>0.93433397218928127</v>
      </c>
      <c r="H81" s="174">
        <v>2.103696154508885</v>
      </c>
      <c r="I81" s="174">
        <v>3.7930601787773668</v>
      </c>
      <c r="J81" s="174">
        <v>6.2437755206466408</v>
      </c>
      <c r="K81" s="174">
        <v>9.1471308421723005</v>
      </c>
      <c r="L81" s="174">
        <v>11.225011469651621</v>
      </c>
      <c r="M81" s="174">
        <v>13.317842432837104</v>
      </c>
      <c r="N81" s="174">
        <v>14.431306634665249</v>
      </c>
      <c r="O81" s="174">
        <v>15.387860985898964</v>
      </c>
      <c r="P81" s="174">
        <v>15.828423325718598</v>
      </c>
      <c r="Q81" s="174">
        <v>16.12505089527928</v>
      </c>
      <c r="R81" s="174">
        <v>16.370674381794313</v>
      </c>
      <c r="S81" s="174">
        <v>16.555904657348954</v>
      </c>
      <c r="T81" s="174">
        <v>16.662536818725012</v>
      </c>
      <c r="U81" s="174">
        <v>16.751264892062778</v>
      </c>
      <c r="V81" s="174">
        <v>16.846922513686462</v>
      </c>
      <c r="W81" s="174">
        <v>16.955817988326846</v>
      </c>
      <c r="X81" s="174">
        <v>17.029961326386687</v>
      </c>
      <c r="Y81" s="174">
        <v>17.124761122265291</v>
      </c>
      <c r="Z81" s="174">
        <v>17.211650838169572</v>
      </c>
      <c r="AA81" s="174">
        <v>17.268124331700612</v>
      </c>
      <c r="AB81" s="174">
        <v>17.248146891851384</v>
      </c>
      <c r="AC81" s="175">
        <v>17.19355164188411</v>
      </c>
    </row>
    <row r="82" spans="2:29" x14ac:dyDescent="0.25">
      <c r="B82" s="321" t="s">
        <v>138</v>
      </c>
      <c r="C82" s="88" t="s">
        <v>697</v>
      </c>
      <c r="D82" s="88" t="s">
        <v>4</v>
      </c>
      <c r="E82" s="173">
        <v>414.11630194545802</v>
      </c>
      <c r="F82" s="174">
        <v>915.55386500500674</v>
      </c>
      <c r="G82" s="174">
        <v>1703.1743250146328</v>
      </c>
      <c r="H82" s="174">
        <v>3216.5616780121873</v>
      </c>
      <c r="I82" s="174">
        <v>5249.5024399384101</v>
      </c>
      <c r="J82" s="174">
        <v>7096.0111896408998</v>
      </c>
      <c r="K82" s="174">
        <v>9038.8695837196774</v>
      </c>
      <c r="L82" s="174">
        <v>10284.27905940144</v>
      </c>
      <c r="M82" s="174">
        <v>11395.772080570567</v>
      </c>
      <c r="N82" s="174">
        <v>12150.763990644984</v>
      </c>
      <c r="O82" s="174">
        <v>12749.063834232471</v>
      </c>
      <c r="P82" s="174">
        <v>12974.921837915103</v>
      </c>
      <c r="Q82" s="174">
        <v>13073.251704964199</v>
      </c>
      <c r="R82" s="174">
        <v>13199.283465937348</v>
      </c>
      <c r="S82" s="174">
        <v>13273.328015235522</v>
      </c>
      <c r="T82" s="174">
        <v>13335.483569052569</v>
      </c>
      <c r="U82" s="174">
        <v>13382.446287162604</v>
      </c>
      <c r="V82" s="174">
        <v>13418.949559502595</v>
      </c>
      <c r="W82" s="174">
        <v>13464.518019363708</v>
      </c>
      <c r="X82" s="174">
        <v>13518.100923196576</v>
      </c>
      <c r="Y82" s="174">
        <v>13587.847195877845</v>
      </c>
      <c r="Z82" s="174">
        <v>13643.803540452156</v>
      </c>
      <c r="AA82" s="174">
        <v>13675.008352862113</v>
      </c>
      <c r="AB82" s="174">
        <v>13658.981304882444</v>
      </c>
      <c r="AC82" s="175">
        <v>13615.532986346539</v>
      </c>
    </row>
    <row r="83" spans="2:29" x14ac:dyDescent="0.25">
      <c r="B83" s="321" t="s">
        <v>138</v>
      </c>
      <c r="C83" s="88" t="s">
        <v>697</v>
      </c>
      <c r="D83" s="88" t="s">
        <v>5</v>
      </c>
      <c r="E83" s="173">
        <v>130.63042571520802</v>
      </c>
      <c r="F83" s="174">
        <v>291.02653364450788</v>
      </c>
      <c r="G83" s="174">
        <v>544.43435496423581</v>
      </c>
      <c r="H83" s="174">
        <v>1034.4107918641287</v>
      </c>
      <c r="I83" s="174">
        <v>1694.7691013443216</v>
      </c>
      <c r="J83" s="174">
        <v>2303.9485866684699</v>
      </c>
      <c r="K83" s="174">
        <v>2948.7093076751294</v>
      </c>
      <c r="L83" s="174">
        <v>3327.6692483098727</v>
      </c>
      <c r="M83" s="174">
        <v>3657.913196022721</v>
      </c>
      <c r="N83" s="174">
        <v>3863.5206513303265</v>
      </c>
      <c r="O83" s="174">
        <v>4014.6657669577426</v>
      </c>
      <c r="P83" s="174">
        <v>4105.3476163800033</v>
      </c>
      <c r="Q83" s="174">
        <v>4157.034284484479</v>
      </c>
      <c r="R83" s="174">
        <v>4190.9271439803142</v>
      </c>
      <c r="S83" s="174">
        <v>4208.0333619921685</v>
      </c>
      <c r="T83" s="174">
        <v>4222.311834945177</v>
      </c>
      <c r="U83" s="174">
        <v>4231.5787020196667</v>
      </c>
      <c r="V83" s="174">
        <v>4237.5979025469569</v>
      </c>
      <c r="W83" s="174">
        <v>4246.2745521883826</v>
      </c>
      <c r="X83" s="174">
        <v>4256.3166339703594</v>
      </c>
      <c r="Y83" s="174">
        <v>4271.1455428594454</v>
      </c>
      <c r="Z83" s="174">
        <v>4286.6654040808817</v>
      </c>
      <c r="AA83" s="174">
        <v>4294.3066048765277</v>
      </c>
      <c r="AB83" s="174">
        <v>4288.9225480210271</v>
      </c>
      <c r="AC83" s="175">
        <v>4274.9161697129775</v>
      </c>
    </row>
    <row r="84" spans="2:29" x14ac:dyDescent="0.25">
      <c r="B84" s="322" t="s">
        <v>138</v>
      </c>
      <c r="C84" s="98" t="s">
        <v>697</v>
      </c>
      <c r="D84" s="98" t="s">
        <v>6</v>
      </c>
      <c r="E84" s="176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8">
        <v>0</v>
      </c>
    </row>
    <row r="86" spans="2:29" x14ac:dyDescent="0.25">
      <c r="E86" s="300" t="s">
        <v>740</v>
      </c>
    </row>
    <row r="87" spans="2:29" x14ac:dyDescent="0.25">
      <c r="B87" s="100" t="s">
        <v>139</v>
      </c>
      <c r="C87" s="101" t="s">
        <v>81</v>
      </c>
      <c r="D87" s="102" t="s">
        <v>82</v>
      </c>
      <c r="E87" s="23">
        <v>2018</v>
      </c>
      <c r="F87" s="23">
        <v>2019</v>
      </c>
      <c r="G87" s="23">
        <v>2020</v>
      </c>
      <c r="H87" s="23">
        <v>2021</v>
      </c>
      <c r="I87" s="23">
        <v>2022</v>
      </c>
      <c r="J87" s="23">
        <v>2023</v>
      </c>
      <c r="K87" s="23">
        <v>2024</v>
      </c>
      <c r="L87" s="23">
        <v>2025</v>
      </c>
      <c r="M87" s="23">
        <v>2026</v>
      </c>
      <c r="N87" s="23">
        <v>2027</v>
      </c>
      <c r="O87" s="23">
        <v>2028</v>
      </c>
      <c r="P87" s="23">
        <v>2029</v>
      </c>
      <c r="Q87" s="23">
        <v>2030</v>
      </c>
      <c r="R87" s="23">
        <v>2031</v>
      </c>
      <c r="S87" s="23">
        <v>2032</v>
      </c>
      <c r="T87" s="23">
        <v>2033</v>
      </c>
      <c r="U87" s="23">
        <v>2034</v>
      </c>
      <c r="V87" s="23">
        <v>2035</v>
      </c>
      <c r="W87" s="23">
        <v>2036</v>
      </c>
      <c r="X87" s="23">
        <v>2037</v>
      </c>
      <c r="Y87" s="23">
        <v>2038</v>
      </c>
      <c r="Z87" s="23">
        <v>2039</v>
      </c>
      <c r="AA87" s="23">
        <v>2040</v>
      </c>
      <c r="AB87" s="23">
        <v>2041</v>
      </c>
      <c r="AC87" s="24">
        <v>2042</v>
      </c>
    </row>
    <row r="88" spans="2:29" x14ac:dyDescent="0.25">
      <c r="B88" s="167" t="s">
        <v>136</v>
      </c>
      <c r="C88" s="383" t="s">
        <v>696</v>
      </c>
      <c r="D88" s="383" t="s">
        <v>2</v>
      </c>
      <c r="E88" s="213">
        <v>586.42622925593093</v>
      </c>
      <c r="F88" s="217">
        <v>1023.6502363387629</v>
      </c>
      <c r="G88" s="217">
        <v>1668.5673471788377</v>
      </c>
      <c r="H88" s="217">
        <v>2523.6347581361192</v>
      </c>
      <c r="I88" s="217">
        <v>3770.5340127532827</v>
      </c>
      <c r="J88" s="217">
        <v>5419.9260447863708</v>
      </c>
      <c r="K88" s="217">
        <v>7342.8597384532532</v>
      </c>
      <c r="L88" s="217">
        <v>9912.3031718687016</v>
      </c>
      <c r="M88" s="217">
        <v>12913.42404343176</v>
      </c>
      <c r="N88" s="217">
        <v>16174.841679788944</v>
      </c>
      <c r="O88" s="217">
        <v>19870.525363745448</v>
      </c>
      <c r="P88" s="217">
        <v>21878.168519215851</v>
      </c>
      <c r="Q88" s="217">
        <v>23812.173279031525</v>
      </c>
      <c r="R88" s="217">
        <v>26208.655932746577</v>
      </c>
      <c r="S88" s="217">
        <v>28548.28320604757</v>
      </c>
      <c r="T88" s="217">
        <v>30377.87086355724</v>
      </c>
      <c r="U88" s="217">
        <v>32003.118865584565</v>
      </c>
      <c r="V88" s="217">
        <v>33140.564473132843</v>
      </c>
      <c r="W88" s="217">
        <v>34032.470377596153</v>
      </c>
      <c r="X88" s="217">
        <v>35178.225884138534</v>
      </c>
      <c r="Y88" s="217">
        <v>36133.756030965007</v>
      </c>
      <c r="Z88" s="217">
        <v>36890.615402256735</v>
      </c>
      <c r="AA88" s="217">
        <v>37639.507376572503</v>
      </c>
      <c r="AB88" s="217">
        <v>38372.152255276073</v>
      </c>
      <c r="AC88" s="218">
        <v>38923.657761660012</v>
      </c>
    </row>
    <row r="89" spans="2:29" x14ac:dyDescent="0.25">
      <c r="B89" s="94" t="s">
        <v>136</v>
      </c>
      <c r="C89" s="88" t="s">
        <v>696</v>
      </c>
      <c r="D89" s="88" t="s">
        <v>3</v>
      </c>
      <c r="E89" s="214">
        <v>300.86720340824195</v>
      </c>
      <c r="F89" s="216">
        <v>525.39716119439697</v>
      </c>
      <c r="G89" s="216">
        <v>856.79988944576041</v>
      </c>
      <c r="H89" s="216">
        <v>1304.9737926370419</v>
      </c>
      <c r="I89" s="216">
        <v>1960.5612121169279</v>
      </c>
      <c r="J89" s="216">
        <v>2855.0700408518874</v>
      </c>
      <c r="K89" s="216">
        <v>3906.0154332869029</v>
      </c>
      <c r="L89" s="216">
        <v>5365.4078059348994</v>
      </c>
      <c r="M89" s="216">
        <v>7088.9322583267403</v>
      </c>
      <c r="N89" s="216">
        <v>9123.0259764824932</v>
      </c>
      <c r="O89" s="216">
        <v>11471.496612399451</v>
      </c>
      <c r="P89" s="216">
        <v>13387.935717275068</v>
      </c>
      <c r="Q89" s="216">
        <v>15375.307169687387</v>
      </c>
      <c r="R89" s="216">
        <v>17553.549369280699</v>
      </c>
      <c r="S89" s="216">
        <v>19805.529220939658</v>
      </c>
      <c r="T89" s="216">
        <v>21584.592022736462</v>
      </c>
      <c r="U89" s="216">
        <v>23279.6957309768</v>
      </c>
      <c r="V89" s="216">
        <v>24448.674771550825</v>
      </c>
      <c r="W89" s="216">
        <v>25462.75722479061</v>
      </c>
      <c r="X89" s="216">
        <v>26507.505936913112</v>
      </c>
      <c r="Y89" s="216">
        <v>27422.553440082582</v>
      </c>
      <c r="Z89" s="216">
        <v>28109.201476857823</v>
      </c>
      <c r="AA89" s="216">
        <v>28796.120939789664</v>
      </c>
      <c r="AB89" s="216">
        <v>29411.701493804896</v>
      </c>
      <c r="AC89" s="219">
        <v>29890.974124424847</v>
      </c>
    </row>
    <row r="90" spans="2:29" x14ac:dyDescent="0.25">
      <c r="B90" s="94" t="s">
        <v>136</v>
      </c>
      <c r="C90" s="88" t="s">
        <v>696</v>
      </c>
      <c r="D90" s="88" t="s">
        <v>4</v>
      </c>
      <c r="E90" s="214">
        <v>121245.05156892865</v>
      </c>
      <c r="F90" s="216">
        <v>168698.06881831872</v>
      </c>
      <c r="G90" s="216">
        <v>230430.79652493817</v>
      </c>
      <c r="H90" s="216">
        <v>318682.46526257129</v>
      </c>
      <c r="I90" s="216">
        <v>443038.61248433799</v>
      </c>
      <c r="J90" s="216">
        <v>600265.24132514582</v>
      </c>
      <c r="K90" s="216">
        <v>774491.82460143312</v>
      </c>
      <c r="L90" s="216">
        <v>989490.24713254115</v>
      </c>
      <c r="M90" s="216">
        <v>1228709.3866736121</v>
      </c>
      <c r="N90" s="216">
        <v>1449008.2791725115</v>
      </c>
      <c r="O90" s="216">
        <v>1682951.7272389566</v>
      </c>
      <c r="P90" s="216">
        <v>1733300.3576045267</v>
      </c>
      <c r="Q90" s="216">
        <v>1758060.7394473192</v>
      </c>
      <c r="R90" s="216">
        <v>1841203.8527529649</v>
      </c>
      <c r="S90" s="216">
        <v>1903750.7320229632</v>
      </c>
      <c r="T90" s="216">
        <v>1960393.0290617545</v>
      </c>
      <c r="U90" s="216">
        <v>1996005.4077357776</v>
      </c>
      <c r="V90" s="216">
        <v>2034595.1707909931</v>
      </c>
      <c r="W90" s="216">
        <v>2055612.4700173603</v>
      </c>
      <c r="X90" s="216">
        <v>2102172.9083087863</v>
      </c>
      <c r="Y90" s="216">
        <v>2135691.2609166913</v>
      </c>
      <c r="Z90" s="216">
        <v>2167589.3622690453</v>
      </c>
      <c r="AA90" s="216">
        <v>2198301.519002289</v>
      </c>
      <c r="AB90" s="216">
        <v>2234281.6681675198</v>
      </c>
      <c r="AC90" s="219">
        <v>2259364.0223428602</v>
      </c>
    </row>
    <row r="91" spans="2:29" x14ac:dyDescent="0.25">
      <c r="B91" s="94" t="s">
        <v>136</v>
      </c>
      <c r="C91" s="88" t="s">
        <v>696</v>
      </c>
      <c r="D91" s="88" t="s">
        <v>5</v>
      </c>
      <c r="E91" s="214">
        <v>657746.82216128474</v>
      </c>
      <c r="F91" s="216">
        <v>926929.70791809366</v>
      </c>
      <c r="G91" s="216">
        <v>1281883.1639319635</v>
      </c>
      <c r="H91" s="216">
        <v>1804734.1497559031</v>
      </c>
      <c r="I91" s="216">
        <v>2549333.4384942823</v>
      </c>
      <c r="J91" s="216">
        <v>3568900.733799228</v>
      </c>
      <c r="K91" s="216">
        <v>4731233.4383239178</v>
      </c>
      <c r="L91" s="216">
        <v>6309594.7387403231</v>
      </c>
      <c r="M91" s="216">
        <v>8135072.6159517625</v>
      </c>
      <c r="N91" s="216">
        <v>10195897.169496411</v>
      </c>
      <c r="O91" s="216">
        <v>12534435.417937361</v>
      </c>
      <c r="P91" s="216">
        <v>14579877.117751831</v>
      </c>
      <c r="Q91" s="216">
        <v>16684546.884888452</v>
      </c>
      <c r="R91" s="216">
        <v>18868591.700845681</v>
      </c>
      <c r="S91" s="216">
        <v>21101346.18319241</v>
      </c>
      <c r="T91" s="216">
        <v>22809005.481710825</v>
      </c>
      <c r="U91" s="216">
        <v>24405974.416350115</v>
      </c>
      <c r="V91" s="216">
        <v>25548086.92922882</v>
      </c>
      <c r="W91" s="216">
        <v>26521864.04511784</v>
      </c>
      <c r="X91" s="216">
        <v>27540338.130674753</v>
      </c>
      <c r="Y91" s="216">
        <v>28418724.061737601</v>
      </c>
      <c r="Z91" s="216">
        <v>29062969.128778208</v>
      </c>
      <c r="AA91" s="216">
        <v>29703791.639735322</v>
      </c>
      <c r="AB91" s="216">
        <v>30300994.717293657</v>
      </c>
      <c r="AC91" s="219">
        <v>30755558.932219461</v>
      </c>
    </row>
    <row r="92" spans="2:29" x14ac:dyDescent="0.25">
      <c r="B92" s="94" t="s">
        <v>136</v>
      </c>
      <c r="C92" s="88" t="s">
        <v>696</v>
      </c>
      <c r="D92" s="88" t="s">
        <v>6</v>
      </c>
      <c r="E92" s="214">
        <v>1686759.0488186784</v>
      </c>
      <c r="F92" s="216">
        <v>2287482.2781847469</v>
      </c>
      <c r="G92" s="216">
        <v>3046438.4136715322</v>
      </c>
      <c r="H92" s="216">
        <v>3802453.9866650542</v>
      </c>
      <c r="I92" s="216">
        <v>4705637.9574777335</v>
      </c>
      <c r="J92" s="216">
        <v>5621261.9715319611</v>
      </c>
      <c r="K92" s="216">
        <v>6377940.4081759872</v>
      </c>
      <c r="L92" s="216">
        <v>7292214.9167155279</v>
      </c>
      <c r="M92" s="216">
        <v>8077672.1496683629</v>
      </c>
      <c r="N92" s="216">
        <v>8875237.2160069924</v>
      </c>
      <c r="O92" s="216">
        <v>9547427.5031133555</v>
      </c>
      <c r="P92" s="216">
        <v>10021212.941350151</v>
      </c>
      <c r="Q92" s="216">
        <v>10348594.877035448</v>
      </c>
      <c r="R92" s="216">
        <v>11048623.355708389</v>
      </c>
      <c r="S92" s="216">
        <v>11666935.3896841</v>
      </c>
      <c r="T92" s="216">
        <v>12400245.418319255</v>
      </c>
      <c r="U92" s="216">
        <v>13034664.404787837</v>
      </c>
      <c r="V92" s="216">
        <v>13745977.938997893</v>
      </c>
      <c r="W92" s="216">
        <v>14379639.185955662</v>
      </c>
      <c r="X92" s="216">
        <v>15250130.574015947</v>
      </c>
      <c r="Y92" s="216">
        <v>16066095.2228857</v>
      </c>
      <c r="Z92" s="216">
        <v>16948553.558059681</v>
      </c>
      <c r="AA92" s="216">
        <v>17879283.629262671</v>
      </c>
      <c r="AB92" s="216">
        <v>18945016.222333286</v>
      </c>
      <c r="AC92" s="219">
        <v>20011461.453106068</v>
      </c>
    </row>
    <row r="93" spans="2:29" x14ac:dyDescent="0.25">
      <c r="B93" s="94" t="s">
        <v>136</v>
      </c>
      <c r="C93" s="88" t="s">
        <v>697</v>
      </c>
      <c r="D93" s="88" t="s">
        <v>2</v>
      </c>
      <c r="E93" s="214">
        <v>22.4567236250588</v>
      </c>
      <c r="F93" s="216">
        <v>39.209224445872913</v>
      </c>
      <c r="G93" s="216">
        <v>63.990054571729388</v>
      </c>
      <c r="H93" s="216">
        <v>96.892138508369285</v>
      </c>
      <c r="I93" s="216">
        <v>145.16489820747191</v>
      </c>
      <c r="J93" s="216">
        <v>209.05607774081381</v>
      </c>
      <c r="K93" s="216">
        <v>283.22607320081073</v>
      </c>
      <c r="L93" s="216">
        <v>382.61345285291702</v>
      </c>
      <c r="M93" s="216">
        <v>498.48186853021656</v>
      </c>
      <c r="N93" s="216">
        <v>624.22996166311941</v>
      </c>
      <c r="O93" s="216">
        <v>767.07689698650086</v>
      </c>
      <c r="P93" s="216">
        <v>862.76225562176148</v>
      </c>
      <c r="Q93" s="216">
        <v>953.49475484549203</v>
      </c>
      <c r="R93" s="216">
        <v>1049.73302925697</v>
      </c>
      <c r="S93" s="216">
        <v>1143.7663199127178</v>
      </c>
      <c r="T93" s="216">
        <v>1217.324939809012</v>
      </c>
      <c r="U93" s="216">
        <v>1282.7318597917345</v>
      </c>
      <c r="V93" s="216">
        <v>1328.5795303699026</v>
      </c>
      <c r="W93" s="216">
        <v>1364.5642469704719</v>
      </c>
      <c r="X93" s="216">
        <v>1410.8746215309</v>
      </c>
      <c r="Y93" s="216">
        <v>1449.520359157742</v>
      </c>
      <c r="Z93" s="216">
        <v>1480.1666516355256</v>
      </c>
      <c r="AA93" s="216">
        <v>1510.5235117989757</v>
      </c>
      <c r="AB93" s="216">
        <v>1540.2529365789098</v>
      </c>
      <c r="AC93" s="219">
        <v>1562.6509277970445</v>
      </c>
    </row>
    <row r="94" spans="2:29" x14ac:dyDescent="0.25">
      <c r="B94" s="94" t="s">
        <v>136</v>
      </c>
      <c r="C94" s="88" t="s">
        <v>697</v>
      </c>
      <c r="D94" s="88" t="s">
        <v>3</v>
      </c>
      <c r="E94" s="214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9">
        <v>0</v>
      </c>
    </row>
    <row r="95" spans="2:29" x14ac:dyDescent="0.25">
      <c r="B95" s="94" t="s">
        <v>136</v>
      </c>
      <c r="C95" s="88" t="s">
        <v>697</v>
      </c>
      <c r="D95" s="88" t="s">
        <v>4</v>
      </c>
      <c r="E95" s="214">
        <v>4427.5689790993829</v>
      </c>
      <c r="F95" s="216">
        <v>6161.9089660706104</v>
      </c>
      <c r="G95" s="216">
        <v>8427.1125247592681</v>
      </c>
      <c r="H95" s="216">
        <v>11667.846131803984</v>
      </c>
      <c r="I95" s="216">
        <v>16265.713869765443</v>
      </c>
      <c r="J95" s="216">
        <v>22079.386614616837</v>
      </c>
      <c r="K95" s="216">
        <v>28487.819193030071</v>
      </c>
      <c r="L95" s="216">
        <v>36422.70210501946</v>
      </c>
      <c r="M95" s="216">
        <v>45230.58009608979</v>
      </c>
      <c r="N95" s="216">
        <v>53327.382265434178</v>
      </c>
      <c r="O95" s="216">
        <v>61954.988680345363</v>
      </c>
      <c r="P95" s="216">
        <v>65195.059293720282</v>
      </c>
      <c r="Q95" s="216">
        <v>67154.620627506578</v>
      </c>
      <c r="R95" s="216">
        <v>70348.795094567758</v>
      </c>
      <c r="S95" s="216">
        <v>72758.852336829645</v>
      </c>
      <c r="T95" s="216">
        <v>74939.212686342653</v>
      </c>
      <c r="U95" s="216">
        <v>76316.83877410306</v>
      </c>
      <c r="V95" s="216">
        <v>77807.099577028916</v>
      </c>
      <c r="W95" s="216">
        <v>78623.794604235067</v>
      </c>
      <c r="X95" s="216">
        <v>80425.376928883197</v>
      </c>
      <c r="Y95" s="216">
        <v>81725.599275830347</v>
      </c>
      <c r="Z95" s="216">
        <v>82961.891740077015</v>
      </c>
      <c r="AA95" s="216">
        <v>84154.264939147499</v>
      </c>
      <c r="AB95" s="216">
        <v>85549.494779850589</v>
      </c>
      <c r="AC95" s="219">
        <v>86524.055300486216</v>
      </c>
    </row>
    <row r="96" spans="2:29" x14ac:dyDescent="0.25">
      <c r="B96" s="94" t="s">
        <v>136</v>
      </c>
      <c r="C96" s="88" t="s">
        <v>697</v>
      </c>
      <c r="D96" s="88" t="s">
        <v>5</v>
      </c>
      <c r="E96" s="214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9">
        <v>0</v>
      </c>
    </row>
    <row r="97" spans="2:29" x14ac:dyDescent="0.25">
      <c r="B97" s="94" t="s">
        <v>136</v>
      </c>
      <c r="C97" s="88" t="s">
        <v>697</v>
      </c>
      <c r="D97" s="88" t="s">
        <v>6</v>
      </c>
      <c r="E97" s="214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9">
        <v>0</v>
      </c>
    </row>
    <row r="98" spans="2:29" x14ac:dyDescent="0.25">
      <c r="B98" s="94" t="s">
        <v>137</v>
      </c>
      <c r="C98" s="88" t="s">
        <v>696</v>
      </c>
      <c r="D98" s="88" t="s">
        <v>2</v>
      </c>
      <c r="E98" s="214">
        <v>588.52254600033643</v>
      </c>
      <c r="F98" s="216">
        <v>1303.9156325881038</v>
      </c>
      <c r="G98" s="216">
        <v>2491.1604414271574</v>
      </c>
      <c r="H98" s="216">
        <v>4815.9378594821674</v>
      </c>
      <c r="I98" s="216">
        <v>8068.8902754465107</v>
      </c>
      <c r="J98" s="216">
        <v>12563.085917928443</v>
      </c>
      <c r="K98" s="216">
        <v>17927.925864225963</v>
      </c>
      <c r="L98" s="216">
        <v>22975.863264913423</v>
      </c>
      <c r="M98" s="216">
        <v>28340.263590084356</v>
      </c>
      <c r="N98" s="216">
        <v>32716.28915819927</v>
      </c>
      <c r="O98" s="216">
        <v>37192.263712083215</v>
      </c>
      <c r="P98" s="216">
        <v>38983.147449674238</v>
      </c>
      <c r="Q98" s="216">
        <v>40762.747057380388</v>
      </c>
      <c r="R98" s="216">
        <v>43151.89497726049</v>
      </c>
      <c r="S98" s="216">
        <v>45662.379577481152</v>
      </c>
      <c r="T98" s="216">
        <v>47608.755625673461</v>
      </c>
      <c r="U98" s="216">
        <v>49328.549798550346</v>
      </c>
      <c r="V98" s="216">
        <v>50894.213482540901</v>
      </c>
      <c r="W98" s="216">
        <v>52308.184525964869</v>
      </c>
      <c r="X98" s="216">
        <v>53897.85088411397</v>
      </c>
      <c r="Y98" s="216">
        <v>55362.352615408679</v>
      </c>
      <c r="Z98" s="216">
        <v>56764.239891780504</v>
      </c>
      <c r="AA98" s="216">
        <v>57931.850082893769</v>
      </c>
      <c r="AB98" s="216">
        <v>58793.16129051576</v>
      </c>
      <c r="AC98" s="219">
        <v>59534.642801047157</v>
      </c>
    </row>
    <row r="99" spans="2:29" x14ac:dyDescent="0.25">
      <c r="B99" s="94" t="s">
        <v>137</v>
      </c>
      <c r="C99" s="88" t="s">
        <v>696</v>
      </c>
      <c r="D99" s="88" t="s">
        <v>3</v>
      </c>
      <c r="E99" s="214">
        <v>300.47939192187482</v>
      </c>
      <c r="F99" s="216">
        <v>666.15993015243919</v>
      </c>
      <c r="G99" s="216">
        <v>1273.3425905138365</v>
      </c>
      <c r="H99" s="216">
        <v>2475.755120204587</v>
      </c>
      <c r="I99" s="216">
        <v>4162.5045975586445</v>
      </c>
      <c r="J99" s="216">
        <v>6564.9290895633085</v>
      </c>
      <c r="K99" s="216">
        <v>9449.2738955992336</v>
      </c>
      <c r="L99" s="216">
        <v>12176.919786765124</v>
      </c>
      <c r="M99" s="216">
        <v>15088.089361590664</v>
      </c>
      <c r="N99" s="216">
        <v>17589.444978397594</v>
      </c>
      <c r="O99" s="216">
        <v>20179.286841583333</v>
      </c>
      <c r="P99" s="216">
        <v>21807.856309533505</v>
      </c>
      <c r="Q99" s="216">
        <v>23475.854748575017</v>
      </c>
      <c r="R99" s="216">
        <v>25326.134436242741</v>
      </c>
      <c r="S99" s="216">
        <v>27307.684977324607</v>
      </c>
      <c r="T99" s="216">
        <v>28831.15730908978</v>
      </c>
      <c r="U99" s="216">
        <v>30251.369190413345</v>
      </c>
      <c r="V99" s="216">
        <v>31453.139550858821</v>
      </c>
      <c r="W99" s="216">
        <v>32580.400237069131</v>
      </c>
      <c r="X99" s="216">
        <v>33697.096727715449</v>
      </c>
      <c r="Y99" s="216">
        <v>34745.522124865041</v>
      </c>
      <c r="Z99" s="216">
        <v>35717.058942699943</v>
      </c>
      <c r="AA99" s="216">
        <v>36547.671734885596</v>
      </c>
      <c r="AB99" s="216">
        <v>37157.777632396508</v>
      </c>
      <c r="AC99" s="219">
        <v>37695.833138690206</v>
      </c>
    </row>
    <row r="100" spans="2:29" x14ac:dyDescent="0.25">
      <c r="B100" s="94" t="s">
        <v>137</v>
      </c>
      <c r="C100" s="88" t="s">
        <v>696</v>
      </c>
      <c r="D100" s="88" t="s">
        <v>4</v>
      </c>
      <c r="E100" s="214">
        <v>118824.38099305095</v>
      </c>
      <c r="F100" s="216">
        <v>212544.78304382245</v>
      </c>
      <c r="G100" s="216">
        <v>348867.90958844876</v>
      </c>
      <c r="H100" s="216">
        <v>592133.4421621802</v>
      </c>
      <c r="I100" s="216">
        <v>908796.58182553702</v>
      </c>
      <c r="J100" s="216">
        <v>1239596.8565343854</v>
      </c>
      <c r="K100" s="216">
        <v>1599723.9392908372</v>
      </c>
      <c r="L100" s="216">
        <v>1917087.4171980761</v>
      </c>
      <c r="M100" s="216">
        <v>2227860.4295874899</v>
      </c>
      <c r="N100" s="216">
        <v>2485392.7811404341</v>
      </c>
      <c r="O100" s="216">
        <v>2733392.4107633429</v>
      </c>
      <c r="P100" s="216">
        <v>2770460.8350968217</v>
      </c>
      <c r="Q100" s="216">
        <v>2797110.8399334704</v>
      </c>
      <c r="R100" s="216">
        <v>2891824.8070590384</v>
      </c>
      <c r="S100" s="216">
        <v>2985968.9918499556</v>
      </c>
      <c r="T100" s="216">
        <v>3067433.6967513473</v>
      </c>
      <c r="U100" s="216">
        <v>3129953.069047187</v>
      </c>
      <c r="V100" s="216">
        <v>3203087.577440375</v>
      </c>
      <c r="W100" s="216">
        <v>3264567.3197146058</v>
      </c>
      <c r="X100" s="216">
        <v>3345086.8292079172</v>
      </c>
      <c r="Y100" s="216">
        <v>3416322.2857763595</v>
      </c>
      <c r="Z100" s="216">
        <v>3489134.9844319285</v>
      </c>
      <c r="AA100" s="216">
        <v>3546532.8585181925</v>
      </c>
      <c r="AB100" s="216">
        <v>3593339.9926526025</v>
      </c>
      <c r="AC100" s="219">
        <v>3632487.1164136031</v>
      </c>
    </row>
    <row r="101" spans="2:29" x14ac:dyDescent="0.25">
      <c r="B101" s="94" t="s">
        <v>137</v>
      </c>
      <c r="C101" s="88" t="s">
        <v>696</v>
      </c>
      <c r="D101" s="88" t="s">
        <v>5</v>
      </c>
      <c r="E101" s="214">
        <v>658369.28175227274</v>
      </c>
      <c r="F101" s="216">
        <v>1191925.3198042284</v>
      </c>
      <c r="G101" s="216">
        <v>1976828.4085774748</v>
      </c>
      <c r="H101" s="216">
        <v>3401398.6547711166</v>
      </c>
      <c r="I101" s="216">
        <v>5273680.7163657285</v>
      </c>
      <c r="J101" s="216">
        <v>7323915.4724907978</v>
      </c>
      <c r="K101" s="216">
        <v>9594583.1124612112</v>
      </c>
      <c r="L101" s="216">
        <v>11684807.841602478</v>
      </c>
      <c r="M101" s="216">
        <v>13782510.125154646</v>
      </c>
      <c r="N101" s="216">
        <v>15790466.352208927</v>
      </c>
      <c r="O101" s="216">
        <v>17824007.317927744</v>
      </c>
      <c r="P101" s="216">
        <v>19347139.250997465</v>
      </c>
      <c r="Q101" s="216">
        <v>20897216.008174602</v>
      </c>
      <c r="R101" s="216">
        <v>22463402.873375159</v>
      </c>
      <c r="S101" s="216">
        <v>24136371.448535647</v>
      </c>
      <c r="T101" s="216">
        <v>25412711.865507491</v>
      </c>
      <c r="U101" s="216">
        <v>26591336.331868637</v>
      </c>
      <c r="V101" s="216">
        <v>27596899.994667895</v>
      </c>
      <c r="W101" s="216">
        <v>28532887.263529129</v>
      </c>
      <c r="X101" s="216">
        <v>29490898.803341355</v>
      </c>
      <c r="Y101" s="216">
        <v>30387333.591272634</v>
      </c>
      <c r="Z101" s="216">
        <v>31225182.512073465</v>
      </c>
      <c r="AA101" s="216">
        <v>31938723.978723533</v>
      </c>
      <c r="AB101" s="216">
        <v>32482755.982900616</v>
      </c>
      <c r="AC101" s="219">
        <v>32964340.740025818</v>
      </c>
    </row>
    <row r="102" spans="2:29" x14ac:dyDescent="0.25">
      <c r="B102" s="94" t="s">
        <v>137</v>
      </c>
      <c r="C102" s="88" t="s">
        <v>696</v>
      </c>
      <c r="D102" s="88" t="s">
        <v>6</v>
      </c>
      <c r="E102" s="214">
        <v>2076658.5146853062</v>
      </c>
      <c r="F102" s="216">
        <v>3338024.2082514223</v>
      </c>
      <c r="G102" s="216">
        <v>4934019.7971025398</v>
      </c>
      <c r="H102" s="216">
        <v>6622410.358811249</v>
      </c>
      <c r="I102" s="216">
        <v>8123057.6765906522</v>
      </c>
      <c r="J102" s="216">
        <v>9471943.2097132262</v>
      </c>
      <c r="K102" s="216">
        <v>10454831.579771921</v>
      </c>
      <c r="L102" s="216">
        <v>11778643.795079216</v>
      </c>
      <c r="M102" s="216">
        <v>12778596.656023938</v>
      </c>
      <c r="N102" s="216">
        <v>13984970.372554248</v>
      </c>
      <c r="O102" s="216">
        <v>15106704.491110928</v>
      </c>
      <c r="P102" s="216">
        <v>15969759.836423049</v>
      </c>
      <c r="Q102" s="216">
        <v>16787453.382206265</v>
      </c>
      <c r="R102" s="216">
        <v>17961245.166909333</v>
      </c>
      <c r="S102" s="216">
        <v>19196998.98968992</v>
      </c>
      <c r="T102" s="216">
        <v>20498418.847270798</v>
      </c>
      <c r="U102" s="216">
        <v>21749410.514585529</v>
      </c>
      <c r="V102" s="216">
        <v>23179543.30183341</v>
      </c>
      <c r="W102" s="216">
        <v>24583168.081129584</v>
      </c>
      <c r="X102" s="216">
        <v>26281938.199420203</v>
      </c>
      <c r="Y102" s="216">
        <v>28044406.585034199</v>
      </c>
      <c r="Z102" s="216">
        <v>29977331.713313732</v>
      </c>
      <c r="AA102" s="216">
        <v>32113633.063576605</v>
      </c>
      <c r="AB102" s="216">
        <v>34297078.053836033</v>
      </c>
      <c r="AC102" s="219">
        <v>36555793.675483972</v>
      </c>
    </row>
    <row r="103" spans="2:29" x14ac:dyDescent="0.25">
      <c r="B103" s="94" t="s">
        <v>137</v>
      </c>
      <c r="C103" s="88" t="s">
        <v>697</v>
      </c>
      <c r="D103" s="88" t="s">
        <v>2</v>
      </c>
      <c r="E103" s="214">
        <v>22.537000398864482</v>
      </c>
      <c r="F103" s="216">
        <v>49.92254156288687</v>
      </c>
      <c r="G103" s="216">
        <v>95.425993334477212</v>
      </c>
      <c r="H103" s="216">
        <v>184.75554699915713</v>
      </c>
      <c r="I103" s="216">
        <v>309.90618148206107</v>
      </c>
      <c r="J103" s="216">
        <v>483.09234937349038</v>
      </c>
      <c r="K103" s="216">
        <v>689.87756534953996</v>
      </c>
      <c r="L103" s="216">
        <v>885.04878292588114</v>
      </c>
      <c r="M103" s="216">
        <v>1092.3188681563672</v>
      </c>
      <c r="N103" s="216">
        <v>1261.7299671165297</v>
      </c>
      <c r="O103" s="216">
        <v>1435.4145843046756</v>
      </c>
      <c r="P103" s="216">
        <v>1537.2921877490771</v>
      </c>
      <c r="Q103" s="216">
        <v>1632.3957164978351</v>
      </c>
      <c r="R103" s="216">
        <v>1728.5338689663711</v>
      </c>
      <c r="S103" s="216">
        <v>1829.7149233588896</v>
      </c>
      <c r="T103" s="216">
        <v>1908.1890669951965</v>
      </c>
      <c r="U103" s="216">
        <v>1977.5698449989829</v>
      </c>
      <c r="V103" s="216">
        <v>2040.8358725129488</v>
      </c>
      <c r="W103" s="216">
        <v>2097.9942003383262</v>
      </c>
      <c r="X103" s="216">
        <v>2162.2983263657252</v>
      </c>
      <c r="Y103" s="216">
        <v>2221.5351442623178</v>
      </c>
      <c r="Z103" s="216">
        <v>2278.2723600412228</v>
      </c>
      <c r="AA103" s="216">
        <v>2325.5468416753924</v>
      </c>
      <c r="AB103" s="216">
        <v>2360.4955680345834</v>
      </c>
      <c r="AC103" s="219">
        <v>2390.6222618643355</v>
      </c>
    </row>
    <row r="104" spans="2:29" x14ac:dyDescent="0.25">
      <c r="B104" s="94" t="s">
        <v>137</v>
      </c>
      <c r="C104" s="88" t="s">
        <v>697</v>
      </c>
      <c r="D104" s="88" t="s">
        <v>3</v>
      </c>
      <c r="E104" s="214">
        <v>0</v>
      </c>
      <c r="F104" s="216">
        <v>0</v>
      </c>
      <c r="G104" s="216">
        <v>0</v>
      </c>
      <c r="H104" s="216">
        <v>0</v>
      </c>
      <c r="I104" s="216">
        <v>0</v>
      </c>
      <c r="J104" s="216">
        <v>0</v>
      </c>
      <c r="K104" s="216">
        <v>0</v>
      </c>
      <c r="L104" s="216">
        <v>0</v>
      </c>
      <c r="M104" s="216">
        <v>0</v>
      </c>
      <c r="N104" s="216">
        <v>0</v>
      </c>
      <c r="O104" s="216">
        <v>0</v>
      </c>
      <c r="P104" s="216">
        <v>0</v>
      </c>
      <c r="Q104" s="216">
        <v>0</v>
      </c>
      <c r="R104" s="216">
        <v>0</v>
      </c>
      <c r="S104" s="216">
        <v>0</v>
      </c>
      <c r="T104" s="216">
        <v>0</v>
      </c>
      <c r="U104" s="216">
        <v>0</v>
      </c>
      <c r="V104" s="216">
        <v>0</v>
      </c>
      <c r="W104" s="216">
        <v>0</v>
      </c>
      <c r="X104" s="216">
        <v>0</v>
      </c>
      <c r="Y104" s="216">
        <v>0</v>
      </c>
      <c r="Z104" s="216">
        <v>0</v>
      </c>
      <c r="AA104" s="216">
        <v>0</v>
      </c>
      <c r="AB104" s="216">
        <v>0</v>
      </c>
      <c r="AC104" s="219">
        <v>0</v>
      </c>
    </row>
    <row r="105" spans="2:29" x14ac:dyDescent="0.25">
      <c r="B105" s="94" t="s">
        <v>137</v>
      </c>
      <c r="C105" s="88" t="s">
        <v>697</v>
      </c>
      <c r="D105" s="88" t="s">
        <v>4</v>
      </c>
      <c r="E105" s="214">
        <v>4339.17208527414</v>
      </c>
      <c r="F105" s="216">
        <v>7760.0726211114261</v>
      </c>
      <c r="G105" s="216">
        <v>12743.671677692826</v>
      </c>
      <c r="H105" s="216">
        <v>21662.372448381706</v>
      </c>
      <c r="I105" s="216">
        <v>33285.408898529211</v>
      </c>
      <c r="J105" s="216">
        <v>45455.462281449189</v>
      </c>
      <c r="K105" s="216">
        <v>58702.87850614592</v>
      </c>
      <c r="L105" s="216">
        <v>70422.35517442954</v>
      </c>
      <c r="M105" s="216">
        <v>81885.550382016867</v>
      </c>
      <c r="N105" s="216">
        <v>91405.357841563513</v>
      </c>
      <c r="O105" s="216">
        <v>100600.8366354009</v>
      </c>
      <c r="P105" s="216">
        <v>104205.87890997934</v>
      </c>
      <c r="Q105" s="216">
        <v>106854.70687183211</v>
      </c>
      <c r="R105" s="216">
        <v>110501.93487798398</v>
      </c>
      <c r="S105" s="216">
        <v>114137.25182568145</v>
      </c>
      <c r="T105" s="216">
        <v>117280.28207125158</v>
      </c>
      <c r="U105" s="216">
        <v>119697.41323063336</v>
      </c>
      <c r="V105" s="216">
        <v>122523.67671457313</v>
      </c>
      <c r="W105" s="216">
        <v>124902.19834316125</v>
      </c>
      <c r="X105" s="216">
        <v>128014.56779143175</v>
      </c>
      <c r="Y105" s="216">
        <v>130768.64089107655</v>
      </c>
      <c r="Z105" s="216">
        <v>133583.56899679301</v>
      </c>
      <c r="AA105" s="216">
        <v>135804.68291088278</v>
      </c>
      <c r="AB105" s="216">
        <v>137618.40124875211</v>
      </c>
      <c r="AC105" s="219">
        <v>139138.05755470565</v>
      </c>
    </row>
    <row r="106" spans="2:29" x14ac:dyDescent="0.25">
      <c r="B106" s="94" t="s">
        <v>137</v>
      </c>
      <c r="C106" s="88" t="s">
        <v>697</v>
      </c>
      <c r="D106" s="88" t="s">
        <v>5</v>
      </c>
      <c r="E106" s="214">
        <v>0</v>
      </c>
      <c r="F106" s="216">
        <v>0</v>
      </c>
      <c r="G106" s="216">
        <v>0</v>
      </c>
      <c r="H106" s="216">
        <v>0</v>
      </c>
      <c r="I106" s="216">
        <v>0</v>
      </c>
      <c r="J106" s="216">
        <v>0</v>
      </c>
      <c r="K106" s="216">
        <v>0</v>
      </c>
      <c r="L106" s="216">
        <v>0</v>
      </c>
      <c r="M106" s="216">
        <v>0</v>
      </c>
      <c r="N106" s="216">
        <v>0</v>
      </c>
      <c r="O106" s="216">
        <v>0</v>
      </c>
      <c r="P106" s="216">
        <v>0</v>
      </c>
      <c r="Q106" s="216">
        <v>0</v>
      </c>
      <c r="R106" s="216">
        <v>0</v>
      </c>
      <c r="S106" s="216">
        <v>0</v>
      </c>
      <c r="T106" s="216">
        <v>0</v>
      </c>
      <c r="U106" s="216">
        <v>0</v>
      </c>
      <c r="V106" s="216">
        <v>0</v>
      </c>
      <c r="W106" s="216">
        <v>0</v>
      </c>
      <c r="X106" s="216">
        <v>0</v>
      </c>
      <c r="Y106" s="216">
        <v>0</v>
      </c>
      <c r="Z106" s="216">
        <v>0</v>
      </c>
      <c r="AA106" s="216">
        <v>0</v>
      </c>
      <c r="AB106" s="216">
        <v>0</v>
      </c>
      <c r="AC106" s="219">
        <v>0</v>
      </c>
    </row>
    <row r="107" spans="2:29" x14ac:dyDescent="0.25">
      <c r="B107" s="94" t="s">
        <v>137</v>
      </c>
      <c r="C107" s="88" t="s">
        <v>697</v>
      </c>
      <c r="D107" s="88" t="s">
        <v>6</v>
      </c>
      <c r="E107" s="214">
        <v>0</v>
      </c>
      <c r="F107" s="216">
        <v>0</v>
      </c>
      <c r="G107" s="216">
        <v>0</v>
      </c>
      <c r="H107" s="216">
        <v>0</v>
      </c>
      <c r="I107" s="216">
        <v>0</v>
      </c>
      <c r="J107" s="216">
        <v>0</v>
      </c>
      <c r="K107" s="216">
        <v>0</v>
      </c>
      <c r="L107" s="216">
        <v>0</v>
      </c>
      <c r="M107" s="216">
        <v>0</v>
      </c>
      <c r="N107" s="216">
        <v>0</v>
      </c>
      <c r="O107" s="216">
        <v>0</v>
      </c>
      <c r="P107" s="216">
        <v>0</v>
      </c>
      <c r="Q107" s="216">
        <v>0</v>
      </c>
      <c r="R107" s="216">
        <v>0</v>
      </c>
      <c r="S107" s="216">
        <v>0</v>
      </c>
      <c r="T107" s="216">
        <v>0</v>
      </c>
      <c r="U107" s="216">
        <v>0</v>
      </c>
      <c r="V107" s="216">
        <v>0</v>
      </c>
      <c r="W107" s="216">
        <v>0</v>
      </c>
      <c r="X107" s="216">
        <v>0</v>
      </c>
      <c r="Y107" s="216">
        <v>0</v>
      </c>
      <c r="Z107" s="216">
        <v>0</v>
      </c>
      <c r="AA107" s="216">
        <v>0</v>
      </c>
      <c r="AB107" s="216">
        <v>0</v>
      </c>
      <c r="AC107" s="219">
        <v>0</v>
      </c>
    </row>
    <row r="108" spans="2:29" x14ac:dyDescent="0.25">
      <c r="B108" s="321" t="s">
        <v>138</v>
      </c>
      <c r="C108" s="88" t="s">
        <v>696</v>
      </c>
      <c r="D108" s="88" t="s">
        <v>2</v>
      </c>
      <c r="E108" s="214">
        <v>566.2170302029931</v>
      </c>
      <c r="F108" s="216">
        <v>1515.3300598330984</v>
      </c>
      <c r="G108" s="216">
        <v>3213.1387740491123</v>
      </c>
      <c r="H108" s="216">
        <v>7383.1519930181721</v>
      </c>
      <c r="I108" s="216">
        <v>13547.541570391908</v>
      </c>
      <c r="J108" s="216">
        <v>22477.630438566055</v>
      </c>
      <c r="K108" s="216">
        <v>33088.200695851039</v>
      </c>
      <c r="L108" s="216">
        <v>41487.361091267827</v>
      </c>
      <c r="M108" s="216">
        <v>49849.265776097345</v>
      </c>
      <c r="N108" s="216">
        <v>54814.446962202608</v>
      </c>
      <c r="O108" s="216">
        <v>59488.640698026749</v>
      </c>
      <c r="P108" s="216">
        <v>60542.835492794889</v>
      </c>
      <c r="Q108" s="216">
        <v>61589.727525549453</v>
      </c>
      <c r="R108" s="216">
        <v>63698.750906589506</v>
      </c>
      <c r="S108" s="216">
        <v>66021.091688065833</v>
      </c>
      <c r="T108" s="216">
        <v>67791.227110283595</v>
      </c>
      <c r="U108" s="216">
        <v>69418.512172672781</v>
      </c>
      <c r="V108" s="216">
        <v>71226.856656854099</v>
      </c>
      <c r="W108" s="216">
        <v>73005.630175757557</v>
      </c>
      <c r="X108" s="216">
        <v>75046.418322313839</v>
      </c>
      <c r="Y108" s="216">
        <v>77038.348372246066</v>
      </c>
      <c r="Z108" s="216">
        <v>79021.507254061857</v>
      </c>
      <c r="AA108" s="216">
        <v>80681.699945533808</v>
      </c>
      <c r="AB108" s="216">
        <v>81809.699660344588</v>
      </c>
      <c r="AC108" s="219">
        <v>82736.015347124689</v>
      </c>
    </row>
    <row r="109" spans="2:29" x14ac:dyDescent="0.25">
      <c r="B109" s="321" t="s">
        <v>138</v>
      </c>
      <c r="C109" s="88" t="s">
        <v>696</v>
      </c>
      <c r="D109" s="88" t="s">
        <v>3</v>
      </c>
      <c r="E109" s="214">
        <v>287.17515247581679</v>
      </c>
      <c r="F109" s="216">
        <v>769.86257240466955</v>
      </c>
      <c r="G109" s="216">
        <v>1634.1189254594831</v>
      </c>
      <c r="H109" s="216">
        <v>3776.0047827732756</v>
      </c>
      <c r="I109" s="216">
        <v>6948.5174635381418</v>
      </c>
      <c r="J109" s="216">
        <v>11687.323523097071</v>
      </c>
      <c r="K109" s="216">
        <v>17347.272420625479</v>
      </c>
      <c r="L109" s="216">
        <v>21708.527528630228</v>
      </c>
      <c r="M109" s="216">
        <v>26039.983659432881</v>
      </c>
      <c r="N109" s="216">
        <v>28540.339456775044</v>
      </c>
      <c r="O109" s="216">
        <v>30876.210074939139</v>
      </c>
      <c r="P109" s="216">
        <v>31668.018937095065</v>
      </c>
      <c r="Q109" s="216">
        <v>32432.435016379055</v>
      </c>
      <c r="R109" s="216">
        <v>33606.7534638613</v>
      </c>
      <c r="S109" s="216">
        <v>34899.978257858755</v>
      </c>
      <c r="T109" s="216">
        <v>35843.954137655383</v>
      </c>
      <c r="U109" s="216">
        <v>36712.803909686656</v>
      </c>
      <c r="V109" s="216">
        <v>37683.740203265108</v>
      </c>
      <c r="W109" s="216">
        <v>38639.903552529169</v>
      </c>
      <c r="X109" s="216">
        <v>39668.583425746991</v>
      </c>
      <c r="Y109" s="216">
        <v>40666.681980855676</v>
      </c>
      <c r="Z109" s="216">
        <v>41665.035599999857</v>
      </c>
      <c r="AA109" s="216">
        <v>42488.602178052388</v>
      </c>
      <c r="AB109" s="216">
        <v>43071.79136955869</v>
      </c>
      <c r="AC109" s="219">
        <v>43547.978004677127</v>
      </c>
    </row>
    <row r="110" spans="2:29" x14ac:dyDescent="0.25">
      <c r="B110" s="321" t="s">
        <v>138</v>
      </c>
      <c r="C110" s="88" t="s">
        <v>696</v>
      </c>
      <c r="D110" s="88" t="s">
        <v>4</v>
      </c>
      <c r="E110" s="214">
        <v>110584.2284613823</v>
      </c>
      <c r="F110" s="216">
        <v>243678.61826829641</v>
      </c>
      <c r="G110" s="216">
        <v>457141.40218228596</v>
      </c>
      <c r="H110" s="216">
        <v>885781.27858299529</v>
      </c>
      <c r="I110" s="216">
        <v>1475060.3533318625</v>
      </c>
      <c r="J110" s="216">
        <v>2036910.6333955193</v>
      </c>
      <c r="K110" s="216">
        <v>2628397.9699578043</v>
      </c>
      <c r="L110" s="216">
        <v>3049024.7494689673</v>
      </c>
      <c r="M110" s="216">
        <v>3415434.6627318431</v>
      </c>
      <c r="N110" s="216">
        <v>3683011.0540214051</v>
      </c>
      <c r="O110" s="216">
        <v>3920197.1051458898</v>
      </c>
      <c r="P110" s="216">
        <v>3960832.324597165</v>
      </c>
      <c r="Q110" s="216">
        <v>3999396.6097386628</v>
      </c>
      <c r="R110" s="216">
        <v>4121184.2778039244</v>
      </c>
      <c r="S110" s="216">
        <v>4255372.1324699009</v>
      </c>
      <c r="T110" s="216">
        <v>4362640.8284389758</v>
      </c>
      <c r="U110" s="216">
        <v>4460193.4771643449</v>
      </c>
      <c r="V110" s="216">
        <v>4564373.9912827136</v>
      </c>
      <c r="W110" s="216">
        <v>4665738.7525425274</v>
      </c>
      <c r="X110" s="216">
        <v>4787860.2726674424</v>
      </c>
      <c r="Y110" s="216">
        <v>4906149.1033937223</v>
      </c>
      <c r="Z110" s="216">
        <v>5021622.8171511497</v>
      </c>
      <c r="AA110" s="216">
        <v>5115646.6426708177</v>
      </c>
      <c r="AB110" s="216">
        <v>5185637.8976018485</v>
      </c>
      <c r="AC110" s="219">
        <v>5242746.2584912339</v>
      </c>
    </row>
    <row r="111" spans="2:29" x14ac:dyDescent="0.25">
      <c r="B111" s="321" t="s">
        <v>138</v>
      </c>
      <c r="C111" s="88" t="s">
        <v>696</v>
      </c>
      <c r="D111" s="88" t="s">
        <v>5</v>
      </c>
      <c r="E111" s="214">
        <v>631153.13780264929</v>
      </c>
      <c r="F111" s="216">
        <v>1401376.9579479431</v>
      </c>
      <c r="G111" s="216">
        <v>2644257.2475314387</v>
      </c>
      <c r="H111" s="216">
        <v>5157360.553752658</v>
      </c>
      <c r="I111" s="216">
        <v>8625434.5015514288</v>
      </c>
      <c r="J111" s="216">
        <v>11983802.884320451</v>
      </c>
      <c r="K111" s="216">
        <v>15541167.265915217</v>
      </c>
      <c r="L111" s="216">
        <v>17888114.803208575</v>
      </c>
      <c r="M111" s="216">
        <v>19882122.331744231</v>
      </c>
      <c r="N111" s="216">
        <v>21242323.197345942</v>
      </c>
      <c r="O111" s="216">
        <v>22398252.604683232</v>
      </c>
      <c r="P111" s="216">
        <v>22917956.686023705</v>
      </c>
      <c r="Q111" s="216">
        <v>23388535.441098887</v>
      </c>
      <c r="R111" s="216">
        <v>24067567.486562669</v>
      </c>
      <c r="S111" s="216">
        <v>24816485.358373139</v>
      </c>
      <c r="T111" s="216">
        <v>25411713.19587503</v>
      </c>
      <c r="U111" s="216">
        <v>25947722.724031843</v>
      </c>
      <c r="V111" s="216">
        <v>26521580.508937638</v>
      </c>
      <c r="W111" s="216">
        <v>27076274.2674582</v>
      </c>
      <c r="X111" s="216">
        <v>27742811.651125006</v>
      </c>
      <c r="Y111" s="216">
        <v>28383067.586806323</v>
      </c>
      <c r="Z111" s="216">
        <v>29039314.864514731</v>
      </c>
      <c r="AA111" s="216">
        <v>29570038.884819608</v>
      </c>
      <c r="AB111" s="216">
        <v>29973868.150021501</v>
      </c>
      <c r="AC111" s="219">
        <v>30303020.627719473</v>
      </c>
    </row>
    <row r="112" spans="2:29" x14ac:dyDescent="0.25">
      <c r="B112" s="321" t="s">
        <v>138</v>
      </c>
      <c r="C112" s="88" t="s">
        <v>696</v>
      </c>
      <c r="D112" s="88" t="s">
        <v>6</v>
      </c>
      <c r="E112" s="214">
        <v>2500517.9005203731</v>
      </c>
      <c r="F112" s="216">
        <v>4485879.6272305856</v>
      </c>
      <c r="G112" s="216">
        <v>6967198.8664764091</v>
      </c>
      <c r="H112" s="216">
        <v>9380796.200247312</v>
      </c>
      <c r="I112" s="216">
        <v>11121750.060814764</v>
      </c>
      <c r="J112" s="216">
        <v>12796481.892896272</v>
      </c>
      <c r="K112" s="216">
        <v>13734882.208702335</v>
      </c>
      <c r="L112" s="216">
        <v>15733051.783384964</v>
      </c>
      <c r="M112" s="216">
        <v>17311452.652633257</v>
      </c>
      <c r="N112" s="216">
        <v>19357329.141079627</v>
      </c>
      <c r="O112" s="216">
        <v>21401170.039911952</v>
      </c>
      <c r="P112" s="216">
        <v>23024060.964761917</v>
      </c>
      <c r="Q112" s="216">
        <v>24676463.74816997</v>
      </c>
      <c r="R112" s="216">
        <v>26558395.578753687</v>
      </c>
      <c r="S112" s="216">
        <v>28619263.186775658</v>
      </c>
      <c r="T112" s="216">
        <v>30611965.44295311</v>
      </c>
      <c r="U112" s="216">
        <v>32644405.145415943</v>
      </c>
      <c r="V112" s="216">
        <v>34904622.976708725</v>
      </c>
      <c r="W112" s="216">
        <v>37237971.35872601</v>
      </c>
      <c r="X112" s="216">
        <v>39998013.208260477</v>
      </c>
      <c r="Y112" s="216">
        <v>42955282.53748922</v>
      </c>
      <c r="Z112" s="216">
        <v>46248503.592528798</v>
      </c>
      <c r="AA112" s="216">
        <v>49908832.328131244</v>
      </c>
      <c r="AB112" s="216">
        <v>53451576.316339232</v>
      </c>
      <c r="AC112" s="219">
        <v>57118177.419050187</v>
      </c>
    </row>
    <row r="113" spans="2:29" x14ac:dyDescent="0.25">
      <c r="B113" s="321" t="s">
        <v>138</v>
      </c>
      <c r="C113" s="88" t="s">
        <v>697</v>
      </c>
      <c r="D113" s="88" t="s">
        <v>2</v>
      </c>
      <c r="E113" s="214">
        <v>21.68282850377226</v>
      </c>
      <c r="F113" s="216">
        <v>58.016888518589191</v>
      </c>
      <c r="G113" s="216">
        <v>123.08197984209464</v>
      </c>
      <c r="H113" s="216">
        <v>283.24250122169593</v>
      </c>
      <c r="I113" s="216">
        <v>520.32767000506874</v>
      </c>
      <c r="J113" s="216">
        <v>864.33949173424742</v>
      </c>
      <c r="K113" s="216">
        <v>1273.2542242044917</v>
      </c>
      <c r="L113" s="216">
        <v>1598.1266086617929</v>
      </c>
      <c r="M113" s="216">
        <v>1921.3404066581757</v>
      </c>
      <c r="N113" s="216">
        <v>2113.9631707221811</v>
      </c>
      <c r="O113" s="216">
        <v>2295.9307645118156</v>
      </c>
      <c r="P113" s="216">
        <v>2387.4939330489819</v>
      </c>
      <c r="Q113" s="216">
        <v>2466.4384677374792</v>
      </c>
      <c r="R113" s="216">
        <v>2551.5785207327267</v>
      </c>
      <c r="S113" s="216">
        <v>2645.4989388611093</v>
      </c>
      <c r="T113" s="216">
        <v>2717.1153017970032</v>
      </c>
      <c r="U113" s="216">
        <v>2782.9716648472581</v>
      </c>
      <c r="V113" s="216">
        <v>2856.1660394164783</v>
      </c>
      <c r="W113" s="216">
        <v>2928.1342889037837</v>
      </c>
      <c r="X113" s="216">
        <v>3010.7461072424703</v>
      </c>
      <c r="Y113" s="216">
        <v>3091.3317494610042</v>
      </c>
      <c r="Z113" s="216">
        <v>3171.5833096497595</v>
      </c>
      <c r="AA113" s="216">
        <v>3238.7895815663132</v>
      </c>
      <c r="AB113" s="216">
        <v>3284.5900650971739</v>
      </c>
      <c r="AC113" s="219">
        <v>3322.2767592267578</v>
      </c>
    </row>
    <row r="114" spans="2:29" x14ac:dyDescent="0.25">
      <c r="B114" s="321" t="s">
        <v>138</v>
      </c>
      <c r="C114" s="88" t="s">
        <v>697</v>
      </c>
      <c r="D114" s="88" t="s">
        <v>3</v>
      </c>
      <c r="E114" s="214">
        <v>0</v>
      </c>
      <c r="F114" s="216">
        <v>0</v>
      </c>
      <c r="G114" s="216">
        <v>0</v>
      </c>
      <c r="H114" s="216">
        <v>0</v>
      </c>
      <c r="I114" s="216">
        <v>0</v>
      </c>
      <c r="J114" s="216">
        <v>0</v>
      </c>
      <c r="K114" s="216">
        <v>0</v>
      </c>
      <c r="L114" s="216">
        <v>0</v>
      </c>
      <c r="M114" s="216">
        <v>0</v>
      </c>
      <c r="N114" s="216">
        <v>0</v>
      </c>
      <c r="O114" s="216">
        <v>0</v>
      </c>
      <c r="P114" s="216">
        <v>0</v>
      </c>
      <c r="Q114" s="216">
        <v>0</v>
      </c>
      <c r="R114" s="216">
        <v>0</v>
      </c>
      <c r="S114" s="216">
        <v>0</v>
      </c>
      <c r="T114" s="216">
        <v>0</v>
      </c>
      <c r="U114" s="216">
        <v>0</v>
      </c>
      <c r="V114" s="216">
        <v>0</v>
      </c>
      <c r="W114" s="216">
        <v>0</v>
      </c>
      <c r="X114" s="216">
        <v>0</v>
      </c>
      <c r="Y114" s="216">
        <v>0</v>
      </c>
      <c r="Z114" s="216">
        <v>0</v>
      </c>
      <c r="AA114" s="216">
        <v>0</v>
      </c>
      <c r="AB114" s="216">
        <v>0</v>
      </c>
      <c r="AC114" s="219">
        <v>0</v>
      </c>
    </row>
    <row r="115" spans="2:29" x14ac:dyDescent="0.25">
      <c r="B115" s="321" t="s">
        <v>138</v>
      </c>
      <c r="C115" s="88" t="s">
        <v>697</v>
      </c>
      <c r="D115" s="88" t="s">
        <v>4</v>
      </c>
      <c r="E115" s="214">
        <v>4038.2621243301096</v>
      </c>
      <c r="F115" s="216">
        <v>8896.7781137408147</v>
      </c>
      <c r="G115" s="216">
        <v>16698.755544938413</v>
      </c>
      <c r="H115" s="216">
        <v>32405.067165946584</v>
      </c>
      <c r="I115" s="216">
        <v>54025.276934949376</v>
      </c>
      <c r="J115" s="216">
        <v>74692.601855936096</v>
      </c>
      <c r="K115" s="216">
        <v>96450.720594100014</v>
      </c>
      <c r="L115" s="216">
        <v>112002.98010226031</v>
      </c>
      <c r="M115" s="216">
        <v>125535.12932737876</v>
      </c>
      <c r="N115" s="216">
        <v>135450.19760328927</v>
      </c>
      <c r="O115" s="216">
        <v>144280.45786635435</v>
      </c>
      <c r="P115" s="216">
        <v>148979.55183881157</v>
      </c>
      <c r="Q115" s="216">
        <v>152784.20372071795</v>
      </c>
      <c r="R115" s="216">
        <v>157478.01719330202</v>
      </c>
      <c r="S115" s="216">
        <v>162659.58622523781</v>
      </c>
      <c r="T115" s="216">
        <v>166801.24087987983</v>
      </c>
      <c r="U115" s="216">
        <v>170569.20980838753</v>
      </c>
      <c r="V115" s="216">
        <v>174595.25217203939</v>
      </c>
      <c r="W115" s="216">
        <v>178510.95413721981</v>
      </c>
      <c r="X115" s="216">
        <v>183228.68575474957</v>
      </c>
      <c r="Y115" s="216">
        <v>187795.64589995172</v>
      </c>
      <c r="Z115" s="216">
        <v>192255.75997025974</v>
      </c>
      <c r="AA115" s="216">
        <v>195889.56254089327</v>
      </c>
      <c r="AB115" s="216">
        <v>198600.52162670484</v>
      </c>
      <c r="AC115" s="219">
        <v>200817.10059274238</v>
      </c>
    </row>
    <row r="116" spans="2:29" x14ac:dyDescent="0.25">
      <c r="B116" s="321" t="s">
        <v>138</v>
      </c>
      <c r="C116" s="88" t="s">
        <v>697</v>
      </c>
      <c r="D116" s="88" t="s">
        <v>5</v>
      </c>
      <c r="E116" s="214">
        <v>0</v>
      </c>
      <c r="F116" s="216">
        <v>0</v>
      </c>
      <c r="G116" s="216">
        <v>0</v>
      </c>
      <c r="H116" s="216">
        <v>0</v>
      </c>
      <c r="I116" s="216">
        <v>0</v>
      </c>
      <c r="J116" s="216">
        <v>0</v>
      </c>
      <c r="K116" s="216">
        <v>0</v>
      </c>
      <c r="L116" s="216">
        <v>0</v>
      </c>
      <c r="M116" s="216">
        <v>0</v>
      </c>
      <c r="N116" s="216">
        <v>0</v>
      </c>
      <c r="O116" s="216">
        <v>0</v>
      </c>
      <c r="P116" s="216">
        <v>0</v>
      </c>
      <c r="Q116" s="216">
        <v>0</v>
      </c>
      <c r="R116" s="216">
        <v>0</v>
      </c>
      <c r="S116" s="216">
        <v>0</v>
      </c>
      <c r="T116" s="216">
        <v>0</v>
      </c>
      <c r="U116" s="216">
        <v>0</v>
      </c>
      <c r="V116" s="216">
        <v>0</v>
      </c>
      <c r="W116" s="216">
        <v>0</v>
      </c>
      <c r="X116" s="216">
        <v>0</v>
      </c>
      <c r="Y116" s="216">
        <v>0</v>
      </c>
      <c r="Z116" s="216">
        <v>0</v>
      </c>
      <c r="AA116" s="216">
        <v>0</v>
      </c>
      <c r="AB116" s="216">
        <v>0</v>
      </c>
      <c r="AC116" s="219">
        <v>0</v>
      </c>
    </row>
    <row r="117" spans="2:29" x14ac:dyDescent="0.25">
      <c r="B117" s="322" t="s">
        <v>138</v>
      </c>
      <c r="C117" s="98" t="s">
        <v>697</v>
      </c>
      <c r="D117" s="98" t="s">
        <v>6</v>
      </c>
      <c r="E117" s="215">
        <v>0</v>
      </c>
      <c r="F117" s="220">
        <v>0</v>
      </c>
      <c r="G117" s="220">
        <v>0</v>
      </c>
      <c r="H117" s="220">
        <v>0</v>
      </c>
      <c r="I117" s="220">
        <v>0</v>
      </c>
      <c r="J117" s="220">
        <v>0</v>
      </c>
      <c r="K117" s="220">
        <v>0</v>
      </c>
      <c r="L117" s="220">
        <v>0</v>
      </c>
      <c r="M117" s="220">
        <v>0</v>
      </c>
      <c r="N117" s="220">
        <v>0</v>
      </c>
      <c r="O117" s="220">
        <v>0</v>
      </c>
      <c r="P117" s="220">
        <v>0</v>
      </c>
      <c r="Q117" s="220">
        <v>0</v>
      </c>
      <c r="R117" s="220">
        <v>0</v>
      </c>
      <c r="S117" s="220">
        <v>0</v>
      </c>
      <c r="T117" s="220">
        <v>0</v>
      </c>
      <c r="U117" s="220">
        <v>0</v>
      </c>
      <c r="V117" s="220">
        <v>0</v>
      </c>
      <c r="W117" s="220">
        <v>0</v>
      </c>
      <c r="X117" s="220">
        <v>0</v>
      </c>
      <c r="Y117" s="220">
        <v>0</v>
      </c>
      <c r="Z117" s="220">
        <v>0</v>
      </c>
      <c r="AA117" s="220">
        <v>0</v>
      </c>
      <c r="AB117" s="220">
        <v>0</v>
      </c>
      <c r="AC117" s="221">
        <v>0</v>
      </c>
    </row>
    <row r="119" spans="2:29" x14ac:dyDescent="0.25">
      <c r="B119" s="18" t="s">
        <v>53</v>
      </c>
      <c r="C119" s="24" t="s">
        <v>796</v>
      </c>
    </row>
    <row r="120" spans="2:29" x14ac:dyDescent="0.25">
      <c r="B120" s="77" t="s">
        <v>780</v>
      </c>
      <c r="C120" s="422">
        <f>MAX('Class Loads'!$D$219:$AA$242)-MAX('Class Loads'!$D$354:$AA$377)</f>
        <v>24.209907229446685</v>
      </c>
    </row>
    <row r="121" spans="2:29" x14ac:dyDescent="0.25">
      <c r="B121" s="77" t="s">
        <v>782</v>
      </c>
      <c r="C121" s="422">
        <f>MAX('Class Loads'!$D$192:$AA$215)-MAX('Class Loads'!$D$327:$AA$350)</f>
        <v>0.36689218895448583</v>
      </c>
    </row>
    <row r="122" spans="2:29" x14ac:dyDescent="0.25">
      <c r="B122" s="77" t="s">
        <v>783</v>
      </c>
      <c r="C122" s="422">
        <f>MAX('Class Loads'!$D$165:$AA$188)-MAX('Class Loads'!$D$300:$AA$323)</f>
        <v>7.8956579622051208</v>
      </c>
    </row>
    <row r="123" spans="2:29" x14ac:dyDescent="0.25">
      <c r="B123" s="77" t="s">
        <v>784</v>
      </c>
      <c r="C123" s="422">
        <f>MAX('Class Loads'!$D$138:$AA$161)-MAX('Class Loads'!$D$273:$AA$296)</f>
        <v>0.16961689550086878</v>
      </c>
    </row>
    <row r="124" spans="2:29" x14ac:dyDescent="0.25">
      <c r="B124" s="69" t="s">
        <v>785</v>
      </c>
      <c r="C124" s="423">
        <f>MAX('Class Loads'!$D$111:$AA$134)-MAX('Class Loads'!$D$246:$AA$269)</f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</sheetPr>
  <dimension ref="B2:H60"/>
  <sheetViews>
    <sheetView showGridLines="0" zoomScale="60" zoomScaleNormal="60" workbookViewId="0">
      <selection activeCell="J45" sqref="J45"/>
    </sheetView>
  </sheetViews>
  <sheetFormatPr defaultRowHeight="15" x14ac:dyDescent="0.25"/>
  <cols>
    <col min="1" max="1" width="2.42578125" customWidth="1"/>
    <col min="2" max="2" width="31.85546875" customWidth="1"/>
    <col min="3" max="3" width="15.5703125" customWidth="1"/>
    <col min="4" max="4" width="14.42578125" customWidth="1"/>
    <col min="5" max="5" width="54.140625" customWidth="1"/>
    <col min="6" max="6" width="7" customWidth="1"/>
    <col min="7" max="7" width="32.85546875" customWidth="1"/>
    <col min="8" max="8" width="11" customWidth="1"/>
  </cols>
  <sheetData>
    <row r="2" spans="2:7" x14ac:dyDescent="0.25">
      <c r="B2" s="38" t="s">
        <v>77</v>
      </c>
    </row>
    <row r="3" spans="2:7" x14ac:dyDescent="0.25">
      <c r="B3" s="18" t="s">
        <v>53</v>
      </c>
      <c r="C3" s="73" t="s">
        <v>54</v>
      </c>
      <c r="D3" s="73" t="s">
        <v>55</v>
      </c>
      <c r="E3" s="24" t="s">
        <v>56</v>
      </c>
    </row>
    <row r="4" spans="2:7" x14ac:dyDescent="0.25">
      <c r="B4" s="74" t="s">
        <v>57</v>
      </c>
      <c r="C4" s="86">
        <v>0.02</v>
      </c>
      <c r="D4" s="12" t="s">
        <v>58</v>
      </c>
      <c r="E4" s="76" t="s">
        <v>71</v>
      </c>
    </row>
    <row r="5" spans="2:7" x14ac:dyDescent="0.25">
      <c r="B5" s="77" t="s">
        <v>72</v>
      </c>
      <c r="C5" s="264">
        <v>7.0300000000000001E-2</v>
      </c>
      <c r="D5" s="82" t="s">
        <v>58</v>
      </c>
      <c r="E5" s="265" t="s">
        <v>737</v>
      </c>
    </row>
    <row r="6" spans="2:7" x14ac:dyDescent="0.25">
      <c r="B6" s="69" t="s">
        <v>820</v>
      </c>
      <c r="C6" s="87">
        <v>0.15</v>
      </c>
      <c r="D6" s="72" t="s">
        <v>58</v>
      </c>
      <c r="E6" s="71" t="s">
        <v>821</v>
      </c>
    </row>
    <row r="8" spans="2:7" x14ac:dyDescent="0.25">
      <c r="B8" s="38" t="s">
        <v>670</v>
      </c>
    </row>
    <row r="9" spans="2:7" x14ac:dyDescent="0.25">
      <c r="B9" s="18" t="s">
        <v>53</v>
      </c>
      <c r="C9" s="73" t="s">
        <v>54</v>
      </c>
      <c r="D9" s="18" t="s">
        <v>55</v>
      </c>
      <c r="E9" s="73" t="s">
        <v>56</v>
      </c>
    </row>
    <row r="10" spans="2:7" x14ac:dyDescent="0.25">
      <c r="B10" s="12" t="s">
        <v>671</v>
      </c>
      <c r="C10" s="393">
        <v>4.0500000000000001E-2</v>
      </c>
      <c r="D10" s="74" t="s">
        <v>58</v>
      </c>
      <c r="E10" s="12" t="s">
        <v>674</v>
      </c>
    </row>
    <row r="11" spans="2:7" x14ac:dyDescent="0.25">
      <c r="B11" s="82" t="s">
        <v>672</v>
      </c>
      <c r="C11" s="394">
        <v>4.0300000000000002E-2</v>
      </c>
      <c r="D11" s="77" t="s">
        <v>58</v>
      </c>
      <c r="E11" s="82" t="s">
        <v>673</v>
      </c>
    </row>
    <row r="12" spans="2:7" x14ac:dyDescent="0.25">
      <c r="B12" s="82" t="s">
        <v>725</v>
      </c>
      <c r="C12" s="394">
        <v>0.1</v>
      </c>
      <c r="D12" s="77" t="s">
        <v>58</v>
      </c>
      <c r="E12" s="82" t="s">
        <v>726</v>
      </c>
    </row>
    <row r="13" spans="2:7" x14ac:dyDescent="0.25">
      <c r="B13" s="72" t="s">
        <v>746</v>
      </c>
      <c r="C13" s="395">
        <v>3</v>
      </c>
      <c r="D13" s="69" t="s">
        <v>745</v>
      </c>
      <c r="E13" s="72" t="s">
        <v>726</v>
      </c>
    </row>
    <row r="14" spans="2:7" x14ac:dyDescent="0.25">
      <c r="B14" s="82" t="s">
        <v>875</v>
      </c>
      <c r="C14" s="471">
        <v>18</v>
      </c>
      <c r="D14" s="77" t="s">
        <v>877</v>
      </c>
      <c r="E14" s="82" t="s">
        <v>878</v>
      </c>
      <c r="G14" s="472"/>
    </row>
    <row r="15" spans="2:7" x14ac:dyDescent="0.25">
      <c r="B15" s="82" t="s">
        <v>876</v>
      </c>
      <c r="C15" s="471">
        <v>15</v>
      </c>
      <c r="D15" s="77" t="s">
        <v>877</v>
      </c>
      <c r="E15" s="82" t="s">
        <v>878</v>
      </c>
    </row>
    <row r="16" spans="2:7" x14ac:dyDescent="0.25">
      <c r="B16" s="12" t="s">
        <v>758</v>
      </c>
      <c r="C16" s="367">
        <v>500000</v>
      </c>
      <c r="D16" s="74" t="s">
        <v>698</v>
      </c>
      <c r="E16" s="12" t="s">
        <v>753</v>
      </c>
    </row>
    <row r="17" spans="2:7" x14ac:dyDescent="0.25">
      <c r="B17" s="82" t="s">
        <v>751</v>
      </c>
      <c r="C17" s="371">
        <v>1750000</v>
      </c>
      <c r="D17" s="77" t="s">
        <v>698</v>
      </c>
      <c r="E17" s="82" t="s">
        <v>754</v>
      </c>
    </row>
    <row r="18" spans="2:7" x14ac:dyDescent="0.25">
      <c r="B18" s="82" t="s">
        <v>750</v>
      </c>
      <c r="C18" s="371">
        <v>8000000</v>
      </c>
      <c r="D18" s="77" t="s">
        <v>698</v>
      </c>
      <c r="E18" s="82" t="s">
        <v>755</v>
      </c>
    </row>
    <row r="19" spans="2:7" x14ac:dyDescent="0.25">
      <c r="B19" s="72" t="s">
        <v>752</v>
      </c>
      <c r="C19" s="374">
        <v>20000000</v>
      </c>
      <c r="D19" s="69" t="s">
        <v>698</v>
      </c>
      <c r="E19" s="72" t="s">
        <v>756</v>
      </c>
    </row>
    <row r="21" spans="2:7" x14ac:dyDescent="0.25">
      <c r="B21" s="38" t="s">
        <v>675</v>
      </c>
    </row>
    <row r="22" spans="2:7" x14ac:dyDescent="0.25">
      <c r="B22" s="18" t="s">
        <v>53</v>
      </c>
      <c r="C22" s="73" t="s">
        <v>54</v>
      </c>
      <c r="D22" s="73" t="s">
        <v>55</v>
      </c>
      <c r="E22" s="24" t="s">
        <v>56</v>
      </c>
    </row>
    <row r="23" spans="2:7" x14ac:dyDescent="0.25">
      <c r="B23" s="74" t="s">
        <v>832</v>
      </c>
      <c r="C23" s="86">
        <v>6.0999999999999999E-2</v>
      </c>
      <c r="D23" s="12" t="s">
        <v>58</v>
      </c>
      <c r="E23" s="76" t="s">
        <v>819</v>
      </c>
    </row>
    <row r="24" spans="2:7" x14ac:dyDescent="0.25">
      <c r="B24" s="77" t="s">
        <v>833</v>
      </c>
      <c r="C24" s="264">
        <v>0.52140604400000001</v>
      </c>
      <c r="D24" s="82" t="s">
        <v>58</v>
      </c>
      <c r="E24" s="265" t="s">
        <v>835</v>
      </c>
    </row>
    <row r="25" spans="2:7" x14ac:dyDescent="0.25">
      <c r="B25" s="77" t="s">
        <v>834</v>
      </c>
      <c r="C25" s="264">
        <v>0</v>
      </c>
      <c r="D25" s="82" t="s">
        <v>58</v>
      </c>
      <c r="E25" s="265" t="s">
        <v>835</v>
      </c>
    </row>
    <row r="26" spans="2:7" ht="13.5" customHeight="1" x14ac:dyDescent="0.25">
      <c r="B26" s="77" t="s">
        <v>197</v>
      </c>
      <c r="C26" s="264">
        <v>5.0000000000000001E-3</v>
      </c>
      <c r="D26" s="82" t="s">
        <v>58</v>
      </c>
      <c r="E26" s="265" t="s">
        <v>822</v>
      </c>
    </row>
    <row r="27" spans="2:7" x14ac:dyDescent="0.25">
      <c r="B27" s="77" t="s">
        <v>198</v>
      </c>
      <c r="C27" s="266">
        <v>100</v>
      </c>
      <c r="D27" s="82" t="s">
        <v>663</v>
      </c>
      <c r="E27" s="82" t="s">
        <v>199</v>
      </c>
      <c r="G27" s="448"/>
    </row>
    <row r="28" spans="2:7" x14ac:dyDescent="0.25">
      <c r="B28" s="69" t="s">
        <v>200</v>
      </c>
      <c r="C28" s="271">
        <v>100</v>
      </c>
      <c r="D28" s="72" t="s">
        <v>663</v>
      </c>
      <c r="E28" s="72" t="s">
        <v>201</v>
      </c>
    </row>
    <row r="29" spans="2:7" x14ac:dyDescent="0.25">
      <c r="B29" s="74" t="s">
        <v>687</v>
      </c>
      <c r="C29" s="291">
        <v>50</v>
      </c>
      <c r="D29" s="12" t="s">
        <v>692</v>
      </c>
      <c r="E29" s="76" t="s">
        <v>693</v>
      </c>
    </row>
    <row r="30" spans="2:7" x14ac:dyDescent="0.25">
      <c r="B30" s="77" t="s">
        <v>688</v>
      </c>
      <c r="C30" s="292">
        <v>5</v>
      </c>
      <c r="D30" s="82" t="s">
        <v>692</v>
      </c>
      <c r="E30" s="265" t="s">
        <v>693</v>
      </c>
    </row>
    <row r="31" spans="2:7" x14ac:dyDescent="0.25">
      <c r="B31" s="77" t="s">
        <v>689</v>
      </c>
      <c r="C31" s="292">
        <v>20</v>
      </c>
      <c r="D31" s="82" t="s">
        <v>692</v>
      </c>
      <c r="E31" s="265" t="s">
        <v>693</v>
      </c>
    </row>
    <row r="32" spans="2:7" x14ac:dyDescent="0.25">
      <c r="B32" s="77" t="s">
        <v>690</v>
      </c>
      <c r="C32" s="292">
        <v>5</v>
      </c>
      <c r="D32" s="82" t="s">
        <v>692</v>
      </c>
      <c r="E32" s="82" t="s">
        <v>693</v>
      </c>
    </row>
    <row r="33" spans="2:5" x14ac:dyDescent="0.25">
      <c r="B33" s="69" t="s">
        <v>691</v>
      </c>
      <c r="C33" s="293">
        <v>5</v>
      </c>
      <c r="D33" s="72" t="s">
        <v>692</v>
      </c>
      <c r="E33" s="72" t="s">
        <v>693</v>
      </c>
    </row>
    <row r="35" spans="2:5" x14ac:dyDescent="0.25">
      <c r="B35" s="38" t="s">
        <v>676</v>
      </c>
    </row>
    <row r="36" spans="2:5" x14ac:dyDescent="0.25">
      <c r="B36" s="18" t="s">
        <v>53</v>
      </c>
      <c r="C36" s="73" t="s">
        <v>54</v>
      </c>
      <c r="D36" s="73" t="s">
        <v>55</v>
      </c>
      <c r="E36" s="24" t="s">
        <v>56</v>
      </c>
    </row>
    <row r="37" spans="2:5" x14ac:dyDescent="0.25">
      <c r="B37" s="190" t="s">
        <v>677</v>
      </c>
      <c r="C37" s="272">
        <v>193.7</v>
      </c>
      <c r="D37" s="243" t="s">
        <v>678</v>
      </c>
      <c r="E37" s="84" t="s">
        <v>679</v>
      </c>
    </row>
    <row r="39" spans="2:5" x14ac:dyDescent="0.25">
      <c r="B39" s="38" t="s">
        <v>669</v>
      </c>
    </row>
    <row r="40" spans="2:5" x14ac:dyDescent="0.25">
      <c r="B40" s="18" t="s">
        <v>73</v>
      </c>
      <c r="C40" s="73" t="s">
        <v>74</v>
      </c>
      <c r="D40" s="23" t="s">
        <v>55</v>
      </c>
      <c r="E40" s="73" t="s">
        <v>56</v>
      </c>
    </row>
    <row r="41" spans="2:5" x14ac:dyDescent="0.25">
      <c r="B41" s="74" t="s">
        <v>775</v>
      </c>
      <c r="C41" s="91">
        <v>121</v>
      </c>
      <c r="D41" s="75" t="s">
        <v>742</v>
      </c>
      <c r="E41" s="12" t="s">
        <v>741</v>
      </c>
    </row>
    <row r="42" spans="2:5" x14ac:dyDescent="0.25">
      <c r="B42" s="77" t="s">
        <v>776</v>
      </c>
      <c r="C42" s="92">
        <v>43</v>
      </c>
      <c r="D42" s="16" t="s">
        <v>742</v>
      </c>
      <c r="E42" s="82" t="s">
        <v>741</v>
      </c>
    </row>
    <row r="43" spans="2:5" x14ac:dyDescent="0.25">
      <c r="B43" s="77" t="s">
        <v>777</v>
      </c>
      <c r="C43" s="92">
        <v>20211</v>
      </c>
      <c r="D43" s="16" t="s">
        <v>742</v>
      </c>
      <c r="E43" s="82" t="s">
        <v>741</v>
      </c>
    </row>
    <row r="44" spans="2:5" x14ac:dyDescent="0.25">
      <c r="B44" s="77" t="s">
        <v>778</v>
      </c>
      <c r="C44" s="92">
        <v>44988</v>
      </c>
      <c r="D44" s="16" t="s">
        <v>742</v>
      </c>
      <c r="E44" s="82" t="s">
        <v>741</v>
      </c>
    </row>
    <row r="45" spans="2:5" x14ac:dyDescent="0.25">
      <c r="B45" s="69" t="s">
        <v>779</v>
      </c>
      <c r="C45" s="93">
        <v>293317</v>
      </c>
      <c r="D45" s="70" t="s">
        <v>742</v>
      </c>
      <c r="E45" s="72" t="s">
        <v>75</v>
      </c>
    </row>
    <row r="46" spans="2:5" x14ac:dyDescent="0.25">
      <c r="B46" s="74" t="s">
        <v>780</v>
      </c>
      <c r="C46" s="411">
        <v>696.39073186991891</v>
      </c>
      <c r="D46" s="75" t="s">
        <v>781</v>
      </c>
      <c r="E46" s="12" t="s">
        <v>807</v>
      </c>
    </row>
    <row r="47" spans="2:5" x14ac:dyDescent="0.25">
      <c r="B47" s="77" t="s">
        <v>782</v>
      </c>
      <c r="C47" s="421">
        <v>2.5411814849242087</v>
      </c>
      <c r="D47" s="16" t="s">
        <v>781</v>
      </c>
      <c r="E47" s="82" t="s">
        <v>818</v>
      </c>
    </row>
    <row r="48" spans="2:5" x14ac:dyDescent="0.25">
      <c r="B48" s="77" t="s">
        <v>783</v>
      </c>
      <c r="C48" s="412">
        <v>42.19229936979324</v>
      </c>
      <c r="D48" s="16" t="s">
        <v>781</v>
      </c>
      <c r="E48" s="82" t="s">
        <v>807</v>
      </c>
    </row>
    <row r="49" spans="2:8" x14ac:dyDescent="0.25">
      <c r="B49" s="77" t="s">
        <v>784</v>
      </c>
      <c r="C49" s="421">
        <v>1.1748064618257716</v>
      </c>
      <c r="D49" s="16" t="s">
        <v>781</v>
      </c>
      <c r="E49" s="82" t="s">
        <v>818</v>
      </c>
    </row>
    <row r="50" spans="2:8" x14ac:dyDescent="0.25">
      <c r="B50" s="69" t="s">
        <v>785</v>
      </c>
      <c r="C50" s="420">
        <v>1.7667944146093055</v>
      </c>
      <c r="D50" s="70" t="s">
        <v>781</v>
      </c>
      <c r="E50" s="72" t="s">
        <v>818</v>
      </c>
    </row>
    <row r="51" spans="2:8" x14ac:dyDescent="0.25">
      <c r="B51" s="74" t="s">
        <v>797</v>
      </c>
      <c r="C51" s="411">
        <v>2687093.6320000002</v>
      </c>
      <c r="D51" s="75" t="s">
        <v>802</v>
      </c>
      <c r="E51" s="12" t="s">
        <v>807</v>
      </c>
    </row>
    <row r="52" spans="2:8" x14ac:dyDescent="0.25">
      <c r="B52" s="77" t="s">
        <v>798</v>
      </c>
      <c r="C52" s="412">
        <v>13348.325581395349</v>
      </c>
      <c r="D52" s="16" t="s">
        <v>802</v>
      </c>
      <c r="E52" s="82" t="s">
        <v>807</v>
      </c>
    </row>
    <row r="53" spans="2:8" x14ac:dyDescent="0.25">
      <c r="B53" s="77" t="s">
        <v>799</v>
      </c>
      <c r="C53" s="412">
        <v>119549.50036637194</v>
      </c>
      <c r="D53" s="16" t="s">
        <v>802</v>
      </c>
      <c r="E53" s="82" t="s">
        <v>807</v>
      </c>
    </row>
    <row r="54" spans="2:8" x14ac:dyDescent="0.25">
      <c r="B54" s="77" t="s">
        <v>800</v>
      </c>
      <c r="C54" s="412">
        <v>6171.0268395274479</v>
      </c>
      <c r="D54" s="16" t="s">
        <v>802</v>
      </c>
      <c r="E54" s="82" t="s">
        <v>807</v>
      </c>
    </row>
    <row r="55" spans="2:8" x14ac:dyDescent="0.25">
      <c r="B55" s="69" t="s">
        <v>801</v>
      </c>
      <c r="C55" s="424">
        <v>8953.8325931413456</v>
      </c>
      <c r="D55" s="69" t="s">
        <v>802</v>
      </c>
      <c r="E55" s="72" t="s">
        <v>818</v>
      </c>
    </row>
    <row r="56" spans="2:8" x14ac:dyDescent="0.25">
      <c r="B56" s="74" t="s">
        <v>813</v>
      </c>
      <c r="C56" s="426">
        <v>67749.07545919501</v>
      </c>
      <c r="D56" s="75" t="s">
        <v>802</v>
      </c>
      <c r="E56" s="12" t="s">
        <v>818</v>
      </c>
      <c r="G56" s="410"/>
      <c r="H56" s="410"/>
    </row>
    <row r="57" spans="2:8" x14ac:dyDescent="0.25">
      <c r="B57" s="77" t="s">
        <v>814</v>
      </c>
      <c r="C57" s="427">
        <v>5493.0427356818645</v>
      </c>
      <c r="D57" s="16" t="s">
        <v>802</v>
      </c>
      <c r="E57" s="82" t="s">
        <v>818</v>
      </c>
      <c r="G57" s="410"/>
      <c r="H57" s="410"/>
    </row>
    <row r="58" spans="2:8" x14ac:dyDescent="0.25">
      <c r="B58" s="77" t="s">
        <v>815</v>
      </c>
      <c r="C58" s="427">
        <v>27099.630183677997</v>
      </c>
      <c r="D58" s="16" t="s">
        <v>802</v>
      </c>
      <c r="E58" s="82" t="s">
        <v>818</v>
      </c>
      <c r="G58" s="410"/>
      <c r="H58" s="410"/>
    </row>
    <row r="59" spans="2:8" x14ac:dyDescent="0.25">
      <c r="B59" s="77" t="s">
        <v>816</v>
      </c>
      <c r="C59" s="427">
        <v>3121.7518470320756</v>
      </c>
      <c r="D59" s="16" t="s">
        <v>802</v>
      </c>
      <c r="E59" s="82" t="s">
        <v>818</v>
      </c>
      <c r="G59" s="410"/>
      <c r="H59" s="410"/>
    </row>
    <row r="60" spans="2:8" x14ac:dyDescent="0.25">
      <c r="B60" s="69" t="s">
        <v>817</v>
      </c>
      <c r="C60" s="424">
        <v>3659.0056046463342</v>
      </c>
      <c r="D60" s="69" t="s">
        <v>802</v>
      </c>
      <c r="E60" s="72" t="s">
        <v>818</v>
      </c>
      <c r="G60" s="410"/>
      <c r="H60" s="410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59999389629810485"/>
  </sheetPr>
  <dimension ref="B2:AC18"/>
  <sheetViews>
    <sheetView workbookViewId="0">
      <selection activeCell="G25" sqref="G25"/>
    </sheetView>
  </sheetViews>
  <sheetFormatPr defaultRowHeight="15" x14ac:dyDescent="0.25"/>
  <cols>
    <col min="2" max="2" width="13.7109375" customWidth="1"/>
    <col min="3" max="3" width="24.42578125" customWidth="1"/>
    <col min="4" max="4" width="22.5703125" customWidth="1"/>
    <col min="5" max="29" width="12.5703125" customWidth="1"/>
  </cols>
  <sheetData>
    <row r="2" spans="2:29" x14ac:dyDescent="0.25">
      <c r="B2" s="38" t="s">
        <v>173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67" t="s">
        <v>702</v>
      </c>
      <c r="D4" s="184">
        <v>-2.7867093088255737E-3</v>
      </c>
      <c r="E4" s="152">
        <v>-7.8256674446711121E-3</v>
      </c>
      <c r="F4" s="152">
        <v>-7.1540920335647898E-3</v>
      </c>
      <c r="G4" s="152">
        <v>-6.5366111354659287E-3</v>
      </c>
      <c r="H4" s="152">
        <v>-5.8544609150660131E-3</v>
      </c>
      <c r="I4" s="152">
        <v>-5.4766001036365922E-3</v>
      </c>
      <c r="J4" s="152">
        <v>-5.1318766179891768E-3</v>
      </c>
      <c r="K4" s="152">
        <v>-4.9783638397331072E-3</v>
      </c>
      <c r="L4" s="152">
        <v>-5.0666704522584934E-3</v>
      </c>
      <c r="M4" s="152">
        <v>-4.8025489134023011E-3</v>
      </c>
      <c r="N4" s="152">
        <v>-4.7006073085786538E-3</v>
      </c>
      <c r="O4" s="152">
        <v>-4.0805264365695168E-3</v>
      </c>
      <c r="P4" s="152">
        <v>-3.3176295041620761E-3</v>
      </c>
      <c r="Q4" s="152">
        <v>-2.8500636799859793E-3</v>
      </c>
      <c r="R4" s="152">
        <v>-2.5755553964612477E-3</v>
      </c>
      <c r="S4" s="152">
        <v>-2.2273141452939177E-3</v>
      </c>
      <c r="T4" s="152">
        <v>-1.7851664973116091E-3</v>
      </c>
      <c r="U4" s="152">
        <v>-1.4466617529594336E-3</v>
      </c>
      <c r="V4" s="152">
        <v>-1.0494293411704579E-3</v>
      </c>
      <c r="W4" s="152">
        <v>-8.3264452907840241E-4</v>
      </c>
      <c r="X4" s="152">
        <v>-7.3229792722718904E-4</v>
      </c>
      <c r="Y4" s="152">
        <v>-6.1992715435290008E-4</v>
      </c>
      <c r="Z4" s="152">
        <v>-4.8795734993290965E-4</v>
      </c>
      <c r="AA4" s="152">
        <v>-4.1699105843008105E-4</v>
      </c>
      <c r="AB4" s="152">
        <v>-3.9316590849619148E-4</v>
      </c>
      <c r="AC4" s="153">
        <v>-3.7538276895035018E-4</v>
      </c>
    </row>
    <row r="5" spans="2:29" x14ac:dyDescent="0.25">
      <c r="B5" s="94" t="s">
        <v>137</v>
      </c>
      <c r="C5" s="94" t="s">
        <v>702</v>
      </c>
      <c r="D5" s="185">
        <v>-2.6815544352166527E-3</v>
      </c>
      <c r="E5" s="155">
        <v>-1.058996106202801E-2</v>
      </c>
      <c r="F5" s="155">
        <v>-1.0858635664497567E-2</v>
      </c>
      <c r="G5" s="155">
        <v>-9.3708992866155562E-3</v>
      </c>
      <c r="H5" s="155">
        <v>-8.2187411464362259E-3</v>
      </c>
      <c r="I5" s="155">
        <v>-6.7144370288629652E-3</v>
      </c>
      <c r="J5" s="155">
        <v>-5.2838120871319611E-3</v>
      </c>
      <c r="K5" s="155">
        <v>-4.3382486771336836E-3</v>
      </c>
      <c r="L5" s="155">
        <v>-3.6865623525963466E-3</v>
      </c>
      <c r="M5" s="155">
        <v>-3.1683216112978725E-3</v>
      </c>
      <c r="N5" s="155">
        <v>-2.9327692712295705E-3</v>
      </c>
      <c r="O5" s="155">
        <v>-2.4820101997873245E-3</v>
      </c>
      <c r="P5" s="155">
        <v>-2.0035984245516322E-3</v>
      </c>
      <c r="Q5" s="155">
        <v>-1.6831323861089332E-3</v>
      </c>
      <c r="R5" s="155">
        <v>-1.4921923668058353E-3</v>
      </c>
      <c r="S5" s="155">
        <v>-1.3081669363164234E-3</v>
      </c>
      <c r="T5" s="155">
        <v>-1.1178411455388107E-3</v>
      </c>
      <c r="U5" s="155">
        <v>-9.8119697102593299E-4</v>
      </c>
      <c r="V5" s="155">
        <v>-8.363934660658677E-4</v>
      </c>
      <c r="W5" s="155">
        <v>-7.8037521561065491E-4</v>
      </c>
      <c r="X5" s="155">
        <v>-8.047622408250732E-4</v>
      </c>
      <c r="Y5" s="155">
        <v>-8.0686007792887197E-4</v>
      </c>
      <c r="Z5" s="155">
        <v>-8.3455507333679894E-4</v>
      </c>
      <c r="AA5" s="155">
        <v>-7.870435103604713E-4</v>
      </c>
      <c r="AB5" s="155">
        <v>-6.4149060550650029E-4</v>
      </c>
      <c r="AC5" s="156">
        <v>-5.972160279896563E-4</v>
      </c>
    </row>
    <row r="6" spans="2:29" x14ac:dyDescent="0.25">
      <c r="B6" s="168" t="s">
        <v>138</v>
      </c>
      <c r="C6" s="168" t="s">
        <v>702</v>
      </c>
      <c r="D6" s="186">
        <v>-2.6177036664871947E-3</v>
      </c>
      <c r="E6" s="158">
        <v>-1.2749190086787066E-2</v>
      </c>
      <c r="F6" s="158">
        <v>-1.2932228761008656E-2</v>
      </c>
      <c r="G6" s="158">
        <v>-1.0629003905034927E-2</v>
      </c>
      <c r="H6" s="158">
        <v>-9.0409885772262718E-3</v>
      </c>
      <c r="I6" s="158">
        <v>-7.0365474873489275E-3</v>
      </c>
      <c r="J6" s="158">
        <v>-5.2802451736019048E-3</v>
      </c>
      <c r="K6" s="158">
        <v>-4.0619545955620636E-3</v>
      </c>
      <c r="L6" s="158">
        <v>-3.1701483452596835E-3</v>
      </c>
      <c r="M6" s="158">
        <v>-2.5081987558721267E-3</v>
      </c>
      <c r="N6" s="158">
        <v>-2.1457745280865762E-3</v>
      </c>
      <c r="O6" s="158">
        <v>-1.7114180141294842E-3</v>
      </c>
      <c r="P6" s="158">
        <v>-1.2972648867268202E-3</v>
      </c>
      <c r="Q6" s="158">
        <v>-1.0221312111005623E-3</v>
      </c>
      <c r="R6" s="158">
        <v>-8.5464377129824552E-4</v>
      </c>
      <c r="S6" s="158">
        <v>-7.4411052631020655E-4</v>
      </c>
      <c r="T6" s="158">
        <v>-6.9977766065205005E-4</v>
      </c>
      <c r="U6" s="158">
        <v>-6.8103862976287501E-4</v>
      </c>
      <c r="V6" s="158">
        <v>-6.9877160440439887E-4</v>
      </c>
      <c r="W6" s="158">
        <v>-7.4499582283245314E-4</v>
      </c>
      <c r="X6" s="158">
        <v>-8.4918675035446805E-4</v>
      </c>
      <c r="Y6" s="158">
        <v>-9.2343475539539358E-4</v>
      </c>
      <c r="Z6" s="158">
        <v>-1.0506917433187916E-3</v>
      </c>
      <c r="AA6" s="158">
        <v>-1.016126442606208E-3</v>
      </c>
      <c r="AB6" s="158">
        <v>-8.1477353770509808E-4</v>
      </c>
      <c r="AC6" s="159">
        <v>-7.9770148939320223E-4</v>
      </c>
    </row>
    <row r="8" spans="2:29" x14ac:dyDescent="0.25">
      <c r="B8" s="38" t="s">
        <v>174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-4783465.9730552835</v>
      </c>
      <c r="E10" s="213">
        <v>-173537.45956816178</v>
      </c>
      <c r="F10" s="217">
        <v>-214537.09571442357</v>
      </c>
      <c r="G10" s="217">
        <v>-256604.05299991058</v>
      </c>
      <c r="H10" s="217">
        <v>-289799.4782612343</v>
      </c>
      <c r="I10" s="217">
        <v>-335773.05618138128</v>
      </c>
      <c r="J10" s="217">
        <v>-383149.38713467907</v>
      </c>
      <c r="K10" s="217">
        <v>-449664.09228931076</v>
      </c>
      <c r="L10" s="217">
        <v>-550263.90992073028</v>
      </c>
      <c r="M10" s="217">
        <v>-620179.97478830523</v>
      </c>
      <c r="N10" s="217">
        <v>-714350.41330047185</v>
      </c>
      <c r="O10" s="217">
        <v>-713017.2640312463</v>
      </c>
      <c r="P10" s="217">
        <v>-640205.95947902626</v>
      </c>
      <c r="Q10" s="217">
        <v>-597851.83261360996</v>
      </c>
      <c r="R10" s="217">
        <v>-581855.439325999</v>
      </c>
      <c r="S10" s="217">
        <v>-536486.95987891662</v>
      </c>
      <c r="T10" s="217">
        <v>-450292.03098743199</v>
      </c>
      <c r="U10" s="217">
        <v>-378900.50542063586</v>
      </c>
      <c r="V10" s="217">
        <v>-282321.70031575346</v>
      </c>
      <c r="W10" s="217">
        <v>-229125.19117319878</v>
      </c>
      <c r="X10" s="217">
        <v>-204665.46485813183</v>
      </c>
      <c r="Y10" s="217">
        <v>-175782.32774217948</v>
      </c>
      <c r="Z10" s="217">
        <v>-139917.05501949953</v>
      </c>
      <c r="AA10" s="217">
        <v>-120943.05901525289</v>
      </c>
      <c r="AB10" s="217">
        <v>-114753.33792275876</v>
      </c>
      <c r="AC10" s="218">
        <v>-110388.16578299533</v>
      </c>
    </row>
    <row r="11" spans="2:29" x14ac:dyDescent="0.25">
      <c r="B11" s="94" t="s">
        <v>137</v>
      </c>
      <c r="C11" s="180" t="s">
        <v>702</v>
      </c>
      <c r="D11" s="214">
        <v>-6724550.4383964157</v>
      </c>
      <c r="E11" s="214">
        <v>-271693.4368837332</v>
      </c>
      <c r="F11" s="216">
        <v>-459749.03118732641</v>
      </c>
      <c r="G11" s="216">
        <v>-599030.32221491053</v>
      </c>
      <c r="H11" s="216">
        <v>-743925.49323781615</v>
      </c>
      <c r="I11" s="216">
        <v>-800389.72846767935</v>
      </c>
      <c r="J11" s="216">
        <v>-774487.91437834525</v>
      </c>
      <c r="K11" s="216">
        <v>-752401.26087640785</v>
      </c>
      <c r="L11" s="216">
        <v>-729136.14357115538</v>
      </c>
      <c r="M11" s="216">
        <v>-700995.32956452481</v>
      </c>
      <c r="N11" s="216">
        <v>-716266.22292411793</v>
      </c>
      <c r="O11" s="216">
        <v>-659096.91353116487</v>
      </c>
      <c r="P11" s="216">
        <v>-563635.79000966263</v>
      </c>
      <c r="Q11" s="216">
        <v>-496871.55810021574</v>
      </c>
      <c r="R11" s="216">
        <v>-459523.80392156832</v>
      </c>
      <c r="S11" s="216">
        <v>-418491.66849783855</v>
      </c>
      <c r="T11" s="216">
        <v>-367678.31763350277</v>
      </c>
      <c r="U11" s="216">
        <v>-331054.7264412301</v>
      </c>
      <c r="V11" s="216">
        <v>-288280.54426151939</v>
      </c>
      <c r="W11" s="216">
        <v>-274850.78181827767</v>
      </c>
      <c r="X11" s="216">
        <v>-288431.61868515587</v>
      </c>
      <c r="Y11" s="216">
        <v>-294821.2273984506</v>
      </c>
      <c r="Z11" s="216">
        <v>-310971.40746578272</v>
      </c>
      <c r="AA11" s="216">
        <v>-299267.55612337554</v>
      </c>
      <c r="AB11" s="216">
        <v>-246855.18303105334</v>
      </c>
      <c r="AC11" s="219">
        <v>-232776.1771645509</v>
      </c>
    </row>
    <row r="12" spans="2:29" x14ac:dyDescent="0.25">
      <c r="B12" s="168" t="s">
        <v>138</v>
      </c>
      <c r="C12" s="181" t="s">
        <v>702</v>
      </c>
      <c r="D12" s="215">
        <v>-8635499.9812868945</v>
      </c>
      <c r="E12" s="215">
        <v>-371461.53127938014</v>
      </c>
      <c r="F12" s="220">
        <v>-707275.77756264096</v>
      </c>
      <c r="G12" s="220">
        <v>-941651.32896363491</v>
      </c>
      <c r="H12" s="220">
        <v>-1189169.0758472232</v>
      </c>
      <c r="I12" s="220">
        <v>-1246159.1563636591</v>
      </c>
      <c r="J12" s="220">
        <v>-1153703.4862168229</v>
      </c>
      <c r="K12" s="220">
        <v>-1042074.1166786052</v>
      </c>
      <c r="L12" s="220">
        <v>-909704.55234579905</v>
      </c>
      <c r="M12" s="220">
        <v>-785986.83710765443</v>
      </c>
      <c r="N12" s="220">
        <v>-722026.1954585358</v>
      </c>
      <c r="O12" s="220">
        <v>-609885.5297343455</v>
      </c>
      <c r="P12" s="220">
        <v>-479537.34918024222</v>
      </c>
      <c r="Q12" s="220">
        <v>-389069.17547301162</v>
      </c>
      <c r="R12" s="220">
        <v>-333302.26039721997</v>
      </c>
      <c r="S12" s="220">
        <v>-296860.3963561136</v>
      </c>
      <c r="T12" s="220">
        <v>-283826.68479209393</v>
      </c>
      <c r="U12" s="220">
        <v>-281189.96184494701</v>
      </c>
      <c r="V12" s="220">
        <v>-293706.22215862636</v>
      </c>
      <c r="W12" s="220">
        <v>-319773.85742797231</v>
      </c>
      <c r="X12" s="220">
        <v>-371373.25273697509</v>
      </c>
      <c r="Y12" s="220">
        <v>-412990.7767583098</v>
      </c>
      <c r="Z12" s="220">
        <v>-481740.54114550148</v>
      </c>
      <c r="AA12" s="220">
        <v>-478034.53210447816</v>
      </c>
      <c r="AB12" s="220">
        <v>-389266.13485297957</v>
      </c>
      <c r="AC12" s="221">
        <v>-387259.60532470827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59999389629810485"/>
  </sheetPr>
  <dimension ref="B2:AC18"/>
  <sheetViews>
    <sheetView workbookViewId="0">
      <selection activeCell="C4" sqref="C4"/>
    </sheetView>
  </sheetViews>
  <sheetFormatPr defaultRowHeight="15" x14ac:dyDescent="0.25"/>
  <cols>
    <col min="2" max="2" width="13.7109375" customWidth="1"/>
    <col min="3" max="3" width="24.42578125" customWidth="1"/>
    <col min="4" max="4" width="22.5703125" customWidth="1"/>
    <col min="5" max="29" width="12.5703125" customWidth="1"/>
  </cols>
  <sheetData>
    <row r="2" spans="2:29" x14ac:dyDescent="0.25">
      <c r="B2" s="38" t="s">
        <v>175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176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8">
        <v>0</v>
      </c>
    </row>
    <row r="11" spans="2:29" x14ac:dyDescent="0.25">
      <c r="B11" s="94" t="s">
        <v>137</v>
      </c>
      <c r="C11" s="180" t="s">
        <v>702</v>
      </c>
      <c r="D11" s="214">
        <v>0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9">
        <v>0</v>
      </c>
    </row>
    <row r="12" spans="2:29" x14ac:dyDescent="0.25">
      <c r="B12" s="168" t="s">
        <v>138</v>
      </c>
      <c r="C12" s="181" t="s">
        <v>702</v>
      </c>
      <c r="D12" s="215">
        <v>0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1">
        <v>0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59999389629810485"/>
  </sheetPr>
  <dimension ref="B2:AC18"/>
  <sheetViews>
    <sheetView workbookViewId="0">
      <selection activeCell="B23" sqref="B22:B23"/>
    </sheetView>
  </sheetViews>
  <sheetFormatPr defaultRowHeight="15" x14ac:dyDescent="0.25"/>
  <cols>
    <col min="2" max="2" width="13.7109375" customWidth="1"/>
    <col min="3" max="3" width="24.42578125" customWidth="1"/>
    <col min="4" max="4" width="22.5703125" customWidth="1"/>
    <col min="5" max="29" width="12.5703125" customWidth="1"/>
  </cols>
  <sheetData>
    <row r="2" spans="2:29" x14ac:dyDescent="0.25">
      <c r="B2" s="38" t="s">
        <v>177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184">
        <v>0</v>
      </c>
      <c r="E4" s="152">
        <v>0</v>
      </c>
      <c r="F4" s="152">
        <v>0</v>
      </c>
      <c r="G4" s="152">
        <v>0</v>
      </c>
      <c r="H4" s="152">
        <v>0</v>
      </c>
      <c r="I4" s="152">
        <v>0</v>
      </c>
      <c r="J4" s="152">
        <v>0</v>
      </c>
      <c r="K4" s="152">
        <v>0</v>
      </c>
      <c r="L4" s="152">
        <v>0</v>
      </c>
      <c r="M4" s="152">
        <v>0</v>
      </c>
      <c r="N4" s="152">
        <v>0</v>
      </c>
      <c r="O4" s="152">
        <v>0</v>
      </c>
      <c r="P4" s="152">
        <v>0</v>
      </c>
      <c r="Q4" s="152">
        <v>0</v>
      </c>
      <c r="R4" s="152">
        <v>0</v>
      </c>
      <c r="S4" s="152">
        <v>0</v>
      </c>
      <c r="T4" s="152">
        <v>0</v>
      </c>
      <c r="U4" s="152">
        <v>0</v>
      </c>
      <c r="V4" s="152">
        <v>0</v>
      </c>
      <c r="W4" s="152">
        <v>0</v>
      </c>
      <c r="X4" s="152">
        <v>0</v>
      </c>
      <c r="Y4" s="152">
        <v>0</v>
      </c>
      <c r="Z4" s="152">
        <v>0</v>
      </c>
      <c r="AA4" s="152">
        <v>0</v>
      </c>
      <c r="AB4" s="152">
        <v>0</v>
      </c>
      <c r="AC4" s="153">
        <v>0</v>
      </c>
    </row>
    <row r="5" spans="2:29" x14ac:dyDescent="0.25">
      <c r="B5" s="94" t="s">
        <v>137</v>
      </c>
      <c r="C5" s="180" t="s">
        <v>702</v>
      </c>
      <c r="D5" s="185">
        <v>0</v>
      </c>
      <c r="E5" s="155">
        <v>0</v>
      </c>
      <c r="F5" s="155">
        <v>0</v>
      </c>
      <c r="G5" s="155">
        <v>0</v>
      </c>
      <c r="H5" s="155">
        <v>0</v>
      </c>
      <c r="I5" s="155">
        <v>0</v>
      </c>
      <c r="J5" s="155">
        <v>0</v>
      </c>
      <c r="K5" s="155">
        <v>0</v>
      </c>
      <c r="L5" s="155">
        <v>0</v>
      </c>
      <c r="M5" s="155">
        <v>0</v>
      </c>
      <c r="N5" s="155">
        <v>0</v>
      </c>
      <c r="O5" s="155">
        <v>0</v>
      </c>
      <c r="P5" s="155">
        <v>0</v>
      </c>
      <c r="Q5" s="155">
        <v>0</v>
      </c>
      <c r="R5" s="155">
        <v>0</v>
      </c>
      <c r="S5" s="155">
        <v>0</v>
      </c>
      <c r="T5" s="155">
        <v>0</v>
      </c>
      <c r="U5" s="155">
        <v>0</v>
      </c>
      <c r="V5" s="155">
        <v>0</v>
      </c>
      <c r="W5" s="155">
        <v>0</v>
      </c>
      <c r="X5" s="155">
        <v>0</v>
      </c>
      <c r="Y5" s="155">
        <v>0</v>
      </c>
      <c r="Z5" s="155">
        <v>0</v>
      </c>
      <c r="AA5" s="155">
        <v>0</v>
      </c>
      <c r="AB5" s="155">
        <v>0</v>
      </c>
      <c r="AC5" s="156">
        <v>0</v>
      </c>
    </row>
    <row r="6" spans="2:29" x14ac:dyDescent="0.25">
      <c r="B6" s="168" t="s">
        <v>138</v>
      </c>
      <c r="C6" s="181" t="s">
        <v>702</v>
      </c>
      <c r="D6" s="186">
        <v>0</v>
      </c>
      <c r="E6" s="158">
        <v>0</v>
      </c>
      <c r="F6" s="158">
        <v>0</v>
      </c>
      <c r="G6" s="158">
        <v>0</v>
      </c>
      <c r="H6" s="158">
        <v>0</v>
      </c>
      <c r="I6" s="158">
        <v>0</v>
      </c>
      <c r="J6" s="158">
        <v>0</v>
      </c>
      <c r="K6" s="158">
        <v>0</v>
      </c>
      <c r="L6" s="158">
        <v>0</v>
      </c>
      <c r="M6" s="158">
        <v>0</v>
      </c>
      <c r="N6" s="158">
        <v>0</v>
      </c>
      <c r="O6" s="158">
        <v>0</v>
      </c>
      <c r="P6" s="158">
        <v>0</v>
      </c>
      <c r="Q6" s="158">
        <v>0</v>
      </c>
      <c r="R6" s="158">
        <v>0</v>
      </c>
      <c r="S6" s="158">
        <v>0</v>
      </c>
      <c r="T6" s="158">
        <v>0</v>
      </c>
      <c r="U6" s="158">
        <v>0</v>
      </c>
      <c r="V6" s="158">
        <v>0</v>
      </c>
      <c r="W6" s="158">
        <v>0</v>
      </c>
      <c r="X6" s="158">
        <v>0</v>
      </c>
      <c r="Y6" s="158">
        <v>0</v>
      </c>
      <c r="Z6" s="158">
        <v>0</v>
      </c>
      <c r="AA6" s="158">
        <v>0</v>
      </c>
      <c r="AB6" s="158">
        <v>0</v>
      </c>
      <c r="AC6" s="159">
        <v>0</v>
      </c>
    </row>
    <row r="8" spans="2:29" x14ac:dyDescent="0.25">
      <c r="B8" s="38" t="s">
        <v>178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4">
        <v>0</v>
      </c>
      <c r="E10" s="213">
        <v>0</v>
      </c>
      <c r="F10" s="217">
        <v>0</v>
      </c>
      <c r="G10" s="217">
        <v>0</v>
      </c>
      <c r="H10" s="217">
        <v>0</v>
      </c>
      <c r="I10" s="217">
        <v>0</v>
      </c>
      <c r="J10" s="217">
        <v>0</v>
      </c>
      <c r="K10" s="217">
        <v>0</v>
      </c>
      <c r="L10" s="217">
        <v>0</v>
      </c>
      <c r="M10" s="217">
        <v>0</v>
      </c>
      <c r="N10" s="217">
        <v>0</v>
      </c>
      <c r="O10" s="217">
        <v>0</v>
      </c>
      <c r="P10" s="217">
        <v>0</v>
      </c>
      <c r="Q10" s="217">
        <v>0</v>
      </c>
      <c r="R10" s="217">
        <v>0</v>
      </c>
      <c r="S10" s="217">
        <v>0</v>
      </c>
      <c r="T10" s="217">
        <v>0</v>
      </c>
      <c r="U10" s="217">
        <v>0</v>
      </c>
      <c r="V10" s="217">
        <v>0</v>
      </c>
      <c r="W10" s="217">
        <v>0</v>
      </c>
      <c r="X10" s="217">
        <v>0</v>
      </c>
      <c r="Y10" s="217">
        <v>0</v>
      </c>
      <c r="Z10" s="217">
        <v>0</v>
      </c>
      <c r="AA10" s="217">
        <v>0</v>
      </c>
      <c r="AB10" s="217">
        <v>0</v>
      </c>
      <c r="AC10" s="218">
        <v>0</v>
      </c>
    </row>
    <row r="11" spans="2:29" x14ac:dyDescent="0.25">
      <c r="B11" s="94" t="s">
        <v>137</v>
      </c>
      <c r="C11" s="180" t="s">
        <v>702</v>
      </c>
      <c r="D11" s="214">
        <v>0</v>
      </c>
      <c r="E11" s="214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9">
        <v>0</v>
      </c>
    </row>
    <row r="12" spans="2:29" x14ac:dyDescent="0.25">
      <c r="B12" s="168" t="s">
        <v>138</v>
      </c>
      <c r="C12" s="181" t="s">
        <v>702</v>
      </c>
      <c r="D12" s="215">
        <v>0</v>
      </c>
      <c r="E12" s="215">
        <v>0</v>
      </c>
      <c r="F12" s="220">
        <v>0</v>
      </c>
      <c r="G12" s="220">
        <v>0</v>
      </c>
      <c r="H12" s="220">
        <v>0</v>
      </c>
      <c r="I12" s="220">
        <v>0</v>
      </c>
      <c r="J12" s="220">
        <v>0</v>
      </c>
      <c r="K12" s="220">
        <v>0</v>
      </c>
      <c r="L12" s="220">
        <v>0</v>
      </c>
      <c r="M12" s="220">
        <v>0</v>
      </c>
      <c r="N12" s="220">
        <v>0</v>
      </c>
      <c r="O12" s="220">
        <v>0</v>
      </c>
      <c r="P12" s="220">
        <v>0</v>
      </c>
      <c r="Q12" s="220">
        <v>0</v>
      </c>
      <c r="R12" s="220">
        <v>0</v>
      </c>
      <c r="S12" s="220">
        <v>0</v>
      </c>
      <c r="T12" s="220">
        <v>0</v>
      </c>
      <c r="U12" s="220">
        <v>0</v>
      </c>
      <c r="V12" s="220">
        <v>0</v>
      </c>
      <c r="W12" s="220">
        <v>0</v>
      </c>
      <c r="X12" s="220">
        <v>0</v>
      </c>
      <c r="Y12" s="220">
        <v>0</v>
      </c>
      <c r="Z12" s="220">
        <v>0</v>
      </c>
      <c r="AA12" s="220">
        <v>0</v>
      </c>
      <c r="AB12" s="220">
        <v>0</v>
      </c>
      <c r="AC12" s="221">
        <v>0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14999847407452621"/>
    <pageSetUpPr fitToPage="1"/>
  </sheetPr>
  <dimension ref="A1:E53"/>
  <sheetViews>
    <sheetView zoomScale="150" zoomScaleNormal="150" workbookViewId="0">
      <selection activeCell="C6" sqref="C6"/>
    </sheetView>
  </sheetViews>
  <sheetFormatPr defaultColWidth="9.140625" defaultRowHeight="15" x14ac:dyDescent="0.25"/>
  <cols>
    <col min="1" max="1" width="36.28515625" style="103" customWidth="1"/>
    <col min="2" max="2" width="13" style="103" customWidth="1"/>
    <col min="3" max="3" width="12" style="103" customWidth="1"/>
    <col min="4" max="4" width="81.28515625" style="103" customWidth="1"/>
    <col min="5" max="16384" width="9.140625" style="103"/>
  </cols>
  <sheetData>
    <row r="1" spans="1:5" ht="18" thickBot="1" x14ac:dyDescent="0.35">
      <c r="A1" s="480" t="s">
        <v>83</v>
      </c>
      <c r="B1" s="480"/>
      <c r="C1" s="480"/>
      <c r="D1" s="480"/>
    </row>
    <row r="2" spans="1:5" x14ac:dyDescent="0.25">
      <c r="A2" s="478" t="s">
        <v>84</v>
      </c>
      <c r="B2" s="479"/>
      <c r="C2" s="479"/>
      <c r="D2" s="104" t="s">
        <v>85</v>
      </c>
    </row>
    <row r="3" spans="1:5" ht="30.75" thickBot="1" x14ac:dyDescent="0.3">
      <c r="A3" s="105" t="s">
        <v>86</v>
      </c>
      <c r="B3" s="106" t="s">
        <v>87</v>
      </c>
      <c r="C3" s="107" t="s">
        <v>88</v>
      </c>
      <c r="D3" s="108" t="s">
        <v>89</v>
      </c>
      <c r="E3" s="88"/>
    </row>
    <row r="4" spans="1:5" ht="17.25" x14ac:dyDescent="0.25">
      <c r="A4" s="109" t="s">
        <v>90</v>
      </c>
      <c r="B4" s="110" t="s">
        <v>91</v>
      </c>
      <c r="C4" s="111">
        <v>6.6244999999999998E-2</v>
      </c>
      <c r="D4" s="112" t="s">
        <v>92</v>
      </c>
    </row>
    <row r="5" spans="1:5" ht="17.25" x14ac:dyDescent="0.25">
      <c r="A5" s="113" t="s">
        <v>93</v>
      </c>
      <c r="B5" s="114" t="s">
        <v>91</v>
      </c>
      <c r="C5" s="115">
        <v>1.805E-3</v>
      </c>
      <c r="D5" s="112" t="s">
        <v>92</v>
      </c>
    </row>
    <row r="6" spans="1:5" ht="18" thickBot="1" x14ac:dyDescent="0.3">
      <c r="A6" s="116" t="s">
        <v>94</v>
      </c>
      <c r="B6" s="117" t="s">
        <v>91</v>
      </c>
      <c r="C6" s="118">
        <v>9.6469602929497925E-3</v>
      </c>
      <c r="D6" s="119" t="s">
        <v>92</v>
      </c>
    </row>
    <row r="7" spans="1:5" ht="17.25" x14ac:dyDescent="0.25">
      <c r="A7" s="109" t="s">
        <v>95</v>
      </c>
      <c r="B7" s="120" t="s">
        <v>96</v>
      </c>
      <c r="C7" s="111">
        <v>3.174642065943116E-2</v>
      </c>
      <c r="D7" s="112" t="s">
        <v>92</v>
      </c>
    </row>
    <row r="8" spans="1:5" ht="17.25" x14ac:dyDescent="0.25">
      <c r="A8" s="121" t="s">
        <v>97</v>
      </c>
      <c r="B8" s="122" t="s">
        <v>96</v>
      </c>
      <c r="C8" s="115">
        <v>-2.8180000000000002E-3</v>
      </c>
      <c r="D8" s="112" t="s">
        <v>98</v>
      </c>
    </row>
    <row r="9" spans="1:5" ht="17.25" x14ac:dyDescent="0.25">
      <c r="A9" s="121" t="s">
        <v>99</v>
      </c>
      <c r="B9" s="114" t="s">
        <v>100</v>
      </c>
      <c r="C9" s="115">
        <v>3.241E-3</v>
      </c>
      <c r="D9" s="112" t="s">
        <v>101</v>
      </c>
    </row>
    <row r="10" spans="1:5" ht="18" thickBot="1" x14ac:dyDescent="0.3">
      <c r="A10" s="116" t="s">
        <v>102</v>
      </c>
      <c r="B10" s="123" t="s">
        <v>103</v>
      </c>
      <c r="C10" s="118">
        <v>1.3339999999999999E-3</v>
      </c>
      <c r="D10" s="112" t="s">
        <v>98</v>
      </c>
    </row>
    <row r="11" spans="1:5" ht="18" thickBot="1" x14ac:dyDescent="0.3">
      <c r="A11" s="124" t="s">
        <v>104</v>
      </c>
      <c r="B11" s="125" t="s">
        <v>105</v>
      </c>
      <c r="C11" s="126">
        <v>4.0999999999999996</v>
      </c>
      <c r="D11" s="127" t="s">
        <v>106</v>
      </c>
    </row>
    <row r="12" spans="1:5" ht="15.75" thickBot="1" x14ac:dyDescent="0.3"/>
    <row r="13" spans="1:5" x14ac:dyDescent="0.25">
      <c r="A13" s="478" t="s">
        <v>107</v>
      </c>
      <c r="B13" s="479"/>
      <c r="C13" s="479"/>
      <c r="D13" s="104" t="s">
        <v>85</v>
      </c>
    </row>
    <row r="14" spans="1:5" ht="30.75" thickBot="1" x14ac:dyDescent="0.3">
      <c r="A14" s="105" t="s">
        <v>86</v>
      </c>
      <c r="B14" s="106" t="s">
        <v>87</v>
      </c>
      <c r="C14" s="107" t="s">
        <v>88</v>
      </c>
      <c r="D14" s="128" t="s">
        <v>89</v>
      </c>
    </row>
    <row r="15" spans="1:5" ht="17.25" x14ac:dyDescent="0.25">
      <c r="A15" s="109" t="s">
        <v>108</v>
      </c>
      <c r="B15" s="120" t="s">
        <v>109</v>
      </c>
      <c r="C15" s="111">
        <v>6.4429E-2</v>
      </c>
      <c r="D15" s="129" t="s">
        <v>92</v>
      </c>
    </row>
    <row r="16" spans="1:5" ht="17.25" x14ac:dyDescent="0.25">
      <c r="A16" s="113" t="s">
        <v>110</v>
      </c>
      <c r="B16" s="130" t="s">
        <v>91</v>
      </c>
      <c r="C16" s="115">
        <v>1.756E-3</v>
      </c>
      <c r="D16" s="112" t="s">
        <v>92</v>
      </c>
    </row>
    <row r="17" spans="1:4" ht="18" thickBot="1" x14ac:dyDescent="0.3">
      <c r="A17" s="116" t="s">
        <v>111</v>
      </c>
      <c r="B17" s="123" t="s">
        <v>109</v>
      </c>
      <c r="C17" s="118">
        <v>8.7864960734139238E-3</v>
      </c>
      <c r="D17" s="119" t="s">
        <v>92</v>
      </c>
    </row>
    <row r="18" spans="1:4" ht="17.25" x14ac:dyDescent="0.25">
      <c r="A18" s="131" t="s">
        <v>112</v>
      </c>
      <c r="B18" s="132" t="s">
        <v>113</v>
      </c>
      <c r="C18" s="111">
        <v>2.1746777464043063E-2</v>
      </c>
      <c r="D18" s="129" t="s">
        <v>92</v>
      </c>
    </row>
    <row r="19" spans="1:4" ht="17.25" x14ac:dyDescent="0.25">
      <c r="A19" s="121" t="s">
        <v>114</v>
      </c>
      <c r="B19" s="114" t="s">
        <v>100</v>
      </c>
      <c r="C19" s="115">
        <v>3.1519999999999999E-3</v>
      </c>
      <c r="D19" s="112" t="s">
        <v>101</v>
      </c>
    </row>
    <row r="20" spans="1:4" ht="18" thickBot="1" x14ac:dyDescent="0.3">
      <c r="A20" s="116" t="s">
        <v>115</v>
      </c>
      <c r="B20" s="123" t="s">
        <v>116</v>
      </c>
      <c r="C20" s="118">
        <v>1.1429999999999999E-3</v>
      </c>
      <c r="D20" s="119" t="s">
        <v>98</v>
      </c>
    </row>
    <row r="21" spans="1:4" ht="18" thickBot="1" x14ac:dyDescent="0.3">
      <c r="A21" s="133" t="s">
        <v>117</v>
      </c>
      <c r="B21" s="134" t="s">
        <v>118</v>
      </c>
      <c r="C21" s="126">
        <v>6.3</v>
      </c>
      <c r="D21" s="127" t="s">
        <v>106</v>
      </c>
    </row>
    <row r="22" spans="1:4" ht="15.75" thickBot="1" x14ac:dyDescent="0.3"/>
    <row r="23" spans="1:4" x14ac:dyDescent="0.25">
      <c r="A23" s="478" t="s">
        <v>119</v>
      </c>
      <c r="B23" s="479"/>
      <c r="C23" s="479"/>
      <c r="D23" s="104" t="s">
        <v>85</v>
      </c>
    </row>
    <row r="24" spans="1:4" ht="30.75" thickBot="1" x14ac:dyDescent="0.3">
      <c r="A24" s="105" t="s">
        <v>86</v>
      </c>
      <c r="B24" s="106" t="s">
        <v>87</v>
      </c>
      <c r="C24" s="107" t="s">
        <v>88</v>
      </c>
      <c r="D24" s="128" t="s">
        <v>89</v>
      </c>
    </row>
    <row r="25" spans="1:4" ht="17.25" x14ac:dyDescent="0.25">
      <c r="A25" s="109" t="s">
        <v>108</v>
      </c>
      <c r="B25" s="120" t="s">
        <v>109</v>
      </c>
      <c r="C25" s="111">
        <v>6.2796000000000005E-2</v>
      </c>
      <c r="D25" s="129" t="s">
        <v>92</v>
      </c>
    </row>
    <row r="26" spans="1:4" ht="17.25" x14ac:dyDescent="0.25">
      <c r="A26" s="113" t="s">
        <v>110</v>
      </c>
      <c r="B26" s="130" t="s">
        <v>91</v>
      </c>
      <c r="C26" s="115">
        <v>1.756E-3</v>
      </c>
      <c r="D26" s="112" t="s">
        <v>92</v>
      </c>
    </row>
    <row r="27" spans="1:4" ht="18" thickBot="1" x14ac:dyDescent="0.3">
      <c r="A27" s="116" t="s">
        <v>120</v>
      </c>
      <c r="B27" s="123" t="s">
        <v>109</v>
      </c>
      <c r="C27" s="118">
        <v>3.9007678599370577</v>
      </c>
      <c r="D27" s="112" t="s">
        <v>121</v>
      </c>
    </row>
    <row r="28" spans="1:4" ht="17.25" x14ac:dyDescent="0.25">
      <c r="A28" s="131" t="s">
        <v>112</v>
      </c>
      <c r="B28" s="135" t="s">
        <v>113</v>
      </c>
      <c r="C28" s="111">
        <v>7.5232753904526609E-3</v>
      </c>
      <c r="D28" s="129" t="s">
        <v>92</v>
      </c>
    </row>
    <row r="29" spans="1:4" ht="17.25" x14ac:dyDescent="0.25">
      <c r="A29" s="121" t="s">
        <v>122</v>
      </c>
      <c r="B29" s="136" t="s">
        <v>113</v>
      </c>
      <c r="C29" s="115">
        <v>4.2832696583134799</v>
      </c>
      <c r="D29" s="112" t="s">
        <v>121</v>
      </c>
    </row>
    <row r="30" spans="1:4" ht="17.25" x14ac:dyDescent="0.25">
      <c r="A30" s="121" t="s">
        <v>114</v>
      </c>
      <c r="B30" s="114" t="s">
        <v>100</v>
      </c>
      <c r="C30" s="115">
        <v>3.1519999999999999E-3</v>
      </c>
      <c r="D30" s="112" t="s">
        <v>101</v>
      </c>
    </row>
    <row r="31" spans="1:4" ht="18" thickBot="1" x14ac:dyDescent="0.3">
      <c r="A31" s="116" t="s">
        <v>115</v>
      </c>
      <c r="B31" s="123" t="s">
        <v>116</v>
      </c>
      <c r="C31" s="118">
        <v>1.1429999999999999E-3</v>
      </c>
      <c r="D31" s="119" t="s">
        <v>98</v>
      </c>
    </row>
    <row r="32" spans="1:4" ht="18" thickBot="1" x14ac:dyDescent="0.3">
      <c r="A32" s="133" t="s">
        <v>117</v>
      </c>
      <c r="B32" s="2" t="s">
        <v>123</v>
      </c>
      <c r="C32" s="126">
        <v>19.850000000000001</v>
      </c>
      <c r="D32" s="119" t="s">
        <v>106</v>
      </c>
    </row>
    <row r="33" spans="1:4" ht="15.75" thickBot="1" x14ac:dyDescent="0.3">
      <c r="B33" s="137"/>
    </row>
    <row r="34" spans="1:4" x14ac:dyDescent="0.25">
      <c r="A34" s="478" t="s">
        <v>124</v>
      </c>
      <c r="B34" s="479"/>
      <c r="C34" s="479"/>
      <c r="D34" s="104" t="s">
        <v>85</v>
      </c>
    </row>
    <row r="35" spans="1:4" ht="30.75" thickBot="1" x14ac:dyDescent="0.3">
      <c r="A35" s="105" t="s">
        <v>86</v>
      </c>
      <c r="B35" s="106" t="s">
        <v>87</v>
      </c>
      <c r="C35" s="107" t="s">
        <v>88</v>
      </c>
      <c r="D35" s="128" t="s">
        <v>89</v>
      </c>
    </row>
    <row r="36" spans="1:4" ht="17.25" x14ac:dyDescent="0.25">
      <c r="A36" s="109" t="s">
        <v>108</v>
      </c>
      <c r="B36" s="110" t="s">
        <v>109</v>
      </c>
      <c r="C36" s="111">
        <v>6.4402000000000001E-2</v>
      </c>
      <c r="D36" s="129" t="s">
        <v>92</v>
      </c>
    </row>
    <row r="37" spans="1:4" ht="17.25" x14ac:dyDescent="0.25">
      <c r="A37" s="113" t="s">
        <v>110</v>
      </c>
      <c r="B37" s="114" t="s">
        <v>109</v>
      </c>
      <c r="C37" s="115">
        <v>1.805E-3</v>
      </c>
      <c r="D37" s="112" t="s">
        <v>92</v>
      </c>
    </row>
    <row r="38" spans="1:4" ht="18" thickBot="1" x14ac:dyDescent="0.3">
      <c r="A38" s="116" t="s">
        <v>111</v>
      </c>
      <c r="B38" s="117" t="s">
        <v>109</v>
      </c>
      <c r="C38" s="118">
        <v>8.398739609988529E-3</v>
      </c>
      <c r="D38" s="119" t="s">
        <v>92</v>
      </c>
    </row>
    <row r="39" spans="1:4" ht="17.25" x14ac:dyDescent="0.25">
      <c r="A39" s="131" t="s">
        <v>112</v>
      </c>
      <c r="B39" s="135" t="s">
        <v>113</v>
      </c>
      <c r="C39" s="111">
        <v>4.1974260684137767E-2</v>
      </c>
      <c r="D39" s="112" t="s">
        <v>92</v>
      </c>
    </row>
    <row r="40" spans="1:4" ht="17.25" x14ac:dyDescent="0.25">
      <c r="A40" s="121" t="s">
        <v>114</v>
      </c>
      <c r="B40" s="114" t="s">
        <v>100</v>
      </c>
      <c r="C40" s="115">
        <v>3.241E-3</v>
      </c>
      <c r="D40" s="112" t="s">
        <v>101</v>
      </c>
    </row>
    <row r="41" spans="1:4" ht="18" thickBot="1" x14ac:dyDescent="0.3">
      <c r="A41" s="116" t="s">
        <v>115</v>
      </c>
      <c r="B41" s="123" t="s">
        <v>116</v>
      </c>
      <c r="C41" s="118">
        <v>1.1429999999999999E-3</v>
      </c>
      <c r="D41" s="112" t="s">
        <v>98</v>
      </c>
    </row>
    <row r="42" spans="1:4" ht="18" thickBot="1" x14ac:dyDescent="0.3">
      <c r="A42" s="133" t="s">
        <v>117</v>
      </c>
      <c r="B42" s="2" t="s">
        <v>123</v>
      </c>
      <c r="C42" s="126">
        <v>5.85</v>
      </c>
      <c r="D42" s="127" t="s">
        <v>106</v>
      </c>
    </row>
    <row r="43" spans="1:4" ht="15.75" thickBot="1" x14ac:dyDescent="0.3">
      <c r="B43" s="137"/>
    </row>
    <row r="44" spans="1:4" x14ac:dyDescent="0.25">
      <c r="A44" s="478" t="s">
        <v>125</v>
      </c>
      <c r="B44" s="479"/>
      <c r="C44" s="479"/>
      <c r="D44" s="104" t="s">
        <v>85</v>
      </c>
    </row>
    <row r="45" spans="1:4" ht="30.75" thickBot="1" x14ac:dyDescent="0.3">
      <c r="A45" s="105" t="s">
        <v>86</v>
      </c>
      <c r="B45" s="106" t="s">
        <v>87</v>
      </c>
      <c r="C45" s="107" t="s">
        <v>88</v>
      </c>
      <c r="D45" s="128" t="s">
        <v>89</v>
      </c>
    </row>
    <row r="46" spans="1:4" ht="17.25" x14ac:dyDescent="0.25">
      <c r="A46" s="109" t="s">
        <v>108</v>
      </c>
      <c r="B46" s="120" t="s">
        <v>109</v>
      </c>
      <c r="C46" s="111">
        <v>6.6243999999999997E-2</v>
      </c>
      <c r="D46" s="129" t="s">
        <v>92</v>
      </c>
    </row>
    <row r="47" spans="1:4" ht="17.25" x14ac:dyDescent="0.25">
      <c r="A47" s="113" t="s">
        <v>110</v>
      </c>
      <c r="B47" s="130" t="s">
        <v>91</v>
      </c>
      <c r="C47" s="115">
        <v>1.805E-3</v>
      </c>
      <c r="D47" s="112" t="s">
        <v>92</v>
      </c>
    </row>
    <row r="48" spans="1:4" ht="18" thickBot="1" x14ac:dyDescent="0.3">
      <c r="A48" s="116" t="s">
        <v>120</v>
      </c>
      <c r="B48" s="123" t="s">
        <v>109</v>
      </c>
      <c r="C48" s="118">
        <v>3.2093416005764874</v>
      </c>
      <c r="D48" s="112" t="s">
        <v>121</v>
      </c>
    </row>
    <row r="49" spans="1:4" ht="17.25" x14ac:dyDescent="0.25">
      <c r="A49" s="131" t="s">
        <v>112</v>
      </c>
      <c r="B49" s="135" t="s">
        <v>113</v>
      </c>
      <c r="C49" s="111">
        <v>5.3699075855172217E-3</v>
      </c>
      <c r="D49" s="129" t="s">
        <v>92</v>
      </c>
    </row>
    <row r="50" spans="1:4" ht="17.25" x14ac:dyDescent="0.25">
      <c r="A50" s="121" t="s">
        <v>122</v>
      </c>
      <c r="B50" s="136" t="s">
        <v>113</v>
      </c>
      <c r="C50" s="115">
        <v>6.5421753171563868</v>
      </c>
      <c r="D50" s="112" t="s">
        <v>121</v>
      </c>
    </row>
    <row r="51" spans="1:4" ht="17.25" x14ac:dyDescent="0.25">
      <c r="A51" s="121" t="s">
        <v>114</v>
      </c>
      <c r="B51" s="114" t="s">
        <v>100</v>
      </c>
      <c r="C51" s="115">
        <v>3.241E-3</v>
      </c>
      <c r="D51" s="112" t="s">
        <v>101</v>
      </c>
    </row>
    <row r="52" spans="1:4" ht="18" thickBot="1" x14ac:dyDescent="0.3">
      <c r="A52" s="116" t="s">
        <v>115</v>
      </c>
      <c r="B52" s="123" t="s">
        <v>116</v>
      </c>
      <c r="C52" s="118">
        <v>1.1429999999999999E-3</v>
      </c>
      <c r="D52" s="119" t="s">
        <v>98</v>
      </c>
    </row>
    <row r="53" spans="1:4" ht="18" thickBot="1" x14ac:dyDescent="0.3">
      <c r="A53" s="133" t="s">
        <v>117</v>
      </c>
      <c r="B53" s="134" t="s">
        <v>123</v>
      </c>
      <c r="C53" s="126">
        <v>7.35</v>
      </c>
      <c r="D53" s="127" t="s">
        <v>106</v>
      </c>
    </row>
  </sheetData>
  <mergeCells count="6">
    <mergeCell ref="A44:C44"/>
    <mergeCell ref="A1:D1"/>
    <mergeCell ref="A2:C2"/>
    <mergeCell ref="A13:C13"/>
    <mergeCell ref="A23:C23"/>
    <mergeCell ref="A34:C34"/>
  </mergeCells>
  <hyperlinks>
    <hyperlink ref="B10" r:id="rId1" display="http://rates.northwesternenergy.com/ http:/www.northwesternenergy.com/docs/default-source/documents/mt_rates/Electric/E-USBC-1" xr:uid="{00000000-0004-0000-1600-000000000000}"/>
    <hyperlink ref="B9" r:id="rId2" display="http://www.northwesternenergy.com/docs/default-source/documents/mt_rates/Electric/CTC-QF-1" xr:uid="{00000000-0004-0000-1600-000001000000}"/>
    <hyperlink ref="B7" r:id="rId3" display="http://www.northwesternenergy.com/docs/default-source/documents/mt_rates/Electric/REDS-1" xr:uid="{00000000-0004-0000-1600-000002000000}"/>
    <hyperlink ref="B11" r:id="rId4" display="http://www.northwesternenergy.com/docs/default-source/documents/mt_rates/Electric/REDS-1" xr:uid="{00000000-0004-0000-1600-000003000000}"/>
    <hyperlink ref="B20" r:id="rId5" display="http://rates.northwesternenergy.com/ http:/www.northwesternenergy.com/docs/default-source/documents/mt_rates/Electric/E-USBC-1" xr:uid="{00000000-0004-0000-1600-000004000000}"/>
    <hyperlink ref="B19" r:id="rId6" display="http://www.northwesternenergy.com/docs/default-source/documents/mt_rates/Electric/CTC-QF-1" xr:uid="{00000000-0004-0000-1600-000005000000}"/>
    <hyperlink ref="B17" r:id="rId7" display="http://www.northwesternenergy.com/docs/default-source/documents/mt_rates/Electric/EDSS-1" xr:uid="{00000000-0004-0000-1600-000006000000}"/>
    <hyperlink ref="B18" r:id="rId8" display="http://www.northwesternenergy.com/docs/default-source/documents/mt_rates/Electric/GSEDS-1" xr:uid="{00000000-0004-0000-1600-000007000000}"/>
    <hyperlink ref="B31" r:id="rId9" display="http://rates.northwesternenergy.com/ http:/www.northwesternenergy.com/docs/default-source/documents/mt_rates/Electric/E-USBC-1" xr:uid="{00000000-0004-0000-1600-000008000000}"/>
    <hyperlink ref="B30" r:id="rId10" display="http://www.northwesternenergy.com/docs/default-source/documents/mt_rates/Electric/CTC-QF-1" xr:uid="{00000000-0004-0000-1600-000009000000}"/>
    <hyperlink ref="B21" r:id="rId11" display="http://www.northwesternenergy.com/docs/default-source/documents/mt_rates/Electric/GSEDS-1" xr:uid="{00000000-0004-0000-1600-00000A000000}"/>
    <hyperlink ref="B32" r:id="rId12" display="http://www.northwesternenergy.com/docs/default-source/documents/mt_rates/Electric/GSEDS-1" xr:uid="{00000000-0004-0000-1600-00000B000000}"/>
    <hyperlink ref="B4" r:id="rId13" display="http://www.northwesternenergy.com/docs/default-source/documents/mt_rates/Electric/EDSS-1" xr:uid="{00000000-0004-0000-1600-00000C000000}"/>
    <hyperlink ref="B5" r:id="rId14" display="http://www.northwesternenergy.com/docs/default-source/documents/mt_rates/Electric/EDSS-1" xr:uid="{00000000-0004-0000-1600-00000D000000}"/>
    <hyperlink ref="B6" r:id="rId15" display="http://www.northwesternenergy.com/docs/default-source/documents/mt_rates/Electric/EDSS-1" xr:uid="{00000000-0004-0000-1600-00000E000000}"/>
    <hyperlink ref="B8" r:id="rId16" display="http://www.northwesternenergy.com/docs/default-source/documents/mt_rates/Electric/REDS-1" xr:uid="{00000000-0004-0000-1600-00000F000000}"/>
    <hyperlink ref="B27" r:id="rId17" display="http://www.northwesternenergy.com/docs/default-source/documents/mt_rates/Electric/EDSS-1" xr:uid="{00000000-0004-0000-1600-000010000000}"/>
    <hyperlink ref="B42" r:id="rId18" display="http://www.northwesternenergy.com/docs/default-source/documents/mt_rates/Electric/GSEDS-1" xr:uid="{00000000-0004-0000-1600-000011000000}"/>
    <hyperlink ref="B40" r:id="rId19" display="http://www.northwesternenergy.com/docs/default-source/documents/mt_rates/Electric/CTC-QF-1" xr:uid="{00000000-0004-0000-1600-000012000000}"/>
    <hyperlink ref="B41" r:id="rId20" display="http://rates.northwesternenergy.com/ http:/www.northwesternenergy.com/docs/default-source/documents/mt_rates/Electric/E-USBC-1" xr:uid="{00000000-0004-0000-1600-000013000000}"/>
    <hyperlink ref="B52" r:id="rId21" display="http://rates.northwesternenergy.com/ http:/www.northwesternenergy.com/docs/default-source/documents/mt_rates/Electric/E-USBC-1" xr:uid="{00000000-0004-0000-1600-000014000000}"/>
    <hyperlink ref="B51" r:id="rId22" display="http://www.northwesternenergy.com/docs/default-source/documents/mt_rates/Electric/CTC-QF-1" xr:uid="{00000000-0004-0000-1600-000015000000}"/>
    <hyperlink ref="B53" r:id="rId23" display="http://www.northwesternenergy.com/docs/default-source/documents/mt_rates/Electric/GSEDS-1" xr:uid="{00000000-0004-0000-1600-000016000000}"/>
    <hyperlink ref="B48" r:id="rId24" display="http://www.northwesternenergy.com/docs/default-source/documents/mt_rates/Electric/EDSS-1" xr:uid="{00000000-0004-0000-1600-000017000000}"/>
  </hyperlinks>
  <pageMargins left="0.7" right="0.7" top="0.75" bottom="0.75" header="0.3" footer="0.3"/>
  <pageSetup scale="66" orientation="landscape" r:id="rId2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 tint="0.59999389629810485"/>
  </sheetPr>
  <dimension ref="A1:D39"/>
  <sheetViews>
    <sheetView workbookViewId="0">
      <selection activeCell="C7" sqref="C7"/>
    </sheetView>
  </sheetViews>
  <sheetFormatPr defaultRowHeight="15" x14ac:dyDescent="0.25"/>
  <cols>
    <col min="2" max="2" width="13" customWidth="1"/>
    <col min="3" max="3" width="13.28515625" customWidth="1"/>
    <col min="4" max="4" width="16.7109375" customWidth="1"/>
  </cols>
  <sheetData>
    <row r="1" spans="1:4" x14ac:dyDescent="0.25">
      <c r="B1" t="s">
        <v>727</v>
      </c>
    </row>
    <row r="2" spans="1:4" x14ac:dyDescent="0.25">
      <c r="A2" t="s">
        <v>184</v>
      </c>
      <c r="B2" t="s">
        <v>136</v>
      </c>
      <c r="C2" t="s">
        <v>185</v>
      </c>
      <c r="D2" t="s">
        <v>138</v>
      </c>
    </row>
    <row r="3" spans="1:4" x14ac:dyDescent="0.25">
      <c r="A3">
        <v>2014</v>
      </c>
      <c r="B3" s="228">
        <v>4.8189999999999804</v>
      </c>
      <c r="C3" s="228">
        <v>4.8189999999999804</v>
      </c>
      <c r="D3" s="228">
        <v>4.8189999999999804</v>
      </c>
    </row>
    <row r="4" spans="1:4" x14ac:dyDescent="0.25">
      <c r="A4">
        <v>2015</v>
      </c>
      <c r="B4" s="228">
        <v>6.4654903598015947</v>
      </c>
      <c r="C4" s="228">
        <v>6.4654903598015947</v>
      </c>
      <c r="D4" s="228">
        <v>6.4654903598015947</v>
      </c>
    </row>
    <row r="5" spans="1:4" x14ac:dyDescent="0.25">
      <c r="A5">
        <v>2016</v>
      </c>
      <c r="B5" s="228">
        <v>8.104577548200961</v>
      </c>
      <c r="C5" s="228">
        <v>8.104577548200961</v>
      </c>
      <c r="D5" s="228">
        <v>8.104577548200961</v>
      </c>
    </row>
    <row r="6" spans="1:4" x14ac:dyDescent="0.25">
      <c r="A6">
        <v>2017</v>
      </c>
      <c r="B6" s="228">
        <v>11.657102618640296</v>
      </c>
      <c r="C6" s="228">
        <v>11.657102618640296</v>
      </c>
      <c r="D6" s="228">
        <v>11.657102618640296</v>
      </c>
    </row>
    <row r="7" spans="1:4" x14ac:dyDescent="0.25">
      <c r="A7">
        <v>2018</v>
      </c>
      <c r="B7" s="228">
        <v>16.365846686606886</v>
      </c>
      <c r="C7" s="228">
        <v>18.934394249055163</v>
      </c>
      <c r="D7" s="228">
        <v>21.50294181150344</v>
      </c>
    </row>
    <row r="8" spans="1:4" x14ac:dyDescent="0.25">
      <c r="A8">
        <v>2019</v>
      </c>
      <c r="B8" s="228">
        <v>22.131686292392789</v>
      </c>
      <c r="C8" s="228">
        <v>31.247278086254013</v>
      </c>
      <c r="D8" s="228">
        <v>40.362869880115241</v>
      </c>
    </row>
    <row r="9" spans="1:4" x14ac:dyDescent="0.25">
      <c r="A9">
        <v>2020</v>
      </c>
      <c r="B9" s="228">
        <v>28.907212005522091</v>
      </c>
      <c r="C9" s="228">
        <v>47.072024972564364</v>
      </c>
      <c r="D9" s="228">
        <v>65.236837939606644</v>
      </c>
    </row>
    <row r="10" spans="1:4" x14ac:dyDescent="0.25">
      <c r="A10">
        <v>2021</v>
      </c>
      <c r="B10" s="228">
        <v>36.532325596569905</v>
      </c>
      <c r="C10" s="228">
        <v>66.802200813066364</v>
      </c>
      <c r="D10" s="228">
        <v>97.072076029562822</v>
      </c>
    </row>
    <row r="11" spans="1:4" x14ac:dyDescent="0.25">
      <c r="A11">
        <v>2022</v>
      </c>
      <c r="B11" s="228">
        <v>45.248214303969228</v>
      </c>
      <c r="C11" s="228">
        <v>87.974849556406753</v>
      </c>
      <c r="D11" s="228">
        <v>130.70148480884427</v>
      </c>
    </row>
    <row r="12" spans="1:4" x14ac:dyDescent="0.25">
      <c r="A12">
        <v>2023</v>
      </c>
      <c r="B12" s="228">
        <v>55.100883208792951</v>
      </c>
      <c r="C12" s="228">
        <v>108.17674573312553</v>
      </c>
      <c r="D12" s="228">
        <v>161.25260825745809</v>
      </c>
    </row>
    <row r="13" spans="1:4" x14ac:dyDescent="0.25">
      <c r="A13">
        <v>2024</v>
      </c>
      <c r="B13" s="228">
        <v>66.511527271974728</v>
      </c>
      <c r="C13" s="228">
        <v>127.71162091995511</v>
      </c>
      <c r="D13" s="228">
        <v>188.91171456793549</v>
      </c>
    </row>
    <row r="14" spans="1:4" x14ac:dyDescent="0.25">
      <c r="A14">
        <v>2025</v>
      </c>
      <c r="B14" s="228">
        <v>80.152118078774805</v>
      </c>
      <c r="C14" s="228">
        <v>145.96666131745343</v>
      </c>
      <c r="D14" s="228">
        <v>211.78120455613202</v>
      </c>
    </row>
    <row r="15" spans="1:4" x14ac:dyDescent="0.25">
      <c r="A15">
        <v>2026</v>
      </c>
      <c r="B15" s="228">
        <v>95.30431706350457</v>
      </c>
      <c r="C15" s="228">
        <v>163.28733316432582</v>
      </c>
      <c r="D15" s="228">
        <v>231.27034926514705</v>
      </c>
    </row>
    <row r="16" spans="1:4" x14ac:dyDescent="0.25">
      <c r="A16">
        <v>2027</v>
      </c>
      <c r="B16" s="228">
        <v>112.15637401035613</v>
      </c>
      <c r="C16" s="228">
        <v>180.24499148233494</v>
      </c>
      <c r="D16" s="228">
        <v>248.33360895431375</v>
      </c>
    </row>
    <row r="17" spans="1:4" x14ac:dyDescent="0.25">
      <c r="A17">
        <v>2028</v>
      </c>
      <c r="B17" s="228">
        <v>128.67056112271848</v>
      </c>
      <c r="C17" s="228">
        <v>195.54245409829926</v>
      </c>
      <c r="D17" s="228">
        <v>262.41434707388004</v>
      </c>
    </row>
    <row r="18" spans="1:4" x14ac:dyDescent="0.25">
      <c r="A18">
        <v>2029</v>
      </c>
      <c r="B18" s="228">
        <v>142.41589362068606</v>
      </c>
      <c r="C18" s="228">
        <v>207.61298477832577</v>
      </c>
      <c r="D18" s="228">
        <v>272.81007593596547</v>
      </c>
    </row>
    <row r="19" spans="1:4" x14ac:dyDescent="0.25">
      <c r="A19">
        <v>2030</v>
      </c>
      <c r="B19" s="228">
        <v>154.81236046538746</v>
      </c>
      <c r="C19" s="228">
        <v>217.86752127834183</v>
      </c>
      <c r="D19" s="228">
        <v>280.92268209129622</v>
      </c>
    </row>
    <row r="20" spans="1:4" x14ac:dyDescent="0.25">
      <c r="A20">
        <v>2031</v>
      </c>
      <c r="B20" s="228">
        <v>166.72888067591174</v>
      </c>
      <c r="C20" s="228">
        <v>227.27403928434384</v>
      </c>
      <c r="D20" s="228">
        <v>287.81919789277595</v>
      </c>
    </row>
    <row r="21" spans="1:4" x14ac:dyDescent="0.25">
      <c r="A21">
        <v>2032</v>
      </c>
      <c r="B21" s="228">
        <v>177.36708985542796</v>
      </c>
      <c r="C21" s="228">
        <v>235.56946382420324</v>
      </c>
      <c r="D21" s="228">
        <v>293.77183779297849</v>
      </c>
    </row>
    <row r="22" spans="1:4" x14ac:dyDescent="0.25">
      <c r="A22">
        <v>2033</v>
      </c>
      <c r="B22" s="228">
        <v>186.15819732312573</v>
      </c>
      <c r="C22" s="228">
        <v>242.74738496625713</v>
      </c>
      <c r="D22" s="228">
        <v>299.3365726093885</v>
      </c>
    </row>
    <row r="23" spans="1:4" x14ac:dyDescent="0.25">
      <c r="A23">
        <v>2034</v>
      </c>
      <c r="B23" s="228">
        <v>193.29686759474316</v>
      </c>
      <c r="C23" s="228">
        <v>249.00623694515585</v>
      </c>
      <c r="D23" s="228">
        <v>304.71560629556853</v>
      </c>
    </row>
    <row r="24" spans="1:4" x14ac:dyDescent="0.25">
      <c r="A24">
        <v>2035</v>
      </c>
      <c r="B24" s="228">
        <v>198.54442176002101</v>
      </c>
      <c r="C24" s="228">
        <v>254.37318818751891</v>
      </c>
      <c r="D24" s="228">
        <v>310.2019546150168</v>
      </c>
    </row>
    <row r="25" spans="1:4" x14ac:dyDescent="0.25">
      <c r="A25">
        <v>2036</v>
      </c>
      <c r="B25" s="228">
        <v>202.63224348803735</v>
      </c>
      <c r="C25" s="228">
        <v>259.35155371556527</v>
      </c>
      <c r="D25" s="228">
        <v>316.07086394309317</v>
      </c>
    </row>
    <row r="26" spans="1:4" x14ac:dyDescent="0.25">
      <c r="A26">
        <v>2037</v>
      </c>
      <c r="B26" s="228">
        <v>206.26397963560353</v>
      </c>
      <c r="C26" s="228">
        <v>264.50988541067323</v>
      </c>
      <c r="D26" s="228">
        <v>322.75579118574296</v>
      </c>
    </row>
    <row r="27" spans="1:4" x14ac:dyDescent="0.25">
      <c r="A27">
        <v>2038</v>
      </c>
      <c r="B27" s="228">
        <v>209.26720921528815</v>
      </c>
      <c r="C27" s="228">
        <v>269.66659622017568</v>
      </c>
      <c r="D27" s="228">
        <v>330.06598322506323</v>
      </c>
    </row>
    <row r="28" spans="1:4" x14ac:dyDescent="0.25">
      <c r="A28">
        <v>2039</v>
      </c>
      <c r="B28" s="228">
        <v>211.61937279261517</v>
      </c>
      <c r="C28" s="228">
        <v>274.99961704760068</v>
      </c>
      <c r="D28" s="228">
        <v>338.37986130258622</v>
      </c>
    </row>
    <row r="29" spans="1:4" x14ac:dyDescent="0.25">
      <c r="A29">
        <v>2040</v>
      </c>
      <c r="B29" s="228">
        <v>213.57457554599665</v>
      </c>
      <c r="C29" s="228">
        <v>279.9988452299429</v>
      </c>
      <c r="D29" s="228">
        <v>346.42311491388915</v>
      </c>
    </row>
    <row r="30" spans="1:4" x14ac:dyDescent="0.25">
      <c r="A30">
        <v>2041</v>
      </c>
      <c r="B30" s="228">
        <v>215.40516142074648</v>
      </c>
      <c r="C30" s="228">
        <v>284.00015754404444</v>
      </c>
      <c r="D30" s="228">
        <v>352.59515366734246</v>
      </c>
    </row>
    <row r="31" spans="1:4" x14ac:dyDescent="0.25">
      <c r="A31">
        <v>2042</v>
      </c>
      <c r="B31" s="228">
        <v>217.02752365372996</v>
      </c>
      <c r="C31" s="228">
        <v>287.65617958777278</v>
      </c>
      <c r="D31" s="228">
        <v>358.28483552181558</v>
      </c>
    </row>
    <row r="32" spans="1:4" x14ac:dyDescent="0.25">
      <c r="A32">
        <v>2043</v>
      </c>
      <c r="B32" s="228">
        <v>218.32823643917811</v>
      </c>
      <c r="C32" s="228">
        <v>291.36580401405922</v>
      </c>
      <c r="D32" s="228">
        <v>364.40337158894039</v>
      </c>
    </row>
    <row r="33" spans="1:4" x14ac:dyDescent="0.25">
      <c r="A33">
        <v>2044</v>
      </c>
      <c r="B33" s="228">
        <v>219.66997839525246</v>
      </c>
      <c r="C33" s="228">
        <v>295.21438007585624</v>
      </c>
      <c r="D33" s="228">
        <v>370.75878175646</v>
      </c>
    </row>
    <row r="34" spans="1:4" x14ac:dyDescent="0.25">
      <c r="A34">
        <v>2045</v>
      </c>
      <c r="B34" s="228">
        <v>221.35786117479989</v>
      </c>
      <c r="C34" s="228">
        <v>299.42324338083256</v>
      </c>
      <c r="D34" s="228">
        <v>377.48862558686528</v>
      </c>
    </row>
    <row r="35" spans="1:4" x14ac:dyDescent="0.25">
      <c r="A35">
        <v>2046</v>
      </c>
      <c r="B35" s="228">
        <v>223.44294786631008</v>
      </c>
      <c r="C35" s="228">
        <v>303.97851939125849</v>
      </c>
      <c r="D35" s="228">
        <v>384.51409091620684</v>
      </c>
    </row>
    <row r="36" spans="1:4" x14ac:dyDescent="0.25">
      <c r="A36">
        <v>2047</v>
      </c>
      <c r="B36" s="228">
        <v>226.16038850332711</v>
      </c>
      <c r="C36" s="228">
        <v>309.07167348731156</v>
      </c>
      <c r="D36" s="228">
        <v>391.982958471296</v>
      </c>
    </row>
    <row r="37" spans="1:4" x14ac:dyDescent="0.25">
      <c r="A37">
        <v>2048</v>
      </c>
      <c r="B37" s="228">
        <v>229.25931133492497</v>
      </c>
      <c r="C37" s="228">
        <v>314.306235009815</v>
      </c>
      <c r="D37" s="228">
        <v>399.35315868470502</v>
      </c>
    </row>
    <row r="38" spans="1:4" x14ac:dyDescent="0.25">
      <c r="A38">
        <v>2049</v>
      </c>
      <c r="B38" s="228">
        <v>232.54806124189571</v>
      </c>
      <c r="C38" s="228">
        <v>319.31094203604403</v>
      </c>
      <c r="D38" s="228">
        <v>406.0738228301924</v>
      </c>
    </row>
    <row r="39" spans="1:4" x14ac:dyDescent="0.25">
      <c r="A39">
        <v>2050</v>
      </c>
      <c r="B39" s="228">
        <v>236.08893832537387</v>
      </c>
      <c r="C39" s="228">
        <v>324.21046213380538</v>
      </c>
      <c r="D39" s="228">
        <v>412.33198594223688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</sheetPr>
  <dimension ref="A1:Y38"/>
  <sheetViews>
    <sheetView zoomScaleNormal="100" workbookViewId="0">
      <selection activeCell="U3" sqref="U3"/>
    </sheetView>
  </sheetViews>
  <sheetFormatPr defaultRowHeight="15" x14ac:dyDescent="0.25"/>
  <cols>
    <col min="2" max="2" width="12.7109375" customWidth="1"/>
    <col min="3" max="4" width="9.42578125" bestFit="1" customWidth="1"/>
    <col min="5" max="5" width="10.28515625" bestFit="1" customWidth="1"/>
    <col min="6" max="7" width="10.28515625" customWidth="1"/>
    <col min="8" max="8" width="14.140625" customWidth="1"/>
    <col min="9" max="10" width="10.28515625" customWidth="1"/>
    <col min="11" max="11" width="12.5703125" customWidth="1"/>
    <col min="12" max="13" width="10.28515625" customWidth="1"/>
    <col min="14" max="14" width="14.140625" customWidth="1"/>
    <col min="15" max="16" width="10.28515625" customWidth="1"/>
    <col min="17" max="17" width="12.5703125" customWidth="1"/>
    <col min="20" max="20" width="14.42578125" customWidth="1"/>
    <col min="23" max="23" width="13.7109375" customWidth="1"/>
    <col min="25" max="25" width="11.7109375" customWidth="1"/>
  </cols>
  <sheetData>
    <row r="1" spans="1:25" ht="19.5" customHeight="1" x14ac:dyDescent="0.25">
      <c r="A1" s="3" t="s">
        <v>184</v>
      </c>
      <c r="B1" s="3" t="s">
        <v>9</v>
      </c>
      <c r="C1" s="229" t="s">
        <v>186</v>
      </c>
      <c r="D1" s="229" t="s">
        <v>187</v>
      </c>
      <c r="E1" s="229" t="s">
        <v>188</v>
      </c>
      <c r="G1" s="3" t="s">
        <v>184</v>
      </c>
      <c r="H1" s="3" t="s">
        <v>12</v>
      </c>
      <c r="I1" s="229" t="s">
        <v>186</v>
      </c>
      <c r="J1" s="229" t="s">
        <v>187</v>
      </c>
      <c r="K1" s="229" t="s">
        <v>188</v>
      </c>
      <c r="M1" s="3" t="s">
        <v>184</v>
      </c>
      <c r="N1" s="3" t="s">
        <v>10</v>
      </c>
      <c r="O1" s="229" t="s">
        <v>186</v>
      </c>
      <c r="P1" s="229" t="s">
        <v>187</v>
      </c>
      <c r="Q1" s="229" t="s">
        <v>188</v>
      </c>
      <c r="S1" t="s">
        <v>189</v>
      </c>
    </row>
    <row r="2" spans="1:25" ht="18.75" customHeight="1" x14ac:dyDescent="0.25">
      <c r="A2" s="230">
        <v>2014</v>
      </c>
      <c r="B2" s="231">
        <v>4.8189999999999804</v>
      </c>
      <c r="C2" s="229"/>
      <c r="D2" s="229"/>
      <c r="E2" s="229"/>
      <c r="G2" s="230">
        <v>2014</v>
      </c>
      <c r="H2" s="231">
        <v>4.8190000000000603</v>
      </c>
      <c r="I2" s="229"/>
      <c r="J2" s="229"/>
      <c r="K2" s="229"/>
      <c r="M2" s="230">
        <v>2014</v>
      </c>
      <c r="N2" s="231">
        <v>4.8190000000000603</v>
      </c>
      <c r="O2" s="229"/>
      <c r="P2" s="229"/>
      <c r="Q2" s="229"/>
      <c r="S2" s="232" t="s">
        <v>190</v>
      </c>
      <c r="T2" s="233" t="s">
        <v>191</v>
      </c>
      <c r="U2" s="233" t="s">
        <v>192</v>
      </c>
      <c r="V2" s="233" t="s">
        <v>193</v>
      </c>
      <c r="W2" s="233" t="s">
        <v>194</v>
      </c>
      <c r="X2" s="233" t="s">
        <v>195</v>
      </c>
      <c r="Y2" s="233" t="s">
        <v>196</v>
      </c>
    </row>
    <row r="3" spans="1:25" x14ac:dyDescent="0.25">
      <c r="A3" s="230">
        <v>2015</v>
      </c>
      <c r="B3" s="231">
        <v>6.4895853598015947</v>
      </c>
      <c r="C3" s="234">
        <v>4.1464019851116484E-4</v>
      </c>
      <c r="D3" s="234">
        <v>0</v>
      </c>
      <c r="E3" s="234">
        <v>-1677.0429146401927</v>
      </c>
      <c r="G3" s="230">
        <v>2015</v>
      </c>
      <c r="H3" s="228">
        <v>6.4895853598013673</v>
      </c>
      <c r="I3" s="234">
        <v>4.1464019851116869E-4</v>
      </c>
      <c r="J3" s="234">
        <v>0</v>
      </c>
      <c r="K3" s="234">
        <v>-1677.0429146402084</v>
      </c>
      <c r="M3" s="230">
        <v>2015</v>
      </c>
      <c r="N3" s="228">
        <v>6.4895853598015947</v>
      </c>
      <c r="O3" s="234">
        <v>4.1464019851115123E-4</v>
      </c>
      <c r="P3" s="234">
        <v>0</v>
      </c>
      <c r="Q3" s="234">
        <v>-1677.0429146401375</v>
      </c>
      <c r="S3" s="235">
        <v>2014</v>
      </c>
      <c r="T3" s="236">
        <v>4.8189999999999804</v>
      </c>
      <c r="U3" s="236">
        <v>4.8189999999999502</v>
      </c>
      <c r="V3" s="236">
        <v>4.8189999999999804</v>
      </c>
      <c r="W3" s="236">
        <v>4.8190000000000603</v>
      </c>
      <c r="X3" s="236">
        <v>4.8190000000000603</v>
      </c>
      <c r="Y3" s="236">
        <v>4.8190000000000603</v>
      </c>
    </row>
    <row r="4" spans="1:25" x14ac:dyDescent="0.25">
      <c r="A4" s="230">
        <v>2016</v>
      </c>
      <c r="B4" s="231">
        <v>8.1609999999999694</v>
      </c>
      <c r="C4" s="229"/>
      <c r="D4" s="229"/>
      <c r="E4" s="229"/>
      <c r="G4" s="230">
        <v>2016</v>
      </c>
      <c r="H4" s="231">
        <v>8.1610000000000795</v>
      </c>
      <c r="I4" s="229"/>
      <c r="J4" s="229"/>
      <c r="K4" s="229"/>
      <c r="M4" s="230">
        <v>2016</v>
      </c>
      <c r="N4" s="231">
        <v>8.1609999999999392</v>
      </c>
      <c r="O4" s="229"/>
      <c r="P4" s="229"/>
      <c r="Q4" s="229"/>
      <c r="S4" s="235">
        <v>2016</v>
      </c>
      <c r="T4" s="236">
        <v>8.1609999999999694</v>
      </c>
      <c r="U4" s="236">
        <v>8.1610000000000902</v>
      </c>
      <c r="V4" s="236">
        <v>8.1610000000000902</v>
      </c>
      <c r="W4" s="236">
        <v>8.1610000000000795</v>
      </c>
      <c r="X4" s="236">
        <v>8.1609999999999392</v>
      </c>
      <c r="Y4" s="236">
        <v>8.16099999999998</v>
      </c>
    </row>
    <row r="5" spans="1:25" x14ac:dyDescent="0.25">
      <c r="A5" s="230">
        <v>2017</v>
      </c>
      <c r="B5" s="231">
        <v>11.754047958180308</v>
      </c>
      <c r="C5" s="234">
        <v>0.58699081148807197</v>
      </c>
      <c r="D5" s="234">
        <v>-2363.8375400874634</v>
      </c>
      <c r="E5" s="234">
        <v>2379823.8109263745</v>
      </c>
      <c r="G5" s="230">
        <v>2017</v>
      </c>
      <c r="H5" s="228">
        <v>19.569525212049484</v>
      </c>
      <c r="I5" s="234">
        <v>4.1785186772521019</v>
      </c>
      <c r="J5" s="234">
        <v>-16838.878481655083</v>
      </c>
      <c r="K5" s="234">
        <v>16964615.896064237</v>
      </c>
      <c r="M5" s="230">
        <v>2017</v>
      </c>
      <c r="N5" s="228">
        <v>19.950932670384645</v>
      </c>
      <c r="O5" s="234">
        <v>5.1471406105538406</v>
      </c>
      <c r="P5" s="234">
        <v>-20743.434656196201</v>
      </c>
      <c r="Q5" s="234">
        <v>20899472.125110932</v>
      </c>
      <c r="S5" s="235">
        <v>2018</v>
      </c>
      <c r="T5" s="236">
        <v>16.5210775392401</v>
      </c>
      <c r="U5" s="236">
        <v>17.0565187632285</v>
      </c>
      <c r="V5" s="236">
        <v>17.750570020039302</v>
      </c>
      <c r="W5" s="236">
        <v>39.335087772463602</v>
      </c>
      <c r="X5" s="236">
        <v>42.035146563324297</v>
      </c>
      <c r="Y5" s="236">
        <v>45.155941753947303</v>
      </c>
    </row>
    <row r="6" spans="1:25" x14ac:dyDescent="0.25">
      <c r="A6" s="230">
        <v>2018</v>
      </c>
      <c r="B6" s="231">
        <v>16.5210775392401</v>
      </c>
      <c r="C6" s="234"/>
      <c r="D6" s="234"/>
      <c r="E6" s="234"/>
      <c r="F6" s="237"/>
      <c r="G6" s="230">
        <v>2018</v>
      </c>
      <c r="H6" s="228">
        <v>39.335087772463602</v>
      </c>
      <c r="I6" s="234"/>
      <c r="J6" s="234"/>
      <c r="K6" s="234"/>
      <c r="L6" s="237"/>
      <c r="M6" s="230">
        <v>2018</v>
      </c>
      <c r="N6" s="228">
        <v>42.035146563324297</v>
      </c>
      <c r="O6" s="234"/>
      <c r="P6" s="234"/>
      <c r="Q6" s="234"/>
      <c r="S6" s="235">
        <v>2020</v>
      </c>
      <c r="T6" s="236">
        <v>29.254930523050302</v>
      </c>
      <c r="U6" s="236">
        <v>31.329558774913501</v>
      </c>
      <c r="V6" s="236">
        <v>33.758571853302101</v>
      </c>
      <c r="W6" s="236">
        <v>109.53338660850601</v>
      </c>
      <c r="X6" s="236">
        <v>127.73139633219699</v>
      </c>
      <c r="Y6" s="236">
        <v>149.27298757253601</v>
      </c>
    </row>
    <row r="7" spans="1:25" x14ac:dyDescent="0.25">
      <c r="A7" s="230">
        <v>2019</v>
      </c>
      <c r="B7" s="231">
        <v>22.368746378459036</v>
      </c>
      <c r="C7" s="234">
        <v>0.5192576529511318</v>
      </c>
      <c r="D7" s="234">
        <v>-2090.4613903910531</v>
      </c>
      <c r="E7" s="234">
        <v>2103982.2705043862</v>
      </c>
      <c r="F7" s="237"/>
      <c r="G7" s="230">
        <v>2019</v>
      </c>
      <c r="H7" s="228">
        <v>70.941595332697034</v>
      </c>
      <c r="I7" s="234">
        <v>3.4926418593699391</v>
      </c>
      <c r="J7" s="234">
        <v>-14071.513601574377</v>
      </c>
      <c r="K7" s="234">
        <v>14173187.840670895</v>
      </c>
      <c r="L7" s="237"/>
      <c r="M7" s="230">
        <v>2019</v>
      </c>
      <c r="N7" s="228">
        <v>78.940679863095284</v>
      </c>
      <c r="O7" s="234">
        <v>5.9425915854028046</v>
      </c>
      <c r="P7" s="234">
        <v>-23954.621108128784</v>
      </c>
      <c r="Q7" s="234">
        <v>24140310.380327713</v>
      </c>
      <c r="S7" s="235">
        <v>2022</v>
      </c>
      <c r="T7" s="236">
        <v>45.923130509507899</v>
      </c>
      <c r="U7" s="236">
        <v>52.413463743764602</v>
      </c>
      <c r="V7" s="236">
        <v>58.662173986053098</v>
      </c>
      <c r="W7" s="236">
        <v>196.58974413088501</v>
      </c>
      <c r="X7" s="236">
        <v>256.68700826195902</v>
      </c>
      <c r="Y7" s="236">
        <v>327.88599601779401</v>
      </c>
    </row>
    <row r="8" spans="1:25" x14ac:dyDescent="0.25">
      <c r="A8" s="230">
        <v>2020</v>
      </c>
      <c r="B8" s="231">
        <v>29.254930523050302</v>
      </c>
      <c r="C8" s="234"/>
      <c r="D8" s="234"/>
      <c r="E8" s="234"/>
      <c r="F8" s="237"/>
      <c r="G8" s="230">
        <v>2020</v>
      </c>
      <c r="H8" s="228">
        <v>109.53338660850601</v>
      </c>
      <c r="I8" s="234"/>
      <c r="J8" s="234"/>
      <c r="K8" s="234"/>
      <c r="L8" s="237"/>
      <c r="M8" s="230">
        <v>2020</v>
      </c>
      <c r="N8" s="228">
        <v>127.73139633219699</v>
      </c>
      <c r="O8" s="234"/>
      <c r="P8" s="234"/>
      <c r="Q8" s="234"/>
      <c r="S8" s="235">
        <v>2024</v>
      </c>
      <c r="T8" s="236">
        <v>67.688188965077202</v>
      </c>
      <c r="U8" s="236">
        <v>83.892049406695804</v>
      </c>
      <c r="V8" s="236">
        <v>97.475743106004501</v>
      </c>
      <c r="W8" s="236">
        <v>249.69210784254699</v>
      </c>
      <c r="X8" s="236">
        <v>372.78875197579299</v>
      </c>
      <c r="Y8" s="236">
        <v>512.173915756425</v>
      </c>
    </row>
    <row r="9" spans="1:25" x14ac:dyDescent="0.25">
      <c r="A9" s="230">
        <v>2021</v>
      </c>
      <c r="B9" s="231">
        <v>37.024580174125731</v>
      </c>
      <c r="C9" s="234">
        <v>0.56445034198490929</v>
      </c>
      <c r="D9" s="234">
        <v>-2272.999805589805</v>
      </c>
      <c r="E9" s="234">
        <v>2288305.5124099855</v>
      </c>
      <c r="F9" s="237"/>
      <c r="G9" s="230">
        <v>2021</v>
      </c>
      <c r="H9" s="228">
        <v>154.13006131630391</v>
      </c>
      <c r="I9" s="234">
        <v>-1.0684959452736953</v>
      </c>
      <c r="J9" s="234">
        <v>4354.7669816829075</v>
      </c>
      <c r="K9" s="234">
        <v>-4436621.2927102027</v>
      </c>
      <c r="L9" s="237"/>
      <c r="M9" s="230">
        <v>2021</v>
      </c>
      <c r="N9" s="228">
        <v>190.30885892547667</v>
      </c>
      <c r="O9" s="234">
        <v>1.9003433715599882</v>
      </c>
      <c r="P9" s="234">
        <v>-7625.1270864371154</v>
      </c>
      <c r="Q9" s="234">
        <v>7648731.7696704855</v>
      </c>
      <c r="S9" s="235">
        <v>2026</v>
      </c>
      <c r="T9" s="236">
        <v>97.214296983360796</v>
      </c>
      <c r="U9" s="236">
        <v>131.63582090234499</v>
      </c>
      <c r="V9" s="236">
        <v>156.95998212568099</v>
      </c>
      <c r="W9" s="236">
        <v>265.120986346633</v>
      </c>
      <c r="X9" s="236">
        <v>459.10544484210101</v>
      </c>
      <c r="Y9" s="236">
        <v>634.076805632934</v>
      </c>
    </row>
    <row r="10" spans="1:25" x14ac:dyDescent="0.25">
      <c r="A10" s="230">
        <v>2022</v>
      </c>
      <c r="B10" s="231">
        <v>45.923130509507899</v>
      </c>
      <c r="C10" s="229"/>
      <c r="D10" s="229"/>
      <c r="E10" s="229"/>
      <c r="G10" s="230">
        <v>2022</v>
      </c>
      <c r="H10" s="228">
        <v>196.58974413088501</v>
      </c>
      <c r="I10" s="229"/>
      <c r="J10" s="229"/>
      <c r="K10" s="229"/>
      <c r="M10" s="230">
        <v>2022</v>
      </c>
      <c r="N10" s="228">
        <v>256.68700826195902</v>
      </c>
      <c r="O10" s="229"/>
      <c r="P10" s="229"/>
      <c r="Q10" s="229"/>
      <c r="S10" s="235">
        <v>2028</v>
      </c>
      <c r="T10" s="236">
        <v>131.61784449794399</v>
      </c>
      <c r="U10" s="236">
        <v>199.399227619833</v>
      </c>
      <c r="V10" s="236">
        <v>240.96377327092901</v>
      </c>
      <c r="W10" s="236">
        <v>265.53372091847501</v>
      </c>
      <c r="X10" s="236">
        <v>524.36917395847001</v>
      </c>
      <c r="Y10" s="236">
        <v>699.04485374316801</v>
      </c>
    </row>
    <row r="11" spans="1:25" x14ac:dyDescent="0.25">
      <c r="A11" s="230">
        <v>2023</v>
      </c>
      <c r="B11" s="231">
        <v>56.002040485851467</v>
      </c>
      <c r="C11" s="234">
        <v>0.8036192519889549</v>
      </c>
      <c r="D11" s="234">
        <v>-3240.1613356554867</v>
      </c>
      <c r="E11" s="234">
        <v>3266067.2903484297</v>
      </c>
      <c r="F11" s="237"/>
      <c r="G11" s="230">
        <v>2023</v>
      </c>
      <c r="H11" s="228">
        <v>227.61764342710376</v>
      </c>
      <c r="I11" s="234">
        <v>-4.4767174386424129</v>
      </c>
      <c r="J11" s="234">
        <v>18138.792014893505</v>
      </c>
      <c r="K11" s="234">
        <v>-18373452.686036333</v>
      </c>
      <c r="L11" s="237"/>
      <c r="M11" s="230">
        <v>2023</v>
      </c>
      <c r="N11" s="228">
        <v>317.4028125628829</v>
      </c>
      <c r="O11" s="234">
        <v>-2.6649324414652846</v>
      </c>
      <c r="P11" s="234">
        <v>10837.82785263072</v>
      </c>
      <c r="Q11" s="234">
        <v>-11018295.043321904</v>
      </c>
      <c r="S11" s="235">
        <v>2030</v>
      </c>
      <c r="T11" s="236">
        <v>159.11507611433001</v>
      </c>
      <c r="U11" s="236">
        <v>284.15518312873797</v>
      </c>
      <c r="V11" s="236">
        <v>344.67538599452001</v>
      </c>
      <c r="W11" s="236">
        <v>265.54932412539301</v>
      </c>
      <c r="X11" s="236">
        <v>565.58841986863695</v>
      </c>
      <c r="Y11" s="236">
        <v>726.73783792728102</v>
      </c>
    </row>
    <row r="12" spans="1:25" x14ac:dyDescent="0.25">
      <c r="A12" s="230">
        <v>2024</v>
      </c>
      <c r="B12" s="231">
        <v>67.688188965077202</v>
      </c>
      <c r="C12" s="229"/>
      <c r="D12" s="229"/>
      <c r="E12" s="229"/>
      <c r="G12" s="230">
        <v>2024</v>
      </c>
      <c r="H12" s="228">
        <v>249.69210784254699</v>
      </c>
      <c r="I12" s="229"/>
      <c r="J12" s="229"/>
      <c r="K12" s="229"/>
      <c r="M12" s="230">
        <v>2024</v>
      </c>
      <c r="N12" s="228">
        <v>372.78875197579299</v>
      </c>
      <c r="O12" s="229"/>
      <c r="P12" s="229"/>
      <c r="Q12" s="229"/>
      <c r="S12" s="235">
        <v>2032</v>
      </c>
      <c r="T12" s="236">
        <v>183.27751171007699</v>
      </c>
      <c r="U12" s="236">
        <v>376.34469540611201</v>
      </c>
      <c r="V12" s="236">
        <v>459.224723123562</v>
      </c>
      <c r="W12" s="236">
        <v>265.55811467412502</v>
      </c>
      <c r="X12" s="236">
        <v>596.122507271176</v>
      </c>
      <c r="Y12" s="236">
        <v>760.07512908252397</v>
      </c>
    </row>
    <row r="13" spans="1:25" x14ac:dyDescent="0.25">
      <c r="A13" s="230">
        <v>2025</v>
      </c>
      <c r="B13" s="231">
        <v>81.661337408237159</v>
      </c>
      <c r="C13" s="234">
        <v>0.78990556618847985</v>
      </c>
      <c r="D13" s="234">
        <v>-3184.7870305641636</v>
      </c>
      <c r="E13" s="234">
        <v>3210168.8858782039</v>
      </c>
      <c r="F13" s="237"/>
      <c r="G13" s="230">
        <v>2025</v>
      </c>
      <c r="H13" s="228">
        <v>260.69964891858399</v>
      </c>
      <c r="I13" s="234">
        <v>-3.2931018212391368</v>
      </c>
      <c r="J13" s="234">
        <v>13348.175416461847</v>
      </c>
      <c r="K13" s="234">
        <v>-13526018.862967588</v>
      </c>
      <c r="L13" s="237"/>
      <c r="M13" s="230">
        <v>2025</v>
      </c>
      <c r="N13" s="228">
        <v>419.12447432242334</v>
      </c>
      <c r="O13" s="234">
        <v>-3.1773759123420318</v>
      </c>
      <c r="P13" s="234">
        <v>12912.840604483021</v>
      </c>
      <c r="Q13" s="234">
        <v>-13118855.999056252</v>
      </c>
      <c r="S13" s="235">
        <v>2034</v>
      </c>
      <c r="T13" s="236">
        <v>201.024915885285</v>
      </c>
      <c r="U13" s="236">
        <v>463.90543957070099</v>
      </c>
      <c r="V13" s="236">
        <v>570.76711870206805</v>
      </c>
      <c r="W13" s="236">
        <v>265.57375573506499</v>
      </c>
      <c r="X13" s="236">
        <v>623.18627806341306</v>
      </c>
      <c r="Y13" s="236">
        <v>794.28768914205398</v>
      </c>
    </row>
    <row r="14" spans="1:25" x14ac:dyDescent="0.25">
      <c r="A14" s="230">
        <v>2026</v>
      </c>
      <c r="B14" s="231">
        <v>97.214296983360796</v>
      </c>
      <c r="C14" s="229"/>
      <c r="D14" s="229"/>
      <c r="E14" s="229"/>
      <c r="G14" s="230">
        <v>2026</v>
      </c>
      <c r="H14" s="228">
        <v>265.120986346633</v>
      </c>
      <c r="I14" s="229"/>
      <c r="J14" s="229"/>
      <c r="K14" s="229"/>
      <c r="M14" s="230">
        <v>2026</v>
      </c>
      <c r="N14" s="228">
        <v>459.10544484210101</v>
      </c>
      <c r="O14" s="229"/>
      <c r="P14" s="229"/>
      <c r="Q14" s="229"/>
      <c r="S14" s="235">
        <v>2036</v>
      </c>
      <c r="T14" s="236">
        <v>212.31949822535299</v>
      </c>
      <c r="U14" s="236">
        <v>540.02865380411504</v>
      </c>
      <c r="V14" s="236">
        <v>669.93597081255598</v>
      </c>
      <c r="W14" s="236">
        <v>265.60794430853298</v>
      </c>
      <c r="X14" s="236">
        <v>651.26286951986197</v>
      </c>
      <c r="Y14" s="236">
        <v>827.295935865405</v>
      </c>
    </row>
    <row r="15" spans="1:25" x14ac:dyDescent="0.25">
      <c r="A15" s="230">
        <v>2027</v>
      </c>
      <c r="B15" s="231">
        <v>114.54287551552989</v>
      </c>
      <c r="C15" s="234">
        <v>-0.12680477511862059</v>
      </c>
      <c r="D15" s="234">
        <v>529.50076877900494</v>
      </c>
      <c r="E15" s="234">
        <v>-552177.05857117265</v>
      </c>
      <c r="F15" s="237"/>
      <c r="G15" s="230">
        <v>2027</v>
      </c>
      <c r="H15" s="228">
        <v>265.32735363255404</v>
      </c>
      <c r="I15" s="234">
        <v>-0.96332970607299462</v>
      </c>
      <c r="J15" s="234">
        <v>3907.7378475909395</v>
      </c>
      <c r="K15" s="234">
        <v>-3962657.626479906</v>
      </c>
      <c r="L15" s="237"/>
      <c r="M15" s="230">
        <v>2027</v>
      </c>
      <c r="N15" s="228">
        <v>494.55589983612299</v>
      </c>
      <c r="O15" s="234">
        <v>-2.8185904347588786</v>
      </c>
      <c r="P15" s="234">
        <v>11458.748759152239</v>
      </c>
      <c r="Q15" s="234">
        <v>-11645564.920485338</v>
      </c>
      <c r="S15" s="235">
        <v>2038</v>
      </c>
      <c r="T15" s="236">
        <v>220.99894506822201</v>
      </c>
      <c r="U15" s="236">
        <v>606.14555633712496</v>
      </c>
      <c r="V15" s="236">
        <v>754.45347496522402</v>
      </c>
      <c r="W15" s="236">
        <v>265.82357872622799</v>
      </c>
      <c r="X15" s="236">
        <v>684.70852374427204</v>
      </c>
      <c r="Y15" s="236">
        <v>858.63053116921105</v>
      </c>
    </row>
    <row r="16" spans="1:25" x14ac:dyDescent="0.25">
      <c r="A16" s="230">
        <v>2028</v>
      </c>
      <c r="B16" s="231">
        <v>131.61784449794399</v>
      </c>
      <c r="C16" s="229"/>
      <c r="D16" s="229"/>
      <c r="E16" s="229"/>
      <c r="G16" s="230">
        <v>2028</v>
      </c>
      <c r="H16" s="228">
        <v>265.53372091847501</v>
      </c>
      <c r="I16" s="229"/>
      <c r="J16" s="229"/>
      <c r="K16" s="229"/>
      <c r="M16" s="230">
        <v>2028</v>
      </c>
      <c r="N16" s="228">
        <v>524.36917395847001</v>
      </c>
      <c r="O16" s="229"/>
      <c r="P16" s="229"/>
      <c r="Q16" s="229"/>
      <c r="S16" s="235">
        <v>2040</v>
      </c>
      <c r="T16" s="236">
        <v>227.41074430897001</v>
      </c>
      <c r="U16" s="236">
        <v>665.23444580306705</v>
      </c>
      <c r="V16" s="236">
        <v>824.73447762415606</v>
      </c>
      <c r="W16" s="236">
        <v>266.41370058636602</v>
      </c>
      <c r="X16" s="236">
        <v>723.03817253373199</v>
      </c>
      <c r="Y16" s="236">
        <v>887.70783306682597</v>
      </c>
    </row>
    <row r="17" spans="1:25" x14ac:dyDescent="0.25">
      <c r="A17" s="230">
        <v>2029</v>
      </c>
      <c r="B17" s="231">
        <v>146.00652980152518</v>
      </c>
      <c r="C17" s="234">
        <v>-0.64006949492744236</v>
      </c>
      <c r="D17" s="234">
        <v>2611.686354205387</v>
      </c>
      <c r="E17" s="234">
        <v>-2663901.2665863419</v>
      </c>
      <c r="F17" s="237"/>
      <c r="G17" s="230">
        <v>2029</v>
      </c>
      <c r="H17" s="228">
        <v>265.54152252193398</v>
      </c>
      <c r="I17" s="234">
        <v>-2.5246501444379649E-2</v>
      </c>
      <c r="J17" s="234">
        <v>102.51665227076229</v>
      </c>
      <c r="K17" s="234">
        <v>-103804.88843557195</v>
      </c>
      <c r="L17" s="237"/>
      <c r="M17" s="230">
        <v>2029</v>
      </c>
      <c r="N17" s="228">
        <v>547.14939952082932</v>
      </c>
      <c r="O17" s="234">
        <v>-2.1706026071149647</v>
      </c>
      <c r="P17" s="234">
        <v>8830.9189013323939</v>
      </c>
      <c r="Q17" s="234">
        <v>-8981361.4937261306</v>
      </c>
      <c r="S17" s="235">
        <v>2042</v>
      </c>
      <c r="T17" s="236">
        <v>233.00859110153701</v>
      </c>
      <c r="U17" s="236">
        <v>715.08279604963695</v>
      </c>
      <c r="V17" s="236">
        <v>881.27219800009505</v>
      </c>
      <c r="W17" s="236">
        <v>267.49490077750499</v>
      </c>
      <c r="X17" s="236">
        <v>752.91839104674204</v>
      </c>
      <c r="Y17" s="236">
        <v>910.71611348055001</v>
      </c>
    </row>
    <row r="18" spans="1:25" x14ac:dyDescent="0.25">
      <c r="A18" s="230">
        <v>2030</v>
      </c>
      <c r="B18" s="231">
        <v>159.11507611433001</v>
      </c>
      <c r="C18" s="229"/>
      <c r="D18" s="229"/>
      <c r="E18" s="229"/>
      <c r="G18" s="230">
        <v>2030</v>
      </c>
      <c r="H18" s="228">
        <v>265.54932412539301</v>
      </c>
      <c r="I18" s="229"/>
      <c r="J18" s="229"/>
      <c r="K18" s="229"/>
      <c r="M18" s="230">
        <v>2030</v>
      </c>
      <c r="N18" s="228">
        <v>565.58841986863695</v>
      </c>
      <c r="O18" s="229"/>
      <c r="P18" s="229"/>
      <c r="Q18" s="229"/>
      <c r="S18" s="235">
        <v>2044</v>
      </c>
      <c r="T18" s="236">
        <v>237.827824643524</v>
      </c>
      <c r="U18" s="236">
        <v>760.04888449356895</v>
      </c>
      <c r="V18" s="236">
        <v>927.88895092081702</v>
      </c>
      <c r="W18" s="236">
        <v>268.87019265531802</v>
      </c>
      <c r="X18" s="236">
        <v>784.22011229435304</v>
      </c>
      <c r="Y18" s="236">
        <v>933.85808745003101</v>
      </c>
    </row>
    <row r="19" spans="1:25" x14ac:dyDescent="0.25">
      <c r="A19" s="230">
        <v>2031</v>
      </c>
      <c r="B19" s="231">
        <v>171.80565812718123</v>
      </c>
      <c r="C19" s="234">
        <v>-0.60936421507363558</v>
      </c>
      <c r="D19" s="234">
        <v>2486.8566241169965</v>
      </c>
      <c r="E19" s="234">
        <v>-2537030.3759491337</v>
      </c>
      <c r="F19" s="237"/>
      <c r="G19" s="230">
        <v>2031</v>
      </c>
      <c r="H19" s="228">
        <v>265.55371703388261</v>
      </c>
      <c r="I19" s="234">
        <v>2.3658763730899556E-6</v>
      </c>
      <c r="J19" s="234">
        <v>-3.1654399023939737E-3</v>
      </c>
      <c r="K19" s="234">
        <v>262.22357770582727</v>
      </c>
      <c r="L19" s="237"/>
      <c r="M19" s="230">
        <v>2031</v>
      </c>
      <c r="N19" s="228">
        <v>581.74018076481298</v>
      </c>
      <c r="O19" s="234">
        <v>-0.8847171948705852</v>
      </c>
      <c r="P19" s="234">
        <v>3610.070515550186</v>
      </c>
      <c r="Q19" s="234">
        <v>-3682047.5520310989</v>
      </c>
      <c r="S19" s="235">
        <v>2046</v>
      </c>
      <c r="T19" s="236">
        <v>243.80593331243199</v>
      </c>
      <c r="U19" s="236">
        <v>802.53389254311799</v>
      </c>
      <c r="V19" s="236">
        <v>965.79560678058704</v>
      </c>
      <c r="W19" s="236">
        <v>272.58756874341299</v>
      </c>
      <c r="X19" s="236">
        <v>818.26367714668902</v>
      </c>
      <c r="Y19" s="236">
        <v>954.48327617654604</v>
      </c>
    </row>
    <row r="20" spans="1:25" x14ac:dyDescent="0.25">
      <c r="A20" s="230">
        <v>2032</v>
      </c>
      <c r="B20" s="231">
        <v>183.27751171007699</v>
      </c>
      <c r="C20" s="229"/>
      <c r="D20" s="229"/>
      <c r="E20" s="229"/>
      <c r="G20" s="230">
        <v>2032</v>
      </c>
      <c r="H20" s="228">
        <v>265.55811467412502</v>
      </c>
      <c r="I20" s="229"/>
      <c r="J20" s="229"/>
      <c r="K20" s="229"/>
      <c r="M20" s="230">
        <v>2032</v>
      </c>
      <c r="N20" s="228">
        <v>596.122507271176</v>
      </c>
      <c r="O20" s="229"/>
      <c r="P20" s="229"/>
      <c r="Q20" s="229"/>
      <c r="S20" s="235">
        <v>2048</v>
      </c>
      <c r="T20" s="236">
        <v>251.87031346289501</v>
      </c>
      <c r="U20" s="236">
        <v>844.11122806938704</v>
      </c>
      <c r="V20" s="236">
        <v>995.50144731363798</v>
      </c>
      <c r="W20" s="236">
        <v>280.05512524304902</v>
      </c>
      <c r="X20" s="236">
        <v>854.69077521855104</v>
      </c>
      <c r="Y20" s="236">
        <v>970.65606845594004</v>
      </c>
    </row>
    <row r="21" spans="1:25" x14ac:dyDescent="0.25">
      <c r="A21" s="230">
        <v>2033</v>
      </c>
      <c r="B21" s="231">
        <v>192.95545462705195</v>
      </c>
      <c r="C21" s="234">
        <v>-0.80424082847988787</v>
      </c>
      <c r="D21" s="234">
        <v>3278.9112421246382</v>
      </c>
      <c r="E21" s="234">
        <v>-3341834.6782436515</v>
      </c>
      <c r="F21" s="237"/>
      <c r="G21" s="230">
        <v>2033</v>
      </c>
      <c r="H21" s="228">
        <v>265.56434782804899</v>
      </c>
      <c r="I21" s="234">
        <v>1.5873765459984981E-3</v>
      </c>
      <c r="J21" s="234">
        <v>-6.4446979555119004</v>
      </c>
      <c r="K21" s="234">
        <v>6806.8667502593553</v>
      </c>
      <c r="L21" s="237"/>
      <c r="M21" s="230">
        <v>2033</v>
      </c>
      <c r="N21" s="228">
        <v>609.80798616388347</v>
      </c>
      <c r="O21" s="234">
        <v>-0.15359349663063021</v>
      </c>
      <c r="P21" s="234">
        <v>638.71551328743817</v>
      </c>
      <c r="Q21" s="234">
        <v>-663083.23913160316</v>
      </c>
      <c r="S21" s="235">
        <v>2050</v>
      </c>
      <c r="T21" s="236">
        <v>261.00897731622803</v>
      </c>
      <c r="U21" s="236">
        <v>883.21682510672201</v>
      </c>
      <c r="V21" s="236">
        <v>1023.4685290913</v>
      </c>
      <c r="W21" s="236">
        <v>288.674919205008</v>
      </c>
      <c r="X21" s="236">
        <v>887.77979572256299</v>
      </c>
      <c r="Y21" s="236">
        <v>992.471225014884</v>
      </c>
    </row>
    <row r="22" spans="1:25" x14ac:dyDescent="0.25">
      <c r="A22" s="230">
        <v>2034</v>
      </c>
      <c r="B22" s="231">
        <v>201.024915885285</v>
      </c>
      <c r="C22" s="229"/>
      <c r="D22" s="229"/>
      <c r="E22" s="229"/>
      <c r="G22" s="230">
        <v>2034</v>
      </c>
      <c r="H22" s="228">
        <v>265.57375573506499</v>
      </c>
      <c r="I22" s="229"/>
      <c r="J22" s="229"/>
      <c r="K22" s="229"/>
      <c r="M22" s="230">
        <v>2034</v>
      </c>
      <c r="N22" s="228">
        <v>623.18627806341306</v>
      </c>
      <c r="O22" s="229"/>
      <c r="P22" s="229"/>
      <c r="Q22" s="229"/>
    </row>
    <row r="23" spans="1:25" x14ac:dyDescent="0.25">
      <c r="A23" s="230">
        <v>2035</v>
      </c>
      <c r="B23" s="231">
        <v>207.23895438853651</v>
      </c>
      <c r="C23" s="234">
        <v>-0.56674733327116344</v>
      </c>
      <c r="D23" s="234">
        <v>2312.8845905343601</v>
      </c>
      <c r="E23" s="234">
        <v>-2359484.6775571606</v>
      </c>
      <c r="F23" s="237"/>
      <c r="G23" s="230">
        <v>2035</v>
      </c>
      <c r="H23" s="228">
        <v>265.57835043699743</v>
      </c>
      <c r="I23" s="234">
        <v>1.249958479718968E-2</v>
      </c>
      <c r="J23" s="234">
        <v>-50.83178108807315</v>
      </c>
      <c r="K23" s="234">
        <v>51944.659812924023</v>
      </c>
      <c r="L23" s="237"/>
      <c r="M23" s="230">
        <v>2035</v>
      </c>
      <c r="N23" s="228">
        <v>636.82570607727394</v>
      </c>
      <c r="O23" s="234">
        <v>0.39886771451079572</v>
      </c>
      <c r="P23" s="234">
        <v>-1608.6998660151517</v>
      </c>
      <c r="Q23" s="234">
        <v>1622540.102021941</v>
      </c>
    </row>
    <row r="24" spans="1:25" x14ac:dyDescent="0.25">
      <c r="A24" s="230">
        <v>2036</v>
      </c>
      <c r="B24" s="231">
        <v>212.31949822535299</v>
      </c>
      <c r="C24" s="229"/>
      <c r="D24" s="229"/>
      <c r="E24" s="229"/>
      <c r="G24" s="230">
        <v>2036</v>
      </c>
      <c r="H24" s="228">
        <v>265.60794430853298</v>
      </c>
      <c r="I24" s="229"/>
      <c r="J24" s="229"/>
      <c r="K24" s="229"/>
      <c r="M24" s="230">
        <v>2036</v>
      </c>
      <c r="N24" s="228">
        <v>651.26286951986197</v>
      </c>
      <c r="O24" s="229"/>
      <c r="P24" s="229"/>
      <c r="Q24" s="229"/>
    </row>
    <row r="25" spans="1:25" x14ac:dyDescent="0.25">
      <c r="A25" s="230">
        <v>2037</v>
      </c>
      <c r="B25" s="231">
        <v>216.96439559035935</v>
      </c>
      <c r="C25" s="234">
        <v>-0.30517394370754375</v>
      </c>
      <c r="D25" s="234">
        <v>1247.6704932702294</v>
      </c>
      <c r="E25" s="234">
        <v>-1275008.5287680398</v>
      </c>
      <c r="F25" s="237"/>
      <c r="G25" s="230">
        <v>2037</v>
      </c>
      <c r="H25" s="228">
        <v>265.68101568700513</v>
      </c>
      <c r="I25" s="234">
        <v>3.4745830416883859E-2</v>
      </c>
      <c r="J25" s="234">
        <v>-141.41773966980492</v>
      </c>
      <c r="K25" s="234">
        <v>144160.34511200467</v>
      </c>
      <c r="L25" s="237"/>
      <c r="M25" s="230">
        <v>2037</v>
      </c>
      <c r="N25" s="228">
        <v>667.34488054830581</v>
      </c>
      <c r="O25" s="234">
        <v>0.64081608331328499</v>
      </c>
      <c r="P25" s="234">
        <v>-2594.0346565365544</v>
      </c>
      <c r="Q25" s="234">
        <v>2625733.5494439472</v>
      </c>
    </row>
    <row r="26" spans="1:25" x14ac:dyDescent="0.25">
      <c r="A26" s="230">
        <v>2038</v>
      </c>
      <c r="B26" s="231">
        <v>220.99894506822201</v>
      </c>
      <c r="C26" s="229"/>
      <c r="D26" s="229"/>
      <c r="E26" s="229"/>
      <c r="G26" s="230">
        <v>2038</v>
      </c>
      <c r="H26" s="228">
        <v>265.82357872622799</v>
      </c>
      <c r="I26" s="229"/>
      <c r="J26" s="229"/>
      <c r="K26" s="229"/>
      <c r="M26" s="230">
        <v>2038</v>
      </c>
      <c r="N26" s="228">
        <v>684.70852374427204</v>
      </c>
      <c r="O26" s="229"/>
      <c r="P26" s="229"/>
      <c r="Q26" s="229"/>
    </row>
    <row r="27" spans="1:25" x14ac:dyDescent="0.25">
      <c r="A27" s="230">
        <v>2039</v>
      </c>
      <c r="B27" s="231">
        <v>224.39744469162542</v>
      </c>
      <c r="C27" s="234">
        <v>-0.1926000031438794</v>
      </c>
      <c r="D27" s="234">
        <v>788.84676671420516</v>
      </c>
      <c r="E27" s="234">
        <v>-807495.60221482802</v>
      </c>
      <c r="F27" s="237"/>
      <c r="G27" s="230">
        <v>2039</v>
      </c>
      <c r="H27" s="228">
        <v>266.06454179546563</v>
      </c>
      <c r="I27" s="234">
        <v>5.4097860840249604E-2</v>
      </c>
      <c r="J27" s="234">
        <v>-220.29852694318515</v>
      </c>
      <c r="K27" s="234">
        <v>224541.76848053464</v>
      </c>
      <c r="L27" s="237"/>
      <c r="M27" s="230">
        <v>2039</v>
      </c>
      <c r="N27" s="228">
        <v>704.09618787094951</v>
      </c>
      <c r="O27" s="234">
        <v>-0.22283973196254164</v>
      </c>
      <c r="P27" s="234">
        <v>925.90523761174973</v>
      </c>
      <c r="Q27" s="234">
        <v>-960755.81803384866</v>
      </c>
    </row>
    <row r="28" spans="1:25" x14ac:dyDescent="0.25">
      <c r="A28" s="230">
        <v>2040</v>
      </c>
      <c r="B28" s="231">
        <v>227.41074430897001</v>
      </c>
      <c r="C28" s="229"/>
      <c r="D28" s="229"/>
      <c r="E28" s="229"/>
      <c r="G28" s="230">
        <v>2040</v>
      </c>
      <c r="H28" s="228">
        <v>266.41370058636602</v>
      </c>
      <c r="I28" s="229"/>
      <c r="J28" s="229"/>
      <c r="K28" s="229"/>
      <c r="M28" s="230">
        <v>2040</v>
      </c>
      <c r="N28" s="228">
        <v>723.03817253373199</v>
      </c>
      <c r="O28" s="229"/>
      <c r="P28" s="229"/>
      <c r="Q28" s="229"/>
    </row>
    <row r="29" spans="1:25" x14ac:dyDescent="0.25">
      <c r="A29" s="230">
        <v>2041</v>
      </c>
      <c r="B29" s="231">
        <v>230.30920306144981</v>
      </c>
      <c r="C29" s="234">
        <v>-9.9535356172577874E-2</v>
      </c>
      <c r="D29" s="234">
        <v>409.10754817238649</v>
      </c>
      <c r="E29" s="234">
        <v>-420125.65458043898</v>
      </c>
      <c r="F29" s="237"/>
      <c r="G29" s="230">
        <v>2041</v>
      </c>
      <c r="H29" s="228">
        <v>266.90522755586426</v>
      </c>
      <c r="I29" s="234">
        <v>4.907312610469354E-2</v>
      </c>
      <c r="J29" s="234">
        <v>-199.80544866043857</v>
      </c>
      <c r="K29" s="234">
        <v>203646.83691858512</v>
      </c>
      <c r="L29" s="237"/>
      <c r="M29" s="230">
        <v>2041</v>
      </c>
      <c r="N29" s="228">
        <v>738.41752726165578</v>
      </c>
      <c r="O29" s="234">
        <v>-0.43924547136555459</v>
      </c>
      <c r="P29" s="234">
        <v>1809.4207633223564</v>
      </c>
      <c r="Q29" s="234">
        <v>-1862532.8460101329</v>
      </c>
    </row>
    <row r="30" spans="1:25" x14ac:dyDescent="0.25">
      <c r="A30" s="230">
        <v>2042</v>
      </c>
      <c r="B30" s="231">
        <v>233.00859110153701</v>
      </c>
      <c r="C30" s="229"/>
      <c r="D30" s="229"/>
      <c r="E30" s="229"/>
      <c r="G30" s="230">
        <v>2042</v>
      </c>
      <c r="H30" s="228">
        <v>267.49490077750499</v>
      </c>
      <c r="I30" s="229"/>
      <c r="J30" s="229"/>
      <c r="K30" s="229"/>
      <c r="M30" s="230">
        <v>2042</v>
      </c>
      <c r="N30" s="228">
        <v>752.91839104674204</v>
      </c>
      <c r="O30" s="229"/>
      <c r="P30" s="229"/>
      <c r="Q30" s="229"/>
    </row>
    <row r="31" spans="1:25" x14ac:dyDescent="0.25">
      <c r="A31" s="230">
        <v>2043</v>
      </c>
      <c r="B31" s="231">
        <v>235.39444150525378</v>
      </c>
      <c r="C31" s="234">
        <v>2.3766367271325282E-2</v>
      </c>
      <c r="D31" s="234">
        <v>-94.409136643016438</v>
      </c>
      <c r="E31" s="234">
        <v>93916.032334134085</v>
      </c>
      <c r="G31" s="230">
        <v>2043</v>
      </c>
      <c r="H31" s="228">
        <v>268.01778572285548</v>
      </c>
      <c r="I31" s="234">
        <v>0.16476099355977469</v>
      </c>
      <c r="J31" s="234">
        <v>-672.21857486779152</v>
      </c>
      <c r="K31" s="234">
        <v>685923.05803214898</v>
      </c>
      <c r="M31" s="230">
        <v>2043</v>
      </c>
      <c r="N31" s="228">
        <v>768.30904252431355</v>
      </c>
      <c r="O31" s="234">
        <v>0.2602091462078997</v>
      </c>
      <c r="P31" s="234">
        <v>-1047.3656596511539</v>
      </c>
      <c r="Q31" s="234">
        <v>1054462.6670191358</v>
      </c>
    </row>
    <row r="32" spans="1:25" x14ac:dyDescent="0.25">
      <c r="A32" s="230">
        <v>2044</v>
      </c>
      <c r="B32" s="231">
        <v>237.827824643524</v>
      </c>
      <c r="C32" s="234"/>
      <c r="D32" s="234"/>
      <c r="E32" s="234"/>
      <c r="F32" s="237"/>
      <c r="G32" s="230">
        <v>2044</v>
      </c>
      <c r="H32" s="228">
        <v>268.87019265531802</v>
      </c>
      <c r="I32" s="234"/>
      <c r="J32" s="234"/>
      <c r="K32" s="234"/>
      <c r="L32" s="237"/>
      <c r="M32" s="230">
        <v>2044</v>
      </c>
      <c r="N32" s="228">
        <v>784.22011229435304</v>
      </c>
      <c r="O32" s="234"/>
      <c r="P32" s="234"/>
      <c r="Q32" s="234"/>
    </row>
    <row r="33" spans="1:17" x14ac:dyDescent="0.25">
      <c r="A33" s="230">
        <v>2045</v>
      </c>
      <c r="B33" s="231">
        <v>240.61405731504783</v>
      </c>
      <c r="C33" s="234">
        <v>0.20282166302977375</v>
      </c>
      <c r="D33" s="234">
        <v>-826.41243800412542</v>
      </c>
      <c r="E33" s="234">
        <v>842048.78444366192</v>
      </c>
      <c r="G33" s="230">
        <v>2045</v>
      </c>
      <c r="H33" s="228">
        <v>270.34811416058801</v>
      </c>
      <c r="I33" s="234">
        <v>0.38076653886397765</v>
      </c>
      <c r="J33" s="234">
        <v>-1555.2652414794322</v>
      </c>
      <c r="K33" s="234">
        <v>1588412.5822469732</v>
      </c>
      <c r="M33" s="230">
        <v>2045</v>
      </c>
      <c r="N33" s="228">
        <v>800.92155866906978</v>
      </c>
      <c r="O33" s="234">
        <v>0.32033605151571803</v>
      </c>
      <c r="P33" s="234">
        <v>-1293.2064148308984</v>
      </c>
      <c r="Q33" s="234">
        <v>1305754.6640478359</v>
      </c>
    </row>
    <row r="34" spans="1:17" x14ac:dyDescent="0.25">
      <c r="A34" s="230">
        <v>2046</v>
      </c>
      <c r="B34" s="231">
        <v>243.80593331243199</v>
      </c>
      <c r="C34" s="234"/>
      <c r="D34" s="234"/>
      <c r="E34" s="234"/>
      <c r="F34" s="237"/>
      <c r="G34" s="230">
        <v>2046</v>
      </c>
      <c r="H34" s="228">
        <v>272.58756874341299</v>
      </c>
      <c r="I34" s="234"/>
      <c r="J34" s="234"/>
      <c r="K34" s="234"/>
      <c r="L34" s="237"/>
      <c r="M34" s="230">
        <v>2046</v>
      </c>
      <c r="N34" s="228">
        <v>818.26367714668902</v>
      </c>
      <c r="O34" s="234"/>
      <c r="P34" s="234"/>
      <c r="Q34" s="234"/>
    </row>
    <row r="35" spans="1:17" x14ac:dyDescent="0.25">
      <c r="A35" s="230">
        <v>2047</v>
      </c>
      <c r="B35" s="231">
        <v>247.64058868878055</v>
      </c>
      <c r="C35" s="234">
        <v>0.197534699026571</v>
      </c>
      <c r="D35" s="234">
        <v>-804.82666590635301</v>
      </c>
      <c r="E35" s="234">
        <v>820016.15202556422</v>
      </c>
      <c r="G35" s="230">
        <v>2047</v>
      </c>
      <c r="H35" s="228">
        <v>276.01494587608613</v>
      </c>
      <c r="I35" s="234">
        <v>0.30640111711650803</v>
      </c>
      <c r="J35" s="234">
        <v>-1251.0620866675488</v>
      </c>
      <c r="K35" s="234">
        <v>1277315.3878027026</v>
      </c>
      <c r="M35" s="230">
        <v>2047</v>
      </c>
      <c r="N35" s="228">
        <v>836.53688520437572</v>
      </c>
      <c r="O35" s="234">
        <v>-5.9659021770277786E-2</v>
      </c>
      <c r="P35" s="234">
        <v>261.59934254534187</v>
      </c>
      <c r="Q35" s="234">
        <v>-284673.54735209647</v>
      </c>
    </row>
    <row r="36" spans="1:17" x14ac:dyDescent="0.25">
      <c r="A36" s="230">
        <v>2048</v>
      </c>
      <c r="B36" s="231">
        <v>251.87031346289501</v>
      </c>
      <c r="C36" s="234"/>
      <c r="D36" s="234"/>
      <c r="E36" s="234"/>
      <c r="F36" s="237"/>
      <c r="G36" s="230">
        <v>2048</v>
      </c>
      <c r="H36" s="228">
        <v>280.05512524304902</v>
      </c>
      <c r="I36" s="234"/>
      <c r="J36" s="234"/>
      <c r="K36" s="234"/>
      <c r="L36" s="237"/>
      <c r="M36" s="230">
        <v>2048</v>
      </c>
      <c r="N36" s="228">
        <v>854.69077521855104</v>
      </c>
      <c r="O36" s="234"/>
      <c r="P36" s="234"/>
      <c r="Q36" s="234"/>
    </row>
    <row r="37" spans="1:17" x14ac:dyDescent="0.25">
      <c r="A37" s="230">
        <v>2049</v>
      </c>
      <c r="B37" s="231">
        <v>256.3053599265404</v>
      </c>
      <c r="C37" s="234">
        <v>0.13428546285876475</v>
      </c>
      <c r="D37" s="234">
        <v>-545.7324948685515</v>
      </c>
      <c r="E37" s="234">
        <v>554677.96579388785</v>
      </c>
      <c r="G37" s="230">
        <v>2049</v>
      </c>
      <c r="H37" s="228">
        <v>284.22099254117347</v>
      </c>
      <c r="I37" s="234">
        <v>0.14402968279038528</v>
      </c>
      <c r="J37" s="234">
        <v>-585.92374309401941</v>
      </c>
      <c r="K37" s="234">
        <v>596147.60633535066</v>
      </c>
      <c r="M37" s="230">
        <v>2049</v>
      </c>
      <c r="N37" s="228">
        <v>871.65254516666755</v>
      </c>
      <c r="O37" s="234">
        <v>-0.41725969598130574</v>
      </c>
      <c r="P37" s="234">
        <v>1726.4747443833971</v>
      </c>
      <c r="Q37" s="234">
        <v>-1784851.5738288038</v>
      </c>
    </row>
    <row r="38" spans="1:17" x14ac:dyDescent="0.25">
      <c r="A38" s="230">
        <v>2050</v>
      </c>
      <c r="B38" s="231">
        <v>261.00897731622803</v>
      </c>
      <c r="C38" s="229"/>
      <c r="D38" s="229"/>
      <c r="E38" s="229"/>
      <c r="G38" s="230">
        <v>2050</v>
      </c>
      <c r="H38" s="228">
        <v>288.674919205008</v>
      </c>
      <c r="I38" s="229"/>
      <c r="J38" s="229"/>
      <c r="K38" s="229"/>
      <c r="M38" s="230">
        <v>2050</v>
      </c>
      <c r="N38" s="228">
        <v>887.77979572256299</v>
      </c>
      <c r="O38" s="229"/>
      <c r="P38" s="229"/>
      <c r="Q38" s="229"/>
    </row>
  </sheetData>
  <pageMargins left="0.7" right="0.7" top="0.75" bottom="0.75" header="0.3" footer="0.3"/>
  <pageSetup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6" tint="0.59999389629810485"/>
  </sheetPr>
  <dimension ref="A1:AQ40"/>
  <sheetViews>
    <sheetView workbookViewId="0">
      <selection activeCell="K25" sqref="K25"/>
    </sheetView>
  </sheetViews>
  <sheetFormatPr defaultRowHeight="15" x14ac:dyDescent="0.25"/>
  <cols>
    <col min="2" max="2" width="17.42578125" customWidth="1"/>
    <col min="3" max="3" width="12.140625" customWidth="1"/>
  </cols>
  <sheetData>
    <row r="1" spans="1:42" x14ac:dyDescent="0.25">
      <c r="B1" s="481" t="s">
        <v>202</v>
      </c>
      <c r="C1" s="481"/>
    </row>
    <row r="2" spans="1:42" x14ac:dyDescent="0.25">
      <c r="A2" s="3" t="s">
        <v>184</v>
      </c>
      <c r="B2" s="3" t="s">
        <v>203</v>
      </c>
      <c r="C2" s="3" t="s">
        <v>204</v>
      </c>
      <c r="E2" s="3" t="s">
        <v>184</v>
      </c>
      <c r="F2" s="3">
        <v>2014</v>
      </c>
      <c r="G2" s="3">
        <v>2015</v>
      </c>
      <c r="H2" s="3">
        <v>2016</v>
      </c>
      <c r="I2" s="3">
        <v>2017</v>
      </c>
      <c r="J2" s="3">
        <v>2018</v>
      </c>
      <c r="K2" s="3">
        <v>2019</v>
      </c>
      <c r="L2" s="3">
        <v>2020</v>
      </c>
      <c r="M2" s="3">
        <v>2021</v>
      </c>
      <c r="N2" s="3">
        <v>2022</v>
      </c>
      <c r="O2" s="3">
        <v>2023</v>
      </c>
      <c r="P2" s="3">
        <v>2024</v>
      </c>
      <c r="Q2" s="3">
        <v>2025</v>
      </c>
      <c r="R2" s="3">
        <v>2026</v>
      </c>
      <c r="S2" s="3">
        <v>2027</v>
      </c>
      <c r="T2" s="3">
        <v>2028</v>
      </c>
      <c r="U2" s="3">
        <v>2029</v>
      </c>
      <c r="V2" s="3">
        <v>2030</v>
      </c>
      <c r="W2" s="3">
        <v>2031</v>
      </c>
      <c r="X2" s="3">
        <v>2032</v>
      </c>
      <c r="Y2" s="3">
        <v>2033</v>
      </c>
      <c r="Z2" s="3">
        <v>2034</v>
      </c>
      <c r="AA2" s="3">
        <v>2035</v>
      </c>
      <c r="AB2" s="3">
        <v>2036</v>
      </c>
      <c r="AC2" s="3">
        <v>2037</v>
      </c>
      <c r="AD2" s="3">
        <v>2038</v>
      </c>
      <c r="AE2" s="3">
        <v>2039</v>
      </c>
      <c r="AF2" s="3">
        <v>2040</v>
      </c>
      <c r="AG2" s="3">
        <v>2041</v>
      </c>
      <c r="AH2" s="3">
        <v>2042</v>
      </c>
      <c r="AI2" s="3">
        <v>2043</v>
      </c>
      <c r="AJ2" s="3">
        <v>2044</v>
      </c>
      <c r="AK2" s="3">
        <v>2045</v>
      </c>
      <c r="AL2" s="3">
        <v>2046</v>
      </c>
      <c r="AM2" s="3">
        <v>2047</v>
      </c>
      <c r="AN2" s="3">
        <v>2048</v>
      </c>
      <c r="AO2" s="3">
        <v>2049</v>
      </c>
      <c r="AP2" s="3">
        <v>2050</v>
      </c>
    </row>
    <row r="3" spans="1:42" x14ac:dyDescent="0.25">
      <c r="A3">
        <v>2014</v>
      </c>
      <c r="B3" s="238">
        <v>4.8189999999999804</v>
      </c>
      <c r="C3" s="238">
        <v>4.8189999999999804</v>
      </c>
      <c r="E3" s="3">
        <v>2014</v>
      </c>
      <c r="F3" s="238">
        <v>4.8189999999999804</v>
      </c>
      <c r="G3" s="239">
        <v>4.7949049999999804</v>
      </c>
      <c r="H3" s="239">
        <v>4.7709304749999806</v>
      </c>
      <c r="I3" s="239">
        <v>4.7470758226249812</v>
      </c>
      <c r="J3" s="238">
        <v>4.723340443511856</v>
      </c>
      <c r="K3" s="238">
        <v>4.6997237412942967</v>
      </c>
      <c r="L3" s="238">
        <v>4.6762251225878257</v>
      </c>
      <c r="M3" s="238">
        <v>4.6528439969748865</v>
      </c>
      <c r="N3" s="238">
        <v>4.6295797769900116</v>
      </c>
      <c r="O3" s="238">
        <v>4.6064318781050613</v>
      </c>
      <c r="P3" s="238">
        <v>4.5833997187145368</v>
      </c>
      <c r="Q3" s="238">
        <v>4.5604827201209632</v>
      </c>
      <c r="R3" s="238">
        <v>4.5376803065203593</v>
      </c>
      <c r="S3" s="238">
        <v>4.5149919049877578</v>
      </c>
      <c r="T3" s="238">
        <v>4.4924169454628187</v>
      </c>
      <c r="U3" s="238">
        <v>4.4699548607355046</v>
      </c>
      <c r="V3" s="238">
        <v>4.4476050864318273</v>
      </c>
      <c r="W3" s="238">
        <v>4.425367060999668</v>
      </c>
      <c r="X3" s="238">
        <v>4.4032402256946694</v>
      </c>
      <c r="Y3" s="238">
        <v>4.3812240245661958</v>
      </c>
      <c r="Z3" s="238">
        <v>4.3593179044433654</v>
      </c>
      <c r="AA3" s="238">
        <v>4.3375213149211485</v>
      </c>
      <c r="AB3" s="238">
        <v>4.3158337083465428</v>
      </c>
      <c r="AC3" s="238">
        <v>4.2942545398048102</v>
      </c>
      <c r="AD3" s="238">
        <v>4.2727832671057859</v>
      </c>
      <c r="AE3" s="238">
        <v>4.2514193507702576</v>
      </c>
      <c r="AF3" s="238">
        <v>4.2301622540164061</v>
      </c>
      <c r="AG3" s="238">
        <v>4.2090114427463234</v>
      </c>
      <c r="AH3" s="238">
        <v>4.1879663855325928</v>
      </c>
      <c r="AI3" s="238">
        <v>4.1670265536049298</v>
      </c>
      <c r="AJ3" s="238">
        <v>4.1461914208369048</v>
      </c>
      <c r="AK3" s="238">
        <v>4.1254604637327201</v>
      </c>
      <c r="AL3" s="238">
        <v>4.1048331614140565</v>
      </c>
      <c r="AM3" s="238">
        <v>4.0843089956069862</v>
      </c>
      <c r="AN3" s="238">
        <v>4.0638874506289513</v>
      </c>
      <c r="AO3" s="238">
        <v>4.0435680133758067</v>
      </c>
      <c r="AP3" s="238">
        <v>4.0233501733089279</v>
      </c>
    </row>
    <row r="4" spans="1:42" x14ac:dyDescent="0.25">
      <c r="A4">
        <v>2015</v>
      </c>
      <c r="B4" s="238">
        <v>6.4895853598015947</v>
      </c>
      <c r="C4" s="238">
        <v>1.6705853598016143</v>
      </c>
      <c r="E4" s="3">
        <v>2015</v>
      </c>
      <c r="F4" s="68"/>
      <c r="G4" s="238">
        <v>1.6705853598016143</v>
      </c>
      <c r="H4" s="238">
        <v>1.6622324330026061</v>
      </c>
      <c r="I4" s="238">
        <v>1.6539212708375932</v>
      </c>
      <c r="J4" s="238">
        <v>1.6456516644834052</v>
      </c>
      <c r="K4" s="238">
        <v>1.6374234061609882</v>
      </c>
      <c r="L4" s="238">
        <v>1.6292362891301835</v>
      </c>
      <c r="M4" s="238">
        <v>1.6210901076845325</v>
      </c>
      <c r="N4" s="238">
        <v>1.6129846571461097</v>
      </c>
      <c r="O4" s="238">
        <v>1.6049197338603791</v>
      </c>
      <c r="P4" s="238">
        <v>1.5968951351910772</v>
      </c>
      <c r="Q4" s="238">
        <v>1.5889106595151219</v>
      </c>
      <c r="R4" s="238">
        <v>1.5809661062175462</v>
      </c>
      <c r="S4" s="238">
        <v>1.5730612756864586</v>
      </c>
      <c r="T4" s="238">
        <v>1.5651959693080264</v>
      </c>
      <c r="U4" s="238">
        <v>1.5573699894614863</v>
      </c>
      <c r="V4" s="238">
        <v>1.5495831395141788</v>
      </c>
      <c r="W4" s="238">
        <v>1.541835223816608</v>
      </c>
      <c r="X4" s="238">
        <v>1.5341260476975249</v>
      </c>
      <c r="Y4" s="238">
        <v>1.5264554174590372</v>
      </c>
      <c r="Z4" s="238">
        <v>1.518823140371742</v>
      </c>
      <c r="AA4" s="238">
        <v>1.5112290246698834</v>
      </c>
      <c r="AB4" s="238">
        <v>1.5036728795465339</v>
      </c>
      <c r="AC4" s="238">
        <v>1.4961545151488014</v>
      </c>
      <c r="AD4" s="238">
        <v>1.4886737425730572</v>
      </c>
      <c r="AE4" s="238">
        <v>1.481230373860192</v>
      </c>
      <c r="AF4" s="238">
        <v>1.4738242219908912</v>
      </c>
      <c r="AG4" s="238">
        <v>1.4664551008809368</v>
      </c>
      <c r="AH4" s="238">
        <v>1.4591228253765318</v>
      </c>
      <c r="AI4" s="238">
        <v>1.4518272112496495</v>
      </c>
      <c r="AJ4" s="238">
        <v>1.4445680751934014</v>
      </c>
      <c r="AK4" s="238">
        <v>1.4373452348174343</v>
      </c>
      <c r="AL4" s="238">
        <v>1.430158508643347</v>
      </c>
      <c r="AM4" s="238">
        <v>1.4230077161001302</v>
      </c>
      <c r="AN4" s="238">
        <v>1.4158926775196297</v>
      </c>
      <c r="AO4" s="238">
        <v>1.4088132141320315</v>
      </c>
      <c r="AP4" s="238">
        <v>1.4017691480613714</v>
      </c>
    </row>
    <row r="5" spans="1:42" x14ac:dyDescent="0.25">
      <c r="A5">
        <v>2016</v>
      </c>
      <c r="B5" s="238">
        <v>8.1609999999999694</v>
      </c>
      <c r="C5" s="238">
        <v>1.6714146401983747</v>
      </c>
      <c r="E5" s="3">
        <v>2016</v>
      </c>
      <c r="F5" s="68"/>
      <c r="G5" s="68"/>
      <c r="H5" s="238">
        <v>1.6714146401983747</v>
      </c>
      <c r="I5" s="238">
        <v>1.6630575669973828</v>
      </c>
      <c r="J5" s="238">
        <v>1.654742279162396</v>
      </c>
      <c r="K5" s="238">
        <v>1.646468567766584</v>
      </c>
      <c r="L5" s="238">
        <v>1.6382362249277511</v>
      </c>
      <c r="M5" s="238">
        <v>1.6300450438031124</v>
      </c>
      <c r="N5" s="238">
        <v>1.6218948185840969</v>
      </c>
      <c r="O5" s="238">
        <v>1.6137853444911763</v>
      </c>
      <c r="P5" s="238">
        <v>1.6057164177687204</v>
      </c>
      <c r="Q5" s="238">
        <v>1.5976878356798767</v>
      </c>
      <c r="R5" s="238">
        <v>1.5896993965014774</v>
      </c>
      <c r="S5" s="238">
        <v>1.58175089951897</v>
      </c>
      <c r="T5" s="238">
        <v>1.5738421450213753</v>
      </c>
      <c r="U5" s="238">
        <v>1.5659729342962685</v>
      </c>
      <c r="V5" s="238">
        <v>1.5581430696247873</v>
      </c>
      <c r="W5" s="238">
        <v>1.5503523542766633</v>
      </c>
      <c r="X5" s="238">
        <v>1.5426005925052799</v>
      </c>
      <c r="Y5" s="238">
        <v>1.5348875895427534</v>
      </c>
      <c r="Z5" s="238">
        <v>1.5272131515950398</v>
      </c>
      <c r="AA5" s="238">
        <v>1.5195770858370645</v>
      </c>
      <c r="AB5" s="238">
        <v>1.5119792004078791</v>
      </c>
      <c r="AC5" s="238">
        <v>1.5044193044058398</v>
      </c>
      <c r="AD5" s="238">
        <v>1.4968972078838108</v>
      </c>
      <c r="AE5" s="238">
        <v>1.4894127218443916</v>
      </c>
      <c r="AF5" s="238">
        <v>1.4819656582351697</v>
      </c>
      <c r="AG5" s="238">
        <v>1.4745558299439938</v>
      </c>
      <c r="AH5" s="238">
        <v>1.467183050794274</v>
      </c>
      <c r="AI5" s="238">
        <v>1.4598471355403024</v>
      </c>
      <c r="AJ5" s="238">
        <v>1.4525478998626011</v>
      </c>
      <c r="AK5" s="238">
        <v>1.4452851603632881</v>
      </c>
      <c r="AL5" s="238">
        <v>1.4380587345614717</v>
      </c>
      <c r="AM5" s="238">
        <v>1.4308684408886643</v>
      </c>
      <c r="AN5" s="238">
        <v>1.4237140986842209</v>
      </c>
      <c r="AO5" s="238">
        <v>1.4165955281907998</v>
      </c>
      <c r="AP5" s="238">
        <v>1.4095125505498458</v>
      </c>
    </row>
    <row r="6" spans="1:42" x14ac:dyDescent="0.25">
      <c r="A6">
        <v>2017</v>
      </c>
      <c r="B6" s="238">
        <v>11.754047958180308</v>
      </c>
      <c r="C6" s="238">
        <v>3.593047958180339</v>
      </c>
      <c r="E6" s="3">
        <v>2017</v>
      </c>
      <c r="F6" s="68"/>
      <c r="G6" s="68"/>
      <c r="H6" s="68"/>
      <c r="I6" s="238">
        <v>3.593047958180339</v>
      </c>
      <c r="J6" s="238">
        <v>3.5750827183894374</v>
      </c>
      <c r="K6" s="238">
        <v>3.5572073047974904</v>
      </c>
      <c r="L6" s="238">
        <v>3.5394212682735029</v>
      </c>
      <c r="M6" s="238">
        <v>3.5217241619321351</v>
      </c>
      <c r="N6" s="238">
        <v>3.5041155411224749</v>
      </c>
      <c r="O6" s="238">
        <v>3.4865949634168625</v>
      </c>
      <c r="P6" s="238">
        <v>3.4691619885997778</v>
      </c>
      <c r="Q6" s="238">
        <v>3.4518161786567791</v>
      </c>
      <c r="R6" s="238">
        <v>3.4345570977634949</v>
      </c>
      <c r="S6" s="238">
        <v>3.4173843122746779</v>
      </c>
      <c r="T6" s="238">
        <v>3.4002973907133041</v>
      </c>
      <c r="U6" s="238">
        <v>3.3832959037597381</v>
      </c>
      <c r="V6" s="238">
        <v>3.3663794242409395</v>
      </c>
      <c r="W6" s="238">
        <v>3.3495475271197348</v>
      </c>
      <c r="X6" s="238">
        <v>3.3327997894841364</v>
      </c>
      <c r="Y6" s="238">
        <v>3.3161357905367153</v>
      </c>
      <c r="Z6" s="238">
        <v>3.2995551115840316</v>
      </c>
      <c r="AA6" s="238">
        <v>3.2830573360261117</v>
      </c>
      <c r="AB6" s="238">
        <v>3.2666420493459811</v>
      </c>
      <c r="AC6" s="238">
        <v>3.2503088390992509</v>
      </c>
      <c r="AD6" s="238">
        <v>3.2340572949037552</v>
      </c>
      <c r="AE6" s="238">
        <v>3.2178870084292361</v>
      </c>
      <c r="AF6" s="238">
        <v>3.2017975733870898</v>
      </c>
      <c r="AG6" s="238">
        <v>3.1857885855201546</v>
      </c>
      <c r="AH6" s="238">
        <v>3.169859642592554</v>
      </c>
      <c r="AI6" s="238">
        <v>3.154010344379591</v>
      </c>
      <c r="AJ6" s="238">
        <v>3.1382402926576929</v>
      </c>
      <c r="AK6" s="238">
        <v>3.1225490911944052</v>
      </c>
      <c r="AL6" s="238">
        <v>3.1069363457384331</v>
      </c>
      <c r="AM6" s="238">
        <v>3.0914016640097408</v>
      </c>
      <c r="AN6" s="238">
        <v>3.0759446556896921</v>
      </c>
      <c r="AO6" s="238">
        <v>3.0605649324112436</v>
      </c>
      <c r="AP6" s="238">
        <v>3.0452621077491875</v>
      </c>
    </row>
    <row r="7" spans="1:42" x14ac:dyDescent="0.25">
      <c r="A7">
        <v>2018</v>
      </c>
      <c r="B7" s="238">
        <v>16.5210775392401</v>
      </c>
      <c r="C7" s="238">
        <v>4.7670295810597914</v>
      </c>
      <c r="E7" s="3">
        <v>2018</v>
      </c>
      <c r="F7" s="68"/>
      <c r="G7" s="68"/>
      <c r="H7" s="68"/>
      <c r="I7" s="68"/>
      <c r="J7" s="238">
        <v>4.7670295810597914</v>
      </c>
      <c r="K7" s="238">
        <v>4.7431944331544926</v>
      </c>
      <c r="L7" s="238">
        <v>4.7194784609887197</v>
      </c>
      <c r="M7" s="238">
        <v>4.695881068683776</v>
      </c>
      <c r="N7" s="238">
        <v>4.6724016633403576</v>
      </c>
      <c r="O7" s="238">
        <v>4.6490396550236559</v>
      </c>
      <c r="P7" s="238">
        <v>4.6257944567485376</v>
      </c>
      <c r="Q7" s="238">
        <v>4.6026654844647954</v>
      </c>
      <c r="R7" s="238">
        <v>4.5796521570424709</v>
      </c>
      <c r="S7" s="238">
        <v>4.5567538962572582</v>
      </c>
      <c r="T7" s="238">
        <v>4.5339701267759729</v>
      </c>
      <c r="U7" s="238">
        <v>4.5113002761420926</v>
      </c>
      <c r="V7" s="238">
        <v>4.4887437747613825</v>
      </c>
      <c r="W7" s="238">
        <v>4.4663000558875758</v>
      </c>
      <c r="X7" s="238">
        <v>4.4439685556081381</v>
      </c>
      <c r="Y7" s="238">
        <v>4.4217487128300972</v>
      </c>
      <c r="Z7" s="238">
        <v>4.3996399692659462</v>
      </c>
      <c r="AA7" s="238">
        <v>4.3776417694196166</v>
      </c>
      <c r="AB7" s="238">
        <v>4.3557535605725191</v>
      </c>
      <c r="AC7" s="238">
        <v>4.3339747927696557</v>
      </c>
      <c r="AD7" s="238">
        <v>4.3123049188058076</v>
      </c>
      <c r="AE7" s="238">
        <v>4.2907433942117787</v>
      </c>
      <c r="AF7" s="238">
        <v>4.2692896772407201</v>
      </c>
      <c r="AG7" s="238">
        <v>4.247943228854516</v>
      </c>
      <c r="AH7" s="238">
        <v>4.2267035127102437</v>
      </c>
      <c r="AI7" s="238">
        <v>4.2055699951466927</v>
      </c>
      <c r="AJ7" s="238">
        <v>4.1845421451709592</v>
      </c>
      <c r="AK7" s="238">
        <v>4.1636194344451045</v>
      </c>
      <c r="AL7" s="238">
        <v>4.1428013372728794</v>
      </c>
      <c r="AM7" s="238">
        <v>4.1220873305865151</v>
      </c>
      <c r="AN7" s="238">
        <v>4.1014768939335822</v>
      </c>
      <c r="AO7" s="238">
        <v>4.0809695094639142</v>
      </c>
      <c r="AP7" s="238">
        <v>4.0605646619165947</v>
      </c>
    </row>
    <row r="8" spans="1:42" x14ac:dyDescent="0.25">
      <c r="A8">
        <v>2019</v>
      </c>
      <c r="B8" s="238">
        <v>22.368746378459036</v>
      </c>
      <c r="C8" s="238">
        <v>5.8476688392189367</v>
      </c>
      <c r="E8" s="3">
        <v>2019</v>
      </c>
      <c r="F8" s="68"/>
      <c r="G8" s="240"/>
      <c r="H8" s="68"/>
      <c r="I8" s="68"/>
      <c r="J8" s="68"/>
      <c r="K8" s="238">
        <v>5.8476688392189367</v>
      </c>
      <c r="L8" s="238">
        <v>5.8184304950228416</v>
      </c>
      <c r="M8" s="238">
        <v>5.7893383425477278</v>
      </c>
      <c r="N8" s="238">
        <v>5.7603916508349888</v>
      </c>
      <c r="O8" s="238">
        <v>5.7315896925808145</v>
      </c>
      <c r="P8" s="238">
        <v>5.7029317441179108</v>
      </c>
      <c r="Q8" s="238">
        <v>5.6744170853973213</v>
      </c>
      <c r="R8" s="238">
        <v>5.6460449999703339</v>
      </c>
      <c r="S8" s="238">
        <v>5.6178147749704825</v>
      </c>
      <c r="T8" s="238">
        <v>5.5897257010956301</v>
      </c>
      <c r="U8" s="238">
        <v>5.5617770725901519</v>
      </c>
      <c r="V8" s="238">
        <v>5.5339681872272015</v>
      </c>
      <c r="W8" s="238">
        <v>5.5062983462910653</v>
      </c>
      <c r="X8" s="238">
        <v>5.4787668545596109</v>
      </c>
      <c r="Y8" s="238">
        <v>5.4513730202868125</v>
      </c>
      <c r="Z8" s="238">
        <v>5.4241161551853789</v>
      </c>
      <c r="AA8" s="238">
        <v>5.3969955744094511</v>
      </c>
      <c r="AB8" s="238">
        <v>5.3700105965374041</v>
      </c>
      <c r="AC8" s="238">
        <v>5.3431605435547169</v>
      </c>
      <c r="AD8" s="238">
        <v>5.3164447408369435</v>
      </c>
      <c r="AE8" s="238">
        <v>5.2898625171327591</v>
      </c>
      <c r="AF8" s="238">
        <v>5.2634132045470956</v>
      </c>
      <c r="AG8" s="238">
        <v>5.2370961385243602</v>
      </c>
      <c r="AH8" s="238">
        <v>5.2109106578317377</v>
      </c>
      <c r="AI8" s="238">
        <v>5.1848561045425789</v>
      </c>
      <c r="AJ8" s="238">
        <v>5.1589318240198665</v>
      </c>
      <c r="AK8" s="238">
        <v>5.1331371648997672</v>
      </c>
      <c r="AL8" s="238">
        <v>5.1074714790752678</v>
      </c>
      <c r="AM8" s="238">
        <v>5.0819341216798923</v>
      </c>
      <c r="AN8" s="238">
        <v>5.0565244510714935</v>
      </c>
      <c r="AO8" s="238">
        <v>5.0312418288161354</v>
      </c>
      <c r="AP8" s="238">
        <v>5.0060856196720547</v>
      </c>
    </row>
    <row r="9" spans="1:42" x14ac:dyDescent="0.25">
      <c r="A9">
        <v>2020</v>
      </c>
      <c r="B9" s="238">
        <v>29.254930523050302</v>
      </c>
      <c r="C9" s="238">
        <v>6.8861841445912653</v>
      </c>
      <c r="E9" s="3">
        <v>2020</v>
      </c>
      <c r="F9" s="68"/>
      <c r="G9" s="241"/>
      <c r="H9" s="241"/>
      <c r="I9" s="68"/>
      <c r="J9" s="68"/>
      <c r="K9" s="68"/>
      <c r="L9" s="238">
        <v>6.8861841445912653</v>
      </c>
      <c r="M9" s="238">
        <v>6.8517532238683092</v>
      </c>
      <c r="N9" s="238">
        <v>6.8174944577489676</v>
      </c>
      <c r="O9" s="238">
        <v>6.783406985460223</v>
      </c>
      <c r="P9" s="238">
        <v>6.7494899505329222</v>
      </c>
      <c r="Q9" s="238">
        <v>6.7157425007802578</v>
      </c>
      <c r="R9" s="238">
        <v>6.6821637882763563</v>
      </c>
      <c r="S9" s="238">
        <v>6.6487529693349741</v>
      </c>
      <c r="T9" s="238">
        <v>6.6155092044882995</v>
      </c>
      <c r="U9" s="238">
        <v>6.5824316584658575</v>
      </c>
      <c r="V9" s="238">
        <v>6.5495195001735285</v>
      </c>
      <c r="W9" s="238">
        <v>6.5167719026726605</v>
      </c>
      <c r="X9" s="238">
        <v>6.484188043159298</v>
      </c>
      <c r="Y9" s="238">
        <v>6.451767102943502</v>
      </c>
      <c r="Z9" s="238">
        <v>6.4195082674287844</v>
      </c>
      <c r="AA9" s="238">
        <v>6.3874107260916402</v>
      </c>
      <c r="AB9" s="238">
        <v>6.3554736724611818</v>
      </c>
      <c r="AC9" s="238">
        <v>6.3236963040988758</v>
      </c>
      <c r="AD9" s="238">
        <v>6.2920778225783813</v>
      </c>
      <c r="AE9" s="238">
        <v>6.2606174334654892</v>
      </c>
      <c r="AF9" s="238">
        <v>6.2293143462981622</v>
      </c>
      <c r="AG9" s="238">
        <v>6.1981677745666719</v>
      </c>
      <c r="AH9" s="238">
        <v>6.1671769356938384</v>
      </c>
      <c r="AI9" s="238">
        <v>6.1363410510153686</v>
      </c>
      <c r="AJ9" s="238">
        <v>6.1056593457602926</v>
      </c>
      <c r="AK9" s="238">
        <v>6.0751310490314907</v>
      </c>
      <c r="AL9" s="238">
        <v>6.0447553937863336</v>
      </c>
      <c r="AM9" s="238">
        <v>6.0145316168174014</v>
      </c>
      <c r="AN9" s="238">
        <v>5.9844589587333159</v>
      </c>
      <c r="AO9" s="238">
        <v>5.9545366639396491</v>
      </c>
      <c r="AP9" s="238">
        <v>5.924763980619951</v>
      </c>
    </row>
    <row r="10" spans="1:42" x14ac:dyDescent="0.25">
      <c r="A10">
        <v>2021</v>
      </c>
      <c r="B10" s="238">
        <v>37.024580174125731</v>
      </c>
      <c r="C10" s="238">
        <v>7.7696496510754294</v>
      </c>
      <c r="E10" s="3">
        <v>2021</v>
      </c>
      <c r="F10" s="68"/>
      <c r="G10" s="68"/>
      <c r="H10" s="68"/>
      <c r="I10" s="68"/>
      <c r="J10" s="68"/>
      <c r="K10" s="68"/>
      <c r="L10" s="68"/>
      <c r="M10" s="238">
        <v>7.7696496510754294</v>
      </c>
      <c r="N10" s="238">
        <v>7.7308014028200525</v>
      </c>
      <c r="O10" s="238">
        <v>7.6921473958059527</v>
      </c>
      <c r="P10" s="238">
        <v>7.6536866588269223</v>
      </c>
      <c r="Q10" s="238">
        <v>7.615418225532788</v>
      </c>
      <c r="R10" s="238">
        <v>7.577341134405124</v>
      </c>
      <c r="S10" s="238">
        <v>7.5394544287330989</v>
      </c>
      <c r="T10" s="238">
        <v>7.5017571565894325</v>
      </c>
      <c r="U10" s="238">
        <v>7.4642483708064855</v>
      </c>
      <c r="V10" s="238">
        <v>7.4269271289524532</v>
      </c>
      <c r="W10" s="238">
        <v>7.3897924933076915</v>
      </c>
      <c r="X10" s="238">
        <v>7.3528435308411524</v>
      </c>
      <c r="Y10" s="238">
        <v>7.3160793131869477</v>
      </c>
      <c r="Z10" s="238">
        <v>7.2794989166210131</v>
      </c>
      <c r="AA10" s="238">
        <v>7.243101422037908</v>
      </c>
      <c r="AB10" s="238">
        <v>7.2068859149277182</v>
      </c>
      <c r="AC10" s="238">
        <v>7.1708514853530794</v>
      </c>
      <c r="AD10" s="238">
        <v>7.1349972279263145</v>
      </c>
      <c r="AE10" s="238">
        <v>7.099322241786683</v>
      </c>
      <c r="AF10" s="238">
        <v>7.0638256305777487</v>
      </c>
      <c r="AG10" s="238">
        <v>7.028506502424861</v>
      </c>
      <c r="AH10" s="238">
        <v>6.9933639699127363</v>
      </c>
      <c r="AI10" s="238">
        <v>6.9583971500631732</v>
      </c>
      <c r="AJ10" s="238">
        <v>6.9236051643128569</v>
      </c>
      <c r="AK10" s="238">
        <v>6.8889871384912924</v>
      </c>
      <c r="AL10" s="238">
        <v>6.8545422027988359</v>
      </c>
      <c r="AM10" s="238">
        <v>6.8202694917848428</v>
      </c>
      <c r="AN10" s="238">
        <v>6.7861681443259174</v>
      </c>
      <c r="AO10" s="238">
        <v>6.7522373036042893</v>
      </c>
      <c r="AP10" s="238">
        <v>6.7184761170862677</v>
      </c>
    </row>
    <row r="11" spans="1:42" x14ac:dyDescent="0.25">
      <c r="A11">
        <v>2022</v>
      </c>
      <c r="B11" s="238">
        <v>45.923130509507899</v>
      </c>
      <c r="C11" s="238">
        <v>8.8985503353821684</v>
      </c>
      <c r="E11" s="3">
        <v>2022</v>
      </c>
      <c r="F11" s="68"/>
      <c r="G11" s="68"/>
      <c r="H11" s="68"/>
      <c r="I11" s="68"/>
      <c r="J11" s="68"/>
      <c r="K11" s="68"/>
      <c r="L11" s="68"/>
      <c r="M11" s="68"/>
      <c r="N11" s="238">
        <v>8.8985503353821684</v>
      </c>
      <c r="O11" s="238">
        <v>8.8540575837052575</v>
      </c>
      <c r="P11" s="238">
        <v>8.809787295786732</v>
      </c>
      <c r="Q11" s="238">
        <v>8.7657383593077984</v>
      </c>
      <c r="R11" s="238">
        <v>8.7219096675112588</v>
      </c>
      <c r="S11" s="238">
        <v>8.6783001191737039</v>
      </c>
      <c r="T11" s="238">
        <v>8.6349086185778354</v>
      </c>
      <c r="U11" s="238">
        <v>8.5917340754849452</v>
      </c>
      <c r="V11" s="238">
        <v>8.54877540510752</v>
      </c>
      <c r="W11" s="238">
        <v>8.5060315280819818</v>
      </c>
      <c r="X11" s="238">
        <v>8.4635013704415734</v>
      </c>
      <c r="Y11" s="238">
        <v>8.4211838635893645</v>
      </c>
      <c r="Z11" s="238">
        <v>8.3790779442714189</v>
      </c>
      <c r="AA11" s="238">
        <v>8.3371825545500631</v>
      </c>
      <c r="AB11" s="238">
        <v>8.2954966417773122</v>
      </c>
      <c r="AC11" s="238">
        <v>8.2540191585684255</v>
      </c>
      <c r="AD11" s="238">
        <v>8.2127490627755826</v>
      </c>
      <c r="AE11" s="238">
        <v>8.171685317461705</v>
      </c>
      <c r="AF11" s="238">
        <v>8.1308268908743973</v>
      </c>
      <c r="AG11" s="238">
        <v>8.0901727564200243</v>
      </c>
      <c r="AH11" s="238">
        <v>8.0497218926379244</v>
      </c>
      <c r="AI11" s="238">
        <v>8.0094732831747351</v>
      </c>
      <c r="AJ11" s="238">
        <v>7.969425916758861</v>
      </c>
      <c r="AK11" s="238">
        <v>7.9295787871750667</v>
      </c>
      <c r="AL11" s="238">
        <v>7.8899308932391916</v>
      </c>
      <c r="AM11" s="238">
        <v>7.8504812387729963</v>
      </c>
      <c r="AN11" s="238">
        <v>7.8112288325791317</v>
      </c>
      <c r="AO11" s="238">
        <v>7.7721726884162345</v>
      </c>
      <c r="AP11" s="238">
        <v>7.7333118249741553</v>
      </c>
    </row>
    <row r="12" spans="1:42" x14ac:dyDescent="0.25">
      <c r="A12">
        <v>2023</v>
      </c>
      <c r="B12" s="238">
        <v>56.002040485851467</v>
      </c>
      <c r="C12" s="238">
        <v>10.078909976343567</v>
      </c>
      <c r="E12" s="3">
        <v>2023</v>
      </c>
      <c r="F12" s="68"/>
      <c r="G12" s="68"/>
      <c r="H12" s="68"/>
      <c r="I12" s="68"/>
      <c r="J12" s="68"/>
      <c r="K12" s="68"/>
      <c r="L12" s="68"/>
      <c r="M12" s="68"/>
      <c r="N12" s="68"/>
      <c r="O12" s="238">
        <v>10.078909976343567</v>
      </c>
      <c r="P12" s="238">
        <v>10.028515426461849</v>
      </c>
      <c r="Q12" s="238">
        <v>9.9783728493295403</v>
      </c>
      <c r="R12" s="238">
        <v>9.9284809850828921</v>
      </c>
      <c r="S12" s="238">
        <v>9.8788385801574794</v>
      </c>
      <c r="T12" s="238">
        <v>9.8294443872566912</v>
      </c>
      <c r="U12" s="238">
        <v>9.7802971653204089</v>
      </c>
      <c r="V12" s="238">
        <v>9.7313956794938061</v>
      </c>
      <c r="W12" s="238">
        <v>9.6827387010963371</v>
      </c>
      <c r="X12" s="238">
        <v>9.6343250075908546</v>
      </c>
      <c r="Y12" s="238">
        <v>9.5861533825529008</v>
      </c>
      <c r="Z12" s="238">
        <v>9.5382226156401355</v>
      </c>
      <c r="AA12" s="238">
        <v>9.4905315025619359</v>
      </c>
      <c r="AB12" s="238">
        <v>9.4430788450491274</v>
      </c>
      <c r="AC12" s="238">
        <v>9.3958634508238816</v>
      </c>
      <c r="AD12" s="238">
        <v>9.3488841335697614</v>
      </c>
      <c r="AE12" s="238">
        <v>9.3021397129019121</v>
      </c>
      <c r="AF12" s="238">
        <v>9.2556290143374031</v>
      </c>
      <c r="AG12" s="238">
        <v>9.209350869265716</v>
      </c>
      <c r="AH12" s="238">
        <v>9.1633041149193879</v>
      </c>
      <c r="AI12" s="238">
        <v>9.1174875943447908</v>
      </c>
      <c r="AJ12" s="238">
        <v>9.0719001563730668</v>
      </c>
      <c r="AK12" s="238">
        <v>9.0265406555912016</v>
      </c>
      <c r="AL12" s="238">
        <v>8.981407952313246</v>
      </c>
      <c r="AM12" s="238">
        <v>8.9365009125516792</v>
      </c>
      <c r="AN12" s="238">
        <v>8.8918184079889215</v>
      </c>
      <c r="AO12" s="238">
        <v>8.8473593159489763</v>
      </c>
      <c r="AP12" s="238">
        <v>8.8031225193692304</v>
      </c>
    </row>
    <row r="13" spans="1:42" x14ac:dyDescent="0.25">
      <c r="A13">
        <v>2024</v>
      </c>
      <c r="B13" s="238">
        <v>67.688188965077202</v>
      </c>
      <c r="C13" s="238">
        <v>11.686148479225736</v>
      </c>
      <c r="E13" s="3">
        <v>2024</v>
      </c>
      <c r="F13" s="241"/>
      <c r="G13" s="68"/>
      <c r="H13" s="68"/>
      <c r="I13" s="68"/>
      <c r="J13" s="68"/>
      <c r="K13" s="68"/>
      <c r="L13" s="68"/>
      <c r="M13" s="68"/>
      <c r="N13" s="68"/>
      <c r="O13" s="68"/>
      <c r="P13" s="238">
        <v>11.686148479225736</v>
      </c>
      <c r="Q13" s="238">
        <v>11.627717736829608</v>
      </c>
      <c r="R13" s="238">
        <v>11.56957914814546</v>
      </c>
      <c r="S13" s="238">
        <v>11.511731252404731</v>
      </c>
      <c r="T13" s="238">
        <v>11.454172596142708</v>
      </c>
      <c r="U13" s="238">
        <v>11.396901733161995</v>
      </c>
      <c r="V13" s="238">
        <v>11.339917224496185</v>
      </c>
      <c r="W13" s="238">
        <v>11.283217638373705</v>
      </c>
      <c r="X13" s="238">
        <v>11.226801550181836</v>
      </c>
      <c r="Y13" s="238">
        <v>11.170667542430927</v>
      </c>
      <c r="Z13" s="238">
        <v>11.114814204718773</v>
      </c>
      <c r="AA13" s="238">
        <v>11.059240133695178</v>
      </c>
      <c r="AB13" s="238">
        <v>11.003943933026703</v>
      </c>
      <c r="AC13" s="238">
        <v>10.94892421336157</v>
      </c>
      <c r="AD13" s="238">
        <v>10.894179592294762</v>
      </c>
      <c r="AE13" s="238">
        <v>10.839708694333288</v>
      </c>
      <c r="AF13" s="238">
        <v>10.785510150861622</v>
      </c>
      <c r="AG13" s="238">
        <v>10.731582600107313</v>
      </c>
      <c r="AH13" s="238">
        <v>10.677924687106778</v>
      </c>
      <c r="AI13" s="238">
        <v>10.624535063671242</v>
      </c>
      <c r="AJ13" s="238">
        <v>10.571412388352886</v>
      </c>
      <c r="AK13" s="238">
        <v>10.518555326411123</v>
      </c>
      <c r="AL13" s="238">
        <v>10.465962549779068</v>
      </c>
      <c r="AM13" s="238">
        <v>10.413632737030172</v>
      </c>
      <c r="AN13" s="238">
        <v>10.361564573345021</v>
      </c>
      <c r="AO13" s="238">
        <v>10.309756750478297</v>
      </c>
      <c r="AP13" s="238">
        <v>10.258207966725905</v>
      </c>
    </row>
    <row r="14" spans="1:42" x14ac:dyDescent="0.25">
      <c r="A14">
        <v>2025</v>
      </c>
      <c r="B14" s="238">
        <v>81.661337408237159</v>
      </c>
      <c r="C14" s="238">
        <v>13.973148443159957</v>
      </c>
      <c r="E14" s="3">
        <v>2025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238">
        <v>13.973148443159957</v>
      </c>
      <c r="R14" s="238">
        <v>13.903282700944157</v>
      </c>
      <c r="S14" s="238">
        <v>13.833766287439436</v>
      </c>
      <c r="T14" s="238">
        <v>13.764597456002239</v>
      </c>
      <c r="U14" s="238">
        <v>13.695774468722229</v>
      </c>
      <c r="V14" s="238">
        <v>13.627295596378618</v>
      </c>
      <c r="W14" s="238">
        <v>13.559159118396725</v>
      </c>
      <c r="X14" s="238">
        <v>13.491363322804741</v>
      </c>
      <c r="Y14" s="238">
        <v>13.423906506190717</v>
      </c>
      <c r="Z14" s="238">
        <v>13.356786973659764</v>
      </c>
      <c r="AA14" s="238">
        <v>13.290003038791465</v>
      </c>
      <c r="AB14" s="238">
        <v>13.223553023597507</v>
      </c>
      <c r="AC14" s="238">
        <v>13.15743525847952</v>
      </c>
      <c r="AD14" s="238">
        <v>13.091648082187124</v>
      </c>
      <c r="AE14" s="238">
        <v>13.026189841776189</v>
      </c>
      <c r="AF14" s="238">
        <v>12.961058892567307</v>
      </c>
      <c r="AG14" s="238">
        <v>12.896253598104471</v>
      </c>
      <c r="AH14" s="238">
        <v>12.831772330113948</v>
      </c>
      <c r="AI14" s="238">
        <v>12.767613468463379</v>
      </c>
      <c r="AJ14" s="238">
        <v>12.70377540112106</v>
      </c>
      <c r="AK14" s="238">
        <v>12.640256524115456</v>
      </c>
      <c r="AL14" s="238">
        <v>12.577055241494879</v>
      </c>
      <c r="AM14" s="238">
        <v>12.514169965287405</v>
      </c>
      <c r="AN14" s="238">
        <v>12.451599115460967</v>
      </c>
      <c r="AO14" s="238">
        <v>12.389341119883662</v>
      </c>
      <c r="AP14" s="238">
        <v>12.327394414284244</v>
      </c>
    </row>
    <row r="15" spans="1:42" x14ac:dyDescent="0.25">
      <c r="A15">
        <v>2026</v>
      </c>
      <c r="B15" s="238">
        <v>97.214296983360796</v>
      </c>
      <c r="C15" s="238">
        <v>15.552959575123637</v>
      </c>
      <c r="E15" s="3">
        <v>2026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238">
        <v>15.552959575123637</v>
      </c>
      <c r="S15" s="238">
        <v>15.475194777248019</v>
      </c>
      <c r="T15" s="238">
        <v>15.39781880336178</v>
      </c>
      <c r="U15" s="238">
        <v>15.32082970934497</v>
      </c>
      <c r="V15" s="238">
        <v>15.244225560798245</v>
      </c>
      <c r="W15" s="238">
        <v>15.168004432994255</v>
      </c>
      <c r="X15" s="238">
        <v>15.092164410829284</v>
      </c>
      <c r="Y15" s="238">
        <v>15.016703588775137</v>
      </c>
      <c r="Z15" s="238">
        <v>14.941620070831261</v>
      </c>
      <c r="AA15" s="238">
        <v>14.866911970477105</v>
      </c>
      <c r="AB15" s="238">
        <v>14.79257741062472</v>
      </c>
      <c r="AC15" s="238">
        <v>14.718614523571595</v>
      </c>
      <c r="AD15" s="238">
        <v>14.645021450953738</v>
      </c>
      <c r="AE15" s="238">
        <v>14.571796343698971</v>
      </c>
      <c r="AF15" s="238">
        <v>14.498937361980477</v>
      </c>
      <c r="AG15" s="238">
        <v>14.426442675170573</v>
      </c>
      <c r="AH15" s="238">
        <v>14.35431046179472</v>
      </c>
      <c r="AI15" s="238">
        <v>14.282538909485746</v>
      </c>
      <c r="AJ15" s="238">
        <v>14.211126214938318</v>
      </c>
      <c r="AK15" s="238">
        <v>14.140070583863626</v>
      </c>
      <c r="AL15" s="238">
        <v>14.069370230944308</v>
      </c>
      <c r="AM15" s="238">
        <v>13.999023379789588</v>
      </c>
      <c r="AN15" s="238">
        <v>13.92902826289064</v>
      </c>
      <c r="AO15" s="238">
        <v>13.859383121576185</v>
      </c>
      <c r="AP15" s="238">
        <v>13.790086205968304</v>
      </c>
    </row>
    <row r="16" spans="1:42" x14ac:dyDescent="0.25">
      <c r="A16">
        <v>2027</v>
      </c>
      <c r="B16" s="238">
        <v>114.54287551552989</v>
      </c>
      <c r="C16" s="238">
        <v>17.328578532169089</v>
      </c>
      <c r="E16" s="3">
        <v>2027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38">
        <v>17.328578532169089</v>
      </c>
      <c r="T16" s="238">
        <v>17.241935639508245</v>
      </c>
      <c r="U16" s="238">
        <v>17.155725961310704</v>
      </c>
      <c r="V16" s="238">
        <v>17.069947331504149</v>
      </c>
      <c r="W16" s="238">
        <v>16.98459759484663</v>
      </c>
      <c r="X16" s="238">
        <v>16.899674606872399</v>
      </c>
      <c r="Y16" s="238">
        <v>16.815176233838034</v>
      </c>
      <c r="Z16" s="238">
        <v>16.731100352668843</v>
      </c>
      <c r="AA16" s="238">
        <v>16.647444850905501</v>
      </c>
      <c r="AB16" s="238">
        <v>16.564207626650973</v>
      </c>
      <c r="AC16" s="238">
        <v>16.481386588517719</v>
      </c>
      <c r="AD16" s="238">
        <v>16.398979655575129</v>
      </c>
      <c r="AE16" s="238">
        <v>16.316984757297256</v>
      </c>
      <c r="AF16" s="238">
        <v>16.235399833510769</v>
      </c>
      <c r="AG16" s="238">
        <v>16.154222834343216</v>
      </c>
      <c r="AH16" s="238">
        <v>16.073451720171498</v>
      </c>
      <c r="AI16" s="238">
        <v>15.993084461570641</v>
      </c>
      <c r="AJ16" s="238">
        <v>15.913119039262789</v>
      </c>
      <c r="AK16" s="238">
        <v>15.833553444066474</v>
      </c>
      <c r="AL16" s="238">
        <v>15.754385676846141</v>
      </c>
      <c r="AM16" s="238">
        <v>15.675613748461911</v>
      </c>
      <c r="AN16" s="238">
        <v>15.597235679719601</v>
      </c>
      <c r="AO16" s="238">
        <v>15.519249501321005</v>
      </c>
      <c r="AP16" s="238">
        <v>15.441653253814398</v>
      </c>
    </row>
    <row r="17" spans="1:42" x14ac:dyDescent="0.25">
      <c r="A17">
        <v>2028</v>
      </c>
      <c r="B17" s="238">
        <v>131.61784449794399</v>
      </c>
      <c r="C17" s="238">
        <v>17.074968982414106</v>
      </c>
      <c r="E17" s="3">
        <v>2028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238">
        <v>17.074968982414106</v>
      </c>
      <c r="U17" s="238">
        <v>16.989594137502035</v>
      </c>
      <c r="V17" s="238">
        <v>16.904646166814526</v>
      </c>
      <c r="W17" s="238">
        <v>16.820122935980454</v>
      </c>
      <c r="X17" s="238">
        <v>16.736022321300553</v>
      </c>
      <c r="Y17" s="238">
        <v>16.652342209694048</v>
      </c>
      <c r="Z17" s="238">
        <v>16.56908049864558</v>
      </c>
      <c r="AA17" s="238">
        <v>16.486235096152349</v>
      </c>
      <c r="AB17" s="238">
        <v>16.403803920671589</v>
      </c>
      <c r="AC17" s="238">
        <v>16.321784901068231</v>
      </c>
      <c r="AD17" s="238">
        <v>16.240175976562888</v>
      </c>
      <c r="AE17" s="238">
        <v>16.158975096680074</v>
      </c>
      <c r="AF17" s="238">
        <v>16.078180221196675</v>
      </c>
      <c r="AG17" s="238">
        <v>15.997789320090693</v>
      </c>
      <c r="AH17" s="238">
        <v>15.917800373490241</v>
      </c>
      <c r="AI17" s="238">
        <v>15.838211371622789</v>
      </c>
      <c r="AJ17" s="238">
        <v>15.759020314764674</v>
      </c>
      <c r="AK17" s="238">
        <v>15.68022521319085</v>
      </c>
      <c r="AL17" s="238">
        <v>15.601824087124896</v>
      </c>
      <c r="AM17" s="238">
        <v>15.523814966689271</v>
      </c>
      <c r="AN17" s="238">
        <v>15.446195891855826</v>
      </c>
      <c r="AO17" s="238">
        <v>15.368964912396546</v>
      </c>
      <c r="AP17" s="238">
        <v>15.292120087834565</v>
      </c>
    </row>
    <row r="18" spans="1:42" x14ac:dyDescent="0.25">
      <c r="A18">
        <v>2029</v>
      </c>
      <c r="B18" s="238">
        <v>146.00652980152518</v>
      </c>
      <c r="C18" s="238">
        <v>14.388685303581184</v>
      </c>
      <c r="E18" s="3">
        <v>2029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238">
        <v>14.388685303581184</v>
      </c>
      <c r="V18" s="238">
        <v>14.316741877063277</v>
      </c>
      <c r="W18" s="238">
        <v>14.245158167677962</v>
      </c>
      <c r="X18" s="238">
        <v>14.173932376839572</v>
      </c>
      <c r="Y18" s="238">
        <v>14.103062714955374</v>
      </c>
      <c r="Z18" s="238">
        <v>14.032547401380599</v>
      </c>
      <c r="AA18" s="238">
        <v>13.962384664373696</v>
      </c>
      <c r="AB18" s="238">
        <v>13.892572741051826</v>
      </c>
      <c r="AC18" s="238">
        <v>13.823109877346567</v>
      </c>
      <c r="AD18" s="238">
        <v>13.753994327959834</v>
      </c>
      <c r="AE18" s="238">
        <v>13.685224356320036</v>
      </c>
      <c r="AF18" s="238">
        <v>13.616798234538434</v>
      </c>
      <c r="AG18" s="238">
        <v>13.548714243365744</v>
      </c>
      <c r="AH18" s="238">
        <v>13.480970672148915</v>
      </c>
      <c r="AI18" s="238">
        <v>13.413565818788172</v>
      </c>
      <c r="AJ18" s="238">
        <v>13.34649798969423</v>
      </c>
      <c r="AK18" s="238">
        <v>13.279765499745759</v>
      </c>
      <c r="AL18" s="238">
        <v>13.21336667224703</v>
      </c>
      <c r="AM18" s="238">
        <v>13.147299838885795</v>
      </c>
      <c r="AN18" s="238">
        <v>13.081563339691366</v>
      </c>
      <c r="AO18" s="238">
        <v>13.016155522992909</v>
      </c>
      <c r="AP18" s="238">
        <v>12.951074745377944</v>
      </c>
    </row>
    <row r="19" spans="1:42" x14ac:dyDescent="0.25">
      <c r="A19">
        <v>2030</v>
      </c>
      <c r="B19" s="238">
        <v>159.11507611433001</v>
      </c>
      <c r="C19" s="238">
        <v>13.108546312804833</v>
      </c>
      <c r="E19" s="3">
        <v>2030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238">
        <v>13.108546312804833</v>
      </c>
      <c r="W19" s="238">
        <v>13.043003581240809</v>
      </c>
      <c r="X19" s="238">
        <v>12.977788563334606</v>
      </c>
      <c r="Y19" s="238">
        <v>12.912899620517932</v>
      </c>
      <c r="Z19" s="238">
        <v>12.848335122415342</v>
      </c>
      <c r="AA19" s="238">
        <v>12.784093446803267</v>
      </c>
      <c r="AB19" s="238">
        <v>12.72017297956925</v>
      </c>
      <c r="AC19" s="238">
        <v>12.656572114671404</v>
      </c>
      <c r="AD19" s="238">
        <v>12.593289254098046</v>
      </c>
      <c r="AE19" s="238">
        <v>12.530322807827556</v>
      </c>
      <c r="AF19" s="238">
        <v>12.467671193788419</v>
      </c>
      <c r="AG19" s="238">
        <v>12.405332837819476</v>
      </c>
      <c r="AH19" s="238">
        <v>12.34330617363038</v>
      </c>
      <c r="AI19" s="238">
        <v>12.28158964276223</v>
      </c>
      <c r="AJ19" s="238">
        <v>12.220181694548419</v>
      </c>
      <c r="AK19" s="238">
        <v>12.159080786075675</v>
      </c>
      <c r="AL19" s="238">
        <v>12.098285382145297</v>
      </c>
      <c r="AM19" s="238">
        <v>12.037793955234569</v>
      </c>
      <c r="AN19" s="238">
        <v>11.977604985458397</v>
      </c>
      <c r="AO19" s="238">
        <v>11.917716960531106</v>
      </c>
      <c r="AP19" s="238">
        <v>11.85812837572845</v>
      </c>
    </row>
    <row r="20" spans="1:42" x14ac:dyDescent="0.25">
      <c r="A20">
        <v>2031</v>
      </c>
      <c r="B20" s="238">
        <v>171.80565812718123</v>
      </c>
      <c r="C20" s="238">
        <v>12.690582012851223</v>
      </c>
      <c r="E20" s="3">
        <v>2031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238">
        <v>12.690582012851223</v>
      </c>
      <c r="X20" s="238">
        <v>12.627129102786967</v>
      </c>
      <c r="Y20" s="238">
        <v>12.563993457273034</v>
      </c>
      <c r="Z20" s="238">
        <v>12.501173489986668</v>
      </c>
      <c r="AA20" s="238">
        <v>12.438667622536734</v>
      </c>
      <c r="AB20" s="238">
        <v>12.376474284424051</v>
      </c>
      <c r="AC20" s="238">
        <v>12.314591913001932</v>
      </c>
      <c r="AD20" s="238">
        <v>12.253018953436921</v>
      </c>
      <c r="AE20" s="238">
        <v>12.191753858669736</v>
      </c>
      <c r="AF20" s="238">
        <v>12.130795089376388</v>
      </c>
      <c r="AG20" s="238">
        <v>12.070141113929505</v>
      </c>
      <c r="AH20" s="238">
        <v>12.009790408359859</v>
      </c>
      <c r="AI20" s="238">
        <v>11.94974145631806</v>
      </c>
      <c r="AJ20" s="238">
        <v>11.88999274903647</v>
      </c>
      <c r="AK20" s="238">
        <v>11.830542785291287</v>
      </c>
      <c r="AL20" s="238">
        <v>11.771390071364831</v>
      </c>
      <c r="AM20" s="238">
        <v>11.712533121008006</v>
      </c>
      <c r="AN20" s="238">
        <v>11.653970455402966</v>
      </c>
      <c r="AO20" s="238">
        <v>11.595700603125952</v>
      </c>
      <c r="AP20" s="238">
        <v>11.537722100110322</v>
      </c>
    </row>
    <row r="21" spans="1:42" x14ac:dyDescent="0.25">
      <c r="A21">
        <v>2032</v>
      </c>
      <c r="B21" s="238">
        <v>183.27751171007699</v>
      </c>
      <c r="C21" s="238">
        <v>11.471853582895761</v>
      </c>
      <c r="E21" s="3">
        <v>2032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238">
        <v>11.471853582895761</v>
      </c>
      <c r="Y21" s="238">
        <v>11.414494314981283</v>
      </c>
      <c r="Z21" s="238">
        <v>11.357421843406376</v>
      </c>
      <c r="AA21" s="238">
        <v>11.300634734189344</v>
      </c>
      <c r="AB21" s="238">
        <v>11.244131560518397</v>
      </c>
      <c r="AC21" s="238">
        <v>11.187910902715807</v>
      </c>
      <c r="AD21" s="238">
        <v>11.131971348202228</v>
      </c>
      <c r="AE21" s="238">
        <v>11.076311491461215</v>
      </c>
      <c r="AF21" s="238">
        <v>11.02092993400391</v>
      </c>
      <c r="AG21" s="238">
        <v>10.96582528433389</v>
      </c>
      <c r="AH21" s="238">
        <v>10.910996157912221</v>
      </c>
      <c r="AI21" s="238">
        <v>10.85644117712266</v>
      </c>
      <c r="AJ21" s="238">
        <v>10.802158971237047</v>
      </c>
      <c r="AK21" s="238">
        <v>10.748148176380862</v>
      </c>
      <c r="AL21" s="238">
        <v>10.694407435498958</v>
      </c>
      <c r="AM21" s="238">
        <v>10.640935398321464</v>
      </c>
      <c r="AN21" s="238">
        <v>10.587730721329855</v>
      </c>
      <c r="AO21" s="238">
        <v>10.534792067723206</v>
      </c>
      <c r="AP21" s="238">
        <v>10.48211810738459</v>
      </c>
    </row>
    <row r="22" spans="1:42" x14ac:dyDescent="0.25">
      <c r="A22">
        <v>2033</v>
      </c>
      <c r="B22" s="238">
        <v>192.95545462705195</v>
      </c>
      <c r="C22" s="238">
        <v>9.6779429169749562</v>
      </c>
      <c r="E22" s="3">
        <v>2033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238">
        <v>9.6779429169749562</v>
      </c>
      <c r="Z22" s="238">
        <v>9.6295532023900812</v>
      </c>
      <c r="AA22" s="238">
        <v>9.581405436378132</v>
      </c>
      <c r="AB22" s="238">
        <v>9.5334984091962411</v>
      </c>
      <c r="AC22" s="238">
        <v>9.4858309171502597</v>
      </c>
      <c r="AD22" s="238">
        <v>9.4384017625645082</v>
      </c>
      <c r="AE22" s="238">
        <v>9.3912097537516868</v>
      </c>
      <c r="AF22" s="238">
        <v>9.3442537049829273</v>
      </c>
      <c r="AG22" s="238">
        <v>9.2975324364580132</v>
      </c>
      <c r="AH22" s="238">
        <v>9.2510447742757229</v>
      </c>
      <c r="AI22" s="238">
        <v>9.2047895504043442</v>
      </c>
      <c r="AJ22" s="238">
        <v>9.1587656026523216</v>
      </c>
      <c r="AK22" s="238">
        <v>9.1129717746390622</v>
      </c>
      <c r="AL22" s="238">
        <v>9.0674069157658668</v>
      </c>
      <c r="AM22" s="238">
        <v>9.0220698811870381</v>
      </c>
      <c r="AN22" s="238">
        <v>8.9769595317811017</v>
      </c>
      <c r="AO22" s="238">
        <v>8.932074734122196</v>
      </c>
      <c r="AP22" s="238">
        <v>8.8874143604515847</v>
      </c>
    </row>
    <row r="23" spans="1:42" x14ac:dyDescent="0.25">
      <c r="A23">
        <v>2034</v>
      </c>
      <c r="B23" s="238">
        <v>201.024915885285</v>
      </c>
      <c r="C23" s="238">
        <v>8.0694612582330478</v>
      </c>
      <c r="E23" s="3">
        <v>2034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238">
        <v>8.0694612582330478</v>
      </c>
      <c r="AA23" s="238">
        <v>8.0291139519418824</v>
      </c>
      <c r="AB23" s="238">
        <v>7.9889683821821738</v>
      </c>
      <c r="AC23" s="238">
        <v>7.9490235402712628</v>
      </c>
      <c r="AD23" s="238">
        <v>7.9092784225699067</v>
      </c>
      <c r="AE23" s="238">
        <v>7.8697320304570573</v>
      </c>
      <c r="AF23" s="238">
        <v>7.8303833703047721</v>
      </c>
      <c r="AG23" s="238">
        <v>7.7912314534532481</v>
      </c>
      <c r="AH23" s="238">
        <v>7.7522752961859815</v>
      </c>
      <c r="AI23" s="238">
        <v>7.7135139197050515</v>
      </c>
      <c r="AJ23" s="238">
        <v>7.6749463501065263</v>
      </c>
      <c r="AK23" s="238">
        <v>7.636571618355994</v>
      </c>
      <c r="AL23" s="238">
        <v>7.5983887602642142</v>
      </c>
      <c r="AM23" s="238">
        <v>7.5603968164628936</v>
      </c>
      <c r="AN23" s="238">
        <v>7.5225948323805794</v>
      </c>
      <c r="AO23" s="238">
        <v>7.484981858218676</v>
      </c>
      <c r="AP23" s="238">
        <v>7.4475569489275824</v>
      </c>
    </row>
    <row r="24" spans="1:42" x14ac:dyDescent="0.25">
      <c r="A24">
        <v>2035</v>
      </c>
      <c r="B24" s="238">
        <v>207.23895438853651</v>
      </c>
      <c r="C24" s="238">
        <v>6.2140385032515155</v>
      </c>
      <c r="E24" s="3">
        <v>2035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238">
        <v>6.2140385032515155</v>
      </c>
      <c r="AB24" s="238">
        <v>6.1829683107352578</v>
      </c>
      <c r="AC24" s="238">
        <v>6.152053469181582</v>
      </c>
      <c r="AD24" s="238">
        <v>6.121293201835674</v>
      </c>
      <c r="AE24" s="238">
        <v>6.0906867358264956</v>
      </c>
      <c r="AF24" s="238">
        <v>6.0602333021473633</v>
      </c>
      <c r="AG24" s="238">
        <v>6.0299321356366269</v>
      </c>
      <c r="AH24" s="238">
        <v>5.999782474958443</v>
      </c>
      <c r="AI24" s="238">
        <v>5.9697835625836513</v>
      </c>
      <c r="AJ24" s="238">
        <v>5.9399346447707329</v>
      </c>
      <c r="AK24" s="238">
        <v>5.9102349715468794</v>
      </c>
      <c r="AL24" s="238">
        <v>5.8806837966891443</v>
      </c>
      <c r="AM24" s="238">
        <v>5.8512803777056996</v>
      </c>
      <c r="AN24" s="238">
        <v>5.8220239758171717</v>
      </c>
      <c r="AO24" s="238">
        <v>5.7929138559380853</v>
      </c>
      <c r="AP24" s="238">
        <v>5.763949286658395</v>
      </c>
    </row>
    <row r="25" spans="1:42" x14ac:dyDescent="0.25">
      <c r="A25">
        <v>2036</v>
      </c>
      <c r="B25" s="238">
        <v>212.31949822535299</v>
      </c>
      <c r="C25" s="238">
        <v>5.0805438368164744</v>
      </c>
      <c r="E25" s="3">
        <v>2036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238">
        <v>5.0805438368164744</v>
      </c>
      <c r="AC25" s="238">
        <v>5.0551411176323917</v>
      </c>
      <c r="AD25" s="238">
        <v>5.0298654120442299</v>
      </c>
      <c r="AE25" s="238">
        <v>5.0047160849840093</v>
      </c>
      <c r="AF25" s="238">
        <v>4.9796925045590887</v>
      </c>
      <c r="AG25" s="238">
        <v>4.9547940420362941</v>
      </c>
      <c r="AH25" s="238">
        <v>4.9300200718261129</v>
      </c>
      <c r="AI25" s="238">
        <v>4.9053699714669818</v>
      </c>
      <c r="AJ25" s="238">
        <v>4.8808431216096464</v>
      </c>
      <c r="AK25" s="238">
        <v>4.856438906001598</v>
      </c>
      <c r="AL25" s="238">
        <v>4.8321567114715904</v>
      </c>
      <c r="AM25" s="238">
        <v>4.8079959279142326</v>
      </c>
      <c r="AN25" s="238">
        <v>4.7839559482746621</v>
      </c>
      <c r="AO25" s="238">
        <v>4.760036168533289</v>
      </c>
      <c r="AP25" s="238">
        <v>4.7362359876906224</v>
      </c>
    </row>
    <row r="26" spans="1:42" x14ac:dyDescent="0.25">
      <c r="A26">
        <v>2037</v>
      </c>
      <c r="B26" s="238">
        <v>216.96439559035935</v>
      </c>
      <c r="C26" s="238">
        <v>4.6448973650063579</v>
      </c>
      <c r="E26" s="3">
        <v>2037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238">
        <v>4.6448973650063579</v>
      </c>
      <c r="AD26" s="238">
        <v>4.6216728781813261</v>
      </c>
      <c r="AE26" s="238">
        <v>4.5985645137904196</v>
      </c>
      <c r="AF26" s="238">
        <v>4.5755716912214677</v>
      </c>
      <c r="AG26" s="238">
        <v>4.5526938327653603</v>
      </c>
      <c r="AH26" s="238">
        <v>4.529930363601534</v>
      </c>
      <c r="AI26" s="238">
        <v>4.5072807117835261</v>
      </c>
      <c r="AJ26" s="238">
        <v>4.4847443082246086</v>
      </c>
      <c r="AK26" s="238">
        <v>4.462320586683485</v>
      </c>
      <c r="AL26" s="238">
        <v>4.4400089837500678</v>
      </c>
      <c r="AM26" s="238">
        <v>4.4178089388313175</v>
      </c>
      <c r="AN26" s="238">
        <v>4.3957198941371605</v>
      </c>
      <c r="AO26" s="238">
        <v>4.3737412946664751</v>
      </c>
      <c r="AP26" s="238">
        <v>4.3518725881931433</v>
      </c>
    </row>
    <row r="27" spans="1:42" x14ac:dyDescent="0.25">
      <c r="A27">
        <v>2038</v>
      </c>
      <c r="B27" s="238">
        <v>220.99894506822201</v>
      </c>
      <c r="C27" s="238">
        <v>4.0345494778626687</v>
      </c>
      <c r="E27" s="3">
        <v>2038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238">
        <v>4.0345494778626687</v>
      </c>
      <c r="AE27" s="238">
        <v>4.0143767304733551</v>
      </c>
      <c r="AF27" s="238">
        <v>3.994304846820989</v>
      </c>
      <c r="AG27" s="238">
        <v>3.9743333225868835</v>
      </c>
      <c r="AH27" s="238">
        <v>3.9544616559739496</v>
      </c>
      <c r="AI27" s="238">
        <v>3.9346893476940799</v>
      </c>
      <c r="AJ27" s="238">
        <v>3.9150159009556096</v>
      </c>
      <c r="AK27" s="238">
        <v>3.8954408214508311</v>
      </c>
      <c r="AL27" s="238">
        <v>3.8759636173435772</v>
      </c>
      <c r="AM27" s="238">
        <v>3.856583799256859</v>
      </c>
      <c r="AN27" s="238">
        <v>3.837300880260575</v>
      </c>
      <c r="AO27" s="238">
        <v>3.8181143758592722</v>
      </c>
      <c r="AP27" s="238">
        <v>3.799023803979976</v>
      </c>
    </row>
    <row r="28" spans="1:42" x14ac:dyDescent="0.25">
      <c r="A28">
        <v>2039</v>
      </c>
      <c r="B28" s="238">
        <v>224.39744469162542</v>
      </c>
      <c r="C28" s="238">
        <v>3.3984996234034099</v>
      </c>
      <c r="E28" s="3">
        <v>2039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238">
        <v>3.3984996234034099</v>
      </c>
      <c r="AF28" s="238">
        <v>3.3815071252863929</v>
      </c>
      <c r="AG28" s="238">
        <v>3.364599589659961</v>
      </c>
      <c r="AH28" s="238">
        <v>3.3477765917116611</v>
      </c>
      <c r="AI28" s="238">
        <v>3.3310377087531031</v>
      </c>
      <c r="AJ28" s="238">
        <v>3.3143825202093375</v>
      </c>
      <c r="AK28" s="238">
        <v>3.2978106076082909</v>
      </c>
      <c r="AL28" s="238">
        <v>3.2813215545702494</v>
      </c>
      <c r="AM28" s="238">
        <v>3.2649149467973984</v>
      </c>
      <c r="AN28" s="238">
        <v>3.2485903720634108</v>
      </c>
      <c r="AO28" s="238">
        <v>3.232347420203094</v>
      </c>
      <c r="AP28" s="238">
        <v>3.2161856831020783</v>
      </c>
    </row>
    <row r="29" spans="1:42" x14ac:dyDescent="0.25">
      <c r="A29">
        <v>2040</v>
      </c>
      <c r="B29" s="238">
        <v>227.41074430897001</v>
      </c>
      <c r="C29" s="238">
        <v>3.0132996173445861</v>
      </c>
      <c r="E29" s="3">
        <v>2040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238">
        <v>3.0132996173445861</v>
      </c>
      <c r="AG29" s="238">
        <v>2.9982331192578631</v>
      </c>
      <c r="AH29" s="238">
        <v>2.9832419536615737</v>
      </c>
      <c r="AI29" s="238">
        <v>2.9683257438932662</v>
      </c>
      <c r="AJ29" s="238">
        <v>2.9534841151737998</v>
      </c>
      <c r="AK29" s="238">
        <v>2.9387166945979311</v>
      </c>
      <c r="AL29" s="238">
        <v>2.9240231111249413</v>
      </c>
      <c r="AM29" s="238">
        <v>2.9094029955693164</v>
      </c>
      <c r="AN29" s="238">
        <v>2.89485598059147</v>
      </c>
      <c r="AO29" s="238">
        <v>2.8803817006885124</v>
      </c>
      <c r="AP29" s="238">
        <v>2.8659797921850698</v>
      </c>
    </row>
    <row r="30" spans="1:42" x14ac:dyDescent="0.25">
      <c r="A30">
        <v>2041</v>
      </c>
      <c r="B30" s="238">
        <v>230.30920306144981</v>
      </c>
      <c r="C30" s="238">
        <v>2.8984587524797973</v>
      </c>
      <c r="E30" s="3">
        <v>2041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238">
        <v>2.8984587524797973</v>
      </c>
      <c r="AH30" s="238">
        <v>2.8839664587173983</v>
      </c>
      <c r="AI30" s="238">
        <v>2.8695466264238116</v>
      </c>
      <c r="AJ30" s="238">
        <v>2.8551988932916923</v>
      </c>
      <c r="AK30" s="238">
        <v>2.8409228988252342</v>
      </c>
      <c r="AL30" s="238">
        <v>2.8267182843311081</v>
      </c>
      <c r="AM30" s="238">
        <v>2.8125846929094522</v>
      </c>
      <c r="AN30" s="238">
        <v>2.7985217694449052</v>
      </c>
      <c r="AO30" s="238">
        <v>2.7845291605976805</v>
      </c>
      <c r="AP30" s="238">
        <v>2.7706065147946921</v>
      </c>
    </row>
    <row r="31" spans="1:42" x14ac:dyDescent="0.25">
      <c r="A31">
        <v>2042</v>
      </c>
      <c r="B31" s="238">
        <v>233.00859110153701</v>
      </c>
      <c r="C31" s="238">
        <v>2.6993880400872001</v>
      </c>
      <c r="E31" s="3">
        <v>2042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238">
        <v>2.6993880400872001</v>
      </c>
      <c r="AI31" s="238">
        <v>2.685891099886764</v>
      </c>
      <c r="AJ31" s="238">
        <v>2.6724616443873304</v>
      </c>
      <c r="AK31" s="238">
        <v>2.6590993361653936</v>
      </c>
      <c r="AL31" s="238">
        <v>2.6458038394845667</v>
      </c>
      <c r="AM31" s="238">
        <v>2.632574820287144</v>
      </c>
      <c r="AN31" s="238">
        <v>2.6194119461857084</v>
      </c>
      <c r="AO31" s="238">
        <v>2.6063148864547796</v>
      </c>
      <c r="AP31" s="238">
        <v>2.5932833120225061</v>
      </c>
    </row>
    <row r="32" spans="1:42" x14ac:dyDescent="0.25">
      <c r="A32">
        <v>2043</v>
      </c>
      <c r="B32" s="238">
        <v>235.39444150525378</v>
      </c>
      <c r="C32" s="238">
        <v>2.3858504037167734</v>
      </c>
      <c r="E32" s="3">
        <v>2043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238">
        <v>2.3858504037167734</v>
      </c>
      <c r="AJ32" s="238">
        <v>2.3739211516981893</v>
      </c>
      <c r="AK32" s="238">
        <v>2.3620515459396985</v>
      </c>
      <c r="AL32" s="238">
        <v>2.3502412882099999</v>
      </c>
      <c r="AM32" s="238">
        <v>2.33849008176895</v>
      </c>
      <c r="AN32" s="238">
        <v>2.3267976313601055</v>
      </c>
      <c r="AO32" s="238">
        <v>2.3151636432033049</v>
      </c>
      <c r="AP32" s="238">
        <v>2.3035878249872885</v>
      </c>
    </row>
    <row r="33" spans="1:43" x14ac:dyDescent="0.25">
      <c r="A33">
        <v>2044</v>
      </c>
      <c r="B33" s="238">
        <v>237.827824643524</v>
      </c>
      <c r="C33" s="238">
        <v>2.4333831382702158</v>
      </c>
      <c r="E33" s="3">
        <v>2044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238">
        <v>2.4333831382702158</v>
      </c>
      <c r="AK33" s="238">
        <v>2.4212162225788645</v>
      </c>
      <c r="AL33" s="238">
        <v>2.4091101414659706</v>
      </c>
      <c r="AM33" s="238">
        <v>2.3970645907586405</v>
      </c>
      <c r="AN33" s="238">
        <v>2.3850792678048474</v>
      </c>
      <c r="AO33" s="238">
        <v>2.3731538714658234</v>
      </c>
      <c r="AP33" s="238">
        <v>2.3612881021084942</v>
      </c>
    </row>
    <row r="34" spans="1:43" x14ac:dyDescent="0.25">
      <c r="A34">
        <v>2045</v>
      </c>
      <c r="B34" s="238">
        <v>240.61405731504783</v>
      </c>
      <c r="C34" s="238">
        <v>2.7862326715238339</v>
      </c>
      <c r="E34" s="3">
        <v>2045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238">
        <v>2.7862326715238339</v>
      </c>
      <c r="AL34" s="238">
        <v>2.7723015081662146</v>
      </c>
      <c r="AM34" s="238">
        <v>2.758440000625384</v>
      </c>
      <c r="AN34" s="238">
        <v>2.744647800622257</v>
      </c>
      <c r="AO34" s="238">
        <v>2.7309245616191458</v>
      </c>
      <c r="AP34" s="238">
        <v>2.7172699388110502</v>
      </c>
    </row>
    <row r="35" spans="1:43" x14ac:dyDescent="0.25">
      <c r="A35">
        <v>2046</v>
      </c>
      <c r="B35" s="238">
        <v>243.80593331243199</v>
      </c>
      <c r="C35" s="238">
        <v>3.1918759973841588</v>
      </c>
      <c r="E35" s="3">
        <v>2046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238">
        <v>3.1918759973841588</v>
      </c>
      <c r="AM35" s="238">
        <v>3.1759166173972382</v>
      </c>
      <c r="AN35" s="238">
        <v>3.160037034310252</v>
      </c>
      <c r="AO35" s="238">
        <v>3.1442368491387005</v>
      </c>
      <c r="AP35" s="238">
        <v>3.1285156648930075</v>
      </c>
    </row>
    <row r="36" spans="1:43" x14ac:dyDescent="0.25">
      <c r="A36">
        <v>2047</v>
      </c>
      <c r="B36" s="238">
        <v>247.64058868878055</v>
      </c>
      <c r="C36" s="238">
        <v>3.8346553763485645</v>
      </c>
      <c r="E36" s="3">
        <v>2047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238">
        <v>3.8346553763485645</v>
      </c>
      <c r="AN36" s="238">
        <v>3.8154820994668217</v>
      </c>
      <c r="AO36" s="238">
        <v>3.7964046889694876</v>
      </c>
      <c r="AP36" s="238">
        <v>3.7774226655246403</v>
      </c>
    </row>
    <row r="37" spans="1:43" x14ac:dyDescent="0.25">
      <c r="A37">
        <v>2048</v>
      </c>
      <c r="B37" s="238">
        <v>251.87031346289501</v>
      </c>
      <c r="C37" s="238">
        <v>4.2297247741144588</v>
      </c>
      <c r="E37" s="3">
        <v>2048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238">
        <v>4.2297247741144588</v>
      </c>
      <c r="AO37" s="238">
        <v>4.2085761502438865</v>
      </c>
      <c r="AP37" s="238">
        <v>4.1875332694926675</v>
      </c>
    </row>
    <row r="38" spans="1:43" x14ac:dyDescent="0.25">
      <c r="A38">
        <v>2049</v>
      </c>
      <c r="B38" s="238">
        <v>256.3053599265404</v>
      </c>
      <c r="C38" s="238">
        <v>4.4350464636453921</v>
      </c>
      <c r="E38" s="3">
        <v>2049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238">
        <v>4.4350464636453921</v>
      </c>
      <c r="AP38" s="238">
        <v>4.4128712313271654</v>
      </c>
    </row>
    <row r="39" spans="1:43" x14ac:dyDescent="0.25">
      <c r="A39">
        <v>2050</v>
      </c>
      <c r="B39" s="238">
        <v>261.00897731622803</v>
      </c>
      <c r="C39" s="238">
        <v>4.7036173896876221</v>
      </c>
      <c r="E39" s="3">
        <v>2050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238">
        <v>4.7036173896876221</v>
      </c>
    </row>
    <row r="40" spans="1:43" x14ac:dyDescent="0.25">
      <c r="E40" s="3" t="s">
        <v>205</v>
      </c>
      <c r="F40" s="242">
        <v>4.8189999999999804</v>
      </c>
      <c r="G40" s="242">
        <v>6.4654903598015947</v>
      </c>
      <c r="H40" s="242">
        <v>8.104577548200961</v>
      </c>
      <c r="I40" s="242">
        <v>11.657102618640296</v>
      </c>
      <c r="J40" s="242">
        <v>16.365846686606886</v>
      </c>
      <c r="K40" s="242">
        <v>22.131686292392789</v>
      </c>
      <c r="L40" s="242">
        <v>28.907212005522091</v>
      </c>
      <c r="M40" s="242">
        <v>36.532325596569905</v>
      </c>
      <c r="N40" s="242">
        <v>45.248214303969228</v>
      </c>
      <c r="O40" s="242">
        <v>55.100883208792951</v>
      </c>
      <c r="P40" s="242">
        <v>66.511527271974728</v>
      </c>
      <c r="Q40" s="242">
        <v>80.152118078774805</v>
      </c>
      <c r="R40" s="242">
        <v>95.30431706350457</v>
      </c>
      <c r="S40" s="242">
        <v>112.15637401035613</v>
      </c>
      <c r="T40" s="242">
        <v>128.67056112271848</v>
      </c>
      <c r="U40" s="242">
        <v>142.41589362068606</v>
      </c>
      <c r="V40" s="242">
        <v>154.81236046538746</v>
      </c>
      <c r="W40" s="242">
        <v>166.72888067591174</v>
      </c>
      <c r="X40" s="242">
        <v>177.36708985542796</v>
      </c>
      <c r="Y40" s="242">
        <v>186.15819732312573</v>
      </c>
      <c r="Z40" s="242">
        <v>193.29686759474316</v>
      </c>
      <c r="AA40" s="242">
        <v>198.54442176002101</v>
      </c>
      <c r="AB40" s="242">
        <v>202.63224348803735</v>
      </c>
      <c r="AC40" s="242">
        <v>206.26397963560353</v>
      </c>
      <c r="AD40" s="242">
        <v>209.26720921528815</v>
      </c>
      <c r="AE40" s="242">
        <v>211.61937279261517</v>
      </c>
      <c r="AF40" s="242">
        <v>213.57457554599665</v>
      </c>
      <c r="AG40" s="242">
        <v>215.40516142074648</v>
      </c>
      <c r="AH40" s="242">
        <v>217.02752365372996</v>
      </c>
      <c r="AI40" s="242">
        <v>218.32823643917811</v>
      </c>
      <c r="AJ40" s="242">
        <v>219.66997839525246</v>
      </c>
      <c r="AK40" s="242">
        <v>221.35786117479989</v>
      </c>
      <c r="AL40" s="242">
        <v>223.44294786631008</v>
      </c>
      <c r="AM40" s="242">
        <v>226.16038850332711</v>
      </c>
      <c r="AN40" s="242">
        <v>229.25931133492497</v>
      </c>
      <c r="AO40" s="242">
        <v>232.54806124189571</v>
      </c>
      <c r="AP40" s="242">
        <v>236.08893832537387</v>
      </c>
      <c r="AQ40" s="68"/>
    </row>
  </sheetData>
  <mergeCells count="1">
    <mergeCell ref="B1:C1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0.59999389629810485"/>
  </sheetPr>
  <dimension ref="A1:AQ40"/>
  <sheetViews>
    <sheetView workbookViewId="0">
      <selection activeCell="O29" sqref="O29"/>
    </sheetView>
  </sheetViews>
  <sheetFormatPr defaultRowHeight="15" x14ac:dyDescent="0.25"/>
  <cols>
    <col min="2" max="2" width="17.42578125" customWidth="1"/>
    <col min="3" max="3" width="15.5703125" customWidth="1"/>
  </cols>
  <sheetData>
    <row r="1" spans="1:42" x14ac:dyDescent="0.25">
      <c r="B1" s="481" t="s">
        <v>202</v>
      </c>
      <c r="C1" s="481"/>
    </row>
    <row r="2" spans="1:42" x14ac:dyDescent="0.25">
      <c r="A2" s="3" t="s">
        <v>184</v>
      </c>
      <c r="B2" s="3" t="s">
        <v>203</v>
      </c>
      <c r="C2" s="3" t="s">
        <v>204</v>
      </c>
      <c r="E2" s="3" t="s">
        <v>184</v>
      </c>
      <c r="F2" s="3">
        <v>2014</v>
      </c>
      <c r="G2" s="3">
        <v>2015</v>
      </c>
      <c r="H2" s="3">
        <v>2016</v>
      </c>
      <c r="I2" s="3">
        <v>2017</v>
      </c>
      <c r="J2" s="3">
        <v>2018</v>
      </c>
      <c r="K2" s="3">
        <v>2019</v>
      </c>
      <c r="L2" s="3">
        <v>2020</v>
      </c>
      <c r="M2" s="3">
        <v>2021</v>
      </c>
      <c r="N2" s="3">
        <v>2022</v>
      </c>
      <c r="O2" s="3">
        <v>2023</v>
      </c>
      <c r="P2" s="3">
        <v>2024</v>
      </c>
      <c r="Q2" s="3">
        <v>2025</v>
      </c>
      <c r="R2" s="3">
        <v>2026</v>
      </c>
      <c r="S2" s="3">
        <v>2027</v>
      </c>
      <c r="T2" s="3">
        <v>2028</v>
      </c>
      <c r="U2" s="3">
        <v>2029</v>
      </c>
      <c r="V2" s="3">
        <v>2030</v>
      </c>
      <c r="W2" s="3">
        <v>2031</v>
      </c>
      <c r="X2" s="3">
        <v>2032</v>
      </c>
      <c r="Y2" s="3">
        <v>2033</v>
      </c>
      <c r="Z2" s="3">
        <v>2034</v>
      </c>
      <c r="AA2" s="3">
        <v>2035</v>
      </c>
      <c r="AB2" s="3">
        <v>2036</v>
      </c>
      <c r="AC2" s="3">
        <v>2037</v>
      </c>
      <c r="AD2" s="3">
        <v>2038</v>
      </c>
      <c r="AE2" s="3">
        <v>2039</v>
      </c>
      <c r="AF2" s="3">
        <v>2040</v>
      </c>
      <c r="AG2" s="3">
        <v>2041</v>
      </c>
      <c r="AH2" s="3">
        <v>2042</v>
      </c>
      <c r="AI2" s="3">
        <v>2043</v>
      </c>
      <c r="AJ2" s="3">
        <v>2044</v>
      </c>
      <c r="AK2" s="3">
        <v>2045</v>
      </c>
      <c r="AL2" s="3">
        <v>2046</v>
      </c>
      <c r="AM2" s="3">
        <v>2047</v>
      </c>
      <c r="AN2" s="3">
        <v>2048</v>
      </c>
      <c r="AO2" s="3">
        <v>2049</v>
      </c>
      <c r="AP2" s="3">
        <v>2050</v>
      </c>
    </row>
    <row r="3" spans="1:42" x14ac:dyDescent="0.25">
      <c r="A3">
        <v>2014</v>
      </c>
      <c r="B3" s="238">
        <v>4.8190000000000603</v>
      </c>
      <c r="C3" s="238">
        <v>4.8190000000000603</v>
      </c>
      <c r="E3" s="3">
        <v>2014</v>
      </c>
      <c r="F3" s="238">
        <v>4.8190000000000603</v>
      </c>
      <c r="G3" s="238">
        <v>4.7949050000000604</v>
      </c>
      <c r="H3" s="238">
        <v>4.7709304750000596</v>
      </c>
      <c r="I3" s="238">
        <v>4.7470758226250593</v>
      </c>
      <c r="J3" s="238">
        <v>4.7233404435119342</v>
      </c>
      <c r="K3" s="238">
        <v>4.6997237412943749</v>
      </c>
      <c r="L3" s="238">
        <v>4.676225122587903</v>
      </c>
      <c r="M3" s="238">
        <v>4.6528439969749638</v>
      </c>
      <c r="N3" s="238">
        <v>4.6295797769900888</v>
      </c>
      <c r="O3" s="238">
        <v>4.6064318781051377</v>
      </c>
      <c r="P3" s="238">
        <v>4.5833997187146123</v>
      </c>
      <c r="Q3" s="238">
        <v>4.5604827201210396</v>
      </c>
      <c r="R3" s="238">
        <v>4.5376803065204347</v>
      </c>
      <c r="S3" s="238">
        <v>4.5149919049878324</v>
      </c>
      <c r="T3" s="238">
        <v>4.4924169454628933</v>
      </c>
      <c r="U3" s="238">
        <v>4.4699548607355792</v>
      </c>
      <c r="V3" s="238">
        <v>4.447605086431901</v>
      </c>
      <c r="W3" s="238">
        <v>4.4253670609997418</v>
      </c>
      <c r="X3" s="238">
        <v>4.4032402256947423</v>
      </c>
      <c r="Y3" s="238">
        <v>4.3812240245662686</v>
      </c>
      <c r="Z3" s="238">
        <v>4.3593179044434374</v>
      </c>
      <c r="AA3" s="238">
        <v>4.3375213149212204</v>
      </c>
      <c r="AB3" s="238">
        <v>4.3158337083466147</v>
      </c>
      <c r="AC3" s="238">
        <v>4.2942545398048813</v>
      </c>
      <c r="AD3" s="238">
        <v>4.272783267105857</v>
      </c>
      <c r="AE3" s="238">
        <v>4.2514193507703277</v>
      </c>
      <c r="AF3" s="238">
        <v>4.2301622540164763</v>
      </c>
      <c r="AG3" s="238">
        <v>4.2090114427463936</v>
      </c>
      <c r="AH3" s="238">
        <v>4.1879663855326621</v>
      </c>
      <c r="AI3" s="238">
        <v>4.1670265536049991</v>
      </c>
      <c r="AJ3" s="238">
        <v>4.1461914208369741</v>
      </c>
      <c r="AK3" s="238">
        <v>4.1254604637327885</v>
      </c>
      <c r="AL3" s="238">
        <v>4.1048331614141249</v>
      </c>
      <c r="AM3" s="238">
        <v>4.0843089956070546</v>
      </c>
      <c r="AN3" s="238">
        <v>4.0638874506290188</v>
      </c>
      <c r="AO3" s="238">
        <v>4.0435680133758742</v>
      </c>
      <c r="AP3" s="238">
        <v>4.0233501733089945</v>
      </c>
    </row>
    <row r="4" spans="1:42" x14ac:dyDescent="0.25">
      <c r="A4">
        <v>2015</v>
      </c>
      <c r="B4" s="238">
        <v>6.4895853598015947</v>
      </c>
      <c r="C4" s="238">
        <v>1.6705853598015343</v>
      </c>
      <c r="E4" s="3">
        <v>2015</v>
      </c>
      <c r="F4" s="68"/>
      <c r="G4" s="238">
        <v>1.6705853598015343</v>
      </c>
      <c r="H4" s="238">
        <v>1.6622324330025267</v>
      </c>
      <c r="I4" s="238">
        <v>1.6539212708375142</v>
      </c>
      <c r="J4" s="238">
        <v>1.6456516644833266</v>
      </c>
      <c r="K4" s="238">
        <v>1.6374234061609099</v>
      </c>
      <c r="L4" s="238">
        <v>1.6292362891301053</v>
      </c>
      <c r="M4" s="238">
        <v>1.6210901076844548</v>
      </c>
      <c r="N4" s="238">
        <v>1.6129846571460327</v>
      </c>
      <c r="O4" s="238">
        <v>1.6049197338603025</v>
      </c>
      <c r="P4" s="238">
        <v>1.5968951351910008</v>
      </c>
      <c r="Q4" s="238">
        <v>1.588910659515046</v>
      </c>
      <c r="R4" s="238">
        <v>1.5809661062174707</v>
      </c>
      <c r="S4" s="238">
        <v>1.5730612756863833</v>
      </c>
      <c r="T4" s="238">
        <v>1.5651959693079516</v>
      </c>
      <c r="U4" s="238">
        <v>1.5573699894614119</v>
      </c>
      <c r="V4" s="238">
        <v>1.5495831395141049</v>
      </c>
      <c r="W4" s="238">
        <v>1.5418352238165343</v>
      </c>
      <c r="X4" s="238">
        <v>1.5341260476974514</v>
      </c>
      <c r="Y4" s="238">
        <v>1.5264554174589642</v>
      </c>
      <c r="Z4" s="238">
        <v>1.5188231403716694</v>
      </c>
      <c r="AA4" s="238">
        <v>1.511229024669811</v>
      </c>
      <c r="AB4" s="238">
        <v>1.503672879546462</v>
      </c>
      <c r="AC4" s="238">
        <v>1.4961545151487299</v>
      </c>
      <c r="AD4" s="238">
        <v>1.4886737425729861</v>
      </c>
      <c r="AE4" s="238">
        <v>1.4812303738601211</v>
      </c>
      <c r="AF4" s="238">
        <v>1.4738242219908206</v>
      </c>
      <c r="AG4" s="238">
        <v>1.4664551008808666</v>
      </c>
      <c r="AH4" s="238">
        <v>1.4591228253764621</v>
      </c>
      <c r="AI4" s="238">
        <v>1.45182721124958</v>
      </c>
      <c r="AJ4" s="238">
        <v>1.4445680751933323</v>
      </c>
      <c r="AK4" s="238">
        <v>1.4373452348173654</v>
      </c>
      <c r="AL4" s="238">
        <v>1.4301585086432786</v>
      </c>
      <c r="AM4" s="238">
        <v>1.4230077161000623</v>
      </c>
      <c r="AN4" s="238">
        <v>1.4158926775195619</v>
      </c>
      <c r="AO4" s="238">
        <v>1.408813214131964</v>
      </c>
      <c r="AP4" s="238">
        <v>1.4017691480613044</v>
      </c>
    </row>
    <row r="5" spans="1:42" x14ac:dyDescent="0.25">
      <c r="A5">
        <v>2016</v>
      </c>
      <c r="B5" s="238">
        <v>8.1609999999999392</v>
      </c>
      <c r="C5" s="238">
        <v>1.6714146401983445</v>
      </c>
      <c r="E5" s="3">
        <v>2016</v>
      </c>
      <c r="F5" s="68"/>
      <c r="G5" s="68"/>
      <c r="H5" s="238">
        <v>1.6714146401983445</v>
      </c>
      <c r="I5" s="238">
        <v>1.6630575669973529</v>
      </c>
      <c r="J5" s="238">
        <v>1.654742279162366</v>
      </c>
      <c r="K5" s="238">
        <v>1.6464685677665543</v>
      </c>
      <c r="L5" s="238">
        <v>1.6382362249277216</v>
      </c>
      <c r="M5" s="238">
        <v>1.6300450438030829</v>
      </c>
      <c r="N5" s="238">
        <v>1.6218948185840676</v>
      </c>
      <c r="O5" s="238">
        <v>1.6137853444911472</v>
      </c>
      <c r="P5" s="238">
        <v>1.6057164177686913</v>
      </c>
      <c r="Q5" s="238">
        <v>1.5976878356798478</v>
      </c>
      <c r="R5" s="238">
        <v>1.5896993965014488</v>
      </c>
      <c r="S5" s="238">
        <v>1.5817508995189415</v>
      </c>
      <c r="T5" s="238">
        <v>1.5738421450213469</v>
      </c>
      <c r="U5" s="238">
        <v>1.5659729342962403</v>
      </c>
      <c r="V5" s="238">
        <v>1.5581430696247591</v>
      </c>
      <c r="W5" s="238">
        <v>1.5503523542766353</v>
      </c>
      <c r="X5" s="238">
        <v>1.5426005925052519</v>
      </c>
      <c r="Y5" s="238">
        <v>1.5348875895427256</v>
      </c>
      <c r="Z5" s="238">
        <v>1.527213151595012</v>
      </c>
      <c r="AA5" s="238">
        <v>1.519577085837037</v>
      </c>
      <c r="AB5" s="238">
        <v>1.5119792004078518</v>
      </c>
      <c r="AC5" s="238">
        <v>1.5044193044058127</v>
      </c>
      <c r="AD5" s="238">
        <v>1.4968972078837837</v>
      </c>
      <c r="AE5" s="238">
        <v>1.4894127218443647</v>
      </c>
      <c r="AF5" s="238">
        <v>1.4819656582351428</v>
      </c>
      <c r="AG5" s="238">
        <v>1.4745558299439672</v>
      </c>
      <c r="AH5" s="238">
        <v>1.4671830507942474</v>
      </c>
      <c r="AI5" s="238">
        <v>1.459847135540276</v>
      </c>
      <c r="AJ5" s="238">
        <v>1.4525478998625749</v>
      </c>
      <c r="AK5" s="238">
        <v>1.4452851603632622</v>
      </c>
      <c r="AL5" s="238">
        <v>1.4380587345614457</v>
      </c>
      <c r="AM5" s="238">
        <v>1.4308684408886385</v>
      </c>
      <c r="AN5" s="238">
        <v>1.4237140986841952</v>
      </c>
      <c r="AO5" s="238">
        <v>1.4165955281907743</v>
      </c>
      <c r="AP5" s="238">
        <v>1.4095125505498203</v>
      </c>
    </row>
    <row r="6" spans="1:42" x14ac:dyDescent="0.25">
      <c r="A6">
        <v>2017</v>
      </c>
      <c r="B6" s="238">
        <v>19.950932670384645</v>
      </c>
      <c r="C6" s="238">
        <v>11.789932670384706</v>
      </c>
      <c r="E6" s="3">
        <v>2017</v>
      </c>
      <c r="F6" s="68"/>
      <c r="G6" s="68"/>
      <c r="H6" s="68"/>
      <c r="I6" s="238">
        <v>11.789932670384706</v>
      </c>
      <c r="J6" s="238">
        <v>11.730983007032783</v>
      </c>
      <c r="K6" s="238">
        <v>11.672328091997619</v>
      </c>
      <c r="L6" s="238">
        <v>11.613966451537632</v>
      </c>
      <c r="M6" s="238">
        <v>11.555896619279943</v>
      </c>
      <c r="N6" s="238">
        <v>11.498117136183543</v>
      </c>
      <c r="O6" s="238">
        <v>11.440626550502627</v>
      </c>
      <c r="P6" s="238">
        <v>11.383423417750112</v>
      </c>
      <c r="Q6" s="238">
        <v>11.326506300661363</v>
      </c>
      <c r="R6" s="238">
        <v>11.269873769158055</v>
      </c>
      <c r="S6" s="238">
        <v>11.213524400312265</v>
      </c>
      <c r="T6" s="238">
        <v>11.157456778310703</v>
      </c>
      <c r="U6" s="238">
        <v>11.10166949441915</v>
      </c>
      <c r="V6" s="238">
        <v>11.046161146947055</v>
      </c>
      <c r="W6" s="238">
        <v>10.990930341212321</v>
      </c>
      <c r="X6" s="238">
        <v>10.935975689506259</v>
      </c>
      <c r="Y6" s="238">
        <v>10.881295811058727</v>
      </c>
      <c r="Z6" s="238">
        <v>10.826889332003434</v>
      </c>
      <c r="AA6" s="238">
        <v>10.772754885343417</v>
      </c>
      <c r="AB6" s="238">
        <v>10.718891110916699</v>
      </c>
      <c r="AC6" s="238">
        <v>10.665296655362116</v>
      </c>
      <c r="AD6" s="238">
        <v>10.611970172085305</v>
      </c>
      <c r="AE6" s="238">
        <v>10.558910321224879</v>
      </c>
      <c r="AF6" s="238">
        <v>10.506115769618754</v>
      </c>
      <c r="AG6" s="238">
        <v>10.45358519077066</v>
      </c>
      <c r="AH6" s="238">
        <v>10.401317264816807</v>
      </c>
      <c r="AI6" s="238">
        <v>10.349310678492724</v>
      </c>
      <c r="AJ6" s="238">
        <v>10.29756412510026</v>
      </c>
      <c r="AK6" s="238">
        <v>10.24607630447476</v>
      </c>
      <c r="AL6" s="238">
        <v>10.194845922952387</v>
      </c>
      <c r="AM6" s="238">
        <v>10.143871693337625</v>
      </c>
      <c r="AN6" s="238">
        <v>10.093152334870936</v>
      </c>
      <c r="AO6" s="238">
        <v>10.042686573196582</v>
      </c>
      <c r="AP6" s="238">
        <v>9.9924731403305991</v>
      </c>
    </row>
    <row r="7" spans="1:42" x14ac:dyDescent="0.25">
      <c r="A7">
        <v>2018</v>
      </c>
      <c r="B7" s="238">
        <v>42.035146563324297</v>
      </c>
      <c r="C7" s="238">
        <v>22.084213892939651</v>
      </c>
      <c r="E7" s="3">
        <v>2018</v>
      </c>
      <c r="F7" s="68"/>
      <c r="G7" s="68"/>
      <c r="H7" s="68"/>
      <c r="I7" s="68"/>
      <c r="J7" s="238">
        <v>22.084213892939651</v>
      </c>
      <c r="K7" s="238">
        <v>21.973792823474952</v>
      </c>
      <c r="L7" s="238">
        <v>21.86392385935758</v>
      </c>
      <c r="M7" s="238">
        <v>21.75460424006079</v>
      </c>
      <c r="N7" s="238">
        <v>21.645831218860486</v>
      </c>
      <c r="O7" s="238">
        <v>21.537602062766187</v>
      </c>
      <c r="P7" s="238">
        <v>21.429914052452354</v>
      </c>
      <c r="Q7" s="238">
        <v>21.322764482190092</v>
      </c>
      <c r="R7" s="238">
        <v>21.216150659779142</v>
      </c>
      <c r="S7" s="238">
        <v>21.110069906480245</v>
      </c>
      <c r="T7" s="238">
        <v>21.004519556947844</v>
      </c>
      <c r="U7" s="238">
        <v>20.899496959163105</v>
      </c>
      <c r="V7" s="238">
        <v>20.794999474367291</v>
      </c>
      <c r="W7" s="238">
        <v>20.691024476995455</v>
      </c>
      <c r="X7" s="238">
        <v>20.58756935461048</v>
      </c>
      <c r="Y7" s="238">
        <v>20.484631507837427</v>
      </c>
      <c r="Z7" s="238">
        <v>20.382208350298239</v>
      </c>
      <c r="AA7" s="238">
        <v>20.280297308546746</v>
      </c>
      <c r="AB7" s="238">
        <v>20.178895822004016</v>
      </c>
      <c r="AC7" s="238">
        <v>20.078001342893995</v>
      </c>
      <c r="AD7" s="238">
        <v>19.977611336179525</v>
      </c>
      <c r="AE7" s="238">
        <v>19.877723279498628</v>
      </c>
      <c r="AF7" s="238">
        <v>19.778334663101134</v>
      </c>
      <c r="AG7" s="238">
        <v>19.679442989785628</v>
      </c>
      <c r="AH7" s="238">
        <v>19.581045774836699</v>
      </c>
      <c r="AI7" s="238">
        <v>19.483140545962517</v>
      </c>
      <c r="AJ7" s="238">
        <v>19.385724843232705</v>
      </c>
      <c r="AK7" s="238">
        <v>19.28879621901654</v>
      </c>
      <c r="AL7" s="238">
        <v>19.192352237921462</v>
      </c>
      <c r="AM7" s="238">
        <v>19.096390476731855</v>
      </c>
      <c r="AN7" s="238">
        <v>19.000908524348194</v>
      </c>
      <c r="AO7" s="238">
        <v>18.905903981726453</v>
      </c>
      <c r="AP7" s="238">
        <v>18.81137446181782</v>
      </c>
    </row>
    <row r="8" spans="1:42" x14ac:dyDescent="0.25">
      <c r="A8">
        <v>2019</v>
      </c>
      <c r="B8" s="238">
        <v>78.940679863095284</v>
      </c>
      <c r="C8" s="238">
        <v>36.905533299770987</v>
      </c>
      <c r="E8" s="3">
        <v>2019</v>
      </c>
      <c r="F8" s="68"/>
      <c r="G8" s="68"/>
      <c r="H8" s="68"/>
      <c r="I8" s="68"/>
      <c r="J8" s="68"/>
      <c r="K8" s="238">
        <v>36.905533299770987</v>
      </c>
      <c r="L8" s="238">
        <v>36.721005633272135</v>
      </c>
      <c r="M8" s="238">
        <v>36.537400605105773</v>
      </c>
      <c r="N8" s="238">
        <v>36.354713602080245</v>
      </c>
      <c r="O8" s="238">
        <v>36.172940034069846</v>
      </c>
      <c r="P8" s="238">
        <v>35.992075333899493</v>
      </c>
      <c r="Q8" s="238">
        <v>35.812114957230001</v>
      </c>
      <c r="R8" s="238">
        <v>35.633054382443845</v>
      </c>
      <c r="S8" s="238">
        <v>35.454889110531624</v>
      </c>
      <c r="T8" s="238">
        <v>35.277614664978969</v>
      </c>
      <c r="U8" s="238">
        <v>35.101226591654076</v>
      </c>
      <c r="V8" s="238">
        <v>34.9257204586958</v>
      </c>
      <c r="W8" s="238">
        <v>34.751091856402326</v>
      </c>
      <c r="X8" s="238">
        <v>34.57733639712032</v>
      </c>
      <c r="Y8" s="238">
        <v>34.404449715134717</v>
      </c>
      <c r="Z8" s="238">
        <v>34.232427466559045</v>
      </c>
      <c r="AA8" s="238">
        <v>34.061265329226245</v>
      </c>
      <c r="AB8" s="238">
        <v>33.890959002580118</v>
      </c>
      <c r="AC8" s="238">
        <v>33.721504207567214</v>
      </c>
      <c r="AD8" s="238">
        <v>33.55289668652938</v>
      </c>
      <c r="AE8" s="238">
        <v>33.385132203096731</v>
      </c>
      <c r="AF8" s="238">
        <v>33.218206542081248</v>
      </c>
      <c r="AG8" s="238">
        <v>33.052115509370843</v>
      </c>
      <c r="AH8" s="238">
        <v>32.88685493182399</v>
      </c>
      <c r="AI8" s="238">
        <v>32.722420657164868</v>
      </c>
      <c r="AJ8" s="238">
        <v>32.558808553879047</v>
      </c>
      <c r="AK8" s="238">
        <v>32.396014511109648</v>
      </c>
      <c r="AL8" s="238">
        <v>32.234034438554097</v>
      </c>
      <c r="AM8" s="238">
        <v>32.072864266361336</v>
      </c>
      <c r="AN8" s="238">
        <v>31.912499945029531</v>
      </c>
      <c r="AO8" s="238">
        <v>31.752937445304379</v>
      </c>
      <c r="AP8" s="238">
        <v>31.594172758077857</v>
      </c>
    </row>
    <row r="9" spans="1:42" x14ac:dyDescent="0.25">
      <c r="A9">
        <v>2020</v>
      </c>
      <c r="B9" s="238">
        <v>127.73139633219699</v>
      </c>
      <c r="C9" s="238">
        <v>48.79071646910171</v>
      </c>
      <c r="E9" s="3">
        <v>2020</v>
      </c>
      <c r="F9" s="68"/>
      <c r="G9" s="68"/>
      <c r="H9" s="68"/>
      <c r="I9" s="68"/>
      <c r="J9" s="68"/>
      <c r="K9" s="68"/>
      <c r="L9" s="238">
        <v>48.79071646910171</v>
      </c>
      <c r="M9" s="238">
        <v>48.546762886756198</v>
      </c>
      <c r="N9" s="238">
        <v>48.304029072322422</v>
      </c>
      <c r="O9" s="238">
        <v>48.06250892696081</v>
      </c>
      <c r="P9" s="238">
        <v>47.822196382326005</v>
      </c>
      <c r="Q9" s="238">
        <v>47.583085400414376</v>
      </c>
      <c r="R9" s="238">
        <v>47.345169973412311</v>
      </c>
      <c r="S9" s="238">
        <v>47.10844412354524</v>
      </c>
      <c r="T9" s="238">
        <v>46.872901902927516</v>
      </c>
      <c r="U9" s="238">
        <v>46.638537393412882</v>
      </c>
      <c r="V9" s="238">
        <v>46.405344706445817</v>
      </c>
      <c r="W9" s="238">
        <v>46.173317982913588</v>
      </c>
      <c r="X9" s="238">
        <v>45.942451392999025</v>
      </c>
      <c r="Y9" s="238">
        <v>45.712739136034031</v>
      </c>
      <c r="Z9" s="238">
        <v>45.484175440353859</v>
      </c>
      <c r="AA9" s="238">
        <v>45.256754563152093</v>
      </c>
      <c r="AB9" s="238">
        <v>45.030470790336324</v>
      </c>
      <c r="AC9" s="238">
        <v>44.805318436384646</v>
      </c>
      <c r="AD9" s="238">
        <v>44.581291844202724</v>
      </c>
      <c r="AE9" s="238">
        <v>44.358385384981709</v>
      </c>
      <c r="AF9" s="238">
        <v>44.136593458056801</v>
      </c>
      <c r="AG9" s="238">
        <v>43.915910490766521</v>
      </c>
      <c r="AH9" s="238">
        <v>43.696330938312684</v>
      </c>
      <c r="AI9" s="238">
        <v>43.477849283621119</v>
      </c>
      <c r="AJ9" s="238">
        <v>43.260460037203018</v>
      </c>
      <c r="AK9" s="238">
        <v>43.044157737017002</v>
      </c>
      <c r="AL9" s="238">
        <v>42.828936948331922</v>
      </c>
      <c r="AM9" s="238">
        <v>42.614792263590253</v>
      </c>
      <c r="AN9" s="238">
        <v>42.401718302272315</v>
      </c>
      <c r="AO9" s="238">
        <v>42.189709710760951</v>
      </c>
      <c r="AP9" s="238">
        <v>41.978761162207142</v>
      </c>
    </row>
    <row r="10" spans="1:42" x14ac:dyDescent="0.25">
      <c r="A10">
        <v>2021</v>
      </c>
      <c r="B10" s="238">
        <v>190.30885892547667</v>
      </c>
      <c r="C10" s="238">
        <v>62.577462593279677</v>
      </c>
      <c r="E10" s="3">
        <v>2021</v>
      </c>
      <c r="F10" s="68"/>
      <c r="G10" s="68"/>
      <c r="H10" s="68"/>
      <c r="I10" s="68"/>
      <c r="J10" s="68"/>
      <c r="K10" s="68"/>
      <c r="L10" s="68"/>
      <c r="M10" s="238">
        <v>62.577462593279677</v>
      </c>
      <c r="N10" s="238">
        <v>62.264575280313281</v>
      </c>
      <c r="O10" s="238">
        <v>61.953252403911712</v>
      </c>
      <c r="P10" s="238">
        <v>61.643486141892154</v>
      </c>
      <c r="Q10" s="238">
        <v>61.3352687111827</v>
      </c>
      <c r="R10" s="238">
        <v>61.028592367626786</v>
      </c>
      <c r="S10" s="238">
        <v>60.723449405788649</v>
      </c>
      <c r="T10" s="238">
        <v>60.419832158759704</v>
      </c>
      <c r="U10" s="238">
        <v>60.117732997965909</v>
      </c>
      <c r="V10" s="238">
        <v>59.817144332976078</v>
      </c>
      <c r="W10" s="238">
        <v>59.518058611311197</v>
      </c>
      <c r="X10" s="238">
        <v>59.220468318254639</v>
      </c>
      <c r="Y10" s="238">
        <v>58.924365976663374</v>
      </c>
      <c r="Z10" s="238">
        <v>58.629744146780055</v>
      </c>
      <c r="AA10" s="238">
        <v>58.336595426046159</v>
      </c>
      <c r="AB10" s="238">
        <v>58.04491244891593</v>
      </c>
      <c r="AC10" s="238">
        <v>57.754687886671341</v>
      </c>
      <c r="AD10" s="238">
        <v>57.465914447237985</v>
      </c>
      <c r="AE10" s="238">
        <v>57.178584875001796</v>
      </c>
      <c r="AF10" s="238">
        <v>56.892691950626791</v>
      </c>
      <c r="AG10" s="238">
        <v>56.608228490873657</v>
      </c>
      <c r="AH10" s="238">
        <v>56.325187348419291</v>
      </c>
      <c r="AI10" s="238">
        <v>56.043561411677196</v>
      </c>
      <c r="AJ10" s="238">
        <v>55.763343604618804</v>
      </c>
      <c r="AK10" s="238">
        <v>55.48452688659571</v>
      </c>
      <c r="AL10" s="238">
        <v>55.207104252162736</v>
      </c>
      <c r="AM10" s="238">
        <v>54.931068730901927</v>
      </c>
      <c r="AN10" s="238">
        <v>54.656413387247412</v>
      </c>
      <c r="AO10" s="238">
        <v>54.383131320311179</v>
      </c>
      <c r="AP10" s="238">
        <v>54.111215663709629</v>
      </c>
    </row>
    <row r="11" spans="1:42" x14ac:dyDescent="0.25">
      <c r="A11">
        <v>2022</v>
      </c>
      <c r="B11" s="238">
        <v>256.68700826195902</v>
      </c>
      <c r="C11" s="238">
        <v>66.378149336482352</v>
      </c>
      <c r="E11" s="3">
        <v>2022</v>
      </c>
      <c r="F11" s="68"/>
      <c r="G11" s="68"/>
      <c r="H11" s="68"/>
      <c r="I11" s="68"/>
      <c r="J11" s="68"/>
      <c r="K11" s="68"/>
      <c r="L11" s="68"/>
      <c r="M11" s="68"/>
      <c r="N11" s="238">
        <v>66.378149336482352</v>
      </c>
      <c r="O11" s="238">
        <v>66.046258589799933</v>
      </c>
      <c r="P11" s="238">
        <v>65.716027296850939</v>
      </c>
      <c r="Q11" s="238">
        <v>65.38744716036669</v>
      </c>
      <c r="R11" s="238">
        <v>65.060509924564855</v>
      </c>
      <c r="S11" s="238">
        <v>64.735207374942036</v>
      </c>
      <c r="T11" s="238">
        <v>64.41153133806732</v>
      </c>
      <c r="U11" s="238">
        <v>64.089473681376987</v>
      </c>
      <c r="V11" s="238">
        <v>63.769026312970098</v>
      </c>
      <c r="W11" s="238">
        <v>63.450181181405249</v>
      </c>
      <c r="X11" s="238">
        <v>63.132930275498225</v>
      </c>
      <c r="Y11" s="238">
        <v>62.817265624120729</v>
      </c>
      <c r="Z11" s="238">
        <v>62.503179296000134</v>
      </c>
      <c r="AA11" s="238">
        <v>62.190663399520133</v>
      </c>
      <c r="AB11" s="238">
        <v>61.879710082522536</v>
      </c>
      <c r="AC11" s="238">
        <v>61.570311532109919</v>
      </c>
      <c r="AD11" s="238">
        <v>61.262459974449371</v>
      </c>
      <c r="AE11" s="238">
        <v>60.956147674577124</v>
      </c>
      <c r="AF11" s="238">
        <v>60.651366936204241</v>
      </c>
      <c r="AG11" s="238">
        <v>60.348110101523211</v>
      </c>
      <c r="AH11" s="238">
        <v>60.046369551015601</v>
      </c>
      <c r="AI11" s="238">
        <v>59.746137703260523</v>
      </c>
      <c r="AJ11" s="238">
        <v>59.447407014744222</v>
      </c>
      <c r="AK11" s="238">
        <v>59.150169979670501</v>
      </c>
      <c r="AL11" s="238">
        <v>58.854419129772147</v>
      </c>
      <c r="AM11" s="238">
        <v>58.56014703412329</v>
      </c>
      <c r="AN11" s="238">
        <v>58.267346298952674</v>
      </c>
      <c r="AO11" s="238">
        <v>57.976009567457908</v>
      </c>
      <c r="AP11" s="238">
        <v>57.686129519620629</v>
      </c>
    </row>
    <row r="12" spans="1:42" x14ac:dyDescent="0.25">
      <c r="A12">
        <v>2023</v>
      </c>
      <c r="B12" s="238">
        <v>317.4028125628829</v>
      </c>
      <c r="C12" s="238">
        <v>60.715804300923878</v>
      </c>
      <c r="E12" s="3">
        <v>2023</v>
      </c>
      <c r="F12" s="68"/>
      <c r="G12" s="68"/>
      <c r="H12" s="68"/>
      <c r="I12" s="68"/>
      <c r="J12" s="68"/>
      <c r="K12" s="68"/>
      <c r="L12" s="68"/>
      <c r="M12" s="68"/>
      <c r="N12" s="68"/>
      <c r="O12" s="238">
        <v>60.715804300923878</v>
      </c>
      <c r="P12" s="238">
        <v>60.41222527941926</v>
      </c>
      <c r="Q12" s="238">
        <v>60.110164153022168</v>
      </c>
      <c r="R12" s="238">
        <v>59.809613332257051</v>
      </c>
      <c r="S12" s="238">
        <v>59.510565265595773</v>
      </c>
      <c r="T12" s="238">
        <v>59.213012439267793</v>
      </c>
      <c r="U12" s="238">
        <v>58.916947377071452</v>
      </c>
      <c r="V12" s="238">
        <v>58.622362640186097</v>
      </c>
      <c r="W12" s="238">
        <v>58.329250826985167</v>
      </c>
      <c r="X12" s="238">
        <v>58.037604572850235</v>
      </c>
      <c r="Y12" s="238">
        <v>57.747416549985992</v>
      </c>
      <c r="Z12" s="238">
        <v>57.458679467236053</v>
      </c>
      <c r="AA12" s="238">
        <v>57.171386069899881</v>
      </c>
      <c r="AB12" s="238">
        <v>56.885529139550385</v>
      </c>
      <c r="AC12" s="238">
        <v>56.601101493852632</v>
      </c>
      <c r="AD12" s="238">
        <v>56.318095986383369</v>
      </c>
      <c r="AE12" s="238">
        <v>56.036505506451448</v>
      </c>
      <c r="AF12" s="238">
        <v>55.756322978919194</v>
      </c>
      <c r="AG12" s="238">
        <v>55.477541364024596</v>
      </c>
      <c r="AH12" s="238">
        <v>55.200153657204474</v>
      </c>
      <c r="AI12" s="238">
        <v>54.924152888918449</v>
      </c>
      <c r="AJ12" s="238">
        <v>54.649532124473858</v>
      </c>
      <c r="AK12" s="238">
        <v>54.376284463851491</v>
      </c>
      <c r="AL12" s="238">
        <v>54.10440304153223</v>
      </c>
      <c r="AM12" s="238">
        <v>53.833881026324576</v>
      </c>
      <c r="AN12" s="238">
        <v>53.564711621192956</v>
      </c>
      <c r="AO12" s="238">
        <v>53.296888063086989</v>
      </c>
      <c r="AP12" s="238">
        <v>53.030403622771551</v>
      </c>
    </row>
    <row r="13" spans="1:42" x14ac:dyDescent="0.25">
      <c r="A13">
        <v>2024</v>
      </c>
      <c r="B13" s="238">
        <v>372.78875197579299</v>
      </c>
      <c r="C13" s="238">
        <v>55.385939412910091</v>
      </c>
      <c r="E13" s="3">
        <v>2024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238">
        <v>55.385939412910091</v>
      </c>
      <c r="Q13" s="238">
        <v>55.109009715845538</v>
      </c>
      <c r="R13" s="238">
        <v>54.833464667266313</v>
      </c>
      <c r="S13" s="238">
        <v>54.559297343929984</v>
      </c>
      <c r="T13" s="238">
        <v>54.286500857210335</v>
      </c>
      <c r="U13" s="238">
        <v>54.015068352924281</v>
      </c>
      <c r="V13" s="238">
        <v>53.744993011159664</v>
      </c>
      <c r="W13" s="238">
        <v>53.476268046103861</v>
      </c>
      <c r="X13" s="238">
        <v>53.208886705873347</v>
      </c>
      <c r="Y13" s="238">
        <v>52.942842272343974</v>
      </c>
      <c r="Z13" s="238">
        <v>52.67812806098226</v>
      </c>
      <c r="AA13" s="238">
        <v>52.414737420677348</v>
      </c>
      <c r="AB13" s="238">
        <v>52.152663733573959</v>
      </c>
      <c r="AC13" s="238">
        <v>51.891900414906097</v>
      </c>
      <c r="AD13" s="238">
        <v>51.632440912831569</v>
      </c>
      <c r="AE13" s="238">
        <v>51.374278708267404</v>
      </c>
      <c r="AF13" s="238">
        <v>51.117407314726066</v>
      </c>
      <c r="AG13" s="238">
        <v>50.861820278152436</v>
      </c>
      <c r="AH13" s="238">
        <v>50.607511176761676</v>
      </c>
      <c r="AI13" s="238">
        <v>50.354473620877869</v>
      </c>
      <c r="AJ13" s="238">
        <v>50.102701252773478</v>
      </c>
      <c r="AK13" s="238">
        <v>49.852187746509614</v>
      </c>
      <c r="AL13" s="238">
        <v>49.602926807777067</v>
      </c>
      <c r="AM13" s="238">
        <v>49.354912173738178</v>
      </c>
      <c r="AN13" s="238">
        <v>49.108137612869484</v>
      </c>
      <c r="AO13" s="238">
        <v>48.862596924805139</v>
      </c>
      <c r="AP13" s="238">
        <v>48.618283940181115</v>
      </c>
    </row>
    <row r="14" spans="1:42" x14ac:dyDescent="0.25">
      <c r="A14">
        <v>2025</v>
      </c>
      <c r="B14" s="238">
        <v>419.12447432242334</v>
      </c>
      <c r="C14" s="238">
        <v>46.335722346630348</v>
      </c>
      <c r="E14" s="3">
        <v>2025</v>
      </c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238">
        <v>46.335722346630348</v>
      </c>
      <c r="R14" s="238">
        <v>46.104043734897196</v>
      </c>
      <c r="S14" s="238">
        <v>45.873523516222711</v>
      </c>
      <c r="T14" s="238">
        <v>45.6441558986416</v>
      </c>
      <c r="U14" s="238">
        <v>45.415935119148394</v>
      </c>
      <c r="V14" s="238">
        <v>45.188855443552654</v>
      </c>
      <c r="W14" s="238">
        <v>44.962911166334891</v>
      </c>
      <c r="X14" s="238">
        <v>44.738096610503213</v>
      </c>
      <c r="Y14" s="238">
        <v>44.514406127450698</v>
      </c>
      <c r="Z14" s="238">
        <v>44.291834096813439</v>
      </c>
      <c r="AA14" s="238">
        <v>44.070374926329379</v>
      </c>
      <c r="AB14" s="238">
        <v>43.850023051697725</v>
      </c>
      <c r="AC14" s="238">
        <v>43.630772936439243</v>
      </c>
      <c r="AD14" s="238">
        <v>43.412619071757049</v>
      </c>
      <c r="AE14" s="238">
        <v>43.195555976398268</v>
      </c>
      <c r="AF14" s="238">
        <v>42.979578196516272</v>
      </c>
      <c r="AG14" s="238">
        <v>42.764680305533687</v>
      </c>
      <c r="AH14" s="238">
        <v>42.550856904006018</v>
      </c>
      <c r="AI14" s="238">
        <v>42.338102619485994</v>
      </c>
      <c r="AJ14" s="238">
        <v>42.126412106388557</v>
      </c>
      <c r="AK14" s="238">
        <v>41.915780045856621</v>
      </c>
      <c r="AL14" s="238">
        <v>41.706201145627332</v>
      </c>
      <c r="AM14" s="238">
        <v>41.497670139899199</v>
      </c>
      <c r="AN14" s="238">
        <v>41.2901817891997</v>
      </c>
      <c r="AO14" s="238">
        <v>41.083730880253704</v>
      </c>
      <c r="AP14" s="238">
        <v>40.87831222585244</v>
      </c>
    </row>
    <row r="15" spans="1:42" x14ac:dyDescent="0.25">
      <c r="A15">
        <v>2026</v>
      </c>
      <c r="B15" s="238">
        <v>459.10544484210101</v>
      </c>
      <c r="C15" s="238">
        <v>39.980970519677669</v>
      </c>
      <c r="E15" s="3">
        <v>2026</v>
      </c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238">
        <v>39.980970519677669</v>
      </c>
      <c r="S15" s="238">
        <v>39.781065667079282</v>
      </c>
      <c r="T15" s="238">
        <v>39.582160338743883</v>
      </c>
      <c r="U15" s="238">
        <v>39.384249537050167</v>
      </c>
      <c r="V15" s="238">
        <v>39.187328289364913</v>
      </c>
      <c r="W15" s="238">
        <v>38.991391647918093</v>
      </c>
      <c r="X15" s="238">
        <v>38.796434689678506</v>
      </c>
      <c r="Y15" s="238">
        <v>38.602452516230109</v>
      </c>
      <c r="Z15" s="238">
        <v>38.40944025364896</v>
      </c>
      <c r="AA15" s="238">
        <v>38.217393052380714</v>
      </c>
      <c r="AB15" s="238">
        <v>38.026306087118812</v>
      </c>
      <c r="AC15" s="238">
        <v>37.836174556683218</v>
      </c>
      <c r="AD15" s="238">
        <v>37.646993683899801</v>
      </c>
      <c r="AE15" s="238">
        <v>37.458758715480307</v>
      </c>
      <c r="AF15" s="238">
        <v>37.271464921902904</v>
      </c>
      <c r="AG15" s="238">
        <v>37.085107597293387</v>
      </c>
      <c r="AH15" s="238">
        <v>36.899682059306919</v>
      </c>
      <c r="AI15" s="238">
        <v>36.715183649010385</v>
      </c>
      <c r="AJ15" s="238">
        <v>36.531607730765337</v>
      </c>
      <c r="AK15" s="238">
        <v>36.348949692111503</v>
      </c>
      <c r="AL15" s="238">
        <v>36.167204943650951</v>
      </c>
      <c r="AM15" s="238">
        <v>35.986368918932698</v>
      </c>
      <c r="AN15" s="238">
        <v>35.806437074338035</v>
      </c>
      <c r="AO15" s="238">
        <v>35.627404888966339</v>
      </c>
      <c r="AP15" s="238">
        <v>35.449267864521509</v>
      </c>
    </row>
    <row r="16" spans="1:42" x14ac:dyDescent="0.25">
      <c r="A16">
        <v>2027</v>
      </c>
      <c r="B16" s="238">
        <v>494.55589983612299</v>
      </c>
      <c r="C16" s="238">
        <v>35.450454994021982</v>
      </c>
      <c r="E16" s="3">
        <v>2027</v>
      </c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38">
        <v>35.450454994021982</v>
      </c>
      <c r="T16" s="238">
        <v>35.273202719051874</v>
      </c>
      <c r="U16" s="238">
        <v>35.096836705456617</v>
      </c>
      <c r="V16" s="238">
        <v>34.921352521929329</v>
      </c>
      <c r="W16" s="238">
        <v>34.746745759319687</v>
      </c>
      <c r="X16" s="238">
        <v>34.573012030523088</v>
      </c>
      <c r="Y16" s="238">
        <v>34.400146970370471</v>
      </c>
      <c r="Z16" s="238">
        <v>34.228146235518615</v>
      </c>
      <c r="AA16" s="238">
        <v>34.057005504341028</v>
      </c>
      <c r="AB16" s="238">
        <v>33.88672047681932</v>
      </c>
      <c r="AC16" s="238">
        <v>33.717286874435224</v>
      </c>
      <c r="AD16" s="238">
        <v>33.548700440063044</v>
      </c>
      <c r="AE16" s="238">
        <v>33.380956937862734</v>
      </c>
      <c r="AF16" s="238">
        <v>33.214052153173419</v>
      </c>
      <c r="AG16" s="238">
        <v>33.047981892407556</v>
      </c>
      <c r="AH16" s="238">
        <v>32.882741982945518</v>
      </c>
      <c r="AI16" s="238">
        <v>32.718328273030792</v>
      </c>
      <c r="AJ16" s="238">
        <v>32.554736631665634</v>
      </c>
      <c r="AK16" s="238">
        <v>32.391962948507306</v>
      </c>
      <c r="AL16" s="238">
        <v>32.230003133764768</v>
      </c>
      <c r="AM16" s="238">
        <v>32.068853118095944</v>
      </c>
      <c r="AN16" s="238">
        <v>31.908508852505467</v>
      </c>
      <c r="AO16" s="238">
        <v>31.748966308242942</v>
      </c>
      <c r="AP16" s="238">
        <v>31.590221476701725</v>
      </c>
    </row>
    <row r="17" spans="1:42" x14ac:dyDescent="0.25">
      <c r="A17">
        <v>2028</v>
      </c>
      <c r="B17" s="238">
        <v>524.36917395847001</v>
      </c>
      <c r="C17" s="238">
        <v>29.813274122347025</v>
      </c>
      <c r="E17" s="3">
        <v>2028</v>
      </c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238">
        <v>29.813274122347025</v>
      </c>
      <c r="U17" s="238">
        <v>29.66420775173529</v>
      </c>
      <c r="V17" s="238">
        <v>29.515886712976613</v>
      </c>
      <c r="W17" s="238">
        <v>29.368307279411731</v>
      </c>
      <c r="X17" s="238">
        <v>29.221465743014672</v>
      </c>
      <c r="Y17" s="238">
        <v>29.0753584142996</v>
      </c>
      <c r="Z17" s="238">
        <v>28.929981622228102</v>
      </c>
      <c r="AA17" s="238">
        <v>28.78533171411696</v>
      </c>
      <c r="AB17" s="238">
        <v>28.641405055546375</v>
      </c>
      <c r="AC17" s="238">
        <v>28.498198030268643</v>
      </c>
      <c r="AD17" s="238">
        <v>28.355707040117302</v>
      </c>
      <c r="AE17" s="238">
        <v>28.213928504916716</v>
      </c>
      <c r="AF17" s="238">
        <v>28.072858862392135</v>
      </c>
      <c r="AG17" s="238">
        <v>27.932494568080173</v>
      </c>
      <c r="AH17" s="238">
        <v>27.792832095239774</v>
      </c>
      <c r="AI17" s="238">
        <v>27.653867934763575</v>
      </c>
      <c r="AJ17" s="238">
        <v>27.515598595089756</v>
      </c>
      <c r="AK17" s="238">
        <v>27.378020602114308</v>
      </c>
      <c r="AL17" s="238">
        <v>27.241130499103736</v>
      </c>
      <c r="AM17" s="238">
        <v>27.104924846608217</v>
      </c>
      <c r="AN17" s="238">
        <v>26.969400222375175</v>
      </c>
      <c r="AO17" s="238">
        <v>26.834553221263299</v>
      </c>
      <c r="AP17" s="238">
        <v>26.700380455156985</v>
      </c>
    </row>
    <row r="18" spans="1:42" x14ac:dyDescent="0.25">
      <c r="A18">
        <v>2029</v>
      </c>
      <c r="B18" s="238">
        <v>547.14939952082932</v>
      </c>
      <c r="C18" s="238">
        <v>22.780225562359306</v>
      </c>
      <c r="E18" s="3">
        <v>2029</v>
      </c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238">
        <v>22.780225562359306</v>
      </c>
      <c r="V18" s="238">
        <v>22.666324434547509</v>
      </c>
      <c r="W18" s="238">
        <v>22.552992812374772</v>
      </c>
      <c r="X18" s="238">
        <v>22.440227848312897</v>
      </c>
      <c r="Y18" s="238">
        <v>22.328026709071334</v>
      </c>
      <c r="Z18" s="238">
        <v>22.216386575525977</v>
      </c>
      <c r="AA18" s="238">
        <v>22.105304642648349</v>
      </c>
      <c r="AB18" s="238">
        <v>21.994778119435107</v>
      </c>
      <c r="AC18" s="238">
        <v>21.884804228837933</v>
      </c>
      <c r="AD18" s="238">
        <v>21.77538020769374</v>
      </c>
      <c r="AE18" s="238">
        <v>21.666503306655272</v>
      </c>
      <c r="AF18" s="238">
        <v>21.558170790121995</v>
      </c>
      <c r="AG18" s="238">
        <v>21.450379936171387</v>
      </c>
      <c r="AH18" s="238">
        <v>21.343128036490533</v>
      </c>
      <c r="AI18" s="238">
        <v>21.236412396308079</v>
      </c>
      <c r="AJ18" s="238">
        <v>21.130230334326537</v>
      </c>
      <c r="AK18" s="238">
        <v>21.024579182654904</v>
      </c>
      <c r="AL18" s="238">
        <v>20.919456286741632</v>
      </c>
      <c r="AM18" s="238">
        <v>20.814859005307923</v>
      </c>
      <c r="AN18" s="238">
        <v>20.710784710281381</v>
      </c>
      <c r="AO18" s="238">
        <v>20.607230786729975</v>
      </c>
      <c r="AP18" s="238">
        <v>20.504194632796327</v>
      </c>
    </row>
    <row r="19" spans="1:42" x14ac:dyDescent="0.25">
      <c r="A19">
        <v>2030</v>
      </c>
      <c r="B19" s="238">
        <v>565.58841986863695</v>
      </c>
      <c r="C19" s="238">
        <v>18.439020347807627</v>
      </c>
      <c r="E19" s="3">
        <v>2030</v>
      </c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238">
        <v>18.439020347807627</v>
      </c>
      <c r="W19" s="238">
        <v>18.34682524606859</v>
      </c>
      <c r="X19" s="238">
        <v>18.255091119838248</v>
      </c>
      <c r="Y19" s="238">
        <v>18.163815664239056</v>
      </c>
      <c r="Z19" s="238">
        <v>18.07299658591786</v>
      </c>
      <c r="AA19" s="238">
        <v>17.98263160298827</v>
      </c>
      <c r="AB19" s="238">
        <v>17.89271844497333</v>
      </c>
      <c r="AC19" s="238">
        <v>17.803254852748463</v>
      </c>
      <c r="AD19" s="238">
        <v>17.714238578484721</v>
      </c>
      <c r="AE19" s="238">
        <v>17.625667385592298</v>
      </c>
      <c r="AF19" s="238">
        <v>17.537539048664335</v>
      </c>
      <c r="AG19" s="238">
        <v>17.449851353421014</v>
      </c>
      <c r="AH19" s="238">
        <v>17.362602096653912</v>
      </c>
      <c r="AI19" s="238">
        <v>17.275789086170644</v>
      </c>
      <c r="AJ19" s="238">
        <v>17.189410140739788</v>
      </c>
      <c r="AK19" s="238">
        <v>17.10346309003609</v>
      </c>
      <c r="AL19" s="238">
        <v>17.017945774585908</v>
      </c>
      <c r="AM19" s="238">
        <v>16.932856045712978</v>
      </c>
      <c r="AN19" s="238">
        <v>16.848191765484415</v>
      </c>
      <c r="AO19" s="238">
        <v>16.763950806656993</v>
      </c>
      <c r="AP19" s="238">
        <v>16.680131052623707</v>
      </c>
    </row>
    <row r="20" spans="1:42" x14ac:dyDescent="0.25">
      <c r="A20">
        <v>2031</v>
      </c>
      <c r="B20" s="238">
        <v>581.74018076481298</v>
      </c>
      <c r="C20" s="238">
        <v>16.151760896176029</v>
      </c>
      <c r="E20" s="3">
        <v>2031</v>
      </c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238">
        <v>16.151760896176029</v>
      </c>
      <c r="X20" s="238">
        <v>16.071002091695149</v>
      </c>
      <c r="Y20" s="238">
        <v>15.990647081236673</v>
      </c>
      <c r="Z20" s="238">
        <v>15.91069384583049</v>
      </c>
      <c r="AA20" s="238">
        <v>15.831140376601338</v>
      </c>
      <c r="AB20" s="238">
        <v>15.751984674718331</v>
      </c>
      <c r="AC20" s="238">
        <v>15.67322475134474</v>
      </c>
      <c r="AD20" s="238">
        <v>15.594858627588016</v>
      </c>
      <c r="AE20" s="238">
        <v>15.516884334450076</v>
      </c>
      <c r="AF20" s="238">
        <v>15.439299912777825</v>
      </c>
      <c r="AG20" s="238">
        <v>15.362103413213937</v>
      </c>
      <c r="AH20" s="238">
        <v>15.285292896147867</v>
      </c>
      <c r="AI20" s="238">
        <v>15.208866431667129</v>
      </c>
      <c r="AJ20" s="238">
        <v>15.132822099508793</v>
      </c>
      <c r="AK20" s="238">
        <v>15.05715798901125</v>
      </c>
      <c r="AL20" s="238">
        <v>14.981872199066194</v>
      </c>
      <c r="AM20" s="238">
        <v>14.906962838070863</v>
      </c>
      <c r="AN20" s="238">
        <v>14.832428023880507</v>
      </c>
      <c r="AO20" s="238">
        <v>14.758265883761105</v>
      </c>
      <c r="AP20" s="238">
        <v>14.684474554342298</v>
      </c>
    </row>
    <row r="21" spans="1:42" x14ac:dyDescent="0.25">
      <c r="A21">
        <v>2032</v>
      </c>
      <c r="B21" s="238">
        <v>596.122507271176</v>
      </c>
      <c r="C21" s="238">
        <v>14.382326506363029</v>
      </c>
      <c r="E21" s="3">
        <v>2032</v>
      </c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238">
        <v>14.382326506363029</v>
      </c>
      <c r="Y21" s="238">
        <v>14.310414873831213</v>
      </c>
      <c r="Z21" s="238">
        <v>14.238862799462058</v>
      </c>
      <c r="AA21" s="238">
        <v>14.167668485464748</v>
      </c>
      <c r="AB21" s="238">
        <v>14.096830143037424</v>
      </c>
      <c r="AC21" s="238">
        <v>14.026345992322238</v>
      </c>
      <c r="AD21" s="238">
        <v>13.956214262360627</v>
      </c>
      <c r="AE21" s="238">
        <v>13.886433191048823</v>
      </c>
      <c r="AF21" s="238">
        <v>13.817001025093578</v>
      </c>
      <c r="AG21" s="238">
        <v>13.747916019968111</v>
      </c>
      <c r="AH21" s="238">
        <v>13.679176439868272</v>
      </c>
      <c r="AI21" s="238">
        <v>13.610780557668928</v>
      </c>
      <c r="AJ21" s="238">
        <v>13.542726654880585</v>
      </c>
      <c r="AK21" s="238">
        <v>13.475013021606182</v>
      </c>
      <c r="AL21" s="238">
        <v>13.407637956498153</v>
      </c>
      <c r="AM21" s="238">
        <v>13.340599766715661</v>
      </c>
      <c r="AN21" s="238">
        <v>13.273896767882082</v>
      </c>
      <c r="AO21" s="238">
        <v>13.207527284042673</v>
      </c>
      <c r="AP21" s="238">
        <v>13.141489647622459</v>
      </c>
    </row>
    <row r="22" spans="1:42" x14ac:dyDescent="0.25">
      <c r="A22">
        <v>2033</v>
      </c>
      <c r="B22" s="238">
        <v>609.80798616388347</v>
      </c>
      <c r="C22" s="238">
        <v>13.685478892707465</v>
      </c>
      <c r="E22" s="3">
        <v>2033</v>
      </c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238">
        <v>13.685478892707465</v>
      </c>
      <c r="Z22" s="238">
        <v>13.617051498243928</v>
      </c>
      <c r="AA22" s="238">
        <v>13.548966240752709</v>
      </c>
      <c r="AB22" s="238">
        <v>13.481221409548946</v>
      </c>
      <c r="AC22" s="238">
        <v>13.413815302501201</v>
      </c>
      <c r="AD22" s="238">
        <v>13.346746225988696</v>
      </c>
      <c r="AE22" s="238">
        <v>13.280012494858752</v>
      </c>
      <c r="AF22" s="238">
        <v>13.213612432384457</v>
      </c>
      <c r="AG22" s="238">
        <v>13.147544370222535</v>
      </c>
      <c r="AH22" s="238">
        <v>13.081806648371423</v>
      </c>
      <c r="AI22" s="238">
        <v>13.016397615129566</v>
      </c>
      <c r="AJ22" s="238">
        <v>12.951315627053917</v>
      </c>
      <c r="AK22" s="238">
        <v>12.886559048918649</v>
      </c>
      <c r="AL22" s="238">
        <v>12.822126253674057</v>
      </c>
      <c r="AM22" s="238">
        <v>12.758015622405686</v>
      </c>
      <c r="AN22" s="238">
        <v>12.694225544293658</v>
      </c>
      <c r="AO22" s="238">
        <v>12.630754416572188</v>
      </c>
      <c r="AP22" s="238">
        <v>12.567600644489328</v>
      </c>
    </row>
    <row r="23" spans="1:42" x14ac:dyDescent="0.25">
      <c r="A23">
        <v>2034</v>
      </c>
      <c r="B23" s="238">
        <v>623.18627806341306</v>
      </c>
      <c r="C23" s="238">
        <v>13.378291899529586</v>
      </c>
      <c r="E23" s="3">
        <v>2034</v>
      </c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238">
        <v>13.378291899529586</v>
      </c>
      <c r="AA23" s="238">
        <v>13.311400440031937</v>
      </c>
      <c r="AB23" s="238">
        <v>13.244843437831779</v>
      </c>
      <c r="AC23" s="238">
        <v>13.17861922064262</v>
      </c>
      <c r="AD23" s="238">
        <v>13.112726124539407</v>
      </c>
      <c r="AE23" s="238">
        <v>13.04716249391671</v>
      </c>
      <c r="AF23" s="238">
        <v>12.981926681447128</v>
      </c>
      <c r="AG23" s="238">
        <v>12.917017048039892</v>
      </c>
      <c r="AH23" s="238">
        <v>12.852431962799692</v>
      </c>
      <c r="AI23" s="238">
        <v>12.788169802985692</v>
      </c>
      <c r="AJ23" s="238">
        <v>12.724228953970766</v>
      </c>
      <c r="AK23" s="238">
        <v>12.66060780920091</v>
      </c>
      <c r="AL23" s="238">
        <v>12.597304770154906</v>
      </c>
      <c r="AM23" s="238">
        <v>12.534318246304133</v>
      </c>
      <c r="AN23" s="238">
        <v>12.471646655072613</v>
      </c>
      <c r="AO23" s="238">
        <v>12.40928842179725</v>
      </c>
      <c r="AP23" s="238">
        <v>12.347241979688263</v>
      </c>
    </row>
    <row r="24" spans="1:42" x14ac:dyDescent="0.25">
      <c r="A24">
        <v>2035</v>
      </c>
      <c r="B24" s="238">
        <v>636.82570607727394</v>
      </c>
      <c r="C24" s="238">
        <v>13.639428013860879</v>
      </c>
      <c r="E24" s="3">
        <v>2035</v>
      </c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238">
        <v>13.639428013860879</v>
      </c>
      <c r="AB24" s="238">
        <v>13.571230873791574</v>
      </c>
      <c r="AC24" s="238">
        <v>13.503374719422618</v>
      </c>
      <c r="AD24" s="238">
        <v>13.435857845825504</v>
      </c>
      <c r="AE24" s="238">
        <v>13.368678556596377</v>
      </c>
      <c r="AF24" s="238">
        <v>13.301835163813395</v>
      </c>
      <c r="AG24" s="238">
        <v>13.235325987994329</v>
      </c>
      <c r="AH24" s="238">
        <v>13.169149358054357</v>
      </c>
      <c r="AI24" s="238">
        <v>13.103303611264085</v>
      </c>
      <c r="AJ24" s="238">
        <v>13.037787093207765</v>
      </c>
      <c r="AK24" s="238">
        <v>12.972598157741725</v>
      </c>
      <c r="AL24" s="238">
        <v>12.907735166953017</v>
      </c>
      <c r="AM24" s="238">
        <v>12.843196491118253</v>
      </c>
      <c r="AN24" s="238">
        <v>12.778980508662663</v>
      </c>
      <c r="AO24" s="238">
        <v>12.715085606119349</v>
      </c>
      <c r="AP24" s="238">
        <v>12.651510178088753</v>
      </c>
    </row>
    <row r="25" spans="1:42" x14ac:dyDescent="0.25">
      <c r="A25">
        <v>2036</v>
      </c>
      <c r="B25" s="238">
        <v>651.26286951986197</v>
      </c>
      <c r="C25" s="238">
        <v>14.43716344258803</v>
      </c>
      <c r="E25" s="3">
        <v>2036</v>
      </c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238">
        <v>14.43716344258803</v>
      </c>
      <c r="AC25" s="238">
        <v>14.36497762537509</v>
      </c>
      <c r="AD25" s="238">
        <v>14.293152737248215</v>
      </c>
      <c r="AE25" s="238">
        <v>14.221686973561974</v>
      </c>
      <c r="AF25" s="238">
        <v>14.150578538694164</v>
      </c>
      <c r="AG25" s="238">
        <v>14.079825646000694</v>
      </c>
      <c r="AH25" s="238">
        <v>14.009426517770692</v>
      </c>
      <c r="AI25" s="238">
        <v>13.939379385181837</v>
      </c>
      <c r="AJ25" s="238">
        <v>13.869682488255927</v>
      </c>
      <c r="AK25" s="238">
        <v>13.800334075814648</v>
      </c>
      <c r="AL25" s="238">
        <v>13.731332405435575</v>
      </c>
      <c r="AM25" s="238">
        <v>13.662675743408396</v>
      </c>
      <c r="AN25" s="238">
        <v>13.594362364691357</v>
      </c>
      <c r="AO25" s="238">
        <v>13.5263905528679</v>
      </c>
      <c r="AP25" s="238">
        <v>13.458758600103561</v>
      </c>
    </row>
    <row r="26" spans="1:42" x14ac:dyDescent="0.25">
      <c r="A26">
        <v>2037</v>
      </c>
      <c r="B26" s="238">
        <v>667.34488054830581</v>
      </c>
      <c r="C26" s="238">
        <v>16.082011028443844</v>
      </c>
      <c r="E26" s="3">
        <v>2037</v>
      </c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238">
        <v>16.082011028443844</v>
      </c>
      <c r="AD26" s="238">
        <v>16.001600973301624</v>
      </c>
      <c r="AE26" s="238">
        <v>15.921592968435117</v>
      </c>
      <c r="AF26" s="238">
        <v>15.841985003592942</v>
      </c>
      <c r="AG26" s="238">
        <v>15.762775078574977</v>
      </c>
      <c r="AH26" s="238">
        <v>15.683961203182102</v>
      </c>
      <c r="AI26" s="238">
        <v>15.605541397166194</v>
      </c>
      <c r="AJ26" s="238">
        <v>15.527513690180362</v>
      </c>
      <c r="AK26" s="238">
        <v>15.44987612172946</v>
      </c>
      <c r="AL26" s="238">
        <v>15.372626741120811</v>
      </c>
      <c r="AM26" s="238">
        <v>15.295763607415209</v>
      </c>
      <c r="AN26" s="238">
        <v>15.219284789378131</v>
      </c>
      <c r="AO26" s="238">
        <v>15.143188365431243</v>
      </c>
      <c r="AP26" s="238">
        <v>15.067472423604087</v>
      </c>
    </row>
    <row r="27" spans="1:42" x14ac:dyDescent="0.25">
      <c r="A27">
        <v>2038</v>
      </c>
      <c r="B27" s="238">
        <v>684.70852374427204</v>
      </c>
      <c r="C27" s="238">
        <v>17.363643195966233</v>
      </c>
      <c r="E27" s="3">
        <v>2038</v>
      </c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238">
        <v>17.363643195966233</v>
      </c>
      <c r="AE27" s="238">
        <v>17.276824979986401</v>
      </c>
      <c r="AF27" s="238">
        <v>17.190440855086472</v>
      </c>
      <c r="AG27" s="238">
        <v>17.104488650811039</v>
      </c>
      <c r="AH27" s="238">
        <v>17.018966207556982</v>
      </c>
      <c r="AI27" s="238">
        <v>16.9338713765192</v>
      </c>
      <c r="AJ27" s="238">
        <v>16.849202019636603</v>
      </c>
      <c r="AK27" s="238">
        <v>16.76495600953842</v>
      </c>
      <c r="AL27" s="238">
        <v>16.681131229490727</v>
      </c>
      <c r="AM27" s="238">
        <v>16.597725573343272</v>
      </c>
      <c r="AN27" s="238">
        <v>16.514736945476557</v>
      </c>
      <c r="AO27" s="238">
        <v>16.432163260749174</v>
      </c>
      <c r="AP27" s="238">
        <v>16.35000244444543</v>
      </c>
    </row>
    <row r="28" spans="1:42" x14ac:dyDescent="0.25">
      <c r="A28">
        <v>2039</v>
      </c>
      <c r="B28" s="238">
        <v>704.09618787094951</v>
      </c>
      <c r="C28" s="238">
        <v>19.387664126677464</v>
      </c>
      <c r="E28" s="3">
        <v>2039</v>
      </c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238">
        <v>19.387664126677464</v>
      </c>
      <c r="AF28" s="238">
        <v>19.290725806044076</v>
      </c>
      <c r="AG28" s="238">
        <v>19.194272177013858</v>
      </c>
      <c r="AH28" s="238">
        <v>19.098300816128788</v>
      </c>
      <c r="AI28" s="238">
        <v>19.002809312048143</v>
      </c>
      <c r="AJ28" s="238">
        <v>18.907795265487906</v>
      </c>
      <c r="AK28" s="238">
        <v>18.813256289160464</v>
      </c>
      <c r="AL28" s="238">
        <v>18.719190007714662</v>
      </c>
      <c r="AM28" s="238">
        <v>18.625594057676089</v>
      </c>
      <c r="AN28" s="238">
        <v>18.532466087387707</v>
      </c>
      <c r="AO28" s="238">
        <v>18.43980375695077</v>
      </c>
      <c r="AP28" s="238">
        <v>18.347604738166016</v>
      </c>
    </row>
    <row r="29" spans="1:42" x14ac:dyDescent="0.25">
      <c r="A29">
        <v>2040</v>
      </c>
      <c r="B29" s="238">
        <v>723.03817253373199</v>
      </c>
      <c r="C29" s="238">
        <v>18.941984662782488</v>
      </c>
      <c r="E29" s="3">
        <v>2040</v>
      </c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238">
        <v>18.941984662782488</v>
      </c>
      <c r="AG29" s="238">
        <v>18.847274739468574</v>
      </c>
      <c r="AH29" s="238">
        <v>18.753038365771232</v>
      </c>
      <c r="AI29" s="238">
        <v>18.659273173942378</v>
      </c>
      <c r="AJ29" s="238">
        <v>18.565976808072666</v>
      </c>
      <c r="AK29" s="238">
        <v>18.473146924032303</v>
      </c>
      <c r="AL29" s="238">
        <v>18.380781189412144</v>
      </c>
      <c r="AM29" s="238">
        <v>18.28887728346508</v>
      </c>
      <c r="AN29" s="238">
        <v>18.197432897047754</v>
      </c>
      <c r="AO29" s="238">
        <v>18.106445732562516</v>
      </c>
      <c r="AP29" s="238">
        <v>18.015913503899704</v>
      </c>
    </row>
    <row r="30" spans="1:42" x14ac:dyDescent="0.25">
      <c r="A30">
        <v>2041</v>
      </c>
      <c r="B30" s="238">
        <v>738.41752726165578</v>
      </c>
      <c r="C30" s="238">
        <v>15.379354727923783</v>
      </c>
      <c r="E30" s="3">
        <v>2041</v>
      </c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238">
        <v>15.379354727923783</v>
      </c>
      <c r="AH30" s="238">
        <v>15.302457954284163</v>
      </c>
      <c r="AI30" s="238">
        <v>15.225945664512743</v>
      </c>
      <c r="AJ30" s="238">
        <v>15.14981593619018</v>
      </c>
      <c r="AK30" s="238">
        <v>15.07406685650923</v>
      </c>
      <c r="AL30" s="238">
        <v>14.998696522226684</v>
      </c>
      <c r="AM30" s="238">
        <v>14.92370303961555</v>
      </c>
      <c r="AN30" s="238">
        <v>14.849084524417473</v>
      </c>
      <c r="AO30" s="238">
        <v>14.774839101795385</v>
      </c>
      <c r="AP30" s="238">
        <v>14.700964906286407</v>
      </c>
    </row>
    <row r="31" spans="1:42" x14ac:dyDescent="0.25">
      <c r="A31">
        <v>2042</v>
      </c>
      <c r="B31" s="238">
        <v>752.91839104674204</v>
      </c>
      <c r="C31" s="238">
        <v>14.500863785086267</v>
      </c>
      <c r="E31" s="3">
        <v>2042</v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238">
        <v>14.500863785086267</v>
      </c>
      <c r="AI31" s="238">
        <v>14.428359466160835</v>
      </c>
      <c r="AJ31" s="238">
        <v>14.356217668830032</v>
      </c>
      <c r="AK31" s="238">
        <v>14.284436580485881</v>
      </c>
      <c r="AL31" s="238">
        <v>14.213014397583454</v>
      </c>
      <c r="AM31" s="238">
        <v>14.141949325595537</v>
      </c>
      <c r="AN31" s="238">
        <v>14.071239578967559</v>
      </c>
      <c r="AO31" s="238">
        <v>14.00088338107272</v>
      </c>
      <c r="AP31" s="238">
        <v>13.930878964167357</v>
      </c>
    </row>
    <row r="32" spans="1:42" x14ac:dyDescent="0.25">
      <c r="A32">
        <v>2043</v>
      </c>
      <c r="B32" s="238">
        <v>768.30904252431355</v>
      </c>
      <c r="C32" s="238">
        <v>15.39065147757151</v>
      </c>
      <c r="E32" s="3">
        <v>2043</v>
      </c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238">
        <v>15.39065147757151</v>
      </c>
      <c r="AJ32" s="238">
        <v>15.313698220183651</v>
      </c>
      <c r="AK32" s="238">
        <v>15.237129729082735</v>
      </c>
      <c r="AL32" s="238">
        <v>15.16094408043732</v>
      </c>
      <c r="AM32" s="238">
        <v>15.085139360035134</v>
      </c>
      <c r="AN32" s="238">
        <v>15.00971366323496</v>
      </c>
      <c r="AO32" s="238">
        <v>14.934665094918785</v>
      </c>
      <c r="AP32" s="238">
        <v>14.859991769444189</v>
      </c>
    </row>
    <row r="33" spans="1:43" x14ac:dyDescent="0.25">
      <c r="A33">
        <v>2044</v>
      </c>
      <c r="B33" s="238">
        <v>784.22011229435304</v>
      </c>
      <c r="C33" s="238">
        <v>15.911069770039489</v>
      </c>
      <c r="E33" s="3">
        <v>2044</v>
      </c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238">
        <v>15.911069770039489</v>
      </c>
      <c r="AK33" s="238">
        <v>15.831514421189292</v>
      </c>
      <c r="AL33" s="238">
        <v>15.752356849083347</v>
      </c>
      <c r="AM33" s="238">
        <v>15.673595064837929</v>
      </c>
      <c r="AN33" s="238">
        <v>15.59522708951374</v>
      </c>
      <c r="AO33" s="238">
        <v>15.517250954066172</v>
      </c>
      <c r="AP33" s="238">
        <v>15.439664699295841</v>
      </c>
    </row>
    <row r="34" spans="1:43" x14ac:dyDescent="0.25">
      <c r="A34">
        <v>2045</v>
      </c>
      <c r="B34" s="238">
        <v>800.92155866906978</v>
      </c>
      <c r="C34" s="238">
        <v>16.701446374716738</v>
      </c>
      <c r="E34" s="3">
        <v>2045</v>
      </c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238">
        <v>16.701446374716738</v>
      </c>
      <c r="AL34" s="238">
        <v>16.617939142843156</v>
      </c>
      <c r="AM34" s="238">
        <v>16.534849447128941</v>
      </c>
      <c r="AN34" s="238">
        <v>16.452175199893293</v>
      </c>
      <c r="AO34" s="238">
        <v>16.369914323893827</v>
      </c>
      <c r="AP34" s="238">
        <v>16.288064752274359</v>
      </c>
    </row>
    <row r="35" spans="1:43" x14ac:dyDescent="0.25">
      <c r="A35">
        <v>2046</v>
      </c>
      <c r="B35" s="238">
        <v>818.26367714668902</v>
      </c>
      <c r="C35" s="238">
        <v>17.342118477619238</v>
      </c>
      <c r="E35" s="3">
        <v>2046</v>
      </c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238">
        <v>17.342118477619238</v>
      </c>
      <c r="AM35" s="238">
        <v>17.25540788523114</v>
      </c>
      <c r="AN35" s="238">
        <v>17.169130845804986</v>
      </c>
      <c r="AO35" s="238">
        <v>17.08328519157596</v>
      </c>
      <c r="AP35" s="238">
        <v>16.997868765618083</v>
      </c>
    </row>
    <row r="36" spans="1:43" x14ac:dyDescent="0.25">
      <c r="A36">
        <v>2047</v>
      </c>
      <c r="B36" s="238">
        <v>836.53688520437572</v>
      </c>
      <c r="C36" s="238">
        <v>18.273208057686702</v>
      </c>
      <c r="E36" s="3">
        <v>2047</v>
      </c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238">
        <v>18.273208057686702</v>
      </c>
      <c r="AN36" s="238">
        <v>18.181842017398267</v>
      </c>
      <c r="AO36" s="238">
        <v>18.09093280731128</v>
      </c>
      <c r="AP36" s="238">
        <v>18.000478143274719</v>
      </c>
    </row>
    <row r="37" spans="1:43" x14ac:dyDescent="0.25">
      <c r="A37">
        <v>2048</v>
      </c>
      <c r="B37" s="238">
        <v>854.69077521855104</v>
      </c>
      <c r="C37" s="238">
        <v>18.153890014175317</v>
      </c>
      <c r="E37" s="3">
        <v>2048</v>
      </c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238">
        <v>18.153890014175317</v>
      </c>
      <c r="AO37" s="238">
        <v>18.063120564104441</v>
      </c>
      <c r="AP37" s="238">
        <v>17.97280496128392</v>
      </c>
    </row>
    <row r="38" spans="1:43" x14ac:dyDescent="0.25">
      <c r="A38">
        <v>2049</v>
      </c>
      <c r="B38" s="238">
        <v>871.65254516666755</v>
      </c>
      <c r="C38" s="238">
        <v>16.961769948116512</v>
      </c>
      <c r="E38" s="3">
        <v>2049</v>
      </c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238">
        <v>16.961769948116512</v>
      </c>
      <c r="AP38" s="238">
        <v>16.876961098375929</v>
      </c>
    </row>
    <row r="39" spans="1:43" x14ac:dyDescent="0.25">
      <c r="A39">
        <v>2050</v>
      </c>
      <c r="B39" s="238">
        <v>887.77979572256299</v>
      </c>
      <c r="C39" s="238">
        <v>16.127250555895444</v>
      </c>
      <c r="E39" s="3">
        <v>2050</v>
      </c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238">
        <v>16.127250555895444</v>
      </c>
    </row>
    <row r="40" spans="1:43" x14ac:dyDescent="0.25">
      <c r="E40" s="3" t="s">
        <v>205</v>
      </c>
      <c r="F40" s="242">
        <v>4.8190000000000603</v>
      </c>
      <c r="G40" s="242">
        <v>6.4654903598015947</v>
      </c>
      <c r="H40" s="242">
        <v>8.1045775482009308</v>
      </c>
      <c r="I40" s="242">
        <v>19.853987330844632</v>
      </c>
      <c r="J40" s="242">
        <v>41.838931287130066</v>
      </c>
      <c r="K40" s="242">
        <v>78.535269930465404</v>
      </c>
      <c r="L40" s="242">
        <v>126.93331004991478</v>
      </c>
      <c r="M40" s="242">
        <v>188.87610609294489</v>
      </c>
      <c r="N40" s="242">
        <v>254.30987489896251</v>
      </c>
      <c r="O40" s="242">
        <v>313.7541298253916</v>
      </c>
      <c r="P40" s="242">
        <v>367.57129858917472</v>
      </c>
      <c r="Q40" s="242">
        <v>412.06916444285923</v>
      </c>
      <c r="R40" s="242">
        <v>449.98978914032256</v>
      </c>
      <c r="S40" s="242">
        <v>483.19029518864295</v>
      </c>
      <c r="T40" s="242">
        <v>510.58761783504679</v>
      </c>
      <c r="U40" s="242">
        <v>530.81490530823078</v>
      </c>
      <c r="V40" s="242">
        <v>546.59985112949744</v>
      </c>
      <c r="W40" s="242">
        <v>560.01861277002581</v>
      </c>
      <c r="X40" s="242">
        <v>571.60084621253873</v>
      </c>
      <c r="Y40" s="242">
        <v>582.42832087418367</v>
      </c>
      <c r="Z40" s="242">
        <v>592.89447116934218</v>
      </c>
      <c r="AA40" s="242">
        <v>603.56942682735632</v>
      </c>
      <c r="AB40" s="242">
        <v>614.98874313580779</v>
      </c>
      <c r="AC40" s="242">
        <v>627.99581044857257</v>
      </c>
      <c r="AD40" s="242">
        <v>642.21947459229568</v>
      </c>
      <c r="AE40" s="242">
        <v>658.39604134601188</v>
      </c>
      <c r="AF40" s="242">
        <v>674.04604580206433</v>
      </c>
      <c r="AG40" s="242">
        <v>686.05517030097781</v>
      </c>
      <c r="AH40" s="242">
        <v>697.12575823455904</v>
      </c>
      <c r="AI40" s="242">
        <v>709.03078092095791</v>
      </c>
      <c r="AJ40" s="242">
        <v>721.39669678639223</v>
      </c>
      <c r="AK40" s="242">
        <v>734.49115967717728</v>
      </c>
      <c r="AL40" s="242">
        <v>748.16082235641068</v>
      </c>
      <c r="AM40" s="242">
        <v>762.69322630231534</v>
      </c>
      <c r="AN40" s="242">
        <v>777.03365018497902</v>
      </c>
      <c r="AO40" s="242">
        <v>790.11025188217093</v>
      </c>
      <c r="AP40" s="242">
        <v>802.28695117865539</v>
      </c>
      <c r="AQ40" s="68"/>
    </row>
  </sheetData>
  <mergeCells count="1">
    <mergeCell ref="B1:C1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0.59999389629810485"/>
  </sheetPr>
  <dimension ref="A1:E39"/>
  <sheetViews>
    <sheetView topLeftCell="A3" workbookViewId="0">
      <selection activeCell="B7" sqref="B7"/>
    </sheetView>
  </sheetViews>
  <sheetFormatPr defaultRowHeight="15" x14ac:dyDescent="0.25"/>
  <cols>
    <col min="2" max="2" width="13.28515625" customWidth="1"/>
    <col min="3" max="3" width="13" customWidth="1"/>
    <col min="4" max="4" width="13.7109375" customWidth="1"/>
    <col min="5" max="5" width="12.5703125" customWidth="1"/>
  </cols>
  <sheetData>
    <row r="1" spans="1:5" x14ac:dyDescent="0.25">
      <c r="B1" s="482" t="s">
        <v>9</v>
      </c>
      <c r="C1" s="483"/>
      <c r="D1" s="484" t="s">
        <v>10</v>
      </c>
      <c r="E1" s="483"/>
    </row>
    <row r="2" spans="1:5" ht="30" x14ac:dyDescent="0.25">
      <c r="A2" s="243" t="s">
        <v>184</v>
      </c>
      <c r="B2" s="244" t="s">
        <v>206</v>
      </c>
      <c r="C2" s="245" t="s">
        <v>207</v>
      </c>
      <c r="D2" s="246" t="s">
        <v>206</v>
      </c>
      <c r="E2" s="247" t="s">
        <v>207</v>
      </c>
    </row>
    <row r="3" spans="1:5" x14ac:dyDescent="0.25">
      <c r="A3" s="82">
        <v>2014</v>
      </c>
      <c r="B3" s="248">
        <v>4.8189999999999804</v>
      </c>
      <c r="C3" s="79">
        <v>4.8189999999999804</v>
      </c>
      <c r="D3" s="249">
        <v>4.8190000000000603</v>
      </c>
      <c r="E3" s="250">
        <v>4.8190000000000603</v>
      </c>
    </row>
    <row r="4" spans="1:5" x14ac:dyDescent="0.25">
      <c r="A4" s="82">
        <v>2015</v>
      </c>
      <c r="B4" s="248">
        <v>6.4895853598015947</v>
      </c>
      <c r="C4" s="79">
        <v>6.4654903598015947</v>
      </c>
      <c r="D4" s="248">
        <v>6.4895853598015947</v>
      </c>
      <c r="E4" s="79">
        <v>6.4654903598015947</v>
      </c>
    </row>
    <row r="5" spans="1:5" x14ac:dyDescent="0.25">
      <c r="A5" s="82">
        <v>2016</v>
      </c>
      <c r="B5" s="248">
        <v>8.1609999999999694</v>
      </c>
      <c r="C5" s="79">
        <v>8.104577548200961</v>
      </c>
      <c r="D5" s="248">
        <v>8.1609999999999392</v>
      </c>
      <c r="E5" s="79">
        <v>8.1045775482009308</v>
      </c>
    </row>
    <row r="6" spans="1:5" x14ac:dyDescent="0.25">
      <c r="A6" s="82">
        <v>2017</v>
      </c>
      <c r="B6" s="248">
        <v>11.754047958180308</v>
      </c>
      <c r="C6" s="79">
        <v>11.657102618640296</v>
      </c>
      <c r="D6" s="248">
        <v>19.950932670384645</v>
      </c>
      <c r="E6" s="79">
        <v>19.853987330844632</v>
      </c>
    </row>
    <row r="7" spans="1:5" x14ac:dyDescent="0.25">
      <c r="A7" s="82">
        <v>2018</v>
      </c>
      <c r="B7" s="248">
        <v>16.5210775392401</v>
      </c>
      <c r="C7" s="79">
        <v>16.365846686606886</v>
      </c>
      <c r="D7" s="248">
        <v>42.035146563324297</v>
      </c>
      <c r="E7" s="79">
        <v>41.838931287130066</v>
      </c>
    </row>
    <row r="8" spans="1:5" x14ac:dyDescent="0.25">
      <c r="A8" s="82">
        <v>2019</v>
      </c>
      <c r="B8" s="248">
        <v>22.368746378459036</v>
      </c>
      <c r="C8" s="79">
        <v>22.131686292392789</v>
      </c>
      <c r="D8" s="248">
        <v>78.940679863095284</v>
      </c>
      <c r="E8" s="79">
        <v>78.535269930465404</v>
      </c>
    </row>
    <row r="9" spans="1:5" x14ac:dyDescent="0.25">
      <c r="A9" s="82">
        <v>2020</v>
      </c>
      <c r="B9" s="248">
        <v>29.254930523050302</v>
      </c>
      <c r="C9" s="79">
        <v>28.907212005522091</v>
      </c>
      <c r="D9" s="248">
        <v>127.73139633219699</v>
      </c>
      <c r="E9" s="79">
        <v>126.93331004991478</v>
      </c>
    </row>
    <row r="10" spans="1:5" x14ac:dyDescent="0.25">
      <c r="A10" s="82">
        <v>2021</v>
      </c>
      <c r="B10" s="248">
        <v>37.024580174125731</v>
      </c>
      <c r="C10" s="79">
        <v>36.532325596569905</v>
      </c>
      <c r="D10" s="248">
        <v>190.30885892547667</v>
      </c>
      <c r="E10" s="79">
        <v>188.87610609294489</v>
      </c>
    </row>
    <row r="11" spans="1:5" x14ac:dyDescent="0.25">
      <c r="A11" s="82">
        <v>2022</v>
      </c>
      <c r="B11" s="248">
        <v>45.923130509507899</v>
      </c>
      <c r="C11" s="79">
        <v>45.248214303969228</v>
      </c>
      <c r="D11" s="248">
        <v>256.68700826195902</v>
      </c>
      <c r="E11" s="79">
        <v>254.30987489896251</v>
      </c>
    </row>
    <row r="12" spans="1:5" x14ac:dyDescent="0.25">
      <c r="A12" s="82">
        <v>2023</v>
      </c>
      <c r="B12" s="248">
        <v>56.002040485851467</v>
      </c>
      <c r="C12" s="79">
        <v>55.100883208792951</v>
      </c>
      <c r="D12" s="248">
        <v>317.4028125628829</v>
      </c>
      <c r="E12" s="79">
        <v>313.7541298253916</v>
      </c>
    </row>
    <row r="13" spans="1:5" x14ac:dyDescent="0.25">
      <c r="A13" s="82">
        <v>2024</v>
      </c>
      <c r="B13" s="248">
        <v>67.688188965077202</v>
      </c>
      <c r="C13" s="79">
        <v>66.511527271974728</v>
      </c>
      <c r="D13" s="248">
        <v>372.78875197579299</v>
      </c>
      <c r="E13" s="79">
        <v>367.57129858917472</v>
      </c>
    </row>
    <row r="14" spans="1:5" x14ac:dyDescent="0.25">
      <c r="A14" s="82">
        <v>2025</v>
      </c>
      <c r="B14" s="248">
        <v>81.661337408237159</v>
      </c>
      <c r="C14" s="79">
        <v>80.152118078774805</v>
      </c>
      <c r="D14" s="248">
        <v>419.12447432242334</v>
      </c>
      <c r="E14" s="79">
        <v>412.06916444285923</v>
      </c>
    </row>
    <row r="15" spans="1:5" x14ac:dyDescent="0.25">
      <c r="A15" s="82">
        <v>2026</v>
      </c>
      <c r="B15" s="248">
        <v>97.214296983360796</v>
      </c>
      <c r="C15" s="79">
        <v>95.30431706350457</v>
      </c>
      <c r="D15" s="248">
        <v>459.10544484210101</v>
      </c>
      <c r="E15" s="79">
        <v>449.98978914032256</v>
      </c>
    </row>
    <row r="16" spans="1:5" x14ac:dyDescent="0.25">
      <c r="A16" s="82">
        <v>2027</v>
      </c>
      <c r="B16" s="248">
        <v>114.54287551552989</v>
      </c>
      <c r="C16" s="79">
        <v>112.15637401035613</v>
      </c>
      <c r="D16" s="248">
        <v>494.55589983612299</v>
      </c>
      <c r="E16" s="79">
        <v>483.19029518864295</v>
      </c>
    </row>
    <row r="17" spans="1:5" x14ac:dyDescent="0.25">
      <c r="A17" s="82">
        <v>2028</v>
      </c>
      <c r="B17" s="248">
        <v>131.61784449794399</v>
      </c>
      <c r="C17" s="79">
        <v>128.67056112271848</v>
      </c>
      <c r="D17" s="248">
        <v>524.36917395847001</v>
      </c>
      <c r="E17" s="79">
        <v>510.58761783504679</v>
      </c>
    </row>
    <row r="18" spans="1:5" x14ac:dyDescent="0.25">
      <c r="A18" s="82">
        <v>2029</v>
      </c>
      <c r="B18" s="248">
        <v>146.00652980152518</v>
      </c>
      <c r="C18" s="79">
        <v>142.41589362068606</v>
      </c>
      <c r="D18" s="248">
        <v>547.14939952082932</v>
      </c>
      <c r="E18" s="79">
        <v>530.81490530823078</v>
      </c>
    </row>
    <row r="19" spans="1:5" x14ac:dyDescent="0.25">
      <c r="A19" s="82">
        <v>2030</v>
      </c>
      <c r="B19" s="248">
        <v>159.11507611433001</v>
      </c>
      <c r="C19" s="79">
        <v>154.81236046538746</v>
      </c>
      <c r="D19" s="248">
        <v>565.58841986863695</v>
      </c>
      <c r="E19" s="79">
        <v>546.59985112949744</v>
      </c>
    </row>
    <row r="20" spans="1:5" x14ac:dyDescent="0.25">
      <c r="A20" s="82">
        <v>2031</v>
      </c>
      <c r="B20" s="248">
        <v>171.80565812718123</v>
      </c>
      <c r="C20" s="79">
        <v>166.72888067591174</v>
      </c>
      <c r="D20" s="248">
        <v>581.74018076481298</v>
      </c>
      <c r="E20" s="79">
        <v>560.01861277002581</v>
      </c>
    </row>
    <row r="21" spans="1:5" x14ac:dyDescent="0.25">
      <c r="A21" s="82">
        <v>2032</v>
      </c>
      <c r="B21" s="248">
        <v>183.27751171007699</v>
      </c>
      <c r="C21" s="79">
        <v>177.36708985542796</v>
      </c>
      <c r="D21" s="248">
        <v>596.122507271176</v>
      </c>
      <c r="E21" s="79">
        <v>571.60084621253873</v>
      </c>
    </row>
    <row r="22" spans="1:5" x14ac:dyDescent="0.25">
      <c r="A22" s="82">
        <v>2033</v>
      </c>
      <c r="B22" s="248">
        <v>192.95545462705195</v>
      </c>
      <c r="C22" s="79">
        <v>186.15819732312573</v>
      </c>
      <c r="D22" s="248">
        <v>609.80798616388347</v>
      </c>
      <c r="E22" s="79">
        <v>582.42832087418367</v>
      </c>
    </row>
    <row r="23" spans="1:5" x14ac:dyDescent="0.25">
      <c r="A23" s="82">
        <v>2034</v>
      </c>
      <c r="B23" s="248">
        <v>201.024915885285</v>
      </c>
      <c r="C23" s="79">
        <v>193.29686759474316</v>
      </c>
      <c r="D23" s="248">
        <v>623.18627806341306</v>
      </c>
      <c r="E23" s="79">
        <v>592.89447116934218</v>
      </c>
    </row>
    <row r="24" spans="1:5" x14ac:dyDescent="0.25">
      <c r="A24" s="82">
        <v>2035</v>
      </c>
      <c r="B24" s="248">
        <v>207.23895438853651</v>
      </c>
      <c r="C24" s="79">
        <v>198.54442176002101</v>
      </c>
      <c r="D24" s="248">
        <v>636.82570607727394</v>
      </c>
      <c r="E24" s="79">
        <v>603.56942682735632</v>
      </c>
    </row>
    <row r="25" spans="1:5" x14ac:dyDescent="0.25">
      <c r="A25" s="82">
        <v>2036</v>
      </c>
      <c r="B25" s="248">
        <v>212.31949822535299</v>
      </c>
      <c r="C25" s="79">
        <v>202.63224348803735</v>
      </c>
      <c r="D25" s="248">
        <v>651.26286951986197</v>
      </c>
      <c r="E25" s="79">
        <v>614.98874313580779</v>
      </c>
    </row>
    <row r="26" spans="1:5" x14ac:dyDescent="0.25">
      <c r="A26" s="82">
        <v>2037</v>
      </c>
      <c r="B26" s="248">
        <v>216.96439559035935</v>
      </c>
      <c r="C26" s="79">
        <v>206.26397963560353</v>
      </c>
      <c r="D26" s="248">
        <v>667.34488054830581</v>
      </c>
      <c r="E26" s="79">
        <v>627.99581044857257</v>
      </c>
    </row>
    <row r="27" spans="1:5" x14ac:dyDescent="0.25">
      <c r="A27" s="82">
        <v>2038</v>
      </c>
      <c r="B27" s="248">
        <v>220.99894506822201</v>
      </c>
      <c r="C27" s="79">
        <v>209.26720921528815</v>
      </c>
      <c r="D27" s="248">
        <v>684.70852374427204</v>
      </c>
      <c r="E27" s="79">
        <v>642.21947459229568</v>
      </c>
    </row>
    <row r="28" spans="1:5" x14ac:dyDescent="0.25">
      <c r="A28" s="82">
        <v>2039</v>
      </c>
      <c r="B28" s="248">
        <v>224.39744469162542</v>
      </c>
      <c r="C28" s="79">
        <v>211.61937279261517</v>
      </c>
      <c r="D28" s="248">
        <v>704.09618787094951</v>
      </c>
      <c r="E28" s="79">
        <v>658.39604134601188</v>
      </c>
    </row>
    <row r="29" spans="1:5" x14ac:dyDescent="0.25">
      <c r="A29" s="82">
        <v>2040</v>
      </c>
      <c r="B29" s="248">
        <v>227.41074430897001</v>
      </c>
      <c r="C29" s="79">
        <v>213.57457554599665</v>
      </c>
      <c r="D29" s="248">
        <v>723.03817253373199</v>
      </c>
      <c r="E29" s="79">
        <v>674.04604580206433</v>
      </c>
    </row>
    <row r="30" spans="1:5" x14ac:dyDescent="0.25">
      <c r="A30" s="82">
        <v>2041</v>
      </c>
      <c r="B30" s="248">
        <v>230.30920306144981</v>
      </c>
      <c r="C30" s="79">
        <v>215.40516142074648</v>
      </c>
      <c r="D30" s="248">
        <v>738.41752726165578</v>
      </c>
      <c r="E30" s="79">
        <v>686.05517030097781</v>
      </c>
    </row>
    <row r="31" spans="1:5" x14ac:dyDescent="0.25">
      <c r="A31" s="82">
        <v>2042</v>
      </c>
      <c r="B31" s="248">
        <v>233.00859110153701</v>
      </c>
      <c r="C31" s="79">
        <v>217.02752365372996</v>
      </c>
      <c r="D31" s="248">
        <v>752.91839104674204</v>
      </c>
      <c r="E31" s="79">
        <v>697.12575823455904</v>
      </c>
    </row>
    <row r="32" spans="1:5" x14ac:dyDescent="0.25">
      <c r="A32" s="82">
        <v>2043</v>
      </c>
      <c r="B32" s="248">
        <v>235.39444150525378</v>
      </c>
      <c r="C32" s="79">
        <v>218.32823643917811</v>
      </c>
      <c r="D32" s="248">
        <v>768.30904252431355</v>
      </c>
      <c r="E32" s="79">
        <v>709.03078092095791</v>
      </c>
    </row>
    <row r="33" spans="1:5" x14ac:dyDescent="0.25">
      <c r="A33" s="82">
        <v>2044</v>
      </c>
      <c r="B33" s="248">
        <v>237.827824643524</v>
      </c>
      <c r="C33" s="79">
        <v>219.66997839525246</v>
      </c>
      <c r="D33" s="248">
        <v>784.22011229435304</v>
      </c>
      <c r="E33" s="79">
        <v>721.39669678639223</v>
      </c>
    </row>
    <row r="34" spans="1:5" x14ac:dyDescent="0.25">
      <c r="A34" s="82">
        <v>2045</v>
      </c>
      <c r="B34" s="248">
        <v>240.61405731504783</v>
      </c>
      <c r="C34" s="79">
        <v>221.35786117479989</v>
      </c>
      <c r="D34" s="248">
        <v>800.92155866906978</v>
      </c>
      <c r="E34" s="79">
        <v>734.49115967717728</v>
      </c>
    </row>
    <row r="35" spans="1:5" x14ac:dyDescent="0.25">
      <c r="A35" s="82">
        <v>2046</v>
      </c>
      <c r="B35" s="248">
        <v>243.80593331243199</v>
      </c>
      <c r="C35" s="79">
        <v>223.44294786631008</v>
      </c>
      <c r="D35" s="248">
        <v>818.26367714668902</v>
      </c>
      <c r="E35" s="79">
        <v>748.16082235641068</v>
      </c>
    </row>
    <row r="36" spans="1:5" x14ac:dyDescent="0.25">
      <c r="A36" s="82">
        <v>2047</v>
      </c>
      <c r="B36" s="248">
        <v>247.64058868878055</v>
      </c>
      <c r="C36" s="79">
        <v>226.16038850332711</v>
      </c>
      <c r="D36" s="248">
        <v>836.53688520437572</v>
      </c>
      <c r="E36" s="79">
        <v>762.69322630231534</v>
      </c>
    </row>
    <row r="37" spans="1:5" x14ac:dyDescent="0.25">
      <c r="A37" s="82">
        <v>2048</v>
      </c>
      <c r="B37" s="248">
        <v>251.87031346289501</v>
      </c>
      <c r="C37" s="79">
        <v>229.25931133492497</v>
      </c>
      <c r="D37" s="248">
        <v>854.69077521855104</v>
      </c>
      <c r="E37" s="79">
        <v>777.03365018497902</v>
      </c>
    </row>
    <row r="38" spans="1:5" x14ac:dyDescent="0.25">
      <c r="A38" s="82">
        <v>2049</v>
      </c>
      <c r="B38" s="248">
        <v>256.3053599265404</v>
      </c>
      <c r="C38" s="79">
        <v>232.54806124189571</v>
      </c>
      <c r="D38" s="248">
        <v>871.65254516666755</v>
      </c>
      <c r="E38" s="79">
        <v>790.11025188217093</v>
      </c>
    </row>
    <row r="39" spans="1:5" x14ac:dyDescent="0.25">
      <c r="A39" s="72">
        <v>2050</v>
      </c>
      <c r="B39" s="251">
        <v>261.00897731622803</v>
      </c>
      <c r="C39" s="81">
        <v>236.08893832537387</v>
      </c>
      <c r="D39" s="251">
        <v>887.77979572256299</v>
      </c>
      <c r="E39" s="81">
        <v>802.28695117865539</v>
      </c>
    </row>
  </sheetData>
  <mergeCells count="2">
    <mergeCell ref="B1:C1"/>
    <mergeCell ref="D1:E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0.59999389629810485"/>
  </sheetPr>
  <dimension ref="A1:C7"/>
  <sheetViews>
    <sheetView tabSelected="1" zoomScale="170" zoomScaleNormal="170" workbookViewId="0">
      <selection activeCell="C12" sqref="C12"/>
    </sheetView>
  </sheetViews>
  <sheetFormatPr defaultRowHeight="15" x14ac:dyDescent="0.25"/>
  <cols>
    <col min="1" max="1" width="42.28515625" customWidth="1"/>
    <col min="2" max="2" width="13.7109375" bestFit="1" customWidth="1"/>
    <col min="3" max="3" width="23.7109375" customWidth="1"/>
  </cols>
  <sheetData>
    <row r="1" spans="1:3" s="3" customFormat="1" x14ac:dyDescent="0.25">
      <c r="A1" s="3" t="s">
        <v>53</v>
      </c>
      <c r="B1" s="3" t="s">
        <v>54</v>
      </c>
      <c r="C1" s="3" t="s">
        <v>208</v>
      </c>
    </row>
    <row r="2" spans="1:3" x14ac:dyDescent="0.25">
      <c r="A2" t="s">
        <v>209</v>
      </c>
      <c r="B2" s="252">
        <v>0.5</v>
      </c>
      <c r="C2" t="s">
        <v>710</v>
      </c>
    </row>
    <row r="3" spans="1:3" x14ac:dyDescent="0.25">
      <c r="A3" t="s">
        <v>210</v>
      </c>
      <c r="B3" s="252">
        <v>0.2</v>
      </c>
      <c r="C3" t="s">
        <v>710</v>
      </c>
    </row>
    <row r="4" spans="1:3" x14ac:dyDescent="0.25">
      <c r="A4" t="s">
        <v>211</v>
      </c>
      <c r="B4" s="253">
        <v>1448.6006685348393</v>
      </c>
      <c r="C4" t="s">
        <v>212</v>
      </c>
    </row>
    <row r="5" spans="1:3" x14ac:dyDescent="0.25">
      <c r="A5" t="s">
        <v>213</v>
      </c>
      <c r="B5" s="254">
        <v>0.61832919745266346</v>
      </c>
      <c r="C5" t="s">
        <v>214</v>
      </c>
    </row>
    <row r="6" spans="1:3" x14ac:dyDescent="0.25">
      <c r="A6" t="s">
        <v>215</v>
      </c>
      <c r="B6" s="255">
        <v>895.71208880453889</v>
      </c>
      <c r="C6" t="s">
        <v>216</v>
      </c>
    </row>
    <row r="7" spans="1:3" x14ac:dyDescent="0.25">
      <c r="A7" t="s">
        <v>217</v>
      </c>
      <c r="B7" s="350">
        <v>358.28483552181558</v>
      </c>
      <c r="C7" t="s">
        <v>218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B1:AN47"/>
  <sheetViews>
    <sheetView zoomScale="140" zoomScaleNormal="140" workbookViewId="0">
      <selection activeCell="D21" sqref="D21"/>
    </sheetView>
  </sheetViews>
  <sheetFormatPr defaultRowHeight="15" x14ac:dyDescent="0.25"/>
  <cols>
    <col min="1" max="1" width="4.140625" customWidth="1"/>
    <col min="2" max="2" width="44.42578125" customWidth="1"/>
    <col min="3" max="3" width="8.85546875" customWidth="1"/>
    <col min="4" max="5" width="11.42578125" customWidth="1"/>
    <col min="6" max="13" width="12.140625" bestFit="1" customWidth="1"/>
    <col min="14" max="28" width="14.28515625" bestFit="1" customWidth="1"/>
  </cols>
  <sheetData>
    <row r="1" spans="2:40" x14ac:dyDescent="0.25">
      <c r="B1" s="38"/>
      <c r="C1" s="38"/>
      <c r="D1" s="38"/>
      <c r="E1" s="38"/>
      <c r="F1" s="38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</row>
    <row r="2" spans="2:40" x14ac:dyDescent="0.25">
      <c r="B2" s="457" t="s">
        <v>78</v>
      </c>
      <c r="C2" s="23">
        <v>2014</v>
      </c>
      <c r="D2" s="23">
        <v>2015</v>
      </c>
      <c r="E2" s="23">
        <v>2016</v>
      </c>
      <c r="F2" s="23">
        <v>2017</v>
      </c>
      <c r="G2" s="23">
        <v>2018</v>
      </c>
      <c r="H2" s="23">
        <v>2019</v>
      </c>
      <c r="I2" s="23">
        <v>2020</v>
      </c>
      <c r="J2" s="23">
        <v>2021</v>
      </c>
      <c r="K2" s="23">
        <v>2022</v>
      </c>
      <c r="L2" s="23">
        <v>2023</v>
      </c>
      <c r="M2" s="23">
        <v>2024</v>
      </c>
      <c r="N2" s="23">
        <v>2025</v>
      </c>
      <c r="O2" s="23">
        <v>2026</v>
      </c>
      <c r="P2" s="23">
        <v>2027</v>
      </c>
      <c r="Q2" s="23">
        <v>2028</v>
      </c>
      <c r="R2" s="23">
        <v>2029</v>
      </c>
      <c r="S2" s="23">
        <v>2030</v>
      </c>
      <c r="T2" s="23">
        <v>2031</v>
      </c>
      <c r="U2" s="23">
        <v>2032</v>
      </c>
      <c r="V2" s="23">
        <v>2033</v>
      </c>
      <c r="W2" s="23">
        <v>2034</v>
      </c>
      <c r="X2" s="23">
        <v>2035</v>
      </c>
      <c r="Y2" s="23">
        <v>2036</v>
      </c>
      <c r="Z2" s="23">
        <v>2037</v>
      </c>
      <c r="AA2" s="23">
        <v>2038</v>
      </c>
      <c r="AB2" s="23">
        <v>2039</v>
      </c>
      <c r="AC2" s="23">
        <v>2040</v>
      </c>
      <c r="AD2" s="23">
        <v>2041</v>
      </c>
      <c r="AE2" s="23">
        <v>2042</v>
      </c>
      <c r="AF2" s="23">
        <v>2043</v>
      </c>
      <c r="AG2" s="23">
        <v>2044</v>
      </c>
      <c r="AH2" s="23">
        <v>2045</v>
      </c>
      <c r="AI2" s="23">
        <v>2046</v>
      </c>
      <c r="AJ2" s="23">
        <v>2047</v>
      </c>
      <c r="AK2" s="23">
        <v>2048</v>
      </c>
      <c r="AL2" s="23">
        <v>2049</v>
      </c>
      <c r="AM2" s="23">
        <v>2050</v>
      </c>
      <c r="AN2" s="11" t="s">
        <v>56</v>
      </c>
    </row>
    <row r="3" spans="2:40" x14ac:dyDescent="0.25">
      <c r="B3" s="458" t="s">
        <v>680</v>
      </c>
      <c r="C3" s="276">
        <v>95.759257044426874</v>
      </c>
      <c r="D3" s="276">
        <v>103.6528994425942</v>
      </c>
      <c r="E3" s="276">
        <v>109.9972861116765</v>
      </c>
      <c r="F3" s="276">
        <v>114.44117647058823</v>
      </c>
      <c r="G3" s="277">
        <v>116.73</v>
      </c>
      <c r="H3" s="276">
        <v>119.06460000000001</v>
      </c>
      <c r="I3" s="276">
        <v>121.44589200000001</v>
      </c>
      <c r="J3" s="276">
        <v>123.87480984000001</v>
      </c>
      <c r="K3" s="276">
        <v>126.35230603680002</v>
      </c>
      <c r="L3" s="276">
        <v>128.879352157536</v>
      </c>
      <c r="M3" s="276">
        <v>131.45693920068672</v>
      </c>
      <c r="N3" s="276">
        <v>134.08607798470047</v>
      </c>
      <c r="O3" s="276">
        <v>136.76779954439448</v>
      </c>
      <c r="P3" s="276">
        <v>139.50315553528236</v>
      </c>
      <c r="Q3" s="276">
        <v>142.29321864598802</v>
      </c>
      <c r="R3" s="276">
        <v>145.13908301890777</v>
      </c>
      <c r="S3" s="276">
        <v>148.04186467928594</v>
      </c>
      <c r="T3" s="276">
        <v>151.00270197287165</v>
      </c>
      <c r="U3" s="276">
        <v>154.0227560123291</v>
      </c>
      <c r="V3" s="276">
        <v>157.10321113257569</v>
      </c>
      <c r="W3" s="276">
        <v>160.24527535522722</v>
      </c>
      <c r="X3" s="276">
        <v>163.45018086233176</v>
      </c>
      <c r="Y3" s="276">
        <v>166.71918447957839</v>
      </c>
      <c r="Z3" s="276">
        <v>170.05356816916995</v>
      </c>
      <c r="AA3" s="276">
        <v>173.45463953255336</v>
      </c>
      <c r="AB3" s="276">
        <v>176.92373232320443</v>
      </c>
      <c r="AC3" s="276">
        <v>180.46220696966853</v>
      </c>
      <c r="AD3" s="276">
        <v>184.07145110906191</v>
      </c>
      <c r="AE3" s="276">
        <v>187.75288013124316</v>
      </c>
      <c r="AF3" s="276">
        <v>191.50793773386803</v>
      </c>
      <c r="AG3" s="276">
        <v>195.3380964885454</v>
      </c>
      <c r="AH3" s="276">
        <v>199.24485841831631</v>
      </c>
      <c r="AI3" s="276">
        <v>203.22975558668264</v>
      </c>
      <c r="AJ3" s="276">
        <v>207.29435069841631</v>
      </c>
      <c r="AK3" s="276">
        <v>211.44023771238463</v>
      </c>
      <c r="AL3" s="276">
        <v>215.66904246663233</v>
      </c>
      <c r="AM3" s="278">
        <v>219.98242331596498</v>
      </c>
      <c r="AN3" s="456" t="s">
        <v>76</v>
      </c>
    </row>
    <row r="4" spans="2:40" x14ac:dyDescent="0.25">
      <c r="B4" s="281" t="s">
        <v>681</v>
      </c>
      <c r="C4" s="270">
        <v>0</v>
      </c>
      <c r="D4" s="270">
        <v>0</v>
      </c>
      <c r="E4" s="270">
        <v>0</v>
      </c>
      <c r="F4" s="270">
        <v>0</v>
      </c>
      <c r="G4" s="270">
        <v>0</v>
      </c>
      <c r="H4" s="270">
        <v>0</v>
      </c>
      <c r="I4" s="270">
        <v>0</v>
      </c>
      <c r="J4" s="270">
        <v>0</v>
      </c>
      <c r="K4" s="270">
        <v>0</v>
      </c>
      <c r="L4" s="270">
        <v>0</v>
      </c>
      <c r="M4" s="270">
        <v>0</v>
      </c>
      <c r="N4" s="270">
        <v>0</v>
      </c>
      <c r="O4" s="270">
        <v>0</v>
      </c>
      <c r="P4" s="270">
        <v>0</v>
      </c>
      <c r="Q4" s="270">
        <v>5.71</v>
      </c>
      <c r="R4" s="270">
        <v>7.11</v>
      </c>
      <c r="S4" s="270">
        <v>9.9</v>
      </c>
      <c r="T4" s="270">
        <v>11.44</v>
      </c>
      <c r="U4" s="270">
        <v>13.04</v>
      </c>
      <c r="V4" s="270">
        <v>14.7</v>
      </c>
      <c r="W4" s="270">
        <v>16.420000000000002</v>
      </c>
      <c r="X4" s="270">
        <v>17.48</v>
      </c>
      <c r="Y4" s="270">
        <v>18.57</v>
      </c>
      <c r="Z4" s="270">
        <v>21.22</v>
      </c>
      <c r="AA4" s="270">
        <v>22.42</v>
      </c>
      <c r="AB4" s="270">
        <v>23.65</v>
      </c>
      <c r="AC4" s="270">
        <v>24.93</v>
      </c>
      <c r="AD4" s="270">
        <v>28.14</v>
      </c>
      <c r="AE4" s="270">
        <v>30.21</v>
      </c>
      <c r="AF4" s="270">
        <v>32.340000000000003</v>
      </c>
      <c r="AG4" s="270">
        <v>34.549999999999997</v>
      </c>
      <c r="AH4" s="270">
        <v>36.840000000000003</v>
      </c>
      <c r="AI4" s="270">
        <v>39.200000000000003</v>
      </c>
      <c r="AJ4" s="270">
        <v>41.65</v>
      </c>
      <c r="AK4" s="270">
        <v>44.17</v>
      </c>
      <c r="AL4" s="270">
        <v>46.78</v>
      </c>
      <c r="AM4" s="279">
        <v>49.48</v>
      </c>
      <c r="AN4" s="456" t="s">
        <v>682</v>
      </c>
    </row>
    <row r="5" spans="2:40" x14ac:dyDescent="0.25">
      <c r="B5" s="269" t="s">
        <v>686</v>
      </c>
      <c r="C5" s="280">
        <v>1068.9044463493003</v>
      </c>
      <c r="D5" s="211">
        <v>1068.9044463493003</v>
      </c>
      <c r="E5" s="66">
        <v>1068.9044463493003</v>
      </c>
      <c r="F5" s="66">
        <v>1082.8798007135269</v>
      </c>
      <c r="G5" s="66">
        <v>1113.9235469749362</v>
      </c>
      <c r="H5" s="66">
        <v>1093.7827020980483</v>
      </c>
      <c r="I5" s="66">
        <v>1102.6449961263345</v>
      </c>
      <c r="J5" s="66">
        <v>1112.4602437311369</v>
      </c>
      <c r="K5" s="66">
        <v>1049.1133073665005</v>
      </c>
      <c r="L5" s="66">
        <v>1053.6361608465459</v>
      </c>
      <c r="M5" s="66">
        <v>1031.8440989040523</v>
      </c>
      <c r="N5" s="66">
        <v>948.69138271047598</v>
      </c>
      <c r="O5" s="66">
        <v>950.95977902860261</v>
      </c>
      <c r="P5" s="66">
        <v>1028.7138794617836</v>
      </c>
      <c r="Q5" s="66">
        <v>1019.3064270782687</v>
      </c>
      <c r="R5" s="66">
        <v>852.18058832359782</v>
      </c>
      <c r="S5" s="66">
        <v>872.52798261500982</v>
      </c>
      <c r="T5" s="66">
        <v>860.32307270136653</v>
      </c>
      <c r="U5" s="66">
        <v>862.24766087168734</v>
      </c>
      <c r="V5" s="66">
        <v>883.93559871275977</v>
      </c>
      <c r="W5" s="66">
        <v>868.28404137660118</v>
      </c>
      <c r="X5" s="66">
        <v>871.02503160978006</v>
      </c>
      <c r="Y5" s="211">
        <v>871.02503160978006</v>
      </c>
      <c r="Z5" s="211">
        <v>871.02503160978006</v>
      </c>
      <c r="AA5" s="211">
        <v>871.02503160978006</v>
      </c>
      <c r="AB5" s="211">
        <v>871.02503160978006</v>
      </c>
      <c r="AC5" s="211">
        <v>871.02503160978006</v>
      </c>
      <c r="AD5" s="211">
        <v>871.02503160978006</v>
      </c>
      <c r="AE5" s="211">
        <v>871.02503160978006</v>
      </c>
      <c r="AF5" s="211">
        <v>871.02503160978006</v>
      </c>
      <c r="AG5" s="211">
        <v>871.02503160978006</v>
      </c>
      <c r="AH5" s="211">
        <v>871.02503160978006</v>
      </c>
      <c r="AI5" s="211">
        <v>871.02503160978006</v>
      </c>
      <c r="AJ5" s="211">
        <v>871.02503160978006</v>
      </c>
      <c r="AK5" s="211">
        <v>871.02503160978006</v>
      </c>
      <c r="AL5" s="211">
        <v>871.02503160978006</v>
      </c>
      <c r="AM5" s="212">
        <v>871.02503160978006</v>
      </c>
      <c r="AN5" s="89" t="s">
        <v>668</v>
      </c>
    </row>
    <row r="8" spans="2:40" x14ac:dyDescent="0.25">
      <c r="B8" s="38" t="s">
        <v>774</v>
      </c>
      <c r="C8" s="38"/>
    </row>
    <row r="9" spans="2:40" x14ac:dyDescent="0.25">
      <c r="B9" s="100" t="s">
        <v>139</v>
      </c>
      <c r="C9" s="169" t="s">
        <v>182</v>
      </c>
      <c r="D9" s="18">
        <v>2018</v>
      </c>
      <c r="E9" s="23">
        <v>2019</v>
      </c>
      <c r="F9" s="23">
        <v>2020</v>
      </c>
      <c r="G9" s="23">
        <v>2021</v>
      </c>
      <c r="H9" s="23">
        <v>2022</v>
      </c>
      <c r="I9" s="23">
        <v>2023</v>
      </c>
      <c r="J9" s="23">
        <v>2024</v>
      </c>
      <c r="K9" s="23">
        <v>2025</v>
      </c>
      <c r="L9" s="23">
        <v>2026</v>
      </c>
      <c r="M9" s="23">
        <v>2027</v>
      </c>
      <c r="N9" s="23">
        <v>2028</v>
      </c>
      <c r="O9" s="23">
        <v>2029</v>
      </c>
      <c r="P9" s="23">
        <v>2030</v>
      </c>
      <c r="Q9" s="23">
        <v>2031</v>
      </c>
      <c r="R9" s="23">
        <v>2032</v>
      </c>
      <c r="S9" s="23">
        <v>2033</v>
      </c>
      <c r="T9" s="23">
        <v>2034</v>
      </c>
      <c r="U9" s="23">
        <v>2035</v>
      </c>
      <c r="V9" s="23">
        <v>2036</v>
      </c>
      <c r="W9" s="23">
        <v>2037</v>
      </c>
      <c r="X9" s="23">
        <v>2038</v>
      </c>
      <c r="Y9" s="23">
        <v>2039</v>
      </c>
      <c r="Z9" s="23">
        <v>2040</v>
      </c>
      <c r="AA9" s="23">
        <v>2041</v>
      </c>
      <c r="AB9" s="24">
        <v>2042</v>
      </c>
      <c r="AC9" s="11" t="s">
        <v>56</v>
      </c>
    </row>
    <row r="10" spans="2:40" x14ac:dyDescent="0.25">
      <c r="B10" s="94" t="s">
        <v>136</v>
      </c>
      <c r="C10" s="167" t="s">
        <v>179</v>
      </c>
      <c r="D10" s="367">
        <v>396190.55088611529</v>
      </c>
      <c r="E10" s="368">
        <v>540344.64137616346</v>
      </c>
      <c r="F10" s="368">
        <v>757550.32121933217</v>
      </c>
      <c r="G10" s="368">
        <v>968088.06601082382</v>
      </c>
      <c r="H10" s="368">
        <v>1229078.4377720798</v>
      </c>
      <c r="I10" s="368">
        <v>1524243.7500597434</v>
      </c>
      <c r="J10" s="368">
        <v>1964760.006429235</v>
      </c>
      <c r="K10" s="368">
        <v>2488171.6082919557</v>
      </c>
      <c r="L10" s="368">
        <v>3099477.9243356558</v>
      </c>
      <c r="M10" s="368">
        <v>3877890.1037313007</v>
      </c>
      <c r="N10" s="368">
        <v>5308857.2593652243</v>
      </c>
      <c r="O10" s="368">
        <v>6431398.4766369555</v>
      </c>
      <c r="P10" s="368">
        <v>7556811.3121452508</v>
      </c>
      <c r="Q10" s="368">
        <v>8719001.8782210052</v>
      </c>
      <c r="R10" s="368">
        <v>9771357.4214770645</v>
      </c>
      <c r="S10" s="368">
        <v>10588341.224935777</v>
      </c>
      <c r="T10" s="368">
        <v>11357490.722858373</v>
      </c>
      <c r="U10" s="368">
        <v>12176917.714001203</v>
      </c>
      <c r="V10" s="368">
        <v>12912089.194267716</v>
      </c>
      <c r="W10" s="368">
        <v>13862745.287573455</v>
      </c>
      <c r="X10" s="368">
        <v>14412454.187030185</v>
      </c>
      <c r="Y10" s="368">
        <v>15066768.626418341</v>
      </c>
      <c r="Z10" s="368">
        <v>15702880.554059474</v>
      </c>
      <c r="AA10" s="368">
        <v>16577555.17247678</v>
      </c>
      <c r="AB10" s="369">
        <v>17673178.222879328</v>
      </c>
      <c r="AC10" s="275" t="s">
        <v>731</v>
      </c>
    </row>
    <row r="11" spans="2:40" x14ac:dyDescent="0.25">
      <c r="B11" s="94" t="s">
        <v>137</v>
      </c>
      <c r="C11" s="94" t="s">
        <v>179</v>
      </c>
      <c r="D11" s="371">
        <v>458119</v>
      </c>
      <c r="E11" s="372">
        <v>761662</v>
      </c>
      <c r="F11" s="372">
        <v>1229126</v>
      </c>
      <c r="G11" s="372">
        <v>1760058</v>
      </c>
      <c r="H11" s="372">
        <v>2370914</v>
      </c>
      <c r="I11" s="372">
        <v>2962584</v>
      </c>
      <c r="J11" s="372">
        <v>3736509</v>
      </c>
      <c r="K11" s="372">
        <v>4483672</v>
      </c>
      <c r="L11" s="372">
        <v>5255321</v>
      </c>
      <c r="M11" s="372">
        <v>6166278</v>
      </c>
      <c r="N11" s="372">
        <v>7982915</v>
      </c>
      <c r="O11" s="372">
        <v>9300604</v>
      </c>
      <c r="P11" s="372">
        <v>10569456</v>
      </c>
      <c r="Q11" s="372">
        <v>11809102</v>
      </c>
      <c r="R11" s="372">
        <v>12903711</v>
      </c>
      <c r="S11" s="372">
        <v>13739060</v>
      </c>
      <c r="T11" s="372">
        <v>14565167</v>
      </c>
      <c r="U11" s="372">
        <v>15545591</v>
      </c>
      <c r="V11" s="372">
        <v>16477107</v>
      </c>
      <c r="W11" s="372">
        <v>17733433</v>
      </c>
      <c r="X11" s="372">
        <v>18525391</v>
      </c>
      <c r="Y11" s="372">
        <v>19530482</v>
      </c>
      <c r="Z11" s="372">
        <v>20537524</v>
      </c>
      <c r="AA11" s="372">
        <v>21811717</v>
      </c>
      <c r="AB11" s="373">
        <v>23373374</v>
      </c>
      <c r="AC11" s="275" t="s">
        <v>732</v>
      </c>
    </row>
    <row r="12" spans="2:40" x14ac:dyDescent="0.25">
      <c r="B12" s="168" t="s">
        <v>138</v>
      </c>
      <c r="C12" s="168" t="s">
        <v>179</v>
      </c>
      <c r="D12" s="374">
        <v>519954.94072527462</v>
      </c>
      <c r="E12" s="375">
        <v>982215.730315377</v>
      </c>
      <c r="F12" s="375">
        <v>1697422.1146137072</v>
      </c>
      <c r="G12" s="375">
        <v>2543150.3009871677</v>
      </c>
      <c r="H12" s="375">
        <v>3495324.0240278561</v>
      </c>
      <c r="I12" s="375">
        <v>4373832.0671561239</v>
      </c>
      <c r="J12" s="375">
        <v>5476119.6185080968</v>
      </c>
      <c r="K12" s="375">
        <v>6439203.9392961757</v>
      </c>
      <c r="L12" s="375">
        <v>7368423.2581552854</v>
      </c>
      <c r="M12" s="375">
        <v>8407207.5796809308</v>
      </c>
      <c r="N12" s="375">
        <v>10597838.883283524</v>
      </c>
      <c r="O12" s="375">
        <v>12113548.199951177</v>
      </c>
      <c r="P12" s="375">
        <v>13538207.697356181</v>
      </c>
      <c r="Q12" s="375">
        <v>14849841.177182358</v>
      </c>
      <c r="R12" s="375">
        <v>15990195.057014741</v>
      </c>
      <c r="S12" s="375">
        <v>16849400.552426506</v>
      </c>
      <c r="T12" s="375">
        <v>17733831.622843456</v>
      </c>
      <c r="U12" s="375">
        <v>18877922.023843225</v>
      </c>
      <c r="V12" s="375">
        <v>20008221.129887946</v>
      </c>
      <c r="W12" s="375">
        <v>21569585.77407217</v>
      </c>
      <c r="X12" s="375">
        <v>22599664.044786356</v>
      </c>
      <c r="Y12" s="375">
        <v>23954204.012651924</v>
      </c>
      <c r="Z12" s="375">
        <v>25327428.699380524</v>
      </c>
      <c r="AA12" s="375">
        <v>26999140.837294307</v>
      </c>
      <c r="AB12" s="376">
        <v>29021253.880899355</v>
      </c>
      <c r="AC12" s="89" t="s">
        <v>733</v>
      </c>
    </row>
    <row r="13" spans="2:40" x14ac:dyDescent="0.25">
      <c r="B13" s="94" t="s">
        <v>136</v>
      </c>
      <c r="C13" s="167" t="s">
        <v>180</v>
      </c>
      <c r="D13" s="371">
        <v>396190</v>
      </c>
      <c r="E13" s="372">
        <v>540345</v>
      </c>
      <c r="F13" s="372">
        <v>757552</v>
      </c>
      <c r="G13" s="372">
        <v>968085</v>
      </c>
      <c r="H13" s="372">
        <v>1229075</v>
      </c>
      <c r="I13" s="372">
        <v>1524243</v>
      </c>
      <c r="J13" s="372">
        <v>1964762</v>
      </c>
      <c r="K13" s="372">
        <v>2488173</v>
      </c>
      <c r="L13" s="372">
        <v>3099477</v>
      </c>
      <c r="M13" s="372">
        <v>3877888</v>
      </c>
      <c r="N13" s="372">
        <v>4746739</v>
      </c>
      <c r="O13" s="372">
        <v>5605807</v>
      </c>
      <c r="P13" s="372">
        <v>6242936</v>
      </c>
      <c r="Q13" s="372">
        <v>7129173</v>
      </c>
      <c r="R13" s="372">
        <v>7823905</v>
      </c>
      <c r="S13" s="372">
        <v>8250007</v>
      </c>
      <c r="T13" s="372">
        <v>8725065</v>
      </c>
      <c r="U13" s="372">
        <v>9289707</v>
      </c>
      <c r="V13" s="372">
        <v>9763973</v>
      </c>
      <c r="W13" s="372">
        <v>10248305</v>
      </c>
      <c r="X13" s="372">
        <v>10551497</v>
      </c>
      <c r="Y13" s="372">
        <v>10912511</v>
      </c>
      <c r="Z13" s="372">
        <v>11323698</v>
      </c>
      <c r="AA13" s="372">
        <v>11621851</v>
      </c>
      <c r="AB13" s="373">
        <v>12298358</v>
      </c>
      <c r="AC13" s="275" t="s">
        <v>734</v>
      </c>
    </row>
    <row r="14" spans="2:40" x14ac:dyDescent="0.25">
      <c r="B14" s="94" t="s">
        <v>137</v>
      </c>
      <c r="C14" s="94" t="s">
        <v>180</v>
      </c>
      <c r="D14" s="371">
        <v>458118</v>
      </c>
      <c r="E14" s="372">
        <v>761662</v>
      </c>
      <c r="F14" s="372">
        <v>1229131</v>
      </c>
      <c r="G14" s="372">
        <v>1760058</v>
      </c>
      <c r="H14" s="372">
        <v>2370913</v>
      </c>
      <c r="I14" s="372">
        <v>2962585</v>
      </c>
      <c r="J14" s="372">
        <v>3736514</v>
      </c>
      <c r="K14" s="372">
        <v>4483673</v>
      </c>
      <c r="L14" s="372">
        <v>5255320</v>
      </c>
      <c r="M14" s="372">
        <v>6166276</v>
      </c>
      <c r="N14" s="372">
        <v>7144586</v>
      </c>
      <c r="O14" s="372">
        <v>8106807</v>
      </c>
      <c r="P14" s="372">
        <v>8716993</v>
      </c>
      <c r="Q14" s="372">
        <v>9641004</v>
      </c>
      <c r="R14" s="372">
        <v>10313353</v>
      </c>
      <c r="S14" s="372">
        <v>10682167</v>
      </c>
      <c r="T14" s="372">
        <v>11170896</v>
      </c>
      <c r="U14" s="372">
        <v>11836550</v>
      </c>
      <c r="V14" s="372">
        <v>12432900</v>
      </c>
      <c r="W14" s="372">
        <v>13084876</v>
      </c>
      <c r="X14" s="372">
        <v>13540475</v>
      </c>
      <c r="Y14" s="372">
        <v>14106857</v>
      </c>
      <c r="Z14" s="372">
        <v>14782587</v>
      </c>
      <c r="AA14" s="372">
        <v>15267253</v>
      </c>
      <c r="AB14" s="373">
        <v>16229651</v>
      </c>
      <c r="AC14" s="275" t="s">
        <v>735</v>
      </c>
    </row>
    <row r="15" spans="2:40" x14ac:dyDescent="0.25">
      <c r="B15" s="168" t="s">
        <v>138</v>
      </c>
      <c r="C15" s="168" t="s">
        <v>180</v>
      </c>
      <c r="D15" s="374">
        <v>519954</v>
      </c>
      <c r="E15" s="375">
        <v>982216</v>
      </c>
      <c r="F15" s="375">
        <v>1697431</v>
      </c>
      <c r="G15" s="375">
        <v>2543150</v>
      </c>
      <c r="H15" s="375">
        <v>3495323</v>
      </c>
      <c r="I15" s="375">
        <v>4373833</v>
      </c>
      <c r="J15" s="375">
        <v>5476122</v>
      </c>
      <c r="K15" s="375">
        <v>6439207</v>
      </c>
      <c r="L15" s="375">
        <v>7368422</v>
      </c>
      <c r="M15" s="375">
        <v>8407206</v>
      </c>
      <c r="N15" s="375">
        <v>9496882</v>
      </c>
      <c r="O15" s="375">
        <v>10562346</v>
      </c>
      <c r="P15" s="375">
        <v>11149471</v>
      </c>
      <c r="Q15" s="375">
        <v>12107730</v>
      </c>
      <c r="R15" s="375">
        <v>12759193</v>
      </c>
      <c r="S15" s="375">
        <v>13075961</v>
      </c>
      <c r="T15" s="375">
        <v>13579873</v>
      </c>
      <c r="U15" s="375">
        <v>14346292</v>
      </c>
      <c r="V15" s="375">
        <v>15065629</v>
      </c>
      <c r="W15" s="375">
        <v>15883461</v>
      </c>
      <c r="X15" s="375">
        <v>16489876</v>
      </c>
      <c r="Y15" s="375">
        <v>17255566</v>
      </c>
      <c r="Z15" s="375">
        <v>18191421</v>
      </c>
      <c r="AA15" s="375">
        <v>18864283</v>
      </c>
      <c r="AB15" s="376">
        <v>20105776</v>
      </c>
      <c r="AC15" s="89" t="s">
        <v>736</v>
      </c>
    </row>
    <row r="18" spans="3:28" x14ac:dyDescent="0.25">
      <c r="C18" s="455"/>
      <c r="D18" s="455"/>
      <c r="N18" s="400"/>
      <c r="O18" s="400"/>
      <c r="P18" s="400"/>
      <c r="Q18" s="400"/>
      <c r="R18" s="400"/>
      <c r="S18" s="400"/>
      <c r="T18" s="400"/>
      <c r="U18" s="400"/>
      <c r="V18" s="400"/>
      <c r="W18" s="400"/>
      <c r="X18" s="400"/>
      <c r="Y18" s="400"/>
      <c r="Z18" s="400"/>
      <c r="AA18" s="400"/>
      <c r="AB18" s="400"/>
    </row>
    <row r="19" spans="3:28" x14ac:dyDescent="0.25">
      <c r="C19" s="455"/>
      <c r="D19" s="455"/>
      <c r="N19" s="400"/>
      <c r="O19" s="400"/>
      <c r="P19" s="400"/>
      <c r="Q19" s="400"/>
      <c r="R19" s="400"/>
      <c r="S19" s="400"/>
      <c r="T19" s="400"/>
      <c r="U19" s="400"/>
      <c r="V19" s="400"/>
      <c r="W19" s="400"/>
      <c r="X19" s="400"/>
      <c r="Y19" s="400"/>
      <c r="Z19" s="400"/>
      <c r="AA19" s="400"/>
      <c r="AB19" s="400"/>
    </row>
    <row r="20" spans="3:28" x14ac:dyDescent="0.25">
      <c r="C20" s="455"/>
      <c r="D20" s="455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</row>
    <row r="21" spans="3:28" x14ac:dyDescent="0.25">
      <c r="C21" s="455"/>
      <c r="D21" s="455"/>
    </row>
    <row r="22" spans="3:28" x14ac:dyDescent="0.25">
      <c r="C22" s="455"/>
      <c r="D22" s="455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  <c r="AA22" s="399"/>
      <c r="AB22" s="399"/>
    </row>
    <row r="23" spans="3:28" x14ac:dyDescent="0.25">
      <c r="C23" s="455"/>
      <c r="D23" s="455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</row>
    <row r="24" spans="3:28" x14ac:dyDescent="0.25">
      <c r="C24" s="455"/>
      <c r="D24" s="455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  <c r="AA24" s="399"/>
      <c r="AB24" s="399"/>
    </row>
    <row r="25" spans="3:28" x14ac:dyDescent="0.25">
      <c r="C25" s="455"/>
      <c r="D25" s="274"/>
      <c r="E25" s="274"/>
    </row>
    <row r="26" spans="3:28" x14ac:dyDescent="0.25">
      <c r="C26" s="455"/>
      <c r="D26" s="274"/>
      <c r="E26" s="274"/>
    </row>
    <row r="27" spans="3:28" x14ac:dyDescent="0.25">
      <c r="C27" s="455"/>
      <c r="D27" s="274"/>
      <c r="E27" s="274"/>
    </row>
    <row r="28" spans="3:28" x14ac:dyDescent="0.25">
      <c r="C28" s="455"/>
      <c r="D28" s="274"/>
      <c r="E28" s="274"/>
    </row>
    <row r="29" spans="3:28" x14ac:dyDescent="0.25">
      <c r="C29" s="455"/>
      <c r="D29" s="274"/>
      <c r="E29" s="274"/>
    </row>
    <row r="30" spans="3:28" x14ac:dyDescent="0.25">
      <c r="C30" s="455"/>
      <c r="D30" s="274"/>
      <c r="E30" s="274"/>
    </row>
    <row r="31" spans="3:28" x14ac:dyDescent="0.25">
      <c r="C31" s="455"/>
      <c r="D31" s="274"/>
      <c r="E31" s="274"/>
    </row>
    <row r="32" spans="3:28" x14ac:dyDescent="0.25">
      <c r="C32" s="455"/>
      <c r="D32" s="274"/>
      <c r="E32" s="274"/>
    </row>
    <row r="33" spans="3:5" x14ac:dyDescent="0.25">
      <c r="C33" s="455"/>
      <c r="D33" s="274"/>
      <c r="E33" s="274"/>
    </row>
    <row r="34" spans="3:5" x14ac:dyDescent="0.25">
      <c r="C34" s="455"/>
      <c r="D34" s="274"/>
      <c r="E34" s="274"/>
    </row>
    <row r="35" spans="3:5" x14ac:dyDescent="0.25">
      <c r="C35" s="455"/>
      <c r="D35" s="274"/>
      <c r="E35" s="274"/>
    </row>
    <row r="36" spans="3:5" x14ac:dyDescent="0.25">
      <c r="C36" s="455"/>
      <c r="D36" s="274"/>
      <c r="E36" s="274"/>
    </row>
    <row r="37" spans="3:5" x14ac:dyDescent="0.25">
      <c r="C37" s="455"/>
      <c r="D37" s="274"/>
      <c r="E37" s="274"/>
    </row>
    <row r="38" spans="3:5" x14ac:dyDescent="0.25">
      <c r="C38" s="455"/>
      <c r="D38" s="274"/>
      <c r="E38" s="274"/>
    </row>
    <row r="39" spans="3:5" x14ac:dyDescent="0.25">
      <c r="C39" s="455"/>
      <c r="D39" s="274"/>
      <c r="E39" s="274"/>
    </row>
    <row r="40" spans="3:5" x14ac:dyDescent="0.25">
      <c r="C40" s="455"/>
      <c r="D40" s="274"/>
      <c r="E40" s="274"/>
    </row>
    <row r="41" spans="3:5" x14ac:dyDescent="0.25">
      <c r="C41" s="455"/>
      <c r="D41" s="274"/>
      <c r="E41" s="274"/>
    </row>
    <row r="42" spans="3:5" x14ac:dyDescent="0.25">
      <c r="C42" s="455"/>
      <c r="D42" s="274"/>
      <c r="E42" s="274"/>
    </row>
    <row r="43" spans="3:5" x14ac:dyDescent="0.25">
      <c r="D43" s="274"/>
      <c r="E43" s="274"/>
    </row>
    <row r="44" spans="3:5" x14ac:dyDescent="0.25">
      <c r="D44" s="274"/>
      <c r="E44" s="274"/>
    </row>
    <row r="45" spans="3:5" x14ac:dyDescent="0.25">
      <c r="D45" s="274"/>
      <c r="E45" s="274"/>
    </row>
    <row r="46" spans="3:5" x14ac:dyDescent="0.25">
      <c r="D46" s="274"/>
      <c r="E46" s="274"/>
    </row>
    <row r="47" spans="3:5" x14ac:dyDescent="0.25">
      <c r="D47" s="274"/>
      <c r="E47" s="274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14999847407452621"/>
  </sheetPr>
  <dimension ref="A1:CZ4152"/>
  <sheetViews>
    <sheetView workbookViewId="0">
      <pane ySplit="2" topLeftCell="A3649" activePane="bottomLeft" state="frozen"/>
      <selection pane="bottomLeft" activeCell="J3663" sqref="J3663:AL3904"/>
    </sheetView>
  </sheetViews>
  <sheetFormatPr defaultColWidth="9.140625" defaultRowHeight="15" x14ac:dyDescent="0.25"/>
  <cols>
    <col min="1" max="1" width="23.28515625" style="298" customWidth="1"/>
    <col min="2" max="2" width="25.85546875" style="298" customWidth="1"/>
    <col min="3" max="3" width="9.140625" style="298"/>
    <col min="4" max="9" width="13.7109375" style="298" customWidth="1"/>
    <col min="10" max="10" width="11.5703125" style="298" customWidth="1"/>
    <col min="11" max="11" width="10.5703125" style="298" bestFit="1" customWidth="1"/>
    <col min="12" max="12" width="12.5703125" style="298" customWidth="1"/>
    <col min="13" max="15" width="10.5703125" style="298" bestFit="1" customWidth="1"/>
    <col min="16" max="16" width="11.5703125" style="298" bestFit="1" customWidth="1"/>
    <col min="17" max="17" width="11.85546875" style="298" customWidth="1"/>
    <col min="18" max="36" width="10.5703125" style="298" bestFit="1" customWidth="1"/>
    <col min="37" max="16384" width="9.140625" style="298"/>
  </cols>
  <sheetData>
    <row r="1" spans="1:39" x14ac:dyDescent="0.25">
      <c r="A1" s="362" t="s">
        <v>715</v>
      </c>
    </row>
    <row r="2" spans="1:39" ht="45" x14ac:dyDescent="0.25">
      <c r="A2" s="351" t="s">
        <v>219</v>
      </c>
      <c r="B2" s="351" t="s">
        <v>264</v>
      </c>
      <c r="C2" s="351" t="s">
        <v>220</v>
      </c>
      <c r="D2" s="352" t="s">
        <v>265</v>
      </c>
      <c r="E2" s="463" t="s">
        <v>837</v>
      </c>
      <c r="F2" s="463" t="s">
        <v>838</v>
      </c>
      <c r="G2" s="464" t="s">
        <v>844</v>
      </c>
      <c r="H2" s="464" t="s">
        <v>840</v>
      </c>
      <c r="I2" s="464"/>
      <c r="J2" s="351" t="s">
        <v>221</v>
      </c>
      <c r="K2" s="359">
        <v>2017</v>
      </c>
      <c r="L2" s="359">
        <v>2018</v>
      </c>
      <c r="M2" s="359">
        <v>2019</v>
      </c>
      <c r="N2" s="359">
        <v>2020</v>
      </c>
      <c r="O2" s="359">
        <v>2021</v>
      </c>
      <c r="P2" s="359">
        <v>2022</v>
      </c>
      <c r="Q2" s="359">
        <v>2023</v>
      </c>
      <c r="R2" s="359">
        <v>2024</v>
      </c>
      <c r="S2" s="359">
        <v>2025</v>
      </c>
      <c r="T2" s="359">
        <v>2026</v>
      </c>
      <c r="U2" s="359">
        <v>2027</v>
      </c>
      <c r="V2" s="359">
        <v>2028</v>
      </c>
      <c r="W2" s="359">
        <v>2029</v>
      </c>
      <c r="X2" s="359">
        <v>2030</v>
      </c>
      <c r="Y2" s="359">
        <v>2031</v>
      </c>
      <c r="Z2" s="359">
        <v>2032</v>
      </c>
      <c r="AA2" s="359">
        <v>2033</v>
      </c>
      <c r="AB2" s="359">
        <v>2034</v>
      </c>
      <c r="AC2" s="359">
        <v>2035</v>
      </c>
      <c r="AD2" s="359">
        <v>2036</v>
      </c>
      <c r="AE2" s="359">
        <v>2037</v>
      </c>
      <c r="AF2" s="359">
        <v>2038</v>
      </c>
      <c r="AG2" s="359">
        <v>2039</v>
      </c>
      <c r="AH2" s="359">
        <v>2040</v>
      </c>
      <c r="AI2" s="359">
        <v>2041</v>
      </c>
      <c r="AJ2" s="359">
        <v>2042</v>
      </c>
      <c r="AK2" s="359">
        <v>2043</v>
      </c>
      <c r="AL2" s="359">
        <v>2044</v>
      </c>
      <c r="AM2" s="359">
        <v>2045</v>
      </c>
    </row>
    <row r="3" spans="1:39" x14ac:dyDescent="0.25">
      <c r="A3" s="465" t="s">
        <v>351</v>
      </c>
      <c r="B3" s="465" t="s">
        <v>351</v>
      </c>
      <c r="C3" s="442">
        <v>6250</v>
      </c>
      <c r="D3" s="441"/>
      <c r="E3" s="442"/>
      <c r="F3" s="442"/>
      <c r="G3" s="442"/>
      <c r="H3" s="442"/>
      <c r="I3" s="442"/>
      <c r="J3" s="443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</row>
    <row r="4" spans="1:39" x14ac:dyDescent="0.25">
      <c r="A4" s="465" t="s">
        <v>268</v>
      </c>
      <c r="B4" s="465" t="s">
        <v>268</v>
      </c>
      <c r="C4" s="442">
        <v>2500</v>
      </c>
      <c r="D4" s="441"/>
      <c r="E4" s="442"/>
      <c r="F4" s="442"/>
      <c r="G4" s="442"/>
      <c r="H4" s="442">
        <v>1</v>
      </c>
      <c r="I4" s="442"/>
      <c r="J4" s="443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</row>
    <row r="5" spans="1:39" x14ac:dyDescent="0.25">
      <c r="A5" s="465" t="s">
        <v>271</v>
      </c>
      <c r="B5" s="465" t="s">
        <v>271</v>
      </c>
      <c r="C5" s="442">
        <v>5500</v>
      </c>
      <c r="D5" s="441"/>
      <c r="E5" s="442"/>
      <c r="F5" s="442"/>
      <c r="G5" s="442"/>
      <c r="H5" s="467">
        <v>1</v>
      </c>
      <c r="I5" s="467"/>
      <c r="J5" s="443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</row>
    <row r="6" spans="1:39" x14ac:dyDescent="0.25">
      <c r="A6" s="465" t="s">
        <v>222</v>
      </c>
      <c r="B6" s="465" t="s">
        <v>304</v>
      </c>
      <c r="C6" s="442">
        <v>10000</v>
      </c>
      <c r="D6" s="441"/>
      <c r="E6" s="442"/>
      <c r="F6" s="442"/>
      <c r="G6" s="442"/>
      <c r="H6" s="442"/>
      <c r="I6" s="442"/>
      <c r="J6" s="443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</row>
    <row r="7" spans="1:39" x14ac:dyDescent="0.25">
      <c r="A7" s="465" t="s">
        <v>222</v>
      </c>
      <c r="B7" s="465" t="s">
        <v>379</v>
      </c>
      <c r="C7" s="442">
        <v>10000</v>
      </c>
      <c r="D7" s="441"/>
      <c r="E7" s="442"/>
      <c r="F7" s="442"/>
      <c r="G7" s="442"/>
      <c r="H7" s="442"/>
      <c r="I7" s="442"/>
      <c r="J7" s="443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</row>
    <row r="8" spans="1:39" x14ac:dyDescent="0.25">
      <c r="A8" s="465" t="s">
        <v>395</v>
      </c>
      <c r="B8" s="465" t="s">
        <v>395</v>
      </c>
      <c r="C8" s="442">
        <v>1500</v>
      </c>
      <c r="D8" s="441"/>
      <c r="E8" s="442"/>
      <c r="F8" s="442"/>
      <c r="G8" s="442"/>
      <c r="H8" s="442"/>
      <c r="I8" s="442"/>
      <c r="J8" s="443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</row>
    <row r="9" spans="1:39" x14ac:dyDescent="0.25">
      <c r="A9" s="465" t="s">
        <v>495</v>
      </c>
      <c r="B9" s="465" t="s">
        <v>495</v>
      </c>
      <c r="C9" s="442">
        <v>750</v>
      </c>
      <c r="D9" s="441"/>
      <c r="E9" s="442"/>
      <c r="F9" s="442"/>
      <c r="G9" s="442"/>
      <c r="H9" s="442"/>
      <c r="I9" s="442"/>
      <c r="J9" s="443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</row>
    <row r="10" spans="1:39" x14ac:dyDescent="0.25">
      <c r="A10" s="465" t="s">
        <v>344</v>
      </c>
      <c r="B10" s="465" t="s">
        <v>344</v>
      </c>
      <c r="C10" s="442">
        <v>750</v>
      </c>
      <c r="D10" s="441"/>
      <c r="E10" s="442"/>
      <c r="F10" s="442"/>
      <c r="G10" s="442"/>
      <c r="H10" s="442"/>
      <c r="I10" s="442"/>
      <c r="J10" s="443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</row>
    <row r="11" spans="1:39" x14ac:dyDescent="0.25">
      <c r="A11" s="465" t="s">
        <v>223</v>
      </c>
      <c r="B11" s="465" t="s">
        <v>307</v>
      </c>
      <c r="C11" s="442">
        <v>20000</v>
      </c>
      <c r="D11" s="441"/>
      <c r="E11" s="442"/>
      <c r="F11" s="442"/>
      <c r="G11" s="442"/>
      <c r="H11" s="442"/>
      <c r="I11" s="442"/>
      <c r="J11" s="443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</row>
    <row r="12" spans="1:39" x14ac:dyDescent="0.25">
      <c r="A12" s="465" t="s">
        <v>223</v>
      </c>
      <c r="B12" s="465" t="s">
        <v>275</v>
      </c>
      <c r="C12" s="442">
        <v>20000</v>
      </c>
      <c r="D12" s="441"/>
      <c r="E12" s="442"/>
      <c r="F12" s="442"/>
      <c r="G12" s="442"/>
      <c r="H12" s="442"/>
      <c r="I12" s="442"/>
      <c r="J12" s="443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</row>
    <row r="13" spans="1:39" x14ac:dyDescent="0.25">
      <c r="A13" s="465" t="s">
        <v>477</v>
      </c>
      <c r="B13" s="465" t="s">
        <v>477</v>
      </c>
      <c r="C13" s="442">
        <v>5000</v>
      </c>
      <c r="D13" s="441"/>
      <c r="E13" s="442"/>
      <c r="F13" s="442"/>
      <c r="G13" s="442"/>
      <c r="H13" s="442"/>
      <c r="I13" s="442"/>
      <c r="J13" s="443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</row>
    <row r="14" spans="1:39" x14ac:dyDescent="0.25">
      <c r="A14" s="465" t="s">
        <v>425</v>
      </c>
      <c r="B14" s="465" t="s">
        <v>425</v>
      </c>
      <c r="C14" s="442">
        <v>2500</v>
      </c>
      <c r="D14" s="441"/>
      <c r="E14" s="442"/>
      <c r="F14" s="442"/>
      <c r="G14" s="442"/>
      <c r="H14" s="442"/>
      <c r="I14" s="442"/>
      <c r="J14" s="443"/>
      <c r="K14" s="358"/>
      <c r="L14" s="358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</row>
    <row r="15" spans="1:39" x14ac:dyDescent="0.25">
      <c r="A15" s="465" t="s">
        <v>260</v>
      </c>
      <c r="B15" s="465" t="s">
        <v>504</v>
      </c>
      <c r="C15" s="442">
        <v>42000</v>
      </c>
      <c r="D15" s="441"/>
      <c r="E15" s="442"/>
      <c r="F15" s="442"/>
      <c r="G15" s="442"/>
      <c r="H15" s="442"/>
      <c r="I15" s="442"/>
      <c r="J15" s="443"/>
      <c r="K15" s="358"/>
      <c r="L15" s="358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</row>
    <row r="16" spans="1:39" x14ac:dyDescent="0.25">
      <c r="A16" s="465" t="s">
        <v>260</v>
      </c>
      <c r="B16" s="465" t="s">
        <v>471</v>
      </c>
      <c r="C16" s="442">
        <v>42000</v>
      </c>
      <c r="D16" s="441"/>
      <c r="E16" s="442"/>
      <c r="F16" s="442"/>
      <c r="G16" s="442"/>
      <c r="H16" s="442"/>
      <c r="I16" s="442"/>
      <c r="J16" s="443"/>
      <c r="K16" s="358"/>
      <c r="L16" s="358"/>
      <c r="M16" s="358"/>
      <c r="N16" s="358"/>
      <c r="O16" s="358"/>
      <c r="P16" s="358"/>
      <c r="Q16" s="358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</row>
    <row r="17" spans="1:39" x14ac:dyDescent="0.25">
      <c r="A17" s="465" t="s">
        <v>406</v>
      </c>
      <c r="B17" s="465" t="s">
        <v>407</v>
      </c>
      <c r="C17" s="442">
        <v>25000</v>
      </c>
      <c r="D17" s="441"/>
      <c r="E17" s="442"/>
      <c r="F17" s="442"/>
      <c r="G17" s="442"/>
      <c r="H17" s="442"/>
      <c r="I17" s="442"/>
      <c r="J17" s="443"/>
      <c r="K17" s="358"/>
      <c r="L17" s="358"/>
      <c r="M17" s="358"/>
      <c r="N17" s="358"/>
      <c r="O17" s="358"/>
      <c r="P17" s="358"/>
      <c r="Q17" s="358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</row>
    <row r="18" spans="1:39" x14ac:dyDescent="0.25">
      <c r="A18" s="465" t="s">
        <v>401</v>
      </c>
      <c r="B18" s="465" t="s">
        <v>401</v>
      </c>
      <c r="C18" s="442">
        <v>6250</v>
      </c>
      <c r="D18" s="441"/>
      <c r="E18" s="442"/>
      <c r="F18" s="442"/>
      <c r="G18" s="442"/>
      <c r="H18" s="442"/>
      <c r="I18" s="442"/>
      <c r="J18" s="443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  <c r="AJ18" s="358"/>
      <c r="AK18" s="358"/>
      <c r="AL18" s="358"/>
      <c r="AM18" s="358"/>
    </row>
    <row r="19" spans="1:39" x14ac:dyDescent="0.25">
      <c r="A19" s="465" t="s">
        <v>224</v>
      </c>
      <c r="B19" s="465" t="s">
        <v>488</v>
      </c>
      <c r="C19" s="442">
        <v>42000</v>
      </c>
      <c r="D19" s="441"/>
      <c r="E19" s="442"/>
      <c r="F19" s="442"/>
      <c r="G19" s="442"/>
      <c r="H19" s="442"/>
      <c r="I19" s="442"/>
      <c r="J19" s="444"/>
      <c r="K19" s="358"/>
      <c r="L19" s="358"/>
      <c r="M19" s="358"/>
      <c r="N19" s="358"/>
      <c r="O19" s="358"/>
      <c r="P19" s="358"/>
      <c r="Q19" s="358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</row>
    <row r="20" spans="1:39" x14ac:dyDescent="0.25">
      <c r="A20" s="465" t="s">
        <v>224</v>
      </c>
      <c r="B20" s="465" t="s">
        <v>445</v>
      </c>
      <c r="C20" s="442">
        <v>42000</v>
      </c>
      <c r="D20" s="441"/>
      <c r="E20" s="442"/>
      <c r="F20" s="442"/>
      <c r="G20" s="442"/>
      <c r="H20" s="442"/>
      <c r="I20" s="442"/>
      <c r="J20" s="443"/>
      <c r="K20" s="358"/>
      <c r="L20" s="358"/>
      <c r="M20" s="358"/>
      <c r="N20" s="358"/>
      <c r="O20" s="358"/>
      <c r="P20" s="358"/>
      <c r="Q20" s="358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</row>
    <row r="21" spans="1:39" x14ac:dyDescent="0.25">
      <c r="A21" s="465" t="s">
        <v>224</v>
      </c>
      <c r="B21" s="465" t="s">
        <v>451</v>
      </c>
      <c r="C21" s="442">
        <v>42000</v>
      </c>
      <c r="D21" s="441"/>
      <c r="E21" s="442"/>
      <c r="F21" s="442"/>
      <c r="G21" s="442"/>
      <c r="H21" s="442"/>
      <c r="I21" s="442"/>
      <c r="J21" s="443"/>
      <c r="K21" s="358"/>
      <c r="L21" s="358"/>
      <c r="M21" s="358"/>
      <c r="N21" s="358"/>
      <c r="O21" s="358"/>
      <c r="P21" s="358"/>
      <c r="Q21" s="358"/>
      <c r="R21" s="358"/>
      <c r="S21" s="358"/>
      <c r="T21" s="358"/>
      <c r="U21" s="358"/>
      <c r="V21" s="358"/>
      <c r="W21" s="358"/>
      <c r="X21" s="358"/>
      <c r="Y21" s="358"/>
      <c r="Z21" s="358"/>
      <c r="AA21" s="358"/>
      <c r="AB21" s="358"/>
      <c r="AC21" s="358"/>
      <c r="AD21" s="358"/>
      <c r="AE21" s="358"/>
      <c r="AF21" s="358"/>
      <c r="AG21" s="358"/>
      <c r="AH21" s="358"/>
      <c r="AI21" s="358"/>
      <c r="AJ21" s="358"/>
      <c r="AK21" s="358"/>
      <c r="AL21" s="358"/>
      <c r="AM21" s="358"/>
    </row>
    <row r="22" spans="1:39" x14ac:dyDescent="0.25">
      <c r="A22" s="465" t="s">
        <v>225</v>
      </c>
      <c r="B22" s="465" t="s">
        <v>353</v>
      </c>
      <c r="C22" s="442">
        <v>42000</v>
      </c>
      <c r="D22" s="441"/>
      <c r="E22" s="442"/>
      <c r="F22" s="442"/>
      <c r="G22" s="442"/>
      <c r="H22" s="442"/>
      <c r="I22" s="442"/>
      <c r="J22" s="443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</row>
    <row r="23" spans="1:39" x14ac:dyDescent="0.25">
      <c r="A23" s="465" t="s">
        <v>225</v>
      </c>
      <c r="B23" s="465" t="s">
        <v>354</v>
      </c>
      <c r="C23" s="442">
        <v>42000</v>
      </c>
      <c r="D23" s="441"/>
      <c r="E23" s="442"/>
      <c r="F23" s="442"/>
      <c r="G23" s="442"/>
      <c r="H23" s="442"/>
      <c r="I23" s="442"/>
      <c r="J23" s="443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</row>
    <row r="24" spans="1:39" x14ac:dyDescent="0.25">
      <c r="A24" s="465" t="s">
        <v>227</v>
      </c>
      <c r="B24" s="465" t="s">
        <v>417</v>
      </c>
      <c r="C24" s="442">
        <v>20000</v>
      </c>
      <c r="D24" s="441"/>
      <c r="E24" s="442"/>
      <c r="F24" s="442"/>
      <c r="G24" s="442"/>
      <c r="H24" s="442"/>
      <c r="I24" s="442"/>
      <c r="J24" s="443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8"/>
      <c r="AA24" s="358"/>
      <c r="AB24" s="358"/>
      <c r="AC24" s="358"/>
      <c r="AD24" s="358"/>
      <c r="AE24" s="358"/>
      <c r="AF24" s="358"/>
      <c r="AG24" s="358"/>
      <c r="AH24" s="358"/>
      <c r="AI24" s="358"/>
      <c r="AJ24" s="358"/>
      <c r="AK24" s="358"/>
      <c r="AL24" s="358"/>
      <c r="AM24" s="358"/>
    </row>
    <row r="25" spans="1:39" x14ac:dyDescent="0.25">
      <c r="A25" s="465" t="s">
        <v>227</v>
      </c>
      <c r="B25" s="465" t="s">
        <v>433</v>
      </c>
      <c r="C25" s="442">
        <v>20000</v>
      </c>
      <c r="D25" s="441"/>
      <c r="E25" s="442"/>
      <c r="F25" s="442"/>
      <c r="G25" s="442"/>
      <c r="H25" s="442"/>
      <c r="I25" s="442"/>
      <c r="J25" s="443"/>
      <c r="K25" s="358"/>
      <c r="L25" s="358"/>
      <c r="M25" s="358"/>
      <c r="N25" s="358"/>
      <c r="O25" s="358"/>
      <c r="P25" s="358"/>
      <c r="Q25" s="358"/>
      <c r="R25" s="358"/>
      <c r="S25" s="358"/>
      <c r="T25" s="358"/>
      <c r="U25" s="358"/>
      <c r="V25" s="358"/>
      <c r="W25" s="358"/>
      <c r="X25" s="358"/>
      <c r="Y25" s="358"/>
      <c r="Z25" s="358"/>
      <c r="AA25" s="358"/>
      <c r="AB25" s="358"/>
      <c r="AC25" s="358"/>
      <c r="AD25" s="358"/>
      <c r="AE25" s="358"/>
      <c r="AF25" s="358"/>
      <c r="AG25" s="358"/>
      <c r="AH25" s="358"/>
      <c r="AI25" s="358"/>
      <c r="AJ25" s="358"/>
      <c r="AK25" s="358"/>
      <c r="AL25" s="358"/>
      <c r="AM25" s="358"/>
    </row>
    <row r="26" spans="1:39" x14ac:dyDescent="0.25">
      <c r="A26" s="465" t="s">
        <v>227</v>
      </c>
      <c r="B26" s="465" t="s">
        <v>390</v>
      </c>
      <c r="C26" s="442">
        <v>20000</v>
      </c>
      <c r="D26" s="441"/>
      <c r="E26" s="442"/>
      <c r="F26" s="442"/>
      <c r="G26" s="442"/>
      <c r="H26" s="442"/>
      <c r="I26" s="442"/>
      <c r="J26" s="443"/>
      <c r="K26" s="358"/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</row>
    <row r="27" spans="1:39" x14ac:dyDescent="0.25">
      <c r="A27" s="465" t="s">
        <v>228</v>
      </c>
      <c r="B27" s="465" t="s">
        <v>378</v>
      </c>
      <c r="C27" s="442">
        <v>20000</v>
      </c>
      <c r="D27" s="441"/>
      <c r="E27" s="442"/>
      <c r="F27" s="442"/>
      <c r="G27" s="442"/>
      <c r="H27" s="442"/>
      <c r="I27" s="442"/>
      <c r="J27" s="443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</row>
    <row r="28" spans="1:39" x14ac:dyDescent="0.25">
      <c r="A28" s="465" t="s">
        <v>228</v>
      </c>
      <c r="B28" s="465" t="s">
        <v>432</v>
      </c>
      <c r="C28" s="442">
        <v>20000</v>
      </c>
      <c r="D28" s="441"/>
      <c r="E28" s="442"/>
      <c r="F28" s="442"/>
      <c r="G28" s="442"/>
      <c r="H28" s="442"/>
      <c r="I28" s="442"/>
      <c r="J28" s="443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</row>
    <row r="29" spans="1:39" x14ac:dyDescent="0.25">
      <c r="A29" s="465" t="s">
        <v>229</v>
      </c>
      <c r="B29" s="465" t="s">
        <v>381</v>
      </c>
      <c r="C29" s="442">
        <v>20000</v>
      </c>
      <c r="D29" s="441"/>
      <c r="E29" s="442"/>
      <c r="F29" s="442"/>
      <c r="G29" s="442"/>
      <c r="H29" s="442"/>
      <c r="I29" s="442"/>
      <c r="J29" s="443"/>
      <c r="K29" s="358"/>
      <c r="L29" s="358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</row>
    <row r="30" spans="1:39" x14ac:dyDescent="0.25">
      <c r="A30" s="465" t="s">
        <v>229</v>
      </c>
      <c r="B30" s="465" t="s">
        <v>491</v>
      </c>
      <c r="C30" s="442">
        <v>20000</v>
      </c>
      <c r="D30" s="441"/>
      <c r="E30" s="442"/>
      <c r="F30" s="442"/>
      <c r="G30" s="442"/>
      <c r="H30" s="442"/>
      <c r="I30" s="442"/>
      <c r="J30" s="443"/>
      <c r="K30" s="358"/>
      <c r="L30" s="358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58"/>
      <c r="Y30" s="358"/>
      <c r="Z30" s="358"/>
      <c r="AA30" s="358"/>
      <c r="AB30" s="358"/>
      <c r="AC30" s="358"/>
      <c r="AD30" s="358"/>
      <c r="AE30" s="358"/>
      <c r="AF30" s="358"/>
      <c r="AG30" s="358"/>
      <c r="AH30" s="358"/>
      <c r="AI30" s="358"/>
      <c r="AJ30" s="358"/>
      <c r="AK30" s="358"/>
      <c r="AL30" s="358"/>
      <c r="AM30" s="358"/>
    </row>
    <row r="31" spans="1:39" x14ac:dyDescent="0.25">
      <c r="A31" s="465" t="s">
        <v>323</v>
      </c>
      <c r="B31" s="465" t="s">
        <v>323</v>
      </c>
      <c r="C31" s="442">
        <v>20000</v>
      </c>
      <c r="D31" s="441"/>
      <c r="E31" s="442"/>
      <c r="F31" s="442"/>
      <c r="G31" s="442"/>
      <c r="H31" s="442"/>
      <c r="I31" s="442"/>
      <c r="J31" s="443"/>
      <c r="K31" s="358"/>
      <c r="L31" s="358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8"/>
      <c r="X31" s="358"/>
      <c r="Y31" s="358"/>
      <c r="Z31" s="358"/>
      <c r="AA31" s="358"/>
      <c r="AB31" s="358"/>
      <c r="AC31" s="358"/>
      <c r="AD31" s="358"/>
      <c r="AE31" s="358"/>
      <c r="AF31" s="358"/>
      <c r="AG31" s="358"/>
      <c r="AH31" s="358"/>
      <c r="AI31" s="358"/>
      <c r="AJ31" s="358"/>
      <c r="AK31" s="358"/>
      <c r="AL31" s="358"/>
      <c r="AM31" s="358"/>
    </row>
    <row r="32" spans="1:39" x14ac:dyDescent="0.25">
      <c r="A32" s="465" t="s">
        <v>230</v>
      </c>
      <c r="B32" s="465" t="s">
        <v>479</v>
      </c>
      <c r="C32" s="442">
        <v>20000</v>
      </c>
      <c r="D32" s="441"/>
      <c r="E32" s="442"/>
      <c r="F32" s="442"/>
      <c r="G32" s="442"/>
      <c r="H32" s="442"/>
      <c r="I32" s="442"/>
      <c r="J32" s="443"/>
      <c r="K32" s="358"/>
      <c r="L32" s="358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8"/>
      <c r="X32" s="358"/>
      <c r="Y32" s="358"/>
      <c r="Z32" s="358"/>
      <c r="AA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8"/>
      <c r="AL32" s="358"/>
      <c r="AM32" s="358"/>
    </row>
    <row r="33" spans="1:39" x14ac:dyDescent="0.25">
      <c r="A33" s="465" t="s">
        <v>230</v>
      </c>
      <c r="B33" s="465" t="s">
        <v>422</v>
      </c>
      <c r="C33" s="442">
        <v>20000</v>
      </c>
      <c r="D33" s="441"/>
      <c r="E33" s="442"/>
      <c r="F33" s="442"/>
      <c r="G33" s="442"/>
      <c r="H33" s="442"/>
      <c r="I33" s="442"/>
      <c r="J33" s="443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58"/>
      <c r="Y33" s="358"/>
      <c r="Z33" s="358"/>
      <c r="AA33" s="358"/>
      <c r="AB33" s="358"/>
      <c r="AC33" s="358"/>
      <c r="AD33" s="358"/>
      <c r="AE33" s="358"/>
      <c r="AF33" s="358"/>
      <c r="AG33" s="358"/>
      <c r="AH33" s="358"/>
      <c r="AI33" s="358"/>
      <c r="AJ33" s="358"/>
      <c r="AK33" s="358"/>
      <c r="AL33" s="358"/>
      <c r="AM33" s="358"/>
    </row>
    <row r="34" spans="1:39" x14ac:dyDescent="0.25">
      <c r="A34" s="465" t="s">
        <v>231</v>
      </c>
      <c r="B34" s="465" t="s">
        <v>464</v>
      </c>
      <c r="C34" s="442">
        <v>25000</v>
      </c>
      <c r="D34" s="441"/>
      <c r="E34" s="442"/>
      <c r="F34" s="442"/>
      <c r="G34" s="442"/>
      <c r="H34" s="442"/>
      <c r="I34" s="442"/>
      <c r="J34" s="443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</row>
    <row r="35" spans="1:39" x14ac:dyDescent="0.25">
      <c r="A35" s="465" t="s">
        <v>231</v>
      </c>
      <c r="B35" s="465" t="s">
        <v>450</v>
      </c>
      <c r="C35" s="442">
        <v>25000</v>
      </c>
      <c r="D35" s="441"/>
      <c r="E35" s="442"/>
      <c r="F35" s="442"/>
      <c r="G35" s="442"/>
      <c r="H35" s="442"/>
      <c r="I35" s="442"/>
      <c r="J35" s="443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</row>
    <row r="36" spans="1:39" x14ac:dyDescent="0.25">
      <c r="A36" s="465" t="s">
        <v>842</v>
      </c>
      <c r="B36" s="465" t="s">
        <v>416</v>
      </c>
      <c r="C36" s="442">
        <v>20000</v>
      </c>
      <c r="D36" s="441"/>
      <c r="E36" s="442"/>
      <c r="F36" s="442"/>
      <c r="G36" s="442"/>
      <c r="H36" s="442"/>
      <c r="I36" s="442"/>
      <c r="J36" s="443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</row>
    <row r="37" spans="1:39" x14ac:dyDescent="0.25">
      <c r="A37" s="465" t="s">
        <v>360</v>
      </c>
      <c r="B37" s="465" t="s">
        <v>360</v>
      </c>
      <c r="C37" s="442">
        <v>5000</v>
      </c>
      <c r="D37" s="441"/>
      <c r="E37" s="442"/>
      <c r="F37" s="442"/>
      <c r="G37" s="442"/>
      <c r="H37" s="442"/>
      <c r="I37" s="442"/>
      <c r="J37" s="443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</row>
    <row r="38" spans="1:39" x14ac:dyDescent="0.25">
      <c r="A38" s="465" t="s">
        <v>314</v>
      </c>
      <c r="B38" s="465" t="s">
        <v>314</v>
      </c>
      <c r="C38" s="442">
        <v>1000</v>
      </c>
      <c r="D38" s="441"/>
      <c r="E38" s="442"/>
      <c r="F38" s="442"/>
      <c r="G38" s="442"/>
      <c r="H38" s="442"/>
      <c r="I38" s="442"/>
      <c r="J38" s="443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</row>
    <row r="39" spans="1:39" x14ac:dyDescent="0.25">
      <c r="A39" s="465" t="s">
        <v>300</v>
      </c>
      <c r="B39" s="465" t="s">
        <v>301</v>
      </c>
      <c r="C39" s="442">
        <v>10000</v>
      </c>
      <c r="D39" s="441"/>
      <c r="E39" s="442"/>
      <c r="F39" s="442"/>
      <c r="G39" s="442"/>
      <c r="H39" s="442"/>
      <c r="I39" s="442"/>
      <c r="J39" s="443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</row>
    <row r="40" spans="1:39" x14ac:dyDescent="0.25">
      <c r="A40" s="465" t="s">
        <v>300</v>
      </c>
      <c r="B40" s="465" t="s">
        <v>317</v>
      </c>
      <c r="C40" s="442">
        <v>20000</v>
      </c>
      <c r="D40" s="441"/>
      <c r="E40" s="442"/>
      <c r="F40" s="442"/>
      <c r="G40" s="442"/>
      <c r="H40" s="442"/>
      <c r="I40" s="442"/>
      <c r="J40" s="443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</row>
    <row r="41" spans="1:39" x14ac:dyDescent="0.25">
      <c r="A41" s="465" t="s">
        <v>292</v>
      </c>
      <c r="B41" s="465" t="s">
        <v>293</v>
      </c>
      <c r="C41" s="442">
        <v>20000</v>
      </c>
      <c r="D41" s="441"/>
      <c r="E41" s="442"/>
      <c r="F41" s="442"/>
      <c r="G41" s="442"/>
      <c r="H41" s="442">
        <v>1</v>
      </c>
      <c r="I41" s="442"/>
      <c r="J41" s="443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  <c r="AJ41" s="358"/>
      <c r="AK41" s="358"/>
      <c r="AL41" s="358"/>
      <c r="AM41" s="358"/>
    </row>
    <row r="42" spans="1:39" x14ac:dyDescent="0.25">
      <c r="A42" s="465" t="s">
        <v>232</v>
      </c>
      <c r="B42" s="465" t="s">
        <v>368</v>
      </c>
      <c r="C42" s="442">
        <v>20000</v>
      </c>
      <c r="D42" s="441"/>
      <c r="E42" s="442"/>
      <c r="F42" s="442"/>
      <c r="G42" s="442"/>
      <c r="H42" s="442"/>
      <c r="I42" s="442"/>
      <c r="J42" s="443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358"/>
      <c r="AH42" s="358"/>
      <c r="AI42" s="358"/>
      <c r="AJ42" s="358"/>
      <c r="AK42" s="358"/>
      <c r="AL42" s="358"/>
      <c r="AM42" s="358"/>
    </row>
    <row r="43" spans="1:39" x14ac:dyDescent="0.25">
      <c r="A43" s="465" t="s">
        <v>232</v>
      </c>
      <c r="B43" s="465" t="s">
        <v>364</v>
      </c>
      <c r="C43" s="442">
        <v>20000</v>
      </c>
      <c r="D43" s="441"/>
      <c r="E43" s="442"/>
      <c r="F43" s="442"/>
      <c r="G43" s="442"/>
      <c r="H43" s="442"/>
      <c r="I43" s="442"/>
      <c r="J43" s="444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</row>
    <row r="44" spans="1:39" x14ac:dyDescent="0.25">
      <c r="A44" s="465" t="s">
        <v>233</v>
      </c>
      <c r="B44" s="465" t="s">
        <v>385</v>
      </c>
      <c r="C44" s="442">
        <v>20000</v>
      </c>
      <c r="D44" s="441"/>
      <c r="E44" s="442"/>
      <c r="F44" s="442"/>
      <c r="G44" s="442"/>
      <c r="H44" s="442"/>
      <c r="I44" s="442"/>
      <c r="J44" s="443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</row>
    <row r="45" spans="1:39" x14ac:dyDescent="0.25">
      <c r="A45" s="465" t="s">
        <v>436</v>
      </c>
      <c r="B45" s="465" t="s">
        <v>437</v>
      </c>
      <c r="C45" s="442">
        <v>42000</v>
      </c>
      <c r="D45" s="441"/>
      <c r="E45" s="442"/>
      <c r="F45" s="442"/>
      <c r="G45" s="442"/>
      <c r="H45" s="442"/>
      <c r="I45" s="442"/>
      <c r="J45" s="443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</row>
    <row r="46" spans="1:39" x14ac:dyDescent="0.25">
      <c r="A46" s="465" t="s">
        <v>463</v>
      </c>
      <c r="B46" s="465" t="s">
        <v>463</v>
      </c>
      <c r="C46" s="442">
        <v>1000</v>
      </c>
      <c r="D46" s="441"/>
      <c r="E46" s="442"/>
      <c r="F46" s="442"/>
      <c r="G46" s="442"/>
      <c r="H46" s="442"/>
      <c r="I46" s="442"/>
      <c r="J46" s="443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/>
    </row>
    <row r="47" spans="1:39" x14ac:dyDescent="0.25">
      <c r="A47" s="465" t="s">
        <v>534</v>
      </c>
      <c r="B47" s="465" t="s">
        <v>534</v>
      </c>
      <c r="C47" s="442">
        <v>12500</v>
      </c>
      <c r="D47" s="441"/>
      <c r="E47" s="442"/>
      <c r="F47" s="442"/>
      <c r="G47" s="442"/>
      <c r="H47" s="442"/>
      <c r="I47" s="442"/>
      <c r="J47" s="443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</row>
    <row r="48" spans="1:39" x14ac:dyDescent="0.25">
      <c r="A48" s="465" t="s">
        <v>377</v>
      </c>
      <c r="B48" s="465" t="s">
        <v>377</v>
      </c>
      <c r="C48" s="442">
        <v>2000</v>
      </c>
      <c r="D48" s="441"/>
      <c r="E48" s="442"/>
      <c r="F48" s="442"/>
      <c r="G48" s="442"/>
      <c r="H48" s="442"/>
      <c r="I48" s="442"/>
      <c r="J48" s="443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  <c r="AD48" s="358"/>
      <c r="AE48" s="358"/>
      <c r="AF48" s="358"/>
      <c r="AG48" s="358"/>
      <c r="AH48" s="358"/>
      <c r="AI48" s="358"/>
      <c r="AJ48" s="358"/>
      <c r="AK48" s="358"/>
      <c r="AL48" s="358"/>
      <c r="AM48" s="358"/>
    </row>
    <row r="49" spans="1:39" x14ac:dyDescent="0.25">
      <c r="A49" s="465" t="s">
        <v>461</v>
      </c>
      <c r="B49" s="465" t="s">
        <v>461</v>
      </c>
      <c r="C49" s="442">
        <v>20000</v>
      </c>
      <c r="D49" s="441"/>
      <c r="E49" s="442"/>
      <c r="F49" s="442"/>
      <c r="G49" s="442"/>
      <c r="H49" s="442"/>
      <c r="I49" s="442"/>
      <c r="J49" s="443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58"/>
      <c r="AL49" s="358"/>
      <c r="AM49" s="358"/>
    </row>
    <row r="50" spans="1:39" x14ac:dyDescent="0.25">
      <c r="A50" s="465" t="s">
        <v>442</v>
      </c>
      <c r="B50" s="465" t="s">
        <v>442</v>
      </c>
      <c r="C50" s="442">
        <v>20000</v>
      </c>
      <c r="D50" s="441"/>
      <c r="E50" s="442"/>
      <c r="F50" s="442"/>
      <c r="G50" s="442"/>
      <c r="H50" s="442"/>
      <c r="I50" s="442"/>
      <c r="J50" s="443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  <c r="AD50" s="358"/>
      <c r="AE50" s="358"/>
      <c r="AF50" s="358"/>
      <c r="AG50" s="358"/>
      <c r="AH50" s="358"/>
      <c r="AI50" s="358"/>
      <c r="AJ50" s="358"/>
      <c r="AK50" s="358"/>
      <c r="AL50" s="358"/>
      <c r="AM50" s="358"/>
    </row>
    <row r="51" spans="1:39" x14ac:dyDescent="0.25">
      <c r="A51" s="465" t="s">
        <v>375</v>
      </c>
      <c r="B51" s="465" t="s">
        <v>375</v>
      </c>
      <c r="C51" s="442">
        <v>10000</v>
      </c>
      <c r="D51" s="441"/>
      <c r="E51" s="442"/>
      <c r="F51" s="442"/>
      <c r="G51" s="442"/>
      <c r="H51" s="442"/>
      <c r="I51" s="442"/>
      <c r="J51" s="443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  <c r="AD51" s="358"/>
      <c r="AE51" s="358"/>
      <c r="AF51" s="358"/>
      <c r="AG51" s="358"/>
      <c r="AH51" s="358"/>
      <c r="AI51" s="358"/>
      <c r="AJ51" s="358"/>
      <c r="AK51" s="358"/>
      <c r="AL51" s="358"/>
      <c r="AM51" s="358"/>
    </row>
    <row r="52" spans="1:39" x14ac:dyDescent="0.25">
      <c r="A52" s="465" t="s">
        <v>234</v>
      </c>
      <c r="B52" s="465" t="s">
        <v>434</v>
      </c>
      <c r="C52" s="442">
        <v>6240</v>
      </c>
      <c r="D52" s="441"/>
      <c r="E52" s="442"/>
      <c r="F52" s="442"/>
      <c r="G52" s="442"/>
      <c r="H52" s="442">
        <v>1</v>
      </c>
      <c r="I52" s="442"/>
      <c r="J52" s="443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/>
      <c r="AE52" s="358"/>
      <c r="AF52" s="358"/>
      <c r="AG52" s="358"/>
      <c r="AH52" s="358"/>
      <c r="AI52" s="358"/>
      <c r="AJ52" s="358"/>
      <c r="AK52" s="358"/>
      <c r="AL52" s="358"/>
      <c r="AM52" s="358"/>
    </row>
    <row r="53" spans="1:39" x14ac:dyDescent="0.25">
      <c r="A53" s="465" t="s">
        <v>234</v>
      </c>
      <c r="B53" s="465" t="s">
        <v>284</v>
      </c>
      <c r="C53" s="442">
        <v>6240</v>
      </c>
      <c r="D53" s="441"/>
      <c r="E53" s="442"/>
      <c r="F53" s="442"/>
      <c r="G53" s="442"/>
      <c r="H53" s="442">
        <v>1</v>
      </c>
      <c r="I53" s="442"/>
      <c r="J53" s="443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8"/>
      <c r="X53" s="358"/>
      <c r="Y53" s="358"/>
      <c r="Z53" s="358"/>
      <c r="AA53" s="358"/>
      <c r="AB53" s="358"/>
      <c r="AC53" s="358"/>
      <c r="AD53" s="358"/>
      <c r="AE53" s="358"/>
      <c r="AF53" s="358"/>
      <c r="AG53" s="358"/>
      <c r="AH53" s="358"/>
      <c r="AI53" s="358"/>
      <c r="AJ53" s="358"/>
      <c r="AK53" s="358"/>
      <c r="AL53" s="358"/>
      <c r="AM53" s="358"/>
    </row>
    <row r="54" spans="1:39" x14ac:dyDescent="0.25">
      <c r="A54" s="465" t="s">
        <v>234</v>
      </c>
      <c r="B54" s="465" t="s">
        <v>548</v>
      </c>
      <c r="C54" s="442">
        <v>25000</v>
      </c>
      <c r="D54" s="441"/>
      <c r="E54" s="442"/>
      <c r="F54" s="442"/>
      <c r="G54" s="442"/>
      <c r="H54" s="442"/>
      <c r="I54" s="442"/>
      <c r="J54" s="443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8"/>
      <c r="X54" s="358"/>
      <c r="Y54" s="358"/>
      <c r="Z54" s="358"/>
      <c r="AA54" s="358"/>
      <c r="AB54" s="358"/>
      <c r="AC54" s="358"/>
      <c r="AD54" s="358"/>
      <c r="AE54" s="358"/>
      <c r="AF54" s="358"/>
      <c r="AG54" s="358"/>
      <c r="AH54" s="358"/>
      <c r="AI54" s="358"/>
      <c r="AJ54" s="358"/>
      <c r="AK54" s="358"/>
      <c r="AL54" s="358"/>
      <c r="AM54" s="358"/>
    </row>
    <row r="55" spans="1:39" x14ac:dyDescent="0.25">
      <c r="A55" s="465" t="s">
        <v>234</v>
      </c>
      <c r="B55" s="465" t="s">
        <v>272</v>
      </c>
      <c r="C55" s="442">
        <v>25000</v>
      </c>
      <c r="D55" s="441"/>
      <c r="E55" s="442"/>
      <c r="F55" s="442"/>
      <c r="G55" s="442"/>
      <c r="H55" s="442"/>
      <c r="I55" s="442"/>
      <c r="J55" s="443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58"/>
      <c r="V55" s="358"/>
      <c r="W55" s="358"/>
      <c r="X55" s="358"/>
      <c r="Y55" s="358"/>
      <c r="Z55" s="358"/>
      <c r="AA55" s="358"/>
      <c r="AB55" s="358"/>
      <c r="AC55" s="358"/>
      <c r="AD55" s="358"/>
      <c r="AE55" s="358"/>
      <c r="AF55" s="358"/>
      <c r="AG55" s="358"/>
      <c r="AH55" s="358"/>
      <c r="AI55" s="358"/>
      <c r="AJ55" s="358"/>
      <c r="AK55" s="358"/>
      <c r="AL55" s="358"/>
      <c r="AM55" s="358"/>
    </row>
    <row r="56" spans="1:39" x14ac:dyDescent="0.25">
      <c r="A56" s="465" t="s">
        <v>547</v>
      </c>
      <c r="B56" s="465" t="s">
        <v>547</v>
      </c>
      <c r="C56" s="442">
        <v>10000</v>
      </c>
      <c r="D56" s="441"/>
      <c r="E56" s="442"/>
      <c r="F56" s="442"/>
      <c r="G56" s="442"/>
      <c r="H56" s="442"/>
      <c r="I56" s="442"/>
      <c r="J56" s="443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8"/>
      <c r="X56" s="358"/>
      <c r="Y56" s="358"/>
      <c r="Z56" s="358"/>
      <c r="AA56" s="358"/>
      <c r="AB56" s="358"/>
      <c r="AC56" s="358"/>
      <c r="AD56" s="358"/>
      <c r="AE56" s="358"/>
      <c r="AF56" s="358"/>
      <c r="AG56" s="358"/>
      <c r="AH56" s="358"/>
      <c r="AI56" s="358"/>
      <c r="AJ56" s="358"/>
      <c r="AK56" s="358"/>
      <c r="AL56" s="358"/>
      <c r="AM56" s="358"/>
    </row>
    <row r="57" spans="1:39" x14ac:dyDescent="0.25">
      <c r="A57" s="465" t="s">
        <v>500</v>
      </c>
      <c r="B57" s="465" t="s">
        <v>500</v>
      </c>
      <c r="C57" s="442">
        <v>2500</v>
      </c>
      <c r="D57" s="441"/>
      <c r="E57" s="442"/>
      <c r="F57" s="442"/>
      <c r="G57" s="442"/>
      <c r="H57" s="442"/>
      <c r="I57" s="442"/>
      <c r="J57" s="443"/>
      <c r="K57" s="358"/>
      <c r="L57" s="358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  <c r="Y57" s="358"/>
      <c r="Z57" s="358"/>
      <c r="AA57" s="358"/>
      <c r="AB57" s="358"/>
      <c r="AC57" s="358"/>
      <c r="AD57" s="358"/>
      <c r="AE57" s="358"/>
      <c r="AF57" s="358"/>
      <c r="AG57" s="358"/>
      <c r="AH57" s="358"/>
      <c r="AI57" s="358"/>
      <c r="AJ57" s="358"/>
      <c r="AK57" s="358"/>
      <c r="AL57" s="358"/>
      <c r="AM57" s="358"/>
    </row>
    <row r="58" spans="1:39" x14ac:dyDescent="0.25">
      <c r="A58" s="465" t="s">
        <v>458</v>
      </c>
      <c r="B58" s="465" t="s">
        <v>458</v>
      </c>
      <c r="C58" s="442">
        <v>3750</v>
      </c>
      <c r="D58" s="441"/>
      <c r="E58" s="442"/>
      <c r="F58" s="442"/>
      <c r="G58" s="442"/>
      <c r="H58" s="442"/>
      <c r="I58" s="442"/>
      <c r="J58" s="443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58"/>
      <c r="Y58" s="358"/>
      <c r="Z58" s="358"/>
      <c r="AA58" s="358"/>
      <c r="AB58" s="358"/>
      <c r="AC58" s="358"/>
      <c r="AD58" s="358"/>
      <c r="AE58" s="358"/>
      <c r="AF58" s="358"/>
      <c r="AG58" s="358"/>
      <c r="AH58" s="358"/>
      <c r="AI58" s="358"/>
      <c r="AJ58" s="358"/>
      <c r="AK58" s="358"/>
      <c r="AL58" s="358"/>
      <c r="AM58" s="358"/>
    </row>
    <row r="59" spans="1:39" x14ac:dyDescent="0.25">
      <c r="A59" s="465" t="s">
        <v>426</v>
      </c>
      <c r="B59" s="465" t="s">
        <v>426</v>
      </c>
      <c r="C59" s="442">
        <v>4995</v>
      </c>
      <c r="D59" s="441"/>
      <c r="E59" s="442"/>
      <c r="F59" s="442"/>
      <c r="G59" s="442"/>
      <c r="H59" s="442"/>
      <c r="I59" s="442"/>
      <c r="J59" s="443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8"/>
      <c r="AK59" s="358"/>
      <c r="AL59" s="358"/>
      <c r="AM59" s="358"/>
    </row>
    <row r="60" spans="1:39" x14ac:dyDescent="0.25">
      <c r="A60" s="465" t="s">
        <v>335</v>
      </c>
      <c r="B60" s="465" t="s">
        <v>335</v>
      </c>
      <c r="C60" s="442">
        <v>5000</v>
      </c>
      <c r="D60" s="441"/>
      <c r="E60" s="442"/>
      <c r="F60" s="442"/>
      <c r="G60" s="442"/>
      <c r="H60" s="442"/>
      <c r="I60" s="442"/>
      <c r="J60" s="443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358"/>
      <c r="AH60" s="358"/>
      <c r="AI60" s="358"/>
      <c r="AJ60" s="358"/>
      <c r="AK60" s="358"/>
      <c r="AL60" s="358"/>
      <c r="AM60" s="358"/>
    </row>
    <row r="61" spans="1:39" x14ac:dyDescent="0.25">
      <c r="A61" s="465" t="s">
        <v>235</v>
      </c>
      <c r="B61" s="465" t="s">
        <v>428</v>
      </c>
      <c r="C61" s="442">
        <v>2500</v>
      </c>
      <c r="D61" s="441"/>
      <c r="E61" s="442"/>
      <c r="F61" s="442"/>
      <c r="G61" s="442"/>
      <c r="H61" s="442"/>
      <c r="I61" s="442"/>
      <c r="J61" s="443"/>
      <c r="K61" s="358"/>
      <c r="L61" s="358"/>
      <c r="M61" s="358"/>
      <c r="N61" s="358"/>
      <c r="O61" s="358"/>
      <c r="P61" s="358"/>
      <c r="Q61" s="358"/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/>
      <c r="AD61" s="358"/>
      <c r="AE61" s="358"/>
      <c r="AF61" s="358"/>
      <c r="AG61" s="358"/>
      <c r="AH61" s="358"/>
      <c r="AI61" s="358"/>
      <c r="AJ61" s="358"/>
      <c r="AK61" s="358"/>
      <c r="AL61" s="358"/>
      <c r="AM61" s="358"/>
    </row>
    <row r="62" spans="1:39" x14ac:dyDescent="0.25">
      <c r="A62" s="465" t="s">
        <v>235</v>
      </c>
      <c r="B62" s="465" t="s">
        <v>372</v>
      </c>
      <c r="C62" s="442">
        <v>5000</v>
      </c>
      <c r="D62" s="441"/>
      <c r="E62" s="442"/>
      <c r="F62" s="442"/>
      <c r="G62" s="442"/>
      <c r="H62" s="442"/>
      <c r="I62" s="442"/>
      <c r="J62" s="443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8"/>
      <c r="X62" s="358"/>
      <c r="Y62" s="358"/>
      <c r="Z62" s="358"/>
      <c r="AA62" s="358"/>
      <c r="AB62" s="358"/>
      <c r="AC62" s="358"/>
      <c r="AD62" s="358"/>
      <c r="AE62" s="358"/>
      <c r="AF62" s="358"/>
      <c r="AG62" s="358"/>
      <c r="AH62" s="358"/>
      <c r="AI62" s="358"/>
      <c r="AJ62" s="358"/>
      <c r="AK62" s="358"/>
      <c r="AL62" s="358"/>
      <c r="AM62" s="358"/>
    </row>
    <row r="63" spans="1:39" x14ac:dyDescent="0.25">
      <c r="A63" s="465" t="s">
        <v>419</v>
      </c>
      <c r="B63" s="465" t="s">
        <v>419</v>
      </c>
      <c r="C63" s="442">
        <v>1500</v>
      </c>
      <c r="D63" s="441"/>
      <c r="E63" s="442"/>
      <c r="F63" s="442"/>
      <c r="G63" s="442"/>
      <c r="H63" s="442"/>
      <c r="I63" s="442"/>
      <c r="J63" s="443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  <c r="AJ63" s="358"/>
      <c r="AK63" s="358"/>
      <c r="AL63" s="358"/>
      <c r="AM63" s="358"/>
    </row>
    <row r="64" spans="1:39" x14ac:dyDescent="0.25">
      <c r="A64" s="465" t="s">
        <v>236</v>
      </c>
      <c r="B64" s="465" t="s">
        <v>236</v>
      </c>
      <c r="C64" s="442">
        <v>20000</v>
      </c>
      <c r="D64" s="441"/>
      <c r="E64" s="442"/>
      <c r="F64" s="442"/>
      <c r="G64" s="442"/>
      <c r="H64" s="442"/>
      <c r="I64" s="442"/>
      <c r="J64" s="443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58"/>
      <c r="Z64" s="358"/>
      <c r="AA64" s="358"/>
      <c r="AB64" s="358"/>
      <c r="AC64" s="358"/>
      <c r="AD64" s="358"/>
      <c r="AE64" s="358"/>
      <c r="AF64" s="358"/>
      <c r="AG64" s="358"/>
      <c r="AH64" s="358"/>
      <c r="AI64" s="358"/>
      <c r="AJ64" s="358"/>
      <c r="AK64" s="358"/>
      <c r="AL64" s="358"/>
      <c r="AM64" s="358"/>
    </row>
    <row r="65" spans="1:39" x14ac:dyDescent="0.25">
      <c r="A65" s="465" t="s">
        <v>236</v>
      </c>
      <c r="B65" s="465" t="s">
        <v>312</v>
      </c>
      <c r="C65" s="442">
        <v>20000</v>
      </c>
      <c r="D65" s="441"/>
      <c r="E65" s="442"/>
      <c r="F65" s="442"/>
      <c r="G65" s="442"/>
      <c r="H65" s="442"/>
      <c r="I65" s="442"/>
      <c r="J65" s="443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58"/>
      <c r="Y65" s="358"/>
      <c r="Z65" s="358"/>
      <c r="AA65" s="358"/>
      <c r="AB65" s="358"/>
      <c r="AC65" s="358"/>
      <c r="AD65" s="358"/>
      <c r="AE65" s="358"/>
      <c r="AF65" s="358"/>
      <c r="AG65" s="358"/>
      <c r="AH65" s="358"/>
      <c r="AI65" s="358"/>
      <c r="AJ65" s="358"/>
      <c r="AK65" s="358"/>
      <c r="AL65" s="358"/>
      <c r="AM65" s="358"/>
    </row>
    <row r="66" spans="1:39" x14ac:dyDescent="0.25">
      <c r="A66" s="465" t="s">
        <v>346</v>
      </c>
      <c r="B66" s="465" t="s">
        <v>346</v>
      </c>
      <c r="C66" s="442">
        <v>6220</v>
      </c>
      <c r="D66" s="441"/>
      <c r="E66" s="442"/>
      <c r="F66" s="442"/>
      <c r="G66" s="442"/>
      <c r="H66" s="442"/>
      <c r="I66" s="442"/>
      <c r="J66" s="443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58"/>
      <c r="Y66" s="358"/>
      <c r="Z66" s="358"/>
      <c r="AA66" s="358"/>
      <c r="AB66" s="358"/>
      <c r="AC66" s="358"/>
      <c r="AD66" s="358"/>
      <c r="AE66" s="358"/>
      <c r="AF66" s="358"/>
      <c r="AG66" s="358"/>
      <c r="AH66" s="358"/>
      <c r="AI66" s="358"/>
      <c r="AJ66" s="358"/>
      <c r="AK66" s="358"/>
      <c r="AL66" s="358"/>
      <c r="AM66" s="358"/>
    </row>
    <row r="67" spans="1:39" x14ac:dyDescent="0.25">
      <c r="A67" s="465" t="s">
        <v>470</v>
      </c>
      <c r="B67" s="465" t="s">
        <v>470</v>
      </c>
      <c r="C67" s="442">
        <v>5000</v>
      </c>
      <c r="D67" s="441"/>
      <c r="E67" s="442"/>
      <c r="F67" s="442"/>
      <c r="G67" s="442"/>
      <c r="H67" s="442"/>
      <c r="I67" s="442"/>
      <c r="J67" s="443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8"/>
      <c r="X67" s="358"/>
      <c r="Y67" s="358"/>
      <c r="Z67" s="358"/>
      <c r="AA67" s="358"/>
      <c r="AB67" s="358"/>
      <c r="AC67" s="358"/>
      <c r="AD67" s="358"/>
      <c r="AE67" s="358"/>
      <c r="AF67" s="358"/>
      <c r="AG67" s="358"/>
      <c r="AH67" s="358"/>
      <c r="AI67" s="358"/>
      <c r="AJ67" s="358"/>
      <c r="AK67" s="358"/>
      <c r="AL67" s="358"/>
      <c r="AM67" s="358"/>
    </row>
    <row r="68" spans="1:39" x14ac:dyDescent="0.25">
      <c r="A68" s="465" t="s">
        <v>537</v>
      </c>
      <c r="B68" s="465" t="s">
        <v>537</v>
      </c>
      <c r="C68" s="442">
        <v>2500</v>
      </c>
      <c r="D68" s="441"/>
      <c r="E68" s="442"/>
      <c r="F68" s="442"/>
      <c r="G68" s="442"/>
      <c r="H68" s="442"/>
      <c r="I68" s="442"/>
      <c r="J68" s="443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8"/>
      <c r="X68" s="358"/>
      <c r="Y68" s="358"/>
      <c r="Z68" s="358"/>
      <c r="AA68" s="358"/>
      <c r="AB68" s="358"/>
      <c r="AC68" s="358"/>
      <c r="AD68" s="358"/>
      <c r="AE68" s="358"/>
      <c r="AF68" s="358"/>
      <c r="AG68" s="358"/>
      <c r="AH68" s="358"/>
      <c r="AI68" s="358"/>
      <c r="AJ68" s="358"/>
      <c r="AK68" s="358"/>
      <c r="AL68" s="358"/>
      <c r="AM68" s="358"/>
    </row>
    <row r="69" spans="1:39" x14ac:dyDescent="0.25">
      <c r="A69" s="465" t="s">
        <v>237</v>
      </c>
      <c r="B69" s="465" t="s">
        <v>528</v>
      </c>
      <c r="C69" s="442">
        <v>20000</v>
      </c>
      <c r="D69" s="441"/>
      <c r="E69" s="442"/>
      <c r="F69" s="442"/>
      <c r="G69" s="442"/>
      <c r="H69" s="442"/>
      <c r="I69" s="442"/>
      <c r="J69" s="443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8"/>
      <c r="Y69" s="358"/>
      <c r="Z69" s="358"/>
      <c r="AA69" s="358"/>
      <c r="AB69" s="358"/>
      <c r="AC69" s="358"/>
      <c r="AD69" s="358"/>
      <c r="AE69" s="358"/>
      <c r="AF69" s="358"/>
      <c r="AG69" s="358"/>
      <c r="AH69" s="358"/>
      <c r="AI69" s="358"/>
      <c r="AJ69" s="358"/>
      <c r="AK69" s="358"/>
      <c r="AL69" s="358"/>
      <c r="AM69" s="358"/>
    </row>
    <row r="70" spans="1:39" x14ac:dyDescent="0.25">
      <c r="A70" s="465" t="s">
        <v>237</v>
      </c>
      <c r="B70" s="465" t="s">
        <v>526</v>
      </c>
      <c r="C70" s="442">
        <v>20000</v>
      </c>
      <c r="D70" s="441"/>
      <c r="E70" s="442"/>
      <c r="F70" s="442"/>
      <c r="G70" s="442"/>
      <c r="H70" s="442"/>
      <c r="I70" s="442"/>
      <c r="J70" s="443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358"/>
      <c r="AA70" s="358"/>
      <c r="AB70" s="358"/>
      <c r="AC70" s="358"/>
      <c r="AD70" s="358"/>
      <c r="AE70" s="358"/>
      <c r="AF70" s="358"/>
      <c r="AG70" s="358"/>
      <c r="AH70" s="358"/>
      <c r="AI70" s="358"/>
      <c r="AJ70" s="358"/>
      <c r="AK70" s="358"/>
      <c r="AL70" s="358"/>
      <c r="AM70" s="358"/>
    </row>
    <row r="71" spans="1:39" x14ac:dyDescent="0.25">
      <c r="A71" s="465" t="s">
        <v>238</v>
      </c>
      <c r="B71" s="465" t="s">
        <v>441</v>
      </c>
      <c r="C71" s="442">
        <v>3750</v>
      </c>
      <c r="D71" s="441"/>
      <c r="E71" s="442"/>
      <c r="F71" s="442"/>
      <c r="G71" s="442"/>
      <c r="H71" s="442"/>
      <c r="I71" s="442"/>
      <c r="J71" s="443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8"/>
      <c r="X71" s="358"/>
      <c r="Y71" s="358"/>
      <c r="Z71" s="358"/>
      <c r="AA71" s="358"/>
      <c r="AB71" s="358"/>
      <c r="AC71" s="358"/>
      <c r="AD71" s="358"/>
      <c r="AE71" s="358"/>
      <c r="AF71" s="358"/>
      <c r="AG71" s="358"/>
      <c r="AH71" s="358"/>
      <c r="AI71" s="358"/>
      <c r="AJ71" s="358"/>
      <c r="AK71" s="358"/>
      <c r="AL71" s="358"/>
      <c r="AM71" s="358"/>
    </row>
    <row r="72" spans="1:39" x14ac:dyDescent="0.25">
      <c r="A72" s="465" t="s">
        <v>238</v>
      </c>
      <c r="B72" s="465" t="s">
        <v>389</v>
      </c>
      <c r="C72" s="442">
        <v>6250</v>
      </c>
      <c r="D72" s="441"/>
      <c r="E72" s="442"/>
      <c r="F72" s="442"/>
      <c r="G72" s="442"/>
      <c r="H72" s="442"/>
      <c r="I72" s="442"/>
      <c r="J72" s="443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358"/>
      <c r="AH72" s="358"/>
      <c r="AI72" s="358"/>
      <c r="AJ72" s="358"/>
      <c r="AK72" s="358"/>
      <c r="AL72" s="358"/>
      <c r="AM72" s="358"/>
    </row>
    <row r="73" spans="1:39" x14ac:dyDescent="0.25">
      <c r="A73" s="465" t="s">
        <v>510</v>
      </c>
      <c r="B73" s="465" t="s">
        <v>511</v>
      </c>
      <c r="C73" s="442">
        <v>9375</v>
      </c>
      <c r="D73" s="441"/>
      <c r="E73" s="442"/>
      <c r="F73" s="442"/>
      <c r="G73" s="442"/>
      <c r="H73" s="442"/>
      <c r="I73" s="442"/>
      <c r="J73" s="443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58"/>
      <c r="Z73" s="358"/>
      <c r="AA73" s="358"/>
      <c r="AB73" s="358"/>
      <c r="AC73" s="358"/>
      <c r="AD73" s="358"/>
      <c r="AE73" s="358"/>
      <c r="AF73" s="358"/>
      <c r="AG73" s="358"/>
      <c r="AH73" s="358"/>
      <c r="AI73" s="358"/>
      <c r="AJ73" s="358"/>
      <c r="AK73" s="358"/>
      <c r="AL73" s="358"/>
      <c r="AM73" s="358"/>
    </row>
    <row r="74" spans="1:39" x14ac:dyDescent="0.25">
      <c r="A74" s="465" t="s">
        <v>321</v>
      </c>
      <c r="B74" s="465" t="s">
        <v>321</v>
      </c>
      <c r="C74" s="442">
        <v>5000</v>
      </c>
      <c r="D74" s="441"/>
      <c r="E74" s="442"/>
      <c r="F74" s="442"/>
      <c r="G74" s="442"/>
      <c r="H74" s="442"/>
      <c r="I74" s="442"/>
      <c r="J74" s="443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58"/>
      <c r="Z74" s="358"/>
      <c r="AA74" s="358"/>
      <c r="AB74" s="358"/>
      <c r="AC74" s="358"/>
      <c r="AD74" s="358"/>
      <c r="AE74" s="358"/>
      <c r="AF74" s="358"/>
      <c r="AG74" s="358"/>
      <c r="AH74" s="358"/>
      <c r="AI74" s="358"/>
      <c r="AJ74" s="358"/>
      <c r="AK74" s="358"/>
      <c r="AL74" s="358"/>
      <c r="AM74" s="358"/>
    </row>
    <row r="75" spans="1:39" x14ac:dyDescent="0.25">
      <c r="A75" s="465" t="s">
        <v>501</v>
      </c>
      <c r="B75" s="465" t="s">
        <v>501</v>
      </c>
      <c r="C75" s="442">
        <v>4992</v>
      </c>
      <c r="D75" s="441"/>
      <c r="E75" s="442"/>
      <c r="F75" s="442"/>
      <c r="G75" s="442"/>
      <c r="H75" s="442"/>
      <c r="I75" s="442"/>
      <c r="J75" s="443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8"/>
      <c r="X75" s="358"/>
      <c r="Y75" s="358"/>
      <c r="Z75" s="358"/>
      <c r="AA75" s="358"/>
      <c r="AB75" s="358"/>
      <c r="AC75" s="358"/>
      <c r="AD75" s="358"/>
      <c r="AE75" s="358"/>
      <c r="AF75" s="358"/>
      <c r="AG75" s="358"/>
      <c r="AH75" s="358"/>
      <c r="AI75" s="358"/>
      <c r="AJ75" s="358"/>
      <c r="AK75" s="358"/>
      <c r="AL75" s="358"/>
      <c r="AM75" s="358"/>
    </row>
    <row r="76" spans="1:39" x14ac:dyDescent="0.25">
      <c r="A76" s="465" t="s">
        <v>240</v>
      </c>
      <c r="B76" s="465" t="s">
        <v>286</v>
      </c>
      <c r="C76" s="442">
        <v>6250</v>
      </c>
      <c r="D76" s="441"/>
      <c r="E76" s="442"/>
      <c r="F76" s="442"/>
      <c r="G76" s="442"/>
      <c r="H76" s="442"/>
      <c r="I76" s="442"/>
      <c r="J76" s="443"/>
      <c r="K76" s="358"/>
      <c r="L76" s="358"/>
      <c r="M76" s="358"/>
      <c r="N76" s="358"/>
      <c r="O76" s="358"/>
      <c r="P76" s="358"/>
      <c r="Q76" s="358"/>
      <c r="R76" s="358"/>
      <c r="S76" s="358"/>
      <c r="T76" s="358"/>
      <c r="U76" s="358"/>
      <c r="V76" s="358"/>
      <c r="W76" s="358"/>
      <c r="X76" s="358"/>
      <c r="Y76" s="358"/>
      <c r="Z76" s="358"/>
      <c r="AA76" s="358"/>
      <c r="AB76" s="358"/>
      <c r="AC76" s="358"/>
      <c r="AD76" s="358"/>
      <c r="AE76" s="358"/>
      <c r="AF76" s="358"/>
      <c r="AG76" s="358"/>
      <c r="AH76" s="358"/>
      <c r="AI76" s="358"/>
      <c r="AJ76" s="358"/>
      <c r="AK76" s="358"/>
      <c r="AL76" s="358"/>
      <c r="AM76" s="358"/>
    </row>
    <row r="77" spans="1:39" x14ac:dyDescent="0.25">
      <c r="A77" s="465" t="s">
        <v>240</v>
      </c>
      <c r="B77" s="465" t="s">
        <v>279</v>
      </c>
      <c r="C77" s="442">
        <v>6250</v>
      </c>
      <c r="D77" s="441"/>
      <c r="E77" s="442"/>
      <c r="F77" s="442"/>
      <c r="G77" s="442"/>
      <c r="H77" s="442"/>
      <c r="I77" s="442"/>
      <c r="J77" s="443"/>
      <c r="K77" s="358"/>
      <c r="L77" s="358"/>
      <c r="M77" s="358"/>
      <c r="N77" s="358"/>
      <c r="O77" s="358"/>
      <c r="P77" s="358"/>
      <c r="Q77" s="358"/>
      <c r="R77" s="358"/>
      <c r="S77" s="358"/>
      <c r="T77" s="358"/>
      <c r="U77" s="358"/>
      <c r="V77" s="358"/>
      <c r="W77" s="358"/>
      <c r="X77" s="358"/>
      <c r="Y77" s="358"/>
      <c r="Z77" s="358"/>
      <c r="AA77" s="358"/>
      <c r="AB77" s="358"/>
      <c r="AC77" s="358"/>
      <c r="AD77" s="358"/>
      <c r="AE77" s="358"/>
      <c r="AF77" s="358"/>
      <c r="AG77" s="358"/>
      <c r="AH77" s="358"/>
      <c r="AI77" s="358"/>
      <c r="AJ77" s="358"/>
      <c r="AK77" s="358"/>
      <c r="AL77" s="358"/>
      <c r="AM77" s="358"/>
    </row>
    <row r="78" spans="1:39" x14ac:dyDescent="0.25">
      <c r="A78" s="465" t="s">
        <v>241</v>
      </c>
      <c r="B78" s="465" t="s">
        <v>241</v>
      </c>
      <c r="C78" s="442">
        <v>6000</v>
      </c>
      <c r="D78" s="441"/>
      <c r="E78" s="442"/>
      <c r="F78" s="442"/>
      <c r="G78" s="442"/>
      <c r="H78" s="442">
        <v>1</v>
      </c>
      <c r="I78" s="442"/>
      <c r="J78" s="443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  <c r="AI78" s="358"/>
      <c r="AJ78" s="358"/>
      <c r="AK78" s="358"/>
      <c r="AL78" s="358"/>
      <c r="AM78" s="358"/>
    </row>
    <row r="79" spans="1:39" x14ac:dyDescent="0.25">
      <c r="A79" s="465" t="s">
        <v>241</v>
      </c>
      <c r="B79" s="465" t="s">
        <v>446</v>
      </c>
      <c r="C79" s="442">
        <v>20000</v>
      </c>
      <c r="D79" s="441"/>
      <c r="E79" s="442"/>
      <c r="F79" s="442"/>
      <c r="G79" s="442"/>
      <c r="H79" s="442"/>
      <c r="I79" s="442"/>
      <c r="J79" s="443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8"/>
      <c r="Y79" s="358"/>
      <c r="Z79" s="358"/>
      <c r="AA79" s="358"/>
      <c r="AB79" s="358"/>
      <c r="AC79" s="358"/>
      <c r="AD79" s="358"/>
      <c r="AE79" s="358"/>
      <c r="AF79" s="358"/>
      <c r="AG79" s="358"/>
      <c r="AH79" s="358"/>
      <c r="AI79" s="358"/>
      <c r="AJ79" s="358"/>
      <c r="AK79" s="358"/>
      <c r="AL79" s="358"/>
      <c r="AM79" s="358"/>
    </row>
    <row r="80" spans="1:39" x14ac:dyDescent="0.25">
      <c r="A80" s="465" t="s">
        <v>396</v>
      </c>
      <c r="B80" s="465" t="s">
        <v>396</v>
      </c>
      <c r="C80" s="442">
        <v>2500</v>
      </c>
      <c r="D80" s="441"/>
      <c r="E80" s="442"/>
      <c r="F80" s="442"/>
      <c r="G80" s="442"/>
      <c r="H80" s="442"/>
      <c r="I80" s="442"/>
      <c r="J80" s="443"/>
      <c r="K80" s="358"/>
      <c r="L80" s="358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58"/>
      <c r="Y80" s="358"/>
      <c r="Z80" s="358"/>
      <c r="AA80" s="358"/>
      <c r="AB80" s="358"/>
      <c r="AC80" s="358"/>
      <c r="AD80" s="358"/>
      <c r="AE80" s="358"/>
      <c r="AF80" s="358"/>
      <c r="AG80" s="358"/>
      <c r="AH80" s="358"/>
      <c r="AI80" s="358"/>
      <c r="AJ80" s="358"/>
      <c r="AK80" s="358"/>
      <c r="AL80" s="358"/>
      <c r="AM80" s="358"/>
    </row>
    <row r="81" spans="1:39" x14ac:dyDescent="0.25">
      <c r="A81" s="465" t="s">
        <v>522</v>
      </c>
      <c r="B81" s="465" t="s">
        <v>523</v>
      </c>
      <c r="C81" s="442">
        <v>2500</v>
      </c>
      <c r="D81" s="441"/>
      <c r="E81" s="442"/>
      <c r="F81" s="442"/>
      <c r="G81" s="442"/>
      <c r="H81" s="442"/>
      <c r="I81" s="442"/>
      <c r="J81" s="443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8"/>
      <c r="X81" s="358"/>
      <c r="Y81" s="358"/>
      <c r="Z81" s="358"/>
      <c r="AA81" s="358"/>
      <c r="AB81" s="358"/>
      <c r="AC81" s="358"/>
      <c r="AD81" s="358"/>
      <c r="AE81" s="358"/>
      <c r="AF81" s="358"/>
      <c r="AG81" s="358"/>
      <c r="AH81" s="358"/>
      <c r="AI81" s="358"/>
      <c r="AJ81" s="358"/>
      <c r="AK81" s="358"/>
      <c r="AL81" s="358"/>
      <c r="AM81" s="358"/>
    </row>
    <row r="82" spans="1:39" x14ac:dyDescent="0.25">
      <c r="A82" s="465" t="s">
        <v>516</v>
      </c>
      <c r="B82" s="465" t="s">
        <v>517</v>
      </c>
      <c r="C82" s="442">
        <v>2500</v>
      </c>
      <c r="D82" s="441"/>
      <c r="E82" s="442"/>
      <c r="F82" s="442"/>
      <c r="G82" s="442"/>
      <c r="H82" s="442"/>
      <c r="I82" s="442"/>
      <c r="J82" s="443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  <c r="AI82" s="358"/>
      <c r="AJ82" s="358"/>
      <c r="AK82" s="358"/>
      <c r="AL82" s="358"/>
      <c r="AM82" s="358"/>
    </row>
    <row r="83" spans="1:39" x14ac:dyDescent="0.25">
      <c r="A83" s="465" t="s">
        <v>535</v>
      </c>
      <c r="B83" s="465" t="s">
        <v>535</v>
      </c>
      <c r="C83" s="442">
        <v>4992</v>
      </c>
      <c r="D83" s="441"/>
      <c r="E83" s="442"/>
      <c r="F83" s="442"/>
      <c r="G83" s="442"/>
      <c r="H83" s="442"/>
      <c r="I83" s="442"/>
      <c r="J83" s="443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358"/>
      <c r="AA83" s="358"/>
      <c r="AB83" s="358"/>
      <c r="AC83" s="358"/>
      <c r="AD83" s="358"/>
      <c r="AE83" s="358"/>
      <c r="AF83" s="358"/>
      <c r="AG83" s="358"/>
      <c r="AH83" s="358"/>
      <c r="AI83" s="358"/>
      <c r="AJ83" s="358"/>
      <c r="AK83" s="358"/>
      <c r="AL83" s="358"/>
      <c r="AM83" s="358"/>
    </row>
    <row r="84" spans="1:39" x14ac:dyDescent="0.25">
      <c r="A84" s="465" t="s">
        <v>424</v>
      </c>
      <c r="B84" s="465" t="s">
        <v>424</v>
      </c>
      <c r="C84" s="442">
        <v>1002</v>
      </c>
      <c r="D84" s="441"/>
      <c r="E84" s="442"/>
      <c r="F84" s="442"/>
      <c r="G84" s="442"/>
      <c r="H84" s="442"/>
      <c r="I84" s="442"/>
      <c r="J84" s="443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  <c r="Y84" s="358"/>
      <c r="Z84" s="358"/>
      <c r="AA84" s="358"/>
      <c r="AB84" s="358"/>
      <c r="AC84" s="358"/>
      <c r="AD84" s="358"/>
      <c r="AE84" s="358"/>
      <c r="AF84" s="358"/>
      <c r="AG84" s="358"/>
      <c r="AH84" s="358"/>
      <c r="AI84" s="358"/>
      <c r="AJ84" s="358"/>
      <c r="AK84" s="358"/>
      <c r="AL84" s="358"/>
      <c r="AM84" s="358"/>
    </row>
    <row r="85" spans="1:39" x14ac:dyDescent="0.25">
      <c r="A85" s="465" t="s">
        <v>438</v>
      </c>
      <c r="B85" s="465" t="s">
        <v>438</v>
      </c>
      <c r="C85" s="442">
        <v>2500</v>
      </c>
      <c r="D85" s="441"/>
      <c r="E85" s="442"/>
      <c r="F85" s="442"/>
      <c r="G85" s="442"/>
      <c r="H85" s="442"/>
      <c r="I85" s="442"/>
      <c r="J85" s="443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  <c r="Y85" s="358"/>
      <c r="Z85" s="358"/>
      <c r="AA85" s="358"/>
      <c r="AB85" s="358"/>
      <c r="AC85" s="358"/>
      <c r="AD85" s="358"/>
      <c r="AE85" s="358"/>
      <c r="AF85" s="358"/>
      <c r="AG85" s="358"/>
      <c r="AH85" s="358"/>
      <c r="AI85" s="358"/>
      <c r="AJ85" s="358"/>
      <c r="AK85" s="358"/>
      <c r="AL85" s="358"/>
      <c r="AM85" s="358"/>
    </row>
    <row r="86" spans="1:39" x14ac:dyDescent="0.25">
      <c r="A86" s="465" t="s">
        <v>452</v>
      </c>
      <c r="B86" s="465" t="s">
        <v>453</v>
      </c>
      <c r="C86" s="442">
        <v>6250</v>
      </c>
      <c r="D86" s="441"/>
      <c r="E86" s="442"/>
      <c r="F86" s="442"/>
      <c r="G86" s="442"/>
      <c r="H86" s="442"/>
      <c r="I86" s="442"/>
      <c r="J86" s="443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  <c r="Y86" s="358"/>
      <c r="Z86" s="358"/>
      <c r="AA86" s="358"/>
      <c r="AB86" s="358"/>
      <c r="AC86" s="358"/>
      <c r="AD86" s="358"/>
      <c r="AE86" s="358"/>
      <c r="AF86" s="358"/>
      <c r="AG86" s="358"/>
      <c r="AH86" s="358"/>
      <c r="AI86" s="358"/>
      <c r="AJ86" s="358"/>
      <c r="AK86" s="358"/>
      <c r="AL86" s="358"/>
      <c r="AM86" s="358"/>
    </row>
    <row r="87" spans="1:39" x14ac:dyDescent="0.25">
      <c r="A87" s="465" t="s">
        <v>538</v>
      </c>
      <c r="B87" s="465" t="s">
        <v>538</v>
      </c>
      <c r="C87" s="442">
        <v>2500</v>
      </c>
      <c r="D87" s="441"/>
      <c r="E87" s="442"/>
      <c r="F87" s="442"/>
      <c r="G87" s="442"/>
      <c r="H87" s="442"/>
      <c r="I87" s="442"/>
      <c r="J87" s="443"/>
      <c r="K87" s="358"/>
      <c r="L87" s="358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  <c r="Y87" s="358"/>
      <c r="Z87" s="358"/>
      <c r="AA87" s="358"/>
      <c r="AB87" s="358"/>
      <c r="AC87" s="358"/>
      <c r="AD87" s="358"/>
      <c r="AE87" s="358"/>
      <c r="AF87" s="358"/>
      <c r="AG87" s="358"/>
      <c r="AH87" s="358"/>
      <c r="AI87" s="358"/>
      <c r="AJ87" s="358"/>
      <c r="AK87" s="358"/>
      <c r="AL87" s="358"/>
      <c r="AM87" s="358"/>
    </row>
    <row r="88" spans="1:39" x14ac:dyDescent="0.25">
      <c r="A88" s="465" t="s">
        <v>242</v>
      </c>
      <c r="B88" s="465" t="s">
        <v>455</v>
      </c>
      <c r="C88" s="442">
        <v>25000</v>
      </c>
      <c r="D88" s="441"/>
      <c r="E88" s="442"/>
      <c r="F88" s="442"/>
      <c r="G88" s="442"/>
      <c r="H88" s="442">
        <v>1</v>
      </c>
      <c r="I88" s="442"/>
      <c r="J88" s="443"/>
      <c r="K88" s="358"/>
      <c r="L88" s="358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  <c r="Y88" s="358"/>
      <c r="Z88" s="358"/>
      <c r="AA88" s="358"/>
      <c r="AB88" s="358"/>
      <c r="AC88" s="358"/>
      <c r="AD88" s="358"/>
      <c r="AE88" s="358"/>
      <c r="AF88" s="358"/>
      <c r="AG88" s="358"/>
      <c r="AH88" s="358"/>
      <c r="AI88" s="358"/>
      <c r="AJ88" s="358"/>
      <c r="AK88" s="358"/>
      <c r="AL88" s="358"/>
      <c r="AM88" s="358"/>
    </row>
    <row r="89" spans="1:39" x14ac:dyDescent="0.25">
      <c r="A89" s="465" t="s">
        <v>242</v>
      </c>
      <c r="B89" s="465" t="s">
        <v>277</v>
      </c>
      <c r="C89" s="442">
        <v>40000</v>
      </c>
      <c r="D89" s="441"/>
      <c r="E89" s="442"/>
      <c r="F89" s="442"/>
      <c r="G89" s="442"/>
      <c r="H89" s="442">
        <v>1</v>
      </c>
      <c r="I89" s="442"/>
      <c r="J89" s="443"/>
      <c r="K89" s="358"/>
      <c r="L89" s="358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  <c r="Y89" s="358"/>
      <c r="Z89" s="358"/>
      <c r="AA89" s="358"/>
      <c r="AB89" s="358"/>
      <c r="AC89" s="358"/>
      <c r="AD89" s="358"/>
      <c r="AE89" s="358"/>
      <c r="AF89" s="358"/>
      <c r="AG89" s="358"/>
      <c r="AH89" s="358"/>
      <c r="AI89" s="358"/>
      <c r="AJ89" s="358"/>
      <c r="AK89" s="358"/>
      <c r="AL89" s="358"/>
      <c r="AM89" s="358"/>
    </row>
    <row r="90" spans="1:39" x14ac:dyDescent="0.25">
      <c r="A90" s="465" t="s">
        <v>276</v>
      </c>
      <c r="B90" s="465" t="s">
        <v>276</v>
      </c>
      <c r="C90" s="442">
        <v>10000</v>
      </c>
      <c r="D90" s="441"/>
      <c r="E90" s="442"/>
      <c r="F90" s="442"/>
      <c r="G90" s="442"/>
      <c r="H90" s="442"/>
      <c r="I90" s="442"/>
      <c r="J90" s="443"/>
      <c r="K90" s="358"/>
      <c r="L90" s="358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  <c r="Y90" s="358"/>
      <c r="Z90" s="358"/>
      <c r="AA90" s="358"/>
      <c r="AB90" s="358"/>
      <c r="AC90" s="358"/>
      <c r="AD90" s="358"/>
      <c r="AE90" s="358"/>
      <c r="AF90" s="358"/>
      <c r="AG90" s="358"/>
      <c r="AH90" s="358"/>
      <c r="AI90" s="358"/>
      <c r="AJ90" s="358"/>
      <c r="AK90" s="358"/>
      <c r="AL90" s="358"/>
      <c r="AM90" s="358"/>
    </row>
    <row r="91" spans="1:39" x14ac:dyDescent="0.25">
      <c r="A91" s="465" t="s">
        <v>519</v>
      </c>
      <c r="B91" s="465" t="s">
        <v>519</v>
      </c>
      <c r="C91" s="442">
        <v>3000</v>
      </c>
      <c r="D91" s="441"/>
      <c r="E91" s="442"/>
      <c r="F91" s="442"/>
      <c r="G91" s="442"/>
      <c r="H91" s="442"/>
      <c r="I91" s="442"/>
      <c r="J91" s="443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8"/>
      <c r="X91" s="358"/>
      <c r="Y91" s="358"/>
      <c r="Z91" s="358"/>
      <c r="AA91" s="358"/>
      <c r="AB91" s="358"/>
      <c r="AC91" s="358"/>
      <c r="AD91" s="358"/>
      <c r="AE91" s="358"/>
      <c r="AF91" s="358"/>
      <c r="AG91" s="358"/>
      <c r="AH91" s="358"/>
      <c r="AI91" s="358"/>
      <c r="AJ91" s="358"/>
      <c r="AK91" s="358"/>
      <c r="AL91" s="358"/>
      <c r="AM91" s="358"/>
    </row>
    <row r="92" spans="1:39" x14ac:dyDescent="0.25">
      <c r="A92" s="465" t="s">
        <v>350</v>
      </c>
      <c r="B92" s="465" t="s">
        <v>350</v>
      </c>
      <c r="C92" s="442">
        <v>3000</v>
      </c>
      <c r="D92" s="441"/>
      <c r="E92" s="442"/>
      <c r="F92" s="442"/>
      <c r="G92" s="442"/>
      <c r="H92" s="442"/>
      <c r="I92" s="442"/>
      <c r="J92" s="443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  <c r="AI92" s="358"/>
      <c r="AJ92" s="358"/>
      <c r="AK92" s="358"/>
      <c r="AL92" s="358"/>
      <c r="AM92" s="358"/>
    </row>
    <row r="93" spans="1:39" x14ac:dyDescent="0.25">
      <c r="A93" s="465" t="s">
        <v>462</v>
      </c>
      <c r="B93" s="465" t="s">
        <v>462</v>
      </c>
      <c r="C93" s="442">
        <v>5000</v>
      </c>
      <c r="D93" s="441"/>
      <c r="E93" s="442"/>
      <c r="F93" s="442"/>
      <c r="G93" s="442"/>
      <c r="H93" s="442"/>
      <c r="I93" s="442"/>
      <c r="J93" s="443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  <c r="AA93" s="358"/>
      <c r="AB93" s="358"/>
      <c r="AC93" s="358"/>
      <c r="AD93" s="358"/>
      <c r="AE93" s="358"/>
      <c r="AF93" s="358"/>
      <c r="AG93" s="358"/>
      <c r="AH93" s="358"/>
      <c r="AI93" s="358"/>
      <c r="AJ93" s="358"/>
      <c r="AK93" s="358"/>
      <c r="AL93" s="358"/>
      <c r="AM93" s="358"/>
    </row>
    <row r="94" spans="1:39" x14ac:dyDescent="0.25">
      <c r="A94" s="465" t="s">
        <v>305</v>
      </c>
      <c r="B94" s="465" t="s">
        <v>305</v>
      </c>
      <c r="C94" s="442">
        <v>2500</v>
      </c>
      <c r="D94" s="441"/>
      <c r="E94" s="442"/>
      <c r="F94" s="442"/>
      <c r="G94" s="442"/>
      <c r="H94" s="442"/>
      <c r="I94" s="442"/>
      <c r="J94" s="443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  <c r="AA94" s="358"/>
      <c r="AB94" s="358"/>
      <c r="AC94" s="358"/>
      <c r="AD94" s="358"/>
      <c r="AE94" s="358"/>
      <c r="AF94" s="358"/>
      <c r="AG94" s="358"/>
      <c r="AH94" s="358"/>
      <c r="AI94" s="358"/>
      <c r="AJ94" s="358"/>
      <c r="AK94" s="358"/>
      <c r="AL94" s="358"/>
      <c r="AM94" s="358"/>
    </row>
    <row r="95" spans="1:39" x14ac:dyDescent="0.25">
      <c r="A95" s="465" t="s">
        <v>282</v>
      </c>
      <c r="B95" s="465" t="s">
        <v>282</v>
      </c>
      <c r="C95" s="442">
        <v>2496</v>
      </c>
      <c r="D95" s="441"/>
      <c r="E95" s="442"/>
      <c r="F95" s="442"/>
      <c r="G95" s="442"/>
      <c r="H95" s="442"/>
      <c r="I95" s="442"/>
      <c r="J95" s="443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  <c r="AA95" s="358"/>
      <c r="AB95" s="358"/>
      <c r="AC95" s="358"/>
      <c r="AD95" s="358"/>
      <c r="AE95" s="358"/>
      <c r="AF95" s="358"/>
      <c r="AG95" s="358"/>
      <c r="AH95" s="358"/>
      <c r="AI95" s="358"/>
      <c r="AJ95" s="358"/>
      <c r="AK95" s="358"/>
      <c r="AL95" s="358"/>
      <c r="AM95" s="358"/>
    </row>
    <row r="96" spans="1:39" x14ac:dyDescent="0.25">
      <c r="A96" s="465" t="s">
        <v>243</v>
      </c>
      <c r="B96" s="465" t="s">
        <v>514</v>
      </c>
      <c r="C96" s="442">
        <v>5000</v>
      </c>
      <c r="D96" s="441"/>
      <c r="E96" s="442"/>
      <c r="F96" s="442"/>
      <c r="G96" s="442"/>
      <c r="H96" s="442"/>
      <c r="I96" s="442"/>
      <c r="J96" s="443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  <c r="AE96" s="358"/>
      <c r="AF96" s="358"/>
      <c r="AG96" s="358"/>
      <c r="AH96" s="358"/>
      <c r="AI96" s="358"/>
      <c r="AJ96" s="358"/>
      <c r="AK96" s="358"/>
      <c r="AL96" s="358"/>
      <c r="AM96" s="358"/>
    </row>
    <row r="97" spans="1:39" x14ac:dyDescent="0.25">
      <c r="A97" s="465" t="s">
        <v>243</v>
      </c>
      <c r="B97" s="465" t="s">
        <v>456</v>
      </c>
      <c r="C97" s="442">
        <v>6250</v>
      </c>
      <c r="D97" s="441"/>
      <c r="E97" s="442"/>
      <c r="F97" s="442"/>
      <c r="G97" s="442"/>
      <c r="H97" s="442"/>
      <c r="I97" s="442"/>
      <c r="J97" s="443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  <c r="AA97" s="358"/>
      <c r="AB97" s="358"/>
      <c r="AC97" s="358"/>
      <c r="AD97" s="358"/>
      <c r="AE97" s="358"/>
      <c r="AF97" s="358"/>
      <c r="AG97" s="358"/>
      <c r="AH97" s="358"/>
      <c r="AI97" s="358"/>
      <c r="AJ97" s="358"/>
      <c r="AK97" s="358"/>
      <c r="AL97" s="358"/>
      <c r="AM97" s="358"/>
    </row>
    <row r="98" spans="1:39" x14ac:dyDescent="0.25">
      <c r="A98" s="465" t="s">
        <v>411</v>
      </c>
      <c r="B98" s="465" t="s">
        <v>411</v>
      </c>
      <c r="C98" s="442">
        <v>2500</v>
      </c>
      <c r="D98" s="441"/>
      <c r="E98" s="442"/>
      <c r="F98" s="442"/>
      <c r="G98" s="442"/>
      <c r="H98" s="442"/>
      <c r="I98" s="442"/>
      <c r="J98" s="443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  <c r="AA98" s="358"/>
      <c r="AB98" s="358"/>
      <c r="AC98" s="358"/>
      <c r="AD98" s="358"/>
      <c r="AE98" s="358"/>
      <c r="AF98" s="358"/>
      <c r="AG98" s="358"/>
      <c r="AH98" s="358"/>
      <c r="AI98" s="358"/>
      <c r="AJ98" s="358"/>
      <c r="AK98" s="358"/>
      <c r="AL98" s="358"/>
      <c r="AM98" s="358"/>
    </row>
    <row r="99" spans="1:39" x14ac:dyDescent="0.25">
      <c r="A99" s="465" t="s">
        <v>524</v>
      </c>
      <c r="B99" s="465" t="s">
        <v>524</v>
      </c>
      <c r="C99" s="442">
        <v>2333</v>
      </c>
      <c r="D99" s="441"/>
      <c r="E99" s="442"/>
      <c r="F99" s="442"/>
      <c r="G99" s="442"/>
      <c r="H99" s="442"/>
      <c r="I99" s="442"/>
      <c r="J99" s="443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  <c r="AA99" s="358"/>
      <c r="AB99" s="358"/>
      <c r="AC99" s="358"/>
      <c r="AD99" s="358"/>
      <c r="AE99" s="358"/>
      <c r="AF99" s="358"/>
      <c r="AG99" s="358"/>
      <c r="AH99" s="358"/>
      <c r="AI99" s="358"/>
      <c r="AJ99" s="358"/>
      <c r="AK99" s="358"/>
      <c r="AL99" s="358"/>
      <c r="AM99" s="358"/>
    </row>
    <row r="100" spans="1:39" x14ac:dyDescent="0.25">
      <c r="A100" s="465" t="s">
        <v>318</v>
      </c>
      <c r="B100" s="465" t="s">
        <v>318</v>
      </c>
      <c r="C100" s="442">
        <v>5000</v>
      </c>
      <c r="D100" s="441"/>
      <c r="E100" s="442"/>
      <c r="F100" s="442"/>
      <c r="G100" s="442"/>
      <c r="H100" s="442"/>
      <c r="I100" s="442"/>
      <c r="J100" s="443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  <c r="AA100" s="358"/>
      <c r="AB100" s="358"/>
      <c r="AC100" s="358"/>
      <c r="AD100" s="358"/>
      <c r="AE100" s="358"/>
      <c r="AF100" s="358"/>
      <c r="AG100" s="358"/>
      <c r="AH100" s="358"/>
      <c r="AI100" s="358"/>
      <c r="AJ100" s="358"/>
      <c r="AK100" s="358"/>
      <c r="AL100" s="358"/>
      <c r="AM100" s="358"/>
    </row>
    <row r="101" spans="1:39" x14ac:dyDescent="0.25">
      <c r="A101" s="465" t="s">
        <v>400</v>
      </c>
      <c r="B101" s="465" t="s">
        <v>400</v>
      </c>
      <c r="C101" s="442">
        <v>1998.0000000000002</v>
      </c>
      <c r="D101" s="441"/>
      <c r="E101" s="442"/>
      <c r="F101" s="442"/>
      <c r="G101" s="442"/>
      <c r="H101" s="442"/>
      <c r="I101" s="442"/>
      <c r="J101" s="443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8"/>
      <c r="AJ101" s="358"/>
      <c r="AK101" s="358"/>
      <c r="AL101" s="358"/>
      <c r="AM101" s="358"/>
    </row>
    <row r="102" spans="1:39" x14ac:dyDescent="0.25">
      <c r="A102" s="465" t="s">
        <v>334</v>
      </c>
      <c r="B102" s="465" t="s">
        <v>334</v>
      </c>
      <c r="C102" s="442">
        <v>500</v>
      </c>
      <c r="D102" s="441"/>
      <c r="E102" s="442"/>
      <c r="F102" s="442"/>
      <c r="G102" s="442"/>
      <c r="H102" s="442"/>
      <c r="I102" s="442"/>
      <c r="J102" s="443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  <c r="AA102" s="358"/>
      <c r="AB102" s="358"/>
      <c r="AC102" s="358"/>
      <c r="AD102" s="358"/>
      <c r="AE102" s="358"/>
      <c r="AF102" s="358"/>
      <c r="AG102" s="358"/>
      <c r="AH102" s="358"/>
      <c r="AI102" s="358"/>
      <c r="AJ102" s="358"/>
      <c r="AK102" s="358"/>
      <c r="AL102" s="358"/>
      <c r="AM102" s="358"/>
    </row>
    <row r="103" spans="1:39" x14ac:dyDescent="0.25">
      <c r="A103" s="465" t="s">
        <v>420</v>
      </c>
      <c r="B103" s="465" t="s">
        <v>421</v>
      </c>
      <c r="C103" s="442">
        <v>6250</v>
      </c>
      <c r="D103" s="441"/>
      <c r="E103" s="442"/>
      <c r="F103" s="442"/>
      <c r="G103" s="442"/>
      <c r="H103" s="442"/>
      <c r="I103" s="442"/>
      <c r="J103" s="443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</row>
    <row r="104" spans="1:39" x14ac:dyDescent="0.25">
      <c r="A104" s="465" t="s">
        <v>245</v>
      </c>
      <c r="B104" s="465" t="s">
        <v>408</v>
      </c>
      <c r="C104" s="442">
        <v>6250</v>
      </c>
      <c r="D104" s="441"/>
      <c r="E104" s="442"/>
      <c r="F104" s="442"/>
      <c r="G104" s="442"/>
      <c r="H104" s="442"/>
      <c r="I104" s="442"/>
      <c r="J104" s="443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  <c r="AA104" s="358"/>
      <c r="AB104" s="358"/>
      <c r="AC104" s="358"/>
      <c r="AD104" s="358"/>
      <c r="AE104" s="358"/>
      <c r="AF104" s="358"/>
      <c r="AG104" s="358"/>
      <c r="AH104" s="358"/>
      <c r="AI104" s="358"/>
      <c r="AJ104" s="358"/>
      <c r="AK104" s="358"/>
      <c r="AL104" s="358"/>
      <c r="AM104" s="358"/>
    </row>
    <row r="105" spans="1:39" x14ac:dyDescent="0.25">
      <c r="A105" s="465" t="s">
        <v>245</v>
      </c>
      <c r="B105" s="465" t="s">
        <v>362</v>
      </c>
      <c r="C105" s="442">
        <v>6250</v>
      </c>
      <c r="D105" s="441"/>
      <c r="E105" s="442"/>
      <c r="F105" s="442"/>
      <c r="G105" s="442"/>
      <c r="H105" s="442"/>
      <c r="I105" s="442"/>
      <c r="J105" s="443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  <c r="AA105" s="358"/>
      <c r="AB105" s="358"/>
      <c r="AC105" s="358"/>
      <c r="AD105" s="358"/>
      <c r="AE105" s="358"/>
      <c r="AF105" s="358"/>
      <c r="AG105" s="358"/>
      <c r="AH105" s="358"/>
      <c r="AI105" s="358"/>
      <c r="AJ105" s="358"/>
      <c r="AK105" s="358"/>
      <c r="AL105" s="358"/>
      <c r="AM105" s="358"/>
    </row>
    <row r="106" spans="1:39" x14ac:dyDescent="0.25">
      <c r="A106" s="465" t="s">
        <v>412</v>
      </c>
      <c r="B106" s="465" t="s">
        <v>413</v>
      </c>
      <c r="C106" s="442">
        <v>20000</v>
      </c>
      <c r="D106" s="441"/>
      <c r="E106" s="442"/>
      <c r="F106" s="442"/>
      <c r="G106" s="442"/>
      <c r="H106" s="442"/>
      <c r="I106" s="442"/>
      <c r="J106" s="443"/>
      <c r="K106" s="358"/>
      <c r="L106" s="358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  <c r="Y106" s="358"/>
      <c r="Z106" s="358"/>
      <c r="AA106" s="358"/>
      <c r="AB106" s="358"/>
      <c r="AC106" s="358"/>
      <c r="AD106" s="358"/>
      <c r="AE106" s="358"/>
      <c r="AF106" s="358"/>
      <c r="AG106" s="358"/>
      <c r="AH106" s="358"/>
      <c r="AI106" s="358"/>
      <c r="AJ106" s="358"/>
      <c r="AK106" s="358"/>
      <c r="AL106" s="358"/>
      <c r="AM106" s="358"/>
    </row>
    <row r="107" spans="1:39" x14ac:dyDescent="0.25">
      <c r="A107" s="465" t="s">
        <v>246</v>
      </c>
      <c r="B107" s="465" t="s">
        <v>274</v>
      </c>
      <c r="C107" s="442">
        <v>40000</v>
      </c>
      <c r="D107" s="441"/>
      <c r="E107" s="442"/>
      <c r="F107" s="442"/>
      <c r="G107" s="442"/>
      <c r="H107" s="442"/>
      <c r="I107" s="442"/>
      <c r="J107" s="443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  <c r="AA107" s="358"/>
      <c r="AB107" s="358"/>
      <c r="AC107" s="358"/>
      <c r="AD107" s="358"/>
      <c r="AE107" s="358"/>
      <c r="AF107" s="358"/>
      <c r="AG107" s="358"/>
      <c r="AH107" s="358"/>
      <c r="AI107" s="358"/>
      <c r="AJ107" s="358"/>
      <c r="AK107" s="358"/>
      <c r="AL107" s="358"/>
      <c r="AM107" s="358"/>
    </row>
    <row r="108" spans="1:39" x14ac:dyDescent="0.25">
      <c r="A108" s="465" t="s">
        <v>247</v>
      </c>
      <c r="B108" s="465" t="s">
        <v>269</v>
      </c>
      <c r="C108" s="442">
        <v>25000</v>
      </c>
      <c r="D108" s="441"/>
      <c r="E108" s="442"/>
      <c r="F108" s="442"/>
      <c r="G108" s="442"/>
      <c r="H108" s="442"/>
      <c r="I108" s="442"/>
      <c r="J108" s="443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358"/>
      <c r="AF108" s="358"/>
      <c r="AG108" s="358"/>
      <c r="AH108" s="358"/>
      <c r="AI108" s="358"/>
      <c r="AJ108" s="358"/>
      <c r="AK108" s="358"/>
      <c r="AL108" s="358"/>
      <c r="AM108" s="358"/>
    </row>
    <row r="109" spans="1:39" x14ac:dyDescent="0.25">
      <c r="A109" s="465" t="s">
        <v>247</v>
      </c>
      <c r="B109" s="465" t="s">
        <v>473</v>
      </c>
      <c r="C109" s="442">
        <v>12500</v>
      </c>
      <c r="D109" s="441"/>
      <c r="E109" s="442"/>
      <c r="F109" s="442"/>
      <c r="G109" s="442"/>
      <c r="H109" s="442"/>
      <c r="I109" s="442"/>
      <c r="J109" s="443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8"/>
      <c r="AJ109" s="358"/>
      <c r="AK109" s="358"/>
      <c r="AL109" s="358"/>
      <c r="AM109" s="358"/>
    </row>
    <row r="110" spans="1:39" x14ac:dyDescent="0.25">
      <c r="A110" s="465" t="s">
        <v>325</v>
      </c>
      <c r="B110" s="465" t="s">
        <v>325</v>
      </c>
      <c r="C110" s="442">
        <v>20000</v>
      </c>
      <c r="D110" s="441"/>
      <c r="E110" s="442"/>
      <c r="F110" s="442"/>
      <c r="G110" s="442"/>
      <c r="H110" s="442"/>
      <c r="I110" s="442"/>
      <c r="J110" s="443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  <c r="AA110" s="358"/>
      <c r="AB110" s="358"/>
      <c r="AC110" s="358"/>
      <c r="AD110" s="358"/>
      <c r="AE110" s="358"/>
      <c r="AF110" s="358"/>
      <c r="AG110" s="358"/>
      <c r="AH110" s="358"/>
      <c r="AI110" s="358"/>
      <c r="AJ110" s="358"/>
      <c r="AK110" s="358"/>
      <c r="AL110" s="358"/>
      <c r="AM110" s="358"/>
    </row>
    <row r="111" spans="1:39" x14ac:dyDescent="0.25">
      <c r="A111" s="465" t="s">
        <v>248</v>
      </c>
      <c r="B111" s="465" t="s">
        <v>297</v>
      </c>
      <c r="C111" s="442">
        <v>20000</v>
      </c>
      <c r="D111" s="441"/>
      <c r="E111" s="442"/>
      <c r="F111" s="442"/>
      <c r="G111" s="442"/>
      <c r="H111" s="442"/>
      <c r="I111" s="442"/>
      <c r="J111" s="443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  <c r="AA111" s="358"/>
      <c r="AB111" s="358"/>
      <c r="AC111" s="358"/>
      <c r="AD111" s="358"/>
      <c r="AE111" s="358"/>
      <c r="AF111" s="358"/>
      <c r="AG111" s="358"/>
      <c r="AH111" s="358"/>
      <c r="AI111" s="358"/>
      <c r="AJ111" s="358"/>
      <c r="AK111" s="358"/>
      <c r="AL111" s="358"/>
      <c r="AM111" s="358"/>
    </row>
    <row r="112" spans="1:39" x14ac:dyDescent="0.25">
      <c r="A112" s="465" t="s">
        <v>248</v>
      </c>
      <c r="B112" s="465" t="s">
        <v>356</v>
      </c>
      <c r="C112" s="442">
        <v>20000</v>
      </c>
      <c r="D112" s="441"/>
      <c r="E112" s="442"/>
      <c r="F112" s="442"/>
      <c r="G112" s="442"/>
      <c r="H112" s="442"/>
      <c r="I112" s="442"/>
      <c r="J112" s="443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8"/>
      <c r="AJ112" s="358"/>
      <c r="AK112" s="358"/>
      <c r="AL112" s="358"/>
      <c r="AM112" s="358"/>
    </row>
    <row r="113" spans="1:39" x14ac:dyDescent="0.25">
      <c r="A113" s="465" t="s">
        <v>249</v>
      </c>
      <c r="B113" s="465" t="s">
        <v>352</v>
      </c>
      <c r="C113" s="442">
        <v>20000</v>
      </c>
      <c r="D113" s="441"/>
      <c r="E113" s="442"/>
      <c r="F113" s="442"/>
      <c r="G113" s="442"/>
      <c r="H113" s="442"/>
      <c r="I113" s="442"/>
      <c r="J113" s="443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8"/>
      <c r="AJ113" s="358"/>
      <c r="AK113" s="358"/>
      <c r="AL113" s="358"/>
      <c r="AM113" s="358"/>
    </row>
    <row r="114" spans="1:39" x14ac:dyDescent="0.25">
      <c r="A114" s="465" t="s">
        <v>249</v>
      </c>
      <c r="B114" s="465" t="s">
        <v>525</v>
      </c>
      <c r="C114" s="442">
        <v>25000</v>
      </c>
      <c r="D114" s="441"/>
      <c r="E114" s="442"/>
      <c r="F114" s="442"/>
      <c r="G114" s="442"/>
      <c r="H114" s="442"/>
      <c r="I114" s="442"/>
      <c r="J114" s="443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</row>
    <row r="115" spans="1:39" x14ac:dyDescent="0.25">
      <c r="A115" s="465" t="s">
        <v>533</v>
      </c>
      <c r="B115" s="465" t="s">
        <v>533</v>
      </c>
      <c r="C115" s="442">
        <v>42000</v>
      </c>
      <c r="D115" s="441"/>
      <c r="E115" s="442"/>
      <c r="F115" s="442"/>
      <c r="G115" s="442"/>
      <c r="H115" s="442"/>
      <c r="I115" s="442"/>
      <c r="J115" s="443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8"/>
      <c r="AJ115" s="358"/>
      <c r="AK115" s="358"/>
      <c r="AL115" s="358"/>
      <c r="AM115" s="358"/>
    </row>
    <row r="116" spans="1:39" x14ac:dyDescent="0.25">
      <c r="A116" s="465" t="s">
        <v>316</v>
      </c>
      <c r="B116" s="465" t="s">
        <v>316</v>
      </c>
      <c r="C116" s="442">
        <v>20000</v>
      </c>
      <c r="D116" s="441"/>
      <c r="E116" s="442"/>
      <c r="F116" s="442"/>
      <c r="G116" s="442"/>
      <c r="H116" s="442"/>
      <c r="I116" s="442"/>
      <c r="J116" s="443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8"/>
      <c r="AJ116" s="358"/>
      <c r="AK116" s="358"/>
      <c r="AL116" s="358"/>
      <c r="AM116" s="358"/>
    </row>
    <row r="117" spans="1:39" x14ac:dyDescent="0.25">
      <c r="A117" s="465" t="s">
        <v>369</v>
      </c>
      <c r="B117" s="465" t="s">
        <v>370</v>
      </c>
      <c r="C117" s="442">
        <v>1800</v>
      </c>
      <c r="D117" s="441"/>
      <c r="E117" s="442"/>
      <c r="F117" s="442"/>
      <c r="G117" s="442"/>
      <c r="H117" s="442"/>
      <c r="I117" s="442"/>
      <c r="J117" s="443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8"/>
      <c r="AL117" s="358"/>
      <c r="AM117" s="358"/>
    </row>
    <row r="118" spans="1:39" x14ac:dyDescent="0.25">
      <c r="A118" s="465" t="s">
        <v>508</v>
      </c>
      <c r="B118" s="465" t="s">
        <v>509</v>
      </c>
      <c r="C118" s="442">
        <v>5000</v>
      </c>
      <c r="D118" s="441"/>
      <c r="E118" s="442"/>
      <c r="F118" s="442"/>
      <c r="G118" s="442"/>
      <c r="H118" s="442"/>
      <c r="I118" s="442"/>
      <c r="J118" s="443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</row>
    <row r="119" spans="1:39" x14ac:dyDescent="0.25">
      <c r="A119" s="465" t="s">
        <v>250</v>
      </c>
      <c r="B119" s="465" t="s">
        <v>403</v>
      </c>
      <c r="C119" s="442">
        <v>20000</v>
      </c>
      <c r="D119" s="441"/>
      <c r="E119" s="442"/>
      <c r="F119" s="442"/>
      <c r="G119" s="442"/>
      <c r="H119" s="442"/>
      <c r="I119" s="442"/>
      <c r="J119" s="443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</row>
    <row r="120" spans="1:39" x14ac:dyDescent="0.25">
      <c r="A120" s="465" t="s">
        <v>250</v>
      </c>
      <c r="B120" s="465" t="s">
        <v>290</v>
      </c>
      <c r="C120" s="442">
        <v>20000</v>
      </c>
      <c r="D120" s="441"/>
      <c r="E120" s="442"/>
      <c r="F120" s="442"/>
      <c r="G120" s="442"/>
      <c r="H120" s="442"/>
      <c r="I120" s="442"/>
      <c r="J120" s="443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58"/>
    </row>
    <row r="121" spans="1:39" x14ac:dyDescent="0.25">
      <c r="A121" s="465" t="s">
        <v>489</v>
      </c>
      <c r="B121" s="465" t="s">
        <v>490</v>
      </c>
      <c r="C121" s="442">
        <v>20000</v>
      </c>
      <c r="D121" s="441"/>
      <c r="E121" s="442"/>
      <c r="F121" s="442"/>
      <c r="G121" s="442"/>
      <c r="H121" s="442"/>
      <c r="I121" s="442"/>
      <c r="J121" s="443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358"/>
      <c r="AH121" s="358"/>
      <c r="AI121" s="358"/>
      <c r="AJ121" s="358"/>
      <c r="AK121" s="358"/>
      <c r="AL121" s="358"/>
      <c r="AM121" s="358"/>
    </row>
    <row r="122" spans="1:39" x14ac:dyDescent="0.25">
      <c r="A122" s="465" t="s">
        <v>469</v>
      </c>
      <c r="B122" s="465" t="s">
        <v>469</v>
      </c>
      <c r="C122" s="442">
        <v>5600</v>
      </c>
      <c r="D122" s="441"/>
      <c r="E122" s="442"/>
      <c r="F122" s="442"/>
      <c r="G122" s="442"/>
      <c r="H122" s="442"/>
      <c r="I122" s="442"/>
      <c r="J122" s="443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  <c r="AA122" s="358"/>
      <c r="AB122" s="358"/>
      <c r="AC122" s="358"/>
      <c r="AD122" s="358"/>
      <c r="AE122" s="358"/>
      <c r="AF122" s="358"/>
      <c r="AG122" s="358"/>
      <c r="AH122" s="358"/>
      <c r="AI122" s="358"/>
      <c r="AJ122" s="358"/>
      <c r="AK122" s="358"/>
      <c r="AL122" s="358"/>
      <c r="AM122" s="358"/>
    </row>
    <row r="123" spans="1:39" x14ac:dyDescent="0.25">
      <c r="A123" s="465" t="s">
        <v>278</v>
      </c>
      <c r="B123" s="465" t="s">
        <v>278</v>
      </c>
      <c r="C123" s="442">
        <v>2500</v>
      </c>
      <c r="D123" s="441"/>
      <c r="E123" s="442"/>
      <c r="F123" s="442"/>
      <c r="G123" s="442"/>
      <c r="H123" s="442"/>
      <c r="I123" s="442"/>
      <c r="J123" s="443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358"/>
      <c r="AH123" s="358"/>
      <c r="AI123" s="358"/>
      <c r="AJ123" s="358"/>
      <c r="AK123" s="358"/>
      <c r="AL123" s="358"/>
      <c r="AM123" s="358"/>
    </row>
    <row r="124" spans="1:39" x14ac:dyDescent="0.25">
      <c r="A124" s="465" t="s">
        <v>383</v>
      </c>
      <c r="B124" s="465" t="s">
        <v>384</v>
      </c>
      <c r="C124" s="442">
        <v>2496</v>
      </c>
      <c r="D124" s="441"/>
      <c r="E124" s="442"/>
      <c r="F124" s="442"/>
      <c r="G124" s="442"/>
      <c r="H124" s="442"/>
      <c r="I124" s="442"/>
      <c r="J124" s="443"/>
      <c r="K124" s="358"/>
      <c r="L124" s="358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  <c r="Y124" s="358"/>
      <c r="Z124" s="358"/>
      <c r="AA124" s="358"/>
      <c r="AB124" s="358"/>
      <c r="AC124" s="358"/>
      <c r="AD124" s="358"/>
      <c r="AE124" s="358"/>
      <c r="AF124" s="358"/>
      <c r="AG124" s="358"/>
      <c r="AH124" s="358"/>
      <c r="AI124" s="358"/>
      <c r="AJ124" s="358"/>
      <c r="AK124" s="358"/>
      <c r="AL124" s="358"/>
      <c r="AM124" s="358"/>
    </row>
    <row r="125" spans="1:39" x14ac:dyDescent="0.25">
      <c r="A125" s="465" t="s">
        <v>358</v>
      </c>
      <c r="B125" s="465" t="s">
        <v>358</v>
      </c>
      <c r="C125" s="442">
        <v>1500</v>
      </c>
      <c r="D125" s="441"/>
      <c r="E125" s="442"/>
      <c r="F125" s="442"/>
      <c r="G125" s="442"/>
      <c r="H125" s="442"/>
      <c r="I125" s="442"/>
      <c r="J125" s="443"/>
      <c r="K125" s="358"/>
      <c r="L125" s="358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8"/>
      <c r="AC125" s="358"/>
      <c r="AD125" s="358"/>
      <c r="AE125" s="358"/>
      <c r="AF125" s="358"/>
      <c r="AG125" s="358"/>
      <c r="AH125" s="358"/>
      <c r="AI125" s="358"/>
      <c r="AJ125" s="358"/>
      <c r="AK125" s="358"/>
      <c r="AL125" s="358"/>
      <c r="AM125" s="358"/>
    </row>
    <row r="126" spans="1:39" x14ac:dyDescent="0.25">
      <c r="A126" s="465" t="s">
        <v>552</v>
      </c>
      <c r="B126" s="465" t="s">
        <v>553</v>
      </c>
      <c r="C126" s="442">
        <v>4998</v>
      </c>
      <c r="D126" s="441"/>
      <c r="E126" s="442"/>
      <c r="F126" s="442"/>
      <c r="G126" s="442"/>
      <c r="H126" s="442"/>
      <c r="I126" s="442"/>
      <c r="J126" s="443"/>
      <c r="K126" s="358"/>
      <c r="L126" s="358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  <c r="Y126" s="358"/>
      <c r="Z126" s="358"/>
      <c r="AA126" s="358"/>
      <c r="AB126" s="358"/>
      <c r="AC126" s="358"/>
      <c r="AD126" s="358"/>
      <c r="AE126" s="358"/>
      <c r="AF126" s="358"/>
      <c r="AG126" s="358"/>
      <c r="AH126" s="358"/>
      <c r="AI126" s="358"/>
      <c r="AJ126" s="358"/>
      <c r="AK126" s="358"/>
      <c r="AL126" s="358"/>
      <c r="AM126" s="358"/>
    </row>
    <row r="127" spans="1:39" x14ac:dyDescent="0.25">
      <c r="A127" s="465" t="s">
        <v>251</v>
      </c>
      <c r="B127" s="465" t="s">
        <v>251</v>
      </c>
      <c r="C127" s="442">
        <v>9375</v>
      </c>
      <c r="D127" s="441"/>
      <c r="E127" s="442"/>
      <c r="F127" s="442"/>
      <c r="G127" s="442"/>
      <c r="H127" s="442"/>
      <c r="I127" s="442"/>
      <c r="J127" s="443"/>
      <c r="K127" s="358"/>
      <c r="L127" s="358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  <c r="Y127" s="358"/>
      <c r="Z127" s="358"/>
      <c r="AA127" s="358"/>
      <c r="AB127" s="358"/>
      <c r="AC127" s="358"/>
      <c r="AD127" s="358"/>
      <c r="AE127" s="358"/>
      <c r="AF127" s="358"/>
      <c r="AG127" s="358"/>
      <c r="AH127" s="358"/>
      <c r="AI127" s="358"/>
      <c r="AJ127" s="358"/>
      <c r="AK127" s="358"/>
      <c r="AL127" s="358"/>
      <c r="AM127" s="358"/>
    </row>
    <row r="128" spans="1:39" x14ac:dyDescent="0.25">
      <c r="A128" s="465" t="s">
        <v>251</v>
      </c>
      <c r="B128" s="465" t="s">
        <v>328</v>
      </c>
      <c r="C128" s="442">
        <v>6250</v>
      </c>
      <c r="D128" s="441"/>
      <c r="E128" s="442"/>
      <c r="F128" s="442"/>
      <c r="G128" s="442"/>
      <c r="H128" s="442"/>
      <c r="I128" s="442"/>
      <c r="J128" s="443"/>
      <c r="K128" s="358"/>
      <c r="L128" s="358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  <c r="Y128" s="358"/>
      <c r="Z128" s="358"/>
      <c r="AA128" s="358"/>
      <c r="AB128" s="358"/>
      <c r="AC128" s="358"/>
      <c r="AD128" s="358"/>
      <c r="AE128" s="358"/>
      <c r="AF128" s="358"/>
      <c r="AG128" s="358"/>
      <c r="AH128" s="358"/>
      <c r="AI128" s="358"/>
      <c r="AJ128" s="358"/>
      <c r="AK128" s="358"/>
      <c r="AL128" s="358"/>
      <c r="AM128" s="358"/>
    </row>
    <row r="129" spans="1:39" x14ac:dyDescent="0.25">
      <c r="A129" s="465" t="s">
        <v>251</v>
      </c>
      <c r="B129" s="465" t="s">
        <v>391</v>
      </c>
      <c r="C129" s="442">
        <v>6250</v>
      </c>
      <c r="D129" s="441"/>
      <c r="E129" s="442"/>
      <c r="F129" s="442"/>
      <c r="G129" s="442"/>
      <c r="H129" s="442"/>
      <c r="I129" s="442"/>
      <c r="J129" s="443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  <c r="AA129" s="358"/>
      <c r="AB129" s="358"/>
      <c r="AC129" s="358"/>
      <c r="AD129" s="358"/>
      <c r="AE129" s="358"/>
      <c r="AF129" s="358"/>
      <c r="AG129" s="358"/>
      <c r="AH129" s="358"/>
      <c r="AI129" s="358"/>
      <c r="AJ129" s="358"/>
      <c r="AK129" s="358"/>
      <c r="AL129" s="358"/>
      <c r="AM129" s="358"/>
    </row>
    <row r="130" spans="1:39" x14ac:dyDescent="0.25">
      <c r="A130" s="465" t="s">
        <v>435</v>
      </c>
      <c r="B130" s="465" t="s">
        <v>435</v>
      </c>
      <c r="C130" s="442">
        <v>12500</v>
      </c>
      <c r="D130" s="441"/>
      <c r="E130" s="442"/>
      <c r="F130" s="442"/>
      <c r="G130" s="442"/>
      <c r="H130" s="442"/>
      <c r="I130" s="442"/>
      <c r="J130" s="443"/>
      <c r="K130" s="358"/>
      <c r="L130" s="358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  <c r="Y130" s="358"/>
      <c r="Z130" s="358"/>
      <c r="AA130" s="358"/>
      <c r="AB130" s="358"/>
      <c r="AC130" s="358"/>
      <c r="AD130" s="358"/>
      <c r="AE130" s="358"/>
      <c r="AF130" s="358"/>
      <c r="AG130" s="358"/>
      <c r="AH130" s="358"/>
      <c r="AI130" s="358"/>
      <c r="AJ130" s="358"/>
      <c r="AK130" s="358"/>
      <c r="AL130" s="358"/>
      <c r="AM130" s="358"/>
    </row>
    <row r="131" spans="1:39" x14ac:dyDescent="0.25">
      <c r="A131" s="465" t="s">
        <v>397</v>
      </c>
      <c r="B131" s="465" t="s">
        <v>398</v>
      </c>
      <c r="C131" s="442">
        <v>10500</v>
      </c>
      <c r="D131" s="441"/>
      <c r="E131" s="442"/>
      <c r="F131" s="442"/>
      <c r="G131" s="442"/>
      <c r="H131" s="442"/>
      <c r="I131" s="442"/>
      <c r="J131" s="443"/>
      <c r="K131" s="358"/>
      <c r="L131" s="358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  <c r="Y131" s="358"/>
      <c r="Z131" s="358"/>
      <c r="AA131" s="358"/>
      <c r="AB131" s="358"/>
      <c r="AC131" s="358"/>
      <c r="AD131" s="358"/>
      <c r="AE131" s="358"/>
      <c r="AF131" s="358"/>
      <c r="AG131" s="358"/>
      <c r="AH131" s="358"/>
      <c r="AI131" s="358"/>
      <c r="AJ131" s="358"/>
      <c r="AK131" s="358"/>
      <c r="AL131" s="358"/>
      <c r="AM131" s="358"/>
    </row>
    <row r="132" spans="1:39" x14ac:dyDescent="0.25">
      <c r="A132" s="465" t="s">
        <v>365</v>
      </c>
      <c r="B132" s="465" t="s">
        <v>366</v>
      </c>
      <c r="C132" s="442">
        <v>20000</v>
      </c>
      <c r="D132" s="441"/>
      <c r="E132" s="442"/>
      <c r="F132" s="442"/>
      <c r="G132" s="442"/>
      <c r="H132" s="442"/>
      <c r="I132" s="442"/>
      <c r="J132" s="443"/>
      <c r="K132" s="358"/>
      <c r="L132" s="358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  <c r="Y132" s="358"/>
      <c r="Z132" s="358"/>
      <c r="AA132" s="358"/>
      <c r="AB132" s="358"/>
      <c r="AC132" s="358"/>
      <c r="AD132" s="358"/>
      <c r="AE132" s="358"/>
      <c r="AF132" s="358"/>
      <c r="AG132" s="358"/>
      <c r="AH132" s="358"/>
      <c r="AI132" s="358"/>
      <c r="AJ132" s="358"/>
      <c r="AK132" s="358"/>
      <c r="AL132" s="358"/>
      <c r="AM132" s="358"/>
    </row>
    <row r="133" spans="1:39" x14ac:dyDescent="0.25">
      <c r="A133" s="465" t="s">
        <v>252</v>
      </c>
      <c r="B133" s="465" t="s">
        <v>404</v>
      </c>
      <c r="C133" s="442">
        <v>20000</v>
      </c>
      <c r="D133" s="441"/>
      <c r="E133" s="442"/>
      <c r="F133" s="442"/>
      <c r="G133" s="442"/>
      <c r="H133" s="442"/>
      <c r="I133" s="442"/>
      <c r="J133" s="443"/>
      <c r="K133" s="358"/>
      <c r="L133" s="358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  <c r="Y133" s="358"/>
      <c r="Z133" s="358"/>
      <c r="AA133" s="358"/>
      <c r="AB133" s="358"/>
      <c r="AC133" s="358"/>
      <c r="AD133" s="358"/>
      <c r="AE133" s="358"/>
      <c r="AF133" s="358"/>
      <c r="AG133" s="358"/>
      <c r="AH133" s="358"/>
      <c r="AI133" s="358"/>
      <c r="AJ133" s="358"/>
      <c r="AK133" s="358"/>
      <c r="AL133" s="358"/>
      <c r="AM133" s="358"/>
    </row>
    <row r="134" spans="1:39" x14ac:dyDescent="0.25">
      <c r="A134" s="465" t="s">
        <v>252</v>
      </c>
      <c r="B134" s="465" t="s">
        <v>392</v>
      </c>
      <c r="C134" s="442">
        <v>42000</v>
      </c>
      <c r="D134" s="441"/>
      <c r="E134" s="442"/>
      <c r="F134" s="442"/>
      <c r="G134" s="442"/>
      <c r="H134" s="442"/>
      <c r="I134" s="442"/>
      <c r="J134" s="443"/>
      <c r="K134" s="358"/>
      <c r="L134" s="358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  <c r="Y134" s="358"/>
      <c r="Z134" s="358"/>
      <c r="AA134" s="358"/>
      <c r="AB134" s="358"/>
      <c r="AC134" s="358"/>
      <c r="AD134" s="358"/>
      <c r="AE134" s="358"/>
      <c r="AF134" s="358"/>
      <c r="AG134" s="358"/>
      <c r="AH134" s="358"/>
      <c r="AI134" s="358"/>
      <c r="AJ134" s="358"/>
      <c r="AK134" s="358"/>
      <c r="AL134" s="358"/>
      <c r="AM134" s="358"/>
    </row>
    <row r="135" spans="1:39" x14ac:dyDescent="0.25">
      <c r="A135" s="465" t="s">
        <v>253</v>
      </c>
      <c r="B135" s="465" t="s">
        <v>485</v>
      </c>
      <c r="C135" s="442">
        <v>20000</v>
      </c>
      <c r="D135" s="441"/>
      <c r="E135" s="442"/>
      <c r="F135" s="442"/>
      <c r="G135" s="442"/>
      <c r="H135" s="442"/>
      <c r="I135" s="442"/>
      <c r="J135" s="444"/>
      <c r="K135" s="358"/>
      <c r="L135" s="358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  <c r="Y135" s="358"/>
      <c r="Z135" s="358"/>
      <c r="AA135" s="358"/>
      <c r="AB135" s="358"/>
      <c r="AC135" s="358"/>
      <c r="AD135" s="358"/>
      <c r="AE135" s="358"/>
      <c r="AF135" s="358"/>
      <c r="AG135" s="358"/>
      <c r="AH135" s="358"/>
      <c r="AI135" s="358"/>
      <c r="AJ135" s="358"/>
      <c r="AK135" s="358"/>
      <c r="AL135" s="358"/>
      <c r="AM135" s="358"/>
    </row>
    <row r="136" spans="1:39" x14ac:dyDescent="0.25">
      <c r="A136" s="465" t="s">
        <v>253</v>
      </c>
      <c r="B136" s="465" t="s">
        <v>449</v>
      </c>
      <c r="C136" s="442">
        <v>20000</v>
      </c>
      <c r="D136" s="441"/>
      <c r="E136" s="442"/>
      <c r="F136" s="442"/>
      <c r="G136" s="442"/>
      <c r="H136" s="442"/>
      <c r="I136" s="442"/>
      <c r="J136" s="443"/>
      <c r="K136" s="358"/>
      <c r="L136" s="358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  <c r="Y136" s="358"/>
      <c r="Z136" s="358"/>
      <c r="AA136" s="358"/>
      <c r="AB136" s="358"/>
      <c r="AC136" s="358"/>
      <c r="AD136" s="358"/>
      <c r="AE136" s="358"/>
      <c r="AF136" s="358"/>
      <c r="AG136" s="358"/>
      <c r="AH136" s="358"/>
      <c r="AI136" s="358"/>
      <c r="AJ136" s="358"/>
      <c r="AK136" s="358"/>
      <c r="AL136" s="358"/>
      <c r="AM136" s="358"/>
    </row>
    <row r="137" spans="1:39" x14ac:dyDescent="0.25">
      <c r="A137" s="465" t="s">
        <v>254</v>
      </c>
      <c r="B137" s="465" t="s">
        <v>285</v>
      </c>
      <c r="C137" s="442">
        <v>25000</v>
      </c>
      <c r="D137" s="441"/>
      <c r="E137" s="442"/>
      <c r="F137" s="442"/>
      <c r="G137" s="442"/>
      <c r="H137" s="442"/>
      <c r="I137" s="442"/>
      <c r="J137" s="443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  <c r="Y137" s="358"/>
      <c r="Z137" s="358"/>
      <c r="AA137" s="358"/>
      <c r="AB137" s="358"/>
      <c r="AC137" s="358"/>
      <c r="AD137" s="358"/>
      <c r="AE137" s="358"/>
      <c r="AF137" s="358"/>
      <c r="AG137" s="358"/>
      <c r="AH137" s="358"/>
      <c r="AI137" s="358"/>
      <c r="AJ137" s="358"/>
      <c r="AK137" s="358"/>
      <c r="AL137" s="358"/>
      <c r="AM137" s="358"/>
    </row>
    <row r="138" spans="1:39" x14ac:dyDescent="0.25">
      <c r="A138" s="465" t="s">
        <v>254</v>
      </c>
      <c r="B138" s="465" t="s">
        <v>345</v>
      </c>
      <c r="C138" s="442">
        <v>20000</v>
      </c>
      <c r="D138" s="441"/>
      <c r="E138" s="442"/>
      <c r="F138" s="442"/>
      <c r="G138" s="442"/>
      <c r="H138" s="442"/>
      <c r="I138" s="442"/>
      <c r="J138" s="443"/>
      <c r="K138" s="358"/>
      <c r="L138" s="358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  <c r="Y138" s="358"/>
      <c r="Z138" s="358"/>
      <c r="AA138" s="358"/>
      <c r="AB138" s="358"/>
      <c r="AC138" s="358"/>
      <c r="AD138" s="358"/>
      <c r="AE138" s="358"/>
      <c r="AF138" s="358"/>
      <c r="AG138" s="358"/>
      <c r="AH138" s="358"/>
      <c r="AI138" s="358"/>
      <c r="AJ138" s="358"/>
      <c r="AK138" s="358"/>
      <c r="AL138" s="358"/>
      <c r="AM138" s="358"/>
    </row>
    <row r="139" spans="1:39" x14ac:dyDescent="0.25">
      <c r="A139" s="465" t="s">
        <v>255</v>
      </c>
      <c r="B139" s="465" t="s">
        <v>558</v>
      </c>
      <c r="C139" s="442">
        <v>6240</v>
      </c>
      <c r="D139" s="441"/>
      <c r="E139" s="442"/>
      <c r="F139" s="442"/>
      <c r="G139" s="442"/>
      <c r="H139" s="442"/>
      <c r="I139" s="442"/>
      <c r="J139" s="443"/>
      <c r="K139" s="358"/>
      <c r="L139" s="358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  <c r="Y139" s="358"/>
      <c r="Z139" s="358"/>
      <c r="AA139" s="358"/>
      <c r="AB139" s="358"/>
      <c r="AC139" s="358"/>
      <c r="AD139" s="358"/>
      <c r="AE139" s="358"/>
      <c r="AF139" s="358"/>
      <c r="AG139" s="358"/>
      <c r="AH139" s="358"/>
      <c r="AI139" s="358"/>
      <c r="AJ139" s="358"/>
      <c r="AK139" s="358"/>
      <c r="AL139" s="358"/>
      <c r="AM139" s="358"/>
    </row>
    <row r="140" spans="1:39" x14ac:dyDescent="0.25">
      <c r="A140" s="465" t="s">
        <v>255</v>
      </c>
      <c r="B140" s="465" t="s">
        <v>270</v>
      </c>
      <c r="C140" s="442">
        <v>25000</v>
      </c>
      <c r="D140" s="441"/>
      <c r="E140" s="442"/>
      <c r="F140" s="442"/>
      <c r="G140" s="442"/>
      <c r="H140" s="442"/>
      <c r="I140" s="442"/>
      <c r="J140" s="443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  <c r="Y140" s="358"/>
      <c r="Z140" s="358"/>
      <c r="AA140" s="358"/>
      <c r="AB140" s="358"/>
      <c r="AC140" s="358"/>
      <c r="AD140" s="358"/>
      <c r="AE140" s="358"/>
      <c r="AF140" s="358"/>
      <c r="AG140" s="358"/>
      <c r="AH140" s="358"/>
      <c r="AI140" s="358"/>
      <c r="AJ140" s="358"/>
      <c r="AK140" s="358"/>
      <c r="AL140" s="358"/>
      <c r="AM140" s="358"/>
    </row>
    <row r="141" spans="1:39" x14ac:dyDescent="0.25">
      <c r="A141" s="465" t="s">
        <v>255</v>
      </c>
      <c r="B141" s="465" t="s">
        <v>559</v>
      </c>
      <c r="C141" s="442">
        <v>12500</v>
      </c>
      <c r="D141" s="441"/>
      <c r="E141" s="442"/>
      <c r="F141" s="442"/>
      <c r="G141" s="442"/>
      <c r="H141" s="442"/>
      <c r="I141" s="442"/>
      <c r="J141" s="443"/>
      <c r="K141" s="358"/>
      <c r="L141" s="358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  <c r="Y141" s="358"/>
      <c r="Z141" s="358"/>
      <c r="AA141" s="358"/>
      <c r="AB141" s="358"/>
      <c r="AC141" s="358"/>
      <c r="AD141" s="358"/>
      <c r="AE141" s="358"/>
      <c r="AF141" s="358"/>
      <c r="AG141" s="358"/>
      <c r="AH141" s="358"/>
      <c r="AI141" s="358"/>
      <c r="AJ141" s="358"/>
      <c r="AK141" s="358"/>
      <c r="AL141" s="358"/>
      <c r="AM141" s="358"/>
    </row>
    <row r="142" spans="1:39" x14ac:dyDescent="0.25">
      <c r="A142" s="465" t="s">
        <v>294</v>
      </c>
      <c r="B142" s="465" t="s">
        <v>295</v>
      </c>
      <c r="C142" s="442">
        <v>20000</v>
      </c>
      <c r="D142" s="441"/>
      <c r="E142" s="442"/>
      <c r="F142" s="442"/>
      <c r="G142" s="442"/>
      <c r="H142" s="442"/>
      <c r="I142" s="442"/>
      <c r="J142" s="443"/>
      <c r="K142" s="358"/>
      <c r="L142" s="358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  <c r="Y142" s="358"/>
      <c r="Z142" s="358"/>
      <c r="AA142" s="358"/>
      <c r="AB142" s="358"/>
      <c r="AC142" s="358"/>
      <c r="AD142" s="358"/>
      <c r="AE142" s="358"/>
      <c r="AF142" s="358"/>
      <c r="AG142" s="358"/>
      <c r="AH142" s="358"/>
      <c r="AI142" s="358"/>
      <c r="AJ142" s="358"/>
      <c r="AK142" s="358"/>
      <c r="AL142" s="358"/>
      <c r="AM142" s="358"/>
    </row>
    <row r="143" spans="1:39" x14ac:dyDescent="0.25">
      <c r="A143" s="465" t="s">
        <v>402</v>
      </c>
      <c r="B143" s="465" t="s">
        <v>402</v>
      </c>
      <c r="C143" s="442">
        <v>1000</v>
      </c>
      <c r="D143" s="441"/>
      <c r="E143" s="442"/>
      <c r="F143" s="442"/>
      <c r="G143" s="442"/>
      <c r="H143" s="442"/>
      <c r="I143" s="442"/>
      <c r="J143" s="443"/>
      <c r="K143" s="358"/>
      <c r="L143" s="358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  <c r="Y143" s="358"/>
      <c r="Z143" s="358"/>
      <c r="AA143" s="358"/>
      <c r="AB143" s="358"/>
      <c r="AC143" s="358"/>
      <c r="AD143" s="358"/>
      <c r="AE143" s="358"/>
      <c r="AF143" s="358"/>
      <c r="AG143" s="358"/>
      <c r="AH143" s="358"/>
      <c r="AI143" s="358"/>
      <c r="AJ143" s="358"/>
      <c r="AK143" s="358"/>
      <c r="AL143" s="358"/>
      <c r="AM143" s="358"/>
    </row>
    <row r="144" spans="1:39" x14ac:dyDescent="0.25">
      <c r="A144" s="465" t="s">
        <v>273</v>
      </c>
      <c r="B144" s="465" t="s">
        <v>273</v>
      </c>
      <c r="C144" s="442">
        <v>600</v>
      </c>
      <c r="D144" s="441"/>
      <c r="E144" s="442"/>
      <c r="F144" s="442"/>
      <c r="G144" s="442"/>
      <c r="H144" s="467">
        <v>1</v>
      </c>
      <c r="I144" s="467"/>
      <c r="J144" s="443"/>
      <c r="K144" s="358"/>
      <c r="L144" s="358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  <c r="Y144" s="358"/>
      <c r="Z144" s="358"/>
      <c r="AA144" s="358"/>
      <c r="AB144" s="358"/>
      <c r="AC144" s="358"/>
      <c r="AD144" s="358"/>
      <c r="AE144" s="358"/>
      <c r="AF144" s="358"/>
      <c r="AG144" s="358"/>
      <c r="AH144" s="358"/>
      <c r="AI144" s="358"/>
      <c r="AJ144" s="358"/>
      <c r="AK144" s="358"/>
      <c r="AL144" s="358"/>
      <c r="AM144" s="358"/>
    </row>
    <row r="145" spans="1:39" x14ac:dyDescent="0.25">
      <c r="A145" s="465" t="s">
        <v>256</v>
      </c>
      <c r="B145" s="465" t="s">
        <v>386</v>
      </c>
      <c r="C145" s="442">
        <v>20000</v>
      </c>
      <c r="D145" s="441"/>
      <c r="E145" s="442"/>
      <c r="F145" s="442"/>
      <c r="G145" s="442"/>
      <c r="H145" s="442"/>
      <c r="I145" s="442"/>
      <c r="J145" s="443"/>
      <c r="K145" s="358"/>
      <c r="L145" s="358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  <c r="Y145" s="358"/>
      <c r="Z145" s="358"/>
      <c r="AA145" s="358"/>
      <c r="AB145" s="358"/>
      <c r="AC145" s="358"/>
      <c r="AD145" s="358"/>
      <c r="AE145" s="358"/>
      <c r="AF145" s="358"/>
      <c r="AG145" s="358"/>
      <c r="AH145" s="358"/>
      <c r="AI145" s="358"/>
      <c r="AJ145" s="358"/>
      <c r="AK145" s="358"/>
      <c r="AL145" s="358"/>
      <c r="AM145" s="358"/>
    </row>
    <row r="146" spans="1:39" x14ac:dyDescent="0.25">
      <c r="A146" s="465" t="s">
        <v>256</v>
      </c>
      <c r="B146" s="465" t="s">
        <v>348</v>
      </c>
      <c r="C146" s="442">
        <v>20000</v>
      </c>
      <c r="D146" s="441"/>
      <c r="E146" s="442"/>
      <c r="F146" s="442"/>
      <c r="G146" s="442"/>
      <c r="H146" s="442"/>
      <c r="I146" s="442"/>
      <c r="J146" s="443"/>
      <c r="K146" s="358"/>
      <c r="L146" s="358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  <c r="Y146" s="358"/>
      <c r="Z146" s="358"/>
      <c r="AA146" s="358"/>
      <c r="AB146" s="358"/>
      <c r="AC146" s="358"/>
      <c r="AD146" s="358"/>
      <c r="AE146" s="358"/>
      <c r="AF146" s="358"/>
      <c r="AG146" s="358"/>
      <c r="AH146" s="358"/>
      <c r="AI146" s="358"/>
      <c r="AJ146" s="358"/>
      <c r="AK146" s="358"/>
      <c r="AL146" s="358"/>
      <c r="AM146" s="358"/>
    </row>
    <row r="147" spans="1:39" x14ac:dyDescent="0.25">
      <c r="A147" s="465" t="s">
        <v>256</v>
      </c>
      <c r="B147" s="465" t="s">
        <v>409</v>
      </c>
      <c r="C147" s="442">
        <v>20000</v>
      </c>
      <c r="D147" s="441"/>
      <c r="E147" s="442"/>
      <c r="F147" s="442"/>
      <c r="G147" s="442"/>
      <c r="H147" s="442"/>
      <c r="I147" s="442"/>
      <c r="J147" s="443"/>
      <c r="K147" s="358"/>
      <c r="L147" s="358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  <c r="Y147" s="358"/>
      <c r="Z147" s="358"/>
      <c r="AA147" s="358"/>
      <c r="AB147" s="358"/>
      <c r="AC147" s="358"/>
      <c r="AD147" s="358"/>
      <c r="AE147" s="358"/>
      <c r="AF147" s="358"/>
      <c r="AG147" s="358"/>
      <c r="AH147" s="358"/>
      <c r="AI147" s="358"/>
      <c r="AJ147" s="358"/>
      <c r="AK147" s="358"/>
      <c r="AL147" s="358"/>
      <c r="AM147" s="358"/>
    </row>
    <row r="148" spans="1:39" x14ac:dyDescent="0.25">
      <c r="A148" s="465" t="s">
        <v>503</v>
      </c>
      <c r="B148" s="465" t="s">
        <v>503</v>
      </c>
      <c r="C148" s="442">
        <v>1500</v>
      </c>
      <c r="D148" s="441"/>
      <c r="E148" s="442"/>
      <c r="F148" s="442"/>
      <c r="G148" s="442"/>
      <c r="H148" s="442"/>
      <c r="I148" s="442"/>
      <c r="J148" s="443"/>
      <c r="K148" s="358"/>
      <c r="L148" s="358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  <c r="Y148" s="358"/>
      <c r="Z148" s="358"/>
      <c r="AA148" s="358"/>
      <c r="AB148" s="358"/>
      <c r="AC148" s="358"/>
      <c r="AD148" s="358"/>
      <c r="AE148" s="358"/>
      <c r="AF148" s="358"/>
      <c r="AG148" s="358"/>
      <c r="AH148" s="358"/>
      <c r="AI148" s="358"/>
      <c r="AJ148" s="358"/>
      <c r="AK148" s="358"/>
      <c r="AL148" s="358"/>
      <c r="AM148" s="358"/>
    </row>
    <row r="149" spans="1:39" x14ac:dyDescent="0.25">
      <c r="A149" s="465" t="s">
        <v>543</v>
      </c>
      <c r="B149" s="465" t="s">
        <v>543</v>
      </c>
      <c r="C149" s="442">
        <v>1800</v>
      </c>
      <c r="D149" s="441"/>
      <c r="E149" s="442"/>
      <c r="F149" s="442"/>
      <c r="G149" s="442"/>
      <c r="H149" s="442"/>
      <c r="I149" s="442"/>
      <c r="J149" s="443"/>
      <c r="K149" s="358"/>
      <c r="L149" s="358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  <c r="Y149" s="358"/>
      <c r="Z149" s="358"/>
      <c r="AA149" s="358"/>
      <c r="AB149" s="358"/>
      <c r="AC149" s="358"/>
      <c r="AD149" s="358"/>
      <c r="AE149" s="358"/>
      <c r="AF149" s="358"/>
      <c r="AG149" s="358"/>
      <c r="AH149" s="358"/>
      <c r="AI149" s="358"/>
      <c r="AJ149" s="358"/>
      <c r="AK149" s="358"/>
      <c r="AL149" s="358"/>
      <c r="AM149" s="358"/>
    </row>
    <row r="150" spans="1:39" x14ac:dyDescent="0.25">
      <c r="A150" s="465" t="s">
        <v>843</v>
      </c>
      <c r="B150" s="465" t="s">
        <v>289</v>
      </c>
      <c r="C150" s="442">
        <v>22400</v>
      </c>
      <c r="D150" s="441"/>
      <c r="E150" s="442"/>
      <c r="F150" s="442"/>
      <c r="G150" s="442"/>
      <c r="H150" s="442">
        <v>1</v>
      </c>
      <c r="I150" s="442"/>
      <c r="J150" s="443"/>
      <c r="K150" s="358"/>
      <c r="L150" s="358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  <c r="Y150" s="358"/>
      <c r="Z150" s="358"/>
      <c r="AA150" s="358"/>
      <c r="AB150" s="358"/>
      <c r="AC150" s="358"/>
      <c r="AD150" s="358"/>
      <c r="AE150" s="358"/>
      <c r="AF150" s="358"/>
      <c r="AG150" s="358"/>
      <c r="AH150" s="358"/>
      <c r="AI150" s="358"/>
      <c r="AJ150" s="358"/>
      <c r="AK150" s="358"/>
      <c r="AL150" s="358"/>
      <c r="AM150" s="358"/>
    </row>
    <row r="151" spans="1:39" x14ac:dyDescent="0.25">
      <c r="A151" s="465" t="s">
        <v>555</v>
      </c>
      <c r="B151" s="465" t="s">
        <v>556</v>
      </c>
      <c r="C151" s="442">
        <v>5000</v>
      </c>
      <c r="D151" s="441"/>
      <c r="E151" s="442"/>
      <c r="F151" s="442"/>
      <c r="G151" s="442"/>
      <c r="H151" s="442"/>
      <c r="I151" s="442"/>
      <c r="J151" s="443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  <c r="AA151" s="358"/>
      <c r="AB151" s="358"/>
      <c r="AC151" s="358"/>
      <c r="AD151" s="358"/>
      <c r="AE151" s="358"/>
      <c r="AF151" s="358"/>
      <c r="AG151" s="358"/>
      <c r="AH151" s="358"/>
      <c r="AI151" s="358"/>
      <c r="AJ151" s="358"/>
      <c r="AK151" s="358"/>
      <c r="AL151" s="358"/>
      <c r="AM151" s="358"/>
    </row>
    <row r="152" spans="1:39" x14ac:dyDescent="0.25">
      <c r="A152" s="465" t="s">
        <v>472</v>
      </c>
      <c r="B152" s="465" t="s">
        <v>472</v>
      </c>
      <c r="C152" s="442">
        <v>750</v>
      </c>
      <c r="D152" s="441"/>
      <c r="E152" s="442"/>
      <c r="F152" s="442"/>
      <c r="G152" s="442"/>
      <c r="H152" s="442"/>
      <c r="I152" s="442"/>
      <c r="J152" s="443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  <c r="AA152" s="358"/>
      <c r="AB152" s="358"/>
      <c r="AC152" s="358"/>
      <c r="AD152" s="358"/>
      <c r="AE152" s="358"/>
      <c r="AF152" s="358"/>
      <c r="AG152" s="358"/>
      <c r="AH152" s="358"/>
      <c r="AI152" s="358"/>
      <c r="AJ152" s="358"/>
      <c r="AK152" s="358"/>
      <c r="AL152" s="358"/>
      <c r="AM152" s="358"/>
    </row>
    <row r="153" spans="1:39" x14ac:dyDescent="0.25">
      <c r="A153" s="465" t="s">
        <v>329</v>
      </c>
      <c r="B153" s="465" t="s">
        <v>329</v>
      </c>
      <c r="C153" s="442">
        <v>600</v>
      </c>
      <c r="D153" s="441"/>
      <c r="E153" s="442"/>
      <c r="F153" s="442"/>
      <c r="G153" s="442"/>
      <c r="H153" s="442"/>
      <c r="I153" s="442"/>
      <c r="J153" s="443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  <c r="AA153" s="358"/>
      <c r="AB153" s="358"/>
      <c r="AC153" s="358"/>
      <c r="AD153" s="358"/>
      <c r="AE153" s="358"/>
      <c r="AF153" s="358"/>
      <c r="AG153" s="358"/>
      <c r="AH153" s="358"/>
      <c r="AI153" s="358"/>
      <c r="AJ153" s="358"/>
      <c r="AK153" s="358"/>
      <c r="AL153" s="358"/>
      <c r="AM153" s="358"/>
    </row>
    <row r="154" spans="1:39" x14ac:dyDescent="0.25">
      <c r="A154" s="465" t="s">
        <v>480</v>
      </c>
      <c r="B154" s="465" t="s">
        <v>480</v>
      </c>
      <c r="C154" s="442">
        <v>600</v>
      </c>
      <c r="D154" s="441"/>
      <c r="E154" s="442"/>
      <c r="F154" s="442"/>
      <c r="G154" s="442"/>
      <c r="H154" s="442"/>
      <c r="I154" s="442"/>
      <c r="J154" s="443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  <c r="AA154" s="358"/>
      <c r="AB154" s="358"/>
      <c r="AC154" s="358"/>
      <c r="AD154" s="358"/>
      <c r="AE154" s="358"/>
      <c r="AF154" s="358"/>
      <c r="AG154" s="358"/>
      <c r="AH154" s="358"/>
      <c r="AI154" s="358"/>
      <c r="AJ154" s="358"/>
      <c r="AK154" s="358"/>
      <c r="AL154" s="358"/>
      <c r="AM154" s="358"/>
    </row>
    <row r="155" spans="1:39" x14ac:dyDescent="0.25">
      <c r="A155" s="465" t="s">
        <v>343</v>
      </c>
      <c r="B155" s="465" t="s">
        <v>343</v>
      </c>
      <c r="C155" s="442">
        <v>2500</v>
      </c>
      <c r="D155" s="441"/>
      <c r="E155" s="442"/>
      <c r="F155" s="442"/>
      <c r="G155" s="442"/>
      <c r="H155" s="442"/>
      <c r="I155" s="442"/>
      <c r="J155" s="443"/>
      <c r="K155" s="358"/>
      <c r="L155" s="358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  <c r="Y155" s="358"/>
      <c r="Z155" s="358"/>
      <c r="AA155" s="358"/>
      <c r="AB155" s="358"/>
      <c r="AC155" s="358"/>
      <c r="AD155" s="358"/>
      <c r="AE155" s="358"/>
      <c r="AF155" s="358"/>
      <c r="AG155" s="358"/>
      <c r="AH155" s="358"/>
      <c r="AI155" s="358"/>
      <c r="AJ155" s="358"/>
      <c r="AK155" s="358"/>
      <c r="AL155" s="358"/>
      <c r="AM155" s="358"/>
    </row>
    <row r="156" spans="1:39" x14ac:dyDescent="0.25">
      <c r="A156" s="465" t="s">
        <v>544</v>
      </c>
      <c r="B156" s="465" t="s">
        <v>545</v>
      </c>
      <c r="C156" s="442">
        <v>12504</v>
      </c>
      <c r="D156" s="441"/>
      <c r="E156" s="442"/>
      <c r="F156" s="442"/>
      <c r="G156" s="442"/>
      <c r="H156" s="442"/>
      <c r="I156" s="442"/>
      <c r="J156" s="443"/>
      <c r="K156" s="358"/>
      <c r="L156" s="358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  <c r="Y156" s="358"/>
      <c r="Z156" s="358"/>
      <c r="AA156" s="358"/>
      <c r="AB156" s="358"/>
      <c r="AC156" s="358"/>
      <c r="AD156" s="358"/>
      <c r="AE156" s="358"/>
      <c r="AF156" s="358"/>
      <c r="AG156" s="358"/>
      <c r="AH156" s="358"/>
      <c r="AI156" s="358"/>
      <c r="AJ156" s="358"/>
      <c r="AK156" s="358"/>
      <c r="AL156" s="358"/>
      <c r="AM156" s="358"/>
    </row>
    <row r="157" spans="1:39" x14ac:dyDescent="0.25">
      <c r="A157" s="465" t="s">
        <v>367</v>
      </c>
      <c r="B157" s="465" t="s">
        <v>367</v>
      </c>
      <c r="C157" s="442">
        <v>5000</v>
      </c>
      <c r="D157" s="441"/>
      <c r="E157" s="442"/>
      <c r="F157" s="442"/>
      <c r="G157" s="442"/>
      <c r="H157" s="442"/>
      <c r="I157" s="442"/>
      <c r="J157" s="443"/>
      <c r="K157" s="358"/>
      <c r="L157" s="358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  <c r="Y157" s="358"/>
      <c r="Z157" s="358"/>
      <c r="AA157" s="358"/>
      <c r="AB157" s="358"/>
      <c r="AC157" s="358"/>
      <c r="AD157" s="358"/>
      <c r="AE157" s="358"/>
      <c r="AF157" s="358"/>
      <c r="AG157" s="358"/>
      <c r="AH157" s="358"/>
      <c r="AI157" s="358"/>
      <c r="AJ157" s="358"/>
      <c r="AK157" s="358"/>
      <c r="AL157" s="358"/>
      <c r="AM157" s="358"/>
    </row>
    <row r="158" spans="1:39" x14ac:dyDescent="0.25">
      <c r="A158" s="465" t="s">
        <v>498</v>
      </c>
      <c r="B158" s="465" t="s">
        <v>498</v>
      </c>
      <c r="C158" s="442">
        <v>5000</v>
      </c>
      <c r="D158" s="441"/>
      <c r="E158" s="442"/>
      <c r="F158" s="442"/>
      <c r="G158" s="442"/>
      <c r="H158" s="442"/>
      <c r="I158" s="442"/>
      <c r="J158" s="443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  <c r="AA158" s="358"/>
      <c r="AB158" s="358"/>
      <c r="AC158" s="358"/>
      <c r="AD158" s="358"/>
      <c r="AE158" s="358"/>
      <c r="AF158" s="358"/>
      <c r="AG158" s="358"/>
      <c r="AH158" s="358"/>
      <c r="AI158" s="358"/>
      <c r="AJ158" s="358"/>
      <c r="AK158" s="358"/>
      <c r="AL158" s="358"/>
      <c r="AM158" s="358"/>
    </row>
    <row r="159" spans="1:39" x14ac:dyDescent="0.25">
      <c r="A159" s="465" t="s">
        <v>498</v>
      </c>
      <c r="B159" s="465" t="s">
        <v>499</v>
      </c>
      <c r="C159" s="442">
        <v>9375</v>
      </c>
      <c r="D159" s="441"/>
      <c r="E159" s="442"/>
      <c r="F159" s="442"/>
      <c r="G159" s="442"/>
      <c r="H159" s="442"/>
      <c r="I159" s="442"/>
      <c r="J159" s="443"/>
      <c r="K159" s="358"/>
      <c r="L159" s="358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  <c r="Y159" s="358"/>
      <c r="Z159" s="358"/>
      <c r="AA159" s="358"/>
      <c r="AB159" s="358"/>
      <c r="AC159" s="358"/>
      <c r="AD159" s="358"/>
      <c r="AE159" s="358"/>
      <c r="AF159" s="358"/>
      <c r="AG159" s="358"/>
      <c r="AH159" s="358"/>
      <c r="AI159" s="358"/>
      <c r="AJ159" s="358"/>
      <c r="AK159" s="358"/>
      <c r="AL159" s="358"/>
      <c r="AM159" s="358"/>
    </row>
    <row r="160" spans="1:39" x14ac:dyDescent="0.25">
      <c r="A160" s="465" t="s">
        <v>363</v>
      </c>
      <c r="B160" s="465" t="s">
        <v>363</v>
      </c>
      <c r="C160" s="442">
        <v>5000</v>
      </c>
      <c r="D160" s="441"/>
      <c r="E160" s="442"/>
      <c r="F160" s="442"/>
      <c r="G160" s="442"/>
      <c r="H160" s="442"/>
      <c r="I160" s="442"/>
      <c r="J160" s="443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  <c r="AA160" s="358"/>
      <c r="AB160" s="358"/>
      <c r="AC160" s="358"/>
      <c r="AD160" s="358"/>
      <c r="AE160" s="358"/>
      <c r="AF160" s="358"/>
      <c r="AG160" s="358"/>
      <c r="AH160" s="358"/>
      <c r="AI160" s="358"/>
      <c r="AJ160" s="358"/>
      <c r="AK160" s="358"/>
      <c r="AL160" s="358"/>
      <c r="AM160" s="358"/>
    </row>
    <row r="161" spans="1:39" x14ac:dyDescent="0.25">
      <c r="A161" s="465" t="s">
        <v>258</v>
      </c>
      <c r="B161" s="465" t="s">
        <v>359</v>
      </c>
      <c r="C161" s="442">
        <v>7500</v>
      </c>
      <c r="D161" s="441"/>
      <c r="E161" s="442"/>
      <c r="F161" s="442"/>
      <c r="G161" s="442"/>
      <c r="H161" s="442"/>
      <c r="I161" s="442"/>
      <c r="J161" s="443"/>
      <c r="K161" s="358"/>
      <c r="L161" s="358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  <c r="Y161" s="358"/>
      <c r="Z161" s="358"/>
      <c r="AA161" s="358"/>
      <c r="AB161" s="358"/>
      <c r="AC161" s="358"/>
      <c r="AD161" s="358"/>
      <c r="AE161" s="358"/>
      <c r="AF161" s="358"/>
      <c r="AG161" s="358"/>
      <c r="AH161" s="358"/>
      <c r="AI161" s="358"/>
      <c r="AJ161" s="358"/>
      <c r="AK161" s="358"/>
      <c r="AL161" s="358"/>
      <c r="AM161" s="358"/>
    </row>
    <row r="162" spans="1:39" x14ac:dyDescent="0.25">
      <c r="A162" s="465" t="s">
        <v>258</v>
      </c>
      <c r="B162" s="465" t="s">
        <v>340</v>
      </c>
      <c r="C162" s="442">
        <v>5000</v>
      </c>
      <c r="D162" s="441"/>
      <c r="E162" s="442"/>
      <c r="F162" s="442"/>
      <c r="G162" s="442"/>
      <c r="H162" s="442"/>
      <c r="I162" s="442"/>
      <c r="J162" s="443"/>
      <c r="K162" s="358"/>
      <c r="L162" s="358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  <c r="Y162" s="358"/>
      <c r="Z162" s="358"/>
      <c r="AA162" s="358"/>
      <c r="AB162" s="358"/>
      <c r="AC162" s="358"/>
      <c r="AD162" s="358"/>
      <c r="AE162" s="358"/>
      <c r="AF162" s="358"/>
      <c r="AG162" s="358"/>
      <c r="AH162" s="358"/>
      <c r="AI162" s="358"/>
      <c r="AJ162" s="358"/>
      <c r="AK162" s="358"/>
      <c r="AL162" s="358"/>
      <c r="AM162" s="358"/>
    </row>
    <row r="163" spans="1:39" x14ac:dyDescent="0.25">
      <c r="A163" s="465" t="s">
        <v>281</v>
      </c>
      <c r="B163" s="465" t="s">
        <v>281</v>
      </c>
      <c r="C163" s="442">
        <v>5000</v>
      </c>
      <c r="D163" s="441"/>
      <c r="E163" s="442"/>
      <c r="F163" s="442"/>
      <c r="G163" s="442"/>
      <c r="H163" s="442">
        <v>1</v>
      </c>
      <c r="I163" s="442"/>
      <c r="J163" s="443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  <c r="AA163" s="358"/>
      <c r="AB163" s="358"/>
      <c r="AC163" s="358"/>
      <c r="AD163" s="358"/>
      <c r="AE163" s="358"/>
      <c r="AF163" s="358"/>
      <c r="AG163" s="358"/>
      <c r="AH163" s="358"/>
      <c r="AI163" s="358"/>
      <c r="AJ163" s="358"/>
      <c r="AK163" s="358"/>
      <c r="AL163" s="358"/>
      <c r="AM163" s="358"/>
    </row>
    <row r="164" spans="1:39" x14ac:dyDescent="0.25">
      <c r="A164" s="465" t="s">
        <v>259</v>
      </c>
      <c r="B164" s="465" t="s">
        <v>315</v>
      </c>
      <c r="C164" s="442">
        <v>12000</v>
      </c>
      <c r="D164" s="441"/>
      <c r="E164" s="442"/>
      <c r="F164" s="442"/>
      <c r="G164" s="442"/>
      <c r="H164" s="442"/>
      <c r="I164" s="442"/>
      <c r="J164" s="443"/>
      <c r="K164" s="358"/>
      <c r="L164" s="358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  <c r="AA164" s="358"/>
      <c r="AB164" s="358"/>
      <c r="AC164" s="358"/>
      <c r="AD164" s="358"/>
      <c r="AE164" s="358"/>
      <c r="AF164" s="358"/>
      <c r="AG164" s="358"/>
      <c r="AH164" s="358"/>
      <c r="AI164" s="358"/>
      <c r="AJ164" s="358"/>
      <c r="AK164" s="358"/>
      <c r="AL164" s="358"/>
      <c r="AM164" s="358"/>
    </row>
    <row r="165" spans="1:39" x14ac:dyDescent="0.25">
      <c r="A165" s="465" t="s">
        <v>259</v>
      </c>
      <c r="B165" s="465" t="s">
        <v>454</v>
      </c>
      <c r="C165" s="442">
        <v>12500</v>
      </c>
      <c r="D165" s="441"/>
      <c r="E165" s="442"/>
      <c r="F165" s="442"/>
      <c r="G165" s="442"/>
      <c r="H165" s="442"/>
      <c r="I165" s="442"/>
      <c r="J165" s="443"/>
      <c r="K165" s="358"/>
      <c r="L165" s="358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  <c r="Y165" s="358"/>
      <c r="Z165" s="358"/>
      <c r="AA165" s="358"/>
      <c r="AB165" s="358"/>
      <c r="AC165" s="358"/>
      <c r="AD165" s="358"/>
      <c r="AE165" s="358"/>
      <c r="AF165" s="358"/>
      <c r="AG165" s="358"/>
      <c r="AH165" s="358"/>
      <c r="AI165" s="358"/>
      <c r="AJ165" s="358"/>
      <c r="AK165" s="358"/>
      <c r="AL165" s="358"/>
      <c r="AM165" s="358"/>
    </row>
    <row r="166" spans="1:39" x14ac:dyDescent="0.25">
      <c r="A166" s="465" t="s">
        <v>536</v>
      </c>
      <c r="B166" s="465" t="s">
        <v>536</v>
      </c>
      <c r="C166" s="442">
        <v>2498.4</v>
      </c>
      <c r="D166" s="441"/>
      <c r="E166" s="442"/>
      <c r="F166" s="442"/>
      <c r="G166" s="442"/>
      <c r="H166" s="442"/>
      <c r="I166" s="442"/>
      <c r="J166" s="443"/>
      <c r="K166" s="358"/>
      <c r="L166" s="358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  <c r="Y166" s="358"/>
      <c r="Z166" s="358"/>
      <c r="AA166" s="358"/>
      <c r="AB166" s="358"/>
      <c r="AC166" s="358"/>
      <c r="AD166" s="358"/>
      <c r="AE166" s="358"/>
      <c r="AF166" s="358"/>
      <c r="AG166" s="358"/>
      <c r="AH166" s="358"/>
      <c r="AI166" s="358"/>
      <c r="AJ166" s="358"/>
      <c r="AK166" s="358"/>
      <c r="AL166" s="358"/>
      <c r="AM166" s="358"/>
    </row>
    <row r="167" spans="1:39" x14ac:dyDescent="0.25">
      <c r="A167" s="465" t="s">
        <v>399</v>
      </c>
      <c r="B167" s="465" t="s">
        <v>399</v>
      </c>
      <c r="C167" s="442">
        <v>20000</v>
      </c>
      <c r="D167" s="441"/>
      <c r="E167" s="442"/>
      <c r="F167" s="442"/>
      <c r="G167" s="442"/>
      <c r="H167" s="442"/>
      <c r="I167" s="442"/>
      <c r="J167" s="443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  <c r="AA167" s="358"/>
      <c r="AB167" s="358"/>
      <c r="AC167" s="358"/>
      <c r="AD167" s="358"/>
      <c r="AE167" s="358"/>
      <c r="AF167" s="358"/>
      <c r="AG167" s="358"/>
      <c r="AH167" s="358"/>
      <c r="AI167" s="358"/>
      <c r="AJ167" s="358"/>
      <c r="AK167" s="358"/>
      <c r="AL167" s="358"/>
      <c r="AM167" s="358"/>
    </row>
    <row r="168" spans="1:39" x14ac:dyDescent="0.25">
      <c r="A168" s="465" t="s">
        <v>551</v>
      </c>
      <c r="B168" s="465" t="s">
        <v>551</v>
      </c>
      <c r="C168" s="442">
        <v>2500</v>
      </c>
      <c r="D168" s="441"/>
      <c r="E168" s="442"/>
      <c r="F168" s="442"/>
      <c r="G168" s="442"/>
      <c r="H168" s="442"/>
      <c r="I168" s="442"/>
      <c r="J168" s="443"/>
      <c r="K168" s="358"/>
      <c r="L168" s="358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  <c r="Y168" s="358"/>
      <c r="Z168" s="358"/>
      <c r="AA168" s="358"/>
      <c r="AB168" s="358"/>
      <c r="AC168" s="358"/>
      <c r="AD168" s="358"/>
      <c r="AE168" s="358"/>
      <c r="AF168" s="358"/>
      <c r="AG168" s="358"/>
      <c r="AH168" s="358"/>
      <c r="AI168" s="358"/>
      <c r="AJ168" s="358"/>
      <c r="AK168" s="358"/>
      <c r="AL168" s="358"/>
      <c r="AM168" s="358"/>
    </row>
    <row r="169" spans="1:39" x14ac:dyDescent="0.25">
      <c r="A169" s="465" t="s">
        <v>327</v>
      </c>
      <c r="B169" s="465" t="s">
        <v>327</v>
      </c>
      <c r="C169" s="442">
        <v>6240</v>
      </c>
      <c r="D169" s="441"/>
      <c r="E169" s="442"/>
      <c r="F169" s="442"/>
      <c r="G169" s="442"/>
      <c r="H169" s="442"/>
      <c r="I169" s="442"/>
      <c r="J169" s="443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  <c r="AA169" s="358"/>
      <c r="AB169" s="358"/>
      <c r="AC169" s="358"/>
      <c r="AD169" s="358"/>
      <c r="AE169" s="358"/>
      <c r="AF169" s="358"/>
      <c r="AG169" s="358"/>
      <c r="AH169" s="358"/>
      <c r="AI169" s="358"/>
      <c r="AJ169" s="358"/>
      <c r="AK169" s="358"/>
      <c r="AL169" s="358"/>
      <c r="AM169" s="358"/>
    </row>
    <row r="170" spans="1:39" x14ac:dyDescent="0.25">
      <c r="A170" s="465" t="s">
        <v>298</v>
      </c>
      <c r="B170" s="465" t="s">
        <v>299</v>
      </c>
      <c r="C170" s="442">
        <v>2500</v>
      </c>
      <c r="D170" s="441"/>
      <c r="E170" s="442"/>
      <c r="F170" s="442"/>
      <c r="G170" s="442"/>
      <c r="H170" s="442"/>
      <c r="I170" s="442"/>
      <c r="J170" s="443"/>
      <c r="K170" s="358"/>
      <c r="L170" s="358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  <c r="Y170" s="358"/>
      <c r="Z170" s="358"/>
      <c r="AA170" s="358"/>
      <c r="AB170" s="358"/>
      <c r="AC170" s="358"/>
      <c r="AD170" s="358"/>
      <c r="AE170" s="358"/>
      <c r="AF170" s="358"/>
      <c r="AG170" s="358"/>
      <c r="AH170" s="358"/>
      <c r="AI170" s="358"/>
      <c r="AJ170" s="358"/>
      <c r="AK170" s="358"/>
      <c r="AL170" s="358"/>
      <c r="AM170" s="358"/>
    </row>
    <row r="171" spans="1:39" x14ac:dyDescent="0.25">
      <c r="A171" s="465" t="s">
        <v>481</v>
      </c>
      <c r="B171" s="465" t="s">
        <v>482</v>
      </c>
      <c r="C171" s="442">
        <v>5000</v>
      </c>
      <c r="D171" s="441"/>
      <c r="E171" s="442"/>
      <c r="F171" s="442"/>
      <c r="G171" s="442"/>
      <c r="H171" s="442"/>
      <c r="I171" s="442"/>
      <c r="J171" s="443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  <c r="Y171" s="358"/>
      <c r="Z171" s="358"/>
      <c r="AA171" s="358"/>
      <c r="AB171" s="358"/>
      <c r="AC171" s="358"/>
      <c r="AD171" s="358"/>
      <c r="AE171" s="358"/>
      <c r="AF171" s="358"/>
      <c r="AG171" s="358"/>
      <c r="AH171" s="358"/>
      <c r="AI171" s="358"/>
      <c r="AJ171" s="358"/>
      <c r="AK171" s="358"/>
      <c r="AL171" s="358"/>
      <c r="AM171" s="358"/>
    </row>
    <row r="172" spans="1:39" x14ac:dyDescent="0.25">
      <c r="A172" s="465" t="s">
        <v>336</v>
      </c>
      <c r="B172" s="465" t="s">
        <v>337</v>
      </c>
      <c r="C172" s="442">
        <v>750</v>
      </c>
      <c r="D172" s="441"/>
      <c r="E172" s="442"/>
      <c r="F172" s="442"/>
      <c r="G172" s="442"/>
      <c r="H172" s="442"/>
      <c r="I172" s="442"/>
      <c r="J172" s="443"/>
      <c r="K172" s="358"/>
      <c r="L172" s="358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</row>
    <row r="173" spans="1:39" x14ac:dyDescent="0.25">
      <c r="A173" s="465" t="s">
        <v>341</v>
      </c>
      <c r="B173" s="465" t="s">
        <v>341</v>
      </c>
      <c r="C173" s="442">
        <v>12500</v>
      </c>
      <c r="D173" s="441"/>
      <c r="E173" s="442"/>
      <c r="F173" s="442"/>
      <c r="G173" s="442"/>
      <c r="H173" s="442"/>
      <c r="I173" s="442"/>
      <c r="J173" s="443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</row>
    <row r="174" spans="1:39" x14ac:dyDescent="0.25">
      <c r="A174" s="465" t="s">
        <v>347</v>
      </c>
      <c r="B174" s="465" t="s">
        <v>347</v>
      </c>
      <c r="C174" s="442">
        <v>3000</v>
      </c>
      <c r="D174" s="441"/>
      <c r="E174" s="442"/>
      <c r="F174" s="442"/>
      <c r="G174" s="442"/>
      <c r="H174" s="442"/>
      <c r="I174" s="442"/>
      <c r="J174" s="443"/>
      <c r="K174" s="358"/>
      <c r="L174" s="358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</row>
    <row r="175" spans="1:39" x14ac:dyDescent="0.25">
      <c r="A175" s="465" t="s">
        <v>414</v>
      </c>
      <c r="B175" s="465" t="s">
        <v>414</v>
      </c>
      <c r="C175" s="442">
        <v>3000</v>
      </c>
      <c r="D175" s="441"/>
      <c r="E175" s="442"/>
      <c r="F175" s="442"/>
      <c r="G175" s="442"/>
      <c r="H175" s="442"/>
      <c r="I175" s="442"/>
      <c r="J175" s="443"/>
      <c r="K175" s="358"/>
      <c r="L175" s="358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</row>
    <row r="176" spans="1:39" x14ac:dyDescent="0.25">
      <c r="A176" s="465" t="s">
        <v>448</v>
      </c>
      <c r="B176" s="465" t="s">
        <v>448</v>
      </c>
      <c r="C176" s="442">
        <v>2500</v>
      </c>
      <c r="D176" s="441"/>
      <c r="E176" s="442"/>
      <c r="F176" s="442"/>
      <c r="G176" s="442"/>
      <c r="H176" s="442"/>
      <c r="I176" s="442"/>
      <c r="J176" s="443"/>
      <c r="K176" s="358"/>
      <c r="L176" s="358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  <c r="Y176" s="358"/>
      <c r="Z176" s="358"/>
      <c r="AA176" s="358"/>
      <c r="AB176" s="358"/>
      <c r="AC176" s="358"/>
      <c r="AD176" s="358"/>
      <c r="AE176" s="358"/>
      <c r="AF176" s="358"/>
      <c r="AG176" s="358"/>
      <c r="AH176" s="358"/>
      <c r="AI176" s="358"/>
      <c r="AJ176" s="358"/>
      <c r="AK176" s="358"/>
      <c r="AL176" s="358"/>
      <c r="AM176" s="358"/>
    </row>
    <row r="177" spans="1:39" x14ac:dyDescent="0.25">
      <c r="A177" s="465" t="s">
        <v>394</v>
      </c>
      <c r="B177" s="465" t="s">
        <v>394</v>
      </c>
      <c r="C177" s="442">
        <v>5616</v>
      </c>
      <c r="D177" s="441"/>
      <c r="E177" s="442"/>
      <c r="F177" s="442"/>
      <c r="G177" s="442"/>
      <c r="H177" s="442"/>
      <c r="I177" s="442"/>
      <c r="J177" s="443"/>
      <c r="K177" s="358"/>
      <c r="L177" s="358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  <c r="Y177" s="358"/>
      <c r="Z177" s="358"/>
      <c r="AA177" s="358"/>
      <c r="AB177" s="358"/>
      <c r="AC177" s="358"/>
      <c r="AD177" s="358"/>
      <c r="AE177" s="358"/>
      <c r="AF177" s="358"/>
      <c r="AG177" s="358"/>
      <c r="AH177" s="358"/>
      <c r="AI177" s="358"/>
      <c r="AJ177" s="358"/>
      <c r="AK177" s="358"/>
      <c r="AL177" s="358"/>
      <c r="AM177" s="358"/>
    </row>
    <row r="178" spans="1:39" x14ac:dyDescent="0.25">
      <c r="A178" s="465" t="s">
        <v>393</v>
      </c>
      <c r="B178" s="465" t="s">
        <v>393</v>
      </c>
      <c r="C178" s="442">
        <v>1800</v>
      </c>
      <c r="D178" s="441"/>
      <c r="E178" s="442"/>
      <c r="F178" s="442"/>
      <c r="G178" s="442"/>
      <c r="H178" s="442"/>
      <c r="I178" s="442"/>
      <c r="J178" s="443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  <c r="AA178" s="358"/>
      <c r="AB178" s="358"/>
      <c r="AC178" s="358"/>
      <c r="AD178" s="358"/>
      <c r="AE178" s="358"/>
      <c r="AF178" s="358"/>
      <c r="AG178" s="358"/>
      <c r="AH178" s="358"/>
      <c r="AI178" s="358"/>
      <c r="AJ178" s="358"/>
      <c r="AK178" s="358"/>
      <c r="AL178" s="358"/>
      <c r="AM178" s="358"/>
    </row>
    <row r="179" spans="1:39" x14ac:dyDescent="0.25">
      <c r="A179" s="465" t="s">
        <v>459</v>
      </c>
      <c r="B179" s="465" t="s">
        <v>459</v>
      </c>
      <c r="C179" s="442">
        <v>2502</v>
      </c>
      <c r="D179" s="441"/>
      <c r="E179" s="442"/>
      <c r="F179" s="442"/>
      <c r="G179" s="442"/>
      <c r="H179" s="442"/>
      <c r="I179" s="442"/>
      <c r="J179" s="443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  <c r="AA179" s="358"/>
      <c r="AB179" s="358"/>
      <c r="AC179" s="358"/>
      <c r="AD179" s="358"/>
      <c r="AE179" s="358"/>
      <c r="AF179" s="358"/>
      <c r="AG179" s="358"/>
      <c r="AH179" s="358"/>
      <c r="AI179" s="358"/>
      <c r="AJ179" s="358"/>
      <c r="AK179" s="358"/>
      <c r="AL179" s="358"/>
      <c r="AM179" s="358"/>
    </row>
    <row r="180" spans="1:39" x14ac:dyDescent="0.25">
      <c r="A180" s="465" t="s">
        <v>550</v>
      </c>
      <c r="B180" s="465" t="s">
        <v>550</v>
      </c>
      <c r="C180" s="442">
        <v>6250</v>
      </c>
      <c r="D180" s="441"/>
      <c r="E180" s="442"/>
      <c r="F180" s="442"/>
      <c r="G180" s="442"/>
      <c r="H180" s="442"/>
      <c r="I180" s="442"/>
      <c r="J180" s="443"/>
      <c r="K180" s="358"/>
      <c r="L180" s="358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  <c r="Y180" s="358"/>
      <c r="Z180" s="358"/>
      <c r="AA180" s="358"/>
      <c r="AB180" s="358"/>
      <c r="AC180" s="358"/>
      <c r="AD180" s="358"/>
      <c r="AE180" s="358"/>
      <c r="AF180" s="358"/>
      <c r="AG180" s="358"/>
      <c r="AH180" s="358"/>
      <c r="AI180" s="358"/>
      <c r="AJ180" s="358"/>
      <c r="AK180" s="358"/>
      <c r="AL180" s="358"/>
      <c r="AM180" s="358"/>
    </row>
    <row r="181" spans="1:39" x14ac:dyDescent="0.25">
      <c r="A181" s="465" t="s">
        <v>465</v>
      </c>
      <c r="B181" s="465" t="s">
        <v>465</v>
      </c>
      <c r="C181" s="442">
        <v>2000</v>
      </c>
      <c r="D181" s="441"/>
      <c r="E181" s="442"/>
      <c r="F181" s="442"/>
      <c r="G181" s="442"/>
      <c r="H181" s="442"/>
      <c r="I181" s="442"/>
      <c r="J181" s="443"/>
      <c r="K181" s="358"/>
      <c r="L181" s="358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  <c r="Y181" s="358"/>
      <c r="Z181" s="358"/>
      <c r="AA181" s="358"/>
      <c r="AB181" s="358"/>
      <c r="AC181" s="358"/>
      <c r="AD181" s="358"/>
      <c r="AE181" s="358"/>
      <c r="AF181" s="358"/>
      <c r="AG181" s="358"/>
      <c r="AH181" s="358"/>
      <c r="AI181" s="358"/>
      <c r="AJ181" s="358"/>
      <c r="AK181" s="358"/>
      <c r="AL181" s="358"/>
      <c r="AM181" s="358"/>
    </row>
    <row r="182" spans="1:39" x14ac:dyDescent="0.25">
      <c r="A182" s="465" t="s">
        <v>540</v>
      </c>
      <c r="B182" s="465" t="s">
        <v>541</v>
      </c>
      <c r="C182" s="442">
        <v>1000</v>
      </c>
      <c r="D182" s="441"/>
      <c r="E182" s="442"/>
      <c r="F182" s="442"/>
      <c r="G182" s="442"/>
      <c r="H182" s="442"/>
      <c r="I182" s="442"/>
      <c r="J182" s="443"/>
      <c r="K182" s="358"/>
      <c r="L182" s="358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  <c r="Y182" s="358"/>
      <c r="Z182" s="358"/>
      <c r="AA182" s="358"/>
      <c r="AB182" s="358"/>
      <c r="AC182" s="358"/>
      <c r="AD182" s="358"/>
      <c r="AE182" s="358"/>
      <c r="AF182" s="358"/>
      <c r="AG182" s="358"/>
      <c r="AH182" s="358"/>
      <c r="AI182" s="358"/>
      <c r="AJ182" s="358"/>
      <c r="AK182" s="358"/>
      <c r="AL182" s="358"/>
      <c r="AM182" s="358"/>
    </row>
    <row r="183" spans="1:39" x14ac:dyDescent="0.25">
      <c r="A183" s="465" t="s">
        <v>330</v>
      </c>
      <c r="B183" s="465" t="s">
        <v>330</v>
      </c>
      <c r="C183" s="442">
        <v>3750</v>
      </c>
      <c r="D183" s="441"/>
      <c r="E183" s="442"/>
      <c r="F183" s="442"/>
      <c r="G183" s="442"/>
      <c r="H183" s="442"/>
      <c r="I183" s="442"/>
      <c r="J183" s="443"/>
      <c r="K183" s="358"/>
      <c r="L183" s="358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  <c r="Y183" s="358"/>
      <c r="Z183" s="358"/>
      <c r="AA183" s="358"/>
      <c r="AB183" s="358"/>
      <c r="AC183" s="358"/>
      <c r="AD183" s="358"/>
      <c r="AE183" s="358"/>
      <c r="AF183" s="358"/>
      <c r="AG183" s="358"/>
      <c r="AH183" s="358"/>
      <c r="AI183" s="358"/>
      <c r="AJ183" s="358"/>
      <c r="AK183" s="358"/>
      <c r="AL183" s="358"/>
      <c r="AM183" s="358"/>
    </row>
    <row r="184" spans="1:39" x14ac:dyDescent="0.25">
      <c r="A184" s="465" t="s">
        <v>554</v>
      </c>
      <c r="B184" s="465" t="s">
        <v>554</v>
      </c>
      <c r="C184" s="442">
        <v>7500</v>
      </c>
      <c r="D184" s="441"/>
      <c r="E184" s="442"/>
      <c r="F184" s="442"/>
      <c r="G184" s="442"/>
      <c r="H184" s="442"/>
      <c r="I184" s="442"/>
      <c r="J184" s="443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  <c r="AA184" s="358"/>
      <c r="AB184" s="358"/>
      <c r="AC184" s="358"/>
      <c r="AD184" s="358"/>
      <c r="AE184" s="358"/>
      <c r="AF184" s="358"/>
      <c r="AG184" s="358"/>
      <c r="AH184" s="358"/>
      <c r="AI184" s="358"/>
      <c r="AJ184" s="358"/>
      <c r="AK184" s="358"/>
      <c r="AL184" s="358"/>
      <c r="AM184" s="358"/>
    </row>
    <row r="185" spans="1:39" x14ac:dyDescent="0.25">
      <c r="A185" s="465" t="s">
        <v>291</v>
      </c>
      <c r="B185" s="465" t="s">
        <v>291</v>
      </c>
      <c r="C185" s="442">
        <v>1000</v>
      </c>
      <c r="D185" s="441"/>
      <c r="E185" s="442"/>
      <c r="F185" s="442"/>
      <c r="G185" s="442"/>
      <c r="H185" s="442"/>
      <c r="I185" s="442"/>
      <c r="J185" s="443"/>
      <c r="K185" s="358"/>
      <c r="L185" s="358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  <c r="Y185" s="358"/>
      <c r="Z185" s="358"/>
      <c r="AA185" s="358"/>
      <c r="AB185" s="358"/>
      <c r="AC185" s="358"/>
      <c r="AD185" s="358"/>
      <c r="AE185" s="358"/>
      <c r="AF185" s="358"/>
      <c r="AG185" s="358"/>
      <c r="AH185" s="358"/>
      <c r="AI185" s="358"/>
      <c r="AJ185" s="358"/>
      <c r="AK185" s="358"/>
      <c r="AL185" s="358"/>
      <c r="AM185" s="358"/>
    </row>
    <row r="186" spans="1:39" x14ac:dyDescent="0.25">
      <c r="A186" s="465" t="s">
        <v>539</v>
      </c>
      <c r="B186" s="465" t="s">
        <v>539</v>
      </c>
      <c r="C186" s="442">
        <v>3000</v>
      </c>
      <c r="D186" s="441"/>
      <c r="E186" s="442"/>
      <c r="F186" s="442"/>
      <c r="G186" s="442"/>
      <c r="H186" s="442"/>
      <c r="I186" s="442"/>
      <c r="J186" s="443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  <c r="AA186" s="358"/>
      <c r="AB186" s="358"/>
      <c r="AC186" s="358"/>
      <c r="AD186" s="358"/>
      <c r="AE186" s="358"/>
      <c r="AF186" s="358"/>
      <c r="AG186" s="358"/>
      <c r="AH186" s="358"/>
      <c r="AI186" s="358"/>
      <c r="AJ186" s="358"/>
      <c r="AK186" s="358"/>
      <c r="AL186" s="358"/>
      <c r="AM186" s="358"/>
    </row>
    <row r="187" spans="1:39" x14ac:dyDescent="0.25">
      <c r="A187" s="465" t="s">
        <v>283</v>
      </c>
      <c r="B187" s="465" t="s">
        <v>283</v>
      </c>
      <c r="C187" s="442">
        <v>1000</v>
      </c>
      <c r="D187" s="441"/>
      <c r="E187" s="442"/>
      <c r="F187" s="442"/>
      <c r="G187" s="442"/>
      <c r="H187" s="442"/>
      <c r="I187" s="442"/>
      <c r="J187" s="443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  <c r="AA187" s="358"/>
      <c r="AB187" s="358"/>
      <c r="AC187" s="358"/>
      <c r="AD187" s="358"/>
      <c r="AE187" s="358"/>
      <c r="AF187" s="358"/>
      <c r="AG187" s="358"/>
      <c r="AH187" s="358"/>
      <c r="AI187" s="358"/>
      <c r="AJ187" s="358"/>
      <c r="AK187" s="358"/>
      <c r="AL187" s="358"/>
      <c r="AM187" s="358"/>
    </row>
    <row r="188" spans="1:39" x14ac:dyDescent="0.25">
      <c r="A188" s="465" t="s">
        <v>310</v>
      </c>
      <c r="B188" s="465" t="s">
        <v>310</v>
      </c>
      <c r="C188" s="442">
        <v>2000</v>
      </c>
      <c r="D188" s="441"/>
      <c r="E188" s="442"/>
      <c r="F188" s="442"/>
      <c r="G188" s="442"/>
      <c r="H188" s="442"/>
      <c r="I188" s="442"/>
      <c r="J188" s="443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  <c r="Y188" s="358"/>
      <c r="Z188" s="358"/>
      <c r="AA188" s="358"/>
      <c r="AB188" s="358"/>
      <c r="AC188" s="358"/>
      <c r="AD188" s="358"/>
      <c r="AE188" s="358"/>
      <c r="AF188" s="358"/>
      <c r="AG188" s="358"/>
      <c r="AH188" s="358"/>
      <c r="AI188" s="358"/>
      <c r="AJ188" s="358"/>
      <c r="AK188" s="358"/>
      <c r="AL188" s="358"/>
      <c r="AM188" s="358"/>
    </row>
    <row r="189" spans="1:39" x14ac:dyDescent="0.25">
      <c r="A189" s="465" t="s">
        <v>444</v>
      </c>
      <c r="B189" s="465" t="s">
        <v>444</v>
      </c>
      <c r="C189" s="442">
        <v>12500</v>
      </c>
      <c r="D189" s="441"/>
      <c r="E189" s="442"/>
      <c r="F189" s="442"/>
      <c r="G189" s="442"/>
      <c r="H189" s="442"/>
      <c r="I189" s="442"/>
      <c r="J189" s="443"/>
      <c r="K189" s="358"/>
      <c r="L189" s="358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  <c r="Y189" s="358"/>
      <c r="Z189" s="358"/>
      <c r="AA189" s="358"/>
      <c r="AB189" s="358"/>
      <c r="AC189" s="358"/>
      <c r="AD189" s="358"/>
      <c r="AE189" s="358"/>
      <c r="AF189" s="358"/>
      <c r="AG189" s="358"/>
      <c r="AH189" s="358"/>
      <c r="AI189" s="358"/>
      <c r="AJ189" s="358"/>
      <c r="AK189" s="358"/>
      <c r="AL189" s="358"/>
      <c r="AM189" s="358"/>
    </row>
    <row r="190" spans="1:39" x14ac:dyDescent="0.25">
      <c r="A190" s="465" t="s">
        <v>532</v>
      </c>
      <c r="B190" s="465" t="s">
        <v>532</v>
      </c>
      <c r="C190" s="442">
        <v>14000</v>
      </c>
      <c r="D190" s="441"/>
      <c r="E190" s="442"/>
      <c r="F190" s="442"/>
      <c r="G190" s="442"/>
      <c r="H190" s="442"/>
      <c r="I190" s="442"/>
      <c r="J190" s="443"/>
      <c r="K190" s="358"/>
      <c r="L190" s="358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  <c r="Y190" s="358"/>
      <c r="Z190" s="358"/>
      <c r="AA190" s="358"/>
      <c r="AB190" s="358"/>
      <c r="AC190" s="358"/>
      <c r="AD190" s="358"/>
      <c r="AE190" s="358"/>
      <c r="AF190" s="358"/>
      <c r="AG190" s="358"/>
      <c r="AH190" s="358"/>
      <c r="AI190" s="358"/>
      <c r="AJ190" s="358"/>
      <c r="AK190" s="358"/>
      <c r="AL190" s="358"/>
      <c r="AM190" s="358"/>
    </row>
    <row r="191" spans="1:39" x14ac:dyDescent="0.25">
      <c r="A191" s="465" t="s">
        <v>502</v>
      </c>
      <c r="B191" s="465" t="s">
        <v>502</v>
      </c>
      <c r="C191" s="442">
        <v>28000</v>
      </c>
      <c r="D191" s="441"/>
      <c r="E191" s="442"/>
      <c r="F191" s="442"/>
      <c r="G191" s="442"/>
      <c r="H191" s="442"/>
      <c r="I191" s="442"/>
      <c r="J191" s="443"/>
      <c r="K191" s="358"/>
      <c r="L191" s="358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  <c r="Y191" s="358"/>
      <c r="Z191" s="358"/>
      <c r="AA191" s="358"/>
      <c r="AB191" s="358"/>
      <c r="AC191" s="358"/>
      <c r="AD191" s="358"/>
      <c r="AE191" s="358"/>
      <c r="AF191" s="358"/>
      <c r="AG191" s="358"/>
      <c r="AH191" s="358"/>
      <c r="AI191" s="358"/>
      <c r="AJ191" s="358"/>
      <c r="AK191" s="358"/>
      <c r="AL191" s="358"/>
      <c r="AM191" s="358"/>
    </row>
    <row r="192" spans="1:39" x14ac:dyDescent="0.25">
      <c r="A192" s="465" t="s">
        <v>410</v>
      </c>
      <c r="B192" s="465" t="s">
        <v>410</v>
      </c>
      <c r="C192" s="442">
        <v>1000</v>
      </c>
      <c r="D192" s="441"/>
      <c r="E192" s="442"/>
      <c r="F192" s="442"/>
      <c r="G192" s="442"/>
      <c r="H192" s="442"/>
      <c r="I192" s="442"/>
      <c r="J192" s="443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  <c r="AA192" s="358"/>
      <c r="AB192" s="358"/>
      <c r="AC192" s="358"/>
      <c r="AD192" s="358"/>
      <c r="AE192" s="358"/>
      <c r="AF192" s="358"/>
      <c r="AG192" s="358"/>
      <c r="AH192" s="358"/>
      <c r="AI192" s="358"/>
      <c r="AJ192" s="358"/>
      <c r="AK192" s="358"/>
      <c r="AL192" s="358"/>
      <c r="AM192" s="358"/>
    </row>
    <row r="193" spans="1:39" x14ac:dyDescent="0.25">
      <c r="A193" s="465" t="s">
        <v>326</v>
      </c>
      <c r="B193" s="465" t="s">
        <v>326</v>
      </c>
      <c r="C193" s="442">
        <v>2000</v>
      </c>
      <c r="D193" s="441"/>
      <c r="E193" s="442"/>
      <c r="F193" s="442"/>
      <c r="G193" s="442"/>
      <c r="H193" s="442"/>
      <c r="I193" s="442"/>
      <c r="J193" s="443"/>
      <c r="K193" s="358"/>
      <c r="L193" s="358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  <c r="Y193" s="358"/>
      <c r="Z193" s="358"/>
      <c r="AA193" s="358"/>
      <c r="AB193" s="358"/>
      <c r="AC193" s="358"/>
      <c r="AD193" s="358"/>
      <c r="AE193" s="358"/>
      <c r="AF193" s="358"/>
      <c r="AG193" s="358"/>
      <c r="AH193" s="358"/>
      <c r="AI193" s="358"/>
      <c r="AJ193" s="358"/>
      <c r="AK193" s="358"/>
      <c r="AL193" s="358"/>
      <c r="AM193" s="358"/>
    </row>
    <row r="194" spans="1:39" x14ac:dyDescent="0.25">
      <c r="A194" s="465" t="s">
        <v>549</v>
      </c>
      <c r="B194" s="465" t="s">
        <v>549</v>
      </c>
      <c r="C194" s="442">
        <v>5000</v>
      </c>
      <c r="D194" s="441"/>
      <c r="E194" s="442"/>
      <c r="F194" s="442"/>
      <c r="G194" s="442"/>
      <c r="H194" s="442"/>
      <c r="I194" s="442"/>
      <c r="J194" s="443"/>
      <c r="K194" s="358"/>
      <c r="L194" s="358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  <c r="Y194" s="358"/>
      <c r="Z194" s="358"/>
      <c r="AA194" s="358"/>
      <c r="AB194" s="358"/>
      <c r="AC194" s="358"/>
      <c r="AD194" s="358"/>
      <c r="AE194" s="358"/>
      <c r="AF194" s="358"/>
      <c r="AG194" s="358"/>
      <c r="AH194" s="358"/>
      <c r="AI194" s="358"/>
      <c r="AJ194" s="358"/>
      <c r="AK194" s="358"/>
      <c r="AL194" s="358"/>
      <c r="AM194" s="358"/>
    </row>
    <row r="195" spans="1:39" x14ac:dyDescent="0.25">
      <c r="A195" s="465" t="s">
        <v>440</v>
      </c>
      <c r="B195" s="465" t="s">
        <v>440</v>
      </c>
      <c r="C195" s="442">
        <v>12500</v>
      </c>
      <c r="D195" s="441"/>
      <c r="E195" s="442"/>
      <c r="F195" s="442"/>
      <c r="G195" s="442"/>
      <c r="H195" s="442"/>
      <c r="I195" s="442"/>
      <c r="J195" s="443"/>
      <c r="K195" s="358"/>
      <c r="L195" s="358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  <c r="Y195" s="358"/>
      <c r="Z195" s="358"/>
      <c r="AA195" s="358"/>
      <c r="AB195" s="358"/>
      <c r="AC195" s="358"/>
      <c r="AD195" s="358"/>
      <c r="AE195" s="358"/>
      <c r="AF195" s="358"/>
      <c r="AG195" s="358"/>
      <c r="AH195" s="358"/>
      <c r="AI195" s="358"/>
      <c r="AJ195" s="358"/>
      <c r="AK195" s="358"/>
      <c r="AL195" s="358"/>
      <c r="AM195" s="358"/>
    </row>
    <row r="196" spans="1:39" x14ac:dyDescent="0.25">
      <c r="A196" s="465" t="s">
        <v>507</v>
      </c>
      <c r="B196" s="465" t="s">
        <v>507</v>
      </c>
      <c r="C196" s="442">
        <v>3125</v>
      </c>
      <c r="D196" s="441"/>
      <c r="E196" s="442"/>
      <c r="F196" s="442"/>
      <c r="G196" s="442"/>
      <c r="H196" s="442"/>
      <c r="I196" s="442"/>
      <c r="J196" s="443"/>
      <c r="K196" s="358"/>
      <c r="L196" s="358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  <c r="Y196" s="358"/>
      <c r="Z196" s="358"/>
      <c r="AA196" s="358"/>
      <c r="AB196" s="358"/>
      <c r="AC196" s="358"/>
      <c r="AD196" s="358"/>
      <c r="AE196" s="358"/>
      <c r="AF196" s="358"/>
      <c r="AG196" s="358"/>
      <c r="AH196" s="358"/>
      <c r="AI196" s="358"/>
      <c r="AJ196" s="358"/>
      <c r="AK196" s="358"/>
      <c r="AL196" s="358"/>
      <c r="AM196" s="358"/>
    </row>
    <row r="197" spans="1:39" x14ac:dyDescent="0.25">
      <c r="A197" s="465" t="s">
        <v>387</v>
      </c>
      <c r="B197" s="465" t="s">
        <v>388</v>
      </c>
      <c r="C197" s="442">
        <v>25000</v>
      </c>
      <c r="D197" s="441"/>
      <c r="E197" s="442"/>
      <c r="F197" s="442"/>
      <c r="G197" s="442"/>
      <c r="H197" s="442"/>
      <c r="I197" s="442"/>
      <c r="J197" s="443"/>
      <c r="K197" s="358"/>
      <c r="L197" s="358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  <c r="Y197" s="358"/>
      <c r="Z197" s="358"/>
      <c r="AA197" s="358"/>
      <c r="AB197" s="358"/>
      <c r="AC197" s="358"/>
      <c r="AD197" s="358"/>
      <c r="AE197" s="358"/>
      <c r="AF197" s="358"/>
      <c r="AG197" s="358"/>
      <c r="AH197" s="358"/>
      <c r="AI197" s="358"/>
      <c r="AJ197" s="358"/>
      <c r="AK197" s="358"/>
      <c r="AL197" s="358"/>
      <c r="AM197" s="358"/>
    </row>
    <row r="198" spans="1:39" x14ac:dyDescent="0.25">
      <c r="A198" s="465" t="s">
        <v>306</v>
      </c>
      <c r="B198" s="465" t="s">
        <v>306</v>
      </c>
      <c r="C198" s="442">
        <v>12500</v>
      </c>
      <c r="D198" s="441"/>
      <c r="E198" s="442"/>
      <c r="F198" s="442"/>
      <c r="G198" s="442"/>
      <c r="H198" s="442"/>
      <c r="I198" s="442"/>
      <c r="J198" s="443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  <c r="Y198" s="358"/>
      <c r="Z198" s="358"/>
      <c r="AA198" s="358"/>
      <c r="AB198" s="358"/>
      <c r="AC198" s="358"/>
      <c r="AD198" s="358"/>
      <c r="AE198" s="358"/>
      <c r="AF198" s="358"/>
      <c r="AG198" s="358"/>
      <c r="AH198" s="358"/>
      <c r="AI198" s="358"/>
      <c r="AJ198" s="358"/>
      <c r="AK198" s="358"/>
      <c r="AL198" s="358"/>
      <c r="AM198" s="358"/>
    </row>
    <row r="199" spans="1:39" x14ac:dyDescent="0.25">
      <c r="A199" s="465" t="s">
        <v>287</v>
      </c>
      <c r="B199" s="465" t="s">
        <v>287</v>
      </c>
      <c r="C199" s="442">
        <v>3125</v>
      </c>
      <c r="D199" s="441"/>
      <c r="E199" s="442"/>
      <c r="F199" s="442"/>
      <c r="G199" s="442"/>
      <c r="H199" s="442"/>
      <c r="I199" s="442"/>
      <c r="J199" s="443"/>
      <c r="K199" s="358"/>
      <c r="L199" s="358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  <c r="Y199" s="358"/>
      <c r="Z199" s="358"/>
      <c r="AA199" s="358"/>
      <c r="AB199" s="358"/>
      <c r="AC199" s="358"/>
      <c r="AD199" s="358"/>
      <c r="AE199" s="358"/>
      <c r="AF199" s="358"/>
      <c r="AG199" s="358"/>
      <c r="AH199" s="358"/>
      <c r="AI199" s="358"/>
      <c r="AJ199" s="358"/>
      <c r="AK199" s="358"/>
      <c r="AL199" s="358"/>
      <c r="AM199" s="358"/>
    </row>
    <row r="200" spans="1:39" x14ac:dyDescent="0.25">
      <c r="A200" s="465" t="s">
        <v>261</v>
      </c>
      <c r="B200" s="465" t="s">
        <v>361</v>
      </c>
      <c r="C200" s="442">
        <v>5000</v>
      </c>
      <c r="D200" s="441"/>
      <c r="E200" s="442"/>
      <c r="F200" s="442"/>
      <c r="G200" s="442"/>
      <c r="H200" s="442"/>
      <c r="I200" s="442"/>
      <c r="J200" s="443"/>
      <c r="K200" s="358"/>
      <c r="L200" s="358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  <c r="Y200" s="358"/>
      <c r="Z200" s="358"/>
      <c r="AA200" s="358"/>
      <c r="AB200" s="358"/>
      <c r="AC200" s="358"/>
      <c r="AD200" s="358"/>
      <c r="AE200" s="358"/>
      <c r="AF200" s="358"/>
      <c r="AG200" s="358"/>
      <c r="AH200" s="358"/>
      <c r="AI200" s="358"/>
      <c r="AJ200" s="358"/>
      <c r="AK200" s="358"/>
      <c r="AL200" s="358"/>
      <c r="AM200" s="358"/>
    </row>
    <row r="201" spans="1:39" x14ac:dyDescent="0.25">
      <c r="A201" s="465" t="s">
        <v>261</v>
      </c>
      <c r="B201" s="465" t="s">
        <v>320</v>
      </c>
      <c r="C201" s="442">
        <v>3750</v>
      </c>
      <c r="D201" s="441"/>
      <c r="E201" s="442"/>
      <c r="F201" s="442"/>
      <c r="G201" s="442"/>
      <c r="H201" s="442"/>
      <c r="I201" s="442"/>
      <c r="J201" s="443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  <c r="AA201" s="358"/>
      <c r="AB201" s="358"/>
      <c r="AC201" s="358"/>
      <c r="AD201" s="358"/>
      <c r="AE201" s="358"/>
      <c r="AF201" s="358"/>
      <c r="AG201" s="358"/>
      <c r="AH201" s="358"/>
      <c r="AI201" s="358"/>
      <c r="AJ201" s="358"/>
      <c r="AK201" s="358"/>
      <c r="AL201" s="358"/>
      <c r="AM201" s="358"/>
    </row>
    <row r="202" spans="1:39" x14ac:dyDescent="0.25">
      <c r="A202" s="465" t="s">
        <v>493</v>
      </c>
      <c r="B202" s="465" t="s">
        <v>493</v>
      </c>
      <c r="C202" s="442">
        <v>1500</v>
      </c>
      <c r="D202" s="441"/>
      <c r="E202" s="442"/>
      <c r="F202" s="442"/>
      <c r="G202" s="442"/>
      <c r="H202" s="442"/>
      <c r="I202" s="442"/>
      <c r="J202" s="443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  <c r="AA202" s="358"/>
      <c r="AB202" s="358"/>
      <c r="AC202" s="358"/>
      <c r="AD202" s="358"/>
      <c r="AE202" s="358"/>
      <c r="AF202" s="358"/>
      <c r="AG202" s="358"/>
      <c r="AH202" s="358"/>
      <c r="AI202" s="358"/>
      <c r="AJ202" s="358"/>
      <c r="AK202" s="358"/>
      <c r="AL202" s="358"/>
      <c r="AM202" s="358"/>
    </row>
    <row r="203" spans="1:39" x14ac:dyDescent="0.25">
      <c r="A203" s="465" t="s">
        <v>262</v>
      </c>
      <c r="B203" s="465" t="s">
        <v>319</v>
      </c>
      <c r="C203" s="442">
        <v>20000</v>
      </c>
      <c r="D203" s="441"/>
      <c r="E203" s="442"/>
      <c r="F203" s="442"/>
      <c r="G203" s="442"/>
      <c r="H203" s="442"/>
      <c r="I203" s="442"/>
      <c r="J203" s="443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  <c r="AA203" s="358"/>
      <c r="AB203" s="358"/>
      <c r="AC203" s="358"/>
      <c r="AD203" s="358"/>
      <c r="AE203" s="358"/>
      <c r="AF203" s="358"/>
      <c r="AG203" s="358"/>
      <c r="AH203" s="358"/>
      <c r="AI203" s="358"/>
      <c r="AJ203" s="358"/>
      <c r="AK203" s="358"/>
      <c r="AL203" s="358"/>
      <c r="AM203" s="358"/>
    </row>
    <row r="204" spans="1:39" x14ac:dyDescent="0.25">
      <c r="A204" s="465" t="s">
        <v>262</v>
      </c>
      <c r="B204" s="465" t="s">
        <v>308</v>
      </c>
      <c r="C204" s="442">
        <v>20000</v>
      </c>
      <c r="D204" s="441"/>
      <c r="E204" s="442"/>
      <c r="F204" s="442"/>
      <c r="G204" s="442"/>
      <c r="H204" s="442"/>
      <c r="I204" s="442"/>
      <c r="J204" s="443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  <c r="AA204" s="358"/>
      <c r="AB204" s="358"/>
      <c r="AC204" s="358"/>
      <c r="AD204" s="358"/>
      <c r="AE204" s="358"/>
      <c r="AF204" s="358"/>
      <c r="AG204" s="358"/>
      <c r="AH204" s="358"/>
      <c r="AI204" s="358"/>
      <c r="AJ204" s="358"/>
      <c r="AK204" s="358"/>
      <c r="AL204" s="358"/>
      <c r="AM204" s="358"/>
    </row>
    <row r="205" spans="1:39" x14ac:dyDescent="0.25">
      <c r="A205" s="465" t="s">
        <v>262</v>
      </c>
      <c r="B205" s="465" t="s">
        <v>331</v>
      </c>
      <c r="C205" s="442">
        <v>20000</v>
      </c>
      <c r="D205" s="441"/>
      <c r="E205" s="442"/>
      <c r="F205" s="442"/>
      <c r="G205" s="442"/>
      <c r="H205" s="442"/>
      <c r="I205" s="442"/>
      <c r="J205" s="443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L205" s="358"/>
      <c r="AM205" s="358"/>
    </row>
    <row r="206" spans="1:39" x14ac:dyDescent="0.25">
      <c r="A206" s="465" t="s">
        <v>339</v>
      </c>
      <c r="B206" s="465" t="s">
        <v>339</v>
      </c>
      <c r="C206" s="442">
        <v>1000</v>
      </c>
      <c r="D206" s="441"/>
      <c r="E206" s="442"/>
      <c r="F206" s="442"/>
      <c r="G206" s="442"/>
      <c r="H206" s="442"/>
      <c r="I206" s="442"/>
      <c r="J206" s="443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  <c r="AA206" s="358"/>
      <c r="AB206" s="358"/>
      <c r="AC206" s="358"/>
      <c r="AD206" s="358"/>
      <c r="AE206" s="358"/>
      <c r="AF206" s="358"/>
      <c r="AG206" s="358"/>
      <c r="AH206" s="358"/>
      <c r="AI206" s="358"/>
      <c r="AJ206" s="358"/>
      <c r="AK206" s="358"/>
      <c r="AL206" s="358"/>
      <c r="AM206" s="358"/>
    </row>
    <row r="207" spans="1:39" x14ac:dyDescent="0.25">
      <c r="A207" s="465" t="s">
        <v>430</v>
      </c>
      <c r="B207" s="465" t="s">
        <v>430</v>
      </c>
      <c r="C207" s="442">
        <v>999</v>
      </c>
      <c r="D207" s="441"/>
      <c r="E207" s="442"/>
      <c r="F207" s="442"/>
      <c r="G207" s="442"/>
      <c r="H207" s="442"/>
      <c r="I207" s="442"/>
      <c r="J207" s="443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  <c r="AA207" s="358"/>
      <c r="AB207" s="358"/>
      <c r="AC207" s="358"/>
      <c r="AD207" s="358"/>
      <c r="AE207" s="358"/>
      <c r="AF207" s="358"/>
      <c r="AG207" s="358"/>
      <c r="AH207" s="358"/>
      <c r="AI207" s="358"/>
      <c r="AJ207" s="358"/>
      <c r="AK207" s="358"/>
      <c r="AL207" s="358"/>
      <c r="AM207" s="358"/>
    </row>
    <row r="208" spans="1:39" x14ac:dyDescent="0.25">
      <c r="A208" s="465" t="s">
        <v>374</v>
      </c>
      <c r="B208" s="465" t="s">
        <v>374</v>
      </c>
      <c r="C208" s="442">
        <v>5000</v>
      </c>
      <c r="D208" s="441"/>
      <c r="E208" s="442"/>
      <c r="F208" s="442"/>
      <c r="G208" s="442"/>
      <c r="H208" s="442"/>
      <c r="I208" s="442"/>
      <c r="J208" s="443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  <c r="AA208" s="358"/>
      <c r="AB208" s="358"/>
      <c r="AC208" s="358"/>
      <c r="AD208" s="358"/>
      <c r="AE208" s="358"/>
      <c r="AF208" s="358"/>
      <c r="AG208" s="358"/>
      <c r="AH208" s="358"/>
      <c r="AI208" s="358"/>
      <c r="AJ208" s="358"/>
      <c r="AK208" s="358"/>
      <c r="AL208" s="358"/>
      <c r="AM208" s="358"/>
    </row>
    <row r="209" spans="1:39" x14ac:dyDescent="0.25">
      <c r="A209" s="465" t="s">
        <v>443</v>
      </c>
      <c r="B209" s="465" t="s">
        <v>443</v>
      </c>
      <c r="C209" s="442">
        <v>50000</v>
      </c>
      <c r="D209" s="441"/>
      <c r="E209" s="442"/>
      <c r="F209" s="442"/>
      <c r="G209" s="442"/>
      <c r="H209" s="442"/>
      <c r="I209" s="442"/>
      <c r="J209" s="443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358"/>
      <c r="AK209" s="358"/>
      <c r="AL209" s="358"/>
      <c r="AM209" s="358"/>
    </row>
    <row r="210" spans="1:39" x14ac:dyDescent="0.25">
      <c r="A210" s="465" t="s">
        <v>244</v>
      </c>
      <c r="B210" s="465" t="s">
        <v>429</v>
      </c>
      <c r="C210" s="442">
        <v>20000</v>
      </c>
      <c r="D210" s="441"/>
      <c r="E210" s="442"/>
      <c r="F210" s="442"/>
      <c r="G210" s="442"/>
      <c r="H210" s="442"/>
      <c r="I210" s="442"/>
      <c r="J210" s="443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L210" s="358"/>
      <c r="AM210" s="358"/>
    </row>
    <row r="211" spans="1:39" x14ac:dyDescent="0.25">
      <c r="A211" s="465" t="s">
        <v>244</v>
      </c>
      <c r="B211" s="465" t="s">
        <v>405</v>
      </c>
      <c r="C211" s="442">
        <v>20000</v>
      </c>
      <c r="D211" s="441"/>
      <c r="E211" s="442"/>
      <c r="F211" s="442"/>
      <c r="G211" s="442"/>
      <c r="H211" s="442"/>
      <c r="I211" s="442"/>
      <c r="J211" s="443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  <c r="AA211" s="358"/>
      <c r="AB211" s="358"/>
      <c r="AC211" s="358"/>
      <c r="AD211" s="358"/>
      <c r="AE211" s="358"/>
      <c r="AF211" s="358"/>
      <c r="AG211" s="358"/>
      <c r="AH211" s="358"/>
      <c r="AI211" s="358"/>
      <c r="AJ211" s="358"/>
      <c r="AK211" s="358"/>
      <c r="AL211" s="358"/>
      <c r="AM211" s="358"/>
    </row>
    <row r="212" spans="1:39" x14ac:dyDescent="0.25">
      <c r="A212" s="465" t="s">
        <v>303</v>
      </c>
      <c r="B212" s="465" t="s">
        <v>303</v>
      </c>
      <c r="C212" s="442">
        <v>6250</v>
      </c>
      <c r="D212" s="441"/>
      <c r="E212" s="442"/>
      <c r="F212" s="442"/>
      <c r="G212" s="442"/>
      <c r="H212" s="442"/>
      <c r="I212" s="442"/>
      <c r="J212" s="443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  <c r="AA212" s="358"/>
      <c r="AB212" s="358"/>
      <c r="AC212" s="358"/>
      <c r="AD212" s="358"/>
      <c r="AE212" s="358"/>
      <c r="AF212" s="358"/>
      <c r="AG212" s="358"/>
      <c r="AH212" s="358"/>
      <c r="AI212" s="358"/>
      <c r="AJ212" s="358"/>
      <c r="AK212" s="358"/>
      <c r="AL212" s="358"/>
      <c r="AM212" s="358"/>
    </row>
    <row r="213" spans="1:39" x14ac:dyDescent="0.25">
      <c r="A213" s="465" t="s">
        <v>475</v>
      </c>
      <c r="B213" s="465" t="s">
        <v>475</v>
      </c>
      <c r="C213" s="442">
        <v>3750</v>
      </c>
      <c r="D213" s="441"/>
      <c r="E213" s="442"/>
      <c r="F213" s="442"/>
      <c r="G213" s="442"/>
      <c r="H213" s="442"/>
      <c r="I213" s="442"/>
      <c r="J213" s="443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  <c r="AA213" s="358"/>
      <c r="AB213" s="358"/>
      <c r="AC213" s="358"/>
      <c r="AD213" s="358"/>
      <c r="AE213" s="358"/>
      <c r="AF213" s="358"/>
      <c r="AG213" s="358"/>
      <c r="AH213" s="358"/>
      <c r="AI213" s="358"/>
      <c r="AJ213" s="358"/>
      <c r="AK213" s="358"/>
      <c r="AL213" s="358"/>
      <c r="AM213" s="358"/>
    </row>
    <row r="214" spans="1:39" x14ac:dyDescent="0.25">
      <c r="A214" s="465" t="s">
        <v>355</v>
      </c>
      <c r="B214" s="465" t="s">
        <v>355</v>
      </c>
      <c r="C214" s="442">
        <v>7000</v>
      </c>
      <c r="D214" s="441"/>
      <c r="E214" s="442"/>
      <c r="F214" s="442"/>
      <c r="G214" s="442"/>
      <c r="H214" s="442"/>
      <c r="I214" s="442"/>
      <c r="J214" s="443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  <c r="AI214" s="358"/>
      <c r="AJ214" s="358"/>
      <c r="AK214" s="358"/>
      <c r="AL214" s="358"/>
      <c r="AM214" s="358"/>
    </row>
    <row r="215" spans="1:39" x14ac:dyDescent="0.25">
      <c r="A215" s="465" t="s">
        <v>484</v>
      </c>
      <c r="B215" s="465" t="s">
        <v>484</v>
      </c>
      <c r="C215" s="442">
        <v>5000</v>
      </c>
      <c r="D215" s="441"/>
      <c r="E215" s="442"/>
      <c r="F215" s="442"/>
      <c r="G215" s="442"/>
      <c r="H215" s="442"/>
      <c r="I215" s="442"/>
      <c r="J215" s="443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  <c r="AA215" s="358"/>
      <c r="AB215" s="358"/>
      <c r="AC215" s="358"/>
      <c r="AD215" s="358"/>
      <c r="AE215" s="358"/>
      <c r="AF215" s="358"/>
      <c r="AG215" s="358"/>
      <c r="AH215" s="358"/>
      <c r="AI215" s="358"/>
      <c r="AJ215" s="358"/>
      <c r="AK215" s="358"/>
      <c r="AL215" s="358"/>
      <c r="AM215" s="358"/>
    </row>
    <row r="216" spans="1:39" x14ac:dyDescent="0.25">
      <c r="A216" s="465" t="s">
        <v>492</v>
      </c>
      <c r="B216" s="465" t="s">
        <v>492</v>
      </c>
      <c r="C216" s="442">
        <v>25000</v>
      </c>
      <c r="D216" s="441"/>
      <c r="E216" s="442"/>
      <c r="F216" s="442"/>
      <c r="G216" s="442"/>
      <c r="H216" s="442"/>
      <c r="I216" s="442"/>
      <c r="J216" s="443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  <c r="AA216" s="358"/>
      <c r="AB216" s="358"/>
      <c r="AC216" s="358"/>
      <c r="AD216" s="358"/>
      <c r="AE216" s="358"/>
      <c r="AF216" s="358"/>
      <c r="AG216" s="358"/>
      <c r="AH216" s="358"/>
      <c r="AI216" s="358"/>
      <c r="AJ216" s="358"/>
      <c r="AK216" s="358"/>
      <c r="AL216" s="358"/>
      <c r="AM216" s="358"/>
    </row>
    <row r="217" spans="1:39" x14ac:dyDescent="0.25">
      <c r="A217" s="465" t="s">
        <v>380</v>
      </c>
      <c r="B217" s="465" t="s">
        <v>380</v>
      </c>
      <c r="C217" s="442">
        <v>35000</v>
      </c>
      <c r="D217" s="441"/>
      <c r="E217" s="442"/>
      <c r="F217" s="442"/>
      <c r="G217" s="442"/>
      <c r="H217" s="442"/>
      <c r="I217" s="442"/>
      <c r="J217" s="443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358"/>
    </row>
    <row r="218" spans="1:39" x14ac:dyDescent="0.25">
      <c r="A218" s="465" t="s">
        <v>322</v>
      </c>
      <c r="B218" s="465" t="s">
        <v>322</v>
      </c>
      <c r="C218" s="442">
        <v>2500</v>
      </c>
      <c r="D218" s="441"/>
      <c r="E218" s="442"/>
      <c r="F218" s="442"/>
      <c r="G218" s="442"/>
      <c r="H218" s="442"/>
      <c r="I218" s="442"/>
      <c r="J218" s="443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  <c r="AI218" s="358"/>
      <c r="AJ218" s="358"/>
      <c r="AK218" s="358"/>
      <c r="AL218" s="358"/>
      <c r="AM218" s="358"/>
    </row>
    <row r="219" spans="1:39" x14ac:dyDescent="0.25">
      <c r="A219" s="465" t="s">
        <v>447</v>
      </c>
      <c r="B219" s="465" t="s">
        <v>447</v>
      </c>
      <c r="C219" s="442">
        <v>2000</v>
      </c>
      <c r="D219" s="441"/>
      <c r="E219" s="442"/>
      <c r="F219" s="442"/>
      <c r="G219" s="442"/>
      <c r="H219" s="442"/>
      <c r="I219" s="442"/>
      <c r="J219" s="443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  <c r="AA219" s="358"/>
      <c r="AB219" s="358"/>
      <c r="AC219" s="358"/>
      <c r="AD219" s="358"/>
      <c r="AE219" s="358"/>
      <c r="AF219" s="358"/>
      <c r="AG219" s="358"/>
      <c r="AH219" s="358"/>
      <c r="AI219" s="358"/>
      <c r="AJ219" s="358"/>
      <c r="AK219" s="358"/>
      <c r="AL219" s="358"/>
      <c r="AM219" s="358"/>
    </row>
    <row r="220" spans="1:39" x14ac:dyDescent="0.25">
      <c r="A220" s="465" t="s">
        <v>494</v>
      </c>
      <c r="B220" s="465" t="s">
        <v>494</v>
      </c>
      <c r="C220" s="442">
        <v>5000</v>
      </c>
      <c r="D220" s="441"/>
      <c r="E220" s="442"/>
      <c r="F220" s="442"/>
      <c r="G220" s="442"/>
      <c r="H220" s="442"/>
      <c r="I220" s="442"/>
      <c r="J220" s="443"/>
      <c r="K220" s="358"/>
      <c r="L220" s="358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  <c r="Y220" s="358"/>
      <c r="Z220" s="358"/>
      <c r="AA220" s="358"/>
      <c r="AB220" s="358"/>
      <c r="AC220" s="358"/>
      <c r="AD220" s="358"/>
      <c r="AE220" s="358"/>
      <c r="AF220" s="358"/>
      <c r="AG220" s="358"/>
      <c r="AH220" s="358"/>
      <c r="AI220" s="358"/>
      <c r="AJ220" s="358"/>
      <c r="AK220" s="358"/>
      <c r="AL220" s="358"/>
      <c r="AM220" s="358"/>
    </row>
    <row r="221" spans="1:39" x14ac:dyDescent="0.25">
      <c r="A221" s="465" t="s">
        <v>332</v>
      </c>
      <c r="B221" s="465" t="s">
        <v>332</v>
      </c>
      <c r="C221" s="442">
        <v>5000</v>
      </c>
      <c r="D221" s="441"/>
      <c r="E221" s="442"/>
      <c r="F221" s="442"/>
      <c r="G221" s="442"/>
      <c r="H221" s="442"/>
      <c r="I221" s="442"/>
      <c r="J221" s="443"/>
      <c r="K221" s="358"/>
      <c r="L221" s="358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  <c r="Y221" s="358"/>
      <c r="Z221" s="358"/>
      <c r="AA221" s="358"/>
      <c r="AB221" s="358"/>
      <c r="AC221" s="358"/>
      <c r="AD221" s="358"/>
      <c r="AE221" s="358"/>
      <c r="AF221" s="358"/>
      <c r="AG221" s="358"/>
      <c r="AH221" s="358"/>
      <c r="AI221" s="358"/>
      <c r="AJ221" s="358"/>
      <c r="AK221" s="358"/>
      <c r="AL221" s="358"/>
      <c r="AM221" s="358"/>
    </row>
    <row r="222" spans="1:39" x14ac:dyDescent="0.25">
      <c r="A222" s="465" t="s">
        <v>263</v>
      </c>
      <c r="B222" s="465" t="s">
        <v>478</v>
      </c>
      <c r="C222" s="442">
        <v>20000</v>
      </c>
      <c r="D222" s="441"/>
      <c r="E222" s="442"/>
      <c r="F222" s="442"/>
      <c r="G222" s="442"/>
      <c r="H222" s="442"/>
      <c r="I222" s="442"/>
      <c r="J222" s="443"/>
      <c r="K222" s="358"/>
      <c r="L222" s="358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  <c r="Y222" s="358"/>
      <c r="Z222" s="358"/>
      <c r="AA222" s="358"/>
      <c r="AB222" s="358"/>
      <c r="AC222" s="358"/>
      <c r="AD222" s="358"/>
      <c r="AE222" s="358"/>
      <c r="AF222" s="358"/>
      <c r="AG222" s="358"/>
      <c r="AH222" s="358"/>
      <c r="AI222" s="358"/>
      <c r="AJ222" s="358"/>
      <c r="AK222" s="358"/>
      <c r="AL222" s="358"/>
      <c r="AM222" s="358"/>
    </row>
    <row r="223" spans="1:39" x14ac:dyDescent="0.25">
      <c r="A223" s="465" t="s">
        <v>263</v>
      </c>
      <c r="B223" s="465" t="s">
        <v>542</v>
      </c>
      <c r="C223" s="442">
        <v>20000</v>
      </c>
      <c r="D223" s="441"/>
      <c r="E223" s="442"/>
      <c r="F223" s="442"/>
      <c r="G223" s="442"/>
      <c r="H223" s="442"/>
      <c r="I223" s="442"/>
      <c r="J223" s="444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  <c r="AA223" s="358"/>
      <c r="AB223" s="358"/>
      <c r="AC223" s="358"/>
      <c r="AD223" s="358"/>
      <c r="AE223" s="358"/>
      <c r="AF223" s="358"/>
      <c r="AG223" s="358"/>
      <c r="AH223" s="358"/>
      <c r="AI223" s="358"/>
      <c r="AJ223" s="358"/>
      <c r="AK223" s="358"/>
      <c r="AL223" s="358"/>
      <c r="AM223" s="358"/>
    </row>
    <row r="224" spans="1:39" x14ac:dyDescent="0.25">
      <c r="A224" s="465" t="s">
        <v>466</v>
      </c>
      <c r="B224" s="465" t="s">
        <v>467</v>
      </c>
      <c r="C224" s="442">
        <v>20000</v>
      </c>
      <c r="D224" s="441"/>
      <c r="E224" s="442"/>
      <c r="F224" s="442"/>
      <c r="G224" s="442"/>
      <c r="H224" s="442"/>
      <c r="I224" s="442"/>
      <c r="J224" s="443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  <c r="AA224" s="358"/>
      <c r="AB224" s="358"/>
      <c r="AC224" s="358"/>
      <c r="AD224" s="358"/>
      <c r="AE224" s="358"/>
      <c r="AF224" s="358"/>
      <c r="AG224" s="358"/>
      <c r="AH224" s="358"/>
      <c r="AI224" s="358"/>
      <c r="AJ224" s="358"/>
      <c r="AK224" s="358"/>
      <c r="AL224" s="358"/>
      <c r="AM224" s="358"/>
    </row>
    <row r="225" spans="1:39" x14ac:dyDescent="0.25">
      <c r="A225" s="465" t="s">
        <v>557</v>
      </c>
      <c r="B225" s="465" t="s">
        <v>557</v>
      </c>
      <c r="C225" s="442">
        <v>7500</v>
      </c>
      <c r="D225" s="441"/>
      <c r="E225" s="442"/>
      <c r="F225" s="442"/>
      <c r="G225" s="442"/>
      <c r="H225" s="442"/>
      <c r="I225" s="442"/>
      <c r="J225" s="443"/>
      <c r="K225" s="358"/>
      <c r="L225" s="358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  <c r="Y225" s="358"/>
      <c r="Z225" s="358"/>
      <c r="AA225" s="358"/>
      <c r="AB225" s="358"/>
      <c r="AC225" s="358"/>
      <c r="AD225" s="358"/>
      <c r="AE225" s="358"/>
      <c r="AF225" s="358"/>
      <c r="AG225" s="358"/>
      <c r="AH225" s="358"/>
      <c r="AI225" s="358"/>
      <c r="AJ225" s="358"/>
      <c r="AK225" s="358"/>
      <c r="AL225" s="358"/>
      <c r="AM225" s="358"/>
    </row>
    <row r="226" spans="1:39" x14ac:dyDescent="0.25">
      <c r="A226" s="465" t="s">
        <v>527</v>
      </c>
      <c r="B226" s="465" t="s">
        <v>527</v>
      </c>
      <c r="C226" s="442">
        <v>6250</v>
      </c>
      <c r="D226" s="441"/>
      <c r="E226" s="442"/>
      <c r="F226" s="442"/>
      <c r="G226" s="442"/>
      <c r="H226" s="442"/>
      <c r="I226" s="442"/>
      <c r="J226" s="443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  <c r="AA226" s="358"/>
      <c r="AB226" s="358"/>
      <c r="AC226" s="358"/>
      <c r="AD226" s="358"/>
      <c r="AE226" s="358"/>
      <c r="AF226" s="358"/>
      <c r="AG226" s="358"/>
      <c r="AH226" s="358"/>
      <c r="AI226" s="358"/>
      <c r="AJ226" s="358"/>
      <c r="AK226" s="358"/>
      <c r="AL226" s="358"/>
      <c r="AM226" s="358"/>
    </row>
    <row r="227" spans="1:39" x14ac:dyDescent="0.25">
      <c r="A227" s="465" t="s">
        <v>349</v>
      </c>
      <c r="B227" s="465" t="s">
        <v>349</v>
      </c>
      <c r="C227" s="442">
        <v>20000</v>
      </c>
      <c r="D227" s="441"/>
      <c r="E227" s="442"/>
      <c r="F227" s="442"/>
      <c r="G227" s="442"/>
      <c r="H227" s="442"/>
      <c r="I227" s="442"/>
      <c r="J227" s="443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  <c r="Y227" s="358"/>
      <c r="Z227" s="358"/>
      <c r="AA227" s="358"/>
      <c r="AB227" s="358"/>
      <c r="AC227" s="358"/>
      <c r="AD227" s="358"/>
      <c r="AE227" s="358"/>
      <c r="AF227" s="358"/>
      <c r="AG227" s="358"/>
      <c r="AH227" s="358"/>
      <c r="AI227" s="358"/>
      <c r="AJ227" s="358"/>
      <c r="AK227" s="358"/>
      <c r="AL227" s="358"/>
      <c r="AM227" s="358"/>
    </row>
    <row r="228" spans="1:39" x14ac:dyDescent="0.25">
      <c r="A228" s="465" t="s">
        <v>529</v>
      </c>
      <c r="B228" s="465" t="s">
        <v>530</v>
      </c>
      <c r="C228" s="442">
        <v>6250</v>
      </c>
      <c r="D228" s="441"/>
      <c r="E228" s="442"/>
      <c r="F228" s="442"/>
      <c r="G228" s="442"/>
      <c r="H228" s="442"/>
      <c r="I228" s="442"/>
      <c r="J228" s="443"/>
      <c r="K228" s="358"/>
      <c r="L228" s="358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358"/>
      <c r="AE228" s="358"/>
      <c r="AF228" s="358"/>
      <c r="AG228" s="358"/>
      <c r="AH228" s="358"/>
      <c r="AI228" s="358"/>
      <c r="AJ228" s="358"/>
      <c r="AK228" s="358"/>
      <c r="AL228" s="358"/>
      <c r="AM228" s="358"/>
    </row>
    <row r="229" spans="1:39" x14ac:dyDescent="0.25">
      <c r="A229" s="465" t="s">
        <v>427</v>
      </c>
      <c r="B229" s="465" t="s">
        <v>427</v>
      </c>
      <c r="C229" s="442">
        <v>3000</v>
      </c>
      <c r="D229" s="441"/>
      <c r="E229" s="442"/>
      <c r="F229" s="442"/>
      <c r="G229" s="442"/>
      <c r="H229" s="442"/>
      <c r="I229" s="442"/>
      <c r="J229" s="443"/>
      <c r="K229" s="358"/>
      <c r="L229" s="358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  <c r="Y229" s="358"/>
      <c r="Z229" s="358"/>
      <c r="AA229" s="358"/>
      <c r="AB229" s="358"/>
      <c r="AC229" s="358"/>
      <c r="AD229" s="358"/>
      <c r="AE229" s="358"/>
      <c r="AF229" s="358"/>
      <c r="AG229" s="358"/>
      <c r="AH229" s="358"/>
      <c r="AI229" s="358"/>
      <c r="AJ229" s="358"/>
      <c r="AK229" s="358"/>
      <c r="AL229" s="358"/>
      <c r="AM229" s="358"/>
    </row>
    <row r="230" spans="1:39" x14ac:dyDescent="0.25">
      <c r="A230" s="465" t="s">
        <v>333</v>
      </c>
      <c r="B230" s="465" t="s">
        <v>333</v>
      </c>
      <c r="C230" s="442">
        <v>1000</v>
      </c>
      <c r="D230" s="441"/>
      <c r="E230" s="442"/>
      <c r="F230" s="442"/>
      <c r="G230" s="442"/>
      <c r="H230" s="442"/>
      <c r="I230" s="442"/>
      <c r="J230" s="443"/>
      <c r="K230" s="358"/>
      <c r="L230" s="358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  <c r="Y230" s="358"/>
      <c r="Z230" s="358"/>
      <c r="AA230" s="358"/>
      <c r="AB230" s="358"/>
      <c r="AC230" s="358"/>
      <c r="AD230" s="358"/>
      <c r="AE230" s="358"/>
      <c r="AF230" s="358"/>
      <c r="AG230" s="358"/>
      <c r="AH230" s="358"/>
      <c r="AI230" s="358"/>
      <c r="AJ230" s="358"/>
      <c r="AK230" s="358"/>
      <c r="AL230" s="358"/>
      <c r="AM230" s="358"/>
    </row>
    <row r="231" spans="1:39" x14ac:dyDescent="0.25">
      <c r="A231" s="465" t="s">
        <v>506</v>
      </c>
      <c r="B231" s="465" t="s">
        <v>506</v>
      </c>
      <c r="C231" s="442">
        <v>10000</v>
      </c>
      <c r="D231" s="441"/>
      <c r="E231" s="442"/>
      <c r="F231" s="442"/>
      <c r="G231" s="442"/>
      <c r="H231" s="442"/>
      <c r="I231" s="442"/>
      <c r="J231" s="443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  <c r="AA231" s="358"/>
      <c r="AB231" s="358"/>
      <c r="AC231" s="358"/>
      <c r="AD231" s="358"/>
      <c r="AE231" s="358"/>
      <c r="AF231" s="358"/>
      <c r="AG231" s="358"/>
      <c r="AH231" s="358"/>
      <c r="AI231" s="358"/>
      <c r="AJ231" s="358"/>
      <c r="AK231" s="358"/>
      <c r="AL231" s="358"/>
      <c r="AM231" s="358"/>
    </row>
    <row r="232" spans="1:39" x14ac:dyDescent="0.25">
      <c r="A232" s="465" t="s">
        <v>513</v>
      </c>
      <c r="B232" s="465" t="s">
        <v>513</v>
      </c>
      <c r="C232" s="442">
        <v>9375</v>
      </c>
      <c r="D232" s="441"/>
      <c r="E232" s="442"/>
      <c r="F232" s="442"/>
      <c r="G232" s="442"/>
      <c r="H232" s="442"/>
      <c r="I232" s="442"/>
      <c r="J232" s="443"/>
      <c r="K232" s="358"/>
      <c r="L232" s="358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  <c r="Y232" s="358"/>
      <c r="Z232" s="358"/>
      <c r="AA232" s="358"/>
      <c r="AB232" s="358"/>
      <c r="AC232" s="358"/>
      <c r="AD232" s="358"/>
      <c r="AE232" s="358"/>
      <c r="AF232" s="358"/>
      <c r="AG232" s="358"/>
      <c r="AH232" s="358"/>
      <c r="AI232" s="358"/>
      <c r="AJ232" s="358"/>
      <c r="AK232" s="358"/>
      <c r="AL232" s="358"/>
      <c r="AM232" s="358"/>
    </row>
    <row r="233" spans="1:39" x14ac:dyDescent="0.25">
      <c r="A233" s="465" t="s">
        <v>371</v>
      </c>
      <c r="B233" s="465" t="s">
        <v>371</v>
      </c>
      <c r="C233" s="442">
        <v>1500</v>
      </c>
      <c r="D233" s="441"/>
      <c r="E233" s="442"/>
      <c r="F233" s="442"/>
      <c r="G233" s="442"/>
      <c r="H233" s="442"/>
      <c r="I233" s="442"/>
      <c r="J233" s="443"/>
      <c r="K233" s="358"/>
      <c r="L233" s="358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  <c r="Y233" s="358"/>
      <c r="Z233" s="358"/>
      <c r="AA233" s="358"/>
      <c r="AB233" s="358"/>
      <c r="AC233" s="358"/>
      <c r="AD233" s="358"/>
      <c r="AE233" s="358"/>
      <c r="AF233" s="358"/>
      <c r="AG233" s="358"/>
      <c r="AH233" s="358"/>
      <c r="AI233" s="358"/>
      <c r="AJ233" s="358"/>
      <c r="AK233" s="358"/>
      <c r="AL233" s="358"/>
      <c r="AM233" s="358"/>
    </row>
    <row r="234" spans="1:39" x14ac:dyDescent="0.25">
      <c r="A234" s="465" t="s">
        <v>518</v>
      </c>
      <c r="B234" s="465" t="s">
        <v>518</v>
      </c>
      <c r="C234" s="442">
        <v>14000</v>
      </c>
      <c r="D234" s="441"/>
      <c r="E234" s="442"/>
      <c r="F234" s="442"/>
      <c r="G234" s="442"/>
      <c r="H234" s="442"/>
      <c r="I234" s="442"/>
      <c r="J234" s="443"/>
      <c r="K234" s="358"/>
      <c r="L234" s="358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  <c r="Y234" s="358"/>
      <c r="Z234" s="358"/>
      <c r="AA234" s="358"/>
      <c r="AB234" s="358"/>
      <c r="AC234" s="358"/>
      <c r="AD234" s="358"/>
      <c r="AE234" s="358"/>
      <c r="AF234" s="358"/>
      <c r="AG234" s="358"/>
      <c r="AH234" s="358"/>
      <c r="AI234" s="358"/>
      <c r="AJ234" s="358"/>
      <c r="AK234" s="358"/>
      <c r="AL234" s="358"/>
      <c r="AM234" s="358"/>
    </row>
    <row r="235" spans="1:39" x14ac:dyDescent="0.25">
      <c r="A235" s="465" t="s">
        <v>423</v>
      </c>
      <c r="B235" s="465" t="s">
        <v>423</v>
      </c>
      <c r="C235" s="442">
        <v>3000</v>
      </c>
      <c r="D235" s="441"/>
      <c r="E235" s="442"/>
      <c r="F235" s="442"/>
      <c r="G235" s="442"/>
      <c r="H235" s="442"/>
      <c r="I235" s="442"/>
      <c r="J235" s="443"/>
      <c r="K235" s="358"/>
      <c r="L235" s="358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  <c r="Y235" s="358"/>
      <c r="Z235" s="358"/>
      <c r="AA235" s="358"/>
      <c r="AB235" s="358"/>
      <c r="AC235" s="358"/>
      <c r="AD235" s="358"/>
      <c r="AE235" s="358"/>
      <c r="AF235" s="358"/>
      <c r="AG235" s="358"/>
      <c r="AH235" s="358"/>
      <c r="AI235" s="358"/>
      <c r="AJ235" s="358"/>
      <c r="AK235" s="358"/>
      <c r="AL235" s="358"/>
      <c r="AM235" s="358"/>
    </row>
    <row r="236" spans="1:39" x14ac:dyDescent="0.25">
      <c r="A236" s="465" t="s">
        <v>296</v>
      </c>
      <c r="B236" s="465" t="s">
        <v>296</v>
      </c>
      <c r="C236" s="442">
        <v>5000</v>
      </c>
      <c r="D236" s="441"/>
      <c r="E236" s="442"/>
      <c r="F236" s="442"/>
      <c r="G236" s="442"/>
      <c r="H236" s="442"/>
      <c r="I236" s="442"/>
      <c r="J236" s="443"/>
      <c r="K236" s="358"/>
      <c r="L236" s="358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  <c r="Y236" s="358"/>
      <c r="Z236" s="358"/>
      <c r="AA236" s="358"/>
      <c r="AB236" s="358"/>
      <c r="AC236" s="358"/>
      <c r="AD236" s="358"/>
      <c r="AE236" s="358"/>
      <c r="AF236" s="358"/>
      <c r="AG236" s="358"/>
      <c r="AH236" s="358"/>
      <c r="AI236" s="358"/>
      <c r="AJ236" s="358"/>
      <c r="AK236" s="358"/>
      <c r="AL236" s="358"/>
      <c r="AM236" s="358"/>
    </row>
    <row r="237" spans="1:39" x14ac:dyDescent="0.25">
      <c r="A237" s="465" t="s">
        <v>496</v>
      </c>
      <c r="B237" s="465" t="s">
        <v>497</v>
      </c>
      <c r="C237" s="442">
        <v>2500</v>
      </c>
      <c r="D237" s="441"/>
      <c r="E237" s="442"/>
      <c r="F237" s="442"/>
      <c r="G237" s="442"/>
      <c r="H237" s="442"/>
      <c r="I237" s="442"/>
      <c r="J237" s="443"/>
      <c r="K237" s="358"/>
      <c r="L237" s="358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  <c r="Y237" s="358"/>
      <c r="Z237" s="358"/>
      <c r="AA237" s="358"/>
      <c r="AB237" s="358"/>
      <c r="AC237" s="358"/>
      <c r="AD237" s="358"/>
      <c r="AE237" s="358"/>
      <c r="AF237" s="358"/>
      <c r="AG237" s="358"/>
      <c r="AH237" s="358"/>
      <c r="AI237" s="358"/>
      <c r="AJ237" s="358"/>
      <c r="AK237" s="358"/>
      <c r="AL237" s="358"/>
      <c r="AM237" s="358"/>
    </row>
    <row r="238" spans="1:39" x14ac:dyDescent="0.25">
      <c r="A238" s="465" t="s">
        <v>487</v>
      </c>
      <c r="B238" s="465" t="s">
        <v>487</v>
      </c>
      <c r="C238" s="442">
        <v>9375</v>
      </c>
      <c r="D238" s="441"/>
      <c r="E238" s="442"/>
      <c r="F238" s="442"/>
      <c r="G238" s="442"/>
      <c r="H238" s="442"/>
      <c r="I238" s="442"/>
      <c r="J238" s="443"/>
      <c r="K238" s="358"/>
      <c r="L238" s="358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  <c r="Y238" s="358"/>
      <c r="Z238" s="358"/>
      <c r="AA238" s="358"/>
      <c r="AB238" s="358"/>
      <c r="AC238" s="358"/>
      <c r="AD238" s="358"/>
      <c r="AE238" s="358"/>
      <c r="AF238" s="358"/>
      <c r="AG238" s="358"/>
      <c r="AH238" s="358"/>
      <c r="AI238" s="358"/>
      <c r="AJ238" s="358"/>
      <c r="AK238" s="358"/>
      <c r="AL238" s="358"/>
      <c r="AM238" s="358"/>
    </row>
    <row r="239" spans="1:39" x14ac:dyDescent="0.25">
      <c r="A239" s="465" t="s">
        <v>324</v>
      </c>
      <c r="B239" s="465" t="s">
        <v>324</v>
      </c>
      <c r="C239" s="442">
        <v>5000</v>
      </c>
      <c r="D239" s="441"/>
      <c r="E239" s="442"/>
      <c r="F239" s="442"/>
      <c r="G239" s="442"/>
      <c r="H239" s="442"/>
      <c r="I239" s="442"/>
      <c r="J239" s="443"/>
      <c r="K239" s="358"/>
      <c r="L239" s="358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  <c r="Y239" s="358"/>
      <c r="Z239" s="358"/>
      <c r="AA239" s="358"/>
      <c r="AB239" s="358"/>
      <c r="AC239" s="358"/>
      <c r="AD239" s="358"/>
      <c r="AE239" s="358"/>
      <c r="AF239" s="358"/>
      <c r="AG239" s="358"/>
      <c r="AH239" s="358"/>
      <c r="AI239" s="358"/>
      <c r="AJ239" s="358"/>
      <c r="AK239" s="358"/>
      <c r="AL239" s="358"/>
      <c r="AM239" s="358"/>
    </row>
    <row r="240" spans="1:39" x14ac:dyDescent="0.25">
      <c r="A240" s="465" t="s">
        <v>476</v>
      </c>
      <c r="B240" s="465" t="s">
        <v>476</v>
      </c>
      <c r="C240" s="442">
        <v>2500</v>
      </c>
      <c r="D240" s="441"/>
      <c r="E240" s="442"/>
      <c r="F240" s="442"/>
      <c r="G240" s="442"/>
      <c r="H240" s="442"/>
      <c r="I240" s="442"/>
      <c r="J240" s="443"/>
      <c r="K240" s="358"/>
      <c r="L240" s="358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  <c r="Y240" s="358"/>
      <c r="Z240" s="358"/>
      <c r="AA240" s="358"/>
      <c r="AB240" s="358"/>
      <c r="AC240" s="358"/>
      <c r="AD240" s="358"/>
      <c r="AE240" s="358"/>
      <c r="AF240" s="358"/>
      <c r="AG240" s="358"/>
      <c r="AH240" s="358"/>
      <c r="AI240" s="358"/>
      <c r="AJ240" s="358"/>
      <c r="AK240" s="358"/>
      <c r="AL240" s="358"/>
      <c r="AM240" s="358"/>
    </row>
    <row r="241" spans="1:39" x14ac:dyDescent="0.25">
      <c r="A241" s="465" t="s">
        <v>342</v>
      </c>
      <c r="B241" s="465" t="s">
        <v>342</v>
      </c>
      <c r="C241" s="442">
        <v>1000</v>
      </c>
      <c r="D241" s="441"/>
      <c r="E241" s="442"/>
      <c r="F241" s="442"/>
      <c r="G241" s="442"/>
      <c r="H241" s="442"/>
      <c r="I241" s="442"/>
      <c r="J241" s="443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  <c r="AA241" s="358"/>
      <c r="AB241" s="358"/>
      <c r="AC241" s="358"/>
      <c r="AD241" s="358"/>
      <c r="AE241" s="358"/>
      <c r="AF241" s="358"/>
      <c r="AG241" s="358"/>
      <c r="AH241" s="358"/>
      <c r="AI241" s="358"/>
      <c r="AJ241" s="358"/>
      <c r="AK241" s="358"/>
      <c r="AL241" s="358"/>
      <c r="AM241" s="358"/>
    </row>
    <row r="242" spans="1:39" x14ac:dyDescent="0.25">
      <c r="A242" s="465" t="s">
        <v>520</v>
      </c>
      <c r="B242" s="465" t="s">
        <v>521</v>
      </c>
      <c r="C242" s="442">
        <v>4992</v>
      </c>
      <c r="D242" s="441"/>
      <c r="E242" s="442"/>
      <c r="F242" s="442"/>
      <c r="G242" s="442"/>
      <c r="H242" s="442"/>
      <c r="I242" s="442"/>
      <c r="J242" s="443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  <c r="AA242" s="358"/>
      <c r="AB242" s="358"/>
      <c r="AC242" s="358"/>
      <c r="AD242" s="358"/>
      <c r="AE242" s="358"/>
      <c r="AF242" s="358"/>
      <c r="AG242" s="358"/>
      <c r="AH242" s="358"/>
      <c r="AI242" s="358"/>
      <c r="AJ242" s="358"/>
      <c r="AK242" s="358"/>
      <c r="AL242" s="358"/>
      <c r="AM242" s="358"/>
    </row>
    <row r="243" spans="1:39" x14ac:dyDescent="0.25">
      <c r="A243" s="465" t="s">
        <v>338</v>
      </c>
      <c r="B243" s="465" t="s">
        <v>338</v>
      </c>
      <c r="C243" s="442">
        <v>1503</v>
      </c>
      <c r="D243" s="441"/>
      <c r="E243" s="442"/>
      <c r="F243" s="442"/>
      <c r="G243" s="442"/>
      <c r="H243" s="442"/>
      <c r="I243" s="442"/>
      <c r="J243" s="443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  <c r="AA243" s="358"/>
      <c r="AB243" s="358"/>
      <c r="AC243" s="358"/>
      <c r="AD243" s="358"/>
      <c r="AE243" s="358"/>
      <c r="AF243" s="358"/>
      <c r="AG243" s="358"/>
      <c r="AH243" s="358"/>
      <c r="AI243" s="358"/>
      <c r="AJ243" s="358"/>
      <c r="AK243" s="358"/>
      <c r="AL243" s="358"/>
      <c r="AM243" s="358"/>
    </row>
    <row r="244" spans="1:39" x14ac:dyDescent="0.25">
      <c r="A244" s="353"/>
      <c r="B244" s="353"/>
      <c r="C244" s="354"/>
      <c r="D244" s="354"/>
      <c r="E244" s="354"/>
      <c r="F244" s="354"/>
      <c r="G244" s="354"/>
      <c r="H244" s="354"/>
      <c r="I244" s="354"/>
      <c r="J244" s="355"/>
      <c r="K244" s="358"/>
      <c r="L244" s="358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  <c r="Y244" s="358"/>
      <c r="Z244" s="358"/>
      <c r="AA244" s="358"/>
      <c r="AB244" s="358"/>
      <c r="AC244" s="358"/>
      <c r="AD244" s="358"/>
      <c r="AE244" s="358"/>
      <c r="AF244" s="358"/>
      <c r="AG244" s="358"/>
      <c r="AH244" s="358"/>
      <c r="AI244" s="358"/>
      <c r="AJ244" s="358"/>
    </row>
    <row r="245" spans="1:39" x14ac:dyDescent="0.25">
      <c r="A245" s="362" t="s">
        <v>716</v>
      </c>
      <c r="K245" s="396">
        <v>14694.959995907187</v>
      </c>
      <c r="N245" s="298">
        <v>3922.9999999999995</v>
      </c>
    </row>
    <row r="246" spans="1:39" ht="45" x14ac:dyDescent="0.25">
      <c r="A246" s="351" t="s">
        <v>219</v>
      </c>
      <c r="B246" s="351" t="s">
        <v>264</v>
      </c>
      <c r="C246" s="351" t="s">
        <v>220</v>
      </c>
      <c r="D246" s="352" t="s">
        <v>265</v>
      </c>
      <c r="E246" s="463" t="s">
        <v>837</v>
      </c>
      <c r="F246" s="463" t="s">
        <v>838</v>
      </c>
      <c r="G246" s="464" t="s">
        <v>839</v>
      </c>
      <c r="H246" s="464" t="s">
        <v>840</v>
      </c>
      <c r="I246" s="464"/>
      <c r="J246" s="351" t="s">
        <v>221</v>
      </c>
      <c r="K246" s="359">
        <v>2017</v>
      </c>
      <c r="L246" s="359">
        <v>2018</v>
      </c>
      <c r="M246" s="359">
        <v>2019</v>
      </c>
      <c r="N246" s="359">
        <v>2020</v>
      </c>
      <c r="O246" s="359">
        <v>2021</v>
      </c>
      <c r="P246" s="359">
        <v>2022</v>
      </c>
      <c r="Q246" s="359">
        <v>2023</v>
      </c>
      <c r="R246" s="359">
        <v>2024</v>
      </c>
      <c r="S246" s="359">
        <v>2025</v>
      </c>
      <c r="T246" s="359">
        <v>2026</v>
      </c>
      <c r="U246" s="359">
        <v>2027</v>
      </c>
      <c r="V246" s="359">
        <v>2028</v>
      </c>
      <c r="W246" s="359">
        <v>2029</v>
      </c>
      <c r="X246" s="359">
        <v>2030</v>
      </c>
      <c r="Y246" s="359">
        <v>2031</v>
      </c>
      <c r="Z246" s="359">
        <v>2032</v>
      </c>
      <c r="AA246" s="359">
        <v>2033</v>
      </c>
      <c r="AB246" s="359">
        <v>2034</v>
      </c>
      <c r="AC246" s="359">
        <v>2035</v>
      </c>
      <c r="AD246" s="359">
        <v>2036</v>
      </c>
      <c r="AE246" s="359">
        <v>2037</v>
      </c>
      <c r="AF246" s="359">
        <v>2038</v>
      </c>
      <c r="AG246" s="359">
        <v>2039</v>
      </c>
      <c r="AH246" s="359">
        <v>2040</v>
      </c>
      <c r="AI246" s="359">
        <v>2041</v>
      </c>
      <c r="AJ246" s="359">
        <v>2042</v>
      </c>
    </row>
    <row r="247" spans="1:39" x14ac:dyDescent="0.25">
      <c r="A247" s="353" t="s">
        <v>351</v>
      </c>
      <c r="B247" s="353" t="s">
        <v>351</v>
      </c>
      <c r="C247" s="441">
        <f>C3</f>
        <v>6250</v>
      </c>
      <c r="D247" s="441"/>
      <c r="E247" s="441"/>
      <c r="F247" s="441"/>
      <c r="G247" s="441"/>
      <c r="H247" s="441">
        <f t="shared" ref="H247" si="0">H3</f>
        <v>0</v>
      </c>
      <c r="I247" s="441"/>
      <c r="J247" s="445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  <c r="AA247" s="358"/>
      <c r="AB247" s="358"/>
      <c r="AC247" s="358"/>
      <c r="AD247" s="358"/>
      <c r="AE247" s="358"/>
      <c r="AF247" s="358"/>
      <c r="AG247" s="358"/>
      <c r="AH247" s="358"/>
      <c r="AI247" s="358"/>
      <c r="AJ247" s="358"/>
    </row>
    <row r="248" spans="1:39" x14ac:dyDescent="0.25">
      <c r="A248" s="353" t="s">
        <v>268</v>
      </c>
      <c r="B248" s="353" t="s">
        <v>268</v>
      </c>
      <c r="C248" s="441">
        <f t="shared" ref="C248:H248" si="1">C4</f>
        <v>2500</v>
      </c>
      <c r="D248" s="441"/>
      <c r="E248" s="441"/>
      <c r="F248" s="441"/>
      <c r="G248" s="441"/>
      <c r="H248" s="441">
        <f t="shared" si="1"/>
        <v>1</v>
      </c>
      <c r="I248" s="441"/>
      <c r="J248" s="445"/>
      <c r="K248" s="358"/>
      <c r="L248" s="358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  <c r="Y248" s="358"/>
      <c r="Z248" s="358"/>
      <c r="AA248" s="358"/>
      <c r="AB248" s="358"/>
      <c r="AC248" s="358"/>
      <c r="AD248" s="358"/>
      <c r="AE248" s="358"/>
      <c r="AF248" s="358"/>
      <c r="AG248" s="358"/>
      <c r="AH248" s="358"/>
      <c r="AI248" s="358"/>
      <c r="AJ248" s="358"/>
    </row>
    <row r="249" spans="1:39" x14ac:dyDescent="0.25">
      <c r="A249" s="353" t="s">
        <v>271</v>
      </c>
      <c r="B249" s="353" t="s">
        <v>271</v>
      </c>
      <c r="C249" s="441">
        <f t="shared" ref="C249:H249" si="2">C5</f>
        <v>5500</v>
      </c>
      <c r="D249" s="441"/>
      <c r="E249" s="441"/>
      <c r="F249" s="441"/>
      <c r="G249" s="441"/>
      <c r="H249" s="441">
        <f t="shared" si="2"/>
        <v>1</v>
      </c>
      <c r="I249" s="441"/>
      <c r="J249" s="445"/>
      <c r="K249" s="358"/>
      <c r="L249" s="358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  <c r="Y249" s="358"/>
      <c r="Z249" s="358"/>
      <c r="AA249" s="358"/>
      <c r="AB249" s="358"/>
      <c r="AC249" s="358"/>
      <c r="AD249" s="358"/>
      <c r="AE249" s="358"/>
      <c r="AF249" s="358"/>
      <c r="AG249" s="358"/>
      <c r="AH249" s="358"/>
      <c r="AI249" s="358"/>
      <c r="AJ249" s="358"/>
    </row>
    <row r="250" spans="1:39" x14ac:dyDescent="0.25">
      <c r="A250" s="353" t="s">
        <v>222</v>
      </c>
      <c r="B250" s="353" t="s">
        <v>304</v>
      </c>
      <c r="C250" s="441">
        <f t="shared" ref="C250:H250" si="3">C6</f>
        <v>10000</v>
      </c>
      <c r="D250" s="441"/>
      <c r="E250" s="441"/>
      <c r="F250" s="441"/>
      <c r="G250" s="441"/>
      <c r="H250" s="441">
        <f t="shared" si="3"/>
        <v>0</v>
      </c>
      <c r="I250" s="441"/>
      <c r="J250" s="445"/>
      <c r="K250" s="358"/>
      <c r="L250" s="358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  <c r="Y250" s="358"/>
      <c r="Z250" s="358"/>
      <c r="AA250" s="358"/>
      <c r="AB250" s="358"/>
      <c r="AC250" s="358"/>
      <c r="AD250" s="358"/>
      <c r="AE250" s="358"/>
      <c r="AF250" s="358"/>
      <c r="AG250" s="358"/>
      <c r="AH250" s="358"/>
      <c r="AI250" s="358"/>
      <c r="AJ250" s="358"/>
    </row>
    <row r="251" spans="1:39" x14ac:dyDescent="0.25">
      <c r="A251" s="353" t="s">
        <v>222</v>
      </c>
      <c r="B251" s="353" t="s">
        <v>379</v>
      </c>
      <c r="C251" s="441">
        <f t="shared" ref="C251:H251" si="4">C7</f>
        <v>10000</v>
      </c>
      <c r="D251" s="441"/>
      <c r="E251" s="441"/>
      <c r="F251" s="441"/>
      <c r="G251" s="441"/>
      <c r="H251" s="441">
        <f t="shared" si="4"/>
        <v>0</v>
      </c>
      <c r="I251" s="441"/>
      <c r="J251" s="445"/>
      <c r="K251" s="358"/>
      <c r="L251" s="358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  <c r="Y251" s="358"/>
      <c r="Z251" s="358"/>
      <c r="AA251" s="358"/>
      <c r="AB251" s="358"/>
      <c r="AC251" s="358"/>
      <c r="AD251" s="358"/>
      <c r="AE251" s="358"/>
      <c r="AF251" s="358"/>
      <c r="AG251" s="358"/>
      <c r="AH251" s="358"/>
      <c r="AI251" s="358"/>
      <c r="AJ251" s="358"/>
    </row>
    <row r="252" spans="1:39" x14ac:dyDescent="0.25">
      <c r="A252" s="353" t="s">
        <v>395</v>
      </c>
      <c r="B252" s="353" t="s">
        <v>395</v>
      </c>
      <c r="C252" s="441">
        <f t="shared" ref="C252:H252" si="5">C8</f>
        <v>1500</v>
      </c>
      <c r="D252" s="441"/>
      <c r="E252" s="441"/>
      <c r="F252" s="441"/>
      <c r="G252" s="441"/>
      <c r="H252" s="441">
        <f t="shared" si="5"/>
        <v>0</v>
      </c>
      <c r="I252" s="441"/>
      <c r="J252" s="445"/>
      <c r="K252" s="358"/>
      <c r="L252" s="358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  <c r="Y252" s="358"/>
      <c r="Z252" s="358"/>
      <c r="AA252" s="358"/>
      <c r="AB252" s="358"/>
      <c r="AC252" s="358"/>
      <c r="AD252" s="358"/>
      <c r="AE252" s="358"/>
      <c r="AF252" s="358"/>
      <c r="AG252" s="358"/>
      <c r="AH252" s="358"/>
      <c r="AI252" s="358"/>
      <c r="AJ252" s="358"/>
    </row>
    <row r="253" spans="1:39" x14ac:dyDescent="0.25">
      <c r="A253" s="353" t="s">
        <v>495</v>
      </c>
      <c r="B253" s="353" t="s">
        <v>495</v>
      </c>
      <c r="C253" s="441">
        <f t="shared" ref="C253:H253" si="6">C9</f>
        <v>750</v>
      </c>
      <c r="D253" s="441"/>
      <c r="E253" s="441"/>
      <c r="F253" s="441"/>
      <c r="G253" s="441"/>
      <c r="H253" s="441">
        <f t="shared" si="6"/>
        <v>0</v>
      </c>
      <c r="I253" s="441"/>
      <c r="J253" s="445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58"/>
    </row>
    <row r="254" spans="1:39" x14ac:dyDescent="0.25">
      <c r="A254" s="353" t="s">
        <v>344</v>
      </c>
      <c r="B254" s="353" t="s">
        <v>344</v>
      </c>
      <c r="C254" s="441">
        <f t="shared" ref="C254:H254" si="7">C10</f>
        <v>750</v>
      </c>
      <c r="D254" s="441"/>
      <c r="E254" s="441"/>
      <c r="F254" s="441"/>
      <c r="G254" s="441"/>
      <c r="H254" s="441">
        <f t="shared" si="7"/>
        <v>0</v>
      </c>
      <c r="I254" s="441"/>
      <c r="J254" s="445"/>
      <c r="K254" s="358"/>
      <c r="L254" s="358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  <c r="Y254" s="358"/>
      <c r="Z254" s="358"/>
      <c r="AA254" s="358"/>
      <c r="AB254" s="358"/>
      <c r="AC254" s="358"/>
      <c r="AD254" s="358"/>
      <c r="AE254" s="358"/>
      <c r="AF254" s="358"/>
      <c r="AG254" s="358"/>
      <c r="AH254" s="358"/>
      <c r="AI254" s="358"/>
      <c r="AJ254" s="358"/>
    </row>
    <row r="255" spans="1:39" x14ac:dyDescent="0.25">
      <c r="A255" s="353" t="s">
        <v>223</v>
      </c>
      <c r="B255" s="353" t="s">
        <v>307</v>
      </c>
      <c r="C255" s="441">
        <f t="shared" ref="C255:H255" si="8">C11</f>
        <v>20000</v>
      </c>
      <c r="D255" s="441"/>
      <c r="E255" s="441"/>
      <c r="F255" s="441"/>
      <c r="G255" s="441"/>
      <c r="H255" s="441">
        <f t="shared" si="8"/>
        <v>0</v>
      </c>
      <c r="I255" s="441"/>
      <c r="J255" s="445"/>
      <c r="K255" s="358"/>
      <c r="L255" s="358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  <c r="Y255" s="358"/>
      <c r="Z255" s="358"/>
      <c r="AA255" s="358"/>
      <c r="AB255" s="358"/>
      <c r="AC255" s="358"/>
      <c r="AD255" s="358"/>
      <c r="AE255" s="358"/>
      <c r="AF255" s="358"/>
      <c r="AG255" s="358"/>
      <c r="AH255" s="358"/>
      <c r="AI255" s="358"/>
      <c r="AJ255" s="358"/>
    </row>
    <row r="256" spans="1:39" x14ac:dyDescent="0.25">
      <c r="A256" s="353" t="s">
        <v>223</v>
      </c>
      <c r="B256" s="353" t="s">
        <v>275</v>
      </c>
      <c r="C256" s="441">
        <f t="shared" ref="C256:H256" si="9">C12</f>
        <v>20000</v>
      </c>
      <c r="D256" s="441"/>
      <c r="E256" s="441"/>
      <c r="F256" s="441"/>
      <c r="G256" s="441"/>
      <c r="H256" s="441">
        <f t="shared" si="9"/>
        <v>0</v>
      </c>
      <c r="I256" s="441"/>
      <c r="J256" s="445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  <c r="Y256" s="358"/>
      <c r="Z256" s="358"/>
      <c r="AA256" s="358"/>
      <c r="AB256" s="358"/>
      <c r="AC256" s="358"/>
      <c r="AD256" s="358"/>
      <c r="AE256" s="358"/>
      <c r="AF256" s="358"/>
      <c r="AG256" s="358"/>
      <c r="AH256" s="358"/>
      <c r="AI256" s="358"/>
      <c r="AJ256" s="358"/>
    </row>
    <row r="257" spans="1:36" x14ac:dyDescent="0.25">
      <c r="A257" s="353" t="s">
        <v>477</v>
      </c>
      <c r="B257" s="353" t="s">
        <v>477</v>
      </c>
      <c r="C257" s="441">
        <f t="shared" ref="C257:H257" si="10">C13</f>
        <v>5000</v>
      </c>
      <c r="D257" s="441"/>
      <c r="E257" s="441"/>
      <c r="F257" s="441"/>
      <c r="G257" s="441"/>
      <c r="H257" s="441">
        <f t="shared" si="10"/>
        <v>0</v>
      </c>
      <c r="I257" s="441"/>
      <c r="J257" s="445"/>
      <c r="K257" s="358"/>
      <c r="L257" s="358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  <c r="Y257" s="358"/>
      <c r="Z257" s="358"/>
      <c r="AA257" s="358"/>
      <c r="AB257" s="358"/>
      <c r="AC257" s="358"/>
      <c r="AD257" s="358"/>
      <c r="AE257" s="358"/>
      <c r="AF257" s="358"/>
      <c r="AG257" s="358"/>
      <c r="AH257" s="358"/>
      <c r="AI257" s="358"/>
      <c r="AJ257" s="358"/>
    </row>
    <row r="258" spans="1:36" x14ac:dyDescent="0.25">
      <c r="A258" s="353" t="s">
        <v>425</v>
      </c>
      <c r="B258" s="353" t="s">
        <v>425</v>
      </c>
      <c r="C258" s="441">
        <f t="shared" ref="C258:H258" si="11">C14</f>
        <v>2500</v>
      </c>
      <c r="D258" s="441"/>
      <c r="E258" s="441"/>
      <c r="F258" s="441"/>
      <c r="G258" s="441"/>
      <c r="H258" s="441">
        <f t="shared" si="11"/>
        <v>0</v>
      </c>
      <c r="I258" s="441"/>
      <c r="J258" s="445"/>
      <c r="K258" s="358"/>
      <c r="L258" s="358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  <c r="Y258" s="358"/>
      <c r="Z258" s="358"/>
      <c r="AA258" s="358"/>
      <c r="AB258" s="358"/>
      <c r="AC258" s="358"/>
      <c r="AD258" s="358"/>
      <c r="AE258" s="358"/>
      <c r="AF258" s="358"/>
      <c r="AG258" s="358"/>
      <c r="AH258" s="358"/>
      <c r="AI258" s="358"/>
      <c r="AJ258" s="358"/>
    </row>
    <row r="259" spans="1:36" x14ac:dyDescent="0.25">
      <c r="A259" s="353" t="s">
        <v>260</v>
      </c>
      <c r="B259" s="353" t="s">
        <v>504</v>
      </c>
      <c r="C259" s="441">
        <f t="shared" ref="C259:H259" si="12">C15</f>
        <v>42000</v>
      </c>
      <c r="D259" s="441"/>
      <c r="E259" s="441"/>
      <c r="F259" s="441"/>
      <c r="G259" s="441"/>
      <c r="H259" s="441">
        <f t="shared" si="12"/>
        <v>0</v>
      </c>
      <c r="I259" s="441"/>
      <c r="J259" s="445"/>
      <c r="K259" s="358"/>
      <c r="L259" s="358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  <c r="Y259" s="358"/>
      <c r="Z259" s="358"/>
      <c r="AA259" s="358"/>
      <c r="AB259" s="358"/>
      <c r="AC259" s="358"/>
      <c r="AD259" s="358"/>
      <c r="AE259" s="358"/>
      <c r="AF259" s="358"/>
      <c r="AG259" s="358"/>
      <c r="AH259" s="358"/>
      <c r="AI259" s="358"/>
      <c r="AJ259" s="358"/>
    </row>
    <row r="260" spans="1:36" x14ac:dyDescent="0.25">
      <c r="A260" s="353" t="s">
        <v>260</v>
      </c>
      <c r="B260" s="353" t="s">
        <v>471</v>
      </c>
      <c r="C260" s="441">
        <f t="shared" ref="C260:H260" si="13">C16</f>
        <v>42000</v>
      </c>
      <c r="D260" s="441"/>
      <c r="E260" s="441"/>
      <c r="F260" s="441"/>
      <c r="G260" s="441"/>
      <c r="H260" s="441">
        <f t="shared" si="13"/>
        <v>0</v>
      </c>
      <c r="I260" s="441"/>
      <c r="J260" s="445"/>
      <c r="K260" s="358"/>
      <c r="L260" s="358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  <c r="Y260" s="358"/>
      <c r="Z260" s="358"/>
      <c r="AA260" s="358"/>
      <c r="AB260" s="358"/>
      <c r="AC260" s="358"/>
      <c r="AD260" s="358"/>
      <c r="AE260" s="358"/>
      <c r="AF260" s="358"/>
      <c r="AG260" s="358"/>
      <c r="AH260" s="358"/>
      <c r="AI260" s="358"/>
      <c r="AJ260" s="358"/>
    </row>
    <row r="261" spans="1:36" x14ac:dyDescent="0.25">
      <c r="A261" s="353" t="s">
        <v>406</v>
      </c>
      <c r="B261" s="353" t="s">
        <v>407</v>
      </c>
      <c r="C261" s="441">
        <f t="shared" ref="C261:H261" si="14">C17</f>
        <v>25000</v>
      </c>
      <c r="D261" s="441"/>
      <c r="E261" s="441"/>
      <c r="F261" s="441"/>
      <c r="G261" s="441"/>
      <c r="H261" s="441">
        <f t="shared" si="14"/>
        <v>0</v>
      </c>
      <c r="I261" s="441"/>
      <c r="J261" s="445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  <c r="AA261" s="358"/>
      <c r="AB261" s="358"/>
      <c r="AC261" s="358"/>
      <c r="AD261" s="358"/>
      <c r="AE261" s="358"/>
      <c r="AF261" s="358"/>
      <c r="AG261" s="358"/>
      <c r="AH261" s="358"/>
      <c r="AI261" s="358"/>
      <c r="AJ261" s="358"/>
    </row>
    <row r="262" spans="1:36" x14ac:dyDescent="0.25">
      <c r="A262" s="353" t="s">
        <v>401</v>
      </c>
      <c r="B262" s="353" t="s">
        <v>401</v>
      </c>
      <c r="C262" s="441">
        <f t="shared" ref="C262:H262" si="15">C18</f>
        <v>6250</v>
      </c>
      <c r="D262" s="441"/>
      <c r="E262" s="441"/>
      <c r="F262" s="441"/>
      <c r="G262" s="441"/>
      <c r="H262" s="441">
        <f t="shared" si="15"/>
        <v>0</v>
      </c>
      <c r="I262" s="441"/>
      <c r="J262" s="445"/>
      <c r="K262" s="358"/>
      <c r="L262" s="358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  <c r="Y262" s="358"/>
      <c r="Z262" s="358"/>
      <c r="AA262" s="358"/>
      <c r="AB262" s="358"/>
      <c r="AC262" s="358"/>
      <c r="AD262" s="358"/>
      <c r="AE262" s="358"/>
      <c r="AF262" s="358"/>
      <c r="AG262" s="358"/>
      <c r="AH262" s="358"/>
      <c r="AI262" s="358"/>
      <c r="AJ262" s="358"/>
    </row>
    <row r="263" spans="1:36" x14ac:dyDescent="0.25">
      <c r="A263" s="353" t="s">
        <v>224</v>
      </c>
      <c r="B263" s="353" t="s">
        <v>488</v>
      </c>
      <c r="C263" s="441">
        <f t="shared" ref="C263:H263" si="16">C19</f>
        <v>42000</v>
      </c>
      <c r="D263" s="441"/>
      <c r="E263" s="441"/>
      <c r="F263" s="441"/>
      <c r="G263" s="441"/>
      <c r="H263" s="441">
        <f t="shared" si="16"/>
        <v>0</v>
      </c>
      <c r="I263" s="441"/>
      <c r="J263" s="445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  <c r="AA263" s="358"/>
      <c r="AB263" s="358"/>
      <c r="AC263" s="358"/>
      <c r="AD263" s="358"/>
      <c r="AE263" s="358"/>
      <c r="AF263" s="358"/>
      <c r="AG263" s="358"/>
      <c r="AH263" s="358"/>
      <c r="AI263" s="358"/>
      <c r="AJ263" s="358"/>
    </row>
    <row r="264" spans="1:36" x14ac:dyDescent="0.25">
      <c r="A264" s="353" t="s">
        <v>224</v>
      </c>
      <c r="B264" s="353" t="s">
        <v>445</v>
      </c>
      <c r="C264" s="441">
        <f t="shared" ref="C264:H264" si="17">C20</f>
        <v>42000</v>
      </c>
      <c r="D264" s="441"/>
      <c r="E264" s="441"/>
      <c r="F264" s="441"/>
      <c r="G264" s="441"/>
      <c r="H264" s="441">
        <f t="shared" si="17"/>
        <v>0</v>
      </c>
      <c r="I264" s="441"/>
      <c r="J264" s="445"/>
      <c r="K264" s="358"/>
      <c r="L264" s="358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  <c r="Y264" s="358"/>
      <c r="Z264" s="358"/>
      <c r="AA264" s="358"/>
      <c r="AB264" s="358"/>
      <c r="AC264" s="358"/>
      <c r="AD264" s="358"/>
      <c r="AE264" s="358"/>
      <c r="AF264" s="358"/>
      <c r="AG264" s="358"/>
      <c r="AH264" s="358"/>
      <c r="AI264" s="358"/>
      <c r="AJ264" s="358"/>
    </row>
    <row r="265" spans="1:36" x14ac:dyDescent="0.25">
      <c r="A265" s="353" t="s">
        <v>224</v>
      </c>
      <c r="B265" s="353" t="s">
        <v>451</v>
      </c>
      <c r="C265" s="441">
        <f t="shared" ref="C265:H265" si="18">C21</f>
        <v>42000</v>
      </c>
      <c r="D265" s="441"/>
      <c r="E265" s="441"/>
      <c r="F265" s="441"/>
      <c r="G265" s="441"/>
      <c r="H265" s="441">
        <f t="shared" si="18"/>
        <v>0</v>
      </c>
      <c r="I265" s="441"/>
      <c r="J265" s="445"/>
      <c r="K265" s="358"/>
      <c r="L265" s="358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  <c r="Y265" s="358"/>
      <c r="Z265" s="358"/>
      <c r="AA265" s="358"/>
      <c r="AB265" s="358"/>
      <c r="AC265" s="358"/>
      <c r="AD265" s="358"/>
      <c r="AE265" s="358"/>
      <c r="AF265" s="358"/>
      <c r="AG265" s="358"/>
      <c r="AH265" s="358"/>
      <c r="AI265" s="358"/>
      <c r="AJ265" s="358"/>
    </row>
    <row r="266" spans="1:36" x14ac:dyDescent="0.25">
      <c r="A266" s="353" t="s">
        <v>225</v>
      </c>
      <c r="B266" s="353" t="s">
        <v>353</v>
      </c>
      <c r="C266" s="441">
        <f t="shared" ref="C266:H266" si="19">C22</f>
        <v>42000</v>
      </c>
      <c r="D266" s="441"/>
      <c r="E266" s="441"/>
      <c r="F266" s="441"/>
      <c r="G266" s="441"/>
      <c r="H266" s="441">
        <f t="shared" si="19"/>
        <v>0</v>
      </c>
      <c r="I266" s="441"/>
      <c r="J266" s="445"/>
      <c r="K266" s="358"/>
      <c r="L266" s="358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  <c r="Y266" s="358"/>
      <c r="Z266" s="358"/>
      <c r="AA266" s="358"/>
      <c r="AB266" s="358"/>
      <c r="AC266" s="358"/>
      <c r="AD266" s="358"/>
      <c r="AE266" s="358"/>
      <c r="AF266" s="358"/>
      <c r="AG266" s="358"/>
      <c r="AH266" s="358"/>
      <c r="AI266" s="358"/>
      <c r="AJ266" s="358"/>
    </row>
    <row r="267" spans="1:36" x14ac:dyDescent="0.25">
      <c r="A267" s="353" t="s">
        <v>225</v>
      </c>
      <c r="B267" s="353" t="s">
        <v>354</v>
      </c>
      <c r="C267" s="441">
        <f t="shared" ref="C267:H267" si="20">C23</f>
        <v>42000</v>
      </c>
      <c r="D267" s="441"/>
      <c r="E267" s="441"/>
      <c r="F267" s="441"/>
      <c r="G267" s="441"/>
      <c r="H267" s="441">
        <f t="shared" si="20"/>
        <v>0</v>
      </c>
      <c r="I267" s="441"/>
      <c r="J267" s="445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  <c r="AA267" s="358"/>
      <c r="AB267" s="358"/>
      <c r="AC267" s="358"/>
      <c r="AD267" s="358"/>
      <c r="AE267" s="358"/>
      <c r="AF267" s="358"/>
      <c r="AG267" s="358"/>
      <c r="AH267" s="358"/>
      <c r="AI267" s="358"/>
      <c r="AJ267" s="358"/>
    </row>
    <row r="268" spans="1:36" x14ac:dyDescent="0.25">
      <c r="A268" s="353" t="s">
        <v>227</v>
      </c>
      <c r="B268" s="353" t="s">
        <v>417</v>
      </c>
      <c r="C268" s="441">
        <f t="shared" ref="C268:H268" si="21">C24</f>
        <v>20000</v>
      </c>
      <c r="D268" s="441"/>
      <c r="E268" s="441"/>
      <c r="F268" s="441"/>
      <c r="G268" s="441"/>
      <c r="H268" s="441">
        <f t="shared" si="21"/>
        <v>0</v>
      </c>
      <c r="I268" s="441"/>
      <c r="J268" s="445"/>
      <c r="K268" s="358"/>
      <c r="L268" s="358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  <c r="Y268" s="358"/>
      <c r="Z268" s="358"/>
      <c r="AA268" s="358"/>
      <c r="AB268" s="358"/>
      <c r="AC268" s="358"/>
      <c r="AD268" s="358"/>
      <c r="AE268" s="358"/>
      <c r="AF268" s="358"/>
      <c r="AG268" s="358"/>
      <c r="AH268" s="358"/>
      <c r="AI268" s="358"/>
      <c r="AJ268" s="358"/>
    </row>
    <row r="269" spans="1:36" x14ac:dyDescent="0.25">
      <c r="A269" s="353" t="s">
        <v>227</v>
      </c>
      <c r="B269" s="353" t="s">
        <v>433</v>
      </c>
      <c r="C269" s="441">
        <f t="shared" ref="C269:H269" si="22">C25</f>
        <v>20000</v>
      </c>
      <c r="D269" s="441"/>
      <c r="E269" s="441"/>
      <c r="F269" s="441"/>
      <c r="G269" s="441"/>
      <c r="H269" s="441">
        <f t="shared" si="22"/>
        <v>0</v>
      </c>
      <c r="I269" s="441"/>
      <c r="J269" s="445"/>
      <c r="K269" s="358"/>
      <c r="L269" s="358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  <c r="Y269" s="358"/>
      <c r="Z269" s="358"/>
      <c r="AA269" s="358"/>
      <c r="AB269" s="358"/>
      <c r="AC269" s="358"/>
      <c r="AD269" s="358"/>
      <c r="AE269" s="358"/>
      <c r="AF269" s="358"/>
      <c r="AG269" s="358"/>
      <c r="AH269" s="358"/>
      <c r="AI269" s="358"/>
      <c r="AJ269" s="358"/>
    </row>
    <row r="270" spans="1:36" x14ac:dyDescent="0.25">
      <c r="A270" s="353" t="s">
        <v>227</v>
      </c>
      <c r="B270" s="353" t="s">
        <v>390</v>
      </c>
      <c r="C270" s="441">
        <f t="shared" ref="C270:H270" si="23">C26</f>
        <v>20000</v>
      </c>
      <c r="D270" s="441"/>
      <c r="E270" s="441"/>
      <c r="F270" s="441"/>
      <c r="G270" s="441"/>
      <c r="H270" s="441">
        <f t="shared" si="23"/>
        <v>0</v>
      </c>
      <c r="I270" s="441"/>
      <c r="J270" s="445"/>
      <c r="K270" s="358"/>
      <c r="L270" s="358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  <c r="Y270" s="358"/>
      <c r="Z270" s="358"/>
      <c r="AA270" s="358"/>
      <c r="AB270" s="358"/>
      <c r="AC270" s="358"/>
      <c r="AD270" s="358"/>
      <c r="AE270" s="358"/>
      <c r="AF270" s="358"/>
      <c r="AG270" s="358"/>
      <c r="AH270" s="358"/>
      <c r="AI270" s="358"/>
      <c r="AJ270" s="358"/>
    </row>
    <row r="271" spans="1:36" x14ac:dyDescent="0.25">
      <c r="A271" s="353" t="s">
        <v>228</v>
      </c>
      <c r="B271" s="353" t="s">
        <v>378</v>
      </c>
      <c r="C271" s="441">
        <f t="shared" ref="C271:H271" si="24">C27</f>
        <v>20000</v>
      </c>
      <c r="D271" s="441"/>
      <c r="E271" s="441"/>
      <c r="F271" s="441"/>
      <c r="G271" s="441"/>
      <c r="H271" s="441">
        <f t="shared" si="24"/>
        <v>0</v>
      </c>
      <c r="I271" s="441"/>
      <c r="J271" s="445"/>
      <c r="K271" s="358"/>
      <c r="L271" s="358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  <c r="Y271" s="358"/>
      <c r="Z271" s="358"/>
      <c r="AA271" s="358"/>
      <c r="AB271" s="358"/>
      <c r="AC271" s="358"/>
      <c r="AD271" s="358"/>
      <c r="AE271" s="358"/>
      <c r="AF271" s="358"/>
      <c r="AG271" s="358"/>
      <c r="AH271" s="358"/>
      <c r="AI271" s="358"/>
      <c r="AJ271" s="358"/>
    </row>
    <row r="272" spans="1:36" x14ac:dyDescent="0.25">
      <c r="A272" s="353" t="s">
        <v>228</v>
      </c>
      <c r="B272" s="353" t="s">
        <v>432</v>
      </c>
      <c r="C272" s="441">
        <f t="shared" ref="C272:H272" si="25">C28</f>
        <v>20000</v>
      </c>
      <c r="D272" s="441"/>
      <c r="E272" s="441"/>
      <c r="F272" s="441"/>
      <c r="G272" s="441"/>
      <c r="H272" s="441">
        <f t="shared" si="25"/>
        <v>0</v>
      </c>
      <c r="I272" s="441"/>
      <c r="J272" s="445"/>
      <c r="K272" s="358"/>
      <c r="L272" s="358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  <c r="Y272" s="358"/>
      <c r="Z272" s="358"/>
      <c r="AA272" s="358"/>
      <c r="AB272" s="358"/>
      <c r="AC272" s="358"/>
      <c r="AD272" s="358"/>
      <c r="AE272" s="358"/>
      <c r="AF272" s="358"/>
      <c r="AG272" s="358"/>
      <c r="AH272" s="358"/>
      <c r="AI272" s="358"/>
      <c r="AJ272" s="358"/>
    </row>
    <row r="273" spans="1:36" x14ac:dyDescent="0.25">
      <c r="A273" s="353" t="s">
        <v>229</v>
      </c>
      <c r="B273" s="353" t="s">
        <v>381</v>
      </c>
      <c r="C273" s="441">
        <f t="shared" ref="C273:H273" si="26">C29</f>
        <v>20000</v>
      </c>
      <c r="D273" s="441"/>
      <c r="E273" s="441"/>
      <c r="F273" s="441"/>
      <c r="G273" s="441"/>
      <c r="H273" s="441">
        <f t="shared" si="26"/>
        <v>0</v>
      </c>
      <c r="I273" s="441"/>
      <c r="J273" s="445"/>
      <c r="K273" s="358"/>
      <c r="L273" s="358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  <c r="Y273" s="358"/>
      <c r="Z273" s="358"/>
      <c r="AA273" s="358"/>
      <c r="AB273" s="358"/>
      <c r="AC273" s="358"/>
      <c r="AD273" s="358"/>
      <c r="AE273" s="358"/>
      <c r="AF273" s="358"/>
      <c r="AG273" s="358"/>
      <c r="AH273" s="358"/>
      <c r="AI273" s="358"/>
      <c r="AJ273" s="358"/>
    </row>
    <row r="274" spans="1:36" x14ac:dyDescent="0.25">
      <c r="A274" s="353" t="s">
        <v>229</v>
      </c>
      <c r="B274" s="353" t="s">
        <v>491</v>
      </c>
      <c r="C274" s="441">
        <f t="shared" ref="C274:H274" si="27">C30</f>
        <v>20000</v>
      </c>
      <c r="D274" s="441"/>
      <c r="E274" s="441"/>
      <c r="F274" s="441"/>
      <c r="G274" s="441"/>
      <c r="H274" s="441">
        <f t="shared" si="27"/>
        <v>0</v>
      </c>
      <c r="I274" s="441"/>
      <c r="J274" s="445"/>
      <c r="K274" s="358"/>
      <c r="L274" s="358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  <c r="Y274" s="358"/>
      <c r="Z274" s="358"/>
      <c r="AA274" s="358"/>
      <c r="AB274" s="358"/>
      <c r="AC274" s="358"/>
      <c r="AD274" s="358"/>
      <c r="AE274" s="358"/>
      <c r="AF274" s="358"/>
      <c r="AG274" s="358"/>
      <c r="AH274" s="358"/>
      <c r="AI274" s="358"/>
      <c r="AJ274" s="358"/>
    </row>
    <row r="275" spans="1:36" x14ac:dyDescent="0.25">
      <c r="A275" s="353" t="s">
        <v>323</v>
      </c>
      <c r="B275" s="353" t="s">
        <v>323</v>
      </c>
      <c r="C275" s="441">
        <f t="shared" ref="C275:H275" si="28">C31</f>
        <v>20000</v>
      </c>
      <c r="D275" s="441"/>
      <c r="E275" s="441"/>
      <c r="F275" s="441"/>
      <c r="G275" s="441"/>
      <c r="H275" s="441">
        <f t="shared" si="28"/>
        <v>0</v>
      </c>
      <c r="I275" s="441"/>
      <c r="J275" s="445"/>
      <c r="K275" s="358"/>
      <c r="L275" s="358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  <c r="Y275" s="358"/>
      <c r="Z275" s="358"/>
      <c r="AA275" s="358"/>
      <c r="AB275" s="358"/>
      <c r="AC275" s="358"/>
      <c r="AD275" s="358"/>
      <c r="AE275" s="358"/>
      <c r="AF275" s="358"/>
      <c r="AG275" s="358"/>
      <c r="AH275" s="358"/>
      <c r="AI275" s="358"/>
      <c r="AJ275" s="358"/>
    </row>
    <row r="276" spans="1:36" x14ac:dyDescent="0.25">
      <c r="A276" s="353" t="s">
        <v>230</v>
      </c>
      <c r="B276" s="353" t="s">
        <v>479</v>
      </c>
      <c r="C276" s="441">
        <f t="shared" ref="C276:H276" si="29">C32</f>
        <v>20000</v>
      </c>
      <c r="D276" s="441"/>
      <c r="E276" s="441"/>
      <c r="F276" s="441"/>
      <c r="G276" s="441"/>
      <c r="H276" s="441">
        <f t="shared" si="29"/>
        <v>0</v>
      </c>
      <c r="I276" s="441"/>
      <c r="J276" s="445"/>
      <c r="K276" s="358"/>
      <c r="L276" s="358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  <c r="Y276" s="358"/>
      <c r="Z276" s="358"/>
      <c r="AA276" s="358"/>
      <c r="AB276" s="358"/>
      <c r="AC276" s="358"/>
      <c r="AD276" s="358"/>
      <c r="AE276" s="358"/>
      <c r="AF276" s="358"/>
      <c r="AG276" s="358"/>
      <c r="AH276" s="358"/>
      <c r="AI276" s="358"/>
      <c r="AJ276" s="358"/>
    </row>
    <row r="277" spans="1:36" x14ac:dyDescent="0.25">
      <c r="A277" s="353" t="s">
        <v>230</v>
      </c>
      <c r="B277" s="353" t="s">
        <v>422</v>
      </c>
      <c r="C277" s="441">
        <f t="shared" ref="C277:H277" si="30">C33</f>
        <v>20000</v>
      </c>
      <c r="D277" s="441"/>
      <c r="E277" s="441"/>
      <c r="F277" s="441"/>
      <c r="G277" s="441"/>
      <c r="H277" s="441">
        <f t="shared" si="30"/>
        <v>0</v>
      </c>
      <c r="I277" s="441"/>
      <c r="J277" s="445"/>
      <c r="K277" s="358"/>
      <c r="L277" s="358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  <c r="Y277" s="358"/>
      <c r="Z277" s="358"/>
      <c r="AA277" s="358"/>
      <c r="AB277" s="358"/>
      <c r="AC277" s="358"/>
      <c r="AD277" s="358"/>
      <c r="AE277" s="358"/>
      <c r="AF277" s="358"/>
      <c r="AG277" s="358"/>
      <c r="AH277" s="358"/>
      <c r="AI277" s="358"/>
      <c r="AJ277" s="358"/>
    </row>
    <row r="278" spans="1:36" x14ac:dyDescent="0.25">
      <c r="A278" s="353" t="s">
        <v>231</v>
      </c>
      <c r="B278" s="353" t="s">
        <v>464</v>
      </c>
      <c r="C278" s="441">
        <f t="shared" ref="C278:H278" si="31">C34</f>
        <v>25000</v>
      </c>
      <c r="D278" s="441"/>
      <c r="E278" s="441"/>
      <c r="F278" s="441"/>
      <c r="G278" s="441"/>
      <c r="H278" s="441">
        <f t="shared" si="31"/>
        <v>0</v>
      </c>
      <c r="I278" s="441"/>
      <c r="J278" s="445"/>
      <c r="K278" s="358"/>
      <c r="L278" s="358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  <c r="Y278" s="358"/>
      <c r="Z278" s="358"/>
      <c r="AA278" s="358"/>
      <c r="AB278" s="358"/>
      <c r="AC278" s="358"/>
      <c r="AD278" s="358"/>
      <c r="AE278" s="358"/>
      <c r="AF278" s="358"/>
      <c r="AG278" s="358"/>
      <c r="AH278" s="358"/>
      <c r="AI278" s="358"/>
      <c r="AJ278" s="358"/>
    </row>
    <row r="279" spans="1:36" x14ac:dyDescent="0.25">
      <c r="A279" s="353" t="s">
        <v>231</v>
      </c>
      <c r="B279" s="353" t="s">
        <v>450</v>
      </c>
      <c r="C279" s="441">
        <f t="shared" ref="C279:H279" si="32">C35</f>
        <v>25000</v>
      </c>
      <c r="D279" s="441"/>
      <c r="E279" s="441"/>
      <c r="F279" s="441"/>
      <c r="G279" s="441"/>
      <c r="H279" s="441">
        <f t="shared" si="32"/>
        <v>0</v>
      </c>
      <c r="I279" s="441"/>
      <c r="J279" s="445"/>
      <c r="K279" s="358"/>
      <c r="L279" s="358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  <c r="Y279" s="358"/>
      <c r="Z279" s="358"/>
      <c r="AA279" s="358"/>
      <c r="AB279" s="358"/>
      <c r="AC279" s="358"/>
      <c r="AD279" s="358"/>
      <c r="AE279" s="358"/>
      <c r="AF279" s="358"/>
      <c r="AG279" s="358"/>
      <c r="AH279" s="358"/>
      <c r="AI279" s="358"/>
      <c r="AJ279" s="358"/>
    </row>
    <row r="280" spans="1:36" x14ac:dyDescent="0.25">
      <c r="A280" s="353" t="s">
        <v>842</v>
      </c>
      <c r="B280" s="353" t="s">
        <v>416</v>
      </c>
      <c r="C280" s="441">
        <f t="shared" ref="C280:H280" si="33">C36</f>
        <v>20000</v>
      </c>
      <c r="D280" s="441"/>
      <c r="E280" s="441"/>
      <c r="F280" s="441"/>
      <c r="G280" s="441"/>
      <c r="H280" s="441">
        <f t="shared" si="33"/>
        <v>0</v>
      </c>
      <c r="I280" s="441"/>
      <c r="J280" s="445"/>
      <c r="K280" s="358"/>
      <c r="L280" s="358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  <c r="Y280" s="358"/>
      <c r="Z280" s="358"/>
      <c r="AA280" s="358"/>
      <c r="AB280" s="358"/>
      <c r="AC280" s="358"/>
      <c r="AD280" s="358"/>
      <c r="AE280" s="358"/>
      <c r="AF280" s="358"/>
      <c r="AG280" s="358"/>
      <c r="AH280" s="358"/>
      <c r="AI280" s="358"/>
      <c r="AJ280" s="358"/>
    </row>
    <row r="281" spans="1:36" x14ac:dyDescent="0.25">
      <c r="A281" s="353" t="s">
        <v>360</v>
      </c>
      <c r="B281" s="353" t="s">
        <v>360</v>
      </c>
      <c r="C281" s="441">
        <f t="shared" ref="C281:H281" si="34">C37</f>
        <v>5000</v>
      </c>
      <c r="D281" s="441"/>
      <c r="E281" s="441"/>
      <c r="F281" s="441"/>
      <c r="G281" s="441"/>
      <c r="H281" s="441">
        <f t="shared" si="34"/>
        <v>0</v>
      </c>
      <c r="I281" s="441"/>
      <c r="J281" s="445"/>
      <c r="K281" s="358"/>
      <c r="L281" s="358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  <c r="Y281" s="358"/>
      <c r="Z281" s="358"/>
      <c r="AA281" s="358"/>
      <c r="AB281" s="358"/>
      <c r="AC281" s="358"/>
      <c r="AD281" s="358"/>
      <c r="AE281" s="358"/>
      <c r="AF281" s="358"/>
      <c r="AG281" s="358"/>
      <c r="AH281" s="358"/>
      <c r="AI281" s="358"/>
      <c r="AJ281" s="358"/>
    </row>
    <row r="282" spans="1:36" x14ac:dyDescent="0.25">
      <c r="A282" s="353" t="s">
        <v>314</v>
      </c>
      <c r="B282" s="353" t="s">
        <v>314</v>
      </c>
      <c r="C282" s="441">
        <f t="shared" ref="C282:H282" si="35">C38</f>
        <v>1000</v>
      </c>
      <c r="D282" s="441"/>
      <c r="E282" s="441"/>
      <c r="F282" s="441"/>
      <c r="G282" s="441"/>
      <c r="H282" s="441">
        <f t="shared" si="35"/>
        <v>0</v>
      </c>
      <c r="I282" s="441"/>
      <c r="J282" s="445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  <c r="AA282" s="358"/>
      <c r="AB282" s="358"/>
      <c r="AC282" s="358"/>
      <c r="AD282" s="358"/>
      <c r="AE282" s="358"/>
      <c r="AF282" s="358"/>
      <c r="AG282" s="358"/>
      <c r="AH282" s="358"/>
      <c r="AI282" s="358"/>
      <c r="AJ282" s="358"/>
    </row>
    <row r="283" spans="1:36" x14ac:dyDescent="0.25">
      <c r="A283" s="353" t="s">
        <v>300</v>
      </c>
      <c r="B283" s="353" t="s">
        <v>301</v>
      </c>
      <c r="C283" s="441">
        <f t="shared" ref="C283:H283" si="36">C39</f>
        <v>10000</v>
      </c>
      <c r="D283" s="441"/>
      <c r="E283" s="441"/>
      <c r="F283" s="441"/>
      <c r="G283" s="441"/>
      <c r="H283" s="441">
        <f t="shared" si="36"/>
        <v>0</v>
      </c>
      <c r="I283" s="441"/>
      <c r="J283" s="445"/>
      <c r="K283" s="358"/>
      <c r="L283" s="358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  <c r="Y283" s="358"/>
      <c r="Z283" s="358"/>
      <c r="AA283" s="358"/>
      <c r="AB283" s="358"/>
      <c r="AC283" s="358"/>
      <c r="AD283" s="358"/>
      <c r="AE283" s="358"/>
      <c r="AF283" s="358"/>
      <c r="AG283" s="358"/>
      <c r="AH283" s="358"/>
      <c r="AI283" s="358"/>
      <c r="AJ283" s="358"/>
    </row>
    <row r="284" spans="1:36" x14ac:dyDescent="0.25">
      <c r="A284" s="353" t="s">
        <v>300</v>
      </c>
      <c r="B284" s="353" t="s">
        <v>317</v>
      </c>
      <c r="C284" s="441">
        <f t="shared" ref="C284:H284" si="37">C40</f>
        <v>20000</v>
      </c>
      <c r="D284" s="441"/>
      <c r="E284" s="441"/>
      <c r="F284" s="441"/>
      <c r="G284" s="441"/>
      <c r="H284" s="441">
        <f t="shared" si="37"/>
        <v>0</v>
      </c>
      <c r="I284" s="441"/>
      <c r="J284" s="445"/>
      <c r="K284" s="358"/>
      <c r="L284" s="358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  <c r="Y284" s="358"/>
      <c r="Z284" s="358"/>
      <c r="AA284" s="358"/>
      <c r="AB284" s="358"/>
      <c r="AC284" s="358"/>
      <c r="AD284" s="358"/>
      <c r="AE284" s="358"/>
      <c r="AF284" s="358"/>
      <c r="AG284" s="358"/>
      <c r="AH284" s="358"/>
      <c r="AI284" s="358"/>
      <c r="AJ284" s="358"/>
    </row>
    <row r="285" spans="1:36" x14ac:dyDescent="0.25">
      <c r="A285" s="353" t="s">
        <v>292</v>
      </c>
      <c r="B285" s="353" t="s">
        <v>293</v>
      </c>
      <c r="C285" s="441">
        <f t="shared" ref="C285:H285" si="38">C41</f>
        <v>20000</v>
      </c>
      <c r="D285" s="441"/>
      <c r="E285" s="441"/>
      <c r="F285" s="441"/>
      <c r="G285" s="441"/>
      <c r="H285" s="441">
        <f t="shared" si="38"/>
        <v>1</v>
      </c>
      <c r="I285" s="441"/>
      <c r="J285" s="445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  <c r="AA285" s="358"/>
      <c r="AB285" s="358"/>
      <c r="AC285" s="358"/>
      <c r="AD285" s="358"/>
      <c r="AE285" s="358"/>
      <c r="AF285" s="358"/>
      <c r="AG285" s="358"/>
      <c r="AH285" s="358"/>
      <c r="AI285" s="358"/>
      <c r="AJ285" s="358"/>
    </row>
    <row r="286" spans="1:36" x14ac:dyDescent="0.25">
      <c r="A286" s="353" t="s">
        <v>232</v>
      </c>
      <c r="B286" s="353" t="s">
        <v>368</v>
      </c>
      <c r="C286" s="441">
        <f t="shared" ref="C286:H286" si="39">C42</f>
        <v>20000</v>
      </c>
      <c r="D286" s="441"/>
      <c r="E286" s="441"/>
      <c r="F286" s="441"/>
      <c r="G286" s="441"/>
      <c r="H286" s="441">
        <f t="shared" si="39"/>
        <v>0</v>
      </c>
      <c r="I286" s="441"/>
      <c r="J286" s="445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  <c r="AA286" s="358"/>
      <c r="AB286" s="358"/>
      <c r="AC286" s="358"/>
      <c r="AD286" s="358"/>
      <c r="AE286" s="358"/>
      <c r="AF286" s="358"/>
      <c r="AG286" s="358"/>
      <c r="AH286" s="358"/>
      <c r="AI286" s="358"/>
      <c r="AJ286" s="358"/>
    </row>
    <row r="287" spans="1:36" x14ac:dyDescent="0.25">
      <c r="A287" s="353" t="s">
        <v>232</v>
      </c>
      <c r="B287" s="353" t="s">
        <v>364</v>
      </c>
      <c r="C287" s="441">
        <f t="shared" ref="C287:H287" si="40">C43</f>
        <v>20000</v>
      </c>
      <c r="D287" s="441"/>
      <c r="E287" s="441"/>
      <c r="F287" s="441"/>
      <c r="G287" s="441"/>
      <c r="H287" s="441">
        <f t="shared" si="40"/>
        <v>0</v>
      </c>
      <c r="I287" s="441"/>
      <c r="J287" s="445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  <c r="AA287" s="358"/>
      <c r="AB287" s="358"/>
      <c r="AC287" s="358"/>
      <c r="AD287" s="358"/>
      <c r="AE287" s="358"/>
      <c r="AF287" s="358"/>
      <c r="AG287" s="358"/>
      <c r="AH287" s="358"/>
      <c r="AI287" s="358"/>
      <c r="AJ287" s="358"/>
    </row>
    <row r="288" spans="1:36" x14ac:dyDescent="0.25">
      <c r="A288" s="353" t="s">
        <v>233</v>
      </c>
      <c r="B288" s="353" t="s">
        <v>385</v>
      </c>
      <c r="C288" s="441">
        <f t="shared" ref="C288:H288" si="41">C44</f>
        <v>20000</v>
      </c>
      <c r="D288" s="441"/>
      <c r="E288" s="441"/>
      <c r="F288" s="441"/>
      <c r="G288" s="441"/>
      <c r="H288" s="441">
        <f t="shared" si="41"/>
        <v>0</v>
      </c>
      <c r="I288" s="441"/>
      <c r="J288" s="445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  <c r="AA288" s="358"/>
      <c r="AB288" s="358"/>
      <c r="AC288" s="358"/>
      <c r="AD288" s="358"/>
      <c r="AE288" s="358"/>
      <c r="AF288" s="358"/>
      <c r="AG288" s="358"/>
      <c r="AH288" s="358"/>
      <c r="AI288" s="358"/>
      <c r="AJ288" s="358"/>
    </row>
    <row r="289" spans="1:36" x14ac:dyDescent="0.25">
      <c r="A289" s="353" t="s">
        <v>436</v>
      </c>
      <c r="B289" s="353" t="s">
        <v>437</v>
      </c>
      <c r="C289" s="441">
        <f t="shared" ref="C289:H289" si="42">C45</f>
        <v>42000</v>
      </c>
      <c r="D289" s="441"/>
      <c r="E289" s="441"/>
      <c r="F289" s="441"/>
      <c r="G289" s="441"/>
      <c r="H289" s="441">
        <f t="shared" si="42"/>
        <v>0</v>
      </c>
      <c r="I289" s="441"/>
      <c r="J289" s="445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  <c r="AA289" s="358"/>
      <c r="AB289" s="358"/>
      <c r="AC289" s="358"/>
      <c r="AD289" s="358"/>
      <c r="AE289" s="358"/>
      <c r="AF289" s="358"/>
      <c r="AG289" s="358"/>
      <c r="AH289" s="358"/>
      <c r="AI289" s="358"/>
      <c r="AJ289" s="358"/>
    </row>
    <row r="290" spans="1:36" x14ac:dyDescent="0.25">
      <c r="A290" s="353" t="s">
        <v>463</v>
      </c>
      <c r="B290" s="353" t="s">
        <v>463</v>
      </c>
      <c r="C290" s="441">
        <f t="shared" ref="C290:H290" si="43">C46</f>
        <v>1000</v>
      </c>
      <c r="D290" s="441"/>
      <c r="E290" s="441"/>
      <c r="F290" s="441"/>
      <c r="G290" s="441"/>
      <c r="H290" s="441">
        <f t="shared" si="43"/>
        <v>0</v>
      </c>
      <c r="I290" s="441"/>
      <c r="J290" s="445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  <c r="AA290" s="358"/>
      <c r="AB290" s="358"/>
      <c r="AC290" s="358"/>
      <c r="AD290" s="358"/>
      <c r="AE290" s="358"/>
      <c r="AF290" s="358"/>
      <c r="AG290" s="358"/>
      <c r="AH290" s="358"/>
      <c r="AI290" s="358"/>
      <c r="AJ290" s="358"/>
    </row>
    <row r="291" spans="1:36" x14ac:dyDescent="0.25">
      <c r="A291" s="353" t="s">
        <v>534</v>
      </c>
      <c r="B291" s="353" t="s">
        <v>534</v>
      </c>
      <c r="C291" s="441">
        <f t="shared" ref="C291:H291" si="44">C47</f>
        <v>12500</v>
      </c>
      <c r="D291" s="441"/>
      <c r="E291" s="441"/>
      <c r="F291" s="441"/>
      <c r="G291" s="441"/>
      <c r="H291" s="441">
        <f t="shared" si="44"/>
        <v>0</v>
      </c>
      <c r="I291" s="441"/>
      <c r="J291" s="445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  <c r="AA291" s="358"/>
      <c r="AB291" s="358"/>
      <c r="AC291" s="358"/>
      <c r="AD291" s="358"/>
      <c r="AE291" s="358"/>
      <c r="AF291" s="358"/>
      <c r="AG291" s="358"/>
      <c r="AH291" s="358"/>
      <c r="AI291" s="358"/>
      <c r="AJ291" s="358"/>
    </row>
    <row r="292" spans="1:36" x14ac:dyDescent="0.25">
      <c r="A292" s="353" t="s">
        <v>377</v>
      </c>
      <c r="B292" s="353" t="s">
        <v>377</v>
      </c>
      <c r="C292" s="441">
        <f t="shared" ref="C292:H292" si="45">C48</f>
        <v>2000</v>
      </c>
      <c r="D292" s="441"/>
      <c r="E292" s="441"/>
      <c r="F292" s="441"/>
      <c r="G292" s="441"/>
      <c r="H292" s="441">
        <f t="shared" si="45"/>
        <v>0</v>
      </c>
      <c r="I292" s="441"/>
      <c r="J292" s="445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  <c r="AA292" s="358"/>
      <c r="AB292" s="358"/>
      <c r="AC292" s="358"/>
      <c r="AD292" s="358"/>
      <c r="AE292" s="358"/>
      <c r="AF292" s="358"/>
      <c r="AG292" s="358"/>
      <c r="AH292" s="358"/>
      <c r="AI292" s="358"/>
      <c r="AJ292" s="358"/>
    </row>
    <row r="293" spans="1:36" x14ac:dyDescent="0.25">
      <c r="A293" s="353" t="s">
        <v>461</v>
      </c>
      <c r="B293" s="353" t="s">
        <v>461</v>
      </c>
      <c r="C293" s="441">
        <f t="shared" ref="C293:H293" si="46">C49</f>
        <v>20000</v>
      </c>
      <c r="D293" s="441"/>
      <c r="E293" s="441"/>
      <c r="F293" s="441"/>
      <c r="G293" s="441"/>
      <c r="H293" s="441">
        <f t="shared" si="46"/>
        <v>0</v>
      </c>
      <c r="I293" s="441"/>
      <c r="J293" s="445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  <c r="AA293" s="358"/>
      <c r="AB293" s="358"/>
      <c r="AC293" s="358"/>
      <c r="AD293" s="358"/>
      <c r="AE293" s="358"/>
      <c r="AF293" s="358"/>
      <c r="AG293" s="358"/>
      <c r="AH293" s="358"/>
      <c r="AI293" s="358"/>
      <c r="AJ293" s="358"/>
    </row>
    <row r="294" spans="1:36" x14ac:dyDescent="0.25">
      <c r="A294" s="353" t="s">
        <v>442</v>
      </c>
      <c r="B294" s="353" t="s">
        <v>442</v>
      </c>
      <c r="C294" s="441">
        <f t="shared" ref="C294:H294" si="47">C50</f>
        <v>20000</v>
      </c>
      <c r="D294" s="441"/>
      <c r="E294" s="441"/>
      <c r="F294" s="441"/>
      <c r="G294" s="441"/>
      <c r="H294" s="441">
        <f t="shared" si="47"/>
        <v>0</v>
      </c>
      <c r="I294" s="441"/>
      <c r="J294" s="445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  <c r="AA294" s="358"/>
      <c r="AB294" s="358"/>
      <c r="AC294" s="358"/>
      <c r="AD294" s="358"/>
      <c r="AE294" s="358"/>
      <c r="AF294" s="358"/>
      <c r="AG294" s="358"/>
      <c r="AH294" s="358"/>
      <c r="AI294" s="358"/>
      <c r="AJ294" s="358"/>
    </row>
    <row r="295" spans="1:36" x14ac:dyDescent="0.25">
      <c r="A295" s="353" t="s">
        <v>375</v>
      </c>
      <c r="B295" s="353" t="s">
        <v>375</v>
      </c>
      <c r="C295" s="441">
        <f t="shared" ref="C295:H295" si="48">C51</f>
        <v>10000</v>
      </c>
      <c r="D295" s="441"/>
      <c r="E295" s="441"/>
      <c r="F295" s="441"/>
      <c r="G295" s="441"/>
      <c r="H295" s="441">
        <f t="shared" si="48"/>
        <v>0</v>
      </c>
      <c r="I295" s="441"/>
      <c r="J295" s="445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  <c r="AA295" s="358"/>
      <c r="AB295" s="358"/>
      <c r="AC295" s="358"/>
      <c r="AD295" s="358"/>
      <c r="AE295" s="358"/>
      <c r="AF295" s="358"/>
      <c r="AG295" s="358"/>
      <c r="AH295" s="358"/>
      <c r="AI295" s="358"/>
      <c r="AJ295" s="358"/>
    </row>
    <row r="296" spans="1:36" x14ac:dyDescent="0.25">
      <c r="A296" s="353" t="s">
        <v>234</v>
      </c>
      <c r="B296" s="353" t="s">
        <v>434</v>
      </c>
      <c r="C296" s="441">
        <f t="shared" ref="C296:H296" si="49">C52</f>
        <v>6240</v>
      </c>
      <c r="D296" s="441"/>
      <c r="E296" s="441"/>
      <c r="F296" s="441"/>
      <c r="G296" s="441"/>
      <c r="H296" s="441">
        <f t="shared" si="49"/>
        <v>1</v>
      </c>
      <c r="I296" s="441"/>
      <c r="J296" s="445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  <c r="AA296" s="358"/>
      <c r="AB296" s="358"/>
      <c r="AC296" s="358"/>
      <c r="AD296" s="358"/>
      <c r="AE296" s="358"/>
      <c r="AF296" s="358"/>
      <c r="AG296" s="358"/>
      <c r="AH296" s="358"/>
      <c r="AI296" s="358"/>
      <c r="AJ296" s="358"/>
    </row>
    <row r="297" spans="1:36" x14ac:dyDescent="0.25">
      <c r="A297" s="353" t="s">
        <v>234</v>
      </c>
      <c r="B297" s="353" t="s">
        <v>284</v>
      </c>
      <c r="C297" s="441">
        <f t="shared" ref="C297:H297" si="50">C53</f>
        <v>6240</v>
      </c>
      <c r="D297" s="441"/>
      <c r="E297" s="441"/>
      <c r="F297" s="441"/>
      <c r="G297" s="441"/>
      <c r="H297" s="441">
        <f t="shared" si="50"/>
        <v>1</v>
      </c>
      <c r="I297" s="441"/>
      <c r="J297" s="445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  <c r="AA297" s="358"/>
      <c r="AB297" s="358"/>
      <c r="AC297" s="358"/>
      <c r="AD297" s="358"/>
      <c r="AE297" s="358"/>
      <c r="AF297" s="358"/>
      <c r="AG297" s="358"/>
      <c r="AH297" s="358"/>
      <c r="AI297" s="358"/>
      <c r="AJ297" s="358"/>
    </row>
    <row r="298" spans="1:36" x14ac:dyDescent="0.25">
      <c r="A298" s="353" t="s">
        <v>234</v>
      </c>
      <c r="B298" s="353" t="s">
        <v>548</v>
      </c>
      <c r="C298" s="441">
        <f t="shared" ref="C298:H298" si="51">C54</f>
        <v>25000</v>
      </c>
      <c r="D298" s="441"/>
      <c r="E298" s="441"/>
      <c r="F298" s="441"/>
      <c r="G298" s="441"/>
      <c r="H298" s="441">
        <f t="shared" si="51"/>
        <v>0</v>
      </c>
      <c r="I298" s="441"/>
      <c r="J298" s="445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  <c r="AA298" s="358"/>
      <c r="AB298" s="358"/>
      <c r="AC298" s="358"/>
      <c r="AD298" s="358"/>
      <c r="AE298" s="358"/>
      <c r="AF298" s="358"/>
      <c r="AG298" s="358"/>
      <c r="AH298" s="358"/>
      <c r="AI298" s="358"/>
      <c r="AJ298" s="358"/>
    </row>
    <row r="299" spans="1:36" x14ac:dyDescent="0.25">
      <c r="A299" s="353" t="s">
        <v>234</v>
      </c>
      <c r="B299" s="353" t="s">
        <v>272</v>
      </c>
      <c r="C299" s="441">
        <f t="shared" ref="C299:H299" si="52">C55</f>
        <v>25000</v>
      </c>
      <c r="D299" s="441"/>
      <c r="E299" s="441"/>
      <c r="F299" s="441"/>
      <c r="G299" s="441"/>
      <c r="H299" s="441">
        <f t="shared" si="52"/>
        <v>0</v>
      </c>
      <c r="I299" s="441"/>
      <c r="J299" s="445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  <c r="AA299" s="358"/>
      <c r="AB299" s="358"/>
      <c r="AC299" s="358"/>
      <c r="AD299" s="358"/>
      <c r="AE299" s="358"/>
      <c r="AF299" s="358"/>
      <c r="AG299" s="358"/>
      <c r="AH299" s="358"/>
      <c r="AI299" s="358"/>
      <c r="AJ299" s="358"/>
    </row>
    <row r="300" spans="1:36" x14ac:dyDescent="0.25">
      <c r="A300" s="353" t="s">
        <v>547</v>
      </c>
      <c r="B300" s="353" t="s">
        <v>547</v>
      </c>
      <c r="C300" s="441">
        <f t="shared" ref="C300:H300" si="53">C56</f>
        <v>10000</v>
      </c>
      <c r="D300" s="441"/>
      <c r="E300" s="441"/>
      <c r="F300" s="441"/>
      <c r="G300" s="441"/>
      <c r="H300" s="441">
        <f t="shared" si="53"/>
        <v>0</v>
      </c>
      <c r="I300" s="441"/>
      <c r="J300" s="445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  <c r="AA300" s="358"/>
      <c r="AB300" s="358"/>
      <c r="AC300" s="358"/>
      <c r="AD300" s="358"/>
      <c r="AE300" s="358"/>
      <c r="AF300" s="358"/>
      <c r="AG300" s="358"/>
      <c r="AH300" s="358"/>
      <c r="AI300" s="358"/>
      <c r="AJ300" s="358"/>
    </row>
    <row r="301" spans="1:36" x14ac:dyDescent="0.25">
      <c r="A301" s="353" t="s">
        <v>500</v>
      </c>
      <c r="B301" s="353" t="s">
        <v>500</v>
      </c>
      <c r="C301" s="441">
        <f t="shared" ref="C301:H301" si="54">C57</f>
        <v>2500</v>
      </c>
      <c r="D301" s="441"/>
      <c r="E301" s="441"/>
      <c r="F301" s="441"/>
      <c r="G301" s="441"/>
      <c r="H301" s="441">
        <f t="shared" si="54"/>
        <v>0</v>
      </c>
      <c r="I301" s="441"/>
      <c r="J301" s="445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  <c r="AA301" s="358"/>
      <c r="AB301" s="358"/>
      <c r="AC301" s="358"/>
      <c r="AD301" s="358"/>
      <c r="AE301" s="358"/>
      <c r="AF301" s="358"/>
      <c r="AG301" s="358"/>
      <c r="AH301" s="358"/>
      <c r="AI301" s="358"/>
      <c r="AJ301" s="358"/>
    </row>
    <row r="302" spans="1:36" x14ac:dyDescent="0.25">
      <c r="A302" s="353" t="s">
        <v>458</v>
      </c>
      <c r="B302" s="353" t="s">
        <v>458</v>
      </c>
      <c r="C302" s="441">
        <f t="shared" ref="C302:H302" si="55">C58</f>
        <v>3750</v>
      </c>
      <c r="D302" s="441"/>
      <c r="E302" s="441"/>
      <c r="F302" s="441"/>
      <c r="G302" s="441"/>
      <c r="H302" s="441">
        <f t="shared" si="55"/>
        <v>0</v>
      </c>
      <c r="I302" s="441"/>
      <c r="J302" s="445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</row>
    <row r="303" spans="1:36" x14ac:dyDescent="0.25">
      <c r="A303" s="353" t="s">
        <v>426</v>
      </c>
      <c r="B303" s="353" t="s">
        <v>426</v>
      </c>
      <c r="C303" s="441">
        <f t="shared" ref="C303:H303" si="56">C59</f>
        <v>4995</v>
      </c>
      <c r="D303" s="441"/>
      <c r="E303" s="441"/>
      <c r="F303" s="441"/>
      <c r="G303" s="441"/>
      <c r="H303" s="441">
        <f t="shared" si="56"/>
        <v>0</v>
      </c>
      <c r="I303" s="441"/>
      <c r="J303" s="445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  <c r="AA303" s="358"/>
      <c r="AB303" s="358"/>
      <c r="AC303" s="358"/>
      <c r="AD303" s="358"/>
      <c r="AE303" s="358"/>
      <c r="AF303" s="358"/>
      <c r="AG303" s="358"/>
      <c r="AH303" s="358"/>
      <c r="AI303" s="358"/>
      <c r="AJ303" s="358"/>
    </row>
    <row r="304" spans="1:36" x14ac:dyDescent="0.25">
      <c r="A304" s="353" t="s">
        <v>335</v>
      </c>
      <c r="B304" s="353" t="s">
        <v>335</v>
      </c>
      <c r="C304" s="441">
        <f t="shared" ref="C304:H304" si="57">C60</f>
        <v>5000</v>
      </c>
      <c r="D304" s="441"/>
      <c r="E304" s="441"/>
      <c r="F304" s="441"/>
      <c r="G304" s="441"/>
      <c r="H304" s="441">
        <f t="shared" si="57"/>
        <v>0</v>
      </c>
      <c r="I304" s="441"/>
      <c r="J304" s="445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  <c r="AA304" s="358"/>
      <c r="AB304" s="358"/>
      <c r="AC304" s="358"/>
      <c r="AD304" s="358"/>
      <c r="AE304" s="358"/>
      <c r="AF304" s="358"/>
      <c r="AG304" s="358"/>
      <c r="AH304" s="358"/>
      <c r="AI304" s="358"/>
      <c r="AJ304" s="358"/>
    </row>
    <row r="305" spans="1:36" x14ac:dyDescent="0.25">
      <c r="A305" s="353" t="s">
        <v>235</v>
      </c>
      <c r="B305" s="353" t="s">
        <v>428</v>
      </c>
      <c r="C305" s="441">
        <f t="shared" ref="C305:H305" si="58">C61</f>
        <v>2500</v>
      </c>
      <c r="D305" s="441"/>
      <c r="E305" s="441"/>
      <c r="F305" s="441"/>
      <c r="G305" s="441"/>
      <c r="H305" s="441">
        <f t="shared" si="58"/>
        <v>0</v>
      </c>
      <c r="I305" s="441"/>
      <c r="J305" s="445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  <c r="AA305" s="358"/>
      <c r="AB305" s="358"/>
      <c r="AC305" s="358"/>
      <c r="AD305" s="358"/>
      <c r="AE305" s="358"/>
      <c r="AF305" s="358"/>
      <c r="AG305" s="358"/>
      <c r="AH305" s="358"/>
      <c r="AI305" s="358"/>
      <c r="AJ305" s="358"/>
    </row>
    <row r="306" spans="1:36" x14ac:dyDescent="0.25">
      <c r="A306" s="353" t="s">
        <v>235</v>
      </c>
      <c r="B306" s="353" t="s">
        <v>372</v>
      </c>
      <c r="C306" s="441">
        <f t="shared" ref="C306:H306" si="59">C62</f>
        <v>5000</v>
      </c>
      <c r="D306" s="441"/>
      <c r="E306" s="441"/>
      <c r="F306" s="441"/>
      <c r="G306" s="441"/>
      <c r="H306" s="441">
        <f t="shared" si="59"/>
        <v>0</v>
      </c>
      <c r="I306" s="441"/>
      <c r="J306" s="445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  <c r="AI306" s="358"/>
      <c r="AJ306" s="358"/>
    </row>
    <row r="307" spans="1:36" x14ac:dyDescent="0.25">
      <c r="A307" s="353" t="s">
        <v>419</v>
      </c>
      <c r="B307" s="353" t="s">
        <v>419</v>
      </c>
      <c r="C307" s="441">
        <f t="shared" ref="C307:H307" si="60">C63</f>
        <v>1500</v>
      </c>
      <c r="D307" s="441"/>
      <c r="E307" s="441"/>
      <c r="F307" s="441"/>
      <c r="G307" s="441"/>
      <c r="H307" s="441">
        <f t="shared" si="60"/>
        <v>0</v>
      </c>
      <c r="I307" s="441"/>
      <c r="J307" s="445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  <c r="AA307" s="358"/>
      <c r="AB307" s="358"/>
      <c r="AC307" s="358"/>
      <c r="AD307" s="358"/>
      <c r="AE307" s="358"/>
      <c r="AF307" s="358"/>
      <c r="AG307" s="358"/>
      <c r="AH307" s="358"/>
      <c r="AI307" s="358"/>
      <c r="AJ307" s="358"/>
    </row>
    <row r="308" spans="1:36" x14ac:dyDescent="0.25">
      <c r="A308" s="353" t="s">
        <v>236</v>
      </c>
      <c r="B308" s="353" t="s">
        <v>236</v>
      </c>
      <c r="C308" s="441">
        <f t="shared" ref="C308:H308" si="61">C64</f>
        <v>20000</v>
      </c>
      <c r="D308" s="441"/>
      <c r="E308" s="441"/>
      <c r="F308" s="441"/>
      <c r="G308" s="441"/>
      <c r="H308" s="441">
        <f t="shared" si="61"/>
        <v>0</v>
      </c>
      <c r="I308" s="441"/>
      <c r="J308" s="445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  <c r="AA308" s="358"/>
      <c r="AB308" s="358"/>
      <c r="AC308" s="358"/>
      <c r="AD308" s="358"/>
      <c r="AE308" s="358"/>
      <c r="AF308" s="358"/>
      <c r="AG308" s="358"/>
      <c r="AH308" s="358"/>
      <c r="AI308" s="358"/>
      <c r="AJ308" s="358"/>
    </row>
    <row r="309" spans="1:36" x14ac:dyDescent="0.25">
      <c r="A309" s="353" t="s">
        <v>236</v>
      </c>
      <c r="B309" s="353" t="s">
        <v>312</v>
      </c>
      <c r="C309" s="441">
        <f t="shared" ref="C309:H309" si="62">C65</f>
        <v>20000</v>
      </c>
      <c r="D309" s="441"/>
      <c r="E309" s="441"/>
      <c r="F309" s="441"/>
      <c r="G309" s="441"/>
      <c r="H309" s="441">
        <f t="shared" si="62"/>
        <v>0</v>
      </c>
      <c r="I309" s="441"/>
      <c r="J309" s="445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  <c r="AA309" s="358"/>
      <c r="AB309" s="358"/>
      <c r="AC309" s="358"/>
      <c r="AD309" s="358"/>
      <c r="AE309" s="358"/>
      <c r="AF309" s="358"/>
      <c r="AG309" s="358"/>
      <c r="AH309" s="358"/>
      <c r="AI309" s="358"/>
      <c r="AJ309" s="358"/>
    </row>
    <row r="310" spans="1:36" x14ac:dyDescent="0.25">
      <c r="A310" s="353" t="s">
        <v>346</v>
      </c>
      <c r="B310" s="353" t="s">
        <v>346</v>
      </c>
      <c r="C310" s="441">
        <f t="shared" ref="C310:H310" si="63">C66</f>
        <v>6220</v>
      </c>
      <c r="D310" s="441"/>
      <c r="E310" s="441"/>
      <c r="F310" s="441"/>
      <c r="G310" s="441"/>
      <c r="H310" s="441">
        <f t="shared" si="63"/>
        <v>0</v>
      </c>
      <c r="I310" s="441"/>
      <c r="J310" s="445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  <c r="AA310" s="358"/>
      <c r="AB310" s="358"/>
      <c r="AC310" s="358"/>
      <c r="AD310" s="358"/>
      <c r="AE310" s="358"/>
      <c r="AF310" s="358"/>
      <c r="AG310" s="358"/>
      <c r="AH310" s="358"/>
      <c r="AI310" s="358"/>
      <c r="AJ310" s="358"/>
    </row>
    <row r="311" spans="1:36" x14ac:dyDescent="0.25">
      <c r="A311" s="353" t="s">
        <v>470</v>
      </c>
      <c r="B311" s="353" t="s">
        <v>470</v>
      </c>
      <c r="C311" s="441">
        <f t="shared" ref="C311:H311" si="64">C67</f>
        <v>5000</v>
      </c>
      <c r="D311" s="441"/>
      <c r="E311" s="441"/>
      <c r="F311" s="441"/>
      <c r="G311" s="441"/>
      <c r="H311" s="441">
        <f t="shared" si="64"/>
        <v>0</v>
      </c>
      <c r="I311" s="441"/>
      <c r="J311" s="445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  <c r="AA311" s="358"/>
      <c r="AB311" s="358"/>
      <c r="AC311" s="358"/>
      <c r="AD311" s="358"/>
      <c r="AE311" s="358"/>
      <c r="AF311" s="358"/>
      <c r="AG311" s="358"/>
      <c r="AH311" s="358"/>
      <c r="AI311" s="358"/>
      <c r="AJ311" s="358"/>
    </row>
    <row r="312" spans="1:36" x14ac:dyDescent="0.25">
      <c r="A312" s="353" t="s">
        <v>537</v>
      </c>
      <c r="B312" s="353" t="s">
        <v>537</v>
      </c>
      <c r="C312" s="441">
        <f t="shared" ref="C312:H312" si="65">C68</f>
        <v>2500</v>
      </c>
      <c r="D312" s="441"/>
      <c r="E312" s="441"/>
      <c r="F312" s="441"/>
      <c r="G312" s="441"/>
      <c r="H312" s="441">
        <f t="shared" si="65"/>
        <v>0</v>
      </c>
      <c r="I312" s="441"/>
      <c r="J312" s="445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  <c r="AA312" s="358"/>
      <c r="AB312" s="358"/>
      <c r="AC312" s="358"/>
      <c r="AD312" s="358"/>
      <c r="AE312" s="358"/>
      <c r="AF312" s="358"/>
      <c r="AG312" s="358"/>
      <c r="AH312" s="358"/>
      <c r="AI312" s="358"/>
      <c r="AJ312" s="358"/>
    </row>
    <row r="313" spans="1:36" x14ac:dyDescent="0.25">
      <c r="A313" s="353" t="s">
        <v>237</v>
      </c>
      <c r="B313" s="353" t="s">
        <v>528</v>
      </c>
      <c r="C313" s="441">
        <f t="shared" ref="C313:H313" si="66">C69</f>
        <v>20000</v>
      </c>
      <c r="D313" s="441"/>
      <c r="E313" s="441"/>
      <c r="F313" s="441"/>
      <c r="G313" s="441"/>
      <c r="H313" s="441">
        <f t="shared" si="66"/>
        <v>0</v>
      </c>
      <c r="I313" s="441"/>
      <c r="J313" s="445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</row>
    <row r="314" spans="1:36" x14ac:dyDescent="0.25">
      <c r="A314" s="353" t="s">
        <v>237</v>
      </c>
      <c r="B314" s="353" t="s">
        <v>526</v>
      </c>
      <c r="C314" s="441">
        <f t="shared" ref="C314:H314" si="67">C70</f>
        <v>20000</v>
      </c>
      <c r="D314" s="441"/>
      <c r="E314" s="441"/>
      <c r="F314" s="441"/>
      <c r="G314" s="441"/>
      <c r="H314" s="441">
        <f t="shared" si="67"/>
        <v>0</v>
      </c>
      <c r="I314" s="441"/>
      <c r="J314" s="445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  <c r="AA314" s="358"/>
      <c r="AB314" s="358"/>
      <c r="AC314" s="358"/>
      <c r="AD314" s="358"/>
      <c r="AE314" s="358"/>
      <c r="AF314" s="358"/>
      <c r="AG314" s="358"/>
      <c r="AH314" s="358"/>
      <c r="AI314" s="358"/>
      <c r="AJ314" s="358"/>
    </row>
    <row r="315" spans="1:36" x14ac:dyDescent="0.25">
      <c r="A315" s="353" t="s">
        <v>238</v>
      </c>
      <c r="B315" s="353" t="s">
        <v>441</v>
      </c>
      <c r="C315" s="441">
        <f t="shared" ref="C315:H315" si="68">C71</f>
        <v>3750</v>
      </c>
      <c r="D315" s="441"/>
      <c r="E315" s="441"/>
      <c r="F315" s="441"/>
      <c r="G315" s="441"/>
      <c r="H315" s="441">
        <f t="shared" si="68"/>
        <v>0</v>
      </c>
      <c r="I315" s="441"/>
      <c r="J315" s="445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  <c r="AA315" s="358"/>
      <c r="AB315" s="358"/>
      <c r="AC315" s="358"/>
      <c r="AD315" s="358"/>
      <c r="AE315" s="358"/>
      <c r="AF315" s="358"/>
      <c r="AG315" s="358"/>
      <c r="AH315" s="358"/>
      <c r="AI315" s="358"/>
      <c r="AJ315" s="358"/>
    </row>
    <row r="316" spans="1:36" x14ac:dyDescent="0.25">
      <c r="A316" s="353" t="s">
        <v>238</v>
      </c>
      <c r="B316" s="353" t="s">
        <v>389</v>
      </c>
      <c r="C316" s="441">
        <f t="shared" ref="C316:H316" si="69">C72</f>
        <v>6250</v>
      </c>
      <c r="D316" s="441"/>
      <c r="E316" s="441"/>
      <c r="F316" s="441"/>
      <c r="G316" s="441"/>
      <c r="H316" s="441">
        <f t="shared" si="69"/>
        <v>0</v>
      </c>
      <c r="I316" s="441"/>
      <c r="J316" s="445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</row>
    <row r="317" spans="1:36" x14ac:dyDescent="0.25">
      <c r="A317" s="353" t="s">
        <v>510</v>
      </c>
      <c r="B317" s="353" t="s">
        <v>511</v>
      </c>
      <c r="C317" s="441">
        <f t="shared" ref="C317:H317" si="70">C73</f>
        <v>9375</v>
      </c>
      <c r="D317" s="441"/>
      <c r="E317" s="441"/>
      <c r="F317" s="441"/>
      <c r="G317" s="441"/>
      <c r="H317" s="441">
        <f t="shared" si="70"/>
        <v>0</v>
      </c>
      <c r="I317" s="441"/>
      <c r="J317" s="445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  <c r="AA317" s="358"/>
      <c r="AB317" s="358"/>
      <c r="AC317" s="358"/>
      <c r="AD317" s="358"/>
      <c r="AE317" s="358"/>
      <c r="AF317" s="358"/>
      <c r="AG317" s="358"/>
      <c r="AH317" s="358"/>
      <c r="AI317" s="358"/>
      <c r="AJ317" s="358"/>
    </row>
    <row r="318" spans="1:36" x14ac:dyDescent="0.25">
      <c r="A318" s="353" t="s">
        <v>321</v>
      </c>
      <c r="B318" s="353" t="s">
        <v>321</v>
      </c>
      <c r="C318" s="441">
        <f t="shared" ref="C318:H318" si="71">C74</f>
        <v>5000</v>
      </c>
      <c r="D318" s="441"/>
      <c r="E318" s="441"/>
      <c r="F318" s="441"/>
      <c r="G318" s="441"/>
      <c r="H318" s="441">
        <f t="shared" si="71"/>
        <v>0</v>
      </c>
      <c r="I318" s="441"/>
      <c r="J318" s="445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  <c r="AA318" s="358"/>
      <c r="AB318" s="358"/>
      <c r="AC318" s="358"/>
      <c r="AD318" s="358"/>
      <c r="AE318" s="358"/>
      <c r="AF318" s="358"/>
      <c r="AG318" s="358"/>
      <c r="AH318" s="358"/>
      <c r="AI318" s="358"/>
      <c r="AJ318" s="358"/>
    </row>
    <row r="319" spans="1:36" x14ac:dyDescent="0.25">
      <c r="A319" s="353" t="s">
        <v>501</v>
      </c>
      <c r="B319" s="353" t="s">
        <v>501</v>
      </c>
      <c r="C319" s="441">
        <f t="shared" ref="C319:H319" si="72">C75</f>
        <v>4992</v>
      </c>
      <c r="D319" s="441"/>
      <c r="E319" s="441"/>
      <c r="F319" s="441"/>
      <c r="G319" s="441"/>
      <c r="H319" s="441">
        <f t="shared" si="72"/>
        <v>0</v>
      </c>
      <c r="I319" s="441"/>
      <c r="J319" s="445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  <c r="AA319" s="358"/>
      <c r="AB319" s="358"/>
      <c r="AC319" s="358"/>
      <c r="AD319" s="358"/>
      <c r="AE319" s="358"/>
      <c r="AF319" s="358"/>
      <c r="AG319" s="358"/>
      <c r="AH319" s="358"/>
      <c r="AI319" s="358"/>
      <c r="AJ319" s="358"/>
    </row>
    <row r="320" spans="1:36" x14ac:dyDescent="0.25">
      <c r="A320" s="353" t="s">
        <v>240</v>
      </c>
      <c r="B320" s="353" t="s">
        <v>286</v>
      </c>
      <c r="C320" s="441">
        <f t="shared" ref="C320:H320" si="73">C76</f>
        <v>6250</v>
      </c>
      <c r="D320" s="441"/>
      <c r="E320" s="441"/>
      <c r="F320" s="441"/>
      <c r="G320" s="441"/>
      <c r="H320" s="441">
        <f t="shared" si="73"/>
        <v>0</v>
      </c>
      <c r="I320" s="441"/>
      <c r="J320" s="445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  <c r="AA320" s="358"/>
      <c r="AB320" s="358"/>
      <c r="AC320" s="358"/>
      <c r="AD320" s="358"/>
      <c r="AE320" s="358"/>
      <c r="AF320" s="358"/>
      <c r="AG320" s="358"/>
      <c r="AH320" s="358"/>
      <c r="AI320" s="358"/>
      <c r="AJ320" s="358"/>
    </row>
    <row r="321" spans="1:36" x14ac:dyDescent="0.25">
      <c r="A321" s="353" t="s">
        <v>240</v>
      </c>
      <c r="B321" s="353" t="s">
        <v>279</v>
      </c>
      <c r="C321" s="441">
        <f t="shared" ref="C321:H321" si="74">C77</f>
        <v>6250</v>
      </c>
      <c r="D321" s="441"/>
      <c r="E321" s="441"/>
      <c r="F321" s="441"/>
      <c r="G321" s="441"/>
      <c r="H321" s="441">
        <f t="shared" si="74"/>
        <v>0</v>
      </c>
      <c r="I321" s="441"/>
      <c r="J321" s="445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  <c r="AA321" s="358"/>
      <c r="AB321" s="358"/>
      <c r="AC321" s="358"/>
      <c r="AD321" s="358"/>
      <c r="AE321" s="358"/>
      <c r="AF321" s="358"/>
      <c r="AG321" s="358"/>
      <c r="AH321" s="358"/>
      <c r="AI321" s="358"/>
      <c r="AJ321" s="358"/>
    </row>
    <row r="322" spans="1:36" x14ac:dyDescent="0.25">
      <c r="A322" s="353" t="s">
        <v>241</v>
      </c>
      <c r="B322" s="353" t="s">
        <v>241</v>
      </c>
      <c r="C322" s="441">
        <f t="shared" ref="C322:H322" si="75">C78</f>
        <v>6000</v>
      </c>
      <c r="D322" s="441"/>
      <c r="E322" s="441"/>
      <c r="F322" s="441"/>
      <c r="G322" s="441"/>
      <c r="H322" s="441">
        <f t="shared" si="75"/>
        <v>1</v>
      </c>
      <c r="I322" s="441"/>
      <c r="J322" s="445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</row>
    <row r="323" spans="1:36" x14ac:dyDescent="0.25">
      <c r="A323" s="353" t="s">
        <v>241</v>
      </c>
      <c r="B323" s="353" t="s">
        <v>446</v>
      </c>
      <c r="C323" s="441">
        <f t="shared" ref="C323:H323" si="76">C79</f>
        <v>20000</v>
      </c>
      <c r="D323" s="441"/>
      <c r="E323" s="441"/>
      <c r="F323" s="441"/>
      <c r="G323" s="441"/>
      <c r="H323" s="441">
        <f t="shared" si="76"/>
        <v>0</v>
      </c>
      <c r="I323" s="441"/>
      <c r="J323" s="445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58"/>
      <c r="AJ323" s="358"/>
    </row>
    <row r="324" spans="1:36" x14ac:dyDescent="0.25">
      <c r="A324" s="353" t="s">
        <v>396</v>
      </c>
      <c r="B324" s="353" t="s">
        <v>396</v>
      </c>
      <c r="C324" s="441">
        <f t="shared" ref="C324:H324" si="77">C80</f>
        <v>2500</v>
      </c>
      <c r="D324" s="441"/>
      <c r="E324" s="441"/>
      <c r="F324" s="441"/>
      <c r="G324" s="441"/>
      <c r="H324" s="441">
        <f t="shared" si="77"/>
        <v>0</v>
      </c>
      <c r="I324" s="441"/>
      <c r="J324" s="445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  <c r="AA324" s="358"/>
      <c r="AB324" s="358"/>
      <c r="AC324" s="358"/>
      <c r="AD324" s="358"/>
      <c r="AE324" s="358"/>
      <c r="AF324" s="358"/>
      <c r="AG324" s="358"/>
      <c r="AH324" s="358"/>
      <c r="AI324" s="358"/>
      <c r="AJ324" s="358"/>
    </row>
    <row r="325" spans="1:36" x14ac:dyDescent="0.25">
      <c r="A325" s="353" t="s">
        <v>522</v>
      </c>
      <c r="B325" s="353" t="s">
        <v>523</v>
      </c>
      <c r="C325" s="441">
        <f t="shared" ref="C325:H325" si="78">C81</f>
        <v>2500</v>
      </c>
      <c r="D325" s="441"/>
      <c r="E325" s="441"/>
      <c r="F325" s="441"/>
      <c r="G325" s="441"/>
      <c r="H325" s="441">
        <f t="shared" si="78"/>
        <v>0</v>
      </c>
      <c r="I325" s="441"/>
      <c r="J325" s="445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  <c r="AA325" s="358"/>
      <c r="AB325" s="358"/>
      <c r="AC325" s="358"/>
      <c r="AD325" s="358"/>
      <c r="AE325" s="358"/>
      <c r="AF325" s="358"/>
      <c r="AG325" s="358"/>
      <c r="AH325" s="358"/>
      <c r="AI325" s="358"/>
      <c r="AJ325" s="358"/>
    </row>
    <row r="326" spans="1:36" x14ac:dyDescent="0.25">
      <c r="A326" s="353" t="s">
        <v>516</v>
      </c>
      <c r="B326" s="353" t="s">
        <v>517</v>
      </c>
      <c r="C326" s="441">
        <f t="shared" ref="C326:H326" si="79">C82</f>
        <v>2500</v>
      </c>
      <c r="D326" s="441"/>
      <c r="E326" s="441"/>
      <c r="F326" s="441"/>
      <c r="G326" s="441"/>
      <c r="H326" s="441">
        <f t="shared" si="79"/>
        <v>0</v>
      </c>
      <c r="I326" s="441"/>
      <c r="J326" s="445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  <c r="AH326" s="358"/>
      <c r="AI326" s="358"/>
      <c r="AJ326" s="358"/>
    </row>
    <row r="327" spans="1:36" x14ac:dyDescent="0.25">
      <c r="A327" s="353" t="s">
        <v>535</v>
      </c>
      <c r="B327" s="353" t="s">
        <v>535</v>
      </c>
      <c r="C327" s="441">
        <f t="shared" ref="C327:H327" si="80">C83</f>
        <v>4992</v>
      </c>
      <c r="D327" s="441"/>
      <c r="E327" s="441"/>
      <c r="F327" s="441"/>
      <c r="G327" s="441"/>
      <c r="H327" s="441">
        <f t="shared" si="80"/>
        <v>0</v>
      </c>
      <c r="I327" s="441"/>
      <c r="J327" s="445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  <c r="AA327" s="358"/>
      <c r="AB327" s="358"/>
      <c r="AC327" s="358"/>
      <c r="AD327" s="358"/>
      <c r="AE327" s="358"/>
      <c r="AF327" s="358"/>
      <c r="AG327" s="358"/>
      <c r="AH327" s="358"/>
      <c r="AI327" s="358"/>
      <c r="AJ327" s="358"/>
    </row>
    <row r="328" spans="1:36" x14ac:dyDescent="0.25">
      <c r="A328" s="353" t="s">
        <v>424</v>
      </c>
      <c r="B328" s="353" t="s">
        <v>424</v>
      </c>
      <c r="C328" s="441">
        <f t="shared" ref="C328:H328" si="81">C84</f>
        <v>1002</v>
      </c>
      <c r="D328" s="441"/>
      <c r="E328" s="441"/>
      <c r="F328" s="441"/>
      <c r="G328" s="441"/>
      <c r="H328" s="441">
        <f t="shared" si="81"/>
        <v>0</v>
      </c>
      <c r="I328" s="441"/>
      <c r="J328" s="445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  <c r="AA328" s="358"/>
      <c r="AB328" s="358"/>
      <c r="AC328" s="358"/>
      <c r="AD328" s="358"/>
      <c r="AE328" s="358"/>
      <c r="AF328" s="358"/>
      <c r="AG328" s="358"/>
      <c r="AH328" s="358"/>
      <c r="AI328" s="358"/>
      <c r="AJ328" s="358"/>
    </row>
    <row r="329" spans="1:36" x14ac:dyDescent="0.25">
      <c r="A329" s="353" t="s">
        <v>438</v>
      </c>
      <c r="B329" s="353" t="s">
        <v>438</v>
      </c>
      <c r="C329" s="441">
        <f t="shared" ref="C329:H329" si="82">C85</f>
        <v>2500</v>
      </c>
      <c r="D329" s="441"/>
      <c r="E329" s="441"/>
      <c r="F329" s="441"/>
      <c r="G329" s="441"/>
      <c r="H329" s="441">
        <f t="shared" si="82"/>
        <v>0</v>
      </c>
      <c r="I329" s="441"/>
      <c r="J329" s="445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  <c r="AA329" s="358"/>
      <c r="AB329" s="358"/>
      <c r="AC329" s="358"/>
      <c r="AD329" s="358"/>
      <c r="AE329" s="358"/>
      <c r="AF329" s="358"/>
      <c r="AG329" s="358"/>
      <c r="AH329" s="358"/>
      <c r="AI329" s="358"/>
      <c r="AJ329" s="358"/>
    </row>
    <row r="330" spans="1:36" x14ac:dyDescent="0.25">
      <c r="A330" s="353" t="s">
        <v>452</v>
      </c>
      <c r="B330" s="353" t="s">
        <v>453</v>
      </c>
      <c r="C330" s="441">
        <f t="shared" ref="C330:H330" si="83">C86</f>
        <v>6250</v>
      </c>
      <c r="D330" s="441"/>
      <c r="E330" s="441"/>
      <c r="F330" s="441"/>
      <c r="G330" s="441"/>
      <c r="H330" s="441">
        <f t="shared" si="83"/>
        <v>0</v>
      </c>
      <c r="I330" s="441"/>
      <c r="J330" s="445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  <c r="AA330" s="358"/>
      <c r="AB330" s="358"/>
      <c r="AC330" s="358"/>
      <c r="AD330" s="358"/>
      <c r="AE330" s="358"/>
      <c r="AF330" s="358"/>
      <c r="AG330" s="358"/>
      <c r="AH330" s="358"/>
      <c r="AI330" s="358"/>
      <c r="AJ330" s="358"/>
    </row>
    <row r="331" spans="1:36" x14ac:dyDescent="0.25">
      <c r="A331" s="353" t="s">
        <v>538</v>
      </c>
      <c r="B331" s="353" t="s">
        <v>538</v>
      </c>
      <c r="C331" s="441">
        <f t="shared" ref="C331:H331" si="84">C87</f>
        <v>2500</v>
      </c>
      <c r="D331" s="441"/>
      <c r="E331" s="441"/>
      <c r="F331" s="441"/>
      <c r="G331" s="441"/>
      <c r="H331" s="441">
        <f t="shared" si="84"/>
        <v>0</v>
      </c>
      <c r="I331" s="441"/>
      <c r="J331" s="445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  <c r="AA331" s="358"/>
      <c r="AB331" s="358"/>
      <c r="AC331" s="358"/>
      <c r="AD331" s="358"/>
      <c r="AE331" s="358"/>
      <c r="AF331" s="358"/>
      <c r="AG331" s="358"/>
      <c r="AH331" s="358"/>
      <c r="AI331" s="358"/>
      <c r="AJ331" s="358"/>
    </row>
    <row r="332" spans="1:36" x14ac:dyDescent="0.25">
      <c r="A332" s="353" t="s">
        <v>242</v>
      </c>
      <c r="B332" s="353" t="s">
        <v>455</v>
      </c>
      <c r="C332" s="441">
        <f t="shared" ref="C332:H332" si="85">C88</f>
        <v>25000</v>
      </c>
      <c r="D332" s="441"/>
      <c r="E332" s="441"/>
      <c r="F332" s="441"/>
      <c r="G332" s="441"/>
      <c r="H332" s="441">
        <f t="shared" si="85"/>
        <v>1</v>
      </c>
      <c r="I332" s="441"/>
      <c r="J332" s="445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  <c r="AA332" s="358"/>
      <c r="AB332" s="358"/>
      <c r="AC332" s="358"/>
      <c r="AD332" s="358"/>
      <c r="AE332" s="358"/>
      <c r="AF332" s="358"/>
      <c r="AG332" s="358"/>
      <c r="AH332" s="358"/>
      <c r="AI332" s="358"/>
      <c r="AJ332" s="358"/>
    </row>
    <row r="333" spans="1:36" x14ac:dyDescent="0.25">
      <c r="A333" s="353" t="s">
        <v>242</v>
      </c>
      <c r="B333" s="353" t="s">
        <v>277</v>
      </c>
      <c r="C333" s="441">
        <f t="shared" ref="C333:H333" si="86">C89</f>
        <v>40000</v>
      </c>
      <c r="D333" s="441"/>
      <c r="E333" s="441"/>
      <c r="F333" s="441"/>
      <c r="G333" s="441"/>
      <c r="H333" s="441">
        <f t="shared" si="86"/>
        <v>1</v>
      </c>
      <c r="I333" s="441"/>
      <c r="J333" s="445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  <c r="AA333" s="358"/>
      <c r="AB333" s="358"/>
      <c r="AC333" s="358"/>
      <c r="AD333" s="358"/>
      <c r="AE333" s="358"/>
      <c r="AF333" s="358"/>
      <c r="AG333" s="358"/>
      <c r="AH333" s="358"/>
      <c r="AI333" s="358"/>
      <c r="AJ333" s="358"/>
    </row>
    <row r="334" spans="1:36" x14ac:dyDescent="0.25">
      <c r="A334" s="353" t="s">
        <v>276</v>
      </c>
      <c r="B334" s="353" t="s">
        <v>276</v>
      </c>
      <c r="C334" s="441">
        <f t="shared" ref="C334:H334" si="87">C90</f>
        <v>10000</v>
      </c>
      <c r="D334" s="441"/>
      <c r="E334" s="441"/>
      <c r="F334" s="441"/>
      <c r="G334" s="441"/>
      <c r="H334" s="441">
        <f t="shared" si="87"/>
        <v>0</v>
      </c>
      <c r="I334" s="441"/>
      <c r="J334" s="445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  <c r="AA334" s="358"/>
      <c r="AB334" s="358"/>
      <c r="AC334" s="358"/>
      <c r="AD334" s="358"/>
      <c r="AE334" s="358"/>
      <c r="AF334" s="358"/>
      <c r="AG334" s="358"/>
      <c r="AH334" s="358"/>
      <c r="AI334" s="358"/>
      <c r="AJ334" s="358"/>
    </row>
    <row r="335" spans="1:36" x14ac:dyDescent="0.25">
      <c r="A335" s="353" t="s">
        <v>519</v>
      </c>
      <c r="B335" s="353" t="s">
        <v>519</v>
      </c>
      <c r="C335" s="441">
        <f t="shared" ref="C335:H335" si="88">C91</f>
        <v>3000</v>
      </c>
      <c r="D335" s="441"/>
      <c r="E335" s="441"/>
      <c r="F335" s="441"/>
      <c r="G335" s="441"/>
      <c r="H335" s="441">
        <f t="shared" si="88"/>
        <v>0</v>
      </c>
      <c r="I335" s="441"/>
      <c r="J335" s="445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  <c r="AA335" s="358"/>
      <c r="AB335" s="358"/>
      <c r="AC335" s="358"/>
      <c r="AD335" s="358"/>
      <c r="AE335" s="358"/>
      <c r="AF335" s="358"/>
      <c r="AG335" s="358"/>
      <c r="AH335" s="358"/>
      <c r="AI335" s="358"/>
      <c r="AJ335" s="358"/>
    </row>
    <row r="336" spans="1:36" x14ac:dyDescent="0.25">
      <c r="A336" s="353" t="s">
        <v>350</v>
      </c>
      <c r="B336" s="353" t="s">
        <v>350</v>
      </c>
      <c r="C336" s="441">
        <f t="shared" ref="C336:H336" si="89">C92</f>
        <v>3000</v>
      </c>
      <c r="D336" s="441"/>
      <c r="E336" s="441"/>
      <c r="F336" s="441"/>
      <c r="G336" s="441"/>
      <c r="H336" s="441">
        <f t="shared" si="89"/>
        <v>0</v>
      </c>
      <c r="I336" s="441"/>
      <c r="J336" s="445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  <c r="AA336" s="358"/>
      <c r="AB336" s="358"/>
      <c r="AC336" s="358"/>
      <c r="AD336" s="358"/>
      <c r="AE336" s="358"/>
      <c r="AF336" s="358"/>
      <c r="AG336" s="358"/>
      <c r="AH336" s="358"/>
      <c r="AI336" s="358"/>
      <c r="AJ336" s="358"/>
    </row>
    <row r="337" spans="1:36" x14ac:dyDescent="0.25">
      <c r="A337" s="353" t="s">
        <v>462</v>
      </c>
      <c r="B337" s="353" t="s">
        <v>462</v>
      </c>
      <c r="C337" s="441">
        <f t="shared" ref="C337:H337" si="90">C93</f>
        <v>5000</v>
      </c>
      <c r="D337" s="441"/>
      <c r="E337" s="441"/>
      <c r="F337" s="441"/>
      <c r="G337" s="441"/>
      <c r="H337" s="441">
        <f t="shared" si="90"/>
        <v>0</v>
      </c>
      <c r="I337" s="441"/>
      <c r="J337" s="445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  <c r="AA337" s="358"/>
      <c r="AB337" s="358"/>
      <c r="AC337" s="358"/>
      <c r="AD337" s="358"/>
      <c r="AE337" s="358"/>
      <c r="AF337" s="358"/>
      <c r="AG337" s="358"/>
      <c r="AH337" s="358"/>
      <c r="AI337" s="358"/>
      <c r="AJ337" s="358"/>
    </row>
    <row r="338" spans="1:36" x14ac:dyDescent="0.25">
      <c r="A338" s="353" t="s">
        <v>305</v>
      </c>
      <c r="B338" s="353" t="s">
        <v>305</v>
      </c>
      <c r="C338" s="441">
        <f t="shared" ref="C338:H338" si="91">C94</f>
        <v>2500</v>
      </c>
      <c r="D338" s="441"/>
      <c r="E338" s="441"/>
      <c r="F338" s="441"/>
      <c r="G338" s="441"/>
      <c r="H338" s="441">
        <f t="shared" si="91"/>
        <v>0</v>
      </c>
      <c r="I338" s="441"/>
      <c r="J338" s="445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  <c r="AA338" s="358"/>
      <c r="AB338" s="358"/>
      <c r="AC338" s="358"/>
      <c r="AD338" s="358"/>
      <c r="AE338" s="358"/>
      <c r="AF338" s="358"/>
      <c r="AG338" s="358"/>
      <c r="AH338" s="358"/>
      <c r="AI338" s="358"/>
      <c r="AJ338" s="358"/>
    </row>
    <row r="339" spans="1:36" x14ac:dyDescent="0.25">
      <c r="A339" s="353" t="s">
        <v>282</v>
      </c>
      <c r="B339" s="353" t="s">
        <v>282</v>
      </c>
      <c r="C339" s="441">
        <f t="shared" ref="C339:H339" si="92">C95</f>
        <v>2496</v>
      </c>
      <c r="D339" s="441"/>
      <c r="E339" s="441"/>
      <c r="F339" s="441"/>
      <c r="G339" s="441"/>
      <c r="H339" s="441">
        <f t="shared" si="92"/>
        <v>0</v>
      </c>
      <c r="I339" s="441"/>
      <c r="J339" s="445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  <c r="AA339" s="358"/>
      <c r="AB339" s="358"/>
      <c r="AC339" s="358"/>
      <c r="AD339" s="358"/>
      <c r="AE339" s="358"/>
      <c r="AF339" s="358"/>
      <c r="AG339" s="358"/>
      <c r="AH339" s="358"/>
      <c r="AI339" s="358"/>
      <c r="AJ339" s="358"/>
    </row>
    <row r="340" spans="1:36" x14ac:dyDescent="0.25">
      <c r="A340" s="353" t="s">
        <v>243</v>
      </c>
      <c r="B340" s="353" t="s">
        <v>514</v>
      </c>
      <c r="C340" s="441">
        <f t="shared" ref="C340:H340" si="93">C96</f>
        <v>5000</v>
      </c>
      <c r="D340" s="441"/>
      <c r="E340" s="441"/>
      <c r="F340" s="441"/>
      <c r="G340" s="441"/>
      <c r="H340" s="441">
        <f t="shared" si="93"/>
        <v>0</v>
      </c>
      <c r="I340" s="441"/>
      <c r="J340" s="445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  <c r="AA340" s="358"/>
      <c r="AB340" s="358"/>
      <c r="AC340" s="358"/>
      <c r="AD340" s="358"/>
      <c r="AE340" s="358"/>
      <c r="AF340" s="358"/>
      <c r="AG340" s="358"/>
      <c r="AH340" s="358"/>
      <c r="AI340" s="358"/>
      <c r="AJ340" s="358"/>
    </row>
    <row r="341" spans="1:36" x14ac:dyDescent="0.25">
      <c r="A341" s="353" t="s">
        <v>243</v>
      </c>
      <c r="B341" s="353" t="s">
        <v>456</v>
      </c>
      <c r="C341" s="441">
        <f t="shared" ref="C341:H341" si="94">C97</f>
        <v>6250</v>
      </c>
      <c r="D341" s="441"/>
      <c r="E341" s="441"/>
      <c r="F341" s="441"/>
      <c r="G341" s="441"/>
      <c r="H341" s="441">
        <f t="shared" si="94"/>
        <v>0</v>
      </c>
      <c r="I341" s="441"/>
      <c r="J341" s="445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  <c r="Y341" s="358"/>
      <c r="Z341" s="358"/>
      <c r="AA341" s="358"/>
      <c r="AB341" s="358"/>
      <c r="AC341" s="358"/>
      <c r="AD341" s="358"/>
      <c r="AE341" s="358"/>
      <c r="AF341" s="358"/>
      <c r="AG341" s="358"/>
      <c r="AH341" s="358"/>
      <c r="AI341" s="358"/>
      <c r="AJ341" s="358"/>
    </row>
    <row r="342" spans="1:36" x14ac:dyDescent="0.25">
      <c r="A342" s="353" t="s">
        <v>411</v>
      </c>
      <c r="B342" s="353" t="s">
        <v>411</v>
      </c>
      <c r="C342" s="441">
        <f t="shared" ref="C342:H342" si="95">C98</f>
        <v>2500</v>
      </c>
      <c r="D342" s="441"/>
      <c r="E342" s="441"/>
      <c r="F342" s="441"/>
      <c r="G342" s="441"/>
      <c r="H342" s="441">
        <f t="shared" si="95"/>
        <v>0</v>
      </c>
      <c r="I342" s="441"/>
      <c r="J342" s="445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  <c r="AA342" s="358"/>
      <c r="AB342" s="358"/>
      <c r="AC342" s="358"/>
      <c r="AD342" s="358"/>
      <c r="AE342" s="358"/>
      <c r="AF342" s="358"/>
      <c r="AG342" s="358"/>
      <c r="AH342" s="358"/>
      <c r="AI342" s="358"/>
      <c r="AJ342" s="358"/>
    </row>
    <row r="343" spans="1:36" x14ac:dyDescent="0.25">
      <c r="A343" s="353" t="s">
        <v>524</v>
      </c>
      <c r="B343" s="353" t="s">
        <v>524</v>
      </c>
      <c r="C343" s="441">
        <f t="shared" ref="C343:H343" si="96">C99</f>
        <v>2333</v>
      </c>
      <c r="D343" s="441"/>
      <c r="E343" s="441"/>
      <c r="F343" s="441"/>
      <c r="G343" s="441"/>
      <c r="H343" s="441">
        <f t="shared" si="96"/>
        <v>0</v>
      </c>
      <c r="I343" s="441"/>
      <c r="J343" s="445"/>
      <c r="K343" s="358"/>
      <c r="L343" s="358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  <c r="Y343" s="358"/>
      <c r="Z343" s="358"/>
      <c r="AA343" s="358"/>
      <c r="AB343" s="358"/>
      <c r="AC343" s="358"/>
      <c r="AD343" s="358"/>
      <c r="AE343" s="358"/>
      <c r="AF343" s="358"/>
      <c r="AG343" s="358"/>
      <c r="AH343" s="358"/>
      <c r="AI343" s="358"/>
      <c r="AJ343" s="358"/>
    </row>
    <row r="344" spans="1:36" x14ac:dyDescent="0.25">
      <c r="A344" s="353" t="s">
        <v>318</v>
      </c>
      <c r="B344" s="353" t="s">
        <v>318</v>
      </c>
      <c r="C344" s="441">
        <f t="shared" ref="C344:H344" si="97">C100</f>
        <v>5000</v>
      </c>
      <c r="D344" s="441"/>
      <c r="E344" s="441"/>
      <c r="F344" s="441"/>
      <c r="G344" s="441"/>
      <c r="H344" s="441">
        <f t="shared" si="97"/>
        <v>0</v>
      </c>
      <c r="I344" s="441"/>
      <c r="J344" s="445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  <c r="AA344" s="358"/>
      <c r="AB344" s="358"/>
      <c r="AC344" s="358"/>
      <c r="AD344" s="358"/>
      <c r="AE344" s="358"/>
      <c r="AF344" s="358"/>
      <c r="AG344" s="358"/>
      <c r="AH344" s="358"/>
      <c r="AI344" s="358"/>
      <c r="AJ344" s="358"/>
    </row>
    <row r="345" spans="1:36" x14ac:dyDescent="0.25">
      <c r="A345" s="353" t="s">
        <v>400</v>
      </c>
      <c r="B345" s="353" t="s">
        <v>400</v>
      </c>
      <c r="C345" s="441">
        <f t="shared" ref="C345:H345" si="98">C101</f>
        <v>1998.0000000000002</v>
      </c>
      <c r="D345" s="441"/>
      <c r="E345" s="441"/>
      <c r="F345" s="441"/>
      <c r="G345" s="441"/>
      <c r="H345" s="441">
        <f t="shared" si="98"/>
        <v>0</v>
      </c>
      <c r="I345" s="441"/>
      <c r="J345" s="445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</row>
    <row r="346" spans="1:36" x14ac:dyDescent="0.25">
      <c r="A346" s="353" t="s">
        <v>334</v>
      </c>
      <c r="B346" s="353" t="s">
        <v>334</v>
      </c>
      <c r="C346" s="441">
        <f t="shared" ref="C346:H346" si="99">C102</f>
        <v>500</v>
      </c>
      <c r="D346" s="441"/>
      <c r="E346" s="441"/>
      <c r="F346" s="441"/>
      <c r="G346" s="441"/>
      <c r="H346" s="441">
        <f t="shared" si="99"/>
        <v>0</v>
      </c>
      <c r="I346" s="441"/>
      <c r="J346" s="445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358"/>
      <c r="AA346" s="358"/>
      <c r="AB346" s="358"/>
      <c r="AC346" s="358"/>
      <c r="AD346" s="358"/>
      <c r="AE346" s="358"/>
      <c r="AF346" s="358"/>
      <c r="AG346" s="358"/>
      <c r="AH346" s="358"/>
      <c r="AI346" s="358"/>
      <c r="AJ346" s="358"/>
    </row>
    <row r="347" spans="1:36" x14ac:dyDescent="0.25">
      <c r="A347" s="353" t="s">
        <v>420</v>
      </c>
      <c r="B347" s="353" t="s">
        <v>421</v>
      </c>
      <c r="C347" s="441">
        <f t="shared" ref="C347:H347" si="100">C103</f>
        <v>6250</v>
      </c>
      <c r="D347" s="441"/>
      <c r="E347" s="441"/>
      <c r="F347" s="441"/>
      <c r="G347" s="441"/>
      <c r="H347" s="441">
        <f t="shared" si="100"/>
        <v>0</v>
      </c>
      <c r="I347" s="441"/>
      <c r="J347" s="445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358"/>
      <c r="AA347" s="358"/>
      <c r="AB347" s="358"/>
      <c r="AC347" s="358"/>
      <c r="AD347" s="358"/>
      <c r="AE347" s="358"/>
      <c r="AF347" s="358"/>
      <c r="AG347" s="358"/>
      <c r="AH347" s="358"/>
      <c r="AI347" s="358"/>
      <c r="AJ347" s="358"/>
    </row>
    <row r="348" spans="1:36" x14ac:dyDescent="0.25">
      <c r="A348" s="353" t="s">
        <v>245</v>
      </c>
      <c r="B348" s="353" t="s">
        <v>408</v>
      </c>
      <c r="C348" s="441">
        <f t="shared" ref="C348:H348" si="101">C104</f>
        <v>6250</v>
      </c>
      <c r="D348" s="441"/>
      <c r="E348" s="441"/>
      <c r="F348" s="441"/>
      <c r="G348" s="441"/>
      <c r="H348" s="441">
        <f t="shared" si="101"/>
        <v>0</v>
      </c>
      <c r="I348" s="441"/>
      <c r="J348" s="445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</row>
    <row r="349" spans="1:36" x14ac:dyDescent="0.25">
      <c r="A349" s="353" t="s">
        <v>245</v>
      </c>
      <c r="B349" s="353" t="s">
        <v>362</v>
      </c>
      <c r="C349" s="441">
        <f t="shared" ref="C349:H349" si="102">C105</f>
        <v>6250</v>
      </c>
      <c r="D349" s="441"/>
      <c r="E349" s="441"/>
      <c r="F349" s="441"/>
      <c r="G349" s="441"/>
      <c r="H349" s="441">
        <f t="shared" si="102"/>
        <v>0</v>
      </c>
      <c r="I349" s="441"/>
      <c r="J349" s="445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358"/>
      <c r="AA349" s="358"/>
      <c r="AB349" s="358"/>
      <c r="AC349" s="358"/>
      <c r="AD349" s="358"/>
      <c r="AE349" s="358"/>
      <c r="AF349" s="358"/>
      <c r="AG349" s="358"/>
      <c r="AH349" s="358"/>
      <c r="AI349" s="358"/>
      <c r="AJ349" s="358"/>
    </row>
    <row r="350" spans="1:36" x14ac:dyDescent="0.25">
      <c r="A350" s="353" t="s">
        <v>412</v>
      </c>
      <c r="B350" s="353" t="s">
        <v>413</v>
      </c>
      <c r="C350" s="441">
        <f t="shared" ref="C350:H350" si="103">C106</f>
        <v>20000</v>
      </c>
      <c r="D350" s="441"/>
      <c r="E350" s="441"/>
      <c r="F350" s="441"/>
      <c r="G350" s="441"/>
      <c r="H350" s="441">
        <f t="shared" si="103"/>
        <v>0</v>
      </c>
      <c r="I350" s="441"/>
      <c r="J350" s="445"/>
      <c r="K350" s="358"/>
      <c r="L350" s="358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  <c r="Y350" s="358"/>
      <c r="Z350" s="358"/>
      <c r="AA350" s="358"/>
      <c r="AB350" s="358"/>
      <c r="AC350" s="358"/>
      <c r="AD350" s="358"/>
      <c r="AE350" s="358"/>
      <c r="AF350" s="358"/>
      <c r="AG350" s="358"/>
      <c r="AH350" s="358"/>
      <c r="AI350" s="358"/>
      <c r="AJ350" s="358"/>
    </row>
    <row r="351" spans="1:36" x14ac:dyDescent="0.25">
      <c r="A351" s="353" t="s">
        <v>246</v>
      </c>
      <c r="B351" s="353" t="s">
        <v>274</v>
      </c>
      <c r="C351" s="441">
        <f t="shared" ref="C351:H351" si="104">C107</f>
        <v>40000</v>
      </c>
      <c r="D351" s="441"/>
      <c r="E351" s="441"/>
      <c r="F351" s="441"/>
      <c r="G351" s="441"/>
      <c r="H351" s="441">
        <f t="shared" si="104"/>
        <v>0</v>
      </c>
      <c r="I351" s="441"/>
      <c r="J351" s="445"/>
      <c r="K351" s="358"/>
      <c r="L351" s="358"/>
      <c r="M351" s="358"/>
      <c r="N351" s="358"/>
      <c r="O351" s="358"/>
      <c r="P351" s="358"/>
      <c r="Q351" s="358"/>
      <c r="R351" s="358"/>
      <c r="S351" s="358"/>
      <c r="T351" s="358"/>
      <c r="U351" s="358"/>
      <c r="V351" s="358"/>
      <c r="W351" s="358"/>
      <c r="X351" s="358"/>
      <c r="Y351" s="358"/>
      <c r="Z351" s="358"/>
      <c r="AA351" s="358"/>
      <c r="AB351" s="358"/>
      <c r="AC351" s="358"/>
      <c r="AD351" s="358"/>
      <c r="AE351" s="358"/>
      <c r="AF351" s="358"/>
      <c r="AG351" s="358"/>
      <c r="AH351" s="358"/>
      <c r="AI351" s="358"/>
      <c r="AJ351" s="358"/>
    </row>
    <row r="352" spans="1:36" x14ac:dyDescent="0.25">
      <c r="A352" s="353" t="s">
        <v>247</v>
      </c>
      <c r="B352" s="353" t="s">
        <v>269</v>
      </c>
      <c r="C352" s="441">
        <f t="shared" ref="C352:H352" si="105">C108</f>
        <v>25000</v>
      </c>
      <c r="D352" s="441"/>
      <c r="E352" s="441"/>
      <c r="F352" s="441"/>
      <c r="G352" s="441"/>
      <c r="H352" s="441">
        <f t="shared" si="105"/>
        <v>0</v>
      </c>
      <c r="I352" s="441"/>
      <c r="J352" s="445"/>
      <c r="K352" s="358"/>
      <c r="L352" s="358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  <c r="Y352" s="358"/>
      <c r="Z352" s="358"/>
      <c r="AA352" s="358"/>
      <c r="AB352" s="358"/>
      <c r="AC352" s="358"/>
      <c r="AD352" s="358"/>
      <c r="AE352" s="358"/>
      <c r="AF352" s="358"/>
      <c r="AG352" s="358"/>
      <c r="AH352" s="358"/>
      <c r="AI352" s="358"/>
      <c r="AJ352" s="358"/>
    </row>
    <row r="353" spans="1:36" x14ac:dyDescent="0.25">
      <c r="A353" s="353" t="s">
        <v>247</v>
      </c>
      <c r="B353" s="353" t="s">
        <v>473</v>
      </c>
      <c r="C353" s="441">
        <f t="shared" ref="C353:H353" si="106">C109</f>
        <v>12500</v>
      </c>
      <c r="D353" s="441"/>
      <c r="E353" s="441"/>
      <c r="F353" s="441"/>
      <c r="G353" s="441"/>
      <c r="H353" s="441">
        <f t="shared" si="106"/>
        <v>0</v>
      </c>
      <c r="I353" s="441"/>
      <c r="J353" s="445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  <c r="Y353" s="358"/>
      <c r="Z353" s="358"/>
      <c r="AA353" s="358"/>
      <c r="AB353" s="358"/>
      <c r="AC353" s="358"/>
      <c r="AD353" s="358"/>
      <c r="AE353" s="358"/>
      <c r="AF353" s="358"/>
      <c r="AG353" s="358"/>
      <c r="AH353" s="358"/>
      <c r="AI353" s="358"/>
      <c r="AJ353" s="358"/>
    </row>
    <row r="354" spans="1:36" x14ac:dyDescent="0.25">
      <c r="A354" s="353" t="s">
        <v>325</v>
      </c>
      <c r="B354" s="353" t="s">
        <v>325</v>
      </c>
      <c r="C354" s="441">
        <f t="shared" ref="C354:H354" si="107">C110</f>
        <v>20000</v>
      </c>
      <c r="D354" s="441"/>
      <c r="E354" s="441"/>
      <c r="F354" s="441"/>
      <c r="G354" s="441"/>
      <c r="H354" s="441">
        <f t="shared" si="107"/>
        <v>0</v>
      </c>
      <c r="I354" s="441"/>
      <c r="J354" s="445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358"/>
      <c r="AA354" s="358"/>
      <c r="AB354" s="358"/>
      <c r="AC354" s="358"/>
      <c r="AD354" s="358"/>
      <c r="AE354" s="358"/>
      <c r="AF354" s="358"/>
      <c r="AG354" s="358"/>
      <c r="AH354" s="358"/>
      <c r="AI354" s="358"/>
      <c r="AJ354" s="358"/>
    </row>
    <row r="355" spans="1:36" x14ac:dyDescent="0.25">
      <c r="A355" s="353" t="s">
        <v>248</v>
      </c>
      <c r="B355" s="353" t="s">
        <v>297</v>
      </c>
      <c r="C355" s="441">
        <f t="shared" ref="C355:H355" si="108">C111</f>
        <v>20000</v>
      </c>
      <c r="D355" s="441"/>
      <c r="E355" s="441"/>
      <c r="F355" s="441"/>
      <c r="G355" s="441"/>
      <c r="H355" s="441">
        <f t="shared" si="108"/>
        <v>0</v>
      </c>
      <c r="I355" s="441"/>
      <c r="J355" s="445"/>
      <c r="K355" s="358"/>
      <c r="L355" s="358"/>
      <c r="M355" s="358"/>
      <c r="N355" s="358"/>
      <c r="O355" s="358"/>
      <c r="P355" s="358"/>
      <c r="Q355" s="358"/>
      <c r="R355" s="358"/>
      <c r="S355" s="358"/>
      <c r="T355" s="358"/>
      <c r="U355" s="358"/>
      <c r="V355" s="358"/>
      <c r="W355" s="358"/>
      <c r="X355" s="358"/>
      <c r="Y355" s="358"/>
      <c r="Z355" s="358"/>
      <c r="AA355" s="358"/>
      <c r="AB355" s="358"/>
      <c r="AC355" s="358"/>
      <c r="AD355" s="358"/>
      <c r="AE355" s="358"/>
      <c r="AF355" s="358"/>
      <c r="AG355" s="358"/>
      <c r="AH355" s="358"/>
      <c r="AI355" s="358"/>
      <c r="AJ355" s="358"/>
    </row>
    <row r="356" spans="1:36" x14ac:dyDescent="0.25">
      <c r="A356" s="353" t="s">
        <v>248</v>
      </c>
      <c r="B356" s="353" t="s">
        <v>356</v>
      </c>
      <c r="C356" s="441">
        <f t="shared" ref="C356:H356" si="109">C112</f>
        <v>20000</v>
      </c>
      <c r="D356" s="441"/>
      <c r="E356" s="441"/>
      <c r="F356" s="441"/>
      <c r="G356" s="441"/>
      <c r="H356" s="441">
        <f t="shared" si="109"/>
        <v>0</v>
      </c>
      <c r="I356" s="441"/>
      <c r="J356" s="445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358"/>
      <c r="AA356" s="358"/>
      <c r="AB356" s="358"/>
      <c r="AC356" s="358"/>
      <c r="AD356" s="358"/>
      <c r="AE356" s="358"/>
      <c r="AF356" s="358"/>
      <c r="AG356" s="358"/>
      <c r="AH356" s="358"/>
      <c r="AI356" s="358"/>
      <c r="AJ356" s="358"/>
    </row>
    <row r="357" spans="1:36" x14ac:dyDescent="0.25">
      <c r="A357" s="353" t="s">
        <v>249</v>
      </c>
      <c r="B357" s="353" t="s">
        <v>352</v>
      </c>
      <c r="C357" s="441">
        <f t="shared" ref="C357:H357" si="110">C113</f>
        <v>20000</v>
      </c>
      <c r="D357" s="441"/>
      <c r="E357" s="441"/>
      <c r="F357" s="441"/>
      <c r="G357" s="441"/>
      <c r="H357" s="441">
        <f t="shared" si="110"/>
        <v>0</v>
      </c>
      <c r="I357" s="441"/>
      <c r="J357" s="445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  <c r="AA357" s="358"/>
      <c r="AB357" s="358"/>
      <c r="AC357" s="358"/>
      <c r="AD357" s="358"/>
      <c r="AE357" s="358"/>
      <c r="AF357" s="358"/>
      <c r="AG357" s="358"/>
      <c r="AH357" s="358"/>
      <c r="AI357" s="358"/>
      <c r="AJ357" s="358"/>
    </row>
    <row r="358" spans="1:36" x14ac:dyDescent="0.25">
      <c r="A358" s="353" t="s">
        <v>249</v>
      </c>
      <c r="B358" s="353" t="s">
        <v>525</v>
      </c>
      <c r="C358" s="441">
        <f t="shared" ref="C358:H358" si="111">C114</f>
        <v>25000</v>
      </c>
      <c r="D358" s="441"/>
      <c r="E358" s="441"/>
      <c r="F358" s="441"/>
      <c r="G358" s="441"/>
      <c r="H358" s="441">
        <f t="shared" si="111"/>
        <v>0</v>
      </c>
      <c r="I358" s="441"/>
      <c r="J358" s="445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  <c r="AA358" s="358"/>
      <c r="AB358" s="358"/>
      <c r="AC358" s="358"/>
      <c r="AD358" s="358"/>
      <c r="AE358" s="358"/>
      <c r="AF358" s="358"/>
      <c r="AG358" s="358"/>
      <c r="AH358" s="358"/>
      <c r="AI358" s="358"/>
      <c r="AJ358" s="358"/>
    </row>
    <row r="359" spans="1:36" x14ac:dyDescent="0.25">
      <c r="A359" s="353" t="s">
        <v>533</v>
      </c>
      <c r="B359" s="353" t="s">
        <v>533</v>
      </c>
      <c r="C359" s="441">
        <f t="shared" ref="C359:H359" si="112">C115</f>
        <v>42000</v>
      </c>
      <c r="D359" s="441"/>
      <c r="E359" s="441"/>
      <c r="F359" s="441"/>
      <c r="G359" s="441"/>
      <c r="H359" s="441">
        <f t="shared" si="112"/>
        <v>0</v>
      </c>
      <c r="I359" s="441"/>
      <c r="J359" s="445"/>
      <c r="K359" s="358"/>
      <c r="L359" s="358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  <c r="Y359" s="358"/>
      <c r="Z359" s="358"/>
      <c r="AA359" s="358"/>
      <c r="AB359" s="358"/>
      <c r="AC359" s="358"/>
      <c r="AD359" s="358"/>
      <c r="AE359" s="358"/>
      <c r="AF359" s="358"/>
      <c r="AG359" s="358"/>
      <c r="AH359" s="358"/>
      <c r="AI359" s="358"/>
      <c r="AJ359" s="358"/>
    </row>
    <row r="360" spans="1:36" x14ac:dyDescent="0.25">
      <c r="A360" s="353" t="s">
        <v>316</v>
      </c>
      <c r="B360" s="353" t="s">
        <v>316</v>
      </c>
      <c r="C360" s="441">
        <f t="shared" ref="C360:H360" si="113">C116</f>
        <v>20000</v>
      </c>
      <c r="D360" s="441"/>
      <c r="E360" s="441"/>
      <c r="F360" s="441"/>
      <c r="G360" s="441"/>
      <c r="H360" s="441">
        <f t="shared" si="113"/>
        <v>0</v>
      </c>
      <c r="I360" s="441"/>
      <c r="J360" s="445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  <c r="AA360" s="358"/>
      <c r="AB360" s="358"/>
      <c r="AC360" s="358"/>
      <c r="AD360" s="358"/>
      <c r="AE360" s="358"/>
      <c r="AF360" s="358"/>
      <c r="AG360" s="358"/>
      <c r="AH360" s="358"/>
      <c r="AI360" s="358"/>
      <c r="AJ360" s="358"/>
    </row>
    <row r="361" spans="1:36" x14ac:dyDescent="0.25">
      <c r="A361" s="353" t="s">
        <v>369</v>
      </c>
      <c r="B361" s="353" t="s">
        <v>370</v>
      </c>
      <c r="C361" s="441">
        <f t="shared" ref="C361:H361" si="114">C117</f>
        <v>1800</v>
      </c>
      <c r="D361" s="441"/>
      <c r="E361" s="441"/>
      <c r="F361" s="441"/>
      <c r="G361" s="441"/>
      <c r="H361" s="441">
        <f t="shared" si="114"/>
        <v>0</v>
      </c>
      <c r="I361" s="441"/>
      <c r="J361" s="445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358"/>
      <c r="AA361" s="358"/>
      <c r="AB361" s="358"/>
      <c r="AC361" s="358"/>
      <c r="AD361" s="358"/>
      <c r="AE361" s="358"/>
      <c r="AF361" s="358"/>
      <c r="AG361" s="358"/>
      <c r="AH361" s="358"/>
      <c r="AI361" s="358"/>
      <c r="AJ361" s="358"/>
    </row>
    <row r="362" spans="1:36" x14ac:dyDescent="0.25">
      <c r="A362" s="353" t="s">
        <v>508</v>
      </c>
      <c r="B362" s="353" t="s">
        <v>509</v>
      </c>
      <c r="C362" s="441">
        <f t="shared" ref="C362:H362" si="115">C118</f>
        <v>5000</v>
      </c>
      <c r="D362" s="441"/>
      <c r="E362" s="441"/>
      <c r="F362" s="441"/>
      <c r="G362" s="441"/>
      <c r="H362" s="441">
        <f t="shared" si="115"/>
        <v>0</v>
      </c>
      <c r="I362" s="441"/>
      <c r="J362" s="445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  <c r="AI362" s="358"/>
      <c r="AJ362" s="358"/>
    </row>
    <row r="363" spans="1:36" x14ac:dyDescent="0.25">
      <c r="A363" s="353" t="s">
        <v>250</v>
      </c>
      <c r="B363" s="353" t="s">
        <v>403</v>
      </c>
      <c r="C363" s="441">
        <f t="shared" ref="C363:H363" si="116">C119</f>
        <v>20000</v>
      </c>
      <c r="D363" s="441"/>
      <c r="E363" s="441"/>
      <c r="F363" s="441"/>
      <c r="G363" s="441"/>
      <c r="H363" s="441">
        <f t="shared" si="116"/>
        <v>0</v>
      </c>
      <c r="I363" s="441"/>
      <c r="J363" s="445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Y363" s="358"/>
      <c r="Z363" s="358"/>
      <c r="AA363" s="358"/>
      <c r="AB363" s="358"/>
      <c r="AC363" s="358"/>
      <c r="AD363" s="358"/>
      <c r="AE363" s="358"/>
      <c r="AF363" s="358"/>
      <c r="AG363" s="358"/>
      <c r="AH363" s="358"/>
      <c r="AI363" s="358"/>
      <c r="AJ363" s="358"/>
    </row>
    <row r="364" spans="1:36" x14ac:dyDescent="0.25">
      <c r="A364" s="353" t="s">
        <v>250</v>
      </c>
      <c r="B364" s="353" t="s">
        <v>290</v>
      </c>
      <c r="C364" s="441">
        <f t="shared" ref="C364:H364" si="117">C120</f>
        <v>20000</v>
      </c>
      <c r="D364" s="441"/>
      <c r="E364" s="441"/>
      <c r="F364" s="441"/>
      <c r="G364" s="441"/>
      <c r="H364" s="441">
        <f t="shared" si="117"/>
        <v>0</v>
      </c>
      <c r="I364" s="441"/>
      <c r="J364" s="445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</row>
    <row r="365" spans="1:36" x14ac:dyDescent="0.25">
      <c r="A365" s="353" t="s">
        <v>489</v>
      </c>
      <c r="B365" s="353" t="s">
        <v>490</v>
      </c>
      <c r="C365" s="441">
        <f t="shared" ref="C365:H365" si="118">C121</f>
        <v>20000</v>
      </c>
      <c r="D365" s="441"/>
      <c r="E365" s="441"/>
      <c r="F365" s="441"/>
      <c r="G365" s="441"/>
      <c r="H365" s="441">
        <f t="shared" si="118"/>
        <v>0</v>
      </c>
      <c r="I365" s="441"/>
      <c r="J365" s="445"/>
      <c r="K365" s="358"/>
      <c r="L365" s="358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  <c r="Y365" s="358"/>
      <c r="Z365" s="358"/>
      <c r="AA365" s="358"/>
      <c r="AB365" s="358"/>
      <c r="AC365" s="358"/>
      <c r="AD365" s="358"/>
      <c r="AE365" s="358"/>
      <c r="AF365" s="358"/>
      <c r="AG365" s="358"/>
      <c r="AH365" s="358"/>
      <c r="AI365" s="358"/>
      <c r="AJ365" s="358"/>
    </row>
    <row r="366" spans="1:36" x14ac:dyDescent="0.25">
      <c r="A366" s="353" t="s">
        <v>469</v>
      </c>
      <c r="B366" s="353" t="s">
        <v>469</v>
      </c>
      <c r="C366" s="441">
        <f t="shared" ref="C366:H366" si="119">C122</f>
        <v>5600</v>
      </c>
      <c r="D366" s="441"/>
      <c r="E366" s="441"/>
      <c r="F366" s="441"/>
      <c r="G366" s="441"/>
      <c r="H366" s="441">
        <f t="shared" si="119"/>
        <v>0</v>
      </c>
      <c r="I366" s="441"/>
      <c r="J366" s="445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  <c r="AA366" s="358"/>
      <c r="AB366" s="358"/>
      <c r="AC366" s="358"/>
      <c r="AD366" s="358"/>
      <c r="AE366" s="358"/>
      <c r="AF366" s="358"/>
      <c r="AG366" s="358"/>
      <c r="AH366" s="358"/>
      <c r="AI366" s="358"/>
      <c r="AJ366" s="358"/>
    </row>
    <row r="367" spans="1:36" x14ac:dyDescent="0.25">
      <c r="A367" s="353" t="s">
        <v>278</v>
      </c>
      <c r="B367" s="353" t="s">
        <v>278</v>
      </c>
      <c r="C367" s="441">
        <f t="shared" ref="C367:H367" si="120">C123</f>
        <v>2500</v>
      </c>
      <c r="D367" s="441"/>
      <c r="E367" s="441"/>
      <c r="F367" s="441"/>
      <c r="G367" s="441"/>
      <c r="H367" s="441">
        <f t="shared" si="120"/>
        <v>0</v>
      </c>
      <c r="I367" s="441"/>
      <c r="J367" s="445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  <c r="AA367" s="358"/>
      <c r="AB367" s="358"/>
      <c r="AC367" s="358"/>
      <c r="AD367" s="358"/>
      <c r="AE367" s="358"/>
      <c r="AF367" s="358"/>
      <c r="AG367" s="358"/>
      <c r="AH367" s="358"/>
      <c r="AI367" s="358"/>
      <c r="AJ367" s="358"/>
    </row>
    <row r="368" spans="1:36" x14ac:dyDescent="0.25">
      <c r="A368" s="353" t="s">
        <v>383</v>
      </c>
      <c r="B368" s="353" t="s">
        <v>384</v>
      </c>
      <c r="C368" s="441">
        <f t="shared" ref="C368:H368" si="121">C124</f>
        <v>2496</v>
      </c>
      <c r="D368" s="441"/>
      <c r="E368" s="441"/>
      <c r="F368" s="441"/>
      <c r="G368" s="441"/>
      <c r="H368" s="441">
        <f t="shared" si="121"/>
        <v>0</v>
      </c>
      <c r="I368" s="441"/>
      <c r="J368" s="445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  <c r="AA368" s="358"/>
      <c r="AB368" s="358"/>
      <c r="AC368" s="358"/>
      <c r="AD368" s="358"/>
      <c r="AE368" s="358"/>
      <c r="AF368" s="358"/>
      <c r="AG368" s="358"/>
      <c r="AH368" s="358"/>
      <c r="AI368" s="358"/>
      <c r="AJ368" s="358"/>
    </row>
    <row r="369" spans="1:36" x14ac:dyDescent="0.25">
      <c r="A369" s="353" t="s">
        <v>358</v>
      </c>
      <c r="B369" s="353" t="s">
        <v>358</v>
      </c>
      <c r="C369" s="441">
        <f t="shared" ref="C369:H369" si="122">C125</f>
        <v>1500</v>
      </c>
      <c r="D369" s="441"/>
      <c r="E369" s="441"/>
      <c r="F369" s="441"/>
      <c r="G369" s="441"/>
      <c r="H369" s="441">
        <f t="shared" si="122"/>
        <v>0</v>
      </c>
      <c r="I369" s="441"/>
      <c r="J369" s="445"/>
      <c r="K369" s="358"/>
      <c r="L369" s="358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  <c r="Y369" s="358"/>
      <c r="Z369" s="358"/>
      <c r="AA369" s="358"/>
      <c r="AB369" s="358"/>
      <c r="AC369" s="358"/>
      <c r="AD369" s="358"/>
      <c r="AE369" s="358"/>
      <c r="AF369" s="358"/>
      <c r="AG369" s="358"/>
      <c r="AH369" s="358"/>
      <c r="AI369" s="358"/>
      <c r="AJ369" s="358"/>
    </row>
    <row r="370" spans="1:36" x14ac:dyDescent="0.25">
      <c r="A370" s="353" t="s">
        <v>552</v>
      </c>
      <c r="B370" s="353" t="s">
        <v>553</v>
      </c>
      <c r="C370" s="441">
        <f t="shared" ref="C370:H370" si="123">C126</f>
        <v>4998</v>
      </c>
      <c r="D370" s="441"/>
      <c r="E370" s="441"/>
      <c r="F370" s="441"/>
      <c r="G370" s="441"/>
      <c r="H370" s="441">
        <f t="shared" si="123"/>
        <v>0</v>
      </c>
      <c r="I370" s="441"/>
      <c r="J370" s="445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  <c r="AA370" s="358"/>
      <c r="AB370" s="358"/>
      <c r="AC370" s="358"/>
      <c r="AD370" s="358"/>
      <c r="AE370" s="358"/>
      <c r="AF370" s="358"/>
      <c r="AG370" s="358"/>
      <c r="AH370" s="358"/>
      <c r="AI370" s="358"/>
      <c r="AJ370" s="358"/>
    </row>
    <row r="371" spans="1:36" x14ac:dyDescent="0.25">
      <c r="A371" s="353" t="s">
        <v>251</v>
      </c>
      <c r="B371" s="353" t="s">
        <v>251</v>
      </c>
      <c r="C371" s="441">
        <f t="shared" ref="C371:H371" si="124">C127</f>
        <v>9375</v>
      </c>
      <c r="D371" s="441"/>
      <c r="E371" s="441"/>
      <c r="F371" s="441"/>
      <c r="G371" s="441"/>
      <c r="H371" s="441">
        <f t="shared" si="124"/>
        <v>0</v>
      </c>
      <c r="I371" s="441"/>
      <c r="J371" s="445"/>
      <c r="K371" s="358"/>
      <c r="L371" s="358"/>
      <c r="M371" s="358"/>
      <c r="N371" s="358"/>
      <c r="O371" s="358"/>
      <c r="P371" s="358"/>
      <c r="Q371" s="358"/>
      <c r="R371" s="358"/>
      <c r="S371" s="358"/>
      <c r="T371" s="358"/>
      <c r="U371" s="358"/>
      <c r="V371" s="358"/>
      <c r="W371" s="358"/>
      <c r="X371" s="358"/>
      <c r="Y371" s="358"/>
      <c r="Z371" s="358"/>
      <c r="AA371" s="358"/>
      <c r="AB371" s="358"/>
      <c r="AC371" s="358"/>
      <c r="AD371" s="358"/>
      <c r="AE371" s="358"/>
      <c r="AF371" s="358"/>
      <c r="AG371" s="358"/>
      <c r="AH371" s="358"/>
      <c r="AI371" s="358"/>
      <c r="AJ371" s="358"/>
    </row>
    <row r="372" spans="1:36" x14ac:dyDescent="0.25">
      <c r="A372" s="353" t="s">
        <v>251</v>
      </c>
      <c r="B372" s="353" t="s">
        <v>328</v>
      </c>
      <c r="C372" s="441">
        <f t="shared" ref="C372:H372" si="125">C128</f>
        <v>6250</v>
      </c>
      <c r="D372" s="441"/>
      <c r="E372" s="441"/>
      <c r="F372" s="441"/>
      <c r="G372" s="441"/>
      <c r="H372" s="441">
        <f t="shared" si="125"/>
        <v>0</v>
      </c>
      <c r="I372" s="441"/>
      <c r="J372" s="445"/>
      <c r="K372" s="358"/>
      <c r="L372" s="358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  <c r="Y372" s="358"/>
      <c r="Z372" s="358"/>
      <c r="AA372" s="358"/>
      <c r="AB372" s="358"/>
      <c r="AC372" s="358"/>
      <c r="AD372" s="358"/>
      <c r="AE372" s="358"/>
      <c r="AF372" s="358"/>
      <c r="AG372" s="358"/>
      <c r="AH372" s="358"/>
      <c r="AI372" s="358"/>
      <c r="AJ372" s="358"/>
    </row>
    <row r="373" spans="1:36" x14ac:dyDescent="0.25">
      <c r="A373" s="353" t="s">
        <v>251</v>
      </c>
      <c r="B373" s="353" t="s">
        <v>391</v>
      </c>
      <c r="C373" s="441">
        <f t="shared" ref="C373:H373" si="126">C129</f>
        <v>6250</v>
      </c>
      <c r="D373" s="441"/>
      <c r="E373" s="441"/>
      <c r="F373" s="441"/>
      <c r="G373" s="441"/>
      <c r="H373" s="441">
        <f t="shared" si="126"/>
        <v>0</v>
      </c>
      <c r="I373" s="441"/>
      <c r="J373" s="445"/>
      <c r="K373" s="358"/>
      <c r="L373" s="358"/>
      <c r="M373" s="358"/>
      <c r="N373" s="358"/>
      <c r="O373" s="358"/>
      <c r="P373" s="358"/>
      <c r="Q373" s="358"/>
      <c r="R373" s="358"/>
      <c r="S373" s="358"/>
      <c r="T373" s="358"/>
      <c r="U373" s="358"/>
      <c r="V373" s="358"/>
      <c r="W373" s="358"/>
      <c r="X373" s="358"/>
      <c r="Y373" s="358"/>
      <c r="Z373" s="358"/>
      <c r="AA373" s="358"/>
      <c r="AB373" s="358"/>
      <c r="AC373" s="358"/>
      <c r="AD373" s="358"/>
      <c r="AE373" s="358"/>
      <c r="AF373" s="358"/>
      <c r="AG373" s="358"/>
      <c r="AH373" s="358"/>
      <c r="AI373" s="358"/>
      <c r="AJ373" s="358"/>
    </row>
    <row r="374" spans="1:36" x14ac:dyDescent="0.25">
      <c r="A374" s="353" t="s">
        <v>435</v>
      </c>
      <c r="B374" s="353" t="s">
        <v>435</v>
      </c>
      <c r="C374" s="441">
        <f t="shared" ref="C374:H374" si="127">C130</f>
        <v>12500</v>
      </c>
      <c r="D374" s="441"/>
      <c r="E374" s="441"/>
      <c r="F374" s="441"/>
      <c r="G374" s="441"/>
      <c r="H374" s="441">
        <f t="shared" si="127"/>
        <v>0</v>
      </c>
      <c r="I374" s="441"/>
      <c r="J374" s="445"/>
      <c r="K374" s="358"/>
      <c r="L374" s="358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  <c r="Y374" s="358"/>
      <c r="Z374" s="358"/>
      <c r="AA374" s="358"/>
      <c r="AB374" s="358"/>
      <c r="AC374" s="358"/>
      <c r="AD374" s="358"/>
      <c r="AE374" s="358"/>
      <c r="AF374" s="358"/>
      <c r="AG374" s="358"/>
      <c r="AH374" s="358"/>
      <c r="AI374" s="358"/>
      <c r="AJ374" s="358"/>
    </row>
    <row r="375" spans="1:36" x14ac:dyDescent="0.25">
      <c r="A375" s="353" t="s">
        <v>397</v>
      </c>
      <c r="B375" s="353" t="s">
        <v>398</v>
      </c>
      <c r="C375" s="441">
        <f t="shared" ref="C375:H375" si="128">C131</f>
        <v>10500</v>
      </c>
      <c r="D375" s="441"/>
      <c r="E375" s="441"/>
      <c r="F375" s="441"/>
      <c r="G375" s="441"/>
      <c r="H375" s="441">
        <f t="shared" si="128"/>
        <v>0</v>
      </c>
      <c r="I375" s="441"/>
      <c r="J375" s="445"/>
      <c r="K375" s="358"/>
      <c r="L375" s="358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  <c r="Y375" s="358"/>
      <c r="Z375" s="358"/>
      <c r="AA375" s="358"/>
      <c r="AB375" s="358"/>
      <c r="AC375" s="358"/>
      <c r="AD375" s="358"/>
      <c r="AE375" s="358"/>
      <c r="AF375" s="358"/>
      <c r="AG375" s="358"/>
      <c r="AH375" s="358"/>
      <c r="AI375" s="358"/>
      <c r="AJ375" s="358"/>
    </row>
    <row r="376" spans="1:36" x14ac:dyDescent="0.25">
      <c r="A376" s="353" t="s">
        <v>365</v>
      </c>
      <c r="B376" s="353" t="s">
        <v>366</v>
      </c>
      <c r="C376" s="441">
        <f t="shared" ref="C376:H376" si="129">C132</f>
        <v>20000</v>
      </c>
      <c r="D376" s="441"/>
      <c r="E376" s="441"/>
      <c r="F376" s="441"/>
      <c r="G376" s="441"/>
      <c r="H376" s="441">
        <f t="shared" si="129"/>
        <v>0</v>
      </c>
      <c r="I376" s="441"/>
      <c r="J376" s="445"/>
      <c r="K376" s="358"/>
      <c r="L376" s="358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  <c r="Y376" s="358"/>
      <c r="Z376" s="358"/>
      <c r="AA376" s="358"/>
      <c r="AB376" s="358"/>
      <c r="AC376" s="358"/>
      <c r="AD376" s="358"/>
      <c r="AE376" s="358"/>
      <c r="AF376" s="358"/>
      <c r="AG376" s="358"/>
      <c r="AH376" s="358"/>
      <c r="AI376" s="358"/>
      <c r="AJ376" s="358"/>
    </row>
    <row r="377" spans="1:36" x14ac:dyDescent="0.25">
      <c r="A377" s="353" t="s">
        <v>252</v>
      </c>
      <c r="B377" s="353" t="s">
        <v>404</v>
      </c>
      <c r="C377" s="441">
        <f t="shared" ref="C377:H377" si="130">C133</f>
        <v>20000</v>
      </c>
      <c r="D377" s="441"/>
      <c r="E377" s="441"/>
      <c r="F377" s="441"/>
      <c r="G377" s="441"/>
      <c r="H377" s="441">
        <f t="shared" si="130"/>
        <v>0</v>
      </c>
      <c r="I377" s="441"/>
      <c r="J377" s="445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</row>
    <row r="378" spans="1:36" x14ac:dyDescent="0.25">
      <c r="A378" s="353" t="s">
        <v>252</v>
      </c>
      <c r="B378" s="353" t="s">
        <v>392</v>
      </c>
      <c r="C378" s="441">
        <f t="shared" ref="C378:H378" si="131">C134</f>
        <v>42000</v>
      </c>
      <c r="D378" s="441"/>
      <c r="E378" s="441"/>
      <c r="F378" s="441"/>
      <c r="G378" s="441"/>
      <c r="H378" s="441">
        <f t="shared" si="131"/>
        <v>0</v>
      </c>
      <c r="I378" s="441"/>
      <c r="J378" s="445"/>
      <c r="K378" s="358"/>
      <c r="L378" s="358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  <c r="Y378" s="358"/>
      <c r="Z378" s="358"/>
      <c r="AA378" s="358"/>
      <c r="AB378" s="358"/>
      <c r="AC378" s="358"/>
      <c r="AD378" s="358"/>
      <c r="AE378" s="358"/>
      <c r="AF378" s="358"/>
      <c r="AG378" s="358"/>
      <c r="AH378" s="358"/>
      <c r="AI378" s="358"/>
      <c r="AJ378" s="358"/>
    </row>
    <row r="379" spans="1:36" x14ac:dyDescent="0.25">
      <c r="A379" s="353" t="s">
        <v>253</v>
      </c>
      <c r="B379" s="353" t="s">
        <v>485</v>
      </c>
      <c r="C379" s="441">
        <f t="shared" ref="C379:H379" si="132">C135</f>
        <v>20000</v>
      </c>
      <c r="D379" s="441"/>
      <c r="E379" s="441"/>
      <c r="F379" s="441"/>
      <c r="G379" s="441"/>
      <c r="H379" s="441">
        <f t="shared" si="132"/>
        <v>0</v>
      </c>
      <c r="I379" s="441"/>
      <c r="J379" s="445"/>
      <c r="K379" s="358"/>
      <c r="L379" s="358"/>
      <c r="M379" s="358"/>
      <c r="N379" s="358"/>
      <c r="O379" s="358"/>
      <c r="P379" s="358"/>
      <c r="Q379" s="358"/>
      <c r="R379" s="358"/>
      <c r="S379" s="358"/>
      <c r="T379" s="358"/>
      <c r="U379" s="358"/>
      <c r="V379" s="358"/>
      <c r="W379" s="358"/>
      <c r="X379" s="358"/>
      <c r="Y379" s="358"/>
      <c r="Z379" s="358"/>
      <c r="AA379" s="358"/>
      <c r="AB379" s="358"/>
      <c r="AC379" s="358"/>
      <c r="AD379" s="358"/>
      <c r="AE379" s="358"/>
      <c r="AF379" s="358"/>
      <c r="AG379" s="358"/>
      <c r="AH379" s="358"/>
      <c r="AI379" s="358"/>
      <c r="AJ379" s="358"/>
    </row>
    <row r="380" spans="1:36" x14ac:dyDescent="0.25">
      <c r="A380" s="353" t="s">
        <v>253</v>
      </c>
      <c r="B380" s="353" t="s">
        <v>449</v>
      </c>
      <c r="C380" s="441">
        <f t="shared" ref="C380:H380" si="133">C136</f>
        <v>20000</v>
      </c>
      <c r="D380" s="441"/>
      <c r="E380" s="441"/>
      <c r="F380" s="441"/>
      <c r="G380" s="441"/>
      <c r="H380" s="441">
        <f t="shared" si="133"/>
        <v>0</v>
      </c>
      <c r="I380" s="441"/>
      <c r="J380" s="445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</row>
    <row r="381" spans="1:36" x14ac:dyDescent="0.25">
      <c r="A381" s="353" t="s">
        <v>254</v>
      </c>
      <c r="B381" s="353" t="s">
        <v>285</v>
      </c>
      <c r="C381" s="441">
        <f t="shared" ref="C381:H381" si="134">C137</f>
        <v>25000</v>
      </c>
      <c r="D381" s="441"/>
      <c r="E381" s="441"/>
      <c r="F381" s="441"/>
      <c r="G381" s="441"/>
      <c r="H381" s="441">
        <f t="shared" si="134"/>
        <v>0</v>
      </c>
      <c r="I381" s="441"/>
      <c r="J381" s="445"/>
      <c r="K381" s="358"/>
      <c r="L381" s="358"/>
      <c r="M381" s="358"/>
      <c r="N381" s="358"/>
      <c r="O381" s="358"/>
      <c r="P381" s="358"/>
      <c r="Q381" s="358"/>
      <c r="R381" s="358"/>
      <c r="S381" s="358"/>
      <c r="T381" s="358"/>
      <c r="U381" s="358"/>
      <c r="V381" s="358"/>
      <c r="W381" s="358"/>
      <c r="X381" s="358"/>
      <c r="Y381" s="358"/>
      <c r="Z381" s="358"/>
      <c r="AA381" s="358"/>
      <c r="AB381" s="358"/>
      <c r="AC381" s="358"/>
      <c r="AD381" s="358"/>
      <c r="AE381" s="358"/>
      <c r="AF381" s="358"/>
      <c r="AG381" s="358"/>
      <c r="AH381" s="358"/>
      <c r="AI381" s="358"/>
      <c r="AJ381" s="358"/>
    </row>
    <row r="382" spans="1:36" x14ac:dyDescent="0.25">
      <c r="A382" s="353" t="s">
        <v>254</v>
      </c>
      <c r="B382" s="353" t="s">
        <v>345</v>
      </c>
      <c r="C382" s="441">
        <f t="shared" ref="C382:H382" si="135">C138</f>
        <v>20000</v>
      </c>
      <c r="D382" s="441"/>
      <c r="E382" s="441"/>
      <c r="F382" s="441"/>
      <c r="G382" s="441"/>
      <c r="H382" s="441">
        <f t="shared" si="135"/>
        <v>0</v>
      </c>
      <c r="I382" s="441"/>
      <c r="J382" s="445"/>
      <c r="K382" s="358"/>
      <c r="L382" s="358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  <c r="Y382" s="358"/>
      <c r="Z382" s="358"/>
      <c r="AA382" s="358"/>
      <c r="AB382" s="358"/>
      <c r="AC382" s="358"/>
      <c r="AD382" s="358"/>
      <c r="AE382" s="358"/>
      <c r="AF382" s="358"/>
      <c r="AG382" s="358"/>
      <c r="AH382" s="358"/>
      <c r="AI382" s="358"/>
      <c r="AJ382" s="358"/>
    </row>
    <row r="383" spans="1:36" x14ac:dyDescent="0.25">
      <c r="A383" s="353" t="s">
        <v>255</v>
      </c>
      <c r="B383" s="353" t="s">
        <v>558</v>
      </c>
      <c r="C383" s="441">
        <f t="shared" ref="C383:H383" si="136">C139</f>
        <v>6240</v>
      </c>
      <c r="D383" s="441"/>
      <c r="E383" s="441"/>
      <c r="F383" s="441"/>
      <c r="G383" s="441"/>
      <c r="H383" s="441">
        <f t="shared" si="136"/>
        <v>0</v>
      </c>
      <c r="I383" s="441"/>
      <c r="J383" s="445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</row>
    <row r="384" spans="1:36" x14ac:dyDescent="0.25">
      <c r="A384" s="353" t="s">
        <v>255</v>
      </c>
      <c r="B384" s="353" t="s">
        <v>270</v>
      </c>
      <c r="C384" s="441">
        <f t="shared" ref="C384:H384" si="137">C140</f>
        <v>25000</v>
      </c>
      <c r="D384" s="441"/>
      <c r="E384" s="441"/>
      <c r="F384" s="441"/>
      <c r="G384" s="441"/>
      <c r="H384" s="441">
        <f t="shared" si="137"/>
        <v>0</v>
      </c>
      <c r="I384" s="441"/>
      <c r="J384" s="445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58"/>
      <c r="AJ384" s="358"/>
    </row>
    <row r="385" spans="1:36" x14ac:dyDescent="0.25">
      <c r="A385" s="353" t="s">
        <v>255</v>
      </c>
      <c r="B385" s="353" t="s">
        <v>559</v>
      </c>
      <c r="C385" s="441">
        <f t="shared" ref="C385:H385" si="138">C141</f>
        <v>12500</v>
      </c>
      <c r="D385" s="441"/>
      <c r="E385" s="441"/>
      <c r="F385" s="441"/>
      <c r="G385" s="441"/>
      <c r="H385" s="441">
        <f t="shared" si="138"/>
        <v>0</v>
      </c>
      <c r="I385" s="441"/>
      <c r="J385" s="445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358"/>
      <c r="AA385" s="358"/>
      <c r="AB385" s="358"/>
      <c r="AC385" s="358"/>
      <c r="AD385" s="358"/>
      <c r="AE385" s="358"/>
      <c r="AF385" s="358"/>
      <c r="AG385" s="358"/>
      <c r="AH385" s="358"/>
      <c r="AI385" s="358"/>
      <c r="AJ385" s="358"/>
    </row>
    <row r="386" spans="1:36" x14ac:dyDescent="0.25">
      <c r="A386" s="353" t="s">
        <v>294</v>
      </c>
      <c r="B386" s="353" t="s">
        <v>295</v>
      </c>
      <c r="C386" s="441">
        <f t="shared" ref="C386:H386" si="139">C142</f>
        <v>20000</v>
      </c>
      <c r="D386" s="441"/>
      <c r="E386" s="441"/>
      <c r="F386" s="441"/>
      <c r="G386" s="441"/>
      <c r="H386" s="441">
        <f t="shared" si="139"/>
        <v>0</v>
      </c>
      <c r="I386" s="441"/>
      <c r="J386" s="445"/>
      <c r="K386" s="358"/>
      <c r="L386" s="358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  <c r="Y386" s="358"/>
      <c r="Z386" s="358"/>
      <c r="AA386" s="358"/>
      <c r="AB386" s="358"/>
      <c r="AC386" s="358"/>
      <c r="AD386" s="358"/>
      <c r="AE386" s="358"/>
      <c r="AF386" s="358"/>
      <c r="AG386" s="358"/>
      <c r="AH386" s="358"/>
      <c r="AI386" s="358"/>
      <c r="AJ386" s="358"/>
    </row>
    <row r="387" spans="1:36" x14ac:dyDescent="0.25">
      <c r="A387" s="353" t="s">
        <v>402</v>
      </c>
      <c r="B387" s="353" t="s">
        <v>402</v>
      </c>
      <c r="C387" s="441">
        <f t="shared" ref="C387:H387" si="140">C143</f>
        <v>1000</v>
      </c>
      <c r="D387" s="441"/>
      <c r="E387" s="441"/>
      <c r="F387" s="441"/>
      <c r="G387" s="441"/>
      <c r="H387" s="441">
        <f t="shared" si="140"/>
        <v>0</v>
      </c>
      <c r="I387" s="441"/>
      <c r="J387" s="445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358"/>
      <c r="AA387" s="358"/>
      <c r="AB387" s="358"/>
      <c r="AC387" s="358"/>
      <c r="AD387" s="358"/>
      <c r="AE387" s="358"/>
      <c r="AF387" s="358"/>
      <c r="AG387" s="358"/>
      <c r="AH387" s="358"/>
      <c r="AI387" s="358"/>
      <c r="AJ387" s="358"/>
    </row>
    <row r="388" spans="1:36" x14ac:dyDescent="0.25">
      <c r="A388" s="353" t="s">
        <v>273</v>
      </c>
      <c r="B388" s="353" t="s">
        <v>273</v>
      </c>
      <c r="C388" s="441">
        <f t="shared" ref="C388:H388" si="141">C144</f>
        <v>600</v>
      </c>
      <c r="D388" s="441"/>
      <c r="E388" s="441"/>
      <c r="F388" s="441"/>
      <c r="G388" s="441"/>
      <c r="H388" s="441">
        <f t="shared" si="141"/>
        <v>1</v>
      </c>
      <c r="I388" s="441"/>
      <c r="J388" s="445"/>
      <c r="K388" s="358"/>
      <c r="L388" s="358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  <c r="Y388" s="358"/>
      <c r="Z388" s="358"/>
      <c r="AA388" s="358"/>
      <c r="AB388" s="358"/>
      <c r="AC388" s="358"/>
      <c r="AD388" s="358"/>
      <c r="AE388" s="358"/>
      <c r="AF388" s="358"/>
      <c r="AG388" s="358"/>
      <c r="AH388" s="358"/>
      <c r="AI388" s="358"/>
      <c r="AJ388" s="358"/>
    </row>
    <row r="389" spans="1:36" x14ac:dyDescent="0.25">
      <c r="A389" s="353" t="s">
        <v>256</v>
      </c>
      <c r="B389" s="353" t="s">
        <v>386</v>
      </c>
      <c r="C389" s="441">
        <f t="shared" ref="C389:H389" si="142">C145</f>
        <v>20000</v>
      </c>
      <c r="D389" s="441"/>
      <c r="E389" s="441"/>
      <c r="F389" s="441"/>
      <c r="G389" s="441"/>
      <c r="H389" s="441">
        <f t="shared" si="142"/>
        <v>0</v>
      </c>
      <c r="I389" s="441"/>
      <c r="J389" s="445"/>
      <c r="K389" s="358"/>
      <c r="L389" s="358"/>
      <c r="M389" s="358"/>
      <c r="N389" s="358"/>
      <c r="O389" s="358"/>
      <c r="P389" s="358"/>
      <c r="Q389" s="358"/>
      <c r="R389" s="358"/>
      <c r="S389" s="358"/>
      <c r="T389" s="358"/>
      <c r="U389" s="358"/>
      <c r="V389" s="358"/>
      <c r="W389" s="358"/>
      <c r="X389" s="358"/>
      <c r="Y389" s="358"/>
      <c r="Z389" s="358"/>
      <c r="AA389" s="358"/>
      <c r="AB389" s="358"/>
      <c r="AC389" s="358"/>
      <c r="AD389" s="358"/>
      <c r="AE389" s="358"/>
      <c r="AF389" s="358"/>
      <c r="AG389" s="358"/>
      <c r="AH389" s="358"/>
      <c r="AI389" s="358"/>
      <c r="AJ389" s="358"/>
    </row>
    <row r="390" spans="1:36" x14ac:dyDescent="0.25">
      <c r="A390" s="353" t="s">
        <v>256</v>
      </c>
      <c r="B390" s="353" t="s">
        <v>348</v>
      </c>
      <c r="C390" s="441">
        <f t="shared" ref="C390:H390" si="143">C146</f>
        <v>20000</v>
      </c>
      <c r="D390" s="441"/>
      <c r="E390" s="441"/>
      <c r="F390" s="441"/>
      <c r="G390" s="441"/>
      <c r="H390" s="441">
        <f t="shared" si="143"/>
        <v>0</v>
      </c>
      <c r="I390" s="441"/>
      <c r="J390" s="445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  <c r="AI390" s="358"/>
      <c r="AJ390" s="358"/>
    </row>
    <row r="391" spans="1:36" x14ac:dyDescent="0.25">
      <c r="A391" s="353" t="s">
        <v>256</v>
      </c>
      <c r="B391" s="353" t="s">
        <v>409</v>
      </c>
      <c r="C391" s="441">
        <f t="shared" ref="C391:H391" si="144">C147</f>
        <v>20000</v>
      </c>
      <c r="D391" s="441"/>
      <c r="E391" s="441"/>
      <c r="F391" s="441"/>
      <c r="G391" s="441"/>
      <c r="H391" s="441">
        <f t="shared" si="144"/>
        <v>0</v>
      </c>
      <c r="I391" s="441"/>
      <c r="J391" s="445"/>
      <c r="K391" s="358"/>
      <c r="L391" s="358"/>
      <c r="M391" s="358"/>
      <c r="N391" s="358"/>
      <c r="O391" s="358"/>
      <c r="P391" s="358"/>
      <c r="Q391" s="358"/>
      <c r="R391" s="358"/>
      <c r="S391" s="358"/>
      <c r="T391" s="358"/>
      <c r="U391" s="358"/>
      <c r="V391" s="358"/>
      <c r="W391" s="358"/>
      <c r="X391" s="358"/>
      <c r="Y391" s="358"/>
      <c r="Z391" s="358"/>
      <c r="AA391" s="358"/>
      <c r="AB391" s="358"/>
      <c r="AC391" s="358"/>
      <c r="AD391" s="358"/>
      <c r="AE391" s="358"/>
      <c r="AF391" s="358"/>
      <c r="AG391" s="358"/>
      <c r="AH391" s="358"/>
      <c r="AI391" s="358"/>
      <c r="AJ391" s="358"/>
    </row>
    <row r="392" spans="1:36" x14ac:dyDescent="0.25">
      <c r="A392" s="353" t="s">
        <v>503</v>
      </c>
      <c r="B392" s="353" t="s">
        <v>503</v>
      </c>
      <c r="C392" s="441">
        <f t="shared" ref="C392:H392" si="145">C148</f>
        <v>1500</v>
      </c>
      <c r="D392" s="441"/>
      <c r="E392" s="441"/>
      <c r="F392" s="441"/>
      <c r="G392" s="441"/>
      <c r="H392" s="441">
        <f t="shared" si="145"/>
        <v>0</v>
      </c>
      <c r="I392" s="441"/>
      <c r="J392" s="445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358"/>
      <c r="AA392" s="358"/>
      <c r="AB392" s="358"/>
      <c r="AC392" s="358"/>
      <c r="AD392" s="358"/>
      <c r="AE392" s="358"/>
      <c r="AF392" s="358"/>
      <c r="AG392" s="358"/>
      <c r="AH392" s="358"/>
      <c r="AI392" s="358"/>
      <c r="AJ392" s="358"/>
    </row>
    <row r="393" spans="1:36" x14ac:dyDescent="0.25">
      <c r="A393" s="353" t="s">
        <v>543</v>
      </c>
      <c r="B393" s="353" t="s">
        <v>543</v>
      </c>
      <c r="C393" s="441">
        <f t="shared" ref="C393:H393" si="146">C149</f>
        <v>1800</v>
      </c>
      <c r="D393" s="441"/>
      <c r="E393" s="441"/>
      <c r="F393" s="441"/>
      <c r="G393" s="441"/>
      <c r="H393" s="441">
        <f t="shared" si="146"/>
        <v>0</v>
      </c>
      <c r="I393" s="441"/>
      <c r="J393" s="445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358"/>
      <c r="AA393" s="358"/>
      <c r="AB393" s="358"/>
      <c r="AC393" s="358"/>
      <c r="AD393" s="358"/>
      <c r="AE393" s="358"/>
      <c r="AF393" s="358"/>
      <c r="AG393" s="358"/>
      <c r="AH393" s="358"/>
      <c r="AI393" s="358"/>
      <c r="AJ393" s="358"/>
    </row>
    <row r="394" spans="1:36" x14ac:dyDescent="0.25">
      <c r="A394" s="353" t="s">
        <v>843</v>
      </c>
      <c r="B394" s="353" t="s">
        <v>289</v>
      </c>
      <c r="C394" s="441">
        <f t="shared" ref="C394:H394" si="147">C150</f>
        <v>22400</v>
      </c>
      <c r="D394" s="441"/>
      <c r="E394" s="441"/>
      <c r="F394" s="441"/>
      <c r="G394" s="441"/>
      <c r="H394" s="441">
        <f t="shared" si="147"/>
        <v>1</v>
      </c>
      <c r="I394" s="441"/>
      <c r="J394" s="445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358"/>
      <c r="AA394" s="358"/>
      <c r="AB394" s="358"/>
      <c r="AC394" s="358"/>
      <c r="AD394" s="358"/>
      <c r="AE394" s="358"/>
      <c r="AF394" s="358"/>
      <c r="AG394" s="358"/>
      <c r="AH394" s="358"/>
      <c r="AI394" s="358"/>
      <c r="AJ394" s="358"/>
    </row>
    <row r="395" spans="1:36" x14ac:dyDescent="0.25">
      <c r="A395" s="353" t="s">
        <v>555</v>
      </c>
      <c r="B395" s="353" t="s">
        <v>556</v>
      </c>
      <c r="C395" s="441">
        <f t="shared" ref="C395:H395" si="148">C151</f>
        <v>5000</v>
      </c>
      <c r="D395" s="441"/>
      <c r="E395" s="441"/>
      <c r="F395" s="441"/>
      <c r="G395" s="441"/>
      <c r="H395" s="441">
        <f t="shared" si="148"/>
        <v>0</v>
      </c>
      <c r="I395" s="441"/>
      <c r="J395" s="445"/>
      <c r="K395" s="358"/>
      <c r="L395" s="358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  <c r="Y395" s="358"/>
      <c r="Z395" s="358"/>
      <c r="AA395" s="358"/>
      <c r="AB395" s="358"/>
      <c r="AC395" s="358"/>
      <c r="AD395" s="358"/>
      <c r="AE395" s="358"/>
      <c r="AF395" s="358"/>
      <c r="AG395" s="358"/>
      <c r="AH395" s="358"/>
      <c r="AI395" s="358"/>
      <c r="AJ395" s="358"/>
    </row>
    <row r="396" spans="1:36" x14ac:dyDescent="0.25">
      <c r="A396" s="353" t="s">
        <v>472</v>
      </c>
      <c r="B396" s="353" t="s">
        <v>472</v>
      </c>
      <c r="C396" s="441">
        <f t="shared" ref="C396:H396" si="149">C152</f>
        <v>750</v>
      </c>
      <c r="D396" s="441"/>
      <c r="E396" s="441"/>
      <c r="F396" s="441"/>
      <c r="G396" s="441"/>
      <c r="H396" s="441">
        <f t="shared" si="149"/>
        <v>0</v>
      </c>
      <c r="I396" s="441"/>
      <c r="J396" s="445"/>
      <c r="K396" s="358"/>
      <c r="L396" s="358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  <c r="Y396" s="358"/>
      <c r="Z396" s="358"/>
      <c r="AA396" s="358"/>
      <c r="AB396" s="358"/>
      <c r="AC396" s="358"/>
      <c r="AD396" s="358"/>
      <c r="AE396" s="358"/>
      <c r="AF396" s="358"/>
      <c r="AG396" s="358"/>
      <c r="AH396" s="358"/>
      <c r="AI396" s="358"/>
      <c r="AJ396" s="358"/>
    </row>
    <row r="397" spans="1:36" x14ac:dyDescent="0.25">
      <c r="A397" s="353" t="s">
        <v>329</v>
      </c>
      <c r="B397" s="353" t="s">
        <v>329</v>
      </c>
      <c r="C397" s="441">
        <f t="shared" ref="C397:H397" si="150">C153</f>
        <v>600</v>
      </c>
      <c r="D397" s="441"/>
      <c r="E397" s="441"/>
      <c r="F397" s="441"/>
      <c r="G397" s="441"/>
      <c r="H397" s="441">
        <f t="shared" si="150"/>
        <v>0</v>
      </c>
      <c r="I397" s="441"/>
      <c r="J397" s="445"/>
      <c r="K397" s="358"/>
      <c r="L397" s="358"/>
      <c r="M397" s="358"/>
      <c r="N397" s="358"/>
      <c r="O397" s="358"/>
      <c r="P397" s="358"/>
      <c r="Q397" s="358"/>
      <c r="R397" s="358"/>
      <c r="S397" s="358"/>
      <c r="T397" s="358"/>
      <c r="U397" s="358"/>
      <c r="V397" s="358"/>
      <c r="W397" s="358"/>
      <c r="X397" s="358"/>
      <c r="Y397" s="358"/>
      <c r="Z397" s="358"/>
      <c r="AA397" s="358"/>
      <c r="AB397" s="358"/>
      <c r="AC397" s="358"/>
      <c r="AD397" s="358"/>
      <c r="AE397" s="358"/>
      <c r="AF397" s="358"/>
      <c r="AG397" s="358"/>
      <c r="AH397" s="358"/>
      <c r="AI397" s="358"/>
      <c r="AJ397" s="358"/>
    </row>
    <row r="398" spans="1:36" x14ac:dyDescent="0.25">
      <c r="A398" s="353" t="s">
        <v>480</v>
      </c>
      <c r="B398" s="353" t="s">
        <v>480</v>
      </c>
      <c r="C398" s="441">
        <f t="shared" ref="C398:H398" si="151">C154</f>
        <v>600</v>
      </c>
      <c r="D398" s="441"/>
      <c r="E398" s="441"/>
      <c r="F398" s="441"/>
      <c r="G398" s="441"/>
      <c r="H398" s="441">
        <f t="shared" si="151"/>
        <v>0</v>
      </c>
      <c r="I398" s="441"/>
      <c r="J398" s="445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358"/>
      <c r="AA398" s="358"/>
      <c r="AB398" s="358"/>
      <c r="AC398" s="358"/>
      <c r="AD398" s="358"/>
      <c r="AE398" s="358"/>
      <c r="AF398" s="358"/>
      <c r="AG398" s="358"/>
      <c r="AH398" s="358"/>
      <c r="AI398" s="358"/>
      <c r="AJ398" s="358"/>
    </row>
    <row r="399" spans="1:36" x14ac:dyDescent="0.25">
      <c r="A399" s="353" t="s">
        <v>343</v>
      </c>
      <c r="B399" s="353" t="s">
        <v>343</v>
      </c>
      <c r="C399" s="441">
        <f t="shared" ref="C399:H399" si="152">C155</f>
        <v>2500</v>
      </c>
      <c r="D399" s="441"/>
      <c r="E399" s="441"/>
      <c r="F399" s="441"/>
      <c r="G399" s="441"/>
      <c r="H399" s="441">
        <f t="shared" si="152"/>
        <v>0</v>
      </c>
      <c r="I399" s="441"/>
      <c r="J399" s="445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358"/>
      <c r="AA399" s="358"/>
      <c r="AB399" s="358"/>
      <c r="AC399" s="358"/>
      <c r="AD399" s="358"/>
      <c r="AE399" s="358"/>
      <c r="AF399" s="358"/>
      <c r="AG399" s="358"/>
      <c r="AH399" s="358"/>
      <c r="AI399" s="358"/>
      <c r="AJ399" s="358"/>
    </row>
    <row r="400" spans="1:36" x14ac:dyDescent="0.25">
      <c r="A400" s="353" t="s">
        <v>544</v>
      </c>
      <c r="B400" s="353" t="s">
        <v>545</v>
      </c>
      <c r="C400" s="441">
        <f t="shared" ref="C400:H400" si="153">C156</f>
        <v>12504</v>
      </c>
      <c r="D400" s="441"/>
      <c r="E400" s="441"/>
      <c r="F400" s="441"/>
      <c r="G400" s="441"/>
      <c r="H400" s="441">
        <f t="shared" si="153"/>
        <v>0</v>
      </c>
      <c r="I400" s="441"/>
      <c r="J400" s="445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358"/>
      <c r="AA400" s="358"/>
      <c r="AB400" s="358"/>
      <c r="AC400" s="358"/>
      <c r="AD400" s="358"/>
      <c r="AE400" s="358"/>
      <c r="AF400" s="358"/>
      <c r="AG400" s="358"/>
      <c r="AH400" s="358"/>
      <c r="AI400" s="358"/>
      <c r="AJ400" s="358"/>
    </row>
    <row r="401" spans="1:36" x14ac:dyDescent="0.25">
      <c r="A401" s="353" t="s">
        <v>367</v>
      </c>
      <c r="B401" s="353" t="s">
        <v>367</v>
      </c>
      <c r="C401" s="441">
        <f t="shared" ref="C401:H401" si="154">C157</f>
        <v>5000</v>
      </c>
      <c r="D401" s="441"/>
      <c r="E401" s="441"/>
      <c r="F401" s="441"/>
      <c r="G401" s="441"/>
      <c r="H401" s="441">
        <f t="shared" si="154"/>
        <v>0</v>
      </c>
      <c r="I401" s="441"/>
      <c r="J401" s="445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358"/>
      <c r="AA401" s="358"/>
      <c r="AB401" s="358"/>
      <c r="AC401" s="358"/>
      <c r="AD401" s="358"/>
      <c r="AE401" s="358"/>
      <c r="AF401" s="358"/>
      <c r="AG401" s="358"/>
      <c r="AH401" s="358"/>
      <c r="AI401" s="358"/>
      <c r="AJ401" s="358"/>
    </row>
    <row r="402" spans="1:36" x14ac:dyDescent="0.25">
      <c r="A402" s="353" t="s">
        <v>498</v>
      </c>
      <c r="B402" s="353" t="s">
        <v>498</v>
      </c>
      <c r="C402" s="441">
        <f t="shared" ref="C402:H402" si="155">C158</f>
        <v>5000</v>
      </c>
      <c r="D402" s="441"/>
      <c r="E402" s="441"/>
      <c r="F402" s="441"/>
      <c r="G402" s="441"/>
      <c r="H402" s="441">
        <f t="shared" si="155"/>
        <v>0</v>
      </c>
      <c r="I402" s="441"/>
      <c r="J402" s="445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  <c r="Y402" s="358"/>
      <c r="Z402" s="358"/>
      <c r="AA402" s="358"/>
      <c r="AB402" s="358"/>
      <c r="AC402" s="358"/>
      <c r="AD402" s="358"/>
      <c r="AE402" s="358"/>
      <c r="AF402" s="358"/>
      <c r="AG402" s="358"/>
      <c r="AH402" s="358"/>
      <c r="AI402" s="358"/>
      <c r="AJ402" s="358"/>
    </row>
    <row r="403" spans="1:36" x14ac:dyDescent="0.25">
      <c r="A403" s="353" t="s">
        <v>498</v>
      </c>
      <c r="B403" s="353" t="s">
        <v>499</v>
      </c>
      <c r="C403" s="441">
        <f t="shared" ref="C403:H403" si="156">C159</f>
        <v>9375</v>
      </c>
      <c r="D403" s="441"/>
      <c r="E403" s="441"/>
      <c r="F403" s="441"/>
      <c r="G403" s="441"/>
      <c r="H403" s="441">
        <f t="shared" si="156"/>
        <v>0</v>
      </c>
      <c r="I403" s="441"/>
      <c r="J403" s="445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358"/>
      <c r="AA403" s="358"/>
      <c r="AB403" s="358"/>
      <c r="AC403" s="358"/>
      <c r="AD403" s="358"/>
      <c r="AE403" s="358"/>
      <c r="AF403" s="358"/>
      <c r="AG403" s="358"/>
      <c r="AH403" s="358"/>
      <c r="AI403" s="358"/>
      <c r="AJ403" s="358"/>
    </row>
    <row r="404" spans="1:36" x14ac:dyDescent="0.25">
      <c r="A404" s="353" t="s">
        <v>363</v>
      </c>
      <c r="B404" s="353" t="s">
        <v>363</v>
      </c>
      <c r="C404" s="441">
        <f t="shared" ref="C404:H404" si="157">C160</f>
        <v>5000</v>
      </c>
      <c r="D404" s="441"/>
      <c r="E404" s="441"/>
      <c r="F404" s="441"/>
      <c r="G404" s="441"/>
      <c r="H404" s="441">
        <f t="shared" si="157"/>
        <v>0</v>
      </c>
      <c r="I404" s="441"/>
      <c r="J404" s="445"/>
      <c r="K404" s="358"/>
      <c r="L404" s="358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  <c r="Y404" s="358"/>
      <c r="Z404" s="358"/>
      <c r="AA404" s="358"/>
      <c r="AB404" s="358"/>
      <c r="AC404" s="358"/>
      <c r="AD404" s="358"/>
      <c r="AE404" s="358"/>
      <c r="AF404" s="358"/>
      <c r="AG404" s="358"/>
      <c r="AH404" s="358"/>
      <c r="AI404" s="358"/>
      <c r="AJ404" s="358"/>
    </row>
    <row r="405" spans="1:36" x14ac:dyDescent="0.25">
      <c r="A405" s="353" t="s">
        <v>258</v>
      </c>
      <c r="B405" s="353" t="s">
        <v>359</v>
      </c>
      <c r="C405" s="441">
        <f t="shared" ref="C405:H405" si="158">C161</f>
        <v>7500</v>
      </c>
      <c r="D405" s="441"/>
      <c r="E405" s="441"/>
      <c r="F405" s="441"/>
      <c r="G405" s="441"/>
      <c r="H405" s="441">
        <f t="shared" si="158"/>
        <v>0</v>
      </c>
      <c r="I405" s="441"/>
      <c r="J405" s="445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358"/>
      <c r="AA405" s="358"/>
      <c r="AB405" s="358"/>
      <c r="AC405" s="358"/>
      <c r="AD405" s="358"/>
      <c r="AE405" s="358"/>
      <c r="AF405" s="358"/>
      <c r="AG405" s="358"/>
      <c r="AH405" s="358"/>
      <c r="AI405" s="358"/>
      <c r="AJ405" s="358"/>
    </row>
    <row r="406" spans="1:36" x14ac:dyDescent="0.25">
      <c r="A406" s="353" t="s">
        <v>258</v>
      </c>
      <c r="B406" s="353" t="s">
        <v>340</v>
      </c>
      <c r="C406" s="441">
        <f t="shared" ref="C406:H406" si="159">C162</f>
        <v>5000</v>
      </c>
      <c r="D406" s="441"/>
      <c r="E406" s="441"/>
      <c r="F406" s="441"/>
      <c r="G406" s="441"/>
      <c r="H406" s="441">
        <f t="shared" si="159"/>
        <v>0</v>
      </c>
      <c r="I406" s="441"/>
      <c r="J406" s="445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358"/>
      <c r="AA406" s="358"/>
      <c r="AB406" s="358"/>
      <c r="AC406" s="358"/>
      <c r="AD406" s="358"/>
      <c r="AE406" s="358"/>
      <c r="AF406" s="358"/>
      <c r="AG406" s="358"/>
      <c r="AH406" s="358"/>
      <c r="AI406" s="358"/>
      <c r="AJ406" s="358"/>
    </row>
    <row r="407" spans="1:36" x14ac:dyDescent="0.25">
      <c r="A407" s="353" t="s">
        <v>281</v>
      </c>
      <c r="B407" s="353" t="s">
        <v>281</v>
      </c>
      <c r="C407" s="441">
        <f t="shared" ref="C407:H407" si="160">C163</f>
        <v>5000</v>
      </c>
      <c r="D407" s="441"/>
      <c r="E407" s="441"/>
      <c r="F407" s="441"/>
      <c r="G407" s="441"/>
      <c r="H407" s="441">
        <f t="shared" si="160"/>
        <v>1</v>
      </c>
      <c r="I407" s="441"/>
      <c r="J407" s="445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358"/>
      <c r="AA407" s="358"/>
      <c r="AB407" s="358"/>
      <c r="AC407" s="358"/>
      <c r="AD407" s="358"/>
      <c r="AE407" s="358"/>
      <c r="AF407" s="358"/>
      <c r="AG407" s="358"/>
      <c r="AH407" s="358"/>
      <c r="AI407" s="358"/>
      <c r="AJ407" s="358"/>
    </row>
    <row r="408" spans="1:36" x14ac:dyDescent="0.25">
      <c r="A408" s="353" t="s">
        <v>259</v>
      </c>
      <c r="B408" s="353" t="s">
        <v>315</v>
      </c>
      <c r="C408" s="441">
        <f t="shared" ref="C408:H408" si="161">C164</f>
        <v>12000</v>
      </c>
      <c r="D408" s="441"/>
      <c r="E408" s="441"/>
      <c r="F408" s="441"/>
      <c r="G408" s="441"/>
      <c r="H408" s="441">
        <f t="shared" si="161"/>
        <v>0</v>
      </c>
      <c r="I408" s="441"/>
      <c r="J408" s="445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358"/>
      <c r="AA408" s="358"/>
      <c r="AB408" s="358"/>
      <c r="AC408" s="358"/>
      <c r="AD408" s="358"/>
      <c r="AE408" s="358"/>
      <c r="AF408" s="358"/>
      <c r="AG408" s="358"/>
      <c r="AH408" s="358"/>
      <c r="AI408" s="358"/>
      <c r="AJ408" s="358"/>
    </row>
    <row r="409" spans="1:36" x14ac:dyDescent="0.25">
      <c r="A409" s="353" t="s">
        <v>259</v>
      </c>
      <c r="B409" s="353" t="s">
        <v>454</v>
      </c>
      <c r="C409" s="441">
        <f t="shared" ref="C409:H409" si="162">C165</f>
        <v>12500</v>
      </c>
      <c r="D409" s="441"/>
      <c r="E409" s="441"/>
      <c r="F409" s="441"/>
      <c r="G409" s="441"/>
      <c r="H409" s="441">
        <f t="shared" si="162"/>
        <v>0</v>
      </c>
      <c r="I409" s="441"/>
      <c r="J409" s="445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</row>
    <row r="410" spans="1:36" x14ac:dyDescent="0.25">
      <c r="A410" s="353" t="s">
        <v>536</v>
      </c>
      <c r="B410" s="353" t="s">
        <v>536</v>
      </c>
      <c r="C410" s="441">
        <f t="shared" ref="C410:H410" si="163">C166</f>
        <v>2498.4</v>
      </c>
      <c r="D410" s="441"/>
      <c r="E410" s="441"/>
      <c r="F410" s="441"/>
      <c r="G410" s="441"/>
      <c r="H410" s="441">
        <f t="shared" si="163"/>
        <v>0</v>
      </c>
      <c r="I410" s="441"/>
      <c r="J410" s="445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  <c r="AA410" s="358"/>
      <c r="AB410" s="358"/>
      <c r="AC410" s="358"/>
      <c r="AD410" s="358"/>
      <c r="AE410" s="358"/>
      <c r="AF410" s="358"/>
      <c r="AG410" s="358"/>
      <c r="AH410" s="358"/>
      <c r="AI410" s="358"/>
      <c r="AJ410" s="358"/>
    </row>
    <row r="411" spans="1:36" x14ac:dyDescent="0.25">
      <c r="A411" s="353" t="s">
        <v>399</v>
      </c>
      <c r="B411" s="353" t="s">
        <v>399</v>
      </c>
      <c r="C411" s="441">
        <f t="shared" ref="C411:H411" si="164">C167</f>
        <v>20000</v>
      </c>
      <c r="D411" s="441"/>
      <c r="E411" s="441"/>
      <c r="F411" s="441"/>
      <c r="G411" s="441"/>
      <c r="H411" s="441">
        <f t="shared" si="164"/>
        <v>0</v>
      </c>
      <c r="I411" s="441"/>
      <c r="J411" s="445"/>
      <c r="K411" s="358"/>
      <c r="L411" s="358"/>
      <c r="M411" s="358"/>
      <c r="N411" s="358"/>
      <c r="O411" s="358"/>
      <c r="P411" s="358"/>
      <c r="Q411" s="358"/>
      <c r="R411" s="358"/>
      <c r="S411" s="358"/>
      <c r="T411" s="358"/>
      <c r="U411" s="358"/>
      <c r="V411" s="358"/>
      <c r="W411" s="358"/>
      <c r="X411" s="358"/>
      <c r="Y411" s="358"/>
      <c r="Z411" s="358"/>
      <c r="AA411" s="358"/>
      <c r="AB411" s="358"/>
      <c r="AC411" s="358"/>
      <c r="AD411" s="358"/>
      <c r="AE411" s="358"/>
      <c r="AF411" s="358"/>
      <c r="AG411" s="358"/>
      <c r="AH411" s="358"/>
      <c r="AI411" s="358"/>
      <c r="AJ411" s="358"/>
    </row>
    <row r="412" spans="1:36" x14ac:dyDescent="0.25">
      <c r="A412" s="353" t="s">
        <v>551</v>
      </c>
      <c r="B412" s="353" t="s">
        <v>551</v>
      </c>
      <c r="C412" s="441">
        <f t="shared" ref="C412:H412" si="165">C168</f>
        <v>2500</v>
      </c>
      <c r="D412" s="441"/>
      <c r="E412" s="441"/>
      <c r="F412" s="441"/>
      <c r="G412" s="441"/>
      <c r="H412" s="441">
        <f t="shared" si="165"/>
        <v>0</v>
      </c>
      <c r="I412" s="441"/>
      <c r="J412" s="445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</row>
    <row r="413" spans="1:36" x14ac:dyDescent="0.25">
      <c r="A413" s="353" t="s">
        <v>327</v>
      </c>
      <c r="B413" s="353" t="s">
        <v>327</v>
      </c>
      <c r="C413" s="441">
        <f t="shared" ref="C413:H413" si="166">C169</f>
        <v>6240</v>
      </c>
      <c r="D413" s="441"/>
      <c r="E413" s="441"/>
      <c r="F413" s="441"/>
      <c r="G413" s="441"/>
      <c r="H413" s="441">
        <f t="shared" si="166"/>
        <v>0</v>
      </c>
      <c r="I413" s="441"/>
      <c r="J413" s="445"/>
      <c r="K413" s="358"/>
      <c r="L413" s="358"/>
      <c r="M413" s="358"/>
      <c r="N413" s="358"/>
      <c r="O413" s="358"/>
      <c r="P413" s="358"/>
      <c r="Q413" s="358"/>
      <c r="R413" s="358"/>
      <c r="S413" s="358"/>
      <c r="T413" s="358"/>
      <c r="U413" s="358"/>
      <c r="V413" s="358"/>
      <c r="W413" s="358"/>
      <c r="X413" s="358"/>
      <c r="Y413" s="358"/>
      <c r="Z413" s="358"/>
      <c r="AA413" s="358"/>
      <c r="AB413" s="358"/>
      <c r="AC413" s="358"/>
      <c r="AD413" s="358"/>
      <c r="AE413" s="358"/>
      <c r="AF413" s="358"/>
      <c r="AG413" s="358"/>
      <c r="AH413" s="358"/>
      <c r="AI413" s="358"/>
      <c r="AJ413" s="358"/>
    </row>
    <row r="414" spans="1:36" x14ac:dyDescent="0.25">
      <c r="A414" s="353" t="s">
        <v>298</v>
      </c>
      <c r="B414" s="353" t="s">
        <v>299</v>
      </c>
      <c r="C414" s="441">
        <f t="shared" ref="C414:H414" si="167">C170</f>
        <v>2500</v>
      </c>
      <c r="D414" s="441"/>
      <c r="E414" s="441"/>
      <c r="F414" s="441"/>
      <c r="G414" s="441"/>
      <c r="H414" s="441">
        <f t="shared" si="167"/>
        <v>0</v>
      </c>
      <c r="I414" s="441"/>
      <c r="J414" s="445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  <c r="AI414" s="358"/>
      <c r="AJ414" s="358"/>
    </row>
    <row r="415" spans="1:36" x14ac:dyDescent="0.25">
      <c r="A415" s="353" t="s">
        <v>481</v>
      </c>
      <c r="B415" s="353" t="s">
        <v>482</v>
      </c>
      <c r="C415" s="441">
        <f t="shared" ref="C415:H415" si="168">C171</f>
        <v>5000</v>
      </c>
      <c r="D415" s="441"/>
      <c r="E415" s="441"/>
      <c r="F415" s="441"/>
      <c r="G415" s="441"/>
      <c r="H415" s="441">
        <f t="shared" si="168"/>
        <v>0</v>
      </c>
      <c r="I415" s="441"/>
      <c r="J415" s="445"/>
      <c r="K415" s="358"/>
      <c r="L415" s="358"/>
      <c r="M415" s="358"/>
      <c r="N415" s="358"/>
      <c r="O415" s="358"/>
      <c r="P415" s="358"/>
      <c r="Q415" s="358"/>
      <c r="R415" s="358"/>
      <c r="S415" s="358"/>
      <c r="T415" s="358"/>
      <c r="U415" s="358"/>
      <c r="V415" s="358"/>
      <c r="W415" s="358"/>
      <c r="X415" s="358"/>
      <c r="Y415" s="358"/>
      <c r="Z415" s="358"/>
      <c r="AA415" s="358"/>
      <c r="AB415" s="358"/>
      <c r="AC415" s="358"/>
      <c r="AD415" s="358"/>
      <c r="AE415" s="358"/>
      <c r="AF415" s="358"/>
      <c r="AG415" s="358"/>
      <c r="AH415" s="358"/>
      <c r="AI415" s="358"/>
      <c r="AJ415" s="358"/>
    </row>
    <row r="416" spans="1:36" x14ac:dyDescent="0.25">
      <c r="A416" s="353" t="s">
        <v>336</v>
      </c>
      <c r="B416" s="353" t="s">
        <v>337</v>
      </c>
      <c r="C416" s="441">
        <f t="shared" ref="C416:H416" si="169">C172</f>
        <v>750</v>
      </c>
      <c r="D416" s="441"/>
      <c r="E416" s="441"/>
      <c r="F416" s="441"/>
      <c r="G416" s="441"/>
      <c r="H416" s="441">
        <f t="shared" si="169"/>
        <v>0</v>
      </c>
      <c r="I416" s="441"/>
      <c r="J416" s="445"/>
      <c r="K416" s="358"/>
      <c r="L416" s="358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  <c r="Y416" s="358"/>
      <c r="Z416" s="358"/>
      <c r="AA416" s="358"/>
      <c r="AB416" s="358"/>
      <c r="AC416" s="358"/>
      <c r="AD416" s="358"/>
      <c r="AE416" s="358"/>
      <c r="AF416" s="358"/>
      <c r="AG416" s="358"/>
      <c r="AH416" s="358"/>
      <c r="AI416" s="358"/>
      <c r="AJ416" s="358"/>
    </row>
    <row r="417" spans="1:36" x14ac:dyDescent="0.25">
      <c r="A417" s="353" t="s">
        <v>341</v>
      </c>
      <c r="B417" s="353" t="s">
        <v>341</v>
      </c>
      <c r="C417" s="441">
        <f t="shared" ref="C417:H417" si="170">C173</f>
        <v>12500</v>
      </c>
      <c r="D417" s="441"/>
      <c r="E417" s="441"/>
      <c r="F417" s="441"/>
      <c r="G417" s="441"/>
      <c r="H417" s="441">
        <f t="shared" si="170"/>
        <v>0</v>
      </c>
      <c r="I417" s="441"/>
      <c r="J417" s="445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358"/>
      <c r="AA417" s="358"/>
      <c r="AB417" s="358"/>
      <c r="AC417" s="358"/>
      <c r="AD417" s="358"/>
      <c r="AE417" s="358"/>
      <c r="AF417" s="358"/>
      <c r="AG417" s="358"/>
      <c r="AH417" s="358"/>
      <c r="AI417" s="358"/>
      <c r="AJ417" s="358"/>
    </row>
    <row r="418" spans="1:36" x14ac:dyDescent="0.25">
      <c r="A418" s="353" t="s">
        <v>347</v>
      </c>
      <c r="B418" s="353" t="s">
        <v>347</v>
      </c>
      <c r="C418" s="441">
        <f t="shared" ref="C418:H418" si="171">C174</f>
        <v>3000</v>
      </c>
      <c r="D418" s="441"/>
      <c r="E418" s="441"/>
      <c r="F418" s="441"/>
      <c r="G418" s="441"/>
      <c r="H418" s="441">
        <f t="shared" si="171"/>
        <v>0</v>
      </c>
      <c r="I418" s="441"/>
      <c r="J418" s="445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358"/>
      <c r="AA418" s="358"/>
      <c r="AB418" s="358"/>
      <c r="AC418" s="358"/>
      <c r="AD418" s="358"/>
      <c r="AE418" s="358"/>
      <c r="AF418" s="358"/>
      <c r="AG418" s="358"/>
      <c r="AH418" s="358"/>
      <c r="AI418" s="358"/>
      <c r="AJ418" s="358"/>
    </row>
    <row r="419" spans="1:36" x14ac:dyDescent="0.25">
      <c r="A419" s="353" t="s">
        <v>414</v>
      </c>
      <c r="B419" s="353" t="s">
        <v>414</v>
      </c>
      <c r="C419" s="441">
        <f t="shared" ref="C419:H419" si="172">C175</f>
        <v>3000</v>
      </c>
      <c r="D419" s="441"/>
      <c r="E419" s="441"/>
      <c r="F419" s="441"/>
      <c r="G419" s="441"/>
      <c r="H419" s="441">
        <f t="shared" si="172"/>
        <v>0</v>
      </c>
      <c r="I419" s="441"/>
      <c r="J419" s="445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358"/>
      <c r="AA419" s="358"/>
      <c r="AB419" s="358"/>
      <c r="AC419" s="358"/>
      <c r="AD419" s="358"/>
      <c r="AE419" s="358"/>
      <c r="AF419" s="358"/>
      <c r="AG419" s="358"/>
      <c r="AH419" s="358"/>
      <c r="AI419" s="358"/>
      <c r="AJ419" s="358"/>
    </row>
    <row r="420" spans="1:36" x14ac:dyDescent="0.25">
      <c r="A420" s="353" t="s">
        <v>448</v>
      </c>
      <c r="B420" s="353" t="s">
        <v>448</v>
      </c>
      <c r="C420" s="441">
        <f t="shared" ref="C420:H420" si="173">C176</f>
        <v>2500</v>
      </c>
      <c r="D420" s="441"/>
      <c r="E420" s="441"/>
      <c r="F420" s="441"/>
      <c r="G420" s="441"/>
      <c r="H420" s="441">
        <f t="shared" si="173"/>
        <v>0</v>
      </c>
      <c r="I420" s="441"/>
      <c r="J420" s="445"/>
      <c r="K420" s="358"/>
      <c r="L420" s="358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  <c r="Y420" s="358"/>
      <c r="Z420" s="358"/>
      <c r="AA420" s="358"/>
      <c r="AB420" s="358"/>
      <c r="AC420" s="358"/>
      <c r="AD420" s="358"/>
      <c r="AE420" s="358"/>
      <c r="AF420" s="358"/>
      <c r="AG420" s="358"/>
      <c r="AH420" s="358"/>
      <c r="AI420" s="358"/>
      <c r="AJ420" s="358"/>
    </row>
    <row r="421" spans="1:36" x14ac:dyDescent="0.25">
      <c r="A421" s="353" t="s">
        <v>394</v>
      </c>
      <c r="B421" s="353" t="s">
        <v>394</v>
      </c>
      <c r="C421" s="441">
        <f t="shared" ref="C421:H421" si="174">C177</f>
        <v>5616</v>
      </c>
      <c r="D421" s="441"/>
      <c r="E421" s="441"/>
      <c r="F421" s="441"/>
      <c r="G421" s="441"/>
      <c r="H421" s="441">
        <f t="shared" si="174"/>
        <v>0</v>
      </c>
      <c r="I421" s="441"/>
      <c r="J421" s="445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358"/>
      <c r="AA421" s="358"/>
      <c r="AB421" s="358"/>
      <c r="AC421" s="358"/>
      <c r="AD421" s="358"/>
      <c r="AE421" s="358"/>
      <c r="AF421" s="358"/>
      <c r="AG421" s="358"/>
      <c r="AH421" s="358"/>
      <c r="AI421" s="358"/>
      <c r="AJ421" s="358"/>
    </row>
    <row r="422" spans="1:36" x14ac:dyDescent="0.25">
      <c r="A422" s="353" t="s">
        <v>393</v>
      </c>
      <c r="B422" s="353" t="s">
        <v>393</v>
      </c>
      <c r="C422" s="441">
        <f t="shared" ref="C422:H422" si="175">C178</f>
        <v>1800</v>
      </c>
      <c r="D422" s="441"/>
      <c r="E422" s="441"/>
      <c r="F422" s="441"/>
      <c r="G422" s="441"/>
      <c r="H422" s="441">
        <f t="shared" si="175"/>
        <v>0</v>
      </c>
      <c r="I422" s="441"/>
      <c r="J422" s="445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358"/>
      <c r="AA422" s="358"/>
      <c r="AB422" s="358"/>
      <c r="AC422" s="358"/>
      <c r="AD422" s="358"/>
      <c r="AE422" s="358"/>
      <c r="AF422" s="358"/>
      <c r="AG422" s="358"/>
      <c r="AH422" s="358"/>
      <c r="AI422" s="358"/>
      <c r="AJ422" s="358"/>
    </row>
    <row r="423" spans="1:36" x14ac:dyDescent="0.25">
      <c r="A423" s="353" t="s">
        <v>459</v>
      </c>
      <c r="B423" s="353" t="s">
        <v>459</v>
      </c>
      <c r="C423" s="441">
        <f t="shared" ref="C423:H423" si="176">C179</f>
        <v>2502</v>
      </c>
      <c r="D423" s="441"/>
      <c r="E423" s="441"/>
      <c r="F423" s="441"/>
      <c r="G423" s="441"/>
      <c r="H423" s="441">
        <f t="shared" si="176"/>
        <v>0</v>
      </c>
      <c r="I423" s="441"/>
      <c r="J423" s="445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Y423" s="358"/>
      <c r="Z423" s="358"/>
      <c r="AA423" s="358"/>
      <c r="AB423" s="358"/>
      <c r="AC423" s="358"/>
      <c r="AD423" s="358"/>
      <c r="AE423" s="358"/>
      <c r="AF423" s="358"/>
      <c r="AG423" s="358"/>
      <c r="AH423" s="358"/>
      <c r="AI423" s="358"/>
      <c r="AJ423" s="358"/>
    </row>
    <row r="424" spans="1:36" x14ac:dyDescent="0.25">
      <c r="A424" s="353" t="s">
        <v>550</v>
      </c>
      <c r="B424" s="353" t="s">
        <v>550</v>
      </c>
      <c r="C424" s="441">
        <f t="shared" ref="C424:H424" si="177">C180</f>
        <v>6250</v>
      </c>
      <c r="D424" s="441"/>
      <c r="E424" s="441"/>
      <c r="F424" s="441"/>
      <c r="G424" s="441"/>
      <c r="H424" s="441">
        <f t="shared" si="177"/>
        <v>0</v>
      </c>
      <c r="I424" s="441"/>
      <c r="J424" s="445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Y424" s="358"/>
      <c r="Z424" s="358"/>
      <c r="AA424" s="358"/>
      <c r="AB424" s="358"/>
      <c r="AC424" s="358"/>
      <c r="AD424" s="358"/>
      <c r="AE424" s="358"/>
      <c r="AF424" s="358"/>
      <c r="AG424" s="358"/>
      <c r="AH424" s="358"/>
      <c r="AI424" s="358"/>
      <c r="AJ424" s="358"/>
    </row>
    <row r="425" spans="1:36" x14ac:dyDescent="0.25">
      <c r="A425" s="353" t="s">
        <v>465</v>
      </c>
      <c r="B425" s="353" t="s">
        <v>465</v>
      </c>
      <c r="C425" s="441">
        <f t="shared" ref="C425:H425" si="178">C181</f>
        <v>2000</v>
      </c>
      <c r="D425" s="441"/>
      <c r="E425" s="441"/>
      <c r="F425" s="441"/>
      <c r="G425" s="441"/>
      <c r="H425" s="441">
        <f t="shared" si="178"/>
        <v>0</v>
      </c>
      <c r="I425" s="441"/>
      <c r="J425" s="445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</row>
    <row r="426" spans="1:36" x14ac:dyDescent="0.25">
      <c r="A426" s="353" t="s">
        <v>540</v>
      </c>
      <c r="B426" s="353" t="s">
        <v>541</v>
      </c>
      <c r="C426" s="441">
        <f t="shared" ref="C426:H426" si="179">C182</f>
        <v>1000</v>
      </c>
      <c r="D426" s="441"/>
      <c r="E426" s="441"/>
      <c r="F426" s="441"/>
      <c r="G426" s="441"/>
      <c r="H426" s="441">
        <f t="shared" si="179"/>
        <v>0</v>
      </c>
      <c r="I426" s="441"/>
      <c r="J426" s="445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  <c r="AG426" s="358"/>
      <c r="AH426" s="358"/>
      <c r="AI426" s="358"/>
      <c r="AJ426" s="358"/>
    </row>
    <row r="427" spans="1:36" x14ac:dyDescent="0.25">
      <c r="A427" s="353" t="s">
        <v>330</v>
      </c>
      <c r="B427" s="353" t="s">
        <v>330</v>
      </c>
      <c r="C427" s="441">
        <f t="shared" ref="C427:H427" si="180">C183</f>
        <v>3750</v>
      </c>
      <c r="D427" s="441"/>
      <c r="E427" s="441"/>
      <c r="F427" s="441"/>
      <c r="G427" s="441"/>
      <c r="H427" s="441">
        <f t="shared" si="180"/>
        <v>0</v>
      </c>
      <c r="I427" s="441"/>
      <c r="J427" s="445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</row>
    <row r="428" spans="1:36" x14ac:dyDescent="0.25">
      <c r="A428" s="353" t="s">
        <v>554</v>
      </c>
      <c r="B428" s="353" t="s">
        <v>554</v>
      </c>
      <c r="C428" s="441">
        <f t="shared" ref="C428:H428" si="181">C184</f>
        <v>7500</v>
      </c>
      <c r="D428" s="441"/>
      <c r="E428" s="441"/>
      <c r="F428" s="441"/>
      <c r="G428" s="441"/>
      <c r="H428" s="441">
        <f t="shared" si="181"/>
        <v>0</v>
      </c>
      <c r="I428" s="441"/>
      <c r="J428" s="445"/>
      <c r="K428" s="358"/>
      <c r="L428" s="358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  <c r="Y428" s="358"/>
      <c r="Z428" s="358"/>
      <c r="AA428" s="358"/>
      <c r="AB428" s="358"/>
      <c r="AC428" s="358"/>
      <c r="AD428" s="358"/>
      <c r="AE428" s="358"/>
      <c r="AF428" s="358"/>
      <c r="AG428" s="358"/>
      <c r="AH428" s="358"/>
      <c r="AI428" s="358"/>
      <c r="AJ428" s="358"/>
    </row>
    <row r="429" spans="1:36" x14ac:dyDescent="0.25">
      <c r="A429" s="353" t="s">
        <v>291</v>
      </c>
      <c r="B429" s="353" t="s">
        <v>291</v>
      </c>
      <c r="C429" s="441">
        <f t="shared" ref="C429:H429" si="182">C185</f>
        <v>1000</v>
      </c>
      <c r="D429" s="441"/>
      <c r="E429" s="441"/>
      <c r="F429" s="441"/>
      <c r="G429" s="441"/>
      <c r="H429" s="441">
        <f t="shared" si="182"/>
        <v>0</v>
      </c>
      <c r="I429" s="441"/>
      <c r="J429" s="445"/>
      <c r="K429" s="358"/>
      <c r="L429" s="358"/>
      <c r="M429" s="358"/>
      <c r="N429" s="358"/>
      <c r="O429" s="358"/>
      <c r="P429" s="358"/>
      <c r="Q429" s="358"/>
      <c r="R429" s="358"/>
      <c r="S429" s="358"/>
      <c r="T429" s="358"/>
      <c r="U429" s="358"/>
      <c r="V429" s="358"/>
      <c r="W429" s="358"/>
      <c r="X429" s="358"/>
      <c r="Y429" s="358"/>
      <c r="Z429" s="358"/>
      <c r="AA429" s="358"/>
      <c r="AB429" s="358"/>
      <c r="AC429" s="358"/>
      <c r="AD429" s="358"/>
      <c r="AE429" s="358"/>
      <c r="AF429" s="358"/>
      <c r="AG429" s="358"/>
      <c r="AH429" s="358"/>
      <c r="AI429" s="358"/>
      <c r="AJ429" s="358"/>
    </row>
    <row r="430" spans="1:36" x14ac:dyDescent="0.25">
      <c r="A430" s="353" t="s">
        <v>539</v>
      </c>
      <c r="B430" s="353" t="s">
        <v>539</v>
      </c>
      <c r="C430" s="441">
        <f t="shared" ref="C430:H430" si="183">C186</f>
        <v>3000</v>
      </c>
      <c r="D430" s="441"/>
      <c r="E430" s="441"/>
      <c r="F430" s="441"/>
      <c r="G430" s="441"/>
      <c r="H430" s="441">
        <f t="shared" si="183"/>
        <v>0</v>
      </c>
      <c r="I430" s="441"/>
      <c r="J430" s="445"/>
      <c r="K430" s="358"/>
      <c r="L430" s="358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  <c r="Y430" s="358"/>
      <c r="Z430" s="358"/>
      <c r="AA430" s="358"/>
      <c r="AB430" s="358"/>
      <c r="AC430" s="358"/>
      <c r="AD430" s="358"/>
      <c r="AE430" s="358"/>
      <c r="AF430" s="358"/>
      <c r="AG430" s="358"/>
      <c r="AH430" s="358"/>
      <c r="AI430" s="358"/>
      <c r="AJ430" s="358"/>
    </row>
    <row r="431" spans="1:36" x14ac:dyDescent="0.25">
      <c r="A431" s="353" t="s">
        <v>283</v>
      </c>
      <c r="B431" s="353" t="s">
        <v>283</v>
      </c>
      <c r="C431" s="441">
        <f t="shared" ref="C431:H431" si="184">C187</f>
        <v>1000</v>
      </c>
      <c r="D431" s="441"/>
      <c r="E431" s="441"/>
      <c r="F431" s="441"/>
      <c r="G431" s="441"/>
      <c r="H431" s="441">
        <f t="shared" si="184"/>
        <v>0</v>
      </c>
      <c r="I431" s="441"/>
      <c r="J431" s="445"/>
      <c r="K431" s="358"/>
      <c r="L431" s="358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  <c r="Y431" s="358"/>
      <c r="Z431" s="358"/>
      <c r="AA431" s="358"/>
      <c r="AB431" s="358"/>
      <c r="AC431" s="358"/>
      <c r="AD431" s="358"/>
      <c r="AE431" s="358"/>
      <c r="AF431" s="358"/>
      <c r="AG431" s="358"/>
      <c r="AH431" s="358"/>
      <c r="AI431" s="358"/>
      <c r="AJ431" s="358"/>
    </row>
    <row r="432" spans="1:36" x14ac:dyDescent="0.25">
      <c r="A432" s="353" t="s">
        <v>310</v>
      </c>
      <c r="B432" s="353" t="s">
        <v>310</v>
      </c>
      <c r="C432" s="441">
        <f t="shared" ref="C432:H432" si="185">C188</f>
        <v>2000</v>
      </c>
      <c r="D432" s="441"/>
      <c r="E432" s="441"/>
      <c r="F432" s="441"/>
      <c r="G432" s="441"/>
      <c r="H432" s="441">
        <f t="shared" si="185"/>
        <v>0</v>
      </c>
      <c r="I432" s="441"/>
      <c r="J432" s="445"/>
      <c r="K432" s="358"/>
      <c r="L432" s="358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  <c r="Y432" s="358"/>
      <c r="Z432" s="358"/>
      <c r="AA432" s="358"/>
      <c r="AB432" s="358"/>
      <c r="AC432" s="358"/>
      <c r="AD432" s="358"/>
      <c r="AE432" s="358"/>
      <c r="AF432" s="358"/>
      <c r="AG432" s="358"/>
      <c r="AH432" s="358"/>
      <c r="AI432" s="358"/>
      <c r="AJ432" s="358"/>
    </row>
    <row r="433" spans="1:36" x14ac:dyDescent="0.25">
      <c r="A433" s="353" t="s">
        <v>444</v>
      </c>
      <c r="B433" s="353" t="s">
        <v>444</v>
      </c>
      <c r="C433" s="441">
        <f t="shared" ref="C433:H433" si="186">C189</f>
        <v>12500</v>
      </c>
      <c r="D433" s="441"/>
      <c r="E433" s="441"/>
      <c r="F433" s="441"/>
      <c r="G433" s="441"/>
      <c r="H433" s="441">
        <f t="shared" si="186"/>
        <v>0</v>
      </c>
      <c r="I433" s="441"/>
      <c r="J433" s="445"/>
      <c r="K433" s="358"/>
      <c r="L433" s="358"/>
      <c r="M433" s="358"/>
      <c r="N433" s="358"/>
      <c r="O433" s="358"/>
      <c r="P433" s="358"/>
      <c r="Q433" s="358"/>
      <c r="R433" s="358"/>
      <c r="S433" s="358"/>
      <c r="T433" s="358"/>
      <c r="U433" s="358"/>
      <c r="V433" s="358"/>
      <c r="W433" s="358"/>
      <c r="X433" s="358"/>
      <c r="Y433" s="358"/>
      <c r="Z433" s="358"/>
      <c r="AA433" s="358"/>
      <c r="AB433" s="358"/>
      <c r="AC433" s="358"/>
      <c r="AD433" s="358"/>
      <c r="AE433" s="358"/>
      <c r="AF433" s="358"/>
      <c r="AG433" s="358"/>
      <c r="AH433" s="358"/>
      <c r="AI433" s="358"/>
      <c r="AJ433" s="358"/>
    </row>
    <row r="434" spans="1:36" x14ac:dyDescent="0.25">
      <c r="A434" s="353" t="s">
        <v>532</v>
      </c>
      <c r="B434" s="353" t="s">
        <v>532</v>
      </c>
      <c r="C434" s="441">
        <f t="shared" ref="C434:H434" si="187">C190</f>
        <v>14000</v>
      </c>
      <c r="D434" s="441"/>
      <c r="E434" s="441"/>
      <c r="F434" s="441"/>
      <c r="G434" s="441"/>
      <c r="H434" s="441">
        <f t="shared" si="187"/>
        <v>0</v>
      </c>
      <c r="I434" s="441"/>
      <c r="J434" s="445"/>
      <c r="K434" s="358"/>
      <c r="L434" s="358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  <c r="Y434" s="358"/>
      <c r="Z434" s="358"/>
      <c r="AA434" s="358"/>
      <c r="AB434" s="358"/>
      <c r="AC434" s="358"/>
      <c r="AD434" s="358"/>
      <c r="AE434" s="358"/>
      <c r="AF434" s="358"/>
      <c r="AG434" s="358"/>
      <c r="AH434" s="358"/>
      <c r="AI434" s="358"/>
      <c r="AJ434" s="358"/>
    </row>
    <row r="435" spans="1:36" x14ac:dyDescent="0.25">
      <c r="A435" s="353" t="s">
        <v>502</v>
      </c>
      <c r="B435" s="353" t="s">
        <v>502</v>
      </c>
      <c r="C435" s="441">
        <f t="shared" ref="C435:H435" si="188">C191</f>
        <v>28000</v>
      </c>
      <c r="D435" s="441"/>
      <c r="E435" s="441"/>
      <c r="F435" s="441"/>
      <c r="G435" s="441"/>
      <c r="H435" s="441">
        <f t="shared" si="188"/>
        <v>0</v>
      </c>
      <c r="I435" s="441"/>
      <c r="J435" s="445"/>
      <c r="K435" s="358"/>
      <c r="L435" s="358"/>
      <c r="M435" s="358"/>
      <c r="N435" s="358"/>
      <c r="O435" s="358"/>
      <c r="P435" s="358"/>
      <c r="Q435" s="358"/>
      <c r="R435" s="358"/>
      <c r="S435" s="358"/>
      <c r="T435" s="358"/>
      <c r="U435" s="358"/>
      <c r="V435" s="358"/>
      <c r="W435" s="358"/>
      <c r="X435" s="358"/>
      <c r="Y435" s="358"/>
      <c r="Z435" s="358"/>
      <c r="AA435" s="358"/>
      <c r="AB435" s="358"/>
      <c r="AC435" s="358"/>
      <c r="AD435" s="358"/>
      <c r="AE435" s="358"/>
      <c r="AF435" s="358"/>
      <c r="AG435" s="358"/>
      <c r="AH435" s="358"/>
      <c r="AI435" s="358"/>
      <c r="AJ435" s="358"/>
    </row>
    <row r="436" spans="1:36" x14ac:dyDescent="0.25">
      <c r="A436" s="353" t="s">
        <v>410</v>
      </c>
      <c r="B436" s="353" t="s">
        <v>410</v>
      </c>
      <c r="C436" s="441">
        <f t="shared" ref="C436:H436" si="189">C192</f>
        <v>1000</v>
      </c>
      <c r="D436" s="441"/>
      <c r="E436" s="441"/>
      <c r="F436" s="441"/>
      <c r="G436" s="441"/>
      <c r="H436" s="441">
        <f t="shared" si="189"/>
        <v>0</v>
      </c>
      <c r="I436" s="441"/>
      <c r="J436" s="445"/>
      <c r="K436" s="358"/>
      <c r="L436" s="358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  <c r="Y436" s="358"/>
      <c r="Z436" s="358"/>
      <c r="AA436" s="358"/>
      <c r="AB436" s="358"/>
      <c r="AC436" s="358"/>
      <c r="AD436" s="358"/>
      <c r="AE436" s="358"/>
      <c r="AF436" s="358"/>
      <c r="AG436" s="358"/>
      <c r="AH436" s="358"/>
      <c r="AI436" s="358"/>
      <c r="AJ436" s="358"/>
    </row>
    <row r="437" spans="1:36" x14ac:dyDescent="0.25">
      <c r="A437" s="353" t="s">
        <v>326</v>
      </c>
      <c r="B437" s="353" t="s">
        <v>326</v>
      </c>
      <c r="C437" s="441">
        <f t="shared" ref="C437:H437" si="190">C193</f>
        <v>2000</v>
      </c>
      <c r="D437" s="441"/>
      <c r="E437" s="441"/>
      <c r="F437" s="441"/>
      <c r="G437" s="441"/>
      <c r="H437" s="441">
        <f t="shared" si="190"/>
        <v>0</v>
      </c>
      <c r="I437" s="441"/>
      <c r="J437" s="445"/>
      <c r="K437" s="358"/>
      <c r="L437" s="358"/>
      <c r="M437" s="358"/>
      <c r="N437" s="358"/>
      <c r="O437" s="358"/>
      <c r="P437" s="358"/>
      <c r="Q437" s="358"/>
      <c r="R437" s="358"/>
      <c r="S437" s="358"/>
      <c r="T437" s="358"/>
      <c r="U437" s="358"/>
      <c r="V437" s="358"/>
      <c r="W437" s="358"/>
      <c r="X437" s="358"/>
      <c r="Y437" s="358"/>
      <c r="Z437" s="358"/>
      <c r="AA437" s="358"/>
      <c r="AB437" s="358"/>
      <c r="AC437" s="358"/>
      <c r="AD437" s="358"/>
      <c r="AE437" s="358"/>
      <c r="AF437" s="358"/>
      <c r="AG437" s="358"/>
      <c r="AH437" s="358"/>
      <c r="AI437" s="358"/>
      <c r="AJ437" s="358"/>
    </row>
    <row r="438" spans="1:36" x14ac:dyDescent="0.25">
      <c r="A438" s="353" t="s">
        <v>549</v>
      </c>
      <c r="B438" s="353" t="s">
        <v>549</v>
      </c>
      <c r="C438" s="441">
        <f t="shared" ref="C438:H438" si="191">C194</f>
        <v>5000</v>
      </c>
      <c r="D438" s="441"/>
      <c r="E438" s="441"/>
      <c r="F438" s="441"/>
      <c r="G438" s="441"/>
      <c r="H438" s="441">
        <f t="shared" si="191"/>
        <v>0</v>
      </c>
      <c r="I438" s="441"/>
      <c r="J438" s="445"/>
      <c r="K438" s="358"/>
      <c r="L438" s="358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  <c r="Y438" s="358"/>
      <c r="Z438" s="358"/>
      <c r="AA438" s="358"/>
      <c r="AB438" s="358"/>
      <c r="AC438" s="358"/>
      <c r="AD438" s="358"/>
      <c r="AE438" s="358"/>
      <c r="AF438" s="358"/>
      <c r="AG438" s="358"/>
      <c r="AH438" s="358"/>
      <c r="AI438" s="358"/>
      <c r="AJ438" s="358"/>
    </row>
    <row r="439" spans="1:36" x14ac:dyDescent="0.25">
      <c r="A439" s="353" t="s">
        <v>440</v>
      </c>
      <c r="B439" s="353" t="s">
        <v>440</v>
      </c>
      <c r="C439" s="441">
        <f t="shared" ref="C439:H439" si="192">C195</f>
        <v>12500</v>
      </c>
      <c r="D439" s="441"/>
      <c r="E439" s="441"/>
      <c r="F439" s="441"/>
      <c r="G439" s="441"/>
      <c r="H439" s="441">
        <f t="shared" si="192"/>
        <v>0</v>
      </c>
      <c r="I439" s="441"/>
      <c r="J439" s="445"/>
      <c r="K439" s="358"/>
      <c r="L439" s="358"/>
      <c r="M439" s="358"/>
      <c r="N439" s="358"/>
      <c r="O439" s="358"/>
      <c r="P439" s="358"/>
      <c r="Q439" s="358"/>
      <c r="R439" s="358"/>
      <c r="S439" s="358"/>
      <c r="T439" s="358"/>
      <c r="U439" s="358"/>
      <c r="V439" s="358"/>
      <c r="W439" s="358"/>
      <c r="X439" s="358"/>
      <c r="Y439" s="358"/>
      <c r="Z439" s="358"/>
      <c r="AA439" s="358"/>
      <c r="AB439" s="358"/>
      <c r="AC439" s="358"/>
      <c r="AD439" s="358"/>
      <c r="AE439" s="358"/>
      <c r="AF439" s="358"/>
      <c r="AG439" s="358"/>
      <c r="AH439" s="358"/>
      <c r="AI439" s="358"/>
      <c r="AJ439" s="358"/>
    </row>
    <row r="440" spans="1:36" x14ac:dyDescent="0.25">
      <c r="A440" s="353" t="s">
        <v>507</v>
      </c>
      <c r="B440" s="353" t="s">
        <v>507</v>
      </c>
      <c r="C440" s="441">
        <f t="shared" ref="C440:H440" si="193">C196</f>
        <v>3125</v>
      </c>
      <c r="D440" s="441"/>
      <c r="E440" s="441"/>
      <c r="F440" s="441"/>
      <c r="G440" s="441"/>
      <c r="H440" s="441">
        <f t="shared" si="193"/>
        <v>0</v>
      </c>
      <c r="I440" s="441"/>
      <c r="J440" s="445"/>
      <c r="K440" s="358"/>
      <c r="L440" s="358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  <c r="Y440" s="358"/>
      <c r="Z440" s="358"/>
      <c r="AA440" s="358"/>
      <c r="AB440" s="358"/>
      <c r="AC440" s="358"/>
      <c r="AD440" s="358"/>
      <c r="AE440" s="358"/>
      <c r="AF440" s="358"/>
      <c r="AG440" s="358"/>
      <c r="AH440" s="358"/>
      <c r="AI440" s="358"/>
      <c r="AJ440" s="358"/>
    </row>
    <row r="441" spans="1:36" x14ac:dyDescent="0.25">
      <c r="A441" s="353" t="s">
        <v>387</v>
      </c>
      <c r="B441" s="353" t="s">
        <v>388</v>
      </c>
      <c r="C441" s="441">
        <f t="shared" ref="C441:H441" si="194">C197</f>
        <v>25000</v>
      </c>
      <c r="D441" s="441"/>
      <c r="E441" s="441"/>
      <c r="F441" s="441"/>
      <c r="G441" s="441"/>
      <c r="H441" s="441">
        <f t="shared" si="194"/>
        <v>0</v>
      </c>
      <c r="I441" s="441"/>
      <c r="J441" s="445"/>
      <c r="K441" s="358"/>
      <c r="L441" s="358"/>
      <c r="M441" s="358"/>
      <c r="N441" s="358"/>
      <c r="O441" s="358"/>
      <c r="P441" s="358"/>
      <c r="Q441" s="358"/>
      <c r="R441" s="358"/>
      <c r="S441" s="358"/>
      <c r="T441" s="358"/>
      <c r="U441" s="358"/>
      <c r="V441" s="358"/>
      <c r="W441" s="358"/>
      <c r="X441" s="358"/>
      <c r="Y441" s="358"/>
      <c r="Z441" s="358"/>
      <c r="AA441" s="358"/>
      <c r="AB441" s="358"/>
      <c r="AC441" s="358"/>
      <c r="AD441" s="358"/>
      <c r="AE441" s="358"/>
      <c r="AF441" s="358"/>
      <c r="AG441" s="358"/>
      <c r="AH441" s="358"/>
      <c r="AI441" s="358"/>
      <c r="AJ441" s="358"/>
    </row>
    <row r="442" spans="1:36" x14ac:dyDescent="0.25">
      <c r="A442" s="353" t="s">
        <v>306</v>
      </c>
      <c r="B442" s="353" t="s">
        <v>306</v>
      </c>
      <c r="C442" s="441">
        <f t="shared" ref="C442:H442" si="195">C198</f>
        <v>12500</v>
      </c>
      <c r="D442" s="441"/>
      <c r="E442" s="441"/>
      <c r="F442" s="441"/>
      <c r="G442" s="441"/>
      <c r="H442" s="441">
        <f t="shared" si="195"/>
        <v>0</v>
      </c>
      <c r="I442" s="441"/>
      <c r="J442" s="445"/>
      <c r="K442" s="358"/>
      <c r="L442" s="358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  <c r="Y442" s="358"/>
      <c r="Z442" s="358"/>
      <c r="AA442" s="358"/>
      <c r="AB442" s="358"/>
      <c r="AC442" s="358"/>
      <c r="AD442" s="358"/>
      <c r="AE442" s="358"/>
      <c r="AF442" s="358"/>
      <c r="AG442" s="358"/>
      <c r="AH442" s="358"/>
      <c r="AI442" s="358"/>
      <c r="AJ442" s="358"/>
    </row>
    <row r="443" spans="1:36" x14ac:dyDescent="0.25">
      <c r="A443" s="353" t="s">
        <v>287</v>
      </c>
      <c r="B443" s="353" t="s">
        <v>287</v>
      </c>
      <c r="C443" s="441">
        <f t="shared" ref="C443:H443" si="196">C199</f>
        <v>3125</v>
      </c>
      <c r="D443" s="441"/>
      <c r="E443" s="441"/>
      <c r="F443" s="441"/>
      <c r="G443" s="441"/>
      <c r="H443" s="441">
        <f t="shared" si="196"/>
        <v>0</v>
      </c>
      <c r="I443" s="441"/>
      <c r="J443" s="445"/>
      <c r="K443" s="358"/>
      <c r="L443" s="358"/>
      <c r="M443" s="358"/>
      <c r="N443" s="358"/>
      <c r="O443" s="358"/>
      <c r="P443" s="358"/>
      <c r="Q443" s="358"/>
      <c r="R443" s="358"/>
      <c r="S443" s="358"/>
      <c r="T443" s="358"/>
      <c r="U443" s="358"/>
      <c r="V443" s="358"/>
      <c r="W443" s="358"/>
      <c r="X443" s="358"/>
      <c r="Y443" s="358"/>
      <c r="Z443" s="358"/>
      <c r="AA443" s="358"/>
      <c r="AB443" s="358"/>
      <c r="AC443" s="358"/>
      <c r="AD443" s="358"/>
      <c r="AE443" s="358"/>
      <c r="AF443" s="358"/>
      <c r="AG443" s="358"/>
      <c r="AH443" s="358"/>
      <c r="AI443" s="358"/>
      <c r="AJ443" s="358"/>
    </row>
    <row r="444" spans="1:36" x14ac:dyDescent="0.25">
      <c r="A444" s="353" t="s">
        <v>261</v>
      </c>
      <c r="B444" s="353" t="s">
        <v>361</v>
      </c>
      <c r="C444" s="441">
        <f t="shared" ref="C444:H444" si="197">C200</f>
        <v>5000</v>
      </c>
      <c r="D444" s="441"/>
      <c r="E444" s="441"/>
      <c r="F444" s="441"/>
      <c r="G444" s="441"/>
      <c r="H444" s="441">
        <f t="shared" si="197"/>
        <v>0</v>
      </c>
      <c r="I444" s="441"/>
      <c r="J444" s="445"/>
      <c r="K444" s="358"/>
      <c r="L444" s="358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  <c r="Y444" s="358"/>
      <c r="Z444" s="358"/>
      <c r="AA444" s="358"/>
      <c r="AB444" s="358"/>
      <c r="AC444" s="358"/>
      <c r="AD444" s="358"/>
      <c r="AE444" s="358"/>
      <c r="AF444" s="358"/>
      <c r="AG444" s="358"/>
      <c r="AH444" s="358"/>
      <c r="AI444" s="358"/>
      <c r="AJ444" s="358"/>
    </row>
    <row r="445" spans="1:36" x14ac:dyDescent="0.25">
      <c r="A445" s="353" t="s">
        <v>261</v>
      </c>
      <c r="B445" s="353" t="s">
        <v>320</v>
      </c>
      <c r="C445" s="441">
        <f t="shared" ref="C445:H445" si="198">C201</f>
        <v>3750</v>
      </c>
      <c r="D445" s="441"/>
      <c r="E445" s="441"/>
      <c r="F445" s="441"/>
      <c r="G445" s="441"/>
      <c r="H445" s="441">
        <f t="shared" si="198"/>
        <v>0</v>
      </c>
      <c r="I445" s="441"/>
      <c r="J445" s="445"/>
      <c r="K445" s="358"/>
      <c r="L445" s="358"/>
      <c r="M445" s="358"/>
      <c r="N445" s="358"/>
      <c r="O445" s="358"/>
      <c r="P445" s="358"/>
      <c r="Q445" s="358"/>
      <c r="R445" s="358"/>
      <c r="S445" s="358"/>
      <c r="T445" s="358"/>
      <c r="U445" s="358"/>
      <c r="V445" s="358"/>
      <c r="W445" s="358"/>
      <c r="X445" s="358"/>
      <c r="Y445" s="358"/>
      <c r="Z445" s="358"/>
      <c r="AA445" s="358"/>
      <c r="AB445" s="358"/>
      <c r="AC445" s="358"/>
      <c r="AD445" s="358"/>
      <c r="AE445" s="358"/>
      <c r="AF445" s="358"/>
      <c r="AG445" s="358"/>
      <c r="AH445" s="358"/>
      <c r="AI445" s="358"/>
      <c r="AJ445" s="358"/>
    </row>
    <row r="446" spans="1:36" x14ac:dyDescent="0.25">
      <c r="A446" s="353" t="s">
        <v>493</v>
      </c>
      <c r="B446" s="353" t="s">
        <v>493</v>
      </c>
      <c r="C446" s="441">
        <f t="shared" ref="C446:H446" si="199">C202</f>
        <v>1500</v>
      </c>
      <c r="D446" s="441"/>
      <c r="E446" s="441"/>
      <c r="F446" s="441"/>
      <c r="G446" s="441"/>
      <c r="H446" s="441">
        <f t="shared" si="199"/>
        <v>0</v>
      </c>
      <c r="I446" s="441"/>
      <c r="J446" s="445"/>
      <c r="K446" s="358"/>
      <c r="L446" s="358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  <c r="Y446" s="358"/>
      <c r="Z446" s="358"/>
      <c r="AA446" s="358"/>
      <c r="AB446" s="358"/>
      <c r="AC446" s="358"/>
      <c r="AD446" s="358"/>
      <c r="AE446" s="358"/>
      <c r="AF446" s="358"/>
      <c r="AG446" s="358"/>
      <c r="AH446" s="358"/>
      <c r="AI446" s="358"/>
      <c r="AJ446" s="358"/>
    </row>
    <row r="447" spans="1:36" x14ac:dyDescent="0.25">
      <c r="A447" s="353" t="s">
        <v>262</v>
      </c>
      <c r="B447" s="353" t="s">
        <v>319</v>
      </c>
      <c r="C447" s="441">
        <f t="shared" ref="C447:H447" si="200">C203</f>
        <v>20000</v>
      </c>
      <c r="D447" s="441"/>
      <c r="E447" s="441"/>
      <c r="F447" s="441"/>
      <c r="G447" s="441"/>
      <c r="H447" s="441">
        <f t="shared" si="200"/>
        <v>0</v>
      </c>
      <c r="I447" s="441"/>
      <c r="J447" s="445"/>
      <c r="K447" s="358"/>
      <c r="L447" s="358"/>
      <c r="M447" s="358"/>
      <c r="N447" s="358"/>
      <c r="O447" s="358"/>
      <c r="P447" s="358"/>
      <c r="Q447" s="358"/>
      <c r="R447" s="358"/>
      <c r="S447" s="358"/>
      <c r="T447" s="358"/>
      <c r="U447" s="358"/>
      <c r="V447" s="358"/>
      <c r="W447" s="358"/>
      <c r="X447" s="358"/>
      <c r="Y447" s="358"/>
      <c r="Z447" s="358"/>
      <c r="AA447" s="358"/>
      <c r="AB447" s="358"/>
      <c r="AC447" s="358"/>
      <c r="AD447" s="358"/>
      <c r="AE447" s="358"/>
      <c r="AF447" s="358"/>
      <c r="AG447" s="358"/>
      <c r="AH447" s="358"/>
      <c r="AI447" s="358"/>
      <c r="AJ447" s="358"/>
    </row>
    <row r="448" spans="1:36" x14ac:dyDescent="0.25">
      <c r="A448" s="353" t="s">
        <v>262</v>
      </c>
      <c r="B448" s="353" t="s">
        <v>308</v>
      </c>
      <c r="C448" s="441">
        <f t="shared" ref="C448:H448" si="201">C204</f>
        <v>20000</v>
      </c>
      <c r="D448" s="441"/>
      <c r="E448" s="441"/>
      <c r="F448" s="441"/>
      <c r="G448" s="441"/>
      <c r="H448" s="441">
        <f t="shared" si="201"/>
        <v>0</v>
      </c>
      <c r="I448" s="441"/>
      <c r="J448" s="445"/>
      <c r="K448" s="358"/>
      <c r="L448" s="358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  <c r="Y448" s="358"/>
      <c r="Z448" s="358"/>
      <c r="AA448" s="358"/>
      <c r="AB448" s="358"/>
      <c r="AC448" s="358"/>
      <c r="AD448" s="358"/>
      <c r="AE448" s="358"/>
      <c r="AF448" s="358"/>
      <c r="AG448" s="358"/>
      <c r="AH448" s="358"/>
      <c r="AI448" s="358"/>
      <c r="AJ448" s="358"/>
    </row>
    <row r="449" spans="1:36" x14ac:dyDescent="0.25">
      <c r="A449" s="353" t="s">
        <v>262</v>
      </c>
      <c r="B449" s="353" t="s">
        <v>331</v>
      </c>
      <c r="C449" s="441">
        <f t="shared" ref="C449:H449" si="202">C205</f>
        <v>20000</v>
      </c>
      <c r="D449" s="441"/>
      <c r="E449" s="441"/>
      <c r="F449" s="441"/>
      <c r="G449" s="441"/>
      <c r="H449" s="441">
        <f t="shared" si="202"/>
        <v>0</v>
      </c>
      <c r="I449" s="441"/>
      <c r="J449" s="445"/>
      <c r="K449" s="358"/>
      <c r="L449" s="358"/>
      <c r="M449" s="358"/>
      <c r="N449" s="358"/>
      <c r="O449" s="358"/>
      <c r="P449" s="358"/>
      <c r="Q449" s="358"/>
      <c r="R449" s="358"/>
      <c r="S449" s="358"/>
      <c r="T449" s="358"/>
      <c r="U449" s="358"/>
      <c r="V449" s="358"/>
      <c r="W449" s="358"/>
      <c r="X449" s="358"/>
      <c r="Y449" s="358"/>
      <c r="Z449" s="358"/>
      <c r="AA449" s="358"/>
      <c r="AB449" s="358"/>
      <c r="AC449" s="358"/>
      <c r="AD449" s="358"/>
      <c r="AE449" s="358"/>
      <c r="AF449" s="358"/>
      <c r="AG449" s="358"/>
      <c r="AH449" s="358"/>
      <c r="AI449" s="358"/>
      <c r="AJ449" s="358"/>
    </row>
    <row r="450" spans="1:36" x14ac:dyDescent="0.25">
      <c r="A450" s="353" t="s">
        <v>339</v>
      </c>
      <c r="B450" s="353" t="s">
        <v>339</v>
      </c>
      <c r="C450" s="441">
        <f t="shared" ref="C450:H450" si="203">C206</f>
        <v>1000</v>
      </c>
      <c r="D450" s="441"/>
      <c r="E450" s="441"/>
      <c r="F450" s="441"/>
      <c r="G450" s="441"/>
      <c r="H450" s="441">
        <f t="shared" si="203"/>
        <v>0</v>
      </c>
      <c r="I450" s="441"/>
      <c r="J450" s="445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  <c r="AI450" s="358"/>
      <c r="AJ450" s="358"/>
    </row>
    <row r="451" spans="1:36" x14ac:dyDescent="0.25">
      <c r="A451" s="353" t="s">
        <v>430</v>
      </c>
      <c r="B451" s="353" t="s">
        <v>430</v>
      </c>
      <c r="C451" s="441">
        <f t="shared" ref="C451:H451" si="204">C207</f>
        <v>999</v>
      </c>
      <c r="D451" s="441"/>
      <c r="E451" s="441"/>
      <c r="F451" s="441"/>
      <c r="G451" s="441"/>
      <c r="H451" s="441">
        <f t="shared" si="204"/>
        <v>0</v>
      </c>
      <c r="I451" s="441"/>
      <c r="J451" s="445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8"/>
      <c r="AA451" s="358"/>
      <c r="AB451" s="358"/>
      <c r="AC451" s="358"/>
      <c r="AD451" s="358"/>
      <c r="AE451" s="358"/>
      <c r="AF451" s="358"/>
      <c r="AG451" s="358"/>
      <c r="AH451" s="358"/>
      <c r="AI451" s="358"/>
      <c r="AJ451" s="358"/>
    </row>
    <row r="452" spans="1:36" x14ac:dyDescent="0.25">
      <c r="A452" s="353" t="s">
        <v>374</v>
      </c>
      <c r="B452" s="353" t="s">
        <v>374</v>
      </c>
      <c r="C452" s="441">
        <f t="shared" ref="C452:H452" si="205">C208</f>
        <v>5000</v>
      </c>
      <c r="D452" s="441"/>
      <c r="E452" s="441"/>
      <c r="F452" s="441"/>
      <c r="G452" s="441"/>
      <c r="H452" s="441">
        <f t="shared" si="205"/>
        <v>0</v>
      </c>
      <c r="I452" s="441"/>
      <c r="J452" s="445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  <c r="AA452" s="358"/>
      <c r="AB452" s="358"/>
      <c r="AC452" s="358"/>
      <c r="AD452" s="358"/>
      <c r="AE452" s="358"/>
      <c r="AF452" s="358"/>
      <c r="AG452" s="358"/>
      <c r="AH452" s="358"/>
      <c r="AI452" s="358"/>
      <c r="AJ452" s="358"/>
    </row>
    <row r="453" spans="1:36" x14ac:dyDescent="0.25">
      <c r="A453" s="353" t="s">
        <v>443</v>
      </c>
      <c r="B453" s="353" t="s">
        <v>443</v>
      </c>
      <c r="C453" s="441">
        <f t="shared" ref="C453:H453" si="206">C209</f>
        <v>50000</v>
      </c>
      <c r="D453" s="441"/>
      <c r="E453" s="441"/>
      <c r="F453" s="441"/>
      <c r="G453" s="441"/>
      <c r="H453" s="441">
        <f t="shared" si="206"/>
        <v>0</v>
      </c>
      <c r="I453" s="441"/>
      <c r="J453" s="445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8"/>
      <c r="AA453" s="358"/>
      <c r="AB453" s="358"/>
      <c r="AC453" s="358"/>
      <c r="AD453" s="358"/>
      <c r="AE453" s="358"/>
      <c r="AF453" s="358"/>
      <c r="AG453" s="358"/>
      <c r="AH453" s="358"/>
      <c r="AI453" s="358"/>
      <c r="AJ453" s="358"/>
    </row>
    <row r="454" spans="1:36" x14ac:dyDescent="0.25">
      <c r="A454" s="353" t="s">
        <v>244</v>
      </c>
      <c r="B454" s="353" t="s">
        <v>429</v>
      </c>
      <c r="C454" s="441">
        <f t="shared" ref="C454:H454" si="207">C210</f>
        <v>20000</v>
      </c>
      <c r="D454" s="441"/>
      <c r="E454" s="441"/>
      <c r="F454" s="441"/>
      <c r="G454" s="441"/>
      <c r="H454" s="441">
        <f t="shared" si="207"/>
        <v>0</v>
      </c>
      <c r="I454" s="441"/>
      <c r="J454" s="445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  <c r="AA454" s="358"/>
      <c r="AB454" s="358"/>
      <c r="AC454" s="358"/>
      <c r="AD454" s="358"/>
      <c r="AE454" s="358"/>
      <c r="AF454" s="358"/>
      <c r="AG454" s="358"/>
      <c r="AH454" s="358"/>
      <c r="AI454" s="358"/>
      <c r="AJ454" s="358"/>
    </row>
    <row r="455" spans="1:36" x14ac:dyDescent="0.25">
      <c r="A455" s="353" t="s">
        <v>244</v>
      </c>
      <c r="B455" s="353" t="s">
        <v>405</v>
      </c>
      <c r="C455" s="441">
        <f t="shared" ref="C455:H455" si="208">C211</f>
        <v>20000</v>
      </c>
      <c r="D455" s="441"/>
      <c r="E455" s="441"/>
      <c r="F455" s="441"/>
      <c r="G455" s="441"/>
      <c r="H455" s="441">
        <f t="shared" si="208"/>
        <v>0</v>
      </c>
      <c r="I455" s="441"/>
      <c r="J455" s="445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8"/>
      <c r="AA455" s="358"/>
      <c r="AB455" s="358"/>
      <c r="AC455" s="358"/>
      <c r="AD455" s="358"/>
      <c r="AE455" s="358"/>
      <c r="AF455" s="358"/>
      <c r="AG455" s="358"/>
      <c r="AH455" s="358"/>
      <c r="AI455" s="358"/>
      <c r="AJ455" s="358"/>
    </row>
    <row r="456" spans="1:36" x14ac:dyDescent="0.25">
      <c r="A456" s="353" t="s">
        <v>303</v>
      </c>
      <c r="B456" s="353" t="s">
        <v>303</v>
      </c>
      <c r="C456" s="441">
        <f t="shared" ref="C456:H456" si="209">C212</f>
        <v>6250</v>
      </c>
      <c r="D456" s="441"/>
      <c r="E456" s="441"/>
      <c r="F456" s="441"/>
      <c r="G456" s="441"/>
      <c r="H456" s="441">
        <f t="shared" si="209"/>
        <v>0</v>
      </c>
      <c r="I456" s="441"/>
      <c r="J456" s="445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  <c r="AA456" s="358"/>
      <c r="AB456" s="358"/>
      <c r="AC456" s="358"/>
      <c r="AD456" s="358"/>
      <c r="AE456" s="358"/>
      <c r="AF456" s="358"/>
      <c r="AG456" s="358"/>
      <c r="AH456" s="358"/>
      <c r="AI456" s="358"/>
      <c r="AJ456" s="358"/>
    </row>
    <row r="457" spans="1:36" x14ac:dyDescent="0.25">
      <c r="A457" s="353" t="s">
        <v>475</v>
      </c>
      <c r="B457" s="353" t="s">
        <v>475</v>
      </c>
      <c r="C457" s="441">
        <f t="shared" ref="C457:H457" si="210">C213</f>
        <v>3750</v>
      </c>
      <c r="D457" s="441"/>
      <c r="E457" s="441"/>
      <c r="F457" s="441"/>
      <c r="G457" s="441"/>
      <c r="H457" s="441">
        <f t="shared" si="210"/>
        <v>0</v>
      </c>
      <c r="I457" s="441"/>
      <c r="J457" s="445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8"/>
      <c r="AA457" s="358"/>
      <c r="AB457" s="358"/>
      <c r="AC457" s="358"/>
      <c r="AD457" s="358"/>
      <c r="AE457" s="358"/>
      <c r="AF457" s="358"/>
      <c r="AG457" s="358"/>
      <c r="AH457" s="358"/>
      <c r="AI457" s="358"/>
      <c r="AJ457" s="358"/>
    </row>
    <row r="458" spans="1:36" x14ac:dyDescent="0.25">
      <c r="A458" s="353" t="s">
        <v>355</v>
      </c>
      <c r="B458" s="353" t="s">
        <v>355</v>
      </c>
      <c r="C458" s="441">
        <f t="shared" ref="C458:H458" si="211">C214</f>
        <v>7000</v>
      </c>
      <c r="D458" s="441"/>
      <c r="E458" s="441"/>
      <c r="F458" s="441"/>
      <c r="G458" s="441"/>
      <c r="H458" s="441">
        <f t="shared" si="211"/>
        <v>0</v>
      </c>
      <c r="I458" s="441"/>
      <c r="J458" s="445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  <c r="AA458" s="358"/>
      <c r="AB458" s="358"/>
      <c r="AC458" s="358"/>
      <c r="AD458" s="358"/>
      <c r="AE458" s="358"/>
      <c r="AF458" s="358"/>
      <c r="AG458" s="358"/>
      <c r="AH458" s="358"/>
      <c r="AI458" s="358"/>
      <c r="AJ458" s="358"/>
    </row>
    <row r="459" spans="1:36" x14ac:dyDescent="0.25">
      <c r="A459" s="353" t="s">
        <v>484</v>
      </c>
      <c r="B459" s="353" t="s">
        <v>484</v>
      </c>
      <c r="C459" s="441">
        <f t="shared" ref="C459:H459" si="212">C215</f>
        <v>5000</v>
      </c>
      <c r="D459" s="441"/>
      <c r="E459" s="441"/>
      <c r="F459" s="441"/>
      <c r="G459" s="441"/>
      <c r="H459" s="441">
        <f t="shared" si="212"/>
        <v>0</v>
      </c>
      <c r="I459" s="441"/>
      <c r="J459" s="445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8"/>
      <c r="AA459" s="358"/>
      <c r="AB459" s="358"/>
      <c r="AC459" s="358"/>
      <c r="AD459" s="358"/>
      <c r="AE459" s="358"/>
      <c r="AF459" s="358"/>
      <c r="AG459" s="358"/>
      <c r="AH459" s="358"/>
      <c r="AI459" s="358"/>
      <c r="AJ459" s="358"/>
    </row>
    <row r="460" spans="1:36" x14ac:dyDescent="0.25">
      <c r="A460" s="353" t="s">
        <v>492</v>
      </c>
      <c r="B460" s="353" t="s">
        <v>492</v>
      </c>
      <c r="C460" s="441">
        <f t="shared" ref="C460:H460" si="213">C216</f>
        <v>25000</v>
      </c>
      <c r="D460" s="441"/>
      <c r="E460" s="441"/>
      <c r="F460" s="441"/>
      <c r="G460" s="441"/>
      <c r="H460" s="441">
        <f t="shared" si="213"/>
        <v>0</v>
      </c>
      <c r="I460" s="441"/>
      <c r="J460" s="445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  <c r="AA460" s="358"/>
      <c r="AB460" s="358"/>
      <c r="AC460" s="358"/>
      <c r="AD460" s="358"/>
      <c r="AE460" s="358"/>
      <c r="AF460" s="358"/>
      <c r="AG460" s="358"/>
      <c r="AH460" s="358"/>
      <c r="AI460" s="358"/>
      <c r="AJ460" s="358"/>
    </row>
    <row r="461" spans="1:36" x14ac:dyDescent="0.25">
      <c r="A461" s="353" t="s">
        <v>380</v>
      </c>
      <c r="B461" s="353" t="s">
        <v>380</v>
      </c>
      <c r="C461" s="441">
        <f t="shared" ref="C461:H461" si="214">C217</f>
        <v>35000</v>
      </c>
      <c r="D461" s="441"/>
      <c r="E461" s="441"/>
      <c r="F461" s="441"/>
      <c r="G461" s="441"/>
      <c r="H461" s="441">
        <f t="shared" si="214"/>
        <v>0</v>
      </c>
      <c r="I461" s="441"/>
      <c r="J461" s="445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8"/>
      <c r="AA461" s="358"/>
      <c r="AB461" s="358"/>
      <c r="AC461" s="358"/>
      <c r="AD461" s="358"/>
      <c r="AE461" s="358"/>
      <c r="AF461" s="358"/>
      <c r="AG461" s="358"/>
      <c r="AH461" s="358"/>
      <c r="AI461" s="358"/>
      <c r="AJ461" s="358"/>
    </row>
    <row r="462" spans="1:36" x14ac:dyDescent="0.25">
      <c r="A462" s="353" t="s">
        <v>322</v>
      </c>
      <c r="B462" s="353" t="s">
        <v>322</v>
      </c>
      <c r="C462" s="441">
        <f t="shared" ref="C462:H462" si="215">C218</f>
        <v>2500</v>
      </c>
      <c r="D462" s="441"/>
      <c r="E462" s="441"/>
      <c r="F462" s="441"/>
      <c r="G462" s="441"/>
      <c r="H462" s="441">
        <f t="shared" si="215"/>
        <v>0</v>
      </c>
      <c r="I462" s="441"/>
      <c r="J462" s="445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  <c r="AI462" s="358"/>
      <c r="AJ462" s="358"/>
    </row>
    <row r="463" spans="1:36" x14ac:dyDescent="0.25">
      <c r="A463" s="353" t="s">
        <v>447</v>
      </c>
      <c r="B463" s="353" t="s">
        <v>447</v>
      </c>
      <c r="C463" s="441">
        <f t="shared" ref="C463:H463" si="216">C219</f>
        <v>2000</v>
      </c>
      <c r="D463" s="441"/>
      <c r="E463" s="441"/>
      <c r="F463" s="441"/>
      <c r="G463" s="441"/>
      <c r="H463" s="441">
        <f t="shared" si="216"/>
        <v>0</v>
      </c>
      <c r="I463" s="441"/>
      <c r="J463" s="445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8"/>
      <c r="AA463" s="358"/>
      <c r="AB463" s="358"/>
      <c r="AC463" s="358"/>
      <c r="AD463" s="358"/>
      <c r="AE463" s="358"/>
      <c r="AF463" s="358"/>
      <c r="AG463" s="358"/>
      <c r="AH463" s="358"/>
      <c r="AI463" s="358"/>
      <c r="AJ463" s="358"/>
    </row>
    <row r="464" spans="1:36" x14ac:dyDescent="0.25">
      <c r="A464" s="353" t="s">
        <v>494</v>
      </c>
      <c r="B464" s="353" t="s">
        <v>494</v>
      </c>
      <c r="C464" s="441">
        <f t="shared" ref="C464:H464" si="217">C220</f>
        <v>5000</v>
      </c>
      <c r="D464" s="441"/>
      <c r="E464" s="441"/>
      <c r="F464" s="441"/>
      <c r="G464" s="441"/>
      <c r="H464" s="441">
        <f t="shared" si="217"/>
        <v>0</v>
      </c>
      <c r="I464" s="441"/>
      <c r="J464" s="445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  <c r="AI464" s="358"/>
      <c r="AJ464" s="358"/>
    </row>
    <row r="465" spans="1:36" x14ac:dyDescent="0.25">
      <c r="A465" s="353" t="s">
        <v>332</v>
      </c>
      <c r="B465" s="353" t="s">
        <v>332</v>
      </c>
      <c r="C465" s="441">
        <f t="shared" ref="C465:H465" si="218">C221</f>
        <v>5000</v>
      </c>
      <c r="D465" s="441"/>
      <c r="E465" s="441"/>
      <c r="F465" s="441"/>
      <c r="G465" s="441"/>
      <c r="H465" s="441">
        <f t="shared" si="218"/>
        <v>0</v>
      </c>
      <c r="I465" s="441"/>
      <c r="J465" s="445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8"/>
      <c r="AA465" s="358"/>
      <c r="AB465" s="358"/>
      <c r="AC465" s="358"/>
      <c r="AD465" s="358"/>
      <c r="AE465" s="358"/>
      <c r="AF465" s="358"/>
      <c r="AG465" s="358"/>
      <c r="AH465" s="358"/>
      <c r="AI465" s="358"/>
      <c r="AJ465" s="358"/>
    </row>
    <row r="466" spans="1:36" x14ac:dyDescent="0.25">
      <c r="A466" s="353" t="s">
        <v>263</v>
      </c>
      <c r="B466" s="353" t="s">
        <v>478</v>
      </c>
      <c r="C466" s="441">
        <f t="shared" ref="C466:H466" si="219">C222</f>
        <v>20000</v>
      </c>
      <c r="D466" s="441"/>
      <c r="E466" s="441"/>
      <c r="F466" s="441"/>
      <c r="G466" s="441"/>
      <c r="H466" s="441">
        <f t="shared" si="219"/>
        <v>0</v>
      </c>
      <c r="I466" s="441"/>
      <c r="J466" s="445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  <c r="AI466" s="358"/>
      <c r="AJ466" s="358"/>
    </row>
    <row r="467" spans="1:36" x14ac:dyDescent="0.25">
      <c r="A467" s="353" t="s">
        <v>263</v>
      </c>
      <c r="B467" s="353" t="s">
        <v>542</v>
      </c>
      <c r="C467" s="441">
        <f t="shared" ref="C467:H467" si="220">C223</f>
        <v>20000</v>
      </c>
      <c r="D467" s="441"/>
      <c r="E467" s="441"/>
      <c r="F467" s="441"/>
      <c r="G467" s="441"/>
      <c r="H467" s="441">
        <f t="shared" si="220"/>
        <v>0</v>
      </c>
      <c r="I467" s="441"/>
      <c r="J467" s="445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8"/>
      <c r="AA467" s="358"/>
      <c r="AB467" s="358"/>
      <c r="AC467" s="358"/>
      <c r="AD467" s="358"/>
      <c r="AE467" s="358"/>
      <c r="AF467" s="358"/>
      <c r="AG467" s="358"/>
      <c r="AH467" s="358"/>
      <c r="AI467" s="358"/>
      <c r="AJ467" s="358"/>
    </row>
    <row r="468" spans="1:36" x14ac:dyDescent="0.25">
      <c r="A468" s="353" t="s">
        <v>466</v>
      </c>
      <c r="B468" s="353" t="s">
        <v>467</v>
      </c>
      <c r="C468" s="441">
        <f t="shared" ref="C468:H468" si="221">C224</f>
        <v>20000</v>
      </c>
      <c r="D468" s="441"/>
      <c r="E468" s="441"/>
      <c r="F468" s="441"/>
      <c r="G468" s="441"/>
      <c r="H468" s="441">
        <f t="shared" si="221"/>
        <v>0</v>
      </c>
      <c r="I468" s="441"/>
      <c r="J468" s="445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  <c r="AA468" s="358"/>
      <c r="AB468" s="358"/>
      <c r="AC468" s="358"/>
      <c r="AD468" s="358"/>
      <c r="AE468" s="358"/>
      <c r="AF468" s="358"/>
      <c r="AG468" s="358"/>
      <c r="AH468" s="358"/>
      <c r="AI468" s="358"/>
      <c r="AJ468" s="358"/>
    </row>
    <row r="469" spans="1:36" x14ac:dyDescent="0.25">
      <c r="A469" s="353" t="s">
        <v>557</v>
      </c>
      <c r="B469" s="353" t="s">
        <v>557</v>
      </c>
      <c r="C469" s="441">
        <f t="shared" ref="C469:H469" si="222">C225</f>
        <v>7500</v>
      </c>
      <c r="D469" s="441"/>
      <c r="E469" s="441"/>
      <c r="F469" s="441"/>
      <c r="G469" s="441"/>
      <c r="H469" s="441">
        <f t="shared" si="222"/>
        <v>0</v>
      </c>
      <c r="I469" s="441"/>
      <c r="J469" s="445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8"/>
      <c r="AA469" s="358"/>
      <c r="AB469" s="358"/>
      <c r="AC469" s="358"/>
      <c r="AD469" s="358"/>
      <c r="AE469" s="358"/>
      <c r="AF469" s="358"/>
      <c r="AG469" s="358"/>
      <c r="AH469" s="358"/>
      <c r="AI469" s="358"/>
      <c r="AJ469" s="358"/>
    </row>
    <row r="470" spans="1:36" x14ac:dyDescent="0.25">
      <c r="A470" s="353" t="s">
        <v>527</v>
      </c>
      <c r="B470" s="353" t="s">
        <v>527</v>
      </c>
      <c r="C470" s="441">
        <f t="shared" ref="C470:H470" si="223">C226</f>
        <v>6250</v>
      </c>
      <c r="D470" s="441"/>
      <c r="E470" s="441"/>
      <c r="F470" s="441"/>
      <c r="G470" s="441"/>
      <c r="H470" s="441">
        <f t="shared" si="223"/>
        <v>0</v>
      </c>
      <c r="I470" s="441"/>
      <c r="J470" s="445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358"/>
      <c r="AB470" s="358"/>
      <c r="AC470" s="358"/>
      <c r="AD470" s="358"/>
      <c r="AE470" s="358"/>
      <c r="AF470" s="358"/>
      <c r="AG470" s="358"/>
      <c r="AH470" s="358"/>
      <c r="AI470" s="358"/>
      <c r="AJ470" s="358"/>
    </row>
    <row r="471" spans="1:36" x14ac:dyDescent="0.25">
      <c r="A471" s="353" t="s">
        <v>349</v>
      </c>
      <c r="B471" s="353" t="s">
        <v>349</v>
      </c>
      <c r="C471" s="441">
        <f t="shared" ref="C471:H471" si="224">C227</f>
        <v>20000</v>
      </c>
      <c r="D471" s="441"/>
      <c r="E471" s="441"/>
      <c r="F471" s="441"/>
      <c r="G471" s="441"/>
      <c r="H471" s="441">
        <f t="shared" si="224"/>
        <v>0</v>
      </c>
      <c r="I471" s="441"/>
      <c r="J471" s="445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8"/>
      <c r="AA471" s="358"/>
      <c r="AB471" s="358"/>
      <c r="AC471" s="358"/>
      <c r="AD471" s="358"/>
      <c r="AE471" s="358"/>
      <c r="AF471" s="358"/>
      <c r="AG471" s="358"/>
      <c r="AH471" s="358"/>
      <c r="AI471" s="358"/>
      <c r="AJ471" s="358"/>
    </row>
    <row r="472" spans="1:36" x14ac:dyDescent="0.25">
      <c r="A472" s="353" t="s">
        <v>529</v>
      </c>
      <c r="B472" s="353" t="s">
        <v>530</v>
      </c>
      <c r="C472" s="441">
        <f t="shared" ref="C472:H472" si="225">C228</f>
        <v>6250</v>
      </c>
      <c r="D472" s="441"/>
      <c r="E472" s="441"/>
      <c r="F472" s="441"/>
      <c r="G472" s="441"/>
      <c r="H472" s="441">
        <f t="shared" si="225"/>
        <v>0</v>
      </c>
      <c r="I472" s="441"/>
      <c r="J472" s="445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  <c r="AA472" s="358"/>
      <c r="AB472" s="358"/>
      <c r="AC472" s="358"/>
      <c r="AD472" s="358"/>
      <c r="AE472" s="358"/>
      <c r="AF472" s="358"/>
      <c r="AG472" s="358"/>
      <c r="AH472" s="358"/>
      <c r="AI472" s="358"/>
      <c r="AJ472" s="358"/>
    </row>
    <row r="473" spans="1:36" x14ac:dyDescent="0.25">
      <c r="A473" s="353" t="s">
        <v>427</v>
      </c>
      <c r="B473" s="353" t="s">
        <v>427</v>
      </c>
      <c r="C473" s="441">
        <f t="shared" ref="C473:H473" si="226">C229</f>
        <v>3000</v>
      </c>
      <c r="D473" s="441"/>
      <c r="E473" s="441"/>
      <c r="F473" s="441"/>
      <c r="G473" s="441"/>
      <c r="H473" s="441">
        <f t="shared" si="226"/>
        <v>0</v>
      </c>
      <c r="I473" s="441"/>
      <c r="J473" s="445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8"/>
      <c r="AA473" s="358"/>
      <c r="AB473" s="358"/>
      <c r="AC473" s="358"/>
      <c r="AD473" s="358"/>
      <c r="AE473" s="358"/>
      <c r="AF473" s="358"/>
      <c r="AG473" s="358"/>
      <c r="AH473" s="358"/>
      <c r="AI473" s="358"/>
      <c r="AJ473" s="358"/>
    </row>
    <row r="474" spans="1:36" x14ac:dyDescent="0.25">
      <c r="A474" s="353" t="s">
        <v>333</v>
      </c>
      <c r="B474" s="353" t="s">
        <v>333</v>
      </c>
      <c r="C474" s="441">
        <f t="shared" ref="C474:H474" si="227">C230</f>
        <v>1000</v>
      </c>
      <c r="D474" s="441"/>
      <c r="E474" s="441"/>
      <c r="F474" s="441"/>
      <c r="G474" s="441"/>
      <c r="H474" s="441">
        <f t="shared" si="227"/>
        <v>0</v>
      </c>
      <c r="I474" s="441"/>
      <c r="J474" s="445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  <c r="AA474" s="358"/>
      <c r="AB474" s="358"/>
      <c r="AC474" s="358"/>
      <c r="AD474" s="358"/>
      <c r="AE474" s="358"/>
      <c r="AF474" s="358"/>
      <c r="AG474" s="358"/>
      <c r="AH474" s="358"/>
      <c r="AI474" s="358"/>
      <c r="AJ474" s="358"/>
    </row>
    <row r="475" spans="1:36" x14ac:dyDescent="0.25">
      <c r="A475" s="353" t="s">
        <v>506</v>
      </c>
      <c r="B475" s="353" t="s">
        <v>506</v>
      </c>
      <c r="C475" s="441">
        <f t="shared" ref="C475:H475" si="228">C231</f>
        <v>10000</v>
      </c>
      <c r="D475" s="441"/>
      <c r="E475" s="441"/>
      <c r="F475" s="441"/>
      <c r="G475" s="441"/>
      <c r="H475" s="441">
        <f t="shared" si="228"/>
        <v>0</v>
      </c>
      <c r="I475" s="441"/>
      <c r="J475" s="445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8"/>
      <c r="AA475" s="358"/>
      <c r="AB475" s="358"/>
      <c r="AC475" s="358"/>
      <c r="AD475" s="358"/>
      <c r="AE475" s="358"/>
      <c r="AF475" s="358"/>
      <c r="AG475" s="358"/>
      <c r="AH475" s="358"/>
      <c r="AI475" s="358"/>
      <c r="AJ475" s="358"/>
    </row>
    <row r="476" spans="1:36" x14ac:dyDescent="0.25">
      <c r="A476" s="353" t="s">
        <v>513</v>
      </c>
      <c r="B476" s="353" t="s">
        <v>513</v>
      </c>
      <c r="C476" s="441">
        <f t="shared" ref="C476:H476" si="229">C232</f>
        <v>9375</v>
      </c>
      <c r="D476" s="441"/>
      <c r="E476" s="441"/>
      <c r="F476" s="441"/>
      <c r="G476" s="441"/>
      <c r="H476" s="441">
        <f t="shared" si="229"/>
        <v>0</v>
      </c>
      <c r="I476" s="441"/>
      <c r="J476" s="445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  <c r="AC476" s="358"/>
      <c r="AD476" s="358"/>
      <c r="AE476" s="358"/>
      <c r="AF476" s="358"/>
      <c r="AG476" s="358"/>
      <c r="AH476" s="358"/>
      <c r="AI476" s="358"/>
      <c r="AJ476" s="358"/>
    </row>
    <row r="477" spans="1:36" x14ac:dyDescent="0.25">
      <c r="A477" s="353" t="s">
        <v>371</v>
      </c>
      <c r="B477" s="353" t="s">
        <v>371</v>
      </c>
      <c r="C477" s="441">
        <f t="shared" ref="C477:H477" si="230">C233</f>
        <v>1500</v>
      </c>
      <c r="D477" s="441"/>
      <c r="E477" s="441"/>
      <c r="F477" s="441"/>
      <c r="G477" s="441"/>
      <c r="H477" s="441">
        <f t="shared" si="230"/>
        <v>0</v>
      </c>
      <c r="I477" s="441"/>
      <c r="J477" s="445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8"/>
      <c r="AA477" s="358"/>
      <c r="AB477" s="358"/>
      <c r="AC477" s="358"/>
      <c r="AD477" s="358"/>
      <c r="AE477" s="358"/>
      <c r="AF477" s="358"/>
      <c r="AG477" s="358"/>
      <c r="AH477" s="358"/>
      <c r="AI477" s="358"/>
      <c r="AJ477" s="358"/>
    </row>
    <row r="478" spans="1:36" x14ac:dyDescent="0.25">
      <c r="A478" s="353" t="s">
        <v>518</v>
      </c>
      <c r="B478" s="353" t="s">
        <v>518</v>
      </c>
      <c r="C478" s="441">
        <f t="shared" ref="C478:H478" si="231">C234</f>
        <v>14000</v>
      </c>
      <c r="D478" s="441"/>
      <c r="E478" s="441"/>
      <c r="F478" s="441"/>
      <c r="G478" s="441"/>
      <c r="H478" s="441">
        <f t="shared" si="231"/>
        <v>0</v>
      </c>
      <c r="I478" s="441"/>
      <c r="J478" s="445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  <c r="AA478" s="358"/>
      <c r="AB478" s="358"/>
      <c r="AC478" s="358"/>
      <c r="AD478" s="358"/>
      <c r="AE478" s="358"/>
      <c r="AF478" s="358"/>
      <c r="AG478" s="358"/>
      <c r="AH478" s="358"/>
      <c r="AI478" s="358"/>
      <c r="AJ478" s="358"/>
    </row>
    <row r="479" spans="1:36" x14ac:dyDescent="0.25">
      <c r="A479" s="353" t="s">
        <v>423</v>
      </c>
      <c r="B479" s="353" t="s">
        <v>423</v>
      </c>
      <c r="C479" s="441">
        <f t="shared" ref="C479:H479" si="232">C235</f>
        <v>3000</v>
      </c>
      <c r="D479" s="441"/>
      <c r="E479" s="441"/>
      <c r="F479" s="441"/>
      <c r="G479" s="441"/>
      <c r="H479" s="441">
        <f t="shared" si="232"/>
        <v>0</v>
      </c>
      <c r="I479" s="441"/>
      <c r="J479" s="445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8"/>
      <c r="AA479" s="358"/>
      <c r="AB479" s="358"/>
      <c r="AC479" s="358"/>
      <c r="AD479" s="358"/>
      <c r="AE479" s="358"/>
      <c r="AF479" s="358"/>
      <c r="AG479" s="358"/>
      <c r="AH479" s="358"/>
      <c r="AI479" s="358"/>
      <c r="AJ479" s="358"/>
    </row>
    <row r="480" spans="1:36" x14ac:dyDescent="0.25">
      <c r="A480" s="353" t="s">
        <v>296</v>
      </c>
      <c r="B480" s="353" t="s">
        <v>296</v>
      </c>
      <c r="C480" s="441">
        <f t="shared" ref="C480:H480" si="233">C236</f>
        <v>5000</v>
      </c>
      <c r="D480" s="441"/>
      <c r="E480" s="441"/>
      <c r="F480" s="441"/>
      <c r="G480" s="441"/>
      <c r="H480" s="441">
        <f t="shared" si="233"/>
        <v>0</v>
      </c>
      <c r="I480" s="441"/>
      <c r="J480" s="445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  <c r="AA480" s="358"/>
      <c r="AB480" s="358"/>
      <c r="AC480" s="358"/>
      <c r="AD480" s="358"/>
      <c r="AE480" s="358"/>
      <c r="AF480" s="358"/>
      <c r="AG480" s="358"/>
      <c r="AH480" s="358"/>
      <c r="AI480" s="358"/>
      <c r="AJ480" s="358"/>
    </row>
    <row r="481" spans="1:104" x14ac:dyDescent="0.25">
      <c r="A481" s="353" t="s">
        <v>496</v>
      </c>
      <c r="B481" s="353" t="s">
        <v>497</v>
      </c>
      <c r="C481" s="441">
        <f t="shared" ref="C481:H481" si="234">C237</f>
        <v>2500</v>
      </c>
      <c r="D481" s="441"/>
      <c r="E481" s="441"/>
      <c r="F481" s="441"/>
      <c r="G481" s="441"/>
      <c r="H481" s="441">
        <f t="shared" si="234"/>
        <v>0</v>
      </c>
      <c r="I481" s="441"/>
      <c r="J481" s="445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8"/>
      <c r="AA481" s="358"/>
      <c r="AB481" s="358"/>
      <c r="AC481" s="358"/>
      <c r="AD481" s="358"/>
      <c r="AE481" s="358"/>
      <c r="AF481" s="358"/>
      <c r="AG481" s="358"/>
      <c r="AH481" s="358"/>
      <c r="AI481" s="358"/>
      <c r="AJ481" s="358"/>
    </row>
    <row r="482" spans="1:104" x14ac:dyDescent="0.25">
      <c r="A482" s="353" t="s">
        <v>487</v>
      </c>
      <c r="B482" s="353" t="s">
        <v>487</v>
      </c>
      <c r="C482" s="441">
        <f t="shared" ref="C482:H482" si="235">C238</f>
        <v>9375</v>
      </c>
      <c r="D482" s="441"/>
      <c r="E482" s="441"/>
      <c r="F482" s="441"/>
      <c r="G482" s="441"/>
      <c r="H482" s="441">
        <f t="shared" si="235"/>
        <v>0</v>
      </c>
      <c r="I482" s="441"/>
      <c r="J482" s="445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  <c r="AA482" s="358"/>
      <c r="AB482" s="358"/>
      <c r="AC482" s="358"/>
      <c r="AD482" s="358"/>
      <c r="AE482" s="358"/>
      <c r="AF482" s="358"/>
      <c r="AG482" s="358"/>
      <c r="AH482" s="358"/>
      <c r="AI482" s="358"/>
      <c r="AJ482" s="358"/>
    </row>
    <row r="483" spans="1:104" x14ac:dyDescent="0.25">
      <c r="A483" s="353" t="s">
        <v>324</v>
      </c>
      <c r="B483" s="353" t="s">
        <v>324</v>
      </c>
      <c r="C483" s="441">
        <f t="shared" ref="C483:H483" si="236">C239</f>
        <v>5000</v>
      </c>
      <c r="D483" s="441"/>
      <c r="E483" s="441"/>
      <c r="F483" s="441"/>
      <c r="G483" s="441"/>
      <c r="H483" s="441">
        <f t="shared" si="236"/>
        <v>0</v>
      </c>
      <c r="I483" s="441"/>
      <c r="J483" s="445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8"/>
      <c r="AA483" s="358"/>
      <c r="AB483" s="358"/>
      <c r="AC483" s="358"/>
      <c r="AD483" s="358"/>
      <c r="AE483" s="358"/>
      <c r="AF483" s="358"/>
      <c r="AG483" s="358"/>
      <c r="AH483" s="358"/>
      <c r="AI483" s="358"/>
      <c r="AJ483" s="358"/>
    </row>
    <row r="484" spans="1:104" x14ac:dyDescent="0.25">
      <c r="A484" s="353" t="s">
        <v>476</v>
      </c>
      <c r="B484" s="353" t="s">
        <v>476</v>
      </c>
      <c r="C484" s="441">
        <f t="shared" ref="C484:H484" si="237">C240</f>
        <v>2500</v>
      </c>
      <c r="D484" s="441"/>
      <c r="E484" s="441"/>
      <c r="F484" s="441"/>
      <c r="G484" s="441"/>
      <c r="H484" s="441">
        <f t="shared" si="237"/>
        <v>0</v>
      </c>
      <c r="I484" s="441"/>
      <c r="J484" s="445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358"/>
      <c r="AB484" s="358"/>
      <c r="AC484" s="358"/>
      <c r="AD484" s="358"/>
      <c r="AE484" s="358"/>
      <c r="AF484" s="358"/>
      <c r="AG484" s="358"/>
      <c r="AH484" s="358"/>
      <c r="AI484" s="358"/>
      <c r="AJ484" s="358"/>
    </row>
    <row r="485" spans="1:104" x14ac:dyDescent="0.25">
      <c r="A485" s="353" t="s">
        <v>342</v>
      </c>
      <c r="B485" s="353" t="s">
        <v>342</v>
      </c>
      <c r="C485" s="441">
        <f t="shared" ref="C485:H485" si="238">C241</f>
        <v>1000</v>
      </c>
      <c r="D485" s="441"/>
      <c r="E485" s="441"/>
      <c r="F485" s="441"/>
      <c r="G485" s="441"/>
      <c r="H485" s="441">
        <f t="shared" si="238"/>
        <v>0</v>
      </c>
      <c r="I485" s="441"/>
      <c r="J485" s="445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  <c r="AA485" s="358"/>
      <c r="AB485" s="358"/>
      <c r="AC485" s="358"/>
      <c r="AD485" s="358"/>
      <c r="AE485" s="358"/>
      <c r="AF485" s="358"/>
      <c r="AG485" s="358"/>
      <c r="AH485" s="358"/>
      <c r="AI485" s="358"/>
      <c r="AJ485" s="358"/>
    </row>
    <row r="486" spans="1:104" x14ac:dyDescent="0.25">
      <c r="A486" s="353" t="s">
        <v>520</v>
      </c>
      <c r="B486" s="353" t="s">
        <v>521</v>
      </c>
      <c r="C486" s="441">
        <f t="shared" ref="C486:H487" si="239">C242</f>
        <v>4992</v>
      </c>
      <c r="D486" s="441"/>
      <c r="E486" s="441"/>
      <c r="F486" s="441"/>
      <c r="G486" s="441"/>
      <c r="H486" s="441">
        <f t="shared" si="239"/>
        <v>0</v>
      </c>
      <c r="I486" s="441"/>
      <c r="J486" s="445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  <c r="AA486" s="358"/>
      <c r="AB486" s="358"/>
      <c r="AC486" s="358"/>
      <c r="AD486" s="358"/>
      <c r="AE486" s="358"/>
      <c r="AF486" s="358"/>
      <c r="AG486" s="358"/>
      <c r="AH486" s="358"/>
      <c r="AI486" s="358"/>
      <c r="AJ486" s="358"/>
    </row>
    <row r="487" spans="1:104" x14ac:dyDescent="0.25">
      <c r="A487" s="353" t="s">
        <v>338</v>
      </c>
      <c r="B487" s="353" t="s">
        <v>338</v>
      </c>
      <c r="C487" s="441">
        <f>C243</f>
        <v>1503</v>
      </c>
      <c r="D487" s="441"/>
      <c r="E487" s="441"/>
      <c r="F487" s="441"/>
      <c r="G487" s="441"/>
      <c r="H487" s="441">
        <f t="shared" si="239"/>
        <v>0</v>
      </c>
      <c r="I487" s="441"/>
      <c r="J487" s="445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8"/>
      <c r="AA487" s="358"/>
      <c r="AB487" s="358"/>
      <c r="AC487" s="358"/>
      <c r="AD487" s="358"/>
      <c r="AE487" s="358"/>
      <c r="AF487" s="358"/>
      <c r="AG487" s="358"/>
      <c r="AH487" s="358"/>
      <c r="AI487" s="358"/>
      <c r="AJ487" s="358"/>
    </row>
    <row r="489" spans="1:104" x14ac:dyDescent="0.25">
      <c r="A489" s="362" t="s">
        <v>714</v>
      </c>
      <c r="K489" s="474"/>
      <c r="L489" s="474"/>
      <c r="M489" s="474"/>
      <c r="N489" s="474"/>
      <c r="O489" s="474"/>
      <c r="P489" s="474"/>
      <c r="Q489" s="474"/>
      <c r="R489" s="474"/>
      <c r="S489" s="474"/>
      <c r="T489" s="474"/>
    </row>
    <row r="490" spans="1:104" ht="45" x14ac:dyDescent="0.25">
      <c r="A490" s="351" t="s">
        <v>219</v>
      </c>
      <c r="B490" s="351" t="s">
        <v>264</v>
      </c>
      <c r="C490" s="351" t="s">
        <v>220</v>
      </c>
      <c r="D490" s="352" t="s">
        <v>265</v>
      </c>
      <c r="E490" s="463" t="s">
        <v>837</v>
      </c>
      <c r="F490" s="463" t="s">
        <v>838</v>
      </c>
      <c r="G490" s="464" t="s">
        <v>839</v>
      </c>
      <c r="H490" s="464" t="s">
        <v>840</v>
      </c>
      <c r="I490" s="464" t="s">
        <v>845</v>
      </c>
      <c r="J490" s="351" t="s">
        <v>841</v>
      </c>
      <c r="K490" s="359">
        <v>2017</v>
      </c>
      <c r="L490" s="359">
        <v>2018</v>
      </c>
      <c r="M490" s="359">
        <v>2019</v>
      </c>
      <c r="N490" s="359">
        <v>2020</v>
      </c>
      <c r="O490" s="359">
        <v>2021</v>
      </c>
      <c r="P490" s="359">
        <v>2022</v>
      </c>
      <c r="Q490" s="359">
        <v>2023</v>
      </c>
      <c r="R490" s="359">
        <v>2024</v>
      </c>
      <c r="S490" s="359">
        <v>2025</v>
      </c>
      <c r="T490" s="359">
        <v>2026</v>
      </c>
      <c r="U490" s="359">
        <v>2027</v>
      </c>
      <c r="V490" s="359">
        <v>2028</v>
      </c>
      <c r="W490" s="359">
        <v>2029</v>
      </c>
      <c r="X490" s="359">
        <v>2030</v>
      </c>
      <c r="Y490" s="359">
        <v>2031</v>
      </c>
      <c r="Z490" s="359">
        <v>2032</v>
      </c>
      <c r="AA490" s="359">
        <v>2033</v>
      </c>
      <c r="AB490" s="359">
        <v>2034</v>
      </c>
      <c r="AC490" s="359">
        <v>2035</v>
      </c>
      <c r="AD490" s="359">
        <v>2036</v>
      </c>
      <c r="AE490" s="359">
        <v>2037</v>
      </c>
      <c r="AF490" s="359">
        <v>2038</v>
      </c>
      <c r="AG490" s="359">
        <v>2039</v>
      </c>
      <c r="AH490" s="359">
        <v>2040</v>
      </c>
      <c r="AI490" s="359">
        <v>2041</v>
      </c>
      <c r="AJ490" s="359">
        <v>2042</v>
      </c>
      <c r="AK490" s="359">
        <v>2043</v>
      </c>
      <c r="AL490" s="359">
        <v>2044</v>
      </c>
      <c r="AM490" s="359">
        <v>2045</v>
      </c>
    </row>
    <row r="491" spans="1:104" x14ac:dyDescent="0.25">
      <c r="A491" s="353" t="s">
        <v>351</v>
      </c>
      <c r="B491" s="353" t="s">
        <v>351</v>
      </c>
      <c r="C491" s="441">
        <f>C3</f>
        <v>6250</v>
      </c>
      <c r="D491" s="441"/>
      <c r="E491" s="441"/>
      <c r="F491" s="441"/>
      <c r="G491" s="441"/>
      <c r="H491" s="441">
        <f t="shared" ref="H491" si="240">H3</f>
        <v>0</v>
      </c>
      <c r="I491" s="470">
        <f>IFERROR(VLOOKUP(B491,Coincidence!$B$2:$E$242,4,FALSE)*IF($G491="Winter",'General Inputs'!$C$25,'General Inputs'!$C$24),IF($G491="Winter",'General Inputs'!$C$25,'General Inputs'!$C$24))</f>
        <v>0.52140604400000001</v>
      </c>
      <c r="J491" s="466">
        <f>'Nameplate by Substation'!H3</f>
        <v>3.5270294369201178E-3</v>
      </c>
      <c r="K491" s="357">
        <v>0</v>
      </c>
      <c r="L491" s="357">
        <v>0</v>
      </c>
      <c r="M491" s="357">
        <v>0</v>
      </c>
      <c r="N491" s="357">
        <v>0</v>
      </c>
      <c r="O491" s="357">
        <v>0</v>
      </c>
      <c r="P491" s="357">
        <v>0</v>
      </c>
      <c r="Q491" s="357">
        <v>0</v>
      </c>
      <c r="R491" s="357">
        <v>0</v>
      </c>
      <c r="S491" s="357">
        <v>0</v>
      </c>
      <c r="T491" s="357">
        <v>0</v>
      </c>
      <c r="U491" s="357">
        <v>0</v>
      </c>
      <c r="V491" s="357">
        <v>0</v>
      </c>
      <c r="W491" s="357">
        <v>0</v>
      </c>
      <c r="X491" s="357">
        <v>0</v>
      </c>
      <c r="Y491" s="357">
        <v>0</v>
      </c>
      <c r="Z491" s="357">
        <v>0</v>
      </c>
      <c r="AA491" s="357">
        <v>0</v>
      </c>
      <c r="AB491" s="357">
        <v>0</v>
      </c>
      <c r="AC491" s="357">
        <v>0</v>
      </c>
      <c r="AD491" s="357">
        <v>0</v>
      </c>
      <c r="AE491" s="357">
        <v>0</v>
      </c>
      <c r="AF491" s="357">
        <v>0</v>
      </c>
      <c r="AG491" s="357">
        <v>0</v>
      </c>
      <c r="AH491" s="357">
        <v>0</v>
      </c>
      <c r="AI491" s="357">
        <v>0</v>
      </c>
      <c r="AJ491" s="357">
        <v>0</v>
      </c>
      <c r="AK491" s="357">
        <v>0</v>
      </c>
      <c r="AL491" s="357">
        <v>0</v>
      </c>
      <c r="AM491" s="357">
        <v>0</v>
      </c>
      <c r="AP491" s="298">
        <v>0</v>
      </c>
      <c r="AQ491" s="298">
        <v>0</v>
      </c>
      <c r="AR491" s="298">
        <v>0</v>
      </c>
      <c r="AS491" s="298">
        <v>0</v>
      </c>
      <c r="AT491" s="298">
        <v>0</v>
      </c>
      <c r="AU491" s="298">
        <v>0</v>
      </c>
      <c r="AV491" s="298">
        <v>0</v>
      </c>
      <c r="AW491" s="298">
        <v>0</v>
      </c>
      <c r="AX491" s="298">
        <v>0</v>
      </c>
      <c r="AY491" s="298">
        <v>0</v>
      </c>
      <c r="AZ491" s="298">
        <v>0</v>
      </c>
      <c r="BA491" s="298">
        <v>0</v>
      </c>
      <c r="BB491" s="298">
        <v>0</v>
      </c>
      <c r="BC491" s="298">
        <v>0</v>
      </c>
      <c r="BD491" s="298">
        <v>0</v>
      </c>
      <c r="BE491" s="298">
        <v>0</v>
      </c>
      <c r="BF491" s="298">
        <v>0</v>
      </c>
      <c r="BG491" s="298">
        <v>0</v>
      </c>
      <c r="BH491" s="298">
        <v>0</v>
      </c>
      <c r="BI491" s="298">
        <v>0</v>
      </c>
      <c r="BJ491" s="298">
        <v>0</v>
      </c>
      <c r="BK491" s="298">
        <v>0</v>
      </c>
      <c r="BL491" s="298">
        <v>0</v>
      </c>
      <c r="BM491" s="298">
        <v>0</v>
      </c>
      <c r="BN491" s="298">
        <v>0</v>
      </c>
      <c r="BO491" s="298">
        <v>0</v>
      </c>
      <c r="BP491" s="298">
        <v>0</v>
      </c>
      <c r="BQ491" s="298">
        <v>0</v>
      </c>
      <c r="BR491" s="298">
        <v>0</v>
      </c>
      <c r="BT491" s="475"/>
      <c r="BU491" s="475"/>
      <c r="BV491" s="475"/>
      <c r="BW491" s="475"/>
      <c r="BX491" s="475"/>
      <c r="BY491" s="475"/>
      <c r="BZ491" s="475"/>
      <c r="CA491" s="475"/>
      <c r="CB491" s="475"/>
      <c r="CC491" s="475"/>
      <c r="CD491" s="475"/>
      <c r="CE491" s="475"/>
      <c r="CF491" s="475"/>
      <c r="CG491" s="475"/>
      <c r="CH491" s="475"/>
      <c r="CI491" s="475"/>
      <c r="CJ491" s="475"/>
      <c r="CK491" s="475"/>
      <c r="CL491" s="475"/>
      <c r="CM491" s="475"/>
      <c r="CN491" s="475"/>
      <c r="CO491" s="475"/>
      <c r="CP491" s="475"/>
      <c r="CQ491" s="475"/>
      <c r="CR491" s="475"/>
      <c r="CS491" s="475"/>
      <c r="CT491" s="475"/>
      <c r="CU491" s="475"/>
      <c r="CV491" s="475"/>
      <c r="CW491" s="475"/>
      <c r="CX491" s="475"/>
      <c r="CY491" s="475"/>
      <c r="CZ491" s="475"/>
    </row>
    <row r="492" spans="1:104" x14ac:dyDescent="0.25">
      <c r="A492" s="353" t="s">
        <v>268</v>
      </c>
      <c r="B492" s="353" t="s">
        <v>268</v>
      </c>
      <c r="C492" s="441">
        <f t="shared" ref="C492:H492" si="241">C4</f>
        <v>2500</v>
      </c>
      <c r="D492" s="441"/>
      <c r="E492" s="441"/>
      <c r="F492" s="441"/>
      <c r="G492" s="441"/>
      <c r="H492" s="441">
        <f t="shared" si="241"/>
        <v>1</v>
      </c>
      <c r="I492" s="470">
        <f>IFERROR(VLOOKUP(B492,Coincidence!$B$2:$E$242,4,FALSE)*IF($G492="Winter",'General Inputs'!$C$25,'General Inputs'!$C$24),IF($G492="Winter",'General Inputs'!$C$25,'General Inputs'!$C$24))</f>
        <v>0.52140604400000001</v>
      </c>
      <c r="J492" s="466">
        <f>'Nameplate by Substation'!H4</f>
        <v>2.6194607169826691E-3</v>
      </c>
      <c r="K492" s="357">
        <v>0</v>
      </c>
      <c r="L492" s="357">
        <v>0</v>
      </c>
      <c r="M492" s="357">
        <v>0</v>
      </c>
      <c r="N492" s="357">
        <v>0</v>
      </c>
      <c r="O492" s="357">
        <v>0</v>
      </c>
      <c r="P492" s="357">
        <v>0</v>
      </c>
      <c r="Q492" s="357">
        <v>0</v>
      </c>
      <c r="R492" s="357">
        <v>0</v>
      </c>
      <c r="S492" s="357">
        <v>0</v>
      </c>
      <c r="T492" s="357">
        <v>0</v>
      </c>
      <c r="U492" s="357">
        <v>0</v>
      </c>
      <c r="V492" s="357">
        <v>0</v>
      </c>
      <c r="W492" s="357">
        <v>0</v>
      </c>
      <c r="X492" s="357">
        <v>0</v>
      </c>
      <c r="Y492" s="357">
        <v>0</v>
      </c>
      <c r="Z492" s="357">
        <v>0</v>
      </c>
      <c r="AA492" s="357">
        <v>0</v>
      </c>
      <c r="AB492" s="357">
        <v>0</v>
      </c>
      <c r="AC492" s="357">
        <v>0</v>
      </c>
      <c r="AD492" s="357">
        <v>0</v>
      </c>
      <c r="AE492" s="357">
        <v>0</v>
      </c>
      <c r="AF492" s="357">
        <v>0</v>
      </c>
      <c r="AG492" s="357">
        <v>0</v>
      </c>
      <c r="AH492" s="357">
        <v>0</v>
      </c>
      <c r="AI492" s="357">
        <v>0</v>
      </c>
      <c r="AJ492" s="357">
        <v>0</v>
      </c>
      <c r="AK492" s="357">
        <v>0</v>
      </c>
      <c r="AL492" s="357">
        <v>0</v>
      </c>
      <c r="AM492" s="357">
        <v>0</v>
      </c>
      <c r="AP492" s="298">
        <v>0</v>
      </c>
      <c r="AQ492" s="298">
        <v>0</v>
      </c>
      <c r="AR492" s="298">
        <v>0</v>
      </c>
      <c r="AS492" s="298">
        <v>0</v>
      </c>
      <c r="AT492" s="298">
        <v>0</v>
      </c>
      <c r="AU492" s="298">
        <v>0</v>
      </c>
      <c r="AV492" s="298">
        <v>0</v>
      </c>
      <c r="AW492" s="298">
        <v>0</v>
      </c>
      <c r="AX492" s="298">
        <v>0</v>
      </c>
      <c r="AY492" s="298">
        <v>0</v>
      </c>
      <c r="AZ492" s="298">
        <v>0</v>
      </c>
      <c r="BA492" s="298">
        <v>0</v>
      </c>
      <c r="BB492" s="298">
        <v>0</v>
      </c>
      <c r="BC492" s="298">
        <v>0</v>
      </c>
      <c r="BD492" s="298">
        <v>0</v>
      </c>
      <c r="BE492" s="298">
        <v>0</v>
      </c>
      <c r="BF492" s="298">
        <v>0</v>
      </c>
      <c r="BG492" s="298">
        <v>0</v>
      </c>
      <c r="BH492" s="298">
        <v>0</v>
      </c>
      <c r="BI492" s="298">
        <v>0</v>
      </c>
      <c r="BJ492" s="298">
        <v>0</v>
      </c>
      <c r="BK492" s="298">
        <v>0</v>
      </c>
      <c r="BL492" s="298">
        <v>0</v>
      </c>
      <c r="BM492" s="298">
        <v>0</v>
      </c>
      <c r="BN492" s="298">
        <v>0</v>
      </c>
      <c r="BO492" s="298">
        <v>0</v>
      </c>
      <c r="BP492" s="298">
        <v>0</v>
      </c>
      <c r="BQ492" s="298">
        <v>0</v>
      </c>
      <c r="BR492" s="298">
        <v>0</v>
      </c>
      <c r="BT492" s="475"/>
      <c r="BU492" s="475"/>
      <c r="BV492" s="475"/>
      <c r="BW492" s="475"/>
      <c r="BX492" s="475"/>
      <c r="BY492" s="475"/>
      <c r="BZ492" s="475"/>
      <c r="CA492" s="475"/>
      <c r="CB492" s="475"/>
      <c r="CC492" s="475"/>
      <c r="CD492" s="475"/>
      <c r="CE492" s="475"/>
      <c r="CF492" s="475"/>
      <c r="CG492" s="475"/>
      <c r="CH492" s="475"/>
      <c r="CI492" s="475"/>
      <c r="CJ492" s="475"/>
      <c r="CK492" s="475"/>
      <c r="CL492" s="475"/>
      <c r="CM492" s="475"/>
      <c r="CN492" s="475"/>
      <c r="CO492" s="475"/>
      <c r="CP492" s="475"/>
      <c r="CQ492" s="475"/>
      <c r="CR492" s="475"/>
      <c r="CS492" s="475"/>
      <c r="CT492" s="475"/>
      <c r="CU492" s="475"/>
      <c r="CV492" s="475"/>
      <c r="CW492" s="475"/>
      <c r="CX492" s="475"/>
      <c r="CY492" s="475"/>
      <c r="CZ492" s="475"/>
    </row>
    <row r="493" spans="1:104" x14ac:dyDescent="0.25">
      <c r="A493" s="353" t="s">
        <v>271</v>
      </c>
      <c r="B493" s="353" t="s">
        <v>271</v>
      </c>
      <c r="C493" s="441">
        <f t="shared" ref="C493:H493" si="242">C5</f>
        <v>5500</v>
      </c>
      <c r="D493" s="441"/>
      <c r="E493" s="441"/>
      <c r="F493" s="441"/>
      <c r="G493" s="441"/>
      <c r="H493" s="441">
        <f t="shared" si="242"/>
        <v>1</v>
      </c>
      <c r="I493" s="470">
        <f>IFERROR(VLOOKUP(B493,Coincidence!$B$2:$E$242,4,FALSE)*IF($G493="Winter",'General Inputs'!$C$25,'General Inputs'!$C$24),IF($G493="Winter",'General Inputs'!$C$25,'General Inputs'!$C$24))</f>
        <v>0.52140604400000001</v>
      </c>
      <c r="J493" s="466">
        <f>'Nameplate by Substation'!H5</f>
        <v>3.9755648181866911E-3</v>
      </c>
      <c r="K493" s="357">
        <v>25.183758167561553</v>
      </c>
      <c r="L493" s="357">
        <v>35.356429350106438</v>
      </c>
      <c r="M493" s="357">
        <v>47.812827394751736</v>
      </c>
      <c r="N493" s="357">
        <v>62.450529969720264</v>
      </c>
      <c r="O493" s="357">
        <v>78.923664243246421</v>
      </c>
      <c r="P493" s="357">
        <v>97.753286028640616</v>
      </c>
      <c r="Q493" s="357">
        <v>119.03878373090554</v>
      </c>
      <c r="R493" s="357">
        <v>143.69009804324452</v>
      </c>
      <c r="S493" s="357">
        <v>173.15894217881973</v>
      </c>
      <c r="T493" s="357">
        <v>205.89343267974624</v>
      </c>
      <c r="U493" s="357">
        <v>242.30026040182972</v>
      </c>
      <c r="V493" s="357">
        <v>277.97716127311202</v>
      </c>
      <c r="W493" s="357">
        <v>307.67228714495718</v>
      </c>
      <c r="X493" s="357">
        <v>334.45335216277283</v>
      </c>
      <c r="Y493" s="357">
        <v>360.19755061400929</v>
      </c>
      <c r="Z493" s="357">
        <v>383.18011292623152</v>
      </c>
      <c r="AA493" s="357">
        <v>402.17223573190421</v>
      </c>
      <c r="AB493" s="357">
        <v>417.59446813731336</v>
      </c>
      <c r="AC493" s="357">
        <v>428.93117326833095</v>
      </c>
      <c r="AD493" s="357">
        <v>437.76241694854446</v>
      </c>
      <c r="AE493" s="357">
        <v>445.60834297843519</v>
      </c>
      <c r="AF493" s="357">
        <v>452.09645670023639</v>
      </c>
      <c r="AG493" s="357">
        <v>457.17802118841627</v>
      </c>
      <c r="AH493" s="357">
        <v>461.4019999008429</v>
      </c>
      <c r="AI493" s="357">
        <v>465.35675894199051</v>
      </c>
      <c r="AJ493" s="357">
        <v>468.86167602750271</v>
      </c>
      <c r="AK493" s="357">
        <v>471.67170844343099</v>
      </c>
      <c r="AL493" s="357">
        <v>474.57037941258039</v>
      </c>
      <c r="AM493" s="357">
        <v>478.21684570235487</v>
      </c>
      <c r="AP493" s="298">
        <v>25.183758167561553</v>
      </c>
      <c r="AQ493" s="298">
        <v>35.356429350106438</v>
      </c>
      <c r="AR493" s="298">
        <v>47.812827394751736</v>
      </c>
      <c r="AS493" s="298">
        <v>62.450529969720264</v>
      </c>
      <c r="AT493" s="298">
        <v>78.923664243246421</v>
      </c>
      <c r="AU493" s="298">
        <v>97.753286028640616</v>
      </c>
      <c r="AV493" s="298">
        <v>119.03878373090554</v>
      </c>
      <c r="AW493" s="298">
        <v>143.69009804324452</v>
      </c>
      <c r="AX493" s="298">
        <v>173.15894217881973</v>
      </c>
      <c r="AY493" s="298">
        <v>205.89343267974624</v>
      </c>
      <c r="AZ493" s="298">
        <v>242.30026040182972</v>
      </c>
      <c r="BA493" s="298">
        <v>277.97716127311202</v>
      </c>
      <c r="BB493" s="298">
        <v>307.67228714495718</v>
      </c>
      <c r="BC493" s="298">
        <v>334.45335216277283</v>
      </c>
      <c r="BD493" s="298">
        <v>360.19755061400929</v>
      </c>
      <c r="BE493" s="298">
        <v>383.18011292623152</v>
      </c>
      <c r="BF493" s="298">
        <v>402.17223573190421</v>
      </c>
      <c r="BG493" s="298">
        <v>417.59446813731336</v>
      </c>
      <c r="BH493" s="298">
        <v>428.93117326833095</v>
      </c>
      <c r="BI493" s="298">
        <v>437.76241694854446</v>
      </c>
      <c r="BJ493" s="298">
        <v>445.60834297843519</v>
      </c>
      <c r="BK493" s="298">
        <v>452.09645670023639</v>
      </c>
      <c r="BL493" s="298">
        <v>457.17802118841627</v>
      </c>
      <c r="BM493" s="298">
        <v>461.4019999008429</v>
      </c>
      <c r="BN493" s="298">
        <v>465.35675894199051</v>
      </c>
      <c r="BO493" s="298">
        <v>468.86167602750271</v>
      </c>
      <c r="BP493" s="298">
        <v>471.67170844343099</v>
      </c>
      <c r="BQ493" s="298">
        <v>474.57037941258039</v>
      </c>
      <c r="BR493" s="298">
        <v>478.21684570235487</v>
      </c>
      <c r="BT493" s="475"/>
      <c r="BU493" s="475"/>
      <c r="BV493" s="475"/>
      <c r="BW493" s="475"/>
      <c r="BX493" s="475"/>
      <c r="BY493" s="475"/>
      <c r="BZ493" s="475"/>
      <c r="CA493" s="475"/>
      <c r="CB493" s="475"/>
      <c r="CC493" s="475"/>
      <c r="CD493" s="475"/>
      <c r="CE493" s="475"/>
      <c r="CF493" s="475"/>
      <c r="CG493" s="475"/>
      <c r="CH493" s="475"/>
      <c r="CI493" s="475"/>
      <c r="CJ493" s="475"/>
      <c r="CK493" s="475"/>
      <c r="CL493" s="475"/>
      <c r="CM493" s="475"/>
      <c r="CN493" s="475"/>
      <c r="CO493" s="475"/>
      <c r="CP493" s="475"/>
      <c r="CQ493" s="475"/>
      <c r="CR493" s="475"/>
      <c r="CS493" s="475"/>
      <c r="CT493" s="475"/>
      <c r="CU493" s="475"/>
      <c r="CV493" s="475"/>
      <c r="CW493" s="475"/>
      <c r="CX493" s="475"/>
      <c r="CY493" s="475"/>
      <c r="CZ493" s="475"/>
    </row>
    <row r="494" spans="1:104" x14ac:dyDescent="0.25">
      <c r="A494" s="353" t="s">
        <v>222</v>
      </c>
      <c r="B494" s="353" t="s">
        <v>304</v>
      </c>
      <c r="C494" s="441">
        <f t="shared" ref="C494:H494" si="243">C6</f>
        <v>10000</v>
      </c>
      <c r="D494" s="441"/>
      <c r="E494" s="441"/>
      <c r="F494" s="441"/>
      <c r="G494" s="441"/>
      <c r="H494" s="441">
        <f t="shared" si="243"/>
        <v>0</v>
      </c>
      <c r="I494" s="470">
        <f>IFERROR(VLOOKUP(B494,Coincidence!$B$2:$E$242,4,FALSE)*IF($G494="Winter",'General Inputs'!$C$25,'General Inputs'!$C$24),IF($G494="Winter",'General Inputs'!$C$25,'General Inputs'!$C$24))</f>
        <v>0.52140604400000001</v>
      </c>
      <c r="J494" s="466">
        <f>'Nameplate by Substation'!H6</f>
        <v>6.5817790591049781E-3</v>
      </c>
      <c r="K494" s="357">
        <v>0</v>
      </c>
      <c r="L494" s="357">
        <v>0</v>
      </c>
      <c r="M494" s="357">
        <v>0</v>
      </c>
      <c r="N494" s="357">
        <v>0</v>
      </c>
      <c r="O494" s="357">
        <v>0</v>
      </c>
      <c r="P494" s="357">
        <v>0</v>
      </c>
      <c r="Q494" s="357">
        <v>0</v>
      </c>
      <c r="R494" s="357">
        <v>0</v>
      </c>
      <c r="S494" s="357">
        <v>0</v>
      </c>
      <c r="T494" s="357">
        <v>0</v>
      </c>
      <c r="U494" s="357">
        <v>0</v>
      </c>
      <c r="V494" s="357">
        <v>0</v>
      </c>
      <c r="W494" s="357">
        <v>0</v>
      </c>
      <c r="X494" s="357">
        <v>0</v>
      </c>
      <c r="Y494" s="357">
        <v>0</v>
      </c>
      <c r="Z494" s="357">
        <v>0</v>
      </c>
      <c r="AA494" s="357">
        <v>0</v>
      </c>
      <c r="AB494" s="357">
        <v>0</v>
      </c>
      <c r="AC494" s="357">
        <v>0</v>
      </c>
      <c r="AD494" s="357">
        <v>0</v>
      </c>
      <c r="AE494" s="357">
        <v>0</v>
      </c>
      <c r="AF494" s="357">
        <v>0</v>
      </c>
      <c r="AG494" s="357">
        <v>0</v>
      </c>
      <c r="AH494" s="357">
        <v>0</v>
      </c>
      <c r="AI494" s="357">
        <v>0</v>
      </c>
      <c r="AJ494" s="357">
        <v>0</v>
      </c>
      <c r="AK494" s="357">
        <v>0</v>
      </c>
      <c r="AL494" s="357">
        <v>0</v>
      </c>
      <c r="AM494" s="357">
        <v>0</v>
      </c>
      <c r="AP494" s="298">
        <v>0</v>
      </c>
      <c r="AQ494" s="298">
        <v>0</v>
      </c>
      <c r="AR494" s="298">
        <v>0</v>
      </c>
      <c r="AS494" s="298">
        <v>0</v>
      </c>
      <c r="AT494" s="298">
        <v>0</v>
      </c>
      <c r="AU494" s="298">
        <v>0</v>
      </c>
      <c r="AV494" s="298">
        <v>0</v>
      </c>
      <c r="AW494" s="298">
        <v>0</v>
      </c>
      <c r="AX494" s="298">
        <v>0</v>
      </c>
      <c r="AY494" s="298">
        <v>0</v>
      </c>
      <c r="AZ494" s="298">
        <v>0</v>
      </c>
      <c r="BA494" s="298">
        <v>0</v>
      </c>
      <c r="BB494" s="298">
        <v>0</v>
      </c>
      <c r="BC494" s="298">
        <v>0</v>
      </c>
      <c r="BD494" s="298">
        <v>0</v>
      </c>
      <c r="BE494" s="298">
        <v>0</v>
      </c>
      <c r="BF494" s="298">
        <v>0</v>
      </c>
      <c r="BG494" s="298">
        <v>0</v>
      </c>
      <c r="BH494" s="298">
        <v>0</v>
      </c>
      <c r="BI494" s="298">
        <v>0</v>
      </c>
      <c r="BJ494" s="298">
        <v>0</v>
      </c>
      <c r="BK494" s="298">
        <v>0</v>
      </c>
      <c r="BL494" s="298">
        <v>0</v>
      </c>
      <c r="BM494" s="298">
        <v>0</v>
      </c>
      <c r="BN494" s="298">
        <v>0</v>
      </c>
      <c r="BO494" s="298">
        <v>0</v>
      </c>
      <c r="BP494" s="298">
        <v>0</v>
      </c>
      <c r="BQ494" s="298">
        <v>0</v>
      </c>
      <c r="BR494" s="298">
        <v>0</v>
      </c>
      <c r="BT494" s="475"/>
      <c r="BU494" s="475"/>
      <c r="BV494" s="475"/>
      <c r="BW494" s="475"/>
      <c r="BX494" s="475"/>
      <c r="BY494" s="475"/>
      <c r="BZ494" s="475"/>
      <c r="CA494" s="475"/>
      <c r="CB494" s="475"/>
      <c r="CC494" s="475"/>
      <c r="CD494" s="475"/>
      <c r="CE494" s="475"/>
      <c r="CF494" s="475"/>
      <c r="CG494" s="475"/>
      <c r="CH494" s="475"/>
      <c r="CI494" s="475"/>
      <c r="CJ494" s="475"/>
      <c r="CK494" s="475"/>
      <c r="CL494" s="475"/>
      <c r="CM494" s="475"/>
      <c r="CN494" s="475"/>
      <c r="CO494" s="475"/>
      <c r="CP494" s="475"/>
      <c r="CQ494" s="475"/>
      <c r="CR494" s="475"/>
      <c r="CS494" s="475"/>
      <c r="CT494" s="475"/>
      <c r="CU494" s="475"/>
      <c r="CV494" s="475"/>
      <c r="CW494" s="475"/>
      <c r="CX494" s="475"/>
      <c r="CY494" s="475"/>
      <c r="CZ494" s="475"/>
    </row>
    <row r="495" spans="1:104" x14ac:dyDescent="0.25">
      <c r="A495" s="353" t="s">
        <v>222</v>
      </c>
      <c r="B495" s="353" t="s">
        <v>379</v>
      </c>
      <c r="C495" s="441">
        <f t="shared" ref="C495:H495" si="244">C7</f>
        <v>10000</v>
      </c>
      <c r="D495" s="441"/>
      <c r="E495" s="441"/>
      <c r="F495" s="441"/>
      <c r="G495" s="441"/>
      <c r="H495" s="441">
        <f t="shared" si="244"/>
        <v>0</v>
      </c>
      <c r="I495" s="470">
        <f>IFERROR(VLOOKUP(B495,Coincidence!$B$2:$E$242,4,FALSE)*IF($G495="Winter",'General Inputs'!$C$25,'General Inputs'!$C$24),IF($G495="Winter",'General Inputs'!$C$25,'General Inputs'!$C$24))</f>
        <v>0.52140604400000001</v>
      </c>
      <c r="J495" s="466">
        <f>'Nameplate by Substation'!H7</f>
        <v>5.0835454834281821E-3</v>
      </c>
      <c r="K495" s="357">
        <v>32.202412976088276</v>
      </c>
      <c r="L495" s="357">
        <v>45.210183949374326</v>
      </c>
      <c r="M495" s="357">
        <v>61.138151147887413</v>
      </c>
      <c r="N495" s="357">
        <v>79.855347374280811</v>
      </c>
      <c r="O495" s="357">
        <v>100.91950584328691</v>
      </c>
      <c r="P495" s="357">
        <v>124.9968994110923</v>
      </c>
      <c r="Q495" s="357">
        <v>152.21461579993584</v>
      </c>
      <c r="R495" s="357">
        <v>183.73619405713998</v>
      </c>
      <c r="S495" s="357">
        <v>221.41793649080532</v>
      </c>
      <c r="T495" s="357">
        <v>263.27545333396125</v>
      </c>
      <c r="U495" s="357">
        <v>309.82877923771576</v>
      </c>
      <c r="V495" s="357">
        <v>355.44874937560553</v>
      </c>
      <c r="W495" s="357">
        <v>393.41983773896999</v>
      </c>
      <c r="X495" s="357">
        <v>427.66472326816881</v>
      </c>
      <c r="Y495" s="357">
        <v>460.5837699310664</v>
      </c>
      <c r="Z495" s="357">
        <v>489.97151888825573</v>
      </c>
      <c r="AA495" s="357">
        <v>514.25670213261469</v>
      </c>
      <c r="AB495" s="357">
        <v>533.97707482789781</v>
      </c>
      <c r="AC495" s="357">
        <v>548.47329330284344</v>
      </c>
      <c r="AD495" s="357">
        <v>559.7657840498764</v>
      </c>
      <c r="AE495" s="357">
        <v>569.7983514098911</v>
      </c>
      <c r="AF495" s="357">
        <v>578.09468733065103</v>
      </c>
      <c r="AG495" s="357">
        <v>584.5924720188699</v>
      </c>
      <c r="AH495" s="357">
        <v>589.99366377090064</v>
      </c>
      <c r="AI495" s="357">
        <v>595.050604955636</v>
      </c>
      <c r="AJ495" s="357">
        <v>599.53233427830685</v>
      </c>
      <c r="AK495" s="357">
        <v>603.12551619070598</v>
      </c>
      <c r="AL495" s="357">
        <v>606.83204001488161</v>
      </c>
      <c r="AM495" s="357">
        <v>611.49476797571288</v>
      </c>
      <c r="AP495" s="298">
        <v>32.202412976088276</v>
      </c>
      <c r="AQ495" s="298">
        <v>45.210183949374326</v>
      </c>
      <c r="AR495" s="298">
        <v>61.138151147887413</v>
      </c>
      <c r="AS495" s="298">
        <v>79.855347374280811</v>
      </c>
      <c r="AT495" s="298">
        <v>100.91950584328691</v>
      </c>
      <c r="AU495" s="298">
        <v>124.9968994110923</v>
      </c>
      <c r="AV495" s="298">
        <v>152.21461579993584</v>
      </c>
      <c r="AW495" s="298">
        <v>183.73619405713998</v>
      </c>
      <c r="AX495" s="298">
        <v>221.41793649080532</v>
      </c>
      <c r="AY495" s="298">
        <v>263.27545333396125</v>
      </c>
      <c r="AZ495" s="298">
        <v>309.82877923771576</v>
      </c>
      <c r="BA495" s="298">
        <v>355.44874937560553</v>
      </c>
      <c r="BB495" s="298">
        <v>393.41983773896999</v>
      </c>
      <c r="BC495" s="298">
        <v>427.66472326816881</v>
      </c>
      <c r="BD495" s="298">
        <v>460.5837699310664</v>
      </c>
      <c r="BE495" s="298">
        <v>489.97151888825573</v>
      </c>
      <c r="BF495" s="298">
        <v>514.25670213261469</v>
      </c>
      <c r="BG495" s="298">
        <v>533.97707482789781</v>
      </c>
      <c r="BH495" s="298">
        <v>548.47329330284344</v>
      </c>
      <c r="BI495" s="298">
        <v>559.7657840498764</v>
      </c>
      <c r="BJ495" s="298">
        <v>569.7983514098911</v>
      </c>
      <c r="BK495" s="298">
        <v>578.09468733065103</v>
      </c>
      <c r="BL495" s="298">
        <v>584.5924720188699</v>
      </c>
      <c r="BM495" s="298">
        <v>589.99366377090064</v>
      </c>
      <c r="BN495" s="298">
        <v>595.050604955636</v>
      </c>
      <c r="BO495" s="298">
        <v>599.53233427830685</v>
      </c>
      <c r="BP495" s="298">
        <v>603.12551619070598</v>
      </c>
      <c r="BQ495" s="298">
        <v>606.83204001488161</v>
      </c>
      <c r="BR495" s="298">
        <v>611.49476797571288</v>
      </c>
      <c r="BT495" s="475"/>
      <c r="BU495" s="475"/>
      <c r="BV495" s="475"/>
      <c r="BW495" s="475"/>
      <c r="BX495" s="475"/>
      <c r="BY495" s="475"/>
      <c r="BZ495" s="475"/>
      <c r="CA495" s="475"/>
      <c r="CB495" s="475"/>
      <c r="CC495" s="475"/>
      <c r="CD495" s="475"/>
      <c r="CE495" s="475"/>
      <c r="CF495" s="475"/>
      <c r="CG495" s="475"/>
      <c r="CH495" s="475"/>
      <c r="CI495" s="475"/>
      <c r="CJ495" s="475"/>
      <c r="CK495" s="475"/>
      <c r="CL495" s="475"/>
      <c r="CM495" s="475"/>
      <c r="CN495" s="475"/>
      <c r="CO495" s="475"/>
      <c r="CP495" s="475"/>
      <c r="CQ495" s="475"/>
      <c r="CR495" s="475"/>
      <c r="CS495" s="475"/>
      <c r="CT495" s="475"/>
      <c r="CU495" s="475"/>
      <c r="CV495" s="475"/>
      <c r="CW495" s="475"/>
      <c r="CX495" s="475"/>
      <c r="CY495" s="475"/>
      <c r="CZ495" s="475"/>
    </row>
    <row r="496" spans="1:104" x14ac:dyDescent="0.25">
      <c r="A496" s="353" t="s">
        <v>395</v>
      </c>
      <c r="B496" s="353" t="s">
        <v>395</v>
      </c>
      <c r="C496" s="441">
        <f t="shared" ref="C496:H496" si="245">C8</f>
        <v>1500</v>
      </c>
      <c r="D496" s="441"/>
      <c r="E496" s="441"/>
      <c r="F496" s="441"/>
      <c r="G496" s="441"/>
      <c r="H496" s="441">
        <f t="shared" si="245"/>
        <v>0</v>
      </c>
      <c r="I496" s="470">
        <f>IFERROR(VLOOKUP(B496,Coincidence!$B$2:$E$242,4,FALSE)*IF($G496="Winter",'General Inputs'!$C$25,'General Inputs'!$C$24),IF($G496="Winter",'General Inputs'!$C$25,'General Inputs'!$C$24))</f>
        <v>0.52140604400000001</v>
      </c>
      <c r="J496" s="466">
        <f>'Nameplate by Substation'!H8</f>
        <v>6.7751399769372985E-4</v>
      </c>
      <c r="K496" s="357">
        <v>4.2918049266868996</v>
      </c>
      <c r="L496" s="357">
        <v>6.0254270496569333</v>
      </c>
      <c r="M496" s="357">
        <v>8.1482408942419937</v>
      </c>
      <c r="N496" s="357">
        <v>10.642791691967917</v>
      </c>
      <c r="O496" s="357">
        <v>13.450135947844718</v>
      </c>
      <c r="P496" s="357">
        <v>16.659071763083716</v>
      </c>
      <c r="Q496" s="357">
        <v>20.286536865700231</v>
      </c>
      <c r="R496" s="357">
        <v>24.487602946110734</v>
      </c>
      <c r="S496" s="357">
        <v>29.509670327925814</v>
      </c>
      <c r="T496" s="357">
        <v>35.08826771874029</v>
      </c>
      <c r="U496" s="357">
        <v>41.292703194297758</v>
      </c>
      <c r="V496" s="357">
        <v>47.372744858830458</v>
      </c>
      <c r="W496" s="357">
        <v>52.433375074043198</v>
      </c>
      <c r="X496" s="357">
        <v>56.997392327569436</v>
      </c>
      <c r="Y496" s="357">
        <v>61.384707239485145</v>
      </c>
      <c r="Z496" s="357">
        <v>65.301385342221025</v>
      </c>
      <c r="AA496" s="357">
        <v>68.538014509452296</v>
      </c>
      <c r="AB496" s="357">
        <v>71.166264533839126</v>
      </c>
      <c r="AC496" s="357">
        <v>73.098260807388499</v>
      </c>
      <c r="AD496" s="357">
        <v>74.603277448801975</v>
      </c>
      <c r="AE496" s="357">
        <v>75.940376692110306</v>
      </c>
      <c r="AF496" s="357">
        <v>77.046078162512714</v>
      </c>
      <c r="AG496" s="357">
        <v>77.912076134719214</v>
      </c>
      <c r="AH496" s="357">
        <v>78.631924718381526</v>
      </c>
      <c r="AI496" s="357">
        <v>79.305893004755845</v>
      </c>
      <c r="AJ496" s="357">
        <v>79.903199424041844</v>
      </c>
      <c r="AK496" s="357">
        <v>80.38208390532489</v>
      </c>
      <c r="AL496" s="357">
        <v>80.876074129637956</v>
      </c>
      <c r="AM496" s="357">
        <v>81.497503301698956</v>
      </c>
      <c r="AP496" s="298">
        <v>4.2918049266868996</v>
      </c>
      <c r="AQ496" s="298">
        <v>6.0254270496569333</v>
      </c>
      <c r="AR496" s="298">
        <v>8.1482408942419937</v>
      </c>
      <c r="AS496" s="298">
        <v>10.642791691967917</v>
      </c>
      <c r="AT496" s="298">
        <v>13.450135947844718</v>
      </c>
      <c r="AU496" s="298">
        <v>16.659071763083716</v>
      </c>
      <c r="AV496" s="298">
        <v>20.286536865700231</v>
      </c>
      <c r="AW496" s="298">
        <v>24.487602946110734</v>
      </c>
      <c r="AX496" s="298">
        <v>29.509670327925814</v>
      </c>
      <c r="AY496" s="298">
        <v>35.08826771874029</v>
      </c>
      <c r="AZ496" s="298">
        <v>41.292703194297758</v>
      </c>
      <c r="BA496" s="298">
        <v>47.372744858830458</v>
      </c>
      <c r="BB496" s="298">
        <v>52.433375074043198</v>
      </c>
      <c r="BC496" s="298">
        <v>56.997392327569436</v>
      </c>
      <c r="BD496" s="298">
        <v>61.384707239485145</v>
      </c>
      <c r="BE496" s="298">
        <v>65.301385342221025</v>
      </c>
      <c r="BF496" s="298">
        <v>68.538014509452296</v>
      </c>
      <c r="BG496" s="298">
        <v>71.166264533839126</v>
      </c>
      <c r="BH496" s="298">
        <v>73.098260807388499</v>
      </c>
      <c r="BI496" s="298">
        <v>74.603277448801975</v>
      </c>
      <c r="BJ496" s="298">
        <v>75.940376692110306</v>
      </c>
      <c r="BK496" s="298">
        <v>77.046078162512714</v>
      </c>
      <c r="BL496" s="298">
        <v>77.912076134719214</v>
      </c>
      <c r="BM496" s="298">
        <v>78.631924718381526</v>
      </c>
      <c r="BN496" s="298">
        <v>79.305893004755845</v>
      </c>
      <c r="BO496" s="298">
        <v>79.903199424041844</v>
      </c>
      <c r="BP496" s="298">
        <v>80.38208390532489</v>
      </c>
      <c r="BQ496" s="298">
        <v>80.876074129637956</v>
      </c>
      <c r="BR496" s="298">
        <v>81.497503301698956</v>
      </c>
      <c r="BT496" s="475"/>
      <c r="BU496" s="475"/>
      <c r="BV496" s="475"/>
      <c r="BW496" s="475"/>
      <c r="BX496" s="475"/>
      <c r="BY496" s="475"/>
      <c r="BZ496" s="475"/>
      <c r="CA496" s="475"/>
      <c r="CB496" s="475"/>
      <c r="CC496" s="475"/>
      <c r="CD496" s="475"/>
      <c r="CE496" s="475"/>
      <c r="CF496" s="475"/>
      <c r="CG496" s="475"/>
      <c r="CH496" s="475"/>
      <c r="CI496" s="475"/>
      <c r="CJ496" s="475"/>
      <c r="CK496" s="475"/>
      <c r="CL496" s="475"/>
      <c r="CM496" s="475"/>
      <c r="CN496" s="475"/>
      <c r="CO496" s="475"/>
      <c r="CP496" s="475"/>
      <c r="CQ496" s="475"/>
      <c r="CR496" s="475"/>
      <c r="CS496" s="475"/>
      <c r="CT496" s="475"/>
      <c r="CU496" s="475"/>
      <c r="CV496" s="475"/>
      <c r="CW496" s="475"/>
      <c r="CX496" s="475"/>
      <c r="CY496" s="475"/>
      <c r="CZ496" s="475"/>
    </row>
    <row r="497" spans="1:104" x14ac:dyDescent="0.25">
      <c r="A497" s="353" t="s">
        <v>495</v>
      </c>
      <c r="B497" s="353" t="s">
        <v>495</v>
      </c>
      <c r="C497" s="441">
        <f t="shared" ref="C497:H497" si="246">C9</f>
        <v>750</v>
      </c>
      <c r="D497" s="441"/>
      <c r="E497" s="441"/>
      <c r="F497" s="441"/>
      <c r="G497" s="441"/>
      <c r="H497" s="441">
        <f t="shared" si="246"/>
        <v>0</v>
      </c>
      <c r="I497" s="470">
        <f>IFERROR(VLOOKUP(B497,Coincidence!$B$2:$E$242,4,FALSE)*IF($G497="Winter",'General Inputs'!$C$25,'General Inputs'!$C$24),IF($G497="Winter",'General Inputs'!$C$25,'General Inputs'!$C$24))</f>
        <v>0.52140604400000001</v>
      </c>
      <c r="J497" s="466">
        <f>'Nameplate by Substation'!H9</f>
        <v>1.8473283558927489E-4</v>
      </c>
      <c r="K497" s="357">
        <v>1.1702153706074321</v>
      </c>
      <c r="L497" s="357">
        <v>1.6429095609956947</v>
      </c>
      <c r="M497" s="357">
        <v>2.2217218398168943</v>
      </c>
      <c r="N497" s="357">
        <v>2.9018929417484496</v>
      </c>
      <c r="O497" s="357">
        <v>3.6673511708459112</v>
      </c>
      <c r="P497" s="357">
        <v>4.542308462342425</v>
      </c>
      <c r="Q497" s="357">
        <v>5.5313831038827654</v>
      </c>
      <c r="R497" s="357">
        <v>6.6768573703539014</v>
      </c>
      <c r="S497" s="357">
        <v>8.0461881164656468</v>
      </c>
      <c r="T497" s="357">
        <v>9.5672638700649841</v>
      </c>
      <c r="U497" s="357">
        <v>11.258982362276189</v>
      </c>
      <c r="V497" s="357">
        <v>12.916783294822814</v>
      </c>
      <c r="W497" s="357">
        <v>14.296628689467514</v>
      </c>
      <c r="X497" s="357">
        <v>15.541066224031059</v>
      </c>
      <c r="Y497" s="357">
        <v>16.737323610683131</v>
      </c>
      <c r="Z497" s="357">
        <v>17.805255866653873</v>
      </c>
      <c r="AA497" s="357">
        <v>18.687764103898989</v>
      </c>
      <c r="AB497" s="357">
        <v>19.404390005792219</v>
      </c>
      <c r="AC497" s="357">
        <v>19.931173439308864</v>
      </c>
      <c r="AD497" s="357">
        <v>20.341535428468891</v>
      </c>
      <c r="AE497" s="357">
        <v>20.706112596647603</v>
      </c>
      <c r="AF497" s="357">
        <v>21.007596209735997</v>
      </c>
      <c r="AG497" s="357">
        <v>21.243721605764474</v>
      </c>
      <c r="AH497" s="357">
        <v>21.439997506347382</v>
      </c>
      <c r="AI497" s="357">
        <v>21.623763558507175</v>
      </c>
      <c r="AJ497" s="357">
        <v>21.786626774508587</v>
      </c>
      <c r="AK497" s="357">
        <v>21.917200738217471</v>
      </c>
      <c r="AL497" s="357">
        <v>22.051893475491337</v>
      </c>
      <c r="AM497" s="357">
        <v>22.221334067808986</v>
      </c>
      <c r="AP497" s="298">
        <v>1.1702153706074321</v>
      </c>
      <c r="AQ497" s="298">
        <v>1.6429095609956947</v>
      </c>
      <c r="AR497" s="298">
        <v>2.2217218398168943</v>
      </c>
      <c r="AS497" s="298">
        <v>2.9018929417484496</v>
      </c>
      <c r="AT497" s="298">
        <v>3.6673511708459112</v>
      </c>
      <c r="AU497" s="298">
        <v>4.542308462342425</v>
      </c>
      <c r="AV497" s="298">
        <v>5.5313831038827654</v>
      </c>
      <c r="AW497" s="298">
        <v>6.6768573703539014</v>
      </c>
      <c r="AX497" s="298">
        <v>8.0461881164656468</v>
      </c>
      <c r="AY497" s="298">
        <v>9.5672638700649841</v>
      </c>
      <c r="AZ497" s="298">
        <v>11.258982362276189</v>
      </c>
      <c r="BA497" s="298">
        <v>12.916783294822814</v>
      </c>
      <c r="BB497" s="298">
        <v>14.296628689467514</v>
      </c>
      <c r="BC497" s="298">
        <v>15.541066224031059</v>
      </c>
      <c r="BD497" s="298">
        <v>16.737323610683131</v>
      </c>
      <c r="BE497" s="298">
        <v>17.805255866653873</v>
      </c>
      <c r="BF497" s="298">
        <v>18.687764103898989</v>
      </c>
      <c r="BG497" s="298">
        <v>19.404390005792219</v>
      </c>
      <c r="BH497" s="298">
        <v>19.931173439308864</v>
      </c>
      <c r="BI497" s="298">
        <v>20.341535428468891</v>
      </c>
      <c r="BJ497" s="298">
        <v>20.706112596647603</v>
      </c>
      <c r="BK497" s="298">
        <v>21.007596209735997</v>
      </c>
      <c r="BL497" s="298">
        <v>21.243721605764474</v>
      </c>
      <c r="BM497" s="298">
        <v>21.439997506347382</v>
      </c>
      <c r="BN497" s="298">
        <v>21.623763558507175</v>
      </c>
      <c r="BO497" s="298">
        <v>21.786626774508587</v>
      </c>
      <c r="BP497" s="298">
        <v>21.917200738217471</v>
      </c>
      <c r="BQ497" s="298">
        <v>22.051893475491337</v>
      </c>
      <c r="BR497" s="298">
        <v>22.221334067808986</v>
      </c>
      <c r="BT497" s="475"/>
      <c r="BU497" s="475"/>
      <c r="BV497" s="475"/>
      <c r="BW497" s="475"/>
      <c r="BX497" s="475"/>
      <c r="BY497" s="475"/>
      <c r="BZ497" s="475"/>
      <c r="CA497" s="475"/>
      <c r="CB497" s="475"/>
      <c r="CC497" s="475"/>
      <c r="CD497" s="475"/>
      <c r="CE497" s="475"/>
      <c r="CF497" s="475"/>
      <c r="CG497" s="475"/>
      <c r="CH497" s="475"/>
      <c r="CI497" s="475"/>
      <c r="CJ497" s="475"/>
      <c r="CK497" s="475"/>
      <c r="CL497" s="475"/>
      <c r="CM497" s="475"/>
      <c r="CN497" s="475"/>
      <c r="CO497" s="475"/>
      <c r="CP497" s="475"/>
      <c r="CQ497" s="475"/>
      <c r="CR497" s="475"/>
      <c r="CS497" s="475"/>
      <c r="CT497" s="475"/>
      <c r="CU497" s="475"/>
      <c r="CV497" s="475"/>
      <c r="CW497" s="475"/>
      <c r="CX497" s="475"/>
      <c r="CY497" s="475"/>
      <c r="CZ497" s="475"/>
    </row>
    <row r="498" spans="1:104" x14ac:dyDescent="0.25">
      <c r="A498" s="353" t="s">
        <v>344</v>
      </c>
      <c r="B498" s="353" t="s">
        <v>344</v>
      </c>
      <c r="C498" s="441">
        <f t="shared" ref="C498:H498" si="247">C10</f>
        <v>750</v>
      </c>
      <c r="D498" s="441"/>
      <c r="E498" s="441"/>
      <c r="F498" s="441"/>
      <c r="G498" s="441"/>
      <c r="H498" s="441">
        <f t="shared" si="247"/>
        <v>0</v>
      </c>
      <c r="I498" s="470">
        <f>IFERROR(VLOOKUP(B498,Coincidence!$B$2:$E$242,4,FALSE)*IF($G498="Winter",'General Inputs'!$C$25,'General Inputs'!$C$24),IF($G498="Winter",'General Inputs'!$C$25,'General Inputs'!$C$24))</f>
        <v>0.52140604400000001</v>
      </c>
      <c r="J498" s="466">
        <f>'Nameplate by Substation'!H10</f>
        <v>4.3582513482037273E-4</v>
      </c>
      <c r="K498" s="357">
        <v>2.7607938244275307</v>
      </c>
      <c r="L498" s="357">
        <v>3.8759827327643661</v>
      </c>
      <c r="M498" s="357">
        <v>5.2415274051462699</v>
      </c>
      <c r="N498" s="357">
        <v>6.8461996944804779</v>
      </c>
      <c r="O498" s="357">
        <v>8.6520829573644331</v>
      </c>
      <c r="P498" s="357">
        <v>10.716298440833553</v>
      </c>
      <c r="Q498" s="357">
        <v>13.049741694826222</v>
      </c>
      <c r="R498" s="357">
        <v>15.752165847119343</v>
      </c>
      <c r="S498" s="357">
        <v>18.982716361510303</v>
      </c>
      <c r="T498" s="357">
        <v>22.571266514328499</v>
      </c>
      <c r="U498" s="357">
        <v>26.562400183630935</v>
      </c>
      <c r="V498" s="357">
        <v>30.473514916578932</v>
      </c>
      <c r="W498" s="357">
        <v>33.728871784966707</v>
      </c>
      <c r="X498" s="357">
        <v>36.664771916346368</v>
      </c>
      <c r="Y498" s="357">
        <v>39.487004548430619</v>
      </c>
      <c r="Z498" s="357">
        <v>42.006490150179786</v>
      </c>
      <c r="AA498" s="357">
        <v>44.088519965023224</v>
      </c>
      <c r="AB498" s="357">
        <v>45.779197095118242</v>
      </c>
      <c r="AC498" s="357">
        <v>47.021994349873637</v>
      </c>
      <c r="AD498" s="357">
        <v>47.990127972033036</v>
      </c>
      <c r="AE498" s="357">
        <v>48.85024519465388</v>
      </c>
      <c r="AF498" s="357">
        <v>49.561510930933252</v>
      </c>
      <c r="AG498" s="357">
        <v>50.118582348314774</v>
      </c>
      <c r="AH498" s="357">
        <v>50.581640096335946</v>
      </c>
      <c r="AI498" s="357">
        <v>51.015184377743587</v>
      </c>
      <c r="AJ498" s="357">
        <v>51.399414300078064</v>
      </c>
      <c r="AK498" s="357">
        <v>51.707466819035659</v>
      </c>
      <c r="AL498" s="357">
        <v>52.025236425042387</v>
      </c>
      <c r="AM498" s="357">
        <v>52.424983815674487</v>
      </c>
      <c r="AP498" s="298">
        <v>2.7607938244275307</v>
      </c>
      <c r="AQ498" s="298">
        <v>3.8759827327643661</v>
      </c>
      <c r="AR498" s="298">
        <v>5.2415274051462699</v>
      </c>
      <c r="AS498" s="298">
        <v>6.8461996944804779</v>
      </c>
      <c r="AT498" s="298">
        <v>8.6520829573644331</v>
      </c>
      <c r="AU498" s="298">
        <v>10.716298440833553</v>
      </c>
      <c r="AV498" s="298">
        <v>13.049741694826222</v>
      </c>
      <c r="AW498" s="298">
        <v>15.752165847119343</v>
      </c>
      <c r="AX498" s="298">
        <v>18.982716361510303</v>
      </c>
      <c r="AY498" s="298">
        <v>22.571266514328499</v>
      </c>
      <c r="AZ498" s="298">
        <v>26.562400183630935</v>
      </c>
      <c r="BA498" s="298">
        <v>30.473514916578932</v>
      </c>
      <c r="BB498" s="298">
        <v>33.728871784966707</v>
      </c>
      <c r="BC498" s="298">
        <v>36.664771916346368</v>
      </c>
      <c r="BD498" s="298">
        <v>39.487004548430619</v>
      </c>
      <c r="BE498" s="298">
        <v>42.006490150179786</v>
      </c>
      <c r="BF498" s="298">
        <v>44.088519965023224</v>
      </c>
      <c r="BG498" s="298">
        <v>45.779197095118242</v>
      </c>
      <c r="BH498" s="298">
        <v>47.021994349873637</v>
      </c>
      <c r="BI498" s="298">
        <v>47.990127972033036</v>
      </c>
      <c r="BJ498" s="298">
        <v>48.85024519465388</v>
      </c>
      <c r="BK498" s="298">
        <v>49.561510930933252</v>
      </c>
      <c r="BL498" s="298">
        <v>50.118582348314774</v>
      </c>
      <c r="BM498" s="298">
        <v>50.581640096335946</v>
      </c>
      <c r="BN498" s="298">
        <v>51.015184377743587</v>
      </c>
      <c r="BO498" s="298">
        <v>51.399414300078064</v>
      </c>
      <c r="BP498" s="298">
        <v>51.707466819035659</v>
      </c>
      <c r="BQ498" s="298">
        <v>52.025236425042387</v>
      </c>
      <c r="BR498" s="298">
        <v>52.424983815674487</v>
      </c>
      <c r="BT498" s="475"/>
      <c r="BU498" s="475"/>
      <c r="BV498" s="475"/>
      <c r="BW498" s="475"/>
      <c r="BX498" s="475"/>
      <c r="BY498" s="475"/>
      <c r="BZ498" s="475"/>
      <c r="CA498" s="475"/>
      <c r="CB498" s="475"/>
      <c r="CC498" s="475"/>
      <c r="CD498" s="475"/>
      <c r="CE498" s="475"/>
      <c r="CF498" s="475"/>
      <c r="CG498" s="475"/>
      <c r="CH498" s="475"/>
      <c r="CI498" s="475"/>
      <c r="CJ498" s="475"/>
      <c r="CK498" s="475"/>
      <c r="CL498" s="475"/>
      <c r="CM498" s="475"/>
      <c r="CN498" s="475"/>
      <c r="CO498" s="475"/>
      <c r="CP498" s="475"/>
      <c r="CQ498" s="475"/>
      <c r="CR498" s="475"/>
      <c r="CS498" s="475"/>
      <c r="CT498" s="475"/>
      <c r="CU498" s="475"/>
      <c r="CV498" s="475"/>
      <c r="CW498" s="475"/>
      <c r="CX498" s="475"/>
      <c r="CY498" s="475"/>
      <c r="CZ498" s="475"/>
    </row>
    <row r="499" spans="1:104" x14ac:dyDescent="0.25">
      <c r="A499" s="353" t="s">
        <v>223</v>
      </c>
      <c r="B499" s="353" t="s">
        <v>307</v>
      </c>
      <c r="C499" s="441">
        <f t="shared" ref="C499:H499" si="248">C11</f>
        <v>20000</v>
      </c>
      <c r="D499" s="441"/>
      <c r="E499" s="441"/>
      <c r="F499" s="441"/>
      <c r="G499" s="441"/>
      <c r="H499" s="441">
        <f t="shared" si="248"/>
        <v>0</v>
      </c>
      <c r="I499" s="470">
        <f>IFERROR(VLOOKUP(B499,Coincidence!$B$2:$E$242,4,FALSE)*IF($G499="Winter",'General Inputs'!$C$25,'General Inputs'!$C$24),IF($G499="Winter",'General Inputs'!$C$25,'General Inputs'!$C$24))</f>
        <v>0.52140604400000001</v>
      </c>
      <c r="J499" s="466">
        <f>'Nameplate by Substation'!H11</f>
        <v>1.5439030270064056E-2</v>
      </c>
      <c r="K499" s="357">
        <v>0</v>
      </c>
      <c r="L499" s="357">
        <v>0</v>
      </c>
      <c r="M499" s="357">
        <v>0</v>
      </c>
      <c r="N499" s="357">
        <v>0</v>
      </c>
      <c r="O499" s="357">
        <v>0</v>
      </c>
      <c r="P499" s="357">
        <v>0</v>
      </c>
      <c r="Q499" s="357">
        <v>0</v>
      </c>
      <c r="R499" s="357">
        <v>0</v>
      </c>
      <c r="S499" s="357">
        <v>0</v>
      </c>
      <c r="T499" s="357">
        <v>0</v>
      </c>
      <c r="U499" s="357">
        <v>0</v>
      </c>
      <c r="V499" s="357">
        <v>0</v>
      </c>
      <c r="W499" s="357">
        <v>0</v>
      </c>
      <c r="X499" s="357">
        <v>0</v>
      </c>
      <c r="Y499" s="357">
        <v>0</v>
      </c>
      <c r="Z499" s="357">
        <v>0</v>
      </c>
      <c r="AA499" s="357">
        <v>0</v>
      </c>
      <c r="AB499" s="357">
        <v>0</v>
      </c>
      <c r="AC499" s="357">
        <v>0</v>
      </c>
      <c r="AD499" s="357">
        <v>0</v>
      </c>
      <c r="AE499" s="357">
        <v>0</v>
      </c>
      <c r="AF499" s="357">
        <v>0</v>
      </c>
      <c r="AG499" s="357">
        <v>0</v>
      </c>
      <c r="AH499" s="357">
        <v>0</v>
      </c>
      <c r="AI499" s="357">
        <v>0</v>
      </c>
      <c r="AJ499" s="357">
        <v>0</v>
      </c>
      <c r="AK499" s="357">
        <v>0</v>
      </c>
      <c r="AL499" s="357">
        <v>0</v>
      </c>
      <c r="AM499" s="357">
        <v>0</v>
      </c>
      <c r="AP499" s="298">
        <v>0</v>
      </c>
      <c r="AQ499" s="298">
        <v>0</v>
      </c>
      <c r="AR499" s="298">
        <v>0</v>
      </c>
      <c r="AS499" s="298">
        <v>0</v>
      </c>
      <c r="AT499" s="298">
        <v>0</v>
      </c>
      <c r="AU499" s="298">
        <v>0</v>
      </c>
      <c r="AV499" s="298">
        <v>0</v>
      </c>
      <c r="AW499" s="298">
        <v>0</v>
      </c>
      <c r="AX499" s="298">
        <v>0</v>
      </c>
      <c r="AY499" s="298">
        <v>0</v>
      </c>
      <c r="AZ499" s="298">
        <v>0</v>
      </c>
      <c r="BA499" s="298">
        <v>0</v>
      </c>
      <c r="BB499" s="298">
        <v>0</v>
      </c>
      <c r="BC499" s="298">
        <v>0</v>
      </c>
      <c r="BD499" s="298">
        <v>0</v>
      </c>
      <c r="BE499" s="298">
        <v>0</v>
      </c>
      <c r="BF499" s="298">
        <v>0</v>
      </c>
      <c r="BG499" s="298">
        <v>0</v>
      </c>
      <c r="BH499" s="298">
        <v>0</v>
      </c>
      <c r="BI499" s="298">
        <v>0</v>
      </c>
      <c r="BJ499" s="298">
        <v>0</v>
      </c>
      <c r="BK499" s="298">
        <v>0</v>
      </c>
      <c r="BL499" s="298">
        <v>0</v>
      </c>
      <c r="BM499" s="298">
        <v>0</v>
      </c>
      <c r="BN499" s="298">
        <v>0</v>
      </c>
      <c r="BO499" s="298">
        <v>0</v>
      </c>
      <c r="BP499" s="298">
        <v>0</v>
      </c>
      <c r="BQ499" s="298">
        <v>0</v>
      </c>
      <c r="BR499" s="298">
        <v>0</v>
      </c>
      <c r="BT499" s="475"/>
      <c r="BU499" s="475"/>
      <c r="BV499" s="475"/>
      <c r="BW499" s="475"/>
      <c r="BX499" s="475"/>
      <c r="BY499" s="475"/>
      <c r="BZ499" s="475"/>
      <c r="CA499" s="475"/>
      <c r="CB499" s="475"/>
      <c r="CC499" s="475"/>
      <c r="CD499" s="475"/>
      <c r="CE499" s="475"/>
      <c r="CF499" s="475"/>
      <c r="CG499" s="475"/>
      <c r="CH499" s="475"/>
      <c r="CI499" s="475"/>
      <c r="CJ499" s="475"/>
      <c r="CK499" s="475"/>
      <c r="CL499" s="475"/>
      <c r="CM499" s="475"/>
      <c r="CN499" s="475"/>
      <c r="CO499" s="475"/>
      <c r="CP499" s="475"/>
      <c r="CQ499" s="475"/>
      <c r="CR499" s="475"/>
      <c r="CS499" s="475"/>
      <c r="CT499" s="475"/>
      <c r="CU499" s="475"/>
      <c r="CV499" s="475"/>
      <c r="CW499" s="475"/>
      <c r="CX499" s="475"/>
      <c r="CY499" s="475"/>
      <c r="CZ499" s="475"/>
    </row>
    <row r="500" spans="1:104" x14ac:dyDescent="0.25">
      <c r="A500" s="353" t="s">
        <v>223</v>
      </c>
      <c r="B500" s="353" t="s">
        <v>275</v>
      </c>
      <c r="C500" s="441">
        <f t="shared" ref="C500:H500" si="249">C12</f>
        <v>20000</v>
      </c>
      <c r="D500" s="441"/>
      <c r="E500" s="441"/>
      <c r="F500" s="441"/>
      <c r="G500" s="441"/>
      <c r="H500" s="441">
        <f t="shared" si="249"/>
        <v>0</v>
      </c>
      <c r="I500" s="470">
        <f>IFERROR(VLOOKUP(B500,Coincidence!$B$2:$E$242,4,FALSE)*IF($G500="Winter",'General Inputs'!$C$25,'General Inputs'!$C$24),IF($G500="Winter",'General Inputs'!$C$25,'General Inputs'!$C$24))</f>
        <v>0.52140604400000001</v>
      </c>
      <c r="J500" s="466">
        <f>'Nameplate by Substation'!H12</f>
        <v>1.3140686493711768E-2</v>
      </c>
      <c r="K500" s="357">
        <v>0</v>
      </c>
      <c r="L500" s="357">
        <v>0</v>
      </c>
      <c r="M500" s="357">
        <v>0</v>
      </c>
      <c r="N500" s="357">
        <v>0</v>
      </c>
      <c r="O500" s="357">
        <v>0</v>
      </c>
      <c r="P500" s="357">
        <v>0</v>
      </c>
      <c r="Q500" s="357">
        <v>0</v>
      </c>
      <c r="R500" s="357">
        <v>0</v>
      </c>
      <c r="S500" s="357">
        <v>0</v>
      </c>
      <c r="T500" s="357">
        <v>0</v>
      </c>
      <c r="U500" s="357">
        <v>0</v>
      </c>
      <c r="V500" s="357">
        <v>0</v>
      </c>
      <c r="W500" s="357">
        <v>0</v>
      </c>
      <c r="X500" s="357">
        <v>0</v>
      </c>
      <c r="Y500" s="357">
        <v>0</v>
      </c>
      <c r="Z500" s="357">
        <v>0</v>
      </c>
      <c r="AA500" s="357">
        <v>0</v>
      </c>
      <c r="AB500" s="357">
        <v>0</v>
      </c>
      <c r="AC500" s="357">
        <v>0</v>
      </c>
      <c r="AD500" s="357">
        <v>0</v>
      </c>
      <c r="AE500" s="357">
        <v>0</v>
      </c>
      <c r="AF500" s="357">
        <v>0</v>
      </c>
      <c r="AG500" s="357">
        <v>0</v>
      </c>
      <c r="AH500" s="357">
        <v>0</v>
      </c>
      <c r="AI500" s="357">
        <v>0</v>
      </c>
      <c r="AJ500" s="357">
        <v>0</v>
      </c>
      <c r="AK500" s="357">
        <v>0</v>
      </c>
      <c r="AL500" s="357">
        <v>0</v>
      </c>
      <c r="AM500" s="357">
        <v>0</v>
      </c>
      <c r="AP500" s="298">
        <v>0</v>
      </c>
      <c r="AQ500" s="298">
        <v>0</v>
      </c>
      <c r="AR500" s="298">
        <v>0</v>
      </c>
      <c r="AS500" s="298">
        <v>0</v>
      </c>
      <c r="AT500" s="298">
        <v>0</v>
      </c>
      <c r="AU500" s="298">
        <v>0</v>
      </c>
      <c r="AV500" s="298">
        <v>0</v>
      </c>
      <c r="AW500" s="298">
        <v>0</v>
      </c>
      <c r="AX500" s="298">
        <v>0</v>
      </c>
      <c r="AY500" s="298">
        <v>0</v>
      </c>
      <c r="AZ500" s="298">
        <v>0</v>
      </c>
      <c r="BA500" s="298">
        <v>0</v>
      </c>
      <c r="BB500" s="298">
        <v>0</v>
      </c>
      <c r="BC500" s="298">
        <v>0</v>
      </c>
      <c r="BD500" s="298">
        <v>0</v>
      </c>
      <c r="BE500" s="298">
        <v>0</v>
      </c>
      <c r="BF500" s="298">
        <v>0</v>
      </c>
      <c r="BG500" s="298">
        <v>0</v>
      </c>
      <c r="BH500" s="298">
        <v>0</v>
      </c>
      <c r="BI500" s="298">
        <v>0</v>
      </c>
      <c r="BJ500" s="298">
        <v>0</v>
      </c>
      <c r="BK500" s="298">
        <v>0</v>
      </c>
      <c r="BL500" s="298">
        <v>0</v>
      </c>
      <c r="BM500" s="298">
        <v>0</v>
      </c>
      <c r="BN500" s="298">
        <v>0</v>
      </c>
      <c r="BO500" s="298">
        <v>0</v>
      </c>
      <c r="BP500" s="298">
        <v>0</v>
      </c>
      <c r="BQ500" s="298">
        <v>0</v>
      </c>
      <c r="BR500" s="298">
        <v>0</v>
      </c>
      <c r="BT500" s="475"/>
      <c r="BU500" s="475"/>
      <c r="BV500" s="475"/>
      <c r="BW500" s="475"/>
      <c r="BX500" s="475"/>
      <c r="BY500" s="475"/>
      <c r="BZ500" s="475"/>
      <c r="CA500" s="475"/>
      <c r="CB500" s="475"/>
      <c r="CC500" s="475"/>
      <c r="CD500" s="475"/>
      <c r="CE500" s="475"/>
      <c r="CF500" s="475"/>
      <c r="CG500" s="475"/>
      <c r="CH500" s="475"/>
      <c r="CI500" s="475"/>
      <c r="CJ500" s="475"/>
      <c r="CK500" s="475"/>
      <c r="CL500" s="475"/>
      <c r="CM500" s="475"/>
      <c r="CN500" s="475"/>
      <c r="CO500" s="475"/>
      <c r="CP500" s="475"/>
      <c r="CQ500" s="475"/>
      <c r="CR500" s="475"/>
      <c r="CS500" s="475"/>
      <c r="CT500" s="475"/>
      <c r="CU500" s="475"/>
      <c r="CV500" s="475"/>
      <c r="CW500" s="475"/>
      <c r="CX500" s="475"/>
      <c r="CY500" s="475"/>
      <c r="CZ500" s="475"/>
    </row>
    <row r="501" spans="1:104" x14ac:dyDescent="0.25">
      <c r="A501" s="353" t="s">
        <v>477</v>
      </c>
      <c r="B501" s="353" t="s">
        <v>477</v>
      </c>
      <c r="C501" s="441">
        <f t="shared" ref="C501:H501" si="250">C13</f>
        <v>5000</v>
      </c>
      <c r="D501" s="441"/>
      <c r="E501" s="441"/>
      <c r="F501" s="441"/>
      <c r="G501" s="441"/>
      <c r="H501" s="441">
        <f t="shared" si="250"/>
        <v>0</v>
      </c>
      <c r="I501" s="470">
        <f>IFERROR(VLOOKUP(B501,Coincidence!$B$2:$E$242,4,FALSE)*IF($G501="Winter",'General Inputs'!$C$25,'General Inputs'!$C$24),IF($G501="Winter",'General Inputs'!$C$25,'General Inputs'!$C$24))</f>
        <v>0.52140604400000001</v>
      </c>
      <c r="J501" s="466">
        <f>'Nameplate by Substation'!H13</f>
        <v>1.0669955652525571E-3</v>
      </c>
      <c r="K501" s="357">
        <v>0</v>
      </c>
      <c r="L501" s="357">
        <v>0</v>
      </c>
      <c r="M501" s="357">
        <v>0</v>
      </c>
      <c r="N501" s="357">
        <v>0</v>
      </c>
      <c r="O501" s="357">
        <v>0</v>
      </c>
      <c r="P501" s="357">
        <v>0</v>
      </c>
      <c r="Q501" s="357">
        <v>0</v>
      </c>
      <c r="R501" s="357">
        <v>0</v>
      </c>
      <c r="S501" s="357">
        <v>0</v>
      </c>
      <c r="T501" s="357">
        <v>0</v>
      </c>
      <c r="U501" s="357">
        <v>0</v>
      </c>
      <c r="V501" s="357">
        <v>0</v>
      </c>
      <c r="W501" s="357">
        <v>0</v>
      </c>
      <c r="X501" s="357">
        <v>0</v>
      </c>
      <c r="Y501" s="357">
        <v>0</v>
      </c>
      <c r="Z501" s="357">
        <v>0</v>
      </c>
      <c r="AA501" s="357">
        <v>0</v>
      </c>
      <c r="AB501" s="357">
        <v>0</v>
      </c>
      <c r="AC501" s="357">
        <v>0</v>
      </c>
      <c r="AD501" s="357">
        <v>0</v>
      </c>
      <c r="AE501" s="357">
        <v>0</v>
      </c>
      <c r="AF501" s="357">
        <v>0</v>
      </c>
      <c r="AG501" s="357">
        <v>0</v>
      </c>
      <c r="AH501" s="357">
        <v>0</v>
      </c>
      <c r="AI501" s="357">
        <v>0</v>
      </c>
      <c r="AJ501" s="357">
        <v>0</v>
      </c>
      <c r="AK501" s="357">
        <v>0</v>
      </c>
      <c r="AL501" s="357">
        <v>0</v>
      </c>
      <c r="AM501" s="357">
        <v>0</v>
      </c>
      <c r="AP501" s="298">
        <v>0</v>
      </c>
      <c r="AQ501" s="298">
        <v>0</v>
      </c>
      <c r="AR501" s="298">
        <v>0</v>
      </c>
      <c r="AS501" s="298">
        <v>0</v>
      </c>
      <c r="AT501" s="298">
        <v>0</v>
      </c>
      <c r="AU501" s="298">
        <v>0</v>
      </c>
      <c r="AV501" s="298">
        <v>0</v>
      </c>
      <c r="AW501" s="298">
        <v>0</v>
      </c>
      <c r="AX501" s="298">
        <v>0</v>
      </c>
      <c r="AY501" s="298">
        <v>0</v>
      </c>
      <c r="AZ501" s="298">
        <v>0</v>
      </c>
      <c r="BA501" s="298">
        <v>0</v>
      </c>
      <c r="BB501" s="298">
        <v>0</v>
      </c>
      <c r="BC501" s="298">
        <v>0</v>
      </c>
      <c r="BD501" s="298">
        <v>0</v>
      </c>
      <c r="BE501" s="298">
        <v>0</v>
      </c>
      <c r="BF501" s="298">
        <v>0</v>
      </c>
      <c r="BG501" s="298">
        <v>0</v>
      </c>
      <c r="BH501" s="298">
        <v>0</v>
      </c>
      <c r="BI501" s="298">
        <v>0</v>
      </c>
      <c r="BJ501" s="298">
        <v>0</v>
      </c>
      <c r="BK501" s="298">
        <v>0</v>
      </c>
      <c r="BL501" s="298">
        <v>0</v>
      </c>
      <c r="BM501" s="298">
        <v>0</v>
      </c>
      <c r="BN501" s="298">
        <v>0</v>
      </c>
      <c r="BO501" s="298">
        <v>0</v>
      </c>
      <c r="BP501" s="298">
        <v>0</v>
      </c>
      <c r="BQ501" s="298">
        <v>0</v>
      </c>
      <c r="BR501" s="298">
        <v>0</v>
      </c>
      <c r="BT501" s="475"/>
      <c r="BU501" s="475"/>
      <c r="BV501" s="475"/>
      <c r="BW501" s="475"/>
      <c r="BX501" s="475"/>
      <c r="BY501" s="475"/>
      <c r="BZ501" s="475"/>
      <c r="CA501" s="475"/>
      <c r="CB501" s="475"/>
      <c r="CC501" s="475"/>
      <c r="CD501" s="475"/>
      <c r="CE501" s="475"/>
      <c r="CF501" s="475"/>
      <c r="CG501" s="475"/>
      <c r="CH501" s="475"/>
      <c r="CI501" s="475"/>
      <c r="CJ501" s="475"/>
      <c r="CK501" s="475"/>
      <c r="CL501" s="475"/>
      <c r="CM501" s="475"/>
      <c r="CN501" s="475"/>
      <c r="CO501" s="475"/>
      <c r="CP501" s="475"/>
      <c r="CQ501" s="475"/>
      <c r="CR501" s="475"/>
      <c r="CS501" s="475"/>
      <c r="CT501" s="475"/>
      <c r="CU501" s="475"/>
      <c r="CV501" s="475"/>
      <c r="CW501" s="475"/>
      <c r="CX501" s="475"/>
      <c r="CY501" s="475"/>
      <c r="CZ501" s="475"/>
    </row>
    <row r="502" spans="1:104" x14ac:dyDescent="0.25">
      <c r="A502" s="353" t="s">
        <v>425</v>
      </c>
      <c r="B502" s="353" t="s">
        <v>425</v>
      </c>
      <c r="C502" s="441">
        <f t="shared" ref="C502:H502" si="251">C14</f>
        <v>2500</v>
      </c>
      <c r="D502" s="441"/>
      <c r="E502" s="441"/>
      <c r="F502" s="441"/>
      <c r="G502" s="441"/>
      <c r="H502" s="441">
        <f t="shared" si="251"/>
        <v>0</v>
      </c>
      <c r="I502" s="470">
        <f>IFERROR(VLOOKUP(B502,Coincidence!$B$2:$E$242,4,FALSE)*IF($G502="Winter",'General Inputs'!$C$25,'General Inputs'!$C$24),IF($G502="Winter",'General Inputs'!$C$25,'General Inputs'!$C$24))</f>
        <v>0.52140604400000001</v>
      </c>
      <c r="J502" s="466">
        <f>'Nameplate by Substation'!H14</f>
        <v>1.0934861471041909E-3</v>
      </c>
      <c r="K502" s="357">
        <v>6.9268373042930476</v>
      </c>
      <c r="L502" s="357">
        <v>9.7248485368787367</v>
      </c>
      <c r="M502" s="357">
        <v>13.151002889167234</v>
      </c>
      <c r="N502" s="357">
        <v>17.177128917332467</v>
      </c>
      <c r="O502" s="357">
        <v>21.708093686183638</v>
      </c>
      <c r="P502" s="357">
        <v>26.887214520372734</v>
      </c>
      <c r="Q502" s="357">
        <v>32.741828376790991</v>
      </c>
      <c r="R502" s="357">
        <v>39.522216055326922</v>
      </c>
      <c r="S502" s="357">
        <v>47.627673847390227</v>
      </c>
      <c r="T502" s="357">
        <v>56.631353458279655</v>
      </c>
      <c r="U502" s="357">
        <v>66.645115928454928</v>
      </c>
      <c r="V502" s="357">
        <v>76.45811072504101</v>
      </c>
      <c r="W502" s="357">
        <v>84.625807709588855</v>
      </c>
      <c r="X502" s="357">
        <v>91.991987093134966</v>
      </c>
      <c r="Y502" s="357">
        <v>99.072974490434703</v>
      </c>
      <c r="Z502" s="357">
        <v>105.39436897466213</v>
      </c>
      <c r="AA502" s="357">
        <v>110.61818600239633</v>
      </c>
      <c r="AB502" s="357">
        <v>114.86009835044557</v>
      </c>
      <c r="AC502" s="357">
        <v>117.9782791829812</v>
      </c>
      <c r="AD502" s="357">
        <v>120.40732840432415</v>
      </c>
      <c r="AE502" s="357">
        <v>122.56536426017091</v>
      </c>
      <c r="AF502" s="357">
        <v>124.34993143492075</v>
      </c>
      <c r="AG502" s="357">
        <v>125.74762475085457</v>
      </c>
      <c r="AH502" s="357">
        <v>126.90943757970645</v>
      </c>
      <c r="AI502" s="357">
        <v>127.99720106097261</v>
      </c>
      <c r="AJ502" s="357">
        <v>128.96123471531621</v>
      </c>
      <c r="AK502" s="357">
        <v>129.73413911010178</v>
      </c>
      <c r="AL502" s="357">
        <v>130.53142369599956</v>
      </c>
      <c r="AM502" s="357">
        <v>131.53439070977086</v>
      </c>
      <c r="AP502" s="298">
        <v>6.9268373042930476</v>
      </c>
      <c r="AQ502" s="298">
        <v>9.7248485368787367</v>
      </c>
      <c r="AR502" s="298">
        <v>13.151002889167234</v>
      </c>
      <c r="AS502" s="298">
        <v>17.177128917332467</v>
      </c>
      <c r="AT502" s="298">
        <v>21.708093686183638</v>
      </c>
      <c r="AU502" s="298">
        <v>26.887214520372734</v>
      </c>
      <c r="AV502" s="298">
        <v>32.741828376790991</v>
      </c>
      <c r="AW502" s="298">
        <v>39.522216055326922</v>
      </c>
      <c r="AX502" s="298">
        <v>47.627673847390227</v>
      </c>
      <c r="AY502" s="298">
        <v>56.631353458279655</v>
      </c>
      <c r="AZ502" s="298">
        <v>66.645115928454928</v>
      </c>
      <c r="BA502" s="298">
        <v>76.45811072504101</v>
      </c>
      <c r="BB502" s="298">
        <v>84.625807709588855</v>
      </c>
      <c r="BC502" s="298">
        <v>91.991987093134966</v>
      </c>
      <c r="BD502" s="298">
        <v>99.072974490434703</v>
      </c>
      <c r="BE502" s="298">
        <v>105.39436897466213</v>
      </c>
      <c r="BF502" s="298">
        <v>110.61818600239633</v>
      </c>
      <c r="BG502" s="298">
        <v>114.86009835044557</v>
      </c>
      <c r="BH502" s="298">
        <v>117.9782791829812</v>
      </c>
      <c r="BI502" s="298">
        <v>120.40732840432415</v>
      </c>
      <c r="BJ502" s="298">
        <v>122.56536426017091</v>
      </c>
      <c r="BK502" s="298">
        <v>124.34993143492075</v>
      </c>
      <c r="BL502" s="298">
        <v>125.74762475085457</v>
      </c>
      <c r="BM502" s="298">
        <v>126.90943757970645</v>
      </c>
      <c r="BN502" s="298">
        <v>127.99720106097261</v>
      </c>
      <c r="BO502" s="298">
        <v>128.96123471531621</v>
      </c>
      <c r="BP502" s="298">
        <v>129.73413911010178</v>
      </c>
      <c r="BQ502" s="298">
        <v>130.53142369599956</v>
      </c>
      <c r="BR502" s="298">
        <v>131.53439070977086</v>
      </c>
      <c r="BT502" s="475"/>
      <c r="BU502" s="475"/>
      <c r="BV502" s="475"/>
      <c r="BW502" s="475"/>
      <c r="BX502" s="475"/>
      <c r="BY502" s="475"/>
      <c r="BZ502" s="475"/>
      <c r="CA502" s="475"/>
      <c r="CB502" s="475"/>
      <c r="CC502" s="475"/>
      <c r="CD502" s="475"/>
      <c r="CE502" s="475"/>
      <c r="CF502" s="475"/>
      <c r="CG502" s="475"/>
      <c r="CH502" s="475"/>
      <c r="CI502" s="475"/>
      <c r="CJ502" s="475"/>
      <c r="CK502" s="475"/>
      <c r="CL502" s="475"/>
      <c r="CM502" s="475"/>
      <c r="CN502" s="475"/>
      <c r="CO502" s="475"/>
      <c r="CP502" s="475"/>
      <c r="CQ502" s="475"/>
      <c r="CR502" s="475"/>
      <c r="CS502" s="475"/>
      <c r="CT502" s="475"/>
      <c r="CU502" s="475"/>
      <c r="CV502" s="475"/>
      <c r="CW502" s="475"/>
      <c r="CX502" s="475"/>
      <c r="CY502" s="475"/>
      <c r="CZ502" s="475"/>
    </row>
    <row r="503" spans="1:104" x14ac:dyDescent="0.25">
      <c r="A503" s="353" t="s">
        <v>260</v>
      </c>
      <c r="B503" s="353" t="s">
        <v>504</v>
      </c>
      <c r="C503" s="441">
        <f t="shared" ref="C503:H503" si="252">C15</f>
        <v>42000</v>
      </c>
      <c r="D503" s="441"/>
      <c r="E503" s="441"/>
      <c r="F503" s="441"/>
      <c r="G503" s="441"/>
      <c r="H503" s="441">
        <f t="shared" si="252"/>
        <v>0</v>
      </c>
      <c r="I503" s="470">
        <f>IFERROR(VLOOKUP(B503,Coincidence!$B$2:$E$242,4,FALSE)*IF($G503="Winter",'General Inputs'!$C$25,'General Inputs'!$C$24),IF($G503="Winter",'General Inputs'!$C$25,'General Inputs'!$C$24))</f>
        <v>0.52140604400000001</v>
      </c>
      <c r="J503" s="466">
        <f>'Nameplate by Substation'!H15</f>
        <v>7.3882758706347229E-3</v>
      </c>
      <c r="K503" s="357">
        <v>0</v>
      </c>
      <c r="L503" s="357">
        <v>0</v>
      </c>
      <c r="M503" s="357">
        <v>0</v>
      </c>
      <c r="N503" s="357">
        <v>0</v>
      </c>
      <c r="O503" s="357">
        <v>0</v>
      </c>
      <c r="P503" s="357">
        <v>0</v>
      </c>
      <c r="Q503" s="357">
        <v>0</v>
      </c>
      <c r="R503" s="357">
        <v>0</v>
      </c>
      <c r="S503" s="357">
        <v>0</v>
      </c>
      <c r="T503" s="357">
        <v>0</v>
      </c>
      <c r="U503" s="357">
        <v>0</v>
      </c>
      <c r="V503" s="357">
        <v>0</v>
      </c>
      <c r="W503" s="357">
        <v>0</v>
      </c>
      <c r="X503" s="357">
        <v>0</v>
      </c>
      <c r="Y503" s="357">
        <v>0</v>
      </c>
      <c r="Z503" s="357">
        <v>0</v>
      </c>
      <c r="AA503" s="357">
        <v>0</v>
      </c>
      <c r="AB503" s="357">
        <v>0</v>
      </c>
      <c r="AC503" s="357">
        <v>0</v>
      </c>
      <c r="AD503" s="357">
        <v>0</v>
      </c>
      <c r="AE503" s="357">
        <v>0</v>
      </c>
      <c r="AF503" s="357">
        <v>0</v>
      </c>
      <c r="AG503" s="357">
        <v>0</v>
      </c>
      <c r="AH503" s="357">
        <v>0</v>
      </c>
      <c r="AI503" s="357">
        <v>0</v>
      </c>
      <c r="AJ503" s="357">
        <v>0</v>
      </c>
      <c r="AK503" s="357">
        <v>0</v>
      </c>
      <c r="AL503" s="357">
        <v>0</v>
      </c>
      <c r="AM503" s="357">
        <v>0</v>
      </c>
      <c r="AP503" s="298">
        <v>0</v>
      </c>
      <c r="AQ503" s="298">
        <v>0</v>
      </c>
      <c r="AR503" s="298">
        <v>0</v>
      </c>
      <c r="AS503" s="298">
        <v>0</v>
      </c>
      <c r="AT503" s="298">
        <v>0</v>
      </c>
      <c r="AU503" s="298">
        <v>0</v>
      </c>
      <c r="AV503" s="298">
        <v>0</v>
      </c>
      <c r="AW503" s="298">
        <v>0</v>
      </c>
      <c r="AX503" s="298">
        <v>0</v>
      </c>
      <c r="AY503" s="298">
        <v>0</v>
      </c>
      <c r="AZ503" s="298">
        <v>0</v>
      </c>
      <c r="BA503" s="298">
        <v>0</v>
      </c>
      <c r="BB503" s="298">
        <v>0</v>
      </c>
      <c r="BC503" s="298">
        <v>0</v>
      </c>
      <c r="BD503" s="298">
        <v>0</v>
      </c>
      <c r="BE503" s="298">
        <v>0</v>
      </c>
      <c r="BF503" s="298">
        <v>0</v>
      </c>
      <c r="BG503" s="298">
        <v>0</v>
      </c>
      <c r="BH503" s="298">
        <v>0</v>
      </c>
      <c r="BI503" s="298">
        <v>0</v>
      </c>
      <c r="BJ503" s="298">
        <v>0</v>
      </c>
      <c r="BK503" s="298">
        <v>0</v>
      </c>
      <c r="BL503" s="298">
        <v>0</v>
      </c>
      <c r="BM503" s="298">
        <v>0</v>
      </c>
      <c r="BN503" s="298">
        <v>0</v>
      </c>
      <c r="BO503" s="298">
        <v>0</v>
      </c>
      <c r="BP503" s="298">
        <v>0</v>
      </c>
      <c r="BQ503" s="298">
        <v>0</v>
      </c>
      <c r="BR503" s="298">
        <v>0</v>
      </c>
      <c r="BT503" s="475"/>
      <c r="BU503" s="475"/>
      <c r="BV503" s="475"/>
      <c r="BW503" s="475"/>
      <c r="BX503" s="475"/>
      <c r="BY503" s="475"/>
      <c r="BZ503" s="475"/>
      <c r="CA503" s="475"/>
      <c r="CB503" s="475"/>
      <c r="CC503" s="475"/>
      <c r="CD503" s="475"/>
      <c r="CE503" s="475"/>
      <c r="CF503" s="475"/>
      <c r="CG503" s="475"/>
      <c r="CH503" s="475"/>
      <c r="CI503" s="475"/>
      <c r="CJ503" s="475"/>
      <c r="CK503" s="475"/>
      <c r="CL503" s="475"/>
      <c r="CM503" s="475"/>
      <c r="CN503" s="475"/>
      <c r="CO503" s="475"/>
      <c r="CP503" s="475"/>
      <c r="CQ503" s="475"/>
      <c r="CR503" s="475"/>
      <c r="CS503" s="475"/>
      <c r="CT503" s="475"/>
      <c r="CU503" s="475"/>
      <c r="CV503" s="475"/>
      <c r="CW503" s="475"/>
      <c r="CX503" s="475"/>
      <c r="CY503" s="475"/>
      <c r="CZ503" s="475"/>
    </row>
    <row r="504" spans="1:104" x14ac:dyDescent="0.25">
      <c r="A504" s="353" t="s">
        <v>260</v>
      </c>
      <c r="B504" s="353" t="s">
        <v>471</v>
      </c>
      <c r="C504" s="441">
        <f t="shared" ref="C504:H504" si="253">C16</f>
        <v>42000</v>
      </c>
      <c r="D504" s="441"/>
      <c r="E504" s="441"/>
      <c r="F504" s="441"/>
      <c r="G504" s="441"/>
      <c r="H504" s="441">
        <f t="shared" si="253"/>
        <v>0</v>
      </c>
      <c r="I504" s="470">
        <f>IFERROR(VLOOKUP(B504,Coincidence!$B$2:$E$242,4,FALSE)*IF($G504="Winter",'General Inputs'!$C$25,'General Inputs'!$C$24),IF($G504="Winter",'General Inputs'!$C$25,'General Inputs'!$C$24))</f>
        <v>0.52140604400000001</v>
      </c>
      <c r="J504" s="466">
        <f>'Nameplate by Substation'!H16</f>
        <v>3.0396003605729274E-3</v>
      </c>
      <c r="K504" s="357">
        <v>0</v>
      </c>
      <c r="L504" s="357">
        <v>0</v>
      </c>
      <c r="M504" s="357">
        <v>0</v>
      </c>
      <c r="N504" s="357">
        <v>0</v>
      </c>
      <c r="O504" s="357">
        <v>0</v>
      </c>
      <c r="P504" s="357">
        <v>0</v>
      </c>
      <c r="Q504" s="357">
        <v>0</v>
      </c>
      <c r="R504" s="357">
        <v>0</v>
      </c>
      <c r="S504" s="357">
        <v>0</v>
      </c>
      <c r="T504" s="357">
        <v>0</v>
      </c>
      <c r="U504" s="357">
        <v>0</v>
      </c>
      <c r="V504" s="357">
        <v>0</v>
      </c>
      <c r="W504" s="357">
        <v>0</v>
      </c>
      <c r="X504" s="357">
        <v>0</v>
      </c>
      <c r="Y504" s="357">
        <v>0</v>
      </c>
      <c r="Z504" s="357">
        <v>0</v>
      </c>
      <c r="AA504" s="357">
        <v>0</v>
      </c>
      <c r="AB504" s="357">
        <v>0</v>
      </c>
      <c r="AC504" s="357">
        <v>0</v>
      </c>
      <c r="AD504" s="357">
        <v>0</v>
      </c>
      <c r="AE504" s="357">
        <v>0</v>
      </c>
      <c r="AF504" s="357">
        <v>0</v>
      </c>
      <c r="AG504" s="357">
        <v>0</v>
      </c>
      <c r="AH504" s="357">
        <v>0</v>
      </c>
      <c r="AI504" s="357">
        <v>0</v>
      </c>
      <c r="AJ504" s="357">
        <v>0</v>
      </c>
      <c r="AK504" s="357">
        <v>0</v>
      </c>
      <c r="AL504" s="357">
        <v>0</v>
      </c>
      <c r="AM504" s="357">
        <v>0</v>
      </c>
      <c r="AP504" s="298">
        <v>0</v>
      </c>
      <c r="AQ504" s="298">
        <v>0</v>
      </c>
      <c r="AR504" s="298">
        <v>0</v>
      </c>
      <c r="AS504" s="298">
        <v>0</v>
      </c>
      <c r="AT504" s="298">
        <v>0</v>
      </c>
      <c r="AU504" s="298">
        <v>0</v>
      </c>
      <c r="AV504" s="298">
        <v>0</v>
      </c>
      <c r="AW504" s="298">
        <v>0</v>
      </c>
      <c r="AX504" s="298">
        <v>0</v>
      </c>
      <c r="AY504" s="298">
        <v>0</v>
      </c>
      <c r="AZ504" s="298">
        <v>0</v>
      </c>
      <c r="BA504" s="298">
        <v>0</v>
      </c>
      <c r="BB504" s="298">
        <v>0</v>
      </c>
      <c r="BC504" s="298">
        <v>0</v>
      </c>
      <c r="BD504" s="298">
        <v>0</v>
      </c>
      <c r="BE504" s="298">
        <v>0</v>
      </c>
      <c r="BF504" s="298">
        <v>0</v>
      </c>
      <c r="BG504" s="298">
        <v>0</v>
      </c>
      <c r="BH504" s="298">
        <v>0</v>
      </c>
      <c r="BI504" s="298">
        <v>0</v>
      </c>
      <c r="BJ504" s="298">
        <v>0</v>
      </c>
      <c r="BK504" s="298">
        <v>0</v>
      </c>
      <c r="BL504" s="298">
        <v>0</v>
      </c>
      <c r="BM504" s="298">
        <v>0</v>
      </c>
      <c r="BN504" s="298">
        <v>0</v>
      </c>
      <c r="BO504" s="298">
        <v>0</v>
      </c>
      <c r="BP504" s="298">
        <v>0</v>
      </c>
      <c r="BQ504" s="298">
        <v>0</v>
      </c>
      <c r="BR504" s="298">
        <v>0</v>
      </c>
      <c r="BT504" s="475"/>
      <c r="BU504" s="475"/>
      <c r="BV504" s="475"/>
      <c r="BW504" s="475"/>
      <c r="BX504" s="475"/>
      <c r="BY504" s="475"/>
      <c r="BZ504" s="475"/>
      <c r="CA504" s="475"/>
      <c r="CB504" s="475"/>
      <c r="CC504" s="475"/>
      <c r="CD504" s="475"/>
      <c r="CE504" s="475"/>
      <c r="CF504" s="475"/>
      <c r="CG504" s="475"/>
      <c r="CH504" s="475"/>
      <c r="CI504" s="475"/>
      <c r="CJ504" s="475"/>
      <c r="CK504" s="475"/>
      <c r="CL504" s="475"/>
      <c r="CM504" s="475"/>
      <c r="CN504" s="475"/>
      <c r="CO504" s="475"/>
      <c r="CP504" s="475"/>
      <c r="CQ504" s="475"/>
      <c r="CR504" s="475"/>
      <c r="CS504" s="475"/>
      <c r="CT504" s="475"/>
      <c r="CU504" s="475"/>
      <c r="CV504" s="475"/>
      <c r="CW504" s="475"/>
      <c r="CX504" s="475"/>
      <c r="CY504" s="475"/>
      <c r="CZ504" s="475"/>
    </row>
    <row r="505" spans="1:104" x14ac:dyDescent="0.25">
      <c r="A505" s="353" t="s">
        <v>406</v>
      </c>
      <c r="B505" s="353" t="s">
        <v>407</v>
      </c>
      <c r="C505" s="441">
        <f t="shared" ref="C505:H505" si="254">C17</f>
        <v>25000</v>
      </c>
      <c r="D505" s="441"/>
      <c r="E505" s="441"/>
      <c r="F505" s="441"/>
      <c r="G505" s="441"/>
      <c r="H505" s="441">
        <f t="shared" si="254"/>
        <v>0</v>
      </c>
      <c r="I505" s="470">
        <f>IFERROR(VLOOKUP(B505,Coincidence!$B$2:$E$242,4,FALSE)*IF($G505="Winter",'General Inputs'!$C$25,'General Inputs'!$C$24),IF($G505="Winter",'General Inputs'!$C$25,'General Inputs'!$C$24))</f>
        <v>0.52140604400000001</v>
      </c>
      <c r="J505" s="466">
        <f>'Nameplate by Substation'!H17</f>
        <v>1.6875263139410235E-2</v>
      </c>
      <c r="K505" s="357">
        <v>0</v>
      </c>
      <c r="L505" s="357">
        <v>0</v>
      </c>
      <c r="M505" s="357">
        <v>0</v>
      </c>
      <c r="N505" s="357">
        <v>0</v>
      </c>
      <c r="O505" s="357">
        <v>0</v>
      </c>
      <c r="P505" s="357">
        <v>0</v>
      </c>
      <c r="Q505" s="357">
        <v>0</v>
      </c>
      <c r="R505" s="357">
        <v>0</v>
      </c>
      <c r="S505" s="357">
        <v>0</v>
      </c>
      <c r="T505" s="357">
        <v>0</v>
      </c>
      <c r="U505" s="357">
        <v>0</v>
      </c>
      <c r="V505" s="357">
        <v>0</v>
      </c>
      <c r="W505" s="357">
        <v>0</v>
      </c>
      <c r="X505" s="357">
        <v>0</v>
      </c>
      <c r="Y505" s="357">
        <v>0</v>
      </c>
      <c r="Z505" s="357">
        <v>0</v>
      </c>
      <c r="AA505" s="357">
        <v>0</v>
      </c>
      <c r="AB505" s="357">
        <v>0</v>
      </c>
      <c r="AC505" s="357">
        <v>0</v>
      </c>
      <c r="AD505" s="357">
        <v>0</v>
      </c>
      <c r="AE505" s="357">
        <v>0</v>
      </c>
      <c r="AF505" s="357">
        <v>0</v>
      </c>
      <c r="AG505" s="357">
        <v>0</v>
      </c>
      <c r="AH505" s="357">
        <v>0</v>
      </c>
      <c r="AI505" s="357">
        <v>0</v>
      </c>
      <c r="AJ505" s="357">
        <v>0</v>
      </c>
      <c r="AK505" s="357">
        <v>0</v>
      </c>
      <c r="AL505" s="357">
        <v>0</v>
      </c>
      <c r="AM505" s="357">
        <v>0</v>
      </c>
      <c r="AP505" s="298">
        <v>0</v>
      </c>
      <c r="AQ505" s="298">
        <v>0</v>
      </c>
      <c r="AR505" s="298">
        <v>0</v>
      </c>
      <c r="AS505" s="298">
        <v>0</v>
      </c>
      <c r="AT505" s="298">
        <v>0</v>
      </c>
      <c r="AU505" s="298">
        <v>0</v>
      </c>
      <c r="AV505" s="298">
        <v>0</v>
      </c>
      <c r="AW505" s="298">
        <v>0</v>
      </c>
      <c r="AX505" s="298">
        <v>0</v>
      </c>
      <c r="AY505" s="298">
        <v>0</v>
      </c>
      <c r="AZ505" s="298">
        <v>0</v>
      </c>
      <c r="BA505" s="298">
        <v>0</v>
      </c>
      <c r="BB505" s="298">
        <v>0</v>
      </c>
      <c r="BC505" s="298">
        <v>0</v>
      </c>
      <c r="BD505" s="298">
        <v>0</v>
      </c>
      <c r="BE505" s="298">
        <v>0</v>
      </c>
      <c r="BF505" s="298">
        <v>0</v>
      </c>
      <c r="BG505" s="298">
        <v>0</v>
      </c>
      <c r="BH505" s="298">
        <v>0</v>
      </c>
      <c r="BI505" s="298">
        <v>0</v>
      </c>
      <c r="BJ505" s="298">
        <v>0</v>
      </c>
      <c r="BK505" s="298">
        <v>0</v>
      </c>
      <c r="BL505" s="298">
        <v>0</v>
      </c>
      <c r="BM505" s="298">
        <v>0</v>
      </c>
      <c r="BN505" s="298">
        <v>0</v>
      </c>
      <c r="BO505" s="298">
        <v>0</v>
      </c>
      <c r="BP505" s="298">
        <v>0</v>
      </c>
      <c r="BQ505" s="298">
        <v>0</v>
      </c>
      <c r="BR505" s="298">
        <v>0</v>
      </c>
      <c r="BT505" s="475"/>
      <c r="BU505" s="475"/>
      <c r="BV505" s="475"/>
      <c r="BW505" s="475"/>
      <c r="BX505" s="475"/>
      <c r="BY505" s="475"/>
      <c r="BZ505" s="475"/>
      <c r="CA505" s="475"/>
      <c r="CB505" s="475"/>
      <c r="CC505" s="475"/>
      <c r="CD505" s="475"/>
      <c r="CE505" s="475"/>
      <c r="CF505" s="475"/>
      <c r="CG505" s="475"/>
      <c r="CH505" s="475"/>
      <c r="CI505" s="475"/>
      <c r="CJ505" s="475"/>
      <c r="CK505" s="475"/>
      <c r="CL505" s="475"/>
      <c r="CM505" s="475"/>
      <c r="CN505" s="475"/>
      <c r="CO505" s="475"/>
      <c r="CP505" s="475"/>
      <c r="CQ505" s="475"/>
      <c r="CR505" s="475"/>
      <c r="CS505" s="475"/>
      <c r="CT505" s="475"/>
      <c r="CU505" s="475"/>
      <c r="CV505" s="475"/>
      <c r="CW505" s="475"/>
      <c r="CX505" s="475"/>
      <c r="CY505" s="475"/>
      <c r="CZ505" s="475"/>
    </row>
    <row r="506" spans="1:104" x14ac:dyDescent="0.25">
      <c r="A506" s="353" t="s">
        <v>401</v>
      </c>
      <c r="B506" s="353" t="s">
        <v>401</v>
      </c>
      <c r="C506" s="441">
        <f t="shared" ref="C506:H506" si="255">C18</f>
        <v>6250</v>
      </c>
      <c r="D506" s="441"/>
      <c r="E506" s="441"/>
      <c r="F506" s="441"/>
      <c r="G506" s="441"/>
      <c r="H506" s="441">
        <f t="shared" si="255"/>
        <v>0</v>
      </c>
      <c r="I506" s="470">
        <f>IFERROR(VLOOKUP(B506,Coincidence!$B$2:$E$242,4,FALSE)*IF($G506="Winter",'General Inputs'!$C$25,'General Inputs'!$C$24),IF($G506="Winter",'General Inputs'!$C$25,'General Inputs'!$C$24))</f>
        <v>0.52140604400000001</v>
      </c>
      <c r="J506" s="466">
        <f>'Nameplate by Substation'!H18</f>
        <v>1.6432833774356951E-2</v>
      </c>
      <c r="K506" s="357">
        <v>0</v>
      </c>
      <c r="L506" s="357">
        <v>0</v>
      </c>
      <c r="M506" s="357">
        <v>0</v>
      </c>
      <c r="N506" s="357">
        <v>0</v>
      </c>
      <c r="O506" s="357">
        <v>0</v>
      </c>
      <c r="P506" s="357">
        <v>0</v>
      </c>
      <c r="Q506" s="357">
        <v>0</v>
      </c>
      <c r="R506" s="357">
        <v>0</v>
      </c>
      <c r="S506" s="357">
        <v>0</v>
      </c>
      <c r="T506" s="357">
        <v>0</v>
      </c>
      <c r="U506" s="357">
        <v>0</v>
      </c>
      <c r="V506" s="357">
        <v>0</v>
      </c>
      <c r="W506" s="357">
        <v>0</v>
      </c>
      <c r="X506" s="357">
        <v>0</v>
      </c>
      <c r="Y506" s="357">
        <v>0</v>
      </c>
      <c r="Z506" s="357">
        <v>0</v>
      </c>
      <c r="AA506" s="357">
        <v>0</v>
      </c>
      <c r="AB506" s="357">
        <v>0</v>
      </c>
      <c r="AC506" s="357">
        <v>0</v>
      </c>
      <c r="AD506" s="357">
        <v>0</v>
      </c>
      <c r="AE506" s="357">
        <v>0</v>
      </c>
      <c r="AF506" s="357">
        <v>0</v>
      </c>
      <c r="AG506" s="357">
        <v>0</v>
      </c>
      <c r="AH506" s="357">
        <v>0</v>
      </c>
      <c r="AI506" s="357">
        <v>0</v>
      </c>
      <c r="AJ506" s="357">
        <v>0</v>
      </c>
      <c r="AK506" s="357">
        <v>0</v>
      </c>
      <c r="AL506" s="357">
        <v>0</v>
      </c>
      <c r="AM506" s="357">
        <v>0</v>
      </c>
      <c r="AP506" s="298">
        <v>0</v>
      </c>
      <c r="AQ506" s="298">
        <v>0</v>
      </c>
      <c r="AR506" s="298">
        <v>0</v>
      </c>
      <c r="AS506" s="298">
        <v>0</v>
      </c>
      <c r="AT506" s="298">
        <v>0</v>
      </c>
      <c r="AU506" s="298">
        <v>0</v>
      </c>
      <c r="AV506" s="298">
        <v>0</v>
      </c>
      <c r="AW506" s="298">
        <v>0</v>
      </c>
      <c r="AX506" s="298">
        <v>0</v>
      </c>
      <c r="AY506" s="298">
        <v>0</v>
      </c>
      <c r="AZ506" s="298">
        <v>0</v>
      </c>
      <c r="BA506" s="298">
        <v>0</v>
      </c>
      <c r="BB506" s="298">
        <v>0</v>
      </c>
      <c r="BC506" s="298">
        <v>0</v>
      </c>
      <c r="BD506" s="298">
        <v>0</v>
      </c>
      <c r="BE506" s="298">
        <v>0</v>
      </c>
      <c r="BF506" s="298">
        <v>0</v>
      </c>
      <c r="BG506" s="298">
        <v>0</v>
      </c>
      <c r="BH506" s="298">
        <v>0</v>
      </c>
      <c r="BI506" s="298">
        <v>0</v>
      </c>
      <c r="BJ506" s="298">
        <v>0</v>
      </c>
      <c r="BK506" s="298">
        <v>0</v>
      </c>
      <c r="BL506" s="298">
        <v>0</v>
      </c>
      <c r="BM506" s="298">
        <v>0</v>
      </c>
      <c r="BN506" s="298">
        <v>0</v>
      </c>
      <c r="BO506" s="298">
        <v>0</v>
      </c>
      <c r="BP506" s="298">
        <v>0</v>
      </c>
      <c r="BQ506" s="298">
        <v>0</v>
      </c>
      <c r="BR506" s="298">
        <v>0</v>
      </c>
      <c r="BT506" s="475"/>
      <c r="BU506" s="475"/>
      <c r="BV506" s="475"/>
      <c r="BW506" s="475"/>
      <c r="BX506" s="475"/>
      <c r="BY506" s="475"/>
      <c r="BZ506" s="475"/>
      <c r="CA506" s="475"/>
      <c r="CB506" s="475"/>
      <c r="CC506" s="475"/>
      <c r="CD506" s="475"/>
      <c r="CE506" s="475"/>
      <c r="CF506" s="475"/>
      <c r="CG506" s="475"/>
      <c r="CH506" s="475"/>
      <c r="CI506" s="475"/>
      <c r="CJ506" s="475"/>
      <c r="CK506" s="475"/>
      <c r="CL506" s="475"/>
      <c r="CM506" s="475"/>
      <c r="CN506" s="475"/>
      <c r="CO506" s="475"/>
      <c r="CP506" s="475"/>
      <c r="CQ506" s="475"/>
      <c r="CR506" s="475"/>
      <c r="CS506" s="475"/>
      <c r="CT506" s="475"/>
      <c r="CU506" s="475"/>
      <c r="CV506" s="475"/>
      <c r="CW506" s="475"/>
      <c r="CX506" s="475"/>
      <c r="CY506" s="475"/>
      <c r="CZ506" s="475"/>
    </row>
    <row r="507" spans="1:104" x14ac:dyDescent="0.25">
      <c r="A507" s="353" t="s">
        <v>224</v>
      </c>
      <c r="B507" s="353" t="s">
        <v>488</v>
      </c>
      <c r="C507" s="441">
        <f t="shared" ref="C507:H507" si="256">C19</f>
        <v>42000</v>
      </c>
      <c r="D507" s="441"/>
      <c r="E507" s="441"/>
      <c r="F507" s="441"/>
      <c r="G507" s="441"/>
      <c r="H507" s="441">
        <f t="shared" si="256"/>
        <v>0</v>
      </c>
      <c r="I507" s="470">
        <f>IFERROR(VLOOKUP(B507,Coincidence!$B$2:$E$242,4,FALSE)*IF($G507="Winter",'General Inputs'!$C$25,'General Inputs'!$C$24),IF($G507="Winter",'General Inputs'!$C$25,'General Inputs'!$C$24))</f>
        <v>0.52935168792927756</v>
      </c>
      <c r="J507" s="466">
        <f>'Nameplate by Substation'!H19</f>
        <v>1.2213568366165927E-2</v>
      </c>
      <c r="K507" s="357">
        <v>78.547525973298377</v>
      </c>
      <c r="L507" s="357">
        <v>110.27583866643667</v>
      </c>
      <c r="M507" s="357">
        <v>149.12703960457912</v>
      </c>
      <c r="N507" s="357">
        <v>194.78167603917299</v>
      </c>
      <c r="O507" s="357">
        <v>246.16097906464802</v>
      </c>
      <c r="P507" s="357">
        <v>304.89010902273026</v>
      </c>
      <c r="Q507" s="357">
        <v>371.27905591854307</v>
      </c>
      <c r="R507" s="357">
        <v>448.16590252583296</v>
      </c>
      <c r="S507" s="357">
        <v>540.07850686157803</v>
      </c>
      <c r="T507" s="357">
        <v>642.17658236470595</v>
      </c>
      <c r="U507" s="357">
        <v>755.72858787074688</v>
      </c>
      <c r="V507" s="357">
        <v>867.00396937609514</v>
      </c>
      <c r="W507" s="357">
        <v>959.62234091460198</v>
      </c>
      <c r="X507" s="357">
        <v>1043.151827899155</v>
      </c>
      <c r="Y507" s="357">
        <v>1123.4473534142824</v>
      </c>
      <c r="Z507" s="357">
        <v>1195.129403334754</v>
      </c>
      <c r="AA507" s="357">
        <v>1254.3653700018804</v>
      </c>
      <c r="AB507" s="357">
        <v>1302.4669357956013</v>
      </c>
      <c r="AC507" s="357">
        <v>1337.8258419130059</v>
      </c>
      <c r="AD507" s="357">
        <v>1365.3702750247244</v>
      </c>
      <c r="AE507" s="357">
        <v>1389.8415264764333</v>
      </c>
      <c r="AF507" s="357">
        <v>1410.0777945381767</v>
      </c>
      <c r="AG507" s="357">
        <v>1425.9270699308549</v>
      </c>
      <c r="AH507" s="357">
        <v>1439.1015562572188</v>
      </c>
      <c r="AI507" s="357">
        <v>1451.4363530113744</v>
      </c>
      <c r="AJ507" s="357">
        <v>1462.3681037046897</v>
      </c>
      <c r="AK507" s="357">
        <v>1471.1325261037357</v>
      </c>
      <c r="AL507" s="357">
        <v>1480.173409983036</v>
      </c>
      <c r="AM507" s="357">
        <v>1491.54664918352</v>
      </c>
      <c r="AP507" s="298">
        <v>78.547525973298377</v>
      </c>
      <c r="AQ507" s="298">
        <v>110.27583866643667</v>
      </c>
      <c r="AR507" s="298">
        <v>149.12703960457912</v>
      </c>
      <c r="AS507" s="298">
        <v>194.78167603917299</v>
      </c>
      <c r="AT507" s="298">
        <v>246.16097906464802</v>
      </c>
      <c r="AU507" s="298">
        <v>304.89010902273026</v>
      </c>
      <c r="AV507" s="298">
        <v>371.27905591854307</v>
      </c>
      <c r="AW507" s="298">
        <v>448.16590252583296</v>
      </c>
      <c r="AX507" s="298">
        <v>540.07850686157803</v>
      </c>
      <c r="AY507" s="298">
        <v>642.17658236470595</v>
      </c>
      <c r="AZ507" s="298">
        <v>755.72858787074688</v>
      </c>
      <c r="BA507" s="298">
        <v>867.00396937609514</v>
      </c>
      <c r="BB507" s="298">
        <v>959.62234091460198</v>
      </c>
      <c r="BC507" s="298">
        <v>1043.151827899155</v>
      </c>
      <c r="BD507" s="298">
        <v>1123.4473534142824</v>
      </c>
      <c r="BE507" s="298">
        <v>1195.129403334754</v>
      </c>
      <c r="BF507" s="298">
        <v>1254.3653700018804</v>
      </c>
      <c r="BG507" s="298">
        <v>1302.4669357956013</v>
      </c>
      <c r="BH507" s="298">
        <v>1337.8258419130059</v>
      </c>
      <c r="BI507" s="298">
        <v>1365.3702750247244</v>
      </c>
      <c r="BJ507" s="298">
        <v>1389.8415264764333</v>
      </c>
      <c r="BK507" s="298">
        <v>1410.0777945381767</v>
      </c>
      <c r="BL507" s="298">
        <v>1425.9270699308549</v>
      </c>
      <c r="BM507" s="298">
        <v>1439.1015562572188</v>
      </c>
      <c r="BN507" s="298">
        <v>1451.4363530113744</v>
      </c>
      <c r="BO507" s="298">
        <v>1462.3681037046897</v>
      </c>
      <c r="BP507" s="298">
        <v>1471.1325261037357</v>
      </c>
      <c r="BQ507" s="298">
        <v>1480.173409983036</v>
      </c>
      <c r="BR507" s="298">
        <v>1491.54664918352</v>
      </c>
      <c r="BT507" s="475"/>
      <c r="BU507" s="475"/>
      <c r="BV507" s="475"/>
      <c r="BW507" s="475"/>
      <c r="BX507" s="475"/>
      <c r="BY507" s="475"/>
      <c r="BZ507" s="475"/>
      <c r="CA507" s="475"/>
      <c r="CB507" s="475"/>
      <c r="CC507" s="475"/>
      <c r="CD507" s="475"/>
      <c r="CE507" s="475"/>
      <c r="CF507" s="475"/>
      <c r="CG507" s="475"/>
      <c r="CH507" s="475"/>
      <c r="CI507" s="475"/>
      <c r="CJ507" s="475"/>
      <c r="CK507" s="475"/>
      <c r="CL507" s="475"/>
      <c r="CM507" s="475"/>
      <c r="CN507" s="475"/>
      <c r="CO507" s="475"/>
      <c r="CP507" s="475"/>
      <c r="CQ507" s="475"/>
      <c r="CR507" s="475"/>
      <c r="CS507" s="475"/>
      <c r="CT507" s="475"/>
      <c r="CU507" s="475"/>
      <c r="CV507" s="475"/>
      <c r="CW507" s="475"/>
      <c r="CX507" s="475"/>
      <c r="CY507" s="475"/>
      <c r="CZ507" s="475"/>
    </row>
    <row r="508" spans="1:104" x14ac:dyDescent="0.25">
      <c r="A508" s="353" t="s">
        <v>224</v>
      </c>
      <c r="B508" s="353" t="s">
        <v>445</v>
      </c>
      <c r="C508" s="441">
        <f t="shared" ref="C508:H508" si="257">C20</f>
        <v>42000</v>
      </c>
      <c r="D508" s="441"/>
      <c r="E508" s="441"/>
      <c r="F508" s="441"/>
      <c r="G508" s="441"/>
      <c r="H508" s="441">
        <f t="shared" si="257"/>
        <v>0</v>
      </c>
      <c r="I508" s="470">
        <f>IFERROR(VLOOKUP(B508,Coincidence!$B$2:$E$242,4,FALSE)*IF($G508="Winter",'General Inputs'!$C$25,'General Inputs'!$C$24),IF($G508="Winter",'General Inputs'!$C$25,'General Inputs'!$C$24))</f>
        <v>0.52935168792927756</v>
      </c>
      <c r="J508" s="466">
        <f>'Nameplate by Substation'!H20</f>
        <v>1.4554663132400244E-2</v>
      </c>
      <c r="K508" s="357">
        <v>93.603502772523413</v>
      </c>
      <c r="L508" s="357">
        <v>131.41349319983803</v>
      </c>
      <c r="M508" s="357">
        <v>177.71168591396017</v>
      </c>
      <c r="N508" s="357">
        <v>232.11739551628136</v>
      </c>
      <c r="O508" s="357">
        <v>293.34507485566951</v>
      </c>
      <c r="P508" s="357">
        <v>363.33139473960819</v>
      </c>
      <c r="Q508" s="357">
        <v>442.44576400617933</v>
      </c>
      <c r="R508" s="357">
        <v>534.07026866623153</v>
      </c>
      <c r="S508" s="357">
        <v>643.60066581324554</v>
      </c>
      <c r="T508" s="357">
        <v>765.26888355794028</v>
      </c>
      <c r="U508" s="357">
        <v>900.58651871583811</v>
      </c>
      <c r="V508" s="357">
        <v>1033.1911469607837</v>
      </c>
      <c r="W508" s="357">
        <v>1143.5625926513626</v>
      </c>
      <c r="X508" s="357">
        <v>1243.1029978985498</v>
      </c>
      <c r="Y508" s="357">
        <v>1338.7895564762375</v>
      </c>
      <c r="Z508" s="357">
        <v>1424.2116098805921</v>
      </c>
      <c r="AA508" s="357">
        <v>1494.8019168502135</v>
      </c>
      <c r="AB508" s="357">
        <v>1552.1235828268843</v>
      </c>
      <c r="AC508" s="357">
        <v>1594.2600782261025</v>
      </c>
      <c r="AD508" s="357">
        <v>1627.0842237251829</v>
      </c>
      <c r="AE508" s="357">
        <v>1656.246120611481</v>
      </c>
      <c r="AF508" s="357">
        <v>1680.3612731914218</v>
      </c>
      <c r="AG508" s="357">
        <v>1699.2485350724053</v>
      </c>
      <c r="AH508" s="357">
        <v>1714.9483047608303</v>
      </c>
      <c r="AI508" s="357">
        <v>1729.6474333185981</v>
      </c>
      <c r="AJ508" s="357">
        <v>1742.6745801784257</v>
      </c>
      <c r="AK508" s="357">
        <v>1753.1189656146719</v>
      </c>
      <c r="AL508" s="357">
        <v>1763.8928046220237</v>
      </c>
      <c r="AM508" s="357">
        <v>1777.4460644331218</v>
      </c>
      <c r="AP508" s="298">
        <v>93.603502772523413</v>
      </c>
      <c r="AQ508" s="298">
        <v>131.41349319983803</v>
      </c>
      <c r="AR508" s="298">
        <v>177.71168591396017</v>
      </c>
      <c r="AS508" s="298">
        <v>232.11739551628136</v>
      </c>
      <c r="AT508" s="298">
        <v>293.34507485566951</v>
      </c>
      <c r="AU508" s="298">
        <v>363.33139473960819</v>
      </c>
      <c r="AV508" s="298">
        <v>442.44576400617933</v>
      </c>
      <c r="AW508" s="298">
        <v>534.07026866623153</v>
      </c>
      <c r="AX508" s="298">
        <v>643.60066581324554</v>
      </c>
      <c r="AY508" s="298">
        <v>765.26888355794028</v>
      </c>
      <c r="AZ508" s="298">
        <v>900.58651871583811</v>
      </c>
      <c r="BA508" s="298">
        <v>1033.1911469607837</v>
      </c>
      <c r="BB508" s="298">
        <v>1143.5625926513626</v>
      </c>
      <c r="BC508" s="298">
        <v>1243.1029978985498</v>
      </c>
      <c r="BD508" s="298">
        <v>1338.7895564762375</v>
      </c>
      <c r="BE508" s="298">
        <v>1424.2116098805921</v>
      </c>
      <c r="BF508" s="298">
        <v>1494.8019168502135</v>
      </c>
      <c r="BG508" s="298">
        <v>1552.1235828268843</v>
      </c>
      <c r="BH508" s="298">
        <v>1594.2600782261025</v>
      </c>
      <c r="BI508" s="298">
        <v>1627.0842237251829</v>
      </c>
      <c r="BJ508" s="298">
        <v>1656.246120611481</v>
      </c>
      <c r="BK508" s="298">
        <v>1680.3612731914218</v>
      </c>
      <c r="BL508" s="298">
        <v>1699.2485350724053</v>
      </c>
      <c r="BM508" s="298">
        <v>1714.9483047608303</v>
      </c>
      <c r="BN508" s="298">
        <v>1729.6474333185981</v>
      </c>
      <c r="BO508" s="298">
        <v>1742.6745801784257</v>
      </c>
      <c r="BP508" s="298">
        <v>1753.1189656146719</v>
      </c>
      <c r="BQ508" s="298">
        <v>1763.8928046220237</v>
      </c>
      <c r="BR508" s="298">
        <v>1777.4460644331218</v>
      </c>
      <c r="BT508" s="475"/>
      <c r="BU508" s="475"/>
      <c r="BV508" s="475"/>
      <c r="BW508" s="475"/>
      <c r="BX508" s="475"/>
      <c r="BY508" s="475"/>
      <c r="BZ508" s="475"/>
      <c r="CA508" s="475"/>
      <c r="CB508" s="475"/>
      <c r="CC508" s="475"/>
      <c r="CD508" s="475"/>
      <c r="CE508" s="475"/>
      <c r="CF508" s="475"/>
      <c r="CG508" s="475"/>
      <c r="CH508" s="475"/>
      <c r="CI508" s="475"/>
      <c r="CJ508" s="475"/>
      <c r="CK508" s="475"/>
      <c r="CL508" s="475"/>
      <c r="CM508" s="475"/>
      <c r="CN508" s="475"/>
      <c r="CO508" s="475"/>
      <c r="CP508" s="475"/>
      <c r="CQ508" s="475"/>
      <c r="CR508" s="475"/>
      <c r="CS508" s="475"/>
      <c r="CT508" s="475"/>
      <c r="CU508" s="475"/>
      <c r="CV508" s="475"/>
      <c r="CW508" s="475"/>
      <c r="CX508" s="475"/>
      <c r="CY508" s="475"/>
      <c r="CZ508" s="475"/>
    </row>
    <row r="509" spans="1:104" x14ac:dyDescent="0.25">
      <c r="A509" s="353" t="s">
        <v>224</v>
      </c>
      <c r="B509" s="353" t="s">
        <v>451</v>
      </c>
      <c r="C509" s="441">
        <f t="shared" ref="C509:H509" si="258">C21</f>
        <v>42000</v>
      </c>
      <c r="D509" s="441"/>
      <c r="E509" s="441"/>
      <c r="F509" s="441"/>
      <c r="G509" s="441"/>
      <c r="H509" s="441">
        <f t="shared" si="258"/>
        <v>0</v>
      </c>
      <c r="I509" s="470">
        <f>IFERROR(VLOOKUP(B509,Coincidence!$B$2:$E$242,4,FALSE)*IF($G509="Winter",'General Inputs'!$C$25,'General Inputs'!$C$24),IF($G509="Winter",'General Inputs'!$C$25,'General Inputs'!$C$24))</f>
        <v>0.52935168792927756</v>
      </c>
      <c r="J509" s="466">
        <f>'Nameplate by Substation'!H21</f>
        <v>1.4501566362015923E-2</v>
      </c>
      <c r="K509" s="357">
        <v>93.262028452666641</v>
      </c>
      <c r="L509" s="357">
        <v>130.93408450378237</v>
      </c>
      <c r="M509" s="357">
        <v>177.06337708704001</v>
      </c>
      <c r="N509" s="357">
        <v>231.27060957971793</v>
      </c>
      <c r="O509" s="357">
        <v>292.27492462675013</v>
      </c>
      <c r="P509" s="357">
        <v>362.00592787964632</v>
      </c>
      <c r="Q509" s="357">
        <v>440.83168053854791</v>
      </c>
      <c r="R509" s="357">
        <v>532.12193044867854</v>
      </c>
      <c r="S509" s="357">
        <v>641.25275047772607</v>
      </c>
      <c r="T509" s="357">
        <v>762.47711120134829</v>
      </c>
      <c r="U509" s="357">
        <v>897.30109498871502</v>
      </c>
      <c r="V509" s="357">
        <v>1029.421969165719</v>
      </c>
      <c r="W509" s="357">
        <v>1139.3907695146979</v>
      </c>
      <c r="X509" s="357">
        <v>1238.5680420673464</v>
      </c>
      <c r="Y509" s="357">
        <v>1333.9055271430611</v>
      </c>
      <c r="Z509" s="357">
        <v>1419.0159529189291</v>
      </c>
      <c r="AA509" s="357">
        <v>1489.3487398562129</v>
      </c>
      <c r="AB509" s="357">
        <v>1546.4612910420617</v>
      </c>
      <c r="AC509" s="357">
        <v>1588.4440685708864</v>
      </c>
      <c r="AD509" s="357">
        <v>1621.1484685216999</v>
      </c>
      <c r="AE509" s="357">
        <v>1650.2039800846926</v>
      </c>
      <c r="AF509" s="357">
        <v>1674.2311583358787</v>
      </c>
      <c r="AG509" s="357">
        <v>1693.0495177216162</v>
      </c>
      <c r="AH509" s="357">
        <v>1708.6920131839979</v>
      </c>
      <c r="AI509" s="357">
        <v>1723.3375179480179</v>
      </c>
      <c r="AJ509" s="357">
        <v>1736.3171405594799</v>
      </c>
      <c r="AK509" s="357">
        <v>1746.7234239022409</v>
      </c>
      <c r="AL509" s="357">
        <v>1757.4579589387129</v>
      </c>
      <c r="AM509" s="357">
        <v>1770.9617751922647</v>
      </c>
      <c r="AP509" s="298">
        <v>93.262028452666641</v>
      </c>
      <c r="AQ509" s="298">
        <v>130.93408450378237</v>
      </c>
      <c r="AR509" s="298">
        <v>177.06337708704001</v>
      </c>
      <c r="AS509" s="298">
        <v>231.27060957971793</v>
      </c>
      <c r="AT509" s="298">
        <v>292.27492462675013</v>
      </c>
      <c r="AU509" s="298">
        <v>362.00592787964632</v>
      </c>
      <c r="AV509" s="298">
        <v>440.83168053854791</v>
      </c>
      <c r="AW509" s="298">
        <v>532.12193044867854</v>
      </c>
      <c r="AX509" s="298">
        <v>641.25275047772607</v>
      </c>
      <c r="AY509" s="298">
        <v>762.47711120134829</v>
      </c>
      <c r="AZ509" s="298">
        <v>897.30109498871502</v>
      </c>
      <c r="BA509" s="298">
        <v>1029.421969165719</v>
      </c>
      <c r="BB509" s="298">
        <v>1139.3907695146979</v>
      </c>
      <c r="BC509" s="298">
        <v>1238.5680420673464</v>
      </c>
      <c r="BD509" s="298">
        <v>1333.9055271430611</v>
      </c>
      <c r="BE509" s="298">
        <v>1419.0159529189291</v>
      </c>
      <c r="BF509" s="298">
        <v>1489.3487398562129</v>
      </c>
      <c r="BG509" s="298">
        <v>1546.4612910420617</v>
      </c>
      <c r="BH509" s="298">
        <v>1588.4440685708864</v>
      </c>
      <c r="BI509" s="298">
        <v>1621.1484685216999</v>
      </c>
      <c r="BJ509" s="298">
        <v>1650.2039800846926</v>
      </c>
      <c r="BK509" s="298">
        <v>1674.2311583358787</v>
      </c>
      <c r="BL509" s="298">
        <v>1693.0495177216162</v>
      </c>
      <c r="BM509" s="298">
        <v>1708.6920131839979</v>
      </c>
      <c r="BN509" s="298">
        <v>1723.3375179480179</v>
      </c>
      <c r="BO509" s="298">
        <v>1736.3171405594799</v>
      </c>
      <c r="BP509" s="298">
        <v>1746.7234239022409</v>
      </c>
      <c r="BQ509" s="298">
        <v>1757.4579589387129</v>
      </c>
      <c r="BR509" s="298">
        <v>1770.9617751922647</v>
      </c>
      <c r="BT509" s="475"/>
      <c r="BU509" s="475"/>
      <c r="BV509" s="475"/>
      <c r="BW509" s="475"/>
      <c r="BX509" s="475"/>
      <c r="BY509" s="475"/>
      <c r="BZ509" s="475"/>
      <c r="CA509" s="475"/>
      <c r="CB509" s="475"/>
      <c r="CC509" s="475"/>
      <c r="CD509" s="475"/>
      <c r="CE509" s="475"/>
      <c r="CF509" s="475"/>
      <c r="CG509" s="475"/>
      <c r="CH509" s="475"/>
      <c r="CI509" s="475"/>
      <c r="CJ509" s="475"/>
      <c r="CK509" s="475"/>
      <c r="CL509" s="475"/>
      <c r="CM509" s="475"/>
      <c r="CN509" s="475"/>
      <c r="CO509" s="475"/>
      <c r="CP509" s="475"/>
      <c r="CQ509" s="475"/>
      <c r="CR509" s="475"/>
      <c r="CS509" s="475"/>
      <c r="CT509" s="475"/>
      <c r="CU509" s="475"/>
      <c r="CV509" s="475"/>
      <c r="CW509" s="475"/>
      <c r="CX509" s="475"/>
      <c r="CY509" s="475"/>
      <c r="CZ509" s="475"/>
    </row>
    <row r="510" spans="1:104" x14ac:dyDescent="0.25">
      <c r="A510" s="353" t="s">
        <v>225</v>
      </c>
      <c r="B510" s="353" t="s">
        <v>353</v>
      </c>
      <c r="C510" s="441">
        <f t="shared" ref="C510:H510" si="259">C22</f>
        <v>42000</v>
      </c>
      <c r="D510" s="441"/>
      <c r="E510" s="441"/>
      <c r="F510" s="441"/>
      <c r="G510" s="441"/>
      <c r="H510" s="441">
        <f t="shared" si="259"/>
        <v>0</v>
      </c>
      <c r="I510" s="470">
        <f>IFERROR(VLOOKUP(B510,Coincidence!$B$2:$E$242,4,FALSE)*IF($G510="Winter",'General Inputs'!$C$25,'General Inputs'!$C$24),IF($G510="Winter",'General Inputs'!$C$25,'General Inputs'!$C$24))</f>
        <v>0.52140604400000001</v>
      </c>
      <c r="J510" s="466">
        <f>'Nameplate by Substation'!H22</f>
        <v>7.1539543857706122E-3</v>
      </c>
      <c r="K510" s="357">
        <v>45.317700863241974</v>
      </c>
      <c r="L510" s="357">
        <v>63.623232014049094</v>
      </c>
      <c r="M510" s="357">
        <v>86.038286854744698</v>
      </c>
      <c r="N510" s="357">
        <v>112.37855831875389</v>
      </c>
      <c r="O510" s="357">
        <v>142.02165472718644</v>
      </c>
      <c r="P510" s="357">
        <v>175.9052062511845</v>
      </c>
      <c r="Q510" s="357">
        <v>214.20806046294985</v>
      </c>
      <c r="R510" s="357">
        <v>258.56763858704772</v>
      </c>
      <c r="S510" s="357">
        <v>311.59627134455513</v>
      </c>
      <c r="T510" s="357">
        <v>370.50137353626906</v>
      </c>
      <c r="U510" s="357">
        <v>436.0147777355723</v>
      </c>
      <c r="V510" s="357">
        <v>500.21469224614185</v>
      </c>
      <c r="W510" s="357">
        <v>553.65051474740665</v>
      </c>
      <c r="X510" s="357">
        <v>601.84253935315735</v>
      </c>
      <c r="Y510" s="357">
        <v>648.16874200387292</v>
      </c>
      <c r="Z510" s="357">
        <v>689.52543217721075</v>
      </c>
      <c r="AA510" s="357">
        <v>723.70140124182979</v>
      </c>
      <c r="AB510" s="357">
        <v>751.4534194331402</v>
      </c>
      <c r="AC510" s="357">
        <v>771.853607859504</v>
      </c>
      <c r="AD510" s="357">
        <v>787.74526535905113</v>
      </c>
      <c r="AE510" s="357">
        <v>801.86386221230782</v>
      </c>
      <c r="AF510" s="357">
        <v>813.5391012634044</v>
      </c>
      <c r="AG510" s="357">
        <v>822.68328132820614</v>
      </c>
      <c r="AH510" s="357">
        <v>830.2842518612307</v>
      </c>
      <c r="AI510" s="357">
        <v>837.40076664113269</v>
      </c>
      <c r="AJ510" s="357">
        <v>843.70779925218676</v>
      </c>
      <c r="AK510" s="357">
        <v>848.76439992289511</v>
      </c>
      <c r="AL510" s="357">
        <v>853.9805040089833</v>
      </c>
      <c r="AM510" s="357">
        <v>860.54225176038733</v>
      </c>
      <c r="AP510" s="298">
        <v>45.317700863241974</v>
      </c>
      <c r="AQ510" s="298">
        <v>63.623232014049094</v>
      </c>
      <c r="AR510" s="298">
        <v>86.038286854744698</v>
      </c>
      <c r="AS510" s="298">
        <v>112.37855831875389</v>
      </c>
      <c r="AT510" s="298">
        <v>142.02165472718644</v>
      </c>
      <c r="AU510" s="298">
        <v>175.9052062511845</v>
      </c>
      <c r="AV510" s="298">
        <v>214.20806046294985</v>
      </c>
      <c r="AW510" s="298">
        <v>258.56763858704772</v>
      </c>
      <c r="AX510" s="298">
        <v>311.59627134455513</v>
      </c>
      <c r="AY510" s="298">
        <v>370.50137353626906</v>
      </c>
      <c r="AZ510" s="298">
        <v>436.0147777355723</v>
      </c>
      <c r="BA510" s="298">
        <v>500.21469224614185</v>
      </c>
      <c r="BB510" s="298">
        <v>553.65051474740665</v>
      </c>
      <c r="BC510" s="298">
        <v>601.84253935315735</v>
      </c>
      <c r="BD510" s="298">
        <v>648.16874200387292</v>
      </c>
      <c r="BE510" s="298">
        <v>689.52543217721075</v>
      </c>
      <c r="BF510" s="298">
        <v>723.70140124182979</v>
      </c>
      <c r="BG510" s="298">
        <v>751.4534194331402</v>
      </c>
      <c r="BH510" s="298">
        <v>771.853607859504</v>
      </c>
      <c r="BI510" s="298">
        <v>787.74526535905113</v>
      </c>
      <c r="BJ510" s="298">
        <v>801.86386221230782</v>
      </c>
      <c r="BK510" s="298">
        <v>813.5391012634044</v>
      </c>
      <c r="BL510" s="298">
        <v>822.68328132820614</v>
      </c>
      <c r="BM510" s="298">
        <v>830.2842518612307</v>
      </c>
      <c r="BN510" s="298">
        <v>837.40076664113269</v>
      </c>
      <c r="BO510" s="298">
        <v>843.70779925218676</v>
      </c>
      <c r="BP510" s="298">
        <v>848.76439992289511</v>
      </c>
      <c r="BQ510" s="298">
        <v>853.9805040089833</v>
      </c>
      <c r="BR510" s="298">
        <v>860.54225176038733</v>
      </c>
      <c r="BT510" s="475"/>
      <c r="BU510" s="475"/>
      <c r="BV510" s="475"/>
      <c r="BW510" s="475"/>
      <c r="BX510" s="475"/>
      <c r="BY510" s="475"/>
      <c r="BZ510" s="475"/>
      <c r="CA510" s="475"/>
      <c r="CB510" s="475"/>
      <c r="CC510" s="475"/>
      <c r="CD510" s="475"/>
      <c r="CE510" s="475"/>
      <c r="CF510" s="475"/>
      <c r="CG510" s="475"/>
      <c r="CH510" s="475"/>
      <c r="CI510" s="475"/>
      <c r="CJ510" s="475"/>
      <c r="CK510" s="475"/>
      <c r="CL510" s="475"/>
      <c r="CM510" s="475"/>
      <c r="CN510" s="475"/>
      <c r="CO510" s="475"/>
      <c r="CP510" s="475"/>
      <c r="CQ510" s="475"/>
      <c r="CR510" s="475"/>
      <c r="CS510" s="475"/>
      <c r="CT510" s="475"/>
      <c r="CU510" s="475"/>
      <c r="CV510" s="475"/>
      <c r="CW510" s="475"/>
      <c r="CX510" s="475"/>
      <c r="CY510" s="475"/>
      <c r="CZ510" s="475"/>
    </row>
    <row r="511" spans="1:104" x14ac:dyDescent="0.25">
      <c r="A511" s="353" t="s">
        <v>225</v>
      </c>
      <c r="B511" s="353" t="s">
        <v>354</v>
      </c>
      <c r="C511" s="441">
        <f t="shared" ref="C511:H511" si="260">C23</f>
        <v>42000</v>
      </c>
      <c r="D511" s="441"/>
      <c r="E511" s="441"/>
      <c r="F511" s="441"/>
      <c r="G511" s="441"/>
      <c r="H511" s="441">
        <f t="shared" si="260"/>
        <v>0</v>
      </c>
      <c r="I511" s="470">
        <f>IFERROR(VLOOKUP(B511,Coincidence!$B$2:$E$242,4,FALSE)*IF($G511="Winter",'General Inputs'!$C$25,'General Inputs'!$C$24),IF($G511="Winter",'General Inputs'!$C$25,'General Inputs'!$C$24))</f>
        <v>0.52140604400000001</v>
      </c>
      <c r="J511" s="466">
        <f>'Nameplate by Substation'!H23</f>
        <v>6.5389775975191961E-3</v>
      </c>
      <c r="K511" s="357">
        <v>41.422046428647349</v>
      </c>
      <c r="L511" s="357">
        <v>58.153975603916145</v>
      </c>
      <c r="M511" s="357">
        <v>78.642160675658729</v>
      </c>
      <c r="N511" s="357">
        <v>102.71813820192263</v>
      </c>
      <c r="O511" s="357">
        <v>129.81301928215228</v>
      </c>
      <c r="P511" s="357">
        <v>160.78383240062934</v>
      </c>
      <c r="Q511" s="357">
        <v>195.7940508205219</v>
      </c>
      <c r="R511" s="357">
        <v>236.34033780354028</v>
      </c>
      <c r="S511" s="357">
        <v>284.81045977106555</v>
      </c>
      <c r="T511" s="357">
        <v>338.65189107475499</v>
      </c>
      <c r="U511" s="357">
        <v>398.53355362051332</v>
      </c>
      <c r="V511" s="357">
        <v>457.21463825005156</v>
      </c>
      <c r="W511" s="357">
        <v>506.05694662928573</v>
      </c>
      <c r="X511" s="357">
        <v>550.10623074310297</v>
      </c>
      <c r="Y511" s="357">
        <v>592.45008492166608</v>
      </c>
      <c r="Z511" s="357">
        <v>630.25162180158964</v>
      </c>
      <c r="AA511" s="357">
        <v>661.48971531411632</v>
      </c>
      <c r="AB511" s="357">
        <v>686.85608130603134</v>
      </c>
      <c r="AC511" s="357">
        <v>705.50260432139919</v>
      </c>
      <c r="AD511" s="357">
        <v>720.02816414096935</v>
      </c>
      <c r="AE511" s="357">
        <v>732.93308127539774</v>
      </c>
      <c r="AF511" s="357">
        <v>743.6046794550914</v>
      </c>
      <c r="AG511" s="357">
        <v>751.96279657006096</v>
      </c>
      <c r="AH511" s="357">
        <v>758.9103633778268</v>
      </c>
      <c r="AI511" s="357">
        <v>765.41511979768234</v>
      </c>
      <c r="AJ511" s="357">
        <v>771.17997972361843</v>
      </c>
      <c r="AK511" s="357">
        <v>775.80189883609273</v>
      </c>
      <c r="AL511" s="357">
        <v>780.56960994047176</v>
      </c>
      <c r="AM511" s="357">
        <v>786.56728887903841</v>
      </c>
      <c r="AP511" s="298">
        <v>41.422046428647349</v>
      </c>
      <c r="AQ511" s="298">
        <v>58.153975603916145</v>
      </c>
      <c r="AR511" s="298">
        <v>78.642160675658729</v>
      </c>
      <c r="AS511" s="298">
        <v>102.71813820192263</v>
      </c>
      <c r="AT511" s="298">
        <v>129.81301928215228</v>
      </c>
      <c r="AU511" s="298">
        <v>160.78383240062934</v>
      </c>
      <c r="AV511" s="298">
        <v>195.7940508205219</v>
      </c>
      <c r="AW511" s="298">
        <v>236.34033780354028</v>
      </c>
      <c r="AX511" s="298">
        <v>284.81045977106555</v>
      </c>
      <c r="AY511" s="298">
        <v>338.65189107475499</v>
      </c>
      <c r="AZ511" s="298">
        <v>398.53355362051332</v>
      </c>
      <c r="BA511" s="298">
        <v>457.21463825005156</v>
      </c>
      <c r="BB511" s="298">
        <v>506.05694662928573</v>
      </c>
      <c r="BC511" s="298">
        <v>550.10623074310297</v>
      </c>
      <c r="BD511" s="298">
        <v>592.45008492166608</v>
      </c>
      <c r="BE511" s="298">
        <v>630.25162180158964</v>
      </c>
      <c r="BF511" s="298">
        <v>661.48971531411632</v>
      </c>
      <c r="BG511" s="298">
        <v>686.85608130603134</v>
      </c>
      <c r="BH511" s="298">
        <v>705.50260432139919</v>
      </c>
      <c r="BI511" s="298">
        <v>720.02816414096935</v>
      </c>
      <c r="BJ511" s="298">
        <v>732.93308127539774</v>
      </c>
      <c r="BK511" s="298">
        <v>743.6046794550914</v>
      </c>
      <c r="BL511" s="298">
        <v>751.96279657006096</v>
      </c>
      <c r="BM511" s="298">
        <v>758.9103633778268</v>
      </c>
      <c r="BN511" s="298">
        <v>765.41511979768234</v>
      </c>
      <c r="BO511" s="298">
        <v>771.17997972361843</v>
      </c>
      <c r="BP511" s="298">
        <v>775.80189883609273</v>
      </c>
      <c r="BQ511" s="298">
        <v>780.56960994047176</v>
      </c>
      <c r="BR511" s="298">
        <v>786.56728887903841</v>
      </c>
      <c r="BT511" s="475"/>
      <c r="BU511" s="475"/>
      <c r="BV511" s="475"/>
      <c r="BW511" s="475"/>
      <c r="BX511" s="475"/>
      <c r="BY511" s="475"/>
      <c r="BZ511" s="475"/>
      <c r="CA511" s="475"/>
      <c r="CB511" s="475"/>
      <c r="CC511" s="475"/>
      <c r="CD511" s="475"/>
      <c r="CE511" s="475"/>
      <c r="CF511" s="475"/>
      <c r="CG511" s="475"/>
      <c r="CH511" s="475"/>
      <c r="CI511" s="475"/>
      <c r="CJ511" s="475"/>
      <c r="CK511" s="475"/>
      <c r="CL511" s="475"/>
      <c r="CM511" s="475"/>
      <c r="CN511" s="475"/>
      <c r="CO511" s="475"/>
      <c r="CP511" s="475"/>
      <c r="CQ511" s="475"/>
      <c r="CR511" s="475"/>
      <c r="CS511" s="475"/>
      <c r="CT511" s="475"/>
      <c r="CU511" s="475"/>
      <c r="CV511" s="475"/>
      <c r="CW511" s="475"/>
      <c r="CX511" s="475"/>
      <c r="CY511" s="475"/>
      <c r="CZ511" s="475"/>
    </row>
    <row r="512" spans="1:104" x14ac:dyDescent="0.25">
      <c r="A512" s="353" t="s">
        <v>227</v>
      </c>
      <c r="B512" s="353" t="s">
        <v>417</v>
      </c>
      <c r="C512" s="441">
        <f t="shared" ref="C512:H512" si="261">C24</f>
        <v>20000</v>
      </c>
      <c r="D512" s="441"/>
      <c r="E512" s="441"/>
      <c r="F512" s="441"/>
      <c r="G512" s="441"/>
      <c r="H512" s="441">
        <f t="shared" si="261"/>
        <v>0</v>
      </c>
      <c r="I512" s="470">
        <f>IFERROR(VLOOKUP(B512,Coincidence!$B$2:$E$242,4,FALSE)*IF($G512="Winter",'General Inputs'!$C$25,'General Inputs'!$C$24),IF($G512="Winter",'General Inputs'!$C$25,'General Inputs'!$C$24))</f>
        <v>0.52140604400000001</v>
      </c>
      <c r="J512" s="466">
        <f>'Nameplate by Substation'!H24</f>
        <v>6.0550093081093428E-3</v>
      </c>
      <c r="K512" s="357">
        <v>38.356283217968439</v>
      </c>
      <c r="L512" s="357">
        <v>53.849834830274816</v>
      </c>
      <c r="M512" s="357">
        <v>72.821631180018159</v>
      </c>
      <c r="N512" s="357">
        <v>95.115677282678988</v>
      </c>
      <c r="O512" s="357">
        <v>120.20518931972104</v>
      </c>
      <c r="P512" s="357">
        <v>148.88376466508379</v>
      </c>
      <c r="Q512" s="357">
        <v>181.30277746179621</v>
      </c>
      <c r="R512" s="357">
        <v>218.84811867608511</v>
      </c>
      <c r="S512" s="357">
        <v>263.73082936007734</v>
      </c>
      <c r="T512" s="357">
        <v>313.58730353265338</v>
      </c>
      <c r="U512" s="357">
        <v>369.03695429108222</v>
      </c>
      <c r="V512" s="357">
        <v>423.37488531207367</v>
      </c>
      <c r="W512" s="357">
        <v>468.60223583519058</v>
      </c>
      <c r="X512" s="357">
        <v>509.39130742122956</v>
      </c>
      <c r="Y512" s="357">
        <v>548.6011727814805</v>
      </c>
      <c r="Z512" s="357">
        <v>583.60491063732104</v>
      </c>
      <c r="AA512" s="357">
        <v>612.5309841962362</v>
      </c>
      <c r="AB512" s="357">
        <v>636.01991345212252</v>
      </c>
      <c r="AC512" s="357">
        <v>653.28635438086383</v>
      </c>
      <c r="AD512" s="357">
        <v>666.73683629509503</v>
      </c>
      <c r="AE512" s="357">
        <v>678.6866238886463</v>
      </c>
      <c r="AF512" s="357">
        <v>688.56838680139322</v>
      </c>
      <c r="AG512" s="357">
        <v>696.30789594860437</v>
      </c>
      <c r="AH512" s="357">
        <v>702.74125361994652</v>
      </c>
      <c r="AI512" s="357">
        <v>708.76457455686955</v>
      </c>
      <c r="AJ512" s="357">
        <v>714.102760839192</v>
      </c>
      <c r="AK512" s="357">
        <v>718.38259860128755</v>
      </c>
      <c r="AL512" s="357">
        <v>722.79743787621385</v>
      </c>
      <c r="AM512" s="357">
        <v>728.35121157530864</v>
      </c>
      <c r="AP512" s="298">
        <v>38.356283217968439</v>
      </c>
      <c r="AQ512" s="298">
        <v>53.849834830274816</v>
      </c>
      <c r="AR512" s="298">
        <v>72.821631180018159</v>
      </c>
      <c r="AS512" s="298">
        <v>95.115677282678988</v>
      </c>
      <c r="AT512" s="298">
        <v>120.20518931972104</v>
      </c>
      <c r="AU512" s="298">
        <v>148.88376466508379</v>
      </c>
      <c r="AV512" s="298">
        <v>181.30277746179621</v>
      </c>
      <c r="AW512" s="298">
        <v>218.84811867608511</v>
      </c>
      <c r="AX512" s="298">
        <v>263.73082936007734</v>
      </c>
      <c r="AY512" s="298">
        <v>313.58730353265338</v>
      </c>
      <c r="AZ512" s="298">
        <v>369.03695429108222</v>
      </c>
      <c r="BA512" s="298">
        <v>423.37488531207367</v>
      </c>
      <c r="BB512" s="298">
        <v>468.60223583519058</v>
      </c>
      <c r="BC512" s="298">
        <v>509.39130742122956</v>
      </c>
      <c r="BD512" s="298">
        <v>548.6011727814805</v>
      </c>
      <c r="BE512" s="298">
        <v>583.60491063732104</v>
      </c>
      <c r="BF512" s="298">
        <v>612.5309841962362</v>
      </c>
      <c r="BG512" s="298">
        <v>636.01991345212252</v>
      </c>
      <c r="BH512" s="298">
        <v>653.28635438086383</v>
      </c>
      <c r="BI512" s="298">
        <v>666.73683629509503</v>
      </c>
      <c r="BJ512" s="298">
        <v>678.6866238886463</v>
      </c>
      <c r="BK512" s="298">
        <v>688.56838680139322</v>
      </c>
      <c r="BL512" s="298">
        <v>696.30789594860437</v>
      </c>
      <c r="BM512" s="298">
        <v>702.74125361994652</v>
      </c>
      <c r="BN512" s="298">
        <v>708.76457455686955</v>
      </c>
      <c r="BO512" s="298">
        <v>714.102760839192</v>
      </c>
      <c r="BP512" s="298">
        <v>718.38259860128755</v>
      </c>
      <c r="BQ512" s="298">
        <v>722.79743787621385</v>
      </c>
      <c r="BR512" s="298">
        <v>728.35121157530864</v>
      </c>
      <c r="BT512" s="475"/>
      <c r="BU512" s="475"/>
      <c r="BV512" s="475"/>
      <c r="BW512" s="475"/>
      <c r="BX512" s="475"/>
      <c r="BY512" s="475"/>
      <c r="BZ512" s="475"/>
      <c r="CA512" s="475"/>
      <c r="CB512" s="475"/>
      <c r="CC512" s="475"/>
      <c r="CD512" s="475"/>
      <c r="CE512" s="475"/>
      <c r="CF512" s="475"/>
      <c r="CG512" s="475"/>
      <c r="CH512" s="475"/>
      <c r="CI512" s="475"/>
      <c r="CJ512" s="475"/>
      <c r="CK512" s="475"/>
      <c r="CL512" s="475"/>
      <c r="CM512" s="475"/>
      <c r="CN512" s="475"/>
      <c r="CO512" s="475"/>
      <c r="CP512" s="475"/>
      <c r="CQ512" s="475"/>
      <c r="CR512" s="475"/>
      <c r="CS512" s="475"/>
      <c r="CT512" s="475"/>
      <c r="CU512" s="475"/>
      <c r="CV512" s="475"/>
      <c r="CW512" s="475"/>
      <c r="CX512" s="475"/>
      <c r="CY512" s="475"/>
      <c r="CZ512" s="475"/>
    </row>
    <row r="513" spans="1:104" x14ac:dyDescent="0.25">
      <c r="A513" s="353" t="s">
        <v>227</v>
      </c>
      <c r="B513" s="353" t="s">
        <v>433</v>
      </c>
      <c r="C513" s="441">
        <f t="shared" ref="C513:H513" si="262">C25</f>
        <v>20000</v>
      </c>
      <c r="D513" s="441"/>
      <c r="E513" s="441"/>
      <c r="F513" s="441"/>
      <c r="G513" s="441"/>
      <c r="H513" s="441">
        <f t="shared" si="262"/>
        <v>0</v>
      </c>
      <c r="I513" s="470">
        <f>IFERROR(VLOOKUP(B513,Coincidence!$B$2:$E$242,4,FALSE)*IF($G513="Winter",'General Inputs'!$C$25,'General Inputs'!$C$24),IF($G513="Winter",'General Inputs'!$C$25,'General Inputs'!$C$24))</f>
        <v>0.52140604400000001</v>
      </c>
      <c r="J513" s="466">
        <f>'Nameplate by Substation'!H25</f>
        <v>6.4224735630126024E-3</v>
      </c>
      <c r="K513" s="357">
        <v>40.684035714512511</v>
      </c>
      <c r="L513" s="357">
        <v>57.117854485681299</v>
      </c>
      <c r="M513" s="357">
        <v>77.241004475872074</v>
      </c>
      <c r="N513" s="357">
        <v>100.8880237323349</v>
      </c>
      <c r="O513" s="357">
        <v>127.50015916720238</v>
      </c>
      <c r="P513" s="357">
        <v>157.91916971005639</v>
      </c>
      <c r="Q513" s="357">
        <v>192.30561604416877</v>
      </c>
      <c r="R513" s="357">
        <v>232.12949559462831</v>
      </c>
      <c r="S513" s="357">
        <v>279.73603228784617</v>
      </c>
      <c r="T513" s="357">
        <v>332.61817846218003</v>
      </c>
      <c r="U513" s="357">
        <v>391.43293793700724</v>
      </c>
      <c r="V513" s="357">
        <v>449.06851002171624</v>
      </c>
      <c r="W513" s="357">
        <v>497.04060193424237</v>
      </c>
      <c r="X513" s="357">
        <v>540.30506621348263</v>
      </c>
      <c r="Y513" s="357">
        <v>581.89448596024215</v>
      </c>
      <c r="Z513" s="357">
        <v>619.0225182300976</v>
      </c>
      <c r="AA513" s="357">
        <v>649.70404707020748</v>
      </c>
      <c r="AB513" s="357">
        <v>674.6184641244248</v>
      </c>
      <c r="AC513" s="357">
        <v>692.93276468935414</v>
      </c>
      <c r="AD513" s="357">
        <v>707.19952467405574</v>
      </c>
      <c r="AE513" s="357">
        <v>719.87451673400403</v>
      </c>
      <c r="AF513" s="357">
        <v>730.35598056562469</v>
      </c>
      <c r="AG513" s="357">
        <v>738.56518229584935</v>
      </c>
      <c r="AH513" s="357">
        <v>745.38896529322028</v>
      </c>
      <c r="AI513" s="357">
        <v>751.77782739242775</v>
      </c>
      <c r="AJ513" s="357">
        <v>757.43997562839093</v>
      </c>
      <c r="AK513" s="357">
        <v>761.97954666492592</v>
      </c>
      <c r="AL513" s="357">
        <v>766.66231213816627</v>
      </c>
      <c r="AM513" s="357">
        <v>772.5531312835011</v>
      </c>
      <c r="AP513" s="298">
        <v>40.684035714512511</v>
      </c>
      <c r="AQ513" s="298">
        <v>57.117854485681299</v>
      </c>
      <c r="AR513" s="298">
        <v>77.241004475872074</v>
      </c>
      <c r="AS513" s="298">
        <v>100.8880237323349</v>
      </c>
      <c r="AT513" s="298">
        <v>127.50015916720238</v>
      </c>
      <c r="AU513" s="298">
        <v>157.91916971005639</v>
      </c>
      <c r="AV513" s="298">
        <v>192.30561604416877</v>
      </c>
      <c r="AW513" s="298">
        <v>232.12949559462831</v>
      </c>
      <c r="AX513" s="298">
        <v>279.73603228784617</v>
      </c>
      <c r="AY513" s="298">
        <v>332.61817846218003</v>
      </c>
      <c r="AZ513" s="298">
        <v>391.43293793700724</v>
      </c>
      <c r="BA513" s="298">
        <v>449.06851002171624</v>
      </c>
      <c r="BB513" s="298">
        <v>497.04060193424237</v>
      </c>
      <c r="BC513" s="298">
        <v>540.30506621348263</v>
      </c>
      <c r="BD513" s="298">
        <v>581.89448596024215</v>
      </c>
      <c r="BE513" s="298">
        <v>619.0225182300976</v>
      </c>
      <c r="BF513" s="298">
        <v>649.70404707020748</v>
      </c>
      <c r="BG513" s="298">
        <v>674.6184641244248</v>
      </c>
      <c r="BH513" s="298">
        <v>692.93276468935414</v>
      </c>
      <c r="BI513" s="298">
        <v>707.19952467405574</v>
      </c>
      <c r="BJ513" s="298">
        <v>719.87451673400403</v>
      </c>
      <c r="BK513" s="298">
        <v>730.35598056562469</v>
      </c>
      <c r="BL513" s="298">
        <v>738.56518229584935</v>
      </c>
      <c r="BM513" s="298">
        <v>745.38896529322028</v>
      </c>
      <c r="BN513" s="298">
        <v>751.77782739242775</v>
      </c>
      <c r="BO513" s="298">
        <v>757.43997562839093</v>
      </c>
      <c r="BP513" s="298">
        <v>761.97954666492592</v>
      </c>
      <c r="BQ513" s="298">
        <v>766.66231213816627</v>
      </c>
      <c r="BR513" s="298">
        <v>772.5531312835011</v>
      </c>
      <c r="BT513" s="475"/>
      <c r="BU513" s="475"/>
      <c r="BV513" s="475"/>
      <c r="BW513" s="475"/>
      <c r="BX513" s="475"/>
      <c r="BY513" s="475"/>
      <c r="BZ513" s="475"/>
      <c r="CA513" s="475"/>
      <c r="CB513" s="475"/>
      <c r="CC513" s="475"/>
      <c r="CD513" s="475"/>
      <c r="CE513" s="475"/>
      <c r="CF513" s="475"/>
      <c r="CG513" s="475"/>
      <c r="CH513" s="475"/>
      <c r="CI513" s="475"/>
      <c r="CJ513" s="475"/>
      <c r="CK513" s="475"/>
      <c r="CL513" s="475"/>
      <c r="CM513" s="475"/>
      <c r="CN513" s="475"/>
      <c r="CO513" s="475"/>
      <c r="CP513" s="475"/>
      <c r="CQ513" s="475"/>
      <c r="CR513" s="475"/>
      <c r="CS513" s="475"/>
      <c r="CT513" s="475"/>
      <c r="CU513" s="475"/>
      <c r="CV513" s="475"/>
      <c r="CW513" s="475"/>
      <c r="CX513" s="475"/>
      <c r="CY513" s="475"/>
      <c r="CZ513" s="475"/>
    </row>
    <row r="514" spans="1:104" x14ac:dyDescent="0.25">
      <c r="A514" s="353" t="s">
        <v>227</v>
      </c>
      <c r="B514" s="353" t="s">
        <v>390</v>
      </c>
      <c r="C514" s="441">
        <f t="shared" ref="C514:H514" si="263">C26</f>
        <v>20000</v>
      </c>
      <c r="D514" s="441"/>
      <c r="E514" s="441"/>
      <c r="F514" s="441"/>
      <c r="G514" s="441"/>
      <c r="H514" s="441">
        <f t="shared" si="263"/>
        <v>0</v>
      </c>
      <c r="I514" s="470">
        <f>IFERROR(VLOOKUP(B514,Coincidence!$B$2:$E$242,4,FALSE)*IF($G514="Winter",'General Inputs'!$C$25,'General Inputs'!$C$24),IF($G514="Winter",'General Inputs'!$C$25,'General Inputs'!$C$24))</f>
        <v>0.52140604400000001</v>
      </c>
      <c r="J514" s="466">
        <f>'Nameplate by Substation'!H26</f>
        <v>5.3409761872899161E-3</v>
      </c>
      <c r="K514" s="357">
        <v>33.833142919491912</v>
      </c>
      <c r="L514" s="357">
        <v>47.499627313999689</v>
      </c>
      <c r="M514" s="357">
        <v>64.234186647936085</v>
      </c>
      <c r="N514" s="357">
        <v>83.899221546096285</v>
      </c>
      <c r="O514" s="357">
        <v>106.03006883663615</v>
      </c>
      <c r="P514" s="357">
        <v>131.32674142801315</v>
      </c>
      <c r="Q514" s="357">
        <v>159.92276276373482</v>
      </c>
      <c r="R514" s="357">
        <v>193.04059349945766</v>
      </c>
      <c r="S514" s="357">
        <v>232.63053907777027</v>
      </c>
      <c r="T514" s="357">
        <v>276.60772024929008</v>
      </c>
      <c r="U514" s="357">
        <v>325.51850621582463</v>
      </c>
      <c r="V514" s="357">
        <v>373.44867128774865</v>
      </c>
      <c r="W514" s="357">
        <v>413.34261527139671</v>
      </c>
      <c r="X514" s="357">
        <v>449.32166153825085</v>
      </c>
      <c r="Y514" s="357">
        <v>483.90772846889507</v>
      </c>
      <c r="Z514" s="357">
        <v>514.78367280539658</v>
      </c>
      <c r="AA514" s="357">
        <v>540.29865754093669</v>
      </c>
      <c r="AB514" s="357">
        <v>561.01766975659234</v>
      </c>
      <c r="AC514" s="357">
        <v>576.24797662270191</v>
      </c>
      <c r="AD514" s="357">
        <v>588.11231901359986</v>
      </c>
      <c r="AE514" s="357">
        <v>598.6529355069307</v>
      </c>
      <c r="AF514" s="357">
        <v>607.36939781438605</v>
      </c>
      <c r="AG514" s="357">
        <v>614.19623026883096</v>
      </c>
      <c r="AH514" s="357">
        <v>619.87093832930225</v>
      </c>
      <c r="AI514" s="357">
        <v>625.18396297641971</v>
      </c>
      <c r="AJ514" s="357">
        <v>629.89264703723802</v>
      </c>
      <c r="AK514" s="357">
        <v>633.66778765381889</v>
      </c>
      <c r="AL514" s="357">
        <v>637.56200981570953</v>
      </c>
      <c r="AM514" s="357">
        <v>642.46085828432126</v>
      </c>
      <c r="AP514" s="298">
        <v>33.833142919491912</v>
      </c>
      <c r="AQ514" s="298">
        <v>47.499627313999689</v>
      </c>
      <c r="AR514" s="298">
        <v>64.234186647936085</v>
      </c>
      <c r="AS514" s="298">
        <v>83.899221546096285</v>
      </c>
      <c r="AT514" s="298">
        <v>106.03006883663615</v>
      </c>
      <c r="AU514" s="298">
        <v>131.32674142801315</v>
      </c>
      <c r="AV514" s="298">
        <v>159.92276276373482</v>
      </c>
      <c r="AW514" s="298">
        <v>193.04059349945766</v>
      </c>
      <c r="AX514" s="298">
        <v>232.63053907777027</v>
      </c>
      <c r="AY514" s="298">
        <v>276.60772024929008</v>
      </c>
      <c r="AZ514" s="298">
        <v>325.51850621582463</v>
      </c>
      <c r="BA514" s="298">
        <v>373.44867128774865</v>
      </c>
      <c r="BB514" s="298">
        <v>413.34261527139671</v>
      </c>
      <c r="BC514" s="298">
        <v>449.32166153825085</v>
      </c>
      <c r="BD514" s="298">
        <v>483.90772846889507</v>
      </c>
      <c r="BE514" s="298">
        <v>514.78367280539658</v>
      </c>
      <c r="BF514" s="298">
        <v>540.29865754093669</v>
      </c>
      <c r="BG514" s="298">
        <v>561.01766975659234</v>
      </c>
      <c r="BH514" s="298">
        <v>576.24797662270191</v>
      </c>
      <c r="BI514" s="298">
        <v>588.11231901359986</v>
      </c>
      <c r="BJ514" s="298">
        <v>598.6529355069307</v>
      </c>
      <c r="BK514" s="298">
        <v>607.36939781438605</v>
      </c>
      <c r="BL514" s="298">
        <v>614.19623026883096</v>
      </c>
      <c r="BM514" s="298">
        <v>619.87093832930225</v>
      </c>
      <c r="BN514" s="298">
        <v>625.18396297641971</v>
      </c>
      <c r="BO514" s="298">
        <v>629.89264703723802</v>
      </c>
      <c r="BP514" s="298">
        <v>633.66778765381889</v>
      </c>
      <c r="BQ514" s="298">
        <v>637.56200981570953</v>
      </c>
      <c r="BR514" s="298">
        <v>642.46085828432126</v>
      </c>
      <c r="BT514" s="475"/>
      <c r="BU514" s="475"/>
      <c r="BV514" s="475"/>
      <c r="BW514" s="475"/>
      <c r="BX514" s="475"/>
      <c r="BY514" s="475"/>
      <c r="BZ514" s="475"/>
      <c r="CA514" s="475"/>
      <c r="CB514" s="475"/>
      <c r="CC514" s="475"/>
      <c r="CD514" s="475"/>
      <c r="CE514" s="475"/>
      <c r="CF514" s="475"/>
      <c r="CG514" s="475"/>
      <c r="CH514" s="475"/>
      <c r="CI514" s="475"/>
      <c r="CJ514" s="475"/>
      <c r="CK514" s="475"/>
      <c r="CL514" s="475"/>
      <c r="CM514" s="475"/>
      <c r="CN514" s="475"/>
      <c r="CO514" s="475"/>
      <c r="CP514" s="475"/>
      <c r="CQ514" s="475"/>
      <c r="CR514" s="475"/>
      <c r="CS514" s="475"/>
      <c r="CT514" s="475"/>
      <c r="CU514" s="475"/>
      <c r="CV514" s="475"/>
      <c r="CW514" s="475"/>
      <c r="CX514" s="475"/>
      <c r="CY514" s="475"/>
      <c r="CZ514" s="475"/>
    </row>
    <row r="515" spans="1:104" x14ac:dyDescent="0.25">
      <c r="A515" s="353" t="s">
        <v>228</v>
      </c>
      <c r="B515" s="353" t="s">
        <v>378</v>
      </c>
      <c r="C515" s="441">
        <f t="shared" ref="C515:H515" si="264">C27</f>
        <v>20000</v>
      </c>
      <c r="D515" s="441"/>
      <c r="E515" s="441"/>
      <c r="F515" s="441"/>
      <c r="G515" s="441"/>
      <c r="H515" s="441">
        <f t="shared" si="264"/>
        <v>0</v>
      </c>
      <c r="I515" s="470">
        <f>IFERROR(VLOOKUP(B515,Coincidence!$B$2:$E$242,4,FALSE)*IF($G515="Winter",'General Inputs'!$C$25,'General Inputs'!$C$24),IF($G515="Winter",'General Inputs'!$C$25,'General Inputs'!$C$24))</f>
        <v>0.52140604400000001</v>
      </c>
      <c r="J515" s="466">
        <f>'Nameplate by Substation'!H27</f>
        <v>6.4034705083487421E-3</v>
      </c>
      <c r="K515" s="357">
        <v>40.563658270052208</v>
      </c>
      <c r="L515" s="357">
        <v>56.948852044421777</v>
      </c>
      <c r="M515" s="357">
        <v>77.012460906802417</v>
      </c>
      <c r="N515" s="357">
        <v>100.58951247945011</v>
      </c>
      <c r="O515" s="357">
        <v>127.12290693400382</v>
      </c>
      <c r="P515" s="357">
        <v>157.4519125722841</v>
      </c>
      <c r="Q515" s="357">
        <v>191.73661500461594</v>
      </c>
      <c r="R515" s="357">
        <v>231.44266217280105</v>
      </c>
      <c r="S515" s="357">
        <v>278.90833886710067</v>
      </c>
      <c r="T515" s="357">
        <v>331.6340153721344</v>
      </c>
      <c r="U515" s="357">
        <v>390.27475153983926</v>
      </c>
      <c r="V515" s="357">
        <v>447.73978934111943</v>
      </c>
      <c r="W515" s="357">
        <v>495.56993963629066</v>
      </c>
      <c r="X515" s="357">
        <v>538.70639140265189</v>
      </c>
      <c r="Y515" s="357">
        <v>580.17275482085927</v>
      </c>
      <c r="Z515" s="357">
        <v>617.19093128206669</v>
      </c>
      <c r="AA515" s="357">
        <v>647.78167846865972</v>
      </c>
      <c r="AB515" s="357">
        <v>672.62237781511919</v>
      </c>
      <c r="AC515" s="357">
        <v>690.88248934348019</v>
      </c>
      <c r="AD515" s="357">
        <v>705.10703630586181</v>
      </c>
      <c r="AE515" s="357">
        <v>717.74452512587982</v>
      </c>
      <c r="AF515" s="357">
        <v>728.19497601082276</v>
      </c>
      <c r="AG515" s="357">
        <v>736.37988804834629</v>
      </c>
      <c r="AH515" s="357">
        <v>743.18348058170955</v>
      </c>
      <c r="AI515" s="357">
        <v>749.55343907710778</v>
      </c>
      <c r="AJ515" s="357">
        <v>755.19883393738382</v>
      </c>
      <c r="AK515" s="357">
        <v>759.7249731215785</v>
      </c>
      <c r="AL515" s="357">
        <v>764.39388305343073</v>
      </c>
      <c r="AM515" s="357">
        <v>770.26727222305044</v>
      </c>
      <c r="AP515" s="298">
        <v>40.563658270052208</v>
      </c>
      <c r="AQ515" s="298">
        <v>56.948852044421777</v>
      </c>
      <c r="AR515" s="298">
        <v>77.012460906802417</v>
      </c>
      <c r="AS515" s="298">
        <v>100.58951247945011</v>
      </c>
      <c r="AT515" s="298">
        <v>127.12290693400382</v>
      </c>
      <c r="AU515" s="298">
        <v>157.4519125722841</v>
      </c>
      <c r="AV515" s="298">
        <v>191.73661500461594</v>
      </c>
      <c r="AW515" s="298">
        <v>231.44266217280105</v>
      </c>
      <c r="AX515" s="298">
        <v>278.90833886710067</v>
      </c>
      <c r="AY515" s="298">
        <v>331.6340153721344</v>
      </c>
      <c r="AZ515" s="298">
        <v>390.27475153983926</v>
      </c>
      <c r="BA515" s="298">
        <v>447.73978934111943</v>
      </c>
      <c r="BB515" s="298">
        <v>495.56993963629066</v>
      </c>
      <c r="BC515" s="298">
        <v>538.70639140265189</v>
      </c>
      <c r="BD515" s="298">
        <v>580.17275482085927</v>
      </c>
      <c r="BE515" s="298">
        <v>617.19093128206669</v>
      </c>
      <c r="BF515" s="298">
        <v>647.78167846865972</v>
      </c>
      <c r="BG515" s="298">
        <v>672.62237781511919</v>
      </c>
      <c r="BH515" s="298">
        <v>690.88248934348019</v>
      </c>
      <c r="BI515" s="298">
        <v>705.10703630586181</v>
      </c>
      <c r="BJ515" s="298">
        <v>717.74452512587982</v>
      </c>
      <c r="BK515" s="298">
        <v>728.19497601082276</v>
      </c>
      <c r="BL515" s="298">
        <v>736.37988804834629</v>
      </c>
      <c r="BM515" s="298">
        <v>743.18348058170955</v>
      </c>
      <c r="BN515" s="298">
        <v>749.55343907710778</v>
      </c>
      <c r="BO515" s="298">
        <v>755.19883393738382</v>
      </c>
      <c r="BP515" s="298">
        <v>759.7249731215785</v>
      </c>
      <c r="BQ515" s="298">
        <v>764.39388305343073</v>
      </c>
      <c r="BR515" s="298">
        <v>770.26727222305044</v>
      </c>
      <c r="BT515" s="475"/>
      <c r="BU515" s="475"/>
      <c r="BV515" s="475"/>
      <c r="BW515" s="475"/>
      <c r="BX515" s="475"/>
      <c r="BY515" s="475"/>
      <c r="BZ515" s="475"/>
      <c r="CA515" s="475"/>
      <c r="CB515" s="475"/>
      <c r="CC515" s="475"/>
      <c r="CD515" s="475"/>
      <c r="CE515" s="475"/>
      <c r="CF515" s="475"/>
      <c r="CG515" s="475"/>
      <c r="CH515" s="475"/>
      <c r="CI515" s="475"/>
      <c r="CJ515" s="475"/>
      <c r="CK515" s="475"/>
      <c r="CL515" s="475"/>
      <c r="CM515" s="475"/>
      <c r="CN515" s="475"/>
      <c r="CO515" s="475"/>
      <c r="CP515" s="475"/>
      <c r="CQ515" s="475"/>
      <c r="CR515" s="475"/>
      <c r="CS515" s="475"/>
      <c r="CT515" s="475"/>
      <c r="CU515" s="475"/>
      <c r="CV515" s="475"/>
      <c r="CW515" s="475"/>
      <c r="CX515" s="475"/>
      <c r="CY515" s="475"/>
      <c r="CZ515" s="475"/>
    </row>
    <row r="516" spans="1:104" x14ac:dyDescent="0.25">
      <c r="A516" s="353" t="s">
        <v>228</v>
      </c>
      <c r="B516" s="353" t="s">
        <v>432</v>
      </c>
      <c r="C516" s="441">
        <f t="shared" ref="C516:H516" si="265">C28</f>
        <v>20000</v>
      </c>
      <c r="D516" s="441"/>
      <c r="E516" s="441"/>
      <c r="F516" s="441"/>
      <c r="G516" s="441"/>
      <c r="H516" s="441">
        <f t="shared" si="265"/>
        <v>0</v>
      </c>
      <c r="I516" s="470">
        <f>IFERROR(VLOOKUP(B516,Coincidence!$B$2:$E$242,4,FALSE)*IF($G516="Winter",'General Inputs'!$C$25,'General Inputs'!$C$24),IF($G516="Winter",'General Inputs'!$C$25,'General Inputs'!$C$24))</f>
        <v>0.52140604400000001</v>
      </c>
      <c r="J516" s="466">
        <f>'Nameplate by Substation'!H28</f>
        <v>3.5770455837856284E-3</v>
      </c>
      <c r="K516" s="357">
        <v>22.659283663117229</v>
      </c>
      <c r="L516" s="357">
        <v>31.812224237086436</v>
      </c>
      <c r="M516" s="357">
        <v>43.019965942527314</v>
      </c>
      <c r="N516" s="357">
        <v>56.190353484200109</v>
      </c>
      <c r="O516" s="357">
        <v>71.012185072673859</v>
      </c>
      <c r="P516" s="357">
        <v>87.954284757145686</v>
      </c>
      <c r="Q516" s="357">
        <v>107.10607803347665</v>
      </c>
      <c r="R516" s="357">
        <v>129.28629116748945</v>
      </c>
      <c r="S516" s="357">
        <v>155.80111449327435</v>
      </c>
      <c r="T516" s="357">
        <v>185.25422871446801</v>
      </c>
      <c r="U516" s="357">
        <v>218.01155711398889</v>
      </c>
      <c r="V516" s="357">
        <v>250.11212811234739</v>
      </c>
      <c r="W516" s="357">
        <v>276.83055020269347</v>
      </c>
      <c r="X516" s="357">
        <v>300.92702321523706</v>
      </c>
      <c r="Y516" s="357">
        <v>324.09056741324076</v>
      </c>
      <c r="Z516" s="357">
        <v>344.76930786464402</v>
      </c>
      <c r="AA516" s="357">
        <v>361.85761911490113</v>
      </c>
      <c r="AB516" s="357">
        <v>375.73389351634484</v>
      </c>
      <c r="AC516" s="357">
        <v>385.93418275275138</v>
      </c>
      <c r="AD516" s="357">
        <v>393.8801634247634</v>
      </c>
      <c r="AE516" s="357">
        <v>400.93959682339442</v>
      </c>
      <c r="AF516" s="357">
        <v>406.7773279627533</v>
      </c>
      <c r="AG516" s="357">
        <v>411.34950541236066</v>
      </c>
      <c r="AH516" s="357">
        <v>415.15006334319116</v>
      </c>
      <c r="AI516" s="357">
        <v>418.70838876612459</v>
      </c>
      <c r="AJ516" s="357">
        <v>421.86196536608662</v>
      </c>
      <c r="AK516" s="357">
        <v>424.39031404190462</v>
      </c>
      <c r="AL516" s="357">
        <v>426.99841595024492</v>
      </c>
      <c r="AM516" s="357">
        <v>430.27935255542661</v>
      </c>
      <c r="AP516" s="298">
        <v>22.659283663117229</v>
      </c>
      <c r="AQ516" s="298">
        <v>31.812224237086436</v>
      </c>
      <c r="AR516" s="298">
        <v>43.019965942527314</v>
      </c>
      <c r="AS516" s="298">
        <v>56.190353484200109</v>
      </c>
      <c r="AT516" s="298">
        <v>71.012185072673859</v>
      </c>
      <c r="AU516" s="298">
        <v>87.954284757145686</v>
      </c>
      <c r="AV516" s="298">
        <v>107.10607803347665</v>
      </c>
      <c r="AW516" s="298">
        <v>129.28629116748945</v>
      </c>
      <c r="AX516" s="298">
        <v>155.80111449327435</v>
      </c>
      <c r="AY516" s="298">
        <v>185.25422871446801</v>
      </c>
      <c r="AZ516" s="298">
        <v>218.01155711398889</v>
      </c>
      <c r="BA516" s="298">
        <v>250.11212811234739</v>
      </c>
      <c r="BB516" s="298">
        <v>276.83055020269347</v>
      </c>
      <c r="BC516" s="298">
        <v>300.92702321523706</v>
      </c>
      <c r="BD516" s="298">
        <v>324.09056741324076</v>
      </c>
      <c r="BE516" s="298">
        <v>344.76930786464402</v>
      </c>
      <c r="BF516" s="298">
        <v>361.85761911490113</v>
      </c>
      <c r="BG516" s="298">
        <v>375.73389351634484</v>
      </c>
      <c r="BH516" s="298">
        <v>385.93418275275138</v>
      </c>
      <c r="BI516" s="298">
        <v>393.8801634247634</v>
      </c>
      <c r="BJ516" s="298">
        <v>400.93959682339442</v>
      </c>
      <c r="BK516" s="298">
        <v>406.7773279627533</v>
      </c>
      <c r="BL516" s="298">
        <v>411.34950541236066</v>
      </c>
      <c r="BM516" s="298">
        <v>415.15006334319116</v>
      </c>
      <c r="BN516" s="298">
        <v>418.70838876612459</v>
      </c>
      <c r="BO516" s="298">
        <v>421.86196536608662</v>
      </c>
      <c r="BP516" s="298">
        <v>424.39031404190462</v>
      </c>
      <c r="BQ516" s="298">
        <v>426.99841595024492</v>
      </c>
      <c r="BR516" s="298">
        <v>430.27935255542661</v>
      </c>
      <c r="BT516" s="475"/>
      <c r="BU516" s="475"/>
      <c r="BV516" s="475"/>
      <c r="BW516" s="475"/>
      <c r="BX516" s="475"/>
      <c r="BY516" s="475"/>
      <c r="BZ516" s="475"/>
      <c r="CA516" s="475"/>
      <c r="CB516" s="475"/>
      <c r="CC516" s="475"/>
      <c r="CD516" s="475"/>
      <c r="CE516" s="475"/>
      <c r="CF516" s="475"/>
      <c r="CG516" s="475"/>
      <c r="CH516" s="475"/>
      <c r="CI516" s="475"/>
      <c r="CJ516" s="475"/>
      <c r="CK516" s="475"/>
      <c r="CL516" s="475"/>
      <c r="CM516" s="475"/>
      <c r="CN516" s="475"/>
      <c r="CO516" s="475"/>
      <c r="CP516" s="475"/>
      <c r="CQ516" s="475"/>
      <c r="CR516" s="475"/>
      <c r="CS516" s="475"/>
      <c r="CT516" s="475"/>
      <c r="CU516" s="475"/>
      <c r="CV516" s="475"/>
      <c r="CW516" s="475"/>
      <c r="CX516" s="475"/>
      <c r="CY516" s="475"/>
      <c r="CZ516" s="475"/>
    </row>
    <row r="517" spans="1:104" x14ac:dyDescent="0.25">
      <c r="A517" s="353" t="s">
        <v>229</v>
      </c>
      <c r="B517" s="353" t="s">
        <v>381</v>
      </c>
      <c r="C517" s="441">
        <f t="shared" ref="C517:H517" si="266">C29</f>
        <v>20000</v>
      </c>
      <c r="D517" s="441"/>
      <c r="E517" s="441"/>
      <c r="F517" s="441"/>
      <c r="G517" s="441"/>
      <c r="H517" s="441">
        <f t="shared" si="266"/>
        <v>0</v>
      </c>
      <c r="I517" s="470">
        <f>IFERROR(VLOOKUP(B517,Coincidence!$B$2:$E$242,4,FALSE)*IF($G517="Winter",'General Inputs'!$C$25,'General Inputs'!$C$24),IF($G517="Winter",'General Inputs'!$C$25,'General Inputs'!$C$24))</f>
        <v>0.52140604400000001</v>
      </c>
      <c r="J517" s="466">
        <f>'Nameplate by Substation'!H29</f>
        <v>7.6392279748721831E-3</v>
      </c>
      <c r="K517" s="357">
        <v>48.391732673044729</v>
      </c>
      <c r="L517" s="357">
        <v>67.938981386327725</v>
      </c>
      <c r="M517" s="357">
        <v>91.874514766009881</v>
      </c>
      <c r="N517" s="357">
        <v>120.00152365969485</v>
      </c>
      <c r="O517" s="357">
        <v>151.65539774582913</v>
      </c>
      <c r="P517" s="357">
        <v>187.83736938447925</v>
      </c>
      <c r="Q517" s="357">
        <v>228.73841790024358</v>
      </c>
      <c r="R517" s="357">
        <v>276.10703557456969</v>
      </c>
      <c r="S517" s="357">
        <v>332.73275513969912</v>
      </c>
      <c r="T517" s="357">
        <v>395.63356219833582</v>
      </c>
      <c r="U517" s="357">
        <v>465.59093166156254</v>
      </c>
      <c r="V517" s="357">
        <v>534.14571359993192</v>
      </c>
      <c r="W517" s="357">
        <v>591.20624377662739</v>
      </c>
      <c r="X517" s="357">
        <v>642.66727395404064</v>
      </c>
      <c r="Y517" s="357">
        <v>692.13591803190241</v>
      </c>
      <c r="Z517" s="357">
        <v>736.29795310843042</v>
      </c>
      <c r="AA517" s="357">
        <v>772.79217782226067</v>
      </c>
      <c r="AB517" s="357">
        <v>802.42669634084405</v>
      </c>
      <c r="AC517" s="357">
        <v>824.21068904134484</v>
      </c>
      <c r="AD517" s="357">
        <v>841.18032401401047</v>
      </c>
      <c r="AE517" s="357">
        <v>856.25662646596174</v>
      </c>
      <c r="AF517" s="357">
        <v>868.72383103045502</v>
      </c>
      <c r="AG517" s="357">
        <v>878.48828749627273</v>
      </c>
      <c r="AH517" s="357">
        <v>886.60485402730274</v>
      </c>
      <c r="AI517" s="357">
        <v>894.20410275865493</v>
      </c>
      <c r="AJ517" s="357">
        <v>900.93895978494891</v>
      </c>
      <c r="AK517" s="357">
        <v>906.33856442574267</v>
      </c>
      <c r="AL517" s="357">
        <v>911.90849206374185</v>
      </c>
      <c r="AM517" s="357">
        <v>918.91534230118293</v>
      </c>
      <c r="AP517" s="298">
        <v>48.391732673044729</v>
      </c>
      <c r="AQ517" s="298">
        <v>67.938981386327725</v>
      </c>
      <c r="AR517" s="298">
        <v>91.874514766009881</v>
      </c>
      <c r="AS517" s="298">
        <v>120.00152365969485</v>
      </c>
      <c r="AT517" s="298">
        <v>151.65539774582913</v>
      </c>
      <c r="AU517" s="298">
        <v>187.83736938447925</v>
      </c>
      <c r="AV517" s="298">
        <v>228.73841790024358</v>
      </c>
      <c r="AW517" s="298">
        <v>276.10703557456969</v>
      </c>
      <c r="AX517" s="298">
        <v>332.73275513969912</v>
      </c>
      <c r="AY517" s="298">
        <v>395.63356219833582</v>
      </c>
      <c r="AZ517" s="298">
        <v>465.59093166156254</v>
      </c>
      <c r="BA517" s="298">
        <v>534.14571359993192</v>
      </c>
      <c r="BB517" s="298">
        <v>591.20624377662739</v>
      </c>
      <c r="BC517" s="298">
        <v>642.66727395404064</v>
      </c>
      <c r="BD517" s="298">
        <v>692.13591803190241</v>
      </c>
      <c r="BE517" s="298">
        <v>736.29795310843042</v>
      </c>
      <c r="BF517" s="298">
        <v>772.79217782226067</v>
      </c>
      <c r="BG517" s="298">
        <v>802.42669634084405</v>
      </c>
      <c r="BH517" s="298">
        <v>824.21068904134484</v>
      </c>
      <c r="BI517" s="298">
        <v>841.18032401401047</v>
      </c>
      <c r="BJ517" s="298">
        <v>856.25662646596174</v>
      </c>
      <c r="BK517" s="298">
        <v>868.72383103045502</v>
      </c>
      <c r="BL517" s="298">
        <v>878.48828749627273</v>
      </c>
      <c r="BM517" s="298">
        <v>886.60485402730274</v>
      </c>
      <c r="BN517" s="298">
        <v>894.20410275865493</v>
      </c>
      <c r="BO517" s="298">
        <v>900.93895978494891</v>
      </c>
      <c r="BP517" s="298">
        <v>906.33856442574267</v>
      </c>
      <c r="BQ517" s="298">
        <v>911.90849206374185</v>
      </c>
      <c r="BR517" s="298">
        <v>918.91534230118293</v>
      </c>
      <c r="BT517" s="475"/>
      <c r="BU517" s="475"/>
      <c r="BV517" s="475"/>
      <c r="BW517" s="475"/>
      <c r="BX517" s="475"/>
      <c r="BY517" s="475"/>
      <c r="BZ517" s="475"/>
      <c r="CA517" s="475"/>
      <c r="CB517" s="475"/>
      <c r="CC517" s="475"/>
      <c r="CD517" s="475"/>
      <c r="CE517" s="475"/>
      <c r="CF517" s="475"/>
      <c r="CG517" s="475"/>
      <c r="CH517" s="475"/>
      <c r="CI517" s="475"/>
      <c r="CJ517" s="475"/>
      <c r="CK517" s="475"/>
      <c r="CL517" s="475"/>
      <c r="CM517" s="475"/>
      <c r="CN517" s="475"/>
      <c r="CO517" s="475"/>
      <c r="CP517" s="475"/>
      <c r="CQ517" s="475"/>
      <c r="CR517" s="475"/>
      <c r="CS517" s="475"/>
      <c r="CT517" s="475"/>
      <c r="CU517" s="475"/>
      <c r="CV517" s="475"/>
      <c r="CW517" s="475"/>
      <c r="CX517" s="475"/>
      <c r="CY517" s="475"/>
      <c r="CZ517" s="475"/>
    </row>
    <row r="518" spans="1:104" x14ac:dyDescent="0.25">
      <c r="A518" s="353" t="s">
        <v>229</v>
      </c>
      <c r="B518" s="353" t="s">
        <v>491</v>
      </c>
      <c r="C518" s="441">
        <f t="shared" ref="C518:H518" si="267">C30</f>
        <v>20000</v>
      </c>
      <c r="D518" s="441"/>
      <c r="E518" s="441"/>
      <c r="F518" s="441"/>
      <c r="G518" s="441"/>
      <c r="H518" s="441">
        <f t="shared" si="267"/>
        <v>0</v>
      </c>
      <c r="I518" s="470">
        <f>IFERROR(VLOOKUP(B518,Coincidence!$B$2:$E$242,4,FALSE)*IF($G518="Winter",'General Inputs'!$C$25,'General Inputs'!$C$24),IF($G518="Winter",'General Inputs'!$C$25,'General Inputs'!$C$24))</f>
        <v>0.52140604400000001</v>
      </c>
      <c r="J518" s="466">
        <f>'Nameplate by Substation'!H30</f>
        <v>5.6573211561059579E-3</v>
      </c>
      <c r="K518" s="357">
        <v>35.837073318448844</v>
      </c>
      <c r="L518" s="357">
        <v>50.313020894967025</v>
      </c>
      <c r="M518" s="357">
        <v>68.038764885978338</v>
      </c>
      <c r="N518" s="357">
        <v>88.868555932355221</v>
      </c>
      <c r="O518" s="357">
        <v>112.31020895400074</v>
      </c>
      <c r="P518" s="357">
        <v>139.10519848622323</v>
      </c>
      <c r="Q518" s="357">
        <v>169.39495653982041</v>
      </c>
      <c r="R518" s="357">
        <v>204.47434987458254</v>
      </c>
      <c r="S518" s="357">
        <v>246.40920014076923</v>
      </c>
      <c r="T518" s="357">
        <v>292.99114110122588</v>
      </c>
      <c r="U518" s="357">
        <v>344.79890329809308</v>
      </c>
      <c r="V518" s="357">
        <v>395.56796261768443</v>
      </c>
      <c r="W518" s="357">
        <v>437.82481705494746</v>
      </c>
      <c r="X518" s="357">
        <v>475.93489515384834</v>
      </c>
      <c r="Y518" s="357">
        <v>512.5694880245037</v>
      </c>
      <c r="Z518" s="357">
        <v>545.27420846967607</v>
      </c>
      <c r="AA518" s="357">
        <v>572.30044073141073</v>
      </c>
      <c r="AB518" s="357">
        <v>594.24663596444418</v>
      </c>
      <c r="AC518" s="357">
        <v>610.37903090989835</v>
      </c>
      <c r="AD518" s="357">
        <v>622.9460959664774</v>
      </c>
      <c r="AE518" s="357">
        <v>634.11103110099975</v>
      </c>
      <c r="AF518" s="357">
        <v>643.34376775609212</v>
      </c>
      <c r="AG518" s="357">
        <v>650.5749521537366</v>
      </c>
      <c r="AH518" s="357">
        <v>656.58577205621577</v>
      </c>
      <c r="AI518" s="357">
        <v>662.21348610792393</v>
      </c>
      <c r="AJ518" s="357">
        <v>667.20106459930139</v>
      </c>
      <c r="AK518" s="357">
        <v>671.19980605189983</v>
      </c>
      <c r="AL518" s="357">
        <v>675.32468222630916</v>
      </c>
      <c r="AM518" s="357">
        <v>680.51368852594192</v>
      </c>
      <c r="AP518" s="298">
        <v>35.837073318448844</v>
      </c>
      <c r="AQ518" s="298">
        <v>50.313020894967025</v>
      </c>
      <c r="AR518" s="298">
        <v>68.038764885978338</v>
      </c>
      <c r="AS518" s="298">
        <v>88.868555932355221</v>
      </c>
      <c r="AT518" s="298">
        <v>112.31020895400074</v>
      </c>
      <c r="AU518" s="298">
        <v>139.10519848622323</v>
      </c>
      <c r="AV518" s="298">
        <v>169.39495653982041</v>
      </c>
      <c r="AW518" s="298">
        <v>204.47434987458254</v>
      </c>
      <c r="AX518" s="298">
        <v>246.40920014076923</v>
      </c>
      <c r="AY518" s="298">
        <v>292.99114110122588</v>
      </c>
      <c r="AZ518" s="298">
        <v>344.79890329809308</v>
      </c>
      <c r="BA518" s="298">
        <v>395.56796261768443</v>
      </c>
      <c r="BB518" s="298">
        <v>437.82481705494746</v>
      </c>
      <c r="BC518" s="298">
        <v>475.93489515384834</v>
      </c>
      <c r="BD518" s="298">
        <v>512.5694880245037</v>
      </c>
      <c r="BE518" s="298">
        <v>545.27420846967607</v>
      </c>
      <c r="BF518" s="298">
        <v>572.30044073141073</v>
      </c>
      <c r="BG518" s="298">
        <v>594.24663596444418</v>
      </c>
      <c r="BH518" s="298">
        <v>610.37903090989835</v>
      </c>
      <c r="BI518" s="298">
        <v>622.9460959664774</v>
      </c>
      <c r="BJ518" s="298">
        <v>634.11103110099975</v>
      </c>
      <c r="BK518" s="298">
        <v>643.34376775609212</v>
      </c>
      <c r="BL518" s="298">
        <v>650.5749521537366</v>
      </c>
      <c r="BM518" s="298">
        <v>656.58577205621577</v>
      </c>
      <c r="BN518" s="298">
        <v>662.21348610792393</v>
      </c>
      <c r="BO518" s="298">
        <v>667.20106459930139</v>
      </c>
      <c r="BP518" s="298">
        <v>671.19980605189983</v>
      </c>
      <c r="BQ518" s="298">
        <v>675.32468222630916</v>
      </c>
      <c r="BR518" s="298">
        <v>680.51368852594192</v>
      </c>
      <c r="BT518" s="475"/>
      <c r="BU518" s="475"/>
      <c r="BV518" s="475"/>
      <c r="BW518" s="475"/>
      <c r="BX518" s="475"/>
      <c r="BY518" s="475"/>
      <c r="BZ518" s="475"/>
      <c r="CA518" s="475"/>
      <c r="CB518" s="475"/>
      <c r="CC518" s="475"/>
      <c r="CD518" s="475"/>
      <c r="CE518" s="475"/>
      <c r="CF518" s="475"/>
      <c r="CG518" s="475"/>
      <c r="CH518" s="475"/>
      <c r="CI518" s="475"/>
      <c r="CJ518" s="475"/>
      <c r="CK518" s="475"/>
      <c r="CL518" s="475"/>
      <c r="CM518" s="475"/>
      <c r="CN518" s="475"/>
      <c r="CO518" s="475"/>
      <c r="CP518" s="475"/>
      <c r="CQ518" s="475"/>
      <c r="CR518" s="475"/>
      <c r="CS518" s="475"/>
      <c r="CT518" s="475"/>
      <c r="CU518" s="475"/>
      <c r="CV518" s="475"/>
      <c r="CW518" s="475"/>
      <c r="CX518" s="475"/>
      <c r="CY518" s="475"/>
      <c r="CZ518" s="475"/>
    </row>
    <row r="519" spans="1:104" x14ac:dyDescent="0.25">
      <c r="A519" s="353" t="s">
        <v>323</v>
      </c>
      <c r="B519" s="353" t="s">
        <v>323</v>
      </c>
      <c r="C519" s="441">
        <f t="shared" ref="C519:H519" si="268">C31</f>
        <v>20000</v>
      </c>
      <c r="D519" s="441"/>
      <c r="E519" s="441"/>
      <c r="F519" s="441"/>
      <c r="G519" s="441"/>
      <c r="H519" s="441">
        <f t="shared" si="268"/>
        <v>0</v>
      </c>
      <c r="I519" s="470">
        <f>IFERROR(VLOOKUP(B519,Coincidence!$B$2:$E$242,4,FALSE)*IF($G519="Winter",'General Inputs'!$C$25,'General Inputs'!$C$24),IF($G519="Winter",'General Inputs'!$C$25,'General Inputs'!$C$24))</f>
        <v>0.52140604400000001</v>
      </c>
      <c r="J519" s="466">
        <f>'Nameplate by Substation'!H31</f>
        <v>3.9112757805205975E-3</v>
      </c>
      <c r="K519" s="357">
        <v>24.776510480389739</v>
      </c>
      <c r="L519" s="357">
        <v>34.7846789392392</v>
      </c>
      <c r="M519" s="357">
        <v>47.039644010282196</v>
      </c>
      <c r="N519" s="357">
        <v>61.440639637880047</v>
      </c>
      <c r="O519" s="357">
        <v>77.647386115401815</v>
      </c>
      <c r="P519" s="357">
        <v>96.17251323914148</v>
      </c>
      <c r="Q519" s="357">
        <v>117.11380219972961</v>
      </c>
      <c r="R519" s="357">
        <v>141.36647899845173</v>
      </c>
      <c r="S519" s="357">
        <v>170.35878112873965</v>
      </c>
      <c r="T519" s="357">
        <v>202.56392070997612</v>
      </c>
      <c r="U519" s="357">
        <v>238.38201198182722</v>
      </c>
      <c r="V519" s="357">
        <v>273.48198008284487</v>
      </c>
      <c r="W519" s="357">
        <v>302.69690473725768</v>
      </c>
      <c r="X519" s="357">
        <v>329.04489194691075</v>
      </c>
      <c r="Y519" s="357">
        <v>354.3727798059154</v>
      </c>
      <c r="Z519" s="357">
        <v>376.98369006824669</v>
      </c>
      <c r="AA519" s="357">
        <v>395.66869040094957</v>
      </c>
      <c r="AB519" s="357">
        <v>410.84152919177825</v>
      </c>
      <c r="AC519" s="357">
        <v>421.99490795371156</v>
      </c>
      <c r="AD519" s="357">
        <v>430.68334119476469</v>
      </c>
      <c r="AE519" s="357">
        <v>438.40239040158025</v>
      </c>
      <c r="AF519" s="357">
        <v>444.78558454427304</v>
      </c>
      <c r="AG519" s="357">
        <v>449.784974824328</v>
      </c>
      <c r="AH519" s="357">
        <v>453.9406473868205</v>
      </c>
      <c r="AI519" s="357">
        <v>457.83145384145928</v>
      </c>
      <c r="AJ519" s="357">
        <v>461.27969275498032</v>
      </c>
      <c r="AK519" s="357">
        <v>464.04428401019504</v>
      </c>
      <c r="AL519" s="357">
        <v>466.89608044059588</v>
      </c>
      <c r="AM519" s="357">
        <v>470.48357955982419</v>
      </c>
      <c r="AP519" s="298">
        <v>24.776510480389739</v>
      </c>
      <c r="AQ519" s="298">
        <v>34.7846789392392</v>
      </c>
      <c r="AR519" s="298">
        <v>47.039644010282196</v>
      </c>
      <c r="AS519" s="298">
        <v>61.440639637880047</v>
      </c>
      <c r="AT519" s="298">
        <v>77.647386115401815</v>
      </c>
      <c r="AU519" s="298">
        <v>96.17251323914148</v>
      </c>
      <c r="AV519" s="298">
        <v>117.11380219972961</v>
      </c>
      <c r="AW519" s="298">
        <v>141.36647899845173</v>
      </c>
      <c r="AX519" s="298">
        <v>170.35878112873965</v>
      </c>
      <c r="AY519" s="298">
        <v>202.56392070997612</v>
      </c>
      <c r="AZ519" s="298">
        <v>238.38201198182722</v>
      </c>
      <c r="BA519" s="298">
        <v>273.48198008284487</v>
      </c>
      <c r="BB519" s="298">
        <v>302.69690473725768</v>
      </c>
      <c r="BC519" s="298">
        <v>329.04489194691075</v>
      </c>
      <c r="BD519" s="298">
        <v>354.3727798059154</v>
      </c>
      <c r="BE519" s="298">
        <v>376.98369006824669</v>
      </c>
      <c r="BF519" s="298">
        <v>395.66869040094957</v>
      </c>
      <c r="BG519" s="298">
        <v>410.84152919177825</v>
      </c>
      <c r="BH519" s="298">
        <v>421.99490795371156</v>
      </c>
      <c r="BI519" s="298">
        <v>430.68334119476469</v>
      </c>
      <c r="BJ519" s="298">
        <v>438.40239040158025</v>
      </c>
      <c r="BK519" s="298">
        <v>444.78558454427304</v>
      </c>
      <c r="BL519" s="298">
        <v>449.784974824328</v>
      </c>
      <c r="BM519" s="298">
        <v>453.9406473868205</v>
      </c>
      <c r="BN519" s="298">
        <v>457.83145384145928</v>
      </c>
      <c r="BO519" s="298">
        <v>461.27969275498032</v>
      </c>
      <c r="BP519" s="298">
        <v>464.04428401019504</v>
      </c>
      <c r="BQ519" s="298">
        <v>466.89608044059588</v>
      </c>
      <c r="BR519" s="298">
        <v>470.48357955982419</v>
      </c>
      <c r="BT519" s="475"/>
      <c r="BU519" s="475"/>
      <c r="BV519" s="475"/>
      <c r="BW519" s="475"/>
      <c r="BX519" s="475"/>
      <c r="BY519" s="475"/>
      <c r="BZ519" s="475"/>
      <c r="CA519" s="475"/>
      <c r="CB519" s="475"/>
      <c r="CC519" s="475"/>
      <c r="CD519" s="475"/>
      <c r="CE519" s="475"/>
      <c r="CF519" s="475"/>
      <c r="CG519" s="475"/>
      <c r="CH519" s="475"/>
      <c r="CI519" s="475"/>
      <c r="CJ519" s="475"/>
      <c r="CK519" s="475"/>
      <c r="CL519" s="475"/>
      <c r="CM519" s="475"/>
      <c r="CN519" s="475"/>
      <c r="CO519" s="475"/>
      <c r="CP519" s="475"/>
      <c r="CQ519" s="475"/>
      <c r="CR519" s="475"/>
      <c r="CS519" s="475"/>
      <c r="CT519" s="475"/>
      <c r="CU519" s="475"/>
      <c r="CV519" s="475"/>
      <c r="CW519" s="475"/>
      <c r="CX519" s="475"/>
      <c r="CY519" s="475"/>
      <c r="CZ519" s="475"/>
    </row>
    <row r="520" spans="1:104" x14ac:dyDescent="0.25">
      <c r="A520" s="353" t="s">
        <v>230</v>
      </c>
      <c r="B520" s="353" t="s">
        <v>479</v>
      </c>
      <c r="C520" s="441">
        <f t="shared" ref="C520:H520" si="269">C32</f>
        <v>20000</v>
      </c>
      <c r="D520" s="441"/>
      <c r="E520" s="441"/>
      <c r="F520" s="441"/>
      <c r="G520" s="441"/>
      <c r="H520" s="441">
        <f t="shared" si="269"/>
        <v>0</v>
      </c>
      <c r="I520" s="470">
        <f>IFERROR(VLOOKUP(B520,Coincidence!$B$2:$E$242,4,FALSE)*IF($G520="Winter",'General Inputs'!$C$25,'General Inputs'!$C$24),IF($G520="Winter",'General Inputs'!$C$25,'General Inputs'!$C$24))</f>
        <v>0.52140604400000001</v>
      </c>
      <c r="J520" s="466">
        <f>'Nameplate by Substation'!H32</f>
        <v>6.1184246883908243E-3</v>
      </c>
      <c r="K520" s="357">
        <v>0</v>
      </c>
      <c r="L520" s="357">
        <v>0</v>
      </c>
      <c r="M520" s="357">
        <v>0</v>
      </c>
      <c r="N520" s="357">
        <v>0</v>
      </c>
      <c r="O520" s="357">
        <v>0</v>
      </c>
      <c r="P520" s="357">
        <v>0</v>
      </c>
      <c r="Q520" s="357">
        <v>0</v>
      </c>
      <c r="R520" s="357">
        <v>0</v>
      </c>
      <c r="S520" s="357">
        <v>0</v>
      </c>
      <c r="T520" s="357">
        <v>0</v>
      </c>
      <c r="U520" s="357">
        <v>0</v>
      </c>
      <c r="V520" s="357">
        <v>0</v>
      </c>
      <c r="W520" s="357">
        <v>0</v>
      </c>
      <c r="X520" s="357">
        <v>0</v>
      </c>
      <c r="Y520" s="357">
        <v>0</v>
      </c>
      <c r="Z520" s="357">
        <v>0</v>
      </c>
      <c r="AA520" s="357">
        <v>0</v>
      </c>
      <c r="AB520" s="357">
        <v>0</v>
      </c>
      <c r="AC520" s="357">
        <v>0</v>
      </c>
      <c r="AD520" s="357">
        <v>0</v>
      </c>
      <c r="AE520" s="357">
        <v>0</v>
      </c>
      <c r="AF520" s="357">
        <v>0</v>
      </c>
      <c r="AG520" s="357">
        <v>0</v>
      </c>
      <c r="AH520" s="357">
        <v>0</v>
      </c>
      <c r="AI520" s="357">
        <v>0</v>
      </c>
      <c r="AJ520" s="357">
        <v>0</v>
      </c>
      <c r="AK520" s="357">
        <v>0</v>
      </c>
      <c r="AL520" s="357">
        <v>0</v>
      </c>
      <c r="AM520" s="357">
        <v>0</v>
      </c>
      <c r="AP520" s="298">
        <v>0</v>
      </c>
      <c r="AQ520" s="298">
        <v>0</v>
      </c>
      <c r="AR520" s="298">
        <v>0</v>
      </c>
      <c r="AS520" s="298">
        <v>0</v>
      </c>
      <c r="AT520" s="298">
        <v>0</v>
      </c>
      <c r="AU520" s="298">
        <v>0</v>
      </c>
      <c r="AV520" s="298">
        <v>0</v>
      </c>
      <c r="AW520" s="298">
        <v>0</v>
      </c>
      <c r="AX520" s="298">
        <v>0</v>
      </c>
      <c r="AY520" s="298">
        <v>0</v>
      </c>
      <c r="AZ520" s="298">
        <v>0</v>
      </c>
      <c r="BA520" s="298">
        <v>0</v>
      </c>
      <c r="BB520" s="298">
        <v>0</v>
      </c>
      <c r="BC520" s="298">
        <v>0</v>
      </c>
      <c r="BD520" s="298">
        <v>0</v>
      </c>
      <c r="BE520" s="298">
        <v>0</v>
      </c>
      <c r="BF520" s="298">
        <v>0</v>
      </c>
      <c r="BG520" s="298">
        <v>0</v>
      </c>
      <c r="BH520" s="298">
        <v>0</v>
      </c>
      <c r="BI520" s="298">
        <v>0</v>
      </c>
      <c r="BJ520" s="298">
        <v>0</v>
      </c>
      <c r="BK520" s="298">
        <v>0</v>
      </c>
      <c r="BL520" s="298">
        <v>0</v>
      </c>
      <c r="BM520" s="298">
        <v>0</v>
      </c>
      <c r="BN520" s="298">
        <v>0</v>
      </c>
      <c r="BO520" s="298">
        <v>0</v>
      </c>
      <c r="BP520" s="298">
        <v>0</v>
      </c>
      <c r="BQ520" s="298">
        <v>0</v>
      </c>
      <c r="BR520" s="298">
        <v>0</v>
      </c>
      <c r="BT520" s="475"/>
      <c r="BU520" s="475"/>
      <c r="BV520" s="475"/>
      <c r="BW520" s="475"/>
      <c r="BX520" s="475"/>
      <c r="BY520" s="475"/>
      <c r="BZ520" s="475"/>
      <c r="CA520" s="475"/>
      <c r="CB520" s="475"/>
      <c r="CC520" s="475"/>
      <c r="CD520" s="475"/>
      <c r="CE520" s="475"/>
      <c r="CF520" s="475"/>
      <c r="CG520" s="475"/>
      <c r="CH520" s="475"/>
      <c r="CI520" s="475"/>
      <c r="CJ520" s="475"/>
      <c r="CK520" s="475"/>
      <c r="CL520" s="475"/>
      <c r="CM520" s="475"/>
      <c r="CN520" s="475"/>
      <c r="CO520" s="475"/>
      <c r="CP520" s="475"/>
      <c r="CQ520" s="475"/>
      <c r="CR520" s="475"/>
      <c r="CS520" s="475"/>
      <c r="CT520" s="475"/>
      <c r="CU520" s="475"/>
      <c r="CV520" s="475"/>
      <c r="CW520" s="475"/>
      <c r="CX520" s="475"/>
      <c r="CY520" s="475"/>
      <c r="CZ520" s="475"/>
    </row>
    <row r="521" spans="1:104" x14ac:dyDescent="0.25">
      <c r="A521" s="353" t="s">
        <v>230</v>
      </c>
      <c r="B521" s="353" t="s">
        <v>422</v>
      </c>
      <c r="C521" s="441">
        <f t="shared" ref="C521:H521" si="270">C33</f>
        <v>20000</v>
      </c>
      <c r="D521" s="441"/>
      <c r="E521" s="441"/>
      <c r="F521" s="441"/>
      <c r="G521" s="441"/>
      <c r="H521" s="441">
        <f t="shared" si="270"/>
        <v>0</v>
      </c>
      <c r="I521" s="470">
        <f>IFERROR(VLOOKUP(B521,Coincidence!$B$2:$E$242,4,FALSE)*IF($G521="Winter",'General Inputs'!$C$25,'General Inputs'!$C$24),IF($G521="Winter",'General Inputs'!$C$25,'General Inputs'!$C$24))</f>
        <v>0.52140604400000001</v>
      </c>
      <c r="J521" s="466">
        <f>'Nameplate by Substation'!H33</f>
        <v>5.7126535799801419E-3</v>
      </c>
      <c r="K521" s="357">
        <v>0</v>
      </c>
      <c r="L521" s="357">
        <v>0</v>
      </c>
      <c r="M521" s="357">
        <v>0</v>
      </c>
      <c r="N521" s="357">
        <v>0</v>
      </c>
      <c r="O521" s="357">
        <v>0</v>
      </c>
      <c r="P521" s="357">
        <v>0</v>
      </c>
      <c r="Q521" s="357">
        <v>0</v>
      </c>
      <c r="R521" s="357">
        <v>0</v>
      </c>
      <c r="S521" s="357">
        <v>0</v>
      </c>
      <c r="T521" s="357">
        <v>0</v>
      </c>
      <c r="U521" s="357">
        <v>0</v>
      </c>
      <c r="V521" s="357">
        <v>0</v>
      </c>
      <c r="W521" s="357">
        <v>0</v>
      </c>
      <c r="X521" s="357">
        <v>0</v>
      </c>
      <c r="Y521" s="357">
        <v>0</v>
      </c>
      <c r="Z521" s="357">
        <v>0</v>
      </c>
      <c r="AA521" s="357">
        <v>0</v>
      </c>
      <c r="AB521" s="357">
        <v>0</v>
      </c>
      <c r="AC521" s="357">
        <v>0</v>
      </c>
      <c r="AD521" s="357">
        <v>0</v>
      </c>
      <c r="AE521" s="357">
        <v>0</v>
      </c>
      <c r="AF521" s="357">
        <v>0</v>
      </c>
      <c r="AG521" s="357">
        <v>0</v>
      </c>
      <c r="AH521" s="357">
        <v>0</v>
      </c>
      <c r="AI521" s="357">
        <v>0</v>
      </c>
      <c r="AJ521" s="357">
        <v>0</v>
      </c>
      <c r="AK521" s="357">
        <v>0</v>
      </c>
      <c r="AL521" s="357">
        <v>0</v>
      </c>
      <c r="AM521" s="357">
        <v>0</v>
      </c>
      <c r="AP521" s="298">
        <v>0</v>
      </c>
      <c r="AQ521" s="298">
        <v>0</v>
      </c>
      <c r="AR521" s="298">
        <v>0</v>
      </c>
      <c r="AS521" s="298">
        <v>0</v>
      </c>
      <c r="AT521" s="298">
        <v>0</v>
      </c>
      <c r="AU521" s="298">
        <v>0</v>
      </c>
      <c r="AV521" s="298">
        <v>0</v>
      </c>
      <c r="AW521" s="298">
        <v>0</v>
      </c>
      <c r="AX521" s="298">
        <v>0</v>
      </c>
      <c r="AY521" s="298">
        <v>0</v>
      </c>
      <c r="AZ521" s="298">
        <v>0</v>
      </c>
      <c r="BA521" s="298">
        <v>0</v>
      </c>
      <c r="BB521" s="298">
        <v>0</v>
      </c>
      <c r="BC521" s="298">
        <v>0</v>
      </c>
      <c r="BD521" s="298">
        <v>0</v>
      </c>
      <c r="BE521" s="298">
        <v>0</v>
      </c>
      <c r="BF521" s="298">
        <v>0</v>
      </c>
      <c r="BG521" s="298">
        <v>0</v>
      </c>
      <c r="BH521" s="298">
        <v>0</v>
      </c>
      <c r="BI521" s="298">
        <v>0</v>
      </c>
      <c r="BJ521" s="298">
        <v>0</v>
      </c>
      <c r="BK521" s="298">
        <v>0</v>
      </c>
      <c r="BL521" s="298">
        <v>0</v>
      </c>
      <c r="BM521" s="298">
        <v>0</v>
      </c>
      <c r="BN521" s="298">
        <v>0</v>
      </c>
      <c r="BO521" s="298">
        <v>0</v>
      </c>
      <c r="BP521" s="298">
        <v>0</v>
      </c>
      <c r="BQ521" s="298">
        <v>0</v>
      </c>
      <c r="BR521" s="298">
        <v>0</v>
      </c>
      <c r="BT521" s="475"/>
      <c r="BU521" s="475"/>
      <c r="BV521" s="475"/>
      <c r="BW521" s="475"/>
      <c r="BX521" s="475"/>
      <c r="BY521" s="475"/>
      <c r="BZ521" s="475"/>
      <c r="CA521" s="475"/>
      <c r="CB521" s="475"/>
      <c r="CC521" s="475"/>
      <c r="CD521" s="475"/>
      <c r="CE521" s="475"/>
      <c r="CF521" s="475"/>
      <c r="CG521" s="475"/>
      <c r="CH521" s="475"/>
      <c r="CI521" s="475"/>
      <c r="CJ521" s="475"/>
      <c r="CK521" s="475"/>
      <c r="CL521" s="475"/>
      <c r="CM521" s="475"/>
      <c r="CN521" s="475"/>
      <c r="CO521" s="475"/>
      <c r="CP521" s="475"/>
      <c r="CQ521" s="475"/>
      <c r="CR521" s="475"/>
      <c r="CS521" s="475"/>
      <c r="CT521" s="475"/>
      <c r="CU521" s="475"/>
      <c r="CV521" s="475"/>
      <c r="CW521" s="475"/>
      <c r="CX521" s="475"/>
      <c r="CY521" s="475"/>
      <c r="CZ521" s="475"/>
    </row>
    <row r="522" spans="1:104" x14ac:dyDescent="0.25">
      <c r="A522" s="353" t="s">
        <v>231</v>
      </c>
      <c r="B522" s="353" t="s">
        <v>464</v>
      </c>
      <c r="C522" s="441">
        <f t="shared" ref="C522:H522" si="271">C34</f>
        <v>25000</v>
      </c>
      <c r="D522" s="441"/>
      <c r="E522" s="441"/>
      <c r="F522" s="441"/>
      <c r="G522" s="441"/>
      <c r="H522" s="441">
        <f t="shared" si="271"/>
        <v>0</v>
      </c>
      <c r="I522" s="470">
        <f>IFERROR(VLOOKUP(B522,Coincidence!$B$2:$E$242,4,FALSE)*IF($G522="Winter",'General Inputs'!$C$25,'General Inputs'!$C$24),IF($G522="Winter",'General Inputs'!$C$25,'General Inputs'!$C$24))</f>
        <v>0.52140604400000001</v>
      </c>
      <c r="J522" s="466">
        <f>'Nameplate by Substation'!H34</f>
        <v>3.1690898764328269E-3</v>
      </c>
      <c r="K522" s="357">
        <v>20.07503253229665</v>
      </c>
      <c r="L522" s="357">
        <v>28.184096460371951</v>
      </c>
      <c r="M522" s="357">
        <v>38.113615093678597</v>
      </c>
      <c r="N522" s="357">
        <v>49.781943285023679</v>
      </c>
      <c r="O522" s="357">
        <v>62.913371257354335</v>
      </c>
      <c r="P522" s="357">
        <v>77.923254508200017</v>
      </c>
      <c r="Q522" s="357">
        <v>94.890819714154674</v>
      </c>
      <c r="R522" s="357">
        <v>114.54141886188276</v>
      </c>
      <c r="S522" s="357">
        <v>138.03227359351922</v>
      </c>
      <c r="T522" s="357">
        <v>164.12631235302038</v>
      </c>
      <c r="U522" s="357">
        <v>193.14772552160596</v>
      </c>
      <c r="V522" s="357">
        <v>221.58728330631538</v>
      </c>
      <c r="W522" s="357">
        <v>245.25851672435996</v>
      </c>
      <c r="X522" s="357">
        <v>266.60682970866696</v>
      </c>
      <c r="Y522" s="357">
        <v>287.12861275581224</v>
      </c>
      <c r="Z522" s="357">
        <v>305.44897951853312</v>
      </c>
      <c r="AA522" s="357">
        <v>320.58839916529394</v>
      </c>
      <c r="AB522" s="357">
        <v>332.88210907146737</v>
      </c>
      <c r="AC522" s="357">
        <v>341.91907340379555</v>
      </c>
      <c r="AD522" s="357">
        <v>348.95882906700245</v>
      </c>
      <c r="AE522" s="357">
        <v>355.21314660166382</v>
      </c>
      <c r="AF522" s="357">
        <v>360.38509485385794</v>
      </c>
      <c r="AG522" s="357">
        <v>364.43582357101076</v>
      </c>
      <c r="AH522" s="357">
        <v>367.80293460755638</v>
      </c>
      <c r="AI522" s="357">
        <v>370.95543932429467</v>
      </c>
      <c r="AJ522" s="357">
        <v>373.74935610377236</v>
      </c>
      <c r="AK522" s="357">
        <v>375.98935109543453</v>
      </c>
      <c r="AL522" s="357">
        <v>378.30000360483842</v>
      </c>
      <c r="AM522" s="357">
        <v>381.20675520672751</v>
      </c>
      <c r="AP522" s="298">
        <v>20.07503253229665</v>
      </c>
      <c r="AQ522" s="298">
        <v>28.184096460371951</v>
      </c>
      <c r="AR522" s="298">
        <v>38.113615093678597</v>
      </c>
      <c r="AS522" s="298">
        <v>49.781943285023679</v>
      </c>
      <c r="AT522" s="298">
        <v>62.913371257354335</v>
      </c>
      <c r="AU522" s="298">
        <v>77.923254508200017</v>
      </c>
      <c r="AV522" s="298">
        <v>94.890819714154674</v>
      </c>
      <c r="AW522" s="298">
        <v>114.54141886188276</v>
      </c>
      <c r="AX522" s="298">
        <v>138.03227359351922</v>
      </c>
      <c r="AY522" s="298">
        <v>164.12631235302038</v>
      </c>
      <c r="AZ522" s="298">
        <v>193.14772552160596</v>
      </c>
      <c r="BA522" s="298">
        <v>221.58728330631538</v>
      </c>
      <c r="BB522" s="298">
        <v>245.25851672435996</v>
      </c>
      <c r="BC522" s="298">
        <v>266.60682970866696</v>
      </c>
      <c r="BD522" s="298">
        <v>287.12861275581224</v>
      </c>
      <c r="BE522" s="298">
        <v>305.44897951853312</v>
      </c>
      <c r="BF522" s="298">
        <v>320.58839916529394</v>
      </c>
      <c r="BG522" s="298">
        <v>332.88210907146737</v>
      </c>
      <c r="BH522" s="298">
        <v>341.91907340379555</v>
      </c>
      <c r="BI522" s="298">
        <v>348.95882906700245</v>
      </c>
      <c r="BJ522" s="298">
        <v>355.21314660166382</v>
      </c>
      <c r="BK522" s="298">
        <v>360.38509485385794</v>
      </c>
      <c r="BL522" s="298">
        <v>364.43582357101076</v>
      </c>
      <c r="BM522" s="298">
        <v>367.80293460755638</v>
      </c>
      <c r="BN522" s="298">
        <v>370.95543932429467</v>
      </c>
      <c r="BO522" s="298">
        <v>373.74935610377236</v>
      </c>
      <c r="BP522" s="298">
        <v>375.98935109543453</v>
      </c>
      <c r="BQ522" s="298">
        <v>378.30000360483842</v>
      </c>
      <c r="BR522" s="298">
        <v>381.20675520672751</v>
      </c>
      <c r="BT522" s="475"/>
      <c r="BU522" s="475"/>
      <c r="BV522" s="475"/>
      <c r="BW522" s="475"/>
      <c r="BX522" s="475"/>
      <c r="BY522" s="475"/>
      <c r="BZ522" s="475"/>
      <c r="CA522" s="475"/>
      <c r="CB522" s="475"/>
      <c r="CC522" s="475"/>
      <c r="CD522" s="475"/>
      <c r="CE522" s="475"/>
      <c r="CF522" s="475"/>
      <c r="CG522" s="475"/>
      <c r="CH522" s="475"/>
      <c r="CI522" s="475"/>
      <c r="CJ522" s="475"/>
      <c r="CK522" s="475"/>
      <c r="CL522" s="475"/>
      <c r="CM522" s="475"/>
      <c r="CN522" s="475"/>
      <c r="CO522" s="475"/>
      <c r="CP522" s="475"/>
      <c r="CQ522" s="475"/>
      <c r="CR522" s="475"/>
      <c r="CS522" s="475"/>
      <c r="CT522" s="475"/>
      <c r="CU522" s="475"/>
      <c r="CV522" s="475"/>
      <c r="CW522" s="475"/>
      <c r="CX522" s="475"/>
      <c r="CY522" s="475"/>
      <c r="CZ522" s="475"/>
    </row>
    <row r="523" spans="1:104" x14ac:dyDescent="0.25">
      <c r="A523" s="353" t="s">
        <v>231</v>
      </c>
      <c r="B523" s="353" t="s">
        <v>450</v>
      </c>
      <c r="C523" s="441">
        <f t="shared" ref="C523:H523" si="272">C35</f>
        <v>25000</v>
      </c>
      <c r="D523" s="441"/>
      <c r="E523" s="441"/>
      <c r="F523" s="441"/>
      <c r="G523" s="441"/>
      <c r="H523" s="441">
        <f t="shared" si="272"/>
        <v>0</v>
      </c>
      <c r="I523" s="470">
        <f>IFERROR(VLOOKUP(B523,Coincidence!$B$2:$E$242,4,FALSE)*IF($G523="Winter",'General Inputs'!$C$25,'General Inputs'!$C$24),IF($G523="Winter",'General Inputs'!$C$25,'General Inputs'!$C$24))</f>
        <v>0.52140604400000001</v>
      </c>
      <c r="J523" s="466">
        <f>'Nameplate by Substation'!H35</f>
        <v>2.3947871619732952E-3</v>
      </c>
      <c r="K523" s="357">
        <v>15.170106263649</v>
      </c>
      <c r="L523" s="357">
        <v>21.297885199484778</v>
      </c>
      <c r="M523" s="357">
        <v>28.801327725508511</v>
      </c>
      <c r="N523" s="357">
        <v>37.618737027190257</v>
      </c>
      <c r="O523" s="357">
        <v>47.54176740899554</v>
      </c>
      <c r="P523" s="357">
        <v>58.884290692779466</v>
      </c>
      <c r="Q523" s="357">
        <v>71.706176126619795</v>
      </c>
      <c r="R523" s="357">
        <v>86.555550678607233</v>
      </c>
      <c r="S523" s="357">
        <v>104.30689239770821</v>
      </c>
      <c r="T523" s="357">
        <v>124.0253830249372</v>
      </c>
      <c r="U523" s="357">
        <v>145.9560036095076</v>
      </c>
      <c r="V523" s="357">
        <v>167.44693334977796</v>
      </c>
      <c r="W523" s="357">
        <v>185.33458188861167</v>
      </c>
      <c r="X523" s="357">
        <v>201.46686839925891</v>
      </c>
      <c r="Y523" s="357">
        <v>216.97457076755637</v>
      </c>
      <c r="Z523" s="357">
        <v>230.8187281870963</v>
      </c>
      <c r="AA523" s="357">
        <v>242.25913828067141</v>
      </c>
      <c r="AB523" s="357">
        <v>251.54912998310527</v>
      </c>
      <c r="AC523" s="357">
        <v>258.37809571462634</v>
      </c>
      <c r="AD523" s="357">
        <v>263.69783013145303</v>
      </c>
      <c r="AE523" s="357">
        <v>268.42403226610833</v>
      </c>
      <c r="AF523" s="357">
        <v>272.33232005840233</v>
      </c>
      <c r="AG523" s="357">
        <v>275.39333552552853</v>
      </c>
      <c r="AH523" s="357">
        <v>277.93776140098987</v>
      </c>
      <c r="AI523" s="357">
        <v>280.32001565002457</v>
      </c>
      <c r="AJ523" s="357">
        <v>282.43129563765507</v>
      </c>
      <c r="AK523" s="357">
        <v>284.12399337046764</v>
      </c>
      <c r="AL523" s="357">
        <v>285.87008489234336</v>
      </c>
      <c r="AM523" s="357">
        <v>288.06663080636611</v>
      </c>
      <c r="AP523" s="298">
        <v>15.170106263649</v>
      </c>
      <c r="AQ523" s="298">
        <v>21.297885199484778</v>
      </c>
      <c r="AR523" s="298">
        <v>28.801327725508511</v>
      </c>
      <c r="AS523" s="298">
        <v>37.618737027190257</v>
      </c>
      <c r="AT523" s="298">
        <v>47.54176740899554</v>
      </c>
      <c r="AU523" s="298">
        <v>58.884290692779466</v>
      </c>
      <c r="AV523" s="298">
        <v>71.706176126619795</v>
      </c>
      <c r="AW523" s="298">
        <v>86.555550678607233</v>
      </c>
      <c r="AX523" s="298">
        <v>104.30689239770821</v>
      </c>
      <c r="AY523" s="298">
        <v>124.0253830249372</v>
      </c>
      <c r="AZ523" s="298">
        <v>145.9560036095076</v>
      </c>
      <c r="BA523" s="298">
        <v>167.44693334977796</v>
      </c>
      <c r="BB523" s="298">
        <v>185.33458188861167</v>
      </c>
      <c r="BC523" s="298">
        <v>201.46686839925891</v>
      </c>
      <c r="BD523" s="298">
        <v>216.97457076755637</v>
      </c>
      <c r="BE523" s="298">
        <v>230.8187281870963</v>
      </c>
      <c r="BF523" s="298">
        <v>242.25913828067141</v>
      </c>
      <c r="BG523" s="298">
        <v>251.54912998310527</v>
      </c>
      <c r="BH523" s="298">
        <v>258.37809571462634</v>
      </c>
      <c r="BI523" s="298">
        <v>263.69783013145303</v>
      </c>
      <c r="BJ523" s="298">
        <v>268.42403226610833</v>
      </c>
      <c r="BK523" s="298">
        <v>272.33232005840233</v>
      </c>
      <c r="BL523" s="298">
        <v>275.39333552552853</v>
      </c>
      <c r="BM523" s="298">
        <v>277.93776140098987</v>
      </c>
      <c r="BN523" s="298">
        <v>280.32001565002457</v>
      </c>
      <c r="BO523" s="298">
        <v>282.43129563765507</v>
      </c>
      <c r="BP523" s="298">
        <v>284.12399337046764</v>
      </c>
      <c r="BQ523" s="298">
        <v>285.87008489234336</v>
      </c>
      <c r="BR523" s="298">
        <v>288.06663080636611</v>
      </c>
      <c r="BT523" s="475"/>
      <c r="BU523" s="475"/>
      <c r="BV523" s="475"/>
      <c r="BW523" s="475"/>
      <c r="BX523" s="475"/>
      <c r="BY523" s="475"/>
      <c r="BZ523" s="475"/>
      <c r="CA523" s="475"/>
      <c r="CB523" s="475"/>
      <c r="CC523" s="475"/>
      <c r="CD523" s="475"/>
      <c r="CE523" s="475"/>
      <c r="CF523" s="475"/>
      <c r="CG523" s="475"/>
      <c r="CH523" s="475"/>
      <c r="CI523" s="475"/>
      <c r="CJ523" s="475"/>
      <c r="CK523" s="475"/>
      <c r="CL523" s="475"/>
      <c r="CM523" s="475"/>
      <c r="CN523" s="475"/>
      <c r="CO523" s="475"/>
      <c r="CP523" s="475"/>
      <c r="CQ523" s="475"/>
      <c r="CR523" s="475"/>
      <c r="CS523" s="475"/>
      <c r="CT523" s="475"/>
      <c r="CU523" s="475"/>
      <c r="CV523" s="475"/>
      <c r="CW523" s="475"/>
      <c r="CX523" s="475"/>
      <c r="CY523" s="475"/>
      <c r="CZ523" s="475"/>
    </row>
    <row r="524" spans="1:104" x14ac:dyDescent="0.25">
      <c r="A524" s="353" t="s">
        <v>842</v>
      </c>
      <c r="B524" s="353" t="s">
        <v>416</v>
      </c>
      <c r="C524" s="441">
        <f t="shared" ref="C524:H524" si="273">C36</f>
        <v>20000</v>
      </c>
      <c r="D524" s="441"/>
      <c r="E524" s="441"/>
      <c r="F524" s="441"/>
      <c r="G524" s="441"/>
      <c r="H524" s="441">
        <f t="shared" si="273"/>
        <v>0</v>
      </c>
      <c r="I524" s="470">
        <f>IFERROR(VLOOKUP(B524,Coincidence!$B$2:$E$242,4,FALSE)*IF($G524="Winter",'General Inputs'!$C$25,'General Inputs'!$C$24),IF($G524="Winter",'General Inputs'!$C$25,'General Inputs'!$C$24))</f>
        <v>0.52140604400000001</v>
      </c>
      <c r="J524" s="466">
        <f>'Nameplate by Substation'!H36</f>
        <v>6.3556538005186014E-4</v>
      </c>
      <c r="K524" s="357">
        <v>0</v>
      </c>
      <c r="L524" s="357">
        <v>0</v>
      </c>
      <c r="M524" s="357">
        <v>0</v>
      </c>
      <c r="N524" s="357">
        <v>0</v>
      </c>
      <c r="O524" s="357">
        <v>0</v>
      </c>
      <c r="P524" s="357">
        <v>0</v>
      </c>
      <c r="Q524" s="357">
        <v>0</v>
      </c>
      <c r="R524" s="357">
        <v>0</v>
      </c>
      <c r="S524" s="357">
        <v>0</v>
      </c>
      <c r="T524" s="357">
        <v>0</v>
      </c>
      <c r="U524" s="357">
        <v>0</v>
      </c>
      <c r="V524" s="357">
        <v>0</v>
      </c>
      <c r="W524" s="357">
        <v>0</v>
      </c>
      <c r="X524" s="357">
        <v>0</v>
      </c>
      <c r="Y524" s="357">
        <v>0</v>
      </c>
      <c r="Z524" s="357">
        <v>0</v>
      </c>
      <c r="AA524" s="357">
        <v>0</v>
      </c>
      <c r="AB524" s="357">
        <v>0</v>
      </c>
      <c r="AC524" s="357">
        <v>0</v>
      </c>
      <c r="AD524" s="357">
        <v>0</v>
      </c>
      <c r="AE524" s="357">
        <v>0</v>
      </c>
      <c r="AF524" s="357">
        <v>0</v>
      </c>
      <c r="AG524" s="357">
        <v>0</v>
      </c>
      <c r="AH524" s="357">
        <v>0</v>
      </c>
      <c r="AI524" s="357">
        <v>0</v>
      </c>
      <c r="AJ524" s="357">
        <v>0</v>
      </c>
      <c r="AK524" s="357">
        <v>0</v>
      </c>
      <c r="AL524" s="357">
        <v>0</v>
      </c>
      <c r="AM524" s="357">
        <v>0</v>
      </c>
      <c r="AP524" s="298">
        <v>0</v>
      </c>
      <c r="AQ524" s="298">
        <v>0</v>
      </c>
      <c r="AR524" s="298">
        <v>0</v>
      </c>
      <c r="AS524" s="298">
        <v>0</v>
      </c>
      <c r="AT524" s="298">
        <v>0</v>
      </c>
      <c r="AU524" s="298">
        <v>0</v>
      </c>
      <c r="AV524" s="298">
        <v>0</v>
      </c>
      <c r="AW524" s="298">
        <v>0</v>
      </c>
      <c r="AX524" s="298">
        <v>0</v>
      </c>
      <c r="AY524" s="298">
        <v>0</v>
      </c>
      <c r="AZ524" s="298">
        <v>0</v>
      </c>
      <c r="BA524" s="298">
        <v>0</v>
      </c>
      <c r="BB524" s="298">
        <v>0</v>
      </c>
      <c r="BC524" s="298">
        <v>0</v>
      </c>
      <c r="BD524" s="298">
        <v>0</v>
      </c>
      <c r="BE524" s="298">
        <v>0</v>
      </c>
      <c r="BF524" s="298">
        <v>0</v>
      </c>
      <c r="BG524" s="298">
        <v>0</v>
      </c>
      <c r="BH524" s="298">
        <v>0</v>
      </c>
      <c r="BI524" s="298">
        <v>0</v>
      </c>
      <c r="BJ524" s="298">
        <v>0</v>
      </c>
      <c r="BK524" s="298">
        <v>0</v>
      </c>
      <c r="BL524" s="298">
        <v>0</v>
      </c>
      <c r="BM524" s="298">
        <v>0</v>
      </c>
      <c r="BN524" s="298">
        <v>0</v>
      </c>
      <c r="BO524" s="298">
        <v>0</v>
      </c>
      <c r="BP524" s="298">
        <v>0</v>
      </c>
      <c r="BQ524" s="298">
        <v>0</v>
      </c>
      <c r="BR524" s="298">
        <v>0</v>
      </c>
      <c r="BT524" s="475"/>
      <c r="BU524" s="475"/>
      <c r="BV524" s="475"/>
      <c r="BW524" s="475"/>
      <c r="BX524" s="475"/>
      <c r="BY524" s="475"/>
      <c r="BZ524" s="475"/>
      <c r="CA524" s="475"/>
      <c r="CB524" s="475"/>
      <c r="CC524" s="475"/>
      <c r="CD524" s="475"/>
      <c r="CE524" s="475"/>
      <c r="CF524" s="475"/>
      <c r="CG524" s="475"/>
      <c r="CH524" s="475"/>
      <c r="CI524" s="475"/>
      <c r="CJ524" s="475"/>
      <c r="CK524" s="475"/>
      <c r="CL524" s="475"/>
      <c r="CM524" s="475"/>
      <c r="CN524" s="475"/>
      <c r="CO524" s="475"/>
      <c r="CP524" s="475"/>
      <c r="CQ524" s="475"/>
      <c r="CR524" s="475"/>
      <c r="CS524" s="475"/>
      <c r="CT524" s="475"/>
      <c r="CU524" s="475"/>
      <c r="CV524" s="475"/>
      <c r="CW524" s="475"/>
      <c r="CX524" s="475"/>
      <c r="CY524" s="475"/>
      <c r="CZ524" s="475"/>
    </row>
    <row r="525" spans="1:104" x14ac:dyDescent="0.25">
      <c r="A525" s="353" t="s">
        <v>360</v>
      </c>
      <c r="B525" s="353" t="s">
        <v>360</v>
      </c>
      <c r="C525" s="441">
        <f t="shared" ref="C525:H525" si="274">C37</f>
        <v>5000</v>
      </c>
      <c r="D525" s="441"/>
      <c r="E525" s="441"/>
      <c r="F525" s="441"/>
      <c r="G525" s="441"/>
      <c r="H525" s="441">
        <f t="shared" si="274"/>
        <v>0</v>
      </c>
      <c r="I525" s="470">
        <f>IFERROR(VLOOKUP(B525,Coincidence!$B$2:$E$242,4,FALSE)*IF($G525="Winter",'General Inputs'!$C$25,'General Inputs'!$C$24),IF($G525="Winter",'General Inputs'!$C$25,'General Inputs'!$C$24))</f>
        <v>0.52140604400000001</v>
      </c>
      <c r="J525" s="466">
        <f>'Nameplate by Substation'!H37</f>
        <v>4.1722883254624562E-3</v>
      </c>
      <c r="K525" s="357">
        <v>0</v>
      </c>
      <c r="L525" s="357">
        <v>0</v>
      </c>
      <c r="M525" s="357">
        <v>0</v>
      </c>
      <c r="N525" s="357">
        <v>0</v>
      </c>
      <c r="O525" s="357">
        <v>0</v>
      </c>
      <c r="P525" s="357">
        <v>0</v>
      </c>
      <c r="Q525" s="357">
        <v>0</v>
      </c>
      <c r="R525" s="357">
        <v>0</v>
      </c>
      <c r="S525" s="357">
        <v>0</v>
      </c>
      <c r="T525" s="357">
        <v>0</v>
      </c>
      <c r="U525" s="357">
        <v>0</v>
      </c>
      <c r="V525" s="357">
        <v>0</v>
      </c>
      <c r="W525" s="357">
        <v>0</v>
      </c>
      <c r="X525" s="357">
        <v>0</v>
      </c>
      <c r="Y525" s="357">
        <v>0</v>
      </c>
      <c r="Z525" s="357">
        <v>0</v>
      </c>
      <c r="AA525" s="357">
        <v>0</v>
      </c>
      <c r="AB525" s="357">
        <v>0</v>
      </c>
      <c r="AC525" s="357">
        <v>0</v>
      </c>
      <c r="AD525" s="357">
        <v>0</v>
      </c>
      <c r="AE525" s="357">
        <v>0</v>
      </c>
      <c r="AF525" s="357">
        <v>0</v>
      </c>
      <c r="AG525" s="357">
        <v>0</v>
      </c>
      <c r="AH525" s="357">
        <v>0</v>
      </c>
      <c r="AI525" s="357">
        <v>0</v>
      </c>
      <c r="AJ525" s="357">
        <v>0</v>
      </c>
      <c r="AK525" s="357">
        <v>0</v>
      </c>
      <c r="AL525" s="357">
        <v>0</v>
      </c>
      <c r="AM525" s="357">
        <v>0</v>
      </c>
      <c r="AP525" s="298">
        <v>0</v>
      </c>
      <c r="AQ525" s="298">
        <v>0</v>
      </c>
      <c r="AR525" s="298">
        <v>0</v>
      </c>
      <c r="AS525" s="298">
        <v>0</v>
      </c>
      <c r="AT525" s="298">
        <v>0</v>
      </c>
      <c r="AU525" s="298">
        <v>0</v>
      </c>
      <c r="AV525" s="298">
        <v>0</v>
      </c>
      <c r="AW525" s="298">
        <v>0</v>
      </c>
      <c r="AX525" s="298">
        <v>0</v>
      </c>
      <c r="AY525" s="298">
        <v>0</v>
      </c>
      <c r="AZ525" s="298">
        <v>0</v>
      </c>
      <c r="BA525" s="298">
        <v>0</v>
      </c>
      <c r="BB525" s="298">
        <v>0</v>
      </c>
      <c r="BC525" s="298">
        <v>0</v>
      </c>
      <c r="BD525" s="298">
        <v>0</v>
      </c>
      <c r="BE525" s="298">
        <v>0</v>
      </c>
      <c r="BF525" s="298">
        <v>0</v>
      </c>
      <c r="BG525" s="298">
        <v>0</v>
      </c>
      <c r="BH525" s="298">
        <v>0</v>
      </c>
      <c r="BI525" s="298">
        <v>0</v>
      </c>
      <c r="BJ525" s="298">
        <v>0</v>
      </c>
      <c r="BK525" s="298">
        <v>0</v>
      </c>
      <c r="BL525" s="298">
        <v>0</v>
      </c>
      <c r="BM525" s="298">
        <v>0</v>
      </c>
      <c r="BN525" s="298">
        <v>0</v>
      </c>
      <c r="BO525" s="298">
        <v>0</v>
      </c>
      <c r="BP525" s="298">
        <v>0</v>
      </c>
      <c r="BQ525" s="298">
        <v>0</v>
      </c>
      <c r="BR525" s="298">
        <v>0</v>
      </c>
      <c r="BT525" s="475"/>
      <c r="BU525" s="475"/>
      <c r="BV525" s="475"/>
      <c r="BW525" s="475"/>
      <c r="BX525" s="475"/>
      <c r="BY525" s="475"/>
      <c r="BZ525" s="475"/>
      <c r="CA525" s="475"/>
      <c r="CB525" s="475"/>
      <c r="CC525" s="475"/>
      <c r="CD525" s="475"/>
      <c r="CE525" s="475"/>
      <c r="CF525" s="475"/>
      <c r="CG525" s="475"/>
      <c r="CH525" s="475"/>
      <c r="CI525" s="475"/>
      <c r="CJ525" s="475"/>
      <c r="CK525" s="475"/>
      <c r="CL525" s="475"/>
      <c r="CM525" s="475"/>
      <c r="CN525" s="475"/>
      <c r="CO525" s="475"/>
      <c r="CP525" s="475"/>
      <c r="CQ525" s="475"/>
      <c r="CR525" s="475"/>
      <c r="CS525" s="475"/>
      <c r="CT525" s="475"/>
      <c r="CU525" s="475"/>
      <c r="CV525" s="475"/>
      <c r="CW525" s="475"/>
      <c r="CX525" s="475"/>
      <c r="CY525" s="475"/>
      <c r="CZ525" s="475"/>
    </row>
    <row r="526" spans="1:104" x14ac:dyDescent="0.25">
      <c r="A526" s="353" t="s">
        <v>314</v>
      </c>
      <c r="B526" s="353" t="s">
        <v>314</v>
      </c>
      <c r="C526" s="441">
        <f t="shared" ref="C526:H526" si="275">C38</f>
        <v>1000</v>
      </c>
      <c r="D526" s="441"/>
      <c r="E526" s="441"/>
      <c r="F526" s="441"/>
      <c r="G526" s="441"/>
      <c r="H526" s="441">
        <f t="shared" si="275"/>
        <v>0</v>
      </c>
      <c r="I526" s="470">
        <f>IFERROR(VLOOKUP(B526,Coincidence!$B$2:$E$242,4,FALSE)*IF($G526="Winter",'General Inputs'!$C$25,'General Inputs'!$C$24),IF($G526="Winter",'General Inputs'!$C$25,'General Inputs'!$C$24))</f>
        <v>0.52140604400000001</v>
      </c>
      <c r="J526" s="466">
        <f>'Nameplate by Substation'!H38</f>
        <v>7.909742047145972E-3</v>
      </c>
      <c r="K526" s="357">
        <v>0</v>
      </c>
      <c r="L526" s="357">
        <v>0</v>
      </c>
      <c r="M526" s="357">
        <v>0</v>
      </c>
      <c r="N526" s="357">
        <v>0</v>
      </c>
      <c r="O526" s="357">
        <v>0</v>
      </c>
      <c r="P526" s="357">
        <v>0</v>
      </c>
      <c r="Q526" s="357">
        <v>0</v>
      </c>
      <c r="R526" s="357">
        <v>0</v>
      </c>
      <c r="S526" s="357">
        <v>0</v>
      </c>
      <c r="T526" s="357">
        <v>0</v>
      </c>
      <c r="U526" s="357">
        <v>0</v>
      </c>
      <c r="V526" s="357">
        <v>0</v>
      </c>
      <c r="W526" s="357">
        <v>0</v>
      </c>
      <c r="X526" s="357">
        <v>0</v>
      </c>
      <c r="Y526" s="357">
        <v>0</v>
      </c>
      <c r="Z526" s="357">
        <v>0</v>
      </c>
      <c r="AA526" s="357">
        <v>0</v>
      </c>
      <c r="AB526" s="357">
        <v>0</v>
      </c>
      <c r="AC526" s="357">
        <v>0</v>
      </c>
      <c r="AD526" s="357">
        <v>0</v>
      </c>
      <c r="AE526" s="357">
        <v>0</v>
      </c>
      <c r="AF526" s="357">
        <v>0</v>
      </c>
      <c r="AG526" s="357">
        <v>0</v>
      </c>
      <c r="AH526" s="357">
        <v>0</v>
      </c>
      <c r="AI526" s="357">
        <v>0</v>
      </c>
      <c r="AJ526" s="357">
        <v>0</v>
      </c>
      <c r="AK526" s="357">
        <v>0</v>
      </c>
      <c r="AL526" s="357">
        <v>0</v>
      </c>
      <c r="AM526" s="357">
        <v>0</v>
      </c>
      <c r="AP526" s="298">
        <v>0</v>
      </c>
      <c r="AQ526" s="298">
        <v>0</v>
      </c>
      <c r="AR526" s="298">
        <v>0</v>
      </c>
      <c r="AS526" s="298">
        <v>0</v>
      </c>
      <c r="AT526" s="298">
        <v>0</v>
      </c>
      <c r="AU526" s="298">
        <v>0</v>
      </c>
      <c r="AV526" s="298">
        <v>0</v>
      </c>
      <c r="AW526" s="298">
        <v>0</v>
      </c>
      <c r="AX526" s="298">
        <v>0</v>
      </c>
      <c r="AY526" s="298">
        <v>0</v>
      </c>
      <c r="AZ526" s="298">
        <v>0</v>
      </c>
      <c r="BA526" s="298">
        <v>0</v>
      </c>
      <c r="BB526" s="298">
        <v>0</v>
      </c>
      <c r="BC526" s="298">
        <v>0</v>
      </c>
      <c r="BD526" s="298">
        <v>0</v>
      </c>
      <c r="BE526" s="298">
        <v>0</v>
      </c>
      <c r="BF526" s="298">
        <v>0</v>
      </c>
      <c r="BG526" s="298">
        <v>0</v>
      </c>
      <c r="BH526" s="298">
        <v>0</v>
      </c>
      <c r="BI526" s="298">
        <v>0</v>
      </c>
      <c r="BJ526" s="298">
        <v>0</v>
      </c>
      <c r="BK526" s="298">
        <v>0</v>
      </c>
      <c r="BL526" s="298">
        <v>0</v>
      </c>
      <c r="BM526" s="298">
        <v>0</v>
      </c>
      <c r="BN526" s="298">
        <v>0</v>
      </c>
      <c r="BO526" s="298">
        <v>0</v>
      </c>
      <c r="BP526" s="298">
        <v>0</v>
      </c>
      <c r="BQ526" s="298">
        <v>0</v>
      </c>
      <c r="BR526" s="298">
        <v>0</v>
      </c>
      <c r="BT526" s="475"/>
      <c r="BU526" s="475"/>
      <c r="BV526" s="475"/>
      <c r="BW526" s="475"/>
      <c r="BX526" s="475"/>
      <c r="BY526" s="475"/>
      <c r="BZ526" s="475"/>
      <c r="CA526" s="475"/>
      <c r="CB526" s="475"/>
      <c r="CC526" s="475"/>
      <c r="CD526" s="475"/>
      <c r="CE526" s="475"/>
      <c r="CF526" s="475"/>
      <c r="CG526" s="475"/>
      <c r="CH526" s="475"/>
      <c r="CI526" s="475"/>
      <c r="CJ526" s="475"/>
      <c r="CK526" s="475"/>
      <c r="CL526" s="475"/>
      <c r="CM526" s="475"/>
      <c r="CN526" s="475"/>
      <c r="CO526" s="475"/>
      <c r="CP526" s="475"/>
      <c r="CQ526" s="475"/>
      <c r="CR526" s="475"/>
      <c r="CS526" s="475"/>
      <c r="CT526" s="475"/>
      <c r="CU526" s="475"/>
      <c r="CV526" s="475"/>
      <c r="CW526" s="475"/>
      <c r="CX526" s="475"/>
      <c r="CY526" s="475"/>
      <c r="CZ526" s="475"/>
    </row>
    <row r="527" spans="1:104" x14ac:dyDescent="0.25">
      <c r="A527" s="353" t="s">
        <v>300</v>
      </c>
      <c r="B527" s="353" t="s">
        <v>301</v>
      </c>
      <c r="C527" s="441">
        <f t="shared" ref="C527:H527" si="276">C39</f>
        <v>10000</v>
      </c>
      <c r="D527" s="441"/>
      <c r="E527" s="441"/>
      <c r="F527" s="441"/>
      <c r="G527" s="441"/>
      <c r="H527" s="441">
        <f t="shared" si="276"/>
        <v>0</v>
      </c>
      <c r="I527" s="470">
        <f>IFERROR(VLOOKUP(B527,Coincidence!$B$2:$E$242,4,FALSE)*IF($G527="Winter",'General Inputs'!$C$25,'General Inputs'!$C$24),IF($G527="Winter",'General Inputs'!$C$25,'General Inputs'!$C$24))</f>
        <v>0.52140604400000001</v>
      </c>
      <c r="J527" s="466">
        <f>'Nameplate by Substation'!H39</f>
        <v>8.644154218566959E-3</v>
      </c>
      <c r="K527" s="357">
        <v>0</v>
      </c>
      <c r="L527" s="357">
        <v>0</v>
      </c>
      <c r="M527" s="357">
        <v>0</v>
      </c>
      <c r="N527" s="357">
        <v>0</v>
      </c>
      <c r="O527" s="357">
        <v>0</v>
      </c>
      <c r="P527" s="357">
        <v>0</v>
      </c>
      <c r="Q527" s="357">
        <v>0</v>
      </c>
      <c r="R527" s="357">
        <v>0</v>
      </c>
      <c r="S527" s="357">
        <v>0</v>
      </c>
      <c r="T527" s="357">
        <v>0</v>
      </c>
      <c r="U527" s="357">
        <v>0</v>
      </c>
      <c r="V527" s="357">
        <v>0</v>
      </c>
      <c r="W527" s="357">
        <v>0</v>
      </c>
      <c r="X527" s="357">
        <v>0</v>
      </c>
      <c r="Y527" s="357">
        <v>0</v>
      </c>
      <c r="Z527" s="357">
        <v>0</v>
      </c>
      <c r="AA527" s="357">
        <v>0</v>
      </c>
      <c r="AB527" s="357">
        <v>0</v>
      </c>
      <c r="AC527" s="357">
        <v>0</v>
      </c>
      <c r="AD527" s="357">
        <v>0</v>
      </c>
      <c r="AE527" s="357">
        <v>0</v>
      </c>
      <c r="AF527" s="357">
        <v>0</v>
      </c>
      <c r="AG527" s="357">
        <v>0</v>
      </c>
      <c r="AH527" s="357">
        <v>0</v>
      </c>
      <c r="AI527" s="357">
        <v>0</v>
      </c>
      <c r="AJ527" s="357">
        <v>0</v>
      </c>
      <c r="AK527" s="357">
        <v>0</v>
      </c>
      <c r="AL527" s="357">
        <v>0</v>
      </c>
      <c r="AM527" s="357">
        <v>0</v>
      </c>
      <c r="AP527" s="298">
        <v>0</v>
      </c>
      <c r="AQ527" s="298">
        <v>0</v>
      </c>
      <c r="AR527" s="298">
        <v>0</v>
      </c>
      <c r="AS527" s="298">
        <v>0</v>
      </c>
      <c r="AT527" s="298">
        <v>0</v>
      </c>
      <c r="AU527" s="298">
        <v>0</v>
      </c>
      <c r="AV527" s="298">
        <v>0</v>
      </c>
      <c r="AW527" s="298">
        <v>0</v>
      </c>
      <c r="AX527" s="298">
        <v>0</v>
      </c>
      <c r="AY527" s="298">
        <v>0</v>
      </c>
      <c r="AZ527" s="298">
        <v>0</v>
      </c>
      <c r="BA527" s="298">
        <v>0</v>
      </c>
      <c r="BB527" s="298">
        <v>0</v>
      </c>
      <c r="BC527" s="298">
        <v>0</v>
      </c>
      <c r="BD527" s="298">
        <v>0</v>
      </c>
      <c r="BE527" s="298">
        <v>0</v>
      </c>
      <c r="BF527" s="298">
        <v>0</v>
      </c>
      <c r="BG527" s="298">
        <v>0</v>
      </c>
      <c r="BH527" s="298">
        <v>0</v>
      </c>
      <c r="BI527" s="298">
        <v>0</v>
      </c>
      <c r="BJ527" s="298">
        <v>0</v>
      </c>
      <c r="BK527" s="298">
        <v>0</v>
      </c>
      <c r="BL527" s="298">
        <v>0</v>
      </c>
      <c r="BM527" s="298">
        <v>0</v>
      </c>
      <c r="BN527" s="298">
        <v>0</v>
      </c>
      <c r="BO527" s="298">
        <v>0</v>
      </c>
      <c r="BP527" s="298">
        <v>0</v>
      </c>
      <c r="BQ527" s="298">
        <v>0</v>
      </c>
      <c r="BR527" s="298">
        <v>0</v>
      </c>
      <c r="BT527" s="475"/>
      <c r="BU527" s="475"/>
      <c r="BV527" s="475"/>
      <c r="BW527" s="475"/>
      <c r="BX527" s="475"/>
      <c r="BY527" s="475"/>
      <c r="BZ527" s="475"/>
      <c r="CA527" s="475"/>
      <c r="CB527" s="475"/>
      <c r="CC527" s="475"/>
      <c r="CD527" s="475"/>
      <c r="CE527" s="475"/>
      <c r="CF527" s="475"/>
      <c r="CG527" s="475"/>
      <c r="CH527" s="475"/>
      <c r="CI527" s="475"/>
      <c r="CJ527" s="475"/>
      <c r="CK527" s="475"/>
      <c r="CL527" s="475"/>
      <c r="CM527" s="475"/>
      <c r="CN527" s="475"/>
      <c r="CO527" s="475"/>
      <c r="CP527" s="475"/>
      <c r="CQ527" s="475"/>
      <c r="CR527" s="475"/>
      <c r="CS527" s="475"/>
      <c r="CT527" s="475"/>
      <c r="CU527" s="475"/>
      <c r="CV527" s="475"/>
      <c r="CW527" s="475"/>
      <c r="CX527" s="475"/>
      <c r="CY527" s="475"/>
      <c r="CZ527" s="475"/>
    </row>
    <row r="528" spans="1:104" x14ac:dyDescent="0.25">
      <c r="A528" s="353" t="s">
        <v>300</v>
      </c>
      <c r="B528" s="353" t="s">
        <v>317</v>
      </c>
      <c r="C528" s="441">
        <f t="shared" ref="C528:H528" si="277">C40</f>
        <v>20000</v>
      </c>
      <c r="D528" s="441"/>
      <c r="E528" s="441"/>
      <c r="F528" s="441"/>
      <c r="G528" s="441"/>
      <c r="H528" s="441">
        <f t="shared" si="277"/>
        <v>0</v>
      </c>
      <c r="I528" s="470">
        <f>IFERROR(VLOOKUP(B528,Coincidence!$B$2:$E$242,4,FALSE)*IF($G528="Winter",'General Inputs'!$C$25,'General Inputs'!$C$24),IF($G528="Winter",'General Inputs'!$C$25,'General Inputs'!$C$24))</f>
        <v>0.52140604400000001</v>
      </c>
      <c r="J528" s="466">
        <f>'Nameplate by Substation'!H40</f>
        <v>9.7956362685085712E-3</v>
      </c>
      <c r="K528" s="357">
        <v>0</v>
      </c>
      <c r="L528" s="357">
        <v>0</v>
      </c>
      <c r="M528" s="357">
        <v>0</v>
      </c>
      <c r="N528" s="357">
        <v>0</v>
      </c>
      <c r="O528" s="357">
        <v>0</v>
      </c>
      <c r="P528" s="357">
        <v>0</v>
      </c>
      <c r="Q528" s="357">
        <v>0</v>
      </c>
      <c r="R528" s="357">
        <v>0</v>
      </c>
      <c r="S528" s="357">
        <v>0</v>
      </c>
      <c r="T528" s="357">
        <v>0</v>
      </c>
      <c r="U528" s="357">
        <v>0</v>
      </c>
      <c r="V528" s="357">
        <v>0</v>
      </c>
      <c r="W528" s="357">
        <v>0</v>
      </c>
      <c r="X528" s="357">
        <v>0</v>
      </c>
      <c r="Y528" s="357">
        <v>0</v>
      </c>
      <c r="Z528" s="357">
        <v>0</v>
      </c>
      <c r="AA528" s="357">
        <v>0</v>
      </c>
      <c r="AB528" s="357">
        <v>0</v>
      </c>
      <c r="AC528" s="357">
        <v>0</v>
      </c>
      <c r="AD528" s="357">
        <v>0</v>
      </c>
      <c r="AE528" s="357">
        <v>0</v>
      </c>
      <c r="AF528" s="357">
        <v>0</v>
      </c>
      <c r="AG528" s="357">
        <v>0</v>
      </c>
      <c r="AH528" s="357">
        <v>0</v>
      </c>
      <c r="AI528" s="357">
        <v>0</v>
      </c>
      <c r="AJ528" s="357">
        <v>0</v>
      </c>
      <c r="AK528" s="357">
        <v>0</v>
      </c>
      <c r="AL528" s="357">
        <v>0</v>
      </c>
      <c r="AM528" s="357">
        <v>0</v>
      </c>
      <c r="AP528" s="298">
        <v>0</v>
      </c>
      <c r="AQ528" s="298">
        <v>0</v>
      </c>
      <c r="AR528" s="298">
        <v>0</v>
      </c>
      <c r="AS528" s="298">
        <v>0</v>
      </c>
      <c r="AT528" s="298">
        <v>0</v>
      </c>
      <c r="AU528" s="298">
        <v>0</v>
      </c>
      <c r="AV528" s="298">
        <v>0</v>
      </c>
      <c r="AW528" s="298">
        <v>0</v>
      </c>
      <c r="AX528" s="298">
        <v>0</v>
      </c>
      <c r="AY528" s="298">
        <v>0</v>
      </c>
      <c r="AZ528" s="298">
        <v>0</v>
      </c>
      <c r="BA528" s="298">
        <v>0</v>
      </c>
      <c r="BB528" s="298">
        <v>0</v>
      </c>
      <c r="BC528" s="298">
        <v>0</v>
      </c>
      <c r="BD528" s="298">
        <v>0</v>
      </c>
      <c r="BE528" s="298">
        <v>0</v>
      </c>
      <c r="BF528" s="298">
        <v>0</v>
      </c>
      <c r="BG528" s="298">
        <v>0</v>
      </c>
      <c r="BH528" s="298">
        <v>0</v>
      </c>
      <c r="BI528" s="298">
        <v>0</v>
      </c>
      <c r="BJ528" s="298">
        <v>0</v>
      </c>
      <c r="BK528" s="298">
        <v>0</v>
      </c>
      <c r="BL528" s="298">
        <v>0</v>
      </c>
      <c r="BM528" s="298">
        <v>0</v>
      </c>
      <c r="BN528" s="298">
        <v>0</v>
      </c>
      <c r="BO528" s="298">
        <v>0</v>
      </c>
      <c r="BP528" s="298">
        <v>0</v>
      </c>
      <c r="BQ528" s="298">
        <v>0</v>
      </c>
      <c r="BR528" s="298">
        <v>0</v>
      </c>
      <c r="BT528" s="475"/>
      <c r="BU528" s="475"/>
      <c r="BV528" s="475"/>
      <c r="BW528" s="475"/>
      <c r="BX528" s="475"/>
      <c r="BY528" s="475"/>
      <c r="BZ528" s="475"/>
      <c r="CA528" s="475"/>
      <c r="CB528" s="475"/>
      <c r="CC528" s="475"/>
      <c r="CD528" s="475"/>
      <c r="CE528" s="475"/>
      <c r="CF528" s="475"/>
      <c r="CG528" s="475"/>
      <c r="CH528" s="475"/>
      <c r="CI528" s="475"/>
      <c r="CJ528" s="475"/>
      <c r="CK528" s="475"/>
      <c r="CL528" s="475"/>
      <c r="CM528" s="475"/>
      <c r="CN528" s="475"/>
      <c r="CO528" s="475"/>
      <c r="CP528" s="475"/>
      <c r="CQ528" s="475"/>
      <c r="CR528" s="475"/>
      <c r="CS528" s="475"/>
      <c r="CT528" s="475"/>
      <c r="CU528" s="475"/>
      <c r="CV528" s="475"/>
      <c r="CW528" s="475"/>
      <c r="CX528" s="475"/>
      <c r="CY528" s="475"/>
      <c r="CZ528" s="475"/>
    </row>
    <row r="529" spans="1:104" x14ac:dyDescent="0.25">
      <c r="A529" s="353" t="s">
        <v>292</v>
      </c>
      <c r="B529" s="353" t="s">
        <v>293</v>
      </c>
      <c r="C529" s="441">
        <f t="shared" ref="C529:H529" si="278">C41</f>
        <v>20000</v>
      </c>
      <c r="D529" s="441"/>
      <c r="E529" s="441"/>
      <c r="F529" s="441"/>
      <c r="G529" s="441"/>
      <c r="H529" s="441">
        <f t="shared" si="278"/>
        <v>1</v>
      </c>
      <c r="I529" s="470">
        <f>IFERROR(VLOOKUP(B529,Coincidence!$B$2:$E$242,4,FALSE)*IF($G529="Winter",'General Inputs'!$C$25,'General Inputs'!$C$24),IF($G529="Winter",'General Inputs'!$C$25,'General Inputs'!$C$24))</f>
        <v>0.52140604400000001</v>
      </c>
      <c r="J529" s="466">
        <f>'Nameplate by Substation'!H41</f>
        <v>9.5859141481353643E-3</v>
      </c>
      <c r="K529" s="357">
        <v>0</v>
      </c>
      <c r="L529" s="357">
        <v>0</v>
      </c>
      <c r="M529" s="357">
        <v>0</v>
      </c>
      <c r="N529" s="357">
        <v>0</v>
      </c>
      <c r="O529" s="357">
        <v>0</v>
      </c>
      <c r="P529" s="357">
        <v>0</v>
      </c>
      <c r="Q529" s="357">
        <v>0</v>
      </c>
      <c r="R529" s="357">
        <v>0</v>
      </c>
      <c r="S529" s="357">
        <v>0</v>
      </c>
      <c r="T529" s="357">
        <v>0</v>
      </c>
      <c r="U529" s="357">
        <v>0</v>
      </c>
      <c r="V529" s="357">
        <v>0</v>
      </c>
      <c r="W529" s="357">
        <v>0</v>
      </c>
      <c r="X529" s="357">
        <v>0</v>
      </c>
      <c r="Y529" s="357">
        <v>0</v>
      </c>
      <c r="Z529" s="357">
        <v>0</v>
      </c>
      <c r="AA529" s="357">
        <v>0</v>
      </c>
      <c r="AB529" s="357">
        <v>0</v>
      </c>
      <c r="AC529" s="357">
        <v>0</v>
      </c>
      <c r="AD529" s="357">
        <v>0</v>
      </c>
      <c r="AE529" s="357">
        <v>0</v>
      </c>
      <c r="AF529" s="357">
        <v>0</v>
      </c>
      <c r="AG529" s="357">
        <v>0</v>
      </c>
      <c r="AH529" s="357">
        <v>0</v>
      </c>
      <c r="AI529" s="357">
        <v>0</v>
      </c>
      <c r="AJ529" s="357">
        <v>0</v>
      </c>
      <c r="AK529" s="357">
        <v>0</v>
      </c>
      <c r="AL529" s="357">
        <v>0</v>
      </c>
      <c r="AM529" s="357">
        <v>0</v>
      </c>
      <c r="AP529" s="298">
        <v>0</v>
      </c>
      <c r="AQ529" s="298">
        <v>0</v>
      </c>
      <c r="AR529" s="298">
        <v>0</v>
      </c>
      <c r="AS529" s="298">
        <v>0</v>
      </c>
      <c r="AT529" s="298">
        <v>0</v>
      </c>
      <c r="AU529" s="298">
        <v>0</v>
      </c>
      <c r="AV529" s="298">
        <v>0</v>
      </c>
      <c r="AW529" s="298">
        <v>0</v>
      </c>
      <c r="AX529" s="298">
        <v>0</v>
      </c>
      <c r="AY529" s="298">
        <v>0</v>
      </c>
      <c r="AZ529" s="298">
        <v>0</v>
      </c>
      <c r="BA529" s="298">
        <v>0</v>
      </c>
      <c r="BB529" s="298">
        <v>0</v>
      </c>
      <c r="BC529" s="298">
        <v>0</v>
      </c>
      <c r="BD529" s="298">
        <v>0</v>
      </c>
      <c r="BE529" s="298">
        <v>0</v>
      </c>
      <c r="BF529" s="298">
        <v>0</v>
      </c>
      <c r="BG529" s="298">
        <v>0</v>
      </c>
      <c r="BH529" s="298">
        <v>0</v>
      </c>
      <c r="BI529" s="298">
        <v>0</v>
      </c>
      <c r="BJ529" s="298">
        <v>0</v>
      </c>
      <c r="BK529" s="298">
        <v>0</v>
      </c>
      <c r="BL529" s="298">
        <v>0</v>
      </c>
      <c r="BM529" s="298">
        <v>0</v>
      </c>
      <c r="BN529" s="298">
        <v>0</v>
      </c>
      <c r="BO529" s="298">
        <v>0</v>
      </c>
      <c r="BP529" s="298">
        <v>0</v>
      </c>
      <c r="BQ529" s="298">
        <v>0</v>
      </c>
      <c r="BR529" s="298">
        <v>0</v>
      </c>
      <c r="BT529" s="475"/>
      <c r="BU529" s="475"/>
      <c r="BV529" s="475"/>
      <c r="BW529" s="475"/>
      <c r="BX529" s="475"/>
      <c r="BY529" s="475"/>
      <c r="BZ529" s="475"/>
      <c r="CA529" s="475"/>
      <c r="CB529" s="475"/>
      <c r="CC529" s="475"/>
      <c r="CD529" s="475"/>
      <c r="CE529" s="475"/>
      <c r="CF529" s="475"/>
      <c r="CG529" s="475"/>
      <c r="CH529" s="475"/>
      <c r="CI529" s="475"/>
      <c r="CJ529" s="475"/>
      <c r="CK529" s="475"/>
      <c r="CL529" s="475"/>
      <c r="CM529" s="475"/>
      <c r="CN529" s="475"/>
      <c r="CO529" s="475"/>
      <c r="CP529" s="475"/>
      <c r="CQ529" s="475"/>
      <c r="CR529" s="475"/>
      <c r="CS529" s="475"/>
      <c r="CT529" s="475"/>
      <c r="CU529" s="475"/>
      <c r="CV529" s="475"/>
      <c r="CW529" s="475"/>
      <c r="CX529" s="475"/>
      <c r="CY529" s="475"/>
      <c r="CZ529" s="475"/>
    </row>
    <row r="530" spans="1:104" x14ac:dyDescent="0.25">
      <c r="A530" s="353" t="s">
        <v>232</v>
      </c>
      <c r="B530" s="353" t="s">
        <v>368</v>
      </c>
      <c r="C530" s="441">
        <f t="shared" ref="C530:H530" si="279">C42</f>
        <v>20000</v>
      </c>
      <c r="D530" s="441"/>
      <c r="E530" s="441"/>
      <c r="F530" s="441"/>
      <c r="G530" s="441"/>
      <c r="H530" s="441">
        <f t="shared" si="279"/>
        <v>0</v>
      </c>
      <c r="I530" s="470">
        <f>IFERROR(VLOOKUP(B530,Coincidence!$B$2:$E$242,4,FALSE)*IF($G530="Winter",'General Inputs'!$C$25,'General Inputs'!$C$24),IF($G530="Winter",'General Inputs'!$C$25,'General Inputs'!$C$24))</f>
        <v>0.52140604400000001</v>
      </c>
      <c r="J530" s="466">
        <f>'Nameplate by Substation'!H42</f>
        <v>1.0212755085062433E-2</v>
      </c>
      <c r="K530" s="357">
        <v>0</v>
      </c>
      <c r="L530" s="357">
        <v>0</v>
      </c>
      <c r="M530" s="357">
        <v>0</v>
      </c>
      <c r="N530" s="357">
        <v>0</v>
      </c>
      <c r="O530" s="357">
        <v>0</v>
      </c>
      <c r="P530" s="357">
        <v>0</v>
      </c>
      <c r="Q530" s="357">
        <v>0</v>
      </c>
      <c r="R530" s="357">
        <v>0</v>
      </c>
      <c r="S530" s="357">
        <v>0</v>
      </c>
      <c r="T530" s="357">
        <v>0</v>
      </c>
      <c r="U530" s="357">
        <v>0</v>
      </c>
      <c r="V530" s="357">
        <v>0</v>
      </c>
      <c r="W530" s="357">
        <v>0</v>
      </c>
      <c r="X530" s="357">
        <v>0</v>
      </c>
      <c r="Y530" s="357">
        <v>0</v>
      </c>
      <c r="Z530" s="357">
        <v>0</v>
      </c>
      <c r="AA530" s="357">
        <v>0</v>
      </c>
      <c r="AB530" s="357">
        <v>0</v>
      </c>
      <c r="AC530" s="357">
        <v>0</v>
      </c>
      <c r="AD530" s="357">
        <v>0</v>
      </c>
      <c r="AE530" s="357">
        <v>0</v>
      </c>
      <c r="AF530" s="357">
        <v>0</v>
      </c>
      <c r="AG530" s="357">
        <v>0</v>
      </c>
      <c r="AH530" s="357">
        <v>0</v>
      </c>
      <c r="AI530" s="357">
        <v>0</v>
      </c>
      <c r="AJ530" s="357">
        <v>0</v>
      </c>
      <c r="AK530" s="357">
        <v>0</v>
      </c>
      <c r="AL530" s="357">
        <v>0</v>
      </c>
      <c r="AM530" s="357">
        <v>0</v>
      </c>
      <c r="AP530" s="298">
        <v>0</v>
      </c>
      <c r="AQ530" s="298">
        <v>0</v>
      </c>
      <c r="AR530" s="298">
        <v>0</v>
      </c>
      <c r="AS530" s="298">
        <v>0</v>
      </c>
      <c r="AT530" s="298">
        <v>0</v>
      </c>
      <c r="AU530" s="298">
        <v>0</v>
      </c>
      <c r="AV530" s="298">
        <v>0</v>
      </c>
      <c r="AW530" s="298">
        <v>0</v>
      </c>
      <c r="AX530" s="298">
        <v>0</v>
      </c>
      <c r="AY530" s="298">
        <v>0</v>
      </c>
      <c r="AZ530" s="298">
        <v>0</v>
      </c>
      <c r="BA530" s="298">
        <v>0</v>
      </c>
      <c r="BB530" s="298">
        <v>0</v>
      </c>
      <c r="BC530" s="298">
        <v>0</v>
      </c>
      <c r="BD530" s="298">
        <v>0</v>
      </c>
      <c r="BE530" s="298">
        <v>0</v>
      </c>
      <c r="BF530" s="298">
        <v>0</v>
      </c>
      <c r="BG530" s="298">
        <v>0</v>
      </c>
      <c r="BH530" s="298">
        <v>0</v>
      </c>
      <c r="BI530" s="298">
        <v>0</v>
      </c>
      <c r="BJ530" s="298">
        <v>0</v>
      </c>
      <c r="BK530" s="298">
        <v>0</v>
      </c>
      <c r="BL530" s="298">
        <v>0</v>
      </c>
      <c r="BM530" s="298">
        <v>0</v>
      </c>
      <c r="BN530" s="298">
        <v>0</v>
      </c>
      <c r="BO530" s="298">
        <v>0</v>
      </c>
      <c r="BP530" s="298">
        <v>0</v>
      </c>
      <c r="BQ530" s="298">
        <v>0</v>
      </c>
      <c r="BR530" s="298">
        <v>0</v>
      </c>
      <c r="BT530" s="475"/>
      <c r="BU530" s="475"/>
      <c r="BV530" s="475"/>
      <c r="BW530" s="475"/>
      <c r="BX530" s="475"/>
      <c r="BY530" s="475"/>
      <c r="BZ530" s="475"/>
      <c r="CA530" s="475"/>
      <c r="CB530" s="475"/>
      <c r="CC530" s="475"/>
      <c r="CD530" s="475"/>
      <c r="CE530" s="475"/>
      <c r="CF530" s="475"/>
      <c r="CG530" s="475"/>
      <c r="CH530" s="475"/>
      <c r="CI530" s="475"/>
      <c r="CJ530" s="475"/>
      <c r="CK530" s="475"/>
      <c r="CL530" s="475"/>
      <c r="CM530" s="475"/>
      <c r="CN530" s="475"/>
      <c r="CO530" s="475"/>
      <c r="CP530" s="475"/>
      <c r="CQ530" s="475"/>
      <c r="CR530" s="475"/>
      <c r="CS530" s="475"/>
      <c r="CT530" s="475"/>
      <c r="CU530" s="475"/>
      <c r="CV530" s="475"/>
      <c r="CW530" s="475"/>
      <c r="CX530" s="475"/>
      <c r="CY530" s="475"/>
      <c r="CZ530" s="475"/>
    </row>
    <row r="531" spans="1:104" x14ac:dyDescent="0.25">
      <c r="A531" s="353" t="s">
        <v>232</v>
      </c>
      <c r="B531" s="353" t="s">
        <v>364</v>
      </c>
      <c r="C531" s="441">
        <f t="shared" ref="C531:H531" si="280">C43</f>
        <v>20000</v>
      </c>
      <c r="D531" s="441"/>
      <c r="E531" s="441"/>
      <c r="F531" s="441"/>
      <c r="G531" s="441"/>
      <c r="H531" s="441">
        <f t="shared" si="280"/>
        <v>0</v>
      </c>
      <c r="I531" s="470">
        <f>IFERROR(VLOOKUP(B531,Coincidence!$B$2:$E$242,4,FALSE)*IF($G531="Winter",'General Inputs'!$C$25,'General Inputs'!$C$24),IF($G531="Winter",'General Inputs'!$C$25,'General Inputs'!$C$24))</f>
        <v>0.52140604400000001</v>
      </c>
      <c r="J531" s="466">
        <f>'Nameplate by Substation'!H43</f>
        <v>1.0903840983449035E-2</v>
      </c>
      <c r="K531" s="357">
        <v>69.071869528711574</v>
      </c>
      <c r="L531" s="357">
        <v>96.972606662706156</v>
      </c>
      <c r="M531" s="357">
        <v>131.13695555824458</v>
      </c>
      <c r="N531" s="357">
        <v>171.28400095675934</v>
      </c>
      <c r="O531" s="357">
        <v>216.46511227856163</v>
      </c>
      <c r="P531" s="357">
        <v>268.10939708236799</v>
      </c>
      <c r="Q531" s="357">
        <v>326.48944943048377</v>
      </c>
      <c r="R531" s="357">
        <v>394.10097724789864</v>
      </c>
      <c r="S531" s="357">
        <v>474.92561603895149</v>
      </c>
      <c r="T531" s="357">
        <v>564.70699187352454</v>
      </c>
      <c r="U531" s="357">
        <v>664.56054183387653</v>
      </c>
      <c r="V531" s="357">
        <v>762.41211052246649</v>
      </c>
      <c r="W531" s="357">
        <v>843.85737561005442</v>
      </c>
      <c r="X531" s="357">
        <v>917.31020248532184</v>
      </c>
      <c r="Y531" s="357">
        <v>987.91919994764294</v>
      </c>
      <c r="Z531" s="357">
        <v>1027.9144085477967</v>
      </c>
      <c r="AA531" s="357">
        <v>1041.5950620141468</v>
      </c>
      <c r="AB531" s="357">
        <v>1055.4577931687847</v>
      </c>
      <c r="AC531" s="357">
        <v>1069.5050253085694</v>
      </c>
      <c r="AD531" s="357">
        <v>1083.7392139823496</v>
      </c>
      <c r="AE531" s="357">
        <v>1098.1628474202084</v>
      </c>
      <c r="AF531" s="357">
        <v>1112.7784469684245</v>
      </c>
      <c r="AG531" s="357">
        <v>1127.5885675302186</v>
      </c>
      <c r="AH531" s="357">
        <v>1142.5957980123678</v>
      </c>
      <c r="AI531" s="357">
        <v>1157.8027617777636</v>
      </c>
      <c r="AJ531" s="357">
        <v>1173.2121171039937</v>
      </c>
      <c r="AK531" s="357">
        <v>1188.8265576480248</v>
      </c>
      <c r="AL531" s="357">
        <v>1204.6488129170734</v>
      </c>
      <c r="AM531" s="357">
        <v>1220.6816487457404</v>
      </c>
      <c r="AP531" s="298">
        <v>69.071869528711574</v>
      </c>
      <c r="AQ531" s="298">
        <v>96.972606662706156</v>
      </c>
      <c r="AR531" s="298">
        <v>131.13695555824458</v>
      </c>
      <c r="AS531" s="298">
        <v>171.28400095675934</v>
      </c>
      <c r="AT531" s="298">
        <v>216.46511227856163</v>
      </c>
      <c r="AU531" s="298">
        <v>268.10939708236799</v>
      </c>
      <c r="AV531" s="298">
        <v>326.48944943048377</v>
      </c>
      <c r="AW531" s="298">
        <v>394.10097724789864</v>
      </c>
      <c r="AX531" s="298">
        <v>474.92561603895149</v>
      </c>
      <c r="AY531" s="298">
        <v>564.70699187352454</v>
      </c>
      <c r="AZ531" s="298">
        <v>664.56054183387653</v>
      </c>
      <c r="BA531" s="298">
        <v>762.41211052246649</v>
      </c>
      <c r="BB531" s="298">
        <v>843.85737561005442</v>
      </c>
      <c r="BC531" s="298">
        <v>917.31020248532184</v>
      </c>
      <c r="BD531" s="298">
        <v>987.91919994764294</v>
      </c>
      <c r="BE531" s="298">
        <v>1050.9538167392718</v>
      </c>
      <c r="BF531" s="298">
        <v>1103.0437955175946</v>
      </c>
      <c r="BG531" s="298">
        <v>1145.3425825953707</v>
      </c>
      <c r="BH531" s="298">
        <v>1176.4359330192856</v>
      </c>
      <c r="BI531" s="298">
        <v>1200.6575169146422</v>
      </c>
      <c r="BJ531" s="298">
        <v>1222.1766553793127</v>
      </c>
      <c r="BK531" s="298">
        <v>1239.9717017539617</v>
      </c>
      <c r="BL531" s="298">
        <v>1253.9089845452722</v>
      </c>
      <c r="BM531" s="298">
        <v>1265.4941540253619</v>
      </c>
      <c r="BN531" s="298">
        <v>1276.3409306934882</v>
      </c>
      <c r="BO531" s="298">
        <v>1285.9539191135916</v>
      </c>
      <c r="BP531" s="298">
        <v>1293.6610369755497</v>
      </c>
      <c r="BQ531" s="298">
        <v>1301.6112651208327</v>
      </c>
      <c r="BR531" s="298">
        <v>1311.6124826568466</v>
      </c>
      <c r="BT531" s="475"/>
      <c r="BU531" s="475"/>
      <c r="BV531" s="475"/>
      <c r="BW531" s="475"/>
      <c r="BX531" s="475"/>
      <c r="BY531" s="475"/>
      <c r="BZ531" s="475"/>
      <c r="CA531" s="475"/>
      <c r="CB531" s="475"/>
      <c r="CC531" s="475"/>
      <c r="CD531" s="475"/>
      <c r="CE531" s="475"/>
      <c r="CF531" s="475"/>
      <c r="CG531" s="475"/>
      <c r="CH531" s="475"/>
      <c r="CI531" s="475"/>
      <c r="CJ531" s="475"/>
      <c r="CK531" s="475"/>
      <c r="CL531" s="475"/>
      <c r="CM531" s="475"/>
      <c r="CN531" s="475"/>
      <c r="CO531" s="475"/>
      <c r="CP531" s="475"/>
      <c r="CQ531" s="475"/>
      <c r="CR531" s="475"/>
      <c r="CS531" s="475"/>
      <c r="CT531" s="475"/>
      <c r="CU531" s="475"/>
      <c r="CV531" s="475"/>
      <c r="CW531" s="475"/>
      <c r="CX531" s="475"/>
      <c r="CY531" s="475"/>
      <c r="CZ531" s="475"/>
    </row>
    <row r="532" spans="1:104" x14ac:dyDescent="0.25">
      <c r="A532" s="353" t="s">
        <v>233</v>
      </c>
      <c r="B532" s="353" t="s">
        <v>385</v>
      </c>
      <c r="C532" s="441">
        <f t="shared" ref="C532:H532" si="281">C44</f>
        <v>20000</v>
      </c>
      <c r="D532" s="441"/>
      <c r="E532" s="441"/>
      <c r="F532" s="441"/>
      <c r="G532" s="441"/>
      <c r="H532" s="441">
        <f t="shared" si="281"/>
        <v>0</v>
      </c>
      <c r="I532" s="470">
        <f>IFERROR(VLOOKUP(B532,Coincidence!$B$2:$E$242,4,FALSE)*IF($G532="Winter",'General Inputs'!$C$25,'General Inputs'!$C$24),IF($G532="Winter",'General Inputs'!$C$25,'General Inputs'!$C$24))</f>
        <v>0.52140604400000001</v>
      </c>
      <c r="J532" s="466">
        <f>'Nameplate by Substation'!H44</f>
        <v>3.5593485302319437E-4</v>
      </c>
      <c r="K532" s="357">
        <v>0</v>
      </c>
      <c r="L532" s="357">
        <v>0</v>
      </c>
      <c r="M532" s="357">
        <v>0</v>
      </c>
      <c r="N532" s="357">
        <v>0</v>
      </c>
      <c r="O532" s="357">
        <v>0</v>
      </c>
      <c r="P532" s="357">
        <v>0</v>
      </c>
      <c r="Q532" s="357">
        <v>0</v>
      </c>
      <c r="R532" s="357">
        <v>0</v>
      </c>
      <c r="S532" s="357">
        <v>0</v>
      </c>
      <c r="T532" s="357">
        <v>0</v>
      </c>
      <c r="U532" s="357">
        <v>0</v>
      </c>
      <c r="V532" s="357">
        <v>0</v>
      </c>
      <c r="W532" s="357">
        <v>0</v>
      </c>
      <c r="X532" s="357">
        <v>0</v>
      </c>
      <c r="Y532" s="357">
        <v>0</v>
      </c>
      <c r="Z532" s="357">
        <v>0</v>
      </c>
      <c r="AA532" s="357">
        <v>0</v>
      </c>
      <c r="AB532" s="357">
        <v>0</v>
      </c>
      <c r="AC532" s="357">
        <v>0</v>
      </c>
      <c r="AD532" s="357">
        <v>0</v>
      </c>
      <c r="AE532" s="357">
        <v>0</v>
      </c>
      <c r="AF532" s="357">
        <v>0</v>
      </c>
      <c r="AG532" s="357">
        <v>0</v>
      </c>
      <c r="AH532" s="357">
        <v>0</v>
      </c>
      <c r="AI532" s="357">
        <v>0</v>
      </c>
      <c r="AJ532" s="357">
        <v>0</v>
      </c>
      <c r="AK532" s="357">
        <v>0</v>
      </c>
      <c r="AL532" s="357">
        <v>0</v>
      </c>
      <c r="AM532" s="357">
        <v>0</v>
      </c>
      <c r="AP532" s="298">
        <v>0</v>
      </c>
      <c r="AQ532" s="298">
        <v>0</v>
      </c>
      <c r="AR532" s="298">
        <v>0</v>
      </c>
      <c r="AS532" s="298">
        <v>0</v>
      </c>
      <c r="AT532" s="298">
        <v>0</v>
      </c>
      <c r="AU532" s="298">
        <v>0</v>
      </c>
      <c r="AV532" s="298">
        <v>0</v>
      </c>
      <c r="AW532" s="298">
        <v>0</v>
      </c>
      <c r="AX532" s="298">
        <v>0</v>
      </c>
      <c r="AY532" s="298">
        <v>0</v>
      </c>
      <c r="AZ532" s="298">
        <v>0</v>
      </c>
      <c r="BA532" s="298">
        <v>0</v>
      </c>
      <c r="BB532" s="298">
        <v>0</v>
      </c>
      <c r="BC532" s="298">
        <v>0</v>
      </c>
      <c r="BD532" s="298">
        <v>0</v>
      </c>
      <c r="BE532" s="298">
        <v>0</v>
      </c>
      <c r="BF532" s="298">
        <v>0</v>
      </c>
      <c r="BG532" s="298">
        <v>0</v>
      </c>
      <c r="BH532" s="298">
        <v>0</v>
      </c>
      <c r="BI532" s="298">
        <v>0</v>
      </c>
      <c r="BJ532" s="298">
        <v>0</v>
      </c>
      <c r="BK532" s="298">
        <v>0</v>
      </c>
      <c r="BL532" s="298">
        <v>0</v>
      </c>
      <c r="BM532" s="298">
        <v>0</v>
      </c>
      <c r="BN532" s="298">
        <v>0</v>
      </c>
      <c r="BO532" s="298">
        <v>0</v>
      </c>
      <c r="BP532" s="298">
        <v>0</v>
      </c>
      <c r="BQ532" s="298">
        <v>0</v>
      </c>
      <c r="BR532" s="298">
        <v>0</v>
      </c>
      <c r="BT532" s="475"/>
      <c r="BU532" s="475"/>
      <c r="BV532" s="475"/>
      <c r="BW532" s="475"/>
      <c r="BX532" s="475"/>
      <c r="BY532" s="475"/>
      <c r="BZ532" s="475"/>
      <c r="CA532" s="475"/>
      <c r="CB532" s="475"/>
      <c r="CC532" s="475"/>
      <c r="CD532" s="475"/>
      <c r="CE532" s="475"/>
      <c r="CF532" s="475"/>
      <c r="CG532" s="475"/>
      <c r="CH532" s="475"/>
      <c r="CI532" s="475"/>
      <c r="CJ532" s="475"/>
      <c r="CK532" s="475"/>
      <c r="CL532" s="475"/>
      <c r="CM532" s="475"/>
      <c r="CN532" s="475"/>
      <c r="CO532" s="475"/>
      <c r="CP532" s="475"/>
      <c r="CQ532" s="475"/>
      <c r="CR532" s="475"/>
      <c r="CS532" s="475"/>
      <c r="CT532" s="475"/>
      <c r="CU532" s="475"/>
      <c r="CV532" s="475"/>
      <c r="CW532" s="475"/>
      <c r="CX532" s="475"/>
      <c r="CY532" s="475"/>
      <c r="CZ532" s="475"/>
    </row>
    <row r="533" spans="1:104" x14ac:dyDescent="0.25">
      <c r="A533" s="353" t="s">
        <v>436</v>
      </c>
      <c r="B533" s="353" t="s">
        <v>437</v>
      </c>
      <c r="C533" s="441">
        <f t="shared" ref="C533:H533" si="282">C45</f>
        <v>42000</v>
      </c>
      <c r="D533" s="441"/>
      <c r="E533" s="441"/>
      <c r="F533" s="441"/>
      <c r="G533" s="441"/>
      <c r="H533" s="441">
        <f t="shared" si="282"/>
        <v>0</v>
      </c>
      <c r="I533" s="470">
        <f>IFERROR(VLOOKUP(B533,Coincidence!$B$2:$E$242,4,FALSE)*IF($G533="Winter",'General Inputs'!$C$25,'General Inputs'!$C$24),IF($G533="Winter",'General Inputs'!$C$25,'General Inputs'!$C$24))</f>
        <v>0.52140604400000001</v>
      </c>
      <c r="J533" s="466">
        <f>'Nameplate by Substation'!H45</f>
        <v>2.1456209864030183E-3</v>
      </c>
      <c r="K533" s="357">
        <v>0</v>
      </c>
      <c r="L533" s="357">
        <v>0</v>
      </c>
      <c r="M533" s="357">
        <v>0</v>
      </c>
      <c r="N533" s="357">
        <v>0</v>
      </c>
      <c r="O533" s="357">
        <v>0</v>
      </c>
      <c r="P533" s="357">
        <v>0</v>
      </c>
      <c r="Q533" s="357">
        <v>0</v>
      </c>
      <c r="R533" s="357">
        <v>0</v>
      </c>
      <c r="S533" s="357">
        <v>0</v>
      </c>
      <c r="T533" s="357">
        <v>0</v>
      </c>
      <c r="U533" s="357">
        <v>0</v>
      </c>
      <c r="V533" s="357">
        <v>0</v>
      </c>
      <c r="W533" s="357">
        <v>0</v>
      </c>
      <c r="X533" s="357">
        <v>0</v>
      </c>
      <c r="Y533" s="357">
        <v>0</v>
      </c>
      <c r="Z533" s="357">
        <v>0</v>
      </c>
      <c r="AA533" s="357">
        <v>0</v>
      </c>
      <c r="AB533" s="357">
        <v>0</v>
      </c>
      <c r="AC533" s="357">
        <v>0</v>
      </c>
      <c r="AD533" s="357">
        <v>0</v>
      </c>
      <c r="AE533" s="357">
        <v>0</v>
      </c>
      <c r="AF533" s="357">
        <v>0</v>
      </c>
      <c r="AG533" s="357">
        <v>0</v>
      </c>
      <c r="AH533" s="357">
        <v>0</v>
      </c>
      <c r="AI533" s="357">
        <v>0</v>
      </c>
      <c r="AJ533" s="357">
        <v>0</v>
      </c>
      <c r="AK533" s="357">
        <v>0</v>
      </c>
      <c r="AL533" s="357">
        <v>0</v>
      </c>
      <c r="AM533" s="357">
        <v>0</v>
      </c>
      <c r="AP533" s="298">
        <v>0</v>
      </c>
      <c r="AQ533" s="298">
        <v>0</v>
      </c>
      <c r="AR533" s="298">
        <v>0</v>
      </c>
      <c r="AS533" s="298">
        <v>0</v>
      </c>
      <c r="AT533" s="298">
        <v>0</v>
      </c>
      <c r="AU533" s="298">
        <v>0</v>
      </c>
      <c r="AV533" s="298">
        <v>0</v>
      </c>
      <c r="AW533" s="298">
        <v>0</v>
      </c>
      <c r="AX533" s="298">
        <v>0</v>
      </c>
      <c r="AY533" s="298">
        <v>0</v>
      </c>
      <c r="AZ533" s="298">
        <v>0</v>
      </c>
      <c r="BA533" s="298">
        <v>0</v>
      </c>
      <c r="BB533" s="298">
        <v>0</v>
      </c>
      <c r="BC533" s="298">
        <v>0</v>
      </c>
      <c r="BD533" s="298">
        <v>0</v>
      </c>
      <c r="BE533" s="298">
        <v>0</v>
      </c>
      <c r="BF533" s="298">
        <v>0</v>
      </c>
      <c r="BG533" s="298">
        <v>0</v>
      </c>
      <c r="BH533" s="298">
        <v>0</v>
      </c>
      <c r="BI533" s="298">
        <v>0</v>
      </c>
      <c r="BJ533" s="298">
        <v>0</v>
      </c>
      <c r="BK533" s="298">
        <v>0</v>
      </c>
      <c r="BL533" s="298">
        <v>0</v>
      </c>
      <c r="BM533" s="298">
        <v>0</v>
      </c>
      <c r="BN533" s="298">
        <v>0</v>
      </c>
      <c r="BO533" s="298">
        <v>0</v>
      </c>
      <c r="BP533" s="298">
        <v>0</v>
      </c>
      <c r="BQ533" s="298">
        <v>0</v>
      </c>
      <c r="BR533" s="298">
        <v>0</v>
      </c>
      <c r="BT533" s="475"/>
      <c r="BU533" s="475"/>
      <c r="BV533" s="475"/>
      <c r="BW533" s="475"/>
      <c r="BX533" s="475"/>
      <c r="BY533" s="475"/>
      <c r="BZ533" s="475"/>
      <c r="CA533" s="475"/>
      <c r="CB533" s="475"/>
      <c r="CC533" s="475"/>
      <c r="CD533" s="475"/>
      <c r="CE533" s="475"/>
      <c r="CF533" s="475"/>
      <c r="CG533" s="475"/>
      <c r="CH533" s="475"/>
      <c r="CI533" s="475"/>
      <c r="CJ533" s="475"/>
      <c r="CK533" s="475"/>
      <c r="CL533" s="475"/>
      <c r="CM533" s="475"/>
      <c r="CN533" s="475"/>
      <c r="CO533" s="475"/>
      <c r="CP533" s="475"/>
      <c r="CQ533" s="475"/>
      <c r="CR533" s="475"/>
      <c r="CS533" s="475"/>
      <c r="CT533" s="475"/>
      <c r="CU533" s="475"/>
      <c r="CV533" s="475"/>
      <c r="CW533" s="475"/>
      <c r="CX533" s="475"/>
      <c r="CY533" s="475"/>
      <c r="CZ533" s="475"/>
    </row>
    <row r="534" spans="1:104" x14ac:dyDescent="0.25">
      <c r="A534" s="353" t="s">
        <v>463</v>
      </c>
      <c r="B534" s="353" t="s">
        <v>463</v>
      </c>
      <c r="C534" s="441">
        <f t="shared" ref="C534:H534" si="283">C46</f>
        <v>1000</v>
      </c>
      <c r="D534" s="441"/>
      <c r="E534" s="441"/>
      <c r="F534" s="441"/>
      <c r="G534" s="441"/>
      <c r="H534" s="441">
        <f t="shared" si="283"/>
        <v>0</v>
      </c>
      <c r="I534" s="470">
        <f>IFERROR(VLOOKUP(B534,Coincidence!$B$2:$E$242,4,FALSE)*IF($G534="Winter",'General Inputs'!$C$25,'General Inputs'!$C$24),IF($G534="Winter",'General Inputs'!$C$25,'General Inputs'!$C$24))</f>
        <v>0.52140604400000001</v>
      </c>
      <c r="J534" s="466">
        <f>'Nameplate by Substation'!H46</f>
        <v>1.0395643480387332E-3</v>
      </c>
      <c r="K534" s="357">
        <v>6.5852623055879045</v>
      </c>
      <c r="L534" s="357">
        <v>9.2452984939849401</v>
      </c>
      <c r="M534" s="357">
        <v>12.502502917606682</v>
      </c>
      <c r="N534" s="357">
        <v>16.330093317974654</v>
      </c>
      <c r="O534" s="357">
        <v>20.637627938683874</v>
      </c>
      <c r="P534" s="357">
        <v>25.56135686535184</v>
      </c>
      <c r="Q534" s="357">
        <v>31.127269019597051</v>
      </c>
      <c r="R534" s="357">
        <v>37.573303397950674</v>
      </c>
      <c r="S534" s="357">
        <v>45.2790662624151</v>
      </c>
      <c r="T534" s="357">
        <v>53.8387579872999</v>
      </c>
      <c r="U534" s="357">
        <v>63.358723540855841</v>
      </c>
      <c r="V534" s="357">
        <v>72.687821641490913</v>
      </c>
      <c r="W534" s="357">
        <v>80.452754570184325</v>
      </c>
      <c r="X534" s="357">
        <v>87.455694194679481</v>
      </c>
      <c r="Y534" s="357">
        <v>94.187505170646972</v>
      </c>
      <c r="Z534" s="357">
        <v>100.19718014741224</v>
      </c>
      <c r="AA534" s="357">
        <v>105.1634012166881</v>
      </c>
      <c r="AB534" s="357">
        <v>109.19613711939276</v>
      </c>
      <c r="AC534" s="357">
        <v>112.16055476000594</v>
      </c>
      <c r="AD534" s="357">
        <v>114.46982312780975</v>
      </c>
      <c r="AE534" s="357">
        <v>116.08682175719622</v>
      </c>
      <c r="AF534" s="357">
        <v>117.444497988965</v>
      </c>
      <c r="AG534" s="357">
        <v>118.81805272203486</v>
      </c>
      <c r="AH534" s="357">
        <v>120.20767166106623</v>
      </c>
      <c r="AI534" s="357">
        <v>121.61354268260085</v>
      </c>
      <c r="AJ534" s="357">
        <v>122.60192069568464</v>
      </c>
      <c r="AK534" s="357">
        <v>123.3367117631246</v>
      </c>
      <c r="AL534" s="357">
        <v>124.09468078992492</v>
      </c>
      <c r="AM534" s="357">
        <v>125.04818966842025</v>
      </c>
      <c r="AP534" s="298">
        <v>6.5852623055879045</v>
      </c>
      <c r="AQ534" s="298">
        <v>9.2452984939849401</v>
      </c>
      <c r="AR534" s="298">
        <v>12.502502917606682</v>
      </c>
      <c r="AS534" s="298">
        <v>16.330093317974654</v>
      </c>
      <c r="AT534" s="298">
        <v>20.637627938683874</v>
      </c>
      <c r="AU534" s="298">
        <v>25.56135686535184</v>
      </c>
      <c r="AV534" s="298">
        <v>31.127269019597051</v>
      </c>
      <c r="AW534" s="298">
        <v>37.573303397950674</v>
      </c>
      <c r="AX534" s="298">
        <v>45.2790662624151</v>
      </c>
      <c r="AY534" s="298">
        <v>53.8387579872999</v>
      </c>
      <c r="AZ534" s="298">
        <v>63.358723540855841</v>
      </c>
      <c r="BA534" s="298">
        <v>72.687821641490913</v>
      </c>
      <c r="BB534" s="298">
        <v>80.452754570184325</v>
      </c>
      <c r="BC534" s="298">
        <v>87.455694194679481</v>
      </c>
      <c r="BD534" s="298">
        <v>94.187505170646972</v>
      </c>
      <c r="BE534" s="298">
        <v>100.19718014741224</v>
      </c>
      <c r="BF534" s="298">
        <v>105.1634012166881</v>
      </c>
      <c r="BG534" s="298">
        <v>109.19613711939276</v>
      </c>
      <c r="BH534" s="298">
        <v>112.16055476000594</v>
      </c>
      <c r="BI534" s="298">
        <v>114.46982312780975</v>
      </c>
      <c r="BJ534" s="298">
        <v>116.52144229415094</v>
      </c>
      <c r="BK534" s="298">
        <v>118.21800920216627</v>
      </c>
      <c r="BL534" s="298">
        <v>119.54677970793325</v>
      </c>
      <c r="BM534" s="298">
        <v>120.65130142425032</v>
      </c>
      <c r="BN534" s="298">
        <v>121.68542530155541</v>
      </c>
      <c r="BO534" s="298">
        <v>122.60192069568464</v>
      </c>
      <c r="BP534" s="298">
        <v>123.3367117631246</v>
      </c>
      <c r="BQ534" s="298">
        <v>124.09468078992492</v>
      </c>
      <c r="BR534" s="298">
        <v>125.04818966842025</v>
      </c>
      <c r="BT534" s="475"/>
      <c r="BU534" s="475"/>
      <c r="BV534" s="475"/>
      <c r="BW534" s="475"/>
      <c r="BX534" s="475"/>
      <c r="BY534" s="475"/>
      <c r="BZ534" s="475"/>
      <c r="CA534" s="475"/>
      <c r="CB534" s="475"/>
      <c r="CC534" s="475"/>
      <c r="CD534" s="475"/>
      <c r="CE534" s="475"/>
      <c r="CF534" s="475"/>
      <c r="CG534" s="475"/>
      <c r="CH534" s="475"/>
      <c r="CI534" s="475"/>
      <c r="CJ534" s="475"/>
      <c r="CK534" s="475"/>
      <c r="CL534" s="475"/>
      <c r="CM534" s="475"/>
      <c r="CN534" s="475"/>
      <c r="CO534" s="475"/>
      <c r="CP534" s="475"/>
      <c r="CQ534" s="475"/>
      <c r="CR534" s="475"/>
      <c r="CS534" s="475"/>
      <c r="CT534" s="475"/>
      <c r="CU534" s="475"/>
      <c r="CV534" s="475"/>
      <c r="CW534" s="475"/>
      <c r="CX534" s="475"/>
      <c r="CY534" s="475"/>
      <c r="CZ534" s="475"/>
    </row>
    <row r="535" spans="1:104" x14ac:dyDescent="0.25">
      <c r="A535" s="353" t="s">
        <v>534</v>
      </c>
      <c r="B535" s="353" t="s">
        <v>534</v>
      </c>
      <c r="C535" s="441">
        <f t="shared" ref="C535:H535" si="284">C47</f>
        <v>12500</v>
      </c>
      <c r="D535" s="441"/>
      <c r="E535" s="441"/>
      <c r="F535" s="441"/>
      <c r="G535" s="441"/>
      <c r="H535" s="441">
        <f t="shared" si="284"/>
        <v>0</v>
      </c>
      <c r="I535" s="470">
        <f>IFERROR(VLOOKUP(B535,Coincidence!$B$2:$E$242,4,FALSE)*IF($G535="Winter",'General Inputs'!$C$25,'General Inputs'!$C$24),IF($G535="Winter",'General Inputs'!$C$25,'General Inputs'!$C$24))</f>
        <v>0.52140604400000001</v>
      </c>
      <c r="J535" s="466">
        <f>'Nameplate by Substation'!H47</f>
        <v>7.4195572480918841E-3</v>
      </c>
      <c r="K535" s="357">
        <v>47.000198460240519</v>
      </c>
      <c r="L535" s="357">
        <v>65.985353942960657</v>
      </c>
      <c r="M535" s="357">
        <v>89.232606251481698</v>
      </c>
      <c r="N535" s="357">
        <v>116.55080560234961</v>
      </c>
      <c r="O535" s="357">
        <v>147.29445295499912</v>
      </c>
      <c r="P535" s="357">
        <v>182.43598961352427</v>
      </c>
      <c r="Q535" s="357">
        <v>222.16090317388634</v>
      </c>
      <c r="R535" s="357">
        <v>268.16740694019393</v>
      </c>
      <c r="S535" s="357">
        <v>323.16481890509914</v>
      </c>
      <c r="T535" s="357">
        <v>384.2568743402619</v>
      </c>
      <c r="U535" s="357">
        <v>452.20257636220089</v>
      </c>
      <c r="V535" s="357">
        <v>518.78602313133558</v>
      </c>
      <c r="W535" s="357">
        <v>574.20574245965554</v>
      </c>
      <c r="X535" s="357">
        <v>624.18697887556334</v>
      </c>
      <c r="Y535" s="357">
        <v>672.23312148689399</v>
      </c>
      <c r="Z535" s="357">
        <v>715.12524992190436</v>
      </c>
      <c r="AA535" s="357">
        <v>750.57006062524295</v>
      </c>
      <c r="AB535" s="357">
        <v>779.35242022905447</v>
      </c>
      <c r="AC535" s="357">
        <v>794.92850875497675</v>
      </c>
      <c r="AD535" s="357">
        <v>800.56464685012986</v>
      </c>
      <c r="AE535" s="357">
        <v>806.24074583771278</v>
      </c>
      <c r="AF535" s="357">
        <v>811.95708904522678</v>
      </c>
      <c r="AG535" s="357">
        <v>817.71396180899887</v>
      </c>
      <c r="AH535" s="357">
        <v>823.51165148842506</v>
      </c>
      <c r="AI535" s="357">
        <v>829.35044748031351</v>
      </c>
      <c r="AJ535" s="357">
        <v>835.23064123333052</v>
      </c>
      <c r="AK535" s="357">
        <v>841.15252626254824</v>
      </c>
      <c r="AL535" s="357">
        <v>847.11639816409559</v>
      </c>
      <c r="AM535" s="357">
        <v>853.12255462991345</v>
      </c>
      <c r="AP535" s="298">
        <v>47.000198460240519</v>
      </c>
      <c r="AQ535" s="298">
        <v>65.985353942960657</v>
      </c>
      <c r="AR535" s="298">
        <v>89.232606251481698</v>
      </c>
      <c r="AS535" s="298">
        <v>116.55080560234961</v>
      </c>
      <c r="AT535" s="298">
        <v>147.29445295499912</v>
      </c>
      <c r="AU535" s="298">
        <v>182.43598961352427</v>
      </c>
      <c r="AV535" s="298">
        <v>222.16090317388634</v>
      </c>
      <c r="AW535" s="298">
        <v>268.16740694019393</v>
      </c>
      <c r="AX535" s="298">
        <v>323.16481890509914</v>
      </c>
      <c r="AY535" s="298">
        <v>384.2568743402619</v>
      </c>
      <c r="AZ535" s="298">
        <v>452.20257636220089</v>
      </c>
      <c r="BA535" s="298">
        <v>518.78602313133558</v>
      </c>
      <c r="BB535" s="298">
        <v>574.20574245965554</v>
      </c>
      <c r="BC535" s="298">
        <v>624.18697887556334</v>
      </c>
      <c r="BD535" s="298">
        <v>672.23312148689399</v>
      </c>
      <c r="BE535" s="298">
        <v>715.12524992190436</v>
      </c>
      <c r="BF535" s="298">
        <v>750.57006062524295</v>
      </c>
      <c r="BG535" s="298">
        <v>779.35242022905447</v>
      </c>
      <c r="BH535" s="298">
        <v>800.51000074177432</v>
      </c>
      <c r="BI535" s="298">
        <v>816.99166336174915</v>
      </c>
      <c r="BJ535" s="298">
        <v>831.63443740904052</v>
      </c>
      <c r="BK535" s="298">
        <v>843.74313979286705</v>
      </c>
      <c r="BL535" s="298">
        <v>853.22681327177611</v>
      </c>
      <c r="BM535" s="298">
        <v>861.1099829105159</v>
      </c>
      <c r="BN535" s="298">
        <v>868.49071054297019</v>
      </c>
      <c r="BO535" s="298">
        <v>875.03190258864129</v>
      </c>
      <c r="BP535" s="298">
        <v>880.27623825727312</v>
      </c>
      <c r="BQ535" s="298">
        <v>885.68599917994754</v>
      </c>
      <c r="BR535" s="298">
        <v>892.49136310369806</v>
      </c>
      <c r="BT535" s="475"/>
      <c r="BU535" s="475"/>
      <c r="BV535" s="475"/>
      <c r="BW535" s="475"/>
      <c r="BX535" s="475"/>
      <c r="BY535" s="475"/>
      <c r="BZ535" s="475"/>
      <c r="CA535" s="475"/>
      <c r="CB535" s="475"/>
      <c r="CC535" s="475"/>
      <c r="CD535" s="475"/>
      <c r="CE535" s="475"/>
      <c r="CF535" s="475"/>
      <c r="CG535" s="475"/>
      <c r="CH535" s="475"/>
      <c r="CI535" s="475"/>
      <c r="CJ535" s="475"/>
      <c r="CK535" s="475"/>
      <c r="CL535" s="475"/>
      <c r="CM535" s="475"/>
      <c r="CN535" s="475"/>
      <c r="CO535" s="475"/>
      <c r="CP535" s="475"/>
      <c r="CQ535" s="475"/>
      <c r="CR535" s="475"/>
      <c r="CS535" s="475"/>
      <c r="CT535" s="475"/>
      <c r="CU535" s="475"/>
      <c r="CV535" s="475"/>
      <c r="CW535" s="475"/>
      <c r="CX535" s="475"/>
      <c r="CY535" s="475"/>
      <c r="CZ535" s="475"/>
    </row>
    <row r="536" spans="1:104" x14ac:dyDescent="0.25">
      <c r="A536" s="353" t="s">
        <v>377</v>
      </c>
      <c r="B536" s="353" t="s">
        <v>377</v>
      </c>
      <c r="C536" s="441">
        <f t="shared" ref="C536:H536" si="285">C48</f>
        <v>2000</v>
      </c>
      <c r="D536" s="441"/>
      <c r="E536" s="441"/>
      <c r="F536" s="441"/>
      <c r="G536" s="441"/>
      <c r="H536" s="441">
        <f t="shared" si="285"/>
        <v>0</v>
      </c>
      <c r="I536" s="470">
        <f>IFERROR(VLOOKUP(B536,Coincidence!$B$2:$E$242,4,FALSE)*IF($G536="Winter",'General Inputs'!$C$25,'General Inputs'!$C$24),IF($G536="Winter",'General Inputs'!$C$25,'General Inputs'!$C$24))</f>
        <v>0.52140604400000001</v>
      </c>
      <c r="J536" s="466">
        <f>'Nameplate by Substation'!H48</f>
        <v>5.1358549795947088E-3</v>
      </c>
      <c r="K536" s="357">
        <v>0</v>
      </c>
      <c r="L536" s="357">
        <v>0</v>
      </c>
      <c r="M536" s="357">
        <v>0</v>
      </c>
      <c r="N536" s="357">
        <v>0</v>
      </c>
      <c r="O536" s="357">
        <v>0</v>
      </c>
      <c r="P536" s="357">
        <v>0</v>
      </c>
      <c r="Q536" s="357">
        <v>0</v>
      </c>
      <c r="R536" s="357">
        <v>0</v>
      </c>
      <c r="S536" s="357">
        <v>0</v>
      </c>
      <c r="T536" s="357">
        <v>0</v>
      </c>
      <c r="U536" s="357">
        <v>0</v>
      </c>
      <c r="V536" s="357">
        <v>0</v>
      </c>
      <c r="W536" s="357">
        <v>0</v>
      </c>
      <c r="X536" s="357">
        <v>0</v>
      </c>
      <c r="Y536" s="357">
        <v>0</v>
      </c>
      <c r="Z536" s="357">
        <v>0</v>
      </c>
      <c r="AA536" s="357">
        <v>0</v>
      </c>
      <c r="AB536" s="357">
        <v>0</v>
      </c>
      <c r="AC536" s="357">
        <v>0</v>
      </c>
      <c r="AD536" s="357">
        <v>0</v>
      </c>
      <c r="AE536" s="357">
        <v>0</v>
      </c>
      <c r="AF536" s="357">
        <v>0</v>
      </c>
      <c r="AG536" s="357">
        <v>0</v>
      </c>
      <c r="AH536" s="357">
        <v>0</v>
      </c>
      <c r="AI536" s="357">
        <v>0</v>
      </c>
      <c r="AJ536" s="357">
        <v>0</v>
      </c>
      <c r="AK536" s="357">
        <v>0</v>
      </c>
      <c r="AL536" s="357">
        <v>0</v>
      </c>
      <c r="AM536" s="357">
        <v>0</v>
      </c>
      <c r="AP536" s="298">
        <v>0</v>
      </c>
      <c r="AQ536" s="298">
        <v>0</v>
      </c>
      <c r="AR536" s="298">
        <v>0</v>
      </c>
      <c r="AS536" s="298">
        <v>0</v>
      </c>
      <c r="AT536" s="298">
        <v>0</v>
      </c>
      <c r="AU536" s="298">
        <v>0</v>
      </c>
      <c r="AV536" s="298">
        <v>0</v>
      </c>
      <c r="AW536" s="298">
        <v>0</v>
      </c>
      <c r="AX536" s="298">
        <v>0</v>
      </c>
      <c r="AY536" s="298">
        <v>0</v>
      </c>
      <c r="AZ536" s="298">
        <v>0</v>
      </c>
      <c r="BA536" s="298">
        <v>0</v>
      </c>
      <c r="BB536" s="298">
        <v>0</v>
      </c>
      <c r="BC536" s="298">
        <v>0</v>
      </c>
      <c r="BD536" s="298">
        <v>0</v>
      </c>
      <c r="BE536" s="298">
        <v>0</v>
      </c>
      <c r="BF536" s="298">
        <v>0</v>
      </c>
      <c r="BG536" s="298">
        <v>0</v>
      </c>
      <c r="BH536" s="298">
        <v>0</v>
      </c>
      <c r="BI536" s="298">
        <v>0</v>
      </c>
      <c r="BJ536" s="298">
        <v>0</v>
      </c>
      <c r="BK536" s="298">
        <v>0</v>
      </c>
      <c r="BL536" s="298">
        <v>0</v>
      </c>
      <c r="BM536" s="298">
        <v>0</v>
      </c>
      <c r="BN536" s="298">
        <v>0</v>
      </c>
      <c r="BO536" s="298">
        <v>0</v>
      </c>
      <c r="BP536" s="298">
        <v>0</v>
      </c>
      <c r="BQ536" s="298">
        <v>0</v>
      </c>
      <c r="BR536" s="298">
        <v>0</v>
      </c>
      <c r="BT536" s="475"/>
      <c r="BU536" s="475"/>
      <c r="BV536" s="475"/>
      <c r="BW536" s="475"/>
      <c r="BX536" s="475"/>
      <c r="BY536" s="475"/>
      <c r="BZ536" s="475"/>
      <c r="CA536" s="475"/>
      <c r="CB536" s="475"/>
      <c r="CC536" s="475"/>
      <c r="CD536" s="475"/>
      <c r="CE536" s="475"/>
      <c r="CF536" s="475"/>
      <c r="CG536" s="475"/>
      <c r="CH536" s="475"/>
      <c r="CI536" s="475"/>
      <c r="CJ536" s="475"/>
      <c r="CK536" s="475"/>
      <c r="CL536" s="475"/>
      <c r="CM536" s="475"/>
      <c r="CN536" s="475"/>
      <c r="CO536" s="475"/>
      <c r="CP536" s="475"/>
      <c r="CQ536" s="475"/>
      <c r="CR536" s="475"/>
      <c r="CS536" s="475"/>
      <c r="CT536" s="475"/>
      <c r="CU536" s="475"/>
      <c r="CV536" s="475"/>
      <c r="CW536" s="475"/>
      <c r="CX536" s="475"/>
      <c r="CY536" s="475"/>
      <c r="CZ536" s="475"/>
    </row>
    <row r="537" spans="1:104" x14ac:dyDescent="0.25">
      <c r="A537" s="353" t="s">
        <v>461</v>
      </c>
      <c r="B537" s="353" t="s">
        <v>461</v>
      </c>
      <c r="C537" s="441">
        <f t="shared" ref="C537:H537" si="286">C49</f>
        <v>20000</v>
      </c>
      <c r="D537" s="441"/>
      <c r="E537" s="441"/>
      <c r="F537" s="441"/>
      <c r="G537" s="441"/>
      <c r="H537" s="441">
        <f t="shared" si="286"/>
        <v>0</v>
      </c>
      <c r="I537" s="470">
        <f>IFERROR(VLOOKUP(B537,Coincidence!$B$2:$E$242,4,FALSE)*IF($G537="Winter",'General Inputs'!$C$25,'General Inputs'!$C$24),IF($G537="Winter",'General Inputs'!$C$25,'General Inputs'!$C$24))</f>
        <v>0.29160129647173721</v>
      </c>
      <c r="J537" s="466">
        <f>'Nameplate by Substation'!H49</f>
        <v>3.2534347411275226E-3</v>
      </c>
      <c r="K537" s="357">
        <v>11.525962200553021</v>
      </c>
      <c r="L537" s="357">
        <v>16.181733700125843</v>
      </c>
      <c r="M537" s="357">
        <v>21.882708592846779</v>
      </c>
      <c r="N537" s="357">
        <v>28.582010796254206</v>
      </c>
      <c r="O537" s="357">
        <v>36.121343158723484</v>
      </c>
      <c r="P537" s="357">
        <v>44.739179603353605</v>
      </c>
      <c r="Q537" s="357">
        <v>54.481007661894658</v>
      </c>
      <c r="R537" s="357">
        <v>65.763283923741483</v>
      </c>
      <c r="S537" s="357">
        <v>79.250420408324246</v>
      </c>
      <c r="T537" s="357">
        <v>94.232159736413294</v>
      </c>
      <c r="U537" s="357">
        <v>105.64894314247029</v>
      </c>
      <c r="V537" s="357">
        <v>105.81526860792771</v>
      </c>
      <c r="W537" s="357">
        <v>105.9818559232403</v>
      </c>
      <c r="X537" s="357">
        <v>106.14870550064406</v>
      </c>
      <c r="Y537" s="357">
        <v>106.31581775302398</v>
      </c>
      <c r="Z537" s="357">
        <v>106.48319309391511</v>
      </c>
      <c r="AA537" s="357">
        <v>106.65083193750348</v>
      </c>
      <c r="AB537" s="357">
        <v>106.81873469862725</v>
      </c>
      <c r="AC537" s="357">
        <v>106.98690179277756</v>
      </c>
      <c r="AD537" s="357">
        <v>107.15533363609978</v>
      </c>
      <c r="AE537" s="357">
        <v>107.32403064539439</v>
      </c>
      <c r="AF537" s="357">
        <v>107.492993238118</v>
      </c>
      <c r="AG537" s="357">
        <v>107.6622218323845</v>
      </c>
      <c r="AH537" s="357">
        <v>107.83171684696599</v>
      </c>
      <c r="AI537" s="357">
        <v>108.00147870129386</v>
      </c>
      <c r="AJ537" s="357">
        <v>108.1715078154598</v>
      </c>
      <c r="AK537" s="357">
        <v>108.3418046102169</v>
      </c>
      <c r="AL537" s="357">
        <v>108.51236950698062</v>
      </c>
      <c r="AM537" s="357">
        <v>108.6832029278299</v>
      </c>
      <c r="AP537" s="298">
        <v>11.525962200553021</v>
      </c>
      <c r="AQ537" s="298">
        <v>16.181733700125843</v>
      </c>
      <c r="AR537" s="298">
        <v>21.882708592846779</v>
      </c>
      <c r="AS537" s="298">
        <v>28.582010796254206</v>
      </c>
      <c r="AT537" s="298">
        <v>36.121343158723484</v>
      </c>
      <c r="AU537" s="298">
        <v>44.739179603353605</v>
      </c>
      <c r="AV537" s="298">
        <v>54.481007661894658</v>
      </c>
      <c r="AW537" s="298">
        <v>65.763283923741483</v>
      </c>
      <c r="AX537" s="298">
        <v>79.250420408324246</v>
      </c>
      <c r="AY537" s="298">
        <v>94.232159736413294</v>
      </c>
      <c r="AZ537" s="298">
        <v>110.89463391420637</v>
      </c>
      <c r="BA537" s="298">
        <v>127.22303923557517</v>
      </c>
      <c r="BB537" s="298">
        <v>140.8137390851478</v>
      </c>
      <c r="BC537" s="298">
        <v>153.0707477902065</v>
      </c>
      <c r="BD537" s="298">
        <v>164.85320917893966</v>
      </c>
      <c r="BE537" s="298">
        <v>175.37174031793913</v>
      </c>
      <c r="BF537" s="298">
        <v>184.06394932463158</v>
      </c>
      <c r="BG537" s="298">
        <v>191.12231077212408</v>
      </c>
      <c r="BH537" s="298">
        <v>196.31083084722675</v>
      </c>
      <c r="BI537" s="298">
        <v>200.35266527736846</v>
      </c>
      <c r="BJ537" s="298">
        <v>203.94354501212302</v>
      </c>
      <c r="BK537" s="298">
        <v>206.91298877078708</v>
      </c>
      <c r="BL537" s="298">
        <v>209.23869090867828</v>
      </c>
      <c r="BM537" s="298">
        <v>211.17189796425114</v>
      </c>
      <c r="BN537" s="298">
        <v>212.98189005984216</v>
      </c>
      <c r="BO537" s="298">
        <v>214.5860009941554</v>
      </c>
      <c r="BP537" s="298">
        <v>215.87208098240896</v>
      </c>
      <c r="BQ537" s="298">
        <v>217.19872857011055</v>
      </c>
      <c r="BR537" s="298">
        <v>218.86762295600366</v>
      </c>
      <c r="BT537" s="475"/>
      <c r="BU537" s="475"/>
      <c r="BV537" s="475"/>
      <c r="BW537" s="475"/>
      <c r="BX537" s="475"/>
      <c r="BY537" s="475"/>
      <c r="BZ537" s="475"/>
      <c r="CA537" s="475"/>
      <c r="CB537" s="475"/>
      <c r="CC537" s="475"/>
      <c r="CD537" s="475"/>
      <c r="CE537" s="475"/>
      <c r="CF537" s="475"/>
      <c r="CG537" s="475"/>
      <c r="CH537" s="475"/>
      <c r="CI537" s="475"/>
      <c r="CJ537" s="475"/>
      <c r="CK537" s="475"/>
      <c r="CL537" s="475"/>
      <c r="CM537" s="475"/>
      <c r="CN537" s="475"/>
      <c r="CO537" s="475"/>
      <c r="CP537" s="475"/>
      <c r="CQ537" s="475"/>
      <c r="CR537" s="475"/>
      <c r="CS537" s="475"/>
      <c r="CT537" s="475"/>
      <c r="CU537" s="475"/>
      <c r="CV537" s="475"/>
      <c r="CW537" s="475"/>
      <c r="CX537" s="475"/>
      <c r="CY537" s="475"/>
      <c r="CZ537" s="475"/>
    </row>
    <row r="538" spans="1:104" x14ac:dyDescent="0.25">
      <c r="A538" s="353" t="s">
        <v>442</v>
      </c>
      <c r="B538" s="353" t="s">
        <v>442</v>
      </c>
      <c r="C538" s="441">
        <f t="shared" ref="C538:H538" si="287">C50</f>
        <v>20000</v>
      </c>
      <c r="D538" s="441"/>
      <c r="E538" s="441"/>
      <c r="F538" s="441"/>
      <c r="G538" s="441"/>
      <c r="H538" s="441">
        <f t="shared" si="287"/>
        <v>0</v>
      </c>
      <c r="I538" s="470">
        <f>IFERROR(VLOOKUP(B538,Coincidence!$B$2:$E$242,4,FALSE)*IF($G538="Winter",'General Inputs'!$C$25,'General Inputs'!$C$24),IF($G538="Winter",'General Inputs'!$C$25,'General Inputs'!$C$24))</f>
        <v>0.52140604400000001</v>
      </c>
      <c r="J538" s="466">
        <f>'Nameplate by Substation'!H50</f>
        <v>6.5459934183276997E-3</v>
      </c>
      <c r="K538" s="357">
        <v>0</v>
      </c>
      <c r="L538" s="357">
        <v>0</v>
      </c>
      <c r="M538" s="357">
        <v>0</v>
      </c>
      <c r="N538" s="357">
        <v>0</v>
      </c>
      <c r="O538" s="357">
        <v>0</v>
      </c>
      <c r="P538" s="357">
        <v>0</v>
      </c>
      <c r="Q538" s="357">
        <v>0</v>
      </c>
      <c r="R538" s="357">
        <v>0</v>
      </c>
      <c r="S538" s="357">
        <v>0</v>
      </c>
      <c r="T538" s="357">
        <v>0</v>
      </c>
      <c r="U538" s="357">
        <v>0</v>
      </c>
      <c r="V538" s="357">
        <v>0</v>
      </c>
      <c r="W538" s="357">
        <v>0</v>
      </c>
      <c r="X538" s="357">
        <v>0</v>
      </c>
      <c r="Y538" s="357">
        <v>0</v>
      </c>
      <c r="Z538" s="357">
        <v>0</v>
      </c>
      <c r="AA538" s="357">
        <v>0</v>
      </c>
      <c r="AB538" s="357">
        <v>0</v>
      </c>
      <c r="AC538" s="357">
        <v>0</v>
      </c>
      <c r="AD538" s="357">
        <v>0</v>
      </c>
      <c r="AE538" s="357">
        <v>0</v>
      </c>
      <c r="AF538" s="357">
        <v>0</v>
      </c>
      <c r="AG538" s="357">
        <v>0</v>
      </c>
      <c r="AH538" s="357">
        <v>0</v>
      </c>
      <c r="AI538" s="357">
        <v>0</v>
      </c>
      <c r="AJ538" s="357">
        <v>0</v>
      </c>
      <c r="AK538" s="357">
        <v>0</v>
      </c>
      <c r="AL538" s="357">
        <v>0</v>
      </c>
      <c r="AM538" s="357">
        <v>0</v>
      </c>
      <c r="AP538" s="298">
        <v>0</v>
      </c>
      <c r="AQ538" s="298">
        <v>0</v>
      </c>
      <c r="AR538" s="298">
        <v>0</v>
      </c>
      <c r="AS538" s="298">
        <v>0</v>
      </c>
      <c r="AT538" s="298">
        <v>0</v>
      </c>
      <c r="AU538" s="298">
        <v>0</v>
      </c>
      <c r="AV538" s="298">
        <v>0</v>
      </c>
      <c r="AW538" s="298">
        <v>0</v>
      </c>
      <c r="AX538" s="298">
        <v>0</v>
      </c>
      <c r="AY538" s="298">
        <v>0</v>
      </c>
      <c r="AZ538" s="298">
        <v>0</v>
      </c>
      <c r="BA538" s="298">
        <v>0</v>
      </c>
      <c r="BB538" s="298">
        <v>0</v>
      </c>
      <c r="BC538" s="298">
        <v>0</v>
      </c>
      <c r="BD538" s="298">
        <v>0</v>
      </c>
      <c r="BE538" s="298">
        <v>0</v>
      </c>
      <c r="BF538" s="298">
        <v>0</v>
      </c>
      <c r="BG538" s="298">
        <v>0</v>
      </c>
      <c r="BH538" s="298">
        <v>0</v>
      </c>
      <c r="BI538" s="298">
        <v>0</v>
      </c>
      <c r="BJ538" s="298">
        <v>0</v>
      </c>
      <c r="BK538" s="298">
        <v>0</v>
      </c>
      <c r="BL538" s="298">
        <v>0</v>
      </c>
      <c r="BM538" s="298">
        <v>0</v>
      </c>
      <c r="BN538" s="298">
        <v>0</v>
      </c>
      <c r="BO538" s="298">
        <v>0</v>
      </c>
      <c r="BP538" s="298">
        <v>0</v>
      </c>
      <c r="BQ538" s="298">
        <v>0</v>
      </c>
      <c r="BR538" s="298">
        <v>0</v>
      </c>
      <c r="BT538" s="475"/>
      <c r="BU538" s="475"/>
      <c r="BV538" s="475"/>
      <c r="BW538" s="475"/>
      <c r="BX538" s="475"/>
      <c r="BY538" s="475"/>
      <c r="BZ538" s="475"/>
      <c r="CA538" s="475"/>
      <c r="CB538" s="475"/>
      <c r="CC538" s="475"/>
      <c r="CD538" s="475"/>
      <c r="CE538" s="475"/>
      <c r="CF538" s="475"/>
      <c r="CG538" s="475"/>
      <c r="CH538" s="475"/>
      <c r="CI538" s="475"/>
      <c r="CJ538" s="475"/>
      <c r="CK538" s="475"/>
      <c r="CL538" s="475"/>
      <c r="CM538" s="475"/>
      <c r="CN538" s="475"/>
      <c r="CO538" s="475"/>
      <c r="CP538" s="475"/>
      <c r="CQ538" s="475"/>
      <c r="CR538" s="475"/>
      <c r="CS538" s="475"/>
      <c r="CT538" s="475"/>
      <c r="CU538" s="475"/>
      <c r="CV538" s="475"/>
      <c r="CW538" s="475"/>
      <c r="CX538" s="475"/>
      <c r="CY538" s="475"/>
      <c r="CZ538" s="475"/>
    </row>
    <row r="539" spans="1:104" x14ac:dyDescent="0.25">
      <c r="A539" s="353" t="s">
        <v>375</v>
      </c>
      <c r="B539" s="353" t="s">
        <v>375</v>
      </c>
      <c r="C539" s="441">
        <f t="shared" ref="C539:H539" si="288">C51</f>
        <v>10000</v>
      </c>
      <c r="D539" s="441"/>
      <c r="E539" s="441"/>
      <c r="F539" s="441"/>
      <c r="G539" s="441"/>
      <c r="H539" s="441">
        <f t="shared" si="288"/>
        <v>0</v>
      </c>
      <c r="I539" s="470">
        <f>IFERROR(VLOOKUP(B539,Coincidence!$B$2:$E$242,4,FALSE)*IF($G539="Winter",'General Inputs'!$C$25,'General Inputs'!$C$24),IF($G539="Winter",'General Inputs'!$C$25,'General Inputs'!$C$24))</f>
        <v>0.52140604400000001</v>
      </c>
      <c r="J539" s="466">
        <f>'Nameplate by Substation'!H51</f>
        <v>2.8437512391095744E-3</v>
      </c>
      <c r="K539" s="357">
        <v>0</v>
      </c>
      <c r="L539" s="357">
        <v>0</v>
      </c>
      <c r="M539" s="357">
        <v>0</v>
      </c>
      <c r="N539" s="357">
        <v>0</v>
      </c>
      <c r="O539" s="357">
        <v>0</v>
      </c>
      <c r="P539" s="357">
        <v>0</v>
      </c>
      <c r="Q539" s="357">
        <v>0</v>
      </c>
      <c r="R539" s="357">
        <v>0</v>
      </c>
      <c r="S539" s="357">
        <v>0</v>
      </c>
      <c r="T539" s="357">
        <v>0</v>
      </c>
      <c r="U539" s="357">
        <v>0</v>
      </c>
      <c r="V539" s="357">
        <v>0</v>
      </c>
      <c r="W539" s="357">
        <v>0</v>
      </c>
      <c r="X539" s="357">
        <v>0</v>
      </c>
      <c r="Y539" s="357">
        <v>0</v>
      </c>
      <c r="Z539" s="357">
        <v>0</v>
      </c>
      <c r="AA539" s="357">
        <v>0</v>
      </c>
      <c r="AB539" s="357">
        <v>0</v>
      </c>
      <c r="AC539" s="357">
        <v>0</v>
      </c>
      <c r="AD539" s="357">
        <v>0</v>
      </c>
      <c r="AE539" s="357">
        <v>0</v>
      </c>
      <c r="AF539" s="357">
        <v>0</v>
      </c>
      <c r="AG539" s="357">
        <v>0</v>
      </c>
      <c r="AH539" s="357">
        <v>0</v>
      </c>
      <c r="AI539" s="357">
        <v>0</v>
      </c>
      <c r="AJ539" s="357">
        <v>0</v>
      </c>
      <c r="AK539" s="357">
        <v>0</v>
      </c>
      <c r="AL539" s="357">
        <v>0</v>
      </c>
      <c r="AM539" s="357">
        <v>0</v>
      </c>
      <c r="AP539" s="298">
        <v>0</v>
      </c>
      <c r="AQ539" s="298">
        <v>0</v>
      </c>
      <c r="AR539" s="298">
        <v>0</v>
      </c>
      <c r="AS539" s="298">
        <v>0</v>
      </c>
      <c r="AT539" s="298">
        <v>0</v>
      </c>
      <c r="AU539" s="298">
        <v>0</v>
      </c>
      <c r="AV539" s="298">
        <v>0</v>
      </c>
      <c r="AW539" s="298">
        <v>0</v>
      </c>
      <c r="AX539" s="298">
        <v>0</v>
      </c>
      <c r="AY539" s="298">
        <v>0</v>
      </c>
      <c r="AZ539" s="298">
        <v>0</v>
      </c>
      <c r="BA539" s="298">
        <v>0</v>
      </c>
      <c r="BB539" s="298">
        <v>0</v>
      </c>
      <c r="BC539" s="298">
        <v>0</v>
      </c>
      <c r="BD539" s="298">
        <v>0</v>
      </c>
      <c r="BE539" s="298">
        <v>0</v>
      </c>
      <c r="BF539" s="298">
        <v>0</v>
      </c>
      <c r="BG539" s="298">
        <v>0</v>
      </c>
      <c r="BH539" s="298">
        <v>0</v>
      </c>
      <c r="BI539" s="298">
        <v>0</v>
      </c>
      <c r="BJ539" s="298">
        <v>0</v>
      </c>
      <c r="BK539" s="298">
        <v>0</v>
      </c>
      <c r="BL539" s="298">
        <v>0</v>
      </c>
      <c r="BM539" s="298">
        <v>0</v>
      </c>
      <c r="BN539" s="298">
        <v>0</v>
      </c>
      <c r="BO539" s="298">
        <v>0</v>
      </c>
      <c r="BP539" s="298">
        <v>0</v>
      </c>
      <c r="BQ539" s="298">
        <v>0</v>
      </c>
      <c r="BR539" s="298">
        <v>0</v>
      </c>
      <c r="BT539" s="475"/>
      <c r="BU539" s="475"/>
      <c r="BV539" s="475"/>
      <c r="BW539" s="475"/>
      <c r="BX539" s="475"/>
      <c r="BY539" s="475"/>
      <c r="BZ539" s="475"/>
      <c r="CA539" s="475"/>
      <c r="CB539" s="475"/>
      <c r="CC539" s="475"/>
      <c r="CD539" s="475"/>
      <c r="CE539" s="475"/>
      <c r="CF539" s="475"/>
      <c r="CG539" s="475"/>
      <c r="CH539" s="475"/>
      <c r="CI539" s="475"/>
      <c r="CJ539" s="475"/>
      <c r="CK539" s="475"/>
      <c r="CL539" s="475"/>
      <c r="CM539" s="475"/>
      <c r="CN539" s="475"/>
      <c r="CO539" s="475"/>
      <c r="CP539" s="475"/>
      <c r="CQ539" s="475"/>
      <c r="CR539" s="475"/>
      <c r="CS539" s="475"/>
      <c r="CT539" s="475"/>
      <c r="CU539" s="475"/>
      <c r="CV539" s="475"/>
      <c r="CW539" s="475"/>
      <c r="CX539" s="475"/>
      <c r="CY539" s="475"/>
      <c r="CZ539" s="475"/>
    </row>
    <row r="540" spans="1:104" x14ac:dyDescent="0.25">
      <c r="A540" s="353" t="s">
        <v>234</v>
      </c>
      <c r="B540" s="353" t="s">
        <v>434</v>
      </c>
      <c r="C540" s="441">
        <f t="shared" ref="C540:H540" si="289">C52</f>
        <v>6240</v>
      </c>
      <c r="D540" s="441"/>
      <c r="E540" s="441"/>
      <c r="F540" s="441"/>
      <c r="G540" s="441"/>
      <c r="H540" s="441">
        <f t="shared" si="289"/>
        <v>1</v>
      </c>
      <c r="I540" s="470">
        <f>IFERROR(VLOOKUP(B540,Coincidence!$B$2:$E$242,4,FALSE)*IF($G540="Winter",'General Inputs'!$C$25,'General Inputs'!$C$24),IF($G540="Winter",'General Inputs'!$C$25,'General Inputs'!$C$24))</f>
        <v>0.52140604400000001</v>
      </c>
      <c r="J540" s="466">
        <f>'Nameplate by Substation'!H52</f>
        <v>1.6364983545819249E-3</v>
      </c>
      <c r="K540" s="357">
        <v>0</v>
      </c>
      <c r="L540" s="357">
        <v>0</v>
      </c>
      <c r="M540" s="357">
        <v>0</v>
      </c>
      <c r="N540" s="357">
        <v>0</v>
      </c>
      <c r="O540" s="357">
        <v>0</v>
      </c>
      <c r="P540" s="357">
        <v>0</v>
      </c>
      <c r="Q540" s="357">
        <v>0</v>
      </c>
      <c r="R540" s="357">
        <v>0</v>
      </c>
      <c r="S540" s="357">
        <v>0</v>
      </c>
      <c r="T540" s="357">
        <v>0</v>
      </c>
      <c r="U540" s="357">
        <v>0</v>
      </c>
      <c r="V540" s="357">
        <v>0</v>
      </c>
      <c r="W540" s="357">
        <v>0</v>
      </c>
      <c r="X540" s="357">
        <v>0</v>
      </c>
      <c r="Y540" s="357">
        <v>0</v>
      </c>
      <c r="Z540" s="357">
        <v>0</v>
      </c>
      <c r="AA540" s="357">
        <v>0</v>
      </c>
      <c r="AB540" s="357">
        <v>0</v>
      </c>
      <c r="AC540" s="357">
        <v>0</v>
      </c>
      <c r="AD540" s="357">
        <v>0</v>
      </c>
      <c r="AE540" s="357">
        <v>0</v>
      </c>
      <c r="AF540" s="357">
        <v>0</v>
      </c>
      <c r="AG540" s="357">
        <v>0</v>
      </c>
      <c r="AH540" s="357">
        <v>0</v>
      </c>
      <c r="AI540" s="357">
        <v>0</v>
      </c>
      <c r="AJ540" s="357">
        <v>0</v>
      </c>
      <c r="AK540" s="357">
        <v>0</v>
      </c>
      <c r="AL540" s="357">
        <v>0</v>
      </c>
      <c r="AM540" s="357">
        <v>0</v>
      </c>
      <c r="AP540" s="298">
        <v>0</v>
      </c>
      <c r="AQ540" s="298">
        <v>0</v>
      </c>
      <c r="AR540" s="298">
        <v>0</v>
      </c>
      <c r="AS540" s="298">
        <v>0</v>
      </c>
      <c r="AT540" s="298">
        <v>0</v>
      </c>
      <c r="AU540" s="298">
        <v>0</v>
      </c>
      <c r="AV540" s="298">
        <v>0</v>
      </c>
      <c r="AW540" s="298">
        <v>0</v>
      </c>
      <c r="AX540" s="298">
        <v>0</v>
      </c>
      <c r="AY540" s="298">
        <v>0</v>
      </c>
      <c r="AZ540" s="298">
        <v>0</v>
      </c>
      <c r="BA540" s="298">
        <v>0</v>
      </c>
      <c r="BB540" s="298">
        <v>0</v>
      </c>
      <c r="BC540" s="298">
        <v>0</v>
      </c>
      <c r="BD540" s="298">
        <v>0</v>
      </c>
      <c r="BE540" s="298">
        <v>0</v>
      </c>
      <c r="BF540" s="298">
        <v>0</v>
      </c>
      <c r="BG540" s="298">
        <v>0</v>
      </c>
      <c r="BH540" s="298">
        <v>0</v>
      </c>
      <c r="BI540" s="298">
        <v>0</v>
      </c>
      <c r="BJ540" s="298">
        <v>0</v>
      </c>
      <c r="BK540" s="298">
        <v>0</v>
      </c>
      <c r="BL540" s="298">
        <v>0</v>
      </c>
      <c r="BM540" s="298">
        <v>0</v>
      </c>
      <c r="BN540" s="298">
        <v>0</v>
      </c>
      <c r="BO540" s="298">
        <v>0</v>
      </c>
      <c r="BP540" s="298">
        <v>0</v>
      </c>
      <c r="BQ540" s="298">
        <v>0</v>
      </c>
      <c r="BR540" s="298">
        <v>0</v>
      </c>
      <c r="BT540" s="475"/>
      <c r="BU540" s="475"/>
      <c r="BV540" s="475"/>
      <c r="BW540" s="475"/>
      <c r="BX540" s="475"/>
      <c r="BY540" s="475"/>
      <c r="BZ540" s="475"/>
      <c r="CA540" s="475"/>
      <c r="CB540" s="475"/>
      <c r="CC540" s="475"/>
      <c r="CD540" s="475"/>
      <c r="CE540" s="475"/>
      <c r="CF540" s="475"/>
      <c r="CG540" s="475"/>
      <c r="CH540" s="475"/>
      <c r="CI540" s="475"/>
      <c r="CJ540" s="475"/>
      <c r="CK540" s="475"/>
      <c r="CL540" s="475"/>
      <c r="CM540" s="475"/>
      <c r="CN540" s="475"/>
      <c r="CO540" s="475"/>
      <c r="CP540" s="475"/>
      <c r="CQ540" s="475"/>
      <c r="CR540" s="475"/>
      <c r="CS540" s="475"/>
      <c r="CT540" s="475"/>
      <c r="CU540" s="475"/>
      <c r="CV540" s="475"/>
      <c r="CW540" s="475"/>
      <c r="CX540" s="475"/>
      <c r="CY540" s="475"/>
      <c r="CZ540" s="475"/>
    </row>
    <row r="541" spans="1:104" x14ac:dyDescent="0.25">
      <c r="A541" s="353" t="s">
        <v>234</v>
      </c>
      <c r="B541" s="353" t="s">
        <v>284</v>
      </c>
      <c r="C541" s="441">
        <f t="shared" ref="C541:H541" si="290">C53</f>
        <v>6240</v>
      </c>
      <c r="D541" s="441"/>
      <c r="E541" s="441"/>
      <c r="F541" s="441"/>
      <c r="G541" s="441"/>
      <c r="H541" s="441">
        <f t="shared" si="290"/>
        <v>1</v>
      </c>
      <c r="I541" s="470">
        <f>IFERROR(VLOOKUP(B541,Coincidence!$B$2:$E$242,4,FALSE)*IF($G541="Winter",'General Inputs'!$C$25,'General Inputs'!$C$24),IF($G541="Winter",'General Inputs'!$C$25,'General Inputs'!$C$24))</f>
        <v>0.52140604400000001</v>
      </c>
      <c r="J541" s="466">
        <f>'Nameplate by Substation'!H53</f>
        <v>2.1948528136759632E-3</v>
      </c>
      <c r="K541" s="357">
        <v>0</v>
      </c>
      <c r="L541" s="357">
        <v>0</v>
      </c>
      <c r="M541" s="357">
        <v>0</v>
      </c>
      <c r="N541" s="357">
        <v>0</v>
      </c>
      <c r="O541" s="357">
        <v>0</v>
      </c>
      <c r="P541" s="357">
        <v>0</v>
      </c>
      <c r="Q541" s="357">
        <v>0</v>
      </c>
      <c r="R541" s="357">
        <v>0</v>
      </c>
      <c r="S541" s="357">
        <v>0</v>
      </c>
      <c r="T541" s="357">
        <v>0</v>
      </c>
      <c r="U541" s="357">
        <v>0</v>
      </c>
      <c r="V541" s="357">
        <v>0</v>
      </c>
      <c r="W541" s="357">
        <v>0</v>
      </c>
      <c r="X541" s="357">
        <v>0</v>
      </c>
      <c r="Y541" s="357">
        <v>0</v>
      </c>
      <c r="Z541" s="357">
        <v>0</v>
      </c>
      <c r="AA541" s="357">
        <v>0</v>
      </c>
      <c r="AB541" s="357">
        <v>0</v>
      </c>
      <c r="AC541" s="357">
        <v>0</v>
      </c>
      <c r="AD541" s="357">
        <v>0</v>
      </c>
      <c r="AE541" s="357">
        <v>0</v>
      </c>
      <c r="AF541" s="357">
        <v>0</v>
      </c>
      <c r="AG541" s="357">
        <v>0</v>
      </c>
      <c r="AH541" s="357">
        <v>0</v>
      </c>
      <c r="AI541" s="357">
        <v>0</v>
      </c>
      <c r="AJ541" s="357">
        <v>0</v>
      </c>
      <c r="AK541" s="357">
        <v>0</v>
      </c>
      <c r="AL541" s="357">
        <v>0</v>
      </c>
      <c r="AM541" s="357">
        <v>0</v>
      </c>
      <c r="AP541" s="298">
        <v>0</v>
      </c>
      <c r="AQ541" s="298">
        <v>0</v>
      </c>
      <c r="AR541" s="298">
        <v>0</v>
      </c>
      <c r="AS541" s="298">
        <v>0</v>
      </c>
      <c r="AT541" s="298">
        <v>0</v>
      </c>
      <c r="AU541" s="298">
        <v>0</v>
      </c>
      <c r="AV541" s="298">
        <v>0</v>
      </c>
      <c r="AW541" s="298">
        <v>0</v>
      </c>
      <c r="AX541" s="298">
        <v>0</v>
      </c>
      <c r="AY541" s="298">
        <v>0</v>
      </c>
      <c r="AZ541" s="298">
        <v>0</v>
      </c>
      <c r="BA541" s="298">
        <v>0</v>
      </c>
      <c r="BB541" s="298">
        <v>0</v>
      </c>
      <c r="BC541" s="298">
        <v>0</v>
      </c>
      <c r="BD541" s="298">
        <v>0</v>
      </c>
      <c r="BE541" s="298">
        <v>0</v>
      </c>
      <c r="BF541" s="298">
        <v>0</v>
      </c>
      <c r="BG541" s="298">
        <v>0</v>
      </c>
      <c r="BH541" s="298">
        <v>0</v>
      </c>
      <c r="BI541" s="298">
        <v>0</v>
      </c>
      <c r="BJ541" s="298">
        <v>0</v>
      </c>
      <c r="BK541" s="298">
        <v>0</v>
      </c>
      <c r="BL541" s="298">
        <v>0</v>
      </c>
      <c r="BM541" s="298">
        <v>0</v>
      </c>
      <c r="BN541" s="298">
        <v>0</v>
      </c>
      <c r="BO541" s="298">
        <v>0</v>
      </c>
      <c r="BP541" s="298">
        <v>0</v>
      </c>
      <c r="BQ541" s="298">
        <v>0</v>
      </c>
      <c r="BR541" s="298">
        <v>0</v>
      </c>
      <c r="BT541" s="475"/>
      <c r="BU541" s="475"/>
      <c r="BV541" s="475"/>
      <c r="BW541" s="475"/>
      <c r="BX541" s="475"/>
      <c r="BY541" s="475"/>
      <c r="BZ541" s="475"/>
      <c r="CA541" s="475"/>
      <c r="CB541" s="475"/>
      <c r="CC541" s="475"/>
      <c r="CD541" s="475"/>
      <c r="CE541" s="475"/>
      <c r="CF541" s="475"/>
      <c r="CG541" s="475"/>
      <c r="CH541" s="475"/>
      <c r="CI541" s="475"/>
      <c r="CJ541" s="475"/>
      <c r="CK541" s="475"/>
      <c r="CL541" s="475"/>
      <c r="CM541" s="475"/>
      <c r="CN541" s="475"/>
      <c r="CO541" s="475"/>
      <c r="CP541" s="475"/>
      <c r="CQ541" s="475"/>
      <c r="CR541" s="475"/>
      <c r="CS541" s="475"/>
      <c r="CT541" s="475"/>
      <c r="CU541" s="475"/>
      <c r="CV541" s="475"/>
      <c r="CW541" s="475"/>
      <c r="CX541" s="475"/>
      <c r="CY541" s="475"/>
      <c r="CZ541" s="475"/>
    </row>
    <row r="542" spans="1:104" x14ac:dyDescent="0.25">
      <c r="A542" s="353" t="s">
        <v>234</v>
      </c>
      <c r="B542" s="353" t="s">
        <v>548</v>
      </c>
      <c r="C542" s="441">
        <f t="shared" ref="C542:H542" si="291">C54</f>
        <v>25000</v>
      </c>
      <c r="D542" s="441"/>
      <c r="E542" s="441"/>
      <c r="F542" s="441"/>
      <c r="G542" s="441"/>
      <c r="H542" s="441">
        <f t="shared" si="291"/>
        <v>0</v>
      </c>
      <c r="I542" s="470">
        <f>IFERROR(VLOOKUP(B542,Coincidence!$B$2:$E$242,4,FALSE)*IF($G542="Winter",'General Inputs'!$C$25,'General Inputs'!$C$24),IF($G542="Winter",'General Inputs'!$C$25,'General Inputs'!$C$24))</f>
        <v>0.52140604400000001</v>
      </c>
      <c r="J542" s="466">
        <f>'Nameplate by Substation'!H54</f>
        <v>0</v>
      </c>
      <c r="K542" s="357">
        <v>0</v>
      </c>
      <c r="L542" s="357">
        <v>0</v>
      </c>
      <c r="M542" s="357">
        <v>0</v>
      </c>
      <c r="N542" s="357">
        <v>0</v>
      </c>
      <c r="O542" s="357">
        <v>0</v>
      </c>
      <c r="P542" s="357">
        <v>0</v>
      </c>
      <c r="Q542" s="357">
        <v>0</v>
      </c>
      <c r="R542" s="357">
        <v>0</v>
      </c>
      <c r="S542" s="357">
        <v>0</v>
      </c>
      <c r="T542" s="357">
        <v>0</v>
      </c>
      <c r="U542" s="357">
        <v>0</v>
      </c>
      <c r="V542" s="357">
        <v>0</v>
      </c>
      <c r="W542" s="357">
        <v>0</v>
      </c>
      <c r="X542" s="357">
        <v>0</v>
      </c>
      <c r="Y542" s="357">
        <v>0</v>
      </c>
      <c r="Z542" s="357">
        <v>0</v>
      </c>
      <c r="AA542" s="357">
        <v>0</v>
      </c>
      <c r="AB542" s="357">
        <v>0</v>
      </c>
      <c r="AC542" s="357">
        <v>0</v>
      </c>
      <c r="AD542" s="357">
        <v>0</v>
      </c>
      <c r="AE542" s="357">
        <v>0</v>
      </c>
      <c r="AF542" s="357">
        <v>0</v>
      </c>
      <c r="AG542" s="357">
        <v>0</v>
      </c>
      <c r="AH542" s="357">
        <v>0</v>
      </c>
      <c r="AI542" s="357">
        <v>0</v>
      </c>
      <c r="AJ542" s="357">
        <v>0</v>
      </c>
      <c r="AK542" s="357">
        <v>0</v>
      </c>
      <c r="AL542" s="357">
        <v>0</v>
      </c>
      <c r="AM542" s="357">
        <v>0</v>
      </c>
      <c r="AP542" s="298">
        <v>0</v>
      </c>
      <c r="AQ542" s="298">
        <v>0</v>
      </c>
      <c r="AR542" s="298">
        <v>0</v>
      </c>
      <c r="AS542" s="298">
        <v>0</v>
      </c>
      <c r="AT542" s="298">
        <v>0</v>
      </c>
      <c r="AU542" s="298">
        <v>0</v>
      </c>
      <c r="AV542" s="298">
        <v>0</v>
      </c>
      <c r="AW542" s="298">
        <v>0</v>
      </c>
      <c r="AX542" s="298">
        <v>0</v>
      </c>
      <c r="AY542" s="298">
        <v>0</v>
      </c>
      <c r="AZ542" s="298">
        <v>0</v>
      </c>
      <c r="BA542" s="298">
        <v>0</v>
      </c>
      <c r="BB542" s="298">
        <v>0</v>
      </c>
      <c r="BC542" s="298">
        <v>0</v>
      </c>
      <c r="BD542" s="298">
        <v>0</v>
      </c>
      <c r="BE542" s="298">
        <v>0</v>
      </c>
      <c r="BF542" s="298">
        <v>0</v>
      </c>
      <c r="BG542" s="298">
        <v>0</v>
      </c>
      <c r="BH542" s="298">
        <v>0</v>
      </c>
      <c r="BI542" s="298">
        <v>0</v>
      </c>
      <c r="BJ542" s="298">
        <v>0</v>
      </c>
      <c r="BK542" s="298">
        <v>0</v>
      </c>
      <c r="BL542" s="298">
        <v>0</v>
      </c>
      <c r="BM542" s="298">
        <v>0</v>
      </c>
      <c r="BN542" s="298">
        <v>0</v>
      </c>
      <c r="BO542" s="298">
        <v>0</v>
      </c>
      <c r="BP542" s="298">
        <v>0</v>
      </c>
      <c r="BQ542" s="298">
        <v>0</v>
      </c>
      <c r="BR542" s="298">
        <v>0</v>
      </c>
      <c r="BT542" s="475"/>
      <c r="BU542" s="475"/>
      <c r="BV542" s="475"/>
      <c r="BW542" s="475"/>
      <c r="BX542" s="475"/>
      <c r="BY542" s="475"/>
      <c r="BZ542" s="475"/>
      <c r="CA542" s="475"/>
      <c r="CB542" s="475"/>
      <c r="CC542" s="475"/>
      <c r="CD542" s="475"/>
      <c r="CE542" s="475"/>
      <c r="CF542" s="475"/>
      <c r="CG542" s="475"/>
      <c r="CH542" s="475"/>
      <c r="CI542" s="475"/>
      <c r="CJ542" s="475"/>
      <c r="CK542" s="475"/>
      <c r="CL542" s="475"/>
      <c r="CM542" s="475"/>
      <c r="CN542" s="475"/>
      <c r="CO542" s="475"/>
      <c r="CP542" s="475"/>
      <c r="CQ542" s="475"/>
      <c r="CR542" s="475"/>
      <c r="CS542" s="475"/>
      <c r="CT542" s="475"/>
      <c r="CU542" s="475"/>
      <c r="CV542" s="475"/>
      <c r="CW542" s="475"/>
      <c r="CX542" s="475"/>
      <c r="CY542" s="475"/>
      <c r="CZ542" s="475"/>
    </row>
    <row r="543" spans="1:104" x14ac:dyDescent="0.25">
      <c r="A543" s="353" t="s">
        <v>234</v>
      </c>
      <c r="B543" s="353" t="s">
        <v>272</v>
      </c>
      <c r="C543" s="441">
        <f t="shared" ref="C543:H543" si="292">C55</f>
        <v>25000</v>
      </c>
      <c r="D543" s="441"/>
      <c r="E543" s="441"/>
      <c r="F543" s="441"/>
      <c r="G543" s="441"/>
      <c r="H543" s="441">
        <f t="shared" si="292"/>
        <v>0</v>
      </c>
      <c r="I543" s="470">
        <f>IFERROR(VLOOKUP(B543,Coincidence!$B$2:$E$242,4,FALSE)*IF($G543="Winter",'General Inputs'!$C$25,'General Inputs'!$C$24),IF($G543="Winter",'General Inputs'!$C$25,'General Inputs'!$C$24))</f>
        <v>0.52140604400000001</v>
      </c>
      <c r="J543" s="466">
        <f>'Nameplate by Substation'!H55</f>
        <v>6.8058678849795297E-4</v>
      </c>
      <c r="K543" s="357">
        <v>0</v>
      </c>
      <c r="L543" s="357">
        <v>0</v>
      </c>
      <c r="M543" s="357">
        <v>0</v>
      </c>
      <c r="N543" s="357">
        <v>0</v>
      </c>
      <c r="O543" s="357">
        <v>0</v>
      </c>
      <c r="P543" s="357">
        <v>0</v>
      </c>
      <c r="Q543" s="357">
        <v>0</v>
      </c>
      <c r="R543" s="357">
        <v>0</v>
      </c>
      <c r="S543" s="357">
        <v>0</v>
      </c>
      <c r="T543" s="357">
        <v>0</v>
      </c>
      <c r="U543" s="357">
        <v>0</v>
      </c>
      <c r="V543" s="357">
        <v>0</v>
      </c>
      <c r="W543" s="357">
        <v>0</v>
      </c>
      <c r="X543" s="357">
        <v>0</v>
      </c>
      <c r="Y543" s="357">
        <v>0</v>
      </c>
      <c r="Z543" s="357">
        <v>0</v>
      </c>
      <c r="AA543" s="357">
        <v>0</v>
      </c>
      <c r="AB543" s="357">
        <v>0</v>
      </c>
      <c r="AC543" s="357">
        <v>0</v>
      </c>
      <c r="AD543" s="357">
        <v>0</v>
      </c>
      <c r="AE543" s="357">
        <v>0</v>
      </c>
      <c r="AF543" s="357">
        <v>0</v>
      </c>
      <c r="AG543" s="357">
        <v>0</v>
      </c>
      <c r="AH543" s="357">
        <v>0</v>
      </c>
      <c r="AI543" s="357">
        <v>0</v>
      </c>
      <c r="AJ543" s="357">
        <v>0</v>
      </c>
      <c r="AK543" s="357">
        <v>0</v>
      </c>
      <c r="AL543" s="357">
        <v>0</v>
      </c>
      <c r="AM543" s="357">
        <v>0</v>
      </c>
      <c r="AP543" s="298">
        <v>0</v>
      </c>
      <c r="AQ543" s="298">
        <v>0</v>
      </c>
      <c r="AR543" s="298">
        <v>0</v>
      </c>
      <c r="AS543" s="298">
        <v>0</v>
      </c>
      <c r="AT543" s="298">
        <v>0</v>
      </c>
      <c r="AU543" s="298">
        <v>0</v>
      </c>
      <c r="AV543" s="298">
        <v>0</v>
      </c>
      <c r="AW543" s="298">
        <v>0</v>
      </c>
      <c r="AX543" s="298">
        <v>0</v>
      </c>
      <c r="AY543" s="298">
        <v>0</v>
      </c>
      <c r="AZ543" s="298">
        <v>0</v>
      </c>
      <c r="BA543" s="298">
        <v>0</v>
      </c>
      <c r="BB543" s="298">
        <v>0</v>
      </c>
      <c r="BC543" s="298">
        <v>0</v>
      </c>
      <c r="BD543" s="298">
        <v>0</v>
      </c>
      <c r="BE543" s="298">
        <v>0</v>
      </c>
      <c r="BF543" s="298">
        <v>0</v>
      </c>
      <c r="BG543" s="298">
        <v>0</v>
      </c>
      <c r="BH543" s="298">
        <v>0</v>
      </c>
      <c r="BI543" s="298">
        <v>0</v>
      </c>
      <c r="BJ543" s="298">
        <v>0</v>
      </c>
      <c r="BK543" s="298">
        <v>0</v>
      </c>
      <c r="BL543" s="298">
        <v>0</v>
      </c>
      <c r="BM543" s="298">
        <v>0</v>
      </c>
      <c r="BN543" s="298">
        <v>0</v>
      </c>
      <c r="BO543" s="298">
        <v>0</v>
      </c>
      <c r="BP543" s="298">
        <v>0</v>
      </c>
      <c r="BQ543" s="298">
        <v>0</v>
      </c>
      <c r="BR543" s="298">
        <v>0</v>
      </c>
      <c r="BT543" s="475"/>
      <c r="BU543" s="475"/>
      <c r="BV543" s="475"/>
      <c r="BW543" s="475"/>
      <c r="BX543" s="475"/>
      <c r="BY543" s="475"/>
      <c r="BZ543" s="475"/>
      <c r="CA543" s="475"/>
      <c r="CB543" s="475"/>
      <c r="CC543" s="475"/>
      <c r="CD543" s="475"/>
      <c r="CE543" s="475"/>
      <c r="CF543" s="475"/>
      <c r="CG543" s="475"/>
      <c r="CH543" s="475"/>
      <c r="CI543" s="475"/>
      <c r="CJ543" s="475"/>
      <c r="CK543" s="475"/>
      <c r="CL543" s="475"/>
      <c r="CM543" s="475"/>
      <c r="CN543" s="475"/>
      <c r="CO543" s="475"/>
      <c r="CP543" s="475"/>
      <c r="CQ543" s="475"/>
      <c r="CR543" s="475"/>
      <c r="CS543" s="475"/>
      <c r="CT543" s="475"/>
      <c r="CU543" s="475"/>
      <c r="CV543" s="475"/>
      <c r="CW543" s="475"/>
      <c r="CX543" s="475"/>
      <c r="CY543" s="475"/>
      <c r="CZ543" s="475"/>
    </row>
    <row r="544" spans="1:104" x14ac:dyDescent="0.25">
      <c r="A544" s="353" t="s">
        <v>547</v>
      </c>
      <c r="B544" s="353" t="s">
        <v>547</v>
      </c>
      <c r="C544" s="441">
        <f t="shared" ref="C544:H544" si="293">C56</f>
        <v>10000</v>
      </c>
      <c r="D544" s="441"/>
      <c r="E544" s="441"/>
      <c r="F544" s="441"/>
      <c r="G544" s="441"/>
      <c r="H544" s="441">
        <f t="shared" si="293"/>
        <v>0</v>
      </c>
      <c r="I544" s="470">
        <f>IFERROR(VLOOKUP(B544,Coincidence!$B$2:$E$242,4,FALSE)*IF($G544="Winter",'General Inputs'!$C$25,'General Inputs'!$C$24),IF($G544="Winter",'General Inputs'!$C$25,'General Inputs'!$C$24))</f>
        <v>0.52140604400000001</v>
      </c>
      <c r="J544" s="466">
        <f>'Nameplate by Substation'!H56</f>
        <v>1.3966810577042451E-3</v>
      </c>
      <c r="K544" s="357">
        <v>0</v>
      </c>
      <c r="L544" s="357">
        <v>0</v>
      </c>
      <c r="M544" s="357">
        <v>0</v>
      </c>
      <c r="N544" s="357">
        <v>0</v>
      </c>
      <c r="O544" s="357">
        <v>0</v>
      </c>
      <c r="P544" s="357">
        <v>0</v>
      </c>
      <c r="Q544" s="357">
        <v>0</v>
      </c>
      <c r="R544" s="357">
        <v>0</v>
      </c>
      <c r="S544" s="357">
        <v>0</v>
      </c>
      <c r="T544" s="357">
        <v>0</v>
      </c>
      <c r="U544" s="357">
        <v>0</v>
      </c>
      <c r="V544" s="357">
        <v>0</v>
      </c>
      <c r="W544" s="357">
        <v>0</v>
      </c>
      <c r="X544" s="357">
        <v>0</v>
      </c>
      <c r="Y544" s="357">
        <v>0</v>
      </c>
      <c r="Z544" s="357">
        <v>0</v>
      </c>
      <c r="AA544" s="357">
        <v>0</v>
      </c>
      <c r="AB544" s="357">
        <v>0</v>
      </c>
      <c r="AC544" s="357">
        <v>0</v>
      </c>
      <c r="AD544" s="357">
        <v>0</v>
      </c>
      <c r="AE544" s="357">
        <v>0</v>
      </c>
      <c r="AF544" s="357">
        <v>0</v>
      </c>
      <c r="AG544" s="357">
        <v>0</v>
      </c>
      <c r="AH544" s="357">
        <v>0</v>
      </c>
      <c r="AI544" s="357">
        <v>0</v>
      </c>
      <c r="AJ544" s="357">
        <v>0</v>
      </c>
      <c r="AK544" s="357">
        <v>0</v>
      </c>
      <c r="AL544" s="357">
        <v>0</v>
      </c>
      <c r="AM544" s="357">
        <v>0</v>
      </c>
      <c r="AP544" s="298">
        <v>0</v>
      </c>
      <c r="AQ544" s="298">
        <v>0</v>
      </c>
      <c r="AR544" s="298">
        <v>0</v>
      </c>
      <c r="AS544" s="298">
        <v>0</v>
      </c>
      <c r="AT544" s="298">
        <v>0</v>
      </c>
      <c r="AU544" s="298">
        <v>0</v>
      </c>
      <c r="AV544" s="298">
        <v>0</v>
      </c>
      <c r="AW544" s="298">
        <v>0</v>
      </c>
      <c r="AX544" s="298">
        <v>0</v>
      </c>
      <c r="AY544" s="298">
        <v>0</v>
      </c>
      <c r="AZ544" s="298">
        <v>0</v>
      </c>
      <c r="BA544" s="298">
        <v>0</v>
      </c>
      <c r="BB544" s="298">
        <v>0</v>
      </c>
      <c r="BC544" s="298">
        <v>0</v>
      </c>
      <c r="BD544" s="298">
        <v>0</v>
      </c>
      <c r="BE544" s="298">
        <v>0</v>
      </c>
      <c r="BF544" s="298">
        <v>0</v>
      </c>
      <c r="BG544" s="298">
        <v>0</v>
      </c>
      <c r="BH544" s="298">
        <v>0</v>
      </c>
      <c r="BI544" s="298">
        <v>0</v>
      </c>
      <c r="BJ544" s="298">
        <v>0</v>
      </c>
      <c r="BK544" s="298">
        <v>0</v>
      </c>
      <c r="BL544" s="298">
        <v>0</v>
      </c>
      <c r="BM544" s="298">
        <v>0</v>
      </c>
      <c r="BN544" s="298">
        <v>0</v>
      </c>
      <c r="BO544" s="298">
        <v>0</v>
      </c>
      <c r="BP544" s="298">
        <v>0</v>
      </c>
      <c r="BQ544" s="298">
        <v>0</v>
      </c>
      <c r="BR544" s="298">
        <v>0</v>
      </c>
      <c r="BT544" s="475"/>
      <c r="BU544" s="475"/>
      <c r="BV544" s="475"/>
      <c r="BW544" s="475"/>
      <c r="BX544" s="475"/>
      <c r="BY544" s="475"/>
      <c r="BZ544" s="475"/>
      <c r="CA544" s="475"/>
      <c r="CB544" s="475"/>
      <c r="CC544" s="475"/>
      <c r="CD544" s="475"/>
      <c r="CE544" s="475"/>
      <c r="CF544" s="475"/>
      <c r="CG544" s="475"/>
      <c r="CH544" s="475"/>
      <c r="CI544" s="475"/>
      <c r="CJ544" s="475"/>
      <c r="CK544" s="475"/>
      <c r="CL544" s="475"/>
      <c r="CM544" s="475"/>
      <c r="CN544" s="475"/>
      <c r="CO544" s="475"/>
      <c r="CP544" s="475"/>
      <c r="CQ544" s="475"/>
      <c r="CR544" s="475"/>
      <c r="CS544" s="475"/>
      <c r="CT544" s="475"/>
      <c r="CU544" s="475"/>
      <c r="CV544" s="475"/>
      <c r="CW544" s="475"/>
      <c r="CX544" s="475"/>
      <c r="CY544" s="475"/>
      <c r="CZ544" s="475"/>
    </row>
    <row r="545" spans="1:104" x14ac:dyDescent="0.25">
      <c r="A545" s="353" t="s">
        <v>500</v>
      </c>
      <c r="B545" s="353" t="s">
        <v>500</v>
      </c>
      <c r="C545" s="441">
        <f t="shared" ref="C545:H545" si="294">C57</f>
        <v>2500</v>
      </c>
      <c r="D545" s="441"/>
      <c r="E545" s="441"/>
      <c r="F545" s="441"/>
      <c r="G545" s="441"/>
      <c r="H545" s="441">
        <f t="shared" si="294"/>
        <v>0</v>
      </c>
      <c r="I545" s="470">
        <f>IFERROR(VLOOKUP(B545,Coincidence!$B$2:$E$242,4,FALSE)*IF($G545="Winter",'General Inputs'!$C$25,'General Inputs'!$C$24),IF($G545="Winter",'General Inputs'!$C$25,'General Inputs'!$C$24))</f>
        <v>0.52140604400000001</v>
      </c>
      <c r="J545" s="466">
        <f>'Nameplate by Substation'!H57</f>
        <v>2.2074257802124735E-3</v>
      </c>
      <c r="K545" s="357">
        <v>0</v>
      </c>
      <c r="L545" s="357">
        <v>0</v>
      </c>
      <c r="M545" s="357">
        <v>0</v>
      </c>
      <c r="N545" s="357">
        <v>0</v>
      </c>
      <c r="O545" s="357">
        <v>0</v>
      </c>
      <c r="P545" s="357">
        <v>0</v>
      </c>
      <c r="Q545" s="357">
        <v>0</v>
      </c>
      <c r="R545" s="357">
        <v>0</v>
      </c>
      <c r="S545" s="357">
        <v>0</v>
      </c>
      <c r="T545" s="357">
        <v>0</v>
      </c>
      <c r="U545" s="357">
        <v>0</v>
      </c>
      <c r="V545" s="357">
        <v>0</v>
      </c>
      <c r="W545" s="357">
        <v>0</v>
      </c>
      <c r="X545" s="357">
        <v>0</v>
      </c>
      <c r="Y545" s="357">
        <v>0</v>
      </c>
      <c r="Z545" s="357">
        <v>0</v>
      </c>
      <c r="AA545" s="357">
        <v>0</v>
      </c>
      <c r="AB545" s="357">
        <v>0</v>
      </c>
      <c r="AC545" s="357">
        <v>0</v>
      </c>
      <c r="AD545" s="357">
        <v>0</v>
      </c>
      <c r="AE545" s="357">
        <v>0</v>
      </c>
      <c r="AF545" s="357">
        <v>0</v>
      </c>
      <c r="AG545" s="357">
        <v>0</v>
      </c>
      <c r="AH545" s="357">
        <v>0</v>
      </c>
      <c r="AI545" s="357">
        <v>0</v>
      </c>
      <c r="AJ545" s="357">
        <v>0</v>
      </c>
      <c r="AK545" s="357">
        <v>0</v>
      </c>
      <c r="AL545" s="357">
        <v>0</v>
      </c>
      <c r="AM545" s="357">
        <v>0</v>
      </c>
      <c r="AP545" s="298">
        <v>0</v>
      </c>
      <c r="AQ545" s="298">
        <v>0</v>
      </c>
      <c r="AR545" s="298">
        <v>0</v>
      </c>
      <c r="AS545" s="298">
        <v>0</v>
      </c>
      <c r="AT545" s="298">
        <v>0</v>
      </c>
      <c r="AU545" s="298">
        <v>0</v>
      </c>
      <c r="AV545" s="298">
        <v>0</v>
      </c>
      <c r="AW545" s="298">
        <v>0</v>
      </c>
      <c r="AX545" s="298">
        <v>0</v>
      </c>
      <c r="AY545" s="298">
        <v>0</v>
      </c>
      <c r="AZ545" s="298">
        <v>0</v>
      </c>
      <c r="BA545" s="298">
        <v>0</v>
      </c>
      <c r="BB545" s="298">
        <v>0</v>
      </c>
      <c r="BC545" s="298">
        <v>0</v>
      </c>
      <c r="BD545" s="298">
        <v>0</v>
      </c>
      <c r="BE545" s="298">
        <v>0</v>
      </c>
      <c r="BF545" s="298">
        <v>0</v>
      </c>
      <c r="BG545" s="298">
        <v>0</v>
      </c>
      <c r="BH545" s="298">
        <v>0</v>
      </c>
      <c r="BI545" s="298">
        <v>0</v>
      </c>
      <c r="BJ545" s="298">
        <v>0</v>
      </c>
      <c r="BK545" s="298">
        <v>0</v>
      </c>
      <c r="BL545" s="298">
        <v>0</v>
      </c>
      <c r="BM545" s="298">
        <v>0</v>
      </c>
      <c r="BN545" s="298">
        <v>0</v>
      </c>
      <c r="BO545" s="298">
        <v>0</v>
      </c>
      <c r="BP545" s="298">
        <v>0</v>
      </c>
      <c r="BQ545" s="298">
        <v>0</v>
      </c>
      <c r="BR545" s="298">
        <v>0</v>
      </c>
      <c r="BT545" s="475"/>
      <c r="BU545" s="475"/>
      <c r="BV545" s="475"/>
      <c r="BW545" s="475"/>
      <c r="BX545" s="475"/>
      <c r="BY545" s="475"/>
      <c r="BZ545" s="475"/>
      <c r="CA545" s="475"/>
      <c r="CB545" s="475"/>
      <c r="CC545" s="475"/>
      <c r="CD545" s="475"/>
      <c r="CE545" s="475"/>
      <c r="CF545" s="475"/>
      <c r="CG545" s="475"/>
      <c r="CH545" s="475"/>
      <c r="CI545" s="475"/>
      <c r="CJ545" s="475"/>
      <c r="CK545" s="475"/>
      <c r="CL545" s="475"/>
      <c r="CM545" s="475"/>
      <c r="CN545" s="475"/>
      <c r="CO545" s="475"/>
      <c r="CP545" s="475"/>
      <c r="CQ545" s="475"/>
      <c r="CR545" s="475"/>
      <c r="CS545" s="475"/>
      <c r="CT545" s="475"/>
      <c r="CU545" s="475"/>
      <c r="CV545" s="475"/>
      <c r="CW545" s="475"/>
      <c r="CX545" s="475"/>
      <c r="CY545" s="475"/>
      <c r="CZ545" s="475"/>
    </row>
    <row r="546" spans="1:104" x14ac:dyDescent="0.25">
      <c r="A546" s="353" t="s">
        <v>458</v>
      </c>
      <c r="B546" s="353" t="s">
        <v>458</v>
      </c>
      <c r="C546" s="441">
        <f t="shared" ref="C546:H546" si="295">C58</f>
        <v>3750</v>
      </c>
      <c r="D546" s="441"/>
      <c r="E546" s="441"/>
      <c r="F546" s="441"/>
      <c r="G546" s="441"/>
      <c r="H546" s="441">
        <f t="shared" si="295"/>
        <v>0</v>
      </c>
      <c r="I546" s="470">
        <f>IFERROR(VLOOKUP(B546,Coincidence!$B$2:$E$242,4,FALSE)*IF($G546="Winter",'General Inputs'!$C$25,'General Inputs'!$C$24),IF($G546="Winter",'General Inputs'!$C$25,'General Inputs'!$C$24))</f>
        <v>0.52140604400000001</v>
      </c>
      <c r="J546" s="466">
        <f>'Nameplate by Substation'!H58</f>
        <v>2.894056228402326E-3</v>
      </c>
      <c r="K546" s="357">
        <v>0</v>
      </c>
      <c r="L546" s="357">
        <v>0</v>
      </c>
      <c r="M546" s="357">
        <v>0</v>
      </c>
      <c r="N546" s="357">
        <v>0</v>
      </c>
      <c r="O546" s="357">
        <v>0</v>
      </c>
      <c r="P546" s="357">
        <v>0</v>
      </c>
      <c r="Q546" s="357">
        <v>0</v>
      </c>
      <c r="R546" s="357">
        <v>0</v>
      </c>
      <c r="S546" s="357">
        <v>0</v>
      </c>
      <c r="T546" s="357">
        <v>0</v>
      </c>
      <c r="U546" s="357">
        <v>0</v>
      </c>
      <c r="V546" s="357">
        <v>0</v>
      </c>
      <c r="W546" s="357">
        <v>0</v>
      </c>
      <c r="X546" s="357">
        <v>0</v>
      </c>
      <c r="Y546" s="357">
        <v>0</v>
      </c>
      <c r="Z546" s="357">
        <v>0</v>
      </c>
      <c r="AA546" s="357">
        <v>0</v>
      </c>
      <c r="AB546" s="357">
        <v>0</v>
      </c>
      <c r="AC546" s="357">
        <v>0</v>
      </c>
      <c r="AD546" s="357">
        <v>0</v>
      </c>
      <c r="AE546" s="357">
        <v>0</v>
      </c>
      <c r="AF546" s="357">
        <v>0</v>
      </c>
      <c r="AG546" s="357">
        <v>0</v>
      </c>
      <c r="AH546" s="357">
        <v>0</v>
      </c>
      <c r="AI546" s="357">
        <v>0</v>
      </c>
      <c r="AJ546" s="357">
        <v>0</v>
      </c>
      <c r="AK546" s="357">
        <v>0</v>
      </c>
      <c r="AL546" s="357">
        <v>0</v>
      </c>
      <c r="AM546" s="357">
        <v>0</v>
      </c>
      <c r="AP546" s="298">
        <v>0</v>
      </c>
      <c r="AQ546" s="298">
        <v>0</v>
      </c>
      <c r="AR546" s="298">
        <v>0</v>
      </c>
      <c r="AS546" s="298">
        <v>0</v>
      </c>
      <c r="AT546" s="298">
        <v>0</v>
      </c>
      <c r="AU546" s="298">
        <v>0</v>
      </c>
      <c r="AV546" s="298">
        <v>0</v>
      </c>
      <c r="AW546" s="298">
        <v>0</v>
      </c>
      <c r="AX546" s="298">
        <v>0</v>
      </c>
      <c r="AY546" s="298">
        <v>0</v>
      </c>
      <c r="AZ546" s="298">
        <v>0</v>
      </c>
      <c r="BA546" s="298">
        <v>0</v>
      </c>
      <c r="BB546" s="298">
        <v>0</v>
      </c>
      <c r="BC546" s="298">
        <v>0</v>
      </c>
      <c r="BD546" s="298">
        <v>0</v>
      </c>
      <c r="BE546" s="298">
        <v>0</v>
      </c>
      <c r="BF546" s="298">
        <v>0</v>
      </c>
      <c r="BG546" s="298">
        <v>0</v>
      </c>
      <c r="BH546" s="298">
        <v>0</v>
      </c>
      <c r="BI546" s="298">
        <v>0</v>
      </c>
      <c r="BJ546" s="298">
        <v>0</v>
      </c>
      <c r="BK546" s="298">
        <v>0</v>
      </c>
      <c r="BL546" s="298">
        <v>0</v>
      </c>
      <c r="BM546" s="298">
        <v>0</v>
      </c>
      <c r="BN546" s="298">
        <v>0</v>
      </c>
      <c r="BO546" s="298">
        <v>0</v>
      </c>
      <c r="BP546" s="298">
        <v>0</v>
      </c>
      <c r="BQ546" s="298">
        <v>0</v>
      </c>
      <c r="BR546" s="298">
        <v>0</v>
      </c>
      <c r="BT546" s="475"/>
      <c r="BU546" s="475"/>
      <c r="BV546" s="475"/>
      <c r="BW546" s="475"/>
      <c r="BX546" s="475"/>
      <c r="BY546" s="475"/>
      <c r="BZ546" s="475"/>
      <c r="CA546" s="475"/>
      <c r="CB546" s="475"/>
      <c r="CC546" s="475"/>
      <c r="CD546" s="475"/>
      <c r="CE546" s="475"/>
      <c r="CF546" s="475"/>
      <c r="CG546" s="475"/>
      <c r="CH546" s="475"/>
      <c r="CI546" s="475"/>
      <c r="CJ546" s="475"/>
      <c r="CK546" s="475"/>
      <c r="CL546" s="475"/>
      <c r="CM546" s="475"/>
      <c r="CN546" s="475"/>
      <c r="CO546" s="475"/>
      <c r="CP546" s="475"/>
      <c r="CQ546" s="475"/>
      <c r="CR546" s="475"/>
      <c r="CS546" s="475"/>
      <c r="CT546" s="475"/>
      <c r="CU546" s="475"/>
      <c r="CV546" s="475"/>
      <c r="CW546" s="475"/>
      <c r="CX546" s="475"/>
      <c r="CY546" s="475"/>
      <c r="CZ546" s="475"/>
    </row>
    <row r="547" spans="1:104" x14ac:dyDescent="0.25">
      <c r="A547" s="353" t="s">
        <v>426</v>
      </c>
      <c r="B547" s="353" t="s">
        <v>426</v>
      </c>
      <c r="C547" s="441">
        <f t="shared" ref="C547:H547" si="296">C59</f>
        <v>4995</v>
      </c>
      <c r="D547" s="441"/>
      <c r="E547" s="441"/>
      <c r="F547" s="441"/>
      <c r="G547" s="441"/>
      <c r="H547" s="441">
        <f t="shared" si="296"/>
        <v>0</v>
      </c>
      <c r="I547" s="470">
        <f>IFERROR(VLOOKUP(B547,Coincidence!$B$2:$E$242,4,FALSE)*IF($G547="Winter",'General Inputs'!$C$25,'General Inputs'!$C$24),IF($G547="Winter",'General Inputs'!$C$25,'General Inputs'!$C$24))</f>
        <v>0.52140604400000001</v>
      </c>
      <c r="J547" s="466">
        <f>'Nameplate by Substation'!H59</f>
        <v>2.4269445294533192E-3</v>
      </c>
      <c r="K547" s="357">
        <v>0</v>
      </c>
      <c r="L547" s="357">
        <v>0</v>
      </c>
      <c r="M547" s="357">
        <v>0</v>
      </c>
      <c r="N547" s="357">
        <v>0</v>
      </c>
      <c r="O547" s="357">
        <v>0</v>
      </c>
      <c r="P547" s="357">
        <v>0</v>
      </c>
      <c r="Q547" s="357">
        <v>0</v>
      </c>
      <c r="R547" s="357">
        <v>0</v>
      </c>
      <c r="S547" s="357">
        <v>0</v>
      </c>
      <c r="T547" s="357">
        <v>0</v>
      </c>
      <c r="U547" s="357">
        <v>0</v>
      </c>
      <c r="V547" s="357">
        <v>0</v>
      </c>
      <c r="W547" s="357">
        <v>0</v>
      </c>
      <c r="X547" s="357">
        <v>0</v>
      </c>
      <c r="Y547" s="357">
        <v>0</v>
      </c>
      <c r="Z547" s="357">
        <v>0</v>
      </c>
      <c r="AA547" s="357">
        <v>0</v>
      </c>
      <c r="AB547" s="357">
        <v>0</v>
      </c>
      <c r="AC547" s="357">
        <v>0</v>
      </c>
      <c r="AD547" s="357">
        <v>0</v>
      </c>
      <c r="AE547" s="357">
        <v>0</v>
      </c>
      <c r="AF547" s="357">
        <v>0</v>
      </c>
      <c r="AG547" s="357">
        <v>0</v>
      </c>
      <c r="AH547" s="357">
        <v>0</v>
      </c>
      <c r="AI547" s="357">
        <v>0</v>
      </c>
      <c r="AJ547" s="357">
        <v>0</v>
      </c>
      <c r="AK547" s="357">
        <v>0</v>
      </c>
      <c r="AL547" s="357">
        <v>0</v>
      </c>
      <c r="AM547" s="357">
        <v>0</v>
      </c>
      <c r="AP547" s="298">
        <v>0</v>
      </c>
      <c r="AQ547" s="298">
        <v>0</v>
      </c>
      <c r="AR547" s="298">
        <v>0</v>
      </c>
      <c r="AS547" s="298">
        <v>0</v>
      </c>
      <c r="AT547" s="298">
        <v>0</v>
      </c>
      <c r="AU547" s="298">
        <v>0</v>
      </c>
      <c r="AV547" s="298">
        <v>0</v>
      </c>
      <c r="AW547" s="298">
        <v>0</v>
      </c>
      <c r="AX547" s="298">
        <v>0</v>
      </c>
      <c r="AY547" s="298">
        <v>0</v>
      </c>
      <c r="AZ547" s="298">
        <v>0</v>
      </c>
      <c r="BA547" s="298">
        <v>0</v>
      </c>
      <c r="BB547" s="298">
        <v>0</v>
      </c>
      <c r="BC547" s="298">
        <v>0</v>
      </c>
      <c r="BD547" s="298">
        <v>0</v>
      </c>
      <c r="BE547" s="298">
        <v>0</v>
      </c>
      <c r="BF547" s="298">
        <v>0</v>
      </c>
      <c r="BG547" s="298">
        <v>0</v>
      </c>
      <c r="BH547" s="298">
        <v>0</v>
      </c>
      <c r="BI547" s="298">
        <v>0</v>
      </c>
      <c r="BJ547" s="298">
        <v>0</v>
      </c>
      <c r="BK547" s="298">
        <v>0</v>
      </c>
      <c r="BL547" s="298">
        <v>0</v>
      </c>
      <c r="BM547" s="298">
        <v>0</v>
      </c>
      <c r="BN547" s="298">
        <v>0</v>
      </c>
      <c r="BO547" s="298">
        <v>0</v>
      </c>
      <c r="BP547" s="298">
        <v>0</v>
      </c>
      <c r="BQ547" s="298">
        <v>0</v>
      </c>
      <c r="BR547" s="298">
        <v>0</v>
      </c>
      <c r="BT547" s="475"/>
      <c r="BU547" s="475"/>
      <c r="BV547" s="475"/>
      <c r="BW547" s="475"/>
      <c r="BX547" s="475"/>
      <c r="BY547" s="475"/>
      <c r="BZ547" s="475"/>
      <c r="CA547" s="475"/>
      <c r="CB547" s="475"/>
      <c r="CC547" s="475"/>
      <c r="CD547" s="475"/>
      <c r="CE547" s="475"/>
      <c r="CF547" s="475"/>
      <c r="CG547" s="475"/>
      <c r="CH547" s="475"/>
      <c r="CI547" s="475"/>
      <c r="CJ547" s="475"/>
      <c r="CK547" s="475"/>
      <c r="CL547" s="475"/>
      <c r="CM547" s="475"/>
      <c r="CN547" s="475"/>
      <c r="CO547" s="475"/>
      <c r="CP547" s="475"/>
      <c r="CQ547" s="475"/>
      <c r="CR547" s="475"/>
      <c r="CS547" s="475"/>
      <c r="CT547" s="475"/>
      <c r="CU547" s="475"/>
      <c r="CV547" s="475"/>
      <c r="CW547" s="475"/>
      <c r="CX547" s="475"/>
      <c r="CY547" s="475"/>
      <c r="CZ547" s="475"/>
    </row>
    <row r="548" spans="1:104" x14ac:dyDescent="0.25">
      <c r="A548" s="353" t="s">
        <v>335</v>
      </c>
      <c r="B548" s="353" t="s">
        <v>335</v>
      </c>
      <c r="C548" s="441">
        <f t="shared" ref="C548:H548" si="297">C60</f>
        <v>5000</v>
      </c>
      <c r="D548" s="441"/>
      <c r="E548" s="441"/>
      <c r="F548" s="441"/>
      <c r="G548" s="441"/>
      <c r="H548" s="441">
        <f t="shared" si="297"/>
        <v>0</v>
      </c>
      <c r="I548" s="470">
        <f>IFERROR(VLOOKUP(B548,Coincidence!$B$2:$E$242,4,FALSE)*IF($G548="Winter",'General Inputs'!$C$25,'General Inputs'!$C$24),IF($G548="Winter",'General Inputs'!$C$25,'General Inputs'!$C$24))</f>
        <v>0.52140604400000001</v>
      </c>
      <c r="J548" s="466">
        <f>'Nameplate by Substation'!H60</f>
        <v>9.9870204663798164E-4</v>
      </c>
      <c r="K548" s="357">
        <v>6.3264144779939597</v>
      </c>
      <c r="L548" s="357">
        <v>8.8818922514431851</v>
      </c>
      <c r="M548" s="357">
        <v>12.011065284672403</v>
      </c>
      <c r="N548" s="357">
        <v>15.688204053187539</v>
      </c>
      <c r="O548" s="357">
        <v>19.82642180736736</v>
      </c>
      <c r="P548" s="357">
        <v>24.556613031634623</v>
      </c>
      <c r="Q548" s="357">
        <v>29.903745097426473</v>
      </c>
      <c r="R548" s="357">
        <v>36.096404299818325</v>
      </c>
      <c r="S548" s="357">
        <v>43.499275664315</v>
      </c>
      <c r="T548" s="357">
        <v>51.722510387938016</v>
      </c>
      <c r="U548" s="357">
        <v>60.868273322379437</v>
      </c>
      <c r="V548" s="357">
        <v>69.830671257599533</v>
      </c>
      <c r="W548" s="357">
        <v>77.290386880324817</v>
      </c>
      <c r="X548" s="357">
        <v>84.0180609763635</v>
      </c>
      <c r="Y548" s="357">
        <v>90.485263715628918</v>
      </c>
      <c r="Z548" s="357">
        <v>96.258715556534966</v>
      </c>
      <c r="AA548" s="357">
        <v>101.02972867881037</v>
      </c>
      <c r="AB548" s="357">
        <v>104.9039492666749</v>
      </c>
      <c r="AC548" s="357">
        <v>107.75184412797481</v>
      </c>
      <c r="AD548" s="357">
        <v>109.97034176067365</v>
      </c>
      <c r="AE548" s="357">
        <v>111.94131764515089</v>
      </c>
      <c r="AF548" s="357">
        <v>113.571197360139</v>
      </c>
      <c r="AG548" s="357">
        <v>114.84773769756526</v>
      </c>
      <c r="AH548" s="357">
        <v>115.90884382411053</v>
      </c>
      <c r="AI548" s="357">
        <v>116.90231924935983</v>
      </c>
      <c r="AJ548" s="357">
        <v>117.78278983069325</v>
      </c>
      <c r="AK548" s="357">
        <v>118.48869836275099</v>
      </c>
      <c r="AL548" s="357">
        <v>119.21687379487487</v>
      </c>
      <c r="AM548" s="357">
        <v>120.13290296636131</v>
      </c>
      <c r="AP548" s="298">
        <v>6.3264144779939597</v>
      </c>
      <c r="AQ548" s="298">
        <v>8.8818922514431851</v>
      </c>
      <c r="AR548" s="298">
        <v>12.011065284672403</v>
      </c>
      <c r="AS548" s="298">
        <v>15.688204053187539</v>
      </c>
      <c r="AT548" s="298">
        <v>19.82642180736736</v>
      </c>
      <c r="AU548" s="298">
        <v>24.556613031634623</v>
      </c>
      <c r="AV548" s="298">
        <v>29.903745097426473</v>
      </c>
      <c r="AW548" s="298">
        <v>36.096404299818325</v>
      </c>
      <c r="AX548" s="298">
        <v>43.499275664315</v>
      </c>
      <c r="AY548" s="298">
        <v>51.722510387938016</v>
      </c>
      <c r="AZ548" s="298">
        <v>60.868273322379437</v>
      </c>
      <c r="BA548" s="298">
        <v>69.830671257599533</v>
      </c>
      <c r="BB548" s="298">
        <v>77.290386880324817</v>
      </c>
      <c r="BC548" s="298">
        <v>84.0180609763635</v>
      </c>
      <c r="BD548" s="298">
        <v>90.485263715628918</v>
      </c>
      <c r="BE548" s="298">
        <v>96.258715556534966</v>
      </c>
      <c r="BF548" s="298">
        <v>101.02972867881037</v>
      </c>
      <c r="BG548" s="298">
        <v>104.9039492666749</v>
      </c>
      <c r="BH548" s="298">
        <v>107.75184412797481</v>
      </c>
      <c r="BI548" s="298">
        <v>109.97034176067365</v>
      </c>
      <c r="BJ548" s="298">
        <v>111.94131764515089</v>
      </c>
      <c r="BK548" s="298">
        <v>113.571197360139</v>
      </c>
      <c r="BL548" s="298">
        <v>114.84773769756526</v>
      </c>
      <c r="BM548" s="298">
        <v>115.90884382411053</v>
      </c>
      <c r="BN548" s="298">
        <v>116.90231924935983</v>
      </c>
      <c r="BO548" s="298">
        <v>117.78278983069325</v>
      </c>
      <c r="BP548" s="298">
        <v>118.48869836275099</v>
      </c>
      <c r="BQ548" s="298">
        <v>119.21687379487487</v>
      </c>
      <c r="BR548" s="298">
        <v>120.13290296636131</v>
      </c>
      <c r="BT548" s="475"/>
      <c r="BU548" s="475"/>
      <c r="BV548" s="475"/>
      <c r="BW548" s="475"/>
      <c r="BX548" s="475"/>
      <c r="BY548" s="475"/>
      <c r="BZ548" s="475"/>
      <c r="CA548" s="475"/>
      <c r="CB548" s="475"/>
      <c r="CC548" s="475"/>
      <c r="CD548" s="475"/>
      <c r="CE548" s="475"/>
      <c r="CF548" s="475"/>
      <c r="CG548" s="475"/>
      <c r="CH548" s="475"/>
      <c r="CI548" s="475"/>
      <c r="CJ548" s="475"/>
      <c r="CK548" s="475"/>
      <c r="CL548" s="475"/>
      <c r="CM548" s="475"/>
      <c r="CN548" s="475"/>
      <c r="CO548" s="475"/>
      <c r="CP548" s="475"/>
      <c r="CQ548" s="475"/>
      <c r="CR548" s="475"/>
      <c r="CS548" s="475"/>
      <c r="CT548" s="475"/>
      <c r="CU548" s="475"/>
      <c r="CV548" s="475"/>
      <c r="CW548" s="475"/>
      <c r="CX548" s="475"/>
      <c r="CY548" s="475"/>
      <c r="CZ548" s="475"/>
    </row>
    <row r="549" spans="1:104" x14ac:dyDescent="0.25">
      <c r="A549" s="353" t="s">
        <v>235</v>
      </c>
      <c r="B549" s="353" t="s">
        <v>428</v>
      </c>
      <c r="C549" s="441">
        <f t="shared" ref="C549:H549" si="298">C61</f>
        <v>2500</v>
      </c>
      <c r="D549" s="441"/>
      <c r="E549" s="441"/>
      <c r="F549" s="441"/>
      <c r="G549" s="441"/>
      <c r="H549" s="441">
        <f t="shared" si="298"/>
        <v>0</v>
      </c>
      <c r="I549" s="470">
        <f>IFERROR(VLOOKUP(B549,Coincidence!$B$2:$E$242,4,FALSE)*IF($G549="Winter",'General Inputs'!$C$25,'General Inputs'!$C$24),IF($G549="Winter",'General Inputs'!$C$25,'General Inputs'!$C$24))</f>
        <v>0.52140604400000001</v>
      </c>
      <c r="J549" s="466">
        <f>'Nameplate by Substation'!H61</f>
        <v>4.9899575524315698E-4</v>
      </c>
      <c r="K549" s="357">
        <v>0</v>
      </c>
      <c r="L549" s="357">
        <v>0</v>
      </c>
      <c r="M549" s="357">
        <v>0</v>
      </c>
      <c r="N549" s="357">
        <v>0</v>
      </c>
      <c r="O549" s="357">
        <v>0</v>
      </c>
      <c r="P549" s="357">
        <v>0</v>
      </c>
      <c r="Q549" s="357">
        <v>0</v>
      </c>
      <c r="R549" s="357">
        <v>0</v>
      </c>
      <c r="S549" s="357">
        <v>0</v>
      </c>
      <c r="T549" s="357">
        <v>0</v>
      </c>
      <c r="U549" s="357">
        <v>0</v>
      </c>
      <c r="V549" s="357">
        <v>0</v>
      </c>
      <c r="W549" s="357">
        <v>0</v>
      </c>
      <c r="X549" s="357">
        <v>0</v>
      </c>
      <c r="Y549" s="357">
        <v>0</v>
      </c>
      <c r="Z549" s="357">
        <v>0</v>
      </c>
      <c r="AA549" s="357">
        <v>0</v>
      </c>
      <c r="AB549" s="357">
        <v>0</v>
      </c>
      <c r="AC549" s="357">
        <v>0</v>
      </c>
      <c r="AD549" s="357">
        <v>0</v>
      </c>
      <c r="AE549" s="357">
        <v>0</v>
      </c>
      <c r="AF549" s="357">
        <v>0</v>
      </c>
      <c r="AG549" s="357">
        <v>0</v>
      </c>
      <c r="AH549" s="357">
        <v>0</v>
      </c>
      <c r="AI549" s="357">
        <v>0</v>
      </c>
      <c r="AJ549" s="357">
        <v>0</v>
      </c>
      <c r="AK549" s="357">
        <v>0</v>
      </c>
      <c r="AL549" s="357">
        <v>0</v>
      </c>
      <c r="AM549" s="357">
        <v>0</v>
      </c>
      <c r="AP549" s="298">
        <v>0</v>
      </c>
      <c r="AQ549" s="298">
        <v>0</v>
      </c>
      <c r="AR549" s="298">
        <v>0</v>
      </c>
      <c r="AS549" s="298">
        <v>0</v>
      </c>
      <c r="AT549" s="298">
        <v>0</v>
      </c>
      <c r="AU549" s="298">
        <v>0</v>
      </c>
      <c r="AV549" s="298">
        <v>0</v>
      </c>
      <c r="AW549" s="298">
        <v>0</v>
      </c>
      <c r="AX549" s="298">
        <v>0</v>
      </c>
      <c r="AY549" s="298">
        <v>0</v>
      </c>
      <c r="AZ549" s="298">
        <v>0</v>
      </c>
      <c r="BA549" s="298">
        <v>0</v>
      </c>
      <c r="BB549" s="298">
        <v>0</v>
      </c>
      <c r="BC549" s="298">
        <v>0</v>
      </c>
      <c r="BD549" s="298">
        <v>0</v>
      </c>
      <c r="BE549" s="298">
        <v>0</v>
      </c>
      <c r="BF549" s="298">
        <v>0</v>
      </c>
      <c r="BG549" s="298">
        <v>0</v>
      </c>
      <c r="BH549" s="298">
        <v>0</v>
      </c>
      <c r="BI549" s="298">
        <v>0</v>
      </c>
      <c r="BJ549" s="298">
        <v>0</v>
      </c>
      <c r="BK549" s="298">
        <v>0</v>
      </c>
      <c r="BL549" s="298">
        <v>0</v>
      </c>
      <c r="BM549" s="298">
        <v>0</v>
      </c>
      <c r="BN549" s="298">
        <v>0</v>
      </c>
      <c r="BO549" s="298">
        <v>0</v>
      </c>
      <c r="BP549" s="298">
        <v>0</v>
      </c>
      <c r="BQ549" s="298">
        <v>0</v>
      </c>
      <c r="BR549" s="298">
        <v>0</v>
      </c>
      <c r="BT549" s="475"/>
      <c r="BU549" s="475"/>
      <c r="BV549" s="475"/>
      <c r="BW549" s="475"/>
      <c r="BX549" s="475"/>
      <c r="BY549" s="475"/>
      <c r="BZ549" s="475"/>
      <c r="CA549" s="475"/>
      <c r="CB549" s="475"/>
      <c r="CC549" s="475"/>
      <c r="CD549" s="475"/>
      <c r="CE549" s="475"/>
      <c r="CF549" s="475"/>
      <c r="CG549" s="475"/>
      <c r="CH549" s="475"/>
      <c r="CI549" s="475"/>
      <c r="CJ549" s="475"/>
      <c r="CK549" s="475"/>
      <c r="CL549" s="475"/>
      <c r="CM549" s="475"/>
      <c r="CN549" s="475"/>
      <c r="CO549" s="475"/>
      <c r="CP549" s="475"/>
      <c r="CQ549" s="475"/>
      <c r="CR549" s="475"/>
      <c r="CS549" s="475"/>
      <c r="CT549" s="475"/>
      <c r="CU549" s="475"/>
      <c r="CV549" s="475"/>
      <c r="CW549" s="475"/>
      <c r="CX549" s="475"/>
      <c r="CY549" s="475"/>
      <c r="CZ549" s="475"/>
    </row>
    <row r="550" spans="1:104" x14ac:dyDescent="0.25">
      <c r="A550" s="353" t="s">
        <v>235</v>
      </c>
      <c r="B550" s="353" t="s">
        <v>372</v>
      </c>
      <c r="C550" s="441">
        <f t="shared" ref="C550:H550" si="299">C62</f>
        <v>5000</v>
      </c>
      <c r="D550" s="441"/>
      <c r="E550" s="441"/>
      <c r="F550" s="441"/>
      <c r="G550" s="441"/>
      <c r="H550" s="441">
        <f t="shared" si="299"/>
        <v>0</v>
      </c>
      <c r="I550" s="470">
        <f>IFERROR(VLOOKUP(B550,Coincidence!$B$2:$E$242,4,FALSE)*IF($G550="Winter",'General Inputs'!$C$25,'General Inputs'!$C$24),IF($G550="Winter",'General Inputs'!$C$25,'General Inputs'!$C$24))</f>
        <v>0.52140604400000001</v>
      </c>
      <c r="J550" s="466">
        <f>'Nameplate by Substation'!H62</f>
        <v>8.1031260740193796E-3</v>
      </c>
      <c r="K550" s="357">
        <v>51.330358523105232</v>
      </c>
      <c r="L550" s="357">
        <v>72.064629217074867</v>
      </c>
      <c r="M550" s="357">
        <v>97.453666599181375</v>
      </c>
      <c r="N550" s="357">
        <v>127.28871012717703</v>
      </c>
      <c r="O550" s="357">
        <v>160.86479049744145</v>
      </c>
      <c r="P550" s="357">
        <v>199.24394068892155</v>
      </c>
      <c r="Q550" s="357">
        <v>242.62873739521004</v>
      </c>
      <c r="R550" s="357">
        <v>292.87385146035336</v>
      </c>
      <c r="S550" s="357">
        <v>352.93821217554546</v>
      </c>
      <c r="T550" s="357">
        <v>419.65871998474324</v>
      </c>
      <c r="U550" s="357">
        <v>493.8643054747829</v>
      </c>
      <c r="V550" s="357">
        <v>566.58213021450183</v>
      </c>
      <c r="W550" s="357">
        <v>627.10770575603908</v>
      </c>
      <c r="X550" s="357">
        <v>681.69374727726654</v>
      </c>
      <c r="Y550" s="357">
        <v>734.16641349330678</v>
      </c>
      <c r="Z550" s="357">
        <v>781.01022272212629</v>
      </c>
      <c r="AA550" s="357">
        <v>819.72058780122416</v>
      </c>
      <c r="AB550" s="357">
        <v>832.63335750940871</v>
      </c>
      <c r="AC550" s="357">
        <v>835.96401448831148</v>
      </c>
      <c r="AD550" s="357">
        <v>839.30799458934393</v>
      </c>
      <c r="AE550" s="357">
        <v>842.665351106971</v>
      </c>
      <c r="AF550" s="357">
        <v>846.03613754884418</v>
      </c>
      <c r="AG550" s="357">
        <v>849.42040763665307</v>
      </c>
      <c r="AH550" s="357">
        <v>852.81821530698255</v>
      </c>
      <c r="AI550" s="357">
        <v>856.22961471217104</v>
      </c>
      <c r="AJ550" s="357">
        <v>859.65466022117494</v>
      </c>
      <c r="AK550" s="357">
        <v>863.09340642043423</v>
      </c>
      <c r="AL550" s="357">
        <v>866.54590811474304</v>
      </c>
      <c r="AM550" s="357">
        <v>870.01222032812245</v>
      </c>
      <c r="AP550" s="298">
        <v>51.330358523105232</v>
      </c>
      <c r="AQ550" s="298">
        <v>72.064629217074867</v>
      </c>
      <c r="AR550" s="298">
        <v>97.453666599181375</v>
      </c>
      <c r="AS550" s="298">
        <v>127.28871012717703</v>
      </c>
      <c r="AT550" s="298">
        <v>160.86479049744145</v>
      </c>
      <c r="AU550" s="298">
        <v>199.24394068892155</v>
      </c>
      <c r="AV550" s="298">
        <v>242.62873739521004</v>
      </c>
      <c r="AW550" s="298">
        <v>292.87385146035336</v>
      </c>
      <c r="AX550" s="298">
        <v>352.93821217554546</v>
      </c>
      <c r="AY550" s="298">
        <v>419.65871998474324</v>
      </c>
      <c r="AZ550" s="298">
        <v>493.8643054747829</v>
      </c>
      <c r="BA550" s="298">
        <v>566.58213021450183</v>
      </c>
      <c r="BB550" s="298">
        <v>627.10770575603908</v>
      </c>
      <c r="BC550" s="298">
        <v>681.69374727726654</v>
      </c>
      <c r="BD550" s="298">
        <v>734.16641349330678</v>
      </c>
      <c r="BE550" s="298">
        <v>781.01022272212629</v>
      </c>
      <c r="BF550" s="298">
        <v>819.72058780122416</v>
      </c>
      <c r="BG550" s="298">
        <v>851.15468565624474</v>
      </c>
      <c r="BH550" s="298">
        <v>874.26152836709196</v>
      </c>
      <c r="BI550" s="298">
        <v>892.26165770815919</v>
      </c>
      <c r="BJ550" s="298">
        <v>908.25348042899554</v>
      </c>
      <c r="BK550" s="298">
        <v>921.47776575062437</v>
      </c>
      <c r="BL550" s="298">
        <v>931.83517647943791</v>
      </c>
      <c r="BM550" s="298">
        <v>940.44462786712256</v>
      </c>
      <c r="BN550" s="298">
        <v>948.50534692676138</v>
      </c>
      <c r="BO550" s="298">
        <v>955.64918341836312</v>
      </c>
      <c r="BP550" s="298">
        <v>961.37668327805181</v>
      </c>
      <c r="BQ550" s="298">
        <v>967.28484913228897</v>
      </c>
      <c r="BR550" s="298">
        <v>974.71719583571451</v>
      </c>
      <c r="BT550" s="475"/>
      <c r="BU550" s="475"/>
      <c r="BV550" s="475"/>
      <c r="BW550" s="475"/>
      <c r="BX550" s="475"/>
      <c r="BY550" s="475"/>
      <c r="BZ550" s="475"/>
      <c r="CA550" s="475"/>
      <c r="CB550" s="475"/>
      <c r="CC550" s="475"/>
      <c r="CD550" s="475"/>
      <c r="CE550" s="475"/>
      <c r="CF550" s="475"/>
      <c r="CG550" s="475"/>
      <c r="CH550" s="475"/>
      <c r="CI550" s="475"/>
      <c r="CJ550" s="475"/>
      <c r="CK550" s="475"/>
      <c r="CL550" s="475"/>
      <c r="CM550" s="475"/>
      <c r="CN550" s="475"/>
      <c r="CO550" s="475"/>
      <c r="CP550" s="475"/>
      <c r="CQ550" s="475"/>
      <c r="CR550" s="475"/>
      <c r="CS550" s="475"/>
      <c r="CT550" s="475"/>
      <c r="CU550" s="475"/>
      <c r="CV550" s="475"/>
      <c r="CW550" s="475"/>
      <c r="CX550" s="475"/>
      <c r="CY550" s="475"/>
      <c r="CZ550" s="475"/>
    </row>
    <row r="551" spans="1:104" x14ac:dyDescent="0.25">
      <c r="A551" s="353" t="s">
        <v>419</v>
      </c>
      <c r="B551" s="353" t="s">
        <v>419</v>
      </c>
      <c r="C551" s="441">
        <f t="shared" ref="C551:H551" si="300">C63</f>
        <v>1500</v>
      </c>
      <c r="D551" s="441"/>
      <c r="E551" s="441"/>
      <c r="F551" s="441"/>
      <c r="G551" s="441"/>
      <c r="H551" s="441">
        <f t="shared" si="300"/>
        <v>0</v>
      </c>
      <c r="I551" s="470">
        <f>IFERROR(VLOOKUP(B551,Coincidence!$B$2:$E$242,4,FALSE)*IF($G551="Winter",'General Inputs'!$C$25,'General Inputs'!$C$24),IF($G551="Winter",'General Inputs'!$C$25,'General Inputs'!$C$24))</f>
        <v>0.52140604400000001</v>
      </c>
      <c r="J551" s="466">
        <f>'Nameplate by Substation'!H63</f>
        <v>6.9730032348921094E-3</v>
      </c>
      <c r="K551" s="357">
        <v>44.171441090789138</v>
      </c>
      <c r="L551" s="357">
        <v>62.013954622170381</v>
      </c>
      <c r="M551" s="357">
        <v>83.862046109214177</v>
      </c>
      <c r="N551" s="357">
        <v>109.53607032326256</v>
      </c>
      <c r="O551" s="357">
        <v>138.42937827604359</v>
      </c>
      <c r="P551" s="357">
        <v>171.4558838484609</v>
      </c>
      <c r="Q551" s="357">
        <v>208.78991086650856</v>
      </c>
      <c r="R551" s="357">
        <v>252.02746384462475</v>
      </c>
      <c r="S551" s="357">
        <v>299.34335367045924</v>
      </c>
      <c r="T551" s="357">
        <v>295.82940170011193</v>
      </c>
      <c r="U551" s="357">
        <v>292.35669954639985</v>
      </c>
      <c r="V551" s="357">
        <v>288.92476298319065</v>
      </c>
      <c r="W551" s="357">
        <v>285.53311346861818</v>
      </c>
      <c r="X551" s="357">
        <v>282.18127807835583</v>
      </c>
      <c r="Y551" s="357">
        <v>278.86878943967315</v>
      </c>
      <c r="Z551" s="357">
        <v>275.59518566626616</v>
      </c>
      <c r="AA551" s="357">
        <v>272.36001029385307</v>
      </c>
      <c r="AB551" s="357">
        <v>269.16281221652577</v>
      </c>
      <c r="AC551" s="357">
        <v>266.00314562384858</v>
      </c>
      <c r="AD551" s="357">
        <v>262.88056993869571</v>
      </c>
      <c r="AE551" s="357">
        <v>259.79464975581749</v>
      </c>
      <c r="AF551" s="357">
        <v>256.74495478112919</v>
      </c>
      <c r="AG551" s="357">
        <v>253.73105977171099</v>
      </c>
      <c r="AH551" s="357">
        <v>250.75254447651369</v>
      </c>
      <c r="AI551" s="357">
        <v>247.80899357775925</v>
      </c>
      <c r="AJ551" s="357">
        <v>244.89999663303007</v>
      </c>
      <c r="AK551" s="357">
        <v>242.0251480180377</v>
      </c>
      <c r="AL551" s="357">
        <v>239.1840468700635</v>
      </c>
      <c r="AM551" s="357">
        <v>236.37629703206315</v>
      </c>
      <c r="AP551" s="298">
        <v>44.171441090789138</v>
      </c>
      <c r="AQ551" s="298">
        <v>62.013954622170381</v>
      </c>
      <c r="AR551" s="298">
        <v>83.862046109214177</v>
      </c>
      <c r="AS551" s="298">
        <v>109.53607032326256</v>
      </c>
      <c r="AT551" s="298">
        <v>138.42937827604359</v>
      </c>
      <c r="AU551" s="298">
        <v>171.4558838484609</v>
      </c>
      <c r="AV551" s="298">
        <v>208.78991086650856</v>
      </c>
      <c r="AW551" s="298">
        <v>252.02746384462475</v>
      </c>
      <c r="AX551" s="298">
        <v>303.71479756532671</v>
      </c>
      <c r="AY551" s="298">
        <v>361.12996210026614</v>
      </c>
      <c r="AZ551" s="298">
        <v>424.98627914908207</v>
      </c>
      <c r="BA551" s="298">
        <v>487.56232973900723</v>
      </c>
      <c r="BB551" s="298">
        <v>539.64655380137583</v>
      </c>
      <c r="BC551" s="298">
        <v>586.61961588020279</v>
      </c>
      <c r="BD551" s="298">
        <v>631.77404985118619</v>
      </c>
      <c r="BE551" s="298">
        <v>672.08466951864045</v>
      </c>
      <c r="BF551" s="298">
        <v>705.39619626211027</v>
      </c>
      <c r="BG551" s="298">
        <v>732.44625867342484</v>
      </c>
      <c r="BH551" s="298">
        <v>752.33044750364479</v>
      </c>
      <c r="BI551" s="298">
        <v>767.82014357614821</v>
      </c>
      <c r="BJ551" s="298">
        <v>781.58162655760452</v>
      </c>
      <c r="BK551" s="298">
        <v>792.96155369739222</v>
      </c>
      <c r="BL551" s="298">
        <v>801.87444211322043</v>
      </c>
      <c r="BM551" s="298">
        <v>809.28315472963322</v>
      </c>
      <c r="BN551" s="298">
        <v>816.21966535096408</v>
      </c>
      <c r="BO551" s="298">
        <v>822.36716873551518</v>
      </c>
      <c r="BP551" s="298">
        <v>827.29586843543791</v>
      </c>
      <c r="BQ551" s="298">
        <v>832.38003709300858</v>
      </c>
      <c r="BR551" s="298">
        <v>838.77581288773467</v>
      </c>
      <c r="BT551" s="475"/>
      <c r="BU551" s="475"/>
      <c r="BV551" s="475"/>
      <c r="BW551" s="475"/>
      <c r="BX551" s="475"/>
      <c r="BY551" s="475"/>
      <c r="BZ551" s="475"/>
      <c r="CA551" s="475"/>
      <c r="CB551" s="475"/>
      <c r="CC551" s="475"/>
      <c r="CD551" s="475"/>
      <c r="CE551" s="475"/>
      <c r="CF551" s="475"/>
      <c r="CG551" s="475"/>
      <c r="CH551" s="475"/>
      <c r="CI551" s="475"/>
      <c r="CJ551" s="475"/>
      <c r="CK551" s="475"/>
      <c r="CL551" s="475"/>
      <c r="CM551" s="475"/>
      <c r="CN551" s="475"/>
      <c r="CO551" s="475"/>
      <c r="CP551" s="475"/>
      <c r="CQ551" s="475"/>
      <c r="CR551" s="475"/>
      <c r="CS551" s="475"/>
      <c r="CT551" s="475"/>
      <c r="CU551" s="475"/>
      <c r="CV551" s="475"/>
      <c r="CW551" s="475"/>
      <c r="CX551" s="475"/>
      <c r="CY551" s="475"/>
      <c r="CZ551" s="475"/>
    </row>
    <row r="552" spans="1:104" x14ac:dyDescent="0.25">
      <c r="A552" s="353" t="s">
        <v>236</v>
      </c>
      <c r="B552" s="353" t="s">
        <v>236</v>
      </c>
      <c r="C552" s="441">
        <f t="shared" ref="C552:H552" si="301">C64</f>
        <v>20000</v>
      </c>
      <c r="D552" s="441"/>
      <c r="E552" s="441"/>
      <c r="F552" s="441"/>
      <c r="G552" s="441"/>
      <c r="H552" s="441">
        <f t="shared" si="301"/>
        <v>0</v>
      </c>
      <c r="I552" s="470">
        <f>IFERROR(VLOOKUP(B552,Coincidence!$B$2:$E$242,4,FALSE)*IF($G552="Winter",'General Inputs'!$C$25,'General Inputs'!$C$24),IF($G552="Winter",'General Inputs'!$C$25,'General Inputs'!$C$24))</f>
        <v>0.52140604400000001</v>
      </c>
      <c r="J552" s="466">
        <f>'Nameplate by Substation'!H64</f>
        <v>3.5899136184683145E-3</v>
      </c>
      <c r="K552" s="357">
        <v>22.740797985826312</v>
      </c>
      <c r="L552" s="357">
        <v>31.926665273754189</v>
      </c>
      <c r="M552" s="357">
        <v>43.174725618027594</v>
      </c>
      <c r="N552" s="357">
        <v>56.39249220469744</v>
      </c>
      <c r="O552" s="357">
        <v>71.267643729547174</v>
      </c>
      <c r="P552" s="357">
        <v>88.270690785594454</v>
      </c>
      <c r="Q552" s="357">
        <v>107.49138056725164</v>
      </c>
      <c r="R552" s="357">
        <v>129.7513846195495</v>
      </c>
      <c r="S552" s="357">
        <v>156.36159215505995</v>
      </c>
      <c r="T552" s="357">
        <v>185.92066076974228</v>
      </c>
      <c r="U552" s="357">
        <v>218.79583011595614</v>
      </c>
      <c r="V552" s="357">
        <v>251.01187944727559</v>
      </c>
      <c r="W552" s="357">
        <v>277.82641817188653</v>
      </c>
      <c r="X552" s="357">
        <v>302.00957564041278</v>
      </c>
      <c r="Y552" s="357">
        <v>325.25644818387144</v>
      </c>
      <c r="Z552" s="357">
        <v>346.00957816794636</v>
      </c>
      <c r="AA552" s="357">
        <v>363.15936277007603</v>
      </c>
      <c r="AB552" s="357">
        <v>377.08555556816361</v>
      </c>
      <c r="AC552" s="357">
        <v>387.32253924208652</v>
      </c>
      <c r="AD552" s="357">
        <v>395.29710472032497</v>
      </c>
      <c r="AE552" s="357">
        <v>402.3819336672334</v>
      </c>
      <c r="AF552" s="357">
        <v>408.24066541310123</v>
      </c>
      <c r="AG552" s="357">
        <v>412.82929077666955</v>
      </c>
      <c r="AH552" s="357">
        <v>416.64352080368172</v>
      </c>
      <c r="AI552" s="357">
        <v>420.21464691754346</v>
      </c>
      <c r="AJ552" s="357">
        <v>423.37956816831093</v>
      </c>
      <c r="AK552" s="357">
        <v>425.9170123050863</v>
      </c>
      <c r="AL552" s="357">
        <v>428.53449657801389</v>
      </c>
      <c r="AM552" s="357">
        <v>431.82723599784759</v>
      </c>
      <c r="AP552" s="298">
        <v>22.740797985826312</v>
      </c>
      <c r="AQ552" s="298">
        <v>31.926665273754189</v>
      </c>
      <c r="AR552" s="298">
        <v>43.174725618027594</v>
      </c>
      <c r="AS552" s="298">
        <v>56.39249220469744</v>
      </c>
      <c r="AT552" s="298">
        <v>71.267643729547174</v>
      </c>
      <c r="AU552" s="298">
        <v>88.270690785594454</v>
      </c>
      <c r="AV552" s="298">
        <v>107.49138056725164</v>
      </c>
      <c r="AW552" s="298">
        <v>129.7513846195495</v>
      </c>
      <c r="AX552" s="298">
        <v>156.36159215505995</v>
      </c>
      <c r="AY552" s="298">
        <v>185.92066076974228</v>
      </c>
      <c r="AZ552" s="298">
        <v>218.79583011595614</v>
      </c>
      <c r="BA552" s="298">
        <v>251.01187944727559</v>
      </c>
      <c r="BB552" s="298">
        <v>277.82641817188653</v>
      </c>
      <c r="BC552" s="298">
        <v>302.00957564041278</v>
      </c>
      <c r="BD552" s="298">
        <v>325.25644818387144</v>
      </c>
      <c r="BE552" s="298">
        <v>346.00957816794636</v>
      </c>
      <c r="BF552" s="298">
        <v>363.15936277007603</v>
      </c>
      <c r="BG552" s="298">
        <v>377.08555556816361</v>
      </c>
      <c r="BH552" s="298">
        <v>387.32253924208652</v>
      </c>
      <c r="BI552" s="298">
        <v>395.29710472032497</v>
      </c>
      <c r="BJ552" s="298">
        <v>402.3819336672334</v>
      </c>
      <c r="BK552" s="298">
        <v>408.24066541310123</v>
      </c>
      <c r="BL552" s="298">
        <v>412.82929077666955</v>
      </c>
      <c r="BM552" s="298">
        <v>416.64352080368172</v>
      </c>
      <c r="BN552" s="298">
        <v>420.21464691754346</v>
      </c>
      <c r="BO552" s="298">
        <v>423.37956816831093</v>
      </c>
      <c r="BP552" s="298">
        <v>425.9170123050863</v>
      </c>
      <c r="BQ552" s="298">
        <v>428.53449657801389</v>
      </c>
      <c r="BR552" s="298">
        <v>431.82723599784759</v>
      </c>
      <c r="BT552" s="475"/>
      <c r="BU552" s="475"/>
      <c r="BV552" s="475"/>
      <c r="BW552" s="475"/>
      <c r="BX552" s="475"/>
      <c r="BY552" s="475"/>
      <c r="BZ552" s="475"/>
      <c r="CA552" s="475"/>
      <c r="CB552" s="475"/>
      <c r="CC552" s="475"/>
      <c r="CD552" s="475"/>
      <c r="CE552" s="475"/>
      <c r="CF552" s="475"/>
      <c r="CG552" s="475"/>
      <c r="CH552" s="475"/>
      <c r="CI552" s="475"/>
      <c r="CJ552" s="475"/>
      <c r="CK552" s="475"/>
      <c r="CL552" s="475"/>
      <c r="CM552" s="475"/>
      <c r="CN552" s="475"/>
      <c r="CO552" s="475"/>
      <c r="CP552" s="475"/>
      <c r="CQ552" s="475"/>
      <c r="CR552" s="475"/>
      <c r="CS552" s="475"/>
      <c r="CT552" s="475"/>
      <c r="CU552" s="475"/>
      <c r="CV552" s="475"/>
      <c r="CW552" s="475"/>
      <c r="CX552" s="475"/>
      <c r="CY552" s="475"/>
      <c r="CZ552" s="475"/>
    </row>
    <row r="553" spans="1:104" x14ac:dyDescent="0.25">
      <c r="A553" s="353" t="s">
        <v>236</v>
      </c>
      <c r="B553" s="353" t="s">
        <v>312</v>
      </c>
      <c r="C553" s="441">
        <f t="shared" ref="C553:H553" si="302">C65</f>
        <v>20000</v>
      </c>
      <c r="D553" s="441"/>
      <c r="E553" s="441"/>
      <c r="F553" s="441"/>
      <c r="G553" s="441"/>
      <c r="H553" s="441">
        <f t="shared" si="302"/>
        <v>0</v>
      </c>
      <c r="I553" s="470">
        <f>IFERROR(VLOOKUP(B553,Coincidence!$B$2:$E$242,4,FALSE)*IF($G553="Winter",'General Inputs'!$C$25,'General Inputs'!$C$24),IF($G553="Winter",'General Inputs'!$C$25,'General Inputs'!$C$24))</f>
        <v>0.52140604400000001</v>
      </c>
      <c r="J553" s="466">
        <f>'Nameplate by Substation'!H65</f>
        <v>6.3966404503041209E-4</v>
      </c>
      <c r="K553" s="357">
        <v>0</v>
      </c>
      <c r="L553" s="357">
        <v>0</v>
      </c>
      <c r="M553" s="357">
        <v>0</v>
      </c>
      <c r="N553" s="357">
        <v>0</v>
      </c>
      <c r="O553" s="357">
        <v>0</v>
      </c>
      <c r="P553" s="357">
        <v>0</v>
      </c>
      <c r="Q553" s="357">
        <v>0</v>
      </c>
      <c r="R553" s="357">
        <v>0</v>
      </c>
      <c r="S553" s="357">
        <v>0</v>
      </c>
      <c r="T553" s="357">
        <v>0</v>
      </c>
      <c r="U553" s="357">
        <v>0</v>
      </c>
      <c r="V553" s="357">
        <v>0</v>
      </c>
      <c r="W553" s="357">
        <v>0</v>
      </c>
      <c r="X553" s="357">
        <v>0</v>
      </c>
      <c r="Y553" s="357">
        <v>0</v>
      </c>
      <c r="Z553" s="357">
        <v>0</v>
      </c>
      <c r="AA553" s="357">
        <v>0</v>
      </c>
      <c r="AB553" s="357">
        <v>0</v>
      </c>
      <c r="AC553" s="357">
        <v>0</v>
      </c>
      <c r="AD553" s="357">
        <v>0</v>
      </c>
      <c r="AE553" s="357">
        <v>0</v>
      </c>
      <c r="AF553" s="357">
        <v>0</v>
      </c>
      <c r="AG553" s="357">
        <v>0</v>
      </c>
      <c r="AH553" s="357">
        <v>0</v>
      </c>
      <c r="AI553" s="357">
        <v>0</v>
      </c>
      <c r="AJ553" s="357">
        <v>0</v>
      </c>
      <c r="AK553" s="357">
        <v>0</v>
      </c>
      <c r="AL553" s="357">
        <v>0</v>
      </c>
      <c r="AM553" s="357">
        <v>0</v>
      </c>
      <c r="AP553" s="298">
        <v>0</v>
      </c>
      <c r="AQ553" s="298">
        <v>0</v>
      </c>
      <c r="AR553" s="298">
        <v>0</v>
      </c>
      <c r="AS553" s="298">
        <v>0</v>
      </c>
      <c r="AT553" s="298">
        <v>0</v>
      </c>
      <c r="AU553" s="298">
        <v>0</v>
      </c>
      <c r="AV553" s="298">
        <v>0</v>
      </c>
      <c r="AW553" s="298">
        <v>0</v>
      </c>
      <c r="AX553" s="298">
        <v>0</v>
      </c>
      <c r="AY553" s="298">
        <v>0</v>
      </c>
      <c r="AZ553" s="298">
        <v>0</v>
      </c>
      <c r="BA553" s="298">
        <v>0</v>
      </c>
      <c r="BB553" s="298">
        <v>0</v>
      </c>
      <c r="BC553" s="298">
        <v>0</v>
      </c>
      <c r="BD553" s="298">
        <v>0</v>
      </c>
      <c r="BE553" s="298">
        <v>0</v>
      </c>
      <c r="BF553" s="298">
        <v>0</v>
      </c>
      <c r="BG553" s="298">
        <v>0</v>
      </c>
      <c r="BH553" s="298">
        <v>0</v>
      </c>
      <c r="BI553" s="298">
        <v>0</v>
      </c>
      <c r="BJ553" s="298">
        <v>0</v>
      </c>
      <c r="BK553" s="298">
        <v>0</v>
      </c>
      <c r="BL553" s="298">
        <v>0</v>
      </c>
      <c r="BM553" s="298">
        <v>0</v>
      </c>
      <c r="BN553" s="298">
        <v>0</v>
      </c>
      <c r="BO553" s="298">
        <v>0</v>
      </c>
      <c r="BP553" s="298">
        <v>0</v>
      </c>
      <c r="BQ553" s="298">
        <v>0</v>
      </c>
      <c r="BR553" s="298">
        <v>0</v>
      </c>
      <c r="BT553" s="475"/>
      <c r="BU553" s="475"/>
      <c r="BV553" s="475"/>
      <c r="BW553" s="475"/>
      <c r="BX553" s="475"/>
      <c r="BY553" s="475"/>
      <c r="BZ553" s="475"/>
      <c r="CA553" s="475"/>
      <c r="CB553" s="475"/>
      <c r="CC553" s="475"/>
      <c r="CD553" s="475"/>
      <c r="CE553" s="475"/>
      <c r="CF553" s="475"/>
      <c r="CG553" s="475"/>
      <c r="CH553" s="475"/>
      <c r="CI553" s="475"/>
      <c r="CJ553" s="475"/>
      <c r="CK553" s="475"/>
      <c r="CL553" s="475"/>
      <c r="CM553" s="475"/>
      <c r="CN553" s="475"/>
      <c r="CO553" s="475"/>
      <c r="CP553" s="475"/>
      <c r="CQ553" s="475"/>
      <c r="CR553" s="475"/>
      <c r="CS553" s="475"/>
      <c r="CT553" s="475"/>
      <c r="CU553" s="475"/>
      <c r="CV553" s="475"/>
      <c r="CW553" s="475"/>
      <c r="CX553" s="475"/>
      <c r="CY553" s="475"/>
      <c r="CZ553" s="475"/>
    </row>
    <row r="554" spans="1:104" x14ac:dyDescent="0.25">
      <c r="A554" s="353" t="s">
        <v>346</v>
      </c>
      <c r="B554" s="353" t="s">
        <v>346</v>
      </c>
      <c r="C554" s="441">
        <f t="shared" ref="C554:H554" si="303">C66</f>
        <v>6220</v>
      </c>
      <c r="D554" s="441"/>
      <c r="E554" s="441"/>
      <c r="F554" s="441"/>
      <c r="G554" s="441"/>
      <c r="H554" s="441">
        <f t="shared" si="303"/>
        <v>0</v>
      </c>
      <c r="I554" s="470">
        <f>IFERROR(VLOOKUP(B554,Coincidence!$B$2:$E$242,4,FALSE)*IF($G554="Winter",'General Inputs'!$C$25,'General Inputs'!$C$24),IF($G554="Winter",'General Inputs'!$C$25,'General Inputs'!$C$24))</f>
        <v>0.52140604400000001</v>
      </c>
      <c r="J554" s="466">
        <f>'Nameplate by Substation'!H66</f>
        <v>4.7040884559993964E-4</v>
      </c>
      <c r="K554" s="357">
        <v>0</v>
      </c>
      <c r="L554" s="357">
        <v>0</v>
      </c>
      <c r="M554" s="357">
        <v>0</v>
      </c>
      <c r="N554" s="357">
        <v>0</v>
      </c>
      <c r="O554" s="357">
        <v>0</v>
      </c>
      <c r="P554" s="357">
        <v>0</v>
      </c>
      <c r="Q554" s="357">
        <v>0</v>
      </c>
      <c r="R554" s="357">
        <v>0</v>
      </c>
      <c r="S554" s="357">
        <v>0</v>
      </c>
      <c r="T554" s="357">
        <v>0</v>
      </c>
      <c r="U554" s="357">
        <v>0</v>
      </c>
      <c r="V554" s="357">
        <v>0</v>
      </c>
      <c r="W554" s="357">
        <v>0</v>
      </c>
      <c r="X554" s="357">
        <v>0</v>
      </c>
      <c r="Y554" s="357">
        <v>0</v>
      </c>
      <c r="Z554" s="357">
        <v>0</v>
      </c>
      <c r="AA554" s="357">
        <v>0</v>
      </c>
      <c r="AB554" s="357">
        <v>0</v>
      </c>
      <c r="AC554" s="357">
        <v>0</v>
      </c>
      <c r="AD554" s="357">
        <v>0</v>
      </c>
      <c r="AE554" s="357">
        <v>0</v>
      </c>
      <c r="AF554" s="357">
        <v>0</v>
      </c>
      <c r="AG554" s="357">
        <v>0</v>
      </c>
      <c r="AH554" s="357">
        <v>0</v>
      </c>
      <c r="AI554" s="357">
        <v>0</v>
      </c>
      <c r="AJ554" s="357">
        <v>0</v>
      </c>
      <c r="AK554" s="357">
        <v>0</v>
      </c>
      <c r="AL554" s="357">
        <v>0</v>
      </c>
      <c r="AM554" s="357">
        <v>0</v>
      </c>
      <c r="AP554" s="298">
        <v>0</v>
      </c>
      <c r="AQ554" s="298">
        <v>0</v>
      </c>
      <c r="AR554" s="298">
        <v>0</v>
      </c>
      <c r="AS554" s="298">
        <v>0</v>
      </c>
      <c r="AT554" s="298">
        <v>0</v>
      </c>
      <c r="AU554" s="298">
        <v>0</v>
      </c>
      <c r="AV554" s="298">
        <v>0</v>
      </c>
      <c r="AW554" s="298">
        <v>0</v>
      </c>
      <c r="AX554" s="298">
        <v>0</v>
      </c>
      <c r="AY554" s="298">
        <v>0</v>
      </c>
      <c r="AZ554" s="298">
        <v>0</v>
      </c>
      <c r="BA554" s="298">
        <v>0</v>
      </c>
      <c r="BB554" s="298">
        <v>0</v>
      </c>
      <c r="BC554" s="298">
        <v>0</v>
      </c>
      <c r="BD554" s="298">
        <v>0</v>
      </c>
      <c r="BE554" s="298">
        <v>0</v>
      </c>
      <c r="BF554" s="298">
        <v>0</v>
      </c>
      <c r="BG554" s="298">
        <v>0</v>
      </c>
      <c r="BH554" s="298">
        <v>0</v>
      </c>
      <c r="BI554" s="298">
        <v>0</v>
      </c>
      <c r="BJ554" s="298">
        <v>0</v>
      </c>
      <c r="BK554" s="298">
        <v>0</v>
      </c>
      <c r="BL554" s="298">
        <v>0</v>
      </c>
      <c r="BM554" s="298">
        <v>0</v>
      </c>
      <c r="BN554" s="298">
        <v>0</v>
      </c>
      <c r="BO554" s="298">
        <v>0</v>
      </c>
      <c r="BP554" s="298">
        <v>0</v>
      </c>
      <c r="BQ554" s="298">
        <v>0</v>
      </c>
      <c r="BR554" s="298">
        <v>0</v>
      </c>
      <c r="BT554" s="475"/>
      <c r="BU554" s="475"/>
      <c r="BV554" s="475"/>
      <c r="BW554" s="475"/>
      <c r="BX554" s="475"/>
      <c r="BY554" s="475"/>
      <c r="BZ554" s="475"/>
      <c r="CA554" s="475"/>
      <c r="CB554" s="475"/>
      <c r="CC554" s="475"/>
      <c r="CD554" s="475"/>
      <c r="CE554" s="475"/>
      <c r="CF554" s="475"/>
      <c r="CG554" s="475"/>
      <c r="CH554" s="475"/>
      <c r="CI554" s="475"/>
      <c r="CJ554" s="475"/>
      <c r="CK554" s="475"/>
      <c r="CL554" s="475"/>
      <c r="CM554" s="475"/>
      <c r="CN554" s="475"/>
      <c r="CO554" s="475"/>
      <c r="CP554" s="475"/>
      <c r="CQ554" s="475"/>
      <c r="CR554" s="475"/>
      <c r="CS554" s="475"/>
      <c r="CT554" s="475"/>
      <c r="CU554" s="475"/>
      <c r="CV554" s="475"/>
      <c r="CW554" s="475"/>
      <c r="CX554" s="475"/>
      <c r="CY554" s="475"/>
      <c r="CZ554" s="475"/>
    </row>
    <row r="555" spans="1:104" x14ac:dyDescent="0.25">
      <c r="A555" s="353" t="s">
        <v>470</v>
      </c>
      <c r="B555" s="353" t="s">
        <v>470</v>
      </c>
      <c r="C555" s="441">
        <f t="shared" ref="C555:H555" si="304">C67</f>
        <v>5000</v>
      </c>
      <c r="D555" s="441"/>
      <c r="E555" s="441"/>
      <c r="F555" s="441"/>
      <c r="G555" s="441"/>
      <c r="H555" s="441">
        <f t="shared" si="304"/>
        <v>0</v>
      </c>
      <c r="I555" s="470">
        <f>IFERROR(VLOOKUP(B555,Coincidence!$B$2:$E$242,4,FALSE)*IF($G555="Winter",'General Inputs'!$C$25,'General Inputs'!$C$24),IF($G555="Winter",'General Inputs'!$C$25,'General Inputs'!$C$24))</f>
        <v>0.52140604400000001</v>
      </c>
      <c r="J555" s="466">
        <f>'Nameplate by Substation'!H67</f>
        <v>4.3748235965736003E-3</v>
      </c>
      <c r="K555" s="357">
        <v>27.712917414362142</v>
      </c>
      <c r="L555" s="357">
        <v>38.907211549875782</v>
      </c>
      <c r="M555" s="357">
        <v>52.614583102399791</v>
      </c>
      <c r="N555" s="357">
        <v>68.722323650774698</v>
      </c>
      <c r="O555" s="357">
        <v>86.849824980816706</v>
      </c>
      <c r="P555" s="357">
        <v>107.57047159798641</v>
      </c>
      <c r="Q555" s="357">
        <v>130.99363330489453</v>
      </c>
      <c r="R555" s="357">
        <v>158.12063449144864</v>
      </c>
      <c r="S555" s="357">
        <v>190.54898130101384</v>
      </c>
      <c r="T555" s="357">
        <v>226.57093742914623</v>
      </c>
      <c r="U555" s="357">
        <v>266.63403695813525</v>
      </c>
      <c r="V555" s="357">
        <v>305.89390440396238</v>
      </c>
      <c r="W555" s="357">
        <v>338.57125801497091</v>
      </c>
      <c r="X555" s="357">
        <v>368.04189691521935</v>
      </c>
      <c r="Y555" s="357">
        <v>396.37153861647397</v>
      </c>
      <c r="Z555" s="357">
        <v>421.66219806020376</v>
      </c>
      <c r="AA555" s="357">
        <v>442.56166538096994</v>
      </c>
      <c r="AB555" s="357">
        <v>459.5327246705528</v>
      </c>
      <c r="AC555" s="357">
        <v>472.00795457692715</v>
      </c>
      <c r="AD555" s="357">
        <v>481.72610407421337</v>
      </c>
      <c r="AE555" s="357">
        <v>490.35998225311153</v>
      </c>
      <c r="AF555" s="357">
        <v>497.49968549164038</v>
      </c>
      <c r="AG555" s="357">
        <v>503.09158230305735</v>
      </c>
      <c r="AH555" s="357">
        <v>507.73976755160709</v>
      </c>
      <c r="AI555" s="357">
        <v>512.09169588461486</v>
      </c>
      <c r="AJ555" s="357">
        <v>515.94860544865662</v>
      </c>
      <c r="AK555" s="357">
        <v>519.04084433358241</v>
      </c>
      <c r="AL555" s="357">
        <v>522.2306235811817</v>
      </c>
      <c r="AM555" s="357">
        <v>526.24329787984698</v>
      </c>
      <c r="AP555" s="298">
        <v>27.712917414362142</v>
      </c>
      <c r="AQ555" s="298">
        <v>38.907211549875782</v>
      </c>
      <c r="AR555" s="298">
        <v>52.614583102399791</v>
      </c>
      <c r="AS555" s="298">
        <v>68.722323650774698</v>
      </c>
      <c r="AT555" s="298">
        <v>86.849824980816706</v>
      </c>
      <c r="AU555" s="298">
        <v>107.57047159798641</v>
      </c>
      <c r="AV555" s="298">
        <v>130.99363330489453</v>
      </c>
      <c r="AW555" s="298">
        <v>158.12063449144864</v>
      </c>
      <c r="AX555" s="298">
        <v>190.54898130101384</v>
      </c>
      <c r="AY555" s="298">
        <v>226.57093742914623</v>
      </c>
      <c r="AZ555" s="298">
        <v>266.63403695813525</v>
      </c>
      <c r="BA555" s="298">
        <v>305.89390440396238</v>
      </c>
      <c r="BB555" s="298">
        <v>338.57125801497091</v>
      </c>
      <c r="BC555" s="298">
        <v>368.04189691521935</v>
      </c>
      <c r="BD555" s="298">
        <v>396.37153861647397</v>
      </c>
      <c r="BE555" s="298">
        <v>421.66219806020376</v>
      </c>
      <c r="BF555" s="298">
        <v>442.56166538096994</v>
      </c>
      <c r="BG555" s="298">
        <v>459.5327246705528</v>
      </c>
      <c r="BH555" s="298">
        <v>472.00795457692715</v>
      </c>
      <c r="BI555" s="298">
        <v>481.72610407421337</v>
      </c>
      <c r="BJ555" s="298">
        <v>490.35998225311153</v>
      </c>
      <c r="BK555" s="298">
        <v>497.49968549164038</v>
      </c>
      <c r="BL555" s="298">
        <v>503.09158230305735</v>
      </c>
      <c r="BM555" s="298">
        <v>507.73976755160709</v>
      </c>
      <c r="BN555" s="298">
        <v>512.09169588461486</v>
      </c>
      <c r="BO555" s="298">
        <v>515.94860544865662</v>
      </c>
      <c r="BP555" s="298">
        <v>519.04084433358241</v>
      </c>
      <c r="BQ555" s="298">
        <v>522.2306235811817</v>
      </c>
      <c r="BR555" s="298">
        <v>526.24329787984698</v>
      </c>
      <c r="BT555" s="475"/>
      <c r="BU555" s="475"/>
      <c r="BV555" s="475"/>
      <c r="BW555" s="475"/>
      <c r="BX555" s="475"/>
      <c r="BY555" s="475"/>
      <c r="BZ555" s="475"/>
      <c r="CA555" s="475"/>
      <c r="CB555" s="475"/>
      <c r="CC555" s="475"/>
      <c r="CD555" s="475"/>
      <c r="CE555" s="475"/>
      <c r="CF555" s="475"/>
      <c r="CG555" s="475"/>
      <c r="CH555" s="475"/>
      <c r="CI555" s="475"/>
      <c r="CJ555" s="475"/>
      <c r="CK555" s="475"/>
      <c r="CL555" s="475"/>
      <c r="CM555" s="475"/>
      <c r="CN555" s="475"/>
      <c r="CO555" s="475"/>
      <c r="CP555" s="475"/>
      <c r="CQ555" s="475"/>
      <c r="CR555" s="475"/>
      <c r="CS555" s="475"/>
      <c r="CT555" s="475"/>
      <c r="CU555" s="475"/>
      <c r="CV555" s="475"/>
      <c r="CW555" s="475"/>
      <c r="CX555" s="475"/>
      <c r="CY555" s="475"/>
      <c r="CZ555" s="475"/>
    </row>
    <row r="556" spans="1:104" x14ac:dyDescent="0.25">
      <c r="A556" s="353" t="s">
        <v>537</v>
      </c>
      <c r="B556" s="353" t="s">
        <v>537</v>
      </c>
      <c r="C556" s="441">
        <f t="shared" ref="C556:H556" si="305">C68</f>
        <v>2500</v>
      </c>
      <c r="D556" s="441"/>
      <c r="E556" s="441"/>
      <c r="F556" s="441"/>
      <c r="G556" s="441"/>
      <c r="H556" s="441">
        <f t="shared" si="305"/>
        <v>0</v>
      </c>
      <c r="I556" s="470">
        <f>IFERROR(VLOOKUP(B556,Coincidence!$B$2:$E$242,4,FALSE)*IF($G556="Winter",'General Inputs'!$C$25,'General Inputs'!$C$24),IF($G556="Winter",'General Inputs'!$C$25,'General Inputs'!$C$24))</f>
        <v>0.52140604400000001</v>
      </c>
      <c r="J556" s="466">
        <f>'Nameplate by Substation'!H68</f>
        <v>4.1397936626361258E-3</v>
      </c>
      <c r="K556" s="357">
        <v>2</v>
      </c>
      <c r="L556" s="357">
        <v>2.0197407615430873</v>
      </c>
      <c r="M556" s="357">
        <v>2.0396763719193252</v>
      </c>
      <c r="N556" s="357">
        <v>2.0598087543608896</v>
      </c>
      <c r="O556" s="357">
        <v>2.0801398510829907</v>
      </c>
      <c r="P556" s="357">
        <v>2.1006716234712419</v>
      </c>
      <c r="Q556" s="357">
        <v>2.12140605227088</v>
      </c>
      <c r="R556" s="357">
        <v>2.1423451377778506</v>
      </c>
      <c r="S556" s="357">
        <v>2.1634909000317832</v>
      </c>
      <c r="T556" s="357">
        <v>2.1848453790108668</v>
      </c>
      <c r="U556" s="357">
        <v>2.2064106348286514</v>
      </c>
      <c r="V556" s="357">
        <v>2.2281887479327938</v>
      </c>
      <c r="W556" s="357">
        <v>2.2501818193057597</v>
      </c>
      <c r="X556" s="357">
        <v>2.2723919706675124</v>
      </c>
      <c r="Y556" s="357">
        <v>2.2948213446801993</v>
      </c>
      <c r="Z556" s="357">
        <v>2.3174721051548586</v>
      </c>
      <c r="AA556" s="357">
        <v>2.3403464372601679</v>
      </c>
      <c r="AB556" s="357">
        <v>2.3634465477332514</v>
      </c>
      <c r="AC556" s="357">
        <v>2.386774665092569</v>
      </c>
      <c r="AD556" s="357">
        <v>2.4103330398529064</v>
      </c>
      <c r="AE556" s="357">
        <v>2.4341239447424869</v>
      </c>
      <c r="AF556" s="357">
        <v>2.4581496749222271</v>
      </c>
      <c r="AG556" s="357">
        <v>2.4824125482071557</v>
      </c>
      <c r="AH556" s="357">
        <v>2.5069149052900181</v>
      </c>
      <c r="AI556" s="357">
        <v>2.5316591099670891</v>
      </c>
      <c r="AJ556" s="357">
        <v>2.5566475493662115</v>
      </c>
      <c r="AK556" s="357">
        <v>2.5818826341770897</v>
      </c>
      <c r="AL556" s="357">
        <v>2.607366798883854</v>
      </c>
      <c r="AM556" s="357">
        <v>2.6331025019999186</v>
      </c>
      <c r="AP556" s="298">
        <v>26.224088206662532</v>
      </c>
      <c r="AQ556" s="298">
        <v>36.816987988079916</v>
      </c>
      <c r="AR556" s="298">
        <v>49.787954389783827</v>
      </c>
      <c r="AS556" s="298">
        <v>65.030334058252251</v>
      </c>
      <c r="AT556" s="298">
        <v>82.183966306261311</v>
      </c>
      <c r="AU556" s="298">
        <v>101.79143153495414</v>
      </c>
      <c r="AV556" s="298">
        <v>123.95622384088961</v>
      </c>
      <c r="AW556" s="298">
        <v>149.62587316946457</v>
      </c>
      <c r="AX556" s="298">
        <v>180.31206237196119</v>
      </c>
      <c r="AY556" s="298">
        <v>214.39880036336132</v>
      </c>
      <c r="AZ556" s="298">
        <v>252.30957822091119</v>
      </c>
      <c r="BA556" s="298">
        <v>289.46027626859075</v>
      </c>
      <c r="BB556" s="298">
        <v>320.38209480694815</v>
      </c>
      <c r="BC556" s="298">
        <v>348.26947391147695</v>
      </c>
      <c r="BD556" s="298">
        <v>375.07715394489816</v>
      </c>
      <c r="BE556" s="298">
        <v>399.00911585784053</v>
      </c>
      <c r="BF556" s="298">
        <v>418.78579495291115</v>
      </c>
      <c r="BG556" s="298">
        <v>434.84511303610481</v>
      </c>
      <c r="BH556" s="298">
        <v>446.65013249946935</v>
      </c>
      <c r="BI556" s="298">
        <v>455.84619099493074</v>
      </c>
      <c r="BJ556" s="298">
        <v>464.01622879873355</v>
      </c>
      <c r="BK556" s="298">
        <v>470.77236366166011</v>
      </c>
      <c r="BL556" s="298">
        <v>476.06384535709338</v>
      </c>
      <c r="BM556" s="298">
        <v>480.46231478332942</v>
      </c>
      <c r="BN556" s="298">
        <v>484.58044319137366</v>
      </c>
      <c r="BO556" s="298">
        <v>488.23014686927434</v>
      </c>
      <c r="BP556" s="298">
        <v>491.15626049570687</v>
      </c>
      <c r="BQ556" s="298">
        <v>494.1746742952397</v>
      </c>
      <c r="BR556" s="298">
        <v>497.97177451314286</v>
      </c>
      <c r="BT556" s="475"/>
      <c r="BU556" s="475"/>
      <c r="BV556" s="475"/>
      <c r="BW556" s="475"/>
      <c r="BX556" s="475"/>
      <c r="BY556" s="475"/>
      <c r="BZ556" s="475"/>
      <c r="CA556" s="475"/>
      <c r="CB556" s="475"/>
      <c r="CC556" s="475"/>
      <c r="CD556" s="475"/>
      <c r="CE556" s="475"/>
      <c r="CF556" s="475"/>
      <c r="CG556" s="475"/>
      <c r="CH556" s="475"/>
      <c r="CI556" s="475"/>
      <c r="CJ556" s="475"/>
      <c r="CK556" s="475"/>
      <c r="CL556" s="475"/>
      <c r="CM556" s="475"/>
      <c r="CN556" s="475"/>
      <c r="CO556" s="475"/>
      <c r="CP556" s="475"/>
      <c r="CQ556" s="475"/>
      <c r="CR556" s="475"/>
      <c r="CS556" s="475"/>
      <c r="CT556" s="475"/>
      <c r="CU556" s="475"/>
      <c r="CV556" s="475"/>
      <c r="CW556" s="475"/>
      <c r="CX556" s="475"/>
      <c r="CY556" s="475"/>
      <c r="CZ556" s="475"/>
    </row>
    <row r="557" spans="1:104" x14ac:dyDescent="0.25">
      <c r="A557" s="353" t="s">
        <v>237</v>
      </c>
      <c r="B557" s="353" t="s">
        <v>528</v>
      </c>
      <c r="C557" s="441">
        <f t="shared" ref="C557:H557" si="306">C69</f>
        <v>20000</v>
      </c>
      <c r="D557" s="441"/>
      <c r="E557" s="441"/>
      <c r="F557" s="441"/>
      <c r="G557" s="441"/>
      <c r="H557" s="441">
        <f t="shared" si="306"/>
        <v>0</v>
      </c>
      <c r="I557" s="470">
        <f>IFERROR(VLOOKUP(B557,Coincidence!$B$2:$E$242,4,FALSE)*IF($G557="Winter",'General Inputs'!$C$25,'General Inputs'!$C$24),IF($G557="Winter",'General Inputs'!$C$25,'General Inputs'!$C$24))</f>
        <v>8.1293661376808393E-2</v>
      </c>
      <c r="J557" s="466">
        <f>'Nameplate by Substation'!H69</f>
        <v>1.4319360602591843E-3</v>
      </c>
      <c r="K557" s="357">
        <v>1.4142492291512616</v>
      </c>
      <c r="L557" s="357">
        <v>1.9855179128243134</v>
      </c>
      <c r="M557" s="357">
        <v>2.6850342922077575</v>
      </c>
      <c r="N557" s="357">
        <v>3.5070466163992871</v>
      </c>
      <c r="O557" s="357">
        <v>4.4321316371905013</v>
      </c>
      <c r="P557" s="357">
        <v>5.4895503877209357</v>
      </c>
      <c r="Q557" s="357">
        <v>6.6848842420740908</v>
      </c>
      <c r="R557" s="357">
        <v>8.0692329175905595</v>
      </c>
      <c r="S557" s="357">
        <v>9.7241205568944462</v>
      </c>
      <c r="T557" s="357">
        <v>11.562397737352185</v>
      </c>
      <c r="U557" s="357">
        <v>13.606903076834039</v>
      </c>
      <c r="V557" s="357">
        <v>15.610417771503714</v>
      </c>
      <c r="W557" s="357">
        <v>17.278012758494214</v>
      </c>
      <c r="X557" s="357">
        <v>18.781962260601542</v>
      </c>
      <c r="Y557" s="357">
        <v>20.227684244291616</v>
      </c>
      <c r="Z557" s="357">
        <v>21.518320487608449</v>
      </c>
      <c r="AA557" s="357">
        <v>22.58486483969271</v>
      </c>
      <c r="AB557" s="357">
        <v>23.450934158895251</v>
      </c>
      <c r="AC557" s="357">
        <v>24.087571724503245</v>
      </c>
      <c r="AD557" s="357">
        <v>24.583509601768771</v>
      </c>
      <c r="AE557" s="357">
        <v>25.024114803181618</v>
      </c>
      <c r="AF557" s="357">
        <v>25.388469073447851</v>
      </c>
      <c r="AG557" s="357">
        <v>25.673835483515571</v>
      </c>
      <c r="AH557" s="357">
        <v>25.911042281573827</v>
      </c>
      <c r="AI557" s="357">
        <v>26.133130457937678</v>
      </c>
      <c r="AJ557" s="357">
        <v>26.329956771684984</v>
      </c>
      <c r="AK557" s="357">
        <v>26.487760311239125</v>
      </c>
      <c r="AL557" s="357">
        <v>26.650541543349387</v>
      </c>
      <c r="AM557" s="357">
        <v>26.855316863423823</v>
      </c>
      <c r="AP557" s="298">
        <v>1.4142492291512616</v>
      </c>
      <c r="AQ557" s="298">
        <v>1.9855179128243134</v>
      </c>
      <c r="AR557" s="298">
        <v>2.6850342922077575</v>
      </c>
      <c r="AS557" s="298">
        <v>3.5070466163992871</v>
      </c>
      <c r="AT557" s="298">
        <v>4.4321316371905013</v>
      </c>
      <c r="AU557" s="298">
        <v>5.4895503877209357</v>
      </c>
      <c r="AV557" s="298">
        <v>6.6848842420740908</v>
      </c>
      <c r="AW557" s="298">
        <v>8.0692329175905595</v>
      </c>
      <c r="AX557" s="298">
        <v>9.7241205568944462</v>
      </c>
      <c r="AY557" s="298">
        <v>11.562397737352185</v>
      </c>
      <c r="AZ557" s="298">
        <v>13.606903076834039</v>
      </c>
      <c r="BA557" s="298">
        <v>15.610417771503714</v>
      </c>
      <c r="BB557" s="298">
        <v>17.278012758494214</v>
      </c>
      <c r="BC557" s="298">
        <v>18.781962260601542</v>
      </c>
      <c r="BD557" s="298">
        <v>20.227684244291616</v>
      </c>
      <c r="BE557" s="298">
        <v>21.518320487608449</v>
      </c>
      <c r="BF557" s="298">
        <v>22.58486483969271</v>
      </c>
      <c r="BG557" s="298">
        <v>23.450934158895251</v>
      </c>
      <c r="BH557" s="298">
        <v>24.087571724503245</v>
      </c>
      <c r="BI557" s="298">
        <v>24.583509601768771</v>
      </c>
      <c r="BJ557" s="298">
        <v>25.024114803181618</v>
      </c>
      <c r="BK557" s="298">
        <v>25.388469073447851</v>
      </c>
      <c r="BL557" s="298">
        <v>25.673835483515571</v>
      </c>
      <c r="BM557" s="298">
        <v>25.911042281573827</v>
      </c>
      <c r="BN557" s="298">
        <v>26.133130457937678</v>
      </c>
      <c r="BO557" s="298">
        <v>26.329956771684984</v>
      </c>
      <c r="BP557" s="298">
        <v>26.487760311239125</v>
      </c>
      <c r="BQ557" s="298">
        <v>26.650541543349387</v>
      </c>
      <c r="BR557" s="298">
        <v>26.855316863423823</v>
      </c>
      <c r="BT557" s="475"/>
      <c r="BU557" s="475"/>
      <c r="BV557" s="475"/>
      <c r="BW557" s="475"/>
      <c r="BX557" s="475"/>
      <c r="BY557" s="475"/>
      <c r="BZ557" s="475"/>
      <c r="CA557" s="475"/>
      <c r="CB557" s="475"/>
      <c r="CC557" s="475"/>
      <c r="CD557" s="475"/>
      <c r="CE557" s="475"/>
      <c r="CF557" s="475"/>
      <c r="CG557" s="475"/>
      <c r="CH557" s="475"/>
      <c r="CI557" s="475"/>
      <c r="CJ557" s="475"/>
      <c r="CK557" s="475"/>
      <c r="CL557" s="475"/>
      <c r="CM557" s="475"/>
      <c r="CN557" s="475"/>
      <c r="CO557" s="475"/>
      <c r="CP557" s="475"/>
      <c r="CQ557" s="475"/>
      <c r="CR557" s="475"/>
      <c r="CS557" s="475"/>
      <c r="CT557" s="475"/>
      <c r="CU557" s="475"/>
      <c r="CV557" s="475"/>
      <c r="CW557" s="475"/>
      <c r="CX557" s="475"/>
      <c r="CY557" s="475"/>
      <c r="CZ557" s="475"/>
    </row>
    <row r="558" spans="1:104" x14ac:dyDescent="0.25">
      <c r="A558" s="353" t="s">
        <v>237</v>
      </c>
      <c r="B558" s="353" t="s">
        <v>526</v>
      </c>
      <c r="C558" s="441">
        <f t="shared" ref="C558:H558" si="307">C70</f>
        <v>20000</v>
      </c>
      <c r="D558" s="441"/>
      <c r="E558" s="441"/>
      <c r="F558" s="441"/>
      <c r="G558" s="441"/>
      <c r="H558" s="441">
        <f t="shared" si="307"/>
        <v>0</v>
      </c>
      <c r="I558" s="470">
        <f>IFERROR(VLOOKUP(B558,Coincidence!$B$2:$E$242,4,FALSE)*IF($G558="Winter",'General Inputs'!$C$25,'General Inputs'!$C$24),IF($G558="Winter",'General Inputs'!$C$25,'General Inputs'!$C$24))</f>
        <v>0.52140604400000001</v>
      </c>
      <c r="J558" s="466">
        <f>'Nameplate by Substation'!H70</f>
        <v>2.4952437914317073E-3</v>
      </c>
      <c r="K558" s="357">
        <v>0</v>
      </c>
      <c r="L558" s="357">
        <v>0</v>
      </c>
      <c r="M558" s="357">
        <v>0</v>
      </c>
      <c r="N558" s="357">
        <v>0</v>
      </c>
      <c r="O558" s="357">
        <v>0</v>
      </c>
      <c r="P558" s="357">
        <v>0</v>
      </c>
      <c r="Q558" s="357">
        <v>0</v>
      </c>
      <c r="R558" s="357">
        <v>0</v>
      </c>
      <c r="S558" s="357">
        <v>0</v>
      </c>
      <c r="T558" s="357">
        <v>0</v>
      </c>
      <c r="U558" s="357">
        <v>0</v>
      </c>
      <c r="V558" s="357">
        <v>0</v>
      </c>
      <c r="W558" s="357">
        <v>0</v>
      </c>
      <c r="X558" s="357">
        <v>0</v>
      </c>
      <c r="Y558" s="357">
        <v>0</v>
      </c>
      <c r="Z558" s="357">
        <v>0</v>
      </c>
      <c r="AA558" s="357">
        <v>0</v>
      </c>
      <c r="AB558" s="357">
        <v>0</v>
      </c>
      <c r="AC558" s="357">
        <v>0</v>
      </c>
      <c r="AD558" s="357">
        <v>0</v>
      </c>
      <c r="AE558" s="357">
        <v>0</v>
      </c>
      <c r="AF558" s="357">
        <v>0</v>
      </c>
      <c r="AG558" s="357">
        <v>0</v>
      </c>
      <c r="AH558" s="357">
        <v>0</v>
      </c>
      <c r="AI558" s="357">
        <v>0</v>
      </c>
      <c r="AJ558" s="357">
        <v>0</v>
      </c>
      <c r="AK558" s="357">
        <v>0</v>
      </c>
      <c r="AL558" s="357">
        <v>0</v>
      </c>
      <c r="AM558" s="357">
        <v>0</v>
      </c>
      <c r="AP558" s="298">
        <v>0</v>
      </c>
      <c r="AQ558" s="298">
        <v>0</v>
      </c>
      <c r="AR558" s="298">
        <v>0</v>
      </c>
      <c r="AS558" s="298">
        <v>0</v>
      </c>
      <c r="AT558" s="298">
        <v>0</v>
      </c>
      <c r="AU558" s="298">
        <v>0</v>
      </c>
      <c r="AV558" s="298">
        <v>0</v>
      </c>
      <c r="AW558" s="298">
        <v>0</v>
      </c>
      <c r="AX558" s="298">
        <v>0</v>
      </c>
      <c r="AY558" s="298">
        <v>0</v>
      </c>
      <c r="AZ558" s="298">
        <v>0</v>
      </c>
      <c r="BA558" s="298">
        <v>0</v>
      </c>
      <c r="BB558" s="298">
        <v>0</v>
      </c>
      <c r="BC558" s="298">
        <v>0</v>
      </c>
      <c r="BD558" s="298">
        <v>0</v>
      </c>
      <c r="BE558" s="298">
        <v>0</v>
      </c>
      <c r="BF558" s="298">
        <v>0</v>
      </c>
      <c r="BG558" s="298">
        <v>0</v>
      </c>
      <c r="BH558" s="298">
        <v>0</v>
      </c>
      <c r="BI558" s="298">
        <v>0</v>
      </c>
      <c r="BJ558" s="298">
        <v>0</v>
      </c>
      <c r="BK558" s="298">
        <v>0</v>
      </c>
      <c r="BL558" s="298">
        <v>0</v>
      </c>
      <c r="BM558" s="298">
        <v>0</v>
      </c>
      <c r="BN558" s="298">
        <v>0</v>
      </c>
      <c r="BO558" s="298">
        <v>0</v>
      </c>
      <c r="BP558" s="298">
        <v>0</v>
      </c>
      <c r="BQ558" s="298">
        <v>0</v>
      </c>
      <c r="BR558" s="298">
        <v>0</v>
      </c>
      <c r="BT558" s="475"/>
      <c r="BU558" s="475"/>
      <c r="BV558" s="475"/>
      <c r="BW558" s="475"/>
      <c r="BX558" s="475"/>
      <c r="BY558" s="475"/>
      <c r="BZ558" s="475"/>
      <c r="CA558" s="475"/>
      <c r="CB558" s="475"/>
      <c r="CC558" s="475"/>
      <c r="CD558" s="475"/>
      <c r="CE558" s="475"/>
      <c r="CF558" s="475"/>
      <c r="CG558" s="475"/>
      <c r="CH558" s="475"/>
      <c r="CI558" s="475"/>
      <c r="CJ558" s="475"/>
      <c r="CK558" s="475"/>
      <c r="CL558" s="475"/>
      <c r="CM558" s="475"/>
      <c r="CN558" s="475"/>
      <c r="CO558" s="475"/>
      <c r="CP558" s="475"/>
      <c r="CQ558" s="475"/>
      <c r="CR558" s="475"/>
      <c r="CS558" s="475"/>
      <c r="CT558" s="475"/>
      <c r="CU558" s="475"/>
      <c r="CV558" s="475"/>
      <c r="CW558" s="475"/>
      <c r="CX558" s="475"/>
      <c r="CY558" s="475"/>
      <c r="CZ558" s="475"/>
    </row>
    <row r="559" spans="1:104" x14ac:dyDescent="0.25">
      <c r="A559" s="353" t="s">
        <v>238</v>
      </c>
      <c r="B559" s="353" t="s">
        <v>441</v>
      </c>
      <c r="C559" s="441">
        <f t="shared" ref="C559:H559" si="308">C71</f>
        <v>3750</v>
      </c>
      <c r="D559" s="441"/>
      <c r="E559" s="441"/>
      <c r="F559" s="441"/>
      <c r="G559" s="441"/>
      <c r="H559" s="441">
        <f t="shared" si="308"/>
        <v>0</v>
      </c>
      <c r="I559" s="470">
        <f>IFERROR(VLOOKUP(B559,Coincidence!$B$2:$E$242,4,FALSE)*IF($G559="Winter",'General Inputs'!$C$25,'General Inputs'!$C$24),IF($G559="Winter",'General Inputs'!$C$25,'General Inputs'!$C$24))</f>
        <v>0.52140604400000001</v>
      </c>
      <c r="J559" s="466">
        <f>'Nameplate by Substation'!H71</f>
        <v>1.2252859538488179E-3</v>
      </c>
      <c r="K559" s="357">
        <v>7.761741176166522</v>
      </c>
      <c r="L559" s="357">
        <v>10.89700161917952</v>
      </c>
      <c r="M559" s="357">
        <v>14.736116375863393</v>
      </c>
      <c r="N559" s="357">
        <v>19.24751844876587</v>
      </c>
      <c r="O559" s="357">
        <v>24.324608362853471</v>
      </c>
      <c r="P559" s="357">
        <v>30.127977731750473</v>
      </c>
      <c r="Q559" s="357">
        <v>36.688258483797746</v>
      </c>
      <c r="R559" s="357">
        <v>44.285898203478681</v>
      </c>
      <c r="S559" s="357">
        <v>53.368321065835545</v>
      </c>
      <c r="T559" s="357">
        <v>63.457230001164412</v>
      </c>
      <c r="U559" s="357">
        <v>74.677968857689777</v>
      </c>
      <c r="V559" s="357">
        <v>85.673741160146577</v>
      </c>
      <c r="W559" s="357">
        <v>94.825905014222585</v>
      </c>
      <c r="X559" s="357">
        <v>103.07994294245049</v>
      </c>
      <c r="Y559" s="357">
        <v>111.01441419320075</v>
      </c>
      <c r="Z559" s="357">
        <v>118.09773746233698</v>
      </c>
      <c r="AA559" s="357">
        <v>123.95119033552562</v>
      </c>
      <c r="AB559" s="357">
        <v>128.7043878326196</v>
      </c>
      <c r="AC559" s="357">
        <v>132.19840848005492</v>
      </c>
      <c r="AD559" s="357">
        <v>134.92023527228343</v>
      </c>
      <c r="AE559" s="357">
        <v>137.33838298185768</v>
      </c>
      <c r="AF559" s="357">
        <v>139.33804717395677</v>
      </c>
      <c r="AG559" s="357">
        <v>140.90420692123604</v>
      </c>
      <c r="AH559" s="357">
        <v>142.20605509184475</v>
      </c>
      <c r="AI559" s="357">
        <v>143.42492861688643</v>
      </c>
      <c r="AJ559" s="357">
        <v>144.50515894155302</v>
      </c>
      <c r="AK559" s="357">
        <v>145.37122286116161</v>
      </c>
      <c r="AL559" s="357">
        <v>146.26460555915719</v>
      </c>
      <c r="AM559" s="357">
        <v>147.38846194947558</v>
      </c>
      <c r="AP559" s="298">
        <v>7.761741176166522</v>
      </c>
      <c r="AQ559" s="298">
        <v>10.89700161917952</v>
      </c>
      <c r="AR559" s="298">
        <v>14.736116375863393</v>
      </c>
      <c r="AS559" s="298">
        <v>19.24751844876587</v>
      </c>
      <c r="AT559" s="298">
        <v>24.324608362853471</v>
      </c>
      <c r="AU559" s="298">
        <v>30.127977731750473</v>
      </c>
      <c r="AV559" s="298">
        <v>36.688258483797746</v>
      </c>
      <c r="AW559" s="298">
        <v>44.285898203478681</v>
      </c>
      <c r="AX559" s="298">
        <v>53.368321065835545</v>
      </c>
      <c r="AY559" s="298">
        <v>63.457230001164412</v>
      </c>
      <c r="AZ559" s="298">
        <v>74.677968857689777</v>
      </c>
      <c r="BA559" s="298">
        <v>85.673741160146577</v>
      </c>
      <c r="BB559" s="298">
        <v>94.825905014222585</v>
      </c>
      <c r="BC559" s="298">
        <v>103.07994294245049</v>
      </c>
      <c r="BD559" s="298">
        <v>111.01441419320075</v>
      </c>
      <c r="BE559" s="298">
        <v>118.09773746233698</v>
      </c>
      <c r="BF559" s="298">
        <v>123.95119033552562</v>
      </c>
      <c r="BG559" s="298">
        <v>128.7043878326196</v>
      </c>
      <c r="BH559" s="298">
        <v>132.19840848005492</v>
      </c>
      <c r="BI559" s="298">
        <v>134.92023527228343</v>
      </c>
      <c r="BJ559" s="298">
        <v>137.33838298185768</v>
      </c>
      <c r="BK559" s="298">
        <v>139.33804717395677</v>
      </c>
      <c r="BL559" s="298">
        <v>140.90420692123604</v>
      </c>
      <c r="BM559" s="298">
        <v>142.20605509184475</v>
      </c>
      <c r="BN559" s="298">
        <v>143.42492861688643</v>
      </c>
      <c r="BO559" s="298">
        <v>144.50515894155302</v>
      </c>
      <c r="BP559" s="298">
        <v>145.37122286116161</v>
      </c>
      <c r="BQ559" s="298">
        <v>146.26460555915719</v>
      </c>
      <c r="BR559" s="298">
        <v>147.38846194947558</v>
      </c>
      <c r="BT559" s="475"/>
      <c r="BU559" s="475"/>
      <c r="BV559" s="475"/>
      <c r="BW559" s="475"/>
      <c r="BX559" s="475"/>
      <c r="BY559" s="475"/>
      <c r="BZ559" s="475"/>
      <c r="CA559" s="475"/>
      <c r="CB559" s="475"/>
      <c r="CC559" s="475"/>
      <c r="CD559" s="475"/>
      <c r="CE559" s="475"/>
      <c r="CF559" s="475"/>
      <c r="CG559" s="475"/>
      <c r="CH559" s="475"/>
      <c r="CI559" s="475"/>
      <c r="CJ559" s="475"/>
      <c r="CK559" s="475"/>
      <c r="CL559" s="475"/>
      <c r="CM559" s="475"/>
      <c r="CN559" s="475"/>
      <c r="CO559" s="475"/>
      <c r="CP559" s="475"/>
      <c r="CQ559" s="475"/>
      <c r="CR559" s="475"/>
      <c r="CS559" s="475"/>
      <c r="CT559" s="475"/>
      <c r="CU559" s="475"/>
      <c r="CV559" s="475"/>
      <c r="CW559" s="475"/>
      <c r="CX559" s="475"/>
      <c r="CY559" s="475"/>
      <c r="CZ559" s="475"/>
    </row>
    <row r="560" spans="1:104" x14ac:dyDescent="0.25">
      <c r="A560" s="353" t="s">
        <v>238</v>
      </c>
      <c r="B560" s="353" t="s">
        <v>389</v>
      </c>
      <c r="C560" s="441">
        <f t="shared" ref="C560:H560" si="309">C72</f>
        <v>6250</v>
      </c>
      <c r="D560" s="441"/>
      <c r="E560" s="441"/>
      <c r="F560" s="441"/>
      <c r="G560" s="441"/>
      <c r="H560" s="441">
        <f t="shared" si="309"/>
        <v>0</v>
      </c>
      <c r="I560" s="470">
        <f>IFERROR(VLOOKUP(B560,Coincidence!$B$2:$E$242,4,FALSE)*IF($G560="Winter",'General Inputs'!$C$25,'General Inputs'!$C$24),IF($G560="Winter",'General Inputs'!$C$25,'General Inputs'!$C$24))</f>
        <v>0.52140604400000001</v>
      </c>
      <c r="J560" s="466">
        <f>'Nameplate by Substation'!H72</f>
        <v>2.8941458431107027E-3</v>
      </c>
      <c r="K560" s="357">
        <v>0</v>
      </c>
      <c r="L560" s="357">
        <v>0</v>
      </c>
      <c r="M560" s="357">
        <v>0</v>
      </c>
      <c r="N560" s="357">
        <v>0</v>
      </c>
      <c r="O560" s="357">
        <v>0</v>
      </c>
      <c r="P560" s="357">
        <v>0</v>
      </c>
      <c r="Q560" s="357">
        <v>0</v>
      </c>
      <c r="R560" s="357">
        <v>0</v>
      </c>
      <c r="S560" s="357">
        <v>0</v>
      </c>
      <c r="T560" s="357">
        <v>0</v>
      </c>
      <c r="U560" s="357">
        <v>0</v>
      </c>
      <c r="V560" s="357">
        <v>0</v>
      </c>
      <c r="W560" s="357">
        <v>0</v>
      </c>
      <c r="X560" s="357">
        <v>0</v>
      </c>
      <c r="Y560" s="357">
        <v>0</v>
      </c>
      <c r="Z560" s="357">
        <v>0</v>
      </c>
      <c r="AA560" s="357">
        <v>0</v>
      </c>
      <c r="AB560" s="357">
        <v>0</v>
      </c>
      <c r="AC560" s="357">
        <v>0</v>
      </c>
      <c r="AD560" s="357">
        <v>0</v>
      </c>
      <c r="AE560" s="357">
        <v>0</v>
      </c>
      <c r="AF560" s="357">
        <v>0</v>
      </c>
      <c r="AG560" s="357">
        <v>0</v>
      </c>
      <c r="AH560" s="357">
        <v>0</v>
      </c>
      <c r="AI560" s="357">
        <v>0</v>
      </c>
      <c r="AJ560" s="357">
        <v>0</v>
      </c>
      <c r="AK560" s="357">
        <v>0</v>
      </c>
      <c r="AL560" s="357">
        <v>0</v>
      </c>
      <c r="AM560" s="357">
        <v>0</v>
      </c>
      <c r="AP560" s="298">
        <v>0</v>
      </c>
      <c r="AQ560" s="298">
        <v>0</v>
      </c>
      <c r="AR560" s="298">
        <v>0</v>
      </c>
      <c r="AS560" s="298">
        <v>0</v>
      </c>
      <c r="AT560" s="298">
        <v>0</v>
      </c>
      <c r="AU560" s="298">
        <v>0</v>
      </c>
      <c r="AV560" s="298">
        <v>0</v>
      </c>
      <c r="AW560" s="298">
        <v>0</v>
      </c>
      <c r="AX560" s="298">
        <v>0</v>
      </c>
      <c r="AY560" s="298">
        <v>0</v>
      </c>
      <c r="AZ560" s="298">
        <v>0</v>
      </c>
      <c r="BA560" s="298">
        <v>0</v>
      </c>
      <c r="BB560" s="298">
        <v>0</v>
      </c>
      <c r="BC560" s="298">
        <v>0</v>
      </c>
      <c r="BD560" s="298">
        <v>0</v>
      </c>
      <c r="BE560" s="298">
        <v>0</v>
      </c>
      <c r="BF560" s="298">
        <v>0</v>
      </c>
      <c r="BG560" s="298">
        <v>0</v>
      </c>
      <c r="BH560" s="298">
        <v>0</v>
      </c>
      <c r="BI560" s="298">
        <v>0</v>
      </c>
      <c r="BJ560" s="298">
        <v>0</v>
      </c>
      <c r="BK560" s="298">
        <v>0</v>
      </c>
      <c r="BL560" s="298">
        <v>0</v>
      </c>
      <c r="BM560" s="298">
        <v>0</v>
      </c>
      <c r="BN560" s="298">
        <v>0</v>
      </c>
      <c r="BO560" s="298">
        <v>0</v>
      </c>
      <c r="BP560" s="298">
        <v>0</v>
      </c>
      <c r="BQ560" s="298">
        <v>0</v>
      </c>
      <c r="BR560" s="298">
        <v>0</v>
      </c>
      <c r="BT560" s="475"/>
      <c r="BU560" s="475"/>
      <c r="BV560" s="475"/>
      <c r="BW560" s="475"/>
      <c r="BX560" s="475"/>
      <c r="BY560" s="475"/>
      <c r="BZ560" s="475"/>
      <c r="CA560" s="475"/>
      <c r="CB560" s="475"/>
      <c r="CC560" s="475"/>
      <c r="CD560" s="475"/>
      <c r="CE560" s="475"/>
      <c r="CF560" s="475"/>
      <c r="CG560" s="475"/>
      <c r="CH560" s="475"/>
      <c r="CI560" s="475"/>
      <c r="CJ560" s="475"/>
      <c r="CK560" s="475"/>
      <c r="CL560" s="475"/>
      <c r="CM560" s="475"/>
      <c r="CN560" s="475"/>
      <c r="CO560" s="475"/>
      <c r="CP560" s="475"/>
      <c r="CQ560" s="475"/>
      <c r="CR560" s="475"/>
      <c r="CS560" s="475"/>
      <c r="CT560" s="475"/>
      <c r="CU560" s="475"/>
      <c r="CV560" s="475"/>
      <c r="CW560" s="475"/>
      <c r="CX560" s="475"/>
      <c r="CY560" s="475"/>
      <c r="CZ560" s="475"/>
    </row>
    <row r="561" spans="1:104" x14ac:dyDescent="0.25">
      <c r="A561" s="353" t="s">
        <v>510</v>
      </c>
      <c r="B561" s="353" t="s">
        <v>511</v>
      </c>
      <c r="C561" s="441">
        <f t="shared" ref="C561:H561" si="310">C73</f>
        <v>9375</v>
      </c>
      <c r="D561" s="441"/>
      <c r="E561" s="441"/>
      <c r="F561" s="441"/>
      <c r="G561" s="441"/>
      <c r="H561" s="441">
        <f t="shared" si="310"/>
        <v>0</v>
      </c>
      <c r="I561" s="470">
        <f>IFERROR(VLOOKUP(B561,Coincidence!$B$2:$E$242,4,FALSE)*IF($G561="Winter",'General Inputs'!$C$25,'General Inputs'!$C$24),IF($G561="Winter",'General Inputs'!$C$25,'General Inputs'!$C$24))</f>
        <v>0.52140604400000001</v>
      </c>
      <c r="J561" s="466">
        <f>'Nameplate by Substation'!H73</f>
        <v>1.2409801057069031E-3</v>
      </c>
      <c r="K561" s="357">
        <v>0</v>
      </c>
      <c r="L561" s="357">
        <v>0</v>
      </c>
      <c r="M561" s="357">
        <v>0</v>
      </c>
      <c r="N561" s="357">
        <v>0</v>
      </c>
      <c r="O561" s="357">
        <v>0</v>
      </c>
      <c r="P561" s="357">
        <v>0</v>
      </c>
      <c r="Q561" s="357">
        <v>0</v>
      </c>
      <c r="R561" s="357">
        <v>0</v>
      </c>
      <c r="S561" s="357">
        <v>0</v>
      </c>
      <c r="T561" s="357">
        <v>0</v>
      </c>
      <c r="U561" s="357">
        <v>0</v>
      </c>
      <c r="V561" s="357">
        <v>0</v>
      </c>
      <c r="W561" s="357">
        <v>0</v>
      </c>
      <c r="X561" s="357">
        <v>0</v>
      </c>
      <c r="Y561" s="357">
        <v>0</v>
      </c>
      <c r="Z561" s="357">
        <v>0</v>
      </c>
      <c r="AA561" s="357">
        <v>0</v>
      </c>
      <c r="AB561" s="357">
        <v>0</v>
      </c>
      <c r="AC561" s="357">
        <v>0</v>
      </c>
      <c r="AD561" s="357">
        <v>0</v>
      </c>
      <c r="AE561" s="357">
        <v>0</v>
      </c>
      <c r="AF561" s="357">
        <v>0</v>
      </c>
      <c r="AG561" s="357">
        <v>0</v>
      </c>
      <c r="AH561" s="357">
        <v>0</v>
      </c>
      <c r="AI561" s="357">
        <v>0</v>
      </c>
      <c r="AJ561" s="357">
        <v>0</v>
      </c>
      <c r="AK561" s="357">
        <v>0</v>
      </c>
      <c r="AL561" s="357">
        <v>0</v>
      </c>
      <c r="AM561" s="357">
        <v>0</v>
      </c>
      <c r="AP561" s="298">
        <v>0</v>
      </c>
      <c r="AQ561" s="298">
        <v>0</v>
      </c>
      <c r="AR561" s="298">
        <v>0</v>
      </c>
      <c r="AS561" s="298">
        <v>0</v>
      </c>
      <c r="AT561" s="298">
        <v>0</v>
      </c>
      <c r="AU561" s="298">
        <v>0</v>
      </c>
      <c r="AV561" s="298">
        <v>0</v>
      </c>
      <c r="AW561" s="298">
        <v>0</v>
      </c>
      <c r="AX561" s="298">
        <v>0</v>
      </c>
      <c r="AY561" s="298">
        <v>0</v>
      </c>
      <c r="AZ561" s="298">
        <v>0</v>
      </c>
      <c r="BA561" s="298">
        <v>0</v>
      </c>
      <c r="BB561" s="298">
        <v>0</v>
      </c>
      <c r="BC561" s="298">
        <v>0</v>
      </c>
      <c r="BD561" s="298">
        <v>0</v>
      </c>
      <c r="BE561" s="298">
        <v>0</v>
      </c>
      <c r="BF561" s="298">
        <v>0</v>
      </c>
      <c r="BG561" s="298">
        <v>0</v>
      </c>
      <c r="BH561" s="298">
        <v>0</v>
      </c>
      <c r="BI561" s="298">
        <v>0</v>
      </c>
      <c r="BJ561" s="298">
        <v>0</v>
      </c>
      <c r="BK561" s="298">
        <v>0</v>
      </c>
      <c r="BL561" s="298">
        <v>0</v>
      </c>
      <c r="BM561" s="298">
        <v>0</v>
      </c>
      <c r="BN561" s="298">
        <v>0</v>
      </c>
      <c r="BO561" s="298">
        <v>0</v>
      </c>
      <c r="BP561" s="298">
        <v>0</v>
      </c>
      <c r="BQ561" s="298">
        <v>0</v>
      </c>
      <c r="BR561" s="298">
        <v>0</v>
      </c>
      <c r="BT561" s="475"/>
      <c r="BU561" s="475"/>
      <c r="BV561" s="475"/>
      <c r="BW561" s="475"/>
      <c r="BX561" s="475"/>
      <c r="BY561" s="475"/>
      <c r="BZ561" s="475"/>
      <c r="CA561" s="475"/>
      <c r="CB561" s="475"/>
      <c r="CC561" s="475"/>
      <c r="CD561" s="475"/>
      <c r="CE561" s="475"/>
      <c r="CF561" s="475"/>
      <c r="CG561" s="475"/>
      <c r="CH561" s="475"/>
      <c r="CI561" s="475"/>
      <c r="CJ561" s="475"/>
      <c r="CK561" s="475"/>
      <c r="CL561" s="475"/>
      <c r="CM561" s="475"/>
      <c r="CN561" s="475"/>
      <c r="CO561" s="475"/>
      <c r="CP561" s="475"/>
      <c r="CQ561" s="475"/>
      <c r="CR561" s="475"/>
      <c r="CS561" s="475"/>
      <c r="CT561" s="475"/>
      <c r="CU561" s="475"/>
      <c r="CV561" s="475"/>
      <c r="CW561" s="475"/>
      <c r="CX561" s="475"/>
      <c r="CY561" s="475"/>
      <c r="CZ561" s="475"/>
    </row>
    <row r="562" spans="1:104" x14ac:dyDescent="0.25">
      <c r="A562" s="353" t="s">
        <v>321</v>
      </c>
      <c r="B562" s="353" t="s">
        <v>321</v>
      </c>
      <c r="C562" s="441">
        <f t="shared" ref="C562:H562" si="311">C74</f>
        <v>5000</v>
      </c>
      <c r="D562" s="441"/>
      <c r="E562" s="441"/>
      <c r="F562" s="441"/>
      <c r="G562" s="441"/>
      <c r="H562" s="441">
        <f t="shared" si="311"/>
        <v>0</v>
      </c>
      <c r="I562" s="470">
        <f>IFERROR(VLOOKUP(B562,Coincidence!$B$2:$E$242,4,FALSE)*IF($G562="Winter",'General Inputs'!$C$25,'General Inputs'!$C$24),IF($G562="Winter",'General Inputs'!$C$25,'General Inputs'!$C$24))</f>
        <v>0.52140604400000001</v>
      </c>
      <c r="J562" s="466">
        <f>'Nameplate by Substation'!H74</f>
        <v>4.5354361274402332E-3</v>
      </c>
      <c r="K562" s="357">
        <v>9.0000000000004547</v>
      </c>
      <c r="L562" s="357">
        <v>9.0342914939008949</v>
      </c>
      <c r="M562" s="357">
        <v>9.0687136440851042</v>
      </c>
      <c r="N562" s="357">
        <v>9.1032669483752127</v>
      </c>
      <c r="O562" s="357">
        <v>9.137951906490132</v>
      </c>
      <c r="P562" s="357">
        <v>9.1727690200527885</v>
      </c>
      <c r="Q562" s="357">
        <v>9.2077187925973742</v>
      </c>
      <c r="R562" s="357">
        <v>9.242801729576632</v>
      </c>
      <c r="S562" s="357">
        <v>9.2780183383691597</v>
      </c>
      <c r="T562" s="357">
        <v>9.3133691282867517</v>
      </c>
      <c r="U562" s="357">
        <v>9.3488546105817729</v>
      </c>
      <c r="V562" s="357">
        <v>9.3844752984545341</v>
      </c>
      <c r="W562" s="357">
        <v>9.4202317070607329</v>
      </c>
      <c r="X562" s="357">
        <v>9.4561243535188861</v>
      </c>
      <c r="Y562" s="357">
        <v>9.492153756917828</v>
      </c>
      <c r="Z562" s="357">
        <v>9.5283204383242026</v>
      </c>
      <c r="AA562" s="357">
        <v>9.5646249207900063</v>
      </c>
      <c r="AB562" s="357">
        <v>9.6010677293601461</v>
      </c>
      <c r="AC562" s="357">
        <v>9.6376493910800409</v>
      </c>
      <c r="AD562" s="357">
        <v>9.6743704350032402</v>
      </c>
      <c r="AE562" s="357">
        <v>9.7112313921990747</v>
      </c>
      <c r="AF562" s="357">
        <v>9.7482327957603339</v>
      </c>
      <c r="AG562" s="357">
        <v>9.7853751808109841</v>
      </c>
      <c r="AH562" s="357">
        <v>9.8226590845139068</v>
      </c>
      <c r="AI562" s="357">
        <v>9.8600850460786518</v>
      </c>
      <c r="AJ562" s="357">
        <v>9.8976536067692535</v>
      </c>
      <c r="AK562" s="357">
        <v>9.9353653099120507</v>
      </c>
      <c r="AL562" s="357">
        <v>9.9732207009035481</v>
      </c>
      <c r="AM562" s="357">
        <v>10.011220327218302</v>
      </c>
      <c r="AP562" s="298">
        <v>28.730339421298552</v>
      </c>
      <c r="AQ562" s="298">
        <v>40.335608736195091</v>
      </c>
      <c r="AR562" s="298">
        <v>54.546217868013592</v>
      </c>
      <c r="AS562" s="298">
        <v>71.245320540805068</v>
      </c>
      <c r="AT562" s="298">
        <v>90.03833530301992</v>
      </c>
      <c r="AU562" s="298">
        <v>111.51969727725758</v>
      </c>
      <c r="AV562" s="298">
        <v>135.80279155049621</v>
      </c>
      <c r="AW562" s="298">
        <v>163.92570405077896</v>
      </c>
      <c r="AX562" s="298">
        <v>197.54459003019417</v>
      </c>
      <c r="AY562" s="298">
        <v>234.88901720493917</v>
      </c>
      <c r="AZ562" s="298">
        <v>276.42294993843785</v>
      </c>
      <c r="BA562" s="298">
        <v>317.12416159684102</v>
      </c>
      <c r="BB562" s="298">
        <v>351.00119614346471</v>
      </c>
      <c r="BC562" s="298">
        <v>381.55378813177191</v>
      </c>
      <c r="BD562" s="298">
        <v>410.92349358685362</v>
      </c>
      <c r="BE562" s="298">
        <v>437.142646884307</v>
      </c>
      <c r="BF562" s="298">
        <v>458.80939459159697</v>
      </c>
      <c r="BG562" s="298">
        <v>476.40351095395471</v>
      </c>
      <c r="BH562" s="298">
        <v>489.33674292696679</v>
      </c>
      <c r="BI562" s="298">
        <v>499.41167402964658</v>
      </c>
      <c r="BJ562" s="298">
        <v>508.36252705219169</v>
      </c>
      <c r="BK562" s="298">
        <v>515.76434961541179</v>
      </c>
      <c r="BL562" s="298">
        <v>521.56154126430056</v>
      </c>
      <c r="BM562" s="298">
        <v>526.38037494706168</v>
      </c>
      <c r="BN562" s="298">
        <v>530.89207525904988</v>
      </c>
      <c r="BO562" s="298">
        <v>534.89058321962818</v>
      </c>
      <c r="BP562" s="298">
        <v>538.09634721074133</v>
      </c>
      <c r="BQ562" s="298">
        <v>541.40323255566148</v>
      </c>
      <c r="BR562" s="298">
        <v>545.56322382846895</v>
      </c>
      <c r="BT562" s="475"/>
      <c r="BU562" s="475"/>
      <c r="BV562" s="475"/>
      <c r="BW562" s="475"/>
      <c r="BX562" s="475"/>
      <c r="BY562" s="475"/>
      <c r="BZ562" s="475"/>
      <c r="CA562" s="475"/>
      <c r="CB562" s="475"/>
      <c r="CC562" s="475"/>
      <c r="CD562" s="475"/>
      <c r="CE562" s="475"/>
      <c r="CF562" s="475"/>
      <c r="CG562" s="475"/>
      <c r="CH562" s="475"/>
      <c r="CI562" s="475"/>
      <c r="CJ562" s="475"/>
      <c r="CK562" s="475"/>
      <c r="CL562" s="475"/>
      <c r="CM562" s="475"/>
      <c r="CN562" s="475"/>
      <c r="CO562" s="475"/>
      <c r="CP562" s="475"/>
      <c r="CQ562" s="475"/>
      <c r="CR562" s="475"/>
      <c r="CS562" s="475"/>
      <c r="CT562" s="475"/>
      <c r="CU562" s="475"/>
      <c r="CV562" s="475"/>
      <c r="CW562" s="475"/>
      <c r="CX562" s="475"/>
      <c r="CY562" s="475"/>
      <c r="CZ562" s="475"/>
    </row>
    <row r="563" spans="1:104" x14ac:dyDescent="0.25">
      <c r="A563" s="353" t="s">
        <v>501</v>
      </c>
      <c r="B563" s="353" t="s">
        <v>501</v>
      </c>
      <c r="C563" s="441">
        <f t="shared" ref="C563:H563" si="312">C75</f>
        <v>4992</v>
      </c>
      <c r="D563" s="441"/>
      <c r="E563" s="441"/>
      <c r="F563" s="441"/>
      <c r="G563" s="441"/>
      <c r="H563" s="441">
        <f t="shared" si="312"/>
        <v>0</v>
      </c>
      <c r="I563" s="470">
        <f>IFERROR(VLOOKUP(B563,Coincidence!$B$2:$E$242,4,FALSE)*IF($G563="Winter",'General Inputs'!$C$25,'General Inputs'!$C$24),IF($G563="Winter",'General Inputs'!$C$25,'General Inputs'!$C$24))</f>
        <v>0.52140604400000001</v>
      </c>
      <c r="J563" s="466">
        <f>'Nameplate by Substation'!H75</f>
        <v>4.3375670336730744E-3</v>
      </c>
      <c r="K563" s="357">
        <v>27.476910629628254</v>
      </c>
      <c r="L563" s="357">
        <v>38.575872710173243</v>
      </c>
      <c r="M563" s="357">
        <v>52.166510515798862</v>
      </c>
      <c r="N563" s="357">
        <v>68.137075464820256</v>
      </c>
      <c r="O563" s="357">
        <v>86.110200651773667</v>
      </c>
      <c r="P563" s="357">
        <v>106.65438756559972</v>
      </c>
      <c r="Q563" s="357">
        <v>129.87807460154141</v>
      </c>
      <c r="R563" s="357">
        <v>156.77405874164799</v>
      </c>
      <c r="S563" s="357">
        <v>188.92624156059719</v>
      </c>
      <c r="T563" s="357">
        <v>224.64143005692409</v>
      </c>
      <c r="U563" s="357">
        <v>264.36334705485962</v>
      </c>
      <c r="V563" s="357">
        <v>303.28887239781716</v>
      </c>
      <c r="W563" s="357">
        <v>335.68794144412124</v>
      </c>
      <c r="X563" s="357">
        <v>364.90760457639448</v>
      </c>
      <c r="Y563" s="357">
        <v>392.99598738921787</v>
      </c>
      <c r="Z563" s="357">
        <v>418.07126831000585</v>
      </c>
      <c r="AA563" s="357">
        <v>438.79275306721598</v>
      </c>
      <c r="AB563" s="357">
        <v>455.61928462351921</v>
      </c>
      <c r="AC563" s="357">
        <v>467.98827386042541</v>
      </c>
      <c r="AD563" s="357">
        <v>477.62366234117457</v>
      </c>
      <c r="AE563" s="357">
        <v>486.18401329815242</v>
      </c>
      <c r="AF563" s="357">
        <v>493.2629139015749</v>
      </c>
      <c r="AG563" s="357">
        <v>498.80718939736869</v>
      </c>
      <c r="AH563" s="357">
        <v>503.41579009987606</v>
      </c>
      <c r="AI563" s="357">
        <v>507.73065684900547</v>
      </c>
      <c r="AJ563" s="357">
        <v>511.55472047295348</v>
      </c>
      <c r="AK563" s="357">
        <v>514.62062545207107</v>
      </c>
      <c r="AL563" s="357">
        <v>517.78324012753296</v>
      </c>
      <c r="AM563" s="357">
        <v>521.76174197350224</v>
      </c>
      <c r="AP563" s="298">
        <v>27.476910629628254</v>
      </c>
      <c r="AQ563" s="298">
        <v>38.575872710173243</v>
      </c>
      <c r="AR563" s="298">
        <v>52.166510515798862</v>
      </c>
      <c r="AS563" s="298">
        <v>68.137075464820256</v>
      </c>
      <c r="AT563" s="298">
        <v>86.110200651773667</v>
      </c>
      <c r="AU563" s="298">
        <v>106.65438756559972</v>
      </c>
      <c r="AV563" s="298">
        <v>129.87807460154141</v>
      </c>
      <c r="AW563" s="298">
        <v>156.77405874164799</v>
      </c>
      <c r="AX563" s="298">
        <v>188.92624156059719</v>
      </c>
      <c r="AY563" s="298">
        <v>224.64143005692409</v>
      </c>
      <c r="AZ563" s="298">
        <v>264.36334705485962</v>
      </c>
      <c r="BA563" s="298">
        <v>303.28887239781716</v>
      </c>
      <c r="BB563" s="298">
        <v>335.68794144412124</v>
      </c>
      <c r="BC563" s="298">
        <v>364.90760457639448</v>
      </c>
      <c r="BD563" s="298">
        <v>392.99598738921787</v>
      </c>
      <c r="BE563" s="298">
        <v>418.07126831000585</v>
      </c>
      <c r="BF563" s="298">
        <v>438.79275306721598</v>
      </c>
      <c r="BG563" s="298">
        <v>455.61928462351921</v>
      </c>
      <c r="BH563" s="298">
        <v>467.98827386042541</v>
      </c>
      <c r="BI563" s="298">
        <v>477.62366234117457</v>
      </c>
      <c r="BJ563" s="298">
        <v>486.18401329815242</v>
      </c>
      <c r="BK563" s="298">
        <v>493.2629139015749</v>
      </c>
      <c r="BL563" s="298">
        <v>498.80718939736869</v>
      </c>
      <c r="BM563" s="298">
        <v>503.41579009987606</v>
      </c>
      <c r="BN563" s="298">
        <v>507.73065684900547</v>
      </c>
      <c r="BO563" s="298">
        <v>511.55472047295348</v>
      </c>
      <c r="BP563" s="298">
        <v>514.62062545207107</v>
      </c>
      <c r="BQ563" s="298">
        <v>517.78324012753296</v>
      </c>
      <c r="BR563" s="298">
        <v>521.76174197350224</v>
      </c>
      <c r="BT563" s="475"/>
      <c r="BU563" s="475"/>
      <c r="BV563" s="475"/>
      <c r="BW563" s="475"/>
      <c r="BX563" s="475"/>
      <c r="BY563" s="475"/>
      <c r="BZ563" s="475"/>
      <c r="CA563" s="475"/>
      <c r="CB563" s="475"/>
      <c r="CC563" s="475"/>
      <c r="CD563" s="475"/>
      <c r="CE563" s="475"/>
      <c r="CF563" s="475"/>
      <c r="CG563" s="475"/>
      <c r="CH563" s="475"/>
      <c r="CI563" s="475"/>
      <c r="CJ563" s="475"/>
      <c r="CK563" s="475"/>
      <c r="CL563" s="475"/>
      <c r="CM563" s="475"/>
      <c r="CN563" s="475"/>
      <c r="CO563" s="475"/>
      <c r="CP563" s="475"/>
      <c r="CQ563" s="475"/>
      <c r="CR563" s="475"/>
      <c r="CS563" s="475"/>
      <c r="CT563" s="475"/>
      <c r="CU563" s="475"/>
      <c r="CV563" s="475"/>
      <c r="CW563" s="475"/>
      <c r="CX563" s="475"/>
      <c r="CY563" s="475"/>
      <c r="CZ563" s="475"/>
    </row>
    <row r="564" spans="1:104" x14ac:dyDescent="0.25">
      <c r="A564" s="353" t="s">
        <v>240</v>
      </c>
      <c r="B564" s="353" t="s">
        <v>286</v>
      </c>
      <c r="C564" s="441">
        <f t="shared" ref="C564:H564" si="313">C76</f>
        <v>6250</v>
      </c>
      <c r="D564" s="441"/>
      <c r="E564" s="441"/>
      <c r="F564" s="441"/>
      <c r="G564" s="441"/>
      <c r="H564" s="441">
        <f t="shared" si="313"/>
        <v>0</v>
      </c>
      <c r="I564" s="470">
        <f>IFERROR(VLOOKUP(B564,Coincidence!$B$2:$E$242,4,FALSE)*IF($G564="Winter",'General Inputs'!$C$25,'General Inputs'!$C$24),IF($G564="Winter",'General Inputs'!$C$25,'General Inputs'!$C$24))</f>
        <v>0.52140604400000001</v>
      </c>
      <c r="J564" s="466">
        <f>'Nameplate by Substation'!H76</f>
        <v>2.7595003363437105E-3</v>
      </c>
      <c r="K564" s="357">
        <v>0</v>
      </c>
      <c r="L564" s="357">
        <v>0</v>
      </c>
      <c r="M564" s="357">
        <v>0</v>
      </c>
      <c r="N564" s="357">
        <v>0</v>
      </c>
      <c r="O564" s="357">
        <v>0</v>
      </c>
      <c r="P564" s="357">
        <v>0</v>
      </c>
      <c r="Q564" s="357">
        <v>0</v>
      </c>
      <c r="R564" s="357">
        <v>0</v>
      </c>
      <c r="S564" s="357">
        <v>0</v>
      </c>
      <c r="T564" s="357">
        <v>0</v>
      </c>
      <c r="U564" s="357">
        <v>0</v>
      </c>
      <c r="V564" s="357">
        <v>0</v>
      </c>
      <c r="W564" s="357">
        <v>0</v>
      </c>
      <c r="X564" s="357">
        <v>0</v>
      </c>
      <c r="Y564" s="357">
        <v>0</v>
      </c>
      <c r="Z564" s="357">
        <v>0</v>
      </c>
      <c r="AA564" s="357">
        <v>0</v>
      </c>
      <c r="AB564" s="357">
        <v>0</v>
      </c>
      <c r="AC564" s="357">
        <v>0</v>
      </c>
      <c r="AD564" s="357">
        <v>0</v>
      </c>
      <c r="AE564" s="357">
        <v>0</v>
      </c>
      <c r="AF564" s="357">
        <v>0</v>
      </c>
      <c r="AG564" s="357">
        <v>0</v>
      </c>
      <c r="AH564" s="357">
        <v>0</v>
      </c>
      <c r="AI564" s="357">
        <v>0</v>
      </c>
      <c r="AJ564" s="357">
        <v>0</v>
      </c>
      <c r="AK564" s="357">
        <v>0</v>
      </c>
      <c r="AL564" s="357">
        <v>0</v>
      </c>
      <c r="AM564" s="357">
        <v>0</v>
      </c>
      <c r="AP564" s="298">
        <v>0</v>
      </c>
      <c r="AQ564" s="298">
        <v>0</v>
      </c>
      <c r="AR564" s="298">
        <v>0</v>
      </c>
      <c r="AS564" s="298">
        <v>0</v>
      </c>
      <c r="AT564" s="298">
        <v>0</v>
      </c>
      <c r="AU564" s="298">
        <v>0</v>
      </c>
      <c r="AV564" s="298">
        <v>0</v>
      </c>
      <c r="AW564" s="298">
        <v>0</v>
      </c>
      <c r="AX564" s="298">
        <v>0</v>
      </c>
      <c r="AY564" s="298">
        <v>0</v>
      </c>
      <c r="AZ564" s="298">
        <v>0</v>
      </c>
      <c r="BA564" s="298">
        <v>0</v>
      </c>
      <c r="BB564" s="298">
        <v>0</v>
      </c>
      <c r="BC564" s="298">
        <v>0</v>
      </c>
      <c r="BD564" s="298">
        <v>0</v>
      </c>
      <c r="BE564" s="298">
        <v>0</v>
      </c>
      <c r="BF564" s="298">
        <v>0</v>
      </c>
      <c r="BG564" s="298">
        <v>0</v>
      </c>
      <c r="BH564" s="298">
        <v>0</v>
      </c>
      <c r="BI564" s="298">
        <v>0</v>
      </c>
      <c r="BJ564" s="298">
        <v>0</v>
      </c>
      <c r="BK564" s="298">
        <v>0</v>
      </c>
      <c r="BL564" s="298">
        <v>0</v>
      </c>
      <c r="BM564" s="298">
        <v>0</v>
      </c>
      <c r="BN564" s="298">
        <v>0</v>
      </c>
      <c r="BO564" s="298">
        <v>0</v>
      </c>
      <c r="BP564" s="298">
        <v>0</v>
      </c>
      <c r="BQ564" s="298">
        <v>0</v>
      </c>
      <c r="BR564" s="298">
        <v>0</v>
      </c>
      <c r="BT564" s="475"/>
      <c r="BU564" s="475"/>
      <c r="BV564" s="475"/>
      <c r="BW564" s="475"/>
      <c r="BX564" s="475"/>
      <c r="BY564" s="475"/>
      <c r="BZ564" s="475"/>
      <c r="CA564" s="475"/>
      <c r="CB564" s="475"/>
      <c r="CC564" s="475"/>
      <c r="CD564" s="475"/>
      <c r="CE564" s="475"/>
      <c r="CF564" s="475"/>
      <c r="CG564" s="475"/>
      <c r="CH564" s="475"/>
      <c r="CI564" s="475"/>
      <c r="CJ564" s="475"/>
      <c r="CK564" s="475"/>
      <c r="CL564" s="475"/>
      <c r="CM564" s="475"/>
      <c r="CN564" s="475"/>
      <c r="CO564" s="475"/>
      <c r="CP564" s="475"/>
      <c r="CQ564" s="475"/>
      <c r="CR564" s="475"/>
      <c r="CS564" s="475"/>
      <c r="CT564" s="475"/>
      <c r="CU564" s="475"/>
      <c r="CV564" s="475"/>
      <c r="CW564" s="475"/>
      <c r="CX564" s="475"/>
      <c r="CY564" s="475"/>
      <c r="CZ564" s="475"/>
    </row>
    <row r="565" spans="1:104" x14ac:dyDescent="0.25">
      <c r="A565" s="353" t="s">
        <v>240</v>
      </c>
      <c r="B565" s="353" t="s">
        <v>279</v>
      </c>
      <c r="C565" s="441">
        <f t="shared" ref="C565:H565" si="314">C77</f>
        <v>6250</v>
      </c>
      <c r="D565" s="441"/>
      <c r="E565" s="441"/>
      <c r="F565" s="441"/>
      <c r="G565" s="441"/>
      <c r="H565" s="441">
        <f t="shared" si="314"/>
        <v>0</v>
      </c>
      <c r="I565" s="470">
        <f>IFERROR(VLOOKUP(B565,Coincidence!$B$2:$E$242,4,FALSE)*IF($G565="Winter",'General Inputs'!$C$25,'General Inputs'!$C$24),IF($G565="Winter",'General Inputs'!$C$25,'General Inputs'!$C$24))</f>
        <v>0.52140604400000001</v>
      </c>
      <c r="J565" s="466">
        <f>'Nameplate by Substation'!H77</f>
        <v>7.3641738996828889E-3</v>
      </c>
      <c r="K565" s="357">
        <v>0</v>
      </c>
      <c r="L565" s="357">
        <v>0</v>
      </c>
      <c r="M565" s="357">
        <v>0</v>
      </c>
      <c r="N565" s="357">
        <v>0</v>
      </c>
      <c r="O565" s="357">
        <v>0</v>
      </c>
      <c r="P565" s="357">
        <v>0</v>
      </c>
      <c r="Q565" s="357">
        <v>0</v>
      </c>
      <c r="R565" s="357">
        <v>0</v>
      </c>
      <c r="S565" s="357">
        <v>0</v>
      </c>
      <c r="T565" s="357">
        <v>0</v>
      </c>
      <c r="U565" s="357">
        <v>0</v>
      </c>
      <c r="V565" s="357">
        <v>0</v>
      </c>
      <c r="W565" s="357">
        <v>0</v>
      </c>
      <c r="X565" s="357">
        <v>0</v>
      </c>
      <c r="Y565" s="357">
        <v>0</v>
      </c>
      <c r="Z565" s="357">
        <v>0</v>
      </c>
      <c r="AA565" s="357">
        <v>0</v>
      </c>
      <c r="AB565" s="357">
        <v>0</v>
      </c>
      <c r="AC565" s="357">
        <v>0</v>
      </c>
      <c r="AD565" s="357">
        <v>0</v>
      </c>
      <c r="AE565" s="357">
        <v>0</v>
      </c>
      <c r="AF565" s="357">
        <v>0</v>
      </c>
      <c r="AG565" s="357">
        <v>0</v>
      </c>
      <c r="AH565" s="357">
        <v>0</v>
      </c>
      <c r="AI565" s="357">
        <v>0</v>
      </c>
      <c r="AJ565" s="357">
        <v>0</v>
      </c>
      <c r="AK565" s="357">
        <v>0</v>
      </c>
      <c r="AL565" s="357">
        <v>0</v>
      </c>
      <c r="AM565" s="357">
        <v>0</v>
      </c>
      <c r="AP565" s="298">
        <v>0</v>
      </c>
      <c r="AQ565" s="298">
        <v>0</v>
      </c>
      <c r="AR565" s="298">
        <v>0</v>
      </c>
      <c r="AS565" s="298">
        <v>0</v>
      </c>
      <c r="AT565" s="298">
        <v>0</v>
      </c>
      <c r="AU565" s="298">
        <v>0</v>
      </c>
      <c r="AV565" s="298">
        <v>0</v>
      </c>
      <c r="AW565" s="298">
        <v>0</v>
      </c>
      <c r="AX565" s="298">
        <v>0</v>
      </c>
      <c r="AY565" s="298">
        <v>0</v>
      </c>
      <c r="AZ565" s="298">
        <v>0</v>
      </c>
      <c r="BA565" s="298">
        <v>0</v>
      </c>
      <c r="BB565" s="298">
        <v>0</v>
      </c>
      <c r="BC565" s="298">
        <v>0</v>
      </c>
      <c r="BD565" s="298">
        <v>0</v>
      </c>
      <c r="BE565" s="298">
        <v>0</v>
      </c>
      <c r="BF565" s="298">
        <v>0</v>
      </c>
      <c r="BG565" s="298">
        <v>0</v>
      </c>
      <c r="BH565" s="298">
        <v>0</v>
      </c>
      <c r="BI565" s="298">
        <v>0</v>
      </c>
      <c r="BJ565" s="298">
        <v>0</v>
      </c>
      <c r="BK565" s="298">
        <v>0</v>
      </c>
      <c r="BL565" s="298">
        <v>0</v>
      </c>
      <c r="BM565" s="298">
        <v>0</v>
      </c>
      <c r="BN565" s="298">
        <v>0</v>
      </c>
      <c r="BO565" s="298">
        <v>0</v>
      </c>
      <c r="BP565" s="298">
        <v>0</v>
      </c>
      <c r="BQ565" s="298">
        <v>0</v>
      </c>
      <c r="BR565" s="298">
        <v>0</v>
      </c>
      <c r="BT565" s="475"/>
      <c r="BU565" s="475"/>
      <c r="BV565" s="475"/>
      <c r="BW565" s="475"/>
      <c r="BX565" s="475"/>
      <c r="BY565" s="475"/>
      <c r="BZ565" s="475"/>
      <c r="CA565" s="475"/>
      <c r="CB565" s="475"/>
      <c r="CC565" s="475"/>
      <c r="CD565" s="475"/>
      <c r="CE565" s="475"/>
      <c r="CF565" s="475"/>
      <c r="CG565" s="475"/>
      <c r="CH565" s="475"/>
      <c r="CI565" s="475"/>
      <c r="CJ565" s="475"/>
      <c r="CK565" s="475"/>
      <c r="CL565" s="475"/>
      <c r="CM565" s="475"/>
      <c r="CN565" s="475"/>
      <c r="CO565" s="475"/>
      <c r="CP565" s="475"/>
      <c r="CQ565" s="475"/>
      <c r="CR565" s="475"/>
      <c r="CS565" s="475"/>
      <c r="CT565" s="475"/>
      <c r="CU565" s="475"/>
      <c r="CV565" s="475"/>
      <c r="CW565" s="475"/>
      <c r="CX565" s="475"/>
      <c r="CY565" s="475"/>
      <c r="CZ565" s="475"/>
    </row>
    <row r="566" spans="1:104" x14ac:dyDescent="0.25">
      <c r="A566" s="353" t="s">
        <v>241</v>
      </c>
      <c r="B566" s="353" t="s">
        <v>241</v>
      </c>
      <c r="C566" s="441">
        <f t="shared" ref="C566:H566" si="315">C78</f>
        <v>6000</v>
      </c>
      <c r="D566" s="441"/>
      <c r="E566" s="441"/>
      <c r="F566" s="441"/>
      <c r="G566" s="441"/>
      <c r="H566" s="441">
        <f t="shared" si="315"/>
        <v>1</v>
      </c>
      <c r="I566" s="470">
        <f>IFERROR(VLOOKUP(B566,Coincidence!$B$2:$E$242,4,FALSE)*IF($G566="Winter",'General Inputs'!$C$25,'General Inputs'!$C$24),IF($G566="Winter",'General Inputs'!$C$25,'General Inputs'!$C$24))</f>
        <v>0.52140604400000001</v>
      </c>
      <c r="J566" s="466">
        <f>'Nameplate by Substation'!H78</f>
        <v>1.2294271926511866E-3</v>
      </c>
      <c r="K566" s="357">
        <v>0</v>
      </c>
      <c r="L566" s="357">
        <v>0</v>
      </c>
      <c r="M566" s="357">
        <v>0</v>
      </c>
      <c r="N566" s="357">
        <v>0</v>
      </c>
      <c r="O566" s="357">
        <v>0</v>
      </c>
      <c r="P566" s="357">
        <v>0</v>
      </c>
      <c r="Q566" s="357">
        <v>0</v>
      </c>
      <c r="R566" s="357">
        <v>0</v>
      </c>
      <c r="S566" s="357">
        <v>0</v>
      </c>
      <c r="T566" s="357">
        <v>0</v>
      </c>
      <c r="U566" s="357">
        <v>0</v>
      </c>
      <c r="V566" s="357">
        <v>0</v>
      </c>
      <c r="W566" s="357">
        <v>0</v>
      </c>
      <c r="X566" s="357">
        <v>0</v>
      </c>
      <c r="Y566" s="357">
        <v>0</v>
      </c>
      <c r="Z566" s="357">
        <v>0</v>
      </c>
      <c r="AA566" s="357">
        <v>0</v>
      </c>
      <c r="AB566" s="357">
        <v>0</v>
      </c>
      <c r="AC566" s="357">
        <v>0</v>
      </c>
      <c r="AD566" s="357">
        <v>0</v>
      </c>
      <c r="AE566" s="357">
        <v>0</v>
      </c>
      <c r="AF566" s="357">
        <v>0</v>
      </c>
      <c r="AG566" s="357">
        <v>0</v>
      </c>
      <c r="AH566" s="357">
        <v>0</v>
      </c>
      <c r="AI566" s="357">
        <v>0</v>
      </c>
      <c r="AJ566" s="357">
        <v>0</v>
      </c>
      <c r="AK566" s="357">
        <v>0</v>
      </c>
      <c r="AL566" s="357">
        <v>0</v>
      </c>
      <c r="AM566" s="357">
        <v>0</v>
      </c>
      <c r="AP566" s="298">
        <v>0</v>
      </c>
      <c r="AQ566" s="298">
        <v>0</v>
      </c>
      <c r="AR566" s="298">
        <v>0</v>
      </c>
      <c r="AS566" s="298">
        <v>0</v>
      </c>
      <c r="AT566" s="298">
        <v>0</v>
      </c>
      <c r="AU566" s="298">
        <v>0</v>
      </c>
      <c r="AV566" s="298">
        <v>0</v>
      </c>
      <c r="AW566" s="298">
        <v>0</v>
      </c>
      <c r="AX566" s="298">
        <v>0</v>
      </c>
      <c r="AY566" s="298">
        <v>0</v>
      </c>
      <c r="AZ566" s="298">
        <v>0</v>
      </c>
      <c r="BA566" s="298">
        <v>0</v>
      </c>
      <c r="BB566" s="298">
        <v>0</v>
      </c>
      <c r="BC566" s="298">
        <v>0</v>
      </c>
      <c r="BD566" s="298">
        <v>0</v>
      </c>
      <c r="BE566" s="298">
        <v>0</v>
      </c>
      <c r="BF566" s="298">
        <v>0</v>
      </c>
      <c r="BG566" s="298">
        <v>0</v>
      </c>
      <c r="BH566" s="298">
        <v>0</v>
      </c>
      <c r="BI566" s="298">
        <v>0</v>
      </c>
      <c r="BJ566" s="298">
        <v>0</v>
      </c>
      <c r="BK566" s="298">
        <v>0</v>
      </c>
      <c r="BL566" s="298">
        <v>0</v>
      </c>
      <c r="BM566" s="298">
        <v>0</v>
      </c>
      <c r="BN566" s="298">
        <v>0</v>
      </c>
      <c r="BO566" s="298">
        <v>0</v>
      </c>
      <c r="BP566" s="298">
        <v>0</v>
      </c>
      <c r="BQ566" s="298">
        <v>0</v>
      </c>
      <c r="BR566" s="298">
        <v>0</v>
      </c>
      <c r="BT566" s="475"/>
      <c r="BU566" s="475"/>
      <c r="BV566" s="475"/>
      <c r="BW566" s="475"/>
      <c r="BX566" s="475"/>
      <c r="BY566" s="475"/>
      <c r="BZ566" s="475"/>
      <c r="CA566" s="475"/>
      <c r="CB566" s="475"/>
      <c r="CC566" s="475"/>
      <c r="CD566" s="475"/>
      <c r="CE566" s="475"/>
      <c r="CF566" s="475"/>
      <c r="CG566" s="475"/>
      <c r="CH566" s="475"/>
      <c r="CI566" s="475"/>
      <c r="CJ566" s="475"/>
      <c r="CK566" s="475"/>
      <c r="CL566" s="475"/>
      <c r="CM566" s="475"/>
      <c r="CN566" s="475"/>
      <c r="CO566" s="475"/>
      <c r="CP566" s="475"/>
      <c r="CQ566" s="475"/>
      <c r="CR566" s="475"/>
      <c r="CS566" s="475"/>
      <c r="CT566" s="475"/>
      <c r="CU566" s="475"/>
      <c r="CV566" s="475"/>
      <c r="CW566" s="475"/>
      <c r="CX566" s="475"/>
      <c r="CY566" s="475"/>
      <c r="CZ566" s="475"/>
    </row>
    <row r="567" spans="1:104" x14ac:dyDescent="0.25">
      <c r="A567" s="353" t="s">
        <v>241</v>
      </c>
      <c r="B567" s="353" t="s">
        <v>446</v>
      </c>
      <c r="C567" s="441">
        <f t="shared" ref="C567:H567" si="316">C79</f>
        <v>20000</v>
      </c>
      <c r="D567" s="441"/>
      <c r="E567" s="441"/>
      <c r="F567" s="441"/>
      <c r="G567" s="441"/>
      <c r="H567" s="441">
        <f t="shared" si="316"/>
        <v>0</v>
      </c>
      <c r="I567" s="470">
        <f>IFERROR(VLOOKUP(B567,Coincidence!$B$2:$E$242,4,FALSE)*IF($G567="Winter",'General Inputs'!$C$25,'General Inputs'!$C$24),IF($G567="Winter",'General Inputs'!$C$25,'General Inputs'!$C$24))</f>
        <v>0.52140604400000001</v>
      </c>
      <c r="J567" s="466">
        <f>'Nameplate by Substation'!H79</f>
        <v>5.6743249329502645E-4</v>
      </c>
      <c r="K567" s="357">
        <v>3.5944786064578214</v>
      </c>
      <c r="L567" s="357">
        <v>5.0464242887859818</v>
      </c>
      <c r="M567" s="357">
        <v>6.8243263789781032</v>
      </c>
      <c r="N567" s="357">
        <v>8.9135661343530028</v>
      </c>
      <c r="O567" s="357">
        <v>11.264777114601634</v>
      </c>
      <c r="P567" s="357">
        <v>13.952329632576161</v>
      </c>
      <c r="Q567" s="357">
        <v>16.990409398492467</v>
      </c>
      <c r="R567" s="357">
        <v>20.5088922765128</v>
      </c>
      <c r="S567" s="357">
        <v>24.714981339852205</v>
      </c>
      <c r="T567" s="357">
        <v>29.387176213071559</v>
      </c>
      <c r="U567" s="357">
        <v>34.583523894990854</v>
      </c>
      <c r="V567" s="357">
        <v>39.675689094215272</v>
      </c>
      <c r="W567" s="357">
        <v>43.914075356989443</v>
      </c>
      <c r="X567" s="357">
        <v>47.736537621127965</v>
      </c>
      <c r="Y567" s="357">
        <v>51.411007887149175</v>
      </c>
      <c r="Z567" s="357">
        <v>54.691309738970268</v>
      </c>
      <c r="AA567" s="357">
        <v>57.402056032751894</v>
      </c>
      <c r="AB567" s="357">
        <v>59.603271755847089</v>
      </c>
      <c r="AC567" s="357">
        <v>61.221360040766044</v>
      </c>
      <c r="AD567" s="357">
        <v>62.481843732903435</v>
      </c>
      <c r="AE567" s="357">
        <v>63.601693005384909</v>
      </c>
      <c r="AF567" s="357">
        <v>64.527741683827173</v>
      </c>
      <c r="AG567" s="357">
        <v>65.25303354529467</v>
      </c>
      <c r="AH567" s="357">
        <v>65.855922161637395</v>
      </c>
      <c r="AI567" s="357">
        <v>66.420385045712052</v>
      </c>
      <c r="AJ567" s="357">
        <v>66.920641973111785</v>
      </c>
      <c r="AK567" s="357">
        <v>67.321717989459387</v>
      </c>
      <c r="AL567" s="357">
        <v>67.735445389335254</v>
      </c>
      <c r="AM567" s="357">
        <v>68.255905639173861</v>
      </c>
      <c r="AP567" s="298">
        <v>3.5944786064578214</v>
      </c>
      <c r="AQ567" s="298">
        <v>5.0464242887859818</v>
      </c>
      <c r="AR567" s="298">
        <v>6.8243263789781032</v>
      </c>
      <c r="AS567" s="298">
        <v>8.9135661343530028</v>
      </c>
      <c r="AT567" s="298">
        <v>11.264777114601634</v>
      </c>
      <c r="AU567" s="298">
        <v>13.952329632576161</v>
      </c>
      <c r="AV567" s="298">
        <v>16.990409398492467</v>
      </c>
      <c r="AW567" s="298">
        <v>20.5088922765128</v>
      </c>
      <c r="AX567" s="298">
        <v>24.714981339852205</v>
      </c>
      <c r="AY567" s="298">
        <v>29.387176213071559</v>
      </c>
      <c r="AZ567" s="298">
        <v>34.583523894990854</v>
      </c>
      <c r="BA567" s="298">
        <v>39.675689094215272</v>
      </c>
      <c r="BB567" s="298">
        <v>43.914075356989443</v>
      </c>
      <c r="BC567" s="298">
        <v>47.736537621127965</v>
      </c>
      <c r="BD567" s="298">
        <v>51.411007887149175</v>
      </c>
      <c r="BE567" s="298">
        <v>54.691309738970268</v>
      </c>
      <c r="BF567" s="298">
        <v>57.402056032751894</v>
      </c>
      <c r="BG567" s="298">
        <v>59.603271755847089</v>
      </c>
      <c r="BH567" s="298">
        <v>61.221360040766044</v>
      </c>
      <c r="BI567" s="298">
        <v>62.481843732903435</v>
      </c>
      <c r="BJ567" s="298">
        <v>63.601693005384909</v>
      </c>
      <c r="BK567" s="298">
        <v>64.527741683827173</v>
      </c>
      <c r="BL567" s="298">
        <v>65.25303354529467</v>
      </c>
      <c r="BM567" s="298">
        <v>65.855922161637395</v>
      </c>
      <c r="BN567" s="298">
        <v>66.420385045712052</v>
      </c>
      <c r="BO567" s="298">
        <v>66.920641973111785</v>
      </c>
      <c r="BP567" s="298">
        <v>67.321717989459387</v>
      </c>
      <c r="BQ567" s="298">
        <v>67.735445389335254</v>
      </c>
      <c r="BR567" s="298">
        <v>68.255905639173861</v>
      </c>
      <c r="BT567" s="475"/>
      <c r="BU567" s="475"/>
      <c r="BV567" s="475"/>
      <c r="BW567" s="475"/>
      <c r="BX567" s="475"/>
      <c r="BY567" s="475"/>
      <c r="BZ567" s="475"/>
      <c r="CA567" s="475"/>
      <c r="CB567" s="475"/>
      <c r="CC567" s="475"/>
      <c r="CD567" s="475"/>
      <c r="CE567" s="475"/>
      <c r="CF567" s="475"/>
      <c r="CG567" s="475"/>
      <c r="CH567" s="475"/>
      <c r="CI567" s="475"/>
      <c r="CJ567" s="475"/>
      <c r="CK567" s="475"/>
      <c r="CL567" s="475"/>
      <c r="CM567" s="475"/>
      <c r="CN567" s="475"/>
      <c r="CO567" s="475"/>
      <c r="CP567" s="475"/>
      <c r="CQ567" s="475"/>
      <c r="CR567" s="475"/>
      <c r="CS567" s="475"/>
      <c r="CT567" s="475"/>
      <c r="CU567" s="475"/>
      <c r="CV567" s="475"/>
      <c r="CW567" s="475"/>
      <c r="CX567" s="475"/>
      <c r="CY567" s="475"/>
      <c r="CZ567" s="475"/>
    </row>
    <row r="568" spans="1:104" x14ac:dyDescent="0.25">
      <c r="A568" s="353" t="s">
        <v>396</v>
      </c>
      <c r="B568" s="353" t="s">
        <v>396</v>
      </c>
      <c r="C568" s="441">
        <f t="shared" ref="C568:H568" si="317">C80</f>
        <v>2500</v>
      </c>
      <c r="D568" s="441"/>
      <c r="E568" s="441"/>
      <c r="F568" s="441"/>
      <c r="G568" s="441"/>
      <c r="H568" s="441">
        <f t="shared" si="317"/>
        <v>0</v>
      </c>
      <c r="I568" s="470">
        <f>IFERROR(VLOOKUP(B568,Coincidence!$B$2:$E$242,4,FALSE)*IF($G568="Winter",'General Inputs'!$C$25,'General Inputs'!$C$24),IF($G568="Winter",'General Inputs'!$C$25,'General Inputs'!$C$24))</f>
        <v>0.52140604400000001</v>
      </c>
      <c r="J568" s="466">
        <f>'Nameplate by Substation'!H80</f>
        <v>5.6449717856428474E-4</v>
      </c>
      <c r="K568" s="357">
        <v>0</v>
      </c>
      <c r="L568" s="357">
        <v>0</v>
      </c>
      <c r="M568" s="357">
        <v>0</v>
      </c>
      <c r="N568" s="357">
        <v>0</v>
      </c>
      <c r="O568" s="357">
        <v>0</v>
      </c>
      <c r="P568" s="357">
        <v>0</v>
      </c>
      <c r="Q568" s="357">
        <v>0</v>
      </c>
      <c r="R568" s="357">
        <v>0</v>
      </c>
      <c r="S568" s="357">
        <v>0</v>
      </c>
      <c r="T568" s="357">
        <v>0</v>
      </c>
      <c r="U568" s="357">
        <v>0</v>
      </c>
      <c r="V568" s="357">
        <v>0</v>
      </c>
      <c r="W568" s="357">
        <v>0</v>
      </c>
      <c r="X568" s="357">
        <v>0</v>
      </c>
      <c r="Y568" s="357">
        <v>0</v>
      </c>
      <c r="Z568" s="357">
        <v>0</v>
      </c>
      <c r="AA568" s="357">
        <v>0</v>
      </c>
      <c r="AB568" s="357">
        <v>0</v>
      </c>
      <c r="AC568" s="357">
        <v>0</v>
      </c>
      <c r="AD568" s="357">
        <v>0</v>
      </c>
      <c r="AE568" s="357">
        <v>0</v>
      </c>
      <c r="AF568" s="357">
        <v>0</v>
      </c>
      <c r="AG568" s="357">
        <v>0</v>
      </c>
      <c r="AH568" s="357">
        <v>0</v>
      </c>
      <c r="AI568" s="357">
        <v>0</v>
      </c>
      <c r="AJ568" s="357">
        <v>0</v>
      </c>
      <c r="AK568" s="357">
        <v>0</v>
      </c>
      <c r="AL568" s="357">
        <v>0</v>
      </c>
      <c r="AM568" s="357">
        <v>0</v>
      </c>
      <c r="AP568" s="298">
        <v>0</v>
      </c>
      <c r="AQ568" s="298">
        <v>0</v>
      </c>
      <c r="AR568" s="298">
        <v>0</v>
      </c>
      <c r="AS568" s="298">
        <v>0</v>
      </c>
      <c r="AT568" s="298">
        <v>0</v>
      </c>
      <c r="AU568" s="298">
        <v>0</v>
      </c>
      <c r="AV568" s="298">
        <v>0</v>
      </c>
      <c r="AW568" s="298">
        <v>0</v>
      </c>
      <c r="AX568" s="298">
        <v>0</v>
      </c>
      <c r="AY568" s="298">
        <v>0</v>
      </c>
      <c r="AZ568" s="298">
        <v>0</v>
      </c>
      <c r="BA568" s="298">
        <v>0</v>
      </c>
      <c r="BB568" s="298">
        <v>0</v>
      </c>
      <c r="BC568" s="298">
        <v>0</v>
      </c>
      <c r="BD568" s="298">
        <v>0</v>
      </c>
      <c r="BE568" s="298">
        <v>0</v>
      </c>
      <c r="BF568" s="298">
        <v>0</v>
      </c>
      <c r="BG568" s="298">
        <v>0</v>
      </c>
      <c r="BH568" s="298">
        <v>0</v>
      </c>
      <c r="BI568" s="298">
        <v>0</v>
      </c>
      <c r="BJ568" s="298">
        <v>0</v>
      </c>
      <c r="BK568" s="298">
        <v>0</v>
      </c>
      <c r="BL568" s="298">
        <v>0</v>
      </c>
      <c r="BM568" s="298">
        <v>0</v>
      </c>
      <c r="BN568" s="298">
        <v>0</v>
      </c>
      <c r="BO568" s="298">
        <v>0</v>
      </c>
      <c r="BP568" s="298">
        <v>0</v>
      </c>
      <c r="BQ568" s="298">
        <v>0</v>
      </c>
      <c r="BR568" s="298">
        <v>0</v>
      </c>
      <c r="BT568" s="475"/>
      <c r="BU568" s="475"/>
      <c r="BV568" s="475"/>
      <c r="BW568" s="475"/>
      <c r="BX568" s="475"/>
      <c r="BY568" s="475"/>
      <c r="BZ568" s="475"/>
      <c r="CA568" s="475"/>
      <c r="CB568" s="475"/>
      <c r="CC568" s="475"/>
      <c r="CD568" s="475"/>
      <c r="CE568" s="475"/>
      <c r="CF568" s="475"/>
      <c r="CG568" s="475"/>
      <c r="CH568" s="475"/>
      <c r="CI568" s="475"/>
      <c r="CJ568" s="475"/>
      <c r="CK568" s="475"/>
      <c r="CL568" s="475"/>
      <c r="CM568" s="475"/>
      <c r="CN568" s="475"/>
      <c r="CO568" s="475"/>
      <c r="CP568" s="475"/>
      <c r="CQ568" s="475"/>
      <c r="CR568" s="475"/>
      <c r="CS568" s="475"/>
      <c r="CT568" s="475"/>
      <c r="CU568" s="475"/>
      <c r="CV568" s="475"/>
      <c r="CW568" s="475"/>
      <c r="CX568" s="475"/>
      <c r="CY568" s="475"/>
      <c r="CZ568" s="475"/>
    </row>
    <row r="569" spans="1:104" x14ac:dyDescent="0.25">
      <c r="A569" s="353" t="s">
        <v>522</v>
      </c>
      <c r="B569" s="353" t="s">
        <v>523</v>
      </c>
      <c r="C569" s="441">
        <f t="shared" ref="C569:H569" si="318">C81</f>
        <v>2500</v>
      </c>
      <c r="D569" s="441"/>
      <c r="E569" s="441"/>
      <c r="F569" s="441"/>
      <c r="G569" s="441"/>
      <c r="H569" s="441">
        <f t="shared" si="318"/>
        <v>0</v>
      </c>
      <c r="I569" s="470">
        <f>IFERROR(VLOOKUP(B569,Coincidence!$B$2:$E$242,4,FALSE)*IF($G569="Winter",'General Inputs'!$C$25,'General Inputs'!$C$24),IF($G569="Winter",'General Inputs'!$C$25,'General Inputs'!$C$24))</f>
        <v>0.52140604400000001</v>
      </c>
      <c r="J569" s="466">
        <f>'Nameplate by Substation'!H81</f>
        <v>9.3439387552229133E-4</v>
      </c>
      <c r="K569" s="357">
        <v>0</v>
      </c>
      <c r="L569" s="357">
        <v>0</v>
      </c>
      <c r="M569" s="357">
        <v>0</v>
      </c>
      <c r="N569" s="357">
        <v>0</v>
      </c>
      <c r="O569" s="357">
        <v>0</v>
      </c>
      <c r="P569" s="357">
        <v>0</v>
      </c>
      <c r="Q569" s="357">
        <v>0</v>
      </c>
      <c r="R569" s="357">
        <v>0</v>
      </c>
      <c r="S569" s="357">
        <v>0</v>
      </c>
      <c r="T569" s="357">
        <v>0</v>
      </c>
      <c r="U569" s="357">
        <v>0</v>
      </c>
      <c r="V569" s="357">
        <v>0</v>
      </c>
      <c r="W569" s="357">
        <v>0</v>
      </c>
      <c r="X569" s="357">
        <v>0</v>
      </c>
      <c r="Y569" s="357">
        <v>0</v>
      </c>
      <c r="Z569" s="357">
        <v>0</v>
      </c>
      <c r="AA569" s="357">
        <v>0</v>
      </c>
      <c r="AB569" s="357">
        <v>0</v>
      </c>
      <c r="AC569" s="357">
        <v>0</v>
      </c>
      <c r="AD569" s="357">
        <v>0</v>
      </c>
      <c r="AE569" s="357">
        <v>0</v>
      </c>
      <c r="AF569" s="357">
        <v>0</v>
      </c>
      <c r="AG569" s="357">
        <v>0</v>
      </c>
      <c r="AH569" s="357">
        <v>0</v>
      </c>
      <c r="AI569" s="357">
        <v>0</v>
      </c>
      <c r="AJ569" s="357">
        <v>0</v>
      </c>
      <c r="AK569" s="357">
        <v>0</v>
      </c>
      <c r="AL569" s="357">
        <v>0</v>
      </c>
      <c r="AM569" s="357">
        <v>0</v>
      </c>
      <c r="AP569" s="298">
        <v>0</v>
      </c>
      <c r="AQ569" s="298">
        <v>0</v>
      </c>
      <c r="AR569" s="298">
        <v>0</v>
      </c>
      <c r="AS569" s="298">
        <v>0</v>
      </c>
      <c r="AT569" s="298">
        <v>0</v>
      </c>
      <c r="AU569" s="298">
        <v>0</v>
      </c>
      <c r="AV569" s="298">
        <v>0</v>
      </c>
      <c r="AW569" s="298">
        <v>0</v>
      </c>
      <c r="AX569" s="298">
        <v>0</v>
      </c>
      <c r="AY569" s="298">
        <v>0</v>
      </c>
      <c r="AZ569" s="298">
        <v>0</v>
      </c>
      <c r="BA569" s="298">
        <v>0</v>
      </c>
      <c r="BB569" s="298">
        <v>0</v>
      </c>
      <c r="BC569" s="298">
        <v>0</v>
      </c>
      <c r="BD569" s="298">
        <v>0</v>
      </c>
      <c r="BE569" s="298">
        <v>0</v>
      </c>
      <c r="BF569" s="298">
        <v>0</v>
      </c>
      <c r="BG569" s="298">
        <v>0</v>
      </c>
      <c r="BH569" s="298">
        <v>0</v>
      </c>
      <c r="BI569" s="298">
        <v>0</v>
      </c>
      <c r="BJ569" s="298">
        <v>0</v>
      </c>
      <c r="BK569" s="298">
        <v>0</v>
      </c>
      <c r="BL569" s="298">
        <v>0</v>
      </c>
      <c r="BM569" s="298">
        <v>0</v>
      </c>
      <c r="BN569" s="298">
        <v>0</v>
      </c>
      <c r="BO569" s="298">
        <v>0</v>
      </c>
      <c r="BP569" s="298">
        <v>0</v>
      </c>
      <c r="BQ569" s="298">
        <v>0</v>
      </c>
      <c r="BR569" s="298">
        <v>0</v>
      </c>
      <c r="BT569" s="475"/>
      <c r="BU569" s="475"/>
      <c r="BV569" s="475"/>
      <c r="BW569" s="475"/>
      <c r="BX569" s="475"/>
      <c r="BY569" s="475"/>
      <c r="BZ569" s="475"/>
      <c r="CA569" s="475"/>
      <c r="CB569" s="475"/>
      <c r="CC569" s="475"/>
      <c r="CD569" s="475"/>
      <c r="CE569" s="475"/>
      <c r="CF569" s="475"/>
      <c r="CG569" s="475"/>
      <c r="CH569" s="475"/>
      <c r="CI569" s="475"/>
      <c r="CJ569" s="475"/>
      <c r="CK569" s="475"/>
      <c r="CL569" s="475"/>
      <c r="CM569" s="475"/>
      <c r="CN569" s="475"/>
      <c r="CO569" s="475"/>
      <c r="CP569" s="475"/>
      <c r="CQ569" s="475"/>
      <c r="CR569" s="475"/>
      <c r="CS569" s="475"/>
      <c r="CT569" s="475"/>
      <c r="CU569" s="475"/>
      <c r="CV569" s="475"/>
      <c r="CW569" s="475"/>
      <c r="CX569" s="475"/>
      <c r="CY569" s="475"/>
      <c r="CZ569" s="475"/>
    </row>
    <row r="570" spans="1:104" x14ac:dyDescent="0.25">
      <c r="A570" s="353" t="s">
        <v>516</v>
      </c>
      <c r="B570" s="353" t="s">
        <v>517</v>
      </c>
      <c r="C570" s="441">
        <f t="shared" ref="C570:H570" si="319">C82</f>
        <v>2500</v>
      </c>
      <c r="D570" s="441"/>
      <c r="E570" s="441"/>
      <c r="F570" s="441"/>
      <c r="G570" s="441"/>
      <c r="H570" s="441">
        <f t="shared" si="319"/>
        <v>0</v>
      </c>
      <c r="I570" s="470">
        <f>IFERROR(VLOOKUP(B570,Coincidence!$B$2:$E$242,4,FALSE)*IF($G570="Winter",'General Inputs'!$C$25,'General Inputs'!$C$24),IF($G570="Winter",'General Inputs'!$C$25,'General Inputs'!$C$24))</f>
        <v>0.52140604400000001</v>
      </c>
      <c r="J570" s="466">
        <f>'Nameplate by Substation'!H82</f>
        <v>4.3507129552884839E-4</v>
      </c>
      <c r="K570" s="357">
        <v>2.7560185265055579</v>
      </c>
      <c r="L570" s="357">
        <v>3.8692785116357888</v>
      </c>
      <c r="M570" s="357">
        <v>5.2324612247222575</v>
      </c>
      <c r="N570" s="357">
        <v>6.8343579398064422</v>
      </c>
      <c r="O570" s="357">
        <v>8.6371175972562391</v>
      </c>
      <c r="P570" s="357">
        <v>10.697762642461733</v>
      </c>
      <c r="Q570" s="357">
        <v>13.02716977951469</v>
      </c>
      <c r="R570" s="357">
        <v>15.724919594910737</v>
      </c>
      <c r="S570" s="357">
        <v>18.949882281256844</v>
      </c>
      <c r="T570" s="357">
        <v>22.532225380170459</v>
      </c>
      <c r="U570" s="357">
        <v>26.516455653736241</v>
      </c>
      <c r="V570" s="357">
        <v>30.42080539833502</v>
      </c>
      <c r="W570" s="357">
        <v>33.670531531551148</v>
      </c>
      <c r="X570" s="357">
        <v>36.601353486620624</v>
      </c>
      <c r="Y570" s="357">
        <v>39.418704551126709</v>
      </c>
      <c r="Z570" s="357">
        <v>41.933832241664966</v>
      </c>
      <c r="AA570" s="357">
        <v>44.012260805100098</v>
      </c>
      <c r="AB570" s="357">
        <v>45.700013599841036</v>
      </c>
      <c r="AC570" s="357">
        <v>46.940661209412653</v>
      </c>
      <c r="AD570" s="357">
        <v>47.907120267382169</v>
      </c>
      <c r="AE570" s="357">
        <v>48.76574975993438</v>
      </c>
      <c r="AF570" s="357">
        <v>49.475785232018588</v>
      </c>
      <c r="AG570" s="357">
        <v>50.031893092484609</v>
      </c>
      <c r="AH570" s="357">
        <v>50.494149897428358</v>
      </c>
      <c r="AI570" s="357">
        <v>50.926944284697669</v>
      </c>
      <c r="AJ570" s="357">
        <v>51.310509611098382</v>
      </c>
      <c r="AK570" s="357">
        <v>51.618029296875662</v>
      </c>
      <c r="AL570" s="357">
        <v>51.935249262222598</v>
      </c>
      <c r="AM570" s="357">
        <v>52.334305216621061</v>
      </c>
      <c r="AP570" s="298">
        <v>2.7560185265055579</v>
      </c>
      <c r="AQ570" s="298">
        <v>3.8692785116357888</v>
      </c>
      <c r="AR570" s="298">
        <v>5.2324612247222575</v>
      </c>
      <c r="AS570" s="298">
        <v>6.8343579398064422</v>
      </c>
      <c r="AT570" s="298">
        <v>8.6371175972562391</v>
      </c>
      <c r="AU570" s="298">
        <v>10.697762642461733</v>
      </c>
      <c r="AV570" s="298">
        <v>13.02716977951469</v>
      </c>
      <c r="AW570" s="298">
        <v>15.724919594910737</v>
      </c>
      <c r="AX570" s="298">
        <v>18.949882281256844</v>
      </c>
      <c r="AY570" s="298">
        <v>22.532225380170459</v>
      </c>
      <c r="AZ570" s="298">
        <v>26.516455653736241</v>
      </c>
      <c r="BA570" s="298">
        <v>30.42080539833502</v>
      </c>
      <c r="BB570" s="298">
        <v>33.670531531551148</v>
      </c>
      <c r="BC570" s="298">
        <v>36.601353486620624</v>
      </c>
      <c r="BD570" s="298">
        <v>39.418704551126709</v>
      </c>
      <c r="BE570" s="298">
        <v>41.933832241664966</v>
      </c>
      <c r="BF570" s="298">
        <v>44.012260805100098</v>
      </c>
      <c r="BG570" s="298">
        <v>45.700013599841036</v>
      </c>
      <c r="BH570" s="298">
        <v>46.940661209412653</v>
      </c>
      <c r="BI570" s="298">
        <v>47.907120267382169</v>
      </c>
      <c r="BJ570" s="298">
        <v>48.76574975993438</v>
      </c>
      <c r="BK570" s="298">
        <v>49.475785232018588</v>
      </c>
      <c r="BL570" s="298">
        <v>50.031893092484609</v>
      </c>
      <c r="BM570" s="298">
        <v>50.494149897428358</v>
      </c>
      <c r="BN570" s="298">
        <v>50.926944284697669</v>
      </c>
      <c r="BO570" s="298">
        <v>51.310509611098382</v>
      </c>
      <c r="BP570" s="298">
        <v>51.618029296875662</v>
      </c>
      <c r="BQ570" s="298">
        <v>51.935249262222598</v>
      </c>
      <c r="BR570" s="298">
        <v>52.334305216621061</v>
      </c>
      <c r="BT570" s="475"/>
      <c r="BU570" s="475"/>
      <c r="BV570" s="475"/>
      <c r="BW570" s="475"/>
      <c r="BX570" s="475"/>
      <c r="BY570" s="475"/>
      <c r="BZ570" s="475"/>
      <c r="CA570" s="475"/>
      <c r="CB570" s="475"/>
      <c r="CC570" s="475"/>
      <c r="CD570" s="475"/>
      <c r="CE570" s="475"/>
      <c r="CF570" s="475"/>
      <c r="CG570" s="475"/>
      <c r="CH570" s="475"/>
      <c r="CI570" s="475"/>
      <c r="CJ570" s="475"/>
      <c r="CK570" s="475"/>
      <c r="CL570" s="475"/>
      <c r="CM570" s="475"/>
      <c r="CN570" s="475"/>
      <c r="CO570" s="475"/>
      <c r="CP570" s="475"/>
      <c r="CQ570" s="475"/>
      <c r="CR570" s="475"/>
      <c r="CS570" s="475"/>
      <c r="CT570" s="475"/>
      <c r="CU570" s="475"/>
      <c r="CV570" s="475"/>
      <c r="CW570" s="475"/>
      <c r="CX570" s="475"/>
      <c r="CY570" s="475"/>
      <c r="CZ570" s="475"/>
    </row>
    <row r="571" spans="1:104" x14ac:dyDescent="0.25">
      <c r="A571" s="353" t="s">
        <v>535</v>
      </c>
      <c r="B571" s="353" t="s">
        <v>535</v>
      </c>
      <c r="C571" s="441">
        <f t="shared" ref="C571:H571" si="320">C83</f>
        <v>4992</v>
      </c>
      <c r="D571" s="441"/>
      <c r="E571" s="441"/>
      <c r="F571" s="441"/>
      <c r="G571" s="441"/>
      <c r="H571" s="441">
        <f t="shared" si="320"/>
        <v>0</v>
      </c>
      <c r="I571" s="470">
        <f>IFERROR(VLOOKUP(B571,Coincidence!$B$2:$E$242,4,FALSE)*IF($G571="Winter",'General Inputs'!$C$25,'General Inputs'!$C$24),IF($G571="Winter",'General Inputs'!$C$25,'General Inputs'!$C$24))</f>
        <v>0.52140604400000001</v>
      </c>
      <c r="J571" s="466">
        <f>'Nameplate by Substation'!H83</f>
        <v>9.7089833125688638E-4</v>
      </c>
      <c r="K571" s="357">
        <v>0</v>
      </c>
      <c r="L571" s="357">
        <v>0</v>
      </c>
      <c r="M571" s="357">
        <v>0</v>
      </c>
      <c r="N571" s="357">
        <v>0</v>
      </c>
      <c r="O571" s="357">
        <v>0</v>
      </c>
      <c r="P571" s="357">
        <v>0</v>
      </c>
      <c r="Q571" s="357">
        <v>0</v>
      </c>
      <c r="R571" s="357">
        <v>0</v>
      </c>
      <c r="S571" s="357">
        <v>0</v>
      </c>
      <c r="T571" s="357">
        <v>0</v>
      </c>
      <c r="U571" s="357">
        <v>0</v>
      </c>
      <c r="V571" s="357">
        <v>0</v>
      </c>
      <c r="W571" s="357">
        <v>0</v>
      </c>
      <c r="X571" s="357">
        <v>0</v>
      </c>
      <c r="Y571" s="357">
        <v>0</v>
      </c>
      <c r="Z571" s="357">
        <v>0</v>
      </c>
      <c r="AA571" s="357">
        <v>0</v>
      </c>
      <c r="AB571" s="357">
        <v>0</v>
      </c>
      <c r="AC571" s="357">
        <v>0</v>
      </c>
      <c r="AD571" s="357">
        <v>0</v>
      </c>
      <c r="AE571" s="357">
        <v>0</v>
      </c>
      <c r="AF571" s="357">
        <v>0</v>
      </c>
      <c r="AG571" s="357">
        <v>0</v>
      </c>
      <c r="AH571" s="357">
        <v>0</v>
      </c>
      <c r="AI571" s="357">
        <v>0</v>
      </c>
      <c r="AJ571" s="357">
        <v>0</v>
      </c>
      <c r="AK571" s="357">
        <v>0</v>
      </c>
      <c r="AL571" s="357">
        <v>0</v>
      </c>
      <c r="AM571" s="357">
        <v>0</v>
      </c>
      <c r="AP571" s="298">
        <v>0</v>
      </c>
      <c r="AQ571" s="298">
        <v>0</v>
      </c>
      <c r="AR571" s="298">
        <v>0</v>
      </c>
      <c r="AS571" s="298">
        <v>0</v>
      </c>
      <c r="AT571" s="298">
        <v>0</v>
      </c>
      <c r="AU571" s="298">
        <v>0</v>
      </c>
      <c r="AV571" s="298">
        <v>0</v>
      </c>
      <c r="AW571" s="298">
        <v>0</v>
      </c>
      <c r="AX571" s="298">
        <v>0</v>
      </c>
      <c r="AY571" s="298">
        <v>0</v>
      </c>
      <c r="AZ571" s="298">
        <v>0</v>
      </c>
      <c r="BA571" s="298">
        <v>0</v>
      </c>
      <c r="BB571" s="298">
        <v>0</v>
      </c>
      <c r="BC571" s="298">
        <v>0</v>
      </c>
      <c r="BD571" s="298">
        <v>0</v>
      </c>
      <c r="BE571" s="298">
        <v>0</v>
      </c>
      <c r="BF571" s="298">
        <v>0</v>
      </c>
      <c r="BG571" s="298">
        <v>0</v>
      </c>
      <c r="BH571" s="298">
        <v>0</v>
      </c>
      <c r="BI571" s="298">
        <v>0</v>
      </c>
      <c r="BJ571" s="298">
        <v>0</v>
      </c>
      <c r="BK571" s="298">
        <v>0</v>
      </c>
      <c r="BL571" s="298">
        <v>0</v>
      </c>
      <c r="BM571" s="298">
        <v>0</v>
      </c>
      <c r="BN571" s="298">
        <v>0</v>
      </c>
      <c r="BO571" s="298">
        <v>0</v>
      </c>
      <c r="BP571" s="298">
        <v>0</v>
      </c>
      <c r="BQ571" s="298">
        <v>0</v>
      </c>
      <c r="BR571" s="298">
        <v>0</v>
      </c>
      <c r="BT571" s="475"/>
      <c r="BU571" s="475"/>
      <c r="BV571" s="475"/>
      <c r="BW571" s="475"/>
      <c r="BX571" s="475"/>
      <c r="BY571" s="475"/>
      <c r="BZ571" s="475"/>
      <c r="CA571" s="475"/>
      <c r="CB571" s="475"/>
      <c r="CC571" s="475"/>
      <c r="CD571" s="475"/>
      <c r="CE571" s="475"/>
      <c r="CF571" s="475"/>
      <c r="CG571" s="475"/>
      <c r="CH571" s="475"/>
      <c r="CI571" s="475"/>
      <c r="CJ571" s="475"/>
      <c r="CK571" s="475"/>
      <c r="CL571" s="475"/>
      <c r="CM571" s="475"/>
      <c r="CN571" s="475"/>
      <c r="CO571" s="475"/>
      <c r="CP571" s="475"/>
      <c r="CQ571" s="475"/>
      <c r="CR571" s="475"/>
      <c r="CS571" s="475"/>
      <c r="CT571" s="475"/>
      <c r="CU571" s="475"/>
      <c r="CV571" s="475"/>
      <c r="CW571" s="475"/>
      <c r="CX571" s="475"/>
      <c r="CY571" s="475"/>
      <c r="CZ571" s="475"/>
    </row>
    <row r="572" spans="1:104" x14ac:dyDescent="0.25">
      <c r="A572" s="353" t="s">
        <v>424</v>
      </c>
      <c r="B572" s="353" t="s">
        <v>424</v>
      </c>
      <c r="C572" s="441">
        <f t="shared" ref="C572:H572" si="321">C84</f>
        <v>1002</v>
      </c>
      <c r="D572" s="441"/>
      <c r="E572" s="441"/>
      <c r="F572" s="441"/>
      <c r="G572" s="441"/>
      <c r="H572" s="441">
        <f t="shared" si="321"/>
        <v>0</v>
      </c>
      <c r="I572" s="470">
        <f>IFERROR(VLOOKUP(B572,Coincidence!$B$2:$E$242,4,FALSE)*IF($G572="Winter",'General Inputs'!$C$25,'General Inputs'!$C$24),IF($G572="Winter",'General Inputs'!$C$25,'General Inputs'!$C$24))</f>
        <v>0.52140604400000001</v>
      </c>
      <c r="J572" s="466">
        <f>'Nameplate by Substation'!H84</f>
        <v>1.511301759149428E-3</v>
      </c>
      <c r="K572" s="357">
        <v>0</v>
      </c>
      <c r="L572" s="357">
        <v>0</v>
      </c>
      <c r="M572" s="357">
        <v>0</v>
      </c>
      <c r="N572" s="357">
        <v>0</v>
      </c>
      <c r="O572" s="357">
        <v>0</v>
      </c>
      <c r="P572" s="357">
        <v>0</v>
      </c>
      <c r="Q572" s="357">
        <v>0</v>
      </c>
      <c r="R572" s="357">
        <v>0</v>
      </c>
      <c r="S572" s="357">
        <v>0</v>
      </c>
      <c r="T572" s="357">
        <v>0</v>
      </c>
      <c r="U572" s="357">
        <v>0</v>
      </c>
      <c r="V572" s="357">
        <v>0</v>
      </c>
      <c r="W572" s="357">
        <v>0</v>
      </c>
      <c r="X572" s="357">
        <v>0</v>
      </c>
      <c r="Y572" s="357">
        <v>0</v>
      </c>
      <c r="Z572" s="357">
        <v>0</v>
      </c>
      <c r="AA572" s="357">
        <v>0</v>
      </c>
      <c r="AB572" s="357">
        <v>0</v>
      </c>
      <c r="AC572" s="357">
        <v>0</v>
      </c>
      <c r="AD572" s="357">
        <v>0</v>
      </c>
      <c r="AE572" s="357">
        <v>0</v>
      </c>
      <c r="AF572" s="357">
        <v>0</v>
      </c>
      <c r="AG572" s="357">
        <v>0</v>
      </c>
      <c r="AH572" s="357">
        <v>0</v>
      </c>
      <c r="AI572" s="357">
        <v>0</v>
      </c>
      <c r="AJ572" s="357">
        <v>0</v>
      </c>
      <c r="AK572" s="357">
        <v>0</v>
      </c>
      <c r="AL572" s="357">
        <v>0</v>
      </c>
      <c r="AM572" s="357">
        <v>0</v>
      </c>
      <c r="AP572" s="298">
        <v>0</v>
      </c>
      <c r="AQ572" s="298">
        <v>0</v>
      </c>
      <c r="AR572" s="298">
        <v>0</v>
      </c>
      <c r="AS572" s="298">
        <v>0</v>
      </c>
      <c r="AT572" s="298">
        <v>0</v>
      </c>
      <c r="AU572" s="298">
        <v>0</v>
      </c>
      <c r="AV572" s="298">
        <v>0</v>
      </c>
      <c r="AW572" s="298">
        <v>0</v>
      </c>
      <c r="AX572" s="298">
        <v>0</v>
      </c>
      <c r="AY572" s="298">
        <v>0</v>
      </c>
      <c r="AZ572" s="298">
        <v>0</v>
      </c>
      <c r="BA572" s="298">
        <v>0</v>
      </c>
      <c r="BB572" s="298">
        <v>0</v>
      </c>
      <c r="BC572" s="298">
        <v>0</v>
      </c>
      <c r="BD572" s="298">
        <v>0</v>
      </c>
      <c r="BE572" s="298">
        <v>0</v>
      </c>
      <c r="BF572" s="298">
        <v>0</v>
      </c>
      <c r="BG572" s="298">
        <v>0</v>
      </c>
      <c r="BH572" s="298">
        <v>0</v>
      </c>
      <c r="BI572" s="298">
        <v>0</v>
      </c>
      <c r="BJ572" s="298">
        <v>0</v>
      </c>
      <c r="BK572" s="298">
        <v>0</v>
      </c>
      <c r="BL572" s="298">
        <v>0</v>
      </c>
      <c r="BM572" s="298">
        <v>0</v>
      </c>
      <c r="BN572" s="298">
        <v>0</v>
      </c>
      <c r="BO572" s="298">
        <v>0</v>
      </c>
      <c r="BP572" s="298">
        <v>0</v>
      </c>
      <c r="BQ572" s="298">
        <v>0</v>
      </c>
      <c r="BR572" s="298">
        <v>0</v>
      </c>
      <c r="BT572" s="475"/>
      <c r="BU572" s="475"/>
      <c r="BV572" s="475"/>
      <c r="BW572" s="475"/>
      <c r="BX572" s="475"/>
      <c r="BY572" s="475"/>
      <c r="BZ572" s="475"/>
      <c r="CA572" s="475"/>
      <c r="CB572" s="475"/>
      <c r="CC572" s="475"/>
      <c r="CD572" s="475"/>
      <c r="CE572" s="475"/>
      <c r="CF572" s="475"/>
      <c r="CG572" s="475"/>
      <c r="CH572" s="475"/>
      <c r="CI572" s="475"/>
      <c r="CJ572" s="475"/>
      <c r="CK572" s="475"/>
      <c r="CL572" s="475"/>
      <c r="CM572" s="475"/>
      <c r="CN572" s="475"/>
      <c r="CO572" s="475"/>
      <c r="CP572" s="475"/>
      <c r="CQ572" s="475"/>
      <c r="CR572" s="475"/>
      <c r="CS572" s="475"/>
      <c r="CT572" s="475"/>
      <c r="CU572" s="475"/>
      <c r="CV572" s="475"/>
      <c r="CW572" s="475"/>
      <c r="CX572" s="475"/>
      <c r="CY572" s="475"/>
      <c r="CZ572" s="475"/>
    </row>
    <row r="573" spans="1:104" x14ac:dyDescent="0.25">
      <c r="A573" s="353" t="s">
        <v>438</v>
      </c>
      <c r="B573" s="353" t="s">
        <v>438</v>
      </c>
      <c r="C573" s="441">
        <f t="shared" ref="C573:H573" si="322">C85</f>
        <v>2500</v>
      </c>
      <c r="D573" s="441"/>
      <c r="E573" s="441"/>
      <c r="F573" s="441"/>
      <c r="G573" s="441"/>
      <c r="H573" s="441">
        <f t="shared" si="322"/>
        <v>0</v>
      </c>
      <c r="I573" s="470">
        <f>IFERROR(VLOOKUP(B573,Coincidence!$B$2:$E$242,4,FALSE)*IF($G573="Winter",'General Inputs'!$C$25,'General Inputs'!$C$24),IF($G573="Winter",'General Inputs'!$C$25,'General Inputs'!$C$24))</f>
        <v>0.52140604400000001</v>
      </c>
      <c r="J573" s="466">
        <f>'Nameplate by Substation'!H85</f>
        <v>5.705621707503454E-5</v>
      </c>
      <c r="K573" s="357">
        <v>0.36143039756271689</v>
      </c>
      <c r="L573" s="357">
        <v>0.507425787342065</v>
      </c>
      <c r="M573" s="357">
        <v>0.68619659936783528</v>
      </c>
      <c r="N573" s="357">
        <v>0.89627289639526719</v>
      </c>
      <c r="O573" s="357">
        <v>1.1326908063025187</v>
      </c>
      <c r="P573" s="357">
        <v>1.4029283793672374</v>
      </c>
      <c r="Q573" s="357">
        <v>1.7084120107483278</v>
      </c>
      <c r="R573" s="357">
        <v>2.0622009199758846</v>
      </c>
      <c r="S573" s="357">
        <v>2.4851296973556578</v>
      </c>
      <c r="T573" s="357">
        <v>2.9549261366735315</v>
      </c>
      <c r="U573" s="357">
        <v>3.4774269536699038</v>
      </c>
      <c r="V573" s="357">
        <v>3.9894520604834893</v>
      </c>
      <c r="W573" s="357">
        <v>4.4156283713472284</v>
      </c>
      <c r="X573" s="357">
        <v>4.7999828792065813</v>
      </c>
      <c r="Y573" s="357">
        <v>5.1694565621753528</v>
      </c>
      <c r="Z573" s="357">
        <v>5.4992959998894548</v>
      </c>
      <c r="AA573" s="357">
        <v>5.7718657430763924</v>
      </c>
      <c r="AB573" s="357">
        <v>5.9932013972906795</v>
      </c>
      <c r="AC573" s="357">
        <v>6.1559026833851735</v>
      </c>
      <c r="AD573" s="357">
        <v>6.2826462731653576</v>
      </c>
      <c r="AE573" s="357">
        <v>6.3952488539780887</v>
      </c>
      <c r="AF573" s="357">
        <v>6.4883644845484003</v>
      </c>
      <c r="AG573" s="357">
        <v>6.5612937058736396</v>
      </c>
      <c r="AH573" s="357">
        <v>6.6219150911002211</v>
      </c>
      <c r="AI573" s="357">
        <v>6.6786727093634033</v>
      </c>
      <c r="AJ573" s="357">
        <v>6.7289743191236466</v>
      </c>
      <c r="AK573" s="357">
        <v>6.7693031344853383</v>
      </c>
      <c r="AL573" s="357">
        <v>6.8109040660783284</v>
      </c>
      <c r="AM573" s="357">
        <v>6.8632371512375512</v>
      </c>
      <c r="AP573" s="298">
        <v>0.36143039756271689</v>
      </c>
      <c r="AQ573" s="298">
        <v>0.507425787342065</v>
      </c>
      <c r="AR573" s="298">
        <v>0.68619659936783528</v>
      </c>
      <c r="AS573" s="298">
        <v>0.89627289639526719</v>
      </c>
      <c r="AT573" s="298">
        <v>1.1326908063025187</v>
      </c>
      <c r="AU573" s="298">
        <v>1.4029283793672374</v>
      </c>
      <c r="AV573" s="298">
        <v>1.7084120107483278</v>
      </c>
      <c r="AW573" s="298">
        <v>2.0622009199758846</v>
      </c>
      <c r="AX573" s="298">
        <v>2.4851296973556578</v>
      </c>
      <c r="AY573" s="298">
        <v>2.9549261366735315</v>
      </c>
      <c r="AZ573" s="298">
        <v>3.4774269536699038</v>
      </c>
      <c r="BA573" s="298">
        <v>3.9894520604834893</v>
      </c>
      <c r="BB573" s="298">
        <v>4.4156283713472284</v>
      </c>
      <c r="BC573" s="298">
        <v>4.7999828792065813</v>
      </c>
      <c r="BD573" s="298">
        <v>5.1694565621753528</v>
      </c>
      <c r="BE573" s="298">
        <v>5.4992959998894548</v>
      </c>
      <c r="BF573" s="298">
        <v>5.7718657430763924</v>
      </c>
      <c r="BG573" s="298">
        <v>5.9932013972906795</v>
      </c>
      <c r="BH573" s="298">
        <v>6.1559026833851735</v>
      </c>
      <c r="BI573" s="298">
        <v>6.2826462731653576</v>
      </c>
      <c r="BJ573" s="298">
        <v>6.3952488539780887</v>
      </c>
      <c r="BK573" s="298">
        <v>6.4883644845484003</v>
      </c>
      <c r="BL573" s="298">
        <v>6.5612937058736396</v>
      </c>
      <c r="BM573" s="298">
        <v>6.6219150911002211</v>
      </c>
      <c r="BN573" s="298">
        <v>6.6786727093634033</v>
      </c>
      <c r="BO573" s="298">
        <v>6.7289743191236466</v>
      </c>
      <c r="BP573" s="298">
        <v>6.7693031344853383</v>
      </c>
      <c r="BQ573" s="298">
        <v>6.8109040660783284</v>
      </c>
      <c r="BR573" s="298">
        <v>6.8632371512375512</v>
      </c>
      <c r="BT573" s="475"/>
      <c r="BU573" s="475"/>
      <c r="BV573" s="475"/>
      <c r="BW573" s="475"/>
      <c r="BX573" s="475"/>
      <c r="BY573" s="475"/>
      <c r="BZ573" s="475"/>
      <c r="CA573" s="475"/>
      <c r="CB573" s="475"/>
      <c r="CC573" s="475"/>
      <c r="CD573" s="475"/>
      <c r="CE573" s="475"/>
      <c r="CF573" s="475"/>
      <c r="CG573" s="475"/>
      <c r="CH573" s="475"/>
      <c r="CI573" s="475"/>
      <c r="CJ573" s="475"/>
      <c r="CK573" s="475"/>
      <c r="CL573" s="475"/>
      <c r="CM573" s="475"/>
      <c r="CN573" s="475"/>
      <c r="CO573" s="475"/>
      <c r="CP573" s="475"/>
      <c r="CQ573" s="475"/>
      <c r="CR573" s="475"/>
      <c r="CS573" s="475"/>
      <c r="CT573" s="475"/>
      <c r="CU573" s="475"/>
      <c r="CV573" s="475"/>
      <c r="CW573" s="475"/>
      <c r="CX573" s="475"/>
      <c r="CY573" s="475"/>
      <c r="CZ573" s="475"/>
    </row>
    <row r="574" spans="1:104" x14ac:dyDescent="0.25">
      <c r="A574" s="353" t="s">
        <v>452</v>
      </c>
      <c r="B574" s="353" t="s">
        <v>453</v>
      </c>
      <c r="C574" s="441">
        <f t="shared" ref="C574:H574" si="323">C86</f>
        <v>6250</v>
      </c>
      <c r="D574" s="441"/>
      <c r="E574" s="441"/>
      <c r="F574" s="441"/>
      <c r="G574" s="441"/>
      <c r="H574" s="441">
        <f t="shared" si="323"/>
        <v>0</v>
      </c>
      <c r="I574" s="470">
        <f>IFERROR(VLOOKUP(B574,Coincidence!$B$2:$E$242,4,FALSE)*IF($G574="Winter",'General Inputs'!$C$25,'General Inputs'!$C$24),IF($G574="Winter",'General Inputs'!$C$25,'General Inputs'!$C$24))</f>
        <v>0.52140604400000001</v>
      </c>
      <c r="J574" s="466">
        <f>'Nameplate by Substation'!H86</f>
        <v>1.5078090941541014E-2</v>
      </c>
      <c r="K574" s="357">
        <v>95.514225843628978</v>
      </c>
      <c r="L574" s="357">
        <v>134.09602949254196</v>
      </c>
      <c r="M574" s="357">
        <v>181.33930462718359</v>
      </c>
      <c r="N574" s="357">
        <v>236.85559493917825</v>
      </c>
      <c r="O574" s="357">
        <v>299.33311147523978</v>
      </c>
      <c r="P574" s="357">
        <v>308.89700885395587</v>
      </c>
      <c r="Q574" s="357">
        <v>306.91513600878864</v>
      </c>
      <c r="R574" s="357">
        <v>304.9459787933032</v>
      </c>
      <c r="S574" s="357">
        <v>302.98945562444618</v>
      </c>
      <c r="T574" s="357">
        <v>301.04548544259831</v>
      </c>
      <c r="U574" s="357">
        <v>299.11398770821597</v>
      </c>
      <c r="V574" s="357">
        <v>297.19488239849483</v>
      </c>
      <c r="W574" s="357">
        <v>295.28809000405397</v>
      </c>
      <c r="X574" s="357">
        <v>293.39353152564206</v>
      </c>
      <c r="Y574" s="357">
        <v>291.51112847086438</v>
      </c>
      <c r="Z574" s="357">
        <v>289.64080285093053</v>
      </c>
      <c r="AA574" s="357">
        <v>287.78247717742391</v>
      </c>
      <c r="AB574" s="357">
        <v>285.93607445909083</v>
      </c>
      <c r="AC574" s="357">
        <v>284.10151819865092</v>
      </c>
      <c r="AD574" s="357">
        <v>282.27873238962775</v>
      </c>
      <c r="AE574" s="357">
        <v>280.46764151319991</v>
      </c>
      <c r="AF574" s="357">
        <v>278.66817053507236</v>
      </c>
      <c r="AG574" s="357">
        <v>276.88024490236734</v>
      </c>
      <c r="AH574" s="357">
        <v>275.10379054053601</v>
      </c>
      <c r="AI574" s="357">
        <v>273.33873385028932</v>
      </c>
      <c r="AJ574" s="357">
        <v>271.58500170454874</v>
      </c>
      <c r="AK574" s="357">
        <v>269.84252144541671</v>
      </c>
      <c r="AL574" s="357">
        <v>268.11122088116622</v>
      </c>
      <c r="AM574" s="357">
        <v>266.39102828325008</v>
      </c>
      <c r="AP574" s="298">
        <v>95.514225843628978</v>
      </c>
      <c r="AQ574" s="298">
        <v>134.09602949254196</v>
      </c>
      <c r="AR574" s="298">
        <v>181.33930462718359</v>
      </c>
      <c r="AS574" s="298">
        <v>236.85559493917825</v>
      </c>
      <c r="AT574" s="298">
        <v>299.33311147523978</v>
      </c>
      <c r="AU574" s="298">
        <v>370.74805819581502</v>
      </c>
      <c r="AV574" s="298">
        <v>451.47738466095353</v>
      </c>
      <c r="AW574" s="298">
        <v>544.97221521423683</v>
      </c>
      <c r="AX574" s="298">
        <v>656.73845023715546</v>
      </c>
      <c r="AY574" s="298">
        <v>780.89027451129868</v>
      </c>
      <c r="AZ574" s="298">
        <v>918.97014099350895</v>
      </c>
      <c r="BA574" s="298">
        <v>1054.2816201042685</v>
      </c>
      <c r="BB574" s="298">
        <v>1166.9060719476702</v>
      </c>
      <c r="BC574" s="298">
        <v>1268.4783899243969</v>
      </c>
      <c r="BD574" s="298">
        <v>1366.1181928749304</v>
      </c>
      <c r="BE574" s="298">
        <v>1453.2839618816545</v>
      </c>
      <c r="BF574" s="298">
        <v>1525.3152248425395</v>
      </c>
      <c r="BG574" s="298">
        <v>1583.806994783396</v>
      </c>
      <c r="BH574" s="298">
        <v>1626.8036201084194</v>
      </c>
      <c r="BI574" s="298">
        <v>1660.2978030552099</v>
      </c>
      <c r="BJ574" s="298">
        <v>1690.0549801129482</v>
      </c>
      <c r="BK574" s="298">
        <v>1714.6623939548385</v>
      </c>
      <c r="BL574" s="298">
        <v>1733.9352004570926</v>
      </c>
      <c r="BM574" s="298">
        <v>1749.9554486667928</v>
      </c>
      <c r="BN574" s="298">
        <v>1764.9546297143561</v>
      </c>
      <c r="BO574" s="298">
        <v>1778.2476989950167</v>
      </c>
      <c r="BP574" s="298">
        <v>1788.9052850874934</v>
      </c>
      <c r="BQ574" s="298">
        <v>1799.8990498684113</v>
      </c>
      <c r="BR574" s="298">
        <v>1813.7289716146156</v>
      </c>
      <c r="BT574" s="475"/>
      <c r="BU574" s="475"/>
      <c r="BV574" s="475"/>
      <c r="BW574" s="475"/>
      <c r="BX574" s="475"/>
      <c r="BY574" s="475"/>
      <c r="BZ574" s="475"/>
      <c r="CA574" s="475"/>
      <c r="CB574" s="475"/>
      <c r="CC574" s="475"/>
      <c r="CD574" s="475"/>
      <c r="CE574" s="475"/>
      <c r="CF574" s="475"/>
      <c r="CG574" s="475"/>
      <c r="CH574" s="475"/>
      <c r="CI574" s="475"/>
      <c r="CJ574" s="475"/>
      <c r="CK574" s="475"/>
      <c r="CL574" s="475"/>
      <c r="CM574" s="475"/>
      <c r="CN574" s="475"/>
      <c r="CO574" s="475"/>
      <c r="CP574" s="475"/>
      <c r="CQ574" s="475"/>
      <c r="CR574" s="475"/>
      <c r="CS574" s="475"/>
      <c r="CT574" s="475"/>
      <c r="CU574" s="475"/>
      <c r="CV574" s="475"/>
      <c r="CW574" s="475"/>
      <c r="CX574" s="475"/>
      <c r="CY574" s="475"/>
      <c r="CZ574" s="475"/>
    </row>
    <row r="575" spans="1:104" x14ac:dyDescent="0.25">
      <c r="A575" s="353" t="s">
        <v>538</v>
      </c>
      <c r="B575" s="353" t="s">
        <v>538</v>
      </c>
      <c r="C575" s="441">
        <f t="shared" ref="C575:H575" si="324">C87</f>
        <v>2500</v>
      </c>
      <c r="D575" s="441"/>
      <c r="E575" s="441"/>
      <c r="F575" s="441"/>
      <c r="G575" s="441"/>
      <c r="H575" s="441">
        <f t="shared" si="324"/>
        <v>0</v>
      </c>
      <c r="I575" s="470">
        <f>IFERROR(VLOOKUP(B575,Coincidence!$B$2:$E$242,4,FALSE)*IF($G575="Winter",'General Inputs'!$C$25,'General Inputs'!$C$24),IF($G575="Winter",'General Inputs'!$C$25,'General Inputs'!$C$24))</f>
        <v>0.52140604400000001</v>
      </c>
      <c r="J575" s="466">
        <f>'Nameplate by Substation'!H87</f>
        <v>4.7295102251948646E-3</v>
      </c>
      <c r="K575" s="357">
        <v>29.959728292555749</v>
      </c>
      <c r="L575" s="357">
        <v>42.061594209896164</v>
      </c>
      <c r="M575" s="357">
        <v>56.880284035237288</v>
      </c>
      <c r="N575" s="357">
        <v>74.293951568710227</v>
      </c>
      <c r="O575" s="357">
        <v>93.891130976084526</v>
      </c>
      <c r="P575" s="357">
        <v>116.29169362398345</v>
      </c>
      <c r="Q575" s="357">
        <v>141.61387641690305</v>
      </c>
      <c r="R575" s="357">
        <v>170.94018561738477</v>
      </c>
      <c r="S575" s="357">
        <v>205.99764437803623</v>
      </c>
      <c r="T575" s="357">
        <v>244.94006253015445</v>
      </c>
      <c r="U575" s="357">
        <v>288.25125775726138</v>
      </c>
      <c r="V575" s="357">
        <v>330.69409926297618</v>
      </c>
      <c r="W575" s="357">
        <v>338.25057908336936</v>
      </c>
      <c r="X575" s="357">
        <v>337.45056336117915</v>
      </c>
      <c r="Y575" s="357">
        <v>336.65243980176791</v>
      </c>
      <c r="Z575" s="357">
        <v>335.85620392987386</v>
      </c>
      <c r="AA575" s="357">
        <v>335.06185128081955</v>
      </c>
      <c r="AB575" s="357">
        <v>334.26937740048731</v>
      </c>
      <c r="AC575" s="357">
        <v>333.47877784529413</v>
      </c>
      <c r="AD575" s="357">
        <v>332.69004818216683</v>
      </c>
      <c r="AE575" s="357">
        <v>331.90318398851724</v>
      </c>
      <c r="AF575" s="357">
        <v>331.11818085221699</v>
      </c>
      <c r="AG575" s="357">
        <v>330.33503437157333</v>
      </c>
      <c r="AH575" s="357">
        <v>329.55374015530418</v>
      </c>
      <c r="AI575" s="357">
        <v>328.77429382251353</v>
      </c>
      <c r="AJ575" s="357">
        <v>327.99669100266686</v>
      </c>
      <c r="AK575" s="357">
        <v>327.22092733556656</v>
      </c>
      <c r="AL575" s="357">
        <v>326.44699847132773</v>
      </c>
      <c r="AM575" s="357">
        <v>325.67490007035343</v>
      </c>
      <c r="AP575" s="298">
        <v>29.959728292555749</v>
      </c>
      <c r="AQ575" s="298">
        <v>42.061594209896164</v>
      </c>
      <c r="AR575" s="298">
        <v>56.880284035237288</v>
      </c>
      <c r="AS575" s="298">
        <v>74.293951568710227</v>
      </c>
      <c r="AT575" s="298">
        <v>93.891130976084526</v>
      </c>
      <c r="AU575" s="298">
        <v>116.29169362398345</v>
      </c>
      <c r="AV575" s="298">
        <v>141.61387641690305</v>
      </c>
      <c r="AW575" s="298">
        <v>170.94018561738477</v>
      </c>
      <c r="AX575" s="298">
        <v>205.99764437803623</v>
      </c>
      <c r="AY575" s="298">
        <v>244.94006253015445</v>
      </c>
      <c r="AZ575" s="298">
        <v>288.25125775726138</v>
      </c>
      <c r="BA575" s="298">
        <v>330.69409926297618</v>
      </c>
      <c r="BB575" s="298">
        <v>366.02075292659276</v>
      </c>
      <c r="BC575" s="298">
        <v>397.88070909280606</v>
      </c>
      <c r="BD575" s="298">
        <v>428.5071622844568</v>
      </c>
      <c r="BE575" s="298">
        <v>455.8482492564487</v>
      </c>
      <c r="BF575" s="298">
        <v>478.44213040678932</v>
      </c>
      <c r="BG575" s="298">
        <v>496.7891098153612</v>
      </c>
      <c r="BH575" s="298">
        <v>510.27576272865014</v>
      </c>
      <c r="BI575" s="298">
        <v>520.781806321673</v>
      </c>
      <c r="BJ575" s="298">
        <v>530.11567184305477</v>
      </c>
      <c r="BK575" s="298">
        <v>537.83422294027537</v>
      </c>
      <c r="BL575" s="298">
        <v>543.87947998070638</v>
      </c>
      <c r="BM575" s="298">
        <v>548.90451451668946</v>
      </c>
      <c r="BN575" s="298">
        <v>553.60927325630939</v>
      </c>
      <c r="BO575" s="298">
        <v>557.77887982857771</v>
      </c>
      <c r="BP575" s="298">
        <v>561.12182042998984</v>
      </c>
      <c r="BQ575" s="298">
        <v>564.57020943005159</v>
      </c>
      <c r="BR575" s="298">
        <v>568.9082092846694</v>
      </c>
      <c r="BT575" s="475"/>
      <c r="BU575" s="475"/>
      <c r="BV575" s="475"/>
      <c r="BW575" s="475"/>
      <c r="BX575" s="475"/>
      <c r="BY575" s="475"/>
      <c r="BZ575" s="475"/>
      <c r="CA575" s="475"/>
      <c r="CB575" s="475"/>
      <c r="CC575" s="475"/>
      <c r="CD575" s="475"/>
      <c r="CE575" s="475"/>
      <c r="CF575" s="475"/>
      <c r="CG575" s="475"/>
      <c r="CH575" s="475"/>
      <c r="CI575" s="475"/>
      <c r="CJ575" s="475"/>
      <c r="CK575" s="475"/>
      <c r="CL575" s="475"/>
      <c r="CM575" s="475"/>
      <c r="CN575" s="475"/>
      <c r="CO575" s="475"/>
      <c r="CP575" s="475"/>
      <c r="CQ575" s="475"/>
      <c r="CR575" s="475"/>
      <c r="CS575" s="475"/>
      <c r="CT575" s="475"/>
      <c r="CU575" s="475"/>
      <c r="CV575" s="475"/>
      <c r="CW575" s="475"/>
      <c r="CX575" s="475"/>
      <c r="CY575" s="475"/>
      <c r="CZ575" s="475"/>
    </row>
    <row r="576" spans="1:104" x14ac:dyDescent="0.25">
      <c r="A576" s="353" t="s">
        <v>242</v>
      </c>
      <c r="B576" s="353" t="s">
        <v>455</v>
      </c>
      <c r="C576" s="441">
        <f t="shared" ref="C576:H576" si="325">C88</f>
        <v>25000</v>
      </c>
      <c r="D576" s="441"/>
      <c r="E576" s="441"/>
      <c r="F576" s="441"/>
      <c r="G576" s="441"/>
      <c r="H576" s="441">
        <f t="shared" si="325"/>
        <v>1</v>
      </c>
      <c r="I576" s="470">
        <f>IFERROR(VLOOKUP(B576,Coincidence!$B$2:$E$242,4,FALSE)*IF($G576="Winter",'General Inputs'!$C$25,'General Inputs'!$C$24),IF($G576="Winter",'General Inputs'!$C$25,'General Inputs'!$C$24))</f>
        <v>0.47020356617714326</v>
      </c>
      <c r="J576" s="466">
        <f>'Nameplate by Substation'!H88</f>
        <v>7.1685757137343138E-3</v>
      </c>
      <c r="K576" s="357">
        <v>40.950992862967823</v>
      </c>
      <c r="L576" s="357">
        <v>57.49264571009131</v>
      </c>
      <c r="M576" s="357">
        <v>77.747838125399809</v>
      </c>
      <c r="N576" s="357">
        <v>101.55002244155511</v>
      </c>
      <c r="O576" s="357">
        <v>128.33677919078411</v>
      </c>
      <c r="P576" s="357">
        <v>139.54274737094488</v>
      </c>
      <c r="Q576" s="357">
        <v>140.26229526828433</v>
      </c>
      <c r="R576" s="357">
        <v>140.9855534922894</v>
      </c>
      <c r="S576" s="357">
        <v>141.71254117514573</v>
      </c>
      <c r="T576" s="357">
        <v>142.44327754769358</v>
      </c>
      <c r="U576" s="357">
        <v>143.17778193993632</v>
      </c>
      <c r="V576" s="357">
        <v>143.91607378155203</v>
      </c>
      <c r="W576" s="357">
        <v>144.65817260240715</v>
      </c>
      <c r="X576" s="357">
        <v>145.40409803307341</v>
      </c>
      <c r="Y576" s="357">
        <v>146.153869805347</v>
      </c>
      <c r="Z576" s="357">
        <v>146.90750775277039</v>
      </c>
      <c r="AA576" s="357">
        <v>147.66503181115718</v>
      </c>
      <c r="AB576" s="357">
        <v>148.42646201911941</v>
      </c>
      <c r="AC576" s="357">
        <v>149.19181851859756</v>
      </c>
      <c r="AD576" s="357">
        <v>149.96112155539342</v>
      </c>
      <c r="AE576" s="357">
        <v>150.73439147970558</v>
      </c>
      <c r="AF576" s="357">
        <v>151.51164874666796</v>
      </c>
      <c r="AG576" s="357">
        <v>152.29291391689065</v>
      </c>
      <c r="AH576" s="357">
        <v>153.07820765700382</v>
      </c>
      <c r="AI576" s="357">
        <v>153.86755074020454</v>
      </c>
      <c r="AJ576" s="357">
        <v>154.66096404680636</v>
      </c>
      <c r="AK576" s="357">
        <v>155.45846856479136</v>
      </c>
      <c r="AL576" s="357">
        <v>156.26008539036562</v>
      </c>
      <c r="AM576" s="357">
        <v>157.06583572851704</v>
      </c>
      <c r="AP576" s="298">
        <v>40.950992862967823</v>
      </c>
      <c r="AQ576" s="298">
        <v>57.49264571009131</v>
      </c>
      <c r="AR576" s="298">
        <v>77.747838125399809</v>
      </c>
      <c r="AS576" s="298">
        <v>101.55002244155511</v>
      </c>
      <c r="AT576" s="298">
        <v>128.33677919078411</v>
      </c>
      <c r="AU576" s="298">
        <v>158.95539068695396</v>
      </c>
      <c r="AV576" s="298">
        <v>193.56747116717912</v>
      </c>
      <c r="AW576" s="298">
        <v>233.65266376435358</v>
      </c>
      <c r="AX576" s="298">
        <v>281.57158110172963</v>
      </c>
      <c r="AY576" s="298">
        <v>334.8007249791911</v>
      </c>
      <c r="AZ576" s="298">
        <v>394.00141028956381</v>
      </c>
      <c r="BA576" s="298">
        <v>452.01517071530395</v>
      </c>
      <c r="BB576" s="298">
        <v>500.30204194206203</v>
      </c>
      <c r="BC576" s="298">
        <v>543.85039541298636</v>
      </c>
      <c r="BD576" s="298">
        <v>585.7127131824351</v>
      </c>
      <c r="BE576" s="298">
        <v>623.08436911077081</v>
      </c>
      <c r="BF576" s="298">
        <v>653.9672214750974</v>
      </c>
      <c r="BG576" s="298">
        <v>679.04511989529556</v>
      </c>
      <c r="BH576" s="298">
        <v>697.47959372644345</v>
      </c>
      <c r="BI576" s="298">
        <v>711.83996815957244</v>
      </c>
      <c r="BJ576" s="298">
        <v>724.59812993652622</v>
      </c>
      <c r="BK576" s="298">
        <v>735.14837017262562</v>
      </c>
      <c r="BL576" s="298">
        <v>743.4114383653706</v>
      </c>
      <c r="BM576" s="298">
        <v>750.27999709894038</v>
      </c>
      <c r="BN576" s="298">
        <v>756.71078110628514</v>
      </c>
      <c r="BO576" s="298">
        <v>762.41008275932359</v>
      </c>
      <c r="BP576" s="298">
        <v>766.9794411784975</v>
      </c>
      <c r="BQ576" s="298">
        <v>771.69293363581562</v>
      </c>
      <c r="BR576" s="298">
        <v>777.62240667212973</v>
      </c>
      <c r="BT576" s="475"/>
      <c r="BU576" s="475"/>
      <c r="BV576" s="475"/>
      <c r="BW576" s="475"/>
      <c r="BX576" s="475"/>
      <c r="BY576" s="475"/>
      <c r="BZ576" s="475"/>
      <c r="CA576" s="475"/>
      <c r="CB576" s="475"/>
      <c r="CC576" s="475"/>
      <c r="CD576" s="475"/>
      <c r="CE576" s="475"/>
      <c r="CF576" s="475"/>
      <c r="CG576" s="475"/>
      <c r="CH576" s="475"/>
      <c r="CI576" s="475"/>
      <c r="CJ576" s="475"/>
      <c r="CK576" s="475"/>
      <c r="CL576" s="475"/>
      <c r="CM576" s="475"/>
      <c r="CN576" s="475"/>
      <c r="CO576" s="475"/>
      <c r="CP576" s="475"/>
      <c r="CQ576" s="475"/>
      <c r="CR576" s="475"/>
      <c r="CS576" s="475"/>
      <c r="CT576" s="475"/>
      <c r="CU576" s="475"/>
      <c r="CV576" s="475"/>
      <c r="CW576" s="475"/>
      <c r="CX576" s="475"/>
      <c r="CY576" s="475"/>
      <c r="CZ576" s="475"/>
    </row>
    <row r="577" spans="1:104" x14ac:dyDescent="0.25">
      <c r="A577" s="353" t="s">
        <v>242</v>
      </c>
      <c r="B577" s="353" t="s">
        <v>277</v>
      </c>
      <c r="C577" s="441">
        <f t="shared" ref="C577:H577" si="326">C89</f>
        <v>40000</v>
      </c>
      <c r="D577" s="441"/>
      <c r="E577" s="441"/>
      <c r="F577" s="441"/>
      <c r="G577" s="441"/>
      <c r="H577" s="441">
        <f t="shared" si="326"/>
        <v>1</v>
      </c>
      <c r="I577" s="470">
        <f>IFERROR(VLOOKUP(B577,Coincidence!$B$2:$E$242,4,FALSE)*IF($G577="Winter",'General Inputs'!$C$25,'General Inputs'!$C$24),IF($G577="Winter",'General Inputs'!$C$25,'General Inputs'!$C$24))</f>
        <v>0.52140604400000001</v>
      </c>
      <c r="J577" s="466">
        <f>'Nameplate by Substation'!H89</f>
        <v>6.9755286752925757E-4</v>
      </c>
      <c r="K577" s="357">
        <v>0</v>
      </c>
      <c r="L577" s="357">
        <v>0</v>
      </c>
      <c r="M577" s="357">
        <v>0</v>
      </c>
      <c r="N577" s="357">
        <v>0</v>
      </c>
      <c r="O577" s="357">
        <v>0</v>
      </c>
      <c r="P577" s="357">
        <v>0</v>
      </c>
      <c r="Q577" s="357">
        <v>0</v>
      </c>
      <c r="R577" s="357">
        <v>0</v>
      </c>
      <c r="S577" s="357">
        <v>0</v>
      </c>
      <c r="T577" s="357">
        <v>0</v>
      </c>
      <c r="U577" s="357">
        <v>0</v>
      </c>
      <c r="V577" s="357">
        <v>0</v>
      </c>
      <c r="W577" s="357">
        <v>0</v>
      </c>
      <c r="X577" s="357">
        <v>0</v>
      </c>
      <c r="Y577" s="357">
        <v>0</v>
      </c>
      <c r="Z577" s="357">
        <v>0</v>
      </c>
      <c r="AA577" s="357">
        <v>0</v>
      </c>
      <c r="AB577" s="357">
        <v>0</v>
      </c>
      <c r="AC577" s="357">
        <v>0</v>
      </c>
      <c r="AD577" s="357">
        <v>0</v>
      </c>
      <c r="AE577" s="357">
        <v>0</v>
      </c>
      <c r="AF577" s="357">
        <v>0</v>
      </c>
      <c r="AG577" s="357">
        <v>0</v>
      </c>
      <c r="AH577" s="357">
        <v>0</v>
      </c>
      <c r="AI577" s="357">
        <v>0</v>
      </c>
      <c r="AJ577" s="357">
        <v>0</v>
      </c>
      <c r="AK577" s="357">
        <v>0</v>
      </c>
      <c r="AL577" s="357">
        <v>0</v>
      </c>
      <c r="AM577" s="357">
        <v>0</v>
      </c>
      <c r="AP577" s="298">
        <v>0</v>
      </c>
      <c r="AQ577" s="298">
        <v>0</v>
      </c>
      <c r="AR577" s="298">
        <v>0</v>
      </c>
      <c r="AS577" s="298">
        <v>0</v>
      </c>
      <c r="AT577" s="298">
        <v>0</v>
      </c>
      <c r="AU577" s="298">
        <v>0</v>
      </c>
      <c r="AV577" s="298">
        <v>0</v>
      </c>
      <c r="AW577" s="298">
        <v>0</v>
      </c>
      <c r="AX577" s="298">
        <v>0</v>
      </c>
      <c r="AY577" s="298">
        <v>0</v>
      </c>
      <c r="AZ577" s="298">
        <v>0</v>
      </c>
      <c r="BA577" s="298">
        <v>0</v>
      </c>
      <c r="BB577" s="298">
        <v>0</v>
      </c>
      <c r="BC577" s="298">
        <v>0</v>
      </c>
      <c r="BD577" s="298">
        <v>0</v>
      </c>
      <c r="BE577" s="298">
        <v>0</v>
      </c>
      <c r="BF577" s="298">
        <v>0</v>
      </c>
      <c r="BG577" s="298">
        <v>0</v>
      </c>
      <c r="BH577" s="298">
        <v>0</v>
      </c>
      <c r="BI577" s="298">
        <v>0</v>
      </c>
      <c r="BJ577" s="298">
        <v>0</v>
      </c>
      <c r="BK577" s="298">
        <v>0</v>
      </c>
      <c r="BL577" s="298">
        <v>0</v>
      </c>
      <c r="BM577" s="298">
        <v>0</v>
      </c>
      <c r="BN577" s="298">
        <v>0</v>
      </c>
      <c r="BO577" s="298">
        <v>0</v>
      </c>
      <c r="BP577" s="298">
        <v>0</v>
      </c>
      <c r="BQ577" s="298">
        <v>0</v>
      </c>
      <c r="BR577" s="298">
        <v>0</v>
      </c>
      <c r="BT577" s="475"/>
      <c r="BU577" s="475"/>
      <c r="BV577" s="475"/>
      <c r="BW577" s="475"/>
      <c r="BX577" s="475"/>
      <c r="BY577" s="475"/>
      <c r="BZ577" s="475"/>
      <c r="CA577" s="475"/>
      <c r="CB577" s="475"/>
      <c r="CC577" s="475"/>
      <c r="CD577" s="475"/>
      <c r="CE577" s="475"/>
      <c r="CF577" s="475"/>
      <c r="CG577" s="475"/>
      <c r="CH577" s="475"/>
      <c r="CI577" s="475"/>
      <c r="CJ577" s="475"/>
      <c r="CK577" s="475"/>
      <c r="CL577" s="475"/>
      <c r="CM577" s="475"/>
      <c r="CN577" s="475"/>
      <c r="CO577" s="475"/>
      <c r="CP577" s="475"/>
      <c r="CQ577" s="475"/>
      <c r="CR577" s="475"/>
      <c r="CS577" s="475"/>
      <c r="CT577" s="475"/>
      <c r="CU577" s="475"/>
      <c r="CV577" s="475"/>
      <c r="CW577" s="475"/>
      <c r="CX577" s="475"/>
      <c r="CY577" s="475"/>
      <c r="CZ577" s="475"/>
    </row>
    <row r="578" spans="1:104" x14ac:dyDescent="0.25">
      <c r="A578" s="353" t="s">
        <v>276</v>
      </c>
      <c r="B578" s="353" t="s">
        <v>276</v>
      </c>
      <c r="C578" s="441">
        <f t="shared" ref="C578:H578" si="327">C90</f>
        <v>10000</v>
      </c>
      <c r="D578" s="441"/>
      <c r="E578" s="441"/>
      <c r="F578" s="441"/>
      <c r="G578" s="441"/>
      <c r="H578" s="441">
        <f t="shared" si="327"/>
        <v>0</v>
      </c>
      <c r="I578" s="470">
        <f>IFERROR(VLOOKUP(B578,Coincidence!$B$2:$E$242,4,FALSE)*IF($G578="Winter",'General Inputs'!$C$25,'General Inputs'!$C$24),IF($G578="Winter",'General Inputs'!$C$25,'General Inputs'!$C$24))</f>
        <v>0.52140604400000001</v>
      </c>
      <c r="J578" s="466">
        <f>'Nameplate by Substation'!H90</f>
        <v>1.6320358107728961E-3</v>
      </c>
      <c r="K578" s="357">
        <v>0</v>
      </c>
      <c r="L578" s="357">
        <v>0</v>
      </c>
      <c r="M578" s="357">
        <v>0</v>
      </c>
      <c r="N578" s="357">
        <v>0</v>
      </c>
      <c r="O578" s="357">
        <v>0</v>
      </c>
      <c r="P578" s="357">
        <v>0</v>
      </c>
      <c r="Q578" s="357">
        <v>0</v>
      </c>
      <c r="R578" s="357">
        <v>0</v>
      </c>
      <c r="S578" s="357">
        <v>0</v>
      </c>
      <c r="T578" s="357">
        <v>0</v>
      </c>
      <c r="U578" s="357">
        <v>0</v>
      </c>
      <c r="V578" s="357">
        <v>0</v>
      </c>
      <c r="W578" s="357">
        <v>0</v>
      </c>
      <c r="X578" s="357">
        <v>0</v>
      </c>
      <c r="Y578" s="357">
        <v>0</v>
      </c>
      <c r="Z578" s="357">
        <v>0</v>
      </c>
      <c r="AA578" s="357">
        <v>0</v>
      </c>
      <c r="AB578" s="357">
        <v>0</v>
      </c>
      <c r="AC578" s="357">
        <v>0</v>
      </c>
      <c r="AD578" s="357">
        <v>0</v>
      </c>
      <c r="AE578" s="357">
        <v>0</v>
      </c>
      <c r="AF578" s="357">
        <v>0</v>
      </c>
      <c r="AG578" s="357">
        <v>0</v>
      </c>
      <c r="AH578" s="357">
        <v>0</v>
      </c>
      <c r="AI578" s="357">
        <v>0</v>
      </c>
      <c r="AJ578" s="357">
        <v>0</v>
      </c>
      <c r="AK578" s="357">
        <v>0</v>
      </c>
      <c r="AL578" s="357">
        <v>0</v>
      </c>
      <c r="AM578" s="357">
        <v>0</v>
      </c>
      <c r="AP578" s="298">
        <v>0</v>
      </c>
      <c r="AQ578" s="298">
        <v>0</v>
      </c>
      <c r="AR578" s="298">
        <v>0</v>
      </c>
      <c r="AS578" s="298">
        <v>0</v>
      </c>
      <c r="AT578" s="298">
        <v>0</v>
      </c>
      <c r="AU578" s="298">
        <v>0</v>
      </c>
      <c r="AV578" s="298">
        <v>0</v>
      </c>
      <c r="AW578" s="298">
        <v>0</v>
      </c>
      <c r="AX578" s="298">
        <v>0</v>
      </c>
      <c r="AY578" s="298">
        <v>0</v>
      </c>
      <c r="AZ578" s="298">
        <v>0</v>
      </c>
      <c r="BA578" s="298">
        <v>0</v>
      </c>
      <c r="BB578" s="298">
        <v>0</v>
      </c>
      <c r="BC578" s="298">
        <v>0</v>
      </c>
      <c r="BD578" s="298">
        <v>0</v>
      </c>
      <c r="BE578" s="298">
        <v>0</v>
      </c>
      <c r="BF578" s="298">
        <v>0</v>
      </c>
      <c r="BG578" s="298">
        <v>0</v>
      </c>
      <c r="BH578" s="298">
        <v>0</v>
      </c>
      <c r="BI578" s="298">
        <v>0</v>
      </c>
      <c r="BJ578" s="298">
        <v>0</v>
      </c>
      <c r="BK578" s="298">
        <v>0</v>
      </c>
      <c r="BL578" s="298">
        <v>0</v>
      </c>
      <c r="BM578" s="298">
        <v>0</v>
      </c>
      <c r="BN578" s="298">
        <v>0</v>
      </c>
      <c r="BO578" s="298">
        <v>0</v>
      </c>
      <c r="BP578" s="298">
        <v>0</v>
      </c>
      <c r="BQ578" s="298">
        <v>0</v>
      </c>
      <c r="BR578" s="298">
        <v>0</v>
      </c>
      <c r="BT578" s="475"/>
      <c r="BU578" s="475"/>
      <c r="BV578" s="475"/>
      <c r="BW578" s="475"/>
      <c r="BX578" s="475"/>
      <c r="BY578" s="475"/>
      <c r="BZ578" s="475"/>
      <c r="CA578" s="475"/>
      <c r="CB578" s="475"/>
      <c r="CC578" s="475"/>
      <c r="CD578" s="475"/>
      <c r="CE578" s="475"/>
      <c r="CF578" s="475"/>
      <c r="CG578" s="475"/>
      <c r="CH578" s="475"/>
      <c r="CI578" s="475"/>
      <c r="CJ578" s="475"/>
      <c r="CK578" s="475"/>
      <c r="CL578" s="475"/>
      <c r="CM578" s="475"/>
      <c r="CN578" s="475"/>
      <c r="CO578" s="475"/>
      <c r="CP578" s="475"/>
      <c r="CQ578" s="475"/>
      <c r="CR578" s="475"/>
      <c r="CS578" s="475"/>
      <c r="CT578" s="475"/>
      <c r="CU578" s="475"/>
      <c r="CV578" s="475"/>
      <c r="CW578" s="475"/>
      <c r="CX578" s="475"/>
      <c r="CY578" s="475"/>
      <c r="CZ578" s="475"/>
    </row>
    <row r="579" spans="1:104" x14ac:dyDescent="0.25">
      <c r="A579" s="353" t="s">
        <v>519</v>
      </c>
      <c r="B579" s="353" t="s">
        <v>519</v>
      </c>
      <c r="C579" s="441">
        <f t="shared" ref="C579:H579" si="328">C91</f>
        <v>3000</v>
      </c>
      <c r="D579" s="441"/>
      <c r="E579" s="441"/>
      <c r="F579" s="441"/>
      <c r="G579" s="441"/>
      <c r="H579" s="441">
        <f t="shared" si="328"/>
        <v>0</v>
      </c>
      <c r="I579" s="470">
        <f>IFERROR(VLOOKUP(B579,Coincidence!$B$2:$E$242,4,FALSE)*IF($G579="Winter",'General Inputs'!$C$25,'General Inputs'!$C$24),IF($G579="Winter",'General Inputs'!$C$25,'General Inputs'!$C$24))</f>
        <v>0.52140604400000001</v>
      </c>
      <c r="J579" s="466">
        <f>'Nameplate by Substation'!H91</f>
        <v>1.7750035428687882E-3</v>
      </c>
      <c r="K579" s="357">
        <v>0</v>
      </c>
      <c r="L579" s="357">
        <v>0</v>
      </c>
      <c r="M579" s="357">
        <v>0</v>
      </c>
      <c r="N579" s="357">
        <v>0</v>
      </c>
      <c r="O579" s="357">
        <v>0</v>
      </c>
      <c r="P579" s="357">
        <v>0</v>
      </c>
      <c r="Q579" s="357">
        <v>0</v>
      </c>
      <c r="R579" s="357">
        <v>0</v>
      </c>
      <c r="S579" s="357">
        <v>0</v>
      </c>
      <c r="T579" s="357">
        <v>0</v>
      </c>
      <c r="U579" s="357">
        <v>0</v>
      </c>
      <c r="V579" s="357">
        <v>0</v>
      </c>
      <c r="W579" s="357">
        <v>0</v>
      </c>
      <c r="X579" s="357">
        <v>0</v>
      </c>
      <c r="Y579" s="357">
        <v>0</v>
      </c>
      <c r="Z579" s="357">
        <v>0</v>
      </c>
      <c r="AA579" s="357">
        <v>0</v>
      </c>
      <c r="AB579" s="357">
        <v>0</v>
      </c>
      <c r="AC579" s="357">
        <v>0</v>
      </c>
      <c r="AD579" s="357">
        <v>0</v>
      </c>
      <c r="AE579" s="357">
        <v>0</v>
      </c>
      <c r="AF579" s="357">
        <v>0</v>
      </c>
      <c r="AG579" s="357">
        <v>0</v>
      </c>
      <c r="AH579" s="357">
        <v>0</v>
      </c>
      <c r="AI579" s="357">
        <v>0</v>
      </c>
      <c r="AJ579" s="357">
        <v>0</v>
      </c>
      <c r="AK579" s="357">
        <v>0</v>
      </c>
      <c r="AL579" s="357">
        <v>0</v>
      </c>
      <c r="AM579" s="357">
        <v>0</v>
      </c>
      <c r="AP579" s="298">
        <v>0</v>
      </c>
      <c r="AQ579" s="298">
        <v>0</v>
      </c>
      <c r="AR579" s="298">
        <v>0</v>
      </c>
      <c r="AS579" s="298">
        <v>0</v>
      </c>
      <c r="AT579" s="298">
        <v>0</v>
      </c>
      <c r="AU579" s="298">
        <v>0</v>
      </c>
      <c r="AV579" s="298">
        <v>0</v>
      </c>
      <c r="AW579" s="298">
        <v>0</v>
      </c>
      <c r="AX579" s="298">
        <v>0</v>
      </c>
      <c r="AY579" s="298">
        <v>0</v>
      </c>
      <c r="AZ579" s="298">
        <v>0</v>
      </c>
      <c r="BA579" s="298">
        <v>0</v>
      </c>
      <c r="BB579" s="298">
        <v>0</v>
      </c>
      <c r="BC579" s="298">
        <v>0</v>
      </c>
      <c r="BD579" s="298">
        <v>0</v>
      </c>
      <c r="BE579" s="298">
        <v>0</v>
      </c>
      <c r="BF579" s="298">
        <v>0</v>
      </c>
      <c r="BG579" s="298">
        <v>0</v>
      </c>
      <c r="BH579" s="298">
        <v>0</v>
      </c>
      <c r="BI579" s="298">
        <v>0</v>
      </c>
      <c r="BJ579" s="298">
        <v>0</v>
      </c>
      <c r="BK579" s="298">
        <v>0</v>
      </c>
      <c r="BL579" s="298">
        <v>0</v>
      </c>
      <c r="BM579" s="298">
        <v>0</v>
      </c>
      <c r="BN579" s="298">
        <v>0</v>
      </c>
      <c r="BO579" s="298">
        <v>0</v>
      </c>
      <c r="BP579" s="298">
        <v>0</v>
      </c>
      <c r="BQ579" s="298">
        <v>0</v>
      </c>
      <c r="BR579" s="298">
        <v>0</v>
      </c>
      <c r="BT579" s="475"/>
      <c r="BU579" s="475"/>
      <c r="BV579" s="475"/>
      <c r="BW579" s="475"/>
      <c r="BX579" s="475"/>
      <c r="BY579" s="475"/>
      <c r="BZ579" s="475"/>
      <c r="CA579" s="475"/>
      <c r="CB579" s="475"/>
      <c r="CC579" s="475"/>
      <c r="CD579" s="475"/>
      <c r="CE579" s="475"/>
      <c r="CF579" s="475"/>
      <c r="CG579" s="475"/>
      <c r="CH579" s="475"/>
      <c r="CI579" s="475"/>
      <c r="CJ579" s="475"/>
      <c r="CK579" s="475"/>
      <c r="CL579" s="475"/>
      <c r="CM579" s="475"/>
      <c r="CN579" s="475"/>
      <c r="CO579" s="475"/>
      <c r="CP579" s="475"/>
      <c r="CQ579" s="475"/>
      <c r="CR579" s="475"/>
      <c r="CS579" s="475"/>
      <c r="CT579" s="475"/>
      <c r="CU579" s="475"/>
      <c r="CV579" s="475"/>
      <c r="CW579" s="475"/>
      <c r="CX579" s="475"/>
      <c r="CY579" s="475"/>
      <c r="CZ579" s="475"/>
    </row>
    <row r="580" spans="1:104" x14ac:dyDescent="0.25">
      <c r="A580" s="353" t="s">
        <v>350</v>
      </c>
      <c r="B580" s="353" t="s">
        <v>350</v>
      </c>
      <c r="C580" s="441">
        <f t="shared" ref="C580:H580" si="329">C92</f>
        <v>3000</v>
      </c>
      <c r="D580" s="441"/>
      <c r="E580" s="441"/>
      <c r="F580" s="441"/>
      <c r="G580" s="441"/>
      <c r="H580" s="441">
        <f t="shared" si="329"/>
        <v>0</v>
      </c>
      <c r="I580" s="470">
        <f>IFERROR(VLOOKUP(B580,Coincidence!$B$2:$E$242,4,FALSE)*IF($G580="Winter",'General Inputs'!$C$25,'General Inputs'!$C$24),IF($G580="Winter",'General Inputs'!$C$25,'General Inputs'!$C$24))</f>
        <v>0.52140604400000001</v>
      </c>
      <c r="J580" s="466">
        <f>'Nameplate by Substation'!H92</f>
        <v>1.6492423817682882E-3</v>
      </c>
      <c r="K580" s="357">
        <v>0</v>
      </c>
      <c r="L580" s="357">
        <v>0</v>
      </c>
      <c r="M580" s="357">
        <v>0</v>
      </c>
      <c r="N580" s="357">
        <v>0</v>
      </c>
      <c r="O580" s="357">
        <v>0</v>
      </c>
      <c r="P580" s="357">
        <v>0</v>
      </c>
      <c r="Q580" s="357">
        <v>0</v>
      </c>
      <c r="R580" s="357">
        <v>0</v>
      </c>
      <c r="S580" s="357">
        <v>0</v>
      </c>
      <c r="T580" s="357">
        <v>0</v>
      </c>
      <c r="U580" s="357">
        <v>0</v>
      </c>
      <c r="V580" s="357">
        <v>0</v>
      </c>
      <c r="W580" s="357">
        <v>0</v>
      </c>
      <c r="X580" s="357">
        <v>0</v>
      </c>
      <c r="Y580" s="357">
        <v>0</v>
      </c>
      <c r="Z580" s="357">
        <v>0</v>
      </c>
      <c r="AA580" s="357">
        <v>0</v>
      </c>
      <c r="AB580" s="357">
        <v>0</v>
      </c>
      <c r="AC580" s="357">
        <v>0</v>
      </c>
      <c r="AD580" s="357">
        <v>0</v>
      </c>
      <c r="AE580" s="357">
        <v>0</v>
      </c>
      <c r="AF580" s="357">
        <v>0</v>
      </c>
      <c r="AG580" s="357">
        <v>0</v>
      </c>
      <c r="AH580" s="357">
        <v>0</v>
      </c>
      <c r="AI580" s="357">
        <v>0</v>
      </c>
      <c r="AJ580" s="357">
        <v>0</v>
      </c>
      <c r="AK580" s="357">
        <v>0</v>
      </c>
      <c r="AL580" s="357">
        <v>0</v>
      </c>
      <c r="AM580" s="357">
        <v>0</v>
      </c>
      <c r="AP580" s="298">
        <v>0</v>
      </c>
      <c r="AQ580" s="298">
        <v>0</v>
      </c>
      <c r="AR580" s="298">
        <v>0</v>
      </c>
      <c r="AS580" s="298">
        <v>0</v>
      </c>
      <c r="AT580" s="298">
        <v>0</v>
      </c>
      <c r="AU580" s="298">
        <v>0</v>
      </c>
      <c r="AV580" s="298">
        <v>0</v>
      </c>
      <c r="AW580" s="298">
        <v>0</v>
      </c>
      <c r="AX580" s="298">
        <v>0</v>
      </c>
      <c r="AY580" s="298">
        <v>0</v>
      </c>
      <c r="AZ580" s="298">
        <v>0</v>
      </c>
      <c r="BA580" s="298">
        <v>0</v>
      </c>
      <c r="BB580" s="298">
        <v>0</v>
      </c>
      <c r="BC580" s="298">
        <v>0</v>
      </c>
      <c r="BD580" s="298">
        <v>0</v>
      </c>
      <c r="BE580" s="298">
        <v>0</v>
      </c>
      <c r="BF580" s="298">
        <v>0</v>
      </c>
      <c r="BG580" s="298">
        <v>0</v>
      </c>
      <c r="BH580" s="298">
        <v>0</v>
      </c>
      <c r="BI580" s="298">
        <v>0</v>
      </c>
      <c r="BJ580" s="298">
        <v>0</v>
      </c>
      <c r="BK580" s="298">
        <v>0</v>
      </c>
      <c r="BL580" s="298">
        <v>0</v>
      </c>
      <c r="BM580" s="298">
        <v>0</v>
      </c>
      <c r="BN580" s="298">
        <v>0</v>
      </c>
      <c r="BO580" s="298">
        <v>0</v>
      </c>
      <c r="BP580" s="298">
        <v>0</v>
      </c>
      <c r="BQ580" s="298">
        <v>0</v>
      </c>
      <c r="BR580" s="298">
        <v>0</v>
      </c>
      <c r="BT580" s="475"/>
      <c r="BU580" s="475"/>
      <c r="BV580" s="475"/>
      <c r="BW580" s="475"/>
      <c r="BX580" s="475"/>
      <c r="BY580" s="475"/>
      <c r="BZ580" s="475"/>
      <c r="CA580" s="475"/>
      <c r="CB580" s="475"/>
      <c r="CC580" s="475"/>
      <c r="CD580" s="475"/>
      <c r="CE580" s="475"/>
      <c r="CF580" s="475"/>
      <c r="CG580" s="475"/>
      <c r="CH580" s="475"/>
      <c r="CI580" s="475"/>
      <c r="CJ580" s="475"/>
      <c r="CK580" s="475"/>
      <c r="CL580" s="475"/>
      <c r="CM580" s="475"/>
      <c r="CN580" s="475"/>
      <c r="CO580" s="475"/>
      <c r="CP580" s="475"/>
      <c r="CQ580" s="475"/>
      <c r="CR580" s="475"/>
      <c r="CS580" s="475"/>
      <c r="CT580" s="475"/>
      <c r="CU580" s="475"/>
      <c r="CV580" s="475"/>
      <c r="CW580" s="475"/>
      <c r="CX580" s="475"/>
      <c r="CY580" s="475"/>
      <c r="CZ580" s="475"/>
    </row>
    <row r="581" spans="1:104" x14ac:dyDescent="0.25">
      <c r="A581" s="353" t="s">
        <v>462</v>
      </c>
      <c r="B581" s="353" t="s">
        <v>462</v>
      </c>
      <c r="C581" s="441">
        <f t="shared" ref="C581:H581" si="330">C93</f>
        <v>5000</v>
      </c>
      <c r="D581" s="441"/>
      <c r="E581" s="441"/>
      <c r="F581" s="441"/>
      <c r="G581" s="441"/>
      <c r="H581" s="441">
        <f t="shared" si="330"/>
        <v>0</v>
      </c>
      <c r="I581" s="470">
        <f>IFERROR(VLOOKUP(B581,Coincidence!$B$2:$E$242,4,FALSE)*IF($G581="Winter",'General Inputs'!$C$25,'General Inputs'!$C$24),IF($G581="Winter",'General Inputs'!$C$25,'General Inputs'!$C$24))</f>
        <v>0.52140604400000001</v>
      </c>
      <c r="J581" s="466">
        <f>'Nameplate by Substation'!H93</f>
        <v>1.785076856008984E-3</v>
      </c>
      <c r="K581" s="357">
        <v>11.307813080191687</v>
      </c>
      <c r="L581" s="357">
        <v>15.875465909968206</v>
      </c>
      <c r="M581" s="357">
        <v>21.468539819117513</v>
      </c>
      <c r="N581" s="357">
        <v>26.598813328251246</v>
      </c>
      <c r="O581" s="357">
        <v>26.801466998169353</v>
      </c>
      <c r="P581" s="357">
        <v>27.00566466591264</v>
      </c>
      <c r="Q581" s="357">
        <v>27.211418095044465</v>
      </c>
      <c r="R581" s="357">
        <v>27.418739138753569</v>
      </c>
      <c r="S581" s="357">
        <v>27.627639740536956</v>
      </c>
      <c r="T581" s="357">
        <v>27.838131934887915</v>
      </c>
      <c r="U581" s="357">
        <v>28.050227847989326</v>
      </c>
      <c r="V581" s="357">
        <v>28.263939698412237</v>
      </c>
      <c r="W581" s="357">
        <v>28.479279797819743</v>
      </c>
      <c r="X581" s="357">
        <v>28.696260551676261</v>
      </c>
      <c r="Y581" s="357">
        <v>28.914894459962191</v>
      </c>
      <c r="Z581" s="357">
        <v>29.135194117894002</v>
      </c>
      <c r="AA581" s="357">
        <v>29.357172216649879</v>
      </c>
      <c r="AB581" s="357">
        <v>29.580841544100775</v>
      </c>
      <c r="AC581" s="357">
        <v>29.806214985547165</v>
      </c>
      <c r="AD581" s="357">
        <v>30.033305524461305</v>
      </c>
      <c r="AE581" s="357">
        <v>30.262126243235226</v>
      </c>
      <c r="AF581" s="357">
        <v>30.492690323934379</v>
      </c>
      <c r="AG581" s="357">
        <v>30.725011049057045</v>
      </c>
      <c r="AH581" s="357">
        <v>30.959101802299493</v>
      </c>
      <c r="AI581" s="357">
        <v>31.194976069327058</v>
      </c>
      <c r="AJ581" s="357">
        <v>31.432647438550973</v>
      </c>
      <c r="AK581" s="357">
        <v>31.672129601911195</v>
      </c>
      <c r="AL581" s="357">
        <v>31.913436355665201</v>
      </c>
      <c r="AM581" s="357">
        <v>32.156581601182765</v>
      </c>
      <c r="AP581" s="298">
        <v>11.307813080191687</v>
      </c>
      <c r="AQ581" s="298">
        <v>15.875465909968206</v>
      </c>
      <c r="AR581" s="298">
        <v>21.468539819117513</v>
      </c>
      <c r="AS581" s="298">
        <v>28.041045937540556</v>
      </c>
      <c r="AT581" s="298">
        <v>35.437683165810498</v>
      </c>
      <c r="AU581" s="298">
        <v>43.892411888317113</v>
      </c>
      <c r="AV581" s="298">
        <v>53.449858705213948</v>
      </c>
      <c r="AW581" s="298">
        <v>64.518598031977191</v>
      </c>
      <c r="AX581" s="298">
        <v>77.750466721202798</v>
      </c>
      <c r="AY581" s="298">
        <v>92.448650264617442</v>
      </c>
      <c r="AZ581" s="298">
        <v>108.79575779260885</v>
      </c>
      <c r="BA581" s="298">
        <v>124.81511930524564</v>
      </c>
      <c r="BB581" s="298">
        <v>138.14859124050696</v>
      </c>
      <c r="BC581" s="298">
        <v>150.17361448346333</v>
      </c>
      <c r="BD581" s="298">
        <v>161.73307205325975</v>
      </c>
      <c r="BE581" s="298">
        <v>172.05252147781837</v>
      </c>
      <c r="BF581" s="298">
        <v>180.58021513075448</v>
      </c>
      <c r="BG581" s="298">
        <v>187.50498466512329</v>
      </c>
      <c r="BH581" s="298">
        <v>192.59530286599923</v>
      </c>
      <c r="BI581" s="298">
        <v>196.56063846591405</v>
      </c>
      <c r="BJ581" s="298">
        <v>200.0835544817331</v>
      </c>
      <c r="BK581" s="298">
        <v>202.99679629103764</v>
      </c>
      <c r="BL581" s="298">
        <v>205.27848042272899</v>
      </c>
      <c r="BM581" s="298">
        <v>207.17509813232692</v>
      </c>
      <c r="BN581" s="298">
        <v>208.95083294191929</v>
      </c>
      <c r="BO581" s="298">
        <v>210.52458325356233</v>
      </c>
      <c r="BP581" s="298">
        <v>211.78632191453488</v>
      </c>
      <c r="BQ581" s="298">
        <v>213.08786036173689</v>
      </c>
      <c r="BR581" s="298">
        <v>214.72516798411957</v>
      </c>
      <c r="BT581" s="475"/>
      <c r="BU581" s="475"/>
      <c r="BV581" s="475"/>
      <c r="BW581" s="475"/>
      <c r="BX581" s="475"/>
      <c r="BY581" s="475"/>
      <c r="BZ581" s="475"/>
      <c r="CA581" s="475"/>
      <c r="CB581" s="475"/>
      <c r="CC581" s="475"/>
      <c r="CD581" s="475"/>
      <c r="CE581" s="475"/>
      <c r="CF581" s="475"/>
      <c r="CG581" s="475"/>
      <c r="CH581" s="475"/>
      <c r="CI581" s="475"/>
      <c r="CJ581" s="475"/>
      <c r="CK581" s="475"/>
      <c r="CL581" s="475"/>
      <c r="CM581" s="475"/>
      <c r="CN581" s="475"/>
      <c r="CO581" s="475"/>
      <c r="CP581" s="475"/>
      <c r="CQ581" s="475"/>
      <c r="CR581" s="475"/>
      <c r="CS581" s="475"/>
      <c r="CT581" s="475"/>
      <c r="CU581" s="475"/>
      <c r="CV581" s="475"/>
      <c r="CW581" s="475"/>
      <c r="CX581" s="475"/>
      <c r="CY581" s="475"/>
      <c r="CZ581" s="475"/>
    </row>
    <row r="582" spans="1:104" x14ac:dyDescent="0.25">
      <c r="A582" s="353" t="s">
        <v>305</v>
      </c>
      <c r="B582" s="353" t="s">
        <v>305</v>
      </c>
      <c r="C582" s="441">
        <f t="shared" ref="C582:H582" si="331">C94</f>
        <v>2500</v>
      </c>
      <c r="D582" s="441"/>
      <c r="E582" s="441"/>
      <c r="F582" s="441"/>
      <c r="G582" s="441"/>
      <c r="H582" s="441">
        <f t="shared" si="331"/>
        <v>0</v>
      </c>
      <c r="I582" s="470">
        <f>IFERROR(VLOOKUP(B582,Coincidence!$B$2:$E$242,4,FALSE)*IF($G582="Winter",'General Inputs'!$C$25,'General Inputs'!$C$24),IF($G582="Winter",'General Inputs'!$C$25,'General Inputs'!$C$24))</f>
        <v>0.52140604400000001</v>
      </c>
      <c r="J582" s="466">
        <f>'Nameplate by Substation'!H94</f>
        <v>2.3050782806627824E-3</v>
      </c>
      <c r="K582" s="357">
        <v>0</v>
      </c>
      <c r="L582" s="357">
        <v>0</v>
      </c>
      <c r="M582" s="357">
        <v>0</v>
      </c>
      <c r="N582" s="357">
        <v>0</v>
      </c>
      <c r="O582" s="357">
        <v>0</v>
      </c>
      <c r="P582" s="357">
        <v>0</v>
      </c>
      <c r="Q582" s="357">
        <v>0</v>
      </c>
      <c r="R582" s="357">
        <v>0</v>
      </c>
      <c r="S582" s="357">
        <v>0</v>
      </c>
      <c r="T582" s="357">
        <v>0</v>
      </c>
      <c r="U582" s="357">
        <v>0</v>
      </c>
      <c r="V582" s="357">
        <v>0</v>
      </c>
      <c r="W582" s="357">
        <v>0</v>
      </c>
      <c r="X582" s="357">
        <v>0</v>
      </c>
      <c r="Y582" s="357">
        <v>0</v>
      </c>
      <c r="Z582" s="357">
        <v>0</v>
      </c>
      <c r="AA582" s="357">
        <v>0</v>
      </c>
      <c r="AB582" s="357">
        <v>0</v>
      </c>
      <c r="AC582" s="357">
        <v>0</v>
      </c>
      <c r="AD582" s="357">
        <v>0</v>
      </c>
      <c r="AE582" s="357">
        <v>0</v>
      </c>
      <c r="AF582" s="357">
        <v>0</v>
      </c>
      <c r="AG582" s="357">
        <v>0</v>
      </c>
      <c r="AH582" s="357">
        <v>0</v>
      </c>
      <c r="AI582" s="357">
        <v>0</v>
      </c>
      <c r="AJ582" s="357">
        <v>0</v>
      </c>
      <c r="AK582" s="357">
        <v>0</v>
      </c>
      <c r="AL582" s="357">
        <v>0</v>
      </c>
      <c r="AM582" s="357">
        <v>0</v>
      </c>
      <c r="AP582" s="298">
        <v>0</v>
      </c>
      <c r="AQ582" s="298">
        <v>0</v>
      </c>
      <c r="AR582" s="298">
        <v>0</v>
      </c>
      <c r="AS582" s="298">
        <v>0</v>
      </c>
      <c r="AT582" s="298">
        <v>0</v>
      </c>
      <c r="AU582" s="298">
        <v>0</v>
      </c>
      <c r="AV582" s="298">
        <v>0</v>
      </c>
      <c r="AW582" s="298">
        <v>0</v>
      </c>
      <c r="AX582" s="298">
        <v>0</v>
      </c>
      <c r="AY582" s="298">
        <v>0</v>
      </c>
      <c r="AZ582" s="298">
        <v>0</v>
      </c>
      <c r="BA582" s="298">
        <v>0</v>
      </c>
      <c r="BB582" s="298">
        <v>0</v>
      </c>
      <c r="BC582" s="298">
        <v>0</v>
      </c>
      <c r="BD582" s="298">
        <v>0</v>
      </c>
      <c r="BE582" s="298">
        <v>0</v>
      </c>
      <c r="BF582" s="298">
        <v>0</v>
      </c>
      <c r="BG582" s="298">
        <v>0</v>
      </c>
      <c r="BH582" s="298">
        <v>0</v>
      </c>
      <c r="BI582" s="298">
        <v>0</v>
      </c>
      <c r="BJ582" s="298">
        <v>0</v>
      </c>
      <c r="BK582" s="298">
        <v>0</v>
      </c>
      <c r="BL582" s="298">
        <v>0</v>
      </c>
      <c r="BM582" s="298">
        <v>0</v>
      </c>
      <c r="BN582" s="298">
        <v>0</v>
      </c>
      <c r="BO582" s="298">
        <v>0</v>
      </c>
      <c r="BP582" s="298">
        <v>0</v>
      </c>
      <c r="BQ582" s="298">
        <v>0</v>
      </c>
      <c r="BR582" s="298">
        <v>0</v>
      </c>
      <c r="BT582" s="475"/>
      <c r="BU582" s="475"/>
      <c r="BV582" s="475"/>
      <c r="BW582" s="475"/>
      <c r="BX582" s="475"/>
      <c r="BY582" s="475"/>
      <c r="BZ582" s="475"/>
      <c r="CA582" s="475"/>
      <c r="CB582" s="475"/>
      <c r="CC582" s="475"/>
      <c r="CD582" s="475"/>
      <c r="CE582" s="475"/>
      <c r="CF582" s="475"/>
      <c r="CG582" s="475"/>
      <c r="CH582" s="475"/>
      <c r="CI582" s="475"/>
      <c r="CJ582" s="475"/>
      <c r="CK582" s="475"/>
      <c r="CL582" s="475"/>
      <c r="CM582" s="475"/>
      <c r="CN582" s="475"/>
      <c r="CO582" s="475"/>
      <c r="CP582" s="475"/>
      <c r="CQ582" s="475"/>
      <c r="CR582" s="475"/>
      <c r="CS582" s="475"/>
      <c r="CT582" s="475"/>
      <c r="CU582" s="475"/>
      <c r="CV582" s="475"/>
      <c r="CW582" s="475"/>
      <c r="CX582" s="475"/>
      <c r="CY582" s="475"/>
      <c r="CZ582" s="475"/>
    </row>
    <row r="583" spans="1:104" x14ac:dyDescent="0.25">
      <c r="A583" s="353" t="s">
        <v>282</v>
      </c>
      <c r="B583" s="353" t="s">
        <v>282</v>
      </c>
      <c r="C583" s="441">
        <f t="shared" ref="C583:H583" si="332">C95</f>
        <v>2496</v>
      </c>
      <c r="D583" s="441"/>
      <c r="E583" s="441"/>
      <c r="F583" s="441"/>
      <c r="G583" s="441"/>
      <c r="H583" s="441">
        <f t="shared" si="332"/>
        <v>0</v>
      </c>
      <c r="I583" s="470">
        <f>IFERROR(VLOOKUP(B583,Coincidence!$B$2:$E$242,4,FALSE)*IF($G583="Winter",'General Inputs'!$C$25,'General Inputs'!$C$24),IF($G583="Winter",'General Inputs'!$C$25,'General Inputs'!$C$24))</f>
        <v>0.52140604400000001</v>
      </c>
      <c r="J583" s="466">
        <f>'Nameplate by Substation'!H95</f>
        <v>1.1512397726421786E-3</v>
      </c>
      <c r="K583" s="357">
        <v>0</v>
      </c>
      <c r="L583" s="357">
        <v>0</v>
      </c>
      <c r="M583" s="357">
        <v>0</v>
      </c>
      <c r="N583" s="357">
        <v>0</v>
      </c>
      <c r="O583" s="357">
        <v>0</v>
      </c>
      <c r="P583" s="357">
        <v>0</v>
      </c>
      <c r="Q583" s="357">
        <v>0</v>
      </c>
      <c r="R583" s="357">
        <v>0</v>
      </c>
      <c r="S583" s="357">
        <v>0</v>
      </c>
      <c r="T583" s="357">
        <v>0</v>
      </c>
      <c r="U583" s="357">
        <v>0</v>
      </c>
      <c r="V583" s="357">
        <v>0</v>
      </c>
      <c r="W583" s="357">
        <v>0</v>
      </c>
      <c r="X583" s="357">
        <v>0</v>
      </c>
      <c r="Y583" s="357">
        <v>0</v>
      </c>
      <c r="Z583" s="357">
        <v>0</v>
      </c>
      <c r="AA583" s="357">
        <v>0</v>
      </c>
      <c r="AB583" s="357">
        <v>0</v>
      </c>
      <c r="AC583" s="357">
        <v>0</v>
      </c>
      <c r="AD583" s="357">
        <v>0</v>
      </c>
      <c r="AE583" s="357">
        <v>0</v>
      </c>
      <c r="AF583" s="357">
        <v>0</v>
      </c>
      <c r="AG583" s="357">
        <v>0</v>
      </c>
      <c r="AH583" s="357">
        <v>0</v>
      </c>
      <c r="AI583" s="357">
        <v>0</v>
      </c>
      <c r="AJ583" s="357">
        <v>0</v>
      </c>
      <c r="AK583" s="357">
        <v>0</v>
      </c>
      <c r="AL583" s="357">
        <v>0</v>
      </c>
      <c r="AM583" s="357">
        <v>0</v>
      </c>
      <c r="AP583" s="298">
        <v>0</v>
      </c>
      <c r="AQ583" s="298">
        <v>0</v>
      </c>
      <c r="AR583" s="298">
        <v>0</v>
      </c>
      <c r="AS583" s="298">
        <v>0</v>
      </c>
      <c r="AT583" s="298">
        <v>0</v>
      </c>
      <c r="AU583" s="298">
        <v>0</v>
      </c>
      <c r="AV583" s="298">
        <v>0</v>
      </c>
      <c r="AW583" s="298">
        <v>0</v>
      </c>
      <c r="AX583" s="298">
        <v>0</v>
      </c>
      <c r="AY583" s="298">
        <v>0</v>
      </c>
      <c r="AZ583" s="298">
        <v>0</v>
      </c>
      <c r="BA583" s="298">
        <v>0</v>
      </c>
      <c r="BB583" s="298">
        <v>0</v>
      </c>
      <c r="BC583" s="298">
        <v>0</v>
      </c>
      <c r="BD583" s="298">
        <v>0</v>
      </c>
      <c r="BE583" s="298">
        <v>0</v>
      </c>
      <c r="BF583" s="298">
        <v>0</v>
      </c>
      <c r="BG583" s="298">
        <v>0</v>
      </c>
      <c r="BH583" s="298">
        <v>0</v>
      </c>
      <c r="BI583" s="298">
        <v>0</v>
      </c>
      <c r="BJ583" s="298">
        <v>0</v>
      </c>
      <c r="BK583" s="298">
        <v>0</v>
      </c>
      <c r="BL583" s="298">
        <v>0</v>
      </c>
      <c r="BM583" s="298">
        <v>0</v>
      </c>
      <c r="BN583" s="298">
        <v>0</v>
      </c>
      <c r="BO583" s="298">
        <v>0</v>
      </c>
      <c r="BP583" s="298">
        <v>0</v>
      </c>
      <c r="BQ583" s="298">
        <v>0</v>
      </c>
      <c r="BR583" s="298">
        <v>0</v>
      </c>
      <c r="BT583" s="475"/>
      <c r="BU583" s="475"/>
      <c r="BV583" s="475"/>
      <c r="BW583" s="475"/>
      <c r="BX583" s="475"/>
      <c r="BY583" s="475"/>
      <c r="BZ583" s="475"/>
      <c r="CA583" s="475"/>
      <c r="CB583" s="475"/>
      <c r="CC583" s="475"/>
      <c r="CD583" s="475"/>
      <c r="CE583" s="475"/>
      <c r="CF583" s="475"/>
      <c r="CG583" s="475"/>
      <c r="CH583" s="475"/>
      <c r="CI583" s="475"/>
      <c r="CJ583" s="475"/>
      <c r="CK583" s="475"/>
      <c r="CL583" s="475"/>
      <c r="CM583" s="475"/>
      <c r="CN583" s="475"/>
      <c r="CO583" s="475"/>
      <c r="CP583" s="475"/>
      <c r="CQ583" s="475"/>
      <c r="CR583" s="475"/>
      <c r="CS583" s="475"/>
      <c r="CT583" s="475"/>
      <c r="CU583" s="475"/>
      <c r="CV583" s="475"/>
      <c r="CW583" s="475"/>
      <c r="CX583" s="475"/>
      <c r="CY583" s="475"/>
      <c r="CZ583" s="475"/>
    </row>
    <row r="584" spans="1:104" x14ac:dyDescent="0.25">
      <c r="A584" s="353" t="s">
        <v>243</v>
      </c>
      <c r="B584" s="353" t="s">
        <v>514</v>
      </c>
      <c r="C584" s="441">
        <f t="shared" ref="C584:H584" si="333">C96</f>
        <v>5000</v>
      </c>
      <c r="D584" s="441"/>
      <c r="E584" s="441"/>
      <c r="F584" s="441"/>
      <c r="G584" s="441"/>
      <c r="H584" s="441">
        <f t="shared" si="333"/>
        <v>0</v>
      </c>
      <c r="I584" s="470">
        <f>IFERROR(VLOOKUP(B584,Coincidence!$B$2:$E$242,4,FALSE)*IF($G584="Winter",'General Inputs'!$C$25,'General Inputs'!$C$24),IF($G584="Winter",'General Inputs'!$C$25,'General Inputs'!$C$24))</f>
        <v>0.52140604400000001</v>
      </c>
      <c r="J584" s="466">
        <f>'Nameplate by Substation'!H96</f>
        <v>1.0426992218708351E-3</v>
      </c>
      <c r="K584" s="357">
        <v>6.6051205919155009</v>
      </c>
      <c r="L584" s="357">
        <v>9.273178292261445</v>
      </c>
      <c r="M584" s="357">
        <v>12.540205027443484</v>
      </c>
      <c r="N584" s="357">
        <v>16.37933777534267</v>
      </c>
      <c r="O584" s="357">
        <v>20.699862046561556</v>
      </c>
      <c r="P584" s="357">
        <v>25.638438797703007</v>
      </c>
      <c r="Q584" s="357">
        <v>31.22113532166717</v>
      </c>
      <c r="R584" s="357">
        <v>37.686608135488157</v>
      </c>
      <c r="S584" s="357">
        <v>45.415608228514508</v>
      </c>
      <c r="T584" s="357">
        <v>54.001112259919651</v>
      </c>
      <c r="U584" s="357">
        <v>63.549785888115373</v>
      </c>
      <c r="V584" s="357">
        <v>72.907016490185271</v>
      </c>
      <c r="W584" s="357">
        <v>80.695365078613563</v>
      </c>
      <c r="X584" s="357">
        <v>87.719422522528006</v>
      </c>
      <c r="Y584" s="357">
        <v>94.471533711859905</v>
      </c>
      <c r="Z584" s="357">
        <v>100.49933125396674</v>
      </c>
      <c r="AA584" s="357">
        <v>105.48052828553286</v>
      </c>
      <c r="AB584" s="357">
        <v>109.52542516535934</v>
      </c>
      <c r="AC584" s="357">
        <v>112.49878219996626</v>
      </c>
      <c r="AD584" s="357">
        <v>114.81501431656656</v>
      </c>
      <c r="AE584" s="357">
        <v>116.87282027379776</v>
      </c>
      <c r="AF584" s="357">
        <v>118.57450328955029</v>
      </c>
      <c r="AG584" s="357">
        <v>119.90728078910777</v>
      </c>
      <c r="AH584" s="357">
        <v>121.01513326242127</v>
      </c>
      <c r="AI584" s="357">
        <v>122.05237560746549</v>
      </c>
      <c r="AJ584" s="357">
        <v>122.9716347530005</v>
      </c>
      <c r="AK584" s="357">
        <v>123.7086416306438</v>
      </c>
      <c r="AL584" s="357">
        <v>124.46889636228973</v>
      </c>
      <c r="AM584" s="357">
        <v>125.42528060875773</v>
      </c>
      <c r="AP584" s="298">
        <v>6.6051205919155009</v>
      </c>
      <c r="AQ584" s="298">
        <v>9.273178292261445</v>
      </c>
      <c r="AR584" s="298">
        <v>12.540205027443484</v>
      </c>
      <c r="AS584" s="298">
        <v>16.37933777534267</v>
      </c>
      <c r="AT584" s="298">
        <v>20.699862046561556</v>
      </c>
      <c r="AU584" s="298">
        <v>25.638438797703007</v>
      </c>
      <c r="AV584" s="298">
        <v>31.22113532166717</v>
      </c>
      <c r="AW584" s="298">
        <v>37.686608135488157</v>
      </c>
      <c r="AX584" s="298">
        <v>45.415608228514508</v>
      </c>
      <c r="AY584" s="298">
        <v>54.001112259919651</v>
      </c>
      <c r="AZ584" s="298">
        <v>63.549785888115373</v>
      </c>
      <c r="BA584" s="298">
        <v>72.907016490185271</v>
      </c>
      <c r="BB584" s="298">
        <v>80.695365078613563</v>
      </c>
      <c r="BC584" s="298">
        <v>87.719422522528006</v>
      </c>
      <c r="BD584" s="298">
        <v>94.471533711859905</v>
      </c>
      <c r="BE584" s="298">
        <v>100.49933125396674</v>
      </c>
      <c r="BF584" s="298">
        <v>105.48052828553286</v>
      </c>
      <c r="BG584" s="298">
        <v>109.52542516535934</v>
      </c>
      <c r="BH584" s="298">
        <v>112.49878219996626</v>
      </c>
      <c r="BI584" s="298">
        <v>114.81501431656656</v>
      </c>
      <c r="BJ584" s="298">
        <v>116.87282027379776</v>
      </c>
      <c r="BK584" s="298">
        <v>118.57450328955029</v>
      </c>
      <c r="BL584" s="298">
        <v>119.90728078910777</v>
      </c>
      <c r="BM584" s="298">
        <v>121.01513326242127</v>
      </c>
      <c r="BN584" s="298">
        <v>122.05237560746549</v>
      </c>
      <c r="BO584" s="298">
        <v>122.9716347530005</v>
      </c>
      <c r="BP584" s="298">
        <v>123.7086416306438</v>
      </c>
      <c r="BQ584" s="298">
        <v>124.46889636228973</v>
      </c>
      <c r="BR584" s="298">
        <v>125.42528060875773</v>
      </c>
      <c r="BT584" s="475"/>
      <c r="BU584" s="475"/>
      <c r="BV584" s="475"/>
      <c r="BW584" s="475"/>
      <c r="BX584" s="475"/>
      <c r="BY584" s="475"/>
      <c r="BZ584" s="475"/>
      <c r="CA584" s="475"/>
      <c r="CB584" s="475"/>
      <c r="CC584" s="475"/>
      <c r="CD584" s="475"/>
      <c r="CE584" s="475"/>
      <c r="CF584" s="475"/>
      <c r="CG584" s="475"/>
      <c r="CH584" s="475"/>
      <c r="CI584" s="475"/>
      <c r="CJ584" s="475"/>
      <c r="CK584" s="475"/>
      <c r="CL584" s="475"/>
      <c r="CM584" s="475"/>
      <c r="CN584" s="475"/>
      <c r="CO584" s="475"/>
      <c r="CP584" s="475"/>
      <c r="CQ584" s="475"/>
      <c r="CR584" s="475"/>
      <c r="CS584" s="475"/>
      <c r="CT584" s="475"/>
      <c r="CU584" s="475"/>
      <c r="CV584" s="475"/>
      <c r="CW584" s="475"/>
      <c r="CX584" s="475"/>
      <c r="CY584" s="475"/>
      <c r="CZ584" s="475"/>
    </row>
    <row r="585" spans="1:104" x14ac:dyDescent="0.25">
      <c r="A585" s="353" t="s">
        <v>243</v>
      </c>
      <c r="B585" s="353" t="s">
        <v>456</v>
      </c>
      <c r="C585" s="441">
        <f t="shared" ref="C585:H585" si="334">C97</f>
        <v>6250</v>
      </c>
      <c r="D585" s="441"/>
      <c r="E585" s="441"/>
      <c r="F585" s="441"/>
      <c r="G585" s="441"/>
      <c r="H585" s="441">
        <f t="shared" si="334"/>
        <v>0</v>
      </c>
      <c r="I585" s="470">
        <f>IFERROR(VLOOKUP(B585,Coincidence!$B$2:$E$242,4,FALSE)*IF($G585="Winter",'General Inputs'!$C$25,'General Inputs'!$C$24),IF($G585="Winter",'General Inputs'!$C$25,'General Inputs'!$C$24))</f>
        <v>0.52140604400000001</v>
      </c>
      <c r="J585" s="466">
        <f>'Nameplate by Substation'!H97</f>
        <v>5.2784248372551368E-4</v>
      </c>
      <c r="K585" s="357">
        <v>3.3436902851885901</v>
      </c>
      <c r="L585" s="357">
        <v>4.6943330916028447</v>
      </c>
      <c r="M585" s="357">
        <v>6.3481901868465247</v>
      </c>
      <c r="N585" s="357">
        <v>8.291662784214676</v>
      </c>
      <c r="O585" s="357">
        <v>10.478828761211107</v>
      </c>
      <c r="P585" s="357">
        <v>12.978869581913376</v>
      </c>
      <c r="Q585" s="357">
        <v>15.804981213422842</v>
      </c>
      <c r="R585" s="357">
        <v>19.077978024894342</v>
      </c>
      <c r="S585" s="357">
        <v>22.990606441838846</v>
      </c>
      <c r="T585" s="357">
        <v>27.336820265458329</v>
      </c>
      <c r="U585" s="357">
        <v>32.170616530452087</v>
      </c>
      <c r="V585" s="357">
        <v>36.907499169461865</v>
      </c>
      <c r="W585" s="357">
        <v>40.850171396319382</v>
      </c>
      <c r="X585" s="357">
        <v>44.405938821151857</v>
      </c>
      <c r="Y585" s="357">
        <v>47.824039713346906</v>
      </c>
      <c r="Z585" s="357">
        <v>50.875473491451665</v>
      </c>
      <c r="AA585" s="357">
        <v>53.397089848228532</v>
      </c>
      <c r="AB585" s="357">
        <v>55.444725801797588</v>
      </c>
      <c r="AC585" s="357">
        <v>56.94991936982737</v>
      </c>
      <c r="AD585" s="357">
        <v>58.12245857160935</v>
      </c>
      <c r="AE585" s="357">
        <v>59.16417547779556</v>
      </c>
      <c r="AF585" s="357">
        <v>60.025613340899305</v>
      </c>
      <c r="AG585" s="357">
        <v>60.700301276656724</v>
      </c>
      <c r="AH585" s="357">
        <v>61.261126094446496</v>
      </c>
      <c r="AI585" s="357">
        <v>61.786206159866595</v>
      </c>
      <c r="AJ585" s="357">
        <v>62.25155994587594</v>
      </c>
      <c r="AK585" s="357">
        <v>62.624652715735316</v>
      </c>
      <c r="AL585" s="357">
        <v>63.009514176642575</v>
      </c>
      <c r="AM585" s="357">
        <v>63.493661690578435</v>
      </c>
      <c r="AP585" s="298">
        <v>3.3436902851885901</v>
      </c>
      <c r="AQ585" s="298">
        <v>4.6943330916028447</v>
      </c>
      <c r="AR585" s="298">
        <v>6.3481901868465247</v>
      </c>
      <c r="AS585" s="298">
        <v>8.291662784214676</v>
      </c>
      <c r="AT585" s="298">
        <v>10.478828761211107</v>
      </c>
      <c r="AU585" s="298">
        <v>12.978869581913376</v>
      </c>
      <c r="AV585" s="298">
        <v>15.804981213422842</v>
      </c>
      <c r="AW585" s="298">
        <v>19.077978024894342</v>
      </c>
      <c r="AX585" s="298">
        <v>22.990606441838846</v>
      </c>
      <c r="AY585" s="298">
        <v>27.336820265458329</v>
      </c>
      <c r="AZ585" s="298">
        <v>32.170616530452087</v>
      </c>
      <c r="BA585" s="298">
        <v>36.907499169461865</v>
      </c>
      <c r="BB585" s="298">
        <v>40.850171396319382</v>
      </c>
      <c r="BC585" s="298">
        <v>44.405938821151857</v>
      </c>
      <c r="BD585" s="298">
        <v>47.824039713346906</v>
      </c>
      <c r="BE585" s="298">
        <v>50.875473491451665</v>
      </c>
      <c r="BF585" s="298">
        <v>53.397089848228532</v>
      </c>
      <c r="BG585" s="298">
        <v>55.444725801797588</v>
      </c>
      <c r="BH585" s="298">
        <v>56.94991936982737</v>
      </c>
      <c r="BI585" s="298">
        <v>58.12245857160935</v>
      </c>
      <c r="BJ585" s="298">
        <v>59.16417547779556</v>
      </c>
      <c r="BK585" s="298">
        <v>60.025613340899305</v>
      </c>
      <c r="BL585" s="298">
        <v>60.700301276656724</v>
      </c>
      <c r="BM585" s="298">
        <v>61.261126094446496</v>
      </c>
      <c r="BN585" s="298">
        <v>61.786206159866595</v>
      </c>
      <c r="BO585" s="298">
        <v>62.25155994587594</v>
      </c>
      <c r="BP585" s="298">
        <v>62.624652715735316</v>
      </c>
      <c r="BQ585" s="298">
        <v>63.009514176642575</v>
      </c>
      <c r="BR585" s="298">
        <v>63.493661690578435</v>
      </c>
      <c r="BT585" s="475"/>
      <c r="BU585" s="475"/>
      <c r="BV585" s="475"/>
      <c r="BW585" s="475"/>
      <c r="BX585" s="475"/>
      <c r="BY585" s="475"/>
      <c r="BZ585" s="475"/>
      <c r="CA585" s="475"/>
      <c r="CB585" s="475"/>
      <c r="CC585" s="475"/>
      <c r="CD585" s="475"/>
      <c r="CE585" s="475"/>
      <c r="CF585" s="475"/>
      <c r="CG585" s="475"/>
      <c r="CH585" s="475"/>
      <c r="CI585" s="475"/>
      <c r="CJ585" s="475"/>
      <c r="CK585" s="475"/>
      <c r="CL585" s="475"/>
      <c r="CM585" s="475"/>
      <c r="CN585" s="475"/>
      <c r="CO585" s="475"/>
      <c r="CP585" s="475"/>
      <c r="CQ585" s="475"/>
      <c r="CR585" s="475"/>
      <c r="CS585" s="475"/>
      <c r="CT585" s="475"/>
      <c r="CU585" s="475"/>
      <c r="CV585" s="475"/>
      <c r="CW585" s="475"/>
      <c r="CX585" s="475"/>
      <c r="CY585" s="475"/>
      <c r="CZ585" s="475"/>
    </row>
    <row r="586" spans="1:104" x14ac:dyDescent="0.25">
      <c r="A586" s="353" t="s">
        <v>411</v>
      </c>
      <c r="B586" s="353" t="s">
        <v>411</v>
      </c>
      <c r="C586" s="441">
        <f t="shared" ref="C586:H586" si="335">C98</f>
        <v>2500</v>
      </c>
      <c r="D586" s="441"/>
      <c r="E586" s="441"/>
      <c r="F586" s="441"/>
      <c r="G586" s="441"/>
      <c r="H586" s="441">
        <f t="shared" si="335"/>
        <v>0</v>
      </c>
      <c r="I586" s="470">
        <f>IFERROR(VLOOKUP(B586,Coincidence!$B$2:$E$242,4,FALSE)*IF($G586="Winter",'General Inputs'!$C$25,'General Inputs'!$C$24),IF($G586="Winter",'General Inputs'!$C$25,'General Inputs'!$C$24))</f>
        <v>0.52140604400000001</v>
      </c>
      <c r="J586" s="466">
        <f>'Nameplate by Substation'!H98</f>
        <v>3.1879855433761413E-3</v>
      </c>
      <c r="K586" s="357">
        <v>20.194729714578351</v>
      </c>
      <c r="L586" s="357">
        <v>28.352143855863584</v>
      </c>
      <c r="M586" s="357">
        <v>38.340867145496851</v>
      </c>
      <c r="N586" s="357">
        <v>50.078767627905243</v>
      </c>
      <c r="O586" s="357">
        <v>63.288491609225893</v>
      </c>
      <c r="P586" s="357">
        <v>78.387871140020991</v>
      </c>
      <c r="Q586" s="357">
        <v>95.45660528515748</v>
      </c>
      <c r="R586" s="357">
        <v>115.22437093532317</v>
      </c>
      <c r="S586" s="357">
        <v>138.85528965521181</v>
      </c>
      <c r="T586" s="357">
        <v>165.10491386190148</v>
      </c>
      <c r="U586" s="357">
        <v>194.29936691854329</v>
      </c>
      <c r="V586" s="357">
        <v>222.90849528435589</v>
      </c>
      <c r="W586" s="357">
        <v>246.7208681967806</v>
      </c>
      <c r="X586" s="357">
        <v>268.19647028543039</v>
      </c>
      <c r="Y586" s="357">
        <v>288.84061426036936</v>
      </c>
      <c r="Z586" s="357">
        <v>307.27021602813136</v>
      </c>
      <c r="AA586" s="357">
        <v>322.49990431431678</v>
      </c>
      <c r="AB586" s="357">
        <v>334.86691534382294</v>
      </c>
      <c r="AC586" s="357">
        <v>343.95776248631449</v>
      </c>
      <c r="AD586" s="357">
        <v>351.03949262281208</v>
      </c>
      <c r="AE586" s="357">
        <v>357.3311014637161</v>
      </c>
      <c r="AF586" s="357">
        <v>362.53388740604595</v>
      </c>
      <c r="AG586" s="357">
        <v>366.60876855298193</v>
      </c>
      <c r="AH586" s="357">
        <v>369.9959559556732</v>
      </c>
      <c r="AI586" s="357">
        <v>373.16725745050462</v>
      </c>
      <c r="AJ586" s="357">
        <v>375.97783293105772</v>
      </c>
      <c r="AK586" s="357">
        <v>378.23118387063153</v>
      </c>
      <c r="AL586" s="357">
        <v>380.5556136226956</v>
      </c>
      <c r="AM586" s="357">
        <v>383.47969670216906</v>
      </c>
      <c r="AP586" s="298">
        <v>20.194729714578351</v>
      </c>
      <c r="AQ586" s="298">
        <v>28.352143855863584</v>
      </c>
      <c r="AR586" s="298">
        <v>38.340867145496851</v>
      </c>
      <c r="AS586" s="298">
        <v>50.078767627905243</v>
      </c>
      <c r="AT586" s="298">
        <v>63.288491609225893</v>
      </c>
      <c r="AU586" s="298">
        <v>78.387871140020991</v>
      </c>
      <c r="AV586" s="298">
        <v>95.45660528515748</v>
      </c>
      <c r="AW586" s="298">
        <v>115.22437093532317</v>
      </c>
      <c r="AX586" s="298">
        <v>138.85528965521181</v>
      </c>
      <c r="AY586" s="298">
        <v>165.10491386190148</v>
      </c>
      <c r="AZ586" s="298">
        <v>194.29936691854329</v>
      </c>
      <c r="BA586" s="298">
        <v>222.90849528435589</v>
      </c>
      <c r="BB586" s="298">
        <v>246.7208681967806</v>
      </c>
      <c r="BC586" s="298">
        <v>268.19647028543039</v>
      </c>
      <c r="BD586" s="298">
        <v>288.84061426036936</v>
      </c>
      <c r="BE586" s="298">
        <v>307.27021602813136</v>
      </c>
      <c r="BF586" s="298">
        <v>322.49990431431678</v>
      </c>
      <c r="BG586" s="298">
        <v>334.86691534382294</v>
      </c>
      <c r="BH586" s="298">
        <v>343.95776248631449</v>
      </c>
      <c r="BI586" s="298">
        <v>351.03949262281208</v>
      </c>
      <c r="BJ586" s="298">
        <v>357.3311014637161</v>
      </c>
      <c r="BK586" s="298">
        <v>362.53388740604595</v>
      </c>
      <c r="BL586" s="298">
        <v>366.60876855298193</v>
      </c>
      <c r="BM586" s="298">
        <v>369.9959559556732</v>
      </c>
      <c r="BN586" s="298">
        <v>373.16725745050462</v>
      </c>
      <c r="BO586" s="298">
        <v>375.97783293105772</v>
      </c>
      <c r="BP586" s="298">
        <v>378.23118387063153</v>
      </c>
      <c r="BQ586" s="298">
        <v>380.5556136226956</v>
      </c>
      <c r="BR586" s="298">
        <v>383.47969670216906</v>
      </c>
      <c r="BT586" s="475"/>
      <c r="BU586" s="475"/>
      <c r="BV586" s="475"/>
      <c r="BW586" s="475"/>
      <c r="BX586" s="475"/>
      <c r="BY586" s="475"/>
      <c r="BZ586" s="475"/>
      <c r="CA586" s="475"/>
      <c r="CB586" s="475"/>
      <c r="CC586" s="475"/>
      <c r="CD586" s="475"/>
      <c r="CE586" s="475"/>
      <c r="CF586" s="475"/>
      <c r="CG586" s="475"/>
      <c r="CH586" s="475"/>
      <c r="CI586" s="475"/>
      <c r="CJ586" s="475"/>
      <c r="CK586" s="475"/>
      <c r="CL586" s="475"/>
      <c r="CM586" s="475"/>
      <c r="CN586" s="475"/>
      <c r="CO586" s="475"/>
      <c r="CP586" s="475"/>
      <c r="CQ586" s="475"/>
      <c r="CR586" s="475"/>
      <c r="CS586" s="475"/>
      <c r="CT586" s="475"/>
      <c r="CU586" s="475"/>
      <c r="CV586" s="475"/>
      <c r="CW586" s="475"/>
      <c r="CX586" s="475"/>
      <c r="CY586" s="475"/>
      <c r="CZ586" s="475"/>
    </row>
    <row r="587" spans="1:104" x14ac:dyDescent="0.25">
      <c r="A587" s="353" t="s">
        <v>524</v>
      </c>
      <c r="B587" s="353" t="s">
        <v>524</v>
      </c>
      <c r="C587" s="441">
        <f t="shared" ref="C587:H587" si="336">C99</f>
        <v>2333</v>
      </c>
      <c r="D587" s="441"/>
      <c r="E587" s="441"/>
      <c r="F587" s="441"/>
      <c r="G587" s="441"/>
      <c r="H587" s="441">
        <f t="shared" si="336"/>
        <v>0</v>
      </c>
      <c r="I587" s="470">
        <f>IFERROR(VLOOKUP(B587,Coincidence!$B$2:$E$242,4,FALSE)*IF($G587="Winter",'General Inputs'!$C$25,'General Inputs'!$C$24),IF($G587="Winter",'General Inputs'!$C$25,'General Inputs'!$C$24))</f>
        <v>0.52140604400000001</v>
      </c>
      <c r="J587" s="466">
        <f>'Nameplate by Substation'!H99</f>
        <v>9.6984820732423801E-4</v>
      </c>
      <c r="K587" s="357">
        <v>0</v>
      </c>
      <c r="L587" s="357">
        <v>0</v>
      </c>
      <c r="M587" s="357">
        <v>0</v>
      </c>
      <c r="N587" s="357">
        <v>0</v>
      </c>
      <c r="O587" s="357">
        <v>0</v>
      </c>
      <c r="P587" s="357">
        <v>0</v>
      </c>
      <c r="Q587" s="357">
        <v>0</v>
      </c>
      <c r="R587" s="357">
        <v>0</v>
      </c>
      <c r="S587" s="357">
        <v>0</v>
      </c>
      <c r="T587" s="357">
        <v>0</v>
      </c>
      <c r="U587" s="357">
        <v>0</v>
      </c>
      <c r="V587" s="357">
        <v>0</v>
      </c>
      <c r="W587" s="357">
        <v>0</v>
      </c>
      <c r="X587" s="357">
        <v>0</v>
      </c>
      <c r="Y587" s="357">
        <v>0</v>
      </c>
      <c r="Z587" s="357">
        <v>0</v>
      </c>
      <c r="AA587" s="357">
        <v>0</v>
      </c>
      <c r="AB587" s="357">
        <v>0</v>
      </c>
      <c r="AC587" s="357">
        <v>0</v>
      </c>
      <c r="AD587" s="357">
        <v>0</v>
      </c>
      <c r="AE587" s="357">
        <v>0</v>
      </c>
      <c r="AF587" s="357">
        <v>0</v>
      </c>
      <c r="AG587" s="357">
        <v>0</v>
      </c>
      <c r="AH587" s="357">
        <v>0</v>
      </c>
      <c r="AI587" s="357">
        <v>0</v>
      </c>
      <c r="AJ587" s="357">
        <v>0</v>
      </c>
      <c r="AK587" s="357">
        <v>0</v>
      </c>
      <c r="AL587" s="357">
        <v>0</v>
      </c>
      <c r="AM587" s="357">
        <v>0</v>
      </c>
      <c r="AP587" s="298">
        <v>0</v>
      </c>
      <c r="AQ587" s="298">
        <v>0</v>
      </c>
      <c r="AR587" s="298">
        <v>0</v>
      </c>
      <c r="AS587" s="298">
        <v>0</v>
      </c>
      <c r="AT587" s="298">
        <v>0</v>
      </c>
      <c r="AU587" s="298">
        <v>0</v>
      </c>
      <c r="AV587" s="298">
        <v>0</v>
      </c>
      <c r="AW587" s="298">
        <v>0</v>
      </c>
      <c r="AX587" s="298">
        <v>0</v>
      </c>
      <c r="AY587" s="298">
        <v>0</v>
      </c>
      <c r="AZ587" s="298">
        <v>0</v>
      </c>
      <c r="BA587" s="298">
        <v>0</v>
      </c>
      <c r="BB587" s="298">
        <v>0</v>
      </c>
      <c r="BC587" s="298">
        <v>0</v>
      </c>
      <c r="BD587" s="298">
        <v>0</v>
      </c>
      <c r="BE587" s="298">
        <v>0</v>
      </c>
      <c r="BF587" s="298">
        <v>0</v>
      </c>
      <c r="BG587" s="298">
        <v>0</v>
      </c>
      <c r="BH587" s="298">
        <v>0</v>
      </c>
      <c r="BI587" s="298">
        <v>0</v>
      </c>
      <c r="BJ587" s="298">
        <v>0</v>
      </c>
      <c r="BK587" s="298">
        <v>0</v>
      </c>
      <c r="BL587" s="298">
        <v>0</v>
      </c>
      <c r="BM587" s="298">
        <v>0</v>
      </c>
      <c r="BN587" s="298">
        <v>0</v>
      </c>
      <c r="BO587" s="298">
        <v>0</v>
      </c>
      <c r="BP587" s="298">
        <v>0</v>
      </c>
      <c r="BQ587" s="298">
        <v>0</v>
      </c>
      <c r="BR587" s="298">
        <v>0</v>
      </c>
      <c r="BT587" s="475"/>
      <c r="BU587" s="475"/>
      <c r="BV587" s="475"/>
      <c r="BW587" s="475"/>
      <c r="BX587" s="475"/>
      <c r="BY587" s="475"/>
      <c r="BZ587" s="475"/>
      <c r="CA587" s="475"/>
      <c r="CB587" s="475"/>
      <c r="CC587" s="475"/>
      <c r="CD587" s="475"/>
      <c r="CE587" s="475"/>
      <c r="CF587" s="475"/>
      <c r="CG587" s="475"/>
      <c r="CH587" s="475"/>
      <c r="CI587" s="475"/>
      <c r="CJ587" s="475"/>
      <c r="CK587" s="475"/>
      <c r="CL587" s="475"/>
      <c r="CM587" s="475"/>
      <c r="CN587" s="475"/>
      <c r="CO587" s="475"/>
      <c r="CP587" s="475"/>
      <c r="CQ587" s="475"/>
      <c r="CR587" s="475"/>
      <c r="CS587" s="475"/>
      <c r="CT587" s="475"/>
      <c r="CU587" s="475"/>
      <c r="CV587" s="475"/>
      <c r="CW587" s="475"/>
      <c r="CX587" s="475"/>
      <c r="CY587" s="475"/>
      <c r="CZ587" s="475"/>
    </row>
    <row r="588" spans="1:104" x14ac:dyDescent="0.25">
      <c r="A588" s="353" t="s">
        <v>318</v>
      </c>
      <c r="B588" s="353" t="s">
        <v>318</v>
      </c>
      <c r="C588" s="441">
        <f t="shared" ref="C588:H588" si="337">C100</f>
        <v>5000</v>
      </c>
      <c r="D588" s="441"/>
      <c r="E588" s="441"/>
      <c r="F588" s="441"/>
      <c r="G588" s="441"/>
      <c r="H588" s="441">
        <f t="shared" si="337"/>
        <v>0</v>
      </c>
      <c r="I588" s="470">
        <f>IFERROR(VLOOKUP(B588,Coincidence!$B$2:$E$242,4,FALSE)*IF($G588="Winter",'General Inputs'!$C$25,'General Inputs'!$C$24),IF($G588="Winter",'General Inputs'!$C$25,'General Inputs'!$C$24))</f>
        <v>0.52140604400000001</v>
      </c>
      <c r="J588" s="466">
        <f>'Nameplate by Substation'!H100</f>
        <v>8.0832616465740872E-3</v>
      </c>
      <c r="K588" s="357">
        <v>0</v>
      </c>
      <c r="L588" s="357">
        <v>0</v>
      </c>
      <c r="M588" s="357">
        <v>0</v>
      </c>
      <c r="N588" s="357">
        <v>0</v>
      </c>
      <c r="O588" s="357">
        <v>0</v>
      </c>
      <c r="P588" s="357">
        <v>0</v>
      </c>
      <c r="Q588" s="357">
        <v>0</v>
      </c>
      <c r="R588" s="357">
        <v>0</v>
      </c>
      <c r="S588" s="357">
        <v>0</v>
      </c>
      <c r="T588" s="357">
        <v>0</v>
      </c>
      <c r="U588" s="357">
        <v>0</v>
      </c>
      <c r="V588" s="357">
        <v>0</v>
      </c>
      <c r="W588" s="357">
        <v>0</v>
      </c>
      <c r="X588" s="357">
        <v>0</v>
      </c>
      <c r="Y588" s="357">
        <v>0</v>
      </c>
      <c r="Z588" s="357">
        <v>0</v>
      </c>
      <c r="AA588" s="357">
        <v>0</v>
      </c>
      <c r="AB588" s="357">
        <v>0</v>
      </c>
      <c r="AC588" s="357">
        <v>0</v>
      </c>
      <c r="AD588" s="357">
        <v>0</v>
      </c>
      <c r="AE588" s="357">
        <v>0</v>
      </c>
      <c r="AF588" s="357">
        <v>0</v>
      </c>
      <c r="AG588" s="357">
        <v>0</v>
      </c>
      <c r="AH588" s="357">
        <v>0</v>
      </c>
      <c r="AI588" s="357">
        <v>0</v>
      </c>
      <c r="AJ588" s="357">
        <v>0</v>
      </c>
      <c r="AK588" s="357">
        <v>0</v>
      </c>
      <c r="AL588" s="357">
        <v>0</v>
      </c>
      <c r="AM588" s="357">
        <v>0</v>
      </c>
      <c r="AP588" s="298">
        <v>0</v>
      </c>
      <c r="AQ588" s="298">
        <v>0</v>
      </c>
      <c r="AR588" s="298">
        <v>0</v>
      </c>
      <c r="AS588" s="298">
        <v>0</v>
      </c>
      <c r="AT588" s="298">
        <v>0</v>
      </c>
      <c r="AU588" s="298">
        <v>0</v>
      </c>
      <c r="AV588" s="298">
        <v>0</v>
      </c>
      <c r="AW588" s="298">
        <v>0</v>
      </c>
      <c r="AX588" s="298">
        <v>0</v>
      </c>
      <c r="AY588" s="298">
        <v>0</v>
      </c>
      <c r="AZ588" s="298">
        <v>0</v>
      </c>
      <c r="BA588" s="298">
        <v>0</v>
      </c>
      <c r="BB588" s="298">
        <v>0</v>
      </c>
      <c r="BC588" s="298">
        <v>0</v>
      </c>
      <c r="BD588" s="298">
        <v>0</v>
      </c>
      <c r="BE588" s="298">
        <v>0</v>
      </c>
      <c r="BF588" s="298">
        <v>0</v>
      </c>
      <c r="BG588" s="298">
        <v>0</v>
      </c>
      <c r="BH588" s="298">
        <v>0</v>
      </c>
      <c r="BI588" s="298">
        <v>0</v>
      </c>
      <c r="BJ588" s="298">
        <v>0</v>
      </c>
      <c r="BK588" s="298">
        <v>0</v>
      </c>
      <c r="BL588" s="298">
        <v>0</v>
      </c>
      <c r="BM588" s="298">
        <v>0</v>
      </c>
      <c r="BN588" s="298">
        <v>0</v>
      </c>
      <c r="BO588" s="298">
        <v>0</v>
      </c>
      <c r="BP588" s="298">
        <v>0</v>
      </c>
      <c r="BQ588" s="298">
        <v>0</v>
      </c>
      <c r="BR588" s="298">
        <v>0</v>
      </c>
      <c r="BT588" s="475"/>
      <c r="BU588" s="475"/>
      <c r="BV588" s="475"/>
      <c r="BW588" s="475"/>
      <c r="BX588" s="475"/>
      <c r="BY588" s="475"/>
      <c r="BZ588" s="475"/>
      <c r="CA588" s="475"/>
      <c r="CB588" s="475"/>
      <c r="CC588" s="475"/>
      <c r="CD588" s="475"/>
      <c r="CE588" s="475"/>
      <c r="CF588" s="475"/>
      <c r="CG588" s="475"/>
      <c r="CH588" s="475"/>
      <c r="CI588" s="475"/>
      <c r="CJ588" s="475"/>
      <c r="CK588" s="475"/>
      <c r="CL588" s="475"/>
      <c r="CM588" s="475"/>
      <c r="CN588" s="475"/>
      <c r="CO588" s="475"/>
      <c r="CP588" s="475"/>
      <c r="CQ588" s="475"/>
      <c r="CR588" s="475"/>
      <c r="CS588" s="475"/>
      <c r="CT588" s="475"/>
      <c r="CU588" s="475"/>
      <c r="CV588" s="475"/>
      <c r="CW588" s="475"/>
      <c r="CX588" s="475"/>
      <c r="CY588" s="475"/>
      <c r="CZ588" s="475"/>
    </row>
    <row r="589" spans="1:104" x14ac:dyDescent="0.25">
      <c r="A589" s="353" t="s">
        <v>400</v>
      </c>
      <c r="B589" s="353" t="s">
        <v>400</v>
      </c>
      <c r="C589" s="441">
        <f t="shared" ref="C589:H589" si="338">C101</f>
        <v>1998.0000000000002</v>
      </c>
      <c r="D589" s="441"/>
      <c r="E589" s="441"/>
      <c r="F589" s="441"/>
      <c r="G589" s="441"/>
      <c r="H589" s="441">
        <f t="shared" si="338"/>
        <v>0</v>
      </c>
      <c r="I589" s="470">
        <f>IFERROR(VLOOKUP(B589,Coincidence!$B$2:$E$242,4,FALSE)*IF($G589="Winter",'General Inputs'!$C$25,'General Inputs'!$C$24),IF($G589="Winter",'General Inputs'!$C$25,'General Inputs'!$C$24))</f>
        <v>0.52140604400000001</v>
      </c>
      <c r="J589" s="466">
        <f>'Nameplate by Substation'!H101</f>
        <v>7.3520242237776956E-3</v>
      </c>
      <c r="K589" s="357">
        <v>0</v>
      </c>
      <c r="L589" s="357">
        <v>0</v>
      </c>
      <c r="M589" s="357">
        <v>0</v>
      </c>
      <c r="N589" s="357">
        <v>0</v>
      </c>
      <c r="O589" s="357">
        <v>0</v>
      </c>
      <c r="P589" s="357">
        <v>0</v>
      </c>
      <c r="Q589" s="357">
        <v>0</v>
      </c>
      <c r="R589" s="357">
        <v>0</v>
      </c>
      <c r="S589" s="357">
        <v>0</v>
      </c>
      <c r="T589" s="357">
        <v>0</v>
      </c>
      <c r="U589" s="357">
        <v>0</v>
      </c>
      <c r="V589" s="357">
        <v>0</v>
      </c>
      <c r="W589" s="357">
        <v>0</v>
      </c>
      <c r="X589" s="357">
        <v>0</v>
      </c>
      <c r="Y589" s="357">
        <v>0</v>
      </c>
      <c r="Z589" s="357">
        <v>0</v>
      </c>
      <c r="AA589" s="357">
        <v>0</v>
      </c>
      <c r="AB589" s="357">
        <v>0</v>
      </c>
      <c r="AC589" s="357">
        <v>0</v>
      </c>
      <c r="AD589" s="357">
        <v>0</v>
      </c>
      <c r="AE589" s="357">
        <v>0</v>
      </c>
      <c r="AF589" s="357">
        <v>0</v>
      </c>
      <c r="AG589" s="357">
        <v>0</v>
      </c>
      <c r="AH589" s="357">
        <v>0</v>
      </c>
      <c r="AI589" s="357">
        <v>0</v>
      </c>
      <c r="AJ589" s="357">
        <v>0</v>
      </c>
      <c r="AK589" s="357">
        <v>0</v>
      </c>
      <c r="AL589" s="357">
        <v>0</v>
      </c>
      <c r="AM589" s="357">
        <v>0</v>
      </c>
      <c r="AP589" s="298">
        <v>0</v>
      </c>
      <c r="AQ589" s="298">
        <v>0</v>
      </c>
      <c r="AR589" s="298">
        <v>0</v>
      </c>
      <c r="AS589" s="298">
        <v>0</v>
      </c>
      <c r="AT589" s="298">
        <v>0</v>
      </c>
      <c r="AU589" s="298">
        <v>0</v>
      </c>
      <c r="AV589" s="298">
        <v>0</v>
      </c>
      <c r="AW589" s="298">
        <v>0</v>
      </c>
      <c r="AX589" s="298">
        <v>0</v>
      </c>
      <c r="AY589" s="298">
        <v>0</v>
      </c>
      <c r="AZ589" s="298">
        <v>0</v>
      </c>
      <c r="BA589" s="298">
        <v>0</v>
      </c>
      <c r="BB589" s="298">
        <v>0</v>
      </c>
      <c r="BC589" s="298">
        <v>0</v>
      </c>
      <c r="BD589" s="298">
        <v>0</v>
      </c>
      <c r="BE589" s="298">
        <v>0</v>
      </c>
      <c r="BF589" s="298">
        <v>0</v>
      </c>
      <c r="BG589" s="298">
        <v>0</v>
      </c>
      <c r="BH589" s="298">
        <v>0</v>
      </c>
      <c r="BI589" s="298">
        <v>0</v>
      </c>
      <c r="BJ589" s="298">
        <v>0</v>
      </c>
      <c r="BK589" s="298">
        <v>0</v>
      </c>
      <c r="BL589" s="298">
        <v>0</v>
      </c>
      <c r="BM589" s="298">
        <v>0</v>
      </c>
      <c r="BN589" s="298">
        <v>0</v>
      </c>
      <c r="BO589" s="298">
        <v>0</v>
      </c>
      <c r="BP589" s="298">
        <v>0</v>
      </c>
      <c r="BQ589" s="298">
        <v>0</v>
      </c>
      <c r="BR589" s="298">
        <v>0</v>
      </c>
      <c r="BT589" s="475"/>
      <c r="BU589" s="475"/>
      <c r="BV589" s="475"/>
      <c r="BW589" s="475"/>
      <c r="BX589" s="475"/>
      <c r="BY589" s="475"/>
      <c r="BZ589" s="475"/>
      <c r="CA589" s="475"/>
      <c r="CB589" s="475"/>
      <c r="CC589" s="475"/>
      <c r="CD589" s="475"/>
      <c r="CE589" s="475"/>
      <c r="CF589" s="475"/>
      <c r="CG589" s="475"/>
      <c r="CH589" s="475"/>
      <c r="CI589" s="475"/>
      <c r="CJ589" s="475"/>
      <c r="CK589" s="475"/>
      <c r="CL589" s="475"/>
      <c r="CM589" s="475"/>
      <c r="CN589" s="475"/>
      <c r="CO589" s="475"/>
      <c r="CP589" s="475"/>
      <c r="CQ589" s="475"/>
      <c r="CR589" s="475"/>
      <c r="CS589" s="475"/>
      <c r="CT589" s="475"/>
      <c r="CU589" s="475"/>
      <c r="CV589" s="475"/>
      <c r="CW589" s="475"/>
      <c r="CX589" s="475"/>
      <c r="CY589" s="475"/>
      <c r="CZ589" s="475"/>
    </row>
    <row r="590" spans="1:104" x14ac:dyDescent="0.25">
      <c r="A590" s="353" t="s">
        <v>334</v>
      </c>
      <c r="B590" s="353" t="s">
        <v>334</v>
      </c>
      <c r="C590" s="441">
        <f t="shared" ref="C590:H590" si="339">C102</f>
        <v>500</v>
      </c>
      <c r="D590" s="441"/>
      <c r="E590" s="441"/>
      <c r="F590" s="441"/>
      <c r="G590" s="441"/>
      <c r="H590" s="441">
        <f t="shared" si="339"/>
        <v>0</v>
      </c>
      <c r="I590" s="470">
        <f>IFERROR(VLOOKUP(B590,Coincidence!$B$2:$E$242,4,FALSE)*IF($G590="Winter",'General Inputs'!$C$25,'General Inputs'!$C$24),IF($G590="Winter",'General Inputs'!$C$25,'General Inputs'!$C$24))</f>
        <v>0.52140604400000001</v>
      </c>
      <c r="J590" s="466">
        <f>'Nameplate by Substation'!H102</f>
        <v>2.9488763624996712E-4</v>
      </c>
      <c r="K590" s="357">
        <v>1.868005996016008</v>
      </c>
      <c r="L590" s="357">
        <v>2.6225641774462045</v>
      </c>
      <c r="M590" s="357">
        <v>3.5465178654279739</v>
      </c>
      <c r="N590" s="357">
        <v>4.6322698805168203</v>
      </c>
      <c r="O590" s="357">
        <v>5.8541650953366657</v>
      </c>
      <c r="P590" s="357">
        <v>7.2508528400250833</v>
      </c>
      <c r="Q590" s="357">
        <v>8.8297052524196449</v>
      </c>
      <c r="R590" s="357">
        <v>10.658217209957362</v>
      </c>
      <c r="S590" s="357">
        <v>12.844069582532212</v>
      </c>
      <c r="T590" s="357">
        <v>15.272151369428615</v>
      </c>
      <c r="U590" s="357">
        <v>17.857446520490647</v>
      </c>
      <c r="V590" s="357">
        <v>17.843253414080031</v>
      </c>
      <c r="W590" s="357">
        <v>17.829071588356676</v>
      </c>
      <c r="X590" s="357">
        <v>17.814901034354698</v>
      </c>
      <c r="Y590" s="357">
        <v>17.800741743115317</v>
      </c>
      <c r="Z590" s="357">
        <v>17.786593705686894</v>
      </c>
      <c r="AA590" s="357">
        <v>17.772456913124888</v>
      </c>
      <c r="AB590" s="357">
        <v>17.758331356491876</v>
      </c>
      <c r="AC590" s="357">
        <v>17.744217026857541</v>
      </c>
      <c r="AD590" s="357">
        <v>17.730113915298656</v>
      </c>
      <c r="AE590" s="357">
        <v>17.716022012899089</v>
      </c>
      <c r="AF590" s="357">
        <v>17.701941310749795</v>
      </c>
      <c r="AG590" s="357">
        <v>17.687871799948812</v>
      </c>
      <c r="AH590" s="357">
        <v>17.673813471601253</v>
      </c>
      <c r="AI590" s="357">
        <v>17.659766316819294</v>
      </c>
      <c r="AJ590" s="357">
        <v>17.645730326722184</v>
      </c>
      <c r="AK590" s="357">
        <v>17.631705492436222</v>
      </c>
      <c r="AL590" s="357">
        <v>17.617691805094772</v>
      </c>
      <c r="AM590" s="357">
        <v>17.60368925583823</v>
      </c>
      <c r="AP590" s="298">
        <v>1.868005996016008</v>
      </c>
      <c r="AQ590" s="298">
        <v>2.6225641774462045</v>
      </c>
      <c r="AR590" s="298">
        <v>3.5465178654279739</v>
      </c>
      <c r="AS590" s="298">
        <v>4.6322698805168203</v>
      </c>
      <c r="AT590" s="298">
        <v>5.8541650953366657</v>
      </c>
      <c r="AU590" s="298">
        <v>7.2508528400250833</v>
      </c>
      <c r="AV590" s="298">
        <v>8.8297052524196449</v>
      </c>
      <c r="AW590" s="298">
        <v>10.658217209957362</v>
      </c>
      <c r="AX590" s="298">
        <v>12.844069582532212</v>
      </c>
      <c r="AY590" s="298">
        <v>15.272151369428615</v>
      </c>
      <c r="AZ590" s="298">
        <v>17.972628876728262</v>
      </c>
      <c r="BA590" s="298">
        <v>20.61896403859728</v>
      </c>
      <c r="BB590" s="298">
        <v>22.821600865554544</v>
      </c>
      <c r="BC590" s="298">
        <v>24.808087143738895</v>
      </c>
      <c r="BD590" s="298">
        <v>26.717663814129551</v>
      </c>
      <c r="BE590" s="298">
        <v>28.422396043425717</v>
      </c>
      <c r="BF590" s="298">
        <v>29.831137306029099</v>
      </c>
      <c r="BG590" s="298">
        <v>30.975081844154648</v>
      </c>
      <c r="BH590" s="298">
        <v>31.815982277636561</v>
      </c>
      <c r="BI590" s="298">
        <v>32.471040034987737</v>
      </c>
      <c r="BJ590" s="298">
        <v>33.053011826910854</v>
      </c>
      <c r="BK590" s="298">
        <v>33.534267851310318</v>
      </c>
      <c r="BL590" s="298">
        <v>33.911193045314484</v>
      </c>
      <c r="BM590" s="298">
        <v>34.22450678940929</v>
      </c>
      <c r="BN590" s="298">
        <v>34.517851156541035</v>
      </c>
      <c r="BO590" s="298">
        <v>34.777828483503654</v>
      </c>
      <c r="BP590" s="298">
        <v>34.986262719848675</v>
      </c>
      <c r="BQ590" s="298">
        <v>35.201271723462092</v>
      </c>
      <c r="BR590" s="298">
        <v>35.471748466776077</v>
      </c>
      <c r="BT590" s="475"/>
      <c r="BU590" s="475"/>
      <c r="BV590" s="475"/>
      <c r="BW590" s="475"/>
      <c r="BX590" s="475"/>
      <c r="BY590" s="475"/>
      <c r="BZ590" s="475"/>
      <c r="CA590" s="475"/>
      <c r="CB590" s="475"/>
      <c r="CC590" s="475"/>
      <c r="CD590" s="475"/>
      <c r="CE590" s="475"/>
      <c r="CF590" s="475"/>
      <c r="CG590" s="475"/>
      <c r="CH590" s="475"/>
      <c r="CI590" s="475"/>
      <c r="CJ590" s="475"/>
      <c r="CK590" s="475"/>
      <c r="CL590" s="475"/>
      <c r="CM590" s="475"/>
      <c r="CN590" s="475"/>
      <c r="CO590" s="475"/>
      <c r="CP590" s="475"/>
      <c r="CQ590" s="475"/>
      <c r="CR590" s="475"/>
      <c r="CS590" s="475"/>
      <c r="CT590" s="475"/>
      <c r="CU590" s="475"/>
      <c r="CV590" s="475"/>
      <c r="CW590" s="475"/>
      <c r="CX590" s="475"/>
      <c r="CY590" s="475"/>
      <c r="CZ590" s="475"/>
    </row>
    <row r="591" spans="1:104" x14ac:dyDescent="0.25">
      <c r="A591" s="353" t="s">
        <v>420</v>
      </c>
      <c r="B591" s="353" t="s">
        <v>421</v>
      </c>
      <c r="C591" s="441">
        <f t="shared" ref="C591:H591" si="340">C103</f>
        <v>6250</v>
      </c>
      <c r="D591" s="441"/>
      <c r="E591" s="441"/>
      <c r="F591" s="441"/>
      <c r="G591" s="441"/>
      <c r="H591" s="441">
        <f t="shared" si="340"/>
        <v>0</v>
      </c>
      <c r="I591" s="470">
        <f>IFERROR(VLOOKUP(B591,Coincidence!$B$2:$E$242,4,FALSE)*IF($G591="Winter",'General Inputs'!$C$25,'General Inputs'!$C$24),IF($G591="Winter",'General Inputs'!$C$25,'General Inputs'!$C$24))</f>
        <v>0.52140604400000001</v>
      </c>
      <c r="J591" s="466">
        <f>'Nameplate by Substation'!H103</f>
        <v>1.7801390913058167E-3</v>
      </c>
      <c r="K591" s="357">
        <v>11.276534135473183</v>
      </c>
      <c r="L591" s="357">
        <v>15.831552217987548</v>
      </c>
      <c r="M591" s="357">
        <v>21.409154926085858</v>
      </c>
      <c r="N591" s="357">
        <v>27.963480601121457</v>
      </c>
      <c r="O591" s="357">
        <v>35.339657727572856</v>
      </c>
      <c r="P591" s="357">
        <v>43.770999523673282</v>
      </c>
      <c r="Q591" s="357">
        <v>53.302009146347366</v>
      </c>
      <c r="R591" s="357">
        <v>64.340130838820912</v>
      </c>
      <c r="S591" s="357">
        <v>77.535398384543583</v>
      </c>
      <c r="T591" s="357">
        <v>92.192924758684498</v>
      </c>
      <c r="U591" s="357">
        <v>108.49481397000854</v>
      </c>
      <c r="V591" s="357">
        <v>124.46986375591038</v>
      </c>
      <c r="W591" s="357">
        <v>137.76645349930919</v>
      </c>
      <c r="X591" s="357">
        <v>149.75821389695784</v>
      </c>
      <c r="Y591" s="357">
        <v>161.28569643924561</v>
      </c>
      <c r="Z591" s="357">
        <v>171.57660086701426</v>
      </c>
      <c r="AA591" s="357">
        <v>180.08070576265001</v>
      </c>
      <c r="AB591" s="357">
        <v>186.98632044524348</v>
      </c>
      <c r="AC591" s="357">
        <v>192.06255813554893</v>
      </c>
      <c r="AD591" s="357">
        <v>196.01692507935491</v>
      </c>
      <c r="AE591" s="357">
        <v>199.53009623164237</v>
      </c>
      <c r="AF591" s="357">
        <v>202.43527961896393</v>
      </c>
      <c r="AG591" s="357">
        <v>204.7106523028701</v>
      </c>
      <c r="AH591" s="357">
        <v>206.60202371063497</v>
      </c>
      <c r="AI591" s="357">
        <v>208.37284659689169</v>
      </c>
      <c r="AJ591" s="357">
        <v>209.94224370171659</v>
      </c>
      <c r="AK591" s="357">
        <v>211.20049222241661</v>
      </c>
      <c r="AL591" s="357">
        <v>212.4984304377391</v>
      </c>
      <c r="AM591" s="357">
        <v>214.13120904516154</v>
      </c>
      <c r="AP591" s="298">
        <v>11.276534135473183</v>
      </c>
      <c r="AQ591" s="298">
        <v>15.831552217987548</v>
      </c>
      <c r="AR591" s="298">
        <v>21.409154926085858</v>
      </c>
      <c r="AS591" s="298">
        <v>27.963480601121457</v>
      </c>
      <c r="AT591" s="298">
        <v>35.339657727572856</v>
      </c>
      <c r="AU591" s="298">
        <v>43.770999523673282</v>
      </c>
      <c r="AV591" s="298">
        <v>53.302009146347366</v>
      </c>
      <c r="AW591" s="298">
        <v>64.340130838820912</v>
      </c>
      <c r="AX591" s="298">
        <v>77.535398384543583</v>
      </c>
      <c r="AY591" s="298">
        <v>92.192924758684498</v>
      </c>
      <c r="AZ591" s="298">
        <v>108.49481397000854</v>
      </c>
      <c r="BA591" s="298">
        <v>124.46986375591038</v>
      </c>
      <c r="BB591" s="298">
        <v>137.76645349930919</v>
      </c>
      <c r="BC591" s="298">
        <v>149.75821389695784</v>
      </c>
      <c r="BD591" s="298">
        <v>161.28569643924561</v>
      </c>
      <c r="BE591" s="298">
        <v>171.57660086701426</v>
      </c>
      <c r="BF591" s="298">
        <v>180.08070576265001</v>
      </c>
      <c r="BG591" s="298">
        <v>186.98632044524348</v>
      </c>
      <c r="BH591" s="298">
        <v>192.06255813554893</v>
      </c>
      <c r="BI591" s="298">
        <v>196.01692507935491</v>
      </c>
      <c r="BJ591" s="298">
        <v>199.53009623164237</v>
      </c>
      <c r="BK591" s="298">
        <v>202.43527961896393</v>
      </c>
      <c r="BL591" s="298">
        <v>204.7106523028701</v>
      </c>
      <c r="BM591" s="298">
        <v>206.60202371063497</v>
      </c>
      <c r="BN591" s="298">
        <v>208.37284659689169</v>
      </c>
      <c r="BO591" s="298">
        <v>209.94224370171659</v>
      </c>
      <c r="BP591" s="298">
        <v>211.20049222241661</v>
      </c>
      <c r="BQ591" s="298">
        <v>212.4984304377391</v>
      </c>
      <c r="BR591" s="298">
        <v>214.13120904516154</v>
      </c>
      <c r="BT591" s="475"/>
      <c r="BU591" s="475"/>
      <c r="BV591" s="475"/>
      <c r="BW591" s="475"/>
      <c r="BX591" s="475"/>
      <c r="BY591" s="475"/>
      <c r="BZ591" s="475"/>
      <c r="CA591" s="475"/>
      <c r="CB591" s="475"/>
      <c r="CC591" s="475"/>
      <c r="CD591" s="475"/>
      <c r="CE591" s="475"/>
      <c r="CF591" s="475"/>
      <c r="CG591" s="475"/>
      <c r="CH591" s="475"/>
      <c r="CI591" s="475"/>
      <c r="CJ591" s="475"/>
      <c r="CK591" s="475"/>
      <c r="CL591" s="475"/>
      <c r="CM591" s="475"/>
      <c r="CN591" s="475"/>
      <c r="CO591" s="475"/>
      <c r="CP591" s="475"/>
      <c r="CQ591" s="475"/>
      <c r="CR591" s="475"/>
      <c r="CS591" s="475"/>
      <c r="CT591" s="475"/>
      <c r="CU591" s="475"/>
      <c r="CV591" s="475"/>
      <c r="CW591" s="475"/>
      <c r="CX591" s="475"/>
      <c r="CY591" s="475"/>
      <c r="CZ591" s="475"/>
    </row>
    <row r="592" spans="1:104" x14ac:dyDescent="0.25">
      <c r="A592" s="353" t="s">
        <v>245</v>
      </c>
      <c r="B592" s="353" t="s">
        <v>408</v>
      </c>
      <c r="C592" s="441">
        <f t="shared" ref="C592:H592" si="341">C104</f>
        <v>6250</v>
      </c>
      <c r="D592" s="441"/>
      <c r="E592" s="441"/>
      <c r="F592" s="441"/>
      <c r="G592" s="441"/>
      <c r="H592" s="441">
        <f t="shared" si="341"/>
        <v>0</v>
      </c>
      <c r="I592" s="470">
        <f>IFERROR(VLOOKUP(B592,Coincidence!$B$2:$E$242,4,FALSE)*IF($G592="Winter",'General Inputs'!$C$25,'General Inputs'!$C$24),IF($G592="Winter",'General Inputs'!$C$25,'General Inputs'!$C$24))</f>
        <v>0.52140604400000001</v>
      </c>
      <c r="J592" s="466">
        <f>'Nameplate by Substation'!H104</f>
        <v>3.384365920777282E-3</v>
      </c>
      <c r="K592" s="357">
        <v>21.438728029157598</v>
      </c>
      <c r="L592" s="357">
        <v>30.098640078882685</v>
      </c>
      <c r="M592" s="357">
        <v>40.70267018929168</v>
      </c>
      <c r="N592" s="357">
        <v>53.163627064293124</v>
      </c>
      <c r="O592" s="357">
        <v>67.187071981772547</v>
      </c>
      <c r="P592" s="357">
        <v>83.216575507935687</v>
      </c>
      <c r="Q592" s="357">
        <v>101.33674618174348</v>
      </c>
      <c r="R592" s="357">
        <v>122.32220909745125</v>
      </c>
      <c r="S592" s="357">
        <v>147.40879587900645</v>
      </c>
      <c r="T592" s="357">
        <v>175.27540078972052</v>
      </c>
      <c r="U592" s="357">
        <v>206.26823643978256</v>
      </c>
      <c r="V592" s="357">
        <v>236.63969131214711</v>
      </c>
      <c r="W592" s="357">
        <v>261.91890989113222</v>
      </c>
      <c r="X592" s="357">
        <v>284.71741222060916</v>
      </c>
      <c r="Y592" s="357">
        <v>306.63323849453013</v>
      </c>
      <c r="Z592" s="357">
        <v>326.19810643626397</v>
      </c>
      <c r="AA592" s="357">
        <v>342.36594575627606</v>
      </c>
      <c r="AB592" s="357">
        <v>355.49476648041667</v>
      </c>
      <c r="AC592" s="357">
        <v>365.14561114123057</v>
      </c>
      <c r="AD592" s="357">
        <v>372.6635768935854</v>
      </c>
      <c r="AE592" s="357">
        <v>379.34274976256489</v>
      </c>
      <c r="AF592" s="357">
        <v>384.8660280826017</v>
      </c>
      <c r="AG592" s="357">
        <v>389.19192250629567</v>
      </c>
      <c r="AH592" s="357">
        <v>392.78776115016058</v>
      </c>
      <c r="AI592" s="357">
        <v>396.15441528255394</v>
      </c>
      <c r="AJ592" s="357">
        <v>399.13812262524237</v>
      </c>
      <c r="AK592" s="357">
        <v>401.53028031343842</v>
      </c>
      <c r="AL592" s="357">
        <v>403.99789527940698</v>
      </c>
      <c r="AM592" s="357">
        <v>407.10210230576979</v>
      </c>
      <c r="AP592" s="298">
        <v>21.438728029157598</v>
      </c>
      <c r="AQ592" s="298">
        <v>30.098640078882685</v>
      </c>
      <c r="AR592" s="298">
        <v>40.70267018929168</v>
      </c>
      <c r="AS592" s="298">
        <v>53.163627064293124</v>
      </c>
      <c r="AT592" s="298">
        <v>67.187071981772547</v>
      </c>
      <c r="AU592" s="298">
        <v>83.216575507935687</v>
      </c>
      <c r="AV592" s="298">
        <v>101.33674618174348</v>
      </c>
      <c r="AW592" s="298">
        <v>122.32220909745125</v>
      </c>
      <c r="AX592" s="298">
        <v>147.40879587900645</v>
      </c>
      <c r="AY592" s="298">
        <v>175.27540078972052</v>
      </c>
      <c r="AZ592" s="298">
        <v>206.26823643978256</v>
      </c>
      <c r="BA592" s="298">
        <v>236.63969131214711</v>
      </c>
      <c r="BB592" s="298">
        <v>261.91890989113222</v>
      </c>
      <c r="BC592" s="298">
        <v>284.71741222060916</v>
      </c>
      <c r="BD592" s="298">
        <v>306.63323849453013</v>
      </c>
      <c r="BE592" s="298">
        <v>326.19810643626397</v>
      </c>
      <c r="BF592" s="298">
        <v>342.36594575627606</v>
      </c>
      <c r="BG592" s="298">
        <v>355.49476648041667</v>
      </c>
      <c r="BH592" s="298">
        <v>365.14561114123057</v>
      </c>
      <c r="BI592" s="298">
        <v>372.6635768935854</v>
      </c>
      <c r="BJ592" s="298">
        <v>379.34274976256489</v>
      </c>
      <c r="BK592" s="298">
        <v>384.8660280826017</v>
      </c>
      <c r="BL592" s="298">
        <v>389.19192250629567</v>
      </c>
      <c r="BM592" s="298">
        <v>392.78776115016058</v>
      </c>
      <c r="BN592" s="298">
        <v>396.15441528255394</v>
      </c>
      <c r="BO592" s="298">
        <v>399.13812262524237</v>
      </c>
      <c r="BP592" s="298">
        <v>401.53028031343842</v>
      </c>
      <c r="BQ592" s="298">
        <v>403.99789527940698</v>
      </c>
      <c r="BR592" s="298">
        <v>407.10210230576979</v>
      </c>
      <c r="BT592" s="475"/>
      <c r="BU592" s="475"/>
      <c r="BV592" s="475"/>
      <c r="BW592" s="475"/>
      <c r="BX592" s="475"/>
      <c r="BY592" s="475"/>
      <c r="BZ592" s="475"/>
      <c r="CA592" s="475"/>
      <c r="CB592" s="475"/>
      <c r="CC592" s="475"/>
      <c r="CD592" s="475"/>
      <c r="CE592" s="475"/>
      <c r="CF592" s="475"/>
      <c r="CG592" s="475"/>
      <c r="CH592" s="475"/>
      <c r="CI592" s="475"/>
      <c r="CJ592" s="475"/>
      <c r="CK592" s="475"/>
      <c r="CL592" s="475"/>
      <c r="CM592" s="475"/>
      <c r="CN592" s="475"/>
      <c r="CO592" s="475"/>
      <c r="CP592" s="475"/>
      <c r="CQ592" s="475"/>
      <c r="CR592" s="475"/>
      <c r="CS592" s="475"/>
      <c r="CT592" s="475"/>
      <c r="CU592" s="475"/>
      <c r="CV592" s="475"/>
      <c r="CW592" s="475"/>
      <c r="CX592" s="475"/>
      <c r="CY592" s="475"/>
      <c r="CZ592" s="475"/>
    </row>
    <row r="593" spans="1:104" x14ac:dyDescent="0.25">
      <c r="A593" s="353" t="s">
        <v>245</v>
      </c>
      <c r="B593" s="353" t="s">
        <v>362</v>
      </c>
      <c r="C593" s="441">
        <f t="shared" ref="C593:H593" si="342">C105</f>
        <v>6250</v>
      </c>
      <c r="D593" s="441"/>
      <c r="E593" s="441"/>
      <c r="F593" s="441"/>
      <c r="G593" s="441"/>
      <c r="H593" s="441">
        <f t="shared" si="342"/>
        <v>0</v>
      </c>
      <c r="I593" s="470">
        <f>IFERROR(VLOOKUP(B593,Coincidence!$B$2:$E$242,4,FALSE)*IF($G593="Winter",'General Inputs'!$C$25,'General Inputs'!$C$24),IF($G593="Winter",'General Inputs'!$C$25,'General Inputs'!$C$24))</f>
        <v>0.52140604400000001</v>
      </c>
      <c r="J593" s="466">
        <f>'Nameplate by Substation'!H105</f>
        <v>2.9326428814302349E-3</v>
      </c>
      <c r="K593" s="357">
        <v>18.577226757793419</v>
      </c>
      <c r="L593" s="357">
        <v>26.081270357371274</v>
      </c>
      <c r="M593" s="357">
        <v>35.269943847683642</v>
      </c>
      <c r="N593" s="357">
        <v>46.06769365686776</v>
      </c>
      <c r="O593" s="357">
        <v>58.219380818677308</v>
      </c>
      <c r="P593" s="357">
        <v>72.109370999782399</v>
      </c>
      <c r="Q593" s="357">
        <v>87.810979744453462</v>
      </c>
      <c r="R593" s="357">
        <v>105.9954402531251</v>
      </c>
      <c r="S593" s="357">
        <v>127.73363342326937</v>
      </c>
      <c r="T593" s="357">
        <v>151.88078607580087</v>
      </c>
      <c r="U593" s="357">
        <v>178.73690062490877</v>
      </c>
      <c r="V593" s="357">
        <v>205.054572240531</v>
      </c>
      <c r="W593" s="357">
        <v>226.9596859750273</v>
      </c>
      <c r="X593" s="357">
        <v>246.71519324844164</v>
      </c>
      <c r="Y593" s="357">
        <v>265.70583829610098</v>
      </c>
      <c r="Z593" s="357">
        <v>282.65931556142885</v>
      </c>
      <c r="AA593" s="357">
        <v>296.66917737892749</v>
      </c>
      <c r="AB593" s="357">
        <v>308.04564893652497</v>
      </c>
      <c r="AC593" s="357">
        <v>316.40836194003634</v>
      </c>
      <c r="AD593" s="357">
        <v>322.92287876906056</v>
      </c>
      <c r="AE593" s="357">
        <v>328.71055930555406</v>
      </c>
      <c r="AF593" s="357">
        <v>333.49662654136108</v>
      </c>
      <c r="AG593" s="357">
        <v>337.24512885595448</v>
      </c>
      <c r="AH593" s="357">
        <v>340.36101846380166</v>
      </c>
      <c r="AI593" s="357">
        <v>343.27831361057872</v>
      </c>
      <c r="AJ593" s="357">
        <v>345.86377520179951</v>
      </c>
      <c r="AK593" s="357">
        <v>347.93664331942188</v>
      </c>
      <c r="AL593" s="357">
        <v>350.07489717064738</v>
      </c>
      <c r="AM593" s="357">
        <v>352.76477493547787</v>
      </c>
      <c r="AP593" s="298">
        <v>18.577226757793419</v>
      </c>
      <c r="AQ593" s="298">
        <v>26.081270357371274</v>
      </c>
      <c r="AR593" s="298">
        <v>35.269943847683642</v>
      </c>
      <c r="AS593" s="298">
        <v>46.06769365686776</v>
      </c>
      <c r="AT593" s="298">
        <v>58.219380818677308</v>
      </c>
      <c r="AU593" s="298">
        <v>72.109370999782399</v>
      </c>
      <c r="AV593" s="298">
        <v>87.810979744453462</v>
      </c>
      <c r="AW593" s="298">
        <v>105.9954402531251</v>
      </c>
      <c r="AX593" s="298">
        <v>127.73363342326937</v>
      </c>
      <c r="AY593" s="298">
        <v>151.88078607580087</v>
      </c>
      <c r="AZ593" s="298">
        <v>178.73690062490877</v>
      </c>
      <c r="BA593" s="298">
        <v>205.054572240531</v>
      </c>
      <c r="BB593" s="298">
        <v>226.9596859750273</v>
      </c>
      <c r="BC593" s="298">
        <v>246.71519324844164</v>
      </c>
      <c r="BD593" s="298">
        <v>265.70583829610098</v>
      </c>
      <c r="BE593" s="298">
        <v>282.65931556142885</v>
      </c>
      <c r="BF593" s="298">
        <v>296.66917737892749</v>
      </c>
      <c r="BG593" s="298">
        <v>308.04564893652497</v>
      </c>
      <c r="BH593" s="298">
        <v>316.40836194003634</v>
      </c>
      <c r="BI593" s="298">
        <v>322.92287876906056</v>
      </c>
      <c r="BJ593" s="298">
        <v>328.71055930555406</v>
      </c>
      <c r="BK593" s="298">
        <v>333.49662654136108</v>
      </c>
      <c r="BL593" s="298">
        <v>337.24512885595448</v>
      </c>
      <c r="BM593" s="298">
        <v>340.36101846380166</v>
      </c>
      <c r="BN593" s="298">
        <v>343.27831361057872</v>
      </c>
      <c r="BO593" s="298">
        <v>345.86377520179951</v>
      </c>
      <c r="BP593" s="298">
        <v>347.93664331942188</v>
      </c>
      <c r="BQ593" s="298">
        <v>350.07489717064738</v>
      </c>
      <c r="BR593" s="298">
        <v>352.76477493547787</v>
      </c>
      <c r="BT593" s="475"/>
      <c r="BU593" s="475"/>
      <c r="BV593" s="475"/>
      <c r="BW593" s="475"/>
      <c r="BX593" s="475"/>
      <c r="BY593" s="475"/>
      <c r="BZ593" s="475"/>
      <c r="CA593" s="475"/>
      <c r="CB593" s="475"/>
      <c r="CC593" s="475"/>
      <c r="CD593" s="475"/>
      <c r="CE593" s="475"/>
      <c r="CF593" s="475"/>
      <c r="CG593" s="475"/>
      <c r="CH593" s="475"/>
      <c r="CI593" s="475"/>
      <c r="CJ593" s="475"/>
      <c r="CK593" s="475"/>
      <c r="CL593" s="475"/>
      <c r="CM593" s="475"/>
      <c r="CN593" s="475"/>
      <c r="CO593" s="475"/>
      <c r="CP593" s="475"/>
      <c r="CQ593" s="475"/>
      <c r="CR593" s="475"/>
      <c r="CS593" s="475"/>
      <c r="CT593" s="475"/>
      <c r="CU593" s="475"/>
      <c r="CV593" s="475"/>
      <c r="CW593" s="475"/>
      <c r="CX593" s="475"/>
      <c r="CY593" s="475"/>
      <c r="CZ593" s="475"/>
    </row>
    <row r="594" spans="1:104" x14ac:dyDescent="0.25">
      <c r="A594" s="353" t="s">
        <v>412</v>
      </c>
      <c r="B594" s="353" t="s">
        <v>413</v>
      </c>
      <c r="C594" s="441">
        <f t="shared" ref="C594:H594" si="343">C106</f>
        <v>20000</v>
      </c>
      <c r="D594" s="441"/>
      <c r="E594" s="441"/>
      <c r="F594" s="441"/>
      <c r="G594" s="441"/>
      <c r="H594" s="441">
        <f t="shared" si="343"/>
        <v>0</v>
      </c>
      <c r="I594" s="470">
        <f>IFERROR(VLOOKUP(B594,Coincidence!$B$2:$E$242,4,FALSE)*IF($G594="Winter",'General Inputs'!$C$25,'General Inputs'!$C$24),IF($G594="Winter",'General Inputs'!$C$25,'General Inputs'!$C$24))</f>
        <v>0.52140604400000001</v>
      </c>
      <c r="J594" s="466">
        <f>'Nameplate by Substation'!H106</f>
        <v>8.6527131601604901E-3</v>
      </c>
      <c r="K594" s="357">
        <v>54.811792961320592</v>
      </c>
      <c r="L594" s="357">
        <v>76.95234652808125</v>
      </c>
      <c r="M594" s="357">
        <v>104.06337205985977</v>
      </c>
      <c r="N594" s="357">
        <v>135.9219500223025</v>
      </c>
      <c r="O594" s="357">
        <v>171.77529721603375</v>
      </c>
      <c r="P594" s="357">
        <v>212.75747803169926</v>
      </c>
      <c r="Q594" s="357">
        <v>259.08480874114019</v>
      </c>
      <c r="R594" s="357">
        <v>312.73775153554737</v>
      </c>
      <c r="S594" s="357">
        <v>376.87592236856938</v>
      </c>
      <c r="T594" s="357">
        <v>448.12168736095248</v>
      </c>
      <c r="U594" s="357">
        <v>527.36019855550808</v>
      </c>
      <c r="V594" s="357">
        <v>605.01004299282977</v>
      </c>
      <c r="W594" s="357">
        <v>669.64071012433249</v>
      </c>
      <c r="X594" s="357">
        <v>727.92899979394008</v>
      </c>
      <c r="Y594" s="357">
        <v>783.96057641866719</v>
      </c>
      <c r="Z594" s="357">
        <v>833.98152399911123</v>
      </c>
      <c r="AA594" s="357">
        <v>875.31738404804457</v>
      </c>
      <c r="AB594" s="357">
        <v>908.88347072908198</v>
      </c>
      <c r="AC594" s="357">
        <v>933.55751383140432</v>
      </c>
      <c r="AD594" s="357">
        <v>952.77848541833487</v>
      </c>
      <c r="AE594" s="357">
        <v>969.85493883243043</v>
      </c>
      <c r="AF594" s="357">
        <v>983.97614916421253</v>
      </c>
      <c r="AG594" s="357">
        <v>995.03604176612271</v>
      </c>
      <c r="AH594" s="357">
        <v>1004.2294212894686</v>
      </c>
      <c r="AI594" s="357">
        <v>1012.8368512184339</v>
      </c>
      <c r="AJ594" s="357">
        <v>1020.4652118610143</v>
      </c>
      <c r="AK594" s="357">
        <v>1026.5811741400223</v>
      </c>
      <c r="AL594" s="357">
        <v>1032.8900559187812</v>
      </c>
      <c r="AM594" s="357">
        <v>1040.8264947134089</v>
      </c>
      <c r="AP594" s="298">
        <v>54.811792961320592</v>
      </c>
      <c r="AQ594" s="298">
        <v>76.95234652808125</v>
      </c>
      <c r="AR594" s="298">
        <v>104.06337205985977</v>
      </c>
      <c r="AS594" s="298">
        <v>135.9219500223025</v>
      </c>
      <c r="AT594" s="298">
        <v>171.77529721603375</v>
      </c>
      <c r="AU594" s="298">
        <v>212.75747803169926</v>
      </c>
      <c r="AV594" s="298">
        <v>259.08480874114019</v>
      </c>
      <c r="AW594" s="298">
        <v>312.73775153554737</v>
      </c>
      <c r="AX594" s="298">
        <v>376.87592236856938</v>
      </c>
      <c r="AY594" s="298">
        <v>448.12168736095248</v>
      </c>
      <c r="AZ594" s="298">
        <v>527.36019855550808</v>
      </c>
      <c r="BA594" s="298">
        <v>605.01004299282977</v>
      </c>
      <c r="BB594" s="298">
        <v>669.64071012433249</v>
      </c>
      <c r="BC594" s="298">
        <v>727.92899979394008</v>
      </c>
      <c r="BD594" s="298">
        <v>783.96057641866719</v>
      </c>
      <c r="BE594" s="298">
        <v>833.98152399911123</v>
      </c>
      <c r="BF594" s="298">
        <v>875.31738404804457</v>
      </c>
      <c r="BG594" s="298">
        <v>908.88347072908198</v>
      </c>
      <c r="BH594" s="298">
        <v>933.55751383140432</v>
      </c>
      <c r="BI594" s="298">
        <v>952.77848541833487</v>
      </c>
      <c r="BJ594" s="298">
        <v>969.85493883243043</v>
      </c>
      <c r="BK594" s="298">
        <v>983.97614916421253</v>
      </c>
      <c r="BL594" s="298">
        <v>995.03604176612271</v>
      </c>
      <c r="BM594" s="298">
        <v>1004.2294212894686</v>
      </c>
      <c r="BN594" s="298">
        <v>1012.8368512184339</v>
      </c>
      <c r="BO594" s="298">
        <v>1020.4652118610143</v>
      </c>
      <c r="BP594" s="298">
        <v>1026.5811741400223</v>
      </c>
      <c r="BQ594" s="298">
        <v>1032.8900559187812</v>
      </c>
      <c r="BR594" s="298">
        <v>1040.8264947134089</v>
      </c>
      <c r="BT594" s="475"/>
      <c r="BU594" s="475"/>
      <c r="BV594" s="475"/>
      <c r="BW594" s="475"/>
      <c r="BX594" s="475"/>
      <c r="BY594" s="475"/>
      <c r="BZ594" s="475"/>
      <c r="CA594" s="475"/>
      <c r="CB594" s="475"/>
      <c r="CC594" s="475"/>
      <c r="CD594" s="475"/>
      <c r="CE594" s="475"/>
      <c r="CF594" s="475"/>
      <c r="CG594" s="475"/>
      <c r="CH594" s="475"/>
      <c r="CI594" s="475"/>
      <c r="CJ594" s="475"/>
      <c r="CK594" s="475"/>
      <c r="CL594" s="475"/>
      <c r="CM594" s="475"/>
      <c r="CN594" s="475"/>
      <c r="CO594" s="475"/>
      <c r="CP594" s="475"/>
      <c r="CQ594" s="475"/>
      <c r="CR594" s="475"/>
      <c r="CS594" s="475"/>
      <c r="CT594" s="475"/>
      <c r="CU594" s="475"/>
      <c r="CV594" s="475"/>
      <c r="CW594" s="475"/>
      <c r="CX594" s="475"/>
      <c r="CY594" s="475"/>
      <c r="CZ594" s="475"/>
    </row>
    <row r="595" spans="1:104" x14ac:dyDescent="0.25">
      <c r="A595" s="353" t="s">
        <v>246</v>
      </c>
      <c r="B595" s="353" t="s">
        <v>274</v>
      </c>
      <c r="C595" s="441">
        <f t="shared" ref="C595:H595" si="344">C107</f>
        <v>40000</v>
      </c>
      <c r="D595" s="441"/>
      <c r="E595" s="441"/>
      <c r="F595" s="441"/>
      <c r="G595" s="441"/>
      <c r="H595" s="441">
        <f t="shared" si="344"/>
        <v>0</v>
      </c>
      <c r="I595" s="470">
        <f>IFERROR(VLOOKUP(B595,Coincidence!$B$2:$E$242,4,FALSE)*IF($G595="Winter",'General Inputs'!$C$25,'General Inputs'!$C$24),IF($G595="Winter",'General Inputs'!$C$25,'General Inputs'!$C$24))</f>
        <v>0.52140604400000001</v>
      </c>
      <c r="J595" s="466">
        <f>'Nameplate by Substation'!H107</f>
        <v>9.7860142385160272E-3</v>
      </c>
      <c r="K595" s="357">
        <v>0</v>
      </c>
      <c r="L595" s="357">
        <v>0</v>
      </c>
      <c r="M595" s="357">
        <v>0</v>
      </c>
      <c r="N595" s="357">
        <v>0</v>
      </c>
      <c r="O595" s="357">
        <v>0</v>
      </c>
      <c r="P595" s="357">
        <v>0</v>
      </c>
      <c r="Q595" s="357">
        <v>0</v>
      </c>
      <c r="R595" s="357">
        <v>0</v>
      </c>
      <c r="S595" s="357">
        <v>0</v>
      </c>
      <c r="T595" s="357">
        <v>0</v>
      </c>
      <c r="U595" s="357">
        <v>0</v>
      </c>
      <c r="V595" s="357">
        <v>0</v>
      </c>
      <c r="W595" s="357">
        <v>0</v>
      </c>
      <c r="X595" s="357">
        <v>0</v>
      </c>
      <c r="Y595" s="357">
        <v>0</v>
      </c>
      <c r="Z595" s="357">
        <v>0</v>
      </c>
      <c r="AA595" s="357">
        <v>0</v>
      </c>
      <c r="AB595" s="357">
        <v>0</v>
      </c>
      <c r="AC595" s="357">
        <v>0</v>
      </c>
      <c r="AD595" s="357">
        <v>0</v>
      </c>
      <c r="AE595" s="357">
        <v>0</v>
      </c>
      <c r="AF595" s="357">
        <v>0</v>
      </c>
      <c r="AG595" s="357">
        <v>0</v>
      </c>
      <c r="AH595" s="357">
        <v>0</v>
      </c>
      <c r="AI595" s="357">
        <v>0</v>
      </c>
      <c r="AJ595" s="357">
        <v>0</v>
      </c>
      <c r="AK595" s="357">
        <v>0</v>
      </c>
      <c r="AL595" s="357">
        <v>0</v>
      </c>
      <c r="AM595" s="357">
        <v>0</v>
      </c>
      <c r="AP595" s="298">
        <v>0</v>
      </c>
      <c r="AQ595" s="298">
        <v>0</v>
      </c>
      <c r="AR595" s="298">
        <v>0</v>
      </c>
      <c r="AS595" s="298">
        <v>0</v>
      </c>
      <c r="AT595" s="298">
        <v>0</v>
      </c>
      <c r="AU595" s="298">
        <v>0</v>
      </c>
      <c r="AV595" s="298">
        <v>0</v>
      </c>
      <c r="AW595" s="298">
        <v>0</v>
      </c>
      <c r="AX595" s="298">
        <v>0</v>
      </c>
      <c r="AY595" s="298">
        <v>0</v>
      </c>
      <c r="AZ595" s="298">
        <v>0</v>
      </c>
      <c r="BA595" s="298">
        <v>0</v>
      </c>
      <c r="BB595" s="298">
        <v>0</v>
      </c>
      <c r="BC595" s="298">
        <v>0</v>
      </c>
      <c r="BD595" s="298">
        <v>0</v>
      </c>
      <c r="BE595" s="298">
        <v>0</v>
      </c>
      <c r="BF595" s="298">
        <v>0</v>
      </c>
      <c r="BG595" s="298">
        <v>0</v>
      </c>
      <c r="BH595" s="298">
        <v>0</v>
      </c>
      <c r="BI595" s="298">
        <v>0</v>
      </c>
      <c r="BJ595" s="298">
        <v>0</v>
      </c>
      <c r="BK595" s="298">
        <v>0</v>
      </c>
      <c r="BL595" s="298">
        <v>0</v>
      </c>
      <c r="BM595" s="298">
        <v>0</v>
      </c>
      <c r="BN595" s="298">
        <v>0</v>
      </c>
      <c r="BO595" s="298">
        <v>0</v>
      </c>
      <c r="BP595" s="298">
        <v>0</v>
      </c>
      <c r="BQ595" s="298">
        <v>0</v>
      </c>
      <c r="BR595" s="298">
        <v>0</v>
      </c>
      <c r="BT595" s="475"/>
      <c r="BU595" s="475"/>
      <c r="BV595" s="475"/>
      <c r="BW595" s="475"/>
      <c r="BX595" s="475"/>
      <c r="BY595" s="475"/>
      <c r="BZ595" s="475"/>
      <c r="CA595" s="475"/>
      <c r="CB595" s="475"/>
      <c r="CC595" s="475"/>
      <c r="CD595" s="475"/>
      <c r="CE595" s="475"/>
      <c r="CF595" s="475"/>
      <c r="CG595" s="475"/>
      <c r="CH595" s="475"/>
      <c r="CI595" s="475"/>
      <c r="CJ595" s="475"/>
      <c r="CK595" s="475"/>
      <c r="CL595" s="475"/>
      <c r="CM595" s="475"/>
      <c r="CN595" s="475"/>
      <c r="CO595" s="475"/>
      <c r="CP595" s="475"/>
      <c r="CQ595" s="475"/>
      <c r="CR595" s="475"/>
      <c r="CS595" s="475"/>
      <c r="CT595" s="475"/>
      <c r="CU595" s="475"/>
      <c r="CV595" s="475"/>
      <c r="CW595" s="475"/>
      <c r="CX595" s="475"/>
      <c r="CY595" s="475"/>
      <c r="CZ595" s="475"/>
    </row>
    <row r="596" spans="1:104" x14ac:dyDescent="0.25">
      <c r="A596" s="353" t="s">
        <v>247</v>
      </c>
      <c r="B596" s="353" t="s">
        <v>269</v>
      </c>
      <c r="C596" s="441">
        <f t="shared" ref="C596:H596" si="345">C108</f>
        <v>25000</v>
      </c>
      <c r="D596" s="441"/>
      <c r="E596" s="441"/>
      <c r="F596" s="441"/>
      <c r="G596" s="441"/>
      <c r="H596" s="441">
        <f t="shared" si="345"/>
        <v>0</v>
      </c>
      <c r="I596" s="470">
        <f>IFERROR(VLOOKUP(B596,Coincidence!$B$2:$E$242,4,FALSE)*IF($G596="Winter",'General Inputs'!$C$25,'General Inputs'!$C$24),IF($G596="Winter",'General Inputs'!$C$25,'General Inputs'!$C$24))</f>
        <v>0.52140604400000001</v>
      </c>
      <c r="J596" s="466">
        <f>'Nameplate by Substation'!H108</f>
        <v>9.2514819022393533E-3</v>
      </c>
      <c r="K596" s="357">
        <v>0</v>
      </c>
      <c r="L596" s="357">
        <v>0</v>
      </c>
      <c r="M596" s="357">
        <v>0</v>
      </c>
      <c r="N596" s="357">
        <v>0</v>
      </c>
      <c r="O596" s="357">
        <v>0</v>
      </c>
      <c r="P596" s="357">
        <v>0</v>
      </c>
      <c r="Q596" s="357">
        <v>0</v>
      </c>
      <c r="R596" s="357">
        <v>0</v>
      </c>
      <c r="S596" s="357">
        <v>0</v>
      </c>
      <c r="T596" s="357">
        <v>0</v>
      </c>
      <c r="U596" s="357">
        <v>0</v>
      </c>
      <c r="V596" s="357">
        <v>0</v>
      </c>
      <c r="W596" s="357">
        <v>0</v>
      </c>
      <c r="X596" s="357">
        <v>0</v>
      </c>
      <c r="Y596" s="357">
        <v>0</v>
      </c>
      <c r="Z596" s="357">
        <v>0</v>
      </c>
      <c r="AA596" s="357">
        <v>0</v>
      </c>
      <c r="AB596" s="357">
        <v>0</v>
      </c>
      <c r="AC596" s="357">
        <v>0</v>
      </c>
      <c r="AD596" s="357">
        <v>0</v>
      </c>
      <c r="AE596" s="357">
        <v>0</v>
      </c>
      <c r="AF596" s="357">
        <v>0</v>
      </c>
      <c r="AG596" s="357">
        <v>0</v>
      </c>
      <c r="AH596" s="357">
        <v>0</v>
      </c>
      <c r="AI596" s="357">
        <v>0</v>
      </c>
      <c r="AJ596" s="357">
        <v>0</v>
      </c>
      <c r="AK596" s="357">
        <v>0</v>
      </c>
      <c r="AL596" s="357">
        <v>0</v>
      </c>
      <c r="AM596" s="357">
        <v>0</v>
      </c>
      <c r="AP596" s="298">
        <v>0</v>
      </c>
      <c r="AQ596" s="298">
        <v>0</v>
      </c>
      <c r="AR596" s="298">
        <v>0</v>
      </c>
      <c r="AS596" s="298">
        <v>0</v>
      </c>
      <c r="AT596" s="298">
        <v>0</v>
      </c>
      <c r="AU596" s="298">
        <v>0</v>
      </c>
      <c r="AV596" s="298">
        <v>0</v>
      </c>
      <c r="AW596" s="298">
        <v>0</v>
      </c>
      <c r="AX596" s="298">
        <v>0</v>
      </c>
      <c r="AY596" s="298">
        <v>0</v>
      </c>
      <c r="AZ596" s="298">
        <v>0</v>
      </c>
      <c r="BA596" s="298">
        <v>0</v>
      </c>
      <c r="BB596" s="298">
        <v>0</v>
      </c>
      <c r="BC596" s="298">
        <v>0</v>
      </c>
      <c r="BD596" s="298">
        <v>0</v>
      </c>
      <c r="BE596" s="298">
        <v>0</v>
      </c>
      <c r="BF596" s="298">
        <v>0</v>
      </c>
      <c r="BG596" s="298">
        <v>0</v>
      </c>
      <c r="BH596" s="298">
        <v>0</v>
      </c>
      <c r="BI596" s="298">
        <v>0</v>
      </c>
      <c r="BJ596" s="298">
        <v>0</v>
      </c>
      <c r="BK596" s="298">
        <v>0</v>
      </c>
      <c r="BL596" s="298">
        <v>0</v>
      </c>
      <c r="BM596" s="298">
        <v>0</v>
      </c>
      <c r="BN596" s="298">
        <v>0</v>
      </c>
      <c r="BO596" s="298">
        <v>0</v>
      </c>
      <c r="BP596" s="298">
        <v>0</v>
      </c>
      <c r="BQ596" s="298">
        <v>0</v>
      </c>
      <c r="BR596" s="298">
        <v>0</v>
      </c>
      <c r="BT596" s="475"/>
      <c r="BU596" s="475"/>
      <c r="BV596" s="475"/>
      <c r="BW596" s="475"/>
      <c r="BX596" s="475"/>
      <c r="BY596" s="475"/>
      <c r="BZ596" s="475"/>
      <c r="CA596" s="475"/>
      <c r="CB596" s="475"/>
      <c r="CC596" s="475"/>
      <c r="CD596" s="475"/>
      <c r="CE596" s="475"/>
      <c r="CF596" s="475"/>
      <c r="CG596" s="475"/>
      <c r="CH596" s="475"/>
      <c r="CI596" s="475"/>
      <c r="CJ596" s="475"/>
      <c r="CK596" s="475"/>
      <c r="CL596" s="475"/>
      <c r="CM596" s="475"/>
      <c r="CN596" s="475"/>
      <c r="CO596" s="475"/>
      <c r="CP596" s="475"/>
      <c r="CQ596" s="475"/>
      <c r="CR596" s="475"/>
      <c r="CS596" s="475"/>
      <c r="CT596" s="475"/>
      <c r="CU596" s="475"/>
      <c r="CV596" s="475"/>
      <c r="CW596" s="475"/>
      <c r="CX596" s="475"/>
      <c r="CY596" s="475"/>
      <c r="CZ596" s="475"/>
    </row>
    <row r="597" spans="1:104" x14ac:dyDescent="0.25">
      <c r="A597" s="353" t="s">
        <v>247</v>
      </c>
      <c r="B597" s="353" t="s">
        <v>473</v>
      </c>
      <c r="C597" s="441">
        <f t="shared" ref="C597:H597" si="346">C109</f>
        <v>12500</v>
      </c>
      <c r="D597" s="441"/>
      <c r="E597" s="441"/>
      <c r="F597" s="441"/>
      <c r="G597" s="441"/>
      <c r="H597" s="441">
        <f t="shared" si="346"/>
        <v>0</v>
      </c>
      <c r="I597" s="470">
        <f>IFERROR(VLOOKUP(B597,Coincidence!$B$2:$E$242,4,FALSE)*IF($G597="Winter",'General Inputs'!$C$25,'General Inputs'!$C$24),IF($G597="Winter",'General Inputs'!$C$25,'General Inputs'!$C$24))</f>
        <v>0.52140604400000001</v>
      </c>
      <c r="J597" s="466">
        <f>'Nameplate by Substation'!H109</f>
        <v>3.0729118706857603E-3</v>
      </c>
      <c r="K597" s="357">
        <v>19.465779822671042</v>
      </c>
      <c r="L597" s="357">
        <v>27.328743568205724</v>
      </c>
      <c r="M597" s="357">
        <v>36.956913442904508</v>
      </c>
      <c r="N597" s="357">
        <v>48.271122130037533</v>
      </c>
      <c r="O597" s="357">
        <v>61.004027307422525</v>
      </c>
      <c r="P597" s="357">
        <v>75.558378940721411</v>
      </c>
      <c r="Q597" s="357">
        <v>92.010999273692889</v>
      </c>
      <c r="R597" s="357">
        <v>111.06522674644314</v>
      </c>
      <c r="S597" s="357">
        <v>133.84316273816492</v>
      </c>
      <c r="T597" s="357">
        <v>159.1452793030831</v>
      </c>
      <c r="U597" s="357">
        <v>187.28592804044396</v>
      </c>
      <c r="V597" s="357">
        <v>214.8623799939169</v>
      </c>
      <c r="W597" s="357">
        <v>237.81522039930147</v>
      </c>
      <c r="X597" s="357">
        <v>258.51563816796181</v>
      </c>
      <c r="Y597" s="357">
        <v>278.41461017319688</v>
      </c>
      <c r="Z597" s="357">
        <v>296.1789761885434</v>
      </c>
      <c r="AA597" s="357">
        <v>310.8589329464092</v>
      </c>
      <c r="AB597" s="357">
        <v>322.77954377741872</v>
      </c>
      <c r="AC597" s="357">
        <v>331.54224728364841</v>
      </c>
      <c r="AD597" s="357">
        <v>338.36835496366973</v>
      </c>
      <c r="AE597" s="357">
        <v>344.43286160269628</v>
      </c>
      <c r="AF597" s="357">
        <v>349.4478475445369</v>
      </c>
      <c r="AG597" s="357">
        <v>353.3756415943156</v>
      </c>
      <c r="AH597" s="357">
        <v>356.64056492484752</v>
      </c>
      <c r="AI597" s="357">
        <v>359.69739497517162</v>
      </c>
      <c r="AJ597" s="357">
        <v>362.40651979400729</v>
      </c>
      <c r="AK597" s="357">
        <v>364.57853367450457</v>
      </c>
      <c r="AL597" s="357">
        <v>366.81906070340955</v>
      </c>
      <c r="AM597" s="357">
        <v>369.63759594565835</v>
      </c>
      <c r="AP597" s="298">
        <v>19.465779822671042</v>
      </c>
      <c r="AQ597" s="298">
        <v>27.328743568205724</v>
      </c>
      <c r="AR597" s="298">
        <v>36.956913442904508</v>
      </c>
      <c r="AS597" s="298">
        <v>48.271122130037533</v>
      </c>
      <c r="AT597" s="298">
        <v>61.004027307422525</v>
      </c>
      <c r="AU597" s="298">
        <v>75.558378940721411</v>
      </c>
      <c r="AV597" s="298">
        <v>92.010999273692889</v>
      </c>
      <c r="AW597" s="298">
        <v>111.06522674644314</v>
      </c>
      <c r="AX597" s="298">
        <v>133.84316273816492</v>
      </c>
      <c r="AY597" s="298">
        <v>159.1452793030831</v>
      </c>
      <c r="AZ597" s="298">
        <v>187.28592804044396</v>
      </c>
      <c r="BA597" s="298">
        <v>214.8623799939169</v>
      </c>
      <c r="BB597" s="298">
        <v>237.81522039930147</v>
      </c>
      <c r="BC597" s="298">
        <v>258.51563816796181</v>
      </c>
      <c r="BD597" s="298">
        <v>278.41461017319688</v>
      </c>
      <c r="BE597" s="298">
        <v>296.1789761885434</v>
      </c>
      <c r="BF597" s="298">
        <v>310.8589329464092</v>
      </c>
      <c r="BG597" s="298">
        <v>322.77954377741872</v>
      </c>
      <c r="BH597" s="298">
        <v>331.54224728364841</v>
      </c>
      <c r="BI597" s="298">
        <v>338.36835496366973</v>
      </c>
      <c r="BJ597" s="298">
        <v>344.43286160269628</v>
      </c>
      <c r="BK597" s="298">
        <v>349.4478475445369</v>
      </c>
      <c r="BL597" s="298">
        <v>353.3756415943156</v>
      </c>
      <c r="BM597" s="298">
        <v>356.64056492484752</v>
      </c>
      <c r="BN597" s="298">
        <v>359.69739497517162</v>
      </c>
      <c r="BO597" s="298">
        <v>362.40651979400729</v>
      </c>
      <c r="BP597" s="298">
        <v>364.57853367450457</v>
      </c>
      <c r="BQ597" s="298">
        <v>366.81906070340955</v>
      </c>
      <c r="BR597" s="298">
        <v>369.63759594565835</v>
      </c>
      <c r="BT597" s="475"/>
      <c r="BU597" s="475"/>
      <c r="BV597" s="475"/>
      <c r="BW597" s="475"/>
      <c r="BX597" s="475"/>
      <c r="BY597" s="475"/>
      <c r="BZ597" s="475"/>
      <c r="CA597" s="475"/>
      <c r="CB597" s="475"/>
      <c r="CC597" s="475"/>
      <c r="CD597" s="475"/>
      <c r="CE597" s="475"/>
      <c r="CF597" s="475"/>
      <c r="CG597" s="475"/>
      <c r="CH597" s="475"/>
      <c r="CI597" s="475"/>
      <c r="CJ597" s="475"/>
      <c r="CK597" s="475"/>
      <c r="CL597" s="475"/>
      <c r="CM597" s="475"/>
      <c r="CN597" s="475"/>
      <c r="CO597" s="475"/>
      <c r="CP597" s="475"/>
      <c r="CQ597" s="475"/>
      <c r="CR597" s="475"/>
      <c r="CS597" s="475"/>
      <c r="CT597" s="475"/>
      <c r="CU597" s="475"/>
      <c r="CV597" s="475"/>
      <c r="CW597" s="475"/>
      <c r="CX597" s="475"/>
      <c r="CY597" s="475"/>
      <c r="CZ597" s="475"/>
    </row>
    <row r="598" spans="1:104" x14ac:dyDescent="0.25">
      <c r="A598" s="353" t="s">
        <v>325</v>
      </c>
      <c r="B598" s="353" t="s">
        <v>325</v>
      </c>
      <c r="C598" s="441">
        <f t="shared" ref="C598:H598" si="347">C110</f>
        <v>20000</v>
      </c>
      <c r="D598" s="441"/>
      <c r="E598" s="441"/>
      <c r="F598" s="441"/>
      <c r="G598" s="441"/>
      <c r="H598" s="441">
        <f t="shared" si="347"/>
        <v>0</v>
      </c>
      <c r="I598" s="470">
        <f>IFERROR(VLOOKUP(B598,Coincidence!$B$2:$E$242,4,FALSE)*IF($G598="Winter",'General Inputs'!$C$25,'General Inputs'!$C$24),IF($G598="Winter",'General Inputs'!$C$25,'General Inputs'!$C$24))</f>
        <v>0.52140604400000001</v>
      </c>
      <c r="J598" s="466">
        <f>'Nameplate by Substation'!H110</f>
        <v>8.6243727593386874E-3</v>
      </c>
      <c r="K598" s="357">
        <v>54.632266822694191</v>
      </c>
      <c r="L598" s="357">
        <v>76.700303000875763</v>
      </c>
      <c r="M598" s="357">
        <v>103.72253125993313</v>
      </c>
      <c r="N598" s="357">
        <v>135.47676219822793</v>
      </c>
      <c r="O598" s="357">
        <v>171.21267822193593</v>
      </c>
      <c r="P598" s="357">
        <v>212.06062929840061</v>
      </c>
      <c r="Q598" s="357">
        <v>258.23622319454296</v>
      </c>
      <c r="R598" s="357">
        <v>311.7134354549641</v>
      </c>
      <c r="S598" s="357">
        <v>375.64153328131874</v>
      </c>
      <c r="T598" s="357">
        <v>446.65394562472727</v>
      </c>
      <c r="U598" s="357">
        <v>525.63292537218535</v>
      </c>
      <c r="V598" s="357">
        <v>603.02844175374344</v>
      </c>
      <c r="W598" s="357">
        <v>667.44742279580987</v>
      </c>
      <c r="X598" s="357">
        <v>725.54479968905741</v>
      </c>
      <c r="Y598" s="357">
        <v>781.39285499384368</v>
      </c>
      <c r="Z598" s="357">
        <v>831.2499679853355</v>
      </c>
      <c r="AA598" s="357">
        <v>872.45043988255077</v>
      </c>
      <c r="AB598" s="357">
        <v>905.90658690270357</v>
      </c>
      <c r="AC598" s="357">
        <v>930.49981462856874</v>
      </c>
      <c r="AD598" s="357">
        <v>949.65783139094026</v>
      </c>
      <c r="AE598" s="357">
        <v>966.67835396283488</v>
      </c>
      <c r="AF598" s="357">
        <v>980.75331281794331</v>
      </c>
      <c r="AG598" s="357">
        <v>991.77698073707677</v>
      </c>
      <c r="AH598" s="357">
        <v>1000.9402490044761</v>
      </c>
      <c r="AI598" s="357">
        <v>1009.5194868496733</v>
      </c>
      <c r="AJ598" s="357">
        <v>1017.122862173288</v>
      </c>
      <c r="AK598" s="357">
        <v>1023.2187927213014</v>
      </c>
      <c r="AL598" s="357">
        <v>1029.507010896051</v>
      </c>
      <c r="AM598" s="357">
        <v>1037.41745531731</v>
      </c>
      <c r="AP598" s="298">
        <v>54.632266822694191</v>
      </c>
      <c r="AQ598" s="298">
        <v>76.700303000875763</v>
      </c>
      <c r="AR598" s="298">
        <v>103.72253125993313</v>
      </c>
      <c r="AS598" s="298">
        <v>135.47676219822793</v>
      </c>
      <c r="AT598" s="298">
        <v>171.21267822193593</v>
      </c>
      <c r="AU598" s="298">
        <v>212.06062929840061</v>
      </c>
      <c r="AV598" s="298">
        <v>258.23622319454296</v>
      </c>
      <c r="AW598" s="298">
        <v>311.7134354549641</v>
      </c>
      <c r="AX598" s="298">
        <v>375.64153328131874</v>
      </c>
      <c r="AY598" s="298">
        <v>446.65394562472727</v>
      </c>
      <c r="AZ598" s="298">
        <v>525.63292537218535</v>
      </c>
      <c r="BA598" s="298">
        <v>603.02844175374344</v>
      </c>
      <c r="BB598" s="298">
        <v>667.44742279580987</v>
      </c>
      <c r="BC598" s="298">
        <v>725.54479968905741</v>
      </c>
      <c r="BD598" s="298">
        <v>781.39285499384368</v>
      </c>
      <c r="BE598" s="298">
        <v>831.2499679853355</v>
      </c>
      <c r="BF598" s="298">
        <v>872.45043988255077</v>
      </c>
      <c r="BG598" s="298">
        <v>905.90658690270357</v>
      </c>
      <c r="BH598" s="298">
        <v>930.49981462856874</v>
      </c>
      <c r="BI598" s="298">
        <v>949.65783139094026</v>
      </c>
      <c r="BJ598" s="298">
        <v>966.67835396283488</v>
      </c>
      <c r="BK598" s="298">
        <v>980.75331281794331</v>
      </c>
      <c r="BL598" s="298">
        <v>991.77698073707677</v>
      </c>
      <c r="BM598" s="298">
        <v>1000.9402490044761</v>
      </c>
      <c r="BN598" s="298">
        <v>1009.5194868496733</v>
      </c>
      <c r="BO598" s="298">
        <v>1017.122862173288</v>
      </c>
      <c r="BP598" s="298">
        <v>1023.2187927213014</v>
      </c>
      <c r="BQ598" s="298">
        <v>1029.507010896051</v>
      </c>
      <c r="BR598" s="298">
        <v>1037.41745531731</v>
      </c>
      <c r="BT598" s="475"/>
      <c r="BU598" s="475"/>
      <c r="BV598" s="475"/>
      <c r="BW598" s="475"/>
      <c r="BX598" s="475"/>
      <c r="BY598" s="475"/>
      <c r="BZ598" s="475"/>
      <c r="CA598" s="475"/>
      <c r="CB598" s="475"/>
      <c r="CC598" s="475"/>
      <c r="CD598" s="475"/>
      <c r="CE598" s="475"/>
      <c r="CF598" s="475"/>
      <c r="CG598" s="475"/>
      <c r="CH598" s="475"/>
      <c r="CI598" s="475"/>
      <c r="CJ598" s="475"/>
      <c r="CK598" s="475"/>
      <c r="CL598" s="475"/>
      <c r="CM598" s="475"/>
      <c r="CN598" s="475"/>
      <c r="CO598" s="475"/>
      <c r="CP598" s="475"/>
      <c r="CQ598" s="475"/>
      <c r="CR598" s="475"/>
      <c r="CS598" s="475"/>
      <c r="CT598" s="475"/>
      <c r="CU598" s="475"/>
      <c r="CV598" s="475"/>
      <c r="CW598" s="475"/>
      <c r="CX598" s="475"/>
      <c r="CY598" s="475"/>
      <c r="CZ598" s="475"/>
    </row>
    <row r="599" spans="1:104" x14ac:dyDescent="0.25">
      <c r="A599" s="353" t="s">
        <v>248</v>
      </c>
      <c r="B599" s="353" t="s">
        <v>297</v>
      </c>
      <c r="C599" s="441">
        <f t="shared" ref="C599:H599" si="348">C111</f>
        <v>20000</v>
      </c>
      <c r="D599" s="441"/>
      <c r="E599" s="441"/>
      <c r="F599" s="441"/>
      <c r="G599" s="441"/>
      <c r="H599" s="441">
        <f t="shared" si="348"/>
        <v>0</v>
      </c>
      <c r="I599" s="470">
        <f>IFERROR(VLOOKUP(B599,Coincidence!$B$2:$E$242,4,FALSE)*IF($G599="Winter",'General Inputs'!$C$25,'General Inputs'!$C$24),IF($G599="Winter",'General Inputs'!$C$25,'General Inputs'!$C$24))</f>
        <v>0.52140604400000001</v>
      </c>
      <c r="J599" s="466">
        <f>'Nameplate by Substation'!H111</f>
        <v>1.2993713357925898E-2</v>
      </c>
      <c r="K599" s="357">
        <v>82.310451437658685</v>
      </c>
      <c r="L599" s="357">
        <v>115.5587518617254</v>
      </c>
      <c r="M599" s="357">
        <v>156.27117212561481</v>
      </c>
      <c r="N599" s="357">
        <v>204.1129556648068</v>
      </c>
      <c r="O599" s="357">
        <v>257.95365369031492</v>
      </c>
      <c r="P599" s="357">
        <v>319.49628204800445</v>
      </c>
      <c r="Q599" s="357">
        <v>389.06568123344437</v>
      </c>
      <c r="R599" s="357">
        <v>469.63589621405879</v>
      </c>
      <c r="S599" s="357">
        <v>565.95169816888904</v>
      </c>
      <c r="T599" s="357">
        <v>672.94092006284654</v>
      </c>
      <c r="U599" s="357">
        <v>791.93278796752122</v>
      </c>
      <c r="V599" s="357">
        <v>908.53896711970071</v>
      </c>
      <c r="W599" s="357">
        <v>1005.5943470096648</v>
      </c>
      <c r="X599" s="357">
        <v>1093.1254270387396</v>
      </c>
      <c r="Y599" s="357">
        <v>1177.2676183003832</v>
      </c>
      <c r="Z599" s="357">
        <v>1252.383693769603</v>
      </c>
      <c r="AA599" s="357">
        <v>1314.4574395343614</v>
      </c>
      <c r="AB599" s="357">
        <v>1364.8633758930102</v>
      </c>
      <c r="AC599" s="357">
        <v>1401.9161982295755</v>
      </c>
      <c r="AD599" s="357">
        <v>1430.7801846623329</v>
      </c>
      <c r="AE599" s="357">
        <v>1456.4237645112942</v>
      </c>
      <c r="AF599" s="357">
        <v>1477.6294783633357</v>
      </c>
      <c r="AG599" s="357">
        <v>1494.238034729256</v>
      </c>
      <c r="AH599" s="357">
        <v>1508.0436626410876</v>
      </c>
      <c r="AI599" s="357">
        <v>1520.9693745161051</v>
      </c>
      <c r="AJ599" s="357">
        <v>1532.4248255111697</v>
      </c>
      <c r="AK599" s="357">
        <v>1541.6091194187982</v>
      </c>
      <c r="AL599" s="357">
        <v>1551.0831190677955</v>
      </c>
      <c r="AM599" s="357">
        <v>1563.0012086740624</v>
      </c>
      <c r="AP599" s="298">
        <v>82.310451437658685</v>
      </c>
      <c r="AQ599" s="298">
        <v>115.5587518617254</v>
      </c>
      <c r="AR599" s="298">
        <v>156.27117212561481</v>
      </c>
      <c r="AS599" s="298">
        <v>204.1129556648068</v>
      </c>
      <c r="AT599" s="298">
        <v>257.95365369031492</v>
      </c>
      <c r="AU599" s="298">
        <v>319.49628204800445</v>
      </c>
      <c r="AV599" s="298">
        <v>389.06568123344437</v>
      </c>
      <c r="AW599" s="298">
        <v>469.63589621405879</v>
      </c>
      <c r="AX599" s="298">
        <v>565.95169816888904</v>
      </c>
      <c r="AY599" s="298">
        <v>672.94092006284654</v>
      </c>
      <c r="AZ599" s="298">
        <v>791.93278796752122</v>
      </c>
      <c r="BA599" s="298">
        <v>908.53896711970071</v>
      </c>
      <c r="BB599" s="298">
        <v>1005.5943470096648</v>
      </c>
      <c r="BC599" s="298">
        <v>1093.1254270387396</v>
      </c>
      <c r="BD599" s="298">
        <v>1177.2676183003832</v>
      </c>
      <c r="BE599" s="298">
        <v>1252.383693769603</v>
      </c>
      <c r="BF599" s="298">
        <v>1314.4574395343614</v>
      </c>
      <c r="BG599" s="298">
        <v>1364.8633758930102</v>
      </c>
      <c r="BH599" s="298">
        <v>1401.9161982295755</v>
      </c>
      <c r="BI599" s="298">
        <v>1430.7801846623329</v>
      </c>
      <c r="BJ599" s="298">
        <v>1456.4237645112942</v>
      </c>
      <c r="BK599" s="298">
        <v>1477.6294783633357</v>
      </c>
      <c r="BL599" s="298">
        <v>1494.238034729256</v>
      </c>
      <c r="BM599" s="298">
        <v>1508.0436626410876</v>
      </c>
      <c r="BN599" s="298">
        <v>1520.9693745161051</v>
      </c>
      <c r="BO599" s="298">
        <v>1532.4248255111697</v>
      </c>
      <c r="BP599" s="298">
        <v>1541.6091194187982</v>
      </c>
      <c r="BQ599" s="298">
        <v>1551.0831190677955</v>
      </c>
      <c r="BR599" s="298">
        <v>1563.0012086740624</v>
      </c>
      <c r="BT599" s="475"/>
      <c r="BU599" s="475"/>
      <c r="BV599" s="475"/>
      <c r="BW599" s="475"/>
      <c r="BX599" s="475"/>
      <c r="BY599" s="475"/>
      <c r="BZ599" s="475"/>
      <c r="CA599" s="475"/>
      <c r="CB599" s="475"/>
      <c r="CC599" s="475"/>
      <c r="CD599" s="475"/>
      <c r="CE599" s="475"/>
      <c r="CF599" s="475"/>
      <c r="CG599" s="475"/>
      <c r="CH599" s="475"/>
      <c r="CI599" s="475"/>
      <c r="CJ599" s="475"/>
      <c r="CK599" s="475"/>
      <c r="CL599" s="475"/>
      <c r="CM599" s="475"/>
      <c r="CN599" s="475"/>
      <c r="CO599" s="475"/>
      <c r="CP599" s="475"/>
      <c r="CQ599" s="475"/>
      <c r="CR599" s="475"/>
      <c r="CS599" s="475"/>
      <c r="CT599" s="475"/>
      <c r="CU599" s="475"/>
      <c r="CV599" s="475"/>
      <c r="CW599" s="475"/>
      <c r="CX599" s="475"/>
      <c r="CY599" s="475"/>
      <c r="CZ599" s="475"/>
    </row>
    <row r="600" spans="1:104" x14ac:dyDescent="0.25">
      <c r="A600" s="353" t="s">
        <v>248</v>
      </c>
      <c r="B600" s="353" t="s">
        <v>356</v>
      </c>
      <c r="C600" s="441">
        <f t="shared" ref="C600:H600" si="349">C112</f>
        <v>20000</v>
      </c>
      <c r="D600" s="441"/>
      <c r="E600" s="441"/>
      <c r="F600" s="441"/>
      <c r="G600" s="441"/>
      <c r="H600" s="441">
        <f t="shared" si="349"/>
        <v>0</v>
      </c>
      <c r="I600" s="470">
        <f>IFERROR(VLOOKUP(B600,Coincidence!$B$2:$E$242,4,FALSE)*IF($G600="Winter",'General Inputs'!$C$25,'General Inputs'!$C$24),IF($G600="Winter",'General Inputs'!$C$25,'General Inputs'!$C$24))</f>
        <v>0.52140604400000001</v>
      </c>
      <c r="J600" s="466">
        <f>'Nameplate by Substation'!H112</f>
        <v>1.051464962516372E-2</v>
      </c>
      <c r="K600" s="357">
        <v>66.606483729158001</v>
      </c>
      <c r="L600" s="357">
        <v>93.511358414422517</v>
      </c>
      <c r="M600" s="357">
        <v>126.4562774437541</v>
      </c>
      <c r="N600" s="357">
        <v>165.17035228138971</v>
      </c>
      <c r="O600" s="357">
        <v>208.73881186782063</v>
      </c>
      <c r="P600" s="357">
        <v>258.53975455200361</v>
      </c>
      <c r="Q600" s="357">
        <v>314.8360446823267</v>
      </c>
      <c r="R600" s="357">
        <v>380.03431075216599</v>
      </c>
      <c r="S600" s="357">
        <v>457.97407154456147</v>
      </c>
      <c r="T600" s="357">
        <v>544.55087610348767</v>
      </c>
      <c r="U600" s="357">
        <v>640.84034815792836</v>
      </c>
      <c r="V600" s="357">
        <v>735.19929576133677</v>
      </c>
      <c r="W600" s="357">
        <v>813.7375308038736</v>
      </c>
      <c r="X600" s="357">
        <v>884.56860214319067</v>
      </c>
      <c r="Y600" s="357">
        <v>952.65734901938902</v>
      </c>
      <c r="Z600" s="357">
        <v>1013.442067984613</v>
      </c>
      <c r="AA600" s="357">
        <v>1063.6727964653057</v>
      </c>
      <c r="AB600" s="357">
        <v>1104.4618107555279</v>
      </c>
      <c r="AC600" s="357">
        <v>1134.4453446199855</v>
      </c>
      <c r="AD600" s="357">
        <v>1157.8023862728087</v>
      </c>
      <c r="AE600" s="357">
        <v>1178.5534410190076</v>
      </c>
      <c r="AF600" s="357">
        <v>1195.7133278861204</v>
      </c>
      <c r="AG600" s="357">
        <v>1209.1531465243322</v>
      </c>
      <c r="AH600" s="357">
        <v>1220.3248059529851</v>
      </c>
      <c r="AI600" s="357">
        <v>1230.7844280623744</v>
      </c>
      <c r="AJ600" s="357">
        <v>1240.0542995912758</v>
      </c>
      <c r="AK600" s="357">
        <v>1247.4863268981064</v>
      </c>
      <c r="AL600" s="357">
        <v>1255.1527871403871</v>
      </c>
      <c r="AM600" s="357">
        <v>1264.7970307033529</v>
      </c>
      <c r="AP600" s="298">
        <v>66.606483729158001</v>
      </c>
      <c r="AQ600" s="298">
        <v>93.511358414422517</v>
      </c>
      <c r="AR600" s="298">
        <v>126.4562774437541</v>
      </c>
      <c r="AS600" s="298">
        <v>165.17035228138971</v>
      </c>
      <c r="AT600" s="298">
        <v>208.73881186782063</v>
      </c>
      <c r="AU600" s="298">
        <v>258.53975455200361</v>
      </c>
      <c r="AV600" s="298">
        <v>314.8360446823267</v>
      </c>
      <c r="AW600" s="298">
        <v>380.03431075216599</v>
      </c>
      <c r="AX600" s="298">
        <v>457.97407154456147</v>
      </c>
      <c r="AY600" s="298">
        <v>544.55087610348767</v>
      </c>
      <c r="AZ600" s="298">
        <v>640.84034815792836</v>
      </c>
      <c r="BA600" s="298">
        <v>735.19929576133677</v>
      </c>
      <c r="BB600" s="298">
        <v>813.7375308038736</v>
      </c>
      <c r="BC600" s="298">
        <v>884.56860214319067</v>
      </c>
      <c r="BD600" s="298">
        <v>952.65734901938902</v>
      </c>
      <c r="BE600" s="298">
        <v>1013.442067984613</v>
      </c>
      <c r="BF600" s="298">
        <v>1063.6727964653057</v>
      </c>
      <c r="BG600" s="298">
        <v>1104.4618107555279</v>
      </c>
      <c r="BH600" s="298">
        <v>1134.4453446199855</v>
      </c>
      <c r="BI600" s="298">
        <v>1157.8023862728087</v>
      </c>
      <c r="BJ600" s="298">
        <v>1178.5534410190076</v>
      </c>
      <c r="BK600" s="298">
        <v>1195.7133278861204</v>
      </c>
      <c r="BL600" s="298">
        <v>1209.1531465243322</v>
      </c>
      <c r="BM600" s="298">
        <v>1220.3248059529851</v>
      </c>
      <c r="BN600" s="298">
        <v>1230.7844280623744</v>
      </c>
      <c r="BO600" s="298">
        <v>1240.0542995912758</v>
      </c>
      <c r="BP600" s="298">
        <v>1247.4863268981064</v>
      </c>
      <c r="BQ600" s="298">
        <v>1255.1527871403871</v>
      </c>
      <c r="BR600" s="298">
        <v>1264.7970307033529</v>
      </c>
      <c r="BT600" s="475"/>
      <c r="BU600" s="475"/>
      <c r="BV600" s="475"/>
      <c r="BW600" s="475"/>
      <c r="BX600" s="475"/>
      <c r="BY600" s="475"/>
      <c r="BZ600" s="475"/>
      <c r="CA600" s="475"/>
      <c r="CB600" s="475"/>
      <c r="CC600" s="475"/>
      <c r="CD600" s="475"/>
      <c r="CE600" s="475"/>
      <c r="CF600" s="475"/>
      <c r="CG600" s="475"/>
      <c r="CH600" s="475"/>
      <c r="CI600" s="475"/>
      <c r="CJ600" s="475"/>
      <c r="CK600" s="475"/>
      <c r="CL600" s="475"/>
      <c r="CM600" s="475"/>
      <c r="CN600" s="475"/>
      <c r="CO600" s="475"/>
      <c r="CP600" s="475"/>
      <c r="CQ600" s="475"/>
      <c r="CR600" s="475"/>
      <c r="CS600" s="475"/>
      <c r="CT600" s="475"/>
      <c r="CU600" s="475"/>
      <c r="CV600" s="475"/>
      <c r="CW600" s="475"/>
      <c r="CX600" s="475"/>
      <c r="CY600" s="475"/>
      <c r="CZ600" s="475"/>
    </row>
    <row r="601" spans="1:104" x14ac:dyDescent="0.25">
      <c r="A601" s="353" t="s">
        <v>249</v>
      </c>
      <c r="B601" s="353" t="s">
        <v>352</v>
      </c>
      <c r="C601" s="441">
        <f t="shared" ref="C601:H601" si="350">C113</f>
        <v>20000</v>
      </c>
      <c r="D601" s="441"/>
      <c r="E601" s="441"/>
      <c r="F601" s="441"/>
      <c r="G601" s="441"/>
      <c r="H601" s="441">
        <f t="shared" si="350"/>
        <v>0</v>
      </c>
      <c r="I601" s="470">
        <f>IFERROR(VLOOKUP(B601,Coincidence!$B$2:$E$242,4,FALSE)*IF($G601="Winter",'General Inputs'!$C$25,'General Inputs'!$C$24),IF($G601="Winter",'General Inputs'!$C$25,'General Inputs'!$C$24))</f>
        <v>0.52140604400000001</v>
      </c>
      <c r="J601" s="466">
        <f>'Nameplate by Substation'!H113</f>
        <v>6.9612660540703131E-3</v>
      </c>
      <c r="K601" s="357">
        <v>0</v>
      </c>
      <c r="L601" s="357">
        <v>0</v>
      </c>
      <c r="M601" s="357">
        <v>0</v>
      </c>
      <c r="N601" s="357">
        <v>0</v>
      </c>
      <c r="O601" s="357">
        <v>0</v>
      </c>
      <c r="P601" s="357">
        <v>0</v>
      </c>
      <c r="Q601" s="357">
        <v>0</v>
      </c>
      <c r="R601" s="357">
        <v>0</v>
      </c>
      <c r="S601" s="357">
        <v>0</v>
      </c>
      <c r="T601" s="357">
        <v>0</v>
      </c>
      <c r="U601" s="357">
        <v>0</v>
      </c>
      <c r="V601" s="357">
        <v>0</v>
      </c>
      <c r="W601" s="357">
        <v>0</v>
      </c>
      <c r="X601" s="357">
        <v>0</v>
      </c>
      <c r="Y601" s="357">
        <v>0</v>
      </c>
      <c r="Z601" s="357">
        <v>0</v>
      </c>
      <c r="AA601" s="357">
        <v>0</v>
      </c>
      <c r="AB601" s="357">
        <v>0</v>
      </c>
      <c r="AC601" s="357">
        <v>0</v>
      </c>
      <c r="AD601" s="357">
        <v>0</v>
      </c>
      <c r="AE601" s="357">
        <v>0</v>
      </c>
      <c r="AF601" s="357">
        <v>0</v>
      </c>
      <c r="AG601" s="357">
        <v>0</v>
      </c>
      <c r="AH601" s="357">
        <v>0</v>
      </c>
      <c r="AI601" s="357">
        <v>0</v>
      </c>
      <c r="AJ601" s="357">
        <v>0</v>
      </c>
      <c r="AK601" s="357">
        <v>0</v>
      </c>
      <c r="AL601" s="357">
        <v>0</v>
      </c>
      <c r="AM601" s="357">
        <v>0</v>
      </c>
      <c r="AP601" s="298">
        <v>0</v>
      </c>
      <c r="AQ601" s="298">
        <v>0</v>
      </c>
      <c r="AR601" s="298">
        <v>0</v>
      </c>
      <c r="AS601" s="298">
        <v>0</v>
      </c>
      <c r="AT601" s="298">
        <v>0</v>
      </c>
      <c r="AU601" s="298">
        <v>0</v>
      </c>
      <c r="AV601" s="298">
        <v>0</v>
      </c>
      <c r="AW601" s="298">
        <v>0</v>
      </c>
      <c r="AX601" s="298">
        <v>0</v>
      </c>
      <c r="AY601" s="298">
        <v>0</v>
      </c>
      <c r="AZ601" s="298">
        <v>0</v>
      </c>
      <c r="BA601" s="298">
        <v>0</v>
      </c>
      <c r="BB601" s="298">
        <v>0</v>
      </c>
      <c r="BC601" s="298">
        <v>0</v>
      </c>
      <c r="BD601" s="298">
        <v>0</v>
      </c>
      <c r="BE601" s="298">
        <v>0</v>
      </c>
      <c r="BF601" s="298">
        <v>0</v>
      </c>
      <c r="BG601" s="298">
        <v>0</v>
      </c>
      <c r="BH601" s="298">
        <v>0</v>
      </c>
      <c r="BI601" s="298">
        <v>0</v>
      </c>
      <c r="BJ601" s="298">
        <v>0</v>
      </c>
      <c r="BK601" s="298">
        <v>0</v>
      </c>
      <c r="BL601" s="298">
        <v>0</v>
      </c>
      <c r="BM601" s="298">
        <v>0</v>
      </c>
      <c r="BN601" s="298">
        <v>0</v>
      </c>
      <c r="BO601" s="298">
        <v>0</v>
      </c>
      <c r="BP601" s="298">
        <v>0</v>
      </c>
      <c r="BQ601" s="298">
        <v>0</v>
      </c>
      <c r="BR601" s="298">
        <v>0</v>
      </c>
      <c r="BT601" s="475"/>
      <c r="BU601" s="475"/>
      <c r="BV601" s="475"/>
      <c r="BW601" s="475"/>
      <c r="BX601" s="475"/>
      <c r="BY601" s="475"/>
      <c r="BZ601" s="475"/>
      <c r="CA601" s="475"/>
      <c r="CB601" s="475"/>
      <c r="CC601" s="475"/>
      <c r="CD601" s="475"/>
      <c r="CE601" s="475"/>
      <c r="CF601" s="475"/>
      <c r="CG601" s="475"/>
      <c r="CH601" s="475"/>
      <c r="CI601" s="475"/>
      <c r="CJ601" s="475"/>
      <c r="CK601" s="475"/>
      <c r="CL601" s="475"/>
      <c r="CM601" s="475"/>
      <c r="CN601" s="475"/>
      <c r="CO601" s="475"/>
      <c r="CP601" s="475"/>
      <c r="CQ601" s="475"/>
      <c r="CR601" s="475"/>
      <c r="CS601" s="475"/>
      <c r="CT601" s="475"/>
      <c r="CU601" s="475"/>
      <c r="CV601" s="475"/>
      <c r="CW601" s="475"/>
      <c r="CX601" s="475"/>
      <c r="CY601" s="475"/>
      <c r="CZ601" s="475"/>
    </row>
    <row r="602" spans="1:104" x14ac:dyDescent="0.25">
      <c r="A602" s="353" t="s">
        <v>249</v>
      </c>
      <c r="B602" s="353" t="s">
        <v>525</v>
      </c>
      <c r="C602" s="441">
        <f t="shared" ref="C602:H602" si="351">C114</f>
        <v>25000</v>
      </c>
      <c r="D602" s="441"/>
      <c r="E602" s="441"/>
      <c r="F602" s="441"/>
      <c r="G602" s="441"/>
      <c r="H602" s="441">
        <f t="shared" si="351"/>
        <v>0</v>
      </c>
      <c r="I602" s="470">
        <f>IFERROR(VLOOKUP(B602,Coincidence!$B$2:$E$242,4,FALSE)*IF($G602="Winter",'General Inputs'!$C$25,'General Inputs'!$C$24),IF($G602="Winter",'General Inputs'!$C$25,'General Inputs'!$C$24))</f>
        <v>0.52140604400000001</v>
      </c>
      <c r="J602" s="466">
        <f>'Nameplate by Substation'!H114</f>
        <v>3.4093715720456769E-3</v>
      </c>
      <c r="K602" s="357">
        <v>0</v>
      </c>
      <c r="L602" s="357">
        <v>0</v>
      </c>
      <c r="M602" s="357">
        <v>0</v>
      </c>
      <c r="N602" s="357">
        <v>0</v>
      </c>
      <c r="O602" s="357">
        <v>0</v>
      </c>
      <c r="P602" s="357">
        <v>0</v>
      </c>
      <c r="Q602" s="357">
        <v>0</v>
      </c>
      <c r="R602" s="357">
        <v>0</v>
      </c>
      <c r="S602" s="357">
        <v>0</v>
      </c>
      <c r="T602" s="357">
        <v>0</v>
      </c>
      <c r="U602" s="357">
        <v>0</v>
      </c>
      <c r="V602" s="357">
        <v>0</v>
      </c>
      <c r="W602" s="357">
        <v>0</v>
      </c>
      <c r="X602" s="357">
        <v>0</v>
      </c>
      <c r="Y602" s="357">
        <v>0</v>
      </c>
      <c r="Z602" s="357">
        <v>0</v>
      </c>
      <c r="AA602" s="357">
        <v>0</v>
      </c>
      <c r="AB602" s="357">
        <v>0</v>
      </c>
      <c r="AC602" s="357">
        <v>0</v>
      </c>
      <c r="AD602" s="357">
        <v>0</v>
      </c>
      <c r="AE602" s="357">
        <v>0</v>
      </c>
      <c r="AF602" s="357">
        <v>0</v>
      </c>
      <c r="AG602" s="357">
        <v>0</v>
      </c>
      <c r="AH602" s="357">
        <v>0</v>
      </c>
      <c r="AI602" s="357">
        <v>0</v>
      </c>
      <c r="AJ602" s="357">
        <v>0</v>
      </c>
      <c r="AK602" s="357">
        <v>0</v>
      </c>
      <c r="AL602" s="357">
        <v>0</v>
      </c>
      <c r="AM602" s="357">
        <v>0</v>
      </c>
      <c r="AP602" s="298">
        <v>0</v>
      </c>
      <c r="AQ602" s="298">
        <v>0</v>
      </c>
      <c r="AR602" s="298">
        <v>0</v>
      </c>
      <c r="AS602" s="298">
        <v>0</v>
      </c>
      <c r="AT602" s="298">
        <v>0</v>
      </c>
      <c r="AU602" s="298">
        <v>0</v>
      </c>
      <c r="AV602" s="298">
        <v>0</v>
      </c>
      <c r="AW602" s="298">
        <v>0</v>
      </c>
      <c r="AX602" s="298">
        <v>0</v>
      </c>
      <c r="AY602" s="298">
        <v>0</v>
      </c>
      <c r="AZ602" s="298">
        <v>0</v>
      </c>
      <c r="BA602" s="298">
        <v>0</v>
      </c>
      <c r="BB602" s="298">
        <v>0</v>
      </c>
      <c r="BC602" s="298">
        <v>0</v>
      </c>
      <c r="BD602" s="298">
        <v>0</v>
      </c>
      <c r="BE602" s="298">
        <v>0</v>
      </c>
      <c r="BF602" s="298">
        <v>0</v>
      </c>
      <c r="BG602" s="298">
        <v>0</v>
      </c>
      <c r="BH602" s="298">
        <v>0</v>
      </c>
      <c r="BI602" s="298">
        <v>0</v>
      </c>
      <c r="BJ602" s="298">
        <v>0</v>
      </c>
      <c r="BK602" s="298">
        <v>0</v>
      </c>
      <c r="BL602" s="298">
        <v>0</v>
      </c>
      <c r="BM602" s="298">
        <v>0</v>
      </c>
      <c r="BN602" s="298">
        <v>0</v>
      </c>
      <c r="BO602" s="298">
        <v>0</v>
      </c>
      <c r="BP602" s="298">
        <v>0</v>
      </c>
      <c r="BQ602" s="298">
        <v>0</v>
      </c>
      <c r="BR602" s="298">
        <v>0</v>
      </c>
      <c r="BT602" s="475"/>
      <c r="BU602" s="475"/>
      <c r="BV602" s="475"/>
      <c r="BW602" s="475"/>
      <c r="BX602" s="475"/>
      <c r="BY602" s="475"/>
      <c r="BZ602" s="475"/>
      <c r="CA602" s="475"/>
      <c r="CB602" s="475"/>
      <c r="CC602" s="475"/>
      <c r="CD602" s="475"/>
      <c r="CE602" s="475"/>
      <c r="CF602" s="475"/>
      <c r="CG602" s="475"/>
      <c r="CH602" s="475"/>
      <c r="CI602" s="475"/>
      <c r="CJ602" s="475"/>
      <c r="CK602" s="475"/>
      <c r="CL602" s="475"/>
      <c r="CM602" s="475"/>
      <c r="CN602" s="475"/>
      <c r="CO602" s="475"/>
      <c r="CP602" s="475"/>
      <c r="CQ602" s="475"/>
      <c r="CR602" s="475"/>
      <c r="CS602" s="475"/>
      <c r="CT602" s="475"/>
      <c r="CU602" s="475"/>
      <c r="CV602" s="475"/>
      <c r="CW602" s="475"/>
      <c r="CX602" s="475"/>
      <c r="CY602" s="475"/>
      <c r="CZ602" s="475"/>
    </row>
    <row r="603" spans="1:104" x14ac:dyDescent="0.25">
      <c r="A603" s="353" t="s">
        <v>533</v>
      </c>
      <c r="B603" s="353" t="s">
        <v>533</v>
      </c>
      <c r="C603" s="441">
        <f t="shared" ref="C603:H603" si="352">C115</f>
        <v>42000</v>
      </c>
      <c r="D603" s="441"/>
      <c r="E603" s="441"/>
      <c r="F603" s="441"/>
      <c r="G603" s="441"/>
      <c r="H603" s="441">
        <f t="shared" si="352"/>
        <v>0</v>
      </c>
      <c r="I603" s="470">
        <f>IFERROR(VLOOKUP(B603,Coincidence!$B$2:$E$242,4,FALSE)*IF($G603="Winter",'General Inputs'!$C$25,'General Inputs'!$C$24),IF($G603="Winter",'General Inputs'!$C$25,'General Inputs'!$C$24))</f>
        <v>0.52140604400000001</v>
      </c>
      <c r="J603" s="466">
        <f>'Nameplate by Substation'!H115</f>
        <v>6.5878297384637597E-3</v>
      </c>
      <c r="K603" s="357">
        <v>41.731506985770572</v>
      </c>
      <c r="L603" s="357">
        <v>58.588438969223759</v>
      </c>
      <c r="M603" s="357">
        <v>79.229689514872035</v>
      </c>
      <c r="N603" s="357">
        <v>103.48553660483309</v>
      </c>
      <c r="O603" s="357">
        <v>130.7828412183548</v>
      </c>
      <c r="P603" s="357">
        <v>161.98503462603878</v>
      </c>
      <c r="Q603" s="357">
        <v>197.25681138578517</v>
      </c>
      <c r="R603" s="357">
        <v>238.10601620220072</v>
      </c>
      <c r="S603" s="357">
        <v>286.93825429486094</v>
      </c>
      <c r="T603" s="357">
        <v>341.18193031517126</v>
      </c>
      <c r="U603" s="357">
        <v>401.51096362723877</v>
      </c>
      <c r="V603" s="357">
        <v>460.63044960841796</v>
      </c>
      <c r="W603" s="357">
        <v>509.83765468555572</v>
      </c>
      <c r="X603" s="357">
        <v>554.21602722396881</v>
      </c>
      <c r="Y603" s="357">
        <v>596.87622870631412</v>
      </c>
      <c r="Z603" s="357">
        <v>634.96017762696397</v>
      </c>
      <c r="AA603" s="357">
        <v>666.43164825760334</v>
      </c>
      <c r="AB603" s="357">
        <v>691.98752419479774</v>
      </c>
      <c r="AC603" s="357">
        <v>710.77335378476198</v>
      </c>
      <c r="AD603" s="357">
        <v>725.40743281624577</v>
      </c>
      <c r="AE603" s="357">
        <v>738.40876148004986</v>
      </c>
      <c r="AF603" s="357">
        <v>749.16008625470477</v>
      </c>
      <c r="AG603" s="357">
        <v>757.58064614597095</v>
      </c>
      <c r="AH603" s="357">
        <v>764.58011762963667</v>
      </c>
      <c r="AI603" s="357">
        <v>771.13347052695269</v>
      </c>
      <c r="AJ603" s="357">
        <v>776.94139922708598</v>
      </c>
      <c r="AK603" s="357">
        <v>781.59784830094168</v>
      </c>
      <c r="AL603" s="357">
        <v>786.4011785661728</v>
      </c>
      <c r="AM603" s="357">
        <v>792.44366564981669</v>
      </c>
      <c r="AP603" s="298">
        <v>41.731506985770572</v>
      </c>
      <c r="AQ603" s="298">
        <v>58.588438969223759</v>
      </c>
      <c r="AR603" s="298">
        <v>79.229689514872035</v>
      </c>
      <c r="AS603" s="298">
        <v>103.48553660483309</v>
      </c>
      <c r="AT603" s="298">
        <v>130.7828412183548</v>
      </c>
      <c r="AU603" s="298">
        <v>161.98503462603878</v>
      </c>
      <c r="AV603" s="298">
        <v>197.25681138578517</v>
      </c>
      <c r="AW603" s="298">
        <v>238.10601620220072</v>
      </c>
      <c r="AX603" s="298">
        <v>286.93825429486094</v>
      </c>
      <c r="AY603" s="298">
        <v>341.18193031517126</v>
      </c>
      <c r="AZ603" s="298">
        <v>401.51096362723877</v>
      </c>
      <c r="BA603" s="298">
        <v>460.63044960841796</v>
      </c>
      <c r="BB603" s="298">
        <v>509.83765468555572</v>
      </c>
      <c r="BC603" s="298">
        <v>554.21602722396881</v>
      </c>
      <c r="BD603" s="298">
        <v>596.87622870631412</v>
      </c>
      <c r="BE603" s="298">
        <v>634.96017762696397</v>
      </c>
      <c r="BF603" s="298">
        <v>666.43164825760334</v>
      </c>
      <c r="BG603" s="298">
        <v>691.98752419479774</v>
      </c>
      <c r="BH603" s="298">
        <v>710.77335378476198</v>
      </c>
      <c r="BI603" s="298">
        <v>725.40743281624577</v>
      </c>
      <c r="BJ603" s="298">
        <v>738.40876148004986</v>
      </c>
      <c r="BK603" s="298">
        <v>749.16008625470477</v>
      </c>
      <c r="BL603" s="298">
        <v>757.58064614597095</v>
      </c>
      <c r="BM603" s="298">
        <v>764.58011762963667</v>
      </c>
      <c r="BN603" s="298">
        <v>771.13347052695269</v>
      </c>
      <c r="BO603" s="298">
        <v>776.94139922708598</v>
      </c>
      <c r="BP603" s="298">
        <v>781.59784830094168</v>
      </c>
      <c r="BQ603" s="298">
        <v>786.4011785661728</v>
      </c>
      <c r="BR603" s="298">
        <v>792.44366564981669</v>
      </c>
      <c r="BT603" s="475"/>
      <c r="BU603" s="475"/>
      <c r="BV603" s="475"/>
      <c r="BW603" s="475"/>
      <c r="BX603" s="475"/>
      <c r="BY603" s="475"/>
      <c r="BZ603" s="475"/>
      <c r="CA603" s="475"/>
      <c r="CB603" s="475"/>
      <c r="CC603" s="475"/>
      <c r="CD603" s="475"/>
      <c r="CE603" s="475"/>
      <c r="CF603" s="475"/>
      <c r="CG603" s="475"/>
      <c r="CH603" s="475"/>
      <c r="CI603" s="475"/>
      <c r="CJ603" s="475"/>
      <c r="CK603" s="475"/>
      <c r="CL603" s="475"/>
      <c r="CM603" s="475"/>
      <c r="CN603" s="475"/>
      <c r="CO603" s="475"/>
      <c r="CP603" s="475"/>
      <c r="CQ603" s="475"/>
      <c r="CR603" s="475"/>
      <c r="CS603" s="475"/>
      <c r="CT603" s="475"/>
      <c r="CU603" s="475"/>
      <c r="CV603" s="475"/>
      <c r="CW603" s="475"/>
      <c r="CX603" s="475"/>
      <c r="CY603" s="475"/>
      <c r="CZ603" s="475"/>
    </row>
    <row r="604" spans="1:104" x14ac:dyDescent="0.25">
      <c r="A604" s="353" t="s">
        <v>316</v>
      </c>
      <c r="B604" s="353" t="s">
        <v>316</v>
      </c>
      <c r="C604" s="441">
        <f t="shared" ref="C604:H604" si="353">C116</f>
        <v>20000</v>
      </c>
      <c r="D604" s="441"/>
      <c r="E604" s="441"/>
      <c r="F604" s="441"/>
      <c r="G604" s="441"/>
      <c r="H604" s="441">
        <f t="shared" si="353"/>
        <v>0</v>
      </c>
      <c r="I604" s="470">
        <f>IFERROR(VLOOKUP(B604,Coincidence!$B$2:$E$242,4,FALSE)*IF($G604="Winter",'General Inputs'!$C$25,'General Inputs'!$C$24),IF($G604="Winter",'General Inputs'!$C$25,'General Inputs'!$C$24))</f>
        <v>0.52140604400000001</v>
      </c>
      <c r="J604" s="466">
        <f>'Nameplate by Substation'!H116</f>
        <v>1.2885881611180629E-2</v>
      </c>
      <c r="K604" s="357">
        <v>0</v>
      </c>
      <c r="L604" s="357">
        <v>0</v>
      </c>
      <c r="M604" s="357">
        <v>0</v>
      </c>
      <c r="N604" s="357">
        <v>0</v>
      </c>
      <c r="O604" s="357">
        <v>0</v>
      </c>
      <c r="P604" s="357">
        <v>0</v>
      </c>
      <c r="Q604" s="357">
        <v>0</v>
      </c>
      <c r="R604" s="357">
        <v>0</v>
      </c>
      <c r="S604" s="357">
        <v>0</v>
      </c>
      <c r="T604" s="357">
        <v>0</v>
      </c>
      <c r="U604" s="357">
        <v>0</v>
      </c>
      <c r="V604" s="357">
        <v>0</v>
      </c>
      <c r="W604" s="357">
        <v>0</v>
      </c>
      <c r="X604" s="357">
        <v>0</v>
      </c>
      <c r="Y604" s="357">
        <v>0</v>
      </c>
      <c r="Z604" s="357">
        <v>0</v>
      </c>
      <c r="AA604" s="357">
        <v>0</v>
      </c>
      <c r="AB604" s="357">
        <v>0</v>
      </c>
      <c r="AC604" s="357">
        <v>0</v>
      </c>
      <c r="AD604" s="357">
        <v>0</v>
      </c>
      <c r="AE604" s="357">
        <v>0</v>
      </c>
      <c r="AF604" s="357">
        <v>0</v>
      </c>
      <c r="AG604" s="357">
        <v>0</v>
      </c>
      <c r="AH604" s="357">
        <v>0</v>
      </c>
      <c r="AI604" s="357">
        <v>0</v>
      </c>
      <c r="AJ604" s="357">
        <v>0</v>
      </c>
      <c r="AK604" s="357">
        <v>0</v>
      </c>
      <c r="AL604" s="357">
        <v>0</v>
      </c>
      <c r="AM604" s="357">
        <v>0</v>
      </c>
      <c r="AP604" s="298">
        <v>0</v>
      </c>
      <c r="AQ604" s="298">
        <v>0</v>
      </c>
      <c r="AR604" s="298">
        <v>0</v>
      </c>
      <c r="AS604" s="298">
        <v>0</v>
      </c>
      <c r="AT604" s="298">
        <v>0</v>
      </c>
      <c r="AU604" s="298">
        <v>0</v>
      </c>
      <c r="AV604" s="298">
        <v>0</v>
      </c>
      <c r="AW604" s="298">
        <v>0</v>
      </c>
      <c r="AX604" s="298">
        <v>0</v>
      </c>
      <c r="AY604" s="298">
        <v>0</v>
      </c>
      <c r="AZ604" s="298">
        <v>0</v>
      </c>
      <c r="BA604" s="298">
        <v>0</v>
      </c>
      <c r="BB604" s="298">
        <v>0</v>
      </c>
      <c r="BC604" s="298">
        <v>0</v>
      </c>
      <c r="BD604" s="298">
        <v>0</v>
      </c>
      <c r="BE604" s="298">
        <v>0</v>
      </c>
      <c r="BF604" s="298">
        <v>0</v>
      </c>
      <c r="BG604" s="298">
        <v>0</v>
      </c>
      <c r="BH604" s="298">
        <v>0</v>
      </c>
      <c r="BI604" s="298">
        <v>0</v>
      </c>
      <c r="BJ604" s="298">
        <v>0</v>
      </c>
      <c r="BK604" s="298">
        <v>0</v>
      </c>
      <c r="BL604" s="298">
        <v>0</v>
      </c>
      <c r="BM604" s="298">
        <v>0</v>
      </c>
      <c r="BN604" s="298">
        <v>0</v>
      </c>
      <c r="BO604" s="298">
        <v>0</v>
      </c>
      <c r="BP604" s="298">
        <v>0</v>
      </c>
      <c r="BQ604" s="298">
        <v>0</v>
      </c>
      <c r="BR604" s="298">
        <v>0</v>
      </c>
      <c r="BT604" s="475"/>
      <c r="BU604" s="475"/>
      <c r="BV604" s="475"/>
      <c r="BW604" s="475"/>
      <c r="BX604" s="475"/>
      <c r="BY604" s="475"/>
      <c r="BZ604" s="475"/>
      <c r="CA604" s="475"/>
      <c r="CB604" s="475"/>
      <c r="CC604" s="475"/>
      <c r="CD604" s="475"/>
      <c r="CE604" s="475"/>
      <c r="CF604" s="475"/>
      <c r="CG604" s="475"/>
      <c r="CH604" s="475"/>
      <c r="CI604" s="475"/>
      <c r="CJ604" s="475"/>
      <c r="CK604" s="475"/>
      <c r="CL604" s="475"/>
      <c r="CM604" s="475"/>
      <c r="CN604" s="475"/>
      <c r="CO604" s="475"/>
      <c r="CP604" s="475"/>
      <c r="CQ604" s="475"/>
      <c r="CR604" s="475"/>
      <c r="CS604" s="475"/>
      <c r="CT604" s="475"/>
      <c r="CU604" s="475"/>
      <c r="CV604" s="475"/>
      <c r="CW604" s="475"/>
      <c r="CX604" s="475"/>
      <c r="CY604" s="475"/>
      <c r="CZ604" s="475"/>
    </row>
    <row r="605" spans="1:104" x14ac:dyDescent="0.25">
      <c r="A605" s="353" t="s">
        <v>369</v>
      </c>
      <c r="B605" s="353" t="s">
        <v>370</v>
      </c>
      <c r="C605" s="441">
        <f t="shared" ref="C605:H605" si="354">C117</f>
        <v>1800</v>
      </c>
      <c r="D605" s="441"/>
      <c r="E605" s="441"/>
      <c r="F605" s="441"/>
      <c r="G605" s="441"/>
      <c r="H605" s="441">
        <f t="shared" si="354"/>
        <v>0</v>
      </c>
      <c r="I605" s="470">
        <f>IFERROR(VLOOKUP(B605,Coincidence!$B$2:$E$242,4,FALSE)*IF($G605="Winter",'General Inputs'!$C$25,'General Inputs'!$C$24),IF($G605="Winter",'General Inputs'!$C$25,'General Inputs'!$C$24))</f>
        <v>0.52140604400000001</v>
      </c>
      <c r="J605" s="466">
        <f>'Nameplate by Substation'!H117</f>
        <v>6.9756781850807117E-4</v>
      </c>
      <c r="K605" s="357">
        <v>4.4188385927998661</v>
      </c>
      <c r="L605" s="357">
        <v>6.2037744119181157</v>
      </c>
      <c r="M605" s="357">
        <v>8.3894216866705555</v>
      </c>
      <c r="N605" s="357">
        <v>10.957809002726956</v>
      </c>
      <c r="O605" s="357">
        <v>13.848248189281444</v>
      </c>
      <c r="P605" s="357">
        <v>17.152165693552071</v>
      </c>
      <c r="Q605" s="357">
        <v>20.887000585465596</v>
      </c>
      <c r="R605" s="357">
        <v>25.21241454162854</v>
      </c>
      <c r="S605" s="357">
        <v>30.383130718502166</v>
      </c>
      <c r="T605" s="357">
        <v>36.126849705108846</v>
      </c>
      <c r="U605" s="357">
        <v>42.514931035518778</v>
      </c>
      <c r="V605" s="357">
        <v>48.774936607069343</v>
      </c>
      <c r="W605" s="357">
        <v>53.985357043427307</v>
      </c>
      <c r="X605" s="357">
        <v>58.684465209476869</v>
      </c>
      <c r="Y605" s="357">
        <v>63.201640799399435</v>
      </c>
      <c r="Z605" s="357">
        <v>67.234249142878809</v>
      </c>
      <c r="AA605" s="357">
        <v>70.5666796981007</v>
      </c>
      <c r="AB605" s="357">
        <v>73.272723620803646</v>
      </c>
      <c r="AC605" s="357">
        <v>75.261905291578216</v>
      </c>
      <c r="AD605" s="357">
        <v>76.81146910714935</v>
      </c>
      <c r="AE605" s="357">
        <v>78.188145316730797</v>
      </c>
      <c r="AF605" s="357">
        <v>79.326574582037935</v>
      </c>
      <c r="AG605" s="357">
        <v>80.218205335588195</v>
      </c>
      <c r="AH605" s="357">
        <v>80.959360806723453</v>
      </c>
      <c r="AI605" s="357">
        <v>81.653277963963191</v>
      </c>
      <c r="AJ605" s="357">
        <v>82.268264130006287</v>
      </c>
      <c r="AK605" s="357">
        <v>82.761323172421811</v>
      </c>
      <c r="AL605" s="357">
        <v>83.269935074628066</v>
      </c>
      <c r="AM605" s="357">
        <v>83.909758005796235</v>
      </c>
      <c r="AP605" s="298">
        <v>4.4188385927998661</v>
      </c>
      <c r="AQ605" s="298">
        <v>6.2037744119181157</v>
      </c>
      <c r="AR605" s="298">
        <v>8.3894216866705555</v>
      </c>
      <c r="AS605" s="298">
        <v>10.957809002726956</v>
      </c>
      <c r="AT605" s="298">
        <v>13.848248189281444</v>
      </c>
      <c r="AU605" s="298">
        <v>17.152165693552071</v>
      </c>
      <c r="AV605" s="298">
        <v>20.887000585465596</v>
      </c>
      <c r="AW605" s="298">
        <v>25.21241454162854</v>
      </c>
      <c r="AX605" s="298">
        <v>30.383130718502166</v>
      </c>
      <c r="AY605" s="298">
        <v>36.126849705108846</v>
      </c>
      <c r="AZ605" s="298">
        <v>42.514931035518778</v>
      </c>
      <c r="BA605" s="298">
        <v>48.774936607069343</v>
      </c>
      <c r="BB605" s="298">
        <v>53.985357043427307</v>
      </c>
      <c r="BC605" s="298">
        <v>58.684465209476869</v>
      </c>
      <c r="BD605" s="298">
        <v>63.201640799399435</v>
      </c>
      <c r="BE605" s="298">
        <v>67.234249142878809</v>
      </c>
      <c r="BF605" s="298">
        <v>70.5666796981007</v>
      </c>
      <c r="BG605" s="298">
        <v>73.272723620803646</v>
      </c>
      <c r="BH605" s="298">
        <v>75.261905291578216</v>
      </c>
      <c r="BI605" s="298">
        <v>76.81146910714935</v>
      </c>
      <c r="BJ605" s="298">
        <v>78.188145316730797</v>
      </c>
      <c r="BK605" s="298">
        <v>79.326574582037935</v>
      </c>
      <c r="BL605" s="298">
        <v>80.218205335588195</v>
      </c>
      <c r="BM605" s="298">
        <v>80.959360806723453</v>
      </c>
      <c r="BN605" s="298">
        <v>81.653277963963191</v>
      </c>
      <c r="BO605" s="298">
        <v>82.268264130006287</v>
      </c>
      <c r="BP605" s="298">
        <v>82.761323172421811</v>
      </c>
      <c r="BQ605" s="298">
        <v>83.269935074628066</v>
      </c>
      <c r="BR605" s="298">
        <v>83.909758005796235</v>
      </c>
      <c r="BT605" s="475"/>
      <c r="BU605" s="475"/>
      <c r="BV605" s="475"/>
      <c r="BW605" s="475"/>
      <c r="BX605" s="475"/>
      <c r="BY605" s="475"/>
      <c r="BZ605" s="475"/>
      <c r="CA605" s="475"/>
      <c r="CB605" s="475"/>
      <c r="CC605" s="475"/>
      <c r="CD605" s="475"/>
      <c r="CE605" s="475"/>
      <c r="CF605" s="475"/>
      <c r="CG605" s="475"/>
      <c r="CH605" s="475"/>
      <c r="CI605" s="475"/>
      <c r="CJ605" s="475"/>
      <c r="CK605" s="475"/>
      <c r="CL605" s="475"/>
      <c r="CM605" s="475"/>
      <c r="CN605" s="475"/>
      <c r="CO605" s="475"/>
      <c r="CP605" s="475"/>
      <c r="CQ605" s="475"/>
      <c r="CR605" s="475"/>
      <c r="CS605" s="475"/>
      <c r="CT605" s="475"/>
      <c r="CU605" s="475"/>
      <c r="CV605" s="475"/>
      <c r="CW605" s="475"/>
      <c r="CX605" s="475"/>
      <c r="CY605" s="475"/>
      <c r="CZ605" s="475"/>
    </row>
    <row r="606" spans="1:104" x14ac:dyDescent="0.25">
      <c r="A606" s="353" t="s">
        <v>508</v>
      </c>
      <c r="B606" s="353" t="s">
        <v>509</v>
      </c>
      <c r="C606" s="441">
        <f t="shared" ref="C606:H606" si="355">C118</f>
        <v>5000</v>
      </c>
      <c r="D606" s="441"/>
      <c r="E606" s="441"/>
      <c r="F606" s="441"/>
      <c r="G606" s="441"/>
      <c r="H606" s="441">
        <f t="shared" si="355"/>
        <v>0</v>
      </c>
      <c r="I606" s="470">
        <f>IFERROR(VLOOKUP(B606,Coincidence!$B$2:$E$242,4,FALSE)*IF($G606="Winter",'General Inputs'!$C$25,'General Inputs'!$C$24),IF($G606="Winter",'General Inputs'!$C$25,'General Inputs'!$C$24))</f>
        <v>0.52140604400000001</v>
      </c>
      <c r="J606" s="466">
        <f>'Nameplate by Substation'!H118</f>
        <v>1.2462187828199951E-3</v>
      </c>
      <c r="K606" s="357">
        <v>0</v>
      </c>
      <c r="L606" s="357">
        <v>0</v>
      </c>
      <c r="M606" s="357">
        <v>0</v>
      </c>
      <c r="N606" s="357">
        <v>0</v>
      </c>
      <c r="O606" s="357">
        <v>0</v>
      </c>
      <c r="P606" s="357">
        <v>0</v>
      </c>
      <c r="Q606" s="357">
        <v>0</v>
      </c>
      <c r="R606" s="357">
        <v>0</v>
      </c>
      <c r="S606" s="357">
        <v>0</v>
      </c>
      <c r="T606" s="357">
        <v>0</v>
      </c>
      <c r="U606" s="357">
        <v>0</v>
      </c>
      <c r="V606" s="357">
        <v>0</v>
      </c>
      <c r="W606" s="357">
        <v>0</v>
      </c>
      <c r="X606" s="357">
        <v>0</v>
      </c>
      <c r="Y606" s="357">
        <v>0</v>
      </c>
      <c r="Z606" s="357">
        <v>0</v>
      </c>
      <c r="AA606" s="357">
        <v>0</v>
      </c>
      <c r="AB606" s="357">
        <v>0</v>
      </c>
      <c r="AC606" s="357">
        <v>0</v>
      </c>
      <c r="AD606" s="357">
        <v>0</v>
      </c>
      <c r="AE606" s="357">
        <v>0</v>
      </c>
      <c r="AF606" s="357">
        <v>0</v>
      </c>
      <c r="AG606" s="357">
        <v>0</v>
      </c>
      <c r="AH606" s="357">
        <v>0</v>
      </c>
      <c r="AI606" s="357">
        <v>0</v>
      </c>
      <c r="AJ606" s="357">
        <v>0</v>
      </c>
      <c r="AK606" s="357">
        <v>0</v>
      </c>
      <c r="AL606" s="357">
        <v>0</v>
      </c>
      <c r="AM606" s="357">
        <v>0</v>
      </c>
      <c r="AP606" s="298">
        <v>0</v>
      </c>
      <c r="AQ606" s="298">
        <v>0</v>
      </c>
      <c r="AR606" s="298">
        <v>0</v>
      </c>
      <c r="AS606" s="298">
        <v>0</v>
      </c>
      <c r="AT606" s="298">
        <v>0</v>
      </c>
      <c r="AU606" s="298">
        <v>0</v>
      </c>
      <c r="AV606" s="298">
        <v>0</v>
      </c>
      <c r="AW606" s="298">
        <v>0</v>
      </c>
      <c r="AX606" s="298">
        <v>0</v>
      </c>
      <c r="AY606" s="298">
        <v>0</v>
      </c>
      <c r="AZ606" s="298">
        <v>0</v>
      </c>
      <c r="BA606" s="298">
        <v>0</v>
      </c>
      <c r="BB606" s="298">
        <v>0</v>
      </c>
      <c r="BC606" s="298">
        <v>0</v>
      </c>
      <c r="BD606" s="298">
        <v>0</v>
      </c>
      <c r="BE606" s="298">
        <v>0</v>
      </c>
      <c r="BF606" s="298">
        <v>0</v>
      </c>
      <c r="BG606" s="298">
        <v>0</v>
      </c>
      <c r="BH606" s="298">
        <v>0</v>
      </c>
      <c r="BI606" s="298">
        <v>0</v>
      </c>
      <c r="BJ606" s="298">
        <v>0</v>
      </c>
      <c r="BK606" s="298">
        <v>0</v>
      </c>
      <c r="BL606" s="298">
        <v>0</v>
      </c>
      <c r="BM606" s="298">
        <v>0</v>
      </c>
      <c r="BN606" s="298">
        <v>0</v>
      </c>
      <c r="BO606" s="298">
        <v>0</v>
      </c>
      <c r="BP606" s="298">
        <v>0</v>
      </c>
      <c r="BQ606" s="298">
        <v>0</v>
      </c>
      <c r="BR606" s="298">
        <v>0</v>
      </c>
      <c r="BT606" s="475"/>
      <c r="BU606" s="475"/>
      <c r="BV606" s="475"/>
      <c r="BW606" s="475"/>
      <c r="BX606" s="475"/>
      <c r="BY606" s="475"/>
      <c r="BZ606" s="475"/>
      <c r="CA606" s="475"/>
      <c r="CB606" s="475"/>
      <c r="CC606" s="475"/>
      <c r="CD606" s="475"/>
      <c r="CE606" s="475"/>
      <c r="CF606" s="475"/>
      <c r="CG606" s="475"/>
      <c r="CH606" s="475"/>
      <c r="CI606" s="475"/>
      <c r="CJ606" s="475"/>
      <c r="CK606" s="475"/>
      <c r="CL606" s="475"/>
      <c r="CM606" s="475"/>
      <c r="CN606" s="475"/>
      <c r="CO606" s="475"/>
      <c r="CP606" s="475"/>
      <c r="CQ606" s="475"/>
      <c r="CR606" s="475"/>
      <c r="CS606" s="475"/>
      <c r="CT606" s="475"/>
      <c r="CU606" s="475"/>
      <c r="CV606" s="475"/>
      <c r="CW606" s="475"/>
      <c r="CX606" s="475"/>
      <c r="CY606" s="475"/>
      <c r="CZ606" s="475"/>
    </row>
    <row r="607" spans="1:104" x14ac:dyDescent="0.25">
      <c r="A607" s="353" t="s">
        <v>250</v>
      </c>
      <c r="B607" s="353" t="s">
        <v>403</v>
      </c>
      <c r="C607" s="441">
        <f t="shared" ref="C607:H607" si="356">C119</f>
        <v>20000</v>
      </c>
      <c r="D607" s="441"/>
      <c r="E607" s="441"/>
      <c r="F607" s="441"/>
      <c r="G607" s="441"/>
      <c r="H607" s="441">
        <f t="shared" si="356"/>
        <v>0</v>
      </c>
      <c r="I607" s="470">
        <f>IFERROR(VLOOKUP(B607,Coincidence!$B$2:$E$242,4,FALSE)*IF($G607="Winter",'General Inputs'!$C$25,'General Inputs'!$C$24),IF($G607="Winter",'General Inputs'!$C$25,'General Inputs'!$C$24))</f>
        <v>0.52140604400000001</v>
      </c>
      <c r="J607" s="466">
        <f>'Nameplate by Substation'!H119</f>
        <v>1.4045077583664287E-2</v>
      </c>
      <c r="K607" s="357">
        <v>0</v>
      </c>
      <c r="L607" s="357">
        <v>0</v>
      </c>
      <c r="M607" s="357">
        <v>0</v>
      </c>
      <c r="N607" s="357">
        <v>0</v>
      </c>
      <c r="O607" s="357">
        <v>0</v>
      </c>
      <c r="P607" s="357">
        <v>0</v>
      </c>
      <c r="Q607" s="357">
        <v>0</v>
      </c>
      <c r="R607" s="357">
        <v>0</v>
      </c>
      <c r="S607" s="357">
        <v>0</v>
      </c>
      <c r="T607" s="357">
        <v>0</v>
      </c>
      <c r="U607" s="357">
        <v>0</v>
      </c>
      <c r="V607" s="357">
        <v>0</v>
      </c>
      <c r="W607" s="357">
        <v>0</v>
      </c>
      <c r="X607" s="357">
        <v>0</v>
      </c>
      <c r="Y607" s="357">
        <v>0</v>
      </c>
      <c r="Z607" s="357">
        <v>0</v>
      </c>
      <c r="AA607" s="357">
        <v>0</v>
      </c>
      <c r="AB607" s="357">
        <v>0</v>
      </c>
      <c r="AC607" s="357">
        <v>0</v>
      </c>
      <c r="AD607" s="357">
        <v>0</v>
      </c>
      <c r="AE607" s="357">
        <v>0</v>
      </c>
      <c r="AF607" s="357">
        <v>0</v>
      </c>
      <c r="AG607" s="357">
        <v>0</v>
      </c>
      <c r="AH607" s="357">
        <v>0</v>
      </c>
      <c r="AI607" s="357">
        <v>0</v>
      </c>
      <c r="AJ607" s="357">
        <v>0</v>
      </c>
      <c r="AK607" s="357">
        <v>0</v>
      </c>
      <c r="AL607" s="357">
        <v>0</v>
      </c>
      <c r="AM607" s="357">
        <v>0</v>
      </c>
      <c r="AP607" s="298">
        <v>0</v>
      </c>
      <c r="AQ607" s="298">
        <v>0</v>
      </c>
      <c r="AR607" s="298">
        <v>0</v>
      </c>
      <c r="AS607" s="298">
        <v>0</v>
      </c>
      <c r="AT607" s="298">
        <v>0</v>
      </c>
      <c r="AU607" s="298">
        <v>0</v>
      </c>
      <c r="AV607" s="298">
        <v>0</v>
      </c>
      <c r="AW607" s="298">
        <v>0</v>
      </c>
      <c r="AX607" s="298">
        <v>0</v>
      </c>
      <c r="AY607" s="298">
        <v>0</v>
      </c>
      <c r="AZ607" s="298">
        <v>0</v>
      </c>
      <c r="BA607" s="298">
        <v>0</v>
      </c>
      <c r="BB607" s="298">
        <v>0</v>
      </c>
      <c r="BC607" s="298">
        <v>0</v>
      </c>
      <c r="BD607" s="298">
        <v>0</v>
      </c>
      <c r="BE607" s="298">
        <v>0</v>
      </c>
      <c r="BF607" s="298">
        <v>0</v>
      </c>
      <c r="BG607" s="298">
        <v>0</v>
      </c>
      <c r="BH607" s="298">
        <v>0</v>
      </c>
      <c r="BI607" s="298">
        <v>0</v>
      </c>
      <c r="BJ607" s="298">
        <v>0</v>
      </c>
      <c r="BK607" s="298">
        <v>0</v>
      </c>
      <c r="BL607" s="298">
        <v>0</v>
      </c>
      <c r="BM607" s="298">
        <v>0</v>
      </c>
      <c r="BN607" s="298">
        <v>0</v>
      </c>
      <c r="BO607" s="298">
        <v>0</v>
      </c>
      <c r="BP607" s="298">
        <v>0</v>
      </c>
      <c r="BQ607" s="298">
        <v>0</v>
      </c>
      <c r="BR607" s="298">
        <v>0</v>
      </c>
      <c r="BT607" s="475"/>
      <c r="BU607" s="475"/>
      <c r="BV607" s="475"/>
      <c r="BW607" s="475"/>
      <c r="BX607" s="475"/>
      <c r="BY607" s="475"/>
      <c r="BZ607" s="475"/>
      <c r="CA607" s="475"/>
      <c r="CB607" s="475"/>
      <c r="CC607" s="475"/>
      <c r="CD607" s="475"/>
      <c r="CE607" s="475"/>
      <c r="CF607" s="475"/>
      <c r="CG607" s="475"/>
      <c r="CH607" s="475"/>
      <c r="CI607" s="475"/>
      <c r="CJ607" s="475"/>
      <c r="CK607" s="475"/>
      <c r="CL607" s="475"/>
      <c r="CM607" s="475"/>
      <c r="CN607" s="475"/>
      <c r="CO607" s="475"/>
      <c r="CP607" s="475"/>
      <c r="CQ607" s="475"/>
      <c r="CR607" s="475"/>
      <c r="CS607" s="475"/>
      <c r="CT607" s="475"/>
      <c r="CU607" s="475"/>
      <c r="CV607" s="475"/>
      <c r="CW607" s="475"/>
      <c r="CX607" s="475"/>
      <c r="CY607" s="475"/>
      <c r="CZ607" s="475"/>
    </row>
    <row r="608" spans="1:104" x14ac:dyDescent="0.25">
      <c r="A608" s="353" t="s">
        <v>250</v>
      </c>
      <c r="B608" s="353" t="s">
        <v>290</v>
      </c>
      <c r="C608" s="441">
        <f t="shared" ref="C608:H608" si="357">C120</f>
        <v>20000</v>
      </c>
      <c r="D608" s="441"/>
      <c r="E608" s="441"/>
      <c r="F608" s="441"/>
      <c r="G608" s="441"/>
      <c r="H608" s="441">
        <f t="shared" si="357"/>
        <v>0</v>
      </c>
      <c r="I608" s="470">
        <f>IFERROR(VLOOKUP(B608,Coincidence!$B$2:$E$242,4,FALSE)*IF($G608="Winter",'General Inputs'!$C$25,'General Inputs'!$C$24),IF($G608="Winter",'General Inputs'!$C$25,'General Inputs'!$C$24))</f>
        <v>0.52140604400000001</v>
      </c>
      <c r="J608" s="466">
        <f>'Nameplate by Substation'!H120</f>
        <v>9.6293664331220628E-3</v>
      </c>
      <c r="K608" s="357">
        <v>10.999999999998181</v>
      </c>
      <c r="L608" s="357">
        <v>11.122131437780338</v>
      </c>
      <c r="M608" s="357">
        <v>11.245618883571108</v>
      </c>
      <c r="N608" s="357">
        <v>11.370477392934831</v>
      </c>
      <c r="O608" s="357">
        <v>11.496722188595639</v>
      </c>
      <c r="P608" s="357">
        <v>11.624368662293406</v>
      </c>
      <c r="Q608" s="357">
        <v>11.753432376660314</v>
      </c>
      <c r="R608" s="357">
        <v>11.883929067118233</v>
      </c>
      <c r="S608" s="357">
        <v>12.015874643797193</v>
      </c>
      <c r="T608" s="357">
        <v>12.149285193475135</v>
      </c>
      <c r="U608" s="357">
        <v>12.284176981539211</v>
      </c>
      <c r="V608" s="357">
        <v>12.42056645396886</v>
      </c>
      <c r="W608" s="357">
        <v>12.558470239340886</v>
      </c>
      <c r="X608" s="357">
        <v>12.697905150856831</v>
      </c>
      <c r="Y608" s="357">
        <v>12.838888188392819</v>
      </c>
      <c r="Z608" s="357">
        <v>12.981436540572183</v>
      </c>
      <c r="AA608" s="357">
        <v>13.125567586861109</v>
      </c>
      <c r="AB608" s="357">
        <v>13.271298899687519</v>
      </c>
      <c r="AC608" s="357">
        <v>13.418648246583505</v>
      </c>
      <c r="AD608" s="357">
        <v>13.567633592351555</v>
      </c>
      <c r="AE608" s="357">
        <v>13.718273101254796</v>
      </c>
      <c r="AF608" s="357">
        <v>13.870585139231601</v>
      </c>
      <c r="AG608" s="357">
        <v>14.024588276134734</v>
      </c>
      <c r="AH608" s="357">
        <v>14.180301287995404</v>
      </c>
      <c r="AI608" s="357">
        <v>14.337743159312437</v>
      </c>
      <c r="AJ608" s="357">
        <v>14.496933085366836</v>
      </c>
      <c r="AK608" s="357">
        <v>14.657890474562098</v>
      </c>
      <c r="AL608" s="357">
        <v>14.820634950790458</v>
      </c>
      <c r="AM608" s="357">
        <v>14.985186355825444</v>
      </c>
      <c r="AP608" s="298">
        <v>60.99853647190438</v>
      </c>
      <c r="AQ608" s="298">
        <v>85.638149432627046</v>
      </c>
      <c r="AR608" s="298">
        <v>115.80926390169621</v>
      </c>
      <c r="AS608" s="298">
        <v>151.26379886201823</v>
      </c>
      <c r="AT608" s="298">
        <v>191.16400260065498</v>
      </c>
      <c r="AU608" s="298">
        <v>236.77194417896891</v>
      </c>
      <c r="AV608" s="298">
        <v>288.3283560248646</v>
      </c>
      <c r="AW608" s="298">
        <v>348.03724002687397</v>
      </c>
      <c r="AX608" s="298">
        <v>419.41484585633788</v>
      </c>
      <c r="AY608" s="298">
        <v>498.70229769035103</v>
      </c>
      <c r="AZ608" s="298">
        <v>586.88465688614201</v>
      </c>
      <c r="BA608" s="298">
        <v>673.29903255325667</v>
      </c>
      <c r="BB608" s="298">
        <v>745.22472396434637</v>
      </c>
      <c r="BC608" s="298">
        <v>810.09215798179457</v>
      </c>
      <c r="BD608" s="298">
        <v>872.44815813551338</v>
      </c>
      <c r="BE608" s="298">
        <v>928.11509458289618</v>
      </c>
      <c r="BF608" s="298">
        <v>974.11663604992509</v>
      </c>
      <c r="BG608" s="298">
        <v>1011.4714104882878</v>
      </c>
      <c r="BH608" s="298">
        <v>1038.9304742548836</v>
      </c>
      <c r="BI608" s="298">
        <v>1060.3209647502081</v>
      </c>
      <c r="BJ608" s="298">
        <v>1079.3248799683354</v>
      </c>
      <c r="BK608" s="298">
        <v>1095.0399864611754</v>
      </c>
      <c r="BL608" s="298">
        <v>1107.3482366716553</v>
      </c>
      <c r="BM608" s="298">
        <v>1117.5792958262173</v>
      </c>
      <c r="BN608" s="298">
        <v>1127.1582677971192</v>
      </c>
      <c r="BO608" s="298">
        <v>1135.6476604941547</v>
      </c>
      <c r="BP608" s="298">
        <v>1142.4539466596177</v>
      </c>
      <c r="BQ608" s="298">
        <v>1149.474927628989</v>
      </c>
      <c r="BR608" s="298">
        <v>1158.3071720259707</v>
      </c>
      <c r="BT608" s="475"/>
      <c r="BU608" s="475"/>
      <c r="BV608" s="475"/>
      <c r="BW608" s="475"/>
      <c r="BX608" s="475"/>
      <c r="BY608" s="475"/>
      <c r="BZ608" s="475"/>
      <c r="CA608" s="475"/>
      <c r="CB608" s="475"/>
      <c r="CC608" s="475"/>
      <c r="CD608" s="475"/>
      <c r="CE608" s="475"/>
      <c r="CF608" s="475"/>
      <c r="CG608" s="475"/>
      <c r="CH608" s="475"/>
      <c r="CI608" s="475"/>
      <c r="CJ608" s="475"/>
      <c r="CK608" s="475"/>
      <c r="CL608" s="475"/>
      <c r="CM608" s="475"/>
      <c r="CN608" s="475"/>
      <c r="CO608" s="475"/>
      <c r="CP608" s="475"/>
      <c r="CQ608" s="475"/>
      <c r="CR608" s="475"/>
      <c r="CS608" s="475"/>
      <c r="CT608" s="475"/>
      <c r="CU608" s="475"/>
      <c r="CV608" s="475"/>
      <c r="CW608" s="475"/>
      <c r="CX608" s="475"/>
      <c r="CY608" s="475"/>
      <c r="CZ608" s="475"/>
    </row>
    <row r="609" spans="1:104" x14ac:dyDescent="0.25">
      <c r="A609" s="353" t="s">
        <v>489</v>
      </c>
      <c r="B609" s="353" t="s">
        <v>490</v>
      </c>
      <c r="C609" s="441">
        <f t="shared" ref="C609:H609" si="358">C121</f>
        <v>20000</v>
      </c>
      <c r="D609" s="441"/>
      <c r="E609" s="441"/>
      <c r="F609" s="441"/>
      <c r="G609" s="441"/>
      <c r="H609" s="441">
        <f t="shared" si="358"/>
        <v>0</v>
      </c>
      <c r="I609" s="470">
        <f>IFERROR(VLOOKUP(B609,Coincidence!$B$2:$E$242,4,FALSE)*IF($G609="Winter",'General Inputs'!$C$25,'General Inputs'!$C$24),IF($G609="Winter",'General Inputs'!$C$25,'General Inputs'!$C$24))</f>
        <v>0.52140604400000001</v>
      </c>
      <c r="J609" s="466">
        <f>'Nameplate by Substation'!H121</f>
        <v>5.7446144984009658E-3</v>
      </c>
      <c r="K609" s="357">
        <v>36.390044914318423</v>
      </c>
      <c r="L609" s="357">
        <v>51.089358605641266</v>
      </c>
      <c r="M609" s="357">
        <v>69.088613573834948</v>
      </c>
      <c r="N609" s="357">
        <v>90.239811524570158</v>
      </c>
      <c r="O609" s="357">
        <v>114.04317288567785</v>
      </c>
      <c r="P609" s="357">
        <v>141.25161325947099</v>
      </c>
      <c r="Q609" s="357">
        <v>172.00874697459517</v>
      </c>
      <c r="R609" s="357">
        <v>207.62942078564197</v>
      </c>
      <c r="S609" s="357">
        <v>250.21133229112658</v>
      </c>
      <c r="T609" s="357">
        <v>297.51203982056933</v>
      </c>
      <c r="U609" s="357">
        <v>350.11920381807653</v>
      </c>
      <c r="V609" s="357">
        <v>401.67163759191766</v>
      </c>
      <c r="W609" s="357">
        <v>444.58052184274737</v>
      </c>
      <c r="X609" s="357">
        <v>483.27864435358453</v>
      </c>
      <c r="Y609" s="357">
        <v>520.47851467041141</v>
      </c>
      <c r="Z609" s="357">
        <v>553.68787402111991</v>
      </c>
      <c r="AA609" s="357">
        <v>581.13112523558289</v>
      </c>
      <c r="AB609" s="357">
        <v>603.41595366261186</v>
      </c>
      <c r="AC609" s="357">
        <v>619.79727396251462</v>
      </c>
      <c r="AD609" s="357">
        <v>632.55825078074827</v>
      </c>
      <c r="AE609" s="357">
        <v>643.8954625949051</v>
      </c>
      <c r="AF609" s="357">
        <v>653.27066180761301</v>
      </c>
      <c r="AG609" s="357">
        <v>660.61342450131053</v>
      </c>
      <c r="AH609" s="357">
        <v>666.71699228653165</v>
      </c>
      <c r="AI609" s="357">
        <v>672.43154283832507</v>
      </c>
      <c r="AJ609" s="357">
        <v>677.49608043887417</v>
      </c>
      <c r="AK609" s="357">
        <v>681.55652309187087</v>
      </c>
      <c r="AL609" s="357">
        <v>685.74504674498644</v>
      </c>
      <c r="AM609" s="357">
        <v>691.01412021609235</v>
      </c>
      <c r="AP609" s="298">
        <v>36.390044914318423</v>
      </c>
      <c r="AQ609" s="298">
        <v>51.089358605641266</v>
      </c>
      <c r="AR609" s="298">
        <v>69.088613573834948</v>
      </c>
      <c r="AS609" s="298">
        <v>90.239811524570158</v>
      </c>
      <c r="AT609" s="298">
        <v>114.04317288567785</v>
      </c>
      <c r="AU609" s="298">
        <v>141.25161325947099</v>
      </c>
      <c r="AV609" s="298">
        <v>172.00874697459517</v>
      </c>
      <c r="AW609" s="298">
        <v>207.62942078564197</v>
      </c>
      <c r="AX609" s="298">
        <v>250.21133229112658</v>
      </c>
      <c r="AY609" s="298">
        <v>297.51203982056933</v>
      </c>
      <c r="AZ609" s="298">
        <v>350.11920381807653</v>
      </c>
      <c r="BA609" s="298">
        <v>401.67163759191766</v>
      </c>
      <c r="BB609" s="298">
        <v>444.58052184274737</v>
      </c>
      <c r="BC609" s="298">
        <v>483.27864435358453</v>
      </c>
      <c r="BD609" s="298">
        <v>520.47851467041141</v>
      </c>
      <c r="BE609" s="298">
        <v>553.68787402111991</v>
      </c>
      <c r="BF609" s="298">
        <v>581.13112523558289</v>
      </c>
      <c r="BG609" s="298">
        <v>603.41595366261186</v>
      </c>
      <c r="BH609" s="298">
        <v>619.79727396251462</v>
      </c>
      <c r="BI609" s="298">
        <v>632.55825078074827</v>
      </c>
      <c r="BJ609" s="298">
        <v>643.8954625949051</v>
      </c>
      <c r="BK609" s="298">
        <v>653.27066180761301</v>
      </c>
      <c r="BL609" s="298">
        <v>660.61342450131053</v>
      </c>
      <c r="BM609" s="298">
        <v>666.71699228653165</v>
      </c>
      <c r="BN609" s="298">
        <v>672.43154283832507</v>
      </c>
      <c r="BO609" s="298">
        <v>677.49608043887417</v>
      </c>
      <c r="BP609" s="298">
        <v>681.55652309187087</v>
      </c>
      <c r="BQ609" s="298">
        <v>685.74504674498644</v>
      </c>
      <c r="BR609" s="298">
        <v>691.01412021609235</v>
      </c>
      <c r="BT609" s="475"/>
      <c r="BU609" s="475"/>
      <c r="BV609" s="475"/>
      <c r="BW609" s="475"/>
      <c r="BX609" s="475"/>
      <c r="BY609" s="475"/>
      <c r="BZ609" s="475"/>
      <c r="CA609" s="475"/>
      <c r="CB609" s="475"/>
      <c r="CC609" s="475"/>
      <c r="CD609" s="475"/>
      <c r="CE609" s="475"/>
      <c r="CF609" s="475"/>
      <c r="CG609" s="475"/>
      <c r="CH609" s="475"/>
      <c r="CI609" s="475"/>
      <c r="CJ609" s="475"/>
      <c r="CK609" s="475"/>
      <c r="CL609" s="475"/>
      <c r="CM609" s="475"/>
      <c r="CN609" s="475"/>
      <c r="CO609" s="475"/>
      <c r="CP609" s="475"/>
      <c r="CQ609" s="475"/>
      <c r="CR609" s="475"/>
      <c r="CS609" s="475"/>
      <c r="CT609" s="475"/>
      <c r="CU609" s="475"/>
      <c r="CV609" s="475"/>
      <c r="CW609" s="475"/>
      <c r="CX609" s="475"/>
      <c r="CY609" s="475"/>
      <c r="CZ609" s="475"/>
    </row>
    <row r="610" spans="1:104" x14ac:dyDescent="0.25">
      <c r="A610" s="353" t="s">
        <v>469</v>
      </c>
      <c r="B610" s="353" t="s">
        <v>469</v>
      </c>
      <c r="C610" s="441">
        <f t="shared" ref="C610:H610" si="359">C122</f>
        <v>5600</v>
      </c>
      <c r="D610" s="441"/>
      <c r="E610" s="441"/>
      <c r="F610" s="441"/>
      <c r="G610" s="441"/>
      <c r="H610" s="441">
        <f t="shared" si="359"/>
        <v>0</v>
      </c>
      <c r="I610" s="470">
        <f>IFERROR(VLOOKUP(B610,Coincidence!$B$2:$E$242,4,FALSE)*IF($G610="Winter",'General Inputs'!$C$25,'General Inputs'!$C$24),IF($G610="Winter",'General Inputs'!$C$25,'General Inputs'!$C$24))</f>
        <v>0.52140604400000001</v>
      </c>
      <c r="J610" s="466">
        <f>'Nameplate by Substation'!H122</f>
        <v>1.8668718378083175E-3</v>
      </c>
      <c r="K610" s="357">
        <v>11.825954560750935</v>
      </c>
      <c r="L610" s="357">
        <v>16.602904306130604</v>
      </c>
      <c r="M610" s="357">
        <v>22.452261510344314</v>
      </c>
      <c r="N610" s="357">
        <v>29.325930022152686</v>
      </c>
      <c r="O610" s="357">
        <v>37.06149260561169</v>
      </c>
      <c r="P610" s="357">
        <v>45.903630071695808</v>
      </c>
      <c r="Q610" s="357">
        <v>55.899013880383571</v>
      </c>
      <c r="R610" s="357">
        <v>67.474939958645209</v>
      </c>
      <c r="S610" s="357">
        <v>81.313113331595275</v>
      </c>
      <c r="T610" s="357">
        <v>96.684790372709941</v>
      </c>
      <c r="U610" s="357">
        <v>113.78094764509908</v>
      </c>
      <c r="V610" s="357">
        <v>130.53434107291773</v>
      </c>
      <c r="W610" s="357">
        <v>144.47877330974555</v>
      </c>
      <c r="X610" s="357">
        <v>157.05480171193813</v>
      </c>
      <c r="Y610" s="357">
        <v>169.14393150192436</v>
      </c>
      <c r="Z610" s="357">
        <v>179.93623405603847</v>
      </c>
      <c r="AA610" s="357">
        <v>188.85467981848973</v>
      </c>
      <c r="AB610" s="357">
        <v>196.09675300066596</v>
      </c>
      <c r="AC610" s="357">
        <v>201.42031745264413</v>
      </c>
      <c r="AD610" s="357">
        <v>205.5673508613292</v>
      </c>
      <c r="AE610" s="357">
        <v>209.25169233646361</v>
      </c>
      <c r="AF610" s="357">
        <v>212.29842339020433</v>
      </c>
      <c r="AG610" s="357">
        <v>214.68465781696852</v>
      </c>
      <c r="AH610" s="357">
        <v>216.66818148275243</v>
      </c>
      <c r="AI610" s="357">
        <v>218.52528320713176</v>
      </c>
      <c r="AJ610" s="357">
        <v>220.1711451915379</v>
      </c>
      <c r="AK610" s="357">
        <v>221.49069866897753</v>
      </c>
      <c r="AL610" s="357">
        <v>222.85187562039391</v>
      </c>
      <c r="AM610" s="357">
        <v>224.56420720979619</v>
      </c>
      <c r="AP610" s="298">
        <v>11.825954560750935</v>
      </c>
      <c r="AQ610" s="298">
        <v>16.602904306130604</v>
      </c>
      <c r="AR610" s="298">
        <v>22.452261510344314</v>
      </c>
      <c r="AS610" s="298">
        <v>29.325930022152686</v>
      </c>
      <c r="AT610" s="298">
        <v>37.06149260561169</v>
      </c>
      <c r="AU610" s="298">
        <v>45.903630071695808</v>
      </c>
      <c r="AV610" s="298">
        <v>55.899013880383571</v>
      </c>
      <c r="AW610" s="298">
        <v>67.474939958645209</v>
      </c>
      <c r="AX610" s="298">
        <v>81.313113331595275</v>
      </c>
      <c r="AY610" s="298">
        <v>96.684790372709941</v>
      </c>
      <c r="AZ610" s="298">
        <v>113.78094764509908</v>
      </c>
      <c r="BA610" s="298">
        <v>130.53434107291773</v>
      </c>
      <c r="BB610" s="298">
        <v>144.47877330974555</v>
      </c>
      <c r="BC610" s="298">
        <v>157.05480171193813</v>
      </c>
      <c r="BD610" s="298">
        <v>169.14393150192436</v>
      </c>
      <c r="BE610" s="298">
        <v>179.93623405603847</v>
      </c>
      <c r="BF610" s="298">
        <v>188.85467981848973</v>
      </c>
      <c r="BG610" s="298">
        <v>196.09675300066596</v>
      </c>
      <c r="BH610" s="298">
        <v>201.42031745264413</v>
      </c>
      <c r="BI610" s="298">
        <v>205.5673508613292</v>
      </c>
      <c r="BJ610" s="298">
        <v>209.25169233646361</v>
      </c>
      <c r="BK610" s="298">
        <v>212.29842339020433</v>
      </c>
      <c r="BL610" s="298">
        <v>214.68465781696852</v>
      </c>
      <c r="BM610" s="298">
        <v>216.66818148275243</v>
      </c>
      <c r="BN610" s="298">
        <v>218.52528320713176</v>
      </c>
      <c r="BO610" s="298">
        <v>220.1711451915379</v>
      </c>
      <c r="BP610" s="298">
        <v>221.49069866897753</v>
      </c>
      <c r="BQ610" s="298">
        <v>222.85187562039391</v>
      </c>
      <c r="BR610" s="298">
        <v>224.56420720979619</v>
      </c>
      <c r="BT610" s="475"/>
      <c r="BU610" s="475"/>
      <c r="BV610" s="475"/>
      <c r="BW610" s="475"/>
      <c r="BX610" s="475"/>
      <c r="BY610" s="475"/>
      <c r="BZ610" s="475"/>
      <c r="CA610" s="475"/>
      <c r="CB610" s="475"/>
      <c r="CC610" s="475"/>
      <c r="CD610" s="475"/>
      <c r="CE610" s="475"/>
      <c r="CF610" s="475"/>
      <c r="CG610" s="475"/>
      <c r="CH610" s="475"/>
      <c r="CI610" s="475"/>
      <c r="CJ610" s="475"/>
      <c r="CK610" s="475"/>
      <c r="CL610" s="475"/>
      <c r="CM610" s="475"/>
      <c r="CN610" s="475"/>
      <c r="CO610" s="475"/>
      <c r="CP610" s="475"/>
      <c r="CQ610" s="475"/>
      <c r="CR610" s="475"/>
      <c r="CS610" s="475"/>
      <c r="CT610" s="475"/>
      <c r="CU610" s="475"/>
      <c r="CV610" s="475"/>
      <c r="CW610" s="475"/>
      <c r="CX610" s="475"/>
      <c r="CY610" s="475"/>
      <c r="CZ610" s="475"/>
    </row>
    <row r="611" spans="1:104" x14ac:dyDescent="0.25">
      <c r="A611" s="353" t="s">
        <v>278</v>
      </c>
      <c r="B611" s="353" t="s">
        <v>278</v>
      </c>
      <c r="C611" s="441">
        <f t="shared" ref="C611:H611" si="360">C123</f>
        <v>2500</v>
      </c>
      <c r="D611" s="441"/>
      <c r="E611" s="441"/>
      <c r="F611" s="441"/>
      <c r="G611" s="441"/>
      <c r="H611" s="441">
        <f t="shared" si="360"/>
        <v>0</v>
      </c>
      <c r="I611" s="470">
        <f>IFERROR(VLOOKUP(B611,Coincidence!$B$2:$E$242,4,FALSE)*IF($G611="Winter",'General Inputs'!$C$25,'General Inputs'!$C$24),IF($G611="Winter",'General Inputs'!$C$25,'General Inputs'!$C$24))</f>
        <v>0.52140604400000001</v>
      </c>
      <c r="J611" s="466">
        <f>'Nameplate by Substation'!H123</f>
        <v>1.8659288321689984E-3</v>
      </c>
      <c r="K611" s="357">
        <v>0</v>
      </c>
      <c r="L611" s="357">
        <v>0</v>
      </c>
      <c r="M611" s="357">
        <v>0</v>
      </c>
      <c r="N611" s="357">
        <v>0</v>
      </c>
      <c r="O611" s="357">
        <v>0</v>
      </c>
      <c r="P611" s="357">
        <v>0</v>
      </c>
      <c r="Q611" s="357">
        <v>0</v>
      </c>
      <c r="R611" s="357">
        <v>0</v>
      </c>
      <c r="S611" s="357">
        <v>0</v>
      </c>
      <c r="T611" s="357">
        <v>0</v>
      </c>
      <c r="U611" s="357">
        <v>0</v>
      </c>
      <c r="V611" s="357">
        <v>0</v>
      </c>
      <c r="W611" s="357">
        <v>0</v>
      </c>
      <c r="X611" s="357">
        <v>0</v>
      </c>
      <c r="Y611" s="357">
        <v>0</v>
      </c>
      <c r="Z611" s="357">
        <v>0</v>
      </c>
      <c r="AA611" s="357">
        <v>0</v>
      </c>
      <c r="AB611" s="357">
        <v>0</v>
      </c>
      <c r="AC611" s="357">
        <v>0</v>
      </c>
      <c r="AD611" s="357">
        <v>0</v>
      </c>
      <c r="AE611" s="357">
        <v>0</v>
      </c>
      <c r="AF611" s="357">
        <v>0</v>
      </c>
      <c r="AG611" s="357">
        <v>0</v>
      </c>
      <c r="AH611" s="357">
        <v>0</v>
      </c>
      <c r="AI611" s="357">
        <v>0</v>
      </c>
      <c r="AJ611" s="357">
        <v>0</v>
      </c>
      <c r="AK611" s="357">
        <v>0</v>
      </c>
      <c r="AL611" s="357">
        <v>0</v>
      </c>
      <c r="AM611" s="357">
        <v>0</v>
      </c>
      <c r="AP611" s="298">
        <v>0</v>
      </c>
      <c r="AQ611" s="298">
        <v>0</v>
      </c>
      <c r="AR611" s="298">
        <v>0</v>
      </c>
      <c r="AS611" s="298">
        <v>0</v>
      </c>
      <c r="AT611" s="298">
        <v>0</v>
      </c>
      <c r="AU611" s="298">
        <v>0</v>
      </c>
      <c r="AV611" s="298">
        <v>0</v>
      </c>
      <c r="AW611" s="298">
        <v>0</v>
      </c>
      <c r="AX611" s="298">
        <v>0</v>
      </c>
      <c r="AY611" s="298">
        <v>0</v>
      </c>
      <c r="AZ611" s="298">
        <v>0</v>
      </c>
      <c r="BA611" s="298">
        <v>0</v>
      </c>
      <c r="BB611" s="298">
        <v>0</v>
      </c>
      <c r="BC611" s="298">
        <v>0</v>
      </c>
      <c r="BD611" s="298">
        <v>0</v>
      </c>
      <c r="BE611" s="298">
        <v>0</v>
      </c>
      <c r="BF611" s="298">
        <v>0</v>
      </c>
      <c r="BG611" s="298">
        <v>0</v>
      </c>
      <c r="BH611" s="298">
        <v>0</v>
      </c>
      <c r="BI611" s="298">
        <v>0</v>
      </c>
      <c r="BJ611" s="298">
        <v>0</v>
      </c>
      <c r="BK611" s="298">
        <v>0</v>
      </c>
      <c r="BL611" s="298">
        <v>0</v>
      </c>
      <c r="BM611" s="298">
        <v>0</v>
      </c>
      <c r="BN611" s="298">
        <v>0</v>
      </c>
      <c r="BO611" s="298">
        <v>0</v>
      </c>
      <c r="BP611" s="298">
        <v>0</v>
      </c>
      <c r="BQ611" s="298">
        <v>0</v>
      </c>
      <c r="BR611" s="298">
        <v>0</v>
      </c>
      <c r="BT611" s="475"/>
      <c r="BU611" s="475"/>
      <c r="BV611" s="475"/>
      <c r="BW611" s="475"/>
      <c r="BX611" s="475"/>
      <c r="BY611" s="475"/>
      <c r="BZ611" s="475"/>
      <c r="CA611" s="475"/>
      <c r="CB611" s="475"/>
      <c r="CC611" s="475"/>
      <c r="CD611" s="475"/>
      <c r="CE611" s="475"/>
      <c r="CF611" s="475"/>
      <c r="CG611" s="475"/>
      <c r="CH611" s="475"/>
      <c r="CI611" s="475"/>
      <c r="CJ611" s="475"/>
      <c r="CK611" s="475"/>
      <c r="CL611" s="475"/>
      <c r="CM611" s="475"/>
      <c r="CN611" s="475"/>
      <c r="CO611" s="475"/>
      <c r="CP611" s="475"/>
      <c r="CQ611" s="475"/>
      <c r="CR611" s="475"/>
      <c r="CS611" s="475"/>
      <c r="CT611" s="475"/>
      <c r="CU611" s="475"/>
      <c r="CV611" s="475"/>
      <c r="CW611" s="475"/>
      <c r="CX611" s="475"/>
      <c r="CY611" s="475"/>
      <c r="CZ611" s="475"/>
    </row>
    <row r="612" spans="1:104" x14ac:dyDescent="0.25">
      <c r="A612" s="353" t="s">
        <v>383</v>
      </c>
      <c r="B612" s="353" t="s">
        <v>384</v>
      </c>
      <c r="C612" s="441">
        <f t="shared" ref="C612:H612" si="361">C124</f>
        <v>2496</v>
      </c>
      <c r="D612" s="441"/>
      <c r="E612" s="441"/>
      <c r="F612" s="441"/>
      <c r="G612" s="441"/>
      <c r="H612" s="441">
        <f t="shared" si="361"/>
        <v>0</v>
      </c>
      <c r="I612" s="470">
        <f>IFERROR(VLOOKUP(B612,Coincidence!$B$2:$E$242,4,FALSE)*IF($G612="Winter",'General Inputs'!$C$25,'General Inputs'!$C$24),IF($G612="Winter",'General Inputs'!$C$25,'General Inputs'!$C$24))</f>
        <v>0.52140604400000001</v>
      </c>
      <c r="J612" s="466">
        <f>'Nameplate by Substation'!H124</f>
        <v>1.0230298417739153E-3</v>
      </c>
      <c r="K612" s="357">
        <v>6.4805222180188808</v>
      </c>
      <c r="L612" s="357">
        <v>9.0982499287303629</v>
      </c>
      <c r="M612" s="357">
        <v>12.303647778714046</v>
      </c>
      <c r="N612" s="357">
        <v>16.070359487374827</v>
      </c>
      <c r="O612" s="357">
        <v>20.309381794915161</v>
      </c>
      <c r="P612" s="357">
        <v>25.15479769850009</v>
      </c>
      <c r="Q612" s="357">
        <v>30.632182760067089</v>
      </c>
      <c r="R612" s="357">
        <v>36.975691502549104</v>
      </c>
      <c r="S612" s="357">
        <v>44.558892464426108</v>
      </c>
      <c r="T612" s="357">
        <v>52.982440354908512</v>
      </c>
      <c r="U612" s="357">
        <v>62.350988701455485</v>
      </c>
      <c r="V612" s="357">
        <v>71.531705385123871</v>
      </c>
      <c r="W612" s="357">
        <v>79.173135297964919</v>
      </c>
      <c r="X612" s="357">
        <v>86.06469158259101</v>
      </c>
      <c r="Y612" s="357">
        <v>92.689431581215246</v>
      </c>
      <c r="Z612" s="357">
        <v>98.603521317162745</v>
      </c>
      <c r="AA612" s="357">
        <v>103.49075351620915</v>
      </c>
      <c r="AB612" s="357">
        <v>107.45934784155651</v>
      </c>
      <c r="AC612" s="357">
        <v>110.37661574858872</v>
      </c>
      <c r="AD612" s="357">
        <v>112.64915468029113</v>
      </c>
      <c r="AE612" s="357">
        <v>114.66814237940004</v>
      </c>
      <c r="AF612" s="357">
        <v>116.33772500671914</v>
      </c>
      <c r="AG612" s="357">
        <v>117.64536111681974</v>
      </c>
      <c r="AH612" s="357">
        <v>118.7323151652262</v>
      </c>
      <c r="AI612" s="357">
        <v>119.74999106818495</v>
      </c>
      <c r="AJ612" s="357">
        <v>120.6519093956184</v>
      </c>
      <c r="AK612" s="357">
        <v>121.37501344480805</v>
      </c>
      <c r="AL612" s="357">
        <v>122.120926802668</v>
      </c>
      <c r="AM612" s="357">
        <v>123.05926990662056</v>
      </c>
      <c r="AP612" s="298">
        <v>6.4805222180188808</v>
      </c>
      <c r="AQ612" s="298">
        <v>9.0982499287303629</v>
      </c>
      <c r="AR612" s="298">
        <v>12.303647778714046</v>
      </c>
      <c r="AS612" s="298">
        <v>16.070359487374827</v>
      </c>
      <c r="AT612" s="298">
        <v>20.309381794915161</v>
      </c>
      <c r="AU612" s="298">
        <v>25.15479769850009</v>
      </c>
      <c r="AV612" s="298">
        <v>30.632182760067089</v>
      </c>
      <c r="AW612" s="298">
        <v>36.975691502549104</v>
      </c>
      <c r="AX612" s="298">
        <v>44.558892464426108</v>
      </c>
      <c r="AY612" s="298">
        <v>52.982440354908512</v>
      </c>
      <c r="AZ612" s="298">
        <v>62.350988701455485</v>
      </c>
      <c r="BA612" s="298">
        <v>71.531705385123871</v>
      </c>
      <c r="BB612" s="298">
        <v>79.173135297964919</v>
      </c>
      <c r="BC612" s="298">
        <v>86.06469158259101</v>
      </c>
      <c r="BD612" s="298">
        <v>92.689431581215246</v>
      </c>
      <c r="BE612" s="298">
        <v>98.603521317162745</v>
      </c>
      <c r="BF612" s="298">
        <v>103.49075351620915</v>
      </c>
      <c r="BG612" s="298">
        <v>107.45934784155651</v>
      </c>
      <c r="BH612" s="298">
        <v>110.37661574858872</v>
      </c>
      <c r="BI612" s="298">
        <v>112.64915468029113</v>
      </c>
      <c r="BJ612" s="298">
        <v>114.66814237940004</v>
      </c>
      <c r="BK612" s="298">
        <v>116.33772500671914</v>
      </c>
      <c r="BL612" s="298">
        <v>117.64536111681974</v>
      </c>
      <c r="BM612" s="298">
        <v>118.7323151652262</v>
      </c>
      <c r="BN612" s="298">
        <v>119.74999106818495</v>
      </c>
      <c r="BO612" s="298">
        <v>120.6519093956184</v>
      </c>
      <c r="BP612" s="298">
        <v>121.37501344480805</v>
      </c>
      <c r="BQ612" s="298">
        <v>122.120926802668</v>
      </c>
      <c r="BR612" s="298">
        <v>123.05926990662056</v>
      </c>
      <c r="BT612" s="475"/>
      <c r="BU612" s="475"/>
      <c r="BV612" s="475"/>
      <c r="BW612" s="475"/>
      <c r="BX612" s="475"/>
      <c r="BY612" s="475"/>
      <c r="BZ612" s="475"/>
      <c r="CA612" s="475"/>
      <c r="CB612" s="475"/>
      <c r="CC612" s="475"/>
      <c r="CD612" s="475"/>
      <c r="CE612" s="475"/>
      <c r="CF612" s="475"/>
      <c r="CG612" s="475"/>
      <c r="CH612" s="475"/>
      <c r="CI612" s="475"/>
      <c r="CJ612" s="475"/>
      <c r="CK612" s="475"/>
      <c r="CL612" s="475"/>
      <c r="CM612" s="475"/>
      <c r="CN612" s="475"/>
      <c r="CO612" s="475"/>
      <c r="CP612" s="475"/>
      <c r="CQ612" s="475"/>
      <c r="CR612" s="475"/>
      <c r="CS612" s="475"/>
      <c r="CT612" s="475"/>
      <c r="CU612" s="475"/>
      <c r="CV612" s="475"/>
      <c r="CW612" s="475"/>
      <c r="CX612" s="475"/>
      <c r="CY612" s="475"/>
      <c r="CZ612" s="475"/>
    </row>
    <row r="613" spans="1:104" x14ac:dyDescent="0.25">
      <c r="A613" s="353" t="s">
        <v>358</v>
      </c>
      <c r="B613" s="353" t="s">
        <v>358</v>
      </c>
      <c r="C613" s="441">
        <f t="shared" ref="C613:H613" si="362">C125</f>
        <v>1500</v>
      </c>
      <c r="D613" s="441"/>
      <c r="E613" s="441"/>
      <c r="F613" s="441"/>
      <c r="G613" s="441"/>
      <c r="H613" s="441">
        <f t="shared" si="362"/>
        <v>0</v>
      </c>
      <c r="I613" s="470">
        <f>IFERROR(VLOOKUP(B613,Coincidence!$B$2:$E$242,4,FALSE)*IF($G613="Winter",'General Inputs'!$C$25,'General Inputs'!$C$24),IF($G613="Winter",'General Inputs'!$C$25,'General Inputs'!$C$24))</f>
        <v>0.52140604400000001</v>
      </c>
      <c r="J613" s="466">
        <f>'Nameplate by Substation'!H125</f>
        <v>8.3103867062863746E-4</v>
      </c>
      <c r="K613" s="357">
        <v>0</v>
      </c>
      <c r="L613" s="357">
        <v>0</v>
      </c>
      <c r="M613" s="357">
        <v>0</v>
      </c>
      <c r="N613" s="357">
        <v>0</v>
      </c>
      <c r="O613" s="357">
        <v>0</v>
      </c>
      <c r="P613" s="357">
        <v>0</v>
      </c>
      <c r="Q613" s="357">
        <v>0</v>
      </c>
      <c r="R613" s="357">
        <v>0</v>
      </c>
      <c r="S613" s="357">
        <v>0</v>
      </c>
      <c r="T613" s="357">
        <v>0</v>
      </c>
      <c r="U613" s="357">
        <v>0</v>
      </c>
      <c r="V613" s="357">
        <v>0</v>
      </c>
      <c r="W613" s="357">
        <v>0</v>
      </c>
      <c r="X613" s="357">
        <v>0</v>
      </c>
      <c r="Y613" s="357">
        <v>0</v>
      </c>
      <c r="Z613" s="357">
        <v>0</v>
      </c>
      <c r="AA613" s="357">
        <v>0</v>
      </c>
      <c r="AB613" s="357">
        <v>0</v>
      </c>
      <c r="AC613" s="357">
        <v>0</v>
      </c>
      <c r="AD613" s="357">
        <v>0</v>
      </c>
      <c r="AE613" s="357">
        <v>0</v>
      </c>
      <c r="AF613" s="357">
        <v>0</v>
      </c>
      <c r="AG613" s="357">
        <v>0</v>
      </c>
      <c r="AH613" s="357">
        <v>0</v>
      </c>
      <c r="AI613" s="357">
        <v>0</v>
      </c>
      <c r="AJ613" s="357">
        <v>0</v>
      </c>
      <c r="AK613" s="357">
        <v>0</v>
      </c>
      <c r="AL613" s="357">
        <v>0</v>
      </c>
      <c r="AM613" s="357">
        <v>0</v>
      </c>
      <c r="AP613" s="298">
        <v>0</v>
      </c>
      <c r="AQ613" s="298">
        <v>0</v>
      </c>
      <c r="AR613" s="298">
        <v>0</v>
      </c>
      <c r="AS613" s="298">
        <v>0</v>
      </c>
      <c r="AT613" s="298">
        <v>0</v>
      </c>
      <c r="AU613" s="298">
        <v>0</v>
      </c>
      <c r="AV613" s="298">
        <v>0</v>
      </c>
      <c r="AW613" s="298">
        <v>0</v>
      </c>
      <c r="AX613" s="298">
        <v>0</v>
      </c>
      <c r="AY613" s="298">
        <v>0</v>
      </c>
      <c r="AZ613" s="298">
        <v>0</v>
      </c>
      <c r="BA613" s="298">
        <v>0</v>
      </c>
      <c r="BB613" s="298">
        <v>0</v>
      </c>
      <c r="BC613" s="298">
        <v>0</v>
      </c>
      <c r="BD613" s="298">
        <v>0</v>
      </c>
      <c r="BE613" s="298">
        <v>0</v>
      </c>
      <c r="BF613" s="298">
        <v>0</v>
      </c>
      <c r="BG613" s="298">
        <v>0</v>
      </c>
      <c r="BH613" s="298">
        <v>0</v>
      </c>
      <c r="BI613" s="298">
        <v>0</v>
      </c>
      <c r="BJ613" s="298">
        <v>0</v>
      </c>
      <c r="BK613" s="298">
        <v>0</v>
      </c>
      <c r="BL613" s="298">
        <v>0</v>
      </c>
      <c r="BM613" s="298">
        <v>0</v>
      </c>
      <c r="BN613" s="298">
        <v>0</v>
      </c>
      <c r="BO613" s="298">
        <v>0</v>
      </c>
      <c r="BP613" s="298">
        <v>0</v>
      </c>
      <c r="BQ613" s="298">
        <v>0</v>
      </c>
      <c r="BR613" s="298">
        <v>0</v>
      </c>
      <c r="BT613" s="475"/>
      <c r="BU613" s="475"/>
      <c r="BV613" s="475"/>
      <c r="BW613" s="475"/>
      <c r="BX613" s="475"/>
      <c r="BY613" s="475"/>
      <c r="BZ613" s="475"/>
      <c r="CA613" s="475"/>
      <c r="CB613" s="475"/>
      <c r="CC613" s="475"/>
      <c r="CD613" s="475"/>
      <c r="CE613" s="475"/>
      <c r="CF613" s="475"/>
      <c r="CG613" s="475"/>
      <c r="CH613" s="475"/>
      <c r="CI613" s="475"/>
      <c r="CJ613" s="475"/>
      <c r="CK613" s="475"/>
      <c r="CL613" s="475"/>
      <c r="CM613" s="475"/>
      <c r="CN613" s="475"/>
      <c r="CO613" s="475"/>
      <c r="CP613" s="475"/>
      <c r="CQ613" s="475"/>
      <c r="CR613" s="475"/>
      <c r="CS613" s="475"/>
      <c r="CT613" s="475"/>
      <c r="CU613" s="475"/>
      <c r="CV613" s="475"/>
      <c r="CW613" s="475"/>
      <c r="CX613" s="475"/>
      <c r="CY613" s="475"/>
      <c r="CZ613" s="475"/>
    </row>
    <row r="614" spans="1:104" x14ac:dyDescent="0.25">
      <c r="A614" s="353" t="s">
        <v>552</v>
      </c>
      <c r="B614" s="353" t="s">
        <v>553</v>
      </c>
      <c r="C614" s="441">
        <f t="shared" ref="C614:H614" si="363">C126</f>
        <v>4998</v>
      </c>
      <c r="D614" s="441"/>
      <c r="E614" s="441"/>
      <c r="F614" s="441"/>
      <c r="G614" s="441"/>
      <c r="H614" s="441">
        <f t="shared" si="363"/>
        <v>0</v>
      </c>
      <c r="I614" s="470">
        <f>IFERROR(VLOOKUP(B614,Coincidence!$B$2:$E$242,4,FALSE)*IF($G614="Winter",'General Inputs'!$C$25,'General Inputs'!$C$24),IF($G614="Winter",'General Inputs'!$C$25,'General Inputs'!$C$24))</f>
        <v>0.52140604400000001</v>
      </c>
      <c r="J614" s="466">
        <f>'Nameplate by Substation'!H126</f>
        <v>3.5872886277124605E-4</v>
      </c>
      <c r="K614" s="357">
        <v>0</v>
      </c>
      <c r="L614" s="357">
        <v>0</v>
      </c>
      <c r="M614" s="357">
        <v>0</v>
      </c>
      <c r="N614" s="357">
        <v>0</v>
      </c>
      <c r="O614" s="357">
        <v>0</v>
      </c>
      <c r="P614" s="357">
        <v>0</v>
      </c>
      <c r="Q614" s="357">
        <v>0</v>
      </c>
      <c r="R614" s="357">
        <v>0</v>
      </c>
      <c r="S614" s="357">
        <v>0</v>
      </c>
      <c r="T614" s="357">
        <v>0</v>
      </c>
      <c r="U614" s="357">
        <v>0</v>
      </c>
      <c r="V614" s="357">
        <v>0</v>
      </c>
      <c r="W614" s="357">
        <v>0</v>
      </c>
      <c r="X614" s="357">
        <v>0</v>
      </c>
      <c r="Y614" s="357">
        <v>0</v>
      </c>
      <c r="Z614" s="357">
        <v>0</v>
      </c>
      <c r="AA614" s="357">
        <v>0</v>
      </c>
      <c r="AB614" s="357">
        <v>0</v>
      </c>
      <c r="AC614" s="357">
        <v>0</v>
      </c>
      <c r="AD614" s="357">
        <v>0</v>
      </c>
      <c r="AE614" s="357">
        <v>0</v>
      </c>
      <c r="AF614" s="357">
        <v>0</v>
      </c>
      <c r="AG614" s="357">
        <v>0</v>
      </c>
      <c r="AH614" s="357">
        <v>0</v>
      </c>
      <c r="AI614" s="357">
        <v>0</v>
      </c>
      <c r="AJ614" s="357">
        <v>0</v>
      </c>
      <c r="AK614" s="357">
        <v>0</v>
      </c>
      <c r="AL614" s="357">
        <v>0</v>
      </c>
      <c r="AM614" s="357">
        <v>0</v>
      </c>
      <c r="AP614" s="298">
        <v>0</v>
      </c>
      <c r="AQ614" s="298">
        <v>0</v>
      </c>
      <c r="AR614" s="298">
        <v>0</v>
      </c>
      <c r="AS614" s="298">
        <v>0</v>
      </c>
      <c r="AT614" s="298">
        <v>0</v>
      </c>
      <c r="AU614" s="298">
        <v>0</v>
      </c>
      <c r="AV614" s="298">
        <v>0</v>
      </c>
      <c r="AW614" s="298">
        <v>0</v>
      </c>
      <c r="AX614" s="298">
        <v>0</v>
      </c>
      <c r="AY614" s="298">
        <v>0</v>
      </c>
      <c r="AZ614" s="298">
        <v>0</v>
      </c>
      <c r="BA614" s="298">
        <v>0</v>
      </c>
      <c r="BB614" s="298">
        <v>0</v>
      </c>
      <c r="BC614" s="298">
        <v>0</v>
      </c>
      <c r="BD614" s="298">
        <v>0</v>
      </c>
      <c r="BE614" s="298">
        <v>0</v>
      </c>
      <c r="BF614" s="298">
        <v>0</v>
      </c>
      <c r="BG614" s="298">
        <v>0</v>
      </c>
      <c r="BH614" s="298">
        <v>0</v>
      </c>
      <c r="BI614" s="298">
        <v>0</v>
      </c>
      <c r="BJ614" s="298">
        <v>0</v>
      </c>
      <c r="BK614" s="298">
        <v>0</v>
      </c>
      <c r="BL614" s="298">
        <v>0</v>
      </c>
      <c r="BM614" s="298">
        <v>0</v>
      </c>
      <c r="BN614" s="298">
        <v>0</v>
      </c>
      <c r="BO614" s="298">
        <v>0</v>
      </c>
      <c r="BP614" s="298">
        <v>0</v>
      </c>
      <c r="BQ614" s="298">
        <v>0</v>
      </c>
      <c r="BR614" s="298">
        <v>0</v>
      </c>
      <c r="BT614" s="475"/>
      <c r="BU614" s="475"/>
      <c r="BV614" s="475"/>
      <c r="BW614" s="475"/>
      <c r="BX614" s="475"/>
      <c r="BY614" s="475"/>
      <c r="BZ614" s="475"/>
      <c r="CA614" s="475"/>
      <c r="CB614" s="475"/>
      <c r="CC614" s="475"/>
      <c r="CD614" s="475"/>
      <c r="CE614" s="475"/>
      <c r="CF614" s="475"/>
      <c r="CG614" s="475"/>
      <c r="CH614" s="475"/>
      <c r="CI614" s="475"/>
      <c r="CJ614" s="475"/>
      <c r="CK614" s="475"/>
      <c r="CL614" s="475"/>
      <c r="CM614" s="475"/>
      <c r="CN614" s="475"/>
      <c r="CO614" s="475"/>
      <c r="CP614" s="475"/>
      <c r="CQ614" s="475"/>
      <c r="CR614" s="475"/>
      <c r="CS614" s="475"/>
      <c r="CT614" s="475"/>
      <c r="CU614" s="475"/>
      <c r="CV614" s="475"/>
      <c r="CW614" s="475"/>
      <c r="CX614" s="475"/>
      <c r="CY614" s="475"/>
      <c r="CZ614" s="475"/>
    </row>
    <row r="615" spans="1:104" x14ac:dyDescent="0.25">
      <c r="A615" s="353" t="s">
        <v>251</v>
      </c>
      <c r="B615" s="353" t="s">
        <v>251</v>
      </c>
      <c r="C615" s="441">
        <f t="shared" ref="C615:H615" si="364">C127</f>
        <v>9375</v>
      </c>
      <c r="D615" s="441"/>
      <c r="E615" s="441"/>
      <c r="F615" s="441"/>
      <c r="G615" s="441"/>
      <c r="H615" s="441">
        <f t="shared" si="364"/>
        <v>0</v>
      </c>
      <c r="I615" s="470">
        <f>IFERROR(VLOOKUP(B615,Coincidence!$B$2:$E$242,4,FALSE)*IF($G615="Winter",'General Inputs'!$C$25,'General Inputs'!$C$24),IF($G615="Winter",'General Inputs'!$C$25,'General Inputs'!$C$24))</f>
        <v>0.52140604400000001</v>
      </c>
      <c r="J615" s="466">
        <f>'Nameplate by Substation'!H127</f>
        <v>3.7722621375948333E-3</v>
      </c>
      <c r="K615" s="357">
        <v>23.895909578243966</v>
      </c>
      <c r="L615" s="357">
        <v>33.548370070038686</v>
      </c>
      <c r="M615" s="357">
        <v>45.367772057819138</v>
      </c>
      <c r="N615" s="357">
        <v>59.256930889371901</v>
      </c>
      <c r="O615" s="357">
        <v>74.887660999284151</v>
      </c>
      <c r="P615" s="357">
        <v>92.754372416322823</v>
      </c>
      <c r="Q615" s="357">
        <v>112.95137101506259</v>
      </c>
      <c r="R615" s="357">
        <v>136.34206488502204</v>
      </c>
      <c r="S615" s="357">
        <v>164.30392943890388</v>
      </c>
      <c r="T615" s="357">
        <v>195.36444153147869</v>
      </c>
      <c r="U615" s="357">
        <v>229.90949463630875</v>
      </c>
      <c r="V615" s="357">
        <v>263.76194793496916</v>
      </c>
      <c r="W615" s="357">
        <v>274.58789596583443</v>
      </c>
      <c r="X615" s="357">
        <v>271.60815803049684</v>
      </c>
      <c r="Y615" s="357">
        <v>268.66075523554133</v>
      </c>
      <c r="Z615" s="357">
        <v>265.74533669061242</v>
      </c>
      <c r="AA615" s="357">
        <v>262.86155531310186</v>
      </c>
      <c r="AB615" s="357">
        <v>260.0090677868281</v>
      </c>
      <c r="AC615" s="357">
        <v>257.18753452116448</v>
      </c>
      <c r="AD615" s="357">
        <v>254.3966196106106</v>
      </c>
      <c r="AE615" s="357">
        <v>251.6359907948025</v>
      </c>
      <c r="AF615" s="357">
        <v>248.90531941895705</v>
      </c>
      <c r="AG615" s="357">
        <v>246.20428039474498</v>
      </c>
      <c r="AH615" s="357">
        <v>243.53255216158934</v>
      </c>
      <c r="AI615" s="357">
        <v>240.88981664838315</v>
      </c>
      <c r="AJ615" s="357">
        <v>238.27575923562296</v>
      </c>
      <c r="AK615" s="357">
        <v>235.69006871795315</v>
      </c>
      <c r="AL615" s="357">
        <v>233.13243726711676</v>
      </c>
      <c r="AM615" s="357">
        <v>230.60256039530816</v>
      </c>
      <c r="AP615" s="298">
        <v>23.895909578243966</v>
      </c>
      <c r="AQ615" s="298">
        <v>33.548370070038686</v>
      </c>
      <c r="AR615" s="298">
        <v>45.367772057819138</v>
      </c>
      <c r="AS615" s="298">
        <v>59.256930889371901</v>
      </c>
      <c r="AT615" s="298">
        <v>74.887660999284151</v>
      </c>
      <c r="AU615" s="298">
        <v>92.754372416322823</v>
      </c>
      <c r="AV615" s="298">
        <v>112.95137101506259</v>
      </c>
      <c r="AW615" s="298">
        <v>136.34206488502204</v>
      </c>
      <c r="AX615" s="298">
        <v>164.30392943890388</v>
      </c>
      <c r="AY615" s="298">
        <v>195.36444153147869</v>
      </c>
      <c r="AZ615" s="298">
        <v>229.90949463630875</v>
      </c>
      <c r="BA615" s="298">
        <v>263.76194793496916</v>
      </c>
      <c r="BB615" s="298">
        <v>291.9385226156374</v>
      </c>
      <c r="BC615" s="298">
        <v>317.35005586721957</v>
      </c>
      <c r="BD615" s="298">
        <v>341.77774589910331</v>
      </c>
      <c r="BE615" s="298">
        <v>363.58502451237297</v>
      </c>
      <c r="BF615" s="298">
        <v>381.6059269624223</v>
      </c>
      <c r="BG615" s="298">
        <v>396.23949628922003</v>
      </c>
      <c r="BH615" s="298">
        <v>406.9964642891332</v>
      </c>
      <c r="BI615" s="298">
        <v>415.37609528152581</v>
      </c>
      <c r="BJ615" s="298">
        <v>422.82079585879535</v>
      </c>
      <c r="BK615" s="298">
        <v>428.97712001811908</v>
      </c>
      <c r="BL615" s="298">
        <v>433.79882314589008</v>
      </c>
      <c r="BM615" s="298">
        <v>437.80679577257246</v>
      </c>
      <c r="BN615" s="298">
        <v>441.55931610024663</v>
      </c>
      <c r="BO615" s="298">
        <v>444.88499851815203</v>
      </c>
      <c r="BP615" s="298">
        <v>447.55133132186558</v>
      </c>
      <c r="BQ615" s="298">
        <v>450.3017698749602</v>
      </c>
      <c r="BR615" s="298">
        <v>453.76176294512885</v>
      </c>
      <c r="BT615" s="475"/>
      <c r="BU615" s="475"/>
      <c r="BV615" s="475"/>
      <c r="BW615" s="475"/>
      <c r="BX615" s="475"/>
      <c r="BY615" s="475"/>
      <c r="BZ615" s="475"/>
      <c r="CA615" s="475"/>
      <c r="CB615" s="475"/>
      <c r="CC615" s="475"/>
      <c r="CD615" s="475"/>
      <c r="CE615" s="475"/>
      <c r="CF615" s="475"/>
      <c r="CG615" s="475"/>
      <c r="CH615" s="475"/>
      <c r="CI615" s="475"/>
      <c r="CJ615" s="475"/>
      <c r="CK615" s="475"/>
      <c r="CL615" s="475"/>
      <c r="CM615" s="475"/>
      <c r="CN615" s="475"/>
      <c r="CO615" s="475"/>
      <c r="CP615" s="475"/>
      <c r="CQ615" s="475"/>
      <c r="CR615" s="475"/>
      <c r="CS615" s="475"/>
      <c r="CT615" s="475"/>
      <c r="CU615" s="475"/>
      <c r="CV615" s="475"/>
      <c r="CW615" s="475"/>
      <c r="CX615" s="475"/>
      <c r="CY615" s="475"/>
      <c r="CZ615" s="475"/>
    </row>
    <row r="616" spans="1:104" x14ac:dyDescent="0.25">
      <c r="A616" s="353" t="s">
        <v>251</v>
      </c>
      <c r="B616" s="353" t="s">
        <v>328</v>
      </c>
      <c r="C616" s="441">
        <f t="shared" ref="C616:H616" si="365">C128</f>
        <v>6250</v>
      </c>
      <c r="D616" s="441"/>
      <c r="E616" s="441"/>
      <c r="F616" s="441"/>
      <c r="G616" s="441"/>
      <c r="H616" s="441">
        <f t="shared" si="365"/>
        <v>0</v>
      </c>
      <c r="I616" s="470">
        <f>IFERROR(VLOOKUP(B616,Coincidence!$B$2:$E$242,4,FALSE)*IF($G616="Winter",'General Inputs'!$C$25,'General Inputs'!$C$24),IF($G616="Winter",'General Inputs'!$C$25,'General Inputs'!$C$24))</f>
        <v>0.52140604400000001</v>
      </c>
      <c r="J616" s="466">
        <f>'Nameplate by Substation'!H128</f>
        <v>3.1498299161276874E-3</v>
      </c>
      <c r="K616" s="357">
        <v>0</v>
      </c>
      <c r="L616" s="357">
        <v>0</v>
      </c>
      <c r="M616" s="357">
        <v>0</v>
      </c>
      <c r="N616" s="357">
        <v>0</v>
      </c>
      <c r="O616" s="357">
        <v>0</v>
      </c>
      <c r="P616" s="357">
        <v>0</v>
      </c>
      <c r="Q616" s="357">
        <v>0</v>
      </c>
      <c r="R616" s="357">
        <v>0</v>
      </c>
      <c r="S616" s="357">
        <v>0</v>
      </c>
      <c r="T616" s="357">
        <v>0</v>
      </c>
      <c r="U616" s="357">
        <v>0</v>
      </c>
      <c r="V616" s="357">
        <v>0</v>
      </c>
      <c r="W616" s="357">
        <v>0</v>
      </c>
      <c r="X616" s="357">
        <v>0</v>
      </c>
      <c r="Y616" s="357">
        <v>0</v>
      </c>
      <c r="Z616" s="357">
        <v>0</v>
      </c>
      <c r="AA616" s="357">
        <v>0</v>
      </c>
      <c r="AB616" s="357">
        <v>0</v>
      </c>
      <c r="AC616" s="357">
        <v>0</v>
      </c>
      <c r="AD616" s="357">
        <v>0</v>
      </c>
      <c r="AE616" s="357">
        <v>0</v>
      </c>
      <c r="AF616" s="357">
        <v>0</v>
      </c>
      <c r="AG616" s="357">
        <v>0</v>
      </c>
      <c r="AH616" s="357">
        <v>0</v>
      </c>
      <c r="AI616" s="357">
        <v>0</v>
      </c>
      <c r="AJ616" s="357">
        <v>0</v>
      </c>
      <c r="AK616" s="357">
        <v>0</v>
      </c>
      <c r="AL616" s="357">
        <v>0</v>
      </c>
      <c r="AM616" s="357">
        <v>0</v>
      </c>
      <c r="AP616" s="298">
        <v>0</v>
      </c>
      <c r="AQ616" s="298">
        <v>0</v>
      </c>
      <c r="AR616" s="298">
        <v>0</v>
      </c>
      <c r="AS616" s="298">
        <v>0</v>
      </c>
      <c r="AT616" s="298">
        <v>0</v>
      </c>
      <c r="AU616" s="298">
        <v>0</v>
      </c>
      <c r="AV616" s="298">
        <v>0</v>
      </c>
      <c r="AW616" s="298">
        <v>0</v>
      </c>
      <c r="AX616" s="298">
        <v>0</v>
      </c>
      <c r="AY616" s="298">
        <v>0</v>
      </c>
      <c r="AZ616" s="298">
        <v>0</v>
      </c>
      <c r="BA616" s="298">
        <v>0</v>
      </c>
      <c r="BB616" s="298">
        <v>0</v>
      </c>
      <c r="BC616" s="298">
        <v>0</v>
      </c>
      <c r="BD616" s="298">
        <v>0</v>
      </c>
      <c r="BE616" s="298">
        <v>0</v>
      </c>
      <c r="BF616" s="298">
        <v>0</v>
      </c>
      <c r="BG616" s="298">
        <v>0</v>
      </c>
      <c r="BH616" s="298">
        <v>0</v>
      </c>
      <c r="BI616" s="298">
        <v>0</v>
      </c>
      <c r="BJ616" s="298">
        <v>0</v>
      </c>
      <c r="BK616" s="298">
        <v>0</v>
      </c>
      <c r="BL616" s="298">
        <v>0</v>
      </c>
      <c r="BM616" s="298">
        <v>0</v>
      </c>
      <c r="BN616" s="298">
        <v>0</v>
      </c>
      <c r="BO616" s="298">
        <v>0</v>
      </c>
      <c r="BP616" s="298">
        <v>0</v>
      </c>
      <c r="BQ616" s="298">
        <v>0</v>
      </c>
      <c r="BR616" s="298">
        <v>0</v>
      </c>
      <c r="BT616" s="475"/>
      <c r="BU616" s="475"/>
      <c r="BV616" s="475"/>
      <c r="BW616" s="475"/>
      <c r="BX616" s="475"/>
      <c r="BY616" s="475"/>
      <c r="BZ616" s="475"/>
      <c r="CA616" s="475"/>
      <c r="CB616" s="475"/>
      <c r="CC616" s="475"/>
      <c r="CD616" s="475"/>
      <c r="CE616" s="475"/>
      <c r="CF616" s="475"/>
      <c r="CG616" s="475"/>
      <c r="CH616" s="475"/>
      <c r="CI616" s="475"/>
      <c r="CJ616" s="475"/>
      <c r="CK616" s="475"/>
      <c r="CL616" s="475"/>
      <c r="CM616" s="475"/>
      <c r="CN616" s="475"/>
      <c r="CO616" s="475"/>
      <c r="CP616" s="475"/>
      <c r="CQ616" s="475"/>
      <c r="CR616" s="475"/>
      <c r="CS616" s="475"/>
      <c r="CT616" s="475"/>
      <c r="CU616" s="475"/>
      <c r="CV616" s="475"/>
      <c r="CW616" s="475"/>
      <c r="CX616" s="475"/>
      <c r="CY616" s="475"/>
      <c r="CZ616" s="475"/>
    </row>
    <row r="617" spans="1:104" x14ac:dyDescent="0.25">
      <c r="A617" s="353" t="s">
        <v>251</v>
      </c>
      <c r="B617" s="353" t="s">
        <v>391</v>
      </c>
      <c r="C617" s="441">
        <f t="shared" ref="C617:H617" si="366">C129</f>
        <v>6250</v>
      </c>
      <c r="D617" s="441"/>
      <c r="E617" s="441"/>
      <c r="F617" s="441"/>
      <c r="G617" s="441"/>
      <c r="H617" s="441">
        <f t="shared" si="366"/>
        <v>0</v>
      </c>
      <c r="I617" s="470">
        <f>IFERROR(VLOOKUP(B617,Coincidence!$B$2:$E$242,4,FALSE)*IF($G617="Winter",'General Inputs'!$C$25,'General Inputs'!$C$24),IF($G617="Winter",'General Inputs'!$C$25,'General Inputs'!$C$24))</f>
        <v>0.52140604400000001</v>
      </c>
      <c r="J617" s="466">
        <f>'Nameplate by Substation'!H129</f>
        <v>4.2520910114924168E-3</v>
      </c>
      <c r="K617" s="357">
        <v>0</v>
      </c>
      <c r="L617" s="357">
        <v>0</v>
      </c>
      <c r="M617" s="357">
        <v>0</v>
      </c>
      <c r="N617" s="357">
        <v>0</v>
      </c>
      <c r="O617" s="357">
        <v>0</v>
      </c>
      <c r="P617" s="357">
        <v>0</v>
      </c>
      <c r="Q617" s="357">
        <v>0</v>
      </c>
      <c r="R617" s="357">
        <v>0</v>
      </c>
      <c r="S617" s="357">
        <v>0</v>
      </c>
      <c r="T617" s="357">
        <v>0</v>
      </c>
      <c r="U617" s="357">
        <v>0</v>
      </c>
      <c r="V617" s="357">
        <v>0</v>
      </c>
      <c r="W617" s="357">
        <v>0</v>
      </c>
      <c r="X617" s="357">
        <v>0</v>
      </c>
      <c r="Y617" s="357">
        <v>0</v>
      </c>
      <c r="Z617" s="357">
        <v>0</v>
      </c>
      <c r="AA617" s="357">
        <v>0</v>
      </c>
      <c r="AB617" s="357">
        <v>0</v>
      </c>
      <c r="AC617" s="357">
        <v>0</v>
      </c>
      <c r="AD617" s="357">
        <v>0</v>
      </c>
      <c r="AE617" s="357">
        <v>0</v>
      </c>
      <c r="AF617" s="357">
        <v>0</v>
      </c>
      <c r="AG617" s="357">
        <v>0</v>
      </c>
      <c r="AH617" s="357">
        <v>0</v>
      </c>
      <c r="AI617" s="357">
        <v>0</v>
      </c>
      <c r="AJ617" s="357">
        <v>0</v>
      </c>
      <c r="AK617" s="357">
        <v>0</v>
      </c>
      <c r="AL617" s="357">
        <v>0</v>
      </c>
      <c r="AM617" s="357">
        <v>0</v>
      </c>
      <c r="AP617" s="298">
        <v>0</v>
      </c>
      <c r="AQ617" s="298">
        <v>0</v>
      </c>
      <c r="AR617" s="298">
        <v>0</v>
      </c>
      <c r="AS617" s="298">
        <v>0</v>
      </c>
      <c r="AT617" s="298">
        <v>0</v>
      </c>
      <c r="AU617" s="298">
        <v>0</v>
      </c>
      <c r="AV617" s="298">
        <v>0</v>
      </c>
      <c r="AW617" s="298">
        <v>0</v>
      </c>
      <c r="AX617" s="298">
        <v>0</v>
      </c>
      <c r="AY617" s="298">
        <v>0</v>
      </c>
      <c r="AZ617" s="298">
        <v>0</v>
      </c>
      <c r="BA617" s="298">
        <v>0</v>
      </c>
      <c r="BB617" s="298">
        <v>0</v>
      </c>
      <c r="BC617" s="298">
        <v>0</v>
      </c>
      <c r="BD617" s="298">
        <v>0</v>
      </c>
      <c r="BE617" s="298">
        <v>0</v>
      </c>
      <c r="BF617" s="298">
        <v>0</v>
      </c>
      <c r="BG617" s="298">
        <v>0</v>
      </c>
      <c r="BH617" s="298">
        <v>0</v>
      </c>
      <c r="BI617" s="298">
        <v>0</v>
      </c>
      <c r="BJ617" s="298">
        <v>0</v>
      </c>
      <c r="BK617" s="298">
        <v>0</v>
      </c>
      <c r="BL617" s="298">
        <v>0</v>
      </c>
      <c r="BM617" s="298">
        <v>0</v>
      </c>
      <c r="BN617" s="298">
        <v>0</v>
      </c>
      <c r="BO617" s="298">
        <v>0</v>
      </c>
      <c r="BP617" s="298">
        <v>0</v>
      </c>
      <c r="BQ617" s="298">
        <v>0</v>
      </c>
      <c r="BR617" s="298">
        <v>0</v>
      </c>
      <c r="BT617" s="475"/>
      <c r="BU617" s="475"/>
      <c r="BV617" s="475"/>
      <c r="BW617" s="475"/>
      <c r="BX617" s="475"/>
      <c r="BY617" s="475"/>
      <c r="BZ617" s="475"/>
      <c r="CA617" s="475"/>
      <c r="CB617" s="475"/>
      <c r="CC617" s="475"/>
      <c r="CD617" s="475"/>
      <c r="CE617" s="475"/>
      <c r="CF617" s="475"/>
      <c r="CG617" s="475"/>
      <c r="CH617" s="475"/>
      <c r="CI617" s="475"/>
      <c r="CJ617" s="475"/>
      <c r="CK617" s="475"/>
      <c r="CL617" s="475"/>
      <c r="CM617" s="475"/>
      <c r="CN617" s="475"/>
      <c r="CO617" s="475"/>
      <c r="CP617" s="475"/>
      <c r="CQ617" s="475"/>
      <c r="CR617" s="475"/>
      <c r="CS617" s="475"/>
      <c r="CT617" s="475"/>
      <c r="CU617" s="475"/>
      <c r="CV617" s="475"/>
      <c r="CW617" s="475"/>
      <c r="CX617" s="475"/>
      <c r="CY617" s="475"/>
      <c r="CZ617" s="475"/>
    </row>
    <row r="618" spans="1:104" x14ac:dyDescent="0.25">
      <c r="A618" s="353" t="s">
        <v>435</v>
      </c>
      <c r="B618" s="353" t="s">
        <v>435</v>
      </c>
      <c r="C618" s="441">
        <f t="shared" ref="C618:H618" si="367">C130</f>
        <v>12500</v>
      </c>
      <c r="D618" s="441"/>
      <c r="E618" s="441"/>
      <c r="F618" s="441"/>
      <c r="G618" s="441"/>
      <c r="H618" s="441">
        <f t="shared" si="367"/>
        <v>0</v>
      </c>
      <c r="I618" s="470">
        <f>IFERROR(VLOOKUP(B618,Coincidence!$B$2:$E$242,4,FALSE)*IF($G618="Winter",'General Inputs'!$C$25,'General Inputs'!$C$24),IF($G618="Winter",'General Inputs'!$C$25,'General Inputs'!$C$24))</f>
        <v>0.52140604400000001</v>
      </c>
      <c r="J618" s="466">
        <f>'Nameplate by Substation'!H130</f>
        <v>5.1681281846247245E-3</v>
      </c>
      <c r="K618" s="357">
        <v>32.738213645806553</v>
      </c>
      <c r="L618" s="357">
        <v>45.962414748232419</v>
      </c>
      <c r="M618" s="357">
        <v>62.155399835266806</v>
      </c>
      <c r="N618" s="357">
        <v>81.184022608509252</v>
      </c>
      <c r="O618" s="357">
        <v>102.59865761550417</v>
      </c>
      <c r="P618" s="357">
        <v>127.07666351035103</v>
      </c>
      <c r="Q618" s="357">
        <v>154.74724256759686</v>
      </c>
      <c r="R618" s="357">
        <v>186.79329340868247</v>
      </c>
      <c r="S618" s="357">
        <v>225.10200447501211</v>
      </c>
      <c r="T618" s="357">
        <v>267.65596867985982</v>
      </c>
      <c r="U618" s="357">
        <v>314.98387328414111</v>
      </c>
      <c r="V618" s="357">
        <v>361.36289245883944</v>
      </c>
      <c r="W618" s="357">
        <v>399.96576374450012</v>
      </c>
      <c r="X618" s="357">
        <v>434.78043367509127</v>
      </c>
      <c r="Y618" s="357">
        <v>468.24720473558494</v>
      </c>
      <c r="Z618" s="357">
        <v>498.12392250341782</v>
      </c>
      <c r="AA618" s="357">
        <v>522.81317538865187</v>
      </c>
      <c r="AB618" s="357">
        <v>542.86166600805075</v>
      </c>
      <c r="AC618" s="357">
        <v>557.59908018385966</v>
      </c>
      <c r="AD618" s="357">
        <v>569.07946132623476</v>
      </c>
      <c r="AE618" s="357">
        <v>579.27895581417886</v>
      </c>
      <c r="AF618" s="357">
        <v>587.71333053177818</v>
      </c>
      <c r="AG618" s="357">
        <v>594.31922877627676</v>
      </c>
      <c r="AH618" s="357">
        <v>599.81028839504665</v>
      </c>
      <c r="AI618" s="357">
        <v>604.95136962467598</v>
      </c>
      <c r="AJ618" s="357">
        <v>609.50766831500164</v>
      </c>
      <c r="AK618" s="357">
        <v>613.16063547630472</v>
      </c>
      <c r="AL618" s="357">
        <v>616.92883039167452</v>
      </c>
      <c r="AM618" s="357">
        <v>621.66913927061842</v>
      </c>
      <c r="AP618" s="298">
        <v>32.738213645806553</v>
      </c>
      <c r="AQ618" s="298">
        <v>45.962414748232419</v>
      </c>
      <c r="AR618" s="298">
        <v>62.155399835266806</v>
      </c>
      <c r="AS618" s="298">
        <v>81.184022608509252</v>
      </c>
      <c r="AT618" s="298">
        <v>102.59865761550417</v>
      </c>
      <c r="AU618" s="298">
        <v>127.07666351035103</v>
      </c>
      <c r="AV618" s="298">
        <v>154.74724256759686</v>
      </c>
      <c r="AW618" s="298">
        <v>186.79329340868247</v>
      </c>
      <c r="AX618" s="298">
        <v>225.10200447501211</v>
      </c>
      <c r="AY618" s="298">
        <v>267.65596867985982</v>
      </c>
      <c r="AZ618" s="298">
        <v>314.98387328414111</v>
      </c>
      <c r="BA618" s="298">
        <v>361.36289245883944</v>
      </c>
      <c r="BB618" s="298">
        <v>399.96576374450012</v>
      </c>
      <c r="BC618" s="298">
        <v>434.78043367509127</v>
      </c>
      <c r="BD618" s="298">
        <v>468.24720473558494</v>
      </c>
      <c r="BE618" s="298">
        <v>498.12392250341782</v>
      </c>
      <c r="BF618" s="298">
        <v>522.81317538865187</v>
      </c>
      <c r="BG618" s="298">
        <v>542.86166600805075</v>
      </c>
      <c r="BH618" s="298">
        <v>557.59908018385966</v>
      </c>
      <c r="BI618" s="298">
        <v>569.07946132623476</v>
      </c>
      <c r="BJ618" s="298">
        <v>579.27895581417886</v>
      </c>
      <c r="BK618" s="298">
        <v>587.71333053177818</v>
      </c>
      <c r="BL618" s="298">
        <v>594.31922877627676</v>
      </c>
      <c r="BM618" s="298">
        <v>599.81028839504665</v>
      </c>
      <c r="BN618" s="298">
        <v>604.95136962467598</v>
      </c>
      <c r="BO618" s="298">
        <v>609.50766831500164</v>
      </c>
      <c r="BP618" s="298">
        <v>613.16063547630472</v>
      </c>
      <c r="BQ618" s="298">
        <v>616.92883039167452</v>
      </c>
      <c r="BR618" s="298">
        <v>621.66913927061842</v>
      </c>
      <c r="BT618" s="475"/>
      <c r="BU618" s="475"/>
      <c r="BV618" s="475"/>
      <c r="BW618" s="475"/>
      <c r="BX618" s="475"/>
      <c r="BY618" s="475"/>
      <c r="BZ618" s="475"/>
      <c r="CA618" s="475"/>
      <c r="CB618" s="475"/>
      <c r="CC618" s="475"/>
      <c r="CD618" s="475"/>
      <c r="CE618" s="475"/>
      <c r="CF618" s="475"/>
      <c r="CG618" s="475"/>
      <c r="CH618" s="475"/>
      <c r="CI618" s="475"/>
      <c r="CJ618" s="475"/>
      <c r="CK618" s="475"/>
      <c r="CL618" s="475"/>
      <c r="CM618" s="475"/>
      <c r="CN618" s="475"/>
      <c r="CO618" s="475"/>
      <c r="CP618" s="475"/>
      <c r="CQ618" s="475"/>
      <c r="CR618" s="475"/>
      <c r="CS618" s="475"/>
      <c r="CT618" s="475"/>
      <c r="CU618" s="475"/>
      <c r="CV618" s="475"/>
      <c r="CW618" s="475"/>
      <c r="CX618" s="475"/>
      <c r="CY618" s="475"/>
      <c r="CZ618" s="475"/>
    </row>
    <row r="619" spans="1:104" x14ac:dyDescent="0.25">
      <c r="A619" s="353" t="s">
        <v>397</v>
      </c>
      <c r="B619" s="353" t="s">
        <v>398</v>
      </c>
      <c r="C619" s="441">
        <f t="shared" ref="C619:H619" si="368">C131</f>
        <v>10500</v>
      </c>
      <c r="D619" s="441"/>
      <c r="E619" s="441"/>
      <c r="F619" s="441"/>
      <c r="G619" s="441"/>
      <c r="H619" s="441">
        <f t="shared" si="368"/>
        <v>0</v>
      </c>
      <c r="I619" s="470">
        <f>IFERROR(VLOOKUP(B619,Coincidence!$B$2:$E$242,4,FALSE)*IF($G619="Winter",'General Inputs'!$C$25,'General Inputs'!$C$24),IF($G619="Winter",'General Inputs'!$C$25,'General Inputs'!$C$24))</f>
        <v>0.52140604400000001</v>
      </c>
      <c r="J619" s="466">
        <f>'Nameplate by Substation'!H131</f>
        <v>5.1559204369298721E-3</v>
      </c>
      <c r="K619" s="357">
        <v>32.660882001178003</v>
      </c>
      <c r="L619" s="357">
        <v>45.853845931313003</v>
      </c>
      <c r="M619" s="357">
        <v>62.008581217005954</v>
      </c>
      <c r="N619" s="357">
        <v>80.992256067616111</v>
      </c>
      <c r="O619" s="357">
        <v>102.35630710072265</v>
      </c>
      <c r="P619" s="357">
        <v>126.77649296685458</v>
      </c>
      <c r="Q619" s="357">
        <v>154.3817107490635</v>
      </c>
      <c r="R619" s="357">
        <v>186.35206491829641</v>
      </c>
      <c r="S619" s="357">
        <v>224.5702861472021</v>
      </c>
      <c r="T619" s="357">
        <v>267.02373271009697</v>
      </c>
      <c r="U619" s="357">
        <v>314.23984304424886</v>
      </c>
      <c r="V619" s="357">
        <v>321.78720238135571</v>
      </c>
      <c r="W619" s="357">
        <v>318.68262138189931</v>
      </c>
      <c r="X619" s="357">
        <v>315.60799316835505</v>
      </c>
      <c r="Y619" s="357">
        <v>312.56302875828555</v>
      </c>
      <c r="Z619" s="357">
        <v>309.54744195733656</v>
      </c>
      <c r="AA619" s="357">
        <v>306.56094933233726</v>
      </c>
      <c r="AB619" s="357">
        <v>303.6032701846608</v>
      </c>
      <c r="AC619" s="357">
        <v>300.67412652384149</v>
      </c>
      <c r="AD619" s="357">
        <v>297.77324304144679</v>
      </c>
      <c r="AE619" s="357">
        <v>294.90034708520113</v>
      </c>
      <c r="AF619" s="357">
        <v>292.05516863335959</v>
      </c>
      <c r="AG619" s="357">
        <v>289.23744026932843</v>
      </c>
      <c r="AH619" s="357">
        <v>286.44689715653129</v>
      </c>
      <c r="AI619" s="357">
        <v>283.68327701351677</v>
      </c>
      <c r="AJ619" s="357">
        <v>280.94632008930716</v>
      </c>
      <c r="AK619" s="357">
        <v>278.23576913898449</v>
      </c>
      <c r="AL619" s="357">
        <v>275.55136939951211</v>
      </c>
      <c r="AM619" s="357">
        <v>272.89286856579008</v>
      </c>
      <c r="AP619" s="298">
        <v>32.660882001178003</v>
      </c>
      <c r="AQ619" s="298">
        <v>45.853845931313003</v>
      </c>
      <c r="AR619" s="298">
        <v>62.008581217005954</v>
      </c>
      <c r="AS619" s="298">
        <v>80.992256067616111</v>
      </c>
      <c r="AT619" s="298">
        <v>102.35630710072265</v>
      </c>
      <c r="AU619" s="298">
        <v>126.77649296685458</v>
      </c>
      <c r="AV619" s="298">
        <v>154.3817107490635</v>
      </c>
      <c r="AW619" s="298">
        <v>186.35206491829641</v>
      </c>
      <c r="AX619" s="298">
        <v>224.5702861472021</v>
      </c>
      <c r="AY619" s="298">
        <v>267.02373271009697</v>
      </c>
      <c r="AZ619" s="298">
        <v>314.23984304424886</v>
      </c>
      <c r="BA619" s="298">
        <v>360.50930933167479</v>
      </c>
      <c r="BB619" s="298">
        <v>399.02099593767633</v>
      </c>
      <c r="BC619" s="298">
        <v>433.75342938120497</v>
      </c>
      <c r="BD619" s="298">
        <v>467.14114785579659</v>
      </c>
      <c r="BE619" s="298">
        <v>496.94729318048758</v>
      </c>
      <c r="BF619" s="298">
        <v>521.57822704590831</v>
      </c>
      <c r="BG619" s="298">
        <v>541.57936069071172</v>
      </c>
      <c r="BH619" s="298">
        <v>556.2819633008038</v>
      </c>
      <c r="BI619" s="298">
        <v>567.73522638584359</v>
      </c>
      <c r="BJ619" s="298">
        <v>577.91062842660449</v>
      </c>
      <c r="BK619" s="298">
        <v>586.3250801247201</v>
      </c>
      <c r="BL619" s="298">
        <v>592.91537443367667</v>
      </c>
      <c r="BM619" s="298">
        <v>598.39346350140579</v>
      </c>
      <c r="BN619" s="298">
        <v>603.52240087153939</v>
      </c>
      <c r="BO619" s="298">
        <v>608.0679370298908</v>
      </c>
      <c r="BP619" s="298">
        <v>611.71227543821999</v>
      </c>
      <c r="BQ619" s="298">
        <v>615.4715694186383</v>
      </c>
      <c r="BR619" s="298">
        <v>620.20068111114995</v>
      </c>
      <c r="BT619" s="475"/>
      <c r="BU619" s="475"/>
      <c r="BV619" s="475"/>
      <c r="BW619" s="475"/>
      <c r="BX619" s="475"/>
      <c r="BY619" s="475"/>
      <c r="BZ619" s="475"/>
      <c r="CA619" s="475"/>
      <c r="CB619" s="475"/>
      <c r="CC619" s="475"/>
      <c r="CD619" s="475"/>
      <c r="CE619" s="475"/>
      <c r="CF619" s="475"/>
      <c r="CG619" s="475"/>
      <c r="CH619" s="475"/>
      <c r="CI619" s="475"/>
      <c r="CJ619" s="475"/>
      <c r="CK619" s="475"/>
      <c r="CL619" s="475"/>
      <c r="CM619" s="475"/>
      <c r="CN619" s="475"/>
      <c r="CO619" s="475"/>
      <c r="CP619" s="475"/>
      <c r="CQ619" s="475"/>
      <c r="CR619" s="475"/>
      <c r="CS619" s="475"/>
      <c r="CT619" s="475"/>
      <c r="CU619" s="475"/>
      <c r="CV619" s="475"/>
      <c r="CW619" s="475"/>
      <c r="CX619" s="475"/>
      <c r="CY619" s="475"/>
      <c r="CZ619" s="475"/>
    </row>
    <row r="620" spans="1:104" x14ac:dyDescent="0.25">
      <c r="A620" s="353" t="s">
        <v>365</v>
      </c>
      <c r="B620" s="353" t="s">
        <v>366</v>
      </c>
      <c r="C620" s="441">
        <f t="shared" ref="C620:H620" si="369">C132</f>
        <v>20000</v>
      </c>
      <c r="D620" s="441"/>
      <c r="E620" s="441"/>
      <c r="F620" s="441"/>
      <c r="G620" s="441"/>
      <c r="H620" s="441">
        <f t="shared" si="369"/>
        <v>0</v>
      </c>
      <c r="I620" s="470">
        <f>IFERROR(VLOOKUP(B620,Coincidence!$B$2:$E$242,4,FALSE)*IF($G620="Winter",'General Inputs'!$C$25,'General Inputs'!$C$24),IF($G620="Winter",'General Inputs'!$C$25,'General Inputs'!$C$24))</f>
        <v>0.52140604400000001</v>
      </c>
      <c r="J620" s="466">
        <f>'Nameplate by Substation'!H132</f>
        <v>1.0864338433294003E-2</v>
      </c>
      <c r="K620" s="357">
        <v>68.821635231045136</v>
      </c>
      <c r="L620" s="357">
        <v>96.621293280185952</v>
      </c>
      <c r="M620" s="357">
        <v>130.66187121209711</v>
      </c>
      <c r="N620" s="357">
        <v>170.6634714709736</v>
      </c>
      <c r="O620" s="357">
        <v>215.68090018599915</v>
      </c>
      <c r="P620" s="357">
        <v>267.13808752994902</v>
      </c>
      <c r="Q620" s="357">
        <v>325.30664000848344</v>
      </c>
      <c r="R620" s="357">
        <v>392.6732240695909</v>
      </c>
      <c r="S620" s="357">
        <v>473.20505050649683</v>
      </c>
      <c r="T620" s="357">
        <v>562.66116542546456</v>
      </c>
      <c r="U620" s="357">
        <v>662.15296489152229</v>
      </c>
      <c r="V620" s="357">
        <v>759.65003588469131</v>
      </c>
      <c r="W620" s="357">
        <v>840.80024020663745</v>
      </c>
      <c r="X620" s="357">
        <v>913.98696140574259</v>
      </c>
      <c r="Y620" s="357">
        <v>984.34015584710176</v>
      </c>
      <c r="Z620" s="357">
        <v>1047.146410163976</v>
      </c>
      <c r="AA620" s="357">
        <v>1099.0476768176088</v>
      </c>
      <c r="AB620" s="357">
        <v>1141.193223403289</v>
      </c>
      <c r="AC620" s="357">
        <v>1172.1739285092401</v>
      </c>
      <c r="AD620" s="357">
        <v>1196.3077621949126</v>
      </c>
      <c r="AE620" s="357">
        <v>1217.7489408977174</v>
      </c>
      <c r="AF620" s="357">
        <v>1235.4795191906146</v>
      </c>
      <c r="AG620" s="357">
        <v>1249.366309846785</v>
      </c>
      <c r="AH620" s="357">
        <v>1241.9387925013571</v>
      </c>
      <c r="AI620" s="357">
        <v>1231.7862834581085</v>
      </c>
      <c r="AJ620" s="357">
        <v>1221.7167683920959</v>
      </c>
      <c r="AK620" s="357">
        <v>1211.7295688503152</v>
      </c>
      <c r="AL620" s="357">
        <v>1201.8240119259299</v>
      </c>
      <c r="AM620" s="357">
        <v>1191.9994302129323</v>
      </c>
      <c r="AP620" s="298">
        <v>68.821635231045136</v>
      </c>
      <c r="AQ620" s="298">
        <v>96.621293280185952</v>
      </c>
      <c r="AR620" s="298">
        <v>130.66187121209711</v>
      </c>
      <c r="AS620" s="298">
        <v>170.6634714709736</v>
      </c>
      <c r="AT620" s="298">
        <v>215.68090018599915</v>
      </c>
      <c r="AU620" s="298">
        <v>267.13808752994902</v>
      </c>
      <c r="AV620" s="298">
        <v>325.30664000848344</v>
      </c>
      <c r="AW620" s="298">
        <v>392.6732240695909</v>
      </c>
      <c r="AX620" s="298">
        <v>473.20505050649683</v>
      </c>
      <c r="AY620" s="298">
        <v>562.66116542546456</v>
      </c>
      <c r="AZ620" s="298">
        <v>662.15296489152229</v>
      </c>
      <c r="BA620" s="298">
        <v>759.65003588469131</v>
      </c>
      <c r="BB620" s="298">
        <v>840.80024020663745</v>
      </c>
      <c r="BC620" s="298">
        <v>913.98696140574259</v>
      </c>
      <c r="BD620" s="298">
        <v>984.34015584710176</v>
      </c>
      <c r="BE620" s="298">
        <v>1047.146410163976</v>
      </c>
      <c r="BF620" s="298">
        <v>1099.0476768176088</v>
      </c>
      <c r="BG620" s="298">
        <v>1141.193223403289</v>
      </c>
      <c r="BH620" s="298">
        <v>1172.1739285092401</v>
      </c>
      <c r="BI620" s="298">
        <v>1196.3077621949126</v>
      </c>
      <c r="BJ620" s="298">
        <v>1217.7489408977174</v>
      </c>
      <c r="BK620" s="298">
        <v>1235.4795191906146</v>
      </c>
      <c r="BL620" s="298">
        <v>1249.366309846785</v>
      </c>
      <c r="BM620" s="298">
        <v>1260.9095084526532</v>
      </c>
      <c r="BN620" s="298">
        <v>1271.7169893038281</v>
      </c>
      <c r="BO620" s="298">
        <v>1281.2951516880619</v>
      </c>
      <c r="BP620" s="298">
        <v>1288.9743481221165</v>
      </c>
      <c r="BQ620" s="298">
        <v>1296.8957740969963</v>
      </c>
      <c r="BR620" s="298">
        <v>1306.8607591166037</v>
      </c>
      <c r="BT620" s="475"/>
      <c r="BU620" s="475"/>
      <c r="BV620" s="475"/>
      <c r="BW620" s="475"/>
      <c r="BX620" s="475"/>
      <c r="BY620" s="475"/>
      <c r="BZ620" s="475"/>
      <c r="CA620" s="475"/>
      <c r="CB620" s="475"/>
      <c r="CC620" s="475"/>
      <c r="CD620" s="475"/>
      <c r="CE620" s="475"/>
      <c r="CF620" s="475"/>
      <c r="CG620" s="475"/>
      <c r="CH620" s="475"/>
      <c r="CI620" s="475"/>
      <c r="CJ620" s="475"/>
      <c r="CK620" s="475"/>
      <c r="CL620" s="475"/>
      <c r="CM620" s="475"/>
      <c r="CN620" s="475"/>
      <c r="CO620" s="475"/>
      <c r="CP620" s="475"/>
      <c r="CQ620" s="475"/>
      <c r="CR620" s="475"/>
      <c r="CS620" s="475"/>
      <c r="CT620" s="475"/>
      <c r="CU620" s="475"/>
      <c r="CV620" s="475"/>
      <c r="CW620" s="475"/>
      <c r="CX620" s="475"/>
      <c r="CY620" s="475"/>
      <c r="CZ620" s="475"/>
    </row>
    <row r="621" spans="1:104" x14ac:dyDescent="0.25">
      <c r="A621" s="353" t="s">
        <v>252</v>
      </c>
      <c r="B621" s="353" t="s">
        <v>404</v>
      </c>
      <c r="C621" s="441">
        <f t="shared" ref="C621:H621" si="370">C133</f>
        <v>20000</v>
      </c>
      <c r="D621" s="441"/>
      <c r="E621" s="441"/>
      <c r="F621" s="441"/>
      <c r="G621" s="441"/>
      <c r="H621" s="441">
        <f t="shared" si="370"/>
        <v>0</v>
      </c>
      <c r="I621" s="470">
        <f>IFERROR(VLOOKUP(B621,Coincidence!$B$2:$E$242,4,FALSE)*IF($G621="Winter",'General Inputs'!$C$25,'General Inputs'!$C$24),IF($G621="Winter",'General Inputs'!$C$25,'General Inputs'!$C$24))</f>
        <v>0.52140604400000001</v>
      </c>
      <c r="J621" s="466">
        <f>'Nameplate by Substation'!H133</f>
        <v>1.3190355590209505E-2</v>
      </c>
      <c r="K621" s="357">
        <v>0</v>
      </c>
      <c r="L621" s="357">
        <v>0</v>
      </c>
      <c r="M621" s="357">
        <v>0</v>
      </c>
      <c r="N621" s="357">
        <v>0</v>
      </c>
      <c r="O621" s="357">
        <v>0</v>
      </c>
      <c r="P621" s="357">
        <v>0</v>
      </c>
      <c r="Q621" s="357">
        <v>0</v>
      </c>
      <c r="R621" s="357">
        <v>0</v>
      </c>
      <c r="S621" s="357">
        <v>0</v>
      </c>
      <c r="T621" s="357">
        <v>0</v>
      </c>
      <c r="U621" s="357">
        <v>0</v>
      </c>
      <c r="V621" s="357">
        <v>0</v>
      </c>
      <c r="W621" s="357">
        <v>0</v>
      </c>
      <c r="X621" s="357">
        <v>0</v>
      </c>
      <c r="Y621" s="357">
        <v>0</v>
      </c>
      <c r="Z621" s="357">
        <v>0</v>
      </c>
      <c r="AA621" s="357">
        <v>0</v>
      </c>
      <c r="AB621" s="357">
        <v>0</v>
      </c>
      <c r="AC621" s="357">
        <v>0</v>
      </c>
      <c r="AD621" s="357">
        <v>0</v>
      </c>
      <c r="AE621" s="357">
        <v>0</v>
      </c>
      <c r="AF621" s="357">
        <v>0</v>
      </c>
      <c r="AG621" s="357">
        <v>0</v>
      </c>
      <c r="AH621" s="357">
        <v>0</v>
      </c>
      <c r="AI621" s="357">
        <v>0</v>
      </c>
      <c r="AJ621" s="357">
        <v>0</v>
      </c>
      <c r="AK621" s="357">
        <v>0</v>
      </c>
      <c r="AL621" s="357">
        <v>0</v>
      </c>
      <c r="AM621" s="357">
        <v>0</v>
      </c>
      <c r="AP621" s="298">
        <v>0</v>
      </c>
      <c r="AQ621" s="298">
        <v>0</v>
      </c>
      <c r="AR621" s="298">
        <v>0</v>
      </c>
      <c r="AS621" s="298">
        <v>0</v>
      </c>
      <c r="AT621" s="298">
        <v>0</v>
      </c>
      <c r="AU621" s="298">
        <v>0</v>
      </c>
      <c r="AV621" s="298">
        <v>0</v>
      </c>
      <c r="AW621" s="298">
        <v>0</v>
      </c>
      <c r="AX621" s="298">
        <v>0</v>
      </c>
      <c r="AY621" s="298">
        <v>0</v>
      </c>
      <c r="AZ621" s="298">
        <v>0</v>
      </c>
      <c r="BA621" s="298">
        <v>0</v>
      </c>
      <c r="BB621" s="298">
        <v>0</v>
      </c>
      <c r="BC621" s="298">
        <v>0</v>
      </c>
      <c r="BD621" s="298">
        <v>0</v>
      </c>
      <c r="BE621" s="298">
        <v>0</v>
      </c>
      <c r="BF621" s="298">
        <v>0</v>
      </c>
      <c r="BG621" s="298">
        <v>0</v>
      </c>
      <c r="BH621" s="298">
        <v>0</v>
      </c>
      <c r="BI621" s="298">
        <v>0</v>
      </c>
      <c r="BJ621" s="298">
        <v>0</v>
      </c>
      <c r="BK621" s="298">
        <v>0</v>
      </c>
      <c r="BL621" s="298">
        <v>0</v>
      </c>
      <c r="BM621" s="298">
        <v>0</v>
      </c>
      <c r="BN621" s="298">
        <v>0</v>
      </c>
      <c r="BO621" s="298">
        <v>0</v>
      </c>
      <c r="BP621" s="298">
        <v>0</v>
      </c>
      <c r="BQ621" s="298">
        <v>0</v>
      </c>
      <c r="BR621" s="298">
        <v>0</v>
      </c>
      <c r="BT621" s="475"/>
      <c r="BU621" s="475"/>
      <c r="BV621" s="475"/>
      <c r="BW621" s="475"/>
      <c r="BX621" s="475"/>
      <c r="BY621" s="475"/>
      <c r="BZ621" s="475"/>
      <c r="CA621" s="475"/>
      <c r="CB621" s="475"/>
      <c r="CC621" s="475"/>
      <c r="CD621" s="475"/>
      <c r="CE621" s="475"/>
      <c r="CF621" s="475"/>
      <c r="CG621" s="475"/>
      <c r="CH621" s="475"/>
      <c r="CI621" s="475"/>
      <c r="CJ621" s="475"/>
      <c r="CK621" s="475"/>
      <c r="CL621" s="475"/>
      <c r="CM621" s="475"/>
      <c r="CN621" s="475"/>
      <c r="CO621" s="475"/>
      <c r="CP621" s="475"/>
      <c r="CQ621" s="475"/>
      <c r="CR621" s="475"/>
      <c r="CS621" s="475"/>
      <c r="CT621" s="475"/>
      <c r="CU621" s="475"/>
      <c r="CV621" s="475"/>
      <c r="CW621" s="475"/>
      <c r="CX621" s="475"/>
      <c r="CY621" s="475"/>
      <c r="CZ621" s="475"/>
    </row>
    <row r="622" spans="1:104" x14ac:dyDescent="0.25">
      <c r="A622" s="353" t="s">
        <v>252</v>
      </c>
      <c r="B622" s="353" t="s">
        <v>392</v>
      </c>
      <c r="C622" s="441">
        <f t="shared" ref="C622:H622" si="371">C134</f>
        <v>42000</v>
      </c>
      <c r="D622" s="441"/>
      <c r="E622" s="441"/>
      <c r="F622" s="441"/>
      <c r="G622" s="441"/>
      <c r="H622" s="441">
        <f t="shared" si="371"/>
        <v>0</v>
      </c>
      <c r="I622" s="470">
        <f>IFERROR(VLOOKUP(B622,Coincidence!$B$2:$E$242,4,FALSE)*IF($G622="Winter",'General Inputs'!$C$25,'General Inputs'!$C$24),IF($G622="Winter",'General Inputs'!$C$25,'General Inputs'!$C$24))</f>
        <v>0.52140604400000001</v>
      </c>
      <c r="J622" s="466">
        <f>'Nameplate by Substation'!H134</f>
        <v>5.930070881869612E-3</v>
      </c>
      <c r="K622" s="357">
        <v>0</v>
      </c>
      <c r="L622" s="357">
        <v>0</v>
      </c>
      <c r="M622" s="357">
        <v>0</v>
      </c>
      <c r="N622" s="357">
        <v>0</v>
      </c>
      <c r="O622" s="357">
        <v>0</v>
      </c>
      <c r="P622" s="357">
        <v>0</v>
      </c>
      <c r="Q622" s="357">
        <v>0</v>
      </c>
      <c r="R622" s="357">
        <v>0</v>
      </c>
      <c r="S622" s="357">
        <v>0</v>
      </c>
      <c r="T622" s="357">
        <v>0</v>
      </c>
      <c r="U622" s="357">
        <v>0</v>
      </c>
      <c r="V622" s="357">
        <v>0</v>
      </c>
      <c r="W622" s="357">
        <v>0</v>
      </c>
      <c r="X622" s="357">
        <v>0</v>
      </c>
      <c r="Y622" s="357">
        <v>0</v>
      </c>
      <c r="Z622" s="357">
        <v>0</v>
      </c>
      <c r="AA622" s="357">
        <v>0</v>
      </c>
      <c r="AB622" s="357">
        <v>0</v>
      </c>
      <c r="AC622" s="357">
        <v>0</v>
      </c>
      <c r="AD622" s="357">
        <v>0</v>
      </c>
      <c r="AE622" s="357">
        <v>0</v>
      </c>
      <c r="AF622" s="357">
        <v>0</v>
      </c>
      <c r="AG622" s="357">
        <v>0</v>
      </c>
      <c r="AH622" s="357">
        <v>0</v>
      </c>
      <c r="AI622" s="357">
        <v>0</v>
      </c>
      <c r="AJ622" s="357">
        <v>0</v>
      </c>
      <c r="AK622" s="357">
        <v>0</v>
      </c>
      <c r="AL622" s="357">
        <v>0</v>
      </c>
      <c r="AM622" s="357">
        <v>0</v>
      </c>
      <c r="AP622" s="298">
        <v>0</v>
      </c>
      <c r="AQ622" s="298">
        <v>0</v>
      </c>
      <c r="AR622" s="298">
        <v>0</v>
      </c>
      <c r="AS622" s="298">
        <v>0</v>
      </c>
      <c r="AT622" s="298">
        <v>0</v>
      </c>
      <c r="AU622" s="298">
        <v>0</v>
      </c>
      <c r="AV622" s="298">
        <v>0</v>
      </c>
      <c r="AW622" s="298">
        <v>0</v>
      </c>
      <c r="AX622" s="298">
        <v>0</v>
      </c>
      <c r="AY622" s="298">
        <v>0</v>
      </c>
      <c r="AZ622" s="298">
        <v>0</v>
      </c>
      <c r="BA622" s="298">
        <v>0</v>
      </c>
      <c r="BB622" s="298">
        <v>0</v>
      </c>
      <c r="BC622" s="298">
        <v>0</v>
      </c>
      <c r="BD622" s="298">
        <v>0</v>
      </c>
      <c r="BE622" s="298">
        <v>0</v>
      </c>
      <c r="BF622" s="298">
        <v>0</v>
      </c>
      <c r="BG622" s="298">
        <v>0</v>
      </c>
      <c r="BH622" s="298">
        <v>0</v>
      </c>
      <c r="BI622" s="298">
        <v>0</v>
      </c>
      <c r="BJ622" s="298">
        <v>0</v>
      </c>
      <c r="BK622" s="298">
        <v>0</v>
      </c>
      <c r="BL622" s="298">
        <v>0</v>
      </c>
      <c r="BM622" s="298">
        <v>0</v>
      </c>
      <c r="BN622" s="298">
        <v>0</v>
      </c>
      <c r="BO622" s="298">
        <v>0</v>
      </c>
      <c r="BP622" s="298">
        <v>0</v>
      </c>
      <c r="BQ622" s="298">
        <v>0</v>
      </c>
      <c r="BR622" s="298">
        <v>0</v>
      </c>
      <c r="BT622" s="475"/>
      <c r="BU622" s="475"/>
      <c r="BV622" s="475"/>
      <c r="BW622" s="475"/>
      <c r="BX622" s="475"/>
      <c r="BY622" s="475"/>
      <c r="BZ622" s="475"/>
      <c r="CA622" s="475"/>
      <c r="CB622" s="475"/>
      <c r="CC622" s="475"/>
      <c r="CD622" s="475"/>
      <c r="CE622" s="475"/>
      <c r="CF622" s="475"/>
      <c r="CG622" s="475"/>
      <c r="CH622" s="475"/>
      <c r="CI622" s="475"/>
      <c r="CJ622" s="475"/>
      <c r="CK622" s="475"/>
      <c r="CL622" s="475"/>
      <c r="CM622" s="475"/>
      <c r="CN622" s="475"/>
      <c r="CO622" s="475"/>
      <c r="CP622" s="475"/>
      <c r="CQ622" s="475"/>
      <c r="CR622" s="475"/>
      <c r="CS622" s="475"/>
      <c r="CT622" s="475"/>
      <c r="CU622" s="475"/>
      <c r="CV622" s="475"/>
      <c r="CW622" s="475"/>
      <c r="CX622" s="475"/>
      <c r="CY622" s="475"/>
      <c r="CZ622" s="475"/>
    </row>
    <row r="623" spans="1:104" x14ac:dyDescent="0.25">
      <c r="A623" s="353" t="s">
        <v>253</v>
      </c>
      <c r="B623" s="353" t="s">
        <v>485</v>
      </c>
      <c r="C623" s="441">
        <f t="shared" ref="C623:H623" si="372">C135</f>
        <v>20000</v>
      </c>
      <c r="D623" s="441"/>
      <c r="E623" s="441"/>
      <c r="F623" s="441"/>
      <c r="G623" s="441"/>
      <c r="H623" s="441">
        <f t="shared" si="372"/>
        <v>0</v>
      </c>
      <c r="I623" s="470">
        <f>IFERROR(VLOOKUP(B623,Coincidence!$B$2:$E$242,4,FALSE)*IF($G623="Winter",'General Inputs'!$C$25,'General Inputs'!$C$24),IF($G623="Winter",'General Inputs'!$C$25,'General Inputs'!$C$24))</f>
        <v>0.52140604400000001</v>
      </c>
      <c r="J623" s="466">
        <f>'Nameplate by Substation'!H135</f>
        <v>5.5237020262082727E-3</v>
      </c>
      <c r="K623" s="357">
        <v>0</v>
      </c>
      <c r="L623" s="357">
        <v>0</v>
      </c>
      <c r="M623" s="357">
        <v>0</v>
      </c>
      <c r="N623" s="357">
        <v>0</v>
      </c>
      <c r="O623" s="357">
        <v>0</v>
      </c>
      <c r="P623" s="357">
        <v>0</v>
      </c>
      <c r="Q623" s="357">
        <v>0</v>
      </c>
      <c r="R623" s="357">
        <v>0</v>
      </c>
      <c r="S623" s="357">
        <v>0</v>
      </c>
      <c r="T623" s="357">
        <v>0</v>
      </c>
      <c r="U623" s="357">
        <v>0</v>
      </c>
      <c r="V623" s="357">
        <v>0</v>
      </c>
      <c r="W623" s="357">
        <v>0</v>
      </c>
      <c r="X623" s="357">
        <v>0</v>
      </c>
      <c r="Y623" s="357">
        <v>0</v>
      </c>
      <c r="Z623" s="357">
        <v>0</v>
      </c>
      <c r="AA623" s="357">
        <v>0</v>
      </c>
      <c r="AB623" s="357">
        <v>0</v>
      </c>
      <c r="AC623" s="357">
        <v>0</v>
      </c>
      <c r="AD623" s="357">
        <v>0</v>
      </c>
      <c r="AE623" s="357">
        <v>0</v>
      </c>
      <c r="AF623" s="357">
        <v>0</v>
      </c>
      <c r="AG623" s="357">
        <v>0</v>
      </c>
      <c r="AH623" s="357">
        <v>0</v>
      </c>
      <c r="AI623" s="357">
        <v>0</v>
      </c>
      <c r="AJ623" s="357">
        <v>0</v>
      </c>
      <c r="AK623" s="357">
        <v>0</v>
      </c>
      <c r="AL623" s="357">
        <v>0</v>
      </c>
      <c r="AM623" s="357">
        <v>0</v>
      </c>
      <c r="AP623" s="298">
        <v>0</v>
      </c>
      <c r="AQ623" s="298">
        <v>0</v>
      </c>
      <c r="AR623" s="298">
        <v>0</v>
      </c>
      <c r="AS623" s="298">
        <v>0</v>
      </c>
      <c r="AT623" s="298">
        <v>0</v>
      </c>
      <c r="AU623" s="298">
        <v>0</v>
      </c>
      <c r="AV623" s="298">
        <v>0</v>
      </c>
      <c r="AW623" s="298">
        <v>0</v>
      </c>
      <c r="AX623" s="298">
        <v>0</v>
      </c>
      <c r="AY623" s="298">
        <v>0</v>
      </c>
      <c r="AZ623" s="298">
        <v>0</v>
      </c>
      <c r="BA623" s="298">
        <v>0</v>
      </c>
      <c r="BB623" s="298">
        <v>0</v>
      </c>
      <c r="BC623" s="298">
        <v>0</v>
      </c>
      <c r="BD623" s="298">
        <v>0</v>
      </c>
      <c r="BE623" s="298">
        <v>0</v>
      </c>
      <c r="BF623" s="298">
        <v>0</v>
      </c>
      <c r="BG623" s="298">
        <v>0</v>
      </c>
      <c r="BH623" s="298">
        <v>0</v>
      </c>
      <c r="BI623" s="298">
        <v>0</v>
      </c>
      <c r="BJ623" s="298">
        <v>0</v>
      </c>
      <c r="BK623" s="298">
        <v>0</v>
      </c>
      <c r="BL623" s="298">
        <v>0</v>
      </c>
      <c r="BM623" s="298">
        <v>0</v>
      </c>
      <c r="BN623" s="298">
        <v>0</v>
      </c>
      <c r="BO623" s="298">
        <v>0</v>
      </c>
      <c r="BP623" s="298">
        <v>0</v>
      </c>
      <c r="BQ623" s="298">
        <v>0</v>
      </c>
      <c r="BR623" s="298">
        <v>0</v>
      </c>
      <c r="BT623" s="475"/>
      <c r="BU623" s="475"/>
      <c r="BV623" s="475"/>
      <c r="BW623" s="475"/>
      <c r="BX623" s="475"/>
      <c r="BY623" s="475"/>
      <c r="BZ623" s="475"/>
      <c r="CA623" s="475"/>
      <c r="CB623" s="475"/>
      <c r="CC623" s="475"/>
      <c r="CD623" s="475"/>
      <c r="CE623" s="475"/>
      <c r="CF623" s="475"/>
      <c r="CG623" s="475"/>
      <c r="CH623" s="475"/>
      <c r="CI623" s="475"/>
      <c r="CJ623" s="475"/>
      <c r="CK623" s="475"/>
      <c r="CL623" s="475"/>
      <c r="CM623" s="475"/>
      <c r="CN623" s="475"/>
      <c r="CO623" s="475"/>
      <c r="CP623" s="475"/>
      <c r="CQ623" s="475"/>
      <c r="CR623" s="475"/>
      <c r="CS623" s="475"/>
      <c r="CT623" s="475"/>
      <c r="CU623" s="475"/>
      <c r="CV623" s="475"/>
      <c r="CW623" s="475"/>
      <c r="CX623" s="475"/>
      <c r="CY623" s="475"/>
      <c r="CZ623" s="475"/>
    </row>
    <row r="624" spans="1:104" x14ac:dyDescent="0.25">
      <c r="A624" s="353" t="s">
        <v>253</v>
      </c>
      <c r="B624" s="353" t="s">
        <v>449</v>
      </c>
      <c r="C624" s="441">
        <f t="shared" ref="C624:H624" si="373">C136</f>
        <v>20000</v>
      </c>
      <c r="D624" s="441"/>
      <c r="E624" s="441"/>
      <c r="F624" s="441"/>
      <c r="G624" s="441"/>
      <c r="H624" s="441">
        <f t="shared" si="373"/>
        <v>0</v>
      </c>
      <c r="I624" s="470">
        <f>IFERROR(VLOOKUP(B624,Coincidence!$B$2:$E$242,4,FALSE)*IF($G624="Winter",'General Inputs'!$C$25,'General Inputs'!$C$24),IF($G624="Winter",'General Inputs'!$C$25,'General Inputs'!$C$24))</f>
        <v>0.52140604400000001</v>
      </c>
      <c r="J624" s="466">
        <f>'Nameplate by Substation'!H136</f>
        <v>4.1368309985538951E-3</v>
      </c>
      <c r="K624" s="357">
        <v>26.205320806509153</v>
      </c>
      <c r="L624" s="357">
        <v>36.79063972610912</v>
      </c>
      <c r="M624" s="357">
        <v>49.752323390700546</v>
      </c>
      <c r="N624" s="357">
        <v>64.983794773768395</v>
      </c>
      <c r="O624" s="357">
        <v>82.125150938889661</v>
      </c>
      <c r="P624" s="357">
        <v>101.71858398682409</v>
      </c>
      <c r="Q624" s="357">
        <v>123.86751394806166</v>
      </c>
      <c r="R624" s="357">
        <v>149.518792663445</v>
      </c>
      <c r="S624" s="357">
        <v>180.18302114084773</v>
      </c>
      <c r="T624" s="357">
        <v>214.24536478737048</v>
      </c>
      <c r="U624" s="357">
        <v>252.1290116067477</v>
      </c>
      <c r="V624" s="357">
        <v>289.2531225711798</v>
      </c>
      <c r="W624" s="357">
        <v>300.67593860996351</v>
      </c>
      <c r="X624" s="357">
        <v>303.19787719731028</v>
      </c>
      <c r="Y624" s="357">
        <v>305.74096870519918</v>
      </c>
      <c r="Z624" s="357">
        <v>308.30539055509865</v>
      </c>
      <c r="AA624" s="357">
        <v>310.89132165661101</v>
      </c>
      <c r="AB624" s="357">
        <v>313.49894241995429</v>
      </c>
      <c r="AC624" s="357">
        <v>316.12843476854846</v>
      </c>
      <c r="AD624" s="357">
        <v>318.77998215170817</v>
      </c>
      <c r="AE624" s="357">
        <v>321.45376955744064</v>
      </c>
      <c r="AF624" s="357">
        <v>324.14998352535179</v>
      </c>
      <c r="AG624" s="357">
        <v>326.86881215966054</v>
      </c>
      <c r="AH624" s="357">
        <v>329.61044514232157</v>
      </c>
      <c r="AI624" s="357">
        <v>332.37507374625937</v>
      </c>
      <c r="AJ624" s="357">
        <v>335.16289084871232</v>
      </c>
      <c r="AK624" s="357">
        <v>337.9740909446885</v>
      </c>
      <c r="AL624" s="357">
        <v>340.80887016053561</v>
      </c>
      <c r="AM624" s="357">
        <v>343.66742626762357</v>
      </c>
      <c r="AP624" s="298">
        <v>26.205320806509153</v>
      </c>
      <c r="AQ624" s="298">
        <v>36.79063972610912</v>
      </c>
      <c r="AR624" s="298">
        <v>49.752323390700546</v>
      </c>
      <c r="AS624" s="298">
        <v>64.983794773768395</v>
      </c>
      <c r="AT624" s="298">
        <v>82.125150938889661</v>
      </c>
      <c r="AU624" s="298">
        <v>101.71858398682409</v>
      </c>
      <c r="AV624" s="298">
        <v>123.86751394806166</v>
      </c>
      <c r="AW624" s="298">
        <v>149.518792663445</v>
      </c>
      <c r="AX624" s="298">
        <v>180.18302114084773</v>
      </c>
      <c r="AY624" s="298">
        <v>214.24536478737048</v>
      </c>
      <c r="AZ624" s="298">
        <v>252.1290116067477</v>
      </c>
      <c r="BA624" s="298">
        <v>289.2531225711798</v>
      </c>
      <c r="BB624" s="298">
        <v>320.1528117551282</v>
      </c>
      <c r="BC624" s="298">
        <v>348.02023311703658</v>
      </c>
      <c r="BD624" s="298">
        <v>374.80872809988875</v>
      </c>
      <c r="BE624" s="298">
        <v>398.72356298434738</v>
      </c>
      <c r="BF624" s="298">
        <v>418.48608879990803</v>
      </c>
      <c r="BG624" s="298">
        <v>434.53391395163044</v>
      </c>
      <c r="BH624" s="298">
        <v>446.33048509365227</v>
      </c>
      <c r="BI624" s="298">
        <v>455.51996238376313</v>
      </c>
      <c r="BJ624" s="298">
        <v>463.68415325906557</v>
      </c>
      <c r="BK624" s="298">
        <v>470.43545306021747</v>
      </c>
      <c r="BL624" s="298">
        <v>475.72314788025579</v>
      </c>
      <c r="BM624" s="298">
        <v>480.118469519803</v>
      </c>
      <c r="BN624" s="298">
        <v>484.23365076861302</v>
      </c>
      <c r="BO624" s="298">
        <v>487.88074251778528</v>
      </c>
      <c r="BP624" s="298">
        <v>490.80476205633619</v>
      </c>
      <c r="BQ624" s="298">
        <v>493.82101571290582</v>
      </c>
      <c r="BR624" s="298">
        <v>497.61539851700792</v>
      </c>
      <c r="BT624" s="475"/>
      <c r="BU624" s="475"/>
      <c r="BV624" s="475"/>
      <c r="BW624" s="475"/>
      <c r="BX624" s="475"/>
      <c r="BY624" s="475"/>
      <c r="BZ624" s="475"/>
      <c r="CA624" s="475"/>
      <c r="CB624" s="475"/>
      <c r="CC624" s="475"/>
      <c r="CD624" s="475"/>
      <c r="CE624" s="475"/>
      <c r="CF624" s="475"/>
      <c r="CG624" s="475"/>
      <c r="CH624" s="475"/>
      <c r="CI624" s="475"/>
      <c r="CJ624" s="475"/>
      <c r="CK624" s="475"/>
      <c r="CL624" s="475"/>
      <c r="CM624" s="475"/>
      <c r="CN624" s="475"/>
      <c r="CO624" s="475"/>
      <c r="CP624" s="475"/>
      <c r="CQ624" s="475"/>
      <c r="CR624" s="475"/>
      <c r="CS624" s="475"/>
      <c r="CT624" s="475"/>
      <c r="CU624" s="475"/>
      <c r="CV624" s="475"/>
      <c r="CW624" s="475"/>
      <c r="CX624" s="475"/>
      <c r="CY624" s="475"/>
      <c r="CZ624" s="475"/>
    </row>
    <row r="625" spans="1:104" x14ac:dyDescent="0.25">
      <c r="A625" s="353" t="s">
        <v>254</v>
      </c>
      <c r="B625" s="353" t="s">
        <v>285</v>
      </c>
      <c r="C625" s="441">
        <f t="shared" ref="C625:H625" si="374">C137</f>
        <v>25000</v>
      </c>
      <c r="D625" s="441"/>
      <c r="E625" s="441"/>
      <c r="F625" s="441"/>
      <c r="G625" s="441"/>
      <c r="H625" s="441">
        <f t="shared" si="374"/>
        <v>0</v>
      </c>
      <c r="I625" s="470">
        <f>IFERROR(VLOOKUP(B625,Coincidence!$B$2:$E$242,4,FALSE)*IF($G625="Winter",'General Inputs'!$C$25,'General Inputs'!$C$24),IF($G625="Winter",'General Inputs'!$C$25,'General Inputs'!$C$24))</f>
        <v>0.52140604400000001</v>
      </c>
      <c r="J625" s="466">
        <f>'Nameplate by Substation'!H137</f>
        <v>8.7769229748800651E-3</v>
      </c>
      <c r="K625" s="357">
        <v>0</v>
      </c>
      <c r="L625" s="357">
        <v>0</v>
      </c>
      <c r="M625" s="357">
        <v>0</v>
      </c>
      <c r="N625" s="357">
        <v>0</v>
      </c>
      <c r="O625" s="357">
        <v>0</v>
      </c>
      <c r="P625" s="357">
        <v>0</v>
      </c>
      <c r="Q625" s="357">
        <v>0</v>
      </c>
      <c r="R625" s="357">
        <v>0</v>
      </c>
      <c r="S625" s="357">
        <v>0</v>
      </c>
      <c r="T625" s="357">
        <v>0</v>
      </c>
      <c r="U625" s="357">
        <v>0</v>
      </c>
      <c r="V625" s="357">
        <v>0</v>
      </c>
      <c r="W625" s="357">
        <v>0</v>
      </c>
      <c r="X625" s="357">
        <v>0</v>
      </c>
      <c r="Y625" s="357">
        <v>0</v>
      </c>
      <c r="Z625" s="357">
        <v>0</v>
      </c>
      <c r="AA625" s="357">
        <v>0</v>
      </c>
      <c r="AB625" s="357">
        <v>0</v>
      </c>
      <c r="AC625" s="357">
        <v>0</v>
      </c>
      <c r="AD625" s="357">
        <v>0</v>
      </c>
      <c r="AE625" s="357">
        <v>0</v>
      </c>
      <c r="AF625" s="357">
        <v>0</v>
      </c>
      <c r="AG625" s="357">
        <v>0</v>
      </c>
      <c r="AH625" s="357">
        <v>0</v>
      </c>
      <c r="AI625" s="357">
        <v>0</v>
      </c>
      <c r="AJ625" s="357">
        <v>0</v>
      </c>
      <c r="AK625" s="357">
        <v>0</v>
      </c>
      <c r="AL625" s="357">
        <v>0</v>
      </c>
      <c r="AM625" s="357">
        <v>0</v>
      </c>
      <c r="AP625" s="298">
        <v>0</v>
      </c>
      <c r="AQ625" s="298">
        <v>0</v>
      </c>
      <c r="AR625" s="298">
        <v>0</v>
      </c>
      <c r="AS625" s="298">
        <v>0</v>
      </c>
      <c r="AT625" s="298">
        <v>0</v>
      </c>
      <c r="AU625" s="298">
        <v>0</v>
      </c>
      <c r="AV625" s="298">
        <v>0</v>
      </c>
      <c r="AW625" s="298">
        <v>0</v>
      </c>
      <c r="AX625" s="298">
        <v>0</v>
      </c>
      <c r="AY625" s="298">
        <v>0</v>
      </c>
      <c r="AZ625" s="298">
        <v>0</v>
      </c>
      <c r="BA625" s="298">
        <v>0</v>
      </c>
      <c r="BB625" s="298">
        <v>0</v>
      </c>
      <c r="BC625" s="298">
        <v>0</v>
      </c>
      <c r="BD625" s="298">
        <v>0</v>
      </c>
      <c r="BE625" s="298">
        <v>0</v>
      </c>
      <c r="BF625" s="298">
        <v>0</v>
      </c>
      <c r="BG625" s="298">
        <v>0</v>
      </c>
      <c r="BH625" s="298">
        <v>0</v>
      </c>
      <c r="BI625" s="298">
        <v>0</v>
      </c>
      <c r="BJ625" s="298">
        <v>0</v>
      </c>
      <c r="BK625" s="298">
        <v>0</v>
      </c>
      <c r="BL625" s="298">
        <v>0</v>
      </c>
      <c r="BM625" s="298">
        <v>0</v>
      </c>
      <c r="BN625" s="298">
        <v>0</v>
      </c>
      <c r="BO625" s="298">
        <v>0</v>
      </c>
      <c r="BP625" s="298">
        <v>0</v>
      </c>
      <c r="BQ625" s="298">
        <v>0</v>
      </c>
      <c r="BR625" s="298">
        <v>0</v>
      </c>
      <c r="BT625" s="475"/>
      <c r="BU625" s="475"/>
      <c r="BV625" s="475"/>
      <c r="BW625" s="475"/>
      <c r="BX625" s="475"/>
      <c r="BY625" s="475"/>
      <c r="BZ625" s="475"/>
      <c r="CA625" s="475"/>
      <c r="CB625" s="475"/>
      <c r="CC625" s="475"/>
      <c r="CD625" s="475"/>
      <c r="CE625" s="475"/>
      <c r="CF625" s="475"/>
      <c r="CG625" s="475"/>
      <c r="CH625" s="475"/>
      <c r="CI625" s="475"/>
      <c r="CJ625" s="475"/>
      <c r="CK625" s="475"/>
      <c r="CL625" s="475"/>
      <c r="CM625" s="475"/>
      <c r="CN625" s="475"/>
      <c r="CO625" s="475"/>
      <c r="CP625" s="475"/>
      <c r="CQ625" s="475"/>
      <c r="CR625" s="475"/>
      <c r="CS625" s="475"/>
      <c r="CT625" s="475"/>
      <c r="CU625" s="475"/>
      <c r="CV625" s="475"/>
      <c r="CW625" s="475"/>
      <c r="CX625" s="475"/>
      <c r="CY625" s="475"/>
      <c r="CZ625" s="475"/>
    </row>
    <row r="626" spans="1:104" x14ac:dyDescent="0.25">
      <c r="A626" s="353" t="s">
        <v>254</v>
      </c>
      <c r="B626" s="353" t="s">
        <v>345</v>
      </c>
      <c r="C626" s="441">
        <f t="shared" ref="C626:H626" si="375">C138</f>
        <v>20000</v>
      </c>
      <c r="D626" s="441"/>
      <c r="E626" s="441"/>
      <c r="F626" s="441"/>
      <c r="G626" s="441"/>
      <c r="H626" s="441">
        <f t="shared" si="375"/>
        <v>0</v>
      </c>
      <c r="I626" s="470">
        <f>IFERROR(VLOOKUP(B626,Coincidence!$B$2:$E$242,4,FALSE)*IF($G626="Winter",'General Inputs'!$C$25,'General Inputs'!$C$24),IF($G626="Winter",'General Inputs'!$C$25,'General Inputs'!$C$24))</f>
        <v>0.52140604400000001</v>
      </c>
      <c r="J626" s="466">
        <f>'Nameplate by Substation'!H138</f>
        <v>1.1219660113856826E-2</v>
      </c>
      <c r="K626" s="357">
        <v>0</v>
      </c>
      <c r="L626" s="357">
        <v>0</v>
      </c>
      <c r="M626" s="357">
        <v>0</v>
      </c>
      <c r="N626" s="357">
        <v>0</v>
      </c>
      <c r="O626" s="357">
        <v>0</v>
      </c>
      <c r="P626" s="357">
        <v>0</v>
      </c>
      <c r="Q626" s="357">
        <v>0</v>
      </c>
      <c r="R626" s="357">
        <v>0</v>
      </c>
      <c r="S626" s="357">
        <v>0</v>
      </c>
      <c r="T626" s="357">
        <v>0</v>
      </c>
      <c r="U626" s="357">
        <v>0</v>
      </c>
      <c r="V626" s="357">
        <v>0</v>
      </c>
      <c r="W626" s="357">
        <v>0</v>
      </c>
      <c r="X626" s="357">
        <v>0</v>
      </c>
      <c r="Y626" s="357">
        <v>0</v>
      </c>
      <c r="Z626" s="357">
        <v>0</v>
      </c>
      <c r="AA626" s="357">
        <v>0</v>
      </c>
      <c r="AB626" s="357">
        <v>0</v>
      </c>
      <c r="AC626" s="357">
        <v>0</v>
      </c>
      <c r="AD626" s="357">
        <v>0</v>
      </c>
      <c r="AE626" s="357">
        <v>0</v>
      </c>
      <c r="AF626" s="357">
        <v>0</v>
      </c>
      <c r="AG626" s="357">
        <v>0</v>
      </c>
      <c r="AH626" s="357">
        <v>0</v>
      </c>
      <c r="AI626" s="357">
        <v>0</v>
      </c>
      <c r="AJ626" s="357">
        <v>0</v>
      </c>
      <c r="AK626" s="357">
        <v>0</v>
      </c>
      <c r="AL626" s="357">
        <v>0</v>
      </c>
      <c r="AM626" s="357">
        <v>0</v>
      </c>
      <c r="AP626" s="298">
        <v>0</v>
      </c>
      <c r="AQ626" s="298">
        <v>0</v>
      </c>
      <c r="AR626" s="298">
        <v>0</v>
      </c>
      <c r="AS626" s="298">
        <v>0</v>
      </c>
      <c r="AT626" s="298">
        <v>0</v>
      </c>
      <c r="AU626" s="298">
        <v>0</v>
      </c>
      <c r="AV626" s="298">
        <v>0</v>
      </c>
      <c r="AW626" s="298">
        <v>0</v>
      </c>
      <c r="AX626" s="298">
        <v>0</v>
      </c>
      <c r="AY626" s="298">
        <v>0</v>
      </c>
      <c r="AZ626" s="298">
        <v>0</v>
      </c>
      <c r="BA626" s="298">
        <v>0</v>
      </c>
      <c r="BB626" s="298">
        <v>0</v>
      </c>
      <c r="BC626" s="298">
        <v>0</v>
      </c>
      <c r="BD626" s="298">
        <v>0</v>
      </c>
      <c r="BE626" s="298">
        <v>0</v>
      </c>
      <c r="BF626" s="298">
        <v>0</v>
      </c>
      <c r="BG626" s="298">
        <v>0</v>
      </c>
      <c r="BH626" s="298">
        <v>0</v>
      </c>
      <c r="BI626" s="298">
        <v>0</v>
      </c>
      <c r="BJ626" s="298">
        <v>0</v>
      </c>
      <c r="BK626" s="298">
        <v>0</v>
      </c>
      <c r="BL626" s="298">
        <v>0</v>
      </c>
      <c r="BM626" s="298">
        <v>0</v>
      </c>
      <c r="BN626" s="298">
        <v>0</v>
      </c>
      <c r="BO626" s="298">
        <v>0</v>
      </c>
      <c r="BP626" s="298">
        <v>0</v>
      </c>
      <c r="BQ626" s="298">
        <v>0</v>
      </c>
      <c r="BR626" s="298">
        <v>0</v>
      </c>
      <c r="BT626" s="475"/>
      <c r="BU626" s="475"/>
      <c r="BV626" s="475"/>
      <c r="BW626" s="475"/>
      <c r="BX626" s="475"/>
      <c r="BY626" s="475"/>
      <c r="BZ626" s="475"/>
      <c r="CA626" s="475"/>
      <c r="CB626" s="475"/>
      <c r="CC626" s="475"/>
      <c r="CD626" s="475"/>
      <c r="CE626" s="475"/>
      <c r="CF626" s="475"/>
      <c r="CG626" s="475"/>
      <c r="CH626" s="475"/>
      <c r="CI626" s="475"/>
      <c r="CJ626" s="475"/>
      <c r="CK626" s="475"/>
      <c r="CL626" s="475"/>
      <c r="CM626" s="475"/>
      <c r="CN626" s="475"/>
      <c r="CO626" s="475"/>
      <c r="CP626" s="475"/>
      <c r="CQ626" s="475"/>
      <c r="CR626" s="475"/>
      <c r="CS626" s="475"/>
      <c r="CT626" s="475"/>
      <c r="CU626" s="475"/>
      <c r="CV626" s="475"/>
      <c r="CW626" s="475"/>
      <c r="CX626" s="475"/>
      <c r="CY626" s="475"/>
      <c r="CZ626" s="475"/>
    </row>
    <row r="627" spans="1:104" x14ac:dyDescent="0.25">
      <c r="A627" s="353" t="s">
        <v>255</v>
      </c>
      <c r="B627" s="353" t="s">
        <v>558</v>
      </c>
      <c r="C627" s="441">
        <f t="shared" ref="C627:H627" si="376">C139</f>
        <v>6240</v>
      </c>
      <c r="D627" s="441"/>
      <c r="E627" s="441"/>
      <c r="F627" s="441"/>
      <c r="G627" s="441"/>
      <c r="H627" s="441">
        <f t="shared" si="376"/>
        <v>0</v>
      </c>
      <c r="I627" s="470">
        <f>IFERROR(VLOOKUP(B627,Coincidence!$B$2:$E$242,4,FALSE)*IF($G627="Winter",'General Inputs'!$C$25,'General Inputs'!$C$24),IF($G627="Winter",'General Inputs'!$C$25,'General Inputs'!$C$24))</f>
        <v>0.52140604400000001</v>
      </c>
      <c r="J627" s="466">
        <f>'Nameplate by Substation'!H139</f>
        <v>1.1201016607934235E-2</v>
      </c>
      <c r="K627" s="357">
        <v>0</v>
      </c>
      <c r="L627" s="357">
        <v>0</v>
      </c>
      <c r="M627" s="357">
        <v>0</v>
      </c>
      <c r="N627" s="357">
        <v>0</v>
      </c>
      <c r="O627" s="357">
        <v>0</v>
      </c>
      <c r="P627" s="357">
        <v>0</v>
      </c>
      <c r="Q627" s="357">
        <v>0</v>
      </c>
      <c r="R627" s="357">
        <v>0</v>
      </c>
      <c r="S627" s="357">
        <v>0</v>
      </c>
      <c r="T627" s="357">
        <v>0</v>
      </c>
      <c r="U627" s="357">
        <v>0</v>
      </c>
      <c r="V627" s="357">
        <v>0</v>
      </c>
      <c r="W627" s="357">
        <v>0</v>
      </c>
      <c r="X627" s="357">
        <v>0</v>
      </c>
      <c r="Y627" s="357">
        <v>0</v>
      </c>
      <c r="Z627" s="357">
        <v>0</v>
      </c>
      <c r="AA627" s="357">
        <v>0</v>
      </c>
      <c r="AB627" s="357">
        <v>0</v>
      </c>
      <c r="AC627" s="357">
        <v>0</v>
      </c>
      <c r="AD627" s="357">
        <v>0</v>
      </c>
      <c r="AE627" s="357">
        <v>0</v>
      </c>
      <c r="AF627" s="357">
        <v>0</v>
      </c>
      <c r="AG627" s="357">
        <v>0</v>
      </c>
      <c r="AH627" s="357">
        <v>0</v>
      </c>
      <c r="AI627" s="357">
        <v>0</v>
      </c>
      <c r="AJ627" s="357">
        <v>0</v>
      </c>
      <c r="AK627" s="357">
        <v>0</v>
      </c>
      <c r="AL627" s="357">
        <v>0</v>
      </c>
      <c r="AM627" s="357">
        <v>0</v>
      </c>
      <c r="AP627" s="298">
        <v>0</v>
      </c>
      <c r="AQ627" s="298">
        <v>0</v>
      </c>
      <c r="AR627" s="298">
        <v>0</v>
      </c>
      <c r="AS627" s="298">
        <v>0</v>
      </c>
      <c r="AT627" s="298">
        <v>0</v>
      </c>
      <c r="AU627" s="298">
        <v>0</v>
      </c>
      <c r="AV627" s="298">
        <v>0</v>
      </c>
      <c r="AW627" s="298">
        <v>0</v>
      </c>
      <c r="AX627" s="298">
        <v>0</v>
      </c>
      <c r="AY627" s="298">
        <v>0</v>
      </c>
      <c r="AZ627" s="298">
        <v>0</v>
      </c>
      <c r="BA627" s="298">
        <v>0</v>
      </c>
      <c r="BB627" s="298">
        <v>0</v>
      </c>
      <c r="BC627" s="298">
        <v>0</v>
      </c>
      <c r="BD627" s="298">
        <v>0</v>
      </c>
      <c r="BE627" s="298">
        <v>0</v>
      </c>
      <c r="BF627" s="298">
        <v>0</v>
      </c>
      <c r="BG627" s="298">
        <v>0</v>
      </c>
      <c r="BH627" s="298">
        <v>0</v>
      </c>
      <c r="BI627" s="298">
        <v>0</v>
      </c>
      <c r="BJ627" s="298">
        <v>0</v>
      </c>
      <c r="BK627" s="298">
        <v>0</v>
      </c>
      <c r="BL627" s="298">
        <v>0</v>
      </c>
      <c r="BM627" s="298">
        <v>0</v>
      </c>
      <c r="BN627" s="298">
        <v>0</v>
      </c>
      <c r="BO627" s="298">
        <v>0</v>
      </c>
      <c r="BP627" s="298">
        <v>0</v>
      </c>
      <c r="BQ627" s="298">
        <v>0</v>
      </c>
      <c r="BR627" s="298">
        <v>0</v>
      </c>
      <c r="BT627" s="475"/>
      <c r="BU627" s="475"/>
      <c r="BV627" s="475"/>
      <c r="BW627" s="475"/>
      <c r="BX627" s="475"/>
      <c r="BY627" s="475"/>
      <c r="BZ627" s="475"/>
      <c r="CA627" s="475"/>
      <c r="CB627" s="475"/>
      <c r="CC627" s="475"/>
      <c r="CD627" s="475"/>
      <c r="CE627" s="475"/>
      <c r="CF627" s="475"/>
      <c r="CG627" s="475"/>
      <c r="CH627" s="475"/>
      <c r="CI627" s="475"/>
      <c r="CJ627" s="475"/>
      <c r="CK627" s="475"/>
      <c r="CL627" s="475"/>
      <c r="CM627" s="475"/>
      <c r="CN627" s="475"/>
      <c r="CO627" s="475"/>
      <c r="CP627" s="475"/>
      <c r="CQ627" s="475"/>
      <c r="CR627" s="475"/>
      <c r="CS627" s="475"/>
      <c r="CT627" s="475"/>
      <c r="CU627" s="475"/>
      <c r="CV627" s="475"/>
      <c r="CW627" s="475"/>
      <c r="CX627" s="475"/>
      <c r="CY627" s="475"/>
      <c r="CZ627" s="475"/>
    </row>
    <row r="628" spans="1:104" x14ac:dyDescent="0.25">
      <c r="A628" s="353" t="s">
        <v>255</v>
      </c>
      <c r="B628" s="353" t="s">
        <v>270</v>
      </c>
      <c r="C628" s="441">
        <f t="shared" ref="C628:H628" si="377">C140</f>
        <v>25000</v>
      </c>
      <c r="D628" s="441"/>
      <c r="E628" s="441"/>
      <c r="F628" s="441"/>
      <c r="G628" s="441"/>
      <c r="H628" s="441">
        <f t="shared" si="377"/>
        <v>0</v>
      </c>
      <c r="I628" s="470">
        <f>IFERROR(VLOOKUP(B628,Coincidence!$B$2:$E$242,4,FALSE)*IF($G628="Winter",'General Inputs'!$C$25,'General Inputs'!$C$24),IF($G628="Winter",'General Inputs'!$C$25,'General Inputs'!$C$24))</f>
        <v>0.52140604400000001</v>
      </c>
      <c r="J628" s="466">
        <f>'Nameplate by Substation'!H140</f>
        <v>0</v>
      </c>
      <c r="K628" s="357">
        <v>0</v>
      </c>
      <c r="L628" s="357">
        <v>0</v>
      </c>
      <c r="M628" s="357">
        <v>0</v>
      </c>
      <c r="N628" s="357">
        <v>0</v>
      </c>
      <c r="O628" s="357">
        <v>0</v>
      </c>
      <c r="P628" s="357">
        <v>0</v>
      </c>
      <c r="Q628" s="357">
        <v>0</v>
      </c>
      <c r="R628" s="357">
        <v>0</v>
      </c>
      <c r="S628" s="357">
        <v>0</v>
      </c>
      <c r="T628" s="357">
        <v>0</v>
      </c>
      <c r="U628" s="357">
        <v>0</v>
      </c>
      <c r="V628" s="357">
        <v>0</v>
      </c>
      <c r="W628" s="357">
        <v>0</v>
      </c>
      <c r="X628" s="357">
        <v>0</v>
      </c>
      <c r="Y628" s="357">
        <v>0</v>
      </c>
      <c r="Z628" s="357">
        <v>0</v>
      </c>
      <c r="AA628" s="357">
        <v>0</v>
      </c>
      <c r="AB628" s="357">
        <v>0</v>
      </c>
      <c r="AC628" s="357">
        <v>0</v>
      </c>
      <c r="AD628" s="357">
        <v>0</v>
      </c>
      <c r="AE628" s="357">
        <v>0</v>
      </c>
      <c r="AF628" s="357">
        <v>0</v>
      </c>
      <c r="AG628" s="357">
        <v>0</v>
      </c>
      <c r="AH628" s="357">
        <v>0</v>
      </c>
      <c r="AI628" s="357">
        <v>0</v>
      </c>
      <c r="AJ628" s="357">
        <v>0</v>
      </c>
      <c r="AK628" s="357">
        <v>0</v>
      </c>
      <c r="AL628" s="357">
        <v>0</v>
      </c>
      <c r="AM628" s="357">
        <v>0</v>
      </c>
      <c r="AP628" s="298">
        <v>0</v>
      </c>
      <c r="AQ628" s="298">
        <v>0</v>
      </c>
      <c r="AR628" s="298">
        <v>0</v>
      </c>
      <c r="AS628" s="298">
        <v>0</v>
      </c>
      <c r="AT628" s="298">
        <v>0</v>
      </c>
      <c r="AU628" s="298">
        <v>0</v>
      </c>
      <c r="AV628" s="298">
        <v>0</v>
      </c>
      <c r="AW628" s="298">
        <v>0</v>
      </c>
      <c r="AX628" s="298">
        <v>0</v>
      </c>
      <c r="AY628" s="298">
        <v>0</v>
      </c>
      <c r="AZ628" s="298">
        <v>0</v>
      </c>
      <c r="BA628" s="298">
        <v>0</v>
      </c>
      <c r="BB628" s="298">
        <v>0</v>
      </c>
      <c r="BC628" s="298">
        <v>0</v>
      </c>
      <c r="BD628" s="298">
        <v>0</v>
      </c>
      <c r="BE628" s="298">
        <v>0</v>
      </c>
      <c r="BF628" s="298">
        <v>0</v>
      </c>
      <c r="BG628" s="298">
        <v>0</v>
      </c>
      <c r="BH628" s="298">
        <v>0</v>
      </c>
      <c r="BI628" s="298">
        <v>0</v>
      </c>
      <c r="BJ628" s="298">
        <v>0</v>
      </c>
      <c r="BK628" s="298">
        <v>0</v>
      </c>
      <c r="BL628" s="298">
        <v>0</v>
      </c>
      <c r="BM628" s="298">
        <v>0</v>
      </c>
      <c r="BN628" s="298">
        <v>0</v>
      </c>
      <c r="BO628" s="298">
        <v>0</v>
      </c>
      <c r="BP628" s="298">
        <v>0</v>
      </c>
      <c r="BQ628" s="298">
        <v>0</v>
      </c>
      <c r="BR628" s="298">
        <v>0</v>
      </c>
      <c r="BT628" s="475"/>
      <c r="BU628" s="475"/>
      <c r="BV628" s="475"/>
      <c r="BW628" s="475"/>
      <c r="BX628" s="475"/>
      <c r="BY628" s="475"/>
      <c r="BZ628" s="475"/>
      <c r="CA628" s="475"/>
      <c r="CB628" s="475"/>
      <c r="CC628" s="475"/>
      <c r="CD628" s="475"/>
      <c r="CE628" s="475"/>
      <c r="CF628" s="475"/>
      <c r="CG628" s="475"/>
      <c r="CH628" s="475"/>
      <c r="CI628" s="475"/>
      <c r="CJ628" s="475"/>
      <c r="CK628" s="475"/>
      <c r="CL628" s="475"/>
      <c r="CM628" s="475"/>
      <c r="CN628" s="475"/>
      <c r="CO628" s="475"/>
      <c r="CP628" s="475"/>
      <c r="CQ628" s="475"/>
      <c r="CR628" s="475"/>
      <c r="CS628" s="475"/>
      <c r="CT628" s="475"/>
      <c r="CU628" s="475"/>
      <c r="CV628" s="475"/>
      <c r="CW628" s="475"/>
      <c r="CX628" s="475"/>
      <c r="CY628" s="475"/>
      <c r="CZ628" s="475"/>
    </row>
    <row r="629" spans="1:104" x14ac:dyDescent="0.25">
      <c r="A629" s="353" t="s">
        <v>255</v>
      </c>
      <c r="B629" s="353" t="s">
        <v>559</v>
      </c>
      <c r="C629" s="441">
        <f t="shared" ref="C629:H629" si="378">C141</f>
        <v>12500</v>
      </c>
      <c r="D629" s="441"/>
      <c r="E629" s="441"/>
      <c r="F629" s="441"/>
      <c r="G629" s="441"/>
      <c r="H629" s="441">
        <f t="shared" si="378"/>
        <v>0</v>
      </c>
      <c r="I629" s="470">
        <f>IFERROR(VLOOKUP(B629,Coincidence!$B$2:$E$242,4,FALSE)*IF($G629="Winter",'General Inputs'!$C$25,'General Inputs'!$C$24),IF($G629="Winter",'General Inputs'!$C$25,'General Inputs'!$C$24))</f>
        <v>0.52140604400000001</v>
      </c>
      <c r="J629" s="466">
        <f>'Nameplate by Substation'!H141</f>
        <v>0</v>
      </c>
      <c r="K629" s="357">
        <v>0</v>
      </c>
      <c r="L629" s="357">
        <v>0</v>
      </c>
      <c r="M629" s="357">
        <v>0</v>
      </c>
      <c r="N629" s="357">
        <v>0</v>
      </c>
      <c r="O629" s="357">
        <v>0</v>
      </c>
      <c r="P629" s="357">
        <v>0</v>
      </c>
      <c r="Q629" s="357">
        <v>0</v>
      </c>
      <c r="R629" s="357">
        <v>0</v>
      </c>
      <c r="S629" s="357">
        <v>0</v>
      </c>
      <c r="T629" s="357">
        <v>0</v>
      </c>
      <c r="U629" s="357">
        <v>0</v>
      </c>
      <c r="V629" s="357">
        <v>0</v>
      </c>
      <c r="W629" s="357">
        <v>0</v>
      </c>
      <c r="X629" s="357">
        <v>0</v>
      </c>
      <c r="Y629" s="357">
        <v>0</v>
      </c>
      <c r="Z629" s="357">
        <v>0</v>
      </c>
      <c r="AA629" s="357">
        <v>0</v>
      </c>
      <c r="AB629" s="357">
        <v>0</v>
      </c>
      <c r="AC629" s="357">
        <v>0</v>
      </c>
      <c r="AD629" s="357">
        <v>0</v>
      </c>
      <c r="AE629" s="357">
        <v>0</v>
      </c>
      <c r="AF629" s="357">
        <v>0</v>
      </c>
      <c r="AG629" s="357">
        <v>0</v>
      </c>
      <c r="AH629" s="357">
        <v>0</v>
      </c>
      <c r="AI629" s="357">
        <v>0</v>
      </c>
      <c r="AJ629" s="357">
        <v>0</v>
      </c>
      <c r="AK629" s="357">
        <v>0</v>
      </c>
      <c r="AL629" s="357">
        <v>0</v>
      </c>
      <c r="AM629" s="357">
        <v>0</v>
      </c>
      <c r="AP629" s="298">
        <v>0</v>
      </c>
      <c r="AQ629" s="298">
        <v>0</v>
      </c>
      <c r="AR629" s="298">
        <v>0</v>
      </c>
      <c r="AS629" s="298">
        <v>0</v>
      </c>
      <c r="AT629" s="298">
        <v>0</v>
      </c>
      <c r="AU629" s="298">
        <v>0</v>
      </c>
      <c r="AV629" s="298">
        <v>0</v>
      </c>
      <c r="AW629" s="298">
        <v>0</v>
      </c>
      <c r="AX629" s="298">
        <v>0</v>
      </c>
      <c r="AY629" s="298">
        <v>0</v>
      </c>
      <c r="AZ629" s="298">
        <v>0</v>
      </c>
      <c r="BA629" s="298">
        <v>0</v>
      </c>
      <c r="BB629" s="298">
        <v>0</v>
      </c>
      <c r="BC629" s="298">
        <v>0</v>
      </c>
      <c r="BD629" s="298">
        <v>0</v>
      </c>
      <c r="BE629" s="298">
        <v>0</v>
      </c>
      <c r="BF629" s="298">
        <v>0</v>
      </c>
      <c r="BG629" s="298">
        <v>0</v>
      </c>
      <c r="BH629" s="298">
        <v>0</v>
      </c>
      <c r="BI629" s="298">
        <v>0</v>
      </c>
      <c r="BJ629" s="298">
        <v>0</v>
      </c>
      <c r="BK629" s="298">
        <v>0</v>
      </c>
      <c r="BL629" s="298">
        <v>0</v>
      </c>
      <c r="BM629" s="298">
        <v>0</v>
      </c>
      <c r="BN629" s="298">
        <v>0</v>
      </c>
      <c r="BO629" s="298">
        <v>0</v>
      </c>
      <c r="BP629" s="298">
        <v>0</v>
      </c>
      <c r="BQ629" s="298">
        <v>0</v>
      </c>
      <c r="BR629" s="298">
        <v>0</v>
      </c>
      <c r="BT629" s="475"/>
      <c r="BU629" s="475"/>
      <c r="BV629" s="475"/>
      <c r="BW629" s="475"/>
      <c r="BX629" s="475"/>
      <c r="BY629" s="475"/>
      <c r="BZ629" s="475"/>
      <c r="CA629" s="475"/>
      <c r="CB629" s="475"/>
      <c r="CC629" s="475"/>
      <c r="CD629" s="475"/>
      <c r="CE629" s="475"/>
      <c r="CF629" s="475"/>
      <c r="CG629" s="475"/>
      <c r="CH629" s="475"/>
      <c r="CI629" s="475"/>
      <c r="CJ629" s="475"/>
      <c r="CK629" s="475"/>
      <c r="CL629" s="475"/>
      <c r="CM629" s="475"/>
      <c r="CN629" s="475"/>
      <c r="CO629" s="475"/>
      <c r="CP629" s="475"/>
      <c r="CQ629" s="475"/>
      <c r="CR629" s="475"/>
      <c r="CS629" s="475"/>
      <c r="CT629" s="475"/>
      <c r="CU629" s="475"/>
      <c r="CV629" s="475"/>
      <c r="CW629" s="475"/>
      <c r="CX629" s="475"/>
      <c r="CY629" s="475"/>
      <c r="CZ629" s="475"/>
    </row>
    <row r="630" spans="1:104" x14ac:dyDescent="0.25">
      <c r="A630" s="353" t="s">
        <v>294</v>
      </c>
      <c r="B630" s="353" t="s">
        <v>295</v>
      </c>
      <c r="C630" s="441">
        <f t="shared" ref="C630:H630" si="379">C142</f>
        <v>20000</v>
      </c>
      <c r="D630" s="441"/>
      <c r="E630" s="441"/>
      <c r="F630" s="441"/>
      <c r="G630" s="441"/>
      <c r="H630" s="441">
        <f t="shared" si="379"/>
        <v>0</v>
      </c>
      <c r="I630" s="470">
        <f>IFERROR(VLOOKUP(B630,Coincidence!$B$2:$E$242,4,FALSE)*IF($G630="Winter",'General Inputs'!$C$25,'General Inputs'!$C$24),IF($G630="Winter",'General Inputs'!$C$25,'General Inputs'!$C$24))</f>
        <v>0.52140604400000001</v>
      </c>
      <c r="J630" s="466">
        <f>'Nameplate by Substation'!H142</f>
        <v>8.6122961563363677E-3</v>
      </c>
      <c r="K630" s="357">
        <v>54.555765932027093</v>
      </c>
      <c r="L630" s="357">
        <v>76.592900510822659</v>
      </c>
      <c r="M630" s="357">
        <v>103.57728987631303</v>
      </c>
      <c r="N630" s="357">
        <v>135.28705575594367</v>
      </c>
      <c r="O630" s="357">
        <v>170.97293121637992</v>
      </c>
      <c r="P630" s="357">
        <v>211.76368340982154</v>
      </c>
      <c r="Q630" s="357">
        <v>257.87461819028778</v>
      </c>
      <c r="R630" s="357">
        <v>311.27694696872584</v>
      </c>
      <c r="S630" s="357">
        <v>375.11552706669767</v>
      </c>
      <c r="T630" s="357">
        <v>446.02850160331849</v>
      </c>
      <c r="U630" s="357">
        <v>524.89688805772744</v>
      </c>
      <c r="V630" s="357">
        <v>602.184028450494</v>
      </c>
      <c r="W630" s="357">
        <v>666.51280438645392</v>
      </c>
      <c r="X630" s="357">
        <v>724.52882823806078</v>
      </c>
      <c r="Y630" s="357">
        <v>780.29868019853564</v>
      </c>
      <c r="Z630" s="357">
        <v>830.08597888848442</v>
      </c>
      <c r="AA630" s="357">
        <v>871.22875827211112</v>
      </c>
      <c r="AB630" s="357">
        <v>904.63805706146218</v>
      </c>
      <c r="AC630" s="357">
        <v>929.19684719330417</v>
      </c>
      <c r="AD630" s="357">
        <v>948.32803722065307</v>
      </c>
      <c r="AE630" s="357">
        <v>965.32472616432585</v>
      </c>
      <c r="AF630" s="357">
        <v>979.37997602782286</v>
      </c>
      <c r="AG630" s="357">
        <v>990.38820764047898</v>
      </c>
      <c r="AH630" s="357">
        <v>999.53864469613018</v>
      </c>
      <c r="AI630" s="357">
        <v>1008.1058691401897</v>
      </c>
      <c r="AJ630" s="357">
        <v>1015.6985975509422</v>
      </c>
      <c r="AK630" s="357">
        <v>1017.0299143833651</v>
      </c>
      <c r="AL630" s="357">
        <v>1015.3388513935262</v>
      </c>
      <c r="AM630" s="357">
        <v>1013.6506002128538</v>
      </c>
      <c r="AP630" s="298">
        <v>54.555765932027093</v>
      </c>
      <c r="AQ630" s="298">
        <v>76.592900510822659</v>
      </c>
      <c r="AR630" s="298">
        <v>103.57728987631303</v>
      </c>
      <c r="AS630" s="298">
        <v>135.28705575594367</v>
      </c>
      <c r="AT630" s="298">
        <v>170.97293121637992</v>
      </c>
      <c r="AU630" s="298">
        <v>211.76368340982154</v>
      </c>
      <c r="AV630" s="298">
        <v>257.87461819028778</v>
      </c>
      <c r="AW630" s="298">
        <v>311.27694696872584</v>
      </c>
      <c r="AX630" s="298">
        <v>375.11552706669767</v>
      </c>
      <c r="AY630" s="298">
        <v>446.02850160331849</v>
      </c>
      <c r="AZ630" s="298">
        <v>524.89688805772744</v>
      </c>
      <c r="BA630" s="298">
        <v>602.184028450494</v>
      </c>
      <c r="BB630" s="298">
        <v>666.51280438645392</v>
      </c>
      <c r="BC630" s="298">
        <v>724.52882823806078</v>
      </c>
      <c r="BD630" s="298">
        <v>780.29868019853564</v>
      </c>
      <c r="BE630" s="298">
        <v>830.08597888848442</v>
      </c>
      <c r="BF630" s="298">
        <v>871.22875827211112</v>
      </c>
      <c r="BG630" s="298">
        <v>904.63805706146218</v>
      </c>
      <c r="BH630" s="298">
        <v>929.19684719330417</v>
      </c>
      <c r="BI630" s="298">
        <v>948.32803722065307</v>
      </c>
      <c r="BJ630" s="298">
        <v>965.32472616432585</v>
      </c>
      <c r="BK630" s="298">
        <v>979.37997602782286</v>
      </c>
      <c r="BL630" s="298">
        <v>990.38820764047898</v>
      </c>
      <c r="BM630" s="298">
        <v>999.53864469613018</v>
      </c>
      <c r="BN630" s="298">
        <v>1008.1058691401897</v>
      </c>
      <c r="BO630" s="298">
        <v>1015.6985975509422</v>
      </c>
      <c r="BP630" s="298">
        <v>1021.7859920424545</v>
      </c>
      <c r="BQ630" s="298">
        <v>1028.0654049027071</v>
      </c>
      <c r="BR630" s="298">
        <v>1035.9647724260265</v>
      </c>
      <c r="BT630" s="475"/>
      <c r="BU630" s="475"/>
      <c r="BV630" s="475"/>
      <c r="BW630" s="475"/>
      <c r="BX630" s="475"/>
      <c r="BY630" s="475"/>
      <c r="BZ630" s="475"/>
      <c r="CA630" s="475"/>
      <c r="CB630" s="475"/>
      <c r="CC630" s="475"/>
      <c r="CD630" s="475"/>
      <c r="CE630" s="475"/>
      <c r="CF630" s="475"/>
      <c r="CG630" s="475"/>
      <c r="CH630" s="475"/>
      <c r="CI630" s="475"/>
      <c r="CJ630" s="475"/>
      <c r="CK630" s="475"/>
      <c r="CL630" s="475"/>
      <c r="CM630" s="475"/>
      <c r="CN630" s="475"/>
      <c r="CO630" s="475"/>
      <c r="CP630" s="475"/>
      <c r="CQ630" s="475"/>
      <c r="CR630" s="475"/>
      <c r="CS630" s="475"/>
      <c r="CT630" s="475"/>
      <c r="CU630" s="475"/>
      <c r="CV630" s="475"/>
      <c r="CW630" s="475"/>
      <c r="CX630" s="475"/>
      <c r="CY630" s="475"/>
      <c r="CZ630" s="475"/>
    </row>
    <row r="631" spans="1:104" x14ac:dyDescent="0.25">
      <c r="A631" s="353" t="s">
        <v>402</v>
      </c>
      <c r="B631" s="353" t="s">
        <v>402</v>
      </c>
      <c r="C631" s="441">
        <f t="shared" ref="C631:H631" si="380">C143</f>
        <v>1000</v>
      </c>
      <c r="D631" s="441"/>
      <c r="E631" s="441"/>
      <c r="F631" s="441"/>
      <c r="G631" s="441"/>
      <c r="H631" s="441">
        <f t="shared" si="380"/>
        <v>0</v>
      </c>
      <c r="I631" s="470">
        <f>IFERROR(VLOOKUP(B631,Coincidence!$B$2:$E$242,4,FALSE)*IF($G631="Winter",'General Inputs'!$C$25,'General Inputs'!$C$24),IF($G631="Winter",'General Inputs'!$C$25,'General Inputs'!$C$24))</f>
        <v>0.52140604400000001</v>
      </c>
      <c r="J631" s="466">
        <f>'Nameplate by Substation'!H143</f>
        <v>4.8216113542800653E-4</v>
      </c>
      <c r="K631" s="357">
        <v>0</v>
      </c>
      <c r="L631" s="357">
        <v>0</v>
      </c>
      <c r="M631" s="357">
        <v>0</v>
      </c>
      <c r="N631" s="357">
        <v>0</v>
      </c>
      <c r="O631" s="357">
        <v>0</v>
      </c>
      <c r="P631" s="357">
        <v>0</v>
      </c>
      <c r="Q631" s="357">
        <v>0</v>
      </c>
      <c r="R631" s="357">
        <v>0</v>
      </c>
      <c r="S631" s="357">
        <v>0</v>
      </c>
      <c r="T631" s="357">
        <v>0</v>
      </c>
      <c r="U631" s="357">
        <v>0</v>
      </c>
      <c r="V631" s="357">
        <v>0</v>
      </c>
      <c r="W631" s="357">
        <v>0</v>
      </c>
      <c r="X631" s="357">
        <v>0</v>
      </c>
      <c r="Y631" s="357">
        <v>0</v>
      </c>
      <c r="Z631" s="357">
        <v>0</v>
      </c>
      <c r="AA631" s="357">
        <v>0</v>
      </c>
      <c r="AB631" s="357">
        <v>0</v>
      </c>
      <c r="AC631" s="357">
        <v>0</v>
      </c>
      <c r="AD631" s="357">
        <v>0</v>
      </c>
      <c r="AE631" s="357">
        <v>0</v>
      </c>
      <c r="AF631" s="357">
        <v>0</v>
      </c>
      <c r="AG631" s="357">
        <v>0</v>
      </c>
      <c r="AH631" s="357">
        <v>0</v>
      </c>
      <c r="AI631" s="357">
        <v>0</v>
      </c>
      <c r="AJ631" s="357">
        <v>0</v>
      </c>
      <c r="AK631" s="357">
        <v>0</v>
      </c>
      <c r="AL631" s="357">
        <v>0</v>
      </c>
      <c r="AM631" s="357">
        <v>0</v>
      </c>
      <c r="AP631" s="298">
        <v>0</v>
      </c>
      <c r="AQ631" s="298">
        <v>0</v>
      </c>
      <c r="AR631" s="298">
        <v>0</v>
      </c>
      <c r="AS631" s="298">
        <v>0</v>
      </c>
      <c r="AT631" s="298">
        <v>0</v>
      </c>
      <c r="AU631" s="298">
        <v>0</v>
      </c>
      <c r="AV631" s="298">
        <v>0</v>
      </c>
      <c r="AW631" s="298">
        <v>0</v>
      </c>
      <c r="AX631" s="298">
        <v>0</v>
      </c>
      <c r="AY631" s="298">
        <v>0</v>
      </c>
      <c r="AZ631" s="298">
        <v>0</v>
      </c>
      <c r="BA631" s="298">
        <v>0</v>
      </c>
      <c r="BB631" s="298">
        <v>0</v>
      </c>
      <c r="BC631" s="298">
        <v>0</v>
      </c>
      <c r="BD631" s="298">
        <v>0</v>
      </c>
      <c r="BE631" s="298">
        <v>0</v>
      </c>
      <c r="BF631" s="298">
        <v>0</v>
      </c>
      <c r="BG631" s="298">
        <v>0</v>
      </c>
      <c r="BH631" s="298">
        <v>0</v>
      </c>
      <c r="BI631" s="298">
        <v>0</v>
      </c>
      <c r="BJ631" s="298">
        <v>0</v>
      </c>
      <c r="BK631" s="298">
        <v>0</v>
      </c>
      <c r="BL631" s="298">
        <v>0</v>
      </c>
      <c r="BM631" s="298">
        <v>0</v>
      </c>
      <c r="BN631" s="298">
        <v>0</v>
      </c>
      <c r="BO631" s="298">
        <v>0</v>
      </c>
      <c r="BP631" s="298">
        <v>0</v>
      </c>
      <c r="BQ631" s="298">
        <v>0</v>
      </c>
      <c r="BR631" s="298">
        <v>0</v>
      </c>
      <c r="BT631" s="475"/>
      <c r="BU631" s="475"/>
      <c r="BV631" s="475"/>
      <c r="BW631" s="475"/>
      <c r="BX631" s="475"/>
      <c r="BY631" s="475"/>
      <c r="BZ631" s="475"/>
      <c r="CA631" s="475"/>
      <c r="CB631" s="475"/>
      <c r="CC631" s="475"/>
      <c r="CD631" s="475"/>
      <c r="CE631" s="475"/>
      <c r="CF631" s="475"/>
      <c r="CG631" s="475"/>
      <c r="CH631" s="475"/>
      <c r="CI631" s="475"/>
      <c r="CJ631" s="475"/>
      <c r="CK631" s="475"/>
      <c r="CL631" s="475"/>
      <c r="CM631" s="475"/>
      <c r="CN631" s="475"/>
      <c r="CO631" s="475"/>
      <c r="CP631" s="475"/>
      <c r="CQ631" s="475"/>
      <c r="CR631" s="475"/>
      <c r="CS631" s="475"/>
      <c r="CT631" s="475"/>
      <c r="CU631" s="475"/>
      <c r="CV631" s="475"/>
      <c r="CW631" s="475"/>
      <c r="CX631" s="475"/>
      <c r="CY631" s="475"/>
      <c r="CZ631" s="475"/>
    </row>
    <row r="632" spans="1:104" x14ac:dyDescent="0.25">
      <c r="A632" s="353" t="s">
        <v>273</v>
      </c>
      <c r="B632" s="353" t="s">
        <v>273</v>
      </c>
      <c r="C632" s="441">
        <f t="shared" ref="C632:H632" si="381">C144</f>
        <v>600</v>
      </c>
      <c r="D632" s="441"/>
      <c r="E632" s="441"/>
      <c r="F632" s="441"/>
      <c r="G632" s="441"/>
      <c r="H632" s="441">
        <f t="shared" si="381"/>
        <v>1</v>
      </c>
      <c r="I632" s="470">
        <f>IFERROR(VLOOKUP(B632,Coincidence!$B$2:$E$242,4,FALSE)*IF($G632="Winter",'General Inputs'!$C$25,'General Inputs'!$C$24),IF($G632="Winter",'General Inputs'!$C$25,'General Inputs'!$C$24))</f>
        <v>0.52140604400000001</v>
      </c>
      <c r="J632" s="466">
        <f>'Nameplate by Substation'!H144</f>
        <v>4.4563252109959675E-4</v>
      </c>
      <c r="K632" s="357">
        <v>2.8229200519215381</v>
      </c>
      <c r="L632" s="357">
        <v>3.9632040902188641</v>
      </c>
      <c r="M632" s="357">
        <v>5.3594776559426007</v>
      </c>
      <c r="N632" s="357">
        <v>7.0002599346640757</v>
      </c>
      <c r="O632" s="357">
        <v>8.8467810435997247</v>
      </c>
      <c r="P632" s="357">
        <v>10.957447630946273</v>
      </c>
      <c r="Q632" s="357">
        <v>13.343400429534137</v>
      </c>
      <c r="R632" s="357">
        <v>16.106637314811938</v>
      </c>
      <c r="S632" s="357">
        <v>19.409885005794688</v>
      </c>
      <c r="T632" s="357">
        <v>23.079188411968872</v>
      </c>
      <c r="U632" s="357">
        <v>27.160134683756933</v>
      </c>
      <c r="V632" s="357">
        <v>31.159261350629286</v>
      </c>
      <c r="W632" s="357">
        <v>34.487873613748171</v>
      </c>
      <c r="X632" s="357">
        <v>37.489840395178959</v>
      </c>
      <c r="Y632" s="357">
        <v>40.375581814116657</v>
      </c>
      <c r="Z632" s="357">
        <v>42.951763477077336</v>
      </c>
      <c r="AA632" s="357">
        <v>45.080645272239565</v>
      </c>
      <c r="AB632" s="357">
        <v>46.809367761272227</v>
      </c>
      <c r="AC632" s="357">
        <v>48.080131720493092</v>
      </c>
      <c r="AD632" s="357">
        <v>49.070051283030473</v>
      </c>
      <c r="AE632" s="357">
        <v>49.949523749701505</v>
      </c>
      <c r="AF632" s="357">
        <v>50.676795120501573</v>
      </c>
      <c r="AG632" s="357">
        <v>51.246402332950602</v>
      </c>
      <c r="AH632" s="357">
        <v>51.719880283575066</v>
      </c>
      <c r="AI632" s="357">
        <v>52.163180625148129</v>
      </c>
      <c r="AJ632" s="357">
        <v>52.556056885124249</v>
      </c>
      <c r="AK632" s="357">
        <v>52.871041519295773</v>
      </c>
      <c r="AL632" s="357">
        <v>53.195961904422184</v>
      </c>
      <c r="AM632" s="357">
        <v>53.604704822757526</v>
      </c>
      <c r="AP632" s="298">
        <v>2.8229200519215381</v>
      </c>
      <c r="AQ632" s="298">
        <v>3.9632040902188641</v>
      </c>
      <c r="AR632" s="298">
        <v>5.3594776559426007</v>
      </c>
      <c r="AS632" s="298">
        <v>7.0002599346640757</v>
      </c>
      <c r="AT632" s="298">
        <v>8.8467810435997247</v>
      </c>
      <c r="AU632" s="298">
        <v>10.957447630946273</v>
      </c>
      <c r="AV632" s="298">
        <v>13.343400429534137</v>
      </c>
      <c r="AW632" s="298">
        <v>16.106637314811938</v>
      </c>
      <c r="AX632" s="298">
        <v>19.409885005794688</v>
      </c>
      <c r="AY632" s="298">
        <v>23.079188411968872</v>
      </c>
      <c r="AZ632" s="298">
        <v>27.160134683756933</v>
      </c>
      <c r="BA632" s="298">
        <v>31.159261350629286</v>
      </c>
      <c r="BB632" s="298">
        <v>34.487873613748171</v>
      </c>
      <c r="BC632" s="298">
        <v>37.489840395178959</v>
      </c>
      <c r="BD632" s="298">
        <v>40.375581814116657</v>
      </c>
      <c r="BE632" s="298">
        <v>42.951763477077336</v>
      </c>
      <c r="BF632" s="298">
        <v>45.080645272239565</v>
      </c>
      <c r="BG632" s="298">
        <v>46.809367761272227</v>
      </c>
      <c r="BH632" s="298">
        <v>48.080131720493092</v>
      </c>
      <c r="BI632" s="298">
        <v>49.070051283030473</v>
      </c>
      <c r="BJ632" s="298">
        <v>49.949523749701505</v>
      </c>
      <c r="BK632" s="298">
        <v>50.676795120501573</v>
      </c>
      <c r="BL632" s="298">
        <v>51.246402332950602</v>
      </c>
      <c r="BM632" s="298">
        <v>51.719880283575066</v>
      </c>
      <c r="BN632" s="298">
        <v>52.163180625148129</v>
      </c>
      <c r="BO632" s="298">
        <v>52.556056885124249</v>
      </c>
      <c r="BP632" s="298">
        <v>52.871041519295773</v>
      </c>
      <c r="BQ632" s="298">
        <v>53.195961904422184</v>
      </c>
      <c r="BR632" s="298">
        <v>53.604704822757526</v>
      </c>
      <c r="BT632" s="475"/>
      <c r="BU632" s="475"/>
      <c r="BV632" s="475"/>
      <c r="BW632" s="475"/>
      <c r="BX632" s="475"/>
      <c r="BY632" s="475"/>
      <c r="BZ632" s="475"/>
      <c r="CA632" s="475"/>
      <c r="CB632" s="475"/>
      <c r="CC632" s="475"/>
      <c r="CD632" s="475"/>
      <c r="CE632" s="475"/>
      <c r="CF632" s="475"/>
      <c r="CG632" s="475"/>
      <c r="CH632" s="475"/>
      <c r="CI632" s="475"/>
      <c r="CJ632" s="475"/>
      <c r="CK632" s="475"/>
      <c r="CL632" s="475"/>
      <c r="CM632" s="475"/>
      <c r="CN632" s="475"/>
      <c r="CO632" s="475"/>
      <c r="CP632" s="475"/>
      <c r="CQ632" s="475"/>
      <c r="CR632" s="475"/>
      <c r="CS632" s="475"/>
      <c r="CT632" s="475"/>
      <c r="CU632" s="475"/>
      <c r="CV632" s="475"/>
      <c r="CW632" s="475"/>
      <c r="CX632" s="475"/>
      <c r="CY632" s="475"/>
      <c r="CZ632" s="475"/>
    </row>
    <row r="633" spans="1:104" x14ac:dyDescent="0.25">
      <c r="A633" s="353" t="s">
        <v>256</v>
      </c>
      <c r="B633" s="353" t="s">
        <v>386</v>
      </c>
      <c r="C633" s="441">
        <f t="shared" ref="C633:H633" si="382">C145</f>
        <v>20000</v>
      </c>
      <c r="D633" s="441"/>
      <c r="E633" s="441"/>
      <c r="F633" s="441"/>
      <c r="G633" s="441"/>
      <c r="H633" s="441">
        <f t="shared" si="382"/>
        <v>0</v>
      </c>
      <c r="I633" s="470">
        <f>IFERROR(VLOOKUP(B633,Coincidence!$B$2:$E$242,4,FALSE)*IF($G633="Winter",'General Inputs'!$C$25,'General Inputs'!$C$24),IF($G633="Winter",'General Inputs'!$C$25,'General Inputs'!$C$24))</f>
        <v>0</v>
      </c>
      <c r="J633" s="466">
        <f>'Nameplate by Substation'!H145</f>
        <v>1.1337347837562465E-2</v>
      </c>
      <c r="K633" s="357">
        <v>0</v>
      </c>
      <c r="L633" s="357">
        <v>0</v>
      </c>
      <c r="M633" s="357">
        <v>0</v>
      </c>
      <c r="N633" s="357">
        <v>0</v>
      </c>
      <c r="O633" s="357">
        <v>0</v>
      </c>
      <c r="P633" s="357">
        <v>0</v>
      </c>
      <c r="Q633" s="357">
        <v>0</v>
      </c>
      <c r="R633" s="357">
        <v>0</v>
      </c>
      <c r="S633" s="357">
        <v>0</v>
      </c>
      <c r="T633" s="357">
        <v>0</v>
      </c>
      <c r="U633" s="357">
        <v>0</v>
      </c>
      <c r="V633" s="357">
        <v>0</v>
      </c>
      <c r="W633" s="357">
        <v>0</v>
      </c>
      <c r="X633" s="357">
        <v>0</v>
      </c>
      <c r="Y633" s="357">
        <v>0</v>
      </c>
      <c r="Z633" s="357">
        <v>0</v>
      </c>
      <c r="AA633" s="357">
        <v>0</v>
      </c>
      <c r="AB633" s="357">
        <v>0</v>
      </c>
      <c r="AC633" s="357">
        <v>0</v>
      </c>
      <c r="AD633" s="357">
        <v>0</v>
      </c>
      <c r="AE633" s="357">
        <v>0</v>
      </c>
      <c r="AF633" s="357">
        <v>0</v>
      </c>
      <c r="AG633" s="357">
        <v>0</v>
      </c>
      <c r="AH633" s="357">
        <v>0</v>
      </c>
      <c r="AI633" s="357">
        <v>0</v>
      </c>
      <c r="AJ633" s="357">
        <v>0</v>
      </c>
      <c r="AK633" s="357">
        <v>0</v>
      </c>
      <c r="AL633" s="357">
        <v>0</v>
      </c>
      <c r="AM633" s="357">
        <v>0</v>
      </c>
      <c r="AP633" s="298">
        <v>0</v>
      </c>
      <c r="AQ633" s="298">
        <v>0</v>
      </c>
      <c r="AR633" s="298">
        <v>0</v>
      </c>
      <c r="AS633" s="298">
        <v>0</v>
      </c>
      <c r="AT633" s="298">
        <v>0</v>
      </c>
      <c r="AU633" s="298">
        <v>0</v>
      </c>
      <c r="AV633" s="298">
        <v>0</v>
      </c>
      <c r="AW633" s="298">
        <v>0</v>
      </c>
      <c r="AX633" s="298">
        <v>0</v>
      </c>
      <c r="AY633" s="298">
        <v>0</v>
      </c>
      <c r="AZ633" s="298">
        <v>0</v>
      </c>
      <c r="BA633" s="298">
        <v>0</v>
      </c>
      <c r="BB633" s="298">
        <v>0</v>
      </c>
      <c r="BC633" s="298">
        <v>0</v>
      </c>
      <c r="BD633" s="298">
        <v>0</v>
      </c>
      <c r="BE633" s="298">
        <v>0</v>
      </c>
      <c r="BF633" s="298">
        <v>0</v>
      </c>
      <c r="BG633" s="298">
        <v>0</v>
      </c>
      <c r="BH633" s="298">
        <v>0</v>
      </c>
      <c r="BI633" s="298">
        <v>0</v>
      </c>
      <c r="BJ633" s="298">
        <v>0</v>
      </c>
      <c r="BK633" s="298">
        <v>0</v>
      </c>
      <c r="BL633" s="298">
        <v>0</v>
      </c>
      <c r="BM633" s="298">
        <v>0</v>
      </c>
      <c r="BN633" s="298">
        <v>0</v>
      </c>
      <c r="BO633" s="298">
        <v>0</v>
      </c>
      <c r="BP633" s="298">
        <v>0</v>
      </c>
      <c r="BQ633" s="298">
        <v>0</v>
      </c>
      <c r="BR633" s="298">
        <v>0</v>
      </c>
      <c r="BT633" s="475"/>
      <c r="BU633" s="475"/>
      <c r="BV633" s="475"/>
      <c r="BW633" s="475"/>
      <c r="BX633" s="475"/>
      <c r="BY633" s="475"/>
      <c r="BZ633" s="475"/>
      <c r="CA633" s="475"/>
      <c r="CB633" s="475"/>
      <c r="CC633" s="475"/>
      <c r="CD633" s="475"/>
      <c r="CE633" s="475"/>
      <c r="CF633" s="475"/>
      <c r="CG633" s="475"/>
      <c r="CH633" s="475"/>
      <c r="CI633" s="475"/>
      <c r="CJ633" s="475"/>
      <c r="CK633" s="475"/>
      <c r="CL633" s="475"/>
      <c r="CM633" s="475"/>
      <c r="CN633" s="475"/>
      <c r="CO633" s="475"/>
      <c r="CP633" s="475"/>
      <c r="CQ633" s="475"/>
      <c r="CR633" s="475"/>
      <c r="CS633" s="475"/>
      <c r="CT633" s="475"/>
      <c r="CU633" s="475"/>
      <c r="CV633" s="475"/>
      <c r="CW633" s="475"/>
      <c r="CX633" s="475"/>
      <c r="CY633" s="475"/>
      <c r="CZ633" s="475"/>
    </row>
    <row r="634" spans="1:104" x14ac:dyDescent="0.25">
      <c r="A634" s="353" t="s">
        <v>256</v>
      </c>
      <c r="B634" s="353" t="s">
        <v>348</v>
      </c>
      <c r="C634" s="441">
        <f t="shared" ref="C634:H634" si="383">C146</f>
        <v>20000</v>
      </c>
      <c r="D634" s="441"/>
      <c r="E634" s="441"/>
      <c r="F634" s="441"/>
      <c r="G634" s="441"/>
      <c r="H634" s="441">
        <f t="shared" si="383"/>
        <v>0</v>
      </c>
      <c r="I634" s="470">
        <f>IFERROR(VLOOKUP(B634,Coincidence!$B$2:$E$242,4,FALSE)*IF($G634="Winter",'General Inputs'!$C$25,'General Inputs'!$C$24),IF($G634="Winter",'General Inputs'!$C$25,'General Inputs'!$C$24))</f>
        <v>0.52140604400000001</v>
      </c>
      <c r="J634" s="466">
        <f>'Nameplate by Substation'!H146</f>
        <v>1.015723544571852E-2</v>
      </c>
      <c r="K634" s="357">
        <v>0</v>
      </c>
      <c r="L634" s="357">
        <v>0</v>
      </c>
      <c r="M634" s="357">
        <v>0</v>
      </c>
      <c r="N634" s="357">
        <v>0</v>
      </c>
      <c r="O634" s="357">
        <v>0</v>
      </c>
      <c r="P634" s="357">
        <v>0</v>
      </c>
      <c r="Q634" s="357">
        <v>0</v>
      </c>
      <c r="R634" s="357">
        <v>0</v>
      </c>
      <c r="S634" s="357">
        <v>0</v>
      </c>
      <c r="T634" s="357">
        <v>0</v>
      </c>
      <c r="U634" s="357">
        <v>0</v>
      </c>
      <c r="V634" s="357">
        <v>0</v>
      </c>
      <c r="W634" s="357">
        <v>0</v>
      </c>
      <c r="X634" s="357">
        <v>0</v>
      </c>
      <c r="Y634" s="357">
        <v>0</v>
      </c>
      <c r="Z634" s="357">
        <v>0</v>
      </c>
      <c r="AA634" s="357">
        <v>0</v>
      </c>
      <c r="AB634" s="357">
        <v>0</v>
      </c>
      <c r="AC634" s="357">
        <v>0</v>
      </c>
      <c r="AD634" s="357">
        <v>0</v>
      </c>
      <c r="AE634" s="357">
        <v>0</v>
      </c>
      <c r="AF634" s="357">
        <v>0</v>
      </c>
      <c r="AG634" s="357">
        <v>0</v>
      </c>
      <c r="AH634" s="357">
        <v>0</v>
      </c>
      <c r="AI634" s="357">
        <v>0</v>
      </c>
      <c r="AJ634" s="357">
        <v>0</v>
      </c>
      <c r="AK634" s="357">
        <v>0</v>
      </c>
      <c r="AL634" s="357">
        <v>0</v>
      </c>
      <c r="AM634" s="357">
        <v>0</v>
      </c>
      <c r="AP634" s="298">
        <v>0</v>
      </c>
      <c r="AQ634" s="298">
        <v>0</v>
      </c>
      <c r="AR634" s="298">
        <v>0</v>
      </c>
      <c r="AS634" s="298">
        <v>0</v>
      </c>
      <c r="AT634" s="298">
        <v>0</v>
      </c>
      <c r="AU634" s="298">
        <v>0</v>
      </c>
      <c r="AV634" s="298">
        <v>0</v>
      </c>
      <c r="AW634" s="298">
        <v>0</v>
      </c>
      <c r="AX634" s="298">
        <v>0</v>
      </c>
      <c r="AY634" s="298">
        <v>0</v>
      </c>
      <c r="AZ634" s="298">
        <v>0</v>
      </c>
      <c r="BA634" s="298">
        <v>0</v>
      </c>
      <c r="BB634" s="298">
        <v>0</v>
      </c>
      <c r="BC634" s="298">
        <v>0</v>
      </c>
      <c r="BD634" s="298">
        <v>0</v>
      </c>
      <c r="BE634" s="298">
        <v>0</v>
      </c>
      <c r="BF634" s="298">
        <v>0</v>
      </c>
      <c r="BG634" s="298">
        <v>0</v>
      </c>
      <c r="BH634" s="298">
        <v>0</v>
      </c>
      <c r="BI634" s="298">
        <v>0</v>
      </c>
      <c r="BJ634" s="298">
        <v>0</v>
      </c>
      <c r="BK634" s="298">
        <v>0</v>
      </c>
      <c r="BL634" s="298">
        <v>0</v>
      </c>
      <c r="BM634" s="298">
        <v>0</v>
      </c>
      <c r="BN634" s="298">
        <v>0</v>
      </c>
      <c r="BO634" s="298">
        <v>0</v>
      </c>
      <c r="BP634" s="298">
        <v>0</v>
      </c>
      <c r="BQ634" s="298">
        <v>0</v>
      </c>
      <c r="BR634" s="298">
        <v>0</v>
      </c>
      <c r="BT634" s="475"/>
      <c r="BU634" s="475"/>
      <c r="BV634" s="475"/>
      <c r="BW634" s="475"/>
      <c r="BX634" s="475"/>
      <c r="BY634" s="475"/>
      <c r="BZ634" s="475"/>
      <c r="CA634" s="475"/>
      <c r="CB634" s="475"/>
      <c r="CC634" s="475"/>
      <c r="CD634" s="475"/>
      <c r="CE634" s="475"/>
      <c r="CF634" s="475"/>
      <c r="CG634" s="475"/>
      <c r="CH634" s="475"/>
      <c r="CI634" s="475"/>
      <c r="CJ634" s="475"/>
      <c r="CK634" s="475"/>
      <c r="CL634" s="475"/>
      <c r="CM634" s="475"/>
      <c r="CN634" s="475"/>
      <c r="CO634" s="475"/>
      <c r="CP634" s="475"/>
      <c r="CQ634" s="475"/>
      <c r="CR634" s="475"/>
      <c r="CS634" s="475"/>
      <c r="CT634" s="475"/>
      <c r="CU634" s="475"/>
      <c r="CV634" s="475"/>
      <c r="CW634" s="475"/>
      <c r="CX634" s="475"/>
      <c r="CY634" s="475"/>
      <c r="CZ634" s="475"/>
    </row>
    <row r="635" spans="1:104" x14ac:dyDescent="0.25">
      <c r="A635" s="353" t="s">
        <v>256</v>
      </c>
      <c r="B635" s="353" t="s">
        <v>409</v>
      </c>
      <c r="C635" s="441">
        <f t="shared" ref="C635:H635" si="384">C147</f>
        <v>20000</v>
      </c>
      <c r="D635" s="441"/>
      <c r="E635" s="441"/>
      <c r="F635" s="441"/>
      <c r="G635" s="441"/>
      <c r="H635" s="441">
        <f t="shared" si="384"/>
        <v>0</v>
      </c>
      <c r="I635" s="470">
        <f>IFERROR(VLOOKUP(B635,Coincidence!$B$2:$E$242,4,FALSE)*IF($G635="Winter",'General Inputs'!$C$25,'General Inputs'!$C$24),IF($G635="Winter",'General Inputs'!$C$25,'General Inputs'!$C$24))</f>
        <v>0</v>
      </c>
      <c r="J635" s="466">
        <f>'Nameplate by Substation'!H147</f>
        <v>9.4121378274103495E-3</v>
      </c>
      <c r="K635" s="357">
        <v>0</v>
      </c>
      <c r="L635" s="357">
        <v>0</v>
      </c>
      <c r="M635" s="357">
        <v>0</v>
      </c>
      <c r="N635" s="357">
        <v>0</v>
      </c>
      <c r="O635" s="357">
        <v>0</v>
      </c>
      <c r="P635" s="357">
        <v>0</v>
      </c>
      <c r="Q635" s="357">
        <v>0</v>
      </c>
      <c r="R635" s="357">
        <v>0</v>
      </c>
      <c r="S635" s="357">
        <v>0</v>
      </c>
      <c r="T635" s="357">
        <v>0</v>
      </c>
      <c r="U635" s="357">
        <v>0</v>
      </c>
      <c r="V635" s="357">
        <v>0</v>
      </c>
      <c r="W635" s="357">
        <v>0</v>
      </c>
      <c r="X635" s="357">
        <v>0</v>
      </c>
      <c r="Y635" s="357">
        <v>0</v>
      </c>
      <c r="Z635" s="357">
        <v>0</v>
      </c>
      <c r="AA635" s="357">
        <v>0</v>
      </c>
      <c r="AB635" s="357">
        <v>0</v>
      </c>
      <c r="AC635" s="357">
        <v>0</v>
      </c>
      <c r="AD635" s="357">
        <v>0</v>
      </c>
      <c r="AE635" s="357">
        <v>0</v>
      </c>
      <c r="AF635" s="357">
        <v>0</v>
      </c>
      <c r="AG635" s="357">
        <v>0</v>
      </c>
      <c r="AH635" s="357">
        <v>0</v>
      </c>
      <c r="AI635" s="357">
        <v>0</v>
      </c>
      <c r="AJ635" s="357">
        <v>0</v>
      </c>
      <c r="AK635" s="357">
        <v>0</v>
      </c>
      <c r="AL635" s="357">
        <v>0</v>
      </c>
      <c r="AM635" s="357">
        <v>0</v>
      </c>
      <c r="AP635" s="298">
        <v>0</v>
      </c>
      <c r="AQ635" s="298">
        <v>0</v>
      </c>
      <c r="AR635" s="298">
        <v>0</v>
      </c>
      <c r="AS635" s="298">
        <v>0</v>
      </c>
      <c r="AT635" s="298">
        <v>0</v>
      </c>
      <c r="AU635" s="298">
        <v>0</v>
      </c>
      <c r="AV635" s="298">
        <v>0</v>
      </c>
      <c r="AW635" s="298">
        <v>0</v>
      </c>
      <c r="AX635" s="298">
        <v>0</v>
      </c>
      <c r="AY635" s="298">
        <v>0</v>
      </c>
      <c r="AZ635" s="298">
        <v>0</v>
      </c>
      <c r="BA635" s="298">
        <v>0</v>
      </c>
      <c r="BB635" s="298">
        <v>0</v>
      </c>
      <c r="BC635" s="298">
        <v>0</v>
      </c>
      <c r="BD635" s="298">
        <v>0</v>
      </c>
      <c r="BE635" s="298">
        <v>0</v>
      </c>
      <c r="BF635" s="298">
        <v>0</v>
      </c>
      <c r="BG635" s="298">
        <v>0</v>
      </c>
      <c r="BH635" s="298">
        <v>0</v>
      </c>
      <c r="BI635" s="298">
        <v>0</v>
      </c>
      <c r="BJ635" s="298">
        <v>0</v>
      </c>
      <c r="BK635" s="298">
        <v>0</v>
      </c>
      <c r="BL635" s="298">
        <v>0</v>
      </c>
      <c r="BM635" s="298">
        <v>0</v>
      </c>
      <c r="BN635" s="298">
        <v>0</v>
      </c>
      <c r="BO635" s="298">
        <v>0</v>
      </c>
      <c r="BP635" s="298">
        <v>0</v>
      </c>
      <c r="BQ635" s="298">
        <v>0</v>
      </c>
      <c r="BR635" s="298">
        <v>0</v>
      </c>
      <c r="BT635" s="475"/>
      <c r="BU635" s="475"/>
      <c r="BV635" s="475"/>
      <c r="BW635" s="475"/>
      <c r="BX635" s="475"/>
      <c r="BY635" s="475"/>
      <c r="BZ635" s="475"/>
      <c r="CA635" s="475"/>
      <c r="CB635" s="475"/>
      <c r="CC635" s="475"/>
      <c r="CD635" s="475"/>
      <c r="CE635" s="475"/>
      <c r="CF635" s="475"/>
      <c r="CG635" s="475"/>
      <c r="CH635" s="475"/>
      <c r="CI635" s="475"/>
      <c r="CJ635" s="475"/>
      <c r="CK635" s="475"/>
      <c r="CL635" s="475"/>
      <c r="CM635" s="475"/>
      <c r="CN635" s="475"/>
      <c r="CO635" s="475"/>
      <c r="CP635" s="475"/>
      <c r="CQ635" s="475"/>
      <c r="CR635" s="475"/>
      <c r="CS635" s="475"/>
      <c r="CT635" s="475"/>
      <c r="CU635" s="475"/>
      <c r="CV635" s="475"/>
      <c r="CW635" s="475"/>
      <c r="CX635" s="475"/>
      <c r="CY635" s="475"/>
      <c r="CZ635" s="475"/>
    </row>
    <row r="636" spans="1:104" x14ac:dyDescent="0.25">
      <c r="A636" s="353" t="s">
        <v>503</v>
      </c>
      <c r="B636" s="353" t="s">
        <v>503</v>
      </c>
      <c r="C636" s="441">
        <f t="shared" ref="C636:H636" si="385">C148</f>
        <v>1500</v>
      </c>
      <c r="D636" s="441"/>
      <c r="E636" s="441"/>
      <c r="F636" s="441"/>
      <c r="G636" s="441"/>
      <c r="H636" s="441">
        <f t="shared" si="385"/>
        <v>0</v>
      </c>
      <c r="I636" s="470">
        <f>IFERROR(VLOOKUP(B636,Coincidence!$B$2:$E$242,4,FALSE)*IF($G636="Winter",'General Inputs'!$C$25,'General Inputs'!$C$24),IF($G636="Winter",'General Inputs'!$C$25,'General Inputs'!$C$24))</f>
        <v>0.52140604400000001</v>
      </c>
      <c r="J636" s="466">
        <f>'Nameplate by Substation'!H148</f>
        <v>3.8343353197068948E-4</v>
      </c>
      <c r="K636" s="357">
        <v>2.4289120625854093</v>
      </c>
      <c r="L636" s="357">
        <v>3.410041391242344</v>
      </c>
      <c r="M636" s="357">
        <v>4.6114306066921449</v>
      </c>
      <c r="N636" s="357">
        <v>6.0232013248002225</v>
      </c>
      <c r="O636" s="357">
        <v>7.6119949543822765</v>
      </c>
      <c r="P636" s="357">
        <v>9.4280660579944282</v>
      </c>
      <c r="Q636" s="357">
        <v>11.481000404932338</v>
      </c>
      <c r="R636" s="357">
        <v>13.858559556089883</v>
      </c>
      <c r="S636" s="357">
        <v>16.700757710753887</v>
      </c>
      <c r="T636" s="357">
        <v>19.857919493807429</v>
      </c>
      <c r="U636" s="357">
        <v>23.369269246543702</v>
      </c>
      <c r="V636" s="357">
        <v>26.81021933450717</v>
      </c>
      <c r="W636" s="357">
        <v>29.674241810827692</v>
      </c>
      <c r="X636" s="357">
        <v>32.257210223955326</v>
      </c>
      <c r="Y636" s="357">
        <v>34.740175385221221</v>
      </c>
      <c r="Z636" s="357">
        <v>36.956787475357189</v>
      </c>
      <c r="AA636" s="357">
        <v>38.788531406103033</v>
      </c>
      <c r="AB636" s="357">
        <v>40.275968113216273</v>
      </c>
      <c r="AC636" s="357">
        <v>41.369365677610396</v>
      </c>
      <c r="AD636" s="357">
        <v>42.221117594849311</v>
      </c>
      <c r="AE636" s="357">
        <v>42.977838027493135</v>
      </c>
      <c r="AF636" s="357">
        <v>43.603600774159268</v>
      </c>
      <c r="AG636" s="357">
        <v>44.093705277229184</v>
      </c>
      <c r="AH636" s="357">
        <v>44.501097723521497</v>
      </c>
      <c r="AI636" s="357">
        <v>44.88252458903338</v>
      </c>
      <c r="AJ636" s="357">
        <v>45.220565294901</v>
      </c>
      <c r="AK636" s="357">
        <v>45.491586068920981</v>
      </c>
      <c r="AL636" s="357">
        <v>45.771155815246672</v>
      </c>
      <c r="AM636" s="357">
        <v>46.122848596685976</v>
      </c>
      <c r="AP636" s="298">
        <v>2.4289120625854093</v>
      </c>
      <c r="AQ636" s="298">
        <v>3.410041391242344</v>
      </c>
      <c r="AR636" s="298">
        <v>4.6114306066921449</v>
      </c>
      <c r="AS636" s="298">
        <v>6.0232013248002225</v>
      </c>
      <c r="AT636" s="298">
        <v>7.6119949543822765</v>
      </c>
      <c r="AU636" s="298">
        <v>9.4280660579944282</v>
      </c>
      <c r="AV636" s="298">
        <v>11.481000404932338</v>
      </c>
      <c r="AW636" s="298">
        <v>13.858559556089883</v>
      </c>
      <c r="AX636" s="298">
        <v>16.700757710753887</v>
      </c>
      <c r="AY636" s="298">
        <v>19.857919493807429</v>
      </c>
      <c r="AZ636" s="298">
        <v>23.369269246543702</v>
      </c>
      <c r="BA636" s="298">
        <v>26.81021933450717</v>
      </c>
      <c r="BB636" s="298">
        <v>29.674241810827692</v>
      </c>
      <c r="BC636" s="298">
        <v>32.257210223955326</v>
      </c>
      <c r="BD636" s="298">
        <v>34.740175385221221</v>
      </c>
      <c r="BE636" s="298">
        <v>36.956787475357189</v>
      </c>
      <c r="BF636" s="298">
        <v>38.788531406103033</v>
      </c>
      <c r="BG636" s="298">
        <v>40.275968113216273</v>
      </c>
      <c r="BH636" s="298">
        <v>41.369365677610396</v>
      </c>
      <c r="BI636" s="298">
        <v>42.221117594849311</v>
      </c>
      <c r="BJ636" s="298">
        <v>42.977838027493135</v>
      </c>
      <c r="BK636" s="298">
        <v>43.603600774159268</v>
      </c>
      <c r="BL636" s="298">
        <v>44.093705277229184</v>
      </c>
      <c r="BM636" s="298">
        <v>44.501097723521497</v>
      </c>
      <c r="BN636" s="298">
        <v>44.88252458903338</v>
      </c>
      <c r="BO636" s="298">
        <v>45.220565294901</v>
      </c>
      <c r="BP636" s="298">
        <v>45.491586068920981</v>
      </c>
      <c r="BQ636" s="298">
        <v>45.771155815246672</v>
      </c>
      <c r="BR636" s="298">
        <v>46.122848596685976</v>
      </c>
      <c r="BT636" s="475"/>
      <c r="BU636" s="475"/>
      <c r="BV636" s="475"/>
      <c r="BW636" s="475"/>
      <c r="BX636" s="475"/>
      <c r="BY636" s="475"/>
      <c r="BZ636" s="475"/>
      <c r="CA636" s="475"/>
      <c r="CB636" s="475"/>
      <c r="CC636" s="475"/>
      <c r="CD636" s="475"/>
      <c r="CE636" s="475"/>
      <c r="CF636" s="475"/>
      <c r="CG636" s="475"/>
      <c r="CH636" s="475"/>
      <c r="CI636" s="475"/>
      <c r="CJ636" s="475"/>
      <c r="CK636" s="475"/>
      <c r="CL636" s="475"/>
      <c r="CM636" s="475"/>
      <c r="CN636" s="475"/>
      <c r="CO636" s="475"/>
      <c r="CP636" s="475"/>
      <c r="CQ636" s="475"/>
      <c r="CR636" s="475"/>
      <c r="CS636" s="475"/>
      <c r="CT636" s="475"/>
      <c r="CU636" s="475"/>
      <c r="CV636" s="475"/>
      <c r="CW636" s="475"/>
      <c r="CX636" s="475"/>
      <c r="CY636" s="475"/>
      <c r="CZ636" s="475"/>
    </row>
    <row r="637" spans="1:104" x14ac:dyDescent="0.25">
      <c r="A637" s="353" t="s">
        <v>543</v>
      </c>
      <c r="B637" s="353" t="s">
        <v>543</v>
      </c>
      <c r="C637" s="441">
        <f t="shared" ref="C637:H637" si="386">C149</f>
        <v>1800</v>
      </c>
      <c r="D637" s="441"/>
      <c r="E637" s="441"/>
      <c r="F637" s="441"/>
      <c r="G637" s="441"/>
      <c r="H637" s="441">
        <f t="shared" si="386"/>
        <v>0</v>
      </c>
      <c r="I637" s="470">
        <f>IFERROR(VLOOKUP(B637,Coincidence!$B$2:$E$242,4,FALSE)*IF($G637="Winter",'General Inputs'!$C$25,'General Inputs'!$C$24),IF($G637="Winter",'General Inputs'!$C$25,'General Inputs'!$C$24))</f>
        <v>0.52140604400000001</v>
      </c>
      <c r="J637" s="466">
        <f>'Nameplate by Substation'!H149</f>
        <v>2.9089820458125986E-3</v>
      </c>
      <c r="K637" s="357">
        <v>18.427343963904331</v>
      </c>
      <c r="L637" s="357">
        <v>25.870844241551836</v>
      </c>
      <c r="M637" s="357">
        <v>34.985382659239072</v>
      </c>
      <c r="N637" s="357">
        <v>45.696015218350496</v>
      </c>
      <c r="O637" s="357">
        <v>57.749661437557343</v>
      </c>
      <c r="P637" s="357">
        <v>71.527585885570033</v>
      </c>
      <c r="Q637" s="357">
        <v>87.102512590026592</v>
      </c>
      <c r="R637" s="357">
        <v>105.14025917944964</v>
      </c>
      <c r="S637" s="357">
        <v>126.70306658459673</v>
      </c>
      <c r="T637" s="357">
        <v>150.65539776289987</v>
      </c>
      <c r="U637" s="357">
        <v>177.29483468115865</v>
      </c>
      <c r="V637" s="357">
        <v>203.40017287361533</v>
      </c>
      <c r="W637" s="357">
        <v>225.12855411247111</v>
      </c>
      <c r="X637" s="357">
        <v>244.72467211517025</v>
      </c>
      <c r="Y637" s="357">
        <v>263.56209887171383</v>
      </c>
      <c r="Z637" s="357">
        <v>280.3787939051299</v>
      </c>
      <c r="AA637" s="357">
        <v>294.27562285402098</v>
      </c>
      <c r="AB637" s="357">
        <v>305.5603079806358</v>
      </c>
      <c r="AC637" s="357">
        <v>313.85554983757612</v>
      </c>
      <c r="AD637" s="357">
        <v>320.31750693871948</v>
      </c>
      <c r="AE637" s="357">
        <v>326.05849193016434</v>
      </c>
      <c r="AF637" s="357">
        <v>330.80594473022171</v>
      </c>
      <c r="AG637" s="357">
        <v>334.52420377938404</v>
      </c>
      <c r="AH637" s="357">
        <v>337.61495409997582</v>
      </c>
      <c r="AI637" s="357">
        <v>340.50871223808628</v>
      </c>
      <c r="AJ637" s="357">
        <v>343.07331408464029</v>
      </c>
      <c r="AK637" s="357">
        <v>345.12945810943199</v>
      </c>
      <c r="AL637" s="357">
        <v>347.25046032964474</v>
      </c>
      <c r="AM637" s="357">
        <v>349.91863591040493</v>
      </c>
      <c r="AP637" s="298">
        <v>18.427343963904331</v>
      </c>
      <c r="AQ637" s="298">
        <v>25.870844241551836</v>
      </c>
      <c r="AR637" s="298">
        <v>34.985382659239072</v>
      </c>
      <c r="AS637" s="298">
        <v>45.696015218350496</v>
      </c>
      <c r="AT637" s="298">
        <v>57.749661437557343</v>
      </c>
      <c r="AU637" s="298">
        <v>71.527585885570033</v>
      </c>
      <c r="AV637" s="298">
        <v>87.102512590026592</v>
      </c>
      <c r="AW637" s="298">
        <v>105.14025917944964</v>
      </c>
      <c r="AX637" s="298">
        <v>126.70306658459673</v>
      </c>
      <c r="AY637" s="298">
        <v>150.65539776289987</v>
      </c>
      <c r="AZ637" s="298">
        <v>177.29483468115865</v>
      </c>
      <c r="BA637" s="298">
        <v>203.40017287361533</v>
      </c>
      <c r="BB637" s="298">
        <v>225.12855411247111</v>
      </c>
      <c r="BC637" s="298">
        <v>244.72467211517025</v>
      </c>
      <c r="BD637" s="298">
        <v>263.56209887171383</v>
      </c>
      <c r="BE637" s="298">
        <v>280.3787939051299</v>
      </c>
      <c r="BF637" s="298">
        <v>294.27562285402098</v>
      </c>
      <c r="BG637" s="298">
        <v>305.5603079806358</v>
      </c>
      <c r="BH637" s="298">
        <v>313.85554983757612</v>
      </c>
      <c r="BI637" s="298">
        <v>320.31750693871948</v>
      </c>
      <c r="BJ637" s="298">
        <v>326.05849193016434</v>
      </c>
      <c r="BK637" s="298">
        <v>330.80594473022171</v>
      </c>
      <c r="BL637" s="298">
        <v>334.52420377938404</v>
      </c>
      <c r="BM637" s="298">
        <v>337.61495409997582</v>
      </c>
      <c r="BN637" s="298">
        <v>340.50871223808628</v>
      </c>
      <c r="BO637" s="298">
        <v>343.07331408464029</v>
      </c>
      <c r="BP637" s="298">
        <v>345.12945810943199</v>
      </c>
      <c r="BQ637" s="298">
        <v>347.25046032964474</v>
      </c>
      <c r="BR637" s="298">
        <v>349.91863591040493</v>
      </c>
      <c r="BT637" s="475"/>
      <c r="BU637" s="475"/>
      <c r="BV637" s="475"/>
      <c r="BW637" s="475"/>
      <c r="BX637" s="475"/>
      <c r="BY637" s="475"/>
      <c r="BZ637" s="475"/>
      <c r="CA637" s="475"/>
      <c r="CB637" s="475"/>
      <c r="CC637" s="475"/>
      <c r="CD637" s="475"/>
      <c r="CE637" s="475"/>
      <c r="CF637" s="475"/>
      <c r="CG637" s="475"/>
      <c r="CH637" s="475"/>
      <c r="CI637" s="475"/>
      <c r="CJ637" s="475"/>
      <c r="CK637" s="475"/>
      <c r="CL637" s="475"/>
      <c r="CM637" s="475"/>
      <c r="CN637" s="475"/>
      <c r="CO637" s="475"/>
      <c r="CP637" s="475"/>
      <c r="CQ637" s="475"/>
      <c r="CR637" s="475"/>
      <c r="CS637" s="475"/>
      <c r="CT637" s="475"/>
      <c r="CU637" s="475"/>
      <c r="CV637" s="475"/>
      <c r="CW637" s="475"/>
      <c r="CX637" s="475"/>
      <c r="CY637" s="475"/>
      <c r="CZ637" s="475"/>
    </row>
    <row r="638" spans="1:104" x14ac:dyDescent="0.25">
      <c r="A638" s="353" t="s">
        <v>843</v>
      </c>
      <c r="B638" s="353" t="s">
        <v>289</v>
      </c>
      <c r="C638" s="441">
        <f t="shared" ref="C638:H638" si="387">C150</f>
        <v>22400</v>
      </c>
      <c r="D638" s="441"/>
      <c r="E638" s="441"/>
      <c r="F638" s="441"/>
      <c r="G638" s="441"/>
      <c r="H638" s="441">
        <f t="shared" si="387"/>
        <v>1</v>
      </c>
      <c r="I638" s="470">
        <f>IFERROR(VLOOKUP(B638,Coincidence!$B$2:$E$242,4,FALSE)*IF($G638="Winter",'General Inputs'!$C$25,'General Inputs'!$C$24),IF($G638="Winter",'General Inputs'!$C$25,'General Inputs'!$C$24))</f>
        <v>0.52140604400000001</v>
      </c>
      <c r="J638" s="466">
        <f>'Nameplate by Substation'!H150</f>
        <v>1.5567848724002934E-2</v>
      </c>
      <c r="K638" s="357">
        <v>98.616663388548162</v>
      </c>
      <c r="L638" s="357">
        <v>138.45165874931203</v>
      </c>
      <c r="M638" s="357">
        <v>187.22946247619311</v>
      </c>
      <c r="N638" s="357">
        <v>244.54900064888375</v>
      </c>
      <c r="O638" s="357">
        <v>309.05587554808716</v>
      </c>
      <c r="P638" s="357">
        <v>382.79048104218418</v>
      </c>
      <c r="Q638" s="357">
        <v>466.14201054764806</v>
      </c>
      <c r="R638" s="357">
        <v>521.12461434445026</v>
      </c>
      <c r="S638" s="357">
        <v>529.35268003452575</v>
      </c>
      <c r="T638" s="357">
        <v>537.71065911409903</v>
      </c>
      <c r="U638" s="357">
        <v>546.20060279294478</v>
      </c>
      <c r="V638" s="357">
        <v>554.82459466750367</v>
      </c>
      <c r="W638" s="357">
        <v>563.58475123223718</v>
      </c>
      <c r="X638" s="357">
        <v>572.48322239905622</v>
      </c>
      <c r="Y638" s="357">
        <v>581.52219202495075</v>
      </c>
      <c r="Z638" s="357">
        <v>590.70387844795152</v>
      </c>
      <c r="AA638" s="357">
        <v>600.03053503155252</v>
      </c>
      <c r="AB638" s="357">
        <v>609.50445071772947</v>
      </c>
      <c r="AC638" s="357">
        <v>619.12795058869131</v>
      </c>
      <c r="AD638" s="357">
        <v>628.90339643750008</v>
      </c>
      <c r="AE638" s="357">
        <v>638.83318734770091</v>
      </c>
      <c r="AF638" s="357">
        <v>648.9197602821024</v>
      </c>
      <c r="AG638" s="357">
        <v>659.1655906808561</v>
      </c>
      <c r="AH638" s="357">
        <v>669.57319306897625</v>
      </c>
      <c r="AI638" s="357">
        <v>680.14512167345333</v>
      </c>
      <c r="AJ638" s="357">
        <v>690.88397105011052</v>
      </c>
      <c r="AK638" s="357">
        <v>701.79237672035799</v>
      </c>
      <c r="AL638" s="357">
        <v>712.87301581800114</v>
      </c>
      <c r="AM638" s="357">
        <v>724.12860774626063</v>
      </c>
      <c r="AP638" s="298">
        <v>98.616663388548162</v>
      </c>
      <c r="AQ638" s="298">
        <v>138.45165874931203</v>
      </c>
      <c r="AR638" s="298">
        <v>187.22946247619311</v>
      </c>
      <c r="AS638" s="298">
        <v>244.54900064888375</v>
      </c>
      <c r="AT638" s="298">
        <v>309.05587554808716</v>
      </c>
      <c r="AU638" s="298">
        <v>382.79048104218418</v>
      </c>
      <c r="AV638" s="298">
        <v>466.14201054764806</v>
      </c>
      <c r="AW638" s="298">
        <v>562.67368582225311</v>
      </c>
      <c r="AX638" s="298">
        <v>678.0702467021498</v>
      </c>
      <c r="AY638" s="298">
        <v>806.25469834144485</v>
      </c>
      <c r="AZ638" s="298">
        <v>948.81959475703036</v>
      </c>
      <c r="BA638" s="298">
        <v>1088.5261826523079</v>
      </c>
      <c r="BB638" s="298">
        <v>1204.8088364524203</v>
      </c>
      <c r="BC638" s="298">
        <v>1309.6803674001176</v>
      </c>
      <c r="BD638" s="298">
        <v>1410.4916496551912</v>
      </c>
      <c r="BE638" s="298">
        <v>1500.4886864862599</v>
      </c>
      <c r="BF638" s="298">
        <v>1574.8596270464127</v>
      </c>
      <c r="BG638" s="298">
        <v>1635.2512926471095</v>
      </c>
      <c r="BH638" s="298">
        <v>1679.6445093545681</v>
      </c>
      <c r="BI638" s="298">
        <v>1714.2266308758765</v>
      </c>
      <c r="BJ638" s="298">
        <v>1744.9503632558124</v>
      </c>
      <c r="BK638" s="298">
        <v>1770.3570608055707</v>
      </c>
      <c r="BL638" s="298">
        <v>1790.2558754020163</v>
      </c>
      <c r="BM638" s="298">
        <v>1806.7964839987237</v>
      </c>
      <c r="BN638" s="298">
        <v>1822.2828597234568</v>
      </c>
      <c r="BO638" s="298">
        <v>1836.0077067509326</v>
      </c>
      <c r="BP638" s="298">
        <v>1847.0114663577674</v>
      </c>
      <c r="BQ638" s="298">
        <v>1858.3623242137232</v>
      </c>
      <c r="BR638" s="298">
        <v>1872.641461436363</v>
      </c>
      <c r="BT638" s="475"/>
      <c r="BU638" s="475"/>
      <c r="BV638" s="475"/>
      <c r="BW638" s="475"/>
      <c r="BX638" s="475"/>
      <c r="BY638" s="475"/>
      <c r="BZ638" s="475"/>
      <c r="CA638" s="475"/>
      <c r="CB638" s="475"/>
      <c r="CC638" s="475"/>
      <c r="CD638" s="475"/>
      <c r="CE638" s="475"/>
      <c r="CF638" s="475"/>
      <c r="CG638" s="475"/>
      <c r="CH638" s="475"/>
      <c r="CI638" s="475"/>
      <c r="CJ638" s="475"/>
      <c r="CK638" s="475"/>
      <c r="CL638" s="475"/>
      <c r="CM638" s="475"/>
      <c r="CN638" s="475"/>
      <c r="CO638" s="475"/>
      <c r="CP638" s="475"/>
      <c r="CQ638" s="475"/>
      <c r="CR638" s="475"/>
      <c r="CS638" s="475"/>
      <c r="CT638" s="475"/>
      <c r="CU638" s="475"/>
      <c r="CV638" s="475"/>
      <c r="CW638" s="475"/>
      <c r="CX638" s="475"/>
      <c r="CY638" s="475"/>
      <c r="CZ638" s="475"/>
    </row>
    <row r="639" spans="1:104" x14ac:dyDescent="0.25">
      <c r="A639" s="353" t="s">
        <v>555</v>
      </c>
      <c r="B639" s="353" t="s">
        <v>556</v>
      </c>
      <c r="C639" s="441">
        <f t="shared" ref="C639:H639" si="388">C151</f>
        <v>5000</v>
      </c>
      <c r="D639" s="441"/>
      <c r="E639" s="441"/>
      <c r="F639" s="441"/>
      <c r="G639" s="441"/>
      <c r="H639" s="441">
        <f t="shared" si="388"/>
        <v>0</v>
      </c>
      <c r="I639" s="470">
        <f>IFERROR(VLOOKUP(B639,Coincidence!$B$2:$E$242,4,FALSE)*IF($G639="Winter",'General Inputs'!$C$25,'General Inputs'!$C$24),IF($G639="Winter",'General Inputs'!$C$25,'General Inputs'!$C$24))</f>
        <v>0.52140604400000001</v>
      </c>
      <c r="J639" s="466">
        <f>'Nameplate by Substation'!H151</f>
        <v>1.4495156288835351E-4</v>
      </c>
      <c r="K639" s="357">
        <v>0</v>
      </c>
      <c r="L639" s="357">
        <v>0</v>
      </c>
      <c r="M639" s="357">
        <v>0</v>
      </c>
      <c r="N639" s="357">
        <v>0</v>
      </c>
      <c r="O639" s="357">
        <v>0</v>
      </c>
      <c r="P639" s="357">
        <v>0</v>
      </c>
      <c r="Q639" s="357">
        <v>0</v>
      </c>
      <c r="R639" s="357">
        <v>0</v>
      </c>
      <c r="S639" s="357">
        <v>0</v>
      </c>
      <c r="T639" s="357">
        <v>0</v>
      </c>
      <c r="U639" s="357">
        <v>0</v>
      </c>
      <c r="V639" s="357">
        <v>0</v>
      </c>
      <c r="W639" s="357">
        <v>0</v>
      </c>
      <c r="X639" s="357">
        <v>0</v>
      </c>
      <c r="Y639" s="357">
        <v>0</v>
      </c>
      <c r="Z639" s="357">
        <v>0</v>
      </c>
      <c r="AA639" s="357">
        <v>0</v>
      </c>
      <c r="AB639" s="357">
        <v>0</v>
      </c>
      <c r="AC639" s="357">
        <v>0</v>
      </c>
      <c r="AD639" s="357">
        <v>0</v>
      </c>
      <c r="AE639" s="357">
        <v>0</v>
      </c>
      <c r="AF639" s="357">
        <v>0</v>
      </c>
      <c r="AG639" s="357">
        <v>0</v>
      </c>
      <c r="AH639" s="357">
        <v>0</v>
      </c>
      <c r="AI639" s="357">
        <v>0</v>
      </c>
      <c r="AJ639" s="357">
        <v>0</v>
      </c>
      <c r="AK639" s="357">
        <v>0</v>
      </c>
      <c r="AL639" s="357">
        <v>0</v>
      </c>
      <c r="AM639" s="357">
        <v>0</v>
      </c>
      <c r="AP639" s="298">
        <v>0</v>
      </c>
      <c r="AQ639" s="298">
        <v>0</v>
      </c>
      <c r="AR639" s="298">
        <v>0</v>
      </c>
      <c r="AS639" s="298">
        <v>0</v>
      </c>
      <c r="AT639" s="298">
        <v>0</v>
      </c>
      <c r="AU639" s="298">
        <v>0</v>
      </c>
      <c r="AV639" s="298">
        <v>0</v>
      </c>
      <c r="AW639" s="298">
        <v>0</v>
      </c>
      <c r="AX639" s="298">
        <v>0</v>
      </c>
      <c r="AY639" s="298">
        <v>0</v>
      </c>
      <c r="AZ639" s="298">
        <v>0</v>
      </c>
      <c r="BA639" s="298">
        <v>0</v>
      </c>
      <c r="BB639" s="298">
        <v>0</v>
      </c>
      <c r="BC639" s="298">
        <v>0</v>
      </c>
      <c r="BD639" s="298">
        <v>0</v>
      </c>
      <c r="BE639" s="298">
        <v>0</v>
      </c>
      <c r="BF639" s="298">
        <v>0</v>
      </c>
      <c r="BG639" s="298">
        <v>0</v>
      </c>
      <c r="BH639" s="298">
        <v>0</v>
      </c>
      <c r="BI639" s="298">
        <v>0</v>
      </c>
      <c r="BJ639" s="298">
        <v>0</v>
      </c>
      <c r="BK639" s="298">
        <v>0</v>
      </c>
      <c r="BL639" s="298">
        <v>0</v>
      </c>
      <c r="BM639" s="298">
        <v>0</v>
      </c>
      <c r="BN639" s="298">
        <v>0</v>
      </c>
      <c r="BO639" s="298">
        <v>0</v>
      </c>
      <c r="BP639" s="298">
        <v>0</v>
      </c>
      <c r="BQ639" s="298">
        <v>0</v>
      </c>
      <c r="BR639" s="298">
        <v>0</v>
      </c>
      <c r="BT639" s="475"/>
      <c r="BU639" s="475"/>
      <c r="BV639" s="475"/>
      <c r="BW639" s="475"/>
      <c r="BX639" s="475"/>
      <c r="BY639" s="475"/>
      <c r="BZ639" s="475"/>
      <c r="CA639" s="475"/>
      <c r="CB639" s="475"/>
      <c r="CC639" s="475"/>
      <c r="CD639" s="475"/>
      <c r="CE639" s="475"/>
      <c r="CF639" s="475"/>
      <c r="CG639" s="475"/>
      <c r="CH639" s="475"/>
      <c r="CI639" s="475"/>
      <c r="CJ639" s="475"/>
      <c r="CK639" s="475"/>
      <c r="CL639" s="475"/>
      <c r="CM639" s="475"/>
      <c r="CN639" s="475"/>
      <c r="CO639" s="475"/>
      <c r="CP639" s="475"/>
      <c r="CQ639" s="475"/>
      <c r="CR639" s="475"/>
      <c r="CS639" s="475"/>
      <c r="CT639" s="475"/>
      <c r="CU639" s="475"/>
      <c r="CV639" s="475"/>
      <c r="CW639" s="475"/>
      <c r="CX639" s="475"/>
      <c r="CY639" s="475"/>
      <c r="CZ639" s="475"/>
    </row>
    <row r="640" spans="1:104" x14ac:dyDescent="0.25">
      <c r="A640" s="353" t="s">
        <v>472</v>
      </c>
      <c r="B640" s="353" t="s">
        <v>472</v>
      </c>
      <c r="C640" s="441">
        <f t="shared" ref="C640:H640" si="389">C152</f>
        <v>750</v>
      </c>
      <c r="D640" s="441"/>
      <c r="E640" s="441"/>
      <c r="F640" s="441"/>
      <c r="G640" s="441"/>
      <c r="H640" s="441">
        <f t="shared" si="389"/>
        <v>0</v>
      </c>
      <c r="I640" s="470">
        <f>IFERROR(VLOOKUP(B640,Coincidence!$B$2:$E$242,4,FALSE)*IF($G640="Winter",'General Inputs'!$C$25,'General Inputs'!$C$24),IF($G640="Winter",'General Inputs'!$C$25,'General Inputs'!$C$24))</f>
        <v>0.52140604400000001</v>
      </c>
      <c r="J640" s="466">
        <f>'Nameplate by Substation'!H152</f>
        <v>1.5873139778048727E-4</v>
      </c>
      <c r="K640" s="357">
        <v>1.0055057125508271</v>
      </c>
      <c r="L640" s="357">
        <v>1.411667450520711</v>
      </c>
      <c r="M640" s="357">
        <v>1.9090109886996494</v>
      </c>
      <c r="N640" s="357">
        <v>2.49344693586138</v>
      </c>
      <c r="O640" s="357">
        <v>3.1511657125999029</v>
      </c>
      <c r="P640" s="357">
        <v>3.9029713860983399</v>
      </c>
      <c r="Q640" s="357">
        <v>4.7528322127355267</v>
      </c>
      <c r="R640" s="357">
        <v>5.7370791705573438</v>
      </c>
      <c r="S640" s="357">
        <v>6.9136744556390504</v>
      </c>
      <c r="T640" s="357">
        <v>8.2206563992045201</v>
      </c>
      <c r="U640" s="357">
        <v>9.6742628469332583</v>
      </c>
      <c r="V640" s="357">
        <v>11.098725684985416</v>
      </c>
      <c r="W640" s="357">
        <v>12.284355665244526</v>
      </c>
      <c r="X640" s="357">
        <v>13.353636655176146</v>
      </c>
      <c r="Y640" s="357">
        <v>14.381518928962562</v>
      </c>
      <c r="Z640" s="357">
        <v>15.299138036493579</v>
      </c>
      <c r="AA640" s="357">
        <v>16.005971200419058</v>
      </c>
      <c r="AB640" s="357">
        <v>15.888947370311879</v>
      </c>
      <c r="AC640" s="357">
        <v>15.772779131948653</v>
      </c>
      <c r="AD640" s="357">
        <v>15.657460229874978</v>
      </c>
      <c r="AE640" s="357">
        <v>15.542984454371725</v>
      </c>
      <c r="AF640" s="357">
        <v>15.429345641120626</v>
      </c>
      <c r="AG640" s="357">
        <v>15.316537670872364</v>
      </c>
      <c r="AH640" s="357">
        <v>15.204554469117046</v>
      </c>
      <c r="AI640" s="357">
        <v>15.093390005757106</v>
      </c>
      <c r="AJ640" s="357">
        <v>14.98303829478259</v>
      </c>
      <c r="AK640" s="357">
        <v>14.873493393948829</v>
      </c>
      <c r="AL640" s="357">
        <v>14.764749404456452</v>
      </c>
      <c r="AM640" s="357">
        <v>14.656800470633748</v>
      </c>
      <c r="AP640" s="298">
        <v>1.0055057125508271</v>
      </c>
      <c r="AQ640" s="298">
        <v>1.411667450520711</v>
      </c>
      <c r="AR640" s="298">
        <v>1.9090109886996494</v>
      </c>
      <c r="AS640" s="298">
        <v>2.49344693586138</v>
      </c>
      <c r="AT640" s="298">
        <v>3.1511657125999029</v>
      </c>
      <c r="AU640" s="298">
        <v>3.9029713860983399</v>
      </c>
      <c r="AV640" s="298">
        <v>4.7528322127355267</v>
      </c>
      <c r="AW640" s="298">
        <v>5.7370791705573438</v>
      </c>
      <c r="AX640" s="298">
        <v>6.9136744556390504</v>
      </c>
      <c r="AY640" s="298">
        <v>8.2206563992045201</v>
      </c>
      <c r="AZ640" s="298">
        <v>9.6742628469332583</v>
      </c>
      <c r="BA640" s="298">
        <v>11.098725684985416</v>
      </c>
      <c r="BB640" s="298">
        <v>12.284355665244526</v>
      </c>
      <c r="BC640" s="298">
        <v>13.353636655176146</v>
      </c>
      <c r="BD640" s="298">
        <v>14.381518928962562</v>
      </c>
      <c r="BE640" s="298">
        <v>15.299138036493579</v>
      </c>
      <c r="BF640" s="298">
        <v>16.057431848223736</v>
      </c>
      <c r="BG640" s="298">
        <v>16.673191524787804</v>
      </c>
      <c r="BH640" s="298">
        <v>17.125829359653345</v>
      </c>
      <c r="BI640" s="298">
        <v>17.478432251973874</v>
      </c>
      <c r="BJ640" s="298">
        <v>17.791694609038128</v>
      </c>
      <c r="BK640" s="298">
        <v>18.050743928347178</v>
      </c>
      <c r="BL640" s="298">
        <v>18.253634302673508</v>
      </c>
      <c r="BM640" s="298">
        <v>18.422284060854107</v>
      </c>
      <c r="BN640" s="298">
        <v>18.58018475149678</v>
      </c>
      <c r="BO640" s="298">
        <v>18.720124713120093</v>
      </c>
      <c r="BP640" s="298">
        <v>18.832320185609518</v>
      </c>
      <c r="BQ640" s="298">
        <v>18.948054707792117</v>
      </c>
      <c r="BR640" s="298">
        <v>19.093646269647056</v>
      </c>
      <c r="BT640" s="475"/>
      <c r="BU640" s="475"/>
      <c r="BV640" s="475"/>
      <c r="BW640" s="475"/>
      <c r="BX640" s="475"/>
      <c r="BY640" s="475"/>
      <c r="BZ640" s="475"/>
      <c r="CA640" s="475"/>
      <c r="CB640" s="475"/>
      <c r="CC640" s="475"/>
      <c r="CD640" s="475"/>
      <c r="CE640" s="475"/>
      <c r="CF640" s="475"/>
      <c r="CG640" s="475"/>
      <c r="CH640" s="475"/>
      <c r="CI640" s="475"/>
      <c r="CJ640" s="475"/>
      <c r="CK640" s="475"/>
      <c r="CL640" s="475"/>
      <c r="CM640" s="475"/>
      <c r="CN640" s="475"/>
      <c r="CO640" s="475"/>
      <c r="CP640" s="475"/>
      <c r="CQ640" s="475"/>
      <c r="CR640" s="475"/>
      <c r="CS640" s="475"/>
      <c r="CT640" s="475"/>
      <c r="CU640" s="475"/>
      <c r="CV640" s="475"/>
      <c r="CW640" s="475"/>
      <c r="CX640" s="475"/>
      <c r="CY640" s="475"/>
      <c r="CZ640" s="475"/>
    </row>
    <row r="641" spans="1:104" x14ac:dyDescent="0.25">
      <c r="A641" s="353" t="s">
        <v>329</v>
      </c>
      <c r="B641" s="353" t="s">
        <v>329</v>
      </c>
      <c r="C641" s="441">
        <f t="shared" ref="C641:H641" si="390">C153</f>
        <v>600</v>
      </c>
      <c r="D641" s="441"/>
      <c r="E641" s="441"/>
      <c r="F641" s="441"/>
      <c r="G641" s="441"/>
      <c r="H641" s="441">
        <f t="shared" si="390"/>
        <v>0</v>
      </c>
      <c r="I641" s="470">
        <f>IFERROR(VLOOKUP(B641,Coincidence!$B$2:$E$242,4,FALSE)*IF($G641="Winter",'General Inputs'!$C$25,'General Inputs'!$C$24),IF($G641="Winter",'General Inputs'!$C$25,'General Inputs'!$C$24))</f>
        <v>0.52140604400000001</v>
      </c>
      <c r="J641" s="466">
        <f>'Nameplate by Substation'!H153</f>
        <v>3.6237671927276464E-4</v>
      </c>
      <c r="K641" s="357">
        <v>0</v>
      </c>
      <c r="L641" s="357">
        <v>0</v>
      </c>
      <c r="M641" s="357">
        <v>0</v>
      </c>
      <c r="N641" s="357">
        <v>0</v>
      </c>
      <c r="O641" s="357">
        <v>0</v>
      </c>
      <c r="P641" s="357">
        <v>0</v>
      </c>
      <c r="Q641" s="357">
        <v>0</v>
      </c>
      <c r="R641" s="357">
        <v>0</v>
      </c>
      <c r="S641" s="357">
        <v>0</v>
      </c>
      <c r="T641" s="357">
        <v>0</v>
      </c>
      <c r="U641" s="357">
        <v>0</v>
      </c>
      <c r="V641" s="357">
        <v>0</v>
      </c>
      <c r="W641" s="357">
        <v>0</v>
      </c>
      <c r="X641" s="357">
        <v>0</v>
      </c>
      <c r="Y641" s="357">
        <v>0</v>
      </c>
      <c r="Z641" s="357">
        <v>0</v>
      </c>
      <c r="AA641" s="357">
        <v>0</v>
      </c>
      <c r="AB641" s="357">
        <v>0</v>
      </c>
      <c r="AC641" s="357">
        <v>0</v>
      </c>
      <c r="AD641" s="357">
        <v>0</v>
      </c>
      <c r="AE641" s="357">
        <v>0</v>
      </c>
      <c r="AF641" s="357">
        <v>0</v>
      </c>
      <c r="AG641" s="357">
        <v>0</v>
      </c>
      <c r="AH641" s="357">
        <v>0</v>
      </c>
      <c r="AI641" s="357">
        <v>0</v>
      </c>
      <c r="AJ641" s="357">
        <v>0</v>
      </c>
      <c r="AK641" s="357">
        <v>0</v>
      </c>
      <c r="AL641" s="357">
        <v>0</v>
      </c>
      <c r="AM641" s="357">
        <v>0</v>
      </c>
      <c r="AP641" s="298">
        <v>0</v>
      </c>
      <c r="AQ641" s="298">
        <v>0</v>
      </c>
      <c r="AR641" s="298">
        <v>0</v>
      </c>
      <c r="AS641" s="298">
        <v>0</v>
      </c>
      <c r="AT641" s="298">
        <v>0</v>
      </c>
      <c r="AU641" s="298">
        <v>0</v>
      </c>
      <c r="AV641" s="298">
        <v>0</v>
      </c>
      <c r="AW641" s="298">
        <v>0</v>
      </c>
      <c r="AX641" s="298">
        <v>0</v>
      </c>
      <c r="AY641" s="298">
        <v>0</v>
      </c>
      <c r="AZ641" s="298">
        <v>0</v>
      </c>
      <c r="BA641" s="298">
        <v>0</v>
      </c>
      <c r="BB641" s="298">
        <v>0</v>
      </c>
      <c r="BC641" s="298">
        <v>0</v>
      </c>
      <c r="BD641" s="298">
        <v>0</v>
      </c>
      <c r="BE641" s="298">
        <v>0</v>
      </c>
      <c r="BF641" s="298">
        <v>0</v>
      </c>
      <c r="BG641" s="298">
        <v>0</v>
      </c>
      <c r="BH641" s="298">
        <v>0</v>
      </c>
      <c r="BI641" s="298">
        <v>0</v>
      </c>
      <c r="BJ641" s="298">
        <v>0</v>
      </c>
      <c r="BK641" s="298">
        <v>0</v>
      </c>
      <c r="BL641" s="298">
        <v>0</v>
      </c>
      <c r="BM641" s="298">
        <v>0</v>
      </c>
      <c r="BN641" s="298">
        <v>0</v>
      </c>
      <c r="BO641" s="298">
        <v>0</v>
      </c>
      <c r="BP641" s="298">
        <v>0</v>
      </c>
      <c r="BQ641" s="298">
        <v>0</v>
      </c>
      <c r="BR641" s="298">
        <v>0</v>
      </c>
      <c r="BT641" s="475"/>
      <c r="BU641" s="475"/>
      <c r="BV641" s="475"/>
      <c r="BW641" s="475"/>
      <c r="BX641" s="475"/>
      <c r="BY641" s="475"/>
      <c r="BZ641" s="475"/>
      <c r="CA641" s="475"/>
      <c r="CB641" s="475"/>
      <c r="CC641" s="475"/>
      <c r="CD641" s="475"/>
      <c r="CE641" s="475"/>
      <c r="CF641" s="475"/>
      <c r="CG641" s="475"/>
      <c r="CH641" s="475"/>
      <c r="CI641" s="475"/>
      <c r="CJ641" s="475"/>
      <c r="CK641" s="475"/>
      <c r="CL641" s="475"/>
      <c r="CM641" s="475"/>
      <c r="CN641" s="475"/>
      <c r="CO641" s="475"/>
      <c r="CP641" s="475"/>
      <c r="CQ641" s="475"/>
      <c r="CR641" s="475"/>
      <c r="CS641" s="475"/>
      <c r="CT641" s="475"/>
      <c r="CU641" s="475"/>
      <c r="CV641" s="475"/>
      <c r="CW641" s="475"/>
      <c r="CX641" s="475"/>
      <c r="CY641" s="475"/>
      <c r="CZ641" s="475"/>
    </row>
    <row r="642" spans="1:104" x14ac:dyDescent="0.25">
      <c r="A642" s="353" t="s">
        <v>480</v>
      </c>
      <c r="B642" s="353" t="s">
        <v>480</v>
      </c>
      <c r="C642" s="441">
        <f t="shared" ref="C642:H642" si="391">C154</f>
        <v>600</v>
      </c>
      <c r="D642" s="441"/>
      <c r="E642" s="441"/>
      <c r="F642" s="441"/>
      <c r="G642" s="441"/>
      <c r="H642" s="441">
        <f t="shared" si="391"/>
        <v>0</v>
      </c>
      <c r="I642" s="470">
        <f>IFERROR(VLOOKUP(B642,Coincidence!$B$2:$E$242,4,FALSE)*IF($G642="Winter",'General Inputs'!$C$25,'General Inputs'!$C$24),IF($G642="Winter",'General Inputs'!$C$25,'General Inputs'!$C$24))</f>
        <v>0.52140604400000001</v>
      </c>
      <c r="J642" s="466">
        <f>'Nameplate by Substation'!H154</f>
        <v>1.8636112481238741E-4</v>
      </c>
      <c r="K642" s="357">
        <v>1.1805299910191338</v>
      </c>
      <c r="L642" s="357">
        <v>1.6573906462027965</v>
      </c>
      <c r="M642" s="357">
        <v>2.2413047456765254</v>
      </c>
      <c r="N642" s="357">
        <v>2.9274710745617236</v>
      </c>
      <c r="O642" s="357">
        <v>3.6996762762870157</v>
      </c>
      <c r="P642" s="357">
        <v>4.5823456971615197</v>
      </c>
      <c r="Q642" s="357">
        <v>5.5801383317675581</v>
      </c>
      <c r="R642" s="357">
        <v>5.7767476001387843</v>
      </c>
      <c r="S642" s="357">
        <v>5.7455398539945373</v>
      </c>
      <c r="T642" s="357">
        <v>5.7145007015792917</v>
      </c>
      <c r="U642" s="357">
        <v>5.6836292320984851</v>
      </c>
      <c r="V642" s="357">
        <v>5.6529245396779464</v>
      </c>
      <c r="W642" s="357">
        <v>5.6223857233373105</v>
      </c>
      <c r="X642" s="357">
        <v>5.5920118869635811</v>
      </c>
      <c r="Y642" s="357">
        <v>5.5618021392848398</v>
      </c>
      <c r="Z642" s="357">
        <v>5.5317555938440872</v>
      </c>
      <c r="AA642" s="357">
        <v>5.5018713689732346</v>
      </c>
      <c r="AB642" s="357">
        <v>5.4721485877672347</v>
      </c>
      <c r="AC642" s="357">
        <v>5.4425863780583432</v>
      </c>
      <c r="AD642" s="357">
        <v>5.413183872390535</v>
      </c>
      <c r="AE642" s="357">
        <v>5.3839402079940433</v>
      </c>
      <c r="AF642" s="357">
        <v>5.3548545267600494</v>
      </c>
      <c r="AG642" s="357">
        <v>5.3259259752154957</v>
      </c>
      <c r="AH642" s="357">
        <v>5.2971537044980455</v>
      </c>
      <c r="AI642" s="357">
        <v>5.2685368703311761</v>
      </c>
      <c r="AJ642" s="357">
        <v>5.240074632999403</v>
      </c>
      <c r="AK642" s="357">
        <v>5.2117661573236393</v>
      </c>
      <c r="AL642" s="357">
        <v>5.1836106126366923</v>
      </c>
      <c r="AM642" s="357">
        <v>5.1556071727588781</v>
      </c>
      <c r="AP642" s="298">
        <v>1.1805299910191338</v>
      </c>
      <c r="AQ642" s="298">
        <v>1.6573906462027965</v>
      </c>
      <c r="AR642" s="298">
        <v>2.2413047456765254</v>
      </c>
      <c r="AS642" s="298">
        <v>2.9274710745617236</v>
      </c>
      <c r="AT642" s="298">
        <v>3.6996762762870157</v>
      </c>
      <c r="AU642" s="298">
        <v>4.5823456971615197</v>
      </c>
      <c r="AV642" s="298">
        <v>5.5801383317675581</v>
      </c>
      <c r="AW642" s="298">
        <v>6.7357091433249972</v>
      </c>
      <c r="AX642" s="298">
        <v>8.1171095709833825</v>
      </c>
      <c r="AY642" s="298">
        <v>9.6515925309909516</v>
      </c>
      <c r="AZ642" s="298">
        <v>11.358222324599229</v>
      </c>
      <c r="BA642" s="298">
        <v>13.030635599255589</v>
      </c>
      <c r="BB642" s="298">
        <v>14.42264335463326</v>
      </c>
      <c r="BC642" s="298">
        <v>15.678049725461907</v>
      </c>
      <c r="BD642" s="298">
        <v>16.884851274468986</v>
      </c>
      <c r="BE642" s="298">
        <v>17.962196597574568</v>
      </c>
      <c r="BF642" s="298">
        <v>18.852483520441169</v>
      </c>
      <c r="BG642" s="298">
        <v>19.575425972553173</v>
      </c>
      <c r="BH642" s="298">
        <v>20.106852629268193</v>
      </c>
      <c r="BI642" s="298">
        <v>20.520831668977959</v>
      </c>
      <c r="BJ642" s="298">
        <v>20.888622326908212</v>
      </c>
      <c r="BK642" s="298">
        <v>21.192763304706951</v>
      </c>
      <c r="BL642" s="298">
        <v>21.430969979011863</v>
      </c>
      <c r="BM642" s="298">
        <v>21.628975912767572</v>
      </c>
      <c r="BN642" s="298">
        <v>21.81436173263867</v>
      </c>
      <c r="BO642" s="298">
        <v>21.978660472642147</v>
      </c>
      <c r="BP642" s="298">
        <v>22.110385353442986</v>
      </c>
      <c r="BQ642" s="298">
        <v>22.246265311883224</v>
      </c>
      <c r="BR642" s="298">
        <v>22.417199403120804</v>
      </c>
      <c r="BT642" s="475"/>
      <c r="BU642" s="475"/>
      <c r="BV642" s="475"/>
      <c r="BW642" s="475"/>
      <c r="BX642" s="475"/>
      <c r="BY642" s="475"/>
      <c r="BZ642" s="475"/>
      <c r="CA642" s="475"/>
      <c r="CB642" s="475"/>
      <c r="CC642" s="475"/>
      <c r="CD642" s="475"/>
      <c r="CE642" s="475"/>
      <c r="CF642" s="475"/>
      <c r="CG642" s="475"/>
      <c r="CH642" s="475"/>
      <c r="CI642" s="475"/>
      <c r="CJ642" s="475"/>
      <c r="CK642" s="475"/>
      <c r="CL642" s="475"/>
      <c r="CM642" s="475"/>
      <c r="CN642" s="475"/>
      <c r="CO642" s="475"/>
      <c r="CP642" s="475"/>
      <c r="CQ642" s="475"/>
      <c r="CR642" s="475"/>
      <c r="CS642" s="475"/>
      <c r="CT642" s="475"/>
      <c r="CU642" s="475"/>
      <c r="CV642" s="475"/>
      <c r="CW642" s="475"/>
      <c r="CX642" s="475"/>
      <c r="CY642" s="475"/>
      <c r="CZ642" s="475"/>
    </row>
    <row r="643" spans="1:104" x14ac:dyDescent="0.25">
      <c r="A643" s="353" t="s">
        <v>343</v>
      </c>
      <c r="B643" s="353" t="s">
        <v>343</v>
      </c>
      <c r="C643" s="441">
        <f t="shared" ref="C643:H643" si="392">C155</f>
        <v>2500</v>
      </c>
      <c r="D643" s="441"/>
      <c r="E643" s="441"/>
      <c r="F643" s="441"/>
      <c r="G643" s="441"/>
      <c r="H643" s="441">
        <f t="shared" si="392"/>
        <v>0</v>
      </c>
      <c r="I643" s="470">
        <f>IFERROR(VLOOKUP(B643,Coincidence!$B$2:$E$242,4,FALSE)*IF($G643="Winter",'General Inputs'!$C$25,'General Inputs'!$C$24),IF($G643="Winter",'General Inputs'!$C$25,'General Inputs'!$C$24))</f>
        <v>0.52140604400000001</v>
      </c>
      <c r="J643" s="466">
        <f>'Nameplate by Substation'!H155</f>
        <v>1.3741840281569428E-3</v>
      </c>
      <c r="K643" s="357">
        <v>0</v>
      </c>
      <c r="L643" s="357">
        <v>0</v>
      </c>
      <c r="M643" s="357">
        <v>0</v>
      </c>
      <c r="N643" s="357">
        <v>0</v>
      </c>
      <c r="O643" s="357">
        <v>0</v>
      </c>
      <c r="P643" s="357">
        <v>0</v>
      </c>
      <c r="Q643" s="357">
        <v>0</v>
      </c>
      <c r="R643" s="357">
        <v>0</v>
      </c>
      <c r="S643" s="357">
        <v>0</v>
      </c>
      <c r="T643" s="357">
        <v>0</v>
      </c>
      <c r="U643" s="357">
        <v>0</v>
      </c>
      <c r="V643" s="357">
        <v>0</v>
      </c>
      <c r="W643" s="357">
        <v>0</v>
      </c>
      <c r="X643" s="357">
        <v>0</v>
      </c>
      <c r="Y643" s="357">
        <v>0</v>
      </c>
      <c r="Z643" s="357">
        <v>0</v>
      </c>
      <c r="AA643" s="357">
        <v>0</v>
      </c>
      <c r="AB643" s="357">
        <v>0</v>
      </c>
      <c r="AC643" s="357">
        <v>0</v>
      </c>
      <c r="AD643" s="357">
        <v>0</v>
      </c>
      <c r="AE643" s="357">
        <v>0</v>
      </c>
      <c r="AF643" s="357">
        <v>0</v>
      </c>
      <c r="AG643" s="357">
        <v>0</v>
      </c>
      <c r="AH643" s="357">
        <v>0</v>
      </c>
      <c r="AI643" s="357">
        <v>0</v>
      </c>
      <c r="AJ643" s="357">
        <v>0</v>
      </c>
      <c r="AK643" s="357">
        <v>0</v>
      </c>
      <c r="AL643" s="357">
        <v>0</v>
      </c>
      <c r="AM643" s="357">
        <v>0</v>
      </c>
      <c r="AP643" s="298">
        <v>0</v>
      </c>
      <c r="AQ643" s="298">
        <v>0</v>
      </c>
      <c r="AR643" s="298">
        <v>0</v>
      </c>
      <c r="AS643" s="298">
        <v>0</v>
      </c>
      <c r="AT643" s="298">
        <v>0</v>
      </c>
      <c r="AU643" s="298">
        <v>0</v>
      </c>
      <c r="AV643" s="298">
        <v>0</v>
      </c>
      <c r="AW643" s="298">
        <v>0</v>
      </c>
      <c r="AX643" s="298">
        <v>0</v>
      </c>
      <c r="AY643" s="298">
        <v>0</v>
      </c>
      <c r="AZ643" s="298">
        <v>0</v>
      </c>
      <c r="BA643" s="298">
        <v>0</v>
      </c>
      <c r="BB643" s="298">
        <v>0</v>
      </c>
      <c r="BC643" s="298">
        <v>0</v>
      </c>
      <c r="BD643" s="298">
        <v>0</v>
      </c>
      <c r="BE643" s="298">
        <v>0</v>
      </c>
      <c r="BF643" s="298">
        <v>0</v>
      </c>
      <c r="BG643" s="298">
        <v>0</v>
      </c>
      <c r="BH643" s="298">
        <v>0</v>
      </c>
      <c r="BI643" s="298">
        <v>0</v>
      </c>
      <c r="BJ643" s="298">
        <v>0</v>
      </c>
      <c r="BK643" s="298">
        <v>0</v>
      </c>
      <c r="BL643" s="298">
        <v>0</v>
      </c>
      <c r="BM643" s="298">
        <v>0</v>
      </c>
      <c r="BN643" s="298">
        <v>0</v>
      </c>
      <c r="BO643" s="298">
        <v>0</v>
      </c>
      <c r="BP643" s="298">
        <v>0</v>
      </c>
      <c r="BQ643" s="298">
        <v>0</v>
      </c>
      <c r="BR643" s="298">
        <v>0</v>
      </c>
      <c r="BT643" s="475"/>
      <c r="BU643" s="475"/>
      <c r="BV643" s="475"/>
      <c r="BW643" s="475"/>
      <c r="BX643" s="475"/>
      <c r="BY643" s="475"/>
      <c r="BZ643" s="475"/>
      <c r="CA643" s="475"/>
      <c r="CB643" s="475"/>
      <c r="CC643" s="475"/>
      <c r="CD643" s="475"/>
      <c r="CE643" s="475"/>
      <c r="CF643" s="475"/>
      <c r="CG643" s="475"/>
      <c r="CH643" s="475"/>
      <c r="CI643" s="475"/>
      <c r="CJ643" s="475"/>
      <c r="CK643" s="475"/>
      <c r="CL643" s="475"/>
      <c r="CM643" s="475"/>
      <c r="CN643" s="475"/>
      <c r="CO643" s="475"/>
      <c r="CP643" s="475"/>
      <c r="CQ643" s="475"/>
      <c r="CR643" s="475"/>
      <c r="CS643" s="475"/>
      <c r="CT643" s="475"/>
      <c r="CU643" s="475"/>
      <c r="CV643" s="475"/>
      <c r="CW643" s="475"/>
      <c r="CX643" s="475"/>
      <c r="CY643" s="475"/>
      <c r="CZ643" s="475"/>
    </row>
    <row r="644" spans="1:104" x14ac:dyDescent="0.25">
      <c r="A644" s="353" t="s">
        <v>544</v>
      </c>
      <c r="B644" s="353" t="s">
        <v>545</v>
      </c>
      <c r="C644" s="441">
        <f t="shared" ref="C644:H644" si="393">C156</f>
        <v>12504</v>
      </c>
      <c r="D644" s="441"/>
      <c r="E644" s="441"/>
      <c r="F644" s="441"/>
      <c r="G644" s="441"/>
      <c r="H644" s="441">
        <f t="shared" si="393"/>
        <v>0</v>
      </c>
      <c r="I644" s="470">
        <f>IFERROR(VLOOKUP(B644,Coincidence!$B$2:$E$242,4,FALSE)*IF($G644="Winter",'General Inputs'!$C$25,'General Inputs'!$C$24),IF($G644="Winter",'General Inputs'!$C$25,'General Inputs'!$C$24))</f>
        <v>0.52140604400000001</v>
      </c>
      <c r="J644" s="466">
        <f>'Nameplate by Substation'!H156</f>
        <v>1.9971371636054369E-3</v>
      </c>
      <c r="K644" s="357">
        <v>0</v>
      </c>
      <c r="L644" s="357">
        <v>0</v>
      </c>
      <c r="M644" s="357">
        <v>0</v>
      </c>
      <c r="N644" s="357">
        <v>0</v>
      </c>
      <c r="O644" s="357">
        <v>0</v>
      </c>
      <c r="P644" s="357">
        <v>0</v>
      </c>
      <c r="Q644" s="357">
        <v>0</v>
      </c>
      <c r="R644" s="357">
        <v>0</v>
      </c>
      <c r="S644" s="357">
        <v>0</v>
      </c>
      <c r="T644" s="357">
        <v>0</v>
      </c>
      <c r="U644" s="357">
        <v>0</v>
      </c>
      <c r="V644" s="357">
        <v>0</v>
      </c>
      <c r="W644" s="357">
        <v>0</v>
      </c>
      <c r="X644" s="357">
        <v>0</v>
      </c>
      <c r="Y644" s="357">
        <v>0</v>
      </c>
      <c r="Z644" s="357">
        <v>0</v>
      </c>
      <c r="AA644" s="357">
        <v>0</v>
      </c>
      <c r="AB644" s="357">
        <v>0</v>
      </c>
      <c r="AC644" s="357">
        <v>0</v>
      </c>
      <c r="AD644" s="357">
        <v>0</v>
      </c>
      <c r="AE644" s="357">
        <v>0</v>
      </c>
      <c r="AF644" s="357">
        <v>0</v>
      </c>
      <c r="AG644" s="357">
        <v>0</v>
      </c>
      <c r="AH644" s="357">
        <v>0</v>
      </c>
      <c r="AI644" s="357">
        <v>0</v>
      </c>
      <c r="AJ644" s="357">
        <v>0</v>
      </c>
      <c r="AK644" s="357">
        <v>0</v>
      </c>
      <c r="AL644" s="357">
        <v>0</v>
      </c>
      <c r="AM644" s="357">
        <v>0</v>
      </c>
      <c r="AP644" s="298">
        <v>0</v>
      </c>
      <c r="AQ644" s="298">
        <v>0</v>
      </c>
      <c r="AR644" s="298">
        <v>0</v>
      </c>
      <c r="AS644" s="298">
        <v>0</v>
      </c>
      <c r="AT644" s="298">
        <v>0</v>
      </c>
      <c r="AU644" s="298">
        <v>0</v>
      </c>
      <c r="AV644" s="298">
        <v>0</v>
      </c>
      <c r="AW644" s="298">
        <v>0</v>
      </c>
      <c r="AX644" s="298">
        <v>0</v>
      </c>
      <c r="AY644" s="298">
        <v>0</v>
      </c>
      <c r="AZ644" s="298">
        <v>0</v>
      </c>
      <c r="BA644" s="298">
        <v>0</v>
      </c>
      <c r="BB644" s="298">
        <v>0</v>
      </c>
      <c r="BC644" s="298">
        <v>0</v>
      </c>
      <c r="BD644" s="298">
        <v>0</v>
      </c>
      <c r="BE644" s="298">
        <v>0</v>
      </c>
      <c r="BF644" s="298">
        <v>0</v>
      </c>
      <c r="BG644" s="298">
        <v>0</v>
      </c>
      <c r="BH644" s="298">
        <v>0</v>
      </c>
      <c r="BI644" s="298">
        <v>0</v>
      </c>
      <c r="BJ644" s="298">
        <v>0</v>
      </c>
      <c r="BK644" s="298">
        <v>0</v>
      </c>
      <c r="BL644" s="298">
        <v>0</v>
      </c>
      <c r="BM644" s="298">
        <v>0</v>
      </c>
      <c r="BN644" s="298">
        <v>0</v>
      </c>
      <c r="BO644" s="298">
        <v>0</v>
      </c>
      <c r="BP644" s="298">
        <v>0</v>
      </c>
      <c r="BQ644" s="298">
        <v>0</v>
      </c>
      <c r="BR644" s="298">
        <v>0</v>
      </c>
      <c r="BT644" s="475"/>
      <c r="BU644" s="475"/>
      <c r="BV644" s="475"/>
      <c r="BW644" s="475"/>
      <c r="BX644" s="475"/>
      <c r="BY644" s="475"/>
      <c r="BZ644" s="475"/>
      <c r="CA644" s="475"/>
      <c r="CB644" s="475"/>
      <c r="CC644" s="475"/>
      <c r="CD644" s="475"/>
      <c r="CE644" s="475"/>
      <c r="CF644" s="475"/>
      <c r="CG644" s="475"/>
      <c r="CH644" s="475"/>
      <c r="CI644" s="475"/>
      <c r="CJ644" s="475"/>
      <c r="CK644" s="475"/>
      <c r="CL644" s="475"/>
      <c r="CM644" s="475"/>
      <c r="CN644" s="475"/>
      <c r="CO644" s="475"/>
      <c r="CP644" s="475"/>
      <c r="CQ644" s="475"/>
      <c r="CR644" s="475"/>
      <c r="CS644" s="475"/>
      <c r="CT644" s="475"/>
      <c r="CU644" s="475"/>
      <c r="CV644" s="475"/>
      <c r="CW644" s="475"/>
      <c r="CX644" s="475"/>
      <c r="CY644" s="475"/>
      <c r="CZ644" s="475"/>
    </row>
    <row r="645" spans="1:104" x14ac:dyDescent="0.25">
      <c r="A645" s="353" t="s">
        <v>367</v>
      </c>
      <c r="B645" s="353" t="s">
        <v>367</v>
      </c>
      <c r="C645" s="441">
        <f t="shared" ref="C645:H645" si="394">C157</f>
        <v>5000</v>
      </c>
      <c r="D645" s="441"/>
      <c r="E645" s="441"/>
      <c r="F645" s="441"/>
      <c r="G645" s="441"/>
      <c r="H645" s="441">
        <f t="shared" si="394"/>
        <v>0</v>
      </c>
      <c r="I645" s="470">
        <f>IFERROR(VLOOKUP(B645,Coincidence!$B$2:$E$242,4,FALSE)*IF($G645="Winter",'General Inputs'!$C$25,'General Inputs'!$C$24),IF($G645="Winter",'General Inputs'!$C$25,'General Inputs'!$C$24))</f>
        <v>0.52140604400000001</v>
      </c>
      <c r="J645" s="466">
        <f>'Nameplate by Substation'!H157</f>
        <v>2.1270178663561246E-3</v>
      </c>
      <c r="K645" s="357">
        <v>13.473885099131074</v>
      </c>
      <c r="L645" s="357">
        <v>18.916496235756483</v>
      </c>
      <c r="M645" s="357">
        <v>25.580953338857817</v>
      </c>
      <c r="N645" s="357">
        <v>33.412458124526495</v>
      </c>
      <c r="O645" s="357">
        <v>42.22596073788727</v>
      </c>
      <c r="P645" s="357">
        <v>52.30023792512975</v>
      </c>
      <c r="Q645" s="357">
        <v>63.688464750129697</v>
      </c>
      <c r="R645" s="357">
        <v>76.877480240869744</v>
      </c>
      <c r="S645" s="357">
        <v>92.643984082158397</v>
      </c>
      <c r="T645" s="357">
        <v>110.15768322322616</v>
      </c>
      <c r="U645" s="357">
        <v>129.63616654916058</v>
      </c>
      <c r="V645" s="357">
        <v>148.72412235918463</v>
      </c>
      <c r="W645" s="357">
        <v>164.61169209120519</v>
      </c>
      <c r="X645" s="357">
        <v>178.94017279219923</v>
      </c>
      <c r="Y645" s="357">
        <v>192.71390622758403</v>
      </c>
      <c r="Z645" s="357">
        <v>205.01010133151308</v>
      </c>
      <c r="AA645" s="357">
        <v>215.17132027149773</v>
      </c>
      <c r="AB645" s="357">
        <v>223.42256641276018</v>
      </c>
      <c r="AC645" s="357">
        <v>229.48796226518749</v>
      </c>
      <c r="AD645" s="357">
        <v>234.21287908808222</v>
      </c>
      <c r="AE645" s="357">
        <v>238.41062849147343</v>
      </c>
      <c r="AF645" s="357">
        <v>241.88191733629125</v>
      </c>
      <c r="AG645" s="357">
        <v>244.60067025561335</v>
      </c>
      <c r="AH645" s="357">
        <v>246.86059522208322</v>
      </c>
      <c r="AI645" s="357">
        <v>248.97648152311231</v>
      </c>
      <c r="AJ645" s="357">
        <v>250.85169211630333</v>
      </c>
      <c r="AK645" s="357">
        <v>252.35512355990022</v>
      </c>
      <c r="AL645" s="357">
        <v>253.90597865144935</v>
      </c>
      <c r="AM645" s="357">
        <v>255.85692129787145</v>
      </c>
      <c r="AP645" s="298">
        <v>13.473885099131074</v>
      </c>
      <c r="AQ645" s="298">
        <v>18.916496235756483</v>
      </c>
      <c r="AR645" s="298">
        <v>25.580953338857817</v>
      </c>
      <c r="AS645" s="298">
        <v>33.412458124526495</v>
      </c>
      <c r="AT645" s="298">
        <v>42.22596073788727</v>
      </c>
      <c r="AU645" s="298">
        <v>52.30023792512975</v>
      </c>
      <c r="AV645" s="298">
        <v>63.688464750129697</v>
      </c>
      <c r="AW645" s="298">
        <v>76.877480240869744</v>
      </c>
      <c r="AX645" s="298">
        <v>92.643984082158397</v>
      </c>
      <c r="AY645" s="298">
        <v>110.15768322322616</v>
      </c>
      <c r="AZ645" s="298">
        <v>129.63616654916058</v>
      </c>
      <c r="BA645" s="298">
        <v>148.72412235918463</v>
      </c>
      <c r="BB645" s="298">
        <v>164.61169209120519</v>
      </c>
      <c r="BC645" s="298">
        <v>178.94017279219923</v>
      </c>
      <c r="BD645" s="298">
        <v>192.71390622758403</v>
      </c>
      <c r="BE645" s="298">
        <v>205.01010133151308</v>
      </c>
      <c r="BF645" s="298">
        <v>215.17132027149773</v>
      </c>
      <c r="BG645" s="298">
        <v>223.42256641276018</v>
      </c>
      <c r="BH645" s="298">
        <v>229.48796226518749</v>
      </c>
      <c r="BI645" s="298">
        <v>234.21287908808222</v>
      </c>
      <c r="BJ645" s="298">
        <v>238.41062849147343</v>
      </c>
      <c r="BK645" s="298">
        <v>241.88191733629125</v>
      </c>
      <c r="BL645" s="298">
        <v>244.60067025561335</v>
      </c>
      <c r="BM645" s="298">
        <v>246.86059522208322</v>
      </c>
      <c r="BN645" s="298">
        <v>248.97648152311231</v>
      </c>
      <c r="BO645" s="298">
        <v>250.85169211630333</v>
      </c>
      <c r="BP645" s="298">
        <v>252.35512355990022</v>
      </c>
      <c r="BQ645" s="298">
        <v>253.90597865144935</v>
      </c>
      <c r="BR645" s="298">
        <v>255.85692129787145</v>
      </c>
      <c r="BT645" s="475"/>
      <c r="BU645" s="475"/>
      <c r="BV645" s="475"/>
      <c r="BW645" s="475"/>
      <c r="BX645" s="475"/>
      <c r="BY645" s="475"/>
      <c r="BZ645" s="475"/>
      <c r="CA645" s="475"/>
      <c r="CB645" s="475"/>
      <c r="CC645" s="475"/>
      <c r="CD645" s="475"/>
      <c r="CE645" s="475"/>
      <c r="CF645" s="475"/>
      <c r="CG645" s="475"/>
      <c r="CH645" s="475"/>
      <c r="CI645" s="475"/>
      <c r="CJ645" s="475"/>
      <c r="CK645" s="475"/>
      <c r="CL645" s="475"/>
      <c r="CM645" s="475"/>
      <c r="CN645" s="475"/>
      <c r="CO645" s="475"/>
      <c r="CP645" s="475"/>
      <c r="CQ645" s="475"/>
      <c r="CR645" s="475"/>
      <c r="CS645" s="475"/>
      <c r="CT645" s="475"/>
      <c r="CU645" s="475"/>
      <c r="CV645" s="475"/>
      <c r="CW645" s="475"/>
      <c r="CX645" s="475"/>
      <c r="CY645" s="475"/>
      <c r="CZ645" s="475"/>
    </row>
    <row r="646" spans="1:104" x14ac:dyDescent="0.25">
      <c r="A646" s="353" t="s">
        <v>498</v>
      </c>
      <c r="B646" s="353" t="s">
        <v>498</v>
      </c>
      <c r="C646" s="441">
        <f t="shared" ref="C646:H646" si="395">C158</f>
        <v>5000</v>
      </c>
      <c r="D646" s="441"/>
      <c r="E646" s="441"/>
      <c r="F646" s="441"/>
      <c r="G646" s="441"/>
      <c r="H646" s="441">
        <f t="shared" si="395"/>
        <v>0</v>
      </c>
      <c r="I646" s="470">
        <f>IFERROR(VLOOKUP(B646,Coincidence!$B$2:$E$242,4,FALSE)*IF($G646="Winter",'General Inputs'!$C$25,'General Inputs'!$C$24),IF($G646="Winter",'General Inputs'!$C$25,'General Inputs'!$C$24))</f>
        <v>0.52140604400000001</v>
      </c>
      <c r="J646" s="466">
        <f>'Nameplate by Substation'!H158</f>
        <v>2.0107534940664463E-3</v>
      </c>
      <c r="K646" s="357">
        <v>12.737392558032955</v>
      </c>
      <c r="L646" s="357">
        <v>17.882506537993383</v>
      </c>
      <c r="M646" s="357">
        <v>24.182679478747279</v>
      </c>
      <c r="N646" s="357">
        <v>31.586108411179598</v>
      </c>
      <c r="O646" s="357">
        <v>39.917858442569226</v>
      </c>
      <c r="P646" s="357">
        <v>49.441468175638633</v>
      </c>
      <c r="Q646" s="357">
        <v>60.207206085879548</v>
      </c>
      <c r="R646" s="357">
        <v>72.675300219350191</v>
      </c>
      <c r="S646" s="357">
        <v>87.579995280701041</v>
      </c>
      <c r="T646" s="357">
        <v>104.13638265240655</v>
      </c>
      <c r="U646" s="357">
        <v>122.55015764990347</v>
      </c>
      <c r="V646" s="357">
        <v>140.59475165481609</v>
      </c>
      <c r="W646" s="357">
        <v>155.61389505562477</v>
      </c>
      <c r="X646" s="357">
        <v>169.15917038683045</v>
      </c>
      <c r="Y646" s="357">
        <v>182.18002134892706</v>
      </c>
      <c r="Z646" s="357">
        <v>193.80409731933946</v>
      </c>
      <c r="AA646" s="357">
        <v>203.40989650453889</v>
      </c>
      <c r="AB646" s="357">
        <v>211.21012341911992</v>
      </c>
      <c r="AC646" s="357">
        <v>216.94398024095182</v>
      </c>
      <c r="AD646" s="357">
        <v>221.41062961004471</v>
      </c>
      <c r="AE646" s="357">
        <v>225.3789269213147</v>
      </c>
      <c r="AF646" s="357">
        <v>228.66047254631161</v>
      </c>
      <c r="AG646" s="357">
        <v>231.23061641698607</v>
      </c>
      <c r="AH646" s="357">
        <v>233.36701221061526</v>
      </c>
      <c r="AI646" s="357">
        <v>235.36724259896184</v>
      </c>
      <c r="AJ646" s="357">
        <v>237.13995279195552</v>
      </c>
      <c r="AK646" s="357">
        <v>238.56120555908936</v>
      </c>
      <c r="AL646" s="357">
        <v>240.02728976244654</v>
      </c>
      <c r="AM646" s="357">
        <v>241.87159243853873</v>
      </c>
      <c r="AP646" s="298">
        <v>12.737392558032955</v>
      </c>
      <c r="AQ646" s="298">
        <v>17.882506537993383</v>
      </c>
      <c r="AR646" s="298">
        <v>24.182679478747279</v>
      </c>
      <c r="AS646" s="298">
        <v>31.586108411179598</v>
      </c>
      <c r="AT646" s="298">
        <v>39.917858442569226</v>
      </c>
      <c r="AU646" s="298">
        <v>49.441468175638633</v>
      </c>
      <c r="AV646" s="298">
        <v>60.207206085879548</v>
      </c>
      <c r="AW646" s="298">
        <v>72.675300219350191</v>
      </c>
      <c r="AX646" s="298">
        <v>87.579995280701041</v>
      </c>
      <c r="AY646" s="298">
        <v>104.13638265240655</v>
      </c>
      <c r="AZ646" s="298">
        <v>122.55015764990347</v>
      </c>
      <c r="BA646" s="298">
        <v>140.59475165481609</v>
      </c>
      <c r="BB646" s="298">
        <v>155.61389505562477</v>
      </c>
      <c r="BC646" s="298">
        <v>169.15917038683045</v>
      </c>
      <c r="BD646" s="298">
        <v>182.18002134892706</v>
      </c>
      <c r="BE646" s="298">
        <v>193.80409731933946</v>
      </c>
      <c r="BF646" s="298">
        <v>203.40989650453889</v>
      </c>
      <c r="BG646" s="298">
        <v>211.21012341911992</v>
      </c>
      <c r="BH646" s="298">
        <v>216.94398024095182</v>
      </c>
      <c r="BI646" s="298">
        <v>221.41062961004471</v>
      </c>
      <c r="BJ646" s="298">
        <v>225.3789269213147</v>
      </c>
      <c r="BK646" s="298">
        <v>228.66047254631161</v>
      </c>
      <c r="BL646" s="298">
        <v>231.23061641698607</v>
      </c>
      <c r="BM646" s="298">
        <v>233.36701221061526</v>
      </c>
      <c r="BN646" s="298">
        <v>235.36724259896184</v>
      </c>
      <c r="BO646" s="298">
        <v>237.13995279195552</v>
      </c>
      <c r="BP646" s="298">
        <v>238.56120555908936</v>
      </c>
      <c r="BQ646" s="298">
        <v>240.02728976244654</v>
      </c>
      <c r="BR646" s="298">
        <v>241.87159243853873</v>
      </c>
      <c r="BT646" s="475"/>
      <c r="BU646" s="475"/>
      <c r="BV646" s="475"/>
      <c r="BW646" s="475"/>
      <c r="BX646" s="475"/>
      <c r="BY646" s="475"/>
      <c r="BZ646" s="475"/>
      <c r="CA646" s="475"/>
      <c r="CB646" s="475"/>
      <c r="CC646" s="475"/>
      <c r="CD646" s="475"/>
      <c r="CE646" s="475"/>
      <c r="CF646" s="475"/>
      <c r="CG646" s="475"/>
      <c r="CH646" s="475"/>
      <c r="CI646" s="475"/>
      <c r="CJ646" s="475"/>
      <c r="CK646" s="475"/>
      <c r="CL646" s="475"/>
      <c r="CM646" s="475"/>
      <c r="CN646" s="475"/>
      <c r="CO646" s="475"/>
      <c r="CP646" s="475"/>
      <c r="CQ646" s="475"/>
      <c r="CR646" s="475"/>
      <c r="CS646" s="475"/>
      <c r="CT646" s="475"/>
      <c r="CU646" s="475"/>
      <c r="CV646" s="475"/>
      <c r="CW646" s="475"/>
      <c r="CX646" s="475"/>
      <c r="CY646" s="475"/>
      <c r="CZ646" s="475"/>
    </row>
    <row r="647" spans="1:104" x14ac:dyDescent="0.25">
      <c r="A647" s="353" t="s">
        <v>498</v>
      </c>
      <c r="B647" s="353" t="s">
        <v>499</v>
      </c>
      <c r="C647" s="441">
        <f t="shared" ref="C647:H647" si="396">C159</f>
        <v>9375</v>
      </c>
      <c r="D647" s="441"/>
      <c r="E647" s="441"/>
      <c r="F647" s="441"/>
      <c r="G647" s="441"/>
      <c r="H647" s="441">
        <f t="shared" si="396"/>
        <v>0</v>
      </c>
      <c r="I647" s="470">
        <f>IFERROR(VLOOKUP(B647,Coincidence!$B$2:$E$242,4,FALSE)*IF($G647="Winter",'General Inputs'!$C$25,'General Inputs'!$C$24),IF($G647="Winter",'General Inputs'!$C$25,'General Inputs'!$C$24))</f>
        <v>0.52140604400000001</v>
      </c>
      <c r="J647" s="466">
        <f>'Nameplate by Substation'!H159</f>
        <v>8.3523606676606235E-4</v>
      </c>
      <c r="K647" s="357">
        <v>5.2909169087213819</v>
      </c>
      <c r="L647" s="357">
        <v>7.428118100397251</v>
      </c>
      <c r="M647" s="357">
        <v>10.045113014248873</v>
      </c>
      <c r="N647" s="357">
        <v>13.120383493874604</v>
      </c>
      <c r="O647" s="357">
        <v>16.58126427614414</v>
      </c>
      <c r="P647" s="357">
        <v>20.537225242188352</v>
      </c>
      <c r="Q647" s="357">
        <v>25.009147143365347</v>
      </c>
      <c r="R647" s="357">
        <v>25.943173623827889</v>
      </c>
      <c r="S647" s="357">
        <v>25.935065715318608</v>
      </c>
      <c r="T647" s="357">
        <v>25.926960340739114</v>
      </c>
      <c r="U647" s="357">
        <v>25.918857499297488</v>
      </c>
      <c r="V647" s="357">
        <v>25.910757190202062</v>
      </c>
      <c r="W647" s="357">
        <v>25.902659412661411</v>
      </c>
      <c r="X647" s="357">
        <v>25.894564165884354</v>
      </c>
      <c r="Y647" s="357">
        <v>25.886471449079966</v>
      </c>
      <c r="Z647" s="357">
        <v>25.878381261457566</v>
      </c>
      <c r="AA647" s="357">
        <v>25.870293602226724</v>
      </c>
      <c r="AB647" s="357">
        <v>25.862208470597245</v>
      </c>
      <c r="AC647" s="357">
        <v>25.854125865779192</v>
      </c>
      <c r="AD647" s="357">
        <v>25.84604578698287</v>
      </c>
      <c r="AE647" s="357">
        <v>25.837968233418838</v>
      </c>
      <c r="AF647" s="357">
        <v>25.829893204297889</v>
      </c>
      <c r="AG647" s="357">
        <v>25.821820698831072</v>
      </c>
      <c r="AH647" s="357">
        <v>25.813750716229684</v>
      </c>
      <c r="AI647" s="357">
        <v>25.805683255705254</v>
      </c>
      <c r="AJ647" s="357">
        <v>25.797618316469581</v>
      </c>
      <c r="AK647" s="357">
        <v>25.789555897734694</v>
      </c>
      <c r="AL647" s="357">
        <v>25.781495998712867</v>
      </c>
      <c r="AM647" s="357">
        <v>25.773438618616627</v>
      </c>
      <c r="AP647" s="298">
        <v>5.2909169087213819</v>
      </c>
      <c r="AQ647" s="298">
        <v>7.428118100397251</v>
      </c>
      <c r="AR647" s="298">
        <v>10.045113014248873</v>
      </c>
      <c r="AS647" s="298">
        <v>13.120383493874604</v>
      </c>
      <c r="AT647" s="298">
        <v>16.58126427614414</v>
      </c>
      <c r="AU647" s="298">
        <v>20.537225242188352</v>
      </c>
      <c r="AV647" s="298">
        <v>25.009147143365347</v>
      </c>
      <c r="AW647" s="298">
        <v>30.188201629576241</v>
      </c>
      <c r="AX647" s="298">
        <v>36.379382655060432</v>
      </c>
      <c r="AY647" s="298">
        <v>43.256651255615033</v>
      </c>
      <c r="AZ647" s="298">
        <v>50.905450100729141</v>
      </c>
      <c r="BA647" s="298">
        <v>58.400896841231315</v>
      </c>
      <c r="BB647" s="298">
        <v>64.639617946182597</v>
      </c>
      <c r="BC647" s="298">
        <v>70.266116929914205</v>
      </c>
      <c r="BD647" s="298">
        <v>75.674778098785097</v>
      </c>
      <c r="BE647" s="298">
        <v>80.503240424956388</v>
      </c>
      <c r="BF647" s="298">
        <v>84.493341624962312</v>
      </c>
      <c r="BG647" s="298">
        <v>87.733435881788282</v>
      </c>
      <c r="BH647" s="298">
        <v>90.115191792395365</v>
      </c>
      <c r="BI647" s="298">
        <v>91.970569222633955</v>
      </c>
      <c r="BJ647" s="298">
        <v>93.618938875007643</v>
      </c>
      <c r="BK647" s="298">
        <v>94.982042442314068</v>
      </c>
      <c r="BL647" s="298">
        <v>96.049640665517288</v>
      </c>
      <c r="BM647" s="298">
        <v>96.937066610563249</v>
      </c>
      <c r="BN647" s="298">
        <v>97.767931541107217</v>
      </c>
      <c r="BO647" s="298">
        <v>98.504288082812295</v>
      </c>
      <c r="BP647" s="298">
        <v>99.094654616852523</v>
      </c>
      <c r="BQ647" s="298">
        <v>99.703643439785495</v>
      </c>
      <c r="BR647" s="298">
        <v>100.46973839754685</v>
      </c>
      <c r="BT647" s="475"/>
      <c r="BU647" s="475"/>
      <c r="BV647" s="475"/>
      <c r="BW647" s="475"/>
      <c r="BX647" s="475"/>
      <c r="BY647" s="475"/>
      <c r="BZ647" s="475"/>
      <c r="CA647" s="475"/>
      <c r="CB647" s="475"/>
      <c r="CC647" s="475"/>
      <c r="CD647" s="475"/>
      <c r="CE647" s="475"/>
      <c r="CF647" s="475"/>
      <c r="CG647" s="475"/>
      <c r="CH647" s="475"/>
      <c r="CI647" s="475"/>
      <c r="CJ647" s="475"/>
      <c r="CK647" s="475"/>
      <c r="CL647" s="475"/>
      <c r="CM647" s="475"/>
      <c r="CN647" s="475"/>
      <c r="CO647" s="475"/>
      <c r="CP647" s="475"/>
      <c r="CQ647" s="475"/>
      <c r="CR647" s="475"/>
      <c r="CS647" s="475"/>
      <c r="CT647" s="475"/>
      <c r="CU647" s="475"/>
      <c r="CV647" s="475"/>
      <c r="CW647" s="475"/>
      <c r="CX647" s="475"/>
      <c r="CY647" s="475"/>
      <c r="CZ647" s="475"/>
    </row>
    <row r="648" spans="1:104" x14ac:dyDescent="0.25">
      <c r="A648" s="353" t="s">
        <v>363</v>
      </c>
      <c r="B648" s="353" t="s">
        <v>363</v>
      </c>
      <c r="C648" s="441">
        <f t="shared" ref="C648:H648" si="397">C160</f>
        <v>5000</v>
      </c>
      <c r="D648" s="441"/>
      <c r="E648" s="441"/>
      <c r="F648" s="441"/>
      <c r="G648" s="441"/>
      <c r="H648" s="441">
        <f t="shared" si="397"/>
        <v>0</v>
      </c>
      <c r="I648" s="470">
        <f>IFERROR(VLOOKUP(B648,Coincidence!$B$2:$E$242,4,FALSE)*IF($G648="Winter",'General Inputs'!$C$25,'General Inputs'!$C$24),IF($G648="Winter",'General Inputs'!$C$25,'General Inputs'!$C$24))</f>
        <v>0.52140604400000001</v>
      </c>
      <c r="J648" s="466">
        <f>'Nameplate by Substation'!H160</f>
        <v>1.6996555656706401E-3</v>
      </c>
      <c r="K648" s="357">
        <v>0</v>
      </c>
      <c r="L648" s="357">
        <v>0</v>
      </c>
      <c r="M648" s="357">
        <v>0</v>
      </c>
      <c r="N648" s="357">
        <v>0</v>
      </c>
      <c r="O648" s="357">
        <v>0</v>
      </c>
      <c r="P648" s="357">
        <v>0</v>
      </c>
      <c r="Q648" s="357">
        <v>0</v>
      </c>
      <c r="R648" s="357">
        <v>0</v>
      </c>
      <c r="S648" s="357">
        <v>0</v>
      </c>
      <c r="T648" s="357">
        <v>0</v>
      </c>
      <c r="U648" s="357">
        <v>0</v>
      </c>
      <c r="V648" s="357">
        <v>0</v>
      </c>
      <c r="W648" s="357">
        <v>0</v>
      </c>
      <c r="X648" s="357">
        <v>0</v>
      </c>
      <c r="Y648" s="357">
        <v>0</v>
      </c>
      <c r="Z648" s="357">
        <v>0</v>
      </c>
      <c r="AA648" s="357">
        <v>0</v>
      </c>
      <c r="AB648" s="357">
        <v>0</v>
      </c>
      <c r="AC648" s="357">
        <v>0</v>
      </c>
      <c r="AD648" s="357">
        <v>0</v>
      </c>
      <c r="AE648" s="357">
        <v>0</v>
      </c>
      <c r="AF648" s="357">
        <v>0</v>
      </c>
      <c r="AG648" s="357">
        <v>0</v>
      </c>
      <c r="AH648" s="357">
        <v>0</v>
      </c>
      <c r="AI648" s="357">
        <v>0</v>
      </c>
      <c r="AJ648" s="357">
        <v>0</v>
      </c>
      <c r="AK648" s="357">
        <v>0</v>
      </c>
      <c r="AL648" s="357">
        <v>0</v>
      </c>
      <c r="AM648" s="357">
        <v>0</v>
      </c>
      <c r="AP648" s="298">
        <v>0</v>
      </c>
      <c r="AQ648" s="298">
        <v>0</v>
      </c>
      <c r="AR648" s="298">
        <v>0</v>
      </c>
      <c r="AS648" s="298">
        <v>0</v>
      </c>
      <c r="AT648" s="298">
        <v>0</v>
      </c>
      <c r="AU648" s="298">
        <v>0</v>
      </c>
      <c r="AV648" s="298">
        <v>0</v>
      </c>
      <c r="AW648" s="298">
        <v>0</v>
      </c>
      <c r="AX648" s="298">
        <v>0</v>
      </c>
      <c r="AY648" s="298">
        <v>0</v>
      </c>
      <c r="AZ648" s="298">
        <v>0</v>
      </c>
      <c r="BA648" s="298">
        <v>0</v>
      </c>
      <c r="BB648" s="298">
        <v>0</v>
      </c>
      <c r="BC648" s="298">
        <v>0</v>
      </c>
      <c r="BD648" s="298">
        <v>0</v>
      </c>
      <c r="BE648" s="298">
        <v>0</v>
      </c>
      <c r="BF648" s="298">
        <v>0</v>
      </c>
      <c r="BG648" s="298">
        <v>0</v>
      </c>
      <c r="BH648" s="298">
        <v>0</v>
      </c>
      <c r="BI648" s="298">
        <v>0</v>
      </c>
      <c r="BJ648" s="298">
        <v>0</v>
      </c>
      <c r="BK648" s="298">
        <v>0</v>
      </c>
      <c r="BL648" s="298">
        <v>0</v>
      </c>
      <c r="BM648" s="298">
        <v>0</v>
      </c>
      <c r="BN648" s="298">
        <v>0</v>
      </c>
      <c r="BO648" s="298">
        <v>0</v>
      </c>
      <c r="BP648" s="298">
        <v>0</v>
      </c>
      <c r="BQ648" s="298">
        <v>0</v>
      </c>
      <c r="BR648" s="298">
        <v>0</v>
      </c>
      <c r="BT648" s="475"/>
      <c r="BU648" s="475"/>
      <c r="BV648" s="475"/>
      <c r="BW648" s="475"/>
      <c r="BX648" s="475"/>
      <c r="BY648" s="475"/>
      <c r="BZ648" s="475"/>
      <c r="CA648" s="475"/>
      <c r="CB648" s="475"/>
      <c r="CC648" s="475"/>
      <c r="CD648" s="475"/>
      <c r="CE648" s="475"/>
      <c r="CF648" s="475"/>
      <c r="CG648" s="475"/>
      <c r="CH648" s="475"/>
      <c r="CI648" s="475"/>
      <c r="CJ648" s="475"/>
      <c r="CK648" s="475"/>
      <c r="CL648" s="475"/>
      <c r="CM648" s="475"/>
      <c r="CN648" s="475"/>
      <c r="CO648" s="475"/>
      <c r="CP648" s="475"/>
      <c r="CQ648" s="475"/>
      <c r="CR648" s="475"/>
      <c r="CS648" s="475"/>
      <c r="CT648" s="475"/>
      <c r="CU648" s="475"/>
      <c r="CV648" s="475"/>
      <c r="CW648" s="475"/>
      <c r="CX648" s="475"/>
      <c r="CY648" s="475"/>
      <c r="CZ648" s="475"/>
    </row>
    <row r="649" spans="1:104" x14ac:dyDescent="0.25">
      <c r="A649" s="353" t="s">
        <v>258</v>
      </c>
      <c r="B649" s="353" t="s">
        <v>359</v>
      </c>
      <c r="C649" s="441">
        <f t="shared" ref="C649:H649" si="398">C161</f>
        <v>7500</v>
      </c>
      <c r="D649" s="441"/>
      <c r="E649" s="441"/>
      <c r="F649" s="441"/>
      <c r="G649" s="441"/>
      <c r="H649" s="441">
        <f t="shared" si="398"/>
        <v>0</v>
      </c>
      <c r="I649" s="470">
        <f>IFERROR(VLOOKUP(B649,Coincidence!$B$2:$E$242,4,FALSE)*IF($G649="Winter",'General Inputs'!$C$25,'General Inputs'!$C$24),IF($G649="Winter",'General Inputs'!$C$25,'General Inputs'!$C$24))</f>
        <v>0.52140604400000001</v>
      </c>
      <c r="J649" s="466">
        <f>'Nameplate by Substation'!H161</f>
        <v>2.9276587356149952E-3</v>
      </c>
      <c r="K649" s="357">
        <v>0</v>
      </c>
      <c r="L649" s="357">
        <v>0</v>
      </c>
      <c r="M649" s="357">
        <v>0</v>
      </c>
      <c r="N649" s="357">
        <v>0</v>
      </c>
      <c r="O649" s="357">
        <v>0</v>
      </c>
      <c r="P649" s="357">
        <v>0</v>
      </c>
      <c r="Q649" s="357">
        <v>0</v>
      </c>
      <c r="R649" s="357">
        <v>0</v>
      </c>
      <c r="S649" s="357">
        <v>0</v>
      </c>
      <c r="T649" s="357">
        <v>0</v>
      </c>
      <c r="U649" s="357">
        <v>0</v>
      </c>
      <c r="V649" s="357">
        <v>0</v>
      </c>
      <c r="W649" s="357">
        <v>0</v>
      </c>
      <c r="X649" s="357">
        <v>0</v>
      </c>
      <c r="Y649" s="357">
        <v>0</v>
      </c>
      <c r="Z649" s="357">
        <v>0</v>
      </c>
      <c r="AA649" s="357">
        <v>0</v>
      </c>
      <c r="AB649" s="357">
        <v>0</v>
      </c>
      <c r="AC649" s="357">
        <v>0</v>
      </c>
      <c r="AD649" s="357">
        <v>0</v>
      </c>
      <c r="AE649" s="357">
        <v>0</v>
      </c>
      <c r="AF649" s="357">
        <v>0</v>
      </c>
      <c r="AG649" s="357">
        <v>0</v>
      </c>
      <c r="AH649" s="357">
        <v>0</v>
      </c>
      <c r="AI649" s="357">
        <v>0</v>
      </c>
      <c r="AJ649" s="357">
        <v>0</v>
      </c>
      <c r="AK649" s="357">
        <v>0</v>
      </c>
      <c r="AL649" s="357">
        <v>0</v>
      </c>
      <c r="AM649" s="357">
        <v>0</v>
      </c>
      <c r="AP649" s="298">
        <v>0</v>
      </c>
      <c r="AQ649" s="298">
        <v>0</v>
      </c>
      <c r="AR649" s="298">
        <v>0</v>
      </c>
      <c r="AS649" s="298">
        <v>0</v>
      </c>
      <c r="AT649" s="298">
        <v>0</v>
      </c>
      <c r="AU649" s="298">
        <v>0</v>
      </c>
      <c r="AV649" s="298">
        <v>0</v>
      </c>
      <c r="AW649" s="298">
        <v>0</v>
      </c>
      <c r="AX649" s="298">
        <v>0</v>
      </c>
      <c r="AY649" s="298">
        <v>0</v>
      </c>
      <c r="AZ649" s="298">
        <v>0</v>
      </c>
      <c r="BA649" s="298">
        <v>0</v>
      </c>
      <c r="BB649" s="298">
        <v>0</v>
      </c>
      <c r="BC649" s="298">
        <v>0</v>
      </c>
      <c r="BD649" s="298">
        <v>0</v>
      </c>
      <c r="BE649" s="298">
        <v>0</v>
      </c>
      <c r="BF649" s="298">
        <v>0</v>
      </c>
      <c r="BG649" s="298">
        <v>0</v>
      </c>
      <c r="BH649" s="298">
        <v>0</v>
      </c>
      <c r="BI649" s="298">
        <v>0</v>
      </c>
      <c r="BJ649" s="298">
        <v>0</v>
      </c>
      <c r="BK649" s="298">
        <v>0</v>
      </c>
      <c r="BL649" s="298">
        <v>0</v>
      </c>
      <c r="BM649" s="298">
        <v>0</v>
      </c>
      <c r="BN649" s="298">
        <v>0</v>
      </c>
      <c r="BO649" s="298">
        <v>0</v>
      </c>
      <c r="BP649" s="298">
        <v>0</v>
      </c>
      <c r="BQ649" s="298">
        <v>0</v>
      </c>
      <c r="BR649" s="298">
        <v>0</v>
      </c>
      <c r="BT649" s="475"/>
      <c r="BU649" s="475"/>
      <c r="BV649" s="475"/>
      <c r="BW649" s="475"/>
      <c r="BX649" s="475"/>
      <c r="BY649" s="475"/>
      <c r="BZ649" s="475"/>
      <c r="CA649" s="475"/>
      <c r="CB649" s="475"/>
      <c r="CC649" s="475"/>
      <c r="CD649" s="475"/>
      <c r="CE649" s="475"/>
      <c r="CF649" s="475"/>
      <c r="CG649" s="475"/>
      <c r="CH649" s="475"/>
      <c r="CI649" s="475"/>
      <c r="CJ649" s="475"/>
      <c r="CK649" s="475"/>
      <c r="CL649" s="475"/>
      <c r="CM649" s="475"/>
      <c r="CN649" s="475"/>
      <c r="CO649" s="475"/>
      <c r="CP649" s="475"/>
      <c r="CQ649" s="475"/>
      <c r="CR649" s="475"/>
      <c r="CS649" s="475"/>
      <c r="CT649" s="475"/>
      <c r="CU649" s="475"/>
      <c r="CV649" s="475"/>
      <c r="CW649" s="475"/>
      <c r="CX649" s="475"/>
      <c r="CY649" s="475"/>
      <c r="CZ649" s="475"/>
    </row>
    <row r="650" spans="1:104" x14ac:dyDescent="0.25">
      <c r="A650" s="353" t="s">
        <v>258</v>
      </c>
      <c r="B650" s="353" t="s">
        <v>340</v>
      </c>
      <c r="C650" s="441">
        <f t="shared" ref="C650:H650" si="399">C162</f>
        <v>5000</v>
      </c>
      <c r="D650" s="441"/>
      <c r="E650" s="441"/>
      <c r="F650" s="441"/>
      <c r="G650" s="441"/>
      <c r="H650" s="441">
        <f t="shared" si="399"/>
        <v>0</v>
      </c>
      <c r="I650" s="470">
        <f>IFERROR(VLOOKUP(B650,Coincidence!$B$2:$E$242,4,FALSE)*IF($G650="Winter",'General Inputs'!$C$25,'General Inputs'!$C$24),IF($G650="Winter",'General Inputs'!$C$25,'General Inputs'!$C$24))</f>
        <v>0.52140604400000001</v>
      </c>
      <c r="J650" s="466">
        <f>'Nameplate by Substation'!H162</f>
        <v>4.1429472251917447E-3</v>
      </c>
      <c r="K650" s="357">
        <v>26.244064879261021</v>
      </c>
      <c r="L650" s="357">
        <v>36.845033993313898</v>
      </c>
      <c r="M650" s="357">
        <v>49.825881262831039</v>
      </c>
      <c r="N650" s="357">
        <v>65.079872089173065</v>
      </c>
      <c r="O650" s="357">
        <v>82.246571426210863</v>
      </c>
      <c r="P650" s="357">
        <v>101.86897299550294</v>
      </c>
      <c r="Q650" s="357">
        <v>124.05064973210459</v>
      </c>
      <c r="R650" s="357">
        <v>135.43923976473138</v>
      </c>
      <c r="S650" s="357">
        <v>136.68978118368742</v>
      </c>
      <c r="T650" s="357">
        <v>137.95186913703955</v>
      </c>
      <c r="U650" s="357">
        <v>139.2256102365757</v>
      </c>
      <c r="V650" s="357">
        <v>140.51111207845477</v>
      </c>
      <c r="W650" s="357">
        <v>141.80848325229562</v>
      </c>
      <c r="X650" s="357">
        <v>143.11783335034977</v>
      </c>
      <c r="Y650" s="357">
        <v>144.43927297675899</v>
      </c>
      <c r="Z650" s="357">
        <v>145.7729137568985</v>
      </c>
      <c r="AA650" s="357">
        <v>147.11886834680587</v>
      </c>
      <c r="AB650" s="357">
        <v>148.47725044269777</v>
      </c>
      <c r="AC650" s="357">
        <v>149.84817479057389</v>
      </c>
      <c r="AD650" s="357">
        <v>151.23175719590995</v>
      </c>
      <c r="AE650" s="357">
        <v>152.62811453344008</v>
      </c>
      <c r="AF650" s="357">
        <v>154.03736475702951</v>
      </c>
      <c r="AG650" s="357">
        <v>155.45962690963844</v>
      </c>
      <c r="AH650" s="357">
        <v>156.8950211333779</v>
      </c>
      <c r="AI650" s="357">
        <v>158.34366867965835</v>
      </c>
      <c r="AJ650" s="357">
        <v>159.80569191943238</v>
      </c>
      <c r="AK650" s="357">
        <v>161.2812143535314</v>
      </c>
      <c r="AL650" s="357">
        <v>162.77036062309821</v>
      </c>
      <c r="AM650" s="357">
        <v>164.27325652011578</v>
      </c>
      <c r="AP650" s="298">
        <v>26.244064879261021</v>
      </c>
      <c r="AQ650" s="298">
        <v>36.845033993313898</v>
      </c>
      <c r="AR650" s="298">
        <v>49.825881262831039</v>
      </c>
      <c r="AS650" s="298">
        <v>65.079872089173065</v>
      </c>
      <c r="AT650" s="298">
        <v>82.246571426210863</v>
      </c>
      <c r="AU650" s="298">
        <v>101.86897299550294</v>
      </c>
      <c r="AV650" s="298">
        <v>124.05064973210459</v>
      </c>
      <c r="AW650" s="298">
        <v>149.73985337945371</v>
      </c>
      <c r="AX650" s="298">
        <v>180.44941834053395</v>
      </c>
      <c r="AY650" s="298">
        <v>214.56212251994558</v>
      </c>
      <c r="AZ650" s="298">
        <v>252.50177959690802</v>
      </c>
      <c r="BA650" s="298">
        <v>289.68077785948373</v>
      </c>
      <c r="BB650" s="298">
        <v>320.62615165132496</v>
      </c>
      <c r="BC650" s="298">
        <v>348.53477447031997</v>
      </c>
      <c r="BD650" s="298">
        <v>375.36287573794897</v>
      </c>
      <c r="BE650" s="298">
        <v>399.31306825490731</v>
      </c>
      <c r="BF650" s="298">
        <v>419.10481259229448</v>
      </c>
      <c r="BG650" s="298">
        <v>435.17636415094699</v>
      </c>
      <c r="BH650" s="298">
        <v>446.99037630099627</v>
      </c>
      <c r="BI650" s="298">
        <v>456.19344006002729</v>
      </c>
      <c r="BJ650" s="298">
        <v>464.36970153761575</v>
      </c>
      <c r="BK650" s="298">
        <v>471.13098300823839</v>
      </c>
      <c r="BL650" s="298">
        <v>476.42649558537704</v>
      </c>
      <c r="BM650" s="298">
        <v>480.82831562510125</v>
      </c>
      <c r="BN650" s="298">
        <v>484.94958109180237</v>
      </c>
      <c r="BO650" s="298">
        <v>488.60206499736552</v>
      </c>
      <c r="BP650" s="298">
        <v>491.53040764367631</v>
      </c>
      <c r="BQ650" s="298">
        <v>494.55112077441038</v>
      </c>
      <c r="BR650" s="298">
        <v>498.35111350195126</v>
      </c>
      <c r="BT650" s="475"/>
      <c r="BU650" s="475"/>
      <c r="BV650" s="475"/>
      <c r="BW650" s="475"/>
      <c r="BX650" s="475"/>
      <c r="BY650" s="475"/>
      <c r="BZ650" s="475"/>
      <c r="CA650" s="475"/>
      <c r="CB650" s="475"/>
      <c r="CC650" s="475"/>
      <c r="CD650" s="475"/>
      <c r="CE650" s="475"/>
      <c r="CF650" s="475"/>
      <c r="CG650" s="475"/>
      <c r="CH650" s="475"/>
      <c r="CI650" s="475"/>
      <c r="CJ650" s="475"/>
      <c r="CK650" s="475"/>
      <c r="CL650" s="475"/>
      <c r="CM650" s="475"/>
      <c r="CN650" s="475"/>
      <c r="CO650" s="475"/>
      <c r="CP650" s="475"/>
      <c r="CQ650" s="475"/>
      <c r="CR650" s="475"/>
      <c r="CS650" s="475"/>
      <c r="CT650" s="475"/>
      <c r="CU650" s="475"/>
      <c r="CV650" s="475"/>
      <c r="CW650" s="475"/>
      <c r="CX650" s="475"/>
      <c r="CY650" s="475"/>
      <c r="CZ650" s="475"/>
    </row>
    <row r="651" spans="1:104" x14ac:dyDescent="0.25">
      <c r="A651" s="353" t="s">
        <v>281</v>
      </c>
      <c r="B651" s="353" t="s">
        <v>281</v>
      </c>
      <c r="C651" s="441">
        <f t="shared" ref="C651:H651" si="400">C163</f>
        <v>5000</v>
      </c>
      <c r="D651" s="441"/>
      <c r="E651" s="441"/>
      <c r="F651" s="441"/>
      <c r="G651" s="441"/>
      <c r="H651" s="441">
        <f t="shared" si="400"/>
        <v>1</v>
      </c>
      <c r="I651" s="470">
        <f>IFERROR(VLOOKUP(B651,Coincidence!$B$2:$E$242,4,FALSE)*IF($G651="Winter",'General Inputs'!$C$25,'General Inputs'!$C$24),IF($G651="Winter",'General Inputs'!$C$25,'General Inputs'!$C$24))</f>
        <v>0.52140604400000001</v>
      </c>
      <c r="J651" s="466">
        <f>'Nameplate by Substation'!H163</f>
        <v>3.7812649059532693E-3</v>
      </c>
      <c r="K651" s="357">
        <v>0</v>
      </c>
      <c r="L651" s="357">
        <v>0</v>
      </c>
      <c r="M651" s="357">
        <v>0</v>
      </c>
      <c r="N651" s="357">
        <v>0</v>
      </c>
      <c r="O651" s="357">
        <v>0</v>
      </c>
      <c r="P651" s="357">
        <v>0</v>
      </c>
      <c r="Q651" s="357">
        <v>0</v>
      </c>
      <c r="R651" s="357">
        <v>0</v>
      </c>
      <c r="S651" s="357">
        <v>0</v>
      </c>
      <c r="T651" s="357">
        <v>0</v>
      </c>
      <c r="U651" s="357">
        <v>0</v>
      </c>
      <c r="V651" s="357">
        <v>0</v>
      </c>
      <c r="W651" s="357">
        <v>0</v>
      </c>
      <c r="X651" s="357">
        <v>0</v>
      </c>
      <c r="Y651" s="357">
        <v>0</v>
      </c>
      <c r="Z651" s="357">
        <v>0</v>
      </c>
      <c r="AA651" s="357">
        <v>0</v>
      </c>
      <c r="AB651" s="357">
        <v>0</v>
      </c>
      <c r="AC651" s="357">
        <v>0</v>
      </c>
      <c r="AD651" s="357">
        <v>0</v>
      </c>
      <c r="AE651" s="357">
        <v>0</v>
      </c>
      <c r="AF651" s="357">
        <v>0</v>
      </c>
      <c r="AG651" s="357">
        <v>0</v>
      </c>
      <c r="AH651" s="357">
        <v>0</v>
      </c>
      <c r="AI651" s="357">
        <v>0</v>
      </c>
      <c r="AJ651" s="357">
        <v>0</v>
      </c>
      <c r="AK651" s="357">
        <v>0</v>
      </c>
      <c r="AL651" s="357">
        <v>0</v>
      </c>
      <c r="AM651" s="357">
        <v>0</v>
      </c>
      <c r="AP651" s="298">
        <v>0</v>
      </c>
      <c r="AQ651" s="298">
        <v>0</v>
      </c>
      <c r="AR651" s="298">
        <v>0</v>
      </c>
      <c r="AS651" s="298">
        <v>0</v>
      </c>
      <c r="AT651" s="298">
        <v>0</v>
      </c>
      <c r="AU651" s="298">
        <v>0</v>
      </c>
      <c r="AV651" s="298">
        <v>0</v>
      </c>
      <c r="AW651" s="298">
        <v>0</v>
      </c>
      <c r="AX651" s="298">
        <v>0</v>
      </c>
      <c r="AY651" s="298">
        <v>0</v>
      </c>
      <c r="AZ651" s="298">
        <v>0</v>
      </c>
      <c r="BA651" s="298">
        <v>0</v>
      </c>
      <c r="BB651" s="298">
        <v>0</v>
      </c>
      <c r="BC651" s="298">
        <v>0</v>
      </c>
      <c r="BD651" s="298">
        <v>0</v>
      </c>
      <c r="BE651" s="298">
        <v>0</v>
      </c>
      <c r="BF651" s="298">
        <v>0</v>
      </c>
      <c r="BG651" s="298">
        <v>0</v>
      </c>
      <c r="BH651" s="298">
        <v>0</v>
      </c>
      <c r="BI651" s="298">
        <v>0</v>
      </c>
      <c r="BJ651" s="298">
        <v>0</v>
      </c>
      <c r="BK651" s="298">
        <v>0</v>
      </c>
      <c r="BL651" s="298">
        <v>0</v>
      </c>
      <c r="BM651" s="298">
        <v>0</v>
      </c>
      <c r="BN651" s="298">
        <v>0</v>
      </c>
      <c r="BO651" s="298">
        <v>0</v>
      </c>
      <c r="BP651" s="298">
        <v>0</v>
      </c>
      <c r="BQ651" s="298">
        <v>0</v>
      </c>
      <c r="BR651" s="298">
        <v>0</v>
      </c>
      <c r="BT651" s="475"/>
      <c r="BU651" s="475"/>
      <c r="BV651" s="475"/>
      <c r="BW651" s="475"/>
      <c r="BX651" s="475"/>
      <c r="BY651" s="475"/>
      <c r="BZ651" s="475"/>
      <c r="CA651" s="475"/>
      <c r="CB651" s="475"/>
      <c r="CC651" s="475"/>
      <c r="CD651" s="475"/>
      <c r="CE651" s="475"/>
      <c r="CF651" s="475"/>
      <c r="CG651" s="475"/>
      <c r="CH651" s="475"/>
      <c r="CI651" s="475"/>
      <c r="CJ651" s="475"/>
      <c r="CK651" s="475"/>
      <c r="CL651" s="475"/>
      <c r="CM651" s="475"/>
      <c r="CN651" s="475"/>
      <c r="CO651" s="475"/>
      <c r="CP651" s="475"/>
      <c r="CQ651" s="475"/>
      <c r="CR651" s="475"/>
      <c r="CS651" s="475"/>
      <c r="CT651" s="475"/>
      <c r="CU651" s="475"/>
      <c r="CV651" s="475"/>
      <c r="CW651" s="475"/>
      <c r="CX651" s="475"/>
      <c r="CY651" s="475"/>
      <c r="CZ651" s="475"/>
    </row>
    <row r="652" spans="1:104" x14ac:dyDescent="0.25">
      <c r="A652" s="353" t="s">
        <v>259</v>
      </c>
      <c r="B652" s="353" t="s">
        <v>315</v>
      </c>
      <c r="C652" s="441">
        <f t="shared" ref="C652:H652" si="401">C164</f>
        <v>12000</v>
      </c>
      <c r="D652" s="441"/>
      <c r="E652" s="441"/>
      <c r="F652" s="441"/>
      <c r="G652" s="441"/>
      <c r="H652" s="441">
        <f t="shared" si="401"/>
        <v>0</v>
      </c>
      <c r="I652" s="470">
        <f>IFERROR(VLOOKUP(B652,Coincidence!$B$2:$E$242,4,FALSE)*IF($G652="Winter",'General Inputs'!$C$25,'General Inputs'!$C$24),IF($G652="Winter",'General Inputs'!$C$25,'General Inputs'!$C$24))</f>
        <v>0.52140604400000001</v>
      </c>
      <c r="J652" s="466">
        <f>'Nameplate by Substation'!H164</f>
        <v>7.830966978687055E-3</v>
      </c>
      <c r="K652" s="357">
        <v>0</v>
      </c>
      <c r="L652" s="357">
        <v>0</v>
      </c>
      <c r="M652" s="357">
        <v>0</v>
      </c>
      <c r="N652" s="357">
        <v>0</v>
      </c>
      <c r="O652" s="357">
        <v>0</v>
      </c>
      <c r="P652" s="357">
        <v>0</v>
      </c>
      <c r="Q652" s="357">
        <v>0</v>
      </c>
      <c r="R652" s="357">
        <v>0</v>
      </c>
      <c r="S652" s="357">
        <v>0</v>
      </c>
      <c r="T652" s="357">
        <v>0</v>
      </c>
      <c r="U652" s="357">
        <v>0</v>
      </c>
      <c r="V652" s="357">
        <v>0</v>
      </c>
      <c r="W652" s="357">
        <v>0</v>
      </c>
      <c r="X652" s="357">
        <v>0</v>
      </c>
      <c r="Y652" s="357">
        <v>0</v>
      </c>
      <c r="Z652" s="357">
        <v>0</v>
      </c>
      <c r="AA652" s="357">
        <v>0</v>
      </c>
      <c r="AB652" s="357">
        <v>0</v>
      </c>
      <c r="AC652" s="357">
        <v>0</v>
      </c>
      <c r="AD652" s="357">
        <v>0</v>
      </c>
      <c r="AE652" s="357">
        <v>0</v>
      </c>
      <c r="AF652" s="357">
        <v>0</v>
      </c>
      <c r="AG652" s="357">
        <v>0</v>
      </c>
      <c r="AH652" s="357">
        <v>0</v>
      </c>
      <c r="AI652" s="357">
        <v>0</v>
      </c>
      <c r="AJ652" s="357">
        <v>0</v>
      </c>
      <c r="AK652" s="357">
        <v>0</v>
      </c>
      <c r="AL652" s="357">
        <v>0</v>
      </c>
      <c r="AM652" s="357">
        <v>0</v>
      </c>
      <c r="AP652" s="298">
        <v>0</v>
      </c>
      <c r="AQ652" s="298">
        <v>0</v>
      </c>
      <c r="AR652" s="298">
        <v>0</v>
      </c>
      <c r="AS652" s="298">
        <v>0</v>
      </c>
      <c r="AT652" s="298">
        <v>0</v>
      </c>
      <c r="AU652" s="298">
        <v>0</v>
      </c>
      <c r="AV652" s="298">
        <v>0</v>
      </c>
      <c r="AW652" s="298">
        <v>0</v>
      </c>
      <c r="AX652" s="298">
        <v>0</v>
      </c>
      <c r="AY652" s="298">
        <v>0</v>
      </c>
      <c r="AZ652" s="298">
        <v>0</v>
      </c>
      <c r="BA652" s="298">
        <v>0</v>
      </c>
      <c r="BB652" s="298">
        <v>0</v>
      </c>
      <c r="BC652" s="298">
        <v>0</v>
      </c>
      <c r="BD652" s="298">
        <v>0</v>
      </c>
      <c r="BE652" s="298">
        <v>0</v>
      </c>
      <c r="BF652" s="298">
        <v>0</v>
      </c>
      <c r="BG652" s="298">
        <v>0</v>
      </c>
      <c r="BH652" s="298">
        <v>0</v>
      </c>
      <c r="BI652" s="298">
        <v>0</v>
      </c>
      <c r="BJ652" s="298">
        <v>0</v>
      </c>
      <c r="BK652" s="298">
        <v>0</v>
      </c>
      <c r="BL652" s="298">
        <v>0</v>
      </c>
      <c r="BM652" s="298">
        <v>0</v>
      </c>
      <c r="BN652" s="298">
        <v>0</v>
      </c>
      <c r="BO652" s="298">
        <v>0</v>
      </c>
      <c r="BP652" s="298">
        <v>0</v>
      </c>
      <c r="BQ652" s="298">
        <v>0</v>
      </c>
      <c r="BR652" s="298">
        <v>0</v>
      </c>
      <c r="BT652" s="475"/>
      <c r="BU652" s="475"/>
      <c r="BV652" s="475"/>
      <c r="BW652" s="475"/>
      <c r="BX652" s="475"/>
      <c r="BY652" s="475"/>
      <c r="BZ652" s="475"/>
      <c r="CA652" s="475"/>
      <c r="CB652" s="475"/>
      <c r="CC652" s="475"/>
      <c r="CD652" s="475"/>
      <c r="CE652" s="475"/>
      <c r="CF652" s="475"/>
      <c r="CG652" s="475"/>
      <c r="CH652" s="475"/>
      <c r="CI652" s="475"/>
      <c r="CJ652" s="475"/>
      <c r="CK652" s="475"/>
      <c r="CL652" s="475"/>
      <c r="CM652" s="475"/>
      <c r="CN652" s="475"/>
      <c r="CO652" s="475"/>
      <c r="CP652" s="475"/>
      <c r="CQ652" s="475"/>
      <c r="CR652" s="475"/>
      <c r="CS652" s="475"/>
      <c r="CT652" s="475"/>
      <c r="CU652" s="475"/>
      <c r="CV652" s="475"/>
      <c r="CW652" s="475"/>
      <c r="CX652" s="475"/>
      <c r="CY652" s="475"/>
      <c r="CZ652" s="475"/>
    </row>
    <row r="653" spans="1:104" x14ac:dyDescent="0.25">
      <c r="A653" s="353" t="s">
        <v>259</v>
      </c>
      <c r="B653" s="353" t="s">
        <v>454</v>
      </c>
      <c r="C653" s="441">
        <f t="shared" ref="C653:H653" si="402">C165</f>
        <v>12500</v>
      </c>
      <c r="D653" s="441"/>
      <c r="E653" s="441"/>
      <c r="F653" s="441"/>
      <c r="G653" s="441"/>
      <c r="H653" s="441">
        <f t="shared" si="402"/>
        <v>0</v>
      </c>
      <c r="I653" s="470">
        <f>IFERROR(VLOOKUP(B653,Coincidence!$B$2:$E$242,4,FALSE)*IF($G653="Winter",'General Inputs'!$C$25,'General Inputs'!$C$24),IF($G653="Winter",'General Inputs'!$C$25,'General Inputs'!$C$24))</f>
        <v>0.52140604400000001</v>
      </c>
      <c r="J653" s="466">
        <f>'Nameplate by Substation'!H165</f>
        <v>4.8360545468010734E-3</v>
      </c>
      <c r="K653" s="357">
        <v>0</v>
      </c>
      <c r="L653" s="357">
        <v>0</v>
      </c>
      <c r="M653" s="357">
        <v>0</v>
      </c>
      <c r="N653" s="357">
        <v>0</v>
      </c>
      <c r="O653" s="357">
        <v>0</v>
      </c>
      <c r="P653" s="357">
        <v>0</v>
      </c>
      <c r="Q653" s="357">
        <v>0</v>
      </c>
      <c r="R653" s="357">
        <v>0</v>
      </c>
      <c r="S653" s="357">
        <v>0</v>
      </c>
      <c r="T653" s="357">
        <v>0</v>
      </c>
      <c r="U653" s="357">
        <v>0</v>
      </c>
      <c r="V653" s="357">
        <v>0</v>
      </c>
      <c r="W653" s="357">
        <v>0</v>
      </c>
      <c r="X653" s="357">
        <v>0</v>
      </c>
      <c r="Y653" s="357">
        <v>0</v>
      </c>
      <c r="Z653" s="357">
        <v>0</v>
      </c>
      <c r="AA653" s="357">
        <v>0</v>
      </c>
      <c r="AB653" s="357">
        <v>0</v>
      </c>
      <c r="AC653" s="357">
        <v>0</v>
      </c>
      <c r="AD653" s="357">
        <v>0</v>
      </c>
      <c r="AE653" s="357">
        <v>0</v>
      </c>
      <c r="AF653" s="357">
        <v>0</v>
      </c>
      <c r="AG653" s="357">
        <v>0</v>
      </c>
      <c r="AH653" s="357">
        <v>0</v>
      </c>
      <c r="AI653" s="357">
        <v>0</v>
      </c>
      <c r="AJ653" s="357">
        <v>0</v>
      </c>
      <c r="AK653" s="357">
        <v>0</v>
      </c>
      <c r="AL653" s="357">
        <v>0</v>
      </c>
      <c r="AM653" s="357">
        <v>0</v>
      </c>
      <c r="AP653" s="298">
        <v>0</v>
      </c>
      <c r="AQ653" s="298">
        <v>0</v>
      </c>
      <c r="AR653" s="298">
        <v>0</v>
      </c>
      <c r="AS653" s="298">
        <v>0</v>
      </c>
      <c r="AT653" s="298">
        <v>0</v>
      </c>
      <c r="AU653" s="298">
        <v>0</v>
      </c>
      <c r="AV653" s="298">
        <v>0</v>
      </c>
      <c r="AW653" s="298">
        <v>0</v>
      </c>
      <c r="AX653" s="298">
        <v>0</v>
      </c>
      <c r="AY653" s="298">
        <v>0</v>
      </c>
      <c r="AZ653" s="298">
        <v>0</v>
      </c>
      <c r="BA653" s="298">
        <v>0</v>
      </c>
      <c r="BB653" s="298">
        <v>0</v>
      </c>
      <c r="BC653" s="298">
        <v>0</v>
      </c>
      <c r="BD653" s="298">
        <v>0</v>
      </c>
      <c r="BE653" s="298">
        <v>0</v>
      </c>
      <c r="BF653" s="298">
        <v>0</v>
      </c>
      <c r="BG653" s="298">
        <v>0</v>
      </c>
      <c r="BH653" s="298">
        <v>0</v>
      </c>
      <c r="BI653" s="298">
        <v>0</v>
      </c>
      <c r="BJ653" s="298">
        <v>0</v>
      </c>
      <c r="BK653" s="298">
        <v>0</v>
      </c>
      <c r="BL653" s="298">
        <v>0</v>
      </c>
      <c r="BM653" s="298">
        <v>0</v>
      </c>
      <c r="BN653" s="298">
        <v>0</v>
      </c>
      <c r="BO653" s="298">
        <v>0</v>
      </c>
      <c r="BP653" s="298">
        <v>0</v>
      </c>
      <c r="BQ653" s="298">
        <v>0</v>
      </c>
      <c r="BR653" s="298">
        <v>0</v>
      </c>
      <c r="BT653" s="475"/>
      <c r="BU653" s="475"/>
      <c r="BV653" s="475"/>
      <c r="BW653" s="475"/>
      <c r="BX653" s="475"/>
      <c r="BY653" s="475"/>
      <c r="BZ653" s="475"/>
      <c r="CA653" s="475"/>
      <c r="CB653" s="475"/>
      <c r="CC653" s="475"/>
      <c r="CD653" s="475"/>
      <c r="CE653" s="475"/>
      <c r="CF653" s="475"/>
      <c r="CG653" s="475"/>
      <c r="CH653" s="475"/>
      <c r="CI653" s="475"/>
      <c r="CJ653" s="475"/>
      <c r="CK653" s="475"/>
      <c r="CL653" s="475"/>
      <c r="CM653" s="475"/>
      <c r="CN653" s="475"/>
      <c r="CO653" s="475"/>
      <c r="CP653" s="475"/>
      <c r="CQ653" s="475"/>
      <c r="CR653" s="475"/>
      <c r="CS653" s="475"/>
      <c r="CT653" s="475"/>
      <c r="CU653" s="475"/>
      <c r="CV653" s="475"/>
      <c r="CW653" s="475"/>
      <c r="CX653" s="475"/>
      <c r="CY653" s="475"/>
      <c r="CZ653" s="475"/>
    </row>
    <row r="654" spans="1:104" x14ac:dyDescent="0.25">
      <c r="A654" s="353" t="s">
        <v>536</v>
      </c>
      <c r="B654" s="353" t="s">
        <v>536</v>
      </c>
      <c r="C654" s="441">
        <f t="shared" ref="C654:H654" si="403">C166</f>
        <v>2498.4</v>
      </c>
      <c r="D654" s="441"/>
      <c r="E654" s="441"/>
      <c r="F654" s="441"/>
      <c r="G654" s="441"/>
      <c r="H654" s="441">
        <f t="shared" si="403"/>
        <v>0</v>
      </c>
      <c r="I654" s="470">
        <f>IFERROR(VLOOKUP(B654,Coincidence!$B$2:$E$242,4,FALSE)*IF($G654="Winter",'General Inputs'!$C$25,'General Inputs'!$C$24),IF($G654="Winter",'General Inputs'!$C$25,'General Inputs'!$C$24))</f>
        <v>0.52140604400000001</v>
      </c>
      <c r="J654" s="466">
        <f>'Nameplate by Substation'!H166</f>
        <v>3.9860476422831729E-4</v>
      </c>
      <c r="K654" s="357">
        <v>2.5250163048133794</v>
      </c>
      <c r="L654" s="357">
        <v>3.5449657670233763</v>
      </c>
      <c r="M654" s="357">
        <v>4.7938900916894243</v>
      </c>
      <c r="N654" s="357">
        <v>6.261520038772221</v>
      </c>
      <c r="O654" s="357">
        <v>7.9131771248703089</v>
      </c>
      <c r="P654" s="357">
        <v>9.801104324029609</v>
      </c>
      <c r="Q654" s="357">
        <v>11.93526668362197</v>
      </c>
      <c r="R654" s="357">
        <v>14.406898207383632</v>
      </c>
      <c r="S654" s="357">
        <v>17.361553006371338</v>
      </c>
      <c r="T654" s="357">
        <v>20.643633532027895</v>
      </c>
      <c r="U654" s="357">
        <v>24.293916106739164</v>
      </c>
      <c r="V654" s="357">
        <v>27.871013528252448</v>
      </c>
      <c r="W654" s="357">
        <v>30.848356167147188</v>
      </c>
      <c r="X654" s="357">
        <v>33.533524337057358</v>
      </c>
      <c r="Y654" s="357">
        <v>36.114732447904522</v>
      </c>
      <c r="Z654" s="357">
        <v>38.419048752827557</v>
      </c>
      <c r="AA654" s="357">
        <v>40.323268902507657</v>
      </c>
      <c r="AB654" s="357">
        <v>41.869558698541304</v>
      </c>
      <c r="AC654" s="357">
        <v>43.006218489674161</v>
      </c>
      <c r="AD654" s="357">
        <v>43.891671492198689</v>
      </c>
      <c r="AE654" s="357">
        <v>44.678332919775137</v>
      </c>
      <c r="AF654" s="357">
        <v>45.32885508672215</v>
      </c>
      <c r="AG654" s="357">
        <v>45.838351449466842</v>
      </c>
      <c r="AH654" s="357">
        <v>46.261863105237104</v>
      </c>
      <c r="AI654" s="357">
        <v>46.658381805665563</v>
      </c>
      <c r="AJ654" s="357">
        <v>47.009797695583714</v>
      </c>
      <c r="AK654" s="357">
        <v>47.291541890396246</v>
      </c>
      <c r="AL654" s="357">
        <v>47.582173312866736</v>
      </c>
      <c r="AM654" s="357">
        <v>47.947781447100361</v>
      </c>
      <c r="AP654" s="298">
        <v>2.5250163048133794</v>
      </c>
      <c r="AQ654" s="298">
        <v>3.5449657670233763</v>
      </c>
      <c r="AR654" s="298">
        <v>4.7938900916894243</v>
      </c>
      <c r="AS654" s="298">
        <v>6.261520038772221</v>
      </c>
      <c r="AT654" s="298">
        <v>7.9131771248703089</v>
      </c>
      <c r="AU654" s="298">
        <v>9.801104324029609</v>
      </c>
      <c r="AV654" s="298">
        <v>11.93526668362197</v>
      </c>
      <c r="AW654" s="298">
        <v>14.406898207383632</v>
      </c>
      <c r="AX654" s="298">
        <v>17.361553006371338</v>
      </c>
      <c r="AY654" s="298">
        <v>20.643633532027895</v>
      </c>
      <c r="AZ654" s="298">
        <v>24.293916106739164</v>
      </c>
      <c r="BA654" s="298">
        <v>27.871013528252448</v>
      </c>
      <c r="BB654" s="298">
        <v>30.848356167147188</v>
      </c>
      <c r="BC654" s="298">
        <v>33.533524337057358</v>
      </c>
      <c r="BD654" s="298">
        <v>36.114732447904522</v>
      </c>
      <c r="BE654" s="298">
        <v>38.419048752827557</v>
      </c>
      <c r="BF654" s="298">
        <v>40.323268902507657</v>
      </c>
      <c r="BG654" s="298">
        <v>41.869558698541304</v>
      </c>
      <c r="BH654" s="298">
        <v>43.006218489674161</v>
      </c>
      <c r="BI654" s="298">
        <v>43.891671492198689</v>
      </c>
      <c r="BJ654" s="298">
        <v>44.678332919775137</v>
      </c>
      <c r="BK654" s="298">
        <v>45.32885508672215</v>
      </c>
      <c r="BL654" s="298">
        <v>45.838351449466842</v>
      </c>
      <c r="BM654" s="298">
        <v>46.261863105237104</v>
      </c>
      <c r="BN654" s="298">
        <v>46.658381805665563</v>
      </c>
      <c r="BO654" s="298">
        <v>47.009797695583714</v>
      </c>
      <c r="BP654" s="298">
        <v>47.291541890396246</v>
      </c>
      <c r="BQ654" s="298">
        <v>47.582173312866736</v>
      </c>
      <c r="BR654" s="298">
        <v>47.947781447100361</v>
      </c>
      <c r="BT654" s="475"/>
      <c r="BU654" s="475"/>
      <c r="BV654" s="475"/>
      <c r="BW654" s="475"/>
      <c r="BX654" s="475"/>
      <c r="BY654" s="475"/>
      <c r="BZ654" s="475"/>
      <c r="CA654" s="475"/>
      <c r="CB654" s="475"/>
      <c r="CC654" s="475"/>
      <c r="CD654" s="475"/>
      <c r="CE654" s="475"/>
      <c r="CF654" s="475"/>
      <c r="CG654" s="475"/>
      <c r="CH654" s="475"/>
      <c r="CI654" s="475"/>
      <c r="CJ654" s="475"/>
      <c r="CK654" s="475"/>
      <c r="CL654" s="475"/>
      <c r="CM654" s="475"/>
      <c r="CN654" s="475"/>
      <c r="CO654" s="475"/>
      <c r="CP654" s="475"/>
      <c r="CQ654" s="475"/>
      <c r="CR654" s="475"/>
      <c r="CS654" s="475"/>
      <c r="CT654" s="475"/>
      <c r="CU654" s="475"/>
      <c r="CV654" s="475"/>
      <c r="CW654" s="475"/>
      <c r="CX654" s="475"/>
      <c r="CY654" s="475"/>
      <c r="CZ654" s="475"/>
    </row>
    <row r="655" spans="1:104" x14ac:dyDescent="0.25">
      <c r="A655" s="353" t="s">
        <v>399</v>
      </c>
      <c r="B655" s="353" t="s">
        <v>399</v>
      </c>
      <c r="C655" s="441">
        <f t="shared" ref="C655:H655" si="404">C167</f>
        <v>20000</v>
      </c>
      <c r="D655" s="441"/>
      <c r="E655" s="441"/>
      <c r="F655" s="441"/>
      <c r="G655" s="441"/>
      <c r="H655" s="441">
        <f t="shared" si="404"/>
        <v>0</v>
      </c>
      <c r="I655" s="470">
        <f>IFERROR(VLOOKUP(B655,Coincidence!$B$2:$E$242,4,FALSE)*IF($G655="Winter",'General Inputs'!$C$25,'General Inputs'!$C$24),IF($G655="Winter",'General Inputs'!$C$25,'General Inputs'!$C$24))</f>
        <v>0.52140604400000001</v>
      </c>
      <c r="J655" s="466">
        <f>'Nameplate by Substation'!H167</f>
        <v>9.8056162291956864E-3</v>
      </c>
      <c r="K655" s="357">
        <v>0</v>
      </c>
      <c r="L655" s="357">
        <v>0</v>
      </c>
      <c r="M655" s="357">
        <v>0</v>
      </c>
      <c r="N655" s="357">
        <v>0</v>
      </c>
      <c r="O655" s="357">
        <v>0</v>
      </c>
      <c r="P655" s="357">
        <v>0</v>
      </c>
      <c r="Q655" s="357">
        <v>0</v>
      </c>
      <c r="R655" s="357">
        <v>0</v>
      </c>
      <c r="S655" s="357">
        <v>0</v>
      </c>
      <c r="T655" s="357">
        <v>0</v>
      </c>
      <c r="U655" s="357">
        <v>0</v>
      </c>
      <c r="V655" s="357">
        <v>0</v>
      </c>
      <c r="W655" s="357">
        <v>0</v>
      </c>
      <c r="X655" s="357">
        <v>0</v>
      </c>
      <c r="Y655" s="357">
        <v>0</v>
      </c>
      <c r="Z655" s="357">
        <v>0</v>
      </c>
      <c r="AA655" s="357">
        <v>0</v>
      </c>
      <c r="AB655" s="357">
        <v>0</v>
      </c>
      <c r="AC655" s="357">
        <v>0</v>
      </c>
      <c r="AD655" s="357">
        <v>0</v>
      </c>
      <c r="AE655" s="357">
        <v>0</v>
      </c>
      <c r="AF655" s="357">
        <v>0</v>
      </c>
      <c r="AG655" s="357">
        <v>0</v>
      </c>
      <c r="AH655" s="357">
        <v>0</v>
      </c>
      <c r="AI655" s="357">
        <v>0</v>
      </c>
      <c r="AJ655" s="357">
        <v>0</v>
      </c>
      <c r="AK655" s="357">
        <v>0</v>
      </c>
      <c r="AL655" s="357">
        <v>0</v>
      </c>
      <c r="AM655" s="357">
        <v>0</v>
      </c>
      <c r="AP655" s="298">
        <v>0</v>
      </c>
      <c r="AQ655" s="298">
        <v>0</v>
      </c>
      <c r="AR655" s="298">
        <v>0</v>
      </c>
      <c r="AS655" s="298">
        <v>0</v>
      </c>
      <c r="AT655" s="298">
        <v>0</v>
      </c>
      <c r="AU655" s="298">
        <v>0</v>
      </c>
      <c r="AV655" s="298">
        <v>0</v>
      </c>
      <c r="AW655" s="298">
        <v>0</v>
      </c>
      <c r="AX655" s="298">
        <v>0</v>
      </c>
      <c r="AY655" s="298">
        <v>0</v>
      </c>
      <c r="AZ655" s="298">
        <v>0</v>
      </c>
      <c r="BA655" s="298">
        <v>0</v>
      </c>
      <c r="BB655" s="298">
        <v>0</v>
      </c>
      <c r="BC655" s="298">
        <v>0</v>
      </c>
      <c r="BD655" s="298">
        <v>0</v>
      </c>
      <c r="BE655" s="298">
        <v>0</v>
      </c>
      <c r="BF655" s="298">
        <v>0</v>
      </c>
      <c r="BG655" s="298">
        <v>0</v>
      </c>
      <c r="BH655" s="298">
        <v>0</v>
      </c>
      <c r="BI655" s="298">
        <v>0</v>
      </c>
      <c r="BJ655" s="298">
        <v>0</v>
      </c>
      <c r="BK655" s="298">
        <v>0</v>
      </c>
      <c r="BL655" s="298">
        <v>0</v>
      </c>
      <c r="BM655" s="298">
        <v>0</v>
      </c>
      <c r="BN655" s="298">
        <v>0</v>
      </c>
      <c r="BO655" s="298">
        <v>0</v>
      </c>
      <c r="BP655" s="298">
        <v>0</v>
      </c>
      <c r="BQ655" s="298">
        <v>0</v>
      </c>
      <c r="BR655" s="298">
        <v>0</v>
      </c>
      <c r="BT655" s="475"/>
      <c r="BU655" s="475"/>
      <c r="BV655" s="475"/>
      <c r="BW655" s="475"/>
      <c r="BX655" s="475"/>
      <c r="BY655" s="475"/>
      <c r="BZ655" s="475"/>
      <c r="CA655" s="475"/>
      <c r="CB655" s="475"/>
      <c r="CC655" s="475"/>
      <c r="CD655" s="475"/>
      <c r="CE655" s="475"/>
      <c r="CF655" s="475"/>
      <c r="CG655" s="475"/>
      <c r="CH655" s="475"/>
      <c r="CI655" s="475"/>
      <c r="CJ655" s="475"/>
      <c r="CK655" s="475"/>
      <c r="CL655" s="475"/>
      <c r="CM655" s="475"/>
      <c r="CN655" s="475"/>
      <c r="CO655" s="475"/>
      <c r="CP655" s="475"/>
      <c r="CQ655" s="475"/>
      <c r="CR655" s="475"/>
      <c r="CS655" s="475"/>
      <c r="CT655" s="475"/>
      <c r="CU655" s="475"/>
      <c r="CV655" s="475"/>
      <c r="CW655" s="475"/>
      <c r="CX655" s="475"/>
      <c r="CY655" s="475"/>
      <c r="CZ655" s="475"/>
    </row>
    <row r="656" spans="1:104" x14ac:dyDescent="0.25">
      <c r="A656" s="353" t="s">
        <v>551</v>
      </c>
      <c r="B656" s="353" t="s">
        <v>551</v>
      </c>
      <c r="C656" s="441">
        <f t="shared" ref="C656:H656" si="405">C168</f>
        <v>2500</v>
      </c>
      <c r="D656" s="441"/>
      <c r="E656" s="441"/>
      <c r="F656" s="441"/>
      <c r="G656" s="441"/>
      <c r="H656" s="441">
        <f t="shared" si="405"/>
        <v>0</v>
      </c>
      <c r="I656" s="470">
        <f>IFERROR(VLOOKUP(B656,Coincidence!$B$2:$E$242,4,FALSE)*IF($G656="Winter",'General Inputs'!$C$25,'General Inputs'!$C$24),IF($G656="Winter",'General Inputs'!$C$25,'General Inputs'!$C$24))</f>
        <v>0.52140604400000001</v>
      </c>
      <c r="J656" s="466">
        <f>'Nameplate by Substation'!H168</f>
        <v>2.5206602730858878E-4</v>
      </c>
      <c r="K656" s="357">
        <v>0</v>
      </c>
      <c r="L656" s="357">
        <v>0</v>
      </c>
      <c r="M656" s="357">
        <v>0</v>
      </c>
      <c r="N656" s="357">
        <v>0</v>
      </c>
      <c r="O656" s="357">
        <v>0</v>
      </c>
      <c r="P656" s="357">
        <v>0</v>
      </c>
      <c r="Q656" s="357">
        <v>0</v>
      </c>
      <c r="R656" s="357">
        <v>0</v>
      </c>
      <c r="S656" s="357">
        <v>0</v>
      </c>
      <c r="T656" s="357">
        <v>0</v>
      </c>
      <c r="U656" s="357">
        <v>0</v>
      </c>
      <c r="V656" s="357">
        <v>0</v>
      </c>
      <c r="W656" s="357">
        <v>0</v>
      </c>
      <c r="X656" s="357">
        <v>0</v>
      </c>
      <c r="Y656" s="357">
        <v>0</v>
      </c>
      <c r="Z656" s="357">
        <v>0</v>
      </c>
      <c r="AA656" s="357">
        <v>0</v>
      </c>
      <c r="AB656" s="357">
        <v>0</v>
      </c>
      <c r="AC656" s="357">
        <v>0</v>
      </c>
      <c r="AD656" s="357">
        <v>0</v>
      </c>
      <c r="AE656" s="357">
        <v>0</v>
      </c>
      <c r="AF656" s="357">
        <v>0</v>
      </c>
      <c r="AG656" s="357">
        <v>0</v>
      </c>
      <c r="AH656" s="357">
        <v>0</v>
      </c>
      <c r="AI656" s="357">
        <v>0</v>
      </c>
      <c r="AJ656" s="357">
        <v>0</v>
      </c>
      <c r="AK656" s="357">
        <v>0</v>
      </c>
      <c r="AL656" s="357">
        <v>0</v>
      </c>
      <c r="AM656" s="357">
        <v>0</v>
      </c>
      <c r="AP656" s="298">
        <v>0</v>
      </c>
      <c r="AQ656" s="298">
        <v>0</v>
      </c>
      <c r="AR656" s="298">
        <v>0</v>
      </c>
      <c r="AS656" s="298">
        <v>0</v>
      </c>
      <c r="AT656" s="298">
        <v>0</v>
      </c>
      <c r="AU656" s="298">
        <v>0</v>
      </c>
      <c r="AV656" s="298">
        <v>0</v>
      </c>
      <c r="AW656" s="298">
        <v>0</v>
      </c>
      <c r="AX656" s="298">
        <v>0</v>
      </c>
      <c r="AY656" s="298">
        <v>0</v>
      </c>
      <c r="AZ656" s="298">
        <v>0</v>
      </c>
      <c r="BA656" s="298">
        <v>0</v>
      </c>
      <c r="BB656" s="298">
        <v>0</v>
      </c>
      <c r="BC656" s="298">
        <v>0</v>
      </c>
      <c r="BD656" s="298">
        <v>0</v>
      </c>
      <c r="BE656" s="298">
        <v>0</v>
      </c>
      <c r="BF656" s="298">
        <v>0</v>
      </c>
      <c r="BG656" s="298">
        <v>0</v>
      </c>
      <c r="BH656" s="298">
        <v>0</v>
      </c>
      <c r="BI656" s="298">
        <v>0</v>
      </c>
      <c r="BJ656" s="298">
        <v>0</v>
      </c>
      <c r="BK656" s="298">
        <v>0</v>
      </c>
      <c r="BL656" s="298">
        <v>0</v>
      </c>
      <c r="BM656" s="298">
        <v>0</v>
      </c>
      <c r="BN656" s="298">
        <v>0</v>
      </c>
      <c r="BO656" s="298">
        <v>0</v>
      </c>
      <c r="BP656" s="298">
        <v>0</v>
      </c>
      <c r="BQ656" s="298">
        <v>0</v>
      </c>
      <c r="BR656" s="298">
        <v>0</v>
      </c>
      <c r="BT656" s="475"/>
      <c r="BU656" s="475"/>
      <c r="BV656" s="475"/>
      <c r="BW656" s="475"/>
      <c r="BX656" s="475"/>
      <c r="BY656" s="475"/>
      <c r="BZ656" s="475"/>
      <c r="CA656" s="475"/>
      <c r="CB656" s="475"/>
      <c r="CC656" s="475"/>
      <c r="CD656" s="475"/>
      <c r="CE656" s="475"/>
      <c r="CF656" s="475"/>
      <c r="CG656" s="475"/>
      <c r="CH656" s="475"/>
      <c r="CI656" s="475"/>
      <c r="CJ656" s="475"/>
      <c r="CK656" s="475"/>
      <c r="CL656" s="475"/>
      <c r="CM656" s="475"/>
      <c r="CN656" s="475"/>
      <c r="CO656" s="475"/>
      <c r="CP656" s="475"/>
      <c r="CQ656" s="475"/>
      <c r="CR656" s="475"/>
      <c r="CS656" s="475"/>
      <c r="CT656" s="475"/>
      <c r="CU656" s="475"/>
      <c r="CV656" s="475"/>
      <c r="CW656" s="475"/>
      <c r="CX656" s="475"/>
      <c r="CY656" s="475"/>
      <c r="CZ656" s="475"/>
    </row>
    <row r="657" spans="1:104" x14ac:dyDescent="0.25">
      <c r="A657" s="353" t="s">
        <v>327</v>
      </c>
      <c r="B657" s="353" t="s">
        <v>327</v>
      </c>
      <c r="C657" s="441">
        <f t="shared" ref="C657:H657" si="406">C169</f>
        <v>6240</v>
      </c>
      <c r="D657" s="441"/>
      <c r="E657" s="441"/>
      <c r="F657" s="441"/>
      <c r="G657" s="441"/>
      <c r="H657" s="441">
        <f t="shared" si="406"/>
        <v>0</v>
      </c>
      <c r="I657" s="470">
        <f>IFERROR(VLOOKUP(B657,Coincidence!$B$2:$E$242,4,FALSE)*IF($G657="Winter",'General Inputs'!$C$25,'General Inputs'!$C$24),IF($G657="Winter",'General Inputs'!$C$25,'General Inputs'!$C$24))</f>
        <v>0.52140604400000001</v>
      </c>
      <c r="J657" s="466">
        <f>'Nameplate by Substation'!H169</f>
        <v>8.9241698181726746E-3</v>
      </c>
      <c r="K657" s="357">
        <v>56.531372226405104</v>
      </c>
      <c r="L657" s="357">
        <v>79.366528811493595</v>
      </c>
      <c r="M657" s="357">
        <v>107.3280931569271</v>
      </c>
      <c r="N657" s="357">
        <v>140.18615220034732</v>
      </c>
      <c r="O657" s="357">
        <v>177.16430610240366</v>
      </c>
      <c r="P657" s="357">
        <v>219.43219761208513</v>
      </c>
      <c r="Q657" s="357">
        <v>267.21292936883145</v>
      </c>
      <c r="R657" s="357">
        <v>322.54909547989121</v>
      </c>
      <c r="S657" s="357">
        <v>388.69943673657991</v>
      </c>
      <c r="T657" s="357">
        <v>462.18035466936101</v>
      </c>
      <c r="U657" s="357">
        <v>543.90477069360315</v>
      </c>
      <c r="V657" s="357">
        <v>623.99067962028903</v>
      </c>
      <c r="W657" s="357">
        <v>690.64896798225107</v>
      </c>
      <c r="X657" s="357">
        <v>750.76590307463903</v>
      </c>
      <c r="Y657" s="357">
        <v>808.55532654487729</v>
      </c>
      <c r="Z657" s="357">
        <v>860.14555291793283</v>
      </c>
      <c r="AA657" s="357">
        <v>902.77821943869128</v>
      </c>
      <c r="AB657" s="357">
        <v>937.39735590241821</v>
      </c>
      <c r="AC657" s="357">
        <v>962.84548375205929</v>
      </c>
      <c r="AD657" s="357">
        <v>982.66946396924948</v>
      </c>
      <c r="AE657" s="357">
        <v>1000.2816472623653</v>
      </c>
      <c r="AF657" s="357">
        <v>1014.845874309575</v>
      </c>
      <c r="AG657" s="357">
        <v>1026.2527426436188</v>
      </c>
      <c r="AH657" s="357">
        <v>1035.7345408438644</v>
      </c>
      <c r="AI657" s="357">
        <v>1044.612006785736</v>
      </c>
      <c r="AJ657" s="357">
        <v>1052.4796876562975</v>
      </c>
      <c r="AK657" s="357">
        <v>1058.7875225479829</v>
      </c>
      <c r="AL657" s="357">
        <v>1065.2943292933685</v>
      </c>
      <c r="AM657" s="357">
        <v>1073.4797534769525</v>
      </c>
      <c r="AP657" s="298">
        <v>56.531372226405104</v>
      </c>
      <c r="AQ657" s="298">
        <v>79.366528811493595</v>
      </c>
      <c r="AR657" s="298">
        <v>107.3280931569271</v>
      </c>
      <c r="AS657" s="298">
        <v>140.18615220034732</v>
      </c>
      <c r="AT657" s="298">
        <v>177.16430610240366</v>
      </c>
      <c r="AU657" s="298">
        <v>219.43219761208513</v>
      </c>
      <c r="AV657" s="298">
        <v>267.21292936883145</v>
      </c>
      <c r="AW657" s="298">
        <v>322.54909547989121</v>
      </c>
      <c r="AX657" s="298">
        <v>388.69943673657991</v>
      </c>
      <c r="AY657" s="298">
        <v>462.18035466936101</v>
      </c>
      <c r="AZ657" s="298">
        <v>543.90477069360315</v>
      </c>
      <c r="BA657" s="298">
        <v>623.99067962028903</v>
      </c>
      <c r="BB657" s="298">
        <v>690.64896798225107</v>
      </c>
      <c r="BC657" s="298">
        <v>750.76590307463903</v>
      </c>
      <c r="BD657" s="298">
        <v>808.55532654487729</v>
      </c>
      <c r="BE657" s="298">
        <v>860.14555291793283</v>
      </c>
      <c r="BF657" s="298">
        <v>902.77821943869128</v>
      </c>
      <c r="BG657" s="298">
        <v>937.39735590241821</v>
      </c>
      <c r="BH657" s="298">
        <v>962.84548375205929</v>
      </c>
      <c r="BI657" s="298">
        <v>982.66946396924948</v>
      </c>
      <c r="BJ657" s="298">
        <v>1000.2816472623653</v>
      </c>
      <c r="BK657" s="298">
        <v>1014.845874309575</v>
      </c>
      <c r="BL657" s="298">
        <v>1026.2527426436188</v>
      </c>
      <c r="BM657" s="298">
        <v>1035.7345408438644</v>
      </c>
      <c r="BN657" s="298">
        <v>1044.612006785736</v>
      </c>
      <c r="BO657" s="298">
        <v>1052.4796876562975</v>
      </c>
      <c r="BP657" s="298">
        <v>1058.7875225479829</v>
      </c>
      <c r="BQ657" s="298">
        <v>1065.2943292933685</v>
      </c>
      <c r="BR657" s="298">
        <v>1073.4797534769525</v>
      </c>
      <c r="BT657" s="475"/>
      <c r="BU657" s="475"/>
      <c r="BV657" s="475"/>
      <c r="BW657" s="475"/>
      <c r="BX657" s="475"/>
      <c r="BY657" s="475"/>
      <c r="BZ657" s="475"/>
      <c r="CA657" s="475"/>
      <c r="CB657" s="475"/>
      <c r="CC657" s="475"/>
      <c r="CD657" s="475"/>
      <c r="CE657" s="475"/>
      <c r="CF657" s="475"/>
      <c r="CG657" s="475"/>
      <c r="CH657" s="475"/>
      <c r="CI657" s="475"/>
      <c r="CJ657" s="475"/>
      <c r="CK657" s="475"/>
      <c r="CL657" s="475"/>
      <c r="CM657" s="475"/>
      <c r="CN657" s="475"/>
      <c r="CO657" s="475"/>
      <c r="CP657" s="475"/>
      <c r="CQ657" s="475"/>
      <c r="CR657" s="475"/>
      <c r="CS657" s="475"/>
      <c r="CT657" s="475"/>
      <c r="CU657" s="475"/>
      <c r="CV657" s="475"/>
      <c r="CW657" s="475"/>
      <c r="CX657" s="475"/>
      <c r="CY657" s="475"/>
      <c r="CZ657" s="475"/>
    </row>
    <row r="658" spans="1:104" x14ac:dyDescent="0.25">
      <c r="A658" s="353" t="s">
        <v>298</v>
      </c>
      <c r="B658" s="353" t="s">
        <v>299</v>
      </c>
      <c r="C658" s="441">
        <f t="shared" ref="C658:H658" si="407">C170</f>
        <v>2500</v>
      </c>
      <c r="D658" s="441"/>
      <c r="E658" s="441"/>
      <c r="F658" s="441"/>
      <c r="G658" s="441"/>
      <c r="H658" s="441">
        <f t="shared" si="407"/>
        <v>0</v>
      </c>
      <c r="I658" s="470">
        <f>IFERROR(VLOOKUP(B658,Coincidence!$B$2:$E$242,4,FALSE)*IF($G658="Winter",'General Inputs'!$C$25,'General Inputs'!$C$24),IF($G658="Winter",'General Inputs'!$C$25,'General Inputs'!$C$24))</f>
        <v>0.52140604400000001</v>
      </c>
      <c r="J658" s="466">
        <f>'Nameplate by Substation'!H170</f>
        <v>6.7220511306546491E-3</v>
      </c>
      <c r="K658" s="357">
        <v>0</v>
      </c>
      <c r="L658" s="357">
        <v>0</v>
      </c>
      <c r="M658" s="357">
        <v>0</v>
      </c>
      <c r="N658" s="357">
        <v>0</v>
      </c>
      <c r="O658" s="357">
        <v>0</v>
      </c>
      <c r="P658" s="357">
        <v>0</v>
      </c>
      <c r="Q658" s="357">
        <v>0</v>
      </c>
      <c r="R658" s="357">
        <v>0</v>
      </c>
      <c r="S658" s="357">
        <v>0</v>
      </c>
      <c r="T658" s="357">
        <v>0</v>
      </c>
      <c r="U658" s="357">
        <v>0</v>
      </c>
      <c r="V658" s="357">
        <v>0</v>
      </c>
      <c r="W658" s="357">
        <v>0</v>
      </c>
      <c r="X658" s="357">
        <v>0</v>
      </c>
      <c r="Y658" s="357">
        <v>0</v>
      </c>
      <c r="Z658" s="357">
        <v>0</v>
      </c>
      <c r="AA658" s="357">
        <v>0</v>
      </c>
      <c r="AB658" s="357">
        <v>0</v>
      </c>
      <c r="AC658" s="357">
        <v>0</v>
      </c>
      <c r="AD658" s="357">
        <v>0</v>
      </c>
      <c r="AE658" s="357">
        <v>0</v>
      </c>
      <c r="AF658" s="357">
        <v>0</v>
      </c>
      <c r="AG658" s="357">
        <v>0</v>
      </c>
      <c r="AH658" s="357">
        <v>0</v>
      </c>
      <c r="AI658" s="357">
        <v>0</v>
      </c>
      <c r="AJ658" s="357">
        <v>0</v>
      </c>
      <c r="AK658" s="357">
        <v>0</v>
      </c>
      <c r="AL658" s="357">
        <v>0</v>
      </c>
      <c r="AM658" s="357">
        <v>0</v>
      </c>
      <c r="AP658" s="298">
        <v>0</v>
      </c>
      <c r="AQ658" s="298">
        <v>0</v>
      </c>
      <c r="AR658" s="298">
        <v>0</v>
      </c>
      <c r="AS658" s="298">
        <v>0</v>
      </c>
      <c r="AT658" s="298">
        <v>0</v>
      </c>
      <c r="AU658" s="298">
        <v>0</v>
      </c>
      <c r="AV658" s="298">
        <v>0</v>
      </c>
      <c r="AW658" s="298">
        <v>0</v>
      </c>
      <c r="AX658" s="298">
        <v>0</v>
      </c>
      <c r="AY658" s="298">
        <v>0</v>
      </c>
      <c r="AZ658" s="298">
        <v>0</v>
      </c>
      <c r="BA658" s="298">
        <v>0</v>
      </c>
      <c r="BB658" s="298">
        <v>0</v>
      </c>
      <c r="BC658" s="298">
        <v>0</v>
      </c>
      <c r="BD658" s="298">
        <v>0</v>
      </c>
      <c r="BE658" s="298">
        <v>0</v>
      </c>
      <c r="BF658" s="298">
        <v>0</v>
      </c>
      <c r="BG658" s="298">
        <v>0</v>
      </c>
      <c r="BH658" s="298">
        <v>0</v>
      </c>
      <c r="BI658" s="298">
        <v>0</v>
      </c>
      <c r="BJ658" s="298">
        <v>0</v>
      </c>
      <c r="BK658" s="298">
        <v>0</v>
      </c>
      <c r="BL658" s="298">
        <v>0</v>
      </c>
      <c r="BM658" s="298">
        <v>0</v>
      </c>
      <c r="BN658" s="298">
        <v>0</v>
      </c>
      <c r="BO658" s="298">
        <v>0</v>
      </c>
      <c r="BP658" s="298">
        <v>0</v>
      </c>
      <c r="BQ658" s="298">
        <v>0</v>
      </c>
      <c r="BR658" s="298">
        <v>0</v>
      </c>
      <c r="BT658" s="475"/>
      <c r="BU658" s="475"/>
      <c r="BV658" s="475"/>
      <c r="BW658" s="475"/>
      <c r="BX658" s="475"/>
      <c r="BY658" s="475"/>
      <c r="BZ658" s="475"/>
      <c r="CA658" s="475"/>
      <c r="CB658" s="475"/>
      <c r="CC658" s="475"/>
      <c r="CD658" s="475"/>
      <c r="CE658" s="475"/>
      <c r="CF658" s="475"/>
      <c r="CG658" s="475"/>
      <c r="CH658" s="475"/>
      <c r="CI658" s="475"/>
      <c r="CJ658" s="475"/>
      <c r="CK658" s="475"/>
      <c r="CL658" s="475"/>
      <c r="CM658" s="475"/>
      <c r="CN658" s="475"/>
      <c r="CO658" s="475"/>
      <c r="CP658" s="475"/>
      <c r="CQ658" s="475"/>
      <c r="CR658" s="475"/>
      <c r="CS658" s="475"/>
      <c r="CT658" s="475"/>
      <c r="CU658" s="475"/>
      <c r="CV658" s="475"/>
      <c r="CW658" s="475"/>
      <c r="CX658" s="475"/>
      <c r="CY658" s="475"/>
      <c r="CZ658" s="475"/>
    </row>
    <row r="659" spans="1:104" x14ac:dyDescent="0.25">
      <c r="A659" s="353" t="s">
        <v>481</v>
      </c>
      <c r="B659" s="353" t="s">
        <v>482</v>
      </c>
      <c r="C659" s="441">
        <f t="shared" ref="C659:H659" si="408">C171</f>
        <v>5000</v>
      </c>
      <c r="D659" s="441"/>
      <c r="E659" s="441"/>
      <c r="F659" s="441"/>
      <c r="G659" s="441"/>
      <c r="H659" s="441">
        <f t="shared" si="408"/>
        <v>0</v>
      </c>
      <c r="I659" s="470">
        <f>IFERROR(VLOOKUP(B659,Coincidence!$B$2:$E$242,4,FALSE)*IF($G659="Winter",'General Inputs'!$C$25,'General Inputs'!$C$24),IF($G659="Winter",'General Inputs'!$C$25,'General Inputs'!$C$24))</f>
        <v>0.52140604400000001</v>
      </c>
      <c r="J659" s="466">
        <f>'Nameplate by Substation'!H171</f>
        <v>3.3434035207500828E-3</v>
      </c>
      <c r="K659" s="357">
        <v>21.179246113146874</v>
      </c>
      <c r="L659" s="357">
        <v>29.734343615661377</v>
      </c>
      <c r="M659" s="357">
        <v>40.2100287026743</v>
      </c>
      <c r="N659" s="357">
        <v>52.520165390915842</v>
      </c>
      <c r="O659" s="357">
        <v>66.373878673602874</v>
      </c>
      <c r="P659" s="357">
        <v>82.20937039635993</v>
      </c>
      <c r="Q659" s="357">
        <v>100.11022504551894</v>
      </c>
      <c r="R659" s="357">
        <v>120.84169210296805</v>
      </c>
      <c r="S659" s="357">
        <v>140.20828135806482</v>
      </c>
      <c r="T659" s="357">
        <v>139.74139120079857</v>
      </c>
      <c r="U659" s="357">
        <v>139.27605577636862</v>
      </c>
      <c r="V659" s="357">
        <v>138.8122699075526</v>
      </c>
      <c r="W659" s="357">
        <v>138.35002843436808</v>
      </c>
      <c r="X659" s="357">
        <v>137.88932621401526</v>
      </c>
      <c r="Y659" s="357">
        <v>137.43015812081975</v>
      </c>
      <c r="Z659" s="357">
        <v>136.97251904617556</v>
      </c>
      <c r="AA659" s="357">
        <v>136.51640389848819</v>
      </c>
      <c r="AB659" s="357">
        <v>136.06180760311807</v>
      </c>
      <c r="AC659" s="357">
        <v>135.608725102324</v>
      </c>
      <c r="AD659" s="357">
        <v>135.15715135520696</v>
      </c>
      <c r="AE659" s="357">
        <v>134.70708133765402</v>
      </c>
      <c r="AF659" s="357">
        <v>134.25851004228238</v>
      </c>
      <c r="AG659" s="357">
        <v>133.81143247838378</v>
      </c>
      <c r="AH659" s="357">
        <v>133.36584367186882</v>
      </c>
      <c r="AI659" s="357">
        <v>132.92173866521168</v>
      </c>
      <c r="AJ659" s="357">
        <v>132.47911251739509</v>
      </c>
      <c r="AK659" s="357">
        <v>132.03796030385516</v>
      </c>
      <c r="AL659" s="357">
        <v>131.59827711642666</v>
      </c>
      <c r="AM659" s="357">
        <v>131.16005806328855</v>
      </c>
      <c r="AP659" s="298">
        <v>21.179246113146874</v>
      </c>
      <c r="AQ659" s="298">
        <v>29.734343615661377</v>
      </c>
      <c r="AR659" s="298">
        <v>40.2100287026743</v>
      </c>
      <c r="AS659" s="298">
        <v>52.520165390915842</v>
      </c>
      <c r="AT659" s="298">
        <v>66.373878673602874</v>
      </c>
      <c r="AU659" s="298">
        <v>82.20937039635993</v>
      </c>
      <c r="AV659" s="298">
        <v>100.11022504551894</v>
      </c>
      <c r="AW659" s="298">
        <v>120.84169210296805</v>
      </c>
      <c r="AX659" s="298">
        <v>145.62464540424432</v>
      </c>
      <c r="AY659" s="298">
        <v>173.15396910941709</v>
      </c>
      <c r="AZ659" s="298">
        <v>203.77168547226464</v>
      </c>
      <c r="BA659" s="298">
        <v>233.7755418895531</v>
      </c>
      <c r="BB659" s="298">
        <v>258.7487954848317</v>
      </c>
      <c r="BC659" s="298">
        <v>281.27135797969811</v>
      </c>
      <c r="BD659" s="298">
        <v>302.92192781747315</v>
      </c>
      <c r="BE659" s="298">
        <v>322.24999395766753</v>
      </c>
      <c r="BF659" s="298">
        <v>338.22214713814725</v>
      </c>
      <c r="BG659" s="298">
        <v>351.19206423928244</v>
      </c>
      <c r="BH659" s="298">
        <v>360.72610067993037</v>
      </c>
      <c r="BI659" s="298">
        <v>368.15307334000511</v>
      </c>
      <c r="BJ659" s="298">
        <v>374.75140537873324</v>
      </c>
      <c r="BK659" s="298">
        <v>380.20783314498743</v>
      </c>
      <c r="BL659" s="298">
        <v>384.48136945433839</v>
      </c>
      <c r="BM659" s="298">
        <v>388.03368615512409</v>
      </c>
      <c r="BN659" s="298">
        <v>391.35959226069281</v>
      </c>
      <c r="BO659" s="298">
        <v>394.30718654214724</v>
      </c>
      <c r="BP659" s="298">
        <v>396.67039094265346</v>
      </c>
      <c r="BQ659" s="298">
        <v>399.10813932985502</v>
      </c>
      <c r="BR659" s="298">
        <v>402.17477483677891</v>
      </c>
      <c r="BT659" s="475"/>
      <c r="BU659" s="475"/>
      <c r="BV659" s="475"/>
      <c r="BW659" s="475"/>
      <c r="BX659" s="475"/>
      <c r="BY659" s="475"/>
      <c r="BZ659" s="475"/>
      <c r="CA659" s="475"/>
      <c r="CB659" s="475"/>
      <c r="CC659" s="475"/>
      <c r="CD659" s="475"/>
      <c r="CE659" s="475"/>
      <c r="CF659" s="475"/>
      <c r="CG659" s="475"/>
      <c r="CH659" s="475"/>
      <c r="CI659" s="475"/>
      <c r="CJ659" s="475"/>
      <c r="CK659" s="475"/>
      <c r="CL659" s="475"/>
      <c r="CM659" s="475"/>
      <c r="CN659" s="475"/>
      <c r="CO659" s="475"/>
      <c r="CP659" s="475"/>
      <c r="CQ659" s="475"/>
      <c r="CR659" s="475"/>
      <c r="CS659" s="475"/>
      <c r="CT659" s="475"/>
      <c r="CU659" s="475"/>
      <c r="CV659" s="475"/>
      <c r="CW659" s="475"/>
      <c r="CX659" s="475"/>
      <c r="CY659" s="475"/>
      <c r="CZ659" s="475"/>
    </row>
    <row r="660" spans="1:104" x14ac:dyDescent="0.25">
      <c r="A660" s="353" t="s">
        <v>336</v>
      </c>
      <c r="B660" s="353" t="s">
        <v>337</v>
      </c>
      <c r="C660" s="441">
        <f t="shared" ref="C660:H660" si="409">C172</f>
        <v>750</v>
      </c>
      <c r="D660" s="441"/>
      <c r="E660" s="441"/>
      <c r="F660" s="441"/>
      <c r="G660" s="441"/>
      <c r="H660" s="441">
        <f t="shared" si="409"/>
        <v>0</v>
      </c>
      <c r="I660" s="470">
        <f>IFERROR(VLOOKUP(B660,Coincidence!$B$2:$E$242,4,FALSE)*IF($G660="Winter",'General Inputs'!$C$25,'General Inputs'!$C$24),IF($G660="Winter",'General Inputs'!$C$25,'General Inputs'!$C$24))</f>
        <v>0.52140604400000001</v>
      </c>
      <c r="J660" s="466">
        <f>'Nameplate by Substation'!H172</f>
        <v>1.5022801857230148E-3</v>
      </c>
      <c r="K660" s="357">
        <v>0</v>
      </c>
      <c r="L660" s="357">
        <v>0</v>
      </c>
      <c r="M660" s="357">
        <v>0</v>
      </c>
      <c r="N660" s="357">
        <v>0</v>
      </c>
      <c r="O660" s="357">
        <v>0</v>
      </c>
      <c r="P660" s="357">
        <v>0</v>
      </c>
      <c r="Q660" s="357">
        <v>0</v>
      </c>
      <c r="R660" s="357">
        <v>0</v>
      </c>
      <c r="S660" s="357">
        <v>0</v>
      </c>
      <c r="T660" s="357">
        <v>0</v>
      </c>
      <c r="U660" s="357">
        <v>0</v>
      </c>
      <c r="V660" s="357">
        <v>0</v>
      </c>
      <c r="W660" s="357">
        <v>0</v>
      </c>
      <c r="X660" s="357">
        <v>0</v>
      </c>
      <c r="Y660" s="357">
        <v>0</v>
      </c>
      <c r="Z660" s="357">
        <v>0</v>
      </c>
      <c r="AA660" s="357">
        <v>0</v>
      </c>
      <c r="AB660" s="357">
        <v>0</v>
      </c>
      <c r="AC660" s="357">
        <v>0</v>
      </c>
      <c r="AD660" s="357">
        <v>0</v>
      </c>
      <c r="AE660" s="357">
        <v>0</v>
      </c>
      <c r="AF660" s="357">
        <v>0</v>
      </c>
      <c r="AG660" s="357">
        <v>0</v>
      </c>
      <c r="AH660" s="357">
        <v>0</v>
      </c>
      <c r="AI660" s="357">
        <v>0</v>
      </c>
      <c r="AJ660" s="357">
        <v>0</v>
      </c>
      <c r="AK660" s="357">
        <v>0</v>
      </c>
      <c r="AL660" s="357">
        <v>0</v>
      </c>
      <c r="AM660" s="357">
        <v>0</v>
      </c>
      <c r="AP660" s="298">
        <v>0</v>
      </c>
      <c r="AQ660" s="298">
        <v>0</v>
      </c>
      <c r="AR660" s="298">
        <v>0</v>
      </c>
      <c r="AS660" s="298">
        <v>0</v>
      </c>
      <c r="AT660" s="298">
        <v>0</v>
      </c>
      <c r="AU660" s="298">
        <v>0</v>
      </c>
      <c r="AV660" s="298">
        <v>0</v>
      </c>
      <c r="AW660" s="298">
        <v>0</v>
      </c>
      <c r="AX660" s="298">
        <v>0</v>
      </c>
      <c r="AY660" s="298">
        <v>0</v>
      </c>
      <c r="AZ660" s="298">
        <v>0</v>
      </c>
      <c r="BA660" s="298">
        <v>0</v>
      </c>
      <c r="BB660" s="298">
        <v>0</v>
      </c>
      <c r="BC660" s="298">
        <v>0</v>
      </c>
      <c r="BD660" s="298">
        <v>0</v>
      </c>
      <c r="BE660" s="298">
        <v>0</v>
      </c>
      <c r="BF660" s="298">
        <v>0</v>
      </c>
      <c r="BG660" s="298">
        <v>0</v>
      </c>
      <c r="BH660" s="298">
        <v>0</v>
      </c>
      <c r="BI660" s="298">
        <v>0</v>
      </c>
      <c r="BJ660" s="298">
        <v>0</v>
      </c>
      <c r="BK660" s="298">
        <v>0</v>
      </c>
      <c r="BL660" s="298">
        <v>0</v>
      </c>
      <c r="BM660" s="298">
        <v>0</v>
      </c>
      <c r="BN660" s="298">
        <v>0</v>
      </c>
      <c r="BO660" s="298">
        <v>0</v>
      </c>
      <c r="BP660" s="298">
        <v>0</v>
      </c>
      <c r="BQ660" s="298">
        <v>0</v>
      </c>
      <c r="BR660" s="298">
        <v>0</v>
      </c>
      <c r="BT660" s="475"/>
      <c r="BU660" s="475"/>
      <c r="BV660" s="475"/>
      <c r="BW660" s="475"/>
      <c r="BX660" s="475"/>
      <c r="BY660" s="475"/>
      <c r="BZ660" s="475"/>
      <c r="CA660" s="475"/>
      <c r="CB660" s="475"/>
      <c r="CC660" s="475"/>
      <c r="CD660" s="475"/>
      <c r="CE660" s="475"/>
      <c r="CF660" s="475"/>
      <c r="CG660" s="475"/>
      <c r="CH660" s="475"/>
      <c r="CI660" s="475"/>
      <c r="CJ660" s="475"/>
      <c r="CK660" s="475"/>
      <c r="CL660" s="475"/>
      <c r="CM660" s="475"/>
      <c r="CN660" s="475"/>
      <c r="CO660" s="475"/>
      <c r="CP660" s="475"/>
      <c r="CQ660" s="475"/>
      <c r="CR660" s="475"/>
      <c r="CS660" s="475"/>
      <c r="CT660" s="475"/>
      <c r="CU660" s="475"/>
      <c r="CV660" s="475"/>
      <c r="CW660" s="475"/>
      <c r="CX660" s="475"/>
      <c r="CY660" s="475"/>
      <c r="CZ660" s="475"/>
    </row>
    <row r="661" spans="1:104" x14ac:dyDescent="0.25">
      <c r="A661" s="353" t="s">
        <v>341</v>
      </c>
      <c r="B661" s="353" t="s">
        <v>341</v>
      </c>
      <c r="C661" s="441">
        <f t="shared" ref="C661:H661" si="410">C173</f>
        <v>12500</v>
      </c>
      <c r="D661" s="441"/>
      <c r="E661" s="441"/>
      <c r="F661" s="441"/>
      <c r="G661" s="441"/>
      <c r="H661" s="441">
        <f t="shared" si="410"/>
        <v>0</v>
      </c>
      <c r="I661" s="470">
        <f>IFERROR(VLOOKUP(B661,Coincidence!$B$2:$E$242,4,FALSE)*IF($G661="Winter",'General Inputs'!$C$25,'General Inputs'!$C$24),IF($G661="Winter",'General Inputs'!$C$25,'General Inputs'!$C$24))</f>
        <v>0.52140604400000001</v>
      </c>
      <c r="J661" s="466">
        <f>'Nameplate by Substation'!H173</f>
        <v>1.5240809007814229E-3</v>
      </c>
      <c r="K661" s="357">
        <v>9.6544985652089856</v>
      </c>
      <c r="L661" s="357">
        <v>13.55431521222263</v>
      </c>
      <c r="M661" s="357">
        <v>18.329626198356689</v>
      </c>
      <c r="N661" s="357">
        <v>23.941166682811431</v>
      </c>
      <c r="O661" s="357">
        <v>30.256342128432877</v>
      </c>
      <c r="P661" s="357">
        <v>37.474905589095208</v>
      </c>
      <c r="Q661" s="357">
        <v>45.634958813040754</v>
      </c>
      <c r="R661" s="357">
        <v>55.085338580646216</v>
      </c>
      <c r="S661" s="357">
        <v>66.382576726450154</v>
      </c>
      <c r="T661" s="357">
        <v>78.931739939950091</v>
      </c>
      <c r="U661" s="357">
        <v>92.888738084071761</v>
      </c>
      <c r="V661" s="357">
        <v>106.56590993352847</v>
      </c>
      <c r="W661" s="357">
        <v>117.94989592227213</v>
      </c>
      <c r="X661" s="357">
        <v>128.21674140533869</v>
      </c>
      <c r="Y661" s="357">
        <v>138.08609153791994</v>
      </c>
      <c r="Z661" s="357">
        <v>146.89673502456122</v>
      </c>
      <c r="AA661" s="357">
        <v>154.17759521856593</v>
      </c>
      <c r="AB661" s="357">
        <v>160.08989471094782</v>
      </c>
      <c r="AC661" s="357">
        <v>164.43595786376929</v>
      </c>
      <c r="AD661" s="357">
        <v>167.82152203859741</v>
      </c>
      <c r="AE661" s="357">
        <v>170.82935276403245</v>
      </c>
      <c r="AF661" s="357">
        <v>173.31664970364201</v>
      </c>
      <c r="AG661" s="357">
        <v>175.26472896701983</v>
      </c>
      <c r="AH661" s="357">
        <v>176.88404234142811</v>
      </c>
      <c r="AI661" s="357">
        <v>178.40014709570926</v>
      </c>
      <c r="AJ661" s="357">
        <v>179.74379949056271</v>
      </c>
      <c r="AK661" s="357">
        <v>180.82105943513741</v>
      </c>
      <c r="AL661" s="357">
        <v>181.93230004213754</v>
      </c>
      <c r="AM661" s="357">
        <v>183.33021703802331</v>
      </c>
      <c r="AP661" s="298">
        <v>9.6544985652089856</v>
      </c>
      <c r="AQ661" s="298">
        <v>13.55431521222263</v>
      </c>
      <c r="AR661" s="298">
        <v>18.329626198356689</v>
      </c>
      <c r="AS661" s="298">
        <v>23.941166682811431</v>
      </c>
      <c r="AT661" s="298">
        <v>30.256342128432877</v>
      </c>
      <c r="AU661" s="298">
        <v>37.474905589095208</v>
      </c>
      <c r="AV661" s="298">
        <v>45.634958813040754</v>
      </c>
      <c r="AW661" s="298">
        <v>55.085338580646216</v>
      </c>
      <c r="AX661" s="298">
        <v>66.382576726450154</v>
      </c>
      <c r="AY661" s="298">
        <v>78.931739939950091</v>
      </c>
      <c r="AZ661" s="298">
        <v>92.888738084071761</v>
      </c>
      <c r="BA661" s="298">
        <v>106.56590993352847</v>
      </c>
      <c r="BB661" s="298">
        <v>117.94989592227213</v>
      </c>
      <c r="BC661" s="298">
        <v>128.21674140533869</v>
      </c>
      <c r="BD661" s="298">
        <v>138.08609153791994</v>
      </c>
      <c r="BE661" s="298">
        <v>146.89673502456122</v>
      </c>
      <c r="BF661" s="298">
        <v>154.17759521856593</v>
      </c>
      <c r="BG661" s="298">
        <v>160.08989471094782</v>
      </c>
      <c r="BH661" s="298">
        <v>164.43595786376929</v>
      </c>
      <c r="BI661" s="298">
        <v>167.82152203859741</v>
      </c>
      <c r="BJ661" s="298">
        <v>170.82935276403245</v>
      </c>
      <c r="BK661" s="298">
        <v>173.31664970364201</v>
      </c>
      <c r="BL661" s="298">
        <v>175.26472896701983</v>
      </c>
      <c r="BM661" s="298">
        <v>176.88404234142811</v>
      </c>
      <c r="BN661" s="298">
        <v>178.40014709570926</v>
      </c>
      <c r="BO661" s="298">
        <v>179.74379949056271</v>
      </c>
      <c r="BP661" s="298">
        <v>180.82105943513741</v>
      </c>
      <c r="BQ661" s="298">
        <v>181.93230004213754</v>
      </c>
      <c r="BR661" s="298">
        <v>183.33021703802331</v>
      </c>
      <c r="BT661" s="475"/>
      <c r="BU661" s="475"/>
      <c r="BV661" s="475"/>
      <c r="BW661" s="475"/>
      <c r="BX661" s="475"/>
      <c r="BY661" s="475"/>
      <c r="BZ661" s="475"/>
      <c r="CA661" s="475"/>
      <c r="CB661" s="475"/>
      <c r="CC661" s="475"/>
      <c r="CD661" s="475"/>
      <c r="CE661" s="475"/>
      <c r="CF661" s="475"/>
      <c r="CG661" s="475"/>
      <c r="CH661" s="475"/>
      <c r="CI661" s="475"/>
      <c r="CJ661" s="475"/>
      <c r="CK661" s="475"/>
      <c r="CL661" s="475"/>
      <c r="CM661" s="475"/>
      <c r="CN661" s="475"/>
      <c r="CO661" s="475"/>
      <c r="CP661" s="475"/>
      <c r="CQ661" s="475"/>
      <c r="CR661" s="475"/>
      <c r="CS661" s="475"/>
      <c r="CT661" s="475"/>
      <c r="CU661" s="475"/>
      <c r="CV661" s="475"/>
      <c r="CW661" s="475"/>
      <c r="CX661" s="475"/>
      <c r="CY661" s="475"/>
      <c r="CZ661" s="475"/>
    </row>
    <row r="662" spans="1:104" x14ac:dyDescent="0.25">
      <c r="A662" s="353" t="s">
        <v>347</v>
      </c>
      <c r="B662" s="353" t="s">
        <v>347</v>
      </c>
      <c r="C662" s="441">
        <f t="shared" ref="C662:H662" si="411">C174</f>
        <v>3000</v>
      </c>
      <c r="D662" s="441"/>
      <c r="E662" s="441"/>
      <c r="F662" s="441"/>
      <c r="G662" s="441"/>
      <c r="H662" s="441">
        <f t="shared" si="411"/>
        <v>0</v>
      </c>
      <c r="I662" s="470">
        <f>IFERROR(VLOOKUP(B662,Coincidence!$B$2:$E$242,4,FALSE)*IF($G662="Winter",'General Inputs'!$C$25,'General Inputs'!$C$24),IF($G662="Winter",'General Inputs'!$C$25,'General Inputs'!$C$24))</f>
        <v>0.52140604400000001</v>
      </c>
      <c r="J662" s="466">
        <f>'Nameplate by Substation'!H174</f>
        <v>4.4089889534399004E-4</v>
      </c>
      <c r="K662" s="357">
        <v>2.7929342532396508</v>
      </c>
      <c r="L662" s="357">
        <v>3.921105894804636</v>
      </c>
      <c r="M662" s="357">
        <v>5.302547875759215</v>
      </c>
      <c r="N662" s="357">
        <v>6.9259013339028401</v>
      </c>
      <c r="O662" s="357">
        <v>8.7528082103359743</v>
      </c>
      <c r="P662" s="357">
        <v>10.841054742488373</v>
      </c>
      <c r="Q662" s="357">
        <v>13.201663323398428</v>
      </c>
      <c r="R662" s="357">
        <v>15.935548380275739</v>
      </c>
      <c r="S662" s="357">
        <v>19.203708106159798</v>
      </c>
      <c r="T662" s="357">
        <v>22.834035207225586</v>
      </c>
      <c r="U662" s="357">
        <v>26.871632595203018</v>
      </c>
      <c r="V662" s="357">
        <v>30.828279487611134</v>
      </c>
      <c r="W662" s="357">
        <v>34.121534356480041</v>
      </c>
      <c r="X662" s="357">
        <v>37.091613457812912</v>
      </c>
      <c r="Y662" s="357">
        <v>39.946701772998217</v>
      </c>
      <c r="Z662" s="357">
        <v>42.495518557289763</v>
      </c>
      <c r="AA662" s="357">
        <v>44.601786810533284</v>
      </c>
      <c r="AB662" s="357">
        <v>46.31214635496265</v>
      </c>
      <c r="AC662" s="357">
        <v>47.569411925439752</v>
      </c>
      <c r="AD662" s="357">
        <v>48.548816302223543</v>
      </c>
      <c r="AE662" s="357">
        <v>49.418946781219816</v>
      </c>
      <c r="AF662" s="357">
        <v>50.138492884385379</v>
      </c>
      <c r="AG662" s="357">
        <v>50.702049579325553</v>
      </c>
      <c r="AH662" s="357">
        <v>51.170498122723949</v>
      </c>
      <c r="AI662" s="357">
        <v>51.60908961156526</v>
      </c>
      <c r="AJ662" s="357">
        <v>51.997792636656278</v>
      </c>
      <c r="AK662" s="357">
        <v>52.309431421262659</v>
      </c>
      <c r="AL662" s="357">
        <v>52.630900416666073</v>
      </c>
      <c r="AM662" s="357">
        <v>53.035301560301306</v>
      </c>
      <c r="AP662" s="298">
        <v>2.7929342532396508</v>
      </c>
      <c r="AQ662" s="298">
        <v>3.921105894804636</v>
      </c>
      <c r="AR662" s="298">
        <v>5.302547875759215</v>
      </c>
      <c r="AS662" s="298">
        <v>6.9259013339028401</v>
      </c>
      <c r="AT662" s="298">
        <v>8.7528082103359743</v>
      </c>
      <c r="AU662" s="298">
        <v>10.841054742488373</v>
      </c>
      <c r="AV662" s="298">
        <v>13.201663323398428</v>
      </c>
      <c r="AW662" s="298">
        <v>15.935548380275739</v>
      </c>
      <c r="AX662" s="298">
        <v>19.203708106159798</v>
      </c>
      <c r="AY662" s="298">
        <v>22.834035207225586</v>
      </c>
      <c r="AZ662" s="298">
        <v>26.871632595203018</v>
      </c>
      <c r="BA662" s="298">
        <v>30.828279487611134</v>
      </c>
      <c r="BB662" s="298">
        <v>34.121534356480041</v>
      </c>
      <c r="BC662" s="298">
        <v>37.091613457812912</v>
      </c>
      <c r="BD662" s="298">
        <v>39.946701772998217</v>
      </c>
      <c r="BE662" s="298">
        <v>42.495518557289763</v>
      </c>
      <c r="BF662" s="298">
        <v>44.601786810533284</v>
      </c>
      <c r="BG662" s="298">
        <v>46.31214635496265</v>
      </c>
      <c r="BH662" s="298">
        <v>47.569411925439752</v>
      </c>
      <c r="BI662" s="298">
        <v>48.548816302223543</v>
      </c>
      <c r="BJ662" s="298">
        <v>49.418946781219816</v>
      </c>
      <c r="BK662" s="298">
        <v>50.138492884385379</v>
      </c>
      <c r="BL662" s="298">
        <v>50.702049579325553</v>
      </c>
      <c r="BM662" s="298">
        <v>51.170498122723949</v>
      </c>
      <c r="BN662" s="298">
        <v>51.60908961156526</v>
      </c>
      <c r="BO662" s="298">
        <v>51.997792636656278</v>
      </c>
      <c r="BP662" s="298">
        <v>52.309431421262659</v>
      </c>
      <c r="BQ662" s="298">
        <v>52.630900416666073</v>
      </c>
      <c r="BR662" s="298">
        <v>53.035301560301306</v>
      </c>
      <c r="BT662" s="475"/>
      <c r="BU662" s="475"/>
      <c r="BV662" s="475"/>
      <c r="BW662" s="475"/>
      <c r="BX662" s="475"/>
      <c r="BY662" s="475"/>
      <c r="BZ662" s="475"/>
      <c r="CA662" s="475"/>
      <c r="CB662" s="475"/>
      <c r="CC662" s="475"/>
      <c r="CD662" s="475"/>
      <c r="CE662" s="475"/>
      <c r="CF662" s="475"/>
      <c r="CG662" s="475"/>
      <c r="CH662" s="475"/>
      <c r="CI662" s="475"/>
      <c r="CJ662" s="475"/>
      <c r="CK662" s="475"/>
      <c r="CL662" s="475"/>
      <c r="CM662" s="475"/>
      <c r="CN662" s="475"/>
      <c r="CO662" s="475"/>
      <c r="CP662" s="475"/>
      <c r="CQ662" s="475"/>
      <c r="CR662" s="475"/>
      <c r="CS662" s="475"/>
      <c r="CT662" s="475"/>
      <c r="CU662" s="475"/>
      <c r="CV662" s="475"/>
      <c r="CW662" s="475"/>
      <c r="CX662" s="475"/>
      <c r="CY662" s="475"/>
      <c r="CZ662" s="475"/>
    </row>
    <row r="663" spans="1:104" x14ac:dyDescent="0.25">
      <c r="A663" s="353" t="s">
        <v>414</v>
      </c>
      <c r="B663" s="353" t="s">
        <v>414</v>
      </c>
      <c r="C663" s="441">
        <f t="shared" ref="C663:H663" si="412">C175</f>
        <v>3000</v>
      </c>
      <c r="D663" s="441"/>
      <c r="E663" s="441"/>
      <c r="F663" s="441"/>
      <c r="G663" s="441"/>
      <c r="H663" s="441">
        <f t="shared" si="412"/>
        <v>0</v>
      </c>
      <c r="I663" s="470">
        <f>IFERROR(VLOOKUP(B663,Coincidence!$B$2:$E$242,4,FALSE)*IF($G663="Winter",'General Inputs'!$C$25,'General Inputs'!$C$24),IF($G663="Winter",'General Inputs'!$C$25,'General Inputs'!$C$24))</f>
        <v>0.52140604400000001</v>
      </c>
      <c r="J663" s="466">
        <f>'Nameplate by Substation'!H175</f>
        <v>5.8827147752479689E-3</v>
      </c>
      <c r="K663" s="357">
        <v>37.264859974326555</v>
      </c>
      <c r="L663" s="357">
        <v>52.317544512517834</v>
      </c>
      <c r="M663" s="357">
        <v>70.749500768994537</v>
      </c>
      <c r="N663" s="357">
        <v>92.409172577019078</v>
      </c>
      <c r="O663" s="357">
        <v>116.78476568575289</v>
      </c>
      <c r="P663" s="357">
        <v>144.64729575507599</v>
      </c>
      <c r="Q663" s="357">
        <v>176.14382959570227</v>
      </c>
      <c r="R663" s="357">
        <v>212.62082281967952</v>
      </c>
      <c r="S663" s="357">
        <v>256.226401582422</v>
      </c>
      <c r="T663" s="357">
        <v>304.6642160155036</v>
      </c>
      <c r="U663" s="357">
        <v>358.53605389394971</v>
      </c>
      <c r="V663" s="357">
        <v>411.32780588109938</v>
      </c>
      <c r="W663" s="357">
        <v>455.26821779943145</v>
      </c>
      <c r="X663" s="357">
        <v>494.89664145296376</v>
      </c>
      <c r="Y663" s="357">
        <v>532.99079499642949</v>
      </c>
      <c r="Z663" s="357">
        <v>548.75012353663715</v>
      </c>
      <c r="AA663" s="357">
        <v>555.24213775667511</v>
      </c>
      <c r="AB663" s="357">
        <v>561.81095605715973</v>
      </c>
      <c r="AC663" s="357">
        <v>568.45748707238738</v>
      </c>
      <c r="AD663" s="357">
        <v>575.18265018629529</v>
      </c>
      <c r="AE663" s="357">
        <v>581.98737565963597</v>
      </c>
      <c r="AF663" s="357">
        <v>588.87260475865537</v>
      </c>
      <c r="AG663" s="357">
        <v>595.83928988529442</v>
      </c>
      <c r="AH663" s="357">
        <v>602.88839470892992</v>
      </c>
      <c r="AI663" s="357">
        <v>610.02089429967475</v>
      </c>
      <c r="AJ663" s="357">
        <v>617.23777526325489</v>
      </c>
      <c r="AK663" s="357">
        <v>624.54003587748173</v>
      </c>
      <c r="AL663" s="357">
        <v>631.92868623033951</v>
      </c>
      <c r="AM663" s="357">
        <v>639.40474835970565</v>
      </c>
      <c r="AP663" s="298">
        <v>37.264859974326555</v>
      </c>
      <c r="AQ663" s="298">
        <v>52.317544512517834</v>
      </c>
      <c r="AR663" s="298">
        <v>70.749500768994537</v>
      </c>
      <c r="AS663" s="298">
        <v>92.409172577019078</v>
      </c>
      <c r="AT663" s="298">
        <v>116.78476568575289</v>
      </c>
      <c r="AU663" s="298">
        <v>144.64729575507599</v>
      </c>
      <c r="AV663" s="298">
        <v>176.14382959570227</v>
      </c>
      <c r="AW663" s="298">
        <v>212.62082281967952</v>
      </c>
      <c r="AX663" s="298">
        <v>256.226401582422</v>
      </c>
      <c r="AY663" s="298">
        <v>304.6642160155036</v>
      </c>
      <c r="AZ663" s="298">
        <v>358.53605389394971</v>
      </c>
      <c r="BA663" s="298">
        <v>411.32780588109938</v>
      </c>
      <c r="BB663" s="298">
        <v>455.26821779943145</v>
      </c>
      <c r="BC663" s="298">
        <v>494.89664145296376</v>
      </c>
      <c r="BD663" s="298">
        <v>532.99079499642949</v>
      </c>
      <c r="BE663" s="298">
        <v>566.99850586777018</v>
      </c>
      <c r="BF663" s="298">
        <v>595.10149161992149</v>
      </c>
      <c r="BG663" s="298">
        <v>617.9220463304315</v>
      </c>
      <c r="BH663" s="298">
        <v>634.69717284120622</v>
      </c>
      <c r="BI663" s="298">
        <v>647.7649229741553</v>
      </c>
      <c r="BJ663" s="298">
        <v>659.37468085570174</v>
      </c>
      <c r="BK663" s="298">
        <v>668.97525944019026</v>
      </c>
      <c r="BL663" s="298">
        <v>676.49454182221552</v>
      </c>
      <c r="BM663" s="298">
        <v>682.74483910532183</v>
      </c>
      <c r="BN663" s="298">
        <v>688.59676719802383</v>
      </c>
      <c r="BO663" s="298">
        <v>693.78305605706601</v>
      </c>
      <c r="BP663" s="298">
        <v>697.94111157070915</v>
      </c>
      <c r="BQ663" s="298">
        <v>702.23032714601322</v>
      </c>
      <c r="BR663" s="298">
        <v>707.62606890883637</v>
      </c>
      <c r="BT663" s="475"/>
      <c r="BU663" s="475"/>
      <c r="BV663" s="475"/>
      <c r="BW663" s="475"/>
      <c r="BX663" s="475"/>
      <c r="BY663" s="475"/>
      <c r="BZ663" s="475"/>
      <c r="CA663" s="475"/>
      <c r="CB663" s="475"/>
      <c r="CC663" s="475"/>
      <c r="CD663" s="475"/>
      <c r="CE663" s="475"/>
      <c r="CF663" s="475"/>
      <c r="CG663" s="475"/>
      <c r="CH663" s="475"/>
      <c r="CI663" s="475"/>
      <c r="CJ663" s="475"/>
      <c r="CK663" s="475"/>
      <c r="CL663" s="475"/>
      <c r="CM663" s="475"/>
      <c r="CN663" s="475"/>
      <c r="CO663" s="475"/>
      <c r="CP663" s="475"/>
      <c r="CQ663" s="475"/>
      <c r="CR663" s="475"/>
      <c r="CS663" s="475"/>
      <c r="CT663" s="475"/>
      <c r="CU663" s="475"/>
      <c r="CV663" s="475"/>
      <c r="CW663" s="475"/>
      <c r="CX663" s="475"/>
      <c r="CY663" s="475"/>
      <c r="CZ663" s="475"/>
    </row>
    <row r="664" spans="1:104" x14ac:dyDescent="0.25">
      <c r="A664" s="353" t="s">
        <v>448</v>
      </c>
      <c r="B664" s="353" t="s">
        <v>448</v>
      </c>
      <c r="C664" s="441">
        <f t="shared" ref="C664:H664" si="413">C176</f>
        <v>2500</v>
      </c>
      <c r="D664" s="441"/>
      <c r="E664" s="441"/>
      <c r="F664" s="441"/>
      <c r="G664" s="441"/>
      <c r="H664" s="441">
        <f t="shared" si="413"/>
        <v>0</v>
      </c>
      <c r="I664" s="470">
        <f>IFERROR(VLOOKUP(B664,Coincidence!$B$2:$E$242,4,FALSE)*IF($G664="Winter",'General Inputs'!$C$25,'General Inputs'!$C$24),IF($G664="Winter",'General Inputs'!$C$25,'General Inputs'!$C$24))</f>
        <v>0.52140604400000001</v>
      </c>
      <c r="J664" s="466">
        <f>'Nameplate by Substation'!H176</f>
        <v>1.5449517378892273E-3</v>
      </c>
      <c r="K664" s="357">
        <v>9.7867077325889422</v>
      </c>
      <c r="L664" s="357">
        <v>13.739928656205223</v>
      </c>
      <c r="M664" s="357">
        <v>18.580632980501065</v>
      </c>
      <c r="N664" s="357">
        <v>24.269018170059624</v>
      </c>
      <c r="O664" s="357">
        <v>30.670673931762188</v>
      </c>
      <c r="P664" s="357">
        <v>37.988088747403495</v>
      </c>
      <c r="Q664" s="357">
        <v>46.259886132397625</v>
      </c>
      <c r="R664" s="357">
        <v>48.268185471975357</v>
      </c>
      <c r="S664" s="357">
        <v>48.452126945804707</v>
      </c>
      <c r="T664" s="357">
        <v>48.636769387890119</v>
      </c>
      <c r="U664" s="357">
        <v>48.822115469497028</v>
      </c>
      <c r="V664" s="357">
        <v>49.008167872070544</v>
      </c>
      <c r="W664" s="357">
        <v>49.19492928727432</v>
      </c>
      <c r="X664" s="357">
        <v>49.382402417029425</v>
      </c>
      <c r="Y664" s="357">
        <v>49.570589973553489</v>
      </c>
      <c r="Z664" s="357">
        <v>49.759494679399921</v>
      </c>
      <c r="AA664" s="357">
        <v>49.949119267497331</v>
      </c>
      <c r="AB664" s="357">
        <v>50.139466481188947</v>
      </c>
      <c r="AC664" s="357">
        <v>50.330539074272458</v>
      </c>
      <c r="AD664" s="357">
        <v>50.522339811039785</v>
      </c>
      <c r="AE664" s="357">
        <v>50.714871466317049</v>
      </c>
      <c r="AF664" s="357">
        <v>50.908136825504741</v>
      </c>
      <c r="AG664" s="357">
        <v>51.102138684618033</v>
      </c>
      <c r="AH664" s="357">
        <v>51.296879850327215</v>
      </c>
      <c r="AI664" s="357">
        <v>51.492363139998304</v>
      </c>
      <c r="AJ664" s="357">
        <v>51.688591381733765</v>
      </c>
      <c r="AK664" s="357">
        <v>51.88556741441348</v>
      </c>
      <c r="AL664" s="357">
        <v>52.083294087735801</v>
      </c>
      <c r="AM664" s="357">
        <v>52.281774262258772</v>
      </c>
      <c r="AP664" s="298">
        <v>9.7867077325889422</v>
      </c>
      <c r="AQ664" s="298">
        <v>13.739928656205223</v>
      </c>
      <c r="AR664" s="298">
        <v>18.580632980501065</v>
      </c>
      <c r="AS664" s="298">
        <v>24.269018170059624</v>
      </c>
      <c r="AT664" s="298">
        <v>30.670673931762188</v>
      </c>
      <c r="AU664" s="298">
        <v>37.988088747403495</v>
      </c>
      <c r="AV664" s="298">
        <v>46.259886132397625</v>
      </c>
      <c r="AW664" s="298">
        <v>55.839679854758018</v>
      </c>
      <c r="AX664" s="298">
        <v>67.291622922714225</v>
      </c>
      <c r="AY664" s="298">
        <v>80.012634980415228</v>
      </c>
      <c r="AZ664" s="298">
        <v>94.16076092794323</v>
      </c>
      <c r="BA664" s="298">
        <v>108.02522862607772</v>
      </c>
      <c r="BB664" s="298">
        <v>119.56510746610427</v>
      </c>
      <c r="BC664" s="298">
        <v>129.97254762467537</v>
      </c>
      <c r="BD664" s="298">
        <v>139.97704911232665</v>
      </c>
      <c r="BE664" s="298">
        <v>148.90834597434349</v>
      </c>
      <c r="BF664" s="298">
        <v>156.28891061778774</v>
      </c>
      <c r="BG664" s="298">
        <v>162.28217342358352</v>
      </c>
      <c r="BH664" s="298">
        <v>166.68775177410626</v>
      </c>
      <c r="BI664" s="298">
        <v>170.11967802746625</v>
      </c>
      <c r="BJ664" s="298">
        <v>173.16869813142191</v>
      </c>
      <c r="BK664" s="298">
        <v>175.69005623487038</v>
      </c>
      <c r="BL664" s="298">
        <v>177.66481258931225</v>
      </c>
      <c r="BM664" s="298">
        <v>179.30630091889935</v>
      </c>
      <c r="BN664" s="298">
        <v>180.84316728455482</v>
      </c>
      <c r="BO664" s="298">
        <v>182.20521971988384</v>
      </c>
      <c r="BP664" s="298">
        <v>183.29723171391632</v>
      </c>
      <c r="BQ664" s="298">
        <v>184.4236897031987</v>
      </c>
      <c r="BR664" s="298">
        <v>185.84074984161478</v>
      </c>
      <c r="BT664" s="475"/>
      <c r="BU664" s="475"/>
      <c r="BV664" s="475"/>
      <c r="BW664" s="475"/>
      <c r="BX664" s="475"/>
      <c r="BY664" s="475"/>
      <c r="BZ664" s="475"/>
      <c r="CA664" s="475"/>
      <c r="CB664" s="475"/>
      <c r="CC664" s="475"/>
      <c r="CD664" s="475"/>
      <c r="CE664" s="475"/>
      <c r="CF664" s="475"/>
      <c r="CG664" s="475"/>
      <c r="CH664" s="475"/>
      <c r="CI664" s="475"/>
      <c r="CJ664" s="475"/>
      <c r="CK664" s="475"/>
      <c r="CL664" s="475"/>
      <c r="CM664" s="475"/>
      <c r="CN664" s="475"/>
      <c r="CO664" s="475"/>
      <c r="CP664" s="475"/>
      <c r="CQ664" s="475"/>
      <c r="CR664" s="475"/>
      <c r="CS664" s="475"/>
      <c r="CT664" s="475"/>
      <c r="CU664" s="475"/>
      <c r="CV664" s="475"/>
      <c r="CW664" s="475"/>
      <c r="CX664" s="475"/>
      <c r="CY664" s="475"/>
      <c r="CZ664" s="475"/>
    </row>
    <row r="665" spans="1:104" x14ac:dyDescent="0.25">
      <c r="A665" s="353" t="s">
        <v>394</v>
      </c>
      <c r="B665" s="353" t="s">
        <v>394</v>
      </c>
      <c r="C665" s="441">
        <f t="shared" ref="C665:H665" si="414">C177</f>
        <v>5616</v>
      </c>
      <c r="D665" s="441"/>
      <c r="E665" s="441"/>
      <c r="F665" s="441"/>
      <c r="G665" s="441"/>
      <c r="H665" s="441">
        <f t="shared" si="414"/>
        <v>0</v>
      </c>
      <c r="I665" s="470">
        <f>IFERROR(VLOOKUP(B665,Coincidence!$B$2:$E$242,4,FALSE)*IF($G665="Winter",'General Inputs'!$C$25,'General Inputs'!$C$24),IF($G665="Winter",'General Inputs'!$C$25,'General Inputs'!$C$24))</f>
        <v>0.52140604400000001</v>
      </c>
      <c r="J665" s="466">
        <f>'Nameplate by Substation'!H177</f>
        <v>1.1636018618439313E-3</v>
      </c>
      <c r="K665" s="357">
        <v>0</v>
      </c>
      <c r="L665" s="357">
        <v>0</v>
      </c>
      <c r="M665" s="357">
        <v>0</v>
      </c>
      <c r="N665" s="357">
        <v>0</v>
      </c>
      <c r="O665" s="357">
        <v>0</v>
      </c>
      <c r="P665" s="357">
        <v>0</v>
      </c>
      <c r="Q665" s="357">
        <v>0</v>
      </c>
      <c r="R665" s="357">
        <v>0</v>
      </c>
      <c r="S665" s="357">
        <v>0</v>
      </c>
      <c r="T665" s="357">
        <v>0</v>
      </c>
      <c r="U665" s="357">
        <v>0</v>
      </c>
      <c r="V665" s="357">
        <v>0</v>
      </c>
      <c r="W665" s="357">
        <v>0</v>
      </c>
      <c r="X665" s="357">
        <v>0</v>
      </c>
      <c r="Y665" s="357">
        <v>0</v>
      </c>
      <c r="Z665" s="357">
        <v>0</v>
      </c>
      <c r="AA665" s="357">
        <v>0</v>
      </c>
      <c r="AB665" s="357">
        <v>0</v>
      </c>
      <c r="AC665" s="357">
        <v>0</v>
      </c>
      <c r="AD665" s="357">
        <v>0</v>
      </c>
      <c r="AE665" s="357">
        <v>0</v>
      </c>
      <c r="AF665" s="357">
        <v>0</v>
      </c>
      <c r="AG665" s="357">
        <v>0</v>
      </c>
      <c r="AH665" s="357">
        <v>0</v>
      </c>
      <c r="AI665" s="357">
        <v>0</v>
      </c>
      <c r="AJ665" s="357">
        <v>0</v>
      </c>
      <c r="AK665" s="357">
        <v>0</v>
      </c>
      <c r="AL665" s="357">
        <v>0</v>
      </c>
      <c r="AM665" s="357">
        <v>0</v>
      </c>
      <c r="AP665" s="298">
        <v>0</v>
      </c>
      <c r="AQ665" s="298">
        <v>0</v>
      </c>
      <c r="AR665" s="298">
        <v>0</v>
      </c>
      <c r="AS665" s="298">
        <v>0</v>
      </c>
      <c r="AT665" s="298">
        <v>0</v>
      </c>
      <c r="AU665" s="298">
        <v>0</v>
      </c>
      <c r="AV665" s="298">
        <v>0</v>
      </c>
      <c r="AW665" s="298">
        <v>0</v>
      </c>
      <c r="AX665" s="298">
        <v>0</v>
      </c>
      <c r="AY665" s="298">
        <v>0</v>
      </c>
      <c r="AZ665" s="298">
        <v>0</v>
      </c>
      <c r="BA665" s="298">
        <v>0</v>
      </c>
      <c r="BB665" s="298">
        <v>0</v>
      </c>
      <c r="BC665" s="298">
        <v>0</v>
      </c>
      <c r="BD665" s="298">
        <v>0</v>
      </c>
      <c r="BE665" s="298">
        <v>0</v>
      </c>
      <c r="BF665" s="298">
        <v>0</v>
      </c>
      <c r="BG665" s="298">
        <v>0</v>
      </c>
      <c r="BH665" s="298">
        <v>0</v>
      </c>
      <c r="BI665" s="298">
        <v>0</v>
      </c>
      <c r="BJ665" s="298">
        <v>0</v>
      </c>
      <c r="BK665" s="298">
        <v>0</v>
      </c>
      <c r="BL665" s="298">
        <v>0</v>
      </c>
      <c r="BM665" s="298">
        <v>0</v>
      </c>
      <c r="BN665" s="298">
        <v>0</v>
      </c>
      <c r="BO665" s="298">
        <v>0</v>
      </c>
      <c r="BP665" s="298">
        <v>0</v>
      </c>
      <c r="BQ665" s="298">
        <v>0</v>
      </c>
      <c r="BR665" s="298">
        <v>0</v>
      </c>
      <c r="BT665" s="475"/>
      <c r="BU665" s="475"/>
      <c r="BV665" s="475"/>
      <c r="BW665" s="475"/>
      <c r="BX665" s="475"/>
      <c r="BY665" s="475"/>
      <c r="BZ665" s="475"/>
      <c r="CA665" s="475"/>
      <c r="CB665" s="475"/>
      <c r="CC665" s="475"/>
      <c r="CD665" s="475"/>
      <c r="CE665" s="475"/>
      <c r="CF665" s="475"/>
      <c r="CG665" s="475"/>
      <c r="CH665" s="475"/>
      <c r="CI665" s="475"/>
      <c r="CJ665" s="475"/>
      <c r="CK665" s="475"/>
      <c r="CL665" s="475"/>
      <c r="CM665" s="475"/>
      <c r="CN665" s="475"/>
      <c r="CO665" s="475"/>
      <c r="CP665" s="475"/>
      <c r="CQ665" s="475"/>
      <c r="CR665" s="475"/>
      <c r="CS665" s="475"/>
      <c r="CT665" s="475"/>
      <c r="CU665" s="475"/>
      <c r="CV665" s="475"/>
      <c r="CW665" s="475"/>
      <c r="CX665" s="475"/>
      <c r="CY665" s="475"/>
      <c r="CZ665" s="475"/>
    </row>
    <row r="666" spans="1:104" x14ac:dyDescent="0.25">
      <c r="A666" s="353" t="s">
        <v>393</v>
      </c>
      <c r="B666" s="353" t="s">
        <v>393</v>
      </c>
      <c r="C666" s="441">
        <f t="shared" ref="C666:H666" si="415">C178</f>
        <v>1800</v>
      </c>
      <c r="D666" s="441"/>
      <c r="E666" s="441"/>
      <c r="F666" s="441"/>
      <c r="G666" s="441"/>
      <c r="H666" s="441">
        <f t="shared" si="415"/>
        <v>0</v>
      </c>
      <c r="I666" s="470">
        <f>IFERROR(VLOOKUP(B666,Coincidence!$B$2:$E$242,4,FALSE)*IF($G666="Winter",'General Inputs'!$C$25,'General Inputs'!$C$24),IF($G666="Winter",'General Inputs'!$C$25,'General Inputs'!$C$24))</f>
        <v>0.52140604400000001</v>
      </c>
      <c r="J666" s="466">
        <f>'Nameplate by Substation'!H178</f>
        <v>8.0778169376797822E-4</v>
      </c>
      <c r="K666" s="357">
        <v>5.1170034343232595</v>
      </c>
      <c r="L666" s="357">
        <v>7.1839544045073733</v>
      </c>
      <c r="M666" s="357">
        <v>9.7149281833077268</v>
      </c>
      <c r="N666" s="357">
        <v>12.689113920335425</v>
      </c>
      <c r="O666" s="357">
        <v>16.036234873882261</v>
      </c>
      <c r="P666" s="357">
        <v>19.862162628659444</v>
      </c>
      <c r="Q666" s="357">
        <v>24.187091581640868</v>
      </c>
      <c r="R666" s="357">
        <v>29.195909533176749</v>
      </c>
      <c r="S666" s="357">
        <v>35.183585226533204</v>
      </c>
      <c r="T666" s="357">
        <v>41.834796662077324</v>
      </c>
      <c r="U666" s="357">
        <v>49.232177992028141</v>
      </c>
      <c r="V666" s="357">
        <v>56.481247931061731</v>
      </c>
      <c r="W666" s="357">
        <v>62.514901052168</v>
      </c>
      <c r="X666" s="357">
        <v>67.956455913011325</v>
      </c>
      <c r="Y666" s="357">
        <v>73.187333330606521</v>
      </c>
      <c r="Z666" s="357">
        <v>77.857083155025862</v>
      </c>
      <c r="AA666" s="357">
        <v>81.716028947592051</v>
      </c>
      <c r="AB666" s="357">
        <v>84.849620672001919</v>
      </c>
      <c r="AC666" s="357">
        <v>87.153087799638485</v>
      </c>
      <c r="AD666" s="357">
        <v>88.947478610586032</v>
      </c>
      <c r="AE666" s="357">
        <v>90.54166602984543</v>
      </c>
      <c r="AF666" s="357">
        <v>91.859964116089785</v>
      </c>
      <c r="AG666" s="357">
        <v>92.89247017673182</v>
      </c>
      <c r="AH666" s="357">
        <v>93.75072625726537</v>
      </c>
      <c r="AI666" s="357">
        <v>94.554280494914437</v>
      </c>
      <c r="AJ666" s="357">
        <v>95.266432852964186</v>
      </c>
      <c r="AK666" s="357">
        <v>95.837393923476128</v>
      </c>
      <c r="AL666" s="357">
        <v>96.426365164599915</v>
      </c>
      <c r="AM666" s="357">
        <v>97.167278431149427</v>
      </c>
      <c r="AP666" s="298">
        <v>5.1170034343232595</v>
      </c>
      <c r="AQ666" s="298">
        <v>7.1839544045073733</v>
      </c>
      <c r="AR666" s="298">
        <v>9.7149281833077268</v>
      </c>
      <c r="AS666" s="298">
        <v>12.689113920335425</v>
      </c>
      <c r="AT666" s="298">
        <v>16.036234873882261</v>
      </c>
      <c r="AU666" s="298">
        <v>19.862162628659444</v>
      </c>
      <c r="AV666" s="298">
        <v>24.187091581640868</v>
      </c>
      <c r="AW666" s="298">
        <v>29.195909533176749</v>
      </c>
      <c r="AX666" s="298">
        <v>35.183585226533204</v>
      </c>
      <c r="AY666" s="298">
        <v>41.834796662077324</v>
      </c>
      <c r="AZ666" s="298">
        <v>49.232177992028141</v>
      </c>
      <c r="BA666" s="298">
        <v>56.481247931061731</v>
      </c>
      <c r="BB666" s="298">
        <v>62.514901052168</v>
      </c>
      <c r="BC666" s="298">
        <v>67.956455913011325</v>
      </c>
      <c r="BD666" s="298">
        <v>73.187333330606521</v>
      </c>
      <c r="BE666" s="298">
        <v>77.857083155025862</v>
      </c>
      <c r="BF666" s="298">
        <v>81.716028947592051</v>
      </c>
      <c r="BG666" s="298">
        <v>84.849620672001919</v>
      </c>
      <c r="BH666" s="298">
        <v>87.153087799638485</v>
      </c>
      <c r="BI666" s="298">
        <v>88.947478610586032</v>
      </c>
      <c r="BJ666" s="298">
        <v>90.54166602984543</v>
      </c>
      <c r="BK666" s="298">
        <v>91.859964116089785</v>
      </c>
      <c r="BL666" s="298">
        <v>92.89247017673182</v>
      </c>
      <c r="BM666" s="298">
        <v>93.75072625726537</v>
      </c>
      <c r="BN666" s="298">
        <v>94.554280494914437</v>
      </c>
      <c r="BO666" s="298">
        <v>95.266432852964186</v>
      </c>
      <c r="BP666" s="298">
        <v>95.837393923476128</v>
      </c>
      <c r="BQ666" s="298">
        <v>96.426365164599915</v>
      </c>
      <c r="BR666" s="298">
        <v>97.167278431149427</v>
      </c>
      <c r="BT666" s="475"/>
      <c r="BU666" s="475"/>
      <c r="BV666" s="475"/>
      <c r="BW666" s="475"/>
      <c r="BX666" s="475"/>
      <c r="BY666" s="475"/>
      <c r="BZ666" s="475"/>
      <c r="CA666" s="475"/>
      <c r="CB666" s="475"/>
      <c r="CC666" s="475"/>
      <c r="CD666" s="475"/>
      <c r="CE666" s="475"/>
      <c r="CF666" s="475"/>
      <c r="CG666" s="475"/>
      <c r="CH666" s="475"/>
      <c r="CI666" s="475"/>
      <c r="CJ666" s="475"/>
      <c r="CK666" s="475"/>
      <c r="CL666" s="475"/>
      <c r="CM666" s="475"/>
      <c r="CN666" s="475"/>
      <c r="CO666" s="475"/>
      <c r="CP666" s="475"/>
      <c r="CQ666" s="475"/>
      <c r="CR666" s="475"/>
      <c r="CS666" s="475"/>
      <c r="CT666" s="475"/>
      <c r="CU666" s="475"/>
      <c r="CV666" s="475"/>
      <c r="CW666" s="475"/>
      <c r="CX666" s="475"/>
      <c r="CY666" s="475"/>
      <c r="CZ666" s="475"/>
    </row>
    <row r="667" spans="1:104" x14ac:dyDescent="0.25">
      <c r="A667" s="353" t="s">
        <v>459</v>
      </c>
      <c r="B667" s="353" t="s">
        <v>459</v>
      </c>
      <c r="C667" s="441">
        <f t="shared" ref="C667:H667" si="416">C179</f>
        <v>2502</v>
      </c>
      <c r="D667" s="441"/>
      <c r="E667" s="441"/>
      <c r="F667" s="441"/>
      <c r="G667" s="441"/>
      <c r="H667" s="441">
        <f t="shared" si="416"/>
        <v>0</v>
      </c>
      <c r="I667" s="470">
        <f>IFERROR(VLOOKUP(B667,Coincidence!$B$2:$E$242,4,FALSE)*IF($G667="Winter",'General Inputs'!$C$25,'General Inputs'!$C$24),IF($G667="Winter",'General Inputs'!$C$25,'General Inputs'!$C$24))</f>
        <v>0.52140604400000001</v>
      </c>
      <c r="J667" s="466">
        <f>'Nameplate by Substation'!H179</f>
        <v>2.6217110216231318E-3</v>
      </c>
      <c r="K667" s="357">
        <v>0</v>
      </c>
      <c r="L667" s="357">
        <v>0</v>
      </c>
      <c r="M667" s="357">
        <v>0</v>
      </c>
      <c r="N667" s="357">
        <v>0</v>
      </c>
      <c r="O667" s="357">
        <v>0</v>
      </c>
      <c r="P667" s="357">
        <v>0</v>
      </c>
      <c r="Q667" s="357">
        <v>0</v>
      </c>
      <c r="R667" s="357">
        <v>0</v>
      </c>
      <c r="S667" s="357">
        <v>0</v>
      </c>
      <c r="T667" s="357">
        <v>0</v>
      </c>
      <c r="U667" s="357">
        <v>0</v>
      </c>
      <c r="V667" s="357">
        <v>0</v>
      </c>
      <c r="W667" s="357">
        <v>0</v>
      </c>
      <c r="X667" s="357">
        <v>0</v>
      </c>
      <c r="Y667" s="357">
        <v>0</v>
      </c>
      <c r="Z667" s="357">
        <v>0</v>
      </c>
      <c r="AA667" s="357">
        <v>0</v>
      </c>
      <c r="AB667" s="357">
        <v>0</v>
      </c>
      <c r="AC667" s="357">
        <v>0</v>
      </c>
      <c r="AD667" s="357">
        <v>0</v>
      </c>
      <c r="AE667" s="357">
        <v>0</v>
      </c>
      <c r="AF667" s="357">
        <v>0</v>
      </c>
      <c r="AG667" s="357">
        <v>0</v>
      </c>
      <c r="AH667" s="357">
        <v>0</v>
      </c>
      <c r="AI667" s="357">
        <v>0</v>
      </c>
      <c r="AJ667" s="357">
        <v>0</v>
      </c>
      <c r="AK667" s="357">
        <v>0</v>
      </c>
      <c r="AL667" s="357">
        <v>0</v>
      </c>
      <c r="AM667" s="357">
        <v>0</v>
      </c>
      <c r="AP667" s="298">
        <v>0</v>
      </c>
      <c r="AQ667" s="298">
        <v>0</v>
      </c>
      <c r="AR667" s="298">
        <v>0</v>
      </c>
      <c r="AS667" s="298">
        <v>0</v>
      </c>
      <c r="AT667" s="298">
        <v>0</v>
      </c>
      <c r="AU667" s="298">
        <v>0</v>
      </c>
      <c r="AV667" s="298">
        <v>0</v>
      </c>
      <c r="AW667" s="298">
        <v>0</v>
      </c>
      <c r="AX667" s="298">
        <v>0</v>
      </c>
      <c r="AY667" s="298">
        <v>0</v>
      </c>
      <c r="AZ667" s="298">
        <v>0</v>
      </c>
      <c r="BA667" s="298">
        <v>0</v>
      </c>
      <c r="BB667" s="298">
        <v>0</v>
      </c>
      <c r="BC667" s="298">
        <v>0</v>
      </c>
      <c r="BD667" s="298">
        <v>0</v>
      </c>
      <c r="BE667" s="298">
        <v>0</v>
      </c>
      <c r="BF667" s="298">
        <v>0</v>
      </c>
      <c r="BG667" s="298">
        <v>0</v>
      </c>
      <c r="BH667" s="298">
        <v>0</v>
      </c>
      <c r="BI667" s="298">
        <v>0</v>
      </c>
      <c r="BJ667" s="298">
        <v>0</v>
      </c>
      <c r="BK667" s="298">
        <v>0</v>
      </c>
      <c r="BL667" s="298">
        <v>0</v>
      </c>
      <c r="BM667" s="298">
        <v>0</v>
      </c>
      <c r="BN667" s="298">
        <v>0</v>
      </c>
      <c r="BO667" s="298">
        <v>0</v>
      </c>
      <c r="BP667" s="298">
        <v>0</v>
      </c>
      <c r="BQ667" s="298">
        <v>0</v>
      </c>
      <c r="BR667" s="298">
        <v>0</v>
      </c>
      <c r="BT667" s="475"/>
      <c r="BU667" s="475"/>
      <c r="BV667" s="475"/>
      <c r="BW667" s="475"/>
      <c r="BX667" s="475"/>
      <c r="BY667" s="475"/>
      <c r="BZ667" s="475"/>
      <c r="CA667" s="475"/>
      <c r="CB667" s="475"/>
      <c r="CC667" s="475"/>
      <c r="CD667" s="475"/>
      <c r="CE667" s="475"/>
      <c r="CF667" s="475"/>
      <c r="CG667" s="475"/>
      <c r="CH667" s="475"/>
      <c r="CI667" s="475"/>
      <c r="CJ667" s="475"/>
      <c r="CK667" s="475"/>
      <c r="CL667" s="475"/>
      <c r="CM667" s="475"/>
      <c r="CN667" s="475"/>
      <c r="CO667" s="475"/>
      <c r="CP667" s="475"/>
      <c r="CQ667" s="475"/>
      <c r="CR667" s="475"/>
      <c r="CS667" s="475"/>
      <c r="CT667" s="475"/>
      <c r="CU667" s="475"/>
      <c r="CV667" s="475"/>
      <c r="CW667" s="475"/>
      <c r="CX667" s="475"/>
      <c r="CY667" s="475"/>
      <c r="CZ667" s="475"/>
    </row>
    <row r="668" spans="1:104" x14ac:dyDescent="0.25">
      <c r="A668" s="353" t="s">
        <v>550</v>
      </c>
      <c r="B668" s="353" t="s">
        <v>550</v>
      </c>
      <c r="C668" s="441">
        <f t="shared" ref="C668:H668" si="417">C180</f>
        <v>6250</v>
      </c>
      <c r="D668" s="441"/>
      <c r="E668" s="441"/>
      <c r="F668" s="441"/>
      <c r="G668" s="441"/>
      <c r="H668" s="441">
        <f t="shared" si="417"/>
        <v>0</v>
      </c>
      <c r="I668" s="470">
        <f>IFERROR(VLOOKUP(B668,Coincidence!$B$2:$E$242,4,FALSE)*IF($G668="Winter",'General Inputs'!$C$25,'General Inputs'!$C$24),IF($G668="Winter",'General Inputs'!$C$25,'General Inputs'!$C$24))</f>
        <v>0.52140604400000001</v>
      </c>
      <c r="J668" s="466">
        <f>'Nameplate by Substation'!H180</f>
        <v>7.8388300995689715E-4</v>
      </c>
      <c r="K668" s="357">
        <v>4.9656139585768182</v>
      </c>
      <c r="L668" s="357">
        <v>6.9714130011169431</v>
      </c>
      <c r="M668" s="357">
        <v>9.427506471858397</v>
      </c>
      <c r="N668" s="357">
        <v>12.313699221333856</v>
      </c>
      <c r="O668" s="357">
        <v>15.561793685467283</v>
      </c>
      <c r="P668" s="357">
        <v>19.274529177531811</v>
      </c>
      <c r="Q668" s="357">
        <v>23.471502631706915</v>
      </c>
      <c r="R668" s="357">
        <v>28.33213183693357</v>
      </c>
      <c r="S668" s="357">
        <v>34.142658717358486</v>
      </c>
      <c r="T668" s="357">
        <v>40.597090255208649</v>
      </c>
      <c r="U668" s="357">
        <v>47.775615824007161</v>
      </c>
      <c r="V668" s="357">
        <v>54.810217879287087</v>
      </c>
      <c r="W668" s="357">
        <v>60.665361918942843</v>
      </c>
      <c r="X668" s="357">
        <v>65.945925264302147</v>
      </c>
      <c r="Y668" s="357">
        <v>71.022044179170564</v>
      </c>
      <c r="Z668" s="357">
        <v>75.553636781915216</v>
      </c>
      <c r="AA668" s="357">
        <v>79.298413454220153</v>
      </c>
      <c r="AB668" s="357">
        <v>82.339296073691827</v>
      </c>
      <c r="AC668" s="357">
        <v>84.574613807776501</v>
      </c>
      <c r="AD668" s="357">
        <v>86.31591653941355</v>
      </c>
      <c r="AE668" s="357">
        <v>87.862939011308541</v>
      </c>
      <c r="AF668" s="357">
        <v>89.142234494033929</v>
      </c>
      <c r="AG668" s="357">
        <v>90.144193271831284</v>
      </c>
      <c r="AH668" s="357">
        <v>90.97705735492805</v>
      </c>
      <c r="AI668" s="357">
        <v>91.756837980475254</v>
      </c>
      <c r="AJ668" s="357">
        <v>92.447920903352554</v>
      </c>
      <c r="AK668" s="357">
        <v>93.001989763756399</v>
      </c>
      <c r="AL668" s="357">
        <v>93.573535953564928</v>
      </c>
      <c r="AM668" s="357">
        <v>94.292528877000279</v>
      </c>
      <c r="AP668" s="298">
        <v>4.9656139585768182</v>
      </c>
      <c r="AQ668" s="298">
        <v>6.9714130011169431</v>
      </c>
      <c r="AR668" s="298">
        <v>9.427506471858397</v>
      </c>
      <c r="AS668" s="298">
        <v>12.313699221333856</v>
      </c>
      <c r="AT668" s="298">
        <v>15.561793685467283</v>
      </c>
      <c r="AU668" s="298">
        <v>19.274529177531811</v>
      </c>
      <c r="AV668" s="298">
        <v>23.471502631706915</v>
      </c>
      <c r="AW668" s="298">
        <v>28.33213183693357</v>
      </c>
      <c r="AX668" s="298">
        <v>34.142658717358486</v>
      </c>
      <c r="AY668" s="298">
        <v>40.597090255208649</v>
      </c>
      <c r="AZ668" s="298">
        <v>47.775615824007161</v>
      </c>
      <c r="BA668" s="298">
        <v>54.810217879287087</v>
      </c>
      <c r="BB668" s="298">
        <v>60.665361918942843</v>
      </c>
      <c r="BC668" s="298">
        <v>65.945925264302147</v>
      </c>
      <c r="BD668" s="298">
        <v>71.022044179170564</v>
      </c>
      <c r="BE668" s="298">
        <v>75.553636781915216</v>
      </c>
      <c r="BF668" s="298">
        <v>79.298413454220153</v>
      </c>
      <c r="BG668" s="298">
        <v>82.339296073691827</v>
      </c>
      <c r="BH668" s="298">
        <v>84.574613807776501</v>
      </c>
      <c r="BI668" s="298">
        <v>86.31591653941355</v>
      </c>
      <c r="BJ668" s="298">
        <v>87.862939011308541</v>
      </c>
      <c r="BK668" s="298">
        <v>89.142234494033929</v>
      </c>
      <c r="BL668" s="298">
        <v>90.144193271831284</v>
      </c>
      <c r="BM668" s="298">
        <v>90.97705735492805</v>
      </c>
      <c r="BN668" s="298">
        <v>91.756837980475254</v>
      </c>
      <c r="BO668" s="298">
        <v>92.447920903352554</v>
      </c>
      <c r="BP668" s="298">
        <v>93.001989763756399</v>
      </c>
      <c r="BQ668" s="298">
        <v>93.573535953564928</v>
      </c>
      <c r="BR668" s="298">
        <v>94.292528877000279</v>
      </c>
      <c r="BT668" s="475"/>
      <c r="BU668" s="475"/>
      <c r="BV668" s="475"/>
      <c r="BW668" s="475"/>
      <c r="BX668" s="475"/>
      <c r="BY668" s="475"/>
      <c r="BZ668" s="475"/>
      <c r="CA668" s="475"/>
      <c r="CB668" s="475"/>
      <c r="CC668" s="475"/>
      <c r="CD668" s="475"/>
      <c r="CE668" s="475"/>
      <c r="CF668" s="475"/>
      <c r="CG668" s="475"/>
      <c r="CH668" s="475"/>
      <c r="CI668" s="475"/>
      <c r="CJ668" s="475"/>
      <c r="CK668" s="475"/>
      <c r="CL668" s="475"/>
      <c r="CM668" s="475"/>
      <c r="CN668" s="475"/>
      <c r="CO668" s="475"/>
      <c r="CP668" s="475"/>
      <c r="CQ668" s="475"/>
      <c r="CR668" s="475"/>
      <c r="CS668" s="475"/>
      <c r="CT668" s="475"/>
      <c r="CU668" s="475"/>
      <c r="CV668" s="475"/>
      <c r="CW668" s="475"/>
      <c r="CX668" s="475"/>
      <c r="CY668" s="475"/>
      <c r="CZ668" s="475"/>
    </row>
    <row r="669" spans="1:104" x14ac:dyDescent="0.25">
      <c r="A669" s="353" t="s">
        <v>465</v>
      </c>
      <c r="B669" s="353" t="s">
        <v>465</v>
      </c>
      <c r="C669" s="441">
        <f t="shared" ref="C669:H669" si="418">C181</f>
        <v>2000</v>
      </c>
      <c r="D669" s="441"/>
      <c r="E669" s="441"/>
      <c r="F669" s="441"/>
      <c r="G669" s="441"/>
      <c r="H669" s="441">
        <f t="shared" si="418"/>
        <v>0</v>
      </c>
      <c r="I669" s="470">
        <f>IFERROR(VLOOKUP(B669,Coincidence!$B$2:$E$242,4,FALSE)*IF($G669="Winter",'General Inputs'!$C$25,'General Inputs'!$C$24),IF($G669="Winter",'General Inputs'!$C$25,'General Inputs'!$C$24))</f>
        <v>0.52140604400000001</v>
      </c>
      <c r="J669" s="466">
        <f>'Nameplate by Substation'!H181</f>
        <v>9.3162010429434093E-4</v>
      </c>
      <c r="K669" s="357">
        <v>0</v>
      </c>
      <c r="L669" s="357">
        <v>0</v>
      </c>
      <c r="M669" s="357">
        <v>0</v>
      </c>
      <c r="N669" s="357">
        <v>0</v>
      </c>
      <c r="O669" s="357">
        <v>0</v>
      </c>
      <c r="P669" s="357">
        <v>0</v>
      </c>
      <c r="Q669" s="357">
        <v>0</v>
      </c>
      <c r="R669" s="357">
        <v>0</v>
      </c>
      <c r="S669" s="357">
        <v>0</v>
      </c>
      <c r="T669" s="357">
        <v>0</v>
      </c>
      <c r="U669" s="357">
        <v>0</v>
      </c>
      <c r="V669" s="357">
        <v>0</v>
      </c>
      <c r="W669" s="357">
        <v>0</v>
      </c>
      <c r="X669" s="357">
        <v>0</v>
      </c>
      <c r="Y669" s="357">
        <v>0</v>
      </c>
      <c r="Z669" s="357">
        <v>0</v>
      </c>
      <c r="AA669" s="357">
        <v>0</v>
      </c>
      <c r="AB669" s="357">
        <v>0</v>
      </c>
      <c r="AC669" s="357">
        <v>0</v>
      </c>
      <c r="AD669" s="357">
        <v>0</v>
      </c>
      <c r="AE669" s="357">
        <v>0</v>
      </c>
      <c r="AF669" s="357">
        <v>0</v>
      </c>
      <c r="AG669" s="357">
        <v>0</v>
      </c>
      <c r="AH669" s="357">
        <v>0</v>
      </c>
      <c r="AI669" s="357">
        <v>0</v>
      </c>
      <c r="AJ669" s="357">
        <v>0</v>
      </c>
      <c r="AK669" s="357">
        <v>0</v>
      </c>
      <c r="AL669" s="357">
        <v>0</v>
      </c>
      <c r="AM669" s="357">
        <v>0</v>
      </c>
      <c r="AP669" s="298">
        <v>0</v>
      </c>
      <c r="AQ669" s="298">
        <v>0</v>
      </c>
      <c r="AR669" s="298">
        <v>0</v>
      </c>
      <c r="AS669" s="298">
        <v>0</v>
      </c>
      <c r="AT669" s="298">
        <v>0</v>
      </c>
      <c r="AU669" s="298">
        <v>0</v>
      </c>
      <c r="AV669" s="298">
        <v>0</v>
      </c>
      <c r="AW669" s="298">
        <v>0</v>
      </c>
      <c r="AX669" s="298">
        <v>0</v>
      </c>
      <c r="AY669" s="298">
        <v>0</v>
      </c>
      <c r="AZ669" s="298">
        <v>0</v>
      </c>
      <c r="BA669" s="298">
        <v>0</v>
      </c>
      <c r="BB669" s="298">
        <v>0</v>
      </c>
      <c r="BC669" s="298">
        <v>0</v>
      </c>
      <c r="BD669" s="298">
        <v>0</v>
      </c>
      <c r="BE669" s="298">
        <v>0</v>
      </c>
      <c r="BF669" s="298">
        <v>0</v>
      </c>
      <c r="BG669" s="298">
        <v>0</v>
      </c>
      <c r="BH669" s="298">
        <v>0</v>
      </c>
      <c r="BI669" s="298">
        <v>0</v>
      </c>
      <c r="BJ669" s="298">
        <v>0</v>
      </c>
      <c r="BK669" s="298">
        <v>0</v>
      </c>
      <c r="BL669" s="298">
        <v>0</v>
      </c>
      <c r="BM669" s="298">
        <v>0</v>
      </c>
      <c r="BN669" s="298">
        <v>0</v>
      </c>
      <c r="BO669" s="298">
        <v>0</v>
      </c>
      <c r="BP669" s="298">
        <v>0</v>
      </c>
      <c r="BQ669" s="298">
        <v>0</v>
      </c>
      <c r="BR669" s="298">
        <v>0</v>
      </c>
      <c r="BT669" s="475"/>
      <c r="BU669" s="475"/>
      <c r="BV669" s="475"/>
      <c r="BW669" s="475"/>
      <c r="BX669" s="475"/>
      <c r="BY669" s="475"/>
      <c r="BZ669" s="475"/>
      <c r="CA669" s="475"/>
      <c r="CB669" s="475"/>
      <c r="CC669" s="475"/>
      <c r="CD669" s="475"/>
      <c r="CE669" s="475"/>
      <c r="CF669" s="475"/>
      <c r="CG669" s="475"/>
      <c r="CH669" s="475"/>
      <c r="CI669" s="475"/>
      <c r="CJ669" s="475"/>
      <c r="CK669" s="475"/>
      <c r="CL669" s="475"/>
      <c r="CM669" s="475"/>
      <c r="CN669" s="475"/>
      <c r="CO669" s="475"/>
      <c r="CP669" s="475"/>
      <c r="CQ669" s="475"/>
      <c r="CR669" s="475"/>
      <c r="CS669" s="475"/>
      <c r="CT669" s="475"/>
      <c r="CU669" s="475"/>
      <c r="CV669" s="475"/>
      <c r="CW669" s="475"/>
      <c r="CX669" s="475"/>
      <c r="CY669" s="475"/>
      <c r="CZ669" s="475"/>
    </row>
    <row r="670" spans="1:104" x14ac:dyDescent="0.25">
      <c r="A670" s="353" t="s">
        <v>540</v>
      </c>
      <c r="B670" s="353" t="s">
        <v>541</v>
      </c>
      <c r="C670" s="441">
        <f t="shared" ref="C670:H670" si="419">C182</f>
        <v>1000</v>
      </c>
      <c r="D670" s="441"/>
      <c r="E670" s="441"/>
      <c r="F670" s="441"/>
      <c r="G670" s="441"/>
      <c r="H670" s="441">
        <f t="shared" si="419"/>
        <v>0</v>
      </c>
      <c r="I670" s="470">
        <f>IFERROR(VLOOKUP(B670,Coincidence!$B$2:$E$242,4,FALSE)*IF($G670="Winter",'General Inputs'!$C$25,'General Inputs'!$C$24),IF($G670="Winter",'General Inputs'!$C$25,'General Inputs'!$C$24))</f>
        <v>0.52140604400000001</v>
      </c>
      <c r="J670" s="466">
        <f>'Nameplate by Substation'!H182</f>
        <v>5.417083314366017E-4</v>
      </c>
      <c r="K670" s="357">
        <v>0</v>
      </c>
      <c r="L670" s="357">
        <v>0</v>
      </c>
      <c r="M670" s="357">
        <v>0</v>
      </c>
      <c r="N670" s="357">
        <v>0</v>
      </c>
      <c r="O670" s="357">
        <v>0</v>
      </c>
      <c r="P670" s="357">
        <v>0</v>
      </c>
      <c r="Q670" s="357">
        <v>0</v>
      </c>
      <c r="R670" s="357">
        <v>0</v>
      </c>
      <c r="S670" s="357">
        <v>0</v>
      </c>
      <c r="T670" s="357">
        <v>0</v>
      </c>
      <c r="U670" s="357">
        <v>0</v>
      </c>
      <c r="V670" s="357">
        <v>0</v>
      </c>
      <c r="W670" s="357">
        <v>0</v>
      </c>
      <c r="X670" s="357">
        <v>0</v>
      </c>
      <c r="Y670" s="357">
        <v>0</v>
      </c>
      <c r="Z670" s="357">
        <v>0</v>
      </c>
      <c r="AA670" s="357">
        <v>0</v>
      </c>
      <c r="AB670" s="357">
        <v>0</v>
      </c>
      <c r="AC670" s="357">
        <v>0</v>
      </c>
      <c r="AD670" s="357">
        <v>0</v>
      </c>
      <c r="AE670" s="357">
        <v>0</v>
      </c>
      <c r="AF670" s="357">
        <v>0</v>
      </c>
      <c r="AG670" s="357">
        <v>0</v>
      </c>
      <c r="AH670" s="357">
        <v>0</v>
      </c>
      <c r="AI670" s="357">
        <v>0</v>
      </c>
      <c r="AJ670" s="357">
        <v>0</v>
      </c>
      <c r="AK670" s="357">
        <v>0</v>
      </c>
      <c r="AL670" s="357">
        <v>0</v>
      </c>
      <c r="AM670" s="357">
        <v>0</v>
      </c>
      <c r="AP670" s="298">
        <v>0</v>
      </c>
      <c r="AQ670" s="298">
        <v>0</v>
      </c>
      <c r="AR670" s="298">
        <v>0</v>
      </c>
      <c r="AS670" s="298">
        <v>0</v>
      </c>
      <c r="AT670" s="298">
        <v>0</v>
      </c>
      <c r="AU670" s="298">
        <v>0</v>
      </c>
      <c r="AV670" s="298">
        <v>0</v>
      </c>
      <c r="AW670" s="298">
        <v>0</v>
      </c>
      <c r="AX670" s="298">
        <v>0</v>
      </c>
      <c r="AY670" s="298">
        <v>0</v>
      </c>
      <c r="AZ670" s="298">
        <v>0</v>
      </c>
      <c r="BA670" s="298">
        <v>0</v>
      </c>
      <c r="BB670" s="298">
        <v>0</v>
      </c>
      <c r="BC670" s="298">
        <v>0</v>
      </c>
      <c r="BD670" s="298">
        <v>0</v>
      </c>
      <c r="BE670" s="298">
        <v>0</v>
      </c>
      <c r="BF670" s="298">
        <v>0</v>
      </c>
      <c r="BG670" s="298">
        <v>0</v>
      </c>
      <c r="BH670" s="298">
        <v>0</v>
      </c>
      <c r="BI670" s="298">
        <v>0</v>
      </c>
      <c r="BJ670" s="298">
        <v>0</v>
      </c>
      <c r="BK670" s="298">
        <v>0</v>
      </c>
      <c r="BL670" s="298">
        <v>0</v>
      </c>
      <c r="BM670" s="298">
        <v>0</v>
      </c>
      <c r="BN670" s="298">
        <v>0</v>
      </c>
      <c r="BO670" s="298">
        <v>0</v>
      </c>
      <c r="BP670" s="298">
        <v>0</v>
      </c>
      <c r="BQ670" s="298">
        <v>0</v>
      </c>
      <c r="BR670" s="298">
        <v>0</v>
      </c>
      <c r="BT670" s="475"/>
      <c r="BU670" s="475"/>
      <c r="BV670" s="475"/>
      <c r="BW670" s="475"/>
      <c r="BX670" s="475"/>
      <c r="BY670" s="475"/>
      <c r="BZ670" s="475"/>
      <c r="CA670" s="475"/>
      <c r="CB670" s="475"/>
      <c r="CC670" s="475"/>
      <c r="CD670" s="475"/>
      <c r="CE670" s="475"/>
      <c r="CF670" s="475"/>
      <c r="CG670" s="475"/>
      <c r="CH670" s="475"/>
      <c r="CI670" s="475"/>
      <c r="CJ670" s="475"/>
      <c r="CK670" s="475"/>
      <c r="CL670" s="475"/>
      <c r="CM670" s="475"/>
      <c r="CN670" s="475"/>
      <c r="CO670" s="475"/>
      <c r="CP670" s="475"/>
      <c r="CQ670" s="475"/>
      <c r="CR670" s="475"/>
      <c r="CS670" s="475"/>
      <c r="CT670" s="475"/>
      <c r="CU670" s="475"/>
      <c r="CV670" s="475"/>
      <c r="CW670" s="475"/>
      <c r="CX670" s="475"/>
      <c r="CY670" s="475"/>
      <c r="CZ670" s="475"/>
    </row>
    <row r="671" spans="1:104" x14ac:dyDescent="0.25">
      <c r="A671" s="353" t="s">
        <v>330</v>
      </c>
      <c r="B671" s="353" t="s">
        <v>330</v>
      </c>
      <c r="C671" s="441">
        <f t="shared" ref="C671:H671" si="420">C183</f>
        <v>3750</v>
      </c>
      <c r="D671" s="441"/>
      <c r="E671" s="441"/>
      <c r="F671" s="441"/>
      <c r="G671" s="441"/>
      <c r="H671" s="441">
        <f t="shared" si="420"/>
        <v>0</v>
      </c>
      <c r="I671" s="470">
        <f>IFERROR(VLOOKUP(B671,Coincidence!$B$2:$E$242,4,FALSE)*IF($G671="Winter",'General Inputs'!$C$25,'General Inputs'!$C$24),IF($G671="Winter",'General Inputs'!$C$25,'General Inputs'!$C$24))</f>
        <v>0.52140604400000001</v>
      </c>
      <c r="J671" s="466">
        <f>'Nameplate by Substation'!H183</f>
        <v>7.3131892386382714E-4</v>
      </c>
      <c r="K671" s="357">
        <v>0</v>
      </c>
      <c r="L671" s="357">
        <v>0</v>
      </c>
      <c r="M671" s="357">
        <v>0</v>
      </c>
      <c r="N671" s="357">
        <v>0</v>
      </c>
      <c r="O671" s="357">
        <v>0</v>
      </c>
      <c r="P671" s="357">
        <v>0</v>
      </c>
      <c r="Q671" s="357">
        <v>0</v>
      </c>
      <c r="R671" s="357">
        <v>0</v>
      </c>
      <c r="S671" s="357">
        <v>0</v>
      </c>
      <c r="T671" s="357">
        <v>0</v>
      </c>
      <c r="U671" s="357">
        <v>0</v>
      </c>
      <c r="V671" s="357">
        <v>0</v>
      </c>
      <c r="W671" s="357">
        <v>0</v>
      </c>
      <c r="X671" s="357">
        <v>0</v>
      </c>
      <c r="Y671" s="357">
        <v>0</v>
      </c>
      <c r="Z671" s="357">
        <v>0</v>
      </c>
      <c r="AA671" s="357">
        <v>0</v>
      </c>
      <c r="AB671" s="357">
        <v>0</v>
      </c>
      <c r="AC671" s="357">
        <v>0</v>
      </c>
      <c r="AD671" s="357">
        <v>0</v>
      </c>
      <c r="AE671" s="357">
        <v>0</v>
      </c>
      <c r="AF671" s="357">
        <v>0</v>
      </c>
      <c r="AG671" s="357">
        <v>0</v>
      </c>
      <c r="AH671" s="357">
        <v>0</v>
      </c>
      <c r="AI671" s="357">
        <v>0</v>
      </c>
      <c r="AJ671" s="357">
        <v>0</v>
      </c>
      <c r="AK671" s="357">
        <v>0</v>
      </c>
      <c r="AL671" s="357">
        <v>0</v>
      </c>
      <c r="AM671" s="357">
        <v>0</v>
      </c>
      <c r="AP671" s="298">
        <v>0</v>
      </c>
      <c r="AQ671" s="298">
        <v>0</v>
      </c>
      <c r="AR671" s="298">
        <v>0</v>
      </c>
      <c r="AS671" s="298">
        <v>0</v>
      </c>
      <c r="AT671" s="298">
        <v>0</v>
      </c>
      <c r="AU671" s="298">
        <v>0</v>
      </c>
      <c r="AV671" s="298">
        <v>0</v>
      </c>
      <c r="AW671" s="298">
        <v>0</v>
      </c>
      <c r="AX671" s="298">
        <v>0</v>
      </c>
      <c r="AY671" s="298">
        <v>0</v>
      </c>
      <c r="AZ671" s="298">
        <v>0</v>
      </c>
      <c r="BA671" s="298">
        <v>0</v>
      </c>
      <c r="BB671" s="298">
        <v>0</v>
      </c>
      <c r="BC671" s="298">
        <v>0</v>
      </c>
      <c r="BD671" s="298">
        <v>0</v>
      </c>
      <c r="BE671" s="298">
        <v>0</v>
      </c>
      <c r="BF671" s="298">
        <v>0</v>
      </c>
      <c r="BG671" s="298">
        <v>0</v>
      </c>
      <c r="BH671" s="298">
        <v>0</v>
      </c>
      <c r="BI671" s="298">
        <v>0</v>
      </c>
      <c r="BJ671" s="298">
        <v>0</v>
      </c>
      <c r="BK671" s="298">
        <v>0</v>
      </c>
      <c r="BL671" s="298">
        <v>0</v>
      </c>
      <c r="BM671" s="298">
        <v>0</v>
      </c>
      <c r="BN671" s="298">
        <v>0</v>
      </c>
      <c r="BO671" s="298">
        <v>0</v>
      </c>
      <c r="BP671" s="298">
        <v>0</v>
      </c>
      <c r="BQ671" s="298">
        <v>0</v>
      </c>
      <c r="BR671" s="298">
        <v>0</v>
      </c>
      <c r="BT671" s="475"/>
      <c r="BU671" s="475"/>
      <c r="BV671" s="475"/>
      <c r="BW671" s="475"/>
      <c r="BX671" s="475"/>
      <c r="BY671" s="475"/>
      <c r="BZ671" s="475"/>
      <c r="CA671" s="475"/>
      <c r="CB671" s="475"/>
      <c r="CC671" s="475"/>
      <c r="CD671" s="475"/>
      <c r="CE671" s="475"/>
      <c r="CF671" s="475"/>
      <c r="CG671" s="475"/>
      <c r="CH671" s="475"/>
      <c r="CI671" s="475"/>
      <c r="CJ671" s="475"/>
      <c r="CK671" s="475"/>
      <c r="CL671" s="475"/>
      <c r="CM671" s="475"/>
      <c r="CN671" s="475"/>
      <c r="CO671" s="475"/>
      <c r="CP671" s="475"/>
      <c r="CQ671" s="475"/>
      <c r="CR671" s="475"/>
      <c r="CS671" s="475"/>
      <c r="CT671" s="475"/>
      <c r="CU671" s="475"/>
      <c r="CV671" s="475"/>
      <c r="CW671" s="475"/>
      <c r="CX671" s="475"/>
      <c r="CY671" s="475"/>
      <c r="CZ671" s="475"/>
    </row>
    <row r="672" spans="1:104" x14ac:dyDescent="0.25">
      <c r="A672" s="353" t="s">
        <v>554</v>
      </c>
      <c r="B672" s="353" t="s">
        <v>554</v>
      </c>
      <c r="C672" s="441">
        <f t="shared" ref="C672:H672" si="421">C184</f>
        <v>7500</v>
      </c>
      <c r="D672" s="441"/>
      <c r="E672" s="441"/>
      <c r="F672" s="441"/>
      <c r="G672" s="441"/>
      <c r="H672" s="441">
        <f t="shared" si="421"/>
        <v>0</v>
      </c>
      <c r="I672" s="470">
        <f>IFERROR(VLOOKUP(B672,Coincidence!$B$2:$E$242,4,FALSE)*IF($G672="Winter",'General Inputs'!$C$25,'General Inputs'!$C$24),IF($G672="Winter",'General Inputs'!$C$25,'General Inputs'!$C$24))</f>
        <v>0.52140604400000001</v>
      </c>
      <c r="J672" s="466">
        <f>'Nameplate by Substation'!H184</f>
        <v>1.6252899108992801E-4</v>
      </c>
      <c r="K672" s="357">
        <v>0</v>
      </c>
      <c r="L672" s="357">
        <v>0</v>
      </c>
      <c r="M672" s="357">
        <v>0</v>
      </c>
      <c r="N672" s="357">
        <v>0</v>
      </c>
      <c r="O672" s="357">
        <v>0</v>
      </c>
      <c r="P672" s="357">
        <v>0</v>
      </c>
      <c r="Q672" s="357">
        <v>0</v>
      </c>
      <c r="R672" s="357">
        <v>0</v>
      </c>
      <c r="S672" s="357">
        <v>0</v>
      </c>
      <c r="T672" s="357">
        <v>0</v>
      </c>
      <c r="U672" s="357">
        <v>0</v>
      </c>
      <c r="V672" s="357">
        <v>0</v>
      </c>
      <c r="W672" s="357">
        <v>0</v>
      </c>
      <c r="X672" s="357">
        <v>0</v>
      </c>
      <c r="Y672" s="357">
        <v>0</v>
      </c>
      <c r="Z672" s="357">
        <v>0</v>
      </c>
      <c r="AA672" s="357">
        <v>0</v>
      </c>
      <c r="AB672" s="357">
        <v>0</v>
      </c>
      <c r="AC672" s="357">
        <v>0</v>
      </c>
      <c r="AD672" s="357">
        <v>0</v>
      </c>
      <c r="AE672" s="357">
        <v>0</v>
      </c>
      <c r="AF672" s="357">
        <v>0</v>
      </c>
      <c r="AG672" s="357">
        <v>0</v>
      </c>
      <c r="AH672" s="357">
        <v>0</v>
      </c>
      <c r="AI672" s="357">
        <v>0</v>
      </c>
      <c r="AJ672" s="357">
        <v>0</v>
      </c>
      <c r="AK672" s="357">
        <v>0</v>
      </c>
      <c r="AL672" s="357">
        <v>0</v>
      </c>
      <c r="AM672" s="357">
        <v>0</v>
      </c>
      <c r="AP672" s="298">
        <v>0</v>
      </c>
      <c r="AQ672" s="298">
        <v>0</v>
      </c>
      <c r="AR672" s="298">
        <v>0</v>
      </c>
      <c r="AS672" s="298">
        <v>0</v>
      </c>
      <c r="AT672" s="298">
        <v>0</v>
      </c>
      <c r="AU672" s="298">
        <v>0</v>
      </c>
      <c r="AV672" s="298">
        <v>0</v>
      </c>
      <c r="AW672" s="298">
        <v>0</v>
      </c>
      <c r="AX672" s="298">
        <v>0</v>
      </c>
      <c r="AY672" s="298">
        <v>0</v>
      </c>
      <c r="AZ672" s="298">
        <v>0</v>
      </c>
      <c r="BA672" s="298">
        <v>0</v>
      </c>
      <c r="BB672" s="298">
        <v>0</v>
      </c>
      <c r="BC672" s="298">
        <v>0</v>
      </c>
      <c r="BD672" s="298">
        <v>0</v>
      </c>
      <c r="BE672" s="298">
        <v>0</v>
      </c>
      <c r="BF672" s="298">
        <v>0</v>
      </c>
      <c r="BG672" s="298">
        <v>0</v>
      </c>
      <c r="BH672" s="298">
        <v>0</v>
      </c>
      <c r="BI672" s="298">
        <v>0</v>
      </c>
      <c r="BJ672" s="298">
        <v>0</v>
      </c>
      <c r="BK672" s="298">
        <v>0</v>
      </c>
      <c r="BL672" s="298">
        <v>0</v>
      </c>
      <c r="BM672" s="298">
        <v>0</v>
      </c>
      <c r="BN672" s="298">
        <v>0</v>
      </c>
      <c r="BO672" s="298">
        <v>0</v>
      </c>
      <c r="BP672" s="298">
        <v>0</v>
      </c>
      <c r="BQ672" s="298">
        <v>0</v>
      </c>
      <c r="BR672" s="298">
        <v>0</v>
      </c>
      <c r="BT672" s="475"/>
      <c r="BU672" s="475"/>
      <c r="BV672" s="475"/>
      <c r="BW672" s="475"/>
      <c r="BX672" s="475"/>
      <c r="BY672" s="475"/>
      <c r="BZ672" s="475"/>
      <c r="CA672" s="475"/>
      <c r="CB672" s="475"/>
      <c r="CC672" s="475"/>
      <c r="CD672" s="475"/>
      <c r="CE672" s="475"/>
      <c r="CF672" s="475"/>
      <c r="CG672" s="475"/>
      <c r="CH672" s="475"/>
      <c r="CI672" s="475"/>
      <c r="CJ672" s="475"/>
      <c r="CK672" s="475"/>
      <c r="CL672" s="475"/>
      <c r="CM672" s="475"/>
      <c r="CN672" s="475"/>
      <c r="CO672" s="475"/>
      <c r="CP672" s="475"/>
      <c r="CQ672" s="475"/>
      <c r="CR672" s="475"/>
      <c r="CS672" s="475"/>
      <c r="CT672" s="475"/>
      <c r="CU672" s="475"/>
      <c r="CV672" s="475"/>
      <c r="CW672" s="475"/>
      <c r="CX672" s="475"/>
      <c r="CY672" s="475"/>
      <c r="CZ672" s="475"/>
    </row>
    <row r="673" spans="1:104" x14ac:dyDescent="0.25">
      <c r="A673" s="353" t="s">
        <v>291</v>
      </c>
      <c r="B673" s="353" t="s">
        <v>291</v>
      </c>
      <c r="C673" s="441">
        <f t="shared" ref="C673:H673" si="422">C185</f>
        <v>1000</v>
      </c>
      <c r="D673" s="441"/>
      <c r="E673" s="441"/>
      <c r="F673" s="441"/>
      <c r="G673" s="441"/>
      <c r="H673" s="441">
        <f t="shared" si="422"/>
        <v>0</v>
      </c>
      <c r="I673" s="470">
        <f>IFERROR(VLOOKUP(B673,Coincidence!$B$2:$E$242,4,FALSE)*IF($G673="Winter",'General Inputs'!$C$25,'General Inputs'!$C$24),IF($G673="Winter",'General Inputs'!$C$25,'General Inputs'!$C$24))</f>
        <v>0.52140604400000001</v>
      </c>
      <c r="J673" s="466">
        <f>'Nameplate by Substation'!H185</f>
        <v>2.2795564128408668E-3</v>
      </c>
      <c r="K673" s="357">
        <v>14.440161349572202</v>
      </c>
      <c r="L673" s="357">
        <v>20.27308796261849</v>
      </c>
      <c r="M673" s="357">
        <v>27.41548491554278</v>
      </c>
      <c r="N673" s="357">
        <v>35.808624079412859</v>
      </c>
      <c r="O673" s="357">
        <v>45.254184795973615</v>
      </c>
      <c r="P673" s="357">
        <v>56.050936215018858</v>
      </c>
      <c r="Q673" s="357">
        <v>68.255866836635235</v>
      </c>
      <c r="R673" s="357">
        <v>82.390729226145723</v>
      </c>
      <c r="S673" s="357">
        <v>99.287923889141638</v>
      </c>
      <c r="T673" s="357">
        <v>118.05761351943188</v>
      </c>
      <c r="U673" s="357">
        <v>138.93299133377764</v>
      </c>
      <c r="V673" s="357">
        <v>159.38983505051874</v>
      </c>
      <c r="W673" s="357">
        <v>176.416777813876</v>
      </c>
      <c r="X673" s="357">
        <v>191.77282187201689</v>
      </c>
      <c r="Y673" s="357">
        <v>206.53433510518087</v>
      </c>
      <c r="Z673" s="357">
        <v>219.71234872042282</v>
      </c>
      <c r="AA673" s="357">
        <v>230.6022768979438</v>
      </c>
      <c r="AB673" s="357">
        <v>239.44525906220085</v>
      </c>
      <c r="AC673" s="357">
        <v>242.70370854139651</v>
      </c>
      <c r="AD673" s="357">
        <v>242.30466092384455</v>
      </c>
      <c r="AE673" s="357">
        <v>241.90626941081626</v>
      </c>
      <c r="AF673" s="357">
        <v>241.50853292356027</v>
      </c>
      <c r="AG673" s="357">
        <v>241.11145038509886</v>
      </c>
      <c r="AH673" s="357">
        <v>240.7150207202252</v>
      </c>
      <c r="AI673" s="357">
        <v>240.31924285550014</v>
      </c>
      <c r="AJ673" s="357">
        <v>239.9241157192495</v>
      </c>
      <c r="AK673" s="357">
        <v>239.52963824156112</v>
      </c>
      <c r="AL673" s="357">
        <v>239.13580935428203</v>
      </c>
      <c r="AM673" s="357">
        <v>238.74262799101535</v>
      </c>
      <c r="AP673" s="298">
        <v>14.440161349572202</v>
      </c>
      <c r="AQ673" s="298">
        <v>20.27308796261849</v>
      </c>
      <c r="AR673" s="298">
        <v>27.41548491554278</v>
      </c>
      <c r="AS673" s="298">
        <v>35.808624079412859</v>
      </c>
      <c r="AT673" s="298">
        <v>45.254184795973615</v>
      </c>
      <c r="AU673" s="298">
        <v>56.050936215018858</v>
      </c>
      <c r="AV673" s="298">
        <v>68.255866836635235</v>
      </c>
      <c r="AW673" s="298">
        <v>82.390729226145723</v>
      </c>
      <c r="AX673" s="298">
        <v>99.287923889141638</v>
      </c>
      <c r="AY673" s="298">
        <v>118.05761351943188</v>
      </c>
      <c r="AZ673" s="298">
        <v>138.93299133377764</v>
      </c>
      <c r="BA673" s="298">
        <v>159.38983505051874</v>
      </c>
      <c r="BB673" s="298">
        <v>176.416777813876</v>
      </c>
      <c r="BC673" s="298">
        <v>191.77282187201689</v>
      </c>
      <c r="BD673" s="298">
        <v>206.53433510518087</v>
      </c>
      <c r="BE673" s="298">
        <v>219.71234872042282</v>
      </c>
      <c r="BF673" s="298">
        <v>230.6022768979438</v>
      </c>
      <c r="BG673" s="298">
        <v>239.44525906220085</v>
      </c>
      <c r="BH673" s="298">
        <v>245.94563323889059</v>
      </c>
      <c r="BI673" s="298">
        <v>251.00939627263563</v>
      </c>
      <c r="BJ673" s="298">
        <v>255.5081862091736</v>
      </c>
      <c r="BK673" s="298">
        <v>259.22841765254338</v>
      </c>
      <c r="BL673" s="298">
        <v>262.14214524750139</v>
      </c>
      <c r="BM673" s="298">
        <v>264.56414015941107</v>
      </c>
      <c r="BN673" s="298">
        <v>266.83176670954253</v>
      </c>
      <c r="BO673" s="298">
        <v>268.84145755452766</v>
      </c>
      <c r="BP673" s="298">
        <v>270.45270720255672</v>
      </c>
      <c r="BQ673" s="298">
        <v>272.11478147341563</v>
      </c>
      <c r="BR673" s="298">
        <v>274.20563547660976</v>
      </c>
      <c r="BT673" s="475"/>
      <c r="BU673" s="475"/>
      <c r="BV673" s="475"/>
      <c r="BW673" s="475"/>
      <c r="BX673" s="475"/>
      <c r="BY673" s="475"/>
      <c r="BZ673" s="475"/>
      <c r="CA673" s="475"/>
      <c r="CB673" s="475"/>
      <c r="CC673" s="475"/>
      <c r="CD673" s="475"/>
      <c r="CE673" s="475"/>
      <c r="CF673" s="475"/>
      <c r="CG673" s="475"/>
      <c r="CH673" s="475"/>
      <c r="CI673" s="475"/>
      <c r="CJ673" s="475"/>
      <c r="CK673" s="475"/>
      <c r="CL673" s="475"/>
      <c r="CM673" s="475"/>
      <c r="CN673" s="475"/>
      <c r="CO673" s="475"/>
      <c r="CP673" s="475"/>
      <c r="CQ673" s="475"/>
      <c r="CR673" s="475"/>
      <c r="CS673" s="475"/>
      <c r="CT673" s="475"/>
      <c r="CU673" s="475"/>
      <c r="CV673" s="475"/>
      <c r="CW673" s="475"/>
      <c r="CX673" s="475"/>
      <c r="CY673" s="475"/>
      <c r="CZ673" s="475"/>
    </row>
    <row r="674" spans="1:104" x14ac:dyDescent="0.25">
      <c r="A674" s="353" t="s">
        <v>539</v>
      </c>
      <c r="B674" s="353" t="s">
        <v>539</v>
      </c>
      <c r="C674" s="441">
        <f t="shared" ref="C674:H674" si="423">C186</f>
        <v>3000</v>
      </c>
      <c r="D674" s="441"/>
      <c r="E674" s="441"/>
      <c r="F674" s="441"/>
      <c r="G674" s="441"/>
      <c r="H674" s="441">
        <f t="shared" si="423"/>
        <v>0</v>
      </c>
      <c r="I674" s="470">
        <f>IFERROR(VLOOKUP(B674,Coincidence!$B$2:$E$242,4,FALSE)*IF($G674="Winter",'General Inputs'!$C$25,'General Inputs'!$C$24),IF($G674="Winter",'General Inputs'!$C$25,'General Inputs'!$C$24))</f>
        <v>0.52140604400000001</v>
      </c>
      <c r="J674" s="466">
        <f>'Nameplate by Substation'!H186</f>
        <v>4.7241710847973056E-4</v>
      </c>
      <c r="K674" s="357">
        <v>2.9925906778696967</v>
      </c>
      <c r="L674" s="357">
        <v>4.2014110909059754</v>
      </c>
      <c r="M674" s="357">
        <v>5.6816071927036456</v>
      </c>
      <c r="N674" s="357">
        <v>7.4210081184837984</v>
      </c>
      <c r="O674" s="357">
        <v>9.3785137351692622</v>
      </c>
      <c r="P674" s="357">
        <v>11.616041202192227</v>
      </c>
      <c r="Q674" s="357">
        <v>14.145400862247383</v>
      </c>
      <c r="R674" s="357">
        <v>17.074721137541488</v>
      </c>
      <c r="S674" s="357">
        <v>20.576509379826547</v>
      </c>
      <c r="T674" s="357">
        <v>24.46635498849616</v>
      </c>
      <c r="U674" s="357">
        <v>28.792585113762023</v>
      </c>
      <c r="V674" s="357">
        <v>33.032077895272423</v>
      </c>
      <c r="W674" s="357">
        <v>36.560755238462441</v>
      </c>
      <c r="X674" s="357">
        <v>39.743154187121718</v>
      </c>
      <c r="Y674" s="357">
        <v>42.802342088379156</v>
      </c>
      <c r="Z674" s="357">
        <v>45.533364252406528</v>
      </c>
      <c r="AA674" s="357">
        <v>47.790201745963017</v>
      </c>
      <c r="AB674" s="357">
        <v>49.622828497748415</v>
      </c>
      <c r="AC674" s="357">
        <v>50.969971281883794</v>
      </c>
      <c r="AD674" s="357">
        <v>52.019389614745805</v>
      </c>
      <c r="AE674" s="357">
        <v>52.951722467534623</v>
      </c>
      <c r="AF674" s="357">
        <v>53.722706230626443</v>
      </c>
      <c r="AG674" s="357">
        <v>54.326549486074633</v>
      </c>
      <c r="AH674" s="357">
        <v>54.82848566391683</v>
      </c>
      <c r="AI674" s="357">
        <v>55.298430418032346</v>
      </c>
      <c r="AJ674" s="357">
        <v>55.714920368699055</v>
      </c>
      <c r="AK674" s="357">
        <v>56.048837044536988</v>
      </c>
      <c r="AL674" s="357">
        <v>56.393286656178404</v>
      </c>
      <c r="AM674" s="357">
        <v>56.826596925175558</v>
      </c>
      <c r="AP674" s="298">
        <v>2.9925906778696967</v>
      </c>
      <c r="AQ674" s="298">
        <v>4.2014110909059754</v>
      </c>
      <c r="AR674" s="298">
        <v>5.6816071927036456</v>
      </c>
      <c r="AS674" s="298">
        <v>7.4210081184837984</v>
      </c>
      <c r="AT674" s="298">
        <v>9.3785137351692622</v>
      </c>
      <c r="AU674" s="298">
        <v>11.616041202192227</v>
      </c>
      <c r="AV674" s="298">
        <v>14.145400862247383</v>
      </c>
      <c r="AW674" s="298">
        <v>17.074721137541488</v>
      </c>
      <c r="AX674" s="298">
        <v>20.576509379826547</v>
      </c>
      <c r="AY674" s="298">
        <v>24.46635498849616</v>
      </c>
      <c r="AZ674" s="298">
        <v>28.792585113762023</v>
      </c>
      <c r="BA674" s="298">
        <v>33.032077895272423</v>
      </c>
      <c r="BB674" s="298">
        <v>36.560755238462441</v>
      </c>
      <c r="BC674" s="298">
        <v>39.743154187121718</v>
      </c>
      <c r="BD674" s="298">
        <v>42.802342088379156</v>
      </c>
      <c r="BE674" s="298">
        <v>45.533364252406528</v>
      </c>
      <c r="BF674" s="298">
        <v>47.790201745963017</v>
      </c>
      <c r="BG674" s="298">
        <v>49.622828497748415</v>
      </c>
      <c r="BH674" s="298">
        <v>50.969971281883794</v>
      </c>
      <c r="BI674" s="298">
        <v>52.019389614745805</v>
      </c>
      <c r="BJ674" s="298">
        <v>52.951722467534623</v>
      </c>
      <c r="BK674" s="298">
        <v>53.722706230626443</v>
      </c>
      <c r="BL674" s="298">
        <v>54.326549486074633</v>
      </c>
      <c r="BM674" s="298">
        <v>54.82848566391683</v>
      </c>
      <c r="BN674" s="298">
        <v>55.298430418032346</v>
      </c>
      <c r="BO674" s="298">
        <v>55.714920368699055</v>
      </c>
      <c r="BP674" s="298">
        <v>56.048837044536988</v>
      </c>
      <c r="BQ674" s="298">
        <v>56.393286656178404</v>
      </c>
      <c r="BR674" s="298">
        <v>56.826596925175558</v>
      </c>
      <c r="BT674" s="475"/>
      <c r="BU674" s="475"/>
      <c r="BV674" s="475"/>
      <c r="BW674" s="475"/>
      <c r="BX674" s="475"/>
      <c r="BY674" s="475"/>
      <c r="BZ674" s="475"/>
      <c r="CA674" s="475"/>
      <c r="CB674" s="475"/>
      <c r="CC674" s="475"/>
      <c r="CD674" s="475"/>
      <c r="CE674" s="475"/>
      <c r="CF674" s="475"/>
      <c r="CG674" s="475"/>
      <c r="CH674" s="475"/>
      <c r="CI674" s="475"/>
      <c r="CJ674" s="475"/>
      <c r="CK674" s="475"/>
      <c r="CL674" s="475"/>
      <c r="CM674" s="475"/>
      <c r="CN674" s="475"/>
      <c r="CO674" s="475"/>
      <c r="CP674" s="475"/>
      <c r="CQ674" s="475"/>
      <c r="CR674" s="475"/>
      <c r="CS674" s="475"/>
      <c r="CT674" s="475"/>
      <c r="CU674" s="475"/>
      <c r="CV674" s="475"/>
      <c r="CW674" s="475"/>
      <c r="CX674" s="475"/>
      <c r="CY674" s="475"/>
      <c r="CZ674" s="475"/>
    </row>
    <row r="675" spans="1:104" x14ac:dyDescent="0.25">
      <c r="A675" s="353" t="s">
        <v>283</v>
      </c>
      <c r="B675" s="353" t="s">
        <v>283</v>
      </c>
      <c r="C675" s="441">
        <f t="shared" ref="C675:H675" si="424">C187</f>
        <v>1000</v>
      </c>
      <c r="D675" s="441"/>
      <c r="E675" s="441"/>
      <c r="F675" s="441"/>
      <c r="G675" s="441"/>
      <c r="H675" s="441">
        <f t="shared" si="424"/>
        <v>0</v>
      </c>
      <c r="I675" s="470">
        <f>IFERROR(VLOOKUP(B675,Coincidence!$B$2:$E$242,4,FALSE)*IF($G675="Winter",'General Inputs'!$C$25,'General Inputs'!$C$24),IF($G675="Winter",'General Inputs'!$C$25,'General Inputs'!$C$24))</f>
        <v>0.52140604400000001</v>
      </c>
      <c r="J675" s="466">
        <f>'Nameplate by Substation'!H187</f>
        <v>6.7216555851666452E-4</v>
      </c>
      <c r="K675" s="357">
        <v>0</v>
      </c>
      <c r="L675" s="357">
        <v>0</v>
      </c>
      <c r="M675" s="357">
        <v>0</v>
      </c>
      <c r="N675" s="357">
        <v>0</v>
      </c>
      <c r="O675" s="357">
        <v>0</v>
      </c>
      <c r="P675" s="357">
        <v>0</v>
      </c>
      <c r="Q675" s="357">
        <v>0</v>
      </c>
      <c r="R675" s="357">
        <v>0</v>
      </c>
      <c r="S675" s="357">
        <v>0</v>
      </c>
      <c r="T675" s="357">
        <v>0</v>
      </c>
      <c r="U675" s="357">
        <v>0</v>
      </c>
      <c r="V675" s="357">
        <v>0</v>
      </c>
      <c r="W675" s="357">
        <v>0</v>
      </c>
      <c r="X675" s="357">
        <v>0</v>
      </c>
      <c r="Y675" s="357">
        <v>0</v>
      </c>
      <c r="Z675" s="357">
        <v>0</v>
      </c>
      <c r="AA675" s="357">
        <v>0</v>
      </c>
      <c r="AB675" s="357">
        <v>0</v>
      </c>
      <c r="AC675" s="357">
        <v>0</v>
      </c>
      <c r="AD675" s="357">
        <v>0</v>
      </c>
      <c r="AE675" s="357">
        <v>0</v>
      </c>
      <c r="AF675" s="357">
        <v>0</v>
      </c>
      <c r="AG675" s="357">
        <v>0</v>
      </c>
      <c r="AH675" s="357">
        <v>0</v>
      </c>
      <c r="AI675" s="357">
        <v>0</v>
      </c>
      <c r="AJ675" s="357">
        <v>0</v>
      </c>
      <c r="AK675" s="357">
        <v>0</v>
      </c>
      <c r="AL675" s="357">
        <v>0</v>
      </c>
      <c r="AM675" s="357">
        <v>0</v>
      </c>
      <c r="AP675" s="298">
        <v>0</v>
      </c>
      <c r="AQ675" s="298">
        <v>0</v>
      </c>
      <c r="AR675" s="298">
        <v>0</v>
      </c>
      <c r="AS675" s="298">
        <v>0</v>
      </c>
      <c r="AT675" s="298">
        <v>0</v>
      </c>
      <c r="AU675" s="298">
        <v>0</v>
      </c>
      <c r="AV675" s="298">
        <v>0</v>
      </c>
      <c r="AW675" s="298">
        <v>0</v>
      </c>
      <c r="AX675" s="298">
        <v>0</v>
      </c>
      <c r="AY675" s="298">
        <v>0</v>
      </c>
      <c r="AZ675" s="298">
        <v>0</v>
      </c>
      <c r="BA675" s="298">
        <v>0</v>
      </c>
      <c r="BB675" s="298">
        <v>0</v>
      </c>
      <c r="BC675" s="298">
        <v>0</v>
      </c>
      <c r="BD675" s="298">
        <v>0</v>
      </c>
      <c r="BE675" s="298">
        <v>0</v>
      </c>
      <c r="BF675" s="298">
        <v>0</v>
      </c>
      <c r="BG675" s="298">
        <v>0</v>
      </c>
      <c r="BH675" s="298">
        <v>0</v>
      </c>
      <c r="BI675" s="298">
        <v>0</v>
      </c>
      <c r="BJ675" s="298">
        <v>0</v>
      </c>
      <c r="BK675" s="298">
        <v>0</v>
      </c>
      <c r="BL675" s="298">
        <v>0</v>
      </c>
      <c r="BM675" s="298">
        <v>0</v>
      </c>
      <c r="BN675" s="298">
        <v>0</v>
      </c>
      <c r="BO675" s="298">
        <v>0</v>
      </c>
      <c r="BP675" s="298">
        <v>0</v>
      </c>
      <c r="BQ675" s="298">
        <v>0</v>
      </c>
      <c r="BR675" s="298">
        <v>0</v>
      </c>
      <c r="BT675" s="475"/>
      <c r="BU675" s="475"/>
      <c r="BV675" s="475"/>
      <c r="BW675" s="475"/>
      <c r="BX675" s="475"/>
      <c r="BY675" s="475"/>
      <c r="BZ675" s="475"/>
      <c r="CA675" s="475"/>
      <c r="CB675" s="475"/>
      <c r="CC675" s="475"/>
      <c r="CD675" s="475"/>
      <c r="CE675" s="475"/>
      <c r="CF675" s="475"/>
      <c r="CG675" s="475"/>
      <c r="CH675" s="475"/>
      <c r="CI675" s="475"/>
      <c r="CJ675" s="475"/>
      <c r="CK675" s="475"/>
      <c r="CL675" s="475"/>
      <c r="CM675" s="475"/>
      <c r="CN675" s="475"/>
      <c r="CO675" s="475"/>
      <c r="CP675" s="475"/>
      <c r="CQ675" s="475"/>
      <c r="CR675" s="475"/>
      <c r="CS675" s="475"/>
      <c r="CT675" s="475"/>
      <c r="CU675" s="475"/>
      <c r="CV675" s="475"/>
      <c r="CW675" s="475"/>
      <c r="CX675" s="475"/>
      <c r="CY675" s="475"/>
      <c r="CZ675" s="475"/>
    </row>
    <row r="676" spans="1:104" x14ac:dyDescent="0.25">
      <c r="A676" s="353" t="s">
        <v>310</v>
      </c>
      <c r="B676" s="353" t="s">
        <v>310</v>
      </c>
      <c r="C676" s="441">
        <f t="shared" ref="C676:H676" si="425">C188</f>
        <v>2000</v>
      </c>
      <c r="D676" s="441"/>
      <c r="E676" s="441"/>
      <c r="F676" s="441"/>
      <c r="G676" s="441"/>
      <c r="H676" s="441">
        <f t="shared" si="425"/>
        <v>0</v>
      </c>
      <c r="I676" s="470">
        <f>IFERROR(VLOOKUP(B676,Coincidence!$B$2:$E$242,4,FALSE)*IF($G676="Winter",'General Inputs'!$C$25,'General Inputs'!$C$24),IF($G676="Winter",'General Inputs'!$C$25,'General Inputs'!$C$24))</f>
        <v>0.52140604400000001</v>
      </c>
      <c r="J676" s="466">
        <f>'Nameplate by Substation'!H188</f>
        <v>1.2252509466789125E-5</v>
      </c>
      <c r="K676" s="357">
        <v>7.7615194184688499E-2</v>
      </c>
      <c r="L676" s="357">
        <v>0.1089669028517137</v>
      </c>
      <c r="M676" s="357">
        <v>0.14735695355996076</v>
      </c>
      <c r="N676" s="357">
        <v>0.19246968535379141</v>
      </c>
      <c r="O676" s="357">
        <v>0.24323913393899355</v>
      </c>
      <c r="P676" s="357">
        <v>0.30127116956980271</v>
      </c>
      <c r="Q676" s="357">
        <v>0.366872102777898</v>
      </c>
      <c r="R676" s="357">
        <v>0.44284632928252149</v>
      </c>
      <c r="S676" s="357">
        <v>0.5336679630022696</v>
      </c>
      <c r="T676" s="357">
        <v>0.63455416989250424</v>
      </c>
      <c r="U676" s="357">
        <v>0.74675835262396562</v>
      </c>
      <c r="V676" s="357">
        <v>0.85671293408906291</v>
      </c>
      <c r="W676" s="357">
        <v>0.94823195780057423</v>
      </c>
      <c r="X676" s="357">
        <v>1.0307699788536804</v>
      </c>
      <c r="Y676" s="357">
        <v>1.1101124244341662</v>
      </c>
      <c r="Z676" s="357">
        <v>1.1809436333767018</v>
      </c>
      <c r="AA676" s="357">
        <v>1.2394764897412633</v>
      </c>
      <c r="AB676" s="357">
        <v>1.2870071066945761</v>
      </c>
      <c r="AC676" s="357">
        <v>1.321946314905837</v>
      </c>
      <c r="AD676" s="357">
        <v>1.3491638051855432</v>
      </c>
      <c r="AE676" s="357">
        <v>1.3733445914016793</v>
      </c>
      <c r="AF676" s="357">
        <v>1.3933406620063671</v>
      </c>
      <c r="AG676" s="357">
        <v>1.409001812017731</v>
      </c>
      <c r="AH676" s="357">
        <v>1.4220199217778251</v>
      </c>
      <c r="AI676" s="357">
        <v>1.4342083087886131</v>
      </c>
      <c r="AJ676" s="357">
        <v>1.4450103034068609</v>
      </c>
      <c r="AK676" s="357">
        <v>1.4536706951631826</v>
      </c>
      <c r="AL676" s="357">
        <v>1.4626042668982318</v>
      </c>
      <c r="AM676" s="357">
        <v>1.4738425097087635</v>
      </c>
      <c r="AP676" s="298">
        <v>7.7615194184688499E-2</v>
      </c>
      <c r="AQ676" s="298">
        <v>0.1089669028517137</v>
      </c>
      <c r="AR676" s="298">
        <v>0.14735695355996076</v>
      </c>
      <c r="AS676" s="298">
        <v>0.19246968535379141</v>
      </c>
      <c r="AT676" s="298">
        <v>0.24323913393899355</v>
      </c>
      <c r="AU676" s="298">
        <v>0.30127116956980271</v>
      </c>
      <c r="AV676" s="298">
        <v>0.366872102777898</v>
      </c>
      <c r="AW676" s="298">
        <v>0.44284632928252149</v>
      </c>
      <c r="AX676" s="298">
        <v>0.5336679630022696</v>
      </c>
      <c r="AY676" s="298">
        <v>0.63455416989250424</v>
      </c>
      <c r="AZ676" s="298">
        <v>0.74675835262396562</v>
      </c>
      <c r="BA676" s="298">
        <v>0.85671293408906291</v>
      </c>
      <c r="BB676" s="298">
        <v>0.94823195780057423</v>
      </c>
      <c r="BC676" s="298">
        <v>1.0307699788536804</v>
      </c>
      <c r="BD676" s="298">
        <v>1.1101124244341662</v>
      </c>
      <c r="BE676" s="298">
        <v>1.1809436333767018</v>
      </c>
      <c r="BF676" s="298">
        <v>1.2394764897412633</v>
      </c>
      <c r="BG676" s="298">
        <v>1.2870071066945761</v>
      </c>
      <c r="BH676" s="298">
        <v>1.321946314905837</v>
      </c>
      <c r="BI676" s="298">
        <v>1.3491638051855432</v>
      </c>
      <c r="BJ676" s="298">
        <v>1.3733445914016793</v>
      </c>
      <c r="BK676" s="298">
        <v>1.3933406620063671</v>
      </c>
      <c r="BL676" s="298">
        <v>1.409001812017731</v>
      </c>
      <c r="BM676" s="298">
        <v>1.4220199217778251</v>
      </c>
      <c r="BN676" s="298">
        <v>1.4342083087886131</v>
      </c>
      <c r="BO676" s="298">
        <v>1.4450103034068609</v>
      </c>
      <c r="BP676" s="298">
        <v>1.4536706951631826</v>
      </c>
      <c r="BQ676" s="298">
        <v>1.4626042668982318</v>
      </c>
      <c r="BR676" s="298">
        <v>1.4738425097087635</v>
      </c>
      <c r="BT676" s="475"/>
      <c r="BU676" s="475"/>
      <c r="BV676" s="475"/>
      <c r="BW676" s="475"/>
      <c r="BX676" s="475"/>
      <c r="BY676" s="475"/>
      <c r="BZ676" s="475"/>
      <c r="CA676" s="475"/>
      <c r="CB676" s="475"/>
      <c r="CC676" s="475"/>
      <c r="CD676" s="475"/>
      <c r="CE676" s="475"/>
      <c r="CF676" s="475"/>
      <c r="CG676" s="475"/>
      <c r="CH676" s="475"/>
      <c r="CI676" s="475"/>
      <c r="CJ676" s="475"/>
      <c r="CK676" s="475"/>
      <c r="CL676" s="475"/>
      <c r="CM676" s="475"/>
      <c r="CN676" s="475"/>
      <c r="CO676" s="475"/>
      <c r="CP676" s="475"/>
      <c r="CQ676" s="475"/>
      <c r="CR676" s="475"/>
      <c r="CS676" s="475"/>
      <c r="CT676" s="475"/>
      <c r="CU676" s="475"/>
      <c r="CV676" s="475"/>
      <c r="CW676" s="475"/>
      <c r="CX676" s="475"/>
      <c r="CY676" s="475"/>
      <c r="CZ676" s="475"/>
    </row>
    <row r="677" spans="1:104" x14ac:dyDescent="0.25">
      <c r="A677" s="353" t="s">
        <v>444</v>
      </c>
      <c r="B677" s="353" t="s">
        <v>444</v>
      </c>
      <c r="C677" s="441">
        <f t="shared" ref="C677:H677" si="426">C189</f>
        <v>12500</v>
      </c>
      <c r="D677" s="441"/>
      <c r="E677" s="441"/>
      <c r="F677" s="441"/>
      <c r="G677" s="441"/>
      <c r="H677" s="441">
        <f t="shared" si="426"/>
        <v>0</v>
      </c>
      <c r="I677" s="470">
        <f>IFERROR(VLOOKUP(B677,Coincidence!$B$2:$E$242,4,FALSE)*IF($G677="Winter",'General Inputs'!$C$25,'General Inputs'!$C$24),IF($G677="Winter",'General Inputs'!$C$25,'General Inputs'!$C$24))</f>
        <v>0.52140604400000001</v>
      </c>
      <c r="J677" s="466">
        <f>'Nameplate by Substation'!H189</f>
        <v>7.5119552088052379E-4</v>
      </c>
      <c r="K677" s="357">
        <v>0</v>
      </c>
      <c r="L677" s="357">
        <v>0</v>
      </c>
      <c r="M677" s="357">
        <v>0</v>
      </c>
      <c r="N677" s="357">
        <v>0</v>
      </c>
      <c r="O677" s="357">
        <v>0</v>
      </c>
      <c r="P677" s="357">
        <v>0</v>
      </c>
      <c r="Q677" s="357">
        <v>0</v>
      </c>
      <c r="R677" s="357">
        <v>0</v>
      </c>
      <c r="S677" s="357">
        <v>0</v>
      </c>
      <c r="T677" s="357">
        <v>0</v>
      </c>
      <c r="U677" s="357">
        <v>0</v>
      </c>
      <c r="V677" s="357">
        <v>0</v>
      </c>
      <c r="W677" s="357">
        <v>0</v>
      </c>
      <c r="X677" s="357">
        <v>0</v>
      </c>
      <c r="Y677" s="357">
        <v>0</v>
      </c>
      <c r="Z677" s="357">
        <v>0</v>
      </c>
      <c r="AA677" s="357">
        <v>0</v>
      </c>
      <c r="AB677" s="357">
        <v>0</v>
      </c>
      <c r="AC677" s="357">
        <v>0</v>
      </c>
      <c r="AD677" s="357">
        <v>0</v>
      </c>
      <c r="AE677" s="357">
        <v>0</v>
      </c>
      <c r="AF677" s="357">
        <v>0</v>
      </c>
      <c r="AG677" s="357">
        <v>0</v>
      </c>
      <c r="AH677" s="357">
        <v>0</v>
      </c>
      <c r="AI677" s="357">
        <v>0</v>
      </c>
      <c r="AJ677" s="357">
        <v>0</v>
      </c>
      <c r="AK677" s="357">
        <v>0</v>
      </c>
      <c r="AL677" s="357">
        <v>0</v>
      </c>
      <c r="AM677" s="357">
        <v>0</v>
      </c>
      <c r="AP677" s="298">
        <v>0</v>
      </c>
      <c r="AQ677" s="298">
        <v>0</v>
      </c>
      <c r="AR677" s="298">
        <v>0</v>
      </c>
      <c r="AS677" s="298">
        <v>0</v>
      </c>
      <c r="AT677" s="298">
        <v>0</v>
      </c>
      <c r="AU677" s="298">
        <v>0</v>
      </c>
      <c r="AV677" s="298">
        <v>0</v>
      </c>
      <c r="AW677" s="298">
        <v>0</v>
      </c>
      <c r="AX677" s="298">
        <v>0</v>
      </c>
      <c r="AY677" s="298">
        <v>0</v>
      </c>
      <c r="AZ677" s="298">
        <v>0</v>
      </c>
      <c r="BA677" s="298">
        <v>0</v>
      </c>
      <c r="BB677" s="298">
        <v>0</v>
      </c>
      <c r="BC677" s="298">
        <v>0</v>
      </c>
      <c r="BD677" s="298">
        <v>0</v>
      </c>
      <c r="BE677" s="298">
        <v>0</v>
      </c>
      <c r="BF677" s="298">
        <v>0</v>
      </c>
      <c r="BG677" s="298">
        <v>0</v>
      </c>
      <c r="BH677" s="298">
        <v>0</v>
      </c>
      <c r="BI677" s="298">
        <v>0</v>
      </c>
      <c r="BJ677" s="298">
        <v>0</v>
      </c>
      <c r="BK677" s="298">
        <v>0</v>
      </c>
      <c r="BL677" s="298">
        <v>0</v>
      </c>
      <c r="BM677" s="298">
        <v>0</v>
      </c>
      <c r="BN677" s="298">
        <v>0</v>
      </c>
      <c r="BO677" s="298">
        <v>0</v>
      </c>
      <c r="BP677" s="298">
        <v>0</v>
      </c>
      <c r="BQ677" s="298">
        <v>0</v>
      </c>
      <c r="BR677" s="298">
        <v>0</v>
      </c>
      <c r="BT677" s="475"/>
      <c r="BU677" s="475"/>
      <c r="BV677" s="475"/>
      <c r="BW677" s="475"/>
      <c r="BX677" s="475"/>
      <c r="BY677" s="475"/>
      <c r="BZ677" s="475"/>
      <c r="CA677" s="475"/>
      <c r="CB677" s="475"/>
      <c r="CC677" s="475"/>
      <c r="CD677" s="475"/>
      <c r="CE677" s="475"/>
      <c r="CF677" s="475"/>
      <c r="CG677" s="475"/>
      <c r="CH677" s="475"/>
      <c r="CI677" s="475"/>
      <c r="CJ677" s="475"/>
      <c r="CK677" s="475"/>
      <c r="CL677" s="475"/>
      <c r="CM677" s="475"/>
      <c r="CN677" s="475"/>
      <c r="CO677" s="475"/>
      <c r="CP677" s="475"/>
      <c r="CQ677" s="475"/>
      <c r="CR677" s="475"/>
      <c r="CS677" s="475"/>
      <c r="CT677" s="475"/>
      <c r="CU677" s="475"/>
      <c r="CV677" s="475"/>
      <c r="CW677" s="475"/>
      <c r="CX677" s="475"/>
      <c r="CY677" s="475"/>
      <c r="CZ677" s="475"/>
    </row>
    <row r="678" spans="1:104" x14ac:dyDescent="0.25">
      <c r="A678" s="353" t="s">
        <v>532</v>
      </c>
      <c r="B678" s="353" t="s">
        <v>532</v>
      </c>
      <c r="C678" s="441">
        <f t="shared" ref="C678:H678" si="427">C190</f>
        <v>14000</v>
      </c>
      <c r="D678" s="441"/>
      <c r="E678" s="441"/>
      <c r="F678" s="441"/>
      <c r="G678" s="441"/>
      <c r="H678" s="441">
        <f t="shared" si="427"/>
        <v>0</v>
      </c>
      <c r="I678" s="470">
        <f>IFERROR(VLOOKUP(B678,Coincidence!$B$2:$E$242,4,FALSE)*IF($G678="Winter",'General Inputs'!$C$25,'General Inputs'!$C$24),IF($G678="Winter",'General Inputs'!$C$25,'General Inputs'!$C$24))</f>
        <v>0.52140604400000001</v>
      </c>
      <c r="J678" s="466">
        <f>'Nameplate by Substation'!H190</f>
        <v>1.264775682462873E-3</v>
      </c>
      <c r="K678" s="357">
        <v>0</v>
      </c>
      <c r="L678" s="357">
        <v>0</v>
      </c>
      <c r="M678" s="357">
        <v>0</v>
      </c>
      <c r="N678" s="357">
        <v>0</v>
      </c>
      <c r="O678" s="357">
        <v>0</v>
      </c>
      <c r="P678" s="357">
        <v>0</v>
      </c>
      <c r="Q678" s="357">
        <v>0</v>
      </c>
      <c r="R678" s="357">
        <v>0</v>
      </c>
      <c r="S678" s="357">
        <v>0</v>
      </c>
      <c r="T678" s="357">
        <v>0</v>
      </c>
      <c r="U678" s="357">
        <v>0</v>
      </c>
      <c r="V678" s="357">
        <v>0</v>
      </c>
      <c r="W678" s="357">
        <v>0</v>
      </c>
      <c r="X678" s="357">
        <v>0</v>
      </c>
      <c r="Y678" s="357">
        <v>0</v>
      </c>
      <c r="Z678" s="357">
        <v>0</v>
      </c>
      <c r="AA678" s="357">
        <v>0</v>
      </c>
      <c r="AB678" s="357">
        <v>0</v>
      </c>
      <c r="AC678" s="357">
        <v>0</v>
      </c>
      <c r="AD678" s="357">
        <v>0</v>
      </c>
      <c r="AE678" s="357">
        <v>0</v>
      </c>
      <c r="AF678" s="357">
        <v>0</v>
      </c>
      <c r="AG678" s="357">
        <v>0</v>
      </c>
      <c r="AH678" s="357">
        <v>0</v>
      </c>
      <c r="AI678" s="357">
        <v>0</v>
      </c>
      <c r="AJ678" s="357">
        <v>0</v>
      </c>
      <c r="AK678" s="357">
        <v>0</v>
      </c>
      <c r="AL678" s="357">
        <v>0</v>
      </c>
      <c r="AM678" s="357">
        <v>0</v>
      </c>
      <c r="AP678" s="298">
        <v>0</v>
      </c>
      <c r="AQ678" s="298">
        <v>0</v>
      </c>
      <c r="AR678" s="298">
        <v>0</v>
      </c>
      <c r="AS678" s="298">
        <v>0</v>
      </c>
      <c r="AT678" s="298">
        <v>0</v>
      </c>
      <c r="AU678" s="298">
        <v>0</v>
      </c>
      <c r="AV678" s="298">
        <v>0</v>
      </c>
      <c r="AW678" s="298">
        <v>0</v>
      </c>
      <c r="AX678" s="298">
        <v>0</v>
      </c>
      <c r="AY678" s="298">
        <v>0</v>
      </c>
      <c r="AZ678" s="298">
        <v>0</v>
      </c>
      <c r="BA678" s="298">
        <v>0</v>
      </c>
      <c r="BB678" s="298">
        <v>0</v>
      </c>
      <c r="BC678" s="298">
        <v>0</v>
      </c>
      <c r="BD678" s="298">
        <v>0</v>
      </c>
      <c r="BE678" s="298">
        <v>0</v>
      </c>
      <c r="BF678" s="298">
        <v>0</v>
      </c>
      <c r="BG678" s="298">
        <v>0</v>
      </c>
      <c r="BH678" s="298">
        <v>0</v>
      </c>
      <c r="BI678" s="298">
        <v>0</v>
      </c>
      <c r="BJ678" s="298">
        <v>0</v>
      </c>
      <c r="BK678" s="298">
        <v>0</v>
      </c>
      <c r="BL678" s="298">
        <v>0</v>
      </c>
      <c r="BM678" s="298">
        <v>0</v>
      </c>
      <c r="BN678" s="298">
        <v>0</v>
      </c>
      <c r="BO678" s="298">
        <v>0</v>
      </c>
      <c r="BP678" s="298">
        <v>0</v>
      </c>
      <c r="BQ678" s="298">
        <v>0</v>
      </c>
      <c r="BR678" s="298">
        <v>0</v>
      </c>
      <c r="BT678" s="475"/>
      <c r="BU678" s="475"/>
      <c r="BV678" s="475"/>
      <c r="BW678" s="475"/>
      <c r="BX678" s="475"/>
      <c r="BY678" s="475"/>
      <c r="BZ678" s="475"/>
      <c r="CA678" s="475"/>
      <c r="CB678" s="475"/>
      <c r="CC678" s="475"/>
      <c r="CD678" s="475"/>
      <c r="CE678" s="475"/>
      <c r="CF678" s="475"/>
      <c r="CG678" s="475"/>
      <c r="CH678" s="475"/>
      <c r="CI678" s="475"/>
      <c r="CJ678" s="475"/>
      <c r="CK678" s="475"/>
      <c r="CL678" s="475"/>
      <c r="CM678" s="475"/>
      <c r="CN678" s="475"/>
      <c r="CO678" s="475"/>
      <c r="CP678" s="475"/>
      <c r="CQ678" s="475"/>
      <c r="CR678" s="475"/>
      <c r="CS678" s="475"/>
      <c r="CT678" s="475"/>
      <c r="CU678" s="475"/>
      <c r="CV678" s="475"/>
      <c r="CW678" s="475"/>
      <c r="CX678" s="475"/>
      <c r="CY678" s="475"/>
      <c r="CZ678" s="475"/>
    </row>
    <row r="679" spans="1:104" x14ac:dyDescent="0.25">
      <c r="A679" s="353" t="s">
        <v>502</v>
      </c>
      <c r="B679" s="353" t="s">
        <v>502</v>
      </c>
      <c r="C679" s="441">
        <f t="shared" ref="C679:H679" si="428">C191</f>
        <v>28000</v>
      </c>
      <c r="D679" s="441"/>
      <c r="E679" s="441"/>
      <c r="F679" s="441"/>
      <c r="G679" s="441"/>
      <c r="H679" s="441">
        <f t="shared" si="428"/>
        <v>0</v>
      </c>
      <c r="I679" s="470">
        <f>IFERROR(VLOOKUP(B679,Coincidence!$B$2:$E$242,4,FALSE)*IF($G679="Winter",'General Inputs'!$C$25,'General Inputs'!$C$24),IF($G679="Winter",'General Inputs'!$C$25,'General Inputs'!$C$24))</f>
        <v>0.52140604400000001</v>
      </c>
      <c r="J679" s="466">
        <f>'Nameplate by Substation'!H191</f>
        <v>5.0128564351167399E-3</v>
      </c>
      <c r="K679" s="357">
        <v>0</v>
      </c>
      <c r="L679" s="357">
        <v>0</v>
      </c>
      <c r="M679" s="357">
        <v>0</v>
      </c>
      <c r="N679" s="357">
        <v>0</v>
      </c>
      <c r="O679" s="357">
        <v>0</v>
      </c>
      <c r="P679" s="357">
        <v>0</v>
      </c>
      <c r="Q679" s="357">
        <v>0</v>
      </c>
      <c r="R679" s="357">
        <v>0</v>
      </c>
      <c r="S679" s="357">
        <v>0</v>
      </c>
      <c r="T679" s="357">
        <v>0</v>
      </c>
      <c r="U679" s="357">
        <v>0</v>
      </c>
      <c r="V679" s="357">
        <v>0</v>
      </c>
      <c r="W679" s="357">
        <v>0</v>
      </c>
      <c r="X679" s="357">
        <v>0</v>
      </c>
      <c r="Y679" s="357">
        <v>0</v>
      </c>
      <c r="Z679" s="357">
        <v>0</v>
      </c>
      <c r="AA679" s="357">
        <v>0</v>
      </c>
      <c r="AB679" s="357">
        <v>0</v>
      </c>
      <c r="AC679" s="357">
        <v>0</v>
      </c>
      <c r="AD679" s="357">
        <v>0</v>
      </c>
      <c r="AE679" s="357">
        <v>0</v>
      </c>
      <c r="AF679" s="357">
        <v>0</v>
      </c>
      <c r="AG679" s="357">
        <v>0</v>
      </c>
      <c r="AH679" s="357">
        <v>0</v>
      </c>
      <c r="AI679" s="357">
        <v>0</v>
      </c>
      <c r="AJ679" s="357">
        <v>0</v>
      </c>
      <c r="AK679" s="357">
        <v>0</v>
      </c>
      <c r="AL679" s="357">
        <v>0</v>
      </c>
      <c r="AM679" s="357">
        <v>0</v>
      </c>
      <c r="AP679" s="298">
        <v>0</v>
      </c>
      <c r="AQ679" s="298">
        <v>0</v>
      </c>
      <c r="AR679" s="298">
        <v>0</v>
      </c>
      <c r="AS679" s="298">
        <v>0</v>
      </c>
      <c r="AT679" s="298">
        <v>0</v>
      </c>
      <c r="AU679" s="298">
        <v>0</v>
      </c>
      <c r="AV679" s="298">
        <v>0</v>
      </c>
      <c r="AW679" s="298">
        <v>0</v>
      </c>
      <c r="AX679" s="298">
        <v>0</v>
      </c>
      <c r="AY679" s="298">
        <v>0</v>
      </c>
      <c r="AZ679" s="298">
        <v>0</v>
      </c>
      <c r="BA679" s="298">
        <v>0</v>
      </c>
      <c r="BB679" s="298">
        <v>0</v>
      </c>
      <c r="BC679" s="298">
        <v>0</v>
      </c>
      <c r="BD679" s="298">
        <v>0</v>
      </c>
      <c r="BE679" s="298">
        <v>0</v>
      </c>
      <c r="BF679" s="298">
        <v>0</v>
      </c>
      <c r="BG679" s="298">
        <v>0</v>
      </c>
      <c r="BH679" s="298">
        <v>0</v>
      </c>
      <c r="BI679" s="298">
        <v>0</v>
      </c>
      <c r="BJ679" s="298">
        <v>0</v>
      </c>
      <c r="BK679" s="298">
        <v>0</v>
      </c>
      <c r="BL679" s="298">
        <v>0</v>
      </c>
      <c r="BM679" s="298">
        <v>0</v>
      </c>
      <c r="BN679" s="298">
        <v>0</v>
      </c>
      <c r="BO679" s="298">
        <v>0</v>
      </c>
      <c r="BP679" s="298">
        <v>0</v>
      </c>
      <c r="BQ679" s="298">
        <v>0</v>
      </c>
      <c r="BR679" s="298">
        <v>0</v>
      </c>
      <c r="BT679" s="475"/>
      <c r="BU679" s="475"/>
      <c r="BV679" s="475"/>
      <c r="BW679" s="475"/>
      <c r="BX679" s="475"/>
      <c r="BY679" s="475"/>
      <c r="BZ679" s="475"/>
      <c r="CA679" s="475"/>
      <c r="CB679" s="475"/>
      <c r="CC679" s="475"/>
      <c r="CD679" s="475"/>
      <c r="CE679" s="475"/>
      <c r="CF679" s="475"/>
      <c r="CG679" s="475"/>
      <c r="CH679" s="475"/>
      <c r="CI679" s="475"/>
      <c r="CJ679" s="475"/>
      <c r="CK679" s="475"/>
      <c r="CL679" s="475"/>
      <c r="CM679" s="475"/>
      <c r="CN679" s="475"/>
      <c r="CO679" s="475"/>
      <c r="CP679" s="475"/>
      <c r="CQ679" s="475"/>
      <c r="CR679" s="475"/>
      <c r="CS679" s="475"/>
      <c r="CT679" s="475"/>
      <c r="CU679" s="475"/>
      <c r="CV679" s="475"/>
      <c r="CW679" s="475"/>
      <c r="CX679" s="475"/>
      <c r="CY679" s="475"/>
      <c r="CZ679" s="475"/>
    </row>
    <row r="680" spans="1:104" x14ac:dyDescent="0.25">
      <c r="A680" s="353" t="s">
        <v>410</v>
      </c>
      <c r="B680" s="353" t="s">
        <v>410</v>
      </c>
      <c r="C680" s="441">
        <f t="shared" ref="C680:H680" si="429">C192</f>
        <v>1000</v>
      </c>
      <c r="D680" s="441"/>
      <c r="E680" s="441"/>
      <c r="F680" s="441"/>
      <c r="G680" s="441"/>
      <c r="H680" s="441">
        <f t="shared" si="429"/>
        <v>0</v>
      </c>
      <c r="I680" s="470">
        <f>IFERROR(VLOOKUP(B680,Coincidence!$B$2:$E$242,4,FALSE)*IF($G680="Winter",'General Inputs'!$C$25,'General Inputs'!$C$24),IF($G680="Winter",'General Inputs'!$C$25,'General Inputs'!$C$24))</f>
        <v>0.52140604400000001</v>
      </c>
      <c r="J680" s="466">
        <f>'Nameplate by Substation'!H192</f>
        <v>1.738220588370829E-3</v>
      </c>
      <c r="K680" s="357">
        <v>0</v>
      </c>
      <c r="L680" s="357">
        <v>0</v>
      </c>
      <c r="M680" s="357">
        <v>0</v>
      </c>
      <c r="N680" s="357">
        <v>0</v>
      </c>
      <c r="O680" s="357">
        <v>0</v>
      </c>
      <c r="P680" s="357">
        <v>0</v>
      </c>
      <c r="Q680" s="357">
        <v>0</v>
      </c>
      <c r="R680" s="357">
        <v>0</v>
      </c>
      <c r="S680" s="357">
        <v>0</v>
      </c>
      <c r="T680" s="357">
        <v>0</v>
      </c>
      <c r="U680" s="357">
        <v>0</v>
      </c>
      <c r="V680" s="357">
        <v>0</v>
      </c>
      <c r="W680" s="357">
        <v>0</v>
      </c>
      <c r="X680" s="357">
        <v>0</v>
      </c>
      <c r="Y680" s="357">
        <v>0</v>
      </c>
      <c r="Z680" s="357">
        <v>0</v>
      </c>
      <c r="AA680" s="357">
        <v>0</v>
      </c>
      <c r="AB680" s="357">
        <v>0</v>
      </c>
      <c r="AC680" s="357">
        <v>0</v>
      </c>
      <c r="AD680" s="357">
        <v>0</v>
      </c>
      <c r="AE680" s="357">
        <v>0</v>
      </c>
      <c r="AF680" s="357">
        <v>0</v>
      </c>
      <c r="AG680" s="357">
        <v>0</v>
      </c>
      <c r="AH680" s="357">
        <v>0</v>
      </c>
      <c r="AI680" s="357">
        <v>0</v>
      </c>
      <c r="AJ680" s="357">
        <v>0</v>
      </c>
      <c r="AK680" s="357">
        <v>0</v>
      </c>
      <c r="AL680" s="357">
        <v>0</v>
      </c>
      <c r="AM680" s="357">
        <v>0</v>
      </c>
      <c r="AP680" s="298">
        <v>0</v>
      </c>
      <c r="AQ680" s="298">
        <v>0</v>
      </c>
      <c r="AR680" s="298">
        <v>0</v>
      </c>
      <c r="AS680" s="298">
        <v>0</v>
      </c>
      <c r="AT680" s="298">
        <v>0</v>
      </c>
      <c r="AU680" s="298">
        <v>0</v>
      </c>
      <c r="AV680" s="298">
        <v>0</v>
      </c>
      <c r="AW680" s="298">
        <v>0</v>
      </c>
      <c r="AX680" s="298">
        <v>0</v>
      </c>
      <c r="AY680" s="298">
        <v>0</v>
      </c>
      <c r="AZ680" s="298">
        <v>0</v>
      </c>
      <c r="BA680" s="298">
        <v>0</v>
      </c>
      <c r="BB680" s="298">
        <v>0</v>
      </c>
      <c r="BC680" s="298">
        <v>0</v>
      </c>
      <c r="BD680" s="298">
        <v>0</v>
      </c>
      <c r="BE680" s="298">
        <v>0</v>
      </c>
      <c r="BF680" s="298">
        <v>0</v>
      </c>
      <c r="BG680" s="298">
        <v>0</v>
      </c>
      <c r="BH680" s="298">
        <v>0</v>
      </c>
      <c r="BI680" s="298">
        <v>0</v>
      </c>
      <c r="BJ680" s="298">
        <v>0</v>
      </c>
      <c r="BK680" s="298">
        <v>0</v>
      </c>
      <c r="BL680" s="298">
        <v>0</v>
      </c>
      <c r="BM680" s="298">
        <v>0</v>
      </c>
      <c r="BN680" s="298">
        <v>0</v>
      </c>
      <c r="BO680" s="298">
        <v>0</v>
      </c>
      <c r="BP680" s="298">
        <v>0</v>
      </c>
      <c r="BQ680" s="298">
        <v>0</v>
      </c>
      <c r="BR680" s="298">
        <v>0</v>
      </c>
      <c r="BT680" s="475"/>
      <c r="BU680" s="475"/>
      <c r="BV680" s="475"/>
      <c r="BW680" s="475"/>
      <c r="BX680" s="475"/>
      <c r="BY680" s="475"/>
      <c r="BZ680" s="475"/>
      <c r="CA680" s="475"/>
      <c r="CB680" s="475"/>
      <c r="CC680" s="475"/>
      <c r="CD680" s="475"/>
      <c r="CE680" s="475"/>
      <c r="CF680" s="475"/>
      <c r="CG680" s="475"/>
      <c r="CH680" s="475"/>
      <c r="CI680" s="475"/>
      <c r="CJ680" s="475"/>
      <c r="CK680" s="475"/>
      <c r="CL680" s="475"/>
      <c r="CM680" s="475"/>
      <c r="CN680" s="475"/>
      <c r="CO680" s="475"/>
      <c r="CP680" s="475"/>
      <c r="CQ680" s="475"/>
      <c r="CR680" s="475"/>
      <c r="CS680" s="475"/>
      <c r="CT680" s="475"/>
      <c r="CU680" s="475"/>
      <c r="CV680" s="475"/>
      <c r="CW680" s="475"/>
      <c r="CX680" s="475"/>
      <c r="CY680" s="475"/>
      <c r="CZ680" s="475"/>
    </row>
    <row r="681" spans="1:104" x14ac:dyDescent="0.25">
      <c r="A681" s="353" t="s">
        <v>326</v>
      </c>
      <c r="B681" s="353" t="s">
        <v>326</v>
      </c>
      <c r="C681" s="441">
        <f t="shared" ref="C681:H681" si="430">C193</f>
        <v>2000</v>
      </c>
      <c r="D681" s="441"/>
      <c r="E681" s="441"/>
      <c r="F681" s="441"/>
      <c r="G681" s="441"/>
      <c r="H681" s="441">
        <f t="shared" si="430"/>
        <v>0</v>
      </c>
      <c r="I681" s="470">
        <f>IFERROR(VLOOKUP(B681,Coincidence!$B$2:$E$242,4,FALSE)*IF($G681="Winter",'General Inputs'!$C$25,'General Inputs'!$C$24),IF($G681="Winter",'General Inputs'!$C$25,'General Inputs'!$C$24))</f>
        <v>0.52140604400000001</v>
      </c>
      <c r="J681" s="466">
        <f>'Nameplate by Substation'!H193</f>
        <v>7.540107537253306E-3</v>
      </c>
      <c r="K681" s="357">
        <v>0</v>
      </c>
      <c r="L681" s="357">
        <v>0</v>
      </c>
      <c r="M681" s="357">
        <v>0</v>
      </c>
      <c r="N681" s="357">
        <v>0</v>
      </c>
      <c r="O681" s="357">
        <v>0</v>
      </c>
      <c r="P681" s="357">
        <v>0</v>
      </c>
      <c r="Q681" s="357">
        <v>0</v>
      </c>
      <c r="R681" s="357">
        <v>0</v>
      </c>
      <c r="S681" s="357">
        <v>0</v>
      </c>
      <c r="T681" s="357">
        <v>0</v>
      </c>
      <c r="U681" s="357">
        <v>0</v>
      </c>
      <c r="V681" s="357">
        <v>0</v>
      </c>
      <c r="W681" s="357">
        <v>0</v>
      </c>
      <c r="X681" s="357">
        <v>0</v>
      </c>
      <c r="Y681" s="357">
        <v>0</v>
      </c>
      <c r="Z681" s="357">
        <v>0</v>
      </c>
      <c r="AA681" s="357">
        <v>0</v>
      </c>
      <c r="AB681" s="357">
        <v>0</v>
      </c>
      <c r="AC681" s="357">
        <v>0</v>
      </c>
      <c r="AD681" s="357">
        <v>0</v>
      </c>
      <c r="AE681" s="357">
        <v>0</v>
      </c>
      <c r="AF681" s="357">
        <v>0</v>
      </c>
      <c r="AG681" s="357">
        <v>0</v>
      </c>
      <c r="AH681" s="357">
        <v>0</v>
      </c>
      <c r="AI681" s="357">
        <v>0</v>
      </c>
      <c r="AJ681" s="357">
        <v>0</v>
      </c>
      <c r="AK681" s="357">
        <v>0</v>
      </c>
      <c r="AL681" s="357">
        <v>0</v>
      </c>
      <c r="AM681" s="357">
        <v>0</v>
      </c>
      <c r="AP681" s="298">
        <v>0</v>
      </c>
      <c r="AQ681" s="298">
        <v>0</v>
      </c>
      <c r="AR681" s="298">
        <v>0</v>
      </c>
      <c r="AS681" s="298">
        <v>0</v>
      </c>
      <c r="AT681" s="298">
        <v>0</v>
      </c>
      <c r="AU681" s="298">
        <v>0</v>
      </c>
      <c r="AV681" s="298">
        <v>0</v>
      </c>
      <c r="AW681" s="298">
        <v>0</v>
      </c>
      <c r="AX681" s="298">
        <v>0</v>
      </c>
      <c r="AY681" s="298">
        <v>0</v>
      </c>
      <c r="AZ681" s="298">
        <v>0</v>
      </c>
      <c r="BA681" s="298">
        <v>0</v>
      </c>
      <c r="BB681" s="298">
        <v>0</v>
      </c>
      <c r="BC681" s="298">
        <v>0</v>
      </c>
      <c r="BD681" s="298">
        <v>0</v>
      </c>
      <c r="BE681" s="298">
        <v>0</v>
      </c>
      <c r="BF681" s="298">
        <v>0</v>
      </c>
      <c r="BG681" s="298">
        <v>0</v>
      </c>
      <c r="BH681" s="298">
        <v>0</v>
      </c>
      <c r="BI681" s="298">
        <v>0</v>
      </c>
      <c r="BJ681" s="298">
        <v>0</v>
      </c>
      <c r="BK681" s="298">
        <v>0</v>
      </c>
      <c r="BL681" s="298">
        <v>0</v>
      </c>
      <c r="BM681" s="298">
        <v>0</v>
      </c>
      <c r="BN681" s="298">
        <v>0</v>
      </c>
      <c r="BO681" s="298">
        <v>0</v>
      </c>
      <c r="BP681" s="298">
        <v>0</v>
      </c>
      <c r="BQ681" s="298">
        <v>0</v>
      </c>
      <c r="BR681" s="298">
        <v>0</v>
      </c>
      <c r="BT681" s="475"/>
      <c r="BU681" s="475"/>
      <c r="BV681" s="475"/>
      <c r="BW681" s="475"/>
      <c r="BX681" s="475"/>
      <c r="BY681" s="475"/>
      <c r="BZ681" s="475"/>
      <c r="CA681" s="475"/>
      <c r="CB681" s="475"/>
      <c r="CC681" s="475"/>
      <c r="CD681" s="475"/>
      <c r="CE681" s="475"/>
      <c r="CF681" s="475"/>
      <c r="CG681" s="475"/>
      <c r="CH681" s="475"/>
      <c r="CI681" s="475"/>
      <c r="CJ681" s="475"/>
      <c r="CK681" s="475"/>
      <c r="CL681" s="475"/>
      <c r="CM681" s="475"/>
      <c r="CN681" s="475"/>
      <c r="CO681" s="475"/>
      <c r="CP681" s="475"/>
      <c r="CQ681" s="475"/>
      <c r="CR681" s="475"/>
      <c r="CS681" s="475"/>
      <c r="CT681" s="475"/>
      <c r="CU681" s="475"/>
      <c r="CV681" s="475"/>
      <c r="CW681" s="475"/>
      <c r="CX681" s="475"/>
      <c r="CY681" s="475"/>
      <c r="CZ681" s="475"/>
    </row>
    <row r="682" spans="1:104" x14ac:dyDescent="0.25">
      <c r="A682" s="353" t="s">
        <v>549</v>
      </c>
      <c r="B682" s="353" t="s">
        <v>549</v>
      </c>
      <c r="C682" s="441">
        <f t="shared" ref="C682:H682" si="431">C194</f>
        <v>5000</v>
      </c>
      <c r="D682" s="441"/>
      <c r="E682" s="441"/>
      <c r="F682" s="441"/>
      <c r="G682" s="441"/>
      <c r="H682" s="441">
        <f t="shared" si="431"/>
        <v>0</v>
      </c>
      <c r="I682" s="470">
        <f>IFERROR(VLOOKUP(B682,Coincidence!$B$2:$E$242,4,FALSE)*IF($G682="Winter",'General Inputs'!$C$25,'General Inputs'!$C$24),IF($G682="Winter",'General Inputs'!$C$25,'General Inputs'!$C$24))</f>
        <v>0.52140604400000001</v>
      </c>
      <c r="J682" s="466">
        <f>'Nameplate by Substation'!H194</f>
        <v>4.6358326794898748E-4</v>
      </c>
      <c r="K682" s="357">
        <v>0</v>
      </c>
      <c r="L682" s="357">
        <v>0</v>
      </c>
      <c r="M682" s="357">
        <v>0</v>
      </c>
      <c r="N682" s="357">
        <v>0</v>
      </c>
      <c r="O682" s="357">
        <v>0</v>
      </c>
      <c r="P682" s="357">
        <v>0</v>
      </c>
      <c r="Q682" s="357">
        <v>0</v>
      </c>
      <c r="R682" s="357">
        <v>0</v>
      </c>
      <c r="S682" s="357">
        <v>0</v>
      </c>
      <c r="T682" s="357">
        <v>0</v>
      </c>
      <c r="U682" s="357">
        <v>0</v>
      </c>
      <c r="V682" s="357">
        <v>0</v>
      </c>
      <c r="W682" s="357">
        <v>0</v>
      </c>
      <c r="X682" s="357">
        <v>0</v>
      </c>
      <c r="Y682" s="357">
        <v>0</v>
      </c>
      <c r="Z682" s="357">
        <v>0</v>
      </c>
      <c r="AA682" s="357">
        <v>0</v>
      </c>
      <c r="AB682" s="357">
        <v>0</v>
      </c>
      <c r="AC682" s="357">
        <v>0</v>
      </c>
      <c r="AD682" s="357">
        <v>0</v>
      </c>
      <c r="AE682" s="357">
        <v>0</v>
      </c>
      <c r="AF682" s="357">
        <v>0</v>
      </c>
      <c r="AG682" s="357">
        <v>0</v>
      </c>
      <c r="AH682" s="357">
        <v>0</v>
      </c>
      <c r="AI682" s="357">
        <v>0</v>
      </c>
      <c r="AJ682" s="357">
        <v>0</v>
      </c>
      <c r="AK682" s="357">
        <v>0</v>
      </c>
      <c r="AL682" s="357">
        <v>0</v>
      </c>
      <c r="AM682" s="357">
        <v>0</v>
      </c>
      <c r="AP682" s="298">
        <v>0</v>
      </c>
      <c r="AQ682" s="298">
        <v>0</v>
      </c>
      <c r="AR682" s="298">
        <v>0</v>
      </c>
      <c r="AS682" s="298">
        <v>0</v>
      </c>
      <c r="AT682" s="298">
        <v>0</v>
      </c>
      <c r="AU682" s="298">
        <v>0</v>
      </c>
      <c r="AV682" s="298">
        <v>0</v>
      </c>
      <c r="AW682" s="298">
        <v>0</v>
      </c>
      <c r="AX682" s="298">
        <v>0</v>
      </c>
      <c r="AY682" s="298">
        <v>0</v>
      </c>
      <c r="AZ682" s="298">
        <v>0</v>
      </c>
      <c r="BA682" s="298">
        <v>0</v>
      </c>
      <c r="BB682" s="298">
        <v>0</v>
      </c>
      <c r="BC682" s="298">
        <v>0</v>
      </c>
      <c r="BD682" s="298">
        <v>0</v>
      </c>
      <c r="BE682" s="298">
        <v>0</v>
      </c>
      <c r="BF682" s="298">
        <v>0</v>
      </c>
      <c r="BG682" s="298">
        <v>0</v>
      </c>
      <c r="BH682" s="298">
        <v>0</v>
      </c>
      <c r="BI682" s="298">
        <v>0</v>
      </c>
      <c r="BJ682" s="298">
        <v>0</v>
      </c>
      <c r="BK682" s="298">
        <v>0</v>
      </c>
      <c r="BL682" s="298">
        <v>0</v>
      </c>
      <c r="BM682" s="298">
        <v>0</v>
      </c>
      <c r="BN682" s="298">
        <v>0</v>
      </c>
      <c r="BO682" s="298">
        <v>0</v>
      </c>
      <c r="BP682" s="298">
        <v>0</v>
      </c>
      <c r="BQ682" s="298">
        <v>0</v>
      </c>
      <c r="BR682" s="298">
        <v>0</v>
      </c>
      <c r="BT682" s="475"/>
      <c r="BU682" s="475"/>
      <c r="BV682" s="475"/>
      <c r="BW682" s="475"/>
      <c r="BX682" s="475"/>
      <c r="BY682" s="475"/>
      <c r="BZ682" s="475"/>
      <c r="CA682" s="475"/>
      <c r="CB682" s="475"/>
      <c r="CC682" s="475"/>
      <c r="CD682" s="475"/>
      <c r="CE682" s="475"/>
      <c r="CF682" s="475"/>
      <c r="CG682" s="475"/>
      <c r="CH682" s="475"/>
      <c r="CI682" s="475"/>
      <c r="CJ682" s="475"/>
      <c r="CK682" s="475"/>
      <c r="CL682" s="475"/>
      <c r="CM682" s="475"/>
      <c r="CN682" s="475"/>
      <c r="CO682" s="475"/>
      <c r="CP682" s="475"/>
      <c r="CQ682" s="475"/>
      <c r="CR682" s="475"/>
      <c r="CS682" s="475"/>
      <c r="CT682" s="475"/>
      <c r="CU682" s="475"/>
      <c r="CV682" s="475"/>
      <c r="CW682" s="475"/>
      <c r="CX682" s="475"/>
      <c r="CY682" s="475"/>
      <c r="CZ682" s="475"/>
    </row>
    <row r="683" spans="1:104" x14ac:dyDescent="0.25">
      <c r="A683" s="353" t="s">
        <v>440</v>
      </c>
      <c r="B683" s="353" t="s">
        <v>440</v>
      </c>
      <c r="C683" s="441">
        <f t="shared" ref="C683:H683" si="432">C195</f>
        <v>12500</v>
      </c>
      <c r="D683" s="441"/>
      <c r="E683" s="441"/>
      <c r="F683" s="441"/>
      <c r="G683" s="441"/>
      <c r="H683" s="441">
        <f t="shared" si="432"/>
        <v>0</v>
      </c>
      <c r="I683" s="470">
        <f>IFERROR(VLOOKUP(B683,Coincidence!$B$2:$E$242,4,FALSE)*IF($G683="Winter",'General Inputs'!$C$25,'General Inputs'!$C$24),IF($G683="Winter",'General Inputs'!$C$25,'General Inputs'!$C$24))</f>
        <v>0.52140604400000001</v>
      </c>
      <c r="J683" s="466">
        <f>'Nameplate by Substation'!H195</f>
        <v>1.0309221352974188E-3</v>
      </c>
      <c r="K683" s="357">
        <v>0</v>
      </c>
      <c r="L683" s="357">
        <v>0</v>
      </c>
      <c r="M683" s="357">
        <v>0</v>
      </c>
      <c r="N683" s="357">
        <v>0</v>
      </c>
      <c r="O683" s="357">
        <v>0</v>
      </c>
      <c r="P683" s="357">
        <v>0</v>
      </c>
      <c r="Q683" s="357">
        <v>0</v>
      </c>
      <c r="R683" s="357">
        <v>0</v>
      </c>
      <c r="S683" s="357">
        <v>0</v>
      </c>
      <c r="T683" s="357">
        <v>0</v>
      </c>
      <c r="U683" s="357">
        <v>0</v>
      </c>
      <c r="V683" s="357">
        <v>0</v>
      </c>
      <c r="W683" s="357">
        <v>0</v>
      </c>
      <c r="X683" s="357">
        <v>0</v>
      </c>
      <c r="Y683" s="357">
        <v>0</v>
      </c>
      <c r="Z683" s="357">
        <v>0</v>
      </c>
      <c r="AA683" s="357">
        <v>0</v>
      </c>
      <c r="AB683" s="357">
        <v>0</v>
      </c>
      <c r="AC683" s="357">
        <v>0</v>
      </c>
      <c r="AD683" s="357">
        <v>0</v>
      </c>
      <c r="AE683" s="357">
        <v>0</v>
      </c>
      <c r="AF683" s="357">
        <v>0</v>
      </c>
      <c r="AG683" s="357">
        <v>0</v>
      </c>
      <c r="AH683" s="357">
        <v>0</v>
      </c>
      <c r="AI683" s="357">
        <v>0</v>
      </c>
      <c r="AJ683" s="357">
        <v>0</v>
      </c>
      <c r="AK683" s="357">
        <v>0</v>
      </c>
      <c r="AL683" s="357">
        <v>0</v>
      </c>
      <c r="AM683" s="357">
        <v>0</v>
      </c>
      <c r="AP683" s="298">
        <v>0</v>
      </c>
      <c r="AQ683" s="298">
        <v>0</v>
      </c>
      <c r="AR683" s="298">
        <v>0</v>
      </c>
      <c r="AS683" s="298">
        <v>0</v>
      </c>
      <c r="AT683" s="298">
        <v>0</v>
      </c>
      <c r="AU683" s="298">
        <v>0</v>
      </c>
      <c r="AV683" s="298">
        <v>0</v>
      </c>
      <c r="AW683" s="298">
        <v>0</v>
      </c>
      <c r="AX683" s="298">
        <v>0</v>
      </c>
      <c r="AY683" s="298">
        <v>0</v>
      </c>
      <c r="AZ683" s="298">
        <v>0</v>
      </c>
      <c r="BA683" s="298">
        <v>0</v>
      </c>
      <c r="BB683" s="298">
        <v>0</v>
      </c>
      <c r="BC683" s="298">
        <v>0</v>
      </c>
      <c r="BD683" s="298">
        <v>0</v>
      </c>
      <c r="BE683" s="298">
        <v>0</v>
      </c>
      <c r="BF683" s="298">
        <v>0</v>
      </c>
      <c r="BG683" s="298">
        <v>0</v>
      </c>
      <c r="BH683" s="298">
        <v>0</v>
      </c>
      <c r="BI683" s="298">
        <v>0</v>
      </c>
      <c r="BJ683" s="298">
        <v>0</v>
      </c>
      <c r="BK683" s="298">
        <v>0</v>
      </c>
      <c r="BL683" s="298">
        <v>0</v>
      </c>
      <c r="BM683" s="298">
        <v>0</v>
      </c>
      <c r="BN683" s="298">
        <v>0</v>
      </c>
      <c r="BO683" s="298">
        <v>0</v>
      </c>
      <c r="BP683" s="298">
        <v>0</v>
      </c>
      <c r="BQ683" s="298">
        <v>0</v>
      </c>
      <c r="BR683" s="298">
        <v>0</v>
      </c>
      <c r="BT683" s="475"/>
      <c r="BU683" s="475"/>
      <c r="BV683" s="475"/>
      <c r="BW683" s="475"/>
      <c r="BX683" s="475"/>
      <c r="BY683" s="475"/>
      <c r="BZ683" s="475"/>
      <c r="CA683" s="475"/>
      <c r="CB683" s="475"/>
      <c r="CC683" s="475"/>
      <c r="CD683" s="475"/>
      <c r="CE683" s="475"/>
      <c r="CF683" s="475"/>
      <c r="CG683" s="475"/>
      <c r="CH683" s="475"/>
      <c r="CI683" s="475"/>
      <c r="CJ683" s="475"/>
      <c r="CK683" s="475"/>
      <c r="CL683" s="475"/>
      <c r="CM683" s="475"/>
      <c r="CN683" s="475"/>
      <c r="CO683" s="475"/>
      <c r="CP683" s="475"/>
      <c r="CQ683" s="475"/>
      <c r="CR683" s="475"/>
      <c r="CS683" s="475"/>
      <c r="CT683" s="475"/>
      <c r="CU683" s="475"/>
      <c r="CV683" s="475"/>
      <c r="CW683" s="475"/>
      <c r="CX683" s="475"/>
      <c r="CY683" s="475"/>
      <c r="CZ683" s="475"/>
    </row>
    <row r="684" spans="1:104" x14ac:dyDescent="0.25">
      <c r="A684" s="353" t="s">
        <v>507</v>
      </c>
      <c r="B684" s="353" t="s">
        <v>507</v>
      </c>
      <c r="C684" s="441">
        <f t="shared" ref="C684:H684" si="433">C196</f>
        <v>3125</v>
      </c>
      <c r="D684" s="441"/>
      <c r="E684" s="441"/>
      <c r="F684" s="441"/>
      <c r="G684" s="441"/>
      <c r="H684" s="441">
        <f t="shared" si="433"/>
        <v>0</v>
      </c>
      <c r="I684" s="470">
        <f>IFERROR(VLOOKUP(B684,Coincidence!$B$2:$E$242,4,FALSE)*IF($G684="Winter",'General Inputs'!$C$25,'General Inputs'!$C$24),IF($G684="Winter",'General Inputs'!$C$25,'General Inputs'!$C$24))</f>
        <v>0.52140604400000001</v>
      </c>
      <c r="J684" s="466">
        <f>'Nameplate by Substation'!H196</f>
        <v>6.4453305007588634E-4</v>
      </c>
      <c r="K684" s="357">
        <v>4.0828826107570526</v>
      </c>
      <c r="L684" s="357">
        <v>5.7321131187620225</v>
      </c>
      <c r="M684" s="357">
        <v>7.7515897445604365</v>
      </c>
      <c r="N684" s="357">
        <v>10.124707406631737</v>
      </c>
      <c r="O684" s="357">
        <v>12.795391941582475</v>
      </c>
      <c r="P684" s="357">
        <v>15.848118815911498</v>
      </c>
      <c r="Q684" s="357">
        <v>19.299001239879011</v>
      </c>
      <c r="R684" s="357">
        <v>23.295562113299312</v>
      </c>
      <c r="S684" s="357">
        <v>28.073158470431892</v>
      </c>
      <c r="T684" s="357">
        <v>33.380193312053606</v>
      </c>
      <c r="U684" s="357">
        <v>39.282600841156523</v>
      </c>
      <c r="V684" s="357">
        <v>45.066669970310087</v>
      </c>
      <c r="W684" s="357">
        <v>49.880951946801041</v>
      </c>
      <c r="X684" s="357">
        <v>54.222795762615483</v>
      </c>
      <c r="Y684" s="357">
        <v>58.396538993672294</v>
      </c>
      <c r="Z684" s="357">
        <v>62.122555714086928</v>
      </c>
      <c r="AA684" s="357">
        <v>65.201627845764378</v>
      </c>
      <c r="AB684" s="357">
        <v>67.701936341745935</v>
      </c>
      <c r="AC684" s="357">
        <v>69.539884273692493</v>
      </c>
      <c r="AD684" s="357">
        <v>70.971637668614534</v>
      </c>
      <c r="AE684" s="357">
        <v>72.243647776859177</v>
      </c>
      <c r="AF684" s="357">
        <v>73.295524407626615</v>
      </c>
      <c r="AG684" s="357">
        <v>74.11936615301606</v>
      </c>
      <c r="AH684" s="357">
        <v>74.80417296852103</v>
      </c>
      <c r="AI684" s="357">
        <v>75.445332910234342</v>
      </c>
      <c r="AJ684" s="357">
        <v>76.013562835465081</v>
      </c>
      <c r="AK684" s="357">
        <v>76.469135526813261</v>
      </c>
      <c r="AL684" s="357">
        <v>76.939078623292417</v>
      </c>
      <c r="AM684" s="357">
        <v>77.530257021138098</v>
      </c>
      <c r="AP684" s="298">
        <v>4.0828826107570526</v>
      </c>
      <c r="AQ684" s="298">
        <v>5.7321131187620225</v>
      </c>
      <c r="AR684" s="298">
        <v>7.7515897445604365</v>
      </c>
      <c r="AS684" s="298">
        <v>10.124707406631737</v>
      </c>
      <c r="AT684" s="298">
        <v>12.795391941582475</v>
      </c>
      <c r="AU684" s="298">
        <v>15.848118815911498</v>
      </c>
      <c r="AV684" s="298">
        <v>19.299001239879011</v>
      </c>
      <c r="AW684" s="298">
        <v>23.295562113299312</v>
      </c>
      <c r="AX684" s="298">
        <v>28.073158470431892</v>
      </c>
      <c r="AY684" s="298">
        <v>33.380193312053606</v>
      </c>
      <c r="AZ684" s="298">
        <v>39.282600841156523</v>
      </c>
      <c r="BA684" s="298">
        <v>45.066669970310087</v>
      </c>
      <c r="BB684" s="298">
        <v>49.880951946801041</v>
      </c>
      <c r="BC684" s="298">
        <v>54.222795762615483</v>
      </c>
      <c r="BD684" s="298">
        <v>58.396538993672294</v>
      </c>
      <c r="BE684" s="298">
        <v>62.122555714086928</v>
      </c>
      <c r="BF684" s="298">
        <v>65.201627845764378</v>
      </c>
      <c r="BG684" s="298">
        <v>67.701936341745935</v>
      </c>
      <c r="BH684" s="298">
        <v>69.539884273692493</v>
      </c>
      <c r="BI684" s="298">
        <v>70.971637668614534</v>
      </c>
      <c r="BJ684" s="298">
        <v>72.243647776859177</v>
      </c>
      <c r="BK684" s="298">
        <v>73.295524407626615</v>
      </c>
      <c r="BL684" s="298">
        <v>74.11936615301606</v>
      </c>
      <c r="BM684" s="298">
        <v>74.80417296852103</v>
      </c>
      <c r="BN684" s="298">
        <v>75.445332910234342</v>
      </c>
      <c r="BO684" s="298">
        <v>76.013562835465081</v>
      </c>
      <c r="BP684" s="298">
        <v>76.469135526813261</v>
      </c>
      <c r="BQ684" s="298">
        <v>76.939078623292417</v>
      </c>
      <c r="BR684" s="298">
        <v>77.530257021138098</v>
      </c>
      <c r="BT684" s="475"/>
      <c r="BU684" s="475"/>
      <c r="BV684" s="475"/>
      <c r="BW684" s="475"/>
      <c r="BX684" s="475"/>
      <c r="BY684" s="475"/>
      <c r="BZ684" s="475"/>
      <c r="CA684" s="475"/>
      <c r="CB684" s="475"/>
      <c r="CC684" s="475"/>
      <c r="CD684" s="475"/>
      <c r="CE684" s="475"/>
      <c r="CF684" s="475"/>
      <c r="CG684" s="475"/>
      <c r="CH684" s="475"/>
      <c r="CI684" s="475"/>
      <c r="CJ684" s="475"/>
      <c r="CK684" s="475"/>
      <c r="CL684" s="475"/>
      <c r="CM684" s="475"/>
      <c r="CN684" s="475"/>
      <c r="CO684" s="475"/>
      <c r="CP684" s="475"/>
      <c r="CQ684" s="475"/>
      <c r="CR684" s="475"/>
      <c r="CS684" s="475"/>
      <c r="CT684" s="475"/>
      <c r="CU684" s="475"/>
      <c r="CV684" s="475"/>
      <c r="CW684" s="475"/>
      <c r="CX684" s="475"/>
      <c r="CY684" s="475"/>
      <c r="CZ684" s="475"/>
    </row>
    <row r="685" spans="1:104" x14ac:dyDescent="0.25">
      <c r="A685" s="353" t="s">
        <v>387</v>
      </c>
      <c r="B685" s="353" t="s">
        <v>388</v>
      </c>
      <c r="C685" s="441">
        <f t="shared" ref="C685:H685" si="434">C197</f>
        <v>25000</v>
      </c>
      <c r="D685" s="441"/>
      <c r="E685" s="441"/>
      <c r="F685" s="441"/>
      <c r="G685" s="441"/>
      <c r="H685" s="441">
        <f t="shared" si="434"/>
        <v>0</v>
      </c>
      <c r="I685" s="470">
        <f>IFERROR(VLOOKUP(B685,Coincidence!$B$2:$E$242,4,FALSE)*IF($G685="Winter",'General Inputs'!$C$25,'General Inputs'!$C$24),IF($G685="Winter",'General Inputs'!$C$25,'General Inputs'!$C$24))</f>
        <v>0.52140604400000001</v>
      </c>
      <c r="J685" s="466">
        <f>'Nameplate by Substation'!H197</f>
        <v>5.2261000579875904E-3</v>
      </c>
      <c r="K685" s="357">
        <v>33.105444393148964</v>
      </c>
      <c r="L685" s="357">
        <v>46.477983865725101</v>
      </c>
      <c r="M685" s="357">
        <v>62.852608735539093</v>
      </c>
      <c r="N685" s="357">
        <v>82.094679176926078</v>
      </c>
      <c r="O685" s="357">
        <v>103.74952620351267</v>
      </c>
      <c r="P685" s="357">
        <v>128.5021065298013</v>
      </c>
      <c r="Q685" s="357">
        <v>156.48307171674031</v>
      </c>
      <c r="R685" s="357">
        <v>188.88858918380208</v>
      </c>
      <c r="S685" s="357">
        <v>227.62701632281718</v>
      </c>
      <c r="T685" s="357">
        <v>270.65831640940843</v>
      </c>
      <c r="U685" s="357">
        <v>318.51710708969915</v>
      </c>
      <c r="V685" s="357">
        <v>365.41636851270084</v>
      </c>
      <c r="W685" s="357">
        <v>404.45225552197945</v>
      </c>
      <c r="X685" s="357">
        <v>439.6574482036105</v>
      </c>
      <c r="Y685" s="357">
        <v>473.49962237805067</v>
      </c>
      <c r="Z685" s="357">
        <v>503.71147295162314</v>
      </c>
      <c r="AA685" s="357">
        <v>528.67766986582785</v>
      </c>
      <c r="AB685" s="357">
        <v>548.95104820429719</v>
      </c>
      <c r="AC685" s="357">
        <v>563.85377474810002</v>
      </c>
      <c r="AD685" s="357">
        <v>575.46293350162694</v>
      </c>
      <c r="AE685" s="357">
        <v>585.77683765235361</v>
      </c>
      <c r="AF685" s="357">
        <v>594.30582234972826</v>
      </c>
      <c r="AG685" s="357">
        <v>600.98582020685228</v>
      </c>
      <c r="AH685" s="357">
        <v>606.53847408208696</v>
      </c>
      <c r="AI685" s="357">
        <v>611.73722379425885</v>
      </c>
      <c r="AJ685" s="357">
        <v>616.34463135054955</v>
      </c>
      <c r="AK685" s="357">
        <v>620.03857453684827</v>
      </c>
      <c r="AL685" s="357">
        <v>623.84903800877021</v>
      </c>
      <c r="AM685" s="357">
        <v>628.64251983084068</v>
      </c>
      <c r="AP685" s="298">
        <v>33.105444393148964</v>
      </c>
      <c r="AQ685" s="298">
        <v>46.477983865725101</v>
      </c>
      <c r="AR685" s="298">
        <v>62.852608735539093</v>
      </c>
      <c r="AS685" s="298">
        <v>82.094679176926078</v>
      </c>
      <c r="AT685" s="298">
        <v>103.74952620351267</v>
      </c>
      <c r="AU685" s="298">
        <v>128.5021065298013</v>
      </c>
      <c r="AV685" s="298">
        <v>156.48307171674031</v>
      </c>
      <c r="AW685" s="298">
        <v>188.88858918380208</v>
      </c>
      <c r="AX685" s="298">
        <v>227.62701632281718</v>
      </c>
      <c r="AY685" s="298">
        <v>270.65831640940843</v>
      </c>
      <c r="AZ685" s="298">
        <v>318.51710708969915</v>
      </c>
      <c r="BA685" s="298">
        <v>365.41636851270084</v>
      </c>
      <c r="BB685" s="298">
        <v>404.45225552197945</v>
      </c>
      <c r="BC685" s="298">
        <v>439.6574482036105</v>
      </c>
      <c r="BD685" s="298">
        <v>473.49962237805067</v>
      </c>
      <c r="BE685" s="298">
        <v>503.71147295162314</v>
      </c>
      <c r="BF685" s="298">
        <v>528.67766986582785</v>
      </c>
      <c r="BG685" s="298">
        <v>548.95104820429719</v>
      </c>
      <c r="BH685" s="298">
        <v>563.85377474810002</v>
      </c>
      <c r="BI685" s="298">
        <v>575.46293350162694</v>
      </c>
      <c r="BJ685" s="298">
        <v>585.77683765235361</v>
      </c>
      <c r="BK685" s="298">
        <v>594.30582234972826</v>
      </c>
      <c r="BL685" s="298">
        <v>600.98582020685228</v>
      </c>
      <c r="BM685" s="298">
        <v>606.53847408208696</v>
      </c>
      <c r="BN685" s="298">
        <v>611.73722379425885</v>
      </c>
      <c r="BO685" s="298">
        <v>616.34463135054955</v>
      </c>
      <c r="BP685" s="298">
        <v>620.03857453684827</v>
      </c>
      <c r="BQ685" s="298">
        <v>623.84903800877021</v>
      </c>
      <c r="BR685" s="298">
        <v>628.64251983084068</v>
      </c>
      <c r="BT685" s="475"/>
      <c r="BU685" s="475"/>
      <c r="BV685" s="475"/>
      <c r="BW685" s="475"/>
      <c r="BX685" s="475"/>
      <c r="BY685" s="475"/>
      <c r="BZ685" s="475"/>
      <c r="CA685" s="475"/>
      <c r="CB685" s="475"/>
      <c r="CC685" s="475"/>
      <c r="CD685" s="475"/>
      <c r="CE685" s="475"/>
      <c r="CF685" s="475"/>
      <c r="CG685" s="475"/>
      <c r="CH685" s="475"/>
      <c r="CI685" s="475"/>
      <c r="CJ685" s="475"/>
      <c r="CK685" s="475"/>
      <c r="CL685" s="475"/>
      <c r="CM685" s="475"/>
      <c r="CN685" s="475"/>
      <c r="CO685" s="475"/>
      <c r="CP685" s="475"/>
      <c r="CQ685" s="475"/>
      <c r="CR685" s="475"/>
      <c r="CS685" s="475"/>
      <c r="CT685" s="475"/>
      <c r="CU685" s="475"/>
      <c r="CV685" s="475"/>
      <c r="CW685" s="475"/>
      <c r="CX685" s="475"/>
      <c r="CY685" s="475"/>
      <c r="CZ685" s="475"/>
    </row>
    <row r="686" spans="1:104" x14ac:dyDescent="0.25">
      <c r="A686" s="353" t="s">
        <v>306</v>
      </c>
      <c r="B686" s="353" t="s">
        <v>306</v>
      </c>
      <c r="C686" s="441">
        <f t="shared" ref="C686:H686" si="435">C198</f>
        <v>12500</v>
      </c>
      <c r="D686" s="441"/>
      <c r="E686" s="441"/>
      <c r="F686" s="441"/>
      <c r="G686" s="441"/>
      <c r="H686" s="441">
        <f t="shared" si="435"/>
        <v>0</v>
      </c>
      <c r="I686" s="470">
        <f>IFERROR(VLOOKUP(B686,Coincidence!$B$2:$E$242,4,FALSE)*IF($G686="Winter",'General Inputs'!$C$25,'General Inputs'!$C$24),IF($G686="Winter",'General Inputs'!$C$25,'General Inputs'!$C$24))</f>
        <v>0.52140604400000001</v>
      </c>
      <c r="J686" s="466">
        <f>'Nameplate by Substation'!H198</f>
        <v>4.7787093345886135E-4</v>
      </c>
      <c r="K686" s="357">
        <v>0</v>
      </c>
      <c r="L686" s="357">
        <v>0</v>
      </c>
      <c r="M686" s="357">
        <v>0</v>
      </c>
      <c r="N686" s="357">
        <v>0</v>
      </c>
      <c r="O686" s="357">
        <v>0</v>
      </c>
      <c r="P686" s="357">
        <v>0</v>
      </c>
      <c r="Q686" s="357">
        <v>0</v>
      </c>
      <c r="R686" s="357">
        <v>0</v>
      </c>
      <c r="S686" s="357">
        <v>0</v>
      </c>
      <c r="T686" s="357">
        <v>0</v>
      </c>
      <c r="U686" s="357">
        <v>0</v>
      </c>
      <c r="V686" s="357">
        <v>0</v>
      </c>
      <c r="W686" s="357">
        <v>0</v>
      </c>
      <c r="X686" s="357">
        <v>0</v>
      </c>
      <c r="Y686" s="357">
        <v>0</v>
      </c>
      <c r="Z686" s="357">
        <v>0</v>
      </c>
      <c r="AA686" s="357">
        <v>0</v>
      </c>
      <c r="AB686" s="357">
        <v>0</v>
      </c>
      <c r="AC686" s="357">
        <v>0</v>
      </c>
      <c r="AD686" s="357">
        <v>0</v>
      </c>
      <c r="AE686" s="357">
        <v>0</v>
      </c>
      <c r="AF686" s="357">
        <v>0</v>
      </c>
      <c r="AG686" s="357">
        <v>0</v>
      </c>
      <c r="AH686" s="357">
        <v>0</v>
      </c>
      <c r="AI686" s="357">
        <v>0</v>
      </c>
      <c r="AJ686" s="357">
        <v>0</v>
      </c>
      <c r="AK686" s="357">
        <v>0</v>
      </c>
      <c r="AL686" s="357">
        <v>0</v>
      </c>
      <c r="AM686" s="357">
        <v>0</v>
      </c>
      <c r="AP686" s="298">
        <v>0</v>
      </c>
      <c r="AQ686" s="298">
        <v>0</v>
      </c>
      <c r="AR686" s="298">
        <v>0</v>
      </c>
      <c r="AS686" s="298">
        <v>0</v>
      </c>
      <c r="AT686" s="298">
        <v>0</v>
      </c>
      <c r="AU686" s="298">
        <v>0</v>
      </c>
      <c r="AV686" s="298">
        <v>0</v>
      </c>
      <c r="AW686" s="298">
        <v>0</v>
      </c>
      <c r="AX686" s="298">
        <v>0</v>
      </c>
      <c r="AY686" s="298">
        <v>0</v>
      </c>
      <c r="AZ686" s="298">
        <v>0</v>
      </c>
      <c r="BA686" s="298">
        <v>0</v>
      </c>
      <c r="BB686" s="298">
        <v>0</v>
      </c>
      <c r="BC686" s="298">
        <v>0</v>
      </c>
      <c r="BD686" s="298">
        <v>0</v>
      </c>
      <c r="BE686" s="298">
        <v>0</v>
      </c>
      <c r="BF686" s="298">
        <v>0</v>
      </c>
      <c r="BG686" s="298">
        <v>0</v>
      </c>
      <c r="BH686" s="298">
        <v>0</v>
      </c>
      <c r="BI686" s="298">
        <v>0</v>
      </c>
      <c r="BJ686" s="298">
        <v>0</v>
      </c>
      <c r="BK686" s="298">
        <v>0</v>
      </c>
      <c r="BL686" s="298">
        <v>0</v>
      </c>
      <c r="BM686" s="298">
        <v>0</v>
      </c>
      <c r="BN686" s="298">
        <v>0</v>
      </c>
      <c r="BO686" s="298">
        <v>0</v>
      </c>
      <c r="BP686" s="298">
        <v>0</v>
      </c>
      <c r="BQ686" s="298">
        <v>0</v>
      </c>
      <c r="BR686" s="298">
        <v>0</v>
      </c>
      <c r="BT686" s="475"/>
      <c r="BU686" s="475"/>
      <c r="BV686" s="475"/>
      <c r="BW686" s="475"/>
      <c r="BX686" s="475"/>
      <c r="BY686" s="475"/>
      <c r="BZ686" s="475"/>
      <c r="CA686" s="475"/>
      <c r="CB686" s="475"/>
      <c r="CC686" s="475"/>
      <c r="CD686" s="475"/>
      <c r="CE686" s="475"/>
      <c r="CF686" s="475"/>
      <c r="CG686" s="475"/>
      <c r="CH686" s="475"/>
      <c r="CI686" s="475"/>
      <c r="CJ686" s="475"/>
      <c r="CK686" s="475"/>
      <c r="CL686" s="475"/>
      <c r="CM686" s="475"/>
      <c r="CN686" s="475"/>
      <c r="CO686" s="475"/>
      <c r="CP686" s="475"/>
      <c r="CQ686" s="475"/>
      <c r="CR686" s="475"/>
      <c r="CS686" s="475"/>
      <c r="CT686" s="475"/>
      <c r="CU686" s="475"/>
      <c r="CV686" s="475"/>
      <c r="CW686" s="475"/>
      <c r="CX686" s="475"/>
      <c r="CY686" s="475"/>
      <c r="CZ686" s="475"/>
    </row>
    <row r="687" spans="1:104" x14ac:dyDescent="0.25">
      <c r="A687" s="353" t="s">
        <v>287</v>
      </c>
      <c r="B687" s="353" t="s">
        <v>287</v>
      </c>
      <c r="C687" s="441">
        <f t="shared" ref="C687:H687" si="436">C199</f>
        <v>3125</v>
      </c>
      <c r="D687" s="441"/>
      <c r="E687" s="441"/>
      <c r="F687" s="441"/>
      <c r="G687" s="441"/>
      <c r="H687" s="441">
        <f t="shared" si="436"/>
        <v>0</v>
      </c>
      <c r="I687" s="470">
        <f>IFERROR(VLOOKUP(B687,Coincidence!$B$2:$E$242,4,FALSE)*IF($G687="Winter",'General Inputs'!$C$25,'General Inputs'!$C$24),IF($G687="Winter",'General Inputs'!$C$25,'General Inputs'!$C$24))</f>
        <v>0.52140604400000001</v>
      </c>
      <c r="J687" s="466">
        <f>'Nameplate by Substation'!H199</f>
        <v>7.8806785517777124E-3</v>
      </c>
      <c r="K687" s="357">
        <v>29</v>
      </c>
      <c r="L687" s="357">
        <v>29.494622425654196</v>
      </c>
      <c r="M687" s="357">
        <v>29.997681104548395</v>
      </c>
      <c r="N687" s="357">
        <v>30.509319924959868</v>
      </c>
      <c r="O687" s="357">
        <v>31.029685229316545</v>
      </c>
      <c r="P687" s="357">
        <v>31.558925856054849</v>
      </c>
      <c r="Q687" s="357">
        <v>32.097193182191496</v>
      </c>
      <c r="R687" s="357">
        <v>32.64464116662139</v>
      </c>
      <c r="S687" s="357">
        <v>33.201426394153977</v>
      </c>
      <c r="T687" s="357">
        <v>33.767708120300732</v>
      </c>
      <c r="U687" s="357">
        <v>34.343648316826453</v>
      </c>
      <c r="V687" s="357">
        <v>34.929411718077603</v>
      </c>
      <c r="W687" s="357">
        <v>35.5251658681007</v>
      </c>
      <c r="X687" s="357">
        <v>36.131081168564414</v>
      </c>
      <c r="Y687" s="357">
        <v>36.747330927499036</v>
      </c>
      <c r="Z687" s="357">
        <v>37.374091408867208</v>
      </c>
      <c r="AA687" s="357">
        <v>38.011541882980154</v>
      </c>
      <c r="AB687" s="357">
        <v>38.659864677773804</v>
      </c>
      <c r="AC687" s="357">
        <v>39.319245230959446</v>
      </c>
      <c r="AD687" s="357">
        <v>39.989872143063906</v>
      </c>
      <c r="AE687" s="357">
        <v>40.671937231374365</v>
      </c>
      <c r="AF687" s="357">
        <v>41.36563558480325</v>
      </c>
      <c r="AG687" s="357">
        <v>42.07116561968887</v>
      </c>
      <c r="AH687" s="357">
        <v>42.788729136547829</v>
      </c>
      <c r="AI687" s="357">
        <v>43.518531377795405</v>
      </c>
      <c r="AJ687" s="357">
        <v>44.260781086450351</v>
      </c>
      <c r="AK687" s="357">
        <v>45.015690565841027</v>
      </c>
      <c r="AL687" s="357">
        <v>45.783475740329813</v>
      </c>
      <c r="AM687" s="357">
        <v>46.564356217073339</v>
      </c>
      <c r="AP687" s="298">
        <v>49.921234320305139</v>
      </c>
      <c r="AQ687" s="298">
        <v>70.086306522331057</v>
      </c>
      <c r="AR687" s="298">
        <v>94.778362467130478</v>
      </c>
      <c r="AS687" s="298">
        <v>123.79437251987837</v>
      </c>
      <c r="AT687" s="298">
        <v>156.44872023823459</v>
      </c>
      <c r="AU687" s="298">
        <v>193.77428360558656</v>
      </c>
      <c r="AV687" s="298">
        <v>235.96807816750322</v>
      </c>
      <c r="AW687" s="298">
        <v>284.83386022837522</v>
      </c>
      <c r="AX687" s="298">
        <v>343.24933036799501</v>
      </c>
      <c r="AY687" s="298">
        <v>408.13822263656238</v>
      </c>
      <c r="AZ687" s="298">
        <v>480.30671176675679</v>
      </c>
      <c r="BA687" s="298">
        <v>551.02828224751534</v>
      </c>
      <c r="BB687" s="298">
        <v>609.89230591530907</v>
      </c>
      <c r="BC687" s="298">
        <v>662.97984802106919</v>
      </c>
      <c r="BD687" s="298">
        <v>714.01203133229603</v>
      </c>
      <c r="BE687" s="298">
        <v>759.56988138929387</v>
      </c>
      <c r="BF687" s="298">
        <v>797.21756711251635</v>
      </c>
      <c r="BG687" s="298">
        <v>827.7887341531972</v>
      </c>
      <c r="BH687" s="298">
        <v>850.26124637715543</v>
      </c>
      <c r="BI687" s="298">
        <v>867.76723504518191</v>
      </c>
      <c r="BJ687" s="298">
        <v>883.32004925154081</v>
      </c>
      <c r="BK687" s="298">
        <v>896.18130066794083</v>
      </c>
      <c r="BL687" s="298">
        <v>906.25437911160702</v>
      </c>
      <c r="BM687" s="298">
        <v>914.6274833029679</v>
      </c>
      <c r="BN687" s="298">
        <v>922.46691900036819</v>
      </c>
      <c r="BO687" s="298">
        <v>929.41464244715974</v>
      </c>
      <c r="BP687" s="298">
        <v>934.98491062357118</v>
      </c>
      <c r="BQ687" s="298">
        <v>940.73088514038329</v>
      </c>
      <c r="BR687" s="298">
        <v>947.95919859867422</v>
      </c>
      <c r="BT687" s="475"/>
      <c r="BU687" s="475"/>
      <c r="BV687" s="475"/>
      <c r="BW687" s="475"/>
      <c r="BX687" s="475"/>
      <c r="BY687" s="475"/>
      <c r="BZ687" s="475"/>
      <c r="CA687" s="475"/>
      <c r="CB687" s="475"/>
      <c r="CC687" s="475"/>
      <c r="CD687" s="475"/>
      <c r="CE687" s="475"/>
      <c r="CF687" s="475"/>
      <c r="CG687" s="475"/>
      <c r="CH687" s="475"/>
      <c r="CI687" s="475"/>
      <c r="CJ687" s="475"/>
      <c r="CK687" s="475"/>
      <c r="CL687" s="475"/>
      <c r="CM687" s="475"/>
      <c r="CN687" s="475"/>
      <c r="CO687" s="475"/>
      <c r="CP687" s="475"/>
      <c r="CQ687" s="475"/>
      <c r="CR687" s="475"/>
      <c r="CS687" s="475"/>
      <c r="CT687" s="475"/>
      <c r="CU687" s="475"/>
      <c r="CV687" s="475"/>
      <c r="CW687" s="475"/>
      <c r="CX687" s="475"/>
      <c r="CY687" s="475"/>
      <c r="CZ687" s="475"/>
    </row>
    <row r="688" spans="1:104" x14ac:dyDescent="0.25">
      <c r="A688" s="353" t="s">
        <v>261</v>
      </c>
      <c r="B688" s="353" t="s">
        <v>361</v>
      </c>
      <c r="C688" s="441">
        <f t="shared" ref="C688:H688" si="437">C200</f>
        <v>5000</v>
      </c>
      <c r="D688" s="441"/>
      <c r="E688" s="441"/>
      <c r="F688" s="441"/>
      <c r="G688" s="441"/>
      <c r="H688" s="441">
        <f t="shared" si="437"/>
        <v>0</v>
      </c>
      <c r="I688" s="470">
        <f>IFERROR(VLOOKUP(B688,Coincidence!$B$2:$E$242,4,FALSE)*IF($G688="Winter",'General Inputs'!$C$25,'General Inputs'!$C$24),IF($G688="Winter",'General Inputs'!$C$25,'General Inputs'!$C$24))</f>
        <v>0.52140604400000001</v>
      </c>
      <c r="J688" s="466">
        <f>'Nameplate by Substation'!H200</f>
        <v>8.2761872538952182E-3</v>
      </c>
      <c r="K688" s="357">
        <v>0</v>
      </c>
      <c r="L688" s="357">
        <v>0</v>
      </c>
      <c r="M688" s="357">
        <v>0</v>
      </c>
      <c r="N688" s="357">
        <v>0</v>
      </c>
      <c r="O688" s="357">
        <v>0</v>
      </c>
      <c r="P688" s="357">
        <v>0</v>
      </c>
      <c r="Q688" s="357">
        <v>0</v>
      </c>
      <c r="R688" s="357">
        <v>0</v>
      </c>
      <c r="S688" s="357">
        <v>0</v>
      </c>
      <c r="T688" s="357">
        <v>0</v>
      </c>
      <c r="U688" s="357">
        <v>0</v>
      </c>
      <c r="V688" s="357">
        <v>0</v>
      </c>
      <c r="W688" s="357">
        <v>0</v>
      </c>
      <c r="X688" s="357">
        <v>0</v>
      </c>
      <c r="Y688" s="357">
        <v>0</v>
      </c>
      <c r="Z688" s="357">
        <v>0</v>
      </c>
      <c r="AA688" s="357">
        <v>0</v>
      </c>
      <c r="AB688" s="357">
        <v>0</v>
      </c>
      <c r="AC688" s="357">
        <v>0</v>
      </c>
      <c r="AD688" s="357">
        <v>0</v>
      </c>
      <c r="AE688" s="357">
        <v>0</v>
      </c>
      <c r="AF688" s="357">
        <v>0</v>
      </c>
      <c r="AG688" s="357">
        <v>0</v>
      </c>
      <c r="AH688" s="357">
        <v>0</v>
      </c>
      <c r="AI688" s="357">
        <v>0</v>
      </c>
      <c r="AJ688" s="357">
        <v>0</v>
      </c>
      <c r="AK688" s="357">
        <v>0</v>
      </c>
      <c r="AL688" s="357">
        <v>0</v>
      </c>
      <c r="AM688" s="357">
        <v>0</v>
      </c>
      <c r="AP688" s="298">
        <v>0</v>
      </c>
      <c r="AQ688" s="298">
        <v>0</v>
      </c>
      <c r="AR688" s="298">
        <v>0</v>
      </c>
      <c r="AS688" s="298">
        <v>0</v>
      </c>
      <c r="AT688" s="298">
        <v>0</v>
      </c>
      <c r="AU688" s="298">
        <v>0</v>
      </c>
      <c r="AV688" s="298">
        <v>0</v>
      </c>
      <c r="AW688" s="298">
        <v>0</v>
      </c>
      <c r="AX688" s="298">
        <v>0</v>
      </c>
      <c r="AY688" s="298">
        <v>0</v>
      </c>
      <c r="AZ688" s="298">
        <v>0</v>
      </c>
      <c r="BA688" s="298">
        <v>0</v>
      </c>
      <c r="BB688" s="298">
        <v>0</v>
      </c>
      <c r="BC688" s="298">
        <v>0</v>
      </c>
      <c r="BD688" s="298">
        <v>0</v>
      </c>
      <c r="BE688" s="298">
        <v>0</v>
      </c>
      <c r="BF688" s="298">
        <v>0</v>
      </c>
      <c r="BG688" s="298">
        <v>0</v>
      </c>
      <c r="BH688" s="298">
        <v>0</v>
      </c>
      <c r="BI688" s="298">
        <v>0</v>
      </c>
      <c r="BJ688" s="298">
        <v>0</v>
      </c>
      <c r="BK688" s="298">
        <v>0</v>
      </c>
      <c r="BL688" s="298">
        <v>0</v>
      </c>
      <c r="BM688" s="298">
        <v>0</v>
      </c>
      <c r="BN688" s="298">
        <v>0</v>
      </c>
      <c r="BO688" s="298">
        <v>0</v>
      </c>
      <c r="BP688" s="298">
        <v>0</v>
      </c>
      <c r="BQ688" s="298">
        <v>0</v>
      </c>
      <c r="BR688" s="298">
        <v>0</v>
      </c>
      <c r="BT688" s="475"/>
      <c r="BU688" s="475"/>
      <c r="BV688" s="475"/>
      <c r="BW688" s="475"/>
      <c r="BX688" s="475"/>
      <c r="BY688" s="475"/>
      <c r="BZ688" s="475"/>
      <c r="CA688" s="475"/>
      <c r="CB688" s="475"/>
      <c r="CC688" s="475"/>
      <c r="CD688" s="475"/>
      <c r="CE688" s="475"/>
      <c r="CF688" s="475"/>
      <c r="CG688" s="475"/>
      <c r="CH688" s="475"/>
      <c r="CI688" s="475"/>
      <c r="CJ688" s="475"/>
      <c r="CK688" s="475"/>
      <c r="CL688" s="475"/>
      <c r="CM688" s="475"/>
      <c r="CN688" s="475"/>
      <c r="CO688" s="475"/>
      <c r="CP688" s="475"/>
      <c r="CQ688" s="475"/>
      <c r="CR688" s="475"/>
      <c r="CS688" s="475"/>
      <c r="CT688" s="475"/>
      <c r="CU688" s="475"/>
      <c r="CV688" s="475"/>
      <c r="CW688" s="475"/>
      <c r="CX688" s="475"/>
      <c r="CY688" s="475"/>
      <c r="CZ688" s="475"/>
    </row>
    <row r="689" spans="1:104" x14ac:dyDescent="0.25">
      <c r="A689" s="353" t="s">
        <v>261</v>
      </c>
      <c r="B689" s="353" t="s">
        <v>320</v>
      </c>
      <c r="C689" s="441">
        <f t="shared" ref="C689:H689" si="438">C201</f>
        <v>3750</v>
      </c>
      <c r="D689" s="441"/>
      <c r="E689" s="441"/>
      <c r="F689" s="441"/>
      <c r="G689" s="441"/>
      <c r="H689" s="441">
        <f t="shared" si="438"/>
        <v>0</v>
      </c>
      <c r="I689" s="470">
        <f>IFERROR(VLOOKUP(B689,Coincidence!$B$2:$E$242,4,FALSE)*IF($G689="Winter",'General Inputs'!$C$25,'General Inputs'!$C$24),IF($G689="Winter",'General Inputs'!$C$25,'General Inputs'!$C$24))</f>
        <v>0.52140604400000001</v>
      </c>
      <c r="J689" s="466">
        <f>'Nameplate by Substation'!H201</f>
        <v>2.2472597459972619E-3</v>
      </c>
      <c r="K689" s="357">
        <v>0</v>
      </c>
      <c r="L689" s="357">
        <v>0</v>
      </c>
      <c r="M689" s="357">
        <v>0</v>
      </c>
      <c r="N689" s="357">
        <v>0</v>
      </c>
      <c r="O689" s="357">
        <v>0</v>
      </c>
      <c r="P689" s="357">
        <v>0</v>
      </c>
      <c r="Q689" s="357">
        <v>0</v>
      </c>
      <c r="R689" s="357">
        <v>0</v>
      </c>
      <c r="S689" s="357">
        <v>0</v>
      </c>
      <c r="T689" s="357">
        <v>0</v>
      </c>
      <c r="U689" s="357">
        <v>0</v>
      </c>
      <c r="V689" s="357">
        <v>0</v>
      </c>
      <c r="W689" s="357">
        <v>0</v>
      </c>
      <c r="X689" s="357">
        <v>0</v>
      </c>
      <c r="Y689" s="357">
        <v>0</v>
      </c>
      <c r="Z689" s="357">
        <v>0</v>
      </c>
      <c r="AA689" s="357">
        <v>0</v>
      </c>
      <c r="AB689" s="357">
        <v>0</v>
      </c>
      <c r="AC689" s="357">
        <v>0</v>
      </c>
      <c r="AD689" s="357">
        <v>0</v>
      </c>
      <c r="AE689" s="357">
        <v>0</v>
      </c>
      <c r="AF689" s="357">
        <v>0</v>
      </c>
      <c r="AG689" s="357">
        <v>0</v>
      </c>
      <c r="AH689" s="357">
        <v>0</v>
      </c>
      <c r="AI689" s="357">
        <v>0</v>
      </c>
      <c r="AJ689" s="357">
        <v>0</v>
      </c>
      <c r="AK689" s="357">
        <v>0</v>
      </c>
      <c r="AL689" s="357">
        <v>0</v>
      </c>
      <c r="AM689" s="357">
        <v>0</v>
      </c>
      <c r="AP689" s="298">
        <v>0</v>
      </c>
      <c r="AQ689" s="298">
        <v>0</v>
      </c>
      <c r="AR689" s="298">
        <v>0</v>
      </c>
      <c r="AS689" s="298">
        <v>0</v>
      </c>
      <c r="AT689" s="298">
        <v>0</v>
      </c>
      <c r="AU689" s="298">
        <v>0</v>
      </c>
      <c r="AV689" s="298">
        <v>0</v>
      </c>
      <c r="AW689" s="298">
        <v>0</v>
      </c>
      <c r="AX689" s="298">
        <v>0</v>
      </c>
      <c r="AY689" s="298">
        <v>0</v>
      </c>
      <c r="AZ689" s="298">
        <v>0</v>
      </c>
      <c r="BA689" s="298">
        <v>0</v>
      </c>
      <c r="BB689" s="298">
        <v>0</v>
      </c>
      <c r="BC689" s="298">
        <v>0</v>
      </c>
      <c r="BD689" s="298">
        <v>0</v>
      </c>
      <c r="BE689" s="298">
        <v>0</v>
      </c>
      <c r="BF689" s="298">
        <v>0</v>
      </c>
      <c r="BG689" s="298">
        <v>0</v>
      </c>
      <c r="BH689" s="298">
        <v>0</v>
      </c>
      <c r="BI689" s="298">
        <v>0</v>
      </c>
      <c r="BJ689" s="298">
        <v>0</v>
      </c>
      <c r="BK689" s="298">
        <v>0</v>
      </c>
      <c r="BL689" s="298">
        <v>0</v>
      </c>
      <c r="BM689" s="298">
        <v>0</v>
      </c>
      <c r="BN689" s="298">
        <v>0</v>
      </c>
      <c r="BO689" s="298">
        <v>0</v>
      </c>
      <c r="BP689" s="298">
        <v>0</v>
      </c>
      <c r="BQ689" s="298">
        <v>0</v>
      </c>
      <c r="BR689" s="298">
        <v>0</v>
      </c>
      <c r="BT689" s="475"/>
      <c r="BU689" s="475"/>
      <c r="BV689" s="475"/>
      <c r="BW689" s="475"/>
      <c r="BX689" s="475"/>
      <c r="BY689" s="475"/>
      <c r="BZ689" s="475"/>
      <c r="CA689" s="475"/>
      <c r="CB689" s="475"/>
      <c r="CC689" s="475"/>
      <c r="CD689" s="475"/>
      <c r="CE689" s="475"/>
      <c r="CF689" s="475"/>
      <c r="CG689" s="475"/>
      <c r="CH689" s="475"/>
      <c r="CI689" s="475"/>
      <c r="CJ689" s="475"/>
      <c r="CK689" s="475"/>
      <c r="CL689" s="475"/>
      <c r="CM689" s="475"/>
      <c r="CN689" s="475"/>
      <c r="CO689" s="475"/>
      <c r="CP689" s="475"/>
      <c r="CQ689" s="475"/>
      <c r="CR689" s="475"/>
      <c r="CS689" s="475"/>
      <c r="CT689" s="475"/>
      <c r="CU689" s="475"/>
      <c r="CV689" s="475"/>
      <c r="CW689" s="475"/>
      <c r="CX689" s="475"/>
      <c r="CY689" s="475"/>
      <c r="CZ689" s="475"/>
    </row>
    <row r="690" spans="1:104" x14ac:dyDescent="0.25">
      <c r="A690" s="353" t="s">
        <v>493</v>
      </c>
      <c r="B690" s="353" t="s">
        <v>493</v>
      </c>
      <c r="C690" s="441">
        <f t="shared" ref="C690:H690" si="439">C202</f>
        <v>1500</v>
      </c>
      <c r="D690" s="441"/>
      <c r="E690" s="441"/>
      <c r="F690" s="441"/>
      <c r="G690" s="441"/>
      <c r="H690" s="441">
        <f t="shared" si="439"/>
        <v>0</v>
      </c>
      <c r="I690" s="470">
        <f>IFERROR(VLOOKUP(B690,Coincidence!$B$2:$E$242,4,FALSE)*IF($G690="Winter",'General Inputs'!$C$25,'General Inputs'!$C$24),IF($G690="Winter",'General Inputs'!$C$25,'General Inputs'!$C$24))</f>
        <v>0.52140604400000001</v>
      </c>
      <c r="J690" s="466">
        <f>'Nameplate by Substation'!H202</f>
        <v>1.4632352091173088E-3</v>
      </c>
      <c r="K690" s="357">
        <v>0</v>
      </c>
      <c r="L690" s="357">
        <v>0</v>
      </c>
      <c r="M690" s="357">
        <v>0</v>
      </c>
      <c r="N690" s="357">
        <v>0</v>
      </c>
      <c r="O690" s="357">
        <v>0</v>
      </c>
      <c r="P690" s="357">
        <v>0</v>
      </c>
      <c r="Q690" s="357">
        <v>0</v>
      </c>
      <c r="R690" s="357">
        <v>0</v>
      </c>
      <c r="S690" s="357">
        <v>0</v>
      </c>
      <c r="T690" s="357">
        <v>0</v>
      </c>
      <c r="U690" s="357">
        <v>0</v>
      </c>
      <c r="V690" s="357">
        <v>0</v>
      </c>
      <c r="W690" s="357">
        <v>0</v>
      </c>
      <c r="X690" s="357">
        <v>0</v>
      </c>
      <c r="Y690" s="357">
        <v>0</v>
      </c>
      <c r="Z690" s="357">
        <v>0</v>
      </c>
      <c r="AA690" s="357">
        <v>0</v>
      </c>
      <c r="AB690" s="357">
        <v>0</v>
      </c>
      <c r="AC690" s="357">
        <v>0</v>
      </c>
      <c r="AD690" s="357">
        <v>0</v>
      </c>
      <c r="AE690" s="357">
        <v>0</v>
      </c>
      <c r="AF690" s="357">
        <v>0</v>
      </c>
      <c r="AG690" s="357">
        <v>0</v>
      </c>
      <c r="AH690" s="357">
        <v>0</v>
      </c>
      <c r="AI690" s="357">
        <v>0</v>
      </c>
      <c r="AJ690" s="357">
        <v>0</v>
      </c>
      <c r="AK690" s="357">
        <v>0</v>
      </c>
      <c r="AL690" s="357">
        <v>0</v>
      </c>
      <c r="AM690" s="357">
        <v>0</v>
      </c>
      <c r="AP690" s="298">
        <v>0</v>
      </c>
      <c r="AQ690" s="298">
        <v>0</v>
      </c>
      <c r="AR690" s="298">
        <v>0</v>
      </c>
      <c r="AS690" s="298">
        <v>0</v>
      </c>
      <c r="AT690" s="298">
        <v>0</v>
      </c>
      <c r="AU690" s="298">
        <v>0</v>
      </c>
      <c r="AV690" s="298">
        <v>0</v>
      </c>
      <c r="AW690" s="298">
        <v>0</v>
      </c>
      <c r="AX690" s="298">
        <v>0</v>
      </c>
      <c r="AY690" s="298">
        <v>0</v>
      </c>
      <c r="AZ690" s="298">
        <v>0</v>
      </c>
      <c r="BA690" s="298">
        <v>0</v>
      </c>
      <c r="BB690" s="298">
        <v>0</v>
      </c>
      <c r="BC690" s="298">
        <v>0</v>
      </c>
      <c r="BD690" s="298">
        <v>0</v>
      </c>
      <c r="BE690" s="298">
        <v>0</v>
      </c>
      <c r="BF690" s="298">
        <v>0</v>
      </c>
      <c r="BG690" s="298">
        <v>0</v>
      </c>
      <c r="BH690" s="298">
        <v>0</v>
      </c>
      <c r="BI690" s="298">
        <v>0</v>
      </c>
      <c r="BJ690" s="298">
        <v>0</v>
      </c>
      <c r="BK690" s="298">
        <v>0</v>
      </c>
      <c r="BL690" s="298">
        <v>0</v>
      </c>
      <c r="BM690" s="298">
        <v>0</v>
      </c>
      <c r="BN690" s="298">
        <v>0</v>
      </c>
      <c r="BO690" s="298">
        <v>0</v>
      </c>
      <c r="BP690" s="298">
        <v>0</v>
      </c>
      <c r="BQ690" s="298">
        <v>0</v>
      </c>
      <c r="BR690" s="298">
        <v>0</v>
      </c>
      <c r="BT690" s="475"/>
      <c r="BU690" s="475"/>
      <c r="BV690" s="475"/>
      <c r="BW690" s="475"/>
      <c r="BX690" s="475"/>
      <c r="BY690" s="475"/>
      <c r="BZ690" s="475"/>
      <c r="CA690" s="475"/>
      <c r="CB690" s="475"/>
      <c r="CC690" s="475"/>
      <c r="CD690" s="475"/>
      <c r="CE690" s="475"/>
      <c r="CF690" s="475"/>
      <c r="CG690" s="475"/>
      <c r="CH690" s="475"/>
      <c r="CI690" s="475"/>
      <c r="CJ690" s="475"/>
      <c r="CK690" s="475"/>
      <c r="CL690" s="475"/>
      <c r="CM690" s="475"/>
      <c r="CN690" s="475"/>
      <c r="CO690" s="475"/>
      <c r="CP690" s="475"/>
      <c r="CQ690" s="475"/>
      <c r="CR690" s="475"/>
      <c r="CS690" s="475"/>
      <c r="CT690" s="475"/>
      <c r="CU690" s="475"/>
      <c r="CV690" s="475"/>
      <c r="CW690" s="475"/>
      <c r="CX690" s="475"/>
      <c r="CY690" s="475"/>
      <c r="CZ690" s="475"/>
    </row>
    <row r="691" spans="1:104" x14ac:dyDescent="0.25">
      <c r="A691" s="353" t="s">
        <v>262</v>
      </c>
      <c r="B691" s="353" t="s">
        <v>319</v>
      </c>
      <c r="C691" s="441">
        <f t="shared" ref="C691:H691" si="440">C203</f>
        <v>20000</v>
      </c>
      <c r="D691" s="441"/>
      <c r="E691" s="441"/>
      <c r="F691" s="441"/>
      <c r="G691" s="441"/>
      <c r="H691" s="441">
        <f t="shared" si="440"/>
        <v>0</v>
      </c>
      <c r="I691" s="470">
        <f>IFERROR(VLOOKUP(B691,Coincidence!$B$2:$E$242,4,FALSE)*IF($G691="Winter",'General Inputs'!$C$25,'General Inputs'!$C$24),IF($G691="Winter",'General Inputs'!$C$25,'General Inputs'!$C$24))</f>
        <v>0.52140604400000001</v>
      </c>
      <c r="J691" s="466">
        <f>'Nameplate by Substation'!H203</f>
        <v>1.714187313354769E-3</v>
      </c>
      <c r="K691" s="357">
        <v>0</v>
      </c>
      <c r="L691" s="357">
        <v>0</v>
      </c>
      <c r="M691" s="357">
        <v>0</v>
      </c>
      <c r="N691" s="357">
        <v>0</v>
      </c>
      <c r="O691" s="357">
        <v>0</v>
      </c>
      <c r="P691" s="357">
        <v>0</v>
      </c>
      <c r="Q691" s="357">
        <v>0</v>
      </c>
      <c r="R691" s="357">
        <v>0</v>
      </c>
      <c r="S691" s="357">
        <v>0</v>
      </c>
      <c r="T691" s="357">
        <v>0</v>
      </c>
      <c r="U691" s="357">
        <v>0</v>
      </c>
      <c r="V691" s="357">
        <v>0</v>
      </c>
      <c r="W691" s="357">
        <v>0</v>
      </c>
      <c r="X691" s="357">
        <v>0</v>
      </c>
      <c r="Y691" s="357">
        <v>0</v>
      </c>
      <c r="Z691" s="357">
        <v>0</v>
      </c>
      <c r="AA691" s="357">
        <v>0</v>
      </c>
      <c r="AB691" s="357">
        <v>0</v>
      </c>
      <c r="AC691" s="357">
        <v>0</v>
      </c>
      <c r="AD691" s="357">
        <v>0</v>
      </c>
      <c r="AE691" s="357">
        <v>0</v>
      </c>
      <c r="AF691" s="357">
        <v>0</v>
      </c>
      <c r="AG691" s="357">
        <v>0</v>
      </c>
      <c r="AH691" s="357">
        <v>0</v>
      </c>
      <c r="AI691" s="357">
        <v>0</v>
      </c>
      <c r="AJ691" s="357">
        <v>0</v>
      </c>
      <c r="AK691" s="357">
        <v>0</v>
      </c>
      <c r="AL691" s="357">
        <v>0</v>
      </c>
      <c r="AM691" s="357">
        <v>0</v>
      </c>
      <c r="AP691" s="298">
        <v>0</v>
      </c>
      <c r="AQ691" s="298">
        <v>0</v>
      </c>
      <c r="AR691" s="298">
        <v>0</v>
      </c>
      <c r="AS691" s="298">
        <v>0</v>
      </c>
      <c r="AT691" s="298">
        <v>0</v>
      </c>
      <c r="AU691" s="298">
        <v>0</v>
      </c>
      <c r="AV691" s="298">
        <v>0</v>
      </c>
      <c r="AW691" s="298">
        <v>0</v>
      </c>
      <c r="AX691" s="298">
        <v>0</v>
      </c>
      <c r="AY691" s="298">
        <v>0</v>
      </c>
      <c r="AZ691" s="298">
        <v>0</v>
      </c>
      <c r="BA691" s="298">
        <v>0</v>
      </c>
      <c r="BB691" s="298">
        <v>0</v>
      </c>
      <c r="BC691" s="298">
        <v>0</v>
      </c>
      <c r="BD691" s="298">
        <v>0</v>
      </c>
      <c r="BE691" s="298">
        <v>0</v>
      </c>
      <c r="BF691" s="298">
        <v>0</v>
      </c>
      <c r="BG691" s="298">
        <v>0</v>
      </c>
      <c r="BH691" s="298">
        <v>0</v>
      </c>
      <c r="BI691" s="298">
        <v>0</v>
      </c>
      <c r="BJ691" s="298">
        <v>0</v>
      </c>
      <c r="BK691" s="298">
        <v>0</v>
      </c>
      <c r="BL691" s="298">
        <v>0</v>
      </c>
      <c r="BM691" s="298">
        <v>0</v>
      </c>
      <c r="BN691" s="298">
        <v>0</v>
      </c>
      <c r="BO691" s="298">
        <v>0</v>
      </c>
      <c r="BP691" s="298">
        <v>0</v>
      </c>
      <c r="BQ691" s="298">
        <v>0</v>
      </c>
      <c r="BR691" s="298">
        <v>0</v>
      </c>
      <c r="BT691" s="475"/>
      <c r="BU691" s="475"/>
      <c r="BV691" s="475"/>
      <c r="BW691" s="475"/>
      <c r="BX691" s="475"/>
      <c r="BY691" s="475"/>
      <c r="BZ691" s="475"/>
      <c r="CA691" s="475"/>
      <c r="CB691" s="475"/>
      <c r="CC691" s="475"/>
      <c r="CD691" s="475"/>
      <c r="CE691" s="475"/>
      <c r="CF691" s="475"/>
      <c r="CG691" s="475"/>
      <c r="CH691" s="475"/>
      <c r="CI691" s="475"/>
      <c r="CJ691" s="475"/>
      <c r="CK691" s="475"/>
      <c r="CL691" s="475"/>
      <c r="CM691" s="475"/>
      <c r="CN691" s="475"/>
      <c r="CO691" s="475"/>
      <c r="CP691" s="475"/>
      <c r="CQ691" s="475"/>
      <c r="CR691" s="475"/>
      <c r="CS691" s="475"/>
      <c r="CT691" s="475"/>
      <c r="CU691" s="475"/>
      <c r="CV691" s="475"/>
      <c r="CW691" s="475"/>
      <c r="CX691" s="475"/>
      <c r="CY691" s="475"/>
      <c r="CZ691" s="475"/>
    </row>
    <row r="692" spans="1:104" x14ac:dyDescent="0.25">
      <c r="A692" s="353" t="s">
        <v>262</v>
      </c>
      <c r="B692" s="353" t="s">
        <v>308</v>
      </c>
      <c r="C692" s="441">
        <f t="shared" ref="C692:H692" si="441">C204</f>
        <v>20000</v>
      </c>
      <c r="D692" s="441"/>
      <c r="E692" s="441"/>
      <c r="F692" s="441"/>
      <c r="G692" s="441"/>
      <c r="H692" s="441">
        <f t="shared" si="441"/>
        <v>0</v>
      </c>
      <c r="I692" s="470">
        <f>IFERROR(VLOOKUP(B692,Coincidence!$B$2:$E$242,4,FALSE)*IF($G692="Winter",'General Inputs'!$C$25,'General Inputs'!$C$24),IF($G692="Winter",'General Inputs'!$C$25,'General Inputs'!$C$24))</f>
        <v>0.52140604400000001</v>
      </c>
      <c r="J692" s="466">
        <f>'Nameplate by Substation'!H204</f>
        <v>4.1796318219881429E-4</v>
      </c>
      <c r="K692" s="357">
        <v>2.6476448466611604</v>
      </c>
      <c r="L692" s="357">
        <v>3.7171286089352065</v>
      </c>
      <c r="M692" s="357">
        <v>5.0267074998787358</v>
      </c>
      <c r="N692" s="357">
        <v>6.5656135492345422</v>
      </c>
      <c r="O692" s="357">
        <v>8.2974840976040092</v>
      </c>
      <c r="P692" s="357">
        <v>10.277099322344112</v>
      </c>
      <c r="Q692" s="357">
        <v>12.514908227792175</v>
      </c>
      <c r="R692" s="357">
        <v>15.1065756377246</v>
      </c>
      <c r="S692" s="357">
        <v>18.204724563452288</v>
      </c>
      <c r="T692" s="357">
        <v>21.646200792146892</v>
      </c>
      <c r="U692" s="357">
        <v>25.473760966458574</v>
      </c>
      <c r="V692" s="357">
        <v>29.224581718000035</v>
      </c>
      <c r="W692" s="357">
        <v>32.346520328688264</v>
      </c>
      <c r="X692" s="357">
        <v>35.162094887129257</v>
      </c>
      <c r="Y692" s="357">
        <v>37.868660519920127</v>
      </c>
      <c r="Z692" s="357">
        <v>40.284886972864825</v>
      </c>
      <c r="AA692" s="357">
        <v>42.281586422526985</v>
      </c>
      <c r="AB692" s="357">
        <v>43.902972471444322</v>
      </c>
      <c r="AC692" s="357">
        <v>45.094834651764891</v>
      </c>
      <c r="AD692" s="357">
        <v>46.023290073864828</v>
      </c>
      <c r="AE692" s="357">
        <v>46.848156064163391</v>
      </c>
      <c r="AF692" s="357">
        <v>47.530271129984079</v>
      </c>
      <c r="AG692" s="357">
        <v>48.064511410588246</v>
      </c>
      <c r="AH692" s="357">
        <v>48.508591098613842</v>
      </c>
      <c r="AI692" s="357">
        <v>48.924366906394916</v>
      </c>
      <c r="AJ692" s="357">
        <v>49.292849465578001</v>
      </c>
      <c r="AK692" s="357">
        <v>49.588276692740884</v>
      </c>
      <c r="AL692" s="357">
        <v>49.893022759732595</v>
      </c>
      <c r="AM692" s="357">
        <v>50.276386815899592</v>
      </c>
      <c r="AP692" s="298">
        <v>2.6476448466611604</v>
      </c>
      <c r="AQ692" s="298">
        <v>3.7171286089352065</v>
      </c>
      <c r="AR692" s="298">
        <v>5.0267074998787358</v>
      </c>
      <c r="AS692" s="298">
        <v>6.5656135492345422</v>
      </c>
      <c r="AT692" s="298">
        <v>8.2974840976040092</v>
      </c>
      <c r="AU692" s="298">
        <v>10.277099322344112</v>
      </c>
      <c r="AV692" s="298">
        <v>12.514908227792175</v>
      </c>
      <c r="AW692" s="298">
        <v>15.1065756377246</v>
      </c>
      <c r="AX692" s="298">
        <v>18.204724563452288</v>
      </c>
      <c r="AY692" s="298">
        <v>21.646200792146892</v>
      </c>
      <c r="AZ692" s="298">
        <v>25.473760966458574</v>
      </c>
      <c r="BA692" s="298">
        <v>29.224581718000035</v>
      </c>
      <c r="BB692" s="298">
        <v>32.346520328688264</v>
      </c>
      <c r="BC692" s="298">
        <v>35.162094887129257</v>
      </c>
      <c r="BD692" s="298">
        <v>37.868660519920127</v>
      </c>
      <c r="BE692" s="298">
        <v>40.284886972864825</v>
      </c>
      <c r="BF692" s="298">
        <v>42.281586422526985</v>
      </c>
      <c r="BG692" s="298">
        <v>43.902972471444322</v>
      </c>
      <c r="BH692" s="298">
        <v>45.094834651764891</v>
      </c>
      <c r="BI692" s="298">
        <v>46.023290073864828</v>
      </c>
      <c r="BJ692" s="298">
        <v>46.848156064163391</v>
      </c>
      <c r="BK692" s="298">
        <v>47.530271129984079</v>
      </c>
      <c r="BL692" s="298">
        <v>48.064511410588246</v>
      </c>
      <c r="BM692" s="298">
        <v>48.508591098613842</v>
      </c>
      <c r="BN692" s="298">
        <v>48.924366906394916</v>
      </c>
      <c r="BO692" s="298">
        <v>49.292849465578001</v>
      </c>
      <c r="BP692" s="298">
        <v>49.588276692740884</v>
      </c>
      <c r="BQ692" s="298">
        <v>49.893022759732595</v>
      </c>
      <c r="BR692" s="298">
        <v>50.276386815899592</v>
      </c>
      <c r="BT692" s="475"/>
      <c r="BU692" s="475"/>
      <c r="BV692" s="475"/>
      <c r="BW692" s="475"/>
      <c r="BX692" s="475"/>
      <c r="BY692" s="475"/>
      <c r="BZ692" s="475"/>
      <c r="CA692" s="475"/>
      <c r="CB692" s="475"/>
      <c r="CC692" s="475"/>
      <c r="CD692" s="475"/>
      <c r="CE692" s="475"/>
      <c r="CF692" s="475"/>
      <c r="CG692" s="475"/>
      <c r="CH692" s="475"/>
      <c r="CI692" s="475"/>
      <c r="CJ692" s="475"/>
      <c r="CK692" s="475"/>
      <c r="CL692" s="475"/>
      <c r="CM692" s="475"/>
      <c r="CN692" s="475"/>
      <c r="CO692" s="475"/>
      <c r="CP692" s="475"/>
      <c r="CQ692" s="475"/>
      <c r="CR692" s="475"/>
      <c r="CS692" s="475"/>
      <c r="CT692" s="475"/>
      <c r="CU692" s="475"/>
      <c r="CV692" s="475"/>
      <c r="CW692" s="475"/>
      <c r="CX692" s="475"/>
      <c r="CY692" s="475"/>
      <c r="CZ692" s="475"/>
    </row>
    <row r="693" spans="1:104" x14ac:dyDescent="0.25">
      <c r="A693" s="353" t="s">
        <v>262</v>
      </c>
      <c r="B693" s="353" t="s">
        <v>331</v>
      </c>
      <c r="C693" s="441">
        <f t="shared" ref="C693:H693" si="442">C205</f>
        <v>20000</v>
      </c>
      <c r="D693" s="441"/>
      <c r="E693" s="441"/>
      <c r="F693" s="441"/>
      <c r="G693" s="441"/>
      <c r="H693" s="441">
        <f t="shared" si="442"/>
        <v>0</v>
      </c>
      <c r="I693" s="470">
        <f>IFERROR(VLOOKUP(B693,Coincidence!$B$2:$E$242,4,FALSE)*IF($G693="Winter",'General Inputs'!$C$25,'General Inputs'!$C$24),IF($G693="Winter",'General Inputs'!$C$25,'General Inputs'!$C$24))</f>
        <v>0.52140604400000001</v>
      </c>
      <c r="J693" s="466">
        <f>'Nameplate by Substation'!H205</f>
        <v>1.3209520709005268E-2</v>
      </c>
      <c r="K693" s="357">
        <v>83.677512569577004</v>
      </c>
      <c r="L693" s="357">
        <v>117.47802062242231</v>
      </c>
      <c r="M693" s="357">
        <v>158.86661707483913</v>
      </c>
      <c r="N693" s="357">
        <v>207.50298552537271</v>
      </c>
      <c r="O693" s="357">
        <v>262.23790201646375</v>
      </c>
      <c r="P693" s="357">
        <v>324.80266709815874</v>
      </c>
      <c r="Q693" s="357">
        <v>395.52751641096614</v>
      </c>
      <c r="R693" s="357">
        <v>477.43588963717986</v>
      </c>
      <c r="S693" s="357">
        <v>575.35136194908137</v>
      </c>
      <c r="T693" s="357">
        <v>684.11752473244962</v>
      </c>
      <c r="U693" s="357">
        <v>805.08568063926259</v>
      </c>
      <c r="V693" s="357">
        <v>923.62852485008523</v>
      </c>
      <c r="W693" s="357">
        <v>1022.2958584491312</v>
      </c>
      <c r="X693" s="357">
        <v>1111.2807069274438</v>
      </c>
      <c r="Y693" s="357">
        <v>1196.820381949887</v>
      </c>
      <c r="Z693" s="357">
        <v>1273.1840300585789</v>
      </c>
      <c r="AA693" s="357">
        <v>1336.2887336624135</v>
      </c>
      <c r="AB693" s="357">
        <v>1387.5318419136997</v>
      </c>
      <c r="AC693" s="357">
        <v>1425.2000596509636</v>
      </c>
      <c r="AD693" s="357">
        <v>1454.543436407492</v>
      </c>
      <c r="AE693" s="357">
        <v>1480.6129201445067</v>
      </c>
      <c r="AF693" s="357">
        <v>1502.1708311559053</v>
      </c>
      <c r="AG693" s="357">
        <v>1519.0552323443064</v>
      </c>
      <c r="AH693" s="357">
        <v>1533.0901523689902</v>
      </c>
      <c r="AI693" s="357">
        <v>1546.2305421858498</v>
      </c>
      <c r="AJ693" s="357">
        <v>1557.8762521520468</v>
      </c>
      <c r="AK693" s="357">
        <v>1567.2130842976014</v>
      </c>
      <c r="AL693" s="357">
        <v>1576.8444337904853</v>
      </c>
      <c r="AM693" s="357">
        <v>1588.9604661462192</v>
      </c>
      <c r="AP693" s="298">
        <v>83.677512569577004</v>
      </c>
      <c r="AQ693" s="298">
        <v>117.47802062242231</v>
      </c>
      <c r="AR693" s="298">
        <v>158.86661707483913</v>
      </c>
      <c r="AS693" s="298">
        <v>207.50298552537271</v>
      </c>
      <c r="AT693" s="298">
        <v>262.23790201646375</v>
      </c>
      <c r="AU693" s="298">
        <v>324.80266709815874</v>
      </c>
      <c r="AV693" s="298">
        <v>395.52751641096614</v>
      </c>
      <c r="AW693" s="298">
        <v>477.43588963717986</v>
      </c>
      <c r="AX693" s="298">
        <v>575.35136194908137</v>
      </c>
      <c r="AY693" s="298">
        <v>684.11752473244962</v>
      </c>
      <c r="AZ693" s="298">
        <v>805.08568063926259</v>
      </c>
      <c r="BA693" s="298">
        <v>923.62852485008523</v>
      </c>
      <c r="BB693" s="298">
        <v>1022.2958584491312</v>
      </c>
      <c r="BC693" s="298">
        <v>1111.2807069274438</v>
      </c>
      <c r="BD693" s="298">
        <v>1196.820381949887</v>
      </c>
      <c r="BE693" s="298">
        <v>1273.1840300585789</v>
      </c>
      <c r="BF693" s="298">
        <v>1336.2887336624135</v>
      </c>
      <c r="BG693" s="298">
        <v>1387.5318419136997</v>
      </c>
      <c r="BH693" s="298">
        <v>1425.2000596509636</v>
      </c>
      <c r="BI693" s="298">
        <v>1454.543436407492</v>
      </c>
      <c r="BJ693" s="298">
        <v>1480.6129201445067</v>
      </c>
      <c r="BK693" s="298">
        <v>1502.1708311559053</v>
      </c>
      <c r="BL693" s="298">
        <v>1519.0552323443064</v>
      </c>
      <c r="BM693" s="298">
        <v>1533.0901523689902</v>
      </c>
      <c r="BN693" s="298">
        <v>1546.2305421858498</v>
      </c>
      <c r="BO693" s="298">
        <v>1557.8762521520468</v>
      </c>
      <c r="BP693" s="298">
        <v>1567.2130842976014</v>
      </c>
      <c r="BQ693" s="298">
        <v>1576.8444337904853</v>
      </c>
      <c r="BR693" s="298">
        <v>1588.9604661462192</v>
      </c>
      <c r="BT693" s="475"/>
      <c r="BU693" s="475"/>
      <c r="BV693" s="475"/>
      <c r="BW693" s="475"/>
      <c r="BX693" s="475"/>
      <c r="BY693" s="475"/>
      <c r="BZ693" s="475"/>
      <c r="CA693" s="475"/>
      <c r="CB693" s="475"/>
      <c r="CC693" s="475"/>
      <c r="CD693" s="475"/>
      <c r="CE693" s="475"/>
      <c r="CF693" s="475"/>
      <c r="CG693" s="475"/>
      <c r="CH693" s="475"/>
      <c r="CI693" s="475"/>
      <c r="CJ693" s="475"/>
      <c r="CK693" s="475"/>
      <c r="CL693" s="475"/>
      <c r="CM693" s="475"/>
      <c r="CN693" s="475"/>
      <c r="CO693" s="475"/>
      <c r="CP693" s="475"/>
      <c r="CQ693" s="475"/>
      <c r="CR693" s="475"/>
      <c r="CS693" s="475"/>
      <c r="CT693" s="475"/>
      <c r="CU693" s="475"/>
      <c r="CV693" s="475"/>
      <c r="CW693" s="475"/>
      <c r="CX693" s="475"/>
      <c r="CY693" s="475"/>
      <c r="CZ693" s="475"/>
    </row>
    <row r="694" spans="1:104" x14ac:dyDescent="0.25">
      <c r="A694" s="353" t="s">
        <v>339</v>
      </c>
      <c r="B694" s="353" t="s">
        <v>339</v>
      </c>
      <c r="C694" s="441">
        <f t="shared" ref="C694:H694" si="443">C206</f>
        <v>1000</v>
      </c>
      <c r="D694" s="441"/>
      <c r="E694" s="441"/>
      <c r="F694" s="441"/>
      <c r="G694" s="441"/>
      <c r="H694" s="441">
        <f t="shared" si="443"/>
        <v>0</v>
      </c>
      <c r="I694" s="470">
        <f>IFERROR(VLOOKUP(B694,Coincidence!$B$2:$E$242,4,FALSE)*IF($G694="Winter",'General Inputs'!$C$25,'General Inputs'!$C$24),IF($G694="Winter",'General Inputs'!$C$25,'General Inputs'!$C$24))</f>
        <v>0.52140604400000001</v>
      </c>
      <c r="J694" s="466">
        <f>'Nameplate by Substation'!H206</f>
        <v>1.2741392252332428E-2</v>
      </c>
      <c r="K694" s="357">
        <v>80.71208894215394</v>
      </c>
      <c r="L694" s="357">
        <v>113.31475037981134</v>
      </c>
      <c r="M694" s="357">
        <v>147.93990940039555</v>
      </c>
      <c r="N694" s="357">
        <v>148.91950867932582</v>
      </c>
      <c r="O694" s="357">
        <v>149.90559447532354</v>
      </c>
      <c r="P694" s="357">
        <v>150.89820973952652</v>
      </c>
      <c r="Q694" s="357">
        <v>151.89739770747804</v>
      </c>
      <c r="R694" s="357">
        <v>152.90320190100979</v>
      </c>
      <c r="S694" s="357">
        <v>153.91566613013794</v>
      </c>
      <c r="T694" s="357">
        <v>154.93483449497103</v>
      </c>
      <c r="U694" s="357">
        <v>155.96075138763101</v>
      </c>
      <c r="V694" s="357">
        <v>156.99346149418687</v>
      </c>
      <c r="W694" s="357">
        <v>158.03300979660094</v>
      </c>
      <c r="X694" s="357">
        <v>159.07944157468825</v>
      </c>
      <c r="Y694" s="357">
        <v>160.13280240808874</v>
      </c>
      <c r="Z694" s="357">
        <v>161.19313817825264</v>
      </c>
      <c r="AA694" s="357">
        <v>162.26049507043894</v>
      </c>
      <c r="AB694" s="357">
        <v>163.3349195757269</v>
      </c>
      <c r="AC694" s="357">
        <v>164.41645849304146</v>
      </c>
      <c r="AD694" s="357">
        <v>165.50515893119126</v>
      </c>
      <c r="AE694" s="357">
        <v>166.60106831092082</v>
      </c>
      <c r="AF694" s="357">
        <v>167.70423436697595</v>
      </c>
      <c r="AG694" s="357">
        <v>168.8147051501831</v>
      </c>
      <c r="AH694" s="357">
        <v>169.93252902954188</v>
      </c>
      <c r="AI694" s="357">
        <v>171.0577546943326</v>
      </c>
      <c r="AJ694" s="357">
        <v>172.19043115623634</v>
      </c>
      <c r="AK694" s="357">
        <v>173.33060775147015</v>
      </c>
      <c r="AL694" s="357">
        <v>174.47833414293589</v>
      </c>
      <c r="AM694" s="357">
        <v>175.63366032238343</v>
      </c>
      <c r="AP694" s="298">
        <v>80.71208894215394</v>
      </c>
      <c r="AQ694" s="298">
        <v>113.31475037981134</v>
      </c>
      <c r="AR694" s="298">
        <v>153.23658810509917</v>
      </c>
      <c r="AS694" s="298">
        <v>200.14934609296108</v>
      </c>
      <c r="AT694" s="298">
        <v>252.9445274076181</v>
      </c>
      <c r="AU694" s="298">
        <v>313.29207753011877</v>
      </c>
      <c r="AV694" s="298">
        <v>381.51052897380043</v>
      </c>
      <c r="AW694" s="298">
        <v>460.51617459984988</v>
      </c>
      <c r="AX694" s="298">
        <v>554.96164826853703</v>
      </c>
      <c r="AY694" s="298">
        <v>659.87327786757123</v>
      </c>
      <c r="AZ694" s="298">
        <v>776.5544776176323</v>
      </c>
      <c r="BA694" s="298">
        <v>890.89631560480041</v>
      </c>
      <c r="BB694" s="298">
        <v>986.06700556179078</v>
      </c>
      <c r="BC694" s="298">
        <v>1071.898345241179</v>
      </c>
      <c r="BD694" s="298">
        <v>1154.4066039893548</v>
      </c>
      <c r="BE694" s="298">
        <v>1228.064022438203</v>
      </c>
      <c r="BF694" s="298">
        <v>1288.9323763547459</v>
      </c>
      <c r="BG694" s="298">
        <v>1338.3594946311314</v>
      </c>
      <c r="BH694" s="298">
        <v>1374.692799087027</v>
      </c>
      <c r="BI694" s="298">
        <v>1402.9962842398249</v>
      </c>
      <c r="BJ694" s="298">
        <v>1428.1418989389761</v>
      </c>
      <c r="BK694" s="298">
        <v>1448.9358252583349</v>
      </c>
      <c r="BL694" s="298">
        <v>1465.221864943371</v>
      </c>
      <c r="BM694" s="298">
        <v>1478.7594054192116</v>
      </c>
      <c r="BN694" s="298">
        <v>1491.4341166894717</v>
      </c>
      <c r="BO694" s="298">
        <v>1502.6671176442344</v>
      </c>
      <c r="BP694" s="298">
        <v>1511.673064444378</v>
      </c>
      <c r="BQ694" s="298">
        <v>1520.9630912751381</v>
      </c>
      <c r="BR694" s="298">
        <v>1532.6497469977119</v>
      </c>
      <c r="BT694" s="475"/>
      <c r="BU694" s="475"/>
      <c r="BV694" s="475"/>
      <c r="BW694" s="475"/>
      <c r="BX694" s="475"/>
      <c r="BY694" s="475"/>
      <c r="BZ694" s="475"/>
      <c r="CA694" s="475"/>
      <c r="CB694" s="475"/>
      <c r="CC694" s="475"/>
      <c r="CD694" s="475"/>
      <c r="CE694" s="475"/>
      <c r="CF694" s="475"/>
      <c r="CG694" s="475"/>
      <c r="CH694" s="475"/>
      <c r="CI694" s="475"/>
      <c r="CJ694" s="475"/>
      <c r="CK694" s="475"/>
      <c r="CL694" s="475"/>
      <c r="CM694" s="475"/>
      <c r="CN694" s="475"/>
      <c r="CO694" s="475"/>
      <c r="CP694" s="475"/>
      <c r="CQ694" s="475"/>
      <c r="CR694" s="475"/>
      <c r="CS694" s="475"/>
      <c r="CT694" s="475"/>
      <c r="CU694" s="475"/>
      <c r="CV694" s="475"/>
      <c r="CW694" s="475"/>
      <c r="CX694" s="475"/>
      <c r="CY694" s="475"/>
      <c r="CZ694" s="475"/>
    </row>
    <row r="695" spans="1:104" x14ac:dyDescent="0.25">
      <c r="A695" s="353" t="s">
        <v>430</v>
      </c>
      <c r="B695" s="353" t="s">
        <v>430</v>
      </c>
      <c r="C695" s="441">
        <f t="shared" ref="C695:H695" si="444">C207</f>
        <v>999</v>
      </c>
      <c r="D695" s="441"/>
      <c r="E695" s="441"/>
      <c r="F695" s="441"/>
      <c r="G695" s="441"/>
      <c r="H695" s="441">
        <f t="shared" si="444"/>
        <v>0</v>
      </c>
      <c r="I695" s="470">
        <f>IFERROR(VLOOKUP(B695,Coincidence!$B$2:$E$242,4,FALSE)*IF($G695="Winter",'General Inputs'!$C$25,'General Inputs'!$C$24),IF($G695="Winter",'General Inputs'!$C$25,'General Inputs'!$C$24))</f>
        <v>0.52140604400000001</v>
      </c>
      <c r="J695" s="466">
        <f>'Nameplate by Substation'!H207</f>
        <v>1.20405525397413E-2</v>
      </c>
      <c r="K695" s="357">
        <v>33</v>
      </c>
      <c r="L695" s="357">
        <v>32.583648598004046</v>
      </c>
      <c r="M695" s="357">
        <v>32.172550180551852</v>
      </c>
      <c r="N695" s="357">
        <v>31.766638472265242</v>
      </c>
      <c r="O695" s="357">
        <v>31.365848033943237</v>
      </c>
      <c r="P695" s="357">
        <v>30.970114252012195</v>
      </c>
      <c r="Q695" s="357">
        <v>30.579373328109163</v>
      </c>
      <c r="R695" s="357">
        <v>30.193562268796558</v>
      </c>
      <c r="S695" s="357">
        <v>29.812618875406688</v>
      </c>
      <c r="T695" s="357">
        <v>29.436481734014368</v>
      </c>
      <c r="U695" s="357">
        <v>29.065090205536031</v>
      </c>
      <c r="V695" s="357">
        <v>28.69838441595379</v>
      </c>
      <c r="W695" s="357">
        <v>28.336305246662846</v>
      </c>
      <c r="X695" s="357">
        <v>27.978794324940623</v>
      </c>
      <c r="Y695" s="357">
        <v>27.625794014536211</v>
      </c>
      <c r="Z695" s="357">
        <v>27.277247406378528</v>
      </c>
      <c r="AA695" s="357">
        <v>26.933098309401672</v>
      </c>
      <c r="AB695" s="357">
        <v>26.593291241486089</v>
      </c>
      <c r="AC695" s="357">
        <v>26.257771420513983</v>
      </c>
      <c r="AD695" s="357">
        <v>25.926484755537611</v>
      </c>
      <c r="AE695" s="357">
        <v>25.599377838058981</v>
      </c>
      <c r="AF695" s="357">
        <v>25.276397933419585</v>
      </c>
      <c r="AG695" s="357">
        <v>24.957492972298773</v>
      </c>
      <c r="AH695" s="357">
        <v>24.642611542319351</v>
      </c>
      <c r="AI695" s="357">
        <v>24.33170287975916</v>
      </c>
      <c r="AJ695" s="357">
        <v>24.024716861367136</v>
      </c>
      <c r="AK695" s="357">
        <v>23.721603996282713</v>
      </c>
      <c r="AL695" s="357">
        <v>23.422315418057099</v>
      </c>
      <c r="AM695" s="357">
        <v>23.126802876775297</v>
      </c>
      <c r="AP695" s="298">
        <v>76.272524089537939</v>
      </c>
      <c r="AQ695" s="298">
        <v>107.08187758885047</v>
      </c>
      <c r="AR695" s="298">
        <v>144.8078164105174</v>
      </c>
      <c r="AS695" s="298">
        <v>189.14014023750087</v>
      </c>
      <c r="AT695" s="298">
        <v>239.03132495853706</v>
      </c>
      <c r="AU695" s="298">
        <v>296.05946077796665</v>
      </c>
      <c r="AV695" s="298">
        <v>360.52555934243679</v>
      </c>
      <c r="AW695" s="298">
        <v>435.18550295436768</v>
      </c>
      <c r="AX695" s="298">
        <v>524.43600755604575</v>
      </c>
      <c r="AY695" s="298">
        <v>623.57697764789816</v>
      </c>
      <c r="AZ695" s="298">
        <v>733.84013320952658</v>
      </c>
      <c r="BA695" s="298">
        <v>841.89260349769802</v>
      </c>
      <c r="BB695" s="298">
        <v>931.828433898085</v>
      </c>
      <c r="BC695" s="298">
        <v>1012.938624566367</v>
      </c>
      <c r="BD695" s="298">
        <v>1090.9085202218532</v>
      </c>
      <c r="BE695" s="298">
        <v>1160.5144156539413</v>
      </c>
      <c r="BF695" s="298">
        <v>1218.0347084779487</v>
      </c>
      <c r="BG695" s="298">
        <v>1264.7430903179227</v>
      </c>
      <c r="BH695" s="298">
        <v>1299.0778829826365</v>
      </c>
      <c r="BI695" s="298">
        <v>1325.8245361969009</v>
      </c>
      <c r="BJ695" s="298">
        <v>1349.5870174809847</v>
      </c>
      <c r="BK695" s="298">
        <v>1369.2371748105277</v>
      </c>
      <c r="BL695" s="298">
        <v>1384.6274016090231</v>
      </c>
      <c r="BM695" s="298">
        <v>1397.4203102747458</v>
      </c>
      <c r="BN695" s="298">
        <v>1409.3978496168595</v>
      </c>
      <c r="BO695" s="298">
        <v>1420.012979855082</v>
      </c>
      <c r="BP695" s="298">
        <v>1428.5235549531362</v>
      </c>
      <c r="BQ695" s="298">
        <v>1437.3025842723926</v>
      </c>
      <c r="BR695" s="298">
        <v>1448.346416018155</v>
      </c>
      <c r="BT695" s="475"/>
      <c r="BU695" s="475"/>
      <c r="BV695" s="475"/>
      <c r="BW695" s="475"/>
      <c r="BX695" s="475"/>
      <c r="BY695" s="475"/>
      <c r="BZ695" s="475"/>
      <c r="CA695" s="475"/>
      <c r="CB695" s="475"/>
      <c r="CC695" s="475"/>
      <c r="CD695" s="475"/>
      <c r="CE695" s="475"/>
      <c r="CF695" s="475"/>
      <c r="CG695" s="475"/>
      <c r="CH695" s="475"/>
      <c r="CI695" s="475"/>
      <c r="CJ695" s="475"/>
      <c r="CK695" s="475"/>
      <c r="CL695" s="475"/>
      <c r="CM695" s="475"/>
      <c r="CN695" s="475"/>
      <c r="CO695" s="475"/>
      <c r="CP695" s="475"/>
      <c r="CQ695" s="475"/>
      <c r="CR695" s="475"/>
      <c r="CS695" s="475"/>
      <c r="CT695" s="475"/>
      <c r="CU695" s="475"/>
      <c r="CV695" s="475"/>
      <c r="CW695" s="475"/>
      <c r="CX695" s="475"/>
      <c r="CY695" s="475"/>
      <c r="CZ695" s="475"/>
    </row>
    <row r="696" spans="1:104" x14ac:dyDescent="0.25">
      <c r="A696" s="353" t="s">
        <v>374</v>
      </c>
      <c r="B696" s="353" t="s">
        <v>374</v>
      </c>
      <c r="C696" s="441">
        <f t="shared" ref="C696:H696" si="445">C208</f>
        <v>5000</v>
      </c>
      <c r="D696" s="441"/>
      <c r="E696" s="441"/>
      <c r="F696" s="441"/>
      <c r="G696" s="441"/>
      <c r="H696" s="441">
        <f t="shared" si="445"/>
        <v>0</v>
      </c>
      <c r="I696" s="470">
        <f>IFERROR(VLOOKUP(B696,Coincidence!$B$2:$E$242,4,FALSE)*IF($G696="Winter",'General Inputs'!$C$25,'General Inputs'!$C$24),IF($G696="Winter",'General Inputs'!$C$25,'General Inputs'!$C$24))</f>
        <v>0.52140604400000001</v>
      </c>
      <c r="J696" s="466">
        <f>'Nameplate by Substation'!H208</f>
        <v>5.3340789442438673E-4</v>
      </c>
      <c r="K696" s="357">
        <v>3.37894513916617</v>
      </c>
      <c r="L696" s="357">
        <v>4.7438287127731664</v>
      </c>
      <c r="M696" s="357">
        <v>6.4151235745022417</v>
      </c>
      <c r="N696" s="357">
        <v>8.3790875561750777</v>
      </c>
      <c r="O696" s="357">
        <v>10.589314346394943</v>
      </c>
      <c r="P696" s="357">
        <v>13.115714837567372</v>
      </c>
      <c r="Q696" s="357">
        <v>15.971624131059635</v>
      </c>
      <c r="R696" s="357">
        <v>19.279130426010703</v>
      </c>
      <c r="S696" s="357">
        <v>23.233012407652556</v>
      </c>
      <c r="T696" s="357">
        <v>27.625051388699383</v>
      </c>
      <c r="U696" s="357">
        <v>32.509813732170748</v>
      </c>
      <c r="V696" s="357">
        <v>37.296640621844823</v>
      </c>
      <c r="W696" s="357">
        <v>41.280883186198913</v>
      </c>
      <c r="X696" s="357">
        <v>44.874141541903789</v>
      </c>
      <c r="Y696" s="357">
        <v>48.328281850897923</v>
      </c>
      <c r="Z696" s="357">
        <v>51.411889019207472</v>
      </c>
      <c r="AA696" s="357">
        <v>53.960092532348511</v>
      </c>
      <c r="AB696" s="357">
        <v>56.029318136987236</v>
      </c>
      <c r="AC696" s="357">
        <v>57.550382008461078</v>
      </c>
      <c r="AD696" s="357">
        <v>58.735284107167125</v>
      </c>
      <c r="AE696" s="357">
        <v>59.787984559759018</v>
      </c>
      <c r="AF696" s="357">
        <v>60.658505161838022</v>
      </c>
      <c r="AG696" s="357">
        <v>61.340306802103576</v>
      </c>
      <c r="AH696" s="357">
        <v>61.907044786296879</v>
      </c>
      <c r="AI696" s="357">
        <v>62.43766113631694</v>
      </c>
      <c r="AJ696" s="357">
        <v>62.907921471191273</v>
      </c>
      <c r="AK696" s="357">
        <v>63.284948017806158</v>
      </c>
      <c r="AL696" s="357">
        <v>63.673867340969977</v>
      </c>
      <c r="AM696" s="357">
        <v>64.163119559125306</v>
      </c>
      <c r="AP696" s="298">
        <v>3.37894513916617</v>
      </c>
      <c r="AQ696" s="298">
        <v>4.7438287127731664</v>
      </c>
      <c r="AR696" s="298">
        <v>6.4151235745022417</v>
      </c>
      <c r="AS696" s="298">
        <v>8.3790875561750777</v>
      </c>
      <c r="AT696" s="298">
        <v>10.589314346394943</v>
      </c>
      <c r="AU696" s="298">
        <v>13.115714837567372</v>
      </c>
      <c r="AV696" s="298">
        <v>15.971624131059635</v>
      </c>
      <c r="AW696" s="298">
        <v>19.279130426010703</v>
      </c>
      <c r="AX696" s="298">
        <v>23.233012407652556</v>
      </c>
      <c r="AY696" s="298">
        <v>27.625051388699383</v>
      </c>
      <c r="AZ696" s="298">
        <v>32.509813732170748</v>
      </c>
      <c r="BA696" s="298">
        <v>37.296640621844823</v>
      </c>
      <c r="BB696" s="298">
        <v>41.280883186198913</v>
      </c>
      <c r="BC696" s="298">
        <v>44.874141541903789</v>
      </c>
      <c r="BD696" s="298">
        <v>48.328281850897923</v>
      </c>
      <c r="BE696" s="298">
        <v>51.411889019207472</v>
      </c>
      <c r="BF696" s="298">
        <v>53.960092532348511</v>
      </c>
      <c r="BG696" s="298">
        <v>56.029318136987236</v>
      </c>
      <c r="BH696" s="298">
        <v>57.550382008461078</v>
      </c>
      <c r="BI696" s="298">
        <v>58.735284107167125</v>
      </c>
      <c r="BJ696" s="298">
        <v>59.787984559759018</v>
      </c>
      <c r="BK696" s="298">
        <v>60.658505161838022</v>
      </c>
      <c r="BL696" s="298">
        <v>61.340306802103576</v>
      </c>
      <c r="BM696" s="298">
        <v>61.907044786296879</v>
      </c>
      <c r="BN696" s="298">
        <v>62.43766113631694</v>
      </c>
      <c r="BO696" s="298">
        <v>62.907921471191273</v>
      </c>
      <c r="BP696" s="298">
        <v>63.284948017806158</v>
      </c>
      <c r="BQ696" s="298">
        <v>63.673867340969977</v>
      </c>
      <c r="BR696" s="298">
        <v>64.163119559125306</v>
      </c>
      <c r="BT696" s="475"/>
      <c r="BU696" s="475"/>
      <c r="BV696" s="475"/>
      <c r="BW696" s="475"/>
      <c r="BX696" s="475"/>
      <c r="BY696" s="475"/>
      <c r="BZ696" s="475"/>
      <c r="CA696" s="475"/>
      <c r="CB696" s="475"/>
      <c r="CC696" s="475"/>
      <c r="CD696" s="475"/>
      <c r="CE696" s="475"/>
      <c r="CF696" s="475"/>
      <c r="CG696" s="475"/>
      <c r="CH696" s="475"/>
      <c r="CI696" s="475"/>
      <c r="CJ696" s="475"/>
      <c r="CK696" s="475"/>
      <c r="CL696" s="475"/>
      <c r="CM696" s="475"/>
      <c r="CN696" s="475"/>
      <c r="CO696" s="475"/>
      <c r="CP696" s="475"/>
      <c r="CQ696" s="475"/>
      <c r="CR696" s="475"/>
      <c r="CS696" s="475"/>
      <c r="CT696" s="475"/>
      <c r="CU696" s="475"/>
      <c r="CV696" s="475"/>
      <c r="CW696" s="475"/>
      <c r="CX696" s="475"/>
      <c r="CY696" s="475"/>
      <c r="CZ696" s="475"/>
    </row>
    <row r="697" spans="1:104" x14ac:dyDescent="0.25">
      <c r="A697" s="353" t="s">
        <v>443</v>
      </c>
      <c r="B697" s="353" t="s">
        <v>443</v>
      </c>
      <c r="C697" s="441">
        <f t="shared" ref="C697:H697" si="446">C209</f>
        <v>50000</v>
      </c>
      <c r="D697" s="441"/>
      <c r="E697" s="441"/>
      <c r="F697" s="441"/>
      <c r="G697" s="441"/>
      <c r="H697" s="441">
        <f t="shared" si="446"/>
        <v>0</v>
      </c>
      <c r="I697" s="470">
        <f>IFERROR(VLOOKUP(B697,Coincidence!$B$2:$E$242,4,FALSE)*IF($G697="Winter",'General Inputs'!$C$25,'General Inputs'!$C$24),IF($G697="Winter",'General Inputs'!$C$25,'General Inputs'!$C$24))</f>
        <v>0.52140604400000001</v>
      </c>
      <c r="J697" s="466">
        <f>'Nameplate by Substation'!H209</f>
        <v>4.2559966812139651E-4</v>
      </c>
      <c r="K697" s="357">
        <v>0</v>
      </c>
      <c r="L697" s="357">
        <v>0</v>
      </c>
      <c r="M697" s="357">
        <v>0</v>
      </c>
      <c r="N697" s="357">
        <v>0</v>
      </c>
      <c r="O697" s="357">
        <v>0</v>
      </c>
      <c r="P697" s="357">
        <v>0</v>
      </c>
      <c r="Q697" s="357">
        <v>0</v>
      </c>
      <c r="R697" s="357">
        <v>0</v>
      </c>
      <c r="S697" s="357">
        <v>0</v>
      </c>
      <c r="T697" s="357">
        <v>0</v>
      </c>
      <c r="U697" s="357">
        <v>0</v>
      </c>
      <c r="V697" s="357">
        <v>0</v>
      </c>
      <c r="W697" s="357">
        <v>0</v>
      </c>
      <c r="X697" s="357">
        <v>0</v>
      </c>
      <c r="Y697" s="357">
        <v>0</v>
      </c>
      <c r="Z697" s="357">
        <v>0</v>
      </c>
      <c r="AA697" s="357">
        <v>0</v>
      </c>
      <c r="AB697" s="357">
        <v>0</v>
      </c>
      <c r="AC697" s="357">
        <v>0</v>
      </c>
      <c r="AD697" s="357">
        <v>0</v>
      </c>
      <c r="AE697" s="357">
        <v>0</v>
      </c>
      <c r="AF697" s="357">
        <v>0</v>
      </c>
      <c r="AG697" s="357">
        <v>0</v>
      </c>
      <c r="AH697" s="357">
        <v>0</v>
      </c>
      <c r="AI697" s="357">
        <v>0</v>
      </c>
      <c r="AJ697" s="357">
        <v>0</v>
      </c>
      <c r="AK697" s="357">
        <v>0</v>
      </c>
      <c r="AL697" s="357">
        <v>0</v>
      </c>
      <c r="AM697" s="357">
        <v>0</v>
      </c>
      <c r="AP697" s="298">
        <v>0</v>
      </c>
      <c r="AQ697" s="298">
        <v>0</v>
      </c>
      <c r="AR697" s="298">
        <v>0</v>
      </c>
      <c r="AS697" s="298">
        <v>0</v>
      </c>
      <c r="AT697" s="298">
        <v>0</v>
      </c>
      <c r="AU697" s="298">
        <v>0</v>
      </c>
      <c r="AV697" s="298">
        <v>0</v>
      </c>
      <c r="AW697" s="298">
        <v>0</v>
      </c>
      <c r="AX697" s="298">
        <v>0</v>
      </c>
      <c r="AY697" s="298">
        <v>0</v>
      </c>
      <c r="AZ697" s="298">
        <v>0</v>
      </c>
      <c r="BA697" s="298">
        <v>0</v>
      </c>
      <c r="BB697" s="298">
        <v>0</v>
      </c>
      <c r="BC697" s="298">
        <v>0</v>
      </c>
      <c r="BD697" s="298">
        <v>0</v>
      </c>
      <c r="BE697" s="298">
        <v>0</v>
      </c>
      <c r="BF697" s="298">
        <v>0</v>
      </c>
      <c r="BG697" s="298">
        <v>0</v>
      </c>
      <c r="BH697" s="298">
        <v>0</v>
      </c>
      <c r="BI697" s="298">
        <v>0</v>
      </c>
      <c r="BJ697" s="298">
        <v>0</v>
      </c>
      <c r="BK697" s="298">
        <v>0</v>
      </c>
      <c r="BL697" s="298">
        <v>0</v>
      </c>
      <c r="BM697" s="298">
        <v>0</v>
      </c>
      <c r="BN697" s="298">
        <v>0</v>
      </c>
      <c r="BO697" s="298">
        <v>0</v>
      </c>
      <c r="BP697" s="298">
        <v>0</v>
      </c>
      <c r="BQ697" s="298">
        <v>0</v>
      </c>
      <c r="BR697" s="298">
        <v>0</v>
      </c>
      <c r="BT697" s="475"/>
      <c r="BU697" s="475"/>
      <c r="BV697" s="475"/>
      <c r="BW697" s="475"/>
      <c r="BX697" s="475"/>
      <c r="BY697" s="475"/>
      <c r="BZ697" s="475"/>
      <c r="CA697" s="475"/>
      <c r="CB697" s="475"/>
      <c r="CC697" s="475"/>
      <c r="CD697" s="475"/>
      <c r="CE697" s="475"/>
      <c r="CF697" s="475"/>
      <c r="CG697" s="475"/>
      <c r="CH697" s="475"/>
      <c r="CI697" s="475"/>
      <c r="CJ697" s="475"/>
      <c r="CK697" s="475"/>
      <c r="CL697" s="475"/>
      <c r="CM697" s="475"/>
      <c r="CN697" s="475"/>
      <c r="CO697" s="475"/>
      <c r="CP697" s="475"/>
      <c r="CQ697" s="475"/>
      <c r="CR697" s="475"/>
      <c r="CS697" s="475"/>
      <c r="CT697" s="475"/>
      <c r="CU697" s="475"/>
      <c r="CV697" s="475"/>
      <c r="CW697" s="475"/>
      <c r="CX697" s="475"/>
      <c r="CY697" s="475"/>
      <c r="CZ697" s="475"/>
    </row>
    <row r="698" spans="1:104" x14ac:dyDescent="0.25">
      <c r="A698" s="353" t="s">
        <v>244</v>
      </c>
      <c r="B698" s="353" t="s">
        <v>429</v>
      </c>
      <c r="C698" s="441">
        <f t="shared" ref="C698:H698" si="447">C210</f>
        <v>20000</v>
      </c>
      <c r="D698" s="441"/>
      <c r="E698" s="441"/>
      <c r="F698" s="441"/>
      <c r="G698" s="441"/>
      <c r="H698" s="441">
        <f t="shared" si="447"/>
        <v>0</v>
      </c>
      <c r="I698" s="470">
        <f>IFERROR(VLOOKUP(B698,Coincidence!$B$2:$E$242,4,FALSE)*IF($G698="Winter",'General Inputs'!$C$25,'General Inputs'!$C$24),IF($G698="Winter",'General Inputs'!$C$25,'General Inputs'!$C$24))</f>
        <v>0.52140604400000001</v>
      </c>
      <c r="J698" s="466">
        <f>'Nameplate by Substation'!H210</f>
        <v>1.633144874347126E-3</v>
      </c>
      <c r="K698" s="357">
        <v>10.345379197441959</v>
      </c>
      <c r="L698" s="357">
        <v>14.524268628244778</v>
      </c>
      <c r="M698" s="357">
        <v>19.641303200635125</v>
      </c>
      <c r="N698" s="357">
        <v>25.654408262630106</v>
      </c>
      <c r="O698" s="357">
        <v>32.421500747242661</v>
      </c>
      <c r="P698" s="357">
        <v>40.156628134434328</v>
      </c>
      <c r="Q698" s="357">
        <v>48.900618752159183</v>
      </c>
      <c r="R698" s="357">
        <v>59.027272311156899</v>
      </c>
      <c r="S698" s="357">
        <v>71.13294633583557</v>
      </c>
      <c r="T698" s="357">
        <v>84.580133797449321</v>
      </c>
      <c r="U698" s="357">
        <v>99.535901544855548</v>
      </c>
      <c r="V698" s="357">
        <v>114.1918184912936</v>
      </c>
      <c r="W698" s="357">
        <v>126.39044807691727</v>
      </c>
      <c r="X698" s="357">
        <v>137.39199403670668</v>
      </c>
      <c r="Y698" s="357">
        <v>147.96759968460773</v>
      </c>
      <c r="Z698" s="357">
        <v>157.40873712195153</v>
      </c>
      <c r="AA698" s="357">
        <v>165.21061922714702</v>
      </c>
      <c r="AB698" s="357">
        <v>171.54600575855619</v>
      </c>
      <c r="AC698" s="357">
        <v>176.20307531305303</v>
      </c>
      <c r="AD698" s="357">
        <v>179.83091211361855</v>
      </c>
      <c r="AE698" s="357">
        <v>183.05398467468103</v>
      </c>
      <c r="AF698" s="357">
        <v>185.71927379799456</v>
      </c>
      <c r="AG698" s="357">
        <v>187.80675856483089</v>
      </c>
      <c r="AH698" s="357">
        <v>189.5419507951257</v>
      </c>
      <c r="AI698" s="357">
        <v>191.16654874603375</v>
      </c>
      <c r="AJ698" s="357">
        <v>192.60635356245393</v>
      </c>
      <c r="AK698" s="357">
        <v>193.76070275475709</v>
      </c>
      <c r="AL698" s="357">
        <v>194.95146428228369</v>
      </c>
      <c r="AM698" s="357">
        <v>196.44941690108695</v>
      </c>
      <c r="AP698" s="298">
        <v>10.345379197441959</v>
      </c>
      <c r="AQ698" s="298">
        <v>14.524268628244778</v>
      </c>
      <c r="AR698" s="298">
        <v>19.641303200635125</v>
      </c>
      <c r="AS698" s="298">
        <v>25.654408262630106</v>
      </c>
      <c r="AT698" s="298">
        <v>32.421500747242661</v>
      </c>
      <c r="AU698" s="298">
        <v>40.156628134434328</v>
      </c>
      <c r="AV698" s="298">
        <v>48.900618752159183</v>
      </c>
      <c r="AW698" s="298">
        <v>59.027272311156899</v>
      </c>
      <c r="AX698" s="298">
        <v>71.13294633583557</v>
      </c>
      <c r="AY698" s="298">
        <v>84.580133797449321</v>
      </c>
      <c r="AZ698" s="298">
        <v>99.535901544855548</v>
      </c>
      <c r="BA698" s="298">
        <v>114.1918184912936</v>
      </c>
      <c r="BB698" s="298">
        <v>126.39044807691727</v>
      </c>
      <c r="BC698" s="298">
        <v>137.39199403670668</v>
      </c>
      <c r="BD698" s="298">
        <v>147.96759968460773</v>
      </c>
      <c r="BE698" s="298">
        <v>157.40873712195153</v>
      </c>
      <c r="BF698" s="298">
        <v>165.21061922714702</v>
      </c>
      <c r="BG698" s="298">
        <v>171.54600575855619</v>
      </c>
      <c r="BH698" s="298">
        <v>176.20307531305303</v>
      </c>
      <c r="BI698" s="298">
        <v>179.83091211361855</v>
      </c>
      <c r="BJ698" s="298">
        <v>183.05398467468103</v>
      </c>
      <c r="BK698" s="298">
        <v>185.71927379799456</v>
      </c>
      <c r="BL698" s="298">
        <v>187.80675856483089</v>
      </c>
      <c r="BM698" s="298">
        <v>189.5419507951257</v>
      </c>
      <c r="BN698" s="298">
        <v>191.16654874603375</v>
      </c>
      <c r="BO698" s="298">
        <v>192.60635356245393</v>
      </c>
      <c r="BP698" s="298">
        <v>193.76070275475709</v>
      </c>
      <c r="BQ698" s="298">
        <v>194.95146428228369</v>
      </c>
      <c r="BR698" s="298">
        <v>196.44941690108695</v>
      </c>
      <c r="BT698" s="475"/>
      <c r="BU698" s="475"/>
      <c r="BV698" s="475"/>
      <c r="BW698" s="475"/>
      <c r="BX698" s="475"/>
      <c r="BY698" s="475"/>
      <c r="BZ698" s="475"/>
      <c r="CA698" s="475"/>
      <c r="CB698" s="475"/>
      <c r="CC698" s="475"/>
      <c r="CD698" s="475"/>
      <c r="CE698" s="475"/>
      <c r="CF698" s="475"/>
      <c r="CG698" s="475"/>
      <c r="CH698" s="475"/>
      <c r="CI698" s="475"/>
      <c r="CJ698" s="475"/>
      <c r="CK698" s="475"/>
      <c r="CL698" s="475"/>
      <c r="CM698" s="475"/>
      <c r="CN698" s="475"/>
      <c r="CO698" s="475"/>
      <c r="CP698" s="475"/>
      <c r="CQ698" s="475"/>
      <c r="CR698" s="475"/>
      <c r="CS698" s="475"/>
      <c r="CT698" s="475"/>
      <c r="CU698" s="475"/>
      <c r="CV698" s="475"/>
      <c r="CW698" s="475"/>
      <c r="CX698" s="475"/>
      <c r="CY698" s="475"/>
      <c r="CZ698" s="475"/>
    </row>
    <row r="699" spans="1:104" x14ac:dyDescent="0.25">
      <c r="A699" s="353" t="s">
        <v>244</v>
      </c>
      <c r="B699" s="353" t="s">
        <v>405</v>
      </c>
      <c r="C699" s="441">
        <f t="shared" ref="C699:H699" si="448">C211</f>
        <v>20000</v>
      </c>
      <c r="D699" s="441"/>
      <c r="E699" s="441"/>
      <c r="F699" s="441"/>
      <c r="G699" s="441"/>
      <c r="H699" s="441">
        <f t="shared" si="448"/>
        <v>0</v>
      </c>
      <c r="I699" s="470">
        <f>IFERROR(VLOOKUP(B699,Coincidence!$B$2:$E$242,4,FALSE)*IF($G699="Winter",'General Inputs'!$C$25,'General Inputs'!$C$24),IF($G699="Winter",'General Inputs'!$C$25,'General Inputs'!$C$24))</f>
        <v>0.52140604400000001</v>
      </c>
      <c r="J699" s="466">
        <f>'Nameplate by Substation'!H211</f>
        <v>1.2748814025960967E-2</v>
      </c>
      <c r="K699" s="357">
        <v>80.759103180578734</v>
      </c>
      <c r="L699" s="357">
        <v>113.38075544499091</v>
      </c>
      <c r="M699" s="357">
        <v>153.32584736703876</v>
      </c>
      <c r="N699" s="357">
        <v>200.26593171478194</v>
      </c>
      <c r="O699" s="357">
        <v>253.09186586057669</v>
      </c>
      <c r="P699" s="357">
        <v>313.47456801726452</v>
      </c>
      <c r="Q699" s="357">
        <v>381.73275624118793</v>
      </c>
      <c r="R699" s="357">
        <v>460.78442211413039</v>
      </c>
      <c r="S699" s="357">
        <v>555.28490962368573</v>
      </c>
      <c r="T699" s="357">
        <v>660.25764952765883</v>
      </c>
      <c r="U699" s="357">
        <v>777.00681527657605</v>
      </c>
      <c r="V699" s="357">
        <v>891.41525660041316</v>
      </c>
      <c r="W699" s="357">
        <v>986.6413828317875</v>
      </c>
      <c r="X699" s="357">
        <v>1072.522718678056</v>
      </c>
      <c r="Y699" s="357">
        <v>1155.0790379212535</v>
      </c>
      <c r="Z699" s="357">
        <v>1228.7793613113329</v>
      </c>
      <c r="AA699" s="357">
        <v>1289.6831706267021</v>
      </c>
      <c r="AB699" s="357">
        <v>1339.1390798605978</v>
      </c>
      <c r="AC699" s="357">
        <v>1375.493548217228</v>
      </c>
      <c r="AD699" s="357">
        <v>1403.8135199560706</v>
      </c>
      <c r="AE699" s="357">
        <v>1428.9737818033793</v>
      </c>
      <c r="AF699" s="357">
        <v>1449.7798204422502</v>
      </c>
      <c r="AG699" s="357">
        <v>1466.0753466337414</v>
      </c>
      <c r="AH699" s="357">
        <v>1479.6207726340922</v>
      </c>
      <c r="AI699" s="357">
        <v>1492.3028668367663</v>
      </c>
      <c r="AJ699" s="357">
        <v>1503.5424109375683</v>
      </c>
      <c r="AK699" s="357">
        <v>1512.5536036399758</v>
      </c>
      <c r="AL699" s="357">
        <v>1521.8490418476699</v>
      </c>
      <c r="AM699" s="357">
        <v>1533.5425049670753</v>
      </c>
      <c r="AP699" s="298">
        <v>80.759103180578734</v>
      </c>
      <c r="AQ699" s="298">
        <v>113.38075544499091</v>
      </c>
      <c r="AR699" s="298">
        <v>153.32584736703876</v>
      </c>
      <c r="AS699" s="298">
        <v>200.26593171478194</v>
      </c>
      <c r="AT699" s="298">
        <v>253.09186586057669</v>
      </c>
      <c r="AU699" s="298">
        <v>313.47456801726452</v>
      </c>
      <c r="AV699" s="298">
        <v>381.73275624118793</v>
      </c>
      <c r="AW699" s="298">
        <v>460.78442211413039</v>
      </c>
      <c r="AX699" s="298">
        <v>555.28490962368573</v>
      </c>
      <c r="AY699" s="298">
        <v>660.25764952765883</v>
      </c>
      <c r="AZ699" s="298">
        <v>777.00681527657605</v>
      </c>
      <c r="BA699" s="298">
        <v>891.41525660041316</v>
      </c>
      <c r="BB699" s="298">
        <v>986.6413828317875</v>
      </c>
      <c r="BC699" s="298">
        <v>1072.522718678056</v>
      </c>
      <c r="BD699" s="298">
        <v>1155.0790379212535</v>
      </c>
      <c r="BE699" s="298">
        <v>1228.7793613113329</v>
      </c>
      <c r="BF699" s="298">
        <v>1289.6831706267021</v>
      </c>
      <c r="BG699" s="298">
        <v>1339.1390798605978</v>
      </c>
      <c r="BH699" s="298">
        <v>1375.493548217228</v>
      </c>
      <c r="BI699" s="298">
        <v>1403.8135199560706</v>
      </c>
      <c r="BJ699" s="298">
        <v>1428.9737818033793</v>
      </c>
      <c r="BK699" s="298">
        <v>1449.7798204422502</v>
      </c>
      <c r="BL699" s="298">
        <v>1466.0753466337414</v>
      </c>
      <c r="BM699" s="298">
        <v>1479.6207726340922</v>
      </c>
      <c r="BN699" s="298">
        <v>1492.3028668367663</v>
      </c>
      <c r="BO699" s="298">
        <v>1503.5424109375683</v>
      </c>
      <c r="BP699" s="298">
        <v>1512.5536036399758</v>
      </c>
      <c r="BQ699" s="298">
        <v>1521.8490418476699</v>
      </c>
      <c r="BR699" s="298">
        <v>1533.5425049670753</v>
      </c>
      <c r="BT699" s="475"/>
      <c r="BU699" s="475"/>
      <c r="BV699" s="475"/>
      <c r="BW699" s="475"/>
      <c r="BX699" s="475"/>
      <c r="BY699" s="475"/>
      <c r="BZ699" s="475"/>
      <c r="CA699" s="475"/>
      <c r="CB699" s="475"/>
      <c r="CC699" s="475"/>
      <c r="CD699" s="475"/>
      <c r="CE699" s="475"/>
      <c r="CF699" s="475"/>
      <c r="CG699" s="475"/>
      <c r="CH699" s="475"/>
      <c r="CI699" s="475"/>
      <c r="CJ699" s="475"/>
      <c r="CK699" s="475"/>
      <c r="CL699" s="475"/>
      <c r="CM699" s="475"/>
      <c r="CN699" s="475"/>
      <c r="CO699" s="475"/>
      <c r="CP699" s="475"/>
      <c r="CQ699" s="475"/>
      <c r="CR699" s="475"/>
      <c r="CS699" s="475"/>
      <c r="CT699" s="475"/>
      <c r="CU699" s="475"/>
      <c r="CV699" s="475"/>
      <c r="CW699" s="475"/>
      <c r="CX699" s="475"/>
      <c r="CY699" s="475"/>
      <c r="CZ699" s="475"/>
    </row>
    <row r="700" spans="1:104" x14ac:dyDescent="0.25">
      <c r="A700" s="353" t="s">
        <v>303</v>
      </c>
      <c r="B700" s="353" t="s">
        <v>303</v>
      </c>
      <c r="C700" s="441">
        <f t="shared" ref="C700:H700" si="449">C212</f>
        <v>6250</v>
      </c>
      <c r="D700" s="441"/>
      <c r="E700" s="441"/>
      <c r="F700" s="441"/>
      <c r="G700" s="441"/>
      <c r="H700" s="441">
        <f t="shared" si="449"/>
        <v>0</v>
      </c>
      <c r="I700" s="470">
        <f>IFERROR(VLOOKUP(B700,Coincidence!$B$2:$E$242,4,FALSE)*IF($G700="Winter",'General Inputs'!$C$25,'General Inputs'!$C$24),IF($G700="Winter",'General Inputs'!$C$25,'General Inputs'!$C$24))</f>
        <v>0.52140604400000001</v>
      </c>
      <c r="J700" s="466">
        <f>'Nameplate by Substation'!H212</f>
        <v>2.598947181969246E-3</v>
      </c>
      <c r="K700" s="357">
        <v>16.463385786483613</v>
      </c>
      <c r="L700" s="357">
        <v>23.113569172258121</v>
      </c>
      <c r="M700" s="357">
        <v>31.256694005117502</v>
      </c>
      <c r="N700" s="357">
        <v>40.825803703364137</v>
      </c>
      <c r="O700" s="357">
        <v>51.594790716864608</v>
      </c>
      <c r="P700" s="357">
        <v>63.904285018863668</v>
      </c>
      <c r="Q700" s="357">
        <v>77.819259821197903</v>
      </c>
      <c r="R700" s="357">
        <v>93.934570926379067</v>
      </c>
      <c r="S700" s="357">
        <v>113.19924724901966</v>
      </c>
      <c r="T700" s="357">
        <v>134.59877555035573</v>
      </c>
      <c r="U700" s="357">
        <v>158.39902196563258</v>
      </c>
      <c r="V700" s="357">
        <v>181.72209308162743</v>
      </c>
      <c r="W700" s="357">
        <v>201.13469663164452</v>
      </c>
      <c r="X700" s="357">
        <v>218.6422903048207</v>
      </c>
      <c r="Y700" s="357">
        <v>235.47205288618281</v>
      </c>
      <c r="Z700" s="357">
        <v>250.49645024540547</v>
      </c>
      <c r="AA700" s="357">
        <v>262.91217638817034</v>
      </c>
      <c r="AB700" s="357">
        <v>272.99415700796931</v>
      </c>
      <c r="AC700" s="357">
        <v>280.40530465629593</v>
      </c>
      <c r="AD700" s="357">
        <v>286.17855623830474</v>
      </c>
      <c r="AE700" s="357">
        <v>291.30767581699752</v>
      </c>
      <c r="AF700" s="357">
        <v>295.54915234793799</v>
      </c>
      <c r="AG700" s="357">
        <v>298.87112502616827</v>
      </c>
      <c r="AH700" s="357">
        <v>301.63246789778736</v>
      </c>
      <c r="AI700" s="357">
        <v>304.21781371288751</v>
      </c>
      <c r="AJ700" s="357">
        <v>306.50908421129742</v>
      </c>
      <c r="AK700" s="357">
        <v>308.34608754607137</v>
      </c>
      <c r="AL700" s="357">
        <v>310.24103658884991</v>
      </c>
      <c r="AM700" s="357">
        <v>312.62484209105213</v>
      </c>
      <c r="AP700" s="298">
        <v>16.463385786483613</v>
      </c>
      <c r="AQ700" s="298">
        <v>23.113569172258121</v>
      </c>
      <c r="AR700" s="298">
        <v>31.256694005117502</v>
      </c>
      <c r="AS700" s="298">
        <v>40.825803703364137</v>
      </c>
      <c r="AT700" s="298">
        <v>51.594790716864608</v>
      </c>
      <c r="AU700" s="298">
        <v>63.904285018863668</v>
      </c>
      <c r="AV700" s="298">
        <v>77.819259821197903</v>
      </c>
      <c r="AW700" s="298">
        <v>93.934570926379067</v>
      </c>
      <c r="AX700" s="298">
        <v>113.19924724901966</v>
      </c>
      <c r="AY700" s="298">
        <v>134.59877555035573</v>
      </c>
      <c r="AZ700" s="298">
        <v>158.39902196563258</v>
      </c>
      <c r="BA700" s="298">
        <v>181.72209308162743</v>
      </c>
      <c r="BB700" s="298">
        <v>201.13469663164452</v>
      </c>
      <c r="BC700" s="298">
        <v>218.6422903048207</v>
      </c>
      <c r="BD700" s="298">
        <v>235.47205288618281</v>
      </c>
      <c r="BE700" s="298">
        <v>250.49645024540547</v>
      </c>
      <c r="BF700" s="298">
        <v>262.91217638817034</v>
      </c>
      <c r="BG700" s="298">
        <v>272.99415700796931</v>
      </c>
      <c r="BH700" s="298">
        <v>280.40530465629593</v>
      </c>
      <c r="BI700" s="298">
        <v>286.17855623830474</v>
      </c>
      <c r="BJ700" s="298">
        <v>291.30767581699752</v>
      </c>
      <c r="BK700" s="298">
        <v>295.54915234793799</v>
      </c>
      <c r="BL700" s="298">
        <v>298.87112502616827</v>
      </c>
      <c r="BM700" s="298">
        <v>301.63246789778736</v>
      </c>
      <c r="BN700" s="298">
        <v>304.21781371288751</v>
      </c>
      <c r="BO700" s="298">
        <v>306.50908421129742</v>
      </c>
      <c r="BP700" s="298">
        <v>308.34608754607137</v>
      </c>
      <c r="BQ700" s="298">
        <v>310.24103658884991</v>
      </c>
      <c r="BR700" s="298">
        <v>312.62484209105213</v>
      </c>
      <c r="BT700" s="475"/>
      <c r="BU700" s="475"/>
      <c r="BV700" s="475"/>
      <c r="BW700" s="475"/>
      <c r="BX700" s="475"/>
      <c r="BY700" s="475"/>
      <c r="BZ700" s="475"/>
      <c r="CA700" s="475"/>
      <c r="CB700" s="475"/>
      <c r="CC700" s="475"/>
      <c r="CD700" s="475"/>
      <c r="CE700" s="475"/>
      <c r="CF700" s="475"/>
      <c r="CG700" s="475"/>
      <c r="CH700" s="475"/>
      <c r="CI700" s="475"/>
      <c r="CJ700" s="475"/>
      <c r="CK700" s="475"/>
      <c r="CL700" s="475"/>
      <c r="CM700" s="475"/>
      <c r="CN700" s="475"/>
      <c r="CO700" s="475"/>
      <c r="CP700" s="475"/>
      <c r="CQ700" s="475"/>
      <c r="CR700" s="475"/>
      <c r="CS700" s="475"/>
      <c r="CT700" s="475"/>
      <c r="CU700" s="475"/>
      <c r="CV700" s="475"/>
      <c r="CW700" s="475"/>
      <c r="CX700" s="475"/>
      <c r="CY700" s="475"/>
      <c r="CZ700" s="475"/>
    </row>
    <row r="701" spans="1:104" x14ac:dyDescent="0.25">
      <c r="A701" s="353" t="s">
        <v>475</v>
      </c>
      <c r="B701" s="353" t="s">
        <v>475</v>
      </c>
      <c r="C701" s="441">
        <f t="shared" ref="C701:H701" si="450">C213</f>
        <v>3750</v>
      </c>
      <c r="D701" s="441"/>
      <c r="E701" s="441"/>
      <c r="F701" s="441"/>
      <c r="G701" s="441"/>
      <c r="H701" s="441">
        <f t="shared" si="450"/>
        <v>0</v>
      </c>
      <c r="I701" s="470">
        <f>IFERROR(VLOOKUP(B701,Coincidence!$B$2:$E$242,4,FALSE)*IF($G701="Winter",'General Inputs'!$C$25,'General Inputs'!$C$24),IF($G701="Winter",'General Inputs'!$C$25,'General Inputs'!$C$24))</f>
        <v>0.52140604400000001</v>
      </c>
      <c r="J701" s="466">
        <f>'Nameplate by Substation'!H213</f>
        <v>7.8247872145310621E-4</v>
      </c>
      <c r="K701" s="357">
        <v>0</v>
      </c>
      <c r="L701" s="357">
        <v>0</v>
      </c>
      <c r="M701" s="357">
        <v>0</v>
      </c>
      <c r="N701" s="357">
        <v>0</v>
      </c>
      <c r="O701" s="357">
        <v>0</v>
      </c>
      <c r="P701" s="357">
        <v>0</v>
      </c>
      <c r="Q701" s="357">
        <v>0</v>
      </c>
      <c r="R701" s="357">
        <v>0</v>
      </c>
      <c r="S701" s="357">
        <v>0</v>
      </c>
      <c r="T701" s="357">
        <v>0</v>
      </c>
      <c r="U701" s="357">
        <v>0</v>
      </c>
      <c r="V701" s="357">
        <v>0</v>
      </c>
      <c r="W701" s="357">
        <v>0</v>
      </c>
      <c r="X701" s="357">
        <v>0</v>
      </c>
      <c r="Y701" s="357">
        <v>0</v>
      </c>
      <c r="Z701" s="357">
        <v>0</v>
      </c>
      <c r="AA701" s="357">
        <v>0</v>
      </c>
      <c r="AB701" s="357">
        <v>0</v>
      </c>
      <c r="AC701" s="357">
        <v>0</v>
      </c>
      <c r="AD701" s="357">
        <v>0</v>
      </c>
      <c r="AE701" s="357">
        <v>0</v>
      </c>
      <c r="AF701" s="357">
        <v>0</v>
      </c>
      <c r="AG701" s="357">
        <v>0</v>
      </c>
      <c r="AH701" s="357">
        <v>0</v>
      </c>
      <c r="AI701" s="357">
        <v>0</v>
      </c>
      <c r="AJ701" s="357">
        <v>0</v>
      </c>
      <c r="AK701" s="357">
        <v>0</v>
      </c>
      <c r="AL701" s="357">
        <v>0</v>
      </c>
      <c r="AM701" s="357">
        <v>0</v>
      </c>
      <c r="AP701" s="298">
        <v>0</v>
      </c>
      <c r="AQ701" s="298">
        <v>0</v>
      </c>
      <c r="AR701" s="298">
        <v>0</v>
      </c>
      <c r="AS701" s="298">
        <v>0</v>
      </c>
      <c r="AT701" s="298">
        <v>0</v>
      </c>
      <c r="AU701" s="298">
        <v>0</v>
      </c>
      <c r="AV701" s="298">
        <v>0</v>
      </c>
      <c r="AW701" s="298">
        <v>0</v>
      </c>
      <c r="AX701" s="298">
        <v>0</v>
      </c>
      <c r="AY701" s="298">
        <v>0</v>
      </c>
      <c r="AZ701" s="298">
        <v>0</v>
      </c>
      <c r="BA701" s="298">
        <v>0</v>
      </c>
      <c r="BB701" s="298">
        <v>0</v>
      </c>
      <c r="BC701" s="298">
        <v>0</v>
      </c>
      <c r="BD701" s="298">
        <v>0</v>
      </c>
      <c r="BE701" s="298">
        <v>0</v>
      </c>
      <c r="BF701" s="298">
        <v>0</v>
      </c>
      <c r="BG701" s="298">
        <v>0</v>
      </c>
      <c r="BH701" s="298">
        <v>0</v>
      </c>
      <c r="BI701" s="298">
        <v>0</v>
      </c>
      <c r="BJ701" s="298">
        <v>0</v>
      </c>
      <c r="BK701" s="298">
        <v>0</v>
      </c>
      <c r="BL701" s="298">
        <v>0</v>
      </c>
      <c r="BM701" s="298">
        <v>0</v>
      </c>
      <c r="BN701" s="298">
        <v>0</v>
      </c>
      <c r="BO701" s="298">
        <v>0</v>
      </c>
      <c r="BP701" s="298">
        <v>0</v>
      </c>
      <c r="BQ701" s="298">
        <v>0</v>
      </c>
      <c r="BR701" s="298">
        <v>0</v>
      </c>
      <c r="BT701" s="475"/>
      <c r="BU701" s="475"/>
      <c r="BV701" s="475"/>
      <c r="BW701" s="475"/>
      <c r="BX701" s="475"/>
      <c r="BY701" s="475"/>
      <c r="BZ701" s="475"/>
      <c r="CA701" s="475"/>
      <c r="CB701" s="475"/>
      <c r="CC701" s="475"/>
      <c r="CD701" s="475"/>
      <c r="CE701" s="475"/>
      <c r="CF701" s="475"/>
      <c r="CG701" s="475"/>
      <c r="CH701" s="475"/>
      <c r="CI701" s="475"/>
      <c r="CJ701" s="475"/>
      <c r="CK701" s="475"/>
      <c r="CL701" s="475"/>
      <c r="CM701" s="475"/>
      <c r="CN701" s="475"/>
      <c r="CO701" s="475"/>
      <c r="CP701" s="475"/>
      <c r="CQ701" s="475"/>
      <c r="CR701" s="475"/>
      <c r="CS701" s="475"/>
      <c r="CT701" s="475"/>
      <c r="CU701" s="475"/>
      <c r="CV701" s="475"/>
      <c r="CW701" s="475"/>
      <c r="CX701" s="475"/>
      <c r="CY701" s="475"/>
      <c r="CZ701" s="475"/>
    </row>
    <row r="702" spans="1:104" x14ac:dyDescent="0.25">
      <c r="A702" s="353" t="s">
        <v>355</v>
      </c>
      <c r="B702" s="353" t="s">
        <v>355</v>
      </c>
      <c r="C702" s="441">
        <f t="shared" ref="C702:H702" si="451">C214</f>
        <v>7000</v>
      </c>
      <c r="D702" s="441"/>
      <c r="E702" s="441"/>
      <c r="F702" s="441"/>
      <c r="G702" s="441"/>
      <c r="H702" s="441">
        <f t="shared" si="451"/>
        <v>0</v>
      </c>
      <c r="I702" s="470">
        <f>IFERROR(VLOOKUP(B702,Coincidence!$B$2:$E$242,4,FALSE)*IF($G702="Winter",'General Inputs'!$C$25,'General Inputs'!$C$24),IF($G702="Winter",'General Inputs'!$C$25,'General Inputs'!$C$24))</f>
        <v>0.52140604400000001</v>
      </c>
      <c r="J702" s="466">
        <f>'Nameplate by Substation'!H214</f>
        <v>2.407239895213235E-3</v>
      </c>
      <c r="K702" s="357">
        <v>0</v>
      </c>
      <c r="L702" s="357">
        <v>0</v>
      </c>
      <c r="M702" s="357">
        <v>0</v>
      </c>
      <c r="N702" s="357">
        <v>0</v>
      </c>
      <c r="O702" s="357">
        <v>0</v>
      </c>
      <c r="P702" s="357">
        <v>0</v>
      </c>
      <c r="Q702" s="357">
        <v>0</v>
      </c>
      <c r="R702" s="357">
        <v>0</v>
      </c>
      <c r="S702" s="357">
        <v>0</v>
      </c>
      <c r="T702" s="357">
        <v>0</v>
      </c>
      <c r="U702" s="357">
        <v>0</v>
      </c>
      <c r="V702" s="357">
        <v>0</v>
      </c>
      <c r="W702" s="357">
        <v>0</v>
      </c>
      <c r="X702" s="357">
        <v>0</v>
      </c>
      <c r="Y702" s="357">
        <v>0</v>
      </c>
      <c r="Z702" s="357">
        <v>0</v>
      </c>
      <c r="AA702" s="357">
        <v>0</v>
      </c>
      <c r="AB702" s="357">
        <v>0</v>
      </c>
      <c r="AC702" s="357">
        <v>0</v>
      </c>
      <c r="AD702" s="357">
        <v>0</v>
      </c>
      <c r="AE702" s="357">
        <v>0</v>
      </c>
      <c r="AF702" s="357">
        <v>0</v>
      </c>
      <c r="AG702" s="357">
        <v>0</v>
      </c>
      <c r="AH702" s="357">
        <v>0</v>
      </c>
      <c r="AI702" s="357">
        <v>0</v>
      </c>
      <c r="AJ702" s="357">
        <v>0</v>
      </c>
      <c r="AK702" s="357">
        <v>0</v>
      </c>
      <c r="AL702" s="357">
        <v>0</v>
      </c>
      <c r="AM702" s="357">
        <v>0</v>
      </c>
      <c r="AP702" s="298">
        <v>0</v>
      </c>
      <c r="AQ702" s="298">
        <v>0</v>
      </c>
      <c r="AR702" s="298">
        <v>0</v>
      </c>
      <c r="AS702" s="298">
        <v>0</v>
      </c>
      <c r="AT702" s="298">
        <v>0</v>
      </c>
      <c r="AU702" s="298">
        <v>0</v>
      </c>
      <c r="AV702" s="298">
        <v>0</v>
      </c>
      <c r="AW702" s="298">
        <v>0</v>
      </c>
      <c r="AX702" s="298">
        <v>0</v>
      </c>
      <c r="AY702" s="298">
        <v>0</v>
      </c>
      <c r="AZ702" s="298">
        <v>0</v>
      </c>
      <c r="BA702" s="298">
        <v>0</v>
      </c>
      <c r="BB702" s="298">
        <v>0</v>
      </c>
      <c r="BC702" s="298">
        <v>0</v>
      </c>
      <c r="BD702" s="298">
        <v>0</v>
      </c>
      <c r="BE702" s="298">
        <v>0</v>
      </c>
      <c r="BF702" s="298">
        <v>0</v>
      </c>
      <c r="BG702" s="298">
        <v>0</v>
      </c>
      <c r="BH702" s="298">
        <v>0</v>
      </c>
      <c r="BI702" s="298">
        <v>0</v>
      </c>
      <c r="BJ702" s="298">
        <v>0</v>
      </c>
      <c r="BK702" s="298">
        <v>0</v>
      </c>
      <c r="BL702" s="298">
        <v>0</v>
      </c>
      <c r="BM702" s="298">
        <v>0</v>
      </c>
      <c r="BN702" s="298">
        <v>0</v>
      </c>
      <c r="BO702" s="298">
        <v>0</v>
      </c>
      <c r="BP702" s="298">
        <v>0</v>
      </c>
      <c r="BQ702" s="298">
        <v>0</v>
      </c>
      <c r="BR702" s="298">
        <v>0</v>
      </c>
      <c r="BT702" s="475"/>
      <c r="BU702" s="475"/>
      <c r="BV702" s="475"/>
      <c r="BW702" s="475"/>
      <c r="BX702" s="475"/>
      <c r="BY702" s="475"/>
      <c r="BZ702" s="475"/>
      <c r="CA702" s="475"/>
      <c r="CB702" s="475"/>
      <c r="CC702" s="475"/>
      <c r="CD702" s="475"/>
      <c r="CE702" s="475"/>
      <c r="CF702" s="475"/>
      <c r="CG702" s="475"/>
      <c r="CH702" s="475"/>
      <c r="CI702" s="475"/>
      <c r="CJ702" s="475"/>
      <c r="CK702" s="475"/>
      <c r="CL702" s="475"/>
      <c r="CM702" s="475"/>
      <c r="CN702" s="475"/>
      <c r="CO702" s="475"/>
      <c r="CP702" s="475"/>
      <c r="CQ702" s="475"/>
      <c r="CR702" s="475"/>
      <c r="CS702" s="475"/>
      <c r="CT702" s="475"/>
      <c r="CU702" s="475"/>
      <c r="CV702" s="475"/>
      <c r="CW702" s="475"/>
      <c r="CX702" s="475"/>
      <c r="CY702" s="475"/>
      <c r="CZ702" s="475"/>
    </row>
    <row r="703" spans="1:104" x14ac:dyDescent="0.25">
      <c r="A703" s="353" t="s">
        <v>484</v>
      </c>
      <c r="B703" s="353" t="s">
        <v>484</v>
      </c>
      <c r="C703" s="441">
        <f t="shared" ref="C703:H703" si="452">C215</f>
        <v>5000</v>
      </c>
      <c r="D703" s="441"/>
      <c r="E703" s="441"/>
      <c r="F703" s="441"/>
      <c r="G703" s="441"/>
      <c r="H703" s="441">
        <f t="shared" si="452"/>
        <v>0</v>
      </c>
      <c r="I703" s="470">
        <f>IFERROR(VLOOKUP(B703,Coincidence!$B$2:$E$242,4,FALSE)*IF($G703="Winter",'General Inputs'!$C$25,'General Inputs'!$C$24),IF($G703="Winter",'General Inputs'!$C$25,'General Inputs'!$C$24))</f>
        <v>0.52140604400000001</v>
      </c>
      <c r="J703" s="466">
        <f>'Nameplate by Substation'!H215</f>
        <v>9.3897446574372752E-4</v>
      </c>
      <c r="K703" s="357">
        <v>0</v>
      </c>
      <c r="L703" s="357">
        <v>0</v>
      </c>
      <c r="M703" s="357">
        <v>0</v>
      </c>
      <c r="N703" s="357">
        <v>0</v>
      </c>
      <c r="O703" s="357">
        <v>0</v>
      </c>
      <c r="P703" s="357">
        <v>0</v>
      </c>
      <c r="Q703" s="357">
        <v>0</v>
      </c>
      <c r="R703" s="357">
        <v>0</v>
      </c>
      <c r="S703" s="357">
        <v>0</v>
      </c>
      <c r="T703" s="357">
        <v>0</v>
      </c>
      <c r="U703" s="357">
        <v>0</v>
      </c>
      <c r="V703" s="357">
        <v>0</v>
      </c>
      <c r="W703" s="357">
        <v>0</v>
      </c>
      <c r="X703" s="357">
        <v>0</v>
      </c>
      <c r="Y703" s="357">
        <v>0</v>
      </c>
      <c r="Z703" s="357">
        <v>0</v>
      </c>
      <c r="AA703" s="357">
        <v>0</v>
      </c>
      <c r="AB703" s="357">
        <v>0</v>
      </c>
      <c r="AC703" s="357">
        <v>0</v>
      </c>
      <c r="AD703" s="357">
        <v>0</v>
      </c>
      <c r="AE703" s="357">
        <v>0</v>
      </c>
      <c r="AF703" s="357">
        <v>0</v>
      </c>
      <c r="AG703" s="357">
        <v>0</v>
      </c>
      <c r="AH703" s="357">
        <v>0</v>
      </c>
      <c r="AI703" s="357">
        <v>0</v>
      </c>
      <c r="AJ703" s="357">
        <v>0</v>
      </c>
      <c r="AK703" s="357">
        <v>0</v>
      </c>
      <c r="AL703" s="357">
        <v>0</v>
      </c>
      <c r="AM703" s="357">
        <v>0</v>
      </c>
      <c r="AP703" s="298">
        <v>0</v>
      </c>
      <c r="AQ703" s="298">
        <v>0</v>
      </c>
      <c r="AR703" s="298">
        <v>0</v>
      </c>
      <c r="AS703" s="298">
        <v>0</v>
      </c>
      <c r="AT703" s="298">
        <v>0</v>
      </c>
      <c r="AU703" s="298">
        <v>0</v>
      </c>
      <c r="AV703" s="298">
        <v>0</v>
      </c>
      <c r="AW703" s="298">
        <v>0</v>
      </c>
      <c r="AX703" s="298">
        <v>0</v>
      </c>
      <c r="AY703" s="298">
        <v>0</v>
      </c>
      <c r="AZ703" s="298">
        <v>0</v>
      </c>
      <c r="BA703" s="298">
        <v>0</v>
      </c>
      <c r="BB703" s="298">
        <v>0</v>
      </c>
      <c r="BC703" s="298">
        <v>0</v>
      </c>
      <c r="BD703" s="298">
        <v>0</v>
      </c>
      <c r="BE703" s="298">
        <v>0</v>
      </c>
      <c r="BF703" s="298">
        <v>0</v>
      </c>
      <c r="BG703" s="298">
        <v>0</v>
      </c>
      <c r="BH703" s="298">
        <v>0</v>
      </c>
      <c r="BI703" s="298">
        <v>0</v>
      </c>
      <c r="BJ703" s="298">
        <v>0</v>
      </c>
      <c r="BK703" s="298">
        <v>0</v>
      </c>
      <c r="BL703" s="298">
        <v>0</v>
      </c>
      <c r="BM703" s="298">
        <v>0</v>
      </c>
      <c r="BN703" s="298">
        <v>0</v>
      </c>
      <c r="BO703" s="298">
        <v>0</v>
      </c>
      <c r="BP703" s="298">
        <v>0</v>
      </c>
      <c r="BQ703" s="298">
        <v>0</v>
      </c>
      <c r="BR703" s="298">
        <v>0</v>
      </c>
      <c r="BT703" s="475"/>
      <c r="BU703" s="475"/>
      <c r="BV703" s="475"/>
      <c r="BW703" s="475"/>
      <c r="BX703" s="475"/>
      <c r="BY703" s="475"/>
      <c r="BZ703" s="475"/>
      <c r="CA703" s="475"/>
      <c r="CB703" s="475"/>
      <c r="CC703" s="475"/>
      <c r="CD703" s="475"/>
      <c r="CE703" s="475"/>
      <c r="CF703" s="475"/>
      <c r="CG703" s="475"/>
      <c r="CH703" s="475"/>
      <c r="CI703" s="475"/>
      <c r="CJ703" s="475"/>
      <c r="CK703" s="475"/>
      <c r="CL703" s="475"/>
      <c r="CM703" s="475"/>
      <c r="CN703" s="475"/>
      <c r="CO703" s="475"/>
      <c r="CP703" s="475"/>
      <c r="CQ703" s="475"/>
      <c r="CR703" s="475"/>
      <c r="CS703" s="475"/>
      <c r="CT703" s="475"/>
      <c r="CU703" s="475"/>
      <c r="CV703" s="475"/>
      <c r="CW703" s="475"/>
      <c r="CX703" s="475"/>
      <c r="CY703" s="475"/>
      <c r="CZ703" s="475"/>
    </row>
    <row r="704" spans="1:104" x14ac:dyDescent="0.25">
      <c r="A704" s="353" t="s">
        <v>492</v>
      </c>
      <c r="B704" s="353" t="s">
        <v>492</v>
      </c>
      <c r="C704" s="441">
        <f t="shared" ref="C704:H704" si="453">C216</f>
        <v>25000</v>
      </c>
      <c r="D704" s="441"/>
      <c r="E704" s="441"/>
      <c r="F704" s="441"/>
      <c r="G704" s="441"/>
      <c r="H704" s="441">
        <f t="shared" si="453"/>
        <v>0</v>
      </c>
      <c r="I704" s="470">
        <f>IFERROR(VLOOKUP(B704,Coincidence!$B$2:$E$242,4,FALSE)*IF($G704="Winter",'General Inputs'!$C$25,'General Inputs'!$C$24),IF($G704="Winter",'General Inputs'!$C$25,'General Inputs'!$C$24))</f>
        <v>0.52140604400000001</v>
      </c>
      <c r="J704" s="466">
        <f>'Nameplate by Substation'!H216</f>
        <v>4.4618054524001053E-3</v>
      </c>
      <c r="K704" s="357">
        <v>0</v>
      </c>
      <c r="L704" s="357">
        <v>0</v>
      </c>
      <c r="M704" s="357">
        <v>0</v>
      </c>
      <c r="N704" s="357">
        <v>0</v>
      </c>
      <c r="O704" s="357">
        <v>0</v>
      </c>
      <c r="P704" s="357">
        <v>0</v>
      </c>
      <c r="Q704" s="357">
        <v>0</v>
      </c>
      <c r="R704" s="357">
        <v>0</v>
      </c>
      <c r="S704" s="357">
        <v>0</v>
      </c>
      <c r="T704" s="357">
        <v>0</v>
      </c>
      <c r="U704" s="357">
        <v>0</v>
      </c>
      <c r="V704" s="357">
        <v>0</v>
      </c>
      <c r="W704" s="357">
        <v>0</v>
      </c>
      <c r="X704" s="357">
        <v>0</v>
      </c>
      <c r="Y704" s="357">
        <v>0</v>
      </c>
      <c r="Z704" s="357">
        <v>0</v>
      </c>
      <c r="AA704" s="357">
        <v>0</v>
      </c>
      <c r="AB704" s="357">
        <v>0</v>
      </c>
      <c r="AC704" s="357">
        <v>0</v>
      </c>
      <c r="AD704" s="357">
        <v>0</v>
      </c>
      <c r="AE704" s="357">
        <v>0</v>
      </c>
      <c r="AF704" s="357">
        <v>0</v>
      </c>
      <c r="AG704" s="357">
        <v>0</v>
      </c>
      <c r="AH704" s="357">
        <v>0</v>
      </c>
      <c r="AI704" s="357">
        <v>0</v>
      </c>
      <c r="AJ704" s="357">
        <v>0</v>
      </c>
      <c r="AK704" s="357">
        <v>0</v>
      </c>
      <c r="AL704" s="357">
        <v>0</v>
      </c>
      <c r="AM704" s="357">
        <v>0</v>
      </c>
      <c r="AP704" s="298">
        <v>0</v>
      </c>
      <c r="AQ704" s="298">
        <v>0</v>
      </c>
      <c r="AR704" s="298">
        <v>0</v>
      </c>
      <c r="AS704" s="298">
        <v>0</v>
      </c>
      <c r="AT704" s="298">
        <v>0</v>
      </c>
      <c r="AU704" s="298">
        <v>0</v>
      </c>
      <c r="AV704" s="298">
        <v>0</v>
      </c>
      <c r="AW704" s="298">
        <v>0</v>
      </c>
      <c r="AX704" s="298">
        <v>0</v>
      </c>
      <c r="AY704" s="298">
        <v>0</v>
      </c>
      <c r="AZ704" s="298">
        <v>0</v>
      </c>
      <c r="BA704" s="298">
        <v>0</v>
      </c>
      <c r="BB704" s="298">
        <v>0</v>
      </c>
      <c r="BC704" s="298">
        <v>0</v>
      </c>
      <c r="BD704" s="298">
        <v>0</v>
      </c>
      <c r="BE704" s="298">
        <v>0</v>
      </c>
      <c r="BF704" s="298">
        <v>0</v>
      </c>
      <c r="BG704" s="298">
        <v>0</v>
      </c>
      <c r="BH704" s="298">
        <v>0</v>
      </c>
      <c r="BI704" s="298">
        <v>0</v>
      </c>
      <c r="BJ704" s="298">
        <v>0</v>
      </c>
      <c r="BK704" s="298">
        <v>0</v>
      </c>
      <c r="BL704" s="298">
        <v>0</v>
      </c>
      <c r="BM704" s="298">
        <v>0</v>
      </c>
      <c r="BN704" s="298">
        <v>0</v>
      </c>
      <c r="BO704" s="298">
        <v>0</v>
      </c>
      <c r="BP704" s="298">
        <v>0</v>
      </c>
      <c r="BQ704" s="298">
        <v>0</v>
      </c>
      <c r="BR704" s="298">
        <v>0</v>
      </c>
      <c r="BT704" s="475"/>
      <c r="BU704" s="475"/>
      <c r="BV704" s="475"/>
      <c r="BW704" s="475"/>
      <c r="BX704" s="475"/>
      <c r="BY704" s="475"/>
      <c r="BZ704" s="475"/>
      <c r="CA704" s="475"/>
      <c r="CB704" s="475"/>
      <c r="CC704" s="475"/>
      <c r="CD704" s="475"/>
      <c r="CE704" s="475"/>
      <c r="CF704" s="475"/>
      <c r="CG704" s="475"/>
      <c r="CH704" s="475"/>
      <c r="CI704" s="475"/>
      <c r="CJ704" s="475"/>
      <c r="CK704" s="475"/>
      <c r="CL704" s="475"/>
      <c r="CM704" s="475"/>
      <c r="CN704" s="475"/>
      <c r="CO704" s="475"/>
      <c r="CP704" s="475"/>
      <c r="CQ704" s="475"/>
      <c r="CR704" s="475"/>
      <c r="CS704" s="475"/>
      <c r="CT704" s="475"/>
      <c r="CU704" s="475"/>
      <c r="CV704" s="475"/>
      <c r="CW704" s="475"/>
      <c r="CX704" s="475"/>
      <c r="CY704" s="475"/>
      <c r="CZ704" s="475"/>
    </row>
    <row r="705" spans="1:104" x14ac:dyDescent="0.25">
      <c r="A705" s="353" t="s">
        <v>380</v>
      </c>
      <c r="B705" s="353" t="s">
        <v>380</v>
      </c>
      <c r="C705" s="441">
        <f t="shared" ref="C705:H705" si="454">C217</f>
        <v>35000</v>
      </c>
      <c r="D705" s="441"/>
      <c r="E705" s="441"/>
      <c r="F705" s="441"/>
      <c r="G705" s="441"/>
      <c r="H705" s="441">
        <f t="shared" si="454"/>
        <v>0</v>
      </c>
      <c r="I705" s="470">
        <f>IFERROR(VLOOKUP(B705,Coincidence!$B$2:$E$242,4,FALSE)*IF($G705="Winter",'General Inputs'!$C$25,'General Inputs'!$C$24),IF($G705="Winter",'General Inputs'!$C$25,'General Inputs'!$C$24))</f>
        <v>0.52140604400000001</v>
      </c>
      <c r="J705" s="466">
        <f>'Nameplate by Substation'!H217</f>
        <v>1.8313125756611606E-2</v>
      </c>
      <c r="K705" s="357">
        <v>0</v>
      </c>
      <c r="L705" s="357">
        <v>0</v>
      </c>
      <c r="M705" s="357">
        <v>0</v>
      </c>
      <c r="N705" s="357">
        <v>0</v>
      </c>
      <c r="O705" s="357">
        <v>0</v>
      </c>
      <c r="P705" s="357">
        <v>0</v>
      </c>
      <c r="Q705" s="357">
        <v>0</v>
      </c>
      <c r="R705" s="357">
        <v>0</v>
      </c>
      <c r="S705" s="357">
        <v>0</v>
      </c>
      <c r="T705" s="357">
        <v>0</v>
      </c>
      <c r="U705" s="357">
        <v>0</v>
      </c>
      <c r="V705" s="357">
        <v>0</v>
      </c>
      <c r="W705" s="357">
        <v>0</v>
      </c>
      <c r="X705" s="357">
        <v>0</v>
      </c>
      <c r="Y705" s="357">
        <v>0</v>
      </c>
      <c r="Z705" s="357">
        <v>0</v>
      </c>
      <c r="AA705" s="357">
        <v>0</v>
      </c>
      <c r="AB705" s="357">
        <v>0</v>
      </c>
      <c r="AC705" s="357">
        <v>0</v>
      </c>
      <c r="AD705" s="357">
        <v>0</v>
      </c>
      <c r="AE705" s="357">
        <v>0</v>
      </c>
      <c r="AF705" s="357">
        <v>0</v>
      </c>
      <c r="AG705" s="357">
        <v>0</v>
      </c>
      <c r="AH705" s="357">
        <v>0</v>
      </c>
      <c r="AI705" s="357">
        <v>0</v>
      </c>
      <c r="AJ705" s="357">
        <v>0</v>
      </c>
      <c r="AK705" s="357">
        <v>0</v>
      </c>
      <c r="AL705" s="357">
        <v>0</v>
      </c>
      <c r="AM705" s="357">
        <v>0</v>
      </c>
      <c r="AP705" s="298">
        <v>0</v>
      </c>
      <c r="AQ705" s="298">
        <v>0</v>
      </c>
      <c r="AR705" s="298">
        <v>0</v>
      </c>
      <c r="AS705" s="298">
        <v>0</v>
      </c>
      <c r="AT705" s="298">
        <v>0</v>
      </c>
      <c r="AU705" s="298">
        <v>0</v>
      </c>
      <c r="AV705" s="298">
        <v>0</v>
      </c>
      <c r="AW705" s="298">
        <v>0</v>
      </c>
      <c r="AX705" s="298">
        <v>0</v>
      </c>
      <c r="AY705" s="298">
        <v>0</v>
      </c>
      <c r="AZ705" s="298">
        <v>0</v>
      </c>
      <c r="BA705" s="298">
        <v>0</v>
      </c>
      <c r="BB705" s="298">
        <v>0</v>
      </c>
      <c r="BC705" s="298">
        <v>0</v>
      </c>
      <c r="BD705" s="298">
        <v>0</v>
      </c>
      <c r="BE705" s="298">
        <v>0</v>
      </c>
      <c r="BF705" s="298">
        <v>0</v>
      </c>
      <c r="BG705" s="298">
        <v>0</v>
      </c>
      <c r="BH705" s="298">
        <v>0</v>
      </c>
      <c r="BI705" s="298">
        <v>0</v>
      </c>
      <c r="BJ705" s="298">
        <v>0</v>
      </c>
      <c r="BK705" s="298">
        <v>0</v>
      </c>
      <c r="BL705" s="298">
        <v>0</v>
      </c>
      <c r="BM705" s="298">
        <v>0</v>
      </c>
      <c r="BN705" s="298">
        <v>0</v>
      </c>
      <c r="BO705" s="298">
        <v>0</v>
      </c>
      <c r="BP705" s="298">
        <v>0</v>
      </c>
      <c r="BQ705" s="298">
        <v>0</v>
      </c>
      <c r="BR705" s="298">
        <v>0</v>
      </c>
      <c r="BT705" s="475"/>
      <c r="BU705" s="475"/>
      <c r="BV705" s="475"/>
      <c r="BW705" s="475"/>
      <c r="BX705" s="475"/>
      <c r="BY705" s="475"/>
      <c r="BZ705" s="475"/>
      <c r="CA705" s="475"/>
      <c r="CB705" s="475"/>
      <c r="CC705" s="475"/>
      <c r="CD705" s="475"/>
      <c r="CE705" s="475"/>
      <c r="CF705" s="475"/>
      <c r="CG705" s="475"/>
      <c r="CH705" s="475"/>
      <c r="CI705" s="475"/>
      <c r="CJ705" s="475"/>
      <c r="CK705" s="475"/>
      <c r="CL705" s="475"/>
      <c r="CM705" s="475"/>
      <c r="CN705" s="475"/>
      <c r="CO705" s="475"/>
      <c r="CP705" s="475"/>
      <c r="CQ705" s="475"/>
      <c r="CR705" s="475"/>
      <c r="CS705" s="475"/>
      <c r="CT705" s="475"/>
      <c r="CU705" s="475"/>
      <c r="CV705" s="475"/>
      <c r="CW705" s="475"/>
      <c r="CX705" s="475"/>
      <c r="CY705" s="475"/>
      <c r="CZ705" s="475"/>
    </row>
    <row r="706" spans="1:104" x14ac:dyDescent="0.25">
      <c r="A706" s="353" t="s">
        <v>322</v>
      </c>
      <c r="B706" s="353" t="s">
        <v>322</v>
      </c>
      <c r="C706" s="441">
        <f t="shared" ref="C706:H706" si="455">C218</f>
        <v>2500</v>
      </c>
      <c r="D706" s="441"/>
      <c r="E706" s="441"/>
      <c r="F706" s="441"/>
      <c r="G706" s="441"/>
      <c r="H706" s="441">
        <f t="shared" si="455"/>
        <v>0</v>
      </c>
      <c r="I706" s="470">
        <f>IFERROR(VLOOKUP(B706,Coincidence!$B$2:$E$242,4,FALSE)*IF($G706="Winter",'General Inputs'!$C$25,'General Inputs'!$C$24),IF($G706="Winter",'General Inputs'!$C$25,'General Inputs'!$C$24))</f>
        <v>0.52140604400000001</v>
      </c>
      <c r="J706" s="466">
        <f>'Nameplate by Substation'!H218</f>
        <v>1.532446885072705E-3</v>
      </c>
      <c r="K706" s="357">
        <v>0</v>
      </c>
      <c r="L706" s="357">
        <v>0</v>
      </c>
      <c r="M706" s="357">
        <v>0</v>
      </c>
      <c r="N706" s="357">
        <v>0</v>
      </c>
      <c r="O706" s="357">
        <v>0</v>
      </c>
      <c r="P706" s="357">
        <v>0</v>
      </c>
      <c r="Q706" s="357">
        <v>0</v>
      </c>
      <c r="R706" s="357">
        <v>0</v>
      </c>
      <c r="S706" s="357">
        <v>0</v>
      </c>
      <c r="T706" s="357">
        <v>0</v>
      </c>
      <c r="U706" s="357">
        <v>0</v>
      </c>
      <c r="V706" s="357">
        <v>0</v>
      </c>
      <c r="W706" s="357">
        <v>0</v>
      </c>
      <c r="X706" s="357">
        <v>0</v>
      </c>
      <c r="Y706" s="357">
        <v>0</v>
      </c>
      <c r="Z706" s="357">
        <v>0</v>
      </c>
      <c r="AA706" s="357">
        <v>0</v>
      </c>
      <c r="AB706" s="357">
        <v>0</v>
      </c>
      <c r="AC706" s="357">
        <v>0</v>
      </c>
      <c r="AD706" s="357">
        <v>0</v>
      </c>
      <c r="AE706" s="357">
        <v>0</v>
      </c>
      <c r="AF706" s="357">
        <v>0</v>
      </c>
      <c r="AG706" s="357">
        <v>0</v>
      </c>
      <c r="AH706" s="357">
        <v>0</v>
      </c>
      <c r="AI706" s="357">
        <v>0</v>
      </c>
      <c r="AJ706" s="357">
        <v>0</v>
      </c>
      <c r="AK706" s="357">
        <v>0</v>
      </c>
      <c r="AL706" s="357">
        <v>0</v>
      </c>
      <c r="AM706" s="357">
        <v>0</v>
      </c>
      <c r="AP706" s="298">
        <v>0</v>
      </c>
      <c r="AQ706" s="298">
        <v>0</v>
      </c>
      <c r="AR706" s="298">
        <v>0</v>
      </c>
      <c r="AS706" s="298">
        <v>0</v>
      </c>
      <c r="AT706" s="298">
        <v>0</v>
      </c>
      <c r="AU706" s="298">
        <v>0</v>
      </c>
      <c r="AV706" s="298">
        <v>0</v>
      </c>
      <c r="AW706" s="298">
        <v>0</v>
      </c>
      <c r="AX706" s="298">
        <v>0</v>
      </c>
      <c r="AY706" s="298">
        <v>0</v>
      </c>
      <c r="AZ706" s="298">
        <v>0</v>
      </c>
      <c r="BA706" s="298">
        <v>0</v>
      </c>
      <c r="BB706" s="298">
        <v>0</v>
      </c>
      <c r="BC706" s="298">
        <v>0</v>
      </c>
      <c r="BD706" s="298">
        <v>0</v>
      </c>
      <c r="BE706" s="298">
        <v>0</v>
      </c>
      <c r="BF706" s="298">
        <v>0</v>
      </c>
      <c r="BG706" s="298">
        <v>0</v>
      </c>
      <c r="BH706" s="298">
        <v>0</v>
      </c>
      <c r="BI706" s="298">
        <v>0</v>
      </c>
      <c r="BJ706" s="298">
        <v>0</v>
      </c>
      <c r="BK706" s="298">
        <v>0</v>
      </c>
      <c r="BL706" s="298">
        <v>0</v>
      </c>
      <c r="BM706" s="298">
        <v>0</v>
      </c>
      <c r="BN706" s="298">
        <v>0</v>
      </c>
      <c r="BO706" s="298">
        <v>0</v>
      </c>
      <c r="BP706" s="298">
        <v>0</v>
      </c>
      <c r="BQ706" s="298">
        <v>0</v>
      </c>
      <c r="BR706" s="298">
        <v>0</v>
      </c>
      <c r="BT706" s="475"/>
      <c r="BU706" s="475"/>
      <c r="BV706" s="475"/>
      <c r="BW706" s="475"/>
      <c r="BX706" s="475"/>
      <c r="BY706" s="475"/>
      <c r="BZ706" s="475"/>
      <c r="CA706" s="475"/>
      <c r="CB706" s="475"/>
      <c r="CC706" s="475"/>
      <c r="CD706" s="475"/>
      <c r="CE706" s="475"/>
      <c r="CF706" s="475"/>
      <c r="CG706" s="475"/>
      <c r="CH706" s="475"/>
      <c r="CI706" s="475"/>
      <c r="CJ706" s="475"/>
      <c r="CK706" s="475"/>
      <c r="CL706" s="475"/>
      <c r="CM706" s="475"/>
      <c r="CN706" s="475"/>
      <c r="CO706" s="475"/>
      <c r="CP706" s="475"/>
      <c r="CQ706" s="475"/>
      <c r="CR706" s="475"/>
      <c r="CS706" s="475"/>
      <c r="CT706" s="475"/>
      <c r="CU706" s="475"/>
      <c r="CV706" s="475"/>
      <c r="CW706" s="475"/>
      <c r="CX706" s="475"/>
      <c r="CY706" s="475"/>
      <c r="CZ706" s="475"/>
    </row>
    <row r="707" spans="1:104" x14ac:dyDescent="0.25">
      <c r="A707" s="353" t="s">
        <v>447</v>
      </c>
      <c r="B707" s="353" t="s">
        <v>447</v>
      </c>
      <c r="C707" s="441">
        <f t="shared" ref="C707:H707" si="456">C219</f>
        <v>2000</v>
      </c>
      <c r="D707" s="441"/>
      <c r="E707" s="441"/>
      <c r="F707" s="441"/>
      <c r="G707" s="441"/>
      <c r="H707" s="441">
        <f t="shared" si="456"/>
        <v>0</v>
      </c>
      <c r="I707" s="470">
        <f>IFERROR(VLOOKUP(B707,Coincidence!$B$2:$E$242,4,FALSE)*IF($G707="Winter",'General Inputs'!$C$25,'General Inputs'!$C$24),IF($G707="Winter",'General Inputs'!$C$25,'General Inputs'!$C$24))</f>
        <v>0.52140604400000001</v>
      </c>
      <c r="J707" s="466">
        <f>'Nameplate by Substation'!H219</f>
        <v>6.3378949549521555E-4</v>
      </c>
      <c r="K707" s="357">
        <v>0</v>
      </c>
      <c r="L707" s="357">
        <v>0</v>
      </c>
      <c r="M707" s="357">
        <v>0</v>
      </c>
      <c r="N707" s="357">
        <v>0</v>
      </c>
      <c r="O707" s="357">
        <v>0</v>
      </c>
      <c r="P707" s="357">
        <v>0</v>
      </c>
      <c r="Q707" s="357">
        <v>0</v>
      </c>
      <c r="R707" s="357">
        <v>0</v>
      </c>
      <c r="S707" s="357">
        <v>0</v>
      </c>
      <c r="T707" s="357">
        <v>0</v>
      </c>
      <c r="U707" s="357">
        <v>0</v>
      </c>
      <c r="V707" s="357">
        <v>0</v>
      </c>
      <c r="W707" s="357">
        <v>0</v>
      </c>
      <c r="X707" s="357">
        <v>0</v>
      </c>
      <c r="Y707" s="357">
        <v>0</v>
      </c>
      <c r="Z707" s="357">
        <v>0</v>
      </c>
      <c r="AA707" s="357">
        <v>0</v>
      </c>
      <c r="AB707" s="357">
        <v>0</v>
      </c>
      <c r="AC707" s="357">
        <v>0</v>
      </c>
      <c r="AD707" s="357">
        <v>0</v>
      </c>
      <c r="AE707" s="357">
        <v>0</v>
      </c>
      <c r="AF707" s="357">
        <v>0</v>
      </c>
      <c r="AG707" s="357">
        <v>0</v>
      </c>
      <c r="AH707" s="357">
        <v>0</v>
      </c>
      <c r="AI707" s="357">
        <v>0</v>
      </c>
      <c r="AJ707" s="357">
        <v>0</v>
      </c>
      <c r="AK707" s="357">
        <v>0</v>
      </c>
      <c r="AL707" s="357">
        <v>0</v>
      </c>
      <c r="AM707" s="357">
        <v>0</v>
      </c>
      <c r="AP707" s="298">
        <v>0</v>
      </c>
      <c r="AQ707" s="298">
        <v>0</v>
      </c>
      <c r="AR707" s="298">
        <v>0</v>
      </c>
      <c r="AS707" s="298">
        <v>0</v>
      </c>
      <c r="AT707" s="298">
        <v>0</v>
      </c>
      <c r="AU707" s="298">
        <v>0</v>
      </c>
      <c r="AV707" s="298">
        <v>0</v>
      </c>
      <c r="AW707" s="298">
        <v>0</v>
      </c>
      <c r="AX707" s="298">
        <v>0</v>
      </c>
      <c r="AY707" s="298">
        <v>0</v>
      </c>
      <c r="AZ707" s="298">
        <v>0</v>
      </c>
      <c r="BA707" s="298">
        <v>0</v>
      </c>
      <c r="BB707" s="298">
        <v>0</v>
      </c>
      <c r="BC707" s="298">
        <v>0</v>
      </c>
      <c r="BD707" s="298">
        <v>0</v>
      </c>
      <c r="BE707" s="298">
        <v>0</v>
      </c>
      <c r="BF707" s="298">
        <v>0</v>
      </c>
      <c r="BG707" s="298">
        <v>0</v>
      </c>
      <c r="BH707" s="298">
        <v>0</v>
      </c>
      <c r="BI707" s="298">
        <v>0</v>
      </c>
      <c r="BJ707" s="298">
        <v>0</v>
      </c>
      <c r="BK707" s="298">
        <v>0</v>
      </c>
      <c r="BL707" s="298">
        <v>0</v>
      </c>
      <c r="BM707" s="298">
        <v>0</v>
      </c>
      <c r="BN707" s="298">
        <v>0</v>
      </c>
      <c r="BO707" s="298">
        <v>0</v>
      </c>
      <c r="BP707" s="298">
        <v>0</v>
      </c>
      <c r="BQ707" s="298">
        <v>0</v>
      </c>
      <c r="BR707" s="298">
        <v>0</v>
      </c>
      <c r="BT707" s="475"/>
      <c r="BU707" s="475"/>
      <c r="BV707" s="475"/>
      <c r="BW707" s="475"/>
      <c r="BX707" s="475"/>
      <c r="BY707" s="475"/>
      <c r="BZ707" s="475"/>
      <c r="CA707" s="475"/>
      <c r="CB707" s="475"/>
      <c r="CC707" s="475"/>
      <c r="CD707" s="475"/>
      <c r="CE707" s="475"/>
      <c r="CF707" s="475"/>
      <c r="CG707" s="475"/>
      <c r="CH707" s="475"/>
      <c r="CI707" s="475"/>
      <c r="CJ707" s="475"/>
      <c r="CK707" s="475"/>
      <c r="CL707" s="475"/>
      <c r="CM707" s="475"/>
      <c r="CN707" s="475"/>
      <c r="CO707" s="475"/>
      <c r="CP707" s="475"/>
      <c r="CQ707" s="475"/>
      <c r="CR707" s="475"/>
      <c r="CS707" s="475"/>
      <c r="CT707" s="475"/>
      <c r="CU707" s="475"/>
      <c r="CV707" s="475"/>
      <c r="CW707" s="475"/>
      <c r="CX707" s="475"/>
      <c r="CY707" s="475"/>
      <c r="CZ707" s="475"/>
    </row>
    <row r="708" spans="1:104" x14ac:dyDescent="0.25">
      <c r="A708" s="353" t="s">
        <v>494</v>
      </c>
      <c r="B708" s="353" t="s">
        <v>494</v>
      </c>
      <c r="C708" s="441">
        <f t="shared" ref="C708:H708" si="457">C220</f>
        <v>5000</v>
      </c>
      <c r="D708" s="441"/>
      <c r="E708" s="441"/>
      <c r="F708" s="441"/>
      <c r="G708" s="441"/>
      <c r="H708" s="441">
        <f t="shared" si="457"/>
        <v>0</v>
      </c>
      <c r="I708" s="470">
        <f>IFERROR(VLOOKUP(B708,Coincidence!$B$2:$E$242,4,FALSE)*IF($G708="Winter",'General Inputs'!$C$25,'General Inputs'!$C$24),IF($G708="Winter",'General Inputs'!$C$25,'General Inputs'!$C$24))</f>
        <v>0.52140604400000001</v>
      </c>
      <c r="J708" s="466">
        <f>'Nameplate by Substation'!H220</f>
        <v>1.4145901423748685E-3</v>
      </c>
      <c r="K708" s="357">
        <v>0</v>
      </c>
      <c r="L708" s="357">
        <v>0</v>
      </c>
      <c r="M708" s="357">
        <v>0</v>
      </c>
      <c r="N708" s="357">
        <v>0</v>
      </c>
      <c r="O708" s="357">
        <v>0</v>
      </c>
      <c r="P708" s="357">
        <v>0</v>
      </c>
      <c r="Q708" s="357">
        <v>0</v>
      </c>
      <c r="R708" s="357">
        <v>0</v>
      </c>
      <c r="S708" s="357">
        <v>0</v>
      </c>
      <c r="T708" s="357">
        <v>0</v>
      </c>
      <c r="U708" s="357">
        <v>0</v>
      </c>
      <c r="V708" s="357">
        <v>0</v>
      </c>
      <c r="W708" s="357">
        <v>0</v>
      </c>
      <c r="X708" s="357">
        <v>0</v>
      </c>
      <c r="Y708" s="357">
        <v>0</v>
      </c>
      <c r="Z708" s="357">
        <v>0</v>
      </c>
      <c r="AA708" s="357">
        <v>0</v>
      </c>
      <c r="AB708" s="357">
        <v>0</v>
      </c>
      <c r="AC708" s="357">
        <v>0</v>
      </c>
      <c r="AD708" s="357">
        <v>0</v>
      </c>
      <c r="AE708" s="357">
        <v>0</v>
      </c>
      <c r="AF708" s="357">
        <v>0</v>
      </c>
      <c r="AG708" s="357">
        <v>0</v>
      </c>
      <c r="AH708" s="357">
        <v>0</v>
      </c>
      <c r="AI708" s="357">
        <v>0</v>
      </c>
      <c r="AJ708" s="357">
        <v>0</v>
      </c>
      <c r="AK708" s="357">
        <v>0</v>
      </c>
      <c r="AL708" s="357">
        <v>0</v>
      </c>
      <c r="AM708" s="357">
        <v>0</v>
      </c>
      <c r="AP708" s="298">
        <v>0</v>
      </c>
      <c r="AQ708" s="298">
        <v>0</v>
      </c>
      <c r="AR708" s="298">
        <v>0</v>
      </c>
      <c r="AS708" s="298">
        <v>0</v>
      </c>
      <c r="AT708" s="298">
        <v>0</v>
      </c>
      <c r="AU708" s="298">
        <v>0</v>
      </c>
      <c r="AV708" s="298">
        <v>0</v>
      </c>
      <c r="AW708" s="298">
        <v>0</v>
      </c>
      <c r="AX708" s="298">
        <v>0</v>
      </c>
      <c r="AY708" s="298">
        <v>0</v>
      </c>
      <c r="AZ708" s="298">
        <v>0</v>
      </c>
      <c r="BA708" s="298">
        <v>0</v>
      </c>
      <c r="BB708" s="298">
        <v>0</v>
      </c>
      <c r="BC708" s="298">
        <v>0</v>
      </c>
      <c r="BD708" s="298">
        <v>0</v>
      </c>
      <c r="BE708" s="298">
        <v>0</v>
      </c>
      <c r="BF708" s="298">
        <v>0</v>
      </c>
      <c r="BG708" s="298">
        <v>0</v>
      </c>
      <c r="BH708" s="298">
        <v>0</v>
      </c>
      <c r="BI708" s="298">
        <v>0</v>
      </c>
      <c r="BJ708" s="298">
        <v>0</v>
      </c>
      <c r="BK708" s="298">
        <v>0</v>
      </c>
      <c r="BL708" s="298">
        <v>0</v>
      </c>
      <c r="BM708" s="298">
        <v>0</v>
      </c>
      <c r="BN708" s="298">
        <v>0</v>
      </c>
      <c r="BO708" s="298">
        <v>0</v>
      </c>
      <c r="BP708" s="298">
        <v>0</v>
      </c>
      <c r="BQ708" s="298">
        <v>0</v>
      </c>
      <c r="BR708" s="298">
        <v>0</v>
      </c>
      <c r="BT708" s="475"/>
      <c r="BU708" s="475"/>
      <c r="BV708" s="475"/>
      <c r="BW708" s="475"/>
      <c r="BX708" s="475"/>
      <c r="BY708" s="475"/>
      <c r="BZ708" s="475"/>
      <c r="CA708" s="475"/>
      <c r="CB708" s="475"/>
      <c r="CC708" s="475"/>
      <c r="CD708" s="475"/>
      <c r="CE708" s="475"/>
      <c r="CF708" s="475"/>
      <c r="CG708" s="475"/>
      <c r="CH708" s="475"/>
      <c r="CI708" s="475"/>
      <c r="CJ708" s="475"/>
      <c r="CK708" s="475"/>
      <c r="CL708" s="475"/>
      <c r="CM708" s="475"/>
      <c r="CN708" s="475"/>
      <c r="CO708" s="475"/>
      <c r="CP708" s="475"/>
      <c r="CQ708" s="475"/>
      <c r="CR708" s="475"/>
      <c r="CS708" s="475"/>
      <c r="CT708" s="475"/>
      <c r="CU708" s="475"/>
      <c r="CV708" s="475"/>
      <c r="CW708" s="475"/>
      <c r="CX708" s="475"/>
      <c r="CY708" s="475"/>
      <c r="CZ708" s="475"/>
    </row>
    <row r="709" spans="1:104" x14ac:dyDescent="0.25">
      <c r="A709" s="353" t="s">
        <v>332</v>
      </c>
      <c r="B709" s="353" t="s">
        <v>332</v>
      </c>
      <c r="C709" s="441">
        <f t="shared" ref="C709:H709" si="458">C221</f>
        <v>5000</v>
      </c>
      <c r="D709" s="441"/>
      <c r="E709" s="441"/>
      <c r="F709" s="441"/>
      <c r="G709" s="441"/>
      <c r="H709" s="441">
        <f t="shared" si="458"/>
        <v>0</v>
      </c>
      <c r="I709" s="470">
        <f>IFERROR(VLOOKUP(B709,Coincidence!$B$2:$E$242,4,FALSE)*IF($G709="Winter",'General Inputs'!$C$25,'General Inputs'!$C$24),IF($G709="Winter",'General Inputs'!$C$25,'General Inputs'!$C$24))</f>
        <v>0.52140604400000001</v>
      </c>
      <c r="J709" s="466">
        <f>'Nameplate by Substation'!H221</f>
        <v>2.9942297920728333E-3</v>
      </c>
      <c r="K709" s="357">
        <v>0</v>
      </c>
      <c r="L709" s="357">
        <v>0</v>
      </c>
      <c r="M709" s="357">
        <v>0</v>
      </c>
      <c r="N709" s="357">
        <v>0</v>
      </c>
      <c r="O709" s="357">
        <v>0</v>
      </c>
      <c r="P709" s="357">
        <v>0</v>
      </c>
      <c r="Q709" s="357">
        <v>0</v>
      </c>
      <c r="R709" s="357">
        <v>0</v>
      </c>
      <c r="S709" s="357">
        <v>0</v>
      </c>
      <c r="T709" s="357">
        <v>0</v>
      </c>
      <c r="U709" s="357">
        <v>0</v>
      </c>
      <c r="V709" s="357">
        <v>0</v>
      </c>
      <c r="W709" s="357">
        <v>0</v>
      </c>
      <c r="X709" s="357">
        <v>0</v>
      </c>
      <c r="Y709" s="357">
        <v>0</v>
      </c>
      <c r="Z709" s="357">
        <v>0</v>
      </c>
      <c r="AA709" s="357">
        <v>0</v>
      </c>
      <c r="AB709" s="357">
        <v>0</v>
      </c>
      <c r="AC709" s="357">
        <v>0</v>
      </c>
      <c r="AD709" s="357">
        <v>0</v>
      </c>
      <c r="AE709" s="357">
        <v>0</v>
      </c>
      <c r="AF709" s="357">
        <v>0</v>
      </c>
      <c r="AG709" s="357">
        <v>0</v>
      </c>
      <c r="AH709" s="357">
        <v>0</v>
      </c>
      <c r="AI709" s="357">
        <v>0</v>
      </c>
      <c r="AJ709" s="357">
        <v>0</v>
      </c>
      <c r="AK709" s="357">
        <v>0</v>
      </c>
      <c r="AL709" s="357">
        <v>0</v>
      </c>
      <c r="AM709" s="357">
        <v>0</v>
      </c>
      <c r="AP709" s="298">
        <v>0</v>
      </c>
      <c r="AQ709" s="298">
        <v>0</v>
      </c>
      <c r="AR709" s="298">
        <v>0</v>
      </c>
      <c r="AS709" s="298">
        <v>0</v>
      </c>
      <c r="AT709" s="298">
        <v>0</v>
      </c>
      <c r="AU709" s="298">
        <v>0</v>
      </c>
      <c r="AV709" s="298">
        <v>0</v>
      </c>
      <c r="AW709" s="298">
        <v>0</v>
      </c>
      <c r="AX709" s="298">
        <v>0</v>
      </c>
      <c r="AY709" s="298">
        <v>0</v>
      </c>
      <c r="AZ709" s="298">
        <v>0</v>
      </c>
      <c r="BA709" s="298">
        <v>0</v>
      </c>
      <c r="BB709" s="298">
        <v>0</v>
      </c>
      <c r="BC709" s="298">
        <v>0</v>
      </c>
      <c r="BD709" s="298">
        <v>0</v>
      </c>
      <c r="BE709" s="298">
        <v>0</v>
      </c>
      <c r="BF709" s="298">
        <v>0</v>
      </c>
      <c r="BG709" s="298">
        <v>0</v>
      </c>
      <c r="BH709" s="298">
        <v>0</v>
      </c>
      <c r="BI709" s="298">
        <v>0</v>
      </c>
      <c r="BJ709" s="298">
        <v>0</v>
      </c>
      <c r="BK709" s="298">
        <v>0</v>
      </c>
      <c r="BL709" s="298">
        <v>0</v>
      </c>
      <c r="BM709" s="298">
        <v>0</v>
      </c>
      <c r="BN709" s="298">
        <v>0</v>
      </c>
      <c r="BO709" s="298">
        <v>0</v>
      </c>
      <c r="BP709" s="298">
        <v>0</v>
      </c>
      <c r="BQ709" s="298">
        <v>0</v>
      </c>
      <c r="BR709" s="298">
        <v>0</v>
      </c>
      <c r="BT709" s="475"/>
      <c r="BU709" s="475"/>
      <c r="BV709" s="475"/>
      <c r="BW709" s="475"/>
      <c r="BX709" s="475"/>
      <c r="BY709" s="475"/>
      <c r="BZ709" s="475"/>
      <c r="CA709" s="475"/>
      <c r="CB709" s="475"/>
      <c r="CC709" s="475"/>
      <c r="CD709" s="475"/>
      <c r="CE709" s="475"/>
      <c r="CF709" s="475"/>
      <c r="CG709" s="475"/>
      <c r="CH709" s="475"/>
      <c r="CI709" s="475"/>
      <c r="CJ709" s="475"/>
      <c r="CK709" s="475"/>
      <c r="CL709" s="475"/>
      <c r="CM709" s="475"/>
      <c r="CN709" s="475"/>
      <c r="CO709" s="475"/>
      <c r="CP709" s="475"/>
      <c r="CQ709" s="475"/>
      <c r="CR709" s="475"/>
      <c r="CS709" s="475"/>
      <c r="CT709" s="475"/>
      <c r="CU709" s="475"/>
      <c r="CV709" s="475"/>
      <c r="CW709" s="475"/>
      <c r="CX709" s="475"/>
      <c r="CY709" s="475"/>
      <c r="CZ709" s="475"/>
    </row>
    <row r="710" spans="1:104" x14ac:dyDescent="0.25">
      <c r="A710" s="353" t="s">
        <v>263</v>
      </c>
      <c r="B710" s="353" t="s">
        <v>478</v>
      </c>
      <c r="C710" s="441">
        <f t="shared" ref="C710:H710" si="459">C222</f>
        <v>20000</v>
      </c>
      <c r="D710" s="441"/>
      <c r="E710" s="441"/>
      <c r="F710" s="441"/>
      <c r="G710" s="441"/>
      <c r="H710" s="441">
        <f t="shared" si="459"/>
        <v>0</v>
      </c>
      <c r="I710" s="470">
        <f>IFERROR(VLOOKUP(B710,Coincidence!$B$2:$E$242,4,FALSE)*IF($G710="Winter",'General Inputs'!$C$25,'General Inputs'!$C$24),IF($G710="Winter",'General Inputs'!$C$25,'General Inputs'!$C$24))</f>
        <v>0.52140604400000001</v>
      </c>
      <c r="J710" s="466">
        <f>'Nameplate by Substation'!H222</f>
        <v>6.4410506919089531E-3</v>
      </c>
      <c r="K710" s="357">
        <v>40.801715074042278</v>
      </c>
      <c r="L710" s="357">
        <v>57.283068983592869</v>
      </c>
      <c r="M710" s="357">
        <v>77.464425574013404</v>
      </c>
      <c r="N710" s="357">
        <v>101.179844290658</v>
      </c>
      <c r="O710" s="357">
        <v>127.86895584155465</v>
      </c>
      <c r="P710" s="357">
        <v>158.37595396025617</v>
      </c>
      <c r="Q710" s="357">
        <v>192.86186375491357</v>
      </c>
      <c r="R710" s="357">
        <v>232.80093464657571</v>
      </c>
      <c r="S710" s="357">
        <v>280.54517416718272</v>
      </c>
      <c r="T710" s="357">
        <v>333.58028297128186</v>
      </c>
      <c r="U710" s="357">
        <v>392.56516527449463</v>
      </c>
      <c r="V710" s="357">
        <v>450.36744936527538</v>
      </c>
      <c r="W710" s="357">
        <v>498.47830148072694</v>
      </c>
      <c r="X710" s="357">
        <v>541.86790905898772</v>
      </c>
      <c r="Y710" s="357">
        <v>583.57762700608691</v>
      </c>
      <c r="Z710" s="357">
        <v>620.81305282678807</v>
      </c>
      <c r="AA710" s="357">
        <v>651.58332858199344</v>
      </c>
      <c r="AB710" s="357">
        <v>672.11588121236366</v>
      </c>
      <c r="AC710" s="357">
        <v>685.55819883661093</v>
      </c>
      <c r="AD710" s="357">
        <v>699.26936281334315</v>
      </c>
      <c r="AE710" s="357">
        <v>713.25475006961005</v>
      </c>
      <c r="AF710" s="357">
        <v>727.51984507100224</v>
      </c>
      <c r="AG710" s="357">
        <v>740.70149635853124</v>
      </c>
      <c r="AH710" s="357">
        <v>747.54501728009268</v>
      </c>
      <c r="AI710" s="357">
        <v>753.95235928638806</v>
      </c>
      <c r="AJ710" s="357">
        <v>759.63088539554565</v>
      </c>
      <c r="AK710" s="357">
        <v>764.18358722903179</v>
      </c>
      <c r="AL710" s="357">
        <v>768.87989769189858</v>
      </c>
      <c r="AM710" s="357">
        <v>774.78775614545236</v>
      </c>
      <c r="AP710" s="298">
        <v>40.801715074042278</v>
      </c>
      <c r="AQ710" s="298">
        <v>57.283068983592869</v>
      </c>
      <c r="AR710" s="298">
        <v>77.464425574013404</v>
      </c>
      <c r="AS710" s="298">
        <v>101.179844290658</v>
      </c>
      <c r="AT710" s="298">
        <v>127.86895584155465</v>
      </c>
      <c r="AU710" s="298">
        <v>158.37595396025617</v>
      </c>
      <c r="AV710" s="298">
        <v>192.86186375491357</v>
      </c>
      <c r="AW710" s="298">
        <v>232.80093464657571</v>
      </c>
      <c r="AX710" s="298">
        <v>280.54517416718272</v>
      </c>
      <c r="AY710" s="298">
        <v>333.58028297128186</v>
      </c>
      <c r="AZ710" s="298">
        <v>392.56516527449463</v>
      </c>
      <c r="BA710" s="298">
        <v>450.36744936527538</v>
      </c>
      <c r="BB710" s="298">
        <v>498.47830148072694</v>
      </c>
      <c r="BC710" s="298">
        <v>541.86790905898772</v>
      </c>
      <c r="BD710" s="298">
        <v>583.57762700608691</v>
      </c>
      <c r="BE710" s="298">
        <v>620.81305282678807</v>
      </c>
      <c r="BF710" s="298">
        <v>651.58332858199344</v>
      </c>
      <c r="BG710" s="298">
        <v>676.56981106901526</v>
      </c>
      <c r="BH710" s="298">
        <v>694.93708610225553</v>
      </c>
      <c r="BI710" s="298">
        <v>709.24511296592016</v>
      </c>
      <c r="BJ710" s="298">
        <v>721.95676768534804</v>
      </c>
      <c r="BK710" s="298">
        <v>732.46854935365786</v>
      </c>
      <c r="BL710" s="298">
        <v>740.70149635853124</v>
      </c>
      <c r="BM710" s="298">
        <v>747.54501728009268</v>
      </c>
      <c r="BN710" s="298">
        <v>753.95235928638806</v>
      </c>
      <c r="BO710" s="298">
        <v>759.63088539554565</v>
      </c>
      <c r="BP710" s="298">
        <v>764.18358722903179</v>
      </c>
      <c r="BQ710" s="298">
        <v>768.87989769189858</v>
      </c>
      <c r="BR710" s="298">
        <v>774.78775614545236</v>
      </c>
      <c r="BT710" s="475"/>
      <c r="BU710" s="475"/>
      <c r="BV710" s="475"/>
      <c r="BW710" s="475"/>
      <c r="BX710" s="475"/>
      <c r="BY710" s="475"/>
      <c r="BZ710" s="475"/>
      <c r="CA710" s="475"/>
      <c r="CB710" s="475"/>
      <c r="CC710" s="475"/>
      <c r="CD710" s="475"/>
      <c r="CE710" s="475"/>
      <c r="CF710" s="475"/>
      <c r="CG710" s="475"/>
      <c r="CH710" s="475"/>
      <c r="CI710" s="475"/>
      <c r="CJ710" s="475"/>
      <c r="CK710" s="475"/>
      <c r="CL710" s="475"/>
      <c r="CM710" s="475"/>
      <c r="CN710" s="475"/>
      <c r="CO710" s="475"/>
      <c r="CP710" s="475"/>
      <c r="CQ710" s="475"/>
      <c r="CR710" s="475"/>
      <c r="CS710" s="475"/>
      <c r="CT710" s="475"/>
      <c r="CU710" s="475"/>
      <c r="CV710" s="475"/>
      <c r="CW710" s="475"/>
      <c r="CX710" s="475"/>
      <c r="CY710" s="475"/>
      <c r="CZ710" s="475"/>
    </row>
    <row r="711" spans="1:104" x14ac:dyDescent="0.25">
      <c r="A711" s="353" t="s">
        <v>263</v>
      </c>
      <c r="B711" s="353" t="s">
        <v>542</v>
      </c>
      <c r="C711" s="441">
        <f t="shared" ref="C711:H711" si="460">C223</f>
        <v>20000</v>
      </c>
      <c r="D711" s="441"/>
      <c r="E711" s="441"/>
      <c r="F711" s="441"/>
      <c r="G711" s="441"/>
      <c r="H711" s="441">
        <f t="shared" si="460"/>
        <v>0</v>
      </c>
      <c r="I711" s="470">
        <f>IFERROR(VLOOKUP(B711,Coincidence!$B$2:$E$242,4,FALSE)*IF($G711="Winter",'General Inputs'!$C$25,'General Inputs'!$C$24),IF($G711="Winter",'General Inputs'!$C$25,'General Inputs'!$C$24))</f>
        <v>0.52140604400000001</v>
      </c>
      <c r="J711" s="466">
        <f>'Nameplate by Substation'!H223</f>
        <v>3.3319200750471468E-3</v>
      </c>
      <c r="K711" s="357">
        <v>21.106502658382887</v>
      </c>
      <c r="L711" s="357">
        <v>29.63221633180116</v>
      </c>
      <c r="M711" s="357">
        <v>40.071921029324393</v>
      </c>
      <c r="N711" s="357">
        <v>52.339776615276669</v>
      </c>
      <c r="O711" s="357">
        <v>66.14590713887452</v>
      </c>
      <c r="P711" s="357">
        <v>81.927009372522932</v>
      </c>
      <c r="Q711" s="357">
        <v>99.766380718477905</v>
      </c>
      <c r="R711" s="357">
        <v>120.42664228881819</v>
      </c>
      <c r="S711" s="357">
        <v>145.1244746357055</v>
      </c>
      <c r="T711" s="357">
        <v>172.55924454500982</v>
      </c>
      <c r="U711" s="357">
        <v>203.07179954123839</v>
      </c>
      <c r="V711" s="357">
        <v>232.97260299052337</v>
      </c>
      <c r="W711" s="357">
        <v>257.86008201509668</v>
      </c>
      <c r="X711" s="357">
        <v>280.30528722362419</v>
      </c>
      <c r="Y711" s="357">
        <v>301.88149477110846</v>
      </c>
      <c r="Z711" s="357">
        <v>321.14317562556442</v>
      </c>
      <c r="AA711" s="357">
        <v>337.06046993164603</v>
      </c>
      <c r="AB711" s="357">
        <v>349.9858398108027</v>
      </c>
      <c r="AC711" s="357">
        <v>359.48713010246911</v>
      </c>
      <c r="AD711" s="357">
        <v>366.88859365580578</v>
      </c>
      <c r="AE711" s="357">
        <v>373.46426268445265</v>
      </c>
      <c r="AF711" s="357">
        <v>378.90194949060526</v>
      </c>
      <c r="AG711" s="357">
        <v>383.1608076667714</v>
      </c>
      <c r="AH711" s="357">
        <v>386.70092337665074</v>
      </c>
      <c r="AI711" s="357">
        <v>390.01540613414329</v>
      </c>
      <c r="AJ711" s="357">
        <v>392.95287643903458</v>
      </c>
      <c r="AK711" s="357">
        <v>395.30796404201703</v>
      </c>
      <c r="AL711" s="357">
        <v>397.73733959863802</v>
      </c>
      <c r="AM711" s="357">
        <v>400.79344226317068</v>
      </c>
      <c r="AP711" s="298">
        <v>21.106502658382887</v>
      </c>
      <c r="AQ711" s="298">
        <v>29.63221633180116</v>
      </c>
      <c r="AR711" s="298">
        <v>40.071921029324393</v>
      </c>
      <c r="AS711" s="298">
        <v>52.339776615276669</v>
      </c>
      <c r="AT711" s="298">
        <v>66.14590713887452</v>
      </c>
      <c r="AU711" s="298">
        <v>81.927009372522932</v>
      </c>
      <c r="AV711" s="298">
        <v>99.766380718477905</v>
      </c>
      <c r="AW711" s="298">
        <v>120.42664228881819</v>
      </c>
      <c r="AX711" s="298">
        <v>145.1244746357055</v>
      </c>
      <c r="AY711" s="298">
        <v>172.55924454500982</v>
      </c>
      <c r="AZ711" s="298">
        <v>203.07179954123839</v>
      </c>
      <c r="BA711" s="298">
        <v>232.97260299052337</v>
      </c>
      <c r="BB711" s="298">
        <v>257.86008201509668</v>
      </c>
      <c r="BC711" s="298">
        <v>280.30528722362419</v>
      </c>
      <c r="BD711" s="298">
        <v>301.88149477110846</v>
      </c>
      <c r="BE711" s="298">
        <v>321.14317562556442</v>
      </c>
      <c r="BF711" s="298">
        <v>337.06046993164603</v>
      </c>
      <c r="BG711" s="298">
        <v>349.9858398108027</v>
      </c>
      <c r="BH711" s="298">
        <v>359.48713010246911</v>
      </c>
      <c r="BI711" s="298">
        <v>366.88859365580578</v>
      </c>
      <c r="BJ711" s="298">
        <v>373.46426268445265</v>
      </c>
      <c r="BK711" s="298">
        <v>378.90194949060526</v>
      </c>
      <c r="BL711" s="298">
        <v>383.1608076667714</v>
      </c>
      <c r="BM711" s="298">
        <v>386.70092337665074</v>
      </c>
      <c r="BN711" s="298">
        <v>390.01540613414329</v>
      </c>
      <c r="BO711" s="298">
        <v>392.95287643903458</v>
      </c>
      <c r="BP711" s="298">
        <v>395.30796404201703</v>
      </c>
      <c r="BQ711" s="298">
        <v>397.73733959863802</v>
      </c>
      <c r="BR711" s="298">
        <v>400.79344226317068</v>
      </c>
      <c r="BT711" s="475"/>
      <c r="BU711" s="475"/>
      <c r="BV711" s="475"/>
      <c r="BW711" s="475"/>
      <c r="BX711" s="475"/>
      <c r="BY711" s="475"/>
      <c r="BZ711" s="475"/>
      <c r="CA711" s="475"/>
      <c r="CB711" s="475"/>
      <c r="CC711" s="475"/>
      <c r="CD711" s="475"/>
      <c r="CE711" s="475"/>
      <c r="CF711" s="475"/>
      <c r="CG711" s="475"/>
      <c r="CH711" s="475"/>
      <c r="CI711" s="475"/>
      <c r="CJ711" s="475"/>
      <c r="CK711" s="475"/>
      <c r="CL711" s="475"/>
      <c r="CM711" s="475"/>
      <c r="CN711" s="475"/>
      <c r="CO711" s="475"/>
      <c r="CP711" s="475"/>
      <c r="CQ711" s="475"/>
      <c r="CR711" s="475"/>
      <c r="CS711" s="475"/>
      <c r="CT711" s="475"/>
      <c r="CU711" s="475"/>
      <c r="CV711" s="475"/>
      <c r="CW711" s="475"/>
      <c r="CX711" s="475"/>
      <c r="CY711" s="475"/>
      <c r="CZ711" s="475"/>
    </row>
    <row r="712" spans="1:104" x14ac:dyDescent="0.25">
      <c r="A712" s="353" t="s">
        <v>466</v>
      </c>
      <c r="B712" s="353" t="s">
        <v>467</v>
      </c>
      <c r="C712" s="441">
        <f t="shared" ref="C712:H712" si="461">C224</f>
        <v>20000</v>
      </c>
      <c r="D712" s="441"/>
      <c r="E712" s="441"/>
      <c r="F712" s="441"/>
      <c r="G712" s="441"/>
      <c r="H712" s="441">
        <f t="shared" si="461"/>
        <v>0</v>
      </c>
      <c r="I712" s="470">
        <f>IFERROR(VLOOKUP(B712,Coincidence!$B$2:$E$242,4,FALSE)*IF($G712="Winter",'General Inputs'!$C$25,'General Inputs'!$C$24),IF($G712="Winter",'General Inputs'!$C$25,'General Inputs'!$C$24))</f>
        <v>0.52140604400000001</v>
      </c>
      <c r="J712" s="466">
        <f>'Nameplate by Substation'!H224</f>
        <v>4.5417300646628158E-3</v>
      </c>
      <c r="K712" s="357">
        <v>0</v>
      </c>
      <c r="L712" s="357">
        <v>0</v>
      </c>
      <c r="M712" s="357">
        <v>0</v>
      </c>
      <c r="N712" s="357">
        <v>0</v>
      </c>
      <c r="O712" s="357">
        <v>0</v>
      </c>
      <c r="P712" s="357">
        <v>0</v>
      </c>
      <c r="Q712" s="357">
        <v>0</v>
      </c>
      <c r="R712" s="357">
        <v>0</v>
      </c>
      <c r="S712" s="357">
        <v>0</v>
      </c>
      <c r="T712" s="357">
        <v>0</v>
      </c>
      <c r="U712" s="357">
        <v>0</v>
      </c>
      <c r="V712" s="357">
        <v>0</v>
      </c>
      <c r="W712" s="357">
        <v>0</v>
      </c>
      <c r="X712" s="357">
        <v>0</v>
      </c>
      <c r="Y712" s="357">
        <v>0</v>
      </c>
      <c r="Z712" s="357">
        <v>0</v>
      </c>
      <c r="AA712" s="357">
        <v>0</v>
      </c>
      <c r="AB712" s="357">
        <v>0</v>
      </c>
      <c r="AC712" s="357">
        <v>0</v>
      </c>
      <c r="AD712" s="357">
        <v>0</v>
      </c>
      <c r="AE712" s="357">
        <v>0</v>
      </c>
      <c r="AF712" s="357">
        <v>0</v>
      </c>
      <c r="AG712" s="357">
        <v>0</v>
      </c>
      <c r="AH712" s="357">
        <v>0</v>
      </c>
      <c r="AI712" s="357">
        <v>0</v>
      </c>
      <c r="AJ712" s="357">
        <v>0</v>
      </c>
      <c r="AK712" s="357">
        <v>0</v>
      </c>
      <c r="AL712" s="357">
        <v>0</v>
      </c>
      <c r="AM712" s="357">
        <v>0</v>
      </c>
      <c r="AP712" s="298">
        <v>0</v>
      </c>
      <c r="AQ712" s="298">
        <v>0</v>
      </c>
      <c r="AR712" s="298">
        <v>0</v>
      </c>
      <c r="AS712" s="298">
        <v>0</v>
      </c>
      <c r="AT712" s="298">
        <v>0</v>
      </c>
      <c r="AU712" s="298">
        <v>0</v>
      </c>
      <c r="AV712" s="298">
        <v>0</v>
      </c>
      <c r="AW712" s="298">
        <v>0</v>
      </c>
      <c r="AX712" s="298">
        <v>0</v>
      </c>
      <c r="AY712" s="298">
        <v>0</v>
      </c>
      <c r="AZ712" s="298">
        <v>0</v>
      </c>
      <c r="BA712" s="298">
        <v>0</v>
      </c>
      <c r="BB712" s="298">
        <v>0</v>
      </c>
      <c r="BC712" s="298">
        <v>0</v>
      </c>
      <c r="BD712" s="298">
        <v>0</v>
      </c>
      <c r="BE712" s="298">
        <v>0</v>
      </c>
      <c r="BF712" s="298">
        <v>0</v>
      </c>
      <c r="BG712" s="298">
        <v>0</v>
      </c>
      <c r="BH712" s="298">
        <v>0</v>
      </c>
      <c r="BI712" s="298">
        <v>0</v>
      </c>
      <c r="BJ712" s="298">
        <v>0</v>
      </c>
      <c r="BK712" s="298">
        <v>0</v>
      </c>
      <c r="BL712" s="298">
        <v>0</v>
      </c>
      <c r="BM712" s="298">
        <v>0</v>
      </c>
      <c r="BN712" s="298">
        <v>0</v>
      </c>
      <c r="BO712" s="298">
        <v>0</v>
      </c>
      <c r="BP712" s="298">
        <v>0</v>
      </c>
      <c r="BQ712" s="298">
        <v>0</v>
      </c>
      <c r="BR712" s="298">
        <v>0</v>
      </c>
      <c r="BT712" s="475"/>
      <c r="BU712" s="475"/>
      <c r="BV712" s="475"/>
      <c r="BW712" s="475"/>
      <c r="BX712" s="475"/>
      <c r="BY712" s="475"/>
      <c r="BZ712" s="475"/>
      <c r="CA712" s="475"/>
      <c r="CB712" s="475"/>
      <c r="CC712" s="475"/>
      <c r="CD712" s="475"/>
      <c r="CE712" s="475"/>
      <c r="CF712" s="475"/>
      <c r="CG712" s="475"/>
      <c r="CH712" s="475"/>
      <c r="CI712" s="475"/>
      <c r="CJ712" s="475"/>
      <c r="CK712" s="475"/>
      <c r="CL712" s="475"/>
      <c r="CM712" s="475"/>
      <c r="CN712" s="475"/>
      <c r="CO712" s="475"/>
      <c r="CP712" s="475"/>
      <c r="CQ712" s="475"/>
      <c r="CR712" s="475"/>
      <c r="CS712" s="475"/>
      <c r="CT712" s="475"/>
      <c r="CU712" s="475"/>
      <c r="CV712" s="475"/>
      <c r="CW712" s="475"/>
      <c r="CX712" s="475"/>
      <c r="CY712" s="475"/>
      <c r="CZ712" s="475"/>
    </row>
    <row r="713" spans="1:104" x14ac:dyDescent="0.25">
      <c r="A713" s="353" t="s">
        <v>557</v>
      </c>
      <c r="B713" s="353" t="s">
        <v>557</v>
      </c>
      <c r="C713" s="441">
        <f t="shared" ref="C713:H713" si="462">C225</f>
        <v>7500</v>
      </c>
      <c r="D713" s="441"/>
      <c r="E713" s="441"/>
      <c r="F713" s="441"/>
      <c r="G713" s="441"/>
      <c r="H713" s="441">
        <f t="shared" si="462"/>
        <v>0</v>
      </c>
      <c r="I713" s="470">
        <f>IFERROR(VLOOKUP(B713,Coincidence!$B$2:$E$242,4,FALSE)*IF($G713="Winter",'General Inputs'!$C$25,'General Inputs'!$C$24),IF($G713="Winter",'General Inputs'!$C$25,'General Inputs'!$C$24))</f>
        <v>0.52140604400000001</v>
      </c>
      <c r="J713" s="466">
        <f>'Nameplate by Substation'!H225</f>
        <v>4.3626318026671152E-5</v>
      </c>
      <c r="K713" s="357">
        <v>0.27635686831184353</v>
      </c>
      <c r="L713" s="357">
        <v>0.38798784616944443</v>
      </c>
      <c r="M713" s="357">
        <v>0.52467956355172196</v>
      </c>
      <c r="N713" s="357">
        <v>0.68530807721450993</v>
      </c>
      <c r="O713" s="357">
        <v>0.86607791183657501</v>
      </c>
      <c r="P713" s="357">
        <v>1.0727069333465866</v>
      </c>
      <c r="Q713" s="357">
        <v>1.3062857918441162</v>
      </c>
      <c r="R713" s="357">
        <v>1.5767998262388712</v>
      </c>
      <c r="S713" s="357">
        <v>1.9001795785336393</v>
      </c>
      <c r="T713" s="357">
        <v>2.2593952770179202</v>
      </c>
      <c r="U713" s="357">
        <v>2.6589097905984795</v>
      </c>
      <c r="V713" s="357">
        <v>3.0504143678843061</v>
      </c>
      <c r="W713" s="357">
        <v>3.3762772488517547</v>
      </c>
      <c r="X713" s="357">
        <v>3.6701623476974299</v>
      </c>
      <c r="Y713" s="357">
        <v>3.9526692719557155</v>
      </c>
      <c r="Z713" s="357">
        <v>4.2048710642429601</v>
      </c>
      <c r="AA713" s="357">
        <v>4.4132833093990547</v>
      </c>
      <c r="AB713" s="357">
        <v>4.5825209514371723</v>
      </c>
      <c r="AC713" s="357">
        <v>4.7069255897813544</v>
      </c>
      <c r="AD713" s="357">
        <v>4.8038362585752665</v>
      </c>
      <c r="AE713" s="357">
        <v>4.8899344307464041</v>
      </c>
      <c r="AF713" s="357">
        <v>4.9611324933023582</v>
      </c>
      <c r="AG713" s="357">
        <v>5.0168956259823307</v>
      </c>
      <c r="AH713" s="357">
        <v>5.0632479424640584</v>
      </c>
      <c r="AI713" s="357">
        <v>5.1066459459021338</v>
      </c>
      <c r="AJ713" s="357">
        <v>5.145107556873783</v>
      </c>
      <c r="AK713" s="357">
        <v>5.1759437709588187</v>
      </c>
      <c r="AL713" s="357">
        <v>5.207752670407845</v>
      </c>
      <c r="AM713" s="357">
        <v>5.2477675878614605</v>
      </c>
      <c r="AP713" s="298">
        <v>0.27635686831184353</v>
      </c>
      <c r="AQ713" s="298">
        <v>0.38798784616944443</v>
      </c>
      <c r="AR713" s="298">
        <v>0.52467956355172196</v>
      </c>
      <c r="AS713" s="298">
        <v>0.68530807721450993</v>
      </c>
      <c r="AT713" s="298">
        <v>0.86607791183657501</v>
      </c>
      <c r="AU713" s="298">
        <v>1.0727069333465866</v>
      </c>
      <c r="AV713" s="298">
        <v>1.3062857918441162</v>
      </c>
      <c r="AW713" s="298">
        <v>1.5767998262388712</v>
      </c>
      <c r="AX713" s="298">
        <v>1.9001795785336393</v>
      </c>
      <c r="AY713" s="298">
        <v>2.2593952770179202</v>
      </c>
      <c r="AZ713" s="298">
        <v>2.6589097905984795</v>
      </c>
      <c r="BA713" s="298">
        <v>3.0504143678843061</v>
      </c>
      <c r="BB713" s="298">
        <v>3.3762772488517547</v>
      </c>
      <c r="BC713" s="298">
        <v>3.6701623476974299</v>
      </c>
      <c r="BD713" s="298">
        <v>3.9526692719557155</v>
      </c>
      <c r="BE713" s="298">
        <v>4.2048710642429601</v>
      </c>
      <c r="BF713" s="298">
        <v>4.4132833093990547</v>
      </c>
      <c r="BG713" s="298">
        <v>4.5825209514371723</v>
      </c>
      <c r="BH713" s="298">
        <v>4.7069255897813544</v>
      </c>
      <c r="BI713" s="298">
        <v>4.8038362585752665</v>
      </c>
      <c r="BJ713" s="298">
        <v>4.8899344307464041</v>
      </c>
      <c r="BK713" s="298">
        <v>4.9611324933023582</v>
      </c>
      <c r="BL713" s="298">
        <v>5.0168956259823307</v>
      </c>
      <c r="BM713" s="298">
        <v>5.0632479424640584</v>
      </c>
      <c r="BN713" s="298">
        <v>5.1066459459021338</v>
      </c>
      <c r="BO713" s="298">
        <v>5.145107556873783</v>
      </c>
      <c r="BP713" s="298">
        <v>5.1759437709588187</v>
      </c>
      <c r="BQ713" s="298">
        <v>5.207752670407845</v>
      </c>
      <c r="BR713" s="298">
        <v>5.2477675878614605</v>
      </c>
      <c r="BT713" s="475"/>
      <c r="BU713" s="475"/>
      <c r="BV713" s="475"/>
      <c r="BW713" s="475"/>
      <c r="BX713" s="475"/>
      <c r="BY713" s="475"/>
      <c r="BZ713" s="475"/>
      <c r="CA713" s="475"/>
      <c r="CB713" s="475"/>
      <c r="CC713" s="475"/>
      <c r="CD713" s="475"/>
      <c r="CE713" s="475"/>
      <c r="CF713" s="475"/>
      <c r="CG713" s="475"/>
      <c r="CH713" s="475"/>
      <c r="CI713" s="475"/>
      <c r="CJ713" s="475"/>
      <c r="CK713" s="475"/>
      <c r="CL713" s="475"/>
      <c r="CM713" s="475"/>
      <c r="CN713" s="475"/>
      <c r="CO713" s="475"/>
      <c r="CP713" s="475"/>
      <c r="CQ713" s="475"/>
      <c r="CR713" s="475"/>
      <c r="CS713" s="475"/>
      <c r="CT713" s="475"/>
      <c r="CU713" s="475"/>
      <c r="CV713" s="475"/>
      <c r="CW713" s="475"/>
      <c r="CX713" s="475"/>
      <c r="CY713" s="475"/>
      <c r="CZ713" s="475"/>
    </row>
    <row r="714" spans="1:104" x14ac:dyDescent="0.25">
      <c r="A714" s="353" t="s">
        <v>527</v>
      </c>
      <c r="B714" s="353" t="s">
        <v>527</v>
      </c>
      <c r="C714" s="441">
        <f t="shared" ref="C714:H714" si="463">C226</f>
        <v>6250</v>
      </c>
      <c r="D714" s="441"/>
      <c r="E714" s="441"/>
      <c r="F714" s="441"/>
      <c r="G714" s="441"/>
      <c r="H714" s="441">
        <f t="shared" si="463"/>
        <v>0</v>
      </c>
      <c r="I714" s="470">
        <f>IFERROR(VLOOKUP(B714,Coincidence!$B$2:$E$242,4,FALSE)*IF($G714="Winter",'General Inputs'!$C$25,'General Inputs'!$C$24),IF($G714="Winter",'General Inputs'!$C$25,'General Inputs'!$C$24))</f>
        <v>0.52140604400000001</v>
      </c>
      <c r="J714" s="466">
        <f>'Nameplate by Substation'!H226</f>
        <v>3.0748310658442038E-4</v>
      </c>
      <c r="K714" s="357">
        <v>1.9477937226450623</v>
      </c>
      <c r="L714" s="357">
        <v>2.7345811806589899</v>
      </c>
      <c r="M714" s="357">
        <v>3.6979994980005277</v>
      </c>
      <c r="N714" s="357">
        <v>4.8301269985811848</v>
      </c>
      <c r="O714" s="357">
        <v>6.1042127532479693</v>
      </c>
      <c r="P714" s="357">
        <v>7.5605569124216832</v>
      </c>
      <c r="Q714" s="357">
        <v>9.206846498431549</v>
      </c>
      <c r="R714" s="357">
        <v>11.113459282474711</v>
      </c>
      <c r="S714" s="357">
        <v>13.392675483606018</v>
      </c>
      <c r="T714" s="357">
        <v>15.924467390415877</v>
      </c>
      <c r="U714" s="357">
        <v>18.740289795740406</v>
      </c>
      <c r="V714" s="357">
        <v>21.499657285618206</v>
      </c>
      <c r="W714" s="357">
        <v>23.796374851816761</v>
      </c>
      <c r="X714" s="357">
        <v>25.867709478697094</v>
      </c>
      <c r="Y714" s="357">
        <v>27.858849474729798</v>
      </c>
      <c r="Z714" s="357">
        <v>29.636395554397378</v>
      </c>
      <c r="AA714" s="357">
        <v>31.105308070728746</v>
      </c>
      <c r="AB714" s="357">
        <v>32.298113658701787</v>
      </c>
      <c r="AC714" s="357">
        <v>33.174931286267665</v>
      </c>
      <c r="AD714" s="357">
        <v>33.857968380613073</v>
      </c>
      <c r="AE714" s="357">
        <v>34.464797804866492</v>
      </c>
      <c r="AF714" s="357">
        <v>34.966609611311242</v>
      </c>
      <c r="AG714" s="357">
        <v>35.359634327695382</v>
      </c>
      <c r="AH714" s="357">
        <v>35.686330572390446</v>
      </c>
      <c r="AI714" s="357">
        <v>35.99220449254441</v>
      </c>
      <c r="AJ714" s="357">
        <v>36.263286173528201</v>
      </c>
      <c r="AK714" s="357">
        <v>36.480623215273802</v>
      </c>
      <c r="AL714" s="357">
        <v>36.704815850866794</v>
      </c>
      <c r="AM714" s="357">
        <v>36.986845407448563</v>
      </c>
      <c r="AP714" s="298">
        <v>1.9477937226450623</v>
      </c>
      <c r="AQ714" s="298">
        <v>2.7345811806589899</v>
      </c>
      <c r="AR714" s="298">
        <v>3.6979994980005277</v>
      </c>
      <c r="AS714" s="298">
        <v>4.8301269985811848</v>
      </c>
      <c r="AT714" s="298">
        <v>6.1042127532479693</v>
      </c>
      <c r="AU714" s="298">
        <v>7.5605569124216832</v>
      </c>
      <c r="AV714" s="298">
        <v>9.206846498431549</v>
      </c>
      <c r="AW714" s="298">
        <v>11.113459282474711</v>
      </c>
      <c r="AX714" s="298">
        <v>13.392675483606018</v>
      </c>
      <c r="AY714" s="298">
        <v>15.924467390415877</v>
      </c>
      <c r="AZ714" s="298">
        <v>18.740289795740406</v>
      </c>
      <c r="BA714" s="298">
        <v>21.499657285618206</v>
      </c>
      <c r="BB714" s="298">
        <v>23.796374851816761</v>
      </c>
      <c r="BC714" s="298">
        <v>25.867709478697094</v>
      </c>
      <c r="BD714" s="298">
        <v>27.858849474729798</v>
      </c>
      <c r="BE714" s="298">
        <v>29.636395554397378</v>
      </c>
      <c r="BF714" s="298">
        <v>31.105308070728746</v>
      </c>
      <c r="BG714" s="298">
        <v>32.298113658701787</v>
      </c>
      <c r="BH714" s="298">
        <v>33.174931286267665</v>
      </c>
      <c r="BI714" s="298">
        <v>33.857968380613073</v>
      </c>
      <c r="BJ714" s="298">
        <v>34.464797804866492</v>
      </c>
      <c r="BK714" s="298">
        <v>34.966609611311242</v>
      </c>
      <c r="BL714" s="298">
        <v>35.359634327695382</v>
      </c>
      <c r="BM714" s="298">
        <v>35.686330572390446</v>
      </c>
      <c r="BN714" s="298">
        <v>35.99220449254441</v>
      </c>
      <c r="BO714" s="298">
        <v>36.263286173528201</v>
      </c>
      <c r="BP714" s="298">
        <v>36.480623215273802</v>
      </c>
      <c r="BQ714" s="298">
        <v>36.704815850866794</v>
      </c>
      <c r="BR714" s="298">
        <v>36.986845407448563</v>
      </c>
      <c r="BT714" s="475"/>
      <c r="BU714" s="475"/>
      <c r="BV714" s="475"/>
      <c r="BW714" s="475"/>
      <c r="BX714" s="475"/>
      <c r="BY714" s="475"/>
      <c r="BZ714" s="475"/>
      <c r="CA714" s="475"/>
      <c r="CB714" s="475"/>
      <c r="CC714" s="475"/>
      <c r="CD714" s="475"/>
      <c r="CE714" s="475"/>
      <c r="CF714" s="475"/>
      <c r="CG714" s="475"/>
      <c r="CH714" s="475"/>
      <c r="CI714" s="475"/>
      <c r="CJ714" s="475"/>
      <c r="CK714" s="475"/>
      <c r="CL714" s="475"/>
      <c r="CM714" s="475"/>
      <c r="CN714" s="475"/>
      <c r="CO714" s="475"/>
      <c r="CP714" s="475"/>
      <c r="CQ714" s="475"/>
      <c r="CR714" s="475"/>
      <c r="CS714" s="475"/>
      <c r="CT714" s="475"/>
      <c r="CU714" s="475"/>
      <c r="CV714" s="475"/>
      <c r="CW714" s="475"/>
      <c r="CX714" s="475"/>
      <c r="CY714" s="475"/>
      <c r="CZ714" s="475"/>
    </row>
    <row r="715" spans="1:104" x14ac:dyDescent="0.25">
      <c r="A715" s="353" t="s">
        <v>349</v>
      </c>
      <c r="B715" s="353" t="s">
        <v>349</v>
      </c>
      <c r="C715" s="441">
        <f t="shared" ref="C715:H715" si="464">C227</f>
        <v>20000</v>
      </c>
      <c r="D715" s="441"/>
      <c r="E715" s="441"/>
      <c r="F715" s="441"/>
      <c r="G715" s="441"/>
      <c r="H715" s="441">
        <f t="shared" si="464"/>
        <v>0</v>
      </c>
      <c r="I715" s="470">
        <f>IFERROR(VLOOKUP(B715,Coincidence!$B$2:$E$242,4,FALSE)*IF($G715="Winter",'General Inputs'!$C$25,'General Inputs'!$C$24),IF($G715="Winter",'General Inputs'!$C$25,'General Inputs'!$C$24))</f>
        <v>0.52140604400000001</v>
      </c>
      <c r="J715" s="466">
        <f>'Nameplate by Substation'!H227</f>
        <v>1.1091190364149425E-2</v>
      </c>
      <c r="K715" s="357">
        <v>70.258659761590479</v>
      </c>
      <c r="L715" s="357">
        <v>98.63878629892217</v>
      </c>
      <c r="M715" s="357">
        <v>133.39014573664721</v>
      </c>
      <c r="N715" s="357">
        <v>174.22699614091906</v>
      </c>
      <c r="O715" s="357">
        <v>220.18440759754017</v>
      </c>
      <c r="P715" s="357">
        <v>272.71604253689924</v>
      </c>
      <c r="Q715" s="357">
        <v>332.09917872210298</v>
      </c>
      <c r="R715" s="357">
        <v>353.3859828458788</v>
      </c>
      <c r="S715" s="357">
        <v>356.85947351212263</v>
      </c>
      <c r="T715" s="357">
        <v>360.36710570631101</v>
      </c>
      <c r="U715" s="357">
        <v>363.90921501130322</v>
      </c>
      <c r="V715" s="357">
        <v>367.4861403084596</v>
      </c>
      <c r="W715" s="357">
        <v>371.09822381006285</v>
      </c>
      <c r="X715" s="357">
        <v>374.74581109205786</v>
      </c>
      <c r="Y715" s="357">
        <v>378.4292511271143</v>
      </c>
      <c r="Z715" s="357">
        <v>382.1488963180131</v>
      </c>
      <c r="AA715" s="357">
        <v>385.90510253136171</v>
      </c>
      <c r="AB715" s="357">
        <v>389.69822913164114</v>
      </c>
      <c r="AC715" s="357">
        <v>393.52863901558635</v>
      </c>
      <c r="AD715" s="357">
        <v>397.3966986469058</v>
      </c>
      <c r="AE715" s="357">
        <v>401.30277809134202</v>
      </c>
      <c r="AF715" s="357">
        <v>405.24725105207619</v>
      </c>
      <c r="AG715" s="357">
        <v>409.23049490548135</v>
      </c>
      <c r="AH715" s="357">
        <v>413.25289073722695</v>
      </c>
      <c r="AI715" s="357">
        <v>417.31482337873774</v>
      </c>
      <c r="AJ715" s="357">
        <v>421.41668144401217</v>
      </c>
      <c r="AK715" s="357">
        <v>425.55885736680096</v>
      </c>
      <c r="AL715" s="357">
        <v>429.74174743815297</v>
      </c>
      <c r="AM715" s="357">
        <v>433.96575184432885</v>
      </c>
      <c r="AP715" s="298">
        <v>70.258659761590479</v>
      </c>
      <c r="AQ715" s="298">
        <v>98.63878629892217</v>
      </c>
      <c r="AR715" s="298">
        <v>133.39014573664721</v>
      </c>
      <c r="AS715" s="298">
        <v>174.22699614091906</v>
      </c>
      <c r="AT715" s="298">
        <v>220.18440759754017</v>
      </c>
      <c r="AU715" s="298">
        <v>272.71604253689924</v>
      </c>
      <c r="AV715" s="298">
        <v>332.09917872210298</v>
      </c>
      <c r="AW715" s="298">
        <v>400.87240523670425</v>
      </c>
      <c r="AX715" s="298">
        <v>483.08576989470811</v>
      </c>
      <c r="AY715" s="298">
        <v>574.40976591115725</v>
      </c>
      <c r="AZ715" s="298">
        <v>675.9789957657963</v>
      </c>
      <c r="BA715" s="298">
        <v>775.51184638267148</v>
      </c>
      <c r="BB715" s="298">
        <v>858.35650091461207</v>
      </c>
      <c r="BC715" s="298">
        <v>933.0713914651169</v>
      </c>
      <c r="BD715" s="298">
        <v>1004.8935900339583</v>
      </c>
      <c r="BE715" s="298">
        <v>1069.011265211758</v>
      </c>
      <c r="BF715" s="298">
        <v>1121.9962520225372</v>
      </c>
      <c r="BG715" s="298">
        <v>1165.0218152496927</v>
      </c>
      <c r="BH715" s="298">
        <v>1196.6494104369588</v>
      </c>
      <c r="BI715" s="298">
        <v>1221.2871686647607</v>
      </c>
      <c r="BJ715" s="298">
        <v>1243.1760481473609</v>
      </c>
      <c r="BK715" s="298">
        <v>1261.2768483314139</v>
      </c>
      <c r="BL715" s="298">
        <v>1275.4536009850935</v>
      </c>
      <c r="BM715" s="298">
        <v>1287.2378264061765</v>
      </c>
      <c r="BN715" s="298">
        <v>1298.2709719781096</v>
      </c>
      <c r="BO715" s="298">
        <v>1308.0491303993088</v>
      </c>
      <c r="BP715" s="298">
        <v>1315.8886716669838</v>
      </c>
      <c r="BQ715" s="298">
        <v>1323.975500329617</v>
      </c>
      <c r="BR715" s="298">
        <v>1334.1485584046177</v>
      </c>
      <c r="BT715" s="475"/>
      <c r="BU715" s="475"/>
      <c r="BV715" s="475"/>
      <c r="BW715" s="475"/>
      <c r="BX715" s="475"/>
      <c r="BY715" s="475"/>
      <c r="BZ715" s="475"/>
      <c r="CA715" s="475"/>
      <c r="CB715" s="475"/>
      <c r="CC715" s="475"/>
      <c r="CD715" s="475"/>
      <c r="CE715" s="475"/>
      <c r="CF715" s="475"/>
      <c r="CG715" s="475"/>
      <c r="CH715" s="475"/>
      <c r="CI715" s="475"/>
      <c r="CJ715" s="475"/>
      <c r="CK715" s="475"/>
      <c r="CL715" s="475"/>
      <c r="CM715" s="475"/>
      <c r="CN715" s="475"/>
      <c r="CO715" s="475"/>
      <c r="CP715" s="475"/>
      <c r="CQ715" s="475"/>
      <c r="CR715" s="475"/>
      <c r="CS715" s="475"/>
      <c r="CT715" s="475"/>
      <c r="CU715" s="475"/>
      <c r="CV715" s="475"/>
      <c r="CW715" s="475"/>
      <c r="CX715" s="475"/>
      <c r="CY715" s="475"/>
      <c r="CZ715" s="475"/>
    </row>
    <row r="716" spans="1:104" x14ac:dyDescent="0.25">
      <c r="A716" s="353" t="s">
        <v>529</v>
      </c>
      <c r="B716" s="353" t="s">
        <v>530</v>
      </c>
      <c r="C716" s="441">
        <f t="shared" ref="C716:H716" si="465">C228</f>
        <v>6250</v>
      </c>
      <c r="D716" s="441"/>
      <c r="E716" s="441"/>
      <c r="F716" s="441"/>
      <c r="G716" s="441"/>
      <c r="H716" s="441">
        <f t="shared" si="465"/>
        <v>0</v>
      </c>
      <c r="I716" s="470">
        <f>IFERROR(VLOOKUP(B716,Coincidence!$B$2:$E$242,4,FALSE)*IF($G716="Winter",'General Inputs'!$C$25,'General Inputs'!$C$24),IF($G716="Winter",'General Inputs'!$C$25,'General Inputs'!$C$24))</f>
        <v>0.52140604400000001</v>
      </c>
      <c r="J716" s="466">
        <f>'Nameplate by Substation'!H228</f>
        <v>6.0050041185060301E-4</v>
      </c>
      <c r="K716" s="357">
        <v>0</v>
      </c>
      <c r="L716" s="357">
        <v>0</v>
      </c>
      <c r="M716" s="357">
        <v>0</v>
      </c>
      <c r="N716" s="357">
        <v>0</v>
      </c>
      <c r="O716" s="357">
        <v>0</v>
      </c>
      <c r="P716" s="357">
        <v>0</v>
      </c>
      <c r="Q716" s="357">
        <v>0</v>
      </c>
      <c r="R716" s="357">
        <v>0</v>
      </c>
      <c r="S716" s="357">
        <v>0</v>
      </c>
      <c r="T716" s="357">
        <v>0</v>
      </c>
      <c r="U716" s="357">
        <v>0</v>
      </c>
      <c r="V716" s="357">
        <v>0</v>
      </c>
      <c r="W716" s="357">
        <v>0</v>
      </c>
      <c r="X716" s="357">
        <v>0</v>
      </c>
      <c r="Y716" s="357">
        <v>0</v>
      </c>
      <c r="Z716" s="357">
        <v>0</v>
      </c>
      <c r="AA716" s="357">
        <v>0</v>
      </c>
      <c r="AB716" s="357">
        <v>0</v>
      </c>
      <c r="AC716" s="357">
        <v>0</v>
      </c>
      <c r="AD716" s="357">
        <v>0</v>
      </c>
      <c r="AE716" s="357">
        <v>0</v>
      </c>
      <c r="AF716" s="357">
        <v>0</v>
      </c>
      <c r="AG716" s="357">
        <v>0</v>
      </c>
      <c r="AH716" s="357">
        <v>0</v>
      </c>
      <c r="AI716" s="357">
        <v>0</v>
      </c>
      <c r="AJ716" s="357">
        <v>0</v>
      </c>
      <c r="AK716" s="357">
        <v>0</v>
      </c>
      <c r="AL716" s="357">
        <v>0</v>
      </c>
      <c r="AM716" s="357">
        <v>0</v>
      </c>
      <c r="AP716" s="298">
        <v>0</v>
      </c>
      <c r="AQ716" s="298">
        <v>0</v>
      </c>
      <c r="AR716" s="298">
        <v>0</v>
      </c>
      <c r="AS716" s="298">
        <v>0</v>
      </c>
      <c r="AT716" s="298">
        <v>0</v>
      </c>
      <c r="AU716" s="298">
        <v>0</v>
      </c>
      <c r="AV716" s="298">
        <v>0</v>
      </c>
      <c r="AW716" s="298">
        <v>0</v>
      </c>
      <c r="AX716" s="298">
        <v>0</v>
      </c>
      <c r="AY716" s="298">
        <v>0</v>
      </c>
      <c r="AZ716" s="298">
        <v>0</v>
      </c>
      <c r="BA716" s="298">
        <v>0</v>
      </c>
      <c r="BB716" s="298">
        <v>0</v>
      </c>
      <c r="BC716" s="298">
        <v>0</v>
      </c>
      <c r="BD716" s="298">
        <v>0</v>
      </c>
      <c r="BE716" s="298">
        <v>0</v>
      </c>
      <c r="BF716" s="298">
        <v>0</v>
      </c>
      <c r="BG716" s="298">
        <v>0</v>
      </c>
      <c r="BH716" s="298">
        <v>0</v>
      </c>
      <c r="BI716" s="298">
        <v>0</v>
      </c>
      <c r="BJ716" s="298">
        <v>0</v>
      </c>
      <c r="BK716" s="298">
        <v>0</v>
      </c>
      <c r="BL716" s="298">
        <v>0</v>
      </c>
      <c r="BM716" s="298">
        <v>0</v>
      </c>
      <c r="BN716" s="298">
        <v>0</v>
      </c>
      <c r="BO716" s="298">
        <v>0</v>
      </c>
      <c r="BP716" s="298">
        <v>0</v>
      </c>
      <c r="BQ716" s="298">
        <v>0</v>
      </c>
      <c r="BR716" s="298">
        <v>0</v>
      </c>
      <c r="BT716" s="475"/>
      <c r="BU716" s="475"/>
      <c r="BV716" s="475"/>
      <c r="BW716" s="475"/>
      <c r="BX716" s="475"/>
      <c r="BY716" s="475"/>
      <c r="BZ716" s="475"/>
      <c r="CA716" s="475"/>
      <c r="CB716" s="475"/>
      <c r="CC716" s="475"/>
      <c r="CD716" s="475"/>
      <c r="CE716" s="475"/>
      <c r="CF716" s="475"/>
      <c r="CG716" s="475"/>
      <c r="CH716" s="475"/>
      <c r="CI716" s="475"/>
      <c r="CJ716" s="475"/>
      <c r="CK716" s="475"/>
      <c r="CL716" s="475"/>
      <c r="CM716" s="475"/>
      <c r="CN716" s="475"/>
      <c r="CO716" s="475"/>
      <c r="CP716" s="475"/>
      <c r="CQ716" s="475"/>
      <c r="CR716" s="475"/>
      <c r="CS716" s="475"/>
      <c r="CT716" s="475"/>
      <c r="CU716" s="475"/>
      <c r="CV716" s="475"/>
      <c r="CW716" s="475"/>
      <c r="CX716" s="475"/>
      <c r="CY716" s="475"/>
      <c r="CZ716" s="475"/>
    </row>
    <row r="717" spans="1:104" x14ac:dyDescent="0.25">
      <c r="A717" s="353" t="s">
        <v>427</v>
      </c>
      <c r="B717" s="353" t="s">
        <v>427</v>
      </c>
      <c r="C717" s="441">
        <f t="shared" ref="C717:H717" si="466">C229</f>
        <v>3000</v>
      </c>
      <c r="D717" s="441"/>
      <c r="E717" s="441"/>
      <c r="F717" s="441"/>
      <c r="G717" s="441"/>
      <c r="H717" s="441">
        <f t="shared" si="466"/>
        <v>0</v>
      </c>
      <c r="I717" s="470">
        <f>IFERROR(VLOOKUP(B717,Coincidence!$B$2:$E$242,4,FALSE)*IF($G717="Winter",'General Inputs'!$C$25,'General Inputs'!$C$24),IF($G717="Winter",'General Inputs'!$C$25,'General Inputs'!$C$24))</f>
        <v>0.52140604400000001</v>
      </c>
      <c r="J717" s="466">
        <f>'Nameplate by Substation'!H229</f>
        <v>1.0720945783440484E-3</v>
      </c>
      <c r="K717" s="357">
        <v>6.7913294911602433</v>
      </c>
      <c r="L717" s="357">
        <v>9.5346039995249487</v>
      </c>
      <c r="M717" s="357">
        <v>12.893733436496566</v>
      </c>
      <c r="N717" s="357">
        <v>16.841097468456748</v>
      </c>
      <c r="O717" s="357">
        <v>21.283424219661935</v>
      </c>
      <c r="P717" s="357">
        <v>26.361227337357736</v>
      </c>
      <c r="Q717" s="357">
        <v>32.101308993066077</v>
      </c>
      <c r="R717" s="357">
        <v>38.74905381222063</v>
      </c>
      <c r="S717" s="357">
        <v>46.695946762698583</v>
      </c>
      <c r="T717" s="357">
        <v>55.523489865594115</v>
      </c>
      <c r="U717" s="357">
        <v>65.341355854596983</v>
      </c>
      <c r="V717" s="357">
        <v>74.962381732793006</v>
      </c>
      <c r="W717" s="357">
        <v>82.970296307550242</v>
      </c>
      <c r="X717" s="357">
        <v>90.192373149697033</v>
      </c>
      <c r="Y717" s="357">
        <v>97.13483713798955</v>
      </c>
      <c r="Z717" s="357">
        <v>103.33256792046139</v>
      </c>
      <c r="AA717" s="357">
        <v>108.45419285236055</v>
      </c>
      <c r="AB717" s="357">
        <v>112.6131218357754</v>
      </c>
      <c r="AC717" s="357">
        <v>115.51103697786341</v>
      </c>
      <c r="AD717" s="357">
        <v>115.59556829305207</v>
      </c>
      <c r="AE717" s="357">
        <v>115.68016146850478</v>
      </c>
      <c r="AF717" s="357">
        <v>115.76481654949104</v>
      </c>
      <c r="AG717" s="357">
        <v>115.84953358131355</v>
      </c>
      <c r="AH717" s="357">
        <v>115.93431260930805</v>
      </c>
      <c r="AI717" s="357">
        <v>116.01915367884357</v>
      </c>
      <c r="AJ717" s="357">
        <v>116.10405683532227</v>
      </c>
      <c r="AK717" s="357">
        <v>116.18902212417954</v>
      </c>
      <c r="AL717" s="357">
        <v>116.2740495908841</v>
      </c>
      <c r="AM717" s="357">
        <v>116.3591392809378</v>
      </c>
      <c r="AP717" s="298">
        <v>6.7913294911602433</v>
      </c>
      <c r="AQ717" s="298">
        <v>9.5346039995249487</v>
      </c>
      <c r="AR717" s="298">
        <v>12.893733436496566</v>
      </c>
      <c r="AS717" s="298">
        <v>16.841097468456748</v>
      </c>
      <c r="AT717" s="298">
        <v>21.283424219661935</v>
      </c>
      <c r="AU717" s="298">
        <v>26.361227337357736</v>
      </c>
      <c r="AV717" s="298">
        <v>32.101308993066077</v>
      </c>
      <c r="AW717" s="298">
        <v>38.74905381222063</v>
      </c>
      <c r="AX717" s="298">
        <v>46.695946762698583</v>
      </c>
      <c r="AY717" s="298">
        <v>55.523489865594115</v>
      </c>
      <c r="AZ717" s="298">
        <v>65.341355854596983</v>
      </c>
      <c r="BA717" s="298">
        <v>74.962381732793006</v>
      </c>
      <c r="BB717" s="298">
        <v>82.970296307550242</v>
      </c>
      <c r="BC717" s="298">
        <v>90.192373149697033</v>
      </c>
      <c r="BD717" s="298">
        <v>97.13483713798955</v>
      </c>
      <c r="BE717" s="298">
        <v>103.33256792046139</v>
      </c>
      <c r="BF717" s="298">
        <v>108.45419285236055</v>
      </c>
      <c r="BG717" s="298">
        <v>112.6131218357754</v>
      </c>
      <c r="BH717" s="298">
        <v>115.67030255426076</v>
      </c>
      <c r="BI717" s="298">
        <v>118.05183295373502</v>
      </c>
      <c r="BJ717" s="298">
        <v>120.16765174764693</v>
      </c>
      <c r="BK717" s="298">
        <v>121.91730792555713</v>
      </c>
      <c r="BL717" s="298">
        <v>123.28765855155146</v>
      </c>
      <c r="BM717" s="298">
        <v>124.42674315555972</v>
      </c>
      <c r="BN717" s="298">
        <v>125.49322701900363</v>
      </c>
      <c r="BO717" s="298">
        <v>126.43840154810032</v>
      </c>
      <c r="BP717" s="298">
        <v>127.19618582677847</v>
      </c>
      <c r="BQ717" s="298">
        <v>127.97787335359529</v>
      </c>
      <c r="BR717" s="298">
        <v>128.96121959951682</v>
      </c>
      <c r="BT717" s="475"/>
      <c r="BU717" s="475"/>
      <c r="BV717" s="475"/>
      <c r="BW717" s="475"/>
      <c r="BX717" s="475"/>
      <c r="BY717" s="475"/>
      <c r="BZ717" s="475"/>
      <c r="CA717" s="475"/>
      <c r="CB717" s="475"/>
      <c r="CC717" s="475"/>
      <c r="CD717" s="475"/>
      <c r="CE717" s="475"/>
      <c r="CF717" s="475"/>
      <c r="CG717" s="475"/>
      <c r="CH717" s="475"/>
      <c r="CI717" s="475"/>
      <c r="CJ717" s="475"/>
      <c r="CK717" s="475"/>
      <c r="CL717" s="475"/>
      <c r="CM717" s="475"/>
      <c r="CN717" s="475"/>
      <c r="CO717" s="475"/>
      <c r="CP717" s="475"/>
      <c r="CQ717" s="475"/>
      <c r="CR717" s="475"/>
      <c r="CS717" s="475"/>
      <c r="CT717" s="475"/>
      <c r="CU717" s="475"/>
      <c r="CV717" s="475"/>
      <c r="CW717" s="475"/>
      <c r="CX717" s="475"/>
      <c r="CY717" s="475"/>
      <c r="CZ717" s="475"/>
    </row>
    <row r="718" spans="1:104" x14ac:dyDescent="0.25">
      <c r="A718" s="353" t="s">
        <v>333</v>
      </c>
      <c r="B718" s="353" t="s">
        <v>333</v>
      </c>
      <c r="C718" s="441">
        <f t="shared" ref="C718:H718" si="467">C230</f>
        <v>1000</v>
      </c>
      <c r="D718" s="441"/>
      <c r="E718" s="441"/>
      <c r="F718" s="441"/>
      <c r="G718" s="441"/>
      <c r="H718" s="441">
        <f t="shared" si="467"/>
        <v>0</v>
      </c>
      <c r="I718" s="470">
        <f>IFERROR(VLOOKUP(B718,Coincidence!$B$2:$E$242,4,FALSE)*IF($G718="Winter",'General Inputs'!$C$25,'General Inputs'!$C$24),IF($G718="Winter",'General Inputs'!$C$25,'General Inputs'!$C$24))</f>
        <v>0.52140604400000001</v>
      </c>
      <c r="J718" s="466">
        <f>'Nameplate by Substation'!H230</f>
        <v>4.7638650219024742E-4</v>
      </c>
      <c r="K718" s="357">
        <v>3.0177353443131154</v>
      </c>
      <c r="L718" s="357">
        <v>4.2367126379079592</v>
      </c>
      <c r="M718" s="357">
        <v>5.7293458021899122</v>
      </c>
      <c r="N718" s="357">
        <v>7.4833617090343143</v>
      </c>
      <c r="O718" s="357">
        <v>9.4573148894165673</v>
      </c>
      <c r="P718" s="357">
        <v>11.713642749768407</v>
      </c>
      <c r="Q718" s="357">
        <v>14.264254866912951</v>
      </c>
      <c r="R718" s="357">
        <v>17.218188191286206</v>
      </c>
      <c r="S718" s="357">
        <v>20.749399534417929</v>
      </c>
      <c r="T718" s="357">
        <v>24.671928821169445</v>
      </c>
      <c r="U718" s="357">
        <v>29.034509261318568</v>
      </c>
      <c r="V718" s="357">
        <v>33.309623563897219</v>
      </c>
      <c r="W718" s="357">
        <v>36.867949938422228</v>
      </c>
      <c r="X718" s="357">
        <v>40.07708838094068</v>
      </c>
      <c r="Y718" s="357">
        <v>43.161980518976549</v>
      </c>
      <c r="Z718" s="357">
        <v>45.915949570418846</v>
      </c>
      <c r="AA718" s="357">
        <v>48.191749706080756</v>
      </c>
      <c r="AB718" s="357">
        <v>50.039774750967084</v>
      </c>
      <c r="AC718" s="357">
        <v>51.398236642726907</v>
      </c>
      <c r="AD718" s="357">
        <v>52.456472510888538</v>
      </c>
      <c r="AE718" s="357">
        <v>53.396639110795192</v>
      </c>
      <c r="AF718" s="357">
        <v>54.174100916373611</v>
      </c>
      <c r="AG718" s="357">
        <v>54.783017848403986</v>
      </c>
      <c r="AH718" s="357">
        <v>55.289171448248148</v>
      </c>
      <c r="AI718" s="357">
        <v>55.763064822593101</v>
      </c>
      <c r="AJ718" s="357">
        <v>56.183054249804989</v>
      </c>
      <c r="AK718" s="357">
        <v>56.519776596159765</v>
      </c>
      <c r="AL718" s="357">
        <v>56.867120379281204</v>
      </c>
      <c r="AM718" s="357">
        <v>57.304071454306722</v>
      </c>
      <c r="AP718" s="298">
        <v>3.0177353443131154</v>
      </c>
      <c r="AQ718" s="298">
        <v>4.2367126379079592</v>
      </c>
      <c r="AR718" s="298">
        <v>5.7293458021899122</v>
      </c>
      <c r="AS718" s="298">
        <v>7.4833617090343143</v>
      </c>
      <c r="AT718" s="298">
        <v>9.4573148894165673</v>
      </c>
      <c r="AU718" s="298">
        <v>11.713642749768407</v>
      </c>
      <c r="AV718" s="298">
        <v>14.264254866912951</v>
      </c>
      <c r="AW718" s="298">
        <v>17.218188191286206</v>
      </c>
      <c r="AX718" s="298">
        <v>20.749399534417929</v>
      </c>
      <c r="AY718" s="298">
        <v>24.671928821169445</v>
      </c>
      <c r="AZ718" s="298">
        <v>29.034509261318568</v>
      </c>
      <c r="BA718" s="298">
        <v>33.309623563897219</v>
      </c>
      <c r="BB718" s="298">
        <v>36.867949938422228</v>
      </c>
      <c r="BC718" s="298">
        <v>40.07708838094068</v>
      </c>
      <c r="BD718" s="298">
        <v>43.161980518976549</v>
      </c>
      <c r="BE718" s="298">
        <v>45.915949570418846</v>
      </c>
      <c r="BF718" s="298">
        <v>48.191749706080756</v>
      </c>
      <c r="BG718" s="298">
        <v>50.039774750967084</v>
      </c>
      <c r="BH718" s="298">
        <v>51.398236642726907</v>
      </c>
      <c r="BI718" s="298">
        <v>52.456472510888538</v>
      </c>
      <c r="BJ718" s="298">
        <v>53.396639110795192</v>
      </c>
      <c r="BK718" s="298">
        <v>54.174100916373611</v>
      </c>
      <c r="BL718" s="298">
        <v>54.783017848403986</v>
      </c>
      <c r="BM718" s="298">
        <v>55.289171448248148</v>
      </c>
      <c r="BN718" s="298">
        <v>55.763064822593101</v>
      </c>
      <c r="BO718" s="298">
        <v>56.183054249804989</v>
      </c>
      <c r="BP718" s="298">
        <v>56.519776596159765</v>
      </c>
      <c r="BQ718" s="298">
        <v>56.867120379281204</v>
      </c>
      <c r="BR718" s="298">
        <v>57.304071454306722</v>
      </c>
      <c r="BT718" s="475"/>
      <c r="BU718" s="475"/>
      <c r="BV718" s="475"/>
      <c r="BW718" s="475"/>
      <c r="BX718" s="475"/>
      <c r="BY718" s="475"/>
      <c r="BZ718" s="475"/>
      <c r="CA718" s="475"/>
      <c r="CB718" s="475"/>
      <c r="CC718" s="475"/>
      <c r="CD718" s="475"/>
      <c r="CE718" s="475"/>
      <c r="CF718" s="475"/>
      <c r="CG718" s="475"/>
      <c r="CH718" s="475"/>
      <c r="CI718" s="475"/>
      <c r="CJ718" s="475"/>
      <c r="CK718" s="475"/>
      <c r="CL718" s="475"/>
      <c r="CM718" s="475"/>
      <c r="CN718" s="475"/>
      <c r="CO718" s="475"/>
      <c r="CP718" s="475"/>
      <c r="CQ718" s="475"/>
      <c r="CR718" s="475"/>
      <c r="CS718" s="475"/>
      <c r="CT718" s="475"/>
      <c r="CU718" s="475"/>
      <c r="CV718" s="475"/>
      <c r="CW718" s="475"/>
      <c r="CX718" s="475"/>
      <c r="CY718" s="475"/>
      <c r="CZ718" s="475"/>
    </row>
    <row r="719" spans="1:104" x14ac:dyDescent="0.25">
      <c r="A719" s="353" t="s">
        <v>506</v>
      </c>
      <c r="B719" s="353" t="s">
        <v>506</v>
      </c>
      <c r="C719" s="441">
        <f t="shared" ref="C719:H719" si="468">C231</f>
        <v>10000</v>
      </c>
      <c r="D719" s="441"/>
      <c r="E719" s="441"/>
      <c r="F719" s="441"/>
      <c r="G719" s="441"/>
      <c r="H719" s="441">
        <f t="shared" si="468"/>
        <v>0</v>
      </c>
      <c r="I719" s="470">
        <f>IFERROR(VLOOKUP(B719,Coincidence!$B$2:$E$242,4,FALSE)*IF($G719="Winter",'General Inputs'!$C$25,'General Inputs'!$C$24),IF($G719="Winter",'General Inputs'!$C$25,'General Inputs'!$C$24))</f>
        <v>0.52140604400000001</v>
      </c>
      <c r="J719" s="466">
        <f>'Nameplate by Substation'!H231</f>
        <v>2.3939159027993808E-3</v>
      </c>
      <c r="K719" s="357">
        <v>0</v>
      </c>
      <c r="L719" s="357">
        <v>0</v>
      </c>
      <c r="M719" s="357">
        <v>0</v>
      </c>
      <c r="N719" s="357">
        <v>0</v>
      </c>
      <c r="O719" s="357">
        <v>0</v>
      </c>
      <c r="P719" s="357">
        <v>0</v>
      </c>
      <c r="Q719" s="357">
        <v>0</v>
      </c>
      <c r="R719" s="357">
        <v>0</v>
      </c>
      <c r="S719" s="357">
        <v>0</v>
      </c>
      <c r="T719" s="357">
        <v>0</v>
      </c>
      <c r="U719" s="357">
        <v>0</v>
      </c>
      <c r="V719" s="357">
        <v>0</v>
      </c>
      <c r="W719" s="357">
        <v>0</v>
      </c>
      <c r="X719" s="357">
        <v>0</v>
      </c>
      <c r="Y719" s="357">
        <v>0</v>
      </c>
      <c r="Z719" s="357">
        <v>0</v>
      </c>
      <c r="AA719" s="357">
        <v>0</v>
      </c>
      <c r="AB719" s="357">
        <v>0</v>
      </c>
      <c r="AC719" s="357">
        <v>0</v>
      </c>
      <c r="AD719" s="357">
        <v>0</v>
      </c>
      <c r="AE719" s="357">
        <v>0</v>
      </c>
      <c r="AF719" s="357">
        <v>0</v>
      </c>
      <c r="AG719" s="357">
        <v>0</v>
      </c>
      <c r="AH719" s="357">
        <v>0</v>
      </c>
      <c r="AI719" s="357">
        <v>0</v>
      </c>
      <c r="AJ719" s="357">
        <v>0</v>
      </c>
      <c r="AK719" s="357">
        <v>0</v>
      </c>
      <c r="AL719" s="357">
        <v>0</v>
      </c>
      <c r="AM719" s="357">
        <v>0</v>
      </c>
      <c r="AP719" s="298">
        <v>0</v>
      </c>
      <c r="AQ719" s="298">
        <v>0</v>
      </c>
      <c r="AR719" s="298">
        <v>0</v>
      </c>
      <c r="AS719" s="298">
        <v>0</v>
      </c>
      <c r="AT719" s="298">
        <v>0</v>
      </c>
      <c r="AU719" s="298">
        <v>0</v>
      </c>
      <c r="AV719" s="298">
        <v>0</v>
      </c>
      <c r="AW719" s="298">
        <v>0</v>
      </c>
      <c r="AX719" s="298">
        <v>0</v>
      </c>
      <c r="AY719" s="298">
        <v>0</v>
      </c>
      <c r="AZ719" s="298">
        <v>0</v>
      </c>
      <c r="BA719" s="298">
        <v>0</v>
      </c>
      <c r="BB719" s="298">
        <v>0</v>
      </c>
      <c r="BC719" s="298">
        <v>0</v>
      </c>
      <c r="BD719" s="298">
        <v>0</v>
      </c>
      <c r="BE719" s="298">
        <v>0</v>
      </c>
      <c r="BF719" s="298">
        <v>0</v>
      </c>
      <c r="BG719" s="298">
        <v>0</v>
      </c>
      <c r="BH719" s="298">
        <v>0</v>
      </c>
      <c r="BI719" s="298">
        <v>0</v>
      </c>
      <c r="BJ719" s="298">
        <v>0</v>
      </c>
      <c r="BK719" s="298">
        <v>0</v>
      </c>
      <c r="BL719" s="298">
        <v>0</v>
      </c>
      <c r="BM719" s="298">
        <v>0</v>
      </c>
      <c r="BN719" s="298">
        <v>0</v>
      </c>
      <c r="BO719" s="298">
        <v>0</v>
      </c>
      <c r="BP719" s="298">
        <v>0</v>
      </c>
      <c r="BQ719" s="298">
        <v>0</v>
      </c>
      <c r="BR719" s="298">
        <v>0</v>
      </c>
      <c r="BT719" s="475"/>
      <c r="BU719" s="475"/>
      <c r="BV719" s="475"/>
      <c r="BW719" s="475"/>
      <c r="BX719" s="475"/>
      <c r="BY719" s="475"/>
      <c r="BZ719" s="475"/>
      <c r="CA719" s="475"/>
      <c r="CB719" s="475"/>
      <c r="CC719" s="475"/>
      <c r="CD719" s="475"/>
      <c r="CE719" s="475"/>
      <c r="CF719" s="475"/>
      <c r="CG719" s="475"/>
      <c r="CH719" s="475"/>
      <c r="CI719" s="475"/>
      <c r="CJ719" s="475"/>
      <c r="CK719" s="475"/>
      <c r="CL719" s="475"/>
      <c r="CM719" s="475"/>
      <c r="CN719" s="475"/>
      <c r="CO719" s="475"/>
      <c r="CP719" s="475"/>
      <c r="CQ719" s="475"/>
      <c r="CR719" s="475"/>
      <c r="CS719" s="475"/>
      <c r="CT719" s="475"/>
      <c r="CU719" s="475"/>
      <c r="CV719" s="475"/>
      <c r="CW719" s="475"/>
      <c r="CX719" s="475"/>
      <c r="CY719" s="475"/>
      <c r="CZ719" s="475"/>
    </row>
    <row r="720" spans="1:104" x14ac:dyDescent="0.25">
      <c r="A720" s="353" t="s">
        <v>513</v>
      </c>
      <c r="B720" s="353" t="s">
        <v>513</v>
      </c>
      <c r="C720" s="441">
        <f t="shared" ref="C720:H720" si="469">C232</f>
        <v>9375</v>
      </c>
      <c r="D720" s="441"/>
      <c r="E720" s="441"/>
      <c r="F720" s="441"/>
      <c r="G720" s="441"/>
      <c r="H720" s="441">
        <f t="shared" si="469"/>
        <v>0</v>
      </c>
      <c r="I720" s="470">
        <f>IFERROR(VLOOKUP(B720,Coincidence!$B$2:$E$242,4,FALSE)*IF($G720="Winter",'General Inputs'!$C$25,'General Inputs'!$C$24),IF($G720="Winter",'General Inputs'!$C$25,'General Inputs'!$C$24))</f>
        <v>0.52140604400000001</v>
      </c>
      <c r="J720" s="466">
        <f>'Nameplate by Substation'!H232</f>
        <v>1.4319360602591843E-3</v>
      </c>
      <c r="K720" s="357">
        <v>0</v>
      </c>
      <c r="L720" s="357">
        <v>0</v>
      </c>
      <c r="M720" s="357">
        <v>0</v>
      </c>
      <c r="N720" s="357">
        <v>0</v>
      </c>
      <c r="O720" s="357">
        <v>0</v>
      </c>
      <c r="P720" s="357">
        <v>0</v>
      </c>
      <c r="Q720" s="357">
        <v>0</v>
      </c>
      <c r="R720" s="357">
        <v>0</v>
      </c>
      <c r="S720" s="357">
        <v>0</v>
      </c>
      <c r="T720" s="357">
        <v>0</v>
      </c>
      <c r="U720" s="357">
        <v>0</v>
      </c>
      <c r="V720" s="357">
        <v>0</v>
      </c>
      <c r="W720" s="357">
        <v>0</v>
      </c>
      <c r="X720" s="357">
        <v>0</v>
      </c>
      <c r="Y720" s="357">
        <v>0</v>
      </c>
      <c r="Z720" s="357">
        <v>0</v>
      </c>
      <c r="AA720" s="357">
        <v>0</v>
      </c>
      <c r="AB720" s="357">
        <v>0</v>
      </c>
      <c r="AC720" s="357">
        <v>0</v>
      </c>
      <c r="AD720" s="357">
        <v>0</v>
      </c>
      <c r="AE720" s="357">
        <v>0</v>
      </c>
      <c r="AF720" s="357">
        <v>0</v>
      </c>
      <c r="AG720" s="357">
        <v>0</v>
      </c>
      <c r="AH720" s="357">
        <v>0</v>
      </c>
      <c r="AI720" s="357">
        <v>0</v>
      </c>
      <c r="AJ720" s="357">
        <v>0</v>
      </c>
      <c r="AK720" s="357">
        <v>0</v>
      </c>
      <c r="AL720" s="357">
        <v>0</v>
      </c>
      <c r="AM720" s="357">
        <v>0</v>
      </c>
      <c r="AP720" s="298">
        <v>0</v>
      </c>
      <c r="AQ720" s="298">
        <v>0</v>
      </c>
      <c r="AR720" s="298">
        <v>0</v>
      </c>
      <c r="AS720" s="298">
        <v>0</v>
      </c>
      <c r="AT720" s="298">
        <v>0</v>
      </c>
      <c r="AU720" s="298">
        <v>0</v>
      </c>
      <c r="AV720" s="298">
        <v>0</v>
      </c>
      <c r="AW720" s="298">
        <v>0</v>
      </c>
      <c r="AX720" s="298">
        <v>0</v>
      </c>
      <c r="AY720" s="298">
        <v>0</v>
      </c>
      <c r="AZ720" s="298">
        <v>0</v>
      </c>
      <c r="BA720" s="298">
        <v>0</v>
      </c>
      <c r="BB720" s="298">
        <v>0</v>
      </c>
      <c r="BC720" s="298">
        <v>0</v>
      </c>
      <c r="BD720" s="298">
        <v>0</v>
      </c>
      <c r="BE720" s="298">
        <v>0</v>
      </c>
      <c r="BF720" s="298">
        <v>0</v>
      </c>
      <c r="BG720" s="298">
        <v>0</v>
      </c>
      <c r="BH720" s="298">
        <v>0</v>
      </c>
      <c r="BI720" s="298">
        <v>0</v>
      </c>
      <c r="BJ720" s="298">
        <v>0</v>
      </c>
      <c r="BK720" s="298">
        <v>0</v>
      </c>
      <c r="BL720" s="298">
        <v>0</v>
      </c>
      <c r="BM720" s="298">
        <v>0</v>
      </c>
      <c r="BN720" s="298">
        <v>0</v>
      </c>
      <c r="BO720" s="298">
        <v>0</v>
      </c>
      <c r="BP720" s="298">
        <v>0</v>
      </c>
      <c r="BQ720" s="298">
        <v>0</v>
      </c>
      <c r="BR720" s="298">
        <v>0</v>
      </c>
      <c r="BT720" s="475"/>
      <c r="BU720" s="475"/>
      <c r="BV720" s="475"/>
      <c r="BW720" s="475"/>
      <c r="BX720" s="475"/>
      <c r="BY720" s="475"/>
      <c r="BZ720" s="475"/>
      <c r="CA720" s="475"/>
      <c r="CB720" s="475"/>
      <c r="CC720" s="475"/>
      <c r="CD720" s="475"/>
      <c r="CE720" s="475"/>
      <c r="CF720" s="475"/>
      <c r="CG720" s="475"/>
      <c r="CH720" s="475"/>
      <c r="CI720" s="475"/>
      <c r="CJ720" s="475"/>
      <c r="CK720" s="475"/>
      <c r="CL720" s="475"/>
      <c r="CM720" s="475"/>
      <c r="CN720" s="475"/>
      <c r="CO720" s="475"/>
      <c r="CP720" s="475"/>
      <c r="CQ720" s="475"/>
      <c r="CR720" s="475"/>
      <c r="CS720" s="475"/>
      <c r="CT720" s="475"/>
      <c r="CU720" s="475"/>
      <c r="CV720" s="475"/>
      <c r="CW720" s="475"/>
      <c r="CX720" s="475"/>
      <c r="CY720" s="475"/>
      <c r="CZ720" s="475"/>
    </row>
    <row r="721" spans="1:104" x14ac:dyDescent="0.25">
      <c r="A721" s="353" t="s">
        <v>371</v>
      </c>
      <c r="B721" s="353" t="s">
        <v>371</v>
      </c>
      <c r="C721" s="441">
        <f t="shared" ref="C721:H721" si="470">C233</f>
        <v>1500</v>
      </c>
      <c r="D721" s="441"/>
      <c r="E721" s="441"/>
      <c r="F721" s="441"/>
      <c r="G721" s="441"/>
      <c r="H721" s="441">
        <f t="shared" si="470"/>
        <v>0</v>
      </c>
      <c r="I721" s="470">
        <f>IFERROR(VLOOKUP(B721,Coincidence!$B$2:$E$242,4,FALSE)*IF($G721="Winter",'General Inputs'!$C$25,'General Inputs'!$C$24),IF($G721="Winter",'General Inputs'!$C$25,'General Inputs'!$C$24))</f>
        <v>0.52140604400000001</v>
      </c>
      <c r="J721" s="466">
        <f>'Nameplate by Substation'!H233</f>
        <v>4.96315074750256E-4</v>
      </c>
      <c r="K721" s="357">
        <v>0</v>
      </c>
      <c r="L721" s="357">
        <v>0</v>
      </c>
      <c r="M721" s="357">
        <v>0</v>
      </c>
      <c r="N721" s="357">
        <v>0</v>
      </c>
      <c r="O721" s="357">
        <v>0</v>
      </c>
      <c r="P721" s="357">
        <v>0</v>
      </c>
      <c r="Q721" s="357">
        <v>0</v>
      </c>
      <c r="R721" s="357">
        <v>0</v>
      </c>
      <c r="S721" s="357">
        <v>0</v>
      </c>
      <c r="T721" s="357">
        <v>0</v>
      </c>
      <c r="U721" s="357">
        <v>0</v>
      </c>
      <c r="V721" s="357">
        <v>0</v>
      </c>
      <c r="W721" s="357">
        <v>0</v>
      </c>
      <c r="X721" s="357">
        <v>0</v>
      </c>
      <c r="Y721" s="357">
        <v>0</v>
      </c>
      <c r="Z721" s="357">
        <v>0</v>
      </c>
      <c r="AA721" s="357">
        <v>0</v>
      </c>
      <c r="AB721" s="357">
        <v>0</v>
      </c>
      <c r="AC721" s="357">
        <v>0</v>
      </c>
      <c r="AD721" s="357">
        <v>0</v>
      </c>
      <c r="AE721" s="357">
        <v>0</v>
      </c>
      <c r="AF721" s="357">
        <v>0</v>
      </c>
      <c r="AG721" s="357">
        <v>0</v>
      </c>
      <c r="AH721" s="357">
        <v>0</v>
      </c>
      <c r="AI721" s="357">
        <v>0</v>
      </c>
      <c r="AJ721" s="357">
        <v>0</v>
      </c>
      <c r="AK721" s="357">
        <v>0</v>
      </c>
      <c r="AL721" s="357">
        <v>0</v>
      </c>
      <c r="AM721" s="357">
        <v>0</v>
      </c>
      <c r="AP721" s="298">
        <v>0</v>
      </c>
      <c r="AQ721" s="298">
        <v>0</v>
      </c>
      <c r="AR721" s="298">
        <v>0</v>
      </c>
      <c r="AS721" s="298">
        <v>0</v>
      </c>
      <c r="AT721" s="298">
        <v>0</v>
      </c>
      <c r="AU721" s="298">
        <v>0</v>
      </c>
      <c r="AV721" s="298">
        <v>0</v>
      </c>
      <c r="AW721" s="298">
        <v>0</v>
      </c>
      <c r="AX721" s="298">
        <v>0</v>
      </c>
      <c r="AY721" s="298">
        <v>0</v>
      </c>
      <c r="AZ721" s="298">
        <v>0</v>
      </c>
      <c r="BA721" s="298">
        <v>0</v>
      </c>
      <c r="BB721" s="298">
        <v>0</v>
      </c>
      <c r="BC721" s="298">
        <v>0</v>
      </c>
      <c r="BD721" s="298">
        <v>0</v>
      </c>
      <c r="BE721" s="298">
        <v>0</v>
      </c>
      <c r="BF721" s="298">
        <v>0</v>
      </c>
      <c r="BG721" s="298">
        <v>0</v>
      </c>
      <c r="BH721" s="298">
        <v>0</v>
      </c>
      <c r="BI721" s="298">
        <v>0</v>
      </c>
      <c r="BJ721" s="298">
        <v>0</v>
      </c>
      <c r="BK721" s="298">
        <v>0</v>
      </c>
      <c r="BL721" s="298">
        <v>0</v>
      </c>
      <c r="BM721" s="298">
        <v>0</v>
      </c>
      <c r="BN721" s="298">
        <v>0</v>
      </c>
      <c r="BO721" s="298">
        <v>0</v>
      </c>
      <c r="BP721" s="298">
        <v>0</v>
      </c>
      <c r="BQ721" s="298">
        <v>0</v>
      </c>
      <c r="BR721" s="298">
        <v>0</v>
      </c>
      <c r="BT721" s="475"/>
      <c r="BU721" s="475"/>
      <c r="BV721" s="475"/>
      <c r="BW721" s="475"/>
      <c r="BX721" s="475"/>
      <c r="BY721" s="475"/>
      <c r="BZ721" s="475"/>
      <c r="CA721" s="475"/>
      <c r="CB721" s="475"/>
      <c r="CC721" s="475"/>
      <c r="CD721" s="475"/>
      <c r="CE721" s="475"/>
      <c r="CF721" s="475"/>
      <c r="CG721" s="475"/>
      <c r="CH721" s="475"/>
      <c r="CI721" s="475"/>
      <c r="CJ721" s="475"/>
      <c r="CK721" s="475"/>
      <c r="CL721" s="475"/>
      <c r="CM721" s="475"/>
      <c r="CN721" s="475"/>
      <c r="CO721" s="475"/>
      <c r="CP721" s="475"/>
      <c r="CQ721" s="475"/>
      <c r="CR721" s="475"/>
      <c r="CS721" s="475"/>
      <c r="CT721" s="475"/>
      <c r="CU721" s="475"/>
      <c r="CV721" s="475"/>
      <c r="CW721" s="475"/>
      <c r="CX721" s="475"/>
      <c r="CY721" s="475"/>
      <c r="CZ721" s="475"/>
    </row>
    <row r="722" spans="1:104" x14ac:dyDescent="0.25">
      <c r="A722" s="353" t="s">
        <v>518</v>
      </c>
      <c r="B722" s="353" t="s">
        <v>518</v>
      </c>
      <c r="C722" s="441">
        <f t="shared" ref="C722:H722" si="471">C234</f>
        <v>14000</v>
      </c>
      <c r="D722" s="441"/>
      <c r="E722" s="441"/>
      <c r="F722" s="441"/>
      <c r="G722" s="441"/>
      <c r="H722" s="441">
        <f t="shared" si="471"/>
        <v>0</v>
      </c>
      <c r="I722" s="470">
        <f>IFERROR(VLOOKUP(B722,Coincidence!$B$2:$E$242,4,FALSE)*IF($G722="Winter",'General Inputs'!$C$25,'General Inputs'!$C$24),IF($G722="Winter",'General Inputs'!$C$25,'General Inputs'!$C$24))</f>
        <v>0.52140604400000001</v>
      </c>
      <c r="J722" s="466">
        <f>'Nameplate by Substation'!H234</f>
        <v>2.0377981560128753E-3</v>
      </c>
      <c r="K722" s="357">
        <v>0</v>
      </c>
      <c r="L722" s="357">
        <v>0</v>
      </c>
      <c r="M722" s="357">
        <v>0</v>
      </c>
      <c r="N722" s="357">
        <v>0</v>
      </c>
      <c r="O722" s="357">
        <v>0</v>
      </c>
      <c r="P722" s="357">
        <v>0</v>
      </c>
      <c r="Q722" s="357">
        <v>0</v>
      </c>
      <c r="R722" s="357">
        <v>0</v>
      </c>
      <c r="S722" s="357">
        <v>0</v>
      </c>
      <c r="T722" s="357">
        <v>0</v>
      </c>
      <c r="U722" s="357">
        <v>0</v>
      </c>
      <c r="V722" s="357">
        <v>0</v>
      </c>
      <c r="W722" s="357">
        <v>0</v>
      </c>
      <c r="X722" s="357">
        <v>0</v>
      </c>
      <c r="Y722" s="357">
        <v>0</v>
      </c>
      <c r="Z722" s="357">
        <v>0</v>
      </c>
      <c r="AA722" s="357">
        <v>0</v>
      </c>
      <c r="AB722" s="357">
        <v>0</v>
      </c>
      <c r="AC722" s="357">
        <v>0</v>
      </c>
      <c r="AD722" s="357">
        <v>0</v>
      </c>
      <c r="AE722" s="357">
        <v>0</v>
      </c>
      <c r="AF722" s="357">
        <v>0</v>
      </c>
      <c r="AG722" s="357">
        <v>0</v>
      </c>
      <c r="AH722" s="357">
        <v>0</v>
      </c>
      <c r="AI722" s="357">
        <v>0</v>
      </c>
      <c r="AJ722" s="357">
        <v>0</v>
      </c>
      <c r="AK722" s="357">
        <v>0</v>
      </c>
      <c r="AL722" s="357">
        <v>0</v>
      </c>
      <c r="AM722" s="357">
        <v>0</v>
      </c>
      <c r="AP722" s="298">
        <v>0</v>
      </c>
      <c r="AQ722" s="298">
        <v>0</v>
      </c>
      <c r="AR722" s="298">
        <v>0</v>
      </c>
      <c r="AS722" s="298">
        <v>0</v>
      </c>
      <c r="AT722" s="298">
        <v>0</v>
      </c>
      <c r="AU722" s="298">
        <v>0</v>
      </c>
      <c r="AV722" s="298">
        <v>0</v>
      </c>
      <c r="AW722" s="298">
        <v>0</v>
      </c>
      <c r="AX722" s="298">
        <v>0</v>
      </c>
      <c r="AY722" s="298">
        <v>0</v>
      </c>
      <c r="AZ722" s="298">
        <v>0</v>
      </c>
      <c r="BA722" s="298">
        <v>0</v>
      </c>
      <c r="BB722" s="298">
        <v>0</v>
      </c>
      <c r="BC722" s="298">
        <v>0</v>
      </c>
      <c r="BD722" s="298">
        <v>0</v>
      </c>
      <c r="BE722" s="298">
        <v>0</v>
      </c>
      <c r="BF722" s="298">
        <v>0</v>
      </c>
      <c r="BG722" s="298">
        <v>0</v>
      </c>
      <c r="BH722" s="298">
        <v>0</v>
      </c>
      <c r="BI722" s="298">
        <v>0</v>
      </c>
      <c r="BJ722" s="298">
        <v>0</v>
      </c>
      <c r="BK722" s="298">
        <v>0</v>
      </c>
      <c r="BL722" s="298">
        <v>0</v>
      </c>
      <c r="BM722" s="298">
        <v>0</v>
      </c>
      <c r="BN722" s="298">
        <v>0</v>
      </c>
      <c r="BO722" s="298">
        <v>0</v>
      </c>
      <c r="BP722" s="298">
        <v>0</v>
      </c>
      <c r="BQ722" s="298">
        <v>0</v>
      </c>
      <c r="BR722" s="298">
        <v>0</v>
      </c>
      <c r="BT722" s="475"/>
      <c r="BU722" s="475"/>
      <c r="BV722" s="475"/>
      <c r="BW722" s="475"/>
      <c r="BX722" s="475"/>
      <c r="BY722" s="475"/>
      <c r="BZ722" s="475"/>
      <c r="CA722" s="475"/>
      <c r="CB722" s="475"/>
      <c r="CC722" s="475"/>
      <c r="CD722" s="475"/>
      <c r="CE722" s="475"/>
      <c r="CF722" s="475"/>
      <c r="CG722" s="475"/>
      <c r="CH722" s="475"/>
      <c r="CI722" s="475"/>
      <c r="CJ722" s="475"/>
      <c r="CK722" s="475"/>
      <c r="CL722" s="475"/>
      <c r="CM722" s="475"/>
      <c r="CN722" s="475"/>
      <c r="CO722" s="475"/>
      <c r="CP722" s="475"/>
      <c r="CQ722" s="475"/>
      <c r="CR722" s="475"/>
      <c r="CS722" s="475"/>
      <c r="CT722" s="475"/>
      <c r="CU722" s="475"/>
      <c r="CV722" s="475"/>
      <c r="CW722" s="475"/>
      <c r="CX722" s="475"/>
      <c r="CY722" s="475"/>
      <c r="CZ722" s="475"/>
    </row>
    <row r="723" spans="1:104" x14ac:dyDescent="0.25">
      <c r="A723" s="353" t="s">
        <v>423</v>
      </c>
      <c r="B723" s="353" t="s">
        <v>423</v>
      </c>
      <c r="C723" s="441">
        <f t="shared" ref="C723:H723" si="472">C235</f>
        <v>3000</v>
      </c>
      <c r="D723" s="441"/>
      <c r="E723" s="441"/>
      <c r="F723" s="441"/>
      <c r="G723" s="441"/>
      <c r="H723" s="441">
        <f t="shared" si="472"/>
        <v>0</v>
      </c>
      <c r="I723" s="470">
        <f>IFERROR(VLOOKUP(B723,Coincidence!$B$2:$E$242,4,FALSE)*IF($G723="Winter",'General Inputs'!$C$25,'General Inputs'!$C$24),IF($G723="Winter",'General Inputs'!$C$25,'General Inputs'!$C$24))</f>
        <v>0.52140604400000001</v>
      </c>
      <c r="J723" s="466">
        <f>'Nameplate by Substation'!H235</f>
        <v>8.4619484591428771E-4</v>
      </c>
      <c r="K723" s="357">
        <v>0</v>
      </c>
      <c r="L723" s="357">
        <v>0</v>
      </c>
      <c r="M723" s="357">
        <v>0</v>
      </c>
      <c r="N723" s="357">
        <v>0</v>
      </c>
      <c r="O723" s="357">
        <v>0</v>
      </c>
      <c r="P723" s="357">
        <v>0</v>
      </c>
      <c r="Q723" s="357">
        <v>0</v>
      </c>
      <c r="R723" s="357">
        <v>0</v>
      </c>
      <c r="S723" s="357">
        <v>0</v>
      </c>
      <c r="T723" s="357">
        <v>0</v>
      </c>
      <c r="U723" s="357">
        <v>0</v>
      </c>
      <c r="V723" s="357">
        <v>0</v>
      </c>
      <c r="W723" s="357">
        <v>0</v>
      </c>
      <c r="X723" s="357">
        <v>0</v>
      </c>
      <c r="Y723" s="357">
        <v>0</v>
      </c>
      <c r="Z723" s="357">
        <v>0</v>
      </c>
      <c r="AA723" s="357">
        <v>0</v>
      </c>
      <c r="AB723" s="357">
        <v>0</v>
      </c>
      <c r="AC723" s="357">
        <v>0</v>
      </c>
      <c r="AD723" s="357">
        <v>0</v>
      </c>
      <c r="AE723" s="357">
        <v>0</v>
      </c>
      <c r="AF723" s="357">
        <v>0</v>
      </c>
      <c r="AG723" s="357">
        <v>0</v>
      </c>
      <c r="AH723" s="357">
        <v>0</v>
      </c>
      <c r="AI723" s="357">
        <v>0</v>
      </c>
      <c r="AJ723" s="357">
        <v>0</v>
      </c>
      <c r="AK723" s="357">
        <v>0</v>
      </c>
      <c r="AL723" s="357">
        <v>0</v>
      </c>
      <c r="AM723" s="357">
        <v>0</v>
      </c>
      <c r="AP723" s="298">
        <v>0</v>
      </c>
      <c r="AQ723" s="298">
        <v>0</v>
      </c>
      <c r="AR723" s="298">
        <v>0</v>
      </c>
      <c r="AS723" s="298">
        <v>0</v>
      </c>
      <c r="AT723" s="298">
        <v>0</v>
      </c>
      <c r="AU723" s="298">
        <v>0</v>
      </c>
      <c r="AV723" s="298">
        <v>0</v>
      </c>
      <c r="AW723" s="298">
        <v>0</v>
      </c>
      <c r="AX723" s="298">
        <v>0</v>
      </c>
      <c r="AY723" s="298">
        <v>0</v>
      </c>
      <c r="AZ723" s="298">
        <v>0</v>
      </c>
      <c r="BA723" s="298">
        <v>0</v>
      </c>
      <c r="BB723" s="298">
        <v>0</v>
      </c>
      <c r="BC723" s="298">
        <v>0</v>
      </c>
      <c r="BD723" s="298">
        <v>0</v>
      </c>
      <c r="BE723" s="298">
        <v>0</v>
      </c>
      <c r="BF723" s="298">
        <v>0</v>
      </c>
      <c r="BG723" s="298">
        <v>0</v>
      </c>
      <c r="BH723" s="298">
        <v>0</v>
      </c>
      <c r="BI723" s="298">
        <v>0</v>
      </c>
      <c r="BJ723" s="298">
        <v>0</v>
      </c>
      <c r="BK723" s="298">
        <v>0</v>
      </c>
      <c r="BL723" s="298">
        <v>0</v>
      </c>
      <c r="BM723" s="298">
        <v>0</v>
      </c>
      <c r="BN723" s="298">
        <v>0</v>
      </c>
      <c r="BO723" s="298">
        <v>0</v>
      </c>
      <c r="BP723" s="298">
        <v>0</v>
      </c>
      <c r="BQ723" s="298">
        <v>0</v>
      </c>
      <c r="BR723" s="298">
        <v>0</v>
      </c>
      <c r="BT723" s="475"/>
      <c r="BU723" s="475"/>
      <c r="BV723" s="475"/>
      <c r="BW723" s="475"/>
      <c r="BX723" s="475"/>
      <c r="BY723" s="475"/>
      <c r="BZ723" s="475"/>
      <c r="CA723" s="475"/>
      <c r="CB723" s="475"/>
      <c r="CC723" s="475"/>
      <c r="CD723" s="475"/>
      <c r="CE723" s="475"/>
      <c r="CF723" s="475"/>
      <c r="CG723" s="475"/>
      <c r="CH723" s="475"/>
      <c r="CI723" s="475"/>
      <c r="CJ723" s="475"/>
      <c r="CK723" s="475"/>
      <c r="CL723" s="475"/>
      <c r="CM723" s="475"/>
      <c r="CN723" s="475"/>
      <c r="CO723" s="475"/>
      <c r="CP723" s="475"/>
      <c r="CQ723" s="475"/>
      <c r="CR723" s="475"/>
      <c r="CS723" s="475"/>
      <c r="CT723" s="475"/>
      <c r="CU723" s="475"/>
      <c r="CV723" s="475"/>
      <c r="CW723" s="475"/>
      <c r="CX723" s="475"/>
      <c r="CY723" s="475"/>
      <c r="CZ723" s="475"/>
    </row>
    <row r="724" spans="1:104" x14ac:dyDescent="0.25">
      <c r="A724" s="353" t="s">
        <v>296</v>
      </c>
      <c r="B724" s="353" t="s">
        <v>296</v>
      </c>
      <c r="C724" s="441">
        <f t="shared" ref="C724:H724" si="473">C236</f>
        <v>5000</v>
      </c>
      <c r="D724" s="441"/>
      <c r="E724" s="441"/>
      <c r="F724" s="441"/>
      <c r="G724" s="441"/>
      <c r="H724" s="441">
        <f t="shared" si="473"/>
        <v>0</v>
      </c>
      <c r="I724" s="470">
        <f>IFERROR(VLOOKUP(B724,Coincidence!$B$2:$E$242,4,FALSE)*IF($G724="Winter",'General Inputs'!$C$25,'General Inputs'!$C$24),IF($G724="Winter",'General Inputs'!$C$25,'General Inputs'!$C$24))</f>
        <v>0.52140604400000001</v>
      </c>
      <c r="J724" s="466">
        <f>'Nameplate by Substation'!H236</f>
        <v>3.309772023224836E-3</v>
      </c>
      <c r="K724" s="357">
        <v>0</v>
      </c>
      <c r="L724" s="357">
        <v>0</v>
      </c>
      <c r="M724" s="357">
        <v>0</v>
      </c>
      <c r="N724" s="357">
        <v>0</v>
      </c>
      <c r="O724" s="357">
        <v>0</v>
      </c>
      <c r="P724" s="357">
        <v>0</v>
      </c>
      <c r="Q724" s="357">
        <v>0</v>
      </c>
      <c r="R724" s="357">
        <v>0</v>
      </c>
      <c r="S724" s="357">
        <v>0</v>
      </c>
      <c r="T724" s="357">
        <v>0</v>
      </c>
      <c r="U724" s="357">
        <v>0</v>
      </c>
      <c r="V724" s="357">
        <v>0</v>
      </c>
      <c r="W724" s="357">
        <v>0</v>
      </c>
      <c r="X724" s="357">
        <v>0</v>
      </c>
      <c r="Y724" s="357">
        <v>0</v>
      </c>
      <c r="Z724" s="357">
        <v>0</v>
      </c>
      <c r="AA724" s="357">
        <v>0</v>
      </c>
      <c r="AB724" s="357">
        <v>0</v>
      </c>
      <c r="AC724" s="357">
        <v>0</v>
      </c>
      <c r="AD724" s="357">
        <v>0</v>
      </c>
      <c r="AE724" s="357">
        <v>0</v>
      </c>
      <c r="AF724" s="357">
        <v>0</v>
      </c>
      <c r="AG724" s="357">
        <v>0</v>
      </c>
      <c r="AH724" s="357">
        <v>0</v>
      </c>
      <c r="AI724" s="357">
        <v>0</v>
      </c>
      <c r="AJ724" s="357">
        <v>0</v>
      </c>
      <c r="AK724" s="357">
        <v>0</v>
      </c>
      <c r="AL724" s="357">
        <v>0</v>
      </c>
      <c r="AM724" s="357">
        <v>0</v>
      </c>
      <c r="AP724" s="298">
        <v>0</v>
      </c>
      <c r="AQ724" s="298">
        <v>0</v>
      </c>
      <c r="AR724" s="298">
        <v>0</v>
      </c>
      <c r="AS724" s="298">
        <v>0</v>
      </c>
      <c r="AT724" s="298">
        <v>0</v>
      </c>
      <c r="AU724" s="298">
        <v>0</v>
      </c>
      <c r="AV724" s="298">
        <v>0</v>
      </c>
      <c r="AW724" s="298">
        <v>0</v>
      </c>
      <c r="AX724" s="298">
        <v>0</v>
      </c>
      <c r="AY724" s="298">
        <v>0</v>
      </c>
      <c r="AZ724" s="298">
        <v>0</v>
      </c>
      <c r="BA724" s="298">
        <v>0</v>
      </c>
      <c r="BB724" s="298">
        <v>0</v>
      </c>
      <c r="BC724" s="298">
        <v>0</v>
      </c>
      <c r="BD724" s="298">
        <v>0</v>
      </c>
      <c r="BE724" s="298">
        <v>0</v>
      </c>
      <c r="BF724" s="298">
        <v>0</v>
      </c>
      <c r="BG724" s="298">
        <v>0</v>
      </c>
      <c r="BH724" s="298">
        <v>0</v>
      </c>
      <c r="BI724" s="298">
        <v>0</v>
      </c>
      <c r="BJ724" s="298">
        <v>0</v>
      </c>
      <c r="BK724" s="298">
        <v>0</v>
      </c>
      <c r="BL724" s="298">
        <v>0</v>
      </c>
      <c r="BM724" s="298">
        <v>0</v>
      </c>
      <c r="BN724" s="298">
        <v>0</v>
      </c>
      <c r="BO724" s="298">
        <v>0</v>
      </c>
      <c r="BP724" s="298">
        <v>0</v>
      </c>
      <c r="BQ724" s="298">
        <v>0</v>
      </c>
      <c r="BR724" s="298">
        <v>0</v>
      </c>
      <c r="BT724" s="475"/>
      <c r="BU724" s="475"/>
      <c r="BV724" s="475"/>
      <c r="BW724" s="475"/>
      <c r="BX724" s="475"/>
      <c r="BY724" s="475"/>
      <c r="BZ724" s="475"/>
      <c r="CA724" s="475"/>
      <c r="CB724" s="475"/>
      <c r="CC724" s="475"/>
      <c r="CD724" s="475"/>
      <c r="CE724" s="475"/>
      <c r="CF724" s="475"/>
      <c r="CG724" s="475"/>
      <c r="CH724" s="475"/>
      <c r="CI724" s="475"/>
      <c r="CJ724" s="475"/>
      <c r="CK724" s="475"/>
      <c r="CL724" s="475"/>
      <c r="CM724" s="475"/>
      <c r="CN724" s="475"/>
      <c r="CO724" s="475"/>
      <c r="CP724" s="475"/>
      <c r="CQ724" s="475"/>
      <c r="CR724" s="475"/>
      <c r="CS724" s="475"/>
      <c r="CT724" s="475"/>
      <c r="CU724" s="475"/>
      <c r="CV724" s="475"/>
      <c r="CW724" s="475"/>
      <c r="CX724" s="475"/>
      <c r="CY724" s="475"/>
      <c r="CZ724" s="475"/>
    </row>
    <row r="725" spans="1:104" x14ac:dyDescent="0.25">
      <c r="A725" s="353" t="s">
        <v>496</v>
      </c>
      <c r="B725" s="353" t="s">
        <v>497</v>
      </c>
      <c r="C725" s="441">
        <f t="shared" ref="C725:H725" si="474">C237</f>
        <v>2500</v>
      </c>
      <c r="D725" s="441"/>
      <c r="E725" s="441"/>
      <c r="F725" s="441"/>
      <c r="G725" s="441"/>
      <c r="H725" s="441">
        <f t="shared" si="474"/>
        <v>0</v>
      </c>
      <c r="I725" s="470">
        <f>IFERROR(VLOOKUP(B725,Coincidence!$B$2:$E$242,4,FALSE)*IF($G725="Winter",'General Inputs'!$C$25,'General Inputs'!$C$24),IF($G725="Winter",'General Inputs'!$C$25,'General Inputs'!$C$24))</f>
        <v>0.52140604400000001</v>
      </c>
      <c r="J725" s="466">
        <f>'Nameplate by Substation'!H237</f>
        <v>4.2756872993687594E-4</v>
      </c>
      <c r="K725" s="357">
        <v>0</v>
      </c>
      <c r="L725" s="357">
        <v>0</v>
      </c>
      <c r="M725" s="357">
        <v>0</v>
      </c>
      <c r="N725" s="357">
        <v>0</v>
      </c>
      <c r="O725" s="357">
        <v>0</v>
      </c>
      <c r="P725" s="357">
        <v>0</v>
      </c>
      <c r="Q725" s="357">
        <v>0</v>
      </c>
      <c r="R725" s="357">
        <v>0</v>
      </c>
      <c r="S725" s="357">
        <v>0</v>
      </c>
      <c r="T725" s="357">
        <v>0</v>
      </c>
      <c r="U725" s="357">
        <v>0</v>
      </c>
      <c r="V725" s="357">
        <v>0</v>
      </c>
      <c r="W725" s="357">
        <v>0</v>
      </c>
      <c r="X725" s="357">
        <v>0</v>
      </c>
      <c r="Y725" s="357">
        <v>0</v>
      </c>
      <c r="Z725" s="357">
        <v>0</v>
      </c>
      <c r="AA725" s="357">
        <v>0</v>
      </c>
      <c r="AB725" s="357">
        <v>0</v>
      </c>
      <c r="AC725" s="357">
        <v>0</v>
      </c>
      <c r="AD725" s="357">
        <v>0</v>
      </c>
      <c r="AE725" s="357">
        <v>0</v>
      </c>
      <c r="AF725" s="357">
        <v>0</v>
      </c>
      <c r="AG725" s="357">
        <v>0</v>
      </c>
      <c r="AH725" s="357">
        <v>0</v>
      </c>
      <c r="AI725" s="357">
        <v>0</v>
      </c>
      <c r="AJ725" s="357">
        <v>0</v>
      </c>
      <c r="AK725" s="357">
        <v>0</v>
      </c>
      <c r="AL725" s="357">
        <v>0</v>
      </c>
      <c r="AM725" s="357">
        <v>0</v>
      </c>
      <c r="AP725" s="298">
        <v>0</v>
      </c>
      <c r="AQ725" s="298">
        <v>0</v>
      </c>
      <c r="AR725" s="298">
        <v>0</v>
      </c>
      <c r="AS725" s="298">
        <v>0</v>
      </c>
      <c r="AT725" s="298">
        <v>0</v>
      </c>
      <c r="AU725" s="298">
        <v>0</v>
      </c>
      <c r="AV725" s="298">
        <v>0</v>
      </c>
      <c r="AW725" s="298">
        <v>0</v>
      </c>
      <c r="AX725" s="298">
        <v>0</v>
      </c>
      <c r="AY725" s="298">
        <v>0</v>
      </c>
      <c r="AZ725" s="298">
        <v>0</v>
      </c>
      <c r="BA725" s="298">
        <v>0</v>
      </c>
      <c r="BB725" s="298">
        <v>0</v>
      </c>
      <c r="BC725" s="298">
        <v>0</v>
      </c>
      <c r="BD725" s="298">
        <v>0</v>
      </c>
      <c r="BE725" s="298">
        <v>0</v>
      </c>
      <c r="BF725" s="298">
        <v>0</v>
      </c>
      <c r="BG725" s="298">
        <v>0</v>
      </c>
      <c r="BH725" s="298">
        <v>0</v>
      </c>
      <c r="BI725" s="298">
        <v>0</v>
      </c>
      <c r="BJ725" s="298">
        <v>0</v>
      </c>
      <c r="BK725" s="298">
        <v>0</v>
      </c>
      <c r="BL725" s="298">
        <v>0</v>
      </c>
      <c r="BM725" s="298">
        <v>0</v>
      </c>
      <c r="BN725" s="298">
        <v>0</v>
      </c>
      <c r="BO725" s="298">
        <v>0</v>
      </c>
      <c r="BP725" s="298">
        <v>0</v>
      </c>
      <c r="BQ725" s="298">
        <v>0</v>
      </c>
      <c r="BR725" s="298">
        <v>0</v>
      </c>
      <c r="BT725" s="475"/>
      <c r="BU725" s="475"/>
      <c r="BV725" s="475"/>
      <c r="BW725" s="475"/>
      <c r="BX725" s="475"/>
      <c r="BY725" s="475"/>
      <c r="BZ725" s="475"/>
      <c r="CA725" s="475"/>
      <c r="CB725" s="475"/>
      <c r="CC725" s="475"/>
      <c r="CD725" s="475"/>
      <c r="CE725" s="475"/>
      <c r="CF725" s="475"/>
      <c r="CG725" s="475"/>
      <c r="CH725" s="475"/>
      <c r="CI725" s="475"/>
      <c r="CJ725" s="475"/>
      <c r="CK725" s="475"/>
      <c r="CL725" s="475"/>
      <c r="CM725" s="475"/>
      <c r="CN725" s="475"/>
      <c r="CO725" s="475"/>
      <c r="CP725" s="475"/>
      <c r="CQ725" s="475"/>
      <c r="CR725" s="475"/>
      <c r="CS725" s="475"/>
      <c r="CT725" s="475"/>
      <c r="CU725" s="475"/>
      <c r="CV725" s="475"/>
      <c r="CW725" s="475"/>
      <c r="CX725" s="475"/>
      <c r="CY725" s="475"/>
      <c r="CZ725" s="475"/>
    </row>
    <row r="726" spans="1:104" x14ac:dyDescent="0.25">
      <c r="A726" s="353" t="s">
        <v>487</v>
      </c>
      <c r="B726" s="353" t="s">
        <v>487</v>
      </c>
      <c r="C726" s="441">
        <f t="shared" ref="C726:H726" si="475">C238</f>
        <v>9375</v>
      </c>
      <c r="D726" s="441"/>
      <c r="E726" s="441"/>
      <c r="F726" s="441"/>
      <c r="G726" s="441"/>
      <c r="H726" s="441">
        <f t="shared" si="475"/>
        <v>0</v>
      </c>
      <c r="I726" s="470">
        <f>IFERROR(VLOOKUP(B726,Coincidence!$B$2:$E$242,4,FALSE)*IF($G726="Winter",'General Inputs'!$C$25,'General Inputs'!$C$24),IF($G726="Winter",'General Inputs'!$C$25,'General Inputs'!$C$24))</f>
        <v>0.52140604400000001</v>
      </c>
      <c r="J726" s="466">
        <f>'Nameplate by Substation'!H238</f>
        <v>1.7309547145287643E-3</v>
      </c>
      <c r="K726" s="357">
        <v>10.964968985105321</v>
      </c>
      <c r="L726" s="357">
        <v>15.394134134727611</v>
      </c>
      <c r="M726" s="357">
        <v>20.817630394376106</v>
      </c>
      <c r="N726" s="357">
        <v>27.190863240713711</v>
      </c>
      <c r="O726" s="357">
        <v>34.363240182823581</v>
      </c>
      <c r="P726" s="357">
        <v>42.561628108262532</v>
      </c>
      <c r="Q726" s="357">
        <v>51.829300573387066</v>
      </c>
      <c r="R726" s="357">
        <v>62.562444335267941</v>
      </c>
      <c r="S726" s="357">
        <v>75.39313306026105</v>
      </c>
      <c r="T726" s="357">
        <v>89.645679113860567</v>
      </c>
      <c r="U726" s="357">
        <v>105.49715505969121</v>
      </c>
      <c r="V726" s="357">
        <v>121.03082199436561</v>
      </c>
      <c r="W726" s="357">
        <v>133.96003343402217</v>
      </c>
      <c r="X726" s="357">
        <v>145.62046732774832</v>
      </c>
      <c r="Y726" s="357">
        <v>156.82945113731355</v>
      </c>
      <c r="Z726" s="357">
        <v>166.83602288387542</v>
      </c>
      <c r="AA726" s="357">
        <v>175.10516349982012</v>
      </c>
      <c r="AB726" s="357">
        <v>181.81997940939377</v>
      </c>
      <c r="AC726" s="357">
        <v>186.75596312269863</v>
      </c>
      <c r="AD726" s="357">
        <v>190.60107283226444</v>
      </c>
      <c r="AE726" s="357">
        <v>194.01717677532071</v>
      </c>
      <c r="AF726" s="357">
        <v>196.84209135947609</v>
      </c>
      <c r="AG726" s="357">
        <v>199.05459660345014</v>
      </c>
      <c r="AH726" s="357">
        <v>200.89371033966609</v>
      </c>
      <c r="AI726" s="357">
        <v>202.61560625135749</v>
      </c>
      <c r="AJ726" s="357">
        <v>204.14164167793288</v>
      </c>
      <c r="AK726" s="357">
        <v>205.3651254043404</v>
      </c>
      <c r="AL726" s="357">
        <v>206.62720221842324</v>
      </c>
      <c r="AM726" s="357">
        <v>208.21486794752443</v>
      </c>
      <c r="AP726" s="298">
        <v>10.964968985105321</v>
      </c>
      <c r="AQ726" s="298">
        <v>15.394134134727611</v>
      </c>
      <c r="AR726" s="298">
        <v>20.817630394376106</v>
      </c>
      <c r="AS726" s="298">
        <v>27.190863240713711</v>
      </c>
      <c r="AT726" s="298">
        <v>34.363240182823581</v>
      </c>
      <c r="AU726" s="298">
        <v>42.561628108262532</v>
      </c>
      <c r="AV726" s="298">
        <v>51.829300573387066</v>
      </c>
      <c r="AW726" s="298">
        <v>62.562444335267941</v>
      </c>
      <c r="AX726" s="298">
        <v>75.39313306026105</v>
      </c>
      <c r="AY726" s="298">
        <v>89.645679113860567</v>
      </c>
      <c r="AZ726" s="298">
        <v>105.49715505969121</v>
      </c>
      <c r="BA726" s="298">
        <v>121.03082199436561</v>
      </c>
      <c r="BB726" s="298">
        <v>133.96003343402217</v>
      </c>
      <c r="BC726" s="298">
        <v>145.62046732774832</v>
      </c>
      <c r="BD726" s="298">
        <v>156.82945113731355</v>
      </c>
      <c r="BE726" s="298">
        <v>166.83602288387542</v>
      </c>
      <c r="BF726" s="298">
        <v>175.10516349982012</v>
      </c>
      <c r="BG726" s="298">
        <v>181.81997940939377</v>
      </c>
      <c r="BH726" s="298">
        <v>186.75596312269863</v>
      </c>
      <c r="BI726" s="298">
        <v>190.60107283226444</v>
      </c>
      <c r="BJ726" s="298">
        <v>194.01717677532071</v>
      </c>
      <c r="BK726" s="298">
        <v>196.84209135947609</v>
      </c>
      <c r="BL726" s="298">
        <v>199.05459660345014</v>
      </c>
      <c r="BM726" s="298">
        <v>200.89371033966609</v>
      </c>
      <c r="BN726" s="298">
        <v>202.61560625135749</v>
      </c>
      <c r="BO726" s="298">
        <v>204.14164167793288</v>
      </c>
      <c r="BP726" s="298">
        <v>205.3651254043404</v>
      </c>
      <c r="BQ726" s="298">
        <v>206.62720221842324</v>
      </c>
      <c r="BR726" s="298">
        <v>208.21486794752443</v>
      </c>
      <c r="BT726" s="475"/>
      <c r="BU726" s="475"/>
      <c r="BV726" s="475"/>
      <c r="BW726" s="475"/>
      <c r="BX726" s="475"/>
      <c r="BY726" s="475"/>
      <c r="BZ726" s="475"/>
      <c r="CA726" s="475"/>
      <c r="CB726" s="475"/>
      <c r="CC726" s="475"/>
      <c r="CD726" s="475"/>
      <c r="CE726" s="475"/>
      <c r="CF726" s="475"/>
      <c r="CG726" s="475"/>
      <c r="CH726" s="475"/>
      <c r="CI726" s="475"/>
      <c r="CJ726" s="475"/>
      <c r="CK726" s="475"/>
      <c r="CL726" s="475"/>
      <c r="CM726" s="475"/>
      <c r="CN726" s="475"/>
      <c r="CO726" s="475"/>
      <c r="CP726" s="475"/>
      <c r="CQ726" s="475"/>
      <c r="CR726" s="475"/>
      <c r="CS726" s="475"/>
      <c r="CT726" s="475"/>
      <c r="CU726" s="475"/>
      <c r="CV726" s="475"/>
      <c r="CW726" s="475"/>
      <c r="CX726" s="475"/>
      <c r="CY726" s="475"/>
      <c r="CZ726" s="475"/>
    </row>
    <row r="727" spans="1:104" x14ac:dyDescent="0.25">
      <c r="A727" s="353" t="s">
        <v>324</v>
      </c>
      <c r="B727" s="353" t="s">
        <v>324</v>
      </c>
      <c r="C727" s="441">
        <f t="shared" ref="C727:H727" si="476">C239</f>
        <v>5000</v>
      </c>
      <c r="D727" s="441"/>
      <c r="E727" s="441"/>
      <c r="F727" s="441"/>
      <c r="G727" s="441"/>
      <c r="H727" s="441">
        <f t="shared" si="476"/>
        <v>0</v>
      </c>
      <c r="I727" s="470">
        <f>IFERROR(VLOOKUP(B727,Coincidence!$B$2:$E$242,4,FALSE)*IF($G727="Winter",'General Inputs'!$C$25,'General Inputs'!$C$24),IF($G727="Winter",'General Inputs'!$C$25,'General Inputs'!$C$24))</f>
        <v>0.52140604400000001</v>
      </c>
      <c r="J727" s="466">
        <f>'Nameplate by Substation'!H239</f>
        <v>2.9799853381726402E-3</v>
      </c>
      <c r="K727" s="357">
        <v>0</v>
      </c>
      <c r="L727" s="357">
        <v>0</v>
      </c>
      <c r="M727" s="357">
        <v>0</v>
      </c>
      <c r="N727" s="357">
        <v>0</v>
      </c>
      <c r="O727" s="357">
        <v>0</v>
      </c>
      <c r="P727" s="357">
        <v>0</v>
      </c>
      <c r="Q727" s="357">
        <v>0</v>
      </c>
      <c r="R727" s="357">
        <v>0</v>
      </c>
      <c r="S727" s="357">
        <v>0</v>
      </c>
      <c r="T727" s="357">
        <v>0</v>
      </c>
      <c r="U727" s="357">
        <v>0</v>
      </c>
      <c r="V727" s="357">
        <v>0</v>
      </c>
      <c r="W727" s="357">
        <v>0</v>
      </c>
      <c r="X727" s="357">
        <v>0</v>
      </c>
      <c r="Y727" s="357">
        <v>0</v>
      </c>
      <c r="Z727" s="357">
        <v>0</v>
      </c>
      <c r="AA727" s="357">
        <v>0</v>
      </c>
      <c r="AB727" s="357">
        <v>0</v>
      </c>
      <c r="AC727" s="357">
        <v>0</v>
      </c>
      <c r="AD727" s="357">
        <v>0</v>
      </c>
      <c r="AE727" s="357">
        <v>0</v>
      </c>
      <c r="AF727" s="357">
        <v>0</v>
      </c>
      <c r="AG727" s="357">
        <v>0</v>
      </c>
      <c r="AH727" s="357">
        <v>0</v>
      </c>
      <c r="AI727" s="357">
        <v>0</v>
      </c>
      <c r="AJ727" s="357">
        <v>0</v>
      </c>
      <c r="AK727" s="357">
        <v>0</v>
      </c>
      <c r="AL727" s="357">
        <v>0</v>
      </c>
      <c r="AM727" s="357">
        <v>0</v>
      </c>
      <c r="AP727" s="298">
        <v>0</v>
      </c>
      <c r="AQ727" s="298">
        <v>0</v>
      </c>
      <c r="AR727" s="298">
        <v>0</v>
      </c>
      <c r="AS727" s="298">
        <v>0</v>
      </c>
      <c r="AT727" s="298">
        <v>0</v>
      </c>
      <c r="AU727" s="298">
        <v>0</v>
      </c>
      <c r="AV727" s="298">
        <v>0</v>
      </c>
      <c r="AW727" s="298">
        <v>0</v>
      </c>
      <c r="AX727" s="298">
        <v>0</v>
      </c>
      <c r="AY727" s="298">
        <v>0</v>
      </c>
      <c r="AZ727" s="298">
        <v>0</v>
      </c>
      <c r="BA727" s="298">
        <v>0</v>
      </c>
      <c r="BB727" s="298">
        <v>0</v>
      </c>
      <c r="BC727" s="298">
        <v>0</v>
      </c>
      <c r="BD727" s="298">
        <v>0</v>
      </c>
      <c r="BE727" s="298">
        <v>0</v>
      </c>
      <c r="BF727" s="298">
        <v>0</v>
      </c>
      <c r="BG727" s="298">
        <v>0</v>
      </c>
      <c r="BH727" s="298">
        <v>0</v>
      </c>
      <c r="BI727" s="298">
        <v>0</v>
      </c>
      <c r="BJ727" s="298">
        <v>0</v>
      </c>
      <c r="BK727" s="298">
        <v>0</v>
      </c>
      <c r="BL727" s="298">
        <v>0</v>
      </c>
      <c r="BM727" s="298">
        <v>0</v>
      </c>
      <c r="BN727" s="298">
        <v>0</v>
      </c>
      <c r="BO727" s="298">
        <v>0</v>
      </c>
      <c r="BP727" s="298">
        <v>0</v>
      </c>
      <c r="BQ727" s="298">
        <v>0</v>
      </c>
      <c r="BR727" s="298">
        <v>0</v>
      </c>
      <c r="BT727" s="475"/>
      <c r="BU727" s="475"/>
      <c r="BV727" s="475"/>
      <c r="BW727" s="475"/>
      <c r="BX727" s="475"/>
      <c r="BY727" s="475"/>
      <c r="BZ727" s="475"/>
      <c r="CA727" s="475"/>
      <c r="CB727" s="475"/>
      <c r="CC727" s="475"/>
      <c r="CD727" s="475"/>
      <c r="CE727" s="475"/>
      <c r="CF727" s="475"/>
      <c r="CG727" s="475"/>
      <c r="CH727" s="475"/>
      <c r="CI727" s="475"/>
      <c r="CJ727" s="475"/>
      <c r="CK727" s="475"/>
      <c r="CL727" s="475"/>
      <c r="CM727" s="475"/>
      <c r="CN727" s="475"/>
      <c r="CO727" s="475"/>
      <c r="CP727" s="475"/>
      <c r="CQ727" s="475"/>
      <c r="CR727" s="475"/>
      <c r="CS727" s="475"/>
      <c r="CT727" s="475"/>
      <c r="CU727" s="475"/>
      <c r="CV727" s="475"/>
      <c r="CW727" s="475"/>
      <c r="CX727" s="475"/>
      <c r="CY727" s="475"/>
      <c r="CZ727" s="475"/>
    </row>
    <row r="728" spans="1:104" x14ac:dyDescent="0.25">
      <c r="A728" s="353" t="s">
        <v>476</v>
      </c>
      <c r="B728" s="353" t="s">
        <v>476</v>
      </c>
      <c r="C728" s="441">
        <f t="shared" ref="C728:H728" si="477">C240</f>
        <v>2500</v>
      </c>
      <c r="D728" s="441"/>
      <c r="E728" s="441"/>
      <c r="F728" s="441"/>
      <c r="G728" s="441"/>
      <c r="H728" s="441">
        <f t="shared" si="477"/>
        <v>0</v>
      </c>
      <c r="I728" s="470">
        <f>IFERROR(VLOOKUP(B728,Coincidence!$B$2:$E$242,4,FALSE)*IF($G728="Winter",'General Inputs'!$C$25,'General Inputs'!$C$24),IF($G728="Winter",'General Inputs'!$C$25,'General Inputs'!$C$24))</f>
        <v>0.52140604400000001</v>
      </c>
      <c r="J728" s="466">
        <f>'Nameplate by Substation'!H240</f>
        <v>4.8162754958046847E-4</v>
      </c>
      <c r="K728" s="357">
        <v>0</v>
      </c>
      <c r="L728" s="357">
        <v>0</v>
      </c>
      <c r="M728" s="357">
        <v>0</v>
      </c>
      <c r="N728" s="357">
        <v>0</v>
      </c>
      <c r="O728" s="357">
        <v>0</v>
      </c>
      <c r="P728" s="357">
        <v>0</v>
      </c>
      <c r="Q728" s="357">
        <v>0</v>
      </c>
      <c r="R728" s="357">
        <v>0</v>
      </c>
      <c r="S728" s="357">
        <v>0</v>
      </c>
      <c r="T728" s="357">
        <v>0</v>
      </c>
      <c r="U728" s="357">
        <v>0</v>
      </c>
      <c r="V728" s="357">
        <v>0</v>
      </c>
      <c r="W728" s="357">
        <v>0</v>
      </c>
      <c r="X728" s="357">
        <v>0</v>
      </c>
      <c r="Y728" s="357">
        <v>0</v>
      </c>
      <c r="Z728" s="357">
        <v>0</v>
      </c>
      <c r="AA728" s="357">
        <v>0</v>
      </c>
      <c r="AB728" s="357">
        <v>0</v>
      </c>
      <c r="AC728" s="357">
        <v>0</v>
      </c>
      <c r="AD728" s="357">
        <v>0</v>
      </c>
      <c r="AE728" s="357">
        <v>0</v>
      </c>
      <c r="AF728" s="357">
        <v>0</v>
      </c>
      <c r="AG728" s="357">
        <v>0</v>
      </c>
      <c r="AH728" s="357">
        <v>0</v>
      </c>
      <c r="AI728" s="357">
        <v>0</v>
      </c>
      <c r="AJ728" s="357">
        <v>0</v>
      </c>
      <c r="AK728" s="357">
        <v>0</v>
      </c>
      <c r="AL728" s="357">
        <v>0</v>
      </c>
      <c r="AM728" s="357">
        <v>0</v>
      </c>
      <c r="AP728" s="298">
        <v>0</v>
      </c>
      <c r="AQ728" s="298">
        <v>0</v>
      </c>
      <c r="AR728" s="298">
        <v>0</v>
      </c>
      <c r="AS728" s="298">
        <v>0</v>
      </c>
      <c r="AT728" s="298">
        <v>0</v>
      </c>
      <c r="AU728" s="298">
        <v>0</v>
      </c>
      <c r="AV728" s="298">
        <v>0</v>
      </c>
      <c r="AW728" s="298">
        <v>0</v>
      </c>
      <c r="AX728" s="298">
        <v>0</v>
      </c>
      <c r="AY728" s="298">
        <v>0</v>
      </c>
      <c r="AZ728" s="298">
        <v>0</v>
      </c>
      <c r="BA728" s="298">
        <v>0</v>
      </c>
      <c r="BB728" s="298">
        <v>0</v>
      </c>
      <c r="BC728" s="298">
        <v>0</v>
      </c>
      <c r="BD728" s="298">
        <v>0</v>
      </c>
      <c r="BE728" s="298">
        <v>0</v>
      </c>
      <c r="BF728" s="298">
        <v>0</v>
      </c>
      <c r="BG728" s="298">
        <v>0</v>
      </c>
      <c r="BH728" s="298">
        <v>0</v>
      </c>
      <c r="BI728" s="298">
        <v>0</v>
      </c>
      <c r="BJ728" s="298">
        <v>0</v>
      </c>
      <c r="BK728" s="298">
        <v>0</v>
      </c>
      <c r="BL728" s="298">
        <v>0</v>
      </c>
      <c r="BM728" s="298">
        <v>0</v>
      </c>
      <c r="BN728" s="298">
        <v>0</v>
      </c>
      <c r="BO728" s="298">
        <v>0</v>
      </c>
      <c r="BP728" s="298">
        <v>0</v>
      </c>
      <c r="BQ728" s="298">
        <v>0</v>
      </c>
      <c r="BR728" s="298">
        <v>0</v>
      </c>
      <c r="BT728" s="475"/>
      <c r="BU728" s="475"/>
      <c r="BV728" s="475"/>
      <c r="BW728" s="475"/>
      <c r="BX728" s="475"/>
      <c r="BY728" s="475"/>
      <c r="BZ728" s="475"/>
      <c r="CA728" s="475"/>
      <c r="CB728" s="475"/>
      <c r="CC728" s="475"/>
      <c r="CD728" s="475"/>
      <c r="CE728" s="475"/>
      <c r="CF728" s="475"/>
      <c r="CG728" s="475"/>
      <c r="CH728" s="475"/>
      <c r="CI728" s="475"/>
      <c r="CJ728" s="475"/>
      <c r="CK728" s="475"/>
      <c r="CL728" s="475"/>
      <c r="CM728" s="475"/>
      <c r="CN728" s="475"/>
      <c r="CO728" s="475"/>
      <c r="CP728" s="475"/>
      <c r="CQ728" s="475"/>
      <c r="CR728" s="475"/>
      <c r="CS728" s="475"/>
      <c r="CT728" s="475"/>
      <c r="CU728" s="475"/>
      <c r="CV728" s="475"/>
      <c r="CW728" s="475"/>
      <c r="CX728" s="475"/>
      <c r="CY728" s="475"/>
      <c r="CZ728" s="475"/>
    </row>
    <row r="729" spans="1:104" x14ac:dyDescent="0.25">
      <c r="A729" s="353" t="s">
        <v>342</v>
      </c>
      <c r="B729" s="353" t="s">
        <v>342</v>
      </c>
      <c r="C729" s="441">
        <f t="shared" ref="C729:H729" si="478">C241</f>
        <v>1000</v>
      </c>
      <c r="D729" s="441"/>
      <c r="E729" s="441"/>
      <c r="F729" s="441"/>
      <c r="G729" s="441"/>
      <c r="H729" s="441">
        <f t="shared" si="478"/>
        <v>0</v>
      </c>
      <c r="I729" s="470">
        <f>IFERROR(VLOOKUP(B729,Coincidence!$B$2:$E$242,4,FALSE)*IF($G729="Winter",'General Inputs'!$C$25,'General Inputs'!$C$24),IF($G729="Winter",'General Inputs'!$C$25,'General Inputs'!$C$24))</f>
        <v>0.52140604400000001</v>
      </c>
      <c r="J729" s="466">
        <f>'Nameplate by Substation'!H241</f>
        <v>5.8818426955935081E-4</v>
      </c>
      <c r="K729" s="357">
        <v>0</v>
      </c>
      <c r="L729" s="357">
        <v>0</v>
      </c>
      <c r="M729" s="357">
        <v>0</v>
      </c>
      <c r="N729" s="357">
        <v>0</v>
      </c>
      <c r="O729" s="357">
        <v>0</v>
      </c>
      <c r="P729" s="357">
        <v>0</v>
      </c>
      <c r="Q729" s="357">
        <v>0</v>
      </c>
      <c r="R729" s="357">
        <v>0</v>
      </c>
      <c r="S729" s="357">
        <v>0</v>
      </c>
      <c r="T729" s="357">
        <v>0</v>
      </c>
      <c r="U729" s="357">
        <v>0</v>
      </c>
      <c r="V729" s="357">
        <v>0</v>
      </c>
      <c r="W729" s="357">
        <v>0</v>
      </c>
      <c r="X729" s="357">
        <v>0</v>
      </c>
      <c r="Y729" s="357">
        <v>0</v>
      </c>
      <c r="Z729" s="357">
        <v>0</v>
      </c>
      <c r="AA729" s="357">
        <v>0</v>
      </c>
      <c r="AB729" s="357">
        <v>0</v>
      </c>
      <c r="AC729" s="357">
        <v>0</v>
      </c>
      <c r="AD729" s="357">
        <v>0</v>
      </c>
      <c r="AE729" s="357">
        <v>0</v>
      </c>
      <c r="AF729" s="357">
        <v>0</v>
      </c>
      <c r="AG729" s="357">
        <v>0</v>
      </c>
      <c r="AH729" s="357">
        <v>0</v>
      </c>
      <c r="AI729" s="357">
        <v>0</v>
      </c>
      <c r="AJ729" s="357">
        <v>0</v>
      </c>
      <c r="AK729" s="357">
        <v>0</v>
      </c>
      <c r="AL729" s="357">
        <v>0</v>
      </c>
      <c r="AM729" s="357">
        <v>0</v>
      </c>
      <c r="AP729" s="298">
        <v>0</v>
      </c>
      <c r="AQ729" s="298">
        <v>0</v>
      </c>
      <c r="AR729" s="298">
        <v>0</v>
      </c>
      <c r="AS729" s="298">
        <v>0</v>
      </c>
      <c r="AT729" s="298">
        <v>0</v>
      </c>
      <c r="AU729" s="298">
        <v>0</v>
      </c>
      <c r="AV729" s="298">
        <v>0</v>
      </c>
      <c r="AW729" s="298">
        <v>0</v>
      </c>
      <c r="AX729" s="298">
        <v>0</v>
      </c>
      <c r="AY729" s="298">
        <v>0</v>
      </c>
      <c r="AZ729" s="298">
        <v>0</v>
      </c>
      <c r="BA729" s="298">
        <v>0</v>
      </c>
      <c r="BB729" s="298">
        <v>0</v>
      </c>
      <c r="BC729" s="298">
        <v>0</v>
      </c>
      <c r="BD729" s="298">
        <v>0</v>
      </c>
      <c r="BE729" s="298">
        <v>0</v>
      </c>
      <c r="BF729" s="298">
        <v>0</v>
      </c>
      <c r="BG729" s="298">
        <v>0</v>
      </c>
      <c r="BH729" s="298">
        <v>0</v>
      </c>
      <c r="BI729" s="298">
        <v>0</v>
      </c>
      <c r="BJ729" s="298">
        <v>0</v>
      </c>
      <c r="BK729" s="298">
        <v>0</v>
      </c>
      <c r="BL729" s="298">
        <v>0</v>
      </c>
      <c r="BM729" s="298">
        <v>0</v>
      </c>
      <c r="BN729" s="298">
        <v>0</v>
      </c>
      <c r="BO729" s="298">
        <v>0</v>
      </c>
      <c r="BP729" s="298">
        <v>0</v>
      </c>
      <c r="BQ729" s="298">
        <v>0</v>
      </c>
      <c r="BR729" s="298">
        <v>0</v>
      </c>
      <c r="BT729" s="475"/>
      <c r="BU729" s="475"/>
      <c r="BV729" s="475"/>
      <c r="BW729" s="475"/>
      <c r="BX729" s="475"/>
      <c r="BY729" s="475"/>
      <c r="BZ729" s="475"/>
      <c r="CA729" s="475"/>
      <c r="CB729" s="475"/>
      <c r="CC729" s="475"/>
      <c r="CD729" s="475"/>
      <c r="CE729" s="475"/>
      <c r="CF729" s="475"/>
      <c r="CG729" s="475"/>
      <c r="CH729" s="475"/>
      <c r="CI729" s="475"/>
      <c r="CJ729" s="475"/>
      <c r="CK729" s="475"/>
      <c r="CL729" s="475"/>
      <c r="CM729" s="475"/>
      <c r="CN729" s="475"/>
      <c r="CO729" s="475"/>
      <c r="CP729" s="475"/>
      <c r="CQ729" s="475"/>
      <c r="CR729" s="475"/>
      <c r="CS729" s="475"/>
      <c r="CT729" s="475"/>
      <c r="CU729" s="475"/>
      <c r="CV729" s="475"/>
      <c r="CW729" s="475"/>
      <c r="CX729" s="475"/>
      <c r="CY729" s="475"/>
      <c r="CZ729" s="475"/>
    </row>
    <row r="730" spans="1:104" x14ac:dyDescent="0.25">
      <c r="A730" s="353" t="s">
        <v>520</v>
      </c>
      <c r="B730" s="353" t="s">
        <v>521</v>
      </c>
      <c r="C730" s="441">
        <f t="shared" ref="C730:H730" si="479">C242</f>
        <v>4992</v>
      </c>
      <c r="D730" s="441"/>
      <c r="E730" s="441"/>
      <c r="F730" s="441"/>
      <c r="G730" s="441"/>
      <c r="H730" s="441">
        <f t="shared" si="479"/>
        <v>0</v>
      </c>
      <c r="I730" s="470">
        <f>IFERROR(VLOOKUP(B730,Coincidence!$B$2:$E$242,4,FALSE)*IF($G730="Winter",'General Inputs'!$C$25,'General Inputs'!$C$24),IF($G730="Winter",'General Inputs'!$C$25,'General Inputs'!$C$24))</f>
        <v>0.52140604400000001</v>
      </c>
      <c r="J730" s="466">
        <f>'Nameplate by Substation'!H242</f>
        <v>7.109378097773936E-4</v>
      </c>
      <c r="K730" s="357">
        <v>4.5035326280445487</v>
      </c>
      <c r="L730" s="357">
        <v>6.3226795671209297</v>
      </c>
      <c r="M730" s="357">
        <v>8.5502182310773023</v>
      </c>
      <c r="N730" s="357">
        <v>11.16783275498477</v>
      </c>
      <c r="O730" s="357">
        <v>14.113671783193928</v>
      </c>
      <c r="P730" s="357">
        <v>17.480914095482703</v>
      </c>
      <c r="Q730" s="357">
        <v>21.287333009153482</v>
      </c>
      <c r="R730" s="357">
        <v>25.695650369538527</v>
      </c>
      <c r="S730" s="357">
        <v>30.965471505538275</v>
      </c>
      <c r="T730" s="357">
        <v>36.819277957000516</v>
      </c>
      <c r="U730" s="357">
        <v>43.329796976405291</v>
      </c>
      <c r="V730" s="357">
        <v>49.709785462329037</v>
      </c>
      <c r="W730" s="357">
        <v>55.020071852785335</v>
      </c>
      <c r="X730" s="357">
        <v>59.80924586402837</v>
      </c>
      <c r="Y730" s="357">
        <v>64.413000273381613</v>
      </c>
      <c r="Z730" s="357">
        <v>68.522899938098007</v>
      </c>
      <c r="AA730" s="357">
        <v>71.919201799086579</v>
      </c>
      <c r="AB730" s="357">
        <v>74.677111336373528</v>
      </c>
      <c r="AC730" s="357">
        <v>76.704418822109332</v>
      </c>
      <c r="AD730" s="357">
        <v>78.283682480671729</v>
      </c>
      <c r="AE730" s="357">
        <v>79.686744868649654</v>
      </c>
      <c r="AF730" s="357">
        <v>80.846993932597215</v>
      </c>
      <c r="AG730" s="357">
        <v>81.755714200706677</v>
      </c>
      <c r="AH730" s="357">
        <v>82.51107508945924</v>
      </c>
      <c r="AI730" s="357">
        <v>83.218292267267259</v>
      </c>
      <c r="AJ730" s="357">
        <v>83.845065616509729</v>
      </c>
      <c r="AK730" s="357">
        <v>84.347574915828531</v>
      </c>
      <c r="AL730" s="357">
        <v>84.865935170111172</v>
      </c>
      <c r="AM730" s="357">
        <v>85.518021320391028</v>
      </c>
      <c r="AP730" s="298">
        <v>4.5035326280445487</v>
      </c>
      <c r="AQ730" s="298">
        <v>6.3226795671209297</v>
      </c>
      <c r="AR730" s="298">
        <v>8.5502182310773023</v>
      </c>
      <c r="AS730" s="298">
        <v>11.16783275498477</v>
      </c>
      <c r="AT730" s="298">
        <v>14.113671783193928</v>
      </c>
      <c r="AU730" s="298">
        <v>17.480914095482703</v>
      </c>
      <c r="AV730" s="298">
        <v>21.287333009153482</v>
      </c>
      <c r="AW730" s="298">
        <v>25.695650369538527</v>
      </c>
      <c r="AX730" s="298">
        <v>30.965471505538275</v>
      </c>
      <c r="AY730" s="298">
        <v>36.819277957000516</v>
      </c>
      <c r="AZ730" s="298">
        <v>43.329796976405291</v>
      </c>
      <c r="BA730" s="298">
        <v>49.709785462329037</v>
      </c>
      <c r="BB730" s="298">
        <v>55.020071852785335</v>
      </c>
      <c r="BC730" s="298">
        <v>59.80924586402837</v>
      </c>
      <c r="BD730" s="298">
        <v>64.413000273381613</v>
      </c>
      <c r="BE730" s="298">
        <v>68.522899938098007</v>
      </c>
      <c r="BF730" s="298">
        <v>71.919201799086579</v>
      </c>
      <c r="BG730" s="298">
        <v>74.677111336373528</v>
      </c>
      <c r="BH730" s="298">
        <v>76.704418822109332</v>
      </c>
      <c r="BI730" s="298">
        <v>78.283682480671729</v>
      </c>
      <c r="BJ730" s="298">
        <v>79.686744868649654</v>
      </c>
      <c r="BK730" s="298">
        <v>80.846993932597215</v>
      </c>
      <c r="BL730" s="298">
        <v>81.755714200706677</v>
      </c>
      <c r="BM730" s="298">
        <v>82.51107508945924</v>
      </c>
      <c r="BN730" s="298">
        <v>83.218292267267259</v>
      </c>
      <c r="BO730" s="298">
        <v>83.845065616509729</v>
      </c>
      <c r="BP730" s="298">
        <v>84.347574915828531</v>
      </c>
      <c r="BQ730" s="298">
        <v>84.865935170111172</v>
      </c>
      <c r="BR730" s="298">
        <v>85.518021320391028</v>
      </c>
      <c r="BT730" s="475"/>
      <c r="BU730" s="475"/>
      <c r="BV730" s="475"/>
      <c r="BW730" s="475"/>
      <c r="BX730" s="475"/>
      <c r="BY730" s="475"/>
      <c r="BZ730" s="475"/>
      <c r="CA730" s="475"/>
      <c r="CB730" s="475"/>
      <c r="CC730" s="475"/>
      <c r="CD730" s="475"/>
      <c r="CE730" s="475"/>
      <c r="CF730" s="475"/>
      <c r="CG730" s="475"/>
      <c r="CH730" s="475"/>
      <c r="CI730" s="475"/>
      <c r="CJ730" s="475"/>
      <c r="CK730" s="475"/>
      <c r="CL730" s="475"/>
      <c r="CM730" s="475"/>
      <c r="CN730" s="475"/>
      <c r="CO730" s="475"/>
      <c r="CP730" s="475"/>
      <c r="CQ730" s="475"/>
      <c r="CR730" s="475"/>
      <c r="CS730" s="475"/>
      <c r="CT730" s="475"/>
      <c r="CU730" s="475"/>
      <c r="CV730" s="475"/>
      <c r="CW730" s="475"/>
      <c r="CX730" s="475"/>
      <c r="CY730" s="475"/>
      <c r="CZ730" s="475"/>
    </row>
    <row r="731" spans="1:104" x14ac:dyDescent="0.25">
      <c r="A731" s="353" t="s">
        <v>338</v>
      </c>
      <c r="B731" s="353" t="s">
        <v>338</v>
      </c>
      <c r="C731" s="441">
        <f t="shared" ref="C731:H731" si="480">C243</f>
        <v>1503</v>
      </c>
      <c r="D731" s="441"/>
      <c r="E731" s="441"/>
      <c r="F731" s="441"/>
      <c r="G731" s="441"/>
      <c r="H731" s="441">
        <f t="shared" si="480"/>
        <v>0</v>
      </c>
      <c r="I731" s="470">
        <f>IFERROR(VLOOKUP(B731,Coincidence!$B$2:$E$242,4,FALSE)*IF($G731="Winter",'General Inputs'!$C$25,'General Inputs'!$C$24),IF($G731="Winter",'General Inputs'!$C$25,'General Inputs'!$C$24))</f>
        <v>0.52140604400000001</v>
      </c>
      <c r="J731" s="466">
        <f>'Nameplate by Substation'!H243</f>
        <v>6.3291294878001334E-4</v>
      </c>
      <c r="K731" s="357">
        <v>4.0092734924805429</v>
      </c>
      <c r="L731" s="357">
        <v>5.6287704971981247</v>
      </c>
      <c r="M731" s="357">
        <v>7.6118385587597448</v>
      </c>
      <c r="N731" s="357">
        <v>9.9421719638917807</v>
      </c>
      <c r="O731" s="357">
        <v>12.564707494192106</v>
      </c>
      <c r="P731" s="357">
        <v>15.56239763222939</v>
      </c>
      <c r="Q731" s="357">
        <v>18.951065087822624</v>
      </c>
      <c r="R731" s="357">
        <v>22.875573112783403</v>
      </c>
      <c r="S731" s="357">
        <v>27.567035556978333</v>
      </c>
      <c r="T731" s="357">
        <v>32.778391391242543</v>
      </c>
      <c r="U731" s="357">
        <v>38.574386109753931</v>
      </c>
      <c r="V731" s="357">
        <v>44.254175917350317</v>
      </c>
      <c r="W731" s="357">
        <v>48.981662586405704</v>
      </c>
      <c r="X731" s="357">
        <v>53.245228546732847</v>
      </c>
      <c r="Y731" s="357">
        <v>57.343724559478467</v>
      </c>
      <c r="Z731" s="357">
        <v>61.002565994287124</v>
      </c>
      <c r="AA731" s="357">
        <v>64.026126418592582</v>
      </c>
      <c r="AB731" s="357">
        <v>66.481357570610456</v>
      </c>
      <c r="AC731" s="357">
        <v>68.286169667019564</v>
      </c>
      <c r="AD731" s="357">
        <v>69.692110391082068</v>
      </c>
      <c r="AE731" s="357">
        <v>70.941187794315795</v>
      </c>
      <c r="AF731" s="357">
        <v>71.974100443331096</v>
      </c>
      <c r="AG731" s="357">
        <v>72.783089382441545</v>
      </c>
      <c r="AH731" s="357">
        <v>73.455550012497469</v>
      </c>
      <c r="AI731" s="357">
        <v>74.085150665717066</v>
      </c>
      <c r="AJ731" s="357">
        <v>74.643136136780953</v>
      </c>
      <c r="AK731" s="357">
        <v>75.090495438884801</v>
      </c>
      <c r="AL731" s="357">
        <v>75.551966066211691</v>
      </c>
      <c r="AM731" s="357">
        <v>76.132486278466914</v>
      </c>
      <c r="AP731" s="298">
        <v>4.0092734924805429</v>
      </c>
      <c r="AQ731" s="298">
        <v>5.6287704971981247</v>
      </c>
      <c r="AR731" s="298">
        <v>7.6118385587597448</v>
      </c>
      <c r="AS731" s="298">
        <v>9.9421719638917807</v>
      </c>
      <c r="AT731" s="298">
        <v>12.564707494192106</v>
      </c>
      <c r="AU731" s="298">
        <v>15.56239763222939</v>
      </c>
      <c r="AV731" s="298">
        <v>18.951065087822624</v>
      </c>
      <c r="AW731" s="298">
        <v>22.875573112783403</v>
      </c>
      <c r="AX731" s="298">
        <v>27.567035556978333</v>
      </c>
      <c r="AY731" s="298">
        <v>32.778391391242543</v>
      </c>
      <c r="AZ731" s="298">
        <v>38.574386109753931</v>
      </c>
      <c r="BA731" s="298">
        <v>44.254175917350317</v>
      </c>
      <c r="BB731" s="298">
        <v>48.981662586405704</v>
      </c>
      <c r="BC731" s="298">
        <v>53.245228546732847</v>
      </c>
      <c r="BD731" s="298">
        <v>57.343724559478467</v>
      </c>
      <c r="BE731" s="298">
        <v>61.002565994287124</v>
      </c>
      <c r="BF731" s="298">
        <v>64.026126418592582</v>
      </c>
      <c r="BG731" s="298">
        <v>66.481357570610456</v>
      </c>
      <c r="BH731" s="298">
        <v>68.286169667019564</v>
      </c>
      <c r="BI731" s="298">
        <v>69.692110391082068</v>
      </c>
      <c r="BJ731" s="298">
        <v>70.941187794315795</v>
      </c>
      <c r="BK731" s="298">
        <v>71.974100443331096</v>
      </c>
      <c r="BL731" s="298">
        <v>72.783089382441545</v>
      </c>
      <c r="BM731" s="298">
        <v>73.455550012497469</v>
      </c>
      <c r="BN731" s="298">
        <v>74.085150665717066</v>
      </c>
      <c r="BO731" s="298">
        <v>74.643136136780953</v>
      </c>
      <c r="BP731" s="298">
        <v>75.090495438884801</v>
      </c>
      <c r="BQ731" s="298">
        <v>75.551966066211691</v>
      </c>
      <c r="BR731" s="298">
        <v>76.132486278466914</v>
      </c>
      <c r="BT731" s="475"/>
      <c r="BU731" s="475"/>
      <c r="BV731" s="475"/>
      <c r="BW731" s="475"/>
      <c r="BX731" s="475"/>
      <c r="BY731" s="475"/>
      <c r="BZ731" s="475"/>
      <c r="CA731" s="475"/>
      <c r="CB731" s="475"/>
      <c r="CC731" s="475"/>
      <c r="CD731" s="475"/>
      <c r="CE731" s="475"/>
      <c r="CF731" s="475"/>
      <c r="CG731" s="475"/>
      <c r="CH731" s="475"/>
      <c r="CI731" s="475"/>
      <c r="CJ731" s="475"/>
      <c r="CK731" s="475"/>
      <c r="CL731" s="475"/>
      <c r="CM731" s="475"/>
      <c r="CN731" s="475"/>
      <c r="CO731" s="475"/>
      <c r="CP731" s="475"/>
      <c r="CQ731" s="475"/>
      <c r="CR731" s="475"/>
      <c r="CS731" s="475"/>
      <c r="CT731" s="475"/>
      <c r="CU731" s="475"/>
      <c r="CV731" s="475"/>
      <c r="CW731" s="475"/>
      <c r="CX731" s="475"/>
      <c r="CY731" s="475"/>
      <c r="CZ731" s="475"/>
    </row>
    <row r="732" spans="1:104" x14ac:dyDescent="0.25">
      <c r="A732" s="353"/>
      <c r="B732" s="353"/>
      <c r="C732" s="354"/>
      <c r="D732" s="354"/>
      <c r="E732" s="354"/>
      <c r="F732" s="354"/>
      <c r="G732" s="354"/>
      <c r="H732" s="354"/>
      <c r="I732" s="354"/>
      <c r="J732" s="355"/>
      <c r="K732" s="357"/>
      <c r="L732" s="357"/>
      <c r="M732" s="357"/>
      <c r="N732" s="357"/>
      <c r="O732" s="357"/>
      <c r="P732" s="357"/>
      <c r="Q732" s="357"/>
      <c r="R732" s="357"/>
      <c r="S732" s="357"/>
      <c r="T732" s="357"/>
      <c r="U732" s="357"/>
      <c r="V732" s="357"/>
      <c r="W732" s="357"/>
      <c r="X732" s="357"/>
      <c r="Y732" s="357"/>
      <c r="Z732" s="357"/>
      <c r="AA732" s="357"/>
      <c r="AB732" s="357"/>
      <c r="AC732" s="357"/>
      <c r="AD732" s="357"/>
      <c r="AE732" s="357"/>
      <c r="AF732" s="357"/>
      <c r="AG732" s="357"/>
      <c r="AH732" s="357"/>
      <c r="AI732" s="357"/>
      <c r="AJ732" s="357"/>
    </row>
    <row r="733" spans="1:104" x14ac:dyDescent="0.25">
      <c r="A733" s="362" t="s">
        <v>717</v>
      </c>
    </row>
    <row r="734" spans="1:104" ht="45" x14ac:dyDescent="0.25">
      <c r="A734" s="351" t="s">
        <v>219</v>
      </c>
      <c r="B734" s="351" t="s">
        <v>264</v>
      </c>
      <c r="C734" s="351" t="s">
        <v>220</v>
      </c>
      <c r="D734" s="352" t="s">
        <v>265</v>
      </c>
      <c r="E734" s="463" t="s">
        <v>837</v>
      </c>
      <c r="F734" s="463" t="s">
        <v>838</v>
      </c>
      <c r="G734" s="464" t="s">
        <v>839</v>
      </c>
      <c r="H734" s="464" t="s">
        <v>840</v>
      </c>
      <c r="I734" s="464"/>
      <c r="J734" s="351" t="s">
        <v>221</v>
      </c>
      <c r="K734" s="359">
        <v>2017</v>
      </c>
      <c r="L734" s="359">
        <v>2018</v>
      </c>
      <c r="M734" s="359">
        <v>2019</v>
      </c>
      <c r="N734" s="359">
        <v>2020</v>
      </c>
      <c r="O734" s="359">
        <v>2021</v>
      </c>
      <c r="P734" s="359">
        <v>2022</v>
      </c>
      <c r="Q734" s="359">
        <v>2023</v>
      </c>
      <c r="R734" s="359">
        <v>2024</v>
      </c>
      <c r="S734" s="359">
        <v>2025</v>
      </c>
      <c r="T734" s="359">
        <v>2026</v>
      </c>
      <c r="U734" s="359">
        <v>2027</v>
      </c>
      <c r="V734" s="359">
        <v>2028</v>
      </c>
      <c r="W734" s="359">
        <v>2029</v>
      </c>
      <c r="X734" s="359">
        <v>2030</v>
      </c>
      <c r="Y734" s="359">
        <v>2031</v>
      </c>
      <c r="Z734" s="359">
        <v>2032</v>
      </c>
      <c r="AA734" s="359">
        <v>2033</v>
      </c>
      <c r="AB734" s="359">
        <v>2034</v>
      </c>
      <c r="AC734" s="359">
        <v>2035</v>
      </c>
      <c r="AD734" s="359">
        <v>2036</v>
      </c>
      <c r="AE734" s="359">
        <v>2037</v>
      </c>
      <c r="AF734" s="359">
        <v>2038</v>
      </c>
      <c r="AG734" s="359">
        <v>2039</v>
      </c>
      <c r="AH734" s="359">
        <v>2040</v>
      </c>
      <c r="AI734" s="359">
        <v>2041</v>
      </c>
      <c r="AJ734" s="359">
        <v>2042</v>
      </c>
      <c r="AK734" s="359">
        <v>2043</v>
      </c>
      <c r="AL734" s="359">
        <v>2044</v>
      </c>
      <c r="AM734" s="359">
        <v>2045</v>
      </c>
    </row>
    <row r="735" spans="1:104" x14ac:dyDescent="0.25">
      <c r="A735" s="353" t="s">
        <v>351</v>
      </c>
      <c r="B735" s="353" t="s">
        <v>351</v>
      </c>
      <c r="C735" s="441">
        <f>C3</f>
        <v>6250</v>
      </c>
      <c r="D735" s="441"/>
      <c r="E735" s="441"/>
      <c r="F735" s="441"/>
      <c r="G735" s="441"/>
      <c r="H735" s="441">
        <f t="shared" ref="H735" si="481">H3</f>
        <v>0</v>
      </c>
      <c r="I735" s="441"/>
      <c r="J735" s="445"/>
      <c r="K735" s="358"/>
      <c r="L735" s="358"/>
      <c r="M735" s="358"/>
      <c r="N735" s="358"/>
      <c r="O735" s="358"/>
      <c r="P735" s="358"/>
      <c r="Q735" s="358"/>
      <c r="R735" s="358"/>
      <c r="S735" s="358"/>
      <c r="T735" s="358"/>
      <c r="U735" s="358"/>
      <c r="V735" s="358"/>
      <c r="W735" s="358"/>
      <c r="X735" s="358"/>
      <c r="Y735" s="358"/>
      <c r="Z735" s="358"/>
      <c r="AA735" s="358"/>
      <c r="AB735" s="358"/>
      <c r="AC735" s="358"/>
      <c r="AD735" s="358"/>
      <c r="AE735" s="358"/>
      <c r="AF735" s="358"/>
      <c r="AG735" s="358"/>
      <c r="AH735" s="358"/>
      <c r="AI735" s="358"/>
      <c r="AJ735" s="358"/>
      <c r="AK735" s="358"/>
      <c r="AL735" s="358"/>
      <c r="AM735" s="358"/>
    </row>
    <row r="736" spans="1:104" x14ac:dyDescent="0.25">
      <c r="A736" s="353" t="s">
        <v>268</v>
      </c>
      <c r="B736" s="353" t="s">
        <v>268</v>
      </c>
      <c r="C736" s="441">
        <f t="shared" ref="C736:H799" si="482">C4</f>
        <v>2500</v>
      </c>
      <c r="D736" s="441"/>
      <c r="E736" s="441"/>
      <c r="F736" s="441"/>
      <c r="G736" s="441"/>
      <c r="H736" s="441">
        <f t="shared" si="482"/>
        <v>1</v>
      </c>
      <c r="I736" s="441"/>
      <c r="J736" s="445"/>
      <c r="K736" s="358"/>
      <c r="L736" s="358"/>
      <c r="M736" s="358"/>
      <c r="N736" s="358"/>
      <c r="O736" s="358"/>
      <c r="P736" s="358"/>
      <c r="Q736" s="358"/>
      <c r="R736" s="358"/>
      <c r="S736" s="358"/>
      <c r="T736" s="358"/>
      <c r="U736" s="358"/>
      <c r="V736" s="358"/>
      <c r="W736" s="358"/>
      <c r="X736" s="358"/>
      <c r="Y736" s="358"/>
      <c r="Z736" s="358"/>
      <c r="AA736" s="358"/>
      <c r="AB736" s="358"/>
      <c r="AC736" s="358"/>
      <c r="AD736" s="358"/>
      <c r="AE736" s="358"/>
      <c r="AF736" s="358"/>
      <c r="AG736" s="358"/>
      <c r="AH736" s="358"/>
      <c r="AI736" s="358"/>
      <c r="AJ736" s="358"/>
      <c r="AK736" s="358"/>
      <c r="AL736" s="358"/>
      <c r="AM736" s="358"/>
    </row>
    <row r="737" spans="1:39" x14ac:dyDescent="0.25">
      <c r="A737" s="353" t="s">
        <v>271</v>
      </c>
      <c r="B737" s="353" t="s">
        <v>271</v>
      </c>
      <c r="C737" s="441">
        <f t="shared" si="482"/>
        <v>5500</v>
      </c>
      <c r="D737" s="441"/>
      <c r="E737" s="441"/>
      <c r="F737" s="441"/>
      <c r="G737" s="441"/>
      <c r="H737" s="441">
        <f t="shared" si="482"/>
        <v>1</v>
      </c>
      <c r="I737" s="441"/>
      <c r="J737" s="445"/>
      <c r="K737" s="358"/>
      <c r="L737" s="358"/>
      <c r="M737" s="358"/>
      <c r="N737" s="358"/>
      <c r="O737" s="358"/>
      <c r="P737" s="358"/>
      <c r="Q737" s="358"/>
      <c r="R737" s="358"/>
      <c r="S737" s="358"/>
      <c r="T737" s="358"/>
      <c r="U737" s="358"/>
      <c r="V737" s="358"/>
      <c r="W737" s="358"/>
      <c r="X737" s="358"/>
      <c r="Y737" s="358"/>
      <c r="Z737" s="358"/>
      <c r="AA737" s="358"/>
      <c r="AB737" s="358"/>
      <c r="AC737" s="358"/>
      <c r="AD737" s="358"/>
      <c r="AE737" s="358"/>
      <c r="AF737" s="358"/>
      <c r="AG737" s="358"/>
      <c r="AH737" s="358"/>
      <c r="AI737" s="358"/>
      <c r="AJ737" s="358"/>
      <c r="AK737" s="358"/>
      <c r="AL737" s="358"/>
      <c r="AM737" s="358"/>
    </row>
    <row r="738" spans="1:39" x14ac:dyDescent="0.25">
      <c r="A738" s="353" t="s">
        <v>222</v>
      </c>
      <c r="B738" s="353" t="s">
        <v>304</v>
      </c>
      <c r="C738" s="441">
        <f t="shared" si="482"/>
        <v>10000</v>
      </c>
      <c r="D738" s="441"/>
      <c r="E738" s="441"/>
      <c r="F738" s="441"/>
      <c r="G738" s="441"/>
      <c r="H738" s="441">
        <f t="shared" si="482"/>
        <v>0</v>
      </c>
      <c r="I738" s="441"/>
      <c r="J738" s="445"/>
      <c r="K738" s="358"/>
      <c r="L738" s="358"/>
      <c r="M738" s="358"/>
      <c r="N738" s="358"/>
      <c r="O738" s="358"/>
      <c r="P738" s="358"/>
      <c r="Q738" s="358"/>
      <c r="R738" s="358"/>
      <c r="S738" s="358"/>
      <c r="T738" s="358"/>
      <c r="U738" s="358"/>
      <c r="V738" s="358"/>
      <c r="W738" s="358"/>
      <c r="X738" s="358"/>
      <c r="Y738" s="358"/>
      <c r="Z738" s="358"/>
      <c r="AA738" s="358"/>
      <c r="AB738" s="358"/>
      <c r="AC738" s="358"/>
      <c r="AD738" s="358"/>
      <c r="AE738" s="358"/>
      <c r="AF738" s="358"/>
      <c r="AG738" s="358"/>
      <c r="AH738" s="358"/>
      <c r="AI738" s="358"/>
      <c r="AJ738" s="358"/>
      <c r="AK738" s="358"/>
      <c r="AL738" s="358"/>
      <c r="AM738" s="358"/>
    </row>
    <row r="739" spans="1:39" x14ac:dyDescent="0.25">
      <c r="A739" s="353" t="s">
        <v>222</v>
      </c>
      <c r="B739" s="353" t="s">
        <v>379</v>
      </c>
      <c r="C739" s="441">
        <f t="shared" si="482"/>
        <v>10000</v>
      </c>
      <c r="D739" s="441"/>
      <c r="E739" s="441"/>
      <c r="F739" s="441"/>
      <c r="G739" s="441"/>
      <c r="H739" s="441">
        <f t="shared" si="482"/>
        <v>0</v>
      </c>
      <c r="I739" s="441"/>
      <c r="J739" s="445"/>
      <c r="K739" s="358"/>
      <c r="L739" s="358"/>
      <c r="M739" s="358"/>
      <c r="N739" s="358"/>
      <c r="O739" s="358"/>
      <c r="P739" s="358"/>
      <c r="Q739" s="358"/>
      <c r="R739" s="358"/>
      <c r="S739" s="358"/>
      <c r="T739" s="358"/>
      <c r="U739" s="358"/>
      <c r="V739" s="358"/>
      <c r="W739" s="358"/>
      <c r="X739" s="358"/>
      <c r="Y739" s="358"/>
      <c r="Z739" s="358"/>
      <c r="AA739" s="358"/>
      <c r="AB739" s="358"/>
      <c r="AC739" s="358"/>
      <c r="AD739" s="358"/>
      <c r="AE739" s="358"/>
      <c r="AF739" s="358"/>
      <c r="AG739" s="358"/>
      <c r="AH739" s="358"/>
      <c r="AI739" s="358"/>
      <c r="AJ739" s="358"/>
      <c r="AK739" s="358"/>
      <c r="AL739" s="358"/>
      <c r="AM739" s="358"/>
    </row>
    <row r="740" spans="1:39" x14ac:dyDescent="0.25">
      <c r="A740" s="353" t="s">
        <v>395</v>
      </c>
      <c r="B740" s="353" t="s">
        <v>395</v>
      </c>
      <c r="C740" s="441">
        <f t="shared" si="482"/>
        <v>1500</v>
      </c>
      <c r="D740" s="441"/>
      <c r="E740" s="441"/>
      <c r="F740" s="441"/>
      <c r="G740" s="441"/>
      <c r="H740" s="441">
        <f t="shared" si="482"/>
        <v>0</v>
      </c>
      <c r="I740" s="441"/>
      <c r="J740" s="445"/>
      <c r="K740" s="358"/>
      <c r="L740" s="358"/>
      <c r="M740" s="358"/>
      <c r="N740" s="358"/>
      <c r="O740" s="358"/>
      <c r="P740" s="358"/>
      <c r="Q740" s="358"/>
      <c r="R740" s="358"/>
      <c r="S740" s="358"/>
      <c r="T740" s="358"/>
      <c r="U740" s="358"/>
      <c r="V740" s="358"/>
      <c r="W740" s="358"/>
      <c r="X740" s="358"/>
      <c r="Y740" s="358"/>
      <c r="Z740" s="358"/>
      <c r="AA740" s="358"/>
      <c r="AB740" s="358"/>
      <c r="AC740" s="358"/>
      <c r="AD740" s="358"/>
      <c r="AE740" s="358"/>
      <c r="AF740" s="358"/>
      <c r="AG740" s="358"/>
      <c r="AH740" s="358"/>
      <c r="AI740" s="358"/>
      <c r="AJ740" s="358"/>
      <c r="AK740" s="358"/>
      <c r="AL740" s="358"/>
      <c r="AM740" s="358"/>
    </row>
    <row r="741" spans="1:39" x14ac:dyDescent="0.25">
      <c r="A741" s="353" t="s">
        <v>495</v>
      </c>
      <c r="B741" s="353" t="s">
        <v>495</v>
      </c>
      <c r="C741" s="441">
        <f t="shared" si="482"/>
        <v>750</v>
      </c>
      <c r="D741" s="441"/>
      <c r="E741" s="441"/>
      <c r="F741" s="441"/>
      <c r="G741" s="441"/>
      <c r="H741" s="441">
        <f t="shared" si="482"/>
        <v>0</v>
      </c>
      <c r="I741" s="441"/>
      <c r="J741" s="445"/>
      <c r="K741" s="358"/>
      <c r="L741" s="358"/>
      <c r="M741" s="358"/>
      <c r="N741" s="358"/>
      <c r="O741" s="358"/>
      <c r="P741" s="358"/>
      <c r="Q741" s="358"/>
      <c r="R741" s="358"/>
      <c r="S741" s="358"/>
      <c r="T741" s="358"/>
      <c r="U741" s="358"/>
      <c r="V741" s="358"/>
      <c r="W741" s="358"/>
      <c r="X741" s="358"/>
      <c r="Y741" s="358"/>
      <c r="Z741" s="358"/>
      <c r="AA741" s="358"/>
      <c r="AB741" s="358"/>
      <c r="AC741" s="358"/>
      <c r="AD741" s="358"/>
      <c r="AE741" s="358"/>
      <c r="AF741" s="358"/>
      <c r="AG741" s="358"/>
      <c r="AH741" s="358"/>
      <c r="AI741" s="358"/>
      <c r="AJ741" s="358"/>
      <c r="AK741" s="358"/>
      <c r="AL741" s="358"/>
      <c r="AM741" s="358"/>
    </row>
    <row r="742" spans="1:39" x14ac:dyDescent="0.25">
      <c r="A742" s="353" t="s">
        <v>344</v>
      </c>
      <c r="B742" s="353" t="s">
        <v>344</v>
      </c>
      <c r="C742" s="441">
        <f t="shared" si="482"/>
        <v>750</v>
      </c>
      <c r="D742" s="441"/>
      <c r="E742" s="441"/>
      <c r="F742" s="441"/>
      <c r="G742" s="441"/>
      <c r="H742" s="441">
        <f t="shared" si="482"/>
        <v>0</v>
      </c>
      <c r="I742" s="441"/>
      <c r="J742" s="445"/>
      <c r="K742" s="358"/>
      <c r="L742" s="358"/>
      <c r="M742" s="358"/>
      <c r="N742" s="358"/>
      <c r="O742" s="358"/>
      <c r="P742" s="358"/>
      <c r="Q742" s="358"/>
      <c r="R742" s="358"/>
      <c r="S742" s="358"/>
      <c r="T742" s="358"/>
      <c r="U742" s="358"/>
      <c r="V742" s="358"/>
      <c r="W742" s="358"/>
      <c r="X742" s="358"/>
      <c r="Y742" s="358"/>
      <c r="Z742" s="358"/>
      <c r="AA742" s="358"/>
      <c r="AB742" s="358"/>
      <c r="AC742" s="358"/>
      <c r="AD742" s="358"/>
      <c r="AE742" s="358"/>
      <c r="AF742" s="358"/>
      <c r="AG742" s="358"/>
      <c r="AH742" s="358"/>
      <c r="AI742" s="358"/>
      <c r="AJ742" s="358"/>
      <c r="AK742" s="358"/>
      <c r="AL742" s="358"/>
      <c r="AM742" s="358"/>
    </row>
    <row r="743" spans="1:39" x14ac:dyDescent="0.25">
      <c r="A743" s="353" t="s">
        <v>223</v>
      </c>
      <c r="B743" s="353" t="s">
        <v>307</v>
      </c>
      <c r="C743" s="441">
        <f t="shared" si="482"/>
        <v>20000</v>
      </c>
      <c r="D743" s="441"/>
      <c r="E743" s="441"/>
      <c r="F743" s="441"/>
      <c r="G743" s="441"/>
      <c r="H743" s="441">
        <f t="shared" si="482"/>
        <v>0</v>
      </c>
      <c r="I743" s="441"/>
      <c r="J743" s="445"/>
      <c r="K743" s="358"/>
      <c r="L743" s="358"/>
      <c r="M743" s="358"/>
      <c r="N743" s="358"/>
      <c r="O743" s="358"/>
      <c r="P743" s="358"/>
      <c r="Q743" s="358"/>
      <c r="R743" s="358"/>
      <c r="S743" s="358"/>
      <c r="T743" s="358"/>
      <c r="U743" s="358"/>
      <c r="V743" s="358"/>
      <c r="W743" s="358"/>
      <c r="X743" s="358"/>
      <c r="Y743" s="358"/>
      <c r="Z743" s="358"/>
      <c r="AA743" s="358"/>
      <c r="AB743" s="358"/>
      <c r="AC743" s="358"/>
      <c r="AD743" s="358"/>
      <c r="AE743" s="358"/>
      <c r="AF743" s="358"/>
      <c r="AG743" s="358"/>
      <c r="AH743" s="358"/>
      <c r="AI743" s="358"/>
      <c r="AJ743" s="358"/>
      <c r="AK743" s="358"/>
      <c r="AL743" s="358"/>
      <c r="AM743" s="358"/>
    </row>
    <row r="744" spans="1:39" x14ac:dyDescent="0.25">
      <c r="A744" s="353" t="s">
        <v>223</v>
      </c>
      <c r="B744" s="353" t="s">
        <v>275</v>
      </c>
      <c r="C744" s="441">
        <f t="shared" si="482"/>
        <v>20000</v>
      </c>
      <c r="D744" s="441"/>
      <c r="E744" s="441"/>
      <c r="F744" s="441"/>
      <c r="G744" s="441"/>
      <c r="H744" s="441">
        <f t="shared" si="482"/>
        <v>0</v>
      </c>
      <c r="I744" s="441"/>
      <c r="J744" s="445"/>
      <c r="K744" s="358"/>
      <c r="L744" s="358"/>
      <c r="M744" s="358"/>
      <c r="N744" s="358"/>
      <c r="O744" s="358"/>
      <c r="P744" s="358"/>
      <c r="Q744" s="358"/>
      <c r="R744" s="358"/>
      <c r="S744" s="358"/>
      <c r="T744" s="358"/>
      <c r="U744" s="358"/>
      <c r="V744" s="358"/>
      <c r="W744" s="358"/>
      <c r="X744" s="358"/>
      <c r="Y744" s="358"/>
      <c r="Z744" s="358"/>
      <c r="AA744" s="358"/>
      <c r="AB744" s="358"/>
      <c r="AC744" s="358"/>
      <c r="AD744" s="358"/>
      <c r="AE744" s="358"/>
      <c r="AF744" s="358"/>
      <c r="AG744" s="358"/>
      <c r="AH744" s="358"/>
      <c r="AI744" s="358"/>
      <c r="AJ744" s="358"/>
      <c r="AK744" s="358"/>
      <c r="AL744" s="358"/>
      <c r="AM744" s="358"/>
    </row>
    <row r="745" spans="1:39" x14ac:dyDescent="0.25">
      <c r="A745" s="353" t="s">
        <v>477</v>
      </c>
      <c r="B745" s="353" t="s">
        <v>477</v>
      </c>
      <c r="C745" s="441">
        <f t="shared" si="482"/>
        <v>5000</v>
      </c>
      <c r="D745" s="441"/>
      <c r="E745" s="441"/>
      <c r="F745" s="441"/>
      <c r="G745" s="441"/>
      <c r="H745" s="441">
        <f t="shared" si="482"/>
        <v>0</v>
      </c>
      <c r="I745" s="441"/>
      <c r="J745" s="445"/>
      <c r="K745" s="358"/>
      <c r="L745" s="358"/>
      <c r="M745" s="358"/>
      <c r="N745" s="358"/>
      <c r="O745" s="358"/>
      <c r="P745" s="358"/>
      <c r="Q745" s="358"/>
      <c r="R745" s="358"/>
      <c r="S745" s="358"/>
      <c r="T745" s="358"/>
      <c r="U745" s="358"/>
      <c r="V745" s="358"/>
      <c r="W745" s="358"/>
      <c r="X745" s="358"/>
      <c r="Y745" s="358"/>
      <c r="Z745" s="358"/>
      <c r="AA745" s="358"/>
      <c r="AB745" s="358"/>
      <c r="AC745" s="358"/>
      <c r="AD745" s="358"/>
      <c r="AE745" s="358"/>
      <c r="AF745" s="358"/>
      <c r="AG745" s="358"/>
      <c r="AH745" s="358"/>
      <c r="AI745" s="358"/>
      <c r="AJ745" s="358"/>
      <c r="AK745" s="358"/>
      <c r="AL745" s="358"/>
      <c r="AM745" s="358"/>
    </row>
    <row r="746" spans="1:39" x14ac:dyDescent="0.25">
      <c r="A746" s="353" t="s">
        <v>425</v>
      </c>
      <c r="B746" s="353" t="s">
        <v>425</v>
      </c>
      <c r="C746" s="441">
        <f t="shared" si="482"/>
        <v>2500</v>
      </c>
      <c r="D746" s="441"/>
      <c r="E746" s="441"/>
      <c r="F746" s="441"/>
      <c r="G746" s="441"/>
      <c r="H746" s="441">
        <f t="shared" si="482"/>
        <v>0</v>
      </c>
      <c r="I746" s="441"/>
      <c r="J746" s="445"/>
      <c r="K746" s="358"/>
      <c r="L746" s="358"/>
      <c r="M746" s="358"/>
      <c r="N746" s="358"/>
      <c r="O746" s="358"/>
      <c r="P746" s="358"/>
      <c r="Q746" s="358"/>
      <c r="R746" s="358"/>
      <c r="S746" s="358"/>
      <c r="T746" s="358"/>
      <c r="U746" s="358"/>
      <c r="V746" s="358"/>
      <c r="W746" s="358"/>
      <c r="X746" s="358"/>
      <c r="Y746" s="358"/>
      <c r="Z746" s="358"/>
      <c r="AA746" s="358"/>
      <c r="AB746" s="358"/>
      <c r="AC746" s="358"/>
      <c r="AD746" s="358"/>
      <c r="AE746" s="358"/>
      <c r="AF746" s="358"/>
      <c r="AG746" s="358"/>
      <c r="AH746" s="358"/>
      <c r="AI746" s="358"/>
      <c r="AJ746" s="358"/>
      <c r="AK746" s="358"/>
      <c r="AL746" s="358"/>
      <c r="AM746" s="358"/>
    </row>
    <row r="747" spans="1:39" x14ac:dyDescent="0.25">
      <c r="A747" s="353" t="s">
        <v>260</v>
      </c>
      <c r="B747" s="353" t="s">
        <v>504</v>
      </c>
      <c r="C747" s="441">
        <f t="shared" si="482"/>
        <v>42000</v>
      </c>
      <c r="D747" s="441"/>
      <c r="E747" s="441"/>
      <c r="F747" s="441"/>
      <c r="G747" s="441"/>
      <c r="H747" s="441">
        <f t="shared" si="482"/>
        <v>0</v>
      </c>
      <c r="I747" s="441"/>
      <c r="J747" s="445"/>
      <c r="K747" s="358"/>
      <c r="L747" s="358"/>
      <c r="M747" s="358"/>
      <c r="N747" s="358"/>
      <c r="O747" s="358"/>
      <c r="P747" s="358"/>
      <c r="Q747" s="358"/>
      <c r="R747" s="358"/>
      <c r="S747" s="358"/>
      <c r="T747" s="358"/>
      <c r="U747" s="358"/>
      <c r="V747" s="358"/>
      <c r="W747" s="358"/>
      <c r="X747" s="358"/>
      <c r="Y747" s="358"/>
      <c r="Z747" s="358"/>
      <c r="AA747" s="358"/>
      <c r="AB747" s="358"/>
      <c r="AC747" s="358"/>
      <c r="AD747" s="358"/>
      <c r="AE747" s="358"/>
      <c r="AF747" s="358"/>
      <c r="AG747" s="358"/>
      <c r="AH747" s="358"/>
      <c r="AI747" s="358"/>
      <c r="AJ747" s="358"/>
      <c r="AK747" s="358"/>
      <c r="AL747" s="358"/>
      <c r="AM747" s="358"/>
    </row>
    <row r="748" spans="1:39" x14ac:dyDescent="0.25">
      <c r="A748" s="353" t="s">
        <v>260</v>
      </c>
      <c r="B748" s="353" t="s">
        <v>471</v>
      </c>
      <c r="C748" s="441">
        <f t="shared" si="482"/>
        <v>42000</v>
      </c>
      <c r="D748" s="441"/>
      <c r="E748" s="441"/>
      <c r="F748" s="441"/>
      <c r="G748" s="441"/>
      <c r="H748" s="441">
        <f t="shared" ref="H748" si="483">H16</f>
        <v>0</v>
      </c>
      <c r="I748" s="441"/>
      <c r="J748" s="445"/>
      <c r="K748" s="358"/>
      <c r="L748" s="358"/>
      <c r="M748" s="358"/>
      <c r="N748" s="358"/>
      <c r="O748" s="358"/>
      <c r="P748" s="358"/>
      <c r="Q748" s="358"/>
      <c r="R748" s="358"/>
      <c r="S748" s="358"/>
      <c r="T748" s="358"/>
      <c r="U748" s="358"/>
      <c r="V748" s="358"/>
      <c r="W748" s="358"/>
      <c r="X748" s="358"/>
      <c r="Y748" s="358"/>
      <c r="Z748" s="358"/>
      <c r="AA748" s="358"/>
      <c r="AB748" s="358"/>
      <c r="AC748" s="358"/>
      <c r="AD748" s="358"/>
      <c r="AE748" s="358"/>
      <c r="AF748" s="358"/>
      <c r="AG748" s="358"/>
      <c r="AH748" s="358"/>
      <c r="AI748" s="358"/>
      <c r="AJ748" s="358"/>
      <c r="AK748" s="358"/>
      <c r="AL748" s="358"/>
      <c r="AM748" s="358"/>
    </row>
    <row r="749" spans="1:39" x14ac:dyDescent="0.25">
      <c r="A749" s="353" t="s">
        <v>406</v>
      </c>
      <c r="B749" s="353" t="s">
        <v>407</v>
      </c>
      <c r="C749" s="441">
        <f t="shared" si="482"/>
        <v>25000</v>
      </c>
      <c r="D749" s="441"/>
      <c r="E749" s="441"/>
      <c r="F749" s="441"/>
      <c r="G749" s="441"/>
      <c r="H749" s="441">
        <f t="shared" ref="H749" si="484">H17</f>
        <v>0</v>
      </c>
      <c r="I749" s="441"/>
      <c r="J749" s="445"/>
      <c r="K749" s="358"/>
      <c r="L749" s="358"/>
      <c r="M749" s="358"/>
      <c r="N749" s="358"/>
      <c r="O749" s="358"/>
      <c r="P749" s="358"/>
      <c r="Q749" s="358"/>
      <c r="R749" s="358"/>
      <c r="S749" s="358"/>
      <c r="T749" s="358"/>
      <c r="U749" s="358"/>
      <c r="V749" s="358"/>
      <c r="W749" s="358"/>
      <c r="X749" s="358"/>
      <c r="Y749" s="358"/>
      <c r="Z749" s="358"/>
      <c r="AA749" s="358"/>
      <c r="AB749" s="358"/>
      <c r="AC749" s="358"/>
      <c r="AD749" s="358"/>
      <c r="AE749" s="358"/>
      <c r="AF749" s="358"/>
      <c r="AG749" s="358"/>
      <c r="AH749" s="358"/>
      <c r="AI749" s="358"/>
      <c r="AJ749" s="358"/>
      <c r="AK749" s="358"/>
      <c r="AL749" s="358"/>
      <c r="AM749" s="358"/>
    </row>
    <row r="750" spans="1:39" x14ac:dyDescent="0.25">
      <c r="A750" s="353" t="s">
        <v>401</v>
      </c>
      <c r="B750" s="353" t="s">
        <v>401</v>
      </c>
      <c r="C750" s="441">
        <f t="shared" si="482"/>
        <v>6250</v>
      </c>
      <c r="D750" s="441"/>
      <c r="E750" s="441"/>
      <c r="F750" s="441"/>
      <c r="G750" s="441"/>
      <c r="H750" s="441">
        <f t="shared" ref="H750" si="485">H18</f>
        <v>0</v>
      </c>
      <c r="I750" s="441"/>
      <c r="J750" s="445"/>
      <c r="K750" s="358"/>
      <c r="L750" s="358"/>
      <c r="M750" s="358"/>
      <c r="N750" s="358"/>
      <c r="O750" s="358"/>
      <c r="P750" s="358"/>
      <c r="Q750" s="358"/>
      <c r="R750" s="358"/>
      <c r="S750" s="358"/>
      <c r="T750" s="358"/>
      <c r="U750" s="358"/>
      <c r="V750" s="358"/>
      <c r="W750" s="358"/>
      <c r="X750" s="358"/>
      <c r="Y750" s="358"/>
      <c r="Z750" s="358"/>
      <c r="AA750" s="358"/>
      <c r="AB750" s="358"/>
      <c r="AC750" s="358"/>
      <c r="AD750" s="358"/>
      <c r="AE750" s="358"/>
      <c r="AF750" s="358"/>
      <c r="AG750" s="358"/>
      <c r="AH750" s="358"/>
      <c r="AI750" s="358"/>
      <c r="AJ750" s="358"/>
      <c r="AK750" s="358"/>
      <c r="AL750" s="358"/>
      <c r="AM750" s="358"/>
    </row>
    <row r="751" spans="1:39" x14ac:dyDescent="0.25">
      <c r="A751" s="353" t="s">
        <v>224</v>
      </c>
      <c r="B751" s="353" t="s">
        <v>488</v>
      </c>
      <c r="C751" s="441">
        <f t="shared" si="482"/>
        <v>42000</v>
      </c>
      <c r="D751" s="441"/>
      <c r="E751" s="441"/>
      <c r="F751" s="441"/>
      <c r="G751" s="441"/>
      <c r="H751" s="441">
        <f t="shared" ref="H751" si="486">H19</f>
        <v>0</v>
      </c>
      <c r="I751" s="441"/>
      <c r="J751" s="445"/>
      <c r="K751" s="358"/>
      <c r="L751" s="358"/>
      <c r="M751" s="358"/>
      <c r="N751" s="358"/>
      <c r="O751" s="358"/>
      <c r="P751" s="358"/>
      <c r="Q751" s="358"/>
      <c r="R751" s="358"/>
      <c r="S751" s="358"/>
      <c r="T751" s="358"/>
      <c r="U751" s="358"/>
      <c r="V751" s="358"/>
      <c r="W751" s="358"/>
      <c r="X751" s="358"/>
      <c r="Y751" s="358"/>
      <c r="Z751" s="358"/>
      <c r="AA751" s="358"/>
      <c r="AB751" s="358"/>
      <c r="AC751" s="358"/>
      <c r="AD751" s="358"/>
      <c r="AE751" s="358"/>
      <c r="AF751" s="358"/>
      <c r="AG751" s="358"/>
      <c r="AH751" s="358"/>
      <c r="AI751" s="358"/>
      <c r="AJ751" s="358"/>
      <c r="AK751" s="358"/>
      <c r="AL751" s="358"/>
      <c r="AM751" s="358"/>
    </row>
    <row r="752" spans="1:39" x14ac:dyDescent="0.25">
      <c r="A752" s="353" t="s">
        <v>224</v>
      </c>
      <c r="B752" s="353" t="s">
        <v>445</v>
      </c>
      <c r="C752" s="441">
        <f t="shared" si="482"/>
        <v>42000</v>
      </c>
      <c r="D752" s="441"/>
      <c r="E752" s="441"/>
      <c r="F752" s="441"/>
      <c r="G752" s="441"/>
      <c r="H752" s="441">
        <f t="shared" ref="H752" si="487">H20</f>
        <v>0</v>
      </c>
      <c r="I752" s="441"/>
      <c r="J752" s="445"/>
      <c r="K752" s="358"/>
      <c r="L752" s="358"/>
      <c r="M752" s="358"/>
      <c r="N752" s="358"/>
      <c r="O752" s="358"/>
      <c r="P752" s="358"/>
      <c r="Q752" s="358"/>
      <c r="R752" s="358"/>
      <c r="S752" s="358"/>
      <c r="T752" s="358"/>
      <c r="U752" s="358"/>
      <c r="V752" s="358"/>
      <c r="W752" s="358"/>
      <c r="X752" s="358"/>
      <c r="Y752" s="358"/>
      <c r="Z752" s="358"/>
      <c r="AA752" s="358"/>
      <c r="AB752" s="358"/>
      <c r="AC752" s="358"/>
      <c r="AD752" s="358"/>
      <c r="AE752" s="358"/>
      <c r="AF752" s="358"/>
      <c r="AG752" s="358"/>
      <c r="AH752" s="358"/>
      <c r="AI752" s="358"/>
      <c r="AJ752" s="358"/>
      <c r="AK752" s="358"/>
      <c r="AL752" s="358"/>
      <c r="AM752" s="358"/>
    </row>
    <row r="753" spans="1:39" x14ac:dyDescent="0.25">
      <c r="A753" s="353" t="s">
        <v>224</v>
      </c>
      <c r="B753" s="353" t="s">
        <v>451</v>
      </c>
      <c r="C753" s="441">
        <f t="shared" si="482"/>
        <v>42000</v>
      </c>
      <c r="D753" s="441"/>
      <c r="E753" s="441"/>
      <c r="F753" s="441"/>
      <c r="G753" s="441"/>
      <c r="H753" s="441">
        <f t="shared" ref="H753" si="488">H21</f>
        <v>0</v>
      </c>
      <c r="I753" s="441"/>
      <c r="J753" s="445"/>
      <c r="K753" s="358"/>
      <c r="L753" s="358"/>
      <c r="M753" s="358"/>
      <c r="N753" s="358"/>
      <c r="O753" s="358"/>
      <c r="P753" s="358"/>
      <c r="Q753" s="358"/>
      <c r="R753" s="358"/>
      <c r="S753" s="358"/>
      <c r="T753" s="358"/>
      <c r="U753" s="358"/>
      <c r="V753" s="358"/>
      <c r="W753" s="358"/>
      <c r="X753" s="358"/>
      <c r="Y753" s="358"/>
      <c r="Z753" s="358"/>
      <c r="AA753" s="358"/>
      <c r="AB753" s="358"/>
      <c r="AC753" s="358"/>
      <c r="AD753" s="358"/>
      <c r="AE753" s="358"/>
      <c r="AF753" s="358"/>
      <c r="AG753" s="358"/>
      <c r="AH753" s="358"/>
      <c r="AI753" s="358"/>
      <c r="AJ753" s="358"/>
      <c r="AK753" s="358"/>
      <c r="AL753" s="358"/>
      <c r="AM753" s="358"/>
    </row>
    <row r="754" spans="1:39" x14ac:dyDescent="0.25">
      <c r="A754" s="353" t="s">
        <v>225</v>
      </c>
      <c r="B754" s="353" t="s">
        <v>353</v>
      </c>
      <c r="C754" s="441">
        <f t="shared" si="482"/>
        <v>42000</v>
      </c>
      <c r="D754" s="441"/>
      <c r="E754" s="441"/>
      <c r="F754" s="441"/>
      <c r="G754" s="441"/>
      <c r="H754" s="441">
        <f t="shared" ref="H754" si="489">H22</f>
        <v>0</v>
      </c>
      <c r="I754" s="441"/>
      <c r="J754" s="445"/>
      <c r="K754" s="358"/>
      <c r="L754" s="358"/>
      <c r="M754" s="358"/>
      <c r="N754" s="358"/>
      <c r="O754" s="358"/>
      <c r="P754" s="358"/>
      <c r="Q754" s="358"/>
      <c r="R754" s="358"/>
      <c r="S754" s="358"/>
      <c r="T754" s="358"/>
      <c r="U754" s="358"/>
      <c r="V754" s="358"/>
      <c r="W754" s="358"/>
      <c r="X754" s="358"/>
      <c r="Y754" s="358"/>
      <c r="Z754" s="358"/>
      <c r="AA754" s="358"/>
      <c r="AB754" s="358"/>
      <c r="AC754" s="358"/>
      <c r="AD754" s="358"/>
      <c r="AE754" s="358"/>
      <c r="AF754" s="358"/>
      <c r="AG754" s="358"/>
      <c r="AH754" s="358"/>
      <c r="AI754" s="358"/>
      <c r="AJ754" s="358"/>
      <c r="AK754" s="358"/>
      <c r="AL754" s="358"/>
      <c r="AM754" s="358"/>
    </row>
    <row r="755" spans="1:39" x14ac:dyDescent="0.25">
      <c r="A755" s="353" t="s">
        <v>225</v>
      </c>
      <c r="B755" s="353" t="s">
        <v>354</v>
      </c>
      <c r="C755" s="441">
        <f t="shared" si="482"/>
        <v>42000</v>
      </c>
      <c r="D755" s="441"/>
      <c r="E755" s="441"/>
      <c r="F755" s="441"/>
      <c r="G755" s="441"/>
      <c r="H755" s="441">
        <f t="shared" ref="H755" si="490">H23</f>
        <v>0</v>
      </c>
      <c r="I755" s="441"/>
      <c r="J755" s="445"/>
      <c r="K755" s="358"/>
      <c r="L755" s="358"/>
      <c r="M755" s="358"/>
      <c r="N755" s="358"/>
      <c r="O755" s="358"/>
      <c r="P755" s="358"/>
      <c r="Q755" s="358"/>
      <c r="R755" s="358"/>
      <c r="S755" s="358"/>
      <c r="T755" s="358"/>
      <c r="U755" s="358"/>
      <c r="V755" s="358"/>
      <c r="W755" s="358"/>
      <c r="X755" s="358"/>
      <c r="Y755" s="358"/>
      <c r="Z755" s="358"/>
      <c r="AA755" s="358"/>
      <c r="AB755" s="358"/>
      <c r="AC755" s="358"/>
      <c r="AD755" s="358"/>
      <c r="AE755" s="358"/>
      <c r="AF755" s="358"/>
      <c r="AG755" s="358"/>
      <c r="AH755" s="358"/>
      <c r="AI755" s="358"/>
      <c r="AJ755" s="358"/>
      <c r="AK755" s="358"/>
      <c r="AL755" s="358"/>
      <c r="AM755" s="358"/>
    </row>
    <row r="756" spans="1:39" x14ac:dyDescent="0.25">
      <c r="A756" s="353" t="s">
        <v>227</v>
      </c>
      <c r="B756" s="353" t="s">
        <v>417</v>
      </c>
      <c r="C756" s="441">
        <f t="shared" si="482"/>
        <v>20000</v>
      </c>
      <c r="D756" s="441"/>
      <c r="E756" s="441"/>
      <c r="F756" s="441"/>
      <c r="G756" s="441"/>
      <c r="H756" s="441">
        <f t="shared" ref="H756" si="491">H24</f>
        <v>0</v>
      </c>
      <c r="I756" s="441"/>
      <c r="J756" s="445"/>
      <c r="K756" s="358"/>
      <c r="L756" s="358"/>
      <c r="M756" s="358"/>
      <c r="N756" s="358"/>
      <c r="O756" s="358"/>
      <c r="P756" s="358"/>
      <c r="Q756" s="358"/>
      <c r="R756" s="358"/>
      <c r="S756" s="358"/>
      <c r="T756" s="358"/>
      <c r="U756" s="358"/>
      <c r="V756" s="358"/>
      <c r="W756" s="358"/>
      <c r="X756" s="358"/>
      <c r="Y756" s="358"/>
      <c r="Z756" s="358"/>
      <c r="AA756" s="358"/>
      <c r="AB756" s="358"/>
      <c r="AC756" s="358"/>
      <c r="AD756" s="358"/>
      <c r="AE756" s="358"/>
      <c r="AF756" s="358"/>
      <c r="AG756" s="358"/>
      <c r="AH756" s="358"/>
      <c r="AI756" s="358"/>
      <c r="AJ756" s="358"/>
      <c r="AK756" s="358"/>
      <c r="AL756" s="358"/>
      <c r="AM756" s="358"/>
    </row>
    <row r="757" spans="1:39" x14ac:dyDescent="0.25">
      <c r="A757" s="353" t="s">
        <v>227</v>
      </c>
      <c r="B757" s="353" t="s">
        <v>433</v>
      </c>
      <c r="C757" s="441">
        <f t="shared" si="482"/>
        <v>20000</v>
      </c>
      <c r="D757" s="441"/>
      <c r="E757" s="441"/>
      <c r="F757" s="441"/>
      <c r="G757" s="441"/>
      <c r="H757" s="441">
        <f t="shared" ref="H757" si="492">H25</f>
        <v>0</v>
      </c>
      <c r="I757" s="441"/>
      <c r="J757" s="445"/>
      <c r="K757" s="358"/>
      <c r="L757" s="358"/>
      <c r="M757" s="358"/>
      <c r="N757" s="358"/>
      <c r="O757" s="358"/>
      <c r="P757" s="358"/>
      <c r="Q757" s="358"/>
      <c r="R757" s="358"/>
      <c r="S757" s="358"/>
      <c r="T757" s="358"/>
      <c r="U757" s="358"/>
      <c r="V757" s="358"/>
      <c r="W757" s="358"/>
      <c r="X757" s="358"/>
      <c r="Y757" s="358"/>
      <c r="Z757" s="358"/>
      <c r="AA757" s="358"/>
      <c r="AB757" s="358"/>
      <c r="AC757" s="358"/>
      <c r="AD757" s="358"/>
      <c r="AE757" s="358"/>
      <c r="AF757" s="358"/>
      <c r="AG757" s="358"/>
      <c r="AH757" s="358"/>
      <c r="AI757" s="358"/>
      <c r="AJ757" s="358"/>
      <c r="AK757" s="358"/>
      <c r="AL757" s="358"/>
      <c r="AM757" s="358"/>
    </row>
    <row r="758" spans="1:39" x14ac:dyDescent="0.25">
      <c r="A758" s="353" t="s">
        <v>227</v>
      </c>
      <c r="B758" s="353" t="s">
        <v>390</v>
      </c>
      <c r="C758" s="441">
        <f t="shared" si="482"/>
        <v>20000</v>
      </c>
      <c r="D758" s="441"/>
      <c r="E758" s="441"/>
      <c r="F758" s="441"/>
      <c r="G758" s="441"/>
      <c r="H758" s="441">
        <f t="shared" ref="H758" si="493">H26</f>
        <v>0</v>
      </c>
      <c r="I758" s="441"/>
      <c r="J758" s="445"/>
      <c r="K758" s="358"/>
      <c r="L758" s="358"/>
      <c r="M758" s="358"/>
      <c r="N758" s="358"/>
      <c r="O758" s="358"/>
      <c r="P758" s="358"/>
      <c r="Q758" s="358"/>
      <c r="R758" s="358"/>
      <c r="S758" s="358"/>
      <c r="T758" s="358"/>
      <c r="U758" s="358"/>
      <c r="V758" s="358"/>
      <c r="W758" s="358"/>
      <c r="X758" s="358"/>
      <c r="Y758" s="358"/>
      <c r="Z758" s="358"/>
      <c r="AA758" s="358"/>
      <c r="AB758" s="358"/>
      <c r="AC758" s="358"/>
      <c r="AD758" s="358"/>
      <c r="AE758" s="358"/>
      <c r="AF758" s="358"/>
      <c r="AG758" s="358"/>
      <c r="AH758" s="358"/>
      <c r="AI758" s="358"/>
      <c r="AJ758" s="358"/>
      <c r="AK758" s="358"/>
      <c r="AL758" s="358"/>
      <c r="AM758" s="358"/>
    </row>
    <row r="759" spans="1:39" x14ac:dyDescent="0.25">
      <c r="A759" s="353" t="s">
        <v>228</v>
      </c>
      <c r="B759" s="353" t="s">
        <v>378</v>
      </c>
      <c r="C759" s="441">
        <f t="shared" si="482"/>
        <v>20000</v>
      </c>
      <c r="D759" s="441"/>
      <c r="E759" s="441"/>
      <c r="F759" s="441"/>
      <c r="G759" s="441"/>
      <c r="H759" s="441">
        <f t="shared" ref="H759" si="494">H27</f>
        <v>0</v>
      </c>
      <c r="I759" s="441"/>
      <c r="J759" s="445"/>
      <c r="K759" s="358"/>
      <c r="L759" s="358"/>
      <c r="M759" s="358"/>
      <c r="N759" s="358"/>
      <c r="O759" s="358"/>
      <c r="P759" s="358"/>
      <c r="Q759" s="358"/>
      <c r="R759" s="358"/>
      <c r="S759" s="358"/>
      <c r="T759" s="358"/>
      <c r="U759" s="358"/>
      <c r="V759" s="358"/>
      <c r="W759" s="358"/>
      <c r="X759" s="358"/>
      <c r="Y759" s="358"/>
      <c r="Z759" s="358"/>
      <c r="AA759" s="358"/>
      <c r="AB759" s="358"/>
      <c r="AC759" s="358"/>
      <c r="AD759" s="358"/>
      <c r="AE759" s="358"/>
      <c r="AF759" s="358"/>
      <c r="AG759" s="358"/>
      <c r="AH759" s="358"/>
      <c r="AI759" s="358"/>
      <c r="AJ759" s="358"/>
      <c r="AK759" s="358"/>
      <c r="AL759" s="358"/>
      <c r="AM759" s="358"/>
    </row>
    <row r="760" spans="1:39" x14ac:dyDescent="0.25">
      <c r="A760" s="353" t="s">
        <v>228</v>
      </c>
      <c r="B760" s="353" t="s">
        <v>432</v>
      </c>
      <c r="C760" s="441">
        <f t="shared" si="482"/>
        <v>20000</v>
      </c>
      <c r="D760" s="441"/>
      <c r="E760" s="441"/>
      <c r="F760" s="441"/>
      <c r="G760" s="441"/>
      <c r="H760" s="441">
        <f t="shared" ref="H760" si="495">H28</f>
        <v>0</v>
      </c>
      <c r="I760" s="441"/>
      <c r="J760" s="445"/>
      <c r="K760" s="358"/>
      <c r="L760" s="358"/>
      <c r="M760" s="358"/>
      <c r="N760" s="358"/>
      <c r="O760" s="358"/>
      <c r="P760" s="358"/>
      <c r="Q760" s="358"/>
      <c r="R760" s="358"/>
      <c r="S760" s="358"/>
      <c r="T760" s="358"/>
      <c r="U760" s="358"/>
      <c r="V760" s="358"/>
      <c r="W760" s="358"/>
      <c r="X760" s="358"/>
      <c r="Y760" s="358"/>
      <c r="Z760" s="358"/>
      <c r="AA760" s="358"/>
      <c r="AB760" s="358"/>
      <c r="AC760" s="358"/>
      <c r="AD760" s="358"/>
      <c r="AE760" s="358"/>
      <c r="AF760" s="358"/>
      <c r="AG760" s="358"/>
      <c r="AH760" s="358"/>
      <c r="AI760" s="358"/>
      <c r="AJ760" s="358"/>
      <c r="AK760" s="358"/>
      <c r="AL760" s="358"/>
      <c r="AM760" s="358"/>
    </row>
    <row r="761" spans="1:39" x14ac:dyDescent="0.25">
      <c r="A761" s="353" t="s">
        <v>229</v>
      </c>
      <c r="B761" s="353" t="s">
        <v>381</v>
      </c>
      <c r="C761" s="441">
        <f t="shared" si="482"/>
        <v>20000</v>
      </c>
      <c r="D761" s="441"/>
      <c r="E761" s="441"/>
      <c r="F761" s="441"/>
      <c r="G761" s="441"/>
      <c r="H761" s="441">
        <f t="shared" ref="H761" si="496">H29</f>
        <v>0</v>
      </c>
      <c r="I761" s="441"/>
      <c r="J761" s="445"/>
      <c r="K761" s="358"/>
      <c r="L761" s="358"/>
      <c r="M761" s="358"/>
      <c r="N761" s="358"/>
      <c r="O761" s="358"/>
      <c r="P761" s="358"/>
      <c r="Q761" s="358"/>
      <c r="R761" s="358"/>
      <c r="S761" s="358"/>
      <c r="T761" s="358"/>
      <c r="U761" s="358"/>
      <c r="V761" s="358"/>
      <c r="W761" s="358"/>
      <c r="X761" s="358"/>
      <c r="Y761" s="358"/>
      <c r="Z761" s="358"/>
      <c r="AA761" s="358"/>
      <c r="AB761" s="358"/>
      <c r="AC761" s="358"/>
      <c r="AD761" s="358"/>
      <c r="AE761" s="358"/>
      <c r="AF761" s="358"/>
      <c r="AG761" s="358"/>
      <c r="AH761" s="358"/>
      <c r="AI761" s="358"/>
      <c r="AJ761" s="358"/>
      <c r="AK761" s="358"/>
      <c r="AL761" s="358"/>
      <c r="AM761" s="358"/>
    </row>
    <row r="762" spans="1:39" x14ac:dyDescent="0.25">
      <c r="A762" s="353" t="s">
        <v>229</v>
      </c>
      <c r="B762" s="353" t="s">
        <v>491</v>
      </c>
      <c r="C762" s="441">
        <f t="shared" si="482"/>
        <v>20000</v>
      </c>
      <c r="D762" s="441"/>
      <c r="E762" s="441"/>
      <c r="F762" s="441"/>
      <c r="G762" s="441"/>
      <c r="H762" s="441">
        <f t="shared" ref="H762" si="497">H30</f>
        <v>0</v>
      </c>
      <c r="I762" s="441"/>
      <c r="J762" s="445"/>
      <c r="K762" s="358"/>
      <c r="L762" s="358"/>
      <c r="M762" s="358"/>
      <c r="N762" s="358"/>
      <c r="O762" s="358"/>
      <c r="P762" s="358"/>
      <c r="Q762" s="358"/>
      <c r="R762" s="358"/>
      <c r="S762" s="358"/>
      <c r="T762" s="358"/>
      <c r="U762" s="358"/>
      <c r="V762" s="358"/>
      <c r="W762" s="358"/>
      <c r="X762" s="358"/>
      <c r="Y762" s="358"/>
      <c r="Z762" s="358"/>
      <c r="AA762" s="358"/>
      <c r="AB762" s="358"/>
      <c r="AC762" s="358"/>
      <c r="AD762" s="358"/>
      <c r="AE762" s="358"/>
      <c r="AF762" s="358"/>
      <c r="AG762" s="358"/>
      <c r="AH762" s="358"/>
      <c r="AI762" s="358"/>
      <c r="AJ762" s="358"/>
      <c r="AK762" s="358"/>
      <c r="AL762" s="358"/>
      <c r="AM762" s="358"/>
    </row>
    <row r="763" spans="1:39" x14ac:dyDescent="0.25">
      <c r="A763" s="353" t="s">
        <v>323</v>
      </c>
      <c r="B763" s="353" t="s">
        <v>323</v>
      </c>
      <c r="C763" s="441">
        <f t="shared" si="482"/>
        <v>20000</v>
      </c>
      <c r="D763" s="441"/>
      <c r="E763" s="441"/>
      <c r="F763" s="441"/>
      <c r="G763" s="441"/>
      <c r="H763" s="441">
        <f t="shared" ref="H763" si="498">H31</f>
        <v>0</v>
      </c>
      <c r="I763" s="441"/>
      <c r="J763" s="445"/>
      <c r="K763" s="358"/>
      <c r="L763" s="358"/>
      <c r="M763" s="358"/>
      <c r="N763" s="358"/>
      <c r="O763" s="358"/>
      <c r="P763" s="358"/>
      <c r="Q763" s="358"/>
      <c r="R763" s="358"/>
      <c r="S763" s="358"/>
      <c r="T763" s="358"/>
      <c r="U763" s="358"/>
      <c r="V763" s="358"/>
      <c r="W763" s="358"/>
      <c r="X763" s="358"/>
      <c r="Y763" s="358"/>
      <c r="Z763" s="358"/>
      <c r="AA763" s="358"/>
      <c r="AB763" s="358"/>
      <c r="AC763" s="358"/>
      <c r="AD763" s="358"/>
      <c r="AE763" s="358"/>
      <c r="AF763" s="358"/>
      <c r="AG763" s="358"/>
      <c r="AH763" s="358"/>
      <c r="AI763" s="358"/>
      <c r="AJ763" s="358"/>
      <c r="AK763" s="358"/>
      <c r="AL763" s="358"/>
      <c r="AM763" s="358"/>
    </row>
    <row r="764" spans="1:39" x14ac:dyDescent="0.25">
      <c r="A764" s="353" t="s">
        <v>230</v>
      </c>
      <c r="B764" s="353" t="s">
        <v>479</v>
      </c>
      <c r="C764" s="441">
        <f t="shared" si="482"/>
        <v>20000</v>
      </c>
      <c r="D764" s="441"/>
      <c r="E764" s="441"/>
      <c r="F764" s="441"/>
      <c r="G764" s="441"/>
      <c r="H764" s="441">
        <f t="shared" ref="H764" si="499">H32</f>
        <v>0</v>
      </c>
      <c r="I764" s="441"/>
      <c r="J764" s="445"/>
      <c r="K764" s="358"/>
      <c r="L764" s="358"/>
      <c r="M764" s="358"/>
      <c r="N764" s="358"/>
      <c r="O764" s="358"/>
      <c r="P764" s="358"/>
      <c r="Q764" s="358"/>
      <c r="R764" s="358"/>
      <c r="S764" s="358"/>
      <c r="T764" s="358"/>
      <c r="U764" s="358"/>
      <c r="V764" s="358"/>
      <c r="W764" s="358"/>
      <c r="X764" s="358"/>
      <c r="Y764" s="358"/>
      <c r="Z764" s="358"/>
      <c r="AA764" s="358"/>
      <c r="AB764" s="358"/>
      <c r="AC764" s="358"/>
      <c r="AD764" s="358"/>
      <c r="AE764" s="358"/>
      <c r="AF764" s="358"/>
      <c r="AG764" s="358"/>
      <c r="AH764" s="358"/>
      <c r="AI764" s="358"/>
      <c r="AJ764" s="358"/>
      <c r="AK764" s="358"/>
      <c r="AL764" s="358"/>
      <c r="AM764" s="358"/>
    </row>
    <row r="765" spans="1:39" x14ac:dyDescent="0.25">
      <c r="A765" s="353" t="s">
        <v>230</v>
      </c>
      <c r="B765" s="353" t="s">
        <v>422</v>
      </c>
      <c r="C765" s="441">
        <f t="shared" si="482"/>
        <v>20000</v>
      </c>
      <c r="D765" s="441"/>
      <c r="E765" s="441"/>
      <c r="F765" s="441"/>
      <c r="G765" s="441"/>
      <c r="H765" s="441">
        <f t="shared" ref="H765" si="500">H33</f>
        <v>0</v>
      </c>
      <c r="I765" s="441"/>
      <c r="J765" s="445"/>
      <c r="K765" s="358"/>
      <c r="L765" s="358"/>
      <c r="M765" s="358"/>
      <c r="N765" s="358"/>
      <c r="O765" s="358"/>
      <c r="P765" s="358"/>
      <c r="Q765" s="358"/>
      <c r="R765" s="358"/>
      <c r="S765" s="358"/>
      <c r="T765" s="358"/>
      <c r="U765" s="358"/>
      <c r="V765" s="358"/>
      <c r="W765" s="358"/>
      <c r="X765" s="358"/>
      <c r="Y765" s="358"/>
      <c r="Z765" s="358"/>
      <c r="AA765" s="358"/>
      <c r="AB765" s="358"/>
      <c r="AC765" s="358"/>
      <c r="AD765" s="358"/>
      <c r="AE765" s="358"/>
      <c r="AF765" s="358"/>
      <c r="AG765" s="358"/>
      <c r="AH765" s="358"/>
      <c r="AI765" s="358"/>
      <c r="AJ765" s="358"/>
      <c r="AK765" s="358"/>
      <c r="AL765" s="358"/>
      <c r="AM765" s="358"/>
    </row>
    <row r="766" spans="1:39" x14ac:dyDescent="0.25">
      <c r="A766" s="353" t="s">
        <v>231</v>
      </c>
      <c r="B766" s="353" t="s">
        <v>464</v>
      </c>
      <c r="C766" s="441">
        <f t="shared" si="482"/>
        <v>25000</v>
      </c>
      <c r="D766" s="441"/>
      <c r="E766" s="441"/>
      <c r="F766" s="441"/>
      <c r="G766" s="441"/>
      <c r="H766" s="441">
        <f t="shared" ref="H766" si="501">H34</f>
        <v>0</v>
      </c>
      <c r="I766" s="441"/>
      <c r="J766" s="445"/>
      <c r="K766" s="358"/>
      <c r="L766" s="358"/>
      <c r="M766" s="358"/>
      <c r="N766" s="358"/>
      <c r="O766" s="358"/>
      <c r="P766" s="358"/>
      <c r="Q766" s="358"/>
      <c r="R766" s="358"/>
      <c r="S766" s="358"/>
      <c r="T766" s="358"/>
      <c r="U766" s="358"/>
      <c r="V766" s="358"/>
      <c r="W766" s="358"/>
      <c r="X766" s="358"/>
      <c r="Y766" s="358"/>
      <c r="Z766" s="358"/>
      <c r="AA766" s="358"/>
      <c r="AB766" s="358"/>
      <c r="AC766" s="358"/>
      <c r="AD766" s="358"/>
      <c r="AE766" s="358"/>
      <c r="AF766" s="358"/>
      <c r="AG766" s="358"/>
      <c r="AH766" s="358"/>
      <c r="AI766" s="358"/>
      <c r="AJ766" s="358"/>
      <c r="AK766" s="358"/>
      <c r="AL766" s="358"/>
      <c r="AM766" s="358"/>
    </row>
    <row r="767" spans="1:39" x14ac:dyDescent="0.25">
      <c r="A767" s="353" t="s">
        <v>231</v>
      </c>
      <c r="B767" s="353" t="s">
        <v>450</v>
      </c>
      <c r="C767" s="441">
        <f t="shared" si="482"/>
        <v>25000</v>
      </c>
      <c r="D767" s="441"/>
      <c r="E767" s="441"/>
      <c r="F767" s="441"/>
      <c r="G767" s="441"/>
      <c r="H767" s="441">
        <f t="shared" ref="H767" si="502">H35</f>
        <v>0</v>
      </c>
      <c r="I767" s="441"/>
      <c r="J767" s="445"/>
      <c r="K767" s="358"/>
      <c r="L767" s="358"/>
      <c r="M767" s="358"/>
      <c r="N767" s="358"/>
      <c r="O767" s="358"/>
      <c r="P767" s="358"/>
      <c r="Q767" s="358"/>
      <c r="R767" s="358"/>
      <c r="S767" s="358"/>
      <c r="T767" s="358"/>
      <c r="U767" s="358"/>
      <c r="V767" s="358"/>
      <c r="W767" s="358"/>
      <c r="X767" s="358"/>
      <c r="Y767" s="358"/>
      <c r="Z767" s="358"/>
      <c r="AA767" s="358"/>
      <c r="AB767" s="358"/>
      <c r="AC767" s="358"/>
      <c r="AD767" s="358"/>
      <c r="AE767" s="358"/>
      <c r="AF767" s="358"/>
      <c r="AG767" s="358"/>
      <c r="AH767" s="358"/>
      <c r="AI767" s="358"/>
      <c r="AJ767" s="358"/>
      <c r="AK767" s="358"/>
      <c r="AL767" s="358"/>
      <c r="AM767" s="358"/>
    </row>
    <row r="768" spans="1:39" x14ac:dyDescent="0.25">
      <c r="A768" s="353" t="s">
        <v>842</v>
      </c>
      <c r="B768" s="353" t="s">
        <v>416</v>
      </c>
      <c r="C768" s="441">
        <f t="shared" si="482"/>
        <v>20000</v>
      </c>
      <c r="D768" s="441"/>
      <c r="E768" s="441"/>
      <c r="F768" s="441"/>
      <c r="G768" s="441"/>
      <c r="H768" s="441">
        <f t="shared" ref="H768" si="503">H36</f>
        <v>0</v>
      </c>
      <c r="I768" s="441"/>
      <c r="J768" s="445"/>
      <c r="K768" s="358"/>
      <c r="L768" s="358"/>
      <c r="M768" s="358"/>
      <c r="N768" s="358"/>
      <c r="O768" s="358"/>
      <c r="P768" s="358"/>
      <c r="Q768" s="358"/>
      <c r="R768" s="358"/>
      <c r="S768" s="358"/>
      <c r="T768" s="358"/>
      <c r="U768" s="358"/>
      <c r="V768" s="358"/>
      <c r="W768" s="358"/>
      <c r="X768" s="358"/>
      <c r="Y768" s="358"/>
      <c r="Z768" s="358"/>
      <c r="AA768" s="358"/>
      <c r="AB768" s="358"/>
      <c r="AC768" s="358"/>
      <c r="AD768" s="358"/>
      <c r="AE768" s="358"/>
      <c r="AF768" s="358"/>
      <c r="AG768" s="358"/>
      <c r="AH768" s="358"/>
      <c r="AI768" s="358"/>
      <c r="AJ768" s="358"/>
      <c r="AK768" s="358"/>
      <c r="AL768" s="358"/>
      <c r="AM768" s="358"/>
    </row>
    <row r="769" spans="1:39" x14ac:dyDescent="0.25">
      <c r="A769" s="353" t="s">
        <v>360</v>
      </c>
      <c r="B769" s="353" t="s">
        <v>360</v>
      </c>
      <c r="C769" s="441">
        <f t="shared" si="482"/>
        <v>5000</v>
      </c>
      <c r="D769" s="441"/>
      <c r="E769" s="441"/>
      <c r="F769" s="441"/>
      <c r="G769" s="441"/>
      <c r="H769" s="441">
        <f t="shared" ref="H769" si="504">H37</f>
        <v>0</v>
      </c>
      <c r="I769" s="441"/>
      <c r="J769" s="445"/>
      <c r="K769" s="358"/>
      <c r="L769" s="358"/>
      <c r="M769" s="358"/>
      <c r="N769" s="358"/>
      <c r="O769" s="358"/>
      <c r="P769" s="358"/>
      <c r="Q769" s="358"/>
      <c r="R769" s="358"/>
      <c r="S769" s="358"/>
      <c r="T769" s="358"/>
      <c r="U769" s="358"/>
      <c r="V769" s="358"/>
      <c r="W769" s="358"/>
      <c r="X769" s="358"/>
      <c r="Y769" s="358"/>
      <c r="Z769" s="358"/>
      <c r="AA769" s="358"/>
      <c r="AB769" s="358"/>
      <c r="AC769" s="358"/>
      <c r="AD769" s="358"/>
      <c r="AE769" s="358"/>
      <c r="AF769" s="358"/>
      <c r="AG769" s="358"/>
      <c r="AH769" s="358"/>
      <c r="AI769" s="358"/>
      <c r="AJ769" s="358"/>
      <c r="AK769" s="358"/>
      <c r="AL769" s="358"/>
      <c r="AM769" s="358"/>
    </row>
    <row r="770" spans="1:39" x14ac:dyDescent="0.25">
      <c r="A770" s="353" t="s">
        <v>314</v>
      </c>
      <c r="B770" s="353" t="s">
        <v>314</v>
      </c>
      <c r="C770" s="441">
        <f t="shared" si="482"/>
        <v>1000</v>
      </c>
      <c r="D770" s="441"/>
      <c r="E770" s="441"/>
      <c r="F770" s="441"/>
      <c r="G770" s="441"/>
      <c r="H770" s="441">
        <f t="shared" ref="H770" si="505">H38</f>
        <v>0</v>
      </c>
      <c r="I770" s="441"/>
      <c r="J770" s="445"/>
      <c r="K770" s="358"/>
      <c r="L770" s="358"/>
      <c r="M770" s="358"/>
      <c r="N770" s="358"/>
      <c r="O770" s="358"/>
      <c r="P770" s="358"/>
      <c r="Q770" s="358"/>
      <c r="R770" s="358"/>
      <c r="S770" s="358"/>
      <c r="T770" s="358"/>
      <c r="U770" s="358"/>
      <c r="V770" s="358"/>
      <c r="W770" s="358"/>
      <c r="X770" s="358"/>
      <c r="Y770" s="358"/>
      <c r="Z770" s="358"/>
      <c r="AA770" s="358"/>
      <c r="AB770" s="358"/>
      <c r="AC770" s="358"/>
      <c r="AD770" s="358"/>
      <c r="AE770" s="358"/>
      <c r="AF770" s="358"/>
      <c r="AG770" s="358"/>
      <c r="AH770" s="358"/>
      <c r="AI770" s="358"/>
      <c r="AJ770" s="358"/>
      <c r="AK770" s="358"/>
      <c r="AL770" s="358"/>
      <c r="AM770" s="358"/>
    </row>
    <row r="771" spans="1:39" x14ac:dyDescent="0.25">
      <c r="A771" s="353" t="s">
        <v>300</v>
      </c>
      <c r="B771" s="353" t="s">
        <v>301</v>
      </c>
      <c r="C771" s="441">
        <f t="shared" si="482"/>
        <v>10000</v>
      </c>
      <c r="D771" s="441"/>
      <c r="E771" s="441"/>
      <c r="F771" s="441"/>
      <c r="G771" s="441"/>
      <c r="H771" s="441">
        <f t="shared" ref="H771" si="506">H39</f>
        <v>0</v>
      </c>
      <c r="I771" s="441"/>
      <c r="J771" s="445"/>
      <c r="K771" s="358"/>
      <c r="L771" s="358"/>
      <c r="M771" s="358"/>
      <c r="N771" s="358"/>
      <c r="O771" s="358"/>
      <c r="P771" s="358"/>
      <c r="Q771" s="358"/>
      <c r="R771" s="358"/>
      <c r="S771" s="358"/>
      <c r="T771" s="358"/>
      <c r="U771" s="358"/>
      <c r="V771" s="358"/>
      <c r="W771" s="358"/>
      <c r="X771" s="358"/>
      <c r="Y771" s="358"/>
      <c r="Z771" s="358"/>
      <c r="AA771" s="358"/>
      <c r="AB771" s="358"/>
      <c r="AC771" s="358"/>
      <c r="AD771" s="358"/>
      <c r="AE771" s="358"/>
      <c r="AF771" s="358"/>
      <c r="AG771" s="358"/>
      <c r="AH771" s="358"/>
      <c r="AI771" s="358"/>
      <c r="AJ771" s="358"/>
      <c r="AK771" s="358"/>
      <c r="AL771" s="358"/>
      <c r="AM771" s="358"/>
    </row>
    <row r="772" spans="1:39" x14ac:dyDescent="0.25">
      <c r="A772" s="353" t="s">
        <v>300</v>
      </c>
      <c r="B772" s="353" t="s">
        <v>317</v>
      </c>
      <c r="C772" s="441">
        <f t="shared" si="482"/>
        <v>20000</v>
      </c>
      <c r="D772" s="441"/>
      <c r="E772" s="441"/>
      <c r="F772" s="441"/>
      <c r="G772" s="441"/>
      <c r="H772" s="441">
        <f t="shared" ref="H772" si="507">H40</f>
        <v>0</v>
      </c>
      <c r="I772" s="441"/>
      <c r="J772" s="445"/>
      <c r="K772" s="358"/>
      <c r="L772" s="358"/>
      <c r="M772" s="358"/>
      <c r="N772" s="358"/>
      <c r="O772" s="358"/>
      <c r="P772" s="358"/>
      <c r="Q772" s="358"/>
      <c r="R772" s="358"/>
      <c r="S772" s="358"/>
      <c r="T772" s="358"/>
      <c r="U772" s="358"/>
      <c r="V772" s="358"/>
      <c r="W772" s="358"/>
      <c r="X772" s="358"/>
      <c r="Y772" s="358"/>
      <c r="Z772" s="358"/>
      <c r="AA772" s="358"/>
      <c r="AB772" s="358"/>
      <c r="AC772" s="358"/>
      <c r="AD772" s="358"/>
      <c r="AE772" s="358"/>
      <c r="AF772" s="358"/>
      <c r="AG772" s="358"/>
      <c r="AH772" s="358"/>
      <c r="AI772" s="358"/>
      <c r="AJ772" s="358"/>
      <c r="AK772" s="358"/>
      <c r="AL772" s="358"/>
      <c r="AM772" s="358"/>
    </row>
    <row r="773" spans="1:39" x14ac:dyDescent="0.25">
      <c r="A773" s="353" t="s">
        <v>292</v>
      </c>
      <c r="B773" s="353" t="s">
        <v>293</v>
      </c>
      <c r="C773" s="441">
        <f t="shared" si="482"/>
        <v>20000</v>
      </c>
      <c r="D773" s="441"/>
      <c r="E773" s="441"/>
      <c r="F773" s="441"/>
      <c r="G773" s="441"/>
      <c r="H773" s="441">
        <f t="shared" ref="H773" si="508">H41</f>
        <v>1</v>
      </c>
      <c r="I773" s="441"/>
      <c r="J773" s="445"/>
      <c r="K773" s="358"/>
      <c r="L773" s="358"/>
      <c r="M773" s="358"/>
      <c r="N773" s="358"/>
      <c r="O773" s="358"/>
      <c r="P773" s="358"/>
      <c r="Q773" s="358"/>
      <c r="R773" s="358"/>
      <c r="S773" s="358"/>
      <c r="T773" s="358"/>
      <c r="U773" s="358"/>
      <c r="V773" s="358"/>
      <c r="W773" s="358"/>
      <c r="X773" s="358"/>
      <c r="Y773" s="358"/>
      <c r="Z773" s="358"/>
      <c r="AA773" s="358"/>
      <c r="AB773" s="358"/>
      <c r="AC773" s="358"/>
      <c r="AD773" s="358"/>
      <c r="AE773" s="358"/>
      <c r="AF773" s="358"/>
      <c r="AG773" s="358"/>
      <c r="AH773" s="358"/>
      <c r="AI773" s="358"/>
      <c r="AJ773" s="358"/>
      <c r="AK773" s="358"/>
      <c r="AL773" s="358"/>
      <c r="AM773" s="358"/>
    </row>
    <row r="774" spans="1:39" x14ac:dyDescent="0.25">
      <c r="A774" s="353" t="s">
        <v>232</v>
      </c>
      <c r="B774" s="353" t="s">
        <v>368</v>
      </c>
      <c r="C774" s="441">
        <f t="shared" si="482"/>
        <v>20000</v>
      </c>
      <c r="D774" s="441"/>
      <c r="E774" s="441"/>
      <c r="F774" s="441"/>
      <c r="G774" s="441"/>
      <c r="H774" s="441">
        <f t="shared" ref="H774" si="509">H42</f>
        <v>0</v>
      </c>
      <c r="I774" s="441"/>
      <c r="J774" s="445"/>
      <c r="K774" s="358"/>
      <c r="L774" s="358"/>
      <c r="M774" s="358"/>
      <c r="N774" s="358"/>
      <c r="O774" s="358"/>
      <c r="P774" s="358"/>
      <c r="Q774" s="358"/>
      <c r="R774" s="358"/>
      <c r="S774" s="358"/>
      <c r="T774" s="358"/>
      <c r="U774" s="358"/>
      <c r="V774" s="358"/>
      <c r="W774" s="358"/>
      <c r="X774" s="358"/>
      <c r="Y774" s="358"/>
      <c r="Z774" s="358"/>
      <c r="AA774" s="358"/>
      <c r="AB774" s="358"/>
      <c r="AC774" s="358"/>
      <c r="AD774" s="358"/>
      <c r="AE774" s="358"/>
      <c r="AF774" s="358"/>
      <c r="AG774" s="358"/>
      <c r="AH774" s="358"/>
      <c r="AI774" s="358"/>
      <c r="AJ774" s="358"/>
      <c r="AK774" s="358"/>
      <c r="AL774" s="358"/>
      <c r="AM774" s="358"/>
    </row>
    <row r="775" spans="1:39" x14ac:dyDescent="0.25">
      <c r="A775" s="353" t="s">
        <v>232</v>
      </c>
      <c r="B775" s="353" t="s">
        <v>364</v>
      </c>
      <c r="C775" s="441">
        <f t="shared" si="482"/>
        <v>20000</v>
      </c>
      <c r="D775" s="441"/>
      <c r="E775" s="441"/>
      <c r="F775" s="441"/>
      <c r="G775" s="441"/>
      <c r="H775" s="441">
        <f t="shared" ref="H775" si="510">H43</f>
        <v>0</v>
      </c>
      <c r="I775" s="441"/>
      <c r="J775" s="445"/>
      <c r="K775" s="358"/>
      <c r="L775" s="358"/>
      <c r="M775" s="358"/>
      <c r="N775" s="358"/>
      <c r="O775" s="358"/>
      <c r="P775" s="358"/>
      <c r="Q775" s="358"/>
      <c r="R775" s="358"/>
      <c r="S775" s="358"/>
      <c r="T775" s="358"/>
      <c r="U775" s="358"/>
      <c r="V775" s="358"/>
      <c r="W775" s="358"/>
      <c r="X775" s="358"/>
      <c r="Y775" s="358"/>
      <c r="Z775" s="358"/>
      <c r="AA775" s="358"/>
      <c r="AB775" s="358"/>
      <c r="AC775" s="358"/>
      <c r="AD775" s="358"/>
      <c r="AE775" s="358"/>
      <c r="AF775" s="358"/>
      <c r="AG775" s="358"/>
      <c r="AH775" s="358"/>
      <c r="AI775" s="358"/>
      <c r="AJ775" s="358"/>
      <c r="AK775" s="358"/>
      <c r="AL775" s="358"/>
      <c r="AM775" s="358"/>
    </row>
    <row r="776" spans="1:39" x14ac:dyDescent="0.25">
      <c r="A776" s="353" t="s">
        <v>233</v>
      </c>
      <c r="B776" s="353" t="s">
        <v>385</v>
      </c>
      <c r="C776" s="441">
        <f t="shared" si="482"/>
        <v>20000</v>
      </c>
      <c r="D776" s="441"/>
      <c r="E776" s="441"/>
      <c r="F776" s="441"/>
      <c r="G776" s="441"/>
      <c r="H776" s="441">
        <f t="shared" ref="H776" si="511">H44</f>
        <v>0</v>
      </c>
      <c r="I776" s="441"/>
      <c r="J776" s="445"/>
      <c r="K776" s="358"/>
      <c r="L776" s="358"/>
      <c r="M776" s="358"/>
      <c r="N776" s="358"/>
      <c r="O776" s="358"/>
      <c r="P776" s="358"/>
      <c r="Q776" s="358"/>
      <c r="R776" s="358"/>
      <c r="S776" s="358"/>
      <c r="T776" s="358"/>
      <c r="U776" s="358"/>
      <c r="V776" s="358"/>
      <c r="W776" s="358"/>
      <c r="X776" s="358"/>
      <c r="Y776" s="358"/>
      <c r="Z776" s="358"/>
      <c r="AA776" s="358"/>
      <c r="AB776" s="358"/>
      <c r="AC776" s="358"/>
      <c r="AD776" s="358"/>
      <c r="AE776" s="358"/>
      <c r="AF776" s="358"/>
      <c r="AG776" s="358"/>
      <c r="AH776" s="358"/>
      <c r="AI776" s="358"/>
      <c r="AJ776" s="358"/>
      <c r="AK776" s="358"/>
      <c r="AL776" s="358"/>
      <c r="AM776" s="358"/>
    </row>
    <row r="777" spans="1:39" x14ac:dyDescent="0.25">
      <c r="A777" s="353" t="s">
        <v>436</v>
      </c>
      <c r="B777" s="353" t="s">
        <v>437</v>
      </c>
      <c r="C777" s="441">
        <f t="shared" si="482"/>
        <v>42000</v>
      </c>
      <c r="D777" s="441"/>
      <c r="E777" s="441"/>
      <c r="F777" s="441"/>
      <c r="G777" s="441"/>
      <c r="H777" s="441">
        <f t="shared" ref="H777" si="512">H45</f>
        <v>0</v>
      </c>
      <c r="I777" s="441"/>
      <c r="J777" s="445"/>
      <c r="K777" s="358"/>
      <c r="L777" s="358"/>
      <c r="M777" s="358"/>
      <c r="N777" s="358"/>
      <c r="O777" s="358"/>
      <c r="P777" s="358"/>
      <c r="Q777" s="358"/>
      <c r="R777" s="358"/>
      <c r="S777" s="358"/>
      <c r="T777" s="358"/>
      <c r="U777" s="358"/>
      <c r="V777" s="358"/>
      <c r="W777" s="358"/>
      <c r="X777" s="358"/>
      <c r="Y777" s="358"/>
      <c r="Z777" s="358"/>
      <c r="AA777" s="358"/>
      <c r="AB777" s="358"/>
      <c r="AC777" s="358"/>
      <c r="AD777" s="358"/>
      <c r="AE777" s="358"/>
      <c r="AF777" s="358"/>
      <c r="AG777" s="358"/>
      <c r="AH777" s="358"/>
      <c r="AI777" s="358"/>
      <c r="AJ777" s="358"/>
      <c r="AK777" s="358"/>
      <c r="AL777" s="358"/>
      <c r="AM777" s="358"/>
    </row>
    <row r="778" spans="1:39" x14ac:dyDescent="0.25">
      <c r="A778" s="353" t="s">
        <v>463</v>
      </c>
      <c r="B778" s="353" t="s">
        <v>463</v>
      </c>
      <c r="C778" s="441">
        <f t="shared" si="482"/>
        <v>1000</v>
      </c>
      <c r="D778" s="441"/>
      <c r="E778" s="441"/>
      <c r="F778" s="441"/>
      <c r="G778" s="441"/>
      <c r="H778" s="441">
        <f t="shared" ref="H778" si="513">H46</f>
        <v>0</v>
      </c>
      <c r="I778" s="441"/>
      <c r="J778" s="445"/>
      <c r="K778" s="358"/>
      <c r="L778" s="358"/>
      <c r="M778" s="358"/>
      <c r="N778" s="358"/>
      <c r="O778" s="358"/>
      <c r="P778" s="358"/>
      <c r="Q778" s="358"/>
      <c r="R778" s="358"/>
      <c r="S778" s="358"/>
      <c r="T778" s="358"/>
      <c r="U778" s="358"/>
      <c r="V778" s="358"/>
      <c r="W778" s="358"/>
      <c r="X778" s="358"/>
      <c r="Y778" s="358"/>
      <c r="Z778" s="358"/>
      <c r="AA778" s="358"/>
      <c r="AB778" s="358"/>
      <c r="AC778" s="358"/>
      <c r="AD778" s="358"/>
      <c r="AE778" s="358"/>
      <c r="AF778" s="358"/>
      <c r="AG778" s="358"/>
      <c r="AH778" s="358"/>
      <c r="AI778" s="358"/>
      <c r="AJ778" s="358"/>
      <c r="AK778" s="358"/>
      <c r="AL778" s="358"/>
      <c r="AM778" s="358"/>
    </row>
    <row r="779" spans="1:39" x14ac:dyDescent="0.25">
      <c r="A779" s="353" t="s">
        <v>534</v>
      </c>
      <c r="B779" s="353" t="s">
        <v>534</v>
      </c>
      <c r="C779" s="441">
        <f t="shared" si="482"/>
        <v>12500</v>
      </c>
      <c r="D779" s="441"/>
      <c r="E779" s="441"/>
      <c r="F779" s="441"/>
      <c r="G779" s="441"/>
      <c r="H779" s="441">
        <f t="shared" ref="H779" si="514">H47</f>
        <v>0</v>
      </c>
      <c r="I779" s="441"/>
      <c r="J779" s="445"/>
      <c r="K779" s="358"/>
      <c r="L779" s="358"/>
      <c r="M779" s="358"/>
      <c r="N779" s="358"/>
      <c r="O779" s="358"/>
      <c r="P779" s="358"/>
      <c r="Q779" s="358"/>
      <c r="R779" s="358"/>
      <c r="S779" s="358"/>
      <c r="T779" s="358"/>
      <c r="U779" s="358"/>
      <c r="V779" s="358"/>
      <c r="W779" s="358"/>
      <c r="X779" s="358"/>
      <c r="Y779" s="358"/>
      <c r="Z779" s="358"/>
      <c r="AA779" s="358"/>
      <c r="AB779" s="358"/>
      <c r="AC779" s="358"/>
      <c r="AD779" s="358"/>
      <c r="AE779" s="358"/>
      <c r="AF779" s="358"/>
      <c r="AG779" s="358"/>
      <c r="AH779" s="358"/>
      <c r="AI779" s="358"/>
      <c r="AJ779" s="358"/>
      <c r="AK779" s="358"/>
      <c r="AL779" s="358"/>
      <c r="AM779" s="358"/>
    </row>
    <row r="780" spans="1:39" x14ac:dyDescent="0.25">
      <c r="A780" s="353" t="s">
        <v>377</v>
      </c>
      <c r="B780" s="353" t="s">
        <v>377</v>
      </c>
      <c r="C780" s="441">
        <f t="shared" si="482"/>
        <v>2000</v>
      </c>
      <c r="D780" s="441"/>
      <c r="E780" s="441"/>
      <c r="F780" s="441"/>
      <c r="G780" s="441"/>
      <c r="H780" s="441">
        <f t="shared" ref="H780" si="515">H48</f>
        <v>0</v>
      </c>
      <c r="I780" s="441"/>
      <c r="J780" s="445"/>
      <c r="K780" s="358"/>
      <c r="L780" s="358"/>
      <c r="M780" s="358"/>
      <c r="N780" s="358"/>
      <c r="O780" s="358"/>
      <c r="P780" s="358"/>
      <c r="Q780" s="358"/>
      <c r="R780" s="358"/>
      <c r="S780" s="358"/>
      <c r="T780" s="358"/>
      <c r="U780" s="358"/>
      <c r="V780" s="358"/>
      <c r="W780" s="358"/>
      <c r="X780" s="358"/>
      <c r="Y780" s="358"/>
      <c r="Z780" s="358"/>
      <c r="AA780" s="358"/>
      <c r="AB780" s="358"/>
      <c r="AC780" s="358"/>
      <c r="AD780" s="358"/>
      <c r="AE780" s="358"/>
      <c r="AF780" s="358"/>
      <c r="AG780" s="358"/>
      <c r="AH780" s="358"/>
      <c r="AI780" s="358"/>
      <c r="AJ780" s="358"/>
      <c r="AK780" s="358"/>
      <c r="AL780" s="358"/>
      <c r="AM780" s="358"/>
    </row>
    <row r="781" spans="1:39" x14ac:dyDescent="0.25">
      <c r="A781" s="353" t="s">
        <v>461</v>
      </c>
      <c r="B781" s="353" t="s">
        <v>461</v>
      </c>
      <c r="C781" s="441">
        <f t="shared" si="482"/>
        <v>20000</v>
      </c>
      <c r="D781" s="441"/>
      <c r="E781" s="441"/>
      <c r="F781" s="441"/>
      <c r="G781" s="441"/>
      <c r="H781" s="441">
        <f t="shared" ref="H781" si="516">H49</f>
        <v>0</v>
      </c>
      <c r="I781" s="441"/>
      <c r="J781" s="445"/>
      <c r="K781" s="358"/>
      <c r="L781" s="358"/>
      <c r="M781" s="358"/>
      <c r="N781" s="358"/>
      <c r="O781" s="358"/>
      <c r="P781" s="358"/>
      <c r="Q781" s="358"/>
      <c r="R781" s="358"/>
      <c r="S781" s="358"/>
      <c r="T781" s="358"/>
      <c r="U781" s="358"/>
      <c r="V781" s="358"/>
      <c r="W781" s="358"/>
      <c r="X781" s="358"/>
      <c r="Y781" s="358"/>
      <c r="Z781" s="358"/>
      <c r="AA781" s="358"/>
      <c r="AB781" s="358"/>
      <c r="AC781" s="358"/>
      <c r="AD781" s="358"/>
      <c r="AE781" s="358"/>
      <c r="AF781" s="358"/>
      <c r="AG781" s="358"/>
      <c r="AH781" s="358"/>
      <c r="AI781" s="358"/>
      <c r="AJ781" s="358"/>
      <c r="AK781" s="358"/>
      <c r="AL781" s="358"/>
      <c r="AM781" s="358"/>
    </row>
    <row r="782" spans="1:39" x14ac:dyDescent="0.25">
      <c r="A782" s="353" t="s">
        <v>442</v>
      </c>
      <c r="B782" s="353" t="s">
        <v>442</v>
      </c>
      <c r="C782" s="441">
        <f t="shared" si="482"/>
        <v>20000</v>
      </c>
      <c r="D782" s="441"/>
      <c r="E782" s="441"/>
      <c r="F782" s="441"/>
      <c r="G782" s="441"/>
      <c r="H782" s="441">
        <f t="shared" ref="H782" si="517">H50</f>
        <v>0</v>
      </c>
      <c r="I782" s="441"/>
      <c r="J782" s="445"/>
      <c r="K782" s="358"/>
      <c r="L782" s="358"/>
      <c r="M782" s="358"/>
      <c r="N782" s="358"/>
      <c r="O782" s="358"/>
      <c r="P782" s="358"/>
      <c r="Q782" s="358"/>
      <c r="R782" s="358"/>
      <c r="S782" s="358"/>
      <c r="T782" s="358"/>
      <c r="U782" s="358"/>
      <c r="V782" s="358"/>
      <c r="W782" s="358"/>
      <c r="X782" s="358"/>
      <c r="Y782" s="358"/>
      <c r="Z782" s="358"/>
      <c r="AA782" s="358"/>
      <c r="AB782" s="358"/>
      <c r="AC782" s="358"/>
      <c r="AD782" s="358"/>
      <c r="AE782" s="358"/>
      <c r="AF782" s="358"/>
      <c r="AG782" s="358"/>
      <c r="AH782" s="358"/>
      <c r="AI782" s="358"/>
      <c r="AJ782" s="358"/>
      <c r="AK782" s="358"/>
      <c r="AL782" s="358"/>
      <c r="AM782" s="358"/>
    </row>
    <row r="783" spans="1:39" x14ac:dyDescent="0.25">
      <c r="A783" s="353" t="s">
        <v>375</v>
      </c>
      <c r="B783" s="353" t="s">
        <v>375</v>
      </c>
      <c r="C783" s="441">
        <f t="shared" si="482"/>
        <v>10000</v>
      </c>
      <c r="D783" s="441"/>
      <c r="E783" s="441"/>
      <c r="F783" s="441"/>
      <c r="G783" s="441"/>
      <c r="H783" s="441">
        <f t="shared" ref="H783" si="518">H51</f>
        <v>0</v>
      </c>
      <c r="I783" s="441"/>
      <c r="J783" s="445"/>
      <c r="K783" s="358"/>
      <c r="L783" s="358"/>
      <c r="M783" s="358"/>
      <c r="N783" s="358"/>
      <c r="O783" s="358"/>
      <c r="P783" s="358"/>
      <c r="Q783" s="358"/>
      <c r="R783" s="358"/>
      <c r="S783" s="358"/>
      <c r="T783" s="358"/>
      <c r="U783" s="358"/>
      <c r="V783" s="358"/>
      <c r="W783" s="358"/>
      <c r="X783" s="358"/>
      <c r="Y783" s="358"/>
      <c r="Z783" s="358"/>
      <c r="AA783" s="358"/>
      <c r="AB783" s="358"/>
      <c r="AC783" s="358"/>
      <c r="AD783" s="358"/>
      <c r="AE783" s="358"/>
      <c r="AF783" s="358"/>
      <c r="AG783" s="358"/>
      <c r="AH783" s="358"/>
      <c r="AI783" s="358"/>
      <c r="AJ783" s="358"/>
      <c r="AK783" s="358"/>
      <c r="AL783" s="358"/>
      <c r="AM783" s="358"/>
    </row>
    <row r="784" spans="1:39" x14ac:dyDescent="0.25">
      <c r="A784" s="353" t="s">
        <v>234</v>
      </c>
      <c r="B784" s="353" t="s">
        <v>434</v>
      </c>
      <c r="C784" s="441">
        <f t="shared" si="482"/>
        <v>6240</v>
      </c>
      <c r="D784" s="441"/>
      <c r="E784" s="441"/>
      <c r="F784" s="441"/>
      <c r="G784" s="441"/>
      <c r="H784" s="441">
        <f t="shared" ref="H784" si="519">H52</f>
        <v>1</v>
      </c>
      <c r="I784" s="441"/>
      <c r="J784" s="445"/>
      <c r="K784" s="358"/>
      <c r="L784" s="358"/>
      <c r="M784" s="358"/>
      <c r="N784" s="358"/>
      <c r="O784" s="358"/>
      <c r="P784" s="358"/>
      <c r="Q784" s="358"/>
      <c r="R784" s="358"/>
      <c r="S784" s="358"/>
      <c r="T784" s="358"/>
      <c r="U784" s="358"/>
      <c r="V784" s="358"/>
      <c r="W784" s="358"/>
      <c r="X784" s="358"/>
      <c r="Y784" s="358"/>
      <c r="Z784" s="358"/>
      <c r="AA784" s="358"/>
      <c r="AB784" s="358"/>
      <c r="AC784" s="358"/>
      <c r="AD784" s="358"/>
      <c r="AE784" s="358"/>
      <c r="AF784" s="358"/>
      <c r="AG784" s="358"/>
      <c r="AH784" s="358"/>
      <c r="AI784" s="358"/>
      <c r="AJ784" s="358"/>
      <c r="AK784" s="358"/>
      <c r="AL784" s="358"/>
      <c r="AM784" s="358"/>
    </row>
    <row r="785" spans="1:39" x14ac:dyDescent="0.25">
      <c r="A785" s="353" t="s">
        <v>234</v>
      </c>
      <c r="B785" s="353" t="s">
        <v>284</v>
      </c>
      <c r="C785" s="441">
        <f t="shared" si="482"/>
        <v>6240</v>
      </c>
      <c r="D785" s="441"/>
      <c r="E785" s="441"/>
      <c r="F785" s="441"/>
      <c r="G785" s="441"/>
      <c r="H785" s="441">
        <f t="shared" ref="H785" si="520">H53</f>
        <v>1</v>
      </c>
      <c r="I785" s="441"/>
      <c r="J785" s="445"/>
      <c r="K785" s="358"/>
      <c r="L785" s="358"/>
      <c r="M785" s="358"/>
      <c r="N785" s="358"/>
      <c r="O785" s="358"/>
      <c r="P785" s="358"/>
      <c r="Q785" s="358"/>
      <c r="R785" s="358"/>
      <c r="S785" s="358"/>
      <c r="T785" s="358"/>
      <c r="U785" s="358"/>
      <c r="V785" s="358"/>
      <c r="W785" s="358"/>
      <c r="X785" s="358"/>
      <c r="Y785" s="358"/>
      <c r="Z785" s="358"/>
      <c r="AA785" s="358"/>
      <c r="AB785" s="358"/>
      <c r="AC785" s="358"/>
      <c r="AD785" s="358"/>
      <c r="AE785" s="358"/>
      <c r="AF785" s="358"/>
      <c r="AG785" s="358"/>
      <c r="AH785" s="358"/>
      <c r="AI785" s="358"/>
      <c r="AJ785" s="358"/>
      <c r="AK785" s="358"/>
      <c r="AL785" s="358"/>
      <c r="AM785" s="358"/>
    </row>
    <row r="786" spans="1:39" x14ac:dyDescent="0.25">
      <c r="A786" s="353" t="s">
        <v>234</v>
      </c>
      <c r="B786" s="353" t="s">
        <v>548</v>
      </c>
      <c r="C786" s="441">
        <f t="shared" si="482"/>
        <v>25000</v>
      </c>
      <c r="D786" s="441"/>
      <c r="E786" s="441"/>
      <c r="F786" s="441"/>
      <c r="G786" s="441"/>
      <c r="H786" s="441">
        <f t="shared" ref="H786" si="521">H54</f>
        <v>0</v>
      </c>
      <c r="I786" s="441"/>
      <c r="J786" s="445"/>
      <c r="K786" s="358"/>
      <c r="L786" s="358"/>
      <c r="M786" s="358"/>
      <c r="N786" s="358"/>
      <c r="O786" s="358"/>
      <c r="P786" s="358"/>
      <c r="Q786" s="358"/>
      <c r="R786" s="358"/>
      <c r="S786" s="358"/>
      <c r="T786" s="358"/>
      <c r="U786" s="358"/>
      <c r="V786" s="358"/>
      <c r="W786" s="358"/>
      <c r="X786" s="358"/>
      <c r="Y786" s="358"/>
      <c r="Z786" s="358"/>
      <c r="AA786" s="358"/>
      <c r="AB786" s="358"/>
      <c r="AC786" s="358"/>
      <c r="AD786" s="358"/>
      <c r="AE786" s="358"/>
      <c r="AF786" s="358"/>
      <c r="AG786" s="358"/>
      <c r="AH786" s="358"/>
      <c r="AI786" s="358"/>
      <c r="AJ786" s="358"/>
      <c r="AK786" s="358"/>
      <c r="AL786" s="358"/>
      <c r="AM786" s="358"/>
    </row>
    <row r="787" spans="1:39" x14ac:dyDescent="0.25">
      <c r="A787" s="353" t="s">
        <v>234</v>
      </c>
      <c r="B787" s="353" t="s">
        <v>272</v>
      </c>
      <c r="C787" s="441">
        <f t="shared" si="482"/>
        <v>25000</v>
      </c>
      <c r="D787" s="441"/>
      <c r="E787" s="441"/>
      <c r="F787" s="441"/>
      <c r="G787" s="441"/>
      <c r="H787" s="441">
        <f t="shared" ref="H787" si="522">H55</f>
        <v>0</v>
      </c>
      <c r="I787" s="441"/>
      <c r="J787" s="445"/>
      <c r="K787" s="358"/>
      <c r="L787" s="358"/>
      <c r="M787" s="358"/>
      <c r="N787" s="358"/>
      <c r="O787" s="358"/>
      <c r="P787" s="358"/>
      <c r="Q787" s="358"/>
      <c r="R787" s="358"/>
      <c r="S787" s="358"/>
      <c r="T787" s="358"/>
      <c r="U787" s="358"/>
      <c r="V787" s="358"/>
      <c r="W787" s="358"/>
      <c r="X787" s="358"/>
      <c r="Y787" s="358"/>
      <c r="Z787" s="358"/>
      <c r="AA787" s="358"/>
      <c r="AB787" s="358"/>
      <c r="AC787" s="358"/>
      <c r="AD787" s="358"/>
      <c r="AE787" s="358"/>
      <c r="AF787" s="358"/>
      <c r="AG787" s="358"/>
      <c r="AH787" s="358"/>
      <c r="AI787" s="358"/>
      <c r="AJ787" s="358"/>
      <c r="AK787" s="358"/>
      <c r="AL787" s="358"/>
      <c r="AM787" s="358"/>
    </row>
    <row r="788" spans="1:39" x14ac:dyDescent="0.25">
      <c r="A788" s="353" t="s">
        <v>547</v>
      </c>
      <c r="B788" s="353" t="s">
        <v>547</v>
      </c>
      <c r="C788" s="441">
        <f t="shared" si="482"/>
        <v>10000</v>
      </c>
      <c r="D788" s="441"/>
      <c r="E788" s="441"/>
      <c r="F788" s="441"/>
      <c r="G788" s="441"/>
      <c r="H788" s="441">
        <f t="shared" ref="H788" si="523">H56</f>
        <v>0</v>
      </c>
      <c r="I788" s="441"/>
      <c r="J788" s="445"/>
      <c r="K788" s="358"/>
      <c r="L788" s="358"/>
      <c r="M788" s="358"/>
      <c r="N788" s="358"/>
      <c r="O788" s="358"/>
      <c r="P788" s="358"/>
      <c r="Q788" s="358"/>
      <c r="R788" s="358"/>
      <c r="S788" s="358"/>
      <c r="T788" s="358"/>
      <c r="U788" s="358"/>
      <c r="V788" s="358"/>
      <c r="W788" s="358"/>
      <c r="X788" s="358"/>
      <c r="Y788" s="358"/>
      <c r="Z788" s="358"/>
      <c r="AA788" s="358"/>
      <c r="AB788" s="358"/>
      <c r="AC788" s="358"/>
      <c r="AD788" s="358"/>
      <c r="AE788" s="358"/>
      <c r="AF788" s="358"/>
      <c r="AG788" s="358"/>
      <c r="AH788" s="358"/>
      <c r="AI788" s="358"/>
      <c r="AJ788" s="358"/>
      <c r="AK788" s="358"/>
      <c r="AL788" s="358"/>
      <c r="AM788" s="358"/>
    </row>
    <row r="789" spans="1:39" x14ac:dyDescent="0.25">
      <c r="A789" s="353" t="s">
        <v>500</v>
      </c>
      <c r="B789" s="353" t="s">
        <v>500</v>
      </c>
      <c r="C789" s="441">
        <f t="shared" si="482"/>
        <v>2500</v>
      </c>
      <c r="D789" s="441"/>
      <c r="E789" s="441"/>
      <c r="F789" s="441"/>
      <c r="G789" s="441"/>
      <c r="H789" s="441">
        <f t="shared" ref="H789" si="524">H57</f>
        <v>0</v>
      </c>
      <c r="I789" s="441"/>
      <c r="J789" s="445"/>
      <c r="K789" s="358"/>
      <c r="L789" s="358"/>
      <c r="M789" s="358"/>
      <c r="N789" s="358"/>
      <c r="O789" s="358"/>
      <c r="P789" s="358"/>
      <c r="Q789" s="358"/>
      <c r="R789" s="358"/>
      <c r="S789" s="358"/>
      <c r="T789" s="358"/>
      <c r="U789" s="358"/>
      <c r="V789" s="358"/>
      <c r="W789" s="358"/>
      <c r="X789" s="358"/>
      <c r="Y789" s="358"/>
      <c r="Z789" s="358"/>
      <c r="AA789" s="358"/>
      <c r="AB789" s="358"/>
      <c r="AC789" s="358"/>
      <c r="AD789" s="358"/>
      <c r="AE789" s="358"/>
      <c r="AF789" s="358"/>
      <c r="AG789" s="358"/>
      <c r="AH789" s="358"/>
      <c r="AI789" s="358"/>
      <c r="AJ789" s="358"/>
      <c r="AK789" s="358"/>
      <c r="AL789" s="358"/>
      <c r="AM789" s="358"/>
    </row>
    <row r="790" spans="1:39" x14ac:dyDescent="0.25">
      <c r="A790" s="353" t="s">
        <v>458</v>
      </c>
      <c r="B790" s="353" t="s">
        <v>458</v>
      </c>
      <c r="C790" s="441">
        <f t="shared" si="482"/>
        <v>3750</v>
      </c>
      <c r="D790" s="441"/>
      <c r="E790" s="441"/>
      <c r="F790" s="441"/>
      <c r="G790" s="441"/>
      <c r="H790" s="441">
        <f t="shared" ref="H790" si="525">H58</f>
        <v>0</v>
      </c>
      <c r="I790" s="441"/>
      <c r="J790" s="445"/>
      <c r="K790" s="358"/>
      <c r="L790" s="358"/>
      <c r="M790" s="358"/>
      <c r="N790" s="358"/>
      <c r="O790" s="358"/>
      <c r="P790" s="358"/>
      <c r="Q790" s="358"/>
      <c r="R790" s="358"/>
      <c r="S790" s="358"/>
      <c r="T790" s="358"/>
      <c r="U790" s="358"/>
      <c r="V790" s="358"/>
      <c r="W790" s="358"/>
      <c r="X790" s="358"/>
      <c r="Y790" s="358"/>
      <c r="Z790" s="358"/>
      <c r="AA790" s="358"/>
      <c r="AB790" s="358"/>
      <c r="AC790" s="358"/>
      <c r="AD790" s="358"/>
      <c r="AE790" s="358"/>
      <c r="AF790" s="358"/>
      <c r="AG790" s="358"/>
      <c r="AH790" s="358"/>
      <c r="AI790" s="358"/>
      <c r="AJ790" s="358"/>
      <c r="AK790" s="358"/>
      <c r="AL790" s="358"/>
      <c r="AM790" s="358"/>
    </row>
    <row r="791" spans="1:39" x14ac:dyDescent="0.25">
      <c r="A791" s="353" t="s">
        <v>426</v>
      </c>
      <c r="B791" s="353" t="s">
        <v>426</v>
      </c>
      <c r="C791" s="441">
        <f t="shared" si="482"/>
        <v>4995</v>
      </c>
      <c r="D791" s="441"/>
      <c r="E791" s="441"/>
      <c r="F791" s="441"/>
      <c r="G791" s="441"/>
      <c r="H791" s="441">
        <f t="shared" ref="H791" si="526">H59</f>
        <v>0</v>
      </c>
      <c r="I791" s="441"/>
      <c r="J791" s="445"/>
      <c r="K791" s="358"/>
      <c r="L791" s="358"/>
      <c r="M791" s="358"/>
      <c r="N791" s="358"/>
      <c r="O791" s="358"/>
      <c r="P791" s="358"/>
      <c r="Q791" s="358"/>
      <c r="R791" s="358"/>
      <c r="S791" s="358"/>
      <c r="T791" s="358"/>
      <c r="U791" s="358"/>
      <c r="V791" s="358"/>
      <c r="W791" s="358"/>
      <c r="X791" s="358"/>
      <c r="Y791" s="358"/>
      <c r="Z791" s="358"/>
      <c r="AA791" s="358"/>
      <c r="AB791" s="358"/>
      <c r="AC791" s="358"/>
      <c r="AD791" s="358"/>
      <c r="AE791" s="358"/>
      <c r="AF791" s="358"/>
      <c r="AG791" s="358"/>
      <c r="AH791" s="358"/>
      <c r="AI791" s="358"/>
      <c r="AJ791" s="358"/>
      <c r="AK791" s="358"/>
      <c r="AL791" s="358"/>
      <c r="AM791" s="358"/>
    </row>
    <row r="792" spans="1:39" x14ac:dyDescent="0.25">
      <c r="A792" s="353" t="s">
        <v>335</v>
      </c>
      <c r="B792" s="353" t="s">
        <v>335</v>
      </c>
      <c r="C792" s="441">
        <f t="shared" si="482"/>
        <v>5000</v>
      </c>
      <c r="D792" s="441"/>
      <c r="E792" s="441"/>
      <c r="F792" s="441"/>
      <c r="G792" s="441"/>
      <c r="H792" s="441">
        <f t="shared" ref="H792" si="527">H60</f>
        <v>0</v>
      </c>
      <c r="I792" s="441"/>
      <c r="J792" s="445"/>
      <c r="K792" s="358"/>
      <c r="L792" s="358"/>
      <c r="M792" s="358"/>
      <c r="N792" s="358"/>
      <c r="O792" s="358"/>
      <c r="P792" s="358"/>
      <c r="Q792" s="358"/>
      <c r="R792" s="358"/>
      <c r="S792" s="358"/>
      <c r="T792" s="358"/>
      <c r="U792" s="358"/>
      <c r="V792" s="358"/>
      <c r="W792" s="358"/>
      <c r="X792" s="358"/>
      <c r="Y792" s="358"/>
      <c r="Z792" s="358"/>
      <c r="AA792" s="358"/>
      <c r="AB792" s="358"/>
      <c r="AC792" s="358"/>
      <c r="AD792" s="358"/>
      <c r="AE792" s="358"/>
      <c r="AF792" s="358"/>
      <c r="AG792" s="358"/>
      <c r="AH792" s="358"/>
      <c r="AI792" s="358"/>
      <c r="AJ792" s="358"/>
      <c r="AK792" s="358"/>
      <c r="AL792" s="358"/>
      <c r="AM792" s="358"/>
    </row>
    <row r="793" spans="1:39" x14ac:dyDescent="0.25">
      <c r="A793" s="353" t="s">
        <v>235</v>
      </c>
      <c r="B793" s="353" t="s">
        <v>428</v>
      </c>
      <c r="C793" s="441">
        <f t="shared" si="482"/>
        <v>2500</v>
      </c>
      <c r="D793" s="441"/>
      <c r="E793" s="441"/>
      <c r="F793" s="441"/>
      <c r="G793" s="441"/>
      <c r="H793" s="441">
        <f t="shared" ref="H793" si="528">H61</f>
        <v>0</v>
      </c>
      <c r="I793" s="441"/>
      <c r="J793" s="445"/>
      <c r="K793" s="358"/>
      <c r="L793" s="358"/>
      <c r="M793" s="358"/>
      <c r="N793" s="358"/>
      <c r="O793" s="358"/>
      <c r="P793" s="358"/>
      <c r="Q793" s="358"/>
      <c r="R793" s="358"/>
      <c r="S793" s="358"/>
      <c r="T793" s="358"/>
      <c r="U793" s="358"/>
      <c r="V793" s="358"/>
      <c r="W793" s="358"/>
      <c r="X793" s="358"/>
      <c r="Y793" s="358"/>
      <c r="Z793" s="358"/>
      <c r="AA793" s="358"/>
      <c r="AB793" s="358"/>
      <c r="AC793" s="358"/>
      <c r="AD793" s="358"/>
      <c r="AE793" s="358"/>
      <c r="AF793" s="358"/>
      <c r="AG793" s="358"/>
      <c r="AH793" s="358"/>
      <c r="AI793" s="358"/>
      <c r="AJ793" s="358"/>
      <c r="AK793" s="358"/>
      <c r="AL793" s="358"/>
      <c r="AM793" s="358"/>
    </row>
    <row r="794" spans="1:39" x14ac:dyDescent="0.25">
      <c r="A794" s="353" t="s">
        <v>235</v>
      </c>
      <c r="B794" s="353" t="s">
        <v>372</v>
      </c>
      <c r="C794" s="441">
        <f t="shared" si="482"/>
        <v>5000</v>
      </c>
      <c r="D794" s="441"/>
      <c r="E794" s="441"/>
      <c r="F794" s="441"/>
      <c r="G794" s="441"/>
      <c r="H794" s="441">
        <f t="shared" ref="H794" si="529">H62</f>
        <v>0</v>
      </c>
      <c r="I794" s="441"/>
      <c r="J794" s="445"/>
      <c r="K794" s="358"/>
      <c r="L794" s="358"/>
      <c r="M794" s="358"/>
      <c r="N794" s="358"/>
      <c r="O794" s="358"/>
      <c r="P794" s="358"/>
      <c r="Q794" s="358"/>
      <c r="R794" s="358"/>
      <c r="S794" s="358"/>
      <c r="T794" s="358"/>
      <c r="U794" s="358"/>
      <c r="V794" s="358"/>
      <c r="W794" s="358"/>
      <c r="X794" s="358"/>
      <c r="Y794" s="358"/>
      <c r="Z794" s="358"/>
      <c r="AA794" s="358"/>
      <c r="AB794" s="358"/>
      <c r="AC794" s="358"/>
      <c r="AD794" s="358"/>
      <c r="AE794" s="358"/>
      <c r="AF794" s="358"/>
      <c r="AG794" s="358"/>
      <c r="AH794" s="358"/>
      <c r="AI794" s="358"/>
      <c r="AJ794" s="358"/>
      <c r="AK794" s="358"/>
      <c r="AL794" s="358"/>
      <c r="AM794" s="358"/>
    </row>
    <row r="795" spans="1:39" x14ac:dyDescent="0.25">
      <c r="A795" s="353" t="s">
        <v>419</v>
      </c>
      <c r="B795" s="353" t="s">
        <v>419</v>
      </c>
      <c r="C795" s="441">
        <f t="shared" si="482"/>
        <v>1500</v>
      </c>
      <c r="D795" s="441"/>
      <c r="E795" s="441"/>
      <c r="F795" s="441"/>
      <c r="G795" s="441"/>
      <c r="H795" s="441">
        <f t="shared" ref="H795" si="530">H63</f>
        <v>0</v>
      </c>
      <c r="I795" s="441"/>
      <c r="J795" s="445"/>
      <c r="K795" s="358"/>
      <c r="L795" s="358"/>
      <c r="M795" s="358"/>
      <c r="N795" s="358"/>
      <c r="O795" s="358"/>
      <c r="P795" s="358"/>
      <c r="Q795" s="358"/>
      <c r="R795" s="358"/>
      <c r="S795" s="358"/>
      <c r="T795" s="358"/>
      <c r="U795" s="358"/>
      <c r="V795" s="358"/>
      <c r="W795" s="358"/>
      <c r="X795" s="358"/>
      <c r="Y795" s="358"/>
      <c r="Z795" s="358"/>
      <c r="AA795" s="358"/>
      <c r="AB795" s="358"/>
      <c r="AC795" s="358"/>
      <c r="AD795" s="358"/>
      <c r="AE795" s="358"/>
      <c r="AF795" s="358"/>
      <c r="AG795" s="358"/>
      <c r="AH795" s="358"/>
      <c r="AI795" s="358"/>
      <c r="AJ795" s="358"/>
      <c r="AK795" s="358"/>
      <c r="AL795" s="358"/>
      <c r="AM795" s="358"/>
    </row>
    <row r="796" spans="1:39" x14ac:dyDescent="0.25">
      <c r="A796" s="353" t="s">
        <v>236</v>
      </c>
      <c r="B796" s="353" t="s">
        <v>236</v>
      </c>
      <c r="C796" s="441">
        <f t="shared" si="482"/>
        <v>20000</v>
      </c>
      <c r="D796" s="441"/>
      <c r="E796" s="441"/>
      <c r="F796" s="441"/>
      <c r="G796" s="441"/>
      <c r="H796" s="441">
        <f t="shared" ref="H796" si="531">H64</f>
        <v>0</v>
      </c>
      <c r="I796" s="441"/>
      <c r="J796" s="445"/>
      <c r="K796" s="358"/>
      <c r="L796" s="358"/>
      <c r="M796" s="358"/>
      <c r="N796" s="358"/>
      <c r="O796" s="358"/>
      <c r="P796" s="358"/>
      <c r="Q796" s="358"/>
      <c r="R796" s="358"/>
      <c r="S796" s="358"/>
      <c r="T796" s="358"/>
      <c r="U796" s="358"/>
      <c r="V796" s="358"/>
      <c r="W796" s="358"/>
      <c r="X796" s="358"/>
      <c r="Y796" s="358"/>
      <c r="Z796" s="358"/>
      <c r="AA796" s="358"/>
      <c r="AB796" s="358"/>
      <c r="AC796" s="358"/>
      <c r="AD796" s="358"/>
      <c r="AE796" s="358"/>
      <c r="AF796" s="358"/>
      <c r="AG796" s="358"/>
      <c r="AH796" s="358"/>
      <c r="AI796" s="358"/>
      <c r="AJ796" s="358"/>
      <c r="AK796" s="358"/>
      <c r="AL796" s="358"/>
      <c r="AM796" s="358"/>
    </row>
    <row r="797" spans="1:39" x14ac:dyDescent="0.25">
      <c r="A797" s="353" t="s">
        <v>236</v>
      </c>
      <c r="B797" s="353" t="s">
        <v>312</v>
      </c>
      <c r="C797" s="441">
        <f t="shared" si="482"/>
        <v>20000</v>
      </c>
      <c r="D797" s="441"/>
      <c r="E797" s="441"/>
      <c r="F797" s="441"/>
      <c r="G797" s="441"/>
      <c r="H797" s="441">
        <f t="shared" ref="H797" si="532">H65</f>
        <v>0</v>
      </c>
      <c r="I797" s="441"/>
      <c r="J797" s="445"/>
      <c r="K797" s="358"/>
      <c r="L797" s="358"/>
      <c r="M797" s="358"/>
      <c r="N797" s="358"/>
      <c r="O797" s="358"/>
      <c r="P797" s="358"/>
      <c r="Q797" s="358"/>
      <c r="R797" s="358"/>
      <c r="S797" s="358"/>
      <c r="T797" s="358"/>
      <c r="U797" s="358"/>
      <c r="V797" s="358"/>
      <c r="W797" s="358"/>
      <c r="X797" s="358"/>
      <c r="Y797" s="358"/>
      <c r="Z797" s="358"/>
      <c r="AA797" s="358"/>
      <c r="AB797" s="358"/>
      <c r="AC797" s="358"/>
      <c r="AD797" s="358"/>
      <c r="AE797" s="358"/>
      <c r="AF797" s="358"/>
      <c r="AG797" s="358"/>
      <c r="AH797" s="358"/>
      <c r="AI797" s="358"/>
      <c r="AJ797" s="358"/>
      <c r="AK797" s="358"/>
      <c r="AL797" s="358"/>
      <c r="AM797" s="358"/>
    </row>
    <row r="798" spans="1:39" x14ac:dyDescent="0.25">
      <c r="A798" s="353" t="s">
        <v>346</v>
      </c>
      <c r="B798" s="353" t="s">
        <v>346</v>
      </c>
      <c r="C798" s="441">
        <f t="shared" si="482"/>
        <v>6220</v>
      </c>
      <c r="D798" s="441"/>
      <c r="E798" s="441"/>
      <c r="F798" s="441"/>
      <c r="G798" s="441"/>
      <c r="H798" s="441">
        <f t="shared" ref="H798" si="533">H66</f>
        <v>0</v>
      </c>
      <c r="I798" s="441"/>
      <c r="J798" s="445"/>
      <c r="K798" s="358"/>
      <c r="L798" s="358"/>
      <c r="M798" s="358"/>
      <c r="N798" s="358"/>
      <c r="O798" s="358"/>
      <c r="P798" s="358"/>
      <c r="Q798" s="358"/>
      <c r="R798" s="358"/>
      <c r="S798" s="358"/>
      <c r="T798" s="358"/>
      <c r="U798" s="358"/>
      <c r="V798" s="358"/>
      <c r="W798" s="358"/>
      <c r="X798" s="358"/>
      <c r="Y798" s="358"/>
      <c r="Z798" s="358"/>
      <c r="AA798" s="358"/>
      <c r="AB798" s="358"/>
      <c r="AC798" s="358"/>
      <c r="AD798" s="358"/>
      <c r="AE798" s="358"/>
      <c r="AF798" s="358"/>
      <c r="AG798" s="358"/>
      <c r="AH798" s="358"/>
      <c r="AI798" s="358"/>
      <c r="AJ798" s="358"/>
      <c r="AK798" s="358"/>
      <c r="AL798" s="358"/>
      <c r="AM798" s="358"/>
    </row>
    <row r="799" spans="1:39" x14ac:dyDescent="0.25">
      <c r="A799" s="353" t="s">
        <v>470</v>
      </c>
      <c r="B799" s="353" t="s">
        <v>470</v>
      </c>
      <c r="C799" s="441">
        <f t="shared" si="482"/>
        <v>5000</v>
      </c>
      <c r="D799" s="441"/>
      <c r="E799" s="441"/>
      <c r="F799" s="441"/>
      <c r="G799" s="441"/>
      <c r="H799" s="441">
        <f t="shared" ref="H799" si="534">H67</f>
        <v>0</v>
      </c>
      <c r="I799" s="441"/>
      <c r="J799" s="445"/>
      <c r="K799" s="358"/>
      <c r="L799" s="358"/>
      <c r="M799" s="358"/>
      <c r="N799" s="358"/>
      <c r="O799" s="358"/>
      <c r="P799" s="358"/>
      <c r="Q799" s="358"/>
      <c r="R799" s="358"/>
      <c r="S799" s="358"/>
      <c r="T799" s="358"/>
      <c r="U799" s="358"/>
      <c r="V799" s="358"/>
      <c r="W799" s="358"/>
      <c r="X799" s="358"/>
      <c r="Y799" s="358"/>
      <c r="Z799" s="358"/>
      <c r="AA799" s="358"/>
      <c r="AB799" s="358"/>
      <c r="AC799" s="358"/>
      <c r="AD799" s="358"/>
      <c r="AE799" s="358"/>
      <c r="AF799" s="358"/>
      <c r="AG799" s="358"/>
      <c r="AH799" s="358"/>
      <c r="AI799" s="358"/>
      <c r="AJ799" s="358"/>
      <c r="AK799" s="358"/>
      <c r="AL799" s="358"/>
      <c r="AM799" s="358"/>
    </row>
    <row r="800" spans="1:39" x14ac:dyDescent="0.25">
      <c r="A800" s="353" t="s">
        <v>537</v>
      </c>
      <c r="B800" s="353" t="s">
        <v>537</v>
      </c>
      <c r="C800" s="441">
        <f t="shared" ref="C800:H863" si="535">C68</f>
        <v>2500</v>
      </c>
      <c r="D800" s="441"/>
      <c r="E800" s="441"/>
      <c r="F800" s="441"/>
      <c r="G800" s="441"/>
      <c r="H800" s="441">
        <f t="shared" si="535"/>
        <v>0</v>
      </c>
      <c r="I800" s="441"/>
      <c r="J800" s="445"/>
      <c r="K800" s="358"/>
      <c r="L800" s="358"/>
      <c r="M800" s="358"/>
      <c r="N800" s="358"/>
      <c r="O800" s="358"/>
      <c r="P800" s="358"/>
      <c r="Q800" s="358"/>
      <c r="R800" s="358"/>
      <c r="S800" s="358"/>
      <c r="T800" s="358"/>
      <c r="U800" s="358"/>
      <c r="V800" s="358"/>
      <c r="W800" s="358"/>
      <c r="X800" s="358"/>
      <c r="Y800" s="358"/>
      <c r="Z800" s="358"/>
      <c r="AA800" s="358"/>
      <c r="AB800" s="358"/>
      <c r="AC800" s="358"/>
      <c r="AD800" s="358"/>
      <c r="AE800" s="358"/>
      <c r="AF800" s="358"/>
      <c r="AG800" s="358"/>
      <c r="AH800" s="358"/>
      <c r="AI800" s="358"/>
      <c r="AJ800" s="358"/>
      <c r="AK800" s="358"/>
      <c r="AL800" s="358"/>
      <c r="AM800" s="358"/>
    </row>
    <row r="801" spans="1:39" x14ac:dyDescent="0.25">
      <c r="A801" s="353" t="s">
        <v>237</v>
      </c>
      <c r="B801" s="353" t="s">
        <v>528</v>
      </c>
      <c r="C801" s="441">
        <f t="shared" si="535"/>
        <v>20000</v>
      </c>
      <c r="D801" s="441"/>
      <c r="E801" s="441"/>
      <c r="F801" s="441"/>
      <c r="G801" s="441"/>
      <c r="H801" s="441">
        <f t="shared" si="535"/>
        <v>0</v>
      </c>
      <c r="I801" s="441"/>
      <c r="J801" s="445"/>
      <c r="K801" s="358"/>
      <c r="L801" s="358"/>
      <c r="M801" s="358"/>
      <c r="N801" s="358"/>
      <c r="O801" s="358"/>
      <c r="P801" s="358"/>
      <c r="Q801" s="358"/>
      <c r="R801" s="358"/>
      <c r="S801" s="358"/>
      <c r="T801" s="358"/>
      <c r="U801" s="358"/>
      <c r="V801" s="358"/>
      <c r="W801" s="358"/>
      <c r="X801" s="358"/>
      <c r="Y801" s="358"/>
      <c r="Z801" s="358"/>
      <c r="AA801" s="358"/>
      <c r="AB801" s="358"/>
      <c r="AC801" s="358"/>
      <c r="AD801" s="358"/>
      <c r="AE801" s="358"/>
      <c r="AF801" s="358"/>
      <c r="AG801" s="358"/>
      <c r="AH801" s="358"/>
      <c r="AI801" s="358"/>
      <c r="AJ801" s="358"/>
      <c r="AK801" s="358"/>
      <c r="AL801" s="358"/>
      <c r="AM801" s="358"/>
    </row>
    <row r="802" spans="1:39" x14ac:dyDescent="0.25">
      <c r="A802" s="353" t="s">
        <v>237</v>
      </c>
      <c r="B802" s="353" t="s">
        <v>526</v>
      </c>
      <c r="C802" s="441">
        <f t="shared" si="535"/>
        <v>20000</v>
      </c>
      <c r="D802" s="441"/>
      <c r="E802" s="441"/>
      <c r="F802" s="441"/>
      <c r="G802" s="441"/>
      <c r="H802" s="441">
        <f t="shared" si="535"/>
        <v>0</v>
      </c>
      <c r="I802" s="441"/>
      <c r="J802" s="445"/>
      <c r="K802" s="358"/>
      <c r="L802" s="358"/>
      <c r="M802" s="358"/>
      <c r="N802" s="358"/>
      <c r="O802" s="358"/>
      <c r="P802" s="358"/>
      <c r="Q802" s="358"/>
      <c r="R802" s="358"/>
      <c r="S802" s="358"/>
      <c r="T802" s="358"/>
      <c r="U802" s="358"/>
      <c r="V802" s="358"/>
      <c r="W802" s="358"/>
      <c r="X802" s="358"/>
      <c r="Y802" s="358"/>
      <c r="Z802" s="358"/>
      <c r="AA802" s="358"/>
      <c r="AB802" s="358"/>
      <c r="AC802" s="358"/>
      <c r="AD802" s="358"/>
      <c r="AE802" s="358"/>
      <c r="AF802" s="358"/>
      <c r="AG802" s="358"/>
      <c r="AH802" s="358"/>
      <c r="AI802" s="358"/>
      <c r="AJ802" s="358"/>
      <c r="AK802" s="358"/>
      <c r="AL802" s="358"/>
      <c r="AM802" s="358"/>
    </row>
    <row r="803" spans="1:39" x14ac:dyDescent="0.25">
      <c r="A803" s="353" t="s">
        <v>238</v>
      </c>
      <c r="B803" s="353" t="s">
        <v>441</v>
      </c>
      <c r="C803" s="441">
        <f t="shared" si="535"/>
        <v>3750</v>
      </c>
      <c r="D803" s="441"/>
      <c r="E803" s="441"/>
      <c r="F803" s="441"/>
      <c r="G803" s="441"/>
      <c r="H803" s="441">
        <f t="shared" si="535"/>
        <v>0</v>
      </c>
      <c r="I803" s="441"/>
      <c r="J803" s="445"/>
      <c r="K803" s="358"/>
      <c r="L803" s="358"/>
      <c r="M803" s="358"/>
      <c r="N803" s="358"/>
      <c r="O803" s="358"/>
      <c r="P803" s="358"/>
      <c r="Q803" s="358"/>
      <c r="R803" s="358"/>
      <c r="S803" s="358"/>
      <c r="T803" s="358"/>
      <c r="U803" s="358"/>
      <c r="V803" s="358"/>
      <c r="W803" s="358"/>
      <c r="X803" s="358"/>
      <c r="Y803" s="358"/>
      <c r="Z803" s="358"/>
      <c r="AA803" s="358"/>
      <c r="AB803" s="358"/>
      <c r="AC803" s="358"/>
      <c r="AD803" s="358"/>
      <c r="AE803" s="358"/>
      <c r="AF803" s="358"/>
      <c r="AG803" s="358"/>
      <c r="AH803" s="358"/>
      <c r="AI803" s="358"/>
      <c r="AJ803" s="358"/>
      <c r="AK803" s="358"/>
      <c r="AL803" s="358"/>
      <c r="AM803" s="358"/>
    </row>
    <row r="804" spans="1:39" x14ac:dyDescent="0.25">
      <c r="A804" s="353" t="s">
        <v>238</v>
      </c>
      <c r="B804" s="353" t="s">
        <v>389</v>
      </c>
      <c r="C804" s="441">
        <f t="shared" si="535"/>
        <v>6250</v>
      </c>
      <c r="D804" s="441"/>
      <c r="E804" s="441"/>
      <c r="F804" s="441"/>
      <c r="G804" s="441"/>
      <c r="H804" s="441">
        <f t="shared" si="535"/>
        <v>0</v>
      </c>
      <c r="I804" s="441"/>
      <c r="J804" s="445"/>
      <c r="K804" s="358"/>
      <c r="L804" s="358"/>
      <c r="M804" s="358"/>
      <c r="N804" s="358"/>
      <c r="O804" s="358"/>
      <c r="P804" s="358"/>
      <c r="Q804" s="358"/>
      <c r="R804" s="358"/>
      <c r="S804" s="358"/>
      <c r="T804" s="358"/>
      <c r="U804" s="358"/>
      <c r="V804" s="358"/>
      <c r="W804" s="358"/>
      <c r="X804" s="358"/>
      <c r="Y804" s="358"/>
      <c r="Z804" s="358"/>
      <c r="AA804" s="358"/>
      <c r="AB804" s="358"/>
      <c r="AC804" s="358"/>
      <c r="AD804" s="358"/>
      <c r="AE804" s="358"/>
      <c r="AF804" s="358"/>
      <c r="AG804" s="358"/>
      <c r="AH804" s="358"/>
      <c r="AI804" s="358"/>
      <c r="AJ804" s="358"/>
      <c r="AK804" s="358"/>
      <c r="AL804" s="358"/>
      <c r="AM804" s="358"/>
    </row>
    <row r="805" spans="1:39" x14ac:dyDescent="0.25">
      <c r="A805" s="353" t="s">
        <v>510</v>
      </c>
      <c r="B805" s="353" t="s">
        <v>511</v>
      </c>
      <c r="C805" s="441">
        <f t="shared" si="535"/>
        <v>9375</v>
      </c>
      <c r="D805" s="441"/>
      <c r="E805" s="441"/>
      <c r="F805" s="441"/>
      <c r="G805" s="441"/>
      <c r="H805" s="441">
        <f t="shared" si="535"/>
        <v>0</v>
      </c>
      <c r="I805" s="441"/>
      <c r="J805" s="445"/>
      <c r="K805" s="358"/>
      <c r="L805" s="358"/>
      <c r="M805" s="358"/>
      <c r="N805" s="358"/>
      <c r="O805" s="358"/>
      <c r="P805" s="358"/>
      <c r="Q805" s="358"/>
      <c r="R805" s="358"/>
      <c r="S805" s="358"/>
      <c r="T805" s="358"/>
      <c r="U805" s="358"/>
      <c r="V805" s="358"/>
      <c r="W805" s="358"/>
      <c r="X805" s="358"/>
      <c r="Y805" s="358"/>
      <c r="Z805" s="358"/>
      <c r="AA805" s="358"/>
      <c r="AB805" s="358"/>
      <c r="AC805" s="358"/>
      <c r="AD805" s="358"/>
      <c r="AE805" s="358"/>
      <c r="AF805" s="358"/>
      <c r="AG805" s="358"/>
      <c r="AH805" s="358"/>
      <c r="AI805" s="358"/>
      <c r="AJ805" s="358"/>
      <c r="AK805" s="358"/>
      <c r="AL805" s="358"/>
      <c r="AM805" s="358"/>
    </row>
    <row r="806" spans="1:39" x14ac:dyDescent="0.25">
      <c r="A806" s="353" t="s">
        <v>321</v>
      </c>
      <c r="B806" s="353" t="s">
        <v>321</v>
      </c>
      <c r="C806" s="441">
        <f t="shared" si="535"/>
        <v>5000</v>
      </c>
      <c r="D806" s="441"/>
      <c r="E806" s="441"/>
      <c r="F806" s="441"/>
      <c r="G806" s="441"/>
      <c r="H806" s="441">
        <f t="shared" si="535"/>
        <v>0</v>
      </c>
      <c r="I806" s="441"/>
      <c r="J806" s="445"/>
      <c r="K806" s="358"/>
      <c r="L806" s="358"/>
      <c r="M806" s="358"/>
      <c r="N806" s="358"/>
      <c r="O806" s="358"/>
      <c r="P806" s="358"/>
      <c r="Q806" s="358"/>
      <c r="R806" s="358"/>
      <c r="S806" s="358"/>
      <c r="T806" s="358"/>
      <c r="U806" s="358"/>
      <c r="V806" s="358"/>
      <c r="W806" s="358"/>
      <c r="X806" s="358"/>
      <c r="Y806" s="358"/>
      <c r="Z806" s="358"/>
      <c r="AA806" s="358"/>
      <c r="AB806" s="358"/>
      <c r="AC806" s="358"/>
      <c r="AD806" s="358"/>
      <c r="AE806" s="358"/>
      <c r="AF806" s="358"/>
      <c r="AG806" s="358"/>
      <c r="AH806" s="358"/>
      <c r="AI806" s="358"/>
      <c r="AJ806" s="358"/>
      <c r="AK806" s="358"/>
      <c r="AL806" s="358"/>
      <c r="AM806" s="358"/>
    </row>
    <row r="807" spans="1:39" x14ac:dyDescent="0.25">
      <c r="A807" s="353" t="s">
        <v>501</v>
      </c>
      <c r="B807" s="353" t="s">
        <v>501</v>
      </c>
      <c r="C807" s="441">
        <f t="shared" si="535"/>
        <v>4992</v>
      </c>
      <c r="D807" s="441"/>
      <c r="E807" s="441"/>
      <c r="F807" s="441"/>
      <c r="G807" s="441"/>
      <c r="H807" s="441">
        <f t="shared" si="535"/>
        <v>0</v>
      </c>
      <c r="I807" s="441"/>
      <c r="J807" s="445"/>
      <c r="K807" s="358"/>
      <c r="L807" s="358"/>
      <c r="M807" s="358"/>
      <c r="N807" s="358"/>
      <c r="O807" s="358"/>
      <c r="P807" s="358"/>
      <c r="Q807" s="358"/>
      <c r="R807" s="358"/>
      <c r="S807" s="358"/>
      <c r="T807" s="358"/>
      <c r="U807" s="358"/>
      <c r="V807" s="358"/>
      <c r="W807" s="358"/>
      <c r="X807" s="358"/>
      <c r="Y807" s="358"/>
      <c r="Z807" s="358"/>
      <c r="AA807" s="358"/>
      <c r="AB807" s="358"/>
      <c r="AC807" s="358"/>
      <c r="AD807" s="358"/>
      <c r="AE807" s="358"/>
      <c r="AF807" s="358"/>
      <c r="AG807" s="358"/>
      <c r="AH807" s="358"/>
      <c r="AI807" s="358"/>
      <c r="AJ807" s="358"/>
      <c r="AK807" s="358"/>
      <c r="AL807" s="358"/>
      <c r="AM807" s="358"/>
    </row>
    <row r="808" spans="1:39" x14ac:dyDescent="0.25">
      <c r="A808" s="353" t="s">
        <v>240</v>
      </c>
      <c r="B808" s="353" t="s">
        <v>286</v>
      </c>
      <c r="C808" s="441">
        <f t="shared" si="535"/>
        <v>6250</v>
      </c>
      <c r="D808" s="441"/>
      <c r="E808" s="441"/>
      <c r="F808" s="441"/>
      <c r="G808" s="441"/>
      <c r="H808" s="441">
        <f t="shared" si="535"/>
        <v>0</v>
      </c>
      <c r="I808" s="441"/>
      <c r="J808" s="445"/>
      <c r="K808" s="358"/>
      <c r="L808" s="358"/>
      <c r="M808" s="358"/>
      <c r="N808" s="358"/>
      <c r="O808" s="358"/>
      <c r="P808" s="358"/>
      <c r="Q808" s="358"/>
      <c r="R808" s="358"/>
      <c r="S808" s="358"/>
      <c r="T808" s="358"/>
      <c r="U808" s="358"/>
      <c r="V808" s="358"/>
      <c r="W808" s="358"/>
      <c r="X808" s="358"/>
      <c r="Y808" s="358"/>
      <c r="Z808" s="358"/>
      <c r="AA808" s="358"/>
      <c r="AB808" s="358"/>
      <c r="AC808" s="358"/>
      <c r="AD808" s="358"/>
      <c r="AE808" s="358"/>
      <c r="AF808" s="358"/>
      <c r="AG808" s="358"/>
      <c r="AH808" s="358"/>
      <c r="AI808" s="358"/>
      <c r="AJ808" s="358"/>
      <c r="AK808" s="358"/>
      <c r="AL808" s="358"/>
      <c r="AM808" s="358"/>
    </row>
    <row r="809" spans="1:39" x14ac:dyDescent="0.25">
      <c r="A809" s="353" t="s">
        <v>240</v>
      </c>
      <c r="B809" s="353" t="s">
        <v>279</v>
      </c>
      <c r="C809" s="441">
        <f t="shared" si="535"/>
        <v>6250</v>
      </c>
      <c r="D809" s="441"/>
      <c r="E809" s="441"/>
      <c r="F809" s="441"/>
      <c r="G809" s="441"/>
      <c r="H809" s="441">
        <f t="shared" si="535"/>
        <v>0</v>
      </c>
      <c r="I809" s="441"/>
      <c r="J809" s="445"/>
      <c r="K809" s="358"/>
      <c r="L809" s="358"/>
      <c r="M809" s="358"/>
      <c r="N809" s="358"/>
      <c r="O809" s="358"/>
      <c r="P809" s="358"/>
      <c r="Q809" s="358"/>
      <c r="R809" s="358"/>
      <c r="S809" s="358"/>
      <c r="T809" s="358"/>
      <c r="U809" s="358"/>
      <c r="V809" s="358"/>
      <c r="W809" s="358"/>
      <c r="X809" s="358"/>
      <c r="Y809" s="358"/>
      <c r="Z809" s="358"/>
      <c r="AA809" s="358"/>
      <c r="AB809" s="358"/>
      <c r="AC809" s="358"/>
      <c r="AD809" s="358"/>
      <c r="AE809" s="358"/>
      <c r="AF809" s="358"/>
      <c r="AG809" s="358"/>
      <c r="AH809" s="358"/>
      <c r="AI809" s="358"/>
      <c r="AJ809" s="358"/>
      <c r="AK809" s="358"/>
      <c r="AL809" s="358"/>
      <c r="AM809" s="358"/>
    </row>
    <row r="810" spans="1:39" x14ac:dyDescent="0.25">
      <c r="A810" s="353" t="s">
        <v>241</v>
      </c>
      <c r="B810" s="353" t="s">
        <v>241</v>
      </c>
      <c r="C810" s="441">
        <f t="shared" si="535"/>
        <v>6000</v>
      </c>
      <c r="D810" s="441"/>
      <c r="E810" s="441"/>
      <c r="F810" s="441"/>
      <c r="G810" s="441"/>
      <c r="H810" s="441">
        <f t="shared" si="535"/>
        <v>1</v>
      </c>
      <c r="I810" s="441"/>
      <c r="J810" s="445"/>
      <c r="K810" s="358"/>
      <c r="L810" s="358"/>
      <c r="M810" s="358"/>
      <c r="N810" s="358"/>
      <c r="O810" s="358"/>
      <c r="P810" s="358"/>
      <c r="Q810" s="358"/>
      <c r="R810" s="358"/>
      <c r="S810" s="358"/>
      <c r="T810" s="358"/>
      <c r="U810" s="358"/>
      <c r="V810" s="358"/>
      <c r="W810" s="358"/>
      <c r="X810" s="358"/>
      <c r="Y810" s="358"/>
      <c r="Z810" s="358"/>
      <c r="AA810" s="358"/>
      <c r="AB810" s="358"/>
      <c r="AC810" s="358"/>
      <c r="AD810" s="358"/>
      <c r="AE810" s="358"/>
      <c r="AF810" s="358"/>
      <c r="AG810" s="358"/>
      <c r="AH810" s="358"/>
      <c r="AI810" s="358"/>
      <c r="AJ810" s="358"/>
      <c r="AK810" s="358"/>
      <c r="AL810" s="358"/>
      <c r="AM810" s="358"/>
    </row>
    <row r="811" spans="1:39" x14ac:dyDescent="0.25">
      <c r="A811" s="353" t="s">
        <v>241</v>
      </c>
      <c r="B811" s="353" t="s">
        <v>446</v>
      </c>
      <c r="C811" s="441">
        <f t="shared" si="535"/>
        <v>20000</v>
      </c>
      <c r="D811" s="441"/>
      <c r="E811" s="441"/>
      <c r="F811" s="441"/>
      <c r="G811" s="441"/>
      <c r="H811" s="441">
        <f t="shared" si="535"/>
        <v>0</v>
      </c>
      <c r="I811" s="441"/>
      <c r="J811" s="445"/>
      <c r="K811" s="358"/>
      <c r="L811" s="358"/>
      <c r="M811" s="358"/>
      <c r="N811" s="358"/>
      <c r="O811" s="358"/>
      <c r="P811" s="358"/>
      <c r="Q811" s="358"/>
      <c r="R811" s="358"/>
      <c r="S811" s="358"/>
      <c r="T811" s="358"/>
      <c r="U811" s="358"/>
      <c r="V811" s="358"/>
      <c r="W811" s="358"/>
      <c r="X811" s="358"/>
      <c r="Y811" s="358"/>
      <c r="Z811" s="358"/>
      <c r="AA811" s="358"/>
      <c r="AB811" s="358"/>
      <c r="AC811" s="358"/>
      <c r="AD811" s="358"/>
      <c r="AE811" s="358"/>
      <c r="AF811" s="358"/>
      <c r="AG811" s="358"/>
      <c r="AH811" s="358"/>
      <c r="AI811" s="358"/>
      <c r="AJ811" s="358"/>
      <c r="AK811" s="358"/>
      <c r="AL811" s="358"/>
      <c r="AM811" s="358"/>
    </row>
    <row r="812" spans="1:39" x14ac:dyDescent="0.25">
      <c r="A812" s="353" t="s">
        <v>396</v>
      </c>
      <c r="B812" s="353" t="s">
        <v>396</v>
      </c>
      <c r="C812" s="441">
        <f t="shared" si="535"/>
        <v>2500</v>
      </c>
      <c r="D812" s="441"/>
      <c r="E812" s="441"/>
      <c r="F812" s="441"/>
      <c r="G812" s="441"/>
      <c r="H812" s="441">
        <f t="shared" ref="H812" si="536">H80</f>
        <v>0</v>
      </c>
      <c r="I812" s="441"/>
      <c r="J812" s="445"/>
      <c r="K812" s="358"/>
      <c r="L812" s="358"/>
      <c r="M812" s="358"/>
      <c r="N812" s="358"/>
      <c r="O812" s="358"/>
      <c r="P812" s="358"/>
      <c r="Q812" s="358"/>
      <c r="R812" s="358"/>
      <c r="S812" s="358"/>
      <c r="T812" s="358"/>
      <c r="U812" s="358"/>
      <c r="V812" s="358"/>
      <c r="W812" s="358"/>
      <c r="X812" s="358"/>
      <c r="Y812" s="358"/>
      <c r="Z812" s="358"/>
      <c r="AA812" s="358"/>
      <c r="AB812" s="358"/>
      <c r="AC812" s="358"/>
      <c r="AD812" s="358"/>
      <c r="AE812" s="358"/>
      <c r="AF812" s="358"/>
      <c r="AG812" s="358"/>
      <c r="AH812" s="358"/>
      <c r="AI812" s="358"/>
      <c r="AJ812" s="358"/>
      <c r="AK812" s="358"/>
      <c r="AL812" s="358"/>
      <c r="AM812" s="358"/>
    </row>
    <row r="813" spans="1:39" x14ac:dyDescent="0.25">
      <c r="A813" s="353" t="s">
        <v>522</v>
      </c>
      <c r="B813" s="353" t="s">
        <v>523</v>
      </c>
      <c r="C813" s="441">
        <f t="shared" si="535"/>
        <v>2500</v>
      </c>
      <c r="D813" s="441"/>
      <c r="E813" s="441"/>
      <c r="F813" s="441"/>
      <c r="G813" s="441"/>
      <c r="H813" s="441">
        <f t="shared" ref="H813" si="537">H81</f>
        <v>0</v>
      </c>
      <c r="I813" s="441"/>
      <c r="J813" s="445"/>
      <c r="K813" s="358"/>
      <c r="L813" s="358"/>
      <c r="M813" s="358"/>
      <c r="N813" s="358"/>
      <c r="O813" s="358"/>
      <c r="P813" s="358"/>
      <c r="Q813" s="358"/>
      <c r="R813" s="358"/>
      <c r="S813" s="358"/>
      <c r="T813" s="358"/>
      <c r="U813" s="358"/>
      <c r="V813" s="358"/>
      <c r="W813" s="358"/>
      <c r="X813" s="358"/>
      <c r="Y813" s="358"/>
      <c r="Z813" s="358"/>
      <c r="AA813" s="358"/>
      <c r="AB813" s="358"/>
      <c r="AC813" s="358"/>
      <c r="AD813" s="358"/>
      <c r="AE813" s="358"/>
      <c r="AF813" s="358"/>
      <c r="AG813" s="358"/>
      <c r="AH813" s="358"/>
      <c r="AI813" s="358"/>
      <c r="AJ813" s="358"/>
      <c r="AK813" s="358"/>
      <c r="AL813" s="358"/>
      <c r="AM813" s="358"/>
    </row>
    <row r="814" spans="1:39" x14ac:dyDescent="0.25">
      <c r="A814" s="353" t="s">
        <v>516</v>
      </c>
      <c r="B814" s="353" t="s">
        <v>517</v>
      </c>
      <c r="C814" s="441">
        <f t="shared" si="535"/>
        <v>2500</v>
      </c>
      <c r="D814" s="441"/>
      <c r="E814" s="441"/>
      <c r="F814" s="441"/>
      <c r="G814" s="441"/>
      <c r="H814" s="441">
        <f t="shared" ref="H814" si="538">H82</f>
        <v>0</v>
      </c>
      <c r="I814" s="441"/>
      <c r="J814" s="445"/>
      <c r="K814" s="358"/>
      <c r="L814" s="358"/>
      <c r="M814" s="358"/>
      <c r="N814" s="358"/>
      <c r="O814" s="358"/>
      <c r="P814" s="358"/>
      <c r="Q814" s="358"/>
      <c r="R814" s="358"/>
      <c r="S814" s="358"/>
      <c r="T814" s="358"/>
      <c r="U814" s="358"/>
      <c r="V814" s="358"/>
      <c r="W814" s="358"/>
      <c r="X814" s="358"/>
      <c r="Y814" s="358"/>
      <c r="Z814" s="358"/>
      <c r="AA814" s="358"/>
      <c r="AB814" s="358"/>
      <c r="AC814" s="358"/>
      <c r="AD814" s="358"/>
      <c r="AE814" s="358"/>
      <c r="AF814" s="358"/>
      <c r="AG814" s="358"/>
      <c r="AH814" s="358"/>
      <c r="AI814" s="358"/>
      <c r="AJ814" s="358"/>
      <c r="AK814" s="358"/>
      <c r="AL814" s="358"/>
      <c r="AM814" s="358"/>
    </row>
    <row r="815" spans="1:39" x14ac:dyDescent="0.25">
      <c r="A815" s="353" t="s">
        <v>535</v>
      </c>
      <c r="B815" s="353" t="s">
        <v>535</v>
      </c>
      <c r="C815" s="441">
        <f t="shared" si="535"/>
        <v>4992</v>
      </c>
      <c r="D815" s="441"/>
      <c r="E815" s="441"/>
      <c r="F815" s="441"/>
      <c r="G815" s="441"/>
      <c r="H815" s="441">
        <f t="shared" ref="H815" si="539">H83</f>
        <v>0</v>
      </c>
      <c r="I815" s="441"/>
      <c r="J815" s="445"/>
      <c r="K815" s="358"/>
      <c r="L815" s="358"/>
      <c r="M815" s="358"/>
      <c r="N815" s="358"/>
      <c r="O815" s="358"/>
      <c r="P815" s="358"/>
      <c r="Q815" s="358"/>
      <c r="R815" s="358"/>
      <c r="S815" s="358"/>
      <c r="T815" s="358"/>
      <c r="U815" s="358"/>
      <c r="V815" s="358"/>
      <c r="W815" s="358"/>
      <c r="X815" s="358"/>
      <c r="Y815" s="358"/>
      <c r="Z815" s="358"/>
      <c r="AA815" s="358"/>
      <c r="AB815" s="358"/>
      <c r="AC815" s="358"/>
      <c r="AD815" s="358"/>
      <c r="AE815" s="358"/>
      <c r="AF815" s="358"/>
      <c r="AG815" s="358"/>
      <c r="AH815" s="358"/>
      <c r="AI815" s="358"/>
      <c r="AJ815" s="358"/>
      <c r="AK815" s="358"/>
      <c r="AL815" s="358"/>
      <c r="AM815" s="358"/>
    </row>
    <row r="816" spans="1:39" x14ac:dyDescent="0.25">
      <c r="A816" s="353" t="s">
        <v>424</v>
      </c>
      <c r="B816" s="353" t="s">
        <v>424</v>
      </c>
      <c r="C816" s="441">
        <f t="shared" si="535"/>
        <v>1002</v>
      </c>
      <c r="D816" s="441"/>
      <c r="E816" s="441"/>
      <c r="F816" s="441"/>
      <c r="G816" s="441"/>
      <c r="H816" s="441">
        <f t="shared" ref="H816" si="540">H84</f>
        <v>0</v>
      </c>
      <c r="I816" s="441"/>
      <c r="J816" s="445"/>
      <c r="K816" s="358"/>
      <c r="L816" s="358"/>
      <c r="M816" s="358"/>
      <c r="N816" s="358"/>
      <c r="O816" s="358"/>
      <c r="P816" s="358"/>
      <c r="Q816" s="358"/>
      <c r="R816" s="358"/>
      <c r="S816" s="358"/>
      <c r="T816" s="358"/>
      <c r="U816" s="358"/>
      <c r="V816" s="358"/>
      <c r="W816" s="358"/>
      <c r="X816" s="358"/>
      <c r="Y816" s="358"/>
      <c r="Z816" s="358"/>
      <c r="AA816" s="358"/>
      <c r="AB816" s="358"/>
      <c r="AC816" s="358"/>
      <c r="AD816" s="358"/>
      <c r="AE816" s="358"/>
      <c r="AF816" s="358"/>
      <c r="AG816" s="358"/>
      <c r="AH816" s="358"/>
      <c r="AI816" s="358"/>
      <c r="AJ816" s="358"/>
      <c r="AK816" s="358"/>
      <c r="AL816" s="358"/>
      <c r="AM816" s="358"/>
    </row>
    <row r="817" spans="1:39" x14ac:dyDescent="0.25">
      <c r="A817" s="353" t="s">
        <v>438</v>
      </c>
      <c r="B817" s="353" t="s">
        <v>438</v>
      </c>
      <c r="C817" s="441">
        <f t="shared" si="535"/>
        <v>2500</v>
      </c>
      <c r="D817" s="441"/>
      <c r="E817" s="441"/>
      <c r="F817" s="441"/>
      <c r="G817" s="441"/>
      <c r="H817" s="441">
        <f t="shared" ref="H817" si="541">H85</f>
        <v>0</v>
      </c>
      <c r="I817" s="441"/>
      <c r="J817" s="445"/>
      <c r="K817" s="358"/>
      <c r="L817" s="358"/>
      <c r="M817" s="358"/>
      <c r="N817" s="358"/>
      <c r="O817" s="358"/>
      <c r="P817" s="358"/>
      <c r="Q817" s="358"/>
      <c r="R817" s="358"/>
      <c r="S817" s="358"/>
      <c r="T817" s="358"/>
      <c r="U817" s="358"/>
      <c r="V817" s="358"/>
      <c r="W817" s="358"/>
      <c r="X817" s="358"/>
      <c r="Y817" s="358"/>
      <c r="Z817" s="358"/>
      <c r="AA817" s="358"/>
      <c r="AB817" s="358"/>
      <c r="AC817" s="358"/>
      <c r="AD817" s="358"/>
      <c r="AE817" s="358"/>
      <c r="AF817" s="358"/>
      <c r="AG817" s="358"/>
      <c r="AH817" s="358"/>
      <c r="AI817" s="358"/>
      <c r="AJ817" s="358"/>
      <c r="AK817" s="358"/>
      <c r="AL817" s="358"/>
      <c r="AM817" s="358"/>
    </row>
    <row r="818" spans="1:39" x14ac:dyDescent="0.25">
      <c r="A818" s="353" t="s">
        <v>452</v>
      </c>
      <c r="B818" s="353" t="s">
        <v>453</v>
      </c>
      <c r="C818" s="441">
        <f t="shared" si="535"/>
        <v>6250</v>
      </c>
      <c r="D818" s="441"/>
      <c r="E818" s="441"/>
      <c r="F818" s="441"/>
      <c r="G818" s="441"/>
      <c r="H818" s="441">
        <f t="shared" ref="H818" si="542">H86</f>
        <v>0</v>
      </c>
      <c r="I818" s="441"/>
      <c r="J818" s="445"/>
      <c r="K818" s="358"/>
      <c r="L818" s="358"/>
      <c r="M818" s="358"/>
      <c r="N818" s="358"/>
      <c r="O818" s="358"/>
      <c r="P818" s="358"/>
      <c r="Q818" s="358"/>
      <c r="R818" s="358"/>
      <c r="S818" s="358"/>
      <c r="T818" s="358"/>
      <c r="U818" s="358"/>
      <c r="V818" s="358"/>
      <c r="W818" s="358"/>
      <c r="X818" s="358"/>
      <c r="Y818" s="358"/>
      <c r="Z818" s="358"/>
      <c r="AA818" s="358"/>
      <c r="AB818" s="358"/>
      <c r="AC818" s="358"/>
      <c r="AD818" s="358"/>
      <c r="AE818" s="358"/>
      <c r="AF818" s="358"/>
      <c r="AG818" s="358"/>
      <c r="AH818" s="358"/>
      <c r="AI818" s="358"/>
      <c r="AJ818" s="358"/>
      <c r="AK818" s="358"/>
      <c r="AL818" s="358"/>
      <c r="AM818" s="358"/>
    </row>
    <row r="819" spans="1:39" x14ac:dyDescent="0.25">
      <c r="A819" s="353" t="s">
        <v>538</v>
      </c>
      <c r="B819" s="353" t="s">
        <v>538</v>
      </c>
      <c r="C819" s="441">
        <f t="shared" si="535"/>
        <v>2500</v>
      </c>
      <c r="D819" s="441"/>
      <c r="E819" s="441"/>
      <c r="F819" s="441"/>
      <c r="G819" s="441"/>
      <c r="H819" s="441">
        <f t="shared" ref="H819" si="543">H87</f>
        <v>0</v>
      </c>
      <c r="I819" s="441"/>
      <c r="J819" s="445"/>
      <c r="K819" s="358"/>
      <c r="L819" s="358"/>
      <c r="M819" s="358"/>
      <c r="N819" s="358"/>
      <c r="O819" s="358"/>
      <c r="P819" s="358"/>
      <c r="Q819" s="358"/>
      <c r="R819" s="358"/>
      <c r="S819" s="358"/>
      <c r="T819" s="358"/>
      <c r="U819" s="358"/>
      <c r="V819" s="358"/>
      <c r="W819" s="358"/>
      <c r="X819" s="358"/>
      <c r="Y819" s="358"/>
      <c r="Z819" s="358"/>
      <c r="AA819" s="358"/>
      <c r="AB819" s="358"/>
      <c r="AC819" s="358"/>
      <c r="AD819" s="358"/>
      <c r="AE819" s="358"/>
      <c r="AF819" s="358"/>
      <c r="AG819" s="358"/>
      <c r="AH819" s="358"/>
      <c r="AI819" s="358"/>
      <c r="AJ819" s="358"/>
      <c r="AK819" s="358"/>
      <c r="AL819" s="358"/>
      <c r="AM819" s="358"/>
    </row>
    <row r="820" spans="1:39" x14ac:dyDescent="0.25">
      <c r="A820" s="353" t="s">
        <v>242</v>
      </c>
      <c r="B820" s="353" t="s">
        <v>455</v>
      </c>
      <c r="C820" s="441">
        <f t="shared" si="535"/>
        <v>25000</v>
      </c>
      <c r="D820" s="441"/>
      <c r="E820" s="441"/>
      <c r="F820" s="441"/>
      <c r="G820" s="441"/>
      <c r="H820" s="441">
        <f t="shared" ref="H820" si="544">H88</f>
        <v>1</v>
      </c>
      <c r="I820" s="441"/>
      <c r="J820" s="445"/>
      <c r="K820" s="358"/>
      <c r="L820" s="358"/>
      <c r="M820" s="358"/>
      <c r="N820" s="358"/>
      <c r="O820" s="358"/>
      <c r="P820" s="358"/>
      <c r="Q820" s="358"/>
      <c r="R820" s="358"/>
      <c r="S820" s="358"/>
      <c r="T820" s="358"/>
      <c r="U820" s="358"/>
      <c r="V820" s="358"/>
      <c r="W820" s="358"/>
      <c r="X820" s="358"/>
      <c r="Y820" s="358"/>
      <c r="Z820" s="358"/>
      <c r="AA820" s="358"/>
      <c r="AB820" s="358"/>
      <c r="AC820" s="358"/>
      <c r="AD820" s="358"/>
      <c r="AE820" s="358"/>
      <c r="AF820" s="358"/>
      <c r="AG820" s="358"/>
      <c r="AH820" s="358"/>
      <c r="AI820" s="358"/>
      <c r="AJ820" s="358"/>
      <c r="AK820" s="358"/>
      <c r="AL820" s="358"/>
      <c r="AM820" s="358"/>
    </row>
    <row r="821" spans="1:39" x14ac:dyDescent="0.25">
      <c r="A821" s="353" t="s">
        <v>242</v>
      </c>
      <c r="B821" s="353" t="s">
        <v>277</v>
      </c>
      <c r="C821" s="441">
        <f t="shared" si="535"/>
        <v>40000</v>
      </c>
      <c r="D821" s="441"/>
      <c r="E821" s="441"/>
      <c r="F821" s="441"/>
      <c r="G821" s="441"/>
      <c r="H821" s="441">
        <f t="shared" ref="H821" si="545">H89</f>
        <v>1</v>
      </c>
      <c r="I821" s="441"/>
      <c r="J821" s="445"/>
      <c r="K821" s="358"/>
      <c r="L821" s="358"/>
      <c r="M821" s="358"/>
      <c r="N821" s="358"/>
      <c r="O821" s="358"/>
      <c r="P821" s="358"/>
      <c r="Q821" s="358"/>
      <c r="R821" s="358"/>
      <c r="S821" s="358"/>
      <c r="T821" s="358"/>
      <c r="U821" s="358"/>
      <c r="V821" s="358"/>
      <c r="W821" s="358"/>
      <c r="X821" s="358"/>
      <c r="Y821" s="358"/>
      <c r="Z821" s="358"/>
      <c r="AA821" s="358"/>
      <c r="AB821" s="358"/>
      <c r="AC821" s="358"/>
      <c r="AD821" s="358"/>
      <c r="AE821" s="358"/>
      <c r="AF821" s="358"/>
      <c r="AG821" s="358"/>
      <c r="AH821" s="358"/>
      <c r="AI821" s="358"/>
      <c r="AJ821" s="358"/>
      <c r="AK821" s="358"/>
      <c r="AL821" s="358"/>
      <c r="AM821" s="358"/>
    </row>
    <row r="822" spans="1:39" x14ac:dyDescent="0.25">
      <c r="A822" s="353" t="s">
        <v>276</v>
      </c>
      <c r="B822" s="353" t="s">
        <v>276</v>
      </c>
      <c r="C822" s="441">
        <f t="shared" si="535"/>
        <v>10000</v>
      </c>
      <c r="D822" s="441"/>
      <c r="E822" s="441"/>
      <c r="F822" s="441"/>
      <c r="G822" s="441"/>
      <c r="H822" s="441">
        <f t="shared" ref="H822" si="546">H90</f>
        <v>0</v>
      </c>
      <c r="I822" s="441"/>
      <c r="J822" s="445"/>
      <c r="K822" s="358"/>
      <c r="L822" s="358"/>
      <c r="M822" s="358"/>
      <c r="N822" s="358"/>
      <c r="O822" s="358"/>
      <c r="P822" s="358"/>
      <c r="Q822" s="358"/>
      <c r="R822" s="358"/>
      <c r="S822" s="358"/>
      <c r="T822" s="358"/>
      <c r="U822" s="358"/>
      <c r="V822" s="358"/>
      <c r="W822" s="358"/>
      <c r="X822" s="358"/>
      <c r="Y822" s="358"/>
      <c r="Z822" s="358"/>
      <c r="AA822" s="358"/>
      <c r="AB822" s="358"/>
      <c r="AC822" s="358"/>
      <c r="AD822" s="358"/>
      <c r="AE822" s="358"/>
      <c r="AF822" s="358"/>
      <c r="AG822" s="358"/>
      <c r="AH822" s="358"/>
      <c r="AI822" s="358"/>
      <c r="AJ822" s="358"/>
      <c r="AK822" s="358"/>
      <c r="AL822" s="358"/>
      <c r="AM822" s="358"/>
    </row>
    <row r="823" spans="1:39" x14ac:dyDescent="0.25">
      <c r="A823" s="353" t="s">
        <v>519</v>
      </c>
      <c r="B823" s="353" t="s">
        <v>519</v>
      </c>
      <c r="C823" s="441">
        <f t="shared" si="535"/>
        <v>3000</v>
      </c>
      <c r="D823" s="441"/>
      <c r="E823" s="441"/>
      <c r="F823" s="441"/>
      <c r="G823" s="441"/>
      <c r="H823" s="441">
        <f t="shared" ref="H823" si="547">H91</f>
        <v>0</v>
      </c>
      <c r="I823" s="441"/>
      <c r="J823" s="445"/>
      <c r="K823" s="358"/>
      <c r="L823" s="358"/>
      <c r="M823" s="358"/>
      <c r="N823" s="358"/>
      <c r="O823" s="358"/>
      <c r="P823" s="358"/>
      <c r="Q823" s="358"/>
      <c r="R823" s="358"/>
      <c r="S823" s="358"/>
      <c r="T823" s="358"/>
      <c r="U823" s="358"/>
      <c r="V823" s="358"/>
      <c r="W823" s="358"/>
      <c r="X823" s="358"/>
      <c r="Y823" s="358"/>
      <c r="Z823" s="358"/>
      <c r="AA823" s="358"/>
      <c r="AB823" s="358"/>
      <c r="AC823" s="358"/>
      <c r="AD823" s="358"/>
      <c r="AE823" s="358"/>
      <c r="AF823" s="358"/>
      <c r="AG823" s="358"/>
      <c r="AH823" s="358"/>
      <c r="AI823" s="358"/>
      <c r="AJ823" s="358"/>
      <c r="AK823" s="358"/>
      <c r="AL823" s="358"/>
      <c r="AM823" s="358"/>
    </row>
    <row r="824" spans="1:39" x14ac:dyDescent="0.25">
      <c r="A824" s="353" t="s">
        <v>350</v>
      </c>
      <c r="B824" s="353" t="s">
        <v>350</v>
      </c>
      <c r="C824" s="441">
        <f t="shared" si="535"/>
        <v>3000</v>
      </c>
      <c r="D824" s="441"/>
      <c r="E824" s="441"/>
      <c r="F824" s="441"/>
      <c r="G824" s="441"/>
      <c r="H824" s="441">
        <f t="shared" ref="H824" si="548">H92</f>
        <v>0</v>
      </c>
      <c r="I824" s="441"/>
      <c r="J824" s="445"/>
      <c r="K824" s="358"/>
      <c r="L824" s="358"/>
      <c r="M824" s="358"/>
      <c r="N824" s="358"/>
      <c r="O824" s="358"/>
      <c r="P824" s="358"/>
      <c r="Q824" s="358"/>
      <c r="R824" s="358"/>
      <c r="S824" s="358"/>
      <c r="T824" s="358"/>
      <c r="U824" s="358"/>
      <c r="V824" s="358"/>
      <c r="W824" s="358"/>
      <c r="X824" s="358"/>
      <c r="Y824" s="358"/>
      <c r="Z824" s="358"/>
      <c r="AA824" s="358"/>
      <c r="AB824" s="358"/>
      <c r="AC824" s="358"/>
      <c r="AD824" s="358"/>
      <c r="AE824" s="358"/>
      <c r="AF824" s="358"/>
      <c r="AG824" s="358"/>
      <c r="AH824" s="358"/>
      <c r="AI824" s="358"/>
      <c r="AJ824" s="358"/>
      <c r="AK824" s="358"/>
      <c r="AL824" s="358"/>
      <c r="AM824" s="358"/>
    </row>
    <row r="825" spans="1:39" x14ac:dyDescent="0.25">
      <c r="A825" s="353" t="s">
        <v>462</v>
      </c>
      <c r="B825" s="353" t="s">
        <v>462</v>
      </c>
      <c r="C825" s="441">
        <f t="shared" si="535"/>
        <v>5000</v>
      </c>
      <c r="D825" s="441"/>
      <c r="E825" s="441"/>
      <c r="F825" s="441"/>
      <c r="G825" s="441"/>
      <c r="H825" s="441">
        <f t="shared" ref="H825" si="549">H93</f>
        <v>0</v>
      </c>
      <c r="I825" s="441"/>
      <c r="J825" s="445"/>
      <c r="K825" s="358"/>
      <c r="L825" s="358"/>
      <c r="M825" s="358"/>
      <c r="N825" s="358"/>
      <c r="O825" s="358"/>
      <c r="P825" s="358"/>
      <c r="Q825" s="358"/>
      <c r="R825" s="358"/>
      <c r="S825" s="358"/>
      <c r="T825" s="358"/>
      <c r="U825" s="358"/>
      <c r="V825" s="358"/>
      <c r="W825" s="358"/>
      <c r="X825" s="358"/>
      <c r="Y825" s="358"/>
      <c r="Z825" s="358"/>
      <c r="AA825" s="358"/>
      <c r="AB825" s="358"/>
      <c r="AC825" s="358"/>
      <c r="AD825" s="358"/>
      <c r="AE825" s="358"/>
      <c r="AF825" s="358"/>
      <c r="AG825" s="358"/>
      <c r="AH825" s="358"/>
      <c r="AI825" s="358"/>
      <c r="AJ825" s="358"/>
      <c r="AK825" s="358"/>
      <c r="AL825" s="358"/>
      <c r="AM825" s="358"/>
    </row>
    <row r="826" spans="1:39" x14ac:dyDescent="0.25">
      <c r="A826" s="353" t="s">
        <v>305</v>
      </c>
      <c r="B826" s="353" t="s">
        <v>305</v>
      </c>
      <c r="C826" s="441">
        <f t="shared" si="535"/>
        <v>2500</v>
      </c>
      <c r="D826" s="441"/>
      <c r="E826" s="441"/>
      <c r="F826" s="441"/>
      <c r="G826" s="441"/>
      <c r="H826" s="441">
        <f t="shared" ref="H826" si="550">H94</f>
        <v>0</v>
      </c>
      <c r="I826" s="441"/>
      <c r="J826" s="445"/>
      <c r="K826" s="358"/>
      <c r="L826" s="358"/>
      <c r="M826" s="358"/>
      <c r="N826" s="358"/>
      <c r="O826" s="358"/>
      <c r="P826" s="358"/>
      <c r="Q826" s="358"/>
      <c r="R826" s="358"/>
      <c r="S826" s="358"/>
      <c r="T826" s="358"/>
      <c r="U826" s="358"/>
      <c r="V826" s="358"/>
      <c r="W826" s="358"/>
      <c r="X826" s="358"/>
      <c r="Y826" s="358"/>
      <c r="Z826" s="358"/>
      <c r="AA826" s="358"/>
      <c r="AB826" s="358"/>
      <c r="AC826" s="358"/>
      <c r="AD826" s="358"/>
      <c r="AE826" s="358"/>
      <c r="AF826" s="358"/>
      <c r="AG826" s="358"/>
      <c r="AH826" s="358"/>
      <c r="AI826" s="358"/>
      <c r="AJ826" s="358"/>
      <c r="AK826" s="358"/>
      <c r="AL826" s="358"/>
      <c r="AM826" s="358"/>
    </row>
    <row r="827" spans="1:39" x14ac:dyDescent="0.25">
      <c r="A827" s="353" t="s">
        <v>282</v>
      </c>
      <c r="B827" s="353" t="s">
        <v>282</v>
      </c>
      <c r="C827" s="441">
        <f t="shared" si="535"/>
        <v>2496</v>
      </c>
      <c r="D827" s="441"/>
      <c r="E827" s="441"/>
      <c r="F827" s="441"/>
      <c r="G827" s="441"/>
      <c r="H827" s="441">
        <f t="shared" ref="H827" si="551">H95</f>
        <v>0</v>
      </c>
      <c r="I827" s="441"/>
      <c r="J827" s="445"/>
      <c r="K827" s="358"/>
      <c r="L827" s="358"/>
      <c r="M827" s="358"/>
      <c r="N827" s="358"/>
      <c r="O827" s="358"/>
      <c r="P827" s="358"/>
      <c r="Q827" s="358"/>
      <c r="R827" s="358"/>
      <c r="S827" s="358"/>
      <c r="T827" s="358"/>
      <c r="U827" s="358"/>
      <c r="V827" s="358"/>
      <c r="W827" s="358"/>
      <c r="X827" s="358"/>
      <c r="Y827" s="358"/>
      <c r="Z827" s="358"/>
      <c r="AA827" s="358"/>
      <c r="AB827" s="358"/>
      <c r="AC827" s="358"/>
      <c r="AD827" s="358"/>
      <c r="AE827" s="358"/>
      <c r="AF827" s="358"/>
      <c r="AG827" s="358"/>
      <c r="AH827" s="358"/>
      <c r="AI827" s="358"/>
      <c r="AJ827" s="358"/>
      <c r="AK827" s="358"/>
      <c r="AL827" s="358"/>
      <c r="AM827" s="358"/>
    </row>
    <row r="828" spans="1:39" x14ac:dyDescent="0.25">
      <c r="A828" s="353" t="s">
        <v>243</v>
      </c>
      <c r="B828" s="353" t="s">
        <v>514</v>
      </c>
      <c r="C828" s="441">
        <f t="shared" si="535"/>
        <v>5000</v>
      </c>
      <c r="D828" s="441"/>
      <c r="E828" s="441"/>
      <c r="F828" s="441"/>
      <c r="G828" s="441"/>
      <c r="H828" s="441">
        <f t="shared" ref="H828" si="552">H96</f>
        <v>0</v>
      </c>
      <c r="I828" s="441"/>
      <c r="J828" s="445"/>
      <c r="K828" s="358"/>
      <c r="L828" s="358"/>
      <c r="M828" s="358"/>
      <c r="N828" s="358"/>
      <c r="O828" s="358"/>
      <c r="P828" s="358"/>
      <c r="Q828" s="358"/>
      <c r="R828" s="358"/>
      <c r="S828" s="358"/>
      <c r="T828" s="358"/>
      <c r="U828" s="358"/>
      <c r="V828" s="358"/>
      <c r="W828" s="358"/>
      <c r="X828" s="358"/>
      <c r="Y828" s="358"/>
      <c r="Z828" s="358"/>
      <c r="AA828" s="358"/>
      <c r="AB828" s="358"/>
      <c r="AC828" s="358"/>
      <c r="AD828" s="358"/>
      <c r="AE828" s="358"/>
      <c r="AF828" s="358"/>
      <c r="AG828" s="358"/>
      <c r="AH828" s="358"/>
      <c r="AI828" s="358"/>
      <c r="AJ828" s="358"/>
      <c r="AK828" s="358"/>
      <c r="AL828" s="358"/>
      <c r="AM828" s="358"/>
    </row>
    <row r="829" spans="1:39" x14ac:dyDescent="0.25">
      <c r="A829" s="353" t="s">
        <v>243</v>
      </c>
      <c r="B829" s="353" t="s">
        <v>456</v>
      </c>
      <c r="C829" s="441">
        <f t="shared" si="535"/>
        <v>6250</v>
      </c>
      <c r="D829" s="441"/>
      <c r="E829" s="441"/>
      <c r="F829" s="441"/>
      <c r="G829" s="441"/>
      <c r="H829" s="441">
        <f t="shared" ref="H829" si="553">H97</f>
        <v>0</v>
      </c>
      <c r="I829" s="441"/>
      <c r="J829" s="445"/>
      <c r="K829" s="358"/>
      <c r="L829" s="358"/>
      <c r="M829" s="358"/>
      <c r="N829" s="358"/>
      <c r="O829" s="358"/>
      <c r="P829" s="358"/>
      <c r="Q829" s="358"/>
      <c r="R829" s="358"/>
      <c r="S829" s="358"/>
      <c r="T829" s="358"/>
      <c r="U829" s="358"/>
      <c r="V829" s="358"/>
      <c r="W829" s="358"/>
      <c r="X829" s="358"/>
      <c r="Y829" s="358"/>
      <c r="Z829" s="358"/>
      <c r="AA829" s="358"/>
      <c r="AB829" s="358"/>
      <c r="AC829" s="358"/>
      <c r="AD829" s="358"/>
      <c r="AE829" s="358"/>
      <c r="AF829" s="358"/>
      <c r="AG829" s="358"/>
      <c r="AH829" s="358"/>
      <c r="AI829" s="358"/>
      <c r="AJ829" s="358"/>
      <c r="AK829" s="358"/>
      <c r="AL829" s="358"/>
      <c r="AM829" s="358"/>
    </row>
    <row r="830" spans="1:39" x14ac:dyDescent="0.25">
      <c r="A830" s="353" t="s">
        <v>411</v>
      </c>
      <c r="B830" s="353" t="s">
        <v>411</v>
      </c>
      <c r="C830" s="441">
        <f t="shared" si="535"/>
        <v>2500</v>
      </c>
      <c r="D830" s="441"/>
      <c r="E830" s="441"/>
      <c r="F830" s="441"/>
      <c r="G830" s="441"/>
      <c r="H830" s="441">
        <f t="shared" ref="H830" si="554">H98</f>
        <v>0</v>
      </c>
      <c r="I830" s="441"/>
      <c r="J830" s="445"/>
      <c r="K830" s="358"/>
      <c r="L830" s="358"/>
      <c r="M830" s="358"/>
      <c r="N830" s="358"/>
      <c r="O830" s="358"/>
      <c r="P830" s="358"/>
      <c r="Q830" s="358"/>
      <c r="R830" s="358"/>
      <c r="S830" s="358"/>
      <c r="T830" s="358"/>
      <c r="U830" s="358"/>
      <c r="V830" s="358"/>
      <c r="W830" s="358"/>
      <c r="X830" s="358"/>
      <c r="Y830" s="358"/>
      <c r="Z830" s="358"/>
      <c r="AA830" s="358"/>
      <c r="AB830" s="358"/>
      <c r="AC830" s="358"/>
      <c r="AD830" s="358"/>
      <c r="AE830" s="358"/>
      <c r="AF830" s="358"/>
      <c r="AG830" s="358"/>
      <c r="AH830" s="358"/>
      <c r="AI830" s="358"/>
      <c r="AJ830" s="358"/>
      <c r="AK830" s="358"/>
      <c r="AL830" s="358"/>
      <c r="AM830" s="358"/>
    </row>
    <row r="831" spans="1:39" x14ac:dyDescent="0.25">
      <c r="A831" s="353" t="s">
        <v>524</v>
      </c>
      <c r="B831" s="353" t="s">
        <v>524</v>
      </c>
      <c r="C831" s="441">
        <f t="shared" si="535"/>
        <v>2333</v>
      </c>
      <c r="D831" s="441"/>
      <c r="E831" s="441"/>
      <c r="F831" s="441"/>
      <c r="G831" s="441"/>
      <c r="H831" s="441">
        <f t="shared" ref="H831" si="555">H99</f>
        <v>0</v>
      </c>
      <c r="I831" s="441"/>
      <c r="J831" s="445"/>
      <c r="K831" s="358"/>
      <c r="L831" s="358"/>
      <c r="M831" s="358"/>
      <c r="N831" s="358"/>
      <c r="O831" s="358"/>
      <c r="P831" s="358"/>
      <c r="Q831" s="358"/>
      <c r="R831" s="358"/>
      <c r="S831" s="358"/>
      <c r="T831" s="358"/>
      <c r="U831" s="358"/>
      <c r="V831" s="358"/>
      <c r="W831" s="358"/>
      <c r="X831" s="358"/>
      <c r="Y831" s="358"/>
      <c r="Z831" s="358"/>
      <c r="AA831" s="358"/>
      <c r="AB831" s="358"/>
      <c r="AC831" s="358"/>
      <c r="AD831" s="358"/>
      <c r="AE831" s="358"/>
      <c r="AF831" s="358"/>
      <c r="AG831" s="358"/>
      <c r="AH831" s="358"/>
      <c r="AI831" s="358"/>
      <c r="AJ831" s="358"/>
      <c r="AK831" s="358"/>
      <c r="AL831" s="358"/>
      <c r="AM831" s="358"/>
    </row>
    <row r="832" spans="1:39" x14ac:dyDescent="0.25">
      <c r="A832" s="353" t="s">
        <v>318</v>
      </c>
      <c r="B832" s="353" t="s">
        <v>318</v>
      </c>
      <c r="C832" s="441">
        <f t="shared" si="535"/>
        <v>5000</v>
      </c>
      <c r="D832" s="441"/>
      <c r="E832" s="441"/>
      <c r="F832" s="441"/>
      <c r="G832" s="441"/>
      <c r="H832" s="441">
        <f t="shared" ref="H832" si="556">H100</f>
        <v>0</v>
      </c>
      <c r="I832" s="441"/>
      <c r="J832" s="445"/>
      <c r="K832" s="358"/>
      <c r="L832" s="358"/>
      <c r="M832" s="358"/>
      <c r="N832" s="358"/>
      <c r="O832" s="358"/>
      <c r="P832" s="358"/>
      <c r="Q832" s="358"/>
      <c r="R832" s="358"/>
      <c r="S832" s="358"/>
      <c r="T832" s="358"/>
      <c r="U832" s="358"/>
      <c r="V832" s="358"/>
      <c r="W832" s="358"/>
      <c r="X832" s="358"/>
      <c r="Y832" s="358"/>
      <c r="Z832" s="358"/>
      <c r="AA832" s="358"/>
      <c r="AB832" s="358"/>
      <c r="AC832" s="358"/>
      <c r="AD832" s="358"/>
      <c r="AE832" s="358"/>
      <c r="AF832" s="358"/>
      <c r="AG832" s="358"/>
      <c r="AH832" s="358"/>
      <c r="AI832" s="358"/>
      <c r="AJ832" s="358"/>
      <c r="AK832" s="358"/>
      <c r="AL832" s="358"/>
      <c r="AM832" s="358"/>
    </row>
    <row r="833" spans="1:39" x14ac:dyDescent="0.25">
      <c r="A833" s="353" t="s">
        <v>400</v>
      </c>
      <c r="B833" s="353" t="s">
        <v>400</v>
      </c>
      <c r="C833" s="441">
        <f t="shared" si="535"/>
        <v>1998.0000000000002</v>
      </c>
      <c r="D833" s="441"/>
      <c r="E833" s="441"/>
      <c r="F833" s="441"/>
      <c r="G833" s="441"/>
      <c r="H833" s="441">
        <f t="shared" ref="H833" si="557">H101</f>
        <v>0</v>
      </c>
      <c r="I833" s="441"/>
      <c r="J833" s="445"/>
      <c r="K833" s="358"/>
      <c r="L833" s="358"/>
      <c r="M833" s="358"/>
      <c r="N833" s="358"/>
      <c r="O833" s="358"/>
      <c r="P833" s="358"/>
      <c r="Q833" s="358"/>
      <c r="R833" s="358"/>
      <c r="S833" s="358"/>
      <c r="T833" s="358"/>
      <c r="U833" s="358"/>
      <c r="V833" s="358"/>
      <c r="W833" s="358"/>
      <c r="X833" s="358"/>
      <c r="Y833" s="358"/>
      <c r="Z833" s="358"/>
      <c r="AA833" s="358"/>
      <c r="AB833" s="358"/>
      <c r="AC833" s="358"/>
      <c r="AD833" s="358"/>
      <c r="AE833" s="358"/>
      <c r="AF833" s="358"/>
      <c r="AG833" s="358"/>
      <c r="AH833" s="358"/>
      <c r="AI833" s="358"/>
      <c r="AJ833" s="358"/>
      <c r="AK833" s="358"/>
      <c r="AL833" s="358"/>
      <c r="AM833" s="358"/>
    </row>
    <row r="834" spans="1:39" x14ac:dyDescent="0.25">
      <c r="A834" s="353" t="s">
        <v>334</v>
      </c>
      <c r="B834" s="353" t="s">
        <v>334</v>
      </c>
      <c r="C834" s="441">
        <f t="shared" si="535"/>
        <v>500</v>
      </c>
      <c r="D834" s="441"/>
      <c r="E834" s="441"/>
      <c r="F834" s="441"/>
      <c r="G834" s="441"/>
      <c r="H834" s="441">
        <f t="shared" ref="H834" si="558">H102</f>
        <v>0</v>
      </c>
      <c r="I834" s="441"/>
      <c r="J834" s="445"/>
      <c r="K834" s="358"/>
      <c r="L834" s="358"/>
      <c r="M834" s="358"/>
      <c r="N834" s="358"/>
      <c r="O834" s="358"/>
      <c r="P834" s="358"/>
      <c r="Q834" s="358"/>
      <c r="R834" s="358"/>
      <c r="S834" s="358"/>
      <c r="T834" s="358"/>
      <c r="U834" s="358"/>
      <c r="V834" s="358"/>
      <c r="W834" s="358"/>
      <c r="X834" s="358"/>
      <c r="Y834" s="358"/>
      <c r="Z834" s="358"/>
      <c r="AA834" s="358"/>
      <c r="AB834" s="358"/>
      <c r="AC834" s="358"/>
      <c r="AD834" s="358"/>
      <c r="AE834" s="358"/>
      <c r="AF834" s="358"/>
      <c r="AG834" s="358"/>
      <c r="AH834" s="358"/>
      <c r="AI834" s="358"/>
      <c r="AJ834" s="358"/>
      <c r="AK834" s="358"/>
      <c r="AL834" s="358"/>
      <c r="AM834" s="358"/>
    </row>
    <row r="835" spans="1:39" x14ac:dyDescent="0.25">
      <c r="A835" s="353" t="s">
        <v>420</v>
      </c>
      <c r="B835" s="353" t="s">
        <v>421</v>
      </c>
      <c r="C835" s="441">
        <f t="shared" si="535"/>
        <v>6250</v>
      </c>
      <c r="D835" s="441"/>
      <c r="E835" s="441"/>
      <c r="F835" s="441"/>
      <c r="G835" s="441"/>
      <c r="H835" s="441">
        <f t="shared" ref="H835" si="559">H103</f>
        <v>0</v>
      </c>
      <c r="I835" s="441"/>
      <c r="J835" s="445"/>
      <c r="K835" s="358"/>
      <c r="L835" s="358"/>
      <c r="M835" s="358"/>
      <c r="N835" s="358"/>
      <c r="O835" s="358"/>
      <c r="P835" s="358"/>
      <c r="Q835" s="358"/>
      <c r="R835" s="358"/>
      <c r="S835" s="358"/>
      <c r="T835" s="358"/>
      <c r="U835" s="358"/>
      <c r="V835" s="358"/>
      <c r="W835" s="358"/>
      <c r="X835" s="358"/>
      <c r="Y835" s="358"/>
      <c r="Z835" s="358"/>
      <c r="AA835" s="358"/>
      <c r="AB835" s="358"/>
      <c r="AC835" s="358"/>
      <c r="AD835" s="358"/>
      <c r="AE835" s="358"/>
      <c r="AF835" s="358"/>
      <c r="AG835" s="358"/>
      <c r="AH835" s="358"/>
      <c r="AI835" s="358"/>
      <c r="AJ835" s="358"/>
      <c r="AK835" s="358"/>
      <c r="AL835" s="358"/>
      <c r="AM835" s="358"/>
    </row>
    <row r="836" spans="1:39" x14ac:dyDescent="0.25">
      <c r="A836" s="353" t="s">
        <v>245</v>
      </c>
      <c r="B836" s="353" t="s">
        <v>408</v>
      </c>
      <c r="C836" s="441">
        <f t="shared" si="535"/>
        <v>6250</v>
      </c>
      <c r="D836" s="441"/>
      <c r="E836" s="441"/>
      <c r="F836" s="441"/>
      <c r="G836" s="441"/>
      <c r="H836" s="441">
        <f t="shared" ref="H836" si="560">H104</f>
        <v>0</v>
      </c>
      <c r="I836" s="441"/>
      <c r="J836" s="445"/>
      <c r="K836" s="358"/>
      <c r="L836" s="358"/>
      <c r="M836" s="358"/>
      <c r="N836" s="358"/>
      <c r="O836" s="358"/>
      <c r="P836" s="358"/>
      <c r="Q836" s="358"/>
      <c r="R836" s="358"/>
      <c r="S836" s="358"/>
      <c r="T836" s="358"/>
      <c r="U836" s="358"/>
      <c r="V836" s="358"/>
      <c r="W836" s="358"/>
      <c r="X836" s="358"/>
      <c r="Y836" s="358"/>
      <c r="Z836" s="358"/>
      <c r="AA836" s="358"/>
      <c r="AB836" s="358"/>
      <c r="AC836" s="358"/>
      <c r="AD836" s="358"/>
      <c r="AE836" s="358"/>
      <c r="AF836" s="358"/>
      <c r="AG836" s="358"/>
      <c r="AH836" s="358"/>
      <c r="AI836" s="358"/>
      <c r="AJ836" s="358"/>
      <c r="AK836" s="358"/>
      <c r="AL836" s="358"/>
      <c r="AM836" s="358"/>
    </row>
    <row r="837" spans="1:39" x14ac:dyDescent="0.25">
      <c r="A837" s="353" t="s">
        <v>245</v>
      </c>
      <c r="B837" s="353" t="s">
        <v>362</v>
      </c>
      <c r="C837" s="441">
        <f t="shared" si="535"/>
        <v>6250</v>
      </c>
      <c r="D837" s="441"/>
      <c r="E837" s="441"/>
      <c r="F837" s="441"/>
      <c r="G837" s="441"/>
      <c r="H837" s="441">
        <f t="shared" ref="H837" si="561">H105</f>
        <v>0</v>
      </c>
      <c r="I837" s="441"/>
      <c r="J837" s="445"/>
      <c r="K837" s="358"/>
      <c r="L837" s="358"/>
      <c r="M837" s="358"/>
      <c r="N837" s="358"/>
      <c r="O837" s="358"/>
      <c r="P837" s="358"/>
      <c r="Q837" s="358"/>
      <c r="R837" s="358"/>
      <c r="S837" s="358"/>
      <c r="T837" s="358"/>
      <c r="U837" s="358"/>
      <c r="V837" s="358"/>
      <c r="W837" s="358"/>
      <c r="X837" s="358"/>
      <c r="Y837" s="358"/>
      <c r="Z837" s="358"/>
      <c r="AA837" s="358"/>
      <c r="AB837" s="358"/>
      <c r="AC837" s="358"/>
      <c r="AD837" s="358"/>
      <c r="AE837" s="358"/>
      <c r="AF837" s="358"/>
      <c r="AG837" s="358"/>
      <c r="AH837" s="358"/>
      <c r="AI837" s="358"/>
      <c r="AJ837" s="358"/>
      <c r="AK837" s="358"/>
      <c r="AL837" s="358"/>
      <c r="AM837" s="358"/>
    </row>
    <row r="838" spans="1:39" x14ac:dyDescent="0.25">
      <c r="A838" s="353" t="s">
        <v>412</v>
      </c>
      <c r="B838" s="353" t="s">
        <v>413</v>
      </c>
      <c r="C838" s="441">
        <f t="shared" si="535"/>
        <v>20000</v>
      </c>
      <c r="D838" s="441"/>
      <c r="E838" s="441"/>
      <c r="F838" s="441"/>
      <c r="G838" s="441"/>
      <c r="H838" s="441">
        <f t="shared" ref="H838" si="562">H106</f>
        <v>0</v>
      </c>
      <c r="I838" s="441"/>
      <c r="J838" s="445"/>
      <c r="K838" s="358"/>
      <c r="L838" s="358"/>
      <c r="M838" s="358"/>
      <c r="N838" s="358"/>
      <c r="O838" s="358"/>
      <c r="P838" s="358"/>
      <c r="Q838" s="358"/>
      <c r="R838" s="358"/>
      <c r="S838" s="358"/>
      <c r="T838" s="358"/>
      <c r="U838" s="358"/>
      <c r="V838" s="358"/>
      <c r="W838" s="358"/>
      <c r="X838" s="358"/>
      <c r="Y838" s="358"/>
      <c r="Z838" s="358"/>
      <c r="AA838" s="358"/>
      <c r="AB838" s="358"/>
      <c r="AC838" s="358"/>
      <c r="AD838" s="358"/>
      <c r="AE838" s="358"/>
      <c r="AF838" s="358"/>
      <c r="AG838" s="358"/>
      <c r="AH838" s="358"/>
      <c r="AI838" s="358"/>
      <c r="AJ838" s="358"/>
      <c r="AK838" s="358"/>
      <c r="AL838" s="358"/>
      <c r="AM838" s="358"/>
    </row>
    <row r="839" spans="1:39" x14ac:dyDescent="0.25">
      <c r="A839" s="353" t="s">
        <v>246</v>
      </c>
      <c r="B839" s="353" t="s">
        <v>274</v>
      </c>
      <c r="C839" s="441">
        <f t="shared" si="535"/>
        <v>40000</v>
      </c>
      <c r="D839" s="441"/>
      <c r="E839" s="441"/>
      <c r="F839" s="441"/>
      <c r="G839" s="441"/>
      <c r="H839" s="441">
        <f t="shared" ref="H839" si="563">H107</f>
        <v>0</v>
      </c>
      <c r="I839" s="441"/>
      <c r="J839" s="445"/>
      <c r="K839" s="358"/>
      <c r="L839" s="358"/>
      <c r="M839" s="358"/>
      <c r="N839" s="358"/>
      <c r="O839" s="358"/>
      <c r="P839" s="358"/>
      <c r="Q839" s="358"/>
      <c r="R839" s="358"/>
      <c r="S839" s="358"/>
      <c r="T839" s="358"/>
      <c r="U839" s="358"/>
      <c r="V839" s="358"/>
      <c r="W839" s="358"/>
      <c r="X839" s="358"/>
      <c r="Y839" s="358"/>
      <c r="Z839" s="358"/>
      <c r="AA839" s="358"/>
      <c r="AB839" s="358"/>
      <c r="AC839" s="358"/>
      <c r="AD839" s="358"/>
      <c r="AE839" s="358"/>
      <c r="AF839" s="358"/>
      <c r="AG839" s="358"/>
      <c r="AH839" s="358"/>
      <c r="AI839" s="358"/>
      <c r="AJ839" s="358"/>
      <c r="AK839" s="358"/>
      <c r="AL839" s="358"/>
      <c r="AM839" s="358"/>
    </row>
    <row r="840" spans="1:39" x14ac:dyDescent="0.25">
      <c r="A840" s="353" t="s">
        <v>247</v>
      </c>
      <c r="B840" s="353" t="s">
        <v>269</v>
      </c>
      <c r="C840" s="441">
        <f t="shared" si="535"/>
        <v>25000</v>
      </c>
      <c r="D840" s="441"/>
      <c r="E840" s="441"/>
      <c r="F840" s="441"/>
      <c r="G840" s="441"/>
      <c r="H840" s="441">
        <f t="shared" ref="H840" si="564">H108</f>
        <v>0</v>
      </c>
      <c r="I840" s="441"/>
      <c r="J840" s="445"/>
      <c r="K840" s="358"/>
      <c r="L840" s="358"/>
      <c r="M840" s="358"/>
      <c r="N840" s="358"/>
      <c r="O840" s="358"/>
      <c r="P840" s="358"/>
      <c r="Q840" s="358"/>
      <c r="R840" s="358"/>
      <c r="S840" s="358"/>
      <c r="T840" s="358"/>
      <c r="U840" s="358"/>
      <c r="V840" s="358"/>
      <c r="W840" s="358"/>
      <c r="X840" s="358"/>
      <c r="Y840" s="358"/>
      <c r="Z840" s="358"/>
      <c r="AA840" s="358"/>
      <c r="AB840" s="358"/>
      <c r="AC840" s="358"/>
      <c r="AD840" s="358"/>
      <c r="AE840" s="358"/>
      <c r="AF840" s="358"/>
      <c r="AG840" s="358"/>
      <c r="AH840" s="358"/>
      <c r="AI840" s="358"/>
      <c r="AJ840" s="358"/>
      <c r="AK840" s="358"/>
      <c r="AL840" s="358"/>
      <c r="AM840" s="358"/>
    </row>
    <row r="841" spans="1:39" x14ac:dyDescent="0.25">
      <c r="A841" s="353" t="s">
        <v>247</v>
      </c>
      <c r="B841" s="353" t="s">
        <v>473</v>
      </c>
      <c r="C841" s="441">
        <f t="shared" si="535"/>
        <v>12500</v>
      </c>
      <c r="D841" s="441"/>
      <c r="E841" s="441"/>
      <c r="F841" s="441"/>
      <c r="G841" s="441"/>
      <c r="H841" s="441">
        <f t="shared" ref="H841" si="565">H109</f>
        <v>0</v>
      </c>
      <c r="I841" s="441"/>
      <c r="J841" s="445"/>
      <c r="K841" s="358"/>
      <c r="L841" s="358"/>
      <c r="M841" s="358"/>
      <c r="N841" s="358"/>
      <c r="O841" s="358"/>
      <c r="P841" s="358"/>
      <c r="Q841" s="358"/>
      <c r="R841" s="358"/>
      <c r="S841" s="358"/>
      <c r="T841" s="358"/>
      <c r="U841" s="358"/>
      <c r="V841" s="358"/>
      <c r="W841" s="358"/>
      <c r="X841" s="358"/>
      <c r="Y841" s="358"/>
      <c r="Z841" s="358"/>
      <c r="AA841" s="358"/>
      <c r="AB841" s="358"/>
      <c r="AC841" s="358"/>
      <c r="AD841" s="358"/>
      <c r="AE841" s="358"/>
      <c r="AF841" s="358"/>
      <c r="AG841" s="358"/>
      <c r="AH841" s="358"/>
      <c r="AI841" s="358"/>
      <c r="AJ841" s="358"/>
      <c r="AK841" s="358"/>
      <c r="AL841" s="358"/>
      <c r="AM841" s="358"/>
    </row>
    <row r="842" spans="1:39" x14ac:dyDescent="0.25">
      <c r="A842" s="353" t="s">
        <v>325</v>
      </c>
      <c r="B842" s="353" t="s">
        <v>325</v>
      </c>
      <c r="C842" s="441">
        <f t="shared" si="535"/>
        <v>20000</v>
      </c>
      <c r="D842" s="441"/>
      <c r="E842" s="441"/>
      <c r="F842" s="441"/>
      <c r="G842" s="441"/>
      <c r="H842" s="441">
        <f t="shared" ref="H842" si="566">H110</f>
        <v>0</v>
      </c>
      <c r="I842" s="441"/>
      <c r="J842" s="445"/>
      <c r="K842" s="358"/>
      <c r="L842" s="358"/>
      <c r="M842" s="358"/>
      <c r="N842" s="358"/>
      <c r="O842" s="358"/>
      <c r="P842" s="358"/>
      <c r="Q842" s="358"/>
      <c r="R842" s="358"/>
      <c r="S842" s="358"/>
      <c r="T842" s="358"/>
      <c r="U842" s="358"/>
      <c r="V842" s="358"/>
      <c r="W842" s="358"/>
      <c r="X842" s="358"/>
      <c r="Y842" s="358"/>
      <c r="Z842" s="358"/>
      <c r="AA842" s="358"/>
      <c r="AB842" s="358"/>
      <c r="AC842" s="358"/>
      <c r="AD842" s="358"/>
      <c r="AE842" s="358"/>
      <c r="AF842" s="358"/>
      <c r="AG842" s="358"/>
      <c r="AH842" s="358"/>
      <c r="AI842" s="358"/>
      <c r="AJ842" s="358"/>
      <c r="AK842" s="358"/>
      <c r="AL842" s="358"/>
      <c r="AM842" s="358"/>
    </row>
    <row r="843" spans="1:39" x14ac:dyDescent="0.25">
      <c r="A843" s="353" t="s">
        <v>248</v>
      </c>
      <c r="B843" s="353" t="s">
        <v>297</v>
      </c>
      <c r="C843" s="441">
        <f t="shared" si="535"/>
        <v>20000</v>
      </c>
      <c r="D843" s="441"/>
      <c r="E843" s="441"/>
      <c r="F843" s="441"/>
      <c r="G843" s="441"/>
      <c r="H843" s="441">
        <f t="shared" ref="H843" si="567">H111</f>
        <v>0</v>
      </c>
      <c r="I843" s="441"/>
      <c r="J843" s="445"/>
      <c r="K843" s="358"/>
      <c r="L843" s="358"/>
      <c r="M843" s="358"/>
      <c r="N843" s="358"/>
      <c r="O843" s="358"/>
      <c r="P843" s="358"/>
      <c r="Q843" s="358"/>
      <c r="R843" s="358"/>
      <c r="S843" s="358"/>
      <c r="T843" s="358"/>
      <c r="U843" s="358"/>
      <c r="V843" s="358"/>
      <c r="W843" s="358"/>
      <c r="X843" s="358"/>
      <c r="Y843" s="358"/>
      <c r="Z843" s="358"/>
      <c r="AA843" s="358"/>
      <c r="AB843" s="358"/>
      <c r="AC843" s="358"/>
      <c r="AD843" s="358"/>
      <c r="AE843" s="358"/>
      <c r="AF843" s="358"/>
      <c r="AG843" s="358"/>
      <c r="AH843" s="358"/>
      <c r="AI843" s="358"/>
      <c r="AJ843" s="358"/>
      <c r="AK843" s="358"/>
      <c r="AL843" s="358"/>
      <c r="AM843" s="358"/>
    </row>
    <row r="844" spans="1:39" x14ac:dyDescent="0.25">
      <c r="A844" s="353" t="s">
        <v>248</v>
      </c>
      <c r="B844" s="353" t="s">
        <v>356</v>
      </c>
      <c r="C844" s="441">
        <f t="shared" si="535"/>
        <v>20000</v>
      </c>
      <c r="D844" s="441"/>
      <c r="E844" s="441"/>
      <c r="F844" s="441"/>
      <c r="G844" s="441"/>
      <c r="H844" s="441">
        <f t="shared" ref="H844" si="568">H112</f>
        <v>0</v>
      </c>
      <c r="I844" s="441"/>
      <c r="J844" s="445"/>
      <c r="K844" s="358"/>
      <c r="L844" s="358"/>
      <c r="M844" s="358"/>
      <c r="N844" s="358"/>
      <c r="O844" s="358"/>
      <c r="P844" s="358"/>
      <c r="Q844" s="358"/>
      <c r="R844" s="358"/>
      <c r="S844" s="358"/>
      <c r="T844" s="358"/>
      <c r="U844" s="358"/>
      <c r="V844" s="358"/>
      <c r="W844" s="358"/>
      <c r="X844" s="358"/>
      <c r="Y844" s="358"/>
      <c r="Z844" s="358"/>
      <c r="AA844" s="358"/>
      <c r="AB844" s="358"/>
      <c r="AC844" s="358"/>
      <c r="AD844" s="358"/>
      <c r="AE844" s="358"/>
      <c r="AF844" s="358"/>
      <c r="AG844" s="358"/>
      <c r="AH844" s="358"/>
      <c r="AI844" s="358"/>
      <c r="AJ844" s="358"/>
      <c r="AK844" s="358"/>
      <c r="AL844" s="358"/>
      <c r="AM844" s="358"/>
    </row>
    <row r="845" spans="1:39" x14ac:dyDescent="0.25">
      <c r="A845" s="353" t="s">
        <v>249</v>
      </c>
      <c r="B845" s="353" t="s">
        <v>352</v>
      </c>
      <c r="C845" s="441">
        <f t="shared" si="535"/>
        <v>20000</v>
      </c>
      <c r="D845" s="441"/>
      <c r="E845" s="441"/>
      <c r="F845" s="441"/>
      <c r="G845" s="441"/>
      <c r="H845" s="441">
        <f t="shared" ref="H845" si="569">H113</f>
        <v>0</v>
      </c>
      <c r="I845" s="441"/>
      <c r="J845" s="445"/>
      <c r="K845" s="358"/>
      <c r="L845" s="358"/>
      <c r="M845" s="358"/>
      <c r="N845" s="358"/>
      <c r="O845" s="358"/>
      <c r="P845" s="358"/>
      <c r="Q845" s="358"/>
      <c r="R845" s="358"/>
      <c r="S845" s="358"/>
      <c r="T845" s="358"/>
      <c r="U845" s="358"/>
      <c r="V845" s="358"/>
      <c r="W845" s="358"/>
      <c r="X845" s="358"/>
      <c r="Y845" s="358"/>
      <c r="Z845" s="358"/>
      <c r="AA845" s="358"/>
      <c r="AB845" s="358"/>
      <c r="AC845" s="358"/>
      <c r="AD845" s="358"/>
      <c r="AE845" s="358"/>
      <c r="AF845" s="358"/>
      <c r="AG845" s="358"/>
      <c r="AH845" s="358"/>
      <c r="AI845" s="358"/>
      <c r="AJ845" s="358"/>
      <c r="AK845" s="358"/>
      <c r="AL845" s="358"/>
      <c r="AM845" s="358"/>
    </row>
    <row r="846" spans="1:39" x14ac:dyDescent="0.25">
      <c r="A846" s="353" t="s">
        <v>249</v>
      </c>
      <c r="B846" s="353" t="s">
        <v>525</v>
      </c>
      <c r="C846" s="441">
        <f t="shared" si="535"/>
        <v>25000</v>
      </c>
      <c r="D846" s="441"/>
      <c r="E846" s="441"/>
      <c r="F846" s="441"/>
      <c r="G846" s="441"/>
      <c r="H846" s="441">
        <f t="shared" ref="H846" si="570">H114</f>
        <v>0</v>
      </c>
      <c r="I846" s="441"/>
      <c r="J846" s="445"/>
      <c r="K846" s="358"/>
      <c r="L846" s="358"/>
      <c r="M846" s="358"/>
      <c r="N846" s="358"/>
      <c r="O846" s="358"/>
      <c r="P846" s="358"/>
      <c r="Q846" s="358"/>
      <c r="R846" s="358"/>
      <c r="S846" s="358"/>
      <c r="T846" s="358"/>
      <c r="U846" s="358"/>
      <c r="V846" s="358"/>
      <c r="W846" s="358"/>
      <c r="X846" s="358"/>
      <c r="Y846" s="358"/>
      <c r="Z846" s="358"/>
      <c r="AA846" s="358"/>
      <c r="AB846" s="358"/>
      <c r="AC846" s="358"/>
      <c r="AD846" s="358"/>
      <c r="AE846" s="358"/>
      <c r="AF846" s="358"/>
      <c r="AG846" s="358"/>
      <c r="AH846" s="358"/>
      <c r="AI846" s="358"/>
      <c r="AJ846" s="358"/>
      <c r="AK846" s="358"/>
      <c r="AL846" s="358"/>
      <c r="AM846" s="358"/>
    </row>
    <row r="847" spans="1:39" x14ac:dyDescent="0.25">
      <c r="A847" s="353" t="s">
        <v>533</v>
      </c>
      <c r="B847" s="353" t="s">
        <v>533</v>
      </c>
      <c r="C847" s="441">
        <f t="shared" si="535"/>
        <v>42000</v>
      </c>
      <c r="D847" s="441"/>
      <c r="E847" s="441"/>
      <c r="F847" s="441"/>
      <c r="G847" s="441"/>
      <c r="H847" s="441">
        <f t="shared" ref="H847" si="571">H115</f>
        <v>0</v>
      </c>
      <c r="I847" s="441"/>
      <c r="J847" s="445"/>
      <c r="K847" s="358"/>
      <c r="L847" s="358"/>
      <c r="M847" s="358"/>
      <c r="N847" s="358"/>
      <c r="O847" s="358"/>
      <c r="P847" s="358"/>
      <c r="Q847" s="358"/>
      <c r="R847" s="358"/>
      <c r="S847" s="358"/>
      <c r="T847" s="358"/>
      <c r="U847" s="358"/>
      <c r="V847" s="358"/>
      <c r="W847" s="358"/>
      <c r="X847" s="358"/>
      <c r="Y847" s="358"/>
      <c r="Z847" s="358"/>
      <c r="AA847" s="358"/>
      <c r="AB847" s="358"/>
      <c r="AC847" s="358"/>
      <c r="AD847" s="358"/>
      <c r="AE847" s="358"/>
      <c r="AF847" s="358"/>
      <c r="AG847" s="358"/>
      <c r="AH847" s="358"/>
      <c r="AI847" s="358"/>
      <c r="AJ847" s="358"/>
      <c r="AK847" s="358"/>
      <c r="AL847" s="358"/>
      <c r="AM847" s="358"/>
    </row>
    <row r="848" spans="1:39" x14ac:dyDescent="0.25">
      <c r="A848" s="353" t="s">
        <v>316</v>
      </c>
      <c r="B848" s="353" t="s">
        <v>316</v>
      </c>
      <c r="C848" s="441">
        <f t="shared" si="535"/>
        <v>20000</v>
      </c>
      <c r="D848" s="441"/>
      <c r="E848" s="441"/>
      <c r="F848" s="441"/>
      <c r="G848" s="441"/>
      <c r="H848" s="441">
        <f t="shared" ref="H848" si="572">H116</f>
        <v>0</v>
      </c>
      <c r="I848" s="441"/>
      <c r="J848" s="445"/>
      <c r="K848" s="358"/>
      <c r="L848" s="358"/>
      <c r="M848" s="358"/>
      <c r="N848" s="358"/>
      <c r="O848" s="358"/>
      <c r="P848" s="358"/>
      <c r="Q848" s="358"/>
      <c r="R848" s="358"/>
      <c r="S848" s="358"/>
      <c r="T848" s="358"/>
      <c r="U848" s="358"/>
      <c r="V848" s="358"/>
      <c r="W848" s="358"/>
      <c r="X848" s="358"/>
      <c r="Y848" s="358"/>
      <c r="Z848" s="358"/>
      <c r="AA848" s="358"/>
      <c r="AB848" s="358"/>
      <c r="AC848" s="358"/>
      <c r="AD848" s="358"/>
      <c r="AE848" s="358"/>
      <c r="AF848" s="358"/>
      <c r="AG848" s="358"/>
      <c r="AH848" s="358"/>
      <c r="AI848" s="358"/>
      <c r="AJ848" s="358"/>
      <c r="AK848" s="358"/>
      <c r="AL848" s="358"/>
      <c r="AM848" s="358"/>
    </row>
    <row r="849" spans="1:39" x14ac:dyDescent="0.25">
      <c r="A849" s="353" t="s">
        <v>369</v>
      </c>
      <c r="B849" s="353" t="s">
        <v>370</v>
      </c>
      <c r="C849" s="441">
        <f t="shared" si="535"/>
        <v>1800</v>
      </c>
      <c r="D849" s="441"/>
      <c r="E849" s="441"/>
      <c r="F849" s="441"/>
      <c r="G849" s="441"/>
      <c r="H849" s="441">
        <f t="shared" ref="H849" si="573">H117</f>
        <v>0</v>
      </c>
      <c r="I849" s="441"/>
      <c r="J849" s="445"/>
      <c r="K849" s="358"/>
      <c r="L849" s="358"/>
      <c r="M849" s="358"/>
      <c r="N849" s="358"/>
      <c r="O849" s="358"/>
      <c r="P849" s="358"/>
      <c r="Q849" s="358"/>
      <c r="R849" s="358"/>
      <c r="S849" s="358"/>
      <c r="T849" s="358"/>
      <c r="U849" s="358"/>
      <c r="V849" s="358"/>
      <c r="W849" s="358"/>
      <c r="X849" s="358"/>
      <c r="Y849" s="358"/>
      <c r="Z849" s="358"/>
      <c r="AA849" s="358"/>
      <c r="AB849" s="358"/>
      <c r="AC849" s="358"/>
      <c r="AD849" s="358"/>
      <c r="AE849" s="358"/>
      <c r="AF849" s="358"/>
      <c r="AG849" s="358"/>
      <c r="AH849" s="358"/>
      <c r="AI849" s="358"/>
      <c r="AJ849" s="358"/>
      <c r="AK849" s="358"/>
      <c r="AL849" s="358"/>
      <c r="AM849" s="358"/>
    </row>
    <row r="850" spans="1:39" x14ac:dyDescent="0.25">
      <c r="A850" s="353" t="s">
        <v>508</v>
      </c>
      <c r="B850" s="353" t="s">
        <v>509</v>
      </c>
      <c r="C850" s="441">
        <f t="shared" si="535"/>
        <v>5000</v>
      </c>
      <c r="D850" s="441"/>
      <c r="E850" s="441"/>
      <c r="F850" s="441"/>
      <c r="G850" s="441"/>
      <c r="H850" s="441">
        <f t="shared" ref="H850" si="574">H118</f>
        <v>0</v>
      </c>
      <c r="I850" s="441"/>
      <c r="J850" s="445"/>
      <c r="K850" s="358"/>
      <c r="L850" s="358"/>
      <c r="M850" s="358"/>
      <c r="N850" s="358"/>
      <c r="O850" s="358"/>
      <c r="P850" s="358"/>
      <c r="Q850" s="358"/>
      <c r="R850" s="358"/>
      <c r="S850" s="358"/>
      <c r="T850" s="358"/>
      <c r="U850" s="358"/>
      <c r="V850" s="358"/>
      <c r="W850" s="358"/>
      <c r="X850" s="358"/>
      <c r="Y850" s="358"/>
      <c r="Z850" s="358"/>
      <c r="AA850" s="358"/>
      <c r="AB850" s="358"/>
      <c r="AC850" s="358"/>
      <c r="AD850" s="358"/>
      <c r="AE850" s="358"/>
      <c r="AF850" s="358"/>
      <c r="AG850" s="358"/>
      <c r="AH850" s="358"/>
      <c r="AI850" s="358"/>
      <c r="AJ850" s="358"/>
      <c r="AK850" s="358"/>
      <c r="AL850" s="358"/>
      <c r="AM850" s="358"/>
    </row>
    <row r="851" spans="1:39" x14ac:dyDescent="0.25">
      <c r="A851" s="353" t="s">
        <v>250</v>
      </c>
      <c r="B851" s="353" t="s">
        <v>403</v>
      </c>
      <c r="C851" s="441">
        <f t="shared" si="535"/>
        <v>20000</v>
      </c>
      <c r="D851" s="441"/>
      <c r="E851" s="441"/>
      <c r="F851" s="441"/>
      <c r="G851" s="441"/>
      <c r="H851" s="441">
        <f t="shared" ref="H851" si="575">H119</f>
        <v>0</v>
      </c>
      <c r="I851" s="441"/>
      <c r="J851" s="445"/>
      <c r="K851" s="358"/>
      <c r="L851" s="358"/>
      <c r="M851" s="358"/>
      <c r="N851" s="358"/>
      <c r="O851" s="358"/>
      <c r="P851" s="358"/>
      <c r="Q851" s="358"/>
      <c r="R851" s="358"/>
      <c r="S851" s="358"/>
      <c r="T851" s="358"/>
      <c r="U851" s="358"/>
      <c r="V851" s="358"/>
      <c r="W851" s="358"/>
      <c r="X851" s="358"/>
      <c r="Y851" s="358"/>
      <c r="Z851" s="358"/>
      <c r="AA851" s="358"/>
      <c r="AB851" s="358"/>
      <c r="AC851" s="358"/>
      <c r="AD851" s="358"/>
      <c r="AE851" s="358"/>
      <c r="AF851" s="358"/>
      <c r="AG851" s="358"/>
      <c r="AH851" s="358"/>
      <c r="AI851" s="358"/>
      <c r="AJ851" s="358"/>
      <c r="AK851" s="358"/>
      <c r="AL851" s="358"/>
      <c r="AM851" s="358"/>
    </row>
    <row r="852" spans="1:39" x14ac:dyDescent="0.25">
      <c r="A852" s="353" t="s">
        <v>250</v>
      </c>
      <c r="B852" s="353" t="s">
        <v>290</v>
      </c>
      <c r="C852" s="441">
        <f t="shared" si="535"/>
        <v>20000</v>
      </c>
      <c r="D852" s="441"/>
      <c r="E852" s="441"/>
      <c r="F852" s="441"/>
      <c r="G852" s="441"/>
      <c r="H852" s="441">
        <f t="shared" ref="H852" si="576">H120</f>
        <v>0</v>
      </c>
      <c r="I852" s="441"/>
      <c r="J852" s="445"/>
      <c r="K852" s="358"/>
      <c r="L852" s="358"/>
      <c r="M852" s="358"/>
      <c r="N852" s="358"/>
      <c r="O852" s="358"/>
      <c r="P852" s="358"/>
      <c r="Q852" s="358"/>
      <c r="R852" s="358"/>
      <c r="S852" s="358"/>
      <c r="T852" s="358"/>
      <c r="U852" s="358"/>
      <c r="V852" s="358"/>
      <c r="W852" s="358"/>
      <c r="X852" s="358"/>
      <c r="Y852" s="358"/>
      <c r="Z852" s="358"/>
      <c r="AA852" s="358"/>
      <c r="AB852" s="358"/>
      <c r="AC852" s="358"/>
      <c r="AD852" s="358"/>
      <c r="AE852" s="358"/>
      <c r="AF852" s="358"/>
      <c r="AG852" s="358"/>
      <c r="AH852" s="358"/>
      <c r="AI852" s="358"/>
      <c r="AJ852" s="358"/>
      <c r="AK852" s="358"/>
      <c r="AL852" s="358"/>
      <c r="AM852" s="358"/>
    </row>
    <row r="853" spans="1:39" x14ac:dyDescent="0.25">
      <c r="A853" s="353" t="s">
        <v>489</v>
      </c>
      <c r="B853" s="353" t="s">
        <v>490</v>
      </c>
      <c r="C853" s="441">
        <f t="shared" si="535"/>
        <v>20000</v>
      </c>
      <c r="D853" s="441"/>
      <c r="E853" s="441"/>
      <c r="F853" s="441"/>
      <c r="G853" s="441"/>
      <c r="H853" s="441">
        <f t="shared" ref="H853" si="577">H121</f>
        <v>0</v>
      </c>
      <c r="I853" s="441"/>
      <c r="J853" s="445"/>
      <c r="K853" s="358"/>
      <c r="L853" s="358"/>
      <c r="M853" s="358"/>
      <c r="N853" s="358"/>
      <c r="O853" s="358"/>
      <c r="P853" s="358"/>
      <c r="Q853" s="358"/>
      <c r="R853" s="358"/>
      <c r="S853" s="358"/>
      <c r="T853" s="358"/>
      <c r="U853" s="358"/>
      <c r="V853" s="358"/>
      <c r="W853" s="358"/>
      <c r="X853" s="358"/>
      <c r="Y853" s="358"/>
      <c r="Z853" s="358"/>
      <c r="AA853" s="358"/>
      <c r="AB853" s="358"/>
      <c r="AC853" s="358"/>
      <c r="AD853" s="358"/>
      <c r="AE853" s="358"/>
      <c r="AF853" s="358"/>
      <c r="AG853" s="358"/>
      <c r="AH853" s="358"/>
      <c r="AI853" s="358"/>
      <c r="AJ853" s="358"/>
      <c r="AK853" s="358"/>
      <c r="AL853" s="358"/>
      <c r="AM853" s="358"/>
    </row>
    <row r="854" spans="1:39" x14ac:dyDescent="0.25">
      <c r="A854" s="353" t="s">
        <v>469</v>
      </c>
      <c r="B854" s="353" t="s">
        <v>469</v>
      </c>
      <c r="C854" s="441">
        <f t="shared" si="535"/>
        <v>5600</v>
      </c>
      <c r="D854" s="441"/>
      <c r="E854" s="441"/>
      <c r="F854" s="441"/>
      <c r="G854" s="441"/>
      <c r="H854" s="441">
        <f t="shared" ref="H854" si="578">H122</f>
        <v>0</v>
      </c>
      <c r="I854" s="441"/>
      <c r="J854" s="445"/>
      <c r="K854" s="358"/>
      <c r="L854" s="358"/>
      <c r="M854" s="358"/>
      <c r="N854" s="358"/>
      <c r="O854" s="358"/>
      <c r="P854" s="358"/>
      <c r="Q854" s="358"/>
      <c r="R854" s="358"/>
      <c r="S854" s="358"/>
      <c r="T854" s="358"/>
      <c r="U854" s="358"/>
      <c r="V854" s="358"/>
      <c r="W854" s="358"/>
      <c r="X854" s="358"/>
      <c r="Y854" s="358"/>
      <c r="Z854" s="358"/>
      <c r="AA854" s="358"/>
      <c r="AB854" s="358"/>
      <c r="AC854" s="358"/>
      <c r="AD854" s="358"/>
      <c r="AE854" s="358"/>
      <c r="AF854" s="358"/>
      <c r="AG854" s="358"/>
      <c r="AH854" s="358"/>
      <c r="AI854" s="358"/>
      <c r="AJ854" s="358"/>
      <c r="AK854" s="358"/>
      <c r="AL854" s="358"/>
      <c r="AM854" s="358"/>
    </row>
    <row r="855" spans="1:39" x14ac:dyDescent="0.25">
      <c r="A855" s="353" t="s">
        <v>278</v>
      </c>
      <c r="B855" s="353" t="s">
        <v>278</v>
      </c>
      <c r="C855" s="441">
        <f t="shared" si="535"/>
        <v>2500</v>
      </c>
      <c r="D855" s="441"/>
      <c r="E855" s="441"/>
      <c r="F855" s="441"/>
      <c r="G855" s="441"/>
      <c r="H855" s="441">
        <f t="shared" ref="H855" si="579">H123</f>
        <v>0</v>
      </c>
      <c r="I855" s="441"/>
      <c r="J855" s="445"/>
      <c r="K855" s="358"/>
      <c r="L855" s="358"/>
      <c r="M855" s="358"/>
      <c r="N855" s="358"/>
      <c r="O855" s="358"/>
      <c r="P855" s="358"/>
      <c r="Q855" s="358"/>
      <c r="R855" s="358"/>
      <c r="S855" s="358"/>
      <c r="T855" s="358"/>
      <c r="U855" s="358"/>
      <c r="V855" s="358"/>
      <c r="W855" s="358"/>
      <c r="X855" s="358"/>
      <c r="Y855" s="358"/>
      <c r="Z855" s="358"/>
      <c r="AA855" s="358"/>
      <c r="AB855" s="358"/>
      <c r="AC855" s="358"/>
      <c r="AD855" s="358"/>
      <c r="AE855" s="358"/>
      <c r="AF855" s="358"/>
      <c r="AG855" s="358"/>
      <c r="AH855" s="358"/>
      <c r="AI855" s="358"/>
      <c r="AJ855" s="358"/>
      <c r="AK855" s="358"/>
      <c r="AL855" s="358"/>
      <c r="AM855" s="358"/>
    </row>
    <row r="856" spans="1:39" x14ac:dyDescent="0.25">
      <c r="A856" s="353" t="s">
        <v>383</v>
      </c>
      <c r="B856" s="353" t="s">
        <v>384</v>
      </c>
      <c r="C856" s="441">
        <f t="shared" si="535"/>
        <v>2496</v>
      </c>
      <c r="D856" s="441"/>
      <c r="E856" s="441"/>
      <c r="F856" s="441"/>
      <c r="G856" s="441"/>
      <c r="H856" s="441">
        <f t="shared" ref="H856" si="580">H124</f>
        <v>0</v>
      </c>
      <c r="I856" s="441"/>
      <c r="J856" s="445"/>
      <c r="K856" s="358"/>
      <c r="L856" s="358"/>
      <c r="M856" s="358"/>
      <c r="N856" s="358"/>
      <c r="O856" s="358"/>
      <c r="P856" s="358"/>
      <c r="Q856" s="358"/>
      <c r="R856" s="358"/>
      <c r="S856" s="358"/>
      <c r="T856" s="358"/>
      <c r="U856" s="358"/>
      <c r="V856" s="358"/>
      <c r="W856" s="358"/>
      <c r="X856" s="358"/>
      <c r="Y856" s="358"/>
      <c r="Z856" s="358"/>
      <c r="AA856" s="358"/>
      <c r="AB856" s="358"/>
      <c r="AC856" s="358"/>
      <c r="AD856" s="358"/>
      <c r="AE856" s="358"/>
      <c r="AF856" s="358"/>
      <c r="AG856" s="358"/>
      <c r="AH856" s="358"/>
      <c r="AI856" s="358"/>
      <c r="AJ856" s="358"/>
      <c r="AK856" s="358"/>
      <c r="AL856" s="358"/>
      <c r="AM856" s="358"/>
    </row>
    <row r="857" spans="1:39" x14ac:dyDescent="0.25">
      <c r="A857" s="353" t="s">
        <v>358</v>
      </c>
      <c r="B857" s="353" t="s">
        <v>358</v>
      </c>
      <c r="C857" s="441">
        <f t="shared" si="535"/>
        <v>1500</v>
      </c>
      <c r="D857" s="441"/>
      <c r="E857" s="441"/>
      <c r="F857" s="441"/>
      <c r="G857" s="441"/>
      <c r="H857" s="441">
        <f t="shared" ref="H857" si="581">H125</f>
        <v>0</v>
      </c>
      <c r="I857" s="441"/>
      <c r="J857" s="445"/>
      <c r="K857" s="358"/>
      <c r="L857" s="358"/>
      <c r="M857" s="358"/>
      <c r="N857" s="358"/>
      <c r="O857" s="358"/>
      <c r="P857" s="358"/>
      <c r="Q857" s="358"/>
      <c r="R857" s="358"/>
      <c r="S857" s="358"/>
      <c r="T857" s="358"/>
      <c r="U857" s="358"/>
      <c r="V857" s="358"/>
      <c r="W857" s="358"/>
      <c r="X857" s="358"/>
      <c r="Y857" s="358"/>
      <c r="Z857" s="358"/>
      <c r="AA857" s="358"/>
      <c r="AB857" s="358"/>
      <c r="AC857" s="358"/>
      <c r="AD857" s="358"/>
      <c r="AE857" s="358"/>
      <c r="AF857" s="358"/>
      <c r="AG857" s="358"/>
      <c r="AH857" s="358"/>
      <c r="AI857" s="358"/>
      <c r="AJ857" s="358"/>
      <c r="AK857" s="358"/>
      <c r="AL857" s="358"/>
      <c r="AM857" s="358"/>
    </row>
    <row r="858" spans="1:39" x14ac:dyDescent="0.25">
      <c r="A858" s="353" t="s">
        <v>552</v>
      </c>
      <c r="B858" s="353" t="s">
        <v>553</v>
      </c>
      <c r="C858" s="441">
        <f t="shared" si="535"/>
        <v>4998</v>
      </c>
      <c r="D858" s="441"/>
      <c r="E858" s="441"/>
      <c r="F858" s="441"/>
      <c r="G858" s="441"/>
      <c r="H858" s="441">
        <f t="shared" ref="H858" si="582">H126</f>
        <v>0</v>
      </c>
      <c r="I858" s="441"/>
      <c r="J858" s="445"/>
      <c r="K858" s="358"/>
      <c r="L858" s="358"/>
      <c r="M858" s="358"/>
      <c r="N858" s="358"/>
      <c r="O858" s="358"/>
      <c r="P858" s="358"/>
      <c r="Q858" s="358"/>
      <c r="R858" s="358"/>
      <c r="S858" s="358"/>
      <c r="T858" s="358"/>
      <c r="U858" s="358"/>
      <c r="V858" s="358"/>
      <c r="W858" s="358"/>
      <c r="X858" s="358"/>
      <c r="Y858" s="358"/>
      <c r="Z858" s="358"/>
      <c r="AA858" s="358"/>
      <c r="AB858" s="358"/>
      <c r="AC858" s="358"/>
      <c r="AD858" s="358"/>
      <c r="AE858" s="358"/>
      <c r="AF858" s="358"/>
      <c r="AG858" s="358"/>
      <c r="AH858" s="358"/>
      <c r="AI858" s="358"/>
      <c r="AJ858" s="358"/>
      <c r="AK858" s="358"/>
      <c r="AL858" s="358"/>
      <c r="AM858" s="358"/>
    </row>
    <row r="859" spans="1:39" x14ac:dyDescent="0.25">
      <c r="A859" s="353" t="s">
        <v>251</v>
      </c>
      <c r="B859" s="353" t="s">
        <v>251</v>
      </c>
      <c r="C859" s="441">
        <f t="shared" si="535"/>
        <v>9375</v>
      </c>
      <c r="D859" s="441"/>
      <c r="E859" s="441"/>
      <c r="F859" s="441"/>
      <c r="G859" s="441"/>
      <c r="H859" s="441">
        <f t="shared" ref="H859" si="583">H127</f>
        <v>0</v>
      </c>
      <c r="I859" s="441"/>
      <c r="J859" s="445"/>
      <c r="K859" s="358"/>
      <c r="L859" s="358"/>
      <c r="M859" s="358"/>
      <c r="N859" s="358"/>
      <c r="O859" s="358"/>
      <c r="P859" s="358"/>
      <c r="Q859" s="358"/>
      <c r="R859" s="358"/>
      <c r="S859" s="358"/>
      <c r="T859" s="358"/>
      <c r="U859" s="358"/>
      <c r="V859" s="358"/>
      <c r="W859" s="358"/>
      <c r="X859" s="358"/>
      <c r="Y859" s="358"/>
      <c r="Z859" s="358"/>
      <c r="AA859" s="358"/>
      <c r="AB859" s="358"/>
      <c r="AC859" s="358"/>
      <c r="AD859" s="358"/>
      <c r="AE859" s="358"/>
      <c r="AF859" s="358"/>
      <c r="AG859" s="358"/>
      <c r="AH859" s="358"/>
      <c r="AI859" s="358"/>
      <c r="AJ859" s="358"/>
      <c r="AK859" s="358"/>
      <c r="AL859" s="358"/>
      <c r="AM859" s="358"/>
    </row>
    <row r="860" spans="1:39" x14ac:dyDescent="0.25">
      <c r="A860" s="353" t="s">
        <v>251</v>
      </c>
      <c r="B860" s="353" t="s">
        <v>328</v>
      </c>
      <c r="C860" s="441">
        <f t="shared" si="535"/>
        <v>6250</v>
      </c>
      <c r="D860" s="441"/>
      <c r="E860" s="441"/>
      <c r="F860" s="441"/>
      <c r="G860" s="441"/>
      <c r="H860" s="441">
        <f t="shared" ref="H860" si="584">H128</f>
        <v>0</v>
      </c>
      <c r="I860" s="441"/>
      <c r="J860" s="445"/>
      <c r="K860" s="358"/>
      <c r="L860" s="358"/>
      <c r="M860" s="358"/>
      <c r="N860" s="358"/>
      <c r="O860" s="358"/>
      <c r="P860" s="358"/>
      <c r="Q860" s="358"/>
      <c r="R860" s="358"/>
      <c r="S860" s="358"/>
      <c r="T860" s="358"/>
      <c r="U860" s="358"/>
      <c r="V860" s="358"/>
      <c r="W860" s="358"/>
      <c r="X860" s="358"/>
      <c r="Y860" s="358"/>
      <c r="Z860" s="358"/>
      <c r="AA860" s="358"/>
      <c r="AB860" s="358"/>
      <c r="AC860" s="358"/>
      <c r="AD860" s="358"/>
      <c r="AE860" s="358"/>
      <c r="AF860" s="358"/>
      <c r="AG860" s="358"/>
      <c r="AH860" s="358"/>
      <c r="AI860" s="358"/>
      <c r="AJ860" s="358"/>
      <c r="AK860" s="358"/>
      <c r="AL860" s="358"/>
      <c r="AM860" s="358"/>
    </row>
    <row r="861" spans="1:39" x14ac:dyDescent="0.25">
      <c r="A861" s="353" t="s">
        <v>251</v>
      </c>
      <c r="B861" s="353" t="s">
        <v>391</v>
      </c>
      <c r="C861" s="441">
        <f t="shared" si="535"/>
        <v>6250</v>
      </c>
      <c r="D861" s="441"/>
      <c r="E861" s="441"/>
      <c r="F861" s="441"/>
      <c r="G861" s="441"/>
      <c r="H861" s="441">
        <f t="shared" ref="H861" si="585">H129</f>
        <v>0</v>
      </c>
      <c r="I861" s="441"/>
      <c r="J861" s="445"/>
      <c r="K861" s="358"/>
      <c r="L861" s="358"/>
      <c r="M861" s="358"/>
      <c r="N861" s="358"/>
      <c r="O861" s="358"/>
      <c r="P861" s="358"/>
      <c r="Q861" s="358"/>
      <c r="R861" s="358"/>
      <c r="S861" s="358"/>
      <c r="T861" s="358"/>
      <c r="U861" s="358"/>
      <c r="V861" s="358"/>
      <c r="W861" s="358"/>
      <c r="X861" s="358"/>
      <c r="Y861" s="358"/>
      <c r="Z861" s="358"/>
      <c r="AA861" s="358"/>
      <c r="AB861" s="358"/>
      <c r="AC861" s="358"/>
      <c r="AD861" s="358"/>
      <c r="AE861" s="358"/>
      <c r="AF861" s="358"/>
      <c r="AG861" s="358"/>
      <c r="AH861" s="358"/>
      <c r="AI861" s="358"/>
      <c r="AJ861" s="358"/>
      <c r="AK861" s="358"/>
      <c r="AL861" s="358"/>
      <c r="AM861" s="358"/>
    </row>
    <row r="862" spans="1:39" x14ac:dyDescent="0.25">
      <c r="A862" s="353" t="s">
        <v>435</v>
      </c>
      <c r="B862" s="353" t="s">
        <v>435</v>
      </c>
      <c r="C862" s="441">
        <f t="shared" si="535"/>
        <v>12500</v>
      </c>
      <c r="D862" s="441"/>
      <c r="E862" s="441"/>
      <c r="F862" s="441"/>
      <c r="G862" s="441"/>
      <c r="H862" s="441">
        <f t="shared" ref="H862" si="586">H130</f>
        <v>0</v>
      </c>
      <c r="I862" s="441"/>
      <c r="J862" s="445"/>
      <c r="K862" s="358"/>
      <c r="L862" s="358"/>
      <c r="M862" s="358"/>
      <c r="N862" s="358"/>
      <c r="O862" s="358"/>
      <c r="P862" s="358"/>
      <c r="Q862" s="358"/>
      <c r="R862" s="358"/>
      <c r="S862" s="358"/>
      <c r="T862" s="358"/>
      <c r="U862" s="358"/>
      <c r="V862" s="358"/>
      <c r="W862" s="358"/>
      <c r="X862" s="358"/>
      <c r="Y862" s="358"/>
      <c r="Z862" s="358"/>
      <c r="AA862" s="358"/>
      <c r="AB862" s="358"/>
      <c r="AC862" s="358"/>
      <c r="AD862" s="358"/>
      <c r="AE862" s="358"/>
      <c r="AF862" s="358"/>
      <c r="AG862" s="358"/>
      <c r="AH862" s="358"/>
      <c r="AI862" s="358"/>
      <c r="AJ862" s="358"/>
      <c r="AK862" s="358"/>
      <c r="AL862" s="358"/>
      <c r="AM862" s="358"/>
    </row>
    <row r="863" spans="1:39" x14ac:dyDescent="0.25">
      <c r="A863" s="353" t="s">
        <v>397</v>
      </c>
      <c r="B863" s="353" t="s">
        <v>398</v>
      </c>
      <c r="C863" s="441">
        <f t="shared" si="535"/>
        <v>10500</v>
      </c>
      <c r="D863" s="441"/>
      <c r="E863" s="441"/>
      <c r="F863" s="441"/>
      <c r="G863" s="441"/>
      <c r="H863" s="441">
        <f t="shared" ref="H863" si="587">H131</f>
        <v>0</v>
      </c>
      <c r="I863" s="441"/>
      <c r="J863" s="445"/>
      <c r="K863" s="358"/>
      <c r="L863" s="358"/>
      <c r="M863" s="358"/>
      <c r="N863" s="358"/>
      <c r="O863" s="358"/>
      <c r="P863" s="358"/>
      <c r="Q863" s="358"/>
      <c r="R863" s="358"/>
      <c r="S863" s="358"/>
      <c r="T863" s="358"/>
      <c r="U863" s="358"/>
      <c r="V863" s="358"/>
      <c r="W863" s="358"/>
      <c r="X863" s="358"/>
      <c r="Y863" s="358"/>
      <c r="Z863" s="358"/>
      <c r="AA863" s="358"/>
      <c r="AB863" s="358"/>
      <c r="AC863" s="358"/>
      <c r="AD863" s="358"/>
      <c r="AE863" s="358"/>
      <c r="AF863" s="358"/>
      <c r="AG863" s="358"/>
      <c r="AH863" s="358"/>
      <c r="AI863" s="358"/>
      <c r="AJ863" s="358"/>
      <c r="AK863" s="358"/>
      <c r="AL863" s="358"/>
      <c r="AM863" s="358"/>
    </row>
    <row r="864" spans="1:39" x14ac:dyDescent="0.25">
      <c r="A864" s="353" t="s">
        <v>365</v>
      </c>
      <c r="B864" s="353" t="s">
        <v>366</v>
      </c>
      <c r="C864" s="441">
        <f t="shared" ref="C864:H927" si="588">C132</f>
        <v>20000</v>
      </c>
      <c r="D864" s="441"/>
      <c r="E864" s="441"/>
      <c r="F864" s="441"/>
      <c r="G864" s="441"/>
      <c r="H864" s="441">
        <f t="shared" si="588"/>
        <v>0</v>
      </c>
      <c r="I864" s="441"/>
      <c r="J864" s="445"/>
      <c r="K864" s="358"/>
      <c r="L864" s="358"/>
      <c r="M864" s="358"/>
      <c r="N864" s="358"/>
      <c r="O864" s="358"/>
      <c r="P864" s="358"/>
      <c r="Q864" s="358"/>
      <c r="R864" s="358"/>
      <c r="S864" s="358"/>
      <c r="T864" s="358"/>
      <c r="U864" s="358"/>
      <c r="V864" s="358"/>
      <c r="W864" s="358"/>
      <c r="X864" s="358"/>
      <c r="Y864" s="358"/>
      <c r="Z864" s="358"/>
      <c r="AA864" s="358"/>
      <c r="AB864" s="358"/>
      <c r="AC864" s="358"/>
      <c r="AD864" s="358"/>
      <c r="AE864" s="358"/>
      <c r="AF864" s="358"/>
      <c r="AG864" s="358"/>
      <c r="AH864" s="358"/>
      <c r="AI864" s="358"/>
      <c r="AJ864" s="358"/>
      <c r="AK864" s="358"/>
      <c r="AL864" s="358"/>
      <c r="AM864" s="358"/>
    </row>
    <row r="865" spans="1:39" x14ac:dyDescent="0.25">
      <c r="A865" s="353" t="s">
        <v>252</v>
      </c>
      <c r="B865" s="353" t="s">
        <v>404</v>
      </c>
      <c r="C865" s="441">
        <f t="shared" si="588"/>
        <v>20000</v>
      </c>
      <c r="D865" s="441"/>
      <c r="E865" s="441"/>
      <c r="F865" s="441"/>
      <c r="G865" s="441"/>
      <c r="H865" s="441">
        <f t="shared" si="588"/>
        <v>0</v>
      </c>
      <c r="I865" s="441"/>
      <c r="J865" s="445"/>
      <c r="K865" s="358"/>
      <c r="L865" s="358"/>
      <c r="M865" s="358"/>
      <c r="N865" s="358"/>
      <c r="O865" s="358"/>
      <c r="P865" s="358"/>
      <c r="Q865" s="358"/>
      <c r="R865" s="358"/>
      <c r="S865" s="358"/>
      <c r="T865" s="358"/>
      <c r="U865" s="358"/>
      <c r="V865" s="358"/>
      <c r="W865" s="358"/>
      <c r="X865" s="358"/>
      <c r="Y865" s="358"/>
      <c r="Z865" s="358"/>
      <c r="AA865" s="358"/>
      <c r="AB865" s="358"/>
      <c r="AC865" s="358"/>
      <c r="AD865" s="358"/>
      <c r="AE865" s="358"/>
      <c r="AF865" s="358"/>
      <c r="AG865" s="358"/>
      <c r="AH865" s="358"/>
      <c r="AI865" s="358"/>
      <c r="AJ865" s="358"/>
      <c r="AK865" s="358"/>
      <c r="AL865" s="358"/>
      <c r="AM865" s="358"/>
    </row>
    <row r="866" spans="1:39" x14ac:dyDescent="0.25">
      <c r="A866" s="353" t="s">
        <v>252</v>
      </c>
      <c r="B866" s="353" t="s">
        <v>392</v>
      </c>
      <c r="C866" s="441">
        <f t="shared" si="588"/>
        <v>42000</v>
      </c>
      <c r="D866" s="441"/>
      <c r="E866" s="441"/>
      <c r="F866" s="441"/>
      <c r="G866" s="441"/>
      <c r="H866" s="441">
        <f t="shared" si="588"/>
        <v>0</v>
      </c>
      <c r="I866" s="441"/>
      <c r="J866" s="445"/>
      <c r="K866" s="358"/>
      <c r="L866" s="358"/>
      <c r="M866" s="358"/>
      <c r="N866" s="358"/>
      <c r="O866" s="358"/>
      <c r="P866" s="358"/>
      <c r="Q866" s="358"/>
      <c r="R866" s="358"/>
      <c r="S866" s="358"/>
      <c r="T866" s="358"/>
      <c r="U866" s="358"/>
      <c r="V866" s="358"/>
      <c r="W866" s="358"/>
      <c r="X866" s="358"/>
      <c r="Y866" s="358"/>
      <c r="Z866" s="358"/>
      <c r="AA866" s="358"/>
      <c r="AB866" s="358"/>
      <c r="AC866" s="358"/>
      <c r="AD866" s="358"/>
      <c r="AE866" s="358"/>
      <c r="AF866" s="358"/>
      <c r="AG866" s="358"/>
      <c r="AH866" s="358"/>
      <c r="AI866" s="358"/>
      <c r="AJ866" s="358"/>
      <c r="AK866" s="358"/>
      <c r="AL866" s="358"/>
      <c r="AM866" s="358"/>
    </row>
    <row r="867" spans="1:39" x14ac:dyDescent="0.25">
      <c r="A867" s="353" t="s">
        <v>253</v>
      </c>
      <c r="B867" s="353" t="s">
        <v>485</v>
      </c>
      <c r="C867" s="441">
        <f t="shared" si="588"/>
        <v>20000</v>
      </c>
      <c r="D867" s="441"/>
      <c r="E867" s="441"/>
      <c r="F867" s="441"/>
      <c r="G867" s="441"/>
      <c r="H867" s="441">
        <f t="shared" si="588"/>
        <v>0</v>
      </c>
      <c r="I867" s="441"/>
      <c r="J867" s="445"/>
      <c r="K867" s="358"/>
      <c r="L867" s="358"/>
      <c r="M867" s="358"/>
      <c r="N867" s="358"/>
      <c r="O867" s="358"/>
      <c r="P867" s="358"/>
      <c r="Q867" s="358"/>
      <c r="R867" s="358"/>
      <c r="S867" s="358"/>
      <c r="T867" s="358"/>
      <c r="U867" s="358"/>
      <c r="V867" s="358"/>
      <c r="W867" s="358"/>
      <c r="X867" s="358"/>
      <c r="Y867" s="358"/>
      <c r="Z867" s="358"/>
      <c r="AA867" s="358"/>
      <c r="AB867" s="358"/>
      <c r="AC867" s="358"/>
      <c r="AD867" s="358"/>
      <c r="AE867" s="358"/>
      <c r="AF867" s="358"/>
      <c r="AG867" s="358"/>
      <c r="AH867" s="358"/>
      <c r="AI867" s="358"/>
      <c r="AJ867" s="358"/>
      <c r="AK867" s="358"/>
      <c r="AL867" s="358"/>
      <c r="AM867" s="358"/>
    </row>
    <row r="868" spans="1:39" x14ac:dyDescent="0.25">
      <c r="A868" s="353" t="s">
        <v>253</v>
      </c>
      <c r="B868" s="353" t="s">
        <v>449</v>
      </c>
      <c r="C868" s="441">
        <f t="shared" si="588"/>
        <v>20000</v>
      </c>
      <c r="D868" s="441"/>
      <c r="E868" s="441"/>
      <c r="F868" s="441"/>
      <c r="G868" s="441"/>
      <c r="H868" s="441">
        <f t="shared" si="588"/>
        <v>0</v>
      </c>
      <c r="I868" s="441"/>
      <c r="J868" s="445"/>
      <c r="K868" s="358"/>
      <c r="L868" s="358"/>
      <c r="M868" s="358"/>
      <c r="N868" s="358"/>
      <c r="O868" s="358"/>
      <c r="P868" s="358"/>
      <c r="Q868" s="358"/>
      <c r="R868" s="358"/>
      <c r="S868" s="358"/>
      <c r="T868" s="358"/>
      <c r="U868" s="358"/>
      <c r="V868" s="358"/>
      <c r="W868" s="358"/>
      <c r="X868" s="358"/>
      <c r="Y868" s="358"/>
      <c r="Z868" s="358"/>
      <c r="AA868" s="358"/>
      <c r="AB868" s="358"/>
      <c r="AC868" s="358"/>
      <c r="AD868" s="358"/>
      <c r="AE868" s="358"/>
      <c r="AF868" s="358"/>
      <c r="AG868" s="358"/>
      <c r="AH868" s="358"/>
      <c r="AI868" s="358"/>
      <c r="AJ868" s="358"/>
      <c r="AK868" s="358"/>
      <c r="AL868" s="358"/>
      <c r="AM868" s="358"/>
    </row>
    <row r="869" spans="1:39" x14ac:dyDescent="0.25">
      <c r="A869" s="353" t="s">
        <v>254</v>
      </c>
      <c r="B869" s="353" t="s">
        <v>285</v>
      </c>
      <c r="C869" s="441">
        <f t="shared" si="588"/>
        <v>25000</v>
      </c>
      <c r="D869" s="441"/>
      <c r="E869" s="441"/>
      <c r="F869" s="441"/>
      <c r="G869" s="441"/>
      <c r="H869" s="441">
        <f t="shared" si="588"/>
        <v>0</v>
      </c>
      <c r="I869" s="441"/>
      <c r="J869" s="445"/>
      <c r="K869" s="358"/>
      <c r="L869" s="358"/>
      <c r="M869" s="358"/>
      <c r="N869" s="358"/>
      <c r="O869" s="358"/>
      <c r="P869" s="358"/>
      <c r="Q869" s="358"/>
      <c r="R869" s="358"/>
      <c r="S869" s="358"/>
      <c r="T869" s="358"/>
      <c r="U869" s="358"/>
      <c r="V869" s="358"/>
      <c r="W869" s="358"/>
      <c r="X869" s="358"/>
      <c r="Y869" s="358"/>
      <c r="Z869" s="358"/>
      <c r="AA869" s="358"/>
      <c r="AB869" s="358"/>
      <c r="AC869" s="358"/>
      <c r="AD869" s="358"/>
      <c r="AE869" s="358"/>
      <c r="AF869" s="358"/>
      <c r="AG869" s="358"/>
      <c r="AH869" s="358"/>
      <c r="AI869" s="358"/>
      <c r="AJ869" s="358"/>
      <c r="AK869" s="358"/>
      <c r="AL869" s="358"/>
      <c r="AM869" s="358"/>
    </row>
    <row r="870" spans="1:39" x14ac:dyDescent="0.25">
      <c r="A870" s="353" t="s">
        <v>254</v>
      </c>
      <c r="B870" s="353" t="s">
        <v>345</v>
      </c>
      <c r="C870" s="441">
        <f t="shared" si="588"/>
        <v>20000</v>
      </c>
      <c r="D870" s="441"/>
      <c r="E870" s="441"/>
      <c r="F870" s="441"/>
      <c r="G870" s="441"/>
      <c r="H870" s="441">
        <f t="shared" si="588"/>
        <v>0</v>
      </c>
      <c r="I870" s="441"/>
      <c r="J870" s="445"/>
      <c r="K870" s="358"/>
      <c r="L870" s="358"/>
      <c r="M870" s="358"/>
      <c r="N870" s="358"/>
      <c r="O870" s="358"/>
      <c r="P870" s="358"/>
      <c r="Q870" s="358"/>
      <c r="R870" s="358"/>
      <c r="S870" s="358"/>
      <c r="T870" s="358"/>
      <c r="U870" s="358"/>
      <c r="V870" s="358"/>
      <c r="W870" s="358"/>
      <c r="X870" s="358"/>
      <c r="Y870" s="358"/>
      <c r="Z870" s="358"/>
      <c r="AA870" s="358"/>
      <c r="AB870" s="358"/>
      <c r="AC870" s="358"/>
      <c r="AD870" s="358"/>
      <c r="AE870" s="358"/>
      <c r="AF870" s="358"/>
      <c r="AG870" s="358"/>
      <c r="AH870" s="358"/>
      <c r="AI870" s="358"/>
      <c r="AJ870" s="358"/>
      <c r="AK870" s="358"/>
      <c r="AL870" s="358"/>
      <c r="AM870" s="358"/>
    </row>
    <row r="871" spans="1:39" x14ac:dyDescent="0.25">
      <c r="A871" s="353" t="s">
        <v>255</v>
      </c>
      <c r="B871" s="353" t="s">
        <v>558</v>
      </c>
      <c r="C871" s="441">
        <f t="shared" si="588"/>
        <v>6240</v>
      </c>
      <c r="D871" s="441"/>
      <c r="E871" s="441"/>
      <c r="F871" s="441"/>
      <c r="G871" s="441"/>
      <c r="H871" s="441">
        <f t="shared" si="588"/>
        <v>0</v>
      </c>
      <c r="I871" s="441"/>
      <c r="J871" s="445"/>
      <c r="K871" s="358"/>
      <c r="L871" s="358"/>
      <c r="M871" s="358"/>
      <c r="N871" s="358"/>
      <c r="O871" s="358"/>
      <c r="P871" s="358"/>
      <c r="Q871" s="358"/>
      <c r="R871" s="358"/>
      <c r="S871" s="358"/>
      <c r="T871" s="358"/>
      <c r="U871" s="358"/>
      <c r="V871" s="358"/>
      <c r="W871" s="358"/>
      <c r="X871" s="358"/>
      <c r="Y871" s="358"/>
      <c r="Z871" s="358"/>
      <c r="AA871" s="358"/>
      <c r="AB871" s="358"/>
      <c r="AC871" s="358"/>
      <c r="AD871" s="358"/>
      <c r="AE871" s="358"/>
      <c r="AF871" s="358"/>
      <c r="AG871" s="358"/>
      <c r="AH871" s="358"/>
      <c r="AI871" s="358"/>
      <c r="AJ871" s="358"/>
      <c r="AK871" s="358"/>
      <c r="AL871" s="358"/>
      <c r="AM871" s="358"/>
    </row>
    <row r="872" spans="1:39" x14ac:dyDescent="0.25">
      <c r="A872" s="353" t="s">
        <v>255</v>
      </c>
      <c r="B872" s="353" t="s">
        <v>270</v>
      </c>
      <c r="C872" s="441">
        <f t="shared" si="588"/>
        <v>25000</v>
      </c>
      <c r="D872" s="441"/>
      <c r="E872" s="441"/>
      <c r="F872" s="441"/>
      <c r="G872" s="441"/>
      <c r="H872" s="441">
        <f t="shared" si="588"/>
        <v>0</v>
      </c>
      <c r="I872" s="441"/>
      <c r="J872" s="445"/>
      <c r="K872" s="358"/>
      <c r="L872" s="358"/>
      <c r="M872" s="358"/>
      <c r="N872" s="358"/>
      <c r="O872" s="358"/>
      <c r="P872" s="358"/>
      <c r="Q872" s="358"/>
      <c r="R872" s="358"/>
      <c r="S872" s="358"/>
      <c r="T872" s="358"/>
      <c r="U872" s="358"/>
      <c r="V872" s="358"/>
      <c r="W872" s="358"/>
      <c r="X872" s="358"/>
      <c r="Y872" s="358"/>
      <c r="Z872" s="358"/>
      <c r="AA872" s="358"/>
      <c r="AB872" s="358"/>
      <c r="AC872" s="358"/>
      <c r="AD872" s="358"/>
      <c r="AE872" s="358"/>
      <c r="AF872" s="358"/>
      <c r="AG872" s="358"/>
      <c r="AH872" s="358"/>
      <c r="AI872" s="358"/>
      <c r="AJ872" s="358"/>
      <c r="AK872" s="358"/>
      <c r="AL872" s="358"/>
      <c r="AM872" s="358"/>
    </row>
    <row r="873" spans="1:39" x14ac:dyDescent="0.25">
      <c r="A873" s="353" t="s">
        <v>255</v>
      </c>
      <c r="B873" s="353" t="s">
        <v>559</v>
      </c>
      <c r="C873" s="441">
        <f t="shared" si="588"/>
        <v>12500</v>
      </c>
      <c r="D873" s="441"/>
      <c r="E873" s="441"/>
      <c r="F873" s="441"/>
      <c r="G873" s="441"/>
      <c r="H873" s="441">
        <f t="shared" si="588"/>
        <v>0</v>
      </c>
      <c r="I873" s="441"/>
      <c r="J873" s="445"/>
      <c r="K873" s="358"/>
      <c r="L873" s="358"/>
      <c r="M873" s="358"/>
      <c r="N873" s="358"/>
      <c r="O873" s="358"/>
      <c r="P873" s="358"/>
      <c r="Q873" s="358"/>
      <c r="R873" s="358"/>
      <c r="S873" s="358"/>
      <c r="T873" s="358"/>
      <c r="U873" s="358"/>
      <c r="V873" s="358"/>
      <c r="W873" s="358"/>
      <c r="X873" s="358"/>
      <c r="Y873" s="358"/>
      <c r="Z873" s="358"/>
      <c r="AA873" s="358"/>
      <c r="AB873" s="358"/>
      <c r="AC873" s="358"/>
      <c r="AD873" s="358"/>
      <c r="AE873" s="358"/>
      <c r="AF873" s="358"/>
      <c r="AG873" s="358"/>
      <c r="AH873" s="358"/>
      <c r="AI873" s="358"/>
      <c r="AJ873" s="358"/>
      <c r="AK873" s="358"/>
      <c r="AL873" s="358"/>
      <c r="AM873" s="358"/>
    </row>
    <row r="874" spans="1:39" x14ac:dyDescent="0.25">
      <c r="A874" s="353" t="s">
        <v>294</v>
      </c>
      <c r="B874" s="353" t="s">
        <v>295</v>
      </c>
      <c r="C874" s="441">
        <f t="shared" si="588"/>
        <v>20000</v>
      </c>
      <c r="D874" s="441"/>
      <c r="E874" s="441"/>
      <c r="F874" s="441"/>
      <c r="G874" s="441"/>
      <c r="H874" s="441">
        <f t="shared" si="588"/>
        <v>0</v>
      </c>
      <c r="I874" s="441"/>
      <c r="J874" s="445"/>
      <c r="K874" s="358"/>
      <c r="L874" s="358"/>
      <c r="M874" s="358"/>
      <c r="N874" s="358"/>
      <c r="O874" s="358"/>
      <c r="P874" s="358"/>
      <c r="Q874" s="358"/>
      <c r="R874" s="358"/>
      <c r="S874" s="358"/>
      <c r="T874" s="358"/>
      <c r="U874" s="358"/>
      <c r="V874" s="358"/>
      <c r="W874" s="358"/>
      <c r="X874" s="358"/>
      <c r="Y874" s="358"/>
      <c r="Z874" s="358"/>
      <c r="AA874" s="358"/>
      <c r="AB874" s="358"/>
      <c r="AC874" s="358"/>
      <c r="AD874" s="358"/>
      <c r="AE874" s="358"/>
      <c r="AF874" s="358"/>
      <c r="AG874" s="358"/>
      <c r="AH874" s="358"/>
      <c r="AI874" s="358"/>
      <c r="AJ874" s="358"/>
      <c r="AK874" s="358"/>
      <c r="AL874" s="358"/>
      <c r="AM874" s="358"/>
    </row>
    <row r="875" spans="1:39" x14ac:dyDescent="0.25">
      <c r="A875" s="353" t="s">
        <v>402</v>
      </c>
      <c r="B875" s="353" t="s">
        <v>402</v>
      </c>
      <c r="C875" s="441">
        <f t="shared" si="588"/>
        <v>1000</v>
      </c>
      <c r="D875" s="441"/>
      <c r="E875" s="441"/>
      <c r="F875" s="441"/>
      <c r="G875" s="441"/>
      <c r="H875" s="441">
        <f t="shared" si="588"/>
        <v>0</v>
      </c>
      <c r="I875" s="441"/>
      <c r="J875" s="445"/>
      <c r="K875" s="358"/>
      <c r="L875" s="358"/>
      <c r="M875" s="358"/>
      <c r="N875" s="358"/>
      <c r="O875" s="358"/>
      <c r="P875" s="358"/>
      <c r="Q875" s="358"/>
      <c r="R875" s="358"/>
      <c r="S875" s="358"/>
      <c r="T875" s="358"/>
      <c r="U875" s="358"/>
      <c r="V875" s="358"/>
      <c r="W875" s="358"/>
      <c r="X875" s="358"/>
      <c r="Y875" s="358"/>
      <c r="Z875" s="358"/>
      <c r="AA875" s="358"/>
      <c r="AB875" s="358"/>
      <c r="AC875" s="358"/>
      <c r="AD875" s="358"/>
      <c r="AE875" s="358"/>
      <c r="AF875" s="358"/>
      <c r="AG875" s="358"/>
      <c r="AH875" s="358"/>
      <c r="AI875" s="358"/>
      <c r="AJ875" s="358"/>
      <c r="AK875" s="358"/>
      <c r="AL875" s="358"/>
      <c r="AM875" s="358"/>
    </row>
    <row r="876" spans="1:39" x14ac:dyDescent="0.25">
      <c r="A876" s="353" t="s">
        <v>273</v>
      </c>
      <c r="B876" s="353" t="s">
        <v>273</v>
      </c>
      <c r="C876" s="441">
        <f t="shared" si="588"/>
        <v>600</v>
      </c>
      <c r="D876" s="441"/>
      <c r="E876" s="441"/>
      <c r="F876" s="441"/>
      <c r="G876" s="441"/>
      <c r="H876" s="441">
        <f t="shared" ref="H876" si="589">H144</f>
        <v>1</v>
      </c>
      <c r="I876" s="441"/>
      <c r="J876" s="445"/>
      <c r="K876" s="358"/>
      <c r="L876" s="358"/>
      <c r="M876" s="358"/>
      <c r="N876" s="358"/>
      <c r="O876" s="358"/>
      <c r="P876" s="358"/>
      <c r="Q876" s="358"/>
      <c r="R876" s="358"/>
      <c r="S876" s="358"/>
      <c r="T876" s="358"/>
      <c r="U876" s="358"/>
      <c r="V876" s="358"/>
      <c r="W876" s="358"/>
      <c r="X876" s="358"/>
      <c r="Y876" s="358"/>
      <c r="Z876" s="358"/>
      <c r="AA876" s="358"/>
      <c r="AB876" s="358"/>
      <c r="AC876" s="358"/>
      <c r="AD876" s="358"/>
      <c r="AE876" s="358"/>
      <c r="AF876" s="358"/>
      <c r="AG876" s="358"/>
      <c r="AH876" s="358"/>
      <c r="AI876" s="358"/>
      <c r="AJ876" s="358"/>
      <c r="AK876" s="358"/>
      <c r="AL876" s="358"/>
      <c r="AM876" s="358"/>
    </row>
    <row r="877" spans="1:39" x14ac:dyDescent="0.25">
      <c r="A877" s="353" t="s">
        <v>256</v>
      </c>
      <c r="B877" s="353" t="s">
        <v>386</v>
      </c>
      <c r="C877" s="441">
        <f t="shared" si="588"/>
        <v>20000</v>
      </c>
      <c r="D877" s="441"/>
      <c r="E877" s="441"/>
      <c r="F877" s="441"/>
      <c r="G877" s="441"/>
      <c r="H877" s="441">
        <f t="shared" ref="H877" si="590">H145</f>
        <v>0</v>
      </c>
      <c r="I877" s="441"/>
      <c r="J877" s="445"/>
      <c r="K877" s="358"/>
      <c r="L877" s="358"/>
      <c r="M877" s="358"/>
      <c r="N877" s="358"/>
      <c r="O877" s="358"/>
      <c r="P877" s="358"/>
      <c r="Q877" s="358"/>
      <c r="R877" s="358"/>
      <c r="S877" s="358"/>
      <c r="T877" s="358"/>
      <c r="U877" s="358"/>
      <c r="V877" s="358"/>
      <c r="W877" s="358"/>
      <c r="X877" s="358"/>
      <c r="Y877" s="358"/>
      <c r="Z877" s="358"/>
      <c r="AA877" s="358"/>
      <c r="AB877" s="358"/>
      <c r="AC877" s="358"/>
      <c r="AD877" s="358"/>
      <c r="AE877" s="358"/>
      <c r="AF877" s="358"/>
      <c r="AG877" s="358"/>
      <c r="AH877" s="358"/>
      <c r="AI877" s="358"/>
      <c r="AJ877" s="358"/>
      <c r="AK877" s="358"/>
      <c r="AL877" s="358"/>
      <c r="AM877" s="358"/>
    </row>
    <row r="878" spans="1:39" x14ac:dyDescent="0.25">
      <c r="A878" s="353" t="s">
        <v>256</v>
      </c>
      <c r="B878" s="353" t="s">
        <v>348</v>
      </c>
      <c r="C878" s="441">
        <f t="shared" si="588"/>
        <v>20000</v>
      </c>
      <c r="D878" s="441"/>
      <c r="E878" s="441"/>
      <c r="F878" s="441"/>
      <c r="G878" s="441"/>
      <c r="H878" s="441">
        <f t="shared" ref="H878" si="591">H146</f>
        <v>0</v>
      </c>
      <c r="I878" s="441"/>
      <c r="J878" s="445"/>
      <c r="K878" s="358"/>
      <c r="L878" s="358"/>
      <c r="M878" s="358"/>
      <c r="N878" s="358"/>
      <c r="O878" s="358"/>
      <c r="P878" s="358"/>
      <c r="Q878" s="358"/>
      <c r="R878" s="358"/>
      <c r="S878" s="358"/>
      <c r="T878" s="358"/>
      <c r="U878" s="358"/>
      <c r="V878" s="358"/>
      <c r="W878" s="358"/>
      <c r="X878" s="358"/>
      <c r="Y878" s="358"/>
      <c r="Z878" s="358"/>
      <c r="AA878" s="358"/>
      <c r="AB878" s="358"/>
      <c r="AC878" s="358"/>
      <c r="AD878" s="358"/>
      <c r="AE878" s="358"/>
      <c r="AF878" s="358"/>
      <c r="AG878" s="358"/>
      <c r="AH878" s="358"/>
      <c r="AI878" s="358"/>
      <c r="AJ878" s="358"/>
      <c r="AK878" s="358"/>
      <c r="AL878" s="358"/>
      <c r="AM878" s="358"/>
    </row>
    <row r="879" spans="1:39" x14ac:dyDescent="0.25">
      <c r="A879" s="353" t="s">
        <v>256</v>
      </c>
      <c r="B879" s="353" t="s">
        <v>409</v>
      </c>
      <c r="C879" s="441">
        <f t="shared" si="588"/>
        <v>20000</v>
      </c>
      <c r="D879" s="441"/>
      <c r="E879" s="441"/>
      <c r="F879" s="441"/>
      <c r="G879" s="441"/>
      <c r="H879" s="441">
        <f t="shared" ref="H879" si="592">H147</f>
        <v>0</v>
      </c>
      <c r="I879" s="441"/>
      <c r="J879" s="445"/>
      <c r="K879" s="358"/>
      <c r="L879" s="358"/>
      <c r="M879" s="358"/>
      <c r="N879" s="358"/>
      <c r="O879" s="358"/>
      <c r="P879" s="358"/>
      <c r="Q879" s="358"/>
      <c r="R879" s="358"/>
      <c r="S879" s="358"/>
      <c r="T879" s="358"/>
      <c r="U879" s="358"/>
      <c r="V879" s="358"/>
      <c r="W879" s="358"/>
      <c r="X879" s="358"/>
      <c r="Y879" s="358"/>
      <c r="Z879" s="358"/>
      <c r="AA879" s="358"/>
      <c r="AB879" s="358"/>
      <c r="AC879" s="358"/>
      <c r="AD879" s="358"/>
      <c r="AE879" s="358"/>
      <c r="AF879" s="358"/>
      <c r="AG879" s="358"/>
      <c r="AH879" s="358"/>
      <c r="AI879" s="358"/>
      <c r="AJ879" s="358"/>
      <c r="AK879" s="358"/>
      <c r="AL879" s="358"/>
      <c r="AM879" s="358"/>
    </row>
    <row r="880" spans="1:39" x14ac:dyDescent="0.25">
      <c r="A880" s="353" t="s">
        <v>503</v>
      </c>
      <c r="B880" s="353" t="s">
        <v>503</v>
      </c>
      <c r="C880" s="441">
        <f t="shared" si="588"/>
        <v>1500</v>
      </c>
      <c r="D880" s="441"/>
      <c r="E880" s="441"/>
      <c r="F880" s="441"/>
      <c r="G880" s="441"/>
      <c r="H880" s="441">
        <f t="shared" ref="H880" si="593">H148</f>
        <v>0</v>
      </c>
      <c r="I880" s="441"/>
      <c r="J880" s="445"/>
      <c r="K880" s="358"/>
      <c r="L880" s="358"/>
      <c r="M880" s="358"/>
      <c r="N880" s="358"/>
      <c r="O880" s="358"/>
      <c r="P880" s="358"/>
      <c r="Q880" s="358"/>
      <c r="R880" s="358"/>
      <c r="S880" s="358"/>
      <c r="T880" s="358"/>
      <c r="U880" s="358"/>
      <c r="V880" s="358"/>
      <c r="W880" s="358"/>
      <c r="X880" s="358"/>
      <c r="Y880" s="358"/>
      <c r="Z880" s="358"/>
      <c r="AA880" s="358"/>
      <c r="AB880" s="358"/>
      <c r="AC880" s="358"/>
      <c r="AD880" s="358"/>
      <c r="AE880" s="358"/>
      <c r="AF880" s="358"/>
      <c r="AG880" s="358"/>
      <c r="AH880" s="358"/>
      <c r="AI880" s="358"/>
      <c r="AJ880" s="358"/>
      <c r="AK880" s="358"/>
      <c r="AL880" s="358"/>
      <c r="AM880" s="358"/>
    </row>
    <row r="881" spans="1:39" x14ac:dyDescent="0.25">
      <c r="A881" s="353" t="s">
        <v>543</v>
      </c>
      <c r="B881" s="353" t="s">
        <v>543</v>
      </c>
      <c r="C881" s="441">
        <f t="shared" si="588"/>
        <v>1800</v>
      </c>
      <c r="D881" s="441"/>
      <c r="E881" s="441"/>
      <c r="F881" s="441"/>
      <c r="G881" s="441"/>
      <c r="H881" s="441">
        <f t="shared" ref="H881" si="594">H149</f>
        <v>0</v>
      </c>
      <c r="I881" s="441"/>
      <c r="J881" s="445"/>
      <c r="K881" s="358"/>
      <c r="L881" s="358"/>
      <c r="M881" s="358"/>
      <c r="N881" s="358"/>
      <c r="O881" s="358"/>
      <c r="P881" s="358"/>
      <c r="Q881" s="358"/>
      <c r="R881" s="358"/>
      <c r="S881" s="358"/>
      <c r="T881" s="358"/>
      <c r="U881" s="358"/>
      <c r="V881" s="358"/>
      <c r="W881" s="358"/>
      <c r="X881" s="358"/>
      <c r="Y881" s="358"/>
      <c r="Z881" s="358"/>
      <c r="AA881" s="358"/>
      <c r="AB881" s="358"/>
      <c r="AC881" s="358"/>
      <c r="AD881" s="358"/>
      <c r="AE881" s="358"/>
      <c r="AF881" s="358"/>
      <c r="AG881" s="358"/>
      <c r="AH881" s="358"/>
      <c r="AI881" s="358"/>
      <c r="AJ881" s="358"/>
      <c r="AK881" s="358"/>
      <c r="AL881" s="358"/>
      <c r="AM881" s="358"/>
    </row>
    <row r="882" spans="1:39" x14ac:dyDescent="0.25">
      <c r="A882" s="353" t="s">
        <v>843</v>
      </c>
      <c r="B882" s="353" t="s">
        <v>289</v>
      </c>
      <c r="C882" s="441">
        <f t="shared" si="588"/>
        <v>22400</v>
      </c>
      <c r="D882" s="441"/>
      <c r="E882" s="441"/>
      <c r="F882" s="441"/>
      <c r="G882" s="441"/>
      <c r="H882" s="441">
        <f t="shared" ref="H882" si="595">H150</f>
        <v>1</v>
      </c>
      <c r="I882" s="441"/>
      <c r="J882" s="445"/>
      <c r="K882" s="358"/>
      <c r="L882" s="358"/>
      <c r="M882" s="358"/>
      <c r="N882" s="358"/>
      <c r="O882" s="358"/>
      <c r="P882" s="358"/>
      <c r="Q882" s="358"/>
      <c r="R882" s="358"/>
      <c r="S882" s="358"/>
      <c r="T882" s="358"/>
      <c r="U882" s="358"/>
      <c r="V882" s="358"/>
      <c r="W882" s="358"/>
      <c r="X882" s="358"/>
      <c r="Y882" s="358"/>
      <c r="Z882" s="358"/>
      <c r="AA882" s="358"/>
      <c r="AB882" s="358"/>
      <c r="AC882" s="358"/>
      <c r="AD882" s="358"/>
      <c r="AE882" s="358"/>
      <c r="AF882" s="358"/>
      <c r="AG882" s="358"/>
      <c r="AH882" s="358"/>
      <c r="AI882" s="358"/>
      <c r="AJ882" s="358"/>
      <c r="AK882" s="358"/>
      <c r="AL882" s="358"/>
      <c r="AM882" s="358"/>
    </row>
    <row r="883" spans="1:39" x14ac:dyDescent="0.25">
      <c r="A883" s="353" t="s">
        <v>555</v>
      </c>
      <c r="B883" s="353" t="s">
        <v>556</v>
      </c>
      <c r="C883" s="441">
        <f t="shared" si="588"/>
        <v>5000</v>
      </c>
      <c r="D883" s="441"/>
      <c r="E883" s="441"/>
      <c r="F883" s="441"/>
      <c r="G883" s="441"/>
      <c r="H883" s="441">
        <f t="shared" ref="H883" si="596">H151</f>
        <v>0</v>
      </c>
      <c r="I883" s="441"/>
      <c r="J883" s="445"/>
      <c r="K883" s="358"/>
      <c r="L883" s="358"/>
      <c r="M883" s="358"/>
      <c r="N883" s="358"/>
      <c r="O883" s="358"/>
      <c r="P883" s="358"/>
      <c r="Q883" s="358"/>
      <c r="R883" s="358"/>
      <c r="S883" s="358"/>
      <c r="T883" s="358"/>
      <c r="U883" s="358"/>
      <c r="V883" s="358"/>
      <c r="W883" s="358"/>
      <c r="X883" s="358"/>
      <c r="Y883" s="358"/>
      <c r="Z883" s="358"/>
      <c r="AA883" s="358"/>
      <c r="AB883" s="358"/>
      <c r="AC883" s="358"/>
      <c r="AD883" s="358"/>
      <c r="AE883" s="358"/>
      <c r="AF883" s="358"/>
      <c r="AG883" s="358"/>
      <c r="AH883" s="358"/>
      <c r="AI883" s="358"/>
      <c r="AJ883" s="358"/>
      <c r="AK883" s="358"/>
      <c r="AL883" s="358"/>
      <c r="AM883" s="358"/>
    </row>
    <row r="884" spans="1:39" x14ac:dyDescent="0.25">
      <c r="A884" s="353" t="s">
        <v>472</v>
      </c>
      <c r="B884" s="353" t="s">
        <v>472</v>
      </c>
      <c r="C884" s="441">
        <f t="shared" si="588"/>
        <v>750</v>
      </c>
      <c r="D884" s="441"/>
      <c r="E884" s="441"/>
      <c r="F884" s="441"/>
      <c r="G884" s="441"/>
      <c r="H884" s="441">
        <f t="shared" ref="H884" si="597">H152</f>
        <v>0</v>
      </c>
      <c r="I884" s="441"/>
      <c r="J884" s="445"/>
      <c r="K884" s="358"/>
      <c r="L884" s="358"/>
      <c r="M884" s="358"/>
      <c r="N884" s="358"/>
      <c r="O884" s="358"/>
      <c r="P884" s="358"/>
      <c r="Q884" s="358"/>
      <c r="R884" s="358"/>
      <c r="S884" s="358"/>
      <c r="T884" s="358"/>
      <c r="U884" s="358"/>
      <c r="V884" s="358"/>
      <c r="W884" s="358"/>
      <c r="X884" s="358"/>
      <c r="Y884" s="358"/>
      <c r="Z884" s="358"/>
      <c r="AA884" s="358"/>
      <c r="AB884" s="358"/>
      <c r="AC884" s="358"/>
      <c r="AD884" s="358"/>
      <c r="AE884" s="358"/>
      <c r="AF884" s="358"/>
      <c r="AG884" s="358"/>
      <c r="AH884" s="358"/>
      <c r="AI884" s="358"/>
      <c r="AJ884" s="358"/>
      <c r="AK884" s="358"/>
      <c r="AL884" s="358"/>
      <c r="AM884" s="358"/>
    </row>
    <row r="885" spans="1:39" x14ac:dyDescent="0.25">
      <c r="A885" s="353" t="s">
        <v>329</v>
      </c>
      <c r="B885" s="353" t="s">
        <v>329</v>
      </c>
      <c r="C885" s="441">
        <f t="shared" si="588"/>
        <v>600</v>
      </c>
      <c r="D885" s="441"/>
      <c r="E885" s="441"/>
      <c r="F885" s="441"/>
      <c r="G885" s="441"/>
      <c r="H885" s="441">
        <f t="shared" ref="H885" si="598">H153</f>
        <v>0</v>
      </c>
      <c r="I885" s="441"/>
      <c r="J885" s="445"/>
      <c r="K885" s="358"/>
      <c r="L885" s="358"/>
      <c r="M885" s="358"/>
      <c r="N885" s="358"/>
      <c r="O885" s="358"/>
      <c r="P885" s="358"/>
      <c r="Q885" s="358"/>
      <c r="R885" s="358"/>
      <c r="S885" s="358"/>
      <c r="T885" s="358"/>
      <c r="U885" s="358"/>
      <c r="V885" s="358"/>
      <c r="W885" s="358"/>
      <c r="X885" s="358"/>
      <c r="Y885" s="358"/>
      <c r="Z885" s="358"/>
      <c r="AA885" s="358"/>
      <c r="AB885" s="358"/>
      <c r="AC885" s="358"/>
      <c r="AD885" s="358"/>
      <c r="AE885" s="358"/>
      <c r="AF885" s="358"/>
      <c r="AG885" s="358"/>
      <c r="AH885" s="358"/>
      <c r="AI885" s="358"/>
      <c r="AJ885" s="358"/>
      <c r="AK885" s="358"/>
      <c r="AL885" s="358"/>
      <c r="AM885" s="358"/>
    </row>
    <row r="886" spans="1:39" x14ac:dyDescent="0.25">
      <c r="A886" s="353" t="s">
        <v>480</v>
      </c>
      <c r="B886" s="353" t="s">
        <v>480</v>
      </c>
      <c r="C886" s="441">
        <f t="shared" si="588"/>
        <v>600</v>
      </c>
      <c r="D886" s="441"/>
      <c r="E886" s="441"/>
      <c r="F886" s="441"/>
      <c r="G886" s="441"/>
      <c r="H886" s="441">
        <f t="shared" ref="H886" si="599">H154</f>
        <v>0</v>
      </c>
      <c r="I886" s="441"/>
      <c r="J886" s="445"/>
      <c r="K886" s="358"/>
      <c r="L886" s="358"/>
      <c r="M886" s="358"/>
      <c r="N886" s="358"/>
      <c r="O886" s="358"/>
      <c r="P886" s="358"/>
      <c r="Q886" s="358"/>
      <c r="R886" s="358"/>
      <c r="S886" s="358"/>
      <c r="T886" s="358"/>
      <c r="U886" s="358"/>
      <c r="V886" s="358"/>
      <c r="W886" s="358"/>
      <c r="X886" s="358"/>
      <c r="Y886" s="358"/>
      <c r="Z886" s="358"/>
      <c r="AA886" s="358"/>
      <c r="AB886" s="358"/>
      <c r="AC886" s="358"/>
      <c r="AD886" s="358"/>
      <c r="AE886" s="358"/>
      <c r="AF886" s="358"/>
      <c r="AG886" s="358"/>
      <c r="AH886" s="358"/>
      <c r="AI886" s="358"/>
      <c r="AJ886" s="358"/>
      <c r="AK886" s="358"/>
      <c r="AL886" s="358"/>
      <c r="AM886" s="358"/>
    </row>
    <row r="887" spans="1:39" x14ac:dyDescent="0.25">
      <c r="A887" s="353" t="s">
        <v>343</v>
      </c>
      <c r="B887" s="353" t="s">
        <v>343</v>
      </c>
      <c r="C887" s="441">
        <f t="shared" si="588"/>
        <v>2500</v>
      </c>
      <c r="D887" s="441"/>
      <c r="E887" s="441"/>
      <c r="F887" s="441"/>
      <c r="G887" s="441"/>
      <c r="H887" s="441">
        <f t="shared" ref="H887" si="600">H155</f>
        <v>0</v>
      </c>
      <c r="I887" s="441"/>
      <c r="J887" s="445"/>
      <c r="K887" s="358"/>
      <c r="L887" s="358"/>
      <c r="M887" s="358"/>
      <c r="N887" s="358"/>
      <c r="O887" s="358"/>
      <c r="P887" s="358"/>
      <c r="Q887" s="358"/>
      <c r="R887" s="358"/>
      <c r="S887" s="358"/>
      <c r="T887" s="358"/>
      <c r="U887" s="358"/>
      <c r="V887" s="358"/>
      <c r="W887" s="358"/>
      <c r="X887" s="358"/>
      <c r="Y887" s="358"/>
      <c r="Z887" s="358"/>
      <c r="AA887" s="358"/>
      <c r="AB887" s="358"/>
      <c r="AC887" s="358"/>
      <c r="AD887" s="358"/>
      <c r="AE887" s="358"/>
      <c r="AF887" s="358"/>
      <c r="AG887" s="358"/>
      <c r="AH887" s="358"/>
      <c r="AI887" s="358"/>
      <c r="AJ887" s="358"/>
      <c r="AK887" s="358"/>
      <c r="AL887" s="358"/>
      <c r="AM887" s="358"/>
    </row>
    <row r="888" spans="1:39" x14ac:dyDescent="0.25">
      <c r="A888" s="353" t="s">
        <v>544</v>
      </c>
      <c r="B888" s="353" t="s">
        <v>545</v>
      </c>
      <c r="C888" s="441">
        <f t="shared" si="588"/>
        <v>12504</v>
      </c>
      <c r="D888" s="441"/>
      <c r="E888" s="441"/>
      <c r="F888" s="441"/>
      <c r="G888" s="441"/>
      <c r="H888" s="441">
        <f t="shared" ref="H888" si="601">H156</f>
        <v>0</v>
      </c>
      <c r="I888" s="441"/>
      <c r="J888" s="445"/>
      <c r="K888" s="358"/>
      <c r="L888" s="358"/>
      <c r="M888" s="358"/>
      <c r="N888" s="358"/>
      <c r="O888" s="358"/>
      <c r="P888" s="358"/>
      <c r="Q888" s="358"/>
      <c r="R888" s="358"/>
      <c r="S888" s="358"/>
      <c r="T888" s="358"/>
      <c r="U888" s="358"/>
      <c r="V888" s="358"/>
      <c r="W888" s="358"/>
      <c r="X888" s="358"/>
      <c r="Y888" s="358"/>
      <c r="Z888" s="358"/>
      <c r="AA888" s="358"/>
      <c r="AB888" s="358"/>
      <c r="AC888" s="358"/>
      <c r="AD888" s="358"/>
      <c r="AE888" s="358"/>
      <c r="AF888" s="358"/>
      <c r="AG888" s="358"/>
      <c r="AH888" s="358"/>
      <c r="AI888" s="358"/>
      <c r="AJ888" s="358"/>
      <c r="AK888" s="358"/>
      <c r="AL888" s="358"/>
      <c r="AM888" s="358"/>
    </row>
    <row r="889" spans="1:39" x14ac:dyDescent="0.25">
      <c r="A889" s="353" t="s">
        <v>367</v>
      </c>
      <c r="B889" s="353" t="s">
        <v>367</v>
      </c>
      <c r="C889" s="441">
        <f t="shared" si="588"/>
        <v>5000</v>
      </c>
      <c r="D889" s="441"/>
      <c r="E889" s="441"/>
      <c r="F889" s="441"/>
      <c r="G889" s="441"/>
      <c r="H889" s="441">
        <f t="shared" ref="H889" si="602">H157</f>
        <v>0</v>
      </c>
      <c r="I889" s="441"/>
      <c r="J889" s="445"/>
      <c r="K889" s="358"/>
      <c r="L889" s="358"/>
      <c r="M889" s="358"/>
      <c r="N889" s="358"/>
      <c r="O889" s="358"/>
      <c r="P889" s="358"/>
      <c r="Q889" s="358"/>
      <c r="R889" s="358"/>
      <c r="S889" s="358"/>
      <c r="T889" s="358"/>
      <c r="U889" s="358"/>
      <c r="V889" s="358"/>
      <c r="W889" s="358"/>
      <c r="X889" s="358"/>
      <c r="Y889" s="358"/>
      <c r="Z889" s="358"/>
      <c r="AA889" s="358"/>
      <c r="AB889" s="358"/>
      <c r="AC889" s="358"/>
      <c r="AD889" s="358"/>
      <c r="AE889" s="358"/>
      <c r="AF889" s="358"/>
      <c r="AG889" s="358"/>
      <c r="AH889" s="358"/>
      <c r="AI889" s="358"/>
      <c r="AJ889" s="358"/>
      <c r="AK889" s="358"/>
      <c r="AL889" s="358"/>
      <c r="AM889" s="358"/>
    </row>
    <row r="890" spans="1:39" x14ac:dyDescent="0.25">
      <c r="A890" s="353" t="s">
        <v>498</v>
      </c>
      <c r="B890" s="353" t="s">
        <v>498</v>
      </c>
      <c r="C890" s="441">
        <f t="shared" si="588"/>
        <v>5000</v>
      </c>
      <c r="D890" s="441"/>
      <c r="E890" s="441"/>
      <c r="F890" s="441"/>
      <c r="G890" s="441"/>
      <c r="H890" s="441">
        <f t="shared" ref="H890" si="603">H158</f>
        <v>0</v>
      </c>
      <c r="I890" s="441"/>
      <c r="J890" s="445"/>
      <c r="K890" s="358"/>
      <c r="L890" s="358"/>
      <c r="M890" s="358"/>
      <c r="N890" s="358"/>
      <c r="O890" s="358"/>
      <c r="P890" s="358"/>
      <c r="Q890" s="358"/>
      <c r="R890" s="358"/>
      <c r="S890" s="358"/>
      <c r="T890" s="358"/>
      <c r="U890" s="358"/>
      <c r="V890" s="358"/>
      <c r="W890" s="358"/>
      <c r="X890" s="358"/>
      <c r="Y890" s="358"/>
      <c r="Z890" s="358"/>
      <c r="AA890" s="358"/>
      <c r="AB890" s="358"/>
      <c r="AC890" s="358"/>
      <c r="AD890" s="358"/>
      <c r="AE890" s="358"/>
      <c r="AF890" s="358"/>
      <c r="AG890" s="358"/>
      <c r="AH890" s="358"/>
      <c r="AI890" s="358"/>
      <c r="AJ890" s="358"/>
      <c r="AK890" s="358"/>
      <c r="AL890" s="358"/>
      <c r="AM890" s="358"/>
    </row>
    <row r="891" spans="1:39" x14ac:dyDescent="0.25">
      <c r="A891" s="353" t="s">
        <v>498</v>
      </c>
      <c r="B891" s="353" t="s">
        <v>499</v>
      </c>
      <c r="C891" s="441">
        <f t="shared" si="588"/>
        <v>9375</v>
      </c>
      <c r="D891" s="441"/>
      <c r="E891" s="441"/>
      <c r="F891" s="441"/>
      <c r="G891" s="441"/>
      <c r="H891" s="441">
        <f t="shared" ref="H891" si="604">H159</f>
        <v>0</v>
      </c>
      <c r="I891" s="441"/>
      <c r="J891" s="445"/>
      <c r="K891" s="358"/>
      <c r="L891" s="358"/>
      <c r="M891" s="358"/>
      <c r="N891" s="358"/>
      <c r="O891" s="358"/>
      <c r="P891" s="358"/>
      <c r="Q891" s="358"/>
      <c r="R891" s="358"/>
      <c r="S891" s="358"/>
      <c r="T891" s="358"/>
      <c r="U891" s="358"/>
      <c r="V891" s="358"/>
      <c r="W891" s="358"/>
      <c r="X891" s="358"/>
      <c r="Y891" s="358"/>
      <c r="Z891" s="358"/>
      <c r="AA891" s="358"/>
      <c r="AB891" s="358"/>
      <c r="AC891" s="358"/>
      <c r="AD891" s="358"/>
      <c r="AE891" s="358"/>
      <c r="AF891" s="358"/>
      <c r="AG891" s="358"/>
      <c r="AH891" s="358"/>
      <c r="AI891" s="358"/>
      <c r="AJ891" s="358"/>
      <c r="AK891" s="358"/>
      <c r="AL891" s="358"/>
      <c r="AM891" s="358"/>
    </row>
    <row r="892" spans="1:39" x14ac:dyDescent="0.25">
      <c r="A892" s="353" t="s">
        <v>363</v>
      </c>
      <c r="B892" s="353" t="s">
        <v>363</v>
      </c>
      <c r="C892" s="441">
        <f t="shared" si="588"/>
        <v>5000</v>
      </c>
      <c r="D892" s="441"/>
      <c r="E892" s="441"/>
      <c r="F892" s="441"/>
      <c r="G892" s="441"/>
      <c r="H892" s="441">
        <f t="shared" ref="H892" si="605">H160</f>
        <v>0</v>
      </c>
      <c r="I892" s="441"/>
      <c r="J892" s="445"/>
      <c r="K892" s="358"/>
      <c r="L892" s="358"/>
      <c r="M892" s="358"/>
      <c r="N892" s="358"/>
      <c r="O892" s="358"/>
      <c r="P892" s="358"/>
      <c r="Q892" s="358"/>
      <c r="R892" s="358"/>
      <c r="S892" s="358"/>
      <c r="T892" s="358"/>
      <c r="U892" s="358"/>
      <c r="V892" s="358"/>
      <c r="W892" s="358"/>
      <c r="X892" s="358"/>
      <c r="Y892" s="358"/>
      <c r="Z892" s="358"/>
      <c r="AA892" s="358"/>
      <c r="AB892" s="358"/>
      <c r="AC892" s="358"/>
      <c r="AD892" s="358"/>
      <c r="AE892" s="358"/>
      <c r="AF892" s="358"/>
      <c r="AG892" s="358"/>
      <c r="AH892" s="358"/>
      <c r="AI892" s="358"/>
      <c r="AJ892" s="358"/>
      <c r="AK892" s="358"/>
      <c r="AL892" s="358"/>
      <c r="AM892" s="358"/>
    </row>
    <row r="893" spans="1:39" x14ac:dyDescent="0.25">
      <c r="A893" s="353" t="s">
        <v>258</v>
      </c>
      <c r="B893" s="353" t="s">
        <v>359</v>
      </c>
      <c r="C893" s="441">
        <f t="shared" si="588"/>
        <v>7500</v>
      </c>
      <c r="D893" s="441"/>
      <c r="E893" s="441"/>
      <c r="F893" s="441"/>
      <c r="G893" s="441"/>
      <c r="H893" s="441">
        <f t="shared" ref="H893" si="606">H161</f>
        <v>0</v>
      </c>
      <c r="I893" s="441"/>
      <c r="J893" s="445"/>
      <c r="K893" s="358"/>
      <c r="L893" s="358"/>
      <c r="M893" s="358"/>
      <c r="N893" s="358"/>
      <c r="O893" s="358"/>
      <c r="P893" s="358"/>
      <c r="Q893" s="358"/>
      <c r="R893" s="358"/>
      <c r="S893" s="358"/>
      <c r="T893" s="358"/>
      <c r="U893" s="358"/>
      <c r="V893" s="358"/>
      <c r="W893" s="358"/>
      <c r="X893" s="358"/>
      <c r="Y893" s="358"/>
      <c r="Z893" s="358"/>
      <c r="AA893" s="358"/>
      <c r="AB893" s="358"/>
      <c r="AC893" s="358"/>
      <c r="AD893" s="358"/>
      <c r="AE893" s="358"/>
      <c r="AF893" s="358"/>
      <c r="AG893" s="358"/>
      <c r="AH893" s="358"/>
      <c r="AI893" s="358"/>
      <c r="AJ893" s="358"/>
      <c r="AK893" s="358"/>
      <c r="AL893" s="358"/>
      <c r="AM893" s="358"/>
    </row>
    <row r="894" spans="1:39" x14ac:dyDescent="0.25">
      <c r="A894" s="353" t="s">
        <v>258</v>
      </c>
      <c r="B894" s="353" t="s">
        <v>340</v>
      </c>
      <c r="C894" s="441">
        <f t="shared" si="588"/>
        <v>5000</v>
      </c>
      <c r="D894" s="441"/>
      <c r="E894" s="441"/>
      <c r="F894" s="441"/>
      <c r="G894" s="441"/>
      <c r="H894" s="441">
        <f t="shared" ref="H894" si="607">H162</f>
        <v>0</v>
      </c>
      <c r="I894" s="441"/>
      <c r="J894" s="445"/>
      <c r="K894" s="358"/>
      <c r="L894" s="358"/>
      <c r="M894" s="358"/>
      <c r="N894" s="358"/>
      <c r="O894" s="358"/>
      <c r="P894" s="358"/>
      <c r="Q894" s="358"/>
      <c r="R894" s="358"/>
      <c r="S894" s="358"/>
      <c r="T894" s="358"/>
      <c r="U894" s="358"/>
      <c r="V894" s="358"/>
      <c r="W894" s="358"/>
      <c r="X894" s="358"/>
      <c r="Y894" s="358"/>
      <c r="Z894" s="358"/>
      <c r="AA894" s="358"/>
      <c r="AB894" s="358"/>
      <c r="AC894" s="358"/>
      <c r="AD894" s="358"/>
      <c r="AE894" s="358"/>
      <c r="AF894" s="358"/>
      <c r="AG894" s="358"/>
      <c r="AH894" s="358"/>
      <c r="AI894" s="358"/>
      <c r="AJ894" s="358"/>
      <c r="AK894" s="358"/>
      <c r="AL894" s="358"/>
      <c r="AM894" s="358"/>
    </row>
    <row r="895" spans="1:39" x14ac:dyDescent="0.25">
      <c r="A895" s="353" t="s">
        <v>281</v>
      </c>
      <c r="B895" s="353" t="s">
        <v>281</v>
      </c>
      <c r="C895" s="441">
        <f t="shared" si="588"/>
        <v>5000</v>
      </c>
      <c r="D895" s="441"/>
      <c r="E895" s="441"/>
      <c r="F895" s="441"/>
      <c r="G895" s="441"/>
      <c r="H895" s="441">
        <f t="shared" ref="H895" si="608">H163</f>
        <v>1</v>
      </c>
      <c r="I895" s="441"/>
      <c r="J895" s="445"/>
      <c r="K895" s="358"/>
      <c r="L895" s="358"/>
      <c r="M895" s="358"/>
      <c r="N895" s="358"/>
      <c r="O895" s="358"/>
      <c r="P895" s="358"/>
      <c r="Q895" s="358"/>
      <c r="R895" s="358"/>
      <c r="S895" s="358"/>
      <c r="T895" s="358"/>
      <c r="U895" s="358"/>
      <c r="V895" s="358"/>
      <c r="W895" s="358"/>
      <c r="X895" s="358"/>
      <c r="Y895" s="358"/>
      <c r="Z895" s="358"/>
      <c r="AA895" s="358"/>
      <c r="AB895" s="358"/>
      <c r="AC895" s="358"/>
      <c r="AD895" s="358"/>
      <c r="AE895" s="358"/>
      <c r="AF895" s="358"/>
      <c r="AG895" s="358"/>
      <c r="AH895" s="358"/>
      <c r="AI895" s="358"/>
      <c r="AJ895" s="358"/>
      <c r="AK895" s="358"/>
      <c r="AL895" s="358"/>
      <c r="AM895" s="358"/>
    </row>
    <row r="896" spans="1:39" x14ac:dyDescent="0.25">
      <c r="A896" s="353" t="s">
        <v>259</v>
      </c>
      <c r="B896" s="353" t="s">
        <v>315</v>
      </c>
      <c r="C896" s="441">
        <f t="shared" si="588"/>
        <v>12000</v>
      </c>
      <c r="D896" s="441"/>
      <c r="E896" s="441"/>
      <c r="F896" s="441"/>
      <c r="G896" s="441"/>
      <c r="H896" s="441">
        <f t="shared" ref="H896" si="609">H164</f>
        <v>0</v>
      </c>
      <c r="I896" s="441"/>
      <c r="J896" s="445"/>
      <c r="K896" s="358"/>
      <c r="L896" s="358"/>
      <c r="M896" s="358"/>
      <c r="N896" s="358"/>
      <c r="O896" s="358"/>
      <c r="P896" s="358"/>
      <c r="Q896" s="358"/>
      <c r="R896" s="358"/>
      <c r="S896" s="358"/>
      <c r="T896" s="358"/>
      <c r="U896" s="358"/>
      <c r="V896" s="358"/>
      <c r="W896" s="358"/>
      <c r="X896" s="358"/>
      <c r="Y896" s="358"/>
      <c r="Z896" s="358"/>
      <c r="AA896" s="358"/>
      <c r="AB896" s="358"/>
      <c r="AC896" s="358"/>
      <c r="AD896" s="358"/>
      <c r="AE896" s="358"/>
      <c r="AF896" s="358"/>
      <c r="AG896" s="358"/>
      <c r="AH896" s="358"/>
      <c r="AI896" s="358"/>
      <c r="AJ896" s="358"/>
      <c r="AK896" s="358"/>
      <c r="AL896" s="358"/>
      <c r="AM896" s="358"/>
    </row>
    <row r="897" spans="1:39" x14ac:dyDescent="0.25">
      <c r="A897" s="353" t="s">
        <v>259</v>
      </c>
      <c r="B897" s="353" t="s">
        <v>454</v>
      </c>
      <c r="C897" s="441">
        <f t="shared" si="588"/>
        <v>12500</v>
      </c>
      <c r="D897" s="441"/>
      <c r="E897" s="441"/>
      <c r="F897" s="441"/>
      <c r="G897" s="441"/>
      <c r="H897" s="441">
        <f t="shared" ref="H897" si="610">H165</f>
        <v>0</v>
      </c>
      <c r="I897" s="441"/>
      <c r="J897" s="445"/>
      <c r="K897" s="358"/>
      <c r="L897" s="358"/>
      <c r="M897" s="358"/>
      <c r="N897" s="358"/>
      <c r="O897" s="358"/>
      <c r="P897" s="358"/>
      <c r="Q897" s="358"/>
      <c r="R897" s="358"/>
      <c r="S897" s="358"/>
      <c r="T897" s="358"/>
      <c r="U897" s="358"/>
      <c r="V897" s="358"/>
      <c r="W897" s="358"/>
      <c r="X897" s="358"/>
      <c r="Y897" s="358"/>
      <c r="Z897" s="358"/>
      <c r="AA897" s="358"/>
      <c r="AB897" s="358"/>
      <c r="AC897" s="358"/>
      <c r="AD897" s="358"/>
      <c r="AE897" s="358"/>
      <c r="AF897" s="358"/>
      <c r="AG897" s="358"/>
      <c r="AH897" s="358"/>
      <c r="AI897" s="358"/>
      <c r="AJ897" s="358"/>
      <c r="AK897" s="358"/>
      <c r="AL897" s="358"/>
      <c r="AM897" s="358"/>
    </row>
    <row r="898" spans="1:39" x14ac:dyDescent="0.25">
      <c r="A898" s="353" t="s">
        <v>536</v>
      </c>
      <c r="B898" s="353" t="s">
        <v>536</v>
      </c>
      <c r="C898" s="441">
        <f t="shared" si="588"/>
        <v>2498.4</v>
      </c>
      <c r="D898" s="441"/>
      <c r="E898" s="441"/>
      <c r="F898" s="441"/>
      <c r="G898" s="441"/>
      <c r="H898" s="441">
        <f t="shared" ref="H898" si="611">H166</f>
        <v>0</v>
      </c>
      <c r="I898" s="441"/>
      <c r="J898" s="445"/>
      <c r="K898" s="358"/>
      <c r="L898" s="358"/>
      <c r="M898" s="358"/>
      <c r="N898" s="358"/>
      <c r="O898" s="358"/>
      <c r="P898" s="358"/>
      <c r="Q898" s="358"/>
      <c r="R898" s="358"/>
      <c r="S898" s="358"/>
      <c r="T898" s="358"/>
      <c r="U898" s="358"/>
      <c r="V898" s="358"/>
      <c r="W898" s="358"/>
      <c r="X898" s="358"/>
      <c r="Y898" s="358"/>
      <c r="Z898" s="358"/>
      <c r="AA898" s="358"/>
      <c r="AB898" s="358"/>
      <c r="AC898" s="358"/>
      <c r="AD898" s="358"/>
      <c r="AE898" s="358"/>
      <c r="AF898" s="358"/>
      <c r="AG898" s="358"/>
      <c r="AH898" s="358"/>
      <c r="AI898" s="358"/>
      <c r="AJ898" s="358"/>
      <c r="AK898" s="358"/>
      <c r="AL898" s="358"/>
      <c r="AM898" s="358"/>
    </row>
    <row r="899" spans="1:39" x14ac:dyDescent="0.25">
      <c r="A899" s="353" t="s">
        <v>399</v>
      </c>
      <c r="B899" s="353" t="s">
        <v>399</v>
      </c>
      <c r="C899" s="441">
        <f t="shared" si="588"/>
        <v>20000</v>
      </c>
      <c r="D899" s="441"/>
      <c r="E899" s="441"/>
      <c r="F899" s="441"/>
      <c r="G899" s="441"/>
      <c r="H899" s="441">
        <f t="shared" ref="H899" si="612">H167</f>
        <v>0</v>
      </c>
      <c r="I899" s="441"/>
      <c r="J899" s="445"/>
      <c r="K899" s="358"/>
      <c r="L899" s="358"/>
      <c r="M899" s="358"/>
      <c r="N899" s="358"/>
      <c r="O899" s="358"/>
      <c r="P899" s="358"/>
      <c r="Q899" s="358"/>
      <c r="R899" s="358"/>
      <c r="S899" s="358"/>
      <c r="T899" s="358"/>
      <c r="U899" s="358"/>
      <c r="V899" s="358"/>
      <c r="W899" s="358"/>
      <c r="X899" s="358"/>
      <c r="Y899" s="358"/>
      <c r="Z899" s="358"/>
      <c r="AA899" s="358"/>
      <c r="AB899" s="358"/>
      <c r="AC899" s="358"/>
      <c r="AD899" s="358"/>
      <c r="AE899" s="358"/>
      <c r="AF899" s="358"/>
      <c r="AG899" s="358"/>
      <c r="AH899" s="358"/>
      <c r="AI899" s="358"/>
      <c r="AJ899" s="358"/>
      <c r="AK899" s="358"/>
      <c r="AL899" s="358"/>
      <c r="AM899" s="358"/>
    </row>
    <row r="900" spans="1:39" x14ac:dyDescent="0.25">
      <c r="A900" s="353" t="s">
        <v>551</v>
      </c>
      <c r="B900" s="353" t="s">
        <v>551</v>
      </c>
      <c r="C900" s="441">
        <f t="shared" si="588"/>
        <v>2500</v>
      </c>
      <c r="D900" s="441"/>
      <c r="E900" s="441"/>
      <c r="F900" s="441"/>
      <c r="G900" s="441"/>
      <c r="H900" s="441">
        <f t="shared" ref="H900" si="613">H168</f>
        <v>0</v>
      </c>
      <c r="I900" s="441"/>
      <c r="J900" s="445"/>
      <c r="K900" s="358"/>
      <c r="L900" s="358"/>
      <c r="M900" s="358"/>
      <c r="N900" s="358"/>
      <c r="O900" s="358"/>
      <c r="P900" s="358"/>
      <c r="Q900" s="358"/>
      <c r="R900" s="358"/>
      <c r="S900" s="358"/>
      <c r="T900" s="358"/>
      <c r="U900" s="358"/>
      <c r="V900" s="358"/>
      <c r="W900" s="358"/>
      <c r="X900" s="358"/>
      <c r="Y900" s="358"/>
      <c r="Z900" s="358"/>
      <c r="AA900" s="358"/>
      <c r="AB900" s="358"/>
      <c r="AC900" s="358"/>
      <c r="AD900" s="358"/>
      <c r="AE900" s="358"/>
      <c r="AF900" s="358"/>
      <c r="AG900" s="358"/>
      <c r="AH900" s="358"/>
      <c r="AI900" s="358"/>
      <c r="AJ900" s="358"/>
      <c r="AK900" s="358"/>
      <c r="AL900" s="358"/>
      <c r="AM900" s="358"/>
    </row>
    <row r="901" spans="1:39" x14ac:dyDescent="0.25">
      <c r="A901" s="353" t="s">
        <v>327</v>
      </c>
      <c r="B901" s="353" t="s">
        <v>327</v>
      </c>
      <c r="C901" s="441">
        <f t="shared" si="588"/>
        <v>6240</v>
      </c>
      <c r="D901" s="441"/>
      <c r="E901" s="441"/>
      <c r="F901" s="441"/>
      <c r="G901" s="441"/>
      <c r="H901" s="441">
        <f t="shared" ref="H901" si="614">H169</f>
        <v>0</v>
      </c>
      <c r="I901" s="441"/>
      <c r="J901" s="445"/>
      <c r="K901" s="358"/>
      <c r="L901" s="358"/>
      <c r="M901" s="358"/>
      <c r="N901" s="358"/>
      <c r="O901" s="358"/>
      <c r="P901" s="358"/>
      <c r="Q901" s="358"/>
      <c r="R901" s="358"/>
      <c r="S901" s="358"/>
      <c r="T901" s="358"/>
      <c r="U901" s="358"/>
      <c r="V901" s="358"/>
      <c r="W901" s="358"/>
      <c r="X901" s="358"/>
      <c r="Y901" s="358"/>
      <c r="Z901" s="358"/>
      <c r="AA901" s="358"/>
      <c r="AB901" s="358"/>
      <c r="AC901" s="358"/>
      <c r="AD901" s="358"/>
      <c r="AE901" s="358"/>
      <c r="AF901" s="358"/>
      <c r="AG901" s="358"/>
      <c r="AH901" s="358"/>
      <c r="AI901" s="358"/>
      <c r="AJ901" s="358"/>
      <c r="AK901" s="358"/>
      <c r="AL901" s="358"/>
      <c r="AM901" s="358"/>
    </row>
    <row r="902" spans="1:39" x14ac:dyDescent="0.25">
      <c r="A902" s="353" t="s">
        <v>298</v>
      </c>
      <c r="B902" s="353" t="s">
        <v>299</v>
      </c>
      <c r="C902" s="441">
        <f t="shared" si="588"/>
        <v>2500</v>
      </c>
      <c r="D902" s="441"/>
      <c r="E902" s="441"/>
      <c r="F902" s="441"/>
      <c r="G902" s="441"/>
      <c r="H902" s="441">
        <f t="shared" ref="H902" si="615">H170</f>
        <v>0</v>
      </c>
      <c r="I902" s="441"/>
      <c r="J902" s="445"/>
      <c r="K902" s="358"/>
      <c r="L902" s="358"/>
      <c r="M902" s="358"/>
      <c r="N902" s="358"/>
      <c r="O902" s="358"/>
      <c r="P902" s="358"/>
      <c r="Q902" s="358"/>
      <c r="R902" s="358"/>
      <c r="S902" s="358"/>
      <c r="T902" s="358"/>
      <c r="U902" s="358"/>
      <c r="V902" s="358"/>
      <c r="W902" s="358"/>
      <c r="X902" s="358"/>
      <c r="Y902" s="358"/>
      <c r="Z902" s="358"/>
      <c r="AA902" s="358"/>
      <c r="AB902" s="358"/>
      <c r="AC902" s="358"/>
      <c r="AD902" s="358"/>
      <c r="AE902" s="358"/>
      <c r="AF902" s="358"/>
      <c r="AG902" s="358"/>
      <c r="AH902" s="358"/>
      <c r="AI902" s="358"/>
      <c r="AJ902" s="358"/>
      <c r="AK902" s="358"/>
      <c r="AL902" s="358"/>
      <c r="AM902" s="358"/>
    </row>
    <row r="903" spans="1:39" x14ac:dyDescent="0.25">
      <c r="A903" s="353" t="s">
        <v>481</v>
      </c>
      <c r="B903" s="353" t="s">
        <v>482</v>
      </c>
      <c r="C903" s="441">
        <f t="shared" si="588"/>
        <v>5000</v>
      </c>
      <c r="D903" s="441"/>
      <c r="E903" s="441"/>
      <c r="F903" s="441"/>
      <c r="G903" s="441"/>
      <c r="H903" s="441">
        <f t="shared" ref="H903" si="616">H171</f>
        <v>0</v>
      </c>
      <c r="I903" s="441"/>
      <c r="J903" s="445"/>
      <c r="K903" s="358"/>
      <c r="L903" s="358"/>
      <c r="M903" s="358"/>
      <c r="N903" s="358"/>
      <c r="O903" s="358"/>
      <c r="P903" s="358"/>
      <c r="Q903" s="358"/>
      <c r="R903" s="358"/>
      <c r="S903" s="358"/>
      <c r="T903" s="358"/>
      <c r="U903" s="358"/>
      <c r="V903" s="358"/>
      <c r="W903" s="358"/>
      <c r="X903" s="358"/>
      <c r="Y903" s="358"/>
      <c r="Z903" s="358"/>
      <c r="AA903" s="358"/>
      <c r="AB903" s="358"/>
      <c r="AC903" s="358"/>
      <c r="AD903" s="358"/>
      <c r="AE903" s="358"/>
      <c r="AF903" s="358"/>
      <c r="AG903" s="358"/>
      <c r="AH903" s="358"/>
      <c r="AI903" s="358"/>
      <c r="AJ903" s="358"/>
      <c r="AK903" s="358"/>
      <c r="AL903" s="358"/>
      <c r="AM903" s="358"/>
    </row>
    <row r="904" spans="1:39" x14ac:dyDescent="0.25">
      <c r="A904" s="353" t="s">
        <v>336</v>
      </c>
      <c r="B904" s="353" t="s">
        <v>337</v>
      </c>
      <c r="C904" s="441">
        <f t="shared" si="588"/>
        <v>750</v>
      </c>
      <c r="D904" s="441"/>
      <c r="E904" s="441"/>
      <c r="F904" s="441"/>
      <c r="G904" s="441"/>
      <c r="H904" s="441">
        <f t="shared" ref="H904" si="617">H172</f>
        <v>0</v>
      </c>
      <c r="I904" s="441"/>
      <c r="J904" s="445"/>
      <c r="K904" s="358"/>
      <c r="L904" s="358"/>
      <c r="M904" s="358"/>
      <c r="N904" s="358"/>
      <c r="O904" s="358"/>
      <c r="P904" s="358"/>
      <c r="Q904" s="358"/>
      <c r="R904" s="358"/>
      <c r="S904" s="358"/>
      <c r="T904" s="358"/>
      <c r="U904" s="358"/>
      <c r="V904" s="358"/>
      <c r="W904" s="358"/>
      <c r="X904" s="358"/>
      <c r="Y904" s="358"/>
      <c r="Z904" s="358"/>
      <c r="AA904" s="358"/>
      <c r="AB904" s="358"/>
      <c r="AC904" s="358"/>
      <c r="AD904" s="358"/>
      <c r="AE904" s="358"/>
      <c r="AF904" s="358"/>
      <c r="AG904" s="358"/>
      <c r="AH904" s="358"/>
      <c r="AI904" s="358"/>
      <c r="AJ904" s="358"/>
      <c r="AK904" s="358"/>
      <c r="AL904" s="358"/>
      <c r="AM904" s="358"/>
    </row>
    <row r="905" spans="1:39" x14ac:dyDescent="0.25">
      <c r="A905" s="353" t="s">
        <v>341</v>
      </c>
      <c r="B905" s="353" t="s">
        <v>341</v>
      </c>
      <c r="C905" s="441">
        <f t="shared" si="588"/>
        <v>12500</v>
      </c>
      <c r="D905" s="441"/>
      <c r="E905" s="441"/>
      <c r="F905" s="441"/>
      <c r="G905" s="441"/>
      <c r="H905" s="441">
        <f t="shared" ref="H905" si="618">H173</f>
        <v>0</v>
      </c>
      <c r="I905" s="441"/>
      <c r="J905" s="445"/>
      <c r="K905" s="358"/>
      <c r="L905" s="358"/>
      <c r="M905" s="358"/>
      <c r="N905" s="358"/>
      <c r="O905" s="358"/>
      <c r="P905" s="358"/>
      <c r="Q905" s="358"/>
      <c r="R905" s="358"/>
      <c r="S905" s="358"/>
      <c r="T905" s="358"/>
      <c r="U905" s="358"/>
      <c r="V905" s="358"/>
      <c r="W905" s="358"/>
      <c r="X905" s="358"/>
      <c r="Y905" s="358"/>
      <c r="Z905" s="358"/>
      <c r="AA905" s="358"/>
      <c r="AB905" s="358"/>
      <c r="AC905" s="358"/>
      <c r="AD905" s="358"/>
      <c r="AE905" s="358"/>
      <c r="AF905" s="358"/>
      <c r="AG905" s="358"/>
      <c r="AH905" s="358"/>
      <c r="AI905" s="358"/>
      <c r="AJ905" s="358"/>
      <c r="AK905" s="358"/>
      <c r="AL905" s="358"/>
      <c r="AM905" s="358"/>
    </row>
    <row r="906" spans="1:39" x14ac:dyDescent="0.25">
      <c r="A906" s="353" t="s">
        <v>347</v>
      </c>
      <c r="B906" s="353" t="s">
        <v>347</v>
      </c>
      <c r="C906" s="441">
        <f t="shared" si="588"/>
        <v>3000</v>
      </c>
      <c r="D906" s="441"/>
      <c r="E906" s="441"/>
      <c r="F906" s="441"/>
      <c r="G906" s="441"/>
      <c r="H906" s="441">
        <f t="shared" ref="H906" si="619">H174</f>
        <v>0</v>
      </c>
      <c r="I906" s="441"/>
      <c r="J906" s="445"/>
      <c r="K906" s="358"/>
      <c r="L906" s="358"/>
      <c r="M906" s="358"/>
      <c r="N906" s="358"/>
      <c r="O906" s="358"/>
      <c r="P906" s="358"/>
      <c r="Q906" s="358"/>
      <c r="R906" s="358"/>
      <c r="S906" s="358"/>
      <c r="T906" s="358"/>
      <c r="U906" s="358"/>
      <c r="V906" s="358"/>
      <c r="W906" s="358"/>
      <c r="X906" s="358"/>
      <c r="Y906" s="358"/>
      <c r="Z906" s="358"/>
      <c r="AA906" s="358"/>
      <c r="AB906" s="358"/>
      <c r="AC906" s="358"/>
      <c r="AD906" s="358"/>
      <c r="AE906" s="358"/>
      <c r="AF906" s="358"/>
      <c r="AG906" s="358"/>
      <c r="AH906" s="358"/>
      <c r="AI906" s="358"/>
      <c r="AJ906" s="358"/>
      <c r="AK906" s="358"/>
      <c r="AL906" s="358"/>
      <c r="AM906" s="358"/>
    </row>
    <row r="907" spans="1:39" x14ac:dyDescent="0.25">
      <c r="A907" s="353" t="s">
        <v>414</v>
      </c>
      <c r="B907" s="353" t="s">
        <v>414</v>
      </c>
      <c r="C907" s="441">
        <f t="shared" si="588"/>
        <v>3000</v>
      </c>
      <c r="D907" s="441"/>
      <c r="E907" s="441"/>
      <c r="F907" s="441"/>
      <c r="G907" s="441"/>
      <c r="H907" s="441">
        <f t="shared" ref="H907" si="620">H175</f>
        <v>0</v>
      </c>
      <c r="I907" s="441"/>
      <c r="J907" s="445"/>
      <c r="K907" s="358"/>
      <c r="L907" s="358"/>
      <c r="M907" s="358"/>
      <c r="N907" s="358"/>
      <c r="O907" s="358"/>
      <c r="P907" s="358"/>
      <c r="Q907" s="358"/>
      <c r="R907" s="358"/>
      <c r="S907" s="358"/>
      <c r="T907" s="358"/>
      <c r="U907" s="358"/>
      <c r="V907" s="358"/>
      <c r="W907" s="358"/>
      <c r="X907" s="358"/>
      <c r="Y907" s="358"/>
      <c r="Z907" s="358"/>
      <c r="AA907" s="358"/>
      <c r="AB907" s="358"/>
      <c r="AC907" s="358"/>
      <c r="AD907" s="358"/>
      <c r="AE907" s="358"/>
      <c r="AF907" s="358"/>
      <c r="AG907" s="358"/>
      <c r="AH907" s="358"/>
      <c r="AI907" s="358"/>
      <c r="AJ907" s="358"/>
      <c r="AK907" s="358"/>
      <c r="AL907" s="358"/>
      <c r="AM907" s="358"/>
    </row>
    <row r="908" spans="1:39" x14ac:dyDescent="0.25">
      <c r="A908" s="353" t="s">
        <v>448</v>
      </c>
      <c r="B908" s="353" t="s">
        <v>448</v>
      </c>
      <c r="C908" s="441">
        <f t="shared" si="588"/>
        <v>2500</v>
      </c>
      <c r="D908" s="441"/>
      <c r="E908" s="441"/>
      <c r="F908" s="441"/>
      <c r="G908" s="441"/>
      <c r="H908" s="441">
        <f t="shared" ref="H908" si="621">H176</f>
        <v>0</v>
      </c>
      <c r="I908" s="441"/>
      <c r="J908" s="445"/>
      <c r="K908" s="358"/>
      <c r="L908" s="358"/>
      <c r="M908" s="358"/>
      <c r="N908" s="358"/>
      <c r="O908" s="358"/>
      <c r="P908" s="358"/>
      <c r="Q908" s="358"/>
      <c r="R908" s="358"/>
      <c r="S908" s="358"/>
      <c r="T908" s="358"/>
      <c r="U908" s="358"/>
      <c r="V908" s="358"/>
      <c r="W908" s="358"/>
      <c r="X908" s="358"/>
      <c r="Y908" s="358"/>
      <c r="Z908" s="358"/>
      <c r="AA908" s="358"/>
      <c r="AB908" s="358"/>
      <c r="AC908" s="358"/>
      <c r="AD908" s="358"/>
      <c r="AE908" s="358"/>
      <c r="AF908" s="358"/>
      <c r="AG908" s="358"/>
      <c r="AH908" s="358"/>
      <c r="AI908" s="358"/>
      <c r="AJ908" s="358"/>
      <c r="AK908" s="358"/>
      <c r="AL908" s="358"/>
      <c r="AM908" s="358"/>
    </row>
    <row r="909" spans="1:39" x14ac:dyDescent="0.25">
      <c r="A909" s="353" t="s">
        <v>394</v>
      </c>
      <c r="B909" s="353" t="s">
        <v>394</v>
      </c>
      <c r="C909" s="441">
        <f t="shared" si="588"/>
        <v>5616</v>
      </c>
      <c r="D909" s="441"/>
      <c r="E909" s="441"/>
      <c r="F909" s="441"/>
      <c r="G909" s="441"/>
      <c r="H909" s="441">
        <f t="shared" ref="H909" si="622">H177</f>
        <v>0</v>
      </c>
      <c r="I909" s="441"/>
      <c r="J909" s="445"/>
      <c r="K909" s="358"/>
      <c r="L909" s="358"/>
      <c r="M909" s="358"/>
      <c r="N909" s="358"/>
      <c r="O909" s="358"/>
      <c r="P909" s="358"/>
      <c r="Q909" s="358"/>
      <c r="R909" s="358"/>
      <c r="S909" s="358"/>
      <c r="T909" s="358"/>
      <c r="U909" s="358"/>
      <c r="V909" s="358"/>
      <c r="W909" s="358"/>
      <c r="X909" s="358"/>
      <c r="Y909" s="358"/>
      <c r="Z909" s="358"/>
      <c r="AA909" s="358"/>
      <c r="AB909" s="358"/>
      <c r="AC909" s="358"/>
      <c r="AD909" s="358"/>
      <c r="AE909" s="358"/>
      <c r="AF909" s="358"/>
      <c r="AG909" s="358"/>
      <c r="AH909" s="358"/>
      <c r="AI909" s="358"/>
      <c r="AJ909" s="358"/>
      <c r="AK909" s="358"/>
      <c r="AL909" s="358"/>
      <c r="AM909" s="358"/>
    </row>
    <row r="910" spans="1:39" x14ac:dyDescent="0.25">
      <c r="A910" s="353" t="s">
        <v>393</v>
      </c>
      <c r="B910" s="353" t="s">
        <v>393</v>
      </c>
      <c r="C910" s="441">
        <f t="shared" si="588"/>
        <v>1800</v>
      </c>
      <c r="D910" s="441"/>
      <c r="E910" s="441"/>
      <c r="F910" s="441"/>
      <c r="G910" s="441"/>
      <c r="H910" s="441">
        <f t="shared" ref="H910" si="623">H178</f>
        <v>0</v>
      </c>
      <c r="I910" s="441"/>
      <c r="J910" s="445"/>
      <c r="K910" s="358"/>
      <c r="L910" s="358"/>
      <c r="M910" s="358"/>
      <c r="N910" s="358"/>
      <c r="O910" s="358"/>
      <c r="P910" s="358"/>
      <c r="Q910" s="358"/>
      <c r="R910" s="358"/>
      <c r="S910" s="358"/>
      <c r="T910" s="358"/>
      <c r="U910" s="358"/>
      <c r="V910" s="358"/>
      <c r="W910" s="358"/>
      <c r="X910" s="358"/>
      <c r="Y910" s="358"/>
      <c r="Z910" s="358"/>
      <c r="AA910" s="358"/>
      <c r="AB910" s="358"/>
      <c r="AC910" s="358"/>
      <c r="AD910" s="358"/>
      <c r="AE910" s="358"/>
      <c r="AF910" s="358"/>
      <c r="AG910" s="358"/>
      <c r="AH910" s="358"/>
      <c r="AI910" s="358"/>
      <c r="AJ910" s="358"/>
      <c r="AK910" s="358"/>
      <c r="AL910" s="358"/>
      <c r="AM910" s="358"/>
    </row>
    <row r="911" spans="1:39" x14ac:dyDescent="0.25">
      <c r="A911" s="353" t="s">
        <v>459</v>
      </c>
      <c r="B911" s="353" t="s">
        <v>459</v>
      </c>
      <c r="C911" s="441">
        <f t="shared" si="588"/>
        <v>2502</v>
      </c>
      <c r="D911" s="441"/>
      <c r="E911" s="441"/>
      <c r="F911" s="441"/>
      <c r="G911" s="441"/>
      <c r="H911" s="441">
        <f t="shared" ref="H911" si="624">H179</f>
        <v>0</v>
      </c>
      <c r="I911" s="441"/>
      <c r="J911" s="445"/>
      <c r="K911" s="358"/>
      <c r="L911" s="358"/>
      <c r="M911" s="358"/>
      <c r="N911" s="358"/>
      <c r="O911" s="358"/>
      <c r="P911" s="358"/>
      <c r="Q911" s="358"/>
      <c r="R911" s="358"/>
      <c r="S911" s="358"/>
      <c r="T911" s="358"/>
      <c r="U911" s="358"/>
      <c r="V911" s="358"/>
      <c r="W911" s="358"/>
      <c r="X911" s="358"/>
      <c r="Y911" s="358"/>
      <c r="Z911" s="358"/>
      <c r="AA911" s="358"/>
      <c r="AB911" s="358"/>
      <c r="AC911" s="358"/>
      <c r="AD911" s="358"/>
      <c r="AE911" s="358"/>
      <c r="AF911" s="358"/>
      <c r="AG911" s="358"/>
      <c r="AH911" s="358"/>
      <c r="AI911" s="358"/>
      <c r="AJ911" s="358"/>
      <c r="AK911" s="358"/>
      <c r="AL911" s="358"/>
      <c r="AM911" s="358"/>
    </row>
    <row r="912" spans="1:39" x14ac:dyDescent="0.25">
      <c r="A912" s="353" t="s">
        <v>550</v>
      </c>
      <c r="B912" s="353" t="s">
        <v>550</v>
      </c>
      <c r="C912" s="441">
        <f t="shared" si="588"/>
        <v>6250</v>
      </c>
      <c r="D912" s="441"/>
      <c r="E912" s="441"/>
      <c r="F912" s="441"/>
      <c r="G912" s="441"/>
      <c r="H912" s="441">
        <f t="shared" ref="H912" si="625">H180</f>
        <v>0</v>
      </c>
      <c r="I912" s="441"/>
      <c r="J912" s="445"/>
      <c r="K912" s="358"/>
      <c r="L912" s="358"/>
      <c r="M912" s="358"/>
      <c r="N912" s="358"/>
      <c r="O912" s="358"/>
      <c r="P912" s="358"/>
      <c r="Q912" s="358"/>
      <c r="R912" s="358"/>
      <c r="S912" s="358"/>
      <c r="T912" s="358"/>
      <c r="U912" s="358"/>
      <c r="V912" s="358"/>
      <c r="W912" s="358"/>
      <c r="X912" s="358"/>
      <c r="Y912" s="358"/>
      <c r="Z912" s="358"/>
      <c r="AA912" s="358"/>
      <c r="AB912" s="358"/>
      <c r="AC912" s="358"/>
      <c r="AD912" s="358"/>
      <c r="AE912" s="358"/>
      <c r="AF912" s="358"/>
      <c r="AG912" s="358"/>
      <c r="AH912" s="358"/>
      <c r="AI912" s="358"/>
      <c r="AJ912" s="358"/>
      <c r="AK912" s="358"/>
      <c r="AL912" s="358"/>
      <c r="AM912" s="358"/>
    </row>
    <row r="913" spans="1:39" x14ac:dyDescent="0.25">
      <c r="A913" s="353" t="s">
        <v>465</v>
      </c>
      <c r="B913" s="353" t="s">
        <v>465</v>
      </c>
      <c r="C913" s="441">
        <f t="shared" si="588"/>
        <v>2000</v>
      </c>
      <c r="D913" s="441"/>
      <c r="E913" s="441"/>
      <c r="F913" s="441"/>
      <c r="G913" s="441"/>
      <c r="H913" s="441">
        <f t="shared" ref="H913" si="626">H181</f>
        <v>0</v>
      </c>
      <c r="I913" s="441"/>
      <c r="J913" s="445"/>
      <c r="K913" s="358"/>
      <c r="L913" s="358"/>
      <c r="M913" s="358"/>
      <c r="N913" s="358"/>
      <c r="O913" s="358"/>
      <c r="P913" s="358"/>
      <c r="Q913" s="358"/>
      <c r="R913" s="358"/>
      <c r="S913" s="358"/>
      <c r="T913" s="358"/>
      <c r="U913" s="358"/>
      <c r="V913" s="358"/>
      <c r="W913" s="358"/>
      <c r="X913" s="358"/>
      <c r="Y913" s="358"/>
      <c r="Z913" s="358"/>
      <c r="AA913" s="358"/>
      <c r="AB913" s="358"/>
      <c r="AC913" s="358"/>
      <c r="AD913" s="358"/>
      <c r="AE913" s="358"/>
      <c r="AF913" s="358"/>
      <c r="AG913" s="358"/>
      <c r="AH913" s="358"/>
      <c r="AI913" s="358"/>
      <c r="AJ913" s="358"/>
      <c r="AK913" s="358"/>
      <c r="AL913" s="358"/>
      <c r="AM913" s="358"/>
    </row>
    <row r="914" spans="1:39" x14ac:dyDescent="0.25">
      <c r="A914" s="353" t="s">
        <v>540</v>
      </c>
      <c r="B914" s="353" t="s">
        <v>541</v>
      </c>
      <c r="C914" s="441">
        <f t="shared" si="588"/>
        <v>1000</v>
      </c>
      <c r="D914" s="441"/>
      <c r="E914" s="441"/>
      <c r="F914" s="441"/>
      <c r="G914" s="441"/>
      <c r="H914" s="441">
        <f t="shared" ref="H914" si="627">H182</f>
        <v>0</v>
      </c>
      <c r="I914" s="441"/>
      <c r="J914" s="445"/>
      <c r="K914" s="358"/>
      <c r="L914" s="358"/>
      <c r="M914" s="358"/>
      <c r="N914" s="358"/>
      <c r="O914" s="358"/>
      <c r="P914" s="358"/>
      <c r="Q914" s="358"/>
      <c r="R914" s="358"/>
      <c r="S914" s="358"/>
      <c r="T914" s="358"/>
      <c r="U914" s="358"/>
      <c r="V914" s="358"/>
      <c r="W914" s="358"/>
      <c r="X914" s="358"/>
      <c r="Y914" s="358"/>
      <c r="Z914" s="358"/>
      <c r="AA914" s="358"/>
      <c r="AB914" s="358"/>
      <c r="AC914" s="358"/>
      <c r="AD914" s="358"/>
      <c r="AE914" s="358"/>
      <c r="AF914" s="358"/>
      <c r="AG914" s="358"/>
      <c r="AH914" s="358"/>
      <c r="AI914" s="358"/>
      <c r="AJ914" s="358"/>
      <c r="AK914" s="358"/>
      <c r="AL914" s="358"/>
      <c r="AM914" s="358"/>
    </row>
    <row r="915" spans="1:39" x14ac:dyDescent="0.25">
      <c r="A915" s="353" t="s">
        <v>330</v>
      </c>
      <c r="B915" s="353" t="s">
        <v>330</v>
      </c>
      <c r="C915" s="441">
        <f t="shared" si="588"/>
        <v>3750</v>
      </c>
      <c r="D915" s="441"/>
      <c r="E915" s="441"/>
      <c r="F915" s="441"/>
      <c r="G915" s="441"/>
      <c r="H915" s="441">
        <f t="shared" ref="H915" si="628">H183</f>
        <v>0</v>
      </c>
      <c r="I915" s="441"/>
      <c r="J915" s="445"/>
      <c r="K915" s="358"/>
      <c r="L915" s="358"/>
      <c r="M915" s="358"/>
      <c r="N915" s="358"/>
      <c r="O915" s="358"/>
      <c r="P915" s="358"/>
      <c r="Q915" s="358"/>
      <c r="R915" s="358"/>
      <c r="S915" s="358"/>
      <c r="T915" s="358"/>
      <c r="U915" s="358"/>
      <c r="V915" s="358"/>
      <c r="W915" s="358"/>
      <c r="X915" s="358"/>
      <c r="Y915" s="358"/>
      <c r="Z915" s="358"/>
      <c r="AA915" s="358"/>
      <c r="AB915" s="358"/>
      <c r="AC915" s="358"/>
      <c r="AD915" s="358"/>
      <c r="AE915" s="358"/>
      <c r="AF915" s="358"/>
      <c r="AG915" s="358"/>
      <c r="AH915" s="358"/>
      <c r="AI915" s="358"/>
      <c r="AJ915" s="358"/>
      <c r="AK915" s="358"/>
      <c r="AL915" s="358"/>
      <c r="AM915" s="358"/>
    </row>
    <row r="916" spans="1:39" x14ac:dyDescent="0.25">
      <c r="A916" s="353" t="s">
        <v>554</v>
      </c>
      <c r="B916" s="353" t="s">
        <v>554</v>
      </c>
      <c r="C916" s="441">
        <f t="shared" si="588"/>
        <v>7500</v>
      </c>
      <c r="D916" s="441"/>
      <c r="E916" s="441"/>
      <c r="F916" s="441"/>
      <c r="G916" s="441"/>
      <c r="H916" s="441">
        <f t="shared" ref="H916" si="629">H184</f>
        <v>0</v>
      </c>
      <c r="I916" s="441"/>
      <c r="J916" s="445"/>
      <c r="K916" s="358"/>
      <c r="L916" s="358"/>
      <c r="M916" s="358"/>
      <c r="N916" s="358"/>
      <c r="O916" s="358"/>
      <c r="P916" s="358"/>
      <c r="Q916" s="358"/>
      <c r="R916" s="358"/>
      <c r="S916" s="358"/>
      <c r="T916" s="358"/>
      <c r="U916" s="358"/>
      <c r="V916" s="358"/>
      <c r="W916" s="358"/>
      <c r="X916" s="358"/>
      <c r="Y916" s="358"/>
      <c r="Z916" s="358"/>
      <c r="AA916" s="358"/>
      <c r="AB916" s="358"/>
      <c r="AC916" s="358"/>
      <c r="AD916" s="358"/>
      <c r="AE916" s="358"/>
      <c r="AF916" s="358"/>
      <c r="AG916" s="358"/>
      <c r="AH916" s="358"/>
      <c r="AI916" s="358"/>
      <c r="AJ916" s="358"/>
      <c r="AK916" s="358"/>
      <c r="AL916" s="358"/>
      <c r="AM916" s="358"/>
    </row>
    <row r="917" spans="1:39" x14ac:dyDescent="0.25">
      <c r="A917" s="353" t="s">
        <v>291</v>
      </c>
      <c r="B917" s="353" t="s">
        <v>291</v>
      </c>
      <c r="C917" s="441">
        <f t="shared" si="588"/>
        <v>1000</v>
      </c>
      <c r="D917" s="441"/>
      <c r="E917" s="441"/>
      <c r="F917" s="441"/>
      <c r="G917" s="441"/>
      <c r="H917" s="441">
        <f t="shared" ref="H917" si="630">H185</f>
        <v>0</v>
      </c>
      <c r="I917" s="441"/>
      <c r="J917" s="445"/>
      <c r="K917" s="358"/>
      <c r="L917" s="358"/>
      <c r="M917" s="358"/>
      <c r="N917" s="358"/>
      <c r="O917" s="358"/>
      <c r="P917" s="358"/>
      <c r="Q917" s="358"/>
      <c r="R917" s="358"/>
      <c r="S917" s="358"/>
      <c r="T917" s="358"/>
      <c r="U917" s="358"/>
      <c r="V917" s="358"/>
      <c r="W917" s="358"/>
      <c r="X917" s="358"/>
      <c r="Y917" s="358"/>
      <c r="Z917" s="358"/>
      <c r="AA917" s="358"/>
      <c r="AB917" s="358"/>
      <c r="AC917" s="358"/>
      <c r="AD917" s="358"/>
      <c r="AE917" s="358"/>
      <c r="AF917" s="358"/>
      <c r="AG917" s="358"/>
      <c r="AH917" s="358"/>
      <c r="AI917" s="358"/>
      <c r="AJ917" s="358"/>
      <c r="AK917" s="358"/>
      <c r="AL917" s="358"/>
      <c r="AM917" s="358"/>
    </row>
    <row r="918" spans="1:39" x14ac:dyDescent="0.25">
      <c r="A918" s="353" t="s">
        <v>539</v>
      </c>
      <c r="B918" s="353" t="s">
        <v>539</v>
      </c>
      <c r="C918" s="441">
        <f t="shared" si="588"/>
        <v>3000</v>
      </c>
      <c r="D918" s="441"/>
      <c r="E918" s="441"/>
      <c r="F918" s="441"/>
      <c r="G918" s="441"/>
      <c r="H918" s="441">
        <f t="shared" ref="H918" si="631">H186</f>
        <v>0</v>
      </c>
      <c r="I918" s="441"/>
      <c r="J918" s="445"/>
      <c r="K918" s="358"/>
      <c r="L918" s="358"/>
      <c r="M918" s="358"/>
      <c r="N918" s="358"/>
      <c r="O918" s="358"/>
      <c r="P918" s="358"/>
      <c r="Q918" s="358"/>
      <c r="R918" s="358"/>
      <c r="S918" s="358"/>
      <c r="T918" s="358"/>
      <c r="U918" s="358"/>
      <c r="V918" s="358"/>
      <c r="W918" s="358"/>
      <c r="X918" s="358"/>
      <c r="Y918" s="358"/>
      <c r="Z918" s="358"/>
      <c r="AA918" s="358"/>
      <c r="AB918" s="358"/>
      <c r="AC918" s="358"/>
      <c r="AD918" s="358"/>
      <c r="AE918" s="358"/>
      <c r="AF918" s="358"/>
      <c r="AG918" s="358"/>
      <c r="AH918" s="358"/>
      <c r="AI918" s="358"/>
      <c r="AJ918" s="358"/>
      <c r="AK918" s="358"/>
      <c r="AL918" s="358"/>
      <c r="AM918" s="358"/>
    </row>
    <row r="919" spans="1:39" x14ac:dyDescent="0.25">
      <c r="A919" s="353" t="s">
        <v>283</v>
      </c>
      <c r="B919" s="353" t="s">
        <v>283</v>
      </c>
      <c r="C919" s="441">
        <f t="shared" si="588"/>
        <v>1000</v>
      </c>
      <c r="D919" s="441"/>
      <c r="E919" s="441"/>
      <c r="F919" s="441"/>
      <c r="G919" s="441"/>
      <c r="H919" s="441">
        <f t="shared" ref="H919" si="632">H187</f>
        <v>0</v>
      </c>
      <c r="I919" s="441"/>
      <c r="J919" s="445"/>
      <c r="K919" s="358"/>
      <c r="L919" s="358"/>
      <c r="M919" s="358"/>
      <c r="N919" s="358"/>
      <c r="O919" s="358"/>
      <c r="P919" s="358"/>
      <c r="Q919" s="358"/>
      <c r="R919" s="358"/>
      <c r="S919" s="358"/>
      <c r="T919" s="358"/>
      <c r="U919" s="358"/>
      <c r="V919" s="358"/>
      <c r="W919" s="358"/>
      <c r="X919" s="358"/>
      <c r="Y919" s="358"/>
      <c r="Z919" s="358"/>
      <c r="AA919" s="358"/>
      <c r="AB919" s="358"/>
      <c r="AC919" s="358"/>
      <c r="AD919" s="358"/>
      <c r="AE919" s="358"/>
      <c r="AF919" s="358"/>
      <c r="AG919" s="358"/>
      <c r="AH919" s="358"/>
      <c r="AI919" s="358"/>
      <c r="AJ919" s="358"/>
      <c r="AK919" s="358"/>
      <c r="AL919" s="358"/>
      <c r="AM919" s="358"/>
    </row>
    <row r="920" spans="1:39" x14ac:dyDescent="0.25">
      <c r="A920" s="353" t="s">
        <v>310</v>
      </c>
      <c r="B920" s="353" t="s">
        <v>310</v>
      </c>
      <c r="C920" s="441">
        <f t="shared" si="588"/>
        <v>2000</v>
      </c>
      <c r="D920" s="441"/>
      <c r="E920" s="441"/>
      <c r="F920" s="441"/>
      <c r="G920" s="441"/>
      <c r="H920" s="441">
        <f t="shared" ref="H920" si="633">H188</f>
        <v>0</v>
      </c>
      <c r="I920" s="441"/>
      <c r="J920" s="445"/>
      <c r="K920" s="358"/>
      <c r="L920" s="358"/>
      <c r="M920" s="358"/>
      <c r="N920" s="358"/>
      <c r="O920" s="358"/>
      <c r="P920" s="358"/>
      <c r="Q920" s="358"/>
      <c r="R920" s="358"/>
      <c r="S920" s="358"/>
      <c r="T920" s="358"/>
      <c r="U920" s="358"/>
      <c r="V920" s="358"/>
      <c r="W920" s="358"/>
      <c r="X920" s="358"/>
      <c r="Y920" s="358"/>
      <c r="Z920" s="358"/>
      <c r="AA920" s="358"/>
      <c r="AB920" s="358"/>
      <c r="AC920" s="358"/>
      <c r="AD920" s="358"/>
      <c r="AE920" s="358"/>
      <c r="AF920" s="358"/>
      <c r="AG920" s="358"/>
      <c r="AH920" s="358"/>
      <c r="AI920" s="358"/>
      <c r="AJ920" s="358"/>
      <c r="AK920" s="358"/>
      <c r="AL920" s="358"/>
      <c r="AM920" s="358"/>
    </row>
    <row r="921" spans="1:39" x14ac:dyDescent="0.25">
      <c r="A921" s="353" t="s">
        <v>444</v>
      </c>
      <c r="B921" s="353" t="s">
        <v>444</v>
      </c>
      <c r="C921" s="441">
        <f t="shared" si="588"/>
        <v>12500</v>
      </c>
      <c r="D921" s="441"/>
      <c r="E921" s="441"/>
      <c r="F921" s="441"/>
      <c r="G921" s="441"/>
      <c r="H921" s="441">
        <f t="shared" ref="H921" si="634">H189</f>
        <v>0</v>
      </c>
      <c r="I921" s="441"/>
      <c r="J921" s="445"/>
      <c r="K921" s="358"/>
      <c r="L921" s="358"/>
      <c r="M921" s="358"/>
      <c r="N921" s="358"/>
      <c r="O921" s="358"/>
      <c r="P921" s="358"/>
      <c r="Q921" s="358"/>
      <c r="R921" s="358"/>
      <c r="S921" s="358"/>
      <c r="T921" s="358"/>
      <c r="U921" s="358"/>
      <c r="V921" s="358"/>
      <c r="W921" s="358"/>
      <c r="X921" s="358"/>
      <c r="Y921" s="358"/>
      <c r="Z921" s="358"/>
      <c r="AA921" s="358"/>
      <c r="AB921" s="358"/>
      <c r="AC921" s="358"/>
      <c r="AD921" s="358"/>
      <c r="AE921" s="358"/>
      <c r="AF921" s="358"/>
      <c r="AG921" s="358"/>
      <c r="AH921" s="358"/>
      <c r="AI921" s="358"/>
      <c r="AJ921" s="358"/>
      <c r="AK921" s="358"/>
      <c r="AL921" s="358"/>
      <c r="AM921" s="358"/>
    </row>
    <row r="922" spans="1:39" x14ac:dyDescent="0.25">
      <c r="A922" s="353" t="s">
        <v>532</v>
      </c>
      <c r="B922" s="353" t="s">
        <v>532</v>
      </c>
      <c r="C922" s="441">
        <f t="shared" si="588"/>
        <v>14000</v>
      </c>
      <c r="D922" s="441"/>
      <c r="E922" s="441"/>
      <c r="F922" s="441"/>
      <c r="G922" s="441"/>
      <c r="H922" s="441">
        <f t="shared" ref="H922" si="635">H190</f>
        <v>0</v>
      </c>
      <c r="I922" s="441"/>
      <c r="J922" s="445"/>
      <c r="K922" s="358"/>
      <c r="L922" s="358"/>
      <c r="M922" s="358"/>
      <c r="N922" s="358"/>
      <c r="O922" s="358"/>
      <c r="P922" s="358"/>
      <c r="Q922" s="358"/>
      <c r="R922" s="358"/>
      <c r="S922" s="358"/>
      <c r="T922" s="358"/>
      <c r="U922" s="358"/>
      <c r="V922" s="358"/>
      <c r="W922" s="358"/>
      <c r="X922" s="358"/>
      <c r="Y922" s="358"/>
      <c r="Z922" s="358"/>
      <c r="AA922" s="358"/>
      <c r="AB922" s="358"/>
      <c r="AC922" s="358"/>
      <c r="AD922" s="358"/>
      <c r="AE922" s="358"/>
      <c r="AF922" s="358"/>
      <c r="AG922" s="358"/>
      <c r="AH922" s="358"/>
      <c r="AI922" s="358"/>
      <c r="AJ922" s="358"/>
      <c r="AK922" s="358"/>
      <c r="AL922" s="358"/>
      <c r="AM922" s="358"/>
    </row>
    <row r="923" spans="1:39" x14ac:dyDescent="0.25">
      <c r="A923" s="353" t="s">
        <v>502</v>
      </c>
      <c r="B923" s="353" t="s">
        <v>502</v>
      </c>
      <c r="C923" s="441">
        <f t="shared" si="588"/>
        <v>28000</v>
      </c>
      <c r="D923" s="441"/>
      <c r="E923" s="441"/>
      <c r="F923" s="441"/>
      <c r="G923" s="441"/>
      <c r="H923" s="441">
        <f t="shared" ref="H923" si="636">H191</f>
        <v>0</v>
      </c>
      <c r="I923" s="441"/>
      <c r="J923" s="445"/>
      <c r="K923" s="358"/>
      <c r="L923" s="358"/>
      <c r="M923" s="358"/>
      <c r="N923" s="358"/>
      <c r="O923" s="358"/>
      <c r="P923" s="358"/>
      <c r="Q923" s="358"/>
      <c r="R923" s="358"/>
      <c r="S923" s="358"/>
      <c r="T923" s="358"/>
      <c r="U923" s="358"/>
      <c r="V923" s="358"/>
      <c r="W923" s="358"/>
      <c r="X923" s="358"/>
      <c r="Y923" s="358"/>
      <c r="Z923" s="358"/>
      <c r="AA923" s="358"/>
      <c r="AB923" s="358"/>
      <c r="AC923" s="358"/>
      <c r="AD923" s="358"/>
      <c r="AE923" s="358"/>
      <c r="AF923" s="358"/>
      <c r="AG923" s="358"/>
      <c r="AH923" s="358"/>
      <c r="AI923" s="358"/>
      <c r="AJ923" s="358"/>
      <c r="AK923" s="358"/>
      <c r="AL923" s="358"/>
      <c r="AM923" s="358"/>
    </row>
    <row r="924" spans="1:39" x14ac:dyDescent="0.25">
      <c r="A924" s="353" t="s">
        <v>410</v>
      </c>
      <c r="B924" s="353" t="s">
        <v>410</v>
      </c>
      <c r="C924" s="441">
        <f t="shared" si="588"/>
        <v>1000</v>
      </c>
      <c r="D924" s="441"/>
      <c r="E924" s="441"/>
      <c r="F924" s="441"/>
      <c r="G924" s="441"/>
      <c r="H924" s="441">
        <f t="shared" ref="H924" si="637">H192</f>
        <v>0</v>
      </c>
      <c r="I924" s="441"/>
      <c r="J924" s="445"/>
      <c r="K924" s="358"/>
      <c r="L924" s="358"/>
      <c r="M924" s="358"/>
      <c r="N924" s="358"/>
      <c r="O924" s="358"/>
      <c r="P924" s="358"/>
      <c r="Q924" s="358"/>
      <c r="R924" s="358"/>
      <c r="S924" s="358"/>
      <c r="T924" s="358"/>
      <c r="U924" s="358"/>
      <c r="V924" s="358"/>
      <c r="W924" s="358"/>
      <c r="X924" s="358"/>
      <c r="Y924" s="358"/>
      <c r="Z924" s="358"/>
      <c r="AA924" s="358"/>
      <c r="AB924" s="358"/>
      <c r="AC924" s="358"/>
      <c r="AD924" s="358"/>
      <c r="AE924" s="358"/>
      <c r="AF924" s="358"/>
      <c r="AG924" s="358"/>
      <c r="AH924" s="358"/>
      <c r="AI924" s="358"/>
      <c r="AJ924" s="358"/>
      <c r="AK924" s="358"/>
      <c r="AL924" s="358"/>
      <c r="AM924" s="358"/>
    </row>
    <row r="925" spans="1:39" x14ac:dyDescent="0.25">
      <c r="A925" s="353" t="s">
        <v>326</v>
      </c>
      <c r="B925" s="353" t="s">
        <v>326</v>
      </c>
      <c r="C925" s="441">
        <f t="shared" si="588"/>
        <v>2000</v>
      </c>
      <c r="D925" s="441"/>
      <c r="E925" s="441"/>
      <c r="F925" s="441"/>
      <c r="G925" s="441"/>
      <c r="H925" s="441">
        <f t="shared" ref="H925" si="638">H193</f>
        <v>0</v>
      </c>
      <c r="I925" s="441"/>
      <c r="J925" s="445"/>
      <c r="K925" s="358"/>
      <c r="L925" s="358"/>
      <c r="M925" s="358"/>
      <c r="N925" s="358"/>
      <c r="O925" s="358"/>
      <c r="P925" s="358"/>
      <c r="Q925" s="358"/>
      <c r="R925" s="358"/>
      <c r="S925" s="358"/>
      <c r="T925" s="358"/>
      <c r="U925" s="358"/>
      <c r="V925" s="358"/>
      <c r="W925" s="358"/>
      <c r="X925" s="358"/>
      <c r="Y925" s="358"/>
      <c r="Z925" s="358"/>
      <c r="AA925" s="358"/>
      <c r="AB925" s="358"/>
      <c r="AC925" s="358"/>
      <c r="AD925" s="358"/>
      <c r="AE925" s="358"/>
      <c r="AF925" s="358"/>
      <c r="AG925" s="358"/>
      <c r="AH925" s="358"/>
      <c r="AI925" s="358"/>
      <c r="AJ925" s="358"/>
      <c r="AK925" s="358"/>
      <c r="AL925" s="358"/>
      <c r="AM925" s="358"/>
    </row>
    <row r="926" spans="1:39" x14ac:dyDescent="0.25">
      <c r="A926" s="353" t="s">
        <v>549</v>
      </c>
      <c r="B926" s="353" t="s">
        <v>549</v>
      </c>
      <c r="C926" s="441">
        <f t="shared" si="588"/>
        <v>5000</v>
      </c>
      <c r="D926" s="441"/>
      <c r="E926" s="441"/>
      <c r="F926" s="441"/>
      <c r="G926" s="441"/>
      <c r="H926" s="441">
        <f t="shared" ref="H926" si="639">H194</f>
        <v>0</v>
      </c>
      <c r="I926" s="441"/>
      <c r="J926" s="445"/>
      <c r="K926" s="358"/>
      <c r="L926" s="358"/>
      <c r="M926" s="358"/>
      <c r="N926" s="358"/>
      <c r="O926" s="358"/>
      <c r="P926" s="358"/>
      <c r="Q926" s="358"/>
      <c r="R926" s="358"/>
      <c r="S926" s="358"/>
      <c r="T926" s="358"/>
      <c r="U926" s="358"/>
      <c r="V926" s="358"/>
      <c r="W926" s="358"/>
      <c r="X926" s="358"/>
      <c r="Y926" s="358"/>
      <c r="Z926" s="358"/>
      <c r="AA926" s="358"/>
      <c r="AB926" s="358"/>
      <c r="AC926" s="358"/>
      <c r="AD926" s="358"/>
      <c r="AE926" s="358"/>
      <c r="AF926" s="358"/>
      <c r="AG926" s="358"/>
      <c r="AH926" s="358"/>
      <c r="AI926" s="358"/>
      <c r="AJ926" s="358"/>
      <c r="AK926" s="358"/>
      <c r="AL926" s="358"/>
      <c r="AM926" s="358"/>
    </row>
    <row r="927" spans="1:39" x14ac:dyDescent="0.25">
      <c r="A927" s="353" t="s">
        <v>440</v>
      </c>
      <c r="B927" s="353" t="s">
        <v>440</v>
      </c>
      <c r="C927" s="441">
        <f t="shared" si="588"/>
        <v>12500</v>
      </c>
      <c r="D927" s="441"/>
      <c r="E927" s="441"/>
      <c r="F927" s="441"/>
      <c r="G927" s="441"/>
      <c r="H927" s="441">
        <f t="shared" ref="H927" si="640">H195</f>
        <v>0</v>
      </c>
      <c r="I927" s="441"/>
      <c r="J927" s="445"/>
      <c r="K927" s="358"/>
      <c r="L927" s="358"/>
      <c r="M927" s="358"/>
      <c r="N927" s="358"/>
      <c r="O927" s="358"/>
      <c r="P927" s="358"/>
      <c r="Q927" s="358"/>
      <c r="R927" s="358"/>
      <c r="S927" s="358"/>
      <c r="T927" s="358"/>
      <c r="U927" s="358"/>
      <c r="V927" s="358"/>
      <c r="W927" s="358"/>
      <c r="X927" s="358"/>
      <c r="Y927" s="358"/>
      <c r="Z927" s="358"/>
      <c r="AA927" s="358"/>
      <c r="AB927" s="358"/>
      <c r="AC927" s="358"/>
      <c r="AD927" s="358"/>
      <c r="AE927" s="358"/>
      <c r="AF927" s="358"/>
      <c r="AG927" s="358"/>
      <c r="AH927" s="358"/>
      <c r="AI927" s="358"/>
      <c r="AJ927" s="358"/>
      <c r="AK927" s="358"/>
      <c r="AL927" s="358"/>
      <c r="AM927" s="358"/>
    </row>
    <row r="928" spans="1:39" x14ac:dyDescent="0.25">
      <c r="A928" s="353" t="s">
        <v>507</v>
      </c>
      <c r="B928" s="353" t="s">
        <v>507</v>
      </c>
      <c r="C928" s="441">
        <f t="shared" ref="C928:H975" si="641">C196</f>
        <v>3125</v>
      </c>
      <c r="D928" s="441"/>
      <c r="E928" s="441"/>
      <c r="F928" s="441"/>
      <c r="G928" s="441"/>
      <c r="H928" s="441">
        <f t="shared" si="641"/>
        <v>0</v>
      </c>
      <c r="I928" s="441"/>
      <c r="J928" s="445"/>
      <c r="K928" s="358"/>
      <c r="L928" s="358"/>
      <c r="M928" s="358"/>
      <c r="N928" s="358"/>
      <c r="O928" s="358"/>
      <c r="P928" s="358"/>
      <c r="Q928" s="358"/>
      <c r="R928" s="358"/>
      <c r="S928" s="358"/>
      <c r="T928" s="358"/>
      <c r="U928" s="358"/>
      <c r="V928" s="358"/>
      <c r="W928" s="358"/>
      <c r="X928" s="358"/>
      <c r="Y928" s="358"/>
      <c r="Z928" s="358"/>
      <c r="AA928" s="358"/>
      <c r="AB928" s="358"/>
      <c r="AC928" s="358"/>
      <c r="AD928" s="358"/>
      <c r="AE928" s="358"/>
      <c r="AF928" s="358"/>
      <c r="AG928" s="358"/>
      <c r="AH928" s="358"/>
      <c r="AI928" s="358"/>
      <c r="AJ928" s="358"/>
      <c r="AK928" s="358"/>
      <c r="AL928" s="358"/>
      <c r="AM928" s="358"/>
    </row>
    <row r="929" spans="1:39" x14ac:dyDescent="0.25">
      <c r="A929" s="353" t="s">
        <v>387</v>
      </c>
      <c r="B929" s="353" t="s">
        <v>388</v>
      </c>
      <c r="C929" s="441">
        <f t="shared" si="641"/>
        <v>25000</v>
      </c>
      <c r="D929" s="441"/>
      <c r="E929" s="441"/>
      <c r="F929" s="441"/>
      <c r="G929" s="441"/>
      <c r="H929" s="441">
        <f t="shared" si="641"/>
        <v>0</v>
      </c>
      <c r="I929" s="441"/>
      <c r="J929" s="445"/>
      <c r="K929" s="358"/>
      <c r="L929" s="358"/>
      <c r="M929" s="358"/>
      <c r="N929" s="358"/>
      <c r="O929" s="358"/>
      <c r="P929" s="358"/>
      <c r="Q929" s="358"/>
      <c r="R929" s="358"/>
      <c r="S929" s="358"/>
      <c r="T929" s="358"/>
      <c r="U929" s="358"/>
      <c r="V929" s="358"/>
      <c r="W929" s="358"/>
      <c r="X929" s="358"/>
      <c r="Y929" s="358"/>
      <c r="Z929" s="358"/>
      <c r="AA929" s="358"/>
      <c r="AB929" s="358"/>
      <c r="AC929" s="358"/>
      <c r="AD929" s="358"/>
      <c r="AE929" s="358"/>
      <c r="AF929" s="358"/>
      <c r="AG929" s="358"/>
      <c r="AH929" s="358"/>
      <c r="AI929" s="358"/>
      <c r="AJ929" s="358"/>
      <c r="AK929" s="358"/>
      <c r="AL929" s="358"/>
      <c r="AM929" s="358"/>
    </row>
    <row r="930" spans="1:39" x14ac:dyDescent="0.25">
      <c r="A930" s="353" t="s">
        <v>306</v>
      </c>
      <c r="B930" s="353" t="s">
        <v>306</v>
      </c>
      <c r="C930" s="441">
        <f t="shared" si="641"/>
        <v>12500</v>
      </c>
      <c r="D930" s="441"/>
      <c r="E930" s="441"/>
      <c r="F930" s="441"/>
      <c r="G930" s="441"/>
      <c r="H930" s="441">
        <f t="shared" si="641"/>
        <v>0</v>
      </c>
      <c r="I930" s="441"/>
      <c r="J930" s="445"/>
      <c r="K930" s="358"/>
      <c r="L930" s="358"/>
      <c r="M930" s="358"/>
      <c r="N930" s="358"/>
      <c r="O930" s="358"/>
      <c r="P930" s="358"/>
      <c r="Q930" s="358"/>
      <c r="R930" s="358"/>
      <c r="S930" s="358"/>
      <c r="T930" s="358"/>
      <c r="U930" s="358"/>
      <c r="V930" s="358"/>
      <c r="W930" s="358"/>
      <c r="X930" s="358"/>
      <c r="Y930" s="358"/>
      <c r="Z930" s="358"/>
      <c r="AA930" s="358"/>
      <c r="AB930" s="358"/>
      <c r="AC930" s="358"/>
      <c r="AD930" s="358"/>
      <c r="AE930" s="358"/>
      <c r="AF930" s="358"/>
      <c r="AG930" s="358"/>
      <c r="AH930" s="358"/>
      <c r="AI930" s="358"/>
      <c r="AJ930" s="358"/>
      <c r="AK930" s="358"/>
      <c r="AL930" s="358"/>
      <c r="AM930" s="358"/>
    </row>
    <row r="931" spans="1:39" x14ac:dyDescent="0.25">
      <c r="A931" s="353" t="s">
        <v>287</v>
      </c>
      <c r="B931" s="353" t="s">
        <v>287</v>
      </c>
      <c r="C931" s="441">
        <f t="shared" si="641"/>
        <v>3125</v>
      </c>
      <c r="D931" s="441"/>
      <c r="E931" s="441"/>
      <c r="F931" s="441"/>
      <c r="G931" s="441"/>
      <c r="H931" s="441">
        <f t="shared" si="641"/>
        <v>0</v>
      </c>
      <c r="I931" s="441"/>
      <c r="J931" s="445"/>
      <c r="K931" s="358"/>
      <c r="L931" s="358"/>
      <c r="M931" s="358"/>
      <c r="N931" s="358"/>
      <c r="O931" s="358"/>
      <c r="P931" s="358"/>
      <c r="Q931" s="358"/>
      <c r="R931" s="358"/>
      <c r="S931" s="358"/>
      <c r="T931" s="358"/>
      <c r="U931" s="358"/>
      <c r="V931" s="358"/>
      <c r="W931" s="358"/>
      <c r="X931" s="358"/>
      <c r="Y931" s="358"/>
      <c r="Z931" s="358"/>
      <c r="AA931" s="358"/>
      <c r="AB931" s="358"/>
      <c r="AC931" s="358"/>
      <c r="AD931" s="358"/>
      <c r="AE931" s="358"/>
      <c r="AF931" s="358"/>
      <c r="AG931" s="358"/>
      <c r="AH931" s="358"/>
      <c r="AI931" s="358"/>
      <c r="AJ931" s="358"/>
      <c r="AK931" s="358"/>
      <c r="AL931" s="358"/>
      <c r="AM931" s="358"/>
    </row>
    <row r="932" spans="1:39" x14ac:dyDescent="0.25">
      <c r="A932" s="353" t="s">
        <v>261</v>
      </c>
      <c r="B932" s="353" t="s">
        <v>361</v>
      </c>
      <c r="C932" s="441">
        <f t="shared" si="641"/>
        <v>5000</v>
      </c>
      <c r="D932" s="441"/>
      <c r="E932" s="441"/>
      <c r="F932" s="441"/>
      <c r="G932" s="441"/>
      <c r="H932" s="441">
        <f t="shared" si="641"/>
        <v>0</v>
      </c>
      <c r="I932" s="441"/>
      <c r="J932" s="445"/>
      <c r="K932" s="358"/>
      <c r="L932" s="358"/>
      <c r="M932" s="358"/>
      <c r="N932" s="358"/>
      <c r="O932" s="358"/>
      <c r="P932" s="358"/>
      <c r="Q932" s="358"/>
      <c r="R932" s="358"/>
      <c r="S932" s="358"/>
      <c r="T932" s="358"/>
      <c r="U932" s="358"/>
      <c r="V932" s="358"/>
      <c r="W932" s="358"/>
      <c r="X932" s="358"/>
      <c r="Y932" s="358"/>
      <c r="Z932" s="358"/>
      <c r="AA932" s="358"/>
      <c r="AB932" s="358"/>
      <c r="AC932" s="358"/>
      <c r="AD932" s="358"/>
      <c r="AE932" s="358"/>
      <c r="AF932" s="358"/>
      <c r="AG932" s="358"/>
      <c r="AH932" s="358"/>
      <c r="AI932" s="358"/>
      <c r="AJ932" s="358"/>
      <c r="AK932" s="358"/>
      <c r="AL932" s="358"/>
      <c r="AM932" s="358"/>
    </row>
    <row r="933" spans="1:39" x14ac:dyDescent="0.25">
      <c r="A933" s="353" t="s">
        <v>261</v>
      </c>
      <c r="B933" s="353" t="s">
        <v>320</v>
      </c>
      <c r="C933" s="441">
        <f t="shared" si="641"/>
        <v>3750</v>
      </c>
      <c r="D933" s="441"/>
      <c r="E933" s="441"/>
      <c r="F933" s="441"/>
      <c r="G933" s="441"/>
      <c r="H933" s="441">
        <f t="shared" si="641"/>
        <v>0</v>
      </c>
      <c r="I933" s="441"/>
      <c r="J933" s="445"/>
      <c r="K933" s="358"/>
      <c r="L933" s="358"/>
      <c r="M933" s="358"/>
      <c r="N933" s="358"/>
      <c r="O933" s="358"/>
      <c r="P933" s="358"/>
      <c r="Q933" s="358"/>
      <c r="R933" s="358"/>
      <c r="S933" s="358"/>
      <c r="T933" s="358"/>
      <c r="U933" s="358"/>
      <c r="V933" s="358"/>
      <c r="W933" s="358"/>
      <c r="X933" s="358"/>
      <c r="Y933" s="358"/>
      <c r="Z933" s="358"/>
      <c r="AA933" s="358"/>
      <c r="AB933" s="358"/>
      <c r="AC933" s="358"/>
      <c r="AD933" s="358"/>
      <c r="AE933" s="358"/>
      <c r="AF933" s="358"/>
      <c r="AG933" s="358"/>
      <c r="AH933" s="358"/>
      <c r="AI933" s="358"/>
      <c r="AJ933" s="358"/>
      <c r="AK933" s="358"/>
      <c r="AL933" s="358"/>
      <c r="AM933" s="358"/>
    </row>
    <row r="934" spans="1:39" x14ac:dyDescent="0.25">
      <c r="A934" s="353" t="s">
        <v>493</v>
      </c>
      <c r="B934" s="353" t="s">
        <v>493</v>
      </c>
      <c r="C934" s="441">
        <f t="shared" si="641"/>
        <v>1500</v>
      </c>
      <c r="D934" s="441"/>
      <c r="E934" s="441"/>
      <c r="F934" s="441"/>
      <c r="G934" s="441"/>
      <c r="H934" s="441">
        <f t="shared" si="641"/>
        <v>0</v>
      </c>
      <c r="I934" s="441"/>
      <c r="J934" s="445"/>
      <c r="K934" s="358"/>
      <c r="L934" s="358"/>
      <c r="M934" s="358"/>
      <c r="N934" s="358"/>
      <c r="O934" s="358"/>
      <c r="P934" s="358"/>
      <c r="Q934" s="358"/>
      <c r="R934" s="358"/>
      <c r="S934" s="358"/>
      <c r="T934" s="358"/>
      <c r="U934" s="358"/>
      <c r="V934" s="358"/>
      <c r="W934" s="358"/>
      <c r="X934" s="358"/>
      <c r="Y934" s="358"/>
      <c r="Z934" s="358"/>
      <c r="AA934" s="358"/>
      <c r="AB934" s="358"/>
      <c r="AC934" s="358"/>
      <c r="AD934" s="358"/>
      <c r="AE934" s="358"/>
      <c r="AF934" s="358"/>
      <c r="AG934" s="358"/>
      <c r="AH934" s="358"/>
      <c r="AI934" s="358"/>
      <c r="AJ934" s="358"/>
      <c r="AK934" s="358"/>
      <c r="AL934" s="358"/>
      <c r="AM934" s="358"/>
    </row>
    <row r="935" spans="1:39" x14ac:dyDescent="0.25">
      <c r="A935" s="353" t="s">
        <v>262</v>
      </c>
      <c r="B935" s="353" t="s">
        <v>319</v>
      </c>
      <c r="C935" s="441">
        <f t="shared" si="641"/>
        <v>20000</v>
      </c>
      <c r="D935" s="441"/>
      <c r="E935" s="441"/>
      <c r="F935" s="441"/>
      <c r="G935" s="441"/>
      <c r="H935" s="441">
        <f t="shared" si="641"/>
        <v>0</v>
      </c>
      <c r="I935" s="441"/>
      <c r="J935" s="445"/>
      <c r="K935" s="358"/>
      <c r="L935" s="358"/>
      <c r="M935" s="358"/>
      <c r="N935" s="358"/>
      <c r="O935" s="358"/>
      <c r="P935" s="358"/>
      <c r="Q935" s="358"/>
      <c r="R935" s="358"/>
      <c r="S935" s="358"/>
      <c r="T935" s="358"/>
      <c r="U935" s="358"/>
      <c r="V935" s="358"/>
      <c r="W935" s="358"/>
      <c r="X935" s="358"/>
      <c r="Y935" s="358"/>
      <c r="Z935" s="358"/>
      <c r="AA935" s="358"/>
      <c r="AB935" s="358"/>
      <c r="AC935" s="358"/>
      <c r="AD935" s="358"/>
      <c r="AE935" s="358"/>
      <c r="AF935" s="358"/>
      <c r="AG935" s="358"/>
      <c r="AH935" s="358"/>
      <c r="AI935" s="358"/>
      <c r="AJ935" s="358"/>
      <c r="AK935" s="358"/>
      <c r="AL935" s="358"/>
      <c r="AM935" s="358"/>
    </row>
    <row r="936" spans="1:39" x14ac:dyDescent="0.25">
      <c r="A936" s="353" t="s">
        <v>262</v>
      </c>
      <c r="B936" s="353" t="s">
        <v>308</v>
      </c>
      <c r="C936" s="441">
        <f t="shared" si="641"/>
        <v>20000</v>
      </c>
      <c r="D936" s="441"/>
      <c r="E936" s="441"/>
      <c r="F936" s="441"/>
      <c r="G936" s="441"/>
      <c r="H936" s="441">
        <f t="shared" si="641"/>
        <v>0</v>
      </c>
      <c r="I936" s="441"/>
      <c r="J936" s="445"/>
      <c r="K936" s="358"/>
      <c r="L936" s="358"/>
      <c r="M936" s="358"/>
      <c r="N936" s="358"/>
      <c r="O936" s="358"/>
      <c r="P936" s="358"/>
      <c r="Q936" s="358"/>
      <c r="R936" s="358"/>
      <c r="S936" s="358"/>
      <c r="T936" s="358"/>
      <c r="U936" s="358"/>
      <c r="V936" s="358"/>
      <c r="W936" s="358"/>
      <c r="X936" s="358"/>
      <c r="Y936" s="358"/>
      <c r="Z936" s="358"/>
      <c r="AA936" s="358"/>
      <c r="AB936" s="358"/>
      <c r="AC936" s="358"/>
      <c r="AD936" s="358"/>
      <c r="AE936" s="358"/>
      <c r="AF936" s="358"/>
      <c r="AG936" s="358"/>
      <c r="AH936" s="358"/>
      <c r="AI936" s="358"/>
      <c r="AJ936" s="358"/>
      <c r="AK936" s="358"/>
      <c r="AL936" s="358"/>
      <c r="AM936" s="358"/>
    </row>
    <row r="937" spans="1:39" x14ac:dyDescent="0.25">
      <c r="A937" s="353" t="s">
        <v>262</v>
      </c>
      <c r="B937" s="353" t="s">
        <v>331</v>
      </c>
      <c r="C937" s="441">
        <f t="shared" si="641"/>
        <v>20000</v>
      </c>
      <c r="D937" s="441"/>
      <c r="E937" s="441"/>
      <c r="F937" s="441"/>
      <c r="G937" s="441"/>
      <c r="H937" s="441">
        <f t="shared" si="641"/>
        <v>0</v>
      </c>
      <c r="I937" s="441"/>
      <c r="J937" s="445"/>
      <c r="K937" s="358"/>
      <c r="L937" s="358"/>
      <c r="M937" s="358"/>
      <c r="N937" s="358"/>
      <c r="O937" s="358"/>
      <c r="P937" s="358"/>
      <c r="Q937" s="358"/>
      <c r="R937" s="358"/>
      <c r="S937" s="358"/>
      <c r="T937" s="358"/>
      <c r="U937" s="358"/>
      <c r="V937" s="358"/>
      <c r="W937" s="358"/>
      <c r="X937" s="358"/>
      <c r="Y937" s="358"/>
      <c r="Z937" s="358"/>
      <c r="AA937" s="358"/>
      <c r="AB937" s="358"/>
      <c r="AC937" s="358"/>
      <c r="AD937" s="358"/>
      <c r="AE937" s="358"/>
      <c r="AF937" s="358"/>
      <c r="AG937" s="358"/>
      <c r="AH937" s="358"/>
      <c r="AI937" s="358"/>
      <c r="AJ937" s="358"/>
      <c r="AK937" s="358"/>
      <c r="AL937" s="358"/>
      <c r="AM937" s="358"/>
    </row>
    <row r="938" spans="1:39" x14ac:dyDescent="0.25">
      <c r="A938" s="353" t="s">
        <v>339</v>
      </c>
      <c r="B938" s="353" t="s">
        <v>339</v>
      </c>
      <c r="C938" s="441">
        <f t="shared" si="641"/>
        <v>1000</v>
      </c>
      <c r="D938" s="441"/>
      <c r="E938" s="441"/>
      <c r="F938" s="441"/>
      <c r="G938" s="441"/>
      <c r="H938" s="441">
        <f t="shared" si="641"/>
        <v>0</v>
      </c>
      <c r="I938" s="441"/>
      <c r="J938" s="445"/>
      <c r="K938" s="358"/>
      <c r="L938" s="358"/>
      <c r="M938" s="358"/>
      <c r="N938" s="358"/>
      <c r="O938" s="358"/>
      <c r="P938" s="358"/>
      <c r="Q938" s="358"/>
      <c r="R938" s="358"/>
      <c r="S938" s="358"/>
      <c r="T938" s="358"/>
      <c r="U938" s="358"/>
      <c r="V938" s="358"/>
      <c r="W938" s="358"/>
      <c r="X938" s="358"/>
      <c r="Y938" s="358"/>
      <c r="Z938" s="358"/>
      <c r="AA938" s="358"/>
      <c r="AB938" s="358"/>
      <c r="AC938" s="358"/>
      <c r="AD938" s="358"/>
      <c r="AE938" s="358"/>
      <c r="AF938" s="358"/>
      <c r="AG938" s="358"/>
      <c r="AH938" s="358"/>
      <c r="AI938" s="358"/>
      <c r="AJ938" s="358"/>
      <c r="AK938" s="358"/>
      <c r="AL938" s="358"/>
      <c r="AM938" s="358"/>
    </row>
    <row r="939" spans="1:39" x14ac:dyDescent="0.25">
      <c r="A939" s="353" t="s">
        <v>430</v>
      </c>
      <c r="B939" s="353" t="s">
        <v>430</v>
      </c>
      <c r="C939" s="441">
        <f t="shared" si="641"/>
        <v>999</v>
      </c>
      <c r="D939" s="441"/>
      <c r="E939" s="441"/>
      <c r="F939" s="441"/>
      <c r="G939" s="441"/>
      <c r="H939" s="441">
        <f t="shared" si="641"/>
        <v>0</v>
      </c>
      <c r="I939" s="441"/>
      <c r="J939" s="445"/>
      <c r="K939" s="358"/>
      <c r="L939" s="358"/>
      <c r="M939" s="358"/>
      <c r="N939" s="358"/>
      <c r="O939" s="358"/>
      <c r="P939" s="358"/>
      <c r="Q939" s="358"/>
      <c r="R939" s="358"/>
      <c r="S939" s="358"/>
      <c r="T939" s="358"/>
      <c r="U939" s="358"/>
      <c r="V939" s="358"/>
      <c r="W939" s="358"/>
      <c r="X939" s="358"/>
      <c r="Y939" s="358"/>
      <c r="Z939" s="358"/>
      <c r="AA939" s="358"/>
      <c r="AB939" s="358"/>
      <c r="AC939" s="358"/>
      <c r="AD939" s="358"/>
      <c r="AE939" s="358"/>
      <c r="AF939" s="358"/>
      <c r="AG939" s="358"/>
      <c r="AH939" s="358"/>
      <c r="AI939" s="358"/>
      <c r="AJ939" s="358"/>
      <c r="AK939" s="358"/>
      <c r="AL939" s="358"/>
      <c r="AM939" s="358"/>
    </row>
    <row r="940" spans="1:39" x14ac:dyDescent="0.25">
      <c r="A940" s="353" t="s">
        <v>374</v>
      </c>
      <c r="B940" s="353" t="s">
        <v>374</v>
      </c>
      <c r="C940" s="441">
        <f t="shared" si="641"/>
        <v>5000</v>
      </c>
      <c r="D940" s="441"/>
      <c r="E940" s="441"/>
      <c r="F940" s="441"/>
      <c r="G940" s="441"/>
      <c r="H940" s="441">
        <f t="shared" si="641"/>
        <v>0</v>
      </c>
      <c r="I940" s="441"/>
      <c r="J940" s="445"/>
      <c r="K940" s="358"/>
      <c r="L940" s="358"/>
      <c r="M940" s="358"/>
      <c r="N940" s="358"/>
      <c r="O940" s="358"/>
      <c r="P940" s="358"/>
      <c r="Q940" s="358"/>
      <c r="R940" s="358"/>
      <c r="S940" s="358"/>
      <c r="T940" s="358"/>
      <c r="U940" s="358"/>
      <c r="V940" s="358"/>
      <c r="W940" s="358"/>
      <c r="X940" s="358"/>
      <c r="Y940" s="358"/>
      <c r="Z940" s="358"/>
      <c r="AA940" s="358"/>
      <c r="AB940" s="358"/>
      <c r="AC940" s="358"/>
      <c r="AD940" s="358"/>
      <c r="AE940" s="358"/>
      <c r="AF940" s="358"/>
      <c r="AG940" s="358"/>
      <c r="AH940" s="358"/>
      <c r="AI940" s="358"/>
      <c r="AJ940" s="358"/>
      <c r="AK940" s="358"/>
      <c r="AL940" s="358"/>
      <c r="AM940" s="358"/>
    </row>
    <row r="941" spans="1:39" x14ac:dyDescent="0.25">
      <c r="A941" s="353" t="s">
        <v>443</v>
      </c>
      <c r="B941" s="353" t="s">
        <v>443</v>
      </c>
      <c r="C941" s="441">
        <f t="shared" si="641"/>
        <v>50000</v>
      </c>
      <c r="D941" s="441"/>
      <c r="E941" s="441"/>
      <c r="F941" s="441"/>
      <c r="G941" s="441"/>
      <c r="H941" s="441">
        <f t="shared" si="641"/>
        <v>0</v>
      </c>
      <c r="I941" s="441"/>
      <c r="J941" s="445"/>
      <c r="K941" s="358"/>
      <c r="L941" s="358"/>
      <c r="M941" s="358"/>
      <c r="N941" s="358"/>
      <c r="O941" s="358"/>
      <c r="P941" s="358"/>
      <c r="Q941" s="358"/>
      <c r="R941" s="358"/>
      <c r="S941" s="358"/>
      <c r="T941" s="358"/>
      <c r="U941" s="358"/>
      <c r="V941" s="358"/>
      <c r="W941" s="358"/>
      <c r="X941" s="358"/>
      <c r="Y941" s="358"/>
      <c r="Z941" s="358"/>
      <c r="AA941" s="358"/>
      <c r="AB941" s="358"/>
      <c r="AC941" s="358"/>
      <c r="AD941" s="358"/>
      <c r="AE941" s="358"/>
      <c r="AF941" s="358"/>
      <c r="AG941" s="358"/>
      <c r="AH941" s="358"/>
      <c r="AI941" s="358"/>
      <c r="AJ941" s="358"/>
      <c r="AK941" s="358"/>
      <c r="AL941" s="358"/>
      <c r="AM941" s="358"/>
    </row>
    <row r="942" spans="1:39" x14ac:dyDescent="0.25">
      <c r="A942" s="353" t="s">
        <v>244</v>
      </c>
      <c r="B942" s="353" t="s">
        <v>429</v>
      </c>
      <c r="C942" s="441">
        <f t="shared" si="641"/>
        <v>20000</v>
      </c>
      <c r="D942" s="441"/>
      <c r="E942" s="441"/>
      <c r="F942" s="441"/>
      <c r="G942" s="441"/>
      <c r="H942" s="441">
        <f t="shared" si="641"/>
        <v>0</v>
      </c>
      <c r="I942" s="441"/>
      <c r="J942" s="445"/>
      <c r="K942" s="358"/>
      <c r="L942" s="358"/>
      <c r="M942" s="358"/>
      <c r="N942" s="358"/>
      <c r="O942" s="358"/>
      <c r="P942" s="358"/>
      <c r="Q942" s="358"/>
      <c r="R942" s="358"/>
      <c r="S942" s="358"/>
      <c r="T942" s="358"/>
      <c r="U942" s="358"/>
      <c r="V942" s="358"/>
      <c r="W942" s="358"/>
      <c r="X942" s="358"/>
      <c r="Y942" s="358"/>
      <c r="Z942" s="358"/>
      <c r="AA942" s="358"/>
      <c r="AB942" s="358"/>
      <c r="AC942" s="358"/>
      <c r="AD942" s="358"/>
      <c r="AE942" s="358"/>
      <c r="AF942" s="358"/>
      <c r="AG942" s="358"/>
      <c r="AH942" s="358"/>
      <c r="AI942" s="358"/>
      <c r="AJ942" s="358"/>
      <c r="AK942" s="358"/>
      <c r="AL942" s="358"/>
      <c r="AM942" s="358"/>
    </row>
    <row r="943" spans="1:39" x14ac:dyDescent="0.25">
      <c r="A943" s="353" t="s">
        <v>244</v>
      </c>
      <c r="B943" s="353" t="s">
        <v>405</v>
      </c>
      <c r="C943" s="441">
        <f t="shared" si="641"/>
        <v>20000</v>
      </c>
      <c r="D943" s="441"/>
      <c r="E943" s="441"/>
      <c r="F943" s="441"/>
      <c r="G943" s="441"/>
      <c r="H943" s="441">
        <f t="shared" si="641"/>
        <v>0</v>
      </c>
      <c r="I943" s="441"/>
      <c r="J943" s="445"/>
      <c r="K943" s="358"/>
      <c r="L943" s="358"/>
      <c r="M943" s="358"/>
      <c r="N943" s="358"/>
      <c r="O943" s="358"/>
      <c r="P943" s="358"/>
      <c r="Q943" s="358"/>
      <c r="R943" s="358"/>
      <c r="S943" s="358"/>
      <c r="T943" s="358"/>
      <c r="U943" s="358"/>
      <c r="V943" s="358"/>
      <c r="W943" s="358"/>
      <c r="X943" s="358"/>
      <c r="Y943" s="358"/>
      <c r="Z943" s="358"/>
      <c r="AA943" s="358"/>
      <c r="AB943" s="358"/>
      <c r="AC943" s="358"/>
      <c r="AD943" s="358"/>
      <c r="AE943" s="358"/>
      <c r="AF943" s="358"/>
      <c r="AG943" s="358"/>
      <c r="AH943" s="358"/>
      <c r="AI943" s="358"/>
      <c r="AJ943" s="358"/>
      <c r="AK943" s="358"/>
      <c r="AL943" s="358"/>
      <c r="AM943" s="358"/>
    </row>
    <row r="944" spans="1:39" x14ac:dyDescent="0.25">
      <c r="A944" s="353" t="s">
        <v>303</v>
      </c>
      <c r="B944" s="353" t="s">
        <v>303</v>
      </c>
      <c r="C944" s="441">
        <f t="shared" si="641"/>
        <v>6250</v>
      </c>
      <c r="D944" s="441"/>
      <c r="E944" s="441"/>
      <c r="F944" s="441"/>
      <c r="G944" s="441"/>
      <c r="H944" s="441">
        <f t="shared" si="641"/>
        <v>0</v>
      </c>
      <c r="I944" s="441"/>
      <c r="J944" s="445"/>
      <c r="K944" s="358"/>
      <c r="L944" s="358"/>
      <c r="M944" s="358"/>
      <c r="N944" s="358"/>
      <c r="O944" s="358"/>
      <c r="P944" s="358"/>
      <c r="Q944" s="358"/>
      <c r="R944" s="358"/>
      <c r="S944" s="358"/>
      <c r="T944" s="358"/>
      <c r="U944" s="358"/>
      <c r="V944" s="358"/>
      <c r="W944" s="358"/>
      <c r="X944" s="358"/>
      <c r="Y944" s="358"/>
      <c r="Z944" s="358"/>
      <c r="AA944" s="358"/>
      <c r="AB944" s="358"/>
      <c r="AC944" s="358"/>
      <c r="AD944" s="358"/>
      <c r="AE944" s="358"/>
      <c r="AF944" s="358"/>
      <c r="AG944" s="358"/>
      <c r="AH944" s="358"/>
      <c r="AI944" s="358"/>
      <c r="AJ944" s="358"/>
      <c r="AK944" s="358"/>
      <c r="AL944" s="358"/>
      <c r="AM944" s="358"/>
    </row>
    <row r="945" spans="1:39" x14ac:dyDescent="0.25">
      <c r="A945" s="353" t="s">
        <v>475</v>
      </c>
      <c r="B945" s="353" t="s">
        <v>475</v>
      </c>
      <c r="C945" s="441">
        <f t="shared" si="641"/>
        <v>3750</v>
      </c>
      <c r="D945" s="441"/>
      <c r="E945" s="441"/>
      <c r="F945" s="441"/>
      <c r="G945" s="441"/>
      <c r="H945" s="441">
        <f t="shared" si="641"/>
        <v>0</v>
      </c>
      <c r="I945" s="441"/>
      <c r="J945" s="445"/>
      <c r="K945" s="358"/>
      <c r="L945" s="358"/>
      <c r="M945" s="358"/>
      <c r="N945" s="358"/>
      <c r="O945" s="358"/>
      <c r="P945" s="358"/>
      <c r="Q945" s="358"/>
      <c r="R945" s="358"/>
      <c r="S945" s="358"/>
      <c r="T945" s="358"/>
      <c r="U945" s="358"/>
      <c r="V945" s="358"/>
      <c r="W945" s="358"/>
      <c r="X945" s="358"/>
      <c r="Y945" s="358"/>
      <c r="Z945" s="358"/>
      <c r="AA945" s="358"/>
      <c r="AB945" s="358"/>
      <c r="AC945" s="358"/>
      <c r="AD945" s="358"/>
      <c r="AE945" s="358"/>
      <c r="AF945" s="358"/>
      <c r="AG945" s="358"/>
      <c r="AH945" s="358"/>
      <c r="AI945" s="358"/>
      <c r="AJ945" s="358"/>
      <c r="AK945" s="358"/>
      <c r="AL945" s="358"/>
      <c r="AM945" s="358"/>
    </row>
    <row r="946" spans="1:39" x14ac:dyDescent="0.25">
      <c r="A946" s="353" t="s">
        <v>355</v>
      </c>
      <c r="B946" s="353" t="s">
        <v>355</v>
      </c>
      <c r="C946" s="441">
        <f t="shared" si="641"/>
        <v>7000</v>
      </c>
      <c r="D946" s="441"/>
      <c r="E946" s="441"/>
      <c r="F946" s="441"/>
      <c r="G946" s="441"/>
      <c r="H946" s="441">
        <f t="shared" si="641"/>
        <v>0</v>
      </c>
      <c r="I946" s="441"/>
      <c r="J946" s="445"/>
      <c r="K946" s="358"/>
      <c r="L946" s="358"/>
      <c r="M946" s="358"/>
      <c r="N946" s="358"/>
      <c r="O946" s="358"/>
      <c r="P946" s="358"/>
      <c r="Q946" s="358"/>
      <c r="R946" s="358"/>
      <c r="S946" s="358"/>
      <c r="T946" s="358"/>
      <c r="U946" s="358"/>
      <c r="V946" s="358"/>
      <c r="W946" s="358"/>
      <c r="X946" s="358"/>
      <c r="Y946" s="358"/>
      <c r="Z946" s="358"/>
      <c r="AA946" s="358"/>
      <c r="AB946" s="358"/>
      <c r="AC946" s="358"/>
      <c r="AD946" s="358"/>
      <c r="AE946" s="358"/>
      <c r="AF946" s="358"/>
      <c r="AG946" s="358"/>
      <c r="AH946" s="358"/>
      <c r="AI946" s="358"/>
      <c r="AJ946" s="358"/>
      <c r="AK946" s="358"/>
      <c r="AL946" s="358"/>
      <c r="AM946" s="358"/>
    </row>
    <row r="947" spans="1:39" x14ac:dyDescent="0.25">
      <c r="A947" s="353" t="s">
        <v>484</v>
      </c>
      <c r="B947" s="353" t="s">
        <v>484</v>
      </c>
      <c r="C947" s="441">
        <f t="shared" si="641"/>
        <v>5000</v>
      </c>
      <c r="D947" s="441"/>
      <c r="E947" s="441"/>
      <c r="F947" s="441"/>
      <c r="G947" s="441"/>
      <c r="H947" s="441">
        <f t="shared" si="641"/>
        <v>0</v>
      </c>
      <c r="I947" s="441"/>
      <c r="J947" s="445"/>
      <c r="K947" s="358"/>
      <c r="L947" s="358"/>
      <c r="M947" s="358"/>
      <c r="N947" s="358"/>
      <c r="O947" s="358"/>
      <c r="P947" s="358"/>
      <c r="Q947" s="358"/>
      <c r="R947" s="358"/>
      <c r="S947" s="358"/>
      <c r="T947" s="358"/>
      <c r="U947" s="358"/>
      <c r="V947" s="358"/>
      <c r="W947" s="358"/>
      <c r="X947" s="358"/>
      <c r="Y947" s="358"/>
      <c r="Z947" s="358"/>
      <c r="AA947" s="358"/>
      <c r="AB947" s="358"/>
      <c r="AC947" s="358"/>
      <c r="AD947" s="358"/>
      <c r="AE947" s="358"/>
      <c r="AF947" s="358"/>
      <c r="AG947" s="358"/>
      <c r="AH947" s="358"/>
      <c r="AI947" s="358"/>
      <c r="AJ947" s="358"/>
      <c r="AK947" s="358"/>
      <c r="AL947" s="358"/>
      <c r="AM947" s="358"/>
    </row>
    <row r="948" spans="1:39" x14ac:dyDescent="0.25">
      <c r="A948" s="353" t="s">
        <v>492</v>
      </c>
      <c r="B948" s="353" t="s">
        <v>492</v>
      </c>
      <c r="C948" s="441">
        <f t="shared" si="641"/>
        <v>25000</v>
      </c>
      <c r="D948" s="441"/>
      <c r="E948" s="441"/>
      <c r="F948" s="441"/>
      <c r="G948" s="441"/>
      <c r="H948" s="441">
        <f t="shared" si="641"/>
        <v>0</v>
      </c>
      <c r="I948" s="441"/>
      <c r="J948" s="445"/>
      <c r="K948" s="358"/>
      <c r="L948" s="358"/>
      <c r="M948" s="358"/>
      <c r="N948" s="358"/>
      <c r="O948" s="358"/>
      <c r="P948" s="358"/>
      <c r="Q948" s="358"/>
      <c r="R948" s="358"/>
      <c r="S948" s="358"/>
      <c r="T948" s="358"/>
      <c r="U948" s="358"/>
      <c r="V948" s="358"/>
      <c r="W948" s="358"/>
      <c r="X948" s="358"/>
      <c r="Y948" s="358"/>
      <c r="Z948" s="358"/>
      <c r="AA948" s="358"/>
      <c r="AB948" s="358"/>
      <c r="AC948" s="358"/>
      <c r="AD948" s="358"/>
      <c r="AE948" s="358"/>
      <c r="AF948" s="358"/>
      <c r="AG948" s="358"/>
      <c r="AH948" s="358"/>
      <c r="AI948" s="358"/>
      <c r="AJ948" s="358"/>
      <c r="AK948" s="358"/>
      <c r="AL948" s="358"/>
      <c r="AM948" s="358"/>
    </row>
    <row r="949" spans="1:39" x14ac:dyDescent="0.25">
      <c r="A949" s="353" t="s">
        <v>380</v>
      </c>
      <c r="B949" s="353" t="s">
        <v>380</v>
      </c>
      <c r="C949" s="441">
        <f t="shared" si="641"/>
        <v>35000</v>
      </c>
      <c r="D949" s="441"/>
      <c r="E949" s="441"/>
      <c r="F949" s="441"/>
      <c r="G949" s="441"/>
      <c r="H949" s="441">
        <f t="shared" si="641"/>
        <v>0</v>
      </c>
      <c r="I949" s="441"/>
      <c r="J949" s="445"/>
      <c r="K949" s="358"/>
      <c r="L949" s="358"/>
      <c r="M949" s="358"/>
      <c r="N949" s="358"/>
      <c r="O949" s="358"/>
      <c r="P949" s="358"/>
      <c r="Q949" s="358"/>
      <c r="R949" s="358"/>
      <c r="S949" s="358"/>
      <c r="T949" s="358"/>
      <c r="U949" s="358"/>
      <c r="V949" s="358"/>
      <c r="W949" s="358"/>
      <c r="X949" s="358"/>
      <c r="Y949" s="358"/>
      <c r="Z949" s="358"/>
      <c r="AA949" s="358"/>
      <c r="AB949" s="358"/>
      <c r="AC949" s="358"/>
      <c r="AD949" s="358"/>
      <c r="AE949" s="358"/>
      <c r="AF949" s="358"/>
      <c r="AG949" s="358"/>
      <c r="AH949" s="358"/>
      <c r="AI949" s="358"/>
      <c r="AJ949" s="358"/>
      <c r="AK949" s="358"/>
      <c r="AL949" s="358"/>
      <c r="AM949" s="358"/>
    </row>
    <row r="950" spans="1:39" x14ac:dyDescent="0.25">
      <c r="A950" s="353" t="s">
        <v>322</v>
      </c>
      <c r="B950" s="353" t="s">
        <v>322</v>
      </c>
      <c r="C950" s="441">
        <f t="shared" si="641"/>
        <v>2500</v>
      </c>
      <c r="D950" s="441"/>
      <c r="E950" s="441"/>
      <c r="F950" s="441"/>
      <c r="G950" s="441"/>
      <c r="H950" s="441">
        <f t="shared" ref="H950" si="642">H218</f>
        <v>0</v>
      </c>
      <c r="I950" s="441"/>
      <c r="J950" s="445"/>
      <c r="K950" s="358"/>
      <c r="L950" s="358"/>
      <c r="M950" s="358"/>
      <c r="N950" s="358"/>
      <c r="O950" s="358"/>
      <c r="P950" s="358"/>
      <c r="Q950" s="358"/>
      <c r="R950" s="358"/>
      <c r="S950" s="358"/>
      <c r="T950" s="358"/>
      <c r="U950" s="358"/>
      <c r="V950" s="358"/>
      <c r="W950" s="358"/>
      <c r="X950" s="358"/>
      <c r="Y950" s="358"/>
      <c r="Z950" s="358"/>
      <c r="AA950" s="358"/>
      <c r="AB950" s="358"/>
      <c r="AC950" s="358"/>
      <c r="AD950" s="358"/>
      <c r="AE950" s="358"/>
      <c r="AF950" s="358"/>
      <c r="AG950" s="358"/>
      <c r="AH950" s="358"/>
      <c r="AI950" s="358"/>
      <c r="AJ950" s="358"/>
      <c r="AK950" s="358"/>
      <c r="AL950" s="358"/>
      <c r="AM950" s="358"/>
    </row>
    <row r="951" spans="1:39" x14ac:dyDescent="0.25">
      <c r="A951" s="353" t="s">
        <v>447</v>
      </c>
      <c r="B951" s="353" t="s">
        <v>447</v>
      </c>
      <c r="C951" s="441">
        <f t="shared" si="641"/>
        <v>2000</v>
      </c>
      <c r="D951" s="441"/>
      <c r="E951" s="441"/>
      <c r="F951" s="441"/>
      <c r="G951" s="441"/>
      <c r="H951" s="441">
        <f t="shared" ref="H951" si="643">H219</f>
        <v>0</v>
      </c>
      <c r="I951" s="441"/>
      <c r="J951" s="445"/>
      <c r="K951" s="358"/>
      <c r="L951" s="358"/>
      <c r="M951" s="358"/>
      <c r="N951" s="358"/>
      <c r="O951" s="358"/>
      <c r="P951" s="358"/>
      <c r="Q951" s="358"/>
      <c r="R951" s="358"/>
      <c r="S951" s="358"/>
      <c r="T951" s="358"/>
      <c r="U951" s="358"/>
      <c r="V951" s="358"/>
      <c r="W951" s="358"/>
      <c r="X951" s="358"/>
      <c r="Y951" s="358"/>
      <c r="Z951" s="358"/>
      <c r="AA951" s="358"/>
      <c r="AB951" s="358"/>
      <c r="AC951" s="358"/>
      <c r="AD951" s="358"/>
      <c r="AE951" s="358"/>
      <c r="AF951" s="358"/>
      <c r="AG951" s="358"/>
      <c r="AH951" s="358"/>
      <c r="AI951" s="358"/>
      <c r="AJ951" s="358"/>
      <c r="AK951" s="358"/>
      <c r="AL951" s="358"/>
      <c r="AM951" s="358"/>
    </row>
    <row r="952" spans="1:39" x14ac:dyDescent="0.25">
      <c r="A952" s="353" t="s">
        <v>494</v>
      </c>
      <c r="B952" s="353" t="s">
        <v>494</v>
      </c>
      <c r="C952" s="441">
        <f t="shared" si="641"/>
        <v>5000</v>
      </c>
      <c r="D952" s="441"/>
      <c r="E952" s="441"/>
      <c r="F952" s="441"/>
      <c r="G952" s="441"/>
      <c r="H952" s="441">
        <f t="shared" ref="H952" si="644">H220</f>
        <v>0</v>
      </c>
      <c r="I952" s="441"/>
      <c r="J952" s="445"/>
      <c r="K952" s="358"/>
      <c r="L952" s="358"/>
      <c r="M952" s="358"/>
      <c r="N952" s="358"/>
      <c r="O952" s="358"/>
      <c r="P952" s="358"/>
      <c r="Q952" s="358"/>
      <c r="R952" s="358"/>
      <c r="S952" s="358"/>
      <c r="T952" s="358"/>
      <c r="U952" s="358"/>
      <c r="V952" s="358"/>
      <c r="W952" s="358"/>
      <c r="X952" s="358"/>
      <c r="Y952" s="358"/>
      <c r="Z952" s="358"/>
      <c r="AA952" s="358"/>
      <c r="AB952" s="358"/>
      <c r="AC952" s="358"/>
      <c r="AD952" s="358"/>
      <c r="AE952" s="358"/>
      <c r="AF952" s="358"/>
      <c r="AG952" s="358"/>
      <c r="AH952" s="358"/>
      <c r="AI952" s="358"/>
      <c r="AJ952" s="358"/>
      <c r="AK952" s="358"/>
      <c r="AL952" s="358"/>
      <c r="AM952" s="358"/>
    </row>
    <row r="953" spans="1:39" x14ac:dyDescent="0.25">
      <c r="A953" s="353" t="s">
        <v>332</v>
      </c>
      <c r="B953" s="353" t="s">
        <v>332</v>
      </c>
      <c r="C953" s="441">
        <f t="shared" si="641"/>
        <v>5000</v>
      </c>
      <c r="D953" s="441"/>
      <c r="E953" s="441"/>
      <c r="F953" s="441"/>
      <c r="G953" s="441"/>
      <c r="H953" s="441">
        <f t="shared" ref="H953" si="645">H221</f>
        <v>0</v>
      </c>
      <c r="I953" s="441"/>
      <c r="J953" s="445"/>
      <c r="K953" s="358"/>
      <c r="L953" s="358"/>
      <c r="M953" s="358"/>
      <c r="N953" s="358"/>
      <c r="O953" s="358"/>
      <c r="P953" s="358"/>
      <c r="Q953" s="358"/>
      <c r="R953" s="358"/>
      <c r="S953" s="358"/>
      <c r="T953" s="358"/>
      <c r="U953" s="358"/>
      <c r="V953" s="358"/>
      <c r="W953" s="358"/>
      <c r="X953" s="358"/>
      <c r="Y953" s="358"/>
      <c r="Z953" s="358"/>
      <c r="AA953" s="358"/>
      <c r="AB953" s="358"/>
      <c r="AC953" s="358"/>
      <c r="AD953" s="358"/>
      <c r="AE953" s="358"/>
      <c r="AF953" s="358"/>
      <c r="AG953" s="358"/>
      <c r="AH953" s="358"/>
      <c r="AI953" s="358"/>
      <c r="AJ953" s="358"/>
      <c r="AK953" s="358"/>
      <c r="AL953" s="358"/>
      <c r="AM953" s="358"/>
    </row>
    <row r="954" spans="1:39" x14ac:dyDescent="0.25">
      <c r="A954" s="353" t="s">
        <v>263</v>
      </c>
      <c r="B954" s="353" t="s">
        <v>478</v>
      </c>
      <c r="C954" s="441">
        <f t="shared" si="641"/>
        <v>20000</v>
      </c>
      <c r="D954" s="441"/>
      <c r="E954" s="441"/>
      <c r="F954" s="441"/>
      <c r="G954" s="441"/>
      <c r="H954" s="441">
        <f t="shared" ref="H954" si="646">H222</f>
        <v>0</v>
      </c>
      <c r="I954" s="441"/>
      <c r="J954" s="445"/>
      <c r="K954" s="358"/>
      <c r="L954" s="358"/>
      <c r="M954" s="358"/>
      <c r="N954" s="358"/>
      <c r="O954" s="358"/>
      <c r="P954" s="358"/>
      <c r="Q954" s="358"/>
      <c r="R954" s="358"/>
      <c r="S954" s="358"/>
      <c r="T954" s="358"/>
      <c r="U954" s="358"/>
      <c r="V954" s="358"/>
      <c r="W954" s="358"/>
      <c r="X954" s="358"/>
      <c r="Y954" s="358"/>
      <c r="Z954" s="358"/>
      <c r="AA954" s="358"/>
      <c r="AB954" s="358"/>
      <c r="AC954" s="358"/>
      <c r="AD954" s="358"/>
      <c r="AE954" s="358"/>
      <c r="AF954" s="358"/>
      <c r="AG954" s="358"/>
      <c r="AH954" s="358"/>
      <c r="AI954" s="358"/>
      <c r="AJ954" s="358"/>
      <c r="AK954" s="358"/>
      <c r="AL954" s="358"/>
      <c r="AM954" s="358"/>
    </row>
    <row r="955" spans="1:39" x14ac:dyDescent="0.25">
      <c r="A955" s="353" t="s">
        <v>263</v>
      </c>
      <c r="B955" s="353" t="s">
        <v>542</v>
      </c>
      <c r="C955" s="441">
        <f t="shared" si="641"/>
        <v>20000</v>
      </c>
      <c r="D955" s="441"/>
      <c r="E955" s="441"/>
      <c r="F955" s="441"/>
      <c r="G955" s="441"/>
      <c r="H955" s="441">
        <f t="shared" ref="H955" si="647">H223</f>
        <v>0</v>
      </c>
      <c r="I955" s="441"/>
      <c r="J955" s="445"/>
      <c r="K955" s="358"/>
      <c r="L955" s="358"/>
      <c r="M955" s="358"/>
      <c r="N955" s="358"/>
      <c r="O955" s="358"/>
      <c r="P955" s="358"/>
      <c r="Q955" s="358"/>
      <c r="R955" s="358"/>
      <c r="S955" s="358"/>
      <c r="T955" s="358"/>
      <c r="U955" s="358"/>
      <c r="V955" s="358"/>
      <c r="W955" s="358"/>
      <c r="X955" s="358"/>
      <c r="Y955" s="358"/>
      <c r="Z955" s="358"/>
      <c r="AA955" s="358"/>
      <c r="AB955" s="358"/>
      <c r="AC955" s="358"/>
      <c r="AD955" s="358"/>
      <c r="AE955" s="358"/>
      <c r="AF955" s="358"/>
      <c r="AG955" s="358"/>
      <c r="AH955" s="358"/>
      <c r="AI955" s="358"/>
      <c r="AJ955" s="358"/>
      <c r="AK955" s="358"/>
      <c r="AL955" s="358"/>
      <c r="AM955" s="358"/>
    </row>
    <row r="956" spans="1:39" x14ac:dyDescent="0.25">
      <c r="A956" s="353" t="s">
        <v>466</v>
      </c>
      <c r="B956" s="353" t="s">
        <v>467</v>
      </c>
      <c r="C956" s="441">
        <f t="shared" si="641"/>
        <v>20000</v>
      </c>
      <c r="D956" s="441"/>
      <c r="E956" s="441"/>
      <c r="F956" s="441"/>
      <c r="G956" s="441"/>
      <c r="H956" s="441">
        <f t="shared" ref="H956" si="648">H224</f>
        <v>0</v>
      </c>
      <c r="I956" s="441"/>
      <c r="J956" s="445"/>
      <c r="K956" s="358"/>
      <c r="L956" s="358"/>
      <c r="M956" s="358"/>
      <c r="N956" s="358"/>
      <c r="O956" s="358"/>
      <c r="P956" s="358"/>
      <c r="Q956" s="358"/>
      <c r="R956" s="358"/>
      <c r="S956" s="358"/>
      <c r="T956" s="358"/>
      <c r="U956" s="358"/>
      <c r="V956" s="358"/>
      <c r="W956" s="358"/>
      <c r="X956" s="358"/>
      <c r="Y956" s="358"/>
      <c r="Z956" s="358"/>
      <c r="AA956" s="358"/>
      <c r="AB956" s="358"/>
      <c r="AC956" s="358"/>
      <c r="AD956" s="358"/>
      <c r="AE956" s="358"/>
      <c r="AF956" s="358"/>
      <c r="AG956" s="358"/>
      <c r="AH956" s="358"/>
      <c r="AI956" s="358"/>
      <c r="AJ956" s="358"/>
      <c r="AK956" s="358"/>
      <c r="AL956" s="358"/>
      <c r="AM956" s="358"/>
    </row>
    <row r="957" spans="1:39" x14ac:dyDescent="0.25">
      <c r="A957" s="353" t="s">
        <v>557</v>
      </c>
      <c r="B957" s="353" t="s">
        <v>557</v>
      </c>
      <c r="C957" s="441">
        <f t="shared" si="641"/>
        <v>7500</v>
      </c>
      <c r="D957" s="441"/>
      <c r="E957" s="441"/>
      <c r="F957" s="441"/>
      <c r="G957" s="441"/>
      <c r="H957" s="441">
        <f t="shared" ref="H957" si="649">H225</f>
        <v>0</v>
      </c>
      <c r="I957" s="441"/>
      <c r="J957" s="445"/>
      <c r="K957" s="358"/>
      <c r="L957" s="358"/>
      <c r="M957" s="358"/>
      <c r="N957" s="358"/>
      <c r="O957" s="358"/>
      <c r="P957" s="358"/>
      <c r="Q957" s="358"/>
      <c r="R957" s="358"/>
      <c r="S957" s="358"/>
      <c r="T957" s="358"/>
      <c r="U957" s="358"/>
      <c r="V957" s="358"/>
      <c r="W957" s="358"/>
      <c r="X957" s="358"/>
      <c r="Y957" s="358"/>
      <c r="Z957" s="358"/>
      <c r="AA957" s="358"/>
      <c r="AB957" s="358"/>
      <c r="AC957" s="358"/>
      <c r="AD957" s="358"/>
      <c r="AE957" s="358"/>
      <c r="AF957" s="358"/>
      <c r="AG957" s="358"/>
      <c r="AH957" s="358"/>
      <c r="AI957" s="358"/>
      <c r="AJ957" s="358"/>
      <c r="AK957" s="358"/>
      <c r="AL957" s="358"/>
      <c r="AM957" s="358"/>
    </row>
    <row r="958" spans="1:39" x14ac:dyDescent="0.25">
      <c r="A958" s="353" t="s">
        <v>527</v>
      </c>
      <c r="B958" s="353" t="s">
        <v>527</v>
      </c>
      <c r="C958" s="441">
        <f t="shared" si="641"/>
        <v>6250</v>
      </c>
      <c r="D958" s="441"/>
      <c r="E958" s="441"/>
      <c r="F958" s="441"/>
      <c r="G958" s="441"/>
      <c r="H958" s="441">
        <f t="shared" ref="H958" si="650">H226</f>
        <v>0</v>
      </c>
      <c r="I958" s="441"/>
      <c r="J958" s="445"/>
      <c r="K958" s="358"/>
      <c r="L958" s="358"/>
      <c r="M958" s="358"/>
      <c r="N958" s="358"/>
      <c r="O958" s="358"/>
      <c r="P958" s="358"/>
      <c r="Q958" s="358"/>
      <c r="R958" s="358"/>
      <c r="S958" s="358"/>
      <c r="T958" s="358"/>
      <c r="U958" s="358"/>
      <c r="V958" s="358"/>
      <c r="W958" s="358"/>
      <c r="X958" s="358"/>
      <c r="Y958" s="358"/>
      <c r="Z958" s="358"/>
      <c r="AA958" s="358"/>
      <c r="AB958" s="358"/>
      <c r="AC958" s="358"/>
      <c r="AD958" s="358"/>
      <c r="AE958" s="358"/>
      <c r="AF958" s="358"/>
      <c r="AG958" s="358"/>
      <c r="AH958" s="358"/>
      <c r="AI958" s="358"/>
      <c r="AJ958" s="358"/>
      <c r="AK958" s="358"/>
      <c r="AL958" s="358"/>
      <c r="AM958" s="358"/>
    </row>
    <row r="959" spans="1:39" x14ac:dyDescent="0.25">
      <c r="A959" s="353" t="s">
        <v>349</v>
      </c>
      <c r="B959" s="353" t="s">
        <v>349</v>
      </c>
      <c r="C959" s="441">
        <f t="shared" si="641"/>
        <v>20000</v>
      </c>
      <c r="D959" s="441"/>
      <c r="E959" s="441"/>
      <c r="F959" s="441"/>
      <c r="G959" s="441"/>
      <c r="H959" s="441">
        <f t="shared" ref="H959" si="651">H227</f>
        <v>0</v>
      </c>
      <c r="I959" s="441"/>
      <c r="J959" s="445"/>
      <c r="K959" s="358"/>
      <c r="L959" s="358"/>
      <c r="M959" s="358"/>
      <c r="N959" s="358"/>
      <c r="O959" s="358"/>
      <c r="P959" s="358"/>
      <c r="Q959" s="358"/>
      <c r="R959" s="358"/>
      <c r="S959" s="358"/>
      <c r="T959" s="358"/>
      <c r="U959" s="358"/>
      <c r="V959" s="358"/>
      <c r="W959" s="358"/>
      <c r="X959" s="358"/>
      <c r="Y959" s="358"/>
      <c r="Z959" s="358"/>
      <c r="AA959" s="358"/>
      <c r="AB959" s="358"/>
      <c r="AC959" s="358"/>
      <c r="AD959" s="358"/>
      <c r="AE959" s="358"/>
      <c r="AF959" s="358"/>
      <c r="AG959" s="358"/>
      <c r="AH959" s="358"/>
      <c r="AI959" s="358"/>
      <c r="AJ959" s="358"/>
      <c r="AK959" s="358"/>
      <c r="AL959" s="358"/>
      <c r="AM959" s="358"/>
    </row>
    <row r="960" spans="1:39" x14ac:dyDescent="0.25">
      <c r="A960" s="353" t="s">
        <v>529</v>
      </c>
      <c r="B960" s="353" t="s">
        <v>530</v>
      </c>
      <c r="C960" s="441">
        <f t="shared" si="641"/>
        <v>6250</v>
      </c>
      <c r="D960" s="441"/>
      <c r="E960" s="441"/>
      <c r="F960" s="441"/>
      <c r="G960" s="441"/>
      <c r="H960" s="441">
        <f t="shared" ref="H960" si="652">H228</f>
        <v>0</v>
      </c>
      <c r="I960" s="441"/>
      <c r="J960" s="445"/>
      <c r="K960" s="358"/>
      <c r="L960" s="358"/>
      <c r="M960" s="358"/>
      <c r="N960" s="358"/>
      <c r="O960" s="358"/>
      <c r="P960" s="358"/>
      <c r="Q960" s="358"/>
      <c r="R960" s="358"/>
      <c r="S960" s="358"/>
      <c r="T960" s="358"/>
      <c r="U960" s="358"/>
      <c r="V960" s="358"/>
      <c r="W960" s="358"/>
      <c r="X960" s="358"/>
      <c r="Y960" s="358"/>
      <c r="Z960" s="358"/>
      <c r="AA960" s="358"/>
      <c r="AB960" s="358"/>
      <c r="AC960" s="358"/>
      <c r="AD960" s="358"/>
      <c r="AE960" s="358"/>
      <c r="AF960" s="358"/>
      <c r="AG960" s="358"/>
      <c r="AH960" s="358"/>
      <c r="AI960" s="358"/>
      <c r="AJ960" s="358"/>
      <c r="AK960" s="358"/>
      <c r="AL960" s="358"/>
      <c r="AM960" s="358"/>
    </row>
    <row r="961" spans="1:39" x14ac:dyDescent="0.25">
      <c r="A961" s="353" t="s">
        <v>427</v>
      </c>
      <c r="B961" s="353" t="s">
        <v>427</v>
      </c>
      <c r="C961" s="441">
        <f t="shared" si="641"/>
        <v>3000</v>
      </c>
      <c r="D961" s="441"/>
      <c r="E961" s="441"/>
      <c r="F961" s="441"/>
      <c r="G961" s="441"/>
      <c r="H961" s="441">
        <f t="shared" ref="H961" si="653">H229</f>
        <v>0</v>
      </c>
      <c r="I961" s="441"/>
      <c r="J961" s="445"/>
      <c r="K961" s="358"/>
      <c r="L961" s="358"/>
      <c r="M961" s="358"/>
      <c r="N961" s="358"/>
      <c r="O961" s="358"/>
      <c r="P961" s="358"/>
      <c r="Q961" s="358"/>
      <c r="R961" s="358"/>
      <c r="S961" s="358"/>
      <c r="T961" s="358"/>
      <c r="U961" s="358"/>
      <c r="V961" s="358"/>
      <c r="W961" s="358"/>
      <c r="X961" s="358"/>
      <c r="Y961" s="358"/>
      <c r="Z961" s="358"/>
      <c r="AA961" s="358"/>
      <c r="AB961" s="358"/>
      <c r="AC961" s="358"/>
      <c r="AD961" s="358"/>
      <c r="AE961" s="358"/>
      <c r="AF961" s="358"/>
      <c r="AG961" s="358"/>
      <c r="AH961" s="358"/>
      <c r="AI961" s="358"/>
      <c r="AJ961" s="358"/>
      <c r="AK961" s="358"/>
      <c r="AL961" s="358"/>
      <c r="AM961" s="358"/>
    </row>
    <row r="962" spans="1:39" x14ac:dyDescent="0.25">
      <c r="A962" s="353" t="s">
        <v>333</v>
      </c>
      <c r="B962" s="353" t="s">
        <v>333</v>
      </c>
      <c r="C962" s="441">
        <f t="shared" si="641"/>
        <v>1000</v>
      </c>
      <c r="D962" s="441"/>
      <c r="E962" s="441"/>
      <c r="F962" s="441"/>
      <c r="G962" s="441"/>
      <c r="H962" s="441">
        <f t="shared" ref="H962" si="654">H230</f>
        <v>0</v>
      </c>
      <c r="I962" s="441"/>
      <c r="J962" s="445"/>
      <c r="K962" s="358"/>
      <c r="L962" s="358"/>
      <c r="M962" s="358"/>
      <c r="N962" s="358"/>
      <c r="O962" s="358"/>
      <c r="P962" s="358"/>
      <c r="Q962" s="358"/>
      <c r="R962" s="358"/>
      <c r="S962" s="358"/>
      <c r="T962" s="358"/>
      <c r="U962" s="358"/>
      <c r="V962" s="358"/>
      <c r="W962" s="358"/>
      <c r="X962" s="358"/>
      <c r="Y962" s="358"/>
      <c r="Z962" s="358"/>
      <c r="AA962" s="358"/>
      <c r="AB962" s="358"/>
      <c r="AC962" s="358"/>
      <c r="AD962" s="358"/>
      <c r="AE962" s="358"/>
      <c r="AF962" s="358"/>
      <c r="AG962" s="358"/>
      <c r="AH962" s="358"/>
      <c r="AI962" s="358"/>
      <c r="AJ962" s="358"/>
      <c r="AK962" s="358"/>
      <c r="AL962" s="358"/>
      <c r="AM962" s="358"/>
    </row>
    <row r="963" spans="1:39" x14ac:dyDescent="0.25">
      <c r="A963" s="353" t="s">
        <v>506</v>
      </c>
      <c r="B963" s="353" t="s">
        <v>506</v>
      </c>
      <c r="C963" s="441">
        <f t="shared" si="641"/>
        <v>10000</v>
      </c>
      <c r="D963" s="441"/>
      <c r="E963" s="441"/>
      <c r="F963" s="441"/>
      <c r="G963" s="441"/>
      <c r="H963" s="441">
        <f t="shared" ref="H963" si="655">H231</f>
        <v>0</v>
      </c>
      <c r="I963" s="441"/>
      <c r="J963" s="445"/>
      <c r="K963" s="358"/>
      <c r="L963" s="358"/>
      <c r="M963" s="358"/>
      <c r="N963" s="358"/>
      <c r="O963" s="358"/>
      <c r="P963" s="358"/>
      <c r="Q963" s="358"/>
      <c r="R963" s="358"/>
      <c r="S963" s="358"/>
      <c r="T963" s="358"/>
      <c r="U963" s="358"/>
      <c r="V963" s="358"/>
      <c r="W963" s="358"/>
      <c r="X963" s="358"/>
      <c r="Y963" s="358"/>
      <c r="Z963" s="358"/>
      <c r="AA963" s="358"/>
      <c r="AB963" s="358"/>
      <c r="AC963" s="358"/>
      <c r="AD963" s="358"/>
      <c r="AE963" s="358"/>
      <c r="AF963" s="358"/>
      <c r="AG963" s="358"/>
      <c r="AH963" s="358"/>
      <c r="AI963" s="358"/>
      <c r="AJ963" s="358"/>
      <c r="AK963" s="358"/>
      <c r="AL963" s="358"/>
      <c r="AM963" s="358"/>
    </row>
    <row r="964" spans="1:39" x14ac:dyDescent="0.25">
      <c r="A964" s="353" t="s">
        <v>513</v>
      </c>
      <c r="B964" s="353" t="s">
        <v>513</v>
      </c>
      <c r="C964" s="441">
        <f t="shared" si="641"/>
        <v>9375</v>
      </c>
      <c r="D964" s="441"/>
      <c r="E964" s="441"/>
      <c r="F964" s="441"/>
      <c r="G964" s="441"/>
      <c r="H964" s="441">
        <f t="shared" ref="H964" si="656">H232</f>
        <v>0</v>
      </c>
      <c r="I964" s="441"/>
      <c r="J964" s="445"/>
      <c r="K964" s="358"/>
      <c r="L964" s="358"/>
      <c r="M964" s="358"/>
      <c r="N964" s="358"/>
      <c r="O964" s="358"/>
      <c r="P964" s="358"/>
      <c r="Q964" s="358"/>
      <c r="R964" s="358"/>
      <c r="S964" s="358"/>
      <c r="T964" s="358"/>
      <c r="U964" s="358"/>
      <c r="V964" s="358"/>
      <c r="W964" s="358"/>
      <c r="X964" s="358"/>
      <c r="Y964" s="358"/>
      <c r="Z964" s="358"/>
      <c r="AA964" s="358"/>
      <c r="AB964" s="358"/>
      <c r="AC964" s="358"/>
      <c r="AD964" s="358"/>
      <c r="AE964" s="358"/>
      <c r="AF964" s="358"/>
      <c r="AG964" s="358"/>
      <c r="AH964" s="358"/>
      <c r="AI964" s="358"/>
      <c r="AJ964" s="358"/>
      <c r="AK964" s="358"/>
      <c r="AL964" s="358"/>
      <c r="AM964" s="358"/>
    </row>
    <row r="965" spans="1:39" x14ac:dyDescent="0.25">
      <c r="A965" s="353" t="s">
        <v>371</v>
      </c>
      <c r="B965" s="353" t="s">
        <v>371</v>
      </c>
      <c r="C965" s="441">
        <f t="shared" si="641"/>
        <v>1500</v>
      </c>
      <c r="D965" s="441"/>
      <c r="E965" s="441"/>
      <c r="F965" s="441"/>
      <c r="G965" s="441"/>
      <c r="H965" s="441">
        <f t="shared" ref="H965" si="657">H233</f>
        <v>0</v>
      </c>
      <c r="I965" s="441"/>
      <c r="J965" s="445"/>
      <c r="K965" s="358"/>
      <c r="L965" s="358"/>
      <c r="M965" s="358"/>
      <c r="N965" s="358"/>
      <c r="O965" s="358"/>
      <c r="P965" s="358"/>
      <c r="Q965" s="358"/>
      <c r="R965" s="358"/>
      <c r="S965" s="358"/>
      <c r="T965" s="358"/>
      <c r="U965" s="358"/>
      <c r="V965" s="358"/>
      <c r="W965" s="358"/>
      <c r="X965" s="358"/>
      <c r="Y965" s="358"/>
      <c r="Z965" s="358"/>
      <c r="AA965" s="358"/>
      <c r="AB965" s="358"/>
      <c r="AC965" s="358"/>
      <c r="AD965" s="358"/>
      <c r="AE965" s="358"/>
      <c r="AF965" s="358"/>
      <c r="AG965" s="358"/>
      <c r="AH965" s="358"/>
      <c r="AI965" s="358"/>
      <c r="AJ965" s="358"/>
      <c r="AK965" s="358"/>
      <c r="AL965" s="358"/>
      <c r="AM965" s="358"/>
    </row>
    <row r="966" spans="1:39" x14ac:dyDescent="0.25">
      <c r="A966" s="353" t="s">
        <v>518</v>
      </c>
      <c r="B966" s="353" t="s">
        <v>518</v>
      </c>
      <c r="C966" s="441">
        <f t="shared" si="641"/>
        <v>14000</v>
      </c>
      <c r="D966" s="441"/>
      <c r="E966" s="441"/>
      <c r="F966" s="441"/>
      <c r="G966" s="441"/>
      <c r="H966" s="441">
        <f t="shared" ref="H966" si="658">H234</f>
        <v>0</v>
      </c>
      <c r="I966" s="441"/>
      <c r="J966" s="445"/>
      <c r="K966" s="358"/>
      <c r="L966" s="358"/>
      <c r="M966" s="358"/>
      <c r="N966" s="358"/>
      <c r="O966" s="358"/>
      <c r="P966" s="358"/>
      <c r="Q966" s="358"/>
      <c r="R966" s="358"/>
      <c r="S966" s="358"/>
      <c r="T966" s="358"/>
      <c r="U966" s="358"/>
      <c r="V966" s="358"/>
      <c r="W966" s="358"/>
      <c r="X966" s="358"/>
      <c r="Y966" s="358"/>
      <c r="Z966" s="358"/>
      <c r="AA966" s="358"/>
      <c r="AB966" s="358"/>
      <c r="AC966" s="358"/>
      <c r="AD966" s="358"/>
      <c r="AE966" s="358"/>
      <c r="AF966" s="358"/>
      <c r="AG966" s="358"/>
      <c r="AH966" s="358"/>
      <c r="AI966" s="358"/>
      <c r="AJ966" s="358"/>
      <c r="AK966" s="358"/>
      <c r="AL966" s="358"/>
      <c r="AM966" s="358"/>
    </row>
    <row r="967" spans="1:39" x14ac:dyDescent="0.25">
      <c r="A967" s="353" t="s">
        <v>423</v>
      </c>
      <c r="B967" s="353" t="s">
        <v>423</v>
      </c>
      <c r="C967" s="441">
        <f t="shared" si="641"/>
        <v>3000</v>
      </c>
      <c r="D967" s="441"/>
      <c r="E967" s="441"/>
      <c r="F967" s="441"/>
      <c r="G967" s="441"/>
      <c r="H967" s="441">
        <f t="shared" ref="H967" si="659">H235</f>
        <v>0</v>
      </c>
      <c r="I967" s="441"/>
      <c r="J967" s="445"/>
      <c r="K967" s="358"/>
      <c r="L967" s="358"/>
      <c r="M967" s="358"/>
      <c r="N967" s="358"/>
      <c r="O967" s="358"/>
      <c r="P967" s="358"/>
      <c r="Q967" s="358"/>
      <c r="R967" s="358"/>
      <c r="S967" s="358"/>
      <c r="T967" s="358"/>
      <c r="U967" s="358"/>
      <c r="V967" s="358"/>
      <c r="W967" s="358"/>
      <c r="X967" s="358"/>
      <c r="Y967" s="358"/>
      <c r="Z967" s="358"/>
      <c r="AA967" s="358"/>
      <c r="AB967" s="358"/>
      <c r="AC967" s="358"/>
      <c r="AD967" s="358"/>
      <c r="AE967" s="358"/>
      <c r="AF967" s="358"/>
      <c r="AG967" s="358"/>
      <c r="AH967" s="358"/>
      <c r="AI967" s="358"/>
      <c r="AJ967" s="358"/>
      <c r="AK967" s="358"/>
      <c r="AL967" s="358"/>
      <c r="AM967" s="358"/>
    </row>
    <row r="968" spans="1:39" x14ac:dyDescent="0.25">
      <c r="A968" s="353" t="s">
        <v>296</v>
      </c>
      <c r="B968" s="353" t="s">
        <v>296</v>
      </c>
      <c r="C968" s="441">
        <f t="shared" si="641"/>
        <v>5000</v>
      </c>
      <c r="D968" s="441"/>
      <c r="E968" s="441"/>
      <c r="F968" s="441"/>
      <c r="G968" s="441"/>
      <c r="H968" s="441">
        <f t="shared" ref="H968" si="660">H236</f>
        <v>0</v>
      </c>
      <c r="I968" s="441"/>
      <c r="J968" s="445"/>
      <c r="K968" s="358"/>
      <c r="L968" s="358"/>
      <c r="M968" s="358"/>
      <c r="N968" s="358"/>
      <c r="O968" s="358"/>
      <c r="P968" s="358"/>
      <c r="Q968" s="358"/>
      <c r="R968" s="358"/>
      <c r="S968" s="358"/>
      <c r="T968" s="358"/>
      <c r="U968" s="358"/>
      <c r="V968" s="358"/>
      <c r="W968" s="358"/>
      <c r="X968" s="358"/>
      <c r="Y968" s="358"/>
      <c r="Z968" s="358"/>
      <c r="AA968" s="358"/>
      <c r="AB968" s="358"/>
      <c r="AC968" s="358"/>
      <c r="AD968" s="358"/>
      <c r="AE968" s="358"/>
      <c r="AF968" s="358"/>
      <c r="AG968" s="358"/>
      <c r="AH968" s="358"/>
      <c r="AI968" s="358"/>
      <c r="AJ968" s="358"/>
      <c r="AK968" s="358"/>
      <c r="AL968" s="358"/>
      <c r="AM968" s="358"/>
    </row>
    <row r="969" spans="1:39" x14ac:dyDescent="0.25">
      <c r="A969" s="353" t="s">
        <v>496</v>
      </c>
      <c r="B969" s="353" t="s">
        <v>497</v>
      </c>
      <c r="C969" s="441">
        <f t="shared" si="641"/>
        <v>2500</v>
      </c>
      <c r="D969" s="441"/>
      <c r="E969" s="441"/>
      <c r="F969" s="441"/>
      <c r="G969" s="441"/>
      <c r="H969" s="441">
        <f t="shared" ref="H969" si="661">H237</f>
        <v>0</v>
      </c>
      <c r="I969" s="441"/>
      <c r="J969" s="445"/>
      <c r="K969" s="358"/>
      <c r="L969" s="358"/>
      <c r="M969" s="358"/>
      <c r="N969" s="358"/>
      <c r="O969" s="358"/>
      <c r="P969" s="358"/>
      <c r="Q969" s="358"/>
      <c r="R969" s="358"/>
      <c r="S969" s="358"/>
      <c r="T969" s="358"/>
      <c r="U969" s="358"/>
      <c r="V969" s="358"/>
      <c r="W969" s="358"/>
      <c r="X969" s="358"/>
      <c r="Y969" s="358"/>
      <c r="Z969" s="358"/>
      <c r="AA969" s="358"/>
      <c r="AB969" s="358"/>
      <c r="AC969" s="358"/>
      <c r="AD969" s="358"/>
      <c r="AE969" s="358"/>
      <c r="AF969" s="358"/>
      <c r="AG969" s="358"/>
      <c r="AH969" s="358"/>
      <c r="AI969" s="358"/>
      <c r="AJ969" s="358"/>
      <c r="AK969" s="358"/>
      <c r="AL969" s="358"/>
      <c r="AM969" s="358"/>
    </row>
    <row r="970" spans="1:39" x14ac:dyDescent="0.25">
      <c r="A970" s="353" t="s">
        <v>487</v>
      </c>
      <c r="B970" s="353" t="s">
        <v>487</v>
      </c>
      <c r="C970" s="441">
        <f t="shared" si="641"/>
        <v>9375</v>
      </c>
      <c r="D970" s="441"/>
      <c r="E970" s="441"/>
      <c r="F970" s="441"/>
      <c r="G970" s="441"/>
      <c r="H970" s="441">
        <f t="shared" ref="H970" si="662">H238</f>
        <v>0</v>
      </c>
      <c r="I970" s="441"/>
      <c r="J970" s="445"/>
      <c r="K970" s="358"/>
      <c r="L970" s="358"/>
      <c r="M970" s="358"/>
      <c r="N970" s="358"/>
      <c r="O970" s="358"/>
      <c r="P970" s="358"/>
      <c r="Q970" s="358"/>
      <c r="R970" s="358"/>
      <c r="S970" s="358"/>
      <c r="T970" s="358"/>
      <c r="U970" s="358"/>
      <c r="V970" s="358"/>
      <c r="W970" s="358"/>
      <c r="X970" s="358"/>
      <c r="Y970" s="358"/>
      <c r="Z970" s="358"/>
      <c r="AA970" s="358"/>
      <c r="AB970" s="358"/>
      <c r="AC970" s="358"/>
      <c r="AD970" s="358"/>
      <c r="AE970" s="358"/>
      <c r="AF970" s="358"/>
      <c r="AG970" s="358"/>
      <c r="AH970" s="358"/>
      <c r="AI970" s="358"/>
      <c r="AJ970" s="358"/>
      <c r="AK970" s="358"/>
      <c r="AL970" s="358"/>
      <c r="AM970" s="358"/>
    </row>
    <row r="971" spans="1:39" x14ac:dyDescent="0.25">
      <c r="A971" s="353" t="s">
        <v>324</v>
      </c>
      <c r="B971" s="353" t="s">
        <v>324</v>
      </c>
      <c r="C971" s="441">
        <f t="shared" si="641"/>
        <v>5000</v>
      </c>
      <c r="D971" s="441"/>
      <c r="E971" s="441"/>
      <c r="F971" s="441"/>
      <c r="G971" s="441"/>
      <c r="H971" s="441">
        <f t="shared" ref="H971" si="663">H239</f>
        <v>0</v>
      </c>
      <c r="I971" s="441"/>
      <c r="J971" s="445"/>
      <c r="K971" s="358"/>
      <c r="L971" s="358"/>
      <c r="M971" s="358"/>
      <c r="N971" s="358"/>
      <c r="O971" s="358"/>
      <c r="P971" s="358"/>
      <c r="Q971" s="358"/>
      <c r="R971" s="358"/>
      <c r="S971" s="358"/>
      <c r="T971" s="358"/>
      <c r="U971" s="358"/>
      <c r="V971" s="358"/>
      <c r="W971" s="358"/>
      <c r="X971" s="358"/>
      <c r="Y971" s="358"/>
      <c r="Z971" s="358"/>
      <c r="AA971" s="358"/>
      <c r="AB971" s="358"/>
      <c r="AC971" s="358"/>
      <c r="AD971" s="358"/>
      <c r="AE971" s="358"/>
      <c r="AF971" s="358"/>
      <c r="AG971" s="358"/>
      <c r="AH971" s="358"/>
      <c r="AI971" s="358"/>
      <c r="AJ971" s="358"/>
      <c r="AK971" s="358"/>
      <c r="AL971" s="358"/>
      <c r="AM971" s="358"/>
    </row>
    <row r="972" spans="1:39" x14ac:dyDescent="0.25">
      <c r="A972" s="353" t="s">
        <v>476</v>
      </c>
      <c r="B972" s="353" t="s">
        <v>476</v>
      </c>
      <c r="C972" s="441">
        <f t="shared" si="641"/>
        <v>2500</v>
      </c>
      <c r="D972" s="441"/>
      <c r="E972" s="441"/>
      <c r="F972" s="441"/>
      <c r="G972" s="441"/>
      <c r="H972" s="441">
        <f t="shared" ref="H972" si="664">H240</f>
        <v>0</v>
      </c>
      <c r="I972" s="441"/>
      <c r="J972" s="445"/>
      <c r="K972" s="358"/>
      <c r="L972" s="358"/>
      <c r="M972" s="358"/>
      <c r="N972" s="358"/>
      <c r="O972" s="358"/>
      <c r="P972" s="358"/>
      <c r="Q972" s="358"/>
      <c r="R972" s="358"/>
      <c r="S972" s="358"/>
      <c r="T972" s="358"/>
      <c r="U972" s="358"/>
      <c r="V972" s="358"/>
      <c r="W972" s="358"/>
      <c r="X972" s="358"/>
      <c r="Y972" s="358"/>
      <c r="Z972" s="358"/>
      <c r="AA972" s="358"/>
      <c r="AB972" s="358"/>
      <c r="AC972" s="358"/>
      <c r="AD972" s="358"/>
      <c r="AE972" s="358"/>
      <c r="AF972" s="358"/>
      <c r="AG972" s="358"/>
      <c r="AH972" s="358"/>
      <c r="AI972" s="358"/>
      <c r="AJ972" s="358"/>
      <c r="AK972" s="358"/>
      <c r="AL972" s="358"/>
      <c r="AM972" s="358"/>
    </row>
    <row r="973" spans="1:39" x14ac:dyDescent="0.25">
      <c r="A973" s="353" t="s">
        <v>342</v>
      </c>
      <c r="B973" s="353" t="s">
        <v>342</v>
      </c>
      <c r="C973" s="441">
        <f t="shared" si="641"/>
        <v>1000</v>
      </c>
      <c r="D973" s="441"/>
      <c r="E973" s="441"/>
      <c r="F973" s="441"/>
      <c r="G973" s="441"/>
      <c r="H973" s="441">
        <f t="shared" ref="H973" si="665">H241</f>
        <v>0</v>
      </c>
      <c r="I973" s="441"/>
      <c r="J973" s="445"/>
      <c r="K973" s="358"/>
      <c r="L973" s="358"/>
      <c r="M973" s="358"/>
      <c r="N973" s="358"/>
      <c r="O973" s="358"/>
      <c r="P973" s="358"/>
      <c r="Q973" s="358"/>
      <c r="R973" s="358"/>
      <c r="S973" s="358"/>
      <c r="T973" s="358"/>
      <c r="U973" s="358"/>
      <c r="V973" s="358"/>
      <c r="W973" s="358"/>
      <c r="X973" s="358"/>
      <c r="Y973" s="358"/>
      <c r="Z973" s="358"/>
      <c r="AA973" s="358"/>
      <c r="AB973" s="358"/>
      <c r="AC973" s="358"/>
      <c r="AD973" s="358"/>
      <c r="AE973" s="358"/>
      <c r="AF973" s="358"/>
      <c r="AG973" s="358"/>
      <c r="AH973" s="358"/>
      <c r="AI973" s="358"/>
      <c r="AJ973" s="358"/>
      <c r="AK973" s="358"/>
      <c r="AL973" s="358"/>
      <c r="AM973" s="358"/>
    </row>
    <row r="974" spans="1:39" x14ac:dyDescent="0.25">
      <c r="A974" s="353" t="s">
        <v>520</v>
      </c>
      <c r="B974" s="353" t="s">
        <v>521</v>
      </c>
      <c r="C974" s="441">
        <f t="shared" si="641"/>
        <v>4992</v>
      </c>
      <c r="D974" s="441"/>
      <c r="E974" s="441"/>
      <c r="F974" s="441"/>
      <c r="G974" s="441"/>
      <c r="H974" s="441">
        <f t="shared" ref="H974" si="666">H242</f>
        <v>0</v>
      </c>
      <c r="I974" s="441"/>
      <c r="J974" s="445"/>
      <c r="K974" s="358"/>
      <c r="L974" s="358"/>
      <c r="M974" s="358"/>
      <c r="N974" s="358"/>
      <c r="O974" s="358"/>
      <c r="P974" s="358"/>
      <c r="Q974" s="358"/>
      <c r="R974" s="358"/>
      <c r="S974" s="358"/>
      <c r="T974" s="358"/>
      <c r="U974" s="358"/>
      <c r="V974" s="358"/>
      <c r="W974" s="358"/>
      <c r="X974" s="358"/>
      <c r="Y974" s="358"/>
      <c r="Z974" s="358"/>
      <c r="AA974" s="358"/>
      <c r="AB974" s="358"/>
      <c r="AC974" s="358"/>
      <c r="AD974" s="358"/>
      <c r="AE974" s="358"/>
      <c r="AF974" s="358"/>
      <c r="AG974" s="358"/>
      <c r="AH974" s="358"/>
      <c r="AI974" s="358"/>
      <c r="AJ974" s="358"/>
      <c r="AK974" s="358"/>
      <c r="AL974" s="358"/>
      <c r="AM974" s="358"/>
    </row>
    <row r="975" spans="1:39" x14ac:dyDescent="0.25">
      <c r="A975" s="353" t="s">
        <v>338</v>
      </c>
      <c r="B975" s="353" t="s">
        <v>338</v>
      </c>
      <c r="C975" s="441">
        <f t="shared" si="641"/>
        <v>1503</v>
      </c>
      <c r="D975" s="441"/>
      <c r="E975" s="441"/>
      <c r="F975" s="441"/>
      <c r="G975" s="441"/>
      <c r="H975" s="441">
        <f t="shared" ref="H975" si="667">H243</f>
        <v>0</v>
      </c>
      <c r="I975" s="441"/>
      <c r="J975" s="445"/>
      <c r="K975" s="358"/>
      <c r="L975" s="358"/>
      <c r="M975" s="358"/>
      <c r="N975" s="358"/>
      <c r="O975" s="358"/>
      <c r="P975" s="358"/>
      <c r="Q975" s="358"/>
      <c r="R975" s="358"/>
      <c r="S975" s="358"/>
      <c r="T975" s="358"/>
      <c r="U975" s="358"/>
      <c r="V975" s="358"/>
      <c r="W975" s="358"/>
      <c r="X975" s="358"/>
      <c r="Y975" s="358"/>
      <c r="Z975" s="358"/>
      <c r="AA975" s="358"/>
      <c r="AB975" s="358"/>
      <c r="AC975" s="358"/>
      <c r="AD975" s="358"/>
      <c r="AE975" s="358"/>
      <c r="AF975" s="358"/>
      <c r="AG975" s="358"/>
      <c r="AH975" s="358"/>
      <c r="AI975" s="358"/>
      <c r="AJ975" s="358"/>
      <c r="AK975" s="358"/>
      <c r="AL975" s="358"/>
      <c r="AM975" s="358"/>
    </row>
    <row r="977" spans="1:36" x14ac:dyDescent="0.25">
      <c r="A977" s="362" t="s">
        <v>718</v>
      </c>
    </row>
    <row r="978" spans="1:36" ht="45" x14ac:dyDescent="0.25">
      <c r="A978" s="351" t="s">
        <v>219</v>
      </c>
      <c r="B978" s="351" t="s">
        <v>264</v>
      </c>
      <c r="C978" s="351" t="s">
        <v>220</v>
      </c>
      <c r="D978" s="352" t="s">
        <v>265</v>
      </c>
      <c r="E978" s="463" t="s">
        <v>837</v>
      </c>
      <c r="F978" s="463" t="s">
        <v>838</v>
      </c>
      <c r="G978" s="464" t="s">
        <v>839</v>
      </c>
      <c r="H978" s="464" t="s">
        <v>840</v>
      </c>
      <c r="I978" s="464"/>
      <c r="J978" s="351" t="s">
        <v>221</v>
      </c>
      <c r="K978" s="359">
        <v>2017</v>
      </c>
      <c r="L978" s="359">
        <v>2018</v>
      </c>
      <c r="M978" s="359">
        <v>2019</v>
      </c>
      <c r="N978" s="359">
        <v>2020</v>
      </c>
      <c r="O978" s="359">
        <v>2021</v>
      </c>
      <c r="P978" s="359">
        <v>2022</v>
      </c>
      <c r="Q978" s="359">
        <v>2023</v>
      </c>
      <c r="R978" s="359">
        <v>2024</v>
      </c>
      <c r="S978" s="359">
        <v>2025</v>
      </c>
      <c r="T978" s="359">
        <v>2026</v>
      </c>
      <c r="U978" s="359">
        <v>2027</v>
      </c>
      <c r="V978" s="359">
        <v>2028</v>
      </c>
      <c r="W978" s="359">
        <v>2029</v>
      </c>
      <c r="X978" s="359">
        <v>2030</v>
      </c>
      <c r="Y978" s="359">
        <v>2031</v>
      </c>
      <c r="Z978" s="359">
        <v>2032</v>
      </c>
      <c r="AA978" s="359">
        <v>2033</v>
      </c>
      <c r="AB978" s="359">
        <v>2034</v>
      </c>
      <c r="AC978" s="359">
        <v>2035</v>
      </c>
      <c r="AD978" s="359">
        <v>2036</v>
      </c>
      <c r="AE978" s="359">
        <v>2037</v>
      </c>
      <c r="AF978" s="359">
        <v>2038</v>
      </c>
      <c r="AG978" s="359">
        <v>2039</v>
      </c>
      <c r="AH978" s="359">
        <v>2040</v>
      </c>
      <c r="AI978" s="359">
        <v>2041</v>
      </c>
      <c r="AJ978" s="359">
        <v>2042</v>
      </c>
    </row>
    <row r="979" spans="1:36" x14ac:dyDescent="0.25">
      <c r="A979" s="353" t="s">
        <v>351</v>
      </c>
      <c r="B979" s="353" t="s">
        <v>351</v>
      </c>
      <c r="C979" s="441">
        <f>C3</f>
        <v>6250</v>
      </c>
      <c r="D979" s="441"/>
      <c r="E979" s="441"/>
      <c r="F979" s="441"/>
      <c r="G979" s="441"/>
      <c r="H979" s="441">
        <f t="shared" ref="H979" si="668">H3</f>
        <v>0</v>
      </c>
      <c r="I979" s="441"/>
      <c r="J979" s="445"/>
      <c r="K979" s="358"/>
      <c r="L979" s="358"/>
      <c r="M979" s="358"/>
      <c r="N979" s="358"/>
      <c r="O979" s="358"/>
      <c r="P979" s="358"/>
      <c r="Q979" s="358"/>
      <c r="R979" s="358"/>
      <c r="S979" s="358"/>
      <c r="T979" s="358"/>
      <c r="U979" s="358"/>
      <c r="V979" s="358"/>
      <c r="W979" s="358"/>
      <c r="X979" s="358"/>
      <c r="Y979" s="358"/>
      <c r="Z979" s="358"/>
      <c r="AA979" s="358"/>
      <c r="AB979" s="358"/>
      <c r="AC979" s="358"/>
      <c r="AD979" s="358"/>
      <c r="AE979" s="358"/>
      <c r="AF979" s="358"/>
      <c r="AG979" s="358"/>
      <c r="AH979" s="358"/>
      <c r="AI979" s="358"/>
      <c r="AJ979" s="358"/>
    </row>
    <row r="980" spans="1:36" x14ac:dyDescent="0.25">
      <c r="A980" s="353" t="s">
        <v>268</v>
      </c>
      <c r="B980" s="353" t="s">
        <v>268</v>
      </c>
      <c r="C980" s="441">
        <f t="shared" ref="C980:H980" si="669">C4</f>
        <v>2500</v>
      </c>
      <c r="D980" s="441"/>
      <c r="E980" s="441"/>
      <c r="F980" s="441"/>
      <c r="G980" s="441"/>
      <c r="H980" s="441">
        <f t="shared" si="669"/>
        <v>1</v>
      </c>
      <c r="I980" s="441"/>
      <c r="J980" s="445"/>
      <c r="K980" s="358"/>
      <c r="L980" s="358"/>
      <c r="M980" s="358"/>
      <c r="N980" s="358"/>
      <c r="O980" s="358"/>
      <c r="P980" s="358"/>
      <c r="Q980" s="358"/>
      <c r="R980" s="358"/>
      <c r="S980" s="358"/>
      <c r="T980" s="358"/>
      <c r="U980" s="358"/>
      <c r="V980" s="358"/>
      <c r="W980" s="358"/>
      <c r="X980" s="358"/>
      <c r="Y980" s="358"/>
      <c r="Z980" s="358"/>
      <c r="AA980" s="358"/>
      <c r="AB980" s="358"/>
      <c r="AC980" s="358"/>
      <c r="AD980" s="358"/>
      <c r="AE980" s="358"/>
      <c r="AF980" s="358"/>
      <c r="AG980" s="358"/>
      <c r="AH980" s="358"/>
      <c r="AI980" s="358"/>
      <c r="AJ980" s="358"/>
    </row>
    <row r="981" spans="1:36" x14ac:dyDescent="0.25">
      <c r="A981" s="353" t="s">
        <v>271</v>
      </c>
      <c r="B981" s="353" t="s">
        <v>271</v>
      </c>
      <c r="C981" s="441">
        <f t="shared" ref="C981:H981" si="670">C5</f>
        <v>5500</v>
      </c>
      <c r="D981" s="441"/>
      <c r="E981" s="441"/>
      <c r="F981" s="441"/>
      <c r="G981" s="441"/>
      <c r="H981" s="441">
        <f t="shared" si="670"/>
        <v>1</v>
      </c>
      <c r="I981" s="441"/>
      <c r="J981" s="445"/>
      <c r="K981" s="358"/>
      <c r="L981" s="358"/>
      <c r="M981" s="358"/>
      <c r="N981" s="358"/>
      <c r="O981" s="358"/>
      <c r="P981" s="358"/>
      <c r="Q981" s="358"/>
      <c r="R981" s="358"/>
      <c r="S981" s="358"/>
      <c r="T981" s="358"/>
      <c r="U981" s="358"/>
      <c r="V981" s="358"/>
      <c r="W981" s="358"/>
      <c r="X981" s="358"/>
      <c r="Y981" s="358"/>
      <c r="Z981" s="358"/>
      <c r="AA981" s="358"/>
      <c r="AB981" s="358"/>
      <c r="AC981" s="358"/>
      <c r="AD981" s="358"/>
      <c r="AE981" s="358"/>
      <c r="AF981" s="358"/>
      <c r="AG981" s="358"/>
      <c r="AH981" s="358"/>
      <c r="AI981" s="358"/>
      <c r="AJ981" s="358"/>
    </row>
    <row r="982" spans="1:36" x14ac:dyDescent="0.25">
      <c r="A982" s="353" t="s">
        <v>222</v>
      </c>
      <c r="B982" s="353" t="s">
        <v>304</v>
      </c>
      <c r="C982" s="441">
        <f t="shared" ref="C982:H982" si="671">C6</f>
        <v>10000</v>
      </c>
      <c r="D982" s="441"/>
      <c r="E982" s="441"/>
      <c r="F982" s="441"/>
      <c r="G982" s="441"/>
      <c r="H982" s="441">
        <f t="shared" si="671"/>
        <v>0</v>
      </c>
      <c r="I982" s="441"/>
      <c r="J982" s="445"/>
      <c r="K982" s="358"/>
      <c r="L982" s="358"/>
      <c r="M982" s="358"/>
      <c r="N982" s="358"/>
      <c r="O982" s="358"/>
      <c r="P982" s="358"/>
      <c r="Q982" s="358"/>
      <c r="R982" s="358"/>
      <c r="S982" s="358"/>
      <c r="T982" s="358"/>
      <c r="U982" s="358"/>
      <c r="V982" s="358"/>
      <c r="W982" s="358"/>
      <c r="X982" s="358"/>
      <c r="Y982" s="358"/>
      <c r="Z982" s="358"/>
      <c r="AA982" s="358"/>
      <c r="AB982" s="358"/>
      <c r="AC982" s="358"/>
      <c r="AD982" s="358"/>
      <c r="AE982" s="358"/>
      <c r="AF982" s="358"/>
      <c r="AG982" s="358"/>
      <c r="AH982" s="358"/>
      <c r="AI982" s="358"/>
      <c r="AJ982" s="358"/>
    </row>
    <row r="983" spans="1:36" x14ac:dyDescent="0.25">
      <c r="A983" s="353" t="s">
        <v>222</v>
      </c>
      <c r="B983" s="353" t="s">
        <v>379</v>
      </c>
      <c r="C983" s="441">
        <f t="shared" ref="C983:H983" si="672">C7</f>
        <v>10000</v>
      </c>
      <c r="D983" s="441"/>
      <c r="E983" s="441"/>
      <c r="F983" s="441"/>
      <c r="G983" s="441"/>
      <c r="H983" s="441">
        <f t="shared" si="672"/>
        <v>0</v>
      </c>
      <c r="I983" s="441"/>
      <c r="J983" s="445"/>
      <c r="K983" s="358"/>
      <c r="L983" s="358"/>
      <c r="M983" s="358"/>
      <c r="N983" s="358"/>
      <c r="O983" s="358"/>
      <c r="P983" s="358"/>
      <c r="Q983" s="358"/>
      <c r="R983" s="358"/>
      <c r="S983" s="358"/>
      <c r="T983" s="358"/>
      <c r="U983" s="358"/>
      <c r="V983" s="358"/>
      <c r="W983" s="358"/>
      <c r="X983" s="358"/>
      <c r="Y983" s="358"/>
      <c r="Z983" s="358"/>
      <c r="AA983" s="358"/>
      <c r="AB983" s="358"/>
      <c r="AC983" s="358"/>
      <c r="AD983" s="358"/>
      <c r="AE983" s="358"/>
      <c r="AF983" s="358"/>
      <c r="AG983" s="358"/>
      <c r="AH983" s="358"/>
      <c r="AI983" s="358"/>
      <c r="AJ983" s="358"/>
    </row>
    <row r="984" spans="1:36" x14ac:dyDescent="0.25">
      <c r="A984" s="353" t="s">
        <v>395</v>
      </c>
      <c r="B984" s="353" t="s">
        <v>395</v>
      </c>
      <c r="C984" s="441">
        <f t="shared" ref="C984:H984" si="673">C8</f>
        <v>1500</v>
      </c>
      <c r="D984" s="441"/>
      <c r="E984" s="441"/>
      <c r="F984" s="441"/>
      <c r="G984" s="441"/>
      <c r="H984" s="441">
        <f t="shared" si="673"/>
        <v>0</v>
      </c>
      <c r="I984" s="441"/>
      <c r="J984" s="445"/>
      <c r="K984" s="358"/>
      <c r="L984" s="358"/>
      <c r="M984" s="358"/>
      <c r="N984" s="358"/>
      <c r="O984" s="358"/>
      <c r="P984" s="358"/>
      <c r="Q984" s="358"/>
      <c r="R984" s="358"/>
      <c r="S984" s="358"/>
      <c r="T984" s="358"/>
      <c r="U984" s="358"/>
      <c r="V984" s="358"/>
      <c r="W984" s="358"/>
      <c r="X984" s="358"/>
      <c r="Y984" s="358"/>
      <c r="Z984" s="358"/>
      <c r="AA984" s="358"/>
      <c r="AB984" s="358"/>
      <c r="AC984" s="358"/>
      <c r="AD984" s="358"/>
      <c r="AE984" s="358"/>
      <c r="AF984" s="358"/>
      <c r="AG984" s="358"/>
      <c r="AH984" s="358"/>
      <c r="AI984" s="358"/>
      <c r="AJ984" s="358"/>
    </row>
    <row r="985" spans="1:36" x14ac:dyDescent="0.25">
      <c r="A985" s="353" t="s">
        <v>495</v>
      </c>
      <c r="B985" s="353" t="s">
        <v>495</v>
      </c>
      <c r="C985" s="441">
        <f t="shared" ref="C985:H985" si="674">C9</f>
        <v>750</v>
      </c>
      <c r="D985" s="441"/>
      <c r="E985" s="441"/>
      <c r="F985" s="441"/>
      <c r="G985" s="441"/>
      <c r="H985" s="441">
        <f t="shared" si="674"/>
        <v>0</v>
      </c>
      <c r="I985" s="441"/>
      <c r="J985" s="445"/>
      <c r="K985" s="358"/>
      <c r="L985" s="358"/>
      <c r="M985" s="358"/>
      <c r="N985" s="358"/>
      <c r="O985" s="358"/>
      <c r="P985" s="358"/>
      <c r="Q985" s="358"/>
      <c r="R985" s="358"/>
      <c r="S985" s="358"/>
      <c r="T985" s="358"/>
      <c r="U985" s="358"/>
      <c r="V985" s="358"/>
      <c r="W985" s="358"/>
      <c r="X985" s="358"/>
      <c r="Y985" s="358"/>
      <c r="Z985" s="358"/>
      <c r="AA985" s="358"/>
      <c r="AB985" s="358"/>
      <c r="AC985" s="358"/>
      <c r="AD985" s="358"/>
      <c r="AE985" s="358"/>
      <c r="AF985" s="358"/>
      <c r="AG985" s="358"/>
      <c r="AH985" s="358"/>
      <c r="AI985" s="358"/>
      <c r="AJ985" s="358"/>
    </row>
    <row r="986" spans="1:36" x14ac:dyDescent="0.25">
      <c r="A986" s="353" t="s">
        <v>344</v>
      </c>
      <c r="B986" s="353" t="s">
        <v>344</v>
      </c>
      <c r="C986" s="441">
        <f t="shared" ref="C986:H986" si="675">C10</f>
        <v>750</v>
      </c>
      <c r="D986" s="441"/>
      <c r="E986" s="441"/>
      <c r="F986" s="441"/>
      <c r="G986" s="441"/>
      <c r="H986" s="441">
        <f t="shared" si="675"/>
        <v>0</v>
      </c>
      <c r="I986" s="441"/>
      <c r="J986" s="445"/>
      <c r="K986" s="358"/>
      <c r="L986" s="358"/>
      <c r="M986" s="358"/>
      <c r="N986" s="358"/>
      <c r="O986" s="358"/>
      <c r="P986" s="358"/>
      <c r="Q986" s="358"/>
      <c r="R986" s="358"/>
      <c r="S986" s="358"/>
      <c r="T986" s="358"/>
      <c r="U986" s="358"/>
      <c r="V986" s="358"/>
      <c r="W986" s="358"/>
      <c r="X986" s="358"/>
      <c r="Y986" s="358"/>
      <c r="Z986" s="358"/>
      <c r="AA986" s="358"/>
      <c r="AB986" s="358"/>
      <c r="AC986" s="358"/>
      <c r="AD986" s="358"/>
      <c r="AE986" s="358"/>
      <c r="AF986" s="358"/>
      <c r="AG986" s="358"/>
      <c r="AH986" s="358"/>
      <c r="AI986" s="358"/>
      <c r="AJ986" s="358"/>
    </row>
    <row r="987" spans="1:36" x14ac:dyDescent="0.25">
      <c r="A987" s="353" t="s">
        <v>223</v>
      </c>
      <c r="B987" s="353" t="s">
        <v>307</v>
      </c>
      <c r="C987" s="441">
        <f t="shared" ref="C987:H987" si="676">C11</f>
        <v>20000</v>
      </c>
      <c r="D987" s="441"/>
      <c r="E987" s="441"/>
      <c r="F987" s="441"/>
      <c r="G987" s="441"/>
      <c r="H987" s="441">
        <f t="shared" si="676"/>
        <v>0</v>
      </c>
      <c r="I987" s="441"/>
      <c r="J987" s="445"/>
      <c r="K987" s="358"/>
      <c r="L987" s="358"/>
      <c r="M987" s="358"/>
      <c r="N987" s="358"/>
      <c r="O987" s="358"/>
      <c r="P987" s="358"/>
      <c r="Q987" s="358"/>
      <c r="R987" s="358"/>
      <c r="S987" s="358"/>
      <c r="T987" s="358"/>
      <c r="U987" s="358"/>
      <c r="V987" s="358"/>
      <c r="W987" s="358"/>
      <c r="X987" s="358"/>
      <c r="Y987" s="358"/>
      <c r="Z987" s="358"/>
      <c r="AA987" s="358"/>
      <c r="AB987" s="358"/>
      <c r="AC987" s="358"/>
      <c r="AD987" s="358"/>
      <c r="AE987" s="358"/>
      <c r="AF987" s="358"/>
      <c r="AG987" s="358"/>
      <c r="AH987" s="358"/>
      <c r="AI987" s="358"/>
      <c r="AJ987" s="358"/>
    </row>
    <row r="988" spans="1:36" x14ac:dyDescent="0.25">
      <c r="A988" s="353" t="s">
        <v>223</v>
      </c>
      <c r="B988" s="353" t="s">
        <v>275</v>
      </c>
      <c r="C988" s="441">
        <f t="shared" ref="C988:H988" si="677">C12</f>
        <v>20000</v>
      </c>
      <c r="D988" s="441"/>
      <c r="E988" s="441"/>
      <c r="F988" s="441"/>
      <c r="G988" s="441"/>
      <c r="H988" s="441">
        <f t="shared" si="677"/>
        <v>0</v>
      </c>
      <c r="I988" s="441"/>
      <c r="J988" s="445"/>
      <c r="K988" s="358"/>
      <c r="L988" s="358"/>
      <c r="M988" s="358"/>
      <c r="N988" s="358"/>
      <c r="O988" s="358"/>
      <c r="P988" s="358"/>
      <c r="Q988" s="358"/>
      <c r="R988" s="358"/>
      <c r="S988" s="358"/>
      <c r="T988" s="358"/>
      <c r="U988" s="358"/>
      <c r="V988" s="358"/>
      <c r="W988" s="358"/>
      <c r="X988" s="358"/>
      <c r="Y988" s="358"/>
      <c r="Z988" s="358"/>
      <c r="AA988" s="358"/>
      <c r="AB988" s="358"/>
      <c r="AC988" s="358"/>
      <c r="AD988" s="358"/>
      <c r="AE988" s="358"/>
      <c r="AF988" s="358"/>
      <c r="AG988" s="358"/>
      <c r="AH988" s="358"/>
      <c r="AI988" s="358"/>
      <c r="AJ988" s="358"/>
    </row>
    <row r="989" spans="1:36" x14ac:dyDescent="0.25">
      <c r="A989" s="353" t="s">
        <v>477</v>
      </c>
      <c r="B989" s="353" t="s">
        <v>477</v>
      </c>
      <c r="C989" s="441">
        <f t="shared" ref="C989:H989" si="678">C13</f>
        <v>5000</v>
      </c>
      <c r="D989" s="441"/>
      <c r="E989" s="441"/>
      <c r="F989" s="441"/>
      <c r="G989" s="441"/>
      <c r="H989" s="441">
        <f t="shared" si="678"/>
        <v>0</v>
      </c>
      <c r="I989" s="441"/>
      <c r="J989" s="445"/>
      <c r="K989" s="358"/>
      <c r="L989" s="358"/>
      <c r="M989" s="358"/>
      <c r="N989" s="358"/>
      <c r="O989" s="358"/>
      <c r="P989" s="358"/>
      <c r="Q989" s="358"/>
      <c r="R989" s="358"/>
      <c r="S989" s="358"/>
      <c r="T989" s="358"/>
      <c r="U989" s="358"/>
      <c r="V989" s="358"/>
      <c r="W989" s="358"/>
      <c r="X989" s="358"/>
      <c r="Y989" s="358"/>
      <c r="Z989" s="358"/>
      <c r="AA989" s="358"/>
      <c r="AB989" s="358"/>
      <c r="AC989" s="358"/>
      <c r="AD989" s="358"/>
      <c r="AE989" s="358"/>
      <c r="AF989" s="358"/>
      <c r="AG989" s="358"/>
      <c r="AH989" s="358"/>
      <c r="AI989" s="358"/>
      <c r="AJ989" s="358"/>
    </row>
    <row r="990" spans="1:36" x14ac:dyDescent="0.25">
      <c r="A990" s="353" t="s">
        <v>425</v>
      </c>
      <c r="B990" s="353" t="s">
        <v>425</v>
      </c>
      <c r="C990" s="441">
        <f t="shared" ref="C990:H990" si="679">C14</f>
        <v>2500</v>
      </c>
      <c r="D990" s="441"/>
      <c r="E990" s="441"/>
      <c r="F990" s="441"/>
      <c r="G990" s="441"/>
      <c r="H990" s="441">
        <f t="shared" si="679"/>
        <v>0</v>
      </c>
      <c r="I990" s="441"/>
      <c r="J990" s="445"/>
      <c r="K990" s="358"/>
      <c r="L990" s="358"/>
      <c r="M990" s="358"/>
      <c r="N990" s="358"/>
      <c r="O990" s="358"/>
      <c r="P990" s="358"/>
      <c r="Q990" s="358"/>
      <c r="R990" s="358"/>
      <c r="S990" s="358"/>
      <c r="T990" s="358"/>
      <c r="U990" s="358"/>
      <c r="V990" s="358"/>
      <c r="W990" s="358"/>
      <c r="X990" s="358"/>
      <c r="Y990" s="358"/>
      <c r="Z990" s="358"/>
      <c r="AA990" s="358"/>
      <c r="AB990" s="358"/>
      <c r="AC990" s="358"/>
      <c r="AD990" s="358"/>
      <c r="AE990" s="358"/>
      <c r="AF990" s="358"/>
      <c r="AG990" s="358"/>
      <c r="AH990" s="358"/>
      <c r="AI990" s="358"/>
      <c r="AJ990" s="358"/>
    </row>
    <row r="991" spans="1:36" x14ac:dyDescent="0.25">
      <c r="A991" s="353" t="s">
        <v>260</v>
      </c>
      <c r="B991" s="353" t="s">
        <v>504</v>
      </c>
      <c r="C991" s="441">
        <f t="shared" ref="C991:H991" si="680">C15</f>
        <v>42000</v>
      </c>
      <c r="D991" s="441"/>
      <c r="E991" s="441"/>
      <c r="F991" s="441"/>
      <c r="G991" s="441"/>
      <c r="H991" s="441">
        <f t="shared" si="680"/>
        <v>0</v>
      </c>
      <c r="I991" s="441"/>
      <c r="J991" s="445"/>
      <c r="K991" s="358"/>
      <c r="L991" s="358"/>
      <c r="M991" s="358"/>
      <c r="N991" s="358"/>
      <c r="O991" s="358"/>
      <c r="P991" s="358"/>
      <c r="Q991" s="358"/>
      <c r="R991" s="358"/>
      <c r="S991" s="358"/>
      <c r="T991" s="358"/>
      <c r="U991" s="358"/>
      <c r="V991" s="358"/>
      <c r="W991" s="358"/>
      <c r="X991" s="358"/>
      <c r="Y991" s="358"/>
      <c r="Z991" s="358"/>
      <c r="AA991" s="358"/>
      <c r="AB991" s="358"/>
      <c r="AC991" s="358"/>
      <c r="AD991" s="358"/>
      <c r="AE991" s="358"/>
      <c r="AF991" s="358"/>
      <c r="AG991" s="358"/>
      <c r="AH991" s="358"/>
      <c r="AI991" s="358"/>
      <c r="AJ991" s="358"/>
    </row>
    <row r="992" spans="1:36" x14ac:dyDescent="0.25">
      <c r="A992" s="353" t="s">
        <v>260</v>
      </c>
      <c r="B992" s="353" t="s">
        <v>471</v>
      </c>
      <c r="C992" s="441">
        <f t="shared" ref="C992:H992" si="681">C16</f>
        <v>42000</v>
      </c>
      <c r="D992" s="441"/>
      <c r="E992" s="441"/>
      <c r="F992" s="441"/>
      <c r="G992" s="441"/>
      <c r="H992" s="441">
        <f t="shared" si="681"/>
        <v>0</v>
      </c>
      <c r="I992" s="441"/>
      <c r="J992" s="445"/>
      <c r="K992" s="358"/>
      <c r="L992" s="358"/>
      <c r="M992" s="358"/>
      <c r="N992" s="358"/>
      <c r="O992" s="358"/>
      <c r="P992" s="358"/>
      <c r="Q992" s="358"/>
      <c r="R992" s="358"/>
      <c r="S992" s="358"/>
      <c r="T992" s="358"/>
      <c r="U992" s="358"/>
      <c r="V992" s="358"/>
      <c r="W992" s="358"/>
      <c r="X992" s="358"/>
      <c r="Y992" s="358"/>
      <c r="Z992" s="358"/>
      <c r="AA992" s="358"/>
      <c r="AB992" s="358"/>
      <c r="AC992" s="358"/>
      <c r="AD992" s="358"/>
      <c r="AE992" s="358"/>
      <c r="AF992" s="358"/>
      <c r="AG992" s="358"/>
      <c r="AH992" s="358"/>
      <c r="AI992" s="358"/>
      <c r="AJ992" s="358"/>
    </row>
    <row r="993" spans="1:36" x14ac:dyDescent="0.25">
      <c r="A993" s="353" t="s">
        <v>406</v>
      </c>
      <c r="B993" s="353" t="s">
        <v>407</v>
      </c>
      <c r="C993" s="441">
        <f t="shared" ref="C993:H993" si="682">C17</f>
        <v>25000</v>
      </c>
      <c r="D993" s="441"/>
      <c r="E993" s="441"/>
      <c r="F993" s="441"/>
      <c r="G993" s="441"/>
      <c r="H993" s="441">
        <f t="shared" si="682"/>
        <v>0</v>
      </c>
      <c r="I993" s="441"/>
      <c r="J993" s="445"/>
      <c r="K993" s="358"/>
      <c r="L993" s="358"/>
      <c r="M993" s="358"/>
      <c r="N993" s="358"/>
      <c r="O993" s="358"/>
      <c r="P993" s="358"/>
      <c r="Q993" s="358"/>
      <c r="R993" s="358"/>
      <c r="S993" s="358"/>
      <c r="T993" s="358"/>
      <c r="U993" s="358"/>
      <c r="V993" s="358"/>
      <c r="W993" s="358"/>
      <c r="X993" s="358"/>
      <c r="Y993" s="358"/>
      <c r="Z993" s="358"/>
      <c r="AA993" s="358"/>
      <c r="AB993" s="358"/>
      <c r="AC993" s="358"/>
      <c r="AD993" s="358"/>
      <c r="AE993" s="358"/>
      <c r="AF993" s="358"/>
      <c r="AG993" s="358"/>
      <c r="AH993" s="358"/>
      <c r="AI993" s="358"/>
      <c r="AJ993" s="358"/>
    </row>
    <row r="994" spans="1:36" x14ac:dyDescent="0.25">
      <c r="A994" s="353" t="s">
        <v>401</v>
      </c>
      <c r="B994" s="353" t="s">
        <v>401</v>
      </c>
      <c r="C994" s="441">
        <f t="shared" ref="C994:H994" si="683">C18</f>
        <v>6250</v>
      </c>
      <c r="D994" s="441"/>
      <c r="E994" s="441"/>
      <c r="F994" s="441"/>
      <c r="G994" s="441"/>
      <c r="H994" s="441">
        <f t="shared" si="683"/>
        <v>0</v>
      </c>
      <c r="I994" s="441"/>
      <c r="J994" s="445"/>
      <c r="K994" s="358"/>
      <c r="L994" s="358"/>
      <c r="M994" s="358"/>
      <c r="N994" s="358"/>
      <c r="O994" s="358"/>
      <c r="P994" s="358"/>
      <c r="Q994" s="358"/>
      <c r="R994" s="358"/>
      <c r="S994" s="358"/>
      <c r="T994" s="358"/>
      <c r="U994" s="358"/>
      <c r="V994" s="358"/>
      <c r="W994" s="358"/>
      <c r="X994" s="358"/>
      <c r="Y994" s="358"/>
      <c r="Z994" s="358"/>
      <c r="AA994" s="358"/>
      <c r="AB994" s="358"/>
      <c r="AC994" s="358"/>
      <c r="AD994" s="358"/>
      <c r="AE994" s="358"/>
      <c r="AF994" s="358"/>
      <c r="AG994" s="358"/>
      <c r="AH994" s="358"/>
      <c r="AI994" s="358"/>
      <c r="AJ994" s="358"/>
    </row>
    <row r="995" spans="1:36" x14ac:dyDescent="0.25">
      <c r="A995" s="353" t="s">
        <v>224</v>
      </c>
      <c r="B995" s="353" t="s">
        <v>488</v>
      </c>
      <c r="C995" s="441">
        <f t="shared" ref="C995:H995" si="684">C19</f>
        <v>42000</v>
      </c>
      <c r="D995" s="441"/>
      <c r="E995" s="441"/>
      <c r="F995" s="441"/>
      <c r="G995" s="441"/>
      <c r="H995" s="441">
        <f t="shared" si="684"/>
        <v>0</v>
      </c>
      <c r="I995" s="441"/>
      <c r="J995" s="445"/>
      <c r="K995" s="358"/>
      <c r="L995" s="358"/>
      <c r="M995" s="358"/>
      <c r="N995" s="358"/>
      <c r="O995" s="358"/>
      <c r="P995" s="358"/>
      <c r="Q995" s="358"/>
      <c r="R995" s="358"/>
      <c r="S995" s="358"/>
      <c r="T995" s="358"/>
      <c r="U995" s="358"/>
      <c r="V995" s="358"/>
      <c r="W995" s="358"/>
      <c r="X995" s="358"/>
      <c r="Y995" s="358"/>
      <c r="Z995" s="358"/>
      <c r="AA995" s="358"/>
      <c r="AB995" s="358"/>
      <c r="AC995" s="358"/>
      <c r="AD995" s="358"/>
      <c r="AE995" s="358"/>
      <c r="AF995" s="358"/>
      <c r="AG995" s="358"/>
      <c r="AH995" s="358"/>
      <c r="AI995" s="358"/>
      <c r="AJ995" s="358"/>
    </row>
    <row r="996" spans="1:36" x14ac:dyDescent="0.25">
      <c r="A996" s="353" t="s">
        <v>224</v>
      </c>
      <c r="B996" s="353" t="s">
        <v>445</v>
      </c>
      <c r="C996" s="441">
        <f t="shared" ref="C996:H996" si="685">C20</f>
        <v>42000</v>
      </c>
      <c r="D996" s="441"/>
      <c r="E996" s="441"/>
      <c r="F996" s="441"/>
      <c r="G996" s="441"/>
      <c r="H996" s="441">
        <f t="shared" si="685"/>
        <v>0</v>
      </c>
      <c r="I996" s="441"/>
      <c r="J996" s="445"/>
      <c r="K996" s="358"/>
      <c r="L996" s="358"/>
      <c r="M996" s="358"/>
      <c r="N996" s="358"/>
      <c r="O996" s="358"/>
      <c r="P996" s="358"/>
      <c r="Q996" s="358"/>
      <c r="R996" s="358"/>
      <c r="S996" s="358"/>
      <c r="T996" s="358"/>
      <c r="U996" s="358"/>
      <c r="V996" s="358"/>
      <c r="W996" s="358"/>
      <c r="X996" s="358"/>
      <c r="Y996" s="358"/>
      <c r="Z996" s="358"/>
      <c r="AA996" s="358"/>
      <c r="AB996" s="358"/>
      <c r="AC996" s="358"/>
      <c r="AD996" s="358"/>
      <c r="AE996" s="358"/>
      <c r="AF996" s="358"/>
      <c r="AG996" s="358"/>
      <c r="AH996" s="358"/>
      <c r="AI996" s="358"/>
      <c r="AJ996" s="358"/>
    </row>
    <row r="997" spans="1:36" x14ac:dyDescent="0.25">
      <c r="A997" s="353" t="s">
        <v>224</v>
      </c>
      <c r="B997" s="353" t="s">
        <v>451</v>
      </c>
      <c r="C997" s="441">
        <f t="shared" ref="C997:H997" si="686">C21</f>
        <v>42000</v>
      </c>
      <c r="D997" s="441"/>
      <c r="E997" s="441"/>
      <c r="F997" s="441"/>
      <c r="G997" s="441"/>
      <c r="H997" s="441">
        <f t="shared" si="686"/>
        <v>0</v>
      </c>
      <c r="I997" s="441"/>
      <c r="J997" s="445"/>
      <c r="K997" s="358"/>
      <c r="L997" s="358"/>
      <c r="M997" s="358"/>
      <c r="N997" s="358"/>
      <c r="O997" s="358"/>
      <c r="P997" s="358"/>
      <c r="Q997" s="358"/>
      <c r="R997" s="358"/>
      <c r="S997" s="358"/>
      <c r="T997" s="358"/>
      <c r="U997" s="358"/>
      <c r="V997" s="358"/>
      <c r="W997" s="358"/>
      <c r="X997" s="358"/>
      <c r="Y997" s="358"/>
      <c r="Z997" s="358"/>
      <c r="AA997" s="358"/>
      <c r="AB997" s="358"/>
      <c r="AC997" s="358"/>
      <c r="AD997" s="358"/>
      <c r="AE997" s="358"/>
      <c r="AF997" s="358"/>
      <c r="AG997" s="358"/>
      <c r="AH997" s="358"/>
      <c r="AI997" s="358"/>
      <c r="AJ997" s="358"/>
    </row>
    <row r="998" spans="1:36" x14ac:dyDescent="0.25">
      <c r="A998" s="353" t="s">
        <v>225</v>
      </c>
      <c r="B998" s="353" t="s">
        <v>353</v>
      </c>
      <c r="C998" s="441">
        <f t="shared" ref="C998:H998" si="687">C22</f>
        <v>42000</v>
      </c>
      <c r="D998" s="441"/>
      <c r="E998" s="441"/>
      <c r="F998" s="441"/>
      <c r="G998" s="441"/>
      <c r="H998" s="441">
        <f t="shared" si="687"/>
        <v>0</v>
      </c>
      <c r="I998" s="441"/>
      <c r="J998" s="445"/>
      <c r="K998" s="358"/>
      <c r="L998" s="358"/>
      <c r="M998" s="358"/>
      <c r="N998" s="358"/>
      <c r="O998" s="358"/>
      <c r="P998" s="358"/>
      <c r="Q998" s="358"/>
      <c r="R998" s="358"/>
      <c r="S998" s="358"/>
      <c r="T998" s="358"/>
      <c r="U998" s="358"/>
      <c r="V998" s="358"/>
      <c r="W998" s="358"/>
      <c r="X998" s="358"/>
      <c r="Y998" s="358"/>
      <c r="Z998" s="358"/>
      <c r="AA998" s="358"/>
      <c r="AB998" s="358"/>
      <c r="AC998" s="358"/>
      <c r="AD998" s="358"/>
      <c r="AE998" s="358"/>
      <c r="AF998" s="358"/>
      <c r="AG998" s="358"/>
      <c r="AH998" s="358"/>
      <c r="AI998" s="358"/>
      <c r="AJ998" s="358"/>
    </row>
    <row r="999" spans="1:36" x14ac:dyDescent="0.25">
      <c r="A999" s="353" t="s">
        <v>225</v>
      </c>
      <c r="B999" s="353" t="s">
        <v>354</v>
      </c>
      <c r="C999" s="441">
        <f t="shared" ref="C999:H999" si="688">C23</f>
        <v>42000</v>
      </c>
      <c r="D999" s="441"/>
      <c r="E999" s="441"/>
      <c r="F999" s="441"/>
      <c r="G999" s="441"/>
      <c r="H999" s="441">
        <f t="shared" si="688"/>
        <v>0</v>
      </c>
      <c r="I999" s="441"/>
      <c r="J999" s="445"/>
      <c r="K999" s="358"/>
      <c r="L999" s="358"/>
      <c r="M999" s="358"/>
      <c r="N999" s="358"/>
      <c r="O999" s="358"/>
      <c r="P999" s="358"/>
      <c r="Q999" s="358"/>
      <c r="R999" s="358"/>
      <c r="S999" s="358"/>
      <c r="T999" s="358"/>
      <c r="U999" s="358"/>
      <c r="V999" s="358"/>
      <c r="W999" s="358"/>
      <c r="X999" s="358"/>
      <c r="Y999" s="358"/>
      <c r="Z999" s="358"/>
      <c r="AA999" s="358"/>
      <c r="AB999" s="358"/>
      <c r="AC999" s="358"/>
      <c r="AD999" s="358"/>
      <c r="AE999" s="358"/>
      <c r="AF999" s="358"/>
      <c r="AG999" s="358"/>
      <c r="AH999" s="358"/>
      <c r="AI999" s="358"/>
      <c r="AJ999" s="358"/>
    </row>
    <row r="1000" spans="1:36" x14ac:dyDescent="0.25">
      <c r="A1000" s="353" t="s">
        <v>227</v>
      </c>
      <c r="B1000" s="353" t="s">
        <v>417</v>
      </c>
      <c r="C1000" s="441">
        <f t="shared" ref="C1000:H1000" si="689">C24</f>
        <v>20000</v>
      </c>
      <c r="D1000" s="441"/>
      <c r="E1000" s="441"/>
      <c r="F1000" s="441"/>
      <c r="G1000" s="441"/>
      <c r="H1000" s="441">
        <f t="shared" si="689"/>
        <v>0</v>
      </c>
      <c r="I1000" s="441"/>
      <c r="J1000" s="445"/>
      <c r="K1000" s="358"/>
      <c r="L1000" s="358"/>
      <c r="M1000" s="358"/>
      <c r="N1000" s="358"/>
      <c r="O1000" s="358"/>
      <c r="P1000" s="358"/>
      <c r="Q1000" s="358"/>
      <c r="R1000" s="358"/>
      <c r="S1000" s="358"/>
      <c r="T1000" s="358"/>
      <c r="U1000" s="358"/>
      <c r="V1000" s="358"/>
      <c r="W1000" s="358"/>
      <c r="X1000" s="358"/>
      <c r="Y1000" s="358"/>
      <c r="Z1000" s="358"/>
      <c r="AA1000" s="358"/>
      <c r="AB1000" s="358"/>
      <c r="AC1000" s="358"/>
      <c r="AD1000" s="358"/>
      <c r="AE1000" s="358"/>
      <c r="AF1000" s="358"/>
      <c r="AG1000" s="358"/>
      <c r="AH1000" s="358"/>
      <c r="AI1000" s="358"/>
      <c r="AJ1000" s="358"/>
    </row>
    <row r="1001" spans="1:36" x14ac:dyDescent="0.25">
      <c r="A1001" s="353" t="s">
        <v>227</v>
      </c>
      <c r="B1001" s="353" t="s">
        <v>433</v>
      </c>
      <c r="C1001" s="441">
        <f t="shared" ref="C1001:H1001" si="690">C25</f>
        <v>20000</v>
      </c>
      <c r="D1001" s="441"/>
      <c r="E1001" s="441"/>
      <c r="F1001" s="441"/>
      <c r="G1001" s="441"/>
      <c r="H1001" s="441">
        <f t="shared" si="690"/>
        <v>0</v>
      </c>
      <c r="I1001" s="441"/>
      <c r="J1001" s="445"/>
      <c r="K1001" s="358"/>
      <c r="L1001" s="358"/>
      <c r="M1001" s="358"/>
      <c r="N1001" s="358"/>
      <c r="O1001" s="358"/>
      <c r="P1001" s="358"/>
      <c r="Q1001" s="358"/>
      <c r="R1001" s="358"/>
      <c r="S1001" s="358"/>
      <c r="T1001" s="358"/>
      <c r="U1001" s="358"/>
      <c r="V1001" s="358"/>
      <c r="W1001" s="358"/>
      <c r="X1001" s="358"/>
      <c r="Y1001" s="358"/>
      <c r="Z1001" s="358"/>
      <c r="AA1001" s="358"/>
      <c r="AB1001" s="358"/>
      <c r="AC1001" s="358"/>
      <c r="AD1001" s="358"/>
      <c r="AE1001" s="358"/>
      <c r="AF1001" s="358"/>
      <c r="AG1001" s="358"/>
      <c r="AH1001" s="358"/>
      <c r="AI1001" s="358"/>
      <c r="AJ1001" s="358"/>
    </row>
    <row r="1002" spans="1:36" x14ac:dyDescent="0.25">
      <c r="A1002" s="353" t="s">
        <v>227</v>
      </c>
      <c r="B1002" s="353" t="s">
        <v>390</v>
      </c>
      <c r="C1002" s="441">
        <f t="shared" ref="C1002:H1002" si="691">C26</f>
        <v>20000</v>
      </c>
      <c r="D1002" s="441"/>
      <c r="E1002" s="441"/>
      <c r="F1002" s="441"/>
      <c r="G1002" s="441"/>
      <c r="H1002" s="441">
        <f t="shared" si="691"/>
        <v>0</v>
      </c>
      <c r="I1002" s="441"/>
      <c r="J1002" s="445"/>
      <c r="K1002" s="358"/>
      <c r="L1002" s="358"/>
      <c r="M1002" s="358"/>
      <c r="N1002" s="358"/>
      <c r="O1002" s="358"/>
      <c r="P1002" s="358"/>
      <c r="Q1002" s="358"/>
      <c r="R1002" s="358"/>
      <c r="S1002" s="358"/>
      <c r="T1002" s="358"/>
      <c r="U1002" s="358"/>
      <c r="V1002" s="358"/>
      <c r="W1002" s="358"/>
      <c r="X1002" s="358"/>
      <c r="Y1002" s="358"/>
      <c r="Z1002" s="358"/>
      <c r="AA1002" s="358"/>
      <c r="AB1002" s="358"/>
      <c r="AC1002" s="358"/>
      <c r="AD1002" s="358"/>
      <c r="AE1002" s="358"/>
      <c r="AF1002" s="358"/>
      <c r="AG1002" s="358"/>
      <c r="AH1002" s="358"/>
      <c r="AI1002" s="358"/>
      <c r="AJ1002" s="358"/>
    </row>
    <row r="1003" spans="1:36" x14ac:dyDescent="0.25">
      <c r="A1003" s="353" t="s">
        <v>228</v>
      </c>
      <c r="B1003" s="353" t="s">
        <v>378</v>
      </c>
      <c r="C1003" s="441">
        <f t="shared" ref="C1003:H1003" si="692">C27</f>
        <v>20000</v>
      </c>
      <c r="D1003" s="441"/>
      <c r="E1003" s="441"/>
      <c r="F1003" s="441"/>
      <c r="G1003" s="441"/>
      <c r="H1003" s="441">
        <f t="shared" si="692"/>
        <v>0</v>
      </c>
      <c r="I1003" s="441"/>
      <c r="J1003" s="445"/>
      <c r="K1003" s="358"/>
      <c r="L1003" s="358"/>
      <c r="M1003" s="358"/>
      <c r="N1003" s="358"/>
      <c r="O1003" s="358"/>
      <c r="P1003" s="358"/>
      <c r="Q1003" s="358"/>
      <c r="R1003" s="358"/>
      <c r="S1003" s="358"/>
      <c r="T1003" s="358"/>
      <c r="U1003" s="358"/>
      <c r="V1003" s="358"/>
      <c r="W1003" s="358"/>
      <c r="X1003" s="358"/>
      <c r="Y1003" s="358"/>
      <c r="Z1003" s="358"/>
      <c r="AA1003" s="358"/>
      <c r="AB1003" s="358"/>
      <c r="AC1003" s="358"/>
      <c r="AD1003" s="358"/>
      <c r="AE1003" s="358"/>
      <c r="AF1003" s="358"/>
      <c r="AG1003" s="358"/>
      <c r="AH1003" s="358"/>
      <c r="AI1003" s="358"/>
      <c r="AJ1003" s="358"/>
    </row>
    <row r="1004" spans="1:36" x14ac:dyDescent="0.25">
      <c r="A1004" s="353" t="s">
        <v>228</v>
      </c>
      <c r="B1004" s="353" t="s">
        <v>432</v>
      </c>
      <c r="C1004" s="441">
        <f t="shared" ref="C1004:H1004" si="693">C28</f>
        <v>20000</v>
      </c>
      <c r="D1004" s="441"/>
      <c r="E1004" s="441"/>
      <c r="F1004" s="441"/>
      <c r="G1004" s="441"/>
      <c r="H1004" s="441">
        <f t="shared" si="693"/>
        <v>0</v>
      </c>
      <c r="I1004" s="441"/>
      <c r="J1004" s="445"/>
      <c r="K1004" s="358"/>
      <c r="L1004" s="358"/>
      <c r="M1004" s="358"/>
      <c r="N1004" s="358"/>
      <c r="O1004" s="358"/>
      <c r="P1004" s="358"/>
      <c r="Q1004" s="358"/>
      <c r="R1004" s="358"/>
      <c r="S1004" s="358"/>
      <c r="T1004" s="358"/>
      <c r="U1004" s="358"/>
      <c r="V1004" s="358"/>
      <c r="W1004" s="358"/>
      <c r="X1004" s="358"/>
      <c r="Y1004" s="358"/>
      <c r="Z1004" s="358"/>
      <c r="AA1004" s="358"/>
      <c r="AB1004" s="358"/>
      <c r="AC1004" s="358"/>
      <c r="AD1004" s="358"/>
      <c r="AE1004" s="358"/>
      <c r="AF1004" s="358"/>
      <c r="AG1004" s="358"/>
      <c r="AH1004" s="358"/>
      <c r="AI1004" s="358"/>
      <c r="AJ1004" s="358"/>
    </row>
    <row r="1005" spans="1:36" x14ac:dyDescent="0.25">
      <c r="A1005" s="353" t="s">
        <v>229</v>
      </c>
      <c r="B1005" s="353" t="s">
        <v>381</v>
      </c>
      <c r="C1005" s="441">
        <f t="shared" ref="C1005:H1005" si="694">C29</f>
        <v>20000</v>
      </c>
      <c r="D1005" s="441"/>
      <c r="E1005" s="441"/>
      <c r="F1005" s="441"/>
      <c r="G1005" s="441"/>
      <c r="H1005" s="441">
        <f t="shared" si="694"/>
        <v>0</v>
      </c>
      <c r="I1005" s="441"/>
      <c r="J1005" s="445"/>
      <c r="K1005" s="358"/>
      <c r="L1005" s="358"/>
      <c r="M1005" s="358"/>
      <c r="N1005" s="358"/>
      <c r="O1005" s="358"/>
      <c r="P1005" s="358"/>
      <c r="Q1005" s="358"/>
      <c r="R1005" s="358"/>
      <c r="S1005" s="358"/>
      <c r="T1005" s="358"/>
      <c r="U1005" s="358"/>
      <c r="V1005" s="358"/>
      <c r="W1005" s="358"/>
      <c r="X1005" s="358"/>
      <c r="Y1005" s="358"/>
      <c r="Z1005" s="358"/>
      <c r="AA1005" s="358"/>
      <c r="AB1005" s="358"/>
      <c r="AC1005" s="358"/>
      <c r="AD1005" s="358"/>
      <c r="AE1005" s="358"/>
      <c r="AF1005" s="358"/>
      <c r="AG1005" s="358"/>
      <c r="AH1005" s="358"/>
      <c r="AI1005" s="358"/>
      <c r="AJ1005" s="358"/>
    </row>
    <row r="1006" spans="1:36" x14ac:dyDescent="0.25">
      <c r="A1006" s="353" t="s">
        <v>229</v>
      </c>
      <c r="B1006" s="353" t="s">
        <v>491</v>
      </c>
      <c r="C1006" s="441">
        <f t="shared" ref="C1006:H1006" si="695">C30</f>
        <v>20000</v>
      </c>
      <c r="D1006" s="441"/>
      <c r="E1006" s="441"/>
      <c r="F1006" s="441"/>
      <c r="G1006" s="441"/>
      <c r="H1006" s="441">
        <f t="shared" si="695"/>
        <v>0</v>
      </c>
      <c r="I1006" s="441"/>
      <c r="J1006" s="445"/>
      <c r="K1006" s="358"/>
      <c r="L1006" s="358"/>
      <c r="M1006" s="358"/>
      <c r="N1006" s="358"/>
      <c r="O1006" s="358"/>
      <c r="P1006" s="358"/>
      <c r="Q1006" s="358"/>
      <c r="R1006" s="358"/>
      <c r="S1006" s="358"/>
      <c r="T1006" s="358"/>
      <c r="U1006" s="358"/>
      <c r="V1006" s="358"/>
      <c r="W1006" s="358"/>
      <c r="X1006" s="358"/>
      <c r="Y1006" s="358"/>
      <c r="Z1006" s="358"/>
      <c r="AA1006" s="358"/>
      <c r="AB1006" s="358"/>
      <c r="AC1006" s="358"/>
      <c r="AD1006" s="358"/>
      <c r="AE1006" s="358"/>
      <c r="AF1006" s="358"/>
      <c r="AG1006" s="358"/>
      <c r="AH1006" s="358"/>
      <c r="AI1006" s="358"/>
      <c r="AJ1006" s="358"/>
    </row>
    <row r="1007" spans="1:36" x14ac:dyDescent="0.25">
      <c r="A1007" s="353" t="s">
        <v>323</v>
      </c>
      <c r="B1007" s="353" t="s">
        <v>323</v>
      </c>
      <c r="C1007" s="441">
        <f t="shared" ref="C1007:H1007" si="696">C31</f>
        <v>20000</v>
      </c>
      <c r="D1007" s="441"/>
      <c r="E1007" s="441"/>
      <c r="F1007" s="441"/>
      <c r="G1007" s="441"/>
      <c r="H1007" s="441">
        <f t="shared" si="696"/>
        <v>0</v>
      </c>
      <c r="I1007" s="441"/>
      <c r="J1007" s="445"/>
      <c r="K1007" s="358"/>
      <c r="L1007" s="358"/>
      <c r="M1007" s="358"/>
      <c r="N1007" s="358"/>
      <c r="O1007" s="358"/>
      <c r="P1007" s="358"/>
      <c r="Q1007" s="358"/>
      <c r="R1007" s="358"/>
      <c r="S1007" s="358"/>
      <c r="T1007" s="358"/>
      <c r="U1007" s="358"/>
      <c r="V1007" s="358"/>
      <c r="W1007" s="358"/>
      <c r="X1007" s="358"/>
      <c r="Y1007" s="358"/>
      <c r="Z1007" s="358"/>
      <c r="AA1007" s="358"/>
      <c r="AB1007" s="358"/>
      <c r="AC1007" s="358"/>
      <c r="AD1007" s="358"/>
      <c r="AE1007" s="358"/>
      <c r="AF1007" s="358"/>
      <c r="AG1007" s="358"/>
      <c r="AH1007" s="358"/>
      <c r="AI1007" s="358"/>
      <c r="AJ1007" s="358"/>
    </row>
    <row r="1008" spans="1:36" x14ac:dyDescent="0.25">
      <c r="A1008" s="353" t="s">
        <v>230</v>
      </c>
      <c r="B1008" s="353" t="s">
        <v>479</v>
      </c>
      <c r="C1008" s="441">
        <f t="shared" ref="C1008:H1008" si="697">C32</f>
        <v>20000</v>
      </c>
      <c r="D1008" s="441"/>
      <c r="E1008" s="441"/>
      <c r="F1008" s="441"/>
      <c r="G1008" s="441"/>
      <c r="H1008" s="441">
        <f t="shared" si="697"/>
        <v>0</v>
      </c>
      <c r="I1008" s="441"/>
      <c r="J1008" s="445"/>
      <c r="K1008" s="358"/>
      <c r="L1008" s="358"/>
      <c r="M1008" s="358"/>
      <c r="N1008" s="358"/>
      <c r="O1008" s="358"/>
      <c r="P1008" s="358"/>
      <c r="Q1008" s="358"/>
      <c r="R1008" s="358"/>
      <c r="S1008" s="358"/>
      <c r="T1008" s="358"/>
      <c r="U1008" s="358"/>
      <c r="V1008" s="358"/>
      <c r="W1008" s="358"/>
      <c r="X1008" s="358"/>
      <c r="Y1008" s="358"/>
      <c r="Z1008" s="358"/>
      <c r="AA1008" s="358"/>
      <c r="AB1008" s="358"/>
      <c r="AC1008" s="358"/>
      <c r="AD1008" s="358"/>
      <c r="AE1008" s="358"/>
      <c r="AF1008" s="358"/>
      <c r="AG1008" s="358"/>
      <c r="AH1008" s="358"/>
      <c r="AI1008" s="358"/>
      <c r="AJ1008" s="358"/>
    </row>
    <row r="1009" spans="1:36" x14ac:dyDescent="0.25">
      <c r="A1009" s="353" t="s">
        <v>230</v>
      </c>
      <c r="B1009" s="353" t="s">
        <v>422</v>
      </c>
      <c r="C1009" s="441">
        <f t="shared" ref="C1009:H1009" si="698">C33</f>
        <v>20000</v>
      </c>
      <c r="D1009" s="441"/>
      <c r="E1009" s="441"/>
      <c r="F1009" s="441"/>
      <c r="G1009" s="441"/>
      <c r="H1009" s="441">
        <f t="shared" si="698"/>
        <v>0</v>
      </c>
      <c r="I1009" s="441"/>
      <c r="J1009" s="445"/>
      <c r="K1009" s="358"/>
      <c r="L1009" s="358"/>
      <c r="M1009" s="358"/>
      <c r="N1009" s="358"/>
      <c r="O1009" s="358"/>
      <c r="P1009" s="358"/>
      <c r="Q1009" s="358"/>
      <c r="R1009" s="358"/>
      <c r="S1009" s="358"/>
      <c r="T1009" s="358"/>
      <c r="U1009" s="358"/>
      <c r="V1009" s="358"/>
      <c r="W1009" s="358"/>
      <c r="X1009" s="358"/>
      <c r="Y1009" s="358"/>
      <c r="Z1009" s="358"/>
      <c r="AA1009" s="358"/>
      <c r="AB1009" s="358"/>
      <c r="AC1009" s="358"/>
      <c r="AD1009" s="358"/>
      <c r="AE1009" s="358"/>
      <c r="AF1009" s="358"/>
      <c r="AG1009" s="358"/>
      <c r="AH1009" s="358"/>
      <c r="AI1009" s="358"/>
      <c r="AJ1009" s="358"/>
    </row>
    <row r="1010" spans="1:36" x14ac:dyDescent="0.25">
      <c r="A1010" s="353" t="s">
        <v>231</v>
      </c>
      <c r="B1010" s="353" t="s">
        <v>464</v>
      </c>
      <c r="C1010" s="441">
        <f t="shared" ref="C1010:H1010" si="699">C34</f>
        <v>25000</v>
      </c>
      <c r="D1010" s="441"/>
      <c r="E1010" s="441"/>
      <c r="F1010" s="441"/>
      <c r="G1010" s="441"/>
      <c r="H1010" s="441">
        <f t="shared" si="699"/>
        <v>0</v>
      </c>
      <c r="I1010" s="441"/>
      <c r="J1010" s="445"/>
      <c r="K1010" s="358"/>
      <c r="L1010" s="358"/>
      <c r="M1010" s="358"/>
      <c r="N1010" s="358"/>
      <c r="O1010" s="358"/>
      <c r="P1010" s="358"/>
      <c r="Q1010" s="358"/>
      <c r="R1010" s="358"/>
      <c r="S1010" s="358"/>
      <c r="T1010" s="358"/>
      <c r="U1010" s="358"/>
      <c r="V1010" s="358"/>
      <c r="W1010" s="358"/>
      <c r="X1010" s="358"/>
      <c r="Y1010" s="358"/>
      <c r="Z1010" s="358"/>
      <c r="AA1010" s="358"/>
      <c r="AB1010" s="358"/>
      <c r="AC1010" s="358"/>
      <c r="AD1010" s="358"/>
      <c r="AE1010" s="358"/>
      <c r="AF1010" s="358"/>
      <c r="AG1010" s="358"/>
      <c r="AH1010" s="358"/>
      <c r="AI1010" s="358"/>
      <c r="AJ1010" s="358"/>
    </row>
    <row r="1011" spans="1:36" x14ac:dyDescent="0.25">
      <c r="A1011" s="353" t="s">
        <v>231</v>
      </c>
      <c r="B1011" s="353" t="s">
        <v>450</v>
      </c>
      <c r="C1011" s="441">
        <f t="shared" ref="C1011:H1011" si="700">C35</f>
        <v>25000</v>
      </c>
      <c r="D1011" s="441"/>
      <c r="E1011" s="441"/>
      <c r="F1011" s="441"/>
      <c r="G1011" s="441"/>
      <c r="H1011" s="441">
        <f t="shared" si="700"/>
        <v>0</v>
      </c>
      <c r="I1011" s="441"/>
      <c r="J1011" s="445"/>
      <c r="K1011" s="358"/>
      <c r="L1011" s="358"/>
      <c r="M1011" s="358"/>
      <c r="N1011" s="358"/>
      <c r="O1011" s="358"/>
      <c r="P1011" s="358"/>
      <c r="Q1011" s="358"/>
      <c r="R1011" s="358"/>
      <c r="S1011" s="358"/>
      <c r="T1011" s="358"/>
      <c r="U1011" s="358"/>
      <c r="V1011" s="358"/>
      <c r="W1011" s="358"/>
      <c r="X1011" s="358"/>
      <c r="Y1011" s="358"/>
      <c r="Z1011" s="358"/>
      <c r="AA1011" s="358"/>
      <c r="AB1011" s="358"/>
      <c r="AC1011" s="358"/>
      <c r="AD1011" s="358"/>
      <c r="AE1011" s="358"/>
      <c r="AF1011" s="358"/>
      <c r="AG1011" s="358"/>
      <c r="AH1011" s="358"/>
      <c r="AI1011" s="358"/>
      <c r="AJ1011" s="358"/>
    </row>
    <row r="1012" spans="1:36" x14ac:dyDescent="0.25">
      <c r="A1012" s="353" t="s">
        <v>842</v>
      </c>
      <c r="B1012" s="353" t="s">
        <v>416</v>
      </c>
      <c r="C1012" s="441">
        <f t="shared" ref="C1012:H1012" si="701">C36</f>
        <v>20000</v>
      </c>
      <c r="D1012" s="441"/>
      <c r="E1012" s="441"/>
      <c r="F1012" s="441"/>
      <c r="G1012" s="441"/>
      <c r="H1012" s="441">
        <f t="shared" si="701"/>
        <v>0</v>
      </c>
      <c r="I1012" s="441"/>
      <c r="J1012" s="445"/>
      <c r="K1012" s="358"/>
      <c r="L1012" s="358"/>
      <c r="M1012" s="358"/>
      <c r="N1012" s="358"/>
      <c r="O1012" s="358"/>
      <c r="P1012" s="358"/>
      <c r="Q1012" s="358"/>
      <c r="R1012" s="358"/>
      <c r="S1012" s="358"/>
      <c r="T1012" s="358"/>
      <c r="U1012" s="358"/>
      <c r="V1012" s="358"/>
      <c r="W1012" s="358"/>
      <c r="X1012" s="358"/>
      <c r="Y1012" s="358"/>
      <c r="Z1012" s="358"/>
      <c r="AA1012" s="358"/>
      <c r="AB1012" s="358"/>
      <c r="AC1012" s="358"/>
      <c r="AD1012" s="358"/>
      <c r="AE1012" s="358"/>
      <c r="AF1012" s="358"/>
      <c r="AG1012" s="358"/>
      <c r="AH1012" s="358"/>
      <c r="AI1012" s="358"/>
      <c r="AJ1012" s="358"/>
    </row>
    <row r="1013" spans="1:36" x14ac:dyDescent="0.25">
      <c r="A1013" s="353" t="s">
        <v>360</v>
      </c>
      <c r="B1013" s="353" t="s">
        <v>360</v>
      </c>
      <c r="C1013" s="441">
        <f t="shared" ref="C1013:H1013" si="702">C37</f>
        <v>5000</v>
      </c>
      <c r="D1013" s="441"/>
      <c r="E1013" s="441"/>
      <c r="F1013" s="441"/>
      <c r="G1013" s="441"/>
      <c r="H1013" s="441">
        <f t="shared" si="702"/>
        <v>0</v>
      </c>
      <c r="I1013" s="441"/>
      <c r="J1013" s="445"/>
      <c r="K1013" s="358"/>
      <c r="L1013" s="358"/>
      <c r="M1013" s="358"/>
      <c r="N1013" s="358"/>
      <c r="O1013" s="358"/>
      <c r="P1013" s="358"/>
      <c r="Q1013" s="358"/>
      <c r="R1013" s="358"/>
      <c r="S1013" s="358"/>
      <c r="T1013" s="358"/>
      <c r="U1013" s="358"/>
      <c r="V1013" s="358"/>
      <c r="W1013" s="358"/>
      <c r="X1013" s="358"/>
      <c r="Y1013" s="358"/>
      <c r="Z1013" s="358"/>
      <c r="AA1013" s="358"/>
      <c r="AB1013" s="358"/>
      <c r="AC1013" s="358"/>
      <c r="AD1013" s="358"/>
      <c r="AE1013" s="358"/>
      <c r="AF1013" s="358"/>
      <c r="AG1013" s="358"/>
      <c r="AH1013" s="358"/>
      <c r="AI1013" s="358"/>
      <c r="AJ1013" s="358"/>
    </row>
    <row r="1014" spans="1:36" x14ac:dyDescent="0.25">
      <c r="A1014" s="353" t="s">
        <v>314</v>
      </c>
      <c r="B1014" s="353" t="s">
        <v>314</v>
      </c>
      <c r="C1014" s="441">
        <f t="shared" ref="C1014:H1014" si="703">C38</f>
        <v>1000</v>
      </c>
      <c r="D1014" s="441"/>
      <c r="E1014" s="441"/>
      <c r="F1014" s="441"/>
      <c r="G1014" s="441"/>
      <c r="H1014" s="441">
        <f t="shared" si="703"/>
        <v>0</v>
      </c>
      <c r="I1014" s="441"/>
      <c r="J1014" s="445"/>
      <c r="K1014" s="358"/>
      <c r="L1014" s="358"/>
      <c r="M1014" s="358"/>
      <c r="N1014" s="358"/>
      <c r="O1014" s="358"/>
      <c r="P1014" s="358"/>
      <c r="Q1014" s="358"/>
      <c r="R1014" s="358"/>
      <c r="S1014" s="358"/>
      <c r="T1014" s="358"/>
      <c r="U1014" s="358"/>
      <c r="V1014" s="358"/>
      <c r="W1014" s="358"/>
      <c r="X1014" s="358"/>
      <c r="Y1014" s="358"/>
      <c r="Z1014" s="358"/>
      <c r="AA1014" s="358"/>
      <c r="AB1014" s="358"/>
      <c r="AC1014" s="358"/>
      <c r="AD1014" s="358"/>
      <c r="AE1014" s="358"/>
      <c r="AF1014" s="358"/>
      <c r="AG1014" s="358"/>
      <c r="AH1014" s="358"/>
      <c r="AI1014" s="358"/>
      <c r="AJ1014" s="358"/>
    </row>
    <row r="1015" spans="1:36" x14ac:dyDescent="0.25">
      <c r="A1015" s="353" t="s">
        <v>300</v>
      </c>
      <c r="B1015" s="353" t="s">
        <v>301</v>
      </c>
      <c r="C1015" s="441">
        <f t="shared" ref="C1015:H1015" si="704">C39</f>
        <v>10000</v>
      </c>
      <c r="D1015" s="441"/>
      <c r="E1015" s="441"/>
      <c r="F1015" s="441"/>
      <c r="G1015" s="441"/>
      <c r="H1015" s="441">
        <f t="shared" si="704"/>
        <v>0</v>
      </c>
      <c r="I1015" s="441"/>
      <c r="J1015" s="445"/>
      <c r="K1015" s="358"/>
      <c r="L1015" s="358"/>
      <c r="M1015" s="358"/>
      <c r="N1015" s="358"/>
      <c r="O1015" s="358"/>
      <c r="P1015" s="358"/>
      <c r="Q1015" s="358"/>
      <c r="R1015" s="358"/>
      <c r="S1015" s="358"/>
      <c r="T1015" s="358"/>
      <c r="U1015" s="358"/>
      <c r="V1015" s="358"/>
      <c r="W1015" s="358"/>
      <c r="X1015" s="358"/>
      <c r="Y1015" s="358"/>
      <c r="Z1015" s="358"/>
      <c r="AA1015" s="358"/>
      <c r="AB1015" s="358"/>
      <c r="AC1015" s="358"/>
      <c r="AD1015" s="358"/>
      <c r="AE1015" s="358"/>
      <c r="AF1015" s="358"/>
      <c r="AG1015" s="358"/>
      <c r="AH1015" s="358"/>
      <c r="AI1015" s="358"/>
      <c r="AJ1015" s="358"/>
    </row>
    <row r="1016" spans="1:36" x14ac:dyDescent="0.25">
      <c r="A1016" s="353" t="s">
        <v>300</v>
      </c>
      <c r="B1016" s="353" t="s">
        <v>317</v>
      </c>
      <c r="C1016" s="441">
        <f t="shared" ref="C1016:H1016" si="705">C40</f>
        <v>20000</v>
      </c>
      <c r="D1016" s="441"/>
      <c r="E1016" s="441"/>
      <c r="F1016" s="441"/>
      <c r="G1016" s="441"/>
      <c r="H1016" s="441">
        <f t="shared" si="705"/>
        <v>0</v>
      </c>
      <c r="I1016" s="441"/>
      <c r="J1016" s="445"/>
      <c r="K1016" s="358"/>
      <c r="L1016" s="358"/>
      <c r="M1016" s="358"/>
      <c r="N1016" s="358"/>
      <c r="O1016" s="358"/>
      <c r="P1016" s="358"/>
      <c r="Q1016" s="358"/>
      <c r="R1016" s="358"/>
      <c r="S1016" s="358"/>
      <c r="T1016" s="358"/>
      <c r="U1016" s="358"/>
      <c r="V1016" s="358"/>
      <c r="W1016" s="358"/>
      <c r="X1016" s="358"/>
      <c r="Y1016" s="358"/>
      <c r="Z1016" s="358"/>
      <c r="AA1016" s="358"/>
      <c r="AB1016" s="358"/>
      <c r="AC1016" s="358"/>
      <c r="AD1016" s="358"/>
      <c r="AE1016" s="358"/>
      <c r="AF1016" s="358"/>
      <c r="AG1016" s="358"/>
      <c r="AH1016" s="358"/>
      <c r="AI1016" s="358"/>
      <c r="AJ1016" s="358"/>
    </row>
    <row r="1017" spans="1:36" x14ac:dyDescent="0.25">
      <c r="A1017" s="353" t="s">
        <v>292</v>
      </c>
      <c r="B1017" s="353" t="s">
        <v>293</v>
      </c>
      <c r="C1017" s="441">
        <f t="shared" ref="C1017:H1017" si="706">C41</f>
        <v>20000</v>
      </c>
      <c r="D1017" s="441"/>
      <c r="E1017" s="441"/>
      <c r="F1017" s="441"/>
      <c r="G1017" s="441"/>
      <c r="H1017" s="441">
        <f t="shared" si="706"/>
        <v>1</v>
      </c>
      <c r="I1017" s="441"/>
      <c r="J1017" s="445"/>
      <c r="K1017" s="358"/>
      <c r="L1017" s="358"/>
      <c r="M1017" s="358"/>
      <c r="N1017" s="358"/>
      <c r="O1017" s="358"/>
      <c r="P1017" s="358"/>
      <c r="Q1017" s="358"/>
      <c r="R1017" s="358"/>
      <c r="S1017" s="358"/>
      <c r="T1017" s="358"/>
      <c r="U1017" s="358"/>
      <c r="V1017" s="358"/>
      <c r="W1017" s="358"/>
      <c r="X1017" s="358"/>
      <c r="Y1017" s="358"/>
      <c r="Z1017" s="358"/>
      <c r="AA1017" s="358"/>
      <c r="AB1017" s="358"/>
      <c r="AC1017" s="358"/>
      <c r="AD1017" s="358"/>
      <c r="AE1017" s="358"/>
      <c r="AF1017" s="358"/>
      <c r="AG1017" s="358"/>
      <c r="AH1017" s="358"/>
      <c r="AI1017" s="358"/>
      <c r="AJ1017" s="358"/>
    </row>
    <row r="1018" spans="1:36" x14ac:dyDescent="0.25">
      <c r="A1018" s="353" t="s">
        <v>232</v>
      </c>
      <c r="B1018" s="353" t="s">
        <v>368</v>
      </c>
      <c r="C1018" s="441">
        <f t="shared" ref="C1018:H1018" si="707">C42</f>
        <v>20000</v>
      </c>
      <c r="D1018" s="441"/>
      <c r="E1018" s="441"/>
      <c r="F1018" s="441"/>
      <c r="G1018" s="441"/>
      <c r="H1018" s="441">
        <f t="shared" si="707"/>
        <v>0</v>
      </c>
      <c r="I1018" s="441"/>
      <c r="J1018" s="445"/>
      <c r="K1018" s="358"/>
      <c r="L1018" s="358"/>
      <c r="M1018" s="358"/>
      <c r="N1018" s="358"/>
      <c r="O1018" s="358"/>
      <c r="P1018" s="358"/>
      <c r="Q1018" s="358"/>
      <c r="R1018" s="358"/>
      <c r="S1018" s="358"/>
      <c r="T1018" s="358"/>
      <c r="U1018" s="358"/>
      <c r="V1018" s="358"/>
      <c r="W1018" s="358"/>
      <c r="X1018" s="358"/>
      <c r="Y1018" s="358"/>
      <c r="Z1018" s="358"/>
      <c r="AA1018" s="358"/>
      <c r="AB1018" s="358"/>
      <c r="AC1018" s="358"/>
      <c r="AD1018" s="358"/>
      <c r="AE1018" s="358"/>
      <c r="AF1018" s="358"/>
      <c r="AG1018" s="358"/>
      <c r="AH1018" s="358"/>
      <c r="AI1018" s="358"/>
      <c r="AJ1018" s="358"/>
    </row>
    <row r="1019" spans="1:36" x14ac:dyDescent="0.25">
      <c r="A1019" s="353" t="s">
        <v>232</v>
      </c>
      <c r="B1019" s="353" t="s">
        <v>364</v>
      </c>
      <c r="C1019" s="441">
        <f t="shared" ref="C1019:H1019" si="708">C43</f>
        <v>20000</v>
      </c>
      <c r="D1019" s="441"/>
      <c r="E1019" s="441"/>
      <c r="F1019" s="441"/>
      <c r="G1019" s="441"/>
      <c r="H1019" s="441">
        <f t="shared" si="708"/>
        <v>0</v>
      </c>
      <c r="I1019" s="441"/>
      <c r="J1019" s="445"/>
      <c r="K1019" s="358"/>
      <c r="L1019" s="358"/>
      <c r="M1019" s="358"/>
      <c r="N1019" s="358"/>
      <c r="O1019" s="358"/>
      <c r="P1019" s="358"/>
      <c r="Q1019" s="358"/>
      <c r="R1019" s="358"/>
      <c r="S1019" s="358"/>
      <c r="T1019" s="358"/>
      <c r="U1019" s="358"/>
      <c r="V1019" s="358"/>
      <c r="W1019" s="358"/>
      <c r="X1019" s="358"/>
      <c r="Y1019" s="358"/>
      <c r="Z1019" s="358"/>
      <c r="AA1019" s="358"/>
      <c r="AB1019" s="358"/>
      <c r="AC1019" s="358"/>
      <c r="AD1019" s="358"/>
      <c r="AE1019" s="358"/>
      <c r="AF1019" s="358"/>
      <c r="AG1019" s="358"/>
      <c r="AH1019" s="358"/>
      <c r="AI1019" s="358"/>
      <c r="AJ1019" s="358"/>
    </row>
    <row r="1020" spans="1:36" x14ac:dyDescent="0.25">
      <c r="A1020" s="353" t="s">
        <v>233</v>
      </c>
      <c r="B1020" s="353" t="s">
        <v>385</v>
      </c>
      <c r="C1020" s="441">
        <f t="shared" ref="C1020:H1020" si="709">C44</f>
        <v>20000</v>
      </c>
      <c r="D1020" s="441"/>
      <c r="E1020" s="441"/>
      <c r="F1020" s="441"/>
      <c r="G1020" s="441"/>
      <c r="H1020" s="441">
        <f t="shared" si="709"/>
        <v>0</v>
      </c>
      <c r="I1020" s="441"/>
      <c r="J1020" s="445"/>
      <c r="K1020" s="358"/>
      <c r="L1020" s="358"/>
      <c r="M1020" s="358"/>
      <c r="N1020" s="358"/>
      <c r="O1020" s="358"/>
      <c r="P1020" s="358"/>
      <c r="Q1020" s="358"/>
      <c r="R1020" s="358"/>
      <c r="S1020" s="358"/>
      <c r="T1020" s="358"/>
      <c r="U1020" s="358"/>
      <c r="V1020" s="358"/>
      <c r="W1020" s="358"/>
      <c r="X1020" s="358"/>
      <c r="Y1020" s="358"/>
      <c r="Z1020" s="358"/>
      <c r="AA1020" s="358"/>
      <c r="AB1020" s="358"/>
      <c r="AC1020" s="358"/>
      <c r="AD1020" s="358"/>
      <c r="AE1020" s="358"/>
      <c r="AF1020" s="358"/>
      <c r="AG1020" s="358"/>
      <c r="AH1020" s="358"/>
      <c r="AI1020" s="358"/>
      <c r="AJ1020" s="358"/>
    </row>
    <row r="1021" spans="1:36" x14ac:dyDescent="0.25">
      <c r="A1021" s="353" t="s">
        <v>436</v>
      </c>
      <c r="B1021" s="353" t="s">
        <v>437</v>
      </c>
      <c r="C1021" s="441">
        <f t="shared" ref="C1021:H1021" si="710">C45</f>
        <v>42000</v>
      </c>
      <c r="D1021" s="441"/>
      <c r="E1021" s="441"/>
      <c r="F1021" s="441"/>
      <c r="G1021" s="441"/>
      <c r="H1021" s="441">
        <f t="shared" si="710"/>
        <v>0</v>
      </c>
      <c r="I1021" s="441"/>
      <c r="J1021" s="445"/>
      <c r="K1021" s="358"/>
      <c r="L1021" s="358"/>
      <c r="M1021" s="358"/>
      <c r="N1021" s="358"/>
      <c r="O1021" s="358"/>
      <c r="P1021" s="358"/>
      <c r="Q1021" s="358"/>
      <c r="R1021" s="358"/>
      <c r="S1021" s="358"/>
      <c r="T1021" s="358"/>
      <c r="U1021" s="358"/>
      <c r="V1021" s="358"/>
      <c r="W1021" s="358"/>
      <c r="X1021" s="358"/>
      <c r="Y1021" s="358"/>
      <c r="Z1021" s="358"/>
      <c r="AA1021" s="358"/>
      <c r="AB1021" s="358"/>
      <c r="AC1021" s="358"/>
      <c r="AD1021" s="358"/>
      <c r="AE1021" s="358"/>
      <c r="AF1021" s="358"/>
      <c r="AG1021" s="358"/>
      <c r="AH1021" s="358"/>
      <c r="AI1021" s="358"/>
      <c r="AJ1021" s="358"/>
    </row>
    <row r="1022" spans="1:36" x14ac:dyDescent="0.25">
      <c r="A1022" s="353" t="s">
        <v>463</v>
      </c>
      <c r="B1022" s="353" t="s">
        <v>463</v>
      </c>
      <c r="C1022" s="441">
        <f t="shared" ref="C1022:H1022" si="711">C46</f>
        <v>1000</v>
      </c>
      <c r="D1022" s="441"/>
      <c r="E1022" s="441"/>
      <c r="F1022" s="441"/>
      <c r="G1022" s="441"/>
      <c r="H1022" s="441">
        <f t="shared" si="711"/>
        <v>0</v>
      </c>
      <c r="I1022" s="441"/>
      <c r="J1022" s="445"/>
      <c r="K1022" s="358"/>
      <c r="L1022" s="358"/>
      <c r="M1022" s="358"/>
      <c r="N1022" s="358"/>
      <c r="O1022" s="358"/>
      <c r="P1022" s="358"/>
      <c r="Q1022" s="358"/>
      <c r="R1022" s="358"/>
      <c r="S1022" s="358"/>
      <c r="T1022" s="358"/>
      <c r="U1022" s="358"/>
      <c r="V1022" s="358"/>
      <c r="W1022" s="358"/>
      <c r="X1022" s="358"/>
      <c r="Y1022" s="358"/>
      <c r="Z1022" s="358"/>
      <c r="AA1022" s="358"/>
      <c r="AB1022" s="358"/>
      <c r="AC1022" s="358"/>
      <c r="AD1022" s="358"/>
      <c r="AE1022" s="358"/>
      <c r="AF1022" s="358"/>
      <c r="AG1022" s="358"/>
      <c r="AH1022" s="358"/>
      <c r="AI1022" s="358"/>
      <c r="AJ1022" s="358"/>
    </row>
    <row r="1023" spans="1:36" x14ac:dyDescent="0.25">
      <c r="A1023" s="353" t="s">
        <v>534</v>
      </c>
      <c r="B1023" s="353" t="s">
        <v>534</v>
      </c>
      <c r="C1023" s="441">
        <f t="shared" ref="C1023:H1023" si="712">C47</f>
        <v>12500</v>
      </c>
      <c r="D1023" s="441"/>
      <c r="E1023" s="441"/>
      <c r="F1023" s="441"/>
      <c r="G1023" s="441"/>
      <c r="H1023" s="441">
        <f t="shared" si="712"/>
        <v>0</v>
      </c>
      <c r="I1023" s="441"/>
      <c r="J1023" s="445"/>
      <c r="K1023" s="358"/>
      <c r="L1023" s="358"/>
      <c r="M1023" s="358"/>
      <c r="N1023" s="358"/>
      <c r="O1023" s="358"/>
      <c r="P1023" s="358"/>
      <c r="Q1023" s="358"/>
      <c r="R1023" s="358"/>
      <c r="S1023" s="358"/>
      <c r="T1023" s="358"/>
      <c r="U1023" s="358"/>
      <c r="V1023" s="358"/>
      <c r="W1023" s="358"/>
      <c r="X1023" s="358"/>
      <c r="Y1023" s="358"/>
      <c r="Z1023" s="358"/>
      <c r="AA1023" s="358"/>
      <c r="AB1023" s="358"/>
      <c r="AC1023" s="358"/>
      <c r="AD1023" s="358"/>
      <c r="AE1023" s="358"/>
      <c r="AF1023" s="358"/>
      <c r="AG1023" s="358"/>
      <c r="AH1023" s="358"/>
      <c r="AI1023" s="358"/>
      <c r="AJ1023" s="358"/>
    </row>
    <row r="1024" spans="1:36" x14ac:dyDescent="0.25">
      <c r="A1024" s="353" t="s">
        <v>377</v>
      </c>
      <c r="B1024" s="353" t="s">
        <v>377</v>
      </c>
      <c r="C1024" s="441">
        <f t="shared" ref="C1024:H1024" si="713">C48</f>
        <v>2000</v>
      </c>
      <c r="D1024" s="441"/>
      <c r="E1024" s="441"/>
      <c r="F1024" s="441"/>
      <c r="G1024" s="441"/>
      <c r="H1024" s="441">
        <f t="shared" si="713"/>
        <v>0</v>
      </c>
      <c r="I1024" s="441"/>
      <c r="J1024" s="445"/>
      <c r="K1024" s="358"/>
      <c r="L1024" s="358"/>
      <c r="M1024" s="358"/>
      <c r="N1024" s="358"/>
      <c r="O1024" s="358"/>
      <c r="P1024" s="358"/>
      <c r="Q1024" s="358"/>
      <c r="R1024" s="358"/>
      <c r="S1024" s="358"/>
      <c r="T1024" s="358"/>
      <c r="U1024" s="358"/>
      <c r="V1024" s="358"/>
      <c r="W1024" s="358"/>
      <c r="X1024" s="358"/>
      <c r="Y1024" s="358"/>
      <c r="Z1024" s="358"/>
      <c r="AA1024" s="358"/>
      <c r="AB1024" s="358"/>
      <c r="AC1024" s="358"/>
      <c r="AD1024" s="358"/>
      <c r="AE1024" s="358"/>
      <c r="AF1024" s="358"/>
      <c r="AG1024" s="358"/>
      <c r="AH1024" s="358"/>
      <c r="AI1024" s="358"/>
      <c r="AJ1024" s="358"/>
    </row>
    <row r="1025" spans="1:36" x14ac:dyDescent="0.25">
      <c r="A1025" s="353" t="s">
        <v>461</v>
      </c>
      <c r="B1025" s="353" t="s">
        <v>461</v>
      </c>
      <c r="C1025" s="441">
        <f t="shared" ref="C1025:H1025" si="714">C49</f>
        <v>20000</v>
      </c>
      <c r="D1025" s="441"/>
      <c r="E1025" s="441"/>
      <c r="F1025" s="441"/>
      <c r="G1025" s="441"/>
      <c r="H1025" s="441">
        <f t="shared" si="714"/>
        <v>0</v>
      </c>
      <c r="I1025" s="441"/>
      <c r="J1025" s="445"/>
      <c r="K1025" s="358"/>
      <c r="L1025" s="358"/>
      <c r="M1025" s="358"/>
      <c r="N1025" s="358"/>
      <c r="O1025" s="358"/>
      <c r="P1025" s="358"/>
      <c r="Q1025" s="358"/>
      <c r="R1025" s="358"/>
      <c r="S1025" s="358"/>
      <c r="T1025" s="358"/>
      <c r="U1025" s="358"/>
      <c r="V1025" s="358"/>
      <c r="W1025" s="358"/>
      <c r="X1025" s="358"/>
      <c r="Y1025" s="358"/>
      <c r="Z1025" s="358"/>
      <c r="AA1025" s="358"/>
      <c r="AB1025" s="358"/>
      <c r="AC1025" s="358"/>
      <c r="AD1025" s="358"/>
      <c r="AE1025" s="358"/>
      <c r="AF1025" s="358"/>
      <c r="AG1025" s="358"/>
      <c r="AH1025" s="358"/>
      <c r="AI1025" s="358"/>
      <c r="AJ1025" s="358"/>
    </row>
    <row r="1026" spans="1:36" x14ac:dyDescent="0.25">
      <c r="A1026" s="353" t="s">
        <v>442</v>
      </c>
      <c r="B1026" s="353" t="s">
        <v>442</v>
      </c>
      <c r="C1026" s="441">
        <f t="shared" ref="C1026:H1026" si="715">C50</f>
        <v>20000</v>
      </c>
      <c r="D1026" s="441"/>
      <c r="E1026" s="441"/>
      <c r="F1026" s="441"/>
      <c r="G1026" s="441"/>
      <c r="H1026" s="441">
        <f t="shared" si="715"/>
        <v>0</v>
      </c>
      <c r="I1026" s="441"/>
      <c r="J1026" s="445"/>
      <c r="K1026" s="358"/>
      <c r="L1026" s="358"/>
      <c r="M1026" s="358"/>
      <c r="N1026" s="358"/>
      <c r="O1026" s="358"/>
      <c r="P1026" s="358"/>
      <c r="Q1026" s="358"/>
      <c r="R1026" s="358"/>
      <c r="S1026" s="358"/>
      <c r="T1026" s="358"/>
      <c r="U1026" s="358"/>
      <c r="V1026" s="358"/>
      <c r="W1026" s="358"/>
      <c r="X1026" s="358"/>
      <c r="Y1026" s="358"/>
      <c r="Z1026" s="358"/>
      <c r="AA1026" s="358"/>
      <c r="AB1026" s="358"/>
      <c r="AC1026" s="358"/>
      <c r="AD1026" s="358"/>
      <c r="AE1026" s="358"/>
      <c r="AF1026" s="358"/>
      <c r="AG1026" s="358"/>
      <c r="AH1026" s="358"/>
      <c r="AI1026" s="358"/>
      <c r="AJ1026" s="358"/>
    </row>
    <row r="1027" spans="1:36" x14ac:dyDescent="0.25">
      <c r="A1027" s="353" t="s">
        <v>375</v>
      </c>
      <c r="B1027" s="353" t="s">
        <v>375</v>
      </c>
      <c r="C1027" s="441">
        <f t="shared" ref="C1027:H1027" si="716">C51</f>
        <v>10000</v>
      </c>
      <c r="D1027" s="441"/>
      <c r="E1027" s="441"/>
      <c r="F1027" s="441"/>
      <c r="G1027" s="441"/>
      <c r="H1027" s="441">
        <f t="shared" si="716"/>
        <v>0</v>
      </c>
      <c r="I1027" s="441"/>
      <c r="J1027" s="445"/>
      <c r="K1027" s="358"/>
      <c r="L1027" s="358"/>
      <c r="M1027" s="358"/>
      <c r="N1027" s="358"/>
      <c r="O1027" s="358"/>
      <c r="P1027" s="358"/>
      <c r="Q1027" s="358"/>
      <c r="R1027" s="358"/>
      <c r="S1027" s="358"/>
      <c r="T1027" s="358"/>
      <c r="U1027" s="358"/>
      <c r="V1027" s="358"/>
      <c r="W1027" s="358"/>
      <c r="X1027" s="358"/>
      <c r="Y1027" s="358"/>
      <c r="Z1027" s="358"/>
      <c r="AA1027" s="358"/>
      <c r="AB1027" s="358"/>
      <c r="AC1027" s="358"/>
      <c r="AD1027" s="358"/>
      <c r="AE1027" s="358"/>
      <c r="AF1027" s="358"/>
      <c r="AG1027" s="358"/>
      <c r="AH1027" s="358"/>
      <c r="AI1027" s="358"/>
      <c r="AJ1027" s="358"/>
    </row>
    <row r="1028" spans="1:36" x14ac:dyDescent="0.25">
      <c r="A1028" s="353" t="s">
        <v>234</v>
      </c>
      <c r="B1028" s="353" t="s">
        <v>434</v>
      </c>
      <c r="C1028" s="441">
        <f t="shared" ref="C1028:H1028" si="717">C52</f>
        <v>6240</v>
      </c>
      <c r="D1028" s="441"/>
      <c r="E1028" s="441"/>
      <c r="F1028" s="441"/>
      <c r="G1028" s="441"/>
      <c r="H1028" s="441">
        <f t="shared" si="717"/>
        <v>1</v>
      </c>
      <c r="I1028" s="441"/>
      <c r="J1028" s="445"/>
      <c r="K1028" s="358"/>
      <c r="L1028" s="358"/>
      <c r="M1028" s="358"/>
      <c r="N1028" s="358"/>
      <c r="O1028" s="358"/>
      <c r="P1028" s="358"/>
      <c r="Q1028" s="358"/>
      <c r="R1028" s="358"/>
      <c r="S1028" s="358"/>
      <c r="T1028" s="358"/>
      <c r="U1028" s="358"/>
      <c r="V1028" s="358"/>
      <c r="W1028" s="358"/>
      <c r="X1028" s="358"/>
      <c r="Y1028" s="358"/>
      <c r="Z1028" s="358"/>
      <c r="AA1028" s="358"/>
      <c r="AB1028" s="358"/>
      <c r="AC1028" s="358"/>
      <c r="AD1028" s="358"/>
      <c r="AE1028" s="358"/>
      <c r="AF1028" s="358"/>
      <c r="AG1028" s="358"/>
      <c r="AH1028" s="358"/>
      <c r="AI1028" s="358"/>
      <c r="AJ1028" s="358"/>
    </row>
    <row r="1029" spans="1:36" x14ac:dyDescent="0.25">
      <c r="A1029" s="353" t="s">
        <v>234</v>
      </c>
      <c r="B1029" s="353" t="s">
        <v>284</v>
      </c>
      <c r="C1029" s="441">
        <f t="shared" ref="C1029:H1029" si="718">C53</f>
        <v>6240</v>
      </c>
      <c r="D1029" s="441"/>
      <c r="E1029" s="441"/>
      <c r="F1029" s="441"/>
      <c r="G1029" s="441"/>
      <c r="H1029" s="441">
        <f t="shared" si="718"/>
        <v>1</v>
      </c>
      <c r="I1029" s="441"/>
      <c r="J1029" s="445"/>
      <c r="K1029" s="358"/>
      <c r="L1029" s="358"/>
      <c r="M1029" s="358"/>
      <c r="N1029" s="358"/>
      <c r="O1029" s="358"/>
      <c r="P1029" s="358"/>
      <c r="Q1029" s="358"/>
      <c r="R1029" s="358"/>
      <c r="S1029" s="358"/>
      <c r="T1029" s="358"/>
      <c r="U1029" s="358"/>
      <c r="V1029" s="358"/>
      <c r="W1029" s="358"/>
      <c r="X1029" s="358"/>
      <c r="Y1029" s="358"/>
      <c r="Z1029" s="358"/>
      <c r="AA1029" s="358"/>
      <c r="AB1029" s="358"/>
      <c r="AC1029" s="358"/>
      <c r="AD1029" s="358"/>
      <c r="AE1029" s="358"/>
      <c r="AF1029" s="358"/>
      <c r="AG1029" s="358"/>
      <c r="AH1029" s="358"/>
      <c r="AI1029" s="358"/>
      <c r="AJ1029" s="358"/>
    </row>
    <row r="1030" spans="1:36" x14ac:dyDescent="0.25">
      <c r="A1030" s="353" t="s">
        <v>234</v>
      </c>
      <c r="B1030" s="353" t="s">
        <v>548</v>
      </c>
      <c r="C1030" s="441">
        <f t="shared" ref="C1030:H1030" si="719">C54</f>
        <v>25000</v>
      </c>
      <c r="D1030" s="441"/>
      <c r="E1030" s="441"/>
      <c r="F1030" s="441"/>
      <c r="G1030" s="441"/>
      <c r="H1030" s="441">
        <f t="shared" si="719"/>
        <v>0</v>
      </c>
      <c r="I1030" s="441"/>
      <c r="J1030" s="445"/>
      <c r="K1030" s="358"/>
      <c r="L1030" s="358"/>
      <c r="M1030" s="358"/>
      <c r="N1030" s="358"/>
      <c r="O1030" s="358"/>
      <c r="P1030" s="358"/>
      <c r="Q1030" s="358"/>
      <c r="R1030" s="358"/>
      <c r="S1030" s="358"/>
      <c r="T1030" s="358"/>
      <c r="U1030" s="358"/>
      <c r="V1030" s="358"/>
      <c r="W1030" s="358"/>
      <c r="X1030" s="358"/>
      <c r="Y1030" s="358"/>
      <c r="Z1030" s="358"/>
      <c r="AA1030" s="358"/>
      <c r="AB1030" s="358"/>
      <c r="AC1030" s="358"/>
      <c r="AD1030" s="358"/>
      <c r="AE1030" s="358"/>
      <c r="AF1030" s="358"/>
      <c r="AG1030" s="358"/>
      <c r="AH1030" s="358"/>
      <c r="AI1030" s="358"/>
      <c r="AJ1030" s="358"/>
    </row>
    <row r="1031" spans="1:36" x14ac:dyDescent="0.25">
      <c r="A1031" s="353" t="s">
        <v>234</v>
      </c>
      <c r="B1031" s="353" t="s">
        <v>272</v>
      </c>
      <c r="C1031" s="441">
        <f t="shared" ref="C1031:H1031" si="720">C55</f>
        <v>25000</v>
      </c>
      <c r="D1031" s="441"/>
      <c r="E1031" s="441"/>
      <c r="F1031" s="441"/>
      <c r="G1031" s="441"/>
      <c r="H1031" s="441">
        <f t="shared" si="720"/>
        <v>0</v>
      </c>
      <c r="I1031" s="441"/>
      <c r="J1031" s="445"/>
      <c r="K1031" s="358"/>
      <c r="L1031" s="358"/>
      <c r="M1031" s="358"/>
      <c r="N1031" s="358"/>
      <c r="O1031" s="358"/>
      <c r="P1031" s="358"/>
      <c r="Q1031" s="358"/>
      <c r="R1031" s="358"/>
      <c r="S1031" s="358"/>
      <c r="T1031" s="358"/>
      <c r="U1031" s="358"/>
      <c r="V1031" s="358"/>
      <c r="W1031" s="358"/>
      <c r="X1031" s="358"/>
      <c r="Y1031" s="358"/>
      <c r="Z1031" s="358"/>
      <c r="AA1031" s="358"/>
      <c r="AB1031" s="358"/>
      <c r="AC1031" s="358"/>
      <c r="AD1031" s="358"/>
      <c r="AE1031" s="358"/>
      <c r="AF1031" s="358"/>
      <c r="AG1031" s="358"/>
      <c r="AH1031" s="358"/>
      <c r="AI1031" s="358"/>
      <c r="AJ1031" s="358"/>
    </row>
    <row r="1032" spans="1:36" x14ac:dyDescent="0.25">
      <c r="A1032" s="353" t="s">
        <v>547</v>
      </c>
      <c r="B1032" s="353" t="s">
        <v>547</v>
      </c>
      <c r="C1032" s="441">
        <f t="shared" ref="C1032:H1032" si="721">C56</f>
        <v>10000</v>
      </c>
      <c r="D1032" s="441"/>
      <c r="E1032" s="441"/>
      <c r="F1032" s="441"/>
      <c r="G1032" s="441"/>
      <c r="H1032" s="441">
        <f t="shared" si="721"/>
        <v>0</v>
      </c>
      <c r="I1032" s="441"/>
      <c r="J1032" s="445"/>
      <c r="K1032" s="358"/>
      <c r="L1032" s="358"/>
      <c r="M1032" s="358"/>
      <c r="N1032" s="358"/>
      <c r="O1032" s="358"/>
      <c r="P1032" s="358"/>
      <c r="Q1032" s="358"/>
      <c r="R1032" s="358"/>
      <c r="S1032" s="358"/>
      <c r="T1032" s="358"/>
      <c r="U1032" s="358"/>
      <c r="V1032" s="358"/>
      <c r="W1032" s="358"/>
      <c r="X1032" s="358"/>
      <c r="Y1032" s="358"/>
      <c r="Z1032" s="358"/>
      <c r="AA1032" s="358"/>
      <c r="AB1032" s="358"/>
      <c r="AC1032" s="358"/>
      <c r="AD1032" s="358"/>
      <c r="AE1032" s="358"/>
      <c r="AF1032" s="358"/>
      <c r="AG1032" s="358"/>
      <c r="AH1032" s="358"/>
      <c r="AI1032" s="358"/>
      <c r="AJ1032" s="358"/>
    </row>
    <row r="1033" spans="1:36" x14ac:dyDescent="0.25">
      <c r="A1033" s="353" t="s">
        <v>500</v>
      </c>
      <c r="B1033" s="353" t="s">
        <v>500</v>
      </c>
      <c r="C1033" s="441">
        <f t="shared" ref="C1033:H1033" si="722">C57</f>
        <v>2500</v>
      </c>
      <c r="D1033" s="441"/>
      <c r="E1033" s="441"/>
      <c r="F1033" s="441"/>
      <c r="G1033" s="441"/>
      <c r="H1033" s="441">
        <f t="shared" si="722"/>
        <v>0</v>
      </c>
      <c r="I1033" s="441"/>
      <c r="J1033" s="445"/>
      <c r="K1033" s="358"/>
      <c r="L1033" s="358"/>
      <c r="M1033" s="358"/>
      <c r="N1033" s="358"/>
      <c r="O1033" s="358"/>
      <c r="P1033" s="358"/>
      <c r="Q1033" s="358"/>
      <c r="R1033" s="358"/>
      <c r="S1033" s="358"/>
      <c r="T1033" s="358"/>
      <c r="U1033" s="358"/>
      <c r="V1033" s="358"/>
      <c r="W1033" s="358"/>
      <c r="X1033" s="358"/>
      <c r="Y1033" s="358"/>
      <c r="Z1033" s="358"/>
      <c r="AA1033" s="358"/>
      <c r="AB1033" s="358"/>
      <c r="AC1033" s="358"/>
      <c r="AD1033" s="358"/>
      <c r="AE1033" s="358"/>
      <c r="AF1033" s="358"/>
      <c r="AG1033" s="358"/>
      <c r="AH1033" s="358"/>
      <c r="AI1033" s="358"/>
      <c r="AJ1033" s="358"/>
    </row>
    <row r="1034" spans="1:36" x14ac:dyDescent="0.25">
      <c r="A1034" s="353" t="s">
        <v>458</v>
      </c>
      <c r="B1034" s="353" t="s">
        <v>458</v>
      </c>
      <c r="C1034" s="441">
        <f t="shared" ref="C1034:H1034" si="723">C58</f>
        <v>3750</v>
      </c>
      <c r="D1034" s="441"/>
      <c r="E1034" s="441"/>
      <c r="F1034" s="441"/>
      <c r="G1034" s="441"/>
      <c r="H1034" s="441">
        <f t="shared" si="723"/>
        <v>0</v>
      </c>
      <c r="I1034" s="441"/>
      <c r="J1034" s="445"/>
      <c r="K1034" s="358"/>
      <c r="L1034" s="358"/>
      <c r="M1034" s="358"/>
      <c r="N1034" s="358"/>
      <c r="O1034" s="358"/>
      <c r="P1034" s="358"/>
      <c r="Q1034" s="358"/>
      <c r="R1034" s="358"/>
      <c r="S1034" s="358"/>
      <c r="T1034" s="358"/>
      <c r="U1034" s="358"/>
      <c r="V1034" s="358"/>
      <c r="W1034" s="358"/>
      <c r="X1034" s="358"/>
      <c r="Y1034" s="358"/>
      <c r="Z1034" s="358"/>
      <c r="AA1034" s="358"/>
      <c r="AB1034" s="358"/>
      <c r="AC1034" s="358"/>
      <c r="AD1034" s="358"/>
      <c r="AE1034" s="358"/>
      <c r="AF1034" s="358"/>
      <c r="AG1034" s="358"/>
      <c r="AH1034" s="358"/>
      <c r="AI1034" s="358"/>
      <c r="AJ1034" s="358"/>
    </row>
    <row r="1035" spans="1:36" x14ac:dyDescent="0.25">
      <c r="A1035" s="353" t="s">
        <v>426</v>
      </c>
      <c r="B1035" s="353" t="s">
        <v>426</v>
      </c>
      <c r="C1035" s="441">
        <f t="shared" ref="C1035:H1035" si="724">C59</f>
        <v>4995</v>
      </c>
      <c r="D1035" s="441"/>
      <c r="E1035" s="441"/>
      <c r="F1035" s="441"/>
      <c r="G1035" s="441"/>
      <c r="H1035" s="441">
        <f t="shared" si="724"/>
        <v>0</v>
      </c>
      <c r="I1035" s="441"/>
      <c r="J1035" s="445"/>
      <c r="K1035" s="358"/>
      <c r="L1035" s="358"/>
      <c r="M1035" s="358"/>
      <c r="N1035" s="358"/>
      <c r="O1035" s="358"/>
      <c r="P1035" s="358"/>
      <c r="Q1035" s="358"/>
      <c r="R1035" s="358"/>
      <c r="S1035" s="358"/>
      <c r="T1035" s="358"/>
      <c r="U1035" s="358"/>
      <c r="V1035" s="358"/>
      <c r="W1035" s="358"/>
      <c r="X1035" s="358"/>
      <c r="Y1035" s="358"/>
      <c r="Z1035" s="358"/>
      <c r="AA1035" s="358"/>
      <c r="AB1035" s="358"/>
      <c r="AC1035" s="358"/>
      <c r="AD1035" s="358"/>
      <c r="AE1035" s="358"/>
      <c r="AF1035" s="358"/>
      <c r="AG1035" s="358"/>
      <c r="AH1035" s="358"/>
      <c r="AI1035" s="358"/>
      <c r="AJ1035" s="358"/>
    </row>
    <row r="1036" spans="1:36" x14ac:dyDescent="0.25">
      <c r="A1036" s="353" t="s">
        <v>335</v>
      </c>
      <c r="B1036" s="353" t="s">
        <v>335</v>
      </c>
      <c r="C1036" s="441">
        <f t="shared" ref="C1036:H1036" si="725">C60</f>
        <v>5000</v>
      </c>
      <c r="D1036" s="441"/>
      <c r="E1036" s="441"/>
      <c r="F1036" s="441"/>
      <c r="G1036" s="441"/>
      <c r="H1036" s="441">
        <f t="shared" si="725"/>
        <v>0</v>
      </c>
      <c r="I1036" s="441"/>
      <c r="J1036" s="445"/>
      <c r="K1036" s="358"/>
      <c r="L1036" s="358"/>
      <c r="M1036" s="358"/>
      <c r="N1036" s="358"/>
      <c r="O1036" s="358"/>
      <c r="P1036" s="358"/>
      <c r="Q1036" s="358"/>
      <c r="R1036" s="358"/>
      <c r="S1036" s="358"/>
      <c r="T1036" s="358"/>
      <c r="U1036" s="358"/>
      <c r="V1036" s="358"/>
      <c r="W1036" s="358"/>
      <c r="X1036" s="358"/>
      <c r="Y1036" s="358"/>
      <c r="Z1036" s="358"/>
      <c r="AA1036" s="358"/>
      <c r="AB1036" s="358"/>
      <c r="AC1036" s="358"/>
      <c r="AD1036" s="358"/>
      <c r="AE1036" s="358"/>
      <c r="AF1036" s="358"/>
      <c r="AG1036" s="358"/>
      <c r="AH1036" s="358"/>
      <c r="AI1036" s="358"/>
      <c r="AJ1036" s="358"/>
    </row>
    <row r="1037" spans="1:36" x14ac:dyDescent="0.25">
      <c r="A1037" s="353" t="s">
        <v>235</v>
      </c>
      <c r="B1037" s="353" t="s">
        <v>428</v>
      </c>
      <c r="C1037" s="441">
        <f t="shared" ref="C1037:H1037" si="726">C61</f>
        <v>2500</v>
      </c>
      <c r="D1037" s="441"/>
      <c r="E1037" s="441"/>
      <c r="F1037" s="441"/>
      <c r="G1037" s="441"/>
      <c r="H1037" s="441">
        <f t="shared" si="726"/>
        <v>0</v>
      </c>
      <c r="I1037" s="441"/>
      <c r="J1037" s="445"/>
      <c r="K1037" s="358"/>
      <c r="L1037" s="358"/>
      <c r="M1037" s="358"/>
      <c r="N1037" s="358"/>
      <c r="O1037" s="358"/>
      <c r="P1037" s="358"/>
      <c r="Q1037" s="358"/>
      <c r="R1037" s="358"/>
      <c r="S1037" s="358"/>
      <c r="T1037" s="358"/>
      <c r="U1037" s="358"/>
      <c r="V1037" s="358"/>
      <c r="W1037" s="358"/>
      <c r="X1037" s="358"/>
      <c r="Y1037" s="358"/>
      <c r="Z1037" s="358"/>
      <c r="AA1037" s="358"/>
      <c r="AB1037" s="358"/>
      <c r="AC1037" s="358"/>
      <c r="AD1037" s="358"/>
      <c r="AE1037" s="358"/>
      <c r="AF1037" s="358"/>
      <c r="AG1037" s="358"/>
      <c r="AH1037" s="358"/>
      <c r="AI1037" s="358"/>
      <c r="AJ1037" s="358"/>
    </row>
    <row r="1038" spans="1:36" x14ac:dyDescent="0.25">
      <c r="A1038" s="353" t="s">
        <v>235</v>
      </c>
      <c r="B1038" s="353" t="s">
        <v>372</v>
      </c>
      <c r="C1038" s="441">
        <f t="shared" ref="C1038:H1038" si="727">C62</f>
        <v>5000</v>
      </c>
      <c r="D1038" s="441"/>
      <c r="E1038" s="441"/>
      <c r="F1038" s="441"/>
      <c r="G1038" s="441"/>
      <c r="H1038" s="441">
        <f t="shared" si="727"/>
        <v>0</v>
      </c>
      <c r="I1038" s="441"/>
      <c r="J1038" s="445"/>
      <c r="K1038" s="358"/>
      <c r="L1038" s="358"/>
      <c r="M1038" s="358"/>
      <c r="N1038" s="358"/>
      <c r="O1038" s="358"/>
      <c r="P1038" s="358"/>
      <c r="Q1038" s="358"/>
      <c r="R1038" s="358"/>
      <c r="S1038" s="358"/>
      <c r="T1038" s="358"/>
      <c r="U1038" s="358"/>
      <c r="V1038" s="358"/>
      <c r="W1038" s="358"/>
      <c r="X1038" s="358"/>
      <c r="Y1038" s="358"/>
      <c r="Z1038" s="358"/>
      <c r="AA1038" s="358"/>
      <c r="AB1038" s="358"/>
      <c r="AC1038" s="358"/>
      <c r="AD1038" s="358"/>
      <c r="AE1038" s="358"/>
      <c r="AF1038" s="358"/>
      <c r="AG1038" s="358"/>
      <c r="AH1038" s="358"/>
      <c r="AI1038" s="358"/>
      <c r="AJ1038" s="358"/>
    </row>
    <row r="1039" spans="1:36" x14ac:dyDescent="0.25">
      <c r="A1039" s="353" t="s">
        <v>419</v>
      </c>
      <c r="B1039" s="353" t="s">
        <v>419</v>
      </c>
      <c r="C1039" s="441">
        <f t="shared" ref="C1039:H1039" si="728">C63</f>
        <v>1500</v>
      </c>
      <c r="D1039" s="441"/>
      <c r="E1039" s="441"/>
      <c r="F1039" s="441"/>
      <c r="G1039" s="441"/>
      <c r="H1039" s="441">
        <f t="shared" si="728"/>
        <v>0</v>
      </c>
      <c r="I1039" s="441"/>
      <c r="J1039" s="445"/>
      <c r="K1039" s="358"/>
      <c r="L1039" s="358"/>
      <c r="M1039" s="358"/>
      <c r="N1039" s="358"/>
      <c r="O1039" s="358"/>
      <c r="P1039" s="358"/>
      <c r="Q1039" s="358"/>
      <c r="R1039" s="358"/>
      <c r="S1039" s="358"/>
      <c r="T1039" s="358"/>
      <c r="U1039" s="358"/>
      <c r="V1039" s="358"/>
      <c r="W1039" s="358"/>
      <c r="X1039" s="358"/>
      <c r="Y1039" s="358"/>
      <c r="Z1039" s="358"/>
      <c r="AA1039" s="358"/>
      <c r="AB1039" s="358"/>
      <c r="AC1039" s="358"/>
      <c r="AD1039" s="358"/>
      <c r="AE1039" s="358"/>
      <c r="AF1039" s="358"/>
      <c r="AG1039" s="358"/>
      <c r="AH1039" s="358"/>
      <c r="AI1039" s="358"/>
      <c r="AJ1039" s="358"/>
    </row>
    <row r="1040" spans="1:36" x14ac:dyDescent="0.25">
      <c r="A1040" s="353" t="s">
        <v>236</v>
      </c>
      <c r="B1040" s="353" t="s">
        <v>236</v>
      </c>
      <c r="C1040" s="441">
        <f t="shared" ref="C1040:H1040" si="729">C64</f>
        <v>20000</v>
      </c>
      <c r="D1040" s="441"/>
      <c r="E1040" s="441"/>
      <c r="F1040" s="441"/>
      <c r="G1040" s="441"/>
      <c r="H1040" s="441">
        <f t="shared" si="729"/>
        <v>0</v>
      </c>
      <c r="I1040" s="441"/>
      <c r="J1040" s="445"/>
      <c r="K1040" s="358"/>
      <c r="L1040" s="358"/>
      <c r="M1040" s="358"/>
      <c r="N1040" s="358"/>
      <c r="O1040" s="358"/>
      <c r="P1040" s="358"/>
      <c r="Q1040" s="358"/>
      <c r="R1040" s="358"/>
      <c r="S1040" s="358"/>
      <c r="T1040" s="358"/>
      <c r="U1040" s="358"/>
      <c r="V1040" s="358"/>
      <c r="W1040" s="358"/>
      <c r="X1040" s="358"/>
      <c r="Y1040" s="358"/>
      <c r="Z1040" s="358"/>
      <c r="AA1040" s="358"/>
      <c r="AB1040" s="358"/>
      <c r="AC1040" s="358"/>
      <c r="AD1040" s="358"/>
      <c r="AE1040" s="358"/>
      <c r="AF1040" s="358"/>
      <c r="AG1040" s="358"/>
      <c r="AH1040" s="358"/>
      <c r="AI1040" s="358"/>
      <c r="AJ1040" s="358"/>
    </row>
    <row r="1041" spans="1:36" x14ac:dyDescent="0.25">
      <c r="A1041" s="353" t="s">
        <v>236</v>
      </c>
      <c r="B1041" s="353" t="s">
        <v>312</v>
      </c>
      <c r="C1041" s="441">
        <f t="shared" ref="C1041:H1041" si="730">C65</f>
        <v>20000</v>
      </c>
      <c r="D1041" s="441"/>
      <c r="E1041" s="441"/>
      <c r="F1041" s="441"/>
      <c r="G1041" s="441"/>
      <c r="H1041" s="441">
        <f t="shared" si="730"/>
        <v>0</v>
      </c>
      <c r="I1041" s="441"/>
      <c r="J1041" s="445"/>
      <c r="K1041" s="358"/>
      <c r="L1041" s="358"/>
      <c r="M1041" s="358"/>
      <c r="N1041" s="358"/>
      <c r="O1041" s="358"/>
      <c r="P1041" s="358"/>
      <c r="Q1041" s="358"/>
      <c r="R1041" s="358"/>
      <c r="S1041" s="358"/>
      <c r="T1041" s="358"/>
      <c r="U1041" s="358"/>
      <c r="V1041" s="358"/>
      <c r="W1041" s="358"/>
      <c r="X1041" s="358"/>
      <c r="Y1041" s="358"/>
      <c r="Z1041" s="358"/>
      <c r="AA1041" s="358"/>
      <c r="AB1041" s="358"/>
      <c r="AC1041" s="358"/>
      <c r="AD1041" s="358"/>
      <c r="AE1041" s="358"/>
      <c r="AF1041" s="358"/>
      <c r="AG1041" s="358"/>
      <c r="AH1041" s="358"/>
      <c r="AI1041" s="358"/>
      <c r="AJ1041" s="358"/>
    </row>
    <row r="1042" spans="1:36" x14ac:dyDescent="0.25">
      <c r="A1042" s="353" t="s">
        <v>346</v>
      </c>
      <c r="B1042" s="353" t="s">
        <v>346</v>
      </c>
      <c r="C1042" s="441">
        <f t="shared" ref="C1042:H1042" si="731">C66</f>
        <v>6220</v>
      </c>
      <c r="D1042" s="441"/>
      <c r="E1042" s="441"/>
      <c r="F1042" s="441"/>
      <c r="G1042" s="441"/>
      <c r="H1042" s="441">
        <f t="shared" si="731"/>
        <v>0</v>
      </c>
      <c r="I1042" s="441"/>
      <c r="J1042" s="445"/>
      <c r="K1042" s="358"/>
      <c r="L1042" s="358"/>
      <c r="M1042" s="358"/>
      <c r="N1042" s="358"/>
      <c r="O1042" s="358"/>
      <c r="P1042" s="358"/>
      <c r="Q1042" s="358"/>
      <c r="R1042" s="358"/>
      <c r="S1042" s="358"/>
      <c r="T1042" s="358"/>
      <c r="U1042" s="358"/>
      <c r="V1042" s="358"/>
      <c r="W1042" s="358"/>
      <c r="X1042" s="358"/>
      <c r="Y1042" s="358"/>
      <c r="Z1042" s="358"/>
      <c r="AA1042" s="358"/>
      <c r="AB1042" s="358"/>
      <c r="AC1042" s="358"/>
      <c r="AD1042" s="358"/>
      <c r="AE1042" s="358"/>
      <c r="AF1042" s="358"/>
      <c r="AG1042" s="358"/>
      <c r="AH1042" s="358"/>
      <c r="AI1042" s="358"/>
      <c r="AJ1042" s="358"/>
    </row>
    <row r="1043" spans="1:36" x14ac:dyDescent="0.25">
      <c r="A1043" s="353" t="s">
        <v>470</v>
      </c>
      <c r="B1043" s="353" t="s">
        <v>470</v>
      </c>
      <c r="C1043" s="441">
        <f t="shared" ref="C1043:H1043" si="732">C67</f>
        <v>5000</v>
      </c>
      <c r="D1043" s="441"/>
      <c r="E1043" s="441"/>
      <c r="F1043" s="441"/>
      <c r="G1043" s="441"/>
      <c r="H1043" s="441">
        <f t="shared" si="732"/>
        <v>0</v>
      </c>
      <c r="I1043" s="441"/>
      <c r="J1043" s="445"/>
      <c r="K1043" s="358"/>
      <c r="L1043" s="358"/>
      <c r="M1043" s="358"/>
      <c r="N1043" s="358"/>
      <c r="O1043" s="358"/>
      <c r="P1043" s="358"/>
      <c r="Q1043" s="358"/>
      <c r="R1043" s="358"/>
      <c r="S1043" s="358"/>
      <c r="T1043" s="358"/>
      <c r="U1043" s="358"/>
      <c r="V1043" s="358"/>
      <c r="W1043" s="358"/>
      <c r="X1043" s="358"/>
      <c r="Y1043" s="358"/>
      <c r="Z1043" s="358"/>
      <c r="AA1043" s="358"/>
      <c r="AB1043" s="358"/>
      <c r="AC1043" s="358"/>
      <c r="AD1043" s="358"/>
      <c r="AE1043" s="358"/>
      <c r="AF1043" s="358"/>
      <c r="AG1043" s="358"/>
      <c r="AH1043" s="358"/>
      <c r="AI1043" s="358"/>
      <c r="AJ1043" s="358"/>
    </row>
    <row r="1044" spans="1:36" x14ac:dyDescent="0.25">
      <c r="A1044" s="353" t="s">
        <v>537</v>
      </c>
      <c r="B1044" s="353" t="s">
        <v>537</v>
      </c>
      <c r="C1044" s="441">
        <f t="shared" ref="C1044:H1044" si="733">C68</f>
        <v>2500</v>
      </c>
      <c r="D1044" s="441"/>
      <c r="E1044" s="441"/>
      <c r="F1044" s="441"/>
      <c r="G1044" s="441"/>
      <c r="H1044" s="441">
        <f t="shared" si="733"/>
        <v>0</v>
      </c>
      <c r="I1044" s="441"/>
      <c r="J1044" s="445"/>
      <c r="K1044" s="358"/>
      <c r="L1044" s="358"/>
      <c r="M1044" s="358"/>
      <c r="N1044" s="358"/>
      <c r="O1044" s="358"/>
      <c r="P1044" s="358"/>
      <c r="Q1044" s="358"/>
      <c r="R1044" s="358"/>
      <c r="S1044" s="358"/>
      <c r="T1044" s="358"/>
      <c r="U1044" s="358"/>
      <c r="V1044" s="358"/>
      <c r="W1044" s="358"/>
      <c r="X1044" s="358"/>
      <c r="Y1044" s="358"/>
      <c r="Z1044" s="358"/>
      <c r="AA1044" s="358"/>
      <c r="AB1044" s="358"/>
      <c r="AC1044" s="358"/>
      <c r="AD1044" s="358"/>
      <c r="AE1044" s="358"/>
      <c r="AF1044" s="358"/>
      <c r="AG1044" s="358"/>
      <c r="AH1044" s="358"/>
      <c r="AI1044" s="358"/>
      <c r="AJ1044" s="358"/>
    </row>
    <row r="1045" spans="1:36" x14ac:dyDescent="0.25">
      <c r="A1045" s="353" t="s">
        <v>237</v>
      </c>
      <c r="B1045" s="353" t="s">
        <v>528</v>
      </c>
      <c r="C1045" s="441">
        <f t="shared" ref="C1045:H1045" si="734">C69</f>
        <v>20000</v>
      </c>
      <c r="D1045" s="441"/>
      <c r="E1045" s="441"/>
      <c r="F1045" s="441"/>
      <c r="G1045" s="441"/>
      <c r="H1045" s="441">
        <f t="shared" si="734"/>
        <v>0</v>
      </c>
      <c r="I1045" s="441"/>
      <c r="J1045" s="445"/>
      <c r="K1045" s="358"/>
      <c r="L1045" s="358"/>
      <c r="M1045" s="358"/>
      <c r="N1045" s="358"/>
      <c r="O1045" s="358"/>
      <c r="P1045" s="358"/>
      <c r="Q1045" s="358"/>
      <c r="R1045" s="358"/>
      <c r="S1045" s="358"/>
      <c r="T1045" s="358"/>
      <c r="U1045" s="358"/>
      <c r="V1045" s="358"/>
      <c r="W1045" s="358"/>
      <c r="X1045" s="358"/>
      <c r="Y1045" s="358"/>
      <c r="Z1045" s="358"/>
      <c r="AA1045" s="358"/>
      <c r="AB1045" s="358"/>
      <c r="AC1045" s="358"/>
      <c r="AD1045" s="358"/>
      <c r="AE1045" s="358"/>
      <c r="AF1045" s="358"/>
      <c r="AG1045" s="358"/>
      <c r="AH1045" s="358"/>
      <c r="AI1045" s="358"/>
      <c r="AJ1045" s="358"/>
    </row>
    <row r="1046" spans="1:36" x14ac:dyDescent="0.25">
      <c r="A1046" s="353" t="s">
        <v>237</v>
      </c>
      <c r="B1046" s="353" t="s">
        <v>526</v>
      </c>
      <c r="C1046" s="441">
        <f t="shared" ref="C1046:H1046" si="735">C70</f>
        <v>20000</v>
      </c>
      <c r="D1046" s="441"/>
      <c r="E1046" s="441"/>
      <c r="F1046" s="441"/>
      <c r="G1046" s="441"/>
      <c r="H1046" s="441">
        <f t="shared" si="735"/>
        <v>0</v>
      </c>
      <c r="I1046" s="441"/>
      <c r="J1046" s="445"/>
      <c r="K1046" s="358"/>
      <c r="L1046" s="358"/>
      <c r="M1046" s="358"/>
      <c r="N1046" s="358"/>
      <c r="O1046" s="358"/>
      <c r="P1046" s="358"/>
      <c r="Q1046" s="358"/>
      <c r="R1046" s="358"/>
      <c r="S1046" s="358"/>
      <c r="T1046" s="358"/>
      <c r="U1046" s="358"/>
      <c r="V1046" s="358"/>
      <c r="W1046" s="358"/>
      <c r="X1046" s="358"/>
      <c r="Y1046" s="358"/>
      <c r="Z1046" s="358"/>
      <c r="AA1046" s="358"/>
      <c r="AB1046" s="358"/>
      <c r="AC1046" s="358"/>
      <c r="AD1046" s="358"/>
      <c r="AE1046" s="358"/>
      <c r="AF1046" s="358"/>
      <c r="AG1046" s="358"/>
      <c r="AH1046" s="358"/>
      <c r="AI1046" s="358"/>
      <c r="AJ1046" s="358"/>
    </row>
    <row r="1047" spans="1:36" x14ac:dyDescent="0.25">
      <c r="A1047" s="353" t="s">
        <v>238</v>
      </c>
      <c r="B1047" s="353" t="s">
        <v>441</v>
      </c>
      <c r="C1047" s="441">
        <f t="shared" ref="C1047:H1047" si="736">C71</f>
        <v>3750</v>
      </c>
      <c r="D1047" s="441"/>
      <c r="E1047" s="441"/>
      <c r="F1047" s="441"/>
      <c r="G1047" s="441"/>
      <c r="H1047" s="441">
        <f t="shared" si="736"/>
        <v>0</v>
      </c>
      <c r="I1047" s="441"/>
      <c r="J1047" s="445"/>
      <c r="K1047" s="358"/>
      <c r="L1047" s="358"/>
      <c r="M1047" s="358"/>
      <c r="N1047" s="358"/>
      <c r="O1047" s="358"/>
      <c r="P1047" s="358"/>
      <c r="Q1047" s="358"/>
      <c r="R1047" s="358"/>
      <c r="S1047" s="358"/>
      <c r="T1047" s="358"/>
      <c r="U1047" s="358"/>
      <c r="V1047" s="358"/>
      <c r="W1047" s="358"/>
      <c r="X1047" s="358"/>
      <c r="Y1047" s="358"/>
      <c r="Z1047" s="358"/>
      <c r="AA1047" s="358"/>
      <c r="AB1047" s="358"/>
      <c r="AC1047" s="358"/>
      <c r="AD1047" s="358"/>
      <c r="AE1047" s="358"/>
      <c r="AF1047" s="358"/>
      <c r="AG1047" s="358"/>
      <c r="AH1047" s="358"/>
      <c r="AI1047" s="358"/>
      <c r="AJ1047" s="358"/>
    </row>
    <row r="1048" spans="1:36" x14ac:dyDescent="0.25">
      <c r="A1048" s="353" t="s">
        <v>238</v>
      </c>
      <c r="B1048" s="353" t="s">
        <v>389</v>
      </c>
      <c r="C1048" s="441">
        <f t="shared" ref="C1048:H1048" si="737">C72</f>
        <v>6250</v>
      </c>
      <c r="D1048" s="441"/>
      <c r="E1048" s="441"/>
      <c r="F1048" s="441"/>
      <c r="G1048" s="441"/>
      <c r="H1048" s="441">
        <f t="shared" si="737"/>
        <v>0</v>
      </c>
      <c r="I1048" s="441"/>
      <c r="J1048" s="445"/>
      <c r="K1048" s="358"/>
      <c r="L1048" s="358"/>
      <c r="M1048" s="358"/>
      <c r="N1048" s="358"/>
      <c r="O1048" s="358"/>
      <c r="P1048" s="358"/>
      <c r="Q1048" s="358"/>
      <c r="R1048" s="358"/>
      <c r="S1048" s="358"/>
      <c r="T1048" s="358"/>
      <c r="U1048" s="358"/>
      <c r="V1048" s="358"/>
      <c r="W1048" s="358"/>
      <c r="X1048" s="358"/>
      <c r="Y1048" s="358"/>
      <c r="Z1048" s="358"/>
      <c r="AA1048" s="358"/>
      <c r="AB1048" s="358"/>
      <c r="AC1048" s="358"/>
      <c r="AD1048" s="358"/>
      <c r="AE1048" s="358"/>
      <c r="AF1048" s="358"/>
      <c r="AG1048" s="358"/>
      <c r="AH1048" s="358"/>
      <c r="AI1048" s="358"/>
      <c r="AJ1048" s="358"/>
    </row>
    <row r="1049" spans="1:36" x14ac:dyDescent="0.25">
      <c r="A1049" s="353" t="s">
        <v>510</v>
      </c>
      <c r="B1049" s="353" t="s">
        <v>511</v>
      </c>
      <c r="C1049" s="441">
        <f t="shared" ref="C1049:H1049" si="738">C73</f>
        <v>9375</v>
      </c>
      <c r="D1049" s="441"/>
      <c r="E1049" s="441"/>
      <c r="F1049" s="441"/>
      <c r="G1049" s="441"/>
      <c r="H1049" s="441">
        <f t="shared" si="738"/>
        <v>0</v>
      </c>
      <c r="I1049" s="441"/>
      <c r="J1049" s="445"/>
      <c r="K1049" s="358"/>
      <c r="L1049" s="358"/>
      <c r="M1049" s="358"/>
      <c r="N1049" s="358"/>
      <c r="O1049" s="358"/>
      <c r="P1049" s="358"/>
      <c r="Q1049" s="358"/>
      <c r="R1049" s="358"/>
      <c r="S1049" s="358"/>
      <c r="T1049" s="358"/>
      <c r="U1049" s="358"/>
      <c r="V1049" s="358"/>
      <c r="W1049" s="358"/>
      <c r="X1049" s="358"/>
      <c r="Y1049" s="358"/>
      <c r="Z1049" s="358"/>
      <c r="AA1049" s="358"/>
      <c r="AB1049" s="358"/>
      <c r="AC1049" s="358"/>
      <c r="AD1049" s="358"/>
      <c r="AE1049" s="358"/>
      <c r="AF1049" s="358"/>
      <c r="AG1049" s="358"/>
      <c r="AH1049" s="358"/>
      <c r="AI1049" s="358"/>
      <c r="AJ1049" s="358"/>
    </row>
    <row r="1050" spans="1:36" x14ac:dyDescent="0.25">
      <c r="A1050" s="353" t="s">
        <v>321</v>
      </c>
      <c r="B1050" s="353" t="s">
        <v>321</v>
      </c>
      <c r="C1050" s="441">
        <f t="shared" ref="C1050:H1050" si="739">C74</f>
        <v>5000</v>
      </c>
      <c r="D1050" s="441"/>
      <c r="E1050" s="441"/>
      <c r="F1050" s="441"/>
      <c r="G1050" s="441"/>
      <c r="H1050" s="441">
        <f t="shared" si="739"/>
        <v>0</v>
      </c>
      <c r="I1050" s="441"/>
      <c r="J1050" s="445"/>
      <c r="K1050" s="358"/>
      <c r="L1050" s="358"/>
      <c r="M1050" s="358"/>
      <c r="N1050" s="358"/>
      <c r="O1050" s="358"/>
      <c r="P1050" s="358"/>
      <c r="Q1050" s="358"/>
      <c r="R1050" s="358"/>
      <c r="S1050" s="358"/>
      <c r="T1050" s="358"/>
      <c r="U1050" s="358"/>
      <c r="V1050" s="358"/>
      <c r="W1050" s="358"/>
      <c r="X1050" s="358"/>
      <c r="Y1050" s="358"/>
      <c r="Z1050" s="358"/>
      <c r="AA1050" s="358"/>
      <c r="AB1050" s="358"/>
      <c r="AC1050" s="358"/>
      <c r="AD1050" s="358"/>
      <c r="AE1050" s="358"/>
      <c r="AF1050" s="358"/>
      <c r="AG1050" s="358"/>
      <c r="AH1050" s="358"/>
      <c r="AI1050" s="358"/>
      <c r="AJ1050" s="358"/>
    </row>
    <row r="1051" spans="1:36" x14ac:dyDescent="0.25">
      <c r="A1051" s="353" t="s">
        <v>501</v>
      </c>
      <c r="B1051" s="353" t="s">
        <v>501</v>
      </c>
      <c r="C1051" s="441">
        <f t="shared" ref="C1051:H1051" si="740">C75</f>
        <v>4992</v>
      </c>
      <c r="D1051" s="441"/>
      <c r="E1051" s="441"/>
      <c r="F1051" s="441"/>
      <c r="G1051" s="441"/>
      <c r="H1051" s="441">
        <f t="shared" si="740"/>
        <v>0</v>
      </c>
      <c r="I1051" s="441"/>
      <c r="J1051" s="445"/>
      <c r="K1051" s="358"/>
      <c r="L1051" s="358"/>
      <c r="M1051" s="358"/>
      <c r="N1051" s="358"/>
      <c r="O1051" s="358"/>
      <c r="P1051" s="358"/>
      <c r="Q1051" s="358"/>
      <c r="R1051" s="358"/>
      <c r="S1051" s="358"/>
      <c r="T1051" s="358"/>
      <c r="U1051" s="358"/>
      <c r="V1051" s="358"/>
      <c r="W1051" s="358"/>
      <c r="X1051" s="358"/>
      <c r="Y1051" s="358"/>
      <c r="Z1051" s="358"/>
      <c r="AA1051" s="358"/>
      <c r="AB1051" s="358"/>
      <c r="AC1051" s="358"/>
      <c r="AD1051" s="358"/>
      <c r="AE1051" s="358"/>
      <c r="AF1051" s="358"/>
      <c r="AG1051" s="358"/>
      <c r="AH1051" s="358"/>
      <c r="AI1051" s="358"/>
      <c r="AJ1051" s="358"/>
    </row>
    <row r="1052" spans="1:36" x14ac:dyDescent="0.25">
      <c r="A1052" s="353" t="s">
        <v>240</v>
      </c>
      <c r="B1052" s="353" t="s">
        <v>286</v>
      </c>
      <c r="C1052" s="441">
        <f t="shared" ref="C1052:H1052" si="741">C76</f>
        <v>6250</v>
      </c>
      <c r="D1052" s="441"/>
      <c r="E1052" s="441"/>
      <c r="F1052" s="441"/>
      <c r="G1052" s="441"/>
      <c r="H1052" s="441">
        <f t="shared" si="741"/>
        <v>0</v>
      </c>
      <c r="I1052" s="441"/>
      <c r="J1052" s="445"/>
      <c r="K1052" s="358"/>
      <c r="L1052" s="358"/>
      <c r="M1052" s="358"/>
      <c r="N1052" s="358"/>
      <c r="O1052" s="358"/>
      <c r="P1052" s="358"/>
      <c r="Q1052" s="358"/>
      <c r="R1052" s="358"/>
      <c r="S1052" s="358"/>
      <c r="T1052" s="358"/>
      <c r="U1052" s="358"/>
      <c r="V1052" s="358"/>
      <c r="W1052" s="358"/>
      <c r="X1052" s="358"/>
      <c r="Y1052" s="358"/>
      <c r="Z1052" s="358"/>
      <c r="AA1052" s="358"/>
      <c r="AB1052" s="358"/>
      <c r="AC1052" s="358"/>
      <c r="AD1052" s="358"/>
      <c r="AE1052" s="358"/>
      <c r="AF1052" s="358"/>
      <c r="AG1052" s="358"/>
      <c r="AH1052" s="358"/>
      <c r="AI1052" s="358"/>
      <c r="AJ1052" s="358"/>
    </row>
    <row r="1053" spans="1:36" x14ac:dyDescent="0.25">
      <c r="A1053" s="353" t="s">
        <v>240</v>
      </c>
      <c r="B1053" s="353" t="s">
        <v>279</v>
      </c>
      <c r="C1053" s="441">
        <f t="shared" ref="C1053:H1053" si="742">C77</f>
        <v>6250</v>
      </c>
      <c r="D1053" s="441"/>
      <c r="E1053" s="441"/>
      <c r="F1053" s="441"/>
      <c r="G1053" s="441"/>
      <c r="H1053" s="441">
        <f t="shared" si="742"/>
        <v>0</v>
      </c>
      <c r="I1053" s="441"/>
      <c r="J1053" s="445"/>
      <c r="K1053" s="358"/>
      <c r="L1053" s="358"/>
      <c r="M1053" s="358"/>
      <c r="N1053" s="358"/>
      <c r="O1053" s="358"/>
      <c r="P1053" s="358"/>
      <c r="Q1053" s="358"/>
      <c r="R1053" s="358"/>
      <c r="S1053" s="358"/>
      <c r="T1053" s="358"/>
      <c r="U1053" s="358"/>
      <c r="V1053" s="358"/>
      <c r="W1053" s="358"/>
      <c r="X1053" s="358"/>
      <c r="Y1053" s="358"/>
      <c r="Z1053" s="358"/>
      <c r="AA1053" s="358"/>
      <c r="AB1053" s="358"/>
      <c r="AC1053" s="358"/>
      <c r="AD1053" s="358"/>
      <c r="AE1053" s="358"/>
      <c r="AF1053" s="358"/>
      <c r="AG1053" s="358"/>
      <c r="AH1053" s="358"/>
      <c r="AI1053" s="358"/>
      <c r="AJ1053" s="358"/>
    </row>
    <row r="1054" spans="1:36" x14ac:dyDescent="0.25">
      <c r="A1054" s="353" t="s">
        <v>241</v>
      </c>
      <c r="B1054" s="353" t="s">
        <v>241</v>
      </c>
      <c r="C1054" s="441">
        <f t="shared" ref="C1054:H1054" si="743">C78</f>
        <v>6000</v>
      </c>
      <c r="D1054" s="441"/>
      <c r="E1054" s="441"/>
      <c r="F1054" s="441"/>
      <c r="G1054" s="441"/>
      <c r="H1054" s="441">
        <f t="shared" si="743"/>
        <v>1</v>
      </c>
      <c r="I1054" s="441"/>
      <c r="J1054" s="445"/>
      <c r="K1054" s="358"/>
      <c r="L1054" s="358"/>
      <c r="M1054" s="358"/>
      <c r="N1054" s="358"/>
      <c r="O1054" s="358"/>
      <c r="P1054" s="358"/>
      <c r="Q1054" s="358"/>
      <c r="R1054" s="358"/>
      <c r="S1054" s="358"/>
      <c r="T1054" s="358"/>
      <c r="U1054" s="358"/>
      <c r="V1054" s="358"/>
      <c r="W1054" s="358"/>
      <c r="X1054" s="358"/>
      <c r="Y1054" s="358"/>
      <c r="Z1054" s="358"/>
      <c r="AA1054" s="358"/>
      <c r="AB1054" s="358"/>
      <c r="AC1054" s="358"/>
      <c r="AD1054" s="358"/>
      <c r="AE1054" s="358"/>
      <c r="AF1054" s="358"/>
      <c r="AG1054" s="358"/>
      <c r="AH1054" s="358"/>
      <c r="AI1054" s="358"/>
      <c r="AJ1054" s="358"/>
    </row>
    <row r="1055" spans="1:36" x14ac:dyDescent="0.25">
      <c r="A1055" s="353" t="s">
        <v>241</v>
      </c>
      <c r="B1055" s="353" t="s">
        <v>446</v>
      </c>
      <c r="C1055" s="441">
        <f t="shared" ref="C1055:H1055" si="744">C79</f>
        <v>20000</v>
      </c>
      <c r="D1055" s="441"/>
      <c r="E1055" s="441"/>
      <c r="F1055" s="441"/>
      <c r="G1055" s="441"/>
      <c r="H1055" s="441">
        <f t="shared" si="744"/>
        <v>0</v>
      </c>
      <c r="I1055" s="441"/>
      <c r="J1055" s="445"/>
      <c r="K1055" s="358"/>
      <c r="L1055" s="358"/>
      <c r="M1055" s="358"/>
      <c r="N1055" s="358"/>
      <c r="O1055" s="358"/>
      <c r="P1055" s="358"/>
      <c r="Q1055" s="358"/>
      <c r="R1055" s="358"/>
      <c r="S1055" s="358"/>
      <c r="T1055" s="358"/>
      <c r="U1055" s="358"/>
      <c r="V1055" s="358"/>
      <c r="W1055" s="358"/>
      <c r="X1055" s="358"/>
      <c r="Y1055" s="358"/>
      <c r="Z1055" s="358"/>
      <c r="AA1055" s="358"/>
      <c r="AB1055" s="358"/>
      <c r="AC1055" s="358"/>
      <c r="AD1055" s="358"/>
      <c r="AE1055" s="358"/>
      <c r="AF1055" s="358"/>
      <c r="AG1055" s="358"/>
      <c r="AH1055" s="358"/>
      <c r="AI1055" s="358"/>
      <c r="AJ1055" s="358"/>
    </row>
    <row r="1056" spans="1:36" x14ac:dyDescent="0.25">
      <c r="A1056" s="353" t="s">
        <v>396</v>
      </c>
      <c r="B1056" s="353" t="s">
        <v>396</v>
      </c>
      <c r="C1056" s="441">
        <f t="shared" ref="C1056:H1056" si="745">C80</f>
        <v>2500</v>
      </c>
      <c r="D1056" s="441"/>
      <c r="E1056" s="441"/>
      <c r="F1056" s="441"/>
      <c r="G1056" s="441"/>
      <c r="H1056" s="441">
        <f t="shared" si="745"/>
        <v>0</v>
      </c>
      <c r="I1056" s="441"/>
      <c r="J1056" s="445"/>
      <c r="K1056" s="358"/>
      <c r="L1056" s="358"/>
      <c r="M1056" s="358"/>
      <c r="N1056" s="358"/>
      <c r="O1056" s="358"/>
      <c r="P1056" s="358"/>
      <c r="Q1056" s="358"/>
      <c r="R1056" s="358"/>
      <c r="S1056" s="358"/>
      <c r="T1056" s="358"/>
      <c r="U1056" s="358"/>
      <c r="V1056" s="358"/>
      <c r="W1056" s="358"/>
      <c r="X1056" s="358"/>
      <c r="Y1056" s="358"/>
      <c r="Z1056" s="358"/>
      <c r="AA1056" s="358"/>
      <c r="AB1056" s="358"/>
      <c r="AC1056" s="358"/>
      <c r="AD1056" s="358"/>
      <c r="AE1056" s="358"/>
      <c r="AF1056" s="358"/>
      <c r="AG1056" s="358"/>
      <c r="AH1056" s="358"/>
      <c r="AI1056" s="358"/>
      <c r="AJ1056" s="358"/>
    </row>
    <row r="1057" spans="1:36" x14ac:dyDescent="0.25">
      <c r="A1057" s="353" t="s">
        <v>522</v>
      </c>
      <c r="B1057" s="353" t="s">
        <v>523</v>
      </c>
      <c r="C1057" s="441">
        <f t="shared" ref="C1057:H1057" si="746">C81</f>
        <v>2500</v>
      </c>
      <c r="D1057" s="441"/>
      <c r="E1057" s="441"/>
      <c r="F1057" s="441"/>
      <c r="G1057" s="441"/>
      <c r="H1057" s="441">
        <f t="shared" si="746"/>
        <v>0</v>
      </c>
      <c r="I1057" s="441"/>
      <c r="J1057" s="445"/>
      <c r="K1057" s="358"/>
      <c r="L1057" s="358"/>
      <c r="M1057" s="358"/>
      <c r="N1057" s="358"/>
      <c r="O1057" s="358"/>
      <c r="P1057" s="358"/>
      <c r="Q1057" s="358"/>
      <c r="R1057" s="358"/>
      <c r="S1057" s="358"/>
      <c r="T1057" s="358"/>
      <c r="U1057" s="358"/>
      <c r="V1057" s="358"/>
      <c r="W1057" s="358"/>
      <c r="X1057" s="358"/>
      <c r="Y1057" s="358"/>
      <c r="Z1057" s="358"/>
      <c r="AA1057" s="358"/>
      <c r="AB1057" s="358"/>
      <c r="AC1057" s="358"/>
      <c r="AD1057" s="358"/>
      <c r="AE1057" s="358"/>
      <c r="AF1057" s="358"/>
      <c r="AG1057" s="358"/>
      <c r="AH1057" s="358"/>
      <c r="AI1057" s="358"/>
      <c r="AJ1057" s="358"/>
    </row>
    <row r="1058" spans="1:36" x14ac:dyDescent="0.25">
      <c r="A1058" s="353" t="s">
        <v>516</v>
      </c>
      <c r="B1058" s="353" t="s">
        <v>517</v>
      </c>
      <c r="C1058" s="441">
        <f t="shared" ref="C1058:H1058" si="747">C82</f>
        <v>2500</v>
      </c>
      <c r="D1058" s="441"/>
      <c r="E1058" s="441"/>
      <c r="F1058" s="441"/>
      <c r="G1058" s="441"/>
      <c r="H1058" s="441">
        <f t="shared" si="747"/>
        <v>0</v>
      </c>
      <c r="I1058" s="441"/>
      <c r="J1058" s="445"/>
      <c r="K1058" s="358"/>
      <c r="L1058" s="358"/>
      <c r="M1058" s="358"/>
      <c r="N1058" s="358"/>
      <c r="O1058" s="358"/>
      <c r="P1058" s="358"/>
      <c r="Q1058" s="358"/>
      <c r="R1058" s="358"/>
      <c r="S1058" s="358"/>
      <c r="T1058" s="358"/>
      <c r="U1058" s="358"/>
      <c r="V1058" s="358"/>
      <c r="W1058" s="358"/>
      <c r="X1058" s="358"/>
      <c r="Y1058" s="358"/>
      <c r="Z1058" s="358"/>
      <c r="AA1058" s="358"/>
      <c r="AB1058" s="358"/>
      <c r="AC1058" s="358"/>
      <c r="AD1058" s="358"/>
      <c r="AE1058" s="358"/>
      <c r="AF1058" s="358"/>
      <c r="AG1058" s="358"/>
      <c r="AH1058" s="358"/>
      <c r="AI1058" s="358"/>
      <c r="AJ1058" s="358"/>
    </row>
    <row r="1059" spans="1:36" x14ac:dyDescent="0.25">
      <c r="A1059" s="353" t="s">
        <v>535</v>
      </c>
      <c r="B1059" s="353" t="s">
        <v>535</v>
      </c>
      <c r="C1059" s="441">
        <f t="shared" ref="C1059:H1059" si="748">C83</f>
        <v>4992</v>
      </c>
      <c r="D1059" s="441"/>
      <c r="E1059" s="441"/>
      <c r="F1059" s="441"/>
      <c r="G1059" s="441"/>
      <c r="H1059" s="441">
        <f t="shared" si="748"/>
        <v>0</v>
      </c>
      <c r="I1059" s="441"/>
      <c r="J1059" s="445"/>
      <c r="K1059" s="358"/>
      <c r="L1059" s="358"/>
      <c r="M1059" s="358"/>
      <c r="N1059" s="358"/>
      <c r="O1059" s="358"/>
      <c r="P1059" s="358"/>
      <c r="Q1059" s="358"/>
      <c r="R1059" s="358"/>
      <c r="S1059" s="358"/>
      <c r="T1059" s="358"/>
      <c r="U1059" s="358"/>
      <c r="V1059" s="358"/>
      <c r="W1059" s="358"/>
      <c r="X1059" s="358"/>
      <c r="Y1059" s="358"/>
      <c r="Z1059" s="358"/>
      <c r="AA1059" s="358"/>
      <c r="AB1059" s="358"/>
      <c r="AC1059" s="358"/>
      <c r="AD1059" s="358"/>
      <c r="AE1059" s="358"/>
      <c r="AF1059" s="358"/>
      <c r="AG1059" s="358"/>
      <c r="AH1059" s="358"/>
      <c r="AI1059" s="358"/>
      <c r="AJ1059" s="358"/>
    </row>
    <row r="1060" spans="1:36" x14ac:dyDescent="0.25">
      <c r="A1060" s="353" t="s">
        <v>424</v>
      </c>
      <c r="B1060" s="353" t="s">
        <v>424</v>
      </c>
      <c r="C1060" s="441">
        <f t="shared" ref="C1060:H1060" si="749">C84</f>
        <v>1002</v>
      </c>
      <c r="D1060" s="441"/>
      <c r="E1060" s="441"/>
      <c r="F1060" s="441"/>
      <c r="G1060" s="441"/>
      <c r="H1060" s="441">
        <f t="shared" si="749"/>
        <v>0</v>
      </c>
      <c r="I1060" s="441"/>
      <c r="J1060" s="445"/>
      <c r="K1060" s="358"/>
      <c r="L1060" s="358"/>
      <c r="M1060" s="358"/>
      <c r="N1060" s="358"/>
      <c r="O1060" s="358"/>
      <c r="P1060" s="358"/>
      <c r="Q1060" s="358"/>
      <c r="R1060" s="358"/>
      <c r="S1060" s="358"/>
      <c r="T1060" s="358"/>
      <c r="U1060" s="358"/>
      <c r="V1060" s="358"/>
      <c r="W1060" s="358"/>
      <c r="X1060" s="358"/>
      <c r="Y1060" s="358"/>
      <c r="Z1060" s="358"/>
      <c r="AA1060" s="358"/>
      <c r="AB1060" s="358"/>
      <c r="AC1060" s="358"/>
      <c r="AD1060" s="358"/>
      <c r="AE1060" s="358"/>
      <c r="AF1060" s="358"/>
      <c r="AG1060" s="358"/>
      <c r="AH1060" s="358"/>
      <c r="AI1060" s="358"/>
      <c r="AJ1060" s="358"/>
    </row>
    <row r="1061" spans="1:36" x14ac:dyDescent="0.25">
      <c r="A1061" s="353" t="s">
        <v>438</v>
      </c>
      <c r="B1061" s="353" t="s">
        <v>438</v>
      </c>
      <c r="C1061" s="441">
        <f t="shared" ref="C1061:H1061" si="750">C85</f>
        <v>2500</v>
      </c>
      <c r="D1061" s="441"/>
      <c r="E1061" s="441"/>
      <c r="F1061" s="441"/>
      <c r="G1061" s="441"/>
      <c r="H1061" s="441">
        <f t="shared" si="750"/>
        <v>0</v>
      </c>
      <c r="I1061" s="441"/>
      <c r="J1061" s="445"/>
      <c r="K1061" s="358"/>
      <c r="L1061" s="358"/>
      <c r="M1061" s="358"/>
      <c r="N1061" s="358"/>
      <c r="O1061" s="358"/>
      <c r="P1061" s="358"/>
      <c r="Q1061" s="358"/>
      <c r="R1061" s="358"/>
      <c r="S1061" s="358"/>
      <c r="T1061" s="358"/>
      <c r="U1061" s="358"/>
      <c r="V1061" s="358"/>
      <c r="W1061" s="358"/>
      <c r="X1061" s="358"/>
      <c r="Y1061" s="358"/>
      <c r="Z1061" s="358"/>
      <c r="AA1061" s="358"/>
      <c r="AB1061" s="358"/>
      <c r="AC1061" s="358"/>
      <c r="AD1061" s="358"/>
      <c r="AE1061" s="358"/>
      <c r="AF1061" s="358"/>
      <c r="AG1061" s="358"/>
      <c r="AH1061" s="358"/>
      <c r="AI1061" s="358"/>
      <c r="AJ1061" s="358"/>
    </row>
    <row r="1062" spans="1:36" x14ac:dyDescent="0.25">
      <c r="A1062" s="353" t="s">
        <v>452</v>
      </c>
      <c r="B1062" s="353" t="s">
        <v>453</v>
      </c>
      <c r="C1062" s="441">
        <f t="shared" ref="C1062:H1062" si="751">C86</f>
        <v>6250</v>
      </c>
      <c r="D1062" s="441"/>
      <c r="E1062" s="441"/>
      <c r="F1062" s="441"/>
      <c r="G1062" s="441"/>
      <c r="H1062" s="441">
        <f t="shared" si="751"/>
        <v>0</v>
      </c>
      <c r="I1062" s="441"/>
      <c r="J1062" s="445"/>
      <c r="K1062" s="358"/>
      <c r="L1062" s="358"/>
      <c r="M1062" s="358"/>
      <c r="N1062" s="358"/>
      <c r="O1062" s="358"/>
      <c r="P1062" s="358"/>
      <c r="Q1062" s="358"/>
      <c r="R1062" s="358"/>
      <c r="S1062" s="358"/>
      <c r="T1062" s="358"/>
      <c r="U1062" s="358"/>
      <c r="V1062" s="358"/>
      <c r="W1062" s="358"/>
      <c r="X1062" s="358"/>
      <c r="Y1062" s="358"/>
      <c r="Z1062" s="358"/>
      <c r="AA1062" s="358"/>
      <c r="AB1062" s="358"/>
      <c r="AC1062" s="358"/>
      <c r="AD1062" s="358"/>
      <c r="AE1062" s="358"/>
      <c r="AF1062" s="358"/>
      <c r="AG1062" s="358"/>
      <c r="AH1062" s="358"/>
      <c r="AI1062" s="358"/>
      <c r="AJ1062" s="358"/>
    </row>
    <row r="1063" spans="1:36" x14ac:dyDescent="0.25">
      <c r="A1063" s="353" t="s">
        <v>538</v>
      </c>
      <c r="B1063" s="353" t="s">
        <v>538</v>
      </c>
      <c r="C1063" s="441">
        <f t="shared" ref="C1063:H1063" si="752">C87</f>
        <v>2500</v>
      </c>
      <c r="D1063" s="441"/>
      <c r="E1063" s="441"/>
      <c r="F1063" s="441"/>
      <c r="G1063" s="441"/>
      <c r="H1063" s="441">
        <f t="shared" si="752"/>
        <v>0</v>
      </c>
      <c r="I1063" s="441"/>
      <c r="J1063" s="445"/>
      <c r="K1063" s="358"/>
      <c r="L1063" s="358"/>
      <c r="M1063" s="358"/>
      <c r="N1063" s="358"/>
      <c r="O1063" s="358"/>
      <c r="P1063" s="358"/>
      <c r="Q1063" s="358"/>
      <c r="R1063" s="358"/>
      <c r="S1063" s="358"/>
      <c r="T1063" s="358"/>
      <c r="U1063" s="358"/>
      <c r="V1063" s="358"/>
      <c r="W1063" s="358"/>
      <c r="X1063" s="358"/>
      <c r="Y1063" s="358"/>
      <c r="Z1063" s="358"/>
      <c r="AA1063" s="358"/>
      <c r="AB1063" s="358"/>
      <c r="AC1063" s="358"/>
      <c r="AD1063" s="358"/>
      <c r="AE1063" s="358"/>
      <c r="AF1063" s="358"/>
      <c r="AG1063" s="358"/>
      <c r="AH1063" s="358"/>
      <c r="AI1063" s="358"/>
      <c r="AJ1063" s="358"/>
    </row>
    <row r="1064" spans="1:36" x14ac:dyDescent="0.25">
      <c r="A1064" s="353" t="s">
        <v>242</v>
      </c>
      <c r="B1064" s="353" t="s">
        <v>455</v>
      </c>
      <c r="C1064" s="441">
        <f t="shared" ref="C1064:H1064" si="753">C88</f>
        <v>25000</v>
      </c>
      <c r="D1064" s="441"/>
      <c r="E1064" s="441"/>
      <c r="F1064" s="441"/>
      <c r="G1064" s="441"/>
      <c r="H1064" s="441">
        <f t="shared" si="753"/>
        <v>1</v>
      </c>
      <c r="I1064" s="441"/>
      <c r="J1064" s="445"/>
      <c r="K1064" s="358"/>
      <c r="L1064" s="358"/>
      <c r="M1064" s="358"/>
      <c r="N1064" s="358"/>
      <c r="O1064" s="358"/>
      <c r="P1064" s="358"/>
      <c r="Q1064" s="358"/>
      <c r="R1064" s="358"/>
      <c r="S1064" s="358"/>
      <c r="T1064" s="358"/>
      <c r="U1064" s="358"/>
      <c r="V1064" s="358"/>
      <c r="W1064" s="358"/>
      <c r="X1064" s="358"/>
      <c r="Y1064" s="358"/>
      <c r="Z1064" s="358"/>
      <c r="AA1064" s="358"/>
      <c r="AB1064" s="358"/>
      <c r="AC1064" s="358"/>
      <c r="AD1064" s="358"/>
      <c r="AE1064" s="358"/>
      <c r="AF1064" s="358"/>
      <c r="AG1064" s="358"/>
      <c r="AH1064" s="358"/>
      <c r="AI1064" s="358"/>
      <c r="AJ1064" s="358"/>
    </row>
    <row r="1065" spans="1:36" x14ac:dyDescent="0.25">
      <c r="A1065" s="353" t="s">
        <v>242</v>
      </c>
      <c r="B1065" s="353" t="s">
        <v>277</v>
      </c>
      <c r="C1065" s="441">
        <f t="shared" ref="C1065:H1065" si="754">C89</f>
        <v>40000</v>
      </c>
      <c r="D1065" s="441"/>
      <c r="E1065" s="441"/>
      <c r="F1065" s="441"/>
      <c r="G1065" s="441"/>
      <c r="H1065" s="441">
        <f t="shared" si="754"/>
        <v>1</v>
      </c>
      <c r="I1065" s="441"/>
      <c r="J1065" s="445"/>
      <c r="K1065" s="358"/>
      <c r="L1065" s="358"/>
      <c r="M1065" s="358"/>
      <c r="N1065" s="358"/>
      <c r="O1065" s="358"/>
      <c r="P1065" s="358"/>
      <c r="Q1065" s="358"/>
      <c r="R1065" s="358"/>
      <c r="S1065" s="358"/>
      <c r="T1065" s="358"/>
      <c r="U1065" s="358"/>
      <c r="V1065" s="358"/>
      <c r="W1065" s="358"/>
      <c r="X1065" s="358"/>
      <c r="Y1065" s="358"/>
      <c r="Z1065" s="358"/>
      <c r="AA1065" s="358"/>
      <c r="AB1065" s="358"/>
      <c r="AC1065" s="358"/>
      <c r="AD1065" s="358"/>
      <c r="AE1065" s="358"/>
      <c r="AF1065" s="358"/>
      <c r="AG1065" s="358"/>
      <c r="AH1065" s="358"/>
      <c r="AI1065" s="358"/>
      <c r="AJ1065" s="358"/>
    </row>
    <row r="1066" spans="1:36" x14ac:dyDescent="0.25">
      <c r="A1066" s="353" t="s">
        <v>276</v>
      </c>
      <c r="B1066" s="353" t="s">
        <v>276</v>
      </c>
      <c r="C1066" s="441">
        <f t="shared" ref="C1066:H1066" si="755">C90</f>
        <v>10000</v>
      </c>
      <c r="D1066" s="441"/>
      <c r="E1066" s="441"/>
      <c r="F1066" s="441"/>
      <c r="G1066" s="441"/>
      <c r="H1066" s="441">
        <f t="shared" si="755"/>
        <v>0</v>
      </c>
      <c r="I1066" s="441"/>
      <c r="J1066" s="445"/>
      <c r="K1066" s="358"/>
      <c r="L1066" s="358"/>
      <c r="M1066" s="358"/>
      <c r="N1066" s="358"/>
      <c r="O1066" s="358"/>
      <c r="P1066" s="358"/>
      <c r="Q1066" s="358"/>
      <c r="R1066" s="358"/>
      <c r="S1066" s="358"/>
      <c r="T1066" s="358"/>
      <c r="U1066" s="358"/>
      <c r="V1066" s="358"/>
      <c r="W1066" s="358"/>
      <c r="X1066" s="358"/>
      <c r="Y1066" s="358"/>
      <c r="Z1066" s="358"/>
      <c r="AA1066" s="358"/>
      <c r="AB1066" s="358"/>
      <c r="AC1066" s="358"/>
      <c r="AD1066" s="358"/>
      <c r="AE1066" s="358"/>
      <c r="AF1066" s="358"/>
      <c r="AG1066" s="358"/>
      <c r="AH1066" s="358"/>
      <c r="AI1066" s="358"/>
      <c r="AJ1066" s="358"/>
    </row>
    <row r="1067" spans="1:36" x14ac:dyDescent="0.25">
      <c r="A1067" s="353" t="s">
        <v>519</v>
      </c>
      <c r="B1067" s="353" t="s">
        <v>519</v>
      </c>
      <c r="C1067" s="441">
        <f t="shared" ref="C1067:H1067" si="756">C91</f>
        <v>3000</v>
      </c>
      <c r="D1067" s="441"/>
      <c r="E1067" s="441"/>
      <c r="F1067" s="441"/>
      <c r="G1067" s="441"/>
      <c r="H1067" s="441">
        <f t="shared" si="756"/>
        <v>0</v>
      </c>
      <c r="I1067" s="441"/>
      <c r="J1067" s="445"/>
      <c r="K1067" s="358"/>
      <c r="L1067" s="358"/>
      <c r="M1067" s="358"/>
      <c r="N1067" s="358"/>
      <c r="O1067" s="358"/>
      <c r="P1067" s="358"/>
      <c r="Q1067" s="358"/>
      <c r="R1067" s="358"/>
      <c r="S1067" s="358"/>
      <c r="T1067" s="358"/>
      <c r="U1067" s="358"/>
      <c r="V1067" s="358"/>
      <c r="W1067" s="358"/>
      <c r="X1067" s="358"/>
      <c r="Y1067" s="358"/>
      <c r="Z1067" s="358"/>
      <c r="AA1067" s="358"/>
      <c r="AB1067" s="358"/>
      <c r="AC1067" s="358"/>
      <c r="AD1067" s="358"/>
      <c r="AE1067" s="358"/>
      <c r="AF1067" s="358"/>
      <c r="AG1067" s="358"/>
      <c r="AH1067" s="358"/>
      <c r="AI1067" s="358"/>
      <c r="AJ1067" s="358"/>
    </row>
    <row r="1068" spans="1:36" x14ac:dyDescent="0.25">
      <c r="A1068" s="353" t="s">
        <v>350</v>
      </c>
      <c r="B1068" s="353" t="s">
        <v>350</v>
      </c>
      <c r="C1068" s="441">
        <f t="shared" ref="C1068:H1068" si="757">C92</f>
        <v>3000</v>
      </c>
      <c r="D1068" s="441"/>
      <c r="E1068" s="441"/>
      <c r="F1068" s="441"/>
      <c r="G1068" s="441"/>
      <c r="H1068" s="441">
        <f t="shared" si="757"/>
        <v>0</v>
      </c>
      <c r="I1068" s="441"/>
      <c r="J1068" s="445"/>
      <c r="K1068" s="358"/>
      <c r="L1068" s="358"/>
      <c r="M1068" s="358"/>
      <c r="N1068" s="358"/>
      <c r="O1068" s="358"/>
      <c r="P1068" s="358"/>
      <c r="Q1068" s="358"/>
      <c r="R1068" s="358"/>
      <c r="S1068" s="358"/>
      <c r="T1068" s="358"/>
      <c r="U1068" s="358"/>
      <c r="V1068" s="358"/>
      <c r="W1068" s="358"/>
      <c r="X1068" s="358"/>
      <c r="Y1068" s="358"/>
      <c r="Z1068" s="358"/>
      <c r="AA1068" s="358"/>
      <c r="AB1068" s="358"/>
      <c r="AC1068" s="358"/>
      <c r="AD1068" s="358"/>
      <c r="AE1068" s="358"/>
      <c r="AF1068" s="358"/>
      <c r="AG1068" s="358"/>
      <c r="AH1068" s="358"/>
      <c r="AI1068" s="358"/>
      <c r="AJ1068" s="358"/>
    </row>
    <row r="1069" spans="1:36" x14ac:dyDescent="0.25">
      <c r="A1069" s="353" t="s">
        <v>462</v>
      </c>
      <c r="B1069" s="353" t="s">
        <v>462</v>
      </c>
      <c r="C1069" s="441">
        <f t="shared" ref="C1069:H1069" si="758">C93</f>
        <v>5000</v>
      </c>
      <c r="D1069" s="441"/>
      <c r="E1069" s="441"/>
      <c r="F1069" s="441"/>
      <c r="G1069" s="441"/>
      <c r="H1069" s="441">
        <f t="shared" si="758"/>
        <v>0</v>
      </c>
      <c r="I1069" s="441"/>
      <c r="J1069" s="445"/>
      <c r="K1069" s="358"/>
      <c r="L1069" s="358"/>
      <c r="M1069" s="358"/>
      <c r="N1069" s="358"/>
      <c r="O1069" s="358"/>
      <c r="P1069" s="358"/>
      <c r="Q1069" s="358"/>
      <c r="R1069" s="358"/>
      <c r="S1069" s="358"/>
      <c r="T1069" s="358"/>
      <c r="U1069" s="358"/>
      <c r="V1069" s="358"/>
      <c r="W1069" s="358"/>
      <c r="X1069" s="358"/>
      <c r="Y1069" s="358"/>
      <c r="Z1069" s="358"/>
      <c r="AA1069" s="358"/>
      <c r="AB1069" s="358"/>
      <c r="AC1069" s="358"/>
      <c r="AD1069" s="358"/>
      <c r="AE1069" s="358"/>
      <c r="AF1069" s="358"/>
      <c r="AG1069" s="358"/>
      <c r="AH1069" s="358"/>
      <c r="AI1069" s="358"/>
      <c r="AJ1069" s="358"/>
    </row>
    <row r="1070" spans="1:36" x14ac:dyDescent="0.25">
      <c r="A1070" s="353" t="s">
        <v>305</v>
      </c>
      <c r="B1070" s="353" t="s">
        <v>305</v>
      </c>
      <c r="C1070" s="441">
        <f t="shared" ref="C1070:H1070" si="759">C94</f>
        <v>2500</v>
      </c>
      <c r="D1070" s="441"/>
      <c r="E1070" s="441"/>
      <c r="F1070" s="441"/>
      <c r="G1070" s="441"/>
      <c r="H1070" s="441">
        <f t="shared" si="759"/>
        <v>0</v>
      </c>
      <c r="I1070" s="441"/>
      <c r="J1070" s="445"/>
      <c r="K1070" s="358"/>
      <c r="L1070" s="358"/>
      <c r="M1070" s="358"/>
      <c r="N1070" s="358"/>
      <c r="O1070" s="358"/>
      <c r="P1070" s="358"/>
      <c r="Q1070" s="358"/>
      <c r="R1070" s="358"/>
      <c r="S1070" s="358"/>
      <c r="T1070" s="358"/>
      <c r="U1070" s="358"/>
      <c r="V1070" s="358"/>
      <c r="W1070" s="358"/>
      <c r="X1070" s="358"/>
      <c r="Y1070" s="358"/>
      <c r="Z1070" s="358"/>
      <c r="AA1070" s="358"/>
      <c r="AB1070" s="358"/>
      <c r="AC1070" s="358"/>
      <c r="AD1070" s="358"/>
      <c r="AE1070" s="358"/>
      <c r="AF1070" s="358"/>
      <c r="AG1070" s="358"/>
      <c r="AH1070" s="358"/>
      <c r="AI1070" s="358"/>
      <c r="AJ1070" s="358"/>
    </row>
    <row r="1071" spans="1:36" x14ac:dyDescent="0.25">
      <c r="A1071" s="353" t="s">
        <v>282</v>
      </c>
      <c r="B1071" s="353" t="s">
        <v>282</v>
      </c>
      <c r="C1071" s="441">
        <f t="shared" ref="C1071:H1071" si="760">C95</f>
        <v>2496</v>
      </c>
      <c r="D1071" s="441"/>
      <c r="E1071" s="441"/>
      <c r="F1071" s="441"/>
      <c r="G1071" s="441"/>
      <c r="H1071" s="441">
        <f t="shared" si="760"/>
        <v>0</v>
      </c>
      <c r="I1071" s="441"/>
      <c r="J1071" s="445"/>
      <c r="K1071" s="358"/>
      <c r="L1071" s="358"/>
      <c r="M1071" s="358"/>
      <c r="N1071" s="358"/>
      <c r="O1071" s="358"/>
      <c r="P1071" s="358"/>
      <c r="Q1071" s="358"/>
      <c r="R1071" s="358"/>
      <c r="S1071" s="358"/>
      <c r="T1071" s="358"/>
      <c r="U1071" s="358"/>
      <c r="V1071" s="358"/>
      <c r="W1071" s="358"/>
      <c r="X1071" s="358"/>
      <c r="Y1071" s="358"/>
      <c r="Z1071" s="358"/>
      <c r="AA1071" s="358"/>
      <c r="AB1071" s="358"/>
      <c r="AC1071" s="358"/>
      <c r="AD1071" s="358"/>
      <c r="AE1071" s="358"/>
      <c r="AF1071" s="358"/>
      <c r="AG1071" s="358"/>
      <c r="AH1071" s="358"/>
      <c r="AI1071" s="358"/>
      <c r="AJ1071" s="358"/>
    </row>
    <row r="1072" spans="1:36" x14ac:dyDescent="0.25">
      <c r="A1072" s="353" t="s">
        <v>243</v>
      </c>
      <c r="B1072" s="353" t="s">
        <v>514</v>
      </c>
      <c r="C1072" s="441">
        <f t="shared" ref="C1072:H1072" si="761">C96</f>
        <v>5000</v>
      </c>
      <c r="D1072" s="441"/>
      <c r="E1072" s="441"/>
      <c r="F1072" s="441"/>
      <c r="G1072" s="441"/>
      <c r="H1072" s="441">
        <f t="shared" si="761"/>
        <v>0</v>
      </c>
      <c r="I1072" s="441"/>
      <c r="J1072" s="445"/>
      <c r="K1072" s="358"/>
      <c r="L1072" s="358"/>
      <c r="M1072" s="358"/>
      <c r="N1072" s="358"/>
      <c r="O1072" s="358"/>
      <c r="P1072" s="358"/>
      <c r="Q1072" s="358"/>
      <c r="R1072" s="358"/>
      <c r="S1072" s="358"/>
      <c r="T1072" s="358"/>
      <c r="U1072" s="358"/>
      <c r="V1072" s="358"/>
      <c r="W1072" s="358"/>
      <c r="X1072" s="358"/>
      <c r="Y1072" s="358"/>
      <c r="Z1072" s="358"/>
      <c r="AA1072" s="358"/>
      <c r="AB1072" s="358"/>
      <c r="AC1072" s="358"/>
      <c r="AD1072" s="358"/>
      <c r="AE1072" s="358"/>
      <c r="AF1072" s="358"/>
      <c r="AG1072" s="358"/>
      <c r="AH1072" s="358"/>
      <c r="AI1072" s="358"/>
      <c r="AJ1072" s="358"/>
    </row>
    <row r="1073" spans="1:36" x14ac:dyDescent="0.25">
      <c r="A1073" s="353" t="s">
        <v>243</v>
      </c>
      <c r="B1073" s="353" t="s">
        <v>456</v>
      </c>
      <c r="C1073" s="441">
        <f t="shared" ref="C1073:H1073" si="762">C97</f>
        <v>6250</v>
      </c>
      <c r="D1073" s="441"/>
      <c r="E1073" s="441"/>
      <c r="F1073" s="441"/>
      <c r="G1073" s="441"/>
      <c r="H1073" s="441">
        <f t="shared" si="762"/>
        <v>0</v>
      </c>
      <c r="I1073" s="441"/>
      <c r="J1073" s="445"/>
      <c r="K1073" s="358"/>
      <c r="L1073" s="358"/>
      <c r="M1073" s="358"/>
      <c r="N1073" s="358"/>
      <c r="O1073" s="358"/>
      <c r="P1073" s="358"/>
      <c r="Q1073" s="358"/>
      <c r="R1073" s="358"/>
      <c r="S1073" s="358"/>
      <c r="T1073" s="358"/>
      <c r="U1073" s="358"/>
      <c r="V1073" s="358"/>
      <c r="W1073" s="358"/>
      <c r="X1073" s="358"/>
      <c r="Y1073" s="358"/>
      <c r="Z1073" s="358"/>
      <c r="AA1073" s="358"/>
      <c r="AB1073" s="358"/>
      <c r="AC1073" s="358"/>
      <c r="AD1073" s="358"/>
      <c r="AE1073" s="358"/>
      <c r="AF1073" s="358"/>
      <c r="AG1073" s="358"/>
      <c r="AH1073" s="358"/>
      <c r="AI1073" s="358"/>
      <c r="AJ1073" s="358"/>
    </row>
    <row r="1074" spans="1:36" x14ac:dyDescent="0.25">
      <c r="A1074" s="353" t="s">
        <v>411</v>
      </c>
      <c r="B1074" s="353" t="s">
        <v>411</v>
      </c>
      <c r="C1074" s="441">
        <f t="shared" ref="C1074:H1074" si="763">C98</f>
        <v>2500</v>
      </c>
      <c r="D1074" s="441"/>
      <c r="E1074" s="441"/>
      <c r="F1074" s="441"/>
      <c r="G1074" s="441"/>
      <c r="H1074" s="441">
        <f t="shared" si="763"/>
        <v>0</v>
      </c>
      <c r="I1074" s="441"/>
      <c r="J1074" s="445"/>
      <c r="K1074" s="358"/>
      <c r="L1074" s="358"/>
      <c r="M1074" s="358"/>
      <c r="N1074" s="358"/>
      <c r="O1074" s="358"/>
      <c r="P1074" s="358"/>
      <c r="Q1074" s="358"/>
      <c r="R1074" s="358"/>
      <c r="S1074" s="358"/>
      <c r="T1074" s="358"/>
      <c r="U1074" s="358"/>
      <c r="V1074" s="358"/>
      <c r="W1074" s="358"/>
      <c r="X1074" s="358"/>
      <c r="Y1074" s="358"/>
      <c r="Z1074" s="358"/>
      <c r="AA1074" s="358"/>
      <c r="AB1074" s="358"/>
      <c r="AC1074" s="358"/>
      <c r="AD1074" s="358"/>
      <c r="AE1074" s="358"/>
      <c r="AF1074" s="358"/>
      <c r="AG1074" s="358"/>
      <c r="AH1074" s="358"/>
      <c r="AI1074" s="358"/>
      <c r="AJ1074" s="358"/>
    </row>
    <row r="1075" spans="1:36" x14ac:dyDescent="0.25">
      <c r="A1075" s="353" t="s">
        <v>524</v>
      </c>
      <c r="B1075" s="353" t="s">
        <v>524</v>
      </c>
      <c r="C1075" s="441">
        <f t="shared" ref="C1075:H1075" si="764">C99</f>
        <v>2333</v>
      </c>
      <c r="D1075" s="441"/>
      <c r="E1075" s="441"/>
      <c r="F1075" s="441"/>
      <c r="G1075" s="441"/>
      <c r="H1075" s="441">
        <f t="shared" si="764"/>
        <v>0</v>
      </c>
      <c r="I1075" s="441"/>
      <c r="J1075" s="445"/>
      <c r="K1075" s="358"/>
      <c r="L1075" s="358"/>
      <c r="M1075" s="358"/>
      <c r="N1075" s="358"/>
      <c r="O1075" s="358"/>
      <c r="P1075" s="358"/>
      <c r="Q1075" s="358"/>
      <c r="R1075" s="358"/>
      <c r="S1075" s="358"/>
      <c r="T1075" s="358"/>
      <c r="U1075" s="358"/>
      <c r="V1075" s="358"/>
      <c r="W1075" s="358"/>
      <c r="X1075" s="358"/>
      <c r="Y1075" s="358"/>
      <c r="Z1075" s="358"/>
      <c r="AA1075" s="358"/>
      <c r="AB1075" s="358"/>
      <c r="AC1075" s="358"/>
      <c r="AD1075" s="358"/>
      <c r="AE1075" s="358"/>
      <c r="AF1075" s="358"/>
      <c r="AG1075" s="358"/>
      <c r="AH1075" s="358"/>
      <c r="AI1075" s="358"/>
      <c r="AJ1075" s="358"/>
    </row>
    <row r="1076" spans="1:36" x14ac:dyDescent="0.25">
      <c r="A1076" s="353" t="s">
        <v>318</v>
      </c>
      <c r="B1076" s="353" t="s">
        <v>318</v>
      </c>
      <c r="C1076" s="441">
        <f t="shared" ref="C1076:H1076" si="765">C100</f>
        <v>5000</v>
      </c>
      <c r="D1076" s="441"/>
      <c r="E1076" s="441"/>
      <c r="F1076" s="441"/>
      <c r="G1076" s="441"/>
      <c r="H1076" s="441">
        <f t="shared" si="765"/>
        <v>0</v>
      </c>
      <c r="I1076" s="441"/>
      <c r="J1076" s="445"/>
      <c r="K1076" s="358"/>
      <c r="L1076" s="358"/>
      <c r="M1076" s="358"/>
      <c r="N1076" s="358"/>
      <c r="O1076" s="358"/>
      <c r="P1076" s="358"/>
      <c r="Q1076" s="358"/>
      <c r="R1076" s="358"/>
      <c r="S1076" s="358"/>
      <c r="T1076" s="358"/>
      <c r="U1076" s="358"/>
      <c r="V1076" s="358"/>
      <c r="W1076" s="358"/>
      <c r="X1076" s="358"/>
      <c r="Y1076" s="358"/>
      <c r="Z1076" s="358"/>
      <c r="AA1076" s="358"/>
      <c r="AB1076" s="358"/>
      <c r="AC1076" s="358"/>
      <c r="AD1076" s="358"/>
      <c r="AE1076" s="358"/>
      <c r="AF1076" s="358"/>
      <c r="AG1076" s="358"/>
      <c r="AH1076" s="358"/>
      <c r="AI1076" s="358"/>
      <c r="AJ1076" s="358"/>
    </row>
    <row r="1077" spans="1:36" x14ac:dyDescent="0.25">
      <c r="A1077" s="353" t="s">
        <v>400</v>
      </c>
      <c r="B1077" s="353" t="s">
        <v>400</v>
      </c>
      <c r="C1077" s="441">
        <f t="shared" ref="C1077:H1077" si="766">C101</f>
        <v>1998.0000000000002</v>
      </c>
      <c r="D1077" s="441"/>
      <c r="E1077" s="441"/>
      <c r="F1077" s="441"/>
      <c r="G1077" s="441"/>
      <c r="H1077" s="441">
        <f t="shared" si="766"/>
        <v>0</v>
      </c>
      <c r="I1077" s="441"/>
      <c r="J1077" s="445"/>
      <c r="K1077" s="358"/>
      <c r="L1077" s="358"/>
      <c r="M1077" s="358"/>
      <c r="N1077" s="358"/>
      <c r="O1077" s="358"/>
      <c r="P1077" s="358"/>
      <c r="Q1077" s="358"/>
      <c r="R1077" s="358"/>
      <c r="S1077" s="358"/>
      <c r="T1077" s="358"/>
      <c r="U1077" s="358"/>
      <c r="V1077" s="358"/>
      <c r="W1077" s="358"/>
      <c r="X1077" s="358"/>
      <c r="Y1077" s="358"/>
      <c r="Z1077" s="358"/>
      <c r="AA1077" s="358"/>
      <c r="AB1077" s="358"/>
      <c r="AC1077" s="358"/>
      <c r="AD1077" s="358"/>
      <c r="AE1077" s="358"/>
      <c r="AF1077" s="358"/>
      <c r="AG1077" s="358"/>
      <c r="AH1077" s="358"/>
      <c r="AI1077" s="358"/>
      <c r="AJ1077" s="358"/>
    </row>
    <row r="1078" spans="1:36" x14ac:dyDescent="0.25">
      <c r="A1078" s="353" t="s">
        <v>334</v>
      </c>
      <c r="B1078" s="353" t="s">
        <v>334</v>
      </c>
      <c r="C1078" s="441">
        <f t="shared" ref="C1078:H1078" si="767">C102</f>
        <v>500</v>
      </c>
      <c r="D1078" s="441"/>
      <c r="E1078" s="441"/>
      <c r="F1078" s="441"/>
      <c r="G1078" s="441"/>
      <c r="H1078" s="441">
        <f t="shared" si="767"/>
        <v>0</v>
      </c>
      <c r="I1078" s="441"/>
      <c r="J1078" s="445"/>
      <c r="K1078" s="358"/>
      <c r="L1078" s="358"/>
      <c r="M1078" s="358"/>
      <c r="N1078" s="358"/>
      <c r="O1078" s="358"/>
      <c r="P1078" s="358"/>
      <c r="Q1078" s="358"/>
      <c r="R1078" s="358"/>
      <c r="S1078" s="358"/>
      <c r="T1078" s="358"/>
      <c r="U1078" s="358"/>
      <c r="V1078" s="358"/>
      <c r="W1078" s="358"/>
      <c r="X1078" s="358"/>
      <c r="Y1078" s="358"/>
      <c r="Z1078" s="358"/>
      <c r="AA1078" s="358"/>
      <c r="AB1078" s="358"/>
      <c r="AC1078" s="358"/>
      <c r="AD1078" s="358"/>
      <c r="AE1078" s="358"/>
      <c r="AF1078" s="358"/>
      <c r="AG1078" s="358"/>
      <c r="AH1078" s="358"/>
      <c r="AI1078" s="358"/>
      <c r="AJ1078" s="358"/>
    </row>
    <row r="1079" spans="1:36" x14ac:dyDescent="0.25">
      <c r="A1079" s="353" t="s">
        <v>420</v>
      </c>
      <c r="B1079" s="353" t="s">
        <v>421</v>
      </c>
      <c r="C1079" s="441">
        <f t="shared" ref="C1079:H1079" si="768">C103</f>
        <v>6250</v>
      </c>
      <c r="D1079" s="441"/>
      <c r="E1079" s="441"/>
      <c r="F1079" s="441"/>
      <c r="G1079" s="441"/>
      <c r="H1079" s="441">
        <f t="shared" si="768"/>
        <v>0</v>
      </c>
      <c r="I1079" s="441"/>
      <c r="J1079" s="445"/>
      <c r="K1079" s="358"/>
      <c r="L1079" s="358"/>
      <c r="M1079" s="358"/>
      <c r="N1079" s="358"/>
      <c r="O1079" s="358"/>
      <c r="P1079" s="358"/>
      <c r="Q1079" s="358"/>
      <c r="R1079" s="358"/>
      <c r="S1079" s="358"/>
      <c r="T1079" s="358"/>
      <c r="U1079" s="358"/>
      <c r="V1079" s="358"/>
      <c r="W1079" s="358"/>
      <c r="X1079" s="358"/>
      <c r="Y1079" s="358"/>
      <c r="Z1079" s="358"/>
      <c r="AA1079" s="358"/>
      <c r="AB1079" s="358"/>
      <c r="AC1079" s="358"/>
      <c r="AD1079" s="358"/>
      <c r="AE1079" s="358"/>
      <c r="AF1079" s="358"/>
      <c r="AG1079" s="358"/>
      <c r="AH1079" s="358"/>
      <c r="AI1079" s="358"/>
      <c r="AJ1079" s="358"/>
    </row>
    <row r="1080" spans="1:36" x14ac:dyDescent="0.25">
      <c r="A1080" s="353" t="s">
        <v>245</v>
      </c>
      <c r="B1080" s="353" t="s">
        <v>408</v>
      </c>
      <c r="C1080" s="441">
        <f t="shared" ref="C1080:H1080" si="769">C104</f>
        <v>6250</v>
      </c>
      <c r="D1080" s="441"/>
      <c r="E1080" s="441"/>
      <c r="F1080" s="441"/>
      <c r="G1080" s="441"/>
      <c r="H1080" s="441">
        <f t="shared" si="769"/>
        <v>0</v>
      </c>
      <c r="I1080" s="441"/>
      <c r="J1080" s="445"/>
      <c r="K1080" s="358"/>
      <c r="L1080" s="358"/>
      <c r="M1080" s="358"/>
      <c r="N1080" s="358"/>
      <c r="O1080" s="358"/>
      <c r="P1080" s="358"/>
      <c r="Q1080" s="358"/>
      <c r="R1080" s="358"/>
      <c r="S1080" s="358"/>
      <c r="T1080" s="358"/>
      <c r="U1080" s="358"/>
      <c r="V1080" s="358"/>
      <c r="W1080" s="358"/>
      <c r="X1080" s="358"/>
      <c r="Y1080" s="358"/>
      <c r="Z1080" s="358"/>
      <c r="AA1080" s="358"/>
      <c r="AB1080" s="358"/>
      <c r="AC1080" s="358"/>
      <c r="AD1080" s="358"/>
      <c r="AE1080" s="358"/>
      <c r="AF1080" s="358"/>
      <c r="AG1080" s="358"/>
      <c r="AH1080" s="358"/>
      <c r="AI1080" s="358"/>
      <c r="AJ1080" s="358"/>
    </row>
    <row r="1081" spans="1:36" x14ac:dyDescent="0.25">
      <c r="A1081" s="353" t="s">
        <v>245</v>
      </c>
      <c r="B1081" s="353" t="s">
        <v>362</v>
      </c>
      <c r="C1081" s="441">
        <f t="shared" ref="C1081:H1081" si="770">C105</f>
        <v>6250</v>
      </c>
      <c r="D1081" s="441"/>
      <c r="E1081" s="441"/>
      <c r="F1081" s="441"/>
      <c r="G1081" s="441"/>
      <c r="H1081" s="441">
        <f t="shared" si="770"/>
        <v>0</v>
      </c>
      <c r="I1081" s="441"/>
      <c r="J1081" s="445"/>
      <c r="K1081" s="358"/>
      <c r="L1081" s="358"/>
      <c r="M1081" s="358"/>
      <c r="N1081" s="358"/>
      <c r="O1081" s="358"/>
      <c r="P1081" s="358"/>
      <c r="Q1081" s="358"/>
      <c r="R1081" s="358"/>
      <c r="S1081" s="358"/>
      <c r="T1081" s="358"/>
      <c r="U1081" s="358"/>
      <c r="V1081" s="358"/>
      <c r="W1081" s="358"/>
      <c r="X1081" s="358"/>
      <c r="Y1081" s="358"/>
      <c r="Z1081" s="358"/>
      <c r="AA1081" s="358"/>
      <c r="AB1081" s="358"/>
      <c r="AC1081" s="358"/>
      <c r="AD1081" s="358"/>
      <c r="AE1081" s="358"/>
      <c r="AF1081" s="358"/>
      <c r="AG1081" s="358"/>
      <c r="AH1081" s="358"/>
      <c r="AI1081" s="358"/>
      <c r="AJ1081" s="358"/>
    </row>
    <row r="1082" spans="1:36" x14ac:dyDescent="0.25">
      <c r="A1082" s="353" t="s">
        <v>412</v>
      </c>
      <c r="B1082" s="353" t="s">
        <v>413</v>
      </c>
      <c r="C1082" s="441">
        <f t="shared" ref="C1082:H1082" si="771">C106</f>
        <v>20000</v>
      </c>
      <c r="D1082" s="441"/>
      <c r="E1082" s="441"/>
      <c r="F1082" s="441"/>
      <c r="G1082" s="441"/>
      <c r="H1082" s="441">
        <f t="shared" si="771"/>
        <v>0</v>
      </c>
      <c r="I1082" s="441"/>
      <c r="J1082" s="445"/>
      <c r="K1082" s="358"/>
      <c r="L1082" s="358"/>
      <c r="M1082" s="358"/>
      <c r="N1082" s="358"/>
      <c r="O1082" s="358"/>
      <c r="P1082" s="358"/>
      <c r="Q1082" s="358"/>
      <c r="R1082" s="358"/>
      <c r="S1082" s="358"/>
      <c r="T1082" s="358"/>
      <c r="U1082" s="358"/>
      <c r="V1082" s="358"/>
      <c r="W1082" s="358"/>
      <c r="X1082" s="358"/>
      <c r="Y1082" s="358"/>
      <c r="Z1082" s="358"/>
      <c r="AA1082" s="358"/>
      <c r="AB1082" s="358"/>
      <c r="AC1082" s="358"/>
      <c r="AD1082" s="358"/>
      <c r="AE1082" s="358"/>
      <c r="AF1082" s="358"/>
      <c r="AG1082" s="358"/>
      <c r="AH1082" s="358"/>
      <c r="AI1082" s="358"/>
      <c r="AJ1082" s="358"/>
    </row>
    <row r="1083" spans="1:36" x14ac:dyDescent="0.25">
      <c r="A1083" s="353" t="s">
        <v>246</v>
      </c>
      <c r="B1083" s="353" t="s">
        <v>274</v>
      </c>
      <c r="C1083" s="441">
        <f t="shared" ref="C1083:H1083" si="772">C107</f>
        <v>40000</v>
      </c>
      <c r="D1083" s="441"/>
      <c r="E1083" s="441"/>
      <c r="F1083" s="441"/>
      <c r="G1083" s="441"/>
      <c r="H1083" s="441">
        <f t="shared" si="772"/>
        <v>0</v>
      </c>
      <c r="I1083" s="441"/>
      <c r="J1083" s="445"/>
      <c r="K1083" s="358"/>
      <c r="L1083" s="358"/>
      <c r="M1083" s="358"/>
      <c r="N1083" s="358"/>
      <c r="O1083" s="358"/>
      <c r="P1083" s="358"/>
      <c r="Q1083" s="358"/>
      <c r="R1083" s="358"/>
      <c r="S1083" s="358"/>
      <c r="T1083" s="358"/>
      <c r="U1083" s="358"/>
      <c r="V1083" s="358"/>
      <c r="W1083" s="358"/>
      <c r="X1083" s="358"/>
      <c r="Y1083" s="358"/>
      <c r="Z1083" s="358"/>
      <c r="AA1083" s="358"/>
      <c r="AB1083" s="358"/>
      <c r="AC1083" s="358"/>
      <c r="AD1083" s="358"/>
      <c r="AE1083" s="358"/>
      <c r="AF1083" s="358"/>
      <c r="AG1083" s="358"/>
      <c r="AH1083" s="358"/>
      <c r="AI1083" s="358"/>
      <c r="AJ1083" s="358"/>
    </row>
    <row r="1084" spans="1:36" x14ac:dyDescent="0.25">
      <c r="A1084" s="353" t="s">
        <v>247</v>
      </c>
      <c r="B1084" s="353" t="s">
        <v>269</v>
      </c>
      <c r="C1084" s="441">
        <f t="shared" ref="C1084:H1084" si="773">C108</f>
        <v>25000</v>
      </c>
      <c r="D1084" s="441"/>
      <c r="E1084" s="441"/>
      <c r="F1084" s="441"/>
      <c r="G1084" s="441"/>
      <c r="H1084" s="441">
        <f t="shared" si="773"/>
        <v>0</v>
      </c>
      <c r="I1084" s="441"/>
      <c r="J1084" s="445"/>
      <c r="K1084" s="358"/>
      <c r="L1084" s="358"/>
      <c r="M1084" s="358"/>
      <c r="N1084" s="358"/>
      <c r="O1084" s="358"/>
      <c r="P1084" s="358"/>
      <c r="Q1084" s="358"/>
      <c r="R1084" s="358"/>
      <c r="S1084" s="358"/>
      <c r="T1084" s="358"/>
      <c r="U1084" s="358"/>
      <c r="V1084" s="358"/>
      <c r="W1084" s="358"/>
      <c r="X1084" s="358"/>
      <c r="Y1084" s="358"/>
      <c r="Z1084" s="358"/>
      <c r="AA1084" s="358"/>
      <c r="AB1084" s="358"/>
      <c r="AC1084" s="358"/>
      <c r="AD1084" s="358"/>
      <c r="AE1084" s="358"/>
      <c r="AF1084" s="358"/>
      <c r="AG1084" s="358"/>
      <c r="AH1084" s="358"/>
      <c r="AI1084" s="358"/>
      <c r="AJ1084" s="358"/>
    </row>
    <row r="1085" spans="1:36" x14ac:dyDescent="0.25">
      <c r="A1085" s="353" t="s">
        <v>247</v>
      </c>
      <c r="B1085" s="353" t="s">
        <v>473</v>
      </c>
      <c r="C1085" s="441">
        <f t="shared" ref="C1085:H1085" si="774">C109</f>
        <v>12500</v>
      </c>
      <c r="D1085" s="441"/>
      <c r="E1085" s="441"/>
      <c r="F1085" s="441"/>
      <c r="G1085" s="441"/>
      <c r="H1085" s="441">
        <f t="shared" si="774"/>
        <v>0</v>
      </c>
      <c r="I1085" s="441"/>
      <c r="J1085" s="445"/>
      <c r="K1085" s="358"/>
      <c r="L1085" s="358"/>
      <c r="M1085" s="358"/>
      <c r="N1085" s="358"/>
      <c r="O1085" s="358"/>
      <c r="P1085" s="358"/>
      <c r="Q1085" s="358"/>
      <c r="R1085" s="358"/>
      <c r="S1085" s="358"/>
      <c r="T1085" s="358"/>
      <c r="U1085" s="358"/>
      <c r="V1085" s="358"/>
      <c r="W1085" s="358"/>
      <c r="X1085" s="358"/>
      <c r="Y1085" s="358"/>
      <c r="Z1085" s="358"/>
      <c r="AA1085" s="358"/>
      <c r="AB1085" s="358"/>
      <c r="AC1085" s="358"/>
      <c r="AD1085" s="358"/>
      <c r="AE1085" s="358"/>
      <c r="AF1085" s="358"/>
      <c r="AG1085" s="358"/>
      <c r="AH1085" s="358"/>
      <c r="AI1085" s="358"/>
      <c r="AJ1085" s="358"/>
    </row>
    <row r="1086" spans="1:36" x14ac:dyDescent="0.25">
      <c r="A1086" s="353" t="s">
        <v>325</v>
      </c>
      <c r="B1086" s="353" t="s">
        <v>325</v>
      </c>
      <c r="C1086" s="441">
        <f t="shared" ref="C1086:H1086" si="775">C110</f>
        <v>20000</v>
      </c>
      <c r="D1086" s="441"/>
      <c r="E1086" s="441"/>
      <c r="F1086" s="441"/>
      <c r="G1086" s="441"/>
      <c r="H1086" s="441">
        <f t="shared" si="775"/>
        <v>0</v>
      </c>
      <c r="I1086" s="441"/>
      <c r="J1086" s="445"/>
      <c r="K1086" s="358"/>
      <c r="L1086" s="358"/>
      <c r="M1086" s="358"/>
      <c r="N1086" s="358"/>
      <c r="O1086" s="358"/>
      <c r="P1086" s="358"/>
      <c r="Q1086" s="358"/>
      <c r="R1086" s="358"/>
      <c r="S1086" s="358"/>
      <c r="T1086" s="358"/>
      <c r="U1086" s="358"/>
      <c r="V1086" s="358"/>
      <c r="W1086" s="358"/>
      <c r="X1086" s="358"/>
      <c r="Y1086" s="358"/>
      <c r="Z1086" s="358"/>
      <c r="AA1086" s="358"/>
      <c r="AB1086" s="358"/>
      <c r="AC1086" s="358"/>
      <c r="AD1086" s="358"/>
      <c r="AE1086" s="358"/>
      <c r="AF1086" s="358"/>
      <c r="AG1086" s="358"/>
      <c r="AH1086" s="358"/>
      <c r="AI1086" s="358"/>
      <c r="AJ1086" s="358"/>
    </row>
    <row r="1087" spans="1:36" x14ac:dyDescent="0.25">
      <c r="A1087" s="353" t="s">
        <v>248</v>
      </c>
      <c r="B1087" s="353" t="s">
        <v>297</v>
      </c>
      <c r="C1087" s="441">
        <f t="shared" ref="C1087:H1087" si="776">C111</f>
        <v>20000</v>
      </c>
      <c r="D1087" s="441"/>
      <c r="E1087" s="441"/>
      <c r="F1087" s="441"/>
      <c r="G1087" s="441"/>
      <c r="H1087" s="441">
        <f t="shared" si="776"/>
        <v>0</v>
      </c>
      <c r="I1087" s="441"/>
      <c r="J1087" s="445"/>
      <c r="K1087" s="358"/>
      <c r="L1087" s="358"/>
      <c r="M1087" s="358"/>
      <c r="N1087" s="358"/>
      <c r="O1087" s="358"/>
      <c r="P1087" s="358"/>
      <c r="Q1087" s="358"/>
      <c r="R1087" s="358"/>
      <c r="S1087" s="358"/>
      <c r="T1087" s="358"/>
      <c r="U1087" s="358"/>
      <c r="V1087" s="358"/>
      <c r="W1087" s="358"/>
      <c r="X1087" s="358"/>
      <c r="Y1087" s="358"/>
      <c r="Z1087" s="358"/>
      <c r="AA1087" s="358"/>
      <c r="AB1087" s="358"/>
      <c r="AC1087" s="358"/>
      <c r="AD1087" s="358"/>
      <c r="AE1087" s="358"/>
      <c r="AF1087" s="358"/>
      <c r="AG1087" s="358"/>
      <c r="AH1087" s="358"/>
      <c r="AI1087" s="358"/>
      <c r="AJ1087" s="358"/>
    </row>
    <row r="1088" spans="1:36" x14ac:dyDescent="0.25">
      <c r="A1088" s="353" t="s">
        <v>248</v>
      </c>
      <c r="B1088" s="353" t="s">
        <v>356</v>
      </c>
      <c r="C1088" s="441">
        <f t="shared" ref="C1088:H1088" si="777">C112</f>
        <v>20000</v>
      </c>
      <c r="D1088" s="441"/>
      <c r="E1088" s="441"/>
      <c r="F1088" s="441"/>
      <c r="G1088" s="441"/>
      <c r="H1088" s="441">
        <f t="shared" si="777"/>
        <v>0</v>
      </c>
      <c r="I1088" s="441"/>
      <c r="J1088" s="445"/>
      <c r="K1088" s="358"/>
      <c r="L1088" s="358"/>
      <c r="M1088" s="358"/>
      <c r="N1088" s="358"/>
      <c r="O1088" s="358"/>
      <c r="P1088" s="358"/>
      <c r="Q1088" s="358"/>
      <c r="R1088" s="358"/>
      <c r="S1088" s="358"/>
      <c r="T1088" s="358"/>
      <c r="U1088" s="358"/>
      <c r="V1088" s="358"/>
      <c r="W1088" s="358"/>
      <c r="X1088" s="358"/>
      <c r="Y1088" s="358"/>
      <c r="Z1088" s="358"/>
      <c r="AA1088" s="358"/>
      <c r="AB1088" s="358"/>
      <c r="AC1088" s="358"/>
      <c r="AD1088" s="358"/>
      <c r="AE1088" s="358"/>
      <c r="AF1088" s="358"/>
      <c r="AG1088" s="358"/>
      <c r="AH1088" s="358"/>
      <c r="AI1088" s="358"/>
      <c r="AJ1088" s="358"/>
    </row>
    <row r="1089" spans="1:36" x14ac:dyDescent="0.25">
      <c r="A1089" s="353" t="s">
        <v>249</v>
      </c>
      <c r="B1089" s="353" t="s">
        <v>352</v>
      </c>
      <c r="C1089" s="441">
        <f t="shared" ref="C1089:H1089" si="778">C113</f>
        <v>20000</v>
      </c>
      <c r="D1089" s="441"/>
      <c r="E1089" s="441"/>
      <c r="F1089" s="441"/>
      <c r="G1089" s="441"/>
      <c r="H1089" s="441">
        <f t="shared" si="778"/>
        <v>0</v>
      </c>
      <c r="I1089" s="441"/>
      <c r="J1089" s="445"/>
      <c r="K1089" s="358"/>
      <c r="L1089" s="358"/>
      <c r="M1089" s="358"/>
      <c r="N1089" s="358"/>
      <c r="O1089" s="358"/>
      <c r="P1089" s="358"/>
      <c r="Q1089" s="358"/>
      <c r="R1089" s="358"/>
      <c r="S1089" s="358"/>
      <c r="T1089" s="358"/>
      <c r="U1089" s="358"/>
      <c r="V1089" s="358"/>
      <c r="W1089" s="358"/>
      <c r="X1089" s="358"/>
      <c r="Y1089" s="358"/>
      <c r="Z1089" s="358"/>
      <c r="AA1089" s="358"/>
      <c r="AB1089" s="358"/>
      <c r="AC1089" s="358"/>
      <c r="AD1089" s="358"/>
      <c r="AE1089" s="358"/>
      <c r="AF1089" s="358"/>
      <c r="AG1089" s="358"/>
      <c r="AH1089" s="358"/>
      <c r="AI1089" s="358"/>
      <c r="AJ1089" s="358"/>
    </row>
    <row r="1090" spans="1:36" x14ac:dyDescent="0.25">
      <c r="A1090" s="353" t="s">
        <v>249</v>
      </c>
      <c r="B1090" s="353" t="s">
        <v>525</v>
      </c>
      <c r="C1090" s="441">
        <f t="shared" ref="C1090:H1090" si="779">C114</f>
        <v>25000</v>
      </c>
      <c r="D1090" s="441"/>
      <c r="E1090" s="441"/>
      <c r="F1090" s="441"/>
      <c r="G1090" s="441"/>
      <c r="H1090" s="441">
        <f t="shared" si="779"/>
        <v>0</v>
      </c>
      <c r="I1090" s="441"/>
      <c r="J1090" s="445"/>
      <c r="K1090" s="358"/>
      <c r="L1090" s="358"/>
      <c r="M1090" s="358"/>
      <c r="N1090" s="358"/>
      <c r="O1090" s="358"/>
      <c r="P1090" s="358"/>
      <c r="Q1090" s="358"/>
      <c r="R1090" s="358"/>
      <c r="S1090" s="358"/>
      <c r="T1090" s="358"/>
      <c r="U1090" s="358"/>
      <c r="V1090" s="358"/>
      <c r="W1090" s="358"/>
      <c r="X1090" s="358"/>
      <c r="Y1090" s="358"/>
      <c r="Z1090" s="358"/>
      <c r="AA1090" s="358"/>
      <c r="AB1090" s="358"/>
      <c r="AC1090" s="358"/>
      <c r="AD1090" s="358"/>
      <c r="AE1090" s="358"/>
      <c r="AF1090" s="358"/>
      <c r="AG1090" s="358"/>
      <c r="AH1090" s="358"/>
      <c r="AI1090" s="358"/>
      <c r="AJ1090" s="358"/>
    </row>
    <row r="1091" spans="1:36" x14ac:dyDescent="0.25">
      <c r="A1091" s="353" t="s">
        <v>533</v>
      </c>
      <c r="B1091" s="353" t="s">
        <v>533</v>
      </c>
      <c r="C1091" s="441">
        <f t="shared" ref="C1091:H1091" si="780">C115</f>
        <v>42000</v>
      </c>
      <c r="D1091" s="441"/>
      <c r="E1091" s="441"/>
      <c r="F1091" s="441"/>
      <c r="G1091" s="441"/>
      <c r="H1091" s="441">
        <f t="shared" si="780"/>
        <v>0</v>
      </c>
      <c r="I1091" s="441"/>
      <c r="J1091" s="445"/>
      <c r="K1091" s="358"/>
      <c r="L1091" s="358"/>
      <c r="M1091" s="358"/>
      <c r="N1091" s="358"/>
      <c r="O1091" s="358"/>
      <c r="P1091" s="358"/>
      <c r="Q1091" s="358"/>
      <c r="R1091" s="358"/>
      <c r="S1091" s="358"/>
      <c r="T1091" s="358"/>
      <c r="U1091" s="358"/>
      <c r="V1091" s="358"/>
      <c r="W1091" s="358"/>
      <c r="X1091" s="358"/>
      <c r="Y1091" s="358"/>
      <c r="Z1091" s="358"/>
      <c r="AA1091" s="358"/>
      <c r="AB1091" s="358"/>
      <c r="AC1091" s="358"/>
      <c r="AD1091" s="358"/>
      <c r="AE1091" s="358"/>
      <c r="AF1091" s="358"/>
      <c r="AG1091" s="358"/>
      <c r="AH1091" s="358"/>
      <c r="AI1091" s="358"/>
      <c r="AJ1091" s="358"/>
    </row>
    <row r="1092" spans="1:36" x14ac:dyDescent="0.25">
      <c r="A1092" s="353" t="s">
        <v>316</v>
      </c>
      <c r="B1092" s="353" t="s">
        <v>316</v>
      </c>
      <c r="C1092" s="441">
        <f t="shared" ref="C1092:H1092" si="781">C116</f>
        <v>20000</v>
      </c>
      <c r="D1092" s="441"/>
      <c r="E1092" s="441"/>
      <c r="F1092" s="441"/>
      <c r="G1092" s="441"/>
      <c r="H1092" s="441">
        <f t="shared" si="781"/>
        <v>0</v>
      </c>
      <c r="I1092" s="441"/>
      <c r="J1092" s="445"/>
      <c r="K1092" s="358"/>
      <c r="L1092" s="358"/>
      <c r="M1092" s="358"/>
      <c r="N1092" s="358"/>
      <c r="O1092" s="358"/>
      <c r="P1092" s="358"/>
      <c r="Q1092" s="358"/>
      <c r="R1092" s="358"/>
      <c r="S1092" s="358"/>
      <c r="T1092" s="358"/>
      <c r="U1092" s="358"/>
      <c r="V1092" s="358"/>
      <c r="W1092" s="358"/>
      <c r="X1092" s="358"/>
      <c r="Y1092" s="358"/>
      <c r="Z1092" s="358"/>
      <c r="AA1092" s="358"/>
      <c r="AB1092" s="358"/>
      <c r="AC1092" s="358"/>
      <c r="AD1092" s="358"/>
      <c r="AE1092" s="358"/>
      <c r="AF1092" s="358"/>
      <c r="AG1092" s="358"/>
      <c r="AH1092" s="358"/>
      <c r="AI1092" s="358"/>
      <c r="AJ1092" s="358"/>
    </row>
    <row r="1093" spans="1:36" x14ac:dyDescent="0.25">
      <c r="A1093" s="353" t="s">
        <v>369</v>
      </c>
      <c r="B1093" s="353" t="s">
        <v>370</v>
      </c>
      <c r="C1093" s="441">
        <f t="shared" ref="C1093:H1093" si="782">C117</f>
        <v>1800</v>
      </c>
      <c r="D1093" s="441"/>
      <c r="E1093" s="441"/>
      <c r="F1093" s="441"/>
      <c r="G1093" s="441"/>
      <c r="H1093" s="441">
        <f t="shared" si="782"/>
        <v>0</v>
      </c>
      <c r="I1093" s="441"/>
      <c r="J1093" s="445"/>
      <c r="K1093" s="358"/>
      <c r="L1093" s="358"/>
      <c r="M1093" s="358"/>
      <c r="N1093" s="358"/>
      <c r="O1093" s="358"/>
      <c r="P1093" s="358"/>
      <c r="Q1093" s="358"/>
      <c r="R1093" s="358"/>
      <c r="S1093" s="358"/>
      <c r="T1093" s="358"/>
      <c r="U1093" s="358"/>
      <c r="V1093" s="358"/>
      <c r="W1093" s="358"/>
      <c r="X1093" s="358"/>
      <c r="Y1093" s="358"/>
      <c r="Z1093" s="358"/>
      <c r="AA1093" s="358"/>
      <c r="AB1093" s="358"/>
      <c r="AC1093" s="358"/>
      <c r="AD1093" s="358"/>
      <c r="AE1093" s="358"/>
      <c r="AF1093" s="358"/>
      <c r="AG1093" s="358"/>
      <c r="AH1093" s="358"/>
      <c r="AI1093" s="358"/>
      <c r="AJ1093" s="358"/>
    </row>
    <row r="1094" spans="1:36" x14ac:dyDescent="0.25">
      <c r="A1094" s="353" t="s">
        <v>508</v>
      </c>
      <c r="B1094" s="353" t="s">
        <v>509</v>
      </c>
      <c r="C1094" s="441">
        <f t="shared" ref="C1094:H1094" si="783">C118</f>
        <v>5000</v>
      </c>
      <c r="D1094" s="441"/>
      <c r="E1094" s="441"/>
      <c r="F1094" s="441"/>
      <c r="G1094" s="441"/>
      <c r="H1094" s="441">
        <f t="shared" si="783"/>
        <v>0</v>
      </c>
      <c r="I1094" s="441"/>
      <c r="J1094" s="445"/>
      <c r="K1094" s="358"/>
      <c r="L1094" s="358"/>
      <c r="M1094" s="358"/>
      <c r="N1094" s="358"/>
      <c r="O1094" s="358"/>
      <c r="P1094" s="358"/>
      <c r="Q1094" s="358"/>
      <c r="R1094" s="358"/>
      <c r="S1094" s="358"/>
      <c r="T1094" s="358"/>
      <c r="U1094" s="358"/>
      <c r="V1094" s="358"/>
      <c r="W1094" s="358"/>
      <c r="X1094" s="358"/>
      <c r="Y1094" s="358"/>
      <c r="Z1094" s="358"/>
      <c r="AA1094" s="358"/>
      <c r="AB1094" s="358"/>
      <c r="AC1094" s="358"/>
      <c r="AD1094" s="358"/>
      <c r="AE1094" s="358"/>
      <c r="AF1094" s="358"/>
      <c r="AG1094" s="358"/>
      <c r="AH1094" s="358"/>
      <c r="AI1094" s="358"/>
      <c r="AJ1094" s="358"/>
    </row>
    <row r="1095" spans="1:36" x14ac:dyDescent="0.25">
      <c r="A1095" s="353" t="s">
        <v>250</v>
      </c>
      <c r="B1095" s="353" t="s">
        <v>403</v>
      </c>
      <c r="C1095" s="441">
        <f t="shared" ref="C1095:H1095" si="784">C119</f>
        <v>20000</v>
      </c>
      <c r="D1095" s="441"/>
      <c r="E1095" s="441"/>
      <c r="F1095" s="441"/>
      <c r="G1095" s="441"/>
      <c r="H1095" s="441">
        <f t="shared" si="784"/>
        <v>0</v>
      </c>
      <c r="I1095" s="441"/>
      <c r="J1095" s="445"/>
      <c r="K1095" s="358"/>
      <c r="L1095" s="358"/>
      <c r="M1095" s="358"/>
      <c r="N1095" s="358"/>
      <c r="O1095" s="358"/>
      <c r="P1095" s="358"/>
      <c r="Q1095" s="358"/>
      <c r="R1095" s="358"/>
      <c r="S1095" s="358"/>
      <c r="T1095" s="358"/>
      <c r="U1095" s="358"/>
      <c r="V1095" s="358"/>
      <c r="W1095" s="358"/>
      <c r="X1095" s="358"/>
      <c r="Y1095" s="358"/>
      <c r="Z1095" s="358"/>
      <c r="AA1095" s="358"/>
      <c r="AB1095" s="358"/>
      <c r="AC1095" s="358"/>
      <c r="AD1095" s="358"/>
      <c r="AE1095" s="358"/>
      <c r="AF1095" s="358"/>
      <c r="AG1095" s="358"/>
      <c r="AH1095" s="358"/>
      <c r="AI1095" s="358"/>
      <c r="AJ1095" s="358"/>
    </row>
    <row r="1096" spans="1:36" x14ac:dyDescent="0.25">
      <c r="A1096" s="353" t="s">
        <v>250</v>
      </c>
      <c r="B1096" s="353" t="s">
        <v>290</v>
      </c>
      <c r="C1096" s="441">
        <f t="shared" ref="C1096:H1096" si="785">C120</f>
        <v>20000</v>
      </c>
      <c r="D1096" s="441"/>
      <c r="E1096" s="441"/>
      <c r="F1096" s="441"/>
      <c r="G1096" s="441"/>
      <c r="H1096" s="441">
        <f t="shared" si="785"/>
        <v>0</v>
      </c>
      <c r="I1096" s="441"/>
      <c r="J1096" s="445"/>
      <c r="K1096" s="358"/>
      <c r="L1096" s="358"/>
      <c r="M1096" s="358"/>
      <c r="N1096" s="358"/>
      <c r="O1096" s="358"/>
      <c r="P1096" s="358"/>
      <c r="Q1096" s="358"/>
      <c r="R1096" s="358"/>
      <c r="S1096" s="358"/>
      <c r="T1096" s="358"/>
      <c r="U1096" s="358"/>
      <c r="V1096" s="358"/>
      <c r="W1096" s="358"/>
      <c r="X1096" s="358"/>
      <c r="Y1096" s="358"/>
      <c r="Z1096" s="358"/>
      <c r="AA1096" s="358"/>
      <c r="AB1096" s="358"/>
      <c r="AC1096" s="358"/>
      <c r="AD1096" s="358"/>
      <c r="AE1096" s="358"/>
      <c r="AF1096" s="358"/>
      <c r="AG1096" s="358"/>
      <c r="AH1096" s="358"/>
      <c r="AI1096" s="358"/>
      <c r="AJ1096" s="358"/>
    </row>
    <row r="1097" spans="1:36" x14ac:dyDescent="0.25">
      <c r="A1097" s="353" t="s">
        <v>489</v>
      </c>
      <c r="B1097" s="353" t="s">
        <v>490</v>
      </c>
      <c r="C1097" s="441">
        <f t="shared" ref="C1097:H1097" si="786">C121</f>
        <v>20000</v>
      </c>
      <c r="D1097" s="441"/>
      <c r="E1097" s="441"/>
      <c r="F1097" s="441"/>
      <c r="G1097" s="441"/>
      <c r="H1097" s="441">
        <f t="shared" si="786"/>
        <v>0</v>
      </c>
      <c r="I1097" s="441"/>
      <c r="J1097" s="445"/>
      <c r="K1097" s="358"/>
      <c r="L1097" s="358"/>
      <c r="M1097" s="358"/>
      <c r="N1097" s="358"/>
      <c r="O1097" s="358"/>
      <c r="P1097" s="358"/>
      <c r="Q1097" s="358"/>
      <c r="R1097" s="358"/>
      <c r="S1097" s="358"/>
      <c r="T1097" s="358"/>
      <c r="U1097" s="358"/>
      <c r="V1097" s="358"/>
      <c r="W1097" s="358"/>
      <c r="X1097" s="358"/>
      <c r="Y1097" s="358"/>
      <c r="Z1097" s="358"/>
      <c r="AA1097" s="358"/>
      <c r="AB1097" s="358"/>
      <c r="AC1097" s="358"/>
      <c r="AD1097" s="358"/>
      <c r="AE1097" s="358"/>
      <c r="AF1097" s="358"/>
      <c r="AG1097" s="358"/>
      <c r="AH1097" s="358"/>
      <c r="AI1097" s="358"/>
      <c r="AJ1097" s="358"/>
    </row>
    <row r="1098" spans="1:36" x14ac:dyDescent="0.25">
      <c r="A1098" s="353" t="s">
        <v>469</v>
      </c>
      <c r="B1098" s="353" t="s">
        <v>469</v>
      </c>
      <c r="C1098" s="441">
        <f t="shared" ref="C1098:H1098" si="787">C122</f>
        <v>5600</v>
      </c>
      <c r="D1098" s="441"/>
      <c r="E1098" s="441"/>
      <c r="F1098" s="441"/>
      <c r="G1098" s="441"/>
      <c r="H1098" s="441">
        <f t="shared" si="787"/>
        <v>0</v>
      </c>
      <c r="I1098" s="441"/>
      <c r="J1098" s="445"/>
      <c r="K1098" s="358"/>
      <c r="L1098" s="358"/>
      <c r="M1098" s="358"/>
      <c r="N1098" s="358"/>
      <c r="O1098" s="358"/>
      <c r="P1098" s="358"/>
      <c r="Q1098" s="358"/>
      <c r="R1098" s="358"/>
      <c r="S1098" s="358"/>
      <c r="T1098" s="358"/>
      <c r="U1098" s="358"/>
      <c r="V1098" s="358"/>
      <c r="W1098" s="358"/>
      <c r="X1098" s="358"/>
      <c r="Y1098" s="358"/>
      <c r="Z1098" s="358"/>
      <c r="AA1098" s="358"/>
      <c r="AB1098" s="358"/>
      <c r="AC1098" s="358"/>
      <c r="AD1098" s="358"/>
      <c r="AE1098" s="358"/>
      <c r="AF1098" s="358"/>
      <c r="AG1098" s="358"/>
      <c r="AH1098" s="358"/>
      <c r="AI1098" s="358"/>
      <c r="AJ1098" s="358"/>
    </row>
    <row r="1099" spans="1:36" x14ac:dyDescent="0.25">
      <c r="A1099" s="353" t="s">
        <v>278</v>
      </c>
      <c r="B1099" s="353" t="s">
        <v>278</v>
      </c>
      <c r="C1099" s="441">
        <f t="shared" ref="C1099:H1099" si="788">C123</f>
        <v>2500</v>
      </c>
      <c r="D1099" s="441"/>
      <c r="E1099" s="441"/>
      <c r="F1099" s="441"/>
      <c r="G1099" s="441"/>
      <c r="H1099" s="441">
        <f t="shared" si="788"/>
        <v>0</v>
      </c>
      <c r="I1099" s="441"/>
      <c r="J1099" s="445"/>
      <c r="K1099" s="358"/>
      <c r="L1099" s="358"/>
      <c r="M1099" s="358"/>
      <c r="N1099" s="358"/>
      <c r="O1099" s="358"/>
      <c r="P1099" s="358"/>
      <c r="Q1099" s="358"/>
      <c r="R1099" s="358"/>
      <c r="S1099" s="358"/>
      <c r="T1099" s="358"/>
      <c r="U1099" s="358"/>
      <c r="V1099" s="358"/>
      <c r="W1099" s="358"/>
      <c r="X1099" s="358"/>
      <c r="Y1099" s="358"/>
      <c r="Z1099" s="358"/>
      <c r="AA1099" s="358"/>
      <c r="AB1099" s="358"/>
      <c r="AC1099" s="358"/>
      <c r="AD1099" s="358"/>
      <c r="AE1099" s="358"/>
      <c r="AF1099" s="358"/>
      <c r="AG1099" s="358"/>
      <c r="AH1099" s="358"/>
      <c r="AI1099" s="358"/>
      <c r="AJ1099" s="358"/>
    </row>
    <row r="1100" spans="1:36" x14ac:dyDescent="0.25">
      <c r="A1100" s="353" t="s">
        <v>383</v>
      </c>
      <c r="B1100" s="353" t="s">
        <v>384</v>
      </c>
      <c r="C1100" s="441">
        <f t="shared" ref="C1100:H1100" si="789">C124</f>
        <v>2496</v>
      </c>
      <c r="D1100" s="441"/>
      <c r="E1100" s="441"/>
      <c r="F1100" s="441"/>
      <c r="G1100" s="441"/>
      <c r="H1100" s="441">
        <f t="shared" si="789"/>
        <v>0</v>
      </c>
      <c r="I1100" s="441"/>
      <c r="J1100" s="445"/>
      <c r="K1100" s="358"/>
      <c r="L1100" s="358"/>
      <c r="M1100" s="358"/>
      <c r="N1100" s="358"/>
      <c r="O1100" s="358"/>
      <c r="P1100" s="358"/>
      <c r="Q1100" s="358"/>
      <c r="R1100" s="358"/>
      <c r="S1100" s="358"/>
      <c r="T1100" s="358"/>
      <c r="U1100" s="358"/>
      <c r="V1100" s="358"/>
      <c r="W1100" s="358"/>
      <c r="X1100" s="358"/>
      <c r="Y1100" s="358"/>
      <c r="Z1100" s="358"/>
      <c r="AA1100" s="358"/>
      <c r="AB1100" s="358"/>
      <c r="AC1100" s="358"/>
      <c r="AD1100" s="358"/>
      <c r="AE1100" s="358"/>
      <c r="AF1100" s="358"/>
      <c r="AG1100" s="358"/>
      <c r="AH1100" s="358"/>
      <c r="AI1100" s="358"/>
      <c r="AJ1100" s="358"/>
    </row>
    <row r="1101" spans="1:36" x14ac:dyDescent="0.25">
      <c r="A1101" s="353" t="s">
        <v>358</v>
      </c>
      <c r="B1101" s="353" t="s">
        <v>358</v>
      </c>
      <c r="C1101" s="441">
        <f t="shared" ref="C1101:H1101" si="790">C125</f>
        <v>1500</v>
      </c>
      <c r="D1101" s="441"/>
      <c r="E1101" s="441"/>
      <c r="F1101" s="441"/>
      <c r="G1101" s="441"/>
      <c r="H1101" s="441">
        <f t="shared" si="790"/>
        <v>0</v>
      </c>
      <c r="I1101" s="441"/>
      <c r="J1101" s="445"/>
      <c r="K1101" s="358"/>
      <c r="L1101" s="358"/>
      <c r="M1101" s="358"/>
      <c r="N1101" s="358"/>
      <c r="O1101" s="358"/>
      <c r="P1101" s="358"/>
      <c r="Q1101" s="358"/>
      <c r="R1101" s="358"/>
      <c r="S1101" s="358"/>
      <c r="T1101" s="358"/>
      <c r="U1101" s="358"/>
      <c r="V1101" s="358"/>
      <c r="W1101" s="358"/>
      <c r="X1101" s="358"/>
      <c r="Y1101" s="358"/>
      <c r="Z1101" s="358"/>
      <c r="AA1101" s="358"/>
      <c r="AB1101" s="358"/>
      <c r="AC1101" s="358"/>
      <c r="AD1101" s="358"/>
      <c r="AE1101" s="358"/>
      <c r="AF1101" s="358"/>
      <c r="AG1101" s="358"/>
      <c r="AH1101" s="358"/>
      <c r="AI1101" s="358"/>
      <c r="AJ1101" s="358"/>
    </row>
    <row r="1102" spans="1:36" x14ac:dyDescent="0.25">
      <c r="A1102" s="353" t="s">
        <v>552</v>
      </c>
      <c r="B1102" s="353" t="s">
        <v>553</v>
      </c>
      <c r="C1102" s="441">
        <f t="shared" ref="C1102:H1102" si="791">C126</f>
        <v>4998</v>
      </c>
      <c r="D1102" s="441"/>
      <c r="E1102" s="441"/>
      <c r="F1102" s="441"/>
      <c r="G1102" s="441"/>
      <c r="H1102" s="441">
        <f t="shared" si="791"/>
        <v>0</v>
      </c>
      <c r="I1102" s="441"/>
      <c r="J1102" s="445"/>
      <c r="K1102" s="358"/>
      <c r="L1102" s="358"/>
      <c r="M1102" s="358"/>
      <c r="N1102" s="358"/>
      <c r="O1102" s="358"/>
      <c r="P1102" s="358"/>
      <c r="Q1102" s="358"/>
      <c r="R1102" s="358"/>
      <c r="S1102" s="358"/>
      <c r="T1102" s="358"/>
      <c r="U1102" s="358"/>
      <c r="V1102" s="358"/>
      <c r="W1102" s="358"/>
      <c r="X1102" s="358"/>
      <c r="Y1102" s="358"/>
      <c r="Z1102" s="358"/>
      <c r="AA1102" s="358"/>
      <c r="AB1102" s="358"/>
      <c r="AC1102" s="358"/>
      <c r="AD1102" s="358"/>
      <c r="AE1102" s="358"/>
      <c r="AF1102" s="358"/>
      <c r="AG1102" s="358"/>
      <c r="AH1102" s="358"/>
      <c r="AI1102" s="358"/>
      <c r="AJ1102" s="358"/>
    </row>
    <row r="1103" spans="1:36" x14ac:dyDescent="0.25">
      <c r="A1103" s="353" t="s">
        <v>251</v>
      </c>
      <c r="B1103" s="353" t="s">
        <v>251</v>
      </c>
      <c r="C1103" s="441">
        <f t="shared" ref="C1103:H1103" si="792">C127</f>
        <v>9375</v>
      </c>
      <c r="D1103" s="441"/>
      <c r="E1103" s="441"/>
      <c r="F1103" s="441"/>
      <c r="G1103" s="441"/>
      <c r="H1103" s="441">
        <f t="shared" si="792"/>
        <v>0</v>
      </c>
      <c r="I1103" s="441"/>
      <c r="J1103" s="445"/>
      <c r="K1103" s="358"/>
      <c r="L1103" s="358"/>
      <c r="M1103" s="358"/>
      <c r="N1103" s="358"/>
      <c r="O1103" s="358"/>
      <c r="P1103" s="358"/>
      <c r="Q1103" s="358"/>
      <c r="R1103" s="358"/>
      <c r="S1103" s="358"/>
      <c r="T1103" s="358"/>
      <c r="U1103" s="358"/>
      <c r="V1103" s="358"/>
      <c r="W1103" s="358"/>
      <c r="X1103" s="358"/>
      <c r="Y1103" s="358"/>
      <c r="Z1103" s="358"/>
      <c r="AA1103" s="358"/>
      <c r="AB1103" s="358"/>
      <c r="AC1103" s="358"/>
      <c r="AD1103" s="358"/>
      <c r="AE1103" s="358"/>
      <c r="AF1103" s="358"/>
      <c r="AG1103" s="358"/>
      <c r="AH1103" s="358"/>
      <c r="AI1103" s="358"/>
      <c r="AJ1103" s="358"/>
    </row>
    <row r="1104" spans="1:36" x14ac:dyDescent="0.25">
      <c r="A1104" s="353" t="s">
        <v>251</v>
      </c>
      <c r="B1104" s="353" t="s">
        <v>328</v>
      </c>
      <c r="C1104" s="441">
        <f t="shared" ref="C1104:H1104" si="793">C128</f>
        <v>6250</v>
      </c>
      <c r="D1104" s="441"/>
      <c r="E1104" s="441"/>
      <c r="F1104" s="441"/>
      <c r="G1104" s="441"/>
      <c r="H1104" s="441">
        <f t="shared" si="793"/>
        <v>0</v>
      </c>
      <c r="I1104" s="441"/>
      <c r="J1104" s="445"/>
      <c r="K1104" s="358"/>
      <c r="L1104" s="358"/>
      <c r="M1104" s="358"/>
      <c r="N1104" s="358"/>
      <c r="O1104" s="358"/>
      <c r="P1104" s="358"/>
      <c r="Q1104" s="358"/>
      <c r="R1104" s="358"/>
      <c r="S1104" s="358"/>
      <c r="T1104" s="358"/>
      <c r="U1104" s="358"/>
      <c r="V1104" s="358"/>
      <c r="W1104" s="358"/>
      <c r="X1104" s="358"/>
      <c r="Y1104" s="358"/>
      <c r="Z1104" s="358"/>
      <c r="AA1104" s="358"/>
      <c r="AB1104" s="358"/>
      <c r="AC1104" s="358"/>
      <c r="AD1104" s="358"/>
      <c r="AE1104" s="358"/>
      <c r="AF1104" s="358"/>
      <c r="AG1104" s="358"/>
      <c r="AH1104" s="358"/>
      <c r="AI1104" s="358"/>
      <c r="AJ1104" s="358"/>
    </row>
    <row r="1105" spans="1:36" x14ac:dyDescent="0.25">
      <c r="A1105" s="353" t="s">
        <v>251</v>
      </c>
      <c r="B1105" s="353" t="s">
        <v>391</v>
      </c>
      <c r="C1105" s="441">
        <f t="shared" ref="C1105:H1105" si="794">C129</f>
        <v>6250</v>
      </c>
      <c r="D1105" s="441"/>
      <c r="E1105" s="441"/>
      <c r="F1105" s="441"/>
      <c r="G1105" s="441"/>
      <c r="H1105" s="441">
        <f t="shared" si="794"/>
        <v>0</v>
      </c>
      <c r="I1105" s="441"/>
      <c r="J1105" s="445"/>
      <c r="K1105" s="358"/>
      <c r="L1105" s="358"/>
      <c r="M1105" s="358"/>
      <c r="N1105" s="358"/>
      <c r="O1105" s="358"/>
      <c r="P1105" s="358"/>
      <c r="Q1105" s="358"/>
      <c r="R1105" s="358"/>
      <c r="S1105" s="358"/>
      <c r="T1105" s="358"/>
      <c r="U1105" s="358"/>
      <c r="V1105" s="358"/>
      <c r="W1105" s="358"/>
      <c r="X1105" s="358"/>
      <c r="Y1105" s="358"/>
      <c r="Z1105" s="358"/>
      <c r="AA1105" s="358"/>
      <c r="AB1105" s="358"/>
      <c r="AC1105" s="358"/>
      <c r="AD1105" s="358"/>
      <c r="AE1105" s="358"/>
      <c r="AF1105" s="358"/>
      <c r="AG1105" s="358"/>
      <c r="AH1105" s="358"/>
      <c r="AI1105" s="358"/>
      <c r="AJ1105" s="358"/>
    </row>
    <row r="1106" spans="1:36" x14ac:dyDescent="0.25">
      <c r="A1106" s="353" t="s">
        <v>435</v>
      </c>
      <c r="B1106" s="353" t="s">
        <v>435</v>
      </c>
      <c r="C1106" s="441">
        <f t="shared" ref="C1106:H1106" si="795">C130</f>
        <v>12500</v>
      </c>
      <c r="D1106" s="441"/>
      <c r="E1106" s="441"/>
      <c r="F1106" s="441"/>
      <c r="G1106" s="441"/>
      <c r="H1106" s="441">
        <f t="shared" si="795"/>
        <v>0</v>
      </c>
      <c r="I1106" s="441"/>
      <c r="J1106" s="445"/>
      <c r="K1106" s="358"/>
      <c r="L1106" s="358"/>
      <c r="M1106" s="358"/>
      <c r="N1106" s="358"/>
      <c r="O1106" s="358"/>
      <c r="P1106" s="358"/>
      <c r="Q1106" s="358"/>
      <c r="R1106" s="358"/>
      <c r="S1106" s="358"/>
      <c r="T1106" s="358"/>
      <c r="U1106" s="358"/>
      <c r="V1106" s="358"/>
      <c r="W1106" s="358"/>
      <c r="X1106" s="358"/>
      <c r="Y1106" s="358"/>
      <c r="Z1106" s="358"/>
      <c r="AA1106" s="358"/>
      <c r="AB1106" s="358"/>
      <c r="AC1106" s="358"/>
      <c r="AD1106" s="358"/>
      <c r="AE1106" s="358"/>
      <c r="AF1106" s="358"/>
      <c r="AG1106" s="358"/>
      <c r="AH1106" s="358"/>
      <c r="AI1106" s="358"/>
      <c r="AJ1106" s="358"/>
    </row>
    <row r="1107" spans="1:36" x14ac:dyDescent="0.25">
      <c r="A1107" s="353" t="s">
        <v>397</v>
      </c>
      <c r="B1107" s="353" t="s">
        <v>398</v>
      </c>
      <c r="C1107" s="441">
        <f t="shared" ref="C1107:H1107" si="796">C131</f>
        <v>10500</v>
      </c>
      <c r="D1107" s="441"/>
      <c r="E1107" s="441"/>
      <c r="F1107" s="441"/>
      <c r="G1107" s="441"/>
      <c r="H1107" s="441">
        <f t="shared" si="796"/>
        <v>0</v>
      </c>
      <c r="I1107" s="441"/>
      <c r="J1107" s="445"/>
      <c r="K1107" s="358"/>
      <c r="L1107" s="358"/>
      <c r="M1107" s="358"/>
      <c r="N1107" s="358"/>
      <c r="O1107" s="358"/>
      <c r="P1107" s="358"/>
      <c r="Q1107" s="358"/>
      <c r="R1107" s="358"/>
      <c r="S1107" s="358"/>
      <c r="T1107" s="358"/>
      <c r="U1107" s="358"/>
      <c r="V1107" s="358"/>
      <c r="W1107" s="358"/>
      <c r="X1107" s="358"/>
      <c r="Y1107" s="358"/>
      <c r="Z1107" s="358"/>
      <c r="AA1107" s="358"/>
      <c r="AB1107" s="358"/>
      <c r="AC1107" s="358"/>
      <c r="AD1107" s="358"/>
      <c r="AE1107" s="358"/>
      <c r="AF1107" s="358"/>
      <c r="AG1107" s="358"/>
      <c r="AH1107" s="358"/>
      <c r="AI1107" s="358"/>
      <c r="AJ1107" s="358"/>
    </row>
    <row r="1108" spans="1:36" x14ac:dyDescent="0.25">
      <c r="A1108" s="353" t="s">
        <v>365</v>
      </c>
      <c r="B1108" s="353" t="s">
        <v>366</v>
      </c>
      <c r="C1108" s="441">
        <f t="shared" ref="C1108:H1108" si="797">C132</f>
        <v>20000</v>
      </c>
      <c r="D1108" s="441"/>
      <c r="E1108" s="441"/>
      <c r="F1108" s="441"/>
      <c r="G1108" s="441"/>
      <c r="H1108" s="441">
        <f t="shared" si="797"/>
        <v>0</v>
      </c>
      <c r="I1108" s="441"/>
      <c r="J1108" s="445"/>
      <c r="K1108" s="358"/>
      <c r="L1108" s="358"/>
      <c r="M1108" s="358"/>
      <c r="N1108" s="358"/>
      <c r="O1108" s="358"/>
      <c r="P1108" s="358"/>
      <c r="Q1108" s="358"/>
      <c r="R1108" s="358"/>
      <c r="S1108" s="358"/>
      <c r="T1108" s="358"/>
      <c r="U1108" s="358"/>
      <c r="V1108" s="358"/>
      <c r="W1108" s="358"/>
      <c r="X1108" s="358"/>
      <c r="Y1108" s="358"/>
      <c r="Z1108" s="358"/>
      <c r="AA1108" s="358"/>
      <c r="AB1108" s="358"/>
      <c r="AC1108" s="358"/>
      <c r="AD1108" s="358"/>
      <c r="AE1108" s="358"/>
      <c r="AF1108" s="358"/>
      <c r="AG1108" s="358"/>
      <c r="AH1108" s="358"/>
      <c r="AI1108" s="358"/>
      <c r="AJ1108" s="358"/>
    </row>
    <row r="1109" spans="1:36" x14ac:dyDescent="0.25">
      <c r="A1109" s="353" t="s">
        <v>252</v>
      </c>
      <c r="B1109" s="353" t="s">
        <v>404</v>
      </c>
      <c r="C1109" s="441">
        <f t="shared" ref="C1109:H1109" si="798">C133</f>
        <v>20000</v>
      </c>
      <c r="D1109" s="441"/>
      <c r="E1109" s="441"/>
      <c r="F1109" s="441"/>
      <c r="G1109" s="441"/>
      <c r="H1109" s="441">
        <f t="shared" si="798"/>
        <v>0</v>
      </c>
      <c r="I1109" s="441"/>
      <c r="J1109" s="445"/>
      <c r="K1109" s="358"/>
      <c r="L1109" s="358"/>
      <c r="M1109" s="358"/>
      <c r="N1109" s="358"/>
      <c r="O1109" s="358"/>
      <c r="P1109" s="358"/>
      <c r="Q1109" s="358"/>
      <c r="R1109" s="358"/>
      <c r="S1109" s="358"/>
      <c r="T1109" s="358"/>
      <c r="U1109" s="358"/>
      <c r="V1109" s="358"/>
      <c r="W1109" s="358"/>
      <c r="X1109" s="358"/>
      <c r="Y1109" s="358"/>
      <c r="Z1109" s="358"/>
      <c r="AA1109" s="358"/>
      <c r="AB1109" s="358"/>
      <c r="AC1109" s="358"/>
      <c r="AD1109" s="358"/>
      <c r="AE1109" s="358"/>
      <c r="AF1109" s="358"/>
      <c r="AG1109" s="358"/>
      <c r="AH1109" s="358"/>
      <c r="AI1109" s="358"/>
      <c r="AJ1109" s="358"/>
    </row>
    <row r="1110" spans="1:36" x14ac:dyDescent="0.25">
      <c r="A1110" s="353" t="s">
        <v>252</v>
      </c>
      <c r="B1110" s="353" t="s">
        <v>392</v>
      </c>
      <c r="C1110" s="441">
        <f t="shared" ref="C1110:H1110" si="799">C134</f>
        <v>42000</v>
      </c>
      <c r="D1110" s="441"/>
      <c r="E1110" s="441"/>
      <c r="F1110" s="441"/>
      <c r="G1110" s="441"/>
      <c r="H1110" s="441">
        <f t="shared" si="799"/>
        <v>0</v>
      </c>
      <c r="I1110" s="441"/>
      <c r="J1110" s="445"/>
      <c r="K1110" s="358"/>
      <c r="L1110" s="358"/>
      <c r="M1110" s="358"/>
      <c r="N1110" s="358"/>
      <c r="O1110" s="358"/>
      <c r="P1110" s="358"/>
      <c r="Q1110" s="358"/>
      <c r="R1110" s="358"/>
      <c r="S1110" s="358"/>
      <c r="T1110" s="358"/>
      <c r="U1110" s="358"/>
      <c r="V1110" s="358"/>
      <c r="W1110" s="358"/>
      <c r="X1110" s="358"/>
      <c r="Y1110" s="358"/>
      <c r="Z1110" s="358"/>
      <c r="AA1110" s="358"/>
      <c r="AB1110" s="358"/>
      <c r="AC1110" s="358"/>
      <c r="AD1110" s="358"/>
      <c r="AE1110" s="358"/>
      <c r="AF1110" s="358"/>
      <c r="AG1110" s="358"/>
      <c r="AH1110" s="358"/>
      <c r="AI1110" s="358"/>
      <c r="AJ1110" s="358"/>
    </row>
    <row r="1111" spans="1:36" x14ac:dyDescent="0.25">
      <c r="A1111" s="353" t="s">
        <v>253</v>
      </c>
      <c r="B1111" s="353" t="s">
        <v>485</v>
      </c>
      <c r="C1111" s="441">
        <f t="shared" ref="C1111:H1111" si="800">C135</f>
        <v>20000</v>
      </c>
      <c r="D1111" s="441"/>
      <c r="E1111" s="441"/>
      <c r="F1111" s="441"/>
      <c r="G1111" s="441"/>
      <c r="H1111" s="441">
        <f t="shared" si="800"/>
        <v>0</v>
      </c>
      <c r="I1111" s="441"/>
      <c r="J1111" s="445"/>
      <c r="K1111" s="358"/>
      <c r="L1111" s="358"/>
      <c r="M1111" s="358"/>
      <c r="N1111" s="358"/>
      <c r="O1111" s="358"/>
      <c r="P1111" s="358"/>
      <c r="Q1111" s="358"/>
      <c r="R1111" s="358"/>
      <c r="S1111" s="358"/>
      <c r="T1111" s="358"/>
      <c r="U1111" s="358"/>
      <c r="V1111" s="358"/>
      <c r="W1111" s="358"/>
      <c r="X1111" s="358"/>
      <c r="Y1111" s="358"/>
      <c r="Z1111" s="358"/>
      <c r="AA1111" s="358"/>
      <c r="AB1111" s="358"/>
      <c r="AC1111" s="358"/>
      <c r="AD1111" s="358"/>
      <c r="AE1111" s="358"/>
      <c r="AF1111" s="358"/>
      <c r="AG1111" s="358"/>
      <c r="AH1111" s="358"/>
      <c r="AI1111" s="358"/>
      <c r="AJ1111" s="358"/>
    </row>
    <row r="1112" spans="1:36" x14ac:dyDescent="0.25">
      <c r="A1112" s="353" t="s">
        <v>253</v>
      </c>
      <c r="B1112" s="353" t="s">
        <v>449</v>
      </c>
      <c r="C1112" s="441">
        <f t="shared" ref="C1112:H1112" si="801">C136</f>
        <v>20000</v>
      </c>
      <c r="D1112" s="441"/>
      <c r="E1112" s="441"/>
      <c r="F1112" s="441"/>
      <c r="G1112" s="441"/>
      <c r="H1112" s="441">
        <f t="shared" si="801"/>
        <v>0</v>
      </c>
      <c r="I1112" s="441"/>
      <c r="J1112" s="445"/>
      <c r="K1112" s="358"/>
      <c r="L1112" s="358"/>
      <c r="M1112" s="358"/>
      <c r="N1112" s="358"/>
      <c r="O1112" s="358"/>
      <c r="P1112" s="358"/>
      <c r="Q1112" s="358"/>
      <c r="R1112" s="358"/>
      <c r="S1112" s="358"/>
      <c r="T1112" s="358"/>
      <c r="U1112" s="358"/>
      <c r="V1112" s="358"/>
      <c r="W1112" s="358"/>
      <c r="X1112" s="358"/>
      <c r="Y1112" s="358"/>
      <c r="Z1112" s="358"/>
      <c r="AA1112" s="358"/>
      <c r="AB1112" s="358"/>
      <c r="AC1112" s="358"/>
      <c r="AD1112" s="358"/>
      <c r="AE1112" s="358"/>
      <c r="AF1112" s="358"/>
      <c r="AG1112" s="358"/>
      <c r="AH1112" s="358"/>
      <c r="AI1112" s="358"/>
      <c r="AJ1112" s="358"/>
    </row>
    <row r="1113" spans="1:36" x14ac:dyDescent="0.25">
      <c r="A1113" s="353" t="s">
        <v>254</v>
      </c>
      <c r="B1113" s="353" t="s">
        <v>285</v>
      </c>
      <c r="C1113" s="441">
        <f t="shared" ref="C1113:H1113" si="802">C137</f>
        <v>25000</v>
      </c>
      <c r="D1113" s="441"/>
      <c r="E1113" s="441"/>
      <c r="F1113" s="441"/>
      <c r="G1113" s="441"/>
      <c r="H1113" s="441">
        <f t="shared" si="802"/>
        <v>0</v>
      </c>
      <c r="I1113" s="441"/>
      <c r="J1113" s="445"/>
      <c r="K1113" s="358"/>
      <c r="L1113" s="358"/>
      <c r="M1113" s="358"/>
      <c r="N1113" s="358"/>
      <c r="O1113" s="358"/>
      <c r="P1113" s="358"/>
      <c r="Q1113" s="358"/>
      <c r="R1113" s="358"/>
      <c r="S1113" s="358"/>
      <c r="T1113" s="358"/>
      <c r="U1113" s="358"/>
      <c r="V1113" s="358"/>
      <c r="W1113" s="358"/>
      <c r="X1113" s="358"/>
      <c r="Y1113" s="358"/>
      <c r="Z1113" s="358"/>
      <c r="AA1113" s="358"/>
      <c r="AB1113" s="358"/>
      <c r="AC1113" s="358"/>
      <c r="AD1113" s="358"/>
      <c r="AE1113" s="358"/>
      <c r="AF1113" s="358"/>
      <c r="AG1113" s="358"/>
      <c r="AH1113" s="358"/>
      <c r="AI1113" s="358"/>
      <c r="AJ1113" s="358"/>
    </row>
    <row r="1114" spans="1:36" x14ac:dyDescent="0.25">
      <c r="A1114" s="353" t="s">
        <v>254</v>
      </c>
      <c r="B1114" s="353" t="s">
        <v>345</v>
      </c>
      <c r="C1114" s="441">
        <f t="shared" ref="C1114:H1114" si="803">C138</f>
        <v>20000</v>
      </c>
      <c r="D1114" s="441"/>
      <c r="E1114" s="441"/>
      <c r="F1114" s="441"/>
      <c r="G1114" s="441"/>
      <c r="H1114" s="441">
        <f t="shared" si="803"/>
        <v>0</v>
      </c>
      <c r="I1114" s="441"/>
      <c r="J1114" s="445"/>
      <c r="K1114" s="358"/>
      <c r="L1114" s="358"/>
      <c r="M1114" s="358"/>
      <c r="N1114" s="358"/>
      <c r="O1114" s="358"/>
      <c r="P1114" s="358"/>
      <c r="Q1114" s="358"/>
      <c r="R1114" s="358"/>
      <c r="S1114" s="358"/>
      <c r="T1114" s="358"/>
      <c r="U1114" s="358"/>
      <c r="V1114" s="358"/>
      <c r="W1114" s="358"/>
      <c r="X1114" s="358"/>
      <c r="Y1114" s="358"/>
      <c r="Z1114" s="358"/>
      <c r="AA1114" s="358"/>
      <c r="AB1114" s="358"/>
      <c r="AC1114" s="358"/>
      <c r="AD1114" s="358"/>
      <c r="AE1114" s="358"/>
      <c r="AF1114" s="358"/>
      <c r="AG1114" s="358"/>
      <c r="AH1114" s="358"/>
      <c r="AI1114" s="358"/>
      <c r="AJ1114" s="358"/>
    </row>
    <row r="1115" spans="1:36" x14ac:dyDescent="0.25">
      <c r="A1115" s="353" t="s">
        <v>255</v>
      </c>
      <c r="B1115" s="353" t="s">
        <v>558</v>
      </c>
      <c r="C1115" s="441">
        <f t="shared" ref="C1115:H1115" si="804">C139</f>
        <v>6240</v>
      </c>
      <c r="D1115" s="441"/>
      <c r="E1115" s="441"/>
      <c r="F1115" s="441"/>
      <c r="G1115" s="441"/>
      <c r="H1115" s="441">
        <f t="shared" si="804"/>
        <v>0</v>
      </c>
      <c r="I1115" s="441"/>
      <c r="J1115" s="445"/>
      <c r="K1115" s="358"/>
      <c r="L1115" s="358"/>
      <c r="M1115" s="358"/>
      <c r="N1115" s="358"/>
      <c r="O1115" s="358"/>
      <c r="P1115" s="358"/>
      <c r="Q1115" s="358"/>
      <c r="R1115" s="358"/>
      <c r="S1115" s="358"/>
      <c r="T1115" s="358"/>
      <c r="U1115" s="358"/>
      <c r="V1115" s="358"/>
      <c r="W1115" s="358"/>
      <c r="X1115" s="358"/>
      <c r="Y1115" s="358"/>
      <c r="Z1115" s="358"/>
      <c r="AA1115" s="358"/>
      <c r="AB1115" s="358"/>
      <c r="AC1115" s="358"/>
      <c r="AD1115" s="358"/>
      <c r="AE1115" s="358"/>
      <c r="AF1115" s="358"/>
      <c r="AG1115" s="358"/>
      <c r="AH1115" s="358"/>
      <c r="AI1115" s="358"/>
      <c r="AJ1115" s="358"/>
    </row>
    <row r="1116" spans="1:36" x14ac:dyDescent="0.25">
      <c r="A1116" s="353" t="s">
        <v>255</v>
      </c>
      <c r="B1116" s="353" t="s">
        <v>270</v>
      </c>
      <c r="C1116" s="441">
        <f t="shared" ref="C1116:H1116" si="805">C140</f>
        <v>25000</v>
      </c>
      <c r="D1116" s="441"/>
      <c r="E1116" s="441"/>
      <c r="F1116" s="441"/>
      <c r="G1116" s="441"/>
      <c r="H1116" s="441">
        <f t="shared" si="805"/>
        <v>0</v>
      </c>
      <c r="I1116" s="441"/>
      <c r="J1116" s="445"/>
      <c r="K1116" s="358"/>
      <c r="L1116" s="358"/>
      <c r="M1116" s="358"/>
      <c r="N1116" s="358"/>
      <c r="O1116" s="358"/>
      <c r="P1116" s="358"/>
      <c r="Q1116" s="358"/>
      <c r="R1116" s="358"/>
      <c r="S1116" s="358"/>
      <c r="T1116" s="358"/>
      <c r="U1116" s="358"/>
      <c r="V1116" s="358"/>
      <c r="W1116" s="358"/>
      <c r="X1116" s="358"/>
      <c r="Y1116" s="358"/>
      <c r="Z1116" s="358"/>
      <c r="AA1116" s="358"/>
      <c r="AB1116" s="358"/>
      <c r="AC1116" s="358"/>
      <c r="AD1116" s="358"/>
      <c r="AE1116" s="358"/>
      <c r="AF1116" s="358"/>
      <c r="AG1116" s="358"/>
      <c r="AH1116" s="358"/>
      <c r="AI1116" s="358"/>
      <c r="AJ1116" s="358"/>
    </row>
    <row r="1117" spans="1:36" x14ac:dyDescent="0.25">
      <c r="A1117" s="353" t="s">
        <v>255</v>
      </c>
      <c r="B1117" s="353" t="s">
        <v>559</v>
      </c>
      <c r="C1117" s="441">
        <f t="shared" ref="C1117:H1117" si="806">C141</f>
        <v>12500</v>
      </c>
      <c r="D1117" s="441"/>
      <c r="E1117" s="441"/>
      <c r="F1117" s="441"/>
      <c r="G1117" s="441"/>
      <c r="H1117" s="441">
        <f t="shared" si="806"/>
        <v>0</v>
      </c>
      <c r="I1117" s="441"/>
      <c r="J1117" s="445"/>
      <c r="K1117" s="358"/>
      <c r="L1117" s="358"/>
      <c r="M1117" s="358"/>
      <c r="N1117" s="358"/>
      <c r="O1117" s="358"/>
      <c r="P1117" s="358"/>
      <c r="Q1117" s="358"/>
      <c r="R1117" s="358"/>
      <c r="S1117" s="358"/>
      <c r="T1117" s="358"/>
      <c r="U1117" s="358"/>
      <c r="V1117" s="358"/>
      <c r="W1117" s="358"/>
      <c r="X1117" s="358"/>
      <c r="Y1117" s="358"/>
      <c r="Z1117" s="358"/>
      <c r="AA1117" s="358"/>
      <c r="AB1117" s="358"/>
      <c r="AC1117" s="358"/>
      <c r="AD1117" s="358"/>
      <c r="AE1117" s="358"/>
      <c r="AF1117" s="358"/>
      <c r="AG1117" s="358"/>
      <c r="AH1117" s="358"/>
      <c r="AI1117" s="358"/>
      <c r="AJ1117" s="358"/>
    </row>
    <row r="1118" spans="1:36" x14ac:dyDescent="0.25">
      <c r="A1118" s="353" t="s">
        <v>294</v>
      </c>
      <c r="B1118" s="353" t="s">
        <v>295</v>
      </c>
      <c r="C1118" s="441">
        <f t="shared" ref="C1118:H1118" si="807">C142</f>
        <v>20000</v>
      </c>
      <c r="D1118" s="441"/>
      <c r="E1118" s="441"/>
      <c r="F1118" s="441"/>
      <c r="G1118" s="441"/>
      <c r="H1118" s="441">
        <f t="shared" si="807"/>
        <v>0</v>
      </c>
      <c r="I1118" s="441"/>
      <c r="J1118" s="445"/>
      <c r="K1118" s="358"/>
      <c r="L1118" s="358"/>
      <c r="M1118" s="358"/>
      <c r="N1118" s="358"/>
      <c r="O1118" s="358"/>
      <c r="P1118" s="358"/>
      <c r="Q1118" s="358"/>
      <c r="R1118" s="358"/>
      <c r="S1118" s="358"/>
      <c r="T1118" s="358"/>
      <c r="U1118" s="358"/>
      <c r="V1118" s="358"/>
      <c r="W1118" s="358"/>
      <c r="X1118" s="358"/>
      <c r="Y1118" s="358"/>
      <c r="Z1118" s="358"/>
      <c r="AA1118" s="358"/>
      <c r="AB1118" s="358"/>
      <c r="AC1118" s="358"/>
      <c r="AD1118" s="358"/>
      <c r="AE1118" s="358"/>
      <c r="AF1118" s="358"/>
      <c r="AG1118" s="358"/>
      <c r="AH1118" s="358"/>
      <c r="AI1118" s="358"/>
      <c r="AJ1118" s="358"/>
    </row>
    <row r="1119" spans="1:36" x14ac:dyDescent="0.25">
      <c r="A1119" s="353" t="s">
        <v>402</v>
      </c>
      <c r="B1119" s="353" t="s">
        <v>402</v>
      </c>
      <c r="C1119" s="441">
        <f t="shared" ref="C1119:H1119" si="808">C143</f>
        <v>1000</v>
      </c>
      <c r="D1119" s="441"/>
      <c r="E1119" s="441"/>
      <c r="F1119" s="441"/>
      <c r="G1119" s="441"/>
      <c r="H1119" s="441">
        <f t="shared" si="808"/>
        <v>0</v>
      </c>
      <c r="I1119" s="441"/>
      <c r="J1119" s="445"/>
      <c r="K1119" s="358"/>
      <c r="L1119" s="358"/>
      <c r="M1119" s="358"/>
      <c r="N1119" s="358"/>
      <c r="O1119" s="358"/>
      <c r="P1119" s="358"/>
      <c r="Q1119" s="358"/>
      <c r="R1119" s="358"/>
      <c r="S1119" s="358"/>
      <c r="T1119" s="358"/>
      <c r="U1119" s="358"/>
      <c r="V1119" s="358"/>
      <c r="W1119" s="358"/>
      <c r="X1119" s="358"/>
      <c r="Y1119" s="358"/>
      <c r="Z1119" s="358"/>
      <c r="AA1119" s="358"/>
      <c r="AB1119" s="358"/>
      <c r="AC1119" s="358"/>
      <c r="AD1119" s="358"/>
      <c r="AE1119" s="358"/>
      <c r="AF1119" s="358"/>
      <c r="AG1119" s="358"/>
      <c r="AH1119" s="358"/>
      <c r="AI1119" s="358"/>
      <c r="AJ1119" s="358"/>
    </row>
    <row r="1120" spans="1:36" x14ac:dyDescent="0.25">
      <c r="A1120" s="353" t="s">
        <v>273</v>
      </c>
      <c r="B1120" s="353" t="s">
        <v>273</v>
      </c>
      <c r="C1120" s="441">
        <f t="shared" ref="C1120:H1120" si="809">C144</f>
        <v>600</v>
      </c>
      <c r="D1120" s="441"/>
      <c r="E1120" s="441"/>
      <c r="F1120" s="441"/>
      <c r="G1120" s="441"/>
      <c r="H1120" s="441">
        <f t="shared" si="809"/>
        <v>1</v>
      </c>
      <c r="I1120" s="441"/>
      <c r="J1120" s="445"/>
      <c r="K1120" s="358"/>
      <c r="L1120" s="358"/>
      <c r="M1120" s="358"/>
      <c r="N1120" s="358"/>
      <c r="O1120" s="358"/>
      <c r="P1120" s="358"/>
      <c r="Q1120" s="358"/>
      <c r="R1120" s="358"/>
      <c r="S1120" s="358"/>
      <c r="T1120" s="358"/>
      <c r="U1120" s="358"/>
      <c r="V1120" s="358"/>
      <c r="W1120" s="358"/>
      <c r="X1120" s="358"/>
      <c r="Y1120" s="358"/>
      <c r="Z1120" s="358"/>
      <c r="AA1120" s="358"/>
      <c r="AB1120" s="358"/>
      <c r="AC1120" s="358"/>
      <c r="AD1120" s="358"/>
      <c r="AE1120" s="358"/>
      <c r="AF1120" s="358"/>
      <c r="AG1120" s="358"/>
      <c r="AH1120" s="358"/>
      <c r="AI1120" s="358"/>
      <c r="AJ1120" s="358"/>
    </row>
    <row r="1121" spans="1:36" x14ac:dyDescent="0.25">
      <c r="A1121" s="353" t="s">
        <v>256</v>
      </c>
      <c r="B1121" s="353" t="s">
        <v>386</v>
      </c>
      <c r="C1121" s="441">
        <f t="shared" ref="C1121:H1121" si="810">C145</f>
        <v>20000</v>
      </c>
      <c r="D1121" s="441"/>
      <c r="E1121" s="441"/>
      <c r="F1121" s="441"/>
      <c r="G1121" s="441"/>
      <c r="H1121" s="441">
        <f t="shared" si="810"/>
        <v>0</v>
      </c>
      <c r="I1121" s="441"/>
      <c r="J1121" s="445"/>
      <c r="K1121" s="358"/>
      <c r="L1121" s="358"/>
      <c r="M1121" s="358"/>
      <c r="N1121" s="358"/>
      <c r="O1121" s="358"/>
      <c r="P1121" s="358"/>
      <c r="Q1121" s="358"/>
      <c r="R1121" s="358"/>
      <c r="S1121" s="358"/>
      <c r="T1121" s="358"/>
      <c r="U1121" s="358"/>
      <c r="V1121" s="358"/>
      <c r="W1121" s="358"/>
      <c r="X1121" s="358"/>
      <c r="Y1121" s="358"/>
      <c r="Z1121" s="358"/>
      <c r="AA1121" s="358"/>
      <c r="AB1121" s="358"/>
      <c r="AC1121" s="358"/>
      <c r="AD1121" s="358"/>
      <c r="AE1121" s="358"/>
      <c r="AF1121" s="358"/>
      <c r="AG1121" s="358"/>
      <c r="AH1121" s="358"/>
      <c r="AI1121" s="358"/>
      <c r="AJ1121" s="358"/>
    </row>
    <row r="1122" spans="1:36" x14ac:dyDescent="0.25">
      <c r="A1122" s="353" t="s">
        <v>256</v>
      </c>
      <c r="B1122" s="353" t="s">
        <v>348</v>
      </c>
      <c r="C1122" s="441">
        <f t="shared" ref="C1122:H1122" si="811">C146</f>
        <v>20000</v>
      </c>
      <c r="D1122" s="441"/>
      <c r="E1122" s="441"/>
      <c r="F1122" s="441"/>
      <c r="G1122" s="441"/>
      <c r="H1122" s="441">
        <f t="shared" si="811"/>
        <v>0</v>
      </c>
      <c r="I1122" s="441"/>
      <c r="J1122" s="445"/>
      <c r="K1122" s="358"/>
      <c r="L1122" s="358"/>
      <c r="M1122" s="358"/>
      <c r="N1122" s="358"/>
      <c r="O1122" s="358"/>
      <c r="P1122" s="358"/>
      <c r="Q1122" s="358"/>
      <c r="R1122" s="358"/>
      <c r="S1122" s="358"/>
      <c r="T1122" s="358"/>
      <c r="U1122" s="358"/>
      <c r="V1122" s="358"/>
      <c r="W1122" s="358"/>
      <c r="X1122" s="358"/>
      <c r="Y1122" s="358"/>
      <c r="Z1122" s="358"/>
      <c r="AA1122" s="358"/>
      <c r="AB1122" s="358"/>
      <c r="AC1122" s="358"/>
      <c r="AD1122" s="358"/>
      <c r="AE1122" s="358"/>
      <c r="AF1122" s="358"/>
      <c r="AG1122" s="358"/>
      <c r="AH1122" s="358"/>
      <c r="AI1122" s="358"/>
      <c r="AJ1122" s="358"/>
    </row>
    <row r="1123" spans="1:36" x14ac:dyDescent="0.25">
      <c r="A1123" s="353" t="s">
        <v>256</v>
      </c>
      <c r="B1123" s="353" t="s">
        <v>409</v>
      </c>
      <c r="C1123" s="441">
        <f t="shared" ref="C1123:H1123" si="812">C147</f>
        <v>20000</v>
      </c>
      <c r="D1123" s="441"/>
      <c r="E1123" s="441"/>
      <c r="F1123" s="441"/>
      <c r="G1123" s="441"/>
      <c r="H1123" s="441">
        <f t="shared" si="812"/>
        <v>0</v>
      </c>
      <c r="I1123" s="441"/>
      <c r="J1123" s="445"/>
      <c r="K1123" s="358"/>
      <c r="L1123" s="358"/>
      <c r="M1123" s="358"/>
      <c r="N1123" s="358"/>
      <c r="O1123" s="358"/>
      <c r="P1123" s="358"/>
      <c r="Q1123" s="358"/>
      <c r="R1123" s="358"/>
      <c r="S1123" s="358"/>
      <c r="T1123" s="358"/>
      <c r="U1123" s="358"/>
      <c r="V1123" s="358"/>
      <c r="W1123" s="358"/>
      <c r="X1123" s="358"/>
      <c r="Y1123" s="358"/>
      <c r="Z1123" s="358"/>
      <c r="AA1123" s="358"/>
      <c r="AB1123" s="358"/>
      <c r="AC1123" s="358"/>
      <c r="AD1123" s="358"/>
      <c r="AE1123" s="358"/>
      <c r="AF1123" s="358"/>
      <c r="AG1123" s="358"/>
      <c r="AH1123" s="358"/>
      <c r="AI1123" s="358"/>
      <c r="AJ1123" s="358"/>
    </row>
    <row r="1124" spans="1:36" x14ac:dyDescent="0.25">
      <c r="A1124" s="353" t="s">
        <v>503</v>
      </c>
      <c r="B1124" s="353" t="s">
        <v>503</v>
      </c>
      <c r="C1124" s="441">
        <f t="shared" ref="C1124:H1124" si="813">C148</f>
        <v>1500</v>
      </c>
      <c r="D1124" s="441"/>
      <c r="E1124" s="441"/>
      <c r="F1124" s="441"/>
      <c r="G1124" s="441"/>
      <c r="H1124" s="441">
        <f t="shared" si="813"/>
        <v>0</v>
      </c>
      <c r="I1124" s="441"/>
      <c r="J1124" s="445"/>
      <c r="K1124" s="358"/>
      <c r="L1124" s="358"/>
      <c r="M1124" s="358"/>
      <c r="N1124" s="358"/>
      <c r="O1124" s="358"/>
      <c r="P1124" s="358"/>
      <c r="Q1124" s="358"/>
      <c r="R1124" s="358"/>
      <c r="S1124" s="358"/>
      <c r="T1124" s="358"/>
      <c r="U1124" s="358"/>
      <c r="V1124" s="358"/>
      <c r="W1124" s="358"/>
      <c r="X1124" s="358"/>
      <c r="Y1124" s="358"/>
      <c r="Z1124" s="358"/>
      <c r="AA1124" s="358"/>
      <c r="AB1124" s="358"/>
      <c r="AC1124" s="358"/>
      <c r="AD1124" s="358"/>
      <c r="AE1124" s="358"/>
      <c r="AF1124" s="358"/>
      <c r="AG1124" s="358"/>
      <c r="AH1124" s="358"/>
      <c r="AI1124" s="358"/>
      <c r="AJ1124" s="358"/>
    </row>
    <row r="1125" spans="1:36" x14ac:dyDescent="0.25">
      <c r="A1125" s="353" t="s">
        <v>543</v>
      </c>
      <c r="B1125" s="353" t="s">
        <v>543</v>
      </c>
      <c r="C1125" s="441">
        <f t="shared" ref="C1125:H1125" si="814">C149</f>
        <v>1800</v>
      </c>
      <c r="D1125" s="441"/>
      <c r="E1125" s="441"/>
      <c r="F1125" s="441"/>
      <c r="G1125" s="441"/>
      <c r="H1125" s="441">
        <f t="shared" si="814"/>
        <v>0</v>
      </c>
      <c r="I1125" s="441"/>
      <c r="J1125" s="445"/>
      <c r="K1125" s="358"/>
      <c r="L1125" s="358"/>
      <c r="M1125" s="358"/>
      <c r="N1125" s="358"/>
      <c r="O1125" s="358"/>
      <c r="P1125" s="358"/>
      <c r="Q1125" s="358"/>
      <c r="R1125" s="358"/>
      <c r="S1125" s="358"/>
      <c r="T1125" s="358"/>
      <c r="U1125" s="358"/>
      <c r="V1125" s="358"/>
      <c r="W1125" s="358"/>
      <c r="X1125" s="358"/>
      <c r="Y1125" s="358"/>
      <c r="Z1125" s="358"/>
      <c r="AA1125" s="358"/>
      <c r="AB1125" s="358"/>
      <c r="AC1125" s="358"/>
      <c r="AD1125" s="358"/>
      <c r="AE1125" s="358"/>
      <c r="AF1125" s="358"/>
      <c r="AG1125" s="358"/>
      <c r="AH1125" s="358"/>
      <c r="AI1125" s="358"/>
      <c r="AJ1125" s="358"/>
    </row>
    <row r="1126" spans="1:36" x14ac:dyDescent="0.25">
      <c r="A1126" s="353" t="s">
        <v>843</v>
      </c>
      <c r="B1126" s="353" t="s">
        <v>289</v>
      </c>
      <c r="C1126" s="441">
        <f t="shared" ref="C1126:H1126" si="815">C150</f>
        <v>22400</v>
      </c>
      <c r="D1126" s="441"/>
      <c r="E1126" s="441"/>
      <c r="F1126" s="441"/>
      <c r="G1126" s="441"/>
      <c r="H1126" s="441">
        <f t="shared" si="815"/>
        <v>1</v>
      </c>
      <c r="I1126" s="441"/>
      <c r="J1126" s="445"/>
      <c r="K1126" s="358"/>
      <c r="L1126" s="358"/>
      <c r="M1126" s="358"/>
      <c r="N1126" s="358"/>
      <c r="O1126" s="358"/>
      <c r="P1126" s="358"/>
      <c r="Q1126" s="358"/>
      <c r="R1126" s="358"/>
      <c r="S1126" s="358"/>
      <c r="T1126" s="358"/>
      <c r="U1126" s="358"/>
      <c r="V1126" s="358"/>
      <c r="W1126" s="358"/>
      <c r="X1126" s="358"/>
      <c r="Y1126" s="358"/>
      <c r="Z1126" s="358"/>
      <c r="AA1126" s="358"/>
      <c r="AB1126" s="358"/>
      <c r="AC1126" s="358"/>
      <c r="AD1126" s="358"/>
      <c r="AE1126" s="358"/>
      <c r="AF1126" s="358"/>
      <c r="AG1126" s="358"/>
      <c r="AH1126" s="358"/>
      <c r="AI1126" s="358"/>
      <c r="AJ1126" s="358"/>
    </row>
    <row r="1127" spans="1:36" x14ac:dyDescent="0.25">
      <c r="A1127" s="353" t="s">
        <v>555</v>
      </c>
      <c r="B1127" s="353" t="s">
        <v>556</v>
      </c>
      <c r="C1127" s="441">
        <f t="shared" ref="C1127:H1127" si="816">C151</f>
        <v>5000</v>
      </c>
      <c r="D1127" s="441"/>
      <c r="E1127" s="441"/>
      <c r="F1127" s="441"/>
      <c r="G1127" s="441"/>
      <c r="H1127" s="441">
        <f t="shared" si="816"/>
        <v>0</v>
      </c>
      <c r="I1127" s="441"/>
      <c r="J1127" s="445"/>
      <c r="K1127" s="358"/>
      <c r="L1127" s="358"/>
      <c r="M1127" s="358"/>
      <c r="N1127" s="358"/>
      <c r="O1127" s="358"/>
      <c r="P1127" s="358"/>
      <c r="Q1127" s="358"/>
      <c r="R1127" s="358"/>
      <c r="S1127" s="358"/>
      <c r="T1127" s="358"/>
      <c r="U1127" s="358"/>
      <c r="V1127" s="358"/>
      <c r="W1127" s="358"/>
      <c r="X1127" s="358"/>
      <c r="Y1127" s="358"/>
      <c r="Z1127" s="358"/>
      <c r="AA1127" s="358"/>
      <c r="AB1127" s="358"/>
      <c r="AC1127" s="358"/>
      <c r="AD1127" s="358"/>
      <c r="AE1127" s="358"/>
      <c r="AF1127" s="358"/>
      <c r="AG1127" s="358"/>
      <c r="AH1127" s="358"/>
      <c r="AI1127" s="358"/>
      <c r="AJ1127" s="358"/>
    </row>
    <row r="1128" spans="1:36" x14ac:dyDescent="0.25">
      <c r="A1128" s="353" t="s">
        <v>472</v>
      </c>
      <c r="B1128" s="353" t="s">
        <v>472</v>
      </c>
      <c r="C1128" s="441">
        <f t="shared" ref="C1128:H1128" si="817">C152</f>
        <v>750</v>
      </c>
      <c r="D1128" s="441"/>
      <c r="E1128" s="441"/>
      <c r="F1128" s="441"/>
      <c r="G1128" s="441"/>
      <c r="H1128" s="441">
        <f t="shared" si="817"/>
        <v>0</v>
      </c>
      <c r="I1128" s="441"/>
      <c r="J1128" s="445"/>
      <c r="K1128" s="358"/>
      <c r="L1128" s="358"/>
      <c r="M1128" s="358"/>
      <c r="N1128" s="358"/>
      <c r="O1128" s="358"/>
      <c r="P1128" s="358"/>
      <c r="Q1128" s="358"/>
      <c r="R1128" s="358"/>
      <c r="S1128" s="358"/>
      <c r="T1128" s="358"/>
      <c r="U1128" s="358"/>
      <c r="V1128" s="358"/>
      <c r="W1128" s="358"/>
      <c r="X1128" s="358"/>
      <c r="Y1128" s="358"/>
      <c r="Z1128" s="358"/>
      <c r="AA1128" s="358"/>
      <c r="AB1128" s="358"/>
      <c r="AC1128" s="358"/>
      <c r="AD1128" s="358"/>
      <c r="AE1128" s="358"/>
      <c r="AF1128" s="358"/>
      <c r="AG1128" s="358"/>
      <c r="AH1128" s="358"/>
      <c r="AI1128" s="358"/>
      <c r="AJ1128" s="358"/>
    </row>
    <row r="1129" spans="1:36" x14ac:dyDescent="0.25">
      <c r="A1129" s="353" t="s">
        <v>329</v>
      </c>
      <c r="B1129" s="353" t="s">
        <v>329</v>
      </c>
      <c r="C1129" s="441">
        <f t="shared" ref="C1129:H1129" si="818">C153</f>
        <v>600</v>
      </c>
      <c r="D1129" s="441"/>
      <c r="E1129" s="441"/>
      <c r="F1129" s="441"/>
      <c r="G1129" s="441"/>
      <c r="H1129" s="441">
        <f t="shared" si="818"/>
        <v>0</v>
      </c>
      <c r="I1129" s="441"/>
      <c r="J1129" s="445"/>
      <c r="K1129" s="358"/>
      <c r="L1129" s="358"/>
      <c r="M1129" s="358"/>
      <c r="N1129" s="358"/>
      <c r="O1129" s="358"/>
      <c r="P1129" s="358"/>
      <c r="Q1129" s="358"/>
      <c r="R1129" s="358"/>
      <c r="S1129" s="358"/>
      <c r="T1129" s="358"/>
      <c r="U1129" s="358"/>
      <c r="V1129" s="358"/>
      <c r="W1129" s="358"/>
      <c r="X1129" s="358"/>
      <c r="Y1129" s="358"/>
      <c r="Z1129" s="358"/>
      <c r="AA1129" s="358"/>
      <c r="AB1129" s="358"/>
      <c r="AC1129" s="358"/>
      <c r="AD1129" s="358"/>
      <c r="AE1129" s="358"/>
      <c r="AF1129" s="358"/>
      <c r="AG1129" s="358"/>
      <c r="AH1129" s="358"/>
      <c r="AI1129" s="358"/>
      <c r="AJ1129" s="358"/>
    </row>
    <row r="1130" spans="1:36" x14ac:dyDescent="0.25">
      <c r="A1130" s="353" t="s">
        <v>480</v>
      </c>
      <c r="B1130" s="353" t="s">
        <v>480</v>
      </c>
      <c r="C1130" s="441">
        <f t="shared" ref="C1130:H1130" si="819">C154</f>
        <v>600</v>
      </c>
      <c r="D1130" s="441"/>
      <c r="E1130" s="441"/>
      <c r="F1130" s="441"/>
      <c r="G1130" s="441"/>
      <c r="H1130" s="441">
        <f t="shared" si="819"/>
        <v>0</v>
      </c>
      <c r="I1130" s="441"/>
      <c r="J1130" s="445"/>
      <c r="K1130" s="358"/>
      <c r="L1130" s="358"/>
      <c r="M1130" s="358"/>
      <c r="N1130" s="358"/>
      <c r="O1130" s="358"/>
      <c r="P1130" s="358"/>
      <c r="Q1130" s="358"/>
      <c r="R1130" s="358"/>
      <c r="S1130" s="358"/>
      <c r="T1130" s="358"/>
      <c r="U1130" s="358"/>
      <c r="V1130" s="358"/>
      <c r="W1130" s="358"/>
      <c r="X1130" s="358"/>
      <c r="Y1130" s="358"/>
      <c r="Z1130" s="358"/>
      <c r="AA1130" s="358"/>
      <c r="AB1130" s="358"/>
      <c r="AC1130" s="358"/>
      <c r="AD1130" s="358"/>
      <c r="AE1130" s="358"/>
      <c r="AF1130" s="358"/>
      <c r="AG1130" s="358"/>
      <c r="AH1130" s="358"/>
      <c r="AI1130" s="358"/>
      <c r="AJ1130" s="358"/>
    </row>
    <row r="1131" spans="1:36" x14ac:dyDescent="0.25">
      <c r="A1131" s="353" t="s">
        <v>343</v>
      </c>
      <c r="B1131" s="353" t="s">
        <v>343</v>
      </c>
      <c r="C1131" s="441">
        <f t="shared" ref="C1131:H1131" si="820">C155</f>
        <v>2500</v>
      </c>
      <c r="D1131" s="441"/>
      <c r="E1131" s="441"/>
      <c r="F1131" s="441"/>
      <c r="G1131" s="441"/>
      <c r="H1131" s="441">
        <f t="shared" si="820"/>
        <v>0</v>
      </c>
      <c r="I1131" s="441"/>
      <c r="J1131" s="445"/>
      <c r="K1131" s="358"/>
      <c r="L1131" s="358"/>
      <c r="M1131" s="358"/>
      <c r="N1131" s="358"/>
      <c r="O1131" s="358"/>
      <c r="P1131" s="358"/>
      <c r="Q1131" s="358"/>
      <c r="R1131" s="358"/>
      <c r="S1131" s="358"/>
      <c r="T1131" s="358"/>
      <c r="U1131" s="358"/>
      <c r="V1131" s="358"/>
      <c r="W1131" s="358"/>
      <c r="X1131" s="358"/>
      <c r="Y1131" s="358"/>
      <c r="Z1131" s="358"/>
      <c r="AA1131" s="358"/>
      <c r="AB1131" s="358"/>
      <c r="AC1131" s="358"/>
      <c r="AD1131" s="358"/>
      <c r="AE1131" s="358"/>
      <c r="AF1131" s="358"/>
      <c r="AG1131" s="358"/>
      <c r="AH1131" s="358"/>
      <c r="AI1131" s="358"/>
      <c r="AJ1131" s="358"/>
    </row>
    <row r="1132" spans="1:36" x14ac:dyDescent="0.25">
      <c r="A1132" s="353" t="s">
        <v>544</v>
      </c>
      <c r="B1132" s="353" t="s">
        <v>545</v>
      </c>
      <c r="C1132" s="441">
        <f t="shared" ref="C1132:H1132" si="821">C156</f>
        <v>12504</v>
      </c>
      <c r="D1132" s="441"/>
      <c r="E1132" s="441"/>
      <c r="F1132" s="441"/>
      <c r="G1132" s="441"/>
      <c r="H1132" s="441">
        <f t="shared" si="821"/>
        <v>0</v>
      </c>
      <c r="I1132" s="441"/>
      <c r="J1132" s="445"/>
      <c r="K1132" s="358"/>
      <c r="L1132" s="358"/>
      <c r="M1132" s="358"/>
      <c r="N1132" s="358"/>
      <c r="O1132" s="358"/>
      <c r="P1132" s="358"/>
      <c r="Q1132" s="358"/>
      <c r="R1132" s="358"/>
      <c r="S1132" s="358"/>
      <c r="T1132" s="358"/>
      <c r="U1132" s="358"/>
      <c r="V1132" s="358"/>
      <c r="W1132" s="358"/>
      <c r="X1132" s="358"/>
      <c r="Y1132" s="358"/>
      <c r="Z1132" s="358"/>
      <c r="AA1132" s="358"/>
      <c r="AB1132" s="358"/>
      <c r="AC1132" s="358"/>
      <c r="AD1132" s="358"/>
      <c r="AE1132" s="358"/>
      <c r="AF1132" s="358"/>
      <c r="AG1132" s="358"/>
      <c r="AH1132" s="358"/>
      <c r="AI1132" s="358"/>
      <c r="AJ1132" s="358"/>
    </row>
    <row r="1133" spans="1:36" x14ac:dyDescent="0.25">
      <c r="A1133" s="353" t="s">
        <v>367</v>
      </c>
      <c r="B1133" s="353" t="s">
        <v>367</v>
      </c>
      <c r="C1133" s="441">
        <f t="shared" ref="C1133:H1133" si="822">C157</f>
        <v>5000</v>
      </c>
      <c r="D1133" s="441"/>
      <c r="E1133" s="441"/>
      <c r="F1133" s="441"/>
      <c r="G1133" s="441"/>
      <c r="H1133" s="441">
        <f t="shared" si="822"/>
        <v>0</v>
      </c>
      <c r="I1133" s="441"/>
      <c r="J1133" s="445"/>
      <c r="K1133" s="358"/>
      <c r="L1133" s="358"/>
      <c r="M1133" s="358"/>
      <c r="N1133" s="358"/>
      <c r="O1133" s="358"/>
      <c r="P1133" s="358"/>
      <c r="Q1133" s="358"/>
      <c r="R1133" s="358"/>
      <c r="S1133" s="358"/>
      <c r="T1133" s="358"/>
      <c r="U1133" s="358"/>
      <c r="V1133" s="358"/>
      <c r="W1133" s="358"/>
      <c r="X1133" s="358"/>
      <c r="Y1133" s="358"/>
      <c r="Z1133" s="358"/>
      <c r="AA1133" s="358"/>
      <c r="AB1133" s="358"/>
      <c r="AC1133" s="358"/>
      <c r="AD1133" s="358"/>
      <c r="AE1133" s="358"/>
      <c r="AF1133" s="358"/>
      <c r="AG1133" s="358"/>
      <c r="AH1133" s="358"/>
      <c r="AI1133" s="358"/>
      <c r="AJ1133" s="358"/>
    </row>
    <row r="1134" spans="1:36" x14ac:dyDescent="0.25">
      <c r="A1134" s="353" t="s">
        <v>498</v>
      </c>
      <c r="B1134" s="353" t="s">
        <v>498</v>
      </c>
      <c r="C1134" s="441">
        <f t="shared" ref="C1134:H1134" si="823">C158</f>
        <v>5000</v>
      </c>
      <c r="D1134" s="441"/>
      <c r="E1134" s="441"/>
      <c r="F1134" s="441"/>
      <c r="G1134" s="441"/>
      <c r="H1134" s="441">
        <f t="shared" si="823"/>
        <v>0</v>
      </c>
      <c r="I1134" s="441"/>
      <c r="J1134" s="445"/>
      <c r="K1134" s="358"/>
      <c r="L1134" s="358"/>
      <c r="M1134" s="358"/>
      <c r="N1134" s="358"/>
      <c r="O1134" s="358"/>
      <c r="P1134" s="358"/>
      <c r="Q1134" s="358"/>
      <c r="R1134" s="358"/>
      <c r="S1134" s="358"/>
      <c r="T1134" s="358"/>
      <c r="U1134" s="358"/>
      <c r="V1134" s="358"/>
      <c r="W1134" s="358"/>
      <c r="X1134" s="358"/>
      <c r="Y1134" s="358"/>
      <c r="Z1134" s="358"/>
      <c r="AA1134" s="358"/>
      <c r="AB1134" s="358"/>
      <c r="AC1134" s="358"/>
      <c r="AD1134" s="358"/>
      <c r="AE1134" s="358"/>
      <c r="AF1134" s="358"/>
      <c r="AG1134" s="358"/>
      <c r="AH1134" s="358"/>
      <c r="AI1134" s="358"/>
      <c r="AJ1134" s="358"/>
    </row>
    <row r="1135" spans="1:36" x14ac:dyDescent="0.25">
      <c r="A1135" s="353" t="s">
        <v>498</v>
      </c>
      <c r="B1135" s="353" t="s">
        <v>499</v>
      </c>
      <c r="C1135" s="441">
        <f t="shared" ref="C1135:H1135" si="824">C159</f>
        <v>9375</v>
      </c>
      <c r="D1135" s="441"/>
      <c r="E1135" s="441"/>
      <c r="F1135" s="441"/>
      <c r="G1135" s="441"/>
      <c r="H1135" s="441">
        <f t="shared" si="824"/>
        <v>0</v>
      </c>
      <c r="I1135" s="441"/>
      <c r="J1135" s="445"/>
      <c r="K1135" s="358"/>
      <c r="L1135" s="358"/>
      <c r="M1135" s="358"/>
      <c r="N1135" s="358"/>
      <c r="O1135" s="358"/>
      <c r="P1135" s="358"/>
      <c r="Q1135" s="358"/>
      <c r="R1135" s="358"/>
      <c r="S1135" s="358"/>
      <c r="T1135" s="358"/>
      <c r="U1135" s="358"/>
      <c r="V1135" s="358"/>
      <c r="W1135" s="358"/>
      <c r="X1135" s="358"/>
      <c r="Y1135" s="358"/>
      <c r="Z1135" s="358"/>
      <c r="AA1135" s="358"/>
      <c r="AB1135" s="358"/>
      <c r="AC1135" s="358"/>
      <c r="AD1135" s="358"/>
      <c r="AE1135" s="358"/>
      <c r="AF1135" s="358"/>
      <c r="AG1135" s="358"/>
      <c r="AH1135" s="358"/>
      <c r="AI1135" s="358"/>
      <c r="AJ1135" s="358"/>
    </row>
    <row r="1136" spans="1:36" x14ac:dyDescent="0.25">
      <c r="A1136" s="353" t="s">
        <v>363</v>
      </c>
      <c r="B1136" s="353" t="s">
        <v>363</v>
      </c>
      <c r="C1136" s="441">
        <f t="shared" ref="C1136:H1136" si="825">C160</f>
        <v>5000</v>
      </c>
      <c r="D1136" s="441"/>
      <c r="E1136" s="441"/>
      <c r="F1136" s="441"/>
      <c r="G1136" s="441"/>
      <c r="H1136" s="441">
        <f t="shared" si="825"/>
        <v>0</v>
      </c>
      <c r="I1136" s="441"/>
      <c r="J1136" s="445"/>
      <c r="K1136" s="358"/>
      <c r="L1136" s="358"/>
      <c r="M1136" s="358"/>
      <c r="N1136" s="358"/>
      <c r="O1136" s="358"/>
      <c r="P1136" s="358"/>
      <c r="Q1136" s="358"/>
      <c r="R1136" s="358"/>
      <c r="S1136" s="358"/>
      <c r="T1136" s="358"/>
      <c r="U1136" s="358"/>
      <c r="V1136" s="358"/>
      <c r="W1136" s="358"/>
      <c r="X1136" s="358"/>
      <c r="Y1136" s="358"/>
      <c r="Z1136" s="358"/>
      <c r="AA1136" s="358"/>
      <c r="AB1136" s="358"/>
      <c r="AC1136" s="358"/>
      <c r="AD1136" s="358"/>
      <c r="AE1136" s="358"/>
      <c r="AF1136" s="358"/>
      <c r="AG1136" s="358"/>
      <c r="AH1136" s="358"/>
      <c r="AI1136" s="358"/>
      <c r="AJ1136" s="358"/>
    </row>
    <row r="1137" spans="1:36" x14ac:dyDescent="0.25">
      <c r="A1137" s="353" t="s">
        <v>258</v>
      </c>
      <c r="B1137" s="353" t="s">
        <v>359</v>
      </c>
      <c r="C1137" s="441">
        <f t="shared" ref="C1137:H1137" si="826">C161</f>
        <v>7500</v>
      </c>
      <c r="D1137" s="441"/>
      <c r="E1137" s="441"/>
      <c r="F1137" s="441"/>
      <c r="G1137" s="441"/>
      <c r="H1137" s="441">
        <f t="shared" si="826"/>
        <v>0</v>
      </c>
      <c r="I1137" s="441"/>
      <c r="J1137" s="445"/>
      <c r="K1137" s="358"/>
      <c r="L1137" s="358"/>
      <c r="M1137" s="358"/>
      <c r="N1137" s="358"/>
      <c r="O1137" s="358"/>
      <c r="P1137" s="358"/>
      <c r="Q1137" s="358"/>
      <c r="R1137" s="358"/>
      <c r="S1137" s="358"/>
      <c r="T1137" s="358"/>
      <c r="U1137" s="358"/>
      <c r="V1137" s="358"/>
      <c r="W1137" s="358"/>
      <c r="X1137" s="358"/>
      <c r="Y1137" s="358"/>
      <c r="Z1137" s="358"/>
      <c r="AA1137" s="358"/>
      <c r="AB1137" s="358"/>
      <c r="AC1137" s="358"/>
      <c r="AD1137" s="358"/>
      <c r="AE1137" s="358"/>
      <c r="AF1137" s="358"/>
      <c r="AG1137" s="358"/>
      <c r="AH1137" s="358"/>
      <c r="AI1137" s="358"/>
      <c r="AJ1137" s="358"/>
    </row>
    <row r="1138" spans="1:36" x14ac:dyDescent="0.25">
      <c r="A1138" s="353" t="s">
        <v>258</v>
      </c>
      <c r="B1138" s="353" t="s">
        <v>340</v>
      </c>
      <c r="C1138" s="441">
        <f t="shared" ref="C1138:H1138" si="827">C162</f>
        <v>5000</v>
      </c>
      <c r="D1138" s="441"/>
      <c r="E1138" s="441"/>
      <c r="F1138" s="441"/>
      <c r="G1138" s="441"/>
      <c r="H1138" s="441">
        <f t="shared" si="827"/>
        <v>0</v>
      </c>
      <c r="I1138" s="441"/>
      <c r="J1138" s="445"/>
      <c r="K1138" s="358"/>
      <c r="L1138" s="358"/>
      <c r="M1138" s="358"/>
      <c r="N1138" s="358"/>
      <c r="O1138" s="358"/>
      <c r="P1138" s="358"/>
      <c r="Q1138" s="358"/>
      <c r="R1138" s="358"/>
      <c r="S1138" s="358"/>
      <c r="T1138" s="358"/>
      <c r="U1138" s="358"/>
      <c r="V1138" s="358"/>
      <c r="W1138" s="358"/>
      <c r="X1138" s="358"/>
      <c r="Y1138" s="358"/>
      <c r="Z1138" s="358"/>
      <c r="AA1138" s="358"/>
      <c r="AB1138" s="358"/>
      <c r="AC1138" s="358"/>
      <c r="AD1138" s="358"/>
      <c r="AE1138" s="358"/>
      <c r="AF1138" s="358"/>
      <c r="AG1138" s="358"/>
      <c r="AH1138" s="358"/>
      <c r="AI1138" s="358"/>
      <c r="AJ1138" s="358"/>
    </row>
    <row r="1139" spans="1:36" x14ac:dyDescent="0.25">
      <c r="A1139" s="353" t="s">
        <v>281</v>
      </c>
      <c r="B1139" s="353" t="s">
        <v>281</v>
      </c>
      <c r="C1139" s="441">
        <f t="shared" ref="C1139:H1139" si="828">C163</f>
        <v>5000</v>
      </c>
      <c r="D1139" s="441"/>
      <c r="E1139" s="441"/>
      <c r="F1139" s="441"/>
      <c r="G1139" s="441"/>
      <c r="H1139" s="441">
        <f t="shared" si="828"/>
        <v>1</v>
      </c>
      <c r="I1139" s="441"/>
      <c r="J1139" s="445"/>
      <c r="K1139" s="358"/>
      <c r="L1139" s="358"/>
      <c r="M1139" s="358"/>
      <c r="N1139" s="358"/>
      <c r="O1139" s="358"/>
      <c r="P1139" s="358"/>
      <c r="Q1139" s="358"/>
      <c r="R1139" s="358"/>
      <c r="S1139" s="358"/>
      <c r="T1139" s="358"/>
      <c r="U1139" s="358"/>
      <c r="V1139" s="358"/>
      <c r="W1139" s="358"/>
      <c r="X1139" s="358"/>
      <c r="Y1139" s="358"/>
      <c r="Z1139" s="358"/>
      <c r="AA1139" s="358"/>
      <c r="AB1139" s="358"/>
      <c r="AC1139" s="358"/>
      <c r="AD1139" s="358"/>
      <c r="AE1139" s="358"/>
      <c r="AF1139" s="358"/>
      <c r="AG1139" s="358"/>
      <c r="AH1139" s="358"/>
      <c r="AI1139" s="358"/>
      <c r="AJ1139" s="358"/>
    </row>
    <row r="1140" spans="1:36" x14ac:dyDescent="0.25">
      <c r="A1140" s="353" t="s">
        <v>259</v>
      </c>
      <c r="B1140" s="353" t="s">
        <v>315</v>
      </c>
      <c r="C1140" s="441">
        <f t="shared" ref="C1140:H1140" si="829">C164</f>
        <v>12000</v>
      </c>
      <c r="D1140" s="441"/>
      <c r="E1140" s="441"/>
      <c r="F1140" s="441"/>
      <c r="G1140" s="441"/>
      <c r="H1140" s="441">
        <f t="shared" si="829"/>
        <v>0</v>
      </c>
      <c r="I1140" s="441"/>
      <c r="J1140" s="445"/>
      <c r="K1140" s="358"/>
      <c r="L1140" s="358"/>
      <c r="M1140" s="358"/>
      <c r="N1140" s="358"/>
      <c r="O1140" s="358"/>
      <c r="P1140" s="358"/>
      <c r="Q1140" s="358"/>
      <c r="R1140" s="358"/>
      <c r="S1140" s="358"/>
      <c r="T1140" s="358"/>
      <c r="U1140" s="358"/>
      <c r="V1140" s="358"/>
      <c r="W1140" s="358"/>
      <c r="X1140" s="358"/>
      <c r="Y1140" s="358"/>
      <c r="Z1140" s="358"/>
      <c r="AA1140" s="358"/>
      <c r="AB1140" s="358"/>
      <c r="AC1140" s="358"/>
      <c r="AD1140" s="358"/>
      <c r="AE1140" s="358"/>
      <c r="AF1140" s="358"/>
      <c r="AG1140" s="358"/>
      <c r="AH1140" s="358"/>
      <c r="AI1140" s="358"/>
      <c r="AJ1140" s="358"/>
    </row>
    <row r="1141" spans="1:36" x14ac:dyDescent="0.25">
      <c r="A1141" s="353" t="s">
        <v>259</v>
      </c>
      <c r="B1141" s="353" t="s">
        <v>454</v>
      </c>
      <c r="C1141" s="441">
        <f t="shared" ref="C1141:H1141" si="830">C165</f>
        <v>12500</v>
      </c>
      <c r="D1141" s="441"/>
      <c r="E1141" s="441"/>
      <c r="F1141" s="441"/>
      <c r="G1141" s="441"/>
      <c r="H1141" s="441">
        <f t="shared" si="830"/>
        <v>0</v>
      </c>
      <c r="I1141" s="441"/>
      <c r="J1141" s="445"/>
      <c r="K1141" s="358"/>
      <c r="L1141" s="358"/>
      <c r="M1141" s="358"/>
      <c r="N1141" s="358"/>
      <c r="O1141" s="358"/>
      <c r="P1141" s="358"/>
      <c r="Q1141" s="358"/>
      <c r="R1141" s="358"/>
      <c r="S1141" s="358"/>
      <c r="T1141" s="358"/>
      <c r="U1141" s="358"/>
      <c r="V1141" s="358"/>
      <c r="W1141" s="358"/>
      <c r="X1141" s="358"/>
      <c r="Y1141" s="358"/>
      <c r="Z1141" s="358"/>
      <c r="AA1141" s="358"/>
      <c r="AB1141" s="358"/>
      <c r="AC1141" s="358"/>
      <c r="AD1141" s="358"/>
      <c r="AE1141" s="358"/>
      <c r="AF1141" s="358"/>
      <c r="AG1141" s="358"/>
      <c r="AH1141" s="358"/>
      <c r="AI1141" s="358"/>
      <c r="AJ1141" s="358"/>
    </row>
    <row r="1142" spans="1:36" x14ac:dyDescent="0.25">
      <c r="A1142" s="353" t="s">
        <v>536</v>
      </c>
      <c r="B1142" s="353" t="s">
        <v>536</v>
      </c>
      <c r="C1142" s="441">
        <f t="shared" ref="C1142:H1142" si="831">C166</f>
        <v>2498.4</v>
      </c>
      <c r="D1142" s="441"/>
      <c r="E1142" s="441"/>
      <c r="F1142" s="441"/>
      <c r="G1142" s="441"/>
      <c r="H1142" s="441">
        <f t="shared" si="831"/>
        <v>0</v>
      </c>
      <c r="I1142" s="441"/>
      <c r="J1142" s="445"/>
      <c r="K1142" s="358"/>
      <c r="L1142" s="358"/>
      <c r="M1142" s="358"/>
      <c r="N1142" s="358"/>
      <c r="O1142" s="358"/>
      <c r="P1142" s="358"/>
      <c r="Q1142" s="358"/>
      <c r="R1142" s="358"/>
      <c r="S1142" s="358"/>
      <c r="T1142" s="358"/>
      <c r="U1142" s="358"/>
      <c r="V1142" s="358"/>
      <c r="W1142" s="358"/>
      <c r="X1142" s="358"/>
      <c r="Y1142" s="358"/>
      <c r="Z1142" s="358"/>
      <c r="AA1142" s="358"/>
      <c r="AB1142" s="358"/>
      <c r="AC1142" s="358"/>
      <c r="AD1142" s="358"/>
      <c r="AE1142" s="358"/>
      <c r="AF1142" s="358"/>
      <c r="AG1142" s="358"/>
      <c r="AH1142" s="358"/>
      <c r="AI1142" s="358"/>
      <c r="AJ1142" s="358"/>
    </row>
    <row r="1143" spans="1:36" x14ac:dyDescent="0.25">
      <c r="A1143" s="353" t="s">
        <v>399</v>
      </c>
      <c r="B1143" s="353" t="s">
        <v>399</v>
      </c>
      <c r="C1143" s="441">
        <f t="shared" ref="C1143:H1143" si="832">C167</f>
        <v>20000</v>
      </c>
      <c r="D1143" s="441"/>
      <c r="E1143" s="441"/>
      <c r="F1143" s="441"/>
      <c r="G1143" s="441"/>
      <c r="H1143" s="441">
        <f t="shared" si="832"/>
        <v>0</v>
      </c>
      <c r="I1143" s="441"/>
      <c r="J1143" s="445"/>
      <c r="K1143" s="358"/>
      <c r="L1143" s="358"/>
      <c r="M1143" s="358"/>
      <c r="N1143" s="358"/>
      <c r="O1143" s="358"/>
      <c r="P1143" s="358"/>
      <c r="Q1143" s="358"/>
      <c r="R1143" s="358"/>
      <c r="S1143" s="358"/>
      <c r="T1143" s="358"/>
      <c r="U1143" s="358"/>
      <c r="V1143" s="358"/>
      <c r="W1143" s="358"/>
      <c r="X1143" s="358"/>
      <c r="Y1143" s="358"/>
      <c r="Z1143" s="358"/>
      <c r="AA1143" s="358"/>
      <c r="AB1143" s="358"/>
      <c r="AC1143" s="358"/>
      <c r="AD1143" s="358"/>
      <c r="AE1143" s="358"/>
      <c r="AF1143" s="358"/>
      <c r="AG1143" s="358"/>
      <c r="AH1143" s="358"/>
      <c r="AI1143" s="358"/>
      <c r="AJ1143" s="358"/>
    </row>
    <row r="1144" spans="1:36" x14ac:dyDescent="0.25">
      <c r="A1144" s="353" t="s">
        <v>551</v>
      </c>
      <c r="B1144" s="353" t="s">
        <v>551</v>
      </c>
      <c r="C1144" s="441">
        <f t="shared" ref="C1144:H1144" si="833">C168</f>
        <v>2500</v>
      </c>
      <c r="D1144" s="441"/>
      <c r="E1144" s="441"/>
      <c r="F1144" s="441"/>
      <c r="G1144" s="441"/>
      <c r="H1144" s="441">
        <f t="shared" si="833"/>
        <v>0</v>
      </c>
      <c r="I1144" s="441"/>
      <c r="J1144" s="445"/>
      <c r="K1144" s="358"/>
      <c r="L1144" s="358"/>
      <c r="M1144" s="358"/>
      <c r="N1144" s="358"/>
      <c r="O1144" s="358"/>
      <c r="P1144" s="358"/>
      <c r="Q1144" s="358"/>
      <c r="R1144" s="358"/>
      <c r="S1144" s="358"/>
      <c r="T1144" s="358"/>
      <c r="U1144" s="358"/>
      <c r="V1144" s="358"/>
      <c r="W1144" s="358"/>
      <c r="X1144" s="358"/>
      <c r="Y1144" s="358"/>
      <c r="Z1144" s="358"/>
      <c r="AA1144" s="358"/>
      <c r="AB1144" s="358"/>
      <c r="AC1144" s="358"/>
      <c r="AD1144" s="358"/>
      <c r="AE1144" s="358"/>
      <c r="AF1144" s="358"/>
      <c r="AG1144" s="358"/>
      <c r="AH1144" s="358"/>
      <c r="AI1144" s="358"/>
      <c r="AJ1144" s="358"/>
    </row>
    <row r="1145" spans="1:36" x14ac:dyDescent="0.25">
      <c r="A1145" s="353" t="s">
        <v>327</v>
      </c>
      <c r="B1145" s="353" t="s">
        <v>327</v>
      </c>
      <c r="C1145" s="441">
        <f t="shared" ref="C1145:H1145" si="834">C169</f>
        <v>6240</v>
      </c>
      <c r="D1145" s="441"/>
      <c r="E1145" s="441"/>
      <c r="F1145" s="441"/>
      <c r="G1145" s="441"/>
      <c r="H1145" s="441">
        <f t="shared" si="834"/>
        <v>0</v>
      </c>
      <c r="I1145" s="441"/>
      <c r="J1145" s="445"/>
      <c r="K1145" s="358"/>
      <c r="L1145" s="358"/>
      <c r="M1145" s="358"/>
      <c r="N1145" s="358"/>
      <c r="O1145" s="358"/>
      <c r="P1145" s="358"/>
      <c r="Q1145" s="358"/>
      <c r="R1145" s="358"/>
      <c r="S1145" s="358"/>
      <c r="T1145" s="358"/>
      <c r="U1145" s="358"/>
      <c r="V1145" s="358"/>
      <c r="W1145" s="358"/>
      <c r="X1145" s="358"/>
      <c r="Y1145" s="358"/>
      <c r="Z1145" s="358"/>
      <c r="AA1145" s="358"/>
      <c r="AB1145" s="358"/>
      <c r="AC1145" s="358"/>
      <c r="AD1145" s="358"/>
      <c r="AE1145" s="358"/>
      <c r="AF1145" s="358"/>
      <c r="AG1145" s="358"/>
      <c r="AH1145" s="358"/>
      <c r="AI1145" s="358"/>
      <c r="AJ1145" s="358"/>
    </row>
    <row r="1146" spans="1:36" x14ac:dyDescent="0.25">
      <c r="A1146" s="353" t="s">
        <v>298</v>
      </c>
      <c r="B1146" s="353" t="s">
        <v>299</v>
      </c>
      <c r="C1146" s="441">
        <f t="shared" ref="C1146:H1146" si="835">C170</f>
        <v>2500</v>
      </c>
      <c r="D1146" s="441"/>
      <c r="E1146" s="441"/>
      <c r="F1146" s="441"/>
      <c r="G1146" s="441"/>
      <c r="H1146" s="441">
        <f t="shared" si="835"/>
        <v>0</v>
      </c>
      <c r="I1146" s="441"/>
      <c r="J1146" s="445"/>
      <c r="K1146" s="358"/>
      <c r="L1146" s="358"/>
      <c r="M1146" s="358"/>
      <c r="N1146" s="358"/>
      <c r="O1146" s="358"/>
      <c r="P1146" s="358"/>
      <c r="Q1146" s="358"/>
      <c r="R1146" s="358"/>
      <c r="S1146" s="358"/>
      <c r="T1146" s="358"/>
      <c r="U1146" s="358"/>
      <c r="V1146" s="358"/>
      <c r="W1146" s="358"/>
      <c r="X1146" s="358"/>
      <c r="Y1146" s="358"/>
      <c r="Z1146" s="358"/>
      <c r="AA1146" s="358"/>
      <c r="AB1146" s="358"/>
      <c r="AC1146" s="358"/>
      <c r="AD1146" s="358"/>
      <c r="AE1146" s="358"/>
      <c r="AF1146" s="358"/>
      <c r="AG1146" s="358"/>
      <c r="AH1146" s="358"/>
      <c r="AI1146" s="358"/>
      <c r="AJ1146" s="358"/>
    </row>
    <row r="1147" spans="1:36" x14ac:dyDescent="0.25">
      <c r="A1147" s="353" t="s">
        <v>481</v>
      </c>
      <c r="B1147" s="353" t="s">
        <v>482</v>
      </c>
      <c r="C1147" s="441">
        <f t="shared" ref="C1147:H1147" si="836">C171</f>
        <v>5000</v>
      </c>
      <c r="D1147" s="441"/>
      <c r="E1147" s="441"/>
      <c r="F1147" s="441"/>
      <c r="G1147" s="441"/>
      <c r="H1147" s="441">
        <f t="shared" si="836"/>
        <v>0</v>
      </c>
      <c r="I1147" s="441"/>
      <c r="J1147" s="445"/>
      <c r="K1147" s="358"/>
      <c r="L1147" s="358"/>
      <c r="M1147" s="358"/>
      <c r="N1147" s="358"/>
      <c r="O1147" s="358"/>
      <c r="P1147" s="358"/>
      <c r="Q1147" s="358"/>
      <c r="R1147" s="358"/>
      <c r="S1147" s="358"/>
      <c r="T1147" s="358"/>
      <c r="U1147" s="358"/>
      <c r="V1147" s="358"/>
      <c r="W1147" s="358"/>
      <c r="X1147" s="358"/>
      <c r="Y1147" s="358"/>
      <c r="Z1147" s="358"/>
      <c r="AA1147" s="358"/>
      <c r="AB1147" s="358"/>
      <c r="AC1147" s="358"/>
      <c r="AD1147" s="358"/>
      <c r="AE1147" s="358"/>
      <c r="AF1147" s="358"/>
      <c r="AG1147" s="358"/>
      <c r="AH1147" s="358"/>
      <c r="AI1147" s="358"/>
      <c r="AJ1147" s="358"/>
    </row>
    <row r="1148" spans="1:36" x14ac:dyDescent="0.25">
      <c r="A1148" s="353" t="s">
        <v>336</v>
      </c>
      <c r="B1148" s="353" t="s">
        <v>337</v>
      </c>
      <c r="C1148" s="441">
        <f t="shared" ref="C1148:H1148" si="837">C172</f>
        <v>750</v>
      </c>
      <c r="D1148" s="441"/>
      <c r="E1148" s="441"/>
      <c r="F1148" s="441"/>
      <c r="G1148" s="441"/>
      <c r="H1148" s="441">
        <f t="shared" si="837"/>
        <v>0</v>
      </c>
      <c r="I1148" s="441"/>
      <c r="J1148" s="445"/>
      <c r="K1148" s="358"/>
      <c r="L1148" s="358"/>
      <c r="M1148" s="358"/>
      <c r="N1148" s="358"/>
      <c r="O1148" s="358"/>
      <c r="P1148" s="358"/>
      <c r="Q1148" s="358"/>
      <c r="R1148" s="358"/>
      <c r="S1148" s="358"/>
      <c r="T1148" s="358"/>
      <c r="U1148" s="358"/>
      <c r="V1148" s="358"/>
      <c r="W1148" s="358"/>
      <c r="X1148" s="358"/>
      <c r="Y1148" s="358"/>
      <c r="Z1148" s="358"/>
      <c r="AA1148" s="358"/>
      <c r="AB1148" s="358"/>
      <c r="AC1148" s="358"/>
      <c r="AD1148" s="358"/>
      <c r="AE1148" s="358"/>
      <c r="AF1148" s="358"/>
      <c r="AG1148" s="358"/>
      <c r="AH1148" s="358"/>
      <c r="AI1148" s="358"/>
      <c r="AJ1148" s="358"/>
    </row>
    <row r="1149" spans="1:36" x14ac:dyDescent="0.25">
      <c r="A1149" s="353" t="s">
        <v>341</v>
      </c>
      <c r="B1149" s="353" t="s">
        <v>341</v>
      </c>
      <c r="C1149" s="441">
        <f t="shared" ref="C1149:H1149" si="838">C173</f>
        <v>12500</v>
      </c>
      <c r="D1149" s="441"/>
      <c r="E1149" s="441"/>
      <c r="F1149" s="441"/>
      <c r="G1149" s="441"/>
      <c r="H1149" s="441">
        <f t="shared" si="838"/>
        <v>0</v>
      </c>
      <c r="I1149" s="441"/>
      <c r="J1149" s="445"/>
      <c r="K1149" s="358"/>
      <c r="L1149" s="358"/>
      <c r="M1149" s="358"/>
      <c r="N1149" s="358"/>
      <c r="O1149" s="358"/>
      <c r="P1149" s="358"/>
      <c r="Q1149" s="358"/>
      <c r="R1149" s="358"/>
      <c r="S1149" s="358"/>
      <c r="T1149" s="358"/>
      <c r="U1149" s="358"/>
      <c r="V1149" s="358"/>
      <c r="W1149" s="358"/>
      <c r="X1149" s="358"/>
      <c r="Y1149" s="358"/>
      <c r="Z1149" s="358"/>
      <c r="AA1149" s="358"/>
      <c r="AB1149" s="358"/>
      <c r="AC1149" s="358"/>
      <c r="AD1149" s="358"/>
      <c r="AE1149" s="358"/>
      <c r="AF1149" s="358"/>
      <c r="AG1149" s="358"/>
      <c r="AH1149" s="358"/>
      <c r="AI1149" s="358"/>
      <c r="AJ1149" s="358"/>
    </row>
    <row r="1150" spans="1:36" x14ac:dyDescent="0.25">
      <c r="A1150" s="353" t="s">
        <v>347</v>
      </c>
      <c r="B1150" s="353" t="s">
        <v>347</v>
      </c>
      <c r="C1150" s="441">
        <f t="shared" ref="C1150:H1150" si="839">C174</f>
        <v>3000</v>
      </c>
      <c r="D1150" s="441"/>
      <c r="E1150" s="441"/>
      <c r="F1150" s="441"/>
      <c r="G1150" s="441"/>
      <c r="H1150" s="441">
        <f t="shared" si="839"/>
        <v>0</v>
      </c>
      <c r="I1150" s="441"/>
      <c r="J1150" s="445"/>
      <c r="K1150" s="358"/>
      <c r="L1150" s="358"/>
      <c r="M1150" s="358"/>
      <c r="N1150" s="358"/>
      <c r="O1150" s="358"/>
      <c r="P1150" s="358"/>
      <c r="Q1150" s="358"/>
      <c r="R1150" s="358"/>
      <c r="S1150" s="358"/>
      <c r="T1150" s="358"/>
      <c r="U1150" s="358"/>
      <c r="V1150" s="358"/>
      <c r="W1150" s="358"/>
      <c r="X1150" s="358"/>
      <c r="Y1150" s="358"/>
      <c r="Z1150" s="358"/>
      <c r="AA1150" s="358"/>
      <c r="AB1150" s="358"/>
      <c r="AC1150" s="358"/>
      <c r="AD1150" s="358"/>
      <c r="AE1150" s="358"/>
      <c r="AF1150" s="358"/>
      <c r="AG1150" s="358"/>
      <c r="AH1150" s="358"/>
      <c r="AI1150" s="358"/>
      <c r="AJ1150" s="358"/>
    </row>
    <row r="1151" spans="1:36" x14ac:dyDescent="0.25">
      <c r="A1151" s="353" t="s">
        <v>414</v>
      </c>
      <c r="B1151" s="353" t="s">
        <v>414</v>
      </c>
      <c r="C1151" s="441">
        <f t="shared" ref="C1151:H1151" si="840">C175</f>
        <v>3000</v>
      </c>
      <c r="D1151" s="441"/>
      <c r="E1151" s="441"/>
      <c r="F1151" s="441"/>
      <c r="G1151" s="441"/>
      <c r="H1151" s="441">
        <f t="shared" si="840"/>
        <v>0</v>
      </c>
      <c r="I1151" s="441"/>
      <c r="J1151" s="445"/>
      <c r="K1151" s="358"/>
      <c r="L1151" s="358"/>
      <c r="M1151" s="358"/>
      <c r="N1151" s="358"/>
      <c r="O1151" s="358"/>
      <c r="P1151" s="358"/>
      <c r="Q1151" s="358"/>
      <c r="R1151" s="358"/>
      <c r="S1151" s="358"/>
      <c r="T1151" s="358"/>
      <c r="U1151" s="358"/>
      <c r="V1151" s="358"/>
      <c r="W1151" s="358"/>
      <c r="X1151" s="358"/>
      <c r="Y1151" s="358"/>
      <c r="Z1151" s="358"/>
      <c r="AA1151" s="358"/>
      <c r="AB1151" s="358"/>
      <c r="AC1151" s="358"/>
      <c r="AD1151" s="358"/>
      <c r="AE1151" s="358"/>
      <c r="AF1151" s="358"/>
      <c r="AG1151" s="358"/>
      <c r="AH1151" s="358"/>
      <c r="AI1151" s="358"/>
      <c r="AJ1151" s="358"/>
    </row>
    <row r="1152" spans="1:36" x14ac:dyDescent="0.25">
      <c r="A1152" s="353" t="s">
        <v>448</v>
      </c>
      <c r="B1152" s="353" t="s">
        <v>448</v>
      </c>
      <c r="C1152" s="441">
        <f t="shared" ref="C1152:H1152" si="841">C176</f>
        <v>2500</v>
      </c>
      <c r="D1152" s="441"/>
      <c r="E1152" s="441"/>
      <c r="F1152" s="441"/>
      <c r="G1152" s="441"/>
      <c r="H1152" s="441">
        <f t="shared" si="841"/>
        <v>0</v>
      </c>
      <c r="I1152" s="441"/>
      <c r="J1152" s="445"/>
      <c r="K1152" s="358"/>
      <c r="L1152" s="358"/>
      <c r="M1152" s="358"/>
      <c r="N1152" s="358"/>
      <c r="O1152" s="358"/>
      <c r="P1152" s="358"/>
      <c r="Q1152" s="358"/>
      <c r="R1152" s="358"/>
      <c r="S1152" s="358"/>
      <c r="T1152" s="358"/>
      <c r="U1152" s="358"/>
      <c r="V1152" s="358"/>
      <c r="W1152" s="358"/>
      <c r="X1152" s="358"/>
      <c r="Y1152" s="358"/>
      <c r="Z1152" s="358"/>
      <c r="AA1152" s="358"/>
      <c r="AB1152" s="358"/>
      <c r="AC1152" s="358"/>
      <c r="AD1152" s="358"/>
      <c r="AE1152" s="358"/>
      <c r="AF1152" s="358"/>
      <c r="AG1152" s="358"/>
      <c r="AH1152" s="358"/>
      <c r="AI1152" s="358"/>
      <c r="AJ1152" s="358"/>
    </row>
    <row r="1153" spans="1:36" x14ac:dyDescent="0.25">
      <c r="A1153" s="353" t="s">
        <v>394</v>
      </c>
      <c r="B1153" s="353" t="s">
        <v>394</v>
      </c>
      <c r="C1153" s="441">
        <f t="shared" ref="C1153:H1153" si="842">C177</f>
        <v>5616</v>
      </c>
      <c r="D1153" s="441"/>
      <c r="E1153" s="441"/>
      <c r="F1153" s="441"/>
      <c r="G1153" s="441"/>
      <c r="H1153" s="441">
        <f t="shared" si="842"/>
        <v>0</v>
      </c>
      <c r="I1153" s="441"/>
      <c r="J1153" s="445"/>
      <c r="K1153" s="358"/>
      <c r="L1153" s="358"/>
      <c r="M1153" s="358"/>
      <c r="N1153" s="358"/>
      <c r="O1153" s="358"/>
      <c r="P1153" s="358"/>
      <c r="Q1153" s="358"/>
      <c r="R1153" s="358"/>
      <c r="S1153" s="358"/>
      <c r="T1153" s="358"/>
      <c r="U1153" s="358"/>
      <c r="V1153" s="358"/>
      <c r="W1153" s="358"/>
      <c r="X1153" s="358"/>
      <c r="Y1153" s="358"/>
      <c r="Z1153" s="358"/>
      <c r="AA1153" s="358"/>
      <c r="AB1153" s="358"/>
      <c r="AC1153" s="358"/>
      <c r="AD1153" s="358"/>
      <c r="AE1153" s="358"/>
      <c r="AF1153" s="358"/>
      <c r="AG1153" s="358"/>
      <c r="AH1153" s="358"/>
      <c r="AI1153" s="358"/>
      <c r="AJ1153" s="358"/>
    </row>
    <row r="1154" spans="1:36" x14ac:dyDescent="0.25">
      <c r="A1154" s="353" t="s">
        <v>393</v>
      </c>
      <c r="B1154" s="353" t="s">
        <v>393</v>
      </c>
      <c r="C1154" s="441">
        <f t="shared" ref="C1154:H1154" si="843">C178</f>
        <v>1800</v>
      </c>
      <c r="D1154" s="441"/>
      <c r="E1154" s="441"/>
      <c r="F1154" s="441"/>
      <c r="G1154" s="441"/>
      <c r="H1154" s="441">
        <f t="shared" si="843"/>
        <v>0</v>
      </c>
      <c r="I1154" s="441"/>
      <c r="J1154" s="445"/>
      <c r="K1154" s="358"/>
      <c r="L1154" s="358"/>
      <c r="M1154" s="358"/>
      <c r="N1154" s="358"/>
      <c r="O1154" s="358"/>
      <c r="P1154" s="358"/>
      <c r="Q1154" s="358"/>
      <c r="R1154" s="358"/>
      <c r="S1154" s="358"/>
      <c r="T1154" s="358"/>
      <c r="U1154" s="358"/>
      <c r="V1154" s="358"/>
      <c r="W1154" s="358"/>
      <c r="X1154" s="358"/>
      <c r="Y1154" s="358"/>
      <c r="Z1154" s="358"/>
      <c r="AA1154" s="358"/>
      <c r="AB1154" s="358"/>
      <c r="AC1154" s="358"/>
      <c r="AD1154" s="358"/>
      <c r="AE1154" s="358"/>
      <c r="AF1154" s="358"/>
      <c r="AG1154" s="358"/>
      <c r="AH1154" s="358"/>
      <c r="AI1154" s="358"/>
      <c r="AJ1154" s="358"/>
    </row>
    <row r="1155" spans="1:36" x14ac:dyDescent="0.25">
      <c r="A1155" s="353" t="s">
        <v>459</v>
      </c>
      <c r="B1155" s="353" t="s">
        <v>459</v>
      </c>
      <c r="C1155" s="441">
        <f t="shared" ref="C1155:H1155" si="844">C179</f>
        <v>2502</v>
      </c>
      <c r="D1155" s="441"/>
      <c r="E1155" s="441"/>
      <c r="F1155" s="441"/>
      <c r="G1155" s="441"/>
      <c r="H1155" s="441">
        <f t="shared" si="844"/>
        <v>0</v>
      </c>
      <c r="I1155" s="441"/>
      <c r="J1155" s="445"/>
      <c r="K1155" s="358"/>
      <c r="L1155" s="358"/>
      <c r="M1155" s="358"/>
      <c r="N1155" s="358"/>
      <c r="O1155" s="358"/>
      <c r="P1155" s="358"/>
      <c r="Q1155" s="358"/>
      <c r="R1155" s="358"/>
      <c r="S1155" s="358"/>
      <c r="T1155" s="358"/>
      <c r="U1155" s="358"/>
      <c r="V1155" s="358"/>
      <c r="W1155" s="358"/>
      <c r="X1155" s="358"/>
      <c r="Y1155" s="358"/>
      <c r="Z1155" s="358"/>
      <c r="AA1155" s="358"/>
      <c r="AB1155" s="358"/>
      <c r="AC1155" s="358"/>
      <c r="AD1155" s="358"/>
      <c r="AE1155" s="358"/>
      <c r="AF1155" s="358"/>
      <c r="AG1155" s="358"/>
      <c r="AH1155" s="358"/>
      <c r="AI1155" s="358"/>
      <c r="AJ1155" s="358"/>
    </row>
    <row r="1156" spans="1:36" x14ac:dyDescent="0.25">
      <c r="A1156" s="353" t="s">
        <v>550</v>
      </c>
      <c r="B1156" s="353" t="s">
        <v>550</v>
      </c>
      <c r="C1156" s="441">
        <f t="shared" ref="C1156:H1156" si="845">C180</f>
        <v>6250</v>
      </c>
      <c r="D1156" s="441"/>
      <c r="E1156" s="441"/>
      <c r="F1156" s="441"/>
      <c r="G1156" s="441"/>
      <c r="H1156" s="441">
        <f t="shared" si="845"/>
        <v>0</v>
      </c>
      <c r="I1156" s="441"/>
      <c r="J1156" s="445"/>
      <c r="K1156" s="358"/>
      <c r="L1156" s="358"/>
      <c r="M1156" s="358"/>
      <c r="N1156" s="358"/>
      <c r="O1156" s="358"/>
      <c r="P1156" s="358"/>
      <c r="Q1156" s="358"/>
      <c r="R1156" s="358"/>
      <c r="S1156" s="358"/>
      <c r="T1156" s="358"/>
      <c r="U1156" s="358"/>
      <c r="V1156" s="358"/>
      <c r="W1156" s="358"/>
      <c r="X1156" s="358"/>
      <c r="Y1156" s="358"/>
      <c r="Z1156" s="358"/>
      <c r="AA1156" s="358"/>
      <c r="AB1156" s="358"/>
      <c r="AC1156" s="358"/>
      <c r="AD1156" s="358"/>
      <c r="AE1156" s="358"/>
      <c r="AF1156" s="358"/>
      <c r="AG1156" s="358"/>
      <c r="AH1156" s="358"/>
      <c r="AI1156" s="358"/>
      <c r="AJ1156" s="358"/>
    </row>
    <row r="1157" spans="1:36" x14ac:dyDescent="0.25">
      <c r="A1157" s="353" t="s">
        <v>465</v>
      </c>
      <c r="B1157" s="353" t="s">
        <v>465</v>
      </c>
      <c r="C1157" s="441">
        <f t="shared" ref="C1157:H1157" si="846">C181</f>
        <v>2000</v>
      </c>
      <c r="D1157" s="441"/>
      <c r="E1157" s="441"/>
      <c r="F1157" s="441"/>
      <c r="G1157" s="441"/>
      <c r="H1157" s="441">
        <f t="shared" si="846"/>
        <v>0</v>
      </c>
      <c r="I1157" s="441"/>
      <c r="J1157" s="445"/>
      <c r="K1157" s="358"/>
      <c r="L1157" s="358"/>
      <c r="M1157" s="358"/>
      <c r="N1157" s="358"/>
      <c r="O1157" s="358"/>
      <c r="P1157" s="358"/>
      <c r="Q1157" s="358"/>
      <c r="R1157" s="358"/>
      <c r="S1157" s="358"/>
      <c r="T1157" s="358"/>
      <c r="U1157" s="358"/>
      <c r="V1157" s="358"/>
      <c r="W1157" s="358"/>
      <c r="X1157" s="358"/>
      <c r="Y1157" s="358"/>
      <c r="Z1157" s="358"/>
      <c r="AA1157" s="358"/>
      <c r="AB1157" s="358"/>
      <c r="AC1157" s="358"/>
      <c r="AD1157" s="358"/>
      <c r="AE1157" s="358"/>
      <c r="AF1157" s="358"/>
      <c r="AG1157" s="358"/>
      <c r="AH1157" s="358"/>
      <c r="AI1157" s="358"/>
      <c r="AJ1157" s="358"/>
    </row>
    <row r="1158" spans="1:36" x14ac:dyDescent="0.25">
      <c r="A1158" s="353" t="s">
        <v>540</v>
      </c>
      <c r="B1158" s="353" t="s">
        <v>541</v>
      </c>
      <c r="C1158" s="441">
        <f t="shared" ref="C1158:H1158" si="847">C182</f>
        <v>1000</v>
      </c>
      <c r="D1158" s="441"/>
      <c r="E1158" s="441"/>
      <c r="F1158" s="441"/>
      <c r="G1158" s="441"/>
      <c r="H1158" s="441">
        <f t="shared" si="847"/>
        <v>0</v>
      </c>
      <c r="I1158" s="441"/>
      <c r="J1158" s="445"/>
      <c r="K1158" s="358"/>
      <c r="L1158" s="358"/>
      <c r="M1158" s="358"/>
      <c r="N1158" s="358"/>
      <c r="O1158" s="358"/>
      <c r="P1158" s="358"/>
      <c r="Q1158" s="358"/>
      <c r="R1158" s="358"/>
      <c r="S1158" s="358"/>
      <c r="T1158" s="358"/>
      <c r="U1158" s="358"/>
      <c r="V1158" s="358"/>
      <c r="W1158" s="358"/>
      <c r="X1158" s="358"/>
      <c r="Y1158" s="358"/>
      <c r="Z1158" s="358"/>
      <c r="AA1158" s="358"/>
      <c r="AB1158" s="358"/>
      <c r="AC1158" s="358"/>
      <c r="AD1158" s="358"/>
      <c r="AE1158" s="358"/>
      <c r="AF1158" s="358"/>
      <c r="AG1158" s="358"/>
      <c r="AH1158" s="358"/>
      <c r="AI1158" s="358"/>
      <c r="AJ1158" s="358"/>
    </row>
    <row r="1159" spans="1:36" x14ac:dyDescent="0.25">
      <c r="A1159" s="353" t="s">
        <v>330</v>
      </c>
      <c r="B1159" s="353" t="s">
        <v>330</v>
      </c>
      <c r="C1159" s="441">
        <f t="shared" ref="C1159:H1159" si="848">C183</f>
        <v>3750</v>
      </c>
      <c r="D1159" s="441"/>
      <c r="E1159" s="441"/>
      <c r="F1159" s="441"/>
      <c r="G1159" s="441"/>
      <c r="H1159" s="441">
        <f t="shared" si="848"/>
        <v>0</v>
      </c>
      <c r="I1159" s="441"/>
      <c r="J1159" s="445"/>
      <c r="K1159" s="358"/>
      <c r="L1159" s="358"/>
      <c r="M1159" s="358"/>
      <c r="N1159" s="358"/>
      <c r="O1159" s="358"/>
      <c r="P1159" s="358"/>
      <c r="Q1159" s="358"/>
      <c r="R1159" s="358"/>
      <c r="S1159" s="358"/>
      <c r="T1159" s="358"/>
      <c r="U1159" s="358"/>
      <c r="V1159" s="358"/>
      <c r="W1159" s="358"/>
      <c r="X1159" s="358"/>
      <c r="Y1159" s="358"/>
      <c r="Z1159" s="358"/>
      <c r="AA1159" s="358"/>
      <c r="AB1159" s="358"/>
      <c r="AC1159" s="358"/>
      <c r="AD1159" s="358"/>
      <c r="AE1159" s="358"/>
      <c r="AF1159" s="358"/>
      <c r="AG1159" s="358"/>
      <c r="AH1159" s="358"/>
      <c r="AI1159" s="358"/>
      <c r="AJ1159" s="358"/>
    </row>
    <row r="1160" spans="1:36" x14ac:dyDescent="0.25">
      <c r="A1160" s="353" t="s">
        <v>554</v>
      </c>
      <c r="B1160" s="353" t="s">
        <v>554</v>
      </c>
      <c r="C1160" s="441">
        <f t="shared" ref="C1160:H1160" si="849">C184</f>
        <v>7500</v>
      </c>
      <c r="D1160" s="441"/>
      <c r="E1160" s="441"/>
      <c r="F1160" s="441"/>
      <c r="G1160" s="441"/>
      <c r="H1160" s="441">
        <f t="shared" si="849"/>
        <v>0</v>
      </c>
      <c r="I1160" s="441"/>
      <c r="J1160" s="445"/>
      <c r="K1160" s="358"/>
      <c r="L1160" s="358"/>
      <c r="M1160" s="358"/>
      <c r="N1160" s="358"/>
      <c r="O1160" s="358"/>
      <c r="P1160" s="358"/>
      <c r="Q1160" s="358"/>
      <c r="R1160" s="358"/>
      <c r="S1160" s="358"/>
      <c r="T1160" s="358"/>
      <c r="U1160" s="358"/>
      <c r="V1160" s="358"/>
      <c r="W1160" s="358"/>
      <c r="X1160" s="358"/>
      <c r="Y1160" s="358"/>
      <c r="Z1160" s="358"/>
      <c r="AA1160" s="358"/>
      <c r="AB1160" s="358"/>
      <c r="AC1160" s="358"/>
      <c r="AD1160" s="358"/>
      <c r="AE1160" s="358"/>
      <c r="AF1160" s="358"/>
      <c r="AG1160" s="358"/>
      <c r="AH1160" s="358"/>
      <c r="AI1160" s="358"/>
      <c r="AJ1160" s="358"/>
    </row>
    <row r="1161" spans="1:36" x14ac:dyDescent="0.25">
      <c r="A1161" s="353" t="s">
        <v>291</v>
      </c>
      <c r="B1161" s="353" t="s">
        <v>291</v>
      </c>
      <c r="C1161" s="441">
        <f t="shared" ref="C1161:H1161" si="850">C185</f>
        <v>1000</v>
      </c>
      <c r="D1161" s="441"/>
      <c r="E1161" s="441"/>
      <c r="F1161" s="441"/>
      <c r="G1161" s="441"/>
      <c r="H1161" s="441">
        <f t="shared" si="850"/>
        <v>0</v>
      </c>
      <c r="I1161" s="441"/>
      <c r="J1161" s="445"/>
      <c r="K1161" s="358"/>
      <c r="L1161" s="358"/>
      <c r="M1161" s="358"/>
      <c r="N1161" s="358"/>
      <c r="O1161" s="358"/>
      <c r="P1161" s="358"/>
      <c r="Q1161" s="358"/>
      <c r="R1161" s="358"/>
      <c r="S1161" s="358"/>
      <c r="T1161" s="358"/>
      <c r="U1161" s="358"/>
      <c r="V1161" s="358"/>
      <c r="W1161" s="358"/>
      <c r="X1161" s="358"/>
      <c r="Y1161" s="358"/>
      <c r="Z1161" s="358"/>
      <c r="AA1161" s="358"/>
      <c r="AB1161" s="358"/>
      <c r="AC1161" s="358"/>
      <c r="AD1161" s="358"/>
      <c r="AE1161" s="358"/>
      <c r="AF1161" s="358"/>
      <c r="AG1161" s="358"/>
      <c r="AH1161" s="358"/>
      <c r="AI1161" s="358"/>
      <c r="AJ1161" s="358"/>
    </row>
    <row r="1162" spans="1:36" x14ac:dyDescent="0.25">
      <c r="A1162" s="353" t="s">
        <v>539</v>
      </c>
      <c r="B1162" s="353" t="s">
        <v>539</v>
      </c>
      <c r="C1162" s="441">
        <f t="shared" ref="C1162:H1162" si="851">C186</f>
        <v>3000</v>
      </c>
      <c r="D1162" s="441"/>
      <c r="E1162" s="441"/>
      <c r="F1162" s="441"/>
      <c r="G1162" s="441"/>
      <c r="H1162" s="441">
        <f t="shared" si="851"/>
        <v>0</v>
      </c>
      <c r="I1162" s="441"/>
      <c r="J1162" s="445"/>
      <c r="K1162" s="358"/>
      <c r="L1162" s="358"/>
      <c r="M1162" s="358"/>
      <c r="N1162" s="358"/>
      <c r="O1162" s="358"/>
      <c r="P1162" s="358"/>
      <c r="Q1162" s="358"/>
      <c r="R1162" s="358"/>
      <c r="S1162" s="358"/>
      <c r="T1162" s="358"/>
      <c r="U1162" s="358"/>
      <c r="V1162" s="358"/>
      <c r="W1162" s="358"/>
      <c r="X1162" s="358"/>
      <c r="Y1162" s="358"/>
      <c r="Z1162" s="358"/>
      <c r="AA1162" s="358"/>
      <c r="AB1162" s="358"/>
      <c r="AC1162" s="358"/>
      <c r="AD1162" s="358"/>
      <c r="AE1162" s="358"/>
      <c r="AF1162" s="358"/>
      <c r="AG1162" s="358"/>
      <c r="AH1162" s="358"/>
      <c r="AI1162" s="358"/>
      <c r="AJ1162" s="358"/>
    </row>
    <row r="1163" spans="1:36" x14ac:dyDescent="0.25">
      <c r="A1163" s="353" t="s">
        <v>283</v>
      </c>
      <c r="B1163" s="353" t="s">
        <v>283</v>
      </c>
      <c r="C1163" s="441">
        <f t="shared" ref="C1163:H1163" si="852">C187</f>
        <v>1000</v>
      </c>
      <c r="D1163" s="441"/>
      <c r="E1163" s="441"/>
      <c r="F1163" s="441"/>
      <c r="G1163" s="441"/>
      <c r="H1163" s="441">
        <f t="shared" si="852"/>
        <v>0</v>
      </c>
      <c r="I1163" s="441"/>
      <c r="J1163" s="445"/>
      <c r="K1163" s="358"/>
      <c r="L1163" s="358"/>
      <c r="M1163" s="358"/>
      <c r="N1163" s="358"/>
      <c r="O1163" s="358"/>
      <c r="P1163" s="358"/>
      <c r="Q1163" s="358"/>
      <c r="R1163" s="358"/>
      <c r="S1163" s="358"/>
      <c r="T1163" s="358"/>
      <c r="U1163" s="358"/>
      <c r="V1163" s="358"/>
      <c r="W1163" s="358"/>
      <c r="X1163" s="358"/>
      <c r="Y1163" s="358"/>
      <c r="Z1163" s="358"/>
      <c r="AA1163" s="358"/>
      <c r="AB1163" s="358"/>
      <c r="AC1163" s="358"/>
      <c r="AD1163" s="358"/>
      <c r="AE1163" s="358"/>
      <c r="AF1163" s="358"/>
      <c r="AG1163" s="358"/>
      <c r="AH1163" s="358"/>
      <c r="AI1163" s="358"/>
      <c r="AJ1163" s="358"/>
    </row>
    <row r="1164" spans="1:36" x14ac:dyDescent="0.25">
      <c r="A1164" s="353" t="s">
        <v>310</v>
      </c>
      <c r="B1164" s="353" t="s">
        <v>310</v>
      </c>
      <c r="C1164" s="441">
        <f t="shared" ref="C1164:H1164" si="853">C188</f>
        <v>2000</v>
      </c>
      <c r="D1164" s="441"/>
      <c r="E1164" s="441"/>
      <c r="F1164" s="441"/>
      <c r="G1164" s="441"/>
      <c r="H1164" s="441">
        <f t="shared" si="853"/>
        <v>0</v>
      </c>
      <c r="I1164" s="441"/>
      <c r="J1164" s="445"/>
      <c r="K1164" s="358"/>
      <c r="L1164" s="358"/>
      <c r="M1164" s="358"/>
      <c r="N1164" s="358"/>
      <c r="O1164" s="358"/>
      <c r="P1164" s="358"/>
      <c r="Q1164" s="358"/>
      <c r="R1164" s="358"/>
      <c r="S1164" s="358"/>
      <c r="T1164" s="358"/>
      <c r="U1164" s="358"/>
      <c r="V1164" s="358"/>
      <c r="W1164" s="358"/>
      <c r="X1164" s="358"/>
      <c r="Y1164" s="358"/>
      <c r="Z1164" s="358"/>
      <c r="AA1164" s="358"/>
      <c r="AB1164" s="358"/>
      <c r="AC1164" s="358"/>
      <c r="AD1164" s="358"/>
      <c r="AE1164" s="358"/>
      <c r="AF1164" s="358"/>
      <c r="AG1164" s="358"/>
      <c r="AH1164" s="358"/>
      <c r="AI1164" s="358"/>
      <c r="AJ1164" s="358"/>
    </row>
    <row r="1165" spans="1:36" x14ac:dyDescent="0.25">
      <c r="A1165" s="353" t="s">
        <v>444</v>
      </c>
      <c r="B1165" s="353" t="s">
        <v>444</v>
      </c>
      <c r="C1165" s="441">
        <f t="shared" ref="C1165:H1165" si="854">C189</f>
        <v>12500</v>
      </c>
      <c r="D1165" s="441"/>
      <c r="E1165" s="441"/>
      <c r="F1165" s="441"/>
      <c r="G1165" s="441"/>
      <c r="H1165" s="441">
        <f t="shared" si="854"/>
        <v>0</v>
      </c>
      <c r="I1165" s="441"/>
      <c r="J1165" s="445"/>
      <c r="K1165" s="358"/>
      <c r="L1165" s="358"/>
      <c r="M1165" s="358"/>
      <c r="N1165" s="358"/>
      <c r="O1165" s="358"/>
      <c r="P1165" s="358"/>
      <c r="Q1165" s="358"/>
      <c r="R1165" s="358"/>
      <c r="S1165" s="358"/>
      <c r="T1165" s="358"/>
      <c r="U1165" s="358"/>
      <c r="V1165" s="358"/>
      <c r="W1165" s="358"/>
      <c r="X1165" s="358"/>
      <c r="Y1165" s="358"/>
      <c r="Z1165" s="358"/>
      <c r="AA1165" s="358"/>
      <c r="AB1165" s="358"/>
      <c r="AC1165" s="358"/>
      <c r="AD1165" s="358"/>
      <c r="AE1165" s="358"/>
      <c r="AF1165" s="358"/>
      <c r="AG1165" s="358"/>
      <c r="AH1165" s="358"/>
      <c r="AI1165" s="358"/>
      <c r="AJ1165" s="358"/>
    </row>
    <row r="1166" spans="1:36" x14ac:dyDescent="0.25">
      <c r="A1166" s="353" t="s">
        <v>532</v>
      </c>
      <c r="B1166" s="353" t="s">
        <v>532</v>
      </c>
      <c r="C1166" s="441">
        <f t="shared" ref="C1166:H1166" si="855">C190</f>
        <v>14000</v>
      </c>
      <c r="D1166" s="441"/>
      <c r="E1166" s="441"/>
      <c r="F1166" s="441"/>
      <c r="G1166" s="441"/>
      <c r="H1166" s="441">
        <f t="shared" si="855"/>
        <v>0</v>
      </c>
      <c r="I1166" s="441"/>
      <c r="J1166" s="445"/>
      <c r="K1166" s="358"/>
      <c r="L1166" s="358"/>
      <c r="M1166" s="358"/>
      <c r="N1166" s="358"/>
      <c r="O1166" s="358"/>
      <c r="P1166" s="358"/>
      <c r="Q1166" s="358"/>
      <c r="R1166" s="358"/>
      <c r="S1166" s="358"/>
      <c r="T1166" s="358"/>
      <c r="U1166" s="358"/>
      <c r="V1166" s="358"/>
      <c r="W1166" s="358"/>
      <c r="X1166" s="358"/>
      <c r="Y1166" s="358"/>
      <c r="Z1166" s="358"/>
      <c r="AA1166" s="358"/>
      <c r="AB1166" s="358"/>
      <c r="AC1166" s="358"/>
      <c r="AD1166" s="358"/>
      <c r="AE1166" s="358"/>
      <c r="AF1166" s="358"/>
      <c r="AG1166" s="358"/>
      <c r="AH1166" s="358"/>
      <c r="AI1166" s="358"/>
      <c r="AJ1166" s="358"/>
    </row>
    <row r="1167" spans="1:36" x14ac:dyDescent="0.25">
      <c r="A1167" s="353" t="s">
        <v>502</v>
      </c>
      <c r="B1167" s="353" t="s">
        <v>502</v>
      </c>
      <c r="C1167" s="441">
        <f t="shared" ref="C1167:H1167" si="856">C191</f>
        <v>28000</v>
      </c>
      <c r="D1167" s="441"/>
      <c r="E1167" s="441"/>
      <c r="F1167" s="441"/>
      <c r="G1167" s="441"/>
      <c r="H1167" s="441">
        <f t="shared" si="856"/>
        <v>0</v>
      </c>
      <c r="I1167" s="441"/>
      <c r="J1167" s="445"/>
      <c r="K1167" s="358"/>
      <c r="L1167" s="358"/>
      <c r="M1167" s="358"/>
      <c r="N1167" s="358"/>
      <c r="O1167" s="358"/>
      <c r="P1167" s="358"/>
      <c r="Q1167" s="358"/>
      <c r="R1167" s="358"/>
      <c r="S1167" s="358"/>
      <c r="T1167" s="358"/>
      <c r="U1167" s="358"/>
      <c r="V1167" s="358"/>
      <c r="W1167" s="358"/>
      <c r="X1167" s="358"/>
      <c r="Y1167" s="358"/>
      <c r="Z1167" s="358"/>
      <c r="AA1167" s="358"/>
      <c r="AB1167" s="358"/>
      <c r="AC1167" s="358"/>
      <c r="AD1167" s="358"/>
      <c r="AE1167" s="358"/>
      <c r="AF1167" s="358"/>
      <c r="AG1167" s="358"/>
      <c r="AH1167" s="358"/>
      <c r="AI1167" s="358"/>
      <c r="AJ1167" s="358"/>
    </row>
    <row r="1168" spans="1:36" x14ac:dyDescent="0.25">
      <c r="A1168" s="353" t="s">
        <v>410</v>
      </c>
      <c r="B1168" s="353" t="s">
        <v>410</v>
      </c>
      <c r="C1168" s="441">
        <f t="shared" ref="C1168:H1168" si="857">C192</f>
        <v>1000</v>
      </c>
      <c r="D1168" s="441"/>
      <c r="E1168" s="441"/>
      <c r="F1168" s="441"/>
      <c r="G1168" s="441"/>
      <c r="H1168" s="441">
        <f t="shared" si="857"/>
        <v>0</v>
      </c>
      <c r="I1168" s="441"/>
      <c r="J1168" s="445"/>
      <c r="K1168" s="358"/>
      <c r="L1168" s="358"/>
      <c r="M1168" s="358"/>
      <c r="N1168" s="358"/>
      <c r="O1168" s="358"/>
      <c r="P1168" s="358"/>
      <c r="Q1168" s="358"/>
      <c r="R1168" s="358"/>
      <c r="S1168" s="358"/>
      <c r="T1168" s="358"/>
      <c r="U1168" s="358"/>
      <c r="V1168" s="358"/>
      <c r="W1168" s="358"/>
      <c r="X1168" s="358"/>
      <c r="Y1168" s="358"/>
      <c r="Z1168" s="358"/>
      <c r="AA1168" s="358"/>
      <c r="AB1168" s="358"/>
      <c r="AC1168" s="358"/>
      <c r="AD1168" s="358"/>
      <c r="AE1168" s="358"/>
      <c r="AF1168" s="358"/>
      <c r="AG1168" s="358"/>
      <c r="AH1168" s="358"/>
      <c r="AI1168" s="358"/>
      <c r="AJ1168" s="358"/>
    </row>
    <row r="1169" spans="1:36" x14ac:dyDescent="0.25">
      <c r="A1169" s="353" t="s">
        <v>326</v>
      </c>
      <c r="B1169" s="353" t="s">
        <v>326</v>
      </c>
      <c r="C1169" s="441">
        <f t="shared" ref="C1169:H1169" si="858">C193</f>
        <v>2000</v>
      </c>
      <c r="D1169" s="441"/>
      <c r="E1169" s="441"/>
      <c r="F1169" s="441"/>
      <c r="G1169" s="441"/>
      <c r="H1169" s="441">
        <f t="shared" si="858"/>
        <v>0</v>
      </c>
      <c r="I1169" s="441"/>
      <c r="J1169" s="445"/>
      <c r="K1169" s="358"/>
      <c r="L1169" s="358"/>
      <c r="M1169" s="358"/>
      <c r="N1169" s="358"/>
      <c r="O1169" s="358"/>
      <c r="P1169" s="358"/>
      <c r="Q1169" s="358"/>
      <c r="R1169" s="358"/>
      <c r="S1169" s="358"/>
      <c r="T1169" s="358"/>
      <c r="U1169" s="358"/>
      <c r="V1169" s="358"/>
      <c r="W1169" s="358"/>
      <c r="X1169" s="358"/>
      <c r="Y1169" s="358"/>
      <c r="Z1169" s="358"/>
      <c r="AA1169" s="358"/>
      <c r="AB1169" s="358"/>
      <c r="AC1169" s="358"/>
      <c r="AD1169" s="358"/>
      <c r="AE1169" s="358"/>
      <c r="AF1169" s="358"/>
      <c r="AG1169" s="358"/>
      <c r="AH1169" s="358"/>
      <c r="AI1169" s="358"/>
      <c r="AJ1169" s="358"/>
    </row>
    <row r="1170" spans="1:36" x14ac:dyDescent="0.25">
      <c r="A1170" s="353" t="s">
        <v>549</v>
      </c>
      <c r="B1170" s="353" t="s">
        <v>549</v>
      </c>
      <c r="C1170" s="441">
        <f t="shared" ref="C1170:H1170" si="859">C194</f>
        <v>5000</v>
      </c>
      <c r="D1170" s="441"/>
      <c r="E1170" s="441"/>
      <c r="F1170" s="441"/>
      <c r="G1170" s="441"/>
      <c r="H1170" s="441">
        <f t="shared" si="859"/>
        <v>0</v>
      </c>
      <c r="I1170" s="441"/>
      <c r="J1170" s="445"/>
      <c r="K1170" s="358"/>
      <c r="L1170" s="358"/>
      <c r="M1170" s="358"/>
      <c r="N1170" s="358"/>
      <c r="O1170" s="358"/>
      <c r="P1170" s="358"/>
      <c r="Q1170" s="358"/>
      <c r="R1170" s="358"/>
      <c r="S1170" s="358"/>
      <c r="T1170" s="358"/>
      <c r="U1170" s="358"/>
      <c r="V1170" s="358"/>
      <c r="W1170" s="358"/>
      <c r="X1170" s="358"/>
      <c r="Y1170" s="358"/>
      <c r="Z1170" s="358"/>
      <c r="AA1170" s="358"/>
      <c r="AB1170" s="358"/>
      <c r="AC1170" s="358"/>
      <c r="AD1170" s="358"/>
      <c r="AE1170" s="358"/>
      <c r="AF1170" s="358"/>
      <c r="AG1170" s="358"/>
      <c r="AH1170" s="358"/>
      <c r="AI1170" s="358"/>
      <c r="AJ1170" s="358"/>
    </row>
    <row r="1171" spans="1:36" x14ac:dyDescent="0.25">
      <c r="A1171" s="353" t="s">
        <v>440</v>
      </c>
      <c r="B1171" s="353" t="s">
        <v>440</v>
      </c>
      <c r="C1171" s="441">
        <f t="shared" ref="C1171:H1171" si="860">C195</f>
        <v>12500</v>
      </c>
      <c r="D1171" s="441"/>
      <c r="E1171" s="441"/>
      <c r="F1171" s="441"/>
      <c r="G1171" s="441"/>
      <c r="H1171" s="441">
        <f t="shared" si="860"/>
        <v>0</v>
      </c>
      <c r="I1171" s="441"/>
      <c r="J1171" s="445"/>
      <c r="K1171" s="358"/>
      <c r="L1171" s="358"/>
      <c r="M1171" s="358"/>
      <c r="N1171" s="358"/>
      <c r="O1171" s="358"/>
      <c r="P1171" s="358"/>
      <c r="Q1171" s="358"/>
      <c r="R1171" s="358"/>
      <c r="S1171" s="358"/>
      <c r="T1171" s="358"/>
      <c r="U1171" s="358"/>
      <c r="V1171" s="358"/>
      <c r="W1171" s="358"/>
      <c r="X1171" s="358"/>
      <c r="Y1171" s="358"/>
      <c r="Z1171" s="358"/>
      <c r="AA1171" s="358"/>
      <c r="AB1171" s="358"/>
      <c r="AC1171" s="358"/>
      <c r="AD1171" s="358"/>
      <c r="AE1171" s="358"/>
      <c r="AF1171" s="358"/>
      <c r="AG1171" s="358"/>
      <c r="AH1171" s="358"/>
      <c r="AI1171" s="358"/>
      <c r="AJ1171" s="358"/>
    </row>
    <row r="1172" spans="1:36" x14ac:dyDescent="0.25">
      <c r="A1172" s="353" t="s">
        <v>507</v>
      </c>
      <c r="B1172" s="353" t="s">
        <v>507</v>
      </c>
      <c r="C1172" s="441">
        <f t="shared" ref="C1172:H1172" si="861">C196</f>
        <v>3125</v>
      </c>
      <c r="D1172" s="441"/>
      <c r="E1172" s="441"/>
      <c r="F1172" s="441"/>
      <c r="G1172" s="441"/>
      <c r="H1172" s="441">
        <f t="shared" si="861"/>
        <v>0</v>
      </c>
      <c r="I1172" s="441"/>
      <c r="J1172" s="445"/>
      <c r="K1172" s="358"/>
      <c r="L1172" s="358"/>
      <c r="M1172" s="358"/>
      <c r="N1172" s="358"/>
      <c r="O1172" s="358"/>
      <c r="P1172" s="358"/>
      <c r="Q1172" s="358"/>
      <c r="R1172" s="358"/>
      <c r="S1172" s="358"/>
      <c r="T1172" s="358"/>
      <c r="U1172" s="358"/>
      <c r="V1172" s="358"/>
      <c r="W1172" s="358"/>
      <c r="X1172" s="358"/>
      <c r="Y1172" s="358"/>
      <c r="Z1172" s="358"/>
      <c r="AA1172" s="358"/>
      <c r="AB1172" s="358"/>
      <c r="AC1172" s="358"/>
      <c r="AD1172" s="358"/>
      <c r="AE1172" s="358"/>
      <c r="AF1172" s="358"/>
      <c r="AG1172" s="358"/>
      <c r="AH1172" s="358"/>
      <c r="AI1172" s="358"/>
      <c r="AJ1172" s="358"/>
    </row>
    <row r="1173" spans="1:36" x14ac:dyDescent="0.25">
      <c r="A1173" s="353" t="s">
        <v>387</v>
      </c>
      <c r="B1173" s="353" t="s">
        <v>388</v>
      </c>
      <c r="C1173" s="441">
        <f t="shared" ref="C1173:H1173" si="862">C197</f>
        <v>25000</v>
      </c>
      <c r="D1173" s="441"/>
      <c r="E1173" s="441"/>
      <c r="F1173" s="441"/>
      <c r="G1173" s="441"/>
      <c r="H1173" s="441">
        <f t="shared" si="862"/>
        <v>0</v>
      </c>
      <c r="I1173" s="441"/>
      <c r="J1173" s="445"/>
      <c r="K1173" s="358"/>
      <c r="L1173" s="358"/>
      <c r="M1173" s="358"/>
      <c r="N1173" s="358"/>
      <c r="O1173" s="358"/>
      <c r="P1173" s="358"/>
      <c r="Q1173" s="358"/>
      <c r="R1173" s="358"/>
      <c r="S1173" s="358"/>
      <c r="T1173" s="358"/>
      <c r="U1173" s="358"/>
      <c r="V1173" s="358"/>
      <c r="W1173" s="358"/>
      <c r="X1173" s="358"/>
      <c r="Y1173" s="358"/>
      <c r="Z1173" s="358"/>
      <c r="AA1173" s="358"/>
      <c r="AB1173" s="358"/>
      <c r="AC1173" s="358"/>
      <c r="AD1173" s="358"/>
      <c r="AE1173" s="358"/>
      <c r="AF1173" s="358"/>
      <c r="AG1173" s="358"/>
      <c r="AH1173" s="358"/>
      <c r="AI1173" s="358"/>
      <c r="AJ1173" s="358"/>
    </row>
    <row r="1174" spans="1:36" x14ac:dyDescent="0.25">
      <c r="A1174" s="353" t="s">
        <v>306</v>
      </c>
      <c r="B1174" s="353" t="s">
        <v>306</v>
      </c>
      <c r="C1174" s="441">
        <f t="shared" ref="C1174:H1174" si="863">C198</f>
        <v>12500</v>
      </c>
      <c r="D1174" s="441"/>
      <c r="E1174" s="441"/>
      <c r="F1174" s="441"/>
      <c r="G1174" s="441"/>
      <c r="H1174" s="441">
        <f t="shared" si="863"/>
        <v>0</v>
      </c>
      <c r="I1174" s="441"/>
      <c r="J1174" s="445"/>
      <c r="K1174" s="358"/>
      <c r="L1174" s="358"/>
      <c r="M1174" s="358"/>
      <c r="N1174" s="358"/>
      <c r="O1174" s="358"/>
      <c r="P1174" s="358"/>
      <c r="Q1174" s="358"/>
      <c r="R1174" s="358"/>
      <c r="S1174" s="358"/>
      <c r="T1174" s="358"/>
      <c r="U1174" s="358"/>
      <c r="V1174" s="358"/>
      <c r="W1174" s="358"/>
      <c r="X1174" s="358"/>
      <c r="Y1174" s="358"/>
      <c r="Z1174" s="358"/>
      <c r="AA1174" s="358"/>
      <c r="AB1174" s="358"/>
      <c r="AC1174" s="358"/>
      <c r="AD1174" s="358"/>
      <c r="AE1174" s="358"/>
      <c r="AF1174" s="358"/>
      <c r="AG1174" s="358"/>
      <c r="AH1174" s="358"/>
      <c r="AI1174" s="358"/>
      <c r="AJ1174" s="358"/>
    </row>
    <row r="1175" spans="1:36" x14ac:dyDescent="0.25">
      <c r="A1175" s="353" t="s">
        <v>287</v>
      </c>
      <c r="B1175" s="353" t="s">
        <v>287</v>
      </c>
      <c r="C1175" s="441">
        <f t="shared" ref="C1175:H1175" si="864">C199</f>
        <v>3125</v>
      </c>
      <c r="D1175" s="441"/>
      <c r="E1175" s="441"/>
      <c r="F1175" s="441"/>
      <c r="G1175" s="441"/>
      <c r="H1175" s="441">
        <f t="shared" si="864"/>
        <v>0</v>
      </c>
      <c r="I1175" s="441"/>
      <c r="J1175" s="445"/>
      <c r="K1175" s="358"/>
      <c r="L1175" s="358"/>
      <c r="M1175" s="358"/>
      <c r="N1175" s="358"/>
      <c r="O1175" s="358"/>
      <c r="P1175" s="358"/>
      <c r="Q1175" s="358"/>
      <c r="R1175" s="358"/>
      <c r="S1175" s="358"/>
      <c r="T1175" s="358"/>
      <c r="U1175" s="358"/>
      <c r="V1175" s="358"/>
      <c r="W1175" s="358"/>
      <c r="X1175" s="358"/>
      <c r="Y1175" s="358"/>
      <c r="Z1175" s="358"/>
      <c r="AA1175" s="358"/>
      <c r="AB1175" s="358"/>
      <c r="AC1175" s="358"/>
      <c r="AD1175" s="358"/>
      <c r="AE1175" s="358"/>
      <c r="AF1175" s="358"/>
      <c r="AG1175" s="358"/>
      <c r="AH1175" s="358"/>
      <c r="AI1175" s="358"/>
      <c r="AJ1175" s="358"/>
    </row>
    <row r="1176" spans="1:36" x14ac:dyDescent="0.25">
      <c r="A1176" s="353" t="s">
        <v>261</v>
      </c>
      <c r="B1176" s="353" t="s">
        <v>361</v>
      </c>
      <c r="C1176" s="441">
        <f t="shared" ref="C1176:H1176" si="865">C200</f>
        <v>5000</v>
      </c>
      <c r="D1176" s="441"/>
      <c r="E1176" s="441"/>
      <c r="F1176" s="441"/>
      <c r="G1176" s="441"/>
      <c r="H1176" s="441">
        <f t="shared" si="865"/>
        <v>0</v>
      </c>
      <c r="I1176" s="441"/>
      <c r="J1176" s="445"/>
      <c r="K1176" s="358"/>
      <c r="L1176" s="358"/>
      <c r="M1176" s="358"/>
      <c r="N1176" s="358"/>
      <c r="O1176" s="358"/>
      <c r="P1176" s="358"/>
      <c r="Q1176" s="358"/>
      <c r="R1176" s="358"/>
      <c r="S1176" s="358"/>
      <c r="T1176" s="358"/>
      <c r="U1176" s="358"/>
      <c r="V1176" s="358"/>
      <c r="W1176" s="358"/>
      <c r="X1176" s="358"/>
      <c r="Y1176" s="358"/>
      <c r="Z1176" s="358"/>
      <c r="AA1176" s="358"/>
      <c r="AB1176" s="358"/>
      <c r="AC1176" s="358"/>
      <c r="AD1176" s="358"/>
      <c r="AE1176" s="358"/>
      <c r="AF1176" s="358"/>
      <c r="AG1176" s="358"/>
      <c r="AH1176" s="358"/>
      <c r="AI1176" s="358"/>
      <c r="AJ1176" s="358"/>
    </row>
    <row r="1177" spans="1:36" x14ac:dyDescent="0.25">
      <c r="A1177" s="353" t="s">
        <v>261</v>
      </c>
      <c r="B1177" s="353" t="s">
        <v>320</v>
      </c>
      <c r="C1177" s="441">
        <f t="shared" ref="C1177:H1177" si="866">C201</f>
        <v>3750</v>
      </c>
      <c r="D1177" s="441"/>
      <c r="E1177" s="441"/>
      <c r="F1177" s="441"/>
      <c r="G1177" s="441"/>
      <c r="H1177" s="441">
        <f t="shared" si="866"/>
        <v>0</v>
      </c>
      <c r="I1177" s="441"/>
      <c r="J1177" s="445"/>
      <c r="K1177" s="358"/>
      <c r="L1177" s="358"/>
      <c r="M1177" s="358"/>
      <c r="N1177" s="358"/>
      <c r="O1177" s="358"/>
      <c r="P1177" s="358"/>
      <c r="Q1177" s="358"/>
      <c r="R1177" s="358"/>
      <c r="S1177" s="358"/>
      <c r="T1177" s="358"/>
      <c r="U1177" s="358"/>
      <c r="V1177" s="358"/>
      <c r="W1177" s="358"/>
      <c r="X1177" s="358"/>
      <c r="Y1177" s="358"/>
      <c r="Z1177" s="358"/>
      <c r="AA1177" s="358"/>
      <c r="AB1177" s="358"/>
      <c r="AC1177" s="358"/>
      <c r="AD1177" s="358"/>
      <c r="AE1177" s="358"/>
      <c r="AF1177" s="358"/>
      <c r="AG1177" s="358"/>
      <c r="AH1177" s="358"/>
      <c r="AI1177" s="358"/>
      <c r="AJ1177" s="358"/>
    </row>
    <row r="1178" spans="1:36" x14ac:dyDescent="0.25">
      <c r="A1178" s="353" t="s">
        <v>493</v>
      </c>
      <c r="B1178" s="353" t="s">
        <v>493</v>
      </c>
      <c r="C1178" s="441">
        <f t="shared" ref="C1178:H1178" si="867">C202</f>
        <v>1500</v>
      </c>
      <c r="D1178" s="441"/>
      <c r="E1178" s="441"/>
      <c r="F1178" s="441"/>
      <c r="G1178" s="441"/>
      <c r="H1178" s="441">
        <f t="shared" si="867"/>
        <v>0</v>
      </c>
      <c r="I1178" s="441"/>
      <c r="J1178" s="445"/>
      <c r="K1178" s="358"/>
      <c r="L1178" s="358"/>
      <c r="M1178" s="358"/>
      <c r="N1178" s="358"/>
      <c r="O1178" s="358"/>
      <c r="P1178" s="358"/>
      <c r="Q1178" s="358"/>
      <c r="R1178" s="358"/>
      <c r="S1178" s="358"/>
      <c r="T1178" s="358"/>
      <c r="U1178" s="358"/>
      <c r="V1178" s="358"/>
      <c r="W1178" s="358"/>
      <c r="X1178" s="358"/>
      <c r="Y1178" s="358"/>
      <c r="Z1178" s="358"/>
      <c r="AA1178" s="358"/>
      <c r="AB1178" s="358"/>
      <c r="AC1178" s="358"/>
      <c r="AD1178" s="358"/>
      <c r="AE1178" s="358"/>
      <c r="AF1178" s="358"/>
      <c r="AG1178" s="358"/>
      <c r="AH1178" s="358"/>
      <c r="AI1178" s="358"/>
      <c r="AJ1178" s="358"/>
    </row>
    <row r="1179" spans="1:36" x14ac:dyDescent="0.25">
      <c r="A1179" s="353" t="s">
        <v>262</v>
      </c>
      <c r="B1179" s="353" t="s">
        <v>319</v>
      </c>
      <c r="C1179" s="441">
        <f t="shared" ref="C1179:H1179" si="868">C203</f>
        <v>20000</v>
      </c>
      <c r="D1179" s="441"/>
      <c r="E1179" s="441"/>
      <c r="F1179" s="441"/>
      <c r="G1179" s="441"/>
      <c r="H1179" s="441">
        <f t="shared" si="868"/>
        <v>0</v>
      </c>
      <c r="I1179" s="441"/>
      <c r="J1179" s="445"/>
      <c r="K1179" s="358"/>
      <c r="L1179" s="358"/>
      <c r="M1179" s="358"/>
      <c r="N1179" s="358"/>
      <c r="O1179" s="358"/>
      <c r="P1179" s="358"/>
      <c r="Q1179" s="358"/>
      <c r="R1179" s="358"/>
      <c r="S1179" s="358"/>
      <c r="T1179" s="358"/>
      <c r="U1179" s="358"/>
      <c r="V1179" s="358"/>
      <c r="W1179" s="358"/>
      <c r="X1179" s="358"/>
      <c r="Y1179" s="358"/>
      <c r="Z1179" s="358"/>
      <c r="AA1179" s="358"/>
      <c r="AB1179" s="358"/>
      <c r="AC1179" s="358"/>
      <c r="AD1179" s="358"/>
      <c r="AE1179" s="358"/>
      <c r="AF1179" s="358"/>
      <c r="AG1179" s="358"/>
      <c r="AH1179" s="358"/>
      <c r="AI1179" s="358"/>
      <c r="AJ1179" s="358"/>
    </row>
    <row r="1180" spans="1:36" x14ac:dyDescent="0.25">
      <c r="A1180" s="353" t="s">
        <v>262</v>
      </c>
      <c r="B1180" s="353" t="s">
        <v>308</v>
      </c>
      <c r="C1180" s="441">
        <f t="shared" ref="C1180:H1180" si="869">C204</f>
        <v>20000</v>
      </c>
      <c r="D1180" s="441"/>
      <c r="E1180" s="441"/>
      <c r="F1180" s="441"/>
      <c r="G1180" s="441"/>
      <c r="H1180" s="441">
        <f t="shared" si="869"/>
        <v>0</v>
      </c>
      <c r="I1180" s="441"/>
      <c r="J1180" s="445"/>
      <c r="K1180" s="358"/>
      <c r="L1180" s="358"/>
      <c r="M1180" s="358"/>
      <c r="N1180" s="358"/>
      <c r="O1180" s="358"/>
      <c r="P1180" s="358"/>
      <c r="Q1180" s="358"/>
      <c r="R1180" s="358"/>
      <c r="S1180" s="358"/>
      <c r="T1180" s="358"/>
      <c r="U1180" s="358"/>
      <c r="V1180" s="358"/>
      <c r="W1180" s="358"/>
      <c r="X1180" s="358"/>
      <c r="Y1180" s="358"/>
      <c r="Z1180" s="358"/>
      <c r="AA1180" s="358"/>
      <c r="AB1180" s="358"/>
      <c r="AC1180" s="358"/>
      <c r="AD1180" s="358"/>
      <c r="AE1180" s="358"/>
      <c r="AF1180" s="358"/>
      <c r="AG1180" s="358"/>
      <c r="AH1180" s="358"/>
      <c r="AI1180" s="358"/>
      <c r="AJ1180" s="358"/>
    </row>
    <row r="1181" spans="1:36" x14ac:dyDescent="0.25">
      <c r="A1181" s="353" t="s">
        <v>262</v>
      </c>
      <c r="B1181" s="353" t="s">
        <v>331</v>
      </c>
      <c r="C1181" s="441">
        <f t="shared" ref="C1181:H1181" si="870">C205</f>
        <v>20000</v>
      </c>
      <c r="D1181" s="441"/>
      <c r="E1181" s="441"/>
      <c r="F1181" s="441"/>
      <c r="G1181" s="441"/>
      <c r="H1181" s="441">
        <f t="shared" si="870"/>
        <v>0</v>
      </c>
      <c r="I1181" s="441"/>
      <c r="J1181" s="445"/>
      <c r="K1181" s="358"/>
      <c r="L1181" s="358"/>
      <c r="M1181" s="358"/>
      <c r="N1181" s="358"/>
      <c r="O1181" s="358"/>
      <c r="P1181" s="358"/>
      <c r="Q1181" s="358"/>
      <c r="R1181" s="358"/>
      <c r="S1181" s="358"/>
      <c r="T1181" s="358"/>
      <c r="U1181" s="358"/>
      <c r="V1181" s="358"/>
      <c r="W1181" s="358"/>
      <c r="X1181" s="358"/>
      <c r="Y1181" s="358"/>
      <c r="Z1181" s="358"/>
      <c r="AA1181" s="358"/>
      <c r="AB1181" s="358"/>
      <c r="AC1181" s="358"/>
      <c r="AD1181" s="358"/>
      <c r="AE1181" s="358"/>
      <c r="AF1181" s="358"/>
      <c r="AG1181" s="358"/>
      <c r="AH1181" s="358"/>
      <c r="AI1181" s="358"/>
      <c r="AJ1181" s="358"/>
    </row>
    <row r="1182" spans="1:36" x14ac:dyDescent="0.25">
      <c r="A1182" s="353" t="s">
        <v>339</v>
      </c>
      <c r="B1182" s="353" t="s">
        <v>339</v>
      </c>
      <c r="C1182" s="441">
        <f t="shared" ref="C1182:H1182" si="871">C206</f>
        <v>1000</v>
      </c>
      <c r="D1182" s="441"/>
      <c r="E1182" s="441"/>
      <c r="F1182" s="441"/>
      <c r="G1182" s="441"/>
      <c r="H1182" s="441">
        <f t="shared" si="871"/>
        <v>0</v>
      </c>
      <c r="I1182" s="441"/>
      <c r="J1182" s="445"/>
      <c r="K1182" s="358"/>
      <c r="L1182" s="358"/>
      <c r="M1182" s="358"/>
      <c r="N1182" s="358"/>
      <c r="O1182" s="358"/>
      <c r="P1182" s="358"/>
      <c r="Q1182" s="358"/>
      <c r="R1182" s="358"/>
      <c r="S1182" s="358"/>
      <c r="T1182" s="358"/>
      <c r="U1182" s="358"/>
      <c r="V1182" s="358"/>
      <c r="W1182" s="358"/>
      <c r="X1182" s="358"/>
      <c r="Y1182" s="358"/>
      <c r="Z1182" s="358"/>
      <c r="AA1182" s="358"/>
      <c r="AB1182" s="358"/>
      <c r="AC1182" s="358"/>
      <c r="AD1182" s="358"/>
      <c r="AE1182" s="358"/>
      <c r="AF1182" s="358"/>
      <c r="AG1182" s="358"/>
      <c r="AH1182" s="358"/>
      <c r="AI1182" s="358"/>
      <c r="AJ1182" s="358"/>
    </row>
    <row r="1183" spans="1:36" x14ac:dyDescent="0.25">
      <c r="A1183" s="353" t="s">
        <v>430</v>
      </c>
      <c r="B1183" s="353" t="s">
        <v>430</v>
      </c>
      <c r="C1183" s="441">
        <f t="shared" ref="C1183:H1183" si="872">C207</f>
        <v>999</v>
      </c>
      <c r="D1183" s="441"/>
      <c r="E1183" s="441"/>
      <c r="F1183" s="441"/>
      <c r="G1183" s="441"/>
      <c r="H1183" s="441">
        <f t="shared" si="872"/>
        <v>0</v>
      </c>
      <c r="I1183" s="441"/>
      <c r="J1183" s="445"/>
      <c r="K1183" s="358"/>
      <c r="L1183" s="358"/>
      <c r="M1183" s="358"/>
      <c r="N1183" s="358"/>
      <c r="O1183" s="358"/>
      <c r="P1183" s="358"/>
      <c r="Q1183" s="358"/>
      <c r="R1183" s="358"/>
      <c r="S1183" s="358"/>
      <c r="T1183" s="358"/>
      <c r="U1183" s="358"/>
      <c r="V1183" s="358"/>
      <c r="W1183" s="358"/>
      <c r="X1183" s="358"/>
      <c r="Y1183" s="358"/>
      <c r="Z1183" s="358"/>
      <c r="AA1183" s="358"/>
      <c r="AB1183" s="358"/>
      <c r="AC1183" s="358"/>
      <c r="AD1183" s="358"/>
      <c r="AE1183" s="358"/>
      <c r="AF1183" s="358"/>
      <c r="AG1183" s="358"/>
      <c r="AH1183" s="358"/>
      <c r="AI1183" s="358"/>
      <c r="AJ1183" s="358"/>
    </row>
    <row r="1184" spans="1:36" x14ac:dyDescent="0.25">
      <c r="A1184" s="353" t="s">
        <v>374</v>
      </c>
      <c r="B1184" s="353" t="s">
        <v>374</v>
      </c>
      <c r="C1184" s="441">
        <f t="shared" ref="C1184:H1184" si="873">C208</f>
        <v>5000</v>
      </c>
      <c r="D1184" s="441"/>
      <c r="E1184" s="441"/>
      <c r="F1184" s="441"/>
      <c r="G1184" s="441"/>
      <c r="H1184" s="441">
        <f t="shared" si="873"/>
        <v>0</v>
      </c>
      <c r="I1184" s="441"/>
      <c r="J1184" s="445"/>
      <c r="K1184" s="358"/>
      <c r="L1184" s="358"/>
      <c r="M1184" s="358"/>
      <c r="N1184" s="358"/>
      <c r="O1184" s="358"/>
      <c r="P1184" s="358"/>
      <c r="Q1184" s="358"/>
      <c r="R1184" s="358"/>
      <c r="S1184" s="358"/>
      <c r="T1184" s="358"/>
      <c r="U1184" s="358"/>
      <c r="V1184" s="358"/>
      <c r="W1184" s="358"/>
      <c r="X1184" s="358"/>
      <c r="Y1184" s="358"/>
      <c r="Z1184" s="358"/>
      <c r="AA1184" s="358"/>
      <c r="AB1184" s="358"/>
      <c r="AC1184" s="358"/>
      <c r="AD1184" s="358"/>
      <c r="AE1184" s="358"/>
      <c r="AF1184" s="358"/>
      <c r="AG1184" s="358"/>
      <c r="AH1184" s="358"/>
      <c r="AI1184" s="358"/>
      <c r="AJ1184" s="358"/>
    </row>
    <row r="1185" spans="1:36" x14ac:dyDescent="0.25">
      <c r="A1185" s="353" t="s">
        <v>443</v>
      </c>
      <c r="B1185" s="353" t="s">
        <v>443</v>
      </c>
      <c r="C1185" s="441">
        <f t="shared" ref="C1185:H1185" si="874">C209</f>
        <v>50000</v>
      </c>
      <c r="D1185" s="441"/>
      <c r="E1185" s="441"/>
      <c r="F1185" s="441"/>
      <c r="G1185" s="441"/>
      <c r="H1185" s="441">
        <f t="shared" si="874"/>
        <v>0</v>
      </c>
      <c r="I1185" s="441"/>
      <c r="J1185" s="445"/>
      <c r="K1185" s="358"/>
      <c r="L1185" s="358"/>
      <c r="M1185" s="358"/>
      <c r="N1185" s="358"/>
      <c r="O1185" s="358"/>
      <c r="P1185" s="358"/>
      <c r="Q1185" s="358"/>
      <c r="R1185" s="358"/>
      <c r="S1185" s="358"/>
      <c r="T1185" s="358"/>
      <c r="U1185" s="358"/>
      <c r="V1185" s="358"/>
      <c r="W1185" s="358"/>
      <c r="X1185" s="358"/>
      <c r="Y1185" s="358"/>
      <c r="Z1185" s="358"/>
      <c r="AA1185" s="358"/>
      <c r="AB1185" s="358"/>
      <c r="AC1185" s="358"/>
      <c r="AD1185" s="358"/>
      <c r="AE1185" s="358"/>
      <c r="AF1185" s="358"/>
      <c r="AG1185" s="358"/>
      <c r="AH1185" s="358"/>
      <c r="AI1185" s="358"/>
      <c r="AJ1185" s="358"/>
    </row>
    <row r="1186" spans="1:36" x14ac:dyDescent="0.25">
      <c r="A1186" s="353" t="s">
        <v>244</v>
      </c>
      <c r="B1186" s="353" t="s">
        <v>429</v>
      </c>
      <c r="C1186" s="441">
        <f t="shared" ref="C1186:H1186" si="875">C210</f>
        <v>20000</v>
      </c>
      <c r="D1186" s="441"/>
      <c r="E1186" s="441"/>
      <c r="F1186" s="441"/>
      <c r="G1186" s="441"/>
      <c r="H1186" s="441">
        <f t="shared" si="875"/>
        <v>0</v>
      </c>
      <c r="I1186" s="441"/>
      <c r="J1186" s="445"/>
      <c r="K1186" s="358"/>
      <c r="L1186" s="358"/>
      <c r="M1186" s="358"/>
      <c r="N1186" s="358"/>
      <c r="O1186" s="358"/>
      <c r="P1186" s="358"/>
      <c r="Q1186" s="358"/>
      <c r="R1186" s="358"/>
      <c r="S1186" s="358"/>
      <c r="T1186" s="358"/>
      <c r="U1186" s="358"/>
      <c r="V1186" s="358"/>
      <c r="W1186" s="358"/>
      <c r="X1186" s="358"/>
      <c r="Y1186" s="358"/>
      <c r="Z1186" s="358"/>
      <c r="AA1186" s="358"/>
      <c r="AB1186" s="358"/>
      <c r="AC1186" s="358"/>
      <c r="AD1186" s="358"/>
      <c r="AE1186" s="358"/>
      <c r="AF1186" s="358"/>
      <c r="AG1186" s="358"/>
      <c r="AH1186" s="358"/>
      <c r="AI1186" s="358"/>
      <c r="AJ1186" s="358"/>
    </row>
    <row r="1187" spans="1:36" x14ac:dyDescent="0.25">
      <c r="A1187" s="353" t="s">
        <v>244</v>
      </c>
      <c r="B1187" s="353" t="s">
        <v>405</v>
      </c>
      <c r="C1187" s="441">
        <f t="shared" ref="C1187:H1187" si="876">C211</f>
        <v>20000</v>
      </c>
      <c r="D1187" s="441"/>
      <c r="E1187" s="441"/>
      <c r="F1187" s="441"/>
      <c r="G1187" s="441"/>
      <c r="H1187" s="441">
        <f t="shared" si="876"/>
        <v>0</v>
      </c>
      <c r="I1187" s="441"/>
      <c r="J1187" s="445"/>
      <c r="K1187" s="358"/>
      <c r="L1187" s="358"/>
      <c r="M1187" s="358"/>
      <c r="N1187" s="358"/>
      <c r="O1187" s="358"/>
      <c r="P1187" s="358"/>
      <c r="Q1187" s="358"/>
      <c r="R1187" s="358"/>
      <c r="S1187" s="358"/>
      <c r="T1187" s="358"/>
      <c r="U1187" s="358"/>
      <c r="V1187" s="358"/>
      <c r="W1187" s="358"/>
      <c r="X1187" s="358"/>
      <c r="Y1187" s="358"/>
      <c r="Z1187" s="358"/>
      <c r="AA1187" s="358"/>
      <c r="AB1187" s="358"/>
      <c r="AC1187" s="358"/>
      <c r="AD1187" s="358"/>
      <c r="AE1187" s="358"/>
      <c r="AF1187" s="358"/>
      <c r="AG1187" s="358"/>
      <c r="AH1187" s="358"/>
      <c r="AI1187" s="358"/>
      <c r="AJ1187" s="358"/>
    </row>
    <row r="1188" spans="1:36" x14ac:dyDescent="0.25">
      <c r="A1188" s="353" t="s">
        <v>303</v>
      </c>
      <c r="B1188" s="353" t="s">
        <v>303</v>
      </c>
      <c r="C1188" s="441">
        <f t="shared" ref="C1188:H1188" si="877">C212</f>
        <v>6250</v>
      </c>
      <c r="D1188" s="441"/>
      <c r="E1188" s="441"/>
      <c r="F1188" s="441"/>
      <c r="G1188" s="441"/>
      <c r="H1188" s="441">
        <f t="shared" si="877"/>
        <v>0</v>
      </c>
      <c r="I1188" s="441"/>
      <c r="J1188" s="445"/>
      <c r="K1188" s="358"/>
      <c r="L1188" s="358"/>
      <c r="M1188" s="358"/>
      <c r="N1188" s="358"/>
      <c r="O1188" s="358"/>
      <c r="P1188" s="358"/>
      <c r="Q1188" s="358"/>
      <c r="R1188" s="358"/>
      <c r="S1188" s="358"/>
      <c r="T1188" s="358"/>
      <c r="U1188" s="358"/>
      <c r="V1188" s="358"/>
      <c r="W1188" s="358"/>
      <c r="X1188" s="358"/>
      <c r="Y1188" s="358"/>
      <c r="Z1188" s="358"/>
      <c r="AA1188" s="358"/>
      <c r="AB1188" s="358"/>
      <c r="AC1188" s="358"/>
      <c r="AD1188" s="358"/>
      <c r="AE1188" s="358"/>
      <c r="AF1188" s="358"/>
      <c r="AG1188" s="358"/>
      <c r="AH1188" s="358"/>
      <c r="AI1188" s="358"/>
      <c r="AJ1188" s="358"/>
    </row>
    <row r="1189" spans="1:36" x14ac:dyDescent="0.25">
      <c r="A1189" s="353" t="s">
        <v>475</v>
      </c>
      <c r="B1189" s="353" t="s">
        <v>475</v>
      </c>
      <c r="C1189" s="441">
        <f t="shared" ref="C1189:H1189" si="878">C213</f>
        <v>3750</v>
      </c>
      <c r="D1189" s="441"/>
      <c r="E1189" s="441"/>
      <c r="F1189" s="441"/>
      <c r="G1189" s="441"/>
      <c r="H1189" s="441">
        <f t="shared" si="878"/>
        <v>0</v>
      </c>
      <c r="I1189" s="441"/>
      <c r="J1189" s="445"/>
      <c r="K1189" s="358"/>
      <c r="L1189" s="358"/>
      <c r="M1189" s="358"/>
      <c r="N1189" s="358"/>
      <c r="O1189" s="358"/>
      <c r="P1189" s="358"/>
      <c r="Q1189" s="358"/>
      <c r="R1189" s="358"/>
      <c r="S1189" s="358"/>
      <c r="T1189" s="358"/>
      <c r="U1189" s="358"/>
      <c r="V1189" s="358"/>
      <c r="W1189" s="358"/>
      <c r="X1189" s="358"/>
      <c r="Y1189" s="358"/>
      <c r="Z1189" s="358"/>
      <c r="AA1189" s="358"/>
      <c r="AB1189" s="358"/>
      <c r="AC1189" s="358"/>
      <c r="AD1189" s="358"/>
      <c r="AE1189" s="358"/>
      <c r="AF1189" s="358"/>
      <c r="AG1189" s="358"/>
      <c r="AH1189" s="358"/>
      <c r="AI1189" s="358"/>
      <c r="AJ1189" s="358"/>
    </row>
    <row r="1190" spans="1:36" x14ac:dyDescent="0.25">
      <c r="A1190" s="353" t="s">
        <v>355</v>
      </c>
      <c r="B1190" s="353" t="s">
        <v>355</v>
      </c>
      <c r="C1190" s="441">
        <f t="shared" ref="C1190:H1190" si="879">C214</f>
        <v>7000</v>
      </c>
      <c r="D1190" s="441"/>
      <c r="E1190" s="441"/>
      <c r="F1190" s="441"/>
      <c r="G1190" s="441"/>
      <c r="H1190" s="441">
        <f t="shared" si="879"/>
        <v>0</v>
      </c>
      <c r="I1190" s="441"/>
      <c r="J1190" s="445"/>
      <c r="K1190" s="358"/>
      <c r="L1190" s="358"/>
      <c r="M1190" s="358"/>
      <c r="N1190" s="358"/>
      <c r="O1190" s="358"/>
      <c r="P1190" s="358"/>
      <c r="Q1190" s="358"/>
      <c r="R1190" s="358"/>
      <c r="S1190" s="358"/>
      <c r="T1190" s="358"/>
      <c r="U1190" s="358"/>
      <c r="V1190" s="358"/>
      <c r="W1190" s="358"/>
      <c r="X1190" s="358"/>
      <c r="Y1190" s="358"/>
      <c r="Z1190" s="358"/>
      <c r="AA1190" s="358"/>
      <c r="AB1190" s="358"/>
      <c r="AC1190" s="358"/>
      <c r="AD1190" s="358"/>
      <c r="AE1190" s="358"/>
      <c r="AF1190" s="358"/>
      <c r="AG1190" s="358"/>
      <c r="AH1190" s="358"/>
      <c r="AI1190" s="358"/>
      <c r="AJ1190" s="358"/>
    </row>
    <row r="1191" spans="1:36" x14ac:dyDescent="0.25">
      <c r="A1191" s="353" t="s">
        <v>484</v>
      </c>
      <c r="B1191" s="353" t="s">
        <v>484</v>
      </c>
      <c r="C1191" s="441">
        <f t="shared" ref="C1191:H1191" si="880">C215</f>
        <v>5000</v>
      </c>
      <c r="D1191" s="441"/>
      <c r="E1191" s="441"/>
      <c r="F1191" s="441"/>
      <c r="G1191" s="441"/>
      <c r="H1191" s="441">
        <f t="shared" si="880"/>
        <v>0</v>
      </c>
      <c r="I1191" s="441"/>
      <c r="J1191" s="445"/>
      <c r="K1191" s="358"/>
      <c r="L1191" s="358"/>
      <c r="M1191" s="358"/>
      <c r="N1191" s="358"/>
      <c r="O1191" s="358"/>
      <c r="P1191" s="358"/>
      <c r="Q1191" s="358"/>
      <c r="R1191" s="358"/>
      <c r="S1191" s="358"/>
      <c r="T1191" s="358"/>
      <c r="U1191" s="358"/>
      <c r="V1191" s="358"/>
      <c r="W1191" s="358"/>
      <c r="X1191" s="358"/>
      <c r="Y1191" s="358"/>
      <c r="Z1191" s="358"/>
      <c r="AA1191" s="358"/>
      <c r="AB1191" s="358"/>
      <c r="AC1191" s="358"/>
      <c r="AD1191" s="358"/>
      <c r="AE1191" s="358"/>
      <c r="AF1191" s="358"/>
      <c r="AG1191" s="358"/>
      <c r="AH1191" s="358"/>
      <c r="AI1191" s="358"/>
      <c r="AJ1191" s="358"/>
    </row>
    <row r="1192" spans="1:36" x14ac:dyDescent="0.25">
      <c r="A1192" s="353" t="s">
        <v>492</v>
      </c>
      <c r="B1192" s="353" t="s">
        <v>492</v>
      </c>
      <c r="C1192" s="441">
        <f t="shared" ref="C1192:H1192" si="881">C216</f>
        <v>25000</v>
      </c>
      <c r="D1192" s="441"/>
      <c r="E1192" s="441"/>
      <c r="F1192" s="441"/>
      <c r="G1192" s="441"/>
      <c r="H1192" s="441">
        <f t="shared" si="881"/>
        <v>0</v>
      </c>
      <c r="I1192" s="441"/>
      <c r="J1192" s="445"/>
      <c r="K1192" s="358"/>
      <c r="L1192" s="358"/>
      <c r="M1192" s="358"/>
      <c r="N1192" s="358"/>
      <c r="O1192" s="358"/>
      <c r="P1192" s="358"/>
      <c r="Q1192" s="358"/>
      <c r="R1192" s="358"/>
      <c r="S1192" s="358"/>
      <c r="T1192" s="358"/>
      <c r="U1192" s="358"/>
      <c r="V1192" s="358"/>
      <c r="W1192" s="358"/>
      <c r="X1192" s="358"/>
      <c r="Y1192" s="358"/>
      <c r="Z1192" s="358"/>
      <c r="AA1192" s="358"/>
      <c r="AB1192" s="358"/>
      <c r="AC1192" s="358"/>
      <c r="AD1192" s="358"/>
      <c r="AE1192" s="358"/>
      <c r="AF1192" s="358"/>
      <c r="AG1192" s="358"/>
      <c r="AH1192" s="358"/>
      <c r="AI1192" s="358"/>
      <c r="AJ1192" s="358"/>
    </row>
    <row r="1193" spans="1:36" x14ac:dyDescent="0.25">
      <c r="A1193" s="353" t="s">
        <v>380</v>
      </c>
      <c r="B1193" s="353" t="s">
        <v>380</v>
      </c>
      <c r="C1193" s="441">
        <f t="shared" ref="C1193:H1193" si="882">C217</f>
        <v>35000</v>
      </c>
      <c r="D1193" s="441"/>
      <c r="E1193" s="441"/>
      <c r="F1193" s="441"/>
      <c r="G1193" s="441"/>
      <c r="H1193" s="441">
        <f t="shared" si="882"/>
        <v>0</v>
      </c>
      <c r="I1193" s="441"/>
      <c r="J1193" s="445"/>
      <c r="K1193" s="358"/>
      <c r="L1193" s="358"/>
      <c r="M1193" s="358"/>
      <c r="N1193" s="358"/>
      <c r="O1193" s="358"/>
      <c r="P1193" s="358"/>
      <c r="Q1193" s="358"/>
      <c r="R1193" s="358"/>
      <c r="S1193" s="358"/>
      <c r="T1193" s="358"/>
      <c r="U1193" s="358"/>
      <c r="V1193" s="358"/>
      <c r="W1193" s="358"/>
      <c r="X1193" s="358"/>
      <c r="Y1193" s="358"/>
      <c r="Z1193" s="358"/>
      <c r="AA1193" s="358"/>
      <c r="AB1193" s="358"/>
      <c r="AC1193" s="358"/>
      <c r="AD1193" s="358"/>
      <c r="AE1193" s="358"/>
      <c r="AF1193" s="358"/>
      <c r="AG1193" s="358"/>
      <c r="AH1193" s="358"/>
      <c r="AI1193" s="358"/>
      <c r="AJ1193" s="358"/>
    </row>
    <row r="1194" spans="1:36" x14ac:dyDescent="0.25">
      <c r="A1194" s="353" t="s">
        <v>322</v>
      </c>
      <c r="B1194" s="353" t="s">
        <v>322</v>
      </c>
      <c r="C1194" s="441">
        <f t="shared" ref="C1194:H1194" si="883">C218</f>
        <v>2500</v>
      </c>
      <c r="D1194" s="441"/>
      <c r="E1194" s="441"/>
      <c r="F1194" s="441"/>
      <c r="G1194" s="441"/>
      <c r="H1194" s="441">
        <f t="shared" si="883"/>
        <v>0</v>
      </c>
      <c r="I1194" s="441"/>
      <c r="J1194" s="445"/>
      <c r="K1194" s="358"/>
      <c r="L1194" s="358"/>
      <c r="M1194" s="358"/>
      <c r="N1194" s="358"/>
      <c r="O1194" s="358"/>
      <c r="P1194" s="358"/>
      <c r="Q1194" s="358"/>
      <c r="R1194" s="358"/>
      <c r="S1194" s="358"/>
      <c r="T1194" s="358"/>
      <c r="U1194" s="358"/>
      <c r="V1194" s="358"/>
      <c r="W1194" s="358"/>
      <c r="X1194" s="358"/>
      <c r="Y1194" s="358"/>
      <c r="Z1194" s="358"/>
      <c r="AA1194" s="358"/>
      <c r="AB1194" s="358"/>
      <c r="AC1194" s="358"/>
      <c r="AD1194" s="358"/>
      <c r="AE1194" s="358"/>
      <c r="AF1194" s="358"/>
      <c r="AG1194" s="358"/>
      <c r="AH1194" s="358"/>
      <c r="AI1194" s="358"/>
      <c r="AJ1194" s="358"/>
    </row>
    <row r="1195" spans="1:36" x14ac:dyDescent="0.25">
      <c r="A1195" s="353" t="s">
        <v>447</v>
      </c>
      <c r="B1195" s="353" t="s">
        <v>447</v>
      </c>
      <c r="C1195" s="441">
        <f t="shared" ref="C1195:H1195" si="884">C219</f>
        <v>2000</v>
      </c>
      <c r="D1195" s="441"/>
      <c r="E1195" s="441"/>
      <c r="F1195" s="441"/>
      <c r="G1195" s="441"/>
      <c r="H1195" s="441">
        <f t="shared" si="884"/>
        <v>0</v>
      </c>
      <c r="I1195" s="441"/>
      <c r="J1195" s="445"/>
      <c r="K1195" s="358"/>
      <c r="L1195" s="358"/>
      <c r="M1195" s="358"/>
      <c r="N1195" s="358"/>
      <c r="O1195" s="358"/>
      <c r="P1195" s="358"/>
      <c r="Q1195" s="358"/>
      <c r="R1195" s="358"/>
      <c r="S1195" s="358"/>
      <c r="T1195" s="358"/>
      <c r="U1195" s="358"/>
      <c r="V1195" s="358"/>
      <c r="W1195" s="358"/>
      <c r="X1195" s="358"/>
      <c r="Y1195" s="358"/>
      <c r="Z1195" s="358"/>
      <c r="AA1195" s="358"/>
      <c r="AB1195" s="358"/>
      <c r="AC1195" s="358"/>
      <c r="AD1195" s="358"/>
      <c r="AE1195" s="358"/>
      <c r="AF1195" s="358"/>
      <c r="AG1195" s="358"/>
      <c r="AH1195" s="358"/>
      <c r="AI1195" s="358"/>
      <c r="AJ1195" s="358"/>
    </row>
    <row r="1196" spans="1:36" x14ac:dyDescent="0.25">
      <c r="A1196" s="353" t="s">
        <v>494</v>
      </c>
      <c r="B1196" s="353" t="s">
        <v>494</v>
      </c>
      <c r="C1196" s="441">
        <f t="shared" ref="C1196:H1196" si="885">C220</f>
        <v>5000</v>
      </c>
      <c r="D1196" s="441"/>
      <c r="E1196" s="441"/>
      <c r="F1196" s="441"/>
      <c r="G1196" s="441"/>
      <c r="H1196" s="441">
        <f t="shared" si="885"/>
        <v>0</v>
      </c>
      <c r="I1196" s="441"/>
      <c r="J1196" s="445"/>
      <c r="K1196" s="358"/>
      <c r="L1196" s="358"/>
      <c r="M1196" s="358"/>
      <c r="N1196" s="358"/>
      <c r="O1196" s="358"/>
      <c r="P1196" s="358"/>
      <c r="Q1196" s="358"/>
      <c r="R1196" s="358"/>
      <c r="S1196" s="358"/>
      <c r="T1196" s="358"/>
      <c r="U1196" s="358"/>
      <c r="V1196" s="358"/>
      <c r="W1196" s="358"/>
      <c r="X1196" s="358"/>
      <c r="Y1196" s="358"/>
      <c r="Z1196" s="358"/>
      <c r="AA1196" s="358"/>
      <c r="AB1196" s="358"/>
      <c r="AC1196" s="358"/>
      <c r="AD1196" s="358"/>
      <c r="AE1196" s="358"/>
      <c r="AF1196" s="358"/>
      <c r="AG1196" s="358"/>
      <c r="AH1196" s="358"/>
      <c r="AI1196" s="358"/>
      <c r="AJ1196" s="358"/>
    </row>
    <row r="1197" spans="1:36" x14ac:dyDescent="0.25">
      <c r="A1197" s="353" t="s">
        <v>332</v>
      </c>
      <c r="B1197" s="353" t="s">
        <v>332</v>
      </c>
      <c r="C1197" s="441">
        <f t="shared" ref="C1197:H1197" si="886">C221</f>
        <v>5000</v>
      </c>
      <c r="D1197" s="441"/>
      <c r="E1197" s="441"/>
      <c r="F1197" s="441"/>
      <c r="G1197" s="441"/>
      <c r="H1197" s="441">
        <f t="shared" si="886"/>
        <v>0</v>
      </c>
      <c r="I1197" s="441"/>
      <c r="J1197" s="445"/>
      <c r="K1197" s="358"/>
      <c r="L1197" s="358"/>
      <c r="M1197" s="358"/>
      <c r="N1197" s="358"/>
      <c r="O1197" s="358"/>
      <c r="P1197" s="358"/>
      <c r="Q1197" s="358"/>
      <c r="R1197" s="358"/>
      <c r="S1197" s="358"/>
      <c r="T1197" s="358"/>
      <c r="U1197" s="358"/>
      <c r="V1197" s="358"/>
      <c r="W1197" s="358"/>
      <c r="X1197" s="358"/>
      <c r="Y1197" s="358"/>
      <c r="Z1197" s="358"/>
      <c r="AA1197" s="358"/>
      <c r="AB1197" s="358"/>
      <c r="AC1197" s="358"/>
      <c r="AD1197" s="358"/>
      <c r="AE1197" s="358"/>
      <c r="AF1197" s="358"/>
      <c r="AG1197" s="358"/>
      <c r="AH1197" s="358"/>
      <c r="AI1197" s="358"/>
      <c r="AJ1197" s="358"/>
    </row>
    <row r="1198" spans="1:36" x14ac:dyDescent="0.25">
      <c r="A1198" s="353" t="s">
        <v>263</v>
      </c>
      <c r="B1198" s="353" t="s">
        <v>478</v>
      </c>
      <c r="C1198" s="441">
        <f t="shared" ref="C1198:H1198" si="887">C222</f>
        <v>20000</v>
      </c>
      <c r="D1198" s="441"/>
      <c r="E1198" s="441"/>
      <c r="F1198" s="441"/>
      <c r="G1198" s="441"/>
      <c r="H1198" s="441">
        <f t="shared" si="887"/>
        <v>0</v>
      </c>
      <c r="I1198" s="441"/>
      <c r="J1198" s="445"/>
      <c r="K1198" s="358"/>
      <c r="L1198" s="358"/>
      <c r="M1198" s="358"/>
      <c r="N1198" s="358"/>
      <c r="O1198" s="358"/>
      <c r="P1198" s="358"/>
      <c r="Q1198" s="358"/>
      <c r="R1198" s="358"/>
      <c r="S1198" s="358"/>
      <c r="T1198" s="358"/>
      <c r="U1198" s="358"/>
      <c r="V1198" s="358"/>
      <c r="W1198" s="358"/>
      <c r="X1198" s="358"/>
      <c r="Y1198" s="358"/>
      <c r="Z1198" s="358"/>
      <c r="AA1198" s="358"/>
      <c r="AB1198" s="358"/>
      <c r="AC1198" s="358"/>
      <c r="AD1198" s="358"/>
      <c r="AE1198" s="358"/>
      <c r="AF1198" s="358"/>
      <c r="AG1198" s="358"/>
      <c r="AH1198" s="358"/>
      <c r="AI1198" s="358"/>
      <c r="AJ1198" s="358"/>
    </row>
    <row r="1199" spans="1:36" x14ac:dyDescent="0.25">
      <c r="A1199" s="353" t="s">
        <v>263</v>
      </c>
      <c r="B1199" s="353" t="s">
        <v>542</v>
      </c>
      <c r="C1199" s="441">
        <f t="shared" ref="C1199:H1199" si="888">C223</f>
        <v>20000</v>
      </c>
      <c r="D1199" s="441"/>
      <c r="E1199" s="441"/>
      <c r="F1199" s="441"/>
      <c r="G1199" s="441"/>
      <c r="H1199" s="441">
        <f t="shared" si="888"/>
        <v>0</v>
      </c>
      <c r="I1199" s="441"/>
      <c r="J1199" s="445"/>
      <c r="K1199" s="358"/>
      <c r="L1199" s="358"/>
      <c r="M1199" s="358"/>
      <c r="N1199" s="358"/>
      <c r="O1199" s="358"/>
      <c r="P1199" s="358"/>
      <c r="Q1199" s="358"/>
      <c r="R1199" s="358"/>
      <c r="S1199" s="358"/>
      <c r="T1199" s="358"/>
      <c r="U1199" s="358"/>
      <c r="V1199" s="358"/>
      <c r="W1199" s="358"/>
      <c r="X1199" s="358"/>
      <c r="Y1199" s="358"/>
      <c r="Z1199" s="358"/>
      <c r="AA1199" s="358"/>
      <c r="AB1199" s="358"/>
      <c r="AC1199" s="358"/>
      <c r="AD1199" s="358"/>
      <c r="AE1199" s="358"/>
      <c r="AF1199" s="358"/>
      <c r="AG1199" s="358"/>
      <c r="AH1199" s="358"/>
      <c r="AI1199" s="358"/>
      <c r="AJ1199" s="358"/>
    </row>
    <row r="1200" spans="1:36" x14ac:dyDescent="0.25">
      <c r="A1200" s="353" t="s">
        <v>466</v>
      </c>
      <c r="B1200" s="353" t="s">
        <v>467</v>
      </c>
      <c r="C1200" s="441">
        <f t="shared" ref="C1200:H1200" si="889">C224</f>
        <v>20000</v>
      </c>
      <c r="D1200" s="441"/>
      <c r="E1200" s="441"/>
      <c r="F1200" s="441"/>
      <c r="G1200" s="441"/>
      <c r="H1200" s="441">
        <f t="shared" si="889"/>
        <v>0</v>
      </c>
      <c r="I1200" s="441"/>
      <c r="J1200" s="445"/>
      <c r="K1200" s="358"/>
      <c r="L1200" s="358"/>
      <c r="M1200" s="358"/>
      <c r="N1200" s="358"/>
      <c r="O1200" s="358"/>
      <c r="P1200" s="358"/>
      <c r="Q1200" s="358"/>
      <c r="R1200" s="358"/>
      <c r="S1200" s="358"/>
      <c r="T1200" s="358"/>
      <c r="U1200" s="358"/>
      <c r="V1200" s="358"/>
      <c r="W1200" s="358"/>
      <c r="X1200" s="358"/>
      <c r="Y1200" s="358"/>
      <c r="Z1200" s="358"/>
      <c r="AA1200" s="358"/>
      <c r="AB1200" s="358"/>
      <c r="AC1200" s="358"/>
      <c r="AD1200" s="358"/>
      <c r="AE1200" s="358"/>
      <c r="AF1200" s="358"/>
      <c r="AG1200" s="358"/>
      <c r="AH1200" s="358"/>
      <c r="AI1200" s="358"/>
      <c r="AJ1200" s="358"/>
    </row>
    <row r="1201" spans="1:36" x14ac:dyDescent="0.25">
      <c r="A1201" s="353" t="s">
        <v>557</v>
      </c>
      <c r="B1201" s="353" t="s">
        <v>557</v>
      </c>
      <c r="C1201" s="441">
        <f t="shared" ref="C1201:H1201" si="890">C225</f>
        <v>7500</v>
      </c>
      <c r="D1201" s="441"/>
      <c r="E1201" s="441"/>
      <c r="F1201" s="441"/>
      <c r="G1201" s="441"/>
      <c r="H1201" s="441">
        <f t="shared" si="890"/>
        <v>0</v>
      </c>
      <c r="I1201" s="441"/>
      <c r="J1201" s="445"/>
      <c r="K1201" s="358"/>
      <c r="L1201" s="358"/>
      <c r="M1201" s="358"/>
      <c r="N1201" s="358"/>
      <c r="O1201" s="358"/>
      <c r="P1201" s="358"/>
      <c r="Q1201" s="358"/>
      <c r="R1201" s="358"/>
      <c r="S1201" s="358"/>
      <c r="T1201" s="358"/>
      <c r="U1201" s="358"/>
      <c r="V1201" s="358"/>
      <c r="W1201" s="358"/>
      <c r="X1201" s="358"/>
      <c r="Y1201" s="358"/>
      <c r="Z1201" s="358"/>
      <c r="AA1201" s="358"/>
      <c r="AB1201" s="358"/>
      <c r="AC1201" s="358"/>
      <c r="AD1201" s="358"/>
      <c r="AE1201" s="358"/>
      <c r="AF1201" s="358"/>
      <c r="AG1201" s="358"/>
      <c r="AH1201" s="358"/>
      <c r="AI1201" s="358"/>
      <c r="AJ1201" s="358"/>
    </row>
    <row r="1202" spans="1:36" x14ac:dyDescent="0.25">
      <c r="A1202" s="353" t="s">
        <v>527</v>
      </c>
      <c r="B1202" s="353" t="s">
        <v>527</v>
      </c>
      <c r="C1202" s="441">
        <f t="shared" ref="C1202:H1202" si="891">C226</f>
        <v>6250</v>
      </c>
      <c r="D1202" s="441"/>
      <c r="E1202" s="441"/>
      <c r="F1202" s="441"/>
      <c r="G1202" s="441"/>
      <c r="H1202" s="441">
        <f t="shared" si="891"/>
        <v>0</v>
      </c>
      <c r="I1202" s="441"/>
      <c r="J1202" s="445"/>
      <c r="K1202" s="358"/>
      <c r="L1202" s="358"/>
      <c r="M1202" s="358"/>
      <c r="N1202" s="358"/>
      <c r="O1202" s="358"/>
      <c r="P1202" s="358"/>
      <c r="Q1202" s="358"/>
      <c r="R1202" s="358"/>
      <c r="S1202" s="358"/>
      <c r="T1202" s="358"/>
      <c r="U1202" s="358"/>
      <c r="V1202" s="358"/>
      <c r="W1202" s="358"/>
      <c r="X1202" s="358"/>
      <c r="Y1202" s="358"/>
      <c r="Z1202" s="358"/>
      <c r="AA1202" s="358"/>
      <c r="AB1202" s="358"/>
      <c r="AC1202" s="358"/>
      <c r="AD1202" s="358"/>
      <c r="AE1202" s="358"/>
      <c r="AF1202" s="358"/>
      <c r="AG1202" s="358"/>
      <c r="AH1202" s="358"/>
      <c r="AI1202" s="358"/>
      <c r="AJ1202" s="358"/>
    </row>
    <row r="1203" spans="1:36" x14ac:dyDescent="0.25">
      <c r="A1203" s="353" t="s">
        <v>349</v>
      </c>
      <c r="B1203" s="353" t="s">
        <v>349</v>
      </c>
      <c r="C1203" s="441">
        <f t="shared" ref="C1203:H1203" si="892">C227</f>
        <v>20000</v>
      </c>
      <c r="D1203" s="441"/>
      <c r="E1203" s="441"/>
      <c r="F1203" s="441"/>
      <c r="G1203" s="441"/>
      <c r="H1203" s="441">
        <f t="shared" si="892"/>
        <v>0</v>
      </c>
      <c r="I1203" s="441"/>
      <c r="J1203" s="445"/>
      <c r="K1203" s="358"/>
      <c r="L1203" s="358"/>
      <c r="M1203" s="358"/>
      <c r="N1203" s="358"/>
      <c r="O1203" s="358"/>
      <c r="P1203" s="358"/>
      <c r="Q1203" s="358"/>
      <c r="R1203" s="358"/>
      <c r="S1203" s="358"/>
      <c r="T1203" s="358"/>
      <c r="U1203" s="358"/>
      <c r="V1203" s="358"/>
      <c r="W1203" s="358"/>
      <c r="X1203" s="358"/>
      <c r="Y1203" s="358"/>
      <c r="Z1203" s="358"/>
      <c r="AA1203" s="358"/>
      <c r="AB1203" s="358"/>
      <c r="AC1203" s="358"/>
      <c r="AD1203" s="358"/>
      <c r="AE1203" s="358"/>
      <c r="AF1203" s="358"/>
      <c r="AG1203" s="358"/>
      <c r="AH1203" s="358"/>
      <c r="AI1203" s="358"/>
      <c r="AJ1203" s="358"/>
    </row>
    <row r="1204" spans="1:36" x14ac:dyDescent="0.25">
      <c r="A1204" s="353" t="s">
        <v>529</v>
      </c>
      <c r="B1204" s="353" t="s">
        <v>530</v>
      </c>
      <c r="C1204" s="441">
        <f t="shared" ref="C1204:H1204" si="893">C228</f>
        <v>6250</v>
      </c>
      <c r="D1204" s="441"/>
      <c r="E1204" s="441"/>
      <c r="F1204" s="441"/>
      <c r="G1204" s="441"/>
      <c r="H1204" s="441">
        <f t="shared" si="893"/>
        <v>0</v>
      </c>
      <c r="I1204" s="441"/>
      <c r="J1204" s="445"/>
      <c r="K1204" s="358"/>
      <c r="L1204" s="358"/>
      <c r="M1204" s="358"/>
      <c r="N1204" s="358"/>
      <c r="O1204" s="358"/>
      <c r="P1204" s="358"/>
      <c r="Q1204" s="358"/>
      <c r="R1204" s="358"/>
      <c r="S1204" s="358"/>
      <c r="T1204" s="358"/>
      <c r="U1204" s="358"/>
      <c r="V1204" s="358"/>
      <c r="W1204" s="358"/>
      <c r="X1204" s="358"/>
      <c r="Y1204" s="358"/>
      <c r="Z1204" s="358"/>
      <c r="AA1204" s="358"/>
      <c r="AB1204" s="358"/>
      <c r="AC1204" s="358"/>
      <c r="AD1204" s="358"/>
      <c r="AE1204" s="358"/>
      <c r="AF1204" s="358"/>
      <c r="AG1204" s="358"/>
      <c r="AH1204" s="358"/>
      <c r="AI1204" s="358"/>
      <c r="AJ1204" s="358"/>
    </row>
    <row r="1205" spans="1:36" x14ac:dyDescent="0.25">
      <c r="A1205" s="353" t="s">
        <v>427</v>
      </c>
      <c r="B1205" s="353" t="s">
        <v>427</v>
      </c>
      <c r="C1205" s="441">
        <f t="shared" ref="C1205:H1205" si="894">C229</f>
        <v>3000</v>
      </c>
      <c r="D1205" s="441"/>
      <c r="E1205" s="441"/>
      <c r="F1205" s="441"/>
      <c r="G1205" s="441"/>
      <c r="H1205" s="441">
        <f t="shared" si="894"/>
        <v>0</v>
      </c>
      <c r="I1205" s="441"/>
      <c r="J1205" s="445"/>
      <c r="K1205" s="358"/>
      <c r="L1205" s="358"/>
      <c r="M1205" s="358"/>
      <c r="N1205" s="358"/>
      <c r="O1205" s="358"/>
      <c r="P1205" s="358"/>
      <c r="Q1205" s="358"/>
      <c r="R1205" s="358"/>
      <c r="S1205" s="358"/>
      <c r="T1205" s="358"/>
      <c r="U1205" s="358"/>
      <c r="V1205" s="358"/>
      <c r="W1205" s="358"/>
      <c r="X1205" s="358"/>
      <c r="Y1205" s="358"/>
      <c r="Z1205" s="358"/>
      <c r="AA1205" s="358"/>
      <c r="AB1205" s="358"/>
      <c r="AC1205" s="358"/>
      <c r="AD1205" s="358"/>
      <c r="AE1205" s="358"/>
      <c r="AF1205" s="358"/>
      <c r="AG1205" s="358"/>
      <c r="AH1205" s="358"/>
      <c r="AI1205" s="358"/>
      <c r="AJ1205" s="358"/>
    </row>
    <row r="1206" spans="1:36" x14ac:dyDescent="0.25">
      <c r="A1206" s="353" t="s">
        <v>333</v>
      </c>
      <c r="B1206" s="353" t="s">
        <v>333</v>
      </c>
      <c r="C1206" s="441">
        <f t="shared" ref="C1206:H1206" si="895">C230</f>
        <v>1000</v>
      </c>
      <c r="D1206" s="441"/>
      <c r="E1206" s="441"/>
      <c r="F1206" s="441"/>
      <c r="G1206" s="441"/>
      <c r="H1206" s="441">
        <f t="shared" si="895"/>
        <v>0</v>
      </c>
      <c r="I1206" s="441"/>
      <c r="J1206" s="445"/>
      <c r="K1206" s="358"/>
      <c r="L1206" s="358"/>
      <c r="M1206" s="358"/>
      <c r="N1206" s="358"/>
      <c r="O1206" s="358"/>
      <c r="P1206" s="358"/>
      <c r="Q1206" s="358"/>
      <c r="R1206" s="358"/>
      <c r="S1206" s="358"/>
      <c r="T1206" s="358"/>
      <c r="U1206" s="358"/>
      <c r="V1206" s="358"/>
      <c r="W1206" s="358"/>
      <c r="X1206" s="358"/>
      <c r="Y1206" s="358"/>
      <c r="Z1206" s="358"/>
      <c r="AA1206" s="358"/>
      <c r="AB1206" s="358"/>
      <c r="AC1206" s="358"/>
      <c r="AD1206" s="358"/>
      <c r="AE1206" s="358"/>
      <c r="AF1206" s="358"/>
      <c r="AG1206" s="358"/>
      <c r="AH1206" s="358"/>
      <c r="AI1206" s="358"/>
      <c r="AJ1206" s="358"/>
    </row>
    <row r="1207" spans="1:36" x14ac:dyDescent="0.25">
      <c r="A1207" s="353" t="s">
        <v>506</v>
      </c>
      <c r="B1207" s="353" t="s">
        <v>506</v>
      </c>
      <c r="C1207" s="441">
        <f t="shared" ref="C1207:H1207" si="896">C231</f>
        <v>10000</v>
      </c>
      <c r="D1207" s="441"/>
      <c r="E1207" s="441"/>
      <c r="F1207" s="441"/>
      <c r="G1207" s="441"/>
      <c r="H1207" s="441">
        <f t="shared" si="896"/>
        <v>0</v>
      </c>
      <c r="I1207" s="441"/>
      <c r="J1207" s="445"/>
      <c r="K1207" s="358"/>
      <c r="L1207" s="358"/>
      <c r="M1207" s="358"/>
      <c r="N1207" s="358"/>
      <c r="O1207" s="358"/>
      <c r="P1207" s="358"/>
      <c r="Q1207" s="358"/>
      <c r="R1207" s="358"/>
      <c r="S1207" s="358"/>
      <c r="T1207" s="358"/>
      <c r="U1207" s="358"/>
      <c r="V1207" s="358"/>
      <c r="W1207" s="358"/>
      <c r="X1207" s="358"/>
      <c r="Y1207" s="358"/>
      <c r="Z1207" s="358"/>
      <c r="AA1207" s="358"/>
      <c r="AB1207" s="358"/>
      <c r="AC1207" s="358"/>
      <c r="AD1207" s="358"/>
      <c r="AE1207" s="358"/>
      <c r="AF1207" s="358"/>
      <c r="AG1207" s="358"/>
      <c r="AH1207" s="358"/>
      <c r="AI1207" s="358"/>
      <c r="AJ1207" s="358"/>
    </row>
    <row r="1208" spans="1:36" x14ac:dyDescent="0.25">
      <c r="A1208" s="353" t="s">
        <v>513</v>
      </c>
      <c r="B1208" s="353" t="s">
        <v>513</v>
      </c>
      <c r="C1208" s="441">
        <f t="shared" ref="C1208:H1208" si="897">C232</f>
        <v>9375</v>
      </c>
      <c r="D1208" s="441"/>
      <c r="E1208" s="441"/>
      <c r="F1208" s="441"/>
      <c r="G1208" s="441"/>
      <c r="H1208" s="441">
        <f t="shared" si="897"/>
        <v>0</v>
      </c>
      <c r="I1208" s="441"/>
      <c r="J1208" s="445"/>
      <c r="K1208" s="358"/>
      <c r="L1208" s="358"/>
      <c r="M1208" s="358"/>
      <c r="N1208" s="358"/>
      <c r="O1208" s="358"/>
      <c r="P1208" s="358"/>
      <c r="Q1208" s="358"/>
      <c r="R1208" s="358"/>
      <c r="S1208" s="358"/>
      <c r="T1208" s="358"/>
      <c r="U1208" s="358"/>
      <c r="V1208" s="358"/>
      <c r="W1208" s="358"/>
      <c r="X1208" s="358"/>
      <c r="Y1208" s="358"/>
      <c r="Z1208" s="358"/>
      <c r="AA1208" s="358"/>
      <c r="AB1208" s="358"/>
      <c r="AC1208" s="358"/>
      <c r="AD1208" s="358"/>
      <c r="AE1208" s="358"/>
      <c r="AF1208" s="358"/>
      <c r="AG1208" s="358"/>
      <c r="AH1208" s="358"/>
      <c r="AI1208" s="358"/>
      <c r="AJ1208" s="358"/>
    </row>
    <row r="1209" spans="1:36" x14ac:dyDescent="0.25">
      <c r="A1209" s="353" t="s">
        <v>371</v>
      </c>
      <c r="B1209" s="353" t="s">
        <v>371</v>
      </c>
      <c r="C1209" s="441">
        <f t="shared" ref="C1209:H1209" si="898">C233</f>
        <v>1500</v>
      </c>
      <c r="D1209" s="441"/>
      <c r="E1209" s="441"/>
      <c r="F1209" s="441"/>
      <c r="G1209" s="441"/>
      <c r="H1209" s="441">
        <f t="shared" si="898"/>
        <v>0</v>
      </c>
      <c r="I1209" s="441"/>
      <c r="J1209" s="445"/>
      <c r="K1209" s="358"/>
      <c r="L1209" s="358"/>
      <c r="M1209" s="358"/>
      <c r="N1209" s="358"/>
      <c r="O1209" s="358"/>
      <c r="P1209" s="358"/>
      <c r="Q1209" s="358"/>
      <c r="R1209" s="358"/>
      <c r="S1209" s="358"/>
      <c r="T1209" s="358"/>
      <c r="U1209" s="358"/>
      <c r="V1209" s="358"/>
      <c r="W1209" s="358"/>
      <c r="X1209" s="358"/>
      <c r="Y1209" s="358"/>
      <c r="Z1209" s="358"/>
      <c r="AA1209" s="358"/>
      <c r="AB1209" s="358"/>
      <c r="AC1209" s="358"/>
      <c r="AD1209" s="358"/>
      <c r="AE1209" s="358"/>
      <c r="AF1209" s="358"/>
      <c r="AG1209" s="358"/>
      <c r="AH1209" s="358"/>
      <c r="AI1209" s="358"/>
      <c r="AJ1209" s="358"/>
    </row>
    <row r="1210" spans="1:36" x14ac:dyDescent="0.25">
      <c r="A1210" s="353" t="s">
        <v>518</v>
      </c>
      <c r="B1210" s="353" t="s">
        <v>518</v>
      </c>
      <c r="C1210" s="441">
        <f t="shared" ref="C1210:H1210" si="899">C234</f>
        <v>14000</v>
      </c>
      <c r="D1210" s="441"/>
      <c r="E1210" s="441"/>
      <c r="F1210" s="441"/>
      <c r="G1210" s="441"/>
      <c r="H1210" s="441">
        <f t="shared" si="899"/>
        <v>0</v>
      </c>
      <c r="I1210" s="441"/>
      <c r="J1210" s="445"/>
      <c r="K1210" s="358"/>
      <c r="L1210" s="358"/>
      <c r="M1210" s="358"/>
      <c r="N1210" s="358"/>
      <c r="O1210" s="358"/>
      <c r="P1210" s="358"/>
      <c r="Q1210" s="358"/>
      <c r="R1210" s="358"/>
      <c r="S1210" s="358"/>
      <c r="T1210" s="358"/>
      <c r="U1210" s="358"/>
      <c r="V1210" s="358"/>
      <c r="W1210" s="358"/>
      <c r="X1210" s="358"/>
      <c r="Y1210" s="358"/>
      <c r="Z1210" s="358"/>
      <c r="AA1210" s="358"/>
      <c r="AB1210" s="358"/>
      <c r="AC1210" s="358"/>
      <c r="AD1210" s="358"/>
      <c r="AE1210" s="358"/>
      <c r="AF1210" s="358"/>
      <c r="AG1210" s="358"/>
      <c r="AH1210" s="358"/>
      <c r="AI1210" s="358"/>
      <c r="AJ1210" s="358"/>
    </row>
    <row r="1211" spans="1:36" x14ac:dyDescent="0.25">
      <c r="A1211" s="353" t="s">
        <v>423</v>
      </c>
      <c r="B1211" s="353" t="s">
        <v>423</v>
      </c>
      <c r="C1211" s="441">
        <f t="shared" ref="C1211:H1211" si="900">C235</f>
        <v>3000</v>
      </c>
      <c r="D1211" s="441"/>
      <c r="E1211" s="441"/>
      <c r="F1211" s="441"/>
      <c r="G1211" s="441"/>
      <c r="H1211" s="441">
        <f t="shared" si="900"/>
        <v>0</v>
      </c>
      <c r="I1211" s="441"/>
      <c r="J1211" s="445"/>
      <c r="K1211" s="358"/>
      <c r="L1211" s="358"/>
      <c r="M1211" s="358"/>
      <c r="N1211" s="358"/>
      <c r="O1211" s="358"/>
      <c r="P1211" s="358"/>
      <c r="Q1211" s="358"/>
      <c r="R1211" s="358"/>
      <c r="S1211" s="358"/>
      <c r="T1211" s="358"/>
      <c r="U1211" s="358"/>
      <c r="V1211" s="358"/>
      <c r="W1211" s="358"/>
      <c r="X1211" s="358"/>
      <c r="Y1211" s="358"/>
      <c r="Z1211" s="358"/>
      <c r="AA1211" s="358"/>
      <c r="AB1211" s="358"/>
      <c r="AC1211" s="358"/>
      <c r="AD1211" s="358"/>
      <c r="AE1211" s="358"/>
      <c r="AF1211" s="358"/>
      <c r="AG1211" s="358"/>
      <c r="AH1211" s="358"/>
      <c r="AI1211" s="358"/>
      <c r="AJ1211" s="358"/>
    </row>
    <row r="1212" spans="1:36" x14ac:dyDescent="0.25">
      <c r="A1212" s="353" t="s">
        <v>296</v>
      </c>
      <c r="B1212" s="353" t="s">
        <v>296</v>
      </c>
      <c r="C1212" s="441">
        <f t="shared" ref="C1212:H1212" si="901">C236</f>
        <v>5000</v>
      </c>
      <c r="D1212" s="441"/>
      <c r="E1212" s="441"/>
      <c r="F1212" s="441"/>
      <c r="G1212" s="441"/>
      <c r="H1212" s="441">
        <f t="shared" si="901"/>
        <v>0</v>
      </c>
      <c r="I1212" s="441"/>
      <c r="J1212" s="445"/>
      <c r="K1212" s="358"/>
      <c r="L1212" s="358"/>
      <c r="M1212" s="358"/>
      <c r="N1212" s="358"/>
      <c r="O1212" s="358"/>
      <c r="P1212" s="358"/>
      <c r="Q1212" s="358"/>
      <c r="R1212" s="358"/>
      <c r="S1212" s="358"/>
      <c r="T1212" s="358"/>
      <c r="U1212" s="358"/>
      <c r="V1212" s="358"/>
      <c r="W1212" s="358"/>
      <c r="X1212" s="358"/>
      <c r="Y1212" s="358"/>
      <c r="Z1212" s="358"/>
      <c r="AA1212" s="358"/>
      <c r="AB1212" s="358"/>
      <c r="AC1212" s="358"/>
      <c r="AD1212" s="358"/>
      <c r="AE1212" s="358"/>
      <c r="AF1212" s="358"/>
      <c r="AG1212" s="358"/>
      <c r="AH1212" s="358"/>
      <c r="AI1212" s="358"/>
      <c r="AJ1212" s="358"/>
    </row>
    <row r="1213" spans="1:36" x14ac:dyDescent="0.25">
      <c r="A1213" s="353" t="s">
        <v>496</v>
      </c>
      <c r="B1213" s="353" t="s">
        <v>497</v>
      </c>
      <c r="C1213" s="441">
        <f t="shared" ref="C1213:H1213" si="902">C237</f>
        <v>2500</v>
      </c>
      <c r="D1213" s="441"/>
      <c r="E1213" s="441"/>
      <c r="F1213" s="441"/>
      <c r="G1213" s="441"/>
      <c r="H1213" s="441">
        <f t="shared" si="902"/>
        <v>0</v>
      </c>
      <c r="I1213" s="441"/>
      <c r="J1213" s="445"/>
      <c r="K1213" s="358"/>
      <c r="L1213" s="358"/>
      <c r="M1213" s="358"/>
      <c r="N1213" s="358"/>
      <c r="O1213" s="358"/>
      <c r="P1213" s="358"/>
      <c r="Q1213" s="358"/>
      <c r="R1213" s="358"/>
      <c r="S1213" s="358"/>
      <c r="T1213" s="358"/>
      <c r="U1213" s="358"/>
      <c r="V1213" s="358"/>
      <c r="W1213" s="358"/>
      <c r="X1213" s="358"/>
      <c r="Y1213" s="358"/>
      <c r="Z1213" s="358"/>
      <c r="AA1213" s="358"/>
      <c r="AB1213" s="358"/>
      <c r="AC1213" s="358"/>
      <c r="AD1213" s="358"/>
      <c r="AE1213" s="358"/>
      <c r="AF1213" s="358"/>
      <c r="AG1213" s="358"/>
      <c r="AH1213" s="358"/>
      <c r="AI1213" s="358"/>
      <c r="AJ1213" s="358"/>
    </row>
    <row r="1214" spans="1:36" x14ac:dyDescent="0.25">
      <c r="A1214" s="353" t="s">
        <v>487</v>
      </c>
      <c r="B1214" s="353" t="s">
        <v>487</v>
      </c>
      <c r="C1214" s="441">
        <f t="shared" ref="C1214:H1214" si="903">C238</f>
        <v>9375</v>
      </c>
      <c r="D1214" s="441"/>
      <c r="E1214" s="441"/>
      <c r="F1214" s="441"/>
      <c r="G1214" s="441"/>
      <c r="H1214" s="441">
        <f t="shared" si="903"/>
        <v>0</v>
      </c>
      <c r="I1214" s="441"/>
      <c r="J1214" s="445"/>
      <c r="K1214" s="358"/>
      <c r="L1214" s="358"/>
      <c r="M1214" s="358"/>
      <c r="N1214" s="358"/>
      <c r="O1214" s="358"/>
      <c r="P1214" s="358"/>
      <c r="Q1214" s="358"/>
      <c r="R1214" s="358"/>
      <c r="S1214" s="358"/>
      <c r="T1214" s="358"/>
      <c r="U1214" s="358"/>
      <c r="V1214" s="358"/>
      <c r="W1214" s="358"/>
      <c r="X1214" s="358"/>
      <c r="Y1214" s="358"/>
      <c r="Z1214" s="358"/>
      <c r="AA1214" s="358"/>
      <c r="AB1214" s="358"/>
      <c r="AC1214" s="358"/>
      <c r="AD1214" s="358"/>
      <c r="AE1214" s="358"/>
      <c r="AF1214" s="358"/>
      <c r="AG1214" s="358"/>
      <c r="AH1214" s="358"/>
      <c r="AI1214" s="358"/>
      <c r="AJ1214" s="358"/>
    </row>
    <row r="1215" spans="1:36" x14ac:dyDescent="0.25">
      <c r="A1215" s="353" t="s">
        <v>324</v>
      </c>
      <c r="B1215" s="353" t="s">
        <v>324</v>
      </c>
      <c r="C1215" s="441">
        <f t="shared" ref="C1215:H1215" si="904">C239</f>
        <v>5000</v>
      </c>
      <c r="D1215" s="441"/>
      <c r="E1215" s="441"/>
      <c r="F1215" s="441"/>
      <c r="G1215" s="441"/>
      <c r="H1215" s="441">
        <f t="shared" si="904"/>
        <v>0</v>
      </c>
      <c r="I1215" s="441"/>
      <c r="J1215" s="445"/>
      <c r="K1215" s="358"/>
      <c r="L1215" s="358"/>
      <c r="M1215" s="358"/>
      <c r="N1215" s="358"/>
      <c r="O1215" s="358"/>
      <c r="P1215" s="358"/>
      <c r="Q1215" s="358"/>
      <c r="R1215" s="358"/>
      <c r="S1215" s="358"/>
      <c r="T1215" s="358"/>
      <c r="U1215" s="358"/>
      <c r="V1215" s="358"/>
      <c r="W1215" s="358"/>
      <c r="X1215" s="358"/>
      <c r="Y1215" s="358"/>
      <c r="Z1215" s="358"/>
      <c r="AA1215" s="358"/>
      <c r="AB1215" s="358"/>
      <c r="AC1215" s="358"/>
      <c r="AD1215" s="358"/>
      <c r="AE1215" s="358"/>
      <c r="AF1215" s="358"/>
      <c r="AG1215" s="358"/>
      <c r="AH1215" s="358"/>
      <c r="AI1215" s="358"/>
      <c r="AJ1215" s="358"/>
    </row>
    <row r="1216" spans="1:36" x14ac:dyDescent="0.25">
      <c r="A1216" s="353" t="s">
        <v>476</v>
      </c>
      <c r="B1216" s="353" t="s">
        <v>476</v>
      </c>
      <c r="C1216" s="441">
        <f t="shared" ref="C1216:H1216" si="905">C240</f>
        <v>2500</v>
      </c>
      <c r="D1216" s="441"/>
      <c r="E1216" s="441"/>
      <c r="F1216" s="441"/>
      <c r="G1216" s="441"/>
      <c r="H1216" s="441">
        <f t="shared" si="905"/>
        <v>0</v>
      </c>
      <c r="I1216" s="441"/>
      <c r="J1216" s="445"/>
      <c r="K1216" s="358"/>
      <c r="L1216" s="358"/>
      <c r="M1216" s="358"/>
      <c r="N1216" s="358"/>
      <c r="O1216" s="358"/>
      <c r="P1216" s="358"/>
      <c r="Q1216" s="358"/>
      <c r="R1216" s="358"/>
      <c r="S1216" s="358"/>
      <c r="T1216" s="358"/>
      <c r="U1216" s="358"/>
      <c r="V1216" s="358"/>
      <c r="W1216" s="358"/>
      <c r="X1216" s="358"/>
      <c r="Y1216" s="358"/>
      <c r="Z1216" s="358"/>
      <c r="AA1216" s="358"/>
      <c r="AB1216" s="358"/>
      <c r="AC1216" s="358"/>
      <c r="AD1216" s="358"/>
      <c r="AE1216" s="358"/>
      <c r="AF1216" s="358"/>
      <c r="AG1216" s="358"/>
      <c r="AH1216" s="358"/>
      <c r="AI1216" s="358"/>
      <c r="AJ1216" s="358"/>
    </row>
    <row r="1217" spans="1:37" x14ac:dyDescent="0.25">
      <c r="A1217" s="353" t="s">
        <v>342</v>
      </c>
      <c r="B1217" s="353" t="s">
        <v>342</v>
      </c>
      <c r="C1217" s="441">
        <f t="shared" ref="C1217:H1217" si="906">C241</f>
        <v>1000</v>
      </c>
      <c r="D1217" s="441"/>
      <c r="E1217" s="441"/>
      <c r="F1217" s="441"/>
      <c r="G1217" s="441"/>
      <c r="H1217" s="441">
        <f t="shared" si="906"/>
        <v>0</v>
      </c>
      <c r="I1217" s="441"/>
      <c r="J1217" s="445"/>
      <c r="K1217" s="358"/>
      <c r="L1217" s="358"/>
      <c r="M1217" s="358"/>
      <c r="N1217" s="358"/>
      <c r="O1217" s="358"/>
      <c r="P1217" s="358"/>
      <c r="Q1217" s="358"/>
      <c r="R1217" s="358"/>
      <c r="S1217" s="358"/>
      <c r="T1217" s="358"/>
      <c r="U1217" s="358"/>
      <c r="V1217" s="358"/>
      <c r="W1217" s="358"/>
      <c r="X1217" s="358"/>
      <c r="Y1217" s="358"/>
      <c r="Z1217" s="358"/>
      <c r="AA1217" s="358"/>
      <c r="AB1217" s="358"/>
      <c r="AC1217" s="358"/>
      <c r="AD1217" s="358"/>
      <c r="AE1217" s="358"/>
      <c r="AF1217" s="358"/>
      <c r="AG1217" s="358"/>
      <c r="AH1217" s="358"/>
      <c r="AI1217" s="358"/>
      <c r="AJ1217" s="358"/>
    </row>
    <row r="1218" spans="1:37" x14ac:dyDescent="0.25">
      <c r="A1218" s="353" t="s">
        <v>520</v>
      </c>
      <c r="B1218" s="353" t="s">
        <v>521</v>
      </c>
      <c r="C1218" s="441">
        <f t="shared" ref="C1218:H1218" si="907">C242</f>
        <v>4992</v>
      </c>
      <c r="D1218" s="441"/>
      <c r="E1218" s="441"/>
      <c r="F1218" s="441"/>
      <c r="G1218" s="441"/>
      <c r="H1218" s="441">
        <f t="shared" si="907"/>
        <v>0</v>
      </c>
      <c r="I1218" s="441"/>
      <c r="J1218" s="445"/>
      <c r="K1218" s="358"/>
      <c r="L1218" s="358"/>
      <c r="M1218" s="358"/>
      <c r="N1218" s="358"/>
      <c r="O1218" s="358"/>
      <c r="P1218" s="358"/>
      <c r="Q1218" s="358"/>
      <c r="R1218" s="358"/>
      <c r="S1218" s="358"/>
      <c r="T1218" s="358"/>
      <c r="U1218" s="358"/>
      <c r="V1218" s="358"/>
      <c r="W1218" s="358"/>
      <c r="X1218" s="358"/>
      <c r="Y1218" s="358"/>
      <c r="Z1218" s="358"/>
      <c r="AA1218" s="358"/>
      <c r="AB1218" s="358"/>
      <c r="AC1218" s="358"/>
      <c r="AD1218" s="358"/>
      <c r="AE1218" s="358"/>
      <c r="AF1218" s="358"/>
      <c r="AG1218" s="358"/>
      <c r="AH1218" s="358"/>
      <c r="AI1218" s="358"/>
      <c r="AJ1218" s="358"/>
    </row>
    <row r="1219" spans="1:37" x14ac:dyDescent="0.25">
      <c r="A1219" s="353" t="s">
        <v>338</v>
      </c>
      <c r="B1219" s="353" t="s">
        <v>338</v>
      </c>
      <c r="C1219" s="441">
        <f t="shared" ref="C1219:H1219" si="908">C243</f>
        <v>1503</v>
      </c>
      <c r="D1219" s="441"/>
      <c r="E1219" s="441"/>
      <c r="F1219" s="441"/>
      <c r="G1219" s="441"/>
      <c r="H1219" s="441">
        <f t="shared" si="908"/>
        <v>0</v>
      </c>
      <c r="I1219" s="441"/>
      <c r="J1219" s="445"/>
      <c r="K1219" s="358"/>
      <c r="L1219" s="358"/>
      <c r="M1219" s="358"/>
      <c r="N1219" s="358"/>
      <c r="O1219" s="358"/>
      <c r="P1219" s="358"/>
      <c r="Q1219" s="358"/>
      <c r="R1219" s="358"/>
      <c r="S1219" s="358"/>
      <c r="T1219" s="358"/>
      <c r="U1219" s="358"/>
      <c r="V1219" s="358"/>
      <c r="W1219" s="358"/>
      <c r="X1219" s="358"/>
      <c r="Y1219" s="358"/>
      <c r="Z1219" s="358"/>
      <c r="AA1219" s="358"/>
      <c r="AB1219" s="358"/>
      <c r="AC1219" s="358"/>
      <c r="AD1219" s="358"/>
      <c r="AE1219" s="358"/>
      <c r="AF1219" s="358"/>
      <c r="AG1219" s="358"/>
      <c r="AH1219" s="358"/>
      <c r="AI1219" s="358"/>
      <c r="AJ1219" s="358"/>
    </row>
    <row r="1221" spans="1:37" x14ac:dyDescent="0.25">
      <c r="A1221" s="362" t="s">
        <v>719</v>
      </c>
    </row>
    <row r="1222" spans="1:37" ht="45" x14ac:dyDescent="0.25">
      <c r="A1222" s="351" t="s">
        <v>219</v>
      </c>
      <c r="B1222" s="351" t="s">
        <v>264</v>
      </c>
      <c r="C1222" s="351" t="s">
        <v>220</v>
      </c>
      <c r="D1222" s="352" t="s">
        <v>265</v>
      </c>
      <c r="E1222" s="463" t="s">
        <v>837</v>
      </c>
      <c r="F1222" s="463" t="s">
        <v>838</v>
      </c>
      <c r="G1222" s="464" t="s">
        <v>839</v>
      </c>
      <c r="H1222" s="464" t="s">
        <v>840</v>
      </c>
      <c r="I1222" s="464"/>
      <c r="J1222" s="351" t="s">
        <v>221</v>
      </c>
      <c r="K1222" s="359">
        <v>2017</v>
      </c>
      <c r="L1222" s="359">
        <v>2018</v>
      </c>
      <c r="M1222" s="359">
        <v>2019</v>
      </c>
      <c r="N1222" s="359">
        <v>2020</v>
      </c>
      <c r="O1222" s="359">
        <v>2021</v>
      </c>
      <c r="P1222" s="359">
        <v>2022</v>
      </c>
      <c r="Q1222" s="359">
        <v>2023</v>
      </c>
      <c r="R1222" s="359">
        <v>2024</v>
      </c>
      <c r="S1222" s="359">
        <v>2025</v>
      </c>
      <c r="T1222" s="359">
        <v>2026</v>
      </c>
      <c r="U1222" s="359">
        <v>2027</v>
      </c>
      <c r="V1222" s="359">
        <v>2028</v>
      </c>
      <c r="W1222" s="359">
        <v>2029</v>
      </c>
      <c r="X1222" s="359">
        <v>2030</v>
      </c>
      <c r="Y1222" s="359">
        <v>2031</v>
      </c>
      <c r="Z1222" s="359">
        <v>2032</v>
      </c>
      <c r="AA1222" s="359">
        <v>2033</v>
      </c>
      <c r="AB1222" s="359">
        <v>2034</v>
      </c>
      <c r="AC1222" s="359">
        <v>2035</v>
      </c>
      <c r="AD1222" s="359">
        <v>2036</v>
      </c>
      <c r="AE1222" s="359">
        <v>2037</v>
      </c>
      <c r="AF1222" s="359">
        <v>2038</v>
      </c>
      <c r="AG1222" s="359">
        <v>2039</v>
      </c>
      <c r="AH1222" s="359">
        <v>2040</v>
      </c>
      <c r="AI1222" s="359">
        <v>2041</v>
      </c>
      <c r="AJ1222" s="359">
        <v>2042</v>
      </c>
    </row>
    <row r="1223" spans="1:37" x14ac:dyDescent="0.25">
      <c r="A1223" s="353" t="s">
        <v>351</v>
      </c>
      <c r="B1223" s="353" t="s">
        <v>351</v>
      </c>
      <c r="C1223" s="441">
        <f>C3</f>
        <v>6250</v>
      </c>
      <c r="D1223" s="441"/>
      <c r="E1223" s="441"/>
      <c r="F1223" s="441"/>
      <c r="G1223" s="441"/>
      <c r="H1223" s="441">
        <f t="shared" ref="H1223" si="909">H3</f>
        <v>0</v>
      </c>
      <c r="I1223" s="441"/>
      <c r="J1223" s="445"/>
      <c r="K1223" s="358"/>
      <c r="L1223" s="358"/>
      <c r="M1223" s="358"/>
      <c r="N1223" s="358"/>
      <c r="O1223" s="358"/>
      <c r="P1223" s="358"/>
      <c r="Q1223" s="358"/>
      <c r="R1223" s="358"/>
      <c r="S1223" s="358"/>
      <c r="T1223" s="358"/>
      <c r="U1223" s="358"/>
      <c r="V1223" s="358"/>
      <c r="W1223" s="358"/>
      <c r="X1223" s="358"/>
      <c r="Y1223" s="358"/>
      <c r="Z1223" s="358"/>
      <c r="AA1223" s="358"/>
      <c r="AB1223" s="358"/>
      <c r="AC1223" s="358"/>
      <c r="AD1223" s="358"/>
      <c r="AE1223" s="358"/>
      <c r="AF1223" s="358"/>
      <c r="AG1223" s="358"/>
      <c r="AH1223" s="358"/>
      <c r="AI1223" s="358"/>
      <c r="AJ1223" s="358"/>
      <c r="AK1223" s="396"/>
    </row>
    <row r="1224" spans="1:37" x14ac:dyDescent="0.25">
      <c r="A1224" s="353" t="s">
        <v>268</v>
      </c>
      <c r="B1224" s="353" t="s">
        <v>268</v>
      </c>
      <c r="C1224" s="441">
        <f t="shared" ref="C1224:H1224" si="910">C4</f>
        <v>2500</v>
      </c>
      <c r="D1224" s="441"/>
      <c r="E1224" s="441"/>
      <c r="F1224" s="441"/>
      <c r="G1224" s="441"/>
      <c r="H1224" s="441">
        <f t="shared" si="910"/>
        <v>1</v>
      </c>
      <c r="I1224" s="441"/>
      <c r="J1224" s="445"/>
      <c r="K1224" s="358"/>
      <c r="L1224" s="358"/>
      <c r="M1224" s="358"/>
      <c r="N1224" s="358"/>
      <c r="O1224" s="358"/>
      <c r="P1224" s="358"/>
      <c r="Q1224" s="358"/>
      <c r="R1224" s="358"/>
      <c r="S1224" s="358"/>
      <c r="T1224" s="358"/>
      <c r="U1224" s="358"/>
      <c r="V1224" s="358"/>
      <c r="W1224" s="358"/>
      <c r="X1224" s="358"/>
      <c r="Y1224" s="358"/>
      <c r="Z1224" s="358"/>
      <c r="AA1224" s="358"/>
      <c r="AB1224" s="358"/>
      <c r="AC1224" s="358"/>
      <c r="AD1224" s="358"/>
      <c r="AE1224" s="358"/>
      <c r="AF1224" s="358"/>
      <c r="AG1224" s="358"/>
      <c r="AH1224" s="358"/>
      <c r="AI1224" s="358"/>
      <c r="AJ1224" s="358"/>
      <c r="AK1224" s="396"/>
    </row>
    <row r="1225" spans="1:37" x14ac:dyDescent="0.25">
      <c r="A1225" s="353" t="s">
        <v>271</v>
      </c>
      <c r="B1225" s="353" t="s">
        <v>271</v>
      </c>
      <c r="C1225" s="441">
        <f t="shared" ref="C1225:H1225" si="911">C5</f>
        <v>5500</v>
      </c>
      <c r="D1225" s="441"/>
      <c r="E1225" s="441"/>
      <c r="F1225" s="441"/>
      <c r="G1225" s="441"/>
      <c r="H1225" s="441">
        <f t="shared" si="911"/>
        <v>1</v>
      </c>
      <c r="I1225" s="441"/>
      <c r="J1225" s="445"/>
      <c r="K1225" s="358"/>
      <c r="L1225" s="358"/>
      <c r="M1225" s="358"/>
      <c r="N1225" s="358"/>
      <c r="O1225" s="358"/>
      <c r="P1225" s="358"/>
      <c r="Q1225" s="358"/>
      <c r="R1225" s="358"/>
      <c r="S1225" s="358"/>
      <c r="T1225" s="358"/>
      <c r="U1225" s="358"/>
      <c r="V1225" s="358"/>
      <c r="W1225" s="358"/>
      <c r="X1225" s="358"/>
      <c r="Y1225" s="358"/>
      <c r="Z1225" s="358"/>
      <c r="AA1225" s="358"/>
      <c r="AB1225" s="358"/>
      <c r="AC1225" s="358"/>
      <c r="AD1225" s="358"/>
      <c r="AE1225" s="358"/>
      <c r="AF1225" s="358"/>
      <c r="AG1225" s="358"/>
      <c r="AH1225" s="358"/>
      <c r="AI1225" s="358"/>
      <c r="AJ1225" s="358"/>
      <c r="AK1225" s="396"/>
    </row>
    <row r="1226" spans="1:37" x14ac:dyDescent="0.25">
      <c r="A1226" s="353" t="s">
        <v>222</v>
      </c>
      <c r="B1226" s="353" t="s">
        <v>304</v>
      </c>
      <c r="C1226" s="441">
        <f t="shared" ref="C1226:H1226" si="912">C6</f>
        <v>10000</v>
      </c>
      <c r="D1226" s="441"/>
      <c r="E1226" s="441"/>
      <c r="F1226" s="441"/>
      <c r="G1226" s="441"/>
      <c r="H1226" s="441">
        <f t="shared" si="912"/>
        <v>0</v>
      </c>
      <c r="I1226" s="441"/>
      <c r="J1226" s="445"/>
      <c r="K1226" s="358"/>
      <c r="L1226" s="358"/>
      <c r="M1226" s="358"/>
      <c r="N1226" s="358"/>
      <c r="O1226" s="358"/>
      <c r="P1226" s="358"/>
      <c r="Q1226" s="358"/>
      <c r="R1226" s="358"/>
      <c r="S1226" s="358"/>
      <c r="T1226" s="358"/>
      <c r="U1226" s="358"/>
      <c r="V1226" s="358"/>
      <c r="W1226" s="358"/>
      <c r="X1226" s="358"/>
      <c r="Y1226" s="358"/>
      <c r="Z1226" s="358"/>
      <c r="AA1226" s="358"/>
      <c r="AB1226" s="358"/>
      <c r="AC1226" s="358"/>
      <c r="AD1226" s="358"/>
      <c r="AE1226" s="358"/>
      <c r="AF1226" s="358"/>
      <c r="AG1226" s="358"/>
      <c r="AH1226" s="358"/>
      <c r="AI1226" s="358"/>
      <c r="AJ1226" s="358"/>
      <c r="AK1226" s="396"/>
    </row>
    <row r="1227" spans="1:37" x14ac:dyDescent="0.25">
      <c r="A1227" s="353" t="s">
        <v>222</v>
      </c>
      <c r="B1227" s="353" t="s">
        <v>379</v>
      </c>
      <c r="C1227" s="441">
        <f t="shared" ref="C1227:H1227" si="913">C7</f>
        <v>10000</v>
      </c>
      <c r="D1227" s="441"/>
      <c r="E1227" s="441"/>
      <c r="F1227" s="441"/>
      <c r="G1227" s="441"/>
      <c r="H1227" s="441">
        <f t="shared" si="913"/>
        <v>0</v>
      </c>
      <c r="I1227" s="441"/>
      <c r="J1227" s="445"/>
      <c r="K1227" s="358"/>
      <c r="L1227" s="358"/>
      <c r="M1227" s="358"/>
      <c r="N1227" s="358"/>
      <c r="O1227" s="358"/>
      <c r="P1227" s="358"/>
      <c r="Q1227" s="358"/>
      <c r="R1227" s="358"/>
      <c r="S1227" s="358"/>
      <c r="T1227" s="358"/>
      <c r="U1227" s="358"/>
      <c r="V1227" s="358"/>
      <c r="W1227" s="358"/>
      <c r="X1227" s="358"/>
      <c r="Y1227" s="358"/>
      <c r="Z1227" s="358"/>
      <c r="AA1227" s="358"/>
      <c r="AB1227" s="358"/>
      <c r="AC1227" s="358"/>
      <c r="AD1227" s="358"/>
      <c r="AE1227" s="358"/>
      <c r="AF1227" s="358"/>
      <c r="AG1227" s="358"/>
      <c r="AH1227" s="358"/>
      <c r="AI1227" s="358"/>
      <c r="AJ1227" s="358"/>
      <c r="AK1227" s="396"/>
    </row>
    <row r="1228" spans="1:37" x14ac:dyDescent="0.25">
      <c r="A1228" s="353" t="s">
        <v>395</v>
      </c>
      <c r="B1228" s="353" t="s">
        <v>395</v>
      </c>
      <c r="C1228" s="441">
        <f t="shared" ref="C1228:H1228" si="914">C8</f>
        <v>1500</v>
      </c>
      <c r="D1228" s="441"/>
      <c r="E1228" s="441"/>
      <c r="F1228" s="441"/>
      <c r="G1228" s="441"/>
      <c r="H1228" s="441">
        <f t="shared" si="914"/>
        <v>0</v>
      </c>
      <c r="I1228" s="441"/>
      <c r="J1228" s="445"/>
      <c r="K1228" s="358"/>
      <c r="L1228" s="358"/>
      <c r="M1228" s="358"/>
      <c r="N1228" s="358"/>
      <c r="O1228" s="358"/>
      <c r="P1228" s="358"/>
      <c r="Q1228" s="358"/>
      <c r="R1228" s="358"/>
      <c r="S1228" s="358"/>
      <c r="T1228" s="358"/>
      <c r="U1228" s="358"/>
      <c r="V1228" s="358"/>
      <c r="W1228" s="358"/>
      <c r="X1228" s="358"/>
      <c r="Y1228" s="358"/>
      <c r="Z1228" s="358"/>
      <c r="AA1228" s="358"/>
      <c r="AB1228" s="358"/>
      <c r="AC1228" s="358"/>
      <c r="AD1228" s="358"/>
      <c r="AE1228" s="358"/>
      <c r="AF1228" s="358"/>
      <c r="AG1228" s="358"/>
      <c r="AH1228" s="358"/>
      <c r="AI1228" s="358"/>
      <c r="AJ1228" s="358"/>
      <c r="AK1228" s="396"/>
    </row>
    <row r="1229" spans="1:37" x14ac:dyDescent="0.25">
      <c r="A1229" s="353" t="s">
        <v>495</v>
      </c>
      <c r="B1229" s="353" t="s">
        <v>495</v>
      </c>
      <c r="C1229" s="441">
        <f t="shared" ref="C1229:H1229" si="915">C9</f>
        <v>750</v>
      </c>
      <c r="D1229" s="441"/>
      <c r="E1229" s="441"/>
      <c r="F1229" s="441"/>
      <c r="G1229" s="441"/>
      <c r="H1229" s="441">
        <f t="shared" si="915"/>
        <v>0</v>
      </c>
      <c r="I1229" s="441"/>
      <c r="J1229" s="445"/>
      <c r="K1229" s="358"/>
      <c r="L1229" s="358"/>
      <c r="M1229" s="358"/>
      <c r="N1229" s="358"/>
      <c r="O1229" s="358"/>
      <c r="P1229" s="358"/>
      <c r="Q1229" s="358"/>
      <c r="R1229" s="358"/>
      <c r="S1229" s="358"/>
      <c r="T1229" s="358"/>
      <c r="U1229" s="358"/>
      <c r="V1229" s="358"/>
      <c r="W1229" s="358"/>
      <c r="X1229" s="358"/>
      <c r="Y1229" s="358"/>
      <c r="Z1229" s="358"/>
      <c r="AA1229" s="358"/>
      <c r="AB1229" s="358"/>
      <c r="AC1229" s="358"/>
      <c r="AD1229" s="358"/>
      <c r="AE1229" s="358"/>
      <c r="AF1229" s="358"/>
      <c r="AG1229" s="358"/>
      <c r="AH1229" s="358"/>
      <c r="AI1229" s="358"/>
      <c r="AJ1229" s="358"/>
      <c r="AK1229" s="396"/>
    </row>
    <row r="1230" spans="1:37" x14ac:dyDescent="0.25">
      <c r="A1230" s="353" t="s">
        <v>344</v>
      </c>
      <c r="B1230" s="353" t="s">
        <v>344</v>
      </c>
      <c r="C1230" s="441">
        <f t="shared" ref="C1230:H1230" si="916">C10</f>
        <v>750</v>
      </c>
      <c r="D1230" s="441"/>
      <c r="E1230" s="441"/>
      <c r="F1230" s="441"/>
      <c r="G1230" s="441"/>
      <c r="H1230" s="441">
        <f t="shared" si="916"/>
        <v>0</v>
      </c>
      <c r="I1230" s="441"/>
      <c r="J1230" s="445"/>
      <c r="K1230" s="358"/>
      <c r="L1230" s="358"/>
      <c r="M1230" s="358"/>
      <c r="N1230" s="358"/>
      <c r="O1230" s="358"/>
      <c r="P1230" s="358"/>
      <c r="Q1230" s="358"/>
      <c r="R1230" s="358"/>
      <c r="S1230" s="358"/>
      <c r="T1230" s="358"/>
      <c r="U1230" s="358"/>
      <c r="V1230" s="358"/>
      <c r="W1230" s="358"/>
      <c r="X1230" s="358"/>
      <c r="Y1230" s="358"/>
      <c r="Z1230" s="358"/>
      <c r="AA1230" s="358"/>
      <c r="AB1230" s="358"/>
      <c r="AC1230" s="358"/>
      <c r="AD1230" s="358"/>
      <c r="AE1230" s="358"/>
      <c r="AF1230" s="358"/>
      <c r="AG1230" s="358"/>
      <c r="AH1230" s="358"/>
      <c r="AI1230" s="358"/>
      <c r="AJ1230" s="358"/>
      <c r="AK1230" s="396"/>
    </row>
    <row r="1231" spans="1:37" x14ac:dyDescent="0.25">
      <c r="A1231" s="353" t="s">
        <v>223</v>
      </c>
      <c r="B1231" s="353" t="s">
        <v>307</v>
      </c>
      <c r="C1231" s="441">
        <f t="shared" ref="C1231:H1231" si="917">C11</f>
        <v>20000</v>
      </c>
      <c r="D1231" s="441"/>
      <c r="E1231" s="441"/>
      <c r="F1231" s="441"/>
      <c r="G1231" s="441"/>
      <c r="H1231" s="441">
        <f t="shared" si="917"/>
        <v>0</v>
      </c>
      <c r="I1231" s="441"/>
      <c r="J1231" s="445"/>
      <c r="K1231" s="358"/>
      <c r="L1231" s="358"/>
      <c r="M1231" s="358"/>
      <c r="N1231" s="358"/>
      <c r="O1231" s="358"/>
      <c r="P1231" s="358"/>
      <c r="Q1231" s="358"/>
      <c r="R1231" s="358"/>
      <c r="S1231" s="358"/>
      <c r="T1231" s="358"/>
      <c r="U1231" s="358"/>
      <c r="V1231" s="358"/>
      <c r="W1231" s="358"/>
      <c r="X1231" s="358"/>
      <c r="Y1231" s="358"/>
      <c r="Z1231" s="358"/>
      <c r="AA1231" s="358"/>
      <c r="AB1231" s="358"/>
      <c r="AC1231" s="358"/>
      <c r="AD1231" s="358"/>
      <c r="AE1231" s="358"/>
      <c r="AF1231" s="358"/>
      <c r="AG1231" s="358"/>
      <c r="AH1231" s="358"/>
      <c r="AI1231" s="358"/>
      <c r="AJ1231" s="358"/>
      <c r="AK1231" s="396"/>
    </row>
    <row r="1232" spans="1:37" x14ac:dyDescent="0.25">
      <c r="A1232" s="353" t="s">
        <v>223</v>
      </c>
      <c r="B1232" s="353" t="s">
        <v>275</v>
      </c>
      <c r="C1232" s="441">
        <f t="shared" ref="C1232:H1232" si="918">C12</f>
        <v>20000</v>
      </c>
      <c r="D1232" s="441"/>
      <c r="E1232" s="441"/>
      <c r="F1232" s="441"/>
      <c r="G1232" s="441"/>
      <c r="H1232" s="441">
        <f t="shared" si="918"/>
        <v>0</v>
      </c>
      <c r="I1232" s="441"/>
      <c r="J1232" s="445"/>
      <c r="K1232" s="358"/>
      <c r="L1232" s="358"/>
      <c r="M1232" s="358"/>
      <c r="N1232" s="358"/>
      <c r="O1232" s="358"/>
      <c r="P1232" s="358"/>
      <c r="Q1232" s="358"/>
      <c r="R1232" s="358"/>
      <c r="S1232" s="358"/>
      <c r="T1232" s="358"/>
      <c r="U1232" s="358"/>
      <c r="V1232" s="358"/>
      <c r="W1232" s="358"/>
      <c r="X1232" s="358"/>
      <c r="Y1232" s="358"/>
      <c r="Z1232" s="358"/>
      <c r="AA1232" s="358"/>
      <c r="AB1232" s="358"/>
      <c r="AC1232" s="358"/>
      <c r="AD1232" s="358"/>
      <c r="AE1232" s="358"/>
      <c r="AF1232" s="358"/>
      <c r="AG1232" s="358"/>
      <c r="AH1232" s="358"/>
      <c r="AI1232" s="358"/>
      <c r="AJ1232" s="358"/>
      <c r="AK1232" s="396"/>
    </row>
    <row r="1233" spans="1:37" x14ac:dyDescent="0.25">
      <c r="A1233" s="353" t="s">
        <v>477</v>
      </c>
      <c r="B1233" s="353" t="s">
        <v>477</v>
      </c>
      <c r="C1233" s="441">
        <f t="shared" ref="C1233:H1233" si="919">C13</f>
        <v>5000</v>
      </c>
      <c r="D1233" s="441"/>
      <c r="E1233" s="441"/>
      <c r="F1233" s="441"/>
      <c r="G1233" s="441"/>
      <c r="H1233" s="441">
        <f t="shared" si="919"/>
        <v>0</v>
      </c>
      <c r="I1233" s="441"/>
      <c r="J1233" s="445"/>
      <c r="K1233" s="358"/>
      <c r="L1233" s="358"/>
      <c r="M1233" s="358"/>
      <c r="N1233" s="358"/>
      <c r="O1233" s="358"/>
      <c r="P1233" s="358"/>
      <c r="Q1233" s="358"/>
      <c r="R1233" s="358"/>
      <c r="S1233" s="358"/>
      <c r="T1233" s="358"/>
      <c r="U1233" s="358"/>
      <c r="V1233" s="358"/>
      <c r="W1233" s="358"/>
      <c r="X1233" s="358"/>
      <c r="Y1233" s="358"/>
      <c r="Z1233" s="358"/>
      <c r="AA1233" s="358"/>
      <c r="AB1233" s="358"/>
      <c r="AC1233" s="358"/>
      <c r="AD1233" s="358"/>
      <c r="AE1233" s="358"/>
      <c r="AF1233" s="358"/>
      <c r="AG1233" s="358"/>
      <c r="AH1233" s="358"/>
      <c r="AI1233" s="358"/>
      <c r="AJ1233" s="358"/>
      <c r="AK1233" s="396"/>
    </row>
    <row r="1234" spans="1:37" x14ac:dyDescent="0.25">
      <c r="A1234" s="353" t="s">
        <v>425</v>
      </c>
      <c r="B1234" s="353" t="s">
        <v>425</v>
      </c>
      <c r="C1234" s="441">
        <f t="shared" ref="C1234:H1234" si="920">C14</f>
        <v>2500</v>
      </c>
      <c r="D1234" s="441"/>
      <c r="E1234" s="441"/>
      <c r="F1234" s="441"/>
      <c r="G1234" s="441"/>
      <c r="H1234" s="441">
        <f t="shared" si="920"/>
        <v>0</v>
      </c>
      <c r="I1234" s="441"/>
      <c r="J1234" s="445"/>
      <c r="K1234" s="358"/>
      <c r="L1234" s="358"/>
      <c r="M1234" s="358"/>
      <c r="N1234" s="358"/>
      <c r="O1234" s="358"/>
      <c r="P1234" s="358"/>
      <c r="Q1234" s="358"/>
      <c r="R1234" s="358"/>
      <c r="S1234" s="358"/>
      <c r="T1234" s="358"/>
      <c r="U1234" s="358"/>
      <c r="V1234" s="358"/>
      <c r="W1234" s="358"/>
      <c r="X1234" s="358"/>
      <c r="Y1234" s="358"/>
      <c r="Z1234" s="358"/>
      <c r="AA1234" s="358"/>
      <c r="AB1234" s="358"/>
      <c r="AC1234" s="358"/>
      <c r="AD1234" s="358"/>
      <c r="AE1234" s="358"/>
      <c r="AF1234" s="358"/>
      <c r="AG1234" s="358"/>
      <c r="AH1234" s="358"/>
      <c r="AI1234" s="358"/>
      <c r="AJ1234" s="358"/>
      <c r="AK1234" s="396"/>
    </row>
    <row r="1235" spans="1:37" x14ac:dyDescent="0.25">
      <c r="A1235" s="353" t="s">
        <v>260</v>
      </c>
      <c r="B1235" s="353" t="s">
        <v>504</v>
      </c>
      <c r="C1235" s="441">
        <f t="shared" ref="C1235:H1235" si="921">C15</f>
        <v>42000</v>
      </c>
      <c r="D1235" s="441"/>
      <c r="E1235" s="441"/>
      <c r="F1235" s="441"/>
      <c r="G1235" s="441"/>
      <c r="H1235" s="441">
        <f t="shared" si="921"/>
        <v>0</v>
      </c>
      <c r="I1235" s="441"/>
      <c r="J1235" s="445"/>
      <c r="K1235" s="358"/>
      <c r="L1235" s="358"/>
      <c r="M1235" s="358"/>
      <c r="N1235" s="358"/>
      <c r="O1235" s="358"/>
      <c r="P1235" s="358"/>
      <c r="Q1235" s="358"/>
      <c r="R1235" s="358"/>
      <c r="S1235" s="358"/>
      <c r="T1235" s="358"/>
      <c r="U1235" s="358"/>
      <c r="V1235" s="358"/>
      <c r="W1235" s="358"/>
      <c r="X1235" s="358"/>
      <c r="Y1235" s="358"/>
      <c r="Z1235" s="358"/>
      <c r="AA1235" s="358"/>
      <c r="AB1235" s="358"/>
      <c r="AC1235" s="358"/>
      <c r="AD1235" s="358"/>
      <c r="AE1235" s="358"/>
      <c r="AF1235" s="358"/>
      <c r="AG1235" s="358"/>
      <c r="AH1235" s="358"/>
      <c r="AI1235" s="358"/>
      <c r="AJ1235" s="358"/>
      <c r="AK1235" s="396"/>
    </row>
    <row r="1236" spans="1:37" x14ac:dyDescent="0.25">
      <c r="A1236" s="353" t="s">
        <v>260</v>
      </c>
      <c r="B1236" s="353" t="s">
        <v>471</v>
      </c>
      <c r="C1236" s="441">
        <f t="shared" ref="C1236:H1236" si="922">C16</f>
        <v>42000</v>
      </c>
      <c r="D1236" s="441"/>
      <c r="E1236" s="441"/>
      <c r="F1236" s="441"/>
      <c r="G1236" s="441"/>
      <c r="H1236" s="441">
        <f t="shared" si="922"/>
        <v>0</v>
      </c>
      <c r="I1236" s="441"/>
      <c r="J1236" s="445"/>
      <c r="K1236" s="358"/>
      <c r="L1236" s="358"/>
      <c r="M1236" s="358"/>
      <c r="N1236" s="358"/>
      <c r="O1236" s="358"/>
      <c r="P1236" s="358"/>
      <c r="Q1236" s="358"/>
      <c r="R1236" s="358"/>
      <c r="S1236" s="358"/>
      <c r="T1236" s="358"/>
      <c r="U1236" s="358"/>
      <c r="V1236" s="358"/>
      <c r="W1236" s="358"/>
      <c r="X1236" s="358"/>
      <c r="Y1236" s="358"/>
      <c r="Z1236" s="358"/>
      <c r="AA1236" s="358"/>
      <c r="AB1236" s="358"/>
      <c r="AC1236" s="358"/>
      <c r="AD1236" s="358"/>
      <c r="AE1236" s="358"/>
      <c r="AF1236" s="358"/>
      <c r="AG1236" s="358"/>
      <c r="AH1236" s="358"/>
      <c r="AI1236" s="358"/>
      <c r="AJ1236" s="358"/>
      <c r="AK1236" s="396"/>
    </row>
    <row r="1237" spans="1:37" x14ac:dyDescent="0.25">
      <c r="A1237" s="353" t="s">
        <v>406</v>
      </c>
      <c r="B1237" s="353" t="s">
        <v>407</v>
      </c>
      <c r="C1237" s="441">
        <f t="shared" ref="C1237:H1237" si="923">C17</f>
        <v>25000</v>
      </c>
      <c r="D1237" s="441"/>
      <c r="E1237" s="441"/>
      <c r="F1237" s="441"/>
      <c r="G1237" s="441"/>
      <c r="H1237" s="441">
        <f t="shared" si="923"/>
        <v>0</v>
      </c>
      <c r="I1237" s="441"/>
      <c r="J1237" s="445"/>
      <c r="K1237" s="358"/>
      <c r="L1237" s="358"/>
      <c r="M1237" s="358"/>
      <c r="N1237" s="358"/>
      <c r="O1237" s="358"/>
      <c r="P1237" s="358"/>
      <c r="Q1237" s="358"/>
      <c r="R1237" s="358"/>
      <c r="S1237" s="358"/>
      <c r="T1237" s="358"/>
      <c r="U1237" s="358"/>
      <c r="V1237" s="358"/>
      <c r="W1237" s="358"/>
      <c r="X1237" s="358"/>
      <c r="Y1237" s="358"/>
      <c r="Z1237" s="358"/>
      <c r="AA1237" s="358"/>
      <c r="AB1237" s="358"/>
      <c r="AC1237" s="358"/>
      <c r="AD1237" s="358"/>
      <c r="AE1237" s="358"/>
      <c r="AF1237" s="358"/>
      <c r="AG1237" s="358"/>
      <c r="AH1237" s="358"/>
      <c r="AI1237" s="358"/>
      <c r="AJ1237" s="358"/>
      <c r="AK1237" s="396"/>
    </row>
    <row r="1238" spans="1:37" x14ac:dyDescent="0.25">
      <c r="A1238" s="353" t="s">
        <v>401</v>
      </c>
      <c r="B1238" s="353" t="s">
        <v>401</v>
      </c>
      <c r="C1238" s="441">
        <f t="shared" ref="C1238:H1238" si="924">C18</f>
        <v>6250</v>
      </c>
      <c r="D1238" s="441"/>
      <c r="E1238" s="441"/>
      <c r="F1238" s="441"/>
      <c r="G1238" s="441"/>
      <c r="H1238" s="441">
        <f t="shared" si="924"/>
        <v>0</v>
      </c>
      <c r="I1238" s="441"/>
      <c r="J1238" s="445"/>
      <c r="K1238" s="358"/>
      <c r="L1238" s="358"/>
      <c r="M1238" s="358"/>
      <c r="N1238" s="358"/>
      <c r="O1238" s="358"/>
      <c r="P1238" s="358"/>
      <c r="Q1238" s="358"/>
      <c r="R1238" s="358"/>
      <c r="S1238" s="358"/>
      <c r="T1238" s="358"/>
      <c r="U1238" s="358"/>
      <c r="V1238" s="358"/>
      <c r="W1238" s="358"/>
      <c r="X1238" s="358"/>
      <c r="Y1238" s="358"/>
      <c r="Z1238" s="358"/>
      <c r="AA1238" s="358"/>
      <c r="AB1238" s="358"/>
      <c r="AC1238" s="358"/>
      <c r="AD1238" s="358"/>
      <c r="AE1238" s="358"/>
      <c r="AF1238" s="358"/>
      <c r="AG1238" s="358"/>
      <c r="AH1238" s="358"/>
      <c r="AI1238" s="358"/>
      <c r="AJ1238" s="358"/>
      <c r="AK1238" s="396"/>
    </row>
    <row r="1239" spans="1:37" x14ac:dyDescent="0.25">
      <c r="A1239" s="353" t="s">
        <v>224</v>
      </c>
      <c r="B1239" s="353" t="s">
        <v>488</v>
      </c>
      <c r="C1239" s="441">
        <f t="shared" ref="C1239:H1239" si="925">C19</f>
        <v>42000</v>
      </c>
      <c r="D1239" s="441"/>
      <c r="E1239" s="441"/>
      <c r="F1239" s="441"/>
      <c r="G1239" s="441"/>
      <c r="H1239" s="441">
        <f t="shared" si="925"/>
        <v>0</v>
      </c>
      <c r="I1239" s="441"/>
      <c r="J1239" s="445"/>
      <c r="K1239" s="358"/>
      <c r="L1239" s="358"/>
      <c r="M1239" s="358"/>
      <c r="N1239" s="358"/>
      <c r="O1239" s="358"/>
      <c r="P1239" s="358"/>
      <c r="Q1239" s="358"/>
      <c r="R1239" s="358"/>
      <c r="S1239" s="358"/>
      <c r="T1239" s="358"/>
      <c r="U1239" s="358"/>
      <c r="V1239" s="358"/>
      <c r="W1239" s="358"/>
      <c r="X1239" s="358"/>
      <c r="Y1239" s="358"/>
      <c r="Z1239" s="358"/>
      <c r="AA1239" s="358"/>
      <c r="AB1239" s="358"/>
      <c r="AC1239" s="358"/>
      <c r="AD1239" s="358"/>
      <c r="AE1239" s="358"/>
      <c r="AF1239" s="358"/>
      <c r="AG1239" s="358"/>
      <c r="AH1239" s="358"/>
      <c r="AI1239" s="358"/>
      <c r="AJ1239" s="358"/>
      <c r="AK1239" s="396"/>
    </row>
    <row r="1240" spans="1:37" x14ac:dyDescent="0.25">
      <c r="A1240" s="353" t="s">
        <v>224</v>
      </c>
      <c r="B1240" s="353" t="s">
        <v>445</v>
      </c>
      <c r="C1240" s="441">
        <f t="shared" ref="C1240:H1240" si="926">C20</f>
        <v>42000</v>
      </c>
      <c r="D1240" s="441"/>
      <c r="E1240" s="441"/>
      <c r="F1240" s="441"/>
      <c r="G1240" s="441"/>
      <c r="H1240" s="441">
        <f t="shared" si="926"/>
        <v>0</v>
      </c>
      <c r="I1240" s="441"/>
      <c r="J1240" s="445"/>
      <c r="K1240" s="358"/>
      <c r="L1240" s="358"/>
      <c r="M1240" s="358"/>
      <c r="N1240" s="358"/>
      <c r="O1240" s="358"/>
      <c r="P1240" s="358"/>
      <c r="Q1240" s="358"/>
      <c r="R1240" s="358"/>
      <c r="S1240" s="358"/>
      <c r="T1240" s="358"/>
      <c r="U1240" s="358"/>
      <c r="V1240" s="358"/>
      <c r="W1240" s="358"/>
      <c r="X1240" s="358"/>
      <c r="Y1240" s="358"/>
      <c r="Z1240" s="358"/>
      <c r="AA1240" s="358"/>
      <c r="AB1240" s="358"/>
      <c r="AC1240" s="358"/>
      <c r="AD1240" s="358"/>
      <c r="AE1240" s="358"/>
      <c r="AF1240" s="358"/>
      <c r="AG1240" s="358"/>
      <c r="AH1240" s="358"/>
      <c r="AI1240" s="358"/>
      <c r="AJ1240" s="358"/>
      <c r="AK1240" s="396"/>
    </row>
    <row r="1241" spans="1:37" x14ac:dyDescent="0.25">
      <c r="A1241" s="353" t="s">
        <v>224</v>
      </c>
      <c r="B1241" s="353" t="s">
        <v>451</v>
      </c>
      <c r="C1241" s="441">
        <f t="shared" ref="C1241:H1241" si="927">C21</f>
        <v>42000</v>
      </c>
      <c r="D1241" s="441"/>
      <c r="E1241" s="441"/>
      <c r="F1241" s="441"/>
      <c r="G1241" s="441"/>
      <c r="H1241" s="441">
        <f t="shared" si="927"/>
        <v>0</v>
      </c>
      <c r="I1241" s="441"/>
      <c r="J1241" s="445"/>
      <c r="K1241" s="358"/>
      <c r="L1241" s="358"/>
      <c r="M1241" s="358"/>
      <c r="N1241" s="358"/>
      <c r="O1241" s="358"/>
      <c r="P1241" s="358"/>
      <c r="Q1241" s="358"/>
      <c r="R1241" s="358"/>
      <c r="S1241" s="358"/>
      <c r="T1241" s="358"/>
      <c r="U1241" s="358"/>
      <c r="V1241" s="358"/>
      <c r="W1241" s="358"/>
      <c r="X1241" s="358"/>
      <c r="Y1241" s="358"/>
      <c r="Z1241" s="358"/>
      <c r="AA1241" s="358"/>
      <c r="AB1241" s="358"/>
      <c r="AC1241" s="358"/>
      <c r="AD1241" s="358"/>
      <c r="AE1241" s="358"/>
      <c r="AF1241" s="358"/>
      <c r="AG1241" s="358"/>
      <c r="AH1241" s="358"/>
      <c r="AI1241" s="358"/>
      <c r="AJ1241" s="358"/>
      <c r="AK1241" s="396"/>
    </row>
    <row r="1242" spans="1:37" x14ac:dyDescent="0.25">
      <c r="A1242" s="353" t="s">
        <v>225</v>
      </c>
      <c r="B1242" s="353" t="s">
        <v>353</v>
      </c>
      <c r="C1242" s="441">
        <f t="shared" ref="C1242:H1242" si="928">C22</f>
        <v>42000</v>
      </c>
      <c r="D1242" s="441"/>
      <c r="E1242" s="441"/>
      <c r="F1242" s="441"/>
      <c r="G1242" s="441"/>
      <c r="H1242" s="441">
        <f t="shared" si="928"/>
        <v>0</v>
      </c>
      <c r="I1242" s="441"/>
      <c r="J1242" s="445"/>
      <c r="K1242" s="358"/>
      <c r="L1242" s="358"/>
      <c r="M1242" s="358"/>
      <c r="N1242" s="358"/>
      <c r="O1242" s="358"/>
      <c r="P1242" s="358"/>
      <c r="Q1242" s="358"/>
      <c r="R1242" s="358"/>
      <c r="S1242" s="358"/>
      <c r="T1242" s="358"/>
      <c r="U1242" s="358"/>
      <c r="V1242" s="358"/>
      <c r="W1242" s="358"/>
      <c r="X1242" s="358"/>
      <c r="Y1242" s="358"/>
      <c r="Z1242" s="358"/>
      <c r="AA1242" s="358"/>
      <c r="AB1242" s="358"/>
      <c r="AC1242" s="358"/>
      <c r="AD1242" s="358"/>
      <c r="AE1242" s="358"/>
      <c r="AF1242" s="358"/>
      <c r="AG1242" s="358"/>
      <c r="AH1242" s="358"/>
      <c r="AI1242" s="358"/>
      <c r="AJ1242" s="358"/>
      <c r="AK1242" s="396"/>
    </row>
    <row r="1243" spans="1:37" x14ac:dyDescent="0.25">
      <c r="A1243" s="353" t="s">
        <v>225</v>
      </c>
      <c r="B1243" s="353" t="s">
        <v>354</v>
      </c>
      <c r="C1243" s="441">
        <f t="shared" ref="C1243:H1243" si="929">C23</f>
        <v>42000</v>
      </c>
      <c r="D1243" s="441"/>
      <c r="E1243" s="441"/>
      <c r="F1243" s="441"/>
      <c r="G1243" s="441"/>
      <c r="H1243" s="441">
        <f t="shared" si="929"/>
        <v>0</v>
      </c>
      <c r="I1243" s="441"/>
      <c r="J1243" s="445"/>
      <c r="K1243" s="358"/>
      <c r="L1243" s="358"/>
      <c r="M1243" s="358"/>
      <c r="N1243" s="358"/>
      <c r="O1243" s="358"/>
      <c r="P1243" s="358"/>
      <c r="Q1243" s="358"/>
      <c r="R1243" s="358"/>
      <c r="S1243" s="358"/>
      <c r="T1243" s="358"/>
      <c r="U1243" s="358"/>
      <c r="V1243" s="358"/>
      <c r="W1243" s="358"/>
      <c r="X1243" s="358"/>
      <c r="Y1243" s="358"/>
      <c r="Z1243" s="358"/>
      <c r="AA1243" s="358"/>
      <c r="AB1243" s="358"/>
      <c r="AC1243" s="358"/>
      <c r="AD1243" s="358"/>
      <c r="AE1243" s="358"/>
      <c r="AF1243" s="358"/>
      <c r="AG1243" s="358"/>
      <c r="AH1243" s="358"/>
      <c r="AI1243" s="358"/>
      <c r="AJ1243" s="358"/>
      <c r="AK1243" s="396"/>
    </row>
    <row r="1244" spans="1:37" x14ac:dyDescent="0.25">
      <c r="A1244" s="353" t="s">
        <v>227</v>
      </c>
      <c r="B1244" s="353" t="s">
        <v>417</v>
      </c>
      <c r="C1244" s="441">
        <f t="shared" ref="C1244:H1244" si="930">C24</f>
        <v>20000</v>
      </c>
      <c r="D1244" s="441"/>
      <c r="E1244" s="441"/>
      <c r="F1244" s="441"/>
      <c r="G1244" s="441"/>
      <c r="H1244" s="441">
        <f t="shared" si="930"/>
        <v>0</v>
      </c>
      <c r="I1244" s="441"/>
      <c r="J1244" s="445"/>
      <c r="K1244" s="358"/>
      <c r="L1244" s="358"/>
      <c r="M1244" s="358"/>
      <c r="N1244" s="358"/>
      <c r="O1244" s="358"/>
      <c r="P1244" s="358"/>
      <c r="Q1244" s="358"/>
      <c r="R1244" s="358"/>
      <c r="S1244" s="358"/>
      <c r="T1244" s="358"/>
      <c r="U1244" s="358"/>
      <c r="V1244" s="358"/>
      <c r="W1244" s="358"/>
      <c r="X1244" s="358"/>
      <c r="Y1244" s="358"/>
      <c r="Z1244" s="358"/>
      <c r="AA1244" s="358"/>
      <c r="AB1244" s="358"/>
      <c r="AC1244" s="358"/>
      <c r="AD1244" s="358"/>
      <c r="AE1244" s="358"/>
      <c r="AF1244" s="358"/>
      <c r="AG1244" s="358"/>
      <c r="AH1244" s="358"/>
      <c r="AI1244" s="358"/>
      <c r="AJ1244" s="358"/>
      <c r="AK1244" s="396"/>
    </row>
    <row r="1245" spans="1:37" x14ac:dyDescent="0.25">
      <c r="A1245" s="353" t="s">
        <v>227</v>
      </c>
      <c r="B1245" s="353" t="s">
        <v>433</v>
      </c>
      <c r="C1245" s="441">
        <f t="shared" ref="C1245:H1245" si="931">C25</f>
        <v>20000</v>
      </c>
      <c r="D1245" s="441"/>
      <c r="E1245" s="441"/>
      <c r="F1245" s="441"/>
      <c r="G1245" s="441"/>
      <c r="H1245" s="441">
        <f t="shared" si="931"/>
        <v>0</v>
      </c>
      <c r="I1245" s="441"/>
      <c r="J1245" s="445"/>
      <c r="K1245" s="358"/>
      <c r="L1245" s="358"/>
      <c r="M1245" s="358"/>
      <c r="N1245" s="358"/>
      <c r="O1245" s="358"/>
      <c r="P1245" s="358"/>
      <c r="Q1245" s="358"/>
      <c r="R1245" s="358"/>
      <c r="S1245" s="358"/>
      <c r="T1245" s="358"/>
      <c r="U1245" s="358"/>
      <c r="V1245" s="358"/>
      <c r="W1245" s="358"/>
      <c r="X1245" s="358"/>
      <c r="Y1245" s="358"/>
      <c r="Z1245" s="358"/>
      <c r="AA1245" s="358"/>
      <c r="AB1245" s="358"/>
      <c r="AC1245" s="358"/>
      <c r="AD1245" s="358"/>
      <c r="AE1245" s="358"/>
      <c r="AF1245" s="358"/>
      <c r="AG1245" s="358"/>
      <c r="AH1245" s="358"/>
      <c r="AI1245" s="358"/>
      <c r="AJ1245" s="358"/>
      <c r="AK1245" s="396"/>
    </row>
    <row r="1246" spans="1:37" x14ac:dyDescent="0.25">
      <c r="A1246" s="353" t="s">
        <v>227</v>
      </c>
      <c r="B1246" s="353" t="s">
        <v>390</v>
      </c>
      <c r="C1246" s="441">
        <f t="shared" ref="C1246:H1246" si="932">C26</f>
        <v>20000</v>
      </c>
      <c r="D1246" s="441"/>
      <c r="E1246" s="441"/>
      <c r="F1246" s="441"/>
      <c r="G1246" s="441"/>
      <c r="H1246" s="441">
        <f t="shared" si="932"/>
        <v>0</v>
      </c>
      <c r="I1246" s="441"/>
      <c r="J1246" s="445"/>
      <c r="K1246" s="358"/>
      <c r="L1246" s="358"/>
      <c r="M1246" s="358"/>
      <c r="N1246" s="358"/>
      <c r="O1246" s="358"/>
      <c r="P1246" s="358"/>
      <c r="Q1246" s="358"/>
      <c r="R1246" s="358"/>
      <c r="S1246" s="358"/>
      <c r="T1246" s="358"/>
      <c r="U1246" s="358"/>
      <c r="V1246" s="358"/>
      <c r="W1246" s="358"/>
      <c r="X1246" s="358"/>
      <c r="Y1246" s="358"/>
      <c r="Z1246" s="358"/>
      <c r="AA1246" s="358"/>
      <c r="AB1246" s="358"/>
      <c r="AC1246" s="358"/>
      <c r="AD1246" s="358"/>
      <c r="AE1246" s="358"/>
      <c r="AF1246" s="358"/>
      <c r="AG1246" s="358"/>
      <c r="AH1246" s="358"/>
      <c r="AI1246" s="358"/>
      <c r="AJ1246" s="358"/>
      <c r="AK1246" s="396"/>
    </row>
    <row r="1247" spans="1:37" x14ac:dyDescent="0.25">
      <c r="A1247" s="353" t="s">
        <v>228</v>
      </c>
      <c r="B1247" s="353" t="s">
        <v>378</v>
      </c>
      <c r="C1247" s="441">
        <f t="shared" ref="C1247:H1247" si="933">C27</f>
        <v>20000</v>
      </c>
      <c r="D1247" s="441"/>
      <c r="E1247" s="441"/>
      <c r="F1247" s="441"/>
      <c r="G1247" s="441"/>
      <c r="H1247" s="441">
        <f t="shared" si="933"/>
        <v>0</v>
      </c>
      <c r="I1247" s="441"/>
      <c r="J1247" s="445"/>
      <c r="K1247" s="358"/>
      <c r="L1247" s="358"/>
      <c r="M1247" s="358"/>
      <c r="N1247" s="358"/>
      <c r="O1247" s="358"/>
      <c r="P1247" s="358"/>
      <c r="Q1247" s="358"/>
      <c r="R1247" s="358"/>
      <c r="S1247" s="358"/>
      <c r="T1247" s="358"/>
      <c r="U1247" s="358"/>
      <c r="V1247" s="358"/>
      <c r="W1247" s="358"/>
      <c r="X1247" s="358"/>
      <c r="Y1247" s="358"/>
      <c r="Z1247" s="358"/>
      <c r="AA1247" s="358"/>
      <c r="AB1247" s="358"/>
      <c r="AC1247" s="358"/>
      <c r="AD1247" s="358"/>
      <c r="AE1247" s="358"/>
      <c r="AF1247" s="358"/>
      <c r="AG1247" s="358"/>
      <c r="AH1247" s="358"/>
      <c r="AI1247" s="358"/>
      <c r="AJ1247" s="358"/>
      <c r="AK1247" s="396"/>
    </row>
    <row r="1248" spans="1:37" x14ac:dyDescent="0.25">
      <c r="A1248" s="353" t="s">
        <v>228</v>
      </c>
      <c r="B1248" s="353" t="s">
        <v>432</v>
      </c>
      <c r="C1248" s="441">
        <f t="shared" ref="C1248:H1248" si="934">C28</f>
        <v>20000</v>
      </c>
      <c r="D1248" s="441"/>
      <c r="E1248" s="441"/>
      <c r="F1248" s="441"/>
      <c r="G1248" s="441"/>
      <c r="H1248" s="441">
        <f t="shared" si="934"/>
        <v>0</v>
      </c>
      <c r="I1248" s="441"/>
      <c r="J1248" s="445"/>
      <c r="K1248" s="358"/>
      <c r="L1248" s="358"/>
      <c r="M1248" s="358"/>
      <c r="N1248" s="358"/>
      <c r="O1248" s="358"/>
      <c r="P1248" s="358"/>
      <c r="Q1248" s="358"/>
      <c r="R1248" s="358"/>
      <c r="S1248" s="358"/>
      <c r="T1248" s="358"/>
      <c r="U1248" s="358"/>
      <c r="V1248" s="358"/>
      <c r="W1248" s="358"/>
      <c r="X1248" s="358"/>
      <c r="Y1248" s="358"/>
      <c r="Z1248" s="358"/>
      <c r="AA1248" s="358"/>
      <c r="AB1248" s="358"/>
      <c r="AC1248" s="358"/>
      <c r="AD1248" s="358"/>
      <c r="AE1248" s="358"/>
      <c r="AF1248" s="358"/>
      <c r="AG1248" s="358"/>
      <c r="AH1248" s="358"/>
      <c r="AI1248" s="358"/>
      <c r="AJ1248" s="358"/>
      <c r="AK1248" s="396"/>
    </row>
    <row r="1249" spans="1:37" x14ac:dyDescent="0.25">
      <c r="A1249" s="353" t="s">
        <v>229</v>
      </c>
      <c r="B1249" s="353" t="s">
        <v>381</v>
      </c>
      <c r="C1249" s="441">
        <f t="shared" ref="C1249:H1249" si="935">C29</f>
        <v>20000</v>
      </c>
      <c r="D1249" s="441"/>
      <c r="E1249" s="441"/>
      <c r="F1249" s="441"/>
      <c r="G1249" s="441"/>
      <c r="H1249" s="441">
        <f t="shared" si="935"/>
        <v>0</v>
      </c>
      <c r="I1249" s="441"/>
      <c r="J1249" s="445"/>
      <c r="K1249" s="358"/>
      <c r="L1249" s="358"/>
      <c r="M1249" s="358"/>
      <c r="N1249" s="358"/>
      <c r="O1249" s="358"/>
      <c r="P1249" s="358"/>
      <c r="Q1249" s="358"/>
      <c r="R1249" s="358"/>
      <c r="S1249" s="358"/>
      <c r="T1249" s="358"/>
      <c r="U1249" s="358"/>
      <c r="V1249" s="358"/>
      <c r="W1249" s="358"/>
      <c r="X1249" s="358"/>
      <c r="Y1249" s="358"/>
      <c r="Z1249" s="358"/>
      <c r="AA1249" s="358"/>
      <c r="AB1249" s="358"/>
      <c r="AC1249" s="358"/>
      <c r="AD1249" s="358"/>
      <c r="AE1249" s="358"/>
      <c r="AF1249" s="358"/>
      <c r="AG1249" s="358"/>
      <c r="AH1249" s="358"/>
      <c r="AI1249" s="358"/>
      <c r="AJ1249" s="358"/>
      <c r="AK1249" s="396"/>
    </row>
    <row r="1250" spans="1:37" x14ac:dyDescent="0.25">
      <c r="A1250" s="353" t="s">
        <v>229</v>
      </c>
      <c r="B1250" s="353" t="s">
        <v>491</v>
      </c>
      <c r="C1250" s="441">
        <f t="shared" ref="C1250:H1250" si="936">C30</f>
        <v>20000</v>
      </c>
      <c r="D1250" s="441"/>
      <c r="E1250" s="441"/>
      <c r="F1250" s="441"/>
      <c r="G1250" s="441"/>
      <c r="H1250" s="441">
        <f t="shared" si="936"/>
        <v>0</v>
      </c>
      <c r="I1250" s="441"/>
      <c r="J1250" s="445"/>
      <c r="K1250" s="358"/>
      <c r="L1250" s="358"/>
      <c r="M1250" s="358"/>
      <c r="N1250" s="358"/>
      <c r="O1250" s="358"/>
      <c r="P1250" s="358"/>
      <c r="Q1250" s="358"/>
      <c r="R1250" s="358"/>
      <c r="S1250" s="358"/>
      <c r="T1250" s="358"/>
      <c r="U1250" s="358"/>
      <c r="V1250" s="358"/>
      <c r="W1250" s="358"/>
      <c r="X1250" s="358"/>
      <c r="Y1250" s="358"/>
      <c r="Z1250" s="358"/>
      <c r="AA1250" s="358"/>
      <c r="AB1250" s="358"/>
      <c r="AC1250" s="358"/>
      <c r="AD1250" s="358"/>
      <c r="AE1250" s="358"/>
      <c r="AF1250" s="358"/>
      <c r="AG1250" s="358"/>
      <c r="AH1250" s="358"/>
      <c r="AI1250" s="358"/>
      <c r="AJ1250" s="358"/>
      <c r="AK1250" s="396"/>
    </row>
    <row r="1251" spans="1:37" x14ac:dyDescent="0.25">
      <c r="A1251" s="353" t="s">
        <v>323</v>
      </c>
      <c r="B1251" s="353" t="s">
        <v>323</v>
      </c>
      <c r="C1251" s="441">
        <f t="shared" ref="C1251:H1251" si="937">C31</f>
        <v>20000</v>
      </c>
      <c r="D1251" s="441"/>
      <c r="E1251" s="441"/>
      <c r="F1251" s="441"/>
      <c r="G1251" s="441"/>
      <c r="H1251" s="441">
        <f t="shared" si="937"/>
        <v>0</v>
      </c>
      <c r="I1251" s="441"/>
      <c r="J1251" s="445"/>
      <c r="K1251" s="358"/>
      <c r="L1251" s="358"/>
      <c r="M1251" s="358"/>
      <c r="N1251" s="358"/>
      <c r="O1251" s="358"/>
      <c r="P1251" s="358"/>
      <c r="Q1251" s="358"/>
      <c r="R1251" s="358"/>
      <c r="S1251" s="358"/>
      <c r="T1251" s="358"/>
      <c r="U1251" s="358"/>
      <c r="V1251" s="358"/>
      <c r="W1251" s="358"/>
      <c r="X1251" s="358"/>
      <c r="Y1251" s="358"/>
      <c r="Z1251" s="358"/>
      <c r="AA1251" s="358"/>
      <c r="AB1251" s="358"/>
      <c r="AC1251" s="358"/>
      <c r="AD1251" s="358"/>
      <c r="AE1251" s="358"/>
      <c r="AF1251" s="358"/>
      <c r="AG1251" s="358"/>
      <c r="AH1251" s="358"/>
      <c r="AI1251" s="358"/>
      <c r="AJ1251" s="358"/>
      <c r="AK1251" s="396"/>
    </row>
    <row r="1252" spans="1:37" x14ac:dyDescent="0.25">
      <c r="A1252" s="353" t="s">
        <v>230</v>
      </c>
      <c r="B1252" s="353" t="s">
        <v>479</v>
      </c>
      <c r="C1252" s="441">
        <f t="shared" ref="C1252:H1252" si="938">C32</f>
        <v>20000</v>
      </c>
      <c r="D1252" s="441"/>
      <c r="E1252" s="441"/>
      <c r="F1252" s="441"/>
      <c r="G1252" s="441"/>
      <c r="H1252" s="441">
        <f t="shared" si="938"/>
        <v>0</v>
      </c>
      <c r="I1252" s="441"/>
      <c r="J1252" s="445"/>
      <c r="K1252" s="358"/>
      <c r="L1252" s="358"/>
      <c r="M1252" s="358"/>
      <c r="N1252" s="358"/>
      <c r="O1252" s="358"/>
      <c r="P1252" s="358"/>
      <c r="Q1252" s="358"/>
      <c r="R1252" s="358"/>
      <c r="S1252" s="358"/>
      <c r="T1252" s="358"/>
      <c r="U1252" s="358"/>
      <c r="V1252" s="358"/>
      <c r="W1252" s="358"/>
      <c r="X1252" s="358"/>
      <c r="Y1252" s="358"/>
      <c r="Z1252" s="358"/>
      <c r="AA1252" s="358"/>
      <c r="AB1252" s="358"/>
      <c r="AC1252" s="358"/>
      <c r="AD1252" s="358"/>
      <c r="AE1252" s="358"/>
      <c r="AF1252" s="358"/>
      <c r="AG1252" s="358"/>
      <c r="AH1252" s="358"/>
      <c r="AI1252" s="358"/>
      <c r="AJ1252" s="358"/>
      <c r="AK1252" s="396"/>
    </row>
    <row r="1253" spans="1:37" x14ac:dyDescent="0.25">
      <c r="A1253" s="353" t="s">
        <v>230</v>
      </c>
      <c r="B1253" s="353" t="s">
        <v>422</v>
      </c>
      <c r="C1253" s="441">
        <f t="shared" ref="C1253:H1253" si="939">C33</f>
        <v>20000</v>
      </c>
      <c r="D1253" s="441"/>
      <c r="E1253" s="441"/>
      <c r="F1253" s="441"/>
      <c r="G1253" s="441"/>
      <c r="H1253" s="441">
        <f t="shared" si="939"/>
        <v>0</v>
      </c>
      <c r="I1253" s="441"/>
      <c r="J1253" s="445"/>
      <c r="K1253" s="358"/>
      <c r="L1253" s="358"/>
      <c r="M1253" s="358"/>
      <c r="N1253" s="358"/>
      <c r="O1253" s="358"/>
      <c r="P1253" s="358"/>
      <c r="Q1253" s="358"/>
      <c r="R1253" s="358"/>
      <c r="S1253" s="358"/>
      <c r="T1253" s="358"/>
      <c r="U1253" s="358"/>
      <c r="V1253" s="358"/>
      <c r="W1253" s="358"/>
      <c r="X1253" s="358"/>
      <c r="Y1253" s="358"/>
      <c r="Z1253" s="358"/>
      <c r="AA1253" s="358"/>
      <c r="AB1253" s="358"/>
      <c r="AC1253" s="358"/>
      <c r="AD1253" s="358"/>
      <c r="AE1253" s="358"/>
      <c r="AF1253" s="358"/>
      <c r="AG1253" s="358"/>
      <c r="AH1253" s="358"/>
      <c r="AI1253" s="358"/>
      <c r="AJ1253" s="358"/>
      <c r="AK1253" s="396"/>
    </row>
    <row r="1254" spans="1:37" x14ac:dyDescent="0.25">
      <c r="A1254" s="353" t="s">
        <v>231</v>
      </c>
      <c r="B1254" s="353" t="s">
        <v>464</v>
      </c>
      <c r="C1254" s="441">
        <f t="shared" ref="C1254:H1254" si="940">C34</f>
        <v>25000</v>
      </c>
      <c r="D1254" s="441"/>
      <c r="E1254" s="441"/>
      <c r="F1254" s="441"/>
      <c r="G1254" s="441"/>
      <c r="H1254" s="441">
        <f t="shared" si="940"/>
        <v>0</v>
      </c>
      <c r="I1254" s="441"/>
      <c r="J1254" s="445"/>
      <c r="K1254" s="358"/>
      <c r="L1254" s="358"/>
      <c r="M1254" s="358"/>
      <c r="N1254" s="358"/>
      <c r="O1254" s="358"/>
      <c r="P1254" s="358"/>
      <c r="Q1254" s="358"/>
      <c r="R1254" s="358"/>
      <c r="S1254" s="358"/>
      <c r="T1254" s="358"/>
      <c r="U1254" s="358"/>
      <c r="V1254" s="358"/>
      <c r="W1254" s="358"/>
      <c r="X1254" s="358"/>
      <c r="Y1254" s="358"/>
      <c r="Z1254" s="358"/>
      <c r="AA1254" s="358"/>
      <c r="AB1254" s="358"/>
      <c r="AC1254" s="358"/>
      <c r="AD1254" s="358"/>
      <c r="AE1254" s="358"/>
      <c r="AF1254" s="358"/>
      <c r="AG1254" s="358"/>
      <c r="AH1254" s="358"/>
      <c r="AI1254" s="358"/>
      <c r="AJ1254" s="358"/>
      <c r="AK1254" s="396"/>
    </row>
    <row r="1255" spans="1:37" x14ac:dyDescent="0.25">
      <c r="A1255" s="353" t="s">
        <v>231</v>
      </c>
      <c r="B1255" s="353" t="s">
        <v>450</v>
      </c>
      <c r="C1255" s="441">
        <f t="shared" ref="C1255:H1255" si="941">C35</f>
        <v>25000</v>
      </c>
      <c r="D1255" s="441"/>
      <c r="E1255" s="441"/>
      <c r="F1255" s="441"/>
      <c r="G1255" s="441"/>
      <c r="H1255" s="441">
        <f t="shared" si="941"/>
        <v>0</v>
      </c>
      <c r="I1255" s="441"/>
      <c r="J1255" s="445"/>
      <c r="K1255" s="358"/>
      <c r="L1255" s="358"/>
      <c r="M1255" s="358"/>
      <c r="N1255" s="358"/>
      <c r="O1255" s="358"/>
      <c r="P1255" s="358"/>
      <c r="Q1255" s="358"/>
      <c r="R1255" s="358"/>
      <c r="S1255" s="358"/>
      <c r="T1255" s="358"/>
      <c r="U1255" s="358"/>
      <c r="V1255" s="358"/>
      <c r="W1255" s="358"/>
      <c r="X1255" s="358"/>
      <c r="Y1255" s="358"/>
      <c r="Z1255" s="358"/>
      <c r="AA1255" s="358"/>
      <c r="AB1255" s="358"/>
      <c r="AC1255" s="358"/>
      <c r="AD1255" s="358"/>
      <c r="AE1255" s="358"/>
      <c r="AF1255" s="358"/>
      <c r="AG1255" s="358"/>
      <c r="AH1255" s="358"/>
      <c r="AI1255" s="358"/>
      <c r="AJ1255" s="358"/>
      <c r="AK1255" s="396"/>
    </row>
    <row r="1256" spans="1:37" x14ac:dyDescent="0.25">
      <c r="A1256" s="353" t="s">
        <v>842</v>
      </c>
      <c r="B1256" s="353" t="s">
        <v>416</v>
      </c>
      <c r="C1256" s="441">
        <f t="shared" ref="C1256:H1256" si="942">C36</f>
        <v>20000</v>
      </c>
      <c r="D1256" s="441"/>
      <c r="E1256" s="441"/>
      <c r="F1256" s="441"/>
      <c r="G1256" s="441"/>
      <c r="H1256" s="441">
        <f t="shared" si="942"/>
        <v>0</v>
      </c>
      <c r="I1256" s="441"/>
      <c r="J1256" s="445"/>
      <c r="K1256" s="358"/>
      <c r="L1256" s="358"/>
      <c r="M1256" s="358"/>
      <c r="N1256" s="358"/>
      <c r="O1256" s="358"/>
      <c r="P1256" s="358"/>
      <c r="Q1256" s="358"/>
      <c r="R1256" s="358"/>
      <c r="S1256" s="358"/>
      <c r="T1256" s="358"/>
      <c r="U1256" s="358"/>
      <c r="V1256" s="358"/>
      <c r="W1256" s="358"/>
      <c r="X1256" s="358"/>
      <c r="Y1256" s="358"/>
      <c r="Z1256" s="358"/>
      <c r="AA1256" s="358"/>
      <c r="AB1256" s="358"/>
      <c r="AC1256" s="358"/>
      <c r="AD1256" s="358"/>
      <c r="AE1256" s="358"/>
      <c r="AF1256" s="358"/>
      <c r="AG1256" s="358"/>
      <c r="AH1256" s="358"/>
      <c r="AI1256" s="358"/>
      <c r="AJ1256" s="358"/>
      <c r="AK1256" s="396"/>
    </row>
    <row r="1257" spans="1:37" x14ac:dyDescent="0.25">
      <c r="A1257" s="353" t="s">
        <v>360</v>
      </c>
      <c r="B1257" s="353" t="s">
        <v>360</v>
      </c>
      <c r="C1257" s="441">
        <f t="shared" ref="C1257:H1257" si="943">C37</f>
        <v>5000</v>
      </c>
      <c r="D1257" s="441"/>
      <c r="E1257" s="441"/>
      <c r="F1257" s="441"/>
      <c r="G1257" s="441"/>
      <c r="H1257" s="441">
        <f t="shared" si="943"/>
        <v>0</v>
      </c>
      <c r="I1257" s="441"/>
      <c r="J1257" s="445"/>
      <c r="K1257" s="358"/>
      <c r="L1257" s="358"/>
      <c r="M1257" s="358"/>
      <c r="N1257" s="358"/>
      <c r="O1257" s="358"/>
      <c r="P1257" s="358"/>
      <c r="Q1257" s="358"/>
      <c r="R1257" s="358"/>
      <c r="S1257" s="358"/>
      <c r="T1257" s="358"/>
      <c r="U1257" s="358"/>
      <c r="V1257" s="358"/>
      <c r="W1257" s="358"/>
      <c r="X1257" s="358"/>
      <c r="Y1257" s="358"/>
      <c r="Z1257" s="358"/>
      <c r="AA1257" s="358"/>
      <c r="AB1257" s="358"/>
      <c r="AC1257" s="358"/>
      <c r="AD1257" s="358"/>
      <c r="AE1257" s="358"/>
      <c r="AF1257" s="358"/>
      <c r="AG1257" s="358"/>
      <c r="AH1257" s="358"/>
      <c r="AI1257" s="358"/>
      <c r="AJ1257" s="358"/>
      <c r="AK1257" s="396"/>
    </row>
    <row r="1258" spans="1:37" x14ac:dyDescent="0.25">
      <c r="A1258" s="353" t="s">
        <v>314</v>
      </c>
      <c r="B1258" s="353" t="s">
        <v>314</v>
      </c>
      <c r="C1258" s="441">
        <f t="shared" ref="C1258:H1258" si="944">C38</f>
        <v>1000</v>
      </c>
      <c r="D1258" s="441"/>
      <c r="E1258" s="441"/>
      <c r="F1258" s="441"/>
      <c r="G1258" s="441"/>
      <c r="H1258" s="441">
        <f t="shared" si="944"/>
        <v>0</v>
      </c>
      <c r="I1258" s="441"/>
      <c r="J1258" s="445"/>
      <c r="K1258" s="358"/>
      <c r="L1258" s="358"/>
      <c r="M1258" s="358"/>
      <c r="N1258" s="358"/>
      <c r="O1258" s="358"/>
      <c r="P1258" s="358"/>
      <c r="Q1258" s="358"/>
      <c r="R1258" s="358"/>
      <c r="S1258" s="358"/>
      <c r="T1258" s="358"/>
      <c r="U1258" s="358"/>
      <c r="V1258" s="358"/>
      <c r="W1258" s="358"/>
      <c r="X1258" s="358"/>
      <c r="Y1258" s="358"/>
      <c r="Z1258" s="358"/>
      <c r="AA1258" s="358"/>
      <c r="AB1258" s="358"/>
      <c r="AC1258" s="358"/>
      <c r="AD1258" s="358"/>
      <c r="AE1258" s="358"/>
      <c r="AF1258" s="358"/>
      <c r="AG1258" s="358"/>
      <c r="AH1258" s="358"/>
      <c r="AI1258" s="358"/>
      <c r="AJ1258" s="358"/>
      <c r="AK1258" s="396"/>
    </row>
    <row r="1259" spans="1:37" x14ac:dyDescent="0.25">
      <c r="A1259" s="353" t="s">
        <v>300</v>
      </c>
      <c r="B1259" s="353" t="s">
        <v>301</v>
      </c>
      <c r="C1259" s="441">
        <f t="shared" ref="C1259:H1259" si="945">C39</f>
        <v>10000</v>
      </c>
      <c r="D1259" s="441"/>
      <c r="E1259" s="441"/>
      <c r="F1259" s="441"/>
      <c r="G1259" s="441"/>
      <c r="H1259" s="441">
        <f t="shared" si="945"/>
        <v>0</v>
      </c>
      <c r="I1259" s="441"/>
      <c r="J1259" s="445"/>
      <c r="K1259" s="358"/>
      <c r="L1259" s="358"/>
      <c r="M1259" s="358"/>
      <c r="N1259" s="358"/>
      <c r="O1259" s="358"/>
      <c r="P1259" s="358"/>
      <c r="Q1259" s="358"/>
      <c r="R1259" s="358"/>
      <c r="S1259" s="358"/>
      <c r="T1259" s="358"/>
      <c r="U1259" s="358"/>
      <c r="V1259" s="358"/>
      <c r="W1259" s="358"/>
      <c r="X1259" s="358"/>
      <c r="Y1259" s="358"/>
      <c r="Z1259" s="358"/>
      <c r="AA1259" s="358"/>
      <c r="AB1259" s="358"/>
      <c r="AC1259" s="358"/>
      <c r="AD1259" s="358"/>
      <c r="AE1259" s="358"/>
      <c r="AF1259" s="358"/>
      <c r="AG1259" s="358"/>
      <c r="AH1259" s="358"/>
      <c r="AI1259" s="358"/>
      <c r="AJ1259" s="358"/>
      <c r="AK1259" s="396"/>
    </row>
    <row r="1260" spans="1:37" x14ac:dyDescent="0.25">
      <c r="A1260" s="353" t="s">
        <v>300</v>
      </c>
      <c r="B1260" s="353" t="s">
        <v>317</v>
      </c>
      <c r="C1260" s="441">
        <f t="shared" ref="C1260:H1260" si="946">C40</f>
        <v>20000</v>
      </c>
      <c r="D1260" s="441"/>
      <c r="E1260" s="441"/>
      <c r="F1260" s="441"/>
      <c r="G1260" s="441"/>
      <c r="H1260" s="441">
        <f t="shared" si="946"/>
        <v>0</v>
      </c>
      <c r="I1260" s="441"/>
      <c r="J1260" s="445"/>
      <c r="K1260" s="358"/>
      <c r="L1260" s="358"/>
      <c r="M1260" s="358"/>
      <c r="N1260" s="358"/>
      <c r="O1260" s="358"/>
      <c r="P1260" s="358"/>
      <c r="Q1260" s="358"/>
      <c r="R1260" s="358"/>
      <c r="S1260" s="358"/>
      <c r="T1260" s="358"/>
      <c r="U1260" s="358"/>
      <c r="V1260" s="358"/>
      <c r="W1260" s="358"/>
      <c r="X1260" s="358"/>
      <c r="Y1260" s="358"/>
      <c r="Z1260" s="358"/>
      <c r="AA1260" s="358"/>
      <c r="AB1260" s="358"/>
      <c r="AC1260" s="358"/>
      <c r="AD1260" s="358"/>
      <c r="AE1260" s="358"/>
      <c r="AF1260" s="358"/>
      <c r="AG1260" s="358"/>
      <c r="AH1260" s="358"/>
      <c r="AI1260" s="358"/>
      <c r="AJ1260" s="358"/>
      <c r="AK1260" s="396"/>
    </row>
    <row r="1261" spans="1:37" x14ac:dyDescent="0.25">
      <c r="A1261" s="353" t="s">
        <v>292</v>
      </c>
      <c r="B1261" s="353" t="s">
        <v>293</v>
      </c>
      <c r="C1261" s="441">
        <f t="shared" ref="C1261:H1261" si="947">C41</f>
        <v>20000</v>
      </c>
      <c r="D1261" s="441"/>
      <c r="E1261" s="441"/>
      <c r="F1261" s="441"/>
      <c r="G1261" s="441"/>
      <c r="H1261" s="441">
        <f t="shared" si="947"/>
        <v>1</v>
      </c>
      <c r="I1261" s="441"/>
      <c r="J1261" s="445"/>
      <c r="K1261" s="358"/>
      <c r="L1261" s="358"/>
      <c r="M1261" s="358"/>
      <c r="N1261" s="358"/>
      <c r="O1261" s="358"/>
      <c r="P1261" s="358"/>
      <c r="Q1261" s="358"/>
      <c r="R1261" s="358"/>
      <c r="S1261" s="358"/>
      <c r="T1261" s="358"/>
      <c r="U1261" s="358"/>
      <c r="V1261" s="358"/>
      <c r="W1261" s="358"/>
      <c r="X1261" s="358"/>
      <c r="Y1261" s="358"/>
      <c r="Z1261" s="358"/>
      <c r="AA1261" s="358"/>
      <c r="AB1261" s="358"/>
      <c r="AC1261" s="358"/>
      <c r="AD1261" s="358"/>
      <c r="AE1261" s="358"/>
      <c r="AF1261" s="358"/>
      <c r="AG1261" s="358"/>
      <c r="AH1261" s="358"/>
      <c r="AI1261" s="358"/>
      <c r="AJ1261" s="358"/>
      <c r="AK1261" s="396"/>
    </row>
    <row r="1262" spans="1:37" x14ac:dyDescent="0.25">
      <c r="A1262" s="353" t="s">
        <v>232</v>
      </c>
      <c r="B1262" s="353" t="s">
        <v>368</v>
      </c>
      <c r="C1262" s="441">
        <f t="shared" ref="C1262:H1262" si="948">C42</f>
        <v>20000</v>
      </c>
      <c r="D1262" s="441"/>
      <c r="E1262" s="441"/>
      <c r="F1262" s="441"/>
      <c r="G1262" s="441"/>
      <c r="H1262" s="441">
        <f t="shared" si="948"/>
        <v>0</v>
      </c>
      <c r="I1262" s="441"/>
      <c r="J1262" s="445"/>
      <c r="K1262" s="358"/>
      <c r="L1262" s="358"/>
      <c r="M1262" s="358"/>
      <c r="N1262" s="358"/>
      <c r="O1262" s="358"/>
      <c r="P1262" s="358"/>
      <c r="Q1262" s="358"/>
      <c r="R1262" s="358"/>
      <c r="S1262" s="358"/>
      <c r="T1262" s="358"/>
      <c r="U1262" s="358"/>
      <c r="V1262" s="358"/>
      <c r="W1262" s="358"/>
      <c r="X1262" s="358"/>
      <c r="Y1262" s="358"/>
      <c r="Z1262" s="358"/>
      <c r="AA1262" s="358"/>
      <c r="AB1262" s="358"/>
      <c r="AC1262" s="358"/>
      <c r="AD1262" s="358"/>
      <c r="AE1262" s="358"/>
      <c r="AF1262" s="358"/>
      <c r="AG1262" s="358"/>
      <c r="AH1262" s="358"/>
      <c r="AI1262" s="358"/>
      <c r="AJ1262" s="358"/>
      <c r="AK1262" s="396"/>
    </row>
    <row r="1263" spans="1:37" x14ac:dyDescent="0.25">
      <c r="A1263" s="353" t="s">
        <v>232</v>
      </c>
      <c r="B1263" s="353" t="s">
        <v>364</v>
      </c>
      <c r="C1263" s="441">
        <f t="shared" ref="C1263:H1263" si="949">C43</f>
        <v>20000</v>
      </c>
      <c r="D1263" s="441"/>
      <c r="E1263" s="441"/>
      <c r="F1263" s="441"/>
      <c r="G1263" s="441"/>
      <c r="H1263" s="441">
        <f t="shared" si="949"/>
        <v>0</v>
      </c>
      <c r="I1263" s="441"/>
      <c r="J1263" s="445"/>
      <c r="K1263" s="358"/>
      <c r="L1263" s="358"/>
      <c r="M1263" s="358"/>
      <c r="N1263" s="358"/>
      <c r="O1263" s="358"/>
      <c r="P1263" s="358"/>
      <c r="Q1263" s="358"/>
      <c r="R1263" s="358"/>
      <c r="S1263" s="358"/>
      <c r="T1263" s="358"/>
      <c r="U1263" s="358"/>
      <c r="V1263" s="358"/>
      <c r="W1263" s="358"/>
      <c r="X1263" s="358"/>
      <c r="Y1263" s="358"/>
      <c r="Z1263" s="358"/>
      <c r="AA1263" s="358"/>
      <c r="AB1263" s="358"/>
      <c r="AC1263" s="358"/>
      <c r="AD1263" s="358"/>
      <c r="AE1263" s="358"/>
      <c r="AF1263" s="358"/>
      <c r="AG1263" s="358"/>
      <c r="AH1263" s="358"/>
      <c r="AI1263" s="358"/>
      <c r="AJ1263" s="358"/>
      <c r="AK1263" s="396"/>
    </row>
    <row r="1264" spans="1:37" x14ac:dyDescent="0.25">
      <c r="A1264" s="353" t="s">
        <v>233</v>
      </c>
      <c r="B1264" s="353" t="s">
        <v>385</v>
      </c>
      <c r="C1264" s="441">
        <f t="shared" ref="C1264:H1264" si="950">C44</f>
        <v>20000</v>
      </c>
      <c r="D1264" s="441"/>
      <c r="E1264" s="441"/>
      <c r="F1264" s="441"/>
      <c r="G1264" s="441"/>
      <c r="H1264" s="441">
        <f t="shared" si="950"/>
        <v>0</v>
      </c>
      <c r="I1264" s="441"/>
      <c r="J1264" s="445"/>
      <c r="K1264" s="358"/>
      <c r="L1264" s="358"/>
      <c r="M1264" s="358"/>
      <c r="N1264" s="358"/>
      <c r="O1264" s="358"/>
      <c r="P1264" s="358"/>
      <c r="Q1264" s="358"/>
      <c r="R1264" s="358"/>
      <c r="S1264" s="358"/>
      <c r="T1264" s="358"/>
      <c r="U1264" s="358"/>
      <c r="V1264" s="358"/>
      <c r="W1264" s="358"/>
      <c r="X1264" s="358"/>
      <c r="Y1264" s="358"/>
      <c r="Z1264" s="358"/>
      <c r="AA1264" s="358"/>
      <c r="AB1264" s="358"/>
      <c r="AC1264" s="358"/>
      <c r="AD1264" s="358"/>
      <c r="AE1264" s="358"/>
      <c r="AF1264" s="358"/>
      <c r="AG1264" s="358"/>
      <c r="AH1264" s="358"/>
      <c r="AI1264" s="358"/>
      <c r="AJ1264" s="358"/>
      <c r="AK1264" s="396"/>
    </row>
    <row r="1265" spans="1:37" x14ac:dyDescent="0.25">
      <c r="A1265" s="353" t="s">
        <v>436</v>
      </c>
      <c r="B1265" s="353" t="s">
        <v>437</v>
      </c>
      <c r="C1265" s="441">
        <f t="shared" ref="C1265:H1265" si="951">C45</f>
        <v>42000</v>
      </c>
      <c r="D1265" s="441"/>
      <c r="E1265" s="441"/>
      <c r="F1265" s="441"/>
      <c r="G1265" s="441"/>
      <c r="H1265" s="441">
        <f t="shared" si="951"/>
        <v>0</v>
      </c>
      <c r="I1265" s="441"/>
      <c r="J1265" s="445"/>
      <c r="K1265" s="358"/>
      <c r="L1265" s="358"/>
      <c r="M1265" s="358"/>
      <c r="N1265" s="358"/>
      <c r="O1265" s="358"/>
      <c r="P1265" s="358"/>
      <c r="Q1265" s="358"/>
      <c r="R1265" s="358"/>
      <c r="S1265" s="358"/>
      <c r="T1265" s="358"/>
      <c r="U1265" s="358"/>
      <c r="V1265" s="358"/>
      <c r="W1265" s="358"/>
      <c r="X1265" s="358"/>
      <c r="Y1265" s="358"/>
      <c r="Z1265" s="358"/>
      <c r="AA1265" s="358"/>
      <c r="AB1265" s="358"/>
      <c r="AC1265" s="358"/>
      <c r="AD1265" s="358"/>
      <c r="AE1265" s="358"/>
      <c r="AF1265" s="358"/>
      <c r="AG1265" s="358"/>
      <c r="AH1265" s="358"/>
      <c r="AI1265" s="358"/>
      <c r="AJ1265" s="358"/>
      <c r="AK1265" s="396"/>
    </row>
    <row r="1266" spans="1:37" x14ac:dyDescent="0.25">
      <c r="A1266" s="353" t="s">
        <v>463</v>
      </c>
      <c r="B1266" s="353" t="s">
        <v>463</v>
      </c>
      <c r="C1266" s="441">
        <f t="shared" ref="C1266:H1266" si="952">C46</f>
        <v>1000</v>
      </c>
      <c r="D1266" s="441"/>
      <c r="E1266" s="441"/>
      <c r="F1266" s="441"/>
      <c r="G1266" s="441"/>
      <c r="H1266" s="441">
        <f t="shared" si="952"/>
        <v>0</v>
      </c>
      <c r="I1266" s="441"/>
      <c r="J1266" s="445"/>
      <c r="K1266" s="358"/>
      <c r="L1266" s="358"/>
      <c r="M1266" s="358"/>
      <c r="N1266" s="358"/>
      <c r="O1266" s="358"/>
      <c r="P1266" s="358"/>
      <c r="Q1266" s="358"/>
      <c r="R1266" s="358"/>
      <c r="S1266" s="358"/>
      <c r="T1266" s="358"/>
      <c r="U1266" s="358"/>
      <c r="V1266" s="358"/>
      <c r="W1266" s="358"/>
      <c r="X1266" s="358"/>
      <c r="Y1266" s="358"/>
      <c r="Z1266" s="358"/>
      <c r="AA1266" s="358"/>
      <c r="AB1266" s="358"/>
      <c r="AC1266" s="358"/>
      <c r="AD1266" s="358"/>
      <c r="AE1266" s="358"/>
      <c r="AF1266" s="358"/>
      <c r="AG1266" s="358"/>
      <c r="AH1266" s="358"/>
      <c r="AI1266" s="358"/>
      <c r="AJ1266" s="358"/>
      <c r="AK1266" s="396"/>
    </row>
    <row r="1267" spans="1:37" x14ac:dyDescent="0.25">
      <c r="A1267" s="353" t="s">
        <v>534</v>
      </c>
      <c r="B1267" s="353" t="s">
        <v>534</v>
      </c>
      <c r="C1267" s="441">
        <f t="shared" ref="C1267:H1267" si="953">C47</f>
        <v>12500</v>
      </c>
      <c r="D1267" s="441"/>
      <c r="E1267" s="441"/>
      <c r="F1267" s="441"/>
      <c r="G1267" s="441"/>
      <c r="H1267" s="441">
        <f t="shared" si="953"/>
        <v>0</v>
      </c>
      <c r="I1267" s="441"/>
      <c r="J1267" s="445"/>
      <c r="K1267" s="358"/>
      <c r="L1267" s="358"/>
      <c r="M1267" s="358"/>
      <c r="N1267" s="358"/>
      <c r="O1267" s="358"/>
      <c r="P1267" s="358"/>
      <c r="Q1267" s="358"/>
      <c r="R1267" s="358"/>
      <c r="S1267" s="358"/>
      <c r="T1267" s="358"/>
      <c r="U1267" s="358"/>
      <c r="V1267" s="358"/>
      <c r="W1267" s="358"/>
      <c r="X1267" s="358"/>
      <c r="Y1267" s="358"/>
      <c r="Z1267" s="358"/>
      <c r="AA1267" s="358"/>
      <c r="AB1267" s="358"/>
      <c r="AC1267" s="358"/>
      <c r="AD1267" s="358"/>
      <c r="AE1267" s="358"/>
      <c r="AF1267" s="358"/>
      <c r="AG1267" s="358"/>
      <c r="AH1267" s="358"/>
      <c r="AI1267" s="358"/>
      <c r="AJ1267" s="358"/>
      <c r="AK1267" s="396"/>
    </row>
    <row r="1268" spans="1:37" x14ac:dyDescent="0.25">
      <c r="A1268" s="353" t="s">
        <v>377</v>
      </c>
      <c r="B1268" s="353" t="s">
        <v>377</v>
      </c>
      <c r="C1268" s="441">
        <f t="shared" ref="C1268:H1268" si="954">C48</f>
        <v>2000</v>
      </c>
      <c r="D1268" s="441"/>
      <c r="E1268" s="441"/>
      <c r="F1268" s="441"/>
      <c r="G1268" s="441"/>
      <c r="H1268" s="441">
        <f t="shared" si="954"/>
        <v>0</v>
      </c>
      <c r="I1268" s="441"/>
      <c r="J1268" s="445"/>
      <c r="K1268" s="358"/>
      <c r="L1268" s="358"/>
      <c r="M1268" s="358"/>
      <c r="N1268" s="358"/>
      <c r="O1268" s="358"/>
      <c r="P1268" s="358"/>
      <c r="Q1268" s="358"/>
      <c r="R1268" s="358"/>
      <c r="S1268" s="358"/>
      <c r="T1268" s="358"/>
      <c r="U1268" s="358"/>
      <c r="V1268" s="358"/>
      <c r="W1268" s="358"/>
      <c r="X1268" s="358"/>
      <c r="Y1268" s="358"/>
      <c r="Z1268" s="358"/>
      <c r="AA1268" s="358"/>
      <c r="AB1268" s="358"/>
      <c r="AC1268" s="358"/>
      <c r="AD1268" s="358"/>
      <c r="AE1268" s="358"/>
      <c r="AF1268" s="358"/>
      <c r="AG1268" s="358"/>
      <c r="AH1268" s="358"/>
      <c r="AI1268" s="358"/>
      <c r="AJ1268" s="358"/>
      <c r="AK1268" s="396"/>
    </row>
    <row r="1269" spans="1:37" x14ac:dyDescent="0.25">
      <c r="A1269" s="353" t="s">
        <v>461</v>
      </c>
      <c r="B1269" s="353" t="s">
        <v>461</v>
      </c>
      <c r="C1269" s="441">
        <f t="shared" ref="C1269:H1269" si="955">C49</f>
        <v>20000</v>
      </c>
      <c r="D1269" s="441"/>
      <c r="E1269" s="441"/>
      <c r="F1269" s="441"/>
      <c r="G1269" s="441"/>
      <c r="H1269" s="441">
        <f t="shared" si="955"/>
        <v>0</v>
      </c>
      <c r="I1269" s="441"/>
      <c r="J1269" s="445"/>
      <c r="K1269" s="358"/>
      <c r="L1269" s="358"/>
      <c r="M1269" s="358"/>
      <c r="N1269" s="358"/>
      <c r="O1269" s="358"/>
      <c r="P1269" s="358"/>
      <c r="Q1269" s="358"/>
      <c r="R1269" s="358"/>
      <c r="S1269" s="358"/>
      <c r="T1269" s="358"/>
      <c r="U1269" s="358"/>
      <c r="V1269" s="358"/>
      <c r="W1269" s="358"/>
      <c r="X1269" s="358"/>
      <c r="Y1269" s="358"/>
      <c r="Z1269" s="358"/>
      <c r="AA1269" s="358"/>
      <c r="AB1269" s="358"/>
      <c r="AC1269" s="358"/>
      <c r="AD1269" s="358"/>
      <c r="AE1269" s="358"/>
      <c r="AF1269" s="358"/>
      <c r="AG1269" s="358"/>
      <c r="AH1269" s="358"/>
      <c r="AI1269" s="358"/>
      <c r="AJ1269" s="358"/>
      <c r="AK1269" s="396"/>
    </row>
    <row r="1270" spans="1:37" x14ac:dyDescent="0.25">
      <c r="A1270" s="353" t="s">
        <v>442</v>
      </c>
      <c r="B1270" s="353" t="s">
        <v>442</v>
      </c>
      <c r="C1270" s="441">
        <f t="shared" ref="C1270:H1270" si="956">C50</f>
        <v>20000</v>
      </c>
      <c r="D1270" s="441"/>
      <c r="E1270" s="441"/>
      <c r="F1270" s="441"/>
      <c r="G1270" s="441"/>
      <c r="H1270" s="441">
        <f t="shared" si="956"/>
        <v>0</v>
      </c>
      <c r="I1270" s="441"/>
      <c r="J1270" s="445"/>
      <c r="K1270" s="358"/>
      <c r="L1270" s="358"/>
      <c r="M1270" s="358"/>
      <c r="N1270" s="358"/>
      <c r="O1270" s="358"/>
      <c r="P1270" s="358"/>
      <c r="Q1270" s="358"/>
      <c r="R1270" s="358"/>
      <c r="S1270" s="358"/>
      <c r="T1270" s="358"/>
      <c r="U1270" s="358"/>
      <c r="V1270" s="358"/>
      <c r="W1270" s="358"/>
      <c r="X1270" s="358"/>
      <c r="Y1270" s="358"/>
      <c r="Z1270" s="358"/>
      <c r="AA1270" s="358"/>
      <c r="AB1270" s="358"/>
      <c r="AC1270" s="358"/>
      <c r="AD1270" s="358"/>
      <c r="AE1270" s="358"/>
      <c r="AF1270" s="358"/>
      <c r="AG1270" s="358"/>
      <c r="AH1270" s="358"/>
      <c r="AI1270" s="358"/>
      <c r="AJ1270" s="358"/>
      <c r="AK1270" s="396"/>
    </row>
    <row r="1271" spans="1:37" x14ac:dyDescent="0.25">
      <c r="A1271" s="353" t="s">
        <v>375</v>
      </c>
      <c r="B1271" s="353" t="s">
        <v>375</v>
      </c>
      <c r="C1271" s="441">
        <f t="shared" ref="C1271:H1271" si="957">C51</f>
        <v>10000</v>
      </c>
      <c r="D1271" s="441"/>
      <c r="E1271" s="441"/>
      <c r="F1271" s="441"/>
      <c r="G1271" s="441"/>
      <c r="H1271" s="441">
        <f t="shared" si="957"/>
        <v>0</v>
      </c>
      <c r="I1271" s="441"/>
      <c r="J1271" s="445"/>
      <c r="K1271" s="358"/>
      <c r="L1271" s="358"/>
      <c r="M1271" s="358"/>
      <c r="N1271" s="358"/>
      <c r="O1271" s="358"/>
      <c r="P1271" s="358"/>
      <c r="Q1271" s="358"/>
      <c r="R1271" s="358"/>
      <c r="S1271" s="358"/>
      <c r="T1271" s="358"/>
      <c r="U1271" s="358"/>
      <c r="V1271" s="358"/>
      <c r="W1271" s="358"/>
      <c r="X1271" s="358"/>
      <c r="Y1271" s="358"/>
      <c r="Z1271" s="358"/>
      <c r="AA1271" s="358"/>
      <c r="AB1271" s="358"/>
      <c r="AC1271" s="358"/>
      <c r="AD1271" s="358"/>
      <c r="AE1271" s="358"/>
      <c r="AF1271" s="358"/>
      <c r="AG1271" s="358"/>
      <c r="AH1271" s="358"/>
      <c r="AI1271" s="358"/>
      <c r="AJ1271" s="358"/>
      <c r="AK1271" s="396"/>
    </row>
    <row r="1272" spans="1:37" x14ac:dyDescent="0.25">
      <c r="A1272" s="353" t="s">
        <v>234</v>
      </c>
      <c r="B1272" s="353" t="s">
        <v>434</v>
      </c>
      <c r="C1272" s="441">
        <f t="shared" ref="C1272:H1272" si="958">C52</f>
        <v>6240</v>
      </c>
      <c r="D1272" s="441"/>
      <c r="E1272" s="441"/>
      <c r="F1272" s="441"/>
      <c r="G1272" s="441"/>
      <c r="H1272" s="441">
        <f t="shared" si="958"/>
        <v>1</v>
      </c>
      <c r="I1272" s="441"/>
      <c r="J1272" s="445"/>
      <c r="K1272" s="358"/>
      <c r="L1272" s="358"/>
      <c r="M1272" s="358"/>
      <c r="N1272" s="358"/>
      <c r="O1272" s="358"/>
      <c r="P1272" s="358"/>
      <c r="Q1272" s="358"/>
      <c r="R1272" s="358"/>
      <c r="S1272" s="358"/>
      <c r="T1272" s="358"/>
      <c r="U1272" s="358"/>
      <c r="V1272" s="358"/>
      <c r="W1272" s="358"/>
      <c r="X1272" s="358"/>
      <c r="Y1272" s="358"/>
      <c r="Z1272" s="358"/>
      <c r="AA1272" s="358"/>
      <c r="AB1272" s="358"/>
      <c r="AC1272" s="358"/>
      <c r="AD1272" s="358"/>
      <c r="AE1272" s="358"/>
      <c r="AF1272" s="358"/>
      <c r="AG1272" s="358"/>
      <c r="AH1272" s="358"/>
      <c r="AI1272" s="358"/>
      <c r="AJ1272" s="358"/>
      <c r="AK1272" s="396"/>
    </row>
    <row r="1273" spans="1:37" x14ac:dyDescent="0.25">
      <c r="A1273" s="353" t="s">
        <v>234</v>
      </c>
      <c r="B1273" s="353" t="s">
        <v>284</v>
      </c>
      <c r="C1273" s="441">
        <f t="shared" ref="C1273:H1273" si="959">C53</f>
        <v>6240</v>
      </c>
      <c r="D1273" s="441"/>
      <c r="E1273" s="441"/>
      <c r="F1273" s="441"/>
      <c r="G1273" s="441"/>
      <c r="H1273" s="441">
        <f t="shared" si="959"/>
        <v>1</v>
      </c>
      <c r="I1273" s="441"/>
      <c r="J1273" s="445"/>
      <c r="K1273" s="358"/>
      <c r="L1273" s="358"/>
      <c r="M1273" s="358"/>
      <c r="N1273" s="358"/>
      <c r="O1273" s="358"/>
      <c r="P1273" s="358"/>
      <c r="Q1273" s="358"/>
      <c r="R1273" s="358"/>
      <c r="S1273" s="358"/>
      <c r="T1273" s="358"/>
      <c r="U1273" s="358"/>
      <c r="V1273" s="358"/>
      <c r="W1273" s="358"/>
      <c r="X1273" s="358"/>
      <c r="Y1273" s="358"/>
      <c r="Z1273" s="358"/>
      <c r="AA1273" s="358"/>
      <c r="AB1273" s="358"/>
      <c r="AC1273" s="358"/>
      <c r="AD1273" s="358"/>
      <c r="AE1273" s="358"/>
      <c r="AF1273" s="358"/>
      <c r="AG1273" s="358"/>
      <c r="AH1273" s="358"/>
      <c r="AI1273" s="358"/>
      <c r="AJ1273" s="358"/>
      <c r="AK1273" s="396"/>
    </row>
    <row r="1274" spans="1:37" x14ac:dyDescent="0.25">
      <c r="A1274" s="353" t="s">
        <v>234</v>
      </c>
      <c r="B1274" s="353" t="s">
        <v>548</v>
      </c>
      <c r="C1274" s="441">
        <f t="shared" ref="C1274:H1274" si="960">C54</f>
        <v>25000</v>
      </c>
      <c r="D1274" s="441"/>
      <c r="E1274" s="441"/>
      <c r="F1274" s="441"/>
      <c r="G1274" s="441"/>
      <c r="H1274" s="441">
        <f t="shared" si="960"/>
        <v>0</v>
      </c>
      <c r="I1274" s="441"/>
      <c r="J1274" s="445"/>
      <c r="K1274" s="358"/>
      <c r="L1274" s="358"/>
      <c r="M1274" s="358"/>
      <c r="N1274" s="358"/>
      <c r="O1274" s="358"/>
      <c r="P1274" s="358"/>
      <c r="Q1274" s="358"/>
      <c r="R1274" s="358"/>
      <c r="S1274" s="358"/>
      <c r="T1274" s="358"/>
      <c r="U1274" s="358"/>
      <c r="V1274" s="358"/>
      <c r="W1274" s="358"/>
      <c r="X1274" s="358"/>
      <c r="Y1274" s="358"/>
      <c r="Z1274" s="358"/>
      <c r="AA1274" s="358"/>
      <c r="AB1274" s="358"/>
      <c r="AC1274" s="358"/>
      <c r="AD1274" s="358"/>
      <c r="AE1274" s="358"/>
      <c r="AF1274" s="358"/>
      <c r="AG1274" s="358"/>
      <c r="AH1274" s="358"/>
      <c r="AI1274" s="358"/>
      <c r="AJ1274" s="358"/>
      <c r="AK1274" s="396"/>
    </row>
    <row r="1275" spans="1:37" x14ac:dyDescent="0.25">
      <c r="A1275" s="353" t="s">
        <v>234</v>
      </c>
      <c r="B1275" s="353" t="s">
        <v>272</v>
      </c>
      <c r="C1275" s="441">
        <f t="shared" ref="C1275:H1275" si="961">C55</f>
        <v>25000</v>
      </c>
      <c r="D1275" s="441"/>
      <c r="E1275" s="441"/>
      <c r="F1275" s="441"/>
      <c r="G1275" s="441"/>
      <c r="H1275" s="441">
        <f t="shared" si="961"/>
        <v>0</v>
      </c>
      <c r="I1275" s="441"/>
      <c r="J1275" s="445"/>
      <c r="K1275" s="358"/>
      <c r="L1275" s="358"/>
      <c r="M1275" s="358"/>
      <c r="N1275" s="358"/>
      <c r="O1275" s="358"/>
      <c r="P1275" s="358"/>
      <c r="Q1275" s="358"/>
      <c r="R1275" s="358"/>
      <c r="S1275" s="358"/>
      <c r="T1275" s="358"/>
      <c r="U1275" s="358"/>
      <c r="V1275" s="358"/>
      <c r="W1275" s="358"/>
      <c r="X1275" s="358"/>
      <c r="Y1275" s="358"/>
      <c r="Z1275" s="358"/>
      <c r="AA1275" s="358"/>
      <c r="AB1275" s="358"/>
      <c r="AC1275" s="358"/>
      <c r="AD1275" s="358"/>
      <c r="AE1275" s="358"/>
      <c r="AF1275" s="358"/>
      <c r="AG1275" s="358"/>
      <c r="AH1275" s="358"/>
      <c r="AI1275" s="358"/>
      <c r="AJ1275" s="358"/>
      <c r="AK1275" s="396"/>
    </row>
    <row r="1276" spans="1:37" x14ac:dyDescent="0.25">
      <c r="A1276" s="353" t="s">
        <v>547</v>
      </c>
      <c r="B1276" s="353" t="s">
        <v>547</v>
      </c>
      <c r="C1276" s="441">
        <f t="shared" ref="C1276:H1276" si="962">C56</f>
        <v>10000</v>
      </c>
      <c r="D1276" s="441"/>
      <c r="E1276" s="441"/>
      <c r="F1276" s="441"/>
      <c r="G1276" s="441"/>
      <c r="H1276" s="441">
        <f t="shared" si="962"/>
        <v>0</v>
      </c>
      <c r="I1276" s="441"/>
      <c r="J1276" s="445"/>
      <c r="K1276" s="358"/>
      <c r="L1276" s="358"/>
      <c r="M1276" s="358"/>
      <c r="N1276" s="358"/>
      <c r="O1276" s="358"/>
      <c r="P1276" s="358"/>
      <c r="Q1276" s="358"/>
      <c r="R1276" s="358"/>
      <c r="S1276" s="358"/>
      <c r="T1276" s="358"/>
      <c r="U1276" s="358"/>
      <c r="V1276" s="358"/>
      <c r="W1276" s="358"/>
      <c r="X1276" s="358"/>
      <c r="Y1276" s="358"/>
      <c r="Z1276" s="358"/>
      <c r="AA1276" s="358"/>
      <c r="AB1276" s="358"/>
      <c r="AC1276" s="358"/>
      <c r="AD1276" s="358"/>
      <c r="AE1276" s="358"/>
      <c r="AF1276" s="358"/>
      <c r="AG1276" s="358"/>
      <c r="AH1276" s="358"/>
      <c r="AI1276" s="358"/>
      <c r="AJ1276" s="358"/>
      <c r="AK1276" s="396"/>
    </row>
    <row r="1277" spans="1:37" x14ac:dyDescent="0.25">
      <c r="A1277" s="353" t="s">
        <v>500</v>
      </c>
      <c r="B1277" s="353" t="s">
        <v>500</v>
      </c>
      <c r="C1277" s="441">
        <f t="shared" ref="C1277:H1277" si="963">C57</f>
        <v>2500</v>
      </c>
      <c r="D1277" s="441"/>
      <c r="E1277" s="441"/>
      <c r="F1277" s="441"/>
      <c r="G1277" s="441"/>
      <c r="H1277" s="441">
        <f t="shared" si="963"/>
        <v>0</v>
      </c>
      <c r="I1277" s="441"/>
      <c r="J1277" s="445"/>
      <c r="K1277" s="358"/>
      <c r="L1277" s="358"/>
      <c r="M1277" s="358"/>
      <c r="N1277" s="358"/>
      <c r="O1277" s="358"/>
      <c r="P1277" s="358"/>
      <c r="Q1277" s="358"/>
      <c r="R1277" s="358"/>
      <c r="S1277" s="358"/>
      <c r="T1277" s="358"/>
      <c r="U1277" s="358"/>
      <c r="V1277" s="358"/>
      <c r="W1277" s="358"/>
      <c r="X1277" s="358"/>
      <c r="Y1277" s="358"/>
      <c r="Z1277" s="358"/>
      <c r="AA1277" s="358"/>
      <c r="AB1277" s="358"/>
      <c r="AC1277" s="358"/>
      <c r="AD1277" s="358"/>
      <c r="AE1277" s="358"/>
      <c r="AF1277" s="358"/>
      <c r="AG1277" s="358"/>
      <c r="AH1277" s="358"/>
      <c r="AI1277" s="358"/>
      <c r="AJ1277" s="358"/>
      <c r="AK1277" s="396"/>
    </row>
    <row r="1278" spans="1:37" x14ac:dyDescent="0.25">
      <c r="A1278" s="353" t="s">
        <v>458</v>
      </c>
      <c r="B1278" s="353" t="s">
        <v>458</v>
      </c>
      <c r="C1278" s="441">
        <f t="shared" ref="C1278:H1278" si="964">C58</f>
        <v>3750</v>
      </c>
      <c r="D1278" s="441"/>
      <c r="E1278" s="441"/>
      <c r="F1278" s="441"/>
      <c r="G1278" s="441"/>
      <c r="H1278" s="441">
        <f t="shared" si="964"/>
        <v>0</v>
      </c>
      <c r="I1278" s="441"/>
      <c r="J1278" s="445"/>
      <c r="K1278" s="358"/>
      <c r="L1278" s="358"/>
      <c r="M1278" s="358"/>
      <c r="N1278" s="358"/>
      <c r="O1278" s="358"/>
      <c r="P1278" s="358"/>
      <c r="Q1278" s="358"/>
      <c r="R1278" s="358"/>
      <c r="S1278" s="358"/>
      <c r="T1278" s="358"/>
      <c r="U1278" s="358"/>
      <c r="V1278" s="358"/>
      <c r="W1278" s="358"/>
      <c r="X1278" s="358"/>
      <c r="Y1278" s="358"/>
      <c r="Z1278" s="358"/>
      <c r="AA1278" s="358"/>
      <c r="AB1278" s="358"/>
      <c r="AC1278" s="358"/>
      <c r="AD1278" s="358"/>
      <c r="AE1278" s="358"/>
      <c r="AF1278" s="358"/>
      <c r="AG1278" s="358"/>
      <c r="AH1278" s="358"/>
      <c r="AI1278" s="358"/>
      <c r="AJ1278" s="358"/>
      <c r="AK1278" s="396"/>
    </row>
    <row r="1279" spans="1:37" x14ac:dyDescent="0.25">
      <c r="A1279" s="353" t="s">
        <v>426</v>
      </c>
      <c r="B1279" s="353" t="s">
        <v>426</v>
      </c>
      <c r="C1279" s="441">
        <f t="shared" ref="C1279:H1279" si="965">C59</f>
        <v>4995</v>
      </c>
      <c r="D1279" s="441"/>
      <c r="E1279" s="441"/>
      <c r="F1279" s="441"/>
      <c r="G1279" s="441"/>
      <c r="H1279" s="441">
        <f t="shared" si="965"/>
        <v>0</v>
      </c>
      <c r="I1279" s="441"/>
      <c r="J1279" s="445"/>
      <c r="K1279" s="358"/>
      <c r="L1279" s="358"/>
      <c r="M1279" s="358"/>
      <c r="N1279" s="358"/>
      <c r="O1279" s="358"/>
      <c r="P1279" s="358"/>
      <c r="Q1279" s="358"/>
      <c r="R1279" s="358"/>
      <c r="S1279" s="358"/>
      <c r="T1279" s="358"/>
      <c r="U1279" s="358"/>
      <c r="V1279" s="358"/>
      <c r="W1279" s="358"/>
      <c r="X1279" s="358"/>
      <c r="Y1279" s="358"/>
      <c r="Z1279" s="358"/>
      <c r="AA1279" s="358"/>
      <c r="AB1279" s="358"/>
      <c r="AC1279" s="358"/>
      <c r="AD1279" s="358"/>
      <c r="AE1279" s="358"/>
      <c r="AF1279" s="358"/>
      <c r="AG1279" s="358"/>
      <c r="AH1279" s="358"/>
      <c r="AI1279" s="358"/>
      <c r="AJ1279" s="358"/>
      <c r="AK1279" s="396"/>
    </row>
    <row r="1280" spans="1:37" x14ac:dyDescent="0.25">
      <c r="A1280" s="353" t="s">
        <v>335</v>
      </c>
      <c r="B1280" s="353" t="s">
        <v>335</v>
      </c>
      <c r="C1280" s="441">
        <f t="shared" ref="C1280:H1280" si="966">C60</f>
        <v>5000</v>
      </c>
      <c r="D1280" s="441"/>
      <c r="E1280" s="441"/>
      <c r="F1280" s="441"/>
      <c r="G1280" s="441"/>
      <c r="H1280" s="441">
        <f t="shared" si="966"/>
        <v>0</v>
      </c>
      <c r="I1280" s="441"/>
      <c r="J1280" s="445"/>
      <c r="K1280" s="358"/>
      <c r="L1280" s="358"/>
      <c r="M1280" s="358"/>
      <c r="N1280" s="358"/>
      <c r="O1280" s="358"/>
      <c r="P1280" s="358"/>
      <c r="Q1280" s="358"/>
      <c r="R1280" s="358"/>
      <c r="S1280" s="358"/>
      <c r="T1280" s="358"/>
      <c r="U1280" s="358"/>
      <c r="V1280" s="358"/>
      <c r="W1280" s="358"/>
      <c r="X1280" s="358"/>
      <c r="Y1280" s="358"/>
      <c r="Z1280" s="358"/>
      <c r="AA1280" s="358"/>
      <c r="AB1280" s="358"/>
      <c r="AC1280" s="358"/>
      <c r="AD1280" s="358"/>
      <c r="AE1280" s="358"/>
      <c r="AF1280" s="358"/>
      <c r="AG1280" s="358"/>
      <c r="AH1280" s="358"/>
      <c r="AI1280" s="358"/>
      <c r="AJ1280" s="358"/>
      <c r="AK1280" s="396"/>
    </row>
    <row r="1281" spans="1:37" x14ac:dyDescent="0.25">
      <c r="A1281" s="353" t="s">
        <v>235</v>
      </c>
      <c r="B1281" s="353" t="s">
        <v>428</v>
      </c>
      <c r="C1281" s="441">
        <f t="shared" ref="C1281:H1281" si="967">C61</f>
        <v>2500</v>
      </c>
      <c r="D1281" s="441"/>
      <c r="E1281" s="441"/>
      <c r="F1281" s="441"/>
      <c r="G1281" s="441"/>
      <c r="H1281" s="441">
        <f t="shared" si="967"/>
        <v>0</v>
      </c>
      <c r="I1281" s="441"/>
      <c r="J1281" s="445"/>
      <c r="K1281" s="358"/>
      <c r="L1281" s="358"/>
      <c r="M1281" s="358"/>
      <c r="N1281" s="358"/>
      <c r="O1281" s="358"/>
      <c r="P1281" s="358"/>
      <c r="Q1281" s="358"/>
      <c r="R1281" s="358"/>
      <c r="S1281" s="358"/>
      <c r="T1281" s="358"/>
      <c r="U1281" s="358"/>
      <c r="V1281" s="358"/>
      <c r="W1281" s="358"/>
      <c r="X1281" s="358"/>
      <c r="Y1281" s="358"/>
      <c r="Z1281" s="358"/>
      <c r="AA1281" s="358"/>
      <c r="AB1281" s="358"/>
      <c r="AC1281" s="358"/>
      <c r="AD1281" s="358"/>
      <c r="AE1281" s="358"/>
      <c r="AF1281" s="358"/>
      <c r="AG1281" s="358"/>
      <c r="AH1281" s="358"/>
      <c r="AI1281" s="358"/>
      <c r="AJ1281" s="358"/>
      <c r="AK1281" s="396"/>
    </row>
    <row r="1282" spans="1:37" x14ac:dyDescent="0.25">
      <c r="A1282" s="353" t="s">
        <v>235</v>
      </c>
      <c r="B1282" s="353" t="s">
        <v>372</v>
      </c>
      <c r="C1282" s="441">
        <f t="shared" ref="C1282:H1282" si="968">C62</f>
        <v>5000</v>
      </c>
      <c r="D1282" s="441"/>
      <c r="E1282" s="441"/>
      <c r="F1282" s="441"/>
      <c r="G1282" s="441"/>
      <c r="H1282" s="441">
        <f t="shared" si="968"/>
        <v>0</v>
      </c>
      <c r="I1282" s="441"/>
      <c r="J1282" s="445"/>
      <c r="K1282" s="358"/>
      <c r="L1282" s="358"/>
      <c r="M1282" s="358"/>
      <c r="N1282" s="358"/>
      <c r="O1282" s="358"/>
      <c r="P1282" s="358"/>
      <c r="Q1282" s="358"/>
      <c r="R1282" s="358"/>
      <c r="S1282" s="358"/>
      <c r="T1282" s="358"/>
      <c r="U1282" s="358"/>
      <c r="V1282" s="358"/>
      <c r="W1282" s="358"/>
      <c r="X1282" s="358"/>
      <c r="Y1282" s="358"/>
      <c r="Z1282" s="358"/>
      <c r="AA1282" s="358"/>
      <c r="AB1282" s="358"/>
      <c r="AC1282" s="358"/>
      <c r="AD1282" s="358"/>
      <c r="AE1282" s="358"/>
      <c r="AF1282" s="358"/>
      <c r="AG1282" s="358"/>
      <c r="AH1282" s="358"/>
      <c r="AI1282" s="358"/>
      <c r="AJ1282" s="358"/>
      <c r="AK1282" s="396"/>
    </row>
    <row r="1283" spans="1:37" x14ac:dyDescent="0.25">
      <c r="A1283" s="353" t="s">
        <v>419</v>
      </c>
      <c r="B1283" s="353" t="s">
        <v>419</v>
      </c>
      <c r="C1283" s="441">
        <f t="shared" ref="C1283:H1283" si="969">C63</f>
        <v>1500</v>
      </c>
      <c r="D1283" s="441"/>
      <c r="E1283" s="441"/>
      <c r="F1283" s="441"/>
      <c r="G1283" s="441"/>
      <c r="H1283" s="441">
        <f t="shared" si="969"/>
        <v>0</v>
      </c>
      <c r="I1283" s="441"/>
      <c r="J1283" s="445"/>
      <c r="K1283" s="358"/>
      <c r="L1283" s="358"/>
      <c r="M1283" s="358"/>
      <c r="N1283" s="358"/>
      <c r="O1283" s="358"/>
      <c r="P1283" s="358"/>
      <c r="Q1283" s="358"/>
      <c r="R1283" s="358"/>
      <c r="S1283" s="358"/>
      <c r="T1283" s="358"/>
      <c r="U1283" s="358"/>
      <c r="V1283" s="358"/>
      <c r="W1283" s="358"/>
      <c r="X1283" s="358"/>
      <c r="Y1283" s="358"/>
      <c r="Z1283" s="358"/>
      <c r="AA1283" s="358"/>
      <c r="AB1283" s="358"/>
      <c r="AC1283" s="358"/>
      <c r="AD1283" s="358"/>
      <c r="AE1283" s="358"/>
      <c r="AF1283" s="358"/>
      <c r="AG1283" s="358"/>
      <c r="AH1283" s="358"/>
      <c r="AI1283" s="358"/>
      <c r="AJ1283" s="358"/>
      <c r="AK1283" s="396"/>
    </row>
    <row r="1284" spans="1:37" x14ac:dyDescent="0.25">
      <c r="A1284" s="353" t="s">
        <v>236</v>
      </c>
      <c r="B1284" s="353" t="s">
        <v>236</v>
      </c>
      <c r="C1284" s="441">
        <f t="shared" ref="C1284:H1284" si="970">C64</f>
        <v>20000</v>
      </c>
      <c r="D1284" s="441"/>
      <c r="E1284" s="441"/>
      <c r="F1284" s="441"/>
      <c r="G1284" s="441"/>
      <c r="H1284" s="441">
        <f t="shared" si="970"/>
        <v>0</v>
      </c>
      <c r="I1284" s="441"/>
      <c r="J1284" s="445"/>
      <c r="K1284" s="358"/>
      <c r="L1284" s="358"/>
      <c r="M1284" s="358"/>
      <c r="N1284" s="358"/>
      <c r="O1284" s="358"/>
      <c r="P1284" s="358"/>
      <c r="Q1284" s="358"/>
      <c r="R1284" s="358"/>
      <c r="S1284" s="358"/>
      <c r="T1284" s="358"/>
      <c r="U1284" s="358"/>
      <c r="V1284" s="358"/>
      <c r="W1284" s="358"/>
      <c r="X1284" s="358"/>
      <c r="Y1284" s="358"/>
      <c r="Z1284" s="358"/>
      <c r="AA1284" s="358"/>
      <c r="AB1284" s="358"/>
      <c r="AC1284" s="358"/>
      <c r="AD1284" s="358"/>
      <c r="AE1284" s="358"/>
      <c r="AF1284" s="358"/>
      <c r="AG1284" s="358"/>
      <c r="AH1284" s="358"/>
      <c r="AI1284" s="358"/>
      <c r="AJ1284" s="358"/>
      <c r="AK1284" s="396"/>
    </row>
    <row r="1285" spans="1:37" x14ac:dyDescent="0.25">
      <c r="A1285" s="353" t="s">
        <v>236</v>
      </c>
      <c r="B1285" s="353" t="s">
        <v>312</v>
      </c>
      <c r="C1285" s="441">
        <f t="shared" ref="C1285:H1285" si="971">C65</f>
        <v>20000</v>
      </c>
      <c r="D1285" s="441"/>
      <c r="E1285" s="441"/>
      <c r="F1285" s="441"/>
      <c r="G1285" s="441"/>
      <c r="H1285" s="441">
        <f t="shared" si="971"/>
        <v>0</v>
      </c>
      <c r="I1285" s="441"/>
      <c r="J1285" s="445"/>
      <c r="K1285" s="358"/>
      <c r="L1285" s="358"/>
      <c r="M1285" s="358"/>
      <c r="N1285" s="358"/>
      <c r="O1285" s="358"/>
      <c r="P1285" s="358"/>
      <c r="Q1285" s="358"/>
      <c r="R1285" s="358"/>
      <c r="S1285" s="358"/>
      <c r="T1285" s="358"/>
      <c r="U1285" s="358"/>
      <c r="V1285" s="358"/>
      <c r="W1285" s="358"/>
      <c r="X1285" s="358"/>
      <c r="Y1285" s="358"/>
      <c r="Z1285" s="358"/>
      <c r="AA1285" s="358"/>
      <c r="AB1285" s="358"/>
      <c r="AC1285" s="358"/>
      <c r="AD1285" s="358"/>
      <c r="AE1285" s="358"/>
      <c r="AF1285" s="358"/>
      <c r="AG1285" s="358"/>
      <c r="AH1285" s="358"/>
      <c r="AI1285" s="358"/>
      <c r="AJ1285" s="358"/>
      <c r="AK1285" s="396"/>
    </row>
    <row r="1286" spans="1:37" x14ac:dyDescent="0.25">
      <c r="A1286" s="353" t="s">
        <v>346</v>
      </c>
      <c r="B1286" s="353" t="s">
        <v>346</v>
      </c>
      <c r="C1286" s="441">
        <f t="shared" ref="C1286:H1286" si="972">C66</f>
        <v>6220</v>
      </c>
      <c r="D1286" s="441"/>
      <c r="E1286" s="441"/>
      <c r="F1286" s="441"/>
      <c r="G1286" s="441"/>
      <c r="H1286" s="441">
        <f t="shared" si="972"/>
        <v>0</v>
      </c>
      <c r="I1286" s="441"/>
      <c r="J1286" s="445"/>
      <c r="K1286" s="358"/>
      <c r="L1286" s="358"/>
      <c r="M1286" s="358"/>
      <c r="N1286" s="358"/>
      <c r="O1286" s="358"/>
      <c r="P1286" s="358"/>
      <c r="Q1286" s="358"/>
      <c r="R1286" s="358"/>
      <c r="S1286" s="358"/>
      <c r="T1286" s="358"/>
      <c r="U1286" s="358"/>
      <c r="V1286" s="358"/>
      <c r="W1286" s="358"/>
      <c r="X1286" s="358"/>
      <c r="Y1286" s="358"/>
      <c r="Z1286" s="358"/>
      <c r="AA1286" s="358"/>
      <c r="AB1286" s="358"/>
      <c r="AC1286" s="358"/>
      <c r="AD1286" s="358"/>
      <c r="AE1286" s="358"/>
      <c r="AF1286" s="358"/>
      <c r="AG1286" s="358"/>
      <c r="AH1286" s="358"/>
      <c r="AI1286" s="358"/>
      <c r="AJ1286" s="358"/>
      <c r="AK1286" s="396"/>
    </row>
    <row r="1287" spans="1:37" x14ac:dyDescent="0.25">
      <c r="A1287" s="353" t="s">
        <v>470</v>
      </c>
      <c r="B1287" s="353" t="s">
        <v>470</v>
      </c>
      <c r="C1287" s="441">
        <f t="shared" ref="C1287:H1287" si="973">C67</f>
        <v>5000</v>
      </c>
      <c r="D1287" s="441"/>
      <c r="E1287" s="441"/>
      <c r="F1287" s="441"/>
      <c r="G1287" s="441"/>
      <c r="H1287" s="441">
        <f t="shared" si="973"/>
        <v>0</v>
      </c>
      <c r="I1287" s="441"/>
      <c r="J1287" s="445"/>
      <c r="K1287" s="358"/>
      <c r="L1287" s="358"/>
      <c r="M1287" s="358"/>
      <c r="N1287" s="358"/>
      <c r="O1287" s="358"/>
      <c r="P1287" s="358"/>
      <c r="Q1287" s="358"/>
      <c r="R1287" s="358"/>
      <c r="S1287" s="358"/>
      <c r="T1287" s="358"/>
      <c r="U1287" s="358"/>
      <c r="V1287" s="358"/>
      <c r="W1287" s="358"/>
      <c r="X1287" s="358"/>
      <c r="Y1287" s="358"/>
      <c r="Z1287" s="358"/>
      <c r="AA1287" s="358"/>
      <c r="AB1287" s="358"/>
      <c r="AC1287" s="358"/>
      <c r="AD1287" s="358"/>
      <c r="AE1287" s="358"/>
      <c r="AF1287" s="358"/>
      <c r="AG1287" s="358"/>
      <c r="AH1287" s="358"/>
      <c r="AI1287" s="358"/>
      <c r="AJ1287" s="358"/>
      <c r="AK1287" s="396"/>
    </row>
    <row r="1288" spans="1:37" x14ac:dyDescent="0.25">
      <c r="A1288" s="353" t="s">
        <v>537</v>
      </c>
      <c r="B1288" s="353" t="s">
        <v>537</v>
      </c>
      <c r="C1288" s="441">
        <f t="shared" ref="C1288:H1288" si="974">C68</f>
        <v>2500</v>
      </c>
      <c r="D1288" s="441"/>
      <c r="E1288" s="441"/>
      <c r="F1288" s="441"/>
      <c r="G1288" s="441"/>
      <c r="H1288" s="441">
        <f t="shared" si="974"/>
        <v>0</v>
      </c>
      <c r="I1288" s="441"/>
      <c r="J1288" s="445"/>
      <c r="K1288" s="358"/>
      <c r="L1288" s="358"/>
      <c r="M1288" s="358"/>
      <c r="N1288" s="358"/>
      <c r="O1288" s="358"/>
      <c r="P1288" s="358"/>
      <c r="Q1288" s="358"/>
      <c r="R1288" s="358"/>
      <c r="S1288" s="358"/>
      <c r="T1288" s="358"/>
      <c r="U1288" s="358"/>
      <c r="V1288" s="358"/>
      <c r="W1288" s="358"/>
      <c r="X1288" s="358"/>
      <c r="Y1288" s="358"/>
      <c r="Z1288" s="358"/>
      <c r="AA1288" s="358"/>
      <c r="AB1288" s="358"/>
      <c r="AC1288" s="358"/>
      <c r="AD1288" s="358"/>
      <c r="AE1288" s="358"/>
      <c r="AF1288" s="358"/>
      <c r="AG1288" s="358"/>
      <c r="AH1288" s="358"/>
      <c r="AI1288" s="358"/>
      <c r="AJ1288" s="358"/>
      <c r="AK1288" s="396"/>
    </row>
    <row r="1289" spans="1:37" x14ac:dyDescent="0.25">
      <c r="A1289" s="353" t="s">
        <v>237</v>
      </c>
      <c r="B1289" s="353" t="s">
        <v>528</v>
      </c>
      <c r="C1289" s="441">
        <f t="shared" ref="C1289:H1289" si="975">C69</f>
        <v>20000</v>
      </c>
      <c r="D1289" s="441"/>
      <c r="E1289" s="441"/>
      <c r="F1289" s="441"/>
      <c r="G1289" s="441"/>
      <c r="H1289" s="441">
        <f t="shared" si="975"/>
        <v>0</v>
      </c>
      <c r="I1289" s="441"/>
      <c r="J1289" s="445"/>
      <c r="K1289" s="358"/>
      <c r="L1289" s="358"/>
      <c r="M1289" s="358"/>
      <c r="N1289" s="358"/>
      <c r="O1289" s="358"/>
      <c r="P1289" s="358"/>
      <c r="Q1289" s="358"/>
      <c r="R1289" s="358"/>
      <c r="S1289" s="358"/>
      <c r="T1289" s="358"/>
      <c r="U1289" s="358"/>
      <c r="V1289" s="358"/>
      <c r="W1289" s="358"/>
      <c r="X1289" s="358"/>
      <c r="Y1289" s="358"/>
      <c r="Z1289" s="358"/>
      <c r="AA1289" s="358"/>
      <c r="AB1289" s="358"/>
      <c r="AC1289" s="358"/>
      <c r="AD1289" s="358"/>
      <c r="AE1289" s="358"/>
      <c r="AF1289" s="358"/>
      <c r="AG1289" s="358"/>
      <c r="AH1289" s="358"/>
      <c r="AI1289" s="358"/>
      <c r="AJ1289" s="358"/>
      <c r="AK1289" s="396"/>
    </row>
    <row r="1290" spans="1:37" x14ac:dyDescent="0.25">
      <c r="A1290" s="353" t="s">
        <v>237</v>
      </c>
      <c r="B1290" s="353" t="s">
        <v>526</v>
      </c>
      <c r="C1290" s="441">
        <f t="shared" ref="C1290:H1290" si="976">C70</f>
        <v>20000</v>
      </c>
      <c r="D1290" s="441"/>
      <c r="E1290" s="441"/>
      <c r="F1290" s="441"/>
      <c r="G1290" s="441"/>
      <c r="H1290" s="441">
        <f t="shared" si="976"/>
        <v>0</v>
      </c>
      <c r="I1290" s="441"/>
      <c r="J1290" s="445"/>
      <c r="K1290" s="358"/>
      <c r="L1290" s="358"/>
      <c r="M1290" s="358"/>
      <c r="N1290" s="358"/>
      <c r="O1290" s="358"/>
      <c r="P1290" s="358"/>
      <c r="Q1290" s="358"/>
      <c r="R1290" s="358"/>
      <c r="S1290" s="358"/>
      <c r="T1290" s="358"/>
      <c r="U1290" s="358"/>
      <c r="V1290" s="358"/>
      <c r="W1290" s="358"/>
      <c r="X1290" s="358"/>
      <c r="Y1290" s="358"/>
      <c r="Z1290" s="358"/>
      <c r="AA1290" s="358"/>
      <c r="AB1290" s="358"/>
      <c r="AC1290" s="358"/>
      <c r="AD1290" s="358"/>
      <c r="AE1290" s="358"/>
      <c r="AF1290" s="358"/>
      <c r="AG1290" s="358"/>
      <c r="AH1290" s="358"/>
      <c r="AI1290" s="358"/>
      <c r="AJ1290" s="358"/>
      <c r="AK1290" s="396"/>
    </row>
    <row r="1291" spans="1:37" x14ac:dyDescent="0.25">
      <c r="A1291" s="353" t="s">
        <v>238</v>
      </c>
      <c r="B1291" s="353" t="s">
        <v>441</v>
      </c>
      <c r="C1291" s="441">
        <f t="shared" ref="C1291:H1291" si="977">C71</f>
        <v>3750</v>
      </c>
      <c r="D1291" s="441"/>
      <c r="E1291" s="441"/>
      <c r="F1291" s="441"/>
      <c r="G1291" s="441"/>
      <c r="H1291" s="441">
        <f t="shared" si="977"/>
        <v>0</v>
      </c>
      <c r="I1291" s="441"/>
      <c r="J1291" s="445"/>
      <c r="K1291" s="358"/>
      <c r="L1291" s="358"/>
      <c r="M1291" s="358"/>
      <c r="N1291" s="358"/>
      <c r="O1291" s="358"/>
      <c r="P1291" s="358"/>
      <c r="Q1291" s="358"/>
      <c r="R1291" s="358"/>
      <c r="S1291" s="358"/>
      <c r="T1291" s="358"/>
      <c r="U1291" s="358"/>
      <c r="V1291" s="358"/>
      <c r="W1291" s="358"/>
      <c r="X1291" s="358"/>
      <c r="Y1291" s="358"/>
      <c r="Z1291" s="358"/>
      <c r="AA1291" s="358"/>
      <c r="AB1291" s="358"/>
      <c r="AC1291" s="358"/>
      <c r="AD1291" s="358"/>
      <c r="AE1291" s="358"/>
      <c r="AF1291" s="358"/>
      <c r="AG1291" s="358"/>
      <c r="AH1291" s="358"/>
      <c r="AI1291" s="358"/>
      <c r="AJ1291" s="358"/>
      <c r="AK1291" s="396"/>
    </row>
    <row r="1292" spans="1:37" x14ac:dyDescent="0.25">
      <c r="A1292" s="353" t="s">
        <v>238</v>
      </c>
      <c r="B1292" s="353" t="s">
        <v>389</v>
      </c>
      <c r="C1292" s="441">
        <f t="shared" ref="C1292:H1292" si="978">C72</f>
        <v>6250</v>
      </c>
      <c r="D1292" s="441"/>
      <c r="E1292" s="441"/>
      <c r="F1292" s="441"/>
      <c r="G1292" s="441"/>
      <c r="H1292" s="441">
        <f t="shared" si="978"/>
        <v>0</v>
      </c>
      <c r="I1292" s="441"/>
      <c r="J1292" s="445"/>
      <c r="K1292" s="358"/>
      <c r="L1292" s="358"/>
      <c r="M1292" s="358"/>
      <c r="N1292" s="358"/>
      <c r="O1292" s="358"/>
      <c r="P1292" s="358"/>
      <c r="Q1292" s="358"/>
      <c r="R1292" s="358"/>
      <c r="S1292" s="358"/>
      <c r="T1292" s="358"/>
      <c r="U1292" s="358"/>
      <c r="V1292" s="358"/>
      <c r="W1292" s="358"/>
      <c r="X1292" s="358"/>
      <c r="Y1292" s="358"/>
      <c r="Z1292" s="358"/>
      <c r="AA1292" s="358"/>
      <c r="AB1292" s="358"/>
      <c r="AC1292" s="358"/>
      <c r="AD1292" s="358"/>
      <c r="AE1292" s="358"/>
      <c r="AF1292" s="358"/>
      <c r="AG1292" s="358"/>
      <c r="AH1292" s="358"/>
      <c r="AI1292" s="358"/>
      <c r="AJ1292" s="358"/>
      <c r="AK1292" s="396"/>
    </row>
    <row r="1293" spans="1:37" x14ac:dyDescent="0.25">
      <c r="A1293" s="353" t="s">
        <v>510</v>
      </c>
      <c r="B1293" s="353" t="s">
        <v>511</v>
      </c>
      <c r="C1293" s="441">
        <f t="shared" ref="C1293:H1293" si="979">C73</f>
        <v>9375</v>
      </c>
      <c r="D1293" s="441"/>
      <c r="E1293" s="441"/>
      <c r="F1293" s="441"/>
      <c r="G1293" s="441"/>
      <c r="H1293" s="441">
        <f t="shared" si="979"/>
        <v>0</v>
      </c>
      <c r="I1293" s="441"/>
      <c r="J1293" s="445"/>
      <c r="K1293" s="358"/>
      <c r="L1293" s="358"/>
      <c r="M1293" s="358"/>
      <c r="N1293" s="358"/>
      <c r="O1293" s="358"/>
      <c r="P1293" s="358"/>
      <c r="Q1293" s="358"/>
      <c r="R1293" s="358"/>
      <c r="S1293" s="358"/>
      <c r="T1293" s="358"/>
      <c r="U1293" s="358"/>
      <c r="V1293" s="358"/>
      <c r="W1293" s="358"/>
      <c r="X1293" s="358"/>
      <c r="Y1293" s="358"/>
      <c r="Z1293" s="358"/>
      <c r="AA1293" s="358"/>
      <c r="AB1293" s="358"/>
      <c r="AC1293" s="358"/>
      <c r="AD1293" s="358"/>
      <c r="AE1293" s="358"/>
      <c r="AF1293" s="358"/>
      <c r="AG1293" s="358"/>
      <c r="AH1293" s="358"/>
      <c r="AI1293" s="358"/>
      <c r="AJ1293" s="358"/>
      <c r="AK1293" s="396"/>
    </row>
    <row r="1294" spans="1:37" x14ac:dyDescent="0.25">
      <c r="A1294" s="353" t="s">
        <v>321</v>
      </c>
      <c r="B1294" s="353" t="s">
        <v>321</v>
      </c>
      <c r="C1294" s="441">
        <f t="shared" ref="C1294:H1294" si="980">C74</f>
        <v>5000</v>
      </c>
      <c r="D1294" s="441"/>
      <c r="E1294" s="441"/>
      <c r="F1294" s="441"/>
      <c r="G1294" s="441"/>
      <c r="H1294" s="441">
        <f t="shared" si="980"/>
        <v>0</v>
      </c>
      <c r="I1294" s="441"/>
      <c r="J1294" s="445"/>
      <c r="K1294" s="358"/>
      <c r="L1294" s="358"/>
      <c r="M1294" s="358"/>
      <c r="N1294" s="358"/>
      <c r="O1294" s="358"/>
      <c r="P1294" s="358"/>
      <c r="Q1294" s="358"/>
      <c r="R1294" s="358"/>
      <c r="S1294" s="358"/>
      <c r="T1294" s="358"/>
      <c r="U1294" s="358"/>
      <c r="V1294" s="358"/>
      <c r="W1294" s="358"/>
      <c r="X1294" s="358"/>
      <c r="Y1294" s="358"/>
      <c r="Z1294" s="358"/>
      <c r="AA1294" s="358"/>
      <c r="AB1294" s="358"/>
      <c r="AC1294" s="358"/>
      <c r="AD1294" s="358"/>
      <c r="AE1294" s="358"/>
      <c r="AF1294" s="358"/>
      <c r="AG1294" s="358"/>
      <c r="AH1294" s="358"/>
      <c r="AI1294" s="358"/>
      <c r="AJ1294" s="358"/>
      <c r="AK1294" s="396"/>
    </row>
    <row r="1295" spans="1:37" x14ac:dyDescent="0.25">
      <c r="A1295" s="353" t="s">
        <v>501</v>
      </c>
      <c r="B1295" s="353" t="s">
        <v>501</v>
      </c>
      <c r="C1295" s="441">
        <f t="shared" ref="C1295:H1295" si="981">C75</f>
        <v>4992</v>
      </c>
      <c r="D1295" s="441"/>
      <c r="E1295" s="441"/>
      <c r="F1295" s="441"/>
      <c r="G1295" s="441"/>
      <c r="H1295" s="441">
        <f t="shared" si="981"/>
        <v>0</v>
      </c>
      <c r="I1295" s="441"/>
      <c r="J1295" s="445"/>
      <c r="K1295" s="358"/>
      <c r="L1295" s="358"/>
      <c r="M1295" s="358"/>
      <c r="N1295" s="358"/>
      <c r="O1295" s="358"/>
      <c r="P1295" s="358"/>
      <c r="Q1295" s="358"/>
      <c r="R1295" s="358"/>
      <c r="S1295" s="358"/>
      <c r="T1295" s="358"/>
      <c r="U1295" s="358"/>
      <c r="V1295" s="358"/>
      <c r="W1295" s="358"/>
      <c r="X1295" s="358"/>
      <c r="Y1295" s="358"/>
      <c r="Z1295" s="358"/>
      <c r="AA1295" s="358"/>
      <c r="AB1295" s="358"/>
      <c r="AC1295" s="358"/>
      <c r="AD1295" s="358"/>
      <c r="AE1295" s="358"/>
      <c r="AF1295" s="358"/>
      <c r="AG1295" s="358"/>
      <c r="AH1295" s="358"/>
      <c r="AI1295" s="358"/>
      <c r="AJ1295" s="358"/>
      <c r="AK1295" s="396"/>
    </row>
    <row r="1296" spans="1:37" x14ac:dyDescent="0.25">
      <c r="A1296" s="353" t="s">
        <v>240</v>
      </c>
      <c r="B1296" s="353" t="s">
        <v>286</v>
      </c>
      <c r="C1296" s="441">
        <f t="shared" ref="C1296:H1296" si="982">C76</f>
        <v>6250</v>
      </c>
      <c r="D1296" s="441"/>
      <c r="E1296" s="441"/>
      <c r="F1296" s="441"/>
      <c r="G1296" s="441"/>
      <c r="H1296" s="441">
        <f t="shared" si="982"/>
        <v>0</v>
      </c>
      <c r="I1296" s="441"/>
      <c r="J1296" s="445"/>
      <c r="K1296" s="358"/>
      <c r="L1296" s="358"/>
      <c r="M1296" s="358"/>
      <c r="N1296" s="358"/>
      <c r="O1296" s="358"/>
      <c r="P1296" s="358"/>
      <c r="Q1296" s="358"/>
      <c r="R1296" s="358"/>
      <c r="S1296" s="358"/>
      <c r="T1296" s="358"/>
      <c r="U1296" s="358"/>
      <c r="V1296" s="358"/>
      <c r="W1296" s="358"/>
      <c r="X1296" s="358"/>
      <c r="Y1296" s="358"/>
      <c r="Z1296" s="358"/>
      <c r="AA1296" s="358"/>
      <c r="AB1296" s="358"/>
      <c r="AC1296" s="358"/>
      <c r="AD1296" s="358"/>
      <c r="AE1296" s="358"/>
      <c r="AF1296" s="358"/>
      <c r="AG1296" s="358"/>
      <c r="AH1296" s="358"/>
      <c r="AI1296" s="358"/>
      <c r="AJ1296" s="358"/>
      <c r="AK1296" s="396"/>
    </row>
    <row r="1297" spans="1:37" x14ac:dyDescent="0.25">
      <c r="A1297" s="353" t="s">
        <v>240</v>
      </c>
      <c r="B1297" s="353" t="s">
        <v>279</v>
      </c>
      <c r="C1297" s="441">
        <f t="shared" ref="C1297:H1297" si="983">C77</f>
        <v>6250</v>
      </c>
      <c r="D1297" s="441"/>
      <c r="E1297" s="441"/>
      <c r="F1297" s="441"/>
      <c r="G1297" s="441"/>
      <c r="H1297" s="441">
        <f t="shared" si="983"/>
        <v>0</v>
      </c>
      <c r="I1297" s="441"/>
      <c r="J1297" s="445"/>
      <c r="K1297" s="358"/>
      <c r="L1297" s="358"/>
      <c r="M1297" s="358"/>
      <c r="N1297" s="358"/>
      <c r="O1297" s="358"/>
      <c r="P1297" s="358"/>
      <c r="Q1297" s="358"/>
      <c r="R1297" s="358"/>
      <c r="S1297" s="358"/>
      <c r="T1297" s="358"/>
      <c r="U1297" s="358"/>
      <c r="V1297" s="358"/>
      <c r="W1297" s="358"/>
      <c r="X1297" s="358"/>
      <c r="Y1297" s="358"/>
      <c r="Z1297" s="358"/>
      <c r="AA1297" s="358"/>
      <c r="AB1297" s="358"/>
      <c r="AC1297" s="358"/>
      <c r="AD1297" s="358"/>
      <c r="AE1297" s="358"/>
      <c r="AF1297" s="358"/>
      <c r="AG1297" s="358"/>
      <c r="AH1297" s="358"/>
      <c r="AI1297" s="358"/>
      <c r="AJ1297" s="358"/>
      <c r="AK1297" s="396"/>
    </row>
    <row r="1298" spans="1:37" x14ac:dyDescent="0.25">
      <c r="A1298" s="353" t="s">
        <v>241</v>
      </c>
      <c r="B1298" s="353" t="s">
        <v>241</v>
      </c>
      <c r="C1298" s="441">
        <f t="shared" ref="C1298:H1298" si="984">C78</f>
        <v>6000</v>
      </c>
      <c r="D1298" s="441"/>
      <c r="E1298" s="441"/>
      <c r="F1298" s="441"/>
      <c r="G1298" s="441"/>
      <c r="H1298" s="441">
        <f t="shared" si="984"/>
        <v>1</v>
      </c>
      <c r="I1298" s="441"/>
      <c r="J1298" s="445"/>
      <c r="K1298" s="358"/>
      <c r="L1298" s="358"/>
      <c r="M1298" s="358"/>
      <c r="N1298" s="358"/>
      <c r="O1298" s="358"/>
      <c r="P1298" s="358"/>
      <c r="Q1298" s="358"/>
      <c r="R1298" s="358"/>
      <c r="S1298" s="358"/>
      <c r="T1298" s="358"/>
      <c r="U1298" s="358"/>
      <c r="V1298" s="358"/>
      <c r="W1298" s="358"/>
      <c r="X1298" s="358"/>
      <c r="Y1298" s="358"/>
      <c r="Z1298" s="358"/>
      <c r="AA1298" s="358"/>
      <c r="AB1298" s="358"/>
      <c r="AC1298" s="358"/>
      <c r="AD1298" s="358"/>
      <c r="AE1298" s="358"/>
      <c r="AF1298" s="358"/>
      <c r="AG1298" s="358"/>
      <c r="AH1298" s="358"/>
      <c r="AI1298" s="358"/>
      <c r="AJ1298" s="358"/>
      <c r="AK1298" s="396"/>
    </row>
    <row r="1299" spans="1:37" x14ac:dyDescent="0.25">
      <c r="A1299" s="353" t="s">
        <v>241</v>
      </c>
      <c r="B1299" s="353" t="s">
        <v>446</v>
      </c>
      <c r="C1299" s="441">
        <f t="shared" ref="C1299:H1299" si="985">C79</f>
        <v>20000</v>
      </c>
      <c r="D1299" s="441"/>
      <c r="E1299" s="441"/>
      <c r="F1299" s="441"/>
      <c r="G1299" s="441"/>
      <c r="H1299" s="441">
        <f t="shared" si="985"/>
        <v>0</v>
      </c>
      <c r="I1299" s="441"/>
      <c r="J1299" s="445"/>
      <c r="K1299" s="358"/>
      <c r="L1299" s="358"/>
      <c r="M1299" s="358"/>
      <c r="N1299" s="358"/>
      <c r="O1299" s="358"/>
      <c r="P1299" s="358"/>
      <c r="Q1299" s="358"/>
      <c r="R1299" s="358"/>
      <c r="S1299" s="358"/>
      <c r="T1299" s="358"/>
      <c r="U1299" s="358"/>
      <c r="V1299" s="358"/>
      <c r="W1299" s="358"/>
      <c r="X1299" s="358"/>
      <c r="Y1299" s="358"/>
      <c r="Z1299" s="358"/>
      <c r="AA1299" s="358"/>
      <c r="AB1299" s="358"/>
      <c r="AC1299" s="358"/>
      <c r="AD1299" s="358"/>
      <c r="AE1299" s="358"/>
      <c r="AF1299" s="358"/>
      <c r="AG1299" s="358"/>
      <c r="AH1299" s="358"/>
      <c r="AI1299" s="358"/>
      <c r="AJ1299" s="358"/>
      <c r="AK1299" s="396"/>
    </row>
    <row r="1300" spans="1:37" x14ac:dyDescent="0.25">
      <c r="A1300" s="353" t="s">
        <v>396</v>
      </c>
      <c r="B1300" s="353" t="s">
        <v>396</v>
      </c>
      <c r="C1300" s="441">
        <f t="shared" ref="C1300:H1300" si="986">C80</f>
        <v>2500</v>
      </c>
      <c r="D1300" s="441"/>
      <c r="E1300" s="441"/>
      <c r="F1300" s="441"/>
      <c r="G1300" s="441"/>
      <c r="H1300" s="441">
        <f t="shared" si="986"/>
        <v>0</v>
      </c>
      <c r="I1300" s="441"/>
      <c r="J1300" s="445"/>
      <c r="K1300" s="358"/>
      <c r="L1300" s="358"/>
      <c r="M1300" s="358"/>
      <c r="N1300" s="358"/>
      <c r="O1300" s="358"/>
      <c r="P1300" s="358"/>
      <c r="Q1300" s="358"/>
      <c r="R1300" s="358"/>
      <c r="S1300" s="358"/>
      <c r="T1300" s="358"/>
      <c r="U1300" s="358"/>
      <c r="V1300" s="358"/>
      <c r="W1300" s="358"/>
      <c r="X1300" s="358"/>
      <c r="Y1300" s="358"/>
      <c r="Z1300" s="358"/>
      <c r="AA1300" s="358"/>
      <c r="AB1300" s="358"/>
      <c r="AC1300" s="358"/>
      <c r="AD1300" s="358"/>
      <c r="AE1300" s="358"/>
      <c r="AF1300" s="358"/>
      <c r="AG1300" s="358"/>
      <c r="AH1300" s="358"/>
      <c r="AI1300" s="358"/>
      <c r="AJ1300" s="358"/>
      <c r="AK1300" s="396"/>
    </row>
    <row r="1301" spans="1:37" x14ac:dyDescent="0.25">
      <c r="A1301" s="353" t="s">
        <v>522</v>
      </c>
      <c r="B1301" s="353" t="s">
        <v>523</v>
      </c>
      <c r="C1301" s="441">
        <f t="shared" ref="C1301:H1301" si="987">C81</f>
        <v>2500</v>
      </c>
      <c r="D1301" s="441"/>
      <c r="E1301" s="441"/>
      <c r="F1301" s="441"/>
      <c r="G1301" s="441"/>
      <c r="H1301" s="441">
        <f t="shared" si="987"/>
        <v>0</v>
      </c>
      <c r="I1301" s="441"/>
      <c r="J1301" s="445"/>
      <c r="K1301" s="358"/>
      <c r="L1301" s="358"/>
      <c r="M1301" s="358"/>
      <c r="N1301" s="358"/>
      <c r="O1301" s="358"/>
      <c r="P1301" s="358"/>
      <c r="Q1301" s="358"/>
      <c r="R1301" s="358"/>
      <c r="S1301" s="358"/>
      <c r="T1301" s="358"/>
      <c r="U1301" s="358"/>
      <c r="V1301" s="358"/>
      <c r="W1301" s="358"/>
      <c r="X1301" s="358"/>
      <c r="Y1301" s="358"/>
      <c r="Z1301" s="358"/>
      <c r="AA1301" s="358"/>
      <c r="AB1301" s="358"/>
      <c r="AC1301" s="358"/>
      <c r="AD1301" s="358"/>
      <c r="AE1301" s="358"/>
      <c r="AF1301" s="358"/>
      <c r="AG1301" s="358"/>
      <c r="AH1301" s="358"/>
      <c r="AI1301" s="358"/>
      <c r="AJ1301" s="358"/>
      <c r="AK1301" s="396"/>
    </row>
    <row r="1302" spans="1:37" x14ac:dyDescent="0.25">
      <c r="A1302" s="353" t="s">
        <v>516</v>
      </c>
      <c r="B1302" s="353" t="s">
        <v>517</v>
      </c>
      <c r="C1302" s="441">
        <f t="shared" ref="C1302:H1302" si="988">C82</f>
        <v>2500</v>
      </c>
      <c r="D1302" s="441"/>
      <c r="E1302" s="441"/>
      <c r="F1302" s="441"/>
      <c r="G1302" s="441"/>
      <c r="H1302" s="441">
        <f t="shared" si="988"/>
        <v>0</v>
      </c>
      <c r="I1302" s="441"/>
      <c r="J1302" s="445"/>
      <c r="K1302" s="358"/>
      <c r="L1302" s="358"/>
      <c r="M1302" s="358"/>
      <c r="N1302" s="358"/>
      <c r="O1302" s="358"/>
      <c r="P1302" s="358"/>
      <c r="Q1302" s="358"/>
      <c r="R1302" s="358"/>
      <c r="S1302" s="358"/>
      <c r="T1302" s="358"/>
      <c r="U1302" s="358"/>
      <c r="V1302" s="358"/>
      <c r="W1302" s="358"/>
      <c r="X1302" s="358"/>
      <c r="Y1302" s="358"/>
      <c r="Z1302" s="358"/>
      <c r="AA1302" s="358"/>
      <c r="AB1302" s="358"/>
      <c r="AC1302" s="358"/>
      <c r="AD1302" s="358"/>
      <c r="AE1302" s="358"/>
      <c r="AF1302" s="358"/>
      <c r="AG1302" s="358"/>
      <c r="AH1302" s="358"/>
      <c r="AI1302" s="358"/>
      <c r="AJ1302" s="358"/>
      <c r="AK1302" s="396"/>
    </row>
    <row r="1303" spans="1:37" x14ac:dyDescent="0.25">
      <c r="A1303" s="353" t="s">
        <v>535</v>
      </c>
      <c r="B1303" s="353" t="s">
        <v>535</v>
      </c>
      <c r="C1303" s="441">
        <f t="shared" ref="C1303:H1303" si="989">C83</f>
        <v>4992</v>
      </c>
      <c r="D1303" s="441"/>
      <c r="E1303" s="441"/>
      <c r="F1303" s="441"/>
      <c r="G1303" s="441"/>
      <c r="H1303" s="441">
        <f t="shared" si="989"/>
        <v>0</v>
      </c>
      <c r="I1303" s="441"/>
      <c r="J1303" s="445"/>
      <c r="K1303" s="358"/>
      <c r="L1303" s="358"/>
      <c r="M1303" s="358"/>
      <c r="N1303" s="358"/>
      <c r="O1303" s="358"/>
      <c r="P1303" s="358"/>
      <c r="Q1303" s="358"/>
      <c r="R1303" s="358"/>
      <c r="S1303" s="358"/>
      <c r="T1303" s="358"/>
      <c r="U1303" s="358"/>
      <c r="V1303" s="358"/>
      <c r="W1303" s="358"/>
      <c r="X1303" s="358"/>
      <c r="Y1303" s="358"/>
      <c r="Z1303" s="358"/>
      <c r="AA1303" s="358"/>
      <c r="AB1303" s="358"/>
      <c r="AC1303" s="358"/>
      <c r="AD1303" s="358"/>
      <c r="AE1303" s="358"/>
      <c r="AF1303" s="358"/>
      <c r="AG1303" s="358"/>
      <c r="AH1303" s="358"/>
      <c r="AI1303" s="358"/>
      <c r="AJ1303" s="358"/>
      <c r="AK1303" s="396"/>
    </row>
    <row r="1304" spans="1:37" x14ac:dyDescent="0.25">
      <c r="A1304" s="353" t="s">
        <v>424</v>
      </c>
      <c r="B1304" s="353" t="s">
        <v>424</v>
      </c>
      <c r="C1304" s="441">
        <f t="shared" ref="C1304:H1304" si="990">C84</f>
        <v>1002</v>
      </c>
      <c r="D1304" s="441"/>
      <c r="E1304" s="441"/>
      <c r="F1304" s="441"/>
      <c r="G1304" s="441"/>
      <c r="H1304" s="441">
        <f t="shared" si="990"/>
        <v>0</v>
      </c>
      <c r="I1304" s="441"/>
      <c r="J1304" s="445"/>
      <c r="K1304" s="358"/>
      <c r="L1304" s="358"/>
      <c r="M1304" s="358"/>
      <c r="N1304" s="358"/>
      <c r="O1304" s="358"/>
      <c r="P1304" s="358"/>
      <c r="Q1304" s="358"/>
      <c r="R1304" s="358"/>
      <c r="S1304" s="358"/>
      <c r="T1304" s="358"/>
      <c r="U1304" s="358"/>
      <c r="V1304" s="358"/>
      <c r="W1304" s="358"/>
      <c r="X1304" s="358"/>
      <c r="Y1304" s="358"/>
      <c r="Z1304" s="358"/>
      <c r="AA1304" s="358"/>
      <c r="AB1304" s="358"/>
      <c r="AC1304" s="358"/>
      <c r="AD1304" s="358"/>
      <c r="AE1304" s="358"/>
      <c r="AF1304" s="358"/>
      <c r="AG1304" s="358"/>
      <c r="AH1304" s="358"/>
      <c r="AI1304" s="358"/>
      <c r="AJ1304" s="358"/>
      <c r="AK1304" s="396"/>
    </row>
    <row r="1305" spans="1:37" x14ac:dyDescent="0.25">
      <c r="A1305" s="353" t="s">
        <v>438</v>
      </c>
      <c r="B1305" s="353" t="s">
        <v>438</v>
      </c>
      <c r="C1305" s="441">
        <f t="shared" ref="C1305:H1305" si="991">C85</f>
        <v>2500</v>
      </c>
      <c r="D1305" s="441"/>
      <c r="E1305" s="441"/>
      <c r="F1305" s="441"/>
      <c r="G1305" s="441"/>
      <c r="H1305" s="441">
        <f t="shared" si="991"/>
        <v>0</v>
      </c>
      <c r="I1305" s="441"/>
      <c r="J1305" s="445"/>
      <c r="K1305" s="358"/>
      <c r="L1305" s="358"/>
      <c r="M1305" s="358"/>
      <c r="N1305" s="358"/>
      <c r="O1305" s="358"/>
      <c r="P1305" s="358"/>
      <c r="Q1305" s="358"/>
      <c r="R1305" s="358"/>
      <c r="S1305" s="358"/>
      <c r="T1305" s="358"/>
      <c r="U1305" s="358"/>
      <c r="V1305" s="358"/>
      <c r="W1305" s="358"/>
      <c r="X1305" s="358"/>
      <c r="Y1305" s="358"/>
      <c r="Z1305" s="358"/>
      <c r="AA1305" s="358"/>
      <c r="AB1305" s="358"/>
      <c r="AC1305" s="358"/>
      <c r="AD1305" s="358"/>
      <c r="AE1305" s="358"/>
      <c r="AF1305" s="358"/>
      <c r="AG1305" s="358"/>
      <c r="AH1305" s="358"/>
      <c r="AI1305" s="358"/>
      <c r="AJ1305" s="358"/>
      <c r="AK1305" s="396"/>
    </row>
    <row r="1306" spans="1:37" x14ac:dyDescent="0.25">
      <c r="A1306" s="353" t="s">
        <v>452</v>
      </c>
      <c r="B1306" s="353" t="s">
        <v>453</v>
      </c>
      <c r="C1306" s="441">
        <f t="shared" ref="C1306:H1306" si="992">C86</f>
        <v>6250</v>
      </c>
      <c r="D1306" s="441"/>
      <c r="E1306" s="441"/>
      <c r="F1306" s="441"/>
      <c r="G1306" s="441"/>
      <c r="H1306" s="441">
        <f t="shared" si="992"/>
        <v>0</v>
      </c>
      <c r="I1306" s="441"/>
      <c r="J1306" s="445"/>
      <c r="K1306" s="358"/>
      <c r="L1306" s="358"/>
      <c r="M1306" s="358"/>
      <c r="N1306" s="358"/>
      <c r="O1306" s="358"/>
      <c r="P1306" s="358"/>
      <c r="Q1306" s="358"/>
      <c r="R1306" s="358"/>
      <c r="S1306" s="358"/>
      <c r="T1306" s="358"/>
      <c r="U1306" s="358"/>
      <c r="V1306" s="358"/>
      <c r="W1306" s="358"/>
      <c r="X1306" s="358"/>
      <c r="Y1306" s="358"/>
      <c r="Z1306" s="358"/>
      <c r="AA1306" s="358"/>
      <c r="AB1306" s="358"/>
      <c r="AC1306" s="358"/>
      <c r="AD1306" s="358"/>
      <c r="AE1306" s="358"/>
      <c r="AF1306" s="358"/>
      <c r="AG1306" s="358"/>
      <c r="AH1306" s="358"/>
      <c r="AI1306" s="358"/>
      <c r="AJ1306" s="358"/>
      <c r="AK1306" s="396"/>
    </row>
    <row r="1307" spans="1:37" x14ac:dyDescent="0.25">
      <c r="A1307" s="353" t="s">
        <v>538</v>
      </c>
      <c r="B1307" s="353" t="s">
        <v>538</v>
      </c>
      <c r="C1307" s="441">
        <f t="shared" ref="C1307:H1307" si="993">C87</f>
        <v>2500</v>
      </c>
      <c r="D1307" s="441"/>
      <c r="E1307" s="441"/>
      <c r="F1307" s="441"/>
      <c r="G1307" s="441"/>
      <c r="H1307" s="441">
        <f t="shared" si="993"/>
        <v>0</v>
      </c>
      <c r="I1307" s="441"/>
      <c r="J1307" s="445"/>
      <c r="K1307" s="358"/>
      <c r="L1307" s="358"/>
      <c r="M1307" s="358"/>
      <c r="N1307" s="358"/>
      <c r="O1307" s="358"/>
      <c r="P1307" s="358"/>
      <c r="Q1307" s="358"/>
      <c r="R1307" s="358"/>
      <c r="S1307" s="358"/>
      <c r="T1307" s="358"/>
      <c r="U1307" s="358"/>
      <c r="V1307" s="358"/>
      <c r="W1307" s="358"/>
      <c r="X1307" s="358"/>
      <c r="Y1307" s="358"/>
      <c r="Z1307" s="358"/>
      <c r="AA1307" s="358"/>
      <c r="AB1307" s="358"/>
      <c r="AC1307" s="358"/>
      <c r="AD1307" s="358"/>
      <c r="AE1307" s="358"/>
      <c r="AF1307" s="358"/>
      <c r="AG1307" s="358"/>
      <c r="AH1307" s="358"/>
      <c r="AI1307" s="358"/>
      <c r="AJ1307" s="358"/>
      <c r="AK1307" s="396"/>
    </row>
    <row r="1308" spans="1:37" x14ac:dyDescent="0.25">
      <c r="A1308" s="353" t="s">
        <v>242</v>
      </c>
      <c r="B1308" s="353" t="s">
        <v>455</v>
      </c>
      <c r="C1308" s="441">
        <f t="shared" ref="C1308:H1308" si="994">C88</f>
        <v>25000</v>
      </c>
      <c r="D1308" s="441"/>
      <c r="E1308" s="441"/>
      <c r="F1308" s="441"/>
      <c r="G1308" s="441"/>
      <c r="H1308" s="441">
        <f t="shared" si="994"/>
        <v>1</v>
      </c>
      <c r="I1308" s="441"/>
      <c r="J1308" s="445"/>
      <c r="K1308" s="358"/>
      <c r="L1308" s="358"/>
      <c r="M1308" s="358"/>
      <c r="N1308" s="358"/>
      <c r="O1308" s="358"/>
      <c r="P1308" s="358"/>
      <c r="Q1308" s="358"/>
      <c r="R1308" s="358"/>
      <c r="S1308" s="358"/>
      <c r="T1308" s="358"/>
      <c r="U1308" s="358"/>
      <c r="V1308" s="358"/>
      <c r="W1308" s="358"/>
      <c r="X1308" s="358"/>
      <c r="Y1308" s="358"/>
      <c r="Z1308" s="358"/>
      <c r="AA1308" s="358"/>
      <c r="AB1308" s="358"/>
      <c r="AC1308" s="358"/>
      <c r="AD1308" s="358"/>
      <c r="AE1308" s="358"/>
      <c r="AF1308" s="358"/>
      <c r="AG1308" s="358"/>
      <c r="AH1308" s="358"/>
      <c r="AI1308" s="358"/>
      <c r="AJ1308" s="358"/>
      <c r="AK1308" s="396"/>
    </row>
    <row r="1309" spans="1:37" x14ac:dyDescent="0.25">
      <c r="A1309" s="353" t="s">
        <v>242</v>
      </c>
      <c r="B1309" s="353" t="s">
        <v>277</v>
      </c>
      <c r="C1309" s="441">
        <f t="shared" ref="C1309:H1309" si="995">C89</f>
        <v>40000</v>
      </c>
      <c r="D1309" s="441"/>
      <c r="E1309" s="441"/>
      <c r="F1309" s="441"/>
      <c r="G1309" s="441"/>
      <c r="H1309" s="441">
        <f t="shared" si="995"/>
        <v>1</v>
      </c>
      <c r="I1309" s="441"/>
      <c r="J1309" s="445"/>
      <c r="K1309" s="358"/>
      <c r="L1309" s="358"/>
      <c r="M1309" s="358"/>
      <c r="N1309" s="358"/>
      <c r="O1309" s="358"/>
      <c r="P1309" s="358"/>
      <c r="Q1309" s="358"/>
      <c r="R1309" s="358"/>
      <c r="S1309" s="358"/>
      <c r="T1309" s="358"/>
      <c r="U1309" s="358"/>
      <c r="V1309" s="358"/>
      <c r="W1309" s="358"/>
      <c r="X1309" s="358"/>
      <c r="Y1309" s="358"/>
      <c r="Z1309" s="358"/>
      <c r="AA1309" s="358"/>
      <c r="AB1309" s="358"/>
      <c r="AC1309" s="358"/>
      <c r="AD1309" s="358"/>
      <c r="AE1309" s="358"/>
      <c r="AF1309" s="358"/>
      <c r="AG1309" s="358"/>
      <c r="AH1309" s="358"/>
      <c r="AI1309" s="358"/>
      <c r="AJ1309" s="358"/>
      <c r="AK1309" s="396"/>
    </row>
    <row r="1310" spans="1:37" x14ac:dyDescent="0.25">
      <c r="A1310" s="353" t="s">
        <v>276</v>
      </c>
      <c r="B1310" s="353" t="s">
        <v>276</v>
      </c>
      <c r="C1310" s="441">
        <f t="shared" ref="C1310:H1310" si="996">C90</f>
        <v>10000</v>
      </c>
      <c r="D1310" s="441"/>
      <c r="E1310" s="441"/>
      <c r="F1310" s="441"/>
      <c r="G1310" s="441"/>
      <c r="H1310" s="441">
        <f t="shared" si="996"/>
        <v>0</v>
      </c>
      <c r="I1310" s="441"/>
      <c r="J1310" s="445"/>
      <c r="K1310" s="358"/>
      <c r="L1310" s="358"/>
      <c r="M1310" s="358"/>
      <c r="N1310" s="358"/>
      <c r="O1310" s="358"/>
      <c r="P1310" s="358"/>
      <c r="Q1310" s="358"/>
      <c r="R1310" s="358"/>
      <c r="S1310" s="358"/>
      <c r="T1310" s="358"/>
      <c r="U1310" s="358"/>
      <c r="V1310" s="358"/>
      <c r="W1310" s="358"/>
      <c r="X1310" s="358"/>
      <c r="Y1310" s="358"/>
      <c r="Z1310" s="358"/>
      <c r="AA1310" s="358"/>
      <c r="AB1310" s="358"/>
      <c r="AC1310" s="358"/>
      <c r="AD1310" s="358"/>
      <c r="AE1310" s="358"/>
      <c r="AF1310" s="358"/>
      <c r="AG1310" s="358"/>
      <c r="AH1310" s="358"/>
      <c r="AI1310" s="358"/>
      <c r="AJ1310" s="358"/>
      <c r="AK1310" s="396"/>
    </row>
    <row r="1311" spans="1:37" x14ac:dyDescent="0.25">
      <c r="A1311" s="353" t="s">
        <v>519</v>
      </c>
      <c r="B1311" s="353" t="s">
        <v>519</v>
      </c>
      <c r="C1311" s="441">
        <f t="shared" ref="C1311:H1311" si="997">C91</f>
        <v>3000</v>
      </c>
      <c r="D1311" s="441"/>
      <c r="E1311" s="441"/>
      <c r="F1311" s="441"/>
      <c r="G1311" s="441"/>
      <c r="H1311" s="441">
        <f t="shared" si="997"/>
        <v>0</v>
      </c>
      <c r="I1311" s="441"/>
      <c r="J1311" s="445"/>
      <c r="K1311" s="358"/>
      <c r="L1311" s="358"/>
      <c r="M1311" s="358"/>
      <c r="N1311" s="358"/>
      <c r="O1311" s="358"/>
      <c r="P1311" s="358"/>
      <c r="Q1311" s="358"/>
      <c r="R1311" s="358"/>
      <c r="S1311" s="358"/>
      <c r="T1311" s="358"/>
      <c r="U1311" s="358"/>
      <c r="V1311" s="358"/>
      <c r="W1311" s="358"/>
      <c r="X1311" s="358"/>
      <c r="Y1311" s="358"/>
      <c r="Z1311" s="358"/>
      <c r="AA1311" s="358"/>
      <c r="AB1311" s="358"/>
      <c r="AC1311" s="358"/>
      <c r="AD1311" s="358"/>
      <c r="AE1311" s="358"/>
      <c r="AF1311" s="358"/>
      <c r="AG1311" s="358"/>
      <c r="AH1311" s="358"/>
      <c r="AI1311" s="358"/>
      <c r="AJ1311" s="358"/>
      <c r="AK1311" s="396"/>
    </row>
    <row r="1312" spans="1:37" x14ac:dyDescent="0.25">
      <c r="A1312" s="353" t="s">
        <v>350</v>
      </c>
      <c r="B1312" s="353" t="s">
        <v>350</v>
      </c>
      <c r="C1312" s="441">
        <f t="shared" ref="C1312:H1312" si="998">C92</f>
        <v>3000</v>
      </c>
      <c r="D1312" s="441"/>
      <c r="E1312" s="441"/>
      <c r="F1312" s="441"/>
      <c r="G1312" s="441"/>
      <c r="H1312" s="441">
        <f t="shared" si="998"/>
        <v>0</v>
      </c>
      <c r="I1312" s="441"/>
      <c r="J1312" s="445"/>
      <c r="K1312" s="358"/>
      <c r="L1312" s="358"/>
      <c r="M1312" s="358"/>
      <c r="N1312" s="358"/>
      <c r="O1312" s="358"/>
      <c r="P1312" s="358"/>
      <c r="Q1312" s="358"/>
      <c r="R1312" s="358"/>
      <c r="S1312" s="358"/>
      <c r="T1312" s="358"/>
      <c r="U1312" s="358"/>
      <c r="V1312" s="358"/>
      <c r="W1312" s="358"/>
      <c r="X1312" s="358"/>
      <c r="Y1312" s="358"/>
      <c r="Z1312" s="358"/>
      <c r="AA1312" s="358"/>
      <c r="AB1312" s="358"/>
      <c r="AC1312" s="358"/>
      <c r="AD1312" s="358"/>
      <c r="AE1312" s="358"/>
      <c r="AF1312" s="358"/>
      <c r="AG1312" s="358"/>
      <c r="AH1312" s="358"/>
      <c r="AI1312" s="358"/>
      <c r="AJ1312" s="358"/>
      <c r="AK1312" s="396"/>
    </row>
    <row r="1313" spans="1:37" x14ac:dyDescent="0.25">
      <c r="A1313" s="353" t="s">
        <v>462</v>
      </c>
      <c r="B1313" s="353" t="s">
        <v>462</v>
      </c>
      <c r="C1313" s="441">
        <f t="shared" ref="C1313:H1313" si="999">C93</f>
        <v>5000</v>
      </c>
      <c r="D1313" s="441"/>
      <c r="E1313" s="441"/>
      <c r="F1313" s="441"/>
      <c r="G1313" s="441"/>
      <c r="H1313" s="441">
        <f t="shared" si="999"/>
        <v>0</v>
      </c>
      <c r="I1313" s="441"/>
      <c r="J1313" s="445"/>
      <c r="K1313" s="358"/>
      <c r="L1313" s="358"/>
      <c r="M1313" s="358"/>
      <c r="N1313" s="358"/>
      <c r="O1313" s="358"/>
      <c r="P1313" s="358"/>
      <c r="Q1313" s="358"/>
      <c r="R1313" s="358"/>
      <c r="S1313" s="358"/>
      <c r="T1313" s="358"/>
      <c r="U1313" s="358"/>
      <c r="V1313" s="358"/>
      <c r="W1313" s="358"/>
      <c r="X1313" s="358"/>
      <c r="Y1313" s="358"/>
      <c r="Z1313" s="358"/>
      <c r="AA1313" s="358"/>
      <c r="AB1313" s="358"/>
      <c r="AC1313" s="358"/>
      <c r="AD1313" s="358"/>
      <c r="AE1313" s="358"/>
      <c r="AF1313" s="358"/>
      <c r="AG1313" s="358"/>
      <c r="AH1313" s="358"/>
      <c r="AI1313" s="358"/>
      <c r="AJ1313" s="358"/>
      <c r="AK1313" s="396"/>
    </row>
    <row r="1314" spans="1:37" x14ac:dyDescent="0.25">
      <c r="A1314" s="353" t="s">
        <v>305</v>
      </c>
      <c r="B1314" s="353" t="s">
        <v>305</v>
      </c>
      <c r="C1314" s="441">
        <f t="shared" ref="C1314:H1314" si="1000">C94</f>
        <v>2500</v>
      </c>
      <c r="D1314" s="441"/>
      <c r="E1314" s="441"/>
      <c r="F1314" s="441"/>
      <c r="G1314" s="441"/>
      <c r="H1314" s="441">
        <f t="shared" si="1000"/>
        <v>0</v>
      </c>
      <c r="I1314" s="441"/>
      <c r="J1314" s="445"/>
      <c r="K1314" s="358"/>
      <c r="L1314" s="358"/>
      <c r="M1314" s="358"/>
      <c r="N1314" s="358"/>
      <c r="O1314" s="358"/>
      <c r="P1314" s="358"/>
      <c r="Q1314" s="358"/>
      <c r="R1314" s="358"/>
      <c r="S1314" s="358"/>
      <c r="T1314" s="358"/>
      <c r="U1314" s="358"/>
      <c r="V1314" s="358"/>
      <c r="W1314" s="358"/>
      <c r="X1314" s="358"/>
      <c r="Y1314" s="358"/>
      <c r="Z1314" s="358"/>
      <c r="AA1314" s="358"/>
      <c r="AB1314" s="358"/>
      <c r="AC1314" s="358"/>
      <c r="AD1314" s="358"/>
      <c r="AE1314" s="358"/>
      <c r="AF1314" s="358"/>
      <c r="AG1314" s="358"/>
      <c r="AH1314" s="358"/>
      <c r="AI1314" s="358"/>
      <c r="AJ1314" s="358"/>
      <c r="AK1314" s="396"/>
    </row>
    <row r="1315" spans="1:37" x14ac:dyDescent="0.25">
      <c r="A1315" s="353" t="s">
        <v>282</v>
      </c>
      <c r="B1315" s="353" t="s">
        <v>282</v>
      </c>
      <c r="C1315" s="441">
        <f t="shared" ref="C1315:H1315" si="1001">C95</f>
        <v>2496</v>
      </c>
      <c r="D1315" s="441"/>
      <c r="E1315" s="441"/>
      <c r="F1315" s="441"/>
      <c r="G1315" s="441"/>
      <c r="H1315" s="441">
        <f t="shared" si="1001"/>
        <v>0</v>
      </c>
      <c r="I1315" s="441"/>
      <c r="J1315" s="445"/>
      <c r="K1315" s="358"/>
      <c r="L1315" s="358"/>
      <c r="M1315" s="358"/>
      <c r="N1315" s="358"/>
      <c r="O1315" s="358"/>
      <c r="P1315" s="358"/>
      <c r="Q1315" s="358"/>
      <c r="R1315" s="358"/>
      <c r="S1315" s="358"/>
      <c r="T1315" s="358"/>
      <c r="U1315" s="358"/>
      <c r="V1315" s="358"/>
      <c r="W1315" s="358"/>
      <c r="X1315" s="358"/>
      <c r="Y1315" s="358"/>
      <c r="Z1315" s="358"/>
      <c r="AA1315" s="358"/>
      <c r="AB1315" s="358"/>
      <c r="AC1315" s="358"/>
      <c r="AD1315" s="358"/>
      <c r="AE1315" s="358"/>
      <c r="AF1315" s="358"/>
      <c r="AG1315" s="358"/>
      <c r="AH1315" s="358"/>
      <c r="AI1315" s="358"/>
      <c r="AJ1315" s="358"/>
      <c r="AK1315" s="396"/>
    </row>
    <row r="1316" spans="1:37" x14ac:dyDescent="0.25">
      <c r="A1316" s="353" t="s">
        <v>243</v>
      </c>
      <c r="B1316" s="353" t="s">
        <v>514</v>
      </c>
      <c r="C1316" s="441">
        <f t="shared" ref="C1316:H1316" si="1002">C96</f>
        <v>5000</v>
      </c>
      <c r="D1316" s="441"/>
      <c r="E1316" s="441"/>
      <c r="F1316" s="441"/>
      <c r="G1316" s="441"/>
      <c r="H1316" s="441">
        <f t="shared" si="1002"/>
        <v>0</v>
      </c>
      <c r="I1316" s="441"/>
      <c r="J1316" s="445"/>
      <c r="K1316" s="358"/>
      <c r="L1316" s="358"/>
      <c r="M1316" s="358"/>
      <c r="N1316" s="358"/>
      <c r="O1316" s="358"/>
      <c r="P1316" s="358"/>
      <c r="Q1316" s="358"/>
      <c r="R1316" s="358"/>
      <c r="S1316" s="358"/>
      <c r="T1316" s="358"/>
      <c r="U1316" s="358"/>
      <c r="V1316" s="358"/>
      <c r="W1316" s="358"/>
      <c r="X1316" s="358"/>
      <c r="Y1316" s="358"/>
      <c r="Z1316" s="358"/>
      <c r="AA1316" s="358"/>
      <c r="AB1316" s="358"/>
      <c r="AC1316" s="358"/>
      <c r="AD1316" s="358"/>
      <c r="AE1316" s="358"/>
      <c r="AF1316" s="358"/>
      <c r="AG1316" s="358"/>
      <c r="AH1316" s="358"/>
      <c r="AI1316" s="358"/>
      <c r="AJ1316" s="358"/>
      <c r="AK1316" s="396"/>
    </row>
    <row r="1317" spans="1:37" x14ac:dyDescent="0.25">
      <c r="A1317" s="353" t="s">
        <v>243</v>
      </c>
      <c r="B1317" s="353" t="s">
        <v>456</v>
      </c>
      <c r="C1317" s="441">
        <f t="shared" ref="C1317:H1317" si="1003">C97</f>
        <v>6250</v>
      </c>
      <c r="D1317" s="441"/>
      <c r="E1317" s="441"/>
      <c r="F1317" s="441"/>
      <c r="G1317" s="441"/>
      <c r="H1317" s="441">
        <f t="shared" si="1003"/>
        <v>0</v>
      </c>
      <c r="I1317" s="441"/>
      <c r="J1317" s="445"/>
      <c r="K1317" s="358"/>
      <c r="L1317" s="358"/>
      <c r="M1317" s="358"/>
      <c r="N1317" s="358"/>
      <c r="O1317" s="358"/>
      <c r="P1317" s="358"/>
      <c r="Q1317" s="358"/>
      <c r="R1317" s="358"/>
      <c r="S1317" s="358"/>
      <c r="T1317" s="358"/>
      <c r="U1317" s="358"/>
      <c r="V1317" s="358"/>
      <c r="W1317" s="358"/>
      <c r="X1317" s="358"/>
      <c r="Y1317" s="358"/>
      <c r="Z1317" s="358"/>
      <c r="AA1317" s="358"/>
      <c r="AB1317" s="358"/>
      <c r="AC1317" s="358"/>
      <c r="AD1317" s="358"/>
      <c r="AE1317" s="358"/>
      <c r="AF1317" s="358"/>
      <c r="AG1317" s="358"/>
      <c r="AH1317" s="358"/>
      <c r="AI1317" s="358"/>
      <c r="AJ1317" s="358"/>
      <c r="AK1317" s="396"/>
    </row>
    <row r="1318" spans="1:37" x14ac:dyDescent="0.25">
      <c r="A1318" s="353" t="s">
        <v>411</v>
      </c>
      <c r="B1318" s="353" t="s">
        <v>411</v>
      </c>
      <c r="C1318" s="441">
        <f t="shared" ref="C1318:H1318" si="1004">C98</f>
        <v>2500</v>
      </c>
      <c r="D1318" s="441"/>
      <c r="E1318" s="441"/>
      <c r="F1318" s="441"/>
      <c r="G1318" s="441"/>
      <c r="H1318" s="441">
        <f t="shared" si="1004"/>
        <v>0</v>
      </c>
      <c r="I1318" s="441"/>
      <c r="J1318" s="445"/>
      <c r="K1318" s="358"/>
      <c r="L1318" s="358"/>
      <c r="M1318" s="358"/>
      <c r="N1318" s="358"/>
      <c r="O1318" s="358"/>
      <c r="P1318" s="358"/>
      <c r="Q1318" s="358"/>
      <c r="R1318" s="358"/>
      <c r="S1318" s="358"/>
      <c r="T1318" s="358"/>
      <c r="U1318" s="358"/>
      <c r="V1318" s="358"/>
      <c r="W1318" s="358"/>
      <c r="X1318" s="358"/>
      <c r="Y1318" s="358"/>
      <c r="Z1318" s="358"/>
      <c r="AA1318" s="358"/>
      <c r="AB1318" s="358"/>
      <c r="AC1318" s="358"/>
      <c r="AD1318" s="358"/>
      <c r="AE1318" s="358"/>
      <c r="AF1318" s="358"/>
      <c r="AG1318" s="358"/>
      <c r="AH1318" s="358"/>
      <c r="AI1318" s="358"/>
      <c r="AJ1318" s="358"/>
      <c r="AK1318" s="396"/>
    </row>
    <row r="1319" spans="1:37" x14ac:dyDescent="0.25">
      <c r="A1319" s="353" t="s">
        <v>524</v>
      </c>
      <c r="B1319" s="353" t="s">
        <v>524</v>
      </c>
      <c r="C1319" s="441">
        <f t="shared" ref="C1319:H1319" si="1005">C99</f>
        <v>2333</v>
      </c>
      <c r="D1319" s="441"/>
      <c r="E1319" s="441"/>
      <c r="F1319" s="441"/>
      <c r="G1319" s="441"/>
      <c r="H1319" s="441">
        <f t="shared" si="1005"/>
        <v>0</v>
      </c>
      <c r="I1319" s="441"/>
      <c r="J1319" s="445"/>
      <c r="K1319" s="358"/>
      <c r="L1319" s="358"/>
      <c r="M1319" s="358"/>
      <c r="N1319" s="358"/>
      <c r="O1319" s="358"/>
      <c r="P1319" s="358"/>
      <c r="Q1319" s="358"/>
      <c r="R1319" s="358"/>
      <c r="S1319" s="358"/>
      <c r="T1319" s="358"/>
      <c r="U1319" s="358"/>
      <c r="V1319" s="358"/>
      <c r="W1319" s="358"/>
      <c r="X1319" s="358"/>
      <c r="Y1319" s="358"/>
      <c r="Z1319" s="358"/>
      <c r="AA1319" s="358"/>
      <c r="AB1319" s="358"/>
      <c r="AC1319" s="358"/>
      <c r="AD1319" s="358"/>
      <c r="AE1319" s="358"/>
      <c r="AF1319" s="358"/>
      <c r="AG1319" s="358"/>
      <c r="AH1319" s="358"/>
      <c r="AI1319" s="358"/>
      <c r="AJ1319" s="358"/>
      <c r="AK1319" s="396"/>
    </row>
    <row r="1320" spans="1:37" x14ac:dyDescent="0.25">
      <c r="A1320" s="353" t="s">
        <v>318</v>
      </c>
      <c r="B1320" s="353" t="s">
        <v>318</v>
      </c>
      <c r="C1320" s="441">
        <f t="shared" ref="C1320:H1320" si="1006">C100</f>
        <v>5000</v>
      </c>
      <c r="D1320" s="441"/>
      <c r="E1320" s="441"/>
      <c r="F1320" s="441"/>
      <c r="G1320" s="441"/>
      <c r="H1320" s="441">
        <f t="shared" si="1006"/>
        <v>0</v>
      </c>
      <c r="I1320" s="441"/>
      <c r="J1320" s="445"/>
      <c r="K1320" s="358"/>
      <c r="L1320" s="358"/>
      <c r="M1320" s="358"/>
      <c r="N1320" s="358"/>
      <c r="O1320" s="358"/>
      <c r="P1320" s="358"/>
      <c r="Q1320" s="358"/>
      <c r="R1320" s="358"/>
      <c r="S1320" s="358"/>
      <c r="T1320" s="358"/>
      <c r="U1320" s="358"/>
      <c r="V1320" s="358"/>
      <c r="W1320" s="358"/>
      <c r="X1320" s="358"/>
      <c r="Y1320" s="358"/>
      <c r="Z1320" s="358"/>
      <c r="AA1320" s="358"/>
      <c r="AB1320" s="358"/>
      <c r="AC1320" s="358"/>
      <c r="AD1320" s="358"/>
      <c r="AE1320" s="358"/>
      <c r="AF1320" s="358"/>
      <c r="AG1320" s="358"/>
      <c r="AH1320" s="358"/>
      <c r="AI1320" s="358"/>
      <c r="AJ1320" s="358"/>
      <c r="AK1320" s="396"/>
    </row>
    <row r="1321" spans="1:37" x14ac:dyDescent="0.25">
      <c r="A1321" s="353" t="s">
        <v>400</v>
      </c>
      <c r="B1321" s="353" t="s">
        <v>400</v>
      </c>
      <c r="C1321" s="441">
        <f t="shared" ref="C1321:H1321" si="1007">C101</f>
        <v>1998.0000000000002</v>
      </c>
      <c r="D1321" s="441"/>
      <c r="E1321" s="441"/>
      <c r="F1321" s="441"/>
      <c r="G1321" s="441"/>
      <c r="H1321" s="441">
        <f t="shared" si="1007"/>
        <v>0</v>
      </c>
      <c r="I1321" s="441"/>
      <c r="J1321" s="445"/>
      <c r="K1321" s="358"/>
      <c r="L1321" s="358"/>
      <c r="M1321" s="358"/>
      <c r="N1321" s="358"/>
      <c r="O1321" s="358"/>
      <c r="P1321" s="358"/>
      <c r="Q1321" s="358"/>
      <c r="R1321" s="358"/>
      <c r="S1321" s="358"/>
      <c r="T1321" s="358"/>
      <c r="U1321" s="358"/>
      <c r="V1321" s="358"/>
      <c r="W1321" s="358"/>
      <c r="X1321" s="358"/>
      <c r="Y1321" s="358"/>
      <c r="Z1321" s="358"/>
      <c r="AA1321" s="358"/>
      <c r="AB1321" s="358"/>
      <c r="AC1321" s="358"/>
      <c r="AD1321" s="358"/>
      <c r="AE1321" s="358"/>
      <c r="AF1321" s="358"/>
      <c r="AG1321" s="358"/>
      <c r="AH1321" s="358"/>
      <c r="AI1321" s="358"/>
      <c r="AJ1321" s="358"/>
      <c r="AK1321" s="396"/>
    </row>
    <row r="1322" spans="1:37" x14ac:dyDescent="0.25">
      <c r="A1322" s="353" t="s">
        <v>334</v>
      </c>
      <c r="B1322" s="353" t="s">
        <v>334</v>
      </c>
      <c r="C1322" s="441">
        <f t="shared" ref="C1322:H1322" si="1008">C102</f>
        <v>500</v>
      </c>
      <c r="D1322" s="441"/>
      <c r="E1322" s="441"/>
      <c r="F1322" s="441"/>
      <c r="G1322" s="441"/>
      <c r="H1322" s="441">
        <f t="shared" si="1008"/>
        <v>0</v>
      </c>
      <c r="I1322" s="441"/>
      <c r="J1322" s="445"/>
      <c r="K1322" s="358"/>
      <c r="L1322" s="358"/>
      <c r="M1322" s="358"/>
      <c r="N1322" s="358"/>
      <c r="O1322" s="358"/>
      <c r="P1322" s="358"/>
      <c r="Q1322" s="358"/>
      <c r="R1322" s="358"/>
      <c r="S1322" s="358"/>
      <c r="T1322" s="358"/>
      <c r="U1322" s="358"/>
      <c r="V1322" s="358"/>
      <c r="W1322" s="358"/>
      <c r="X1322" s="358"/>
      <c r="Y1322" s="358"/>
      <c r="Z1322" s="358"/>
      <c r="AA1322" s="358"/>
      <c r="AB1322" s="358"/>
      <c r="AC1322" s="358"/>
      <c r="AD1322" s="358"/>
      <c r="AE1322" s="358"/>
      <c r="AF1322" s="358"/>
      <c r="AG1322" s="358"/>
      <c r="AH1322" s="358"/>
      <c r="AI1322" s="358"/>
      <c r="AJ1322" s="358"/>
      <c r="AK1322" s="396"/>
    </row>
    <row r="1323" spans="1:37" x14ac:dyDescent="0.25">
      <c r="A1323" s="353" t="s">
        <v>420</v>
      </c>
      <c r="B1323" s="353" t="s">
        <v>421</v>
      </c>
      <c r="C1323" s="441">
        <f t="shared" ref="C1323:H1323" si="1009">C103</f>
        <v>6250</v>
      </c>
      <c r="D1323" s="441"/>
      <c r="E1323" s="441"/>
      <c r="F1323" s="441"/>
      <c r="G1323" s="441"/>
      <c r="H1323" s="441">
        <f t="shared" si="1009"/>
        <v>0</v>
      </c>
      <c r="I1323" s="441"/>
      <c r="J1323" s="445"/>
      <c r="K1323" s="358"/>
      <c r="L1323" s="358"/>
      <c r="M1323" s="358"/>
      <c r="N1323" s="358"/>
      <c r="O1323" s="358"/>
      <c r="P1323" s="358"/>
      <c r="Q1323" s="358"/>
      <c r="R1323" s="358"/>
      <c r="S1323" s="358"/>
      <c r="T1323" s="358"/>
      <c r="U1323" s="358"/>
      <c r="V1323" s="358"/>
      <c r="W1323" s="358"/>
      <c r="X1323" s="358"/>
      <c r="Y1323" s="358"/>
      <c r="Z1323" s="358"/>
      <c r="AA1323" s="358"/>
      <c r="AB1323" s="358"/>
      <c r="AC1323" s="358"/>
      <c r="AD1323" s="358"/>
      <c r="AE1323" s="358"/>
      <c r="AF1323" s="358"/>
      <c r="AG1323" s="358"/>
      <c r="AH1323" s="358"/>
      <c r="AI1323" s="358"/>
      <c r="AJ1323" s="358"/>
      <c r="AK1323" s="396"/>
    </row>
    <row r="1324" spans="1:37" x14ac:dyDescent="0.25">
      <c r="A1324" s="353" t="s">
        <v>245</v>
      </c>
      <c r="B1324" s="353" t="s">
        <v>408</v>
      </c>
      <c r="C1324" s="441">
        <f t="shared" ref="C1324:H1324" si="1010">C104</f>
        <v>6250</v>
      </c>
      <c r="D1324" s="441"/>
      <c r="E1324" s="441"/>
      <c r="F1324" s="441"/>
      <c r="G1324" s="441"/>
      <c r="H1324" s="441">
        <f t="shared" si="1010"/>
        <v>0</v>
      </c>
      <c r="I1324" s="441"/>
      <c r="J1324" s="445"/>
      <c r="K1324" s="358"/>
      <c r="L1324" s="358"/>
      <c r="M1324" s="358"/>
      <c r="N1324" s="358"/>
      <c r="O1324" s="358"/>
      <c r="P1324" s="358"/>
      <c r="Q1324" s="358"/>
      <c r="R1324" s="358"/>
      <c r="S1324" s="358"/>
      <c r="T1324" s="358"/>
      <c r="U1324" s="358"/>
      <c r="V1324" s="358"/>
      <c r="W1324" s="358"/>
      <c r="X1324" s="358"/>
      <c r="Y1324" s="358"/>
      <c r="Z1324" s="358"/>
      <c r="AA1324" s="358"/>
      <c r="AB1324" s="358"/>
      <c r="AC1324" s="358"/>
      <c r="AD1324" s="358"/>
      <c r="AE1324" s="358"/>
      <c r="AF1324" s="358"/>
      <c r="AG1324" s="358"/>
      <c r="AH1324" s="358"/>
      <c r="AI1324" s="358"/>
      <c r="AJ1324" s="358"/>
      <c r="AK1324" s="396"/>
    </row>
    <row r="1325" spans="1:37" x14ac:dyDescent="0.25">
      <c r="A1325" s="353" t="s">
        <v>245</v>
      </c>
      <c r="B1325" s="353" t="s">
        <v>362</v>
      </c>
      <c r="C1325" s="441">
        <f t="shared" ref="C1325:H1325" si="1011">C105</f>
        <v>6250</v>
      </c>
      <c r="D1325" s="441"/>
      <c r="E1325" s="441"/>
      <c r="F1325" s="441"/>
      <c r="G1325" s="441"/>
      <c r="H1325" s="441">
        <f t="shared" si="1011"/>
        <v>0</v>
      </c>
      <c r="I1325" s="441"/>
      <c r="J1325" s="445"/>
      <c r="K1325" s="358"/>
      <c r="L1325" s="358"/>
      <c r="M1325" s="358"/>
      <c r="N1325" s="358"/>
      <c r="O1325" s="358"/>
      <c r="P1325" s="358"/>
      <c r="Q1325" s="358"/>
      <c r="R1325" s="358"/>
      <c r="S1325" s="358"/>
      <c r="T1325" s="358"/>
      <c r="U1325" s="358"/>
      <c r="V1325" s="358"/>
      <c r="W1325" s="358"/>
      <c r="X1325" s="358"/>
      <c r="Y1325" s="358"/>
      <c r="Z1325" s="358"/>
      <c r="AA1325" s="358"/>
      <c r="AB1325" s="358"/>
      <c r="AC1325" s="358"/>
      <c r="AD1325" s="358"/>
      <c r="AE1325" s="358"/>
      <c r="AF1325" s="358"/>
      <c r="AG1325" s="358"/>
      <c r="AH1325" s="358"/>
      <c r="AI1325" s="358"/>
      <c r="AJ1325" s="358"/>
      <c r="AK1325" s="396"/>
    </row>
    <row r="1326" spans="1:37" x14ac:dyDescent="0.25">
      <c r="A1326" s="353" t="s">
        <v>412</v>
      </c>
      <c r="B1326" s="353" t="s">
        <v>413</v>
      </c>
      <c r="C1326" s="441">
        <f t="shared" ref="C1326:H1326" si="1012">C106</f>
        <v>20000</v>
      </c>
      <c r="D1326" s="441"/>
      <c r="E1326" s="441"/>
      <c r="F1326" s="441"/>
      <c r="G1326" s="441"/>
      <c r="H1326" s="441">
        <f t="shared" si="1012"/>
        <v>0</v>
      </c>
      <c r="I1326" s="441"/>
      <c r="J1326" s="445"/>
      <c r="K1326" s="358"/>
      <c r="L1326" s="358"/>
      <c r="M1326" s="358"/>
      <c r="N1326" s="358"/>
      <c r="O1326" s="358"/>
      <c r="P1326" s="358"/>
      <c r="Q1326" s="358"/>
      <c r="R1326" s="358"/>
      <c r="S1326" s="358"/>
      <c r="T1326" s="358"/>
      <c r="U1326" s="358"/>
      <c r="V1326" s="358"/>
      <c r="W1326" s="358"/>
      <c r="X1326" s="358"/>
      <c r="Y1326" s="358"/>
      <c r="Z1326" s="358"/>
      <c r="AA1326" s="358"/>
      <c r="AB1326" s="358"/>
      <c r="AC1326" s="358"/>
      <c r="AD1326" s="358"/>
      <c r="AE1326" s="358"/>
      <c r="AF1326" s="358"/>
      <c r="AG1326" s="358"/>
      <c r="AH1326" s="358"/>
      <c r="AI1326" s="358"/>
      <c r="AJ1326" s="358"/>
      <c r="AK1326" s="396"/>
    </row>
    <row r="1327" spans="1:37" x14ac:dyDescent="0.25">
      <c r="A1327" s="353" t="s">
        <v>246</v>
      </c>
      <c r="B1327" s="353" t="s">
        <v>274</v>
      </c>
      <c r="C1327" s="441">
        <f t="shared" ref="C1327:H1327" si="1013">C107</f>
        <v>40000</v>
      </c>
      <c r="D1327" s="441"/>
      <c r="E1327" s="441"/>
      <c r="F1327" s="441"/>
      <c r="G1327" s="441"/>
      <c r="H1327" s="441">
        <f t="shared" si="1013"/>
        <v>0</v>
      </c>
      <c r="I1327" s="441"/>
      <c r="J1327" s="445"/>
      <c r="K1327" s="358"/>
      <c r="L1327" s="358"/>
      <c r="M1327" s="358"/>
      <c r="N1327" s="358"/>
      <c r="O1327" s="358"/>
      <c r="P1327" s="358"/>
      <c r="Q1327" s="358"/>
      <c r="R1327" s="358"/>
      <c r="S1327" s="358"/>
      <c r="T1327" s="358"/>
      <c r="U1327" s="358"/>
      <c r="V1327" s="358"/>
      <c r="W1327" s="358"/>
      <c r="X1327" s="358"/>
      <c r="Y1327" s="358"/>
      <c r="Z1327" s="358"/>
      <c r="AA1327" s="358"/>
      <c r="AB1327" s="358"/>
      <c r="AC1327" s="358"/>
      <c r="AD1327" s="358"/>
      <c r="AE1327" s="358"/>
      <c r="AF1327" s="358"/>
      <c r="AG1327" s="358"/>
      <c r="AH1327" s="358"/>
      <c r="AI1327" s="358"/>
      <c r="AJ1327" s="358"/>
      <c r="AK1327" s="396"/>
    </row>
    <row r="1328" spans="1:37" x14ac:dyDescent="0.25">
      <c r="A1328" s="353" t="s">
        <v>247</v>
      </c>
      <c r="B1328" s="353" t="s">
        <v>269</v>
      </c>
      <c r="C1328" s="441">
        <f t="shared" ref="C1328:H1328" si="1014">C108</f>
        <v>25000</v>
      </c>
      <c r="D1328" s="441"/>
      <c r="E1328" s="441"/>
      <c r="F1328" s="441"/>
      <c r="G1328" s="441"/>
      <c r="H1328" s="441">
        <f t="shared" si="1014"/>
        <v>0</v>
      </c>
      <c r="I1328" s="441"/>
      <c r="J1328" s="445"/>
      <c r="K1328" s="358"/>
      <c r="L1328" s="358"/>
      <c r="M1328" s="358"/>
      <c r="N1328" s="358"/>
      <c r="O1328" s="358"/>
      <c r="P1328" s="358"/>
      <c r="Q1328" s="358"/>
      <c r="R1328" s="358"/>
      <c r="S1328" s="358"/>
      <c r="T1328" s="358"/>
      <c r="U1328" s="358"/>
      <c r="V1328" s="358"/>
      <c r="W1328" s="358"/>
      <c r="X1328" s="358"/>
      <c r="Y1328" s="358"/>
      <c r="Z1328" s="358"/>
      <c r="AA1328" s="358"/>
      <c r="AB1328" s="358"/>
      <c r="AC1328" s="358"/>
      <c r="AD1328" s="358"/>
      <c r="AE1328" s="358"/>
      <c r="AF1328" s="358"/>
      <c r="AG1328" s="358"/>
      <c r="AH1328" s="358"/>
      <c r="AI1328" s="358"/>
      <c r="AJ1328" s="358"/>
      <c r="AK1328" s="396"/>
    </row>
    <row r="1329" spans="1:37" x14ac:dyDescent="0.25">
      <c r="A1329" s="353" t="s">
        <v>247</v>
      </c>
      <c r="B1329" s="353" t="s">
        <v>473</v>
      </c>
      <c r="C1329" s="441">
        <f t="shared" ref="C1329:H1329" si="1015">C109</f>
        <v>12500</v>
      </c>
      <c r="D1329" s="441"/>
      <c r="E1329" s="441"/>
      <c r="F1329" s="441"/>
      <c r="G1329" s="441"/>
      <c r="H1329" s="441">
        <f t="shared" si="1015"/>
        <v>0</v>
      </c>
      <c r="I1329" s="441"/>
      <c r="J1329" s="445"/>
      <c r="K1329" s="358"/>
      <c r="L1329" s="358"/>
      <c r="M1329" s="358"/>
      <c r="N1329" s="358"/>
      <c r="O1329" s="358"/>
      <c r="P1329" s="358"/>
      <c r="Q1329" s="358"/>
      <c r="R1329" s="358"/>
      <c r="S1329" s="358"/>
      <c r="T1329" s="358"/>
      <c r="U1329" s="358"/>
      <c r="V1329" s="358"/>
      <c r="W1329" s="358"/>
      <c r="X1329" s="358"/>
      <c r="Y1329" s="358"/>
      <c r="Z1329" s="358"/>
      <c r="AA1329" s="358"/>
      <c r="AB1329" s="358"/>
      <c r="AC1329" s="358"/>
      <c r="AD1329" s="358"/>
      <c r="AE1329" s="358"/>
      <c r="AF1329" s="358"/>
      <c r="AG1329" s="358"/>
      <c r="AH1329" s="358"/>
      <c r="AI1329" s="358"/>
      <c r="AJ1329" s="358"/>
      <c r="AK1329" s="396"/>
    </row>
    <row r="1330" spans="1:37" x14ac:dyDescent="0.25">
      <c r="A1330" s="353" t="s">
        <v>325</v>
      </c>
      <c r="B1330" s="353" t="s">
        <v>325</v>
      </c>
      <c r="C1330" s="441">
        <f t="shared" ref="C1330:H1330" si="1016">C110</f>
        <v>20000</v>
      </c>
      <c r="D1330" s="441"/>
      <c r="E1330" s="441"/>
      <c r="F1330" s="441"/>
      <c r="G1330" s="441"/>
      <c r="H1330" s="441">
        <f t="shared" si="1016"/>
        <v>0</v>
      </c>
      <c r="I1330" s="441"/>
      <c r="J1330" s="445"/>
      <c r="K1330" s="358"/>
      <c r="L1330" s="358"/>
      <c r="M1330" s="358"/>
      <c r="N1330" s="358"/>
      <c r="O1330" s="358"/>
      <c r="P1330" s="358"/>
      <c r="Q1330" s="358"/>
      <c r="R1330" s="358"/>
      <c r="S1330" s="358"/>
      <c r="T1330" s="358"/>
      <c r="U1330" s="358"/>
      <c r="V1330" s="358"/>
      <c r="W1330" s="358"/>
      <c r="X1330" s="358"/>
      <c r="Y1330" s="358"/>
      <c r="Z1330" s="358"/>
      <c r="AA1330" s="358"/>
      <c r="AB1330" s="358"/>
      <c r="AC1330" s="358"/>
      <c r="AD1330" s="358"/>
      <c r="AE1330" s="358"/>
      <c r="AF1330" s="358"/>
      <c r="AG1330" s="358"/>
      <c r="AH1330" s="358"/>
      <c r="AI1330" s="358"/>
      <c r="AJ1330" s="358"/>
      <c r="AK1330" s="396"/>
    </row>
    <row r="1331" spans="1:37" x14ac:dyDescent="0.25">
      <c r="A1331" s="353" t="s">
        <v>248</v>
      </c>
      <c r="B1331" s="353" t="s">
        <v>297</v>
      </c>
      <c r="C1331" s="441">
        <f t="shared" ref="C1331:H1331" si="1017">C111</f>
        <v>20000</v>
      </c>
      <c r="D1331" s="441"/>
      <c r="E1331" s="441"/>
      <c r="F1331" s="441"/>
      <c r="G1331" s="441"/>
      <c r="H1331" s="441">
        <f t="shared" si="1017"/>
        <v>0</v>
      </c>
      <c r="I1331" s="441"/>
      <c r="J1331" s="445"/>
      <c r="K1331" s="358"/>
      <c r="L1331" s="358"/>
      <c r="M1331" s="358"/>
      <c r="N1331" s="358"/>
      <c r="O1331" s="358"/>
      <c r="P1331" s="358"/>
      <c r="Q1331" s="358"/>
      <c r="R1331" s="358"/>
      <c r="S1331" s="358"/>
      <c r="T1331" s="358"/>
      <c r="U1331" s="358"/>
      <c r="V1331" s="358"/>
      <c r="W1331" s="358"/>
      <c r="X1331" s="358"/>
      <c r="Y1331" s="358"/>
      <c r="Z1331" s="358"/>
      <c r="AA1331" s="358"/>
      <c r="AB1331" s="358"/>
      <c r="AC1331" s="358"/>
      <c r="AD1331" s="358"/>
      <c r="AE1331" s="358"/>
      <c r="AF1331" s="358"/>
      <c r="AG1331" s="358"/>
      <c r="AH1331" s="358"/>
      <c r="AI1331" s="358"/>
      <c r="AJ1331" s="358"/>
      <c r="AK1331" s="396"/>
    </row>
    <row r="1332" spans="1:37" x14ac:dyDescent="0.25">
      <c r="A1332" s="353" t="s">
        <v>248</v>
      </c>
      <c r="B1332" s="353" t="s">
        <v>356</v>
      </c>
      <c r="C1332" s="441">
        <f t="shared" ref="C1332:H1332" si="1018">C112</f>
        <v>20000</v>
      </c>
      <c r="D1332" s="441"/>
      <c r="E1332" s="441"/>
      <c r="F1332" s="441"/>
      <c r="G1332" s="441"/>
      <c r="H1332" s="441">
        <f t="shared" si="1018"/>
        <v>0</v>
      </c>
      <c r="I1332" s="441"/>
      <c r="J1332" s="445"/>
      <c r="K1332" s="358"/>
      <c r="L1332" s="358"/>
      <c r="M1332" s="358"/>
      <c r="N1332" s="358"/>
      <c r="O1332" s="358"/>
      <c r="P1332" s="358"/>
      <c r="Q1332" s="358"/>
      <c r="R1332" s="358"/>
      <c r="S1332" s="358"/>
      <c r="T1332" s="358"/>
      <c r="U1332" s="358"/>
      <c r="V1332" s="358"/>
      <c r="W1332" s="358"/>
      <c r="X1332" s="358"/>
      <c r="Y1332" s="358"/>
      <c r="Z1332" s="358"/>
      <c r="AA1332" s="358"/>
      <c r="AB1332" s="358"/>
      <c r="AC1332" s="358"/>
      <c r="AD1332" s="358"/>
      <c r="AE1332" s="358"/>
      <c r="AF1332" s="358"/>
      <c r="AG1332" s="358"/>
      <c r="AH1332" s="358"/>
      <c r="AI1332" s="358"/>
      <c r="AJ1332" s="358"/>
      <c r="AK1332" s="396"/>
    </row>
    <row r="1333" spans="1:37" x14ac:dyDescent="0.25">
      <c r="A1333" s="353" t="s">
        <v>249</v>
      </c>
      <c r="B1333" s="353" t="s">
        <v>352</v>
      </c>
      <c r="C1333" s="441">
        <f t="shared" ref="C1333:H1333" si="1019">C113</f>
        <v>20000</v>
      </c>
      <c r="D1333" s="441"/>
      <c r="E1333" s="441"/>
      <c r="F1333" s="441"/>
      <c r="G1333" s="441"/>
      <c r="H1333" s="441">
        <f t="shared" si="1019"/>
        <v>0</v>
      </c>
      <c r="I1333" s="441"/>
      <c r="J1333" s="445"/>
      <c r="K1333" s="358"/>
      <c r="L1333" s="358"/>
      <c r="M1333" s="358"/>
      <c r="N1333" s="358"/>
      <c r="O1333" s="358"/>
      <c r="P1333" s="358"/>
      <c r="Q1333" s="358"/>
      <c r="R1333" s="358"/>
      <c r="S1333" s="358"/>
      <c r="T1333" s="358"/>
      <c r="U1333" s="358"/>
      <c r="V1333" s="358"/>
      <c r="W1333" s="358"/>
      <c r="X1333" s="358"/>
      <c r="Y1333" s="358"/>
      <c r="Z1333" s="358"/>
      <c r="AA1333" s="358"/>
      <c r="AB1333" s="358"/>
      <c r="AC1333" s="358"/>
      <c r="AD1333" s="358"/>
      <c r="AE1333" s="358"/>
      <c r="AF1333" s="358"/>
      <c r="AG1333" s="358"/>
      <c r="AH1333" s="358"/>
      <c r="AI1333" s="358"/>
      <c r="AJ1333" s="358"/>
      <c r="AK1333" s="396"/>
    </row>
    <row r="1334" spans="1:37" x14ac:dyDescent="0.25">
      <c r="A1334" s="353" t="s">
        <v>249</v>
      </c>
      <c r="B1334" s="353" t="s">
        <v>525</v>
      </c>
      <c r="C1334" s="441">
        <f t="shared" ref="C1334:H1334" si="1020">C114</f>
        <v>25000</v>
      </c>
      <c r="D1334" s="441"/>
      <c r="E1334" s="441"/>
      <c r="F1334" s="441"/>
      <c r="G1334" s="441"/>
      <c r="H1334" s="441">
        <f t="shared" si="1020"/>
        <v>0</v>
      </c>
      <c r="I1334" s="441"/>
      <c r="J1334" s="445"/>
      <c r="K1334" s="358"/>
      <c r="L1334" s="358"/>
      <c r="M1334" s="358"/>
      <c r="N1334" s="358"/>
      <c r="O1334" s="358"/>
      <c r="P1334" s="358"/>
      <c r="Q1334" s="358"/>
      <c r="R1334" s="358"/>
      <c r="S1334" s="358"/>
      <c r="T1334" s="358"/>
      <c r="U1334" s="358"/>
      <c r="V1334" s="358"/>
      <c r="W1334" s="358"/>
      <c r="X1334" s="358"/>
      <c r="Y1334" s="358"/>
      <c r="Z1334" s="358"/>
      <c r="AA1334" s="358"/>
      <c r="AB1334" s="358"/>
      <c r="AC1334" s="358"/>
      <c r="AD1334" s="358"/>
      <c r="AE1334" s="358"/>
      <c r="AF1334" s="358"/>
      <c r="AG1334" s="358"/>
      <c r="AH1334" s="358"/>
      <c r="AI1334" s="358"/>
      <c r="AJ1334" s="358"/>
      <c r="AK1334" s="396"/>
    </row>
    <row r="1335" spans="1:37" x14ac:dyDescent="0.25">
      <c r="A1335" s="353" t="s">
        <v>533</v>
      </c>
      <c r="B1335" s="353" t="s">
        <v>533</v>
      </c>
      <c r="C1335" s="441">
        <f t="shared" ref="C1335:H1335" si="1021">C115</f>
        <v>42000</v>
      </c>
      <c r="D1335" s="441"/>
      <c r="E1335" s="441"/>
      <c r="F1335" s="441"/>
      <c r="G1335" s="441"/>
      <c r="H1335" s="441">
        <f t="shared" si="1021"/>
        <v>0</v>
      </c>
      <c r="I1335" s="441"/>
      <c r="J1335" s="445"/>
      <c r="K1335" s="358"/>
      <c r="L1335" s="358"/>
      <c r="M1335" s="358"/>
      <c r="N1335" s="358"/>
      <c r="O1335" s="358"/>
      <c r="P1335" s="358"/>
      <c r="Q1335" s="358"/>
      <c r="R1335" s="358"/>
      <c r="S1335" s="358"/>
      <c r="T1335" s="358"/>
      <c r="U1335" s="358"/>
      <c r="V1335" s="358"/>
      <c r="W1335" s="358"/>
      <c r="X1335" s="358"/>
      <c r="Y1335" s="358"/>
      <c r="Z1335" s="358"/>
      <c r="AA1335" s="358"/>
      <c r="AB1335" s="358"/>
      <c r="AC1335" s="358"/>
      <c r="AD1335" s="358"/>
      <c r="AE1335" s="358"/>
      <c r="AF1335" s="358"/>
      <c r="AG1335" s="358"/>
      <c r="AH1335" s="358"/>
      <c r="AI1335" s="358"/>
      <c r="AJ1335" s="358"/>
      <c r="AK1335" s="396"/>
    </row>
    <row r="1336" spans="1:37" x14ac:dyDescent="0.25">
      <c r="A1336" s="353" t="s">
        <v>316</v>
      </c>
      <c r="B1336" s="353" t="s">
        <v>316</v>
      </c>
      <c r="C1336" s="441">
        <f t="shared" ref="C1336:H1336" si="1022">C116</f>
        <v>20000</v>
      </c>
      <c r="D1336" s="441"/>
      <c r="E1336" s="441"/>
      <c r="F1336" s="441"/>
      <c r="G1336" s="441"/>
      <c r="H1336" s="441">
        <f t="shared" si="1022"/>
        <v>0</v>
      </c>
      <c r="I1336" s="441"/>
      <c r="J1336" s="445"/>
      <c r="K1336" s="358"/>
      <c r="L1336" s="358"/>
      <c r="M1336" s="358"/>
      <c r="N1336" s="358"/>
      <c r="O1336" s="358"/>
      <c r="P1336" s="358"/>
      <c r="Q1336" s="358"/>
      <c r="R1336" s="358"/>
      <c r="S1336" s="358"/>
      <c r="T1336" s="358"/>
      <c r="U1336" s="358"/>
      <c r="V1336" s="358"/>
      <c r="W1336" s="358"/>
      <c r="X1336" s="358"/>
      <c r="Y1336" s="358"/>
      <c r="Z1336" s="358"/>
      <c r="AA1336" s="358"/>
      <c r="AB1336" s="358"/>
      <c r="AC1336" s="358"/>
      <c r="AD1336" s="358"/>
      <c r="AE1336" s="358"/>
      <c r="AF1336" s="358"/>
      <c r="AG1336" s="358"/>
      <c r="AH1336" s="358"/>
      <c r="AI1336" s="358"/>
      <c r="AJ1336" s="358"/>
      <c r="AK1336" s="396"/>
    </row>
    <row r="1337" spans="1:37" x14ac:dyDescent="0.25">
      <c r="A1337" s="353" t="s">
        <v>369</v>
      </c>
      <c r="B1337" s="353" t="s">
        <v>370</v>
      </c>
      <c r="C1337" s="441">
        <f t="shared" ref="C1337:H1337" si="1023">C117</f>
        <v>1800</v>
      </c>
      <c r="D1337" s="441"/>
      <c r="E1337" s="441"/>
      <c r="F1337" s="441"/>
      <c r="G1337" s="441"/>
      <c r="H1337" s="441">
        <f t="shared" si="1023"/>
        <v>0</v>
      </c>
      <c r="I1337" s="441"/>
      <c r="J1337" s="445"/>
      <c r="K1337" s="358"/>
      <c r="L1337" s="358"/>
      <c r="M1337" s="358"/>
      <c r="N1337" s="358"/>
      <c r="O1337" s="358"/>
      <c r="P1337" s="358"/>
      <c r="Q1337" s="358"/>
      <c r="R1337" s="358"/>
      <c r="S1337" s="358"/>
      <c r="T1337" s="358"/>
      <c r="U1337" s="358"/>
      <c r="V1337" s="358"/>
      <c r="W1337" s="358"/>
      <c r="X1337" s="358"/>
      <c r="Y1337" s="358"/>
      <c r="Z1337" s="358"/>
      <c r="AA1337" s="358"/>
      <c r="AB1337" s="358"/>
      <c r="AC1337" s="358"/>
      <c r="AD1337" s="358"/>
      <c r="AE1337" s="358"/>
      <c r="AF1337" s="358"/>
      <c r="AG1337" s="358"/>
      <c r="AH1337" s="358"/>
      <c r="AI1337" s="358"/>
      <c r="AJ1337" s="358"/>
      <c r="AK1337" s="396"/>
    </row>
    <row r="1338" spans="1:37" x14ac:dyDescent="0.25">
      <c r="A1338" s="353" t="s">
        <v>508</v>
      </c>
      <c r="B1338" s="353" t="s">
        <v>509</v>
      </c>
      <c r="C1338" s="441">
        <f t="shared" ref="C1338:H1338" si="1024">C118</f>
        <v>5000</v>
      </c>
      <c r="D1338" s="441"/>
      <c r="E1338" s="441"/>
      <c r="F1338" s="441"/>
      <c r="G1338" s="441"/>
      <c r="H1338" s="441">
        <f t="shared" si="1024"/>
        <v>0</v>
      </c>
      <c r="I1338" s="441"/>
      <c r="J1338" s="445"/>
      <c r="K1338" s="358"/>
      <c r="L1338" s="358"/>
      <c r="M1338" s="358"/>
      <c r="N1338" s="358"/>
      <c r="O1338" s="358"/>
      <c r="P1338" s="358"/>
      <c r="Q1338" s="358"/>
      <c r="R1338" s="358"/>
      <c r="S1338" s="358"/>
      <c r="T1338" s="358"/>
      <c r="U1338" s="358"/>
      <c r="V1338" s="358"/>
      <c r="W1338" s="358"/>
      <c r="X1338" s="358"/>
      <c r="Y1338" s="358"/>
      <c r="Z1338" s="358"/>
      <c r="AA1338" s="358"/>
      <c r="AB1338" s="358"/>
      <c r="AC1338" s="358"/>
      <c r="AD1338" s="358"/>
      <c r="AE1338" s="358"/>
      <c r="AF1338" s="358"/>
      <c r="AG1338" s="358"/>
      <c r="AH1338" s="358"/>
      <c r="AI1338" s="358"/>
      <c r="AJ1338" s="358"/>
      <c r="AK1338" s="396"/>
    </row>
    <row r="1339" spans="1:37" x14ac:dyDescent="0.25">
      <c r="A1339" s="353" t="s">
        <v>250</v>
      </c>
      <c r="B1339" s="353" t="s">
        <v>403</v>
      </c>
      <c r="C1339" s="441">
        <f t="shared" ref="C1339:H1339" si="1025">C119</f>
        <v>20000</v>
      </c>
      <c r="D1339" s="441"/>
      <c r="E1339" s="441"/>
      <c r="F1339" s="441"/>
      <c r="G1339" s="441"/>
      <c r="H1339" s="441">
        <f t="shared" si="1025"/>
        <v>0</v>
      </c>
      <c r="I1339" s="441"/>
      <c r="J1339" s="445"/>
      <c r="K1339" s="358"/>
      <c r="L1339" s="358"/>
      <c r="M1339" s="358"/>
      <c r="N1339" s="358"/>
      <c r="O1339" s="358"/>
      <c r="P1339" s="358"/>
      <c r="Q1339" s="358"/>
      <c r="R1339" s="358"/>
      <c r="S1339" s="358"/>
      <c r="T1339" s="358"/>
      <c r="U1339" s="358"/>
      <c r="V1339" s="358"/>
      <c r="W1339" s="358"/>
      <c r="X1339" s="358"/>
      <c r="Y1339" s="358"/>
      <c r="Z1339" s="358"/>
      <c r="AA1339" s="358"/>
      <c r="AB1339" s="358"/>
      <c r="AC1339" s="358"/>
      <c r="AD1339" s="358"/>
      <c r="AE1339" s="358"/>
      <c r="AF1339" s="358"/>
      <c r="AG1339" s="358"/>
      <c r="AH1339" s="358"/>
      <c r="AI1339" s="358"/>
      <c r="AJ1339" s="358"/>
      <c r="AK1339" s="396"/>
    </row>
    <row r="1340" spans="1:37" x14ac:dyDescent="0.25">
      <c r="A1340" s="353" t="s">
        <v>250</v>
      </c>
      <c r="B1340" s="353" t="s">
        <v>290</v>
      </c>
      <c r="C1340" s="441">
        <f t="shared" ref="C1340:H1340" si="1026">C120</f>
        <v>20000</v>
      </c>
      <c r="D1340" s="441"/>
      <c r="E1340" s="441"/>
      <c r="F1340" s="441"/>
      <c r="G1340" s="441"/>
      <c r="H1340" s="441">
        <f t="shared" si="1026"/>
        <v>0</v>
      </c>
      <c r="I1340" s="441"/>
      <c r="J1340" s="445"/>
      <c r="K1340" s="358"/>
      <c r="L1340" s="358"/>
      <c r="M1340" s="358"/>
      <c r="N1340" s="358"/>
      <c r="O1340" s="358"/>
      <c r="P1340" s="358"/>
      <c r="Q1340" s="358"/>
      <c r="R1340" s="358"/>
      <c r="S1340" s="358"/>
      <c r="T1340" s="358"/>
      <c r="U1340" s="358"/>
      <c r="V1340" s="358"/>
      <c r="W1340" s="358"/>
      <c r="X1340" s="358"/>
      <c r="Y1340" s="358"/>
      <c r="Z1340" s="358"/>
      <c r="AA1340" s="358"/>
      <c r="AB1340" s="358"/>
      <c r="AC1340" s="358"/>
      <c r="AD1340" s="358"/>
      <c r="AE1340" s="358"/>
      <c r="AF1340" s="358"/>
      <c r="AG1340" s="358"/>
      <c r="AH1340" s="358"/>
      <c r="AI1340" s="358"/>
      <c r="AJ1340" s="358"/>
      <c r="AK1340" s="396"/>
    </row>
    <row r="1341" spans="1:37" x14ac:dyDescent="0.25">
      <c r="A1341" s="353" t="s">
        <v>489</v>
      </c>
      <c r="B1341" s="353" t="s">
        <v>490</v>
      </c>
      <c r="C1341" s="441">
        <f t="shared" ref="C1341:H1341" si="1027">C121</f>
        <v>20000</v>
      </c>
      <c r="D1341" s="441"/>
      <c r="E1341" s="441"/>
      <c r="F1341" s="441"/>
      <c r="G1341" s="441"/>
      <c r="H1341" s="441">
        <f t="shared" si="1027"/>
        <v>0</v>
      </c>
      <c r="I1341" s="441"/>
      <c r="J1341" s="445"/>
      <c r="K1341" s="358"/>
      <c r="L1341" s="358"/>
      <c r="M1341" s="358"/>
      <c r="N1341" s="358"/>
      <c r="O1341" s="358"/>
      <c r="P1341" s="358"/>
      <c r="Q1341" s="358"/>
      <c r="R1341" s="358"/>
      <c r="S1341" s="358"/>
      <c r="T1341" s="358"/>
      <c r="U1341" s="358"/>
      <c r="V1341" s="358"/>
      <c r="W1341" s="358"/>
      <c r="X1341" s="358"/>
      <c r="Y1341" s="358"/>
      <c r="Z1341" s="358"/>
      <c r="AA1341" s="358"/>
      <c r="AB1341" s="358"/>
      <c r="AC1341" s="358"/>
      <c r="AD1341" s="358"/>
      <c r="AE1341" s="358"/>
      <c r="AF1341" s="358"/>
      <c r="AG1341" s="358"/>
      <c r="AH1341" s="358"/>
      <c r="AI1341" s="358"/>
      <c r="AJ1341" s="358"/>
      <c r="AK1341" s="396"/>
    </row>
    <row r="1342" spans="1:37" x14ac:dyDescent="0.25">
      <c r="A1342" s="353" t="s">
        <v>469</v>
      </c>
      <c r="B1342" s="353" t="s">
        <v>469</v>
      </c>
      <c r="C1342" s="441">
        <f t="shared" ref="C1342:H1342" si="1028">C122</f>
        <v>5600</v>
      </c>
      <c r="D1342" s="441"/>
      <c r="E1342" s="441"/>
      <c r="F1342" s="441"/>
      <c r="G1342" s="441"/>
      <c r="H1342" s="441">
        <f t="shared" si="1028"/>
        <v>0</v>
      </c>
      <c r="I1342" s="441"/>
      <c r="J1342" s="445"/>
      <c r="K1342" s="358"/>
      <c r="L1342" s="358"/>
      <c r="M1342" s="358"/>
      <c r="N1342" s="358"/>
      <c r="O1342" s="358"/>
      <c r="P1342" s="358"/>
      <c r="Q1342" s="358"/>
      <c r="R1342" s="358"/>
      <c r="S1342" s="358"/>
      <c r="T1342" s="358"/>
      <c r="U1342" s="358"/>
      <c r="V1342" s="358"/>
      <c r="W1342" s="358"/>
      <c r="X1342" s="358"/>
      <c r="Y1342" s="358"/>
      <c r="Z1342" s="358"/>
      <c r="AA1342" s="358"/>
      <c r="AB1342" s="358"/>
      <c r="AC1342" s="358"/>
      <c r="AD1342" s="358"/>
      <c r="AE1342" s="358"/>
      <c r="AF1342" s="358"/>
      <c r="AG1342" s="358"/>
      <c r="AH1342" s="358"/>
      <c r="AI1342" s="358"/>
      <c r="AJ1342" s="358"/>
      <c r="AK1342" s="396"/>
    </row>
    <row r="1343" spans="1:37" x14ac:dyDescent="0.25">
      <c r="A1343" s="353" t="s">
        <v>278</v>
      </c>
      <c r="B1343" s="353" t="s">
        <v>278</v>
      </c>
      <c r="C1343" s="441">
        <f t="shared" ref="C1343:H1343" si="1029">C123</f>
        <v>2500</v>
      </c>
      <c r="D1343" s="441"/>
      <c r="E1343" s="441"/>
      <c r="F1343" s="441"/>
      <c r="G1343" s="441"/>
      <c r="H1343" s="441">
        <f t="shared" si="1029"/>
        <v>0</v>
      </c>
      <c r="I1343" s="441"/>
      <c r="J1343" s="445"/>
      <c r="K1343" s="358"/>
      <c r="L1343" s="358"/>
      <c r="M1343" s="358"/>
      <c r="N1343" s="358"/>
      <c r="O1343" s="358"/>
      <c r="P1343" s="358"/>
      <c r="Q1343" s="358"/>
      <c r="R1343" s="358"/>
      <c r="S1343" s="358"/>
      <c r="T1343" s="358"/>
      <c r="U1343" s="358"/>
      <c r="V1343" s="358"/>
      <c r="W1343" s="358"/>
      <c r="X1343" s="358"/>
      <c r="Y1343" s="358"/>
      <c r="Z1343" s="358"/>
      <c r="AA1343" s="358"/>
      <c r="AB1343" s="358"/>
      <c r="AC1343" s="358"/>
      <c r="AD1343" s="358"/>
      <c r="AE1343" s="358"/>
      <c r="AF1343" s="358"/>
      <c r="AG1343" s="358"/>
      <c r="AH1343" s="358"/>
      <c r="AI1343" s="358"/>
      <c r="AJ1343" s="358"/>
      <c r="AK1343" s="396"/>
    </row>
    <row r="1344" spans="1:37" x14ac:dyDescent="0.25">
      <c r="A1344" s="353" t="s">
        <v>383</v>
      </c>
      <c r="B1344" s="353" t="s">
        <v>384</v>
      </c>
      <c r="C1344" s="441">
        <f t="shared" ref="C1344:H1344" si="1030">C124</f>
        <v>2496</v>
      </c>
      <c r="D1344" s="441"/>
      <c r="E1344" s="441"/>
      <c r="F1344" s="441"/>
      <c r="G1344" s="441"/>
      <c r="H1344" s="441">
        <f t="shared" si="1030"/>
        <v>0</v>
      </c>
      <c r="I1344" s="441"/>
      <c r="J1344" s="445"/>
      <c r="K1344" s="358"/>
      <c r="L1344" s="358"/>
      <c r="M1344" s="358"/>
      <c r="N1344" s="358"/>
      <c r="O1344" s="358"/>
      <c r="P1344" s="358"/>
      <c r="Q1344" s="358"/>
      <c r="R1344" s="358"/>
      <c r="S1344" s="358"/>
      <c r="T1344" s="358"/>
      <c r="U1344" s="358"/>
      <c r="V1344" s="358"/>
      <c r="W1344" s="358"/>
      <c r="X1344" s="358"/>
      <c r="Y1344" s="358"/>
      <c r="Z1344" s="358"/>
      <c r="AA1344" s="358"/>
      <c r="AB1344" s="358"/>
      <c r="AC1344" s="358"/>
      <c r="AD1344" s="358"/>
      <c r="AE1344" s="358"/>
      <c r="AF1344" s="358"/>
      <c r="AG1344" s="358"/>
      <c r="AH1344" s="358"/>
      <c r="AI1344" s="358"/>
      <c r="AJ1344" s="358"/>
      <c r="AK1344" s="396"/>
    </row>
    <row r="1345" spans="1:37" x14ac:dyDescent="0.25">
      <c r="A1345" s="353" t="s">
        <v>358</v>
      </c>
      <c r="B1345" s="353" t="s">
        <v>358</v>
      </c>
      <c r="C1345" s="441">
        <f t="shared" ref="C1345:H1345" si="1031">C125</f>
        <v>1500</v>
      </c>
      <c r="D1345" s="441"/>
      <c r="E1345" s="441"/>
      <c r="F1345" s="441"/>
      <c r="G1345" s="441"/>
      <c r="H1345" s="441">
        <f t="shared" si="1031"/>
        <v>0</v>
      </c>
      <c r="I1345" s="441"/>
      <c r="J1345" s="445"/>
      <c r="K1345" s="358"/>
      <c r="L1345" s="358"/>
      <c r="M1345" s="358"/>
      <c r="N1345" s="358"/>
      <c r="O1345" s="358"/>
      <c r="P1345" s="358"/>
      <c r="Q1345" s="358"/>
      <c r="R1345" s="358"/>
      <c r="S1345" s="358"/>
      <c r="T1345" s="358"/>
      <c r="U1345" s="358"/>
      <c r="V1345" s="358"/>
      <c r="W1345" s="358"/>
      <c r="X1345" s="358"/>
      <c r="Y1345" s="358"/>
      <c r="Z1345" s="358"/>
      <c r="AA1345" s="358"/>
      <c r="AB1345" s="358"/>
      <c r="AC1345" s="358"/>
      <c r="AD1345" s="358"/>
      <c r="AE1345" s="358"/>
      <c r="AF1345" s="358"/>
      <c r="AG1345" s="358"/>
      <c r="AH1345" s="358"/>
      <c r="AI1345" s="358"/>
      <c r="AJ1345" s="358"/>
      <c r="AK1345" s="396"/>
    </row>
    <row r="1346" spans="1:37" x14ac:dyDescent="0.25">
      <c r="A1346" s="353" t="s">
        <v>552</v>
      </c>
      <c r="B1346" s="353" t="s">
        <v>553</v>
      </c>
      <c r="C1346" s="441">
        <f t="shared" ref="C1346:H1346" si="1032">C126</f>
        <v>4998</v>
      </c>
      <c r="D1346" s="441"/>
      <c r="E1346" s="441"/>
      <c r="F1346" s="441"/>
      <c r="G1346" s="441"/>
      <c r="H1346" s="441">
        <f t="shared" si="1032"/>
        <v>0</v>
      </c>
      <c r="I1346" s="441"/>
      <c r="J1346" s="445"/>
      <c r="K1346" s="358"/>
      <c r="L1346" s="358"/>
      <c r="M1346" s="358"/>
      <c r="N1346" s="358"/>
      <c r="O1346" s="358"/>
      <c r="P1346" s="358"/>
      <c r="Q1346" s="358"/>
      <c r="R1346" s="358"/>
      <c r="S1346" s="358"/>
      <c r="T1346" s="358"/>
      <c r="U1346" s="358"/>
      <c r="V1346" s="358"/>
      <c r="W1346" s="358"/>
      <c r="X1346" s="358"/>
      <c r="Y1346" s="358"/>
      <c r="Z1346" s="358"/>
      <c r="AA1346" s="358"/>
      <c r="AB1346" s="358"/>
      <c r="AC1346" s="358"/>
      <c r="AD1346" s="358"/>
      <c r="AE1346" s="358"/>
      <c r="AF1346" s="358"/>
      <c r="AG1346" s="358"/>
      <c r="AH1346" s="358"/>
      <c r="AI1346" s="358"/>
      <c r="AJ1346" s="358"/>
      <c r="AK1346" s="396"/>
    </row>
    <row r="1347" spans="1:37" x14ac:dyDescent="0.25">
      <c r="A1347" s="353" t="s">
        <v>251</v>
      </c>
      <c r="B1347" s="353" t="s">
        <v>251</v>
      </c>
      <c r="C1347" s="441">
        <f t="shared" ref="C1347:H1347" si="1033">C127</f>
        <v>9375</v>
      </c>
      <c r="D1347" s="441"/>
      <c r="E1347" s="441"/>
      <c r="F1347" s="441"/>
      <c r="G1347" s="441"/>
      <c r="H1347" s="441">
        <f t="shared" si="1033"/>
        <v>0</v>
      </c>
      <c r="I1347" s="441"/>
      <c r="J1347" s="445"/>
      <c r="K1347" s="358"/>
      <c r="L1347" s="358"/>
      <c r="M1347" s="358"/>
      <c r="N1347" s="358"/>
      <c r="O1347" s="358"/>
      <c r="P1347" s="358"/>
      <c r="Q1347" s="358"/>
      <c r="R1347" s="358"/>
      <c r="S1347" s="358"/>
      <c r="T1347" s="358"/>
      <c r="U1347" s="358"/>
      <c r="V1347" s="358"/>
      <c r="W1347" s="358"/>
      <c r="X1347" s="358"/>
      <c r="Y1347" s="358"/>
      <c r="Z1347" s="358"/>
      <c r="AA1347" s="358"/>
      <c r="AB1347" s="358"/>
      <c r="AC1347" s="358"/>
      <c r="AD1347" s="358"/>
      <c r="AE1347" s="358"/>
      <c r="AF1347" s="358"/>
      <c r="AG1347" s="358"/>
      <c r="AH1347" s="358"/>
      <c r="AI1347" s="358"/>
      <c r="AJ1347" s="358"/>
      <c r="AK1347" s="396"/>
    </row>
    <row r="1348" spans="1:37" x14ac:dyDescent="0.25">
      <c r="A1348" s="353" t="s">
        <v>251</v>
      </c>
      <c r="B1348" s="353" t="s">
        <v>328</v>
      </c>
      <c r="C1348" s="441">
        <f t="shared" ref="C1348:H1348" si="1034">C128</f>
        <v>6250</v>
      </c>
      <c r="D1348" s="441"/>
      <c r="E1348" s="441"/>
      <c r="F1348" s="441"/>
      <c r="G1348" s="441"/>
      <c r="H1348" s="441">
        <f t="shared" si="1034"/>
        <v>0</v>
      </c>
      <c r="I1348" s="441"/>
      <c r="J1348" s="445"/>
      <c r="K1348" s="358"/>
      <c r="L1348" s="358"/>
      <c r="M1348" s="358"/>
      <c r="N1348" s="358"/>
      <c r="O1348" s="358"/>
      <c r="P1348" s="358"/>
      <c r="Q1348" s="358"/>
      <c r="R1348" s="358"/>
      <c r="S1348" s="358"/>
      <c r="T1348" s="358"/>
      <c r="U1348" s="358"/>
      <c r="V1348" s="358"/>
      <c r="W1348" s="358"/>
      <c r="X1348" s="358"/>
      <c r="Y1348" s="358"/>
      <c r="Z1348" s="358"/>
      <c r="AA1348" s="358"/>
      <c r="AB1348" s="358"/>
      <c r="AC1348" s="358"/>
      <c r="AD1348" s="358"/>
      <c r="AE1348" s="358"/>
      <c r="AF1348" s="358"/>
      <c r="AG1348" s="358"/>
      <c r="AH1348" s="358"/>
      <c r="AI1348" s="358"/>
      <c r="AJ1348" s="358"/>
      <c r="AK1348" s="396"/>
    </row>
    <row r="1349" spans="1:37" x14ac:dyDescent="0.25">
      <c r="A1349" s="353" t="s">
        <v>251</v>
      </c>
      <c r="B1349" s="353" t="s">
        <v>391</v>
      </c>
      <c r="C1349" s="441">
        <f t="shared" ref="C1349:H1349" si="1035">C129</f>
        <v>6250</v>
      </c>
      <c r="D1349" s="441"/>
      <c r="E1349" s="441"/>
      <c r="F1349" s="441"/>
      <c r="G1349" s="441"/>
      <c r="H1349" s="441">
        <f t="shared" si="1035"/>
        <v>0</v>
      </c>
      <c r="I1349" s="441"/>
      <c r="J1349" s="445"/>
      <c r="K1349" s="358"/>
      <c r="L1349" s="358"/>
      <c r="M1349" s="358"/>
      <c r="N1349" s="358"/>
      <c r="O1349" s="358"/>
      <c r="P1349" s="358"/>
      <c r="Q1349" s="358"/>
      <c r="R1349" s="358"/>
      <c r="S1349" s="358"/>
      <c r="T1349" s="358"/>
      <c r="U1349" s="358"/>
      <c r="V1349" s="358"/>
      <c r="W1349" s="358"/>
      <c r="X1349" s="358"/>
      <c r="Y1349" s="358"/>
      <c r="Z1349" s="358"/>
      <c r="AA1349" s="358"/>
      <c r="AB1349" s="358"/>
      <c r="AC1349" s="358"/>
      <c r="AD1349" s="358"/>
      <c r="AE1349" s="358"/>
      <c r="AF1349" s="358"/>
      <c r="AG1349" s="358"/>
      <c r="AH1349" s="358"/>
      <c r="AI1349" s="358"/>
      <c r="AJ1349" s="358"/>
      <c r="AK1349" s="396"/>
    </row>
    <row r="1350" spans="1:37" x14ac:dyDescent="0.25">
      <c r="A1350" s="353" t="s">
        <v>435</v>
      </c>
      <c r="B1350" s="353" t="s">
        <v>435</v>
      </c>
      <c r="C1350" s="441">
        <f t="shared" ref="C1350:H1350" si="1036">C130</f>
        <v>12500</v>
      </c>
      <c r="D1350" s="441"/>
      <c r="E1350" s="441"/>
      <c r="F1350" s="441"/>
      <c r="G1350" s="441"/>
      <c r="H1350" s="441">
        <f t="shared" si="1036"/>
        <v>0</v>
      </c>
      <c r="I1350" s="441"/>
      <c r="J1350" s="445"/>
      <c r="K1350" s="358"/>
      <c r="L1350" s="358"/>
      <c r="M1350" s="358"/>
      <c r="N1350" s="358"/>
      <c r="O1350" s="358"/>
      <c r="P1350" s="358"/>
      <c r="Q1350" s="358"/>
      <c r="R1350" s="358"/>
      <c r="S1350" s="358"/>
      <c r="T1350" s="358"/>
      <c r="U1350" s="358"/>
      <c r="V1350" s="358"/>
      <c r="W1350" s="358"/>
      <c r="X1350" s="358"/>
      <c r="Y1350" s="358"/>
      <c r="Z1350" s="358"/>
      <c r="AA1350" s="358"/>
      <c r="AB1350" s="358"/>
      <c r="AC1350" s="358"/>
      <c r="AD1350" s="358"/>
      <c r="AE1350" s="358"/>
      <c r="AF1350" s="358"/>
      <c r="AG1350" s="358"/>
      <c r="AH1350" s="358"/>
      <c r="AI1350" s="358"/>
      <c r="AJ1350" s="358"/>
      <c r="AK1350" s="396"/>
    </row>
    <row r="1351" spans="1:37" x14ac:dyDescent="0.25">
      <c r="A1351" s="353" t="s">
        <v>397</v>
      </c>
      <c r="B1351" s="353" t="s">
        <v>398</v>
      </c>
      <c r="C1351" s="441">
        <f t="shared" ref="C1351:H1351" si="1037">C131</f>
        <v>10500</v>
      </c>
      <c r="D1351" s="441"/>
      <c r="E1351" s="441"/>
      <c r="F1351" s="441"/>
      <c r="G1351" s="441"/>
      <c r="H1351" s="441">
        <f t="shared" si="1037"/>
        <v>0</v>
      </c>
      <c r="I1351" s="441"/>
      <c r="J1351" s="445"/>
      <c r="K1351" s="358"/>
      <c r="L1351" s="358"/>
      <c r="M1351" s="358"/>
      <c r="N1351" s="358"/>
      <c r="O1351" s="358"/>
      <c r="P1351" s="358"/>
      <c r="Q1351" s="358"/>
      <c r="R1351" s="358"/>
      <c r="S1351" s="358"/>
      <c r="T1351" s="358"/>
      <c r="U1351" s="358"/>
      <c r="V1351" s="358"/>
      <c r="W1351" s="358"/>
      <c r="X1351" s="358"/>
      <c r="Y1351" s="358"/>
      <c r="Z1351" s="358"/>
      <c r="AA1351" s="358"/>
      <c r="AB1351" s="358"/>
      <c r="AC1351" s="358"/>
      <c r="AD1351" s="358"/>
      <c r="AE1351" s="358"/>
      <c r="AF1351" s="358"/>
      <c r="AG1351" s="358"/>
      <c r="AH1351" s="358"/>
      <c r="AI1351" s="358"/>
      <c r="AJ1351" s="358"/>
      <c r="AK1351" s="396"/>
    </row>
    <row r="1352" spans="1:37" x14ac:dyDescent="0.25">
      <c r="A1352" s="353" t="s">
        <v>365</v>
      </c>
      <c r="B1352" s="353" t="s">
        <v>366</v>
      </c>
      <c r="C1352" s="441">
        <f t="shared" ref="C1352:H1352" si="1038">C132</f>
        <v>20000</v>
      </c>
      <c r="D1352" s="441"/>
      <c r="E1352" s="441"/>
      <c r="F1352" s="441"/>
      <c r="G1352" s="441"/>
      <c r="H1352" s="441">
        <f t="shared" si="1038"/>
        <v>0</v>
      </c>
      <c r="I1352" s="441"/>
      <c r="J1352" s="445"/>
      <c r="K1352" s="358"/>
      <c r="L1352" s="358"/>
      <c r="M1352" s="358"/>
      <c r="N1352" s="358"/>
      <c r="O1352" s="358"/>
      <c r="P1352" s="358"/>
      <c r="Q1352" s="358"/>
      <c r="R1352" s="358"/>
      <c r="S1352" s="358"/>
      <c r="T1352" s="358"/>
      <c r="U1352" s="358"/>
      <c r="V1352" s="358"/>
      <c r="W1352" s="358"/>
      <c r="X1352" s="358"/>
      <c r="Y1352" s="358"/>
      <c r="Z1352" s="358"/>
      <c r="AA1352" s="358"/>
      <c r="AB1352" s="358"/>
      <c r="AC1352" s="358"/>
      <c r="AD1352" s="358"/>
      <c r="AE1352" s="358"/>
      <c r="AF1352" s="358"/>
      <c r="AG1352" s="358"/>
      <c r="AH1352" s="358"/>
      <c r="AI1352" s="358"/>
      <c r="AJ1352" s="358"/>
      <c r="AK1352" s="396"/>
    </row>
    <row r="1353" spans="1:37" x14ac:dyDescent="0.25">
      <c r="A1353" s="353" t="s">
        <v>252</v>
      </c>
      <c r="B1353" s="353" t="s">
        <v>404</v>
      </c>
      <c r="C1353" s="441">
        <f t="shared" ref="C1353:H1353" si="1039">C133</f>
        <v>20000</v>
      </c>
      <c r="D1353" s="441"/>
      <c r="E1353" s="441"/>
      <c r="F1353" s="441"/>
      <c r="G1353" s="441"/>
      <c r="H1353" s="441">
        <f t="shared" si="1039"/>
        <v>0</v>
      </c>
      <c r="I1353" s="441"/>
      <c r="J1353" s="445"/>
      <c r="K1353" s="358"/>
      <c r="L1353" s="358"/>
      <c r="M1353" s="358"/>
      <c r="N1353" s="358"/>
      <c r="O1353" s="358"/>
      <c r="P1353" s="358"/>
      <c r="Q1353" s="358"/>
      <c r="R1353" s="358"/>
      <c r="S1353" s="358"/>
      <c r="T1353" s="358"/>
      <c r="U1353" s="358"/>
      <c r="V1353" s="358"/>
      <c r="W1353" s="358"/>
      <c r="X1353" s="358"/>
      <c r="Y1353" s="358"/>
      <c r="Z1353" s="358"/>
      <c r="AA1353" s="358"/>
      <c r="AB1353" s="358"/>
      <c r="AC1353" s="358"/>
      <c r="AD1353" s="358"/>
      <c r="AE1353" s="358"/>
      <c r="AF1353" s="358"/>
      <c r="AG1353" s="358"/>
      <c r="AH1353" s="358"/>
      <c r="AI1353" s="358"/>
      <c r="AJ1353" s="358"/>
      <c r="AK1353" s="396"/>
    </row>
    <row r="1354" spans="1:37" x14ac:dyDescent="0.25">
      <c r="A1354" s="353" t="s">
        <v>252</v>
      </c>
      <c r="B1354" s="353" t="s">
        <v>392</v>
      </c>
      <c r="C1354" s="441">
        <f t="shared" ref="C1354:H1354" si="1040">C134</f>
        <v>42000</v>
      </c>
      <c r="D1354" s="441"/>
      <c r="E1354" s="441"/>
      <c r="F1354" s="441"/>
      <c r="G1354" s="441"/>
      <c r="H1354" s="441">
        <f t="shared" si="1040"/>
        <v>0</v>
      </c>
      <c r="I1354" s="441"/>
      <c r="J1354" s="445"/>
      <c r="K1354" s="358"/>
      <c r="L1354" s="358"/>
      <c r="M1354" s="358"/>
      <c r="N1354" s="358"/>
      <c r="O1354" s="358"/>
      <c r="P1354" s="358"/>
      <c r="Q1354" s="358"/>
      <c r="R1354" s="358"/>
      <c r="S1354" s="358"/>
      <c r="T1354" s="358"/>
      <c r="U1354" s="358"/>
      <c r="V1354" s="358"/>
      <c r="W1354" s="358"/>
      <c r="X1354" s="358"/>
      <c r="Y1354" s="358"/>
      <c r="Z1354" s="358"/>
      <c r="AA1354" s="358"/>
      <c r="AB1354" s="358"/>
      <c r="AC1354" s="358"/>
      <c r="AD1354" s="358"/>
      <c r="AE1354" s="358"/>
      <c r="AF1354" s="358"/>
      <c r="AG1354" s="358"/>
      <c r="AH1354" s="358"/>
      <c r="AI1354" s="358"/>
      <c r="AJ1354" s="358"/>
      <c r="AK1354" s="396"/>
    </row>
    <row r="1355" spans="1:37" x14ac:dyDescent="0.25">
      <c r="A1355" s="353" t="s">
        <v>253</v>
      </c>
      <c r="B1355" s="353" t="s">
        <v>485</v>
      </c>
      <c r="C1355" s="441">
        <f t="shared" ref="C1355:H1355" si="1041">C135</f>
        <v>20000</v>
      </c>
      <c r="D1355" s="441"/>
      <c r="E1355" s="441"/>
      <c r="F1355" s="441"/>
      <c r="G1355" s="441"/>
      <c r="H1355" s="441">
        <f t="shared" si="1041"/>
        <v>0</v>
      </c>
      <c r="I1355" s="441"/>
      <c r="J1355" s="445"/>
      <c r="K1355" s="358"/>
      <c r="L1355" s="358"/>
      <c r="M1355" s="358"/>
      <c r="N1355" s="358"/>
      <c r="O1355" s="358"/>
      <c r="P1355" s="358"/>
      <c r="Q1355" s="358"/>
      <c r="R1355" s="358"/>
      <c r="S1355" s="358"/>
      <c r="T1355" s="358"/>
      <c r="U1355" s="358"/>
      <c r="V1355" s="358"/>
      <c r="W1355" s="358"/>
      <c r="X1355" s="358"/>
      <c r="Y1355" s="358"/>
      <c r="Z1355" s="358"/>
      <c r="AA1355" s="358"/>
      <c r="AB1355" s="358"/>
      <c r="AC1355" s="358"/>
      <c r="AD1355" s="358"/>
      <c r="AE1355" s="358"/>
      <c r="AF1355" s="358"/>
      <c r="AG1355" s="358"/>
      <c r="AH1355" s="358"/>
      <c r="AI1355" s="358"/>
      <c r="AJ1355" s="358"/>
      <c r="AK1355" s="396"/>
    </row>
    <row r="1356" spans="1:37" x14ac:dyDescent="0.25">
      <c r="A1356" s="353" t="s">
        <v>253</v>
      </c>
      <c r="B1356" s="353" t="s">
        <v>449</v>
      </c>
      <c r="C1356" s="441">
        <f t="shared" ref="C1356:H1356" si="1042">C136</f>
        <v>20000</v>
      </c>
      <c r="D1356" s="441"/>
      <c r="E1356" s="441"/>
      <c r="F1356" s="441"/>
      <c r="G1356" s="441"/>
      <c r="H1356" s="441">
        <f t="shared" si="1042"/>
        <v>0</v>
      </c>
      <c r="I1356" s="441"/>
      <c r="J1356" s="445"/>
      <c r="K1356" s="358"/>
      <c r="L1356" s="358"/>
      <c r="M1356" s="358"/>
      <c r="N1356" s="358"/>
      <c r="O1356" s="358"/>
      <c r="P1356" s="358"/>
      <c r="Q1356" s="358"/>
      <c r="R1356" s="358"/>
      <c r="S1356" s="358"/>
      <c r="T1356" s="358"/>
      <c r="U1356" s="358"/>
      <c r="V1356" s="358"/>
      <c r="W1356" s="358"/>
      <c r="X1356" s="358"/>
      <c r="Y1356" s="358"/>
      <c r="Z1356" s="358"/>
      <c r="AA1356" s="358"/>
      <c r="AB1356" s="358"/>
      <c r="AC1356" s="358"/>
      <c r="AD1356" s="358"/>
      <c r="AE1356" s="358"/>
      <c r="AF1356" s="358"/>
      <c r="AG1356" s="358"/>
      <c r="AH1356" s="358"/>
      <c r="AI1356" s="358"/>
      <c r="AJ1356" s="358"/>
      <c r="AK1356" s="396"/>
    </row>
    <row r="1357" spans="1:37" x14ac:dyDescent="0.25">
      <c r="A1357" s="353" t="s">
        <v>254</v>
      </c>
      <c r="B1357" s="353" t="s">
        <v>285</v>
      </c>
      <c r="C1357" s="441">
        <f t="shared" ref="C1357:H1357" si="1043">C137</f>
        <v>25000</v>
      </c>
      <c r="D1357" s="441"/>
      <c r="E1357" s="441"/>
      <c r="F1357" s="441"/>
      <c r="G1357" s="441"/>
      <c r="H1357" s="441">
        <f t="shared" si="1043"/>
        <v>0</v>
      </c>
      <c r="I1357" s="441"/>
      <c r="J1357" s="445"/>
      <c r="K1357" s="358"/>
      <c r="L1357" s="358"/>
      <c r="M1357" s="358"/>
      <c r="N1357" s="358"/>
      <c r="O1357" s="358"/>
      <c r="P1357" s="358"/>
      <c r="Q1357" s="358"/>
      <c r="R1357" s="358"/>
      <c r="S1357" s="358"/>
      <c r="T1357" s="358"/>
      <c r="U1357" s="358"/>
      <c r="V1357" s="358"/>
      <c r="W1357" s="358"/>
      <c r="X1357" s="358"/>
      <c r="Y1357" s="358"/>
      <c r="Z1357" s="358"/>
      <c r="AA1357" s="358"/>
      <c r="AB1357" s="358"/>
      <c r="AC1357" s="358"/>
      <c r="AD1357" s="358"/>
      <c r="AE1357" s="358"/>
      <c r="AF1357" s="358"/>
      <c r="AG1357" s="358"/>
      <c r="AH1357" s="358"/>
      <c r="AI1357" s="358"/>
      <c r="AJ1357" s="358"/>
      <c r="AK1357" s="396"/>
    </row>
    <row r="1358" spans="1:37" x14ac:dyDescent="0.25">
      <c r="A1358" s="353" t="s">
        <v>254</v>
      </c>
      <c r="B1358" s="353" t="s">
        <v>345</v>
      </c>
      <c r="C1358" s="441">
        <f t="shared" ref="C1358:H1358" si="1044">C138</f>
        <v>20000</v>
      </c>
      <c r="D1358" s="441"/>
      <c r="E1358" s="441"/>
      <c r="F1358" s="441"/>
      <c r="G1358" s="441"/>
      <c r="H1358" s="441">
        <f t="shared" si="1044"/>
        <v>0</v>
      </c>
      <c r="I1358" s="441"/>
      <c r="J1358" s="445"/>
      <c r="K1358" s="358"/>
      <c r="L1358" s="358"/>
      <c r="M1358" s="358"/>
      <c r="N1358" s="358"/>
      <c r="O1358" s="358"/>
      <c r="P1358" s="358"/>
      <c r="Q1358" s="358"/>
      <c r="R1358" s="358"/>
      <c r="S1358" s="358"/>
      <c r="T1358" s="358"/>
      <c r="U1358" s="358"/>
      <c r="V1358" s="358"/>
      <c r="W1358" s="358"/>
      <c r="X1358" s="358"/>
      <c r="Y1358" s="358"/>
      <c r="Z1358" s="358"/>
      <c r="AA1358" s="358"/>
      <c r="AB1358" s="358"/>
      <c r="AC1358" s="358"/>
      <c r="AD1358" s="358"/>
      <c r="AE1358" s="358"/>
      <c r="AF1358" s="358"/>
      <c r="AG1358" s="358"/>
      <c r="AH1358" s="358"/>
      <c r="AI1358" s="358"/>
      <c r="AJ1358" s="358"/>
      <c r="AK1358" s="396"/>
    </row>
    <row r="1359" spans="1:37" x14ac:dyDescent="0.25">
      <c r="A1359" s="353" t="s">
        <v>255</v>
      </c>
      <c r="B1359" s="353" t="s">
        <v>558</v>
      </c>
      <c r="C1359" s="441">
        <f t="shared" ref="C1359:H1359" si="1045">C139</f>
        <v>6240</v>
      </c>
      <c r="D1359" s="441"/>
      <c r="E1359" s="441"/>
      <c r="F1359" s="441"/>
      <c r="G1359" s="441"/>
      <c r="H1359" s="441">
        <f t="shared" si="1045"/>
        <v>0</v>
      </c>
      <c r="I1359" s="441"/>
      <c r="J1359" s="445"/>
      <c r="K1359" s="358"/>
      <c r="L1359" s="358"/>
      <c r="M1359" s="358"/>
      <c r="N1359" s="358"/>
      <c r="O1359" s="358"/>
      <c r="P1359" s="358"/>
      <c r="Q1359" s="358"/>
      <c r="R1359" s="358"/>
      <c r="S1359" s="358"/>
      <c r="T1359" s="358"/>
      <c r="U1359" s="358"/>
      <c r="V1359" s="358"/>
      <c r="W1359" s="358"/>
      <c r="X1359" s="358"/>
      <c r="Y1359" s="358"/>
      <c r="Z1359" s="358"/>
      <c r="AA1359" s="358"/>
      <c r="AB1359" s="358"/>
      <c r="AC1359" s="358"/>
      <c r="AD1359" s="358"/>
      <c r="AE1359" s="358"/>
      <c r="AF1359" s="358"/>
      <c r="AG1359" s="358"/>
      <c r="AH1359" s="358"/>
      <c r="AI1359" s="358"/>
      <c r="AJ1359" s="358"/>
      <c r="AK1359" s="396"/>
    </row>
    <row r="1360" spans="1:37" x14ac:dyDescent="0.25">
      <c r="A1360" s="353" t="s">
        <v>255</v>
      </c>
      <c r="B1360" s="353" t="s">
        <v>270</v>
      </c>
      <c r="C1360" s="441">
        <f t="shared" ref="C1360:H1360" si="1046">C140</f>
        <v>25000</v>
      </c>
      <c r="D1360" s="441"/>
      <c r="E1360" s="441"/>
      <c r="F1360" s="441"/>
      <c r="G1360" s="441"/>
      <c r="H1360" s="441">
        <f t="shared" si="1046"/>
        <v>0</v>
      </c>
      <c r="I1360" s="441"/>
      <c r="J1360" s="445"/>
      <c r="K1360" s="358"/>
      <c r="L1360" s="358"/>
      <c r="M1360" s="358"/>
      <c r="N1360" s="358"/>
      <c r="O1360" s="358"/>
      <c r="P1360" s="358"/>
      <c r="Q1360" s="358"/>
      <c r="R1360" s="358"/>
      <c r="S1360" s="358"/>
      <c r="T1360" s="358"/>
      <c r="U1360" s="358"/>
      <c r="V1360" s="358"/>
      <c r="W1360" s="358"/>
      <c r="X1360" s="358"/>
      <c r="Y1360" s="358"/>
      <c r="Z1360" s="358"/>
      <c r="AA1360" s="358"/>
      <c r="AB1360" s="358"/>
      <c r="AC1360" s="358"/>
      <c r="AD1360" s="358"/>
      <c r="AE1360" s="358"/>
      <c r="AF1360" s="358"/>
      <c r="AG1360" s="358"/>
      <c r="AH1360" s="358"/>
      <c r="AI1360" s="358"/>
      <c r="AJ1360" s="358"/>
      <c r="AK1360" s="396"/>
    </row>
    <row r="1361" spans="1:37" x14ac:dyDescent="0.25">
      <c r="A1361" s="353" t="s">
        <v>255</v>
      </c>
      <c r="B1361" s="353" t="s">
        <v>559</v>
      </c>
      <c r="C1361" s="441">
        <f t="shared" ref="C1361:H1361" si="1047">C141</f>
        <v>12500</v>
      </c>
      <c r="D1361" s="441"/>
      <c r="E1361" s="441"/>
      <c r="F1361" s="441"/>
      <c r="G1361" s="441"/>
      <c r="H1361" s="441">
        <f t="shared" si="1047"/>
        <v>0</v>
      </c>
      <c r="I1361" s="441"/>
      <c r="J1361" s="445"/>
      <c r="K1361" s="358"/>
      <c r="L1361" s="358"/>
      <c r="M1361" s="358"/>
      <c r="N1361" s="358"/>
      <c r="O1361" s="358"/>
      <c r="P1361" s="358"/>
      <c r="Q1361" s="358"/>
      <c r="R1361" s="358"/>
      <c r="S1361" s="358"/>
      <c r="T1361" s="358"/>
      <c r="U1361" s="358"/>
      <c r="V1361" s="358"/>
      <c r="W1361" s="358"/>
      <c r="X1361" s="358"/>
      <c r="Y1361" s="358"/>
      <c r="Z1361" s="358"/>
      <c r="AA1361" s="358"/>
      <c r="AB1361" s="358"/>
      <c r="AC1361" s="358"/>
      <c r="AD1361" s="358"/>
      <c r="AE1361" s="358"/>
      <c r="AF1361" s="358"/>
      <c r="AG1361" s="358"/>
      <c r="AH1361" s="358"/>
      <c r="AI1361" s="358"/>
      <c r="AJ1361" s="358"/>
      <c r="AK1361" s="396"/>
    </row>
    <row r="1362" spans="1:37" x14ac:dyDescent="0.25">
      <c r="A1362" s="353" t="s">
        <v>294</v>
      </c>
      <c r="B1362" s="353" t="s">
        <v>295</v>
      </c>
      <c r="C1362" s="441">
        <f t="shared" ref="C1362:H1362" si="1048">C142</f>
        <v>20000</v>
      </c>
      <c r="D1362" s="441"/>
      <c r="E1362" s="441"/>
      <c r="F1362" s="441"/>
      <c r="G1362" s="441"/>
      <c r="H1362" s="441">
        <f t="shared" si="1048"/>
        <v>0</v>
      </c>
      <c r="I1362" s="441"/>
      <c r="J1362" s="445"/>
      <c r="K1362" s="358"/>
      <c r="L1362" s="358"/>
      <c r="M1362" s="358"/>
      <c r="N1362" s="358"/>
      <c r="O1362" s="358"/>
      <c r="P1362" s="358"/>
      <c r="Q1362" s="358"/>
      <c r="R1362" s="358"/>
      <c r="S1362" s="358"/>
      <c r="T1362" s="358"/>
      <c r="U1362" s="358"/>
      <c r="V1362" s="358"/>
      <c r="W1362" s="358"/>
      <c r="X1362" s="358"/>
      <c r="Y1362" s="358"/>
      <c r="Z1362" s="358"/>
      <c r="AA1362" s="358"/>
      <c r="AB1362" s="358"/>
      <c r="AC1362" s="358"/>
      <c r="AD1362" s="358"/>
      <c r="AE1362" s="358"/>
      <c r="AF1362" s="358"/>
      <c r="AG1362" s="358"/>
      <c r="AH1362" s="358"/>
      <c r="AI1362" s="358"/>
      <c r="AJ1362" s="358"/>
      <c r="AK1362" s="396"/>
    </row>
    <row r="1363" spans="1:37" x14ac:dyDescent="0.25">
      <c r="A1363" s="353" t="s">
        <v>402</v>
      </c>
      <c r="B1363" s="353" t="s">
        <v>402</v>
      </c>
      <c r="C1363" s="441">
        <f t="shared" ref="C1363:H1363" si="1049">C143</f>
        <v>1000</v>
      </c>
      <c r="D1363" s="441"/>
      <c r="E1363" s="441"/>
      <c r="F1363" s="441"/>
      <c r="G1363" s="441"/>
      <c r="H1363" s="441">
        <f t="shared" si="1049"/>
        <v>0</v>
      </c>
      <c r="I1363" s="441"/>
      <c r="J1363" s="445"/>
      <c r="K1363" s="358"/>
      <c r="L1363" s="358"/>
      <c r="M1363" s="358"/>
      <c r="N1363" s="358"/>
      <c r="O1363" s="358"/>
      <c r="P1363" s="358"/>
      <c r="Q1363" s="358"/>
      <c r="R1363" s="358"/>
      <c r="S1363" s="358"/>
      <c r="T1363" s="358"/>
      <c r="U1363" s="358"/>
      <c r="V1363" s="358"/>
      <c r="W1363" s="358"/>
      <c r="X1363" s="358"/>
      <c r="Y1363" s="358"/>
      <c r="Z1363" s="358"/>
      <c r="AA1363" s="358"/>
      <c r="AB1363" s="358"/>
      <c r="AC1363" s="358"/>
      <c r="AD1363" s="358"/>
      <c r="AE1363" s="358"/>
      <c r="AF1363" s="358"/>
      <c r="AG1363" s="358"/>
      <c r="AH1363" s="358"/>
      <c r="AI1363" s="358"/>
      <c r="AJ1363" s="358"/>
      <c r="AK1363" s="396"/>
    </row>
    <row r="1364" spans="1:37" x14ac:dyDescent="0.25">
      <c r="A1364" s="353" t="s">
        <v>273</v>
      </c>
      <c r="B1364" s="353" t="s">
        <v>273</v>
      </c>
      <c r="C1364" s="441">
        <f t="shared" ref="C1364:H1364" si="1050">C144</f>
        <v>600</v>
      </c>
      <c r="D1364" s="441"/>
      <c r="E1364" s="441"/>
      <c r="F1364" s="441"/>
      <c r="G1364" s="441"/>
      <c r="H1364" s="441">
        <f t="shared" si="1050"/>
        <v>1</v>
      </c>
      <c r="I1364" s="441"/>
      <c r="J1364" s="445"/>
      <c r="K1364" s="358"/>
      <c r="L1364" s="358"/>
      <c r="M1364" s="358"/>
      <c r="N1364" s="358"/>
      <c r="O1364" s="358"/>
      <c r="P1364" s="358"/>
      <c r="Q1364" s="358"/>
      <c r="R1364" s="358"/>
      <c r="S1364" s="358"/>
      <c r="T1364" s="358"/>
      <c r="U1364" s="358"/>
      <c r="V1364" s="358"/>
      <c r="W1364" s="358"/>
      <c r="X1364" s="358"/>
      <c r="Y1364" s="358"/>
      <c r="Z1364" s="358"/>
      <c r="AA1364" s="358"/>
      <c r="AB1364" s="358"/>
      <c r="AC1364" s="358"/>
      <c r="AD1364" s="358"/>
      <c r="AE1364" s="358"/>
      <c r="AF1364" s="358"/>
      <c r="AG1364" s="358"/>
      <c r="AH1364" s="358"/>
      <c r="AI1364" s="358"/>
      <c r="AJ1364" s="358"/>
      <c r="AK1364" s="396"/>
    </row>
    <row r="1365" spans="1:37" x14ac:dyDescent="0.25">
      <c r="A1365" s="353" t="s">
        <v>256</v>
      </c>
      <c r="B1365" s="353" t="s">
        <v>386</v>
      </c>
      <c r="C1365" s="441">
        <f t="shared" ref="C1365:H1365" si="1051">C145</f>
        <v>20000</v>
      </c>
      <c r="D1365" s="441"/>
      <c r="E1365" s="441"/>
      <c r="F1365" s="441"/>
      <c r="G1365" s="441"/>
      <c r="H1365" s="441">
        <f t="shared" si="1051"/>
        <v>0</v>
      </c>
      <c r="I1365" s="441"/>
      <c r="J1365" s="445"/>
      <c r="K1365" s="358"/>
      <c r="L1365" s="358"/>
      <c r="M1365" s="358"/>
      <c r="N1365" s="358"/>
      <c r="O1365" s="358"/>
      <c r="P1365" s="358"/>
      <c r="Q1365" s="358"/>
      <c r="R1365" s="358"/>
      <c r="S1365" s="358"/>
      <c r="T1365" s="358"/>
      <c r="U1365" s="358"/>
      <c r="V1365" s="358"/>
      <c r="W1365" s="358"/>
      <c r="X1365" s="358"/>
      <c r="Y1365" s="358"/>
      <c r="Z1365" s="358"/>
      <c r="AA1365" s="358"/>
      <c r="AB1365" s="358"/>
      <c r="AC1365" s="358"/>
      <c r="AD1365" s="358"/>
      <c r="AE1365" s="358"/>
      <c r="AF1365" s="358"/>
      <c r="AG1365" s="358"/>
      <c r="AH1365" s="358"/>
      <c r="AI1365" s="358"/>
      <c r="AJ1365" s="358"/>
      <c r="AK1365" s="396"/>
    </row>
    <row r="1366" spans="1:37" x14ac:dyDescent="0.25">
      <c r="A1366" s="353" t="s">
        <v>256</v>
      </c>
      <c r="B1366" s="353" t="s">
        <v>348</v>
      </c>
      <c r="C1366" s="441">
        <f t="shared" ref="C1366:H1366" si="1052">C146</f>
        <v>20000</v>
      </c>
      <c r="D1366" s="441"/>
      <c r="E1366" s="441"/>
      <c r="F1366" s="441"/>
      <c r="G1366" s="441"/>
      <c r="H1366" s="441">
        <f t="shared" si="1052"/>
        <v>0</v>
      </c>
      <c r="I1366" s="441"/>
      <c r="J1366" s="445"/>
      <c r="K1366" s="358"/>
      <c r="L1366" s="358"/>
      <c r="M1366" s="358"/>
      <c r="N1366" s="358"/>
      <c r="O1366" s="358"/>
      <c r="P1366" s="358"/>
      <c r="Q1366" s="358"/>
      <c r="R1366" s="358"/>
      <c r="S1366" s="358"/>
      <c r="T1366" s="358"/>
      <c r="U1366" s="358"/>
      <c r="V1366" s="358"/>
      <c r="W1366" s="358"/>
      <c r="X1366" s="358"/>
      <c r="Y1366" s="358"/>
      <c r="Z1366" s="358"/>
      <c r="AA1366" s="358"/>
      <c r="AB1366" s="358"/>
      <c r="AC1366" s="358"/>
      <c r="AD1366" s="358"/>
      <c r="AE1366" s="358"/>
      <c r="AF1366" s="358"/>
      <c r="AG1366" s="358"/>
      <c r="AH1366" s="358"/>
      <c r="AI1366" s="358"/>
      <c r="AJ1366" s="358"/>
      <c r="AK1366" s="396"/>
    </row>
    <row r="1367" spans="1:37" x14ac:dyDescent="0.25">
      <c r="A1367" s="353" t="s">
        <v>256</v>
      </c>
      <c r="B1367" s="353" t="s">
        <v>409</v>
      </c>
      <c r="C1367" s="441">
        <f t="shared" ref="C1367:H1367" si="1053">C147</f>
        <v>20000</v>
      </c>
      <c r="D1367" s="441"/>
      <c r="E1367" s="441"/>
      <c r="F1367" s="441"/>
      <c r="G1367" s="441"/>
      <c r="H1367" s="441">
        <f t="shared" si="1053"/>
        <v>0</v>
      </c>
      <c r="I1367" s="441"/>
      <c r="J1367" s="445"/>
      <c r="K1367" s="358"/>
      <c r="L1367" s="358"/>
      <c r="M1367" s="358"/>
      <c r="N1367" s="358"/>
      <c r="O1367" s="358"/>
      <c r="P1367" s="358"/>
      <c r="Q1367" s="358"/>
      <c r="R1367" s="358"/>
      <c r="S1367" s="358"/>
      <c r="T1367" s="358"/>
      <c r="U1367" s="358"/>
      <c r="V1367" s="358"/>
      <c r="W1367" s="358"/>
      <c r="X1367" s="358"/>
      <c r="Y1367" s="358"/>
      <c r="Z1367" s="358"/>
      <c r="AA1367" s="358"/>
      <c r="AB1367" s="358"/>
      <c r="AC1367" s="358"/>
      <c r="AD1367" s="358"/>
      <c r="AE1367" s="358"/>
      <c r="AF1367" s="358"/>
      <c r="AG1367" s="358"/>
      <c r="AH1367" s="358"/>
      <c r="AI1367" s="358"/>
      <c r="AJ1367" s="358"/>
      <c r="AK1367" s="396"/>
    </row>
    <row r="1368" spans="1:37" x14ac:dyDescent="0.25">
      <c r="A1368" s="353" t="s">
        <v>503</v>
      </c>
      <c r="B1368" s="353" t="s">
        <v>503</v>
      </c>
      <c r="C1368" s="441">
        <f t="shared" ref="C1368:H1368" si="1054">C148</f>
        <v>1500</v>
      </c>
      <c r="D1368" s="441"/>
      <c r="E1368" s="441"/>
      <c r="F1368" s="441"/>
      <c r="G1368" s="441"/>
      <c r="H1368" s="441">
        <f t="shared" si="1054"/>
        <v>0</v>
      </c>
      <c r="I1368" s="441"/>
      <c r="J1368" s="445"/>
      <c r="K1368" s="358"/>
      <c r="L1368" s="358"/>
      <c r="M1368" s="358"/>
      <c r="N1368" s="358"/>
      <c r="O1368" s="358"/>
      <c r="P1368" s="358"/>
      <c r="Q1368" s="358"/>
      <c r="R1368" s="358"/>
      <c r="S1368" s="358"/>
      <c r="T1368" s="358"/>
      <c r="U1368" s="358"/>
      <c r="V1368" s="358"/>
      <c r="W1368" s="358"/>
      <c r="X1368" s="358"/>
      <c r="Y1368" s="358"/>
      <c r="Z1368" s="358"/>
      <c r="AA1368" s="358"/>
      <c r="AB1368" s="358"/>
      <c r="AC1368" s="358"/>
      <c r="AD1368" s="358"/>
      <c r="AE1368" s="358"/>
      <c r="AF1368" s="358"/>
      <c r="AG1368" s="358"/>
      <c r="AH1368" s="358"/>
      <c r="AI1368" s="358"/>
      <c r="AJ1368" s="358"/>
      <c r="AK1368" s="396"/>
    </row>
    <row r="1369" spans="1:37" x14ac:dyDescent="0.25">
      <c r="A1369" s="353" t="s">
        <v>543</v>
      </c>
      <c r="B1369" s="353" t="s">
        <v>543</v>
      </c>
      <c r="C1369" s="441">
        <f t="shared" ref="C1369:H1369" si="1055">C149</f>
        <v>1800</v>
      </c>
      <c r="D1369" s="441"/>
      <c r="E1369" s="441"/>
      <c r="F1369" s="441"/>
      <c r="G1369" s="441"/>
      <c r="H1369" s="441">
        <f t="shared" si="1055"/>
        <v>0</v>
      </c>
      <c r="I1369" s="441"/>
      <c r="J1369" s="445"/>
      <c r="K1369" s="358"/>
      <c r="L1369" s="358"/>
      <c r="M1369" s="358"/>
      <c r="N1369" s="358"/>
      <c r="O1369" s="358"/>
      <c r="P1369" s="358"/>
      <c r="Q1369" s="358"/>
      <c r="R1369" s="358"/>
      <c r="S1369" s="358"/>
      <c r="T1369" s="358"/>
      <c r="U1369" s="358"/>
      <c r="V1369" s="358"/>
      <c r="W1369" s="358"/>
      <c r="X1369" s="358"/>
      <c r="Y1369" s="358"/>
      <c r="Z1369" s="358"/>
      <c r="AA1369" s="358"/>
      <c r="AB1369" s="358"/>
      <c r="AC1369" s="358"/>
      <c r="AD1369" s="358"/>
      <c r="AE1369" s="358"/>
      <c r="AF1369" s="358"/>
      <c r="AG1369" s="358"/>
      <c r="AH1369" s="358"/>
      <c r="AI1369" s="358"/>
      <c r="AJ1369" s="358"/>
      <c r="AK1369" s="396"/>
    </row>
    <row r="1370" spans="1:37" x14ac:dyDescent="0.25">
      <c r="A1370" s="353" t="s">
        <v>843</v>
      </c>
      <c r="B1370" s="353" t="s">
        <v>289</v>
      </c>
      <c r="C1370" s="441">
        <f t="shared" ref="C1370:H1370" si="1056">C150</f>
        <v>22400</v>
      </c>
      <c r="D1370" s="441"/>
      <c r="E1370" s="441"/>
      <c r="F1370" s="441"/>
      <c r="G1370" s="441"/>
      <c r="H1370" s="441">
        <f t="shared" si="1056"/>
        <v>1</v>
      </c>
      <c r="I1370" s="441"/>
      <c r="J1370" s="445"/>
      <c r="K1370" s="358"/>
      <c r="L1370" s="358"/>
      <c r="M1370" s="358"/>
      <c r="N1370" s="358"/>
      <c r="O1370" s="358"/>
      <c r="P1370" s="358"/>
      <c r="Q1370" s="358"/>
      <c r="R1370" s="358"/>
      <c r="S1370" s="358"/>
      <c r="T1370" s="358"/>
      <c r="U1370" s="358"/>
      <c r="V1370" s="358"/>
      <c r="W1370" s="358"/>
      <c r="X1370" s="358"/>
      <c r="Y1370" s="358"/>
      <c r="Z1370" s="358"/>
      <c r="AA1370" s="358"/>
      <c r="AB1370" s="358"/>
      <c r="AC1370" s="358"/>
      <c r="AD1370" s="358"/>
      <c r="AE1370" s="358"/>
      <c r="AF1370" s="358"/>
      <c r="AG1370" s="358"/>
      <c r="AH1370" s="358"/>
      <c r="AI1370" s="358"/>
      <c r="AJ1370" s="358"/>
      <c r="AK1370" s="396"/>
    </row>
    <row r="1371" spans="1:37" x14ac:dyDescent="0.25">
      <c r="A1371" s="353" t="s">
        <v>555</v>
      </c>
      <c r="B1371" s="353" t="s">
        <v>556</v>
      </c>
      <c r="C1371" s="441">
        <f t="shared" ref="C1371:H1371" si="1057">C151</f>
        <v>5000</v>
      </c>
      <c r="D1371" s="441"/>
      <c r="E1371" s="441"/>
      <c r="F1371" s="441"/>
      <c r="G1371" s="441"/>
      <c r="H1371" s="441">
        <f t="shared" si="1057"/>
        <v>0</v>
      </c>
      <c r="I1371" s="441"/>
      <c r="J1371" s="445"/>
      <c r="K1371" s="358"/>
      <c r="L1371" s="358"/>
      <c r="M1371" s="358"/>
      <c r="N1371" s="358"/>
      <c r="O1371" s="358"/>
      <c r="P1371" s="358"/>
      <c r="Q1371" s="358"/>
      <c r="R1371" s="358"/>
      <c r="S1371" s="358"/>
      <c r="T1371" s="358"/>
      <c r="U1371" s="358"/>
      <c r="V1371" s="358"/>
      <c r="W1371" s="358"/>
      <c r="X1371" s="358"/>
      <c r="Y1371" s="358"/>
      <c r="Z1371" s="358"/>
      <c r="AA1371" s="358"/>
      <c r="AB1371" s="358"/>
      <c r="AC1371" s="358"/>
      <c r="AD1371" s="358"/>
      <c r="AE1371" s="358"/>
      <c r="AF1371" s="358"/>
      <c r="AG1371" s="358"/>
      <c r="AH1371" s="358"/>
      <c r="AI1371" s="358"/>
      <c r="AJ1371" s="358"/>
      <c r="AK1371" s="396"/>
    </row>
    <row r="1372" spans="1:37" x14ac:dyDescent="0.25">
      <c r="A1372" s="353" t="s">
        <v>472</v>
      </c>
      <c r="B1372" s="353" t="s">
        <v>472</v>
      </c>
      <c r="C1372" s="441">
        <f t="shared" ref="C1372:H1372" si="1058">C152</f>
        <v>750</v>
      </c>
      <c r="D1372" s="441"/>
      <c r="E1372" s="441"/>
      <c r="F1372" s="441"/>
      <c r="G1372" s="441"/>
      <c r="H1372" s="441">
        <f t="shared" si="1058"/>
        <v>0</v>
      </c>
      <c r="I1372" s="441"/>
      <c r="J1372" s="445"/>
      <c r="K1372" s="358"/>
      <c r="L1372" s="358"/>
      <c r="M1372" s="358"/>
      <c r="N1372" s="358"/>
      <c r="O1372" s="358"/>
      <c r="P1372" s="358"/>
      <c r="Q1372" s="358"/>
      <c r="R1372" s="358"/>
      <c r="S1372" s="358"/>
      <c r="T1372" s="358"/>
      <c r="U1372" s="358"/>
      <c r="V1372" s="358"/>
      <c r="W1372" s="358"/>
      <c r="X1372" s="358"/>
      <c r="Y1372" s="358"/>
      <c r="Z1372" s="358"/>
      <c r="AA1372" s="358"/>
      <c r="AB1372" s="358"/>
      <c r="AC1372" s="358"/>
      <c r="AD1372" s="358"/>
      <c r="AE1372" s="358"/>
      <c r="AF1372" s="358"/>
      <c r="AG1372" s="358"/>
      <c r="AH1372" s="358"/>
      <c r="AI1372" s="358"/>
      <c r="AJ1372" s="358"/>
      <c r="AK1372" s="396"/>
    </row>
    <row r="1373" spans="1:37" x14ac:dyDescent="0.25">
      <c r="A1373" s="353" t="s">
        <v>329</v>
      </c>
      <c r="B1373" s="353" t="s">
        <v>329</v>
      </c>
      <c r="C1373" s="441">
        <f t="shared" ref="C1373:H1373" si="1059">C153</f>
        <v>600</v>
      </c>
      <c r="D1373" s="441"/>
      <c r="E1373" s="441"/>
      <c r="F1373" s="441"/>
      <c r="G1373" s="441"/>
      <c r="H1373" s="441">
        <f t="shared" si="1059"/>
        <v>0</v>
      </c>
      <c r="I1373" s="441"/>
      <c r="J1373" s="445"/>
      <c r="K1373" s="358"/>
      <c r="L1373" s="358"/>
      <c r="M1373" s="358"/>
      <c r="N1373" s="358"/>
      <c r="O1373" s="358"/>
      <c r="P1373" s="358"/>
      <c r="Q1373" s="358"/>
      <c r="R1373" s="358"/>
      <c r="S1373" s="358"/>
      <c r="T1373" s="358"/>
      <c r="U1373" s="358"/>
      <c r="V1373" s="358"/>
      <c r="W1373" s="358"/>
      <c r="X1373" s="358"/>
      <c r="Y1373" s="358"/>
      <c r="Z1373" s="358"/>
      <c r="AA1373" s="358"/>
      <c r="AB1373" s="358"/>
      <c r="AC1373" s="358"/>
      <c r="AD1373" s="358"/>
      <c r="AE1373" s="358"/>
      <c r="AF1373" s="358"/>
      <c r="AG1373" s="358"/>
      <c r="AH1373" s="358"/>
      <c r="AI1373" s="358"/>
      <c r="AJ1373" s="358"/>
      <c r="AK1373" s="396"/>
    </row>
    <row r="1374" spans="1:37" x14ac:dyDescent="0.25">
      <c r="A1374" s="353" t="s">
        <v>480</v>
      </c>
      <c r="B1374" s="353" t="s">
        <v>480</v>
      </c>
      <c r="C1374" s="441">
        <f t="shared" ref="C1374:H1374" si="1060">C154</f>
        <v>600</v>
      </c>
      <c r="D1374" s="441"/>
      <c r="E1374" s="441"/>
      <c r="F1374" s="441"/>
      <c r="G1374" s="441"/>
      <c r="H1374" s="441">
        <f t="shared" si="1060"/>
        <v>0</v>
      </c>
      <c r="I1374" s="441"/>
      <c r="J1374" s="445"/>
      <c r="K1374" s="358"/>
      <c r="L1374" s="358"/>
      <c r="M1374" s="358"/>
      <c r="N1374" s="358"/>
      <c r="O1374" s="358"/>
      <c r="P1374" s="358"/>
      <c r="Q1374" s="358"/>
      <c r="R1374" s="358"/>
      <c r="S1374" s="358"/>
      <c r="T1374" s="358"/>
      <c r="U1374" s="358"/>
      <c r="V1374" s="358"/>
      <c r="W1374" s="358"/>
      <c r="X1374" s="358"/>
      <c r="Y1374" s="358"/>
      <c r="Z1374" s="358"/>
      <c r="AA1374" s="358"/>
      <c r="AB1374" s="358"/>
      <c r="AC1374" s="358"/>
      <c r="AD1374" s="358"/>
      <c r="AE1374" s="358"/>
      <c r="AF1374" s="358"/>
      <c r="AG1374" s="358"/>
      <c r="AH1374" s="358"/>
      <c r="AI1374" s="358"/>
      <c r="AJ1374" s="358"/>
      <c r="AK1374" s="396"/>
    </row>
    <row r="1375" spans="1:37" x14ac:dyDescent="0.25">
      <c r="A1375" s="353" t="s">
        <v>343</v>
      </c>
      <c r="B1375" s="353" t="s">
        <v>343</v>
      </c>
      <c r="C1375" s="441">
        <f t="shared" ref="C1375:H1375" si="1061">C155</f>
        <v>2500</v>
      </c>
      <c r="D1375" s="441"/>
      <c r="E1375" s="441"/>
      <c r="F1375" s="441"/>
      <c r="G1375" s="441"/>
      <c r="H1375" s="441">
        <f t="shared" si="1061"/>
        <v>0</v>
      </c>
      <c r="I1375" s="441"/>
      <c r="J1375" s="445"/>
      <c r="K1375" s="358"/>
      <c r="L1375" s="358"/>
      <c r="M1375" s="358"/>
      <c r="N1375" s="358"/>
      <c r="O1375" s="358"/>
      <c r="P1375" s="358"/>
      <c r="Q1375" s="358"/>
      <c r="R1375" s="358"/>
      <c r="S1375" s="358"/>
      <c r="T1375" s="358"/>
      <c r="U1375" s="358"/>
      <c r="V1375" s="358"/>
      <c r="W1375" s="358"/>
      <c r="X1375" s="358"/>
      <c r="Y1375" s="358"/>
      <c r="Z1375" s="358"/>
      <c r="AA1375" s="358"/>
      <c r="AB1375" s="358"/>
      <c r="AC1375" s="358"/>
      <c r="AD1375" s="358"/>
      <c r="AE1375" s="358"/>
      <c r="AF1375" s="358"/>
      <c r="AG1375" s="358"/>
      <c r="AH1375" s="358"/>
      <c r="AI1375" s="358"/>
      <c r="AJ1375" s="358"/>
      <c r="AK1375" s="396"/>
    </row>
    <row r="1376" spans="1:37" x14ac:dyDescent="0.25">
      <c r="A1376" s="353" t="s">
        <v>544</v>
      </c>
      <c r="B1376" s="353" t="s">
        <v>545</v>
      </c>
      <c r="C1376" s="441">
        <f t="shared" ref="C1376:H1376" si="1062">C156</f>
        <v>12504</v>
      </c>
      <c r="D1376" s="441"/>
      <c r="E1376" s="441"/>
      <c r="F1376" s="441"/>
      <c r="G1376" s="441"/>
      <c r="H1376" s="441">
        <f t="shared" si="1062"/>
        <v>0</v>
      </c>
      <c r="I1376" s="441"/>
      <c r="J1376" s="445"/>
      <c r="K1376" s="358"/>
      <c r="L1376" s="358"/>
      <c r="M1376" s="358"/>
      <c r="N1376" s="358"/>
      <c r="O1376" s="358"/>
      <c r="P1376" s="358"/>
      <c r="Q1376" s="358"/>
      <c r="R1376" s="358"/>
      <c r="S1376" s="358"/>
      <c r="T1376" s="358"/>
      <c r="U1376" s="358"/>
      <c r="V1376" s="358"/>
      <c r="W1376" s="358"/>
      <c r="X1376" s="358"/>
      <c r="Y1376" s="358"/>
      <c r="Z1376" s="358"/>
      <c r="AA1376" s="358"/>
      <c r="AB1376" s="358"/>
      <c r="AC1376" s="358"/>
      <c r="AD1376" s="358"/>
      <c r="AE1376" s="358"/>
      <c r="AF1376" s="358"/>
      <c r="AG1376" s="358"/>
      <c r="AH1376" s="358"/>
      <c r="AI1376" s="358"/>
      <c r="AJ1376" s="358"/>
      <c r="AK1376" s="396"/>
    </row>
    <row r="1377" spans="1:37" x14ac:dyDescent="0.25">
      <c r="A1377" s="353" t="s">
        <v>367</v>
      </c>
      <c r="B1377" s="353" t="s">
        <v>367</v>
      </c>
      <c r="C1377" s="441">
        <f t="shared" ref="C1377:H1377" si="1063">C157</f>
        <v>5000</v>
      </c>
      <c r="D1377" s="441"/>
      <c r="E1377" s="441"/>
      <c r="F1377" s="441"/>
      <c r="G1377" s="441"/>
      <c r="H1377" s="441">
        <f t="shared" si="1063"/>
        <v>0</v>
      </c>
      <c r="I1377" s="441"/>
      <c r="J1377" s="445"/>
      <c r="K1377" s="358"/>
      <c r="L1377" s="358"/>
      <c r="M1377" s="358"/>
      <c r="N1377" s="358"/>
      <c r="O1377" s="358"/>
      <c r="P1377" s="358"/>
      <c r="Q1377" s="358"/>
      <c r="R1377" s="358"/>
      <c r="S1377" s="358"/>
      <c r="T1377" s="358"/>
      <c r="U1377" s="358"/>
      <c r="V1377" s="358"/>
      <c r="W1377" s="358"/>
      <c r="X1377" s="358"/>
      <c r="Y1377" s="358"/>
      <c r="Z1377" s="358"/>
      <c r="AA1377" s="358"/>
      <c r="AB1377" s="358"/>
      <c r="AC1377" s="358"/>
      <c r="AD1377" s="358"/>
      <c r="AE1377" s="358"/>
      <c r="AF1377" s="358"/>
      <c r="AG1377" s="358"/>
      <c r="AH1377" s="358"/>
      <c r="AI1377" s="358"/>
      <c r="AJ1377" s="358"/>
      <c r="AK1377" s="396"/>
    </row>
    <row r="1378" spans="1:37" x14ac:dyDescent="0.25">
      <c r="A1378" s="353" t="s">
        <v>498</v>
      </c>
      <c r="B1378" s="353" t="s">
        <v>498</v>
      </c>
      <c r="C1378" s="441">
        <f t="shared" ref="C1378:H1378" si="1064">C158</f>
        <v>5000</v>
      </c>
      <c r="D1378" s="441"/>
      <c r="E1378" s="441"/>
      <c r="F1378" s="441"/>
      <c r="G1378" s="441"/>
      <c r="H1378" s="441">
        <f t="shared" si="1064"/>
        <v>0</v>
      </c>
      <c r="I1378" s="441"/>
      <c r="J1378" s="445"/>
      <c r="K1378" s="358"/>
      <c r="L1378" s="358"/>
      <c r="M1378" s="358"/>
      <c r="N1378" s="358"/>
      <c r="O1378" s="358"/>
      <c r="P1378" s="358"/>
      <c r="Q1378" s="358"/>
      <c r="R1378" s="358"/>
      <c r="S1378" s="358"/>
      <c r="T1378" s="358"/>
      <c r="U1378" s="358"/>
      <c r="V1378" s="358"/>
      <c r="W1378" s="358"/>
      <c r="X1378" s="358"/>
      <c r="Y1378" s="358"/>
      <c r="Z1378" s="358"/>
      <c r="AA1378" s="358"/>
      <c r="AB1378" s="358"/>
      <c r="AC1378" s="358"/>
      <c r="AD1378" s="358"/>
      <c r="AE1378" s="358"/>
      <c r="AF1378" s="358"/>
      <c r="AG1378" s="358"/>
      <c r="AH1378" s="358"/>
      <c r="AI1378" s="358"/>
      <c r="AJ1378" s="358"/>
      <c r="AK1378" s="396"/>
    </row>
    <row r="1379" spans="1:37" x14ac:dyDescent="0.25">
      <c r="A1379" s="353" t="s">
        <v>498</v>
      </c>
      <c r="B1379" s="353" t="s">
        <v>499</v>
      </c>
      <c r="C1379" s="441">
        <f t="shared" ref="C1379:H1379" si="1065">C159</f>
        <v>9375</v>
      </c>
      <c r="D1379" s="441"/>
      <c r="E1379" s="441"/>
      <c r="F1379" s="441"/>
      <c r="G1379" s="441"/>
      <c r="H1379" s="441">
        <f t="shared" si="1065"/>
        <v>0</v>
      </c>
      <c r="I1379" s="441"/>
      <c r="J1379" s="445"/>
      <c r="K1379" s="358"/>
      <c r="L1379" s="358"/>
      <c r="M1379" s="358"/>
      <c r="N1379" s="358"/>
      <c r="O1379" s="358"/>
      <c r="P1379" s="358"/>
      <c r="Q1379" s="358"/>
      <c r="R1379" s="358"/>
      <c r="S1379" s="358"/>
      <c r="T1379" s="358"/>
      <c r="U1379" s="358"/>
      <c r="V1379" s="358"/>
      <c r="W1379" s="358"/>
      <c r="X1379" s="358"/>
      <c r="Y1379" s="358"/>
      <c r="Z1379" s="358"/>
      <c r="AA1379" s="358"/>
      <c r="AB1379" s="358"/>
      <c r="AC1379" s="358"/>
      <c r="AD1379" s="358"/>
      <c r="AE1379" s="358"/>
      <c r="AF1379" s="358"/>
      <c r="AG1379" s="358"/>
      <c r="AH1379" s="358"/>
      <c r="AI1379" s="358"/>
      <c r="AJ1379" s="358"/>
      <c r="AK1379" s="396"/>
    </row>
    <row r="1380" spans="1:37" x14ac:dyDescent="0.25">
      <c r="A1380" s="353" t="s">
        <v>363</v>
      </c>
      <c r="B1380" s="353" t="s">
        <v>363</v>
      </c>
      <c r="C1380" s="441">
        <f t="shared" ref="C1380:H1380" si="1066">C160</f>
        <v>5000</v>
      </c>
      <c r="D1380" s="441"/>
      <c r="E1380" s="441"/>
      <c r="F1380" s="441"/>
      <c r="G1380" s="441"/>
      <c r="H1380" s="441">
        <f t="shared" si="1066"/>
        <v>0</v>
      </c>
      <c r="I1380" s="441"/>
      <c r="J1380" s="445"/>
      <c r="K1380" s="358"/>
      <c r="L1380" s="358"/>
      <c r="M1380" s="358"/>
      <c r="N1380" s="358"/>
      <c r="O1380" s="358"/>
      <c r="P1380" s="358"/>
      <c r="Q1380" s="358"/>
      <c r="R1380" s="358"/>
      <c r="S1380" s="358"/>
      <c r="T1380" s="358"/>
      <c r="U1380" s="358"/>
      <c r="V1380" s="358"/>
      <c r="W1380" s="358"/>
      <c r="X1380" s="358"/>
      <c r="Y1380" s="358"/>
      <c r="Z1380" s="358"/>
      <c r="AA1380" s="358"/>
      <c r="AB1380" s="358"/>
      <c r="AC1380" s="358"/>
      <c r="AD1380" s="358"/>
      <c r="AE1380" s="358"/>
      <c r="AF1380" s="358"/>
      <c r="AG1380" s="358"/>
      <c r="AH1380" s="358"/>
      <c r="AI1380" s="358"/>
      <c r="AJ1380" s="358"/>
      <c r="AK1380" s="396"/>
    </row>
    <row r="1381" spans="1:37" x14ac:dyDescent="0.25">
      <c r="A1381" s="353" t="s">
        <v>258</v>
      </c>
      <c r="B1381" s="353" t="s">
        <v>359</v>
      </c>
      <c r="C1381" s="441">
        <f t="shared" ref="C1381:H1381" si="1067">C161</f>
        <v>7500</v>
      </c>
      <c r="D1381" s="441"/>
      <c r="E1381" s="441"/>
      <c r="F1381" s="441"/>
      <c r="G1381" s="441"/>
      <c r="H1381" s="441">
        <f t="shared" si="1067"/>
        <v>0</v>
      </c>
      <c r="I1381" s="441"/>
      <c r="J1381" s="445"/>
      <c r="K1381" s="358"/>
      <c r="L1381" s="358"/>
      <c r="M1381" s="358"/>
      <c r="N1381" s="358"/>
      <c r="O1381" s="358"/>
      <c r="P1381" s="358"/>
      <c r="Q1381" s="358"/>
      <c r="R1381" s="358"/>
      <c r="S1381" s="358"/>
      <c r="T1381" s="358"/>
      <c r="U1381" s="358"/>
      <c r="V1381" s="358"/>
      <c r="W1381" s="358"/>
      <c r="X1381" s="358"/>
      <c r="Y1381" s="358"/>
      <c r="Z1381" s="358"/>
      <c r="AA1381" s="358"/>
      <c r="AB1381" s="358"/>
      <c r="AC1381" s="358"/>
      <c r="AD1381" s="358"/>
      <c r="AE1381" s="358"/>
      <c r="AF1381" s="358"/>
      <c r="AG1381" s="358"/>
      <c r="AH1381" s="358"/>
      <c r="AI1381" s="358"/>
      <c r="AJ1381" s="358"/>
      <c r="AK1381" s="396"/>
    </row>
    <row r="1382" spans="1:37" x14ac:dyDescent="0.25">
      <c r="A1382" s="353" t="s">
        <v>258</v>
      </c>
      <c r="B1382" s="353" t="s">
        <v>340</v>
      </c>
      <c r="C1382" s="441">
        <f t="shared" ref="C1382:H1382" si="1068">C162</f>
        <v>5000</v>
      </c>
      <c r="D1382" s="441"/>
      <c r="E1382" s="441"/>
      <c r="F1382" s="441"/>
      <c r="G1382" s="441"/>
      <c r="H1382" s="441">
        <f t="shared" si="1068"/>
        <v>0</v>
      </c>
      <c r="I1382" s="441"/>
      <c r="J1382" s="445"/>
      <c r="K1382" s="358"/>
      <c r="L1382" s="358"/>
      <c r="M1382" s="358"/>
      <c r="N1382" s="358"/>
      <c r="O1382" s="358"/>
      <c r="P1382" s="358"/>
      <c r="Q1382" s="358"/>
      <c r="R1382" s="358"/>
      <c r="S1382" s="358"/>
      <c r="T1382" s="358"/>
      <c r="U1382" s="358"/>
      <c r="V1382" s="358"/>
      <c r="W1382" s="358"/>
      <c r="X1382" s="358"/>
      <c r="Y1382" s="358"/>
      <c r="Z1382" s="358"/>
      <c r="AA1382" s="358"/>
      <c r="AB1382" s="358"/>
      <c r="AC1382" s="358"/>
      <c r="AD1382" s="358"/>
      <c r="AE1382" s="358"/>
      <c r="AF1382" s="358"/>
      <c r="AG1382" s="358"/>
      <c r="AH1382" s="358"/>
      <c r="AI1382" s="358"/>
      <c r="AJ1382" s="358"/>
      <c r="AK1382" s="396"/>
    </row>
    <row r="1383" spans="1:37" x14ac:dyDescent="0.25">
      <c r="A1383" s="353" t="s">
        <v>281</v>
      </c>
      <c r="B1383" s="353" t="s">
        <v>281</v>
      </c>
      <c r="C1383" s="441">
        <f t="shared" ref="C1383:H1383" si="1069">C163</f>
        <v>5000</v>
      </c>
      <c r="D1383" s="441"/>
      <c r="E1383" s="441"/>
      <c r="F1383" s="441"/>
      <c r="G1383" s="441"/>
      <c r="H1383" s="441">
        <f t="shared" si="1069"/>
        <v>1</v>
      </c>
      <c r="I1383" s="441"/>
      <c r="J1383" s="445"/>
      <c r="K1383" s="358"/>
      <c r="L1383" s="358"/>
      <c r="M1383" s="358"/>
      <c r="N1383" s="358"/>
      <c r="O1383" s="358"/>
      <c r="P1383" s="358"/>
      <c r="Q1383" s="358"/>
      <c r="R1383" s="358"/>
      <c r="S1383" s="358"/>
      <c r="T1383" s="358"/>
      <c r="U1383" s="358"/>
      <c r="V1383" s="358"/>
      <c r="W1383" s="358"/>
      <c r="X1383" s="358"/>
      <c r="Y1383" s="358"/>
      <c r="Z1383" s="358"/>
      <c r="AA1383" s="358"/>
      <c r="AB1383" s="358"/>
      <c r="AC1383" s="358"/>
      <c r="AD1383" s="358"/>
      <c r="AE1383" s="358"/>
      <c r="AF1383" s="358"/>
      <c r="AG1383" s="358"/>
      <c r="AH1383" s="358"/>
      <c r="AI1383" s="358"/>
      <c r="AJ1383" s="358"/>
      <c r="AK1383" s="396"/>
    </row>
    <row r="1384" spans="1:37" x14ac:dyDescent="0.25">
      <c r="A1384" s="353" t="s">
        <v>259</v>
      </c>
      <c r="B1384" s="353" t="s">
        <v>315</v>
      </c>
      <c r="C1384" s="441">
        <f t="shared" ref="C1384:H1384" si="1070">C164</f>
        <v>12000</v>
      </c>
      <c r="D1384" s="441"/>
      <c r="E1384" s="441"/>
      <c r="F1384" s="441"/>
      <c r="G1384" s="441"/>
      <c r="H1384" s="441">
        <f t="shared" si="1070"/>
        <v>0</v>
      </c>
      <c r="I1384" s="441"/>
      <c r="J1384" s="445"/>
      <c r="K1384" s="358"/>
      <c r="L1384" s="358"/>
      <c r="M1384" s="358"/>
      <c r="N1384" s="358"/>
      <c r="O1384" s="358"/>
      <c r="P1384" s="358"/>
      <c r="Q1384" s="358"/>
      <c r="R1384" s="358"/>
      <c r="S1384" s="358"/>
      <c r="T1384" s="358"/>
      <c r="U1384" s="358"/>
      <c r="V1384" s="358"/>
      <c r="W1384" s="358"/>
      <c r="X1384" s="358"/>
      <c r="Y1384" s="358"/>
      <c r="Z1384" s="358"/>
      <c r="AA1384" s="358"/>
      <c r="AB1384" s="358"/>
      <c r="AC1384" s="358"/>
      <c r="AD1384" s="358"/>
      <c r="AE1384" s="358"/>
      <c r="AF1384" s="358"/>
      <c r="AG1384" s="358"/>
      <c r="AH1384" s="358"/>
      <c r="AI1384" s="358"/>
      <c r="AJ1384" s="358"/>
      <c r="AK1384" s="396"/>
    </row>
    <row r="1385" spans="1:37" x14ac:dyDescent="0.25">
      <c r="A1385" s="353" t="s">
        <v>259</v>
      </c>
      <c r="B1385" s="353" t="s">
        <v>454</v>
      </c>
      <c r="C1385" s="441">
        <f t="shared" ref="C1385:H1385" si="1071">C165</f>
        <v>12500</v>
      </c>
      <c r="D1385" s="441"/>
      <c r="E1385" s="441"/>
      <c r="F1385" s="441"/>
      <c r="G1385" s="441"/>
      <c r="H1385" s="441">
        <f t="shared" si="1071"/>
        <v>0</v>
      </c>
      <c r="I1385" s="441"/>
      <c r="J1385" s="445"/>
      <c r="K1385" s="358"/>
      <c r="L1385" s="358"/>
      <c r="M1385" s="358"/>
      <c r="N1385" s="358"/>
      <c r="O1385" s="358"/>
      <c r="P1385" s="358"/>
      <c r="Q1385" s="358"/>
      <c r="R1385" s="358"/>
      <c r="S1385" s="358"/>
      <c r="T1385" s="358"/>
      <c r="U1385" s="358"/>
      <c r="V1385" s="358"/>
      <c r="W1385" s="358"/>
      <c r="X1385" s="358"/>
      <c r="Y1385" s="358"/>
      <c r="Z1385" s="358"/>
      <c r="AA1385" s="358"/>
      <c r="AB1385" s="358"/>
      <c r="AC1385" s="358"/>
      <c r="AD1385" s="358"/>
      <c r="AE1385" s="358"/>
      <c r="AF1385" s="358"/>
      <c r="AG1385" s="358"/>
      <c r="AH1385" s="358"/>
      <c r="AI1385" s="358"/>
      <c r="AJ1385" s="358"/>
      <c r="AK1385" s="396"/>
    </row>
    <row r="1386" spans="1:37" x14ac:dyDescent="0.25">
      <c r="A1386" s="353" t="s">
        <v>536</v>
      </c>
      <c r="B1386" s="353" t="s">
        <v>536</v>
      </c>
      <c r="C1386" s="441">
        <f t="shared" ref="C1386:H1386" si="1072">C166</f>
        <v>2498.4</v>
      </c>
      <c r="D1386" s="441"/>
      <c r="E1386" s="441"/>
      <c r="F1386" s="441"/>
      <c r="G1386" s="441"/>
      <c r="H1386" s="441">
        <f t="shared" si="1072"/>
        <v>0</v>
      </c>
      <c r="I1386" s="441"/>
      <c r="J1386" s="445"/>
      <c r="K1386" s="358"/>
      <c r="L1386" s="358"/>
      <c r="M1386" s="358"/>
      <c r="N1386" s="358"/>
      <c r="O1386" s="358"/>
      <c r="P1386" s="358"/>
      <c r="Q1386" s="358"/>
      <c r="R1386" s="358"/>
      <c r="S1386" s="358"/>
      <c r="T1386" s="358"/>
      <c r="U1386" s="358"/>
      <c r="V1386" s="358"/>
      <c r="W1386" s="358"/>
      <c r="X1386" s="358"/>
      <c r="Y1386" s="358"/>
      <c r="Z1386" s="358"/>
      <c r="AA1386" s="358"/>
      <c r="AB1386" s="358"/>
      <c r="AC1386" s="358"/>
      <c r="AD1386" s="358"/>
      <c r="AE1386" s="358"/>
      <c r="AF1386" s="358"/>
      <c r="AG1386" s="358"/>
      <c r="AH1386" s="358"/>
      <c r="AI1386" s="358"/>
      <c r="AJ1386" s="358"/>
      <c r="AK1386" s="396"/>
    </row>
    <row r="1387" spans="1:37" x14ac:dyDescent="0.25">
      <c r="A1387" s="353" t="s">
        <v>399</v>
      </c>
      <c r="B1387" s="353" t="s">
        <v>399</v>
      </c>
      <c r="C1387" s="441">
        <f t="shared" ref="C1387:H1387" si="1073">C167</f>
        <v>20000</v>
      </c>
      <c r="D1387" s="441"/>
      <c r="E1387" s="441"/>
      <c r="F1387" s="441"/>
      <c r="G1387" s="441"/>
      <c r="H1387" s="441">
        <f t="shared" si="1073"/>
        <v>0</v>
      </c>
      <c r="I1387" s="441"/>
      <c r="J1387" s="445"/>
      <c r="K1387" s="358"/>
      <c r="L1387" s="358"/>
      <c r="M1387" s="358"/>
      <c r="N1387" s="358"/>
      <c r="O1387" s="358"/>
      <c r="P1387" s="358"/>
      <c r="Q1387" s="358"/>
      <c r="R1387" s="358"/>
      <c r="S1387" s="358"/>
      <c r="T1387" s="358"/>
      <c r="U1387" s="358"/>
      <c r="V1387" s="358"/>
      <c r="W1387" s="358"/>
      <c r="X1387" s="358"/>
      <c r="Y1387" s="358"/>
      <c r="Z1387" s="358"/>
      <c r="AA1387" s="358"/>
      <c r="AB1387" s="358"/>
      <c r="AC1387" s="358"/>
      <c r="AD1387" s="358"/>
      <c r="AE1387" s="358"/>
      <c r="AF1387" s="358"/>
      <c r="AG1387" s="358"/>
      <c r="AH1387" s="358"/>
      <c r="AI1387" s="358"/>
      <c r="AJ1387" s="358"/>
      <c r="AK1387" s="396"/>
    </row>
    <row r="1388" spans="1:37" x14ac:dyDescent="0.25">
      <c r="A1388" s="353" t="s">
        <v>551</v>
      </c>
      <c r="B1388" s="353" t="s">
        <v>551</v>
      </c>
      <c r="C1388" s="441">
        <f t="shared" ref="C1388:H1388" si="1074">C168</f>
        <v>2500</v>
      </c>
      <c r="D1388" s="441"/>
      <c r="E1388" s="441"/>
      <c r="F1388" s="441"/>
      <c r="G1388" s="441"/>
      <c r="H1388" s="441">
        <f t="shared" si="1074"/>
        <v>0</v>
      </c>
      <c r="I1388" s="441"/>
      <c r="J1388" s="445"/>
      <c r="K1388" s="358"/>
      <c r="L1388" s="358"/>
      <c r="M1388" s="358"/>
      <c r="N1388" s="358"/>
      <c r="O1388" s="358"/>
      <c r="P1388" s="358"/>
      <c r="Q1388" s="358"/>
      <c r="R1388" s="358"/>
      <c r="S1388" s="358"/>
      <c r="T1388" s="358"/>
      <c r="U1388" s="358"/>
      <c r="V1388" s="358"/>
      <c r="W1388" s="358"/>
      <c r="X1388" s="358"/>
      <c r="Y1388" s="358"/>
      <c r="Z1388" s="358"/>
      <c r="AA1388" s="358"/>
      <c r="AB1388" s="358"/>
      <c r="AC1388" s="358"/>
      <c r="AD1388" s="358"/>
      <c r="AE1388" s="358"/>
      <c r="AF1388" s="358"/>
      <c r="AG1388" s="358"/>
      <c r="AH1388" s="358"/>
      <c r="AI1388" s="358"/>
      <c r="AJ1388" s="358"/>
      <c r="AK1388" s="396"/>
    </row>
    <row r="1389" spans="1:37" x14ac:dyDescent="0.25">
      <c r="A1389" s="353" t="s">
        <v>327</v>
      </c>
      <c r="B1389" s="353" t="s">
        <v>327</v>
      </c>
      <c r="C1389" s="441">
        <f t="shared" ref="C1389:H1389" si="1075">C169</f>
        <v>6240</v>
      </c>
      <c r="D1389" s="441"/>
      <c r="E1389" s="441"/>
      <c r="F1389" s="441"/>
      <c r="G1389" s="441"/>
      <c r="H1389" s="441">
        <f t="shared" si="1075"/>
        <v>0</v>
      </c>
      <c r="I1389" s="441"/>
      <c r="J1389" s="445"/>
      <c r="K1389" s="358"/>
      <c r="L1389" s="358"/>
      <c r="M1389" s="358"/>
      <c r="N1389" s="358"/>
      <c r="O1389" s="358"/>
      <c r="P1389" s="358"/>
      <c r="Q1389" s="358"/>
      <c r="R1389" s="358"/>
      <c r="S1389" s="358"/>
      <c r="T1389" s="358"/>
      <c r="U1389" s="358"/>
      <c r="V1389" s="358"/>
      <c r="W1389" s="358"/>
      <c r="X1389" s="358"/>
      <c r="Y1389" s="358"/>
      <c r="Z1389" s="358"/>
      <c r="AA1389" s="358"/>
      <c r="AB1389" s="358"/>
      <c r="AC1389" s="358"/>
      <c r="AD1389" s="358"/>
      <c r="AE1389" s="358"/>
      <c r="AF1389" s="358"/>
      <c r="AG1389" s="358"/>
      <c r="AH1389" s="358"/>
      <c r="AI1389" s="358"/>
      <c r="AJ1389" s="358"/>
      <c r="AK1389" s="396"/>
    </row>
    <row r="1390" spans="1:37" x14ac:dyDescent="0.25">
      <c r="A1390" s="353" t="s">
        <v>298</v>
      </c>
      <c r="B1390" s="353" t="s">
        <v>299</v>
      </c>
      <c r="C1390" s="441">
        <f t="shared" ref="C1390:H1390" si="1076">C170</f>
        <v>2500</v>
      </c>
      <c r="D1390" s="441"/>
      <c r="E1390" s="441"/>
      <c r="F1390" s="441"/>
      <c r="G1390" s="441"/>
      <c r="H1390" s="441">
        <f t="shared" si="1076"/>
        <v>0</v>
      </c>
      <c r="I1390" s="441"/>
      <c r="J1390" s="445"/>
      <c r="K1390" s="358"/>
      <c r="L1390" s="358"/>
      <c r="M1390" s="358"/>
      <c r="N1390" s="358"/>
      <c r="O1390" s="358"/>
      <c r="P1390" s="358"/>
      <c r="Q1390" s="358"/>
      <c r="R1390" s="358"/>
      <c r="S1390" s="358"/>
      <c r="T1390" s="358"/>
      <c r="U1390" s="358"/>
      <c r="V1390" s="358"/>
      <c r="W1390" s="358"/>
      <c r="X1390" s="358"/>
      <c r="Y1390" s="358"/>
      <c r="Z1390" s="358"/>
      <c r="AA1390" s="358"/>
      <c r="AB1390" s="358"/>
      <c r="AC1390" s="358"/>
      <c r="AD1390" s="358"/>
      <c r="AE1390" s="358"/>
      <c r="AF1390" s="358"/>
      <c r="AG1390" s="358"/>
      <c r="AH1390" s="358"/>
      <c r="AI1390" s="358"/>
      <c r="AJ1390" s="358"/>
      <c r="AK1390" s="396"/>
    </row>
    <row r="1391" spans="1:37" x14ac:dyDescent="0.25">
      <c r="A1391" s="353" t="s">
        <v>481</v>
      </c>
      <c r="B1391" s="353" t="s">
        <v>482</v>
      </c>
      <c r="C1391" s="441">
        <f t="shared" ref="C1391:H1391" si="1077">C171</f>
        <v>5000</v>
      </c>
      <c r="D1391" s="441"/>
      <c r="E1391" s="441"/>
      <c r="F1391" s="441"/>
      <c r="G1391" s="441"/>
      <c r="H1391" s="441">
        <f t="shared" si="1077"/>
        <v>0</v>
      </c>
      <c r="I1391" s="441"/>
      <c r="J1391" s="445"/>
      <c r="K1391" s="358"/>
      <c r="L1391" s="358"/>
      <c r="M1391" s="358"/>
      <c r="N1391" s="358"/>
      <c r="O1391" s="358"/>
      <c r="P1391" s="358"/>
      <c r="Q1391" s="358"/>
      <c r="R1391" s="358"/>
      <c r="S1391" s="358"/>
      <c r="T1391" s="358"/>
      <c r="U1391" s="358"/>
      <c r="V1391" s="358"/>
      <c r="W1391" s="358"/>
      <c r="X1391" s="358"/>
      <c r="Y1391" s="358"/>
      <c r="Z1391" s="358"/>
      <c r="AA1391" s="358"/>
      <c r="AB1391" s="358"/>
      <c r="AC1391" s="358"/>
      <c r="AD1391" s="358"/>
      <c r="AE1391" s="358"/>
      <c r="AF1391" s="358"/>
      <c r="AG1391" s="358"/>
      <c r="AH1391" s="358"/>
      <c r="AI1391" s="358"/>
      <c r="AJ1391" s="358"/>
      <c r="AK1391" s="396"/>
    </row>
    <row r="1392" spans="1:37" x14ac:dyDescent="0.25">
      <c r="A1392" s="353" t="s">
        <v>336</v>
      </c>
      <c r="B1392" s="353" t="s">
        <v>337</v>
      </c>
      <c r="C1392" s="441">
        <f t="shared" ref="C1392:H1392" si="1078">C172</f>
        <v>750</v>
      </c>
      <c r="D1392" s="441"/>
      <c r="E1392" s="441"/>
      <c r="F1392" s="441"/>
      <c r="G1392" s="441"/>
      <c r="H1392" s="441">
        <f t="shared" si="1078"/>
        <v>0</v>
      </c>
      <c r="I1392" s="441"/>
      <c r="J1392" s="445"/>
      <c r="K1392" s="358"/>
      <c r="L1392" s="358"/>
      <c r="M1392" s="358"/>
      <c r="N1392" s="358"/>
      <c r="O1392" s="358"/>
      <c r="P1392" s="358"/>
      <c r="Q1392" s="358"/>
      <c r="R1392" s="358"/>
      <c r="S1392" s="358"/>
      <c r="T1392" s="358"/>
      <c r="U1392" s="358"/>
      <c r="V1392" s="358"/>
      <c r="W1392" s="358"/>
      <c r="X1392" s="358"/>
      <c r="Y1392" s="358"/>
      <c r="Z1392" s="358"/>
      <c r="AA1392" s="358"/>
      <c r="AB1392" s="358"/>
      <c r="AC1392" s="358"/>
      <c r="AD1392" s="358"/>
      <c r="AE1392" s="358"/>
      <c r="AF1392" s="358"/>
      <c r="AG1392" s="358"/>
      <c r="AH1392" s="358"/>
      <c r="AI1392" s="358"/>
      <c r="AJ1392" s="358"/>
      <c r="AK1392" s="396"/>
    </row>
    <row r="1393" spans="1:37" x14ac:dyDescent="0.25">
      <c r="A1393" s="353" t="s">
        <v>341</v>
      </c>
      <c r="B1393" s="353" t="s">
        <v>341</v>
      </c>
      <c r="C1393" s="441">
        <f t="shared" ref="C1393:H1393" si="1079">C173</f>
        <v>12500</v>
      </c>
      <c r="D1393" s="441"/>
      <c r="E1393" s="441"/>
      <c r="F1393" s="441"/>
      <c r="G1393" s="441"/>
      <c r="H1393" s="441">
        <f t="shared" si="1079"/>
        <v>0</v>
      </c>
      <c r="I1393" s="441"/>
      <c r="J1393" s="445"/>
      <c r="K1393" s="358"/>
      <c r="L1393" s="358"/>
      <c r="M1393" s="358"/>
      <c r="N1393" s="358"/>
      <c r="O1393" s="358"/>
      <c r="P1393" s="358"/>
      <c r="Q1393" s="358"/>
      <c r="R1393" s="358"/>
      <c r="S1393" s="358"/>
      <c r="T1393" s="358"/>
      <c r="U1393" s="358"/>
      <c r="V1393" s="358"/>
      <c r="W1393" s="358"/>
      <c r="X1393" s="358"/>
      <c r="Y1393" s="358"/>
      <c r="Z1393" s="358"/>
      <c r="AA1393" s="358"/>
      <c r="AB1393" s="358"/>
      <c r="AC1393" s="358"/>
      <c r="AD1393" s="358"/>
      <c r="AE1393" s="358"/>
      <c r="AF1393" s="358"/>
      <c r="AG1393" s="358"/>
      <c r="AH1393" s="358"/>
      <c r="AI1393" s="358"/>
      <c r="AJ1393" s="358"/>
      <c r="AK1393" s="396"/>
    </row>
    <row r="1394" spans="1:37" x14ac:dyDescent="0.25">
      <c r="A1394" s="353" t="s">
        <v>347</v>
      </c>
      <c r="B1394" s="353" t="s">
        <v>347</v>
      </c>
      <c r="C1394" s="441">
        <f t="shared" ref="C1394:H1394" si="1080">C174</f>
        <v>3000</v>
      </c>
      <c r="D1394" s="441"/>
      <c r="E1394" s="441"/>
      <c r="F1394" s="441"/>
      <c r="G1394" s="441"/>
      <c r="H1394" s="441">
        <f t="shared" si="1080"/>
        <v>0</v>
      </c>
      <c r="I1394" s="441"/>
      <c r="J1394" s="445"/>
      <c r="K1394" s="358"/>
      <c r="L1394" s="358"/>
      <c r="M1394" s="358"/>
      <c r="N1394" s="358"/>
      <c r="O1394" s="358"/>
      <c r="P1394" s="358"/>
      <c r="Q1394" s="358"/>
      <c r="R1394" s="358"/>
      <c r="S1394" s="358"/>
      <c r="T1394" s="358"/>
      <c r="U1394" s="358"/>
      <c r="V1394" s="358"/>
      <c r="W1394" s="358"/>
      <c r="X1394" s="358"/>
      <c r="Y1394" s="358"/>
      <c r="Z1394" s="358"/>
      <c r="AA1394" s="358"/>
      <c r="AB1394" s="358"/>
      <c r="AC1394" s="358"/>
      <c r="AD1394" s="358"/>
      <c r="AE1394" s="358"/>
      <c r="AF1394" s="358"/>
      <c r="AG1394" s="358"/>
      <c r="AH1394" s="358"/>
      <c r="AI1394" s="358"/>
      <c r="AJ1394" s="358"/>
      <c r="AK1394" s="396"/>
    </row>
    <row r="1395" spans="1:37" x14ac:dyDescent="0.25">
      <c r="A1395" s="353" t="s">
        <v>414</v>
      </c>
      <c r="B1395" s="353" t="s">
        <v>414</v>
      </c>
      <c r="C1395" s="441">
        <f t="shared" ref="C1395:H1395" si="1081">C175</f>
        <v>3000</v>
      </c>
      <c r="D1395" s="441"/>
      <c r="E1395" s="441"/>
      <c r="F1395" s="441"/>
      <c r="G1395" s="441"/>
      <c r="H1395" s="441">
        <f t="shared" si="1081"/>
        <v>0</v>
      </c>
      <c r="I1395" s="441"/>
      <c r="J1395" s="445"/>
      <c r="K1395" s="358"/>
      <c r="L1395" s="358"/>
      <c r="M1395" s="358"/>
      <c r="N1395" s="358"/>
      <c r="O1395" s="358"/>
      <c r="P1395" s="358"/>
      <c r="Q1395" s="358"/>
      <c r="R1395" s="358"/>
      <c r="S1395" s="358"/>
      <c r="T1395" s="358"/>
      <c r="U1395" s="358"/>
      <c r="V1395" s="358"/>
      <c r="W1395" s="358"/>
      <c r="X1395" s="358"/>
      <c r="Y1395" s="358"/>
      <c r="Z1395" s="358"/>
      <c r="AA1395" s="358"/>
      <c r="AB1395" s="358"/>
      <c r="AC1395" s="358"/>
      <c r="AD1395" s="358"/>
      <c r="AE1395" s="358"/>
      <c r="AF1395" s="358"/>
      <c r="AG1395" s="358"/>
      <c r="AH1395" s="358"/>
      <c r="AI1395" s="358"/>
      <c r="AJ1395" s="358"/>
      <c r="AK1395" s="396"/>
    </row>
    <row r="1396" spans="1:37" x14ac:dyDescent="0.25">
      <c r="A1396" s="353" t="s">
        <v>448</v>
      </c>
      <c r="B1396" s="353" t="s">
        <v>448</v>
      </c>
      <c r="C1396" s="441">
        <f t="shared" ref="C1396:H1396" si="1082">C176</f>
        <v>2500</v>
      </c>
      <c r="D1396" s="441"/>
      <c r="E1396" s="441"/>
      <c r="F1396" s="441"/>
      <c r="G1396" s="441"/>
      <c r="H1396" s="441">
        <f t="shared" si="1082"/>
        <v>0</v>
      </c>
      <c r="I1396" s="441"/>
      <c r="J1396" s="445"/>
      <c r="K1396" s="358"/>
      <c r="L1396" s="358"/>
      <c r="M1396" s="358"/>
      <c r="N1396" s="358"/>
      <c r="O1396" s="358"/>
      <c r="P1396" s="358"/>
      <c r="Q1396" s="358"/>
      <c r="R1396" s="358"/>
      <c r="S1396" s="358"/>
      <c r="T1396" s="358"/>
      <c r="U1396" s="358"/>
      <c r="V1396" s="358"/>
      <c r="W1396" s="358"/>
      <c r="X1396" s="358"/>
      <c r="Y1396" s="358"/>
      <c r="Z1396" s="358"/>
      <c r="AA1396" s="358"/>
      <c r="AB1396" s="358"/>
      <c r="AC1396" s="358"/>
      <c r="AD1396" s="358"/>
      <c r="AE1396" s="358"/>
      <c r="AF1396" s="358"/>
      <c r="AG1396" s="358"/>
      <c r="AH1396" s="358"/>
      <c r="AI1396" s="358"/>
      <c r="AJ1396" s="358"/>
      <c r="AK1396" s="396"/>
    </row>
    <row r="1397" spans="1:37" x14ac:dyDescent="0.25">
      <c r="A1397" s="353" t="s">
        <v>394</v>
      </c>
      <c r="B1397" s="353" t="s">
        <v>394</v>
      </c>
      <c r="C1397" s="441">
        <f t="shared" ref="C1397:H1397" si="1083">C177</f>
        <v>5616</v>
      </c>
      <c r="D1397" s="441"/>
      <c r="E1397" s="441"/>
      <c r="F1397" s="441"/>
      <c r="G1397" s="441"/>
      <c r="H1397" s="441">
        <f t="shared" si="1083"/>
        <v>0</v>
      </c>
      <c r="I1397" s="441"/>
      <c r="J1397" s="445"/>
      <c r="K1397" s="358"/>
      <c r="L1397" s="358"/>
      <c r="M1397" s="358"/>
      <c r="N1397" s="358"/>
      <c r="O1397" s="358"/>
      <c r="P1397" s="358"/>
      <c r="Q1397" s="358"/>
      <c r="R1397" s="358"/>
      <c r="S1397" s="358"/>
      <c r="T1397" s="358"/>
      <c r="U1397" s="358"/>
      <c r="V1397" s="358"/>
      <c r="W1397" s="358"/>
      <c r="X1397" s="358"/>
      <c r="Y1397" s="358"/>
      <c r="Z1397" s="358"/>
      <c r="AA1397" s="358"/>
      <c r="AB1397" s="358"/>
      <c r="AC1397" s="358"/>
      <c r="AD1397" s="358"/>
      <c r="AE1397" s="358"/>
      <c r="AF1397" s="358"/>
      <c r="AG1397" s="358"/>
      <c r="AH1397" s="358"/>
      <c r="AI1397" s="358"/>
      <c r="AJ1397" s="358"/>
      <c r="AK1397" s="396"/>
    </row>
    <row r="1398" spans="1:37" x14ac:dyDescent="0.25">
      <c r="A1398" s="353" t="s">
        <v>393</v>
      </c>
      <c r="B1398" s="353" t="s">
        <v>393</v>
      </c>
      <c r="C1398" s="441">
        <f t="shared" ref="C1398:H1398" si="1084">C178</f>
        <v>1800</v>
      </c>
      <c r="D1398" s="441"/>
      <c r="E1398" s="441"/>
      <c r="F1398" s="441"/>
      <c r="G1398" s="441"/>
      <c r="H1398" s="441">
        <f t="shared" si="1084"/>
        <v>0</v>
      </c>
      <c r="I1398" s="441"/>
      <c r="J1398" s="445"/>
      <c r="K1398" s="358"/>
      <c r="L1398" s="358"/>
      <c r="M1398" s="358"/>
      <c r="N1398" s="358"/>
      <c r="O1398" s="358"/>
      <c r="P1398" s="358"/>
      <c r="Q1398" s="358"/>
      <c r="R1398" s="358"/>
      <c r="S1398" s="358"/>
      <c r="T1398" s="358"/>
      <c r="U1398" s="358"/>
      <c r="V1398" s="358"/>
      <c r="W1398" s="358"/>
      <c r="X1398" s="358"/>
      <c r="Y1398" s="358"/>
      <c r="Z1398" s="358"/>
      <c r="AA1398" s="358"/>
      <c r="AB1398" s="358"/>
      <c r="AC1398" s="358"/>
      <c r="AD1398" s="358"/>
      <c r="AE1398" s="358"/>
      <c r="AF1398" s="358"/>
      <c r="AG1398" s="358"/>
      <c r="AH1398" s="358"/>
      <c r="AI1398" s="358"/>
      <c r="AJ1398" s="358"/>
      <c r="AK1398" s="396"/>
    </row>
    <row r="1399" spans="1:37" x14ac:dyDescent="0.25">
      <c r="A1399" s="353" t="s">
        <v>459</v>
      </c>
      <c r="B1399" s="353" t="s">
        <v>459</v>
      </c>
      <c r="C1399" s="441">
        <f t="shared" ref="C1399:H1399" si="1085">C179</f>
        <v>2502</v>
      </c>
      <c r="D1399" s="441"/>
      <c r="E1399" s="441"/>
      <c r="F1399" s="441"/>
      <c r="G1399" s="441"/>
      <c r="H1399" s="441">
        <f t="shared" si="1085"/>
        <v>0</v>
      </c>
      <c r="I1399" s="441"/>
      <c r="J1399" s="445"/>
      <c r="K1399" s="358"/>
      <c r="L1399" s="358"/>
      <c r="M1399" s="358"/>
      <c r="N1399" s="358"/>
      <c r="O1399" s="358"/>
      <c r="P1399" s="358"/>
      <c r="Q1399" s="358"/>
      <c r="R1399" s="358"/>
      <c r="S1399" s="358"/>
      <c r="T1399" s="358"/>
      <c r="U1399" s="358"/>
      <c r="V1399" s="358"/>
      <c r="W1399" s="358"/>
      <c r="X1399" s="358"/>
      <c r="Y1399" s="358"/>
      <c r="Z1399" s="358"/>
      <c r="AA1399" s="358"/>
      <c r="AB1399" s="358"/>
      <c r="AC1399" s="358"/>
      <c r="AD1399" s="358"/>
      <c r="AE1399" s="358"/>
      <c r="AF1399" s="358"/>
      <c r="AG1399" s="358"/>
      <c r="AH1399" s="358"/>
      <c r="AI1399" s="358"/>
      <c r="AJ1399" s="358"/>
      <c r="AK1399" s="396"/>
    </row>
    <row r="1400" spans="1:37" x14ac:dyDescent="0.25">
      <c r="A1400" s="353" t="s">
        <v>550</v>
      </c>
      <c r="B1400" s="353" t="s">
        <v>550</v>
      </c>
      <c r="C1400" s="441">
        <f t="shared" ref="C1400:H1400" si="1086">C180</f>
        <v>6250</v>
      </c>
      <c r="D1400" s="441"/>
      <c r="E1400" s="441"/>
      <c r="F1400" s="441"/>
      <c r="G1400" s="441"/>
      <c r="H1400" s="441">
        <f t="shared" si="1086"/>
        <v>0</v>
      </c>
      <c r="I1400" s="441"/>
      <c r="J1400" s="445"/>
      <c r="K1400" s="358"/>
      <c r="L1400" s="358"/>
      <c r="M1400" s="358"/>
      <c r="N1400" s="358"/>
      <c r="O1400" s="358"/>
      <c r="P1400" s="358"/>
      <c r="Q1400" s="358"/>
      <c r="R1400" s="358"/>
      <c r="S1400" s="358"/>
      <c r="T1400" s="358"/>
      <c r="U1400" s="358"/>
      <c r="V1400" s="358"/>
      <c r="W1400" s="358"/>
      <c r="X1400" s="358"/>
      <c r="Y1400" s="358"/>
      <c r="Z1400" s="358"/>
      <c r="AA1400" s="358"/>
      <c r="AB1400" s="358"/>
      <c r="AC1400" s="358"/>
      <c r="AD1400" s="358"/>
      <c r="AE1400" s="358"/>
      <c r="AF1400" s="358"/>
      <c r="AG1400" s="358"/>
      <c r="AH1400" s="358"/>
      <c r="AI1400" s="358"/>
      <c r="AJ1400" s="358"/>
      <c r="AK1400" s="396"/>
    </row>
    <row r="1401" spans="1:37" x14ac:dyDescent="0.25">
      <c r="A1401" s="353" t="s">
        <v>465</v>
      </c>
      <c r="B1401" s="353" t="s">
        <v>465</v>
      </c>
      <c r="C1401" s="441">
        <f t="shared" ref="C1401:H1401" si="1087">C181</f>
        <v>2000</v>
      </c>
      <c r="D1401" s="441"/>
      <c r="E1401" s="441"/>
      <c r="F1401" s="441"/>
      <c r="G1401" s="441"/>
      <c r="H1401" s="441">
        <f t="shared" si="1087"/>
        <v>0</v>
      </c>
      <c r="I1401" s="441"/>
      <c r="J1401" s="445"/>
      <c r="K1401" s="358"/>
      <c r="L1401" s="358"/>
      <c r="M1401" s="358"/>
      <c r="N1401" s="358"/>
      <c r="O1401" s="358"/>
      <c r="P1401" s="358"/>
      <c r="Q1401" s="358"/>
      <c r="R1401" s="358"/>
      <c r="S1401" s="358"/>
      <c r="T1401" s="358"/>
      <c r="U1401" s="358"/>
      <c r="V1401" s="358"/>
      <c r="W1401" s="358"/>
      <c r="X1401" s="358"/>
      <c r="Y1401" s="358"/>
      <c r="Z1401" s="358"/>
      <c r="AA1401" s="358"/>
      <c r="AB1401" s="358"/>
      <c r="AC1401" s="358"/>
      <c r="AD1401" s="358"/>
      <c r="AE1401" s="358"/>
      <c r="AF1401" s="358"/>
      <c r="AG1401" s="358"/>
      <c r="AH1401" s="358"/>
      <c r="AI1401" s="358"/>
      <c r="AJ1401" s="358"/>
      <c r="AK1401" s="396"/>
    </row>
    <row r="1402" spans="1:37" x14ac:dyDescent="0.25">
      <c r="A1402" s="353" t="s">
        <v>540</v>
      </c>
      <c r="B1402" s="353" t="s">
        <v>541</v>
      </c>
      <c r="C1402" s="441">
        <f t="shared" ref="C1402:H1402" si="1088">C182</f>
        <v>1000</v>
      </c>
      <c r="D1402" s="441"/>
      <c r="E1402" s="441"/>
      <c r="F1402" s="441"/>
      <c r="G1402" s="441"/>
      <c r="H1402" s="441">
        <f t="shared" si="1088"/>
        <v>0</v>
      </c>
      <c r="I1402" s="441"/>
      <c r="J1402" s="445"/>
      <c r="K1402" s="358"/>
      <c r="L1402" s="358"/>
      <c r="M1402" s="358"/>
      <c r="N1402" s="358"/>
      <c r="O1402" s="358"/>
      <c r="P1402" s="358"/>
      <c r="Q1402" s="358"/>
      <c r="R1402" s="358"/>
      <c r="S1402" s="358"/>
      <c r="T1402" s="358"/>
      <c r="U1402" s="358"/>
      <c r="V1402" s="358"/>
      <c r="W1402" s="358"/>
      <c r="X1402" s="358"/>
      <c r="Y1402" s="358"/>
      <c r="Z1402" s="358"/>
      <c r="AA1402" s="358"/>
      <c r="AB1402" s="358"/>
      <c r="AC1402" s="358"/>
      <c r="AD1402" s="358"/>
      <c r="AE1402" s="358"/>
      <c r="AF1402" s="358"/>
      <c r="AG1402" s="358"/>
      <c r="AH1402" s="358"/>
      <c r="AI1402" s="358"/>
      <c r="AJ1402" s="358"/>
      <c r="AK1402" s="396"/>
    </row>
    <row r="1403" spans="1:37" x14ac:dyDescent="0.25">
      <c r="A1403" s="353" t="s">
        <v>330</v>
      </c>
      <c r="B1403" s="353" t="s">
        <v>330</v>
      </c>
      <c r="C1403" s="441">
        <f t="shared" ref="C1403:H1403" si="1089">C183</f>
        <v>3750</v>
      </c>
      <c r="D1403" s="441"/>
      <c r="E1403" s="441"/>
      <c r="F1403" s="441"/>
      <c r="G1403" s="441"/>
      <c r="H1403" s="441">
        <f t="shared" si="1089"/>
        <v>0</v>
      </c>
      <c r="I1403" s="441"/>
      <c r="J1403" s="445"/>
      <c r="K1403" s="358"/>
      <c r="L1403" s="358"/>
      <c r="M1403" s="358"/>
      <c r="N1403" s="358"/>
      <c r="O1403" s="358"/>
      <c r="P1403" s="358"/>
      <c r="Q1403" s="358"/>
      <c r="R1403" s="358"/>
      <c r="S1403" s="358"/>
      <c r="T1403" s="358"/>
      <c r="U1403" s="358"/>
      <c r="V1403" s="358"/>
      <c r="W1403" s="358"/>
      <c r="X1403" s="358"/>
      <c r="Y1403" s="358"/>
      <c r="Z1403" s="358"/>
      <c r="AA1403" s="358"/>
      <c r="AB1403" s="358"/>
      <c r="AC1403" s="358"/>
      <c r="AD1403" s="358"/>
      <c r="AE1403" s="358"/>
      <c r="AF1403" s="358"/>
      <c r="AG1403" s="358"/>
      <c r="AH1403" s="358"/>
      <c r="AI1403" s="358"/>
      <c r="AJ1403" s="358"/>
      <c r="AK1403" s="396"/>
    </row>
    <row r="1404" spans="1:37" x14ac:dyDescent="0.25">
      <c r="A1404" s="353" t="s">
        <v>554</v>
      </c>
      <c r="B1404" s="353" t="s">
        <v>554</v>
      </c>
      <c r="C1404" s="441">
        <f t="shared" ref="C1404:H1404" si="1090">C184</f>
        <v>7500</v>
      </c>
      <c r="D1404" s="441"/>
      <c r="E1404" s="441"/>
      <c r="F1404" s="441"/>
      <c r="G1404" s="441"/>
      <c r="H1404" s="441">
        <f t="shared" si="1090"/>
        <v>0</v>
      </c>
      <c r="I1404" s="441"/>
      <c r="J1404" s="445"/>
      <c r="K1404" s="358"/>
      <c r="L1404" s="358"/>
      <c r="M1404" s="358"/>
      <c r="N1404" s="358"/>
      <c r="O1404" s="358"/>
      <c r="P1404" s="358"/>
      <c r="Q1404" s="358"/>
      <c r="R1404" s="358"/>
      <c r="S1404" s="358"/>
      <c r="T1404" s="358"/>
      <c r="U1404" s="358"/>
      <c r="V1404" s="358"/>
      <c r="W1404" s="358"/>
      <c r="X1404" s="358"/>
      <c r="Y1404" s="358"/>
      <c r="Z1404" s="358"/>
      <c r="AA1404" s="358"/>
      <c r="AB1404" s="358"/>
      <c r="AC1404" s="358"/>
      <c r="AD1404" s="358"/>
      <c r="AE1404" s="358"/>
      <c r="AF1404" s="358"/>
      <c r="AG1404" s="358"/>
      <c r="AH1404" s="358"/>
      <c r="AI1404" s="358"/>
      <c r="AJ1404" s="358"/>
      <c r="AK1404" s="396"/>
    </row>
    <row r="1405" spans="1:37" x14ac:dyDescent="0.25">
      <c r="A1405" s="353" t="s">
        <v>291</v>
      </c>
      <c r="B1405" s="353" t="s">
        <v>291</v>
      </c>
      <c r="C1405" s="441">
        <f t="shared" ref="C1405:H1405" si="1091">C185</f>
        <v>1000</v>
      </c>
      <c r="D1405" s="441"/>
      <c r="E1405" s="441"/>
      <c r="F1405" s="441"/>
      <c r="G1405" s="441"/>
      <c r="H1405" s="441">
        <f t="shared" si="1091"/>
        <v>0</v>
      </c>
      <c r="I1405" s="441"/>
      <c r="J1405" s="445"/>
      <c r="K1405" s="358"/>
      <c r="L1405" s="358"/>
      <c r="M1405" s="358"/>
      <c r="N1405" s="358"/>
      <c r="O1405" s="358"/>
      <c r="P1405" s="358"/>
      <c r="Q1405" s="358"/>
      <c r="R1405" s="358"/>
      <c r="S1405" s="358"/>
      <c r="T1405" s="358"/>
      <c r="U1405" s="358"/>
      <c r="V1405" s="358"/>
      <c r="W1405" s="358"/>
      <c r="X1405" s="358"/>
      <c r="Y1405" s="358"/>
      <c r="Z1405" s="358"/>
      <c r="AA1405" s="358"/>
      <c r="AB1405" s="358"/>
      <c r="AC1405" s="358"/>
      <c r="AD1405" s="358"/>
      <c r="AE1405" s="358"/>
      <c r="AF1405" s="358"/>
      <c r="AG1405" s="358"/>
      <c r="AH1405" s="358"/>
      <c r="AI1405" s="358"/>
      <c r="AJ1405" s="358"/>
      <c r="AK1405" s="396"/>
    </row>
    <row r="1406" spans="1:37" x14ac:dyDescent="0.25">
      <c r="A1406" s="353" t="s">
        <v>539</v>
      </c>
      <c r="B1406" s="353" t="s">
        <v>539</v>
      </c>
      <c r="C1406" s="441">
        <f t="shared" ref="C1406:H1406" si="1092">C186</f>
        <v>3000</v>
      </c>
      <c r="D1406" s="441"/>
      <c r="E1406" s="441"/>
      <c r="F1406" s="441"/>
      <c r="G1406" s="441"/>
      <c r="H1406" s="441">
        <f t="shared" si="1092"/>
        <v>0</v>
      </c>
      <c r="I1406" s="441"/>
      <c r="J1406" s="445"/>
      <c r="K1406" s="358"/>
      <c r="L1406" s="358"/>
      <c r="M1406" s="358"/>
      <c r="N1406" s="358"/>
      <c r="O1406" s="358"/>
      <c r="P1406" s="358"/>
      <c r="Q1406" s="358"/>
      <c r="R1406" s="358"/>
      <c r="S1406" s="358"/>
      <c r="T1406" s="358"/>
      <c r="U1406" s="358"/>
      <c r="V1406" s="358"/>
      <c r="W1406" s="358"/>
      <c r="X1406" s="358"/>
      <c r="Y1406" s="358"/>
      <c r="Z1406" s="358"/>
      <c r="AA1406" s="358"/>
      <c r="AB1406" s="358"/>
      <c r="AC1406" s="358"/>
      <c r="AD1406" s="358"/>
      <c r="AE1406" s="358"/>
      <c r="AF1406" s="358"/>
      <c r="AG1406" s="358"/>
      <c r="AH1406" s="358"/>
      <c r="AI1406" s="358"/>
      <c r="AJ1406" s="358"/>
      <c r="AK1406" s="396"/>
    </row>
    <row r="1407" spans="1:37" x14ac:dyDescent="0.25">
      <c r="A1407" s="353" t="s">
        <v>283</v>
      </c>
      <c r="B1407" s="353" t="s">
        <v>283</v>
      </c>
      <c r="C1407" s="441">
        <f t="shared" ref="C1407:H1407" si="1093">C187</f>
        <v>1000</v>
      </c>
      <c r="D1407" s="441"/>
      <c r="E1407" s="441"/>
      <c r="F1407" s="441"/>
      <c r="G1407" s="441"/>
      <c r="H1407" s="441">
        <f t="shared" si="1093"/>
        <v>0</v>
      </c>
      <c r="I1407" s="441"/>
      <c r="J1407" s="445"/>
      <c r="K1407" s="358"/>
      <c r="L1407" s="358"/>
      <c r="M1407" s="358"/>
      <c r="N1407" s="358"/>
      <c r="O1407" s="358"/>
      <c r="P1407" s="358"/>
      <c r="Q1407" s="358"/>
      <c r="R1407" s="358"/>
      <c r="S1407" s="358"/>
      <c r="T1407" s="358"/>
      <c r="U1407" s="358"/>
      <c r="V1407" s="358"/>
      <c r="W1407" s="358"/>
      <c r="X1407" s="358"/>
      <c r="Y1407" s="358"/>
      <c r="Z1407" s="358"/>
      <c r="AA1407" s="358"/>
      <c r="AB1407" s="358"/>
      <c r="AC1407" s="358"/>
      <c r="AD1407" s="358"/>
      <c r="AE1407" s="358"/>
      <c r="AF1407" s="358"/>
      <c r="AG1407" s="358"/>
      <c r="AH1407" s="358"/>
      <c r="AI1407" s="358"/>
      <c r="AJ1407" s="358"/>
      <c r="AK1407" s="396"/>
    </row>
    <row r="1408" spans="1:37" x14ac:dyDescent="0.25">
      <c r="A1408" s="353" t="s">
        <v>310</v>
      </c>
      <c r="B1408" s="353" t="s">
        <v>310</v>
      </c>
      <c r="C1408" s="441">
        <f t="shared" ref="C1408:H1408" si="1094">C188</f>
        <v>2000</v>
      </c>
      <c r="D1408" s="441"/>
      <c r="E1408" s="441"/>
      <c r="F1408" s="441"/>
      <c r="G1408" s="441"/>
      <c r="H1408" s="441">
        <f t="shared" si="1094"/>
        <v>0</v>
      </c>
      <c r="I1408" s="441"/>
      <c r="J1408" s="445"/>
      <c r="K1408" s="358"/>
      <c r="L1408" s="358"/>
      <c r="M1408" s="358"/>
      <c r="N1408" s="358"/>
      <c r="O1408" s="358"/>
      <c r="P1408" s="358"/>
      <c r="Q1408" s="358"/>
      <c r="R1408" s="358"/>
      <c r="S1408" s="358"/>
      <c r="T1408" s="358"/>
      <c r="U1408" s="358"/>
      <c r="V1408" s="358"/>
      <c r="W1408" s="358"/>
      <c r="X1408" s="358"/>
      <c r="Y1408" s="358"/>
      <c r="Z1408" s="358"/>
      <c r="AA1408" s="358"/>
      <c r="AB1408" s="358"/>
      <c r="AC1408" s="358"/>
      <c r="AD1408" s="358"/>
      <c r="AE1408" s="358"/>
      <c r="AF1408" s="358"/>
      <c r="AG1408" s="358"/>
      <c r="AH1408" s="358"/>
      <c r="AI1408" s="358"/>
      <c r="AJ1408" s="358"/>
      <c r="AK1408" s="396"/>
    </row>
    <row r="1409" spans="1:37" x14ac:dyDescent="0.25">
      <c r="A1409" s="353" t="s">
        <v>444</v>
      </c>
      <c r="B1409" s="353" t="s">
        <v>444</v>
      </c>
      <c r="C1409" s="441">
        <f t="shared" ref="C1409:H1409" si="1095">C189</f>
        <v>12500</v>
      </c>
      <c r="D1409" s="441"/>
      <c r="E1409" s="441"/>
      <c r="F1409" s="441"/>
      <c r="G1409" s="441"/>
      <c r="H1409" s="441">
        <f t="shared" si="1095"/>
        <v>0</v>
      </c>
      <c r="I1409" s="441"/>
      <c r="J1409" s="445"/>
      <c r="K1409" s="358"/>
      <c r="L1409" s="358"/>
      <c r="M1409" s="358"/>
      <c r="N1409" s="358"/>
      <c r="O1409" s="358"/>
      <c r="P1409" s="358"/>
      <c r="Q1409" s="358"/>
      <c r="R1409" s="358"/>
      <c r="S1409" s="358"/>
      <c r="T1409" s="358"/>
      <c r="U1409" s="358"/>
      <c r="V1409" s="358"/>
      <c r="W1409" s="358"/>
      <c r="X1409" s="358"/>
      <c r="Y1409" s="358"/>
      <c r="Z1409" s="358"/>
      <c r="AA1409" s="358"/>
      <c r="AB1409" s="358"/>
      <c r="AC1409" s="358"/>
      <c r="AD1409" s="358"/>
      <c r="AE1409" s="358"/>
      <c r="AF1409" s="358"/>
      <c r="AG1409" s="358"/>
      <c r="AH1409" s="358"/>
      <c r="AI1409" s="358"/>
      <c r="AJ1409" s="358"/>
      <c r="AK1409" s="396"/>
    </row>
    <row r="1410" spans="1:37" x14ac:dyDescent="0.25">
      <c r="A1410" s="353" t="s">
        <v>532</v>
      </c>
      <c r="B1410" s="353" t="s">
        <v>532</v>
      </c>
      <c r="C1410" s="441">
        <f t="shared" ref="C1410:H1410" si="1096">C190</f>
        <v>14000</v>
      </c>
      <c r="D1410" s="441"/>
      <c r="E1410" s="441"/>
      <c r="F1410" s="441"/>
      <c r="G1410" s="441"/>
      <c r="H1410" s="441">
        <f t="shared" si="1096"/>
        <v>0</v>
      </c>
      <c r="I1410" s="441"/>
      <c r="J1410" s="445"/>
      <c r="K1410" s="358"/>
      <c r="L1410" s="358"/>
      <c r="M1410" s="358"/>
      <c r="N1410" s="358"/>
      <c r="O1410" s="358"/>
      <c r="P1410" s="358"/>
      <c r="Q1410" s="358"/>
      <c r="R1410" s="358"/>
      <c r="S1410" s="358"/>
      <c r="T1410" s="358"/>
      <c r="U1410" s="358"/>
      <c r="V1410" s="358"/>
      <c r="W1410" s="358"/>
      <c r="X1410" s="358"/>
      <c r="Y1410" s="358"/>
      <c r="Z1410" s="358"/>
      <c r="AA1410" s="358"/>
      <c r="AB1410" s="358"/>
      <c r="AC1410" s="358"/>
      <c r="AD1410" s="358"/>
      <c r="AE1410" s="358"/>
      <c r="AF1410" s="358"/>
      <c r="AG1410" s="358"/>
      <c r="AH1410" s="358"/>
      <c r="AI1410" s="358"/>
      <c r="AJ1410" s="358"/>
      <c r="AK1410" s="396"/>
    </row>
    <row r="1411" spans="1:37" x14ac:dyDescent="0.25">
      <c r="A1411" s="353" t="s">
        <v>502</v>
      </c>
      <c r="B1411" s="353" t="s">
        <v>502</v>
      </c>
      <c r="C1411" s="441">
        <f t="shared" ref="C1411:H1411" si="1097">C191</f>
        <v>28000</v>
      </c>
      <c r="D1411" s="441"/>
      <c r="E1411" s="441"/>
      <c r="F1411" s="441"/>
      <c r="G1411" s="441"/>
      <c r="H1411" s="441">
        <f t="shared" si="1097"/>
        <v>0</v>
      </c>
      <c r="I1411" s="441"/>
      <c r="J1411" s="445"/>
      <c r="K1411" s="358"/>
      <c r="L1411" s="358"/>
      <c r="M1411" s="358"/>
      <c r="N1411" s="358"/>
      <c r="O1411" s="358"/>
      <c r="P1411" s="358"/>
      <c r="Q1411" s="358"/>
      <c r="R1411" s="358"/>
      <c r="S1411" s="358"/>
      <c r="T1411" s="358"/>
      <c r="U1411" s="358"/>
      <c r="V1411" s="358"/>
      <c r="W1411" s="358"/>
      <c r="X1411" s="358"/>
      <c r="Y1411" s="358"/>
      <c r="Z1411" s="358"/>
      <c r="AA1411" s="358"/>
      <c r="AB1411" s="358"/>
      <c r="AC1411" s="358"/>
      <c r="AD1411" s="358"/>
      <c r="AE1411" s="358"/>
      <c r="AF1411" s="358"/>
      <c r="AG1411" s="358"/>
      <c r="AH1411" s="358"/>
      <c r="AI1411" s="358"/>
      <c r="AJ1411" s="358"/>
      <c r="AK1411" s="396"/>
    </row>
    <row r="1412" spans="1:37" x14ac:dyDescent="0.25">
      <c r="A1412" s="353" t="s">
        <v>410</v>
      </c>
      <c r="B1412" s="353" t="s">
        <v>410</v>
      </c>
      <c r="C1412" s="441">
        <f t="shared" ref="C1412:H1412" si="1098">C192</f>
        <v>1000</v>
      </c>
      <c r="D1412" s="441"/>
      <c r="E1412" s="441"/>
      <c r="F1412" s="441"/>
      <c r="G1412" s="441"/>
      <c r="H1412" s="441">
        <f t="shared" si="1098"/>
        <v>0</v>
      </c>
      <c r="I1412" s="441"/>
      <c r="J1412" s="445"/>
      <c r="K1412" s="358"/>
      <c r="L1412" s="358"/>
      <c r="M1412" s="358"/>
      <c r="N1412" s="358"/>
      <c r="O1412" s="358"/>
      <c r="P1412" s="358"/>
      <c r="Q1412" s="358"/>
      <c r="R1412" s="358"/>
      <c r="S1412" s="358"/>
      <c r="T1412" s="358"/>
      <c r="U1412" s="358"/>
      <c r="V1412" s="358"/>
      <c r="W1412" s="358"/>
      <c r="X1412" s="358"/>
      <c r="Y1412" s="358"/>
      <c r="Z1412" s="358"/>
      <c r="AA1412" s="358"/>
      <c r="AB1412" s="358"/>
      <c r="AC1412" s="358"/>
      <c r="AD1412" s="358"/>
      <c r="AE1412" s="358"/>
      <c r="AF1412" s="358"/>
      <c r="AG1412" s="358"/>
      <c r="AH1412" s="358"/>
      <c r="AI1412" s="358"/>
      <c r="AJ1412" s="358"/>
      <c r="AK1412" s="396"/>
    </row>
    <row r="1413" spans="1:37" x14ac:dyDescent="0.25">
      <c r="A1413" s="353" t="s">
        <v>326</v>
      </c>
      <c r="B1413" s="353" t="s">
        <v>326</v>
      </c>
      <c r="C1413" s="441">
        <f t="shared" ref="C1413:H1413" si="1099">C193</f>
        <v>2000</v>
      </c>
      <c r="D1413" s="441"/>
      <c r="E1413" s="441"/>
      <c r="F1413" s="441"/>
      <c r="G1413" s="441"/>
      <c r="H1413" s="441">
        <f t="shared" si="1099"/>
        <v>0</v>
      </c>
      <c r="I1413" s="441"/>
      <c r="J1413" s="445"/>
      <c r="K1413" s="358"/>
      <c r="L1413" s="358"/>
      <c r="M1413" s="358"/>
      <c r="N1413" s="358"/>
      <c r="O1413" s="358"/>
      <c r="P1413" s="358"/>
      <c r="Q1413" s="358"/>
      <c r="R1413" s="358"/>
      <c r="S1413" s="358"/>
      <c r="T1413" s="358"/>
      <c r="U1413" s="358"/>
      <c r="V1413" s="358"/>
      <c r="W1413" s="358"/>
      <c r="X1413" s="358"/>
      <c r="Y1413" s="358"/>
      <c r="Z1413" s="358"/>
      <c r="AA1413" s="358"/>
      <c r="AB1413" s="358"/>
      <c r="AC1413" s="358"/>
      <c r="AD1413" s="358"/>
      <c r="AE1413" s="358"/>
      <c r="AF1413" s="358"/>
      <c r="AG1413" s="358"/>
      <c r="AH1413" s="358"/>
      <c r="AI1413" s="358"/>
      <c r="AJ1413" s="358"/>
      <c r="AK1413" s="396"/>
    </row>
    <row r="1414" spans="1:37" x14ac:dyDescent="0.25">
      <c r="A1414" s="353" t="s">
        <v>549</v>
      </c>
      <c r="B1414" s="353" t="s">
        <v>549</v>
      </c>
      <c r="C1414" s="441">
        <f t="shared" ref="C1414:H1414" si="1100">C194</f>
        <v>5000</v>
      </c>
      <c r="D1414" s="441"/>
      <c r="E1414" s="441"/>
      <c r="F1414" s="441"/>
      <c r="G1414" s="441"/>
      <c r="H1414" s="441">
        <f t="shared" si="1100"/>
        <v>0</v>
      </c>
      <c r="I1414" s="441"/>
      <c r="J1414" s="445"/>
      <c r="K1414" s="358"/>
      <c r="L1414" s="358"/>
      <c r="M1414" s="358"/>
      <c r="N1414" s="358"/>
      <c r="O1414" s="358"/>
      <c r="P1414" s="358"/>
      <c r="Q1414" s="358"/>
      <c r="R1414" s="358"/>
      <c r="S1414" s="358"/>
      <c r="T1414" s="358"/>
      <c r="U1414" s="358"/>
      <c r="V1414" s="358"/>
      <c r="W1414" s="358"/>
      <c r="X1414" s="358"/>
      <c r="Y1414" s="358"/>
      <c r="Z1414" s="358"/>
      <c r="AA1414" s="358"/>
      <c r="AB1414" s="358"/>
      <c r="AC1414" s="358"/>
      <c r="AD1414" s="358"/>
      <c r="AE1414" s="358"/>
      <c r="AF1414" s="358"/>
      <c r="AG1414" s="358"/>
      <c r="AH1414" s="358"/>
      <c r="AI1414" s="358"/>
      <c r="AJ1414" s="358"/>
      <c r="AK1414" s="396"/>
    </row>
    <row r="1415" spans="1:37" x14ac:dyDescent="0.25">
      <c r="A1415" s="353" t="s">
        <v>440</v>
      </c>
      <c r="B1415" s="353" t="s">
        <v>440</v>
      </c>
      <c r="C1415" s="441">
        <f t="shared" ref="C1415:H1415" si="1101">C195</f>
        <v>12500</v>
      </c>
      <c r="D1415" s="441"/>
      <c r="E1415" s="441"/>
      <c r="F1415" s="441"/>
      <c r="G1415" s="441"/>
      <c r="H1415" s="441">
        <f t="shared" si="1101"/>
        <v>0</v>
      </c>
      <c r="I1415" s="441"/>
      <c r="J1415" s="445"/>
      <c r="K1415" s="358"/>
      <c r="L1415" s="358"/>
      <c r="M1415" s="358"/>
      <c r="N1415" s="358"/>
      <c r="O1415" s="358"/>
      <c r="P1415" s="358"/>
      <c r="Q1415" s="358"/>
      <c r="R1415" s="358"/>
      <c r="S1415" s="358"/>
      <c r="T1415" s="358"/>
      <c r="U1415" s="358"/>
      <c r="V1415" s="358"/>
      <c r="W1415" s="358"/>
      <c r="X1415" s="358"/>
      <c r="Y1415" s="358"/>
      <c r="Z1415" s="358"/>
      <c r="AA1415" s="358"/>
      <c r="AB1415" s="358"/>
      <c r="AC1415" s="358"/>
      <c r="AD1415" s="358"/>
      <c r="AE1415" s="358"/>
      <c r="AF1415" s="358"/>
      <c r="AG1415" s="358"/>
      <c r="AH1415" s="358"/>
      <c r="AI1415" s="358"/>
      <c r="AJ1415" s="358"/>
      <c r="AK1415" s="396"/>
    </row>
    <row r="1416" spans="1:37" x14ac:dyDescent="0.25">
      <c r="A1416" s="353" t="s">
        <v>507</v>
      </c>
      <c r="B1416" s="353" t="s">
        <v>507</v>
      </c>
      <c r="C1416" s="441">
        <f t="shared" ref="C1416:H1416" si="1102">C196</f>
        <v>3125</v>
      </c>
      <c r="D1416" s="441"/>
      <c r="E1416" s="441"/>
      <c r="F1416" s="441"/>
      <c r="G1416" s="441"/>
      <c r="H1416" s="441">
        <f t="shared" si="1102"/>
        <v>0</v>
      </c>
      <c r="I1416" s="441"/>
      <c r="J1416" s="445"/>
      <c r="K1416" s="358"/>
      <c r="L1416" s="358"/>
      <c r="M1416" s="358"/>
      <c r="N1416" s="358"/>
      <c r="O1416" s="358"/>
      <c r="P1416" s="358"/>
      <c r="Q1416" s="358"/>
      <c r="R1416" s="358"/>
      <c r="S1416" s="358"/>
      <c r="T1416" s="358"/>
      <c r="U1416" s="358"/>
      <c r="V1416" s="358"/>
      <c r="W1416" s="358"/>
      <c r="X1416" s="358"/>
      <c r="Y1416" s="358"/>
      <c r="Z1416" s="358"/>
      <c r="AA1416" s="358"/>
      <c r="AB1416" s="358"/>
      <c r="AC1416" s="358"/>
      <c r="AD1416" s="358"/>
      <c r="AE1416" s="358"/>
      <c r="AF1416" s="358"/>
      <c r="AG1416" s="358"/>
      <c r="AH1416" s="358"/>
      <c r="AI1416" s="358"/>
      <c r="AJ1416" s="358"/>
      <c r="AK1416" s="396"/>
    </row>
    <row r="1417" spans="1:37" x14ac:dyDescent="0.25">
      <c r="A1417" s="353" t="s">
        <v>387</v>
      </c>
      <c r="B1417" s="353" t="s">
        <v>388</v>
      </c>
      <c r="C1417" s="441">
        <f t="shared" ref="C1417:H1417" si="1103">C197</f>
        <v>25000</v>
      </c>
      <c r="D1417" s="441"/>
      <c r="E1417" s="441"/>
      <c r="F1417" s="441"/>
      <c r="G1417" s="441"/>
      <c r="H1417" s="441">
        <f t="shared" si="1103"/>
        <v>0</v>
      </c>
      <c r="I1417" s="441"/>
      <c r="J1417" s="445"/>
      <c r="K1417" s="358"/>
      <c r="L1417" s="358"/>
      <c r="M1417" s="358"/>
      <c r="N1417" s="358"/>
      <c r="O1417" s="358"/>
      <c r="P1417" s="358"/>
      <c r="Q1417" s="358"/>
      <c r="R1417" s="358"/>
      <c r="S1417" s="358"/>
      <c r="T1417" s="358"/>
      <c r="U1417" s="358"/>
      <c r="V1417" s="358"/>
      <c r="W1417" s="358"/>
      <c r="X1417" s="358"/>
      <c r="Y1417" s="358"/>
      <c r="Z1417" s="358"/>
      <c r="AA1417" s="358"/>
      <c r="AB1417" s="358"/>
      <c r="AC1417" s="358"/>
      <c r="AD1417" s="358"/>
      <c r="AE1417" s="358"/>
      <c r="AF1417" s="358"/>
      <c r="AG1417" s="358"/>
      <c r="AH1417" s="358"/>
      <c r="AI1417" s="358"/>
      <c r="AJ1417" s="358"/>
      <c r="AK1417" s="396"/>
    </row>
    <row r="1418" spans="1:37" x14ac:dyDescent="0.25">
      <c r="A1418" s="353" t="s">
        <v>306</v>
      </c>
      <c r="B1418" s="353" t="s">
        <v>306</v>
      </c>
      <c r="C1418" s="441">
        <f t="shared" ref="C1418:H1418" si="1104">C198</f>
        <v>12500</v>
      </c>
      <c r="D1418" s="441"/>
      <c r="E1418" s="441"/>
      <c r="F1418" s="441"/>
      <c r="G1418" s="441"/>
      <c r="H1418" s="441">
        <f t="shared" si="1104"/>
        <v>0</v>
      </c>
      <c r="I1418" s="441"/>
      <c r="J1418" s="445"/>
      <c r="K1418" s="358"/>
      <c r="L1418" s="358"/>
      <c r="M1418" s="358"/>
      <c r="N1418" s="358"/>
      <c r="O1418" s="358"/>
      <c r="P1418" s="358"/>
      <c r="Q1418" s="358"/>
      <c r="R1418" s="358"/>
      <c r="S1418" s="358"/>
      <c r="T1418" s="358"/>
      <c r="U1418" s="358"/>
      <c r="V1418" s="358"/>
      <c r="W1418" s="358"/>
      <c r="X1418" s="358"/>
      <c r="Y1418" s="358"/>
      <c r="Z1418" s="358"/>
      <c r="AA1418" s="358"/>
      <c r="AB1418" s="358"/>
      <c r="AC1418" s="358"/>
      <c r="AD1418" s="358"/>
      <c r="AE1418" s="358"/>
      <c r="AF1418" s="358"/>
      <c r="AG1418" s="358"/>
      <c r="AH1418" s="358"/>
      <c r="AI1418" s="358"/>
      <c r="AJ1418" s="358"/>
      <c r="AK1418" s="396"/>
    </row>
    <row r="1419" spans="1:37" x14ac:dyDescent="0.25">
      <c r="A1419" s="353" t="s">
        <v>287</v>
      </c>
      <c r="B1419" s="353" t="s">
        <v>287</v>
      </c>
      <c r="C1419" s="441">
        <f t="shared" ref="C1419:H1419" si="1105">C199</f>
        <v>3125</v>
      </c>
      <c r="D1419" s="441"/>
      <c r="E1419" s="441"/>
      <c r="F1419" s="441"/>
      <c r="G1419" s="441"/>
      <c r="H1419" s="441">
        <f t="shared" si="1105"/>
        <v>0</v>
      </c>
      <c r="I1419" s="441"/>
      <c r="J1419" s="445"/>
      <c r="K1419" s="358"/>
      <c r="L1419" s="358"/>
      <c r="M1419" s="358"/>
      <c r="N1419" s="358"/>
      <c r="O1419" s="358"/>
      <c r="P1419" s="358"/>
      <c r="Q1419" s="358"/>
      <c r="R1419" s="358"/>
      <c r="S1419" s="358"/>
      <c r="T1419" s="358"/>
      <c r="U1419" s="358"/>
      <c r="V1419" s="358"/>
      <c r="W1419" s="358"/>
      <c r="X1419" s="358"/>
      <c r="Y1419" s="358"/>
      <c r="Z1419" s="358"/>
      <c r="AA1419" s="358"/>
      <c r="AB1419" s="358"/>
      <c r="AC1419" s="358"/>
      <c r="AD1419" s="358"/>
      <c r="AE1419" s="358"/>
      <c r="AF1419" s="358"/>
      <c r="AG1419" s="358"/>
      <c r="AH1419" s="358"/>
      <c r="AI1419" s="358"/>
      <c r="AJ1419" s="358"/>
      <c r="AK1419" s="396"/>
    </row>
    <row r="1420" spans="1:37" x14ac:dyDescent="0.25">
      <c r="A1420" s="353" t="s">
        <v>261</v>
      </c>
      <c r="B1420" s="353" t="s">
        <v>361</v>
      </c>
      <c r="C1420" s="441">
        <f t="shared" ref="C1420:H1420" si="1106">C200</f>
        <v>5000</v>
      </c>
      <c r="D1420" s="441"/>
      <c r="E1420" s="441"/>
      <c r="F1420" s="441"/>
      <c r="G1420" s="441"/>
      <c r="H1420" s="441">
        <f t="shared" si="1106"/>
        <v>0</v>
      </c>
      <c r="I1420" s="441"/>
      <c r="J1420" s="445"/>
      <c r="K1420" s="358"/>
      <c r="L1420" s="358"/>
      <c r="M1420" s="358"/>
      <c r="N1420" s="358"/>
      <c r="O1420" s="358"/>
      <c r="P1420" s="358"/>
      <c r="Q1420" s="358"/>
      <c r="R1420" s="358"/>
      <c r="S1420" s="358"/>
      <c r="T1420" s="358"/>
      <c r="U1420" s="358"/>
      <c r="V1420" s="358"/>
      <c r="W1420" s="358"/>
      <c r="X1420" s="358"/>
      <c r="Y1420" s="358"/>
      <c r="Z1420" s="358"/>
      <c r="AA1420" s="358"/>
      <c r="AB1420" s="358"/>
      <c r="AC1420" s="358"/>
      <c r="AD1420" s="358"/>
      <c r="AE1420" s="358"/>
      <c r="AF1420" s="358"/>
      <c r="AG1420" s="358"/>
      <c r="AH1420" s="358"/>
      <c r="AI1420" s="358"/>
      <c r="AJ1420" s="358"/>
      <c r="AK1420" s="396"/>
    </row>
    <row r="1421" spans="1:37" x14ac:dyDescent="0.25">
      <c r="A1421" s="353" t="s">
        <v>261</v>
      </c>
      <c r="B1421" s="353" t="s">
        <v>320</v>
      </c>
      <c r="C1421" s="441">
        <f t="shared" ref="C1421:H1421" si="1107">C201</f>
        <v>3750</v>
      </c>
      <c r="D1421" s="441"/>
      <c r="E1421" s="441"/>
      <c r="F1421" s="441"/>
      <c r="G1421" s="441"/>
      <c r="H1421" s="441">
        <f t="shared" si="1107"/>
        <v>0</v>
      </c>
      <c r="I1421" s="441"/>
      <c r="J1421" s="445"/>
      <c r="K1421" s="358"/>
      <c r="L1421" s="358"/>
      <c r="M1421" s="358"/>
      <c r="N1421" s="358"/>
      <c r="O1421" s="358"/>
      <c r="P1421" s="358"/>
      <c r="Q1421" s="358"/>
      <c r="R1421" s="358"/>
      <c r="S1421" s="358"/>
      <c r="T1421" s="358"/>
      <c r="U1421" s="358"/>
      <c r="V1421" s="358"/>
      <c r="W1421" s="358"/>
      <c r="X1421" s="358"/>
      <c r="Y1421" s="358"/>
      <c r="Z1421" s="358"/>
      <c r="AA1421" s="358"/>
      <c r="AB1421" s="358"/>
      <c r="AC1421" s="358"/>
      <c r="AD1421" s="358"/>
      <c r="AE1421" s="358"/>
      <c r="AF1421" s="358"/>
      <c r="AG1421" s="358"/>
      <c r="AH1421" s="358"/>
      <c r="AI1421" s="358"/>
      <c r="AJ1421" s="358"/>
      <c r="AK1421" s="396"/>
    </row>
    <row r="1422" spans="1:37" x14ac:dyDescent="0.25">
      <c r="A1422" s="353" t="s">
        <v>493</v>
      </c>
      <c r="B1422" s="353" t="s">
        <v>493</v>
      </c>
      <c r="C1422" s="441">
        <f t="shared" ref="C1422:H1422" si="1108">C202</f>
        <v>1500</v>
      </c>
      <c r="D1422" s="441"/>
      <c r="E1422" s="441"/>
      <c r="F1422" s="441"/>
      <c r="G1422" s="441"/>
      <c r="H1422" s="441">
        <f t="shared" si="1108"/>
        <v>0</v>
      </c>
      <c r="I1422" s="441"/>
      <c r="J1422" s="445"/>
      <c r="K1422" s="358"/>
      <c r="L1422" s="358"/>
      <c r="M1422" s="358"/>
      <c r="N1422" s="358"/>
      <c r="O1422" s="358"/>
      <c r="P1422" s="358"/>
      <c r="Q1422" s="358"/>
      <c r="R1422" s="358"/>
      <c r="S1422" s="358"/>
      <c r="T1422" s="358"/>
      <c r="U1422" s="358"/>
      <c r="V1422" s="358"/>
      <c r="W1422" s="358"/>
      <c r="X1422" s="358"/>
      <c r="Y1422" s="358"/>
      <c r="Z1422" s="358"/>
      <c r="AA1422" s="358"/>
      <c r="AB1422" s="358"/>
      <c r="AC1422" s="358"/>
      <c r="AD1422" s="358"/>
      <c r="AE1422" s="358"/>
      <c r="AF1422" s="358"/>
      <c r="AG1422" s="358"/>
      <c r="AH1422" s="358"/>
      <c r="AI1422" s="358"/>
      <c r="AJ1422" s="358"/>
      <c r="AK1422" s="396"/>
    </row>
    <row r="1423" spans="1:37" x14ac:dyDescent="0.25">
      <c r="A1423" s="353" t="s">
        <v>262</v>
      </c>
      <c r="B1423" s="353" t="s">
        <v>319</v>
      </c>
      <c r="C1423" s="441">
        <f t="shared" ref="C1423:H1423" si="1109">C203</f>
        <v>20000</v>
      </c>
      <c r="D1423" s="441"/>
      <c r="E1423" s="441"/>
      <c r="F1423" s="441"/>
      <c r="G1423" s="441"/>
      <c r="H1423" s="441">
        <f t="shared" si="1109"/>
        <v>0</v>
      </c>
      <c r="I1423" s="441"/>
      <c r="J1423" s="445"/>
      <c r="K1423" s="358"/>
      <c r="L1423" s="358"/>
      <c r="M1423" s="358"/>
      <c r="N1423" s="358"/>
      <c r="O1423" s="358"/>
      <c r="P1423" s="358"/>
      <c r="Q1423" s="358"/>
      <c r="R1423" s="358"/>
      <c r="S1423" s="358"/>
      <c r="T1423" s="358"/>
      <c r="U1423" s="358"/>
      <c r="V1423" s="358"/>
      <c r="W1423" s="358"/>
      <c r="X1423" s="358"/>
      <c r="Y1423" s="358"/>
      <c r="Z1423" s="358"/>
      <c r="AA1423" s="358"/>
      <c r="AB1423" s="358"/>
      <c r="AC1423" s="358"/>
      <c r="AD1423" s="358"/>
      <c r="AE1423" s="358"/>
      <c r="AF1423" s="358"/>
      <c r="AG1423" s="358"/>
      <c r="AH1423" s="358"/>
      <c r="AI1423" s="358"/>
      <c r="AJ1423" s="358"/>
      <c r="AK1423" s="396"/>
    </row>
    <row r="1424" spans="1:37" x14ac:dyDescent="0.25">
      <c r="A1424" s="353" t="s">
        <v>262</v>
      </c>
      <c r="B1424" s="353" t="s">
        <v>308</v>
      </c>
      <c r="C1424" s="441">
        <f t="shared" ref="C1424:H1424" si="1110">C204</f>
        <v>20000</v>
      </c>
      <c r="D1424" s="441"/>
      <c r="E1424" s="441"/>
      <c r="F1424" s="441"/>
      <c r="G1424" s="441"/>
      <c r="H1424" s="441">
        <f t="shared" si="1110"/>
        <v>0</v>
      </c>
      <c r="I1424" s="441"/>
      <c r="J1424" s="445"/>
      <c r="K1424" s="358"/>
      <c r="L1424" s="358"/>
      <c r="M1424" s="358"/>
      <c r="N1424" s="358"/>
      <c r="O1424" s="358"/>
      <c r="P1424" s="358"/>
      <c r="Q1424" s="358"/>
      <c r="R1424" s="358"/>
      <c r="S1424" s="358"/>
      <c r="T1424" s="358"/>
      <c r="U1424" s="358"/>
      <c r="V1424" s="358"/>
      <c r="W1424" s="358"/>
      <c r="X1424" s="358"/>
      <c r="Y1424" s="358"/>
      <c r="Z1424" s="358"/>
      <c r="AA1424" s="358"/>
      <c r="AB1424" s="358"/>
      <c r="AC1424" s="358"/>
      <c r="AD1424" s="358"/>
      <c r="AE1424" s="358"/>
      <c r="AF1424" s="358"/>
      <c r="AG1424" s="358"/>
      <c r="AH1424" s="358"/>
      <c r="AI1424" s="358"/>
      <c r="AJ1424" s="358"/>
      <c r="AK1424" s="396"/>
    </row>
    <row r="1425" spans="1:37" x14ac:dyDescent="0.25">
      <c r="A1425" s="353" t="s">
        <v>262</v>
      </c>
      <c r="B1425" s="353" t="s">
        <v>331</v>
      </c>
      <c r="C1425" s="441">
        <f t="shared" ref="C1425:H1425" si="1111">C205</f>
        <v>20000</v>
      </c>
      <c r="D1425" s="441"/>
      <c r="E1425" s="441"/>
      <c r="F1425" s="441"/>
      <c r="G1425" s="441"/>
      <c r="H1425" s="441">
        <f t="shared" si="1111"/>
        <v>0</v>
      </c>
      <c r="I1425" s="441"/>
      <c r="J1425" s="445"/>
      <c r="K1425" s="358"/>
      <c r="L1425" s="358"/>
      <c r="M1425" s="358"/>
      <c r="N1425" s="358"/>
      <c r="O1425" s="358"/>
      <c r="P1425" s="358"/>
      <c r="Q1425" s="358"/>
      <c r="R1425" s="358"/>
      <c r="S1425" s="358"/>
      <c r="T1425" s="358"/>
      <c r="U1425" s="358"/>
      <c r="V1425" s="358"/>
      <c r="W1425" s="358"/>
      <c r="X1425" s="358"/>
      <c r="Y1425" s="358"/>
      <c r="Z1425" s="358"/>
      <c r="AA1425" s="358"/>
      <c r="AB1425" s="358"/>
      <c r="AC1425" s="358"/>
      <c r="AD1425" s="358"/>
      <c r="AE1425" s="358"/>
      <c r="AF1425" s="358"/>
      <c r="AG1425" s="358"/>
      <c r="AH1425" s="358"/>
      <c r="AI1425" s="358"/>
      <c r="AJ1425" s="358"/>
      <c r="AK1425" s="396"/>
    </row>
    <row r="1426" spans="1:37" x14ac:dyDescent="0.25">
      <c r="A1426" s="353" t="s">
        <v>339</v>
      </c>
      <c r="B1426" s="353" t="s">
        <v>339</v>
      </c>
      <c r="C1426" s="441">
        <f t="shared" ref="C1426:H1426" si="1112">C206</f>
        <v>1000</v>
      </c>
      <c r="D1426" s="441"/>
      <c r="E1426" s="441"/>
      <c r="F1426" s="441"/>
      <c r="G1426" s="441"/>
      <c r="H1426" s="441">
        <f t="shared" si="1112"/>
        <v>0</v>
      </c>
      <c r="I1426" s="441"/>
      <c r="J1426" s="445"/>
      <c r="K1426" s="358"/>
      <c r="L1426" s="358"/>
      <c r="M1426" s="358"/>
      <c r="N1426" s="358"/>
      <c r="O1426" s="358"/>
      <c r="P1426" s="358"/>
      <c r="Q1426" s="358"/>
      <c r="R1426" s="358"/>
      <c r="S1426" s="358"/>
      <c r="T1426" s="358"/>
      <c r="U1426" s="358"/>
      <c r="V1426" s="358"/>
      <c r="W1426" s="358"/>
      <c r="X1426" s="358"/>
      <c r="Y1426" s="358"/>
      <c r="Z1426" s="358"/>
      <c r="AA1426" s="358"/>
      <c r="AB1426" s="358"/>
      <c r="AC1426" s="358"/>
      <c r="AD1426" s="358"/>
      <c r="AE1426" s="358"/>
      <c r="AF1426" s="358"/>
      <c r="AG1426" s="358"/>
      <c r="AH1426" s="358"/>
      <c r="AI1426" s="358"/>
      <c r="AJ1426" s="358"/>
      <c r="AK1426" s="396"/>
    </row>
    <row r="1427" spans="1:37" x14ac:dyDescent="0.25">
      <c r="A1427" s="353" t="s">
        <v>430</v>
      </c>
      <c r="B1427" s="353" t="s">
        <v>430</v>
      </c>
      <c r="C1427" s="441">
        <f t="shared" ref="C1427:H1427" si="1113">C207</f>
        <v>999</v>
      </c>
      <c r="D1427" s="441"/>
      <c r="E1427" s="441"/>
      <c r="F1427" s="441"/>
      <c r="G1427" s="441"/>
      <c r="H1427" s="441">
        <f t="shared" si="1113"/>
        <v>0</v>
      </c>
      <c r="I1427" s="441"/>
      <c r="J1427" s="445"/>
      <c r="K1427" s="358"/>
      <c r="L1427" s="358"/>
      <c r="M1427" s="358"/>
      <c r="N1427" s="358"/>
      <c r="O1427" s="358"/>
      <c r="P1427" s="358"/>
      <c r="Q1427" s="358"/>
      <c r="R1427" s="358"/>
      <c r="S1427" s="358"/>
      <c r="T1427" s="358"/>
      <c r="U1427" s="358"/>
      <c r="V1427" s="358"/>
      <c r="W1427" s="358"/>
      <c r="X1427" s="358"/>
      <c r="Y1427" s="358"/>
      <c r="Z1427" s="358"/>
      <c r="AA1427" s="358"/>
      <c r="AB1427" s="358"/>
      <c r="AC1427" s="358"/>
      <c r="AD1427" s="358"/>
      <c r="AE1427" s="358"/>
      <c r="AF1427" s="358"/>
      <c r="AG1427" s="358"/>
      <c r="AH1427" s="358"/>
      <c r="AI1427" s="358"/>
      <c r="AJ1427" s="358"/>
      <c r="AK1427" s="396"/>
    </row>
    <row r="1428" spans="1:37" x14ac:dyDescent="0.25">
      <c r="A1428" s="353" t="s">
        <v>374</v>
      </c>
      <c r="B1428" s="353" t="s">
        <v>374</v>
      </c>
      <c r="C1428" s="441">
        <f t="shared" ref="C1428:H1428" si="1114">C208</f>
        <v>5000</v>
      </c>
      <c r="D1428" s="441"/>
      <c r="E1428" s="441"/>
      <c r="F1428" s="441"/>
      <c r="G1428" s="441"/>
      <c r="H1428" s="441">
        <f t="shared" si="1114"/>
        <v>0</v>
      </c>
      <c r="I1428" s="441"/>
      <c r="J1428" s="445"/>
      <c r="K1428" s="358"/>
      <c r="L1428" s="358"/>
      <c r="M1428" s="358"/>
      <c r="N1428" s="358"/>
      <c r="O1428" s="358"/>
      <c r="P1428" s="358"/>
      <c r="Q1428" s="358"/>
      <c r="R1428" s="358"/>
      <c r="S1428" s="358"/>
      <c r="T1428" s="358"/>
      <c r="U1428" s="358"/>
      <c r="V1428" s="358"/>
      <c r="W1428" s="358"/>
      <c r="X1428" s="358"/>
      <c r="Y1428" s="358"/>
      <c r="Z1428" s="358"/>
      <c r="AA1428" s="358"/>
      <c r="AB1428" s="358"/>
      <c r="AC1428" s="358"/>
      <c r="AD1428" s="358"/>
      <c r="AE1428" s="358"/>
      <c r="AF1428" s="358"/>
      <c r="AG1428" s="358"/>
      <c r="AH1428" s="358"/>
      <c r="AI1428" s="358"/>
      <c r="AJ1428" s="358"/>
      <c r="AK1428" s="396"/>
    </row>
    <row r="1429" spans="1:37" x14ac:dyDescent="0.25">
      <c r="A1429" s="353" t="s">
        <v>443</v>
      </c>
      <c r="B1429" s="353" t="s">
        <v>443</v>
      </c>
      <c r="C1429" s="441">
        <f t="shared" ref="C1429:H1429" si="1115">C209</f>
        <v>50000</v>
      </c>
      <c r="D1429" s="441"/>
      <c r="E1429" s="441"/>
      <c r="F1429" s="441"/>
      <c r="G1429" s="441"/>
      <c r="H1429" s="441">
        <f t="shared" si="1115"/>
        <v>0</v>
      </c>
      <c r="I1429" s="441"/>
      <c r="J1429" s="445"/>
      <c r="K1429" s="358"/>
      <c r="L1429" s="358"/>
      <c r="M1429" s="358"/>
      <c r="N1429" s="358"/>
      <c r="O1429" s="358"/>
      <c r="P1429" s="358"/>
      <c r="Q1429" s="358"/>
      <c r="R1429" s="358"/>
      <c r="S1429" s="358"/>
      <c r="T1429" s="358"/>
      <c r="U1429" s="358"/>
      <c r="V1429" s="358"/>
      <c r="W1429" s="358"/>
      <c r="X1429" s="358"/>
      <c r="Y1429" s="358"/>
      <c r="Z1429" s="358"/>
      <c r="AA1429" s="358"/>
      <c r="AB1429" s="358"/>
      <c r="AC1429" s="358"/>
      <c r="AD1429" s="358"/>
      <c r="AE1429" s="358"/>
      <c r="AF1429" s="358"/>
      <c r="AG1429" s="358"/>
      <c r="AH1429" s="358"/>
      <c r="AI1429" s="358"/>
      <c r="AJ1429" s="358"/>
      <c r="AK1429" s="396"/>
    </row>
    <row r="1430" spans="1:37" x14ac:dyDescent="0.25">
      <c r="A1430" s="353" t="s">
        <v>244</v>
      </c>
      <c r="B1430" s="353" t="s">
        <v>429</v>
      </c>
      <c r="C1430" s="441">
        <f t="shared" ref="C1430:H1430" si="1116">C210</f>
        <v>20000</v>
      </c>
      <c r="D1430" s="441"/>
      <c r="E1430" s="441"/>
      <c r="F1430" s="441"/>
      <c r="G1430" s="441"/>
      <c r="H1430" s="441">
        <f t="shared" si="1116"/>
        <v>0</v>
      </c>
      <c r="I1430" s="441"/>
      <c r="J1430" s="445"/>
      <c r="K1430" s="358"/>
      <c r="L1430" s="358"/>
      <c r="M1430" s="358"/>
      <c r="N1430" s="358"/>
      <c r="O1430" s="358"/>
      <c r="P1430" s="358"/>
      <c r="Q1430" s="358"/>
      <c r="R1430" s="358"/>
      <c r="S1430" s="358"/>
      <c r="T1430" s="358"/>
      <c r="U1430" s="358"/>
      <c r="V1430" s="358"/>
      <c r="W1430" s="358"/>
      <c r="X1430" s="358"/>
      <c r="Y1430" s="358"/>
      <c r="Z1430" s="358"/>
      <c r="AA1430" s="358"/>
      <c r="AB1430" s="358"/>
      <c r="AC1430" s="358"/>
      <c r="AD1430" s="358"/>
      <c r="AE1430" s="358"/>
      <c r="AF1430" s="358"/>
      <c r="AG1430" s="358"/>
      <c r="AH1430" s="358"/>
      <c r="AI1430" s="358"/>
      <c r="AJ1430" s="358"/>
      <c r="AK1430" s="396"/>
    </row>
    <row r="1431" spans="1:37" x14ac:dyDescent="0.25">
      <c r="A1431" s="353" t="s">
        <v>244</v>
      </c>
      <c r="B1431" s="353" t="s">
        <v>405</v>
      </c>
      <c r="C1431" s="441">
        <f t="shared" ref="C1431:H1431" si="1117">C211</f>
        <v>20000</v>
      </c>
      <c r="D1431" s="441"/>
      <c r="E1431" s="441"/>
      <c r="F1431" s="441"/>
      <c r="G1431" s="441"/>
      <c r="H1431" s="441">
        <f t="shared" si="1117"/>
        <v>0</v>
      </c>
      <c r="I1431" s="441"/>
      <c r="J1431" s="445"/>
      <c r="K1431" s="358"/>
      <c r="L1431" s="358"/>
      <c r="M1431" s="358"/>
      <c r="N1431" s="358"/>
      <c r="O1431" s="358"/>
      <c r="P1431" s="358"/>
      <c r="Q1431" s="358"/>
      <c r="R1431" s="358"/>
      <c r="S1431" s="358"/>
      <c r="T1431" s="358"/>
      <c r="U1431" s="358"/>
      <c r="V1431" s="358"/>
      <c r="W1431" s="358"/>
      <c r="X1431" s="358"/>
      <c r="Y1431" s="358"/>
      <c r="Z1431" s="358"/>
      <c r="AA1431" s="358"/>
      <c r="AB1431" s="358"/>
      <c r="AC1431" s="358"/>
      <c r="AD1431" s="358"/>
      <c r="AE1431" s="358"/>
      <c r="AF1431" s="358"/>
      <c r="AG1431" s="358"/>
      <c r="AH1431" s="358"/>
      <c r="AI1431" s="358"/>
      <c r="AJ1431" s="358"/>
      <c r="AK1431" s="396"/>
    </row>
    <row r="1432" spans="1:37" x14ac:dyDescent="0.25">
      <c r="A1432" s="353" t="s">
        <v>303</v>
      </c>
      <c r="B1432" s="353" t="s">
        <v>303</v>
      </c>
      <c r="C1432" s="441">
        <f t="shared" ref="C1432:H1432" si="1118">C212</f>
        <v>6250</v>
      </c>
      <c r="D1432" s="441"/>
      <c r="E1432" s="441"/>
      <c r="F1432" s="441"/>
      <c r="G1432" s="441"/>
      <c r="H1432" s="441">
        <f t="shared" si="1118"/>
        <v>0</v>
      </c>
      <c r="I1432" s="441"/>
      <c r="J1432" s="445"/>
      <c r="K1432" s="358"/>
      <c r="L1432" s="358"/>
      <c r="M1432" s="358"/>
      <c r="N1432" s="358"/>
      <c r="O1432" s="358"/>
      <c r="P1432" s="358"/>
      <c r="Q1432" s="358"/>
      <c r="R1432" s="358"/>
      <c r="S1432" s="358"/>
      <c r="T1432" s="358"/>
      <c r="U1432" s="358"/>
      <c r="V1432" s="358"/>
      <c r="W1432" s="358"/>
      <c r="X1432" s="358"/>
      <c r="Y1432" s="358"/>
      <c r="Z1432" s="358"/>
      <c r="AA1432" s="358"/>
      <c r="AB1432" s="358"/>
      <c r="AC1432" s="358"/>
      <c r="AD1432" s="358"/>
      <c r="AE1432" s="358"/>
      <c r="AF1432" s="358"/>
      <c r="AG1432" s="358"/>
      <c r="AH1432" s="358"/>
      <c r="AI1432" s="358"/>
      <c r="AJ1432" s="358"/>
      <c r="AK1432" s="396"/>
    </row>
    <row r="1433" spans="1:37" x14ac:dyDescent="0.25">
      <c r="A1433" s="353" t="s">
        <v>475</v>
      </c>
      <c r="B1433" s="353" t="s">
        <v>475</v>
      </c>
      <c r="C1433" s="441">
        <f t="shared" ref="C1433:H1433" si="1119">C213</f>
        <v>3750</v>
      </c>
      <c r="D1433" s="441"/>
      <c r="E1433" s="441"/>
      <c r="F1433" s="441"/>
      <c r="G1433" s="441"/>
      <c r="H1433" s="441">
        <f t="shared" si="1119"/>
        <v>0</v>
      </c>
      <c r="I1433" s="441"/>
      <c r="J1433" s="445"/>
      <c r="K1433" s="358"/>
      <c r="L1433" s="358"/>
      <c r="M1433" s="358"/>
      <c r="N1433" s="358"/>
      <c r="O1433" s="358"/>
      <c r="P1433" s="358"/>
      <c r="Q1433" s="358"/>
      <c r="R1433" s="358"/>
      <c r="S1433" s="358"/>
      <c r="T1433" s="358"/>
      <c r="U1433" s="358"/>
      <c r="V1433" s="358"/>
      <c r="W1433" s="358"/>
      <c r="X1433" s="358"/>
      <c r="Y1433" s="358"/>
      <c r="Z1433" s="358"/>
      <c r="AA1433" s="358"/>
      <c r="AB1433" s="358"/>
      <c r="AC1433" s="358"/>
      <c r="AD1433" s="358"/>
      <c r="AE1433" s="358"/>
      <c r="AF1433" s="358"/>
      <c r="AG1433" s="358"/>
      <c r="AH1433" s="358"/>
      <c r="AI1433" s="358"/>
      <c r="AJ1433" s="358"/>
      <c r="AK1433" s="396"/>
    </row>
    <row r="1434" spans="1:37" x14ac:dyDescent="0.25">
      <c r="A1434" s="353" t="s">
        <v>355</v>
      </c>
      <c r="B1434" s="353" t="s">
        <v>355</v>
      </c>
      <c r="C1434" s="441">
        <f t="shared" ref="C1434:H1434" si="1120">C214</f>
        <v>7000</v>
      </c>
      <c r="D1434" s="441"/>
      <c r="E1434" s="441"/>
      <c r="F1434" s="441"/>
      <c r="G1434" s="441"/>
      <c r="H1434" s="441">
        <f t="shared" si="1120"/>
        <v>0</v>
      </c>
      <c r="I1434" s="441"/>
      <c r="J1434" s="445"/>
      <c r="K1434" s="358"/>
      <c r="L1434" s="358"/>
      <c r="M1434" s="358"/>
      <c r="N1434" s="358"/>
      <c r="O1434" s="358"/>
      <c r="P1434" s="358"/>
      <c r="Q1434" s="358"/>
      <c r="R1434" s="358"/>
      <c r="S1434" s="358"/>
      <c r="T1434" s="358"/>
      <c r="U1434" s="358"/>
      <c r="V1434" s="358"/>
      <c r="W1434" s="358"/>
      <c r="X1434" s="358"/>
      <c r="Y1434" s="358"/>
      <c r="Z1434" s="358"/>
      <c r="AA1434" s="358"/>
      <c r="AB1434" s="358"/>
      <c r="AC1434" s="358"/>
      <c r="AD1434" s="358"/>
      <c r="AE1434" s="358"/>
      <c r="AF1434" s="358"/>
      <c r="AG1434" s="358"/>
      <c r="AH1434" s="358"/>
      <c r="AI1434" s="358"/>
      <c r="AJ1434" s="358"/>
      <c r="AK1434" s="396"/>
    </row>
    <row r="1435" spans="1:37" x14ac:dyDescent="0.25">
      <c r="A1435" s="353" t="s">
        <v>484</v>
      </c>
      <c r="B1435" s="353" t="s">
        <v>484</v>
      </c>
      <c r="C1435" s="441">
        <f t="shared" ref="C1435:H1435" si="1121">C215</f>
        <v>5000</v>
      </c>
      <c r="D1435" s="441"/>
      <c r="E1435" s="441"/>
      <c r="F1435" s="441"/>
      <c r="G1435" s="441"/>
      <c r="H1435" s="441">
        <f t="shared" si="1121"/>
        <v>0</v>
      </c>
      <c r="I1435" s="441"/>
      <c r="J1435" s="445"/>
      <c r="K1435" s="358"/>
      <c r="L1435" s="358"/>
      <c r="M1435" s="358"/>
      <c r="N1435" s="358"/>
      <c r="O1435" s="358"/>
      <c r="P1435" s="358"/>
      <c r="Q1435" s="358"/>
      <c r="R1435" s="358"/>
      <c r="S1435" s="358"/>
      <c r="T1435" s="358"/>
      <c r="U1435" s="358"/>
      <c r="V1435" s="358"/>
      <c r="W1435" s="358"/>
      <c r="X1435" s="358"/>
      <c r="Y1435" s="358"/>
      <c r="Z1435" s="358"/>
      <c r="AA1435" s="358"/>
      <c r="AB1435" s="358"/>
      <c r="AC1435" s="358"/>
      <c r="AD1435" s="358"/>
      <c r="AE1435" s="358"/>
      <c r="AF1435" s="358"/>
      <c r="AG1435" s="358"/>
      <c r="AH1435" s="358"/>
      <c r="AI1435" s="358"/>
      <c r="AJ1435" s="358"/>
      <c r="AK1435" s="396"/>
    </row>
    <row r="1436" spans="1:37" x14ac:dyDescent="0.25">
      <c r="A1436" s="353" t="s">
        <v>492</v>
      </c>
      <c r="B1436" s="353" t="s">
        <v>492</v>
      </c>
      <c r="C1436" s="441">
        <f t="shared" ref="C1436:H1436" si="1122">C216</f>
        <v>25000</v>
      </c>
      <c r="D1436" s="441"/>
      <c r="E1436" s="441"/>
      <c r="F1436" s="441"/>
      <c r="G1436" s="441"/>
      <c r="H1436" s="441">
        <f t="shared" si="1122"/>
        <v>0</v>
      </c>
      <c r="I1436" s="441"/>
      <c r="J1436" s="445"/>
      <c r="K1436" s="358"/>
      <c r="L1436" s="358"/>
      <c r="M1436" s="358"/>
      <c r="N1436" s="358"/>
      <c r="O1436" s="358"/>
      <c r="P1436" s="358"/>
      <c r="Q1436" s="358"/>
      <c r="R1436" s="358"/>
      <c r="S1436" s="358"/>
      <c r="T1436" s="358"/>
      <c r="U1436" s="358"/>
      <c r="V1436" s="358"/>
      <c r="W1436" s="358"/>
      <c r="X1436" s="358"/>
      <c r="Y1436" s="358"/>
      <c r="Z1436" s="358"/>
      <c r="AA1436" s="358"/>
      <c r="AB1436" s="358"/>
      <c r="AC1436" s="358"/>
      <c r="AD1436" s="358"/>
      <c r="AE1436" s="358"/>
      <c r="AF1436" s="358"/>
      <c r="AG1436" s="358"/>
      <c r="AH1436" s="358"/>
      <c r="AI1436" s="358"/>
      <c r="AJ1436" s="358"/>
      <c r="AK1436" s="396"/>
    </row>
    <row r="1437" spans="1:37" x14ac:dyDescent="0.25">
      <c r="A1437" s="353" t="s">
        <v>380</v>
      </c>
      <c r="B1437" s="353" t="s">
        <v>380</v>
      </c>
      <c r="C1437" s="441">
        <f t="shared" ref="C1437:H1437" si="1123">C217</f>
        <v>35000</v>
      </c>
      <c r="D1437" s="441"/>
      <c r="E1437" s="441"/>
      <c r="F1437" s="441"/>
      <c r="G1437" s="441"/>
      <c r="H1437" s="441">
        <f t="shared" si="1123"/>
        <v>0</v>
      </c>
      <c r="I1437" s="441"/>
      <c r="J1437" s="445"/>
      <c r="K1437" s="358"/>
      <c r="L1437" s="358"/>
      <c r="M1437" s="358"/>
      <c r="N1437" s="358"/>
      <c r="O1437" s="358"/>
      <c r="P1437" s="358"/>
      <c r="Q1437" s="358"/>
      <c r="R1437" s="358"/>
      <c r="S1437" s="358"/>
      <c r="T1437" s="358"/>
      <c r="U1437" s="358"/>
      <c r="V1437" s="358"/>
      <c r="W1437" s="358"/>
      <c r="X1437" s="358"/>
      <c r="Y1437" s="358"/>
      <c r="Z1437" s="358"/>
      <c r="AA1437" s="358"/>
      <c r="AB1437" s="358"/>
      <c r="AC1437" s="358"/>
      <c r="AD1437" s="358"/>
      <c r="AE1437" s="358"/>
      <c r="AF1437" s="358"/>
      <c r="AG1437" s="358"/>
      <c r="AH1437" s="358"/>
      <c r="AI1437" s="358"/>
      <c r="AJ1437" s="358"/>
      <c r="AK1437" s="396"/>
    </row>
    <row r="1438" spans="1:37" x14ac:dyDescent="0.25">
      <c r="A1438" s="353" t="s">
        <v>322</v>
      </c>
      <c r="B1438" s="353" t="s">
        <v>322</v>
      </c>
      <c r="C1438" s="441">
        <f t="shared" ref="C1438:H1438" si="1124">C218</f>
        <v>2500</v>
      </c>
      <c r="D1438" s="441"/>
      <c r="E1438" s="441"/>
      <c r="F1438" s="441"/>
      <c r="G1438" s="441"/>
      <c r="H1438" s="441">
        <f t="shared" si="1124"/>
        <v>0</v>
      </c>
      <c r="I1438" s="441"/>
      <c r="J1438" s="445"/>
      <c r="K1438" s="358"/>
      <c r="L1438" s="358"/>
      <c r="M1438" s="358"/>
      <c r="N1438" s="358"/>
      <c r="O1438" s="358"/>
      <c r="P1438" s="358"/>
      <c r="Q1438" s="358"/>
      <c r="R1438" s="358"/>
      <c r="S1438" s="358"/>
      <c r="T1438" s="358"/>
      <c r="U1438" s="358"/>
      <c r="V1438" s="358"/>
      <c r="W1438" s="358"/>
      <c r="X1438" s="358"/>
      <c r="Y1438" s="358"/>
      <c r="Z1438" s="358"/>
      <c r="AA1438" s="358"/>
      <c r="AB1438" s="358"/>
      <c r="AC1438" s="358"/>
      <c r="AD1438" s="358"/>
      <c r="AE1438" s="358"/>
      <c r="AF1438" s="358"/>
      <c r="AG1438" s="358"/>
      <c r="AH1438" s="358"/>
      <c r="AI1438" s="358"/>
      <c r="AJ1438" s="358"/>
      <c r="AK1438" s="396"/>
    </row>
    <row r="1439" spans="1:37" x14ac:dyDescent="0.25">
      <c r="A1439" s="353" t="s">
        <v>447</v>
      </c>
      <c r="B1439" s="353" t="s">
        <v>447</v>
      </c>
      <c r="C1439" s="441">
        <f t="shared" ref="C1439:H1439" si="1125">C219</f>
        <v>2000</v>
      </c>
      <c r="D1439" s="441"/>
      <c r="E1439" s="441"/>
      <c r="F1439" s="441"/>
      <c r="G1439" s="441"/>
      <c r="H1439" s="441">
        <f t="shared" si="1125"/>
        <v>0</v>
      </c>
      <c r="I1439" s="441"/>
      <c r="J1439" s="445"/>
      <c r="K1439" s="358"/>
      <c r="L1439" s="358"/>
      <c r="M1439" s="358"/>
      <c r="N1439" s="358"/>
      <c r="O1439" s="358"/>
      <c r="P1439" s="358"/>
      <c r="Q1439" s="358"/>
      <c r="R1439" s="358"/>
      <c r="S1439" s="358"/>
      <c r="T1439" s="358"/>
      <c r="U1439" s="358"/>
      <c r="V1439" s="358"/>
      <c r="W1439" s="358"/>
      <c r="X1439" s="358"/>
      <c r="Y1439" s="358"/>
      <c r="Z1439" s="358"/>
      <c r="AA1439" s="358"/>
      <c r="AB1439" s="358"/>
      <c r="AC1439" s="358"/>
      <c r="AD1439" s="358"/>
      <c r="AE1439" s="358"/>
      <c r="AF1439" s="358"/>
      <c r="AG1439" s="358"/>
      <c r="AH1439" s="358"/>
      <c r="AI1439" s="358"/>
      <c r="AJ1439" s="358"/>
      <c r="AK1439" s="396"/>
    </row>
    <row r="1440" spans="1:37" x14ac:dyDescent="0.25">
      <c r="A1440" s="353" t="s">
        <v>494</v>
      </c>
      <c r="B1440" s="353" t="s">
        <v>494</v>
      </c>
      <c r="C1440" s="441">
        <f t="shared" ref="C1440:H1440" si="1126">C220</f>
        <v>5000</v>
      </c>
      <c r="D1440" s="441"/>
      <c r="E1440" s="441"/>
      <c r="F1440" s="441"/>
      <c r="G1440" s="441"/>
      <c r="H1440" s="441">
        <f t="shared" si="1126"/>
        <v>0</v>
      </c>
      <c r="I1440" s="441"/>
      <c r="J1440" s="445"/>
      <c r="K1440" s="358"/>
      <c r="L1440" s="358"/>
      <c r="M1440" s="358"/>
      <c r="N1440" s="358"/>
      <c r="O1440" s="358"/>
      <c r="P1440" s="358"/>
      <c r="Q1440" s="358"/>
      <c r="R1440" s="358"/>
      <c r="S1440" s="358"/>
      <c r="T1440" s="358"/>
      <c r="U1440" s="358"/>
      <c r="V1440" s="358"/>
      <c r="W1440" s="358"/>
      <c r="X1440" s="358"/>
      <c r="Y1440" s="358"/>
      <c r="Z1440" s="358"/>
      <c r="AA1440" s="358"/>
      <c r="AB1440" s="358"/>
      <c r="AC1440" s="358"/>
      <c r="AD1440" s="358"/>
      <c r="AE1440" s="358"/>
      <c r="AF1440" s="358"/>
      <c r="AG1440" s="358"/>
      <c r="AH1440" s="358"/>
      <c r="AI1440" s="358"/>
      <c r="AJ1440" s="358"/>
      <c r="AK1440" s="396"/>
    </row>
    <row r="1441" spans="1:37" x14ac:dyDescent="0.25">
      <c r="A1441" s="353" t="s">
        <v>332</v>
      </c>
      <c r="B1441" s="353" t="s">
        <v>332</v>
      </c>
      <c r="C1441" s="441">
        <f t="shared" ref="C1441:H1441" si="1127">C221</f>
        <v>5000</v>
      </c>
      <c r="D1441" s="441"/>
      <c r="E1441" s="441"/>
      <c r="F1441" s="441"/>
      <c r="G1441" s="441"/>
      <c r="H1441" s="441">
        <f t="shared" si="1127"/>
        <v>0</v>
      </c>
      <c r="I1441" s="441"/>
      <c r="J1441" s="445"/>
      <c r="K1441" s="358"/>
      <c r="L1441" s="358"/>
      <c r="M1441" s="358"/>
      <c r="N1441" s="358"/>
      <c r="O1441" s="358"/>
      <c r="P1441" s="358"/>
      <c r="Q1441" s="358"/>
      <c r="R1441" s="358"/>
      <c r="S1441" s="358"/>
      <c r="T1441" s="358"/>
      <c r="U1441" s="358"/>
      <c r="V1441" s="358"/>
      <c r="W1441" s="358"/>
      <c r="X1441" s="358"/>
      <c r="Y1441" s="358"/>
      <c r="Z1441" s="358"/>
      <c r="AA1441" s="358"/>
      <c r="AB1441" s="358"/>
      <c r="AC1441" s="358"/>
      <c r="AD1441" s="358"/>
      <c r="AE1441" s="358"/>
      <c r="AF1441" s="358"/>
      <c r="AG1441" s="358"/>
      <c r="AH1441" s="358"/>
      <c r="AI1441" s="358"/>
      <c r="AJ1441" s="358"/>
      <c r="AK1441" s="396"/>
    </row>
    <row r="1442" spans="1:37" x14ac:dyDescent="0.25">
      <c r="A1442" s="353" t="s">
        <v>263</v>
      </c>
      <c r="B1442" s="353" t="s">
        <v>478</v>
      </c>
      <c r="C1442" s="441">
        <f t="shared" ref="C1442:H1442" si="1128">C222</f>
        <v>20000</v>
      </c>
      <c r="D1442" s="441"/>
      <c r="E1442" s="441"/>
      <c r="F1442" s="441"/>
      <c r="G1442" s="441"/>
      <c r="H1442" s="441">
        <f t="shared" si="1128"/>
        <v>0</v>
      </c>
      <c r="I1442" s="441"/>
      <c r="J1442" s="445"/>
      <c r="K1442" s="358"/>
      <c r="L1442" s="358"/>
      <c r="M1442" s="358"/>
      <c r="N1442" s="358"/>
      <c r="O1442" s="358"/>
      <c r="P1442" s="358"/>
      <c r="Q1442" s="358"/>
      <c r="R1442" s="358"/>
      <c r="S1442" s="358"/>
      <c r="T1442" s="358"/>
      <c r="U1442" s="358"/>
      <c r="V1442" s="358"/>
      <c r="W1442" s="358"/>
      <c r="X1442" s="358"/>
      <c r="Y1442" s="358"/>
      <c r="Z1442" s="358"/>
      <c r="AA1442" s="358"/>
      <c r="AB1442" s="358"/>
      <c r="AC1442" s="358"/>
      <c r="AD1442" s="358"/>
      <c r="AE1442" s="358"/>
      <c r="AF1442" s="358"/>
      <c r="AG1442" s="358"/>
      <c r="AH1442" s="358"/>
      <c r="AI1442" s="358"/>
      <c r="AJ1442" s="358"/>
      <c r="AK1442" s="396"/>
    </row>
    <row r="1443" spans="1:37" x14ac:dyDescent="0.25">
      <c r="A1443" s="353" t="s">
        <v>263</v>
      </c>
      <c r="B1443" s="353" t="s">
        <v>542</v>
      </c>
      <c r="C1443" s="441">
        <f t="shared" ref="C1443:H1443" si="1129">C223</f>
        <v>20000</v>
      </c>
      <c r="D1443" s="441"/>
      <c r="E1443" s="441"/>
      <c r="F1443" s="441"/>
      <c r="G1443" s="441"/>
      <c r="H1443" s="441">
        <f t="shared" si="1129"/>
        <v>0</v>
      </c>
      <c r="I1443" s="441"/>
      <c r="J1443" s="445"/>
      <c r="K1443" s="358"/>
      <c r="L1443" s="358"/>
      <c r="M1443" s="358"/>
      <c r="N1443" s="358"/>
      <c r="O1443" s="358"/>
      <c r="P1443" s="358"/>
      <c r="Q1443" s="358"/>
      <c r="R1443" s="358"/>
      <c r="S1443" s="358"/>
      <c r="T1443" s="358"/>
      <c r="U1443" s="358"/>
      <c r="V1443" s="358"/>
      <c r="W1443" s="358"/>
      <c r="X1443" s="358"/>
      <c r="Y1443" s="358"/>
      <c r="Z1443" s="358"/>
      <c r="AA1443" s="358"/>
      <c r="AB1443" s="358"/>
      <c r="AC1443" s="358"/>
      <c r="AD1443" s="358"/>
      <c r="AE1443" s="358"/>
      <c r="AF1443" s="358"/>
      <c r="AG1443" s="358"/>
      <c r="AH1443" s="358"/>
      <c r="AI1443" s="358"/>
      <c r="AJ1443" s="358"/>
      <c r="AK1443" s="396"/>
    </row>
    <row r="1444" spans="1:37" x14ac:dyDescent="0.25">
      <c r="A1444" s="353" t="s">
        <v>466</v>
      </c>
      <c r="B1444" s="353" t="s">
        <v>467</v>
      </c>
      <c r="C1444" s="441">
        <f t="shared" ref="C1444:H1444" si="1130">C224</f>
        <v>20000</v>
      </c>
      <c r="D1444" s="441"/>
      <c r="E1444" s="441"/>
      <c r="F1444" s="441"/>
      <c r="G1444" s="441"/>
      <c r="H1444" s="441">
        <f t="shared" si="1130"/>
        <v>0</v>
      </c>
      <c r="I1444" s="441"/>
      <c r="J1444" s="445"/>
      <c r="K1444" s="358"/>
      <c r="L1444" s="358"/>
      <c r="M1444" s="358"/>
      <c r="N1444" s="358"/>
      <c r="O1444" s="358"/>
      <c r="P1444" s="358"/>
      <c r="Q1444" s="358"/>
      <c r="R1444" s="358"/>
      <c r="S1444" s="358"/>
      <c r="T1444" s="358"/>
      <c r="U1444" s="358"/>
      <c r="V1444" s="358"/>
      <c r="W1444" s="358"/>
      <c r="X1444" s="358"/>
      <c r="Y1444" s="358"/>
      <c r="Z1444" s="358"/>
      <c r="AA1444" s="358"/>
      <c r="AB1444" s="358"/>
      <c r="AC1444" s="358"/>
      <c r="AD1444" s="358"/>
      <c r="AE1444" s="358"/>
      <c r="AF1444" s="358"/>
      <c r="AG1444" s="358"/>
      <c r="AH1444" s="358"/>
      <c r="AI1444" s="358"/>
      <c r="AJ1444" s="358"/>
      <c r="AK1444" s="396"/>
    </row>
    <row r="1445" spans="1:37" x14ac:dyDescent="0.25">
      <c r="A1445" s="353" t="s">
        <v>557</v>
      </c>
      <c r="B1445" s="353" t="s">
        <v>557</v>
      </c>
      <c r="C1445" s="441">
        <f t="shared" ref="C1445:H1445" si="1131">C225</f>
        <v>7500</v>
      </c>
      <c r="D1445" s="441"/>
      <c r="E1445" s="441"/>
      <c r="F1445" s="441"/>
      <c r="G1445" s="441"/>
      <c r="H1445" s="441">
        <f t="shared" si="1131"/>
        <v>0</v>
      </c>
      <c r="I1445" s="441"/>
      <c r="J1445" s="445"/>
      <c r="K1445" s="358"/>
      <c r="L1445" s="358"/>
      <c r="M1445" s="358"/>
      <c r="N1445" s="358"/>
      <c r="O1445" s="358"/>
      <c r="P1445" s="358"/>
      <c r="Q1445" s="358"/>
      <c r="R1445" s="358"/>
      <c r="S1445" s="358"/>
      <c r="T1445" s="358"/>
      <c r="U1445" s="358"/>
      <c r="V1445" s="358"/>
      <c r="W1445" s="358"/>
      <c r="X1445" s="358"/>
      <c r="Y1445" s="358"/>
      <c r="Z1445" s="358"/>
      <c r="AA1445" s="358"/>
      <c r="AB1445" s="358"/>
      <c r="AC1445" s="358"/>
      <c r="AD1445" s="358"/>
      <c r="AE1445" s="358"/>
      <c r="AF1445" s="358"/>
      <c r="AG1445" s="358"/>
      <c r="AH1445" s="358"/>
      <c r="AI1445" s="358"/>
      <c r="AJ1445" s="358"/>
      <c r="AK1445" s="396"/>
    </row>
    <row r="1446" spans="1:37" x14ac:dyDescent="0.25">
      <c r="A1446" s="353" t="s">
        <v>527</v>
      </c>
      <c r="B1446" s="353" t="s">
        <v>527</v>
      </c>
      <c r="C1446" s="441">
        <f t="shared" ref="C1446:H1446" si="1132">C226</f>
        <v>6250</v>
      </c>
      <c r="D1446" s="441"/>
      <c r="E1446" s="441"/>
      <c r="F1446" s="441"/>
      <c r="G1446" s="441"/>
      <c r="H1446" s="441">
        <f t="shared" si="1132"/>
        <v>0</v>
      </c>
      <c r="I1446" s="441"/>
      <c r="J1446" s="445"/>
      <c r="K1446" s="358"/>
      <c r="L1446" s="358"/>
      <c r="M1446" s="358"/>
      <c r="N1446" s="358"/>
      <c r="O1446" s="358"/>
      <c r="P1446" s="358"/>
      <c r="Q1446" s="358"/>
      <c r="R1446" s="358"/>
      <c r="S1446" s="358"/>
      <c r="T1446" s="358"/>
      <c r="U1446" s="358"/>
      <c r="V1446" s="358"/>
      <c r="W1446" s="358"/>
      <c r="X1446" s="358"/>
      <c r="Y1446" s="358"/>
      <c r="Z1446" s="358"/>
      <c r="AA1446" s="358"/>
      <c r="AB1446" s="358"/>
      <c r="AC1446" s="358"/>
      <c r="AD1446" s="358"/>
      <c r="AE1446" s="358"/>
      <c r="AF1446" s="358"/>
      <c r="AG1446" s="358"/>
      <c r="AH1446" s="358"/>
      <c r="AI1446" s="358"/>
      <c r="AJ1446" s="358"/>
      <c r="AK1446" s="396"/>
    </row>
    <row r="1447" spans="1:37" x14ac:dyDescent="0.25">
      <c r="A1447" s="353" t="s">
        <v>349</v>
      </c>
      <c r="B1447" s="353" t="s">
        <v>349</v>
      </c>
      <c r="C1447" s="441">
        <f t="shared" ref="C1447:H1447" si="1133">C227</f>
        <v>20000</v>
      </c>
      <c r="D1447" s="441"/>
      <c r="E1447" s="441"/>
      <c r="F1447" s="441"/>
      <c r="G1447" s="441"/>
      <c r="H1447" s="441">
        <f t="shared" si="1133"/>
        <v>0</v>
      </c>
      <c r="I1447" s="441"/>
      <c r="J1447" s="445"/>
      <c r="K1447" s="358"/>
      <c r="L1447" s="358"/>
      <c r="M1447" s="358"/>
      <c r="N1447" s="358"/>
      <c r="O1447" s="358"/>
      <c r="P1447" s="358"/>
      <c r="Q1447" s="358"/>
      <c r="R1447" s="358"/>
      <c r="S1447" s="358"/>
      <c r="T1447" s="358"/>
      <c r="U1447" s="358"/>
      <c r="V1447" s="358"/>
      <c r="W1447" s="358"/>
      <c r="X1447" s="358"/>
      <c r="Y1447" s="358"/>
      <c r="Z1447" s="358"/>
      <c r="AA1447" s="358"/>
      <c r="AB1447" s="358"/>
      <c r="AC1447" s="358"/>
      <c r="AD1447" s="358"/>
      <c r="AE1447" s="358"/>
      <c r="AF1447" s="358"/>
      <c r="AG1447" s="358"/>
      <c r="AH1447" s="358"/>
      <c r="AI1447" s="358"/>
      <c r="AJ1447" s="358"/>
      <c r="AK1447" s="396"/>
    </row>
    <row r="1448" spans="1:37" x14ac:dyDescent="0.25">
      <c r="A1448" s="353" t="s">
        <v>529</v>
      </c>
      <c r="B1448" s="353" t="s">
        <v>530</v>
      </c>
      <c r="C1448" s="441">
        <f t="shared" ref="C1448:H1448" si="1134">C228</f>
        <v>6250</v>
      </c>
      <c r="D1448" s="441"/>
      <c r="E1448" s="441"/>
      <c r="F1448" s="441"/>
      <c r="G1448" s="441"/>
      <c r="H1448" s="441">
        <f t="shared" si="1134"/>
        <v>0</v>
      </c>
      <c r="I1448" s="441"/>
      <c r="J1448" s="445"/>
      <c r="K1448" s="358"/>
      <c r="L1448" s="358"/>
      <c r="M1448" s="358"/>
      <c r="N1448" s="358"/>
      <c r="O1448" s="358"/>
      <c r="P1448" s="358"/>
      <c r="Q1448" s="358"/>
      <c r="R1448" s="358"/>
      <c r="S1448" s="358"/>
      <c r="T1448" s="358"/>
      <c r="U1448" s="358"/>
      <c r="V1448" s="358"/>
      <c r="W1448" s="358"/>
      <c r="X1448" s="358"/>
      <c r="Y1448" s="358"/>
      <c r="Z1448" s="358"/>
      <c r="AA1448" s="358"/>
      <c r="AB1448" s="358"/>
      <c r="AC1448" s="358"/>
      <c r="AD1448" s="358"/>
      <c r="AE1448" s="358"/>
      <c r="AF1448" s="358"/>
      <c r="AG1448" s="358"/>
      <c r="AH1448" s="358"/>
      <c r="AI1448" s="358"/>
      <c r="AJ1448" s="358"/>
      <c r="AK1448" s="396"/>
    </row>
    <row r="1449" spans="1:37" x14ac:dyDescent="0.25">
      <c r="A1449" s="353" t="s">
        <v>427</v>
      </c>
      <c r="B1449" s="353" t="s">
        <v>427</v>
      </c>
      <c r="C1449" s="441">
        <f t="shared" ref="C1449:H1449" si="1135">C229</f>
        <v>3000</v>
      </c>
      <c r="D1449" s="441"/>
      <c r="E1449" s="441"/>
      <c r="F1449" s="441"/>
      <c r="G1449" s="441"/>
      <c r="H1449" s="441">
        <f t="shared" si="1135"/>
        <v>0</v>
      </c>
      <c r="I1449" s="441"/>
      <c r="J1449" s="445"/>
      <c r="K1449" s="358"/>
      <c r="L1449" s="358"/>
      <c r="M1449" s="358"/>
      <c r="N1449" s="358"/>
      <c r="O1449" s="358"/>
      <c r="P1449" s="358"/>
      <c r="Q1449" s="358"/>
      <c r="R1449" s="358"/>
      <c r="S1449" s="358"/>
      <c r="T1449" s="358"/>
      <c r="U1449" s="358"/>
      <c r="V1449" s="358"/>
      <c r="W1449" s="358"/>
      <c r="X1449" s="358"/>
      <c r="Y1449" s="358"/>
      <c r="Z1449" s="358"/>
      <c r="AA1449" s="358"/>
      <c r="AB1449" s="358"/>
      <c r="AC1449" s="358"/>
      <c r="AD1449" s="358"/>
      <c r="AE1449" s="358"/>
      <c r="AF1449" s="358"/>
      <c r="AG1449" s="358"/>
      <c r="AH1449" s="358"/>
      <c r="AI1449" s="358"/>
      <c r="AJ1449" s="358"/>
      <c r="AK1449" s="396"/>
    </row>
    <row r="1450" spans="1:37" x14ac:dyDescent="0.25">
      <c r="A1450" s="353" t="s">
        <v>333</v>
      </c>
      <c r="B1450" s="353" t="s">
        <v>333</v>
      </c>
      <c r="C1450" s="441">
        <f t="shared" ref="C1450:H1450" si="1136">C230</f>
        <v>1000</v>
      </c>
      <c r="D1450" s="441"/>
      <c r="E1450" s="441"/>
      <c r="F1450" s="441"/>
      <c r="G1450" s="441"/>
      <c r="H1450" s="441">
        <f t="shared" si="1136"/>
        <v>0</v>
      </c>
      <c r="I1450" s="441"/>
      <c r="J1450" s="445"/>
      <c r="K1450" s="358"/>
      <c r="L1450" s="358"/>
      <c r="M1450" s="358"/>
      <c r="N1450" s="358"/>
      <c r="O1450" s="358"/>
      <c r="P1450" s="358"/>
      <c r="Q1450" s="358"/>
      <c r="R1450" s="358"/>
      <c r="S1450" s="358"/>
      <c r="T1450" s="358"/>
      <c r="U1450" s="358"/>
      <c r="V1450" s="358"/>
      <c r="W1450" s="358"/>
      <c r="X1450" s="358"/>
      <c r="Y1450" s="358"/>
      <c r="Z1450" s="358"/>
      <c r="AA1450" s="358"/>
      <c r="AB1450" s="358"/>
      <c r="AC1450" s="358"/>
      <c r="AD1450" s="358"/>
      <c r="AE1450" s="358"/>
      <c r="AF1450" s="358"/>
      <c r="AG1450" s="358"/>
      <c r="AH1450" s="358"/>
      <c r="AI1450" s="358"/>
      <c r="AJ1450" s="358"/>
      <c r="AK1450" s="396"/>
    </row>
    <row r="1451" spans="1:37" x14ac:dyDescent="0.25">
      <c r="A1451" s="353" t="s">
        <v>506</v>
      </c>
      <c r="B1451" s="353" t="s">
        <v>506</v>
      </c>
      <c r="C1451" s="441">
        <f t="shared" ref="C1451:H1451" si="1137">C231</f>
        <v>10000</v>
      </c>
      <c r="D1451" s="441"/>
      <c r="E1451" s="441"/>
      <c r="F1451" s="441"/>
      <c r="G1451" s="441"/>
      <c r="H1451" s="441">
        <f t="shared" si="1137"/>
        <v>0</v>
      </c>
      <c r="I1451" s="441"/>
      <c r="J1451" s="445"/>
      <c r="K1451" s="358"/>
      <c r="L1451" s="358"/>
      <c r="M1451" s="358"/>
      <c r="N1451" s="358"/>
      <c r="O1451" s="358"/>
      <c r="P1451" s="358"/>
      <c r="Q1451" s="358"/>
      <c r="R1451" s="358"/>
      <c r="S1451" s="358"/>
      <c r="T1451" s="358"/>
      <c r="U1451" s="358"/>
      <c r="V1451" s="358"/>
      <c r="W1451" s="358"/>
      <c r="X1451" s="358"/>
      <c r="Y1451" s="358"/>
      <c r="Z1451" s="358"/>
      <c r="AA1451" s="358"/>
      <c r="AB1451" s="358"/>
      <c r="AC1451" s="358"/>
      <c r="AD1451" s="358"/>
      <c r="AE1451" s="358"/>
      <c r="AF1451" s="358"/>
      <c r="AG1451" s="358"/>
      <c r="AH1451" s="358"/>
      <c r="AI1451" s="358"/>
      <c r="AJ1451" s="358"/>
      <c r="AK1451" s="396"/>
    </row>
    <row r="1452" spans="1:37" x14ac:dyDescent="0.25">
      <c r="A1452" s="353" t="s">
        <v>513</v>
      </c>
      <c r="B1452" s="353" t="s">
        <v>513</v>
      </c>
      <c r="C1452" s="441">
        <f t="shared" ref="C1452:H1452" si="1138">C232</f>
        <v>9375</v>
      </c>
      <c r="D1452" s="441"/>
      <c r="E1452" s="441"/>
      <c r="F1452" s="441"/>
      <c r="G1452" s="441"/>
      <c r="H1452" s="441">
        <f t="shared" si="1138"/>
        <v>0</v>
      </c>
      <c r="I1452" s="441"/>
      <c r="J1452" s="445"/>
      <c r="K1452" s="358"/>
      <c r="L1452" s="358"/>
      <c r="M1452" s="358"/>
      <c r="N1452" s="358"/>
      <c r="O1452" s="358"/>
      <c r="P1452" s="358"/>
      <c r="Q1452" s="358"/>
      <c r="R1452" s="358"/>
      <c r="S1452" s="358"/>
      <c r="T1452" s="358"/>
      <c r="U1452" s="358"/>
      <c r="V1452" s="358"/>
      <c r="W1452" s="358"/>
      <c r="X1452" s="358"/>
      <c r="Y1452" s="358"/>
      <c r="Z1452" s="358"/>
      <c r="AA1452" s="358"/>
      <c r="AB1452" s="358"/>
      <c r="AC1452" s="358"/>
      <c r="AD1452" s="358"/>
      <c r="AE1452" s="358"/>
      <c r="AF1452" s="358"/>
      <c r="AG1452" s="358"/>
      <c r="AH1452" s="358"/>
      <c r="AI1452" s="358"/>
      <c r="AJ1452" s="358"/>
      <c r="AK1452" s="396"/>
    </row>
    <row r="1453" spans="1:37" x14ac:dyDescent="0.25">
      <c r="A1453" s="353" t="s">
        <v>371</v>
      </c>
      <c r="B1453" s="353" t="s">
        <v>371</v>
      </c>
      <c r="C1453" s="441">
        <f t="shared" ref="C1453:H1453" si="1139">C233</f>
        <v>1500</v>
      </c>
      <c r="D1453" s="441"/>
      <c r="E1453" s="441"/>
      <c r="F1453" s="441"/>
      <c r="G1453" s="441"/>
      <c r="H1453" s="441">
        <f t="shared" si="1139"/>
        <v>0</v>
      </c>
      <c r="I1453" s="441"/>
      <c r="J1453" s="445"/>
      <c r="K1453" s="358"/>
      <c r="L1453" s="358"/>
      <c r="M1453" s="358"/>
      <c r="N1453" s="358"/>
      <c r="O1453" s="358"/>
      <c r="P1453" s="358"/>
      <c r="Q1453" s="358"/>
      <c r="R1453" s="358"/>
      <c r="S1453" s="358"/>
      <c r="T1453" s="358"/>
      <c r="U1453" s="358"/>
      <c r="V1453" s="358"/>
      <c r="W1453" s="358"/>
      <c r="X1453" s="358"/>
      <c r="Y1453" s="358"/>
      <c r="Z1453" s="358"/>
      <c r="AA1453" s="358"/>
      <c r="AB1453" s="358"/>
      <c r="AC1453" s="358"/>
      <c r="AD1453" s="358"/>
      <c r="AE1453" s="358"/>
      <c r="AF1453" s="358"/>
      <c r="AG1453" s="358"/>
      <c r="AH1453" s="358"/>
      <c r="AI1453" s="358"/>
      <c r="AJ1453" s="358"/>
      <c r="AK1453" s="396"/>
    </row>
    <row r="1454" spans="1:37" x14ac:dyDescent="0.25">
      <c r="A1454" s="353" t="s">
        <v>518</v>
      </c>
      <c r="B1454" s="353" t="s">
        <v>518</v>
      </c>
      <c r="C1454" s="441">
        <f t="shared" ref="C1454:H1454" si="1140">C234</f>
        <v>14000</v>
      </c>
      <c r="D1454" s="441"/>
      <c r="E1454" s="441"/>
      <c r="F1454" s="441"/>
      <c r="G1454" s="441"/>
      <c r="H1454" s="441">
        <f t="shared" si="1140"/>
        <v>0</v>
      </c>
      <c r="I1454" s="441"/>
      <c r="J1454" s="445"/>
      <c r="K1454" s="358"/>
      <c r="L1454" s="358"/>
      <c r="M1454" s="358"/>
      <c r="N1454" s="358"/>
      <c r="O1454" s="358"/>
      <c r="P1454" s="358"/>
      <c r="Q1454" s="358"/>
      <c r="R1454" s="358"/>
      <c r="S1454" s="358"/>
      <c r="T1454" s="358"/>
      <c r="U1454" s="358"/>
      <c r="V1454" s="358"/>
      <c r="W1454" s="358"/>
      <c r="X1454" s="358"/>
      <c r="Y1454" s="358"/>
      <c r="Z1454" s="358"/>
      <c r="AA1454" s="358"/>
      <c r="AB1454" s="358"/>
      <c r="AC1454" s="358"/>
      <c r="AD1454" s="358"/>
      <c r="AE1454" s="358"/>
      <c r="AF1454" s="358"/>
      <c r="AG1454" s="358"/>
      <c r="AH1454" s="358"/>
      <c r="AI1454" s="358"/>
      <c r="AJ1454" s="358"/>
      <c r="AK1454" s="396"/>
    </row>
    <row r="1455" spans="1:37" x14ac:dyDescent="0.25">
      <c r="A1455" s="353" t="s">
        <v>423</v>
      </c>
      <c r="B1455" s="353" t="s">
        <v>423</v>
      </c>
      <c r="C1455" s="441">
        <f t="shared" ref="C1455:H1455" si="1141">C235</f>
        <v>3000</v>
      </c>
      <c r="D1455" s="441"/>
      <c r="E1455" s="441"/>
      <c r="F1455" s="441"/>
      <c r="G1455" s="441"/>
      <c r="H1455" s="441">
        <f t="shared" si="1141"/>
        <v>0</v>
      </c>
      <c r="I1455" s="441"/>
      <c r="J1455" s="445"/>
      <c r="K1455" s="358"/>
      <c r="L1455" s="358"/>
      <c r="M1455" s="358"/>
      <c r="N1455" s="358"/>
      <c r="O1455" s="358"/>
      <c r="P1455" s="358"/>
      <c r="Q1455" s="358"/>
      <c r="R1455" s="358"/>
      <c r="S1455" s="358"/>
      <c r="T1455" s="358"/>
      <c r="U1455" s="358"/>
      <c r="V1455" s="358"/>
      <c r="W1455" s="358"/>
      <c r="X1455" s="358"/>
      <c r="Y1455" s="358"/>
      <c r="Z1455" s="358"/>
      <c r="AA1455" s="358"/>
      <c r="AB1455" s="358"/>
      <c r="AC1455" s="358"/>
      <c r="AD1455" s="358"/>
      <c r="AE1455" s="358"/>
      <c r="AF1455" s="358"/>
      <c r="AG1455" s="358"/>
      <c r="AH1455" s="358"/>
      <c r="AI1455" s="358"/>
      <c r="AJ1455" s="358"/>
      <c r="AK1455" s="396"/>
    </row>
    <row r="1456" spans="1:37" x14ac:dyDescent="0.25">
      <c r="A1456" s="353" t="s">
        <v>296</v>
      </c>
      <c r="B1456" s="353" t="s">
        <v>296</v>
      </c>
      <c r="C1456" s="441">
        <f t="shared" ref="C1456:H1456" si="1142">C236</f>
        <v>5000</v>
      </c>
      <c r="D1456" s="441"/>
      <c r="E1456" s="441"/>
      <c r="F1456" s="441"/>
      <c r="G1456" s="441"/>
      <c r="H1456" s="441">
        <f t="shared" si="1142"/>
        <v>0</v>
      </c>
      <c r="I1456" s="441"/>
      <c r="J1456" s="445"/>
      <c r="K1456" s="358"/>
      <c r="L1456" s="358"/>
      <c r="M1456" s="358"/>
      <c r="N1456" s="358"/>
      <c r="O1456" s="358"/>
      <c r="P1456" s="358"/>
      <c r="Q1456" s="358"/>
      <c r="R1456" s="358"/>
      <c r="S1456" s="358"/>
      <c r="T1456" s="358"/>
      <c r="U1456" s="358"/>
      <c r="V1456" s="358"/>
      <c r="W1456" s="358"/>
      <c r="X1456" s="358"/>
      <c r="Y1456" s="358"/>
      <c r="Z1456" s="358"/>
      <c r="AA1456" s="358"/>
      <c r="AB1456" s="358"/>
      <c r="AC1456" s="358"/>
      <c r="AD1456" s="358"/>
      <c r="AE1456" s="358"/>
      <c r="AF1456" s="358"/>
      <c r="AG1456" s="358"/>
      <c r="AH1456" s="358"/>
      <c r="AI1456" s="358"/>
      <c r="AJ1456" s="358"/>
      <c r="AK1456" s="396"/>
    </row>
    <row r="1457" spans="1:38" x14ac:dyDescent="0.25">
      <c r="A1457" s="353" t="s">
        <v>496</v>
      </c>
      <c r="B1457" s="353" t="s">
        <v>497</v>
      </c>
      <c r="C1457" s="441">
        <f t="shared" ref="C1457:H1457" si="1143">C237</f>
        <v>2500</v>
      </c>
      <c r="D1457" s="441"/>
      <c r="E1457" s="441"/>
      <c r="F1457" s="441"/>
      <c r="G1457" s="441"/>
      <c r="H1457" s="441">
        <f t="shared" si="1143"/>
        <v>0</v>
      </c>
      <c r="I1457" s="441"/>
      <c r="J1457" s="445"/>
      <c r="K1457" s="358"/>
      <c r="L1457" s="358"/>
      <c r="M1457" s="358"/>
      <c r="N1457" s="358"/>
      <c r="O1457" s="358"/>
      <c r="P1457" s="358"/>
      <c r="Q1457" s="358"/>
      <c r="R1457" s="358"/>
      <c r="S1457" s="358"/>
      <c r="T1457" s="358"/>
      <c r="U1457" s="358"/>
      <c r="V1457" s="358"/>
      <c r="W1457" s="358"/>
      <c r="X1457" s="358"/>
      <c r="Y1457" s="358"/>
      <c r="Z1457" s="358"/>
      <c r="AA1457" s="358"/>
      <c r="AB1457" s="358"/>
      <c r="AC1457" s="358"/>
      <c r="AD1457" s="358"/>
      <c r="AE1457" s="358"/>
      <c r="AF1457" s="358"/>
      <c r="AG1457" s="358"/>
      <c r="AH1457" s="358"/>
      <c r="AI1457" s="358"/>
      <c r="AJ1457" s="358"/>
      <c r="AK1457" s="396"/>
    </row>
    <row r="1458" spans="1:38" x14ac:dyDescent="0.25">
      <c r="A1458" s="353" t="s">
        <v>487</v>
      </c>
      <c r="B1458" s="353" t="s">
        <v>487</v>
      </c>
      <c r="C1458" s="441">
        <f t="shared" ref="C1458:H1458" si="1144">C238</f>
        <v>9375</v>
      </c>
      <c r="D1458" s="441"/>
      <c r="E1458" s="441"/>
      <c r="F1458" s="441"/>
      <c r="G1458" s="441"/>
      <c r="H1458" s="441">
        <f t="shared" si="1144"/>
        <v>0</v>
      </c>
      <c r="I1458" s="441"/>
      <c r="J1458" s="445"/>
      <c r="K1458" s="358"/>
      <c r="L1458" s="358"/>
      <c r="M1458" s="358"/>
      <c r="N1458" s="358"/>
      <c r="O1458" s="358"/>
      <c r="P1458" s="358"/>
      <c r="Q1458" s="358"/>
      <c r="R1458" s="358"/>
      <c r="S1458" s="358"/>
      <c r="T1458" s="358"/>
      <c r="U1458" s="358"/>
      <c r="V1458" s="358"/>
      <c r="W1458" s="358"/>
      <c r="X1458" s="358"/>
      <c r="Y1458" s="358"/>
      <c r="Z1458" s="358"/>
      <c r="AA1458" s="358"/>
      <c r="AB1458" s="358"/>
      <c r="AC1458" s="358"/>
      <c r="AD1458" s="358"/>
      <c r="AE1458" s="358"/>
      <c r="AF1458" s="358"/>
      <c r="AG1458" s="358"/>
      <c r="AH1458" s="358"/>
      <c r="AI1458" s="358"/>
      <c r="AJ1458" s="358"/>
      <c r="AK1458" s="396"/>
    </row>
    <row r="1459" spans="1:38" x14ac:dyDescent="0.25">
      <c r="A1459" s="353" t="s">
        <v>324</v>
      </c>
      <c r="B1459" s="353" t="s">
        <v>324</v>
      </c>
      <c r="C1459" s="441">
        <f t="shared" ref="C1459:H1459" si="1145">C239</f>
        <v>5000</v>
      </c>
      <c r="D1459" s="441"/>
      <c r="E1459" s="441"/>
      <c r="F1459" s="441"/>
      <c r="G1459" s="441"/>
      <c r="H1459" s="441">
        <f t="shared" si="1145"/>
        <v>0</v>
      </c>
      <c r="I1459" s="441"/>
      <c r="J1459" s="445"/>
      <c r="K1459" s="358"/>
      <c r="L1459" s="358"/>
      <c r="M1459" s="358"/>
      <c r="N1459" s="358"/>
      <c r="O1459" s="358"/>
      <c r="P1459" s="358"/>
      <c r="Q1459" s="358"/>
      <c r="R1459" s="358"/>
      <c r="S1459" s="358"/>
      <c r="T1459" s="358"/>
      <c r="U1459" s="358"/>
      <c r="V1459" s="358"/>
      <c r="W1459" s="358"/>
      <c r="X1459" s="358"/>
      <c r="Y1459" s="358"/>
      <c r="Z1459" s="358"/>
      <c r="AA1459" s="358"/>
      <c r="AB1459" s="358"/>
      <c r="AC1459" s="358"/>
      <c r="AD1459" s="358"/>
      <c r="AE1459" s="358"/>
      <c r="AF1459" s="358"/>
      <c r="AG1459" s="358"/>
      <c r="AH1459" s="358"/>
      <c r="AI1459" s="358"/>
      <c r="AJ1459" s="358"/>
      <c r="AK1459" s="396"/>
    </row>
    <row r="1460" spans="1:38" x14ac:dyDescent="0.25">
      <c r="A1460" s="353" t="s">
        <v>476</v>
      </c>
      <c r="B1460" s="353" t="s">
        <v>476</v>
      </c>
      <c r="C1460" s="441">
        <f t="shared" ref="C1460:H1460" si="1146">C240</f>
        <v>2500</v>
      </c>
      <c r="D1460" s="441"/>
      <c r="E1460" s="441"/>
      <c r="F1460" s="441"/>
      <c r="G1460" s="441"/>
      <c r="H1460" s="441">
        <f t="shared" si="1146"/>
        <v>0</v>
      </c>
      <c r="I1460" s="441"/>
      <c r="J1460" s="445"/>
      <c r="K1460" s="358"/>
      <c r="L1460" s="358"/>
      <c r="M1460" s="358"/>
      <c r="N1460" s="358"/>
      <c r="O1460" s="358"/>
      <c r="P1460" s="358"/>
      <c r="Q1460" s="358"/>
      <c r="R1460" s="358"/>
      <c r="S1460" s="358"/>
      <c r="T1460" s="358"/>
      <c r="U1460" s="358"/>
      <c r="V1460" s="358"/>
      <c r="W1460" s="358"/>
      <c r="X1460" s="358"/>
      <c r="Y1460" s="358"/>
      <c r="Z1460" s="358"/>
      <c r="AA1460" s="358"/>
      <c r="AB1460" s="358"/>
      <c r="AC1460" s="358"/>
      <c r="AD1460" s="358"/>
      <c r="AE1460" s="358"/>
      <c r="AF1460" s="358"/>
      <c r="AG1460" s="358"/>
      <c r="AH1460" s="358"/>
      <c r="AI1460" s="358"/>
      <c r="AJ1460" s="358"/>
      <c r="AK1460" s="396"/>
    </row>
    <row r="1461" spans="1:38" x14ac:dyDescent="0.25">
      <c r="A1461" s="353" t="s">
        <v>342</v>
      </c>
      <c r="B1461" s="353" t="s">
        <v>342</v>
      </c>
      <c r="C1461" s="441">
        <f t="shared" ref="C1461:H1461" si="1147">C241</f>
        <v>1000</v>
      </c>
      <c r="D1461" s="441"/>
      <c r="E1461" s="441"/>
      <c r="F1461" s="441"/>
      <c r="G1461" s="441"/>
      <c r="H1461" s="441">
        <f t="shared" si="1147"/>
        <v>0</v>
      </c>
      <c r="I1461" s="441"/>
      <c r="J1461" s="445"/>
      <c r="K1461" s="358"/>
      <c r="L1461" s="358"/>
      <c r="M1461" s="358"/>
      <c r="N1461" s="358"/>
      <c r="O1461" s="358"/>
      <c r="P1461" s="358"/>
      <c r="Q1461" s="358"/>
      <c r="R1461" s="358"/>
      <c r="S1461" s="358"/>
      <c r="T1461" s="358"/>
      <c r="U1461" s="358"/>
      <c r="V1461" s="358"/>
      <c r="W1461" s="358"/>
      <c r="X1461" s="358"/>
      <c r="Y1461" s="358"/>
      <c r="Z1461" s="358"/>
      <c r="AA1461" s="358"/>
      <c r="AB1461" s="358"/>
      <c r="AC1461" s="358"/>
      <c r="AD1461" s="358"/>
      <c r="AE1461" s="358"/>
      <c r="AF1461" s="358"/>
      <c r="AG1461" s="358"/>
      <c r="AH1461" s="358"/>
      <c r="AI1461" s="358"/>
      <c r="AJ1461" s="358"/>
      <c r="AK1461" s="396"/>
    </row>
    <row r="1462" spans="1:38" x14ac:dyDescent="0.25">
      <c r="A1462" s="353" t="s">
        <v>520</v>
      </c>
      <c r="B1462" s="353" t="s">
        <v>521</v>
      </c>
      <c r="C1462" s="441">
        <f t="shared" ref="C1462:H1462" si="1148">C242</f>
        <v>4992</v>
      </c>
      <c r="D1462" s="441"/>
      <c r="E1462" s="441"/>
      <c r="F1462" s="441"/>
      <c r="G1462" s="441"/>
      <c r="H1462" s="441">
        <f t="shared" si="1148"/>
        <v>0</v>
      </c>
      <c r="I1462" s="441"/>
      <c r="J1462" s="445"/>
      <c r="K1462" s="358"/>
      <c r="L1462" s="358"/>
      <c r="M1462" s="358"/>
      <c r="N1462" s="358"/>
      <c r="O1462" s="358"/>
      <c r="P1462" s="358"/>
      <c r="Q1462" s="358"/>
      <c r="R1462" s="358"/>
      <c r="S1462" s="358"/>
      <c r="T1462" s="358"/>
      <c r="U1462" s="358"/>
      <c r="V1462" s="358"/>
      <c r="W1462" s="358"/>
      <c r="X1462" s="358"/>
      <c r="Y1462" s="358"/>
      <c r="Z1462" s="358"/>
      <c r="AA1462" s="358"/>
      <c r="AB1462" s="358"/>
      <c r="AC1462" s="358"/>
      <c r="AD1462" s="358"/>
      <c r="AE1462" s="358"/>
      <c r="AF1462" s="358"/>
      <c r="AG1462" s="358"/>
      <c r="AH1462" s="358"/>
      <c r="AI1462" s="358"/>
      <c r="AJ1462" s="358"/>
      <c r="AK1462" s="396"/>
    </row>
    <row r="1463" spans="1:38" x14ac:dyDescent="0.25">
      <c r="A1463" s="353" t="s">
        <v>338</v>
      </c>
      <c r="B1463" s="353" t="s">
        <v>338</v>
      </c>
      <c r="C1463" s="441">
        <f t="shared" ref="C1463:H1463" si="1149">C243</f>
        <v>1503</v>
      </c>
      <c r="D1463" s="441"/>
      <c r="E1463" s="441"/>
      <c r="F1463" s="441"/>
      <c r="G1463" s="441"/>
      <c r="H1463" s="441">
        <f t="shared" si="1149"/>
        <v>0</v>
      </c>
      <c r="I1463" s="441"/>
      <c r="J1463" s="445"/>
      <c r="K1463" s="358"/>
      <c r="L1463" s="358"/>
      <c r="M1463" s="358"/>
      <c r="N1463" s="358"/>
      <c r="O1463" s="358"/>
      <c r="P1463" s="358"/>
      <c r="Q1463" s="358"/>
      <c r="R1463" s="358"/>
      <c r="S1463" s="358"/>
      <c r="T1463" s="358"/>
      <c r="U1463" s="358"/>
      <c r="V1463" s="358"/>
      <c r="W1463" s="358"/>
      <c r="X1463" s="358"/>
      <c r="Y1463" s="358"/>
      <c r="Z1463" s="358"/>
      <c r="AA1463" s="358"/>
      <c r="AB1463" s="358"/>
      <c r="AC1463" s="358"/>
      <c r="AD1463" s="358"/>
      <c r="AE1463" s="358"/>
      <c r="AF1463" s="358"/>
      <c r="AG1463" s="358"/>
      <c r="AH1463" s="358"/>
      <c r="AI1463" s="358"/>
      <c r="AJ1463" s="358"/>
      <c r="AK1463" s="396"/>
    </row>
    <row r="1464" spans="1:38" x14ac:dyDescent="0.25">
      <c r="AK1464" s="396"/>
      <c r="AL1464" s="396"/>
    </row>
    <row r="1465" spans="1:38" x14ac:dyDescent="0.25">
      <c r="A1465" s="398" t="s">
        <v>761</v>
      </c>
    </row>
    <row r="1466" spans="1:38" ht="26.25" x14ac:dyDescent="0.25">
      <c r="A1466" s="351" t="s">
        <v>219</v>
      </c>
      <c r="B1466" s="351" t="s">
        <v>264</v>
      </c>
      <c r="C1466" s="351" t="s">
        <v>220</v>
      </c>
      <c r="D1466" s="352" t="s">
        <v>757</v>
      </c>
      <c r="E1466" s="352"/>
      <c r="F1466" s="352"/>
      <c r="G1466" s="352"/>
      <c r="H1466" s="352"/>
      <c r="I1466" s="352" t="s">
        <v>745</v>
      </c>
      <c r="J1466" s="363" t="s">
        <v>883</v>
      </c>
      <c r="K1466" s="359">
        <v>2017</v>
      </c>
      <c r="L1466" s="359">
        <v>2018</v>
      </c>
      <c r="M1466" s="359">
        <v>2019</v>
      </c>
      <c r="N1466" s="359">
        <v>2020</v>
      </c>
      <c r="O1466" s="359">
        <v>2021</v>
      </c>
      <c r="P1466" s="359">
        <v>2022</v>
      </c>
      <c r="Q1466" s="359">
        <v>2023</v>
      </c>
      <c r="R1466" s="359">
        <v>2024</v>
      </c>
      <c r="S1466" s="359">
        <v>2025</v>
      </c>
      <c r="T1466" s="359">
        <v>2026</v>
      </c>
      <c r="U1466" s="359">
        <v>2027</v>
      </c>
      <c r="V1466" s="359">
        <v>2028</v>
      </c>
      <c r="W1466" s="359">
        <v>2029</v>
      </c>
      <c r="X1466" s="359">
        <v>2030</v>
      </c>
      <c r="Y1466" s="359">
        <v>2031</v>
      </c>
      <c r="Z1466" s="359">
        <v>2032</v>
      </c>
      <c r="AA1466" s="359">
        <v>2033</v>
      </c>
      <c r="AB1466" s="359">
        <v>2034</v>
      </c>
      <c r="AC1466" s="359">
        <v>2035</v>
      </c>
      <c r="AD1466" s="359">
        <v>2036</v>
      </c>
      <c r="AE1466" s="359">
        <v>2037</v>
      </c>
      <c r="AF1466" s="359">
        <v>2038</v>
      </c>
      <c r="AG1466" s="359">
        <v>2039</v>
      </c>
      <c r="AH1466" s="359">
        <v>2040</v>
      </c>
      <c r="AI1466" s="359">
        <v>2041</v>
      </c>
      <c r="AJ1466" s="359">
        <v>2042</v>
      </c>
    </row>
    <row r="1467" spans="1:38" x14ac:dyDescent="0.25">
      <c r="A1467" s="353" t="s">
        <v>351</v>
      </c>
      <c r="B1467" s="353" t="s">
        <v>351</v>
      </c>
      <c r="C1467" s="441">
        <f>C3</f>
        <v>6250</v>
      </c>
      <c r="D1467" s="397">
        <v>8000000</v>
      </c>
      <c r="E1467" s="397"/>
      <c r="F1467" s="397"/>
      <c r="G1467" s="397"/>
      <c r="H1467" s="397"/>
      <c r="I1467" s="476">
        <f>COUNTIF(K1467:AJ1467,"&gt;0")</f>
        <v>22</v>
      </c>
      <c r="J1467" s="476">
        <f>IF(I1467&gt;0,1,0)</f>
        <v>1</v>
      </c>
      <c r="K1467" s="358">
        <v>0</v>
      </c>
      <c r="L1467" s="358">
        <v>0</v>
      </c>
      <c r="M1467" s="358">
        <v>0</v>
      </c>
      <c r="N1467" s="358">
        <v>0</v>
      </c>
      <c r="O1467" s="358">
        <f>IF(O1223,0,$D1467*(1+'General Inputs'!$C$4)^(O$3906-$K$3906))*'General Inputs'!$C$6</f>
        <v>1298918.5919999999</v>
      </c>
      <c r="P1467" s="358">
        <f>IF(P1223,0,$D1467*(1+'General Inputs'!$C$4)^(P$3906-$K$3906))*'General Inputs'!$C$6</f>
        <v>1324896.9638399999</v>
      </c>
      <c r="Q1467" s="358">
        <f>IF(Q1223,0,$D1467*(1+'General Inputs'!$C$4)^(Q$3906-$K$3906))*'General Inputs'!$C$6</f>
        <v>1351394.9031168001</v>
      </c>
      <c r="R1467" s="358">
        <f>IF(R1223,0,$D1467*(1+'General Inputs'!$C$4)^(R$3906-$K$3906))*'General Inputs'!$C$6</f>
        <v>1378422.8011791357</v>
      </c>
      <c r="S1467" s="358">
        <f>IF(S1223,0,$D1467*(1+'General Inputs'!$C$4)^(S$3906-$K$3906))*'General Inputs'!$C$6</f>
        <v>1405991.2572027186</v>
      </c>
      <c r="T1467" s="358">
        <f>IF(T1223,0,$D1467*(1+'General Inputs'!$C$4)^(T$3906-$K$3906))*'General Inputs'!$C$6</f>
        <v>1434111.082346773</v>
      </c>
      <c r="U1467" s="358">
        <f>IF(U1223,0,$D1467*(1+'General Inputs'!$C$4)^(U$3906-$K$3906))*'General Inputs'!$C$6</f>
        <v>1462793.3039937085</v>
      </c>
      <c r="V1467" s="358">
        <f>IF(V1223,0,$D1467*(1+'General Inputs'!$C$4)^(V$3906-$K$3906))*'General Inputs'!$C$6</f>
        <v>1492049.1700735826</v>
      </c>
      <c r="W1467" s="358">
        <f>IF(W1223,0,$D1467*(1+'General Inputs'!$C$4)^(W$3906-$K$3906))*'General Inputs'!$C$6</f>
        <v>1521890.1534750543</v>
      </c>
      <c r="X1467" s="358">
        <f>IF(X1223,0,$D1467*(1+'General Inputs'!$C$4)^(X$3906-$K$3906))*'General Inputs'!$C$6</f>
        <v>1552327.9565445553</v>
      </c>
      <c r="Y1467" s="358">
        <f>IF(Y1223,0,$D1467*(1+'General Inputs'!$C$4)^(Y$3906-$K$3906))*'General Inputs'!$C$6</f>
        <v>1583374.5156754467</v>
      </c>
      <c r="Z1467" s="358">
        <f>IF(Z1223,0,$D1467*(1+'General Inputs'!$C$4)^(Z$3906-$K$3906))*'General Inputs'!$C$6</f>
        <v>1615042.0059889548</v>
      </c>
      <c r="AA1467" s="358">
        <f>IF(AA1223,0,$D1467*(1+'General Inputs'!$C$4)^(AA$3906-$K$3906))*'General Inputs'!$C$6</f>
        <v>1647342.8461087344</v>
      </c>
      <c r="AB1467" s="358">
        <f>IF(AB1223,0,$D1467*(1+'General Inputs'!$C$4)^(AB$3906-$K$3906))*'General Inputs'!$C$6</f>
        <v>1680289.7030309094</v>
      </c>
      <c r="AC1467" s="358">
        <f>IF(AC1223,0,$D1467*(1+'General Inputs'!$C$4)^(AC$3906-$K$3906))*'General Inputs'!$C$6</f>
        <v>1713895.4970915273</v>
      </c>
      <c r="AD1467" s="358">
        <f>IF(AD1223,0,$D1467*(1+'General Inputs'!$C$4)^(AD$3906-$K$3906))*'General Inputs'!$C$6</f>
        <v>1748173.4070333578</v>
      </c>
      <c r="AE1467" s="358">
        <f>IF(AE1223,0,$D1467*(1+'General Inputs'!$C$4)^(AE$3906-$K$3906))*'General Inputs'!$C$6</f>
        <v>1783136.8751740248</v>
      </c>
      <c r="AF1467" s="358">
        <f>IF(AF1223,0,$D1467*(1+'General Inputs'!$C$4)^(AF$3906-$K$3906))*'General Inputs'!$C$6</f>
        <v>1818799.6126775055</v>
      </c>
      <c r="AG1467" s="358">
        <f>IF(AG1223,0,$D1467*(1+'General Inputs'!$C$4)^(AG$3906-$K$3906))*'General Inputs'!$C$6</f>
        <v>1855175.6049310556</v>
      </c>
      <c r="AH1467" s="358">
        <f>IF(AH1223,0,$D1467*(1+'General Inputs'!$C$4)^(AH$3906-$K$3906))*'General Inputs'!$C$6</f>
        <v>1892279.1170296762</v>
      </c>
      <c r="AI1467" s="358">
        <f>IF(AI1223,0,$D1467*(1+'General Inputs'!$C$4)^(AI$3906-$K$3906))*'General Inputs'!$C$6</f>
        <v>1930124.6993702701</v>
      </c>
      <c r="AJ1467" s="358">
        <f>IF(AJ1223,0,$D1467*(1+'General Inputs'!$C$4)^(AJ$3906-$K$3906))*'General Inputs'!$C$6</f>
        <v>1968727.1933576753</v>
      </c>
    </row>
    <row r="1468" spans="1:38" x14ac:dyDescent="0.25">
      <c r="A1468" s="353" t="s">
        <v>268</v>
      </c>
      <c r="B1468" s="353" t="s">
        <v>268</v>
      </c>
      <c r="C1468" s="441">
        <f t="shared" ref="C1468:C1531" si="1150">C4</f>
        <v>2500</v>
      </c>
      <c r="D1468" s="397">
        <v>1750000</v>
      </c>
      <c r="E1468" s="397"/>
      <c r="F1468" s="397"/>
      <c r="G1468" s="397"/>
      <c r="H1468" s="397"/>
      <c r="I1468" s="476">
        <f t="shared" ref="I1468:I1531" si="1151">COUNTIF(K1468:AJ1468,"&gt;0")</f>
        <v>22</v>
      </c>
      <c r="J1468" s="476">
        <f t="shared" ref="J1468:J1531" si="1152">IF(I1468&gt;0,1,0)</f>
        <v>1</v>
      </c>
      <c r="K1468" s="358">
        <v>0</v>
      </c>
      <c r="L1468" s="358">
        <v>0</v>
      </c>
      <c r="M1468" s="358">
        <v>0</v>
      </c>
      <c r="N1468" s="358">
        <v>0</v>
      </c>
      <c r="O1468" s="358">
        <f>IF(O1224,0,$D1468*(1+'General Inputs'!$C$4)^(O$3906-$K$3906))*'General Inputs'!$C$6</f>
        <v>284138.44199999998</v>
      </c>
      <c r="P1468" s="358">
        <f>IF(P1224,0,$D1468*(1+'General Inputs'!$C$4)^(P$3906-$K$3906))*'General Inputs'!$C$6</f>
        <v>289821.21083999996</v>
      </c>
      <c r="Q1468" s="358">
        <f>IF(Q1224,0,$D1468*(1+'General Inputs'!$C$4)^(Q$3906-$K$3906))*'General Inputs'!$C$6</f>
        <v>295617.63505679998</v>
      </c>
      <c r="R1468" s="358">
        <f>IF(R1224,0,$D1468*(1+'General Inputs'!$C$4)^(R$3906-$K$3906))*'General Inputs'!$C$6</f>
        <v>301529.98775793595</v>
      </c>
      <c r="S1468" s="358">
        <f>IF(S1224,0,$D1468*(1+'General Inputs'!$C$4)^(S$3906-$K$3906))*'General Inputs'!$C$6</f>
        <v>307560.58751309471</v>
      </c>
      <c r="T1468" s="358">
        <f>IF(T1224,0,$D1468*(1+'General Inputs'!$C$4)^(T$3906-$K$3906))*'General Inputs'!$C$6</f>
        <v>313711.79926335654</v>
      </c>
      <c r="U1468" s="358">
        <f>IF(U1224,0,$D1468*(1+'General Inputs'!$C$4)^(U$3906-$K$3906))*'General Inputs'!$C$6</f>
        <v>319986.03524862375</v>
      </c>
      <c r="V1468" s="358">
        <f>IF(V1224,0,$D1468*(1+'General Inputs'!$C$4)^(V$3906-$K$3906))*'General Inputs'!$C$6</f>
        <v>326385.75595359615</v>
      </c>
      <c r="W1468" s="358">
        <f>IF(W1224,0,$D1468*(1+'General Inputs'!$C$4)^(W$3906-$K$3906))*'General Inputs'!$C$6</f>
        <v>332913.47107266809</v>
      </c>
      <c r="X1468" s="358">
        <f>IF(X1224,0,$D1468*(1+'General Inputs'!$C$4)^(X$3906-$K$3906))*'General Inputs'!$C$6</f>
        <v>339571.74049412145</v>
      </c>
      <c r="Y1468" s="358">
        <f>IF(Y1224,0,$D1468*(1+'General Inputs'!$C$4)^(Y$3906-$K$3906))*'General Inputs'!$C$6</f>
        <v>346363.17530400393</v>
      </c>
      <c r="Z1468" s="358">
        <f>IF(Z1224,0,$D1468*(1+'General Inputs'!$C$4)^(Z$3906-$K$3906))*'General Inputs'!$C$6</f>
        <v>353290.43881008396</v>
      </c>
      <c r="AA1468" s="358">
        <f>IF(AA1224,0,$D1468*(1+'General Inputs'!$C$4)^(AA$3906-$K$3906))*'General Inputs'!$C$6</f>
        <v>360356.2475862857</v>
      </c>
      <c r="AB1468" s="358">
        <f>IF(AB1224,0,$D1468*(1+'General Inputs'!$C$4)^(AB$3906-$K$3906))*'General Inputs'!$C$6</f>
        <v>367563.37253801135</v>
      </c>
      <c r="AC1468" s="358">
        <f>IF(AC1224,0,$D1468*(1+'General Inputs'!$C$4)^(AC$3906-$K$3906))*'General Inputs'!$C$6</f>
        <v>374914.63998877158</v>
      </c>
      <c r="AD1468" s="358">
        <f>IF(AD1224,0,$D1468*(1+'General Inputs'!$C$4)^(AD$3906-$K$3906))*'General Inputs'!$C$6</f>
        <v>382412.93278854695</v>
      </c>
      <c r="AE1468" s="358">
        <f>IF(AE1224,0,$D1468*(1+'General Inputs'!$C$4)^(AE$3906-$K$3906))*'General Inputs'!$C$6</f>
        <v>390061.19144431798</v>
      </c>
      <c r="AF1468" s="358">
        <f>IF(AF1224,0,$D1468*(1+'General Inputs'!$C$4)^(AF$3906-$K$3906))*'General Inputs'!$C$6</f>
        <v>397862.41527320427</v>
      </c>
      <c r="AG1468" s="358">
        <f>IF(AG1224,0,$D1468*(1+'General Inputs'!$C$4)^(AG$3906-$K$3906))*'General Inputs'!$C$6</f>
        <v>405819.66357866843</v>
      </c>
      <c r="AH1468" s="358">
        <f>IF(AH1224,0,$D1468*(1+'General Inputs'!$C$4)^(AH$3906-$K$3906))*'General Inputs'!$C$6</f>
        <v>413936.05685024173</v>
      </c>
      <c r="AI1468" s="358">
        <f>IF(AI1224,0,$D1468*(1+'General Inputs'!$C$4)^(AI$3906-$K$3906))*'General Inputs'!$C$6</f>
        <v>422214.77798724658</v>
      </c>
      <c r="AJ1468" s="358">
        <f>IF(AJ1224,0,$D1468*(1+'General Inputs'!$C$4)^(AJ$3906-$K$3906))*'General Inputs'!$C$6</f>
        <v>430659.07354699151</v>
      </c>
    </row>
    <row r="1469" spans="1:38" x14ac:dyDescent="0.25">
      <c r="A1469" s="353" t="s">
        <v>271</v>
      </c>
      <c r="B1469" s="353" t="s">
        <v>271</v>
      </c>
      <c r="C1469" s="441">
        <f t="shared" si="1150"/>
        <v>5500</v>
      </c>
      <c r="D1469" s="397">
        <v>8000000</v>
      </c>
      <c r="E1469" s="397"/>
      <c r="F1469" s="397"/>
      <c r="G1469" s="397"/>
      <c r="H1469" s="397"/>
      <c r="I1469" s="476">
        <f t="shared" si="1151"/>
        <v>22</v>
      </c>
      <c r="J1469" s="476">
        <f t="shared" si="1152"/>
        <v>1</v>
      </c>
      <c r="K1469" s="358">
        <v>0</v>
      </c>
      <c r="L1469" s="358">
        <v>0</v>
      </c>
      <c r="M1469" s="358">
        <v>0</v>
      </c>
      <c r="N1469" s="358">
        <v>0</v>
      </c>
      <c r="O1469" s="358">
        <f>IF(O1225,0,$D1469*(1+'General Inputs'!$C$4)^(O$3906-$K$3906))*'General Inputs'!$C$6</f>
        <v>1298918.5919999999</v>
      </c>
      <c r="P1469" s="358">
        <f>IF(P1225,0,$D1469*(1+'General Inputs'!$C$4)^(P$3906-$K$3906))*'General Inputs'!$C$6</f>
        <v>1324896.9638399999</v>
      </c>
      <c r="Q1469" s="358">
        <f>IF(Q1225,0,$D1469*(1+'General Inputs'!$C$4)^(Q$3906-$K$3906))*'General Inputs'!$C$6</f>
        <v>1351394.9031168001</v>
      </c>
      <c r="R1469" s="358">
        <f>IF(R1225,0,$D1469*(1+'General Inputs'!$C$4)^(R$3906-$K$3906))*'General Inputs'!$C$6</f>
        <v>1378422.8011791357</v>
      </c>
      <c r="S1469" s="358">
        <f>IF(S1225,0,$D1469*(1+'General Inputs'!$C$4)^(S$3906-$K$3906))*'General Inputs'!$C$6</f>
        <v>1405991.2572027186</v>
      </c>
      <c r="T1469" s="358">
        <f>IF(T1225,0,$D1469*(1+'General Inputs'!$C$4)^(T$3906-$K$3906))*'General Inputs'!$C$6</f>
        <v>1434111.082346773</v>
      </c>
      <c r="U1469" s="358">
        <f>IF(U1225,0,$D1469*(1+'General Inputs'!$C$4)^(U$3906-$K$3906))*'General Inputs'!$C$6</f>
        <v>1462793.3039937085</v>
      </c>
      <c r="V1469" s="358">
        <f>IF(V1225,0,$D1469*(1+'General Inputs'!$C$4)^(V$3906-$K$3906))*'General Inputs'!$C$6</f>
        <v>1492049.1700735826</v>
      </c>
      <c r="W1469" s="358">
        <f>IF(W1225,0,$D1469*(1+'General Inputs'!$C$4)^(W$3906-$K$3906))*'General Inputs'!$C$6</f>
        <v>1521890.1534750543</v>
      </c>
      <c r="X1469" s="358">
        <f>IF(X1225,0,$D1469*(1+'General Inputs'!$C$4)^(X$3906-$K$3906))*'General Inputs'!$C$6</f>
        <v>1552327.9565445553</v>
      </c>
      <c r="Y1469" s="358">
        <f>IF(Y1225,0,$D1469*(1+'General Inputs'!$C$4)^(Y$3906-$K$3906))*'General Inputs'!$C$6</f>
        <v>1583374.5156754467</v>
      </c>
      <c r="Z1469" s="358">
        <f>IF(Z1225,0,$D1469*(1+'General Inputs'!$C$4)^(Z$3906-$K$3906))*'General Inputs'!$C$6</f>
        <v>1615042.0059889548</v>
      </c>
      <c r="AA1469" s="358">
        <f>IF(AA1225,0,$D1469*(1+'General Inputs'!$C$4)^(AA$3906-$K$3906))*'General Inputs'!$C$6</f>
        <v>1647342.8461087344</v>
      </c>
      <c r="AB1469" s="358">
        <f>IF(AB1225,0,$D1469*(1+'General Inputs'!$C$4)^(AB$3906-$K$3906))*'General Inputs'!$C$6</f>
        <v>1680289.7030309094</v>
      </c>
      <c r="AC1469" s="358">
        <f>IF(AC1225,0,$D1469*(1+'General Inputs'!$C$4)^(AC$3906-$K$3906))*'General Inputs'!$C$6</f>
        <v>1713895.4970915273</v>
      </c>
      <c r="AD1469" s="358">
        <f>IF(AD1225,0,$D1469*(1+'General Inputs'!$C$4)^(AD$3906-$K$3906))*'General Inputs'!$C$6</f>
        <v>1748173.4070333578</v>
      </c>
      <c r="AE1469" s="358">
        <f>IF(AE1225,0,$D1469*(1+'General Inputs'!$C$4)^(AE$3906-$K$3906))*'General Inputs'!$C$6</f>
        <v>1783136.8751740248</v>
      </c>
      <c r="AF1469" s="358">
        <f>IF(AF1225,0,$D1469*(1+'General Inputs'!$C$4)^(AF$3906-$K$3906))*'General Inputs'!$C$6</f>
        <v>1818799.6126775055</v>
      </c>
      <c r="AG1469" s="358">
        <f>IF(AG1225,0,$D1469*(1+'General Inputs'!$C$4)^(AG$3906-$K$3906))*'General Inputs'!$C$6</f>
        <v>1855175.6049310556</v>
      </c>
      <c r="AH1469" s="358">
        <f>IF(AH1225,0,$D1469*(1+'General Inputs'!$C$4)^(AH$3906-$K$3906))*'General Inputs'!$C$6</f>
        <v>1892279.1170296762</v>
      </c>
      <c r="AI1469" s="358">
        <f>IF(AI1225,0,$D1469*(1+'General Inputs'!$C$4)^(AI$3906-$K$3906))*'General Inputs'!$C$6</f>
        <v>1930124.6993702701</v>
      </c>
      <c r="AJ1469" s="358">
        <f>IF(AJ1225,0,$D1469*(1+'General Inputs'!$C$4)^(AJ$3906-$K$3906))*'General Inputs'!$C$6</f>
        <v>1968727.1933576753</v>
      </c>
    </row>
    <row r="1470" spans="1:38" x14ac:dyDescent="0.25">
      <c r="A1470" s="353" t="s">
        <v>222</v>
      </c>
      <c r="B1470" s="353" t="s">
        <v>304</v>
      </c>
      <c r="C1470" s="441">
        <f t="shared" si="1150"/>
        <v>10000</v>
      </c>
      <c r="D1470" s="397">
        <v>8000000</v>
      </c>
      <c r="E1470" s="397"/>
      <c r="F1470" s="397"/>
      <c r="G1470" s="397"/>
      <c r="H1470" s="397"/>
      <c r="I1470" s="476">
        <f t="shared" si="1151"/>
        <v>22</v>
      </c>
      <c r="J1470" s="476">
        <f t="shared" si="1152"/>
        <v>1</v>
      </c>
      <c r="K1470" s="358">
        <v>0</v>
      </c>
      <c r="L1470" s="358">
        <v>0</v>
      </c>
      <c r="M1470" s="358">
        <v>0</v>
      </c>
      <c r="N1470" s="358">
        <v>0</v>
      </c>
      <c r="O1470" s="358">
        <f>IF(O1226,0,$D1470*(1+'General Inputs'!$C$4)^(O$3906-$K$3906))*'General Inputs'!$C$6</f>
        <v>1298918.5919999999</v>
      </c>
      <c r="P1470" s="358">
        <f>IF(P1226,0,$D1470*(1+'General Inputs'!$C$4)^(P$3906-$K$3906))*'General Inputs'!$C$6</f>
        <v>1324896.9638399999</v>
      </c>
      <c r="Q1470" s="358">
        <f>IF(Q1226,0,$D1470*(1+'General Inputs'!$C$4)^(Q$3906-$K$3906))*'General Inputs'!$C$6</f>
        <v>1351394.9031168001</v>
      </c>
      <c r="R1470" s="358">
        <f>IF(R1226,0,$D1470*(1+'General Inputs'!$C$4)^(R$3906-$K$3906))*'General Inputs'!$C$6</f>
        <v>1378422.8011791357</v>
      </c>
      <c r="S1470" s="358">
        <f>IF(S1226,0,$D1470*(1+'General Inputs'!$C$4)^(S$3906-$K$3906))*'General Inputs'!$C$6</f>
        <v>1405991.2572027186</v>
      </c>
      <c r="T1470" s="358">
        <f>IF(T1226,0,$D1470*(1+'General Inputs'!$C$4)^(T$3906-$K$3906))*'General Inputs'!$C$6</f>
        <v>1434111.082346773</v>
      </c>
      <c r="U1470" s="358">
        <f>IF(U1226,0,$D1470*(1+'General Inputs'!$C$4)^(U$3906-$K$3906))*'General Inputs'!$C$6</f>
        <v>1462793.3039937085</v>
      </c>
      <c r="V1470" s="358">
        <f>IF(V1226,0,$D1470*(1+'General Inputs'!$C$4)^(V$3906-$K$3906))*'General Inputs'!$C$6</f>
        <v>1492049.1700735826</v>
      </c>
      <c r="W1470" s="358">
        <f>IF(W1226,0,$D1470*(1+'General Inputs'!$C$4)^(W$3906-$K$3906))*'General Inputs'!$C$6</f>
        <v>1521890.1534750543</v>
      </c>
      <c r="X1470" s="358">
        <f>IF(X1226,0,$D1470*(1+'General Inputs'!$C$4)^(X$3906-$K$3906))*'General Inputs'!$C$6</f>
        <v>1552327.9565445553</v>
      </c>
      <c r="Y1470" s="358">
        <f>IF(Y1226,0,$D1470*(1+'General Inputs'!$C$4)^(Y$3906-$K$3906))*'General Inputs'!$C$6</f>
        <v>1583374.5156754467</v>
      </c>
      <c r="Z1470" s="358">
        <f>IF(Z1226,0,$D1470*(1+'General Inputs'!$C$4)^(Z$3906-$K$3906))*'General Inputs'!$C$6</f>
        <v>1615042.0059889548</v>
      </c>
      <c r="AA1470" s="358">
        <f>IF(AA1226,0,$D1470*(1+'General Inputs'!$C$4)^(AA$3906-$K$3906))*'General Inputs'!$C$6</f>
        <v>1647342.8461087344</v>
      </c>
      <c r="AB1470" s="358">
        <f>IF(AB1226,0,$D1470*(1+'General Inputs'!$C$4)^(AB$3906-$K$3906))*'General Inputs'!$C$6</f>
        <v>1680289.7030309094</v>
      </c>
      <c r="AC1470" s="358">
        <f>IF(AC1226,0,$D1470*(1+'General Inputs'!$C$4)^(AC$3906-$K$3906))*'General Inputs'!$C$6</f>
        <v>1713895.4970915273</v>
      </c>
      <c r="AD1470" s="358">
        <f>IF(AD1226,0,$D1470*(1+'General Inputs'!$C$4)^(AD$3906-$K$3906))*'General Inputs'!$C$6</f>
        <v>1748173.4070333578</v>
      </c>
      <c r="AE1470" s="358">
        <f>IF(AE1226,0,$D1470*(1+'General Inputs'!$C$4)^(AE$3906-$K$3906))*'General Inputs'!$C$6</f>
        <v>1783136.8751740248</v>
      </c>
      <c r="AF1470" s="358">
        <f>IF(AF1226,0,$D1470*(1+'General Inputs'!$C$4)^(AF$3906-$K$3906))*'General Inputs'!$C$6</f>
        <v>1818799.6126775055</v>
      </c>
      <c r="AG1470" s="358">
        <f>IF(AG1226,0,$D1470*(1+'General Inputs'!$C$4)^(AG$3906-$K$3906))*'General Inputs'!$C$6</f>
        <v>1855175.6049310556</v>
      </c>
      <c r="AH1470" s="358">
        <f>IF(AH1226,0,$D1470*(1+'General Inputs'!$C$4)^(AH$3906-$K$3906))*'General Inputs'!$C$6</f>
        <v>1892279.1170296762</v>
      </c>
      <c r="AI1470" s="358">
        <f>IF(AI1226,0,$D1470*(1+'General Inputs'!$C$4)^(AI$3906-$K$3906))*'General Inputs'!$C$6</f>
        <v>1930124.6993702701</v>
      </c>
      <c r="AJ1470" s="358">
        <f>IF(AJ1226,0,$D1470*(1+'General Inputs'!$C$4)^(AJ$3906-$K$3906))*'General Inputs'!$C$6</f>
        <v>1968727.1933576753</v>
      </c>
    </row>
    <row r="1471" spans="1:38" x14ac:dyDescent="0.25">
      <c r="A1471" s="353" t="s">
        <v>222</v>
      </c>
      <c r="B1471" s="353" t="s">
        <v>379</v>
      </c>
      <c r="C1471" s="441">
        <f t="shared" si="1150"/>
        <v>10000</v>
      </c>
      <c r="D1471" s="397">
        <v>8000000</v>
      </c>
      <c r="E1471" s="397"/>
      <c r="F1471" s="397"/>
      <c r="G1471" s="397"/>
      <c r="H1471" s="397"/>
      <c r="I1471" s="476">
        <f t="shared" si="1151"/>
        <v>22</v>
      </c>
      <c r="J1471" s="476">
        <f t="shared" si="1152"/>
        <v>1</v>
      </c>
      <c r="K1471" s="358">
        <v>0</v>
      </c>
      <c r="L1471" s="358">
        <v>0</v>
      </c>
      <c r="M1471" s="358">
        <v>0</v>
      </c>
      <c r="N1471" s="358">
        <v>0</v>
      </c>
      <c r="O1471" s="358">
        <f>IF(O1227,0,$D1471*(1+'General Inputs'!$C$4)^(O$3906-$K$3906))*'General Inputs'!$C$6</f>
        <v>1298918.5919999999</v>
      </c>
      <c r="P1471" s="358">
        <f>IF(P1227,0,$D1471*(1+'General Inputs'!$C$4)^(P$3906-$K$3906))*'General Inputs'!$C$6</f>
        <v>1324896.9638399999</v>
      </c>
      <c r="Q1471" s="358">
        <f>IF(Q1227,0,$D1471*(1+'General Inputs'!$C$4)^(Q$3906-$K$3906))*'General Inputs'!$C$6</f>
        <v>1351394.9031168001</v>
      </c>
      <c r="R1471" s="358">
        <f>IF(R1227,0,$D1471*(1+'General Inputs'!$C$4)^(R$3906-$K$3906))*'General Inputs'!$C$6</f>
        <v>1378422.8011791357</v>
      </c>
      <c r="S1471" s="358">
        <f>IF(S1227,0,$D1471*(1+'General Inputs'!$C$4)^(S$3906-$K$3906))*'General Inputs'!$C$6</f>
        <v>1405991.2572027186</v>
      </c>
      <c r="T1471" s="358">
        <f>IF(T1227,0,$D1471*(1+'General Inputs'!$C$4)^(T$3906-$K$3906))*'General Inputs'!$C$6</f>
        <v>1434111.082346773</v>
      </c>
      <c r="U1471" s="358">
        <f>IF(U1227,0,$D1471*(1+'General Inputs'!$C$4)^(U$3906-$K$3906))*'General Inputs'!$C$6</f>
        <v>1462793.3039937085</v>
      </c>
      <c r="V1471" s="358">
        <f>IF(V1227,0,$D1471*(1+'General Inputs'!$C$4)^(V$3906-$K$3906))*'General Inputs'!$C$6</f>
        <v>1492049.1700735826</v>
      </c>
      <c r="W1471" s="358">
        <f>IF(W1227,0,$D1471*(1+'General Inputs'!$C$4)^(W$3906-$K$3906))*'General Inputs'!$C$6</f>
        <v>1521890.1534750543</v>
      </c>
      <c r="X1471" s="358">
        <f>IF(X1227,0,$D1471*(1+'General Inputs'!$C$4)^(X$3906-$K$3906))*'General Inputs'!$C$6</f>
        <v>1552327.9565445553</v>
      </c>
      <c r="Y1471" s="358">
        <f>IF(Y1227,0,$D1471*(1+'General Inputs'!$C$4)^(Y$3906-$K$3906))*'General Inputs'!$C$6</f>
        <v>1583374.5156754467</v>
      </c>
      <c r="Z1471" s="358">
        <f>IF(Z1227,0,$D1471*(1+'General Inputs'!$C$4)^(Z$3906-$K$3906))*'General Inputs'!$C$6</f>
        <v>1615042.0059889548</v>
      </c>
      <c r="AA1471" s="358">
        <f>IF(AA1227,0,$D1471*(1+'General Inputs'!$C$4)^(AA$3906-$K$3906))*'General Inputs'!$C$6</f>
        <v>1647342.8461087344</v>
      </c>
      <c r="AB1471" s="358">
        <f>IF(AB1227,0,$D1471*(1+'General Inputs'!$C$4)^(AB$3906-$K$3906))*'General Inputs'!$C$6</f>
        <v>1680289.7030309094</v>
      </c>
      <c r="AC1471" s="358">
        <f>IF(AC1227,0,$D1471*(1+'General Inputs'!$C$4)^(AC$3906-$K$3906))*'General Inputs'!$C$6</f>
        <v>1713895.4970915273</v>
      </c>
      <c r="AD1471" s="358">
        <f>IF(AD1227,0,$D1471*(1+'General Inputs'!$C$4)^(AD$3906-$K$3906))*'General Inputs'!$C$6</f>
        <v>1748173.4070333578</v>
      </c>
      <c r="AE1471" s="358">
        <f>IF(AE1227,0,$D1471*(1+'General Inputs'!$C$4)^(AE$3906-$K$3906))*'General Inputs'!$C$6</f>
        <v>1783136.8751740248</v>
      </c>
      <c r="AF1471" s="358">
        <f>IF(AF1227,0,$D1471*(1+'General Inputs'!$C$4)^(AF$3906-$K$3906))*'General Inputs'!$C$6</f>
        <v>1818799.6126775055</v>
      </c>
      <c r="AG1471" s="358">
        <f>IF(AG1227,0,$D1471*(1+'General Inputs'!$C$4)^(AG$3906-$K$3906))*'General Inputs'!$C$6</f>
        <v>1855175.6049310556</v>
      </c>
      <c r="AH1471" s="358">
        <f>IF(AH1227,0,$D1471*(1+'General Inputs'!$C$4)^(AH$3906-$K$3906))*'General Inputs'!$C$6</f>
        <v>1892279.1170296762</v>
      </c>
      <c r="AI1471" s="358">
        <f>IF(AI1227,0,$D1471*(1+'General Inputs'!$C$4)^(AI$3906-$K$3906))*'General Inputs'!$C$6</f>
        <v>1930124.6993702701</v>
      </c>
      <c r="AJ1471" s="358">
        <f>IF(AJ1227,0,$D1471*(1+'General Inputs'!$C$4)^(AJ$3906-$K$3906))*'General Inputs'!$C$6</f>
        <v>1968727.1933576753</v>
      </c>
    </row>
    <row r="1472" spans="1:38" x14ac:dyDescent="0.25">
      <c r="A1472" s="353" t="s">
        <v>395</v>
      </c>
      <c r="B1472" s="353" t="s">
        <v>395</v>
      </c>
      <c r="C1472" s="441">
        <f t="shared" si="1150"/>
        <v>1500</v>
      </c>
      <c r="D1472" s="397">
        <v>1750000</v>
      </c>
      <c r="E1472" s="397"/>
      <c r="F1472" s="397"/>
      <c r="G1472" s="397"/>
      <c r="H1472" s="397"/>
      <c r="I1472" s="476">
        <f t="shared" si="1151"/>
        <v>22</v>
      </c>
      <c r="J1472" s="476">
        <f t="shared" si="1152"/>
        <v>1</v>
      </c>
      <c r="K1472" s="358">
        <v>0</v>
      </c>
      <c r="L1472" s="358">
        <v>0</v>
      </c>
      <c r="M1472" s="358">
        <v>0</v>
      </c>
      <c r="N1472" s="358">
        <v>0</v>
      </c>
      <c r="O1472" s="358">
        <f>IF(O1228,0,$D1472*(1+'General Inputs'!$C$4)^(O$3906-$K$3906))*'General Inputs'!$C$6</f>
        <v>284138.44199999998</v>
      </c>
      <c r="P1472" s="358">
        <f>IF(P1228,0,$D1472*(1+'General Inputs'!$C$4)^(P$3906-$K$3906))*'General Inputs'!$C$6</f>
        <v>289821.21083999996</v>
      </c>
      <c r="Q1472" s="358">
        <f>IF(Q1228,0,$D1472*(1+'General Inputs'!$C$4)^(Q$3906-$K$3906))*'General Inputs'!$C$6</f>
        <v>295617.63505679998</v>
      </c>
      <c r="R1472" s="358">
        <f>IF(R1228,0,$D1472*(1+'General Inputs'!$C$4)^(R$3906-$K$3906))*'General Inputs'!$C$6</f>
        <v>301529.98775793595</v>
      </c>
      <c r="S1472" s="358">
        <f>IF(S1228,0,$D1472*(1+'General Inputs'!$C$4)^(S$3906-$K$3906))*'General Inputs'!$C$6</f>
        <v>307560.58751309471</v>
      </c>
      <c r="T1472" s="358">
        <f>IF(T1228,0,$D1472*(1+'General Inputs'!$C$4)^(T$3906-$K$3906))*'General Inputs'!$C$6</f>
        <v>313711.79926335654</v>
      </c>
      <c r="U1472" s="358">
        <f>IF(U1228,0,$D1472*(1+'General Inputs'!$C$4)^(U$3906-$K$3906))*'General Inputs'!$C$6</f>
        <v>319986.03524862375</v>
      </c>
      <c r="V1472" s="358">
        <f>IF(V1228,0,$D1472*(1+'General Inputs'!$C$4)^(V$3906-$K$3906))*'General Inputs'!$C$6</f>
        <v>326385.75595359615</v>
      </c>
      <c r="W1472" s="358">
        <f>IF(W1228,0,$D1472*(1+'General Inputs'!$C$4)^(W$3906-$K$3906))*'General Inputs'!$C$6</f>
        <v>332913.47107266809</v>
      </c>
      <c r="X1472" s="358">
        <f>IF(X1228,0,$D1472*(1+'General Inputs'!$C$4)^(X$3906-$K$3906))*'General Inputs'!$C$6</f>
        <v>339571.74049412145</v>
      </c>
      <c r="Y1472" s="358">
        <f>IF(Y1228,0,$D1472*(1+'General Inputs'!$C$4)^(Y$3906-$K$3906))*'General Inputs'!$C$6</f>
        <v>346363.17530400393</v>
      </c>
      <c r="Z1472" s="358">
        <f>IF(Z1228,0,$D1472*(1+'General Inputs'!$C$4)^(Z$3906-$K$3906))*'General Inputs'!$C$6</f>
        <v>353290.43881008396</v>
      </c>
      <c r="AA1472" s="358">
        <f>IF(AA1228,0,$D1472*(1+'General Inputs'!$C$4)^(AA$3906-$K$3906))*'General Inputs'!$C$6</f>
        <v>360356.2475862857</v>
      </c>
      <c r="AB1472" s="358">
        <f>IF(AB1228,0,$D1472*(1+'General Inputs'!$C$4)^(AB$3906-$K$3906))*'General Inputs'!$C$6</f>
        <v>367563.37253801135</v>
      </c>
      <c r="AC1472" s="358">
        <f>IF(AC1228,0,$D1472*(1+'General Inputs'!$C$4)^(AC$3906-$K$3906))*'General Inputs'!$C$6</f>
        <v>374914.63998877158</v>
      </c>
      <c r="AD1472" s="358">
        <f>IF(AD1228,0,$D1472*(1+'General Inputs'!$C$4)^(AD$3906-$K$3906))*'General Inputs'!$C$6</f>
        <v>382412.93278854695</v>
      </c>
      <c r="AE1472" s="358">
        <f>IF(AE1228,0,$D1472*(1+'General Inputs'!$C$4)^(AE$3906-$K$3906))*'General Inputs'!$C$6</f>
        <v>390061.19144431798</v>
      </c>
      <c r="AF1472" s="358">
        <f>IF(AF1228,0,$D1472*(1+'General Inputs'!$C$4)^(AF$3906-$K$3906))*'General Inputs'!$C$6</f>
        <v>397862.41527320427</v>
      </c>
      <c r="AG1472" s="358">
        <f>IF(AG1228,0,$D1472*(1+'General Inputs'!$C$4)^(AG$3906-$K$3906))*'General Inputs'!$C$6</f>
        <v>405819.66357866843</v>
      </c>
      <c r="AH1472" s="358">
        <f>IF(AH1228,0,$D1472*(1+'General Inputs'!$C$4)^(AH$3906-$K$3906))*'General Inputs'!$C$6</f>
        <v>413936.05685024173</v>
      </c>
      <c r="AI1472" s="358">
        <f>IF(AI1228,0,$D1472*(1+'General Inputs'!$C$4)^(AI$3906-$K$3906))*'General Inputs'!$C$6</f>
        <v>422214.77798724658</v>
      </c>
      <c r="AJ1472" s="358">
        <f>IF(AJ1228,0,$D1472*(1+'General Inputs'!$C$4)^(AJ$3906-$K$3906))*'General Inputs'!$C$6</f>
        <v>430659.07354699151</v>
      </c>
    </row>
    <row r="1473" spans="1:36" x14ac:dyDescent="0.25">
      <c r="A1473" s="353" t="s">
        <v>495</v>
      </c>
      <c r="B1473" s="353" t="s">
        <v>495</v>
      </c>
      <c r="C1473" s="441">
        <f t="shared" si="1150"/>
        <v>750</v>
      </c>
      <c r="D1473" s="397">
        <v>500000</v>
      </c>
      <c r="E1473" s="397"/>
      <c r="F1473" s="397"/>
      <c r="G1473" s="397"/>
      <c r="H1473" s="397"/>
      <c r="I1473" s="476">
        <f t="shared" si="1151"/>
        <v>22</v>
      </c>
      <c r="J1473" s="476">
        <f t="shared" si="1152"/>
        <v>1</v>
      </c>
      <c r="K1473" s="358">
        <v>0</v>
      </c>
      <c r="L1473" s="358">
        <v>0</v>
      </c>
      <c r="M1473" s="358">
        <v>0</v>
      </c>
      <c r="N1473" s="358">
        <v>0</v>
      </c>
      <c r="O1473" s="358">
        <f>IF(O1229,0,$D1473*(1+'General Inputs'!$C$4)^(O$3906-$K$3906))*'General Inputs'!$C$6</f>
        <v>81182.411999999997</v>
      </c>
      <c r="P1473" s="358">
        <f>IF(P1229,0,$D1473*(1+'General Inputs'!$C$4)^(P$3906-$K$3906))*'General Inputs'!$C$6</f>
        <v>82806.060239999992</v>
      </c>
      <c r="Q1473" s="358">
        <f>IF(Q1229,0,$D1473*(1+'General Inputs'!$C$4)^(Q$3906-$K$3906))*'General Inputs'!$C$6</f>
        <v>84462.181444800008</v>
      </c>
      <c r="R1473" s="358">
        <f>IF(R1229,0,$D1473*(1+'General Inputs'!$C$4)^(R$3906-$K$3906))*'General Inputs'!$C$6</f>
        <v>86151.42507369598</v>
      </c>
      <c r="S1473" s="358">
        <f>IF(S1229,0,$D1473*(1+'General Inputs'!$C$4)^(S$3906-$K$3906))*'General Inputs'!$C$6</f>
        <v>87874.453575169915</v>
      </c>
      <c r="T1473" s="358">
        <f>IF(T1229,0,$D1473*(1+'General Inputs'!$C$4)^(T$3906-$K$3906))*'General Inputs'!$C$6</f>
        <v>89631.942646673313</v>
      </c>
      <c r="U1473" s="358">
        <f>IF(U1229,0,$D1473*(1+'General Inputs'!$C$4)^(U$3906-$K$3906))*'General Inputs'!$C$6</f>
        <v>91424.581499606778</v>
      </c>
      <c r="V1473" s="358">
        <f>IF(V1229,0,$D1473*(1+'General Inputs'!$C$4)^(V$3906-$K$3906))*'General Inputs'!$C$6</f>
        <v>93253.07312959891</v>
      </c>
      <c r="W1473" s="358">
        <f>IF(W1229,0,$D1473*(1+'General Inputs'!$C$4)^(W$3906-$K$3906))*'General Inputs'!$C$6</f>
        <v>95118.134592190894</v>
      </c>
      <c r="X1473" s="358">
        <f>IF(X1229,0,$D1473*(1+'General Inputs'!$C$4)^(X$3906-$K$3906))*'General Inputs'!$C$6</f>
        <v>97020.497284034704</v>
      </c>
      <c r="Y1473" s="358">
        <f>IF(Y1229,0,$D1473*(1+'General Inputs'!$C$4)^(Y$3906-$K$3906))*'General Inputs'!$C$6</f>
        <v>98960.90722971542</v>
      </c>
      <c r="Z1473" s="358">
        <f>IF(Z1229,0,$D1473*(1+'General Inputs'!$C$4)^(Z$3906-$K$3906))*'General Inputs'!$C$6</f>
        <v>100940.12537430967</v>
      </c>
      <c r="AA1473" s="358">
        <f>IF(AA1229,0,$D1473*(1+'General Inputs'!$C$4)^(AA$3906-$K$3906))*'General Inputs'!$C$6</f>
        <v>102958.9278817959</v>
      </c>
      <c r="AB1473" s="358">
        <f>IF(AB1229,0,$D1473*(1+'General Inputs'!$C$4)^(AB$3906-$K$3906))*'General Inputs'!$C$6</f>
        <v>105018.10643943184</v>
      </c>
      <c r="AC1473" s="358">
        <f>IF(AC1229,0,$D1473*(1+'General Inputs'!$C$4)^(AC$3906-$K$3906))*'General Inputs'!$C$6</f>
        <v>107118.46856822046</v>
      </c>
      <c r="AD1473" s="358">
        <f>IF(AD1229,0,$D1473*(1+'General Inputs'!$C$4)^(AD$3906-$K$3906))*'General Inputs'!$C$6</f>
        <v>109260.83793958486</v>
      </c>
      <c r="AE1473" s="358">
        <f>IF(AE1229,0,$D1473*(1+'General Inputs'!$C$4)^(AE$3906-$K$3906))*'General Inputs'!$C$6</f>
        <v>111446.05469837655</v>
      </c>
      <c r="AF1473" s="358">
        <f>IF(AF1229,0,$D1473*(1+'General Inputs'!$C$4)^(AF$3906-$K$3906))*'General Inputs'!$C$6</f>
        <v>113674.97579234409</v>
      </c>
      <c r="AG1473" s="358">
        <f>IF(AG1229,0,$D1473*(1+'General Inputs'!$C$4)^(AG$3906-$K$3906))*'General Inputs'!$C$6</f>
        <v>115948.47530819097</v>
      </c>
      <c r="AH1473" s="358">
        <f>IF(AH1229,0,$D1473*(1+'General Inputs'!$C$4)^(AH$3906-$K$3906))*'General Inputs'!$C$6</f>
        <v>118267.44481435476</v>
      </c>
      <c r="AI1473" s="358">
        <f>IF(AI1229,0,$D1473*(1+'General Inputs'!$C$4)^(AI$3906-$K$3906))*'General Inputs'!$C$6</f>
        <v>120632.79371064188</v>
      </c>
      <c r="AJ1473" s="358">
        <f>IF(AJ1229,0,$D1473*(1+'General Inputs'!$C$4)^(AJ$3906-$K$3906))*'General Inputs'!$C$6</f>
        <v>123045.44958485471</v>
      </c>
    </row>
    <row r="1474" spans="1:36" x14ac:dyDescent="0.25">
      <c r="A1474" s="353" t="s">
        <v>344</v>
      </c>
      <c r="B1474" s="353" t="s">
        <v>344</v>
      </c>
      <c r="C1474" s="441">
        <f t="shared" si="1150"/>
        <v>750</v>
      </c>
      <c r="D1474" s="397">
        <v>500000</v>
      </c>
      <c r="E1474" s="397"/>
      <c r="F1474" s="397"/>
      <c r="G1474" s="397"/>
      <c r="H1474" s="397"/>
      <c r="I1474" s="476">
        <f t="shared" si="1151"/>
        <v>22</v>
      </c>
      <c r="J1474" s="476">
        <f t="shared" si="1152"/>
        <v>1</v>
      </c>
      <c r="K1474" s="358">
        <v>0</v>
      </c>
      <c r="L1474" s="358">
        <v>0</v>
      </c>
      <c r="M1474" s="358">
        <v>0</v>
      </c>
      <c r="N1474" s="358">
        <v>0</v>
      </c>
      <c r="O1474" s="358">
        <f>IF(O1230,0,$D1474*(1+'General Inputs'!$C$4)^(O$3906-$K$3906))*'General Inputs'!$C$6</f>
        <v>81182.411999999997</v>
      </c>
      <c r="P1474" s="358">
        <f>IF(P1230,0,$D1474*(1+'General Inputs'!$C$4)^(P$3906-$K$3906))*'General Inputs'!$C$6</f>
        <v>82806.060239999992</v>
      </c>
      <c r="Q1474" s="358">
        <f>IF(Q1230,0,$D1474*(1+'General Inputs'!$C$4)^(Q$3906-$K$3906))*'General Inputs'!$C$6</f>
        <v>84462.181444800008</v>
      </c>
      <c r="R1474" s="358">
        <f>IF(R1230,0,$D1474*(1+'General Inputs'!$C$4)^(R$3906-$K$3906))*'General Inputs'!$C$6</f>
        <v>86151.42507369598</v>
      </c>
      <c r="S1474" s="358">
        <f>IF(S1230,0,$D1474*(1+'General Inputs'!$C$4)^(S$3906-$K$3906))*'General Inputs'!$C$6</f>
        <v>87874.453575169915</v>
      </c>
      <c r="T1474" s="358">
        <f>IF(T1230,0,$D1474*(1+'General Inputs'!$C$4)^(T$3906-$K$3906))*'General Inputs'!$C$6</f>
        <v>89631.942646673313</v>
      </c>
      <c r="U1474" s="358">
        <f>IF(U1230,0,$D1474*(1+'General Inputs'!$C$4)^(U$3906-$K$3906))*'General Inputs'!$C$6</f>
        <v>91424.581499606778</v>
      </c>
      <c r="V1474" s="358">
        <f>IF(V1230,0,$D1474*(1+'General Inputs'!$C$4)^(V$3906-$K$3906))*'General Inputs'!$C$6</f>
        <v>93253.07312959891</v>
      </c>
      <c r="W1474" s="358">
        <f>IF(W1230,0,$D1474*(1+'General Inputs'!$C$4)^(W$3906-$K$3906))*'General Inputs'!$C$6</f>
        <v>95118.134592190894</v>
      </c>
      <c r="X1474" s="358">
        <f>IF(X1230,0,$D1474*(1+'General Inputs'!$C$4)^(X$3906-$K$3906))*'General Inputs'!$C$6</f>
        <v>97020.497284034704</v>
      </c>
      <c r="Y1474" s="358">
        <f>IF(Y1230,0,$D1474*(1+'General Inputs'!$C$4)^(Y$3906-$K$3906))*'General Inputs'!$C$6</f>
        <v>98960.90722971542</v>
      </c>
      <c r="Z1474" s="358">
        <f>IF(Z1230,0,$D1474*(1+'General Inputs'!$C$4)^(Z$3906-$K$3906))*'General Inputs'!$C$6</f>
        <v>100940.12537430967</v>
      </c>
      <c r="AA1474" s="358">
        <f>IF(AA1230,0,$D1474*(1+'General Inputs'!$C$4)^(AA$3906-$K$3906))*'General Inputs'!$C$6</f>
        <v>102958.9278817959</v>
      </c>
      <c r="AB1474" s="358">
        <f>IF(AB1230,0,$D1474*(1+'General Inputs'!$C$4)^(AB$3906-$K$3906))*'General Inputs'!$C$6</f>
        <v>105018.10643943184</v>
      </c>
      <c r="AC1474" s="358">
        <f>IF(AC1230,0,$D1474*(1+'General Inputs'!$C$4)^(AC$3906-$K$3906))*'General Inputs'!$C$6</f>
        <v>107118.46856822046</v>
      </c>
      <c r="AD1474" s="358">
        <f>IF(AD1230,0,$D1474*(1+'General Inputs'!$C$4)^(AD$3906-$K$3906))*'General Inputs'!$C$6</f>
        <v>109260.83793958486</v>
      </c>
      <c r="AE1474" s="358">
        <f>IF(AE1230,0,$D1474*(1+'General Inputs'!$C$4)^(AE$3906-$K$3906))*'General Inputs'!$C$6</f>
        <v>111446.05469837655</v>
      </c>
      <c r="AF1474" s="358">
        <f>IF(AF1230,0,$D1474*(1+'General Inputs'!$C$4)^(AF$3906-$K$3906))*'General Inputs'!$C$6</f>
        <v>113674.97579234409</v>
      </c>
      <c r="AG1474" s="358">
        <f>IF(AG1230,0,$D1474*(1+'General Inputs'!$C$4)^(AG$3906-$K$3906))*'General Inputs'!$C$6</f>
        <v>115948.47530819097</v>
      </c>
      <c r="AH1474" s="358">
        <f>IF(AH1230,0,$D1474*(1+'General Inputs'!$C$4)^(AH$3906-$K$3906))*'General Inputs'!$C$6</f>
        <v>118267.44481435476</v>
      </c>
      <c r="AI1474" s="358">
        <f>IF(AI1230,0,$D1474*(1+'General Inputs'!$C$4)^(AI$3906-$K$3906))*'General Inputs'!$C$6</f>
        <v>120632.79371064188</v>
      </c>
      <c r="AJ1474" s="358">
        <f>IF(AJ1230,0,$D1474*(1+'General Inputs'!$C$4)^(AJ$3906-$K$3906))*'General Inputs'!$C$6</f>
        <v>123045.44958485471</v>
      </c>
    </row>
    <row r="1475" spans="1:36" x14ac:dyDescent="0.25">
      <c r="A1475" s="353" t="s">
        <v>223</v>
      </c>
      <c r="B1475" s="353" t="s">
        <v>307</v>
      </c>
      <c r="C1475" s="441">
        <f t="shared" si="1150"/>
        <v>20000</v>
      </c>
      <c r="D1475" s="397">
        <v>8000000</v>
      </c>
      <c r="E1475" s="397"/>
      <c r="F1475" s="397"/>
      <c r="G1475" s="397"/>
      <c r="H1475" s="397"/>
      <c r="I1475" s="476">
        <f t="shared" si="1151"/>
        <v>22</v>
      </c>
      <c r="J1475" s="476">
        <f t="shared" si="1152"/>
        <v>1</v>
      </c>
      <c r="K1475" s="358">
        <v>0</v>
      </c>
      <c r="L1475" s="358">
        <v>0</v>
      </c>
      <c r="M1475" s="358">
        <v>0</v>
      </c>
      <c r="N1475" s="358">
        <v>0</v>
      </c>
      <c r="O1475" s="358">
        <f>IF(O1231,0,$D1475*(1+'General Inputs'!$C$4)^(O$3906-$K$3906))*'General Inputs'!$C$6</f>
        <v>1298918.5919999999</v>
      </c>
      <c r="P1475" s="358">
        <f>IF(P1231,0,$D1475*(1+'General Inputs'!$C$4)^(P$3906-$K$3906))*'General Inputs'!$C$6</f>
        <v>1324896.9638399999</v>
      </c>
      <c r="Q1475" s="358">
        <f>IF(Q1231,0,$D1475*(1+'General Inputs'!$C$4)^(Q$3906-$K$3906))*'General Inputs'!$C$6</f>
        <v>1351394.9031168001</v>
      </c>
      <c r="R1475" s="358">
        <f>IF(R1231,0,$D1475*(1+'General Inputs'!$C$4)^(R$3906-$K$3906))*'General Inputs'!$C$6</f>
        <v>1378422.8011791357</v>
      </c>
      <c r="S1475" s="358">
        <f>IF(S1231,0,$D1475*(1+'General Inputs'!$C$4)^(S$3906-$K$3906))*'General Inputs'!$C$6</f>
        <v>1405991.2572027186</v>
      </c>
      <c r="T1475" s="358">
        <f>IF(T1231,0,$D1475*(1+'General Inputs'!$C$4)^(T$3906-$K$3906))*'General Inputs'!$C$6</f>
        <v>1434111.082346773</v>
      </c>
      <c r="U1475" s="358">
        <f>IF(U1231,0,$D1475*(1+'General Inputs'!$C$4)^(U$3906-$K$3906))*'General Inputs'!$C$6</f>
        <v>1462793.3039937085</v>
      </c>
      <c r="V1475" s="358">
        <f>IF(V1231,0,$D1475*(1+'General Inputs'!$C$4)^(V$3906-$K$3906))*'General Inputs'!$C$6</f>
        <v>1492049.1700735826</v>
      </c>
      <c r="W1475" s="358">
        <f>IF(W1231,0,$D1475*(1+'General Inputs'!$C$4)^(W$3906-$K$3906))*'General Inputs'!$C$6</f>
        <v>1521890.1534750543</v>
      </c>
      <c r="X1475" s="358">
        <f>IF(X1231,0,$D1475*(1+'General Inputs'!$C$4)^(X$3906-$K$3906))*'General Inputs'!$C$6</f>
        <v>1552327.9565445553</v>
      </c>
      <c r="Y1475" s="358">
        <f>IF(Y1231,0,$D1475*(1+'General Inputs'!$C$4)^(Y$3906-$K$3906))*'General Inputs'!$C$6</f>
        <v>1583374.5156754467</v>
      </c>
      <c r="Z1475" s="358">
        <f>IF(Z1231,0,$D1475*(1+'General Inputs'!$C$4)^(Z$3906-$K$3906))*'General Inputs'!$C$6</f>
        <v>1615042.0059889548</v>
      </c>
      <c r="AA1475" s="358">
        <f>IF(AA1231,0,$D1475*(1+'General Inputs'!$C$4)^(AA$3906-$K$3906))*'General Inputs'!$C$6</f>
        <v>1647342.8461087344</v>
      </c>
      <c r="AB1475" s="358">
        <f>IF(AB1231,0,$D1475*(1+'General Inputs'!$C$4)^(AB$3906-$K$3906))*'General Inputs'!$C$6</f>
        <v>1680289.7030309094</v>
      </c>
      <c r="AC1475" s="358">
        <f>IF(AC1231,0,$D1475*(1+'General Inputs'!$C$4)^(AC$3906-$K$3906))*'General Inputs'!$C$6</f>
        <v>1713895.4970915273</v>
      </c>
      <c r="AD1475" s="358">
        <f>IF(AD1231,0,$D1475*(1+'General Inputs'!$C$4)^(AD$3906-$K$3906))*'General Inputs'!$C$6</f>
        <v>1748173.4070333578</v>
      </c>
      <c r="AE1475" s="358">
        <f>IF(AE1231,0,$D1475*(1+'General Inputs'!$C$4)^(AE$3906-$K$3906))*'General Inputs'!$C$6</f>
        <v>1783136.8751740248</v>
      </c>
      <c r="AF1475" s="358">
        <f>IF(AF1231,0,$D1475*(1+'General Inputs'!$C$4)^(AF$3906-$K$3906))*'General Inputs'!$C$6</f>
        <v>1818799.6126775055</v>
      </c>
      <c r="AG1475" s="358">
        <f>IF(AG1231,0,$D1475*(1+'General Inputs'!$C$4)^(AG$3906-$K$3906))*'General Inputs'!$C$6</f>
        <v>1855175.6049310556</v>
      </c>
      <c r="AH1475" s="358">
        <f>IF(AH1231,0,$D1475*(1+'General Inputs'!$C$4)^(AH$3906-$K$3906))*'General Inputs'!$C$6</f>
        <v>1892279.1170296762</v>
      </c>
      <c r="AI1475" s="358">
        <f>IF(AI1231,0,$D1475*(1+'General Inputs'!$C$4)^(AI$3906-$K$3906))*'General Inputs'!$C$6</f>
        <v>1930124.6993702701</v>
      </c>
      <c r="AJ1475" s="358">
        <f>IF(AJ1231,0,$D1475*(1+'General Inputs'!$C$4)^(AJ$3906-$K$3906))*'General Inputs'!$C$6</f>
        <v>1968727.1933576753</v>
      </c>
    </row>
    <row r="1476" spans="1:36" x14ac:dyDescent="0.25">
      <c r="A1476" s="353" t="s">
        <v>223</v>
      </c>
      <c r="B1476" s="353" t="s">
        <v>275</v>
      </c>
      <c r="C1476" s="441">
        <f t="shared" si="1150"/>
        <v>20000</v>
      </c>
      <c r="D1476" s="397">
        <v>8000000</v>
      </c>
      <c r="E1476" s="397"/>
      <c r="F1476" s="397"/>
      <c r="G1476" s="397"/>
      <c r="H1476" s="397"/>
      <c r="I1476" s="476">
        <f t="shared" si="1151"/>
        <v>22</v>
      </c>
      <c r="J1476" s="476">
        <f t="shared" si="1152"/>
        <v>1</v>
      </c>
      <c r="K1476" s="358">
        <v>0</v>
      </c>
      <c r="L1476" s="358">
        <v>0</v>
      </c>
      <c r="M1476" s="358">
        <v>0</v>
      </c>
      <c r="N1476" s="358">
        <v>0</v>
      </c>
      <c r="O1476" s="358">
        <f>IF(O1232,0,$D1476*(1+'General Inputs'!$C$4)^(O$3906-$K$3906))*'General Inputs'!$C$6</f>
        <v>1298918.5919999999</v>
      </c>
      <c r="P1476" s="358">
        <f>IF(P1232,0,$D1476*(1+'General Inputs'!$C$4)^(P$3906-$K$3906))*'General Inputs'!$C$6</f>
        <v>1324896.9638399999</v>
      </c>
      <c r="Q1476" s="358">
        <f>IF(Q1232,0,$D1476*(1+'General Inputs'!$C$4)^(Q$3906-$K$3906))*'General Inputs'!$C$6</f>
        <v>1351394.9031168001</v>
      </c>
      <c r="R1476" s="358">
        <f>IF(R1232,0,$D1476*(1+'General Inputs'!$C$4)^(R$3906-$K$3906))*'General Inputs'!$C$6</f>
        <v>1378422.8011791357</v>
      </c>
      <c r="S1476" s="358">
        <f>IF(S1232,0,$D1476*(1+'General Inputs'!$C$4)^(S$3906-$K$3906))*'General Inputs'!$C$6</f>
        <v>1405991.2572027186</v>
      </c>
      <c r="T1476" s="358">
        <f>IF(T1232,0,$D1476*(1+'General Inputs'!$C$4)^(T$3906-$K$3906))*'General Inputs'!$C$6</f>
        <v>1434111.082346773</v>
      </c>
      <c r="U1476" s="358">
        <f>IF(U1232,0,$D1476*(1+'General Inputs'!$C$4)^(U$3906-$K$3906))*'General Inputs'!$C$6</f>
        <v>1462793.3039937085</v>
      </c>
      <c r="V1476" s="358">
        <f>IF(V1232,0,$D1476*(1+'General Inputs'!$C$4)^(V$3906-$K$3906))*'General Inputs'!$C$6</f>
        <v>1492049.1700735826</v>
      </c>
      <c r="W1476" s="358">
        <f>IF(W1232,0,$D1476*(1+'General Inputs'!$C$4)^(W$3906-$K$3906))*'General Inputs'!$C$6</f>
        <v>1521890.1534750543</v>
      </c>
      <c r="X1476" s="358">
        <f>IF(X1232,0,$D1476*(1+'General Inputs'!$C$4)^(X$3906-$K$3906))*'General Inputs'!$C$6</f>
        <v>1552327.9565445553</v>
      </c>
      <c r="Y1476" s="358">
        <f>IF(Y1232,0,$D1476*(1+'General Inputs'!$C$4)^(Y$3906-$K$3906))*'General Inputs'!$C$6</f>
        <v>1583374.5156754467</v>
      </c>
      <c r="Z1476" s="358">
        <f>IF(Z1232,0,$D1476*(1+'General Inputs'!$C$4)^(Z$3906-$K$3906))*'General Inputs'!$C$6</f>
        <v>1615042.0059889548</v>
      </c>
      <c r="AA1476" s="358">
        <f>IF(AA1232,0,$D1476*(1+'General Inputs'!$C$4)^(AA$3906-$K$3906))*'General Inputs'!$C$6</f>
        <v>1647342.8461087344</v>
      </c>
      <c r="AB1476" s="358">
        <f>IF(AB1232,0,$D1476*(1+'General Inputs'!$C$4)^(AB$3906-$K$3906))*'General Inputs'!$C$6</f>
        <v>1680289.7030309094</v>
      </c>
      <c r="AC1476" s="358">
        <f>IF(AC1232,0,$D1476*(1+'General Inputs'!$C$4)^(AC$3906-$K$3906))*'General Inputs'!$C$6</f>
        <v>1713895.4970915273</v>
      </c>
      <c r="AD1476" s="358">
        <f>IF(AD1232,0,$D1476*(1+'General Inputs'!$C$4)^(AD$3906-$K$3906))*'General Inputs'!$C$6</f>
        <v>1748173.4070333578</v>
      </c>
      <c r="AE1476" s="358">
        <f>IF(AE1232,0,$D1476*(1+'General Inputs'!$C$4)^(AE$3906-$K$3906))*'General Inputs'!$C$6</f>
        <v>1783136.8751740248</v>
      </c>
      <c r="AF1476" s="358">
        <f>IF(AF1232,0,$D1476*(1+'General Inputs'!$C$4)^(AF$3906-$K$3906))*'General Inputs'!$C$6</f>
        <v>1818799.6126775055</v>
      </c>
      <c r="AG1476" s="358">
        <f>IF(AG1232,0,$D1476*(1+'General Inputs'!$C$4)^(AG$3906-$K$3906))*'General Inputs'!$C$6</f>
        <v>1855175.6049310556</v>
      </c>
      <c r="AH1476" s="358">
        <f>IF(AH1232,0,$D1476*(1+'General Inputs'!$C$4)^(AH$3906-$K$3906))*'General Inputs'!$C$6</f>
        <v>1892279.1170296762</v>
      </c>
      <c r="AI1476" s="358">
        <f>IF(AI1232,0,$D1476*(1+'General Inputs'!$C$4)^(AI$3906-$K$3906))*'General Inputs'!$C$6</f>
        <v>1930124.6993702701</v>
      </c>
      <c r="AJ1476" s="358">
        <f>IF(AJ1232,0,$D1476*(1+'General Inputs'!$C$4)^(AJ$3906-$K$3906))*'General Inputs'!$C$6</f>
        <v>1968727.1933576753</v>
      </c>
    </row>
    <row r="1477" spans="1:36" x14ac:dyDescent="0.25">
      <c r="A1477" s="353" t="s">
        <v>477</v>
      </c>
      <c r="B1477" s="353" t="s">
        <v>477</v>
      </c>
      <c r="C1477" s="441">
        <f t="shared" si="1150"/>
        <v>5000</v>
      </c>
      <c r="D1477" s="397">
        <v>1750000</v>
      </c>
      <c r="E1477" s="397"/>
      <c r="F1477" s="397"/>
      <c r="G1477" s="397"/>
      <c r="H1477" s="397"/>
      <c r="I1477" s="476">
        <f t="shared" si="1151"/>
        <v>22</v>
      </c>
      <c r="J1477" s="476">
        <f t="shared" si="1152"/>
        <v>1</v>
      </c>
      <c r="K1477" s="358">
        <v>0</v>
      </c>
      <c r="L1477" s="358">
        <v>0</v>
      </c>
      <c r="M1477" s="358">
        <v>0</v>
      </c>
      <c r="N1477" s="358">
        <v>0</v>
      </c>
      <c r="O1477" s="358">
        <f>IF(O1233,0,$D1477*(1+'General Inputs'!$C$4)^(O$3906-$K$3906))*'General Inputs'!$C$6</f>
        <v>284138.44199999998</v>
      </c>
      <c r="P1477" s="358">
        <f>IF(P1233,0,$D1477*(1+'General Inputs'!$C$4)^(P$3906-$K$3906))*'General Inputs'!$C$6</f>
        <v>289821.21083999996</v>
      </c>
      <c r="Q1477" s="358">
        <f>IF(Q1233,0,$D1477*(1+'General Inputs'!$C$4)^(Q$3906-$K$3906))*'General Inputs'!$C$6</f>
        <v>295617.63505679998</v>
      </c>
      <c r="R1477" s="358">
        <f>IF(R1233,0,$D1477*(1+'General Inputs'!$C$4)^(R$3906-$K$3906))*'General Inputs'!$C$6</f>
        <v>301529.98775793595</v>
      </c>
      <c r="S1477" s="358">
        <f>IF(S1233,0,$D1477*(1+'General Inputs'!$C$4)^(S$3906-$K$3906))*'General Inputs'!$C$6</f>
        <v>307560.58751309471</v>
      </c>
      <c r="T1477" s="358">
        <f>IF(T1233,0,$D1477*(1+'General Inputs'!$C$4)^(T$3906-$K$3906))*'General Inputs'!$C$6</f>
        <v>313711.79926335654</v>
      </c>
      <c r="U1477" s="358">
        <f>IF(U1233,0,$D1477*(1+'General Inputs'!$C$4)^(U$3906-$K$3906))*'General Inputs'!$C$6</f>
        <v>319986.03524862375</v>
      </c>
      <c r="V1477" s="358">
        <f>IF(V1233,0,$D1477*(1+'General Inputs'!$C$4)^(V$3906-$K$3906))*'General Inputs'!$C$6</f>
        <v>326385.75595359615</v>
      </c>
      <c r="W1477" s="358">
        <f>IF(W1233,0,$D1477*(1+'General Inputs'!$C$4)^(W$3906-$K$3906))*'General Inputs'!$C$6</f>
        <v>332913.47107266809</v>
      </c>
      <c r="X1477" s="358">
        <f>IF(X1233,0,$D1477*(1+'General Inputs'!$C$4)^(X$3906-$K$3906))*'General Inputs'!$C$6</f>
        <v>339571.74049412145</v>
      </c>
      <c r="Y1477" s="358">
        <f>IF(Y1233,0,$D1477*(1+'General Inputs'!$C$4)^(Y$3906-$K$3906))*'General Inputs'!$C$6</f>
        <v>346363.17530400393</v>
      </c>
      <c r="Z1477" s="358">
        <f>IF(Z1233,0,$D1477*(1+'General Inputs'!$C$4)^(Z$3906-$K$3906))*'General Inputs'!$C$6</f>
        <v>353290.43881008396</v>
      </c>
      <c r="AA1477" s="358">
        <f>IF(AA1233,0,$D1477*(1+'General Inputs'!$C$4)^(AA$3906-$K$3906))*'General Inputs'!$C$6</f>
        <v>360356.2475862857</v>
      </c>
      <c r="AB1477" s="358">
        <f>IF(AB1233,0,$D1477*(1+'General Inputs'!$C$4)^(AB$3906-$K$3906))*'General Inputs'!$C$6</f>
        <v>367563.37253801135</v>
      </c>
      <c r="AC1477" s="358">
        <f>IF(AC1233,0,$D1477*(1+'General Inputs'!$C$4)^(AC$3906-$K$3906))*'General Inputs'!$C$6</f>
        <v>374914.63998877158</v>
      </c>
      <c r="AD1477" s="358">
        <f>IF(AD1233,0,$D1477*(1+'General Inputs'!$C$4)^(AD$3906-$K$3906))*'General Inputs'!$C$6</f>
        <v>382412.93278854695</v>
      </c>
      <c r="AE1477" s="358">
        <f>IF(AE1233,0,$D1477*(1+'General Inputs'!$C$4)^(AE$3906-$K$3906))*'General Inputs'!$C$6</f>
        <v>390061.19144431798</v>
      </c>
      <c r="AF1477" s="358">
        <f>IF(AF1233,0,$D1477*(1+'General Inputs'!$C$4)^(AF$3906-$K$3906))*'General Inputs'!$C$6</f>
        <v>397862.41527320427</v>
      </c>
      <c r="AG1477" s="358">
        <f>IF(AG1233,0,$D1477*(1+'General Inputs'!$C$4)^(AG$3906-$K$3906))*'General Inputs'!$C$6</f>
        <v>405819.66357866843</v>
      </c>
      <c r="AH1477" s="358">
        <f>IF(AH1233,0,$D1477*(1+'General Inputs'!$C$4)^(AH$3906-$K$3906))*'General Inputs'!$C$6</f>
        <v>413936.05685024173</v>
      </c>
      <c r="AI1477" s="358">
        <f>IF(AI1233,0,$D1477*(1+'General Inputs'!$C$4)^(AI$3906-$K$3906))*'General Inputs'!$C$6</f>
        <v>422214.77798724658</v>
      </c>
      <c r="AJ1477" s="358">
        <f>IF(AJ1233,0,$D1477*(1+'General Inputs'!$C$4)^(AJ$3906-$K$3906))*'General Inputs'!$C$6</f>
        <v>430659.07354699151</v>
      </c>
    </row>
    <row r="1478" spans="1:36" x14ac:dyDescent="0.25">
      <c r="A1478" s="353" t="s">
        <v>425</v>
      </c>
      <c r="B1478" s="353" t="s">
        <v>425</v>
      </c>
      <c r="C1478" s="441">
        <f t="shared" si="1150"/>
        <v>2500</v>
      </c>
      <c r="D1478" s="397">
        <v>1750000</v>
      </c>
      <c r="E1478" s="397"/>
      <c r="F1478" s="397"/>
      <c r="G1478" s="397"/>
      <c r="H1478" s="397"/>
      <c r="I1478" s="476">
        <f t="shared" si="1151"/>
        <v>22</v>
      </c>
      <c r="J1478" s="476">
        <f t="shared" si="1152"/>
        <v>1</v>
      </c>
      <c r="K1478" s="358">
        <v>0</v>
      </c>
      <c r="L1478" s="358">
        <v>0</v>
      </c>
      <c r="M1478" s="358">
        <v>0</v>
      </c>
      <c r="N1478" s="358">
        <v>0</v>
      </c>
      <c r="O1478" s="358">
        <f>IF(O1234,0,$D1478*(1+'General Inputs'!$C$4)^(O$3906-$K$3906))*'General Inputs'!$C$6</f>
        <v>284138.44199999998</v>
      </c>
      <c r="P1478" s="358">
        <f>IF(P1234,0,$D1478*(1+'General Inputs'!$C$4)^(P$3906-$K$3906))*'General Inputs'!$C$6</f>
        <v>289821.21083999996</v>
      </c>
      <c r="Q1478" s="358">
        <f>IF(Q1234,0,$D1478*(1+'General Inputs'!$C$4)^(Q$3906-$K$3906))*'General Inputs'!$C$6</f>
        <v>295617.63505679998</v>
      </c>
      <c r="R1478" s="358">
        <f>IF(R1234,0,$D1478*(1+'General Inputs'!$C$4)^(R$3906-$K$3906))*'General Inputs'!$C$6</f>
        <v>301529.98775793595</v>
      </c>
      <c r="S1478" s="358">
        <f>IF(S1234,0,$D1478*(1+'General Inputs'!$C$4)^(S$3906-$K$3906))*'General Inputs'!$C$6</f>
        <v>307560.58751309471</v>
      </c>
      <c r="T1478" s="358">
        <f>IF(T1234,0,$D1478*(1+'General Inputs'!$C$4)^(T$3906-$K$3906))*'General Inputs'!$C$6</f>
        <v>313711.79926335654</v>
      </c>
      <c r="U1478" s="358">
        <f>IF(U1234,0,$D1478*(1+'General Inputs'!$C$4)^(U$3906-$K$3906))*'General Inputs'!$C$6</f>
        <v>319986.03524862375</v>
      </c>
      <c r="V1478" s="358">
        <f>IF(V1234,0,$D1478*(1+'General Inputs'!$C$4)^(V$3906-$K$3906))*'General Inputs'!$C$6</f>
        <v>326385.75595359615</v>
      </c>
      <c r="W1478" s="358">
        <f>IF(W1234,0,$D1478*(1+'General Inputs'!$C$4)^(W$3906-$K$3906))*'General Inputs'!$C$6</f>
        <v>332913.47107266809</v>
      </c>
      <c r="X1478" s="358">
        <f>IF(X1234,0,$D1478*(1+'General Inputs'!$C$4)^(X$3906-$K$3906))*'General Inputs'!$C$6</f>
        <v>339571.74049412145</v>
      </c>
      <c r="Y1478" s="358">
        <f>IF(Y1234,0,$D1478*(1+'General Inputs'!$C$4)^(Y$3906-$K$3906))*'General Inputs'!$C$6</f>
        <v>346363.17530400393</v>
      </c>
      <c r="Z1478" s="358">
        <f>IF(Z1234,0,$D1478*(1+'General Inputs'!$C$4)^(Z$3906-$K$3906))*'General Inputs'!$C$6</f>
        <v>353290.43881008396</v>
      </c>
      <c r="AA1478" s="358">
        <f>IF(AA1234,0,$D1478*(1+'General Inputs'!$C$4)^(AA$3906-$K$3906))*'General Inputs'!$C$6</f>
        <v>360356.2475862857</v>
      </c>
      <c r="AB1478" s="358">
        <f>IF(AB1234,0,$D1478*(1+'General Inputs'!$C$4)^(AB$3906-$K$3906))*'General Inputs'!$C$6</f>
        <v>367563.37253801135</v>
      </c>
      <c r="AC1478" s="358">
        <f>IF(AC1234,0,$D1478*(1+'General Inputs'!$C$4)^(AC$3906-$K$3906))*'General Inputs'!$C$6</f>
        <v>374914.63998877158</v>
      </c>
      <c r="AD1478" s="358">
        <f>IF(AD1234,0,$D1478*(1+'General Inputs'!$C$4)^(AD$3906-$K$3906))*'General Inputs'!$C$6</f>
        <v>382412.93278854695</v>
      </c>
      <c r="AE1478" s="358">
        <f>IF(AE1234,0,$D1478*(1+'General Inputs'!$C$4)^(AE$3906-$K$3906))*'General Inputs'!$C$6</f>
        <v>390061.19144431798</v>
      </c>
      <c r="AF1478" s="358">
        <f>IF(AF1234,0,$D1478*(1+'General Inputs'!$C$4)^(AF$3906-$K$3906))*'General Inputs'!$C$6</f>
        <v>397862.41527320427</v>
      </c>
      <c r="AG1478" s="358">
        <f>IF(AG1234,0,$D1478*(1+'General Inputs'!$C$4)^(AG$3906-$K$3906))*'General Inputs'!$C$6</f>
        <v>405819.66357866843</v>
      </c>
      <c r="AH1478" s="358">
        <f>IF(AH1234,0,$D1478*(1+'General Inputs'!$C$4)^(AH$3906-$K$3906))*'General Inputs'!$C$6</f>
        <v>413936.05685024173</v>
      </c>
      <c r="AI1478" s="358">
        <f>IF(AI1234,0,$D1478*(1+'General Inputs'!$C$4)^(AI$3906-$K$3906))*'General Inputs'!$C$6</f>
        <v>422214.77798724658</v>
      </c>
      <c r="AJ1478" s="358">
        <f>IF(AJ1234,0,$D1478*(1+'General Inputs'!$C$4)^(AJ$3906-$K$3906))*'General Inputs'!$C$6</f>
        <v>430659.07354699151</v>
      </c>
    </row>
    <row r="1479" spans="1:36" x14ac:dyDescent="0.25">
      <c r="A1479" s="353" t="s">
        <v>260</v>
      </c>
      <c r="B1479" s="353" t="s">
        <v>504</v>
      </c>
      <c r="C1479" s="441">
        <f t="shared" si="1150"/>
        <v>42000</v>
      </c>
      <c r="D1479" s="397">
        <v>20000000</v>
      </c>
      <c r="E1479" s="397"/>
      <c r="F1479" s="397"/>
      <c r="G1479" s="397"/>
      <c r="H1479" s="397"/>
      <c r="I1479" s="476">
        <f t="shared" si="1151"/>
        <v>22</v>
      </c>
      <c r="J1479" s="476">
        <f t="shared" si="1152"/>
        <v>1</v>
      </c>
      <c r="K1479" s="358">
        <v>0</v>
      </c>
      <c r="L1479" s="358">
        <v>0</v>
      </c>
      <c r="M1479" s="358">
        <v>0</v>
      </c>
      <c r="N1479" s="358">
        <v>0</v>
      </c>
      <c r="O1479" s="358">
        <f>IF(O1235,0,$D1479*(1+'General Inputs'!$C$4)^(O$3906-$K$3906))*'General Inputs'!$C$6</f>
        <v>3247296.48</v>
      </c>
      <c r="P1479" s="358">
        <f>IF(P1235,0,$D1479*(1+'General Inputs'!$C$4)^(P$3906-$K$3906))*'General Inputs'!$C$6</f>
        <v>3312242.4095999999</v>
      </c>
      <c r="Q1479" s="358">
        <f>IF(Q1235,0,$D1479*(1+'General Inputs'!$C$4)^(Q$3906-$K$3906))*'General Inputs'!$C$6</f>
        <v>3378487.2577920002</v>
      </c>
      <c r="R1479" s="358">
        <f>IF(R1235,0,$D1479*(1+'General Inputs'!$C$4)^(R$3906-$K$3906))*'General Inputs'!$C$6</f>
        <v>3446057.0029478394</v>
      </c>
      <c r="S1479" s="358">
        <f>IF(S1235,0,$D1479*(1+'General Inputs'!$C$4)^(S$3906-$K$3906))*'General Inputs'!$C$6</f>
        <v>3514978.1430067965</v>
      </c>
      <c r="T1479" s="358">
        <f>IF(T1235,0,$D1479*(1+'General Inputs'!$C$4)^(T$3906-$K$3906))*'General Inputs'!$C$6</f>
        <v>3585277.7058669324</v>
      </c>
      <c r="U1479" s="358">
        <f>IF(U1235,0,$D1479*(1+'General Inputs'!$C$4)^(U$3906-$K$3906))*'General Inputs'!$C$6</f>
        <v>3656983.2599842711</v>
      </c>
      <c r="V1479" s="358">
        <f>IF(V1235,0,$D1479*(1+'General Inputs'!$C$4)^(V$3906-$K$3906))*'General Inputs'!$C$6</f>
        <v>3730122.925183956</v>
      </c>
      <c r="W1479" s="358">
        <f>IF(W1235,0,$D1479*(1+'General Inputs'!$C$4)^(W$3906-$K$3906))*'General Inputs'!$C$6</f>
        <v>3804725.3836876354</v>
      </c>
      <c r="X1479" s="358">
        <f>IF(X1235,0,$D1479*(1+'General Inputs'!$C$4)^(X$3906-$K$3906))*'General Inputs'!$C$6</f>
        <v>3880819.8913613884</v>
      </c>
      <c r="Y1479" s="358">
        <f>IF(Y1235,0,$D1479*(1+'General Inputs'!$C$4)^(Y$3906-$K$3906))*'General Inputs'!$C$6</f>
        <v>3958436.2891886164</v>
      </c>
      <c r="Z1479" s="358">
        <f>IF(Z1235,0,$D1479*(1+'General Inputs'!$C$4)^(Z$3906-$K$3906))*'General Inputs'!$C$6</f>
        <v>4037605.0149723873</v>
      </c>
      <c r="AA1479" s="358">
        <f>IF(AA1235,0,$D1479*(1+'General Inputs'!$C$4)^(AA$3906-$K$3906))*'General Inputs'!$C$6</f>
        <v>4118357.1152718356</v>
      </c>
      <c r="AB1479" s="358">
        <f>IF(AB1235,0,$D1479*(1+'General Inputs'!$C$4)^(AB$3906-$K$3906))*'General Inputs'!$C$6</f>
        <v>4200724.2575772731</v>
      </c>
      <c r="AC1479" s="358">
        <f>IF(AC1235,0,$D1479*(1+'General Inputs'!$C$4)^(AC$3906-$K$3906))*'General Inputs'!$C$6</f>
        <v>4284738.7427288182</v>
      </c>
      <c r="AD1479" s="358">
        <f>IF(AD1235,0,$D1479*(1+'General Inputs'!$C$4)^(AD$3906-$K$3906))*'General Inputs'!$C$6</f>
        <v>4370433.5175833944</v>
      </c>
      <c r="AE1479" s="358">
        <f>IF(AE1235,0,$D1479*(1+'General Inputs'!$C$4)^(AE$3906-$K$3906))*'General Inputs'!$C$6</f>
        <v>4457842.1879350627</v>
      </c>
      <c r="AF1479" s="358">
        <f>IF(AF1235,0,$D1479*(1+'General Inputs'!$C$4)^(AF$3906-$K$3906))*'General Inputs'!$C$6</f>
        <v>4546999.0316937631</v>
      </c>
      <c r="AG1479" s="358">
        <f>IF(AG1235,0,$D1479*(1+'General Inputs'!$C$4)^(AG$3906-$K$3906))*'General Inputs'!$C$6</f>
        <v>4637939.0123276394</v>
      </c>
      <c r="AH1479" s="358">
        <f>IF(AH1235,0,$D1479*(1+'General Inputs'!$C$4)^(AH$3906-$K$3906))*'General Inputs'!$C$6</f>
        <v>4730697.7925741915</v>
      </c>
      <c r="AI1479" s="358">
        <f>IF(AI1235,0,$D1479*(1+'General Inputs'!$C$4)^(AI$3906-$K$3906))*'General Inputs'!$C$6</f>
        <v>4825311.7484256746</v>
      </c>
      <c r="AJ1479" s="358">
        <f>IF(AJ1235,0,$D1479*(1+'General Inputs'!$C$4)^(AJ$3906-$K$3906))*'General Inputs'!$C$6</f>
        <v>4921817.9833941888</v>
      </c>
    </row>
    <row r="1480" spans="1:36" x14ac:dyDescent="0.25">
      <c r="A1480" s="353" t="s">
        <v>260</v>
      </c>
      <c r="B1480" s="353" t="s">
        <v>471</v>
      </c>
      <c r="C1480" s="441">
        <f t="shared" si="1150"/>
        <v>42000</v>
      </c>
      <c r="D1480" s="397">
        <v>20000000</v>
      </c>
      <c r="E1480" s="397"/>
      <c r="F1480" s="397"/>
      <c r="G1480" s="397"/>
      <c r="H1480" s="397"/>
      <c r="I1480" s="476">
        <f t="shared" si="1151"/>
        <v>22</v>
      </c>
      <c r="J1480" s="476">
        <f t="shared" si="1152"/>
        <v>1</v>
      </c>
      <c r="K1480" s="358">
        <v>0</v>
      </c>
      <c r="L1480" s="358">
        <v>0</v>
      </c>
      <c r="M1480" s="358">
        <v>0</v>
      </c>
      <c r="N1480" s="358">
        <v>0</v>
      </c>
      <c r="O1480" s="358">
        <f>IF(O1236,0,$D1480*(1+'General Inputs'!$C$4)^(O$3906-$K$3906))*'General Inputs'!$C$6</f>
        <v>3247296.48</v>
      </c>
      <c r="P1480" s="358">
        <f>IF(P1236,0,$D1480*(1+'General Inputs'!$C$4)^(P$3906-$K$3906))*'General Inputs'!$C$6</f>
        <v>3312242.4095999999</v>
      </c>
      <c r="Q1480" s="358">
        <f>IF(Q1236,0,$D1480*(1+'General Inputs'!$C$4)^(Q$3906-$K$3906))*'General Inputs'!$C$6</f>
        <v>3378487.2577920002</v>
      </c>
      <c r="R1480" s="358">
        <f>IF(R1236,0,$D1480*(1+'General Inputs'!$C$4)^(R$3906-$K$3906))*'General Inputs'!$C$6</f>
        <v>3446057.0029478394</v>
      </c>
      <c r="S1480" s="358">
        <f>IF(S1236,0,$D1480*(1+'General Inputs'!$C$4)^(S$3906-$K$3906))*'General Inputs'!$C$6</f>
        <v>3514978.1430067965</v>
      </c>
      <c r="T1480" s="358">
        <f>IF(T1236,0,$D1480*(1+'General Inputs'!$C$4)^(T$3906-$K$3906))*'General Inputs'!$C$6</f>
        <v>3585277.7058669324</v>
      </c>
      <c r="U1480" s="358">
        <f>IF(U1236,0,$D1480*(1+'General Inputs'!$C$4)^(U$3906-$K$3906))*'General Inputs'!$C$6</f>
        <v>3656983.2599842711</v>
      </c>
      <c r="V1480" s="358">
        <f>IF(V1236,0,$D1480*(1+'General Inputs'!$C$4)^(V$3906-$K$3906))*'General Inputs'!$C$6</f>
        <v>3730122.925183956</v>
      </c>
      <c r="W1480" s="358">
        <f>IF(W1236,0,$D1480*(1+'General Inputs'!$C$4)^(W$3906-$K$3906))*'General Inputs'!$C$6</f>
        <v>3804725.3836876354</v>
      </c>
      <c r="X1480" s="358">
        <f>IF(X1236,0,$D1480*(1+'General Inputs'!$C$4)^(X$3906-$K$3906))*'General Inputs'!$C$6</f>
        <v>3880819.8913613884</v>
      </c>
      <c r="Y1480" s="358">
        <f>IF(Y1236,0,$D1480*(1+'General Inputs'!$C$4)^(Y$3906-$K$3906))*'General Inputs'!$C$6</f>
        <v>3958436.2891886164</v>
      </c>
      <c r="Z1480" s="358">
        <f>IF(Z1236,0,$D1480*(1+'General Inputs'!$C$4)^(Z$3906-$K$3906))*'General Inputs'!$C$6</f>
        <v>4037605.0149723873</v>
      </c>
      <c r="AA1480" s="358">
        <f>IF(AA1236,0,$D1480*(1+'General Inputs'!$C$4)^(AA$3906-$K$3906))*'General Inputs'!$C$6</f>
        <v>4118357.1152718356</v>
      </c>
      <c r="AB1480" s="358">
        <f>IF(AB1236,0,$D1480*(1+'General Inputs'!$C$4)^(AB$3906-$K$3906))*'General Inputs'!$C$6</f>
        <v>4200724.2575772731</v>
      </c>
      <c r="AC1480" s="358">
        <f>IF(AC1236,0,$D1480*(1+'General Inputs'!$C$4)^(AC$3906-$K$3906))*'General Inputs'!$C$6</f>
        <v>4284738.7427288182</v>
      </c>
      <c r="AD1480" s="358">
        <f>IF(AD1236,0,$D1480*(1+'General Inputs'!$C$4)^(AD$3906-$K$3906))*'General Inputs'!$C$6</f>
        <v>4370433.5175833944</v>
      </c>
      <c r="AE1480" s="358">
        <f>IF(AE1236,0,$D1480*(1+'General Inputs'!$C$4)^(AE$3906-$K$3906))*'General Inputs'!$C$6</f>
        <v>4457842.1879350627</v>
      </c>
      <c r="AF1480" s="358">
        <f>IF(AF1236,0,$D1480*(1+'General Inputs'!$C$4)^(AF$3906-$K$3906))*'General Inputs'!$C$6</f>
        <v>4546999.0316937631</v>
      </c>
      <c r="AG1480" s="358">
        <f>IF(AG1236,0,$D1480*(1+'General Inputs'!$C$4)^(AG$3906-$K$3906))*'General Inputs'!$C$6</f>
        <v>4637939.0123276394</v>
      </c>
      <c r="AH1480" s="358">
        <f>IF(AH1236,0,$D1480*(1+'General Inputs'!$C$4)^(AH$3906-$K$3906))*'General Inputs'!$C$6</f>
        <v>4730697.7925741915</v>
      </c>
      <c r="AI1480" s="358">
        <f>IF(AI1236,0,$D1480*(1+'General Inputs'!$C$4)^(AI$3906-$K$3906))*'General Inputs'!$C$6</f>
        <v>4825311.7484256746</v>
      </c>
      <c r="AJ1480" s="358">
        <f>IF(AJ1236,0,$D1480*(1+'General Inputs'!$C$4)^(AJ$3906-$K$3906))*'General Inputs'!$C$6</f>
        <v>4921817.9833941888</v>
      </c>
    </row>
    <row r="1481" spans="1:36" x14ac:dyDescent="0.25">
      <c r="A1481" s="353" t="s">
        <v>406</v>
      </c>
      <c r="B1481" s="353" t="s">
        <v>407</v>
      </c>
      <c r="C1481" s="441">
        <f t="shared" si="1150"/>
        <v>25000</v>
      </c>
      <c r="D1481" s="397">
        <v>20000000</v>
      </c>
      <c r="E1481" s="397"/>
      <c r="F1481" s="397"/>
      <c r="G1481" s="397"/>
      <c r="H1481" s="397"/>
      <c r="I1481" s="476">
        <f t="shared" si="1151"/>
        <v>22</v>
      </c>
      <c r="J1481" s="476">
        <f t="shared" si="1152"/>
        <v>1</v>
      </c>
      <c r="K1481" s="358">
        <v>0</v>
      </c>
      <c r="L1481" s="358">
        <v>0</v>
      </c>
      <c r="M1481" s="358">
        <v>0</v>
      </c>
      <c r="N1481" s="358">
        <v>0</v>
      </c>
      <c r="O1481" s="358">
        <f>IF(O1237,0,$D1481*(1+'General Inputs'!$C$4)^(O$3906-$K$3906))*'General Inputs'!$C$6</f>
        <v>3247296.48</v>
      </c>
      <c r="P1481" s="358">
        <f>IF(P1237,0,$D1481*(1+'General Inputs'!$C$4)^(P$3906-$K$3906))*'General Inputs'!$C$6</f>
        <v>3312242.4095999999</v>
      </c>
      <c r="Q1481" s="358">
        <f>IF(Q1237,0,$D1481*(1+'General Inputs'!$C$4)^(Q$3906-$K$3906))*'General Inputs'!$C$6</f>
        <v>3378487.2577920002</v>
      </c>
      <c r="R1481" s="358">
        <f>IF(R1237,0,$D1481*(1+'General Inputs'!$C$4)^(R$3906-$K$3906))*'General Inputs'!$C$6</f>
        <v>3446057.0029478394</v>
      </c>
      <c r="S1481" s="358">
        <f>IF(S1237,0,$D1481*(1+'General Inputs'!$C$4)^(S$3906-$K$3906))*'General Inputs'!$C$6</f>
        <v>3514978.1430067965</v>
      </c>
      <c r="T1481" s="358">
        <f>IF(T1237,0,$D1481*(1+'General Inputs'!$C$4)^(T$3906-$K$3906))*'General Inputs'!$C$6</f>
        <v>3585277.7058669324</v>
      </c>
      <c r="U1481" s="358">
        <f>IF(U1237,0,$D1481*(1+'General Inputs'!$C$4)^(U$3906-$K$3906))*'General Inputs'!$C$6</f>
        <v>3656983.2599842711</v>
      </c>
      <c r="V1481" s="358">
        <f>IF(V1237,0,$D1481*(1+'General Inputs'!$C$4)^(V$3906-$K$3906))*'General Inputs'!$C$6</f>
        <v>3730122.925183956</v>
      </c>
      <c r="W1481" s="358">
        <f>IF(W1237,0,$D1481*(1+'General Inputs'!$C$4)^(W$3906-$K$3906))*'General Inputs'!$C$6</f>
        <v>3804725.3836876354</v>
      </c>
      <c r="X1481" s="358">
        <f>IF(X1237,0,$D1481*(1+'General Inputs'!$C$4)^(X$3906-$K$3906))*'General Inputs'!$C$6</f>
        <v>3880819.8913613884</v>
      </c>
      <c r="Y1481" s="358">
        <f>IF(Y1237,0,$D1481*(1+'General Inputs'!$C$4)^(Y$3906-$K$3906))*'General Inputs'!$C$6</f>
        <v>3958436.2891886164</v>
      </c>
      <c r="Z1481" s="358">
        <f>IF(Z1237,0,$D1481*(1+'General Inputs'!$C$4)^(Z$3906-$K$3906))*'General Inputs'!$C$6</f>
        <v>4037605.0149723873</v>
      </c>
      <c r="AA1481" s="358">
        <f>IF(AA1237,0,$D1481*(1+'General Inputs'!$C$4)^(AA$3906-$K$3906))*'General Inputs'!$C$6</f>
        <v>4118357.1152718356</v>
      </c>
      <c r="AB1481" s="358">
        <f>IF(AB1237,0,$D1481*(1+'General Inputs'!$C$4)^(AB$3906-$K$3906))*'General Inputs'!$C$6</f>
        <v>4200724.2575772731</v>
      </c>
      <c r="AC1481" s="358">
        <f>IF(AC1237,0,$D1481*(1+'General Inputs'!$C$4)^(AC$3906-$K$3906))*'General Inputs'!$C$6</f>
        <v>4284738.7427288182</v>
      </c>
      <c r="AD1481" s="358">
        <f>IF(AD1237,0,$D1481*(1+'General Inputs'!$C$4)^(AD$3906-$K$3906))*'General Inputs'!$C$6</f>
        <v>4370433.5175833944</v>
      </c>
      <c r="AE1481" s="358">
        <f>IF(AE1237,0,$D1481*(1+'General Inputs'!$C$4)^(AE$3906-$K$3906))*'General Inputs'!$C$6</f>
        <v>4457842.1879350627</v>
      </c>
      <c r="AF1481" s="358">
        <f>IF(AF1237,0,$D1481*(1+'General Inputs'!$C$4)^(AF$3906-$K$3906))*'General Inputs'!$C$6</f>
        <v>4546999.0316937631</v>
      </c>
      <c r="AG1481" s="358">
        <f>IF(AG1237,0,$D1481*(1+'General Inputs'!$C$4)^(AG$3906-$K$3906))*'General Inputs'!$C$6</f>
        <v>4637939.0123276394</v>
      </c>
      <c r="AH1481" s="358">
        <f>IF(AH1237,0,$D1481*(1+'General Inputs'!$C$4)^(AH$3906-$K$3906))*'General Inputs'!$C$6</f>
        <v>4730697.7925741915</v>
      </c>
      <c r="AI1481" s="358">
        <f>IF(AI1237,0,$D1481*(1+'General Inputs'!$C$4)^(AI$3906-$K$3906))*'General Inputs'!$C$6</f>
        <v>4825311.7484256746</v>
      </c>
      <c r="AJ1481" s="358">
        <f>IF(AJ1237,0,$D1481*(1+'General Inputs'!$C$4)^(AJ$3906-$K$3906))*'General Inputs'!$C$6</f>
        <v>4921817.9833941888</v>
      </c>
    </row>
    <row r="1482" spans="1:36" x14ac:dyDescent="0.25">
      <c r="A1482" s="353" t="s">
        <v>401</v>
      </c>
      <c r="B1482" s="353" t="s">
        <v>401</v>
      </c>
      <c r="C1482" s="441">
        <f t="shared" si="1150"/>
        <v>6250</v>
      </c>
      <c r="D1482" s="397">
        <v>8000000</v>
      </c>
      <c r="E1482" s="397"/>
      <c r="F1482" s="397"/>
      <c r="G1482" s="397"/>
      <c r="H1482" s="397"/>
      <c r="I1482" s="476">
        <f t="shared" si="1151"/>
        <v>22</v>
      </c>
      <c r="J1482" s="476">
        <f t="shared" si="1152"/>
        <v>1</v>
      </c>
      <c r="K1482" s="358">
        <v>0</v>
      </c>
      <c r="L1482" s="358">
        <v>0</v>
      </c>
      <c r="M1482" s="358">
        <v>0</v>
      </c>
      <c r="N1482" s="358">
        <v>0</v>
      </c>
      <c r="O1482" s="358">
        <f>IF(O1238,0,$D1482*(1+'General Inputs'!$C$4)^(O$3906-$K$3906))*'General Inputs'!$C$6</f>
        <v>1298918.5919999999</v>
      </c>
      <c r="P1482" s="358">
        <f>IF(P1238,0,$D1482*(1+'General Inputs'!$C$4)^(P$3906-$K$3906))*'General Inputs'!$C$6</f>
        <v>1324896.9638399999</v>
      </c>
      <c r="Q1482" s="358">
        <f>IF(Q1238,0,$D1482*(1+'General Inputs'!$C$4)^(Q$3906-$K$3906))*'General Inputs'!$C$6</f>
        <v>1351394.9031168001</v>
      </c>
      <c r="R1482" s="358">
        <f>IF(R1238,0,$D1482*(1+'General Inputs'!$C$4)^(R$3906-$K$3906))*'General Inputs'!$C$6</f>
        <v>1378422.8011791357</v>
      </c>
      <c r="S1482" s="358">
        <f>IF(S1238,0,$D1482*(1+'General Inputs'!$C$4)^(S$3906-$K$3906))*'General Inputs'!$C$6</f>
        <v>1405991.2572027186</v>
      </c>
      <c r="T1482" s="358">
        <f>IF(T1238,0,$D1482*(1+'General Inputs'!$C$4)^(T$3906-$K$3906))*'General Inputs'!$C$6</f>
        <v>1434111.082346773</v>
      </c>
      <c r="U1482" s="358">
        <f>IF(U1238,0,$D1482*(1+'General Inputs'!$C$4)^(U$3906-$K$3906))*'General Inputs'!$C$6</f>
        <v>1462793.3039937085</v>
      </c>
      <c r="V1482" s="358">
        <f>IF(V1238,0,$D1482*(1+'General Inputs'!$C$4)^(V$3906-$K$3906))*'General Inputs'!$C$6</f>
        <v>1492049.1700735826</v>
      </c>
      <c r="W1482" s="358">
        <f>IF(W1238,0,$D1482*(1+'General Inputs'!$C$4)^(W$3906-$K$3906))*'General Inputs'!$C$6</f>
        <v>1521890.1534750543</v>
      </c>
      <c r="X1482" s="358">
        <f>IF(X1238,0,$D1482*(1+'General Inputs'!$C$4)^(X$3906-$K$3906))*'General Inputs'!$C$6</f>
        <v>1552327.9565445553</v>
      </c>
      <c r="Y1482" s="358">
        <f>IF(Y1238,0,$D1482*(1+'General Inputs'!$C$4)^(Y$3906-$K$3906))*'General Inputs'!$C$6</f>
        <v>1583374.5156754467</v>
      </c>
      <c r="Z1482" s="358">
        <f>IF(Z1238,0,$D1482*(1+'General Inputs'!$C$4)^(Z$3906-$K$3906))*'General Inputs'!$C$6</f>
        <v>1615042.0059889548</v>
      </c>
      <c r="AA1482" s="358">
        <f>IF(AA1238,0,$D1482*(1+'General Inputs'!$C$4)^(AA$3906-$K$3906))*'General Inputs'!$C$6</f>
        <v>1647342.8461087344</v>
      </c>
      <c r="AB1482" s="358">
        <f>IF(AB1238,0,$D1482*(1+'General Inputs'!$C$4)^(AB$3906-$K$3906))*'General Inputs'!$C$6</f>
        <v>1680289.7030309094</v>
      </c>
      <c r="AC1482" s="358">
        <f>IF(AC1238,0,$D1482*(1+'General Inputs'!$C$4)^(AC$3906-$K$3906))*'General Inputs'!$C$6</f>
        <v>1713895.4970915273</v>
      </c>
      <c r="AD1482" s="358">
        <f>IF(AD1238,0,$D1482*(1+'General Inputs'!$C$4)^(AD$3906-$K$3906))*'General Inputs'!$C$6</f>
        <v>1748173.4070333578</v>
      </c>
      <c r="AE1482" s="358">
        <f>IF(AE1238,0,$D1482*(1+'General Inputs'!$C$4)^(AE$3906-$K$3906))*'General Inputs'!$C$6</f>
        <v>1783136.8751740248</v>
      </c>
      <c r="AF1482" s="358">
        <f>IF(AF1238,0,$D1482*(1+'General Inputs'!$C$4)^(AF$3906-$K$3906))*'General Inputs'!$C$6</f>
        <v>1818799.6126775055</v>
      </c>
      <c r="AG1482" s="358">
        <f>IF(AG1238,0,$D1482*(1+'General Inputs'!$C$4)^(AG$3906-$K$3906))*'General Inputs'!$C$6</f>
        <v>1855175.6049310556</v>
      </c>
      <c r="AH1482" s="358">
        <f>IF(AH1238,0,$D1482*(1+'General Inputs'!$C$4)^(AH$3906-$K$3906))*'General Inputs'!$C$6</f>
        <v>1892279.1170296762</v>
      </c>
      <c r="AI1482" s="358">
        <f>IF(AI1238,0,$D1482*(1+'General Inputs'!$C$4)^(AI$3906-$K$3906))*'General Inputs'!$C$6</f>
        <v>1930124.6993702701</v>
      </c>
      <c r="AJ1482" s="358">
        <f>IF(AJ1238,0,$D1482*(1+'General Inputs'!$C$4)^(AJ$3906-$K$3906))*'General Inputs'!$C$6</f>
        <v>1968727.1933576753</v>
      </c>
    </row>
    <row r="1483" spans="1:36" x14ac:dyDescent="0.25">
      <c r="A1483" s="353" t="s">
        <v>224</v>
      </c>
      <c r="B1483" s="353" t="s">
        <v>488</v>
      </c>
      <c r="C1483" s="441">
        <f t="shared" si="1150"/>
        <v>42000</v>
      </c>
      <c r="D1483" s="397">
        <v>20000000</v>
      </c>
      <c r="E1483" s="397"/>
      <c r="F1483" s="397"/>
      <c r="G1483" s="397"/>
      <c r="H1483" s="397"/>
      <c r="I1483" s="476">
        <f t="shared" si="1151"/>
        <v>22</v>
      </c>
      <c r="J1483" s="476">
        <f t="shared" si="1152"/>
        <v>1</v>
      </c>
      <c r="K1483" s="358">
        <v>0</v>
      </c>
      <c r="L1483" s="358">
        <v>0</v>
      </c>
      <c r="M1483" s="358">
        <v>0</v>
      </c>
      <c r="N1483" s="358">
        <v>0</v>
      </c>
      <c r="O1483" s="358">
        <f>IF(O1239,0,$D1483*(1+'General Inputs'!$C$4)^(O$3906-$K$3906))*'General Inputs'!$C$6</f>
        <v>3247296.48</v>
      </c>
      <c r="P1483" s="358">
        <f>IF(P1239,0,$D1483*(1+'General Inputs'!$C$4)^(P$3906-$K$3906))*'General Inputs'!$C$6</f>
        <v>3312242.4095999999</v>
      </c>
      <c r="Q1483" s="358">
        <f>IF(Q1239,0,$D1483*(1+'General Inputs'!$C$4)^(Q$3906-$K$3906))*'General Inputs'!$C$6</f>
        <v>3378487.2577920002</v>
      </c>
      <c r="R1483" s="358">
        <f>IF(R1239,0,$D1483*(1+'General Inputs'!$C$4)^(R$3906-$K$3906))*'General Inputs'!$C$6</f>
        <v>3446057.0029478394</v>
      </c>
      <c r="S1483" s="358">
        <f>IF(S1239,0,$D1483*(1+'General Inputs'!$C$4)^(S$3906-$K$3906))*'General Inputs'!$C$6</f>
        <v>3514978.1430067965</v>
      </c>
      <c r="T1483" s="358">
        <f>IF(T1239,0,$D1483*(1+'General Inputs'!$C$4)^(T$3906-$K$3906))*'General Inputs'!$C$6</f>
        <v>3585277.7058669324</v>
      </c>
      <c r="U1483" s="358">
        <f>IF(U1239,0,$D1483*(1+'General Inputs'!$C$4)^(U$3906-$K$3906))*'General Inputs'!$C$6</f>
        <v>3656983.2599842711</v>
      </c>
      <c r="V1483" s="358">
        <f>IF(V1239,0,$D1483*(1+'General Inputs'!$C$4)^(V$3906-$K$3906))*'General Inputs'!$C$6</f>
        <v>3730122.925183956</v>
      </c>
      <c r="W1483" s="358">
        <f>IF(W1239,0,$D1483*(1+'General Inputs'!$C$4)^(W$3906-$K$3906))*'General Inputs'!$C$6</f>
        <v>3804725.3836876354</v>
      </c>
      <c r="X1483" s="358">
        <f>IF(X1239,0,$D1483*(1+'General Inputs'!$C$4)^(X$3906-$K$3906))*'General Inputs'!$C$6</f>
        <v>3880819.8913613884</v>
      </c>
      <c r="Y1483" s="358">
        <f>IF(Y1239,0,$D1483*(1+'General Inputs'!$C$4)^(Y$3906-$K$3906))*'General Inputs'!$C$6</f>
        <v>3958436.2891886164</v>
      </c>
      <c r="Z1483" s="358">
        <f>IF(Z1239,0,$D1483*(1+'General Inputs'!$C$4)^(Z$3906-$K$3906))*'General Inputs'!$C$6</f>
        <v>4037605.0149723873</v>
      </c>
      <c r="AA1483" s="358">
        <f>IF(AA1239,0,$D1483*(1+'General Inputs'!$C$4)^(AA$3906-$K$3906))*'General Inputs'!$C$6</f>
        <v>4118357.1152718356</v>
      </c>
      <c r="AB1483" s="358">
        <f>IF(AB1239,0,$D1483*(1+'General Inputs'!$C$4)^(AB$3906-$K$3906))*'General Inputs'!$C$6</f>
        <v>4200724.2575772731</v>
      </c>
      <c r="AC1483" s="358">
        <f>IF(AC1239,0,$D1483*(1+'General Inputs'!$C$4)^(AC$3906-$K$3906))*'General Inputs'!$C$6</f>
        <v>4284738.7427288182</v>
      </c>
      <c r="AD1483" s="358">
        <f>IF(AD1239,0,$D1483*(1+'General Inputs'!$C$4)^(AD$3906-$K$3906))*'General Inputs'!$C$6</f>
        <v>4370433.5175833944</v>
      </c>
      <c r="AE1483" s="358">
        <f>IF(AE1239,0,$D1483*(1+'General Inputs'!$C$4)^(AE$3906-$K$3906))*'General Inputs'!$C$6</f>
        <v>4457842.1879350627</v>
      </c>
      <c r="AF1483" s="358">
        <f>IF(AF1239,0,$D1483*(1+'General Inputs'!$C$4)^(AF$3906-$K$3906))*'General Inputs'!$C$6</f>
        <v>4546999.0316937631</v>
      </c>
      <c r="AG1483" s="358">
        <f>IF(AG1239,0,$D1483*(1+'General Inputs'!$C$4)^(AG$3906-$K$3906))*'General Inputs'!$C$6</f>
        <v>4637939.0123276394</v>
      </c>
      <c r="AH1483" s="358">
        <f>IF(AH1239,0,$D1483*(1+'General Inputs'!$C$4)^(AH$3906-$K$3906))*'General Inputs'!$C$6</f>
        <v>4730697.7925741915</v>
      </c>
      <c r="AI1483" s="358">
        <f>IF(AI1239,0,$D1483*(1+'General Inputs'!$C$4)^(AI$3906-$K$3906))*'General Inputs'!$C$6</f>
        <v>4825311.7484256746</v>
      </c>
      <c r="AJ1483" s="358">
        <f>IF(AJ1239,0,$D1483*(1+'General Inputs'!$C$4)^(AJ$3906-$K$3906))*'General Inputs'!$C$6</f>
        <v>4921817.9833941888</v>
      </c>
    </row>
    <row r="1484" spans="1:36" x14ac:dyDescent="0.25">
      <c r="A1484" s="353" t="s">
        <v>224</v>
      </c>
      <c r="B1484" s="353" t="s">
        <v>445</v>
      </c>
      <c r="C1484" s="441">
        <f t="shared" si="1150"/>
        <v>42000</v>
      </c>
      <c r="D1484" s="397">
        <v>20000000</v>
      </c>
      <c r="E1484" s="397"/>
      <c r="F1484" s="397"/>
      <c r="G1484" s="397"/>
      <c r="H1484" s="397"/>
      <c r="I1484" s="476">
        <f t="shared" si="1151"/>
        <v>22</v>
      </c>
      <c r="J1484" s="476">
        <f t="shared" si="1152"/>
        <v>1</v>
      </c>
      <c r="K1484" s="358">
        <v>0</v>
      </c>
      <c r="L1484" s="358">
        <v>0</v>
      </c>
      <c r="M1484" s="358">
        <v>0</v>
      </c>
      <c r="N1484" s="358">
        <v>0</v>
      </c>
      <c r="O1484" s="358">
        <f>IF(O1240,0,$D1484*(1+'General Inputs'!$C$4)^(O$3906-$K$3906))*'General Inputs'!$C$6</f>
        <v>3247296.48</v>
      </c>
      <c r="P1484" s="358">
        <f>IF(P1240,0,$D1484*(1+'General Inputs'!$C$4)^(P$3906-$K$3906))*'General Inputs'!$C$6</f>
        <v>3312242.4095999999</v>
      </c>
      <c r="Q1484" s="358">
        <f>IF(Q1240,0,$D1484*(1+'General Inputs'!$C$4)^(Q$3906-$K$3906))*'General Inputs'!$C$6</f>
        <v>3378487.2577920002</v>
      </c>
      <c r="R1484" s="358">
        <f>IF(R1240,0,$D1484*(1+'General Inputs'!$C$4)^(R$3906-$K$3906))*'General Inputs'!$C$6</f>
        <v>3446057.0029478394</v>
      </c>
      <c r="S1484" s="358">
        <f>IF(S1240,0,$D1484*(1+'General Inputs'!$C$4)^(S$3906-$K$3906))*'General Inputs'!$C$6</f>
        <v>3514978.1430067965</v>
      </c>
      <c r="T1484" s="358">
        <f>IF(T1240,0,$D1484*(1+'General Inputs'!$C$4)^(T$3906-$K$3906))*'General Inputs'!$C$6</f>
        <v>3585277.7058669324</v>
      </c>
      <c r="U1484" s="358">
        <f>IF(U1240,0,$D1484*(1+'General Inputs'!$C$4)^(U$3906-$K$3906))*'General Inputs'!$C$6</f>
        <v>3656983.2599842711</v>
      </c>
      <c r="V1484" s="358">
        <f>IF(V1240,0,$D1484*(1+'General Inputs'!$C$4)^(V$3906-$K$3906))*'General Inputs'!$C$6</f>
        <v>3730122.925183956</v>
      </c>
      <c r="W1484" s="358">
        <f>IF(W1240,0,$D1484*(1+'General Inputs'!$C$4)^(W$3906-$K$3906))*'General Inputs'!$C$6</f>
        <v>3804725.3836876354</v>
      </c>
      <c r="X1484" s="358">
        <f>IF(X1240,0,$D1484*(1+'General Inputs'!$C$4)^(X$3906-$K$3906))*'General Inputs'!$C$6</f>
        <v>3880819.8913613884</v>
      </c>
      <c r="Y1484" s="358">
        <f>IF(Y1240,0,$D1484*(1+'General Inputs'!$C$4)^(Y$3906-$K$3906))*'General Inputs'!$C$6</f>
        <v>3958436.2891886164</v>
      </c>
      <c r="Z1484" s="358">
        <f>IF(Z1240,0,$D1484*(1+'General Inputs'!$C$4)^(Z$3906-$K$3906))*'General Inputs'!$C$6</f>
        <v>4037605.0149723873</v>
      </c>
      <c r="AA1484" s="358">
        <f>IF(AA1240,0,$D1484*(1+'General Inputs'!$C$4)^(AA$3906-$K$3906))*'General Inputs'!$C$6</f>
        <v>4118357.1152718356</v>
      </c>
      <c r="AB1484" s="358">
        <f>IF(AB1240,0,$D1484*(1+'General Inputs'!$C$4)^(AB$3906-$K$3906))*'General Inputs'!$C$6</f>
        <v>4200724.2575772731</v>
      </c>
      <c r="AC1484" s="358">
        <f>IF(AC1240,0,$D1484*(1+'General Inputs'!$C$4)^(AC$3906-$K$3906))*'General Inputs'!$C$6</f>
        <v>4284738.7427288182</v>
      </c>
      <c r="AD1484" s="358">
        <f>IF(AD1240,0,$D1484*(1+'General Inputs'!$C$4)^(AD$3906-$K$3906))*'General Inputs'!$C$6</f>
        <v>4370433.5175833944</v>
      </c>
      <c r="AE1484" s="358">
        <f>IF(AE1240,0,$D1484*(1+'General Inputs'!$C$4)^(AE$3906-$K$3906))*'General Inputs'!$C$6</f>
        <v>4457842.1879350627</v>
      </c>
      <c r="AF1484" s="358">
        <f>IF(AF1240,0,$D1484*(1+'General Inputs'!$C$4)^(AF$3906-$K$3906))*'General Inputs'!$C$6</f>
        <v>4546999.0316937631</v>
      </c>
      <c r="AG1484" s="358">
        <f>IF(AG1240,0,$D1484*(1+'General Inputs'!$C$4)^(AG$3906-$K$3906))*'General Inputs'!$C$6</f>
        <v>4637939.0123276394</v>
      </c>
      <c r="AH1484" s="358">
        <f>IF(AH1240,0,$D1484*(1+'General Inputs'!$C$4)^(AH$3906-$K$3906))*'General Inputs'!$C$6</f>
        <v>4730697.7925741915</v>
      </c>
      <c r="AI1484" s="358">
        <f>IF(AI1240,0,$D1484*(1+'General Inputs'!$C$4)^(AI$3906-$K$3906))*'General Inputs'!$C$6</f>
        <v>4825311.7484256746</v>
      </c>
      <c r="AJ1484" s="358">
        <f>IF(AJ1240,0,$D1484*(1+'General Inputs'!$C$4)^(AJ$3906-$K$3906))*'General Inputs'!$C$6</f>
        <v>4921817.9833941888</v>
      </c>
    </row>
    <row r="1485" spans="1:36" x14ac:dyDescent="0.25">
      <c r="A1485" s="353" t="s">
        <v>224</v>
      </c>
      <c r="B1485" s="353" t="s">
        <v>451</v>
      </c>
      <c r="C1485" s="441">
        <f t="shared" si="1150"/>
        <v>42000</v>
      </c>
      <c r="D1485" s="397">
        <v>20000000</v>
      </c>
      <c r="E1485" s="397"/>
      <c r="F1485" s="397"/>
      <c r="G1485" s="397"/>
      <c r="H1485" s="397"/>
      <c r="I1485" s="476">
        <f t="shared" si="1151"/>
        <v>22</v>
      </c>
      <c r="J1485" s="476">
        <f t="shared" si="1152"/>
        <v>1</v>
      </c>
      <c r="K1485" s="358">
        <v>0</v>
      </c>
      <c r="L1485" s="358">
        <v>0</v>
      </c>
      <c r="M1485" s="358">
        <v>0</v>
      </c>
      <c r="N1485" s="358">
        <v>0</v>
      </c>
      <c r="O1485" s="358">
        <f>IF(O1241,0,$D1485*(1+'General Inputs'!$C$4)^(O$3906-$K$3906))*'General Inputs'!$C$6</f>
        <v>3247296.48</v>
      </c>
      <c r="P1485" s="358">
        <f>IF(P1241,0,$D1485*(1+'General Inputs'!$C$4)^(P$3906-$K$3906))*'General Inputs'!$C$6</f>
        <v>3312242.4095999999</v>
      </c>
      <c r="Q1485" s="358">
        <f>IF(Q1241,0,$D1485*(1+'General Inputs'!$C$4)^(Q$3906-$K$3906))*'General Inputs'!$C$6</f>
        <v>3378487.2577920002</v>
      </c>
      <c r="R1485" s="358">
        <f>IF(R1241,0,$D1485*(1+'General Inputs'!$C$4)^(R$3906-$K$3906))*'General Inputs'!$C$6</f>
        <v>3446057.0029478394</v>
      </c>
      <c r="S1485" s="358">
        <f>IF(S1241,0,$D1485*(1+'General Inputs'!$C$4)^(S$3906-$K$3906))*'General Inputs'!$C$6</f>
        <v>3514978.1430067965</v>
      </c>
      <c r="T1485" s="358">
        <f>IF(T1241,0,$D1485*(1+'General Inputs'!$C$4)^(T$3906-$K$3906))*'General Inputs'!$C$6</f>
        <v>3585277.7058669324</v>
      </c>
      <c r="U1485" s="358">
        <f>IF(U1241,0,$D1485*(1+'General Inputs'!$C$4)^(U$3906-$K$3906))*'General Inputs'!$C$6</f>
        <v>3656983.2599842711</v>
      </c>
      <c r="V1485" s="358">
        <f>IF(V1241,0,$D1485*(1+'General Inputs'!$C$4)^(V$3906-$K$3906))*'General Inputs'!$C$6</f>
        <v>3730122.925183956</v>
      </c>
      <c r="W1485" s="358">
        <f>IF(W1241,0,$D1485*(1+'General Inputs'!$C$4)^(W$3906-$K$3906))*'General Inputs'!$C$6</f>
        <v>3804725.3836876354</v>
      </c>
      <c r="X1485" s="358">
        <f>IF(X1241,0,$D1485*(1+'General Inputs'!$C$4)^(X$3906-$K$3906))*'General Inputs'!$C$6</f>
        <v>3880819.8913613884</v>
      </c>
      <c r="Y1485" s="358">
        <f>IF(Y1241,0,$D1485*(1+'General Inputs'!$C$4)^(Y$3906-$K$3906))*'General Inputs'!$C$6</f>
        <v>3958436.2891886164</v>
      </c>
      <c r="Z1485" s="358">
        <f>IF(Z1241,0,$D1485*(1+'General Inputs'!$C$4)^(Z$3906-$K$3906))*'General Inputs'!$C$6</f>
        <v>4037605.0149723873</v>
      </c>
      <c r="AA1485" s="358">
        <f>IF(AA1241,0,$D1485*(1+'General Inputs'!$C$4)^(AA$3906-$K$3906))*'General Inputs'!$C$6</f>
        <v>4118357.1152718356</v>
      </c>
      <c r="AB1485" s="358">
        <f>IF(AB1241,0,$D1485*(1+'General Inputs'!$C$4)^(AB$3906-$K$3906))*'General Inputs'!$C$6</f>
        <v>4200724.2575772731</v>
      </c>
      <c r="AC1485" s="358">
        <f>IF(AC1241,0,$D1485*(1+'General Inputs'!$C$4)^(AC$3906-$K$3906))*'General Inputs'!$C$6</f>
        <v>4284738.7427288182</v>
      </c>
      <c r="AD1485" s="358">
        <f>IF(AD1241,0,$D1485*(1+'General Inputs'!$C$4)^(AD$3906-$K$3906))*'General Inputs'!$C$6</f>
        <v>4370433.5175833944</v>
      </c>
      <c r="AE1485" s="358">
        <f>IF(AE1241,0,$D1485*(1+'General Inputs'!$C$4)^(AE$3906-$K$3906))*'General Inputs'!$C$6</f>
        <v>4457842.1879350627</v>
      </c>
      <c r="AF1485" s="358">
        <f>IF(AF1241,0,$D1485*(1+'General Inputs'!$C$4)^(AF$3906-$K$3906))*'General Inputs'!$C$6</f>
        <v>4546999.0316937631</v>
      </c>
      <c r="AG1485" s="358">
        <f>IF(AG1241,0,$D1485*(1+'General Inputs'!$C$4)^(AG$3906-$K$3906))*'General Inputs'!$C$6</f>
        <v>4637939.0123276394</v>
      </c>
      <c r="AH1485" s="358">
        <f>IF(AH1241,0,$D1485*(1+'General Inputs'!$C$4)^(AH$3906-$K$3906))*'General Inputs'!$C$6</f>
        <v>4730697.7925741915</v>
      </c>
      <c r="AI1485" s="358">
        <f>IF(AI1241,0,$D1485*(1+'General Inputs'!$C$4)^(AI$3906-$K$3906))*'General Inputs'!$C$6</f>
        <v>4825311.7484256746</v>
      </c>
      <c r="AJ1485" s="358">
        <f>IF(AJ1241,0,$D1485*(1+'General Inputs'!$C$4)^(AJ$3906-$K$3906))*'General Inputs'!$C$6</f>
        <v>4921817.9833941888</v>
      </c>
    </row>
    <row r="1486" spans="1:36" x14ac:dyDescent="0.25">
      <c r="A1486" s="353" t="s">
        <v>225</v>
      </c>
      <c r="B1486" s="353" t="s">
        <v>353</v>
      </c>
      <c r="C1486" s="441">
        <f t="shared" si="1150"/>
        <v>42000</v>
      </c>
      <c r="D1486" s="397">
        <v>20000000</v>
      </c>
      <c r="E1486" s="397"/>
      <c r="F1486" s="397"/>
      <c r="G1486" s="397"/>
      <c r="H1486" s="397"/>
      <c r="I1486" s="476">
        <f t="shared" si="1151"/>
        <v>22</v>
      </c>
      <c r="J1486" s="476">
        <f t="shared" si="1152"/>
        <v>1</v>
      </c>
      <c r="K1486" s="358">
        <v>0</v>
      </c>
      <c r="L1486" s="358">
        <v>0</v>
      </c>
      <c r="M1486" s="358">
        <v>0</v>
      </c>
      <c r="N1486" s="358">
        <v>0</v>
      </c>
      <c r="O1486" s="358">
        <f>IF(O1242,0,$D1486*(1+'General Inputs'!$C$4)^(O$3906-$K$3906))*'General Inputs'!$C$6</f>
        <v>3247296.48</v>
      </c>
      <c r="P1486" s="358">
        <f>IF(P1242,0,$D1486*(1+'General Inputs'!$C$4)^(P$3906-$K$3906))*'General Inputs'!$C$6</f>
        <v>3312242.4095999999</v>
      </c>
      <c r="Q1486" s="358">
        <f>IF(Q1242,0,$D1486*(1+'General Inputs'!$C$4)^(Q$3906-$K$3906))*'General Inputs'!$C$6</f>
        <v>3378487.2577920002</v>
      </c>
      <c r="R1486" s="358">
        <f>IF(R1242,0,$D1486*(1+'General Inputs'!$C$4)^(R$3906-$K$3906))*'General Inputs'!$C$6</f>
        <v>3446057.0029478394</v>
      </c>
      <c r="S1486" s="358">
        <f>IF(S1242,0,$D1486*(1+'General Inputs'!$C$4)^(S$3906-$K$3906))*'General Inputs'!$C$6</f>
        <v>3514978.1430067965</v>
      </c>
      <c r="T1486" s="358">
        <f>IF(T1242,0,$D1486*(1+'General Inputs'!$C$4)^(T$3906-$K$3906))*'General Inputs'!$C$6</f>
        <v>3585277.7058669324</v>
      </c>
      <c r="U1486" s="358">
        <f>IF(U1242,0,$D1486*(1+'General Inputs'!$C$4)^(U$3906-$K$3906))*'General Inputs'!$C$6</f>
        <v>3656983.2599842711</v>
      </c>
      <c r="V1486" s="358">
        <f>IF(V1242,0,$D1486*(1+'General Inputs'!$C$4)^(V$3906-$K$3906))*'General Inputs'!$C$6</f>
        <v>3730122.925183956</v>
      </c>
      <c r="W1486" s="358">
        <f>IF(W1242,0,$D1486*(1+'General Inputs'!$C$4)^(W$3906-$K$3906))*'General Inputs'!$C$6</f>
        <v>3804725.3836876354</v>
      </c>
      <c r="X1486" s="358">
        <f>IF(X1242,0,$D1486*(1+'General Inputs'!$C$4)^(X$3906-$K$3906))*'General Inputs'!$C$6</f>
        <v>3880819.8913613884</v>
      </c>
      <c r="Y1486" s="358">
        <f>IF(Y1242,0,$D1486*(1+'General Inputs'!$C$4)^(Y$3906-$K$3906))*'General Inputs'!$C$6</f>
        <v>3958436.2891886164</v>
      </c>
      <c r="Z1486" s="358">
        <f>IF(Z1242,0,$D1486*(1+'General Inputs'!$C$4)^(Z$3906-$K$3906))*'General Inputs'!$C$6</f>
        <v>4037605.0149723873</v>
      </c>
      <c r="AA1486" s="358">
        <f>IF(AA1242,0,$D1486*(1+'General Inputs'!$C$4)^(AA$3906-$K$3906))*'General Inputs'!$C$6</f>
        <v>4118357.1152718356</v>
      </c>
      <c r="AB1486" s="358">
        <f>IF(AB1242,0,$D1486*(1+'General Inputs'!$C$4)^(AB$3906-$K$3906))*'General Inputs'!$C$6</f>
        <v>4200724.2575772731</v>
      </c>
      <c r="AC1486" s="358">
        <f>IF(AC1242,0,$D1486*(1+'General Inputs'!$C$4)^(AC$3906-$K$3906))*'General Inputs'!$C$6</f>
        <v>4284738.7427288182</v>
      </c>
      <c r="AD1486" s="358">
        <f>IF(AD1242,0,$D1486*(1+'General Inputs'!$C$4)^(AD$3906-$K$3906))*'General Inputs'!$C$6</f>
        <v>4370433.5175833944</v>
      </c>
      <c r="AE1486" s="358">
        <f>IF(AE1242,0,$D1486*(1+'General Inputs'!$C$4)^(AE$3906-$K$3906))*'General Inputs'!$C$6</f>
        <v>4457842.1879350627</v>
      </c>
      <c r="AF1486" s="358">
        <f>IF(AF1242,0,$D1486*(1+'General Inputs'!$C$4)^(AF$3906-$K$3906))*'General Inputs'!$C$6</f>
        <v>4546999.0316937631</v>
      </c>
      <c r="AG1486" s="358">
        <f>IF(AG1242,0,$D1486*(1+'General Inputs'!$C$4)^(AG$3906-$K$3906))*'General Inputs'!$C$6</f>
        <v>4637939.0123276394</v>
      </c>
      <c r="AH1486" s="358">
        <f>IF(AH1242,0,$D1486*(1+'General Inputs'!$C$4)^(AH$3906-$K$3906))*'General Inputs'!$C$6</f>
        <v>4730697.7925741915</v>
      </c>
      <c r="AI1486" s="358">
        <f>IF(AI1242,0,$D1486*(1+'General Inputs'!$C$4)^(AI$3906-$K$3906))*'General Inputs'!$C$6</f>
        <v>4825311.7484256746</v>
      </c>
      <c r="AJ1486" s="358">
        <f>IF(AJ1242,0,$D1486*(1+'General Inputs'!$C$4)^(AJ$3906-$K$3906))*'General Inputs'!$C$6</f>
        <v>4921817.9833941888</v>
      </c>
    </row>
    <row r="1487" spans="1:36" x14ac:dyDescent="0.25">
      <c r="A1487" s="353" t="s">
        <v>225</v>
      </c>
      <c r="B1487" s="353" t="s">
        <v>354</v>
      </c>
      <c r="C1487" s="441">
        <f t="shared" si="1150"/>
        <v>42000</v>
      </c>
      <c r="D1487" s="397">
        <v>20000000</v>
      </c>
      <c r="E1487" s="397"/>
      <c r="F1487" s="397"/>
      <c r="G1487" s="397"/>
      <c r="H1487" s="397"/>
      <c r="I1487" s="476">
        <f t="shared" si="1151"/>
        <v>22</v>
      </c>
      <c r="J1487" s="476">
        <f t="shared" si="1152"/>
        <v>1</v>
      </c>
      <c r="K1487" s="358">
        <v>0</v>
      </c>
      <c r="L1487" s="358">
        <v>0</v>
      </c>
      <c r="M1487" s="358">
        <v>0</v>
      </c>
      <c r="N1487" s="358">
        <v>0</v>
      </c>
      <c r="O1487" s="358">
        <f>IF(O1243,0,$D1487*(1+'General Inputs'!$C$4)^(O$3906-$K$3906))*'General Inputs'!$C$6</f>
        <v>3247296.48</v>
      </c>
      <c r="P1487" s="358">
        <f>IF(P1243,0,$D1487*(1+'General Inputs'!$C$4)^(P$3906-$K$3906))*'General Inputs'!$C$6</f>
        <v>3312242.4095999999</v>
      </c>
      <c r="Q1487" s="358">
        <f>IF(Q1243,0,$D1487*(1+'General Inputs'!$C$4)^(Q$3906-$K$3906))*'General Inputs'!$C$6</f>
        <v>3378487.2577920002</v>
      </c>
      <c r="R1487" s="358">
        <f>IF(R1243,0,$D1487*(1+'General Inputs'!$C$4)^(R$3906-$K$3906))*'General Inputs'!$C$6</f>
        <v>3446057.0029478394</v>
      </c>
      <c r="S1487" s="358">
        <f>IF(S1243,0,$D1487*(1+'General Inputs'!$C$4)^(S$3906-$K$3906))*'General Inputs'!$C$6</f>
        <v>3514978.1430067965</v>
      </c>
      <c r="T1487" s="358">
        <f>IF(T1243,0,$D1487*(1+'General Inputs'!$C$4)^(T$3906-$K$3906))*'General Inputs'!$C$6</f>
        <v>3585277.7058669324</v>
      </c>
      <c r="U1487" s="358">
        <f>IF(U1243,0,$D1487*(1+'General Inputs'!$C$4)^(U$3906-$K$3906))*'General Inputs'!$C$6</f>
        <v>3656983.2599842711</v>
      </c>
      <c r="V1487" s="358">
        <f>IF(V1243,0,$D1487*(1+'General Inputs'!$C$4)^(V$3906-$K$3906))*'General Inputs'!$C$6</f>
        <v>3730122.925183956</v>
      </c>
      <c r="W1487" s="358">
        <f>IF(W1243,0,$D1487*(1+'General Inputs'!$C$4)^(W$3906-$K$3906))*'General Inputs'!$C$6</f>
        <v>3804725.3836876354</v>
      </c>
      <c r="X1487" s="358">
        <f>IF(X1243,0,$D1487*(1+'General Inputs'!$C$4)^(X$3906-$K$3906))*'General Inputs'!$C$6</f>
        <v>3880819.8913613884</v>
      </c>
      <c r="Y1487" s="358">
        <f>IF(Y1243,0,$D1487*(1+'General Inputs'!$C$4)^(Y$3906-$K$3906))*'General Inputs'!$C$6</f>
        <v>3958436.2891886164</v>
      </c>
      <c r="Z1487" s="358">
        <f>IF(Z1243,0,$D1487*(1+'General Inputs'!$C$4)^(Z$3906-$K$3906))*'General Inputs'!$C$6</f>
        <v>4037605.0149723873</v>
      </c>
      <c r="AA1487" s="358">
        <f>IF(AA1243,0,$D1487*(1+'General Inputs'!$C$4)^(AA$3906-$K$3906))*'General Inputs'!$C$6</f>
        <v>4118357.1152718356</v>
      </c>
      <c r="AB1487" s="358">
        <f>IF(AB1243,0,$D1487*(1+'General Inputs'!$C$4)^(AB$3906-$K$3906))*'General Inputs'!$C$6</f>
        <v>4200724.2575772731</v>
      </c>
      <c r="AC1487" s="358">
        <f>IF(AC1243,0,$D1487*(1+'General Inputs'!$C$4)^(AC$3906-$K$3906))*'General Inputs'!$C$6</f>
        <v>4284738.7427288182</v>
      </c>
      <c r="AD1487" s="358">
        <f>IF(AD1243,0,$D1487*(1+'General Inputs'!$C$4)^(AD$3906-$K$3906))*'General Inputs'!$C$6</f>
        <v>4370433.5175833944</v>
      </c>
      <c r="AE1487" s="358">
        <f>IF(AE1243,0,$D1487*(1+'General Inputs'!$C$4)^(AE$3906-$K$3906))*'General Inputs'!$C$6</f>
        <v>4457842.1879350627</v>
      </c>
      <c r="AF1487" s="358">
        <f>IF(AF1243,0,$D1487*(1+'General Inputs'!$C$4)^(AF$3906-$K$3906))*'General Inputs'!$C$6</f>
        <v>4546999.0316937631</v>
      </c>
      <c r="AG1487" s="358">
        <f>IF(AG1243,0,$D1487*(1+'General Inputs'!$C$4)^(AG$3906-$K$3906))*'General Inputs'!$C$6</f>
        <v>4637939.0123276394</v>
      </c>
      <c r="AH1487" s="358">
        <f>IF(AH1243,0,$D1487*(1+'General Inputs'!$C$4)^(AH$3906-$K$3906))*'General Inputs'!$C$6</f>
        <v>4730697.7925741915</v>
      </c>
      <c r="AI1487" s="358">
        <f>IF(AI1243,0,$D1487*(1+'General Inputs'!$C$4)^(AI$3906-$K$3906))*'General Inputs'!$C$6</f>
        <v>4825311.7484256746</v>
      </c>
      <c r="AJ1487" s="358">
        <f>IF(AJ1243,0,$D1487*(1+'General Inputs'!$C$4)^(AJ$3906-$K$3906))*'General Inputs'!$C$6</f>
        <v>4921817.9833941888</v>
      </c>
    </row>
    <row r="1488" spans="1:36" x14ac:dyDescent="0.25">
      <c r="A1488" s="353" t="s">
        <v>227</v>
      </c>
      <c r="B1488" s="353" t="s">
        <v>417</v>
      </c>
      <c r="C1488" s="441">
        <f t="shared" si="1150"/>
        <v>20000</v>
      </c>
      <c r="D1488" s="397">
        <v>8000000</v>
      </c>
      <c r="E1488" s="397"/>
      <c r="F1488" s="397"/>
      <c r="G1488" s="397"/>
      <c r="H1488" s="397"/>
      <c r="I1488" s="476">
        <f t="shared" si="1151"/>
        <v>22</v>
      </c>
      <c r="J1488" s="476">
        <f t="shared" si="1152"/>
        <v>1</v>
      </c>
      <c r="K1488" s="358">
        <v>0</v>
      </c>
      <c r="L1488" s="358">
        <v>0</v>
      </c>
      <c r="M1488" s="358">
        <v>0</v>
      </c>
      <c r="N1488" s="358">
        <v>0</v>
      </c>
      <c r="O1488" s="358">
        <f>IF(O1244,0,$D1488*(1+'General Inputs'!$C$4)^(O$3906-$K$3906))*'General Inputs'!$C$6</f>
        <v>1298918.5919999999</v>
      </c>
      <c r="P1488" s="358">
        <f>IF(P1244,0,$D1488*(1+'General Inputs'!$C$4)^(P$3906-$K$3906))*'General Inputs'!$C$6</f>
        <v>1324896.9638399999</v>
      </c>
      <c r="Q1488" s="358">
        <f>IF(Q1244,0,$D1488*(1+'General Inputs'!$C$4)^(Q$3906-$K$3906))*'General Inputs'!$C$6</f>
        <v>1351394.9031168001</v>
      </c>
      <c r="R1488" s="358">
        <f>IF(R1244,0,$D1488*(1+'General Inputs'!$C$4)^(R$3906-$K$3906))*'General Inputs'!$C$6</f>
        <v>1378422.8011791357</v>
      </c>
      <c r="S1488" s="358">
        <f>IF(S1244,0,$D1488*(1+'General Inputs'!$C$4)^(S$3906-$K$3906))*'General Inputs'!$C$6</f>
        <v>1405991.2572027186</v>
      </c>
      <c r="T1488" s="358">
        <f>IF(T1244,0,$D1488*(1+'General Inputs'!$C$4)^(T$3906-$K$3906))*'General Inputs'!$C$6</f>
        <v>1434111.082346773</v>
      </c>
      <c r="U1488" s="358">
        <f>IF(U1244,0,$D1488*(1+'General Inputs'!$C$4)^(U$3906-$K$3906))*'General Inputs'!$C$6</f>
        <v>1462793.3039937085</v>
      </c>
      <c r="V1488" s="358">
        <f>IF(V1244,0,$D1488*(1+'General Inputs'!$C$4)^(V$3906-$K$3906))*'General Inputs'!$C$6</f>
        <v>1492049.1700735826</v>
      </c>
      <c r="W1488" s="358">
        <f>IF(W1244,0,$D1488*(1+'General Inputs'!$C$4)^(W$3906-$K$3906))*'General Inputs'!$C$6</f>
        <v>1521890.1534750543</v>
      </c>
      <c r="X1488" s="358">
        <f>IF(X1244,0,$D1488*(1+'General Inputs'!$C$4)^(X$3906-$K$3906))*'General Inputs'!$C$6</f>
        <v>1552327.9565445553</v>
      </c>
      <c r="Y1488" s="358">
        <f>IF(Y1244,0,$D1488*(1+'General Inputs'!$C$4)^(Y$3906-$K$3906))*'General Inputs'!$C$6</f>
        <v>1583374.5156754467</v>
      </c>
      <c r="Z1488" s="358">
        <f>IF(Z1244,0,$D1488*(1+'General Inputs'!$C$4)^(Z$3906-$K$3906))*'General Inputs'!$C$6</f>
        <v>1615042.0059889548</v>
      </c>
      <c r="AA1488" s="358">
        <f>IF(AA1244,0,$D1488*(1+'General Inputs'!$C$4)^(AA$3906-$K$3906))*'General Inputs'!$C$6</f>
        <v>1647342.8461087344</v>
      </c>
      <c r="AB1488" s="358">
        <f>IF(AB1244,0,$D1488*(1+'General Inputs'!$C$4)^(AB$3906-$K$3906))*'General Inputs'!$C$6</f>
        <v>1680289.7030309094</v>
      </c>
      <c r="AC1488" s="358">
        <f>IF(AC1244,0,$D1488*(1+'General Inputs'!$C$4)^(AC$3906-$K$3906))*'General Inputs'!$C$6</f>
        <v>1713895.4970915273</v>
      </c>
      <c r="AD1488" s="358">
        <f>IF(AD1244,0,$D1488*(1+'General Inputs'!$C$4)^(AD$3906-$K$3906))*'General Inputs'!$C$6</f>
        <v>1748173.4070333578</v>
      </c>
      <c r="AE1488" s="358">
        <f>IF(AE1244,0,$D1488*(1+'General Inputs'!$C$4)^(AE$3906-$K$3906))*'General Inputs'!$C$6</f>
        <v>1783136.8751740248</v>
      </c>
      <c r="AF1488" s="358">
        <f>IF(AF1244,0,$D1488*(1+'General Inputs'!$C$4)^(AF$3906-$K$3906))*'General Inputs'!$C$6</f>
        <v>1818799.6126775055</v>
      </c>
      <c r="AG1488" s="358">
        <f>IF(AG1244,0,$D1488*(1+'General Inputs'!$C$4)^(AG$3906-$K$3906))*'General Inputs'!$C$6</f>
        <v>1855175.6049310556</v>
      </c>
      <c r="AH1488" s="358">
        <f>IF(AH1244,0,$D1488*(1+'General Inputs'!$C$4)^(AH$3906-$K$3906))*'General Inputs'!$C$6</f>
        <v>1892279.1170296762</v>
      </c>
      <c r="AI1488" s="358">
        <f>IF(AI1244,0,$D1488*(1+'General Inputs'!$C$4)^(AI$3906-$K$3906))*'General Inputs'!$C$6</f>
        <v>1930124.6993702701</v>
      </c>
      <c r="AJ1488" s="358">
        <f>IF(AJ1244,0,$D1488*(1+'General Inputs'!$C$4)^(AJ$3906-$K$3906))*'General Inputs'!$C$6</f>
        <v>1968727.1933576753</v>
      </c>
    </row>
    <row r="1489" spans="1:36" x14ac:dyDescent="0.25">
      <c r="A1489" s="353" t="s">
        <v>227</v>
      </c>
      <c r="B1489" s="353" t="s">
        <v>433</v>
      </c>
      <c r="C1489" s="441">
        <f t="shared" si="1150"/>
        <v>20000</v>
      </c>
      <c r="D1489" s="397">
        <v>8000000</v>
      </c>
      <c r="E1489" s="397"/>
      <c r="F1489" s="397"/>
      <c r="G1489" s="397"/>
      <c r="H1489" s="397"/>
      <c r="I1489" s="476">
        <f t="shared" si="1151"/>
        <v>22</v>
      </c>
      <c r="J1489" s="476">
        <f t="shared" si="1152"/>
        <v>1</v>
      </c>
      <c r="K1489" s="358">
        <v>0</v>
      </c>
      <c r="L1489" s="358">
        <v>0</v>
      </c>
      <c r="M1489" s="358">
        <v>0</v>
      </c>
      <c r="N1489" s="358">
        <v>0</v>
      </c>
      <c r="O1489" s="358">
        <f>IF(O1245,0,$D1489*(1+'General Inputs'!$C$4)^(O$3906-$K$3906))*'General Inputs'!$C$6</f>
        <v>1298918.5919999999</v>
      </c>
      <c r="P1489" s="358">
        <f>IF(P1245,0,$D1489*(1+'General Inputs'!$C$4)^(P$3906-$K$3906))*'General Inputs'!$C$6</f>
        <v>1324896.9638399999</v>
      </c>
      <c r="Q1489" s="358">
        <f>IF(Q1245,0,$D1489*(1+'General Inputs'!$C$4)^(Q$3906-$K$3906))*'General Inputs'!$C$6</f>
        <v>1351394.9031168001</v>
      </c>
      <c r="R1489" s="358">
        <f>IF(R1245,0,$D1489*(1+'General Inputs'!$C$4)^(R$3906-$K$3906))*'General Inputs'!$C$6</f>
        <v>1378422.8011791357</v>
      </c>
      <c r="S1489" s="358">
        <f>IF(S1245,0,$D1489*(1+'General Inputs'!$C$4)^(S$3906-$K$3906))*'General Inputs'!$C$6</f>
        <v>1405991.2572027186</v>
      </c>
      <c r="T1489" s="358">
        <f>IF(T1245,0,$D1489*(1+'General Inputs'!$C$4)^(T$3906-$K$3906))*'General Inputs'!$C$6</f>
        <v>1434111.082346773</v>
      </c>
      <c r="U1489" s="358">
        <f>IF(U1245,0,$D1489*(1+'General Inputs'!$C$4)^(U$3906-$K$3906))*'General Inputs'!$C$6</f>
        <v>1462793.3039937085</v>
      </c>
      <c r="V1489" s="358">
        <f>IF(V1245,0,$D1489*(1+'General Inputs'!$C$4)^(V$3906-$K$3906))*'General Inputs'!$C$6</f>
        <v>1492049.1700735826</v>
      </c>
      <c r="W1489" s="358">
        <f>IF(W1245,0,$D1489*(1+'General Inputs'!$C$4)^(W$3906-$K$3906))*'General Inputs'!$C$6</f>
        <v>1521890.1534750543</v>
      </c>
      <c r="X1489" s="358">
        <f>IF(X1245,0,$D1489*(1+'General Inputs'!$C$4)^(X$3906-$K$3906))*'General Inputs'!$C$6</f>
        <v>1552327.9565445553</v>
      </c>
      <c r="Y1489" s="358">
        <f>IF(Y1245,0,$D1489*(1+'General Inputs'!$C$4)^(Y$3906-$K$3906))*'General Inputs'!$C$6</f>
        <v>1583374.5156754467</v>
      </c>
      <c r="Z1489" s="358">
        <f>IF(Z1245,0,$D1489*(1+'General Inputs'!$C$4)^(Z$3906-$K$3906))*'General Inputs'!$C$6</f>
        <v>1615042.0059889548</v>
      </c>
      <c r="AA1489" s="358">
        <f>IF(AA1245,0,$D1489*(1+'General Inputs'!$C$4)^(AA$3906-$K$3906))*'General Inputs'!$C$6</f>
        <v>1647342.8461087344</v>
      </c>
      <c r="AB1489" s="358">
        <f>IF(AB1245,0,$D1489*(1+'General Inputs'!$C$4)^(AB$3906-$K$3906))*'General Inputs'!$C$6</f>
        <v>1680289.7030309094</v>
      </c>
      <c r="AC1489" s="358">
        <f>IF(AC1245,0,$D1489*(1+'General Inputs'!$C$4)^(AC$3906-$K$3906))*'General Inputs'!$C$6</f>
        <v>1713895.4970915273</v>
      </c>
      <c r="AD1489" s="358">
        <f>IF(AD1245,0,$D1489*(1+'General Inputs'!$C$4)^(AD$3906-$K$3906))*'General Inputs'!$C$6</f>
        <v>1748173.4070333578</v>
      </c>
      <c r="AE1489" s="358">
        <f>IF(AE1245,0,$D1489*(1+'General Inputs'!$C$4)^(AE$3906-$K$3906))*'General Inputs'!$C$6</f>
        <v>1783136.8751740248</v>
      </c>
      <c r="AF1489" s="358">
        <f>IF(AF1245,0,$D1489*(1+'General Inputs'!$C$4)^(AF$3906-$K$3906))*'General Inputs'!$C$6</f>
        <v>1818799.6126775055</v>
      </c>
      <c r="AG1489" s="358">
        <f>IF(AG1245,0,$D1489*(1+'General Inputs'!$C$4)^(AG$3906-$K$3906))*'General Inputs'!$C$6</f>
        <v>1855175.6049310556</v>
      </c>
      <c r="AH1489" s="358">
        <f>IF(AH1245,0,$D1489*(1+'General Inputs'!$C$4)^(AH$3906-$K$3906))*'General Inputs'!$C$6</f>
        <v>1892279.1170296762</v>
      </c>
      <c r="AI1489" s="358">
        <f>IF(AI1245,0,$D1489*(1+'General Inputs'!$C$4)^(AI$3906-$K$3906))*'General Inputs'!$C$6</f>
        <v>1930124.6993702701</v>
      </c>
      <c r="AJ1489" s="358">
        <f>IF(AJ1245,0,$D1489*(1+'General Inputs'!$C$4)^(AJ$3906-$K$3906))*'General Inputs'!$C$6</f>
        <v>1968727.1933576753</v>
      </c>
    </row>
    <row r="1490" spans="1:36" x14ac:dyDescent="0.25">
      <c r="A1490" s="353" t="s">
        <v>227</v>
      </c>
      <c r="B1490" s="353" t="s">
        <v>390</v>
      </c>
      <c r="C1490" s="441">
        <f t="shared" si="1150"/>
        <v>20000</v>
      </c>
      <c r="D1490" s="397">
        <v>8000000</v>
      </c>
      <c r="E1490" s="397"/>
      <c r="F1490" s="397"/>
      <c r="G1490" s="397"/>
      <c r="H1490" s="397"/>
      <c r="I1490" s="476">
        <f t="shared" si="1151"/>
        <v>22</v>
      </c>
      <c r="J1490" s="476">
        <f t="shared" si="1152"/>
        <v>1</v>
      </c>
      <c r="K1490" s="358">
        <v>0</v>
      </c>
      <c r="L1490" s="358">
        <v>0</v>
      </c>
      <c r="M1490" s="358">
        <v>0</v>
      </c>
      <c r="N1490" s="358">
        <v>0</v>
      </c>
      <c r="O1490" s="358">
        <f>IF(O1246,0,$D1490*(1+'General Inputs'!$C$4)^(O$3906-$K$3906))*'General Inputs'!$C$6</f>
        <v>1298918.5919999999</v>
      </c>
      <c r="P1490" s="358">
        <f>IF(P1246,0,$D1490*(1+'General Inputs'!$C$4)^(P$3906-$K$3906))*'General Inputs'!$C$6</f>
        <v>1324896.9638399999</v>
      </c>
      <c r="Q1490" s="358">
        <f>IF(Q1246,0,$D1490*(1+'General Inputs'!$C$4)^(Q$3906-$K$3906))*'General Inputs'!$C$6</f>
        <v>1351394.9031168001</v>
      </c>
      <c r="R1490" s="358">
        <f>IF(R1246,0,$D1490*(1+'General Inputs'!$C$4)^(R$3906-$K$3906))*'General Inputs'!$C$6</f>
        <v>1378422.8011791357</v>
      </c>
      <c r="S1490" s="358">
        <f>IF(S1246,0,$D1490*(1+'General Inputs'!$C$4)^(S$3906-$K$3906))*'General Inputs'!$C$6</f>
        <v>1405991.2572027186</v>
      </c>
      <c r="T1490" s="358">
        <f>IF(T1246,0,$D1490*(1+'General Inputs'!$C$4)^(T$3906-$K$3906))*'General Inputs'!$C$6</f>
        <v>1434111.082346773</v>
      </c>
      <c r="U1490" s="358">
        <f>IF(U1246,0,$D1490*(1+'General Inputs'!$C$4)^(U$3906-$K$3906))*'General Inputs'!$C$6</f>
        <v>1462793.3039937085</v>
      </c>
      <c r="V1490" s="358">
        <f>IF(V1246,0,$D1490*(1+'General Inputs'!$C$4)^(V$3906-$K$3906))*'General Inputs'!$C$6</f>
        <v>1492049.1700735826</v>
      </c>
      <c r="W1490" s="358">
        <f>IF(W1246,0,$D1490*(1+'General Inputs'!$C$4)^(W$3906-$K$3906))*'General Inputs'!$C$6</f>
        <v>1521890.1534750543</v>
      </c>
      <c r="X1490" s="358">
        <f>IF(X1246,0,$D1490*(1+'General Inputs'!$C$4)^(X$3906-$K$3906))*'General Inputs'!$C$6</f>
        <v>1552327.9565445553</v>
      </c>
      <c r="Y1490" s="358">
        <f>IF(Y1246,0,$D1490*(1+'General Inputs'!$C$4)^(Y$3906-$K$3906))*'General Inputs'!$C$6</f>
        <v>1583374.5156754467</v>
      </c>
      <c r="Z1490" s="358">
        <f>IF(Z1246,0,$D1490*(1+'General Inputs'!$C$4)^(Z$3906-$K$3906))*'General Inputs'!$C$6</f>
        <v>1615042.0059889548</v>
      </c>
      <c r="AA1490" s="358">
        <f>IF(AA1246,0,$D1490*(1+'General Inputs'!$C$4)^(AA$3906-$K$3906))*'General Inputs'!$C$6</f>
        <v>1647342.8461087344</v>
      </c>
      <c r="AB1490" s="358">
        <f>IF(AB1246,0,$D1490*(1+'General Inputs'!$C$4)^(AB$3906-$K$3906))*'General Inputs'!$C$6</f>
        <v>1680289.7030309094</v>
      </c>
      <c r="AC1490" s="358">
        <f>IF(AC1246,0,$D1490*(1+'General Inputs'!$C$4)^(AC$3906-$K$3906))*'General Inputs'!$C$6</f>
        <v>1713895.4970915273</v>
      </c>
      <c r="AD1490" s="358">
        <f>IF(AD1246,0,$D1490*(1+'General Inputs'!$C$4)^(AD$3906-$K$3906))*'General Inputs'!$C$6</f>
        <v>1748173.4070333578</v>
      </c>
      <c r="AE1490" s="358">
        <f>IF(AE1246,0,$D1490*(1+'General Inputs'!$C$4)^(AE$3906-$K$3906))*'General Inputs'!$C$6</f>
        <v>1783136.8751740248</v>
      </c>
      <c r="AF1490" s="358">
        <f>IF(AF1246,0,$D1490*(1+'General Inputs'!$C$4)^(AF$3906-$K$3906))*'General Inputs'!$C$6</f>
        <v>1818799.6126775055</v>
      </c>
      <c r="AG1490" s="358">
        <f>IF(AG1246,0,$D1490*(1+'General Inputs'!$C$4)^(AG$3906-$K$3906))*'General Inputs'!$C$6</f>
        <v>1855175.6049310556</v>
      </c>
      <c r="AH1490" s="358">
        <f>IF(AH1246,0,$D1490*(1+'General Inputs'!$C$4)^(AH$3906-$K$3906))*'General Inputs'!$C$6</f>
        <v>1892279.1170296762</v>
      </c>
      <c r="AI1490" s="358">
        <f>IF(AI1246,0,$D1490*(1+'General Inputs'!$C$4)^(AI$3906-$K$3906))*'General Inputs'!$C$6</f>
        <v>1930124.6993702701</v>
      </c>
      <c r="AJ1490" s="358">
        <f>IF(AJ1246,0,$D1490*(1+'General Inputs'!$C$4)^(AJ$3906-$K$3906))*'General Inputs'!$C$6</f>
        <v>1968727.1933576753</v>
      </c>
    </row>
    <row r="1491" spans="1:36" x14ac:dyDescent="0.25">
      <c r="A1491" s="353" t="s">
        <v>228</v>
      </c>
      <c r="B1491" s="353" t="s">
        <v>378</v>
      </c>
      <c r="C1491" s="441">
        <f t="shared" si="1150"/>
        <v>20000</v>
      </c>
      <c r="D1491" s="397">
        <v>8000000</v>
      </c>
      <c r="E1491" s="397"/>
      <c r="F1491" s="397"/>
      <c r="G1491" s="397"/>
      <c r="H1491" s="397"/>
      <c r="I1491" s="476">
        <f t="shared" si="1151"/>
        <v>22</v>
      </c>
      <c r="J1491" s="476">
        <f t="shared" si="1152"/>
        <v>1</v>
      </c>
      <c r="K1491" s="358">
        <v>0</v>
      </c>
      <c r="L1491" s="358">
        <v>0</v>
      </c>
      <c r="M1491" s="358">
        <v>0</v>
      </c>
      <c r="N1491" s="358">
        <v>0</v>
      </c>
      <c r="O1491" s="358">
        <f>IF(O1247,0,$D1491*(1+'General Inputs'!$C$4)^(O$3906-$K$3906))*'General Inputs'!$C$6</f>
        <v>1298918.5919999999</v>
      </c>
      <c r="P1491" s="358">
        <f>IF(P1247,0,$D1491*(1+'General Inputs'!$C$4)^(P$3906-$K$3906))*'General Inputs'!$C$6</f>
        <v>1324896.9638399999</v>
      </c>
      <c r="Q1491" s="358">
        <f>IF(Q1247,0,$D1491*(1+'General Inputs'!$C$4)^(Q$3906-$K$3906))*'General Inputs'!$C$6</f>
        <v>1351394.9031168001</v>
      </c>
      <c r="R1491" s="358">
        <f>IF(R1247,0,$D1491*(1+'General Inputs'!$C$4)^(R$3906-$K$3906))*'General Inputs'!$C$6</f>
        <v>1378422.8011791357</v>
      </c>
      <c r="S1491" s="358">
        <f>IF(S1247,0,$D1491*(1+'General Inputs'!$C$4)^(S$3906-$K$3906))*'General Inputs'!$C$6</f>
        <v>1405991.2572027186</v>
      </c>
      <c r="T1491" s="358">
        <f>IF(T1247,0,$D1491*(1+'General Inputs'!$C$4)^(T$3906-$K$3906))*'General Inputs'!$C$6</f>
        <v>1434111.082346773</v>
      </c>
      <c r="U1491" s="358">
        <f>IF(U1247,0,$D1491*(1+'General Inputs'!$C$4)^(U$3906-$K$3906))*'General Inputs'!$C$6</f>
        <v>1462793.3039937085</v>
      </c>
      <c r="V1491" s="358">
        <f>IF(V1247,0,$D1491*(1+'General Inputs'!$C$4)^(V$3906-$K$3906))*'General Inputs'!$C$6</f>
        <v>1492049.1700735826</v>
      </c>
      <c r="W1491" s="358">
        <f>IF(W1247,0,$D1491*(1+'General Inputs'!$C$4)^(W$3906-$K$3906))*'General Inputs'!$C$6</f>
        <v>1521890.1534750543</v>
      </c>
      <c r="X1491" s="358">
        <f>IF(X1247,0,$D1491*(1+'General Inputs'!$C$4)^(X$3906-$K$3906))*'General Inputs'!$C$6</f>
        <v>1552327.9565445553</v>
      </c>
      <c r="Y1491" s="358">
        <f>IF(Y1247,0,$D1491*(1+'General Inputs'!$C$4)^(Y$3906-$K$3906))*'General Inputs'!$C$6</f>
        <v>1583374.5156754467</v>
      </c>
      <c r="Z1491" s="358">
        <f>IF(Z1247,0,$D1491*(1+'General Inputs'!$C$4)^(Z$3906-$K$3906))*'General Inputs'!$C$6</f>
        <v>1615042.0059889548</v>
      </c>
      <c r="AA1491" s="358">
        <f>IF(AA1247,0,$D1491*(1+'General Inputs'!$C$4)^(AA$3906-$K$3906))*'General Inputs'!$C$6</f>
        <v>1647342.8461087344</v>
      </c>
      <c r="AB1491" s="358">
        <f>IF(AB1247,0,$D1491*(1+'General Inputs'!$C$4)^(AB$3906-$K$3906))*'General Inputs'!$C$6</f>
        <v>1680289.7030309094</v>
      </c>
      <c r="AC1491" s="358">
        <f>IF(AC1247,0,$D1491*(1+'General Inputs'!$C$4)^(AC$3906-$K$3906))*'General Inputs'!$C$6</f>
        <v>1713895.4970915273</v>
      </c>
      <c r="AD1491" s="358">
        <f>IF(AD1247,0,$D1491*(1+'General Inputs'!$C$4)^(AD$3906-$K$3906))*'General Inputs'!$C$6</f>
        <v>1748173.4070333578</v>
      </c>
      <c r="AE1491" s="358">
        <f>IF(AE1247,0,$D1491*(1+'General Inputs'!$C$4)^(AE$3906-$K$3906))*'General Inputs'!$C$6</f>
        <v>1783136.8751740248</v>
      </c>
      <c r="AF1491" s="358">
        <f>IF(AF1247,0,$D1491*(1+'General Inputs'!$C$4)^(AF$3906-$K$3906))*'General Inputs'!$C$6</f>
        <v>1818799.6126775055</v>
      </c>
      <c r="AG1491" s="358">
        <f>IF(AG1247,0,$D1491*(1+'General Inputs'!$C$4)^(AG$3906-$K$3906))*'General Inputs'!$C$6</f>
        <v>1855175.6049310556</v>
      </c>
      <c r="AH1491" s="358">
        <f>IF(AH1247,0,$D1491*(1+'General Inputs'!$C$4)^(AH$3906-$K$3906))*'General Inputs'!$C$6</f>
        <v>1892279.1170296762</v>
      </c>
      <c r="AI1491" s="358">
        <f>IF(AI1247,0,$D1491*(1+'General Inputs'!$C$4)^(AI$3906-$K$3906))*'General Inputs'!$C$6</f>
        <v>1930124.6993702701</v>
      </c>
      <c r="AJ1491" s="358">
        <f>IF(AJ1247,0,$D1491*(1+'General Inputs'!$C$4)^(AJ$3906-$K$3906))*'General Inputs'!$C$6</f>
        <v>1968727.1933576753</v>
      </c>
    </row>
    <row r="1492" spans="1:36" x14ac:dyDescent="0.25">
      <c r="A1492" s="353" t="s">
        <v>228</v>
      </c>
      <c r="B1492" s="353" t="s">
        <v>432</v>
      </c>
      <c r="C1492" s="441">
        <f t="shared" si="1150"/>
        <v>20000</v>
      </c>
      <c r="D1492" s="397">
        <v>8000000</v>
      </c>
      <c r="E1492" s="397"/>
      <c r="F1492" s="397"/>
      <c r="G1492" s="397"/>
      <c r="H1492" s="397"/>
      <c r="I1492" s="476">
        <f t="shared" si="1151"/>
        <v>22</v>
      </c>
      <c r="J1492" s="476">
        <f t="shared" si="1152"/>
        <v>1</v>
      </c>
      <c r="K1492" s="358">
        <v>0</v>
      </c>
      <c r="L1492" s="358">
        <v>0</v>
      </c>
      <c r="M1492" s="358">
        <v>0</v>
      </c>
      <c r="N1492" s="358">
        <v>0</v>
      </c>
      <c r="O1492" s="358">
        <f>IF(O1248,0,$D1492*(1+'General Inputs'!$C$4)^(O$3906-$K$3906))*'General Inputs'!$C$6</f>
        <v>1298918.5919999999</v>
      </c>
      <c r="P1492" s="358">
        <f>IF(P1248,0,$D1492*(1+'General Inputs'!$C$4)^(P$3906-$K$3906))*'General Inputs'!$C$6</f>
        <v>1324896.9638399999</v>
      </c>
      <c r="Q1492" s="358">
        <f>IF(Q1248,0,$D1492*(1+'General Inputs'!$C$4)^(Q$3906-$K$3906))*'General Inputs'!$C$6</f>
        <v>1351394.9031168001</v>
      </c>
      <c r="R1492" s="358">
        <f>IF(R1248,0,$D1492*(1+'General Inputs'!$C$4)^(R$3906-$K$3906))*'General Inputs'!$C$6</f>
        <v>1378422.8011791357</v>
      </c>
      <c r="S1492" s="358">
        <f>IF(S1248,0,$D1492*(1+'General Inputs'!$C$4)^(S$3906-$K$3906))*'General Inputs'!$C$6</f>
        <v>1405991.2572027186</v>
      </c>
      <c r="T1492" s="358">
        <f>IF(T1248,0,$D1492*(1+'General Inputs'!$C$4)^(T$3906-$K$3906))*'General Inputs'!$C$6</f>
        <v>1434111.082346773</v>
      </c>
      <c r="U1492" s="358">
        <f>IF(U1248,0,$D1492*(1+'General Inputs'!$C$4)^(U$3906-$K$3906))*'General Inputs'!$C$6</f>
        <v>1462793.3039937085</v>
      </c>
      <c r="V1492" s="358">
        <f>IF(V1248,0,$D1492*(1+'General Inputs'!$C$4)^(V$3906-$K$3906))*'General Inputs'!$C$6</f>
        <v>1492049.1700735826</v>
      </c>
      <c r="W1492" s="358">
        <f>IF(W1248,0,$D1492*(1+'General Inputs'!$C$4)^(W$3906-$K$3906))*'General Inputs'!$C$6</f>
        <v>1521890.1534750543</v>
      </c>
      <c r="X1492" s="358">
        <f>IF(X1248,0,$D1492*(1+'General Inputs'!$C$4)^(X$3906-$K$3906))*'General Inputs'!$C$6</f>
        <v>1552327.9565445553</v>
      </c>
      <c r="Y1492" s="358">
        <f>IF(Y1248,0,$D1492*(1+'General Inputs'!$C$4)^(Y$3906-$K$3906))*'General Inputs'!$C$6</f>
        <v>1583374.5156754467</v>
      </c>
      <c r="Z1492" s="358">
        <f>IF(Z1248,0,$D1492*(1+'General Inputs'!$C$4)^(Z$3906-$K$3906))*'General Inputs'!$C$6</f>
        <v>1615042.0059889548</v>
      </c>
      <c r="AA1492" s="358">
        <f>IF(AA1248,0,$D1492*(1+'General Inputs'!$C$4)^(AA$3906-$K$3906))*'General Inputs'!$C$6</f>
        <v>1647342.8461087344</v>
      </c>
      <c r="AB1492" s="358">
        <f>IF(AB1248,0,$D1492*(1+'General Inputs'!$C$4)^(AB$3906-$K$3906))*'General Inputs'!$C$6</f>
        <v>1680289.7030309094</v>
      </c>
      <c r="AC1492" s="358">
        <f>IF(AC1248,0,$D1492*(1+'General Inputs'!$C$4)^(AC$3906-$K$3906))*'General Inputs'!$C$6</f>
        <v>1713895.4970915273</v>
      </c>
      <c r="AD1492" s="358">
        <f>IF(AD1248,0,$D1492*(1+'General Inputs'!$C$4)^(AD$3906-$K$3906))*'General Inputs'!$C$6</f>
        <v>1748173.4070333578</v>
      </c>
      <c r="AE1492" s="358">
        <f>IF(AE1248,0,$D1492*(1+'General Inputs'!$C$4)^(AE$3906-$K$3906))*'General Inputs'!$C$6</f>
        <v>1783136.8751740248</v>
      </c>
      <c r="AF1492" s="358">
        <f>IF(AF1248,0,$D1492*(1+'General Inputs'!$C$4)^(AF$3906-$K$3906))*'General Inputs'!$C$6</f>
        <v>1818799.6126775055</v>
      </c>
      <c r="AG1492" s="358">
        <f>IF(AG1248,0,$D1492*(1+'General Inputs'!$C$4)^(AG$3906-$K$3906))*'General Inputs'!$C$6</f>
        <v>1855175.6049310556</v>
      </c>
      <c r="AH1492" s="358">
        <f>IF(AH1248,0,$D1492*(1+'General Inputs'!$C$4)^(AH$3906-$K$3906))*'General Inputs'!$C$6</f>
        <v>1892279.1170296762</v>
      </c>
      <c r="AI1492" s="358">
        <f>IF(AI1248,0,$D1492*(1+'General Inputs'!$C$4)^(AI$3906-$K$3906))*'General Inputs'!$C$6</f>
        <v>1930124.6993702701</v>
      </c>
      <c r="AJ1492" s="358">
        <f>IF(AJ1248,0,$D1492*(1+'General Inputs'!$C$4)^(AJ$3906-$K$3906))*'General Inputs'!$C$6</f>
        <v>1968727.1933576753</v>
      </c>
    </row>
    <row r="1493" spans="1:36" x14ac:dyDescent="0.25">
      <c r="A1493" s="353" t="s">
        <v>229</v>
      </c>
      <c r="B1493" s="353" t="s">
        <v>381</v>
      </c>
      <c r="C1493" s="441">
        <f t="shared" si="1150"/>
        <v>20000</v>
      </c>
      <c r="D1493" s="397">
        <v>8000000</v>
      </c>
      <c r="E1493" s="397"/>
      <c r="F1493" s="397"/>
      <c r="G1493" s="397"/>
      <c r="H1493" s="397"/>
      <c r="I1493" s="476">
        <f t="shared" si="1151"/>
        <v>22</v>
      </c>
      <c r="J1493" s="476">
        <f t="shared" si="1152"/>
        <v>1</v>
      </c>
      <c r="K1493" s="358">
        <v>0</v>
      </c>
      <c r="L1493" s="358">
        <v>0</v>
      </c>
      <c r="M1493" s="358">
        <v>0</v>
      </c>
      <c r="N1493" s="358">
        <v>0</v>
      </c>
      <c r="O1493" s="358">
        <f>IF(O1249,0,$D1493*(1+'General Inputs'!$C$4)^(O$3906-$K$3906))*'General Inputs'!$C$6</f>
        <v>1298918.5919999999</v>
      </c>
      <c r="P1493" s="358">
        <f>IF(P1249,0,$D1493*(1+'General Inputs'!$C$4)^(P$3906-$K$3906))*'General Inputs'!$C$6</f>
        <v>1324896.9638399999</v>
      </c>
      <c r="Q1493" s="358">
        <f>IF(Q1249,0,$D1493*(1+'General Inputs'!$C$4)^(Q$3906-$K$3906))*'General Inputs'!$C$6</f>
        <v>1351394.9031168001</v>
      </c>
      <c r="R1493" s="358">
        <f>IF(R1249,0,$D1493*(1+'General Inputs'!$C$4)^(R$3906-$K$3906))*'General Inputs'!$C$6</f>
        <v>1378422.8011791357</v>
      </c>
      <c r="S1493" s="358">
        <f>IF(S1249,0,$D1493*(1+'General Inputs'!$C$4)^(S$3906-$K$3906))*'General Inputs'!$C$6</f>
        <v>1405991.2572027186</v>
      </c>
      <c r="T1493" s="358">
        <f>IF(T1249,0,$D1493*(1+'General Inputs'!$C$4)^(T$3906-$K$3906))*'General Inputs'!$C$6</f>
        <v>1434111.082346773</v>
      </c>
      <c r="U1493" s="358">
        <f>IF(U1249,0,$D1493*(1+'General Inputs'!$C$4)^(U$3906-$K$3906))*'General Inputs'!$C$6</f>
        <v>1462793.3039937085</v>
      </c>
      <c r="V1493" s="358">
        <f>IF(V1249,0,$D1493*(1+'General Inputs'!$C$4)^(V$3906-$K$3906))*'General Inputs'!$C$6</f>
        <v>1492049.1700735826</v>
      </c>
      <c r="W1493" s="358">
        <f>IF(W1249,0,$D1493*(1+'General Inputs'!$C$4)^(W$3906-$K$3906))*'General Inputs'!$C$6</f>
        <v>1521890.1534750543</v>
      </c>
      <c r="X1493" s="358">
        <f>IF(X1249,0,$D1493*(1+'General Inputs'!$C$4)^(X$3906-$K$3906))*'General Inputs'!$C$6</f>
        <v>1552327.9565445553</v>
      </c>
      <c r="Y1493" s="358">
        <f>IF(Y1249,0,$D1493*(1+'General Inputs'!$C$4)^(Y$3906-$K$3906))*'General Inputs'!$C$6</f>
        <v>1583374.5156754467</v>
      </c>
      <c r="Z1493" s="358">
        <f>IF(Z1249,0,$D1493*(1+'General Inputs'!$C$4)^(Z$3906-$K$3906))*'General Inputs'!$C$6</f>
        <v>1615042.0059889548</v>
      </c>
      <c r="AA1493" s="358">
        <f>IF(AA1249,0,$D1493*(1+'General Inputs'!$C$4)^(AA$3906-$K$3906))*'General Inputs'!$C$6</f>
        <v>1647342.8461087344</v>
      </c>
      <c r="AB1493" s="358">
        <f>IF(AB1249,0,$D1493*(1+'General Inputs'!$C$4)^(AB$3906-$K$3906))*'General Inputs'!$C$6</f>
        <v>1680289.7030309094</v>
      </c>
      <c r="AC1493" s="358">
        <f>IF(AC1249,0,$D1493*(1+'General Inputs'!$C$4)^(AC$3906-$K$3906))*'General Inputs'!$C$6</f>
        <v>1713895.4970915273</v>
      </c>
      <c r="AD1493" s="358">
        <f>IF(AD1249,0,$D1493*(1+'General Inputs'!$C$4)^(AD$3906-$K$3906))*'General Inputs'!$C$6</f>
        <v>1748173.4070333578</v>
      </c>
      <c r="AE1493" s="358">
        <f>IF(AE1249,0,$D1493*(1+'General Inputs'!$C$4)^(AE$3906-$K$3906))*'General Inputs'!$C$6</f>
        <v>1783136.8751740248</v>
      </c>
      <c r="AF1493" s="358">
        <f>IF(AF1249,0,$D1493*(1+'General Inputs'!$C$4)^(AF$3906-$K$3906))*'General Inputs'!$C$6</f>
        <v>1818799.6126775055</v>
      </c>
      <c r="AG1493" s="358">
        <f>IF(AG1249,0,$D1493*(1+'General Inputs'!$C$4)^(AG$3906-$K$3906))*'General Inputs'!$C$6</f>
        <v>1855175.6049310556</v>
      </c>
      <c r="AH1493" s="358">
        <f>IF(AH1249,0,$D1493*(1+'General Inputs'!$C$4)^(AH$3906-$K$3906))*'General Inputs'!$C$6</f>
        <v>1892279.1170296762</v>
      </c>
      <c r="AI1493" s="358">
        <f>IF(AI1249,0,$D1493*(1+'General Inputs'!$C$4)^(AI$3906-$K$3906))*'General Inputs'!$C$6</f>
        <v>1930124.6993702701</v>
      </c>
      <c r="AJ1493" s="358">
        <f>IF(AJ1249,0,$D1493*(1+'General Inputs'!$C$4)^(AJ$3906-$K$3906))*'General Inputs'!$C$6</f>
        <v>1968727.1933576753</v>
      </c>
    </row>
    <row r="1494" spans="1:36" x14ac:dyDescent="0.25">
      <c r="A1494" s="353" t="s">
        <v>229</v>
      </c>
      <c r="B1494" s="353" t="s">
        <v>491</v>
      </c>
      <c r="C1494" s="441">
        <f t="shared" si="1150"/>
        <v>20000</v>
      </c>
      <c r="D1494" s="397">
        <v>8000000</v>
      </c>
      <c r="E1494" s="397"/>
      <c r="F1494" s="397"/>
      <c r="G1494" s="397"/>
      <c r="H1494" s="397"/>
      <c r="I1494" s="476">
        <f t="shared" si="1151"/>
        <v>22</v>
      </c>
      <c r="J1494" s="476">
        <f t="shared" si="1152"/>
        <v>1</v>
      </c>
      <c r="K1494" s="358">
        <v>0</v>
      </c>
      <c r="L1494" s="358">
        <v>0</v>
      </c>
      <c r="M1494" s="358">
        <v>0</v>
      </c>
      <c r="N1494" s="358">
        <v>0</v>
      </c>
      <c r="O1494" s="358">
        <f>IF(O1250,0,$D1494*(1+'General Inputs'!$C$4)^(O$3906-$K$3906))*'General Inputs'!$C$6</f>
        <v>1298918.5919999999</v>
      </c>
      <c r="P1494" s="358">
        <f>IF(P1250,0,$D1494*(1+'General Inputs'!$C$4)^(P$3906-$K$3906))*'General Inputs'!$C$6</f>
        <v>1324896.9638399999</v>
      </c>
      <c r="Q1494" s="358">
        <f>IF(Q1250,0,$D1494*(1+'General Inputs'!$C$4)^(Q$3906-$K$3906))*'General Inputs'!$C$6</f>
        <v>1351394.9031168001</v>
      </c>
      <c r="R1494" s="358">
        <f>IF(R1250,0,$D1494*(1+'General Inputs'!$C$4)^(R$3906-$K$3906))*'General Inputs'!$C$6</f>
        <v>1378422.8011791357</v>
      </c>
      <c r="S1494" s="358">
        <f>IF(S1250,0,$D1494*(1+'General Inputs'!$C$4)^(S$3906-$K$3906))*'General Inputs'!$C$6</f>
        <v>1405991.2572027186</v>
      </c>
      <c r="T1494" s="358">
        <f>IF(T1250,0,$D1494*(1+'General Inputs'!$C$4)^(T$3906-$K$3906))*'General Inputs'!$C$6</f>
        <v>1434111.082346773</v>
      </c>
      <c r="U1494" s="358">
        <f>IF(U1250,0,$D1494*(1+'General Inputs'!$C$4)^(U$3906-$K$3906))*'General Inputs'!$C$6</f>
        <v>1462793.3039937085</v>
      </c>
      <c r="V1494" s="358">
        <f>IF(V1250,0,$D1494*(1+'General Inputs'!$C$4)^(V$3906-$K$3906))*'General Inputs'!$C$6</f>
        <v>1492049.1700735826</v>
      </c>
      <c r="W1494" s="358">
        <f>IF(W1250,0,$D1494*(1+'General Inputs'!$C$4)^(W$3906-$K$3906))*'General Inputs'!$C$6</f>
        <v>1521890.1534750543</v>
      </c>
      <c r="X1494" s="358">
        <f>IF(X1250,0,$D1494*(1+'General Inputs'!$C$4)^(X$3906-$K$3906))*'General Inputs'!$C$6</f>
        <v>1552327.9565445553</v>
      </c>
      <c r="Y1494" s="358">
        <f>IF(Y1250,0,$D1494*(1+'General Inputs'!$C$4)^(Y$3906-$K$3906))*'General Inputs'!$C$6</f>
        <v>1583374.5156754467</v>
      </c>
      <c r="Z1494" s="358">
        <f>IF(Z1250,0,$D1494*(1+'General Inputs'!$C$4)^(Z$3906-$K$3906))*'General Inputs'!$C$6</f>
        <v>1615042.0059889548</v>
      </c>
      <c r="AA1494" s="358">
        <f>IF(AA1250,0,$D1494*(1+'General Inputs'!$C$4)^(AA$3906-$K$3906))*'General Inputs'!$C$6</f>
        <v>1647342.8461087344</v>
      </c>
      <c r="AB1494" s="358">
        <f>IF(AB1250,0,$D1494*(1+'General Inputs'!$C$4)^(AB$3906-$K$3906))*'General Inputs'!$C$6</f>
        <v>1680289.7030309094</v>
      </c>
      <c r="AC1494" s="358">
        <f>IF(AC1250,0,$D1494*(1+'General Inputs'!$C$4)^(AC$3906-$K$3906))*'General Inputs'!$C$6</f>
        <v>1713895.4970915273</v>
      </c>
      <c r="AD1494" s="358">
        <f>IF(AD1250,0,$D1494*(1+'General Inputs'!$C$4)^(AD$3906-$K$3906))*'General Inputs'!$C$6</f>
        <v>1748173.4070333578</v>
      </c>
      <c r="AE1494" s="358">
        <f>IF(AE1250,0,$D1494*(1+'General Inputs'!$C$4)^(AE$3906-$K$3906))*'General Inputs'!$C$6</f>
        <v>1783136.8751740248</v>
      </c>
      <c r="AF1494" s="358">
        <f>IF(AF1250,0,$D1494*(1+'General Inputs'!$C$4)^(AF$3906-$K$3906))*'General Inputs'!$C$6</f>
        <v>1818799.6126775055</v>
      </c>
      <c r="AG1494" s="358">
        <f>IF(AG1250,0,$D1494*(1+'General Inputs'!$C$4)^(AG$3906-$K$3906))*'General Inputs'!$C$6</f>
        <v>1855175.6049310556</v>
      </c>
      <c r="AH1494" s="358">
        <f>IF(AH1250,0,$D1494*(1+'General Inputs'!$C$4)^(AH$3906-$K$3906))*'General Inputs'!$C$6</f>
        <v>1892279.1170296762</v>
      </c>
      <c r="AI1494" s="358">
        <f>IF(AI1250,0,$D1494*(1+'General Inputs'!$C$4)^(AI$3906-$K$3906))*'General Inputs'!$C$6</f>
        <v>1930124.6993702701</v>
      </c>
      <c r="AJ1494" s="358">
        <f>IF(AJ1250,0,$D1494*(1+'General Inputs'!$C$4)^(AJ$3906-$K$3906))*'General Inputs'!$C$6</f>
        <v>1968727.1933576753</v>
      </c>
    </row>
    <row r="1495" spans="1:36" x14ac:dyDescent="0.25">
      <c r="A1495" s="353" t="s">
        <v>323</v>
      </c>
      <c r="B1495" s="353" t="s">
        <v>323</v>
      </c>
      <c r="C1495" s="441">
        <f t="shared" si="1150"/>
        <v>20000</v>
      </c>
      <c r="D1495" s="397">
        <v>8000000</v>
      </c>
      <c r="E1495" s="397"/>
      <c r="F1495" s="397"/>
      <c r="G1495" s="397"/>
      <c r="H1495" s="397"/>
      <c r="I1495" s="476">
        <f t="shared" si="1151"/>
        <v>22</v>
      </c>
      <c r="J1495" s="476">
        <f t="shared" si="1152"/>
        <v>1</v>
      </c>
      <c r="K1495" s="358">
        <v>0</v>
      </c>
      <c r="L1495" s="358">
        <v>0</v>
      </c>
      <c r="M1495" s="358">
        <v>0</v>
      </c>
      <c r="N1495" s="358">
        <v>0</v>
      </c>
      <c r="O1495" s="358">
        <f>IF(O1251,0,$D1495*(1+'General Inputs'!$C$4)^(O$3906-$K$3906))*'General Inputs'!$C$6</f>
        <v>1298918.5919999999</v>
      </c>
      <c r="P1495" s="358">
        <f>IF(P1251,0,$D1495*(1+'General Inputs'!$C$4)^(P$3906-$K$3906))*'General Inputs'!$C$6</f>
        <v>1324896.9638399999</v>
      </c>
      <c r="Q1495" s="358">
        <f>IF(Q1251,0,$D1495*(1+'General Inputs'!$C$4)^(Q$3906-$K$3906))*'General Inputs'!$C$6</f>
        <v>1351394.9031168001</v>
      </c>
      <c r="R1495" s="358">
        <f>IF(R1251,0,$D1495*(1+'General Inputs'!$C$4)^(R$3906-$K$3906))*'General Inputs'!$C$6</f>
        <v>1378422.8011791357</v>
      </c>
      <c r="S1495" s="358">
        <f>IF(S1251,0,$D1495*(1+'General Inputs'!$C$4)^(S$3906-$K$3906))*'General Inputs'!$C$6</f>
        <v>1405991.2572027186</v>
      </c>
      <c r="T1495" s="358">
        <f>IF(T1251,0,$D1495*(1+'General Inputs'!$C$4)^(T$3906-$K$3906))*'General Inputs'!$C$6</f>
        <v>1434111.082346773</v>
      </c>
      <c r="U1495" s="358">
        <f>IF(U1251,0,$D1495*(1+'General Inputs'!$C$4)^(U$3906-$K$3906))*'General Inputs'!$C$6</f>
        <v>1462793.3039937085</v>
      </c>
      <c r="V1495" s="358">
        <f>IF(V1251,0,$D1495*(1+'General Inputs'!$C$4)^(V$3906-$K$3906))*'General Inputs'!$C$6</f>
        <v>1492049.1700735826</v>
      </c>
      <c r="W1495" s="358">
        <f>IF(W1251,0,$D1495*(1+'General Inputs'!$C$4)^(W$3906-$K$3906))*'General Inputs'!$C$6</f>
        <v>1521890.1534750543</v>
      </c>
      <c r="X1495" s="358">
        <f>IF(X1251,0,$D1495*(1+'General Inputs'!$C$4)^(X$3906-$K$3906))*'General Inputs'!$C$6</f>
        <v>1552327.9565445553</v>
      </c>
      <c r="Y1495" s="358">
        <f>IF(Y1251,0,$D1495*(1+'General Inputs'!$C$4)^(Y$3906-$K$3906))*'General Inputs'!$C$6</f>
        <v>1583374.5156754467</v>
      </c>
      <c r="Z1495" s="358">
        <f>IF(Z1251,0,$D1495*(1+'General Inputs'!$C$4)^(Z$3906-$K$3906))*'General Inputs'!$C$6</f>
        <v>1615042.0059889548</v>
      </c>
      <c r="AA1495" s="358">
        <f>IF(AA1251,0,$D1495*(1+'General Inputs'!$C$4)^(AA$3906-$K$3906))*'General Inputs'!$C$6</f>
        <v>1647342.8461087344</v>
      </c>
      <c r="AB1495" s="358">
        <f>IF(AB1251,0,$D1495*(1+'General Inputs'!$C$4)^(AB$3906-$K$3906))*'General Inputs'!$C$6</f>
        <v>1680289.7030309094</v>
      </c>
      <c r="AC1495" s="358">
        <f>IF(AC1251,0,$D1495*(1+'General Inputs'!$C$4)^(AC$3906-$K$3906))*'General Inputs'!$C$6</f>
        <v>1713895.4970915273</v>
      </c>
      <c r="AD1495" s="358">
        <f>IF(AD1251,0,$D1495*(1+'General Inputs'!$C$4)^(AD$3906-$K$3906))*'General Inputs'!$C$6</f>
        <v>1748173.4070333578</v>
      </c>
      <c r="AE1495" s="358">
        <f>IF(AE1251,0,$D1495*(1+'General Inputs'!$C$4)^(AE$3906-$K$3906))*'General Inputs'!$C$6</f>
        <v>1783136.8751740248</v>
      </c>
      <c r="AF1495" s="358">
        <f>IF(AF1251,0,$D1495*(1+'General Inputs'!$C$4)^(AF$3906-$K$3906))*'General Inputs'!$C$6</f>
        <v>1818799.6126775055</v>
      </c>
      <c r="AG1495" s="358">
        <f>IF(AG1251,0,$D1495*(1+'General Inputs'!$C$4)^(AG$3906-$K$3906))*'General Inputs'!$C$6</f>
        <v>1855175.6049310556</v>
      </c>
      <c r="AH1495" s="358">
        <f>IF(AH1251,0,$D1495*(1+'General Inputs'!$C$4)^(AH$3906-$K$3906))*'General Inputs'!$C$6</f>
        <v>1892279.1170296762</v>
      </c>
      <c r="AI1495" s="358">
        <f>IF(AI1251,0,$D1495*(1+'General Inputs'!$C$4)^(AI$3906-$K$3906))*'General Inputs'!$C$6</f>
        <v>1930124.6993702701</v>
      </c>
      <c r="AJ1495" s="358">
        <f>IF(AJ1251,0,$D1495*(1+'General Inputs'!$C$4)^(AJ$3906-$K$3906))*'General Inputs'!$C$6</f>
        <v>1968727.1933576753</v>
      </c>
    </row>
    <row r="1496" spans="1:36" x14ac:dyDescent="0.25">
      <c r="A1496" s="353" t="s">
        <v>230</v>
      </c>
      <c r="B1496" s="353" t="s">
        <v>479</v>
      </c>
      <c r="C1496" s="441">
        <f t="shared" si="1150"/>
        <v>20000</v>
      </c>
      <c r="D1496" s="397">
        <v>8000000</v>
      </c>
      <c r="E1496" s="397"/>
      <c r="F1496" s="397"/>
      <c r="G1496" s="397"/>
      <c r="H1496" s="397"/>
      <c r="I1496" s="476">
        <f t="shared" si="1151"/>
        <v>22</v>
      </c>
      <c r="J1496" s="476">
        <f t="shared" si="1152"/>
        <v>1</v>
      </c>
      <c r="K1496" s="358">
        <v>0</v>
      </c>
      <c r="L1496" s="358">
        <v>0</v>
      </c>
      <c r="M1496" s="358">
        <v>0</v>
      </c>
      <c r="N1496" s="358">
        <v>0</v>
      </c>
      <c r="O1496" s="358">
        <f>IF(O1252,0,$D1496*(1+'General Inputs'!$C$4)^(O$3906-$K$3906))*'General Inputs'!$C$6</f>
        <v>1298918.5919999999</v>
      </c>
      <c r="P1496" s="358">
        <f>IF(P1252,0,$D1496*(1+'General Inputs'!$C$4)^(P$3906-$K$3906))*'General Inputs'!$C$6</f>
        <v>1324896.9638399999</v>
      </c>
      <c r="Q1496" s="358">
        <f>IF(Q1252,0,$D1496*(1+'General Inputs'!$C$4)^(Q$3906-$K$3906))*'General Inputs'!$C$6</f>
        <v>1351394.9031168001</v>
      </c>
      <c r="R1496" s="358">
        <f>IF(R1252,0,$D1496*(1+'General Inputs'!$C$4)^(R$3906-$K$3906))*'General Inputs'!$C$6</f>
        <v>1378422.8011791357</v>
      </c>
      <c r="S1496" s="358">
        <f>IF(S1252,0,$D1496*(1+'General Inputs'!$C$4)^(S$3906-$K$3906))*'General Inputs'!$C$6</f>
        <v>1405991.2572027186</v>
      </c>
      <c r="T1496" s="358">
        <f>IF(T1252,0,$D1496*(1+'General Inputs'!$C$4)^(T$3906-$K$3906))*'General Inputs'!$C$6</f>
        <v>1434111.082346773</v>
      </c>
      <c r="U1496" s="358">
        <f>IF(U1252,0,$D1496*(1+'General Inputs'!$C$4)^(U$3906-$K$3906))*'General Inputs'!$C$6</f>
        <v>1462793.3039937085</v>
      </c>
      <c r="V1496" s="358">
        <f>IF(V1252,0,$D1496*(1+'General Inputs'!$C$4)^(V$3906-$K$3906))*'General Inputs'!$C$6</f>
        <v>1492049.1700735826</v>
      </c>
      <c r="W1496" s="358">
        <f>IF(W1252,0,$D1496*(1+'General Inputs'!$C$4)^(W$3906-$K$3906))*'General Inputs'!$C$6</f>
        <v>1521890.1534750543</v>
      </c>
      <c r="X1496" s="358">
        <f>IF(X1252,0,$D1496*(1+'General Inputs'!$C$4)^(X$3906-$K$3906))*'General Inputs'!$C$6</f>
        <v>1552327.9565445553</v>
      </c>
      <c r="Y1496" s="358">
        <f>IF(Y1252,0,$D1496*(1+'General Inputs'!$C$4)^(Y$3906-$K$3906))*'General Inputs'!$C$6</f>
        <v>1583374.5156754467</v>
      </c>
      <c r="Z1496" s="358">
        <f>IF(Z1252,0,$D1496*(1+'General Inputs'!$C$4)^(Z$3906-$K$3906))*'General Inputs'!$C$6</f>
        <v>1615042.0059889548</v>
      </c>
      <c r="AA1496" s="358">
        <f>IF(AA1252,0,$D1496*(1+'General Inputs'!$C$4)^(AA$3906-$K$3906))*'General Inputs'!$C$6</f>
        <v>1647342.8461087344</v>
      </c>
      <c r="AB1496" s="358">
        <f>IF(AB1252,0,$D1496*(1+'General Inputs'!$C$4)^(AB$3906-$K$3906))*'General Inputs'!$C$6</f>
        <v>1680289.7030309094</v>
      </c>
      <c r="AC1496" s="358">
        <f>IF(AC1252,0,$D1496*(1+'General Inputs'!$C$4)^(AC$3906-$K$3906))*'General Inputs'!$C$6</f>
        <v>1713895.4970915273</v>
      </c>
      <c r="AD1496" s="358">
        <f>IF(AD1252,0,$D1496*(1+'General Inputs'!$C$4)^(AD$3906-$K$3906))*'General Inputs'!$C$6</f>
        <v>1748173.4070333578</v>
      </c>
      <c r="AE1496" s="358">
        <f>IF(AE1252,0,$D1496*(1+'General Inputs'!$C$4)^(AE$3906-$K$3906))*'General Inputs'!$C$6</f>
        <v>1783136.8751740248</v>
      </c>
      <c r="AF1496" s="358">
        <f>IF(AF1252,0,$D1496*(1+'General Inputs'!$C$4)^(AF$3906-$K$3906))*'General Inputs'!$C$6</f>
        <v>1818799.6126775055</v>
      </c>
      <c r="AG1496" s="358">
        <f>IF(AG1252,0,$D1496*(1+'General Inputs'!$C$4)^(AG$3906-$K$3906))*'General Inputs'!$C$6</f>
        <v>1855175.6049310556</v>
      </c>
      <c r="AH1496" s="358">
        <f>IF(AH1252,0,$D1496*(1+'General Inputs'!$C$4)^(AH$3906-$K$3906))*'General Inputs'!$C$6</f>
        <v>1892279.1170296762</v>
      </c>
      <c r="AI1496" s="358">
        <f>IF(AI1252,0,$D1496*(1+'General Inputs'!$C$4)^(AI$3906-$K$3906))*'General Inputs'!$C$6</f>
        <v>1930124.6993702701</v>
      </c>
      <c r="AJ1496" s="358">
        <f>IF(AJ1252,0,$D1496*(1+'General Inputs'!$C$4)^(AJ$3906-$K$3906))*'General Inputs'!$C$6</f>
        <v>1968727.1933576753</v>
      </c>
    </row>
    <row r="1497" spans="1:36" x14ac:dyDescent="0.25">
      <c r="A1497" s="353" t="s">
        <v>230</v>
      </c>
      <c r="B1497" s="353" t="s">
        <v>422</v>
      </c>
      <c r="C1497" s="441">
        <f t="shared" si="1150"/>
        <v>20000</v>
      </c>
      <c r="D1497" s="397">
        <v>8000000</v>
      </c>
      <c r="E1497" s="397"/>
      <c r="F1497" s="397"/>
      <c r="G1497" s="397"/>
      <c r="H1497" s="397"/>
      <c r="I1497" s="476">
        <f t="shared" si="1151"/>
        <v>22</v>
      </c>
      <c r="J1497" s="476">
        <f t="shared" si="1152"/>
        <v>1</v>
      </c>
      <c r="K1497" s="358">
        <v>0</v>
      </c>
      <c r="L1497" s="358">
        <v>0</v>
      </c>
      <c r="M1497" s="358">
        <v>0</v>
      </c>
      <c r="N1497" s="358">
        <v>0</v>
      </c>
      <c r="O1497" s="358">
        <f>IF(O1253,0,$D1497*(1+'General Inputs'!$C$4)^(O$3906-$K$3906))*'General Inputs'!$C$6</f>
        <v>1298918.5919999999</v>
      </c>
      <c r="P1497" s="358">
        <f>IF(P1253,0,$D1497*(1+'General Inputs'!$C$4)^(P$3906-$K$3906))*'General Inputs'!$C$6</f>
        <v>1324896.9638399999</v>
      </c>
      <c r="Q1497" s="358">
        <f>IF(Q1253,0,$D1497*(1+'General Inputs'!$C$4)^(Q$3906-$K$3906))*'General Inputs'!$C$6</f>
        <v>1351394.9031168001</v>
      </c>
      <c r="R1497" s="358">
        <f>IF(R1253,0,$D1497*(1+'General Inputs'!$C$4)^(R$3906-$K$3906))*'General Inputs'!$C$6</f>
        <v>1378422.8011791357</v>
      </c>
      <c r="S1497" s="358">
        <f>IF(S1253,0,$D1497*(1+'General Inputs'!$C$4)^(S$3906-$K$3906))*'General Inputs'!$C$6</f>
        <v>1405991.2572027186</v>
      </c>
      <c r="T1497" s="358">
        <f>IF(T1253,0,$D1497*(1+'General Inputs'!$C$4)^(T$3906-$K$3906))*'General Inputs'!$C$6</f>
        <v>1434111.082346773</v>
      </c>
      <c r="U1497" s="358">
        <f>IF(U1253,0,$D1497*(1+'General Inputs'!$C$4)^(U$3906-$K$3906))*'General Inputs'!$C$6</f>
        <v>1462793.3039937085</v>
      </c>
      <c r="V1497" s="358">
        <f>IF(V1253,0,$D1497*(1+'General Inputs'!$C$4)^(V$3906-$K$3906))*'General Inputs'!$C$6</f>
        <v>1492049.1700735826</v>
      </c>
      <c r="W1497" s="358">
        <f>IF(W1253,0,$D1497*(1+'General Inputs'!$C$4)^(W$3906-$K$3906))*'General Inputs'!$C$6</f>
        <v>1521890.1534750543</v>
      </c>
      <c r="X1497" s="358">
        <f>IF(X1253,0,$D1497*(1+'General Inputs'!$C$4)^(X$3906-$K$3906))*'General Inputs'!$C$6</f>
        <v>1552327.9565445553</v>
      </c>
      <c r="Y1497" s="358">
        <f>IF(Y1253,0,$D1497*(1+'General Inputs'!$C$4)^(Y$3906-$K$3906))*'General Inputs'!$C$6</f>
        <v>1583374.5156754467</v>
      </c>
      <c r="Z1497" s="358">
        <f>IF(Z1253,0,$D1497*(1+'General Inputs'!$C$4)^(Z$3906-$K$3906))*'General Inputs'!$C$6</f>
        <v>1615042.0059889548</v>
      </c>
      <c r="AA1497" s="358">
        <f>IF(AA1253,0,$D1497*(1+'General Inputs'!$C$4)^(AA$3906-$K$3906))*'General Inputs'!$C$6</f>
        <v>1647342.8461087344</v>
      </c>
      <c r="AB1497" s="358">
        <f>IF(AB1253,0,$D1497*(1+'General Inputs'!$C$4)^(AB$3906-$K$3906))*'General Inputs'!$C$6</f>
        <v>1680289.7030309094</v>
      </c>
      <c r="AC1497" s="358">
        <f>IF(AC1253,0,$D1497*(1+'General Inputs'!$C$4)^(AC$3906-$K$3906))*'General Inputs'!$C$6</f>
        <v>1713895.4970915273</v>
      </c>
      <c r="AD1497" s="358">
        <f>IF(AD1253,0,$D1497*(1+'General Inputs'!$C$4)^(AD$3906-$K$3906))*'General Inputs'!$C$6</f>
        <v>1748173.4070333578</v>
      </c>
      <c r="AE1497" s="358">
        <f>IF(AE1253,0,$D1497*(1+'General Inputs'!$C$4)^(AE$3906-$K$3906))*'General Inputs'!$C$6</f>
        <v>1783136.8751740248</v>
      </c>
      <c r="AF1497" s="358">
        <f>IF(AF1253,0,$D1497*(1+'General Inputs'!$C$4)^(AF$3906-$K$3906))*'General Inputs'!$C$6</f>
        <v>1818799.6126775055</v>
      </c>
      <c r="AG1497" s="358">
        <f>IF(AG1253,0,$D1497*(1+'General Inputs'!$C$4)^(AG$3906-$K$3906))*'General Inputs'!$C$6</f>
        <v>1855175.6049310556</v>
      </c>
      <c r="AH1497" s="358">
        <f>IF(AH1253,0,$D1497*(1+'General Inputs'!$C$4)^(AH$3906-$K$3906))*'General Inputs'!$C$6</f>
        <v>1892279.1170296762</v>
      </c>
      <c r="AI1497" s="358">
        <f>IF(AI1253,0,$D1497*(1+'General Inputs'!$C$4)^(AI$3906-$K$3906))*'General Inputs'!$C$6</f>
        <v>1930124.6993702701</v>
      </c>
      <c r="AJ1497" s="358">
        <f>IF(AJ1253,0,$D1497*(1+'General Inputs'!$C$4)^(AJ$3906-$K$3906))*'General Inputs'!$C$6</f>
        <v>1968727.1933576753</v>
      </c>
    </row>
    <row r="1498" spans="1:36" x14ac:dyDescent="0.25">
      <c r="A1498" s="353" t="s">
        <v>231</v>
      </c>
      <c r="B1498" s="353" t="s">
        <v>464</v>
      </c>
      <c r="C1498" s="441">
        <f t="shared" si="1150"/>
        <v>25000</v>
      </c>
      <c r="D1498" s="397">
        <v>20000000</v>
      </c>
      <c r="E1498" s="397"/>
      <c r="F1498" s="397"/>
      <c r="G1498" s="397"/>
      <c r="H1498" s="397"/>
      <c r="I1498" s="476">
        <f t="shared" si="1151"/>
        <v>22</v>
      </c>
      <c r="J1498" s="476">
        <f t="shared" si="1152"/>
        <v>1</v>
      </c>
      <c r="K1498" s="358">
        <v>0</v>
      </c>
      <c r="L1498" s="358">
        <v>0</v>
      </c>
      <c r="M1498" s="358">
        <v>0</v>
      </c>
      <c r="N1498" s="358">
        <v>0</v>
      </c>
      <c r="O1498" s="358">
        <f>IF(O1254,0,$D1498*(1+'General Inputs'!$C$4)^(O$3906-$K$3906))*'General Inputs'!$C$6</f>
        <v>3247296.48</v>
      </c>
      <c r="P1498" s="358">
        <f>IF(P1254,0,$D1498*(1+'General Inputs'!$C$4)^(P$3906-$K$3906))*'General Inputs'!$C$6</f>
        <v>3312242.4095999999</v>
      </c>
      <c r="Q1498" s="358">
        <f>IF(Q1254,0,$D1498*(1+'General Inputs'!$C$4)^(Q$3906-$K$3906))*'General Inputs'!$C$6</f>
        <v>3378487.2577920002</v>
      </c>
      <c r="R1498" s="358">
        <f>IF(R1254,0,$D1498*(1+'General Inputs'!$C$4)^(R$3906-$K$3906))*'General Inputs'!$C$6</f>
        <v>3446057.0029478394</v>
      </c>
      <c r="S1498" s="358">
        <f>IF(S1254,0,$D1498*(1+'General Inputs'!$C$4)^(S$3906-$K$3906))*'General Inputs'!$C$6</f>
        <v>3514978.1430067965</v>
      </c>
      <c r="T1498" s="358">
        <f>IF(T1254,0,$D1498*(1+'General Inputs'!$C$4)^(T$3906-$K$3906))*'General Inputs'!$C$6</f>
        <v>3585277.7058669324</v>
      </c>
      <c r="U1498" s="358">
        <f>IF(U1254,0,$D1498*(1+'General Inputs'!$C$4)^(U$3906-$K$3906))*'General Inputs'!$C$6</f>
        <v>3656983.2599842711</v>
      </c>
      <c r="V1498" s="358">
        <f>IF(V1254,0,$D1498*(1+'General Inputs'!$C$4)^(V$3906-$K$3906))*'General Inputs'!$C$6</f>
        <v>3730122.925183956</v>
      </c>
      <c r="W1498" s="358">
        <f>IF(W1254,0,$D1498*(1+'General Inputs'!$C$4)^(W$3906-$K$3906))*'General Inputs'!$C$6</f>
        <v>3804725.3836876354</v>
      </c>
      <c r="X1498" s="358">
        <f>IF(X1254,0,$D1498*(1+'General Inputs'!$C$4)^(X$3906-$K$3906))*'General Inputs'!$C$6</f>
        <v>3880819.8913613884</v>
      </c>
      <c r="Y1498" s="358">
        <f>IF(Y1254,0,$D1498*(1+'General Inputs'!$C$4)^(Y$3906-$K$3906))*'General Inputs'!$C$6</f>
        <v>3958436.2891886164</v>
      </c>
      <c r="Z1498" s="358">
        <f>IF(Z1254,0,$D1498*(1+'General Inputs'!$C$4)^(Z$3906-$K$3906))*'General Inputs'!$C$6</f>
        <v>4037605.0149723873</v>
      </c>
      <c r="AA1498" s="358">
        <f>IF(AA1254,0,$D1498*(1+'General Inputs'!$C$4)^(AA$3906-$K$3906))*'General Inputs'!$C$6</f>
        <v>4118357.1152718356</v>
      </c>
      <c r="AB1498" s="358">
        <f>IF(AB1254,0,$D1498*(1+'General Inputs'!$C$4)^(AB$3906-$K$3906))*'General Inputs'!$C$6</f>
        <v>4200724.2575772731</v>
      </c>
      <c r="AC1498" s="358">
        <f>IF(AC1254,0,$D1498*(1+'General Inputs'!$C$4)^(AC$3906-$K$3906))*'General Inputs'!$C$6</f>
        <v>4284738.7427288182</v>
      </c>
      <c r="AD1498" s="358">
        <f>IF(AD1254,0,$D1498*(1+'General Inputs'!$C$4)^(AD$3906-$K$3906))*'General Inputs'!$C$6</f>
        <v>4370433.5175833944</v>
      </c>
      <c r="AE1498" s="358">
        <f>IF(AE1254,0,$D1498*(1+'General Inputs'!$C$4)^(AE$3906-$K$3906))*'General Inputs'!$C$6</f>
        <v>4457842.1879350627</v>
      </c>
      <c r="AF1498" s="358">
        <f>IF(AF1254,0,$D1498*(1+'General Inputs'!$C$4)^(AF$3906-$K$3906))*'General Inputs'!$C$6</f>
        <v>4546999.0316937631</v>
      </c>
      <c r="AG1498" s="358">
        <f>IF(AG1254,0,$D1498*(1+'General Inputs'!$C$4)^(AG$3906-$K$3906))*'General Inputs'!$C$6</f>
        <v>4637939.0123276394</v>
      </c>
      <c r="AH1498" s="358">
        <f>IF(AH1254,0,$D1498*(1+'General Inputs'!$C$4)^(AH$3906-$K$3906))*'General Inputs'!$C$6</f>
        <v>4730697.7925741915</v>
      </c>
      <c r="AI1498" s="358">
        <f>IF(AI1254,0,$D1498*(1+'General Inputs'!$C$4)^(AI$3906-$K$3906))*'General Inputs'!$C$6</f>
        <v>4825311.7484256746</v>
      </c>
      <c r="AJ1498" s="358">
        <f>IF(AJ1254,0,$D1498*(1+'General Inputs'!$C$4)^(AJ$3906-$K$3906))*'General Inputs'!$C$6</f>
        <v>4921817.9833941888</v>
      </c>
    </row>
    <row r="1499" spans="1:36" x14ac:dyDescent="0.25">
      <c r="A1499" s="353" t="s">
        <v>231</v>
      </c>
      <c r="B1499" s="353" t="s">
        <v>450</v>
      </c>
      <c r="C1499" s="441">
        <f t="shared" si="1150"/>
        <v>25000</v>
      </c>
      <c r="D1499" s="397">
        <v>20000000</v>
      </c>
      <c r="E1499" s="397"/>
      <c r="F1499" s="397"/>
      <c r="G1499" s="397"/>
      <c r="H1499" s="397"/>
      <c r="I1499" s="476">
        <f t="shared" si="1151"/>
        <v>22</v>
      </c>
      <c r="J1499" s="476">
        <f t="shared" si="1152"/>
        <v>1</v>
      </c>
      <c r="K1499" s="358">
        <v>0</v>
      </c>
      <c r="L1499" s="358">
        <v>0</v>
      </c>
      <c r="M1499" s="358">
        <v>0</v>
      </c>
      <c r="N1499" s="358">
        <v>0</v>
      </c>
      <c r="O1499" s="358">
        <f>IF(O1255,0,$D1499*(1+'General Inputs'!$C$4)^(O$3906-$K$3906))*'General Inputs'!$C$6</f>
        <v>3247296.48</v>
      </c>
      <c r="P1499" s="358">
        <f>IF(P1255,0,$D1499*(1+'General Inputs'!$C$4)^(P$3906-$K$3906))*'General Inputs'!$C$6</f>
        <v>3312242.4095999999</v>
      </c>
      <c r="Q1499" s="358">
        <f>IF(Q1255,0,$D1499*(1+'General Inputs'!$C$4)^(Q$3906-$K$3906))*'General Inputs'!$C$6</f>
        <v>3378487.2577920002</v>
      </c>
      <c r="R1499" s="358">
        <f>IF(R1255,0,$D1499*(1+'General Inputs'!$C$4)^(R$3906-$K$3906))*'General Inputs'!$C$6</f>
        <v>3446057.0029478394</v>
      </c>
      <c r="S1499" s="358">
        <f>IF(S1255,0,$D1499*(1+'General Inputs'!$C$4)^(S$3906-$K$3906))*'General Inputs'!$C$6</f>
        <v>3514978.1430067965</v>
      </c>
      <c r="T1499" s="358">
        <f>IF(T1255,0,$D1499*(1+'General Inputs'!$C$4)^(T$3906-$K$3906))*'General Inputs'!$C$6</f>
        <v>3585277.7058669324</v>
      </c>
      <c r="U1499" s="358">
        <f>IF(U1255,0,$D1499*(1+'General Inputs'!$C$4)^(U$3906-$K$3906))*'General Inputs'!$C$6</f>
        <v>3656983.2599842711</v>
      </c>
      <c r="V1499" s="358">
        <f>IF(V1255,0,$D1499*(1+'General Inputs'!$C$4)^(V$3906-$K$3906))*'General Inputs'!$C$6</f>
        <v>3730122.925183956</v>
      </c>
      <c r="W1499" s="358">
        <f>IF(W1255,0,$D1499*(1+'General Inputs'!$C$4)^(W$3906-$K$3906))*'General Inputs'!$C$6</f>
        <v>3804725.3836876354</v>
      </c>
      <c r="X1499" s="358">
        <f>IF(X1255,0,$D1499*(1+'General Inputs'!$C$4)^(X$3906-$K$3906))*'General Inputs'!$C$6</f>
        <v>3880819.8913613884</v>
      </c>
      <c r="Y1499" s="358">
        <f>IF(Y1255,0,$D1499*(1+'General Inputs'!$C$4)^(Y$3906-$K$3906))*'General Inputs'!$C$6</f>
        <v>3958436.2891886164</v>
      </c>
      <c r="Z1499" s="358">
        <f>IF(Z1255,0,$D1499*(1+'General Inputs'!$C$4)^(Z$3906-$K$3906))*'General Inputs'!$C$6</f>
        <v>4037605.0149723873</v>
      </c>
      <c r="AA1499" s="358">
        <f>IF(AA1255,0,$D1499*(1+'General Inputs'!$C$4)^(AA$3906-$K$3906))*'General Inputs'!$C$6</f>
        <v>4118357.1152718356</v>
      </c>
      <c r="AB1499" s="358">
        <f>IF(AB1255,0,$D1499*(1+'General Inputs'!$C$4)^(AB$3906-$K$3906))*'General Inputs'!$C$6</f>
        <v>4200724.2575772731</v>
      </c>
      <c r="AC1499" s="358">
        <f>IF(AC1255,0,$D1499*(1+'General Inputs'!$C$4)^(AC$3906-$K$3906))*'General Inputs'!$C$6</f>
        <v>4284738.7427288182</v>
      </c>
      <c r="AD1499" s="358">
        <f>IF(AD1255,0,$D1499*(1+'General Inputs'!$C$4)^(AD$3906-$K$3906))*'General Inputs'!$C$6</f>
        <v>4370433.5175833944</v>
      </c>
      <c r="AE1499" s="358">
        <f>IF(AE1255,0,$D1499*(1+'General Inputs'!$C$4)^(AE$3906-$K$3906))*'General Inputs'!$C$6</f>
        <v>4457842.1879350627</v>
      </c>
      <c r="AF1499" s="358">
        <f>IF(AF1255,0,$D1499*(1+'General Inputs'!$C$4)^(AF$3906-$K$3906))*'General Inputs'!$C$6</f>
        <v>4546999.0316937631</v>
      </c>
      <c r="AG1499" s="358">
        <f>IF(AG1255,0,$D1499*(1+'General Inputs'!$C$4)^(AG$3906-$K$3906))*'General Inputs'!$C$6</f>
        <v>4637939.0123276394</v>
      </c>
      <c r="AH1499" s="358">
        <f>IF(AH1255,0,$D1499*(1+'General Inputs'!$C$4)^(AH$3906-$K$3906))*'General Inputs'!$C$6</f>
        <v>4730697.7925741915</v>
      </c>
      <c r="AI1499" s="358">
        <f>IF(AI1255,0,$D1499*(1+'General Inputs'!$C$4)^(AI$3906-$K$3906))*'General Inputs'!$C$6</f>
        <v>4825311.7484256746</v>
      </c>
      <c r="AJ1499" s="358">
        <f>IF(AJ1255,0,$D1499*(1+'General Inputs'!$C$4)^(AJ$3906-$K$3906))*'General Inputs'!$C$6</f>
        <v>4921817.9833941888</v>
      </c>
    </row>
    <row r="1500" spans="1:36" x14ac:dyDescent="0.25">
      <c r="A1500" s="353" t="s">
        <v>842</v>
      </c>
      <c r="B1500" s="353" t="s">
        <v>416</v>
      </c>
      <c r="C1500" s="441">
        <f t="shared" si="1150"/>
        <v>20000</v>
      </c>
      <c r="D1500" s="397">
        <v>8000000</v>
      </c>
      <c r="E1500" s="397"/>
      <c r="F1500" s="397"/>
      <c r="G1500" s="397"/>
      <c r="H1500" s="397"/>
      <c r="I1500" s="476">
        <f t="shared" si="1151"/>
        <v>22</v>
      </c>
      <c r="J1500" s="476">
        <f t="shared" si="1152"/>
        <v>1</v>
      </c>
      <c r="K1500" s="358">
        <v>0</v>
      </c>
      <c r="L1500" s="358">
        <v>0</v>
      </c>
      <c r="M1500" s="358">
        <v>0</v>
      </c>
      <c r="N1500" s="358">
        <v>0</v>
      </c>
      <c r="O1500" s="358">
        <f>IF(O1256,0,$D1500*(1+'General Inputs'!$C$4)^(O$3906-$K$3906))*'General Inputs'!$C$6</f>
        <v>1298918.5919999999</v>
      </c>
      <c r="P1500" s="358">
        <f>IF(P1256,0,$D1500*(1+'General Inputs'!$C$4)^(P$3906-$K$3906))*'General Inputs'!$C$6</f>
        <v>1324896.9638399999</v>
      </c>
      <c r="Q1500" s="358">
        <f>IF(Q1256,0,$D1500*(1+'General Inputs'!$C$4)^(Q$3906-$K$3906))*'General Inputs'!$C$6</f>
        <v>1351394.9031168001</v>
      </c>
      <c r="R1500" s="358">
        <f>IF(R1256,0,$D1500*(1+'General Inputs'!$C$4)^(R$3906-$K$3906))*'General Inputs'!$C$6</f>
        <v>1378422.8011791357</v>
      </c>
      <c r="S1500" s="358">
        <f>IF(S1256,0,$D1500*(1+'General Inputs'!$C$4)^(S$3906-$K$3906))*'General Inputs'!$C$6</f>
        <v>1405991.2572027186</v>
      </c>
      <c r="T1500" s="358">
        <f>IF(T1256,0,$D1500*(1+'General Inputs'!$C$4)^(T$3906-$K$3906))*'General Inputs'!$C$6</f>
        <v>1434111.082346773</v>
      </c>
      <c r="U1500" s="358">
        <f>IF(U1256,0,$D1500*(1+'General Inputs'!$C$4)^(U$3906-$K$3906))*'General Inputs'!$C$6</f>
        <v>1462793.3039937085</v>
      </c>
      <c r="V1500" s="358">
        <f>IF(V1256,0,$D1500*(1+'General Inputs'!$C$4)^(V$3906-$K$3906))*'General Inputs'!$C$6</f>
        <v>1492049.1700735826</v>
      </c>
      <c r="W1500" s="358">
        <f>IF(W1256,0,$D1500*(1+'General Inputs'!$C$4)^(W$3906-$K$3906))*'General Inputs'!$C$6</f>
        <v>1521890.1534750543</v>
      </c>
      <c r="X1500" s="358">
        <f>IF(X1256,0,$D1500*(1+'General Inputs'!$C$4)^(X$3906-$K$3906))*'General Inputs'!$C$6</f>
        <v>1552327.9565445553</v>
      </c>
      <c r="Y1500" s="358">
        <f>IF(Y1256,0,$D1500*(1+'General Inputs'!$C$4)^(Y$3906-$K$3906))*'General Inputs'!$C$6</f>
        <v>1583374.5156754467</v>
      </c>
      <c r="Z1500" s="358">
        <f>IF(Z1256,0,$D1500*(1+'General Inputs'!$C$4)^(Z$3906-$K$3906))*'General Inputs'!$C$6</f>
        <v>1615042.0059889548</v>
      </c>
      <c r="AA1500" s="358">
        <f>IF(AA1256,0,$D1500*(1+'General Inputs'!$C$4)^(AA$3906-$K$3906))*'General Inputs'!$C$6</f>
        <v>1647342.8461087344</v>
      </c>
      <c r="AB1500" s="358">
        <f>IF(AB1256,0,$D1500*(1+'General Inputs'!$C$4)^(AB$3906-$K$3906))*'General Inputs'!$C$6</f>
        <v>1680289.7030309094</v>
      </c>
      <c r="AC1500" s="358">
        <f>IF(AC1256,0,$D1500*(1+'General Inputs'!$C$4)^(AC$3906-$K$3906))*'General Inputs'!$C$6</f>
        <v>1713895.4970915273</v>
      </c>
      <c r="AD1500" s="358">
        <f>IF(AD1256,0,$D1500*(1+'General Inputs'!$C$4)^(AD$3906-$K$3906))*'General Inputs'!$C$6</f>
        <v>1748173.4070333578</v>
      </c>
      <c r="AE1500" s="358">
        <f>IF(AE1256,0,$D1500*(1+'General Inputs'!$C$4)^(AE$3906-$K$3906))*'General Inputs'!$C$6</f>
        <v>1783136.8751740248</v>
      </c>
      <c r="AF1500" s="358">
        <f>IF(AF1256,0,$D1500*(1+'General Inputs'!$C$4)^(AF$3906-$K$3906))*'General Inputs'!$C$6</f>
        <v>1818799.6126775055</v>
      </c>
      <c r="AG1500" s="358">
        <f>IF(AG1256,0,$D1500*(1+'General Inputs'!$C$4)^(AG$3906-$K$3906))*'General Inputs'!$C$6</f>
        <v>1855175.6049310556</v>
      </c>
      <c r="AH1500" s="358">
        <f>IF(AH1256,0,$D1500*(1+'General Inputs'!$C$4)^(AH$3906-$K$3906))*'General Inputs'!$C$6</f>
        <v>1892279.1170296762</v>
      </c>
      <c r="AI1500" s="358">
        <f>IF(AI1256,0,$D1500*(1+'General Inputs'!$C$4)^(AI$3906-$K$3906))*'General Inputs'!$C$6</f>
        <v>1930124.6993702701</v>
      </c>
      <c r="AJ1500" s="358">
        <f>IF(AJ1256,0,$D1500*(1+'General Inputs'!$C$4)^(AJ$3906-$K$3906))*'General Inputs'!$C$6</f>
        <v>1968727.1933576753</v>
      </c>
    </row>
    <row r="1501" spans="1:36" x14ac:dyDescent="0.25">
      <c r="A1501" s="353" t="s">
        <v>360</v>
      </c>
      <c r="B1501" s="353" t="s">
        <v>360</v>
      </c>
      <c r="C1501" s="441">
        <f t="shared" si="1150"/>
        <v>5000</v>
      </c>
      <c r="D1501" s="397">
        <v>1750000</v>
      </c>
      <c r="E1501" s="397"/>
      <c r="F1501" s="397"/>
      <c r="G1501" s="397"/>
      <c r="H1501" s="397"/>
      <c r="I1501" s="476">
        <f t="shared" si="1151"/>
        <v>22</v>
      </c>
      <c r="J1501" s="476">
        <f t="shared" si="1152"/>
        <v>1</v>
      </c>
      <c r="K1501" s="358">
        <v>0</v>
      </c>
      <c r="L1501" s="358">
        <v>0</v>
      </c>
      <c r="M1501" s="358">
        <v>0</v>
      </c>
      <c r="N1501" s="358">
        <v>0</v>
      </c>
      <c r="O1501" s="358">
        <f>IF(O1257,0,$D1501*(1+'General Inputs'!$C$4)^(O$3906-$K$3906))*'General Inputs'!$C$6</f>
        <v>284138.44199999998</v>
      </c>
      <c r="P1501" s="358">
        <f>IF(P1257,0,$D1501*(1+'General Inputs'!$C$4)^(P$3906-$K$3906))*'General Inputs'!$C$6</f>
        <v>289821.21083999996</v>
      </c>
      <c r="Q1501" s="358">
        <f>IF(Q1257,0,$D1501*(1+'General Inputs'!$C$4)^(Q$3906-$K$3906))*'General Inputs'!$C$6</f>
        <v>295617.63505679998</v>
      </c>
      <c r="R1501" s="358">
        <f>IF(R1257,0,$D1501*(1+'General Inputs'!$C$4)^(R$3906-$K$3906))*'General Inputs'!$C$6</f>
        <v>301529.98775793595</v>
      </c>
      <c r="S1501" s="358">
        <f>IF(S1257,0,$D1501*(1+'General Inputs'!$C$4)^(S$3906-$K$3906))*'General Inputs'!$C$6</f>
        <v>307560.58751309471</v>
      </c>
      <c r="T1501" s="358">
        <f>IF(T1257,0,$D1501*(1+'General Inputs'!$C$4)^(T$3906-$K$3906))*'General Inputs'!$C$6</f>
        <v>313711.79926335654</v>
      </c>
      <c r="U1501" s="358">
        <f>IF(U1257,0,$D1501*(1+'General Inputs'!$C$4)^(U$3906-$K$3906))*'General Inputs'!$C$6</f>
        <v>319986.03524862375</v>
      </c>
      <c r="V1501" s="358">
        <f>IF(V1257,0,$D1501*(1+'General Inputs'!$C$4)^(V$3906-$K$3906))*'General Inputs'!$C$6</f>
        <v>326385.75595359615</v>
      </c>
      <c r="W1501" s="358">
        <f>IF(W1257,0,$D1501*(1+'General Inputs'!$C$4)^(W$3906-$K$3906))*'General Inputs'!$C$6</f>
        <v>332913.47107266809</v>
      </c>
      <c r="X1501" s="358">
        <f>IF(X1257,0,$D1501*(1+'General Inputs'!$C$4)^(X$3906-$K$3906))*'General Inputs'!$C$6</f>
        <v>339571.74049412145</v>
      </c>
      <c r="Y1501" s="358">
        <f>IF(Y1257,0,$D1501*(1+'General Inputs'!$C$4)^(Y$3906-$K$3906))*'General Inputs'!$C$6</f>
        <v>346363.17530400393</v>
      </c>
      <c r="Z1501" s="358">
        <f>IF(Z1257,0,$D1501*(1+'General Inputs'!$C$4)^(Z$3906-$K$3906))*'General Inputs'!$C$6</f>
        <v>353290.43881008396</v>
      </c>
      <c r="AA1501" s="358">
        <f>IF(AA1257,0,$D1501*(1+'General Inputs'!$C$4)^(AA$3906-$K$3906))*'General Inputs'!$C$6</f>
        <v>360356.2475862857</v>
      </c>
      <c r="AB1501" s="358">
        <f>IF(AB1257,0,$D1501*(1+'General Inputs'!$C$4)^(AB$3906-$K$3906))*'General Inputs'!$C$6</f>
        <v>367563.37253801135</v>
      </c>
      <c r="AC1501" s="358">
        <f>IF(AC1257,0,$D1501*(1+'General Inputs'!$C$4)^(AC$3906-$K$3906))*'General Inputs'!$C$6</f>
        <v>374914.63998877158</v>
      </c>
      <c r="AD1501" s="358">
        <f>IF(AD1257,0,$D1501*(1+'General Inputs'!$C$4)^(AD$3906-$K$3906))*'General Inputs'!$C$6</f>
        <v>382412.93278854695</v>
      </c>
      <c r="AE1501" s="358">
        <f>IF(AE1257,0,$D1501*(1+'General Inputs'!$C$4)^(AE$3906-$K$3906))*'General Inputs'!$C$6</f>
        <v>390061.19144431798</v>
      </c>
      <c r="AF1501" s="358">
        <f>IF(AF1257,0,$D1501*(1+'General Inputs'!$C$4)^(AF$3906-$K$3906))*'General Inputs'!$C$6</f>
        <v>397862.41527320427</v>
      </c>
      <c r="AG1501" s="358">
        <f>IF(AG1257,0,$D1501*(1+'General Inputs'!$C$4)^(AG$3906-$K$3906))*'General Inputs'!$C$6</f>
        <v>405819.66357866843</v>
      </c>
      <c r="AH1501" s="358">
        <f>IF(AH1257,0,$D1501*(1+'General Inputs'!$C$4)^(AH$3906-$K$3906))*'General Inputs'!$C$6</f>
        <v>413936.05685024173</v>
      </c>
      <c r="AI1501" s="358">
        <f>IF(AI1257,0,$D1501*(1+'General Inputs'!$C$4)^(AI$3906-$K$3906))*'General Inputs'!$C$6</f>
        <v>422214.77798724658</v>
      </c>
      <c r="AJ1501" s="358">
        <f>IF(AJ1257,0,$D1501*(1+'General Inputs'!$C$4)^(AJ$3906-$K$3906))*'General Inputs'!$C$6</f>
        <v>430659.07354699151</v>
      </c>
    </row>
    <row r="1502" spans="1:36" x14ac:dyDescent="0.25">
      <c r="A1502" s="353" t="s">
        <v>314</v>
      </c>
      <c r="B1502" s="353" t="s">
        <v>314</v>
      </c>
      <c r="C1502" s="441">
        <f t="shared" si="1150"/>
        <v>1000</v>
      </c>
      <c r="D1502" s="397">
        <v>500000</v>
      </c>
      <c r="E1502" s="397"/>
      <c r="F1502" s="397"/>
      <c r="G1502" s="397"/>
      <c r="H1502" s="397"/>
      <c r="I1502" s="476">
        <f t="shared" si="1151"/>
        <v>22</v>
      </c>
      <c r="J1502" s="476">
        <f t="shared" si="1152"/>
        <v>1</v>
      </c>
      <c r="K1502" s="358">
        <v>0</v>
      </c>
      <c r="L1502" s="358">
        <v>0</v>
      </c>
      <c r="M1502" s="358">
        <v>0</v>
      </c>
      <c r="N1502" s="358">
        <v>0</v>
      </c>
      <c r="O1502" s="358">
        <f>IF(O1258,0,$D1502*(1+'General Inputs'!$C$4)^(O$3906-$K$3906))*'General Inputs'!$C$6</f>
        <v>81182.411999999997</v>
      </c>
      <c r="P1502" s="358">
        <f>IF(P1258,0,$D1502*(1+'General Inputs'!$C$4)^(P$3906-$K$3906))*'General Inputs'!$C$6</f>
        <v>82806.060239999992</v>
      </c>
      <c r="Q1502" s="358">
        <f>IF(Q1258,0,$D1502*(1+'General Inputs'!$C$4)^(Q$3906-$K$3906))*'General Inputs'!$C$6</f>
        <v>84462.181444800008</v>
      </c>
      <c r="R1502" s="358">
        <f>IF(R1258,0,$D1502*(1+'General Inputs'!$C$4)^(R$3906-$K$3906))*'General Inputs'!$C$6</f>
        <v>86151.42507369598</v>
      </c>
      <c r="S1502" s="358">
        <f>IF(S1258,0,$D1502*(1+'General Inputs'!$C$4)^(S$3906-$K$3906))*'General Inputs'!$C$6</f>
        <v>87874.453575169915</v>
      </c>
      <c r="T1502" s="358">
        <f>IF(T1258,0,$D1502*(1+'General Inputs'!$C$4)^(T$3906-$K$3906))*'General Inputs'!$C$6</f>
        <v>89631.942646673313</v>
      </c>
      <c r="U1502" s="358">
        <f>IF(U1258,0,$D1502*(1+'General Inputs'!$C$4)^(U$3906-$K$3906))*'General Inputs'!$C$6</f>
        <v>91424.581499606778</v>
      </c>
      <c r="V1502" s="358">
        <f>IF(V1258,0,$D1502*(1+'General Inputs'!$C$4)^(V$3906-$K$3906))*'General Inputs'!$C$6</f>
        <v>93253.07312959891</v>
      </c>
      <c r="W1502" s="358">
        <f>IF(W1258,0,$D1502*(1+'General Inputs'!$C$4)^(W$3906-$K$3906))*'General Inputs'!$C$6</f>
        <v>95118.134592190894</v>
      </c>
      <c r="X1502" s="358">
        <f>IF(X1258,0,$D1502*(1+'General Inputs'!$C$4)^(X$3906-$K$3906))*'General Inputs'!$C$6</f>
        <v>97020.497284034704</v>
      </c>
      <c r="Y1502" s="358">
        <f>IF(Y1258,0,$D1502*(1+'General Inputs'!$C$4)^(Y$3906-$K$3906))*'General Inputs'!$C$6</f>
        <v>98960.90722971542</v>
      </c>
      <c r="Z1502" s="358">
        <f>IF(Z1258,0,$D1502*(1+'General Inputs'!$C$4)^(Z$3906-$K$3906))*'General Inputs'!$C$6</f>
        <v>100940.12537430967</v>
      </c>
      <c r="AA1502" s="358">
        <f>IF(AA1258,0,$D1502*(1+'General Inputs'!$C$4)^(AA$3906-$K$3906))*'General Inputs'!$C$6</f>
        <v>102958.9278817959</v>
      </c>
      <c r="AB1502" s="358">
        <f>IF(AB1258,0,$D1502*(1+'General Inputs'!$C$4)^(AB$3906-$K$3906))*'General Inputs'!$C$6</f>
        <v>105018.10643943184</v>
      </c>
      <c r="AC1502" s="358">
        <f>IF(AC1258,0,$D1502*(1+'General Inputs'!$C$4)^(AC$3906-$K$3906))*'General Inputs'!$C$6</f>
        <v>107118.46856822046</v>
      </c>
      <c r="AD1502" s="358">
        <f>IF(AD1258,0,$D1502*(1+'General Inputs'!$C$4)^(AD$3906-$K$3906))*'General Inputs'!$C$6</f>
        <v>109260.83793958486</v>
      </c>
      <c r="AE1502" s="358">
        <f>IF(AE1258,0,$D1502*(1+'General Inputs'!$C$4)^(AE$3906-$K$3906))*'General Inputs'!$C$6</f>
        <v>111446.05469837655</v>
      </c>
      <c r="AF1502" s="358">
        <f>IF(AF1258,0,$D1502*(1+'General Inputs'!$C$4)^(AF$3906-$K$3906))*'General Inputs'!$C$6</f>
        <v>113674.97579234409</v>
      </c>
      <c r="AG1502" s="358">
        <f>IF(AG1258,0,$D1502*(1+'General Inputs'!$C$4)^(AG$3906-$K$3906))*'General Inputs'!$C$6</f>
        <v>115948.47530819097</v>
      </c>
      <c r="AH1502" s="358">
        <f>IF(AH1258,0,$D1502*(1+'General Inputs'!$C$4)^(AH$3906-$K$3906))*'General Inputs'!$C$6</f>
        <v>118267.44481435476</v>
      </c>
      <c r="AI1502" s="358">
        <f>IF(AI1258,0,$D1502*(1+'General Inputs'!$C$4)^(AI$3906-$K$3906))*'General Inputs'!$C$6</f>
        <v>120632.79371064188</v>
      </c>
      <c r="AJ1502" s="358">
        <f>IF(AJ1258,0,$D1502*(1+'General Inputs'!$C$4)^(AJ$3906-$K$3906))*'General Inputs'!$C$6</f>
        <v>123045.44958485471</v>
      </c>
    </row>
    <row r="1503" spans="1:36" x14ac:dyDescent="0.25">
      <c r="A1503" s="353" t="s">
        <v>300</v>
      </c>
      <c r="B1503" s="353" t="s">
        <v>301</v>
      </c>
      <c r="C1503" s="441">
        <f t="shared" si="1150"/>
        <v>10000</v>
      </c>
      <c r="D1503" s="397">
        <v>8000000</v>
      </c>
      <c r="E1503" s="397"/>
      <c r="F1503" s="397"/>
      <c r="G1503" s="397"/>
      <c r="H1503" s="397"/>
      <c r="I1503" s="476">
        <f t="shared" si="1151"/>
        <v>22</v>
      </c>
      <c r="J1503" s="476">
        <f t="shared" si="1152"/>
        <v>1</v>
      </c>
      <c r="K1503" s="358">
        <v>0</v>
      </c>
      <c r="L1503" s="358">
        <v>0</v>
      </c>
      <c r="M1503" s="358">
        <v>0</v>
      </c>
      <c r="N1503" s="358">
        <v>0</v>
      </c>
      <c r="O1503" s="358">
        <f>IF(O1259,0,$D1503*(1+'General Inputs'!$C$4)^(O$3906-$K$3906))*'General Inputs'!$C$6</f>
        <v>1298918.5919999999</v>
      </c>
      <c r="P1503" s="358">
        <f>IF(P1259,0,$D1503*(1+'General Inputs'!$C$4)^(P$3906-$K$3906))*'General Inputs'!$C$6</f>
        <v>1324896.9638399999</v>
      </c>
      <c r="Q1503" s="358">
        <f>IF(Q1259,0,$D1503*(1+'General Inputs'!$C$4)^(Q$3906-$K$3906))*'General Inputs'!$C$6</f>
        <v>1351394.9031168001</v>
      </c>
      <c r="R1503" s="358">
        <f>IF(R1259,0,$D1503*(1+'General Inputs'!$C$4)^(R$3906-$K$3906))*'General Inputs'!$C$6</f>
        <v>1378422.8011791357</v>
      </c>
      <c r="S1503" s="358">
        <f>IF(S1259,0,$D1503*(1+'General Inputs'!$C$4)^(S$3906-$K$3906))*'General Inputs'!$C$6</f>
        <v>1405991.2572027186</v>
      </c>
      <c r="T1503" s="358">
        <f>IF(T1259,0,$D1503*(1+'General Inputs'!$C$4)^(T$3906-$K$3906))*'General Inputs'!$C$6</f>
        <v>1434111.082346773</v>
      </c>
      <c r="U1503" s="358">
        <f>IF(U1259,0,$D1503*(1+'General Inputs'!$C$4)^(U$3906-$K$3906))*'General Inputs'!$C$6</f>
        <v>1462793.3039937085</v>
      </c>
      <c r="V1503" s="358">
        <f>IF(V1259,0,$D1503*(1+'General Inputs'!$C$4)^(V$3906-$K$3906))*'General Inputs'!$C$6</f>
        <v>1492049.1700735826</v>
      </c>
      <c r="W1503" s="358">
        <f>IF(W1259,0,$D1503*(1+'General Inputs'!$C$4)^(W$3906-$K$3906))*'General Inputs'!$C$6</f>
        <v>1521890.1534750543</v>
      </c>
      <c r="X1503" s="358">
        <f>IF(X1259,0,$D1503*(1+'General Inputs'!$C$4)^(X$3906-$K$3906))*'General Inputs'!$C$6</f>
        <v>1552327.9565445553</v>
      </c>
      <c r="Y1503" s="358">
        <f>IF(Y1259,0,$D1503*(1+'General Inputs'!$C$4)^(Y$3906-$K$3906))*'General Inputs'!$C$6</f>
        <v>1583374.5156754467</v>
      </c>
      <c r="Z1503" s="358">
        <f>IF(Z1259,0,$D1503*(1+'General Inputs'!$C$4)^(Z$3906-$K$3906))*'General Inputs'!$C$6</f>
        <v>1615042.0059889548</v>
      </c>
      <c r="AA1503" s="358">
        <f>IF(AA1259,0,$D1503*(1+'General Inputs'!$C$4)^(AA$3906-$K$3906))*'General Inputs'!$C$6</f>
        <v>1647342.8461087344</v>
      </c>
      <c r="AB1503" s="358">
        <f>IF(AB1259,0,$D1503*(1+'General Inputs'!$C$4)^(AB$3906-$K$3906))*'General Inputs'!$C$6</f>
        <v>1680289.7030309094</v>
      </c>
      <c r="AC1503" s="358">
        <f>IF(AC1259,0,$D1503*(1+'General Inputs'!$C$4)^(AC$3906-$K$3906))*'General Inputs'!$C$6</f>
        <v>1713895.4970915273</v>
      </c>
      <c r="AD1503" s="358">
        <f>IF(AD1259,0,$D1503*(1+'General Inputs'!$C$4)^(AD$3906-$K$3906))*'General Inputs'!$C$6</f>
        <v>1748173.4070333578</v>
      </c>
      <c r="AE1503" s="358">
        <f>IF(AE1259,0,$D1503*(1+'General Inputs'!$C$4)^(AE$3906-$K$3906))*'General Inputs'!$C$6</f>
        <v>1783136.8751740248</v>
      </c>
      <c r="AF1503" s="358">
        <f>IF(AF1259,0,$D1503*(1+'General Inputs'!$C$4)^(AF$3906-$K$3906))*'General Inputs'!$C$6</f>
        <v>1818799.6126775055</v>
      </c>
      <c r="AG1503" s="358">
        <f>IF(AG1259,0,$D1503*(1+'General Inputs'!$C$4)^(AG$3906-$K$3906))*'General Inputs'!$C$6</f>
        <v>1855175.6049310556</v>
      </c>
      <c r="AH1503" s="358">
        <f>IF(AH1259,0,$D1503*(1+'General Inputs'!$C$4)^(AH$3906-$K$3906))*'General Inputs'!$C$6</f>
        <v>1892279.1170296762</v>
      </c>
      <c r="AI1503" s="358">
        <f>IF(AI1259,0,$D1503*(1+'General Inputs'!$C$4)^(AI$3906-$K$3906))*'General Inputs'!$C$6</f>
        <v>1930124.6993702701</v>
      </c>
      <c r="AJ1503" s="358">
        <f>IF(AJ1259,0,$D1503*(1+'General Inputs'!$C$4)^(AJ$3906-$K$3906))*'General Inputs'!$C$6</f>
        <v>1968727.1933576753</v>
      </c>
    </row>
    <row r="1504" spans="1:36" x14ac:dyDescent="0.25">
      <c r="A1504" s="353" t="s">
        <v>300</v>
      </c>
      <c r="B1504" s="353" t="s">
        <v>317</v>
      </c>
      <c r="C1504" s="441">
        <f t="shared" si="1150"/>
        <v>20000</v>
      </c>
      <c r="D1504" s="397">
        <v>8000000</v>
      </c>
      <c r="E1504" s="397"/>
      <c r="F1504" s="397"/>
      <c r="G1504" s="397"/>
      <c r="H1504" s="397"/>
      <c r="I1504" s="476">
        <f t="shared" si="1151"/>
        <v>22</v>
      </c>
      <c r="J1504" s="476">
        <f t="shared" si="1152"/>
        <v>1</v>
      </c>
      <c r="K1504" s="358">
        <v>0</v>
      </c>
      <c r="L1504" s="358">
        <v>0</v>
      </c>
      <c r="M1504" s="358">
        <v>0</v>
      </c>
      <c r="N1504" s="358">
        <v>0</v>
      </c>
      <c r="O1504" s="358">
        <f>IF(O1260,0,$D1504*(1+'General Inputs'!$C$4)^(O$3906-$K$3906))*'General Inputs'!$C$6</f>
        <v>1298918.5919999999</v>
      </c>
      <c r="P1504" s="358">
        <f>IF(P1260,0,$D1504*(1+'General Inputs'!$C$4)^(P$3906-$K$3906))*'General Inputs'!$C$6</f>
        <v>1324896.9638399999</v>
      </c>
      <c r="Q1504" s="358">
        <f>IF(Q1260,0,$D1504*(1+'General Inputs'!$C$4)^(Q$3906-$K$3906))*'General Inputs'!$C$6</f>
        <v>1351394.9031168001</v>
      </c>
      <c r="R1504" s="358">
        <f>IF(R1260,0,$D1504*(1+'General Inputs'!$C$4)^(R$3906-$K$3906))*'General Inputs'!$C$6</f>
        <v>1378422.8011791357</v>
      </c>
      <c r="S1504" s="358">
        <f>IF(S1260,0,$D1504*(1+'General Inputs'!$C$4)^(S$3906-$K$3906))*'General Inputs'!$C$6</f>
        <v>1405991.2572027186</v>
      </c>
      <c r="T1504" s="358">
        <f>IF(T1260,0,$D1504*(1+'General Inputs'!$C$4)^(T$3906-$K$3906))*'General Inputs'!$C$6</f>
        <v>1434111.082346773</v>
      </c>
      <c r="U1504" s="358">
        <f>IF(U1260,0,$D1504*(1+'General Inputs'!$C$4)^(U$3906-$K$3906))*'General Inputs'!$C$6</f>
        <v>1462793.3039937085</v>
      </c>
      <c r="V1504" s="358">
        <f>IF(V1260,0,$D1504*(1+'General Inputs'!$C$4)^(V$3906-$K$3906))*'General Inputs'!$C$6</f>
        <v>1492049.1700735826</v>
      </c>
      <c r="W1504" s="358">
        <f>IF(W1260,0,$D1504*(1+'General Inputs'!$C$4)^(W$3906-$K$3906))*'General Inputs'!$C$6</f>
        <v>1521890.1534750543</v>
      </c>
      <c r="X1504" s="358">
        <f>IF(X1260,0,$D1504*(1+'General Inputs'!$C$4)^(X$3906-$K$3906))*'General Inputs'!$C$6</f>
        <v>1552327.9565445553</v>
      </c>
      <c r="Y1504" s="358">
        <f>IF(Y1260,0,$D1504*(1+'General Inputs'!$C$4)^(Y$3906-$K$3906))*'General Inputs'!$C$6</f>
        <v>1583374.5156754467</v>
      </c>
      <c r="Z1504" s="358">
        <f>IF(Z1260,0,$D1504*(1+'General Inputs'!$C$4)^(Z$3906-$K$3906))*'General Inputs'!$C$6</f>
        <v>1615042.0059889548</v>
      </c>
      <c r="AA1504" s="358">
        <f>IF(AA1260,0,$D1504*(1+'General Inputs'!$C$4)^(AA$3906-$K$3906))*'General Inputs'!$C$6</f>
        <v>1647342.8461087344</v>
      </c>
      <c r="AB1504" s="358">
        <f>IF(AB1260,0,$D1504*(1+'General Inputs'!$C$4)^(AB$3906-$K$3906))*'General Inputs'!$C$6</f>
        <v>1680289.7030309094</v>
      </c>
      <c r="AC1504" s="358">
        <f>IF(AC1260,0,$D1504*(1+'General Inputs'!$C$4)^(AC$3906-$K$3906))*'General Inputs'!$C$6</f>
        <v>1713895.4970915273</v>
      </c>
      <c r="AD1504" s="358">
        <f>IF(AD1260,0,$D1504*(1+'General Inputs'!$C$4)^(AD$3906-$K$3906))*'General Inputs'!$C$6</f>
        <v>1748173.4070333578</v>
      </c>
      <c r="AE1504" s="358">
        <f>IF(AE1260,0,$D1504*(1+'General Inputs'!$C$4)^(AE$3906-$K$3906))*'General Inputs'!$C$6</f>
        <v>1783136.8751740248</v>
      </c>
      <c r="AF1504" s="358">
        <f>IF(AF1260,0,$D1504*(1+'General Inputs'!$C$4)^(AF$3906-$K$3906))*'General Inputs'!$C$6</f>
        <v>1818799.6126775055</v>
      </c>
      <c r="AG1504" s="358">
        <f>IF(AG1260,0,$D1504*(1+'General Inputs'!$C$4)^(AG$3906-$K$3906))*'General Inputs'!$C$6</f>
        <v>1855175.6049310556</v>
      </c>
      <c r="AH1504" s="358">
        <f>IF(AH1260,0,$D1504*(1+'General Inputs'!$C$4)^(AH$3906-$K$3906))*'General Inputs'!$C$6</f>
        <v>1892279.1170296762</v>
      </c>
      <c r="AI1504" s="358">
        <f>IF(AI1260,0,$D1504*(1+'General Inputs'!$C$4)^(AI$3906-$K$3906))*'General Inputs'!$C$6</f>
        <v>1930124.6993702701</v>
      </c>
      <c r="AJ1504" s="358">
        <f>IF(AJ1260,0,$D1504*(1+'General Inputs'!$C$4)^(AJ$3906-$K$3906))*'General Inputs'!$C$6</f>
        <v>1968727.1933576753</v>
      </c>
    </row>
    <row r="1505" spans="1:36" x14ac:dyDescent="0.25">
      <c r="A1505" s="353" t="s">
        <v>292</v>
      </c>
      <c r="B1505" s="353" t="s">
        <v>293</v>
      </c>
      <c r="C1505" s="441">
        <f t="shared" si="1150"/>
        <v>20000</v>
      </c>
      <c r="D1505" s="397">
        <v>8000000</v>
      </c>
      <c r="E1505" s="397"/>
      <c r="F1505" s="397"/>
      <c r="G1505" s="397"/>
      <c r="H1505" s="397"/>
      <c r="I1505" s="476">
        <f t="shared" si="1151"/>
        <v>22</v>
      </c>
      <c r="J1505" s="476">
        <f t="shared" si="1152"/>
        <v>1</v>
      </c>
      <c r="K1505" s="358">
        <v>0</v>
      </c>
      <c r="L1505" s="358">
        <v>0</v>
      </c>
      <c r="M1505" s="358">
        <v>0</v>
      </c>
      <c r="N1505" s="358">
        <v>0</v>
      </c>
      <c r="O1505" s="358">
        <f>IF(O1261,0,$D1505*(1+'General Inputs'!$C$4)^(O$3906-$K$3906))*'General Inputs'!$C$6</f>
        <v>1298918.5919999999</v>
      </c>
      <c r="P1505" s="358">
        <f>IF(P1261,0,$D1505*(1+'General Inputs'!$C$4)^(P$3906-$K$3906))*'General Inputs'!$C$6</f>
        <v>1324896.9638399999</v>
      </c>
      <c r="Q1505" s="358">
        <f>IF(Q1261,0,$D1505*(1+'General Inputs'!$C$4)^(Q$3906-$K$3906))*'General Inputs'!$C$6</f>
        <v>1351394.9031168001</v>
      </c>
      <c r="R1505" s="358">
        <f>IF(R1261,0,$D1505*(1+'General Inputs'!$C$4)^(R$3906-$K$3906))*'General Inputs'!$C$6</f>
        <v>1378422.8011791357</v>
      </c>
      <c r="S1505" s="358">
        <f>IF(S1261,0,$D1505*(1+'General Inputs'!$C$4)^(S$3906-$K$3906))*'General Inputs'!$C$6</f>
        <v>1405991.2572027186</v>
      </c>
      <c r="T1505" s="358">
        <f>IF(T1261,0,$D1505*(1+'General Inputs'!$C$4)^(T$3906-$K$3906))*'General Inputs'!$C$6</f>
        <v>1434111.082346773</v>
      </c>
      <c r="U1505" s="358">
        <f>IF(U1261,0,$D1505*(1+'General Inputs'!$C$4)^(U$3906-$K$3906))*'General Inputs'!$C$6</f>
        <v>1462793.3039937085</v>
      </c>
      <c r="V1505" s="358">
        <f>IF(V1261,0,$D1505*(1+'General Inputs'!$C$4)^(V$3906-$K$3906))*'General Inputs'!$C$6</f>
        <v>1492049.1700735826</v>
      </c>
      <c r="W1505" s="358">
        <f>IF(W1261,0,$D1505*(1+'General Inputs'!$C$4)^(W$3906-$K$3906))*'General Inputs'!$C$6</f>
        <v>1521890.1534750543</v>
      </c>
      <c r="X1505" s="358">
        <f>IF(X1261,0,$D1505*(1+'General Inputs'!$C$4)^(X$3906-$K$3906))*'General Inputs'!$C$6</f>
        <v>1552327.9565445553</v>
      </c>
      <c r="Y1505" s="358">
        <f>IF(Y1261,0,$D1505*(1+'General Inputs'!$C$4)^(Y$3906-$K$3906))*'General Inputs'!$C$6</f>
        <v>1583374.5156754467</v>
      </c>
      <c r="Z1505" s="358">
        <f>IF(Z1261,0,$D1505*(1+'General Inputs'!$C$4)^(Z$3906-$K$3906))*'General Inputs'!$C$6</f>
        <v>1615042.0059889548</v>
      </c>
      <c r="AA1505" s="358">
        <f>IF(AA1261,0,$D1505*(1+'General Inputs'!$C$4)^(AA$3906-$K$3906))*'General Inputs'!$C$6</f>
        <v>1647342.8461087344</v>
      </c>
      <c r="AB1505" s="358">
        <f>IF(AB1261,0,$D1505*(1+'General Inputs'!$C$4)^(AB$3906-$K$3906))*'General Inputs'!$C$6</f>
        <v>1680289.7030309094</v>
      </c>
      <c r="AC1505" s="358">
        <f>IF(AC1261,0,$D1505*(1+'General Inputs'!$C$4)^(AC$3906-$K$3906))*'General Inputs'!$C$6</f>
        <v>1713895.4970915273</v>
      </c>
      <c r="AD1505" s="358">
        <f>IF(AD1261,0,$D1505*(1+'General Inputs'!$C$4)^(AD$3906-$K$3906))*'General Inputs'!$C$6</f>
        <v>1748173.4070333578</v>
      </c>
      <c r="AE1505" s="358">
        <f>IF(AE1261,0,$D1505*(1+'General Inputs'!$C$4)^(AE$3906-$K$3906))*'General Inputs'!$C$6</f>
        <v>1783136.8751740248</v>
      </c>
      <c r="AF1505" s="358">
        <f>IF(AF1261,0,$D1505*(1+'General Inputs'!$C$4)^(AF$3906-$K$3906))*'General Inputs'!$C$6</f>
        <v>1818799.6126775055</v>
      </c>
      <c r="AG1505" s="358">
        <f>IF(AG1261,0,$D1505*(1+'General Inputs'!$C$4)^(AG$3906-$K$3906))*'General Inputs'!$C$6</f>
        <v>1855175.6049310556</v>
      </c>
      <c r="AH1505" s="358">
        <f>IF(AH1261,0,$D1505*(1+'General Inputs'!$C$4)^(AH$3906-$K$3906))*'General Inputs'!$C$6</f>
        <v>1892279.1170296762</v>
      </c>
      <c r="AI1505" s="358">
        <f>IF(AI1261,0,$D1505*(1+'General Inputs'!$C$4)^(AI$3906-$K$3906))*'General Inputs'!$C$6</f>
        <v>1930124.6993702701</v>
      </c>
      <c r="AJ1505" s="358">
        <f>IF(AJ1261,0,$D1505*(1+'General Inputs'!$C$4)^(AJ$3906-$K$3906))*'General Inputs'!$C$6</f>
        <v>1968727.1933576753</v>
      </c>
    </row>
    <row r="1506" spans="1:36" x14ac:dyDescent="0.25">
      <c r="A1506" s="353" t="s">
        <v>232</v>
      </c>
      <c r="B1506" s="353" t="s">
        <v>368</v>
      </c>
      <c r="C1506" s="441">
        <f t="shared" si="1150"/>
        <v>20000</v>
      </c>
      <c r="D1506" s="397">
        <v>8000000</v>
      </c>
      <c r="E1506" s="397"/>
      <c r="F1506" s="397"/>
      <c r="G1506" s="397"/>
      <c r="H1506" s="397"/>
      <c r="I1506" s="476">
        <f t="shared" si="1151"/>
        <v>22</v>
      </c>
      <c r="J1506" s="476">
        <f t="shared" si="1152"/>
        <v>1</v>
      </c>
      <c r="K1506" s="358">
        <v>0</v>
      </c>
      <c r="L1506" s="358">
        <v>0</v>
      </c>
      <c r="M1506" s="358">
        <v>0</v>
      </c>
      <c r="N1506" s="358">
        <v>0</v>
      </c>
      <c r="O1506" s="358">
        <f>IF(O1262,0,$D1506*(1+'General Inputs'!$C$4)^(O$3906-$K$3906))*'General Inputs'!$C$6</f>
        <v>1298918.5919999999</v>
      </c>
      <c r="P1506" s="358">
        <f>IF(P1262,0,$D1506*(1+'General Inputs'!$C$4)^(P$3906-$K$3906))*'General Inputs'!$C$6</f>
        <v>1324896.9638399999</v>
      </c>
      <c r="Q1506" s="358">
        <f>IF(Q1262,0,$D1506*(1+'General Inputs'!$C$4)^(Q$3906-$K$3906))*'General Inputs'!$C$6</f>
        <v>1351394.9031168001</v>
      </c>
      <c r="R1506" s="358">
        <f>IF(R1262,0,$D1506*(1+'General Inputs'!$C$4)^(R$3906-$K$3906))*'General Inputs'!$C$6</f>
        <v>1378422.8011791357</v>
      </c>
      <c r="S1506" s="358">
        <f>IF(S1262,0,$D1506*(1+'General Inputs'!$C$4)^(S$3906-$K$3906))*'General Inputs'!$C$6</f>
        <v>1405991.2572027186</v>
      </c>
      <c r="T1506" s="358">
        <f>IF(T1262,0,$D1506*(1+'General Inputs'!$C$4)^(T$3906-$K$3906))*'General Inputs'!$C$6</f>
        <v>1434111.082346773</v>
      </c>
      <c r="U1506" s="358">
        <f>IF(U1262,0,$D1506*(1+'General Inputs'!$C$4)^(U$3906-$K$3906))*'General Inputs'!$C$6</f>
        <v>1462793.3039937085</v>
      </c>
      <c r="V1506" s="358">
        <f>IF(V1262,0,$D1506*(1+'General Inputs'!$C$4)^(V$3906-$K$3906))*'General Inputs'!$C$6</f>
        <v>1492049.1700735826</v>
      </c>
      <c r="W1506" s="358">
        <f>IF(W1262,0,$D1506*(1+'General Inputs'!$C$4)^(W$3906-$K$3906))*'General Inputs'!$C$6</f>
        <v>1521890.1534750543</v>
      </c>
      <c r="X1506" s="358">
        <f>IF(X1262,0,$D1506*(1+'General Inputs'!$C$4)^(X$3906-$K$3906))*'General Inputs'!$C$6</f>
        <v>1552327.9565445553</v>
      </c>
      <c r="Y1506" s="358">
        <f>IF(Y1262,0,$D1506*(1+'General Inputs'!$C$4)^(Y$3906-$K$3906))*'General Inputs'!$C$6</f>
        <v>1583374.5156754467</v>
      </c>
      <c r="Z1506" s="358">
        <f>IF(Z1262,0,$D1506*(1+'General Inputs'!$C$4)^(Z$3906-$K$3906))*'General Inputs'!$C$6</f>
        <v>1615042.0059889548</v>
      </c>
      <c r="AA1506" s="358">
        <f>IF(AA1262,0,$D1506*(1+'General Inputs'!$C$4)^(AA$3906-$K$3906))*'General Inputs'!$C$6</f>
        <v>1647342.8461087344</v>
      </c>
      <c r="AB1506" s="358">
        <f>IF(AB1262,0,$D1506*(1+'General Inputs'!$C$4)^(AB$3906-$K$3906))*'General Inputs'!$C$6</f>
        <v>1680289.7030309094</v>
      </c>
      <c r="AC1506" s="358">
        <f>IF(AC1262,0,$D1506*(1+'General Inputs'!$C$4)^(AC$3906-$K$3906))*'General Inputs'!$C$6</f>
        <v>1713895.4970915273</v>
      </c>
      <c r="AD1506" s="358">
        <f>IF(AD1262,0,$D1506*(1+'General Inputs'!$C$4)^(AD$3906-$K$3906))*'General Inputs'!$C$6</f>
        <v>1748173.4070333578</v>
      </c>
      <c r="AE1506" s="358">
        <f>IF(AE1262,0,$D1506*(1+'General Inputs'!$C$4)^(AE$3906-$K$3906))*'General Inputs'!$C$6</f>
        <v>1783136.8751740248</v>
      </c>
      <c r="AF1506" s="358">
        <f>IF(AF1262,0,$D1506*(1+'General Inputs'!$C$4)^(AF$3906-$K$3906))*'General Inputs'!$C$6</f>
        <v>1818799.6126775055</v>
      </c>
      <c r="AG1506" s="358">
        <f>IF(AG1262,0,$D1506*(1+'General Inputs'!$C$4)^(AG$3906-$K$3906))*'General Inputs'!$C$6</f>
        <v>1855175.6049310556</v>
      </c>
      <c r="AH1506" s="358">
        <f>IF(AH1262,0,$D1506*(1+'General Inputs'!$C$4)^(AH$3906-$K$3906))*'General Inputs'!$C$6</f>
        <v>1892279.1170296762</v>
      </c>
      <c r="AI1506" s="358">
        <f>IF(AI1262,0,$D1506*(1+'General Inputs'!$C$4)^(AI$3906-$K$3906))*'General Inputs'!$C$6</f>
        <v>1930124.6993702701</v>
      </c>
      <c r="AJ1506" s="358">
        <f>IF(AJ1262,0,$D1506*(1+'General Inputs'!$C$4)^(AJ$3906-$K$3906))*'General Inputs'!$C$6</f>
        <v>1968727.1933576753</v>
      </c>
    </row>
    <row r="1507" spans="1:36" x14ac:dyDescent="0.25">
      <c r="A1507" s="353" t="s">
        <v>232</v>
      </c>
      <c r="B1507" s="353" t="s">
        <v>364</v>
      </c>
      <c r="C1507" s="441">
        <f t="shared" si="1150"/>
        <v>20000</v>
      </c>
      <c r="D1507" s="397">
        <v>8000000</v>
      </c>
      <c r="E1507" s="397"/>
      <c r="F1507" s="397"/>
      <c r="G1507" s="397"/>
      <c r="H1507" s="397"/>
      <c r="I1507" s="476">
        <f t="shared" si="1151"/>
        <v>22</v>
      </c>
      <c r="J1507" s="476">
        <f t="shared" si="1152"/>
        <v>1</v>
      </c>
      <c r="K1507" s="358">
        <v>0</v>
      </c>
      <c r="L1507" s="358">
        <v>0</v>
      </c>
      <c r="M1507" s="358">
        <v>0</v>
      </c>
      <c r="N1507" s="358">
        <v>0</v>
      </c>
      <c r="O1507" s="358">
        <f>IF(O1263,0,$D1507*(1+'General Inputs'!$C$4)^(O$3906-$K$3906))*'General Inputs'!$C$6</f>
        <v>1298918.5919999999</v>
      </c>
      <c r="P1507" s="358">
        <f>IF(P1263,0,$D1507*(1+'General Inputs'!$C$4)^(P$3906-$K$3906))*'General Inputs'!$C$6</f>
        <v>1324896.9638399999</v>
      </c>
      <c r="Q1507" s="358">
        <f>IF(Q1263,0,$D1507*(1+'General Inputs'!$C$4)^(Q$3906-$K$3906))*'General Inputs'!$C$6</f>
        <v>1351394.9031168001</v>
      </c>
      <c r="R1507" s="358">
        <f>IF(R1263,0,$D1507*(1+'General Inputs'!$C$4)^(R$3906-$K$3906))*'General Inputs'!$C$6</f>
        <v>1378422.8011791357</v>
      </c>
      <c r="S1507" s="358">
        <f>IF(S1263,0,$D1507*(1+'General Inputs'!$C$4)^(S$3906-$K$3906))*'General Inputs'!$C$6</f>
        <v>1405991.2572027186</v>
      </c>
      <c r="T1507" s="358">
        <f>IF(T1263,0,$D1507*(1+'General Inputs'!$C$4)^(T$3906-$K$3906))*'General Inputs'!$C$6</f>
        <v>1434111.082346773</v>
      </c>
      <c r="U1507" s="358">
        <f>IF(U1263,0,$D1507*(1+'General Inputs'!$C$4)^(U$3906-$K$3906))*'General Inputs'!$C$6</f>
        <v>1462793.3039937085</v>
      </c>
      <c r="V1507" s="358">
        <f>IF(V1263,0,$D1507*(1+'General Inputs'!$C$4)^(V$3906-$K$3906))*'General Inputs'!$C$6</f>
        <v>1492049.1700735826</v>
      </c>
      <c r="W1507" s="358">
        <f>IF(W1263,0,$D1507*(1+'General Inputs'!$C$4)^(W$3906-$K$3906))*'General Inputs'!$C$6</f>
        <v>1521890.1534750543</v>
      </c>
      <c r="X1507" s="358">
        <f>IF(X1263,0,$D1507*(1+'General Inputs'!$C$4)^(X$3906-$K$3906))*'General Inputs'!$C$6</f>
        <v>1552327.9565445553</v>
      </c>
      <c r="Y1507" s="358">
        <f>IF(Y1263,0,$D1507*(1+'General Inputs'!$C$4)^(Y$3906-$K$3906))*'General Inputs'!$C$6</f>
        <v>1583374.5156754467</v>
      </c>
      <c r="Z1507" s="358">
        <f>IF(Z1263,0,$D1507*(1+'General Inputs'!$C$4)^(Z$3906-$K$3906))*'General Inputs'!$C$6</f>
        <v>1615042.0059889548</v>
      </c>
      <c r="AA1507" s="358">
        <f>IF(AA1263,0,$D1507*(1+'General Inputs'!$C$4)^(AA$3906-$K$3906))*'General Inputs'!$C$6</f>
        <v>1647342.8461087344</v>
      </c>
      <c r="AB1507" s="358">
        <f>IF(AB1263,0,$D1507*(1+'General Inputs'!$C$4)^(AB$3906-$K$3906))*'General Inputs'!$C$6</f>
        <v>1680289.7030309094</v>
      </c>
      <c r="AC1507" s="358">
        <f>IF(AC1263,0,$D1507*(1+'General Inputs'!$C$4)^(AC$3906-$K$3906))*'General Inputs'!$C$6</f>
        <v>1713895.4970915273</v>
      </c>
      <c r="AD1507" s="358">
        <f>IF(AD1263,0,$D1507*(1+'General Inputs'!$C$4)^(AD$3906-$K$3906))*'General Inputs'!$C$6</f>
        <v>1748173.4070333578</v>
      </c>
      <c r="AE1507" s="358">
        <f>IF(AE1263,0,$D1507*(1+'General Inputs'!$C$4)^(AE$3906-$K$3906))*'General Inputs'!$C$6</f>
        <v>1783136.8751740248</v>
      </c>
      <c r="AF1507" s="358">
        <f>IF(AF1263,0,$D1507*(1+'General Inputs'!$C$4)^(AF$3906-$K$3906))*'General Inputs'!$C$6</f>
        <v>1818799.6126775055</v>
      </c>
      <c r="AG1507" s="358">
        <f>IF(AG1263,0,$D1507*(1+'General Inputs'!$C$4)^(AG$3906-$K$3906))*'General Inputs'!$C$6</f>
        <v>1855175.6049310556</v>
      </c>
      <c r="AH1507" s="358">
        <f>IF(AH1263,0,$D1507*(1+'General Inputs'!$C$4)^(AH$3906-$K$3906))*'General Inputs'!$C$6</f>
        <v>1892279.1170296762</v>
      </c>
      <c r="AI1507" s="358">
        <f>IF(AI1263,0,$D1507*(1+'General Inputs'!$C$4)^(AI$3906-$K$3906))*'General Inputs'!$C$6</f>
        <v>1930124.6993702701</v>
      </c>
      <c r="AJ1507" s="358">
        <f>IF(AJ1263,0,$D1507*(1+'General Inputs'!$C$4)^(AJ$3906-$K$3906))*'General Inputs'!$C$6</f>
        <v>1968727.1933576753</v>
      </c>
    </row>
    <row r="1508" spans="1:36" x14ac:dyDescent="0.25">
      <c r="A1508" s="353" t="s">
        <v>233</v>
      </c>
      <c r="B1508" s="353" t="s">
        <v>385</v>
      </c>
      <c r="C1508" s="441">
        <f t="shared" si="1150"/>
        <v>20000</v>
      </c>
      <c r="D1508" s="397">
        <v>8000000</v>
      </c>
      <c r="E1508" s="397"/>
      <c r="F1508" s="397"/>
      <c r="G1508" s="397"/>
      <c r="H1508" s="397"/>
      <c r="I1508" s="476">
        <f t="shared" si="1151"/>
        <v>22</v>
      </c>
      <c r="J1508" s="476">
        <f t="shared" si="1152"/>
        <v>1</v>
      </c>
      <c r="K1508" s="358">
        <v>0</v>
      </c>
      <c r="L1508" s="358">
        <v>0</v>
      </c>
      <c r="M1508" s="358">
        <v>0</v>
      </c>
      <c r="N1508" s="358">
        <v>0</v>
      </c>
      <c r="O1508" s="358">
        <f>IF(O1264,0,$D1508*(1+'General Inputs'!$C$4)^(O$3906-$K$3906))*'General Inputs'!$C$6</f>
        <v>1298918.5919999999</v>
      </c>
      <c r="P1508" s="358">
        <f>IF(P1264,0,$D1508*(1+'General Inputs'!$C$4)^(P$3906-$K$3906))*'General Inputs'!$C$6</f>
        <v>1324896.9638399999</v>
      </c>
      <c r="Q1508" s="358">
        <f>IF(Q1264,0,$D1508*(1+'General Inputs'!$C$4)^(Q$3906-$K$3906))*'General Inputs'!$C$6</f>
        <v>1351394.9031168001</v>
      </c>
      <c r="R1508" s="358">
        <f>IF(R1264,0,$D1508*(1+'General Inputs'!$C$4)^(R$3906-$K$3906))*'General Inputs'!$C$6</f>
        <v>1378422.8011791357</v>
      </c>
      <c r="S1508" s="358">
        <f>IF(S1264,0,$D1508*(1+'General Inputs'!$C$4)^(S$3906-$K$3906))*'General Inputs'!$C$6</f>
        <v>1405991.2572027186</v>
      </c>
      <c r="T1508" s="358">
        <f>IF(T1264,0,$D1508*(1+'General Inputs'!$C$4)^(T$3906-$K$3906))*'General Inputs'!$C$6</f>
        <v>1434111.082346773</v>
      </c>
      <c r="U1508" s="358">
        <f>IF(U1264,0,$D1508*(1+'General Inputs'!$C$4)^(U$3906-$K$3906))*'General Inputs'!$C$6</f>
        <v>1462793.3039937085</v>
      </c>
      <c r="V1508" s="358">
        <f>IF(V1264,0,$D1508*(1+'General Inputs'!$C$4)^(V$3906-$K$3906))*'General Inputs'!$C$6</f>
        <v>1492049.1700735826</v>
      </c>
      <c r="W1508" s="358">
        <f>IF(W1264,0,$D1508*(1+'General Inputs'!$C$4)^(W$3906-$K$3906))*'General Inputs'!$C$6</f>
        <v>1521890.1534750543</v>
      </c>
      <c r="X1508" s="358">
        <f>IF(X1264,0,$D1508*(1+'General Inputs'!$C$4)^(X$3906-$K$3906))*'General Inputs'!$C$6</f>
        <v>1552327.9565445553</v>
      </c>
      <c r="Y1508" s="358">
        <f>IF(Y1264,0,$D1508*(1+'General Inputs'!$C$4)^(Y$3906-$K$3906))*'General Inputs'!$C$6</f>
        <v>1583374.5156754467</v>
      </c>
      <c r="Z1508" s="358">
        <f>IF(Z1264,0,$D1508*(1+'General Inputs'!$C$4)^(Z$3906-$K$3906))*'General Inputs'!$C$6</f>
        <v>1615042.0059889548</v>
      </c>
      <c r="AA1508" s="358">
        <f>IF(AA1264,0,$D1508*(1+'General Inputs'!$C$4)^(AA$3906-$K$3906))*'General Inputs'!$C$6</f>
        <v>1647342.8461087344</v>
      </c>
      <c r="AB1508" s="358">
        <f>IF(AB1264,0,$D1508*(1+'General Inputs'!$C$4)^(AB$3906-$K$3906))*'General Inputs'!$C$6</f>
        <v>1680289.7030309094</v>
      </c>
      <c r="AC1508" s="358">
        <f>IF(AC1264,0,$D1508*(1+'General Inputs'!$C$4)^(AC$3906-$K$3906))*'General Inputs'!$C$6</f>
        <v>1713895.4970915273</v>
      </c>
      <c r="AD1508" s="358">
        <f>IF(AD1264,0,$D1508*(1+'General Inputs'!$C$4)^(AD$3906-$K$3906))*'General Inputs'!$C$6</f>
        <v>1748173.4070333578</v>
      </c>
      <c r="AE1508" s="358">
        <f>IF(AE1264,0,$D1508*(1+'General Inputs'!$C$4)^(AE$3906-$K$3906))*'General Inputs'!$C$6</f>
        <v>1783136.8751740248</v>
      </c>
      <c r="AF1508" s="358">
        <f>IF(AF1264,0,$D1508*(1+'General Inputs'!$C$4)^(AF$3906-$K$3906))*'General Inputs'!$C$6</f>
        <v>1818799.6126775055</v>
      </c>
      <c r="AG1508" s="358">
        <f>IF(AG1264,0,$D1508*(1+'General Inputs'!$C$4)^(AG$3906-$K$3906))*'General Inputs'!$C$6</f>
        <v>1855175.6049310556</v>
      </c>
      <c r="AH1508" s="358">
        <f>IF(AH1264,0,$D1508*(1+'General Inputs'!$C$4)^(AH$3906-$K$3906))*'General Inputs'!$C$6</f>
        <v>1892279.1170296762</v>
      </c>
      <c r="AI1508" s="358">
        <f>IF(AI1264,0,$D1508*(1+'General Inputs'!$C$4)^(AI$3906-$K$3906))*'General Inputs'!$C$6</f>
        <v>1930124.6993702701</v>
      </c>
      <c r="AJ1508" s="358">
        <f>IF(AJ1264,0,$D1508*(1+'General Inputs'!$C$4)^(AJ$3906-$K$3906))*'General Inputs'!$C$6</f>
        <v>1968727.1933576753</v>
      </c>
    </row>
    <row r="1509" spans="1:36" x14ac:dyDescent="0.25">
      <c r="A1509" s="353" t="s">
        <v>436</v>
      </c>
      <c r="B1509" s="353" t="s">
        <v>437</v>
      </c>
      <c r="C1509" s="441">
        <f t="shared" si="1150"/>
        <v>42000</v>
      </c>
      <c r="D1509" s="397">
        <v>20000000</v>
      </c>
      <c r="E1509" s="397"/>
      <c r="F1509" s="397"/>
      <c r="G1509" s="397"/>
      <c r="H1509" s="397"/>
      <c r="I1509" s="476">
        <f t="shared" si="1151"/>
        <v>22</v>
      </c>
      <c r="J1509" s="476">
        <f t="shared" si="1152"/>
        <v>1</v>
      </c>
      <c r="K1509" s="358">
        <v>0</v>
      </c>
      <c r="L1509" s="358">
        <v>0</v>
      </c>
      <c r="M1509" s="358">
        <v>0</v>
      </c>
      <c r="N1509" s="358">
        <v>0</v>
      </c>
      <c r="O1509" s="358">
        <f>IF(O1265,0,$D1509*(1+'General Inputs'!$C$4)^(O$3906-$K$3906))*'General Inputs'!$C$6</f>
        <v>3247296.48</v>
      </c>
      <c r="P1509" s="358">
        <f>IF(P1265,0,$D1509*(1+'General Inputs'!$C$4)^(P$3906-$K$3906))*'General Inputs'!$C$6</f>
        <v>3312242.4095999999</v>
      </c>
      <c r="Q1509" s="358">
        <f>IF(Q1265,0,$D1509*(1+'General Inputs'!$C$4)^(Q$3906-$K$3906))*'General Inputs'!$C$6</f>
        <v>3378487.2577920002</v>
      </c>
      <c r="R1509" s="358">
        <f>IF(R1265,0,$D1509*(1+'General Inputs'!$C$4)^(R$3906-$K$3906))*'General Inputs'!$C$6</f>
        <v>3446057.0029478394</v>
      </c>
      <c r="S1509" s="358">
        <f>IF(S1265,0,$D1509*(1+'General Inputs'!$C$4)^(S$3906-$K$3906))*'General Inputs'!$C$6</f>
        <v>3514978.1430067965</v>
      </c>
      <c r="T1509" s="358">
        <f>IF(T1265,0,$D1509*(1+'General Inputs'!$C$4)^(T$3906-$K$3906))*'General Inputs'!$C$6</f>
        <v>3585277.7058669324</v>
      </c>
      <c r="U1509" s="358">
        <f>IF(U1265,0,$D1509*(1+'General Inputs'!$C$4)^(U$3906-$K$3906))*'General Inputs'!$C$6</f>
        <v>3656983.2599842711</v>
      </c>
      <c r="V1509" s="358">
        <f>IF(V1265,0,$D1509*(1+'General Inputs'!$C$4)^(V$3906-$K$3906))*'General Inputs'!$C$6</f>
        <v>3730122.925183956</v>
      </c>
      <c r="W1509" s="358">
        <f>IF(W1265,0,$D1509*(1+'General Inputs'!$C$4)^(W$3906-$K$3906))*'General Inputs'!$C$6</f>
        <v>3804725.3836876354</v>
      </c>
      <c r="X1509" s="358">
        <f>IF(X1265,0,$D1509*(1+'General Inputs'!$C$4)^(X$3906-$K$3906))*'General Inputs'!$C$6</f>
        <v>3880819.8913613884</v>
      </c>
      <c r="Y1509" s="358">
        <f>IF(Y1265,0,$D1509*(1+'General Inputs'!$C$4)^(Y$3906-$K$3906))*'General Inputs'!$C$6</f>
        <v>3958436.2891886164</v>
      </c>
      <c r="Z1509" s="358">
        <f>IF(Z1265,0,$D1509*(1+'General Inputs'!$C$4)^(Z$3906-$K$3906))*'General Inputs'!$C$6</f>
        <v>4037605.0149723873</v>
      </c>
      <c r="AA1509" s="358">
        <f>IF(AA1265,0,$D1509*(1+'General Inputs'!$C$4)^(AA$3906-$K$3906))*'General Inputs'!$C$6</f>
        <v>4118357.1152718356</v>
      </c>
      <c r="AB1509" s="358">
        <f>IF(AB1265,0,$D1509*(1+'General Inputs'!$C$4)^(AB$3906-$K$3906))*'General Inputs'!$C$6</f>
        <v>4200724.2575772731</v>
      </c>
      <c r="AC1509" s="358">
        <f>IF(AC1265,0,$D1509*(1+'General Inputs'!$C$4)^(AC$3906-$K$3906))*'General Inputs'!$C$6</f>
        <v>4284738.7427288182</v>
      </c>
      <c r="AD1509" s="358">
        <f>IF(AD1265,0,$D1509*(1+'General Inputs'!$C$4)^(AD$3906-$K$3906))*'General Inputs'!$C$6</f>
        <v>4370433.5175833944</v>
      </c>
      <c r="AE1509" s="358">
        <f>IF(AE1265,0,$D1509*(1+'General Inputs'!$C$4)^(AE$3906-$K$3906))*'General Inputs'!$C$6</f>
        <v>4457842.1879350627</v>
      </c>
      <c r="AF1509" s="358">
        <f>IF(AF1265,0,$D1509*(1+'General Inputs'!$C$4)^(AF$3906-$K$3906))*'General Inputs'!$C$6</f>
        <v>4546999.0316937631</v>
      </c>
      <c r="AG1509" s="358">
        <f>IF(AG1265,0,$D1509*(1+'General Inputs'!$C$4)^(AG$3906-$K$3906))*'General Inputs'!$C$6</f>
        <v>4637939.0123276394</v>
      </c>
      <c r="AH1509" s="358">
        <f>IF(AH1265,0,$D1509*(1+'General Inputs'!$C$4)^(AH$3906-$K$3906))*'General Inputs'!$C$6</f>
        <v>4730697.7925741915</v>
      </c>
      <c r="AI1509" s="358">
        <f>IF(AI1265,0,$D1509*(1+'General Inputs'!$C$4)^(AI$3906-$K$3906))*'General Inputs'!$C$6</f>
        <v>4825311.7484256746</v>
      </c>
      <c r="AJ1509" s="358">
        <f>IF(AJ1265,0,$D1509*(1+'General Inputs'!$C$4)^(AJ$3906-$K$3906))*'General Inputs'!$C$6</f>
        <v>4921817.9833941888</v>
      </c>
    </row>
    <row r="1510" spans="1:36" x14ac:dyDescent="0.25">
      <c r="A1510" s="353" t="s">
        <v>463</v>
      </c>
      <c r="B1510" s="353" t="s">
        <v>463</v>
      </c>
      <c r="C1510" s="441">
        <f t="shared" si="1150"/>
        <v>1000</v>
      </c>
      <c r="D1510" s="397">
        <v>500000</v>
      </c>
      <c r="E1510" s="397"/>
      <c r="F1510" s="397"/>
      <c r="G1510" s="397"/>
      <c r="H1510" s="397"/>
      <c r="I1510" s="476">
        <f t="shared" si="1151"/>
        <v>22</v>
      </c>
      <c r="J1510" s="476">
        <f t="shared" si="1152"/>
        <v>1</v>
      </c>
      <c r="K1510" s="358">
        <v>0</v>
      </c>
      <c r="L1510" s="358">
        <v>0</v>
      </c>
      <c r="M1510" s="358">
        <v>0</v>
      </c>
      <c r="N1510" s="358">
        <v>0</v>
      </c>
      <c r="O1510" s="358">
        <f>IF(O1266,0,$D1510*(1+'General Inputs'!$C$4)^(O$3906-$K$3906))*'General Inputs'!$C$6</f>
        <v>81182.411999999997</v>
      </c>
      <c r="P1510" s="358">
        <f>IF(P1266,0,$D1510*(1+'General Inputs'!$C$4)^(P$3906-$K$3906))*'General Inputs'!$C$6</f>
        <v>82806.060239999992</v>
      </c>
      <c r="Q1510" s="358">
        <f>IF(Q1266,0,$D1510*(1+'General Inputs'!$C$4)^(Q$3906-$K$3906))*'General Inputs'!$C$6</f>
        <v>84462.181444800008</v>
      </c>
      <c r="R1510" s="358">
        <f>IF(R1266,0,$D1510*(1+'General Inputs'!$C$4)^(R$3906-$K$3906))*'General Inputs'!$C$6</f>
        <v>86151.42507369598</v>
      </c>
      <c r="S1510" s="358">
        <f>IF(S1266,0,$D1510*(1+'General Inputs'!$C$4)^(S$3906-$K$3906))*'General Inputs'!$C$6</f>
        <v>87874.453575169915</v>
      </c>
      <c r="T1510" s="358">
        <f>IF(T1266,0,$D1510*(1+'General Inputs'!$C$4)^(T$3906-$K$3906))*'General Inputs'!$C$6</f>
        <v>89631.942646673313</v>
      </c>
      <c r="U1510" s="358">
        <f>IF(U1266,0,$D1510*(1+'General Inputs'!$C$4)^(U$3906-$K$3906))*'General Inputs'!$C$6</f>
        <v>91424.581499606778</v>
      </c>
      <c r="V1510" s="358">
        <f>IF(V1266,0,$D1510*(1+'General Inputs'!$C$4)^(V$3906-$K$3906))*'General Inputs'!$C$6</f>
        <v>93253.07312959891</v>
      </c>
      <c r="W1510" s="358">
        <f>IF(W1266,0,$D1510*(1+'General Inputs'!$C$4)^(W$3906-$K$3906))*'General Inputs'!$C$6</f>
        <v>95118.134592190894</v>
      </c>
      <c r="X1510" s="358">
        <f>IF(X1266,0,$D1510*(1+'General Inputs'!$C$4)^(X$3906-$K$3906))*'General Inputs'!$C$6</f>
        <v>97020.497284034704</v>
      </c>
      <c r="Y1510" s="358">
        <f>IF(Y1266,0,$D1510*(1+'General Inputs'!$C$4)^(Y$3906-$K$3906))*'General Inputs'!$C$6</f>
        <v>98960.90722971542</v>
      </c>
      <c r="Z1510" s="358">
        <f>IF(Z1266,0,$D1510*(1+'General Inputs'!$C$4)^(Z$3906-$K$3906))*'General Inputs'!$C$6</f>
        <v>100940.12537430967</v>
      </c>
      <c r="AA1510" s="358">
        <f>IF(AA1266,0,$D1510*(1+'General Inputs'!$C$4)^(AA$3906-$K$3906))*'General Inputs'!$C$6</f>
        <v>102958.9278817959</v>
      </c>
      <c r="AB1510" s="358">
        <f>IF(AB1266,0,$D1510*(1+'General Inputs'!$C$4)^(AB$3906-$K$3906))*'General Inputs'!$C$6</f>
        <v>105018.10643943184</v>
      </c>
      <c r="AC1510" s="358">
        <f>IF(AC1266,0,$D1510*(1+'General Inputs'!$C$4)^(AC$3906-$K$3906))*'General Inputs'!$C$6</f>
        <v>107118.46856822046</v>
      </c>
      <c r="AD1510" s="358">
        <f>IF(AD1266,0,$D1510*(1+'General Inputs'!$C$4)^(AD$3906-$K$3906))*'General Inputs'!$C$6</f>
        <v>109260.83793958486</v>
      </c>
      <c r="AE1510" s="358">
        <f>IF(AE1266,0,$D1510*(1+'General Inputs'!$C$4)^(AE$3906-$K$3906))*'General Inputs'!$C$6</f>
        <v>111446.05469837655</v>
      </c>
      <c r="AF1510" s="358">
        <f>IF(AF1266,0,$D1510*(1+'General Inputs'!$C$4)^(AF$3906-$K$3906))*'General Inputs'!$C$6</f>
        <v>113674.97579234409</v>
      </c>
      <c r="AG1510" s="358">
        <f>IF(AG1266,0,$D1510*(1+'General Inputs'!$C$4)^(AG$3906-$K$3906))*'General Inputs'!$C$6</f>
        <v>115948.47530819097</v>
      </c>
      <c r="AH1510" s="358">
        <f>IF(AH1266,0,$D1510*(1+'General Inputs'!$C$4)^(AH$3906-$K$3906))*'General Inputs'!$C$6</f>
        <v>118267.44481435476</v>
      </c>
      <c r="AI1510" s="358">
        <f>IF(AI1266,0,$D1510*(1+'General Inputs'!$C$4)^(AI$3906-$K$3906))*'General Inputs'!$C$6</f>
        <v>120632.79371064188</v>
      </c>
      <c r="AJ1510" s="358">
        <f>IF(AJ1266,0,$D1510*(1+'General Inputs'!$C$4)^(AJ$3906-$K$3906))*'General Inputs'!$C$6</f>
        <v>123045.44958485471</v>
      </c>
    </row>
    <row r="1511" spans="1:36" x14ac:dyDescent="0.25">
      <c r="A1511" s="353" t="s">
        <v>534</v>
      </c>
      <c r="B1511" s="353" t="s">
        <v>534</v>
      </c>
      <c r="C1511" s="441">
        <f t="shared" si="1150"/>
        <v>12500</v>
      </c>
      <c r="D1511" s="397">
        <v>8000000</v>
      </c>
      <c r="E1511" s="397"/>
      <c r="F1511" s="397"/>
      <c r="G1511" s="397"/>
      <c r="H1511" s="397"/>
      <c r="I1511" s="476">
        <f t="shared" si="1151"/>
        <v>22</v>
      </c>
      <c r="J1511" s="476">
        <f t="shared" si="1152"/>
        <v>1</v>
      </c>
      <c r="K1511" s="358">
        <v>0</v>
      </c>
      <c r="L1511" s="358">
        <v>0</v>
      </c>
      <c r="M1511" s="358">
        <v>0</v>
      </c>
      <c r="N1511" s="358">
        <v>0</v>
      </c>
      <c r="O1511" s="358">
        <f>IF(O1267,0,$D1511*(1+'General Inputs'!$C$4)^(O$3906-$K$3906))*'General Inputs'!$C$6</f>
        <v>1298918.5919999999</v>
      </c>
      <c r="P1511" s="358">
        <f>IF(P1267,0,$D1511*(1+'General Inputs'!$C$4)^(P$3906-$K$3906))*'General Inputs'!$C$6</f>
        <v>1324896.9638399999</v>
      </c>
      <c r="Q1511" s="358">
        <f>IF(Q1267,0,$D1511*(1+'General Inputs'!$C$4)^(Q$3906-$K$3906))*'General Inputs'!$C$6</f>
        <v>1351394.9031168001</v>
      </c>
      <c r="R1511" s="358">
        <f>IF(R1267,0,$D1511*(1+'General Inputs'!$C$4)^(R$3906-$K$3906))*'General Inputs'!$C$6</f>
        <v>1378422.8011791357</v>
      </c>
      <c r="S1511" s="358">
        <f>IF(S1267,0,$D1511*(1+'General Inputs'!$C$4)^(S$3906-$K$3906))*'General Inputs'!$C$6</f>
        <v>1405991.2572027186</v>
      </c>
      <c r="T1511" s="358">
        <f>IF(T1267,0,$D1511*(1+'General Inputs'!$C$4)^(T$3906-$K$3906))*'General Inputs'!$C$6</f>
        <v>1434111.082346773</v>
      </c>
      <c r="U1511" s="358">
        <f>IF(U1267,0,$D1511*(1+'General Inputs'!$C$4)^(U$3906-$K$3906))*'General Inputs'!$C$6</f>
        <v>1462793.3039937085</v>
      </c>
      <c r="V1511" s="358">
        <f>IF(V1267,0,$D1511*(1+'General Inputs'!$C$4)^(V$3906-$K$3906))*'General Inputs'!$C$6</f>
        <v>1492049.1700735826</v>
      </c>
      <c r="W1511" s="358">
        <f>IF(W1267,0,$D1511*(1+'General Inputs'!$C$4)^(W$3906-$K$3906))*'General Inputs'!$C$6</f>
        <v>1521890.1534750543</v>
      </c>
      <c r="X1511" s="358">
        <f>IF(X1267,0,$D1511*(1+'General Inputs'!$C$4)^(X$3906-$K$3906))*'General Inputs'!$C$6</f>
        <v>1552327.9565445553</v>
      </c>
      <c r="Y1511" s="358">
        <f>IF(Y1267,0,$D1511*(1+'General Inputs'!$C$4)^(Y$3906-$K$3906))*'General Inputs'!$C$6</f>
        <v>1583374.5156754467</v>
      </c>
      <c r="Z1511" s="358">
        <f>IF(Z1267,0,$D1511*(1+'General Inputs'!$C$4)^(Z$3906-$K$3906))*'General Inputs'!$C$6</f>
        <v>1615042.0059889548</v>
      </c>
      <c r="AA1511" s="358">
        <f>IF(AA1267,0,$D1511*(1+'General Inputs'!$C$4)^(AA$3906-$K$3906))*'General Inputs'!$C$6</f>
        <v>1647342.8461087344</v>
      </c>
      <c r="AB1511" s="358">
        <f>IF(AB1267,0,$D1511*(1+'General Inputs'!$C$4)^(AB$3906-$K$3906))*'General Inputs'!$C$6</f>
        <v>1680289.7030309094</v>
      </c>
      <c r="AC1511" s="358">
        <f>IF(AC1267,0,$D1511*(1+'General Inputs'!$C$4)^(AC$3906-$K$3906))*'General Inputs'!$C$6</f>
        <v>1713895.4970915273</v>
      </c>
      <c r="AD1511" s="358">
        <f>IF(AD1267,0,$D1511*(1+'General Inputs'!$C$4)^(AD$3906-$K$3906))*'General Inputs'!$C$6</f>
        <v>1748173.4070333578</v>
      </c>
      <c r="AE1511" s="358">
        <f>IF(AE1267,0,$D1511*(1+'General Inputs'!$C$4)^(AE$3906-$K$3906))*'General Inputs'!$C$6</f>
        <v>1783136.8751740248</v>
      </c>
      <c r="AF1511" s="358">
        <f>IF(AF1267,0,$D1511*(1+'General Inputs'!$C$4)^(AF$3906-$K$3906))*'General Inputs'!$C$6</f>
        <v>1818799.6126775055</v>
      </c>
      <c r="AG1511" s="358">
        <f>IF(AG1267,0,$D1511*(1+'General Inputs'!$C$4)^(AG$3906-$K$3906))*'General Inputs'!$C$6</f>
        <v>1855175.6049310556</v>
      </c>
      <c r="AH1511" s="358">
        <f>IF(AH1267,0,$D1511*(1+'General Inputs'!$C$4)^(AH$3906-$K$3906))*'General Inputs'!$C$6</f>
        <v>1892279.1170296762</v>
      </c>
      <c r="AI1511" s="358">
        <f>IF(AI1267,0,$D1511*(1+'General Inputs'!$C$4)^(AI$3906-$K$3906))*'General Inputs'!$C$6</f>
        <v>1930124.6993702701</v>
      </c>
      <c r="AJ1511" s="358">
        <f>IF(AJ1267,0,$D1511*(1+'General Inputs'!$C$4)^(AJ$3906-$K$3906))*'General Inputs'!$C$6</f>
        <v>1968727.1933576753</v>
      </c>
    </row>
    <row r="1512" spans="1:36" x14ac:dyDescent="0.25">
      <c r="A1512" s="353" t="s">
        <v>377</v>
      </c>
      <c r="B1512" s="353" t="s">
        <v>377</v>
      </c>
      <c r="C1512" s="441">
        <f t="shared" si="1150"/>
        <v>2000</v>
      </c>
      <c r="D1512" s="397">
        <v>1750000</v>
      </c>
      <c r="E1512" s="397"/>
      <c r="F1512" s="397"/>
      <c r="G1512" s="397"/>
      <c r="H1512" s="397"/>
      <c r="I1512" s="476">
        <f t="shared" si="1151"/>
        <v>22</v>
      </c>
      <c r="J1512" s="476">
        <f t="shared" si="1152"/>
        <v>1</v>
      </c>
      <c r="K1512" s="358">
        <v>0</v>
      </c>
      <c r="L1512" s="358">
        <v>0</v>
      </c>
      <c r="M1512" s="358">
        <v>0</v>
      </c>
      <c r="N1512" s="358">
        <v>0</v>
      </c>
      <c r="O1512" s="358">
        <f>IF(O1268,0,$D1512*(1+'General Inputs'!$C$4)^(O$3906-$K$3906))*'General Inputs'!$C$6</f>
        <v>284138.44199999998</v>
      </c>
      <c r="P1512" s="358">
        <f>IF(P1268,0,$D1512*(1+'General Inputs'!$C$4)^(P$3906-$K$3906))*'General Inputs'!$C$6</f>
        <v>289821.21083999996</v>
      </c>
      <c r="Q1512" s="358">
        <f>IF(Q1268,0,$D1512*(1+'General Inputs'!$C$4)^(Q$3906-$K$3906))*'General Inputs'!$C$6</f>
        <v>295617.63505679998</v>
      </c>
      <c r="R1512" s="358">
        <f>IF(R1268,0,$D1512*(1+'General Inputs'!$C$4)^(R$3906-$K$3906))*'General Inputs'!$C$6</f>
        <v>301529.98775793595</v>
      </c>
      <c r="S1512" s="358">
        <f>IF(S1268,0,$D1512*(1+'General Inputs'!$C$4)^(S$3906-$K$3906))*'General Inputs'!$C$6</f>
        <v>307560.58751309471</v>
      </c>
      <c r="T1512" s="358">
        <f>IF(T1268,0,$D1512*(1+'General Inputs'!$C$4)^(T$3906-$K$3906))*'General Inputs'!$C$6</f>
        <v>313711.79926335654</v>
      </c>
      <c r="U1512" s="358">
        <f>IF(U1268,0,$D1512*(1+'General Inputs'!$C$4)^(U$3906-$K$3906))*'General Inputs'!$C$6</f>
        <v>319986.03524862375</v>
      </c>
      <c r="V1512" s="358">
        <f>IF(V1268,0,$D1512*(1+'General Inputs'!$C$4)^(V$3906-$K$3906))*'General Inputs'!$C$6</f>
        <v>326385.75595359615</v>
      </c>
      <c r="W1512" s="358">
        <f>IF(W1268,0,$D1512*(1+'General Inputs'!$C$4)^(W$3906-$K$3906))*'General Inputs'!$C$6</f>
        <v>332913.47107266809</v>
      </c>
      <c r="X1512" s="358">
        <f>IF(X1268,0,$D1512*(1+'General Inputs'!$C$4)^(X$3906-$K$3906))*'General Inputs'!$C$6</f>
        <v>339571.74049412145</v>
      </c>
      <c r="Y1512" s="358">
        <f>IF(Y1268,0,$D1512*(1+'General Inputs'!$C$4)^(Y$3906-$K$3906))*'General Inputs'!$C$6</f>
        <v>346363.17530400393</v>
      </c>
      <c r="Z1512" s="358">
        <f>IF(Z1268,0,$D1512*(1+'General Inputs'!$C$4)^(Z$3906-$K$3906))*'General Inputs'!$C$6</f>
        <v>353290.43881008396</v>
      </c>
      <c r="AA1512" s="358">
        <f>IF(AA1268,0,$D1512*(1+'General Inputs'!$C$4)^(AA$3906-$K$3906))*'General Inputs'!$C$6</f>
        <v>360356.2475862857</v>
      </c>
      <c r="AB1512" s="358">
        <f>IF(AB1268,0,$D1512*(1+'General Inputs'!$C$4)^(AB$3906-$K$3906))*'General Inputs'!$C$6</f>
        <v>367563.37253801135</v>
      </c>
      <c r="AC1512" s="358">
        <f>IF(AC1268,0,$D1512*(1+'General Inputs'!$C$4)^(AC$3906-$K$3906))*'General Inputs'!$C$6</f>
        <v>374914.63998877158</v>
      </c>
      <c r="AD1512" s="358">
        <f>IF(AD1268,0,$D1512*(1+'General Inputs'!$C$4)^(AD$3906-$K$3906))*'General Inputs'!$C$6</f>
        <v>382412.93278854695</v>
      </c>
      <c r="AE1512" s="358">
        <f>IF(AE1268,0,$D1512*(1+'General Inputs'!$C$4)^(AE$3906-$K$3906))*'General Inputs'!$C$6</f>
        <v>390061.19144431798</v>
      </c>
      <c r="AF1512" s="358">
        <f>IF(AF1268,0,$D1512*(1+'General Inputs'!$C$4)^(AF$3906-$K$3906))*'General Inputs'!$C$6</f>
        <v>397862.41527320427</v>
      </c>
      <c r="AG1512" s="358">
        <f>IF(AG1268,0,$D1512*(1+'General Inputs'!$C$4)^(AG$3906-$K$3906))*'General Inputs'!$C$6</f>
        <v>405819.66357866843</v>
      </c>
      <c r="AH1512" s="358">
        <f>IF(AH1268,0,$D1512*(1+'General Inputs'!$C$4)^(AH$3906-$K$3906))*'General Inputs'!$C$6</f>
        <v>413936.05685024173</v>
      </c>
      <c r="AI1512" s="358">
        <f>IF(AI1268,0,$D1512*(1+'General Inputs'!$C$4)^(AI$3906-$K$3906))*'General Inputs'!$C$6</f>
        <v>422214.77798724658</v>
      </c>
      <c r="AJ1512" s="358">
        <f>IF(AJ1268,0,$D1512*(1+'General Inputs'!$C$4)^(AJ$3906-$K$3906))*'General Inputs'!$C$6</f>
        <v>430659.07354699151</v>
      </c>
    </row>
    <row r="1513" spans="1:36" x14ac:dyDescent="0.25">
      <c r="A1513" s="353" t="s">
        <v>461</v>
      </c>
      <c r="B1513" s="353" t="s">
        <v>461</v>
      </c>
      <c r="C1513" s="441">
        <f t="shared" si="1150"/>
        <v>20000</v>
      </c>
      <c r="D1513" s="397">
        <v>8000000</v>
      </c>
      <c r="E1513" s="397"/>
      <c r="F1513" s="397"/>
      <c r="G1513" s="397"/>
      <c r="H1513" s="397"/>
      <c r="I1513" s="476">
        <f t="shared" si="1151"/>
        <v>22</v>
      </c>
      <c r="J1513" s="476">
        <f t="shared" si="1152"/>
        <v>1</v>
      </c>
      <c r="K1513" s="358">
        <v>0</v>
      </c>
      <c r="L1513" s="358">
        <v>0</v>
      </c>
      <c r="M1513" s="358">
        <v>0</v>
      </c>
      <c r="N1513" s="358">
        <v>0</v>
      </c>
      <c r="O1513" s="358">
        <f>IF(O1269,0,$D1513*(1+'General Inputs'!$C$4)^(O$3906-$K$3906))*'General Inputs'!$C$6</f>
        <v>1298918.5919999999</v>
      </c>
      <c r="P1513" s="358">
        <f>IF(P1269,0,$D1513*(1+'General Inputs'!$C$4)^(P$3906-$K$3906))*'General Inputs'!$C$6</f>
        <v>1324896.9638399999</v>
      </c>
      <c r="Q1513" s="358">
        <f>IF(Q1269,0,$D1513*(1+'General Inputs'!$C$4)^(Q$3906-$K$3906))*'General Inputs'!$C$6</f>
        <v>1351394.9031168001</v>
      </c>
      <c r="R1513" s="358">
        <f>IF(R1269,0,$D1513*(1+'General Inputs'!$C$4)^(R$3906-$K$3906))*'General Inputs'!$C$6</f>
        <v>1378422.8011791357</v>
      </c>
      <c r="S1513" s="358">
        <f>IF(S1269,0,$D1513*(1+'General Inputs'!$C$4)^(S$3906-$K$3906))*'General Inputs'!$C$6</f>
        <v>1405991.2572027186</v>
      </c>
      <c r="T1513" s="358">
        <f>IF(T1269,0,$D1513*(1+'General Inputs'!$C$4)^(T$3906-$K$3906))*'General Inputs'!$C$6</f>
        <v>1434111.082346773</v>
      </c>
      <c r="U1513" s="358">
        <f>IF(U1269,0,$D1513*(1+'General Inputs'!$C$4)^(U$3906-$K$3906))*'General Inputs'!$C$6</f>
        <v>1462793.3039937085</v>
      </c>
      <c r="V1513" s="358">
        <f>IF(V1269,0,$D1513*(1+'General Inputs'!$C$4)^(V$3906-$K$3906))*'General Inputs'!$C$6</f>
        <v>1492049.1700735826</v>
      </c>
      <c r="W1513" s="358">
        <f>IF(W1269,0,$D1513*(1+'General Inputs'!$C$4)^(W$3906-$K$3906))*'General Inputs'!$C$6</f>
        <v>1521890.1534750543</v>
      </c>
      <c r="X1513" s="358">
        <f>IF(X1269,0,$D1513*(1+'General Inputs'!$C$4)^(X$3906-$K$3906))*'General Inputs'!$C$6</f>
        <v>1552327.9565445553</v>
      </c>
      <c r="Y1513" s="358">
        <f>IF(Y1269,0,$D1513*(1+'General Inputs'!$C$4)^(Y$3906-$K$3906))*'General Inputs'!$C$6</f>
        <v>1583374.5156754467</v>
      </c>
      <c r="Z1513" s="358">
        <f>IF(Z1269,0,$D1513*(1+'General Inputs'!$C$4)^(Z$3906-$K$3906))*'General Inputs'!$C$6</f>
        <v>1615042.0059889548</v>
      </c>
      <c r="AA1513" s="358">
        <f>IF(AA1269,0,$D1513*(1+'General Inputs'!$C$4)^(AA$3906-$K$3906))*'General Inputs'!$C$6</f>
        <v>1647342.8461087344</v>
      </c>
      <c r="AB1513" s="358">
        <f>IF(AB1269,0,$D1513*(1+'General Inputs'!$C$4)^(AB$3906-$K$3906))*'General Inputs'!$C$6</f>
        <v>1680289.7030309094</v>
      </c>
      <c r="AC1513" s="358">
        <f>IF(AC1269,0,$D1513*(1+'General Inputs'!$C$4)^(AC$3906-$K$3906))*'General Inputs'!$C$6</f>
        <v>1713895.4970915273</v>
      </c>
      <c r="AD1513" s="358">
        <f>IF(AD1269,0,$D1513*(1+'General Inputs'!$C$4)^(AD$3906-$K$3906))*'General Inputs'!$C$6</f>
        <v>1748173.4070333578</v>
      </c>
      <c r="AE1513" s="358">
        <f>IF(AE1269,0,$D1513*(1+'General Inputs'!$C$4)^(AE$3906-$K$3906))*'General Inputs'!$C$6</f>
        <v>1783136.8751740248</v>
      </c>
      <c r="AF1513" s="358">
        <f>IF(AF1269,0,$D1513*(1+'General Inputs'!$C$4)^(AF$3906-$K$3906))*'General Inputs'!$C$6</f>
        <v>1818799.6126775055</v>
      </c>
      <c r="AG1513" s="358">
        <f>IF(AG1269,0,$D1513*(1+'General Inputs'!$C$4)^(AG$3906-$K$3906))*'General Inputs'!$C$6</f>
        <v>1855175.6049310556</v>
      </c>
      <c r="AH1513" s="358">
        <f>IF(AH1269,0,$D1513*(1+'General Inputs'!$C$4)^(AH$3906-$K$3906))*'General Inputs'!$C$6</f>
        <v>1892279.1170296762</v>
      </c>
      <c r="AI1513" s="358">
        <f>IF(AI1269,0,$D1513*(1+'General Inputs'!$C$4)^(AI$3906-$K$3906))*'General Inputs'!$C$6</f>
        <v>1930124.6993702701</v>
      </c>
      <c r="AJ1513" s="358">
        <f>IF(AJ1269,0,$D1513*(1+'General Inputs'!$C$4)^(AJ$3906-$K$3906))*'General Inputs'!$C$6</f>
        <v>1968727.1933576753</v>
      </c>
    </row>
    <row r="1514" spans="1:36" x14ac:dyDescent="0.25">
      <c r="A1514" s="353" t="s">
        <v>442</v>
      </c>
      <c r="B1514" s="353" t="s">
        <v>442</v>
      </c>
      <c r="C1514" s="441">
        <f t="shared" si="1150"/>
        <v>20000</v>
      </c>
      <c r="D1514" s="397">
        <v>8000000</v>
      </c>
      <c r="E1514" s="397"/>
      <c r="F1514" s="397"/>
      <c r="G1514" s="397"/>
      <c r="H1514" s="397"/>
      <c r="I1514" s="476">
        <f t="shared" si="1151"/>
        <v>22</v>
      </c>
      <c r="J1514" s="476">
        <f t="shared" si="1152"/>
        <v>1</v>
      </c>
      <c r="K1514" s="358">
        <v>0</v>
      </c>
      <c r="L1514" s="358">
        <v>0</v>
      </c>
      <c r="M1514" s="358">
        <v>0</v>
      </c>
      <c r="N1514" s="358">
        <v>0</v>
      </c>
      <c r="O1514" s="358">
        <f>IF(O1270,0,$D1514*(1+'General Inputs'!$C$4)^(O$3906-$K$3906))*'General Inputs'!$C$6</f>
        <v>1298918.5919999999</v>
      </c>
      <c r="P1514" s="358">
        <f>IF(P1270,0,$D1514*(1+'General Inputs'!$C$4)^(P$3906-$K$3906))*'General Inputs'!$C$6</f>
        <v>1324896.9638399999</v>
      </c>
      <c r="Q1514" s="358">
        <f>IF(Q1270,0,$D1514*(1+'General Inputs'!$C$4)^(Q$3906-$K$3906))*'General Inputs'!$C$6</f>
        <v>1351394.9031168001</v>
      </c>
      <c r="R1514" s="358">
        <f>IF(R1270,0,$D1514*(1+'General Inputs'!$C$4)^(R$3906-$K$3906))*'General Inputs'!$C$6</f>
        <v>1378422.8011791357</v>
      </c>
      <c r="S1514" s="358">
        <f>IF(S1270,0,$D1514*(1+'General Inputs'!$C$4)^(S$3906-$K$3906))*'General Inputs'!$C$6</f>
        <v>1405991.2572027186</v>
      </c>
      <c r="T1514" s="358">
        <f>IF(T1270,0,$D1514*(1+'General Inputs'!$C$4)^(T$3906-$K$3906))*'General Inputs'!$C$6</f>
        <v>1434111.082346773</v>
      </c>
      <c r="U1514" s="358">
        <f>IF(U1270,0,$D1514*(1+'General Inputs'!$C$4)^(U$3906-$K$3906))*'General Inputs'!$C$6</f>
        <v>1462793.3039937085</v>
      </c>
      <c r="V1514" s="358">
        <f>IF(V1270,0,$D1514*(1+'General Inputs'!$C$4)^(V$3906-$K$3906))*'General Inputs'!$C$6</f>
        <v>1492049.1700735826</v>
      </c>
      <c r="W1514" s="358">
        <f>IF(W1270,0,$D1514*(1+'General Inputs'!$C$4)^(W$3906-$K$3906))*'General Inputs'!$C$6</f>
        <v>1521890.1534750543</v>
      </c>
      <c r="X1514" s="358">
        <f>IF(X1270,0,$D1514*(1+'General Inputs'!$C$4)^(X$3906-$K$3906))*'General Inputs'!$C$6</f>
        <v>1552327.9565445553</v>
      </c>
      <c r="Y1514" s="358">
        <f>IF(Y1270,0,$D1514*(1+'General Inputs'!$C$4)^(Y$3906-$K$3906))*'General Inputs'!$C$6</f>
        <v>1583374.5156754467</v>
      </c>
      <c r="Z1514" s="358">
        <f>IF(Z1270,0,$D1514*(1+'General Inputs'!$C$4)^(Z$3906-$K$3906))*'General Inputs'!$C$6</f>
        <v>1615042.0059889548</v>
      </c>
      <c r="AA1514" s="358">
        <f>IF(AA1270,0,$D1514*(1+'General Inputs'!$C$4)^(AA$3906-$K$3906))*'General Inputs'!$C$6</f>
        <v>1647342.8461087344</v>
      </c>
      <c r="AB1514" s="358">
        <f>IF(AB1270,0,$D1514*(1+'General Inputs'!$C$4)^(AB$3906-$K$3906))*'General Inputs'!$C$6</f>
        <v>1680289.7030309094</v>
      </c>
      <c r="AC1514" s="358">
        <f>IF(AC1270,0,$D1514*(1+'General Inputs'!$C$4)^(AC$3906-$K$3906))*'General Inputs'!$C$6</f>
        <v>1713895.4970915273</v>
      </c>
      <c r="AD1514" s="358">
        <f>IF(AD1270,0,$D1514*(1+'General Inputs'!$C$4)^(AD$3906-$K$3906))*'General Inputs'!$C$6</f>
        <v>1748173.4070333578</v>
      </c>
      <c r="AE1514" s="358">
        <f>IF(AE1270,0,$D1514*(1+'General Inputs'!$C$4)^(AE$3906-$K$3906))*'General Inputs'!$C$6</f>
        <v>1783136.8751740248</v>
      </c>
      <c r="AF1514" s="358">
        <f>IF(AF1270,0,$D1514*(1+'General Inputs'!$C$4)^(AF$3906-$K$3906))*'General Inputs'!$C$6</f>
        <v>1818799.6126775055</v>
      </c>
      <c r="AG1514" s="358">
        <f>IF(AG1270,0,$D1514*(1+'General Inputs'!$C$4)^(AG$3906-$K$3906))*'General Inputs'!$C$6</f>
        <v>1855175.6049310556</v>
      </c>
      <c r="AH1514" s="358">
        <f>IF(AH1270,0,$D1514*(1+'General Inputs'!$C$4)^(AH$3906-$K$3906))*'General Inputs'!$C$6</f>
        <v>1892279.1170296762</v>
      </c>
      <c r="AI1514" s="358">
        <f>IF(AI1270,0,$D1514*(1+'General Inputs'!$C$4)^(AI$3906-$K$3906))*'General Inputs'!$C$6</f>
        <v>1930124.6993702701</v>
      </c>
      <c r="AJ1514" s="358">
        <f>IF(AJ1270,0,$D1514*(1+'General Inputs'!$C$4)^(AJ$3906-$K$3906))*'General Inputs'!$C$6</f>
        <v>1968727.1933576753</v>
      </c>
    </row>
    <row r="1515" spans="1:36" x14ac:dyDescent="0.25">
      <c r="A1515" s="353" t="s">
        <v>375</v>
      </c>
      <c r="B1515" s="353" t="s">
        <v>375</v>
      </c>
      <c r="C1515" s="441">
        <f t="shared" si="1150"/>
        <v>10000</v>
      </c>
      <c r="D1515" s="397">
        <v>8000000</v>
      </c>
      <c r="E1515" s="397"/>
      <c r="F1515" s="397"/>
      <c r="G1515" s="397"/>
      <c r="H1515" s="397"/>
      <c r="I1515" s="476">
        <f t="shared" si="1151"/>
        <v>22</v>
      </c>
      <c r="J1515" s="476">
        <f t="shared" si="1152"/>
        <v>1</v>
      </c>
      <c r="K1515" s="358">
        <v>0</v>
      </c>
      <c r="L1515" s="358">
        <v>0</v>
      </c>
      <c r="M1515" s="358">
        <v>0</v>
      </c>
      <c r="N1515" s="358">
        <v>0</v>
      </c>
      <c r="O1515" s="358">
        <f>IF(O1271,0,$D1515*(1+'General Inputs'!$C$4)^(O$3906-$K$3906))*'General Inputs'!$C$6</f>
        <v>1298918.5919999999</v>
      </c>
      <c r="P1515" s="358">
        <f>IF(P1271,0,$D1515*(1+'General Inputs'!$C$4)^(P$3906-$K$3906))*'General Inputs'!$C$6</f>
        <v>1324896.9638399999</v>
      </c>
      <c r="Q1515" s="358">
        <f>IF(Q1271,0,$D1515*(1+'General Inputs'!$C$4)^(Q$3906-$K$3906))*'General Inputs'!$C$6</f>
        <v>1351394.9031168001</v>
      </c>
      <c r="R1515" s="358">
        <f>IF(R1271,0,$D1515*(1+'General Inputs'!$C$4)^(R$3906-$K$3906))*'General Inputs'!$C$6</f>
        <v>1378422.8011791357</v>
      </c>
      <c r="S1515" s="358">
        <f>IF(S1271,0,$D1515*(1+'General Inputs'!$C$4)^(S$3906-$K$3906))*'General Inputs'!$C$6</f>
        <v>1405991.2572027186</v>
      </c>
      <c r="T1515" s="358">
        <f>IF(T1271,0,$D1515*(1+'General Inputs'!$C$4)^(T$3906-$K$3906))*'General Inputs'!$C$6</f>
        <v>1434111.082346773</v>
      </c>
      <c r="U1515" s="358">
        <f>IF(U1271,0,$D1515*(1+'General Inputs'!$C$4)^(U$3906-$K$3906))*'General Inputs'!$C$6</f>
        <v>1462793.3039937085</v>
      </c>
      <c r="V1515" s="358">
        <f>IF(V1271,0,$D1515*(1+'General Inputs'!$C$4)^(V$3906-$K$3906))*'General Inputs'!$C$6</f>
        <v>1492049.1700735826</v>
      </c>
      <c r="W1515" s="358">
        <f>IF(W1271,0,$D1515*(1+'General Inputs'!$C$4)^(W$3906-$K$3906))*'General Inputs'!$C$6</f>
        <v>1521890.1534750543</v>
      </c>
      <c r="X1515" s="358">
        <f>IF(X1271,0,$D1515*(1+'General Inputs'!$C$4)^(X$3906-$K$3906))*'General Inputs'!$C$6</f>
        <v>1552327.9565445553</v>
      </c>
      <c r="Y1515" s="358">
        <f>IF(Y1271,0,$D1515*(1+'General Inputs'!$C$4)^(Y$3906-$K$3906))*'General Inputs'!$C$6</f>
        <v>1583374.5156754467</v>
      </c>
      <c r="Z1515" s="358">
        <f>IF(Z1271,0,$D1515*(1+'General Inputs'!$C$4)^(Z$3906-$K$3906))*'General Inputs'!$C$6</f>
        <v>1615042.0059889548</v>
      </c>
      <c r="AA1515" s="358">
        <f>IF(AA1271,0,$D1515*(1+'General Inputs'!$C$4)^(AA$3906-$K$3906))*'General Inputs'!$C$6</f>
        <v>1647342.8461087344</v>
      </c>
      <c r="AB1515" s="358">
        <f>IF(AB1271,0,$D1515*(1+'General Inputs'!$C$4)^(AB$3906-$K$3906))*'General Inputs'!$C$6</f>
        <v>1680289.7030309094</v>
      </c>
      <c r="AC1515" s="358">
        <f>IF(AC1271,0,$D1515*(1+'General Inputs'!$C$4)^(AC$3906-$K$3906))*'General Inputs'!$C$6</f>
        <v>1713895.4970915273</v>
      </c>
      <c r="AD1515" s="358">
        <f>IF(AD1271,0,$D1515*(1+'General Inputs'!$C$4)^(AD$3906-$K$3906))*'General Inputs'!$C$6</f>
        <v>1748173.4070333578</v>
      </c>
      <c r="AE1515" s="358">
        <f>IF(AE1271,0,$D1515*(1+'General Inputs'!$C$4)^(AE$3906-$K$3906))*'General Inputs'!$C$6</f>
        <v>1783136.8751740248</v>
      </c>
      <c r="AF1515" s="358">
        <f>IF(AF1271,0,$D1515*(1+'General Inputs'!$C$4)^(AF$3906-$K$3906))*'General Inputs'!$C$6</f>
        <v>1818799.6126775055</v>
      </c>
      <c r="AG1515" s="358">
        <f>IF(AG1271,0,$D1515*(1+'General Inputs'!$C$4)^(AG$3906-$K$3906))*'General Inputs'!$C$6</f>
        <v>1855175.6049310556</v>
      </c>
      <c r="AH1515" s="358">
        <f>IF(AH1271,0,$D1515*(1+'General Inputs'!$C$4)^(AH$3906-$K$3906))*'General Inputs'!$C$6</f>
        <v>1892279.1170296762</v>
      </c>
      <c r="AI1515" s="358">
        <f>IF(AI1271,0,$D1515*(1+'General Inputs'!$C$4)^(AI$3906-$K$3906))*'General Inputs'!$C$6</f>
        <v>1930124.6993702701</v>
      </c>
      <c r="AJ1515" s="358">
        <f>IF(AJ1271,0,$D1515*(1+'General Inputs'!$C$4)^(AJ$3906-$K$3906))*'General Inputs'!$C$6</f>
        <v>1968727.1933576753</v>
      </c>
    </row>
    <row r="1516" spans="1:36" x14ac:dyDescent="0.25">
      <c r="A1516" s="353" t="s">
        <v>234</v>
      </c>
      <c r="B1516" s="353" t="s">
        <v>434</v>
      </c>
      <c r="C1516" s="441">
        <f t="shared" si="1150"/>
        <v>6240</v>
      </c>
      <c r="D1516" s="397">
        <v>8000000</v>
      </c>
      <c r="E1516" s="397"/>
      <c r="F1516" s="397"/>
      <c r="G1516" s="397"/>
      <c r="H1516" s="397"/>
      <c r="I1516" s="476">
        <f t="shared" si="1151"/>
        <v>22</v>
      </c>
      <c r="J1516" s="476">
        <f t="shared" si="1152"/>
        <v>1</v>
      </c>
      <c r="K1516" s="358">
        <v>0</v>
      </c>
      <c r="L1516" s="358">
        <v>0</v>
      </c>
      <c r="M1516" s="358">
        <v>0</v>
      </c>
      <c r="N1516" s="358">
        <v>0</v>
      </c>
      <c r="O1516" s="358">
        <f>IF(O1272,0,$D1516*(1+'General Inputs'!$C$4)^(O$3906-$K$3906))*'General Inputs'!$C$6</f>
        <v>1298918.5919999999</v>
      </c>
      <c r="P1516" s="358">
        <f>IF(P1272,0,$D1516*(1+'General Inputs'!$C$4)^(P$3906-$K$3906))*'General Inputs'!$C$6</f>
        <v>1324896.9638399999</v>
      </c>
      <c r="Q1516" s="358">
        <f>IF(Q1272,0,$D1516*(1+'General Inputs'!$C$4)^(Q$3906-$K$3906))*'General Inputs'!$C$6</f>
        <v>1351394.9031168001</v>
      </c>
      <c r="R1516" s="358">
        <f>IF(R1272,0,$D1516*(1+'General Inputs'!$C$4)^(R$3906-$K$3906))*'General Inputs'!$C$6</f>
        <v>1378422.8011791357</v>
      </c>
      <c r="S1516" s="358">
        <f>IF(S1272,0,$D1516*(1+'General Inputs'!$C$4)^(S$3906-$K$3906))*'General Inputs'!$C$6</f>
        <v>1405991.2572027186</v>
      </c>
      <c r="T1516" s="358">
        <f>IF(T1272,0,$D1516*(1+'General Inputs'!$C$4)^(T$3906-$K$3906))*'General Inputs'!$C$6</f>
        <v>1434111.082346773</v>
      </c>
      <c r="U1516" s="358">
        <f>IF(U1272,0,$D1516*(1+'General Inputs'!$C$4)^(U$3906-$K$3906))*'General Inputs'!$C$6</f>
        <v>1462793.3039937085</v>
      </c>
      <c r="V1516" s="358">
        <f>IF(V1272,0,$D1516*(1+'General Inputs'!$C$4)^(V$3906-$K$3906))*'General Inputs'!$C$6</f>
        <v>1492049.1700735826</v>
      </c>
      <c r="W1516" s="358">
        <f>IF(W1272,0,$D1516*(1+'General Inputs'!$C$4)^(W$3906-$K$3906))*'General Inputs'!$C$6</f>
        <v>1521890.1534750543</v>
      </c>
      <c r="X1516" s="358">
        <f>IF(X1272,0,$D1516*(1+'General Inputs'!$C$4)^(X$3906-$K$3906))*'General Inputs'!$C$6</f>
        <v>1552327.9565445553</v>
      </c>
      <c r="Y1516" s="358">
        <f>IF(Y1272,0,$D1516*(1+'General Inputs'!$C$4)^(Y$3906-$K$3906))*'General Inputs'!$C$6</f>
        <v>1583374.5156754467</v>
      </c>
      <c r="Z1516" s="358">
        <f>IF(Z1272,0,$D1516*(1+'General Inputs'!$C$4)^(Z$3906-$K$3906))*'General Inputs'!$C$6</f>
        <v>1615042.0059889548</v>
      </c>
      <c r="AA1516" s="358">
        <f>IF(AA1272,0,$D1516*(1+'General Inputs'!$C$4)^(AA$3906-$K$3906))*'General Inputs'!$C$6</f>
        <v>1647342.8461087344</v>
      </c>
      <c r="AB1516" s="358">
        <f>IF(AB1272,0,$D1516*(1+'General Inputs'!$C$4)^(AB$3906-$K$3906))*'General Inputs'!$C$6</f>
        <v>1680289.7030309094</v>
      </c>
      <c r="AC1516" s="358">
        <f>IF(AC1272,0,$D1516*(1+'General Inputs'!$C$4)^(AC$3906-$K$3906))*'General Inputs'!$C$6</f>
        <v>1713895.4970915273</v>
      </c>
      <c r="AD1516" s="358">
        <f>IF(AD1272,0,$D1516*(1+'General Inputs'!$C$4)^(AD$3906-$K$3906))*'General Inputs'!$C$6</f>
        <v>1748173.4070333578</v>
      </c>
      <c r="AE1516" s="358">
        <f>IF(AE1272,0,$D1516*(1+'General Inputs'!$C$4)^(AE$3906-$K$3906))*'General Inputs'!$C$6</f>
        <v>1783136.8751740248</v>
      </c>
      <c r="AF1516" s="358">
        <f>IF(AF1272,0,$D1516*(1+'General Inputs'!$C$4)^(AF$3906-$K$3906))*'General Inputs'!$C$6</f>
        <v>1818799.6126775055</v>
      </c>
      <c r="AG1516" s="358">
        <f>IF(AG1272,0,$D1516*(1+'General Inputs'!$C$4)^(AG$3906-$K$3906))*'General Inputs'!$C$6</f>
        <v>1855175.6049310556</v>
      </c>
      <c r="AH1516" s="358">
        <f>IF(AH1272,0,$D1516*(1+'General Inputs'!$C$4)^(AH$3906-$K$3906))*'General Inputs'!$C$6</f>
        <v>1892279.1170296762</v>
      </c>
      <c r="AI1516" s="358">
        <f>IF(AI1272,0,$D1516*(1+'General Inputs'!$C$4)^(AI$3906-$K$3906))*'General Inputs'!$C$6</f>
        <v>1930124.6993702701</v>
      </c>
      <c r="AJ1516" s="358">
        <f>IF(AJ1272,0,$D1516*(1+'General Inputs'!$C$4)^(AJ$3906-$K$3906))*'General Inputs'!$C$6</f>
        <v>1968727.1933576753</v>
      </c>
    </row>
    <row r="1517" spans="1:36" x14ac:dyDescent="0.25">
      <c r="A1517" s="353" t="s">
        <v>234</v>
      </c>
      <c r="B1517" s="353" t="s">
        <v>284</v>
      </c>
      <c r="C1517" s="441">
        <f t="shared" si="1150"/>
        <v>6240</v>
      </c>
      <c r="D1517" s="397">
        <v>8000000</v>
      </c>
      <c r="E1517" s="397"/>
      <c r="F1517" s="397"/>
      <c r="G1517" s="397"/>
      <c r="H1517" s="397"/>
      <c r="I1517" s="476">
        <f t="shared" si="1151"/>
        <v>22</v>
      </c>
      <c r="J1517" s="476">
        <f t="shared" si="1152"/>
        <v>1</v>
      </c>
      <c r="K1517" s="358">
        <v>0</v>
      </c>
      <c r="L1517" s="358">
        <v>0</v>
      </c>
      <c r="M1517" s="358">
        <v>0</v>
      </c>
      <c r="N1517" s="358">
        <v>0</v>
      </c>
      <c r="O1517" s="358">
        <f>IF(O1273,0,$D1517*(1+'General Inputs'!$C$4)^(O$3906-$K$3906))*'General Inputs'!$C$6</f>
        <v>1298918.5919999999</v>
      </c>
      <c r="P1517" s="358">
        <f>IF(P1273,0,$D1517*(1+'General Inputs'!$C$4)^(P$3906-$K$3906))*'General Inputs'!$C$6</f>
        <v>1324896.9638399999</v>
      </c>
      <c r="Q1517" s="358">
        <f>IF(Q1273,0,$D1517*(1+'General Inputs'!$C$4)^(Q$3906-$K$3906))*'General Inputs'!$C$6</f>
        <v>1351394.9031168001</v>
      </c>
      <c r="R1517" s="358">
        <f>IF(R1273,0,$D1517*(1+'General Inputs'!$C$4)^(R$3906-$K$3906))*'General Inputs'!$C$6</f>
        <v>1378422.8011791357</v>
      </c>
      <c r="S1517" s="358">
        <f>IF(S1273,0,$D1517*(1+'General Inputs'!$C$4)^(S$3906-$K$3906))*'General Inputs'!$C$6</f>
        <v>1405991.2572027186</v>
      </c>
      <c r="T1517" s="358">
        <f>IF(T1273,0,$D1517*(1+'General Inputs'!$C$4)^(T$3906-$K$3906))*'General Inputs'!$C$6</f>
        <v>1434111.082346773</v>
      </c>
      <c r="U1517" s="358">
        <f>IF(U1273,0,$D1517*(1+'General Inputs'!$C$4)^(U$3906-$K$3906))*'General Inputs'!$C$6</f>
        <v>1462793.3039937085</v>
      </c>
      <c r="V1517" s="358">
        <f>IF(V1273,0,$D1517*(1+'General Inputs'!$C$4)^(V$3906-$K$3906))*'General Inputs'!$C$6</f>
        <v>1492049.1700735826</v>
      </c>
      <c r="W1517" s="358">
        <f>IF(W1273,0,$D1517*(1+'General Inputs'!$C$4)^(W$3906-$K$3906))*'General Inputs'!$C$6</f>
        <v>1521890.1534750543</v>
      </c>
      <c r="X1517" s="358">
        <f>IF(X1273,0,$D1517*(1+'General Inputs'!$C$4)^(X$3906-$K$3906))*'General Inputs'!$C$6</f>
        <v>1552327.9565445553</v>
      </c>
      <c r="Y1517" s="358">
        <f>IF(Y1273,0,$D1517*(1+'General Inputs'!$C$4)^(Y$3906-$K$3906))*'General Inputs'!$C$6</f>
        <v>1583374.5156754467</v>
      </c>
      <c r="Z1517" s="358">
        <f>IF(Z1273,0,$D1517*(1+'General Inputs'!$C$4)^(Z$3906-$K$3906))*'General Inputs'!$C$6</f>
        <v>1615042.0059889548</v>
      </c>
      <c r="AA1517" s="358">
        <f>IF(AA1273,0,$D1517*(1+'General Inputs'!$C$4)^(AA$3906-$K$3906))*'General Inputs'!$C$6</f>
        <v>1647342.8461087344</v>
      </c>
      <c r="AB1517" s="358">
        <f>IF(AB1273,0,$D1517*(1+'General Inputs'!$C$4)^(AB$3906-$K$3906))*'General Inputs'!$C$6</f>
        <v>1680289.7030309094</v>
      </c>
      <c r="AC1517" s="358">
        <f>IF(AC1273,0,$D1517*(1+'General Inputs'!$C$4)^(AC$3906-$K$3906))*'General Inputs'!$C$6</f>
        <v>1713895.4970915273</v>
      </c>
      <c r="AD1517" s="358">
        <f>IF(AD1273,0,$D1517*(1+'General Inputs'!$C$4)^(AD$3906-$K$3906))*'General Inputs'!$C$6</f>
        <v>1748173.4070333578</v>
      </c>
      <c r="AE1517" s="358">
        <f>IF(AE1273,0,$D1517*(1+'General Inputs'!$C$4)^(AE$3906-$K$3906))*'General Inputs'!$C$6</f>
        <v>1783136.8751740248</v>
      </c>
      <c r="AF1517" s="358">
        <f>IF(AF1273,0,$D1517*(1+'General Inputs'!$C$4)^(AF$3906-$K$3906))*'General Inputs'!$C$6</f>
        <v>1818799.6126775055</v>
      </c>
      <c r="AG1517" s="358">
        <f>IF(AG1273,0,$D1517*(1+'General Inputs'!$C$4)^(AG$3906-$K$3906))*'General Inputs'!$C$6</f>
        <v>1855175.6049310556</v>
      </c>
      <c r="AH1517" s="358">
        <f>IF(AH1273,0,$D1517*(1+'General Inputs'!$C$4)^(AH$3906-$K$3906))*'General Inputs'!$C$6</f>
        <v>1892279.1170296762</v>
      </c>
      <c r="AI1517" s="358">
        <f>IF(AI1273,0,$D1517*(1+'General Inputs'!$C$4)^(AI$3906-$K$3906))*'General Inputs'!$C$6</f>
        <v>1930124.6993702701</v>
      </c>
      <c r="AJ1517" s="358">
        <f>IF(AJ1273,0,$D1517*(1+'General Inputs'!$C$4)^(AJ$3906-$K$3906))*'General Inputs'!$C$6</f>
        <v>1968727.1933576753</v>
      </c>
    </row>
    <row r="1518" spans="1:36" x14ac:dyDescent="0.25">
      <c r="A1518" s="353" t="s">
        <v>234</v>
      </c>
      <c r="B1518" s="353" t="s">
        <v>548</v>
      </c>
      <c r="C1518" s="441">
        <f t="shared" si="1150"/>
        <v>25000</v>
      </c>
      <c r="D1518" s="397">
        <v>20000000</v>
      </c>
      <c r="E1518" s="397"/>
      <c r="F1518" s="397"/>
      <c r="G1518" s="397"/>
      <c r="H1518" s="397"/>
      <c r="I1518" s="476">
        <f t="shared" si="1151"/>
        <v>22</v>
      </c>
      <c r="J1518" s="476">
        <f t="shared" si="1152"/>
        <v>1</v>
      </c>
      <c r="K1518" s="358">
        <v>0</v>
      </c>
      <c r="L1518" s="358">
        <v>0</v>
      </c>
      <c r="M1518" s="358">
        <v>0</v>
      </c>
      <c r="N1518" s="358">
        <v>0</v>
      </c>
      <c r="O1518" s="358">
        <f>IF(O1274,0,$D1518*(1+'General Inputs'!$C$4)^(O$3906-$K$3906))*'General Inputs'!$C$6</f>
        <v>3247296.48</v>
      </c>
      <c r="P1518" s="358">
        <f>IF(P1274,0,$D1518*(1+'General Inputs'!$C$4)^(P$3906-$K$3906))*'General Inputs'!$C$6</f>
        <v>3312242.4095999999</v>
      </c>
      <c r="Q1518" s="358">
        <f>IF(Q1274,0,$D1518*(1+'General Inputs'!$C$4)^(Q$3906-$K$3906))*'General Inputs'!$C$6</f>
        <v>3378487.2577920002</v>
      </c>
      <c r="R1518" s="358">
        <f>IF(R1274,0,$D1518*(1+'General Inputs'!$C$4)^(R$3906-$K$3906))*'General Inputs'!$C$6</f>
        <v>3446057.0029478394</v>
      </c>
      <c r="S1518" s="358">
        <f>IF(S1274,0,$D1518*(1+'General Inputs'!$C$4)^(S$3906-$K$3906))*'General Inputs'!$C$6</f>
        <v>3514978.1430067965</v>
      </c>
      <c r="T1518" s="358">
        <f>IF(T1274,0,$D1518*(1+'General Inputs'!$C$4)^(T$3906-$K$3906))*'General Inputs'!$C$6</f>
        <v>3585277.7058669324</v>
      </c>
      <c r="U1518" s="358">
        <f>IF(U1274,0,$D1518*(1+'General Inputs'!$C$4)^(U$3906-$K$3906))*'General Inputs'!$C$6</f>
        <v>3656983.2599842711</v>
      </c>
      <c r="V1518" s="358">
        <f>IF(V1274,0,$D1518*(1+'General Inputs'!$C$4)^(V$3906-$K$3906))*'General Inputs'!$C$6</f>
        <v>3730122.925183956</v>
      </c>
      <c r="W1518" s="358">
        <f>IF(W1274,0,$D1518*(1+'General Inputs'!$C$4)^(W$3906-$K$3906))*'General Inputs'!$C$6</f>
        <v>3804725.3836876354</v>
      </c>
      <c r="X1518" s="358">
        <f>IF(X1274,0,$D1518*(1+'General Inputs'!$C$4)^(X$3906-$K$3906))*'General Inputs'!$C$6</f>
        <v>3880819.8913613884</v>
      </c>
      <c r="Y1518" s="358">
        <f>IF(Y1274,0,$D1518*(1+'General Inputs'!$C$4)^(Y$3906-$K$3906))*'General Inputs'!$C$6</f>
        <v>3958436.2891886164</v>
      </c>
      <c r="Z1518" s="358">
        <f>IF(Z1274,0,$D1518*(1+'General Inputs'!$C$4)^(Z$3906-$K$3906))*'General Inputs'!$C$6</f>
        <v>4037605.0149723873</v>
      </c>
      <c r="AA1518" s="358">
        <f>IF(AA1274,0,$D1518*(1+'General Inputs'!$C$4)^(AA$3906-$K$3906))*'General Inputs'!$C$6</f>
        <v>4118357.1152718356</v>
      </c>
      <c r="AB1518" s="358">
        <f>IF(AB1274,0,$D1518*(1+'General Inputs'!$C$4)^(AB$3906-$K$3906))*'General Inputs'!$C$6</f>
        <v>4200724.2575772731</v>
      </c>
      <c r="AC1518" s="358">
        <f>IF(AC1274,0,$D1518*(1+'General Inputs'!$C$4)^(AC$3906-$K$3906))*'General Inputs'!$C$6</f>
        <v>4284738.7427288182</v>
      </c>
      <c r="AD1518" s="358">
        <f>IF(AD1274,0,$D1518*(1+'General Inputs'!$C$4)^(AD$3906-$K$3906))*'General Inputs'!$C$6</f>
        <v>4370433.5175833944</v>
      </c>
      <c r="AE1518" s="358">
        <f>IF(AE1274,0,$D1518*(1+'General Inputs'!$C$4)^(AE$3906-$K$3906))*'General Inputs'!$C$6</f>
        <v>4457842.1879350627</v>
      </c>
      <c r="AF1518" s="358">
        <f>IF(AF1274,0,$D1518*(1+'General Inputs'!$C$4)^(AF$3906-$K$3906))*'General Inputs'!$C$6</f>
        <v>4546999.0316937631</v>
      </c>
      <c r="AG1518" s="358">
        <f>IF(AG1274,0,$D1518*(1+'General Inputs'!$C$4)^(AG$3906-$K$3906))*'General Inputs'!$C$6</f>
        <v>4637939.0123276394</v>
      </c>
      <c r="AH1518" s="358">
        <f>IF(AH1274,0,$D1518*(1+'General Inputs'!$C$4)^(AH$3906-$K$3906))*'General Inputs'!$C$6</f>
        <v>4730697.7925741915</v>
      </c>
      <c r="AI1518" s="358">
        <f>IF(AI1274,0,$D1518*(1+'General Inputs'!$C$4)^(AI$3906-$K$3906))*'General Inputs'!$C$6</f>
        <v>4825311.7484256746</v>
      </c>
      <c r="AJ1518" s="358">
        <f>IF(AJ1274,0,$D1518*(1+'General Inputs'!$C$4)^(AJ$3906-$K$3906))*'General Inputs'!$C$6</f>
        <v>4921817.9833941888</v>
      </c>
    </row>
    <row r="1519" spans="1:36" x14ac:dyDescent="0.25">
      <c r="A1519" s="353" t="s">
        <v>234</v>
      </c>
      <c r="B1519" s="353" t="s">
        <v>272</v>
      </c>
      <c r="C1519" s="441">
        <f t="shared" si="1150"/>
        <v>25000</v>
      </c>
      <c r="D1519" s="397">
        <v>20000000</v>
      </c>
      <c r="E1519" s="397"/>
      <c r="F1519" s="397"/>
      <c r="G1519" s="397"/>
      <c r="H1519" s="397"/>
      <c r="I1519" s="476">
        <f t="shared" si="1151"/>
        <v>22</v>
      </c>
      <c r="J1519" s="476">
        <f t="shared" si="1152"/>
        <v>1</v>
      </c>
      <c r="K1519" s="358">
        <v>0</v>
      </c>
      <c r="L1519" s="358">
        <v>0</v>
      </c>
      <c r="M1519" s="358">
        <v>0</v>
      </c>
      <c r="N1519" s="358">
        <v>0</v>
      </c>
      <c r="O1519" s="358">
        <f>IF(O1275,0,$D1519*(1+'General Inputs'!$C$4)^(O$3906-$K$3906))*'General Inputs'!$C$6</f>
        <v>3247296.48</v>
      </c>
      <c r="P1519" s="358">
        <f>IF(P1275,0,$D1519*(1+'General Inputs'!$C$4)^(P$3906-$K$3906))*'General Inputs'!$C$6</f>
        <v>3312242.4095999999</v>
      </c>
      <c r="Q1519" s="358">
        <f>IF(Q1275,0,$D1519*(1+'General Inputs'!$C$4)^(Q$3906-$K$3906))*'General Inputs'!$C$6</f>
        <v>3378487.2577920002</v>
      </c>
      <c r="R1519" s="358">
        <f>IF(R1275,0,$D1519*(1+'General Inputs'!$C$4)^(R$3906-$K$3906))*'General Inputs'!$C$6</f>
        <v>3446057.0029478394</v>
      </c>
      <c r="S1519" s="358">
        <f>IF(S1275,0,$D1519*(1+'General Inputs'!$C$4)^(S$3906-$K$3906))*'General Inputs'!$C$6</f>
        <v>3514978.1430067965</v>
      </c>
      <c r="T1519" s="358">
        <f>IF(T1275,0,$D1519*(1+'General Inputs'!$C$4)^(T$3906-$K$3906))*'General Inputs'!$C$6</f>
        <v>3585277.7058669324</v>
      </c>
      <c r="U1519" s="358">
        <f>IF(U1275,0,$D1519*(1+'General Inputs'!$C$4)^(U$3906-$K$3906))*'General Inputs'!$C$6</f>
        <v>3656983.2599842711</v>
      </c>
      <c r="V1519" s="358">
        <f>IF(V1275,0,$D1519*(1+'General Inputs'!$C$4)^(V$3906-$K$3906))*'General Inputs'!$C$6</f>
        <v>3730122.925183956</v>
      </c>
      <c r="W1519" s="358">
        <f>IF(W1275,0,$D1519*(1+'General Inputs'!$C$4)^(W$3906-$K$3906))*'General Inputs'!$C$6</f>
        <v>3804725.3836876354</v>
      </c>
      <c r="X1519" s="358">
        <f>IF(X1275,0,$D1519*(1+'General Inputs'!$C$4)^(X$3906-$K$3906))*'General Inputs'!$C$6</f>
        <v>3880819.8913613884</v>
      </c>
      <c r="Y1519" s="358">
        <f>IF(Y1275,0,$D1519*(1+'General Inputs'!$C$4)^(Y$3906-$K$3906))*'General Inputs'!$C$6</f>
        <v>3958436.2891886164</v>
      </c>
      <c r="Z1519" s="358">
        <f>IF(Z1275,0,$D1519*(1+'General Inputs'!$C$4)^(Z$3906-$K$3906))*'General Inputs'!$C$6</f>
        <v>4037605.0149723873</v>
      </c>
      <c r="AA1519" s="358">
        <f>IF(AA1275,0,$D1519*(1+'General Inputs'!$C$4)^(AA$3906-$K$3906))*'General Inputs'!$C$6</f>
        <v>4118357.1152718356</v>
      </c>
      <c r="AB1519" s="358">
        <f>IF(AB1275,0,$D1519*(1+'General Inputs'!$C$4)^(AB$3906-$K$3906))*'General Inputs'!$C$6</f>
        <v>4200724.2575772731</v>
      </c>
      <c r="AC1519" s="358">
        <f>IF(AC1275,0,$D1519*(1+'General Inputs'!$C$4)^(AC$3906-$K$3906))*'General Inputs'!$C$6</f>
        <v>4284738.7427288182</v>
      </c>
      <c r="AD1519" s="358">
        <f>IF(AD1275,0,$D1519*(1+'General Inputs'!$C$4)^(AD$3906-$K$3906))*'General Inputs'!$C$6</f>
        <v>4370433.5175833944</v>
      </c>
      <c r="AE1519" s="358">
        <f>IF(AE1275,0,$D1519*(1+'General Inputs'!$C$4)^(AE$3906-$K$3906))*'General Inputs'!$C$6</f>
        <v>4457842.1879350627</v>
      </c>
      <c r="AF1519" s="358">
        <f>IF(AF1275,0,$D1519*(1+'General Inputs'!$C$4)^(AF$3906-$K$3906))*'General Inputs'!$C$6</f>
        <v>4546999.0316937631</v>
      </c>
      <c r="AG1519" s="358">
        <f>IF(AG1275,0,$D1519*(1+'General Inputs'!$C$4)^(AG$3906-$K$3906))*'General Inputs'!$C$6</f>
        <v>4637939.0123276394</v>
      </c>
      <c r="AH1519" s="358">
        <f>IF(AH1275,0,$D1519*(1+'General Inputs'!$C$4)^(AH$3906-$K$3906))*'General Inputs'!$C$6</f>
        <v>4730697.7925741915</v>
      </c>
      <c r="AI1519" s="358">
        <f>IF(AI1275,0,$D1519*(1+'General Inputs'!$C$4)^(AI$3906-$K$3906))*'General Inputs'!$C$6</f>
        <v>4825311.7484256746</v>
      </c>
      <c r="AJ1519" s="358">
        <f>IF(AJ1275,0,$D1519*(1+'General Inputs'!$C$4)^(AJ$3906-$K$3906))*'General Inputs'!$C$6</f>
        <v>4921817.9833941888</v>
      </c>
    </row>
    <row r="1520" spans="1:36" x14ac:dyDescent="0.25">
      <c r="A1520" s="353" t="s">
        <v>547</v>
      </c>
      <c r="B1520" s="353" t="s">
        <v>547</v>
      </c>
      <c r="C1520" s="441">
        <f t="shared" si="1150"/>
        <v>10000</v>
      </c>
      <c r="D1520" s="397">
        <v>8000000</v>
      </c>
      <c r="E1520" s="397"/>
      <c r="F1520" s="397"/>
      <c r="G1520" s="397"/>
      <c r="H1520" s="397"/>
      <c r="I1520" s="476">
        <f t="shared" si="1151"/>
        <v>22</v>
      </c>
      <c r="J1520" s="476">
        <f t="shared" si="1152"/>
        <v>1</v>
      </c>
      <c r="K1520" s="358">
        <v>0</v>
      </c>
      <c r="L1520" s="358">
        <v>0</v>
      </c>
      <c r="M1520" s="358">
        <v>0</v>
      </c>
      <c r="N1520" s="358">
        <v>0</v>
      </c>
      <c r="O1520" s="358">
        <f>IF(O1276,0,$D1520*(1+'General Inputs'!$C$4)^(O$3906-$K$3906))*'General Inputs'!$C$6</f>
        <v>1298918.5919999999</v>
      </c>
      <c r="P1520" s="358">
        <f>IF(P1276,0,$D1520*(1+'General Inputs'!$C$4)^(P$3906-$K$3906))*'General Inputs'!$C$6</f>
        <v>1324896.9638399999</v>
      </c>
      <c r="Q1520" s="358">
        <f>IF(Q1276,0,$D1520*(1+'General Inputs'!$C$4)^(Q$3906-$K$3906))*'General Inputs'!$C$6</f>
        <v>1351394.9031168001</v>
      </c>
      <c r="R1520" s="358">
        <f>IF(R1276,0,$D1520*(1+'General Inputs'!$C$4)^(R$3906-$K$3906))*'General Inputs'!$C$6</f>
        <v>1378422.8011791357</v>
      </c>
      <c r="S1520" s="358">
        <f>IF(S1276,0,$D1520*(1+'General Inputs'!$C$4)^(S$3906-$K$3906))*'General Inputs'!$C$6</f>
        <v>1405991.2572027186</v>
      </c>
      <c r="T1520" s="358">
        <f>IF(T1276,0,$D1520*(1+'General Inputs'!$C$4)^(T$3906-$K$3906))*'General Inputs'!$C$6</f>
        <v>1434111.082346773</v>
      </c>
      <c r="U1520" s="358">
        <f>IF(U1276,0,$D1520*(1+'General Inputs'!$C$4)^(U$3906-$K$3906))*'General Inputs'!$C$6</f>
        <v>1462793.3039937085</v>
      </c>
      <c r="V1520" s="358">
        <f>IF(V1276,0,$D1520*(1+'General Inputs'!$C$4)^(V$3906-$K$3906))*'General Inputs'!$C$6</f>
        <v>1492049.1700735826</v>
      </c>
      <c r="W1520" s="358">
        <f>IF(W1276,0,$D1520*(1+'General Inputs'!$C$4)^(W$3906-$K$3906))*'General Inputs'!$C$6</f>
        <v>1521890.1534750543</v>
      </c>
      <c r="X1520" s="358">
        <f>IF(X1276,0,$D1520*(1+'General Inputs'!$C$4)^(X$3906-$K$3906))*'General Inputs'!$C$6</f>
        <v>1552327.9565445553</v>
      </c>
      <c r="Y1520" s="358">
        <f>IF(Y1276,0,$D1520*(1+'General Inputs'!$C$4)^(Y$3906-$K$3906))*'General Inputs'!$C$6</f>
        <v>1583374.5156754467</v>
      </c>
      <c r="Z1520" s="358">
        <f>IF(Z1276,0,$D1520*(1+'General Inputs'!$C$4)^(Z$3906-$K$3906))*'General Inputs'!$C$6</f>
        <v>1615042.0059889548</v>
      </c>
      <c r="AA1520" s="358">
        <f>IF(AA1276,0,$D1520*(1+'General Inputs'!$C$4)^(AA$3906-$K$3906))*'General Inputs'!$C$6</f>
        <v>1647342.8461087344</v>
      </c>
      <c r="AB1520" s="358">
        <f>IF(AB1276,0,$D1520*(1+'General Inputs'!$C$4)^(AB$3906-$K$3906))*'General Inputs'!$C$6</f>
        <v>1680289.7030309094</v>
      </c>
      <c r="AC1520" s="358">
        <f>IF(AC1276,0,$D1520*(1+'General Inputs'!$C$4)^(AC$3906-$K$3906))*'General Inputs'!$C$6</f>
        <v>1713895.4970915273</v>
      </c>
      <c r="AD1520" s="358">
        <f>IF(AD1276,0,$D1520*(1+'General Inputs'!$C$4)^(AD$3906-$K$3906))*'General Inputs'!$C$6</f>
        <v>1748173.4070333578</v>
      </c>
      <c r="AE1520" s="358">
        <f>IF(AE1276,0,$D1520*(1+'General Inputs'!$C$4)^(AE$3906-$K$3906))*'General Inputs'!$C$6</f>
        <v>1783136.8751740248</v>
      </c>
      <c r="AF1520" s="358">
        <f>IF(AF1276,0,$D1520*(1+'General Inputs'!$C$4)^(AF$3906-$K$3906))*'General Inputs'!$C$6</f>
        <v>1818799.6126775055</v>
      </c>
      <c r="AG1520" s="358">
        <f>IF(AG1276,0,$D1520*(1+'General Inputs'!$C$4)^(AG$3906-$K$3906))*'General Inputs'!$C$6</f>
        <v>1855175.6049310556</v>
      </c>
      <c r="AH1520" s="358">
        <f>IF(AH1276,0,$D1520*(1+'General Inputs'!$C$4)^(AH$3906-$K$3906))*'General Inputs'!$C$6</f>
        <v>1892279.1170296762</v>
      </c>
      <c r="AI1520" s="358">
        <f>IF(AI1276,0,$D1520*(1+'General Inputs'!$C$4)^(AI$3906-$K$3906))*'General Inputs'!$C$6</f>
        <v>1930124.6993702701</v>
      </c>
      <c r="AJ1520" s="358">
        <f>IF(AJ1276,0,$D1520*(1+'General Inputs'!$C$4)^(AJ$3906-$K$3906))*'General Inputs'!$C$6</f>
        <v>1968727.1933576753</v>
      </c>
    </row>
    <row r="1521" spans="1:36" x14ac:dyDescent="0.25">
      <c r="A1521" s="353" t="s">
        <v>500</v>
      </c>
      <c r="B1521" s="353" t="s">
        <v>500</v>
      </c>
      <c r="C1521" s="441">
        <f t="shared" si="1150"/>
        <v>2500</v>
      </c>
      <c r="D1521" s="397">
        <v>1750000</v>
      </c>
      <c r="E1521" s="397"/>
      <c r="F1521" s="397"/>
      <c r="G1521" s="397"/>
      <c r="H1521" s="397"/>
      <c r="I1521" s="476">
        <f t="shared" si="1151"/>
        <v>22</v>
      </c>
      <c r="J1521" s="476">
        <f t="shared" si="1152"/>
        <v>1</v>
      </c>
      <c r="K1521" s="358">
        <v>0</v>
      </c>
      <c r="L1521" s="358">
        <v>0</v>
      </c>
      <c r="M1521" s="358">
        <v>0</v>
      </c>
      <c r="N1521" s="358">
        <v>0</v>
      </c>
      <c r="O1521" s="358">
        <f>IF(O1277,0,$D1521*(1+'General Inputs'!$C$4)^(O$3906-$K$3906))*'General Inputs'!$C$6</f>
        <v>284138.44199999998</v>
      </c>
      <c r="P1521" s="358">
        <f>IF(P1277,0,$D1521*(1+'General Inputs'!$C$4)^(P$3906-$K$3906))*'General Inputs'!$C$6</f>
        <v>289821.21083999996</v>
      </c>
      <c r="Q1521" s="358">
        <f>IF(Q1277,0,$D1521*(1+'General Inputs'!$C$4)^(Q$3906-$K$3906))*'General Inputs'!$C$6</f>
        <v>295617.63505679998</v>
      </c>
      <c r="R1521" s="358">
        <f>IF(R1277,0,$D1521*(1+'General Inputs'!$C$4)^(R$3906-$K$3906))*'General Inputs'!$C$6</f>
        <v>301529.98775793595</v>
      </c>
      <c r="S1521" s="358">
        <f>IF(S1277,0,$D1521*(1+'General Inputs'!$C$4)^(S$3906-$K$3906))*'General Inputs'!$C$6</f>
        <v>307560.58751309471</v>
      </c>
      <c r="T1521" s="358">
        <f>IF(T1277,0,$D1521*(1+'General Inputs'!$C$4)^(T$3906-$K$3906))*'General Inputs'!$C$6</f>
        <v>313711.79926335654</v>
      </c>
      <c r="U1521" s="358">
        <f>IF(U1277,0,$D1521*(1+'General Inputs'!$C$4)^(U$3906-$K$3906))*'General Inputs'!$C$6</f>
        <v>319986.03524862375</v>
      </c>
      <c r="V1521" s="358">
        <f>IF(V1277,0,$D1521*(1+'General Inputs'!$C$4)^(V$3906-$K$3906))*'General Inputs'!$C$6</f>
        <v>326385.75595359615</v>
      </c>
      <c r="W1521" s="358">
        <f>IF(W1277,0,$D1521*(1+'General Inputs'!$C$4)^(W$3906-$K$3906))*'General Inputs'!$C$6</f>
        <v>332913.47107266809</v>
      </c>
      <c r="X1521" s="358">
        <f>IF(X1277,0,$D1521*(1+'General Inputs'!$C$4)^(X$3906-$K$3906))*'General Inputs'!$C$6</f>
        <v>339571.74049412145</v>
      </c>
      <c r="Y1521" s="358">
        <f>IF(Y1277,0,$D1521*(1+'General Inputs'!$C$4)^(Y$3906-$K$3906))*'General Inputs'!$C$6</f>
        <v>346363.17530400393</v>
      </c>
      <c r="Z1521" s="358">
        <f>IF(Z1277,0,$D1521*(1+'General Inputs'!$C$4)^(Z$3906-$K$3906))*'General Inputs'!$C$6</f>
        <v>353290.43881008396</v>
      </c>
      <c r="AA1521" s="358">
        <f>IF(AA1277,0,$D1521*(1+'General Inputs'!$C$4)^(AA$3906-$K$3906))*'General Inputs'!$C$6</f>
        <v>360356.2475862857</v>
      </c>
      <c r="AB1521" s="358">
        <f>IF(AB1277,0,$D1521*(1+'General Inputs'!$C$4)^(AB$3906-$K$3906))*'General Inputs'!$C$6</f>
        <v>367563.37253801135</v>
      </c>
      <c r="AC1521" s="358">
        <f>IF(AC1277,0,$D1521*(1+'General Inputs'!$C$4)^(AC$3906-$K$3906))*'General Inputs'!$C$6</f>
        <v>374914.63998877158</v>
      </c>
      <c r="AD1521" s="358">
        <f>IF(AD1277,0,$D1521*(1+'General Inputs'!$C$4)^(AD$3906-$K$3906))*'General Inputs'!$C$6</f>
        <v>382412.93278854695</v>
      </c>
      <c r="AE1521" s="358">
        <f>IF(AE1277,0,$D1521*(1+'General Inputs'!$C$4)^(AE$3906-$K$3906))*'General Inputs'!$C$6</f>
        <v>390061.19144431798</v>
      </c>
      <c r="AF1521" s="358">
        <f>IF(AF1277,0,$D1521*(1+'General Inputs'!$C$4)^(AF$3906-$K$3906))*'General Inputs'!$C$6</f>
        <v>397862.41527320427</v>
      </c>
      <c r="AG1521" s="358">
        <f>IF(AG1277,0,$D1521*(1+'General Inputs'!$C$4)^(AG$3906-$K$3906))*'General Inputs'!$C$6</f>
        <v>405819.66357866843</v>
      </c>
      <c r="AH1521" s="358">
        <f>IF(AH1277,0,$D1521*(1+'General Inputs'!$C$4)^(AH$3906-$K$3906))*'General Inputs'!$C$6</f>
        <v>413936.05685024173</v>
      </c>
      <c r="AI1521" s="358">
        <f>IF(AI1277,0,$D1521*(1+'General Inputs'!$C$4)^(AI$3906-$K$3906))*'General Inputs'!$C$6</f>
        <v>422214.77798724658</v>
      </c>
      <c r="AJ1521" s="358">
        <f>IF(AJ1277,0,$D1521*(1+'General Inputs'!$C$4)^(AJ$3906-$K$3906))*'General Inputs'!$C$6</f>
        <v>430659.07354699151</v>
      </c>
    </row>
    <row r="1522" spans="1:36" x14ac:dyDescent="0.25">
      <c r="A1522" s="353" t="s">
        <v>458</v>
      </c>
      <c r="B1522" s="353" t="s">
        <v>458</v>
      </c>
      <c r="C1522" s="441">
        <f t="shared" si="1150"/>
        <v>3750</v>
      </c>
      <c r="D1522" s="397">
        <v>1750000</v>
      </c>
      <c r="E1522" s="397"/>
      <c r="F1522" s="397"/>
      <c r="G1522" s="397"/>
      <c r="H1522" s="397"/>
      <c r="I1522" s="476">
        <f t="shared" si="1151"/>
        <v>22</v>
      </c>
      <c r="J1522" s="476">
        <f t="shared" si="1152"/>
        <v>1</v>
      </c>
      <c r="K1522" s="358">
        <v>0</v>
      </c>
      <c r="L1522" s="358">
        <v>0</v>
      </c>
      <c r="M1522" s="358">
        <v>0</v>
      </c>
      <c r="N1522" s="358">
        <v>0</v>
      </c>
      <c r="O1522" s="358">
        <f>IF(O1278,0,$D1522*(1+'General Inputs'!$C$4)^(O$3906-$K$3906))*'General Inputs'!$C$6</f>
        <v>284138.44199999998</v>
      </c>
      <c r="P1522" s="358">
        <f>IF(P1278,0,$D1522*(1+'General Inputs'!$C$4)^(P$3906-$K$3906))*'General Inputs'!$C$6</f>
        <v>289821.21083999996</v>
      </c>
      <c r="Q1522" s="358">
        <f>IF(Q1278,0,$D1522*(1+'General Inputs'!$C$4)^(Q$3906-$K$3906))*'General Inputs'!$C$6</f>
        <v>295617.63505679998</v>
      </c>
      <c r="R1522" s="358">
        <f>IF(R1278,0,$D1522*(1+'General Inputs'!$C$4)^(R$3906-$K$3906))*'General Inputs'!$C$6</f>
        <v>301529.98775793595</v>
      </c>
      <c r="S1522" s="358">
        <f>IF(S1278,0,$D1522*(1+'General Inputs'!$C$4)^(S$3906-$K$3906))*'General Inputs'!$C$6</f>
        <v>307560.58751309471</v>
      </c>
      <c r="T1522" s="358">
        <f>IF(T1278,0,$D1522*(1+'General Inputs'!$C$4)^(T$3906-$K$3906))*'General Inputs'!$C$6</f>
        <v>313711.79926335654</v>
      </c>
      <c r="U1522" s="358">
        <f>IF(U1278,0,$D1522*(1+'General Inputs'!$C$4)^(U$3906-$K$3906))*'General Inputs'!$C$6</f>
        <v>319986.03524862375</v>
      </c>
      <c r="V1522" s="358">
        <f>IF(V1278,0,$D1522*(1+'General Inputs'!$C$4)^(V$3906-$K$3906))*'General Inputs'!$C$6</f>
        <v>326385.75595359615</v>
      </c>
      <c r="W1522" s="358">
        <f>IF(W1278,0,$D1522*(1+'General Inputs'!$C$4)^(W$3906-$K$3906))*'General Inputs'!$C$6</f>
        <v>332913.47107266809</v>
      </c>
      <c r="X1522" s="358">
        <f>IF(X1278,0,$D1522*(1+'General Inputs'!$C$4)^(X$3906-$K$3906))*'General Inputs'!$C$6</f>
        <v>339571.74049412145</v>
      </c>
      <c r="Y1522" s="358">
        <f>IF(Y1278,0,$D1522*(1+'General Inputs'!$C$4)^(Y$3906-$K$3906))*'General Inputs'!$C$6</f>
        <v>346363.17530400393</v>
      </c>
      <c r="Z1522" s="358">
        <f>IF(Z1278,0,$D1522*(1+'General Inputs'!$C$4)^(Z$3906-$K$3906))*'General Inputs'!$C$6</f>
        <v>353290.43881008396</v>
      </c>
      <c r="AA1522" s="358">
        <f>IF(AA1278,0,$D1522*(1+'General Inputs'!$C$4)^(AA$3906-$K$3906))*'General Inputs'!$C$6</f>
        <v>360356.2475862857</v>
      </c>
      <c r="AB1522" s="358">
        <f>IF(AB1278,0,$D1522*(1+'General Inputs'!$C$4)^(AB$3906-$K$3906))*'General Inputs'!$C$6</f>
        <v>367563.37253801135</v>
      </c>
      <c r="AC1522" s="358">
        <f>IF(AC1278,0,$D1522*(1+'General Inputs'!$C$4)^(AC$3906-$K$3906))*'General Inputs'!$C$6</f>
        <v>374914.63998877158</v>
      </c>
      <c r="AD1522" s="358">
        <f>IF(AD1278,0,$D1522*(1+'General Inputs'!$C$4)^(AD$3906-$K$3906))*'General Inputs'!$C$6</f>
        <v>382412.93278854695</v>
      </c>
      <c r="AE1522" s="358">
        <f>IF(AE1278,0,$D1522*(1+'General Inputs'!$C$4)^(AE$3906-$K$3906))*'General Inputs'!$C$6</f>
        <v>390061.19144431798</v>
      </c>
      <c r="AF1522" s="358">
        <f>IF(AF1278,0,$D1522*(1+'General Inputs'!$C$4)^(AF$3906-$K$3906))*'General Inputs'!$C$6</f>
        <v>397862.41527320427</v>
      </c>
      <c r="AG1522" s="358">
        <f>IF(AG1278,0,$D1522*(1+'General Inputs'!$C$4)^(AG$3906-$K$3906))*'General Inputs'!$C$6</f>
        <v>405819.66357866843</v>
      </c>
      <c r="AH1522" s="358">
        <f>IF(AH1278,0,$D1522*(1+'General Inputs'!$C$4)^(AH$3906-$K$3906))*'General Inputs'!$C$6</f>
        <v>413936.05685024173</v>
      </c>
      <c r="AI1522" s="358">
        <f>IF(AI1278,0,$D1522*(1+'General Inputs'!$C$4)^(AI$3906-$K$3906))*'General Inputs'!$C$6</f>
        <v>422214.77798724658</v>
      </c>
      <c r="AJ1522" s="358">
        <f>IF(AJ1278,0,$D1522*(1+'General Inputs'!$C$4)^(AJ$3906-$K$3906))*'General Inputs'!$C$6</f>
        <v>430659.07354699151</v>
      </c>
    </row>
    <row r="1523" spans="1:36" x14ac:dyDescent="0.25">
      <c r="A1523" s="353" t="s">
        <v>426</v>
      </c>
      <c r="B1523" s="353" t="s">
        <v>426</v>
      </c>
      <c r="C1523" s="441">
        <f t="shared" si="1150"/>
        <v>4995</v>
      </c>
      <c r="D1523" s="397">
        <v>1750000</v>
      </c>
      <c r="E1523" s="397"/>
      <c r="F1523" s="397"/>
      <c r="G1523" s="397"/>
      <c r="H1523" s="397"/>
      <c r="I1523" s="476">
        <f t="shared" si="1151"/>
        <v>22</v>
      </c>
      <c r="J1523" s="476">
        <f t="shared" si="1152"/>
        <v>1</v>
      </c>
      <c r="K1523" s="358">
        <v>0</v>
      </c>
      <c r="L1523" s="358">
        <v>0</v>
      </c>
      <c r="M1523" s="358">
        <v>0</v>
      </c>
      <c r="N1523" s="358">
        <v>0</v>
      </c>
      <c r="O1523" s="358">
        <f>IF(O1279,0,$D1523*(1+'General Inputs'!$C$4)^(O$3906-$K$3906))*'General Inputs'!$C$6</f>
        <v>284138.44199999998</v>
      </c>
      <c r="P1523" s="358">
        <f>IF(P1279,0,$D1523*(1+'General Inputs'!$C$4)^(P$3906-$K$3906))*'General Inputs'!$C$6</f>
        <v>289821.21083999996</v>
      </c>
      <c r="Q1523" s="358">
        <f>IF(Q1279,0,$D1523*(1+'General Inputs'!$C$4)^(Q$3906-$K$3906))*'General Inputs'!$C$6</f>
        <v>295617.63505679998</v>
      </c>
      <c r="R1523" s="358">
        <f>IF(R1279,0,$D1523*(1+'General Inputs'!$C$4)^(R$3906-$K$3906))*'General Inputs'!$C$6</f>
        <v>301529.98775793595</v>
      </c>
      <c r="S1523" s="358">
        <f>IF(S1279,0,$D1523*(1+'General Inputs'!$C$4)^(S$3906-$K$3906))*'General Inputs'!$C$6</f>
        <v>307560.58751309471</v>
      </c>
      <c r="T1523" s="358">
        <f>IF(T1279,0,$D1523*(1+'General Inputs'!$C$4)^(T$3906-$K$3906))*'General Inputs'!$C$6</f>
        <v>313711.79926335654</v>
      </c>
      <c r="U1523" s="358">
        <f>IF(U1279,0,$D1523*(1+'General Inputs'!$C$4)^(U$3906-$K$3906))*'General Inputs'!$C$6</f>
        <v>319986.03524862375</v>
      </c>
      <c r="V1523" s="358">
        <f>IF(V1279,0,$D1523*(1+'General Inputs'!$C$4)^(V$3906-$K$3906))*'General Inputs'!$C$6</f>
        <v>326385.75595359615</v>
      </c>
      <c r="W1523" s="358">
        <f>IF(W1279,0,$D1523*(1+'General Inputs'!$C$4)^(W$3906-$K$3906))*'General Inputs'!$C$6</f>
        <v>332913.47107266809</v>
      </c>
      <c r="X1523" s="358">
        <f>IF(X1279,0,$D1523*(1+'General Inputs'!$C$4)^(X$3906-$K$3906))*'General Inputs'!$C$6</f>
        <v>339571.74049412145</v>
      </c>
      <c r="Y1523" s="358">
        <f>IF(Y1279,0,$D1523*(1+'General Inputs'!$C$4)^(Y$3906-$K$3906))*'General Inputs'!$C$6</f>
        <v>346363.17530400393</v>
      </c>
      <c r="Z1523" s="358">
        <f>IF(Z1279,0,$D1523*(1+'General Inputs'!$C$4)^(Z$3906-$K$3906))*'General Inputs'!$C$6</f>
        <v>353290.43881008396</v>
      </c>
      <c r="AA1523" s="358">
        <f>IF(AA1279,0,$D1523*(1+'General Inputs'!$C$4)^(AA$3906-$K$3906))*'General Inputs'!$C$6</f>
        <v>360356.2475862857</v>
      </c>
      <c r="AB1523" s="358">
        <f>IF(AB1279,0,$D1523*(1+'General Inputs'!$C$4)^(AB$3906-$K$3906))*'General Inputs'!$C$6</f>
        <v>367563.37253801135</v>
      </c>
      <c r="AC1523" s="358">
        <f>IF(AC1279,0,$D1523*(1+'General Inputs'!$C$4)^(AC$3906-$K$3906))*'General Inputs'!$C$6</f>
        <v>374914.63998877158</v>
      </c>
      <c r="AD1523" s="358">
        <f>IF(AD1279,0,$D1523*(1+'General Inputs'!$C$4)^(AD$3906-$K$3906))*'General Inputs'!$C$6</f>
        <v>382412.93278854695</v>
      </c>
      <c r="AE1523" s="358">
        <f>IF(AE1279,0,$D1523*(1+'General Inputs'!$C$4)^(AE$3906-$K$3906))*'General Inputs'!$C$6</f>
        <v>390061.19144431798</v>
      </c>
      <c r="AF1523" s="358">
        <f>IF(AF1279,0,$D1523*(1+'General Inputs'!$C$4)^(AF$3906-$K$3906))*'General Inputs'!$C$6</f>
        <v>397862.41527320427</v>
      </c>
      <c r="AG1523" s="358">
        <f>IF(AG1279,0,$D1523*(1+'General Inputs'!$C$4)^(AG$3906-$K$3906))*'General Inputs'!$C$6</f>
        <v>405819.66357866843</v>
      </c>
      <c r="AH1523" s="358">
        <f>IF(AH1279,0,$D1523*(1+'General Inputs'!$C$4)^(AH$3906-$K$3906))*'General Inputs'!$C$6</f>
        <v>413936.05685024173</v>
      </c>
      <c r="AI1523" s="358">
        <f>IF(AI1279,0,$D1523*(1+'General Inputs'!$C$4)^(AI$3906-$K$3906))*'General Inputs'!$C$6</f>
        <v>422214.77798724658</v>
      </c>
      <c r="AJ1523" s="358">
        <f>IF(AJ1279,0,$D1523*(1+'General Inputs'!$C$4)^(AJ$3906-$K$3906))*'General Inputs'!$C$6</f>
        <v>430659.07354699151</v>
      </c>
    </row>
    <row r="1524" spans="1:36" x14ac:dyDescent="0.25">
      <c r="A1524" s="353" t="s">
        <v>335</v>
      </c>
      <c r="B1524" s="353" t="s">
        <v>335</v>
      </c>
      <c r="C1524" s="441">
        <f t="shared" si="1150"/>
        <v>5000</v>
      </c>
      <c r="D1524" s="397">
        <v>1750000</v>
      </c>
      <c r="E1524" s="397"/>
      <c r="F1524" s="397"/>
      <c r="G1524" s="397"/>
      <c r="H1524" s="397"/>
      <c r="I1524" s="476">
        <f t="shared" si="1151"/>
        <v>22</v>
      </c>
      <c r="J1524" s="476">
        <f t="shared" si="1152"/>
        <v>1</v>
      </c>
      <c r="K1524" s="358">
        <v>0</v>
      </c>
      <c r="L1524" s="358">
        <v>0</v>
      </c>
      <c r="M1524" s="358">
        <v>0</v>
      </c>
      <c r="N1524" s="358">
        <v>0</v>
      </c>
      <c r="O1524" s="358">
        <f>IF(O1280,0,$D1524*(1+'General Inputs'!$C$4)^(O$3906-$K$3906))*'General Inputs'!$C$6</f>
        <v>284138.44199999998</v>
      </c>
      <c r="P1524" s="358">
        <f>IF(P1280,0,$D1524*(1+'General Inputs'!$C$4)^(P$3906-$K$3906))*'General Inputs'!$C$6</f>
        <v>289821.21083999996</v>
      </c>
      <c r="Q1524" s="358">
        <f>IF(Q1280,0,$D1524*(1+'General Inputs'!$C$4)^(Q$3906-$K$3906))*'General Inputs'!$C$6</f>
        <v>295617.63505679998</v>
      </c>
      <c r="R1524" s="358">
        <f>IF(R1280,0,$D1524*(1+'General Inputs'!$C$4)^(R$3906-$K$3906))*'General Inputs'!$C$6</f>
        <v>301529.98775793595</v>
      </c>
      <c r="S1524" s="358">
        <f>IF(S1280,0,$D1524*(1+'General Inputs'!$C$4)^(S$3906-$K$3906))*'General Inputs'!$C$6</f>
        <v>307560.58751309471</v>
      </c>
      <c r="T1524" s="358">
        <f>IF(T1280,0,$D1524*(1+'General Inputs'!$C$4)^(T$3906-$K$3906))*'General Inputs'!$C$6</f>
        <v>313711.79926335654</v>
      </c>
      <c r="U1524" s="358">
        <f>IF(U1280,0,$D1524*(1+'General Inputs'!$C$4)^(U$3906-$K$3906))*'General Inputs'!$C$6</f>
        <v>319986.03524862375</v>
      </c>
      <c r="V1524" s="358">
        <f>IF(V1280,0,$D1524*(1+'General Inputs'!$C$4)^(V$3906-$K$3906))*'General Inputs'!$C$6</f>
        <v>326385.75595359615</v>
      </c>
      <c r="W1524" s="358">
        <f>IF(W1280,0,$D1524*(1+'General Inputs'!$C$4)^(W$3906-$K$3906))*'General Inputs'!$C$6</f>
        <v>332913.47107266809</v>
      </c>
      <c r="X1524" s="358">
        <f>IF(X1280,0,$D1524*(1+'General Inputs'!$C$4)^(X$3906-$K$3906))*'General Inputs'!$C$6</f>
        <v>339571.74049412145</v>
      </c>
      <c r="Y1524" s="358">
        <f>IF(Y1280,0,$D1524*(1+'General Inputs'!$C$4)^(Y$3906-$K$3906))*'General Inputs'!$C$6</f>
        <v>346363.17530400393</v>
      </c>
      <c r="Z1524" s="358">
        <f>IF(Z1280,0,$D1524*(1+'General Inputs'!$C$4)^(Z$3906-$K$3906))*'General Inputs'!$C$6</f>
        <v>353290.43881008396</v>
      </c>
      <c r="AA1524" s="358">
        <f>IF(AA1280,0,$D1524*(1+'General Inputs'!$C$4)^(AA$3906-$K$3906))*'General Inputs'!$C$6</f>
        <v>360356.2475862857</v>
      </c>
      <c r="AB1524" s="358">
        <f>IF(AB1280,0,$D1524*(1+'General Inputs'!$C$4)^(AB$3906-$K$3906))*'General Inputs'!$C$6</f>
        <v>367563.37253801135</v>
      </c>
      <c r="AC1524" s="358">
        <f>IF(AC1280,0,$D1524*(1+'General Inputs'!$C$4)^(AC$3906-$K$3906))*'General Inputs'!$C$6</f>
        <v>374914.63998877158</v>
      </c>
      <c r="AD1524" s="358">
        <f>IF(AD1280,0,$D1524*(1+'General Inputs'!$C$4)^(AD$3906-$K$3906))*'General Inputs'!$C$6</f>
        <v>382412.93278854695</v>
      </c>
      <c r="AE1524" s="358">
        <f>IF(AE1280,0,$D1524*(1+'General Inputs'!$C$4)^(AE$3906-$K$3906))*'General Inputs'!$C$6</f>
        <v>390061.19144431798</v>
      </c>
      <c r="AF1524" s="358">
        <f>IF(AF1280,0,$D1524*(1+'General Inputs'!$C$4)^(AF$3906-$K$3906))*'General Inputs'!$C$6</f>
        <v>397862.41527320427</v>
      </c>
      <c r="AG1524" s="358">
        <f>IF(AG1280,0,$D1524*(1+'General Inputs'!$C$4)^(AG$3906-$K$3906))*'General Inputs'!$C$6</f>
        <v>405819.66357866843</v>
      </c>
      <c r="AH1524" s="358">
        <f>IF(AH1280,0,$D1524*(1+'General Inputs'!$C$4)^(AH$3906-$K$3906))*'General Inputs'!$C$6</f>
        <v>413936.05685024173</v>
      </c>
      <c r="AI1524" s="358">
        <f>IF(AI1280,0,$D1524*(1+'General Inputs'!$C$4)^(AI$3906-$K$3906))*'General Inputs'!$C$6</f>
        <v>422214.77798724658</v>
      </c>
      <c r="AJ1524" s="358">
        <f>IF(AJ1280,0,$D1524*(1+'General Inputs'!$C$4)^(AJ$3906-$K$3906))*'General Inputs'!$C$6</f>
        <v>430659.07354699151</v>
      </c>
    </row>
    <row r="1525" spans="1:36" x14ac:dyDescent="0.25">
      <c r="A1525" s="353" t="s">
        <v>235</v>
      </c>
      <c r="B1525" s="353" t="s">
        <v>428</v>
      </c>
      <c r="C1525" s="441">
        <f t="shared" si="1150"/>
        <v>2500</v>
      </c>
      <c r="D1525" s="397">
        <v>1750000</v>
      </c>
      <c r="E1525" s="397"/>
      <c r="F1525" s="397"/>
      <c r="G1525" s="397"/>
      <c r="H1525" s="397"/>
      <c r="I1525" s="476">
        <f t="shared" si="1151"/>
        <v>22</v>
      </c>
      <c r="J1525" s="476">
        <f t="shared" si="1152"/>
        <v>1</v>
      </c>
      <c r="K1525" s="358">
        <v>0</v>
      </c>
      <c r="L1525" s="358">
        <v>0</v>
      </c>
      <c r="M1525" s="358">
        <v>0</v>
      </c>
      <c r="N1525" s="358">
        <v>0</v>
      </c>
      <c r="O1525" s="358">
        <f>IF(O1281,0,$D1525*(1+'General Inputs'!$C$4)^(O$3906-$K$3906))*'General Inputs'!$C$6</f>
        <v>284138.44199999998</v>
      </c>
      <c r="P1525" s="358">
        <f>IF(P1281,0,$D1525*(1+'General Inputs'!$C$4)^(P$3906-$K$3906))*'General Inputs'!$C$6</f>
        <v>289821.21083999996</v>
      </c>
      <c r="Q1525" s="358">
        <f>IF(Q1281,0,$D1525*(1+'General Inputs'!$C$4)^(Q$3906-$K$3906))*'General Inputs'!$C$6</f>
        <v>295617.63505679998</v>
      </c>
      <c r="R1525" s="358">
        <f>IF(R1281,0,$D1525*(1+'General Inputs'!$C$4)^(R$3906-$K$3906))*'General Inputs'!$C$6</f>
        <v>301529.98775793595</v>
      </c>
      <c r="S1525" s="358">
        <f>IF(S1281,0,$D1525*(1+'General Inputs'!$C$4)^(S$3906-$K$3906))*'General Inputs'!$C$6</f>
        <v>307560.58751309471</v>
      </c>
      <c r="T1525" s="358">
        <f>IF(T1281,0,$D1525*(1+'General Inputs'!$C$4)^(T$3906-$K$3906))*'General Inputs'!$C$6</f>
        <v>313711.79926335654</v>
      </c>
      <c r="U1525" s="358">
        <f>IF(U1281,0,$D1525*(1+'General Inputs'!$C$4)^(U$3906-$K$3906))*'General Inputs'!$C$6</f>
        <v>319986.03524862375</v>
      </c>
      <c r="V1525" s="358">
        <f>IF(V1281,0,$D1525*(1+'General Inputs'!$C$4)^(V$3906-$K$3906))*'General Inputs'!$C$6</f>
        <v>326385.75595359615</v>
      </c>
      <c r="W1525" s="358">
        <f>IF(W1281,0,$D1525*(1+'General Inputs'!$C$4)^(W$3906-$K$3906))*'General Inputs'!$C$6</f>
        <v>332913.47107266809</v>
      </c>
      <c r="X1525" s="358">
        <f>IF(X1281,0,$D1525*(1+'General Inputs'!$C$4)^(X$3906-$K$3906))*'General Inputs'!$C$6</f>
        <v>339571.74049412145</v>
      </c>
      <c r="Y1525" s="358">
        <f>IF(Y1281,0,$D1525*(1+'General Inputs'!$C$4)^(Y$3906-$K$3906))*'General Inputs'!$C$6</f>
        <v>346363.17530400393</v>
      </c>
      <c r="Z1525" s="358">
        <f>IF(Z1281,0,$D1525*(1+'General Inputs'!$C$4)^(Z$3906-$K$3906))*'General Inputs'!$C$6</f>
        <v>353290.43881008396</v>
      </c>
      <c r="AA1525" s="358">
        <f>IF(AA1281,0,$D1525*(1+'General Inputs'!$C$4)^(AA$3906-$K$3906))*'General Inputs'!$C$6</f>
        <v>360356.2475862857</v>
      </c>
      <c r="AB1525" s="358">
        <f>IF(AB1281,0,$D1525*(1+'General Inputs'!$C$4)^(AB$3906-$K$3906))*'General Inputs'!$C$6</f>
        <v>367563.37253801135</v>
      </c>
      <c r="AC1525" s="358">
        <f>IF(AC1281,0,$D1525*(1+'General Inputs'!$C$4)^(AC$3906-$K$3906))*'General Inputs'!$C$6</f>
        <v>374914.63998877158</v>
      </c>
      <c r="AD1525" s="358">
        <f>IF(AD1281,0,$D1525*(1+'General Inputs'!$C$4)^(AD$3906-$K$3906))*'General Inputs'!$C$6</f>
        <v>382412.93278854695</v>
      </c>
      <c r="AE1525" s="358">
        <f>IF(AE1281,0,$D1525*(1+'General Inputs'!$C$4)^(AE$3906-$K$3906))*'General Inputs'!$C$6</f>
        <v>390061.19144431798</v>
      </c>
      <c r="AF1525" s="358">
        <f>IF(AF1281,0,$D1525*(1+'General Inputs'!$C$4)^(AF$3906-$K$3906))*'General Inputs'!$C$6</f>
        <v>397862.41527320427</v>
      </c>
      <c r="AG1525" s="358">
        <f>IF(AG1281,0,$D1525*(1+'General Inputs'!$C$4)^(AG$3906-$K$3906))*'General Inputs'!$C$6</f>
        <v>405819.66357866843</v>
      </c>
      <c r="AH1525" s="358">
        <f>IF(AH1281,0,$D1525*(1+'General Inputs'!$C$4)^(AH$3906-$K$3906))*'General Inputs'!$C$6</f>
        <v>413936.05685024173</v>
      </c>
      <c r="AI1525" s="358">
        <f>IF(AI1281,0,$D1525*(1+'General Inputs'!$C$4)^(AI$3906-$K$3906))*'General Inputs'!$C$6</f>
        <v>422214.77798724658</v>
      </c>
      <c r="AJ1525" s="358">
        <f>IF(AJ1281,0,$D1525*(1+'General Inputs'!$C$4)^(AJ$3906-$K$3906))*'General Inputs'!$C$6</f>
        <v>430659.07354699151</v>
      </c>
    </row>
    <row r="1526" spans="1:36" x14ac:dyDescent="0.25">
      <c r="A1526" s="353" t="s">
        <v>235</v>
      </c>
      <c r="B1526" s="353" t="s">
        <v>372</v>
      </c>
      <c r="C1526" s="441">
        <f t="shared" si="1150"/>
        <v>5000</v>
      </c>
      <c r="D1526" s="397">
        <v>1750000</v>
      </c>
      <c r="E1526" s="397"/>
      <c r="F1526" s="397"/>
      <c r="G1526" s="397"/>
      <c r="H1526" s="397"/>
      <c r="I1526" s="476">
        <f t="shared" si="1151"/>
        <v>22</v>
      </c>
      <c r="J1526" s="476">
        <f t="shared" si="1152"/>
        <v>1</v>
      </c>
      <c r="K1526" s="358">
        <v>0</v>
      </c>
      <c r="L1526" s="358">
        <v>0</v>
      </c>
      <c r="M1526" s="358">
        <v>0</v>
      </c>
      <c r="N1526" s="358">
        <v>0</v>
      </c>
      <c r="O1526" s="358">
        <f>IF(O1282,0,$D1526*(1+'General Inputs'!$C$4)^(O$3906-$K$3906))*'General Inputs'!$C$6</f>
        <v>284138.44199999998</v>
      </c>
      <c r="P1526" s="358">
        <f>IF(P1282,0,$D1526*(1+'General Inputs'!$C$4)^(P$3906-$K$3906))*'General Inputs'!$C$6</f>
        <v>289821.21083999996</v>
      </c>
      <c r="Q1526" s="358">
        <f>IF(Q1282,0,$D1526*(1+'General Inputs'!$C$4)^(Q$3906-$K$3906))*'General Inputs'!$C$6</f>
        <v>295617.63505679998</v>
      </c>
      <c r="R1526" s="358">
        <f>IF(R1282,0,$D1526*(1+'General Inputs'!$C$4)^(R$3906-$K$3906))*'General Inputs'!$C$6</f>
        <v>301529.98775793595</v>
      </c>
      <c r="S1526" s="358">
        <f>IF(S1282,0,$D1526*(1+'General Inputs'!$C$4)^(S$3906-$K$3906))*'General Inputs'!$C$6</f>
        <v>307560.58751309471</v>
      </c>
      <c r="T1526" s="358">
        <f>IF(T1282,0,$D1526*(1+'General Inputs'!$C$4)^(T$3906-$K$3906))*'General Inputs'!$C$6</f>
        <v>313711.79926335654</v>
      </c>
      <c r="U1526" s="358">
        <f>IF(U1282,0,$D1526*(1+'General Inputs'!$C$4)^(U$3906-$K$3906))*'General Inputs'!$C$6</f>
        <v>319986.03524862375</v>
      </c>
      <c r="V1526" s="358">
        <f>IF(V1282,0,$D1526*(1+'General Inputs'!$C$4)^(V$3906-$K$3906))*'General Inputs'!$C$6</f>
        <v>326385.75595359615</v>
      </c>
      <c r="W1526" s="358">
        <f>IF(W1282,0,$D1526*(1+'General Inputs'!$C$4)^(W$3906-$K$3906))*'General Inputs'!$C$6</f>
        <v>332913.47107266809</v>
      </c>
      <c r="X1526" s="358">
        <f>IF(X1282,0,$D1526*(1+'General Inputs'!$C$4)^(X$3906-$K$3906))*'General Inputs'!$C$6</f>
        <v>339571.74049412145</v>
      </c>
      <c r="Y1526" s="358">
        <f>IF(Y1282,0,$D1526*(1+'General Inputs'!$C$4)^(Y$3906-$K$3906))*'General Inputs'!$C$6</f>
        <v>346363.17530400393</v>
      </c>
      <c r="Z1526" s="358">
        <f>IF(Z1282,0,$D1526*(1+'General Inputs'!$C$4)^(Z$3906-$K$3906))*'General Inputs'!$C$6</f>
        <v>353290.43881008396</v>
      </c>
      <c r="AA1526" s="358">
        <f>IF(AA1282,0,$D1526*(1+'General Inputs'!$C$4)^(AA$3906-$K$3906))*'General Inputs'!$C$6</f>
        <v>360356.2475862857</v>
      </c>
      <c r="AB1526" s="358">
        <f>IF(AB1282,0,$D1526*(1+'General Inputs'!$C$4)^(AB$3906-$K$3906))*'General Inputs'!$C$6</f>
        <v>367563.37253801135</v>
      </c>
      <c r="AC1526" s="358">
        <f>IF(AC1282,0,$D1526*(1+'General Inputs'!$C$4)^(AC$3906-$K$3906))*'General Inputs'!$C$6</f>
        <v>374914.63998877158</v>
      </c>
      <c r="AD1526" s="358">
        <f>IF(AD1282,0,$D1526*(1+'General Inputs'!$C$4)^(AD$3906-$K$3906))*'General Inputs'!$C$6</f>
        <v>382412.93278854695</v>
      </c>
      <c r="AE1526" s="358">
        <f>IF(AE1282,0,$D1526*(1+'General Inputs'!$C$4)^(AE$3906-$K$3906))*'General Inputs'!$C$6</f>
        <v>390061.19144431798</v>
      </c>
      <c r="AF1526" s="358">
        <f>IF(AF1282,0,$D1526*(1+'General Inputs'!$C$4)^(AF$3906-$K$3906))*'General Inputs'!$C$6</f>
        <v>397862.41527320427</v>
      </c>
      <c r="AG1526" s="358">
        <f>IF(AG1282,0,$D1526*(1+'General Inputs'!$C$4)^(AG$3906-$K$3906))*'General Inputs'!$C$6</f>
        <v>405819.66357866843</v>
      </c>
      <c r="AH1526" s="358">
        <f>IF(AH1282,0,$D1526*(1+'General Inputs'!$C$4)^(AH$3906-$K$3906))*'General Inputs'!$C$6</f>
        <v>413936.05685024173</v>
      </c>
      <c r="AI1526" s="358">
        <f>IF(AI1282,0,$D1526*(1+'General Inputs'!$C$4)^(AI$3906-$K$3906))*'General Inputs'!$C$6</f>
        <v>422214.77798724658</v>
      </c>
      <c r="AJ1526" s="358">
        <f>IF(AJ1282,0,$D1526*(1+'General Inputs'!$C$4)^(AJ$3906-$K$3906))*'General Inputs'!$C$6</f>
        <v>430659.07354699151</v>
      </c>
    </row>
    <row r="1527" spans="1:36" x14ac:dyDescent="0.25">
      <c r="A1527" s="353" t="s">
        <v>419</v>
      </c>
      <c r="B1527" s="353" t="s">
        <v>419</v>
      </c>
      <c r="C1527" s="441">
        <f t="shared" si="1150"/>
        <v>1500</v>
      </c>
      <c r="D1527" s="397">
        <v>1750000</v>
      </c>
      <c r="E1527" s="397"/>
      <c r="F1527" s="397"/>
      <c r="G1527" s="397"/>
      <c r="H1527" s="397"/>
      <c r="I1527" s="476">
        <f t="shared" si="1151"/>
        <v>22</v>
      </c>
      <c r="J1527" s="476">
        <f t="shared" si="1152"/>
        <v>1</v>
      </c>
      <c r="K1527" s="358">
        <v>0</v>
      </c>
      <c r="L1527" s="358">
        <v>0</v>
      </c>
      <c r="M1527" s="358">
        <v>0</v>
      </c>
      <c r="N1527" s="358">
        <v>0</v>
      </c>
      <c r="O1527" s="358">
        <f>IF(O1283,0,$D1527*(1+'General Inputs'!$C$4)^(O$3906-$K$3906))*'General Inputs'!$C$6</f>
        <v>284138.44199999998</v>
      </c>
      <c r="P1527" s="358">
        <f>IF(P1283,0,$D1527*(1+'General Inputs'!$C$4)^(P$3906-$K$3906))*'General Inputs'!$C$6</f>
        <v>289821.21083999996</v>
      </c>
      <c r="Q1527" s="358">
        <f>IF(Q1283,0,$D1527*(1+'General Inputs'!$C$4)^(Q$3906-$K$3906))*'General Inputs'!$C$6</f>
        <v>295617.63505679998</v>
      </c>
      <c r="R1527" s="358">
        <f>IF(R1283,0,$D1527*(1+'General Inputs'!$C$4)^(R$3906-$K$3906))*'General Inputs'!$C$6</f>
        <v>301529.98775793595</v>
      </c>
      <c r="S1527" s="358">
        <f>IF(S1283,0,$D1527*(1+'General Inputs'!$C$4)^(S$3906-$K$3906))*'General Inputs'!$C$6</f>
        <v>307560.58751309471</v>
      </c>
      <c r="T1527" s="358">
        <f>IF(T1283,0,$D1527*(1+'General Inputs'!$C$4)^(T$3906-$K$3906))*'General Inputs'!$C$6</f>
        <v>313711.79926335654</v>
      </c>
      <c r="U1527" s="358">
        <f>IF(U1283,0,$D1527*(1+'General Inputs'!$C$4)^(U$3906-$K$3906))*'General Inputs'!$C$6</f>
        <v>319986.03524862375</v>
      </c>
      <c r="V1527" s="358">
        <f>IF(V1283,0,$D1527*(1+'General Inputs'!$C$4)^(V$3906-$K$3906))*'General Inputs'!$C$6</f>
        <v>326385.75595359615</v>
      </c>
      <c r="W1527" s="358">
        <f>IF(W1283,0,$D1527*(1+'General Inputs'!$C$4)^(W$3906-$K$3906))*'General Inputs'!$C$6</f>
        <v>332913.47107266809</v>
      </c>
      <c r="X1527" s="358">
        <f>IF(X1283,0,$D1527*(1+'General Inputs'!$C$4)^(X$3906-$K$3906))*'General Inputs'!$C$6</f>
        <v>339571.74049412145</v>
      </c>
      <c r="Y1527" s="358">
        <f>IF(Y1283,0,$D1527*(1+'General Inputs'!$C$4)^(Y$3906-$K$3906))*'General Inputs'!$C$6</f>
        <v>346363.17530400393</v>
      </c>
      <c r="Z1527" s="358">
        <f>IF(Z1283,0,$D1527*(1+'General Inputs'!$C$4)^(Z$3906-$K$3906))*'General Inputs'!$C$6</f>
        <v>353290.43881008396</v>
      </c>
      <c r="AA1527" s="358">
        <f>IF(AA1283,0,$D1527*(1+'General Inputs'!$C$4)^(AA$3906-$K$3906))*'General Inputs'!$C$6</f>
        <v>360356.2475862857</v>
      </c>
      <c r="AB1527" s="358">
        <f>IF(AB1283,0,$D1527*(1+'General Inputs'!$C$4)^(AB$3906-$K$3906))*'General Inputs'!$C$6</f>
        <v>367563.37253801135</v>
      </c>
      <c r="AC1527" s="358">
        <f>IF(AC1283,0,$D1527*(1+'General Inputs'!$C$4)^(AC$3906-$K$3906))*'General Inputs'!$C$6</f>
        <v>374914.63998877158</v>
      </c>
      <c r="AD1527" s="358">
        <f>IF(AD1283,0,$D1527*(1+'General Inputs'!$C$4)^(AD$3906-$K$3906))*'General Inputs'!$C$6</f>
        <v>382412.93278854695</v>
      </c>
      <c r="AE1527" s="358">
        <f>IF(AE1283,0,$D1527*(1+'General Inputs'!$C$4)^(AE$3906-$K$3906))*'General Inputs'!$C$6</f>
        <v>390061.19144431798</v>
      </c>
      <c r="AF1527" s="358">
        <f>IF(AF1283,0,$D1527*(1+'General Inputs'!$C$4)^(AF$3906-$K$3906))*'General Inputs'!$C$6</f>
        <v>397862.41527320427</v>
      </c>
      <c r="AG1527" s="358">
        <f>IF(AG1283,0,$D1527*(1+'General Inputs'!$C$4)^(AG$3906-$K$3906))*'General Inputs'!$C$6</f>
        <v>405819.66357866843</v>
      </c>
      <c r="AH1527" s="358">
        <f>IF(AH1283,0,$D1527*(1+'General Inputs'!$C$4)^(AH$3906-$K$3906))*'General Inputs'!$C$6</f>
        <v>413936.05685024173</v>
      </c>
      <c r="AI1527" s="358">
        <f>IF(AI1283,0,$D1527*(1+'General Inputs'!$C$4)^(AI$3906-$K$3906))*'General Inputs'!$C$6</f>
        <v>422214.77798724658</v>
      </c>
      <c r="AJ1527" s="358">
        <f>IF(AJ1283,0,$D1527*(1+'General Inputs'!$C$4)^(AJ$3906-$K$3906))*'General Inputs'!$C$6</f>
        <v>430659.07354699151</v>
      </c>
    </row>
    <row r="1528" spans="1:36" x14ac:dyDescent="0.25">
      <c r="A1528" s="353" t="s">
        <v>236</v>
      </c>
      <c r="B1528" s="353" t="s">
        <v>236</v>
      </c>
      <c r="C1528" s="441">
        <f t="shared" si="1150"/>
        <v>20000</v>
      </c>
      <c r="D1528" s="397">
        <v>8000000</v>
      </c>
      <c r="E1528" s="397"/>
      <c r="F1528" s="397"/>
      <c r="G1528" s="397"/>
      <c r="H1528" s="397"/>
      <c r="I1528" s="476">
        <f t="shared" si="1151"/>
        <v>22</v>
      </c>
      <c r="J1528" s="476">
        <f t="shared" si="1152"/>
        <v>1</v>
      </c>
      <c r="K1528" s="358">
        <v>0</v>
      </c>
      <c r="L1528" s="358">
        <v>0</v>
      </c>
      <c r="M1528" s="358">
        <v>0</v>
      </c>
      <c r="N1528" s="358">
        <v>0</v>
      </c>
      <c r="O1528" s="358">
        <f>IF(O1284,0,$D1528*(1+'General Inputs'!$C$4)^(O$3906-$K$3906))*'General Inputs'!$C$6</f>
        <v>1298918.5919999999</v>
      </c>
      <c r="P1528" s="358">
        <f>IF(P1284,0,$D1528*(1+'General Inputs'!$C$4)^(P$3906-$K$3906))*'General Inputs'!$C$6</f>
        <v>1324896.9638399999</v>
      </c>
      <c r="Q1528" s="358">
        <f>IF(Q1284,0,$D1528*(1+'General Inputs'!$C$4)^(Q$3906-$K$3906))*'General Inputs'!$C$6</f>
        <v>1351394.9031168001</v>
      </c>
      <c r="R1528" s="358">
        <f>IF(R1284,0,$D1528*(1+'General Inputs'!$C$4)^(R$3906-$K$3906))*'General Inputs'!$C$6</f>
        <v>1378422.8011791357</v>
      </c>
      <c r="S1528" s="358">
        <f>IF(S1284,0,$D1528*(1+'General Inputs'!$C$4)^(S$3906-$K$3906))*'General Inputs'!$C$6</f>
        <v>1405991.2572027186</v>
      </c>
      <c r="T1528" s="358">
        <f>IF(T1284,0,$D1528*(1+'General Inputs'!$C$4)^(T$3906-$K$3906))*'General Inputs'!$C$6</f>
        <v>1434111.082346773</v>
      </c>
      <c r="U1528" s="358">
        <f>IF(U1284,0,$D1528*(1+'General Inputs'!$C$4)^(U$3906-$K$3906))*'General Inputs'!$C$6</f>
        <v>1462793.3039937085</v>
      </c>
      <c r="V1528" s="358">
        <f>IF(V1284,0,$D1528*(1+'General Inputs'!$C$4)^(V$3906-$K$3906))*'General Inputs'!$C$6</f>
        <v>1492049.1700735826</v>
      </c>
      <c r="W1528" s="358">
        <f>IF(W1284,0,$D1528*(1+'General Inputs'!$C$4)^(W$3906-$K$3906))*'General Inputs'!$C$6</f>
        <v>1521890.1534750543</v>
      </c>
      <c r="X1528" s="358">
        <f>IF(X1284,0,$D1528*(1+'General Inputs'!$C$4)^(X$3906-$K$3906))*'General Inputs'!$C$6</f>
        <v>1552327.9565445553</v>
      </c>
      <c r="Y1528" s="358">
        <f>IF(Y1284,0,$D1528*(1+'General Inputs'!$C$4)^(Y$3906-$K$3906))*'General Inputs'!$C$6</f>
        <v>1583374.5156754467</v>
      </c>
      <c r="Z1528" s="358">
        <f>IF(Z1284,0,$D1528*(1+'General Inputs'!$C$4)^(Z$3906-$K$3906))*'General Inputs'!$C$6</f>
        <v>1615042.0059889548</v>
      </c>
      <c r="AA1528" s="358">
        <f>IF(AA1284,0,$D1528*(1+'General Inputs'!$C$4)^(AA$3906-$K$3906))*'General Inputs'!$C$6</f>
        <v>1647342.8461087344</v>
      </c>
      <c r="AB1528" s="358">
        <f>IF(AB1284,0,$D1528*(1+'General Inputs'!$C$4)^(AB$3906-$K$3906))*'General Inputs'!$C$6</f>
        <v>1680289.7030309094</v>
      </c>
      <c r="AC1528" s="358">
        <f>IF(AC1284,0,$D1528*(1+'General Inputs'!$C$4)^(AC$3906-$K$3906))*'General Inputs'!$C$6</f>
        <v>1713895.4970915273</v>
      </c>
      <c r="AD1528" s="358">
        <f>IF(AD1284,0,$D1528*(1+'General Inputs'!$C$4)^(AD$3906-$K$3906))*'General Inputs'!$C$6</f>
        <v>1748173.4070333578</v>
      </c>
      <c r="AE1528" s="358">
        <f>IF(AE1284,0,$D1528*(1+'General Inputs'!$C$4)^(AE$3906-$K$3906))*'General Inputs'!$C$6</f>
        <v>1783136.8751740248</v>
      </c>
      <c r="AF1528" s="358">
        <f>IF(AF1284,0,$D1528*(1+'General Inputs'!$C$4)^(AF$3906-$K$3906))*'General Inputs'!$C$6</f>
        <v>1818799.6126775055</v>
      </c>
      <c r="AG1528" s="358">
        <f>IF(AG1284,0,$D1528*(1+'General Inputs'!$C$4)^(AG$3906-$K$3906))*'General Inputs'!$C$6</f>
        <v>1855175.6049310556</v>
      </c>
      <c r="AH1528" s="358">
        <f>IF(AH1284,0,$D1528*(1+'General Inputs'!$C$4)^(AH$3906-$K$3906))*'General Inputs'!$C$6</f>
        <v>1892279.1170296762</v>
      </c>
      <c r="AI1528" s="358">
        <f>IF(AI1284,0,$D1528*(1+'General Inputs'!$C$4)^(AI$3906-$K$3906))*'General Inputs'!$C$6</f>
        <v>1930124.6993702701</v>
      </c>
      <c r="AJ1528" s="358">
        <f>IF(AJ1284,0,$D1528*(1+'General Inputs'!$C$4)^(AJ$3906-$K$3906))*'General Inputs'!$C$6</f>
        <v>1968727.1933576753</v>
      </c>
    </row>
    <row r="1529" spans="1:36" x14ac:dyDescent="0.25">
      <c r="A1529" s="353" t="s">
        <v>236</v>
      </c>
      <c r="B1529" s="353" t="s">
        <v>312</v>
      </c>
      <c r="C1529" s="441">
        <f t="shared" si="1150"/>
        <v>20000</v>
      </c>
      <c r="D1529" s="397">
        <v>8000000</v>
      </c>
      <c r="E1529" s="397"/>
      <c r="F1529" s="397"/>
      <c r="G1529" s="397"/>
      <c r="H1529" s="397"/>
      <c r="I1529" s="476">
        <f t="shared" si="1151"/>
        <v>22</v>
      </c>
      <c r="J1529" s="476">
        <f t="shared" si="1152"/>
        <v>1</v>
      </c>
      <c r="K1529" s="358">
        <v>0</v>
      </c>
      <c r="L1529" s="358">
        <v>0</v>
      </c>
      <c r="M1529" s="358">
        <v>0</v>
      </c>
      <c r="N1529" s="358">
        <v>0</v>
      </c>
      <c r="O1529" s="358">
        <f>IF(O1285,0,$D1529*(1+'General Inputs'!$C$4)^(O$3906-$K$3906))*'General Inputs'!$C$6</f>
        <v>1298918.5919999999</v>
      </c>
      <c r="P1529" s="358">
        <f>IF(P1285,0,$D1529*(1+'General Inputs'!$C$4)^(P$3906-$K$3906))*'General Inputs'!$C$6</f>
        <v>1324896.9638399999</v>
      </c>
      <c r="Q1529" s="358">
        <f>IF(Q1285,0,$D1529*(1+'General Inputs'!$C$4)^(Q$3906-$K$3906))*'General Inputs'!$C$6</f>
        <v>1351394.9031168001</v>
      </c>
      <c r="R1529" s="358">
        <f>IF(R1285,0,$D1529*(1+'General Inputs'!$C$4)^(R$3906-$K$3906))*'General Inputs'!$C$6</f>
        <v>1378422.8011791357</v>
      </c>
      <c r="S1529" s="358">
        <f>IF(S1285,0,$D1529*(1+'General Inputs'!$C$4)^(S$3906-$K$3906))*'General Inputs'!$C$6</f>
        <v>1405991.2572027186</v>
      </c>
      <c r="T1529" s="358">
        <f>IF(T1285,0,$D1529*(1+'General Inputs'!$C$4)^(T$3906-$K$3906))*'General Inputs'!$C$6</f>
        <v>1434111.082346773</v>
      </c>
      <c r="U1529" s="358">
        <f>IF(U1285,0,$D1529*(1+'General Inputs'!$C$4)^(U$3906-$K$3906))*'General Inputs'!$C$6</f>
        <v>1462793.3039937085</v>
      </c>
      <c r="V1529" s="358">
        <f>IF(V1285,0,$D1529*(1+'General Inputs'!$C$4)^(V$3906-$K$3906))*'General Inputs'!$C$6</f>
        <v>1492049.1700735826</v>
      </c>
      <c r="W1529" s="358">
        <f>IF(W1285,0,$D1529*(1+'General Inputs'!$C$4)^(W$3906-$K$3906))*'General Inputs'!$C$6</f>
        <v>1521890.1534750543</v>
      </c>
      <c r="X1529" s="358">
        <f>IF(X1285,0,$D1529*(1+'General Inputs'!$C$4)^(X$3906-$K$3906))*'General Inputs'!$C$6</f>
        <v>1552327.9565445553</v>
      </c>
      <c r="Y1529" s="358">
        <f>IF(Y1285,0,$D1529*(1+'General Inputs'!$C$4)^(Y$3906-$K$3906))*'General Inputs'!$C$6</f>
        <v>1583374.5156754467</v>
      </c>
      <c r="Z1529" s="358">
        <f>IF(Z1285,0,$D1529*(1+'General Inputs'!$C$4)^(Z$3906-$K$3906))*'General Inputs'!$C$6</f>
        <v>1615042.0059889548</v>
      </c>
      <c r="AA1529" s="358">
        <f>IF(AA1285,0,$D1529*(1+'General Inputs'!$C$4)^(AA$3906-$K$3906))*'General Inputs'!$C$6</f>
        <v>1647342.8461087344</v>
      </c>
      <c r="AB1529" s="358">
        <f>IF(AB1285,0,$D1529*(1+'General Inputs'!$C$4)^(AB$3906-$K$3906))*'General Inputs'!$C$6</f>
        <v>1680289.7030309094</v>
      </c>
      <c r="AC1529" s="358">
        <f>IF(AC1285,0,$D1529*(1+'General Inputs'!$C$4)^(AC$3906-$K$3906))*'General Inputs'!$C$6</f>
        <v>1713895.4970915273</v>
      </c>
      <c r="AD1529" s="358">
        <f>IF(AD1285,0,$D1529*(1+'General Inputs'!$C$4)^(AD$3906-$K$3906))*'General Inputs'!$C$6</f>
        <v>1748173.4070333578</v>
      </c>
      <c r="AE1529" s="358">
        <f>IF(AE1285,0,$D1529*(1+'General Inputs'!$C$4)^(AE$3906-$K$3906))*'General Inputs'!$C$6</f>
        <v>1783136.8751740248</v>
      </c>
      <c r="AF1529" s="358">
        <f>IF(AF1285,0,$D1529*(1+'General Inputs'!$C$4)^(AF$3906-$K$3906))*'General Inputs'!$C$6</f>
        <v>1818799.6126775055</v>
      </c>
      <c r="AG1529" s="358">
        <f>IF(AG1285,0,$D1529*(1+'General Inputs'!$C$4)^(AG$3906-$K$3906))*'General Inputs'!$C$6</f>
        <v>1855175.6049310556</v>
      </c>
      <c r="AH1529" s="358">
        <f>IF(AH1285,0,$D1529*(1+'General Inputs'!$C$4)^(AH$3906-$K$3906))*'General Inputs'!$C$6</f>
        <v>1892279.1170296762</v>
      </c>
      <c r="AI1529" s="358">
        <f>IF(AI1285,0,$D1529*(1+'General Inputs'!$C$4)^(AI$3906-$K$3906))*'General Inputs'!$C$6</f>
        <v>1930124.6993702701</v>
      </c>
      <c r="AJ1529" s="358">
        <f>IF(AJ1285,0,$D1529*(1+'General Inputs'!$C$4)^(AJ$3906-$K$3906))*'General Inputs'!$C$6</f>
        <v>1968727.1933576753</v>
      </c>
    </row>
    <row r="1530" spans="1:36" x14ac:dyDescent="0.25">
      <c r="A1530" s="353" t="s">
        <v>346</v>
      </c>
      <c r="B1530" s="353" t="s">
        <v>346</v>
      </c>
      <c r="C1530" s="441">
        <f t="shared" si="1150"/>
        <v>6220</v>
      </c>
      <c r="D1530" s="397">
        <v>8000000</v>
      </c>
      <c r="E1530" s="397"/>
      <c r="F1530" s="397"/>
      <c r="G1530" s="397"/>
      <c r="H1530" s="397"/>
      <c r="I1530" s="476">
        <f t="shared" si="1151"/>
        <v>22</v>
      </c>
      <c r="J1530" s="476">
        <f t="shared" si="1152"/>
        <v>1</v>
      </c>
      <c r="K1530" s="358">
        <v>0</v>
      </c>
      <c r="L1530" s="358">
        <v>0</v>
      </c>
      <c r="M1530" s="358">
        <v>0</v>
      </c>
      <c r="N1530" s="358">
        <v>0</v>
      </c>
      <c r="O1530" s="358">
        <f>IF(O1286,0,$D1530*(1+'General Inputs'!$C$4)^(O$3906-$K$3906))*'General Inputs'!$C$6</f>
        <v>1298918.5919999999</v>
      </c>
      <c r="P1530" s="358">
        <f>IF(P1286,0,$D1530*(1+'General Inputs'!$C$4)^(P$3906-$K$3906))*'General Inputs'!$C$6</f>
        <v>1324896.9638399999</v>
      </c>
      <c r="Q1530" s="358">
        <f>IF(Q1286,0,$D1530*(1+'General Inputs'!$C$4)^(Q$3906-$K$3906))*'General Inputs'!$C$6</f>
        <v>1351394.9031168001</v>
      </c>
      <c r="R1530" s="358">
        <f>IF(R1286,0,$D1530*(1+'General Inputs'!$C$4)^(R$3906-$K$3906))*'General Inputs'!$C$6</f>
        <v>1378422.8011791357</v>
      </c>
      <c r="S1530" s="358">
        <f>IF(S1286,0,$D1530*(1+'General Inputs'!$C$4)^(S$3906-$K$3906))*'General Inputs'!$C$6</f>
        <v>1405991.2572027186</v>
      </c>
      <c r="T1530" s="358">
        <f>IF(T1286,0,$D1530*(1+'General Inputs'!$C$4)^(T$3906-$K$3906))*'General Inputs'!$C$6</f>
        <v>1434111.082346773</v>
      </c>
      <c r="U1530" s="358">
        <f>IF(U1286,0,$D1530*(1+'General Inputs'!$C$4)^(U$3906-$K$3906))*'General Inputs'!$C$6</f>
        <v>1462793.3039937085</v>
      </c>
      <c r="V1530" s="358">
        <f>IF(V1286,0,$D1530*(1+'General Inputs'!$C$4)^(V$3906-$K$3906))*'General Inputs'!$C$6</f>
        <v>1492049.1700735826</v>
      </c>
      <c r="W1530" s="358">
        <f>IF(W1286,0,$D1530*(1+'General Inputs'!$C$4)^(W$3906-$K$3906))*'General Inputs'!$C$6</f>
        <v>1521890.1534750543</v>
      </c>
      <c r="X1530" s="358">
        <f>IF(X1286,0,$D1530*(1+'General Inputs'!$C$4)^(X$3906-$K$3906))*'General Inputs'!$C$6</f>
        <v>1552327.9565445553</v>
      </c>
      <c r="Y1530" s="358">
        <f>IF(Y1286,0,$D1530*(1+'General Inputs'!$C$4)^(Y$3906-$K$3906))*'General Inputs'!$C$6</f>
        <v>1583374.5156754467</v>
      </c>
      <c r="Z1530" s="358">
        <f>IF(Z1286,0,$D1530*(1+'General Inputs'!$C$4)^(Z$3906-$K$3906))*'General Inputs'!$C$6</f>
        <v>1615042.0059889548</v>
      </c>
      <c r="AA1530" s="358">
        <f>IF(AA1286,0,$D1530*(1+'General Inputs'!$C$4)^(AA$3906-$K$3906))*'General Inputs'!$C$6</f>
        <v>1647342.8461087344</v>
      </c>
      <c r="AB1530" s="358">
        <f>IF(AB1286,0,$D1530*(1+'General Inputs'!$C$4)^(AB$3906-$K$3906))*'General Inputs'!$C$6</f>
        <v>1680289.7030309094</v>
      </c>
      <c r="AC1530" s="358">
        <f>IF(AC1286,0,$D1530*(1+'General Inputs'!$C$4)^(AC$3906-$K$3906))*'General Inputs'!$C$6</f>
        <v>1713895.4970915273</v>
      </c>
      <c r="AD1530" s="358">
        <f>IF(AD1286,0,$D1530*(1+'General Inputs'!$C$4)^(AD$3906-$K$3906))*'General Inputs'!$C$6</f>
        <v>1748173.4070333578</v>
      </c>
      <c r="AE1530" s="358">
        <f>IF(AE1286,0,$D1530*(1+'General Inputs'!$C$4)^(AE$3906-$K$3906))*'General Inputs'!$C$6</f>
        <v>1783136.8751740248</v>
      </c>
      <c r="AF1530" s="358">
        <f>IF(AF1286,0,$D1530*(1+'General Inputs'!$C$4)^(AF$3906-$K$3906))*'General Inputs'!$C$6</f>
        <v>1818799.6126775055</v>
      </c>
      <c r="AG1530" s="358">
        <f>IF(AG1286,0,$D1530*(1+'General Inputs'!$C$4)^(AG$3906-$K$3906))*'General Inputs'!$C$6</f>
        <v>1855175.6049310556</v>
      </c>
      <c r="AH1530" s="358">
        <f>IF(AH1286,0,$D1530*(1+'General Inputs'!$C$4)^(AH$3906-$K$3906))*'General Inputs'!$C$6</f>
        <v>1892279.1170296762</v>
      </c>
      <c r="AI1530" s="358">
        <f>IF(AI1286,0,$D1530*(1+'General Inputs'!$C$4)^(AI$3906-$K$3906))*'General Inputs'!$C$6</f>
        <v>1930124.6993702701</v>
      </c>
      <c r="AJ1530" s="358">
        <f>IF(AJ1286,0,$D1530*(1+'General Inputs'!$C$4)^(AJ$3906-$K$3906))*'General Inputs'!$C$6</f>
        <v>1968727.1933576753</v>
      </c>
    </row>
    <row r="1531" spans="1:36" x14ac:dyDescent="0.25">
      <c r="A1531" s="353" t="s">
        <v>470</v>
      </c>
      <c r="B1531" s="353" t="s">
        <v>470</v>
      </c>
      <c r="C1531" s="441">
        <f t="shared" si="1150"/>
        <v>5000</v>
      </c>
      <c r="D1531" s="397">
        <v>1750000</v>
      </c>
      <c r="E1531" s="397"/>
      <c r="F1531" s="397"/>
      <c r="G1531" s="397"/>
      <c r="H1531" s="397"/>
      <c r="I1531" s="476">
        <f t="shared" si="1151"/>
        <v>22</v>
      </c>
      <c r="J1531" s="476">
        <f t="shared" si="1152"/>
        <v>1</v>
      </c>
      <c r="K1531" s="358">
        <v>0</v>
      </c>
      <c r="L1531" s="358">
        <v>0</v>
      </c>
      <c r="M1531" s="358">
        <v>0</v>
      </c>
      <c r="N1531" s="358">
        <v>0</v>
      </c>
      <c r="O1531" s="358">
        <f>IF(O1287,0,$D1531*(1+'General Inputs'!$C$4)^(O$3906-$K$3906))*'General Inputs'!$C$6</f>
        <v>284138.44199999998</v>
      </c>
      <c r="P1531" s="358">
        <f>IF(P1287,0,$D1531*(1+'General Inputs'!$C$4)^(P$3906-$K$3906))*'General Inputs'!$C$6</f>
        <v>289821.21083999996</v>
      </c>
      <c r="Q1531" s="358">
        <f>IF(Q1287,0,$D1531*(1+'General Inputs'!$C$4)^(Q$3906-$K$3906))*'General Inputs'!$C$6</f>
        <v>295617.63505679998</v>
      </c>
      <c r="R1531" s="358">
        <f>IF(R1287,0,$D1531*(1+'General Inputs'!$C$4)^(R$3906-$K$3906))*'General Inputs'!$C$6</f>
        <v>301529.98775793595</v>
      </c>
      <c r="S1531" s="358">
        <f>IF(S1287,0,$D1531*(1+'General Inputs'!$C$4)^(S$3906-$K$3906))*'General Inputs'!$C$6</f>
        <v>307560.58751309471</v>
      </c>
      <c r="T1531" s="358">
        <f>IF(T1287,0,$D1531*(1+'General Inputs'!$C$4)^(T$3906-$K$3906))*'General Inputs'!$C$6</f>
        <v>313711.79926335654</v>
      </c>
      <c r="U1531" s="358">
        <f>IF(U1287,0,$D1531*(1+'General Inputs'!$C$4)^(U$3906-$K$3906))*'General Inputs'!$C$6</f>
        <v>319986.03524862375</v>
      </c>
      <c r="V1531" s="358">
        <f>IF(V1287,0,$D1531*(1+'General Inputs'!$C$4)^(V$3906-$K$3906))*'General Inputs'!$C$6</f>
        <v>326385.75595359615</v>
      </c>
      <c r="W1531" s="358">
        <f>IF(W1287,0,$D1531*(1+'General Inputs'!$C$4)^(W$3906-$K$3906))*'General Inputs'!$C$6</f>
        <v>332913.47107266809</v>
      </c>
      <c r="X1531" s="358">
        <f>IF(X1287,0,$D1531*(1+'General Inputs'!$C$4)^(X$3906-$K$3906))*'General Inputs'!$C$6</f>
        <v>339571.74049412145</v>
      </c>
      <c r="Y1531" s="358">
        <f>IF(Y1287,0,$D1531*(1+'General Inputs'!$C$4)^(Y$3906-$K$3906))*'General Inputs'!$C$6</f>
        <v>346363.17530400393</v>
      </c>
      <c r="Z1531" s="358">
        <f>IF(Z1287,0,$D1531*(1+'General Inputs'!$C$4)^(Z$3906-$K$3906))*'General Inputs'!$C$6</f>
        <v>353290.43881008396</v>
      </c>
      <c r="AA1531" s="358">
        <f>IF(AA1287,0,$D1531*(1+'General Inputs'!$C$4)^(AA$3906-$K$3906))*'General Inputs'!$C$6</f>
        <v>360356.2475862857</v>
      </c>
      <c r="AB1531" s="358">
        <f>IF(AB1287,0,$D1531*(1+'General Inputs'!$C$4)^(AB$3906-$K$3906))*'General Inputs'!$C$6</f>
        <v>367563.37253801135</v>
      </c>
      <c r="AC1531" s="358">
        <f>IF(AC1287,0,$D1531*(1+'General Inputs'!$C$4)^(AC$3906-$K$3906))*'General Inputs'!$C$6</f>
        <v>374914.63998877158</v>
      </c>
      <c r="AD1531" s="358">
        <f>IF(AD1287,0,$D1531*(1+'General Inputs'!$C$4)^(AD$3906-$K$3906))*'General Inputs'!$C$6</f>
        <v>382412.93278854695</v>
      </c>
      <c r="AE1531" s="358">
        <f>IF(AE1287,0,$D1531*(1+'General Inputs'!$C$4)^(AE$3906-$K$3906))*'General Inputs'!$C$6</f>
        <v>390061.19144431798</v>
      </c>
      <c r="AF1531" s="358">
        <f>IF(AF1287,0,$D1531*(1+'General Inputs'!$C$4)^(AF$3906-$K$3906))*'General Inputs'!$C$6</f>
        <v>397862.41527320427</v>
      </c>
      <c r="AG1531" s="358">
        <f>IF(AG1287,0,$D1531*(1+'General Inputs'!$C$4)^(AG$3906-$K$3906))*'General Inputs'!$C$6</f>
        <v>405819.66357866843</v>
      </c>
      <c r="AH1531" s="358">
        <f>IF(AH1287,0,$D1531*(1+'General Inputs'!$C$4)^(AH$3906-$K$3906))*'General Inputs'!$C$6</f>
        <v>413936.05685024173</v>
      </c>
      <c r="AI1531" s="358">
        <f>IF(AI1287,0,$D1531*(1+'General Inputs'!$C$4)^(AI$3906-$K$3906))*'General Inputs'!$C$6</f>
        <v>422214.77798724658</v>
      </c>
      <c r="AJ1531" s="358">
        <f>IF(AJ1287,0,$D1531*(1+'General Inputs'!$C$4)^(AJ$3906-$K$3906))*'General Inputs'!$C$6</f>
        <v>430659.07354699151</v>
      </c>
    </row>
    <row r="1532" spans="1:36" x14ac:dyDescent="0.25">
      <c r="A1532" s="353" t="s">
        <v>537</v>
      </c>
      <c r="B1532" s="353" t="s">
        <v>537</v>
      </c>
      <c r="C1532" s="441">
        <f t="shared" ref="C1532:C1595" si="1153">C68</f>
        <v>2500</v>
      </c>
      <c r="D1532" s="397">
        <v>1750000</v>
      </c>
      <c r="E1532" s="397"/>
      <c r="F1532" s="397"/>
      <c r="G1532" s="397"/>
      <c r="H1532" s="397"/>
      <c r="I1532" s="476">
        <f t="shared" ref="I1532:I1595" si="1154">COUNTIF(K1532:AJ1532,"&gt;0")</f>
        <v>22</v>
      </c>
      <c r="J1532" s="476">
        <f t="shared" ref="J1532:J1595" si="1155">IF(I1532&gt;0,1,0)</f>
        <v>1</v>
      </c>
      <c r="K1532" s="358">
        <v>0</v>
      </c>
      <c r="L1532" s="358">
        <v>0</v>
      </c>
      <c r="M1532" s="358">
        <v>0</v>
      </c>
      <c r="N1532" s="358">
        <v>0</v>
      </c>
      <c r="O1532" s="358">
        <f>IF(O1288,0,$D1532*(1+'General Inputs'!$C$4)^(O$3906-$K$3906))*'General Inputs'!$C$6</f>
        <v>284138.44199999998</v>
      </c>
      <c r="P1532" s="358">
        <f>IF(P1288,0,$D1532*(1+'General Inputs'!$C$4)^(P$3906-$K$3906))*'General Inputs'!$C$6</f>
        <v>289821.21083999996</v>
      </c>
      <c r="Q1532" s="358">
        <f>IF(Q1288,0,$D1532*(1+'General Inputs'!$C$4)^(Q$3906-$K$3906))*'General Inputs'!$C$6</f>
        <v>295617.63505679998</v>
      </c>
      <c r="R1532" s="358">
        <f>IF(R1288,0,$D1532*(1+'General Inputs'!$C$4)^(R$3906-$K$3906))*'General Inputs'!$C$6</f>
        <v>301529.98775793595</v>
      </c>
      <c r="S1532" s="358">
        <f>IF(S1288,0,$D1532*(1+'General Inputs'!$C$4)^(S$3906-$K$3906))*'General Inputs'!$C$6</f>
        <v>307560.58751309471</v>
      </c>
      <c r="T1532" s="358">
        <f>IF(T1288,0,$D1532*(1+'General Inputs'!$C$4)^(T$3906-$K$3906))*'General Inputs'!$C$6</f>
        <v>313711.79926335654</v>
      </c>
      <c r="U1532" s="358">
        <f>IF(U1288,0,$D1532*(1+'General Inputs'!$C$4)^(U$3906-$K$3906))*'General Inputs'!$C$6</f>
        <v>319986.03524862375</v>
      </c>
      <c r="V1532" s="358">
        <f>IF(V1288,0,$D1532*(1+'General Inputs'!$C$4)^(V$3906-$K$3906))*'General Inputs'!$C$6</f>
        <v>326385.75595359615</v>
      </c>
      <c r="W1532" s="358">
        <f>IF(W1288,0,$D1532*(1+'General Inputs'!$C$4)^(W$3906-$K$3906))*'General Inputs'!$C$6</f>
        <v>332913.47107266809</v>
      </c>
      <c r="X1532" s="358">
        <f>IF(X1288,0,$D1532*(1+'General Inputs'!$C$4)^(X$3906-$K$3906))*'General Inputs'!$C$6</f>
        <v>339571.74049412145</v>
      </c>
      <c r="Y1532" s="358">
        <f>IF(Y1288,0,$D1532*(1+'General Inputs'!$C$4)^(Y$3906-$K$3906))*'General Inputs'!$C$6</f>
        <v>346363.17530400393</v>
      </c>
      <c r="Z1532" s="358">
        <f>IF(Z1288,0,$D1532*(1+'General Inputs'!$C$4)^(Z$3906-$K$3906))*'General Inputs'!$C$6</f>
        <v>353290.43881008396</v>
      </c>
      <c r="AA1532" s="358">
        <f>IF(AA1288,0,$D1532*(1+'General Inputs'!$C$4)^(AA$3906-$K$3906))*'General Inputs'!$C$6</f>
        <v>360356.2475862857</v>
      </c>
      <c r="AB1532" s="358">
        <f>IF(AB1288,0,$D1532*(1+'General Inputs'!$C$4)^(AB$3906-$K$3906))*'General Inputs'!$C$6</f>
        <v>367563.37253801135</v>
      </c>
      <c r="AC1532" s="358">
        <f>IF(AC1288,0,$D1532*(1+'General Inputs'!$C$4)^(AC$3906-$K$3906))*'General Inputs'!$C$6</f>
        <v>374914.63998877158</v>
      </c>
      <c r="AD1532" s="358">
        <f>IF(AD1288,0,$D1532*(1+'General Inputs'!$C$4)^(AD$3906-$K$3906))*'General Inputs'!$C$6</f>
        <v>382412.93278854695</v>
      </c>
      <c r="AE1532" s="358">
        <f>IF(AE1288,0,$D1532*(1+'General Inputs'!$C$4)^(AE$3906-$K$3906))*'General Inputs'!$C$6</f>
        <v>390061.19144431798</v>
      </c>
      <c r="AF1532" s="358">
        <f>IF(AF1288,0,$D1532*(1+'General Inputs'!$C$4)^(AF$3906-$K$3906))*'General Inputs'!$C$6</f>
        <v>397862.41527320427</v>
      </c>
      <c r="AG1532" s="358">
        <f>IF(AG1288,0,$D1532*(1+'General Inputs'!$C$4)^(AG$3906-$K$3906))*'General Inputs'!$C$6</f>
        <v>405819.66357866843</v>
      </c>
      <c r="AH1532" s="358">
        <f>IF(AH1288,0,$D1532*(1+'General Inputs'!$C$4)^(AH$3906-$K$3906))*'General Inputs'!$C$6</f>
        <v>413936.05685024173</v>
      </c>
      <c r="AI1532" s="358">
        <f>IF(AI1288,0,$D1532*(1+'General Inputs'!$C$4)^(AI$3906-$K$3906))*'General Inputs'!$C$6</f>
        <v>422214.77798724658</v>
      </c>
      <c r="AJ1532" s="358">
        <f>IF(AJ1288,0,$D1532*(1+'General Inputs'!$C$4)^(AJ$3906-$K$3906))*'General Inputs'!$C$6</f>
        <v>430659.07354699151</v>
      </c>
    </row>
    <row r="1533" spans="1:36" x14ac:dyDescent="0.25">
      <c r="A1533" s="353" t="s">
        <v>237</v>
      </c>
      <c r="B1533" s="353" t="s">
        <v>528</v>
      </c>
      <c r="C1533" s="441">
        <f t="shared" si="1153"/>
        <v>20000</v>
      </c>
      <c r="D1533" s="397">
        <v>8000000</v>
      </c>
      <c r="E1533" s="397"/>
      <c r="F1533" s="397"/>
      <c r="G1533" s="397"/>
      <c r="H1533" s="397"/>
      <c r="I1533" s="476">
        <f t="shared" si="1154"/>
        <v>22</v>
      </c>
      <c r="J1533" s="476">
        <f t="shared" si="1155"/>
        <v>1</v>
      </c>
      <c r="K1533" s="358">
        <v>0</v>
      </c>
      <c r="L1533" s="358">
        <v>0</v>
      </c>
      <c r="M1533" s="358">
        <v>0</v>
      </c>
      <c r="N1533" s="358">
        <v>0</v>
      </c>
      <c r="O1533" s="358">
        <f>IF(O1289,0,$D1533*(1+'General Inputs'!$C$4)^(O$3906-$K$3906))*'General Inputs'!$C$6</f>
        <v>1298918.5919999999</v>
      </c>
      <c r="P1533" s="358">
        <f>IF(P1289,0,$D1533*(1+'General Inputs'!$C$4)^(P$3906-$K$3906))*'General Inputs'!$C$6</f>
        <v>1324896.9638399999</v>
      </c>
      <c r="Q1533" s="358">
        <f>IF(Q1289,0,$D1533*(1+'General Inputs'!$C$4)^(Q$3906-$K$3906))*'General Inputs'!$C$6</f>
        <v>1351394.9031168001</v>
      </c>
      <c r="R1533" s="358">
        <f>IF(R1289,0,$D1533*(1+'General Inputs'!$C$4)^(R$3906-$K$3906))*'General Inputs'!$C$6</f>
        <v>1378422.8011791357</v>
      </c>
      <c r="S1533" s="358">
        <f>IF(S1289,0,$D1533*(1+'General Inputs'!$C$4)^(S$3906-$K$3906))*'General Inputs'!$C$6</f>
        <v>1405991.2572027186</v>
      </c>
      <c r="T1533" s="358">
        <f>IF(T1289,0,$D1533*(1+'General Inputs'!$C$4)^(T$3906-$K$3906))*'General Inputs'!$C$6</f>
        <v>1434111.082346773</v>
      </c>
      <c r="U1533" s="358">
        <f>IF(U1289,0,$D1533*(1+'General Inputs'!$C$4)^(U$3906-$K$3906))*'General Inputs'!$C$6</f>
        <v>1462793.3039937085</v>
      </c>
      <c r="V1533" s="358">
        <f>IF(V1289,0,$D1533*(1+'General Inputs'!$C$4)^(V$3906-$K$3906))*'General Inputs'!$C$6</f>
        <v>1492049.1700735826</v>
      </c>
      <c r="W1533" s="358">
        <f>IF(W1289,0,$D1533*(1+'General Inputs'!$C$4)^(W$3906-$K$3906))*'General Inputs'!$C$6</f>
        <v>1521890.1534750543</v>
      </c>
      <c r="X1533" s="358">
        <f>IF(X1289,0,$D1533*(1+'General Inputs'!$C$4)^(X$3906-$K$3906))*'General Inputs'!$C$6</f>
        <v>1552327.9565445553</v>
      </c>
      <c r="Y1533" s="358">
        <f>IF(Y1289,0,$D1533*(1+'General Inputs'!$C$4)^(Y$3906-$K$3906))*'General Inputs'!$C$6</f>
        <v>1583374.5156754467</v>
      </c>
      <c r="Z1533" s="358">
        <f>IF(Z1289,0,$D1533*(1+'General Inputs'!$C$4)^(Z$3906-$K$3906))*'General Inputs'!$C$6</f>
        <v>1615042.0059889548</v>
      </c>
      <c r="AA1533" s="358">
        <f>IF(AA1289,0,$D1533*(1+'General Inputs'!$C$4)^(AA$3906-$K$3906))*'General Inputs'!$C$6</f>
        <v>1647342.8461087344</v>
      </c>
      <c r="AB1533" s="358">
        <f>IF(AB1289,0,$D1533*(1+'General Inputs'!$C$4)^(AB$3906-$K$3906))*'General Inputs'!$C$6</f>
        <v>1680289.7030309094</v>
      </c>
      <c r="AC1533" s="358">
        <f>IF(AC1289,0,$D1533*(1+'General Inputs'!$C$4)^(AC$3906-$K$3906))*'General Inputs'!$C$6</f>
        <v>1713895.4970915273</v>
      </c>
      <c r="AD1533" s="358">
        <f>IF(AD1289,0,$D1533*(1+'General Inputs'!$C$4)^(AD$3906-$K$3906))*'General Inputs'!$C$6</f>
        <v>1748173.4070333578</v>
      </c>
      <c r="AE1533" s="358">
        <f>IF(AE1289,0,$D1533*(1+'General Inputs'!$C$4)^(AE$3906-$K$3906))*'General Inputs'!$C$6</f>
        <v>1783136.8751740248</v>
      </c>
      <c r="AF1533" s="358">
        <f>IF(AF1289,0,$D1533*(1+'General Inputs'!$C$4)^(AF$3906-$K$3906))*'General Inputs'!$C$6</f>
        <v>1818799.6126775055</v>
      </c>
      <c r="AG1533" s="358">
        <f>IF(AG1289,0,$D1533*(1+'General Inputs'!$C$4)^(AG$3906-$K$3906))*'General Inputs'!$C$6</f>
        <v>1855175.6049310556</v>
      </c>
      <c r="AH1533" s="358">
        <f>IF(AH1289,0,$D1533*(1+'General Inputs'!$C$4)^(AH$3906-$K$3906))*'General Inputs'!$C$6</f>
        <v>1892279.1170296762</v>
      </c>
      <c r="AI1533" s="358">
        <f>IF(AI1289,0,$D1533*(1+'General Inputs'!$C$4)^(AI$3906-$K$3906))*'General Inputs'!$C$6</f>
        <v>1930124.6993702701</v>
      </c>
      <c r="AJ1533" s="358">
        <f>IF(AJ1289,0,$D1533*(1+'General Inputs'!$C$4)^(AJ$3906-$K$3906))*'General Inputs'!$C$6</f>
        <v>1968727.1933576753</v>
      </c>
    </row>
    <row r="1534" spans="1:36" x14ac:dyDescent="0.25">
      <c r="A1534" s="353" t="s">
        <v>237</v>
      </c>
      <c r="B1534" s="353" t="s">
        <v>526</v>
      </c>
      <c r="C1534" s="441">
        <f t="shared" si="1153"/>
        <v>20000</v>
      </c>
      <c r="D1534" s="397">
        <v>8000000</v>
      </c>
      <c r="E1534" s="397"/>
      <c r="F1534" s="397"/>
      <c r="G1534" s="397"/>
      <c r="H1534" s="397"/>
      <c r="I1534" s="476">
        <f t="shared" si="1154"/>
        <v>22</v>
      </c>
      <c r="J1534" s="476">
        <f t="shared" si="1155"/>
        <v>1</v>
      </c>
      <c r="K1534" s="358">
        <v>0</v>
      </c>
      <c r="L1534" s="358">
        <v>0</v>
      </c>
      <c r="M1534" s="358">
        <v>0</v>
      </c>
      <c r="N1534" s="358">
        <v>0</v>
      </c>
      <c r="O1534" s="358">
        <f>IF(O1290,0,$D1534*(1+'General Inputs'!$C$4)^(O$3906-$K$3906))*'General Inputs'!$C$6</f>
        <v>1298918.5919999999</v>
      </c>
      <c r="P1534" s="358">
        <f>IF(P1290,0,$D1534*(1+'General Inputs'!$C$4)^(P$3906-$K$3906))*'General Inputs'!$C$6</f>
        <v>1324896.9638399999</v>
      </c>
      <c r="Q1534" s="358">
        <f>IF(Q1290,0,$D1534*(1+'General Inputs'!$C$4)^(Q$3906-$K$3906))*'General Inputs'!$C$6</f>
        <v>1351394.9031168001</v>
      </c>
      <c r="R1534" s="358">
        <f>IF(R1290,0,$D1534*(1+'General Inputs'!$C$4)^(R$3906-$K$3906))*'General Inputs'!$C$6</f>
        <v>1378422.8011791357</v>
      </c>
      <c r="S1534" s="358">
        <f>IF(S1290,0,$D1534*(1+'General Inputs'!$C$4)^(S$3906-$K$3906))*'General Inputs'!$C$6</f>
        <v>1405991.2572027186</v>
      </c>
      <c r="T1534" s="358">
        <f>IF(T1290,0,$D1534*(1+'General Inputs'!$C$4)^(T$3906-$K$3906))*'General Inputs'!$C$6</f>
        <v>1434111.082346773</v>
      </c>
      <c r="U1534" s="358">
        <f>IF(U1290,0,$D1534*(1+'General Inputs'!$C$4)^(U$3906-$K$3906))*'General Inputs'!$C$6</f>
        <v>1462793.3039937085</v>
      </c>
      <c r="V1534" s="358">
        <f>IF(V1290,0,$D1534*(1+'General Inputs'!$C$4)^(V$3906-$K$3906))*'General Inputs'!$C$6</f>
        <v>1492049.1700735826</v>
      </c>
      <c r="W1534" s="358">
        <f>IF(W1290,0,$D1534*(1+'General Inputs'!$C$4)^(W$3906-$K$3906))*'General Inputs'!$C$6</f>
        <v>1521890.1534750543</v>
      </c>
      <c r="X1534" s="358">
        <f>IF(X1290,0,$D1534*(1+'General Inputs'!$C$4)^(X$3906-$K$3906))*'General Inputs'!$C$6</f>
        <v>1552327.9565445553</v>
      </c>
      <c r="Y1534" s="358">
        <f>IF(Y1290,0,$D1534*(1+'General Inputs'!$C$4)^(Y$3906-$K$3906))*'General Inputs'!$C$6</f>
        <v>1583374.5156754467</v>
      </c>
      <c r="Z1534" s="358">
        <f>IF(Z1290,0,$D1534*(1+'General Inputs'!$C$4)^(Z$3906-$K$3906))*'General Inputs'!$C$6</f>
        <v>1615042.0059889548</v>
      </c>
      <c r="AA1534" s="358">
        <f>IF(AA1290,0,$D1534*(1+'General Inputs'!$C$4)^(AA$3906-$K$3906))*'General Inputs'!$C$6</f>
        <v>1647342.8461087344</v>
      </c>
      <c r="AB1534" s="358">
        <f>IF(AB1290,0,$D1534*(1+'General Inputs'!$C$4)^(AB$3906-$K$3906))*'General Inputs'!$C$6</f>
        <v>1680289.7030309094</v>
      </c>
      <c r="AC1534" s="358">
        <f>IF(AC1290,0,$D1534*(1+'General Inputs'!$C$4)^(AC$3906-$K$3906))*'General Inputs'!$C$6</f>
        <v>1713895.4970915273</v>
      </c>
      <c r="AD1534" s="358">
        <f>IF(AD1290,0,$D1534*(1+'General Inputs'!$C$4)^(AD$3906-$K$3906))*'General Inputs'!$C$6</f>
        <v>1748173.4070333578</v>
      </c>
      <c r="AE1534" s="358">
        <f>IF(AE1290,0,$D1534*(1+'General Inputs'!$C$4)^(AE$3906-$K$3906))*'General Inputs'!$C$6</f>
        <v>1783136.8751740248</v>
      </c>
      <c r="AF1534" s="358">
        <f>IF(AF1290,0,$D1534*(1+'General Inputs'!$C$4)^(AF$3906-$K$3906))*'General Inputs'!$C$6</f>
        <v>1818799.6126775055</v>
      </c>
      <c r="AG1534" s="358">
        <f>IF(AG1290,0,$D1534*(1+'General Inputs'!$C$4)^(AG$3906-$K$3906))*'General Inputs'!$C$6</f>
        <v>1855175.6049310556</v>
      </c>
      <c r="AH1534" s="358">
        <f>IF(AH1290,0,$D1534*(1+'General Inputs'!$C$4)^(AH$3906-$K$3906))*'General Inputs'!$C$6</f>
        <v>1892279.1170296762</v>
      </c>
      <c r="AI1534" s="358">
        <f>IF(AI1290,0,$D1534*(1+'General Inputs'!$C$4)^(AI$3906-$K$3906))*'General Inputs'!$C$6</f>
        <v>1930124.6993702701</v>
      </c>
      <c r="AJ1534" s="358">
        <f>IF(AJ1290,0,$D1534*(1+'General Inputs'!$C$4)^(AJ$3906-$K$3906))*'General Inputs'!$C$6</f>
        <v>1968727.1933576753</v>
      </c>
    </row>
    <row r="1535" spans="1:36" x14ac:dyDescent="0.25">
      <c r="A1535" s="353" t="s">
        <v>238</v>
      </c>
      <c r="B1535" s="353" t="s">
        <v>441</v>
      </c>
      <c r="C1535" s="441">
        <f t="shared" si="1153"/>
        <v>3750</v>
      </c>
      <c r="D1535" s="397">
        <v>1750000</v>
      </c>
      <c r="E1535" s="397"/>
      <c r="F1535" s="397"/>
      <c r="G1535" s="397"/>
      <c r="H1535" s="397"/>
      <c r="I1535" s="476">
        <f t="shared" si="1154"/>
        <v>22</v>
      </c>
      <c r="J1535" s="476">
        <f t="shared" si="1155"/>
        <v>1</v>
      </c>
      <c r="K1535" s="358">
        <v>0</v>
      </c>
      <c r="L1535" s="358">
        <v>0</v>
      </c>
      <c r="M1535" s="358">
        <v>0</v>
      </c>
      <c r="N1535" s="358">
        <v>0</v>
      </c>
      <c r="O1535" s="358">
        <f>IF(O1291,0,$D1535*(1+'General Inputs'!$C$4)^(O$3906-$K$3906))*'General Inputs'!$C$6</f>
        <v>284138.44199999998</v>
      </c>
      <c r="P1535" s="358">
        <f>IF(P1291,0,$D1535*(1+'General Inputs'!$C$4)^(P$3906-$K$3906))*'General Inputs'!$C$6</f>
        <v>289821.21083999996</v>
      </c>
      <c r="Q1535" s="358">
        <f>IF(Q1291,0,$D1535*(1+'General Inputs'!$C$4)^(Q$3906-$K$3906))*'General Inputs'!$C$6</f>
        <v>295617.63505679998</v>
      </c>
      <c r="R1535" s="358">
        <f>IF(R1291,0,$D1535*(1+'General Inputs'!$C$4)^(R$3906-$K$3906))*'General Inputs'!$C$6</f>
        <v>301529.98775793595</v>
      </c>
      <c r="S1535" s="358">
        <f>IF(S1291,0,$D1535*(1+'General Inputs'!$C$4)^(S$3906-$K$3906))*'General Inputs'!$C$6</f>
        <v>307560.58751309471</v>
      </c>
      <c r="T1535" s="358">
        <f>IF(T1291,0,$D1535*(1+'General Inputs'!$C$4)^(T$3906-$K$3906))*'General Inputs'!$C$6</f>
        <v>313711.79926335654</v>
      </c>
      <c r="U1535" s="358">
        <f>IF(U1291,0,$D1535*(1+'General Inputs'!$C$4)^(U$3906-$K$3906))*'General Inputs'!$C$6</f>
        <v>319986.03524862375</v>
      </c>
      <c r="V1535" s="358">
        <f>IF(V1291,0,$D1535*(1+'General Inputs'!$C$4)^(V$3906-$K$3906))*'General Inputs'!$C$6</f>
        <v>326385.75595359615</v>
      </c>
      <c r="W1535" s="358">
        <f>IF(W1291,0,$D1535*(1+'General Inputs'!$C$4)^(W$3906-$K$3906))*'General Inputs'!$C$6</f>
        <v>332913.47107266809</v>
      </c>
      <c r="X1535" s="358">
        <f>IF(X1291,0,$D1535*(1+'General Inputs'!$C$4)^(X$3906-$K$3906))*'General Inputs'!$C$6</f>
        <v>339571.74049412145</v>
      </c>
      <c r="Y1535" s="358">
        <f>IF(Y1291,0,$D1535*(1+'General Inputs'!$C$4)^(Y$3906-$K$3906))*'General Inputs'!$C$6</f>
        <v>346363.17530400393</v>
      </c>
      <c r="Z1535" s="358">
        <f>IF(Z1291,0,$D1535*(1+'General Inputs'!$C$4)^(Z$3906-$K$3906))*'General Inputs'!$C$6</f>
        <v>353290.43881008396</v>
      </c>
      <c r="AA1535" s="358">
        <f>IF(AA1291,0,$D1535*(1+'General Inputs'!$C$4)^(AA$3906-$K$3906))*'General Inputs'!$C$6</f>
        <v>360356.2475862857</v>
      </c>
      <c r="AB1535" s="358">
        <f>IF(AB1291,0,$D1535*(1+'General Inputs'!$C$4)^(AB$3906-$K$3906))*'General Inputs'!$C$6</f>
        <v>367563.37253801135</v>
      </c>
      <c r="AC1535" s="358">
        <f>IF(AC1291,0,$D1535*(1+'General Inputs'!$C$4)^(AC$3906-$K$3906))*'General Inputs'!$C$6</f>
        <v>374914.63998877158</v>
      </c>
      <c r="AD1535" s="358">
        <f>IF(AD1291,0,$D1535*(1+'General Inputs'!$C$4)^(AD$3906-$K$3906))*'General Inputs'!$C$6</f>
        <v>382412.93278854695</v>
      </c>
      <c r="AE1535" s="358">
        <f>IF(AE1291,0,$D1535*(1+'General Inputs'!$C$4)^(AE$3906-$K$3906))*'General Inputs'!$C$6</f>
        <v>390061.19144431798</v>
      </c>
      <c r="AF1535" s="358">
        <f>IF(AF1291,0,$D1535*(1+'General Inputs'!$C$4)^(AF$3906-$K$3906))*'General Inputs'!$C$6</f>
        <v>397862.41527320427</v>
      </c>
      <c r="AG1535" s="358">
        <f>IF(AG1291,0,$D1535*(1+'General Inputs'!$C$4)^(AG$3906-$K$3906))*'General Inputs'!$C$6</f>
        <v>405819.66357866843</v>
      </c>
      <c r="AH1535" s="358">
        <f>IF(AH1291,0,$D1535*(1+'General Inputs'!$C$4)^(AH$3906-$K$3906))*'General Inputs'!$C$6</f>
        <v>413936.05685024173</v>
      </c>
      <c r="AI1535" s="358">
        <f>IF(AI1291,0,$D1535*(1+'General Inputs'!$C$4)^(AI$3906-$K$3906))*'General Inputs'!$C$6</f>
        <v>422214.77798724658</v>
      </c>
      <c r="AJ1535" s="358">
        <f>IF(AJ1291,0,$D1535*(1+'General Inputs'!$C$4)^(AJ$3906-$K$3906))*'General Inputs'!$C$6</f>
        <v>430659.07354699151</v>
      </c>
    </row>
    <row r="1536" spans="1:36" x14ac:dyDescent="0.25">
      <c r="A1536" s="353" t="s">
        <v>238</v>
      </c>
      <c r="B1536" s="353" t="s">
        <v>389</v>
      </c>
      <c r="C1536" s="441">
        <f t="shared" si="1153"/>
        <v>6250</v>
      </c>
      <c r="D1536" s="397">
        <v>8000000</v>
      </c>
      <c r="E1536" s="397"/>
      <c r="F1536" s="397"/>
      <c r="G1536" s="397"/>
      <c r="H1536" s="397"/>
      <c r="I1536" s="476">
        <f t="shared" si="1154"/>
        <v>22</v>
      </c>
      <c r="J1536" s="476">
        <f t="shared" si="1155"/>
        <v>1</v>
      </c>
      <c r="K1536" s="358">
        <v>0</v>
      </c>
      <c r="L1536" s="358">
        <v>0</v>
      </c>
      <c r="M1536" s="358">
        <v>0</v>
      </c>
      <c r="N1536" s="358">
        <v>0</v>
      </c>
      <c r="O1536" s="358">
        <f>IF(O1292,0,$D1536*(1+'General Inputs'!$C$4)^(O$3906-$K$3906))*'General Inputs'!$C$6</f>
        <v>1298918.5919999999</v>
      </c>
      <c r="P1536" s="358">
        <f>IF(P1292,0,$D1536*(1+'General Inputs'!$C$4)^(P$3906-$K$3906))*'General Inputs'!$C$6</f>
        <v>1324896.9638399999</v>
      </c>
      <c r="Q1536" s="358">
        <f>IF(Q1292,0,$D1536*(1+'General Inputs'!$C$4)^(Q$3906-$K$3906))*'General Inputs'!$C$6</f>
        <v>1351394.9031168001</v>
      </c>
      <c r="R1536" s="358">
        <f>IF(R1292,0,$D1536*(1+'General Inputs'!$C$4)^(R$3906-$K$3906))*'General Inputs'!$C$6</f>
        <v>1378422.8011791357</v>
      </c>
      <c r="S1536" s="358">
        <f>IF(S1292,0,$D1536*(1+'General Inputs'!$C$4)^(S$3906-$K$3906))*'General Inputs'!$C$6</f>
        <v>1405991.2572027186</v>
      </c>
      <c r="T1536" s="358">
        <f>IF(T1292,0,$D1536*(1+'General Inputs'!$C$4)^(T$3906-$K$3906))*'General Inputs'!$C$6</f>
        <v>1434111.082346773</v>
      </c>
      <c r="U1536" s="358">
        <f>IF(U1292,0,$D1536*(1+'General Inputs'!$C$4)^(U$3906-$K$3906))*'General Inputs'!$C$6</f>
        <v>1462793.3039937085</v>
      </c>
      <c r="V1536" s="358">
        <f>IF(V1292,0,$D1536*(1+'General Inputs'!$C$4)^(V$3906-$K$3906))*'General Inputs'!$C$6</f>
        <v>1492049.1700735826</v>
      </c>
      <c r="W1536" s="358">
        <f>IF(W1292,0,$D1536*(1+'General Inputs'!$C$4)^(W$3906-$K$3906))*'General Inputs'!$C$6</f>
        <v>1521890.1534750543</v>
      </c>
      <c r="X1536" s="358">
        <f>IF(X1292,0,$D1536*(1+'General Inputs'!$C$4)^(X$3906-$K$3906))*'General Inputs'!$C$6</f>
        <v>1552327.9565445553</v>
      </c>
      <c r="Y1536" s="358">
        <f>IF(Y1292,0,$D1536*(1+'General Inputs'!$C$4)^(Y$3906-$K$3906))*'General Inputs'!$C$6</f>
        <v>1583374.5156754467</v>
      </c>
      <c r="Z1536" s="358">
        <f>IF(Z1292,0,$D1536*(1+'General Inputs'!$C$4)^(Z$3906-$K$3906))*'General Inputs'!$C$6</f>
        <v>1615042.0059889548</v>
      </c>
      <c r="AA1536" s="358">
        <f>IF(AA1292,0,$D1536*(1+'General Inputs'!$C$4)^(AA$3906-$K$3906))*'General Inputs'!$C$6</f>
        <v>1647342.8461087344</v>
      </c>
      <c r="AB1536" s="358">
        <f>IF(AB1292,0,$D1536*(1+'General Inputs'!$C$4)^(AB$3906-$K$3906))*'General Inputs'!$C$6</f>
        <v>1680289.7030309094</v>
      </c>
      <c r="AC1536" s="358">
        <f>IF(AC1292,0,$D1536*(1+'General Inputs'!$C$4)^(AC$3906-$K$3906))*'General Inputs'!$C$6</f>
        <v>1713895.4970915273</v>
      </c>
      <c r="AD1536" s="358">
        <f>IF(AD1292,0,$D1536*(1+'General Inputs'!$C$4)^(AD$3906-$K$3906))*'General Inputs'!$C$6</f>
        <v>1748173.4070333578</v>
      </c>
      <c r="AE1536" s="358">
        <f>IF(AE1292,0,$D1536*(1+'General Inputs'!$C$4)^(AE$3906-$K$3906))*'General Inputs'!$C$6</f>
        <v>1783136.8751740248</v>
      </c>
      <c r="AF1536" s="358">
        <f>IF(AF1292,0,$D1536*(1+'General Inputs'!$C$4)^(AF$3906-$K$3906))*'General Inputs'!$C$6</f>
        <v>1818799.6126775055</v>
      </c>
      <c r="AG1536" s="358">
        <f>IF(AG1292,0,$D1536*(1+'General Inputs'!$C$4)^(AG$3906-$K$3906))*'General Inputs'!$C$6</f>
        <v>1855175.6049310556</v>
      </c>
      <c r="AH1536" s="358">
        <f>IF(AH1292,0,$D1536*(1+'General Inputs'!$C$4)^(AH$3906-$K$3906))*'General Inputs'!$C$6</f>
        <v>1892279.1170296762</v>
      </c>
      <c r="AI1536" s="358">
        <f>IF(AI1292,0,$D1536*(1+'General Inputs'!$C$4)^(AI$3906-$K$3906))*'General Inputs'!$C$6</f>
        <v>1930124.6993702701</v>
      </c>
      <c r="AJ1536" s="358">
        <f>IF(AJ1292,0,$D1536*(1+'General Inputs'!$C$4)^(AJ$3906-$K$3906))*'General Inputs'!$C$6</f>
        <v>1968727.1933576753</v>
      </c>
    </row>
    <row r="1537" spans="1:36" x14ac:dyDescent="0.25">
      <c r="A1537" s="353" t="s">
        <v>510</v>
      </c>
      <c r="B1537" s="353" t="s">
        <v>511</v>
      </c>
      <c r="C1537" s="441">
        <f t="shared" si="1153"/>
        <v>9375</v>
      </c>
      <c r="D1537" s="397">
        <v>8000000</v>
      </c>
      <c r="E1537" s="397"/>
      <c r="F1537" s="397"/>
      <c r="G1537" s="397"/>
      <c r="H1537" s="397"/>
      <c r="I1537" s="476">
        <f t="shared" si="1154"/>
        <v>22</v>
      </c>
      <c r="J1537" s="476">
        <f t="shared" si="1155"/>
        <v>1</v>
      </c>
      <c r="K1537" s="358">
        <v>0</v>
      </c>
      <c r="L1537" s="358">
        <v>0</v>
      </c>
      <c r="M1537" s="358">
        <v>0</v>
      </c>
      <c r="N1537" s="358">
        <v>0</v>
      </c>
      <c r="O1537" s="358">
        <f>IF(O1293,0,$D1537*(1+'General Inputs'!$C$4)^(O$3906-$K$3906))*'General Inputs'!$C$6</f>
        <v>1298918.5919999999</v>
      </c>
      <c r="P1537" s="358">
        <f>IF(P1293,0,$D1537*(1+'General Inputs'!$C$4)^(P$3906-$K$3906))*'General Inputs'!$C$6</f>
        <v>1324896.9638399999</v>
      </c>
      <c r="Q1537" s="358">
        <f>IF(Q1293,0,$D1537*(1+'General Inputs'!$C$4)^(Q$3906-$K$3906))*'General Inputs'!$C$6</f>
        <v>1351394.9031168001</v>
      </c>
      <c r="R1537" s="358">
        <f>IF(R1293,0,$D1537*(1+'General Inputs'!$C$4)^(R$3906-$K$3906))*'General Inputs'!$C$6</f>
        <v>1378422.8011791357</v>
      </c>
      <c r="S1537" s="358">
        <f>IF(S1293,0,$D1537*(1+'General Inputs'!$C$4)^(S$3906-$K$3906))*'General Inputs'!$C$6</f>
        <v>1405991.2572027186</v>
      </c>
      <c r="T1537" s="358">
        <f>IF(T1293,0,$D1537*(1+'General Inputs'!$C$4)^(T$3906-$K$3906))*'General Inputs'!$C$6</f>
        <v>1434111.082346773</v>
      </c>
      <c r="U1537" s="358">
        <f>IF(U1293,0,$D1537*(1+'General Inputs'!$C$4)^(U$3906-$K$3906))*'General Inputs'!$C$6</f>
        <v>1462793.3039937085</v>
      </c>
      <c r="V1537" s="358">
        <f>IF(V1293,0,$D1537*(1+'General Inputs'!$C$4)^(V$3906-$K$3906))*'General Inputs'!$C$6</f>
        <v>1492049.1700735826</v>
      </c>
      <c r="W1537" s="358">
        <f>IF(W1293,0,$D1537*(1+'General Inputs'!$C$4)^(W$3906-$K$3906))*'General Inputs'!$C$6</f>
        <v>1521890.1534750543</v>
      </c>
      <c r="X1537" s="358">
        <f>IF(X1293,0,$D1537*(1+'General Inputs'!$C$4)^(X$3906-$K$3906))*'General Inputs'!$C$6</f>
        <v>1552327.9565445553</v>
      </c>
      <c r="Y1537" s="358">
        <f>IF(Y1293,0,$D1537*(1+'General Inputs'!$C$4)^(Y$3906-$K$3906))*'General Inputs'!$C$6</f>
        <v>1583374.5156754467</v>
      </c>
      <c r="Z1537" s="358">
        <f>IF(Z1293,0,$D1537*(1+'General Inputs'!$C$4)^(Z$3906-$K$3906))*'General Inputs'!$C$6</f>
        <v>1615042.0059889548</v>
      </c>
      <c r="AA1537" s="358">
        <f>IF(AA1293,0,$D1537*(1+'General Inputs'!$C$4)^(AA$3906-$K$3906))*'General Inputs'!$C$6</f>
        <v>1647342.8461087344</v>
      </c>
      <c r="AB1537" s="358">
        <f>IF(AB1293,0,$D1537*(1+'General Inputs'!$C$4)^(AB$3906-$K$3906))*'General Inputs'!$C$6</f>
        <v>1680289.7030309094</v>
      </c>
      <c r="AC1537" s="358">
        <f>IF(AC1293,0,$D1537*(1+'General Inputs'!$C$4)^(AC$3906-$K$3906))*'General Inputs'!$C$6</f>
        <v>1713895.4970915273</v>
      </c>
      <c r="AD1537" s="358">
        <f>IF(AD1293,0,$D1537*(1+'General Inputs'!$C$4)^(AD$3906-$K$3906))*'General Inputs'!$C$6</f>
        <v>1748173.4070333578</v>
      </c>
      <c r="AE1537" s="358">
        <f>IF(AE1293,0,$D1537*(1+'General Inputs'!$C$4)^(AE$3906-$K$3906))*'General Inputs'!$C$6</f>
        <v>1783136.8751740248</v>
      </c>
      <c r="AF1537" s="358">
        <f>IF(AF1293,0,$D1537*(1+'General Inputs'!$C$4)^(AF$3906-$K$3906))*'General Inputs'!$C$6</f>
        <v>1818799.6126775055</v>
      </c>
      <c r="AG1537" s="358">
        <f>IF(AG1293,0,$D1537*(1+'General Inputs'!$C$4)^(AG$3906-$K$3906))*'General Inputs'!$C$6</f>
        <v>1855175.6049310556</v>
      </c>
      <c r="AH1537" s="358">
        <f>IF(AH1293,0,$D1537*(1+'General Inputs'!$C$4)^(AH$3906-$K$3906))*'General Inputs'!$C$6</f>
        <v>1892279.1170296762</v>
      </c>
      <c r="AI1537" s="358">
        <f>IF(AI1293,0,$D1537*(1+'General Inputs'!$C$4)^(AI$3906-$K$3906))*'General Inputs'!$C$6</f>
        <v>1930124.6993702701</v>
      </c>
      <c r="AJ1537" s="358">
        <f>IF(AJ1293,0,$D1537*(1+'General Inputs'!$C$4)^(AJ$3906-$K$3906))*'General Inputs'!$C$6</f>
        <v>1968727.1933576753</v>
      </c>
    </row>
    <row r="1538" spans="1:36" x14ac:dyDescent="0.25">
      <c r="A1538" s="353" t="s">
        <v>321</v>
      </c>
      <c r="B1538" s="353" t="s">
        <v>321</v>
      </c>
      <c r="C1538" s="441">
        <f t="shared" si="1153"/>
        <v>5000</v>
      </c>
      <c r="D1538" s="397">
        <v>1750000</v>
      </c>
      <c r="E1538" s="397"/>
      <c r="F1538" s="397"/>
      <c r="G1538" s="397"/>
      <c r="H1538" s="397"/>
      <c r="I1538" s="476">
        <f t="shared" si="1154"/>
        <v>22</v>
      </c>
      <c r="J1538" s="476">
        <f t="shared" si="1155"/>
        <v>1</v>
      </c>
      <c r="K1538" s="358">
        <v>0</v>
      </c>
      <c r="L1538" s="358">
        <v>0</v>
      </c>
      <c r="M1538" s="358">
        <v>0</v>
      </c>
      <c r="N1538" s="358">
        <v>0</v>
      </c>
      <c r="O1538" s="358">
        <f>IF(O1294,0,$D1538*(1+'General Inputs'!$C$4)^(O$3906-$K$3906))*'General Inputs'!$C$6</f>
        <v>284138.44199999998</v>
      </c>
      <c r="P1538" s="358">
        <f>IF(P1294,0,$D1538*(1+'General Inputs'!$C$4)^(P$3906-$K$3906))*'General Inputs'!$C$6</f>
        <v>289821.21083999996</v>
      </c>
      <c r="Q1538" s="358">
        <f>IF(Q1294,0,$D1538*(1+'General Inputs'!$C$4)^(Q$3906-$K$3906))*'General Inputs'!$C$6</f>
        <v>295617.63505679998</v>
      </c>
      <c r="R1538" s="358">
        <f>IF(R1294,0,$D1538*(1+'General Inputs'!$C$4)^(R$3906-$K$3906))*'General Inputs'!$C$6</f>
        <v>301529.98775793595</v>
      </c>
      <c r="S1538" s="358">
        <f>IF(S1294,0,$D1538*(1+'General Inputs'!$C$4)^(S$3906-$K$3906))*'General Inputs'!$C$6</f>
        <v>307560.58751309471</v>
      </c>
      <c r="T1538" s="358">
        <f>IF(T1294,0,$D1538*(1+'General Inputs'!$C$4)^(T$3906-$K$3906))*'General Inputs'!$C$6</f>
        <v>313711.79926335654</v>
      </c>
      <c r="U1538" s="358">
        <f>IF(U1294,0,$D1538*(1+'General Inputs'!$C$4)^(U$3906-$K$3906))*'General Inputs'!$C$6</f>
        <v>319986.03524862375</v>
      </c>
      <c r="V1538" s="358">
        <f>IF(V1294,0,$D1538*(1+'General Inputs'!$C$4)^(V$3906-$K$3906))*'General Inputs'!$C$6</f>
        <v>326385.75595359615</v>
      </c>
      <c r="W1538" s="358">
        <f>IF(W1294,0,$D1538*(1+'General Inputs'!$C$4)^(W$3906-$K$3906))*'General Inputs'!$C$6</f>
        <v>332913.47107266809</v>
      </c>
      <c r="X1538" s="358">
        <f>IF(X1294,0,$D1538*(1+'General Inputs'!$C$4)^(X$3906-$K$3906))*'General Inputs'!$C$6</f>
        <v>339571.74049412145</v>
      </c>
      <c r="Y1538" s="358">
        <f>IF(Y1294,0,$D1538*(1+'General Inputs'!$C$4)^(Y$3906-$K$3906))*'General Inputs'!$C$6</f>
        <v>346363.17530400393</v>
      </c>
      <c r="Z1538" s="358">
        <f>IF(Z1294,0,$D1538*(1+'General Inputs'!$C$4)^(Z$3906-$K$3906))*'General Inputs'!$C$6</f>
        <v>353290.43881008396</v>
      </c>
      <c r="AA1538" s="358">
        <f>IF(AA1294,0,$D1538*(1+'General Inputs'!$C$4)^(AA$3906-$K$3906))*'General Inputs'!$C$6</f>
        <v>360356.2475862857</v>
      </c>
      <c r="AB1538" s="358">
        <f>IF(AB1294,0,$D1538*(1+'General Inputs'!$C$4)^(AB$3906-$K$3906))*'General Inputs'!$C$6</f>
        <v>367563.37253801135</v>
      </c>
      <c r="AC1538" s="358">
        <f>IF(AC1294,0,$D1538*(1+'General Inputs'!$C$4)^(AC$3906-$K$3906))*'General Inputs'!$C$6</f>
        <v>374914.63998877158</v>
      </c>
      <c r="AD1538" s="358">
        <f>IF(AD1294,0,$D1538*(1+'General Inputs'!$C$4)^(AD$3906-$K$3906))*'General Inputs'!$C$6</f>
        <v>382412.93278854695</v>
      </c>
      <c r="AE1538" s="358">
        <f>IF(AE1294,0,$D1538*(1+'General Inputs'!$C$4)^(AE$3906-$K$3906))*'General Inputs'!$C$6</f>
        <v>390061.19144431798</v>
      </c>
      <c r="AF1538" s="358">
        <f>IF(AF1294,0,$D1538*(1+'General Inputs'!$C$4)^(AF$3906-$K$3906))*'General Inputs'!$C$6</f>
        <v>397862.41527320427</v>
      </c>
      <c r="AG1538" s="358">
        <f>IF(AG1294,0,$D1538*(1+'General Inputs'!$C$4)^(AG$3906-$K$3906))*'General Inputs'!$C$6</f>
        <v>405819.66357866843</v>
      </c>
      <c r="AH1538" s="358">
        <f>IF(AH1294,0,$D1538*(1+'General Inputs'!$C$4)^(AH$3906-$K$3906))*'General Inputs'!$C$6</f>
        <v>413936.05685024173</v>
      </c>
      <c r="AI1538" s="358">
        <f>IF(AI1294,0,$D1538*(1+'General Inputs'!$C$4)^(AI$3906-$K$3906))*'General Inputs'!$C$6</f>
        <v>422214.77798724658</v>
      </c>
      <c r="AJ1538" s="358">
        <f>IF(AJ1294,0,$D1538*(1+'General Inputs'!$C$4)^(AJ$3906-$K$3906))*'General Inputs'!$C$6</f>
        <v>430659.07354699151</v>
      </c>
    </row>
    <row r="1539" spans="1:36" x14ac:dyDescent="0.25">
      <c r="A1539" s="353" t="s">
        <v>501</v>
      </c>
      <c r="B1539" s="353" t="s">
        <v>501</v>
      </c>
      <c r="C1539" s="441">
        <f t="shared" si="1153"/>
        <v>4992</v>
      </c>
      <c r="D1539" s="397">
        <v>1750000</v>
      </c>
      <c r="E1539" s="397"/>
      <c r="F1539" s="397"/>
      <c r="G1539" s="397"/>
      <c r="H1539" s="397"/>
      <c r="I1539" s="476">
        <f t="shared" si="1154"/>
        <v>22</v>
      </c>
      <c r="J1539" s="476">
        <f t="shared" si="1155"/>
        <v>1</v>
      </c>
      <c r="K1539" s="358">
        <v>0</v>
      </c>
      <c r="L1539" s="358">
        <v>0</v>
      </c>
      <c r="M1539" s="358">
        <v>0</v>
      </c>
      <c r="N1539" s="358">
        <v>0</v>
      </c>
      <c r="O1539" s="358">
        <f>IF(O1295,0,$D1539*(1+'General Inputs'!$C$4)^(O$3906-$K$3906))*'General Inputs'!$C$6</f>
        <v>284138.44199999998</v>
      </c>
      <c r="P1539" s="358">
        <f>IF(P1295,0,$D1539*(1+'General Inputs'!$C$4)^(P$3906-$K$3906))*'General Inputs'!$C$6</f>
        <v>289821.21083999996</v>
      </c>
      <c r="Q1539" s="358">
        <f>IF(Q1295,0,$D1539*(1+'General Inputs'!$C$4)^(Q$3906-$K$3906))*'General Inputs'!$C$6</f>
        <v>295617.63505679998</v>
      </c>
      <c r="R1539" s="358">
        <f>IF(R1295,0,$D1539*(1+'General Inputs'!$C$4)^(R$3906-$K$3906))*'General Inputs'!$C$6</f>
        <v>301529.98775793595</v>
      </c>
      <c r="S1539" s="358">
        <f>IF(S1295,0,$D1539*(1+'General Inputs'!$C$4)^(S$3906-$K$3906))*'General Inputs'!$C$6</f>
        <v>307560.58751309471</v>
      </c>
      <c r="T1539" s="358">
        <f>IF(T1295,0,$D1539*(1+'General Inputs'!$C$4)^(T$3906-$K$3906))*'General Inputs'!$C$6</f>
        <v>313711.79926335654</v>
      </c>
      <c r="U1539" s="358">
        <f>IF(U1295,0,$D1539*(1+'General Inputs'!$C$4)^(U$3906-$K$3906))*'General Inputs'!$C$6</f>
        <v>319986.03524862375</v>
      </c>
      <c r="V1539" s="358">
        <f>IF(V1295,0,$D1539*(1+'General Inputs'!$C$4)^(V$3906-$K$3906))*'General Inputs'!$C$6</f>
        <v>326385.75595359615</v>
      </c>
      <c r="W1539" s="358">
        <f>IF(W1295,0,$D1539*(1+'General Inputs'!$C$4)^(W$3906-$K$3906))*'General Inputs'!$C$6</f>
        <v>332913.47107266809</v>
      </c>
      <c r="X1539" s="358">
        <f>IF(X1295,0,$D1539*(1+'General Inputs'!$C$4)^(X$3906-$K$3906))*'General Inputs'!$C$6</f>
        <v>339571.74049412145</v>
      </c>
      <c r="Y1539" s="358">
        <f>IF(Y1295,0,$D1539*(1+'General Inputs'!$C$4)^(Y$3906-$K$3906))*'General Inputs'!$C$6</f>
        <v>346363.17530400393</v>
      </c>
      <c r="Z1539" s="358">
        <f>IF(Z1295,0,$D1539*(1+'General Inputs'!$C$4)^(Z$3906-$K$3906))*'General Inputs'!$C$6</f>
        <v>353290.43881008396</v>
      </c>
      <c r="AA1539" s="358">
        <f>IF(AA1295,0,$D1539*(1+'General Inputs'!$C$4)^(AA$3906-$K$3906))*'General Inputs'!$C$6</f>
        <v>360356.2475862857</v>
      </c>
      <c r="AB1539" s="358">
        <f>IF(AB1295,0,$D1539*(1+'General Inputs'!$C$4)^(AB$3906-$K$3906))*'General Inputs'!$C$6</f>
        <v>367563.37253801135</v>
      </c>
      <c r="AC1539" s="358">
        <f>IF(AC1295,0,$D1539*(1+'General Inputs'!$C$4)^(AC$3906-$K$3906))*'General Inputs'!$C$6</f>
        <v>374914.63998877158</v>
      </c>
      <c r="AD1539" s="358">
        <f>IF(AD1295,0,$D1539*(1+'General Inputs'!$C$4)^(AD$3906-$K$3906))*'General Inputs'!$C$6</f>
        <v>382412.93278854695</v>
      </c>
      <c r="AE1539" s="358">
        <f>IF(AE1295,0,$D1539*(1+'General Inputs'!$C$4)^(AE$3906-$K$3906))*'General Inputs'!$C$6</f>
        <v>390061.19144431798</v>
      </c>
      <c r="AF1539" s="358">
        <f>IF(AF1295,0,$D1539*(1+'General Inputs'!$C$4)^(AF$3906-$K$3906))*'General Inputs'!$C$6</f>
        <v>397862.41527320427</v>
      </c>
      <c r="AG1539" s="358">
        <f>IF(AG1295,0,$D1539*(1+'General Inputs'!$C$4)^(AG$3906-$K$3906))*'General Inputs'!$C$6</f>
        <v>405819.66357866843</v>
      </c>
      <c r="AH1539" s="358">
        <f>IF(AH1295,0,$D1539*(1+'General Inputs'!$C$4)^(AH$3906-$K$3906))*'General Inputs'!$C$6</f>
        <v>413936.05685024173</v>
      </c>
      <c r="AI1539" s="358">
        <f>IF(AI1295,0,$D1539*(1+'General Inputs'!$C$4)^(AI$3906-$K$3906))*'General Inputs'!$C$6</f>
        <v>422214.77798724658</v>
      </c>
      <c r="AJ1539" s="358">
        <f>IF(AJ1295,0,$D1539*(1+'General Inputs'!$C$4)^(AJ$3906-$K$3906))*'General Inputs'!$C$6</f>
        <v>430659.07354699151</v>
      </c>
    </row>
    <row r="1540" spans="1:36" x14ac:dyDescent="0.25">
      <c r="A1540" s="353" t="s">
        <v>240</v>
      </c>
      <c r="B1540" s="353" t="s">
        <v>286</v>
      </c>
      <c r="C1540" s="441">
        <f t="shared" si="1153"/>
        <v>6250</v>
      </c>
      <c r="D1540" s="397">
        <v>8000000</v>
      </c>
      <c r="E1540" s="397"/>
      <c r="F1540" s="397"/>
      <c r="G1540" s="397"/>
      <c r="H1540" s="397"/>
      <c r="I1540" s="476">
        <f t="shared" si="1154"/>
        <v>22</v>
      </c>
      <c r="J1540" s="476">
        <f t="shared" si="1155"/>
        <v>1</v>
      </c>
      <c r="K1540" s="358">
        <v>0</v>
      </c>
      <c r="L1540" s="358">
        <v>0</v>
      </c>
      <c r="M1540" s="358">
        <v>0</v>
      </c>
      <c r="N1540" s="358">
        <v>0</v>
      </c>
      <c r="O1540" s="358">
        <f>IF(O1296,0,$D1540*(1+'General Inputs'!$C$4)^(O$3906-$K$3906))*'General Inputs'!$C$6</f>
        <v>1298918.5919999999</v>
      </c>
      <c r="P1540" s="358">
        <f>IF(P1296,0,$D1540*(1+'General Inputs'!$C$4)^(P$3906-$K$3906))*'General Inputs'!$C$6</f>
        <v>1324896.9638399999</v>
      </c>
      <c r="Q1540" s="358">
        <f>IF(Q1296,0,$D1540*(1+'General Inputs'!$C$4)^(Q$3906-$K$3906))*'General Inputs'!$C$6</f>
        <v>1351394.9031168001</v>
      </c>
      <c r="R1540" s="358">
        <f>IF(R1296,0,$D1540*(1+'General Inputs'!$C$4)^(R$3906-$K$3906))*'General Inputs'!$C$6</f>
        <v>1378422.8011791357</v>
      </c>
      <c r="S1540" s="358">
        <f>IF(S1296,0,$D1540*(1+'General Inputs'!$C$4)^(S$3906-$K$3906))*'General Inputs'!$C$6</f>
        <v>1405991.2572027186</v>
      </c>
      <c r="T1540" s="358">
        <f>IF(T1296,0,$D1540*(1+'General Inputs'!$C$4)^(T$3906-$K$3906))*'General Inputs'!$C$6</f>
        <v>1434111.082346773</v>
      </c>
      <c r="U1540" s="358">
        <f>IF(U1296,0,$D1540*(1+'General Inputs'!$C$4)^(U$3906-$K$3906))*'General Inputs'!$C$6</f>
        <v>1462793.3039937085</v>
      </c>
      <c r="V1540" s="358">
        <f>IF(V1296,0,$D1540*(1+'General Inputs'!$C$4)^(V$3906-$K$3906))*'General Inputs'!$C$6</f>
        <v>1492049.1700735826</v>
      </c>
      <c r="W1540" s="358">
        <f>IF(W1296,0,$D1540*(1+'General Inputs'!$C$4)^(W$3906-$K$3906))*'General Inputs'!$C$6</f>
        <v>1521890.1534750543</v>
      </c>
      <c r="X1540" s="358">
        <f>IF(X1296,0,$D1540*(1+'General Inputs'!$C$4)^(X$3906-$K$3906))*'General Inputs'!$C$6</f>
        <v>1552327.9565445553</v>
      </c>
      <c r="Y1540" s="358">
        <f>IF(Y1296,0,$D1540*(1+'General Inputs'!$C$4)^(Y$3906-$K$3906))*'General Inputs'!$C$6</f>
        <v>1583374.5156754467</v>
      </c>
      <c r="Z1540" s="358">
        <f>IF(Z1296,0,$D1540*(1+'General Inputs'!$C$4)^(Z$3906-$K$3906))*'General Inputs'!$C$6</f>
        <v>1615042.0059889548</v>
      </c>
      <c r="AA1540" s="358">
        <f>IF(AA1296,0,$D1540*(1+'General Inputs'!$C$4)^(AA$3906-$K$3906))*'General Inputs'!$C$6</f>
        <v>1647342.8461087344</v>
      </c>
      <c r="AB1540" s="358">
        <f>IF(AB1296,0,$D1540*(1+'General Inputs'!$C$4)^(AB$3906-$K$3906))*'General Inputs'!$C$6</f>
        <v>1680289.7030309094</v>
      </c>
      <c r="AC1540" s="358">
        <f>IF(AC1296,0,$D1540*(1+'General Inputs'!$C$4)^(AC$3906-$K$3906))*'General Inputs'!$C$6</f>
        <v>1713895.4970915273</v>
      </c>
      <c r="AD1540" s="358">
        <f>IF(AD1296,0,$D1540*(1+'General Inputs'!$C$4)^(AD$3906-$K$3906))*'General Inputs'!$C$6</f>
        <v>1748173.4070333578</v>
      </c>
      <c r="AE1540" s="358">
        <f>IF(AE1296,0,$D1540*(1+'General Inputs'!$C$4)^(AE$3906-$K$3906))*'General Inputs'!$C$6</f>
        <v>1783136.8751740248</v>
      </c>
      <c r="AF1540" s="358">
        <f>IF(AF1296,0,$D1540*(1+'General Inputs'!$C$4)^(AF$3906-$K$3906))*'General Inputs'!$C$6</f>
        <v>1818799.6126775055</v>
      </c>
      <c r="AG1540" s="358">
        <f>IF(AG1296,0,$D1540*(1+'General Inputs'!$C$4)^(AG$3906-$K$3906))*'General Inputs'!$C$6</f>
        <v>1855175.6049310556</v>
      </c>
      <c r="AH1540" s="358">
        <f>IF(AH1296,0,$D1540*(1+'General Inputs'!$C$4)^(AH$3906-$K$3906))*'General Inputs'!$C$6</f>
        <v>1892279.1170296762</v>
      </c>
      <c r="AI1540" s="358">
        <f>IF(AI1296,0,$D1540*(1+'General Inputs'!$C$4)^(AI$3906-$K$3906))*'General Inputs'!$C$6</f>
        <v>1930124.6993702701</v>
      </c>
      <c r="AJ1540" s="358">
        <f>IF(AJ1296,0,$D1540*(1+'General Inputs'!$C$4)^(AJ$3906-$K$3906))*'General Inputs'!$C$6</f>
        <v>1968727.1933576753</v>
      </c>
    </row>
    <row r="1541" spans="1:36" x14ac:dyDescent="0.25">
      <c r="A1541" s="353" t="s">
        <v>240</v>
      </c>
      <c r="B1541" s="353" t="s">
        <v>279</v>
      </c>
      <c r="C1541" s="441">
        <f t="shared" si="1153"/>
        <v>6250</v>
      </c>
      <c r="D1541" s="397">
        <v>8000000</v>
      </c>
      <c r="E1541" s="397"/>
      <c r="F1541" s="397"/>
      <c r="G1541" s="397"/>
      <c r="H1541" s="397"/>
      <c r="I1541" s="476">
        <f t="shared" si="1154"/>
        <v>22</v>
      </c>
      <c r="J1541" s="476">
        <f t="shared" si="1155"/>
        <v>1</v>
      </c>
      <c r="K1541" s="358">
        <v>0</v>
      </c>
      <c r="L1541" s="358">
        <v>0</v>
      </c>
      <c r="M1541" s="358">
        <v>0</v>
      </c>
      <c r="N1541" s="358">
        <v>0</v>
      </c>
      <c r="O1541" s="358">
        <f>IF(O1297,0,$D1541*(1+'General Inputs'!$C$4)^(O$3906-$K$3906))*'General Inputs'!$C$6</f>
        <v>1298918.5919999999</v>
      </c>
      <c r="P1541" s="358">
        <f>IF(P1297,0,$D1541*(1+'General Inputs'!$C$4)^(P$3906-$K$3906))*'General Inputs'!$C$6</f>
        <v>1324896.9638399999</v>
      </c>
      <c r="Q1541" s="358">
        <f>IF(Q1297,0,$D1541*(1+'General Inputs'!$C$4)^(Q$3906-$K$3906))*'General Inputs'!$C$6</f>
        <v>1351394.9031168001</v>
      </c>
      <c r="R1541" s="358">
        <f>IF(R1297,0,$D1541*(1+'General Inputs'!$C$4)^(R$3906-$K$3906))*'General Inputs'!$C$6</f>
        <v>1378422.8011791357</v>
      </c>
      <c r="S1541" s="358">
        <f>IF(S1297,0,$D1541*(1+'General Inputs'!$C$4)^(S$3906-$K$3906))*'General Inputs'!$C$6</f>
        <v>1405991.2572027186</v>
      </c>
      <c r="T1541" s="358">
        <f>IF(T1297,0,$D1541*(1+'General Inputs'!$C$4)^(T$3906-$K$3906))*'General Inputs'!$C$6</f>
        <v>1434111.082346773</v>
      </c>
      <c r="U1541" s="358">
        <f>IF(U1297,0,$D1541*(1+'General Inputs'!$C$4)^(U$3906-$K$3906))*'General Inputs'!$C$6</f>
        <v>1462793.3039937085</v>
      </c>
      <c r="V1541" s="358">
        <f>IF(V1297,0,$D1541*(1+'General Inputs'!$C$4)^(V$3906-$K$3906))*'General Inputs'!$C$6</f>
        <v>1492049.1700735826</v>
      </c>
      <c r="W1541" s="358">
        <f>IF(W1297,0,$D1541*(1+'General Inputs'!$C$4)^(W$3906-$K$3906))*'General Inputs'!$C$6</f>
        <v>1521890.1534750543</v>
      </c>
      <c r="X1541" s="358">
        <f>IF(X1297,0,$D1541*(1+'General Inputs'!$C$4)^(X$3906-$K$3906))*'General Inputs'!$C$6</f>
        <v>1552327.9565445553</v>
      </c>
      <c r="Y1541" s="358">
        <f>IF(Y1297,0,$D1541*(1+'General Inputs'!$C$4)^(Y$3906-$K$3906))*'General Inputs'!$C$6</f>
        <v>1583374.5156754467</v>
      </c>
      <c r="Z1541" s="358">
        <f>IF(Z1297,0,$D1541*(1+'General Inputs'!$C$4)^(Z$3906-$K$3906))*'General Inputs'!$C$6</f>
        <v>1615042.0059889548</v>
      </c>
      <c r="AA1541" s="358">
        <f>IF(AA1297,0,$D1541*(1+'General Inputs'!$C$4)^(AA$3906-$K$3906))*'General Inputs'!$C$6</f>
        <v>1647342.8461087344</v>
      </c>
      <c r="AB1541" s="358">
        <f>IF(AB1297,0,$D1541*(1+'General Inputs'!$C$4)^(AB$3906-$K$3906))*'General Inputs'!$C$6</f>
        <v>1680289.7030309094</v>
      </c>
      <c r="AC1541" s="358">
        <f>IF(AC1297,0,$D1541*(1+'General Inputs'!$C$4)^(AC$3906-$K$3906))*'General Inputs'!$C$6</f>
        <v>1713895.4970915273</v>
      </c>
      <c r="AD1541" s="358">
        <f>IF(AD1297,0,$D1541*(1+'General Inputs'!$C$4)^(AD$3906-$K$3906))*'General Inputs'!$C$6</f>
        <v>1748173.4070333578</v>
      </c>
      <c r="AE1541" s="358">
        <f>IF(AE1297,0,$D1541*(1+'General Inputs'!$C$4)^(AE$3906-$K$3906))*'General Inputs'!$C$6</f>
        <v>1783136.8751740248</v>
      </c>
      <c r="AF1541" s="358">
        <f>IF(AF1297,0,$D1541*(1+'General Inputs'!$C$4)^(AF$3906-$K$3906))*'General Inputs'!$C$6</f>
        <v>1818799.6126775055</v>
      </c>
      <c r="AG1541" s="358">
        <f>IF(AG1297,0,$D1541*(1+'General Inputs'!$C$4)^(AG$3906-$K$3906))*'General Inputs'!$C$6</f>
        <v>1855175.6049310556</v>
      </c>
      <c r="AH1541" s="358">
        <f>IF(AH1297,0,$D1541*(1+'General Inputs'!$C$4)^(AH$3906-$K$3906))*'General Inputs'!$C$6</f>
        <v>1892279.1170296762</v>
      </c>
      <c r="AI1541" s="358">
        <f>IF(AI1297,0,$D1541*(1+'General Inputs'!$C$4)^(AI$3906-$K$3906))*'General Inputs'!$C$6</f>
        <v>1930124.6993702701</v>
      </c>
      <c r="AJ1541" s="358">
        <f>IF(AJ1297,0,$D1541*(1+'General Inputs'!$C$4)^(AJ$3906-$K$3906))*'General Inputs'!$C$6</f>
        <v>1968727.1933576753</v>
      </c>
    </row>
    <row r="1542" spans="1:36" x14ac:dyDescent="0.25">
      <c r="A1542" s="353" t="s">
        <v>241</v>
      </c>
      <c r="B1542" s="353" t="s">
        <v>241</v>
      </c>
      <c r="C1542" s="441">
        <f t="shared" si="1153"/>
        <v>6000</v>
      </c>
      <c r="D1542" s="397">
        <v>8000000</v>
      </c>
      <c r="E1542" s="397"/>
      <c r="F1542" s="397"/>
      <c r="G1542" s="397"/>
      <c r="H1542" s="397"/>
      <c r="I1542" s="476">
        <f t="shared" si="1154"/>
        <v>22</v>
      </c>
      <c r="J1542" s="476">
        <f t="shared" si="1155"/>
        <v>1</v>
      </c>
      <c r="K1542" s="358">
        <v>0</v>
      </c>
      <c r="L1542" s="358">
        <v>0</v>
      </c>
      <c r="M1542" s="358">
        <v>0</v>
      </c>
      <c r="N1542" s="358">
        <v>0</v>
      </c>
      <c r="O1542" s="358">
        <f>IF(O1298,0,$D1542*(1+'General Inputs'!$C$4)^(O$3906-$K$3906))*'General Inputs'!$C$6</f>
        <v>1298918.5919999999</v>
      </c>
      <c r="P1542" s="358">
        <f>IF(P1298,0,$D1542*(1+'General Inputs'!$C$4)^(P$3906-$K$3906))*'General Inputs'!$C$6</f>
        <v>1324896.9638399999</v>
      </c>
      <c r="Q1542" s="358">
        <f>IF(Q1298,0,$D1542*(1+'General Inputs'!$C$4)^(Q$3906-$K$3906))*'General Inputs'!$C$6</f>
        <v>1351394.9031168001</v>
      </c>
      <c r="R1542" s="358">
        <f>IF(R1298,0,$D1542*(1+'General Inputs'!$C$4)^(R$3906-$K$3906))*'General Inputs'!$C$6</f>
        <v>1378422.8011791357</v>
      </c>
      <c r="S1542" s="358">
        <f>IF(S1298,0,$D1542*(1+'General Inputs'!$C$4)^(S$3906-$K$3906))*'General Inputs'!$C$6</f>
        <v>1405991.2572027186</v>
      </c>
      <c r="T1542" s="358">
        <f>IF(T1298,0,$D1542*(1+'General Inputs'!$C$4)^(T$3906-$K$3906))*'General Inputs'!$C$6</f>
        <v>1434111.082346773</v>
      </c>
      <c r="U1542" s="358">
        <f>IF(U1298,0,$D1542*(1+'General Inputs'!$C$4)^(U$3906-$K$3906))*'General Inputs'!$C$6</f>
        <v>1462793.3039937085</v>
      </c>
      <c r="V1542" s="358">
        <f>IF(V1298,0,$D1542*(1+'General Inputs'!$C$4)^(V$3906-$K$3906))*'General Inputs'!$C$6</f>
        <v>1492049.1700735826</v>
      </c>
      <c r="W1542" s="358">
        <f>IF(W1298,0,$D1542*(1+'General Inputs'!$C$4)^(W$3906-$K$3906))*'General Inputs'!$C$6</f>
        <v>1521890.1534750543</v>
      </c>
      <c r="X1542" s="358">
        <f>IF(X1298,0,$D1542*(1+'General Inputs'!$C$4)^(X$3906-$K$3906))*'General Inputs'!$C$6</f>
        <v>1552327.9565445553</v>
      </c>
      <c r="Y1542" s="358">
        <f>IF(Y1298,0,$D1542*(1+'General Inputs'!$C$4)^(Y$3906-$K$3906))*'General Inputs'!$C$6</f>
        <v>1583374.5156754467</v>
      </c>
      <c r="Z1542" s="358">
        <f>IF(Z1298,0,$D1542*(1+'General Inputs'!$C$4)^(Z$3906-$K$3906))*'General Inputs'!$C$6</f>
        <v>1615042.0059889548</v>
      </c>
      <c r="AA1542" s="358">
        <f>IF(AA1298,0,$D1542*(1+'General Inputs'!$C$4)^(AA$3906-$K$3906))*'General Inputs'!$C$6</f>
        <v>1647342.8461087344</v>
      </c>
      <c r="AB1542" s="358">
        <f>IF(AB1298,0,$D1542*(1+'General Inputs'!$C$4)^(AB$3906-$K$3906))*'General Inputs'!$C$6</f>
        <v>1680289.7030309094</v>
      </c>
      <c r="AC1542" s="358">
        <f>IF(AC1298,0,$D1542*(1+'General Inputs'!$C$4)^(AC$3906-$K$3906))*'General Inputs'!$C$6</f>
        <v>1713895.4970915273</v>
      </c>
      <c r="AD1542" s="358">
        <f>IF(AD1298,0,$D1542*(1+'General Inputs'!$C$4)^(AD$3906-$K$3906))*'General Inputs'!$C$6</f>
        <v>1748173.4070333578</v>
      </c>
      <c r="AE1542" s="358">
        <f>IF(AE1298,0,$D1542*(1+'General Inputs'!$C$4)^(AE$3906-$K$3906))*'General Inputs'!$C$6</f>
        <v>1783136.8751740248</v>
      </c>
      <c r="AF1542" s="358">
        <f>IF(AF1298,0,$D1542*(1+'General Inputs'!$C$4)^(AF$3906-$K$3906))*'General Inputs'!$C$6</f>
        <v>1818799.6126775055</v>
      </c>
      <c r="AG1542" s="358">
        <f>IF(AG1298,0,$D1542*(1+'General Inputs'!$C$4)^(AG$3906-$K$3906))*'General Inputs'!$C$6</f>
        <v>1855175.6049310556</v>
      </c>
      <c r="AH1542" s="358">
        <f>IF(AH1298,0,$D1542*(1+'General Inputs'!$C$4)^(AH$3906-$K$3906))*'General Inputs'!$C$6</f>
        <v>1892279.1170296762</v>
      </c>
      <c r="AI1542" s="358">
        <f>IF(AI1298,0,$D1542*(1+'General Inputs'!$C$4)^(AI$3906-$K$3906))*'General Inputs'!$C$6</f>
        <v>1930124.6993702701</v>
      </c>
      <c r="AJ1542" s="358">
        <f>IF(AJ1298,0,$D1542*(1+'General Inputs'!$C$4)^(AJ$3906-$K$3906))*'General Inputs'!$C$6</f>
        <v>1968727.1933576753</v>
      </c>
    </row>
    <row r="1543" spans="1:36" x14ac:dyDescent="0.25">
      <c r="A1543" s="353" t="s">
        <v>241</v>
      </c>
      <c r="B1543" s="353" t="s">
        <v>446</v>
      </c>
      <c r="C1543" s="441">
        <f t="shared" si="1153"/>
        <v>20000</v>
      </c>
      <c r="D1543" s="397">
        <v>8000000</v>
      </c>
      <c r="E1543" s="397"/>
      <c r="F1543" s="397"/>
      <c r="G1543" s="397"/>
      <c r="H1543" s="397"/>
      <c r="I1543" s="476">
        <f t="shared" si="1154"/>
        <v>22</v>
      </c>
      <c r="J1543" s="476">
        <f t="shared" si="1155"/>
        <v>1</v>
      </c>
      <c r="K1543" s="358">
        <v>0</v>
      </c>
      <c r="L1543" s="358">
        <v>0</v>
      </c>
      <c r="M1543" s="358">
        <v>0</v>
      </c>
      <c r="N1543" s="358">
        <v>0</v>
      </c>
      <c r="O1543" s="358">
        <f>IF(O1299,0,$D1543*(1+'General Inputs'!$C$4)^(O$3906-$K$3906))*'General Inputs'!$C$6</f>
        <v>1298918.5919999999</v>
      </c>
      <c r="P1543" s="358">
        <f>IF(P1299,0,$D1543*(1+'General Inputs'!$C$4)^(P$3906-$K$3906))*'General Inputs'!$C$6</f>
        <v>1324896.9638399999</v>
      </c>
      <c r="Q1543" s="358">
        <f>IF(Q1299,0,$D1543*(1+'General Inputs'!$C$4)^(Q$3906-$K$3906))*'General Inputs'!$C$6</f>
        <v>1351394.9031168001</v>
      </c>
      <c r="R1543" s="358">
        <f>IF(R1299,0,$D1543*(1+'General Inputs'!$C$4)^(R$3906-$K$3906))*'General Inputs'!$C$6</f>
        <v>1378422.8011791357</v>
      </c>
      <c r="S1543" s="358">
        <f>IF(S1299,0,$D1543*(1+'General Inputs'!$C$4)^(S$3906-$K$3906))*'General Inputs'!$C$6</f>
        <v>1405991.2572027186</v>
      </c>
      <c r="T1543" s="358">
        <f>IF(T1299,0,$D1543*(1+'General Inputs'!$C$4)^(T$3906-$K$3906))*'General Inputs'!$C$6</f>
        <v>1434111.082346773</v>
      </c>
      <c r="U1543" s="358">
        <f>IF(U1299,0,$D1543*(1+'General Inputs'!$C$4)^(U$3906-$K$3906))*'General Inputs'!$C$6</f>
        <v>1462793.3039937085</v>
      </c>
      <c r="V1543" s="358">
        <f>IF(V1299,0,$D1543*(1+'General Inputs'!$C$4)^(V$3906-$K$3906))*'General Inputs'!$C$6</f>
        <v>1492049.1700735826</v>
      </c>
      <c r="W1543" s="358">
        <f>IF(W1299,0,$D1543*(1+'General Inputs'!$C$4)^(W$3906-$K$3906))*'General Inputs'!$C$6</f>
        <v>1521890.1534750543</v>
      </c>
      <c r="X1543" s="358">
        <f>IF(X1299,0,$D1543*(1+'General Inputs'!$C$4)^(X$3906-$K$3906))*'General Inputs'!$C$6</f>
        <v>1552327.9565445553</v>
      </c>
      <c r="Y1543" s="358">
        <f>IF(Y1299,0,$D1543*(1+'General Inputs'!$C$4)^(Y$3906-$K$3906))*'General Inputs'!$C$6</f>
        <v>1583374.5156754467</v>
      </c>
      <c r="Z1543" s="358">
        <f>IF(Z1299,0,$D1543*(1+'General Inputs'!$C$4)^(Z$3906-$K$3906))*'General Inputs'!$C$6</f>
        <v>1615042.0059889548</v>
      </c>
      <c r="AA1543" s="358">
        <f>IF(AA1299,0,$D1543*(1+'General Inputs'!$C$4)^(AA$3906-$K$3906))*'General Inputs'!$C$6</f>
        <v>1647342.8461087344</v>
      </c>
      <c r="AB1543" s="358">
        <f>IF(AB1299,0,$D1543*(1+'General Inputs'!$C$4)^(AB$3906-$K$3906))*'General Inputs'!$C$6</f>
        <v>1680289.7030309094</v>
      </c>
      <c r="AC1543" s="358">
        <f>IF(AC1299,0,$D1543*(1+'General Inputs'!$C$4)^(AC$3906-$K$3906))*'General Inputs'!$C$6</f>
        <v>1713895.4970915273</v>
      </c>
      <c r="AD1543" s="358">
        <f>IF(AD1299,0,$D1543*(1+'General Inputs'!$C$4)^(AD$3906-$K$3906))*'General Inputs'!$C$6</f>
        <v>1748173.4070333578</v>
      </c>
      <c r="AE1543" s="358">
        <f>IF(AE1299,0,$D1543*(1+'General Inputs'!$C$4)^(AE$3906-$K$3906))*'General Inputs'!$C$6</f>
        <v>1783136.8751740248</v>
      </c>
      <c r="AF1543" s="358">
        <f>IF(AF1299,0,$D1543*(1+'General Inputs'!$C$4)^(AF$3906-$K$3906))*'General Inputs'!$C$6</f>
        <v>1818799.6126775055</v>
      </c>
      <c r="AG1543" s="358">
        <f>IF(AG1299,0,$D1543*(1+'General Inputs'!$C$4)^(AG$3906-$K$3906))*'General Inputs'!$C$6</f>
        <v>1855175.6049310556</v>
      </c>
      <c r="AH1543" s="358">
        <f>IF(AH1299,0,$D1543*(1+'General Inputs'!$C$4)^(AH$3906-$K$3906))*'General Inputs'!$C$6</f>
        <v>1892279.1170296762</v>
      </c>
      <c r="AI1543" s="358">
        <f>IF(AI1299,0,$D1543*(1+'General Inputs'!$C$4)^(AI$3906-$K$3906))*'General Inputs'!$C$6</f>
        <v>1930124.6993702701</v>
      </c>
      <c r="AJ1543" s="358">
        <f>IF(AJ1299,0,$D1543*(1+'General Inputs'!$C$4)^(AJ$3906-$K$3906))*'General Inputs'!$C$6</f>
        <v>1968727.1933576753</v>
      </c>
    </row>
    <row r="1544" spans="1:36" x14ac:dyDescent="0.25">
      <c r="A1544" s="353" t="s">
        <v>396</v>
      </c>
      <c r="B1544" s="353" t="s">
        <v>396</v>
      </c>
      <c r="C1544" s="441">
        <f t="shared" si="1153"/>
        <v>2500</v>
      </c>
      <c r="D1544" s="397">
        <v>1750000</v>
      </c>
      <c r="E1544" s="397"/>
      <c r="F1544" s="397"/>
      <c r="G1544" s="397"/>
      <c r="H1544" s="397"/>
      <c r="I1544" s="476">
        <f t="shared" si="1154"/>
        <v>22</v>
      </c>
      <c r="J1544" s="476">
        <f t="shared" si="1155"/>
        <v>1</v>
      </c>
      <c r="K1544" s="358">
        <v>0</v>
      </c>
      <c r="L1544" s="358">
        <v>0</v>
      </c>
      <c r="M1544" s="358">
        <v>0</v>
      </c>
      <c r="N1544" s="358">
        <v>0</v>
      </c>
      <c r="O1544" s="358">
        <f>IF(O1300,0,$D1544*(1+'General Inputs'!$C$4)^(O$3906-$K$3906))*'General Inputs'!$C$6</f>
        <v>284138.44199999998</v>
      </c>
      <c r="P1544" s="358">
        <f>IF(P1300,0,$D1544*(1+'General Inputs'!$C$4)^(P$3906-$K$3906))*'General Inputs'!$C$6</f>
        <v>289821.21083999996</v>
      </c>
      <c r="Q1544" s="358">
        <f>IF(Q1300,0,$D1544*(1+'General Inputs'!$C$4)^(Q$3906-$K$3906))*'General Inputs'!$C$6</f>
        <v>295617.63505679998</v>
      </c>
      <c r="R1544" s="358">
        <f>IF(R1300,0,$D1544*(1+'General Inputs'!$C$4)^(R$3906-$K$3906))*'General Inputs'!$C$6</f>
        <v>301529.98775793595</v>
      </c>
      <c r="S1544" s="358">
        <f>IF(S1300,0,$D1544*(1+'General Inputs'!$C$4)^(S$3906-$K$3906))*'General Inputs'!$C$6</f>
        <v>307560.58751309471</v>
      </c>
      <c r="T1544" s="358">
        <f>IF(T1300,0,$D1544*(1+'General Inputs'!$C$4)^(T$3906-$K$3906))*'General Inputs'!$C$6</f>
        <v>313711.79926335654</v>
      </c>
      <c r="U1544" s="358">
        <f>IF(U1300,0,$D1544*(1+'General Inputs'!$C$4)^(U$3906-$K$3906))*'General Inputs'!$C$6</f>
        <v>319986.03524862375</v>
      </c>
      <c r="V1544" s="358">
        <f>IF(V1300,0,$D1544*(1+'General Inputs'!$C$4)^(V$3906-$K$3906))*'General Inputs'!$C$6</f>
        <v>326385.75595359615</v>
      </c>
      <c r="W1544" s="358">
        <f>IF(W1300,0,$D1544*(1+'General Inputs'!$C$4)^(W$3906-$K$3906))*'General Inputs'!$C$6</f>
        <v>332913.47107266809</v>
      </c>
      <c r="X1544" s="358">
        <f>IF(X1300,0,$D1544*(1+'General Inputs'!$C$4)^(X$3906-$K$3906))*'General Inputs'!$C$6</f>
        <v>339571.74049412145</v>
      </c>
      <c r="Y1544" s="358">
        <f>IF(Y1300,0,$D1544*(1+'General Inputs'!$C$4)^(Y$3906-$K$3906))*'General Inputs'!$C$6</f>
        <v>346363.17530400393</v>
      </c>
      <c r="Z1544" s="358">
        <f>IF(Z1300,0,$D1544*(1+'General Inputs'!$C$4)^(Z$3906-$K$3906))*'General Inputs'!$C$6</f>
        <v>353290.43881008396</v>
      </c>
      <c r="AA1544" s="358">
        <f>IF(AA1300,0,$D1544*(1+'General Inputs'!$C$4)^(AA$3906-$K$3906))*'General Inputs'!$C$6</f>
        <v>360356.2475862857</v>
      </c>
      <c r="AB1544" s="358">
        <f>IF(AB1300,0,$D1544*(1+'General Inputs'!$C$4)^(AB$3906-$K$3906))*'General Inputs'!$C$6</f>
        <v>367563.37253801135</v>
      </c>
      <c r="AC1544" s="358">
        <f>IF(AC1300,0,$D1544*(1+'General Inputs'!$C$4)^(AC$3906-$K$3906))*'General Inputs'!$C$6</f>
        <v>374914.63998877158</v>
      </c>
      <c r="AD1544" s="358">
        <f>IF(AD1300,0,$D1544*(1+'General Inputs'!$C$4)^(AD$3906-$K$3906))*'General Inputs'!$C$6</f>
        <v>382412.93278854695</v>
      </c>
      <c r="AE1544" s="358">
        <f>IF(AE1300,0,$D1544*(1+'General Inputs'!$C$4)^(AE$3906-$K$3906))*'General Inputs'!$C$6</f>
        <v>390061.19144431798</v>
      </c>
      <c r="AF1544" s="358">
        <f>IF(AF1300,0,$D1544*(1+'General Inputs'!$C$4)^(AF$3906-$K$3906))*'General Inputs'!$C$6</f>
        <v>397862.41527320427</v>
      </c>
      <c r="AG1544" s="358">
        <f>IF(AG1300,0,$D1544*(1+'General Inputs'!$C$4)^(AG$3906-$K$3906))*'General Inputs'!$C$6</f>
        <v>405819.66357866843</v>
      </c>
      <c r="AH1544" s="358">
        <f>IF(AH1300,0,$D1544*(1+'General Inputs'!$C$4)^(AH$3906-$K$3906))*'General Inputs'!$C$6</f>
        <v>413936.05685024173</v>
      </c>
      <c r="AI1544" s="358">
        <f>IF(AI1300,0,$D1544*(1+'General Inputs'!$C$4)^(AI$3906-$K$3906))*'General Inputs'!$C$6</f>
        <v>422214.77798724658</v>
      </c>
      <c r="AJ1544" s="358">
        <f>IF(AJ1300,0,$D1544*(1+'General Inputs'!$C$4)^(AJ$3906-$K$3906))*'General Inputs'!$C$6</f>
        <v>430659.07354699151</v>
      </c>
    </row>
    <row r="1545" spans="1:36" x14ac:dyDescent="0.25">
      <c r="A1545" s="353" t="s">
        <v>522</v>
      </c>
      <c r="B1545" s="353" t="s">
        <v>523</v>
      </c>
      <c r="C1545" s="441">
        <f t="shared" si="1153"/>
        <v>2500</v>
      </c>
      <c r="D1545" s="397">
        <v>1750000</v>
      </c>
      <c r="E1545" s="397"/>
      <c r="F1545" s="397"/>
      <c r="G1545" s="397"/>
      <c r="H1545" s="397"/>
      <c r="I1545" s="476">
        <f t="shared" si="1154"/>
        <v>22</v>
      </c>
      <c r="J1545" s="476">
        <f t="shared" si="1155"/>
        <v>1</v>
      </c>
      <c r="K1545" s="358">
        <v>0</v>
      </c>
      <c r="L1545" s="358">
        <v>0</v>
      </c>
      <c r="M1545" s="358">
        <v>0</v>
      </c>
      <c r="N1545" s="358">
        <v>0</v>
      </c>
      <c r="O1545" s="358">
        <f>IF(O1301,0,$D1545*(1+'General Inputs'!$C$4)^(O$3906-$K$3906))*'General Inputs'!$C$6</f>
        <v>284138.44199999998</v>
      </c>
      <c r="P1545" s="358">
        <f>IF(P1301,0,$D1545*(1+'General Inputs'!$C$4)^(P$3906-$K$3906))*'General Inputs'!$C$6</f>
        <v>289821.21083999996</v>
      </c>
      <c r="Q1545" s="358">
        <f>IF(Q1301,0,$D1545*(1+'General Inputs'!$C$4)^(Q$3906-$K$3906))*'General Inputs'!$C$6</f>
        <v>295617.63505679998</v>
      </c>
      <c r="R1545" s="358">
        <f>IF(R1301,0,$D1545*(1+'General Inputs'!$C$4)^(R$3906-$K$3906))*'General Inputs'!$C$6</f>
        <v>301529.98775793595</v>
      </c>
      <c r="S1545" s="358">
        <f>IF(S1301,0,$D1545*(1+'General Inputs'!$C$4)^(S$3906-$K$3906))*'General Inputs'!$C$6</f>
        <v>307560.58751309471</v>
      </c>
      <c r="T1545" s="358">
        <f>IF(T1301,0,$D1545*(1+'General Inputs'!$C$4)^(T$3906-$K$3906))*'General Inputs'!$C$6</f>
        <v>313711.79926335654</v>
      </c>
      <c r="U1545" s="358">
        <f>IF(U1301,0,$D1545*(1+'General Inputs'!$C$4)^(U$3906-$K$3906))*'General Inputs'!$C$6</f>
        <v>319986.03524862375</v>
      </c>
      <c r="V1545" s="358">
        <f>IF(V1301,0,$D1545*(1+'General Inputs'!$C$4)^(V$3906-$K$3906))*'General Inputs'!$C$6</f>
        <v>326385.75595359615</v>
      </c>
      <c r="W1545" s="358">
        <f>IF(W1301,0,$D1545*(1+'General Inputs'!$C$4)^(W$3906-$K$3906))*'General Inputs'!$C$6</f>
        <v>332913.47107266809</v>
      </c>
      <c r="X1545" s="358">
        <f>IF(X1301,0,$D1545*(1+'General Inputs'!$C$4)^(X$3906-$K$3906))*'General Inputs'!$C$6</f>
        <v>339571.74049412145</v>
      </c>
      <c r="Y1545" s="358">
        <f>IF(Y1301,0,$D1545*(1+'General Inputs'!$C$4)^(Y$3906-$K$3906))*'General Inputs'!$C$6</f>
        <v>346363.17530400393</v>
      </c>
      <c r="Z1545" s="358">
        <f>IF(Z1301,0,$D1545*(1+'General Inputs'!$C$4)^(Z$3906-$K$3906))*'General Inputs'!$C$6</f>
        <v>353290.43881008396</v>
      </c>
      <c r="AA1545" s="358">
        <f>IF(AA1301,0,$D1545*(1+'General Inputs'!$C$4)^(AA$3906-$K$3906))*'General Inputs'!$C$6</f>
        <v>360356.2475862857</v>
      </c>
      <c r="AB1545" s="358">
        <f>IF(AB1301,0,$D1545*(1+'General Inputs'!$C$4)^(AB$3906-$K$3906))*'General Inputs'!$C$6</f>
        <v>367563.37253801135</v>
      </c>
      <c r="AC1545" s="358">
        <f>IF(AC1301,0,$D1545*(1+'General Inputs'!$C$4)^(AC$3906-$K$3906))*'General Inputs'!$C$6</f>
        <v>374914.63998877158</v>
      </c>
      <c r="AD1545" s="358">
        <f>IF(AD1301,0,$D1545*(1+'General Inputs'!$C$4)^(AD$3906-$K$3906))*'General Inputs'!$C$6</f>
        <v>382412.93278854695</v>
      </c>
      <c r="AE1545" s="358">
        <f>IF(AE1301,0,$D1545*(1+'General Inputs'!$C$4)^(AE$3906-$K$3906))*'General Inputs'!$C$6</f>
        <v>390061.19144431798</v>
      </c>
      <c r="AF1545" s="358">
        <f>IF(AF1301,0,$D1545*(1+'General Inputs'!$C$4)^(AF$3906-$K$3906))*'General Inputs'!$C$6</f>
        <v>397862.41527320427</v>
      </c>
      <c r="AG1545" s="358">
        <f>IF(AG1301,0,$D1545*(1+'General Inputs'!$C$4)^(AG$3906-$K$3906))*'General Inputs'!$C$6</f>
        <v>405819.66357866843</v>
      </c>
      <c r="AH1545" s="358">
        <f>IF(AH1301,0,$D1545*(1+'General Inputs'!$C$4)^(AH$3906-$K$3906))*'General Inputs'!$C$6</f>
        <v>413936.05685024173</v>
      </c>
      <c r="AI1545" s="358">
        <f>IF(AI1301,0,$D1545*(1+'General Inputs'!$C$4)^(AI$3906-$K$3906))*'General Inputs'!$C$6</f>
        <v>422214.77798724658</v>
      </c>
      <c r="AJ1545" s="358">
        <f>IF(AJ1301,0,$D1545*(1+'General Inputs'!$C$4)^(AJ$3906-$K$3906))*'General Inputs'!$C$6</f>
        <v>430659.07354699151</v>
      </c>
    </row>
    <row r="1546" spans="1:36" x14ac:dyDescent="0.25">
      <c r="A1546" s="353" t="s">
        <v>516</v>
      </c>
      <c r="B1546" s="353" t="s">
        <v>517</v>
      </c>
      <c r="C1546" s="441">
        <f t="shared" si="1153"/>
        <v>2500</v>
      </c>
      <c r="D1546" s="397">
        <v>1750000</v>
      </c>
      <c r="E1546" s="397"/>
      <c r="F1546" s="397"/>
      <c r="G1546" s="397"/>
      <c r="H1546" s="397"/>
      <c r="I1546" s="476">
        <f t="shared" si="1154"/>
        <v>22</v>
      </c>
      <c r="J1546" s="476">
        <f t="shared" si="1155"/>
        <v>1</v>
      </c>
      <c r="K1546" s="358">
        <v>0</v>
      </c>
      <c r="L1546" s="358">
        <v>0</v>
      </c>
      <c r="M1546" s="358">
        <v>0</v>
      </c>
      <c r="N1546" s="358">
        <v>0</v>
      </c>
      <c r="O1546" s="358">
        <f>IF(O1302,0,$D1546*(1+'General Inputs'!$C$4)^(O$3906-$K$3906))*'General Inputs'!$C$6</f>
        <v>284138.44199999998</v>
      </c>
      <c r="P1546" s="358">
        <f>IF(P1302,0,$D1546*(1+'General Inputs'!$C$4)^(P$3906-$K$3906))*'General Inputs'!$C$6</f>
        <v>289821.21083999996</v>
      </c>
      <c r="Q1546" s="358">
        <f>IF(Q1302,0,$D1546*(1+'General Inputs'!$C$4)^(Q$3906-$K$3906))*'General Inputs'!$C$6</f>
        <v>295617.63505679998</v>
      </c>
      <c r="R1546" s="358">
        <f>IF(R1302,0,$D1546*(1+'General Inputs'!$C$4)^(R$3906-$K$3906))*'General Inputs'!$C$6</f>
        <v>301529.98775793595</v>
      </c>
      <c r="S1546" s="358">
        <f>IF(S1302,0,$D1546*(1+'General Inputs'!$C$4)^(S$3906-$K$3906))*'General Inputs'!$C$6</f>
        <v>307560.58751309471</v>
      </c>
      <c r="T1546" s="358">
        <f>IF(T1302,0,$D1546*(1+'General Inputs'!$C$4)^(T$3906-$K$3906))*'General Inputs'!$C$6</f>
        <v>313711.79926335654</v>
      </c>
      <c r="U1546" s="358">
        <f>IF(U1302,0,$D1546*(1+'General Inputs'!$C$4)^(U$3906-$K$3906))*'General Inputs'!$C$6</f>
        <v>319986.03524862375</v>
      </c>
      <c r="V1546" s="358">
        <f>IF(V1302,0,$D1546*(1+'General Inputs'!$C$4)^(V$3906-$K$3906))*'General Inputs'!$C$6</f>
        <v>326385.75595359615</v>
      </c>
      <c r="W1546" s="358">
        <f>IF(W1302,0,$D1546*(1+'General Inputs'!$C$4)^(W$3906-$K$3906))*'General Inputs'!$C$6</f>
        <v>332913.47107266809</v>
      </c>
      <c r="X1546" s="358">
        <f>IF(X1302,0,$D1546*(1+'General Inputs'!$C$4)^(X$3906-$K$3906))*'General Inputs'!$C$6</f>
        <v>339571.74049412145</v>
      </c>
      <c r="Y1546" s="358">
        <f>IF(Y1302,0,$D1546*(1+'General Inputs'!$C$4)^(Y$3906-$K$3906))*'General Inputs'!$C$6</f>
        <v>346363.17530400393</v>
      </c>
      <c r="Z1546" s="358">
        <f>IF(Z1302,0,$D1546*(1+'General Inputs'!$C$4)^(Z$3906-$K$3906))*'General Inputs'!$C$6</f>
        <v>353290.43881008396</v>
      </c>
      <c r="AA1546" s="358">
        <f>IF(AA1302,0,$D1546*(1+'General Inputs'!$C$4)^(AA$3906-$K$3906))*'General Inputs'!$C$6</f>
        <v>360356.2475862857</v>
      </c>
      <c r="AB1546" s="358">
        <f>IF(AB1302,0,$D1546*(1+'General Inputs'!$C$4)^(AB$3906-$K$3906))*'General Inputs'!$C$6</f>
        <v>367563.37253801135</v>
      </c>
      <c r="AC1546" s="358">
        <f>IF(AC1302,0,$D1546*(1+'General Inputs'!$C$4)^(AC$3906-$K$3906))*'General Inputs'!$C$6</f>
        <v>374914.63998877158</v>
      </c>
      <c r="AD1546" s="358">
        <f>IF(AD1302,0,$D1546*(1+'General Inputs'!$C$4)^(AD$3906-$K$3906))*'General Inputs'!$C$6</f>
        <v>382412.93278854695</v>
      </c>
      <c r="AE1546" s="358">
        <f>IF(AE1302,0,$D1546*(1+'General Inputs'!$C$4)^(AE$3906-$K$3906))*'General Inputs'!$C$6</f>
        <v>390061.19144431798</v>
      </c>
      <c r="AF1546" s="358">
        <f>IF(AF1302,0,$D1546*(1+'General Inputs'!$C$4)^(AF$3906-$K$3906))*'General Inputs'!$C$6</f>
        <v>397862.41527320427</v>
      </c>
      <c r="AG1546" s="358">
        <f>IF(AG1302,0,$D1546*(1+'General Inputs'!$C$4)^(AG$3906-$K$3906))*'General Inputs'!$C$6</f>
        <v>405819.66357866843</v>
      </c>
      <c r="AH1546" s="358">
        <f>IF(AH1302,0,$D1546*(1+'General Inputs'!$C$4)^(AH$3906-$K$3906))*'General Inputs'!$C$6</f>
        <v>413936.05685024173</v>
      </c>
      <c r="AI1546" s="358">
        <f>IF(AI1302,0,$D1546*(1+'General Inputs'!$C$4)^(AI$3906-$K$3906))*'General Inputs'!$C$6</f>
        <v>422214.77798724658</v>
      </c>
      <c r="AJ1546" s="358">
        <f>IF(AJ1302,0,$D1546*(1+'General Inputs'!$C$4)^(AJ$3906-$K$3906))*'General Inputs'!$C$6</f>
        <v>430659.07354699151</v>
      </c>
    </row>
    <row r="1547" spans="1:36" x14ac:dyDescent="0.25">
      <c r="A1547" s="353" t="s">
        <v>535</v>
      </c>
      <c r="B1547" s="353" t="s">
        <v>535</v>
      </c>
      <c r="C1547" s="441">
        <f t="shared" si="1153"/>
        <v>4992</v>
      </c>
      <c r="D1547" s="397">
        <v>1750000</v>
      </c>
      <c r="E1547" s="397"/>
      <c r="F1547" s="397"/>
      <c r="G1547" s="397"/>
      <c r="H1547" s="397"/>
      <c r="I1547" s="476">
        <f t="shared" si="1154"/>
        <v>22</v>
      </c>
      <c r="J1547" s="476">
        <f t="shared" si="1155"/>
        <v>1</v>
      </c>
      <c r="K1547" s="358">
        <v>0</v>
      </c>
      <c r="L1547" s="358">
        <v>0</v>
      </c>
      <c r="M1547" s="358">
        <v>0</v>
      </c>
      <c r="N1547" s="358">
        <v>0</v>
      </c>
      <c r="O1547" s="358">
        <f>IF(O1303,0,$D1547*(1+'General Inputs'!$C$4)^(O$3906-$K$3906))*'General Inputs'!$C$6</f>
        <v>284138.44199999998</v>
      </c>
      <c r="P1547" s="358">
        <f>IF(P1303,0,$D1547*(1+'General Inputs'!$C$4)^(P$3906-$K$3906))*'General Inputs'!$C$6</f>
        <v>289821.21083999996</v>
      </c>
      <c r="Q1547" s="358">
        <f>IF(Q1303,0,$D1547*(1+'General Inputs'!$C$4)^(Q$3906-$K$3906))*'General Inputs'!$C$6</f>
        <v>295617.63505679998</v>
      </c>
      <c r="R1547" s="358">
        <f>IF(R1303,0,$D1547*(1+'General Inputs'!$C$4)^(R$3906-$K$3906))*'General Inputs'!$C$6</f>
        <v>301529.98775793595</v>
      </c>
      <c r="S1547" s="358">
        <f>IF(S1303,0,$D1547*(1+'General Inputs'!$C$4)^(S$3906-$K$3906))*'General Inputs'!$C$6</f>
        <v>307560.58751309471</v>
      </c>
      <c r="T1547" s="358">
        <f>IF(T1303,0,$D1547*(1+'General Inputs'!$C$4)^(T$3906-$K$3906))*'General Inputs'!$C$6</f>
        <v>313711.79926335654</v>
      </c>
      <c r="U1547" s="358">
        <f>IF(U1303,0,$D1547*(1+'General Inputs'!$C$4)^(U$3906-$K$3906))*'General Inputs'!$C$6</f>
        <v>319986.03524862375</v>
      </c>
      <c r="V1547" s="358">
        <f>IF(V1303,0,$D1547*(1+'General Inputs'!$C$4)^(V$3906-$K$3906))*'General Inputs'!$C$6</f>
        <v>326385.75595359615</v>
      </c>
      <c r="W1547" s="358">
        <f>IF(W1303,0,$D1547*(1+'General Inputs'!$C$4)^(W$3906-$K$3906))*'General Inputs'!$C$6</f>
        <v>332913.47107266809</v>
      </c>
      <c r="X1547" s="358">
        <f>IF(X1303,0,$D1547*(1+'General Inputs'!$C$4)^(X$3906-$K$3906))*'General Inputs'!$C$6</f>
        <v>339571.74049412145</v>
      </c>
      <c r="Y1547" s="358">
        <f>IF(Y1303,0,$D1547*(1+'General Inputs'!$C$4)^(Y$3906-$K$3906))*'General Inputs'!$C$6</f>
        <v>346363.17530400393</v>
      </c>
      <c r="Z1547" s="358">
        <f>IF(Z1303,0,$D1547*(1+'General Inputs'!$C$4)^(Z$3906-$K$3906))*'General Inputs'!$C$6</f>
        <v>353290.43881008396</v>
      </c>
      <c r="AA1547" s="358">
        <f>IF(AA1303,0,$D1547*(1+'General Inputs'!$C$4)^(AA$3906-$K$3906))*'General Inputs'!$C$6</f>
        <v>360356.2475862857</v>
      </c>
      <c r="AB1547" s="358">
        <f>IF(AB1303,0,$D1547*(1+'General Inputs'!$C$4)^(AB$3906-$K$3906))*'General Inputs'!$C$6</f>
        <v>367563.37253801135</v>
      </c>
      <c r="AC1547" s="358">
        <f>IF(AC1303,0,$D1547*(1+'General Inputs'!$C$4)^(AC$3906-$K$3906))*'General Inputs'!$C$6</f>
        <v>374914.63998877158</v>
      </c>
      <c r="AD1547" s="358">
        <f>IF(AD1303,0,$D1547*(1+'General Inputs'!$C$4)^(AD$3906-$K$3906))*'General Inputs'!$C$6</f>
        <v>382412.93278854695</v>
      </c>
      <c r="AE1547" s="358">
        <f>IF(AE1303,0,$D1547*(1+'General Inputs'!$C$4)^(AE$3906-$K$3906))*'General Inputs'!$C$6</f>
        <v>390061.19144431798</v>
      </c>
      <c r="AF1547" s="358">
        <f>IF(AF1303,0,$D1547*(1+'General Inputs'!$C$4)^(AF$3906-$K$3906))*'General Inputs'!$C$6</f>
        <v>397862.41527320427</v>
      </c>
      <c r="AG1547" s="358">
        <f>IF(AG1303,0,$D1547*(1+'General Inputs'!$C$4)^(AG$3906-$K$3906))*'General Inputs'!$C$6</f>
        <v>405819.66357866843</v>
      </c>
      <c r="AH1547" s="358">
        <f>IF(AH1303,0,$D1547*(1+'General Inputs'!$C$4)^(AH$3906-$K$3906))*'General Inputs'!$C$6</f>
        <v>413936.05685024173</v>
      </c>
      <c r="AI1547" s="358">
        <f>IF(AI1303,0,$D1547*(1+'General Inputs'!$C$4)^(AI$3906-$K$3906))*'General Inputs'!$C$6</f>
        <v>422214.77798724658</v>
      </c>
      <c r="AJ1547" s="358">
        <f>IF(AJ1303,0,$D1547*(1+'General Inputs'!$C$4)^(AJ$3906-$K$3906))*'General Inputs'!$C$6</f>
        <v>430659.07354699151</v>
      </c>
    </row>
    <row r="1548" spans="1:36" x14ac:dyDescent="0.25">
      <c r="A1548" s="353" t="s">
        <v>424</v>
      </c>
      <c r="B1548" s="353" t="s">
        <v>424</v>
      </c>
      <c r="C1548" s="441">
        <f t="shared" si="1153"/>
        <v>1002</v>
      </c>
      <c r="D1548" s="397">
        <v>1750000</v>
      </c>
      <c r="E1548" s="397"/>
      <c r="F1548" s="397"/>
      <c r="G1548" s="397"/>
      <c r="H1548" s="397"/>
      <c r="I1548" s="476">
        <f t="shared" si="1154"/>
        <v>22</v>
      </c>
      <c r="J1548" s="476">
        <f t="shared" si="1155"/>
        <v>1</v>
      </c>
      <c r="K1548" s="358">
        <v>0</v>
      </c>
      <c r="L1548" s="358">
        <v>0</v>
      </c>
      <c r="M1548" s="358">
        <v>0</v>
      </c>
      <c r="N1548" s="358">
        <v>0</v>
      </c>
      <c r="O1548" s="358">
        <f>IF(O1304,0,$D1548*(1+'General Inputs'!$C$4)^(O$3906-$K$3906))*'General Inputs'!$C$6</f>
        <v>284138.44199999998</v>
      </c>
      <c r="P1548" s="358">
        <f>IF(P1304,0,$D1548*(1+'General Inputs'!$C$4)^(P$3906-$K$3906))*'General Inputs'!$C$6</f>
        <v>289821.21083999996</v>
      </c>
      <c r="Q1548" s="358">
        <f>IF(Q1304,0,$D1548*(1+'General Inputs'!$C$4)^(Q$3906-$K$3906))*'General Inputs'!$C$6</f>
        <v>295617.63505679998</v>
      </c>
      <c r="R1548" s="358">
        <f>IF(R1304,0,$D1548*(1+'General Inputs'!$C$4)^(R$3906-$K$3906))*'General Inputs'!$C$6</f>
        <v>301529.98775793595</v>
      </c>
      <c r="S1548" s="358">
        <f>IF(S1304,0,$D1548*(1+'General Inputs'!$C$4)^(S$3906-$K$3906))*'General Inputs'!$C$6</f>
        <v>307560.58751309471</v>
      </c>
      <c r="T1548" s="358">
        <f>IF(T1304,0,$D1548*(1+'General Inputs'!$C$4)^(T$3906-$K$3906))*'General Inputs'!$C$6</f>
        <v>313711.79926335654</v>
      </c>
      <c r="U1548" s="358">
        <f>IF(U1304,0,$D1548*(1+'General Inputs'!$C$4)^(U$3906-$K$3906))*'General Inputs'!$C$6</f>
        <v>319986.03524862375</v>
      </c>
      <c r="V1548" s="358">
        <f>IF(V1304,0,$D1548*(1+'General Inputs'!$C$4)^(V$3906-$K$3906))*'General Inputs'!$C$6</f>
        <v>326385.75595359615</v>
      </c>
      <c r="W1548" s="358">
        <f>IF(W1304,0,$D1548*(1+'General Inputs'!$C$4)^(W$3906-$K$3906))*'General Inputs'!$C$6</f>
        <v>332913.47107266809</v>
      </c>
      <c r="X1548" s="358">
        <f>IF(X1304,0,$D1548*(1+'General Inputs'!$C$4)^(X$3906-$K$3906))*'General Inputs'!$C$6</f>
        <v>339571.74049412145</v>
      </c>
      <c r="Y1548" s="358">
        <f>IF(Y1304,0,$D1548*(1+'General Inputs'!$C$4)^(Y$3906-$K$3906))*'General Inputs'!$C$6</f>
        <v>346363.17530400393</v>
      </c>
      <c r="Z1548" s="358">
        <f>IF(Z1304,0,$D1548*(1+'General Inputs'!$C$4)^(Z$3906-$K$3906))*'General Inputs'!$C$6</f>
        <v>353290.43881008396</v>
      </c>
      <c r="AA1548" s="358">
        <f>IF(AA1304,0,$D1548*(1+'General Inputs'!$C$4)^(AA$3906-$K$3906))*'General Inputs'!$C$6</f>
        <v>360356.2475862857</v>
      </c>
      <c r="AB1548" s="358">
        <f>IF(AB1304,0,$D1548*(1+'General Inputs'!$C$4)^(AB$3906-$K$3906))*'General Inputs'!$C$6</f>
        <v>367563.37253801135</v>
      </c>
      <c r="AC1548" s="358">
        <f>IF(AC1304,0,$D1548*(1+'General Inputs'!$C$4)^(AC$3906-$K$3906))*'General Inputs'!$C$6</f>
        <v>374914.63998877158</v>
      </c>
      <c r="AD1548" s="358">
        <f>IF(AD1304,0,$D1548*(1+'General Inputs'!$C$4)^(AD$3906-$K$3906))*'General Inputs'!$C$6</f>
        <v>382412.93278854695</v>
      </c>
      <c r="AE1548" s="358">
        <f>IF(AE1304,0,$D1548*(1+'General Inputs'!$C$4)^(AE$3906-$K$3906))*'General Inputs'!$C$6</f>
        <v>390061.19144431798</v>
      </c>
      <c r="AF1548" s="358">
        <f>IF(AF1304,0,$D1548*(1+'General Inputs'!$C$4)^(AF$3906-$K$3906))*'General Inputs'!$C$6</f>
        <v>397862.41527320427</v>
      </c>
      <c r="AG1548" s="358">
        <f>IF(AG1304,0,$D1548*(1+'General Inputs'!$C$4)^(AG$3906-$K$3906))*'General Inputs'!$C$6</f>
        <v>405819.66357866843</v>
      </c>
      <c r="AH1548" s="358">
        <f>IF(AH1304,0,$D1548*(1+'General Inputs'!$C$4)^(AH$3906-$K$3906))*'General Inputs'!$C$6</f>
        <v>413936.05685024173</v>
      </c>
      <c r="AI1548" s="358">
        <f>IF(AI1304,0,$D1548*(1+'General Inputs'!$C$4)^(AI$3906-$K$3906))*'General Inputs'!$C$6</f>
        <v>422214.77798724658</v>
      </c>
      <c r="AJ1548" s="358">
        <f>IF(AJ1304,0,$D1548*(1+'General Inputs'!$C$4)^(AJ$3906-$K$3906))*'General Inputs'!$C$6</f>
        <v>430659.07354699151</v>
      </c>
    </row>
    <row r="1549" spans="1:36" x14ac:dyDescent="0.25">
      <c r="A1549" s="353" t="s">
        <v>438</v>
      </c>
      <c r="B1549" s="353" t="s">
        <v>438</v>
      </c>
      <c r="C1549" s="441">
        <f t="shared" si="1153"/>
        <v>2500</v>
      </c>
      <c r="D1549" s="397">
        <v>1750000</v>
      </c>
      <c r="E1549" s="397"/>
      <c r="F1549" s="397"/>
      <c r="G1549" s="397"/>
      <c r="H1549" s="397"/>
      <c r="I1549" s="476">
        <f t="shared" si="1154"/>
        <v>22</v>
      </c>
      <c r="J1549" s="476">
        <f t="shared" si="1155"/>
        <v>1</v>
      </c>
      <c r="K1549" s="358">
        <v>0</v>
      </c>
      <c r="L1549" s="358">
        <v>0</v>
      </c>
      <c r="M1549" s="358">
        <v>0</v>
      </c>
      <c r="N1549" s="358">
        <v>0</v>
      </c>
      <c r="O1549" s="358">
        <f>IF(O1305,0,$D1549*(1+'General Inputs'!$C$4)^(O$3906-$K$3906))*'General Inputs'!$C$6</f>
        <v>284138.44199999998</v>
      </c>
      <c r="P1549" s="358">
        <f>IF(P1305,0,$D1549*(1+'General Inputs'!$C$4)^(P$3906-$K$3906))*'General Inputs'!$C$6</f>
        <v>289821.21083999996</v>
      </c>
      <c r="Q1549" s="358">
        <f>IF(Q1305,0,$D1549*(1+'General Inputs'!$C$4)^(Q$3906-$K$3906))*'General Inputs'!$C$6</f>
        <v>295617.63505679998</v>
      </c>
      <c r="R1549" s="358">
        <f>IF(R1305,0,$D1549*(1+'General Inputs'!$C$4)^(R$3906-$K$3906))*'General Inputs'!$C$6</f>
        <v>301529.98775793595</v>
      </c>
      <c r="S1549" s="358">
        <f>IF(S1305,0,$D1549*(1+'General Inputs'!$C$4)^(S$3906-$K$3906))*'General Inputs'!$C$6</f>
        <v>307560.58751309471</v>
      </c>
      <c r="T1549" s="358">
        <f>IF(T1305,0,$D1549*(1+'General Inputs'!$C$4)^(T$3906-$K$3906))*'General Inputs'!$C$6</f>
        <v>313711.79926335654</v>
      </c>
      <c r="U1549" s="358">
        <f>IF(U1305,0,$D1549*(1+'General Inputs'!$C$4)^(U$3906-$K$3906))*'General Inputs'!$C$6</f>
        <v>319986.03524862375</v>
      </c>
      <c r="V1549" s="358">
        <f>IF(V1305,0,$D1549*(1+'General Inputs'!$C$4)^(V$3906-$K$3906))*'General Inputs'!$C$6</f>
        <v>326385.75595359615</v>
      </c>
      <c r="W1549" s="358">
        <f>IF(W1305,0,$D1549*(1+'General Inputs'!$C$4)^(W$3906-$K$3906))*'General Inputs'!$C$6</f>
        <v>332913.47107266809</v>
      </c>
      <c r="X1549" s="358">
        <f>IF(X1305,0,$D1549*(1+'General Inputs'!$C$4)^(X$3906-$K$3906))*'General Inputs'!$C$6</f>
        <v>339571.74049412145</v>
      </c>
      <c r="Y1549" s="358">
        <f>IF(Y1305,0,$D1549*(1+'General Inputs'!$C$4)^(Y$3906-$K$3906))*'General Inputs'!$C$6</f>
        <v>346363.17530400393</v>
      </c>
      <c r="Z1549" s="358">
        <f>IF(Z1305,0,$D1549*(1+'General Inputs'!$C$4)^(Z$3906-$K$3906))*'General Inputs'!$C$6</f>
        <v>353290.43881008396</v>
      </c>
      <c r="AA1549" s="358">
        <f>IF(AA1305,0,$D1549*(1+'General Inputs'!$C$4)^(AA$3906-$K$3906))*'General Inputs'!$C$6</f>
        <v>360356.2475862857</v>
      </c>
      <c r="AB1549" s="358">
        <f>IF(AB1305,0,$D1549*(1+'General Inputs'!$C$4)^(AB$3906-$K$3906))*'General Inputs'!$C$6</f>
        <v>367563.37253801135</v>
      </c>
      <c r="AC1549" s="358">
        <f>IF(AC1305,0,$D1549*(1+'General Inputs'!$C$4)^(AC$3906-$K$3906))*'General Inputs'!$C$6</f>
        <v>374914.63998877158</v>
      </c>
      <c r="AD1549" s="358">
        <f>IF(AD1305,0,$D1549*(1+'General Inputs'!$C$4)^(AD$3906-$K$3906))*'General Inputs'!$C$6</f>
        <v>382412.93278854695</v>
      </c>
      <c r="AE1549" s="358">
        <f>IF(AE1305,0,$D1549*(1+'General Inputs'!$C$4)^(AE$3906-$K$3906))*'General Inputs'!$C$6</f>
        <v>390061.19144431798</v>
      </c>
      <c r="AF1549" s="358">
        <f>IF(AF1305,0,$D1549*(1+'General Inputs'!$C$4)^(AF$3906-$K$3906))*'General Inputs'!$C$6</f>
        <v>397862.41527320427</v>
      </c>
      <c r="AG1549" s="358">
        <f>IF(AG1305,0,$D1549*(1+'General Inputs'!$C$4)^(AG$3906-$K$3906))*'General Inputs'!$C$6</f>
        <v>405819.66357866843</v>
      </c>
      <c r="AH1549" s="358">
        <f>IF(AH1305,0,$D1549*(1+'General Inputs'!$C$4)^(AH$3906-$K$3906))*'General Inputs'!$C$6</f>
        <v>413936.05685024173</v>
      </c>
      <c r="AI1549" s="358">
        <f>IF(AI1305,0,$D1549*(1+'General Inputs'!$C$4)^(AI$3906-$K$3906))*'General Inputs'!$C$6</f>
        <v>422214.77798724658</v>
      </c>
      <c r="AJ1549" s="358">
        <f>IF(AJ1305,0,$D1549*(1+'General Inputs'!$C$4)^(AJ$3906-$K$3906))*'General Inputs'!$C$6</f>
        <v>430659.07354699151</v>
      </c>
    </row>
    <row r="1550" spans="1:36" x14ac:dyDescent="0.25">
      <c r="A1550" s="353" t="s">
        <v>452</v>
      </c>
      <c r="B1550" s="353" t="s">
        <v>453</v>
      </c>
      <c r="C1550" s="441">
        <f t="shared" si="1153"/>
        <v>6250</v>
      </c>
      <c r="D1550" s="397">
        <v>8000000</v>
      </c>
      <c r="E1550" s="397"/>
      <c r="F1550" s="397"/>
      <c r="G1550" s="397"/>
      <c r="H1550" s="397"/>
      <c r="I1550" s="476">
        <f t="shared" si="1154"/>
        <v>22</v>
      </c>
      <c r="J1550" s="476">
        <f t="shared" si="1155"/>
        <v>1</v>
      </c>
      <c r="K1550" s="358">
        <v>0</v>
      </c>
      <c r="L1550" s="358">
        <v>0</v>
      </c>
      <c r="M1550" s="358">
        <v>0</v>
      </c>
      <c r="N1550" s="358">
        <v>0</v>
      </c>
      <c r="O1550" s="358">
        <f>IF(O1306,0,$D1550*(1+'General Inputs'!$C$4)^(O$3906-$K$3906))*'General Inputs'!$C$6</f>
        <v>1298918.5919999999</v>
      </c>
      <c r="P1550" s="358">
        <f>IF(P1306,0,$D1550*(1+'General Inputs'!$C$4)^(P$3906-$K$3906))*'General Inputs'!$C$6</f>
        <v>1324896.9638399999</v>
      </c>
      <c r="Q1550" s="358">
        <f>IF(Q1306,0,$D1550*(1+'General Inputs'!$C$4)^(Q$3906-$K$3906))*'General Inputs'!$C$6</f>
        <v>1351394.9031168001</v>
      </c>
      <c r="R1550" s="358">
        <f>IF(R1306,0,$D1550*(1+'General Inputs'!$C$4)^(R$3906-$K$3906))*'General Inputs'!$C$6</f>
        <v>1378422.8011791357</v>
      </c>
      <c r="S1550" s="358">
        <f>IF(S1306,0,$D1550*(1+'General Inputs'!$C$4)^(S$3906-$K$3906))*'General Inputs'!$C$6</f>
        <v>1405991.2572027186</v>
      </c>
      <c r="T1550" s="358">
        <f>IF(T1306,0,$D1550*(1+'General Inputs'!$C$4)^(T$3906-$K$3906))*'General Inputs'!$C$6</f>
        <v>1434111.082346773</v>
      </c>
      <c r="U1550" s="358">
        <f>IF(U1306,0,$D1550*(1+'General Inputs'!$C$4)^(U$3906-$K$3906))*'General Inputs'!$C$6</f>
        <v>1462793.3039937085</v>
      </c>
      <c r="V1550" s="358">
        <f>IF(V1306,0,$D1550*(1+'General Inputs'!$C$4)^(V$3906-$K$3906))*'General Inputs'!$C$6</f>
        <v>1492049.1700735826</v>
      </c>
      <c r="W1550" s="358">
        <f>IF(W1306,0,$D1550*(1+'General Inputs'!$C$4)^(W$3906-$K$3906))*'General Inputs'!$C$6</f>
        <v>1521890.1534750543</v>
      </c>
      <c r="X1550" s="358">
        <f>IF(X1306,0,$D1550*(1+'General Inputs'!$C$4)^(X$3906-$K$3906))*'General Inputs'!$C$6</f>
        <v>1552327.9565445553</v>
      </c>
      <c r="Y1550" s="358">
        <f>IF(Y1306,0,$D1550*(1+'General Inputs'!$C$4)^(Y$3906-$K$3906))*'General Inputs'!$C$6</f>
        <v>1583374.5156754467</v>
      </c>
      <c r="Z1550" s="358">
        <f>IF(Z1306,0,$D1550*(1+'General Inputs'!$C$4)^(Z$3906-$K$3906))*'General Inputs'!$C$6</f>
        <v>1615042.0059889548</v>
      </c>
      <c r="AA1550" s="358">
        <f>IF(AA1306,0,$D1550*(1+'General Inputs'!$C$4)^(AA$3906-$K$3906))*'General Inputs'!$C$6</f>
        <v>1647342.8461087344</v>
      </c>
      <c r="AB1550" s="358">
        <f>IF(AB1306,0,$D1550*(1+'General Inputs'!$C$4)^(AB$3906-$K$3906))*'General Inputs'!$C$6</f>
        <v>1680289.7030309094</v>
      </c>
      <c r="AC1550" s="358">
        <f>IF(AC1306,0,$D1550*(1+'General Inputs'!$C$4)^(AC$3906-$K$3906))*'General Inputs'!$C$6</f>
        <v>1713895.4970915273</v>
      </c>
      <c r="AD1550" s="358">
        <f>IF(AD1306,0,$D1550*(1+'General Inputs'!$C$4)^(AD$3906-$K$3906))*'General Inputs'!$C$6</f>
        <v>1748173.4070333578</v>
      </c>
      <c r="AE1550" s="358">
        <f>IF(AE1306,0,$D1550*(1+'General Inputs'!$C$4)^(AE$3906-$K$3906))*'General Inputs'!$C$6</f>
        <v>1783136.8751740248</v>
      </c>
      <c r="AF1550" s="358">
        <f>IF(AF1306,0,$D1550*(1+'General Inputs'!$C$4)^(AF$3906-$K$3906))*'General Inputs'!$C$6</f>
        <v>1818799.6126775055</v>
      </c>
      <c r="AG1550" s="358">
        <f>IF(AG1306,0,$D1550*(1+'General Inputs'!$C$4)^(AG$3906-$K$3906))*'General Inputs'!$C$6</f>
        <v>1855175.6049310556</v>
      </c>
      <c r="AH1550" s="358">
        <f>IF(AH1306,0,$D1550*(1+'General Inputs'!$C$4)^(AH$3906-$K$3906))*'General Inputs'!$C$6</f>
        <v>1892279.1170296762</v>
      </c>
      <c r="AI1550" s="358">
        <f>IF(AI1306,0,$D1550*(1+'General Inputs'!$C$4)^(AI$3906-$K$3906))*'General Inputs'!$C$6</f>
        <v>1930124.6993702701</v>
      </c>
      <c r="AJ1550" s="358">
        <f>IF(AJ1306,0,$D1550*(1+'General Inputs'!$C$4)^(AJ$3906-$K$3906))*'General Inputs'!$C$6</f>
        <v>1968727.1933576753</v>
      </c>
    </row>
    <row r="1551" spans="1:36" x14ac:dyDescent="0.25">
      <c r="A1551" s="353" t="s">
        <v>538</v>
      </c>
      <c r="B1551" s="353" t="s">
        <v>538</v>
      </c>
      <c r="C1551" s="441">
        <f t="shared" si="1153"/>
        <v>2500</v>
      </c>
      <c r="D1551" s="397">
        <v>1750000</v>
      </c>
      <c r="E1551" s="397"/>
      <c r="F1551" s="397"/>
      <c r="G1551" s="397"/>
      <c r="H1551" s="397"/>
      <c r="I1551" s="476">
        <f t="shared" si="1154"/>
        <v>22</v>
      </c>
      <c r="J1551" s="476">
        <f t="shared" si="1155"/>
        <v>1</v>
      </c>
      <c r="K1551" s="358">
        <v>0</v>
      </c>
      <c r="L1551" s="358">
        <v>0</v>
      </c>
      <c r="M1551" s="358">
        <v>0</v>
      </c>
      <c r="N1551" s="358">
        <v>0</v>
      </c>
      <c r="O1551" s="358">
        <f>IF(O1307,0,$D1551*(1+'General Inputs'!$C$4)^(O$3906-$K$3906))*'General Inputs'!$C$6</f>
        <v>284138.44199999998</v>
      </c>
      <c r="P1551" s="358">
        <f>IF(P1307,0,$D1551*(1+'General Inputs'!$C$4)^(P$3906-$K$3906))*'General Inputs'!$C$6</f>
        <v>289821.21083999996</v>
      </c>
      <c r="Q1551" s="358">
        <f>IF(Q1307,0,$D1551*(1+'General Inputs'!$C$4)^(Q$3906-$K$3906))*'General Inputs'!$C$6</f>
        <v>295617.63505679998</v>
      </c>
      <c r="R1551" s="358">
        <f>IF(R1307,0,$D1551*(1+'General Inputs'!$C$4)^(R$3906-$K$3906))*'General Inputs'!$C$6</f>
        <v>301529.98775793595</v>
      </c>
      <c r="S1551" s="358">
        <f>IF(S1307,0,$D1551*(1+'General Inputs'!$C$4)^(S$3906-$K$3906))*'General Inputs'!$C$6</f>
        <v>307560.58751309471</v>
      </c>
      <c r="T1551" s="358">
        <f>IF(T1307,0,$D1551*(1+'General Inputs'!$C$4)^(T$3906-$K$3906))*'General Inputs'!$C$6</f>
        <v>313711.79926335654</v>
      </c>
      <c r="U1551" s="358">
        <f>IF(U1307,0,$D1551*(1+'General Inputs'!$C$4)^(U$3906-$K$3906))*'General Inputs'!$C$6</f>
        <v>319986.03524862375</v>
      </c>
      <c r="V1551" s="358">
        <f>IF(V1307,0,$D1551*(1+'General Inputs'!$C$4)^(V$3906-$K$3906))*'General Inputs'!$C$6</f>
        <v>326385.75595359615</v>
      </c>
      <c r="W1551" s="358">
        <f>IF(W1307,0,$D1551*(1+'General Inputs'!$C$4)^(W$3906-$K$3906))*'General Inputs'!$C$6</f>
        <v>332913.47107266809</v>
      </c>
      <c r="X1551" s="358">
        <f>IF(X1307,0,$D1551*(1+'General Inputs'!$C$4)^(X$3906-$K$3906))*'General Inputs'!$C$6</f>
        <v>339571.74049412145</v>
      </c>
      <c r="Y1551" s="358">
        <f>IF(Y1307,0,$D1551*(1+'General Inputs'!$C$4)^(Y$3906-$K$3906))*'General Inputs'!$C$6</f>
        <v>346363.17530400393</v>
      </c>
      <c r="Z1551" s="358">
        <f>IF(Z1307,0,$D1551*(1+'General Inputs'!$C$4)^(Z$3906-$K$3906))*'General Inputs'!$C$6</f>
        <v>353290.43881008396</v>
      </c>
      <c r="AA1551" s="358">
        <f>IF(AA1307,0,$D1551*(1+'General Inputs'!$C$4)^(AA$3906-$K$3906))*'General Inputs'!$C$6</f>
        <v>360356.2475862857</v>
      </c>
      <c r="AB1551" s="358">
        <f>IF(AB1307,0,$D1551*(1+'General Inputs'!$C$4)^(AB$3906-$K$3906))*'General Inputs'!$C$6</f>
        <v>367563.37253801135</v>
      </c>
      <c r="AC1551" s="358">
        <f>IF(AC1307,0,$D1551*(1+'General Inputs'!$C$4)^(AC$3906-$K$3906))*'General Inputs'!$C$6</f>
        <v>374914.63998877158</v>
      </c>
      <c r="AD1551" s="358">
        <f>IF(AD1307,0,$D1551*(1+'General Inputs'!$C$4)^(AD$3906-$K$3906))*'General Inputs'!$C$6</f>
        <v>382412.93278854695</v>
      </c>
      <c r="AE1551" s="358">
        <f>IF(AE1307,0,$D1551*(1+'General Inputs'!$C$4)^(AE$3906-$K$3906))*'General Inputs'!$C$6</f>
        <v>390061.19144431798</v>
      </c>
      <c r="AF1551" s="358">
        <f>IF(AF1307,0,$D1551*(1+'General Inputs'!$C$4)^(AF$3906-$K$3906))*'General Inputs'!$C$6</f>
        <v>397862.41527320427</v>
      </c>
      <c r="AG1551" s="358">
        <f>IF(AG1307,0,$D1551*(1+'General Inputs'!$C$4)^(AG$3906-$K$3906))*'General Inputs'!$C$6</f>
        <v>405819.66357866843</v>
      </c>
      <c r="AH1551" s="358">
        <f>IF(AH1307,0,$D1551*(1+'General Inputs'!$C$4)^(AH$3906-$K$3906))*'General Inputs'!$C$6</f>
        <v>413936.05685024173</v>
      </c>
      <c r="AI1551" s="358">
        <f>IF(AI1307,0,$D1551*(1+'General Inputs'!$C$4)^(AI$3906-$K$3906))*'General Inputs'!$C$6</f>
        <v>422214.77798724658</v>
      </c>
      <c r="AJ1551" s="358">
        <f>IF(AJ1307,0,$D1551*(1+'General Inputs'!$C$4)^(AJ$3906-$K$3906))*'General Inputs'!$C$6</f>
        <v>430659.07354699151</v>
      </c>
    </row>
    <row r="1552" spans="1:36" x14ac:dyDescent="0.25">
      <c r="A1552" s="353" t="s">
        <v>242</v>
      </c>
      <c r="B1552" s="353" t="s">
        <v>455</v>
      </c>
      <c r="C1552" s="441">
        <f t="shared" si="1153"/>
        <v>25000</v>
      </c>
      <c r="D1552" s="397">
        <v>20000000</v>
      </c>
      <c r="E1552" s="397"/>
      <c r="F1552" s="397"/>
      <c r="G1552" s="397"/>
      <c r="H1552" s="397"/>
      <c r="I1552" s="476">
        <f t="shared" si="1154"/>
        <v>22</v>
      </c>
      <c r="J1552" s="476">
        <f t="shared" si="1155"/>
        <v>1</v>
      </c>
      <c r="K1552" s="358">
        <v>0</v>
      </c>
      <c r="L1552" s="358">
        <v>0</v>
      </c>
      <c r="M1552" s="358">
        <v>0</v>
      </c>
      <c r="N1552" s="358">
        <v>0</v>
      </c>
      <c r="O1552" s="358">
        <f>IF(O1308,0,$D1552*(1+'General Inputs'!$C$4)^(O$3906-$K$3906))*'General Inputs'!$C$6</f>
        <v>3247296.48</v>
      </c>
      <c r="P1552" s="358">
        <f>IF(P1308,0,$D1552*(1+'General Inputs'!$C$4)^(P$3906-$K$3906))*'General Inputs'!$C$6</f>
        <v>3312242.4095999999</v>
      </c>
      <c r="Q1552" s="358">
        <f>IF(Q1308,0,$D1552*(1+'General Inputs'!$C$4)^(Q$3906-$K$3906))*'General Inputs'!$C$6</f>
        <v>3378487.2577920002</v>
      </c>
      <c r="R1552" s="358">
        <f>IF(R1308,0,$D1552*(1+'General Inputs'!$C$4)^(R$3906-$K$3906))*'General Inputs'!$C$6</f>
        <v>3446057.0029478394</v>
      </c>
      <c r="S1552" s="358">
        <f>IF(S1308,0,$D1552*(1+'General Inputs'!$C$4)^(S$3906-$K$3906))*'General Inputs'!$C$6</f>
        <v>3514978.1430067965</v>
      </c>
      <c r="T1552" s="358">
        <f>IF(T1308,0,$D1552*(1+'General Inputs'!$C$4)^(T$3906-$K$3906))*'General Inputs'!$C$6</f>
        <v>3585277.7058669324</v>
      </c>
      <c r="U1552" s="358">
        <f>IF(U1308,0,$D1552*(1+'General Inputs'!$C$4)^(U$3906-$K$3906))*'General Inputs'!$C$6</f>
        <v>3656983.2599842711</v>
      </c>
      <c r="V1552" s="358">
        <f>IF(V1308,0,$D1552*(1+'General Inputs'!$C$4)^(V$3906-$K$3906))*'General Inputs'!$C$6</f>
        <v>3730122.925183956</v>
      </c>
      <c r="W1552" s="358">
        <f>IF(W1308,0,$D1552*(1+'General Inputs'!$C$4)^(W$3906-$K$3906))*'General Inputs'!$C$6</f>
        <v>3804725.3836876354</v>
      </c>
      <c r="X1552" s="358">
        <f>IF(X1308,0,$D1552*(1+'General Inputs'!$C$4)^(X$3906-$K$3906))*'General Inputs'!$C$6</f>
        <v>3880819.8913613884</v>
      </c>
      <c r="Y1552" s="358">
        <f>IF(Y1308,0,$D1552*(1+'General Inputs'!$C$4)^(Y$3906-$K$3906))*'General Inputs'!$C$6</f>
        <v>3958436.2891886164</v>
      </c>
      <c r="Z1552" s="358">
        <f>IF(Z1308,0,$D1552*(1+'General Inputs'!$C$4)^(Z$3906-$K$3906))*'General Inputs'!$C$6</f>
        <v>4037605.0149723873</v>
      </c>
      <c r="AA1552" s="358">
        <f>IF(AA1308,0,$D1552*(1+'General Inputs'!$C$4)^(AA$3906-$K$3906))*'General Inputs'!$C$6</f>
        <v>4118357.1152718356</v>
      </c>
      <c r="AB1552" s="358">
        <f>IF(AB1308,0,$D1552*(1+'General Inputs'!$C$4)^(AB$3906-$K$3906))*'General Inputs'!$C$6</f>
        <v>4200724.2575772731</v>
      </c>
      <c r="AC1552" s="358">
        <f>IF(AC1308,0,$D1552*(1+'General Inputs'!$C$4)^(AC$3906-$K$3906))*'General Inputs'!$C$6</f>
        <v>4284738.7427288182</v>
      </c>
      <c r="AD1552" s="358">
        <f>IF(AD1308,0,$D1552*(1+'General Inputs'!$C$4)^(AD$3906-$K$3906))*'General Inputs'!$C$6</f>
        <v>4370433.5175833944</v>
      </c>
      <c r="AE1552" s="358">
        <f>IF(AE1308,0,$D1552*(1+'General Inputs'!$C$4)^(AE$3906-$K$3906))*'General Inputs'!$C$6</f>
        <v>4457842.1879350627</v>
      </c>
      <c r="AF1552" s="358">
        <f>IF(AF1308,0,$D1552*(1+'General Inputs'!$C$4)^(AF$3906-$K$3906))*'General Inputs'!$C$6</f>
        <v>4546999.0316937631</v>
      </c>
      <c r="AG1552" s="358">
        <f>IF(AG1308,0,$D1552*(1+'General Inputs'!$C$4)^(AG$3906-$K$3906))*'General Inputs'!$C$6</f>
        <v>4637939.0123276394</v>
      </c>
      <c r="AH1552" s="358">
        <f>IF(AH1308,0,$D1552*(1+'General Inputs'!$C$4)^(AH$3906-$K$3906))*'General Inputs'!$C$6</f>
        <v>4730697.7925741915</v>
      </c>
      <c r="AI1552" s="358">
        <f>IF(AI1308,0,$D1552*(1+'General Inputs'!$C$4)^(AI$3906-$K$3906))*'General Inputs'!$C$6</f>
        <v>4825311.7484256746</v>
      </c>
      <c r="AJ1552" s="358">
        <f>IF(AJ1308,0,$D1552*(1+'General Inputs'!$C$4)^(AJ$3906-$K$3906))*'General Inputs'!$C$6</f>
        <v>4921817.9833941888</v>
      </c>
    </row>
    <row r="1553" spans="1:36" x14ac:dyDescent="0.25">
      <c r="A1553" s="353" t="s">
        <v>242</v>
      </c>
      <c r="B1553" s="353" t="s">
        <v>277</v>
      </c>
      <c r="C1553" s="441">
        <f t="shared" si="1153"/>
        <v>40000</v>
      </c>
      <c r="D1553" s="397">
        <v>20000000</v>
      </c>
      <c r="E1553" s="397"/>
      <c r="F1553" s="397"/>
      <c r="G1553" s="397"/>
      <c r="H1553" s="397"/>
      <c r="I1553" s="476">
        <f t="shared" si="1154"/>
        <v>22</v>
      </c>
      <c r="J1553" s="476">
        <f t="shared" si="1155"/>
        <v>1</v>
      </c>
      <c r="K1553" s="358">
        <v>0</v>
      </c>
      <c r="L1553" s="358">
        <v>0</v>
      </c>
      <c r="M1553" s="358">
        <v>0</v>
      </c>
      <c r="N1553" s="358">
        <v>0</v>
      </c>
      <c r="O1553" s="358">
        <f>IF(O1309,0,$D1553*(1+'General Inputs'!$C$4)^(O$3906-$K$3906))*'General Inputs'!$C$6</f>
        <v>3247296.48</v>
      </c>
      <c r="P1553" s="358">
        <f>IF(P1309,0,$D1553*(1+'General Inputs'!$C$4)^(P$3906-$K$3906))*'General Inputs'!$C$6</f>
        <v>3312242.4095999999</v>
      </c>
      <c r="Q1553" s="358">
        <f>IF(Q1309,0,$D1553*(1+'General Inputs'!$C$4)^(Q$3906-$K$3906))*'General Inputs'!$C$6</f>
        <v>3378487.2577920002</v>
      </c>
      <c r="R1553" s="358">
        <f>IF(R1309,0,$D1553*(1+'General Inputs'!$C$4)^(R$3906-$K$3906))*'General Inputs'!$C$6</f>
        <v>3446057.0029478394</v>
      </c>
      <c r="S1553" s="358">
        <f>IF(S1309,0,$D1553*(1+'General Inputs'!$C$4)^(S$3906-$K$3906))*'General Inputs'!$C$6</f>
        <v>3514978.1430067965</v>
      </c>
      <c r="T1553" s="358">
        <f>IF(T1309,0,$D1553*(1+'General Inputs'!$C$4)^(T$3906-$K$3906))*'General Inputs'!$C$6</f>
        <v>3585277.7058669324</v>
      </c>
      <c r="U1553" s="358">
        <f>IF(U1309,0,$D1553*(1+'General Inputs'!$C$4)^(U$3906-$K$3906))*'General Inputs'!$C$6</f>
        <v>3656983.2599842711</v>
      </c>
      <c r="V1553" s="358">
        <f>IF(V1309,0,$D1553*(1+'General Inputs'!$C$4)^(V$3906-$K$3906))*'General Inputs'!$C$6</f>
        <v>3730122.925183956</v>
      </c>
      <c r="W1553" s="358">
        <f>IF(W1309,0,$D1553*(1+'General Inputs'!$C$4)^(W$3906-$K$3906))*'General Inputs'!$C$6</f>
        <v>3804725.3836876354</v>
      </c>
      <c r="X1553" s="358">
        <f>IF(X1309,0,$D1553*(1+'General Inputs'!$C$4)^(X$3906-$K$3906))*'General Inputs'!$C$6</f>
        <v>3880819.8913613884</v>
      </c>
      <c r="Y1553" s="358">
        <f>IF(Y1309,0,$D1553*(1+'General Inputs'!$C$4)^(Y$3906-$K$3906))*'General Inputs'!$C$6</f>
        <v>3958436.2891886164</v>
      </c>
      <c r="Z1553" s="358">
        <f>IF(Z1309,0,$D1553*(1+'General Inputs'!$C$4)^(Z$3906-$K$3906))*'General Inputs'!$C$6</f>
        <v>4037605.0149723873</v>
      </c>
      <c r="AA1553" s="358">
        <f>IF(AA1309,0,$D1553*(1+'General Inputs'!$C$4)^(AA$3906-$K$3906))*'General Inputs'!$C$6</f>
        <v>4118357.1152718356</v>
      </c>
      <c r="AB1553" s="358">
        <f>IF(AB1309,0,$D1553*(1+'General Inputs'!$C$4)^(AB$3906-$K$3906))*'General Inputs'!$C$6</f>
        <v>4200724.2575772731</v>
      </c>
      <c r="AC1553" s="358">
        <f>IF(AC1309,0,$D1553*(1+'General Inputs'!$C$4)^(AC$3906-$K$3906))*'General Inputs'!$C$6</f>
        <v>4284738.7427288182</v>
      </c>
      <c r="AD1553" s="358">
        <f>IF(AD1309,0,$D1553*(1+'General Inputs'!$C$4)^(AD$3906-$K$3906))*'General Inputs'!$C$6</f>
        <v>4370433.5175833944</v>
      </c>
      <c r="AE1553" s="358">
        <f>IF(AE1309,0,$D1553*(1+'General Inputs'!$C$4)^(AE$3906-$K$3906))*'General Inputs'!$C$6</f>
        <v>4457842.1879350627</v>
      </c>
      <c r="AF1553" s="358">
        <f>IF(AF1309,0,$D1553*(1+'General Inputs'!$C$4)^(AF$3906-$K$3906))*'General Inputs'!$C$6</f>
        <v>4546999.0316937631</v>
      </c>
      <c r="AG1553" s="358">
        <f>IF(AG1309,0,$D1553*(1+'General Inputs'!$C$4)^(AG$3906-$K$3906))*'General Inputs'!$C$6</f>
        <v>4637939.0123276394</v>
      </c>
      <c r="AH1553" s="358">
        <f>IF(AH1309,0,$D1553*(1+'General Inputs'!$C$4)^(AH$3906-$K$3906))*'General Inputs'!$C$6</f>
        <v>4730697.7925741915</v>
      </c>
      <c r="AI1553" s="358">
        <f>IF(AI1309,0,$D1553*(1+'General Inputs'!$C$4)^(AI$3906-$K$3906))*'General Inputs'!$C$6</f>
        <v>4825311.7484256746</v>
      </c>
      <c r="AJ1553" s="358">
        <f>IF(AJ1309,0,$D1553*(1+'General Inputs'!$C$4)^(AJ$3906-$K$3906))*'General Inputs'!$C$6</f>
        <v>4921817.9833941888</v>
      </c>
    </row>
    <row r="1554" spans="1:36" x14ac:dyDescent="0.25">
      <c r="A1554" s="353" t="s">
        <v>276</v>
      </c>
      <c r="B1554" s="353" t="s">
        <v>276</v>
      </c>
      <c r="C1554" s="441">
        <f t="shared" si="1153"/>
        <v>10000</v>
      </c>
      <c r="D1554" s="397">
        <v>8000000</v>
      </c>
      <c r="E1554" s="397"/>
      <c r="F1554" s="397"/>
      <c r="G1554" s="397"/>
      <c r="H1554" s="397"/>
      <c r="I1554" s="476">
        <f t="shared" si="1154"/>
        <v>22</v>
      </c>
      <c r="J1554" s="476">
        <f t="shared" si="1155"/>
        <v>1</v>
      </c>
      <c r="K1554" s="358">
        <v>0</v>
      </c>
      <c r="L1554" s="358">
        <v>0</v>
      </c>
      <c r="M1554" s="358">
        <v>0</v>
      </c>
      <c r="N1554" s="358">
        <v>0</v>
      </c>
      <c r="O1554" s="358">
        <f>IF(O1310,0,$D1554*(1+'General Inputs'!$C$4)^(O$3906-$K$3906))*'General Inputs'!$C$6</f>
        <v>1298918.5919999999</v>
      </c>
      <c r="P1554" s="358">
        <f>IF(P1310,0,$D1554*(1+'General Inputs'!$C$4)^(P$3906-$K$3906))*'General Inputs'!$C$6</f>
        <v>1324896.9638399999</v>
      </c>
      <c r="Q1554" s="358">
        <f>IF(Q1310,0,$D1554*(1+'General Inputs'!$C$4)^(Q$3906-$K$3906))*'General Inputs'!$C$6</f>
        <v>1351394.9031168001</v>
      </c>
      <c r="R1554" s="358">
        <f>IF(R1310,0,$D1554*(1+'General Inputs'!$C$4)^(R$3906-$K$3906))*'General Inputs'!$C$6</f>
        <v>1378422.8011791357</v>
      </c>
      <c r="S1554" s="358">
        <f>IF(S1310,0,$D1554*(1+'General Inputs'!$C$4)^(S$3906-$K$3906))*'General Inputs'!$C$6</f>
        <v>1405991.2572027186</v>
      </c>
      <c r="T1554" s="358">
        <f>IF(T1310,0,$D1554*(1+'General Inputs'!$C$4)^(T$3906-$K$3906))*'General Inputs'!$C$6</f>
        <v>1434111.082346773</v>
      </c>
      <c r="U1554" s="358">
        <f>IF(U1310,0,$D1554*(1+'General Inputs'!$C$4)^(U$3906-$K$3906))*'General Inputs'!$C$6</f>
        <v>1462793.3039937085</v>
      </c>
      <c r="V1554" s="358">
        <f>IF(V1310,0,$D1554*(1+'General Inputs'!$C$4)^(V$3906-$K$3906))*'General Inputs'!$C$6</f>
        <v>1492049.1700735826</v>
      </c>
      <c r="W1554" s="358">
        <f>IF(W1310,0,$D1554*(1+'General Inputs'!$C$4)^(W$3906-$K$3906))*'General Inputs'!$C$6</f>
        <v>1521890.1534750543</v>
      </c>
      <c r="X1554" s="358">
        <f>IF(X1310,0,$D1554*(1+'General Inputs'!$C$4)^(X$3906-$K$3906))*'General Inputs'!$C$6</f>
        <v>1552327.9565445553</v>
      </c>
      <c r="Y1554" s="358">
        <f>IF(Y1310,0,$D1554*(1+'General Inputs'!$C$4)^(Y$3906-$K$3906))*'General Inputs'!$C$6</f>
        <v>1583374.5156754467</v>
      </c>
      <c r="Z1554" s="358">
        <f>IF(Z1310,0,$D1554*(1+'General Inputs'!$C$4)^(Z$3906-$K$3906))*'General Inputs'!$C$6</f>
        <v>1615042.0059889548</v>
      </c>
      <c r="AA1554" s="358">
        <f>IF(AA1310,0,$D1554*(1+'General Inputs'!$C$4)^(AA$3906-$K$3906))*'General Inputs'!$C$6</f>
        <v>1647342.8461087344</v>
      </c>
      <c r="AB1554" s="358">
        <f>IF(AB1310,0,$D1554*(1+'General Inputs'!$C$4)^(AB$3906-$K$3906))*'General Inputs'!$C$6</f>
        <v>1680289.7030309094</v>
      </c>
      <c r="AC1554" s="358">
        <f>IF(AC1310,0,$D1554*(1+'General Inputs'!$C$4)^(AC$3906-$K$3906))*'General Inputs'!$C$6</f>
        <v>1713895.4970915273</v>
      </c>
      <c r="AD1554" s="358">
        <f>IF(AD1310,0,$D1554*(1+'General Inputs'!$C$4)^(AD$3906-$K$3906))*'General Inputs'!$C$6</f>
        <v>1748173.4070333578</v>
      </c>
      <c r="AE1554" s="358">
        <f>IF(AE1310,0,$D1554*(1+'General Inputs'!$C$4)^(AE$3906-$K$3906))*'General Inputs'!$C$6</f>
        <v>1783136.8751740248</v>
      </c>
      <c r="AF1554" s="358">
        <f>IF(AF1310,0,$D1554*(1+'General Inputs'!$C$4)^(AF$3906-$K$3906))*'General Inputs'!$C$6</f>
        <v>1818799.6126775055</v>
      </c>
      <c r="AG1554" s="358">
        <f>IF(AG1310,0,$D1554*(1+'General Inputs'!$C$4)^(AG$3906-$K$3906))*'General Inputs'!$C$6</f>
        <v>1855175.6049310556</v>
      </c>
      <c r="AH1554" s="358">
        <f>IF(AH1310,0,$D1554*(1+'General Inputs'!$C$4)^(AH$3906-$K$3906))*'General Inputs'!$C$6</f>
        <v>1892279.1170296762</v>
      </c>
      <c r="AI1554" s="358">
        <f>IF(AI1310,0,$D1554*(1+'General Inputs'!$C$4)^(AI$3906-$K$3906))*'General Inputs'!$C$6</f>
        <v>1930124.6993702701</v>
      </c>
      <c r="AJ1554" s="358">
        <f>IF(AJ1310,0,$D1554*(1+'General Inputs'!$C$4)^(AJ$3906-$K$3906))*'General Inputs'!$C$6</f>
        <v>1968727.1933576753</v>
      </c>
    </row>
    <row r="1555" spans="1:36" x14ac:dyDescent="0.25">
      <c r="A1555" s="353" t="s">
        <v>519</v>
      </c>
      <c r="B1555" s="353" t="s">
        <v>519</v>
      </c>
      <c r="C1555" s="441">
        <f t="shared" si="1153"/>
        <v>3000</v>
      </c>
      <c r="D1555" s="397">
        <v>1750000</v>
      </c>
      <c r="E1555" s="397"/>
      <c r="F1555" s="397"/>
      <c r="G1555" s="397"/>
      <c r="H1555" s="397"/>
      <c r="I1555" s="476">
        <f t="shared" si="1154"/>
        <v>22</v>
      </c>
      <c r="J1555" s="476">
        <f t="shared" si="1155"/>
        <v>1</v>
      </c>
      <c r="K1555" s="358">
        <v>0</v>
      </c>
      <c r="L1555" s="358">
        <v>0</v>
      </c>
      <c r="M1555" s="358">
        <v>0</v>
      </c>
      <c r="N1555" s="358">
        <v>0</v>
      </c>
      <c r="O1555" s="358">
        <f>IF(O1311,0,$D1555*(1+'General Inputs'!$C$4)^(O$3906-$K$3906))*'General Inputs'!$C$6</f>
        <v>284138.44199999998</v>
      </c>
      <c r="P1555" s="358">
        <f>IF(P1311,0,$D1555*(1+'General Inputs'!$C$4)^(P$3906-$K$3906))*'General Inputs'!$C$6</f>
        <v>289821.21083999996</v>
      </c>
      <c r="Q1555" s="358">
        <f>IF(Q1311,0,$D1555*(1+'General Inputs'!$C$4)^(Q$3906-$K$3906))*'General Inputs'!$C$6</f>
        <v>295617.63505679998</v>
      </c>
      <c r="R1555" s="358">
        <f>IF(R1311,0,$D1555*(1+'General Inputs'!$C$4)^(R$3906-$K$3906))*'General Inputs'!$C$6</f>
        <v>301529.98775793595</v>
      </c>
      <c r="S1555" s="358">
        <f>IF(S1311,0,$D1555*(1+'General Inputs'!$C$4)^(S$3906-$K$3906))*'General Inputs'!$C$6</f>
        <v>307560.58751309471</v>
      </c>
      <c r="T1555" s="358">
        <f>IF(T1311,0,$D1555*(1+'General Inputs'!$C$4)^(T$3906-$K$3906))*'General Inputs'!$C$6</f>
        <v>313711.79926335654</v>
      </c>
      <c r="U1555" s="358">
        <f>IF(U1311,0,$D1555*(1+'General Inputs'!$C$4)^(U$3906-$K$3906))*'General Inputs'!$C$6</f>
        <v>319986.03524862375</v>
      </c>
      <c r="V1555" s="358">
        <f>IF(V1311,0,$D1555*(1+'General Inputs'!$C$4)^(V$3906-$K$3906))*'General Inputs'!$C$6</f>
        <v>326385.75595359615</v>
      </c>
      <c r="W1555" s="358">
        <f>IF(W1311,0,$D1555*(1+'General Inputs'!$C$4)^(W$3906-$K$3906))*'General Inputs'!$C$6</f>
        <v>332913.47107266809</v>
      </c>
      <c r="X1555" s="358">
        <f>IF(X1311,0,$D1555*(1+'General Inputs'!$C$4)^(X$3906-$K$3906))*'General Inputs'!$C$6</f>
        <v>339571.74049412145</v>
      </c>
      <c r="Y1555" s="358">
        <f>IF(Y1311,0,$D1555*(1+'General Inputs'!$C$4)^(Y$3906-$K$3906))*'General Inputs'!$C$6</f>
        <v>346363.17530400393</v>
      </c>
      <c r="Z1555" s="358">
        <f>IF(Z1311,0,$D1555*(1+'General Inputs'!$C$4)^(Z$3906-$K$3906))*'General Inputs'!$C$6</f>
        <v>353290.43881008396</v>
      </c>
      <c r="AA1555" s="358">
        <f>IF(AA1311,0,$D1555*(1+'General Inputs'!$C$4)^(AA$3906-$K$3906))*'General Inputs'!$C$6</f>
        <v>360356.2475862857</v>
      </c>
      <c r="AB1555" s="358">
        <f>IF(AB1311,0,$D1555*(1+'General Inputs'!$C$4)^(AB$3906-$K$3906))*'General Inputs'!$C$6</f>
        <v>367563.37253801135</v>
      </c>
      <c r="AC1555" s="358">
        <f>IF(AC1311,0,$D1555*(1+'General Inputs'!$C$4)^(AC$3906-$K$3906))*'General Inputs'!$C$6</f>
        <v>374914.63998877158</v>
      </c>
      <c r="AD1555" s="358">
        <f>IF(AD1311,0,$D1555*(1+'General Inputs'!$C$4)^(AD$3906-$K$3906))*'General Inputs'!$C$6</f>
        <v>382412.93278854695</v>
      </c>
      <c r="AE1555" s="358">
        <f>IF(AE1311,0,$D1555*(1+'General Inputs'!$C$4)^(AE$3906-$K$3906))*'General Inputs'!$C$6</f>
        <v>390061.19144431798</v>
      </c>
      <c r="AF1555" s="358">
        <f>IF(AF1311,0,$D1555*(1+'General Inputs'!$C$4)^(AF$3906-$K$3906))*'General Inputs'!$C$6</f>
        <v>397862.41527320427</v>
      </c>
      <c r="AG1555" s="358">
        <f>IF(AG1311,0,$D1555*(1+'General Inputs'!$C$4)^(AG$3906-$K$3906))*'General Inputs'!$C$6</f>
        <v>405819.66357866843</v>
      </c>
      <c r="AH1555" s="358">
        <f>IF(AH1311,0,$D1555*(1+'General Inputs'!$C$4)^(AH$3906-$K$3906))*'General Inputs'!$C$6</f>
        <v>413936.05685024173</v>
      </c>
      <c r="AI1555" s="358">
        <f>IF(AI1311,0,$D1555*(1+'General Inputs'!$C$4)^(AI$3906-$K$3906))*'General Inputs'!$C$6</f>
        <v>422214.77798724658</v>
      </c>
      <c r="AJ1555" s="358">
        <f>IF(AJ1311,0,$D1555*(1+'General Inputs'!$C$4)^(AJ$3906-$K$3906))*'General Inputs'!$C$6</f>
        <v>430659.07354699151</v>
      </c>
    </row>
    <row r="1556" spans="1:36" x14ac:dyDescent="0.25">
      <c r="A1556" s="353" t="s">
        <v>350</v>
      </c>
      <c r="B1556" s="353" t="s">
        <v>350</v>
      </c>
      <c r="C1556" s="441">
        <f t="shared" si="1153"/>
        <v>3000</v>
      </c>
      <c r="D1556" s="397">
        <v>1750000</v>
      </c>
      <c r="E1556" s="397"/>
      <c r="F1556" s="397"/>
      <c r="G1556" s="397"/>
      <c r="H1556" s="397"/>
      <c r="I1556" s="476">
        <f t="shared" si="1154"/>
        <v>22</v>
      </c>
      <c r="J1556" s="476">
        <f t="shared" si="1155"/>
        <v>1</v>
      </c>
      <c r="K1556" s="358">
        <v>0</v>
      </c>
      <c r="L1556" s="358">
        <v>0</v>
      </c>
      <c r="M1556" s="358">
        <v>0</v>
      </c>
      <c r="N1556" s="358">
        <v>0</v>
      </c>
      <c r="O1556" s="358">
        <f>IF(O1312,0,$D1556*(1+'General Inputs'!$C$4)^(O$3906-$K$3906))*'General Inputs'!$C$6</f>
        <v>284138.44199999998</v>
      </c>
      <c r="P1556" s="358">
        <f>IF(P1312,0,$D1556*(1+'General Inputs'!$C$4)^(P$3906-$K$3906))*'General Inputs'!$C$6</f>
        <v>289821.21083999996</v>
      </c>
      <c r="Q1556" s="358">
        <f>IF(Q1312,0,$D1556*(1+'General Inputs'!$C$4)^(Q$3906-$K$3906))*'General Inputs'!$C$6</f>
        <v>295617.63505679998</v>
      </c>
      <c r="R1556" s="358">
        <f>IF(R1312,0,$D1556*(1+'General Inputs'!$C$4)^(R$3906-$K$3906))*'General Inputs'!$C$6</f>
        <v>301529.98775793595</v>
      </c>
      <c r="S1556" s="358">
        <f>IF(S1312,0,$D1556*(1+'General Inputs'!$C$4)^(S$3906-$K$3906))*'General Inputs'!$C$6</f>
        <v>307560.58751309471</v>
      </c>
      <c r="T1556" s="358">
        <f>IF(T1312,0,$D1556*(1+'General Inputs'!$C$4)^(T$3906-$K$3906))*'General Inputs'!$C$6</f>
        <v>313711.79926335654</v>
      </c>
      <c r="U1556" s="358">
        <f>IF(U1312,0,$D1556*(1+'General Inputs'!$C$4)^(U$3906-$K$3906))*'General Inputs'!$C$6</f>
        <v>319986.03524862375</v>
      </c>
      <c r="V1556" s="358">
        <f>IF(V1312,0,$D1556*(1+'General Inputs'!$C$4)^(V$3906-$K$3906))*'General Inputs'!$C$6</f>
        <v>326385.75595359615</v>
      </c>
      <c r="W1556" s="358">
        <f>IF(W1312,0,$D1556*(1+'General Inputs'!$C$4)^(W$3906-$K$3906))*'General Inputs'!$C$6</f>
        <v>332913.47107266809</v>
      </c>
      <c r="X1556" s="358">
        <f>IF(X1312,0,$D1556*(1+'General Inputs'!$C$4)^(X$3906-$K$3906))*'General Inputs'!$C$6</f>
        <v>339571.74049412145</v>
      </c>
      <c r="Y1556" s="358">
        <f>IF(Y1312,0,$D1556*(1+'General Inputs'!$C$4)^(Y$3906-$K$3906))*'General Inputs'!$C$6</f>
        <v>346363.17530400393</v>
      </c>
      <c r="Z1556" s="358">
        <f>IF(Z1312,0,$D1556*(1+'General Inputs'!$C$4)^(Z$3906-$K$3906))*'General Inputs'!$C$6</f>
        <v>353290.43881008396</v>
      </c>
      <c r="AA1556" s="358">
        <f>IF(AA1312,0,$D1556*(1+'General Inputs'!$C$4)^(AA$3906-$K$3906))*'General Inputs'!$C$6</f>
        <v>360356.2475862857</v>
      </c>
      <c r="AB1556" s="358">
        <f>IF(AB1312,0,$D1556*(1+'General Inputs'!$C$4)^(AB$3906-$K$3906))*'General Inputs'!$C$6</f>
        <v>367563.37253801135</v>
      </c>
      <c r="AC1556" s="358">
        <f>IF(AC1312,0,$D1556*(1+'General Inputs'!$C$4)^(AC$3906-$K$3906))*'General Inputs'!$C$6</f>
        <v>374914.63998877158</v>
      </c>
      <c r="AD1556" s="358">
        <f>IF(AD1312,0,$D1556*(1+'General Inputs'!$C$4)^(AD$3906-$K$3906))*'General Inputs'!$C$6</f>
        <v>382412.93278854695</v>
      </c>
      <c r="AE1556" s="358">
        <f>IF(AE1312,0,$D1556*(1+'General Inputs'!$C$4)^(AE$3906-$K$3906))*'General Inputs'!$C$6</f>
        <v>390061.19144431798</v>
      </c>
      <c r="AF1556" s="358">
        <f>IF(AF1312,0,$D1556*(1+'General Inputs'!$C$4)^(AF$3906-$K$3906))*'General Inputs'!$C$6</f>
        <v>397862.41527320427</v>
      </c>
      <c r="AG1556" s="358">
        <f>IF(AG1312,0,$D1556*(1+'General Inputs'!$C$4)^(AG$3906-$K$3906))*'General Inputs'!$C$6</f>
        <v>405819.66357866843</v>
      </c>
      <c r="AH1556" s="358">
        <f>IF(AH1312,0,$D1556*(1+'General Inputs'!$C$4)^(AH$3906-$K$3906))*'General Inputs'!$C$6</f>
        <v>413936.05685024173</v>
      </c>
      <c r="AI1556" s="358">
        <f>IF(AI1312,0,$D1556*(1+'General Inputs'!$C$4)^(AI$3906-$K$3906))*'General Inputs'!$C$6</f>
        <v>422214.77798724658</v>
      </c>
      <c r="AJ1556" s="358">
        <f>IF(AJ1312,0,$D1556*(1+'General Inputs'!$C$4)^(AJ$3906-$K$3906))*'General Inputs'!$C$6</f>
        <v>430659.07354699151</v>
      </c>
    </row>
    <row r="1557" spans="1:36" x14ac:dyDescent="0.25">
      <c r="A1557" s="353" t="s">
        <v>462</v>
      </c>
      <c r="B1557" s="353" t="s">
        <v>462</v>
      </c>
      <c r="C1557" s="441">
        <f t="shared" si="1153"/>
        <v>5000</v>
      </c>
      <c r="D1557" s="397">
        <v>1750000</v>
      </c>
      <c r="E1557" s="397"/>
      <c r="F1557" s="397"/>
      <c r="G1557" s="397"/>
      <c r="H1557" s="397"/>
      <c r="I1557" s="476">
        <f t="shared" si="1154"/>
        <v>22</v>
      </c>
      <c r="J1557" s="476">
        <f t="shared" si="1155"/>
        <v>1</v>
      </c>
      <c r="K1557" s="358">
        <v>0</v>
      </c>
      <c r="L1557" s="358">
        <v>0</v>
      </c>
      <c r="M1557" s="358">
        <v>0</v>
      </c>
      <c r="N1557" s="358">
        <v>0</v>
      </c>
      <c r="O1557" s="358">
        <f>IF(O1313,0,$D1557*(1+'General Inputs'!$C$4)^(O$3906-$K$3906))*'General Inputs'!$C$6</f>
        <v>284138.44199999998</v>
      </c>
      <c r="P1557" s="358">
        <f>IF(P1313,0,$D1557*(1+'General Inputs'!$C$4)^(P$3906-$K$3906))*'General Inputs'!$C$6</f>
        <v>289821.21083999996</v>
      </c>
      <c r="Q1557" s="358">
        <f>IF(Q1313,0,$D1557*(1+'General Inputs'!$C$4)^(Q$3906-$K$3906))*'General Inputs'!$C$6</f>
        <v>295617.63505679998</v>
      </c>
      <c r="R1557" s="358">
        <f>IF(R1313,0,$D1557*(1+'General Inputs'!$C$4)^(R$3906-$K$3906))*'General Inputs'!$C$6</f>
        <v>301529.98775793595</v>
      </c>
      <c r="S1557" s="358">
        <f>IF(S1313,0,$D1557*(1+'General Inputs'!$C$4)^(S$3906-$K$3906))*'General Inputs'!$C$6</f>
        <v>307560.58751309471</v>
      </c>
      <c r="T1557" s="358">
        <f>IF(T1313,0,$D1557*(1+'General Inputs'!$C$4)^(T$3906-$K$3906))*'General Inputs'!$C$6</f>
        <v>313711.79926335654</v>
      </c>
      <c r="U1557" s="358">
        <f>IF(U1313,0,$D1557*(1+'General Inputs'!$C$4)^(U$3906-$K$3906))*'General Inputs'!$C$6</f>
        <v>319986.03524862375</v>
      </c>
      <c r="V1557" s="358">
        <f>IF(V1313,0,$D1557*(1+'General Inputs'!$C$4)^(V$3906-$K$3906))*'General Inputs'!$C$6</f>
        <v>326385.75595359615</v>
      </c>
      <c r="W1557" s="358">
        <f>IF(W1313,0,$D1557*(1+'General Inputs'!$C$4)^(W$3906-$K$3906))*'General Inputs'!$C$6</f>
        <v>332913.47107266809</v>
      </c>
      <c r="X1557" s="358">
        <f>IF(X1313,0,$D1557*(1+'General Inputs'!$C$4)^(X$3906-$K$3906))*'General Inputs'!$C$6</f>
        <v>339571.74049412145</v>
      </c>
      <c r="Y1557" s="358">
        <f>IF(Y1313,0,$D1557*(1+'General Inputs'!$C$4)^(Y$3906-$K$3906))*'General Inputs'!$C$6</f>
        <v>346363.17530400393</v>
      </c>
      <c r="Z1557" s="358">
        <f>IF(Z1313,0,$D1557*(1+'General Inputs'!$C$4)^(Z$3906-$K$3906))*'General Inputs'!$C$6</f>
        <v>353290.43881008396</v>
      </c>
      <c r="AA1557" s="358">
        <f>IF(AA1313,0,$D1557*(1+'General Inputs'!$C$4)^(AA$3906-$K$3906))*'General Inputs'!$C$6</f>
        <v>360356.2475862857</v>
      </c>
      <c r="AB1557" s="358">
        <f>IF(AB1313,0,$D1557*(1+'General Inputs'!$C$4)^(AB$3906-$K$3906))*'General Inputs'!$C$6</f>
        <v>367563.37253801135</v>
      </c>
      <c r="AC1557" s="358">
        <f>IF(AC1313,0,$D1557*(1+'General Inputs'!$C$4)^(AC$3906-$K$3906))*'General Inputs'!$C$6</f>
        <v>374914.63998877158</v>
      </c>
      <c r="AD1557" s="358">
        <f>IF(AD1313,0,$D1557*(1+'General Inputs'!$C$4)^(AD$3906-$K$3906))*'General Inputs'!$C$6</f>
        <v>382412.93278854695</v>
      </c>
      <c r="AE1557" s="358">
        <f>IF(AE1313,0,$D1557*(1+'General Inputs'!$C$4)^(AE$3906-$K$3906))*'General Inputs'!$C$6</f>
        <v>390061.19144431798</v>
      </c>
      <c r="AF1557" s="358">
        <f>IF(AF1313,0,$D1557*(1+'General Inputs'!$C$4)^(AF$3906-$K$3906))*'General Inputs'!$C$6</f>
        <v>397862.41527320427</v>
      </c>
      <c r="AG1557" s="358">
        <f>IF(AG1313,0,$D1557*(1+'General Inputs'!$C$4)^(AG$3906-$K$3906))*'General Inputs'!$C$6</f>
        <v>405819.66357866843</v>
      </c>
      <c r="AH1557" s="358">
        <f>IF(AH1313,0,$D1557*(1+'General Inputs'!$C$4)^(AH$3906-$K$3906))*'General Inputs'!$C$6</f>
        <v>413936.05685024173</v>
      </c>
      <c r="AI1557" s="358">
        <f>IF(AI1313,0,$D1557*(1+'General Inputs'!$C$4)^(AI$3906-$K$3906))*'General Inputs'!$C$6</f>
        <v>422214.77798724658</v>
      </c>
      <c r="AJ1557" s="358">
        <f>IF(AJ1313,0,$D1557*(1+'General Inputs'!$C$4)^(AJ$3906-$K$3906))*'General Inputs'!$C$6</f>
        <v>430659.07354699151</v>
      </c>
    </row>
    <row r="1558" spans="1:36" x14ac:dyDescent="0.25">
      <c r="A1558" s="353" t="s">
        <v>305</v>
      </c>
      <c r="B1558" s="353" t="s">
        <v>305</v>
      </c>
      <c r="C1558" s="441">
        <f t="shared" si="1153"/>
        <v>2500</v>
      </c>
      <c r="D1558" s="397">
        <v>1750000</v>
      </c>
      <c r="E1558" s="397"/>
      <c r="F1558" s="397"/>
      <c r="G1558" s="397"/>
      <c r="H1558" s="397"/>
      <c r="I1558" s="476">
        <f t="shared" si="1154"/>
        <v>22</v>
      </c>
      <c r="J1558" s="476">
        <f t="shared" si="1155"/>
        <v>1</v>
      </c>
      <c r="K1558" s="358">
        <v>0</v>
      </c>
      <c r="L1558" s="358">
        <v>0</v>
      </c>
      <c r="M1558" s="358">
        <v>0</v>
      </c>
      <c r="N1558" s="358">
        <v>0</v>
      </c>
      <c r="O1558" s="358">
        <f>IF(O1314,0,$D1558*(1+'General Inputs'!$C$4)^(O$3906-$K$3906))*'General Inputs'!$C$6</f>
        <v>284138.44199999998</v>
      </c>
      <c r="P1558" s="358">
        <f>IF(P1314,0,$D1558*(1+'General Inputs'!$C$4)^(P$3906-$K$3906))*'General Inputs'!$C$6</f>
        <v>289821.21083999996</v>
      </c>
      <c r="Q1558" s="358">
        <f>IF(Q1314,0,$D1558*(1+'General Inputs'!$C$4)^(Q$3906-$K$3906))*'General Inputs'!$C$6</f>
        <v>295617.63505679998</v>
      </c>
      <c r="R1558" s="358">
        <f>IF(R1314,0,$D1558*(1+'General Inputs'!$C$4)^(R$3906-$K$3906))*'General Inputs'!$C$6</f>
        <v>301529.98775793595</v>
      </c>
      <c r="S1558" s="358">
        <f>IF(S1314,0,$D1558*(1+'General Inputs'!$C$4)^(S$3906-$K$3906))*'General Inputs'!$C$6</f>
        <v>307560.58751309471</v>
      </c>
      <c r="T1558" s="358">
        <f>IF(T1314,0,$D1558*(1+'General Inputs'!$C$4)^(T$3906-$K$3906))*'General Inputs'!$C$6</f>
        <v>313711.79926335654</v>
      </c>
      <c r="U1558" s="358">
        <f>IF(U1314,0,$D1558*(1+'General Inputs'!$C$4)^(U$3906-$K$3906))*'General Inputs'!$C$6</f>
        <v>319986.03524862375</v>
      </c>
      <c r="V1558" s="358">
        <f>IF(V1314,0,$D1558*(1+'General Inputs'!$C$4)^(V$3906-$K$3906))*'General Inputs'!$C$6</f>
        <v>326385.75595359615</v>
      </c>
      <c r="W1558" s="358">
        <f>IF(W1314,0,$D1558*(1+'General Inputs'!$C$4)^(W$3906-$K$3906))*'General Inputs'!$C$6</f>
        <v>332913.47107266809</v>
      </c>
      <c r="X1558" s="358">
        <f>IF(X1314,0,$D1558*(1+'General Inputs'!$C$4)^(X$3906-$K$3906))*'General Inputs'!$C$6</f>
        <v>339571.74049412145</v>
      </c>
      <c r="Y1558" s="358">
        <f>IF(Y1314,0,$D1558*(1+'General Inputs'!$C$4)^(Y$3906-$K$3906))*'General Inputs'!$C$6</f>
        <v>346363.17530400393</v>
      </c>
      <c r="Z1558" s="358">
        <f>IF(Z1314,0,$D1558*(1+'General Inputs'!$C$4)^(Z$3906-$K$3906))*'General Inputs'!$C$6</f>
        <v>353290.43881008396</v>
      </c>
      <c r="AA1558" s="358">
        <f>IF(AA1314,0,$D1558*(1+'General Inputs'!$C$4)^(AA$3906-$K$3906))*'General Inputs'!$C$6</f>
        <v>360356.2475862857</v>
      </c>
      <c r="AB1558" s="358">
        <f>IF(AB1314,0,$D1558*(1+'General Inputs'!$C$4)^(AB$3906-$K$3906))*'General Inputs'!$C$6</f>
        <v>367563.37253801135</v>
      </c>
      <c r="AC1558" s="358">
        <f>IF(AC1314,0,$D1558*(1+'General Inputs'!$C$4)^(AC$3906-$K$3906))*'General Inputs'!$C$6</f>
        <v>374914.63998877158</v>
      </c>
      <c r="AD1558" s="358">
        <f>IF(AD1314,0,$D1558*(1+'General Inputs'!$C$4)^(AD$3906-$K$3906))*'General Inputs'!$C$6</f>
        <v>382412.93278854695</v>
      </c>
      <c r="AE1558" s="358">
        <f>IF(AE1314,0,$D1558*(1+'General Inputs'!$C$4)^(AE$3906-$K$3906))*'General Inputs'!$C$6</f>
        <v>390061.19144431798</v>
      </c>
      <c r="AF1558" s="358">
        <f>IF(AF1314,0,$D1558*(1+'General Inputs'!$C$4)^(AF$3906-$K$3906))*'General Inputs'!$C$6</f>
        <v>397862.41527320427</v>
      </c>
      <c r="AG1558" s="358">
        <f>IF(AG1314,0,$D1558*(1+'General Inputs'!$C$4)^(AG$3906-$K$3906))*'General Inputs'!$C$6</f>
        <v>405819.66357866843</v>
      </c>
      <c r="AH1558" s="358">
        <f>IF(AH1314,0,$D1558*(1+'General Inputs'!$C$4)^(AH$3906-$K$3906))*'General Inputs'!$C$6</f>
        <v>413936.05685024173</v>
      </c>
      <c r="AI1558" s="358">
        <f>IF(AI1314,0,$D1558*(1+'General Inputs'!$C$4)^(AI$3906-$K$3906))*'General Inputs'!$C$6</f>
        <v>422214.77798724658</v>
      </c>
      <c r="AJ1558" s="358">
        <f>IF(AJ1314,0,$D1558*(1+'General Inputs'!$C$4)^(AJ$3906-$K$3906))*'General Inputs'!$C$6</f>
        <v>430659.07354699151</v>
      </c>
    </row>
    <row r="1559" spans="1:36" x14ac:dyDescent="0.25">
      <c r="A1559" s="353" t="s">
        <v>282</v>
      </c>
      <c r="B1559" s="353" t="s">
        <v>282</v>
      </c>
      <c r="C1559" s="441">
        <f t="shared" si="1153"/>
        <v>2496</v>
      </c>
      <c r="D1559" s="397">
        <v>1750000</v>
      </c>
      <c r="E1559" s="397"/>
      <c r="F1559" s="397"/>
      <c r="G1559" s="397"/>
      <c r="H1559" s="397"/>
      <c r="I1559" s="476">
        <f t="shared" si="1154"/>
        <v>22</v>
      </c>
      <c r="J1559" s="476">
        <f t="shared" si="1155"/>
        <v>1</v>
      </c>
      <c r="K1559" s="358">
        <v>0</v>
      </c>
      <c r="L1559" s="358">
        <v>0</v>
      </c>
      <c r="M1559" s="358">
        <v>0</v>
      </c>
      <c r="N1559" s="358">
        <v>0</v>
      </c>
      <c r="O1559" s="358">
        <f>IF(O1315,0,$D1559*(1+'General Inputs'!$C$4)^(O$3906-$K$3906))*'General Inputs'!$C$6</f>
        <v>284138.44199999998</v>
      </c>
      <c r="P1559" s="358">
        <f>IF(P1315,0,$D1559*(1+'General Inputs'!$C$4)^(P$3906-$K$3906))*'General Inputs'!$C$6</f>
        <v>289821.21083999996</v>
      </c>
      <c r="Q1559" s="358">
        <f>IF(Q1315,0,$D1559*(1+'General Inputs'!$C$4)^(Q$3906-$K$3906))*'General Inputs'!$C$6</f>
        <v>295617.63505679998</v>
      </c>
      <c r="R1559" s="358">
        <f>IF(R1315,0,$D1559*(1+'General Inputs'!$C$4)^(R$3906-$K$3906))*'General Inputs'!$C$6</f>
        <v>301529.98775793595</v>
      </c>
      <c r="S1559" s="358">
        <f>IF(S1315,0,$D1559*(1+'General Inputs'!$C$4)^(S$3906-$K$3906))*'General Inputs'!$C$6</f>
        <v>307560.58751309471</v>
      </c>
      <c r="T1559" s="358">
        <f>IF(T1315,0,$D1559*(1+'General Inputs'!$C$4)^(T$3906-$K$3906))*'General Inputs'!$C$6</f>
        <v>313711.79926335654</v>
      </c>
      <c r="U1559" s="358">
        <f>IF(U1315,0,$D1559*(1+'General Inputs'!$C$4)^(U$3906-$K$3906))*'General Inputs'!$C$6</f>
        <v>319986.03524862375</v>
      </c>
      <c r="V1559" s="358">
        <f>IF(V1315,0,$D1559*(1+'General Inputs'!$C$4)^(V$3906-$K$3906))*'General Inputs'!$C$6</f>
        <v>326385.75595359615</v>
      </c>
      <c r="W1559" s="358">
        <f>IF(W1315,0,$D1559*(1+'General Inputs'!$C$4)^(W$3906-$K$3906))*'General Inputs'!$C$6</f>
        <v>332913.47107266809</v>
      </c>
      <c r="X1559" s="358">
        <f>IF(X1315,0,$D1559*(1+'General Inputs'!$C$4)^(X$3906-$K$3906))*'General Inputs'!$C$6</f>
        <v>339571.74049412145</v>
      </c>
      <c r="Y1559" s="358">
        <f>IF(Y1315,0,$D1559*(1+'General Inputs'!$C$4)^(Y$3906-$K$3906))*'General Inputs'!$C$6</f>
        <v>346363.17530400393</v>
      </c>
      <c r="Z1559" s="358">
        <f>IF(Z1315,0,$D1559*(1+'General Inputs'!$C$4)^(Z$3906-$K$3906))*'General Inputs'!$C$6</f>
        <v>353290.43881008396</v>
      </c>
      <c r="AA1559" s="358">
        <f>IF(AA1315,0,$D1559*(1+'General Inputs'!$C$4)^(AA$3906-$K$3906))*'General Inputs'!$C$6</f>
        <v>360356.2475862857</v>
      </c>
      <c r="AB1559" s="358">
        <f>IF(AB1315,0,$D1559*(1+'General Inputs'!$C$4)^(AB$3906-$K$3906))*'General Inputs'!$C$6</f>
        <v>367563.37253801135</v>
      </c>
      <c r="AC1559" s="358">
        <f>IF(AC1315,0,$D1559*(1+'General Inputs'!$C$4)^(AC$3906-$K$3906))*'General Inputs'!$C$6</f>
        <v>374914.63998877158</v>
      </c>
      <c r="AD1559" s="358">
        <f>IF(AD1315,0,$D1559*(1+'General Inputs'!$C$4)^(AD$3906-$K$3906))*'General Inputs'!$C$6</f>
        <v>382412.93278854695</v>
      </c>
      <c r="AE1559" s="358">
        <f>IF(AE1315,0,$D1559*(1+'General Inputs'!$C$4)^(AE$3906-$K$3906))*'General Inputs'!$C$6</f>
        <v>390061.19144431798</v>
      </c>
      <c r="AF1559" s="358">
        <f>IF(AF1315,0,$D1559*(1+'General Inputs'!$C$4)^(AF$3906-$K$3906))*'General Inputs'!$C$6</f>
        <v>397862.41527320427</v>
      </c>
      <c r="AG1559" s="358">
        <f>IF(AG1315,0,$D1559*(1+'General Inputs'!$C$4)^(AG$3906-$K$3906))*'General Inputs'!$C$6</f>
        <v>405819.66357866843</v>
      </c>
      <c r="AH1559" s="358">
        <f>IF(AH1315,0,$D1559*(1+'General Inputs'!$C$4)^(AH$3906-$K$3906))*'General Inputs'!$C$6</f>
        <v>413936.05685024173</v>
      </c>
      <c r="AI1559" s="358">
        <f>IF(AI1315,0,$D1559*(1+'General Inputs'!$C$4)^(AI$3906-$K$3906))*'General Inputs'!$C$6</f>
        <v>422214.77798724658</v>
      </c>
      <c r="AJ1559" s="358">
        <f>IF(AJ1315,0,$D1559*(1+'General Inputs'!$C$4)^(AJ$3906-$K$3906))*'General Inputs'!$C$6</f>
        <v>430659.07354699151</v>
      </c>
    </row>
    <row r="1560" spans="1:36" x14ac:dyDescent="0.25">
      <c r="A1560" s="353" t="s">
        <v>243</v>
      </c>
      <c r="B1560" s="353" t="s">
        <v>514</v>
      </c>
      <c r="C1560" s="441">
        <f t="shared" si="1153"/>
        <v>5000</v>
      </c>
      <c r="D1560" s="397">
        <v>1750000</v>
      </c>
      <c r="E1560" s="397"/>
      <c r="F1560" s="397"/>
      <c r="G1560" s="397"/>
      <c r="H1560" s="397"/>
      <c r="I1560" s="476">
        <f t="shared" si="1154"/>
        <v>22</v>
      </c>
      <c r="J1560" s="476">
        <f t="shared" si="1155"/>
        <v>1</v>
      </c>
      <c r="K1560" s="358">
        <v>0</v>
      </c>
      <c r="L1560" s="358">
        <v>0</v>
      </c>
      <c r="M1560" s="358">
        <v>0</v>
      </c>
      <c r="N1560" s="358">
        <v>0</v>
      </c>
      <c r="O1560" s="358">
        <f>IF(O1316,0,$D1560*(1+'General Inputs'!$C$4)^(O$3906-$K$3906))*'General Inputs'!$C$6</f>
        <v>284138.44199999998</v>
      </c>
      <c r="P1560" s="358">
        <f>IF(P1316,0,$D1560*(1+'General Inputs'!$C$4)^(P$3906-$K$3906))*'General Inputs'!$C$6</f>
        <v>289821.21083999996</v>
      </c>
      <c r="Q1560" s="358">
        <f>IF(Q1316,0,$D1560*(1+'General Inputs'!$C$4)^(Q$3906-$K$3906))*'General Inputs'!$C$6</f>
        <v>295617.63505679998</v>
      </c>
      <c r="R1560" s="358">
        <f>IF(R1316,0,$D1560*(1+'General Inputs'!$C$4)^(R$3906-$K$3906))*'General Inputs'!$C$6</f>
        <v>301529.98775793595</v>
      </c>
      <c r="S1560" s="358">
        <f>IF(S1316,0,$D1560*(1+'General Inputs'!$C$4)^(S$3906-$K$3906))*'General Inputs'!$C$6</f>
        <v>307560.58751309471</v>
      </c>
      <c r="T1560" s="358">
        <f>IF(T1316,0,$D1560*(1+'General Inputs'!$C$4)^(T$3906-$K$3906))*'General Inputs'!$C$6</f>
        <v>313711.79926335654</v>
      </c>
      <c r="U1560" s="358">
        <f>IF(U1316,0,$D1560*(1+'General Inputs'!$C$4)^(U$3906-$K$3906))*'General Inputs'!$C$6</f>
        <v>319986.03524862375</v>
      </c>
      <c r="V1560" s="358">
        <f>IF(V1316,0,$D1560*(1+'General Inputs'!$C$4)^(V$3906-$K$3906))*'General Inputs'!$C$6</f>
        <v>326385.75595359615</v>
      </c>
      <c r="W1560" s="358">
        <f>IF(W1316,0,$D1560*(1+'General Inputs'!$C$4)^(W$3906-$K$3906))*'General Inputs'!$C$6</f>
        <v>332913.47107266809</v>
      </c>
      <c r="X1560" s="358">
        <f>IF(X1316,0,$D1560*(1+'General Inputs'!$C$4)^(X$3906-$K$3906))*'General Inputs'!$C$6</f>
        <v>339571.74049412145</v>
      </c>
      <c r="Y1560" s="358">
        <f>IF(Y1316,0,$D1560*(1+'General Inputs'!$C$4)^(Y$3906-$K$3906))*'General Inputs'!$C$6</f>
        <v>346363.17530400393</v>
      </c>
      <c r="Z1560" s="358">
        <f>IF(Z1316,0,$D1560*(1+'General Inputs'!$C$4)^(Z$3906-$K$3906))*'General Inputs'!$C$6</f>
        <v>353290.43881008396</v>
      </c>
      <c r="AA1560" s="358">
        <f>IF(AA1316,0,$D1560*(1+'General Inputs'!$C$4)^(AA$3906-$K$3906))*'General Inputs'!$C$6</f>
        <v>360356.2475862857</v>
      </c>
      <c r="AB1560" s="358">
        <f>IF(AB1316,0,$D1560*(1+'General Inputs'!$C$4)^(AB$3906-$K$3906))*'General Inputs'!$C$6</f>
        <v>367563.37253801135</v>
      </c>
      <c r="AC1560" s="358">
        <f>IF(AC1316,0,$D1560*(1+'General Inputs'!$C$4)^(AC$3906-$K$3906))*'General Inputs'!$C$6</f>
        <v>374914.63998877158</v>
      </c>
      <c r="AD1560" s="358">
        <f>IF(AD1316,0,$D1560*(1+'General Inputs'!$C$4)^(AD$3906-$K$3906))*'General Inputs'!$C$6</f>
        <v>382412.93278854695</v>
      </c>
      <c r="AE1560" s="358">
        <f>IF(AE1316,0,$D1560*(1+'General Inputs'!$C$4)^(AE$3906-$K$3906))*'General Inputs'!$C$6</f>
        <v>390061.19144431798</v>
      </c>
      <c r="AF1560" s="358">
        <f>IF(AF1316,0,$D1560*(1+'General Inputs'!$C$4)^(AF$3906-$K$3906))*'General Inputs'!$C$6</f>
        <v>397862.41527320427</v>
      </c>
      <c r="AG1560" s="358">
        <f>IF(AG1316,0,$D1560*(1+'General Inputs'!$C$4)^(AG$3906-$K$3906))*'General Inputs'!$C$6</f>
        <v>405819.66357866843</v>
      </c>
      <c r="AH1560" s="358">
        <f>IF(AH1316,0,$D1560*(1+'General Inputs'!$C$4)^(AH$3906-$K$3906))*'General Inputs'!$C$6</f>
        <v>413936.05685024173</v>
      </c>
      <c r="AI1560" s="358">
        <f>IF(AI1316,0,$D1560*(1+'General Inputs'!$C$4)^(AI$3906-$K$3906))*'General Inputs'!$C$6</f>
        <v>422214.77798724658</v>
      </c>
      <c r="AJ1560" s="358">
        <f>IF(AJ1316,0,$D1560*(1+'General Inputs'!$C$4)^(AJ$3906-$K$3906))*'General Inputs'!$C$6</f>
        <v>430659.07354699151</v>
      </c>
    </row>
    <row r="1561" spans="1:36" x14ac:dyDescent="0.25">
      <c r="A1561" s="353" t="s">
        <v>243</v>
      </c>
      <c r="B1561" s="353" t="s">
        <v>456</v>
      </c>
      <c r="C1561" s="441">
        <f t="shared" si="1153"/>
        <v>6250</v>
      </c>
      <c r="D1561" s="397">
        <v>8000000</v>
      </c>
      <c r="E1561" s="397"/>
      <c r="F1561" s="397"/>
      <c r="G1561" s="397"/>
      <c r="H1561" s="397"/>
      <c r="I1561" s="476">
        <f t="shared" si="1154"/>
        <v>22</v>
      </c>
      <c r="J1561" s="476">
        <f t="shared" si="1155"/>
        <v>1</v>
      </c>
      <c r="K1561" s="358">
        <v>0</v>
      </c>
      <c r="L1561" s="358">
        <v>0</v>
      </c>
      <c r="M1561" s="358">
        <v>0</v>
      </c>
      <c r="N1561" s="358">
        <v>0</v>
      </c>
      <c r="O1561" s="358">
        <f>IF(O1317,0,$D1561*(1+'General Inputs'!$C$4)^(O$3906-$K$3906))*'General Inputs'!$C$6</f>
        <v>1298918.5919999999</v>
      </c>
      <c r="P1561" s="358">
        <f>IF(P1317,0,$D1561*(1+'General Inputs'!$C$4)^(P$3906-$K$3906))*'General Inputs'!$C$6</f>
        <v>1324896.9638399999</v>
      </c>
      <c r="Q1561" s="358">
        <f>IF(Q1317,0,$D1561*(1+'General Inputs'!$C$4)^(Q$3906-$K$3906))*'General Inputs'!$C$6</f>
        <v>1351394.9031168001</v>
      </c>
      <c r="R1561" s="358">
        <f>IF(R1317,0,$D1561*(1+'General Inputs'!$C$4)^(R$3906-$K$3906))*'General Inputs'!$C$6</f>
        <v>1378422.8011791357</v>
      </c>
      <c r="S1561" s="358">
        <f>IF(S1317,0,$D1561*(1+'General Inputs'!$C$4)^(S$3906-$K$3906))*'General Inputs'!$C$6</f>
        <v>1405991.2572027186</v>
      </c>
      <c r="T1561" s="358">
        <f>IF(T1317,0,$D1561*(1+'General Inputs'!$C$4)^(T$3906-$K$3906))*'General Inputs'!$C$6</f>
        <v>1434111.082346773</v>
      </c>
      <c r="U1561" s="358">
        <f>IF(U1317,0,$D1561*(1+'General Inputs'!$C$4)^(U$3906-$K$3906))*'General Inputs'!$C$6</f>
        <v>1462793.3039937085</v>
      </c>
      <c r="V1561" s="358">
        <f>IF(V1317,0,$D1561*(1+'General Inputs'!$C$4)^(V$3906-$K$3906))*'General Inputs'!$C$6</f>
        <v>1492049.1700735826</v>
      </c>
      <c r="W1561" s="358">
        <f>IF(W1317,0,$D1561*(1+'General Inputs'!$C$4)^(W$3906-$K$3906))*'General Inputs'!$C$6</f>
        <v>1521890.1534750543</v>
      </c>
      <c r="X1561" s="358">
        <f>IF(X1317,0,$D1561*(1+'General Inputs'!$C$4)^(X$3906-$K$3906))*'General Inputs'!$C$6</f>
        <v>1552327.9565445553</v>
      </c>
      <c r="Y1561" s="358">
        <f>IF(Y1317,0,$D1561*(1+'General Inputs'!$C$4)^(Y$3906-$K$3906))*'General Inputs'!$C$6</f>
        <v>1583374.5156754467</v>
      </c>
      <c r="Z1561" s="358">
        <f>IF(Z1317,0,$D1561*(1+'General Inputs'!$C$4)^(Z$3906-$K$3906))*'General Inputs'!$C$6</f>
        <v>1615042.0059889548</v>
      </c>
      <c r="AA1561" s="358">
        <f>IF(AA1317,0,$D1561*(1+'General Inputs'!$C$4)^(AA$3906-$K$3906))*'General Inputs'!$C$6</f>
        <v>1647342.8461087344</v>
      </c>
      <c r="AB1561" s="358">
        <f>IF(AB1317,0,$D1561*(1+'General Inputs'!$C$4)^(AB$3906-$K$3906))*'General Inputs'!$C$6</f>
        <v>1680289.7030309094</v>
      </c>
      <c r="AC1561" s="358">
        <f>IF(AC1317,0,$D1561*(1+'General Inputs'!$C$4)^(AC$3906-$K$3906))*'General Inputs'!$C$6</f>
        <v>1713895.4970915273</v>
      </c>
      <c r="AD1561" s="358">
        <f>IF(AD1317,0,$D1561*(1+'General Inputs'!$C$4)^(AD$3906-$K$3906))*'General Inputs'!$C$6</f>
        <v>1748173.4070333578</v>
      </c>
      <c r="AE1561" s="358">
        <f>IF(AE1317,0,$D1561*(1+'General Inputs'!$C$4)^(AE$3906-$K$3906))*'General Inputs'!$C$6</f>
        <v>1783136.8751740248</v>
      </c>
      <c r="AF1561" s="358">
        <f>IF(AF1317,0,$D1561*(1+'General Inputs'!$C$4)^(AF$3906-$K$3906))*'General Inputs'!$C$6</f>
        <v>1818799.6126775055</v>
      </c>
      <c r="AG1561" s="358">
        <f>IF(AG1317,0,$D1561*(1+'General Inputs'!$C$4)^(AG$3906-$K$3906))*'General Inputs'!$C$6</f>
        <v>1855175.6049310556</v>
      </c>
      <c r="AH1561" s="358">
        <f>IF(AH1317,0,$D1561*(1+'General Inputs'!$C$4)^(AH$3906-$K$3906))*'General Inputs'!$C$6</f>
        <v>1892279.1170296762</v>
      </c>
      <c r="AI1561" s="358">
        <f>IF(AI1317,0,$D1561*(1+'General Inputs'!$C$4)^(AI$3906-$K$3906))*'General Inputs'!$C$6</f>
        <v>1930124.6993702701</v>
      </c>
      <c r="AJ1561" s="358">
        <f>IF(AJ1317,0,$D1561*(1+'General Inputs'!$C$4)^(AJ$3906-$K$3906))*'General Inputs'!$C$6</f>
        <v>1968727.1933576753</v>
      </c>
    </row>
    <row r="1562" spans="1:36" x14ac:dyDescent="0.25">
      <c r="A1562" s="353" t="s">
        <v>411</v>
      </c>
      <c r="B1562" s="353" t="s">
        <v>411</v>
      </c>
      <c r="C1562" s="441">
        <f t="shared" si="1153"/>
        <v>2500</v>
      </c>
      <c r="D1562" s="397">
        <v>1750000</v>
      </c>
      <c r="E1562" s="397"/>
      <c r="F1562" s="397"/>
      <c r="G1562" s="397"/>
      <c r="H1562" s="397"/>
      <c r="I1562" s="476">
        <f t="shared" si="1154"/>
        <v>22</v>
      </c>
      <c r="J1562" s="476">
        <f t="shared" si="1155"/>
        <v>1</v>
      </c>
      <c r="K1562" s="358">
        <v>0</v>
      </c>
      <c r="L1562" s="358">
        <v>0</v>
      </c>
      <c r="M1562" s="358">
        <v>0</v>
      </c>
      <c r="N1562" s="358">
        <v>0</v>
      </c>
      <c r="O1562" s="358">
        <f>IF(O1318,0,$D1562*(1+'General Inputs'!$C$4)^(O$3906-$K$3906))*'General Inputs'!$C$6</f>
        <v>284138.44199999998</v>
      </c>
      <c r="P1562" s="358">
        <f>IF(P1318,0,$D1562*(1+'General Inputs'!$C$4)^(P$3906-$K$3906))*'General Inputs'!$C$6</f>
        <v>289821.21083999996</v>
      </c>
      <c r="Q1562" s="358">
        <f>IF(Q1318,0,$D1562*(1+'General Inputs'!$C$4)^(Q$3906-$K$3906))*'General Inputs'!$C$6</f>
        <v>295617.63505679998</v>
      </c>
      <c r="R1562" s="358">
        <f>IF(R1318,0,$D1562*(1+'General Inputs'!$C$4)^(R$3906-$K$3906))*'General Inputs'!$C$6</f>
        <v>301529.98775793595</v>
      </c>
      <c r="S1562" s="358">
        <f>IF(S1318,0,$D1562*(1+'General Inputs'!$C$4)^(S$3906-$K$3906))*'General Inputs'!$C$6</f>
        <v>307560.58751309471</v>
      </c>
      <c r="T1562" s="358">
        <f>IF(T1318,0,$D1562*(1+'General Inputs'!$C$4)^(T$3906-$K$3906))*'General Inputs'!$C$6</f>
        <v>313711.79926335654</v>
      </c>
      <c r="U1562" s="358">
        <f>IF(U1318,0,$D1562*(1+'General Inputs'!$C$4)^(U$3906-$K$3906))*'General Inputs'!$C$6</f>
        <v>319986.03524862375</v>
      </c>
      <c r="V1562" s="358">
        <f>IF(V1318,0,$D1562*(1+'General Inputs'!$C$4)^(V$3906-$K$3906))*'General Inputs'!$C$6</f>
        <v>326385.75595359615</v>
      </c>
      <c r="W1562" s="358">
        <f>IF(W1318,0,$D1562*(1+'General Inputs'!$C$4)^(W$3906-$K$3906))*'General Inputs'!$C$6</f>
        <v>332913.47107266809</v>
      </c>
      <c r="X1562" s="358">
        <f>IF(X1318,0,$D1562*(1+'General Inputs'!$C$4)^(X$3906-$K$3906))*'General Inputs'!$C$6</f>
        <v>339571.74049412145</v>
      </c>
      <c r="Y1562" s="358">
        <f>IF(Y1318,0,$D1562*(1+'General Inputs'!$C$4)^(Y$3906-$K$3906))*'General Inputs'!$C$6</f>
        <v>346363.17530400393</v>
      </c>
      <c r="Z1562" s="358">
        <f>IF(Z1318,0,$D1562*(1+'General Inputs'!$C$4)^(Z$3906-$K$3906))*'General Inputs'!$C$6</f>
        <v>353290.43881008396</v>
      </c>
      <c r="AA1562" s="358">
        <f>IF(AA1318,0,$D1562*(1+'General Inputs'!$C$4)^(AA$3906-$K$3906))*'General Inputs'!$C$6</f>
        <v>360356.2475862857</v>
      </c>
      <c r="AB1562" s="358">
        <f>IF(AB1318,0,$D1562*(1+'General Inputs'!$C$4)^(AB$3906-$K$3906))*'General Inputs'!$C$6</f>
        <v>367563.37253801135</v>
      </c>
      <c r="AC1562" s="358">
        <f>IF(AC1318,0,$D1562*(1+'General Inputs'!$C$4)^(AC$3906-$K$3906))*'General Inputs'!$C$6</f>
        <v>374914.63998877158</v>
      </c>
      <c r="AD1562" s="358">
        <f>IF(AD1318,0,$D1562*(1+'General Inputs'!$C$4)^(AD$3906-$K$3906))*'General Inputs'!$C$6</f>
        <v>382412.93278854695</v>
      </c>
      <c r="AE1562" s="358">
        <f>IF(AE1318,0,$D1562*(1+'General Inputs'!$C$4)^(AE$3906-$K$3906))*'General Inputs'!$C$6</f>
        <v>390061.19144431798</v>
      </c>
      <c r="AF1562" s="358">
        <f>IF(AF1318,0,$D1562*(1+'General Inputs'!$C$4)^(AF$3906-$K$3906))*'General Inputs'!$C$6</f>
        <v>397862.41527320427</v>
      </c>
      <c r="AG1562" s="358">
        <f>IF(AG1318,0,$D1562*(1+'General Inputs'!$C$4)^(AG$3906-$K$3906))*'General Inputs'!$C$6</f>
        <v>405819.66357866843</v>
      </c>
      <c r="AH1562" s="358">
        <f>IF(AH1318,0,$D1562*(1+'General Inputs'!$C$4)^(AH$3906-$K$3906))*'General Inputs'!$C$6</f>
        <v>413936.05685024173</v>
      </c>
      <c r="AI1562" s="358">
        <f>IF(AI1318,0,$D1562*(1+'General Inputs'!$C$4)^(AI$3906-$K$3906))*'General Inputs'!$C$6</f>
        <v>422214.77798724658</v>
      </c>
      <c r="AJ1562" s="358">
        <f>IF(AJ1318,0,$D1562*(1+'General Inputs'!$C$4)^(AJ$3906-$K$3906))*'General Inputs'!$C$6</f>
        <v>430659.07354699151</v>
      </c>
    </row>
    <row r="1563" spans="1:36" x14ac:dyDescent="0.25">
      <c r="A1563" s="353" t="s">
        <v>524</v>
      </c>
      <c r="B1563" s="353" t="s">
        <v>524</v>
      </c>
      <c r="C1563" s="441">
        <f t="shared" si="1153"/>
        <v>2333</v>
      </c>
      <c r="D1563" s="397">
        <v>1750000</v>
      </c>
      <c r="E1563" s="397"/>
      <c r="F1563" s="397"/>
      <c r="G1563" s="397"/>
      <c r="H1563" s="397"/>
      <c r="I1563" s="476">
        <f t="shared" si="1154"/>
        <v>22</v>
      </c>
      <c r="J1563" s="476">
        <f t="shared" si="1155"/>
        <v>1</v>
      </c>
      <c r="K1563" s="358">
        <v>0</v>
      </c>
      <c r="L1563" s="358">
        <v>0</v>
      </c>
      <c r="M1563" s="358">
        <v>0</v>
      </c>
      <c r="N1563" s="358">
        <v>0</v>
      </c>
      <c r="O1563" s="358">
        <f>IF(O1319,0,$D1563*(1+'General Inputs'!$C$4)^(O$3906-$K$3906))*'General Inputs'!$C$6</f>
        <v>284138.44199999998</v>
      </c>
      <c r="P1563" s="358">
        <f>IF(P1319,0,$D1563*(1+'General Inputs'!$C$4)^(P$3906-$K$3906))*'General Inputs'!$C$6</f>
        <v>289821.21083999996</v>
      </c>
      <c r="Q1563" s="358">
        <f>IF(Q1319,0,$D1563*(1+'General Inputs'!$C$4)^(Q$3906-$K$3906))*'General Inputs'!$C$6</f>
        <v>295617.63505679998</v>
      </c>
      <c r="R1563" s="358">
        <f>IF(R1319,0,$D1563*(1+'General Inputs'!$C$4)^(R$3906-$K$3906))*'General Inputs'!$C$6</f>
        <v>301529.98775793595</v>
      </c>
      <c r="S1563" s="358">
        <f>IF(S1319,0,$D1563*(1+'General Inputs'!$C$4)^(S$3906-$K$3906))*'General Inputs'!$C$6</f>
        <v>307560.58751309471</v>
      </c>
      <c r="T1563" s="358">
        <f>IF(T1319,0,$D1563*(1+'General Inputs'!$C$4)^(T$3906-$K$3906))*'General Inputs'!$C$6</f>
        <v>313711.79926335654</v>
      </c>
      <c r="U1563" s="358">
        <f>IF(U1319,0,$D1563*(1+'General Inputs'!$C$4)^(U$3906-$K$3906))*'General Inputs'!$C$6</f>
        <v>319986.03524862375</v>
      </c>
      <c r="V1563" s="358">
        <f>IF(V1319,0,$D1563*(1+'General Inputs'!$C$4)^(V$3906-$K$3906))*'General Inputs'!$C$6</f>
        <v>326385.75595359615</v>
      </c>
      <c r="W1563" s="358">
        <f>IF(W1319,0,$D1563*(1+'General Inputs'!$C$4)^(W$3906-$K$3906))*'General Inputs'!$C$6</f>
        <v>332913.47107266809</v>
      </c>
      <c r="X1563" s="358">
        <f>IF(X1319,0,$D1563*(1+'General Inputs'!$C$4)^(X$3906-$K$3906))*'General Inputs'!$C$6</f>
        <v>339571.74049412145</v>
      </c>
      <c r="Y1563" s="358">
        <f>IF(Y1319,0,$D1563*(1+'General Inputs'!$C$4)^(Y$3906-$K$3906))*'General Inputs'!$C$6</f>
        <v>346363.17530400393</v>
      </c>
      <c r="Z1563" s="358">
        <f>IF(Z1319,0,$D1563*(1+'General Inputs'!$C$4)^(Z$3906-$K$3906))*'General Inputs'!$C$6</f>
        <v>353290.43881008396</v>
      </c>
      <c r="AA1563" s="358">
        <f>IF(AA1319,0,$D1563*(1+'General Inputs'!$C$4)^(AA$3906-$K$3906))*'General Inputs'!$C$6</f>
        <v>360356.2475862857</v>
      </c>
      <c r="AB1563" s="358">
        <f>IF(AB1319,0,$D1563*(1+'General Inputs'!$C$4)^(AB$3906-$K$3906))*'General Inputs'!$C$6</f>
        <v>367563.37253801135</v>
      </c>
      <c r="AC1563" s="358">
        <f>IF(AC1319,0,$D1563*(1+'General Inputs'!$C$4)^(AC$3906-$K$3906))*'General Inputs'!$C$6</f>
        <v>374914.63998877158</v>
      </c>
      <c r="AD1563" s="358">
        <f>IF(AD1319,0,$D1563*(1+'General Inputs'!$C$4)^(AD$3906-$K$3906))*'General Inputs'!$C$6</f>
        <v>382412.93278854695</v>
      </c>
      <c r="AE1563" s="358">
        <f>IF(AE1319,0,$D1563*(1+'General Inputs'!$C$4)^(AE$3906-$K$3906))*'General Inputs'!$C$6</f>
        <v>390061.19144431798</v>
      </c>
      <c r="AF1563" s="358">
        <f>IF(AF1319,0,$D1563*(1+'General Inputs'!$C$4)^(AF$3906-$K$3906))*'General Inputs'!$C$6</f>
        <v>397862.41527320427</v>
      </c>
      <c r="AG1563" s="358">
        <f>IF(AG1319,0,$D1563*(1+'General Inputs'!$C$4)^(AG$3906-$K$3906))*'General Inputs'!$C$6</f>
        <v>405819.66357866843</v>
      </c>
      <c r="AH1563" s="358">
        <f>IF(AH1319,0,$D1563*(1+'General Inputs'!$C$4)^(AH$3906-$K$3906))*'General Inputs'!$C$6</f>
        <v>413936.05685024173</v>
      </c>
      <c r="AI1563" s="358">
        <f>IF(AI1319,0,$D1563*(1+'General Inputs'!$C$4)^(AI$3906-$K$3906))*'General Inputs'!$C$6</f>
        <v>422214.77798724658</v>
      </c>
      <c r="AJ1563" s="358">
        <f>IF(AJ1319,0,$D1563*(1+'General Inputs'!$C$4)^(AJ$3906-$K$3906))*'General Inputs'!$C$6</f>
        <v>430659.07354699151</v>
      </c>
    </row>
    <row r="1564" spans="1:36" x14ac:dyDescent="0.25">
      <c r="A1564" s="353" t="s">
        <v>318</v>
      </c>
      <c r="B1564" s="353" t="s">
        <v>318</v>
      </c>
      <c r="C1564" s="441">
        <f t="shared" si="1153"/>
        <v>5000</v>
      </c>
      <c r="D1564" s="397">
        <v>1750000</v>
      </c>
      <c r="E1564" s="397"/>
      <c r="F1564" s="397"/>
      <c r="G1564" s="397"/>
      <c r="H1564" s="397"/>
      <c r="I1564" s="476">
        <f t="shared" si="1154"/>
        <v>22</v>
      </c>
      <c r="J1564" s="476">
        <f t="shared" si="1155"/>
        <v>1</v>
      </c>
      <c r="K1564" s="358">
        <v>0</v>
      </c>
      <c r="L1564" s="358">
        <v>0</v>
      </c>
      <c r="M1564" s="358">
        <v>0</v>
      </c>
      <c r="N1564" s="358">
        <v>0</v>
      </c>
      <c r="O1564" s="358">
        <f>IF(O1320,0,$D1564*(1+'General Inputs'!$C$4)^(O$3906-$K$3906))*'General Inputs'!$C$6</f>
        <v>284138.44199999998</v>
      </c>
      <c r="P1564" s="358">
        <f>IF(P1320,0,$D1564*(1+'General Inputs'!$C$4)^(P$3906-$K$3906))*'General Inputs'!$C$6</f>
        <v>289821.21083999996</v>
      </c>
      <c r="Q1564" s="358">
        <f>IF(Q1320,0,$D1564*(1+'General Inputs'!$C$4)^(Q$3906-$K$3906))*'General Inputs'!$C$6</f>
        <v>295617.63505679998</v>
      </c>
      <c r="R1564" s="358">
        <f>IF(R1320,0,$D1564*(1+'General Inputs'!$C$4)^(R$3906-$K$3906))*'General Inputs'!$C$6</f>
        <v>301529.98775793595</v>
      </c>
      <c r="S1564" s="358">
        <f>IF(S1320,0,$D1564*(1+'General Inputs'!$C$4)^(S$3906-$K$3906))*'General Inputs'!$C$6</f>
        <v>307560.58751309471</v>
      </c>
      <c r="T1564" s="358">
        <f>IF(T1320,0,$D1564*(1+'General Inputs'!$C$4)^(T$3906-$K$3906))*'General Inputs'!$C$6</f>
        <v>313711.79926335654</v>
      </c>
      <c r="U1564" s="358">
        <f>IF(U1320,0,$D1564*(1+'General Inputs'!$C$4)^(U$3906-$K$3906))*'General Inputs'!$C$6</f>
        <v>319986.03524862375</v>
      </c>
      <c r="V1564" s="358">
        <f>IF(V1320,0,$D1564*(1+'General Inputs'!$C$4)^(V$3906-$K$3906))*'General Inputs'!$C$6</f>
        <v>326385.75595359615</v>
      </c>
      <c r="W1564" s="358">
        <f>IF(W1320,0,$D1564*(1+'General Inputs'!$C$4)^(W$3906-$K$3906))*'General Inputs'!$C$6</f>
        <v>332913.47107266809</v>
      </c>
      <c r="X1564" s="358">
        <f>IF(X1320,0,$D1564*(1+'General Inputs'!$C$4)^(X$3906-$K$3906))*'General Inputs'!$C$6</f>
        <v>339571.74049412145</v>
      </c>
      <c r="Y1564" s="358">
        <f>IF(Y1320,0,$D1564*(1+'General Inputs'!$C$4)^(Y$3906-$K$3906))*'General Inputs'!$C$6</f>
        <v>346363.17530400393</v>
      </c>
      <c r="Z1564" s="358">
        <f>IF(Z1320,0,$D1564*(1+'General Inputs'!$C$4)^(Z$3906-$K$3906))*'General Inputs'!$C$6</f>
        <v>353290.43881008396</v>
      </c>
      <c r="AA1564" s="358">
        <f>IF(AA1320,0,$D1564*(1+'General Inputs'!$C$4)^(AA$3906-$K$3906))*'General Inputs'!$C$6</f>
        <v>360356.2475862857</v>
      </c>
      <c r="AB1564" s="358">
        <f>IF(AB1320,0,$D1564*(1+'General Inputs'!$C$4)^(AB$3906-$K$3906))*'General Inputs'!$C$6</f>
        <v>367563.37253801135</v>
      </c>
      <c r="AC1564" s="358">
        <f>IF(AC1320,0,$D1564*(1+'General Inputs'!$C$4)^(AC$3906-$K$3906))*'General Inputs'!$C$6</f>
        <v>374914.63998877158</v>
      </c>
      <c r="AD1564" s="358">
        <f>IF(AD1320,0,$D1564*(1+'General Inputs'!$C$4)^(AD$3906-$K$3906))*'General Inputs'!$C$6</f>
        <v>382412.93278854695</v>
      </c>
      <c r="AE1564" s="358">
        <f>IF(AE1320,0,$D1564*(1+'General Inputs'!$C$4)^(AE$3906-$K$3906))*'General Inputs'!$C$6</f>
        <v>390061.19144431798</v>
      </c>
      <c r="AF1564" s="358">
        <f>IF(AF1320,0,$D1564*(1+'General Inputs'!$C$4)^(AF$3906-$K$3906))*'General Inputs'!$C$6</f>
        <v>397862.41527320427</v>
      </c>
      <c r="AG1564" s="358">
        <f>IF(AG1320,0,$D1564*(1+'General Inputs'!$C$4)^(AG$3906-$K$3906))*'General Inputs'!$C$6</f>
        <v>405819.66357866843</v>
      </c>
      <c r="AH1564" s="358">
        <f>IF(AH1320,0,$D1564*(1+'General Inputs'!$C$4)^(AH$3906-$K$3906))*'General Inputs'!$C$6</f>
        <v>413936.05685024173</v>
      </c>
      <c r="AI1564" s="358">
        <f>IF(AI1320,0,$D1564*(1+'General Inputs'!$C$4)^(AI$3906-$K$3906))*'General Inputs'!$C$6</f>
        <v>422214.77798724658</v>
      </c>
      <c r="AJ1564" s="358">
        <f>IF(AJ1320,0,$D1564*(1+'General Inputs'!$C$4)^(AJ$3906-$K$3906))*'General Inputs'!$C$6</f>
        <v>430659.07354699151</v>
      </c>
    </row>
    <row r="1565" spans="1:36" x14ac:dyDescent="0.25">
      <c r="A1565" s="353" t="s">
        <v>400</v>
      </c>
      <c r="B1565" s="353" t="s">
        <v>400</v>
      </c>
      <c r="C1565" s="441">
        <f t="shared" si="1153"/>
        <v>1998.0000000000002</v>
      </c>
      <c r="D1565" s="397">
        <v>1750000</v>
      </c>
      <c r="E1565" s="397"/>
      <c r="F1565" s="397"/>
      <c r="G1565" s="397"/>
      <c r="H1565" s="397"/>
      <c r="I1565" s="476">
        <f t="shared" si="1154"/>
        <v>22</v>
      </c>
      <c r="J1565" s="476">
        <f t="shared" si="1155"/>
        <v>1</v>
      </c>
      <c r="K1565" s="358">
        <v>0</v>
      </c>
      <c r="L1565" s="358">
        <v>0</v>
      </c>
      <c r="M1565" s="358">
        <v>0</v>
      </c>
      <c r="N1565" s="358">
        <v>0</v>
      </c>
      <c r="O1565" s="358">
        <f>IF(O1321,0,$D1565*(1+'General Inputs'!$C$4)^(O$3906-$K$3906))*'General Inputs'!$C$6</f>
        <v>284138.44199999998</v>
      </c>
      <c r="P1565" s="358">
        <f>IF(P1321,0,$D1565*(1+'General Inputs'!$C$4)^(P$3906-$K$3906))*'General Inputs'!$C$6</f>
        <v>289821.21083999996</v>
      </c>
      <c r="Q1565" s="358">
        <f>IF(Q1321,0,$D1565*(1+'General Inputs'!$C$4)^(Q$3906-$K$3906))*'General Inputs'!$C$6</f>
        <v>295617.63505679998</v>
      </c>
      <c r="R1565" s="358">
        <f>IF(R1321,0,$D1565*(1+'General Inputs'!$C$4)^(R$3906-$K$3906))*'General Inputs'!$C$6</f>
        <v>301529.98775793595</v>
      </c>
      <c r="S1565" s="358">
        <f>IF(S1321,0,$D1565*(1+'General Inputs'!$C$4)^(S$3906-$K$3906))*'General Inputs'!$C$6</f>
        <v>307560.58751309471</v>
      </c>
      <c r="T1565" s="358">
        <f>IF(T1321,0,$D1565*(1+'General Inputs'!$C$4)^(T$3906-$K$3906))*'General Inputs'!$C$6</f>
        <v>313711.79926335654</v>
      </c>
      <c r="U1565" s="358">
        <f>IF(U1321,0,$D1565*(1+'General Inputs'!$C$4)^(U$3906-$K$3906))*'General Inputs'!$C$6</f>
        <v>319986.03524862375</v>
      </c>
      <c r="V1565" s="358">
        <f>IF(V1321,0,$D1565*(1+'General Inputs'!$C$4)^(V$3906-$K$3906))*'General Inputs'!$C$6</f>
        <v>326385.75595359615</v>
      </c>
      <c r="W1565" s="358">
        <f>IF(W1321,0,$D1565*(1+'General Inputs'!$C$4)^(W$3906-$K$3906))*'General Inputs'!$C$6</f>
        <v>332913.47107266809</v>
      </c>
      <c r="X1565" s="358">
        <f>IF(X1321,0,$D1565*(1+'General Inputs'!$C$4)^(X$3906-$K$3906))*'General Inputs'!$C$6</f>
        <v>339571.74049412145</v>
      </c>
      <c r="Y1565" s="358">
        <f>IF(Y1321,0,$D1565*(1+'General Inputs'!$C$4)^(Y$3906-$K$3906))*'General Inputs'!$C$6</f>
        <v>346363.17530400393</v>
      </c>
      <c r="Z1565" s="358">
        <f>IF(Z1321,0,$D1565*(1+'General Inputs'!$C$4)^(Z$3906-$K$3906))*'General Inputs'!$C$6</f>
        <v>353290.43881008396</v>
      </c>
      <c r="AA1565" s="358">
        <f>IF(AA1321,0,$D1565*(1+'General Inputs'!$C$4)^(AA$3906-$K$3906))*'General Inputs'!$C$6</f>
        <v>360356.2475862857</v>
      </c>
      <c r="AB1565" s="358">
        <f>IF(AB1321,0,$D1565*(1+'General Inputs'!$C$4)^(AB$3906-$K$3906))*'General Inputs'!$C$6</f>
        <v>367563.37253801135</v>
      </c>
      <c r="AC1565" s="358">
        <f>IF(AC1321,0,$D1565*(1+'General Inputs'!$C$4)^(AC$3906-$K$3906))*'General Inputs'!$C$6</f>
        <v>374914.63998877158</v>
      </c>
      <c r="AD1565" s="358">
        <f>IF(AD1321,0,$D1565*(1+'General Inputs'!$C$4)^(AD$3906-$K$3906))*'General Inputs'!$C$6</f>
        <v>382412.93278854695</v>
      </c>
      <c r="AE1565" s="358">
        <f>IF(AE1321,0,$D1565*(1+'General Inputs'!$C$4)^(AE$3906-$K$3906))*'General Inputs'!$C$6</f>
        <v>390061.19144431798</v>
      </c>
      <c r="AF1565" s="358">
        <f>IF(AF1321,0,$D1565*(1+'General Inputs'!$C$4)^(AF$3906-$K$3906))*'General Inputs'!$C$6</f>
        <v>397862.41527320427</v>
      </c>
      <c r="AG1565" s="358">
        <f>IF(AG1321,0,$D1565*(1+'General Inputs'!$C$4)^(AG$3906-$K$3906))*'General Inputs'!$C$6</f>
        <v>405819.66357866843</v>
      </c>
      <c r="AH1565" s="358">
        <f>IF(AH1321,0,$D1565*(1+'General Inputs'!$C$4)^(AH$3906-$K$3906))*'General Inputs'!$C$6</f>
        <v>413936.05685024173</v>
      </c>
      <c r="AI1565" s="358">
        <f>IF(AI1321,0,$D1565*(1+'General Inputs'!$C$4)^(AI$3906-$K$3906))*'General Inputs'!$C$6</f>
        <v>422214.77798724658</v>
      </c>
      <c r="AJ1565" s="358">
        <f>IF(AJ1321,0,$D1565*(1+'General Inputs'!$C$4)^(AJ$3906-$K$3906))*'General Inputs'!$C$6</f>
        <v>430659.07354699151</v>
      </c>
    </row>
    <row r="1566" spans="1:36" x14ac:dyDescent="0.25">
      <c r="A1566" s="353" t="s">
        <v>334</v>
      </c>
      <c r="B1566" s="353" t="s">
        <v>334</v>
      </c>
      <c r="C1566" s="441">
        <f t="shared" si="1153"/>
        <v>500</v>
      </c>
      <c r="D1566" s="397">
        <v>500000</v>
      </c>
      <c r="E1566" s="397"/>
      <c r="F1566" s="397"/>
      <c r="G1566" s="397"/>
      <c r="H1566" s="397"/>
      <c r="I1566" s="476">
        <f t="shared" si="1154"/>
        <v>22</v>
      </c>
      <c r="J1566" s="476">
        <f t="shared" si="1155"/>
        <v>1</v>
      </c>
      <c r="K1566" s="358">
        <v>0</v>
      </c>
      <c r="L1566" s="358">
        <v>0</v>
      </c>
      <c r="M1566" s="358">
        <v>0</v>
      </c>
      <c r="N1566" s="358">
        <v>0</v>
      </c>
      <c r="O1566" s="358">
        <f>IF(O1322,0,$D1566*(1+'General Inputs'!$C$4)^(O$3906-$K$3906))*'General Inputs'!$C$6</f>
        <v>81182.411999999997</v>
      </c>
      <c r="P1566" s="358">
        <f>IF(P1322,0,$D1566*(1+'General Inputs'!$C$4)^(P$3906-$K$3906))*'General Inputs'!$C$6</f>
        <v>82806.060239999992</v>
      </c>
      <c r="Q1566" s="358">
        <f>IF(Q1322,0,$D1566*(1+'General Inputs'!$C$4)^(Q$3906-$K$3906))*'General Inputs'!$C$6</f>
        <v>84462.181444800008</v>
      </c>
      <c r="R1566" s="358">
        <f>IF(R1322,0,$D1566*(1+'General Inputs'!$C$4)^(R$3906-$K$3906))*'General Inputs'!$C$6</f>
        <v>86151.42507369598</v>
      </c>
      <c r="S1566" s="358">
        <f>IF(S1322,0,$D1566*(1+'General Inputs'!$C$4)^(S$3906-$K$3906))*'General Inputs'!$C$6</f>
        <v>87874.453575169915</v>
      </c>
      <c r="T1566" s="358">
        <f>IF(T1322,0,$D1566*(1+'General Inputs'!$C$4)^(T$3906-$K$3906))*'General Inputs'!$C$6</f>
        <v>89631.942646673313</v>
      </c>
      <c r="U1566" s="358">
        <f>IF(U1322,0,$D1566*(1+'General Inputs'!$C$4)^(U$3906-$K$3906))*'General Inputs'!$C$6</f>
        <v>91424.581499606778</v>
      </c>
      <c r="V1566" s="358">
        <f>IF(V1322,0,$D1566*(1+'General Inputs'!$C$4)^(V$3906-$K$3906))*'General Inputs'!$C$6</f>
        <v>93253.07312959891</v>
      </c>
      <c r="W1566" s="358">
        <f>IF(W1322,0,$D1566*(1+'General Inputs'!$C$4)^(W$3906-$K$3906))*'General Inputs'!$C$6</f>
        <v>95118.134592190894</v>
      </c>
      <c r="X1566" s="358">
        <f>IF(X1322,0,$D1566*(1+'General Inputs'!$C$4)^(X$3906-$K$3906))*'General Inputs'!$C$6</f>
        <v>97020.497284034704</v>
      </c>
      <c r="Y1566" s="358">
        <f>IF(Y1322,0,$D1566*(1+'General Inputs'!$C$4)^(Y$3906-$K$3906))*'General Inputs'!$C$6</f>
        <v>98960.90722971542</v>
      </c>
      <c r="Z1566" s="358">
        <f>IF(Z1322,0,$D1566*(1+'General Inputs'!$C$4)^(Z$3906-$K$3906))*'General Inputs'!$C$6</f>
        <v>100940.12537430967</v>
      </c>
      <c r="AA1566" s="358">
        <f>IF(AA1322,0,$D1566*(1+'General Inputs'!$C$4)^(AA$3906-$K$3906))*'General Inputs'!$C$6</f>
        <v>102958.9278817959</v>
      </c>
      <c r="AB1566" s="358">
        <f>IF(AB1322,0,$D1566*(1+'General Inputs'!$C$4)^(AB$3906-$K$3906))*'General Inputs'!$C$6</f>
        <v>105018.10643943184</v>
      </c>
      <c r="AC1566" s="358">
        <f>IF(AC1322,0,$D1566*(1+'General Inputs'!$C$4)^(AC$3906-$K$3906))*'General Inputs'!$C$6</f>
        <v>107118.46856822046</v>
      </c>
      <c r="AD1566" s="358">
        <f>IF(AD1322,0,$D1566*(1+'General Inputs'!$C$4)^(AD$3906-$K$3906))*'General Inputs'!$C$6</f>
        <v>109260.83793958486</v>
      </c>
      <c r="AE1566" s="358">
        <f>IF(AE1322,0,$D1566*(1+'General Inputs'!$C$4)^(AE$3906-$K$3906))*'General Inputs'!$C$6</f>
        <v>111446.05469837655</v>
      </c>
      <c r="AF1566" s="358">
        <f>IF(AF1322,0,$D1566*(1+'General Inputs'!$C$4)^(AF$3906-$K$3906))*'General Inputs'!$C$6</f>
        <v>113674.97579234409</v>
      </c>
      <c r="AG1566" s="358">
        <f>IF(AG1322,0,$D1566*(1+'General Inputs'!$C$4)^(AG$3906-$K$3906))*'General Inputs'!$C$6</f>
        <v>115948.47530819097</v>
      </c>
      <c r="AH1566" s="358">
        <f>IF(AH1322,0,$D1566*(1+'General Inputs'!$C$4)^(AH$3906-$K$3906))*'General Inputs'!$C$6</f>
        <v>118267.44481435476</v>
      </c>
      <c r="AI1566" s="358">
        <f>IF(AI1322,0,$D1566*(1+'General Inputs'!$C$4)^(AI$3906-$K$3906))*'General Inputs'!$C$6</f>
        <v>120632.79371064188</v>
      </c>
      <c r="AJ1566" s="358">
        <f>IF(AJ1322,0,$D1566*(1+'General Inputs'!$C$4)^(AJ$3906-$K$3906))*'General Inputs'!$C$6</f>
        <v>123045.44958485471</v>
      </c>
    </row>
    <row r="1567" spans="1:36" x14ac:dyDescent="0.25">
      <c r="A1567" s="353" t="s">
        <v>420</v>
      </c>
      <c r="B1567" s="353" t="s">
        <v>421</v>
      </c>
      <c r="C1567" s="441">
        <f t="shared" si="1153"/>
        <v>6250</v>
      </c>
      <c r="D1567" s="397">
        <v>8000000</v>
      </c>
      <c r="E1567" s="397"/>
      <c r="F1567" s="397"/>
      <c r="G1567" s="397"/>
      <c r="H1567" s="397"/>
      <c r="I1567" s="476">
        <f t="shared" si="1154"/>
        <v>22</v>
      </c>
      <c r="J1567" s="476">
        <f t="shared" si="1155"/>
        <v>1</v>
      </c>
      <c r="K1567" s="358">
        <v>0</v>
      </c>
      <c r="L1567" s="358">
        <v>0</v>
      </c>
      <c r="M1567" s="358">
        <v>0</v>
      </c>
      <c r="N1567" s="358">
        <v>0</v>
      </c>
      <c r="O1567" s="358">
        <f>IF(O1323,0,$D1567*(1+'General Inputs'!$C$4)^(O$3906-$K$3906))*'General Inputs'!$C$6</f>
        <v>1298918.5919999999</v>
      </c>
      <c r="P1567" s="358">
        <f>IF(P1323,0,$D1567*(1+'General Inputs'!$C$4)^(P$3906-$K$3906))*'General Inputs'!$C$6</f>
        <v>1324896.9638399999</v>
      </c>
      <c r="Q1567" s="358">
        <f>IF(Q1323,0,$D1567*(1+'General Inputs'!$C$4)^(Q$3906-$K$3906))*'General Inputs'!$C$6</f>
        <v>1351394.9031168001</v>
      </c>
      <c r="R1567" s="358">
        <f>IF(R1323,0,$D1567*(1+'General Inputs'!$C$4)^(R$3906-$K$3906))*'General Inputs'!$C$6</f>
        <v>1378422.8011791357</v>
      </c>
      <c r="S1567" s="358">
        <f>IF(S1323,0,$D1567*(1+'General Inputs'!$C$4)^(S$3906-$K$3906))*'General Inputs'!$C$6</f>
        <v>1405991.2572027186</v>
      </c>
      <c r="T1567" s="358">
        <f>IF(T1323,0,$D1567*(1+'General Inputs'!$C$4)^(T$3906-$K$3906))*'General Inputs'!$C$6</f>
        <v>1434111.082346773</v>
      </c>
      <c r="U1567" s="358">
        <f>IF(U1323,0,$D1567*(1+'General Inputs'!$C$4)^(U$3906-$K$3906))*'General Inputs'!$C$6</f>
        <v>1462793.3039937085</v>
      </c>
      <c r="V1567" s="358">
        <f>IF(V1323,0,$D1567*(1+'General Inputs'!$C$4)^(V$3906-$K$3906))*'General Inputs'!$C$6</f>
        <v>1492049.1700735826</v>
      </c>
      <c r="W1567" s="358">
        <f>IF(W1323,0,$D1567*(1+'General Inputs'!$C$4)^(W$3906-$K$3906))*'General Inputs'!$C$6</f>
        <v>1521890.1534750543</v>
      </c>
      <c r="X1567" s="358">
        <f>IF(X1323,0,$D1567*(1+'General Inputs'!$C$4)^(X$3906-$K$3906))*'General Inputs'!$C$6</f>
        <v>1552327.9565445553</v>
      </c>
      <c r="Y1567" s="358">
        <f>IF(Y1323,0,$D1567*(1+'General Inputs'!$C$4)^(Y$3906-$K$3906))*'General Inputs'!$C$6</f>
        <v>1583374.5156754467</v>
      </c>
      <c r="Z1567" s="358">
        <f>IF(Z1323,0,$D1567*(1+'General Inputs'!$C$4)^(Z$3906-$K$3906))*'General Inputs'!$C$6</f>
        <v>1615042.0059889548</v>
      </c>
      <c r="AA1567" s="358">
        <f>IF(AA1323,0,$D1567*(1+'General Inputs'!$C$4)^(AA$3906-$K$3906))*'General Inputs'!$C$6</f>
        <v>1647342.8461087344</v>
      </c>
      <c r="AB1567" s="358">
        <f>IF(AB1323,0,$D1567*(1+'General Inputs'!$C$4)^(AB$3906-$K$3906))*'General Inputs'!$C$6</f>
        <v>1680289.7030309094</v>
      </c>
      <c r="AC1567" s="358">
        <f>IF(AC1323,0,$D1567*(1+'General Inputs'!$C$4)^(AC$3906-$K$3906))*'General Inputs'!$C$6</f>
        <v>1713895.4970915273</v>
      </c>
      <c r="AD1567" s="358">
        <f>IF(AD1323,0,$D1567*(1+'General Inputs'!$C$4)^(AD$3906-$K$3906))*'General Inputs'!$C$6</f>
        <v>1748173.4070333578</v>
      </c>
      <c r="AE1567" s="358">
        <f>IF(AE1323,0,$D1567*(1+'General Inputs'!$C$4)^(AE$3906-$K$3906))*'General Inputs'!$C$6</f>
        <v>1783136.8751740248</v>
      </c>
      <c r="AF1567" s="358">
        <f>IF(AF1323,0,$D1567*(1+'General Inputs'!$C$4)^(AF$3906-$K$3906))*'General Inputs'!$C$6</f>
        <v>1818799.6126775055</v>
      </c>
      <c r="AG1567" s="358">
        <f>IF(AG1323,0,$D1567*(1+'General Inputs'!$C$4)^(AG$3906-$K$3906))*'General Inputs'!$C$6</f>
        <v>1855175.6049310556</v>
      </c>
      <c r="AH1567" s="358">
        <f>IF(AH1323,0,$D1567*(1+'General Inputs'!$C$4)^(AH$3906-$K$3906))*'General Inputs'!$C$6</f>
        <v>1892279.1170296762</v>
      </c>
      <c r="AI1567" s="358">
        <f>IF(AI1323,0,$D1567*(1+'General Inputs'!$C$4)^(AI$3906-$K$3906))*'General Inputs'!$C$6</f>
        <v>1930124.6993702701</v>
      </c>
      <c r="AJ1567" s="358">
        <f>IF(AJ1323,0,$D1567*(1+'General Inputs'!$C$4)^(AJ$3906-$K$3906))*'General Inputs'!$C$6</f>
        <v>1968727.1933576753</v>
      </c>
    </row>
    <row r="1568" spans="1:36" x14ac:dyDescent="0.25">
      <c r="A1568" s="353" t="s">
        <v>245</v>
      </c>
      <c r="B1568" s="353" t="s">
        <v>408</v>
      </c>
      <c r="C1568" s="441">
        <f t="shared" si="1153"/>
        <v>6250</v>
      </c>
      <c r="D1568" s="397">
        <v>8000000</v>
      </c>
      <c r="E1568" s="397"/>
      <c r="F1568" s="397"/>
      <c r="G1568" s="397"/>
      <c r="H1568" s="397"/>
      <c r="I1568" s="476">
        <f t="shared" si="1154"/>
        <v>22</v>
      </c>
      <c r="J1568" s="476">
        <f t="shared" si="1155"/>
        <v>1</v>
      </c>
      <c r="K1568" s="358">
        <v>0</v>
      </c>
      <c r="L1568" s="358">
        <v>0</v>
      </c>
      <c r="M1568" s="358">
        <v>0</v>
      </c>
      <c r="N1568" s="358">
        <v>0</v>
      </c>
      <c r="O1568" s="358">
        <f>IF(O1324,0,$D1568*(1+'General Inputs'!$C$4)^(O$3906-$K$3906))*'General Inputs'!$C$6</f>
        <v>1298918.5919999999</v>
      </c>
      <c r="P1568" s="358">
        <f>IF(P1324,0,$D1568*(1+'General Inputs'!$C$4)^(P$3906-$K$3906))*'General Inputs'!$C$6</f>
        <v>1324896.9638399999</v>
      </c>
      <c r="Q1568" s="358">
        <f>IF(Q1324,0,$D1568*(1+'General Inputs'!$C$4)^(Q$3906-$K$3906))*'General Inputs'!$C$6</f>
        <v>1351394.9031168001</v>
      </c>
      <c r="R1568" s="358">
        <f>IF(R1324,0,$D1568*(1+'General Inputs'!$C$4)^(R$3906-$K$3906))*'General Inputs'!$C$6</f>
        <v>1378422.8011791357</v>
      </c>
      <c r="S1568" s="358">
        <f>IF(S1324,0,$D1568*(1+'General Inputs'!$C$4)^(S$3906-$K$3906))*'General Inputs'!$C$6</f>
        <v>1405991.2572027186</v>
      </c>
      <c r="T1568" s="358">
        <f>IF(T1324,0,$D1568*(1+'General Inputs'!$C$4)^(T$3906-$K$3906))*'General Inputs'!$C$6</f>
        <v>1434111.082346773</v>
      </c>
      <c r="U1568" s="358">
        <f>IF(U1324,0,$D1568*(1+'General Inputs'!$C$4)^(U$3906-$K$3906))*'General Inputs'!$C$6</f>
        <v>1462793.3039937085</v>
      </c>
      <c r="V1568" s="358">
        <f>IF(V1324,0,$D1568*(1+'General Inputs'!$C$4)^(V$3906-$K$3906))*'General Inputs'!$C$6</f>
        <v>1492049.1700735826</v>
      </c>
      <c r="W1568" s="358">
        <f>IF(W1324,0,$D1568*(1+'General Inputs'!$C$4)^(W$3906-$K$3906))*'General Inputs'!$C$6</f>
        <v>1521890.1534750543</v>
      </c>
      <c r="X1568" s="358">
        <f>IF(X1324,0,$D1568*(1+'General Inputs'!$C$4)^(X$3906-$K$3906))*'General Inputs'!$C$6</f>
        <v>1552327.9565445553</v>
      </c>
      <c r="Y1568" s="358">
        <f>IF(Y1324,0,$D1568*(1+'General Inputs'!$C$4)^(Y$3906-$K$3906))*'General Inputs'!$C$6</f>
        <v>1583374.5156754467</v>
      </c>
      <c r="Z1568" s="358">
        <f>IF(Z1324,0,$D1568*(1+'General Inputs'!$C$4)^(Z$3906-$K$3906))*'General Inputs'!$C$6</f>
        <v>1615042.0059889548</v>
      </c>
      <c r="AA1568" s="358">
        <f>IF(AA1324,0,$D1568*(1+'General Inputs'!$C$4)^(AA$3906-$K$3906))*'General Inputs'!$C$6</f>
        <v>1647342.8461087344</v>
      </c>
      <c r="AB1568" s="358">
        <f>IF(AB1324,0,$D1568*(1+'General Inputs'!$C$4)^(AB$3906-$K$3906))*'General Inputs'!$C$6</f>
        <v>1680289.7030309094</v>
      </c>
      <c r="AC1568" s="358">
        <f>IF(AC1324,0,$D1568*(1+'General Inputs'!$C$4)^(AC$3906-$K$3906))*'General Inputs'!$C$6</f>
        <v>1713895.4970915273</v>
      </c>
      <c r="AD1568" s="358">
        <f>IF(AD1324,0,$D1568*(1+'General Inputs'!$C$4)^(AD$3906-$K$3906))*'General Inputs'!$C$6</f>
        <v>1748173.4070333578</v>
      </c>
      <c r="AE1568" s="358">
        <f>IF(AE1324,0,$D1568*(1+'General Inputs'!$C$4)^(AE$3906-$K$3906))*'General Inputs'!$C$6</f>
        <v>1783136.8751740248</v>
      </c>
      <c r="AF1568" s="358">
        <f>IF(AF1324,0,$D1568*(1+'General Inputs'!$C$4)^(AF$3906-$K$3906))*'General Inputs'!$C$6</f>
        <v>1818799.6126775055</v>
      </c>
      <c r="AG1568" s="358">
        <f>IF(AG1324,0,$D1568*(1+'General Inputs'!$C$4)^(AG$3906-$K$3906))*'General Inputs'!$C$6</f>
        <v>1855175.6049310556</v>
      </c>
      <c r="AH1568" s="358">
        <f>IF(AH1324,0,$D1568*(1+'General Inputs'!$C$4)^(AH$3906-$K$3906))*'General Inputs'!$C$6</f>
        <v>1892279.1170296762</v>
      </c>
      <c r="AI1568" s="358">
        <f>IF(AI1324,0,$D1568*(1+'General Inputs'!$C$4)^(AI$3906-$K$3906))*'General Inputs'!$C$6</f>
        <v>1930124.6993702701</v>
      </c>
      <c r="AJ1568" s="358">
        <f>IF(AJ1324,0,$D1568*(1+'General Inputs'!$C$4)^(AJ$3906-$K$3906))*'General Inputs'!$C$6</f>
        <v>1968727.1933576753</v>
      </c>
    </row>
    <row r="1569" spans="1:36" x14ac:dyDescent="0.25">
      <c r="A1569" s="353" t="s">
        <v>245</v>
      </c>
      <c r="B1569" s="353" t="s">
        <v>362</v>
      </c>
      <c r="C1569" s="441">
        <f t="shared" si="1153"/>
        <v>6250</v>
      </c>
      <c r="D1569" s="397">
        <v>8000000</v>
      </c>
      <c r="E1569" s="397"/>
      <c r="F1569" s="397"/>
      <c r="G1569" s="397"/>
      <c r="H1569" s="397"/>
      <c r="I1569" s="476">
        <f t="shared" si="1154"/>
        <v>22</v>
      </c>
      <c r="J1569" s="476">
        <f t="shared" si="1155"/>
        <v>1</v>
      </c>
      <c r="K1569" s="358">
        <v>0</v>
      </c>
      <c r="L1569" s="358">
        <v>0</v>
      </c>
      <c r="M1569" s="358">
        <v>0</v>
      </c>
      <c r="N1569" s="358">
        <v>0</v>
      </c>
      <c r="O1569" s="358">
        <f>IF(O1325,0,$D1569*(1+'General Inputs'!$C$4)^(O$3906-$K$3906))*'General Inputs'!$C$6</f>
        <v>1298918.5919999999</v>
      </c>
      <c r="P1569" s="358">
        <f>IF(P1325,0,$D1569*(1+'General Inputs'!$C$4)^(P$3906-$K$3906))*'General Inputs'!$C$6</f>
        <v>1324896.9638399999</v>
      </c>
      <c r="Q1569" s="358">
        <f>IF(Q1325,0,$D1569*(1+'General Inputs'!$C$4)^(Q$3906-$K$3906))*'General Inputs'!$C$6</f>
        <v>1351394.9031168001</v>
      </c>
      <c r="R1569" s="358">
        <f>IF(R1325,0,$D1569*(1+'General Inputs'!$C$4)^(R$3906-$K$3906))*'General Inputs'!$C$6</f>
        <v>1378422.8011791357</v>
      </c>
      <c r="S1569" s="358">
        <f>IF(S1325,0,$D1569*(1+'General Inputs'!$C$4)^(S$3906-$K$3906))*'General Inputs'!$C$6</f>
        <v>1405991.2572027186</v>
      </c>
      <c r="T1569" s="358">
        <f>IF(T1325,0,$D1569*(1+'General Inputs'!$C$4)^(T$3906-$K$3906))*'General Inputs'!$C$6</f>
        <v>1434111.082346773</v>
      </c>
      <c r="U1569" s="358">
        <f>IF(U1325,0,$D1569*(1+'General Inputs'!$C$4)^(U$3906-$K$3906))*'General Inputs'!$C$6</f>
        <v>1462793.3039937085</v>
      </c>
      <c r="V1569" s="358">
        <f>IF(V1325,0,$D1569*(1+'General Inputs'!$C$4)^(V$3906-$K$3906))*'General Inputs'!$C$6</f>
        <v>1492049.1700735826</v>
      </c>
      <c r="W1569" s="358">
        <f>IF(W1325,0,$D1569*(1+'General Inputs'!$C$4)^(W$3906-$K$3906))*'General Inputs'!$C$6</f>
        <v>1521890.1534750543</v>
      </c>
      <c r="X1569" s="358">
        <f>IF(X1325,0,$D1569*(1+'General Inputs'!$C$4)^(X$3906-$K$3906))*'General Inputs'!$C$6</f>
        <v>1552327.9565445553</v>
      </c>
      <c r="Y1569" s="358">
        <f>IF(Y1325,0,$D1569*(1+'General Inputs'!$C$4)^(Y$3906-$K$3906))*'General Inputs'!$C$6</f>
        <v>1583374.5156754467</v>
      </c>
      <c r="Z1569" s="358">
        <f>IF(Z1325,0,$D1569*(1+'General Inputs'!$C$4)^(Z$3906-$K$3906))*'General Inputs'!$C$6</f>
        <v>1615042.0059889548</v>
      </c>
      <c r="AA1569" s="358">
        <f>IF(AA1325,0,$D1569*(1+'General Inputs'!$C$4)^(AA$3906-$K$3906))*'General Inputs'!$C$6</f>
        <v>1647342.8461087344</v>
      </c>
      <c r="AB1569" s="358">
        <f>IF(AB1325,0,$D1569*(1+'General Inputs'!$C$4)^(AB$3906-$K$3906))*'General Inputs'!$C$6</f>
        <v>1680289.7030309094</v>
      </c>
      <c r="AC1569" s="358">
        <f>IF(AC1325,0,$D1569*(1+'General Inputs'!$C$4)^(AC$3906-$K$3906))*'General Inputs'!$C$6</f>
        <v>1713895.4970915273</v>
      </c>
      <c r="AD1569" s="358">
        <f>IF(AD1325,0,$D1569*(1+'General Inputs'!$C$4)^(AD$3906-$K$3906))*'General Inputs'!$C$6</f>
        <v>1748173.4070333578</v>
      </c>
      <c r="AE1569" s="358">
        <f>IF(AE1325,0,$D1569*(1+'General Inputs'!$C$4)^(AE$3906-$K$3906))*'General Inputs'!$C$6</f>
        <v>1783136.8751740248</v>
      </c>
      <c r="AF1569" s="358">
        <f>IF(AF1325,0,$D1569*(1+'General Inputs'!$C$4)^(AF$3906-$K$3906))*'General Inputs'!$C$6</f>
        <v>1818799.6126775055</v>
      </c>
      <c r="AG1569" s="358">
        <f>IF(AG1325,0,$D1569*(1+'General Inputs'!$C$4)^(AG$3906-$K$3906))*'General Inputs'!$C$6</f>
        <v>1855175.6049310556</v>
      </c>
      <c r="AH1569" s="358">
        <f>IF(AH1325,0,$D1569*(1+'General Inputs'!$C$4)^(AH$3906-$K$3906))*'General Inputs'!$C$6</f>
        <v>1892279.1170296762</v>
      </c>
      <c r="AI1569" s="358">
        <f>IF(AI1325,0,$D1569*(1+'General Inputs'!$C$4)^(AI$3906-$K$3906))*'General Inputs'!$C$6</f>
        <v>1930124.6993702701</v>
      </c>
      <c r="AJ1569" s="358">
        <f>IF(AJ1325,0,$D1569*(1+'General Inputs'!$C$4)^(AJ$3906-$K$3906))*'General Inputs'!$C$6</f>
        <v>1968727.1933576753</v>
      </c>
    </row>
    <row r="1570" spans="1:36" x14ac:dyDescent="0.25">
      <c r="A1570" s="353" t="s">
        <v>412</v>
      </c>
      <c r="B1570" s="353" t="s">
        <v>413</v>
      </c>
      <c r="C1570" s="441">
        <f t="shared" si="1153"/>
        <v>20000</v>
      </c>
      <c r="D1570" s="397">
        <v>8000000</v>
      </c>
      <c r="E1570" s="397"/>
      <c r="F1570" s="397"/>
      <c r="G1570" s="397"/>
      <c r="H1570" s="397"/>
      <c r="I1570" s="476">
        <f t="shared" si="1154"/>
        <v>22</v>
      </c>
      <c r="J1570" s="476">
        <f t="shared" si="1155"/>
        <v>1</v>
      </c>
      <c r="K1570" s="358">
        <v>0</v>
      </c>
      <c r="L1570" s="358">
        <v>0</v>
      </c>
      <c r="M1570" s="358">
        <v>0</v>
      </c>
      <c r="N1570" s="358">
        <v>0</v>
      </c>
      <c r="O1570" s="358">
        <f>IF(O1326,0,$D1570*(1+'General Inputs'!$C$4)^(O$3906-$K$3906))*'General Inputs'!$C$6</f>
        <v>1298918.5919999999</v>
      </c>
      <c r="P1570" s="358">
        <f>IF(P1326,0,$D1570*(1+'General Inputs'!$C$4)^(P$3906-$K$3906))*'General Inputs'!$C$6</f>
        <v>1324896.9638399999</v>
      </c>
      <c r="Q1570" s="358">
        <f>IF(Q1326,0,$D1570*(1+'General Inputs'!$C$4)^(Q$3906-$K$3906))*'General Inputs'!$C$6</f>
        <v>1351394.9031168001</v>
      </c>
      <c r="R1570" s="358">
        <f>IF(R1326,0,$D1570*(1+'General Inputs'!$C$4)^(R$3906-$K$3906))*'General Inputs'!$C$6</f>
        <v>1378422.8011791357</v>
      </c>
      <c r="S1570" s="358">
        <f>IF(S1326,0,$D1570*(1+'General Inputs'!$C$4)^(S$3906-$K$3906))*'General Inputs'!$C$6</f>
        <v>1405991.2572027186</v>
      </c>
      <c r="T1570" s="358">
        <f>IF(T1326,0,$D1570*(1+'General Inputs'!$C$4)^(T$3906-$K$3906))*'General Inputs'!$C$6</f>
        <v>1434111.082346773</v>
      </c>
      <c r="U1570" s="358">
        <f>IF(U1326,0,$D1570*(1+'General Inputs'!$C$4)^(U$3906-$K$3906))*'General Inputs'!$C$6</f>
        <v>1462793.3039937085</v>
      </c>
      <c r="V1570" s="358">
        <f>IF(V1326,0,$D1570*(1+'General Inputs'!$C$4)^(V$3906-$K$3906))*'General Inputs'!$C$6</f>
        <v>1492049.1700735826</v>
      </c>
      <c r="W1570" s="358">
        <f>IF(W1326,0,$D1570*(1+'General Inputs'!$C$4)^(W$3906-$K$3906))*'General Inputs'!$C$6</f>
        <v>1521890.1534750543</v>
      </c>
      <c r="X1570" s="358">
        <f>IF(X1326,0,$D1570*(1+'General Inputs'!$C$4)^(X$3906-$K$3906))*'General Inputs'!$C$6</f>
        <v>1552327.9565445553</v>
      </c>
      <c r="Y1570" s="358">
        <f>IF(Y1326,0,$D1570*(1+'General Inputs'!$C$4)^(Y$3906-$K$3906))*'General Inputs'!$C$6</f>
        <v>1583374.5156754467</v>
      </c>
      <c r="Z1570" s="358">
        <f>IF(Z1326,0,$D1570*(1+'General Inputs'!$C$4)^(Z$3906-$K$3906))*'General Inputs'!$C$6</f>
        <v>1615042.0059889548</v>
      </c>
      <c r="AA1570" s="358">
        <f>IF(AA1326,0,$D1570*(1+'General Inputs'!$C$4)^(AA$3906-$K$3906))*'General Inputs'!$C$6</f>
        <v>1647342.8461087344</v>
      </c>
      <c r="AB1570" s="358">
        <f>IF(AB1326,0,$D1570*(1+'General Inputs'!$C$4)^(AB$3906-$K$3906))*'General Inputs'!$C$6</f>
        <v>1680289.7030309094</v>
      </c>
      <c r="AC1570" s="358">
        <f>IF(AC1326,0,$D1570*(1+'General Inputs'!$C$4)^(AC$3906-$K$3906))*'General Inputs'!$C$6</f>
        <v>1713895.4970915273</v>
      </c>
      <c r="AD1570" s="358">
        <f>IF(AD1326,0,$D1570*(1+'General Inputs'!$C$4)^(AD$3906-$K$3906))*'General Inputs'!$C$6</f>
        <v>1748173.4070333578</v>
      </c>
      <c r="AE1570" s="358">
        <f>IF(AE1326,0,$D1570*(1+'General Inputs'!$C$4)^(AE$3906-$K$3906))*'General Inputs'!$C$6</f>
        <v>1783136.8751740248</v>
      </c>
      <c r="AF1570" s="358">
        <f>IF(AF1326,0,$D1570*(1+'General Inputs'!$C$4)^(AF$3906-$K$3906))*'General Inputs'!$C$6</f>
        <v>1818799.6126775055</v>
      </c>
      <c r="AG1570" s="358">
        <f>IF(AG1326,0,$D1570*(1+'General Inputs'!$C$4)^(AG$3906-$K$3906))*'General Inputs'!$C$6</f>
        <v>1855175.6049310556</v>
      </c>
      <c r="AH1570" s="358">
        <f>IF(AH1326,0,$D1570*(1+'General Inputs'!$C$4)^(AH$3906-$K$3906))*'General Inputs'!$C$6</f>
        <v>1892279.1170296762</v>
      </c>
      <c r="AI1570" s="358">
        <f>IF(AI1326,0,$D1570*(1+'General Inputs'!$C$4)^(AI$3906-$K$3906))*'General Inputs'!$C$6</f>
        <v>1930124.6993702701</v>
      </c>
      <c r="AJ1570" s="358">
        <f>IF(AJ1326,0,$D1570*(1+'General Inputs'!$C$4)^(AJ$3906-$K$3906))*'General Inputs'!$C$6</f>
        <v>1968727.1933576753</v>
      </c>
    </row>
    <row r="1571" spans="1:36" x14ac:dyDescent="0.25">
      <c r="A1571" s="353" t="s">
        <v>246</v>
      </c>
      <c r="B1571" s="353" t="s">
        <v>274</v>
      </c>
      <c r="C1571" s="441">
        <f t="shared" si="1153"/>
        <v>40000</v>
      </c>
      <c r="D1571" s="397">
        <v>20000000</v>
      </c>
      <c r="E1571" s="397"/>
      <c r="F1571" s="397"/>
      <c r="G1571" s="397"/>
      <c r="H1571" s="397"/>
      <c r="I1571" s="476">
        <f t="shared" si="1154"/>
        <v>22</v>
      </c>
      <c r="J1571" s="476">
        <f t="shared" si="1155"/>
        <v>1</v>
      </c>
      <c r="K1571" s="358">
        <v>0</v>
      </c>
      <c r="L1571" s="358">
        <v>0</v>
      </c>
      <c r="M1571" s="358">
        <v>0</v>
      </c>
      <c r="N1571" s="358">
        <v>0</v>
      </c>
      <c r="O1571" s="358">
        <f>IF(O1327,0,$D1571*(1+'General Inputs'!$C$4)^(O$3906-$K$3906))*'General Inputs'!$C$6</f>
        <v>3247296.48</v>
      </c>
      <c r="P1571" s="358">
        <f>IF(P1327,0,$D1571*(1+'General Inputs'!$C$4)^(P$3906-$K$3906))*'General Inputs'!$C$6</f>
        <v>3312242.4095999999</v>
      </c>
      <c r="Q1571" s="358">
        <f>IF(Q1327,0,$D1571*(1+'General Inputs'!$C$4)^(Q$3906-$K$3906))*'General Inputs'!$C$6</f>
        <v>3378487.2577920002</v>
      </c>
      <c r="R1571" s="358">
        <f>IF(R1327,0,$D1571*(1+'General Inputs'!$C$4)^(R$3906-$K$3906))*'General Inputs'!$C$6</f>
        <v>3446057.0029478394</v>
      </c>
      <c r="S1571" s="358">
        <f>IF(S1327,0,$D1571*(1+'General Inputs'!$C$4)^(S$3906-$K$3906))*'General Inputs'!$C$6</f>
        <v>3514978.1430067965</v>
      </c>
      <c r="T1571" s="358">
        <f>IF(T1327,0,$D1571*(1+'General Inputs'!$C$4)^(T$3906-$K$3906))*'General Inputs'!$C$6</f>
        <v>3585277.7058669324</v>
      </c>
      <c r="U1571" s="358">
        <f>IF(U1327,0,$D1571*(1+'General Inputs'!$C$4)^(U$3906-$K$3906))*'General Inputs'!$C$6</f>
        <v>3656983.2599842711</v>
      </c>
      <c r="V1571" s="358">
        <f>IF(V1327,0,$D1571*(1+'General Inputs'!$C$4)^(V$3906-$K$3906))*'General Inputs'!$C$6</f>
        <v>3730122.925183956</v>
      </c>
      <c r="W1571" s="358">
        <f>IF(W1327,0,$D1571*(1+'General Inputs'!$C$4)^(W$3906-$K$3906))*'General Inputs'!$C$6</f>
        <v>3804725.3836876354</v>
      </c>
      <c r="X1571" s="358">
        <f>IF(X1327,0,$D1571*(1+'General Inputs'!$C$4)^(X$3906-$K$3906))*'General Inputs'!$C$6</f>
        <v>3880819.8913613884</v>
      </c>
      <c r="Y1571" s="358">
        <f>IF(Y1327,0,$D1571*(1+'General Inputs'!$C$4)^(Y$3906-$K$3906))*'General Inputs'!$C$6</f>
        <v>3958436.2891886164</v>
      </c>
      <c r="Z1571" s="358">
        <f>IF(Z1327,0,$D1571*(1+'General Inputs'!$C$4)^(Z$3906-$K$3906))*'General Inputs'!$C$6</f>
        <v>4037605.0149723873</v>
      </c>
      <c r="AA1571" s="358">
        <f>IF(AA1327,0,$D1571*(1+'General Inputs'!$C$4)^(AA$3906-$K$3906))*'General Inputs'!$C$6</f>
        <v>4118357.1152718356</v>
      </c>
      <c r="AB1571" s="358">
        <f>IF(AB1327,0,$D1571*(1+'General Inputs'!$C$4)^(AB$3906-$K$3906))*'General Inputs'!$C$6</f>
        <v>4200724.2575772731</v>
      </c>
      <c r="AC1571" s="358">
        <f>IF(AC1327,0,$D1571*(1+'General Inputs'!$C$4)^(AC$3906-$K$3906))*'General Inputs'!$C$6</f>
        <v>4284738.7427288182</v>
      </c>
      <c r="AD1571" s="358">
        <f>IF(AD1327,0,$D1571*(1+'General Inputs'!$C$4)^(AD$3906-$K$3906))*'General Inputs'!$C$6</f>
        <v>4370433.5175833944</v>
      </c>
      <c r="AE1571" s="358">
        <f>IF(AE1327,0,$D1571*(1+'General Inputs'!$C$4)^(AE$3906-$K$3906))*'General Inputs'!$C$6</f>
        <v>4457842.1879350627</v>
      </c>
      <c r="AF1571" s="358">
        <f>IF(AF1327,0,$D1571*(1+'General Inputs'!$C$4)^(AF$3906-$K$3906))*'General Inputs'!$C$6</f>
        <v>4546999.0316937631</v>
      </c>
      <c r="AG1571" s="358">
        <f>IF(AG1327,0,$D1571*(1+'General Inputs'!$C$4)^(AG$3906-$K$3906))*'General Inputs'!$C$6</f>
        <v>4637939.0123276394</v>
      </c>
      <c r="AH1571" s="358">
        <f>IF(AH1327,0,$D1571*(1+'General Inputs'!$C$4)^(AH$3906-$K$3906))*'General Inputs'!$C$6</f>
        <v>4730697.7925741915</v>
      </c>
      <c r="AI1571" s="358">
        <f>IF(AI1327,0,$D1571*(1+'General Inputs'!$C$4)^(AI$3906-$K$3906))*'General Inputs'!$C$6</f>
        <v>4825311.7484256746</v>
      </c>
      <c r="AJ1571" s="358">
        <f>IF(AJ1327,0,$D1571*(1+'General Inputs'!$C$4)^(AJ$3906-$K$3906))*'General Inputs'!$C$6</f>
        <v>4921817.9833941888</v>
      </c>
    </row>
    <row r="1572" spans="1:36" x14ac:dyDescent="0.25">
      <c r="A1572" s="353" t="s">
        <v>247</v>
      </c>
      <c r="B1572" s="353" t="s">
        <v>269</v>
      </c>
      <c r="C1572" s="441">
        <f t="shared" si="1153"/>
        <v>25000</v>
      </c>
      <c r="D1572" s="397">
        <v>20000000</v>
      </c>
      <c r="E1572" s="397"/>
      <c r="F1572" s="397"/>
      <c r="G1572" s="397"/>
      <c r="H1572" s="397"/>
      <c r="I1572" s="476">
        <f t="shared" si="1154"/>
        <v>22</v>
      </c>
      <c r="J1572" s="476">
        <f t="shared" si="1155"/>
        <v>1</v>
      </c>
      <c r="K1572" s="358">
        <v>0</v>
      </c>
      <c r="L1572" s="358">
        <v>0</v>
      </c>
      <c r="M1572" s="358">
        <v>0</v>
      </c>
      <c r="N1572" s="358">
        <v>0</v>
      </c>
      <c r="O1572" s="358">
        <f>IF(O1328,0,$D1572*(1+'General Inputs'!$C$4)^(O$3906-$K$3906))*'General Inputs'!$C$6</f>
        <v>3247296.48</v>
      </c>
      <c r="P1572" s="358">
        <f>IF(P1328,0,$D1572*(1+'General Inputs'!$C$4)^(P$3906-$K$3906))*'General Inputs'!$C$6</f>
        <v>3312242.4095999999</v>
      </c>
      <c r="Q1572" s="358">
        <f>IF(Q1328,0,$D1572*(1+'General Inputs'!$C$4)^(Q$3906-$K$3906))*'General Inputs'!$C$6</f>
        <v>3378487.2577920002</v>
      </c>
      <c r="R1572" s="358">
        <f>IF(R1328,0,$D1572*(1+'General Inputs'!$C$4)^(R$3906-$K$3906))*'General Inputs'!$C$6</f>
        <v>3446057.0029478394</v>
      </c>
      <c r="S1572" s="358">
        <f>IF(S1328,0,$D1572*(1+'General Inputs'!$C$4)^(S$3906-$K$3906))*'General Inputs'!$C$6</f>
        <v>3514978.1430067965</v>
      </c>
      <c r="T1572" s="358">
        <f>IF(T1328,0,$D1572*(1+'General Inputs'!$C$4)^(T$3906-$K$3906))*'General Inputs'!$C$6</f>
        <v>3585277.7058669324</v>
      </c>
      <c r="U1572" s="358">
        <f>IF(U1328,0,$D1572*(1+'General Inputs'!$C$4)^(U$3906-$K$3906))*'General Inputs'!$C$6</f>
        <v>3656983.2599842711</v>
      </c>
      <c r="V1572" s="358">
        <f>IF(V1328,0,$D1572*(1+'General Inputs'!$C$4)^(V$3906-$K$3906))*'General Inputs'!$C$6</f>
        <v>3730122.925183956</v>
      </c>
      <c r="W1572" s="358">
        <f>IF(W1328,0,$D1572*(1+'General Inputs'!$C$4)^(W$3906-$K$3906))*'General Inputs'!$C$6</f>
        <v>3804725.3836876354</v>
      </c>
      <c r="X1572" s="358">
        <f>IF(X1328,0,$D1572*(1+'General Inputs'!$C$4)^(X$3906-$K$3906))*'General Inputs'!$C$6</f>
        <v>3880819.8913613884</v>
      </c>
      <c r="Y1572" s="358">
        <f>IF(Y1328,0,$D1572*(1+'General Inputs'!$C$4)^(Y$3906-$K$3906))*'General Inputs'!$C$6</f>
        <v>3958436.2891886164</v>
      </c>
      <c r="Z1572" s="358">
        <f>IF(Z1328,0,$D1572*(1+'General Inputs'!$C$4)^(Z$3906-$K$3906))*'General Inputs'!$C$6</f>
        <v>4037605.0149723873</v>
      </c>
      <c r="AA1572" s="358">
        <f>IF(AA1328,0,$D1572*(1+'General Inputs'!$C$4)^(AA$3906-$K$3906))*'General Inputs'!$C$6</f>
        <v>4118357.1152718356</v>
      </c>
      <c r="AB1572" s="358">
        <f>IF(AB1328,0,$D1572*(1+'General Inputs'!$C$4)^(AB$3906-$K$3906))*'General Inputs'!$C$6</f>
        <v>4200724.2575772731</v>
      </c>
      <c r="AC1572" s="358">
        <f>IF(AC1328,0,$D1572*(1+'General Inputs'!$C$4)^(AC$3906-$K$3906))*'General Inputs'!$C$6</f>
        <v>4284738.7427288182</v>
      </c>
      <c r="AD1572" s="358">
        <f>IF(AD1328,0,$D1572*(1+'General Inputs'!$C$4)^(AD$3906-$K$3906))*'General Inputs'!$C$6</f>
        <v>4370433.5175833944</v>
      </c>
      <c r="AE1572" s="358">
        <f>IF(AE1328,0,$D1572*(1+'General Inputs'!$C$4)^(AE$3906-$K$3906))*'General Inputs'!$C$6</f>
        <v>4457842.1879350627</v>
      </c>
      <c r="AF1572" s="358">
        <f>IF(AF1328,0,$D1572*(1+'General Inputs'!$C$4)^(AF$3906-$K$3906))*'General Inputs'!$C$6</f>
        <v>4546999.0316937631</v>
      </c>
      <c r="AG1572" s="358">
        <f>IF(AG1328,0,$D1572*(1+'General Inputs'!$C$4)^(AG$3906-$K$3906))*'General Inputs'!$C$6</f>
        <v>4637939.0123276394</v>
      </c>
      <c r="AH1572" s="358">
        <f>IF(AH1328,0,$D1572*(1+'General Inputs'!$C$4)^(AH$3906-$K$3906))*'General Inputs'!$C$6</f>
        <v>4730697.7925741915</v>
      </c>
      <c r="AI1572" s="358">
        <f>IF(AI1328,0,$D1572*(1+'General Inputs'!$C$4)^(AI$3906-$K$3906))*'General Inputs'!$C$6</f>
        <v>4825311.7484256746</v>
      </c>
      <c r="AJ1572" s="358">
        <f>IF(AJ1328,0,$D1572*(1+'General Inputs'!$C$4)^(AJ$3906-$K$3906))*'General Inputs'!$C$6</f>
        <v>4921817.9833941888</v>
      </c>
    </row>
    <row r="1573" spans="1:36" x14ac:dyDescent="0.25">
      <c r="A1573" s="353" t="s">
        <v>247</v>
      </c>
      <c r="B1573" s="353" t="s">
        <v>473</v>
      </c>
      <c r="C1573" s="441">
        <f t="shared" si="1153"/>
        <v>12500</v>
      </c>
      <c r="D1573" s="397">
        <v>8000000</v>
      </c>
      <c r="E1573" s="397"/>
      <c r="F1573" s="397"/>
      <c r="G1573" s="397"/>
      <c r="H1573" s="397"/>
      <c r="I1573" s="476">
        <f t="shared" si="1154"/>
        <v>22</v>
      </c>
      <c r="J1573" s="476">
        <f t="shared" si="1155"/>
        <v>1</v>
      </c>
      <c r="K1573" s="358">
        <v>0</v>
      </c>
      <c r="L1573" s="358">
        <v>0</v>
      </c>
      <c r="M1573" s="358">
        <v>0</v>
      </c>
      <c r="N1573" s="358">
        <v>0</v>
      </c>
      <c r="O1573" s="358">
        <f>IF(O1329,0,$D1573*(1+'General Inputs'!$C$4)^(O$3906-$K$3906))*'General Inputs'!$C$6</f>
        <v>1298918.5919999999</v>
      </c>
      <c r="P1573" s="358">
        <f>IF(P1329,0,$D1573*(1+'General Inputs'!$C$4)^(P$3906-$K$3906))*'General Inputs'!$C$6</f>
        <v>1324896.9638399999</v>
      </c>
      <c r="Q1573" s="358">
        <f>IF(Q1329,0,$D1573*(1+'General Inputs'!$C$4)^(Q$3906-$K$3906))*'General Inputs'!$C$6</f>
        <v>1351394.9031168001</v>
      </c>
      <c r="R1573" s="358">
        <f>IF(R1329,0,$D1573*(1+'General Inputs'!$C$4)^(R$3906-$K$3906))*'General Inputs'!$C$6</f>
        <v>1378422.8011791357</v>
      </c>
      <c r="S1573" s="358">
        <f>IF(S1329,0,$D1573*(1+'General Inputs'!$C$4)^(S$3906-$K$3906))*'General Inputs'!$C$6</f>
        <v>1405991.2572027186</v>
      </c>
      <c r="T1573" s="358">
        <f>IF(T1329,0,$D1573*(1+'General Inputs'!$C$4)^(T$3906-$K$3906))*'General Inputs'!$C$6</f>
        <v>1434111.082346773</v>
      </c>
      <c r="U1573" s="358">
        <f>IF(U1329,0,$D1573*(1+'General Inputs'!$C$4)^(U$3906-$K$3906))*'General Inputs'!$C$6</f>
        <v>1462793.3039937085</v>
      </c>
      <c r="V1573" s="358">
        <f>IF(V1329,0,$D1573*(1+'General Inputs'!$C$4)^(V$3906-$K$3906))*'General Inputs'!$C$6</f>
        <v>1492049.1700735826</v>
      </c>
      <c r="W1573" s="358">
        <f>IF(W1329,0,$D1573*(1+'General Inputs'!$C$4)^(W$3906-$K$3906))*'General Inputs'!$C$6</f>
        <v>1521890.1534750543</v>
      </c>
      <c r="X1573" s="358">
        <f>IF(X1329,0,$D1573*(1+'General Inputs'!$C$4)^(X$3906-$K$3906))*'General Inputs'!$C$6</f>
        <v>1552327.9565445553</v>
      </c>
      <c r="Y1573" s="358">
        <f>IF(Y1329,0,$D1573*(1+'General Inputs'!$C$4)^(Y$3906-$K$3906))*'General Inputs'!$C$6</f>
        <v>1583374.5156754467</v>
      </c>
      <c r="Z1573" s="358">
        <f>IF(Z1329,0,$D1573*(1+'General Inputs'!$C$4)^(Z$3906-$K$3906))*'General Inputs'!$C$6</f>
        <v>1615042.0059889548</v>
      </c>
      <c r="AA1573" s="358">
        <f>IF(AA1329,0,$D1573*(1+'General Inputs'!$C$4)^(AA$3906-$K$3906))*'General Inputs'!$C$6</f>
        <v>1647342.8461087344</v>
      </c>
      <c r="AB1573" s="358">
        <f>IF(AB1329,0,$D1573*(1+'General Inputs'!$C$4)^(AB$3906-$K$3906))*'General Inputs'!$C$6</f>
        <v>1680289.7030309094</v>
      </c>
      <c r="AC1573" s="358">
        <f>IF(AC1329,0,$D1573*(1+'General Inputs'!$C$4)^(AC$3906-$K$3906))*'General Inputs'!$C$6</f>
        <v>1713895.4970915273</v>
      </c>
      <c r="AD1573" s="358">
        <f>IF(AD1329,0,$D1573*(1+'General Inputs'!$C$4)^(AD$3906-$K$3906))*'General Inputs'!$C$6</f>
        <v>1748173.4070333578</v>
      </c>
      <c r="AE1573" s="358">
        <f>IF(AE1329,0,$D1573*(1+'General Inputs'!$C$4)^(AE$3906-$K$3906))*'General Inputs'!$C$6</f>
        <v>1783136.8751740248</v>
      </c>
      <c r="AF1573" s="358">
        <f>IF(AF1329,0,$D1573*(1+'General Inputs'!$C$4)^(AF$3906-$K$3906))*'General Inputs'!$C$6</f>
        <v>1818799.6126775055</v>
      </c>
      <c r="AG1573" s="358">
        <f>IF(AG1329,0,$D1573*(1+'General Inputs'!$C$4)^(AG$3906-$K$3906))*'General Inputs'!$C$6</f>
        <v>1855175.6049310556</v>
      </c>
      <c r="AH1573" s="358">
        <f>IF(AH1329,0,$D1573*(1+'General Inputs'!$C$4)^(AH$3906-$K$3906))*'General Inputs'!$C$6</f>
        <v>1892279.1170296762</v>
      </c>
      <c r="AI1573" s="358">
        <f>IF(AI1329,0,$D1573*(1+'General Inputs'!$C$4)^(AI$3906-$K$3906))*'General Inputs'!$C$6</f>
        <v>1930124.6993702701</v>
      </c>
      <c r="AJ1573" s="358">
        <f>IF(AJ1329,0,$D1573*(1+'General Inputs'!$C$4)^(AJ$3906-$K$3906))*'General Inputs'!$C$6</f>
        <v>1968727.1933576753</v>
      </c>
    </row>
    <row r="1574" spans="1:36" x14ac:dyDescent="0.25">
      <c r="A1574" s="353" t="s">
        <v>325</v>
      </c>
      <c r="B1574" s="353" t="s">
        <v>325</v>
      </c>
      <c r="C1574" s="441">
        <f t="shared" si="1153"/>
        <v>20000</v>
      </c>
      <c r="D1574" s="397">
        <v>8000000</v>
      </c>
      <c r="E1574" s="397"/>
      <c r="F1574" s="397"/>
      <c r="G1574" s="397"/>
      <c r="H1574" s="397"/>
      <c r="I1574" s="476">
        <f t="shared" si="1154"/>
        <v>22</v>
      </c>
      <c r="J1574" s="476">
        <f t="shared" si="1155"/>
        <v>1</v>
      </c>
      <c r="K1574" s="358">
        <v>0</v>
      </c>
      <c r="L1574" s="358">
        <v>0</v>
      </c>
      <c r="M1574" s="358">
        <v>0</v>
      </c>
      <c r="N1574" s="358">
        <v>0</v>
      </c>
      <c r="O1574" s="358">
        <f>IF(O1330,0,$D1574*(1+'General Inputs'!$C$4)^(O$3906-$K$3906))*'General Inputs'!$C$6</f>
        <v>1298918.5919999999</v>
      </c>
      <c r="P1574" s="358">
        <f>IF(P1330,0,$D1574*(1+'General Inputs'!$C$4)^(P$3906-$K$3906))*'General Inputs'!$C$6</f>
        <v>1324896.9638399999</v>
      </c>
      <c r="Q1574" s="358">
        <f>IF(Q1330,0,$D1574*(1+'General Inputs'!$C$4)^(Q$3906-$K$3906))*'General Inputs'!$C$6</f>
        <v>1351394.9031168001</v>
      </c>
      <c r="R1574" s="358">
        <f>IF(R1330,0,$D1574*(1+'General Inputs'!$C$4)^(R$3906-$K$3906))*'General Inputs'!$C$6</f>
        <v>1378422.8011791357</v>
      </c>
      <c r="S1574" s="358">
        <f>IF(S1330,0,$D1574*(1+'General Inputs'!$C$4)^(S$3906-$K$3906))*'General Inputs'!$C$6</f>
        <v>1405991.2572027186</v>
      </c>
      <c r="T1574" s="358">
        <f>IF(T1330,0,$D1574*(1+'General Inputs'!$C$4)^(T$3906-$K$3906))*'General Inputs'!$C$6</f>
        <v>1434111.082346773</v>
      </c>
      <c r="U1574" s="358">
        <f>IF(U1330,0,$D1574*(1+'General Inputs'!$C$4)^(U$3906-$K$3906))*'General Inputs'!$C$6</f>
        <v>1462793.3039937085</v>
      </c>
      <c r="V1574" s="358">
        <f>IF(V1330,0,$D1574*(1+'General Inputs'!$C$4)^(V$3906-$K$3906))*'General Inputs'!$C$6</f>
        <v>1492049.1700735826</v>
      </c>
      <c r="W1574" s="358">
        <f>IF(W1330,0,$D1574*(1+'General Inputs'!$C$4)^(W$3906-$K$3906))*'General Inputs'!$C$6</f>
        <v>1521890.1534750543</v>
      </c>
      <c r="X1574" s="358">
        <f>IF(X1330,0,$D1574*(1+'General Inputs'!$C$4)^(X$3906-$K$3906))*'General Inputs'!$C$6</f>
        <v>1552327.9565445553</v>
      </c>
      <c r="Y1574" s="358">
        <f>IF(Y1330,0,$D1574*(1+'General Inputs'!$C$4)^(Y$3906-$K$3906))*'General Inputs'!$C$6</f>
        <v>1583374.5156754467</v>
      </c>
      <c r="Z1574" s="358">
        <f>IF(Z1330,0,$D1574*(1+'General Inputs'!$C$4)^(Z$3906-$K$3906))*'General Inputs'!$C$6</f>
        <v>1615042.0059889548</v>
      </c>
      <c r="AA1574" s="358">
        <f>IF(AA1330,0,$D1574*(1+'General Inputs'!$C$4)^(AA$3906-$K$3906))*'General Inputs'!$C$6</f>
        <v>1647342.8461087344</v>
      </c>
      <c r="AB1574" s="358">
        <f>IF(AB1330,0,$D1574*(1+'General Inputs'!$C$4)^(AB$3906-$K$3906))*'General Inputs'!$C$6</f>
        <v>1680289.7030309094</v>
      </c>
      <c r="AC1574" s="358">
        <f>IF(AC1330,0,$D1574*(1+'General Inputs'!$C$4)^(AC$3906-$K$3906))*'General Inputs'!$C$6</f>
        <v>1713895.4970915273</v>
      </c>
      <c r="AD1574" s="358">
        <f>IF(AD1330,0,$D1574*(1+'General Inputs'!$C$4)^(AD$3906-$K$3906))*'General Inputs'!$C$6</f>
        <v>1748173.4070333578</v>
      </c>
      <c r="AE1574" s="358">
        <f>IF(AE1330,0,$D1574*(1+'General Inputs'!$C$4)^(AE$3906-$K$3906))*'General Inputs'!$C$6</f>
        <v>1783136.8751740248</v>
      </c>
      <c r="AF1574" s="358">
        <f>IF(AF1330,0,$D1574*(1+'General Inputs'!$C$4)^(AF$3906-$K$3906))*'General Inputs'!$C$6</f>
        <v>1818799.6126775055</v>
      </c>
      <c r="AG1574" s="358">
        <f>IF(AG1330,0,$D1574*(1+'General Inputs'!$C$4)^(AG$3906-$K$3906))*'General Inputs'!$C$6</f>
        <v>1855175.6049310556</v>
      </c>
      <c r="AH1574" s="358">
        <f>IF(AH1330,0,$D1574*(1+'General Inputs'!$C$4)^(AH$3906-$K$3906))*'General Inputs'!$C$6</f>
        <v>1892279.1170296762</v>
      </c>
      <c r="AI1574" s="358">
        <f>IF(AI1330,0,$D1574*(1+'General Inputs'!$C$4)^(AI$3906-$K$3906))*'General Inputs'!$C$6</f>
        <v>1930124.6993702701</v>
      </c>
      <c r="AJ1574" s="358">
        <f>IF(AJ1330,0,$D1574*(1+'General Inputs'!$C$4)^(AJ$3906-$K$3906))*'General Inputs'!$C$6</f>
        <v>1968727.1933576753</v>
      </c>
    </row>
    <row r="1575" spans="1:36" x14ac:dyDescent="0.25">
      <c r="A1575" s="353" t="s">
        <v>248</v>
      </c>
      <c r="B1575" s="353" t="s">
        <v>297</v>
      </c>
      <c r="C1575" s="441">
        <f t="shared" si="1153"/>
        <v>20000</v>
      </c>
      <c r="D1575" s="397">
        <v>8000000</v>
      </c>
      <c r="E1575" s="397"/>
      <c r="F1575" s="397"/>
      <c r="G1575" s="397"/>
      <c r="H1575" s="397"/>
      <c r="I1575" s="476">
        <f t="shared" si="1154"/>
        <v>22</v>
      </c>
      <c r="J1575" s="476">
        <f t="shared" si="1155"/>
        <v>1</v>
      </c>
      <c r="K1575" s="358">
        <v>0</v>
      </c>
      <c r="L1575" s="358">
        <v>0</v>
      </c>
      <c r="M1575" s="358">
        <v>0</v>
      </c>
      <c r="N1575" s="358">
        <v>0</v>
      </c>
      <c r="O1575" s="358">
        <f>IF(O1331,0,$D1575*(1+'General Inputs'!$C$4)^(O$3906-$K$3906))*'General Inputs'!$C$6</f>
        <v>1298918.5919999999</v>
      </c>
      <c r="P1575" s="358">
        <f>IF(P1331,0,$D1575*(1+'General Inputs'!$C$4)^(P$3906-$K$3906))*'General Inputs'!$C$6</f>
        <v>1324896.9638399999</v>
      </c>
      <c r="Q1575" s="358">
        <f>IF(Q1331,0,$D1575*(1+'General Inputs'!$C$4)^(Q$3906-$K$3906))*'General Inputs'!$C$6</f>
        <v>1351394.9031168001</v>
      </c>
      <c r="R1575" s="358">
        <f>IF(R1331,0,$D1575*(1+'General Inputs'!$C$4)^(R$3906-$K$3906))*'General Inputs'!$C$6</f>
        <v>1378422.8011791357</v>
      </c>
      <c r="S1575" s="358">
        <f>IF(S1331,0,$D1575*(1+'General Inputs'!$C$4)^(S$3906-$K$3906))*'General Inputs'!$C$6</f>
        <v>1405991.2572027186</v>
      </c>
      <c r="T1575" s="358">
        <f>IF(T1331,0,$D1575*(1+'General Inputs'!$C$4)^(T$3906-$K$3906))*'General Inputs'!$C$6</f>
        <v>1434111.082346773</v>
      </c>
      <c r="U1575" s="358">
        <f>IF(U1331,0,$D1575*(1+'General Inputs'!$C$4)^(U$3906-$K$3906))*'General Inputs'!$C$6</f>
        <v>1462793.3039937085</v>
      </c>
      <c r="V1575" s="358">
        <f>IF(V1331,0,$D1575*(1+'General Inputs'!$C$4)^(V$3906-$K$3906))*'General Inputs'!$C$6</f>
        <v>1492049.1700735826</v>
      </c>
      <c r="W1575" s="358">
        <f>IF(W1331,0,$D1575*(1+'General Inputs'!$C$4)^(W$3906-$K$3906))*'General Inputs'!$C$6</f>
        <v>1521890.1534750543</v>
      </c>
      <c r="X1575" s="358">
        <f>IF(X1331,0,$D1575*(1+'General Inputs'!$C$4)^(X$3906-$K$3906))*'General Inputs'!$C$6</f>
        <v>1552327.9565445553</v>
      </c>
      <c r="Y1575" s="358">
        <f>IF(Y1331,0,$D1575*(1+'General Inputs'!$C$4)^(Y$3906-$K$3906))*'General Inputs'!$C$6</f>
        <v>1583374.5156754467</v>
      </c>
      <c r="Z1575" s="358">
        <f>IF(Z1331,0,$D1575*(1+'General Inputs'!$C$4)^(Z$3906-$K$3906))*'General Inputs'!$C$6</f>
        <v>1615042.0059889548</v>
      </c>
      <c r="AA1575" s="358">
        <f>IF(AA1331,0,$D1575*(1+'General Inputs'!$C$4)^(AA$3906-$K$3906))*'General Inputs'!$C$6</f>
        <v>1647342.8461087344</v>
      </c>
      <c r="AB1575" s="358">
        <f>IF(AB1331,0,$D1575*(1+'General Inputs'!$C$4)^(AB$3906-$K$3906))*'General Inputs'!$C$6</f>
        <v>1680289.7030309094</v>
      </c>
      <c r="AC1575" s="358">
        <f>IF(AC1331,0,$D1575*(1+'General Inputs'!$C$4)^(AC$3906-$K$3906))*'General Inputs'!$C$6</f>
        <v>1713895.4970915273</v>
      </c>
      <c r="AD1575" s="358">
        <f>IF(AD1331,0,$D1575*(1+'General Inputs'!$C$4)^(AD$3906-$K$3906))*'General Inputs'!$C$6</f>
        <v>1748173.4070333578</v>
      </c>
      <c r="AE1575" s="358">
        <f>IF(AE1331,0,$D1575*(1+'General Inputs'!$C$4)^(AE$3906-$K$3906))*'General Inputs'!$C$6</f>
        <v>1783136.8751740248</v>
      </c>
      <c r="AF1575" s="358">
        <f>IF(AF1331,0,$D1575*(1+'General Inputs'!$C$4)^(AF$3906-$K$3906))*'General Inputs'!$C$6</f>
        <v>1818799.6126775055</v>
      </c>
      <c r="AG1575" s="358">
        <f>IF(AG1331,0,$D1575*(1+'General Inputs'!$C$4)^(AG$3906-$K$3906))*'General Inputs'!$C$6</f>
        <v>1855175.6049310556</v>
      </c>
      <c r="AH1575" s="358">
        <f>IF(AH1331,0,$D1575*(1+'General Inputs'!$C$4)^(AH$3906-$K$3906))*'General Inputs'!$C$6</f>
        <v>1892279.1170296762</v>
      </c>
      <c r="AI1575" s="358">
        <f>IF(AI1331,0,$D1575*(1+'General Inputs'!$C$4)^(AI$3906-$K$3906))*'General Inputs'!$C$6</f>
        <v>1930124.6993702701</v>
      </c>
      <c r="AJ1575" s="358">
        <f>IF(AJ1331,0,$D1575*(1+'General Inputs'!$C$4)^(AJ$3906-$K$3906))*'General Inputs'!$C$6</f>
        <v>1968727.1933576753</v>
      </c>
    </row>
    <row r="1576" spans="1:36" x14ac:dyDescent="0.25">
      <c r="A1576" s="353" t="s">
        <v>248</v>
      </c>
      <c r="B1576" s="353" t="s">
        <v>356</v>
      </c>
      <c r="C1576" s="441">
        <f t="shared" si="1153"/>
        <v>20000</v>
      </c>
      <c r="D1576" s="397">
        <v>8000000</v>
      </c>
      <c r="E1576" s="397"/>
      <c r="F1576" s="397"/>
      <c r="G1576" s="397"/>
      <c r="H1576" s="397"/>
      <c r="I1576" s="476">
        <f t="shared" si="1154"/>
        <v>22</v>
      </c>
      <c r="J1576" s="476">
        <f t="shared" si="1155"/>
        <v>1</v>
      </c>
      <c r="K1576" s="358">
        <v>0</v>
      </c>
      <c r="L1576" s="358">
        <v>0</v>
      </c>
      <c r="M1576" s="358">
        <v>0</v>
      </c>
      <c r="N1576" s="358">
        <v>0</v>
      </c>
      <c r="O1576" s="358">
        <f>IF(O1332,0,$D1576*(1+'General Inputs'!$C$4)^(O$3906-$K$3906))*'General Inputs'!$C$6</f>
        <v>1298918.5919999999</v>
      </c>
      <c r="P1576" s="358">
        <f>IF(P1332,0,$D1576*(1+'General Inputs'!$C$4)^(P$3906-$K$3906))*'General Inputs'!$C$6</f>
        <v>1324896.9638399999</v>
      </c>
      <c r="Q1576" s="358">
        <f>IF(Q1332,0,$D1576*(1+'General Inputs'!$C$4)^(Q$3906-$K$3906))*'General Inputs'!$C$6</f>
        <v>1351394.9031168001</v>
      </c>
      <c r="R1576" s="358">
        <f>IF(R1332,0,$D1576*(1+'General Inputs'!$C$4)^(R$3906-$K$3906))*'General Inputs'!$C$6</f>
        <v>1378422.8011791357</v>
      </c>
      <c r="S1576" s="358">
        <f>IF(S1332,0,$D1576*(1+'General Inputs'!$C$4)^(S$3906-$K$3906))*'General Inputs'!$C$6</f>
        <v>1405991.2572027186</v>
      </c>
      <c r="T1576" s="358">
        <f>IF(T1332,0,$D1576*(1+'General Inputs'!$C$4)^(T$3906-$K$3906))*'General Inputs'!$C$6</f>
        <v>1434111.082346773</v>
      </c>
      <c r="U1576" s="358">
        <f>IF(U1332,0,$D1576*(1+'General Inputs'!$C$4)^(U$3906-$K$3906))*'General Inputs'!$C$6</f>
        <v>1462793.3039937085</v>
      </c>
      <c r="V1576" s="358">
        <f>IF(V1332,0,$D1576*(1+'General Inputs'!$C$4)^(V$3906-$K$3906))*'General Inputs'!$C$6</f>
        <v>1492049.1700735826</v>
      </c>
      <c r="W1576" s="358">
        <f>IF(W1332,0,$D1576*(1+'General Inputs'!$C$4)^(W$3906-$K$3906))*'General Inputs'!$C$6</f>
        <v>1521890.1534750543</v>
      </c>
      <c r="X1576" s="358">
        <f>IF(X1332,0,$D1576*(1+'General Inputs'!$C$4)^(X$3906-$K$3906))*'General Inputs'!$C$6</f>
        <v>1552327.9565445553</v>
      </c>
      <c r="Y1576" s="358">
        <f>IF(Y1332,0,$D1576*(1+'General Inputs'!$C$4)^(Y$3906-$K$3906))*'General Inputs'!$C$6</f>
        <v>1583374.5156754467</v>
      </c>
      <c r="Z1576" s="358">
        <f>IF(Z1332,0,$D1576*(1+'General Inputs'!$C$4)^(Z$3906-$K$3906))*'General Inputs'!$C$6</f>
        <v>1615042.0059889548</v>
      </c>
      <c r="AA1576" s="358">
        <f>IF(AA1332,0,$D1576*(1+'General Inputs'!$C$4)^(AA$3906-$K$3906))*'General Inputs'!$C$6</f>
        <v>1647342.8461087344</v>
      </c>
      <c r="AB1576" s="358">
        <f>IF(AB1332,0,$D1576*(1+'General Inputs'!$C$4)^(AB$3906-$K$3906))*'General Inputs'!$C$6</f>
        <v>1680289.7030309094</v>
      </c>
      <c r="AC1576" s="358">
        <f>IF(AC1332,0,$D1576*(1+'General Inputs'!$C$4)^(AC$3906-$K$3906))*'General Inputs'!$C$6</f>
        <v>1713895.4970915273</v>
      </c>
      <c r="AD1576" s="358">
        <f>IF(AD1332,0,$D1576*(1+'General Inputs'!$C$4)^(AD$3906-$K$3906))*'General Inputs'!$C$6</f>
        <v>1748173.4070333578</v>
      </c>
      <c r="AE1576" s="358">
        <f>IF(AE1332,0,$D1576*(1+'General Inputs'!$C$4)^(AE$3906-$K$3906))*'General Inputs'!$C$6</f>
        <v>1783136.8751740248</v>
      </c>
      <c r="AF1576" s="358">
        <f>IF(AF1332,0,$D1576*(1+'General Inputs'!$C$4)^(AF$3906-$K$3906))*'General Inputs'!$C$6</f>
        <v>1818799.6126775055</v>
      </c>
      <c r="AG1576" s="358">
        <f>IF(AG1332,0,$D1576*(1+'General Inputs'!$C$4)^(AG$3906-$K$3906))*'General Inputs'!$C$6</f>
        <v>1855175.6049310556</v>
      </c>
      <c r="AH1576" s="358">
        <f>IF(AH1332,0,$D1576*(1+'General Inputs'!$C$4)^(AH$3906-$K$3906))*'General Inputs'!$C$6</f>
        <v>1892279.1170296762</v>
      </c>
      <c r="AI1576" s="358">
        <f>IF(AI1332,0,$D1576*(1+'General Inputs'!$C$4)^(AI$3906-$K$3906))*'General Inputs'!$C$6</f>
        <v>1930124.6993702701</v>
      </c>
      <c r="AJ1576" s="358">
        <f>IF(AJ1332,0,$D1576*(1+'General Inputs'!$C$4)^(AJ$3906-$K$3906))*'General Inputs'!$C$6</f>
        <v>1968727.1933576753</v>
      </c>
    </row>
    <row r="1577" spans="1:36" x14ac:dyDescent="0.25">
      <c r="A1577" s="353" t="s">
        <v>249</v>
      </c>
      <c r="B1577" s="353" t="s">
        <v>352</v>
      </c>
      <c r="C1577" s="441">
        <f t="shared" si="1153"/>
        <v>20000</v>
      </c>
      <c r="D1577" s="397">
        <v>8000000</v>
      </c>
      <c r="E1577" s="397"/>
      <c r="F1577" s="397"/>
      <c r="G1577" s="397"/>
      <c r="H1577" s="397"/>
      <c r="I1577" s="476">
        <f t="shared" si="1154"/>
        <v>22</v>
      </c>
      <c r="J1577" s="476">
        <f t="shared" si="1155"/>
        <v>1</v>
      </c>
      <c r="K1577" s="358">
        <v>0</v>
      </c>
      <c r="L1577" s="358">
        <v>0</v>
      </c>
      <c r="M1577" s="358">
        <v>0</v>
      </c>
      <c r="N1577" s="358">
        <v>0</v>
      </c>
      <c r="O1577" s="358">
        <f>IF(O1333,0,$D1577*(1+'General Inputs'!$C$4)^(O$3906-$K$3906))*'General Inputs'!$C$6</f>
        <v>1298918.5919999999</v>
      </c>
      <c r="P1577" s="358">
        <f>IF(P1333,0,$D1577*(1+'General Inputs'!$C$4)^(P$3906-$K$3906))*'General Inputs'!$C$6</f>
        <v>1324896.9638399999</v>
      </c>
      <c r="Q1577" s="358">
        <f>IF(Q1333,0,$D1577*(1+'General Inputs'!$C$4)^(Q$3906-$K$3906))*'General Inputs'!$C$6</f>
        <v>1351394.9031168001</v>
      </c>
      <c r="R1577" s="358">
        <f>IF(R1333,0,$D1577*(1+'General Inputs'!$C$4)^(R$3906-$K$3906))*'General Inputs'!$C$6</f>
        <v>1378422.8011791357</v>
      </c>
      <c r="S1577" s="358">
        <f>IF(S1333,0,$D1577*(1+'General Inputs'!$C$4)^(S$3906-$K$3906))*'General Inputs'!$C$6</f>
        <v>1405991.2572027186</v>
      </c>
      <c r="T1577" s="358">
        <f>IF(T1333,0,$D1577*(1+'General Inputs'!$C$4)^(T$3906-$K$3906))*'General Inputs'!$C$6</f>
        <v>1434111.082346773</v>
      </c>
      <c r="U1577" s="358">
        <f>IF(U1333,0,$D1577*(1+'General Inputs'!$C$4)^(U$3906-$K$3906))*'General Inputs'!$C$6</f>
        <v>1462793.3039937085</v>
      </c>
      <c r="V1577" s="358">
        <f>IF(V1333,0,$D1577*(1+'General Inputs'!$C$4)^(V$3906-$K$3906))*'General Inputs'!$C$6</f>
        <v>1492049.1700735826</v>
      </c>
      <c r="W1577" s="358">
        <f>IF(W1333,0,$D1577*(1+'General Inputs'!$C$4)^(W$3906-$K$3906))*'General Inputs'!$C$6</f>
        <v>1521890.1534750543</v>
      </c>
      <c r="X1577" s="358">
        <f>IF(X1333,0,$D1577*(1+'General Inputs'!$C$4)^(X$3906-$K$3906))*'General Inputs'!$C$6</f>
        <v>1552327.9565445553</v>
      </c>
      <c r="Y1577" s="358">
        <f>IF(Y1333,0,$D1577*(1+'General Inputs'!$C$4)^(Y$3906-$K$3906))*'General Inputs'!$C$6</f>
        <v>1583374.5156754467</v>
      </c>
      <c r="Z1577" s="358">
        <f>IF(Z1333,0,$D1577*(1+'General Inputs'!$C$4)^(Z$3906-$K$3906))*'General Inputs'!$C$6</f>
        <v>1615042.0059889548</v>
      </c>
      <c r="AA1577" s="358">
        <f>IF(AA1333,0,$D1577*(1+'General Inputs'!$C$4)^(AA$3906-$K$3906))*'General Inputs'!$C$6</f>
        <v>1647342.8461087344</v>
      </c>
      <c r="AB1577" s="358">
        <f>IF(AB1333,0,$D1577*(1+'General Inputs'!$C$4)^(AB$3906-$K$3906))*'General Inputs'!$C$6</f>
        <v>1680289.7030309094</v>
      </c>
      <c r="AC1577" s="358">
        <f>IF(AC1333,0,$D1577*(1+'General Inputs'!$C$4)^(AC$3906-$K$3906))*'General Inputs'!$C$6</f>
        <v>1713895.4970915273</v>
      </c>
      <c r="AD1577" s="358">
        <f>IF(AD1333,0,$D1577*(1+'General Inputs'!$C$4)^(AD$3906-$K$3906))*'General Inputs'!$C$6</f>
        <v>1748173.4070333578</v>
      </c>
      <c r="AE1577" s="358">
        <f>IF(AE1333,0,$D1577*(1+'General Inputs'!$C$4)^(AE$3906-$K$3906))*'General Inputs'!$C$6</f>
        <v>1783136.8751740248</v>
      </c>
      <c r="AF1577" s="358">
        <f>IF(AF1333,0,$D1577*(1+'General Inputs'!$C$4)^(AF$3906-$K$3906))*'General Inputs'!$C$6</f>
        <v>1818799.6126775055</v>
      </c>
      <c r="AG1577" s="358">
        <f>IF(AG1333,0,$D1577*(1+'General Inputs'!$C$4)^(AG$3906-$K$3906))*'General Inputs'!$C$6</f>
        <v>1855175.6049310556</v>
      </c>
      <c r="AH1577" s="358">
        <f>IF(AH1333,0,$D1577*(1+'General Inputs'!$C$4)^(AH$3906-$K$3906))*'General Inputs'!$C$6</f>
        <v>1892279.1170296762</v>
      </c>
      <c r="AI1577" s="358">
        <f>IF(AI1333,0,$D1577*(1+'General Inputs'!$C$4)^(AI$3906-$K$3906))*'General Inputs'!$C$6</f>
        <v>1930124.6993702701</v>
      </c>
      <c r="AJ1577" s="358">
        <f>IF(AJ1333,0,$D1577*(1+'General Inputs'!$C$4)^(AJ$3906-$K$3906))*'General Inputs'!$C$6</f>
        <v>1968727.1933576753</v>
      </c>
    </row>
    <row r="1578" spans="1:36" x14ac:dyDescent="0.25">
      <c r="A1578" s="353" t="s">
        <v>249</v>
      </c>
      <c r="B1578" s="353" t="s">
        <v>525</v>
      </c>
      <c r="C1578" s="441">
        <f t="shared" si="1153"/>
        <v>25000</v>
      </c>
      <c r="D1578" s="397">
        <v>20000000</v>
      </c>
      <c r="E1578" s="397"/>
      <c r="F1578" s="397"/>
      <c r="G1578" s="397"/>
      <c r="H1578" s="397"/>
      <c r="I1578" s="476">
        <f t="shared" si="1154"/>
        <v>22</v>
      </c>
      <c r="J1578" s="476">
        <f t="shared" si="1155"/>
        <v>1</v>
      </c>
      <c r="K1578" s="358">
        <v>0</v>
      </c>
      <c r="L1578" s="358">
        <v>0</v>
      </c>
      <c r="M1578" s="358">
        <v>0</v>
      </c>
      <c r="N1578" s="358">
        <v>0</v>
      </c>
      <c r="O1578" s="358">
        <f>IF(O1334,0,$D1578*(1+'General Inputs'!$C$4)^(O$3906-$K$3906))*'General Inputs'!$C$6</f>
        <v>3247296.48</v>
      </c>
      <c r="P1578" s="358">
        <f>IF(P1334,0,$D1578*(1+'General Inputs'!$C$4)^(P$3906-$K$3906))*'General Inputs'!$C$6</f>
        <v>3312242.4095999999</v>
      </c>
      <c r="Q1578" s="358">
        <f>IF(Q1334,0,$D1578*(1+'General Inputs'!$C$4)^(Q$3906-$K$3906))*'General Inputs'!$C$6</f>
        <v>3378487.2577920002</v>
      </c>
      <c r="R1578" s="358">
        <f>IF(R1334,0,$D1578*(1+'General Inputs'!$C$4)^(R$3906-$K$3906))*'General Inputs'!$C$6</f>
        <v>3446057.0029478394</v>
      </c>
      <c r="S1578" s="358">
        <f>IF(S1334,0,$D1578*(1+'General Inputs'!$C$4)^(S$3906-$K$3906))*'General Inputs'!$C$6</f>
        <v>3514978.1430067965</v>
      </c>
      <c r="T1578" s="358">
        <f>IF(T1334,0,$D1578*(1+'General Inputs'!$C$4)^(T$3906-$K$3906))*'General Inputs'!$C$6</f>
        <v>3585277.7058669324</v>
      </c>
      <c r="U1578" s="358">
        <f>IF(U1334,0,$D1578*(1+'General Inputs'!$C$4)^(U$3906-$K$3906))*'General Inputs'!$C$6</f>
        <v>3656983.2599842711</v>
      </c>
      <c r="V1578" s="358">
        <f>IF(V1334,0,$D1578*(1+'General Inputs'!$C$4)^(V$3906-$K$3906))*'General Inputs'!$C$6</f>
        <v>3730122.925183956</v>
      </c>
      <c r="W1578" s="358">
        <f>IF(W1334,0,$D1578*(1+'General Inputs'!$C$4)^(W$3906-$K$3906))*'General Inputs'!$C$6</f>
        <v>3804725.3836876354</v>
      </c>
      <c r="X1578" s="358">
        <f>IF(X1334,0,$D1578*(1+'General Inputs'!$C$4)^(X$3906-$K$3906))*'General Inputs'!$C$6</f>
        <v>3880819.8913613884</v>
      </c>
      <c r="Y1578" s="358">
        <f>IF(Y1334,0,$D1578*(1+'General Inputs'!$C$4)^(Y$3906-$K$3906))*'General Inputs'!$C$6</f>
        <v>3958436.2891886164</v>
      </c>
      <c r="Z1578" s="358">
        <f>IF(Z1334,0,$D1578*(1+'General Inputs'!$C$4)^(Z$3906-$K$3906))*'General Inputs'!$C$6</f>
        <v>4037605.0149723873</v>
      </c>
      <c r="AA1578" s="358">
        <f>IF(AA1334,0,$D1578*(1+'General Inputs'!$C$4)^(AA$3906-$K$3906))*'General Inputs'!$C$6</f>
        <v>4118357.1152718356</v>
      </c>
      <c r="AB1578" s="358">
        <f>IF(AB1334,0,$D1578*(1+'General Inputs'!$C$4)^(AB$3906-$K$3906))*'General Inputs'!$C$6</f>
        <v>4200724.2575772731</v>
      </c>
      <c r="AC1578" s="358">
        <f>IF(AC1334,0,$D1578*(1+'General Inputs'!$C$4)^(AC$3906-$K$3906))*'General Inputs'!$C$6</f>
        <v>4284738.7427288182</v>
      </c>
      <c r="AD1578" s="358">
        <f>IF(AD1334,0,$D1578*(1+'General Inputs'!$C$4)^(AD$3906-$K$3906))*'General Inputs'!$C$6</f>
        <v>4370433.5175833944</v>
      </c>
      <c r="AE1578" s="358">
        <f>IF(AE1334,0,$D1578*(1+'General Inputs'!$C$4)^(AE$3906-$K$3906))*'General Inputs'!$C$6</f>
        <v>4457842.1879350627</v>
      </c>
      <c r="AF1578" s="358">
        <f>IF(AF1334,0,$D1578*(1+'General Inputs'!$C$4)^(AF$3906-$K$3906))*'General Inputs'!$C$6</f>
        <v>4546999.0316937631</v>
      </c>
      <c r="AG1578" s="358">
        <f>IF(AG1334,0,$D1578*(1+'General Inputs'!$C$4)^(AG$3906-$K$3906))*'General Inputs'!$C$6</f>
        <v>4637939.0123276394</v>
      </c>
      <c r="AH1578" s="358">
        <f>IF(AH1334,0,$D1578*(1+'General Inputs'!$C$4)^(AH$3906-$K$3906))*'General Inputs'!$C$6</f>
        <v>4730697.7925741915</v>
      </c>
      <c r="AI1578" s="358">
        <f>IF(AI1334,0,$D1578*(1+'General Inputs'!$C$4)^(AI$3906-$K$3906))*'General Inputs'!$C$6</f>
        <v>4825311.7484256746</v>
      </c>
      <c r="AJ1578" s="358">
        <f>IF(AJ1334,0,$D1578*(1+'General Inputs'!$C$4)^(AJ$3906-$K$3906))*'General Inputs'!$C$6</f>
        <v>4921817.9833941888</v>
      </c>
    </row>
    <row r="1579" spans="1:36" x14ac:dyDescent="0.25">
      <c r="A1579" s="353" t="s">
        <v>533</v>
      </c>
      <c r="B1579" s="353" t="s">
        <v>533</v>
      </c>
      <c r="C1579" s="441">
        <f t="shared" si="1153"/>
        <v>42000</v>
      </c>
      <c r="D1579" s="397">
        <v>20000000</v>
      </c>
      <c r="E1579" s="397"/>
      <c r="F1579" s="397"/>
      <c r="G1579" s="397"/>
      <c r="H1579" s="397"/>
      <c r="I1579" s="476">
        <f t="shared" si="1154"/>
        <v>22</v>
      </c>
      <c r="J1579" s="476">
        <f t="shared" si="1155"/>
        <v>1</v>
      </c>
      <c r="K1579" s="358">
        <v>0</v>
      </c>
      <c r="L1579" s="358">
        <v>0</v>
      </c>
      <c r="M1579" s="358">
        <v>0</v>
      </c>
      <c r="N1579" s="358">
        <v>0</v>
      </c>
      <c r="O1579" s="358">
        <f>IF(O1335,0,$D1579*(1+'General Inputs'!$C$4)^(O$3906-$K$3906))*'General Inputs'!$C$6</f>
        <v>3247296.48</v>
      </c>
      <c r="P1579" s="358">
        <f>IF(P1335,0,$D1579*(1+'General Inputs'!$C$4)^(P$3906-$K$3906))*'General Inputs'!$C$6</f>
        <v>3312242.4095999999</v>
      </c>
      <c r="Q1579" s="358">
        <f>IF(Q1335,0,$D1579*(1+'General Inputs'!$C$4)^(Q$3906-$K$3906))*'General Inputs'!$C$6</f>
        <v>3378487.2577920002</v>
      </c>
      <c r="R1579" s="358">
        <f>IF(R1335,0,$D1579*(1+'General Inputs'!$C$4)^(R$3906-$K$3906))*'General Inputs'!$C$6</f>
        <v>3446057.0029478394</v>
      </c>
      <c r="S1579" s="358">
        <f>IF(S1335,0,$D1579*(1+'General Inputs'!$C$4)^(S$3906-$K$3906))*'General Inputs'!$C$6</f>
        <v>3514978.1430067965</v>
      </c>
      <c r="T1579" s="358">
        <f>IF(T1335,0,$D1579*(1+'General Inputs'!$C$4)^(T$3906-$K$3906))*'General Inputs'!$C$6</f>
        <v>3585277.7058669324</v>
      </c>
      <c r="U1579" s="358">
        <f>IF(U1335,0,$D1579*(1+'General Inputs'!$C$4)^(U$3906-$K$3906))*'General Inputs'!$C$6</f>
        <v>3656983.2599842711</v>
      </c>
      <c r="V1579" s="358">
        <f>IF(V1335,0,$D1579*(1+'General Inputs'!$C$4)^(V$3906-$K$3906))*'General Inputs'!$C$6</f>
        <v>3730122.925183956</v>
      </c>
      <c r="W1579" s="358">
        <f>IF(W1335,0,$D1579*(1+'General Inputs'!$C$4)^(W$3906-$K$3906))*'General Inputs'!$C$6</f>
        <v>3804725.3836876354</v>
      </c>
      <c r="X1579" s="358">
        <f>IF(X1335,0,$D1579*(1+'General Inputs'!$C$4)^(X$3906-$K$3906))*'General Inputs'!$C$6</f>
        <v>3880819.8913613884</v>
      </c>
      <c r="Y1579" s="358">
        <f>IF(Y1335,0,$D1579*(1+'General Inputs'!$C$4)^(Y$3906-$K$3906))*'General Inputs'!$C$6</f>
        <v>3958436.2891886164</v>
      </c>
      <c r="Z1579" s="358">
        <f>IF(Z1335,0,$D1579*(1+'General Inputs'!$C$4)^(Z$3906-$K$3906))*'General Inputs'!$C$6</f>
        <v>4037605.0149723873</v>
      </c>
      <c r="AA1579" s="358">
        <f>IF(AA1335,0,$D1579*(1+'General Inputs'!$C$4)^(AA$3906-$K$3906))*'General Inputs'!$C$6</f>
        <v>4118357.1152718356</v>
      </c>
      <c r="AB1579" s="358">
        <f>IF(AB1335,0,$D1579*(1+'General Inputs'!$C$4)^(AB$3906-$K$3906))*'General Inputs'!$C$6</f>
        <v>4200724.2575772731</v>
      </c>
      <c r="AC1579" s="358">
        <f>IF(AC1335,0,$D1579*(1+'General Inputs'!$C$4)^(AC$3906-$K$3906))*'General Inputs'!$C$6</f>
        <v>4284738.7427288182</v>
      </c>
      <c r="AD1579" s="358">
        <f>IF(AD1335,0,$D1579*(1+'General Inputs'!$C$4)^(AD$3906-$K$3906))*'General Inputs'!$C$6</f>
        <v>4370433.5175833944</v>
      </c>
      <c r="AE1579" s="358">
        <f>IF(AE1335,0,$D1579*(1+'General Inputs'!$C$4)^(AE$3906-$K$3906))*'General Inputs'!$C$6</f>
        <v>4457842.1879350627</v>
      </c>
      <c r="AF1579" s="358">
        <f>IF(AF1335,0,$D1579*(1+'General Inputs'!$C$4)^(AF$3906-$K$3906))*'General Inputs'!$C$6</f>
        <v>4546999.0316937631</v>
      </c>
      <c r="AG1579" s="358">
        <f>IF(AG1335,0,$D1579*(1+'General Inputs'!$C$4)^(AG$3906-$K$3906))*'General Inputs'!$C$6</f>
        <v>4637939.0123276394</v>
      </c>
      <c r="AH1579" s="358">
        <f>IF(AH1335,0,$D1579*(1+'General Inputs'!$C$4)^(AH$3906-$K$3906))*'General Inputs'!$C$6</f>
        <v>4730697.7925741915</v>
      </c>
      <c r="AI1579" s="358">
        <f>IF(AI1335,0,$D1579*(1+'General Inputs'!$C$4)^(AI$3906-$K$3906))*'General Inputs'!$C$6</f>
        <v>4825311.7484256746</v>
      </c>
      <c r="AJ1579" s="358">
        <f>IF(AJ1335,0,$D1579*(1+'General Inputs'!$C$4)^(AJ$3906-$K$3906))*'General Inputs'!$C$6</f>
        <v>4921817.9833941888</v>
      </c>
    </row>
    <row r="1580" spans="1:36" x14ac:dyDescent="0.25">
      <c r="A1580" s="353" t="s">
        <v>316</v>
      </c>
      <c r="B1580" s="353" t="s">
        <v>316</v>
      </c>
      <c r="C1580" s="441">
        <f t="shared" si="1153"/>
        <v>20000</v>
      </c>
      <c r="D1580" s="397">
        <v>8000000</v>
      </c>
      <c r="E1580" s="397"/>
      <c r="F1580" s="397"/>
      <c r="G1580" s="397"/>
      <c r="H1580" s="397"/>
      <c r="I1580" s="476">
        <f t="shared" si="1154"/>
        <v>22</v>
      </c>
      <c r="J1580" s="476">
        <f t="shared" si="1155"/>
        <v>1</v>
      </c>
      <c r="K1580" s="358">
        <v>0</v>
      </c>
      <c r="L1580" s="358">
        <v>0</v>
      </c>
      <c r="M1580" s="358">
        <v>0</v>
      </c>
      <c r="N1580" s="358">
        <v>0</v>
      </c>
      <c r="O1580" s="358">
        <f>IF(O1336,0,$D1580*(1+'General Inputs'!$C$4)^(O$3906-$K$3906))*'General Inputs'!$C$6</f>
        <v>1298918.5919999999</v>
      </c>
      <c r="P1580" s="358">
        <f>IF(P1336,0,$D1580*(1+'General Inputs'!$C$4)^(P$3906-$K$3906))*'General Inputs'!$C$6</f>
        <v>1324896.9638399999</v>
      </c>
      <c r="Q1580" s="358">
        <f>IF(Q1336,0,$D1580*(1+'General Inputs'!$C$4)^(Q$3906-$K$3906))*'General Inputs'!$C$6</f>
        <v>1351394.9031168001</v>
      </c>
      <c r="R1580" s="358">
        <f>IF(R1336,0,$D1580*(1+'General Inputs'!$C$4)^(R$3906-$K$3906))*'General Inputs'!$C$6</f>
        <v>1378422.8011791357</v>
      </c>
      <c r="S1580" s="358">
        <f>IF(S1336,0,$D1580*(1+'General Inputs'!$C$4)^(S$3906-$K$3906))*'General Inputs'!$C$6</f>
        <v>1405991.2572027186</v>
      </c>
      <c r="T1580" s="358">
        <f>IF(T1336,0,$D1580*(1+'General Inputs'!$C$4)^(T$3906-$K$3906))*'General Inputs'!$C$6</f>
        <v>1434111.082346773</v>
      </c>
      <c r="U1580" s="358">
        <f>IF(U1336,0,$D1580*(1+'General Inputs'!$C$4)^(U$3906-$K$3906))*'General Inputs'!$C$6</f>
        <v>1462793.3039937085</v>
      </c>
      <c r="V1580" s="358">
        <f>IF(V1336,0,$D1580*(1+'General Inputs'!$C$4)^(V$3906-$K$3906))*'General Inputs'!$C$6</f>
        <v>1492049.1700735826</v>
      </c>
      <c r="W1580" s="358">
        <f>IF(W1336,0,$D1580*(1+'General Inputs'!$C$4)^(W$3906-$K$3906))*'General Inputs'!$C$6</f>
        <v>1521890.1534750543</v>
      </c>
      <c r="X1580" s="358">
        <f>IF(X1336,0,$D1580*(1+'General Inputs'!$C$4)^(X$3906-$K$3906))*'General Inputs'!$C$6</f>
        <v>1552327.9565445553</v>
      </c>
      <c r="Y1580" s="358">
        <f>IF(Y1336,0,$D1580*(1+'General Inputs'!$C$4)^(Y$3906-$K$3906))*'General Inputs'!$C$6</f>
        <v>1583374.5156754467</v>
      </c>
      <c r="Z1580" s="358">
        <f>IF(Z1336,0,$D1580*(1+'General Inputs'!$C$4)^(Z$3906-$K$3906))*'General Inputs'!$C$6</f>
        <v>1615042.0059889548</v>
      </c>
      <c r="AA1580" s="358">
        <f>IF(AA1336,0,$D1580*(1+'General Inputs'!$C$4)^(AA$3906-$K$3906))*'General Inputs'!$C$6</f>
        <v>1647342.8461087344</v>
      </c>
      <c r="AB1580" s="358">
        <f>IF(AB1336,0,$D1580*(1+'General Inputs'!$C$4)^(AB$3906-$K$3906))*'General Inputs'!$C$6</f>
        <v>1680289.7030309094</v>
      </c>
      <c r="AC1580" s="358">
        <f>IF(AC1336,0,$D1580*(1+'General Inputs'!$C$4)^(AC$3906-$K$3906))*'General Inputs'!$C$6</f>
        <v>1713895.4970915273</v>
      </c>
      <c r="AD1580" s="358">
        <f>IF(AD1336,0,$D1580*(1+'General Inputs'!$C$4)^(AD$3906-$K$3906))*'General Inputs'!$C$6</f>
        <v>1748173.4070333578</v>
      </c>
      <c r="AE1580" s="358">
        <f>IF(AE1336,0,$D1580*(1+'General Inputs'!$C$4)^(AE$3906-$K$3906))*'General Inputs'!$C$6</f>
        <v>1783136.8751740248</v>
      </c>
      <c r="AF1580" s="358">
        <f>IF(AF1336,0,$D1580*(1+'General Inputs'!$C$4)^(AF$3906-$K$3906))*'General Inputs'!$C$6</f>
        <v>1818799.6126775055</v>
      </c>
      <c r="AG1580" s="358">
        <f>IF(AG1336,0,$D1580*(1+'General Inputs'!$C$4)^(AG$3906-$K$3906))*'General Inputs'!$C$6</f>
        <v>1855175.6049310556</v>
      </c>
      <c r="AH1580" s="358">
        <f>IF(AH1336,0,$D1580*(1+'General Inputs'!$C$4)^(AH$3906-$K$3906))*'General Inputs'!$C$6</f>
        <v>1892279.1170296762</v>
      </c>
      <c r="AI1580" s="358">
        <f>IF(AI1336,0,$D1580*(1+'General Inputs'!$C$4)^(AI$3906-$K$3906))*'General Inputs'!$C$6</f>
        <v>1930124.6993702701</v>
      </c>
      <c r="AJ1580" s="358">
        <f>IF(AJ1336,0,$D1580*(1+'General Inputs'!$C$4)^(AJ$3906-$K$3906))*'General Inputs'!$C$6</f>
        <v>1968727.1933576753</v>
      </c>
    </row>
    <row r="1581" spans="1:36" x14ac:dyDescent="0.25">
      <c r="A1581" s="353" t="s">
        <v>369</v>
      </c>
      <c r="B1581" s="353" t="s">
        <v>370</v>
      </c>
      <c r="C1581" s="441">
        <f t="shared" si="1153"/>
        <v>1800</v>
      </c>
      <c r="D1581" s="397">
        <v>1750000</v>
      </c>
      <c r="E1581" s="397"/>
      <c r="F1581" s="397"/>
      <c r="G1581" s="397"/>
      <c r="H1581" s="397"/>
      <c r="I1581" s="476">
        <f t="shared" si="1154"/>
        <v>22</v>
      </c>
      <c r="J1581" s="476">
        <f t="shared" si="1155"/>
        <v>1</v>
      </c>
      <c r="K1581" s="358">
        <v>0</v>
      </c>
      <c r="L1581" s="358">
        <v>0</v>
      </c>
      <c r="M1581" s="358">
        <v>0</v>
      </c>
      <c r="N1581" s="358">
        <v>0</v>
      </c>
      <c r="O1581" s="358">
        <f>IF(O1337,0,$D1581*(1+'General Inputs'!$C$4)^(O$3906-$K$3906))*'General Inputs'!$C$6</f>
        <v>284138.44199999998</v>
      </c>
      <c r="P1581" s="358">
        <f>IF(P1337,0,$D1581*(1+'General Inputs'!$C$4)^(P$3906-$K$3906))*'General Inputs'!$C$6</f>
        <v>289821.21083999996</v>
      </c>
      <c r="Q1581" s="358">
        <f>IF(Q1337,0,$D1581*(1+'General Inputs'!$C$4)^(Q$3906-$K$3906))*'General Inputs'!$C$6</f>
        <v>295617.63505679998</v>
      </c>
      <c r="R1581" s="358">
        <f>IF(R1337,0,$D1581*(1+'General Inputs'!$C$4)^(R$3906-$K$3906))*'General Inputs'!$C$6</f>
        <v>301529.98775793595</v>
      </c>
      <c r="S1581" s="358">
        <f>IF(S1337,0,$D1581*(1+'General Inputs'!$C$4)^(S$3906-$K$3906))*'General Inputs'!$C$6</f>
        <v>307560.58751309471</v>
      </c>
      <c r="T1581" s="358">
        <f>IF(T1337,0,$D1581*(1+'General Inputs'!$C$4)^(T$3906-$K$3906))*'General Inputs'!$C$6</f>
        <v>313711.79926335654</v>
      </c>
      <c r="U1581" s="358">
        <f>IF(U1337,0,$D1581*(1+'General Inputs'!$C$4)^(U$3906-$K$3906))*'General Inputs'!$C$6</f>
        <v>319986.03524862375</v>
      </c>
      <c r="V1581" s="358">
        <f>IF(V1337,0,$D1581*(1+'General Inputs'!$C$4)^(V$3906-$K$3906))*'General Inputs'!$C$6</f>
        <v>326385.75595359615</v>
      </c>
      <c r="W1581" s="358">
        <f>IF(W1337,0,$D1581*(1+'General Inputs'!$C$4)^(W$3906-$K$3906))*'General Inputs'!$C$6</f>
        <v>332913.47107266809</v>
      </c>
      <c r="X1581" s="358">
        <f>IF(X1337,0,$D1581*(1+'General Inputs'!$C$4)^(X$3906-$K$3906))*'General Inputs'!$C$6</f>
        <v>339571.74049412145</v>
      </c>
      <c r="Y1581" s="358">
        <f>IF(Y1337,0,$D1581*(1+'General Inputs'!$C$4)^(Y$3906-$K$3906))*'General Inputs'!$C$6</f>
        <v>346363.17530400393</v>
      </c>
      <c r="Z1581" s="358">
        <f>IF(Z1337,0,$D1581*(1+'General Inputs'!$C$4)^(Z$3906-$K$3906))*'General Inputs'!$C$6</f>
        <v>353290.43881008396</v>
      </c>
      <c r="AA1581" s="358">
        <f>IF(AA1337,0,$D1581*(1+'General Inputs'!$C$4)^(AA$3906-$K$3906))*'General Inputs'!$C$6</f>
        <v>360356.2475862857</v>
      </c>
      <c r="AB1581" s="358">
        <f>IF(AB1337,0,$D1581*(1+'General Inputs'!$C$4)^(AB$3906-$K$3906))*'General Inputs'!$C$6</f>
        <v>367563.37253801135</v>
      </c>
      <c r="AC1581" s="358">
        <f>IF(AC1337,0,$D1581*(1+'General Inputs'!$C$4)^(AC$3906-$K$3906))*'General Inputs'!$C$6</f>
        <v>374914.63998877158</v>
      </c>
      <c r="AD1581" s="358">
        <f>IF(AD1337,0,$D1581*(1+'General Inputs'!$C$4)^(AD$3906-$K$3906))*'General Inputs'!$C$6</f>
        <v>382412.93278854695</v>
      </c>
      <c r="AE1581" s="358">
        <f>IF(AE1337,0,$D1581*(1+'General Inputs'!$C$4)^(AE$3906-$K$3906))*'General Inputs'!$C$6</f>
        <v>390061.19144431798</v>
      </c>
      <c r="AF1581" s="358">
        <f>IF(AF1337,0,$D1581*(1+'General Inputs'!$C$4)^(AF$3906-$K$3906))*'General Inputs'!$C$6</f>
        <v>397862.41527320427</v>
      </c>
      <c r="AG1581" s="358">
        <f>IF(AG1337,0,$D1581*(1+'General Inputs'!$C$4)^(AG$3906-$K$3906))*'General Inputs'!$C$6</f>
        <v>405819.66357866843</v>
      </c>
      <c r="AH1581" s="358">
        <f>IF(AH1337,0,$D1581*(1+'General Inputs'!$C$4)^(AH$3906-$K$3906))*'General Inputs'!$C$6</f>
        <v>413936.05685024173</v>
      </c>
      <c r="AI1581" s="358">
        <f>IF(AI1337,0,$D1581*(1+'General Inputs'!$C$4)^(AI$3906-$K$3906))*'General Inputs'!$C$6</f>
        <v>422214.77798724658</v>
      </c>
      <c r="AJ1581" s="358">
        <f>IF(AJ1337,0,$D1581*(1+'General Inputs'!$C$4)^(AJ$3906-$K$3906))*'General Inputs'!$C$6</f>
        <v>430659.07354699151</v>
      </c>
    </row>
    <row r="1582" spans="1:36" x14ac:dyDescent="0.25">
      <c r="A1582" s="353" t="s">
        <v>508</v>
      </c>
      <c r="B1582" s="353" t="s">
        <v>509</v>
      </c>
      <c r="C1582" s="441">
        <f t="shared" si="1153"/>
        <v>5000</v>
      </c>
      <c r="D1582" s="397">
        <v>1750000</v>
      </c>
      <c r="E1582" s="397"/>
      <c r="F1582" s="397"/>
      <c r="G1582" s="397"/>
      <c r="H1582" s="397"/>
      <c r="I1582" s="476">
        <f t="shared" si="1154"/>
        <v>22</v>
      </c>
      <c r="J1582" s="476">
        <f t="shared" si="1155"/>
        <v>1</v>
      </c>
      <c r="K1582" s="358">
        <v>0</v>
      </c>
      <c r="L1582" s="358">
        <v>0</v>
      </c>
      <c r="M1582" s="358">
        <v>0</v>
      </c>
      <c r="N1582" s="358">
        <v>0</v>
      </c>
      <c r="O1582" s="358">
        <f>IF(O1338,0,$D1582*(1+'General Inputs'!$C$4)^(O$3906-$K$3906))*'General Inputs'!$C$6</f>
        <v>284138.44199999998</v>
      </c>
      <c r="P1582" s="358">
        <f>IF(P1338,0,$D1582*(1+'General Inputs'!$C$4)^(P$3906-$K$3906))*'General Inputs'!$C$6</f>
        <v>289821.21083999996</v>
      </c>
      <c r="Q1582" s="358">
        <f>IF(Q1338,0,$D1582*(1+'General Inputs'!$C$4)^(Q$3906-$K$3906))*'General Inputs'!$C$6</f>
        <v>295617.63505679998</v>
      </c>
      <c r="R1582" s="358">
        <f>IF(R1338,0,$D1582*(1+'General Inputs'!$C$4)^(R$3906-$K$3906))*'General Inputs'!$C$6</f>
        <v>301529.98775793595</v>
      </c>
      <c r="S1582" s="358">
        <f>IF(S1338,0,$D1582*(1+'General Inputs'!$C$4)^(S$3906-$K$3906))*'General Inputs'!$C$6</f>
        <v>307560.58751309471</v>
      </c>
      <c r="T1582" s="358">
        <f>IF(T1338,0,$D1582*(1+'General Inputs'!$C$4)^(T$3906-$K$3906))*'General Inputs'!$C$6</f>
        <v>313711.79926335654</v>
      </c>
      <c r="U1582" s="358">
        <f>IF(U1338,0,$D1582*(1+'General Inputs'!$C$4)^(U$3906-$K$3906))*'General Inputs'!$C$6</f>
        <v>319986.03524862375</v>
      </c>
      <c r="V1582" s="358">
        <f>IF(V1338,0,$D1582*(1+'General Inputs'!$C$4)^(V$3906-$K$3906))*'General Inputs'!$C$6</f>
        <v>326385.75595359615</v>
      </c>
      <c r="W1582" s="358">
        <f>IF(W1338,0,$D1582*(1+'General Inputs'!$C$4)^(W$3906-$K$3906))*'General Inputs'!$C$6</f>
        <v>332913.47107266809</v>
      </c>
      <c r="X1582" s="358">
        <f>IF(X1338,0,$D1582*(1+'General Inputs'!$C$4)^(X$3906-$K$3906))*'General Inputs'!$C$6</f>
        <v>339571.74049412145</v>
      </c>
      <c r="Y1582" s="358">
        <f>IF(Y1338,0,$D1582*(1+'General Inputs'!$C$4)^(Y$3906-$K$3906))*'General Inputs'!$C$6</f>
        <v>346363.17530400393</v>
      </c>
      <c r="Z1582" s="358">
        <f>IF(Z1338,0,$D1582*(1+'General Inputs'!$C$4)^(Z$3906-$K$3906))*'General Inputs'!$C$6</f>
        <v>353290.43881008396</v>
      </c>
      <c r="AA1582" s="358">
        <f>IF(AA1338,0,$D1582*(1+'General Inputs'!$C$4)^(AA$3906-$K$3906))*'General Inputs'!$C$6</f>
        <v>360356.2475862857</v>
      </c>
      <c r="AB1582" s="358">
        <f>IF(AB1338,0,$D1582*(1+'General Inputs'!$C$4)^(AB$3906-$K$3906))*'General Inputs'!$C$6</f>
        <v>367563.37253801135</v>
      </c>
      <c r="AC1582" s="358">
        <f>IF(AC1338,0,$D1582*(1+'General Inputs'!$C$4)^(AC$3906-$K$3906))*'General Inputs'!$C$6</f>
        <v>374914.63998877158</v>
      </c>
      <c r="AD1582" s="358">
        <f>IF(AD1338,0,$D1582*(1+'General Inputs'!$C$4)^(AD$3906-$K$3906))*'General Inputs'!$C$6</f>
        <v>382412.93278854695</v>
      </c>
      <c r="AE1582" s="358">
        <f>IF(AE1338,0,$D1582*(1+'General Inputs'!$C$4)^(AE$3906-$K$3906))*'General Inputs'!$C$6</f>
        <v>390061.19144431798</v>
      </c>
      <c r="AF1582" s="358">
        <f>IF(AF1338,0,$D1582*(1+'General Inputs'!$C$4)^(AF$3906-$K$3906))*'General Inputs'!$C$6</f>
        <v>397862.41527320427</v>
      </c>
      <c r="AG1582" s="358">
        <f>IF(AG1338,0,$D1582*(1+'General Inputs'!$C$4)^(AG$3906-$K$3906))*'General Inputs'!$C$6</f>
        <v>405819.66357866843</v>
      </c>
      <c r="AH1582" s="358">
        <f>IF(AH1338,0,$D1582*(1+'General Inputs'!$C$4)^(AH$3906-$K$3906))*'General Inputs'!$C$6</f>
        <v>413936.05685024173</v>
      </c>
      <c r="AI1582" s="358">
        <f>IF(AI1338,0,$D1582*(1+'General Inputs'!$C$4)^(AI$3906-$K$3906))*'General Inputs'!$C$6</f>
        <v>422214.77798724658</v>
      </c>
      <c r="AJ1582" s="358">
        <f>IF(AJ1338,0,$D1582*(1+'General Inputs'!$C$4)^(AJ$3906-$K$3906))*'General Inputs'!$C$6</f>
        <v>430659.07354699151</v>
      </c>
    </row>
    <row r="1583" spans="1:36" x14ac:dyDescent="0.25">
      <c r="A1583" s="353" t="s">
        <v>250</v>
      </c>
      <c r="B1583" s="353" t="s">
        <v>403</v>
      </c>
      <c r="C1583" s="441">
        <f t="shared" si="1153"/>
        <v>20000</v>
      </c>
      <c r="D1583" s="397">
        <v>8000000</v>
      </c>
      <c r="E1583" s="397"/>
      <c r="F1583" s="397"/>
      <c r="G1583" s="397"/>
      <c r="H1583" s="397"/>
      <c r="I1583" s="476">
        <f t="shared" si="1154"/>
        <v>22</v>
      </c>
      <c r="J1583" s="476">
        <f t="shared" si="1155"/>
        <v>1</v>
      </c>
      <c r="K1583" s="358">
        <v>0</v>
      </c>
      <c r="L1583" s="358">
        <v>0</v>
      </c>
      <c r="M1583" s="358">
        <v>0</v>
      </c>
      <c r="N1583" s="358">
        <v>0</v>
      </c>
      <c r="O1583" s="358">
        <f>IF(O1339,0,$D1583*(1+'General Inputs'!$C$4)^(O$3906-$K$3906))*'General Inputs'!$C$6</f>
        <v>1298918.5919999999</v>
      </c>
      <c r="P1583" s="358">
        <f>IF(P1339,0,$D1583*(1+'General Inputs'!$C$4)^(P$3906-$K$3906))*'General Inputs'!$C$6</f>
        <v>1324896.9638399999</v>
      </c>
      <c r="Q1583" s="358">
        <f>IF(Q1339,0,$D1583*(1+'General Inputs'!$C$4)^(Q$3906-$K$3906))*'General Inputs'!$C$6</f>
        <v>1351394.9031168001</v>
      </c>
      <c r="R1583" s="358">
        <f>IF(R1339,0,$D1583*(1+'General Inputs'!$C$4)^(R$3906-$K$3906))*'General Inputs'!$C$6</f>
        <v>1378422.8011791357</v>
      </c>
      <c r="S1583" s="358">
        <f>IF(S1339,0,$D1583*(1+'General Inputs'!$C$4)^(S$3906-$K$3906))*'General Inputs'!$C$6</f>
        <v>1405991.2572027186</v>
      </c>
      <c r="T1583" s="358">
        <f>IF(T1339,0,$D1583*(1+'General Inputs'!$C$4)^(T$3906-$K$3906))*'General Inputs'!$C$6</f>
        <v>1434111.082346773</v>
      </c>
      <c r="U1583" s="358">
        <f>IF(U1339,0,$D1583*(1+'General Inputs'!$C$4)^(U$3906-$K$3906))*'General Inputs'!$C$6</f>
        <v>1462793.3039937085</v>
      </c>
      <c r="V1583" s="358">
        <f>IF(V1339,0,$D1583*(1+'General Inputs'!$C$4)^(V$3906-$K$3906))*'General Inputs'!$C$6</f>
        <v>1492049.1700735826</v>
      </c>
      <c r="W1583" s="358">
        <f>IF(W1339,0,$D1583*(1+'General Inputs'!$C$4)^(W$3906-$K$3906))*'General Inputs'!$C$6</f>
        <v>1521890.1534750543</v>
      </c>
      <c r="X1583" s="358">
        <f>IF(X1339,0,$D1583*(1+'General Inputs'!$C$4)^(X$3906-$K$3906))*'General Inputs'!$C$6</f>
        <v>1552327.9565445553</v>
      </c>
      <c r="Y1583" s="358">
        <f>IF(Y1339,0,$D1583*(1+'General Inputs'!$C$4)^(Y$3906-$K$3906))*'General Inputs'!$C$6</f>
        <v>1583374.5156754467</v>
      </c>
      <c r="Z1583" s="358">
        <f>IF(Z1339,0,$D1583*(1+'General Inputs'!$C$4)^(Z$3906-$K$3906))*'General Inputs'!$C$6</f>
        <v>1615042.0059889548</v>
      </c>
      <c r="AA1583" s="358">
        <f>IF(AA1339,0,$D1583*(1+'General Inputs'!$C$4)^(AA$3906-$K$3906))*'General Inputs'!$C$6</f>
        <v>1647342.8461087344</v>
      </c>
      <c r="AB1583" s="358">
        <f>IF(AB1339,0,$D1583*(1+'General Inputs'!$C$4)^(AB$3906-$K$3906))*'General Inputs'!$C$6</f>
        <v>1680289.7030309094</v>
      </c>
      <c r="AC1583" s="358">
        <f>IF(AC1339,0,$D1583*(1+'General Inputs'!$C$4)^(AC$3906-$K$3906))*'General Inputs'!$C$6</f>
        <v>1713895.4970915273</v>
      </c>
      <c r="AD1583" s="358">
        <f>IF(AD1339,0,$D1583*(1+'General Inputs'!$C$4)^(AD$3906-$K$3906))*'General Inputs'!$C$6</f>
        <v>1748173.4070333578</v>
      </c>
      <c r="AE1583" s="358">
        <f>IF(AE1339,0,$D1583*(1+'General Inputs'!$C$4)^(AE$3906-$K$3906))*'General Inputs'!$C$6</f>
        <v>1783136.8751740248</v>
      </c>
      <c r="AF1583" s="358">
        <f>IF(AF1339,0,$D1583*(1+'General Inputs'!$C$4)^(AF$3906-$K$3906))*'General Inputs'!$C$6</f>
        <v>1818799.6126775055</v>
      </c>
      <c r="AG1583" s="358">
        <f>IF(AG1339,0,$D1583*(1+'General Inputs'!$C$4)^(AG$3906-$K$3906))*'General Inputs'!$C$6</f>
        <v>1855175.6049310556</v>
      </c>
      <c r="AH1583" s="358">
        <f>IF(AH1339,0,$D1583*(1+'General Inputs'!$C$4)^(AH$3906-$K$3906))*'General Inputs'!$C$6</f>
        <v>1892279.1170296762</v>
      </c>
      <c r="AI1583" s="358">
        <f>IF(AI1339,0,$D1583*(1+'General Inputs'!$C$4)^(AI$3906-$K$3906))*'General Inputs'!$C$6</f>
        <v>1930124.6993702701</v>
      </c>
      <c r="AJ1583" s="358">
        <f>IF(AJ1339,0,$D1583*(1+'General Inputs'!$C$4)^(AJ$3906-$K$3906))*'General Inputs'!$C$6</f>
        <v>1968727.1933576753</v>
      </c>
    </row>
    <row r="1584" spans="1:36" x14ac:dyDescent="0.25">
      <c r="A1584" s="353" t="s">
        <v>250</v>
      </c>
      <c r="B1584" s="353" t="s">
        <v>290</v>
      </c>
      <c r="C1584" s="441">
        <f t="shared" si="1153"/>
        <v>20000</v>
      </c>
      <c r="D1584" s="397">
        <v>8000000</v>
      </c>
      <c r="E1584" s="397"/>
      <c r="F1584" s="397"/>
      <c r="G1584" s="397"/>
      <c r="H1584" s="397"/>
      <c r="I1584" s="476">
        <f t="shared" si="1154"/>
        <v>22</v>
      </c>
      <c r="J1584" s="476">
        <f t="shared" si="1155"/>
        <v>1</v>
      </c>
      <c r="K1584" s="358">
        <v>0</v>
      </c>
      <c r="L1584" s="358">
        <v>0</v>
      </c>
      <c r="M1584" s="358">
        <v>0</v>
      </c>
      <c r="N1584" s="358">
        <v>0</v>
      </c>
      <c r="O1584" s="358">
        <f>IF(O1340,0,$D1584*(1+'General Inputs'!$C$4)^(O$3906-$K$3906))*'General Inputs'!$C$6</f>
        <v>1298918.5919999999</v>
      </c>
      <c r="P1584" s="358">
        <f>IF(P1340,0,$D1584*(1+'General Inputs'!$C$4)^(P$3906-$K$3906))*'General Inputs'!$C$6</f>
        <v>1324896.9638399999</v>
      </c>
      <c r="Q1584" s="358">
        <f>IF(Q1340,0,$D1584*(1+'General Inputs'!$C$4)^(Q$3906-$K$3906))*'General Inputs'!$C$6</f>
        <v>1351394.9031168001</v>
      </c>
      <c r="R1584" s="358">
        <f>IF(R1340,0,$D1584*(1+'General Inputs'!$C$4)^(R$3906-$K$3906))*'General Inputs'!$C$6</f>
        <v>1378422.8011791357</v>
      </c>
      <c r="S1584" s="358">
        <f>IF(S1340,0,$D1584*(1+'General Inputs'!$C$4)^(S$3906-$K$3906))*'General Inputs'!$C$6</f>
        <v>1405991.2572027186</v>
      </c>
      <c r="T1584" s="358">
        <f>IF(T1340,0,$D1584*(1+'General Inputs'!$C$4)^(T$3906-$K$3906))*'General Inputs'!$C$6</f>
        <v>1434111.082346773</v>
      </c>
      <c r="U1584" s="358">
        <f>IF(U1340,0,$D1584*(1+'General Inputs'!$C$4)^(U$3906-$K$3906))*'General Inputs'!$C$6</f>
        <v>1462793.3039937085</v>
      </c>
      <c r="V1584" s="358">
        <f>IF(V1340,0,$D1584*(1+'General Inputs'!$C$4)^(V$3906-$K$3906))*'General Inputs'!$C$6</f>
        <v>1492049.1700735826</v>
      </c>
      <c r="W1584" s="358">
        <f>IF(W1340,0,$D1584*(1+'General Inputs'!$C$4)^(W$3906-$K$3906))*'General Inputs'!$C$6</f>
        <v>1521890.1534750543</v>
      </c>
      <c r="X1584" s="358">
        <f>IF(X1340,0,$D1584*(1+'General Inputs'!$C$4)^(X$3906-$K$3906))*'General Inputs'!$C$6</f>
        <v>1552327.9565445553</v>
      </c>
      <c r="Y1584" s="358">
        <f>IF(Y1340,0,$D1584*(1+'General Inputs'!$C$4)^(Y$3906-$K$3906))*'General Inputs'!$C$6</f>
        <v>1583374.5156754467</v>
      </c>
      <c r="Z1584" s="358">
        <f>IF(Z1340,0,$D1584*(1+'General Inputs'!$C$4)^(Z$3906-$K$3906))*'General Inputs'!$C$6</f>
        <v>1615042.0059889548</v>
      </c>
      <c r="AA1584" s="358">
        <f>IF(AA1340,0,$D1584*(1+'General Inputs'!$C$4)^(AA$3906-$K$3906))*'General Inputs'!$C$6</f>
        <v>1647342.8461087344</v>
      </c>
      <c r="AB1584" s="358">
        <f>IF(AB1340,0,$D1584*(1+'General Inputs'!$C$4)^(AB$3906-$K$3906))*'General Inputs'!$C$6</f>
        <v>1680289.7030309094</v>
      </c>
      <c r="AC1584" s="358">
        <f>IF(AC1340,0,$D1584*(1+'General Inputs'!$C$4)^(AC$3906-$K$3906))*'General Inputs'!$C$6</f>
        <v>1713895.4970915273</v>
      </c>
      <c r="AD1584" s="358">
        <f>IF(AD1340,0,$D1584*(1+'General Inputs'!$C$4)^(AD$3906-$K$3906))*'General Inputs'!$C$6</f>
        <v>1748173.4070333578</v>
      </c>
      <c r="AE1584" s="358">
        <f>IF(AE1340,0,$D1584*(1+'General Inputs'!$C$4)^(AE$3906-$K$3906))*'General Inputs'!$C$6</f>
        <v>1783136.8751740248</v>
      </c>
      <c r="AF1584" s="358">
        <f>IF(AF1340,0,$D1584*(1+'General Inputs'!$C$4)^(AF$3906-$K$3906))*'General Inputs'!$C$6</f>
        <v>1818799.6126775055</v>
      </c>
      <c r="AG1584" s="358">
        <f>IF(AG1340,0,$D1584*(1+'General Inputs'!$C$4)^(AG$3906-$K$3906))*'General Inputs'!$C$6</f>
        <v>1855175.6049310556</v>
      </c>
      <c r="AH1584" s="358">
        <f>IF(AH1340,0,$D1584*(1+'General Inputs'!$C$4)^(AH$3906-$K$3906))*'General Inputs'!$C$6</f>
        <v>1892279.1170296762</v>
      </c>
      <c r="AI1584" s="358">
        <f>IF(AI1340,0,$D1584*(1+'General Inputs'!$C$4)^(AI$3906-$K$3906))*'General Inputs'!$C$6</f>
        <v>1930124.6993702701</v>
      </c>
      <c r="AJ1584" s="358">
        <f>IF(AJ1340,0,$D1584*(1+'General Inputs'!$C$4)^(AJ$3906-$K$3906))*'General Inputs'!$C$6</f>
        <v>1968727.1933576753</v>
      </c>
    </row>
    <row r="1585" spans="1:36" x14ac:dyDescent="0.25">
      <c r="A1585" s="353" t="s">
        <v>489</v>
      </c>
      <c r="B1585" s="353" t="s">
        <v>490</v>
      </c>
      <c r="C1585" s="441">
        <f t="shared" si="1153"/>
        <v>20000</v>
      </c>
      <c r="D1585" s="397">
        <v>8000000</v>
      </c>
      <c r="E1585" s="397"/>
      <c r="F1585" s="397"/>
      <c r="G1585" s="397"/>
      <c r="H1585" s="397"/>
      <c r="I1585" s="476">
        <f t="shared" si="1154"/>
        <v>22</v>
      </c>
      <c r="J1585" s="476">
        <f t="shared" si="1155"/>
        <v>1</v>
      </c>
      <c r="K1585" s="358">
        <v>0</v>
      </c>
      <c r="L1585" s="358">
        <v>0</v>
      </c>
      <c r="M1585" s="358">
        <v>0</v>
      </c>
      <c r="N1585" s="358">
        <v>0</v>
      </c>
      <c r="O1585" s="358">
        <f>IF(O1341,0,$D1585*(1+'General Inputs'!$C$4)^(O$3906-$K$3906))*'General Inputs'!$C$6</f>
        <v>1298918.5919999999</v>
      </c>
      <c r="P1585" s="358">
        <f>IF(P1341,0,$D1585*(1+'General Inputs'!$C$4)^(P$3906-$K$3906))*'General Inputs'!$C$6</f>
        <v>1324896.9638399999</v>
      </c>
      <c r="Q1585" s="358">
        <f>IF(Q1341,0,$D1585*(1+'General Inputs'!$C$4)^(Q$3906-$K$3906))*'General Inputs'!$C$6</f>
        <v>1351394.9031168001</v>
      </c>
      <c r="R1585" s="358">
        <f>IF(R1341,0,$D1585*(1+'General Inputs'!$C$4)^(R$3906-$K$3906))*'General Inputs'!$C$6</f>
        <v>1378422.8011791357</v>
      </c>
      <c r="S1585" s="358">
        <f>IF(S1341,0,$D1585*(1+'General Inputs'!$C$4)^(S$3906-$K$3906))*'General Inputs'!$C$6</f>
        <v>1405991.2572027186</v>
      </c>
      <c r="T1585" s="358">
        <f>IF(T1341,0,$D1585*(1+'General Inputs'!$C$4)^(T$3906-$K$3906))*'General Inputs'!$C$6</f>
        <v>1434111.082346773</v>
      </c>
      <c r="U1585" s="358">
        <f>IF(U1341,0,$D1585*(1+'General Inputs'!$C$4)^(U$3906-$K$3906))*'General Inputs'!$C$6</f>
        <v>1462793.3039937085</v>
      </c>
      <c r="V1585" s="358">
        <f>IF(V1341,0,$D1585*(1+'General Inputs'!$C$4)^(V$3906-$K$3906))*'General Inputs'!$C$6</f>
        <v>1492049.1700735826</v>
      </c>
      <c r="W1585" s="358">
        <f>IF(W1341,0,$D1585*(1+'General Inputs'!$C$4)^(W$3906-$K$3906))*'General Inputs'!$C$6</f>
        <v>1521890.1534750543</v>
      </c>
      <c r="X1585" s="358">
        <f>IF(X1341,0,$D1585*(1+'General Inputs'!$C$4)^(X$3906-$K$3906))*'General Inputs'!$C$6</f>
        <v>1552327.9565445553</v>
      </c>
      <c r="Y1585" s="358">
        <f>IF(Y1341,0,$D1585*(1+'General Inputs'!$C$4)^(Y$3906-$K$3906))*'General Inputs'!$C$6</f>
        <v>1583374.5156754467</v>
      </c>
      <c r="Z1585" s="358">
        <f>IF(Z1341,0,$D1585*(1+'General Inputs'!$C$4)^(Z$3906-$K$3906))*'General Inputs'!$C$6</f>
        <v>1615042.0059889548</v>
      </c>
      <c r="AA1585" s="358">
        <f>IF(AA1341,0,$D1585*(1+'General Inputs'!$C$4)^(AA$3906-$K$3906))*'General Inputs'!$C$6</f>
        <v>1647342.8461087344</v>
      </c>
      <c r="AB1585" s="358">
        <f>IF(AB1341,0,$D1585*(1+'General Inputs'!$C$4)^(AB$3906-$K$3906))*'General Inputs'!$C$6</f>
        <v>1680289.7030309094</v>
      </c>
      <c r="AC1585" s="358">
        <f>IF(AC1341,0,$D1585*(1+'General Inputs'!$C$4)^(AC$3906-$K$3906))*'General Inputs'!$C$6</f>
        <v>1713895.4970915273</v>
      </c>
      <c r="AD1585" s="358">
        <f>IF(AD1341,0,$D1585*(1+'General Inputs'!$C$4)^(AD$3906-$K$3906))*'General Inputs'!$C$6</f>
        <v>1748173.4070333578</v>
      </c>
      <c r="AE1585" s="358">
        <f>IF(AE1341,0,$D1585*(1+'General Inputs'!$C$4)^(AE$3906-$K$3906))*'General Inputs'!$C$6</f>
        <v>1783136.8751740248</v>
      </c>
      <c r="AF1585" s="358">
        <f>IF(AF1341,0,$D1585*(1+'General Inputs'!$C$4)^(AF$3906-$K$3906))*'General Inputs'!$C$6</f>
        <v>1818799.6126775055</v>
      </c>
      <c r="AG1585" s="358">
        <f>IF(AG1341,0,$D1585*(1+'General Inputs'!$C$4)^(AG$3906-$K$3906))*'General Inputs'!$C$6</f>
        <v>1855175.6049310556</v>
      </c>
      <c r="AH1585" s="358">
        <f>IF(AH1341,0,$D1585*(1+'General Inputs'!$C$4)^(AH$3906-$K$3906))*'General Inputs'!$C$6</f>
        <v>1892279.1170296762</v>
      </c>
      <c r="AI1585" s="358">
        <f>IF(AI1341,0,$D1585*(1+'General Inputs'!$C$4)^(AI$3906-$K$3906))*'General Inputs'!$C$6</f>
        <v>1930124.6993702701</v>
      </c>
      <c r="AJ1585" s="358">
        <f>IF(AJ1341,0,$D1585*(1+'General Inputs'!$C$4)^(AJ$3906-$K$3906))*'General Inputs'!$C$6</f>
        <v>1968727.1933576753</v>
      </c>
    </row>
    <row r="1586" spans="1:36" x14ac:dyDescent="0.25">
      <c r="A1586" s="353" t="s">
        <v>469</v>
      </c>
      <c r="B1586" s="353" t="s">
        <v>469</v>
      </c>
      <c r="C1586" s="441">
        <f t="shared" si="1153"/>
        <v>5600</v>
      </c>
      <c r="D1586" s="397">
        <v>8000000</v>
      </c>
      <c r="E1586" s="397"/>
      <c r="F1586" s="397"/>
      <c r="G1586" s="397"/>
      <c r="H1586" s="397"/>
      <c r="I1586" s="476">
        <f t="shared" si="1154"/>
        <v>22</v>
      </c>
      <c r="J1586" s="476">
        <f t="shared" si="1155"/>
        <v>1</v>
      </c>
      <c r="K1586" s="358">
        <v>0</v>
      </c>
      <c r="L1586" s="358">
        <v>0</v>
      </c>
      <c r="M1586" s="358">
        <v>0</v>
      </c>
      <c r="N1586" s="358">
        <v>0</v>
      </c>
      <c r="O1586" s="358">
        <f>IF(O1342,0,$D1586*(1+'General Inputs'!$C$4)^(O$3906-$K$3906))*'General Inputs'!$C$6</f>
        <v>1298918.5919999999</v>
      </c>
      <c r="P1586" s="358">
        <f>IF(P1342,0,$D1586*(1+'General Inputs'!$C$4)^(P$3906-$K$3906))*'General Inputs'!$C$6</f>
        <v>1324896.9638399999</v>
      </c>
      <c r="Q1586" s="358">
        <f>IF(Q1342,0,$D1586*(1+'General Inputs'!$C$4)^(Q$3906-$K$3906))*'General Inputs'!$C$6</f>
        <v>1351394.9031168001</v>
      </c>
      <c r="R1586" s="358">
        <f>IF(R1342,0,$D1586*(1+'General Inputs'!$C$4)^(R$3906-$K$3906))*'General Inputs'!$C$6</f>
        <v>1378422.8011791357</v>
      </c>
      <c r="S1586" s="358">
        <f>IF(S1342,0,$D1586*(1+'General Inputs'!$C$4)^(S$3906-$K$3906))*'General Inputs'!$C$6</f>
        <v>1405991.2572027186</v>
      </c>
      <c r="T1586" s="358">
        <f>IF(T1342,0,$D1586*(1+'General Inputs'!$C$4)^(T$3906-$K$3906))*'General Inputs'!$C$6</f>
        <v>1434111.082346773</v>
      </c>
      <c r="U1586" s="358">
        <f>IF(U1342,0,$D1586*(1+'General Inputs'!$C$4)^(U$3906-$K$3906))*'General Inputs'!$C$6</f>
        <v>1462793.3039937085</v>
      </c>
      <c r="V1586" s="358">
        <f>IF(V1342,0,$D1586*(1+'General Inputs'!$C$4)^(V$3906-$K$3906))*'General Inputs'!$C$6</f>
        <v>1492049.1700735826</v>
      </c>
      <c r="W1586" s="358">
        <f>IF(W1342,0,$D1586*(1+'General Inputs'!$C$4)^(W$3906-$K$3906))*'General Inputs'!$C$6</f>
        <v>1521890.1534750543</v>
      </c>
      <c r="X1586" s="358">
        <f>IF(X1342,0,$D1586*(1+'General Inputs'!$C$4)^(X$3906-$K$3906))*'General Inputs'!$C$6</f>
        <v>1552327.9565445553</v>
      </c>
      <c r="Y1586" s="358">
        <f>IF(Y1342,0,$D1586*(1+'General Inputs'!$C$4)^(Y$3906-$K$3906))*'General Inputs'!$C$6</f>
        <v>1583374.5156754467</v>
      </c>
      <c r="Z1586" s="358">
        <f>IF(Z1342,0,$D1586*(1+'General Inputs'!$C$4)^(Z$3906-$K$3906))*'General Inputs'!$C$6</f>
        <v>1615042.0059889548</v>
      </c>
      <c r="AA1586" s="358">
        <f>IF(AA1342,0,$D1586*(1+'General Inputs'!$C$4)^(AA$3906-$K$3906))*'General Inputs'!$C$6</f>
        <v>1647342.8461087344</v>
      </c>
      <c r="AB1586" s="358">
        <f>IF(AB1342,0,$D1586*(1+'General Inputs'!$C$4)^(AB$3906-$K$3906))*'General Inputs'!$C$6</f>
        <v>1680289.7030309094</v>
      </c>
      <c r="AC1586" s="358">
        <f>IF(AC1342,0,$D1586*(1+'General Inputs'!$C$4)^(AC$3906-$K$3906))*'General Inputs'!$C$6</f>
        <v>1713895.4970915273</v>
      </c>
      <c r="AD1586" s="358">
        <f>IF(AD1342,0,$D1586*(1+'General Inputs'!$C$4)^(AD$3906-$K$3906))*'General Inputs'!$C$6</f>
        <v>1748173.4070333578</v>
      </c>
      <c r="AE1586" s="358">
        <f>IF(AE1342,0,$D1586*(1+'General Inputs'!$C$4)^(AE$3906-$K$3906))*'General Inputs'!$C$6</f>
        <v>1783136.8751740248</v>
      </c>
      <c r="AF1586" s="358">
        <f>IF(AF1342,0,$D1586*(1+'General Inputs'!$C$4)^(AF$3906-$K$3906))*'General Inputs'!$C$6</f>
        <v>1818799.6126775055</v>
      </c>
      <c r="AG1586" s="358">
        <f>IF(AG1342,0,$D1586*(1+'General Inputs'!$C$4)^(AG$3906-$K$3906))*'General Inputs'!$C$6</f>
        <v>1855175.6049310556</v>
      </c>
      <c r="AH1586" s="358">
        <f>IF(AH1342,0,$D1586*(1+'General Inputs'!$C$4)^(AH$3906-$K$3906))*'General Inputs'!$C$6</f>
        <v>1892279.1170296762</v>
      </c>
      <c r="AI1586" s="358">
        <f>IF(AI1342,0,$D1586*(1+'General Inputs'!$C$4)^(AI$3906-$K$3906))*'General Inputs'!$C$6</f>
        <v>1930124.6993702701</v>
      </c>
      <c r="AJ1586" s="358">
        <f>IF(AJ1342,0,$D1586*(1+'General Inputs'!$C$4)^(AJ$3906-$K$3906))*'General Inputs'!$C$6</f>
        <v>1968727.1933576753</v>
      </c>
    </row>
    <row r="1587" spans="1:36" x14ac:dyDescent="0.25">
      <c r="A1587" s="353" t="s">
        <v>278</v>
      </c>
      <c r="B1587" s="353" t="s">
        <v>278</v>
      </c>
      <c r="C1587" s="441">
        <f t="shared" si="1153"/>
        <v>2500</v>
      </c>
      <c r="D1587" s="397">
        <v>1750000</v>
      </c>
      <c r="E1587" s="397"/>
      <c r="F1587" s="397"/>
      <c r="G1587" s="397"/>
      <c r="H1587" s="397"/>
      <c r="I1587" s="476">
        <f t="shared" si="1154"/>
        <v>22</v>
      </c>
      <c r="J1587" s="476">
        <f t="shared" si="1155"/>
        <v>1</v>
      </c>
      <c r="K1587" s="358">
        <v>0</v>
      </c>
      <c r="L1587" s="358">
        <v>0</v>
      </c>
      <c r="M1587" s="358">
        <v>0</v>
      </c>
      <c r="N1587" s="358">
        <v>0</v>
      </c>
      <c r="O1587" s="358">
        <f>IF(O1343,0,$D1587*(1+'General Inputs'!$C$4)^(O$3906-$K$3906))*'General Inputs'!$C$6</f>
        <v>284138.44199999998</v>
      </c>
      <c r="P1587" s="358">
        <f>IF(P1343,0,$D1587*(1+'General Inputs'!$C$4)^(P$3906-$K$3906))*'General Inputs'!$C$6</f>
        <v>289821.21083999996</v>
      </c>
      <c r="Q1587" s="358">
        <f>IF(Q1343,0,$D1587*(1+'General Inputs'!$C$4)^(Q$3906-$K$3906))*'General Inputs'!$C$6</f>
        <v>295617.63505679998</v>
      </c>
      <c r="R1587" s="358">
        <f>IF(R1343,0,$D1587*(1+'General Inputs'!$C$4)^(R$3906-$K$3906))*'General Inputs'!$C$6</f>
        <v>301529.98775793595</v>
      </c>
      <c r="S1587" s="358">
        <f>IF(S1343,0,$D1587*(1+'General Inputs'!$C$4)^(S$3906-$K$3906))*'General Inputs'!$C$6</f>
        <v>307560.58751309471</v>
      </c>
      <c r="T1587" s="358">
        <f>IF(T1343,0,$D1587*(1+'General Inputs'!$C$4)^(T$3906-$K$3906))*'General Inputs'!$C$6</f>
        <v>313711.79926335654</v>
      </c>
      <c r="U1587" s="358">
        <f>IF(U1343,0,$D1587*(1+'General Inputs'!$C$4)^(U$3906-$K$3906))*'General Inputs'!$C$6</f>
        <v>319986.03524862375</v>
      </c>
      <c r="V1587" s="358">
        <f>IF(V1343,0,$D1587*(1+'General Inputs'!$C$4)^(V$3906-$K$3906))*'General Inputs'!$C$6</f>
        <v>326385.75595359615</v>
      </c>
      <c r="W1587" s="358">
        <f>IF(W1343,0,$D1587*(1+'General Inputs'!$C$4)^(W$3906-$K$3906))*'General Inputs'!$C$6</f>
        <v>332913.47107266809</v>
      </c>
      <c r="X1587" s="358">
        <f>IF(X1343,0,$D1587*(1+'General Inputs'!$C$4)^(X$3906-$K$3906))*'General Inputs'!$C$6</f>
        <v>339571.74049412145</v>
      </c>
      <c r="Y1587" s="358">
        <f>IF(Y1343,0,$D1587*(1+'General Inputs'!$C$4)^(Y$3906-$K$3906))*'General Inputs'!$C$6</f>
        <v>346363.17530400393</v>
      </c>
      <c r="Z1587" s="358">
        <f>IF(Z1343,0,$D1587*(1+'General Inputs'!$C$4)^(Z$3906-$K$3906))*'General Inputs'!$C$6</f>
        <v>353290.43881008396</v>
      </c>
      <c r="AA1587" s="358">
        <f>IF(AA1343,0,$D1587*(1+'General Inputs'!$C$4)^(AA$3906-$K$3906))*'General Inputs'!$C$6</f>
        <v>360356.2475862857</v>
      </c>
      <c r="AB1587" s="358">
        <f>IF(AB1343,0,$D1587*(1+'General Inputs'!$C$4)^(AB$3906-$K$3906))*'General Inputs'!$C$6</f>
        <v>367563.37253801135</v>
      </c>
      <c r="AC1587" s="358">
        <f>IF(AC1343,0,$D1587*(1+'General Inputs'!$C$4)^(AC$3906-$K$3906))*'General Inputs'!$C$6</f>
        <v>374914.63998877158</v>
      </c>
      <c r="AD1587" s="358">
        <f>IF(AD1343,0,$D1587*(1+'General Inputs'!$C$4)^(AD$3906-$K$3906))*'General Inputs'!$C$6</f>
        <v>382412.93278854695</v>
      </c>
      <c r="AE1587" s="358">
        <f>IF(AE1343,0,$D1587*(1+'General Inputs'!$C$4)^(AE$3906-$K$3906))*'General Inputs'!$C$6</f>
        <v>390061.19144431798</v>
      </c>
      <c r="AF1587" s="358">
        <f>IF(AF1343,0,$D1587*(1+'General Inputs'!$C$4)^(AF$3906-$K$3906))*'General Inputs'!$C$6</f>
        <v>397862.41527320427</v>
      </c>
      <c r="AG1587" s="358">
        <f>IF(AG1343,0,$D1587*(1+'General Inputs'!$C$4)^(AG$3906-$K$3906))*'General Inputs'!$C$6</f>
        <v>405819.66357866843</v>
      </c>
      <c r="AH1587" s="358">
        <f>IF(AH1343,0,$D1587*(1+'General Inputs'!$C$4)^(AH$3906-$K$3906))*'General Inputs'!$C$6</f>
        <v>413936.05685024173</v>
      </c>
      <c r="AI1587" s="358">
        <f>IF(AI1343,0,$D1587*(1+'General Inputs'!$C$4)^(AI$3906-$K$3906))*'General Inputs'!$C$6</f>
        <v>422214.77798724658</v>
      </c>
      <c r="AJ1587" s="358">
        <f>IF(AJ1343,0,$D1587*(1+'General Inputs'!$C$4)^(AJ$3906-$K$3906))*'General Inputs'!$C$6</f>
        <v>430659.07354699151</v>
      </c>
    </row>
    <row r="1588" spans="1:36" x14ac:dyDescent="0.25">
      <c r="A1588" s="353" t="s">
        <v>383</v>
      </c>
      <c r="B1588" s="353" t="s">
        <v>384</v>
      </c>
      <c r="C1588" s="441">
        <f t="shared" si="1153"/>
        <v>2496</v>
      </c>
      <c r="D1588" s="397">
        <v>1750000</v>
      </c>
      <c r="E1588" s="397"/>
      <c r="F1588" s="397"/>
      <c r="G1588" s="397"/>
      <c r="H1588" s="397"/>
      <c r="I1588" s="476">
        <f t="shared" si="1154"/>
        <v>22</v>
      </c>
      <c r="J1588" s="476">
        <f t="shared" si="1155"/>
        <v>1</v>
      </c>
      <c r="K1588" s="358">
        <v>0</v>
      </c>
      <c r="L1588" s="358">
        <v>0</v>
      </c>
      <c r="M1588" s="358">
        <v>0</v>
      </c>
      <c r="N1588" s="358">
        <v>0</v>
      </c>
      <c r="O1588" s="358">
        <f>IF(O1344,0,$D1588*(1+'General Inputs'!$C$4)^(O$3906-$K$3906))*'General Inputs'!$C$6</f>
        <v>284138.44199999998</v>
      </c>
      <c r="P1588" s="358">
        <f>IF(P1344,0,$D1588*(1+'General Inputs'!$C$4)^(P$3906-$K$3906))*'General Inputs'!$C$6</f>
        <v>289821.21083999996</v>
      </c>
      <c r="Q1588" s="358">
        <f>IF(Q1344,0,$D1588*(1+'General Inputs'!$C$4)^(Q$3906-$K$3906))*'General Inputs'!$C$6</f>
        <v>295617.63505679998</v>
      </c>
      <c r="R1588" s="358">
        <f>IF(R1344,0,$D1588*(1+'General Inputs'!$C$4)^(R$3906-$K$3906))*'General Inputs'!$C$6</f>
        <v>301529.98775793595</v>
      </c>
      <c r="S1588" s="358">
        <f>IF(S1344,0,$D1588*(1+'General Inputs'!$C$4)^(S$3906-$K$3906))*'General Inputs'!$C$6</f>
        <v>307560.58751309471</v>
      </c>
      <c r="T1588" s="358">
        <f>IF(T1344,0,$D1588*(1+'General Inputs'!$C$4)^(T$3906-$K$3906))*'General Inputs'!$C$6</f>
        <v>313711.79926335654</v>
      </c>
      <c r="U1588" s="358">
        <f>IF(U1344,0,$D1588*(1+'General Inputs'!$C$4)^(U$3906-$K$3906))*'General Inputs'!$C$6</f>
        <v>319986.03524862375</v>
      </c>
      <c r="V1588" s="358">
        <f>IF(V1344,0,$D1588*(1+'General Inputs'!$C$4)^(V$3906-$K$3906))*'General Inputs'!$C$6</f>
        <v>326385.75595359615</v>
      </c>
      <c r="W1588" s="358">
        <f>IF(W1344,0,$D1588*(1+'General Inputs'!$C$4)^(W$3906-$K$3906))*'General Inputs'!$C$6</f>
        <v>332913.47107266809</v>
      </c>
      <c r="X1588" s="358">
        <f>IF(X1344,0,$D1588*(1+'General Inputs'!$C$4)^(X$3906-$K$3906))*'General Inputs'!$C$6</f>
        <v>339571.74049412145</v>
      </c>
      <c r="Y1588" s="358">
        <f>IF(Y1344,0,$D1588*(1+'General Inputs'!$C$4)^(Y$3906-$K$3906))*'General Inputs'!$C$6</f>
        <v>346363.17530400393</v>
      </c>
      <c r="Z1588" s="358">
        <f>IF(Z1344,0,$D1588*(1+'General Inputs'!$C$4)^(Z$3906-$K$3906))*'General Inputs'!$C$6</f>
        <v>353290.43881008396</v>
      </c>
      <c r="AA1588" s="358">
        <f>IF(AA1344,0,$D1588*(1+'General Inputs'!$C$4)^(AA$3906-$K$3906))*'General Inputs'!$C$6</f>
        <v>360356.2475862857</v>
      </c>
      <c r="AB1588" s="358">
        <f>IF(AB1344,0,$D1588*(1+'General Inputs'!$C$4)^(AB$3906-$K$3906))*'General Inputs'!$C$6</f>
        <v>367563.37253801135</v>
      </c>
      <c r="AC1588" s="358">
        <f>IF(AC1344,0,$D1588*(1+'General Inputs'!$C$4)^(AC$3906-$K$3906))*'General Inputs'!$C$6</f>
        <v>374914.63998877158</v>
      </c>
      <c r="AD1588" s="358">
        <f>IF(AD1344,0,$D1588*(1+'General Inputs'!$C$4)^(AD$3906-$K$3906))*'General Inputs'!$C$6</f>
        <v>382412.93278854695</v>
      </c>
      <c r="AE1588" s="358">
        <f>IF(AE1344,0,$D1588*(1+'General Inputs'!$C$4)^(AE$3906-$K$3906))*'General Inputs'!$C$6</f>
        <v>390061.19144431798</v>
      </c>
      <c r="AF1588" s="358">
        <f>IF(AF1344,0,$D1588*(1+'General Inputs'!$C$4)^(AF$3906-$K$3906))*'General Inputs'!$C$6</f>
        <v>397862.41527320427</v>
      </c>
      <c r="AG1588" s="358">
        <f>IF(AG1344,0,$D1588*(1+'General Inputs'!$C$4)^(AG$3906-$K$3906))*'General Inputs'!$C$6</f>
        <v>405819.66357866843</v>
      </c>
      <c r="AH1588" s="358">
        <f>IF(AH1344,0,$D1588*(1+'General Inputs'!$C$4)^(AH$3906-$K$3906))*'General Inputs'!$C$6</f>
        <v>413936.05685024173</v>
      </c>
      <c r="AI1588" s="358">
        <f>IF(AI1344,0,$D1588*(1+'General Inputs'!$C$4)^(AI$3906-$K$3906))*'General Inputs'!$C$6</f>
        <v>422214.77798724658</v>
      </c>
      <c r="AJ1588" s="358">
        <f>IF(AJ1344,0,$D1588*(1+'General Inputs'!$C$4)^(AJ$3906-$K$3906))*'General Inputs'!$C$6</f>
        <v>430659.07354699151</v>
      </c>
    </row>
    <row r="1589" spans="1:36" x14ac:dyDescent="0.25">
      <c r="A1589" s="353" t="s">
        <v>358</v>
      </c>
      <c r="B1589" s="353" t="s">
        <v>358</v>
      </c>
      <c r="C1589" s="441">
        <f t="shared" si="1153"/>
        <v>1500</v>
      </c>
      <c r="D1589" s="397">
        <v>1750000</v>
      </c>
      <c r="E1589" s="397"/>
      <c r="F1589" s="397"/>
      <c r="G1589" s="397"/>
      <c r="H1589" s="397"/>
      <c r="I1589" s="476">
        <f t="shared" si="1154"/>
        <v>22</v>
      </c>
      <c r="J1589" s="476">
        <f t="shared" si="1155"/>
        <v>1</v>
      </c>
      <c r="K1589" s="358">
        <v>0</v>
      </c>
      <c r="L1589" s="358">
        <v>0</v>
      </c>
      <c r="M1589" s="358">
        <v>0</v>
      </c>
      <c r="N1589" s="358">
        <v>0</v>
      </c>
      <c r="O1589" s="358">
        <f>IF(O1345,0,$D1589*(1+'General Inputs'!$C$4)^(O$3906-$K$3906))*'General Inputs'!$C$6</f>
        <v>284138.44199999998</v>
      </c>
      <c r="P1589" s="358">
        <f>IF(P1345,0,$D1589*(1+'General Inputs'!$C$4)^(P$3906-$K$3906))*'General Inputs'!$C$6</f>
        <v>289821.21083999996</v>
      </c>
      <c r="Q1589" s="358">
        <f>IF(Q1345,0,$D1589*(1+'General Inputs'!$C$4)^(Q$3906-$K$3906))*'General Inputs'!$C$6</f>
        <v>295617.63505679998</v>
      </c>
      <c r="R1589" s="358">
        <f>IF(R1345,0,$D1589*(1+'General Inputs'!$C$4)^(R$3906-$K$3906))*'General Inputs'!$C$6</f>
        <v>301529.98775793595</v>
      </c>
      <c r="S1589" s="358">
        <f>IF(S1345,0,$D1589*(1+'General Inputs'!$C$4)^(S$3906-$K$3906))*'General Inputs'!$C$6</f>
        <v>307560.58751309471</v>
      </c>
      <c r="T1589" s="358">
        <f>IF(T1345,0,$D1589*(1+'General Inputs'!$C$4)^(T$3906-$K$3906))*'General Inputs'!$C$6</f>
        <v>313711.79926335654</v>
      </c>
      <c r="U1589" s="358">
        <f>IF(U1345,0,$D1589*(1+'General Inputs'!$C$4)^(U$3906-$K$3906))*'General Inputs'!$C$6</f>
        <v>319986.03524862375</v>
      </c>
      <c r="V1589" s="358">
        <f>IF(V1345,0,$D1589*(1+'General Inputs'!$C$4)^(V$3906-$K$3906))*'General Inputs'!$C$6</f>
        <v>326385.75595359615</v>
      </c>
      <c r="W1589" s="358">
        <f>IF(W1345,0,$D1589*(1+'General Inputs'!$C$4)^(W$3906-$K$3906))*'General Inputs'!$C$6</f>
        <v>332913.47107266809</v>
      </c>
      <c r="X1589" s="358">
        <f>IF(X1345,0,$D1589*(1+'General Inputs'!$C$4)^(X$3906-$K$3906))*'General Inputs'!$C$6</f>
        <v>339571.74049412145</v>
      </c>
      <c r="Y1589" s="358">
        <f>IF(Y1345,0,$D1589*(1+'General Inputs'!$C$4)^(Y$3906-$K$3906))*'General Inputs'!$C$6</f>
        <v>346363.17530400393</v>
      </c>
      <c r="Z1589" s="358">
        <f>IF(Z1345,0,$D1589*(1+'General Inputs'!$C$4)^(Z$3906-$K$3906))*'General Inputs'!$C$6</f>
        <v>353290.43881008396</v>
      </c>
      <c r="AA1589" s="358">
        <f>IF(AA1345,0,$D1589*(1+'General Inputs'!$C$4)^(AA$3906-$K$3906))*'General Inputs'!$C$6</f>
        <v>360356.2475862857</v>
      </c>
      <c r="AB1589" s="358">
        <f>IF(AB1345,0,$D1589*(1+'General Inputs'!$C$4)^(AB$3906-$K$3906))*'General Inputs'!$C$6</f>
        <v>367563.37253801135</v>
      </c>
      <c r="AC1589" s="358">
        <f>IF(AC1345,0,$D1589*(1+'General Inputs'!$C$4)^(AC$3906-$K$3906))*'General Inputs'!$C$6</f>
        <v>374914.63998877158</v>
      </c>
      <c r="AD1589" s="358">
        <f>IF(AD1345,0,$D1589*(1+'General Inputs'!$C$4)^(AD$3906-$K$3906))*'General Inputs'!$C$6</f>
        <v>382412.93278854695</v>
      </c>
      <c r="AE1589" s="358">
        <f>IF(AE1345,0,$D1589*(1+'General Inputs'!$C$4)^(AE$3906-$K$3906))*'General Inputs'!$C$6</f>
        <v>390061.19144431798</v>
      </c>
      <c r="AF1589" s="358">
        <f>IF(AF1345,0,$D1589*(1+'General Inputs'!$C$4)^(AF$3906-$K$3906))*'General Inputs'!$C$6</f>
        <v>397862.41527320427</v>
      </c>
      <c r="AG1589" s="358">
        <f>IF(AG1345,0,$D1589*(1+'General Inputs'!$C$4)^(AG$3906-$K$3906))*'General Inputs'!$C$6</f>
        <v>405819.66357866843</v>
      </c>
      <c r="AH1589" s="358">
        <f>IF(AH1345,0,$D1589*(1+'General Inputs'!$C$4)^(AH$3906-$K$3906))*'General Inputs'!$C$6</f>
        <v>413936.05685024173</v>
      </c>
      <c r="AI1589" s="358">
        <f>IF(AI1345,0,$D1589*(1+'General Inputs'!$C$4)^(AI$3906-$K$3906))*'General Inputs'!$C$6</f>
        <v>422214.77798724658</v>
      </c>
      <c r="AJ1589" s="358">
        <f>IF(AJ1345,0,$D1589*(1+'General Inputs'!$C$4)^(AJ$3906-$K$3906))*'General Inputs'!$C$6</f>
        <v>430659.07354699151</v>
      </c>
    </row>
    <row r="1590" spans="1:36" x14ac:dyDescent="0.25">
      <c r="A1590" s="353" t="s">
        <v>552</v>
      </c>
      <c r="B1590" s="353" t="s">
        <v>553</v>
      </c>
      <c r="C1590" s="441">
        <f t="shared" si="1153"/>
        <v>4998</v>
      </c>
      <c r="D1590" s="397">
        <v>1750000</v>
      </c>
      <c r="E1590" s="397"/>
      <c r="F1590" s="397"/>
      <c r="G1590" s="397"/>
      <c r="H1590" s="397"/>
      <c r="I1590" s="476">
        <f t="shared" si="1154"/>
        <v>22</v>
      </c>
      <c r="J1590" s="476">
        <f t="shared" si="1155"/>
        <v>1</v>
      </c>
      <c r="K1590" s="358">
        <v>0</v>
      </c>
      <c r="L1590" s="358">
        <v>0</v>
      </c>
      <c r="M1590" s="358">
        <v>0</v>
      </c>
      <c r="N1590" s="358">
        <v>0</v>
      </c>
      <c r="O1590" s="358">
        <f>IF(O1346,0,$D1590*(1+'General Inputs'!$C$4)^(O$3906-$K$3906))*'General Inputs'!$C$6</f>
        <v>284138.44199999998</v>
      </c>
      <c r="P1590" s="358">
        <f>IF(P1346,0,$D1590*(1+'General Inputs'!$C$4)^(P$3906-$K$3906))*'General Inputs'!$C$6</f>
        <v>289821.21083999996</v>
      </c>
      <c r="Q1590" s="358">
        <f>IF(Q1346,0,$D1590*(1+'General Inputs'!$C$4)^(Q$3906-$K$3906))*'General Inputs'!$C$6</f>
        <v>295617.63505679998</v>
      </c>
      <c r="R1590" s="358">
        <f>IF(R1346,0,$D1590*(1+'General Inputs'!$C$4)^(R$3906-$K$3906))*'General Inputs'!$C$6</f>
        <v>301529.98775793595</v>
      </c>
      <c r="S1590" s="358">
        <f>IF(S1346,0,$D1590*(1+'General Inputs'!$C$4)^(S$3906-$K$3906))*'General Inputs'!$C$6</f>
        <v>307560.58751309471</v>
      </c>
      <c r="T1590" s="358">
        <f>IF(T1346,0,$D1590*(1+'General Inputs'!$C$4)^(T$3906-$K$3906))*'General Inputs'!$C$6</f>
        <v>313711.79926335654</v>
      </c>
      <c r="U1590" s="358">
        <f>IF(U1346,0,$D1590*(1+'General Inputs'!$C$4)^(U$3906-$K$3906))*'General Inputs'!$C$6</f>
        <v>319986.03524862375</v>
      </c>
      <c r="V1590" s="358">
        <f>IF(V1346,0,$D1590*(1+'General Inputs'!$C$4)^(V$3906-$K$3906))*'General Inputs'!$C$6</f>
        <v>326385.75595359615</v>
      </c>
      <c r="W1590" s="358">
        <f>IF(W1346,0,$D1590*(1+'General Inputs'!$C$4)^(W$3906-$K$3906))*'General Inputs'!$C$6</f>
        <v>332913.47107266809</v>
      </c>
      <c r="X1590" s="358">
        <f>IF(X1346,0,$D1590*(1+'General Inputs'!$C$4)^(X$3906-$K$3906))*'General Inputs'!$C$6</f>
        <v>339571.74049412145</v>
      </c>
      <c r="Y1590" s="358">
        <f>IF(Y1346,0,$D1590*(1+'General Inputs'!$C$4)^(Y$3906-$K$3906))*'General Inputs'!$C$6</f>
        <v>346363.17530400393</v>
      </c>
      <c r="Z1590" s="358">
        <f>IF(Z1346,0,$D1590*(1+'General Inputs'!$C$4)^(Z$3906-$K$3906))*'General Inputs'!$C$6</f>
        <v>353290.43881008396</v>
      </c>
      <c r="AA1590" s="358">
        <f>IF(AA1346,0,$D1590*(1+'General Inputs'!$C$4)^(AA$3906-$K$3906))*'General Inputs'!$C$6</f>
        <v>360356.2475862857</v>
      </c>
      <c r="AB1590" s="358">
        <f>IF(AB1346,0,$D1590*(1+'General Inputs'!$C$4)^(AB$3906-$K$3906))*'General Inputs'!$C$6</f>
        <v>367563.37253801135</v>
      </c>
      <c r="AC1590" s="358">
        <f>IF(AC1346,0,$D1590*(1+'General Inputs'!$C$4)^(AC$3906-$K$3906))*'General Inputs'!$C$6</f>
        <v>374914.63998877158</v>
      </c>
      <c r="AD1590" s="358">
        <f>IF(AD1346,0,$D1590*(1+'General Inputs'!$C$4)^(AD$3906-$K$3906))*'General Inputs'!$C$6</f>
        <v>382412.93278854695</v>
      </c>
      <c r="AE1590" s="358">
        <f>IF(AE1346,0,$D1590*(1+'General Inputs'!$C$4)^(AE$3906-$K$3906))*'General Inputs'!$C$6</f>
        <v>390061.19144431798</v>
      </c>
      <c r="AF1590" s="358">
        <f>IF(AF1346,0,$D1590*(1+'General Inputs'!$C$4)^(AF$3906-$K$3906))*'General Inputs'!$C$6</f>
        <v>397862.41527320427</v>
      </c>
      <c r="AG1590" s="358">
        <f>IF(AG1346,0,$D1590*(1+'General Inputs'!$C$4)^(AG$3906-$K$3906))*'General Inputs'!$C$6</f>
        <v>405819.66357866843</v>
      </c>
      <c r="AH1590" s="358">
        <f>IF(AH1346,0,$D1590*(1+'General Inputs'!$C$4)^(AH$3906-$K$3906))*'General Inputs'!$C$6</f>
        <v>413936.05685024173</v>
      </c>
      <c r="AI1590" s="358">
        <f>IF(AI1346,0,$D1590*(1+'General Inputs'!$C$4)^(AI$3906-$K$3906))*'General Inputs'!$C$6</f>
        <v>422214.77798724658</v>
      </c>
      <c r="AJ1590" s="358">
        <f>IF(AJ1346,0,$D1590*(1+'General Inputs'!$C$4)^(AJ$3906-$K$3906))*'General Inputs'!$C$6</f>
        <v>430659.07354699151</v>
      </c>
    </row>
    <row r="1591" spans="1:36" x14ac:dyDescent="0.25">
      <c r="A1591" s="353" t="s">
        <v>251</v>
      </c>
      <c r="B1591" s="353" t="s">
        <v>251</v>
      </c>
      <c r="C1591" s="441">
        <f t="shared" si="1153"/>
        <v>9375</v>
      </c>
      <c r="D1591" s="397">
        <v>8000000</v>
      </c>
      <c r="E1591" s="397"/>
      <c r="F1591" s="397"/>
      <c r="G1591" s="397"/>
      <c r="H1591" s="397"/>
      <c r="I1591" s="476">
        <f t="shared" si="1154"/>
        <v>22</v>
      </c>
      <c r="J1591" s="476">
        <f t="shared" si="1155"/>
        <v>1</v>
      </c>
      <c r="K1591" s="358">
        <v>0</v>
      </c>
      <c r="L1591" s="358">
        <v>0</v>
      </c>
      <c r="M1591" s="358">
        <v>0</v>
      </c>
      <c r="N1591" s="358">
        <v>0</v>
      </c>
      <c r="O1591" s="358">
        <f>IF(O1347,0,$D1591*(1+'General Inputs'!$C$4)^(O$3906-$K$3906))*'General Inputs'!$C$6</f>
        <v>1298918.5919999999</v>
      </c>
      <c r="P1591" s="358">
        <f>IF(P1347,0,$D1591*(1+'General Inputs'!$C$4)^(P$3906-$K$3906))*'General Inputs'!$C$6</f>
        <v>1324896.9638399999</v>
      </c>
      <c r="Q1591" s="358">
        <f>IF(Q1347,0,$D1591*(1+'General Inputs'!$C$4)^(Q$3906-$K$3906))*'General Inputs'!$C$6</f>
        <v>1351394.9031168001</v>
      </c>
      <c r="R1591" s="358">
        <f>IF(R1347,0,$D1591*(1+'General Inputs'!$C$4)^(R$3906-$K$3906))*'General Inputs'!$C$6</f>
        <v>1378422.8011791357</v>
      </c>
      <c r="S1591" s="358">
        <f>IF(S1347,0,$D1591*(1+'General Inputs'!$C$4)^(S$3906-$K$3906))*'General Inputs'!$C$6</f>
        <v>1405991.2572027186</v>
      </c>
      <c r="T1591" s="358">
        <f>IF(T1347,0,$D1591*(1+'General Inputs'!$C$4)^(T$3906-$K$3906))*'General Inputs'!$C$6</f>
        <v>1434111.082346773</v>
      </c>
      <c r="U1591" s="358">
        <f>IF(U1347,0,$D1591*(1+'General Inputs'!$C$4)^(U$3906-$K$3906))*'General Inputs'!$C$6</f>
        <v>1462793.3039937085</v>
      </c>
      <c r="V1591" s="358">
        <f>IF(V1347,0,$D1591*(1+'General Inputs'!$C$4)^(V$3906-$K$3906))*'General Inputs'!$C$6</f>
        <v>1492049.1700735826</v>
      </c>
      <c r="W1591" s="358">
        <f>IF(W1347,0,$D1591*(1+'General Inputs'!$C$4)^(W$3906-$K$3906))*'General Inputs'!$C$6</f>
        <v>1521890.1534750543</v>
      </c>
      <c r="X1591" s="358">
        <f>IF(X1347,0,$D1591*(1+'General Inputs'!$C$4)^(X$3906-$K$3906))*'General Inputs'!$C$6</f>
        <v>1552327.9565445553</v>
      </c>
      <c r="Y1591" s="358">
        <f>IF(Y1347,0,$D1591*(1+'General Inputs'!$C$4)^(Y$3906-$K$3906))*'General Inputs'!$C$6</f>
        <v>1583374.5156754467</v>
      </c>
      <c r="Z1591" s="358">
        <f>IF(Z1347,0,$D1591*(1+'General Inputs'!$C$4)^(Z$3906-$K$3906))*'General Inputs'!$C$6</f>
        <v>1615042.0059889548</v>
      </c>
      <c r="AA1591" s="358">
        <f>IF(AA1347,0,$D1591*(1+'General Inputs'!$C$4)^(AA$3906-$K$3906))*'General Inputs'!$C$6</f>
        <v>1647342.8461087344</v>
      </c>
      <c r="AB1591" s="358">
        <f>IF(AB1347,0,$D1591*(1+'General Inputs'!$C$4)^(AB$3906-$K$3906))*'General Inputs'!$C$6</f>
        <v>1680289.7030309094</v>
      </c>
      <c r="AC1591" s="358">
        <f>IF(AC1347,0,$D1591*(1+'General Inputs'!$C$4)^(AC$3906-$K$3906))*'General Inputs'!$C$6</f>
        <v>1713895.4970915273</v>
      </c>
      <c r="AD1591" s="358">
        <f>IF(AD1347,0,$D1591*(1+'General Inputs'!$C$4)^(AD$3906-$K$3906))*'General Inputs'!$C$6</f>
        <v>1748173.4070333578</v>
      </c>
      <c r="AE1591" s="358">
        <f>IF(AE1347,0,$D1591*(1+'General Inputs'!$C$4)^(AE$3906-$K$3906))*'General Inputs'!$C$6</f>
        <v>1783136.8751740248</v>
      </c>
      <c r="AF1591" s="358">
        <f>IF(AF1347,0,$D1591*(1+'General Inputs'!$C$4)^(AF$3906-$K$3906))*'General Inputs'!$C$6</f>
        <v>1818799.6126775055</v>
      </c>
      <c r="AG1591" s="358">
        <f>IF(AG1347,0,$D1591*(1+'General Inputs'!$C$4)^(AG$3906-$K$3906))*'General Inputs'!$C$6</f>
        <v>1855175.6049310556</v>
      </c>
      <c r="AH1591" s="358">
        <f>IF(AH1347,0,$D1591*(1+'General Inputs'!$C$4)^(AH$3906-$K$3906))*'General Inputs'!$C$6</f>
        <v>1892279.1170296762</v>
      </c>
      <c r="AI1591" s="358">
        <f>IF(AI1347,0,$D1591*(1+'General Inputs'!$C$4)^(AI$3906-$K$3906))*'General Inputs'!$C$6</f>
        <v>1930124.6993702701</v>
      </c>
      <c r="AJ1591" s="358">
        <f>IF(AJ1347,0,$D1591*(1+'General Inputs'!$C$4)^(AJ$3906-$K$3906))*'General Inputs'!$C$6</f>
        <v>1968727.1933576753</v>
      </c>
    </row>
    <row r="1592" spans="1:36" x14ac:dyDescent="0.25">
      <c r="A1592" s="353" t="s">
        <v>251</v>
      </c>
      <c r="B1592" s="353" t="s">
        <v>328</v>
      </c>
      <c r="C1592" s="441">
        <f t="shared" si="1153"/>
        <v>6250</v>
      </c>
      <c r="D1592" s="397">
        <v>8000000</v>
      </c>
      <c r="E1592" s="397"/>
      <c r="F1592" s="397"/>
      <c r="G1592" s="397"/>
      <c r="H1592" s="397"/>
      <c r="I1592" s="476">
        <f t="shared" si="1154"/>
        <v>22</v>
      </c>
      <c r="J1592" s="476">
        <f t="shared" si="1155"/>
        <v>1</v>
      </c>
      <c r="K1592" s="358">
        <v>0</v>
      </c>
      <c r="L1592" s="358">
        <v>0</v>
      </c>
      <c r="M1592" s="358">
        <v>0</v>
      </c>
      <c r="N1592" s="358">
        <v>0</v>
      </c>
      <c r="O1592" s="358">
        <f>IF(O1348,0,$D1592*(1+'General Inputs'!$C$4)^(O$3906-$K$3906))*'General Inputs'!$C$6</f>
        <v>1298918.5919999999</v>
      </c>
      <c r="P1592" s="358">
        <f>IF(P1348,0,$D1592*(1+'General Inputs'!$C$4)^(P$3906-$K$3906))*'General Inputs'!$C$6</f>
        <v>1324896.9638399999</v>
      </c>
      <c r="Q1592" s="358">
        <f>IF(Q1348,0,$D1592*(1+'General Inputs'!$C$4)^(Q$3906-$K$3906))*'General Inputs'!$C$6</f>
        <v>1351394.9031168001</v>
      </c>
      <c r="R1592" s="358">
        <f>IF(R1348,0,$D1592*(1+'General Inputs'!$C$4)^(R$3906-$K$3906))*'General Inputs'!$C$6</f>
        <v>1378422.8011791357</v>
      </c>
      <c r="S1592" s="358">
        <f>IF(S1348,0,$D1592*(1+'General Inputs'!$C$4)^(S$3906-$K$3906))*'General Inputs'!$C$6</f>
        <v>1405991.2572027186</v>
      </c>
      <c r="T1592" s="358">
        <f>IF(T1348,0,$D1592*(1+'General Inputs'!$C$4)^(T$3906-$K$3906))*'General Inputs'!$C$6</f>
        <v>1434111.082346773</v>
      </c>
      <c r="U1592" s="358">
        <f>IF(U1348,0,$D1592*(1+'General Inputs'!$C$4)^(U$3906-$K$3906))*'General Inputs'!$C$6</f>
        <v>1462793.3039937085</v>
      </c>
      <c r="V1592" s="358">
        <f>IF(V1348,0,$D1592*(1+'General Inputs'!$C$4)^(V$3906-$K$3906))*'General Inputs'!$C$6</f>
        <v>1492049.1700735826</v>
      </c>
      <c r="W1592" s="358">
        <f>IF(W1348,0,$D1592*(1+'General Inputs'!$C$4)^(W$3906-$K$3906))*'General Inputs'!$C$6</f>
        <v>1521890.1534750543</v>
      </c>
      <c r="X1592" s="358">
        <f>IF(X1348,0,$D1592*(1+'General Inputs'!$C$4)^(X$3906-$K$3906))*'General Inputs'!$C$6</f>
        <v>1552327.9565445553</v>
      </c>
      <c r="Y1592" s="358">
        <f>IF(Y1348,0,$D1592*(1+'General Inputs'!$C$4)^(Y$3906-$K$3906))*'General Inputs'!$C$6</f>
        <v>1583374.5156754467</v>
      </c>
      <c r="Z1592" s="358">
        <f>IF(Z1348,0,$D1592*(1+'General Inputs'!$C$4)^(Z$3906-$K$3906))*'General Inputs'!$C$6</f>
        <v>1615042.0059889548</v>
      </c>
      <c r="AA1592" s="358">
        <f>IF(AA1348,0,$D1592*(1+'General Inputs'!$C$4)^(AA$3906-$K$3906))*'General Inputs'!$C$6</f>
        <v>1647342.8461087344</v>
      </c>
      <c r="AB1592" s="358">
        <f>IF(AB1348,0,$D1592*(1+'General Inputs'!$C$4)^(AB$3906-$K$3906))*'General Inputs'!$C$6</f>
        <v>1680289.7030309094</v>
      </c>
      <c r="AC1592" s="358">
        <f>IF(AC1348,0,$D1592*(1+'General Inputs'!$C$4)^(AC$3906-$K$3906))*'General Inputs'!$C$6</f>
        <v>1713895.4970915273</v>
      </c>
      <c r="AD1592" s="358">
        <f>IF(AD1348,0,$D1592*(1+'General Inputs'!$C$4)^(AD$3906-$K$3906))*'General Inputs'!$C$6</f>
        <v>1748173.4070333578</v>
      </c>
      <c r="AE1592" s="358">
        <f>IF(AE1348,0,$D1592*(1+'General Inputs'!$C$4)^(AE$3906-$K$3906))*'General Inputs'!$C$6</f>
        <v>1783136.8751740248</v>
      </c>
      <c r="AF1592" s="358">
        <f>IF(AF1348,0,$D1592*(1+'General Inputs'!$C$4)^(AF$3906-$K$3906))*'General Inputs'!$C$6</f>
        <v>1818799.6126775055</v>
      </c>
      <c r="AG1592" s="358">
        <f>IF(AG1348,0,$D1592*(1+'General Inputs'!$C$4)^(AG$3906-$K$3906))*'General Inputs'!$C$6</f>
        <v>1855175.6049310556</v>
      </c>
      <c r="AH1592" s="358">
        <f>IF(AH1348,0,$D1592*(1+'General Inputs'!$C$4)^(AH$3906-$K$3906))*'General Inputs'!$C$6</f>
        <v>1892279.1170296762</v>
      </c>
      <c r="AI1592" s="358">
        <f>IF(AI1348,0,$D1592*(1+'General Inputs'!$C$4)^(AI$3906-$K$3906))*'General Inputs'!$C$6</f>
        <v>1930124.6993702701</v>
      </c>
      <c r="AJ1592" s="358">
        <f>IF(AJ1348,0,$D1592*(1+'General Inputs'!$C$4)^(AJ$3906-$K$3906))*'General Inputs'!$C$6</f>
        <v>1968727.1933576753</v>
      </c>
    </row>
    <row r="1593" spans="1:36" x14ac:dyDescent="0.25">
      <c r="A1593" s="353" t="s">
        <v>251</v>
      </c>
      <c r="B1593" s="353" t="s">
        <v>391</v>
      </c>
      <c r="C1593" s="441">
        <f t="shared" si="1153"/>
        <v>6250</v>
      </c>
      <c r="D1593" s="397">
        <v>8000000</v>
      </c>
      <c r="E1593" s="397"/>
      <c r="F1593" s="397"/>
      <c r="G1593" s="397"/>
      <c r="H1593" s="397"/>
      <c r="I1593" s="476">
        <f t="shared" si="1154"/>
        <v>22</v>
      </c>
      <c r="J1593" s="476">
        <f t="shared" si="1155"/>
        <v>1</v>
      </c>
      <c r="K1593" s="358">
        <v>0</v>
      </c>
      <c r="L1593" s="358">
        <v>0</v>
      </c>
      <c r="M1593" s="358">
        <v>0</v>
      </c>
      <c r="N1593" s="358">
        <v>0</v>
      </c>
      <c r="O1593" s="358">
        <f>IF(O1349,0,$D1593*(1+'General Inputs'!$C$4)^(O$3906-$K$3906))*'General Inputs'!$C$6</f>
        <v>1298918.5919999999</v>
      </c>
      <c r="P1593" s="358">
        <f>IF(P1349,0,$D1593*(1+'General Inputs'!$C$4)^(P$3906-$K$3906))*'General Inputs'!$C$6</f>
        <v>1324896.9638399999</v>
      </c>
      <c r="Q1593" s="358">
        <f>IF(Q1349,0,$D1593*(1+'General Inputs'!$C$4)^(Q$3906-$K$3906))*'General Inputs'!$C$6</f>
        <v>1351394.9031168001</v>
      </c>
      <c r="R1593" s="358">
        <f>IF(R1349,0,$D1593*(1+'General Inputs'!$C$4)^(R$3906-$K$3906))*'General Inputs'!$C$6</f>
        <v>1378422.8011791357</v>
      </c>
      <c r="S1593" s="358">
        <f>IF(S1349,0,$D1593*(1+'General Inputs'!$C$4)^(S$3906-$K$3906))*'General Inputs'!$C$6</f>
        <v>1405991.2572027186</v>
      </c>
      <c r="T1593" s="358">
        <f>IF(T1349,0,$D1593*(1+'General Inputs'!$C$4)^(T$3906-$K$3906))*'General Inputs'!$C$6</f>
        <v>1434111.082346773</v>
      </c>
      <c r="U1593" s="358">
        <f>IF(U1349,0,$D1593*(1+'General Inputs'!$C$4)^(U$3906-$K$3906))*'General Inputs'!$C$6</f>
        <v>1462793.3039937085</v>
      </c>
      <c r="V1593" s="358">
        <f>IF(V1349,0,$D1593*(1+'General Inputs'!$C$4)^(V$3906-$K$3906))*'General Inputs'!$C$6</f>
        <v>1492049.1700735826</v>
      </c>
      <c r="W1593" s="358">
        <f>IF(W1349,0,$D1593*(1+'General Inputs'!$C$4)^(W$3906-$K$3906))*'General Inputs'!$C$6</f>
        <v>1521890.1534750543</v>
      </c>
      <c r="X1593" s="358">
        <f>IF(X1349,0,$D1593*(1+'General Inputs'!$C$4)^(X$3906-$K$3906))*'General Inputs'!$C$6</f>
        <v>1552327.9565445553</v>
      </c>
      <c r="Y1593" s="358">
        <f>IF(Y1349,0,$D1593*(1+'General Inputs'!$C$4)^(Y$3906-$K$3906))*'General Inputs'!$C$6</f>
        <v>1583374.5156754467</v>
      </c>
      <c r="Z1593" s="358">
        <f>IF(Z1349,0,$D1593*(1+'General Inputs'!$C$4)^(Z$3906-$K$3906))*'General Inputs'!$C$6</f>
        <v>1615042.0059889548</v>
      </c>
      <c r="AA1593" s="358">
        <f>IF(AA1349,0,$D1593*(1+'General Inputs'!$C$4)^(AA$3906-$K$3906))*'General Inputs'!$C$6</f>
        <v>1647342.8461087344</v>
      </c>
      <c r="AB1593" s="358">
        <f>IF(AB1349,0,$D1593*(1+'General Inputs'!$C$4)^(AB$3906-$K$3906))*'General Inputs'!$C$6</f>
        <v>1680289.7030309094</v>
      </c>
      <c r="AC1593" s="358">
        <f>IF(AC1349,0,$D1593*(1+'General Inputs'!$C$4)^(AC$3906-$K$3906))*'General Inputs'!$C$6</f>
        <v>1713895.4970915273</v>
      </c>
      <c r="AD1593" s="358">
        <f>IF(AD1349,0,$D1593*(1+'General Inputs'!$C$4)^(AD$3906-$K$3906))*'General Inputs'!$C$6</f>
        <v>1748173.4070333578</v>
      </c>
      <c r="AE1593" s="358">
        <f>IF(AE1349,0,$D1593*(1+'General Inputs'!$C$4)^(AE$3906-$K$3906))*'General Inputs'!$C$6</f>
        <v>1783136.8751740248</v>
      </c>
      <c r="AF1593" s="358">
        <f>IF(AF1349,0,$D1593*(1+'General Inputs'!$C$4)^(AF$3906-$K$3906))*'General Inputs'!$C$6</f>
        <v>1818799.6126775055</v>
      </c>
      <c r="AG1593" s="358">
        <f>IF(AG1349,0,$D1593*(1+'General Inputs'!$C$4)^(AG$3906-$K$3906))*'General Inputs'!$C$6</f>
        <v>1855175.6049310556</v>
      </c>
      <c r="AH1593" s="358">
        <f>IF(AH1349,0,$D1593*(1+'General Inputs'!$C$4)^(AH$3906-$K$3906))*'General Inputs'!$C$6</f>
        <v>1892279.1170296762</v>
      </c>
      <c r="AI1593" s="358">
        <f>IF(AI1349,0,$D1593*(1+'General Inputs'!$C$4)^(AI$3906-$K$3906))*'General Inputs'!$C$6</f>
        <v>1930124.6993702701</v>
      </c>
      <c r="AJ1593" s="358">
        <f>IF(AJ1349,0,$D1593*(1+'General Inputs'!$C$4)^(AJ$3906-$K$3906))*'General Inputs'!$C$6</f>
        <v>1968727.1933576753</v>
      </c>
    </row>
    <row r="1594" spans="1:36" x14ac:dyDescent="0.25">
      <c r="A1594" s="353" t="s">
        <v>435</v>
      </c>
      <c r="B1594" s="353" t="s">
        <v>435</v>
      </c>
      <c r="C1594" s="441">
        <f t="shared" si="1153"/>
        <v>12500</v>
      </c>
      <c r="D1594" s="397">
        <v>8000000</v>
      </c>
      <c r="E1594" s="397"/>
      <c r="F1594" s="397"/>
      <c r="G1594" s="397"/>
      <c r="H1594" s="397"/>
      <c r="I1594" s="476">
        <f t="shared" si="1154"/>
        <v>22</v>
      </c>
      <c r="J1594" s="476">
        <f t="shared" si="1155"/>
        <v>1</v>
      </c>
      <c r="K1594" s="358">
        <v>0</v>
      </c>
      <c r="L1594" s="358">
        <v>0</v>
      </c>
      <c r="M1594" s="358">
        <v>0</v>
      </c>
      <c r="N1594" s="358">
        <v>0</v>
      </c>
      <c r="O1594" s="358">
        <f>IF(O1350,0,$D1594*(1+'General Inputs'!$C$4)^(O$3906-$K$3906))*'General Inputs'!$C$6</f>
        <v>1298918.5919999999</v>
      </c>
      <c r="P1594" s="358">
        <f>IF(P1350,0,$D1594*(1+'General Inputs'!$C$4)^(P$3906-$K$3906))*'General Inputs'!$C$6</f>
        <v>1324896.9638399999</v>
      </c>
      <c r="Q1594" s="358">
        <f>IF(Q1350,0,$D1594*(1+'General Inputs'!$C$4)^(Q$3906-$K$3906))*'General Inputs'!$C$6</f>
        <v>1351394.9031168001</v>
      </c>
      <c r="R1594" s="358">
        <f>IF(R1350,0,$D1594*(1+'General Inputs'!$C$4)^(R$3906-$K$3906))*'General Inputs'!$C$6</f>
        <v>1378422.8011791357</v>
      </c>
      <c r="S1594" s="358">
        <f>IF(S1350,0,$D1594*(1+'General Inputs'!$C$4)^(S$3906-$K$3906))*'General Inputs'!$C$6</f>
        <v>1405991.2572027186</v>
      </c>
      <c r="T1594" s="358">
        <f>IF(T1350,0,$D1594*(1+'General Inputs'!$C$4)^(T$3906-$K$3906))*'General Inputs'!$C$6</f>
        <v>1434111.082346773</v>
      </c>
      <c r="U1594" s="358">
        <f>IF(U1350,0,$D1594*(1+'General Inputs'!$C$4)^(U$3906-$K$3906))*'General Inputs'!$C$6</f>
        <v>1462793.3039937085</v>
      </c>
      <c r="V1594" s="358">
        <f>IF(V1350,0,$D1594*(1+'General Inputs'!$C$4)^(V$3906-$K$3906))*'General Inputs'!$C$6</f>
        <v>1492049.1700735826</v>
      </c>
      <c r="W1594" s="358">
        <f>IF(W1350,0,$D1594*(1+'General Inputs'!$C$4)^(W$3906-$K$3906))*'General Inputs'!$C$6</f>
        <v>1521890.1534750543</v>
      </c>
      <c r="X1594" s="358">
        <f>IF(X1350,0,$D1594*(1+'General Inputs'!$C$4)^(X$3906-$K$3906))*'General Inputs'!$C$6</f>
        <v>1552327.9565445553</v>
      </c>
      <c r="Y1594" s="358">
        <f>IF(Y1350,0,$D1594*(1+'General Inputs'!$C$4)^(Y$3906-$K$3906))*'General Inputs'!$C$6</f>
        <v>1583374.5156754467</v>
      </c>
      <c r="Z1594" s="358">
        <f>IF(Z1350,0,$D1594*(1+'General Inputs'!$C$4)^(Z$3906-$K$3906))*'General Inputs'!$C$6</f>
        <v>1615042.0059889548</v>
      </c>
      <c r="AA1594" s="358">
        <f>IF(AA1350,0,$D1594*(1+'General Inputs'!$C$4)^(AA$3906-$K$3906))*'General Inputs'!$C$6</f>
        <v>1647342.8461087344</v>
      </c>
      <c r="AB1594" s="358">
        <f>IF(AB1350,0,$D1594*(1+'General Inputs'!$C$4)^(AB$3906-$K$3906))*'General Inputs'!$C$6</f>
        <v>1680289.7030309094</v>
      </c>
      <c r="AC1594" s="358">
        <f>IF(AC1350,0,$D1594*(1+'General Inputs'!$C$4)^(AC$3906-$K$3906))*'General Inputs'!$C$6</f>
        <v>1713895.4970915273</v>
      </c>
      <c r="AD1594" s="358">
        <f>IF(AD1350,0,$D1594*(1+'General Inputs'!$C$4)^(AD$3906-$K$3906))*'General Inputs'!$C$6</f>
        <v>1748173.4070333578</v>
      </c>
      <c r="AE1594" s="358">
        <f>IF(AE1350,0,$D1594*(1+'General Inputs'!$C$4)^(AE$3906-$K$3906))*'General Inputs'!$C$6</f>
        <v>1783136.8751740248</v>
      </c>
      <c r="AF1594" s="358">
        <f>IF(AF1350,0,$D1594*(1+'General Inputs'!$C$4)^(AF$3906-$K$3906))*'General Inputs'!$C$6</f>
        <v>1818799.6126775055</v>
      </c>
      <c r="AG1594" s="358">
        <f>IF(AG1350,0,$D1594*(1+'General Inputs'!$C$4)^(AG$3906-$K$3906))*'General Inputs'!$C$6</f>
        <v>1855175.6049310556</v>
      </c>
      <c r="AH1594" s="358">
        <f>IF(AH1350,0,$D1594*(1+'General Inputs'!$C$4)^(AH$3906-$K$3906))*'General Inputs'!$C$6</f>
        <v>1892279.1170296762</v>
      </c>
      <c r="AI1594" s="358">
        <f>IF(AI1350,0,$D1594*(1+'General Inputs'!$C$4)^(AI$3906-$K$3906))*'General Inputs'!$C$6</f>
        <v>1930124.6993702701</v>
      </c>
      <c r="AJ1594" s="358">
        <f>IF(AJ1350,0,$D1594*(1+'General Inputs'!$C$4)^(AJ$3906-$K$3906))*'General Inputs'!$C$6</f>
        <v>1968727.1933576753</v>
      </c>
    </row>
    <row r="1595" spans="1:36" x14ac:dyDescent="0.25">
      <c r="A1595" s="353" t="s">
        <v>397</v>
      </c>
      <c r="B1595" s="353" t="s">
        <v>398</v>
      </c>
      <c r="C1595" s="441">
        <f t="shared" si="1153"/>
        <v>10500</v>
      </c>
      <c r="D1595" s="397">
        <v>8000000</v>
      </c>
      <c r="E1595" s="397"/>
      <c r="F1595" s="397"/>
      <c r="G1595" s="397"/>
      <c r="H1595" s="397"/>
      <c r="I1595" s="476">
        <f t="shared" si="1154"/>
        <v>22</v>
      </c>
      <c r="J1595" s="476">
        <f t="shared" si="1155"/>
        <v>1</v>
      </c>
      <c r="K1595" s="358">
        <v>0</v>
      </c>
      <c r="L1595" s="358">
        <v>0</v>
      </c>
      <c r="M1595" s="358">
        <v>0</v>
      </c>
      <c r="N1595" s="358">
        <v>0</v>
      </c>
      <c r="O1595" s="358">
        <f>IF(O1351,0,$D1595*(1+'General Inputs'!$C$4)^(O$3906-$K$3906))*'General Inputs'!$C$6</f>
        <v>1298918.5919999999</v>
      </c>
      <c r="P1595" s="358">
        <f>IF(P1351,0,$D1595*(1+'General Inputs'!$C$4)^(P$3906-$K$3906))*'General Inputs'!$C$6</f>
        <v>1324896.9638399999</v>
      </c>
      <c r="Q1595" s="358">
        <f>IF(Q1351,0,$D1595*(1+'General Inputs'!$C$4)^(Q$3906-$K$3906))*'General Inputs'!$C$6</f>
        <v>1351394.9031168001</v>
      </c>
      <c r="R1595" s="358">
        <f>IF(R1351,0,$D1595*(1+'General Inputs'!$C$4)^(R$3906-$K$3906))*'General Inputs'!$C$6</f>
        <v>1378422.8011791357</v>
      </c>
      <c r="S1595" s="358">
        <f>IF(S1351,0,$D1595*(1+'General Inputs'!$C$4)^(S$3906-$K$3906))*'General Inputs'!$C$6</f>
        <v>1405991.2572027186</v>
      </c>
      <c r="T1595" s="358">
        <f>IF(T1351,0,$D1595*(1+'General Inputs'!$C$4)^(T$3906-$K$3906))*'General Inputs'!$C$6</f>
        <v>1434111.082346773</v>
      </c>
      <c r="U1595" s="358">
        <f>IF(U1351,0,$D1595*(1+'General Inputs'!$C$4)^(U$3906-$K$3906))*'General Inputs'!$C$6</f>
        <v>1462793.3039937085</v>
      </c>
      <c r="V1595" s="358">
        <f>IF(V1351,0,$D1595*(1+'General Inputs'!$C$4)^(V$3906-$K$3906))*'General Inputs'!$C$6</f>
        <v>1492049.1700735826</v>
      </c>
      <c r="W1595" s="358">
        <f>IF(W1351,0,$D1595*(1+'General Inputs'!$C$4)^(W$3906-$K$3906))*'General Inputs'!$C$6</f>
        <v>1521890.1534750543</v>
      </c>
      <c r="X1595" s="358">
        <f>IF(X1351,0,$D1595*(1+'General Inputs'!$C$4)^(X$3906-$K$3906))*'General Inputs'!$C$6</f>
        <v>1552327.9565445553</v>
      </c>
      <c r="Y1595" s="358">
        <f>IF(Y1351,0,$D1595*(1+'General Inputs'!$C$4)^(Y$3906-$K$3906))*'General Inputs'!$C$6</f>
        <v>1583374.5156754467</v>
      </c>
      <c r="Z1595" s="358">
        <f>IF(Z1351,0,$D1595*(1+'General Inputs'!$C$4)^(Z$3906-$K$3906))*'General Inputs'!$C$6</f>
        <v>1615042.0059889548</v>
      </c>
      <c r="AA1595" s="358">
        <f>IF(AA1351,0,$D1595*(1+'General Inputs'!$C$4)^(AA$3906-$K$3906))*'General Inputs'!$C$6</f>
        <v>1647342.8461087344</v>
      </c>
      <c r="AB1595" s="358">
        <f>IF(AB1351,0,$D1595*(1+'General Inputs'!$C$4)^(AB$3906-$K$3906))*'General Inputs'!$C$6</f>
        <v>1680289.7030309094</v>
      </c>
      <c r="AC1595" s="358">
        <f>IF(AC1351,0,$D1595*(1+'General Inputs'!$C$4)^(AC$3906-$K$3906))*'General Inputs'!$C$6</f>
        <v>1713895.4970915273</v>
      </c>
      <c r="AD1595" s="358">
        <f>IF(AD1351,0,$D1595*(1+'General Inputs'!$C$4)^(AD$3906-$K$3906))*'General Inputs'!$C$6</f>
        <v>1748173.4070333578</v>
      </c>
      <c r="AE1595" s="358">
        <f>IF(AE1351,0,$D1595*(1+'General Inputs'!$C$4)^(AE$3906-$K$3906))*'General Inputs'!$C$6</f>
        <v>1783136.8751740248</v>
      </c>
      <c r="AF1595" s="358">
        <f>IF(AF1351,0,$D1595*(1+'General Inputs'!$C$4)^(AF$3906-$K$3906))*'General Inputs'!$C$6</f>
        <v>1818799.6126775055</v>
      </c>
      <c r="AG1595" s="358">
        <f>IF(AG1351,0,$D1595*(1+'General Inputs'!$C$4)^(AG$3906-$K$3906))*'General Inputs'!$C$6</f>
        <v>1855175.6049310556</v>
      </c>
      <c r="AH1595" s="358">
        <f>IF(AH1351,0,$D1595*(1+'General Inputs'!$C$4)^(AH$3906-$K$3906))*'General Inputs'!$C$6</f>
        <v>1892279.1170296762</v>
      </c>
      <c r="AI1595" s="358">
        <f>IF(AI1351,0,$D1595*(1+'General Inputs'!$C$4)^(AI$3906-$K$3906))*'General Inputs'!$C$6</f>
        <v>1930124.6993702701</v>
      </c>
      <c r="AJ1595" s="358">
        <f>IF(AJ1351,0,$D1595*(1+'General Inputs'!$C$4)^(AJ$3906-$K$3906))*'General Inputs'!$C$6</f>
        <v>1968727.1933576753</v>
      </c>
    </row>
    <row r="1596" spans="1:36" x14ac:dyDescent="0.25">
      <c r="A1596" s="353" t="s">
        <v>365</v>
      </c>
      <c r="B1596" s="353" t="s">
        <v>366</v>
      </c>
      <c r="C1596" s="441">
        <f t="shared" ref="C1596:C1659" si="1156">C132</f>
        <v>20000</v>
      </c>
      <c r="D1596" s="397">
        <v>8000000</v>
      </c>
      <c r="E1596" s="397"/>
      <c r="F1596" s="397"/>
      <c r="G1596" s="397"/>
      <c r="H1596" s="397"/>
      <c r="I1596" s="476">
        <f t="shared" ref="I1596:I1659" si="1157">COUNTIF(K1596:AJ1596,"&gt;0")</f>
        <v>22</v>
      </c>
      <c r="J1596" s="476">
        <f t="shared" ref="J1596:J1659" si="1158">IF(I1596&gt;0,1,0)</f>
        <v>1</v>
      </c>
      <c r="K1596" s="358">
        <v>0</v>
      </c>
      <c r="L1596" s="358">
        <v>0</v>
      </c>
      <c r="M1596" s="358">
        <v>0</v>
      </c>
      <c r="N1596" s="358">
        <v>0</v>
      </c>
      <c r="O1596" s="358">
        <f>IF(O1352,0,$D1596*(1+'General Inputs'!$C$4)^(O$3906-$K$3906))*'General Inputs'!$C$6</f>
        <v>1298918.5919999999</v>
      </c>
      <c r="P1596" s="358">
        <f>IF(P1352,0,$D1596*(1+'General Inputs'!$C$4)^(P$3906-$K$3906))*'General Inputs'!$C$6</f>
        <v>1324896.9638399999</v>
      </c>
      <c r="Q1596" s="358">
        <f>IF(Q1352,0,$D1596*(1+'General Inputs'!$C$4)^(Q$3906-$K$3906))*'General Inputs'!$C$6</f>
        <v>1351394.9031168001</v>
      </c>
      <c r="R1596" s="358">
        <f>IF(R1352,0,$D1596*(1+'General Inputs'!$C$4)^(R$3906-$K$3906))*'General Inputs'!$C$6</f>
        <v>1378422.8011791357</v>
      </c>
      <c r="S1596" s="358">
        <f>IF(S1352,0,$D1596*(1+'General Inputs'!$C$4)^(S$3906-$K$3906))*'General Inputs'!$C$6</f>
        <v>1405991.2572027186</v>
      </c>
      <c r="T1596" s="358">
        <f>IF(T1352,0,$D1596*(1+'General Inputs'!$C$4)^(T$3906-$K$3906))*'General Inputs'!$C$6</f>
        <v>1434111.082346773</v>
      </c>
      <c r="U1596" s="358">
        <f>IF(U1352,0,$D1596*(1+'General Inputs'!$C$4)^(U$3906-$K$3906))*'General Inputs'!$C$6</f>
        <v>1462793.3039937085</v>
      </c>
      <c r="V1596" s="358">
        <f>IF(V1352,0,$D1596*(1+'General Inputs'!$C$4)^(V$3906-$K$3906))*'General Inputs'!$C$6</f>
        <v>1492049.1700735826</v>
      </c>
      <c r="W1596" s="358">
        <f>IF(W1352,0,$D1596*(1+'General Inputs'!$C$4)^(W$3906-$K$3906))*'General Inputs'!$C$6</f>
        <v>1521890.1534750543</v>
      </c>
      <c r="X1596" s="358">
        <f>IF(X1352,0,$D1596*(1+'General Inputs'!$C$4)^(X$3906-$K$3906))*'General Inputs'!$C$6</f>
        <v>1552327.9565445553</v>
      </c>
      <c r="Y1596" s="358">
        <f>IF(Y1352,0,$D1596*(1+'General Inputs'!$C$4)^(Y$3906-$K$3906))*'General Inputs'!$C$6</f>
        <v>1583374.5156754467</v>
      </c>
      <c r="Z1596" s="358">
        <f>IF(Z1352,0,$D1596*(1+'General Inputs'!$C$4)^(Z$3906-$K$3906))*'General Inputs'!$C$6</f>
        <v>1615042.0059889548</v>
      </c>
      <c r="AA1596" s="358">
        <f>IF(AA1352,0,$D1596*(1+'General Inputs'!$C$4)^(AA$3906-$K$3906))*'General Inputs'!$C$6</f>
        <v>1647342.8461087344</v>
      </c>
      <c r="AB1596" s="358">
        <f>IF(AB1352,0,$D1596*(1+'General Inputs'!$C$4)^(AB$3906-$K$3906))*'General Inputs'!$C$6</f>
        <v>1680289.7030309094</v>
      </c>
      <c r="AC1596" s="358">
        <f>IF(AC1352,0,$D1596*(1+'General Inputs'!$C$4)^(AC$3906-$K$3906))*'General Inputs'!$C$6</f>
        <v>1713895.4970915273</v>
      </c>
      <c r="AD1596" s="358">
        <f>IF(AD1352,0,$D1596*(1+'General Inputs'!$C$4)^(AD$3906-$K$3906))*'General Inputs'!$C$6</f>
        <v>1748173.4070333578</v>
      </c>
      <c r="AE1596" s="358">
        <f>IF(AE1352,0,$D1596*(1+'General Inputs'!$C$4)^(AE$3906-$K$3906))*'General Inputs'!$C$6</f>
        <v>1783136.8751740248</v>
      </c>
      <c r="AF1596" s="358">
        <f>IF(AF1352,0,$D1596*(1+'General Inputs'!$C$4)^(AF$3906-$K$3906))*'General Inputs'!$C$6</f>
        <v>1818799.6126775055</v>
      </c>
      <c r="AG1596" s="358">
        <f>IF(AG1352,0,$D1596*(1+'General Inputs'!$C$4)^(AG$3906-$K$3906))*'General Inputs'!$C$6</f>
        <v>1855175.6049310556</v>
      </c>
      <c r="AH1596" s="358">
        <f>IF(AH1352,0,$D1596*(1+'General Inputs'!$C$4)^(AH$3906-$K$3906))*'General Inputs'!$C$6</f>
        <v>1892279.1170296762</v>
      </c>
      <c r="AI1596" s="358">
        <f>IF(AI1352,0,$D1596*(1+'General Inputs'!$C$4)^(AI$3906-$K$3906))*'General Inputs'!$C$6</f>
        <v>1930124.6993702701</v>
      </c>
      <c r="AJ1596" s="358">
        <f>IF(AJ1352,0,$D1596*(1+'General Inputs'!$C$4)^(AJ$3906-$K$3906))*'General Inputs'!$C$6</f>
        <v>1968727.1933576753</v>
      </c>
    </row>
    <row r="1597" spans="1:36" x14ac:dyDescent="0.25">
      <c r="A1597" s="353" t="s">
        <v>252</v>
      </c>
      <c r="B1597" s="353" t="s">
        <v>404</v>
      </c>
      <c r="C1597" s="441">
        <f t="shared" si="1156"/>
        <v>20000</v>
      </c>
      <c r="D1597" s="397">
        <v>8000000</v>
      </c>
      <c r="E1597" s="397"/>
      <c r="F1597" s="397"/>
      <c r="G1597" s="397"/>
      <c r="H1597" s="397"/>
      <c r="I1597" s="476">
        <f t="shared" si="1157"/>
        <v>22</v>
      </c>
      <c r="J1597" s="476">
        <f t="shared" si="1158"/>
        <v>1</v>
      </c>
      <c r="K1597" s="358">
        <v>0</v>
      </c>
      <c r="L1597" s="358">
        <v>0</v>
      </c>
      <c r="M1597" s="358">
        <v>0</v>
      </c>
      <c r="N1597" s="358">
        <v>0</v>
      </c>
      <c r="O1597" s="358">
        <f>IF(O1353,0,$D1597*(1+'General Inputs'!$C$4)^(O$3906-$K$3906))*'General Inputs'!$C$6</f>
        <v>1298918.5919999999</v>
      </c>
      <c r="P1597" s="358">
        <f>IF(P1353,0,$D1597*(1+'General Inputs'!$C$4)^(P$3906-$K$3906))*'General Inputs'!$C$6</f>
        <v>1324896.9638399999</v>
      </c>
      <c r="Q1597" s="358">
        <f>IF(Q1353,0,$D1597*(1+'General Inputs'!$C$4)^(Q$3906-$K$3906))*'General Inputs'!$C$6</f>
        <v>1351394.9031168001</v>
      </c>
      <c r="R1597" s="358">
        <f>IF(R1353,0,$D1597*(1+'General Inputs'!$C$4)^(R$3906-$K$3906))*'General Inputs'!$C$6</f>
        <v>1378422.8011791357</v>
      </c>
      <c r="S1597" s="358">
        <f>IF(S1353,0,$D1597*(1+'General Inputs'!$C$4)^(S$3906-$K$3906))*'General Inputs'!$C$6</f>
        <v>1405991.2572027186</v>
      </c>
      <c r="T1597" s="358">
        <f>IF(T1353,0,$D1597*(1+'General Inputs'!$C$4)^(T$3906-$K$3906))*'General Inputs'!$C$6</f>
        <v>1434111.082346773</v>
      </c>
      <c r="U1597" s="358">
        <f>IF(U1353,0,$D1597*(1+'General Inputs'!$C$4)^(U$3906-$K$3906))*'General Inputs'!$C$6</f>
        <v>1462793.3039937085</v>
      </c>
      <c r="V1597" s="358">
        <f>IF(V1353,0,$D1597*(1+'General Inputs'!$C$4)^(V$3906-$K$3906))*'General Inputs'!$C$6</f>
        <v>1492049.1700735826</v>
      </c>
      <c r="W1597" s="358">
        <f>IF(W1353,0,$D1597*(1+'General Inputs'!$C$4)^(W$3906-$K$3906))*'General Inputs'!$C$6</f>
        <v>1521890.1534750543</v>
      </c>
      <c r="X1597" s="358">
        <f>IF(X1353,0,$D1597*(1+'General Inputs'!$C$4)^(X$3906-$K$3906))*'General Inputs'!$C$6</f>
        <v>1552327.9565445553</v>
      </c>
      <c r="Y1597" s="358">
        <f>IF(Y1353,0,$D1597*(1+'General Inputs'!$C$4)^(Y$3906-$K$3906))*'General Inputs'!$C$6</f>
        <v>1583374.5156754467</v>
      </c>
      <c r="Z1597" s="358">
        <f>IF(Z1353,0,$D1597*(1+'General Inputs'!$C$4)^(Z$3906-$K$3906))*'General Inputs'!$C$6</f>
        <v>1615042.0059889548</v>
      </c>
      <c r="AA1597" s="358">
        <f>IF(AA1353,0,$D1597*(1+'General Inputs'!$C$4)^(AA$3906-$K$3906))*'General Inputs'!$C$6</f>
        <v>1647342.8461087344</v>
      </c>
      <c r="AB1597" s="358">
        <f>IF(AB1353,0,$D1597*(1+'General Inputs'!$C$4)^(AB$3906-$K$3906))*'General Inputs'!$C$6</f>
        <v>1680289.7030309094</v>
      </c>
      <c r="AC1597" s="358">
        <f>IF(AC1353,0,$D1597*(1+'General Inputs'!$C$4)^(AC$3906-$K$3906))*'General Inputs'!$C$6</f>
        <v>1713895.4970915273</v>
      </c>
      <c r="AD1597" s="358">
        <f>IF(AD1353,0,$D1597*(1+'General Inputs'!$C$4)^(AD$3906-$K$3906))*'General Inputs'!$C$6</f>
        <v>1748173.4070333578</v>
      </c>
      <c r="AE1597" s="358">
        <f>IF(AE1353,0,$D1597*(1+'General Inputs'!$C$4)^(AE$3906-$K$3906))*'General Inputs'!$C$6</f>
        <v>1783136.8751740248</v>
      </c>
      <c r="AF1597" s="358">
        <f>IF(AF1353,0,$D1597*(1+'General Inputs'!$C$4)^(AF$3906-$K$3906))*'General Inputs'!$C$6</f>
        <v>1818799.6126775055</v>
      </c>
      <c r="AG1597" s="358">
        <f>IF(AG1353,0,$D1597*(1+'General Inputs'!$C$4)^(AG$3906-$K$3906))*'General Inputs'!$C$6</f>
        <v>1855175.6049310556</v>
      </c>
      <c r="AH1597" s="358">
        <f>IF(AH1353,0,$D1597*(1+'General Inputs'!$C$4)^(AH$3906-$K$3906))*'General Inputs'!$C$6</f>
        <v>1892279.1170296762</v>
      </c>
      <c r="AI1597" s="358">
        <f>IF(AI1353,0,$D1597*(1+'General Inputs'!$C$4)^(AI$3906-$K$3906))*'General Inputs'!$C$6</f>
        <v>1930124.6993702701</v>
      </c>
      <c r="AJ1597" s="358">
        <f>IF(AJ1353,0,$D1597*(1+'General Inputs'!$C$4)^(AJ$3906-$K$3906))*'General Inputs'!$C$6</f>
        <v>1968727.1933576753</v>
      </c>
    </row>
    <row r="1598" spans="1:36" x14ac:dyDescent="0.25">
      <c r="A1598" s="353" t="s">
        <v>252</v>
      </c>
      <c r="B1598" s="353" t="s">
        <v>392</v>
      </c>
      <c r="C1598" s="441">
        <f t="shared" si="1156"/>
        <v>42000</v>
      </c>
      <c r="D1598" s="397">
        <v>20000000</v>
      </c>
      <c r="E1598" s="397"/>
      <c r="F1598" s="397"/>
      <c r="G1598" s="397"/>
      <c r="H1598" s="397"/>
      <c r="I1598" s="476">
        <f t="shared" si="1157"/>
        <v>22</v>
      </c>
      <c r="J1598" s="476">
        <f t="shared" si="1158"/>
        <v>1</v>
      </c>
      <c r="K1598" s="358">
        <v>0</v>
      </c>
      <c r="L1598" s="358">
        <v>0</v>
      </c>
      <c r="M1598" s="358">
        <v>0</v>
      </c>
      <c r="N1598" s="358">
        <v>0</v>
      </c>
      <c r="O1598" s="358">
        <f>IF(O1354,0,$D1598*(1+'General Inputs'!$C$4)^(O$3906-$K$3906))*'General Inputs'!$C$6</f>
        <v>3247296.48</v>
      </c>
      <c r="P1598" s="358">
        <f>IF(P1354,0,$D1598*(1+'General Inputs'!$C$4)^(P$3906-$K$3906))*'General Inputs'!$C$6</f>
        <v>3312242.4095999999</v>
      </c>
      <c r="Q1598" s="358">
        <f>IF(Q1354,0,$D1598*(1+'General Inputs'!$C$4)^(Q$3906-$K$3906))*'General Inputs'!$C$6</f>
        <v>3378487.2577920002</v>
      </c>
      <c r="R1598" s="358">
        <f>IF(R1354,0,$D1598*(1+'General Inputs'!$C$4)^(R$3906-$K$3906))*'General Inputs'!$C$6</f>
        <v>3446057.0029478394</v>
      </c>
      <c r="S1598" s="358">
        <f>IF(S1354,0,$D1598*(1+'General Inputs'!$C$4)^(S$3906-$K$3906))*'General Inputs'!$C$6</f>
        <v>3514978.1430067965</v>
      </c>
      <c r="T1598" s="358">
        <f>IF(T1354,0,$D1598*(1+'General Inputs'!$C$4)^(T$3906-$K$3906))*'General Inputs'!$C$6</f>
        <v>3585277.7058669324</v>
      </c>
      <c r="U1598" s="358">
        <f>IF(U1354,0,$D1598*(1+'General Inputs'!$C$4)^(U$3906-$K$3906))*'General Inputs'!$C$6</f>
        <v>3656983.2599842711</v>
      </c>
      <c r="V1598" s="358">
        <f>IF(V1354,0,$D1598*(1+'General Inputs'!$C$4)^(V$3906-$K$3906))*'General Inputs'!$C$6</f>
        <v>3730122.925183956</v>
      </c>
      <c r="W1598" s="358">
        <f>IF(W1354,0,$D1598*(1+'General Inputs'!$C$4)^(W$3906-$K$3906))*'General Inputs'!$C$6</f>
        <v>3804725.3836876354</v>
      </c>
      <c r="X1598" s="358">
        <f>IF(X1354,0,$D1598*(1+'General Inputs'!$C$4)^(X$3906-$K$3906))*'General Inputs'!$C$6</f>
        <v>3880819.8913613884</v>
      </c>
      <c r="Y1598" s="358">
        <f>IF(Y1354,0,$D1598*(1+'General Inputs'!$C$4)^(Y$3906-$K$3906))*'General Inputs'!$C$6</f>
        <v>3958436.2891886164</v>
      </c>
      <c r="Z1598" s="358">
        <f>IF(Z1354,0,$D1598*(1+'General Inputs'!$C$4)^(Z$3906-$K$3906))*'General Inputs'!$C$6</f>
        <v>4037605.0149723873</v>
      </c>
      <c r="AA1598" s="358">
        <f>IF(AA1354,0,$D1598*(1+'General Inputs'!$C$4)^(AA$3906-$K$3906))*'General Inputs'!$C$6</f>
        <v>4118357.1152718356</v>
      </c>
      <c r="AB1598" s="358">
        <f>IF(AB1354,0,$D1598*(1+'General Inputs'!$C$4)^(AB$3906-$K$3906))*'General Inputs'!$C$6</f>
        <v>4200724.2575772731</v>
      </c>
      <c r="AC1598" s="358">
        <f>IF(AC1354,0,$D1598*(1+'General Inputs'!$C$4)^(AC$3906-$K$3906))*'General Inputs'!$C$6</f>
        <v>4284738.7427288182</v>
      </c>
      <c r="AD1598" s="358">
        <f>IF(AD1354,0,$D1598*(1+'General Inputs'!$C$4)^(AD$3906-$K$3906))*'General Inputs'!$C$6</f>
        <v>4370433.5175833944</v>
      </c>
      <c r="AE1598" s="358">
        <f>IF(AE1354,0,$D1598*(1+'General Inputs'!$C$4)^(AE$3906-$K$3906))*'General Inputs'!$C$6</f>
        <v>4457842.1879350627</v>
      </c>
      <c r="AF1598" s="358">
        <f>IF(AF1354,0,$D1598*(1+'General Inputs'!$C$4)^(AF$3906-$K$3906))*'General Inputs'!$C$6</f>
        <v>4546999.0316937631</v>
      </c>
      <c r="AG1598" s="358">
        <f>IF(AG1354,0,$D1598*(1+'General Inputs'!$C$4)^(AG$3906-$K$3906))*'General Inputs'!$C$6</f>
        <v>4637939.0123276394</v>
      </c>
      <c r="AH1598" s="358">
        <f>IF(AH1354,0,$D1598*(1+'General Inputs'!$C$4)^(AH$3906-$K$3906))*'General Inputs'!$C$6</f>
        <v>4730697.7925741915</v>
      </c>
      <c r="AI1598" s="358">
        <f>IF(AI1354,0,$D1598*(1+'General Inputs'!$C$4)^(AI$3906-$K$3906))*'General Inputs'!$C$6</f>
        <v>4825311.7484256746</v>
      </c>
      <c r="AJ1598" s="358">
        <f>IF(AJ1354,0,$D1598*(1+'General Inputs'!$C$4)^(AJ$3906-$K$3906))*'General Inputs'!$C$6</f>
        <v>4921817.9833941888</v>
      </c>
    </row>
    <row r="1599" spans="1:36" x14ac:dyDescent="0.25">
      <c r="A1599" s="353" t="s">
        <v>253</v>
      </c>
      <c r="B1599" s="353" t="s">
        <v>485</v>
      </c>
      <c r="C1599" s="441">
        <f t="shared" si="1156"/>
        <v>20000</v>
      </c>
      <c r="D1599" s="397">
        <v>8000000</v>
      </c>
      <c r="E1599" s="397"/>
      <c r="F1599" s="397"/>
      <c r="G1599" s="397"/>
      <c r="H1599" s="397"/>
      <c r="I1599" s="476">
        <f t="shared" si="1157"/>
        <v>22</v>
      </c>
      <c r="J1599" s="476">
        <f t="shared" si="1158"/>
        <v>1</v>
      </c>
      <c r="K1599" s="358">
        <v>0</v>
      </c>
      <c r="L1599" s="358">
        <v>0</v>
      </c>
      <c r="M1599" s="358">
        <v>0</v>
      </c>
      <c r="N1599" s="358">
        <v>0</v>
      </c>
      <c r="O1599" s="358">
        <f>IF(O1355,0,$D1599*(1+'General Inputs'!$C$4)^(O$3906-$K$3906))*'General Inputs'!$C$6</f>
        <v>1298918.5919999999</v>
      </c>
      <c r="P1599" s="358">
        <f>IF(P1355,0,$D1599*(1+'General Inputs'!$C$4)^(P$3906-$K$3906))*'General Inputs'!$C$6</f>
        <v>1324896.9638399999</v>
      </c>
      <c r="Q1599" s="358">
        <f>IF(Q1355,0,$D1599*(1+'General Inputs'!$C$4)^(Q$3906-$K$3906))*'General Inputs'!$C$6</f>
        <v>1351394.9031168001</v>
      </c>
      <c r="R1599" s="358">
        <f>IF(R1355,0,$D1599*(1+'General Inputs'!$C$4)^(R$3906-$K$3906))*'General Inputs'!$C$6</f>
        <v>1378422.8011791357</v>
      </c>
      <c r="S1599" s="358">
        <f>IF(S1355,0,$D1599*(1+'General Inputs'!$C$4)^(S$3906-$K$3906))*'General Inputs'!$C$6</f>
        <v>1405991.2572027186</v>
      </c>
      <c r="T1599" s="358">
        <f>IF(T1355,0,$D1599*(1+'General Inputs'!$C$4)^(T$3906-$K$3906))*'General Inputs'!$C$6</f>
        <v>1434111.082346773</v>
      </c>
      <c r="U1599" s="358">
        <f>IF(U1355,0,$D1599*(1+'General Inputs'!$C$4)^(U$3906-$K$3906))*'General Inputs'!$C$6</f>
        <v>1462793.3039937085</v>
      </c>
      <c r="V1599" s="358">
        <f>IF(V1355,0,$D1599*(1+'General Inputs'!$C$4)^(V$3906-$K$3906))*'General Inputs'!$C$6</f>
        <v>1492049.1700735826</v>
      </c>
      <c r="W1599" s="358">
        <f>IF(W1355,0,$D1599*(1+'General Inputs'!$C$4)^(W$3906-$K$3906))*'General Inputs'!$C$6</f>
        <v>1521890.1534750543</v>
      </c>
      <c r="X1599" s="358">
        <f>IF(X1355,0,$D1599*(1+'General Inputs'!$C$4)^(X$3906-$K$3906))*'General Inputs'!$C$6</f>
        <v>1552327.9565445553</v>
      </c>
      <c r="Y1599" s="358">
        <f>IF(Y1355,0,$D1599*(1+'General Inputs'!$C$4)^(Y$3906-$K$3906))*'General Inputs'!$C$6</f>
        <v>1583374.5156754467</v>
      </c>
      <c r="Z1599" s="358">
        <f>IF(Z1355,0,$D1599*(1+'General Inputs'!$C$4)^(Z$3906-$K$3906))*'General Inputs'!$C$6</f>
        <v>1615042.0059889548</v>
      </c>
      <c r="AA1599" s="358">
        <f>IF(AA1355,0,$D1599*(1+'General Inputs'!$C$4)^(AA$3906-$K$3906))*'General Inputs'!$C$6</f>
        <v>1647342.8461087344</v>
      </c>
      <c r="AB1599" s="358">
        <f>IF(AB1355,0,$D1599*(1+'General Inputs'!$C$4)^(AB$3906-$K$3906))*'General Inputs'!$C$6</f>
        <v>1680289.7030309094</v>
      </c>
      <c r="AC1599" s="358">
        <f>IF(AC1355,0,$D1599*(1+'General Inputs'!$C$4)^(AC$3906-$K$3906))*'General Inputs'!$C$6</f>
        <v>1713895.4970915273</v>
      </c>
      <c r="AD1599" s="358">
        <f>IF(AD1355,0,$D1599*(1+'General Inputs'!$C$4)^(AD$3906-$K$3906))*'General Inputs'!$C$6</f>
        <v>1748173.4070333578</v>
      </c>
      <c r="AE1599" s="358">
        <f>IF(AE1355,0,$D1599*(1+'General Inputs'!$C$4)^(AE$3906-$K$3906))*'General Inputs'!$C$6</f>
        <v>1783136.8751740248</v>
      </c>
      <c r="AF1599" s="358">
        <f>IF(AF1355,0,$D1599*(1+'General Inputs'!$C$4)^(AF$3906-$K$3906))*'General Inputs'!$C$6</f>
        <v>1818799.6126775055</v>
      </c>
      <c r="AG1599" s="358">
        <f>IF(AG1355,0,$D1599*(1+'General Inputs'!$C$4)^(AG$3906-$K$3906))*'General Inputs'!$C$6</f>
        <v>1855175.6049310556</v>
      </c>
      <c r="AH1599" s="358">
        <f>IF(AH1355,0,$D1599*(1+'General Inputs'!$C$4)^(AH$3906-$K$3906))*'General Inputs'!$C$6</f>
        <v>1892279.1170296762</v>
      </c>
      <c r="AI1599" s="358">
        <f>IF(AI1355,0,$D1599*(1+'General Inputs'!$C$4)^(AI$3906-$K$3906))*'General Inputs'!$C$6</f>
        <v>1930124.6993702701</v>
      </c>
      <c r="AJ1599" s="358">
        <f>IF(AJ1355,0,$D1599*(1+'General Inputs'!$C$4)^(AJ$3906-$K$3906))*'General Inputs'!$C$6</f>
        <v>1968727.1933576753</v>
      </c>
    </row>
    <row r="1600" spans="1:36" x14ac:dyDescent="0.25">
      <c r="A1600" s="353" t="s">
        <v>253</v>
      </c>
      <c r="B1600" s="353" t="s">
        <v>449</v>
      </c>
      <c r="C1600" s="441">
        <f t="shared" si="1156"/>
        <v>20000</v>
      </c>
      <c r="D1600" s="397">
        <v>8000000</v>
      </c>
      <c r="E1600" s="397"/>
      <c r="F1600" s="397"/>
      <c r="G1600" s="397"/>
      <c r="H1600" s="397"/>
      <c r="I1600" s="476">
        <f t="shared" si="1157"/>
        <v>22</v>
      </c>
      <c r="J1600" s="476">
        <f t="shared" si="1158"/>
        <v>1</v>
      </c>
      <c r="K1600" s="358">
        <v>0</v>
      </c>
      <c r="L1600" s="358">
        <v>0</v>
      </c>
      <c r="M1600" s="358">
        <v>0</v>
      </c>
      <c r="N1600" s="358">
        <v>0</v>
      </c>
      <c r="O1600" s="358">
        <f>IF(O1356,0,$D1600*(1+'General Inputs'!$C$4)^(O$3906-$K$3906))*'General Inputs'!$C$6</f>
        <v>1298918.5919999999</v>
      </c>
      <c r="P1600" s="358">
        <f>IF(P1356,0,$D1600*(1+'General Inputs'!$C$4)^(P$3906-$K$3906))*'General Inputs'!$C$6</f>
        <v>1324896.9638399999</v>
      </c>
      <c r="Q1600" s="358">
        <f>IF(Q1356,0,$D1600*(1+'General Inputs'!$C$4)^(Q$3906-$K$3906))*'General Inputs'!$C$6</f>
        <v>1351394.9031168001</v>
      </c>
      <c r="R1600" s="358">
        <f>IF(R1356,0,$D1600*(1+'General Inputs'!$C$4)^(R$3906-$K$3906))*'General Inputs'!$C$6</f>
        <v>1378422.8011791357</v>
      </c>
      <c r="S1600" s="358">
        <f>IF(S1356,0,$D1600*(1+'General Inputs'!$C$4)^(S$3906-$K$3906))*'General Inputs'!$C$6</f>
        <v>1405991.2572027186</v>
      </c>
      <c r="T1600" s="358">
        <f>IF(T1356,0,$D1600*(1+'General Inputs'!$C$4)^(T$3906-$K$3906))*'General Inputs'!$C$6</f>
        <v>1434111.082346773</v>
      </c>
      <c r="U1600" s="358">
        <f>IF(U1356,0,$D1600*(1+'General Inputs'!$C$4)^(U$3906-$K$3906))*'General Inputs'!$C$6</f>
        <v>1462793.3039937085</v>
      </c>
      <c r="V1600" s="358">
        <f>IF(V1356,0,$D1600*(1+'General Inputs'!$C$4)^(V$3906-$K$3906))*'General Inputs'!$C$6</f>
        <v>1492049.1700735826</v>
      </c>
      <c r="W1600" s="358">
        <f>IF(W1356,0,$D1600*(1+'General Inputs'!$C$4)^(W$3906-$K$3906))*'General Inputs'!$C$6</f>
        <v>1521890.1534750543</v>
      </c>
      <c r="X1600" s="358">
        <f>IF(X1356,0,$D1600*(1+'General Inputs'!$C$4)^(X$3906-$K$3906))*'General Inputs'!$C$6</f>
        <v>1552327.9565445553</v>
      </c>
      <c r="Y1600" s="358">
        <f>IF(Y1356,0,$D1600*(1+'General Inputs'!$C$4)^(Y$3906-$K$3906))*'General Inputs'!$C$6</f>
        <v>1583374.5156754467</v>
      </c>
      <c r="Z1600" s="358">
        <f>IF(Z1356,0,$D1600*(1+'General Inputs'!$C$4)^(Z$3906-$K$3906))*'General Inputs'!$C$6</f>
        <v>1615042.0059889548</v>
      </c>
      <c r="AA1600" s="358">
        <f>IF(AA1356,0,$D1600*(1+'General Inputs'!$C$4)^(AA$3906-$K$3906))*'General Inputs'!$C$6</f>
        <v>1647342.8461087344</v>
      </c>
      <c r="AB1600" s="358">
        <f>IF(AB1356,0,$D1600*(1+'General Inputs'!$C$4)^(AB$3906-$K$3906))*'General Inputs'!$C$6</f>
        <v>1680289.7030309094</v>
      </c>
      <c r="AC1600" s="358">
        <f>IF(AC1356,0,$D1600*(1+'General Inputs'!$C$4)^(AC$3906-$K$3906))*'General Inputs'!$C$6</f>
        <v>1713895.4970915273</v>
      </c>
      <c r="AD1600" s="358">
        <f>IF(AD1356,0,$D1600*(1+'General Inputs'!$C$4)^(AD$3906-$K$3906))*'General Inputs'!$C$6</f>
        <v>1748173.4070333578</v>
      </c>
      <c r="AE1600" s="358">
        <f>IF(AE1356,0,$D1600*(1+'General Inputs'!$C$4)^(AE$3906-$K$3906))*'General Inputs'!$C$6</f>
        <v>1783136.8751740248</v>
      </c>
      <c r="AF1600" s="358">
        <f>IF(AF1356,0,$D1600*(1+'General Inputs'!$C$4)^(AF$3906-$K$3906))*'General Inputs'!$C$6</f>
        <v>1818799.6126775055</v>
      </c>
      <c r="AG1600" s="358">
        <f>IF(AG1356,0,$D1600*(1+'General Inputs'!$C$4)^(AG$3906-$K$3906))*'General Inputs'!$C$6</f>
        <v>1855175.6049310556</v>
      </c>
      <c r="AH1600" s="358">
        <f>IF(AH1356,0,$D1600*(1+'General Inputs'!$C$4)^(AH$3906-$K$3906))*'General Inputs'!$C$6</f>
        <v>1892279.1170296762</v>
      </c>
      <c r="AI1600" s="358">
        <f>IF(AI1356,0,$D1600*(1+'General Inputs'!$C$4)^(AI$3906-$K$3906))*'General Inputs'!$C$6</f>
        <v>1930124.6993702701</v>
      </c>
      <c r="AJ1600" s="358">
        <f>IF(AJ1356,0,$D1600*(1+'General Inputs'!$C$4)^(AJ$3906-$K$3906))*'General Inputs'!$C$6</f>
        <v>1968727.1933576753</v>
      </c>
    </row>
    <row r="1601" spans="1:36" x14ac:dyDescent="0.25">
      <c r="A1601" s="353" t="s">
        <v>254</v>
      </c>
      <c r="B1601" s="353" t="s">
        <v>285</v>
      </c>
      <c r="C1601" s="441">
        <f t="shared" si="1156"/>
        <v>25000</v>
      </c>
      <c r="D1601" s="397">
        <v>20000000</v>
      </c>
      <c r="E1601" s="397"/>
      <c r="F1601" s="397"/>
      <c r="G1601" s="397"/>
      <c r="H1601" s="397"/>
      <c r="I1601" s="476">
        <f t="shared" si="1157"/>
        <v>22</v>
      </c>
      <c r="J1601" s="476">
        <f t="shared" si="1158"/>
        <v>1</v>
      </c>
      <c r="K1601" s="358">
        <v>0</v>
      </c>
      <c r="L1601" s="358">
        <v>0</v>
      </c>
      <c r="M1601" s="358">
        <v>0</v>
      </c>
      <c r="N1601" s="358">
        <v>0</v>
      </c>
      <c r="O1601" s="358">
        <f>IF(O1357,0,$D1601*(1+'General Inputs'!$C$4)^(O$3906-$K$3906))*'General Inputs'!$C$6</f>
        <v>3247296.48</v>
      </c>
      <c r="P1601" s="358">
        <f>IF(P1357,0,$D1601*(1+'General Inputs'!$C$4)^(P$3906-$K$3906))*'General Inputs'!$C$6</f>
        <v>3312242.4095999999</v>
      </c>
      <c r="Q1601" s="358">
        <f>IF(Q1357,0,$D1601*(1+'General Inputs'!$C$4)^(Q$3906-$K$3906))*'General Inputs'!$C$6</f>
        <v>3378487.2577920002</v>
      </c>
      <c r="R1601" s="358">
        <f>IF(R1357,0,$D1601*(1+'General Inputs'!$C$4)^(R$3906-$K$3906))*'General Inputs'!$C$6</f>
        <v>3446057.0029478394</v>
      </c>
      <c r="S1601" s="358">
        <f>IF(S1357,0,$D1601*(1+'General Inputs'!$C$4)^(S$3906-$K$3906))*'General Inputs'!$C$6</f>
        <v>3514978.1430067965</v>
      </c>
      <c r="T1601" s="358">
        <f>IF(T1357,0,$D1601*(1+'General Inputs'!$C$4)^(T$3906-$K$3906))*'General Inputs'!$C$6</f>
        <v>3585277.7058669324</v>
      </c>
      <c r="U1601" s="358">
        <f>IF(U1357,0,$D1601*(1+'General Inputs'!$C$4)^(U$3906-$K$3906))*'General Inputs'!$C$6</f>
        <v>3656983.2599842711</v>
      </c>
      <c r="V1601" s="358">
        <f>IF(V1357,0,$D1601*(1+'General Inputs'!$C$4)^(V$3906-$K$3906))*'General Inputs'!$C$6</f>
        <v>3730122.925183956</v>
      </c>
      <c r="W1601" s="358">
        <f>IF(W1357,0,$D1601*(1+'General Inputs'!$C$4)^(W$3906-$K$3906))*'General Inputs'!$C$6</f>
        <v>3804725.3836876354</v>
      </c>
      <c r="X1601" s="358">
        <f>IF(X1357,0,$D1601*(1+'General Inputs'!$C$4)^(X$3906-$K$3906))*'General Inputs'!$C$6</f>
        <v>3880819.8913613884</v>
      </c>
      <c r="Y1601" s="358">
        <f>IF(Y1357,0,$D1601*(1+'General Inputs'!$C$4)^(Y$3906-$K$3906))*'General Inputs'!$C$6</f>
        <v>3958436.2891886164</v>
      </c>
      <c r="Z1601" s="358">
        <f>IF(Z1357,0,$D1601*(1+'General Inputs'!$C$4)^(Z$3906-$K$3906))*'General Inputs'!$C$6</f>
        <v>4037605.0149723873</v>
      </c>
      <c r="AA1601" s="358">
        <f>IF(AA1357,0,$D1601*(1+'General Inputs'!$C$4)^(AA$3906-$K$3906))*'General Inputs'!$C$6</f>
        <v>4118357.1152718356</v>
      </c>
      <c r="AB1601" s="358">
        <f>IF(AB1357,0,$D1601*(1+'General Inputs'!$C$4)^(AB$3906-$K$3906))*'General Inputs'!$C$6</f>
        <v>4200724.2575772731</v>
      </c>
      <c r="AC1601" s="358">
        <f>IF(AC1357,0,$D1601*(1+'General Inputs'!$C$4)^(AC$3906-$K$3906))*'General Inputs'!$C$6</f>
        <v>4284738.7427288182</v>
      </c>
      <c r="AD1601" s="358">
        <f>IF(AD1357,0,$D1601*(1+'General Inputs'!$C$4)^(AD$3906-$K$3906))*'General Inputs'!$C$6</f>
        <v>4370433.5175833944</v>
      </c>
      <c r="AE1601" s="358">
        <f>IF(AE1357,0,$D1601*(1+'General Inputs'!$C$4)^(AE$3906-$K$3906))*'General Inputs'!$C$6</f>
        <v>4457842.1879350627</v>
      </c>
      <c r="AF1601" s="358">
        <f>IF(AF1357,0,$D1601*(1+'General Inputs'!$C$4)^(AF$3906-$K$3906))*'General Inputs'!$C$6</f>
        <v>4546999.0316937631</v>
      </c>
      <c r="AG1601" s="358">
        <f>IF(AG1357,0,$D1601*(1+'General Inputs'!$C$4)^(AG$3906-$K$3906))*'General Inputs'!$C$6</f>
        <v>4637939.0123276394</v>
      </c>
      <c r="AH1601" s="358">
        <f>IF(AH1357,0,$D1601*(1+'General Inputs'!$C$4)^(AH$3906-$K$3906))*'General Inputs'!$C$6</f>
        <v>4730697.7925741915</v>
      </c>
      <c r="AI1601" s="358">
        <f>IF(AI1357,0,$D1601*(1+'General Inputs'!$C$4)^(AI$3906-$K$3906))*'General Inputs'!$C$6</f>
        <v>4825311.7484256746</v>
      </c>
      <c r="AJ1601" s="358">
        <f>IF(AJ1357,0,$D1601*(1+'General Inputs'!$C$4)^(AJ$3906-$K$3906))*'General Inputs'!$C$6</f>
        <v>4921817.9833941888</v>
      </c>
    </row>
    <row r="1602" spans="1:36" x14ac:dyDescent="0.25">
      <c r="A1602" s="353" t="s">
        <v>254</v>
      </c>
      <c r="B1602" s="353" t="s">
        <v>345</v>
      </c>
      <c r="C1602" s="441">
        <f t="shared" si="1156"/>
        <v>20000</v>
      </c>
      <c r="D1602" s="397">
        <v>8000000</v>
      </c>
      <c r="E1602" s="397"/>
      <c r="F1602" s="397"/>
      <c r="G1602" s="397"/>
      <c r="H1602" s="397"/>
      <c r="I1602" s="476">
        <f t="shared" si="1157"/>
        <v>22</v>
      </c>
      <c r="J1602" s="476">
        <f t="shared" si="1158"/>
        <v>1</v>
      </c>
      <c r="K1602" s="358">
        <v>0</v>
      </c>
      <c r="L1602" s="358">
        <v>0</v>
      </c>
      <c r="M1602" s="358">
        <v>0</v>
      </c>
      <c r="N1602" s="358">
        <v>0</v>
      </c>
      <c r="O1602" s="358">
        <f>IF(O1358,0,$D1602*(1+'General Inputs'!$C$4)^(O$3906-$K$3906))*'General Inputs'!$C$6</f>
        <v>1298918.5919999999</v>
      </c>
      <c r="P1602" s="358">
        <f>IF(P1358,0,$D1602*(1+'General Inputs'!$C$4)^(P$3906-$K$3906))*'General Inputs'!$C$6</f>
        <v>1324896.9638399999</v>
      </c>
      <c r="Q1602" s="358">
        <f>IF(Q1358,0,$D1602*(1+'General Inputs'!$C$4)^(Q$3906-$K$3906))*'General Inputs'!$C$6</f>
        <v>1351394.9031168001</v>
      </c>
      <c r="R1602" s="358">
        <f>IF(R1358,0,$D1602*(1+'General Inputs'!$C$4)^(R$3906-$K$3906))*'General Inputs'!$C$6</f>
        <v>1378422.8011791357</v>
      </c>
      <c r="S1602" s="358">
        <f>IF(S1358,0,$D1602*(1+'General Inputs'!$C$4)^(S$3906-$K$3906))*'General Inputs'!$C$6</f>
        <v>1405991.2572027186</v>
      </c>
      <c r="T1602" s="358">
        <f>IF(T1358,0,$D1602*(1+'General Inputs'!$C$4)^(T$3906-$K$3906))*'General Inputs'!$C$6</f>
        <v>1434111.082346773</v>
      </c>
      <c r="U1602" s="358">
        <f>IF(U1358,0,$D1602*(1+'General Inputs'!$C$4)^(U$3906-$K$3906))*'General Inputs'!$C$6</f>
        <v>1462793.3039937085</v>
      </c>
      <c r="V1602" s="358">
        <f>IF(V1358,0,$D1602*(1+'General Inputs'!$C$4)^(V$3906-$K$3906))*'General Inputs'!$C$6</f>
        <v>1492049.1700735826</v>
      </c>
      <c r="W1602" s="358">
        <f>IF(W1358,0,$D1602*(1+'General Inputs'!$C$4)^(W$3906-$K$3906))*'General Inputs'!$C$6</f>
        <v>1521890.1534750543</v>
      </c>
      <c r="X1602" s="358">
        <f>IF(X1358,0,$D1602*(1+'General Inputs'!$C$4)^(X$3906-$K$3906))*'General Inputs'!$C$6</f>
        <v>1552327.9565445553</v>
      </c>
      <c r="Y1602" s="358">
        <f>IF(Y1358,0,$D1602*(1+'General Inputs'!$C$4)^(Y$3906-$K$3906))*'General Inputs'!$C$6</f>
        <v>1583374.5156754467</v>
      </c>
      <c r="Z1602" s="358">
        <f>IF(Z1358,0,$D1602*(1+'General Inputs'!$C$4)^(Z$3906-$K$3906))*'General Inputs'!$C$6</f>
        <v>1615042.0059889548</v>
      </c>
      <c r="AA1602" s="358">
        <f>IF(AA1358,0,$D1602*(1+'General Inputs'!$C$4)^(AA$3906-$K$3906))*'General Inputs'!$C$6</f>
        <v>1647342.8461087344</v>
      </c>
      <c r="AB1602" s="358">
        <f>IF(AB1358,0,$D1602*(1+'General Inputs'!$C$4)^(AB$3906-$K$3906))*'General Inputs'!$C$6</f>
        <v>1680289.7030309094</v>
      </c>
      <c r="AC1602" s="358">
        <f>IF(AC1358,0,$D1602*(1+'General Inputs'!$C$4)^(AC$3906-$K$3906))*'General Inputs'!$C$6</f>
        <v>1713895.4970915273</v>
      </c>
      <c r="AD1602" s="358">
        <f>IF(AD1358,0,$D1602*(1+'General Inputs'!$C$4)^(AD$3906-$K$3906))*'General Inputs'!$C$6</f>
        <v>1748173.4070333578</v>
      </c>
      <c r="AE1602" s="358">
        <f>IF(AE1358,0,$D1602*(1+'General Inputs'!$C$4)^(AE$3906-$K$3906))*'General Inputs'!$C$6</f>
        <v>1783136.8751740248</v>
      </c>
      <c r="AF1602" s="358">
        <f>IF(AF1358,0,$D1602*(1+'General Inputs'!$C$4)^(AF$3906-$K$3906))*'General Inputs'!$C$6</f>
        <v>1818799.6126775055</v>
      </c>
      <c r="AG1602" s="358">
        <f>IF(AG1358,0,$D1602*(1+'General Inputs'!$C$4)^(AG$3906-$K$3906))*'General Inputs'!$C$6</f>
        <v>1855175.6049310556</v>
      </c>
      <c r="AH1602" s="358">
        <f>IF(AH1358,0,$D1602*(1+'General Inputs'!$C$4)^(AH$3906-$K$3906))*'General Inputs'!$C$6</f>
        <v>1892279.1170296762</v>
      </c>
      <c r="AI1602" s="358">
        <f>IF(AI1358,0,$D1602*(1+'General Inputs'!$C$4)^(AI$3906-$K$3906))*'General Inputs'!$C$6</f>
        <v>1930124.6993702701</v>
      </c>
      <c r="AJ1602" s="358">
        <f>IF(AJ1358,0,$D1602*(1+'General Inputs'!$C$4)^(AJ$3906-$K$3906))*'General Inputs'!$C$6</f>
        <v>1968727.1933576753</v>
      </c>
    </row>
    <row r="1603" spans="1:36" x14ac:dyDescent="0.25">
      <c r="A1603" s="353" t="s">
        <v>255</v>
      </c>
      <c r="B1603" s="353" t="s">
        <v>558</v>
      </c>
      <c r="C1603" s="441">
        <f t="shared" si="1156"/>
        <v>6240</v>
      </c>
      <c r="D1603" s="397">
        <v>8000000</v>
      </c>
      <c r="E1603" s="397"/>
      <c r="F1603" s="397"/>
      <c r="G1603" s="397"/>
      <c r="H1603" s="397"/>
      <c r="I1603" s="476">
        <f t="shared" si="1157"/>
        <v>22</v>
      </c>
      <c r="J1603" s="476">
        <f t="shared" si="1158"/>
        <v>1</v>
      </c>
      <c r="K1603" s="358">
        <v>0</v>
      </c>
      <c r="L1603" s="358">
        <v>0</v>
      </c>
      <c r="M1603" s="358">
        <v>0</v>
      </c>
      <c r="N1603" s="358">
        <v>0</v>
      </c>
      <c r="O1603" s="358">
        <f>IF(O1359,0,$D1603*(1+'General Inputs'!$C$4)^(O$3906-$K$3906))*'General Inputs'!$C$6</f>
        <v>1298918.5919999999</v>
      </c>
      <c r="P1603" s="358">
        <f>IF(P1359,0,$D1603*(1+'General Inputs'!$C$4)^(P$3906-$K$3906))*'General Inputs'!$C$6</f>
        <v>1324896.9638399999</v>
      </c>
      <c r="Q1603" s="358">
        <f>IF(Q1359,0,$D1603*(1+'General Inputs'!$C$4)^(Q$3906-$K$3906))*'General Inputs'!$C$6</f>
        <v>1351394.9031168001</v>
      </c>
      <c r="R1603" s="358">
        <f>IF(R1359,0,$D1603*(1+'General Inputs'!$C$4)^(R$3906-$K$3906))*'General Inputs'!$C$6</f>
        <v>1378422.8011791357</v>
      </c>
      <c r="S1603" s="358">
        <f>IF(S1359,0,$D1603*(1+'General Inputs'!$C$4)^(S$3906-$K$3906))*'General Inputs'!$C$6</f>
        <v>1405991.2572027186</v>
      </c>
      <c r="T1603" s="358">
        <f>IF(T1359,0,$D1603*(1+'General Inputs'!$C$4)^(T$3906-$K$3906))*'General Inputs'!$C$6</f>
        <v>1434111.082346773</v>
      </c>
      <c r="U1603" s="358">
        <f>IF(U1359,0,$D1603*(1+'General Inputs'!$C$4)^(U$3906-$K$3906))*'General Inputs'!$C$6</f>
        <v>1462793.3039937085</v>
      </c>
      <c r="V1603" s="358">
        <f>IF(V1359,0,$D1603*(1+'General Inputs'!$C$4)^(V$3906-$K$3906))*'General Inputs'!$C$6</f>
        <v>1492049.1700735826</v>
      </c>
      <c r="W1603" s="358">
        <f>IF(W1359,0,$D1603*(1+'General Inputs'!$C$4)^(W$3906-$K$3906))*'General Inputs'!$C$6</f>
        <v>1521890.1534750543</v>
      </c>
      <c r="X1603" s="358">
        <f>IF(X1359,0,$D1603*(1+'General Inputs'!$C$4)^(X$3906-$K$3906))*'General Inputs'!$C$6</f>
        <v>1552327.9565445553</v>
      </c>
      <c r="Y1603" s="358">
        <f>IF(Y1359,0,$D1603*(1+'General Inputs'!$C$4)^(Y$3906-$K$3906))*'General Inputs'!$C$6</f>
        <v>1583374.5156754467</v>
      </c>
      <c r="Z1603" s="358">
        <f>IF(Z1359,0,$D1603*(1+'General Inputs'!$C$4)^(Z$3906-$K$3906))*'General Inputs'!$C$6</f>
        <v>1615042.0059889548</v>
      </c>
      <c r="AA1603" s="358">
        <f>IF(AA1359,0,$D1603*(1+'General Inputs'!$C$4)^(AA$3906-$K$3906))*'General Inputs'!$C$6</f>
        <v>1647342.8461087344</v>
      </c>
      <c r="AB1603" s="358">
        <f>IF(AB1359,0,$D1603*(1+'General Inputs'!$C$4)^(AB$3906-$K$3906))*'General Inputs'!$C$6</f>
        <v>1680289.7030309094</v>
      </c>
      <c r="AC1603" s="358">
        <f>IF(AC1359,0,$D1603*(1+'General Inputs'!$C$4)^(AC$3906-$K$3906))*'General Inputs'!$C$6</f>
        <v>1713895.4970915273</v>
      </c>
      <c r="AD1603" s="358">
        <f>IF(AD1359,0,$D1603*(1+'General Inputs'!$C$4)^(AD$3906-$K$3906))*'General Inputs'!$C$6</f>
        <v>1748173.4070333578</v>
      </c>
      <c r="AE1603" s="358">
        <f>IF(AE1359,0,$D1603*(1+'General Inputs'!$C$4)^(AE$3906-$K$3906))*'General Inputs'!$C$6</f>
        <v>1783136.8751740248</v>
      </c>
      <c r="AF1603" s="358">
        <f>IF(AF1359,0,$D1603*(1+'General Inputs'!$C$4)^(AF$3906-$K$3906))*'General Inputs'!$C$6</f>
        <v>1818799.6126775055</v>
      </c>
      <c r="AG1603" s="358">
        <f>IF(AG1359,0,$D1603*(1+'General Inputs'!$C$4)^(AG$3906-$K$3906))*'General Inputs'!$C$6</f>
        <v>1855175.6049310556</v>
      </c>
      <c r="AH1603" s="358">
        <f>IF(AH1359,0,$D1603*(1+'General Inputs'!$C$4)^(AH$3906-$K$3906))*'General Inputs'!$C$6</f>
        <v>1892279.1170296762</v>
      </c>
      <c r="AI1603" s="358">
        <f>IF(AI1359,0,$D1603*(1+'General Inputs'!$C$4)^(AI$3906-$K$3906))*'General Inputs'!$C$6</f>
        <v>1930124.6993702701</v>
      </c>
      <c r="AJ1603" s="358">
        <f>IF(AJ1359,0,$D1603*(1+'General Inputs'!$C$4)^(AJ$3906-$K$3906))*'General Inputs'!$C$6</f>
        <v>1968727.1933576753</v>
      </c>
    </row>
    <row r="1604" spans="1:36" x14ac:dyDescent="0.25">
      <c r="A1604" s="353" t="s">
        <v>255</v>
      </c>
      <c r="B1604" s="353" t="s">
        <v>270</v>
      </c>
      <c r="C1604" s="441">
        <f t="shared" si="1156"/>
        <v>25000</v>
      </c>
      <c r="D1604" s="397">
        <v>20000000</v>
      </c>
      <c r="E1604" s="397"/>
      <c r="F1604" s="397"/>
      <c r="G1604" s="397"/>
      <c r="H1604" s="397"/>
      <c r="I1604" s="476">
        <f t="shared" si="1157"/>
        <v>22</v>
      </c>
      <c r="J1604" s="476">
        <f t="shared" si="1158"/>
        <v>1</v>
      </c>
      <c r="K1604" s="358">
        <v>0</v>
      </c>
      <c r="L1604" s="358">
        <v>0</v>
      </c>
      <c r="M1604" s="358">
        <v>0</v>
      </c>
      <c r="N1604" s="358">
        <v>0</v>
      </c>
      <c r="O1604" s="358">
        <f>IF(O1360,0,$D1604*(1+'General Inputs'!$C$4)^(O$3906-$K$3906))*'General Inputs'!$C$6</f>
        <v>3247296.48</v>
      </c>
      <c r="P1604" s="358">
        <f>IF(P1360,0,$D1604*(1+'General Inputs'!$C$4)^(P$3906-$K$3906))*'General Inputs'!$C$6</f>
        <v>3312242.4095999999</v>
      </c>
      <c r="Q1604" s="358">
        <f>IF(Q1360,0,$D1604*(1+'General Inputs'!$C$4)^(Q$3906-$K$3906))*'General Inputs'!$C$6</f>
        <v>3378487.2577920002</v>
      </c>
      <c r="R1604" s="358">
        <f>IF(R1360,0,$D1604*(1+'General Inputs'!$C$4)^(R$3906-$K$3906))*'General Inputs'!$C$6</f>
        <v>3446057.0029478394</v>
      </c>
      <c r="S1604" s="358">
        <f>IF(S1360,0,$D1604*(1+'General Inputs'!$C$4)^(S$3906-$K$3906))*'General Inputs'!$C$6</f>
        <v>3514978.1430067965</v>
      </c>
      <c r="T1604" s="358">
        <f>IF(T1360,0,$D1604*(1+'General Inputs'!$C$4)^(T$3906-$K$3906))*'General Inputs'!$C$6</f>
        <v>3585277.7058669324</v>
      </c>
      <c r="U1604" s="358">
        <f>IF(U1360,0,$D1604*(1+'General Inputs'!$C$4)^(U$3906-$K$3906))*'General Inputs'!$C$6</f>
        <v>3656983.2599842711</v>
      </c>
      <c r="V1604" s="358">
        <f>IF(V1360,0,$D1604*(1+'General Inputs'!$C$4)^(V$3906-$K$3906))*'General Inputs'!$C$6</f>
        <v>3730122.925183956</v>
      </c>
      <c r="W1604" s="358">
        <f>IF(W1360,0,$D1604*(1+'General Inputs'!$C$4)^(W$3906-$K$3906))*'General Inputs'!$C$6</f>
        <v>3804725.3836876354</v>
      </c>
      <c r="X1604" s="358">
        <f>IF(X1360,0,$D1604*(1+'General Inputs'!$C$4)^(X$3906-$K$3906))*'General Inputs'!$C$6</f>
        <v>3880819.8913613884</v>
      </c>
      <c r="Y1604" s="358">
        <f>IF(Y1360,0,$D1604*(1+'General Inputs'!$C$4)^(Y$3906-$K$3906))*'General Inputs'!$C$6</f>
        <v>3958436.2891886164</v>
      </c>
      <c r="Z1604" s="358">
        <f>IF(Z1360,0,$D1604*(1+'General Inputs'!$C$4)^(Z$3906-$K$3906))*'General Inputs'!$C$6</f>
        <v>4037605.0149723873</v>
      </c>
      <c r="AA1604" s="358">
        <f>IF(AA1360,0,$D1604*(1+'General Inputs'!$C$4)^(AA$3906-$K$3906))*'General Inputs'!$C$6</f>
        <v>4118357.1152718356</v>
      </c>
      <c r="AB1604" s="358">
        <f>IF(AB1360,0,$D1604*(1+'General Inputs'!$C$4)^(AB$3906-$K$3906))*'General Inputs'!$C$6</f>
        <v>4200724.2575772731</v>
      </c>
      <c r="AC1604" s="358">
        <f>IF(AC1360,0,$D1604*(1+'General Inputs'!$C$4)^(AC$3906-$K$3906))*'General Inputs'!$C$6</f>
        <v>4284738.7427288182</v>
      </c>
      <c r="AD1604" s="358">
        <f>IF(AD1360,0,$D1604*(1+'General Inputs'!$C$4)^(AD$3906-$K$3906))*'General Inputs'!$C$6</f>
        <v>4370433.5175833944</v>
      </c>
      <c r="AE1604" s="358">
        <f>IF(AE1360,0,$D1604*(1+'General Inputs'!$C$4)^(AE$3906-$K$3906))*'General Inputs'!$C$6</f>
        <v>4457842.1879350627</v>
      </c>
      <c r="AF1604" s="358">
        <f>IF(AF1360,0,$D1604*(1+'General Inputs'!$C$4)^(AF$3906-$K$3906))*'General Inputs'!$C$6</f>
        <v>4546999.0316937631</v>
      </c>
      <c r="AG1604" s="358">
        <f>IF(AG1360,0,$D1604*(1+'General Inputs'!$C$4)^(AG$3906-$K$3906))*'General Inputs'!$C$6</f>
        <v>4637939.0123276394</v>
      </c>
      <c r="AH1604" s="358">
        <f>IF(AH1360,0,$D1604*(1+'General Inputs'!$C$4)^(AH$3906-$K$3906))*'General Inputs'!$C$6</f>
        <v>4730697.7925741915</v>
      </c>
      <c r="AI1604" s="358">
        <f>IF(AI1360,0,$D1604*(1+'General Inputs'!$C$4)^(AI$3906-$K$3906))*'General Inputs'!$C$6</f>
        <v>4825311.7484256746</v>
      </c>
      <c r="AJ1604" s="358">
        <f>IF(AJ1360,0,$D1604*(1+'General Inputs'!$C$4)^(AJ$3906-$K$3906))*'General Inputs'!$C$6</f>
        <v>4921817.9833941888</v>
      </c>
    </row>
    <row r="1605" spans="1:36" x14ac:dyDescent="0.25">
      <c r="A1605" s="353" t="s">
        <v>255</v>
      </c>
      <c r="B1605" s="353" t="s">
        <v>559</v>
      </c>
      <c r="C1605" s="441">
        <f t="shared" si="1156"/>
        <v>12500</v>
      </c>
      <c r="D1605" s="397">
        <v>8000000</v>
      </c>
      <c r="E1605" s="397"/>
      <c r="F1605" s="397"/>
      <c r="G1605" s="397"/>
      <c r="H1605" s="397"/>
      <c r="I1605" s="476">
        <f t="shared" si="1157"/>
        <v>22</v>
      </c>
      <c r="J1605" s="476">
        <f t="shared" si="1158"/>
        <v>1</v>
      </c>
      <c r="K1605" s="358">
        <v>0</v>
      </c>
      <c r="L1605" s="358">
        <v>0</v>
      </c>
      <c r="M1605" s="358">
        <v>0</v>
      </c>
      <c r="N1605" s="358">
        <v>0</v>
      </c>
      <c r="O1605" s="358">
        <f>IF(O1361,0,$D1605*(1+'General Inputs'!$C$4)^(O$3906-$K$3906))*'General Inputs'!$C$6</f>
        <v>1298918.5919999999</v>
      </c>
      <c r="P1605" s="358">
        <f>IF(P1361,0,$D1605*(1+'General Inputs'!$C$4)^(P$3906-$K$3906))*'General Inputs'!$C$6</f>
        <v>1324896.9638399999</v>
      </c>
      <c r="Q1605" s="358">
        <f>IF(Q1361,0,$D1605*(1+'General Inputs'!$C$4)^(Q$3906-$K$3906))*'General Inputs'!$C$6</f>
        <v>1351394.9031168001</v>
      </c>
      <c r="R1605" s="358">
        <f>IF(R1361,0,$D1605*(1+'General Inputs'!$C$4)^(R$3906-$K$3906))*'General Inputs'!$C$6</f>
        <v>1378422.8011791357</v>
      </c>
      <c r="S1605" s="358">
        <f>IF(S1361,0,$D1605*(1+'General Inputs'!$C$4)^(S$3906-$K$3906))*'General Inputs'!$C$6</f>
        <v>1405991.2572027186</v>
      </c>
      <c r="T1605" s="358">
        <f>IF(T1361,0,$D1605*(1+'General Inputs'!$C$4)^(T$3906-$K$3906))*'General Inputs'!$C$6</f>
        <v>1434111.082346773</v>
      </c>
      <c r="U1605" s="358">
        <f>IF(U1361,0,$D1605*(1+'General Inputs'!$C$4)^(U$3906-$K$3906))*'General Inputs'!$C$6</f>
        <v>1462793.3039937085</v>
      </c>
      <c r="V1605" s="358">
        <f>IF(V1361,0,$D1605*(1+'General Inputs'!$C$4)^(V$3906-$K$3906))*'General Inputs'!$C$6</f>
        <v>1492049.1700735826</v>
      </c>
      <c r="W1605" s="358">
        <f>IF(W1361,0,$D1605*(1+'General Inputs'!$C$4)^(W$3906-$K$3906))*'General Inputs'!$C$6</f>
        <v>1521890.1534750543</v>
      </c>
      <c r="X1605" s="358">
        <f>IF(X1361,0,$D1605*(1+'General Inputs'!$C$4)^(X$3906-$K$3906))*'General Inputs'!$C$6</f>
        <v>1552327.9565445553</v>
      </c>
      <c r="Y1605" s="358">
        <f>IF(Y1361,0,$D1605*(1+'General Inputs'!$C$4)^(Y$3906-$K$3906))*'General Inputs'!$C$6</f>
        <v>1583374.5156754467</v>
      </c>
      <c r="Z1605" s="358">
        <f>IF(Z1361,0,$D1605*(1+'General Inputs'!$C$4)^(Z$3906-$K$3906))*'General Inputs'!$C$6</f>
        <v>1615042.0059889548</v>
      </c>
      <c r="AA1605" s="358">
        <f>IF(AA1361,0,$D1605*(1+'General Inputs'!$C$4)^(AA$3906-$K$3906))*'General Inputs'!$C$6</f>
        <v>1647342.8461087344</v>
      </c>
      <c r="AB1605" s="358">
        <f>IF(AB1361,0,$D1605*(1+'General Inputs'!$C$4)^(AB$3906-$K$3906))*'General Inputs'!$C$6</f>
        <v>1680289.7030309094</v>
      </c>
      <c r="AC1605" s="358">
        <f>IF(AC1361,0,$D1605*(1+'General Inputs'!$C$4)^(AC$3906-$K$3906))*'General Inputs'!$C$6</f>
        <v>1713895.4970915273</v>
      </c>
      <c r="AD1605" s="358">
        <f>IF(AD1361,0,$D1605*(1+'General Inputs'!$C$4)^(AD$3906-$K$3906))*'General Inputs'!$C$6</f>
        <v>1748173.4070333578</v>
      </c>
      <c r="AE1605" s="358">
        <f>IF(AE1361,0,$D1605*(1+'General Inputs'!$C$4)^(AE$3906-$K$3906))*'General Inputs'!$C$6</f>
        <v>1783136.8751740248</v>
      </c>
      <c r="AF1605" s="358">
        <f>IF(AF1361,0,$D1605*(1+'General Inputs'!$C$4)^(AF$3906-$K$3906))*'General Inputs'!$C$6</f>
        <v>1818799.6126775055</v>
      </c>
      <c r="AG1605" s="358">
        <f>IF(AG1361,0,$D1605*(1+'General Inputs'!$C$4)^(AG$3906-$K$3906))*'General Inputs'!$C$6</f>
        <v>1855175.6049310556</v>
      </c>
      <c r="AH1605" s="358">
        <f>IF(AH1361,0,$D1605*(1+'General Inputs'!$C$4)^(AH$3906-$K$3906))*'General Inputs'!$C$6</f>
        <v>1892279.1170296762</v>
      </c>
      <c r="AI1605" s="358">
        <f>IF(AI1361,0,$D1605*(1+'General Inputs'!$C$4)^(AI$3906-$K$3906))*'General Inputs'!$C$6</f>
        <v>1930124.6993702701</v>
      </c>
      <c r="AJ1605" s="358">
        <f>IF(AJ1361,0,$D1605*(1+'General Inputs'!$C$4)^(AJ$3906-$K$3906))*'General Inputs'!$C$6</f>
        <v>1968727.1933576753</v>
      </c>
    </row>
    <row r="1606" spans="1:36" x14ac:dyDescent="0.25">
      <c r="A1606" s="353" t="s">
        <v>294</v>
      </c>
      <c r="B1606" s="353" t="s">
        <v>295</v>
      </c>
      <c r="C1606" s="441">
        <f t="shared" si="1156"/>
        <v>20000</v>
      </c>
      <c r="D1606" s="397">
        <v>8000000</v>
      </c>
      <c r="E1606" s="397"/>
      <c r="F1606" s="397"/>
      <c r="G1606" s="397"/>
      <c r="H1606" s="397"/>
      <c r="I1606" s="476">
        <f t="shared" si="1157"/>
        <v>22</v>
      </c>
      <c r="J1606" s="476">
        <f t="shared" si="1158"/>
        <v>1</v>
      </c>
      <c r="K1606" s="358">
        <v>0</v>
      </c>
      <c r="L1606" s="358">
        <v>0</v>
      </c>
      <c r="M1606" s="358">
        <v>0</v>
      </c>
      <c r="N1606" s="358">
        <v>0</v>
      </c>
      <c r="O1606" s="358">
        <f>IF(O1362,0,$D1606*(1+'General Inputs'!$C$4)^(O$3906-$K$3906))*'General Inputs'!$C$6</f>
        <v>1298918.5919999999</v>
      </c>
      <c r="P1606" s="358">
        <f>IF(P1362,0,$D1606*(1+'General Inputs'!$C$4)^(P$3906-$K$3906))*'General Inputs'!$C$6</f>
        <v>1324896.9638399999</v>
      </c>
      <c r="Q1606" s="358">
        <f>IF(Q1362,0,$D1606*(1+'General Inputs'!$C$4)^(Q$3906-$K$3906))*'General Inputs'!$C$6</f>
        <v>1351394.9031168001</v>
      </c>
      <c r="R1606" s="358">
        <f>IF(R1362,0,$D1606*(1+'General Inputs'!$C$4)^(R$3906-$K$3906))*'General Inputs'!$C$6</f>
        <v>1378422.8011791357</v>
      </c>
      <c r="S1606" s="358">
        <f>IF(S1362,0,$D1606*(1+'General Inputs'!$C$4)^(S$3906-$K$3906))*'General Inputs'!$C$6</f>
        <v>1405991.2572027186</v>
      </c>
      <c r="T1606" s="358">
        <f>IF(T1362,0,$D1606*(1+'General Inputs'!$C$4)^(T$3906-$K$3906))*'General Inputs'!$C$6</f>
        <v>1434111.082346773</v>
      </c>
      <c r="U1606" s="358">
        <f>IF(U1362,0,$D1606*(1+'General Inputs'!$C$4)^(U$3906-$K$3906))*'General Inputs'!$C$6</f>
        <v>1462793.3039937085</v>
      </c>
      <c r="V1606" s="358">
        <f>IF(V1362,0,$D1606*(1+'General Inputs'!$C$4)^(V$3906-$K$3906))*'General Inputs'!$C$6</f>
        <v>1492049.1700735826</v>
      </c>
      <c r="W1606" s="358">
        <f>IF(W1362,0,$D1606*(1+'General Inputs'!$C$4)^(W$3906-$K$3906))*'General Inputs'!$C$6</f>
        <v>1521890.1534750543</v>
      </c>
      <c r="X1606" s="358">
        <f>IF(X1362,0,$D1606*(1+'General Inputs'!$C$4)^(X$3906-$K$3906))*'General Inputs'!$C$6</f>
        <v>1552327.9565445553</v>
      </c>
      <c r="Y1606" s="358">
        <f>IF(Y1362,0,$D1606*(1+'General Inputs'!$C$4)^(Y$3906-$K$3906))*'General Inputs'!$C$6</f>
        <v>1583374.5156754467</v>
      </c>
      <c r="Z1606" s="358">
        <f>IF(Z1362,0,$D1606*(1+'General Inputs'!$C$4)^(Z$3906-$K$3906))*'General Inputs'!$C$6</f>
        <v>1615042.0059889548</v>
      </c>
      <c r="AA1606" s="358">
        <f>IF(AA1362,0,$D1606*(1+'General Inputs'!$C$4)^(AA$3906-$K$3906))*'General Inputs'!$C$6</f>
        <v>1647342.8461087344</v>
      </c>
      <c r="AB1606" s="358">
        <f>IF(AB1362,0,$D1606*(1+'General Inputs'!$C$4)^(AB$3906-$K$3906))*'General Inputs'!$C$6</f>
        <v>1680289.7030309094</v>
      </c>
      <c r="AC1606" s="358">
        <f>IF(AC1362,0,$D1606*(1+'General Inputs'!$C$4)^(AC$3906-$K$3906))*'General Inputs'!$C$6</f>
        <v>1713895.4970915273</v>
      </c>
      <c r="AD1606" s="358">
        <f>IF(AD1362,0,$D1606*(1+'General Inputs'!$C$4)^(AD$3906-$K$3906))*'General Inputs'!$C$6</f>
        <v>1748173.4070333578</v>
      </c>
      <c r="AE1606" s="358">
        <f>IF(AE1362,0,$D1606*(1+'General Inputs'!$C$4)^(AE$3906-$K$3906))*'General Inputs'!$C$6</f>
        <v>1783136.8751740248</v>
      </c>
      <c r="AF1606" s="358">
        <f>IF(AF1362,0,$D1606*(1+'General Inputs'!$C$4)^(AF$3906-$K$3906))*'General Inputs'!$C$6</f>
        <v>1818799.6126775055</v>
      </c>
      <c r="AG1606" s="358">
        <f>IF(AG1362,0,$D1606*(1+'General Inputs'!$C$4)^(AG$3906-$K$3906))*'General Inputs'!$C$6</f>
        <v>1855175.6049310556</v>
      </c>
      <c r="AH1606" s="358">
        <f>IF(AH1362,0,$D1606*(1+'General Inputs'!$C$4)^(AH$3906-$K$3906))*'General Inputs'!$C$6</f>
        <v>1892279.1170296762</v>
      </c>
      <c r="AI1606" s="358">
        <f>IF(AI1362,0,$D1606*(1+'General Inputs'!$C$4)^(AI$3906-$K$3906))*'General Inputs'!$C$6</f>
        <v>1930124.6993702701</v>
      </c>
      <c r="AJ1606" s="358">
        <f>IF(AJ1362,0,$D1606*(1+'General Inputs'!$C$4)^(AJ$3906-$K$3906))*'General Inputs'!$C$6</f>
        <v>1968727.1933576753</v>
      </c>
    </row>
    <row r="1607" spans="1:36" x14ac:dyDescent="0.25">
      <c r="A1607" s="353" t="s">
        <v>402</v>
      </c>
      <c r="B1607" s="353" t="s">
        <v>402</v>
      </c>
      <c r="C1607" s="441">
        <f t="shared" si="1156"/>
        <v>1000</v>
      </c>
      <c r="D1607" s="397">
        <v>500000</v>
      </c>
      <c r="E1607" s="397"/>
      <c r="F1607" s="397"/>
      <c r="G1607" s="397"/>
      <c r="H1607" s="397"/>
      <c r="I1607" s="476">
        <f t="shared" si="1157"/>
        <v>22</v>
      </c>
      <c r="J1607" s="476">
        <f t="shared" si="1158"/>
        <v>1</v>
      </c>
      <c r="K1607" s="358">
        <v>0</v>
      </c>
      <c r="L1607" s="358">
        <v>0</v>
      </c>
      <c r="M1607" s="358">
        <v>0</v>
      </c>
      <c r="N1607" s="358">
        <v>0</v>
      </c>
      <c r="O1607" s="358">
        <f>IF(O1363,0,$D1607*(1+'General Inputs'!$C$4)^(O$3906-$K$3906))*'General Inputs'!$C$6</f>
        <v>81182.411999999997</v>
      </c>
      <c r="P1607" s="358">
        <f>IF(P1363,0,$D1607*(1+'General Inputs'!$C$4)^(P$3906-$K$3906))*'General Inputs'!$C$6</f>
        <v>82806.060239999992</v>
      </c>
      <c r="Q1607" s="358">
        <f>IF(Q1363,0,$D1607*(1+'General Inputs'!$C$4)^(Q$3906-$K$3906))*'General Inputs'!$C$6</f>
        <v>84462.181444800008</v>
      </c>
      <c r="R1607" s="358">
        <f>IF(R1363,0,$D1607*(1+'General Inputs'!$C$4)^(R$3906-$K$3906))*'General Inputs'!$C$6</f>
        <v>86151.42507369598</v>
      </c>
      <c r="S1607" s="358">
        <f>IF(S1363,0,$D1607*(1+'General Inputs'!$C$4)^(S$3906-$K$3906))*'General Inputs'!$C$6</f>
        <v>87874.453575169915</v>
      </c>
      <c r="T1607" s="358">
        <f>IF(T1363,0,$D1607*(1+'General Inputs'!$C$4)^(T$3906-$K$3906))*'General Inputs'!$C$6</f>
        <v>89631.942646673313</v>
      </c>
      <c r="U1607" s="358">
        <f>IF(U1363,0,$D1607*(1+'General Inputs'!$C$4)^(U$3906-$K$3906))*'General Inputs'!$C$6</f>
        <v>91424.581499606778</v>
      </c>
      <c r="V1607" s="358">
        <f>IF(V1363,0,$D1607*(1+'General Inputs'!$C$4)^(V$3906-$K$3906))*'General Inputs'!$C$6</f>
        <v>93253.07312959891</v>
      </c>
      <c r="W1607" s="358">
        <f>IF(W1363,0,$D1607*(1+'General Inputs'!$C$4)^(W$3906-$K$3906))*'General Inputs'!$C$6</f>
        <v>95118.134592190894</v>
      </c>
      <c r="X1607" s="358">
        <f>IF(X1363,0,$D1607*(1+'General Inputs'!$C$4)^(X$3906-$K$3906))*'General Inputs'!$C$6</f>
        <v>97020.497284034704</v>
      </c>
      <c r="Y1607" s="358">
        <f>IF(Y1363,0,$D1607*(1+'General Inputs'!$C$4)^(Y$3906-$K$3906))*'General Inputs'!$C$6</f>
        <v>98960.90722971542</v>
      </c>
      <c r="Z1607" s="358">
        <f>IF(Z1363,0,$D1607*(1+'General Inputs'!$C$4)^(Z$3906-$K$3906))*'General Inputs'!$C$6</f>
        <v>100940.12537430967</v>
      </c>
      <c r="AA1607" s="358">
        <f>IF(AA1363,0,$D1607*(1+'General Inputs'!$C$4)^(AA$3906-$K$3906))*'General Inputs'!$C$6</f>
        <v>102958.9278817959</v>
      </c>
      <c r="AB1607" s="358">
        <f>IF(AB1363,0,$D1607*(1+'General Inputs'!$C$4)^(AB$3906-$K$3906))*'General Inputs'!$C$6</f>
        <v>105018.10643943184</v>
      </c>
      <c r="AC1607" s="358">
        <f>IF(AC1363,0,$D1607*(1+'General Inputs'!$C$4)^(AC$3906-$K$3906))*'General Inputs'!$C$6</f>
        <v>107118.46856822046</v>
      </c>
      <c r="AD1607" s="358">
        <f>IF(AD1363,0,$D1607*(1+'General Inputs'!$C$4)^(AD$3906-$K$3906))*'General Inputs'!$C$6</f>
        <v>109260.83793958486</v>
      </c>
      <c r="AE1607" s="358">
        <f>IF(AE1363,0,$D1607*(1+'General Inputs'!$C$4)^(AE$3906-$K$3906))*'General Inputs'!$C$6</f>
        <v>111446.05469837655</v>
      </c>
      <c r="AF1607" s="358">
        <f>IF(AF1363,0,$D1607*(1+'General Inputs'!$C$4)^(AF$3906-$K$3906))*'General Inputs'!$C$6</f>
        <v>113674.97579234409</v>
      </c>
      <c r="AG1607" s="358">
        <f>IF(AG1363,0,$D1607*(1+'General Inputs'!$C$4)^(AG$3906-$K$3906))*'General Inputs'!$C$6</f>
        <v>115948.47530819097</v>
      </c>
      <c r="AH1607" s="358">
        <f>IF(AH1363,0,$D1607*(1+'General Inputs'!$C$4)^(AH$3906-$K$3906))*'General Inputs'!$C$6</f>
        <v>118267.44481435476</v>
      </c>
      <c r="AI1607" s="358">
        <f>IF(AI1363,0,$D1607*(1+'General Inputs'!$C$4)^(AI$3906-$K$3906))*'General Inputs'!$C$6</f>
        <v>120632.79371064188</v>
      </c>
      <c r="AJ1607" s="358">
        <f>IF(AJ1363,0,$D1607*(1+'General Inputs'!$C$4)^(AJ$3906-$K$3906))*'General Inputs'!$C$6</f>
        <v>123045.44958485471</v>
      </c>
    </row>
    <row r="1608" spans="1:36" x14ac:dyDescent="0.25">
      <c r="A1608" s="353" t="s">
        <v>273</v>
      </c>
      <c r="B1608" s="353" t="s">
        <v>273</v>
      </c>
      <c r="C1608" s="441">
        <f t="shared" si="1156"/>
        <v>600</v>
      </c>
      <c r="D1608" s="397">
        <v>500000</v>
      </c>
      <c r="E1608" s="397"/>
      <c r="F1608" s="397"/>
      <c r="G1608" s="397"/>
      <c r="H1608" s="397"/>
      <c r="I1608" s="476">
        <f t="shared" si="1157"/>
        <v>22</v>
      </c>
      <c r="J1608" s="476">
        <f t="shared" si="1158"/>
        <v>1</v>
      </c>
      <c r="K1608" s="358">
        <v>0</v>
      </c>
      <c r="L1608" s="358">
        <v>0</v>
      </c>
      <c r="M1608" s="358">
        <v>0</v>
      </c>
      <c r="N1608" s="358">
        <v>0</v>
      </c>
      <c r="O1608" s="358">
        <f>IF(O1364,0,$D1608*(1+'General Inputs'!$C$4)^(O$3906-$K$3906))*'General Inputs'!$C$6</f>
        <v>81182.411999999997</v>
      </c>
      <c r="P1608" s="358">
        <f>IF(P1364,0,$D1608*(1+'General Inputs'!$C$4)^(P$3906-$K$3906))*'General Inputs'!$C$6</f>
        <v>82806.060239999992</v>
      </c>
      <c r="Q1608" s="358">
        <f>IF(Q1364,0,$D1608*(1+'General Inputs'!$C$4)^(Q$3906-$K$3906))*'General Inputs'!$C$6</f>
        <v>84462.181444800008</v>
      </c>
      <c r="R1608" s="358">
        <f>IF(R1364,0,$D1608*(1+'General Inputs'!$C$4)^(R$3906-$K$3906))*'General Inputs'!$C$6</f>
        <v>86151.42507369598</v>
      </c>
      <c r="S1608" s="358">
        <f>IF(S1364,0,$D1608*(1+'General Inputs'!$C$4)^(S$3906-$K$3906))*'General Inputs'!$C$6</f>
        <v>87874.453575169915</v>
      </c>
      <c r="T1608" s="358">
        <f>IF(T1364,0,$D1608*(1+'General Inputs'!$C$4)^(T$3906-$K$3906))*'General Inputs'!$C$6</f>
        <v>89631.942646673313</v>
      </c>
      <c r="U1608" s="358">
        <f>IF(U1364,0,$D1608*(1+'General Inputs'!$C$4)^(U$3906-$K$3906))*'General Inputs'!$C$6</f>
        <v>91424.581499606778</v>
      </c>
      <c r="V1608" s="358">
        <f>IF(V1364,0,$D1608*(1+'General Inputs'!$C$4)^(V$3906-$K$3906))*'General Inputs'!$C$6</f>
        <v>93253.07312959891</v>
      </c>
      <c r="W1608" s="358">
        <f>IF(W1364,0,$D1608*(1+'General Inputs'!$C$4)^(W$3906-$K$3906))*'General Inputs'!$C$6</f>
        <v>95118.134592190894</v>
      </c>
      <c r="X1608" s="358">
        <f>IF(X1364,0,$D1608*(1+'General Inputs'!$C$4)^(X$3906-$K$3906))*'General Inputs'!$C$6</f>
        <v>97020.497284034704</v>
      </c>
      <c r="Y1608" s="358">
        <f>IF(Y1364,0,$D1608*(1+'General Inputs'!$C$4)^(Y$3906-$K$3906))*'General Inputs'!$C$6</f>
        <v>98960.90722971542</v>
      </c>
      <c r="Z1608" s="358">
        <f>IF(Z1364,0,$D1608*(1+'General Inputs'!$C$4)^(Z$3906-$K$3906))*'General Inputs'!$C$6</f>
        <v>100940.12537430967</v>
      </c>
      <c r="AA1608" s="358">
        <f>IF(AA1364,0,$D1608*(1+'General Inputs'!$C$4)^(AA$3906-$K$3906))*'General Inputs'!$C$6</f>
        <v>102958.9278817959</v>
      </c>
      <c r="AB1608" s="358">
        <f>IF(AB1364,0,$D1608*(1+'General Inputs'!$C$4)^(AB$3906-$K$3906))*'General Inputs'!$C$6</f>
        <v>105018.10643943184</v>
      </c>
      <c r="AC1608" s="358">
        <f>IF(AC1364,0,$D1608*(1+'General Inputs'!$C$4)^(AC$3906-$K$3906))*'General Inputs'!$C$6</f>
        <v>107118.46856822046</v>
      </c>
      <c r="AD1608" s="358">
        <f>IF(AD1364,0,$D1608*(1+'General Inputs'!$C$4)^(AD$3906-$K$3906))*'General Inputs'!$C$6</f>
        <v>109260.83793958486</v>
      </c>
      <c r="AE1608" s="358">
        <f>IF(AE1364,0,$D1608*(1+'General Inputs'!$C$4)^(AE$3906-$K$3906))*'General Inputs'!$C$6</f>
        <v>111446.05469837655</v>
      </c>
      <c r="AF1608" s="358">
        <f>IF(AF1364,0,$D1608*(1+'General Inputs'!$C$4)^(AF$3906-$K$3906))*'General Inputs'!$C$6</f>
        <v>113674.97579234409</v>
      </c>
      <c r="AG1608" s="358">
        <f>IF(AG1364,0,$D1608*(1+'General Inputs'!$C$4)^(AG$3906-$K$3906))*'General Inputs'!$C$6</f>
        <v>115948.47530819097</v>
      </c>
      <c r="AH1608" s="358">
        <f>IF(AH1364,0,$D1608*(1+'General Inputs'!$C$4)^(AH$3906-$K$3906))*'General Inputs'!$C$6</f>
        <v>118267.44481435476</v>
      </c>
      <c r="AI1608" s="358">
        <f>IF(AI1364,0,$D1608*(1+'General Inputs'!$C$4)^(AI$3906-$K$3906))*'General Inputs'!$C$6</f>
        <v>120632.79371064188</v>
      </c>
      <c r="AJ1608" s="358">
        <f>IF(AJ1364,0,$D1608*(1+'General Inputs'!$C$4)^(AJ$3906-$K$3906))*'General Inputs'!$C$6</f>
        <v>123045.44958485471</v>
      </c>
    </row>
    <row r="1609" spans="1:36" x14ac:dyDescent="0.25">
      <c r="A1609" s="353" t="s">
        <v>256</v>
      </c>
      <c r="B1609" s="353" t="s">
        <v>386</v>
      </c>
      <c r="C1609" s="441">
        <f t="shared" si="1156"/>
        <v>20000</v>
      </c>
      <c r="D1609" s="397">
        <v>8000000</v>
      </c>
      <c r="E1609" s="397"/>
      <c r="F1609" s="397"/>
      <c r="G1609" s="397"/>
      <c r="H1609" s="397"/>
      <c r="I1609" s="476">
        <f t="shared" si="1157"/>
        <v>22</v>
      </c>
      <c r="J1609" s="476">
        <f t="shared" si="1158"/>
        <v>1</v>
      </c>
      <c r="K1609" s="358">
        <v>0</v>
      </c>
      <c r="L1609" s="358">
        <v>0</v>
      </c>
      <c r="M1609" s="358">
        <v>0</v>
      </c>
      <c r="N1609" s="358">
        <v>0</v>
      </c>
      <c r="O1609" s="358">
        <f>IF(O1365,0,$D1609*(1+'General Inputs'!$C$4)^(O$3906-$K$3906))*'General Inputs'!$C$6</f>
        <v>1298918.5919999999</v>
      </c>
      <c r="P1609" s="358">
        <f>IF(P1365,0,$D1609*(1+'General Inputs'!$C$4)^(P$3906-$K$3906))*'General Inputs'!$C$6</f>
        <v>1324896.9638399999</v>
      </c>
      <c r="Q1609" s="358">
        <f>IF(Q1365,0,$D1609*(1+'General Inputs'!$C$4)^(Q$3906-$K$3906))*'General Inputs'!$C$6</f>
        <v>1351394.9031168001</v>
      </c>
      <c r="R1609" s="358">
        <f>IF(R1365,0,$D1609*(1+'General Inputs'!$C$4)^(R$3906-$K$3906))*'General Inputs'!$C$6</f>
        <v>1378422.8011791357</v>
      </c>
      <c r="S1609" s="358">
        <f>IF(S1365,0,$D1609*(1+'General Inputs'!$C$4)^(S$3906-$K$3906))*'General Inputs'!$C$6</f>
        <v>1405991.2572027186</v>
      </c>
      <c r="T1609" s="358">
        <f>IF(T1365,0,$D1609*(1+'General Inputs'!$C$4)^(T$3906-$K$3906))*'General Inputs'!$C$6</f>
        <v>1434111.082346773</v>
      </c>
      <c r="U1609" s="358">
        <f>IF(U1365,0,$D1609*(1+'General Inputs'!$C$4)^(U$3906-$K$3906))*'General Inputs'!$C$6</f>
        <v>1462793.3039937085</v>
      </c>
      <c r="V1609" s="358">
        <f>IF(V1365,0,$D1609*(1+'General Inputs'!$C$4)^(V$3906-$K$3906))*'General Inputs'!$C$6</f>
        <v>1492049.1700735826</v>
      </c>
      <c r="W1609" s="358">
        <f>IF(W1365,0,$D1609*(1+'General Inputs'!$C$4)^(W$3906-$K$3906))*'General Inputs'!$C$6</f>
        <v>1521890.1534750543</v>
      </c>
      <c r="X1609" s="358">
        <f>IF(X1365,0,$D1609*(1+'General Inputs'!$C$4)^(X$3906-$K$3906))*'General Inputs'!$C$6</f>
        <v>1552327.9565445553</v>
      </c>
      <c r="Y1609" s="358">
        <f>IF(Y1365,0,$D1609*(1+'General Inputs'!$C$4)^(Y$3906-$K$3906))*'General Inputs'!$C$6</f>
        <v>1583374.5156754467</v>
      </c>
      <c r="Z1609" s="358">
        <f>IF(Z1365,0,$D1609*(1+'General Inputs'!$C$4)^(Z$3906-$K$3906))*'General Inputs'!$C$6</f>
        <v>1615042.0059889548</v>
      </c>
      <c r="AA1609" s="358">
        <f>IF(AA1365,0,$D1609*(1+'General Inputs'!$C$4)^(AA$3906-$K$3906))*'General Inputs'!$C$6</f>
        <v>1647342.8461087344</v>
      </c>
      <c r="AB1609" s="358">
        <f>IF(AB1365,0,$D1609*(1+'General Inputs'!$C$4)^(AB$3906-$K$3906))*'General Inputs'!$C$6</f>
        <v>1680289.7030309094</v>
      </c>
      <c r="AC1609" s="358">
        <f>IF(AC1365,0,$D1609*(1+'General Inputs'!$C$4)^(AC$3906-$K$3906))*'General Inputs'!$C$6</f>
        <v>1713895.4970915273</v>
      </c>
      <c r="AD1609" s="358">
        <f>IF(AD1365,0,$D1609*(1+'General Inputs'!$C$4)^(AD$3906-$K$3906))*'General Inputs'!$C$6</f>
        <v>1748173.4070333578</v>
      </c>
      <c r="AE1609" s="358">
        <f>IF(AE1365,0,$D1609*(1+'General Inputs'!$C$4)^(AE$3906-$K$3906))*'General Inputs'!$C$6</f>
        <v>1783136.8751740248</v>
      </c>
      <c r="AF1609" s="358">
        <f>IF(AF1365,0,$D1609*(1+'General Inputs'!$C$4)^(AF$3906-$K$3906))*'General Inputs'!$C$6</f>
        <v>1818799.6126775055</v>
      </c>
      <c r="AG1609" s="358">
        <f>IF(AG1365,0,$D1609*(1+'General Inputs'!$C$4)^(AG$3906-$K$3906))*'General Inputs'!$C$6</f>
        <v>1855175.6049310556</v>
      </c>
      <c r="AH1609" s="358">
        <f>IF(AH1365,0,$D1609*(1+'General Inputs'!$C$4)^(AH$3906-$K$3906))*'General Inputs'!$C$6</f>
        <v>1892279.1170296762</v>
      </c>
      <c r="AI1609" s="358">
        <f>IF(AI1365,0,$D1609*(1+'General Inputs'!$C$4)^(AI$3906-$K$3906))*'General Inputs'!$C$6</f>
        <v>1930124.6993702701</v>
      </c>
      <c r="AJ1609" s="358">
        <f>IF(AJ1365,0,$D1609*(1+'General Inputs'!$C$4)^(AJ$3906-$K$3906))*'General Inputs'!$C$6</f>
        <v>1968727.1933576753</v>
      </c>
    </row>
    <row r="1610" spans="1:36" x14ac:dyDescent="0.25">
      <c r="A1610" s="353" t="s">
        <v>256</v>
      </c>
      <c r="B1610" s="353" t="s">
        <v>348</v>
      </c>
      <c r="C1610" s="441">
        <f t="shared" si="1156"/>
        <v>20000</v>
      </c>
      <c r="D1610" s="397">
        <v>8000000</v>
      </c>
      <c r="E1610" s="397"/>
      <c r="F1610" s="397"/>
      <c r="G1610" s="397"/>
      <c r="H1610" s="397"/>
      <c r="I1610" s="476">
        <f t="shared" si="1157"/>
        <v>22</v>
      </c>
      <c r="J1610" s="476">
        <f t="shared" si="1158"/>
        <v>1</v>
      </c>
      <c r="K1610" s="358">
        <v>0</v>
      </c>
      <c r="L1610" s="358">
        <v>0</v>
      </c>
      <c r="M1610" s="358">
        <v>0</v>
      </c>
      <c r="N1610" s="358">
        <v>0</v>
      </c>
      <c r="O1610" s="358">
        <f>IF(O1366,0,$D1610*(1+'General Inputs'!$C$4)^(O$3906-$K$3906))*'General Inputs'!$C$6</f>
        <v>1298918.5919999999</v>
      </c>
      <c r="P1610" s="358">
        <f>IF(P1366,0,$D1610*(1+'General Inputs'!$C$4)^(P$3906-$K$3906))*'General Inputs'!$C$6</f>
        <v>1324896.9638399999</v>
      </c>
      <c r="Q1610" s="358">
        <f>IF(Q1366,0,$D1610*(1+'General Inputs'!$C$4)^(Q$3906-$K$3906))*'General Inputs'!$C$6</f>
        <v>1351394.9031168001</v>
      </c>
      <c r="R1610" s="358">
        <f>IF(R1366,0,$D1610*(1+'General Inputs'!$C$4)^(R$3906-$K$3906))*'General Inputs'!$C$6</f>
        <v>1378422.8011791357</v>
      </c>
      <c r="S1610" s="358">
        <f>IF(S1366,0,$D1610*(1+'General Inputs'!$C$4)^(S$3906-$K$3906))*'General Inputs'!$C$6</f>
        <v>1405991.2572027186</v>
      </c>
      <c r="T1610" s="358">
        <f>IF(T1366,0,$D1610*(1+'General Inputs'!$C$4)^(T$3906-$K$3906))*'General Inputs'!$C$6</f>
        <v>1434111.082346773</v>
      </c>
      <c r="U1610" s="358">
        <f>IF(U1366,0,$D1610*(1+'General Inputs'!$C$4)^(U$3906-$K$3906))*'General Inputs'!$C$6</f>
        <v>1462793.3039937085</v>
      </c>
      <c r="V1610" s="358">
        <f>IF(V1366,0,$D1610*(1+'General Inputs'!$C$4)^(V$3906-$K$3906))*'General Inputs'!$C$6</f>
        <v>1492049.1700735826</v>
      </c>
      <c r="W1610" s="358">
        <f>IF(W1366,0,$D1610*(1+'General Inputs'!$C$4)^(W$3906-$K$3906))*'General Inputs'!$C$6</f>
        <v>1521890.1534750543</v>
      </c>
      <c r="X1610" s="358">
        <f>IF(X1366,0,$D1610*(1+'General Inputs'!$C$4)^(X$3906-$K$3906))*'General Inputs'!$C$6</f>
        <v>1552327.9565445553</v>
      </c>
      <c r="Y1610" s="358">
        <f>IF(Y1366,0,$D1610*(1+'General Inputs'!$C$4)^(Y$3906-$K$3906))*'General Inputs'!$C$6</f>
        <v>1583374.5156754467</v>
      </c>
      <c r="Z1610" s="358">
        <f>IF(Z1366,0,$D1610*(1+'General Inputs'!$C$4)^(Z$3906-$K$3906))*'General Inputs'!$C$6</f>
        <v>1615042.0059889548</v>
      </c>
      <c r="AA1610" s="358">
        <f>IF(AA1366,0,$D1610*(1+'General Inputs'!$C$4)^(AA$3906-$K$3906))*'General Inputs'!$C$6</f>
        <v>1647342.8461087344</v>
      </c>
      <c r="AB1610" s="358">
        <f>IF(AB1366,0,$D1610*(1+'General Inputs'!$C$4)^(AB$3906-$K$3906))*'General Inputs'!$C$6</f>
        <v>1680289.7030309094</v>
      </c>
      <c r="AC1610" s="358">
        <f>IF(AC1366,0,$D1610*(1+'General Inputs'!$C$4)^(AC$3906-$K$3906))*'General Inputs'!$C$6</f>
        <v>1713895.4970915273</v>
      </c>
      <c r="AD1610" s="358">
        <f>IF(AD1366,0,$D1610*(1+'General Inputs'!$C$4)^(AD$3906-$K$3906))*'General Inputs'!$C$6</f>
        <v>1748173.4070333578</v>
      </c>
      <c r="AE1610" s="358">
        <f>IF(AE1366,0,$D1610*(1+'General Inputs'!$C$4)^(AE$3906-$K$3906))*'General Inputs'!$C$6</f>
        <v>1783136.8751740248</v>
      </c>
      <c r="AF1610" s="358">
        <f>IF(AF1366,0,$D1610*(1+'General Inputs'!$C$4)^(AF$3906-$K$3906))*'General Inputs'!$C$6</f>
        <v>1818799.6126775055</v>
      </c>
      <c r="AG1610" s="358">
        <f>IF(AG1366,0,$D1610*(1+'General Inputs'!$C$4)^(AG$3906-$K$3906))*'General Inputs'!$C$6</f>
        <v>1855175.6049310556</v>
      </c>
      <c r="AH1610" s="358">
        <f>IF(AH1366,0,$D1610*(1+'General Inputs'!$C$4)^(AH$3906-$K$3906))*'General Inputs'!$C$6</f>
        <v>1892279.1170296762</v>
      </c>
      <c r="AI1610" s="358">
        <f>IF(AI1366,0,$D1610*(1+'General Inputs'!$C$4)^(AI$3906-$K$3906))*'General Inputs'!$C$6</f>
        <v>1930124.6993702701</v>
      </c>
      <c r="AJ1610" s="358">
        <f>IF(AJ1366,0,$D1610*(1+'General Inputs'!$C$4)^(AJ$3906-$K$3906))*'General Inputs'!$C$6</f>
        <v>1968727.1933576753</v>
      </c>
    </row>
    <row r="1611" spans="1:36" x14ac:dyDescent="0.25">
      <c r="A1611" s="353" t="s">
        <v>256</v>
      </c>
      <c r="B1611" s="353" t="s">
        <v>409</v>
      </c>
      <c r="C1611" s="441">
        <f t="shared" si="1156"/>
        <v>20000</v>
      </c>
      <c r="D1611" s="397">
        <v>8000000</v>
      </c>
      <c r="E1611" s="397"/>
      <c r="F1611" s="397"/>
      <c r="G1611" s="397"/>
      <c r="H1611" s="397"/>
      <c r="I1611" s="476">
        <f t="shared" si="1157"/>
        <v>22</v>
      </c>
      <c r="J1611" s="476">
        <f t="shared" si="1158"/>
        <v>1</v>
      </c>
      <c r="K1611" s="358">
        <v>0</v>
      </c>
      <c r="L1611" s="358">
        <v>0</v>
      </c>
      <c r="M1611" s="358">
        <v>0</v>
      </c>
      <c r="N1611" s="358">
        <v>0</v>
      </c>
      <c r="O1611" s="358">
        <f>IF(O1367,0,$D1611*(1+'General Inputs'!$C$4)^(O$3906-$K$3906))*'General Inputs'!$C$6</f>
        <v>1298918.5919999999</v>
      </c>
      <c r="P1611" s="358">
        <f>IF(P1367,0,$D1611*(1+'General Inputs'!$C$4)^(P$3906-$K$3906))*'General Inputs'!$C$6</f>
        <v>1324896.9638399999</v>
      </c>
      <c r="Q1611" s="358">
        <f>IF(Q1367,0,$D1611*(1+'General Inputs'!$C$4)^(Q$3906-$K$3906))*'General Inputs'!$C$6</f>
        <v>1351394.9031168001</v>
      </c>
      <c r="R1611" s="358">
        <f>IF(R1367,0,$D1611*(1+'General Inputs'!$C$4)^(R$3906-$K$3906))*'General Inputs'!$C$6</f>
        <v>1378422.8011791357</v>
      </c>
      <c r="S1611" s="358">
        <f>IF(S1367,0,$D1611*(1+'General Inputs'!$C$4)^(S$3906-$K$3906))*'General Inputs'!$C$6</f>
        <v>1405991.2572027186</v>
      </c>
      <c r="T1611" s="358">
        <f>IF(T1367,0,$D1611*(1+'General Inputs'!$C$4)^(T$3906-$K$3906))*'General Inputs'!$C$6</f>
        <v>1434111.082346773</v>
      </c>
      <c r="U1611" s="358">
        <f>IF(U1367,0,$D1611*(1+'General Inputs'!$C$4)^(U$3906-$K$3906))*'General Inputs'!$C$6</f>
        <v>1462793.3039937085</v>
      </c>
      <c r="V1611" s="358">
        <f>IF(V1367,0,$D1611*(1+'General Inputs'!$C$4)^(V$3906-$K$3906))*'General Inputs'!$C$6</f>
        <v>1492049.1700735826</v>
      </c>
      <c r="W1611" s="358">
        <f>IF(W1367,0,$D1611*(1+'General Inputs'!$C$4)^(W$3906-$K$3906))*'General Inputs'!$C$6</f>
        <v>1521890.1534750543</v>
      </c>
      <c r="X1611" s="358">
        <f>IF(X1367,0,$D1611*(1+'General Inputs'!$C$4)^(X$3906-$K$3906))*'General Inputs'!$C$6</f>
        <v>1552327.9565445553</v>
      </c>
      <c r="Y1611" s="358">
        <f>IF(Y1367,0,$D1611*(1+'General Inputs'!$C$4)^(Y$3906-$K$3906))*'General Inputs'!$C$6</f>
        <v>1583374.5156754467</v>
      </c>
      <c r="Z1611" s="358">
        <f>IF(Z1367,0,$D1611*(1+'General Inputs'!$C$4)^(Z$3906-$K$3906))*'General Inputs'!$C$6</f>
        <v>1615042.0059889548</v>
      </c>
      <c r="AA1611" s="358">
        <f>IF(AA1367,0,$D1611*(1+'General Inputs'!$C$4)^(AA$3906-$K$3906))*'General Inputs'!$C$6</f>
        <v>1647342.8461087344</v>
      </c>
      <c r="AB1611" s="358">
        <f>IF(AB1367,0,$D1611*(1+'General Inputs'!$C$4)^(AB$3906-$K$3906))*'General Inputs'!$C$6</f>
        <v>1680289.7030309094</v>
      </c>
      <c r="AC1611" s="358">
        <f>IF(AC1367,0,$D1611*(1+'General Inputs'!$C$4)^(AC$3906-$K$3906))*'General Inputs'!$C$6</f>
        <v>1713895.4970915273</v>
      </c>
      <c r="AD1611" s="358">
        <f>IF(AD1367,0,$D1611*(1+'General Inputs'!$C$4)^(AD$3906-$K$3906))*'General Inputs'!$C$6</f>
        <v>1748173.4070333578</v>
      </c>
      <c r="AE1611" s="358">
        <f>IF(AE1367,0,$D1611*(1+'General Inputs'!$C$4)^(AE$3906-$K$3906))*'General Inputs'!$C$6</f>
        <v>1783136.8751740248</v>
      </c>
      <c r="AF1611" s="358">
        <f>IF(AF1367,0,$D1611*(1+'General Inputs'!$C$4)^(AF$3906-$K$3906))*'General Inputs'!$C$6</f>
        <v>1818799.6126775055</v>
      </c>
      <c r="AG1611" s="358">
        <f>IF(AG1367,0,$D1611*(1+'General Inputs'!$C$4)^(AG$3906-$K$3906))*'General Inputs'!$C$6</f>
        <v>1855175.6049310556</v>
      </c>
      <c r="AH1611" s="358">
        <f>IF(AH1367,0,$D1611*(1+'General Inputs'!$C$4)^(AH$3906-$K$3906))*'General Inputs'!$C$6</f>
        <v>1892279.1170296762</v>
      </c>
      <c r="AI1611" s="358">
        <f>IF(AI1367,0,$D1611*(1+'General Inputs'!$C$4)^(AI$3906-$K$3906))*'General Inputs'!$C$6</f>
        <v>1930124.6993702701</v>
      </c>
      <c r="AJ1611" s="358">
        <f>IF(AJ1367,0,$D1611*(1+'General Inputs'!$C$4)^(AJ$3906-$K$3906))*'General Inputs'!$C$6</f>
        <v>1968727.1933576753</v>
      </c>
    </row>
    <row r="1612" spans="1:36" x14ac:dyDescent="0.25">
      <c r="A1612" s="353" t="s">
        <v>503</v>
      </c>
      <c r="B1612" s="353" t="s">
        <v>503</v>
      </c>
      <c r="C1612" s="441">
        <f t="shared" si="1156"/>
        <v>1500</v>
      </c>
      <c r="D1612" s="397">
        <v>1750000</v>
      </c>
      <c r="E1612" s="397"/>
      <c r="F1612" s="397"/>
      <c r="G1612" s="397"/>
      <c r="H1612" s="397"/>
      <c r="I1612" s="476">
        <f t="shared" si="1157"/>
        <v>22</v>
      </c>
      <c r="J1612" s="476">
        <f t="shared" si="1158"/>
        <v>1</v>
      </c>
      <c r="K1612" s="358">
        <v>0</v>
      </c>
      <c r="L1612" s="358">
        <v>0</v>
      </c>
      <c r="M1612" s="358">
        <v>0</v>
      </c>
      <c r="N1612" s="358">
        <v>0</v>
      </c>
      <c r="O1612" s="358">
        <f>IF(O1368,0,$D1612*(1+'General Inputs'!$C$4)^(O$3906-$K$3906))*'General Inputs'!$C$6</f>
        <v>284138.44199999998</v>
      </c>
      <c r="P1612" s="358">
        <f>IF(P1368,0,$D1612*(1+'General Inputs'!$C$4)^(P$3906-$K$3906))*'General Inputs'!$C$6</f>
        <v>289821.21083999996</v>
      </c>
      <c r="Q1612" s="358">
        <f>IF(Q1368,0,$D1612*(1+'General Inputs'!$C$4)^(Q$3906-$K$3906))*'General Inputs'!$C$6</f>
        <v>295617.63505679998</v>
      </c>
      <c r="R1612" s="358">
        <f>IF(R1368,0,$D1612*(1+'General Inputs'!$C$4)^(R$3906-$K$3906))*'General Inputs'!$C$6</f>
        <v>301529.98775793595</v>
      </c>
      <c r="S1612" s="358">
        <f>IF(S1368,0,$D1612*(1+'General Inputs'!$C$4)^(S$3906-$K$3906))*'General Inputs'!$C$6</f>
        <v>307560.58751309471</v>
      </c>
      <c r="T1612" s="358">
        <f>IF(T1368,0,$D1612*(1+'General Inputs'!$C$4)^(T$3906-$K$3906))*'General Inputs'!$C$6</f>
        <v>313711.79926335654</v>
      </c>
      <c r="U1612" s="358">
        <f>IF(U1368,0,$D1612*(1+'General Inputs'!$C$4)^(U$3906-$K$3906))*'General Inputs'!$C$6</f>
        <v>319986.03524862375</v>
      </c>
      <c r="V1612" s="358">
        <f>IF(V1368,0,$D1612*(1+'General Inputs'!$C$4)^(V$3906-$K$3906))*'General Inputs'!$C$6</f>
        <v>326385.75595359615</v>
      </c>
      <c r="W1612" s="358">
        <f>IF(W1368,0,$D1612*(1+'General Inputs'!$C$4)^(W$3906-$K$3906))*'General Inputs'!$C$6</f>
        <v>332913.47107266809</v>
      </c>
      <c r="X1612" s="358">
        <f>IF(X1368,0,$D1612*(1+'General Inputs'!$C$4)^(X$3906-$K$3906))*'General Inputs'!$C$6</f>
        <v>339571.74049412145</v>
      </c>
      <c r="Y1612" s="358">
        <f>IF(Y1368,0,$D1612*(1+'General Inputs'!$C$4)^(Y$3906-$K$3906))*'General Inputs'!$C$6</f>
        <v>346363.17530400393</v>
      </c>
      <c r="Z1612" s="358">
        <f>IF(Z1368,0,$D1612*(1+'General Inputs'!$C$4)^(Z$3906-$K$3906))*'General Inputs'!$C$6</f>
        <v>353290.43881008396</v>
      </c>
      <c r="AA1612" s="358">
        <f>IF(AA1368,0,$D1612*(1+'General Inputs'!$C$4)^(AA$3906-$K$3906))*'General Inputs'!$C$6</f>
        <v>360356.2475862857</v>
      </c>
      <c r="AB1612" s="358">
        <f>IF(AB1368,0,$D1612*(1+'General Inputs'!$C$4)^(AB$3906-$K$3906))*'General Inputs'!$C$6</f>
        <v>367563.37253801135</v>
      </c>
      <c r="AC1612" s="358">
        <f>IF(AC1368,0,$D1612*(1+'General Inputs'!$C$4)^(AC$3906-$K$3906))*'General Inputs'!$C$6</f>
        <v>374914.63998877158</v>
      </c>
      <c r="AD1612" s="358">
        <f>IF(AD1368,0,$D1612*(1+'General Inputs'!$C$4)^(AD$3906-$K$3906))*'General Inputs'!$C$6</f>
        <v>382412.93278854695</v>
      </c>
      <c r="AE1612" s="358">
        <f>IF(AE1368,0,$D1612*(1+'General Inputs'!$C$4)^(AE$3906-$K$3906))*'General Inputs'!$C$6</f>
        <v>390061.19144431798</v>
      </c>
      <c r="AF1612" s="358">
        <f>IF(AF1368,0,$D1612*(1+'General Inputs'!$C$4)^(AF$3906-$K$3906))*'General Inputs'!$C$6</f>
        <v>397862.41527320427</v>
      </c>
      <c r="AG1612" s="358">
        <f>IF(AG1368,0,$D1612*(1+'General Inputs'!$C$4)^(AG$3906-$K$3906))*'General Inputs'!$C$6</f>
        <v>405819.66357866843</v>
      </c>
      <c r="AH1612" s="358">
        <f>IF(AH1368,0,$D1612*(1+'General Inputs'!$C$4)^(AH$3906-$K$3906))*'General Inputs'!$C$6</f>
        <v>413936.05685024173</v>
      </c>
      <c r="AI1612" s="358">
        <f>IF(AI1368,0,$D1612*(1+'General Inputs'!$C$4)^(AI$3906-$K$3906))*'General Inputs'!$C$6</f>
        <v>422214.77798724658</v>
      </c>
      <c r="AJ1612" s="358">
        <f>IF(AJ1368,0,$D1612*(1+'General Inputs'!$C$4)^(AJ$3906-$K$3906))*'General Inputs'!$C$6</f>
        <v>430659.07354699151</v>
      </c>
    </row>
    <row r="1613" spans="1:36" x14ac:dyDescent="0.25">
      <c r="A1613" s="353" t="s">
        <v>543</v>
      </c>
      <c r="B1613" s="353" t="s">
        <v>543</v>
      </c>
      <c r="C1613" s="441">
        <f t="shared" si="1156"/>
        <v>1800</v>
      </c>
      <c r="D1613" s="397">
        <v>1750000</v>
      </c>
      <c r="E1613" s="397"/>
      <c r="F1613" s="397"/>
      <c r="G1613" s="397"/>
      <c r="H1613" s="397"/>
      <c r="I1613" s="476">
        <f t="shared" si="1157"/>
        <v>22</v>
      </c>
      <c r="J1613" s="476">
        <f t="shared" si="1158"/>
        <v>1</v>
      </c>
      <c r="K1613" s="358">
        <v>0</v>
      </c>
      <c r="L1613" s="358">
        <v>0</v>
      </c>
      <c r="M1613" s="358">
        <v>0</v>
      </c>
      <c r="N1613" s="358">
        <v>0</v>
      </c>
      <c r="O1613" s="358">
        <f>IF(O1369,0,$D1613*(1+'General Inputs'!$C$4)^(O$3906-$K$3906))*'General Inputs'!$C$6</f>
        <v>284138.44199999998</v>
      </c>
      <c r="P1613" s="358">
        <f>IF(P1369,0,$D1613*(1+'General Inputs'!$C$4)^(P$3906-$K$3906))*'General Inputs'!$C$6</f>
        <v>289821.21083999996</v>
      </c>
      <c r="Q1613" s="358">
        <f>IF(Q1369,0,$D1613*(1+'General Inputs'!$C$4)^(Q$3906-$K$3906))*'General Inputs'!$C$6</f>
        <v>295617.63505679998</v>
      </c>
      <c r="R1613" s="358">
        <f>IF(R1369,0,$D1613*(1+'General Inputs'!$C$4)^(R$3906-$K$3906))*'General Inputs'!$C$6</f>
        <v>301529.98775793595</v>
      </c>
      <c r="S1613" s="358">
        <f>IF(S1369,0,$D1613*(1+'General Inputs'!$C$4)^(S$3906-$K$3906))*'General Inputs'!$C$6</f>
        <v>307560.58751309471</v>
      </c>
      <c r="T1613" s="358">
        <f>IF(T1369,0,$D1613*(1+'General Inputs'!$C$4)^(T$3906-$K$3906))*'General Inputs'!$C$6</f>
        <v>313711.79926335654</v>
      </c>
      <c r="U1613" s="358">
        <f>IF(U1369,0,$D1613*(1+'General Inputs'!$C$4)^(U$3906-$K$3906))*'General Inputs'!$C$6</f>
        <v>319986.03524862375</v>
      </c>
      <c r="V1613" s="358">
        <f>IF(V1369,0,$D1613*(1+'General Inputs'!$C$4)^(V$3906-$K$3906))*'General Inputs'!$C$6</f>
        <v>326385.75595359615</v>
      </c>
      <c r="W1613" s="358">
        <f>IF(W1369,0,$D1613*(1+'General Inputs'!$C$4)^(W$3906-$K$3906))*'General Inputs'!$C$6</f>
        <v>332913.47107266809</v>
      </c>
      <c r="X1613" s="358">
        <f>IF(X1369,0,$D1613*(1+'General Inputs'!$C$4)^(X$3906-$K$3906))*'General Inputs'!$C$6</f>
        <v>339571.74049412145</v>
      </c>
      <c r="Y1613" s="358">
        <f>IF(Y1369,0,$D1613*(1+'General Inputs'!$C$4)^(Y$3906-$K$3906))*'General Inputs'!$C$6</f>
        <v>346363.17530400393</v>
      </c>
      <c r="Z1613" s="358">
        <f>IF(Z1369,0,$D1613*(1+'General Inputs'!$C$4)^(Z$3906-$K$3906))*'General Inputs'!$C$6</f>
        <v>353290.43881008396</v>
      </c>
      <c r="AA1613" s="358">
        <f>IF(AA1369,0,$D1613*(1+'General Inputs'!$C$4)^(AA$3906-$K$3906))*'General Inputs'!$C$6</f>
        <v>360356.2475862857</v>
      </c>
      <c r="AB1613" s="358">
        <f>IF(AB1369,0,$D1613*(1+'General Inputs'!$C$4)^(AB$3906-$K$3906))*'General Inputs'!$C$6</f>
        <v>367563.37253801135</v>
      </c>
      <c r="AC1613" s="358">
        <f>IF(AC1369,0,$D1613*(1+'General Inputs'!$C$4)^(AC$3906-$K$3906))*'General Inputs'!$C$6</f>
        <v>374914.63998877158</v>
      </c>
      <c r="AD1613" s="358">
        <f>IF(AD1369,0,$D1613*(1+'General Inputs'!$C$4)^(AD$3906-$K$3906))*'General Inputs'!$C$6</f>
        <v>382412.93278854695</v>
      </c>
      <c r="AE1613" s="358">
        <f>IF(AE1369,0,$D1613*(1+'General Inputs'!$C$4)^(AE$3906-$K$3906))*'General Inputs'!$C$6</f>
        <v>390061.19144431798</v>
      </c>
      <c r="AF1613" s="358">
        <f>IF(AF1369,0,$D1613*(1+'General Inputs'!$C$4)^(AF$3906-$K$3906))*'General Inputs'!$C$6</f>
        <v>397862.41527320427</v>
      </c>
      <c r="AG1613" s="358">
        <f>IF(AG1369,0,$D1613*(1+'General Inputs'!$C$4)^(AG$3906-$K$3906))*'General Inputs'!$C$6</f>
        <v>405819.66357866843</v>
      </c>
      <c r="AH1613" s="358">
        <f>IF(AH1369,0,$D1613*(1+'General Inputs'!$C$4)^(AH$3906-$K$3906))*'General Inputs'!$C$6</f>
        <v>413936.05685024173</v>
      </c>
      <c r="AI1613" s="358">
        <f>IF(AI1369,0,$D1613*(1+'General Inputs'!$C$4)^(AI$3906-$K$3906))*'General Inputs'!$C$6</f>
        <v>422214.77798724658</v>
      </c>
      <c r="AJ1613" s="358">
        <f>IF(AJ1369,0,$D1613*(1+'General Inputs'!$C$4)^(AJ$3906-$K$3906))*'General Inputs'!$C$6</f>
        <v>430659.07354699151</v>
      </c>
    </row>
    <row r="1614" spans="1:36" x14ac:dyDescent="0.25">
      <c r="A1614" s="353" t="s">
        <v>843</v>
      </c>
      <c r="B1614" s="353" t="s">
        <v>289</v>
      </c>
      <c r="C1614" s="441">
        <f t="shared" si="1156"/>
        <v>22400</v>
      </c>
      <c r="D1614" s="397">
        <v>20000000</v>
      </c>
      <c r="E1614" s="397"/>
      <c r="F1614" s="397"/>
      <c r="G1614" s="397"/>
      <c r="H1614" s="397"/>
      <c r="I1614" s="476">
        <f t="shared" si="1157"/>
        <v>22</v>
      </c>
      <c r="J1614" s="476">
        <f t="shared" si="1158"/>
        <v>1</v>
      </c>
      <c r="K1614" s="358">
        <v>0</v>
      </c>
      <c r="L1614" s="358">
        <v>0</v>
      </c>
      <c r="M1614" s="358">
        <v>0</v>
      </c>
      <c r="N1614" s="358">
        <v>0</v>
      </c>
      <c r="O1614" s="358">
        <f>IF(O1370,0,$D1614*(1+'General Inputs'!$C$4)^(O$3906-$K$3906))*'General Inputs'!$C$6</f>
        <v>3247296.48</v>
      </c>
      <c r="P1614" s="358">
        <f>IF(P1370,0,$D1614*(1+'General Inputs'!$C$4)^(P$3906-$K$3906))*'General Inputs'!$C$6</f>
        <v>3312242.4095999999</v>
      </c>
      <c r="Q1614" s="358">
        <f>IF(Q1370,0,$D1614*(1+'General Inputs'!$C$4)^(Q$3906-$K$3906))*'General Inputs'!$C$6</f>
        <v>3378487.2577920002</v>
      </c>
      <c r="R1614" s="358">
        <f>IF(R1370,0,$D1614*(1+'General Inputs'!$C$4)^(R$3906-$K$3906))*'General Inputs'!$C$6</f>
        <v>3446057.0029478394</v>
      </c>
      <c r="S1614" s="358">
        <f>IF(S1370,0,$D1614*(1+'General Inputs'!$C$4)^(S$3906-$K$3906))*'General Inputs'!$C$6</f>
        <v>3514978.1430067965</v>
      </c>
      <c r="T1614" s="358">
        <f>IF(T1370,0,$D1614*(1+'General Inputs'!$C$4)^(T$3906-$K$3906))*'General Inputs'!$C$6</f>
        <v>3585277.7058669324</v>
      </c>
      <c r="U1614" s="358">
        <f>IF(U1370,0,$D1614*(1+'General Inputs'!$C$4)^(U$3906-$K$3906))*'General Inputs'!$C$6</f>
        <v>3656983.2599842711</v>
      </c>
      <c r="V1614" s="358">
        <f>IF(V1370,0,$D1614*(1+'General Inputs'!$C$4)^(V$3906-$K$3906))*'General Inputs'!$C$6</f>
        <v>3730122.925183956</v>
      </c>
      <c r="W1614" s="358">
        <f>IF(W1370,0,$D1614*(1+'General Inputs'!$C$4)^(W$3906-$K$3906))*'General Inputs'!$C$6</f>
        <v>3804725.3836876354</v>
      </c>
      <c r="X1614" s="358">
        <f>IF(X1370,0,$D1614*(1+'General Inputs'!$C$4)^(X$3906-$K$3906))*'General Inputs'!$C$6</f>
        <v>3880819.8913613884</v>
      </c>
      <c r="Y1614" s="358">
        <f>IF(Y1370,0,$D1614*(1+'General Inputs'!$C$4)^(Y$3906-$K$3906))*'General Inputs'!$C$6</f>
        <v>3958436.2891886164</v>
      </c>
      <c r="Z1614" s="358">
        <f>IF(Z1370,0,$D1614*(1+'General Inputs'!$C$4)^(Z$3906-$K$3906))*'General Inputs'!$C$6</f>
        <v>4037605.0149723873</v>
      </c>
      <c r="AA1614" s="358">
        <f>IF(AA1370,0,$D1614*(1+'General Inputs'!$C$4)^(AA$3906-$K$3906))*'General Inputs'!$C$6</f>
        <v>4118357.1152718356</v>
      </c>
      <c r="AB1614" s="358">
        <f>IF(AB1370,0,$D1614*(1+'General Inputs'!$C$4)^(AB$3906-$K$3906))*'General Inputs'!$C$6</f>
        <v>4200724.2575772731</v>
      </c>
      <c r="AC1614" s="358">
        <f>IF(AC1370,0,$D1614*(1+'General Inputs'!$C$4)^(AC$3906-$K$3906))*'General Inputs'!$C$6</f>
        <v>4284738.7427288182</v>
      </c>
      <c r="AD1614" s="358">
        <f>IF(AD1370,0,$D1614*(1+'General Inputs'!$C$4)^(AD$3906-$K$3906))*'General Inputs'!$C$6</f>
        <v>4370433.5175833944</v>
      </c>
      <c r="AE1614" s="358">
        <f>IF(AE1370,0,$D1614*(1+'General Inputs'!$C$4)^(AE$3906-$K$3906))*'General Inputs'!$C$6</f>
        <v>4457842.1879350627</v>
      </c>
      <c r="AF1614" s="358">
        <f>IF(AF1370,0,$D1614*(1+'General Inputs'!$C$4)^(AF$3906-$K$3906))*'General Inputs'!$C$6</f>
        <v>4546999.0316937631</v>
      </c>
      <c r="AG1614" s="358">
        <f>IF(AG1370,0,$D1614*(1+'General Inputs'!$C$4)^(AG$3906-$K$3906))*'General Inputs'!$C$6</f>
        <v>4637939.0123276394</v>
      </c>
      <c r="AH1614" s="358">
        <f>IF(AH1370,0,$D1614*(1+'General Inputs'!$C$4)^(AH$3906-$K$3906))*'General Inputs'!$C$6</f>
        <v>4730697.7925741915</v>
      </c>
      <c r="AI1614" s="358">
        <f>IF(AI1370,0,$D1614*(1+'General Inputs'!$C$4)^(AI$3906-$K$3906))*'General Inputs'!$C$6</f>
        <v>4825311.7484256746</v>
      </c>
      <c r="AJ1614" s="358">
        <f>IF(AJ1370,0,$D1614*(1+'General Inputs'!$C$4)^(AJ$3906-$K$3906))*'General Inputs'!$C$6</f>
        <v>4921817.9833941888</v>
      </c>
    </row>
    <row r="1615" spans="1:36" x14ac:dyDescent="0.25">
      <c r="A1615" s="353" t="s">
        <v>555</v>
      </c>
      <c r="B1615" s="353" t="s">
        <v>556</v>
      </c>
      <c r="C1615" s="441">
        <f t="shared" si="1156"/>
        <v>5000</v>
      </c>
      <c r="D1615" s="397">
        <v>1750000</v>
      </c>
      <c r="E1615" s="397"/>
      <c r="F1615" s="397"/>
      <c r="G1615" s="397"/>
      <c r="H1615" s="397"/>
      <c r="I1615" s="476">
        <f t="shared" si="1157"/>
        <v>22</v>
      </c>
      <c r="J1615" s="476">
        <f t="shared" si="1158"/>
        <v>1</v>
      </c>
      <c r="K1615" s="358">
        <v>0</v>
      </c>
      <c r="L1615" s="358">
        <v>0</v>
      </c>
      <c r="M1615" s="358">
        <v>0</v>
      </c>
      <c r="N1615" s="358">
        <v>0</v>
      </c>
      <c r="O1615" s="358">
        <f>IF(O1371,0,$D1615*(1+'General Inputs'!$C$4)^(O$3906-$K$3906))*'General Inputs'!$C$6</f>
        <v>284138.44199999998</v>
      </c>
      <c r="P1615" s="358">
        <f>IF(P1371,0,$D1615*(1+'General Inputs'!$C$4)^(P$3906-$K$3906))*'General Inputs'!$C$6</f>
        <v>289821.21083999996</v>
      </c>
      <c r="Q1615" s="358">
        <f>IF(Q1371,0,$D1615*(1+'General Inputs'!$C$4)^(Q$3906-$K$3906))*'General Inputs'!$C$6</f>
        <v>295617.63505679998</v>
      </c>
      <c r="R1615" s="358">
        <f>IF(R1371,0,$D1615*(1+'General Inputs'!$C$4)^(R$3906-$K$3906))*'General Inputs'!$C$6</f>
        <v>301529.98775793595</v>
      </c>
      <c r="S1615" s="358">
        <f>IF(S1371,0,$D1615*(1+'General Inputs'!$C$4)^(S$3906-$K$3906))*'General Inputs'!$C$6</f>
        <v>307560.58751309471</v>
      </c>
      <c r="T1615" s="358">
        <f>IF(T1371,0,$D1615*(1+'General Inputs'!$C$4)^(T$3906-$K$3906))*'General Inputs'!$C$6</f>
        <v>313711.79926335654</v>
      </c>
      <c r="U1615" s="358">
        <f>IF(U1371,0,$D1615*(1+'General Inputs'!$C$4)^(U$3906-$K$3906))*'General Inputs'!$C$6</f>
        <v>319986.03524862375</v>
      </c>
      <c r="V1615" s="358">
        <f>IF(V1371,0,$D1615*(1+'General Inputs'!$C$4)^(V$3906-$K$3906))*'General Inputs'!$C$6</f>
        <v>326385.75595359615</v>
      </c>
      <c r="W1615" s="358">
        <f>IF(W1371,0,$D1615*(1+'General Inputs'!$C$4)^(W$3906-$K$3906))*'General Inputs'!$C$6</f>
        <v>332913.47107266809</v>
      </c>
      <c r="X1615" s="358">
        <f>IF(X1371,0,$D1615*(1+'General Inputs'!$C$4)^(X$3906-$K$3906))*'General Inputs'!$C$6</f>
        <v>339571.74049412145</v>
      </c>
      <c r="Y1615" s="358">
        <f>IF(Y1371,0,$D1615*(1+'General Inputs'!$C$4)^(Y$3906-$K$3906))*'General Inputs'!$C$6</f>
        <v>346363.17530400393</v>
      </c>
      <c r="Z1615" s="358">
        <f>IF(Z1371,0,$D1615*(1+'General Inputs'!$C$4)^(Z$3906-$K$3906))*'General Inputs'!$C$6</f>
        <v>353290.43881008396</v>
      </c>
      <c r="AA1615" s="358">
        <f>IF(AA1371,0,$D1615*(1+'General Inputs'!$C$4)^(AA$3906-$K$3906))*'General Inputs'!$C$6</f>
        <v>360356.2475862857</v>
      </c>
      <c r="AB1615" s="358">
        <f>IF(AB1371,0,$D1615*(1+'General Inputs'!$C$4)^(AB$3906-$K$3906))*'General Inputs'!$C$6</f>
        <v>367563.37253801135</v>
      </c>
      <c r="AC1615" s="358">
        <f>IF(AC1371,0,$D1615*(1+'General Inputs'!$C$4)^(AC$3906-$K$3906))*'General Inputs'!$C$6</f>
        <v>374914.63998877158</v>
      </c>
      <c r="AD1615" s="358">
        <f>IF(AD1371,0,$D1615*(1+'General Inputs'!$C$4)^(AD$3906-$K$3906))*'General Inputs'!$C$6</f>
        <v>382412.93278854695</v>
      </c>
      <c r="AE1615" s="358">
        <f>IF(AE1371,0,$D1615*(1+'General Inputs'!$C$4)^(AE$3906-$K$3906))*'General Inputs'!$C$6</f>
        <v>390061.19144431798</v>
      </c>
      <c r="AF1615" s="358">
        <f>IF(AF1371,0,$D1615*(1+'General Inputs'!$C$4)^(AF$3906-$K$3906))*'General Inputs'!$C$6</f>
        <v>397862.41527320427</v>
      </c>
      <c r="AG1615" s="358">
        <f>IF(AG1371,0,$D1615*(1+'General Inputs'!$C$4)^(AG$3906-$K$3906))*'General Inputs'!$C$6</f>
        <v>405819.66357866843</v>
      </c>
      <c r="AH1615" s="358">
        <f>IF(AH1371,0,$D1615*(1+'General Inputs'!$C$4)^(AH$3906-$K$3906))*'General Inputs'!$C$6</f>
        <v>413936.05685024173</v>
      </c>
      <c r="AI1615" s="358">
        <f>IF(AI1371,0,$D1615*(1+'General Inputs'!$C$4)^(AI$3906-$K$3906))*'General Inputs'!$C$6</f>
        <v>422214.77798724658</v>
      </c>
      <c r="AJ1615" s="358">
        <f>IF(AJ1371,0,$D1615*(1+'General Inputs'!$C$4)^(AJ$3906-$K$3906))*'General Inputs'!$C$6</f>
        <v>430659.07354699151</v>
      </c>
    </row>
    <row r="1616" spans="1:36" x14ac:dyDescent="0.25">
      <c r="A1616" s="353" t="s">
        <v>472</v>
      </c>
      <c r="B1616" s="353" t="s">
        <v>472</v>
      </c>
      <c r="C1616" s="441">
        <f t="shared" si="1156"/>
        <v>750</v>
      </c>
      <c r="D1616" s="397">
        <v>500000</v>
      </c>
      <c r="E1616" s="397"/>
      <c r="F1616" s="397"/>
      <c r="G1616" s="397"/>
      <c r="H1616" s="397"/>
      <c r="I1616" s="476">
        <f t="shared" si="1157"/>
        <v>22</v>
      </c>
      <c r="J1616" s="476">
        <f t="shared" si="1158"/>
        <v>1</v>
      </c>
      <c r="K1616" s="358">
        <v>0</v>
      </c>
      <c r="L1616" s="358">
        <v>0</v>
      </c>
      <c r="M1616" s="358">
        <v>0</v>
      </c>
      <c r="N1616" s="358">
        <v>0</v>
      </c>
      <c r="O1616" s="358">
        <f>IF(O1372,0,$D1616*(1+'General Inputs'!$C$4)^(O$3906-$K$3906))*'General Inputs'!$C$6</f>
        <v>81182.411999999997</v>
      </c>
      <c r="P1616" s="358">
        <f>IF(P1372,0,$D1616*(1+'General Inputs'!$C$4)^(P$3906-$K$3906))*'General Inputs'!$C$6</f>
        <v>82806.060239999992</v>
      </c>
      <c r="Q1616" s="358">
        <f>IF(Q1372,0,$D1616*(1+'General Inputs'!$C$4)^(Q$3906-$K$3906))*'General Inputs'!$C$6</f>
        <v>84462.181444800008</v>
      </c>
      <c r="R1616" s="358">
        <f>IF(R1372,0,$D1616*(1+'General Inputs'!$C$4)^(R$3906-$K$3906))*'General Inputs'!$C$6</f>
        <v>86151.42507369598</v>
      </c>
      <c r="S1616" s="358">
        <f>IF(S1372,0,$D1616*(1+'General Inputs'!$C$4)^(S$3906-$K$3906))*'General Inputs'!$C$6</f>
        <v>87874.453575169915</v>
      </c>
      <c r="T1616" s="358">
        <f>IF(T1372,0,$D1616*(1+'General Inputs'!$C$4)^(T$3906-$K$3906))*'General Inputs'!$C$6</f>
        <v>89631.942646673313</v>
      </c>
      <c r="U1616" s="358">
        <f>IF(U1372,0,$D1616*(1+'General Inputs'!$C$4)^(U$3906-$K$3906))*'General Inputs'!$C$6</f>
        <v>91424.581499606778</v>
      </c>
      <c r="V1616" s="358">
        <f>IF(V1372,0,$D1616*(1+'General Inputs'!$C$4)^(V$3906-$K$3906))*'General Inputs'!$C$6</f>
        <v>93253.07312959891</v>
      </c>
      <c r="W1616" s="358">
        <f>IF(W1372,0,$D1616*(1+'General Inputs'!$C$4)^(W$3906-$K$3906))*'General Inputs'!$C$6</f>
        <v>95118.134592190894</v>
      </c>
      <c r="X1616" s="358">
        <f>IF(X1372,0,$D1616*(1+'General Inputs'!$C$4)^(X$3906-$K$3906))*'General Inputs'!$C$6</f>
        <v>97020.497284034704</v>
      </c>
      <c r="Y1616" s="358">
        <f>IF(Y1372,0,$D1616*(1+'General Inputs'!$C$4)^(Y$3906-$K$3906))*'General Inputs'!$C$6</f>
        <v>98960.90722971542</v>
      </c>
      <c r="Z1616" s="358">
        <f>IF(Z1372,0,$D1616*(1+'General Inputs'!$C$4)^(Z$3906-$K$3906))*'General Inputs'!$C$6</f>
        <v>100940.12537430967</v>
      </c>
      <c r="AA1616" s="358">
        <f>IF(AA1372,0,$D1616*(1+'General Inputs'!$C$4)^(AA$3906-$K$3906))*'General Inputs'!$C$6</f>
        <v>102958.9278817959</v>
      </c>
      <c r="AB1616" s="358">
        <f>IF(AB1372,0,$D1616*(1+'General Inputs'!$C$4)^(AB$3906-$K$3906))*'General Inputs'!$C$6</f>
        <v>105018.10643943184</v>
      </c>
      <c r="AC1616" s="358">
        <f>IF(AC1372,0,$D1616*(1+'General Inputs'!$C$4)^(AC$3906-$K$3906))*'General Inputs'!$C$6</f>
        <v>107118.46856822046</v>
      </c>
      <c r="AD1616" s="358">
        <f>IF(AD1372,0,$D1616*(1+'General Inputs'!$C$4)^(AD$3906-$K$3906))*'General Inputs'!$C$6</f>
        <v>109260.83793958486</v>
      </c>
      <c r="AE1616" s="358">
        <f>IF(AE1372,0,$D1616*(1+'General Inputs'!$C$4)^(AE$3906-$K$3906))*'General Inputs'!$C$6</f>
        <v>111446.05469837655</v>
      </c>
      <c r="AF1616" s="358">
        <f>IF(AF1372,0,$D1616*(1+'General Inputs'!$C$4)^(AF$3906-$K$3906))*'General Inputs'!$C$6</f>
        <v>113674.97579234409</v>
      </c>
      <c r="AG1616" s="358">
        <f>IF(AG1372,0,$D1616*(1+'General Inputs'!$C$4)^(AG$3906-$K$3906))*'General Inputs'!$C$6</f>
        <v>115948.47530819097</v>
      </c>
      <c r="AH1616" s="358">
        <f>IF(AH1372,0,$D1616*(1+'General Inputs'!$C$4)^(AH$3906-$K$3906))*'General Inputs'!$C$6</f>
        <v>118267.44481435476</v>
      </c>
      <c r="AI1616" s="358">
        <f>IF(AI1372,0,$D1616*(1+'General Inputs'!$C$4)^(AI$3906-$K$3906))*'General Inputs'!$C$6</f>
        <v>120632.79371064188</v>
      </c>
      <c r="AJ1616" s="358">
        <f>IF(AJ1372,0,$D1616*(1+'General Inputs'!$C$4)^(AJ$3906-$K$3906))*'General Inputs'!$C$6</f>
        <v>123045.44958485471</v>
      </c>
    </row>
    <row r="1617" spans="1:36" x14ac:dyDescent="0.25">
      <c r="A1617" s="353" t="s">
        <v>329</v>
      </c>
      <c r="B1617" s="353" t="s">
        <v>329</v>
      </c>
      <c r="C1617" s="441">
        <f t="shared" si="1156"/>
        <v>600</v>
      </c>
      <c r="D1617" s="397">
        <v>500000</v>
      </c>
      <c r="E1617" s="397"/>
      <c r="F1617" s="397"/>
      <c r="G1617" s="397"/>
      <c r="H1617" s="397"/>
      <c r="I1617" s="476">
        <f t="shared" si="1157"/>
        <v>22</v>
      </c>
      <c r="J1617" s="476">
        <f t="shared" si="1158"/>
        <v>1</v>
      </c>
      <c r="K1617" s="358">
        <v>0</v>
      </c>
      <c r="L1617" s="358">
        <v>0</v>
      </c>
      <c r="M1617" s="358">
        <v>0</v>
      </c>
      <c r="N1617" s="358">
        <v>0</v>
      </c>
      <c r="O1617" s="358">
        <f>IF(O1373,0,$D1617*(1+'General Inputs'!$C$4)^(O$3906-$K$3906))*'General Inputs'!$C$6</f>
        <v>81182.411999999997</v>
      </c>
      <c r="P1617" s="358">
        <f>IF(P1373,0,$D1617*(1+'General Inputs'!$C$4)^(P$3906-$K$3906))*'General Inputs'!$C$6</f>
        <v>82806.060239999992</v>
      </c>
      <c r="Q1617" s="358">
        <f>IF(Q1373,0,$D1617*(1+'General Inputs'!$C$4)^(Q$3906-$K$3906))*'General Inputs'!$C$6</f>
        <v>84462.181444800008</v>
      </c>
      <c r="R1617" s="358">
        <f>IF(R1373,0,$D1617*(1+'General Inputs'!$C$4)^(R$3906-$K$3906))*'General Inputs'!$C$6</f>
        <v>86151.42507369598</v>
      </c>
      <c r="S1617" s="358">
        <f>IF(S1373,0,$D1617*(1+'General Inputs'!$C$4)^(S$3906-$K$3906))*'General Inputs'!$C$6</f>
        <v>87874.453575169915</v>
      </c>
      <c r="T1617" s="358">
        <f>IF(T1373,0,$D1617*(1+'General Inputs'!$C$4)^(T$3906-$K$3906))*'General Inputs'!$C$6</f>
        <v>89631.942646673313</v>
      </c>
      <c r="U1617" s="358">
        <f>IF(U1373,0,$D1617*(1+'General Inputs'!$C$4)^(U$3906-$K$3906))*'General Inputs'!$C$6</f>
        <v>91424.581499606778</v>
      </c>
      <c r="V1617" s="358">
        <f>IF(V1373,0,$D1617*(1+'General Inputs'!$C$4)^(V$3906-$K$3906))*'General Inputs'!$C$6</f>
        <v>93253.07312959891</v>
      </c>
      <c r="W1617" s="358">
        <f>IF(W1373,0,$D1617*(1+'General Inputs'!$C$4)^(W$3906-$K$3906))*'General Inputs'!$C$6</f>
        <v>95118.134592190894</v>
      </c>
      <c r="X1617" s="358">
        <f>IF(X1373,0,$D1617*(1+'General Inputs'!$C$4)^(X$3906-$K$3906))*'General Inputs'!$C$6</f>
        <v>97020.497284034704</v>
      </c>
      <c r="Y1617" s="358">
        <f>IF(Y1373,0,$D1617*(1+'General Inputs'!$C$4)^(Y$3906-$K$3906))*'General Inputs'!$C$6</f>
        <v>98960.90722971542</v>
      </c>
      <c r="Z1617" s="358">
        <f>IF(Z1373,0,$D1617*(1+'General Inputs'!$C$4)^(Z$3906-$K$3906))*'General Inputs'!$C$6</f>
        <v>100940.12537430967</v>
      </c>
      <c r="AA1617" s="358">
        <f>IF(AA1373,0,$D1617*(1+'General Inputs'!$C$4)^(AA$3906-$K$3906))*'General Inputs'!$C$6</f>
        <v>102958.9278817959</v>
      </c>
      <c r="AB1617" s="358">
        <f>IF(AB1373,0,$D1617*(1+'General Inputs'!$C$4)^(AB$3906-$K$3906))*'General Inputs'!$C$6</f>
        <v>105018.10643943184</v>
      </c>
      <c r="AC1617" s="358">
        <f>IF(AC1373,0,$D1617*(1+'General Inputs'!$C$4)^(AC$3906-$K$3906))*'General Inputs'!$C$6</f>
        <v>107118.46856822046</v>
      </c>
      <c r="AD1617" s="358">
        <f>IF(AD1373,0,$D1617*(1+'General Inputs'!$C$4)^(AD$3906-$K$3906))*'General Inputs'!$C$6</f>
        <v>109260.83793958486</v>
      </c>
      <c r="AE1617" s="358">
        <f>IF(AE1373,0,$D1617*(1+'General Inputs'!$C$4)^(AE$3906-$K$3906))*'General Inputs'!$C$6</f>
        <v>111446.05469837655</v>
      </c>
      <c r="AF1617" s="358">
        <f>IF(AF1373,0,$D1617*(1+'General Inputs'!$C$4)^(AF$3906-$K$3906))*'General Inputs'!$C$6</f>
        <v>113674.97579234409</v>
      </c>
      <c r="AG1617" s="358">
        <f>IF(AG1373,0,$D1617*(1+'General Inputs'!$C$4)^(AG$3906-$K$3906))*'General Inputs'!$C$6</f>
        <v>115948.47530819097</v>
      </c>
      <c r="AH1617" s="358">
        <f>IF(AH1373,0,$D1617*(1+'General Inputs'!$C$4)^(AH$3906-$K$3906))*'General Inputs'!$C$6</f>
        <v>118267.44481435476</v>
      </c>
      <c r="AI1617" s="358">
        <f>IF(AI1373,0,$D1617*(1+'General Inputs'!$C$4)^(AI$3906-$K$3906))*'General Inputs'!$C$6</f>
        <v>120632.79371064188</v>
      </c>
      <c r="AJ1617" s="358">
        <f>IF(AJ1373,0,$D1617*(1+'General Inputs'!$C$4)^(AJ$3906-$K$3906))*'General Inputs'!$C$6</f>
        <v>123045.44958485471</v>
      </c>
    </row>
    <row r="1618" spans="1:36" x14ac:dyDescent="0.25">
      <c r="A1618" s="353" t="s">
        <v>480</v>
      </c>
      <c r="B1618" s="353" t="s">
        <v>480</v>
      </c>
      <c r="C1618" s="441">
        <f t="shared" si="1156"/>
        <v>600</v>
      </c>
      <c r="D1618" s="397">
        <v>500000</v>
      </c>
      <c r="E1618" s="397"/>
      <c r="F1618" s="397"/>
      <c r="G1618" s="397"/>
      <c r="H1618" s="397"/>
      <c r="I1618" s="476">
        <f t="shared" si="1157"/>
        <v>22</v>
      </c>
      <c r="J1618" s="476">
        <f t="shared" si="1158"/>
        <v>1</v>
      </c>
      <c r="K1618" s="358">
        <v>0</v>
      </c>
      <c r="L1618" s="358">
        <v>0</v>
      </c>
      <c r="M1618" s="358">
        <v>0</v>
      </c>
      <c r="N1618" s="358">
        <v>0</v>
      </c>
      <c r="O1618" s="358">
        <f>IF(O1374,0,$D1618*(1+'General Inputs'!$C$4)^(O$3906-$K$3906))*'General Inputs'!$C$6</f>
        <v>81182.411999999997</v>
      </c>
      <c r="P1618" s="358">
        <f>IF(P1374,0,$D1618*(1+'General Inputs'!$C$4)^(P$3906-$K$3906))*'General Inputs'!$C$6</f>
        <v>82806.060239999992</v>
      </c>
      <c r="Q1618" s="358">
        <f>IF(Q1374,0,$D1618*(1+'General Inputs'!$C$4)^(Q$3906-$K$3906))*'General Inputs'!$C$6</f>
        <v>84462.181444800008</v>
      </c>
      <c r="R1618" s="358">
        <f>IF(R1374,0,$D1618*(1+'General Inputs'!$C$4)^(R$3906-$K$3906))*'General Inputs'!$C$6</f>
        <v>86151.42507369598</v>
      </c>
      <c r="S1618" s="358">
        <f>IF(S1374,0,$D1618*(1+'General Inputs'!$C$4)^(S$3906-$K$3906))*'General Inputs'!$C$6</f>
        <v>87874.453575169915</v>
      </c>
      <c r="T1618" s="358">
        <f>IF(T1374,0,$D1618*(1+'General Inputs'!$C$4)^(T$3906-$K$3906))*'General Inputs'!$C$6</f>
        <v>89631.942646673313</v>
      </c>
      <c r="U1618" s="358">
        <f>IF(U1374,0,$D1618*(1+'General Inputs'!$C$4)^(U$3906-$K$3906))*'General Inputs'!$C$6</f>
        <v>91424.581499606778</v>
      </c>
      <c r="V1618" s="358">
        <f>IF(V1374,0,$D1618*(1+'General Inputs'!$C$4)^(V$3906-$K$3906))*'General Inputs'!$C$6</f>
        <v>93253.07312959891</v>
      </c>
      <c r="W1618" s="358">
        <f>IF(W1374,0,$D1618*(1+'General Inputs'!$C$4)^(W$3906-$K$3906))*'General Inputs'!$C$6</f>
        <v>95118.134592190894</v>
      </c>
      <c r="X1618" s="358">
        <f>IF(X1374,0,$D1618*(1+'General Inputs'!$C$4)^(X$3906-$K$3906))*'General Inputs'!$C$6</f>
        <v>97020.497284034704</v>
      </c>
      <c r="Y1618" s="358">
        <f>IF(Y1374,0,$D1618*(1+'General Inputs'!$C$4)^(Y$3906-$K$3906))*'General Inputs'!$C$6</f>
        <v>98960.90722971542</v>
      </c>
      <c r="Z1618" s="358">
        <f>IF(Z1374,0,$D1618*(1+'General Inputs'!$C$4)^(Z$3906-$K$3906))*'General Inputs'!$C$6</f>
        <v>100940.12537430967</v>
      </c>
      <c r="AA1618" s="358">
        <f>IF(AA1374,0,$D1618*(1+'General Inputs'!$C$4)^(AA$3906-$K$3906))*'General Inputs'!$C$6</f>
        <v>102958.9278817959</v>
      </c>
      <c r="AB1618" s="358">
        <f>IF(AB1374,0,$D1618*(1+'General Inputs'!$C$4)^(AB$3906-$K$3906))*'General Inputs'!$C$6</f>
        <v>105018.10643943184</v>
      </c>
      <c r="AC1618" s="358">
        <f>IF(AC1374,0,$D1618*(1+'General Inputs'!$C$4)^(AC$3906-$K$3906))*'General Inputs'!$C$6</f>
        <v>107118.46856822046</v>
      </c>
      <c r="AD1618" s="358">
        <f>IF(AD1374,0,$D1618*(1+'General Inputs'!$C$4)^(AD$3906-$K$3906))*'General Inputs'!$C$6</f>
        <v>109260.83793958486</v>
      </c>
      <c r="AE1618" s="358">
        <f>IF(AE1374,0,$D1618*(1+'General Inputs'!$C$4)^(AE$3906-$K$3906))*'General Inputs'!$C$6</f>
        <v>111446.05469837655</v>
      </c>
      <c r="AF1618" s="358">
        <f>IF(AF1374,0,$D1618*(1+'General Inputs'!$C$4)^(AF$3906-$K$3906))*'General Inputs'!$C$6</f>
        <v>113674.97579234409</v>
      </c>
      <c r="AG1618" s="358">
        <f>IF(AG1374,0,$D1618*(1+'General Inputs'!$C$4)^(AG$3906-$K$3906))*'General Inputs'!$C$6</f>
        <v>115948.47530819097</v>
      </c>
      <c r="AH1618" s="358">
        <f>IF(AH1374,0,$D1618*(1+'General Inputs'!$C$4)^(AH$3906-$K$3906))*'General Inputs'!$C$6</f>
        <v>118267.44481435476</v>
      </c>
      <c r="AI1618" s="358">
        <f>IF(AI1374,0,$D1618*(1+'General Inputs'!$C$4)^(AI$3906-$K$3906))*'General Inputs'!$C$6</f>
        <v>120632.79371064188</v>
      </c>
      <c r="AJ1618" s="358">
        <f>IF(AJ1374,0,$D1618*(1+'General Inputs'!$C$4)^(AJ$3906-$K$3906))*'General Inputs'!$C$6</f>
        <v>123045.44958485471</v>
      </c>
    </row>
    <row r="1619" spans="1:36" x14ac:dyDescent="0.25">
      <c r="A1619" s="353" t="s">
        <v>343</v>
      </c>
      <c r="B1619" s="353" t="s">
        <v>343</v>
      </c>
      <c r="C1619" s="441">
        <f t="shared" si="1156"/>
        <v>2500</v>
      </c>
      <c r="D1619" s="397">
        <v>1750000</v>
      </c>
      <c r="E1619" s="397"/>
      <c r="F1619" s="397"/>
      <c r="G1619" s="397"/>
      <c r="H1619" s="397"/>
      <c r="I1619" s="476">
        <f t="shared" si="1157"/>
        <v>22</v>
      </c>
      <c r="J1619" s="476">
        <f t="shared" si="1158"/>
        <v>1</v>
      </c>
      <c r="K1619" s="358">
        <v>0</v>
      </c>
      <c r="L1619" s="358">
        <v>0</v>
      </c>
      <c r="M1619" s="358">
        <v>0</v>
      </c>
      <c r="N1619" s="358">
        <v>0</v>
      </c>
      <c r="O1619" s="358">
        <f>IF(O1375,0,$D1619*(1+'General Inputs'!$C$4)^(O$3906-$K$3906))*'General Inputs'!$C$6</f>
        <v>284138.44199999998</v>
      </c>
      <c r="P1619" s="358">
        <f>IF(P1375,0,$D1619*(1+'General Inputs'!$C$4)^(P$3906-$K$3906))*'General Inputs'!$C$6</f>
        <v>289821.21083999996</v>
      </c>
      <c r="Q1619" s="358">
        <f>IF(Q1375,0,$D1619*(1+'General Inputs'!$C$4)^(Q$3906-$K$3906))*'General Inputs'!$C$6</f>
        <v>295617.63505679998</v>
      </c>
      <c r="R1619" s="358">
        <f>IF(R1375,0,$D1619*(1+'General Inputs'!$C$4)^(R$3906-$K$3906))*'General Inputs'!$C$6</f>
        <v>301529.98775793595</v>
      </c>
      <c r="S1619" s="358">
        <f>IF(S1375,0,$D1619*(1+'General Inputs'!$C$4)^(S$3906-$K$3906))*'General Inputs'!$C$6</f>
        <v>307560.58751309471</v>
      </c>
      <c r="T1619" s="358">
        <f>IF(T1375,0,$D1619*(1+'General Inputs'!$C$4)^(T$3906-$K$3906))*'General Inputs'!$C$6</f>
        <v>313711.79926335654</v>
      </c>
      <c r="U1619" s="358">
        <f>IF(U1375,0,$D1619*(1+'General Inputs'!$C$4)^(U$3906-$K$3906))*'General Inputs'!$C$6</f>
        <v>319986.03524862375</v>
      </c>
      <c r="V1619" s="358">
        <f>IF(V1375,0,$D1619*(1+'General Inputs'!$C$4)^(V$3906-$K$3906))*'General Inputs'!$C$6</f>
        <v>326385.75595359615</v>
      </c>
      <c r="W1619" s="358">
        <f>IF(W1375,0,$D1619*(1+'General Inputs'!$C$4)^(W$3906-$K$3906))*'General Inputs'!$C$6</f>
        <v>332913.47107266809</v>
      </c>
      <c r="X1619" s="358">
        <f>IF(X1375,0,$D1619*(1+'General Inputs'!$C$4)^(X$3906-$K$3906))*'General Inputs'!$C$6</f>
        <v>339571.74049412145</v>
      </c>
      <c r="Y1619" s="358">
        <f>IF(Y1375,0,$D1619*(1+'General Inputs'!$C$4)^(Y$3906-$K$3906))*'General Inputs'!$C$6</f>
        <v>346363.17530400393</v>
      </c>
      <c r="Z1619" s="358">
        <f>IF(Z1375,0,$D1619*(1+'General Inputs'!$C$4)^(Z$3906-$K$3906))*'General Inputs'!$C$6</f>
        <v>353290.43881008396</v>
      </c>
      <c r="AA1619" s="358">
        <f>IF(AA1375,0,$D1619*(1+'General Inputs'!$C$4)^(AA$3906-$K$3906))*'General Inputs'!$C$6</f>
        <v>360356.2475862857</v>
      </c>
      <c r="AB1619" s="358">
        <f>IF(AB1375,0,$D1619*(1+'General Inputs'!$C$4)^(AB$3906-$K$3906))*'General Inputs'!$C$6</f>
        <v>367563.37253801135</v>
      </c>
      <c r="AC1619" s="358">
        <f>IF(AC1375,0,$D1619*(1+'General Inputs'!$C$4)^(AC$3906-$K$3906))*'General Inputs'!$C$6</f>
        <v>374914.63998877158</v>
      </c>
      <c r="AD1619" s="358">
        <f>IF(AD1375,0,$D1619*(1+'General Inputs'!$C$4)^(AD$3906-$K$3906))*'General Inputs'!$C$6</f>
        <v>382412.93278854695</v>
      </c>
      <c r="AE1619" s="358">
        <f>IF(AE1375,0,$D1619*(1+'General Inputs'!$C$4)^(AE$3906-$K$3906))*'General Inputs'!$C$6</f>
        <v>390061.19144431798</v>
      </c>
      <c r="AF1619" s="358">
        <f>IF(AF1375,0,$D1619*(1+'General Inputs'!$C$4)^(AF$3906-$K$3906))*'General Inputs'!$C$6</f>
        <v>397862.41527320427</v>
      </c>
      <c r="AG1619" s="358">
        <f>IF(AG1375,0,$D1619*(1+'General Inputs'!$C$4)^(AG$3906-$K$3906))*'General Inputs'!$C$6</f>
        <v>405819.66357866843</v>
      </c>
      <c r="AH1619" s="358">
        <f>IF(AH1375,0,$D1619*(1+'General Inputs'!$C$4)^(AH$3906-$K$3906))*'General Inputs'!$C$6</f>
        <v>413936.05685024173</v>
      </c>
      <c r="AI1619" s="358">
        <f>IF(AI1375,0,$D1619*(1+'General Inputs'!$C$4)^(AI$3906-$K$3906))*'General Inputs'!$C$6</f>
        <v>422214.77798724658</v>
      </c>
      <c r="AJ1619" s="358">
        <f>IF(AJ1375,0,$D1619*(1+'General Inputs'!$C$4)^(AJ$3906-$K$3906))*'General Inputs'!$C$6</f>
        <v>430659.07354699151</v>
      </c>
    </row>
    <row r="1620" spans="1:36" x14ac:dyDescent="0.25">
      <c r="A1620" s="353" t="s">
        <v>544</v>
      </c>
      <c r="B1620" s="353" t="s">
        <v>545</v>
      </c>
      <c r="C1620" s="441">
        <f t="shared" si="1156"/>
        <v>12504</v>
      </c>
      <c r="D1620" s="397">
        <v>8000000</v>
      </c>
      <c r="E1620" s="397"/>
      <c r="F1620" s="397"/>
      <c r="G1620" s="397"/>
      <c r="H1620" s="397"/>
      <c r="I1620" s="476">
        <f t="shared" si="1157"/>
        <v>22</v>
      </c>
      <c r="J1620" s="476">
        <f t="shared" si="1158"/>
        <v>1</v>
      </c>
      <c r="K1620" s="358">
        <v>0</v>
      </c>
      <c r="L1620" s="358">
        <v>0</v>
      </c>
      <c r="M1620" s="358">
        <v>0</v>
      </c>
      <c r="N1620" s="358">
        <v>0</v>
      </c>
      <c r="O1620" s="358">
        <f>IF(O1376,0,$D1620*(1+'General Inputs'!$C$4)^(O$3906-$K$3906))*'General Inputs'!$C$6</f>
        <v>1298918.5919999999</v>
      </c>
      <c r="P1620" s="358">
        <f>IF(P1376,0,$D1620*(1+'General Inputs'!$C$4)^(P$3906-$K$3906))*'General Inputs'!$C$6</f>
        <v>1324896.9638399999</v>
      </c>
      <c r="Q1620" s="358">
        <f>IF(Q1376,0,$D1620*(1+'General Inputs'!$C$4)^(Q$3906-$K$3906))*'General Inputs'!$C$6</f>
        <v>1351394.9031168001</v>
      </c>
      <c r="R1620" s="358">
        <f>IF(R1376,0,$D1620*(1+'General Inputs'!$C$4)^(R$3906-$K$3906))*'General Inputs'!$C$6</f>
        <v>1378422.8011791357</v>
      </c>
      <c r="S1620" s="358">
        <f>IF(S1376,0,$D1620*(1+'General Inputs'!$C$4)^(S$3906-$K$3906))*'General Inputs'!$C$6</f>
        <v>1405991.2572027186</v>
      </c>
      <c r="T1620" s="358">
        <f>IF(T1376,0,$D1620*(1+'General Inputs'!$C$4)^(T$3906-$K$3906))*'General Inputs'!$C$6</f>
        <v>1434111.082346773</v>
      </c>
      <c r="U1620" s="358">
        <f>IF(U1376,0,$D1620*(1+'General Inputs'!$C$4)^(U$3906-$K$3906))*'General Inputs'!$C$6</f>
        <v>1462793.3039937085</v>
      </c>
      <c r="V1620" s="358">
        <f>IF(V1376,0,$D1620*(1+'General Inputs'!$C$4)^(V$3906-$K$3906))*'General Inputs'!$C$6</f>
        <v>1492049.1700735826</v>
      </c>
      <c r="W1620" s="358">
        <f>IF(W1376,0,$D1620*(1+'General Inputs'!$C$4)^(W$3906-$K$3906))*'General Inputs'!$C$6</f>
        <v>1521890.1534750543</v>
      </c>
      <c r="X1620" s="358">
        <f>IF(X1376,0,$D1620*(1+'General Inputs'!$C$4)^(X$3906-$K$3906))*'General Inputs'!$C$6</f>
        <v>1552327.9565445553</v>
      </c>
      <c r="Y1620" s="358">
        <f>IF(Y1376,0,$D1620*(1+'General Inputs'!$C$4)^(Y$3906-$K$3906))*'General Inputs'!$C$6</f>
        <v>1583374.5156754467</v>
      </c>
      <c r="Z1620" s="358">
        <f>IF(Z1376,0,$D1620*(1+'General Inputs'!$C$4)^(Z$3906-$K$3906))*'General Inputs'!$C$6</f>
        <v>1615042.0059889548</v>
      </c>
      <c r="AA1620" s="358">
        <f>IF(AA1376,0,$D1620*(1+'General Inputs'!$C$4)^(AA$3906-$K$3906))*'General Inputs'!$C$6</f>
        <v>1647342.8461087344</v>
      </c>
      <c r="AB1620" s="358">
        <f>IF(AB1376,0,$D1620*(1+'General Inputs'!$C$4)^(AB$3906-$K$3906))*'General Inputs'!$C$6</f>
        <v>1680289.7030309094</v>
      </c>
      <c r="AC1620" s="358">
        <f>IF(AC1376,0,$D1620*(1+'General Inputs'!$C$4)^(AC$3906-$K$3906))*'General Inputs'!$C$6</f>
        <v>1713895.4970915273</v>
      </c>
      <c r="AD1620" s="358">
        <f>IF(AD1376,0,$D1620*(1+'General Inputs'!$C$4)^(AD$3906-$K$3906))*'General Inputs'!$C$6</f>
        <v>1748173.4070333578</v>
      </c>
      <c r="AE1620" s="358">
        <f>IF(AE1376,0,$D1620*(1+'General Inputs'!$C$4)^(AE$3906-$K$3906))*'General Inputs'!$C$6</f>
        <v>1783136.8751740248</v>
      </c>
      <c r="AF1620" s="358">
        <f>IF(AF1376,0,$D1620*(1+'General Inputs'!$C$4)^(AF$3906-$K$3906))*'General Inputs'!$C$6</f>
        <v>1818799.6126775055</v>
      </c>
      <c r="AG1620" s="358">
        <f>IF(AG1376,0,$D1620*(1+'General Inputs'!$C$4)^(AG$3906-$K$3906))*'General Inputs'!$C$6</f>
        <v>1855175.6049310556</v>
      </c>
      <c r="AH1620" s="358">
        <f>IF(AH1376,0,$D1620*(1+'General Inputs'!$C$4)^(AH$3906-$K$3906))*'General Inputs'!$C$6</f>
        <v>1892279.1170296762</v>
      </c>
      <c r="AI1620" s="358">
        <f>IF(AI1376,0,$D1620*(1+'General Inputs'!$C$4)^(AI$3906-$K$3906))*'General Inputs'!$C$6</f>
        <v>1930124.6993702701</v>
      </c>
      <c r="AJ1620" s="358">
        <f>IF(AJ1376,0,$D1620*(1+'General Inputs'!$C$4)^(AJ$3906-$K$3906))*'General Inputs'!$C$6</f>
        <v>1968727.1933576753</v>
      </c>
    </row>
    <row r="1621" spans="1:36" x14ac:dyDescent="0.25">
      <c r="A1621" s="353" t="s">
        <v>367</v>
      </c>
      <c r="B1621" s="353" t="s">
        <v>367</v>
      </c>
      <c r="C1621" s="441">
        <f t="shared" si="1156"/>
        <v>5000</v>
      </c>
      <c r="D1621" s="397">
        <v>1750000</v>
      </c>
      <c r="E1621" s="397"/>
      <c r="F1621" s="397"/>
      <c r="G1621" s="397"/>
      <c r="H1621" s="397"/>
      <c r="I1621" s="476">
        <f t="shared" si="1157"/>
        <v>22</v>
      </c>
      <c r="J1621" s="476">
        <f t="shared" si="1158"/>
        <v>1</v>
      </c>
      <c r="K1621" s="358">
        <v>0</v>
      </c>
      <c r="L1621" s="358">
        <v>0</v>
      </c>
      <c r="M1621" s="358">
        <v>0</v>
      </c>
      <c r="N1621" s="358">
        <v>0</v>
      </c>
      <c r="O1621" s="358">
        <f>IF(O1377,0,$D1621*(1+'General Inputs'!$C$4)^(O$3906-$K$3906))*'General Inputs'!$C$6</f>
        <v>284138.44199999998</v>
      </c>
      <c r="P1621" s="358">
        <f>IF(P1377,0,$D1621*(1+'General Inputs'!$C$4)^(P$3906-$K$3906))*'General Inputs'!$C$6</f>
        <v>289821.21083999996</v>
      </c>
      <c r="Q1621" s="358">
        <f>IF(Q1377,0,$D1621*(1+'General Inputs'!$C$4)^(Q$3906-$K$3906))*'General Inputs'!$C$6</f>
        <v>295617.63505679998</v>
      </c>
      <c r="R1621" s="358">
        <f>IF(R1377,0,$D1621*(1+'General Inputs'!$C$4)^(R$3906-$K$3906))*'General Inputs'!$C$6</f>
        <v>301529.98775793595</v>
      </c>
      <c r="S1621" s="358">
        <f>IF(S1377,0,$D1621*(1+'General Inputs'!$C$4)^(S$3906-$K$3906))*'General Inputs'!$C$6</f>
        <v>307560.58751309471</v>
      </c>
      <c r="T1621" s="358">
        <f>IF(T1377,0,$D1621*(1+'General Inputs'!$C$4)^(T$3906-$K$3906))*'General Inputs'!$C$6</f>
        <v>313711.79926335654</v>
      </c>
      <c r="U1621" s="358">
        <f>IF(U1377,0,$D1621*(1+'General Inputs'!$C$4)^(U$3906-$K$3906))*'General Inputs'!$C$6</f>
        <v>319986.03524862375</v>
      </c>
      <c r="V1621" s="358">
        <f>IF(V1377,0,$D1621*(1+'General Inputs'!$C$4)^(V$3906-$K$3906))*'General Inputs'!$C$6</f>
        <v>326385.75595359615</v>
      </c>
      <c r="W1621" s="358">
        <f>IF(W1377,0,$D1621*(1+'General Inputs'!$C$4)^(W$3906-$K$3906))*'General Inputs'!$C$6</f>
        <v>332913.47107266809</v>
      </c>
      <c r="X1621" s="358">
        <f>IF(X1377,0,$D1621*(1+'General Inputs'!$C$4)^(X$3906-$K$3906))*'General Inputs'!$C$6</f>
        <v>339571.74049412145</v>
      </c>
      <c r="Y1621" s="358">
        <f>IF(Y1377,0,$D1621*(1+'General Inputs'!$C$4)^(Y$3906-$K$3906))*'General Inputs'!$C$6</f>
        <v>346363.17530400393</v>
      </c>
      <c r="Z1621" s="358">
        <f>IF(Z1377,0,$D1621*(1+'General Inputs'!$C$4)^(Z$3906-$K$3906))*'General Inputs'!$C$6</f>
        <v>353290.43881008396</v>
      </c>
      <c r="AA1621" s="358">
        <f>IF(AA1377,0,$D1621*(1+'General Inputs'!$C$4)^(AA$3906-$K$3906))*'General Inputs'!$C$6</f>
        <v>360356.2475862857</v>
      </c>
      <c r="AB1621" s="358">
        <f>IF(AB1377,0,$D1621*(1+'General Inputs'!$C$4)^(AB$3906-$K$3906))*'General Inputs'!$C$6</f>
        <v>367563.37253801135</v>
      </c>
      <c r="AC1621" s="358">
        <f>IF(AC1377,0,$D1621*(1+'General Inputs'!$C$4)^(AC$3906-$K$3906))*'General Inputs'!$C$6</f>
        <v>374914.63998877158</v>
      </c>
      <c r="AD1621" s="358">
        <f>IF(AD1377,0,$D1621*(1+'General Inputs'!$C$4)^(AD$3906-$K$3906))*'General Inputs'!$C$6</f>
        <v>382412.93278854695</v>
      </c>
      <c r="AE1621" s="358">
        <f>IF(AE1377,0,$D1621*(1+'General Inputs'!$C$4)^(AE$3906-$K$3906))*'General Inputs'!$C$6</f>
        <v>390061.19144431798</v>
      </c>
      <c r="AF1621" s="358">
        <f>IF(AF1377,0,$D1621*(1+'General Inputs'!$C$4)^(AF$3906-$K$3906))*'General Inputs'!$C$6</f>
        <v>397862.41527320427</v>
      </c>
      <c r="AG1621" s="358">
        <f>IF(AG1377,0,$D1621*(1+'General Inputs'!$C$4)^(AG$3906-$K$3906))*'General Inputs'!$C$6</f>
        <v>405819.66357866843</v>
      </c>
      <c r="AH1621" s="358">
        <f>IF(AH1377,0,$D1621*(1+'General Inputs'!$C$4)^(AH$3906-$K$3906))*'General Inputs'!$C$6</f>
        <v>413936.05685024173</v>
      </c>
      <c r="AI1621" s="358">
        <f>IF(AI1377,0,$D1621*(1+'General Inputs'!$C$4)^(AI$3906-$K$3906))*'General Inputs'!$C$6</f>
        <v>422214.77798724658</v>
      </c>
      <c r="AJ1621" s="358">
        <f>IF(AJ1377,0,$D1621*(1+'General Inputs'!$C$4)^(AJ$3906-$K$3906))*'General Inputs'!$C$6</f>
        <v>430659.07354699151</v>
      </c>
    </row>
    <row r="1622" spans="1:36" x14ac:dyDescent="0.25">
      <c r="A1622" s="353" t="s">
        <v>498</v>
      </c>
      <c r="B1622" s="353" t="s">
        <v>498</v>
      </c>
      <c r="C1622" s="441">
        <f t="shared" si="1156"/>
        <v>5000</v>
      </c>
      <c r="D1622" s="397">
        <v>1750000</v>
      </c>
      <c r="E1622" s="397"/>
      <c r="F1622" s="397"/>
      <c r="G1622" s="397"/>
      <c r="H1622" s="397"/>
      <c r="I1622" s="476">
        <f t="shared" si="1157"/>
        <v>22</v>
      </c>
      <c r="J1622" s="476">
        <f t="shared" si="1158"/>
        <v>1</v>
      </c>
      <c r="K1622" s="358">
        <v>0</v>
      </c>
      <c r="L1622" s="358">
        <v>0</v>
      </c>
      <c r="M1622" s="358">
        <v>0</v>
      </c>
      <c r="N1622" s="358">
        <v>0</v>
      </c>
      <c r="O1622" s="358">
        <f>IF(O1378,0,$D1622*(1+'General Inputs'!$C$4)^(O$3906-$K$3906))*'General Inputs'!$C$6</f>
        <v>284138.44199999998</v>
      </c>
      <c r="P1622" s="358">
        <f>IF(P1378,0,$D1622*(1+'General Inputs'!$C$4)^(P$3906-$K$3906))*'General Inputs'!$C$6</f>
        <v>289821.21083999996</v>
      </c>
      <c r="Q1622" s="358">
        <f>IF(Q1378,0,$D1622*(1+'General Inputs'!$C$4)^(Q$3906-$K$3906))*'General Inputs'!$C$6</f>
        <v>295617.63505679998</v>
      </c>
      <c r="R1622" s="358">
        <f>IF(R1378,0,$D1622*(1+'General Inputs'!$C$4)^(R$3906-$K$3906))*'General Inputs'!$C$6</f>
        <v>301529.98775793595</v>
      </c>
      <c r="S1622" s="358">
        <f>IF(S1378,0,$D1622*(1+'General Inputs'!$C$4)^(S$3906-$K$3906))*'General Inputs'!$C$6</f>
        <v>307560.58751309471</v>
      </c>
      <c r="T1622" s="358">
        <f>IF(T1378,0,$D1622*(1+'General Inputs'!$C$4)^(T$3906-$K$3906))*'General Inputs'!$C$6</f>
        <v>313711.79926335654</v>
      </c>
      <c r="U1622" s="358">
        <f>IF(U1378,0,$D1622*(1+'General Inputs'!$C$4)^(U$3906-$K$3906))*'General Inputs'!$C$6</f>
        <v>319986.03524862375</v>
      </c>
      <c r="V1622" s="358">
        <f>IF(V1378,0,$D1622*(1+'General Inputs'!$C$4)^(V$3906-$K$3906))*'General Inputs'!$C$6</f>
        <v>326385.75595359615</v>
      </c>
      <c r="W1622" s="358">
        <f>IF(W1378,0,$D1622*(1+'General Inputs'!$C$4)^(W$3906-$K$3906))*'General Inputs'!$C$6</f>
        <v>332913.47107266809</v>
      </c>
      <c r="X1622" s="358">
        <f>IF(X1378,0,$D1622*(1+'General Inputs'!$C$4)^(X$3906-$K$3906))*'General Inputs'!$C$6</f>
        <v>339571.74049412145</v>
      </c>
      <c r="Y1622" s="358">
        <f>IF(Y1378,0,$D1622*(1+'General Inputs'!$C$4)^(Y$3906-$K$3906))*'General Inputs'!$C$6</f>
        <v>346363.17530400393</v>
      </c>
      <c r="Z1622" s="358">
        <f>IF(Z1378,0,$D1622*(1+'General Inputs'!$C$4)^(Z$3906-$K$3906))*'General Inputs'!$C$6</f>
        <v>353290.43881008396</v>
      </c>
      <c r="AA1622" s="358">
        <f>IF(AA1378,0,$D1622*(1+'General Inputs'!$C$4)^(AA$3906-$K$3906))*'General Inputs'!$C$6</f>
        <v>360356.2475862857</v>
      </c>
      <c r="AB1622" s="358">
        <f>IF(AB1378,0,$D1622*(1+'General Inputs'!$C$4)^(AB$3906-$K$3906))*'General Inputs'!$C$6</f>
        <v>367563.37253801135</v>
      </c>
      <c r="AC1622" s="358">
        <f>IF(AC1378,0,$D1622*(1+'General Inputs'!$C$4)^(AC$3906-$K$3906))*'General Inputs'!$C$6</f>
        <v>374914.63998877158</v>
      </c>
      <c r="AD1622" s="358">
        <f>IF(AD1378,0,$D1622*(1+'General Inputs'!$C$4)^(AD$3906-$K$3906))*'General Inputs'!$C$6</f>
        <v>382412.93278854695</v>
      </c>
      <c r="AE1622" s="358">
        <f>IF(AE1378,0,$D1622*(1+'General Inputs'!$C$4)^(AE$3906-$K$3906))*'General Inputs'!$C$6</f>
        <v>390061.19144431798</v>
      </c>
      <c r="AF1622" s="358">
        <f>IF(AF1378,0,$D1622*(1+'General Inputs'!$C$4)^(AF$3906-$K$3906))*'General Inputs'!$C$6</f>
        <v>397862.41527320427</v>
      </c>
      <c r="AG1622" s="358">
        <f>IF(AG1378,0,$D1622*(1+'General Inputs'!$C$4)^(AG$3906-$K$3906))*'General Inputs'!$C$6</f>
        <v>405819.66357866843</v>
      </c>
      <c r="AH1622" s="358">
        <f>IF(AH1378,0,$D1622*(1+'General Inputs'!$C$4)^(AH$3906-$K$3906))*'General Inputs'!$C$6</f>
        <v>413936.05685024173</v>
      </c>
      <c r="AI1622" s="358">
        <f>IF(AI1378,0,$D1622*(1+'General Inputs'!$C$4)^(AI$3906-$K$3906))*'General Inputs'!$C$6</f>
        <v>422214.77798724658</v>
      </c>
      <c r="AJ1622" s="358">
        <f>IF(AJ1378,0,$D1622*(1+'General Inputs'!$C$4)^(AJ$3906-$K$3906))*'General Inputs'!$C$6</f>
        <v>430659.07354699151</v>
      </c>
    </row>
    <row r="1623" spans="1:36" x14ac:dyDescent="0.25">
      <c r="A1623" s="353" t="s">
        <v>498</v>
      </c>
      <c r="B1623" s="353" t="s">
        <v>499</v>
      </c>
      <c r="C1623" s="441">
        <f t="shared" si="1156"/>
        <v>9375</v>
      </c>
      <c r="D1623" s="397">
        <v>8000000</v>
      </c>
      <c r="E1623" s="397"/>
      <c r="F1623" s="397"/>
      <c r="G1623" s="397"/>
      <c r="H1623" s="397"/>
      <c r="I1623" s="476">
        <f t="shared" si="1157"/>
        <v>22</v>
      </c>
      <c r="J1623" s="476">
        <f t="shared" si="1158"/>
        <v>1</v>
      </c>
      <c r="K1623" s="358">
        <v>0</v>
      </c>
      <c r="L1623" s="358">
        <v>0</v>
      </c>
      <c r="M1623" s="358">
        <v>0</v>
      </c>
      <c r="N1623" s="358">
        <v>0</v>
      </c>
      <c r="O1623" s="358">
        <f>IF(O1379,0,$D1623*(1+'General Inputs'!$C$4)^(O$3906-$K$3906))*'General Inputs'!$C$6</f>
        <v>1298918.5919999999</v>
      </c>
      <c r="P1623" s="358">
        <f>IF(P1379,0,$D1623*(1+'General Inputs'!$C$4)^(P$3906-$K$3906))*'General Inputs'!$C$6</f>
        <v>1324896.9638399999</v>
      </c>
      <c r="Q1623" s="358">
        <f>IF(Q1379,0,$D1623*(1+'General Inputs'!$C$4)^(Q$3906-$K$3906))*'General Inputs'!$C$6</f>
        <v>1351394.9031168001</v>
      </c>
      <c r="R1623" s="358">
        <f>IF(R1379,0,$D1623*(1+'General Inputs'!$C$4)^(R$3906-$K$3906))*'General Inputs'!$C$6</f>
        <v>1378422.8011791357</v>
      </c>
      <c r="S1623" s="358">
        <f>IF(S1379,0,$D1623*(1+'General Inputs'!$C$4)^(S$3906-$K$3906))*'General Inputs'!$C$6</f>
        <v>1405991.2572027186</v>
      </c>
      <c r="T1623" s="358">
        <f>IF(T1379,0,$D1623*(1+'General Inputs'!$C$4)^(T$3906-$K$3906))*'General Inputs'!$C$6</f>
        <v>1434111.082346773</v>
      </c>
      <c r="U1623" s="358">
        <f>IF(U1379,0,$D1623*(1+'General Inputs'!$C$4)^(U$3906-$K$3906))*'General Inputs'!$C$6</f>
        <v>1462793.3039937085</v>
      </c>
      <c r="V1623" s="358">
        <f>IF(V1379,0,$D1623*(1+'General Inputs'!$C$4)^(V$3906-$K$3906))*'General Inputs'!$C$6</f>
        <v>1492049.1700735826</v>
      </c>
      <c r="W1623" s="358">
        <f>IF(W1379,0,$D1623*(1+'General Inputs'!$C$4)^(W$3906-$K$3906))*'General Inputs'!$C$6</f>
        <v>1521890.1534750543</v>
      </c>
      <c r="X1623" s="358">
        <f>IF(X1379,0,$D1623*(1+'General Inputs'!$C$4)^(X$3906-$K$3906))*'General Inputs'!$C$6</f>
        <v>1552327.9565445553</v>
      </c>
      <c r="Y1623" s="358">
        <f>IF(Y1379,0,$D1623*(1+'General Inputs'!$C$4)^(Y$3906-$K$3906))*'General Inputs'!$C$6</f>
        <v>1583374.5156754467</v>
      </c>
      <c r="Z1623" s="358">
        <f>IF(Z1379,0,$D1623*(1+'General Inputs'!$C$4)^(Z$3906-$K$3906))*'General Inputs'!$C$6</f>
        <v>1615042.0059889548</v>
      </c>
      <c r="AA1623" s="358">
        <f>IF(AA1379,0,$D1623*(1+'General Inputs'!$C$4)^(AA$3906-$K$3906))*'General Inputs'!$C$6</f>
        <v>1647342.8461087344</v>
      </c>
      <c r="AB1623" s="358">
        <f>IF(AB1379,0,$D1623*(1+'General Inputs'!$C$4)^(AB$3906-$K$3906))*'General Inputs'!$C$6</f>
        <v>1680289.7030309094</v>
      </c>
      <c r="AC1623" s="358">
        <f>IF(AC1379,0,$D1623*(1+'General Inputs'!$C$4)^(AC$3906-$K$3906))*'General Inputs'!$C$6</f>
        <v>1713895.4970915273</v>
      </c>
      <c r="AD1623" s="358">
        <f>IF(AD1379,0,$D1623*(1+'General Inputs'!$C$4)^(AD$3906-$K$3906))*'General Inputs'!$C$6</f>
        <v>1748173.4070333578</v>
      </c>
      <c r="AE1623" s="358">
        <f>IF(AE1379,0,$D1623*(1+'General Inputs'!$C$4)^(AE$3906-$K$3906))*'General Inputs'!$C$6</f>
        <v>1783136.8751740248</v>
      </c>
      <c r="AF1623" s="358">
        <f>IF(AF1379,0,$D1623*(1+'General Inputs'!$C$4)^(AF$3906-$K$3906))*'General Inputs'!$C$6</f>
        <v>1818799.6126775055</v>
      </c>
      <c r="AG1623" s="358">
        <f>IF(AG1379,0,$D1623*(1+'General Inputs'!$C$4)^(AG$3906-$K$3906))*'General Inputs'!$C$6</f>
        <v>1855175.6049310556</v>
      </c>
      <c r="AH1623" s="358">
        <f>IF(AH1379,0,$D1623*(1+'General Inputs'!$C$4)^(AH$3906-$K$3906))*'General Inputs'!$C$6</f>
        <v>1892279.1170296762</v>
      </c>
      <c r="AI1623" s="358">
        <f>IF(AI1379,0,$D1623*(1+'General Inputs'!$C$4)^(AI$3906-$K$3906))*'General Inputs'!$C$6</f>
        <v>1930124.6993702701</v>
      </c>
      <c r="AJ1623" s="358">
        <f>IF(AJ1379,0,$D1623*(1+'General Inputs'!$C$4)^(AJ$3906-$K$3906))*'General Inputs'!$C$6</f>
        <v>1968727.1933576753</v>
      </c>
    </row>
    <row r="1624" spans="1:36" x14ac:dyDescent="0.25">
      <c r="A1624" s="353" t="s">
        <v>363</v>
      </c>
      <c r="B1624" s="353" t="s">
        <v>363</v>
      </c>
      <c r="C1624" s="441">
        <f t="shared" si="1156"/>
        <v>5000</v>
      </c>
      <c r="D1624" s="397">
        <v>1750000</v>
      </c>
      <c r="E1624" s="397"/>
      <c r="F1624" s="397"/>
      <c r="G1624" s="397"/>
      <c r="H1624" s="397"/>
      <c r="I1624" s="476">
        <f t="shared" si="1157"/>
        <v>22</v>
      </c>
      <c r="J1624" s="476">
        <f t="shared" si="1158"/>
        <v>1</v>
      </c>
      <c r="K1624" s="358">
        <v>0</v>
      </c>
      <c r="L1624" s="358">
        <v>0</v>
      </c>
      <c r="M1624" s="358">
        <v>0</v>
      </c>
      <c r="N1624" s="358">
        <v>0</v>
      </c>
      <c r="O1624" s="358">
        <f>IF(O1380,0,$D1624*(1+'General Inputs'!$C$4)^(O$3906-$K$3906))*'General Inputs'!$C$6</f>
        <v>284138.44199999998</v>
      </c>
      <c r="P1624" s="358">
        <f>IF(P1380,0,$D1624*(1+'General Inputs'!$C$4)^(P$3906-$K$3906))*'General Inputs'!$C$6</f>
        <v>289821.21083999996</v>
      </c>
      <c r="Q1624" s="358">
        <f>IF(Q1380,0,$D1624*(1+'General Inputs'!$C$4)^(Q$3906-$K$3906))*'General Inputs'!$C$6</f>
        <v>295617.63505679998</v>
      </c>
      <c r="R1624" s="358">
        <f>IF(R1380,0,$D1624*(1+'General Inputs'!$C$4)^(R$3906-$K$3906))*'General Inputs'!$C$6</f>
        <v>301529.98775793595</v>
      </c>
      <c r="S1624" s="358">
        <f>IF(S1380,0,$D1624*(1+'General Inputs'!$C$4)^(S$3906-$K$3906))*'General Inputs'!$C$6</f>
        <v>307560.58751309471</v>
      </c>
      <c r="T1624" s="358">
        <f>IF(T1380,0,$D1624*(1+'General Inputs'!$C$4)^(T$3906-$K$3906))*'General Inputs'!$C$6</f>
        <v>313711.79926335654</v>
      </c>
      <c r="U1624" s="358">
        <f>IF(U1380,0,$D1624*(1+'General Inputs'!$C$4)^(U$3906-$K$3906))*'General Inputs'!$C$6</f>
        <v>319986.03524862375</v>
      </c>
      <c r="V1624" s="358">
        <f>IF(V1380,0,$D1624*(1+'General Inputs'!$C$4)^(V$3906-$K$3906))*'General Inputs'!$C$6</f>
        <v>326385.75595359615</v>
      </c>
      <c r="W1624" s="358">
        <f>IF(W1380,0,$D1624*(1+'General Inputs'!$C$4)^(W$3906-$K$3906))*'General Inputs'!$C$6</f>
        <v>332913.47107266809</v>
      </c>
      <c r="X1624" s="358">
        <f>IF(X1380,0,$D1624*(1+'General Inputs'!$C$4)^(X$3906-$K$3906))*'General Inputs'!$C$6</f>
        <v>339571.74049412145</v>
      </c>
      <c r="Y1624" s="358">
        <f>IF(Y1380,0,$D1624*(1+'General Inputs'!$C$4)^(Y$3906-$K$3906))*'General Inputs'!$C$6</f>
        <v>346363.17530400393</v>
      </c>
      <c r="Z1624" s="358">
        <f>IF(Z1380,0,$D1624*(1+'General Inputs'!$C$4)^(Z$3906-$K$3906))*'General Inputs'!$C$6</f>
        <v>353290.43881008396</v>
      </c>
      <c r="AA1624" s="358">
        <f>IF(AA1380,0,$D1624*(1+'General Inputs'!$C$4)^(AA$3906-$K$3906))*'General Inputs'!$C$6</f>
        <v>360356.2475862857</v>
      </c>
      <c r="AB1624" s="358">
        <f>IF(AB1380,0,$D1624*(1+'General Inputs'!$C$4)^(AB$3906-$K$3906))*'General Inputs'!$C$6</f>
        <v>367563.37253801135</v>
      </c>
      <c r="AC1624" s="358">
        <f>IF(AC1380,0,$D1624*(1+'General Inputs'!$C$4)^(AC$3906-$K$3906))*'General Inputs'!$C$6</f>
        <v>374914.63998877158</v>
      </c>
      <c r="AD1624" s="358">
        <f>IF(AD1380,0,$D1624*(1+'General Inputs'!$C$4)^(AD$3906-$K$3906))*'General Inputs'!$C$6</f>
        <v>382412.93278854695</v>
      </c>
      <c r="AE1624" s="358">
        <f>IF(AE1380,0,$D1624*(1+'General Inputs'!$C$4)^(AE$3906-$K$3906))*'General Inputs'!$C$6</f>
        <v>390061.19144431798</v>
      </c>
      <c r="AF1624" s="358">
        <f>IF(AF1380,0,$D1624*(1+'General Inputs'!$C$4)^(AF$3906-$K$3906))*'General Inputs'!$C$6</f>
        <v>397862.41527320427</v>
      </c>
      <c r="AG1624" s="358">
        <f>IF(AG1380,0,$D1624*(1+'General Inputs'!$C$4)^(AG$3906-$K$3906))*'General Inputs'!$C$6</f>
        <v>405819.66357866843</v>
      </c>
      <c r="AH1624" s="358">
        <f>IF(AH1380,0,$D1624*(1+'General Inputs'!$C$4)^(AH$3906-$K$3906))*'General Inputs'!$C$6</f>
        <v>413936.05685024173</v>
      </c>
      <c r="AI1624" s="358">
        <f>IF(AI1380,0,$D1624*(1+'General Inputs'!$C$4)^(AI$3906-$K$3906))*'General Inputs'!$C$6</f>
        <v>422214.77798724658</v>
      </c>
      <c r="AJ1624" s="358">
        <f>IF(AJ1380,0,$D1624*(1+'General Inputs'!$C$4)^(AJ$3906-$K$3906))*'General Inputs'!$C$6</f>
        <v>430659.07354699151</v>
      </c>
    </row>
    <row r="1625" spans="1:36" x14ac:dyDescent="0.25">
      <c r="A1625" s="353" t="s">
        <v>258</v>
      </c>
      <c r="B1625" s="353" t="s">
        <v>359</v>
      </c>
      <c r="C1625" s="441">
        <f t="shared" si="1156"/>
        <v>7500</v>
      </c>
      <c r="D1625" s="397">
        <v>8000000</v>
      </c>
      <c r="E1625" s="397"/>
      <c r="F1625" s="397"/>
      <c r="G1625" s="397"/>
      <c r="H1625" s="397"/>
      <c r="I1625" s="476">
        <f t="shared" si="1157"/>
        <v>22</v>
      </c>
      <c r="J1625" s="476">
        <f t="shared" si="1158"/>
        <v>1</v>
      </c>
      <c r="K1625" s="358">
        <v>0</v>
      </c>
      <c r="L1625" s="358">
        <v>0</v>
      </c>
      <c r="M1625" s="358">
        <v>0</v>
      </c>
      <c r="N1625" s="358">
        <v>0</v>
      </c>
      <c r="O1625" s="358">
        <f>IF(O1381,0,$D1625*(1+'General Inputs'!$C$4)^(O$3906-$K$3906))*'General Inputs'!$C$6</f>
        <v>1298918.5919999999</v>
      </c>
      <c r="P1625" s="358">
        <f>IF(P1381,0,$D1625*(1+'General Inputs'!$C$4)^(P$3906-$K$3906))*'General Inputs'!$C$6</f>
        <v>1324896.9638399999</v>
      </c>
      <c r="Q1625" s="358">
        <f>IF(Q1381,0,$D1625*(1+'General Inputs'!$C$4)^(Q$3906-$K$3906))*'General Inputs'!$C$6</f>
        <v>1351394.9031168001</v>
      </c>
      <c r="R1625" s="358">
        <f>IF(R1381,0,$D1625*(1+'General Inputs'!$C$4)^(R$3906-$K$3906))*'General Inputs'!$C$6</f>
        <v>1378422.8011791357</v>
      </c>
      <c r="S1625" s="358">
        <f>IF(S1381,0,$D1625*(1+'General Inputs'!$C$4)^(S$3906-$K$3906))*'General Inputs'!$C$6</f>
        <v>1405991.2572027186</v>
      </c>
      <c r="T1625" s="358">
        <f>IF(T1381,0,$D1625*(1+'General Inputs'!$C$4)^(T$3906-$K$3906))*'General Inputs'!$C$6</f>
        <v>1434111.082346773</v>
      </c>
      <c r="U1625" s="358">
        <f>IF(U1381,0,$D1625*(1+'General Inputs'!$C$4)^(U$3906-$K$3906))*'General Inputs'!$C$6</f>
        <v>1462793.3039937085</v>
      </c>
      <c r="V1625" s="358">
        <f>IF(V1381,0,$D1625*(1+'General Inputs'!$C$4)^(V$3906-$K$3906))*'General Inputs'!$C$6</f>
        <v>1492049.1700735826</v>
      </c>
      <c r="W1625" s="358">
        <f>IF(W1381,0,$D1625*(1+'General Inputs'!$C$4)^(W$3906-$K$3906))*'General Inputs'!$C$6</f>
        <v>1521890.1534750543</v>
      </c>
      <c r="X1625" s="358">
        <f>IF(X1381,0,$D1625*(1+'General Inputs'!$C$4)^(X$3906-$K$3906))*'General Inputs'!$C$6</f>
        <v>1552327.9565445553</v>
      </c>
      <c r="Y1625" s="358">
        <f>IF(Y1381,0,$D1625*(1+'General Inputs'!$C$4)^(Y$3906-$K$3906))*'General Inputs'!$C$6</f>
        <v>1583374.5156754467</v>
      </c>
      <c r="Z1625" s="358">
        <f>IF(Z1381,0,$D1625*(1+'General Inputs'!$C$4)^(Z$3906-$K$3906))*'General Inputs'!$C$6</f>
        <v>1615042.0059889548</v>
      </c>
      <c r="AA1625" s="358">
        <f>IF(AA1381,0,$D1625*(1+'General Inputs'!$C$4)^(AA$3906-$K$3906))*'General Inputs'!$C$6</f>
        <v>1647342.8461087344</v>
      </c>
      <c r="AB1625" s="358">
        <f>IF(AB1381,0,$D1625*(1+'General Inputs'!$C$4)^(AB$3906-$K$3906))*'General Inputs'!$C$6</f>
        <v>1680289.7030309094</v>
      </c>
      <c r="AC1625" s="358">
        <f>IF(AC1381,0,$D1625*(1+'General Inputs'!$C$4)^(AC$3906-$K$3906))*'General Inputs'!$C$6</f>
        <v>1713895.4970915273</v>
      </c>
      <c r="AD1625" s="358">
        <f>IF(AD1381,0,$D1625*(1+'General Inputs'!$C$4)^(AD$3906-$K$3906))*'General Inputs'!$C$6</f>
        <v>1748173.4070333578</v>
      </c>
      <c r="AE1625" s="358">
        <f>IF(AE1381,0,$D1625*(1+'General Inputs'!$C$4)^(AE$3906-$K$3906))*'General Inputs'!$C$6</f>
        <v>1783136.8751740248</v>
      </c>
      <c r="AF1625" s="358">
        <f>IF(AF1381,0,$D1625*(1+'General Inputs'!$C$4)^(AF$3906-$K$3906))*'General Inputs'!$C$6</f>
        <v>1818799.6126775055</v>
      </c>
      <c r="AG1625" s="358">
        <f>IF(AG1381,0,$D1625*(1+'General Inputs'!$C$4)^(AG$3906-$K$3906))*'General Inputs'!$C$6</f>
        <v>1855175.6049310556</v>
      </c>
      <c r="AH1625" s="358">
        <f>IF(AH1381,0,$D1625*(1+'General Inputs'!$C$4)^(AH$3906-$K$3906))*'General Inputs'!$C$6</f>
        <v>1892279.1170296762</v>
      </c>
      <c r="AI1625" s="358">
        <f>IF(AI1381,0,$D1625*(1+'General Inputs'!$C$4)^(AI$3906-$K$3906))*'General Inputs'!$C$6</f>
        <v>1930124.6993702701</v>
      </c>
      <c r="AJ1625" s="358">
        <f>IF(AJ1381,0,$D1625*(1+'General Inputs'!$C$4)^(AJ$3906-$K$3906))*'General Inputs'!$C$6</f>
        <v>1968727.1933576753</v>
      </c>
    </row>
    <row r="1626" spans="1:36" x14ac:dyDescent="0.25">
      <c r="A1626" s="353" t="s">
        <v>258</v>
      </c>
      <c r="B1626" s="353" t="s">
        <v>340</v>
      </c>
      <c r="C1626" s="441">
        <f t="shared" si="1156"/>
        <v>5000</v>
      </c>
      <c r="D1626" s="397">
        <v>1750000</v>
      </c>
      <c r="E1626" s="397"/>
      <c r="F1626" s="397"/>
      <c r="G1626" s="397"/>
      <c r="H1626" s="397"/>
      <c r="I1626" s="476">
        <f t="shared" si="1157"/>
        <v>22</v>
      </c>
      <c r="J1626" s="476">
        <f t="shared" si="1158"/>
        <v>1</v>
      </c>
      <c r="K1626" s="358">
        <v>0</v>
      </c>
      <c r="L1626" s="358">
        <v>0</v>
      </c>
      <c r="M1626" s="358">
        <v>0</v>
      </c>
      <c r="N1626" s="358">
        <v>0</v>
      </c>
      <c r="O1626" s="358">
        <f>IF(O1382,0,$D1626*(1+'General Inputs'!$C$4)^(O$3906-$K$3906))*'General Inputs'!$C$6</f>
        <v>284138.44199999998</v>
      </c>
      <c r="P1626" s="358">
        <f>IF(P1382,0,$D1626*(1+'General Inputs'!$C$4)^(P$3906-$K$3906))*'General Inputs'!$C$6</f>
        <v>289821.21083999996</v>
      </c>
      <c r="Q1626" s="358">
        <f>IF(Q1382,0,$D1626*(1+'General Inputs'!$C$4)^(Q$3906-$K$3906))*'General Inputs'!$C$6</f>
        <v>295617.63505679998</v>
      </c>
      <c r="R1626" s="358">
        <f>IF(R1382,0,$D1626*(1+'General Inputs'!$C$4)^(R$3906-$K$3906))*'General Inputs'!$C$6</f>
        <v>301529.98775793595</v>
      </c>
      <c r="S1626" s="358">
        <f>IF(S1382,0,$D1626*(1+'General Inputs'!$C$4)^(S$3906-$K$3906))*'General Inputs'!$C$6</f>
        <v>307560.58751309471</v>
      </c>
      <c r="T1626" s="358">
        <f>IF(T1382,0,$D1626*(1+'General Inputs'!$C$4)^(T$3906-$K$3906))*'General Inputs'!$C$6</f>
        <v>313711.79926335654</v>
      </c>
      <c r="U1626" s="358">
        <f>IF(U1382,0,$D1626*(1+'General Inputs'!$C$4)^(U$3906-$K$3906))*'General Inputs'!$C$6</f>
        <v>319986.03524862375</v>
      </c>
      <c r="V1626" s="358">
        <f>IF(V1382,0,$D1626*(1+'General Inputs'!$C$4)^(V$3906-$K$3906))*'General Inputs'!$C$6</f>
        <v>326385.75595359615</v>
      </c>
      <c r="W1626" s="358">
        <f>IF(W1382,0,$D1626*(1+'General Inputs'!$C$4)^(W$3906-$K$3906))*'General Inputs'!$C$6</f>
        <v>332913.47107266809</v>
      </c>
      <c r="X1626" s="358">
        <f>IF(X1382,0,$D1626*(1+'General Inputs'!$C$4)^(X$3906-$K$3906))*'General Inputs'!$C$6</f>
        <v>339571.74049412145</v>
      </c>
      <c r="Y1626" s="358">
        <f>IF(Y1382,0,$D1626*(1+'General Inputs'!$C$4)^(Y$3906-$K$3906))*'General Inputs'!$C$6</f>
        <v>346363.17530400393</v>
      </c>
      <c r="Z1626" s="358">
        <f>IF(Z1382,0,$D1626*(1+'General Inputs'!$C$4)^(Z$3906-$K$3906))*'General Inputs'!$C$6</f>
        <v>353290.43881008396</v>
      </c>
      <c r="AA1626" s="358">
        <f>IF(AA1382,0,$D1626*(1+'General Inputs'!$C$4)^(AA$3906-$K$3906))*'General Inputs'!$C$6</f>
        <v>360356.2475862857</v>
      </c>
      <c r="AB1626" s="358">
        <f>IF(AB1382,0,$D1626*(1+'General Inputs'!$C$4)^(AB$3906-$K$3906))*'General Inputs'!$C$6</f>
        <v>367563.37253801135</v>
      </c>
      <c r="AC1626" s="358">
        <f>IF(AC1382,0,$D1626*(1+'General Inputs'!$C$4)^(AC$3906-$K$3906))*'General Inputs'!$C$6</f>
        <v>374914.63998877158</v>
      </c>
      <c r="AD1626" s="358">
        <f>IF(AD1382,0,$D1626*(1+'General Inputs'!$C$4)^(AD$3906-$K$3906))*'General Inputs'!$C$6</f>
        <v>382412.93278854695</v>
      </c>
      <c r="AE1626" s="358">
        <f>IF(AE1382,0,$D1626*(1+'General Inputs'!$C$4)^(AE$3906-$K$3906))*'General Inputs'!$C$6</f>
        <v>390061.19144431798</v>
      </c>
      <c r="AF1626" s="358">
        <f>IF(AF1382,0,$D1626*(1+'General Inputs'!$C$4)^(AF$3906-$K$3906))*'General Inputs'!$C$6</f>
        <v>397862.41527320427</v>
      </c>
      <c r="AG1626" s="358">
        <f>IF(AG1382,0,$D1626*(1+'General Inputs'!$C$4)^(AG$3906-$K$3906))*'General Inputs'!$C$6</f>
        <v>405819.66357866843</v>
      </c>
      <c r="AH1626" s="358">
        <f>IF(AH1382,0,$D1626*(1+'General Inputs'!$C$4)^(AH$3906-$K$3906))*'General Inputs'!$C$6</f>
        <v>413936.05685024173</v>
      </c>
      <c r="AI1626" s="358">
        <f>IF(AI1382,0,$D1626*(1+'General Inputs'!$C$4)^(AI$3906-$K$3906))*'General Inputs'!$C$6</f>
        <v>422214.77798724658</v>
      </c>
      <c r="AJ1626" s="358">
        <f>IF(AJ1382,0,$D1626*(1+'General Inputs'!$C$4)^(AJ$3906-$K$3906))*'General Inputs'!$C$6</f>
        <v>430659.07354699151</v>
      </c>
    </row>
    <row r="1627" spans="1:36" x14ac:dyDescent="0.25">
      <c r="A1627" s="353" t="s">
        <v>281</v>
      </c>
      <c r="B1627" s="353" t="s">
        <v>281</v>
      </c>
      <c r="C1627" s="441">
        <f t="shared" si="1156"/>
        <v>5000</v>
      </c>
      <c r="D1627" s="397">
        <v>1750000</v>
      </c>
      <c r="E1627" s="397"/>
      <c r="F1627" s="397"/>
      <c r="G1627" s="397"/>
      <c r="H1627" s="397"/>
      <c r="I1627" s="476">
        <f t="shared" si="1157"/>
        <v>22</v>
      </c>
      <c r="J1627" s="476">
        <f t="shared" si="1158"/>
        <v>1</v>
      </c>
      <c r="K1627" s="358">
        <v>0</v>
      </c>
      <c r="L1627" s="358">
        <v>0</v>
      </c>
      <c r="M1627" s="358">
        <v>0</v>
      </c>
      <c r="N1627" s="358">
        <v>0</v>
      </c>
      <c r="O1627" s="358">
        <f>IF(O1383,0,$D1627*(1+'General Inputs'!$C$4)^(O$3906-$K$3906))*'General Inputs'!$C$6</f>
        <v>284138.44199999998</v>
      </c>
      <c r="P1627" s="358">
        <f>IF(P1383,0,$D1627*(1+'General Inputs'!$C$4)^(P$3906-$K$3906))*'General Inputs'!$C$6</f>
        <v>289821.21083999996</v>
      </c>
      <c r="Q1627" s="358">
        <f>IF(Q1383,0,$D1627*(1+'General Inputs'!$C$4)^(Q$3906-$K$3906))*'General Inputs'!$C$6</f>
        <v>295617.63505679998</v>
      </c>
      <c r="R1627" s="358">
        <f>IF(R1383,0,$D1627*(1+'General Inputs'!$C$4)^(R$3906-$K$3906))*'General Inputs'!$C$6</f>
        <v>301529.98775793595</v>
      </c>
      <c r="S1627" s="358">
        <f>IF(S1383,0,$D1627*(1+'General Inputs'!$C$4)^(S$3906-$K$3906))*'General Inputs'!$C$6</f>
        <v>307560.58751309471</v>
      </c>
      <c r="T1627" s="358">
        <f>IF(T1383,0,$D1627*(1+'General Inputs'!$C$4)^(T$3906-$K$3906))*'General Inputs'!$C$6</f>
        <v>313711.79926335654</v>
      </c>
      <c r="U1627" s="358">
        <f>IF(U1383,0,$D1627*(1+'General Inputs'!$C$4)^(U$3906-$K$3906))*'General Inputs'!$C$6</f>
        <v>319986.03524862375</v>
      </c>
      <c r="V1627" s="358">
        <f>IF(V1383,0,$D1627*(1+'General Inputs'!$C$4)^(V$3906-$K$3906))*'General Inputs'!$C$6</f>
        <v>326385.75595359615</v>
      </c>
      <c r="W1627" s="358">
        <f>IF(W1383,0,$D1627*(1+'General Inputs'!$C$4)^(W$3906-$K$3906))*'General Inputs'!$C$6</f>
        <v>332913.47107266809</v>
      </c>
      <c r="X1627" s="358">
        <f>IF(X1383,0,$D1627*(1+'General Inputs'!$C$4)^(X$3906-$K$3906))*'General Inputs'!$C$6</f>
        <v>339571.74049412145</v>
      </c>
      <c r="Y1627" s="358">
        <f>IF(Y1383,0,$D1627*(1+'General Inputs'!$C$4)^(Y$3906-$K$3906))*'General Inputs'!$C$6</f>
        <v>346363.17530400393</v>
      </c>
      <c r="Z1627" s="358">
        <f>IF(Z1383,0,$D1627*(1+'General Inputs'!$C$4)^(Z$3906-$K$3906))*'General Inputs'!$C$6</f>
        <v>353290.43881008396</v>
      </c>
      <c r="AA1627" s="358">
        <f>IF(AA1383,0,$D1627*(1+'General Inputs'!$C$4)^(AA$3906-$K$3906))*'General Inputs'!$C$6</f>
        <v>360356.2475862857</v>
      </c>
      <c r="AB1627" s="358">
        <f>IF(AB1383,0,$D1627*(1+'General Inputs'!$C$4)^(AB$3906-$K$3906))*'General Inputs'!$C$6</f>
        <v>367563.37253801135</v>
      </c>
      <c r="AC1627" s="358">
        <f>IF(AC1383,0,$D1627*(1+'General Inputs'!$C$4)^(AC$3906-$K$3906))*'General Inputs'!$C$6</f>
        <v>374914.63998877158</v>
      </c>
      <c r="AD1627" s="358">
        <f>IF(AD1383,0,$D1627*(1+'General Inputs'!$C$4)^(AD$3906-$K$3906))*'General Inputs'!$C$6</f>
        <v>382412.93278854695</v>
      </c>
      <c r="AE1627" s="358">
        <f>IF(AE1383,0,$D1627*(1+'General Inputs'!$C$4)^(AE$3906-$K$3906))*'General Inputs'!$C$6</f>
        <v>390061.19144431798</v>
      </c>
      <c r="AF1627" s="358">
        <f>IF(AF1383,0,$D1627*(1+'General Inputs'!$C$4)^(AF$3906-$K$3906))*'General Inputs'!$C$6</f>
        <v>397862.41527320427</v>
      </c>
      <c r="AG1627" s="358">
        <f>IF(AG1383,0,$D1627*(1+'General Inputs'!$C$4)^(AG$3906-$K$3906))*'General Inputs'!$C$6</f>
        <v>405819.66357866843</v>
      </c>
      <c r="AH1627" s="358">
        <f>IF(AH1383,0,$D1627*(1+'General Inputs'!$C$4)^(AH$3906-$K$3906))*'General Inputs'!$C$6</f>
        <v>413936.05685024173</v>
      </c>
      <c r="AI1627" s="358">
        <f>IF(AI1383,0,$D1627*(1+'General Inputs'!$C$4)^(AI$3906-$K$3906))*'General Inputs'!$C$6</f>
        <v>422214.77798724658</v>
      </c>
      <c r="AJ1627" s="358">
        <f>IF(AJ1383,0,$D1627*(1+'General Inputs'!$C$4)^(AJ$3906-$K$3906))*'General Inputs'!$C$6</f>
        <v>430659.07354699151</v>
      </c>
    </row>
    <row r="1628" spans="1:36" x14ac:dyDescent="0.25">
      <c r="A1628" s="353" t="s">
        <v>259</v>
      </c>
      <c r="B1628" s="353" t="s">
        <v>315</v>
      </c>
      <c r="C1628" s="441">
        <f t="shared" si="1156"/>
        <v>12000</v>
      </c>
      <c r="D1628" s="397">
        <v>8000000</v>
      </c>
      <c r="E1628" s="397"/>
      <c r="F1628" s="397"/>
      <c r="G1628" s="397"/>
      <c r="H1628" s="397"/>
      <c r="I1628" s="476">
        <f t="shared" si="1157"/>
        <v>22</v>
      </c>
      <c r="J1628" s="476">
        <f t="shared" si="1158"/>
        <v>1</v>
      </c>
      <c r="K1628" s="358">
        <v>0</v>
      </c>
      <c r="L1628" s="358">
        <v>0</v>
      </c>
      <c r="M1628" s="358">
        <v>0</v>
      </c>
      <c r="N1628" s="358">
        <v>0</v>
      </c>
      <c r="O1628" s="358">
        <f>IF(O1384,0,$D1628*(1+'General Inputs'!$C$4)^(O$3906-$K$3906))*'General Inputs'!$C$6</f>
        <v>1298918.5919999999</v>
      </c>
      <c r="P1628" s="358">
        <f>IF(P1384,0,$D1628*(1+'General Inputs'!$C$4)^(P$3906-$K$3906))*'General Inputs'!$C$6</f>
        <v>1324896.9638399999</v>
      </c>
      <c r="Q1628" s="358">
        <f>IF(Q1384,0,$D1628*(1+'General Inputs'!$C$4)^(Q$3906-$K$3906))*'General Inputs'!$C$6</f>
        <v>1351394.9031168001</v>
      </c>
      <c r="R1628" s="358">
        <f>IF(R1384,0,$D1628*(1+'General Inputs'!$C$4)^(R$3906-$K$3906))*'General Inputs'!$C$6</f>
        <v>1378422.8011791357</v>
      </c>
      <c r="S1628" s="358">
        <f>IF(S1384,0,$D1628*(1+'General Inputs'!$C$4)^(S$3906-$K$3906))*'General Inputs'!$C$6</f>
        <v>1405991.2572027186</v>
      </c>
      <c r="T1628" s="358">
        <f>IF(T1384,0,$D1628*(1+'General Inputs'!$C$4)^(T$3906-$K$3906))*'General Inputs'!$C$6</f>
        <v>1434111.082346773</v>
      </c>
      <c r="U1628" s="358">
        <f>IF(U1384,0,$D1628*(1+'General Inputs'!$C$4)^(U$3906-$K$3906))*'General Inputs'!$C$6</f>
        <v>1462793.3039937085</v>
      </c>
      <c r="V1628" s="358">
        <f>IF(V1384,0,$D1628*(1+'General Inputs'!$C$4)^(V$3906-$K$3906))*'General Inputs'!$C$6</f>
        <v>1492049.1700735826</v>
      </c>
      <c r="W1628" s="358">
        <f>IF(W1384,0,$D1628*(1+'General Inputs'!$C$4)^(W$3906-$K$3906))*'General Inputs'!$C$6</f>
        <v>1521890.1534750543</v>
      </c>
      <c r="X1628" s="358">
        <f>IF(X1384,0,$D1628*(1+'General Inputs'!$C$4)^(X$3906-$K$3906))*'General Inputs'!$C$6</f>
        <v>1552327.9565445553</v>
      </c>
      <c r="Y1628" s="358">
        <f>IF(Y1384,0,$D1628*(1+'General Inputs'!$C$4)^(Y$3906-$K$3906))*'General Inputs'!$C$6</f>
        <v>1583374.5156754467</v>
      </c>
      <c r="Z1628" s="358">
        <f>IF(Z1384,0,$D1628*(1+'General Inputs'!$C$4)^(Z$3906-$K$3906))*'General Inputs'!$C$6</f>
        <v>1615042.0059889548</v>
      </c>
      <c r="AA1628" s="358">
        <f>IF(AA1384,0,$D1628*(1+'General Inputs'!$C$4)^(AA$3906-$K$3906))*'General Inputs'!$C$6</f>
        <v>1647342.8461087344</v>
      </c>
      <c r="AB1628" s="358">
        <f>IF(AB1384,0,$D1628*(1+'General Inputs'!$C$4)^(AB$3906-$K$3906))*'General Inputs'!$C$6</f>
        <v>1680289.7030309094</v>
      </c>
      <c r="AC1628" s="358">
        <f>IF(AC1384,0,$D1628*(1+'General Inputs'!$C$4)^(AC$3906-$K$3906))*'General Inputs'!$C$6</f>
        <v>1713895.4970915273</v>
      </c>
      <c r="AD1628" s="358">
        <f>IF(AD1384,0,$D1628*(1+'General Inputs'!$C$4)^(AD$3906-$K$3906))*'General Inputs'!$C$6</f>
        <v>1748173.4070333578</v>
      </c>
      <c r="AE1628" s="358">
        <f>IF(AE1384,0,$D1628*(1+'General Inputs'!$C$4)^(AE$3906-$K$3906))*'General Inputs'!$C$6</f>
        <v>1783136.8751740248</v>
      </c>
      <c r="AF1628" s="358">
        <f>IF(AF1384,0,$D1628*(1+'General Inputs'!$C$4)^(AF$3906-$K$3906))*'General Inputs'!$C$6</f>
        <v>1818799.6126775055</v>
      </c>
      <c r="AG1628" s="358">
        <f>IF(AG1384,0,$D1628*(1+'General Inputs'!$C$4)^(AG$3906-$K$3906))*'General Inputs'!$C$6</f>
        <v>1855175.6049310556</v>
      </c>
      <c r="AH1628" s="358">
        <f>IF(AH1384,0,$D1628*(1+'General Inputs'!$C$4)^(AH$3906-$K$3906))*'General Inputs'!$C$6</f>
        <v>1892279.1170296762</v>
      </c>
      <c r="AI1628" s="358">
        <f>IF(AI1384,0,$D1628*(1+'General Inputs'!$C$4)^(AI$3906-$K$3906))*'General Inputs'!$C$6</f>
        <v>1930124.6993702701</v>
      </c>
      <c r="AJ1628" s="358">
        <f>IF(AJ1384,0,$D1628*(1+'General Inputs'!$C$4)^(AJ$3906-$K$3906))*'General Inputs'!$C$6</f>
        <v>1968727.1933576753</v>
      </c>
    </row>
    <row r="1629" spans="1:36" x14ac:dyDescent="0.25">
      <c r="A1629" s="353" t="s">
        <v>259</v>
      </c>
      <c r="B1629" s="353" t="s">
        <v>454</v>
      </c>
      <c r="C1629" s="441">
        <f t="shared" si="1156"/>
        <v>12500</v>
      </c>
      <c r="D1629" s="397">
        <v>8000000</v>
      </c>
      <c r="E1629" s="397"/>
      <c r="F1629" s="397"/>
      <c r="G1629" s="397"/>
      <c r="H1629" s="397"/>
      <c r="I1629" s="476">
        <f t="shared" si="1157"/>
        <v>22</v>
      </c>
      <c r="J1629" s="476">
        <f t="shared" si="1158"/>
        <v>1</v>
      </c>
      <c r="K1629" s="358">
        <v>0</v>
      </c>
      <c r="L1629" s="358">
        <v>0</v>
      </c>
      <c r="M1629" s="358">
        <v>0</v>
      </c>
      <c r="N1629" s="358">
        <v>0</v>
      </c>
      <c r="O1629" s="358">
        <f>IF(O1385,0,$D1629*(1+'General Inputs'!$C$4)^(O$3906-$K$3906))*'General Inputs'!$C$6</f>
        <v>1298918.5919999999</v>
      </c>
      <c r="P1629" s="358">
        <f>IF(P1385,0,$D1629*(1+'General Inputs'!$C$4)^(P$3906-$K$3906))*'General Inputs'!$C$6</f>
        <v>1324896.9638399999</v>
      </c>
      <c r="Q1629" s="358">
        <f>IF(Q1385,0,$D1629*(1+'General Inputs'!$C$4)^(Q$3906-$K$3906))*'General Inputs'!$C$6</f>
        <v>1351394.9031168001</v>
      </c>
      <c r="R1629" s="358">
        <f>IF(R1385,0,$D1629*(1+'General Inputs'!$C$4)^(R$3906-$K$3906))*'General Inputs'!$C$6</f>
        <v>1378422.8011791357</v>
      </c>
      <c r="S1629" s="358">
        <f>IF(S1385,0,$D1629*(1+'General Inputs'!$C$4)^(S$3906-$K$3906))*'General Inputs'!$C$6</f>
        <v>1405991.2572027186</v>
      </c>
      <c r="T1629" s="358">
        <f>IF(T1385,0,$D1629*(1+'General Inputs'!$C$4)^(T$3906-$K$3906))*'General Inputs'!$C$6</f>
        <v>1434111.082346773</v>
      </c>
      <c r="U1629" s="358">
        <f>IF(U1385,0,$D1629*(1+'General Inputs'!$C$4)^(U$3906-$K$3906))*'General Inputs'!$C$6</f>
        <v>1462793.3039937085</v>
      </c>
      <c r="V1629" s="358">
        <f>IF(V1385,0,$D1629*(1+'General Inputs'!$C$4)^(V$3906-$K$3906))*'General Inputs'!$C$6</f>
        <v>1492049.1700735826</v>
      </c>
      <c r="W1629" s="358">
        <f>IF(W1385,0,$D1629*(1+'General Inputs'!$C$4)^(W$3906-$K$3906))*'General Inputs'!$C$6</f>
        <v>1521890.1534750543</v>
      </c>
      <c r="X1629" s="358">
        <f>IF(X1385,0,$D1629*(1+'General Inputs'!$C$4)^(X$3906-$K$3906))*'General Inputs'!$C$6</f>
        <v>1552327.9565445553</v>
      </c>
      <c r="Y1629" s="358">
        <f>IF(Y1385,0,$D1629*(1+'General Inputs'!$C$4)^(Y$3906-$K$3906))*'General Inputs'!$C$6</f>
        <v>1583374.5156754467</v>
      </c>
      <c r="Z1629" s="358">
        <f>IF(Z1385,0,$D1629*(1+'General Inputs'!$C$4)^(Z$3906-$K$3906))*'General Inputs'!$C$6</f>
        <v>1615042.0059889548</v>
      </c>
      <c r="AA1629" s="358">
        <f>IF(AA1385,0,$D1629*(1+'General Inputs'!$C$4)^(AA$3906-$K$3906))*'General Inputs'!$C$6</f>
        <v>1647342.8461087344</v>
      </c>
      <c r="AB1629" s="358">
        <f>IF(AB1385,0,$D1629*(1+'General Inputs'!$C$4)^(AB$3906-$K$3906))*'General Inputs'!$C$6</f>
        <v>1680289.7030309094</v>
      </c>
      <c r="AC1629" s="358">
        <f>IF(AC1385,0,$D1629*(1+'General Inputs'!$C$4)^(AC$3906-$K$3906))*'General Inputs'!$C$6</f>
        <v>1713895.4970915273</v>
      </c>
      <c r="AD1629" s="358">
        <f>IF(AD1385,0,$D1629*(1+'General Inputs'!$C$4)^(AD$3906-$K$3906))*'General Inputs'!$C$6</f>
        <v>1748173.4070333578</v>
      </c>
      <c r="AE1629" s="358">
        <f>IF(AE1385,0,$D1629*(1+'General Inputs'!$C$4)^(AE$3906-$K$3906))*'General Inputs'!$C$6</f>
        <v>1783136.8751740248</v>
      </c>
      <c r="AF1629" s="358">
        <f>IF(AF1385,0,$D1629*(1+'General Inputs'!$C$4)^(AF$3906-$K$3906))*'General Inputs'!$C$6</f>
        <v>1818799.6126775055</v>
      </c>
      <c r="AG1629" s="358">
        <f>IF(AG1385,0,$D1629*(1+'General Inputs'!$C$4)^(AG$3906-$K$3906))*'General Inputs'!$C$6</f>
        <v>1855175.6049310556</v>
      </c>
      <c r="AH1629" s="358">
        <f>IF(AH1385,0,$D1629*(1+'General Inputs'!$C$4)^(AH$3906-$K$3906))*'General Inputs'!$C$6</f>
        <v>1892279.1170296762</v>
      </c>
      <c r="AI1629" s="358">
        <f>IF(AI1385,0,$D1629*(1+'General Inputs'!$C$4)^(AI$3906-$K$3906))*'General Inputs'!$C$6</f>
        <v>1930124.6993702701</v>
      </c>
      <c r="AJ1629" s="358">
        <f>IF(AJ1385,0,$D1629*(1+'General Inputs'!$C$4)^(AJ$3906-$K$3906))*'General Inputs'!$C$6</f>
        <v>1968727.1933576753</v>
      </c>
    </row>
    <row r="1630" spans="1:36" x14ac:dyDescent="0.25">
      <c r="A1630" s="353" t="s">
        <v>536</v>
      </c>
      <c r="B1630" s="353" t="s">
        <v>536</v>
      </c>
      <c r="C1630" s="441">
        <f t="shared" si="1156"/>
        <v>2498.4</v>
      </c>
      <c r="D1630" s="397">
        <v>1750000</v>
      </c>
      <c r="E1630" s="397"/>
      <c r="F1630" s="397"/>
      <c r="G1630" s="397"/>
      <c r="H1630" s="397"/>
      <c r="I1630" s="476">
        <f t="shared" si="1157"/>
        <v>22</v>
      </c>
      <c r="J1630" s="476">
        <f t="shared" si="1158"/>
        <v>1</v>
      </c>
      <c r="K1630" s="358">
        <v>0</v>
      </c>
      <c r="L1630" s="358">
        <v>0</v>
      </c>
      <c r="M1630" s="358">
        <v>0</v>
      </c>
      <c r="N1630" s="358">
        <v>0</v>
      </c>
      <c r="O1630" s="358">
        <f>IF(O1386,0,$D1630*(1+'General Inputs'!$C$4)^(O$3906-$K$3906))*'General Inputs'!$C$6</f>
        <v>284138.44199999998</v>
      </c>
      <c r="P1630" s="358">
        <f>IF(P1386,0,$D1630*(1+'General Inputs'!$C$4)^(P$3906-$K$3906))*'General Inputs'!$C$6</f>
        <v>289821.21083999996</v>
      </c>
      <c r="Q1630" s="358">
        <f>IF(Q1386,0,$D1630*(1+'General Inputs'!$C$4)^(Q$3906-$K$3906))*'General Inputs'!$C$6</f>
        <v>295617.63505679998</v>
      </c>
      <c r="R1630" s="358">
        <f>IF(R1386,0,$D1630*(1+'General Inputs'!$C$4)^(R$3906-$K$3906))*'General Inputs'!$C$6</f>
        <v>301529.98775793595</v>
      </c>
      <c r="S1630" s="358">
        <f>IF(S1386,0,$D1630*(1+'General Inputs'!$C$4)^(S$3906-$K$3906))*'General Inputs'!$C$6</f>
        <v>307560.58751309471</v>
      </c>
      <c r="T1630" s="358">
        <f>IF(T1386,0,$D1630*(1+'General Inputs'!$C$4)^(T$3906-$K$3906))*'General Inputs'!$C$6</f>
        <v>313711.79926335654</v>
      </c>
      <c r="U1630" s="358">
        <f>IF(U1386,0,$D1630*(1+'General Inputs'!$C$4)^(U$3906-$K$3906))*'General Inputs'!$C$6</f>
        <v>319986.03524862375</v>
      </c>
      <c r="V1630" s="358">
        <f>IF(V1386,0,$D1630*(1+'General Inputs'!$C$4)^(V$3906-$K$3906))*'General Inputs'!$C$6</f>
        <v>326385.75595359615</v>
      </c>
      <c r="W1630" s="358">
        <f>IF(W1386,0,$D1630*(1+'General Inputs'!$C$4)^(W$3906-$K$3906))*'General Inputs'!$C$6</f>
        <v>332913.47107266809</v>
      </c>
      <c r="X1630" s="358">
        <f>IF(X1386,0,$D1630*(1+'General Inputs'!$C$4)^(X$3906-$K$3906))*'General Inputs'!$C$6</f>
        <v>339571.74049412145</v>
      </c>
      <c r="Y1630" s="358">
        <f>IF(Y1386,0,$D1630*(1+'General Inputs'!$C$4)^(Y$3906-$K$3906))*'General Inputs'!$C$6</f>
        <v>346363.17530400393</v>
      </c>
      <c r="Z1630" s="358">
        <f>IF(Z1386,0,$D1630*(1+'General Inputs'!$C$4)^(Z$3906-$K$3906))*'General Inputs'!$C$6</f>
        <v>353290.43881008396</v>
      </c>
      <c r="AA1630" s="358">
        <f>IF(AA1386,0,$D1630*(1+'General Inputs'!$C$4)^(AA$3906-$K$3906))*'General Inputs'!$C$6</f>
        <v>360356.2475862857</v>
      </c>
      <c r="AB1630" s="358">
        <f>IF(AB1386,0,$D1630*(1+'General Inputs'!$C$4)^(AB$3906-$K$3906))*'General Inputs'!$C$6</f>
        <v>367563.37253801135</v>
      </c>
      <c r="AC1630" s="358">
        <f>IF(AC1386,0,$D1630*(1+'General Inputs'!$C$4)^(AC$3906-$K$3906))*'General Inputs'!$C$6</f>
        <v>374914.63998877158</v>
      </c>
      <c r="AD1630" s="358">
        <f>IF(AD1386,0,$D1630*(1+'General Inputs'!$C$4)^(AD$3906-$K$3906))*'General Inputs'!$C$6</f>
        <v>382412.93278854695</v>
      </c>
      <c r="AE1630" s="358">
        <f>IF(AE1386,0,$D1630*(1+'General Inputs'!$C$4)^(AE$3906-$K$3906))*'General Inputs'!$C$6</f>
        <v>390061.19144431798</v>
      </c>
      <c r="AF1630" s="358">
        <f>IF(AF1386,0,$D1630*(1+'General Inputs'!$C$4)^(AF$3906-$K$3906))*'General Inputs'!$C$6</f>
        <v>397862.41527320427</v>
      </c>
      <c r="AG1630" s="358">
        <f>IF(AG1386,0,$D1630*(1+'General Inputs'!$C$4)^(AG$3906-$K$3906))*'General Inputs'!$C$6</f>
        <v>405819.66357866843</v>
      </c>
      <c r="AH1630" s="358">
        <f>IF(AH1386,0,$D1630*(1+'General Inputs'!$C$4)^(AH$3906-$K$3906))*'General Inputs'!$C$6</f>
        <v>413936.05685024173</v>
      </c>
      <c r="AI1630" s="358">
        <f>IF(AI1386,0,$D1630*(1+'General Inputs'!$C$4)^(AI$3906-$K$3906))*'General Inputs'!$C$6</f>
        <v>422214.77798724658</v>
      </c>
      <c r="AJ1630" s="358">
        <f>IF(AJ1386,0,$D1630*(1+'General Inputs'!$C$4)^(AJ$3906-$K$3906))*'General Inputs'!$C$6</f>
        <v>430659.07354699151</v>
      </c>
    </row>
    <row r="1631" spans="1:36" x14ac:dyDescent="0.25">
      <c r="A1631" s="353" t="s">
        <v>399</v>
      </c>
      <c r="B1631" s="353" t="s">
        <v>399</v>
      </c>
      <c r="C1631" s="441">
        <f t="shared" si="1156"/>
        <v>20000</v>
      </c>
      <c r="D1631" s="397">
        <v>8000000</v>
      </c>
      <c r="E1631" s="397"/>
      <c r="F1631" s="397"/>
      <c r="G1631" s="397"/>
      <c r="H1631" s="397"/>
      <c r="I1631" s="476">
        <f t="shared" si="1157"/>
        <v>22</v>
      </c>
      <c r="J1631" s="476">
        <f t="shared" si="1158"/>
        <v>1</v>
      </c>
      <c r="K1631" s="358">
        <v>0</v>
      </c>
      <c r="L1631" s="358">
        <v>0</v>
      </c>
      <c r="M1631" s="358">
        <v>0</v>
      </c>
      <c r="N1631" s="358">
        <v>0</v>
      </c>
      <c r="O1631" s="358">
        <f>IF(O1387,0,$D1631*(1+'General Inputs'!$C$4)^(O$3906-$K$3906))*'General Inputs'!$C$6</f>
        <v>1298918.5919999999</v>
      </c>
      <c r="P1631" s="358">
        <f>IF(P1387,0,$D1631*(1+'General Inputs'!$C$4)^(P$3906-$K$3906))*'General Inputs'!$C$6</f>
        <v>1324896.9638399999</v>
      </c>
      <c r="Q1631" s="358">
        <f>IF(Q1387,0,$D1631*(1+'General Inputs'!$C$4)^(Q$3906-$K$3906))*'General Inputs'!$C$6</f>
        <v>1351394.9031168001</v>
      </c>
      <c r="R1631" s="358">
        <f>IF(R1387,0,$D1631*(1+'General Inputs'!$C$4)^(R$3906-$K$3906))*'General Inputs'!$C$6</f>
        <v>1378422.8011791357</v>
      </c>
      <c r="S1631" s="358">
        <f>IF(S1387,0,$D1631*(1+'General Inputs'!$C$4)^(S$3906-$K$3906))*'General Inputs'!$C$6</f>
        <v>1405991.2572027186</v>
      </c>
      <c r="T1631" s="358">
        <f>IF(T1387,0,$D1631*(1+'General Inputs'!$C$4)^(T$3906-$K$3906))*'General Inputs'!$C$6</f>
        <v>1434111.082346773</v>
      </c>
      <c r="U1631" s="358">
        <f>IF(U1387,0,$D1631*(1+'General Inputs'!$C$4)^(U$3906-$K$3906))*'General Inputs'!$C$6</f>
        <v>1462793.3039937085</v>
      </c>
      <c r="V1631" s="358">
        <f>IF(V1387,0,$D1631*(1+'General Inputs'!$C$4)^(V$3906-$K$3906))*'General Inputs'!$C$6</f>
        <v>1492049.1700735826</v>
      </c>
      <c r="W1631" s="358">
        <f>IF(W1387,0,$D1631*(1+'General Inputs'!$C$4)^(W$3906-$K$3906))*'General Inputs'!$C$6</f>
        <v>1521890.1534750543</v>
      </c>
      <c r="X1631" s="358">
        <f>IF(X1387,0,$D1631*(1+'General Inputs'!$C$4)^(X$3906-$K$3906))*'General Inputs'!$C$6</f>
        <v>1552327.9565445553</v>
      </c>
      <c r="Y1631" s="358">
        <f>IF(Y1387,0,$D1631*(1+'General Inputs'!$C$4)^(Y$3906-$K$3906))*'General Inputs'!$C$6</f>
        <v>1583374.5156754467</v>
      </c>
      <c r="Z1631" s="358">
        <f>IF(Z1387,0,$D1631*(1+'General Inputs'!$C$4)^(Z$3906-$K$3906))*'General Inputs'!$C$6</f>
        <v>1615042.0059889548</v>
      </c>
      <c r="AA1631" s="358">
        <f>IF(AA1387,0,$D1631*(1+'General Inputs'!$C$4)^(AA$3906-$K$3906))*'General Inputs'!$C$6</f>
        <v>1647342.8461087344</v>
      </c>
      <c r="AB1631" s="358">
        <f>IF(AB1387,0,$D1631*(1+'General Inputs'!$C$4)^(AB$3906-$K$3906))*'General Inputs'!$C$6</f>
        <v>1680289.7030309094</v>
      </c>
      <c r="AC1631" s="358">
        <f>IF(AC1387,0,$D1631*(1+'General Inputs'!$C$4)^(AC$3906-$K$3906))*'General Inputs'!$C$6</f>
        <v>1713895.4970915273</v>
      </c>
      <c r="AD1631" s="358">
        <f>IF(AD1387,0,$D1631*(1+'General Inputs'!$C$4)^(AD$3906-$K$3906))*'General Inputs'!$C$6</f>
        <v>1748173.4070333578</v>
      </c>
      <c r="AE1631" s="358">
        <f>IF(AE1387,0,$D1631*(1+'General Inputs'!$C$4)^(AE$3906-$K$3906))*'General Inputs'!$C$6</f>
        <v>1783136.8751740248</v>
      </c>
      <c r="AF1631" s="358">
        <f>IF(AF1387,0,$D1631*(1+'General Inputs'!$C$4)^(AF$3906-$K$3906))*'General Inputs'!$C$6</f>
        <v>1818799.6126775055</v>
      </c>
      <c r="AG1631" s="358">
        <f>IF(AG1387,0,$D1631*(1+'General Inputs'!$C$4)^(AG$3906-$K$3906))*'General Inputs'!$C$6</f>
        <v>1855175.6049310556</v>
      </c>
      <c r="AH1631" s="358">
        <f>IF(AH1387,0,$D1631*(1+'General Inputs'!$C$4)^(AH$3906-$K$3906))*'General Inputs'!$C$6</f>
        <v>1892279.1170296762</v>
      </c>
      <c r="AI1631" s="358">
        <f>IF(AI1387,0,$D1631*(1+'General Inputs'!$C$4)^(AI$3906-$K$3906))*'General Inputs'!$C$6</f>
        <v>1930124.6993702701</v>
      </c>
      <c r="AJ1631" s="358">
        <f>IF(AJ1387,0,$D1631*(1+'General Inputs'!$C$4)^(AJ$3906-$K$3906))*'General Inputs'!$C$6</f>
        <v>1968727.1933576753</v>
      </c>
    </row>
    <row r="1632" spans="1:36" x14ac:dyDescent="0.25">
      <c r="A1632" s="353" t="s">
        <v>551</v>
      </c>
      <c r="B1632" s="353" t="s">
        <v>551</v>
      </c>
      <c r="C1632" s="441">
        <f t="shared" si="1156"/>
        <v>2500</v>
      </c>
      <c r="D1632" s="397">
        <v>1750000</v>
      </c>
      <c r="E1632" s="397"/>
      <c r="F1632" s="397"/>
      <c r="G1632" s="397"/>
      <c r="H1632" s="397"/>
      <c r="I1632" s="476">
        <f t="shared" si="1157"/>
        <v>22</v>
      </c>
      <c r="J1632" s="476">
        <f t="shared" si="1158"/>
        <v>1</v>
      </c>
      <c r="K1632" s="358">
        <v>0</v>
      </c>
      <c r="L1632" s="358">
        <v>0</v>
      </c>
      <c r="M1632" s="358">
        <v>0</v>
      </c>
      <c r="N1632" s="358">
        <v>0</v>
      </c>
      <c r="O1632" s="358">
        <f>IF(O1388,0,$D1632*(1+'General Inputs'!$C$4)^(O$3906-$K$3906))*'General Inputs'!$C$6</f>
        <v>284138.44199999998</v>
      </c>
      <c r="P1632" s="358">
        <f>IF(P1388,0,$D1632*(1+'General Inputs'!$C$4)^(P$3906-$K$3906))*'General Inputs'!$C$6</f>
        <v>289821.21083999996</v>
      </c>
      <c r="Q1632" s="358">
        <f>IF(Q1388,0,$D1632*(1+'General Inputs'!$C$4)^(Q$3906-$K$3906))*'General Inputs'!$C$6</f>
        <v>295617.63505679998</v>
      </c>
      <c r="R1632" s="358">
        <f>IF(R1388,0,$D1632*(1+'General Inputs'!$C$4)^(R$3906-$K$3906))*'General Inputs'!$C$6</f>
        <v>301529.98775793595</v>
      </c>
      <c r="S1632" s="358">
        <f>IF(S1388,0,$D1632*(1+'General Inputs'!$C$4)^(S$3906-$K$3906))*'General Inputs'!$C$6</f>
        <v>307560.58751309471</v>
      </c>
      <c r="T1632" s="358">
        <f>IF(T1388,0,$D1632*(1+'General Inputs'!$C$4)^(T$3906-$K$3906))*'General Inputs'!$C$6</f>
        <v>313711.79926335654</v>
      </c>
      <c r="U1632" s="358">
        <f>IF(U1388,0,$D1632*(1+'General Inputs'!$C$4)^(U$3906-$K$3906))*'General Inputs'!$C$6</f>
        <v>319986.03524862375</v>
      </c>
      <c r="V1632" s="358">
        <f>IF(V1388,0,$D1632*(1+'General Inputs'!$C$4)^(V$3906-$K$3906))*'General Inputs'!$C$6</f>
        <v>326385.75595359615</v>
      </c>
      <c r="W1632" s="358">
        <f>IF(W1388,0,$D1632*(1+'General Inputs'!$C$4)^(W$3906-$K$3906))*'General Inputs'!$C$6</f>
        <v>332913.47107266809</v>
      </c>
      <c r="X1632" s="358">
        <f>IF(X1388,0,$D1632*(1+'General Inputs'!$C$4)^(X$3906-$K$3906))*'General Inputs'!$C$6</f>
        <v>339571.74049412145</v>
      </c>
      <c r="Y1632" s="358">
        <f>IF(Y1388,0,$D1632*(1+'General Inputs'!$C$4)^(Y$3906-$K$3906))*'General Inputs'!$C$6</f>
        <v>346363.17530400393</v>
      </c>
      <c r="Z1632" s="358">
        <f>IF(Z1388,0,$D1632*(1+'General Inputs'!$C$4)^(Z$3906-$K$3906))*'General Inputs'!$C$6</f>
        <v>353290.43881008396</v>
      </c>
      <c r="AA1632" s="358">
        <f>IF(AA1388,0,$D1632*(1+'General Inputs'!$C$4)^(AA$3906-$K$3906))*'General Inputs'!$C$6</f>
        <v>360356.2475862857</v>
      </c>
      <c r="AB1632" s="358">
        <f>IF(AB1388,0,$D1632*(1+'General Inputs'!$C$4)^(AB$3906-$K$3906))*'General Inputs'!$C$6</f>
        <v>367563.37253801135</v>
      </c>
      <c r="AC1632" s="358">
        <f>IF(AC1388,0,$D1632*(1+'General Inputs'!$C$4)^(AC$3906-$K$3906))*'General Inputs'!$C$6</f>
        <v>374914.63998877158</v>
      </c>
      <c r="AD1632" s="358">
        <f>IF(AD1388,0,$D1632*(1+'General Inputs'!$C$4)^(AD$3906-$K$3906))*'General Inputs'!$C$6</f>
        <v>382412.93278854695</v>
      </c>
      <c r="AE1632" s="358">
        <f>IF(AE1388,0,$D1632*(1+'General Inputs'!$C$4)^(AE$3906-$K$3906))*'General Inputs'!$C$6</f>
        <v>390061.19144431798</v>
      </c>
      <c r="AF1632" s="358">
        <f>IF(AF1388,0,$D1632*(1+'General Inputs'!$C$4)^(AF$3906-$K$3906))*'General Inputs'!$C$6</f>
        <v>397862.41527320427</v>
      </c>
      <c r="AG1632" s="358">
        <f>IF(AG1388,0,$D1632*(1+'General Inputs'!$C$4)^(AG$3906-$K$3906))*'General Inputs'!$C$6</f>
        <v>405819.66357866843</v>
      </c>
      <c r="AH1632" s="358">
        <f>IF(AH1388,0,$D1632*(1+'General Inputs'!$C$4)^(AH$3906-$K$3906))*'General Inputs'!$C$6</f>
        <v>413936.05685024173</v>
      </c>
      <c r="AI1632" s="358">
        <f>IF(AI1388,0,$D1632*(1+'General Inputs'!$C$4)^(AI$3906-$K$3906))*'General Inputs'!$C$6</f>
        <v>422214.77798724658</v>
      </c>
      <c r="AJ1632" s="358">
        <f>IF(AJ1388,0,$D1632*(1+'General Inputs'!$C$4)^(AJ$3906-$K$3906))*'General Inputs'!$C$6</f>
        <v>430659.07354699151</v>
      </c>
    </row>
    <row r="1633" spans="1:36" x14ac:dyDescent="0.25">
      <c r="A1633" s="353" t="s">
        <v>327</v>
      </c>
      <c r="B1633" s="353" t="s">
        <v>327</v>
      </c>
      <c r="C1633" s="441">
        <f t="shared" si="1156"/>
        <v>6240</v>
      </c>
      <c r="D1633" s="397">
        <v>8000000</v>
      </c>
      <c r="E1633" s="397"/>
      <c r="F1633" s="397"/>
      <c r="G1633" s="397"/>
      <c r="H1633" s="397"/>
      <c r="I1633" s="476">
        <f t="shared" si="1157"/>
        <v>22</v>
      </c>
      <c r="J1633" s="476">
        <f t="shared" si="1158"/>
        <v>1</v>
      </c>
      <c r="K1633" s="358">
        <v>0</v>
      </c>
      <c r="L1633" s="358">
        <v>0</v>
      </c>
      <c r="M1633" s="358">
        <v>0</v>
      </c>
      <c r="N1633" s="358">
        <v>0</v>
      </c>
      <c r="O1633" s="358">
        <f>IF(O1389,0,$D1633*(1+'General Inputs'!$C$4)^(O$3906-$K$3906))*'General Inputs'!$C$6</f>
        <v>1298918.5919999999</v>
      </c>
      <c r="P1633" s="358">
        <f>IF(P1389,0,$D1633*(1+'General Inputs'!$C$4)^(P$3906-$K$3906))*'General Inputs'!$C$6</f>
        <v>1324896.9638399999</v>
      </c>
      <c r="Q1633" s="358">
        <f>IF(Q1389,0,$D1633*(1+'General Inputs'!$C$4)^(Q$3906-$K$3906))*'General Inputs'!$C$6</f>
        <v>1351394.9031168001</v>
      </c>
      <c r="R1633" s="358">
        <f>IF(R1389,0,$D1633*(1+'General Inputs'!$C$4)^(R$3906-$K$3906))*'General Inputs'!$C$6</f>
        <v>1378422.8011791357</v>
      </c>
      <c r="S1633" s="358">
        <f>IF(S1389,0,$D1633*(1+'General Inputs'!$C$4)^(S$3906-$K$3906))*'General Inputs'!$C$6</f>
        <v>1405991.2572027186</v>
      </c>
      <c r="T1633" s="358">
        <f>IF(T1389,0,$D1633*(1+'General Inputs'!$C$4)^(T$3906-$K$3906))*'General Inputs'!$C$6</f>
        <v>1434111.082346773</v>
      </c>
      <c r="U1633" s="358">
        <f>IF(U1389,0,$D1633*(1+'General Inputs'!$C$4)^(U$3906-$K$3906))*'General Inputs'!$C$6</f>
        <v>1462793.3039937085</v>
      </c>
      <c r="V1633" s="358">
        <f>IF(V1389,0,$D1633*(1+'General Inputs'!$C$4)^(V$3906-$K$3906))*'General Inputs'!$C$6</f>
        <v>1492049.1700735826</v>
      </c>
      <c r="W1633" s="358">
        <f>IF(W1389,0,$D1633*(1+'General Inputs'!$C$4)^(W$3906-$K$3906))*'General Inputs'!$C$6</f>
        <v>1521890.1534750543</v>
      </c>
      <c r="X1633" s="358">
        <f>IF(X1389,0,$D1633*(1+'General Inputs'!$C$4)^(X$3906-$K$3906))*'General Inputs'!$C$6</f>
        <v>1552327.9565445553</v>
      </c>
      <c r="Y1633" s="358">
        <f>IF(Y1389,0,$D1633*(1+'General Inputs'!$C$4)^(Y$3906-$K$3906))*'General Inputs'!$C$6</f>
        <v>1583374.5156754467</v>
      </c>
      <c r="Z1633" s="358">
        <f>IF(Z1389,0,$D1633*(1+'General Inputs'!$C$4)^(Z$3906-$K$3906))*'General Inputs'!$C$6</f>
        <v>1615042.0059889548</v>
      </c>
      <c r="AA1633" s="358">
        <f>IF(AA1389,0,$D1633*(1+'General Inputs'!$C$4)^(AA$3906-$K$3906))*'General Inputs'!$C$6</f>
        <v>1647342.8461087344</v>
      </c>
      <c r="AB1633" s="358">
        <f>IF(AB1389,0,$D1633*(1+'General Inputs'!$C$4)^(AB$3906-$K$3906))*'General Inputs'!$C$6</f>
        <v>1680289.7030309094</v>
      </c>
      <c r="AC1633" s="358">
        <f>IF(AC1389,0,$D1633*(1+'General Inputs'!$C$4)^(AC$3906-$K$3906))*'General Inputs'!$C$6</f>
        <v>1713895.4970915273</v>
      </c>
      <c r="AD1633" s="358">
        <f>IF(AD1389,0,$D1633*(1+'General Inputs'!$C$4)^(AD$3906-$K$3906))*'General Inputs'!$C$6</f>
        <v>1748173.4070333578</v>
      </c>
      <c r="AE1633" s="358">
        <f>IF(AE1389,0,$D1633*(1+'General Inputs'!$C$4)^(AE$3906-$K$3906))*'General Inputs'!$C$6</f>
        <v>1783136.8751740248</v>
      </c>
      <c r="AF1633" s="358">
        <f>IF(AF1389,0,$D1633*(1+'General Inputs'!$C$4)^(AF$3906-$K$3906))*'General Inputs'!$C$6</f>
        <v>1818799.6126775055</v>
      </c>
      <c r="AG1633" s="358">
        <f>IF(AG1389,0,$D1633*(1+'General Inputs'!$C$4)^(AG$3906-$K$3906))*'General Inputs'!$C$6</f>
        <v>1855175.6049310556</v>
      </c>
      <c r="AH1633" s="358">
        <f>IF(AH1389,0,$D1633*(1+'General Inputs'!$C$4)^(AH$3906-$K$3906))*'General Inputs'!$C$6</f>
        <v>1892279.1170296762</v>
      </c>
      <c r="AI1633" s="358">
        <f>IF(AI1389,0,$D1633*(1+'General Inputs'!$C$4)^(AI$3906-$K$3906))*'General Inputs'!$C$6</f>
        <v>1930124.6993702701</v>
      </c>
      <c r="AJ1633" s="358">
        <f>IF(AJ1389,0,$D1633*(1+'General Inputs'!$C$4)^(AJ$3906-$K$3906))*'General Inputs'!$C$6</f>
        <v>1968727.1933576753</v>
      </c>
    </row>
    <row r="1634" spans="1:36" x14ac:dyDescent="0.25">
      <c r="A1634" s="353" t="s">
        <v>298</v>
      </c>
      <c r="B1634" s="353" t="s">
        <v>299</v>
      </c>
      <c r="C1634" s="441">
        <f t="shared" si="1156"/>
        <v>2500</v>
      </c>
      <c r="D1634" s="397">
        <v>1750000</v>
      </c>
      <c r="E1634" s="397"/>
      <c r="F1634" s="397"/>
      <c r="G1634" s="397"/>
      <c r="H1634" s="397"/>
      <c r="I1634" s="476">
        <f t="shared" si="1157"/>
        <v>22</v>
      </c>
      <c r="J1634" s="476">
        <f t="shared" si="1158"/>
        <v>1</v>
      </c>
      <c r="K1634" s="358">
        <v>0</v>
      </c>
      <c r="L1634" s="358">
        <v>0</v>
      </c>
      <c r="M1634" s="358">
        <v>0</v>
      </c>
      <c r="N1634" s="358">
        <v>0</v>
      </c>
      <c r="O1634" s="358">
        <f>IF(O1390,0,$D1634*(1+'General Inputs'!$C$4)^(O$3906-$K$3906))*'General Inputs'!$C$6</f>
        <v>284138.44199999998</v>
      </c>
      <c r="P1634" s="358">
        <f>IF(P1390,0,$D1634*(1+'General Inputs'!$C$4)^(P$3906-$K$3906))*'General Inputs'!$C$6</f>
        <v>289821.21083999996</v>
      </c>
      <c r="Q1634" s="358">
        <f>IF(Q1390,0,$D1634*(1+'General Inputs'!$C$4)^(Q$3906-$K$3906))*'General Inputs'!$C$6</f>
        <v>295617.63505679998</v>
      </c>
      <c r="R1634" s="358">
        <f>IF(R1390,0,$D1634*(1+'General Inputs'!$C$4)^(R$3906-$K$3906))*'General Inputs'!$C$6</f>
        <v>301529.98775793595</v>
      </c>
      <c r="S1634" s="358">
        <f>IF(S1390,0,$D1634*(1+'General Inputs'!$C$4)^(S$3906-$K$3906))*'General Inputs'!$C$6</f>
        <v>307560.58751309471</v>
      </c>
      <c r="T1634" s="358">
        <f>IF(T1390,0,$D1634*(1+'General Inputs'!$C$4)^(T$3906-$K$3906))*'General Inputs'!$C$6</f>
        <v>313711.79926335654</v>
      </c>
      <c r="U1634" s="358">
        <f>IF(U1390,0,$D1634*(1+'General Inputs'!$C$4)^(U$3906-$K$3906))*'General Inputs'!$C$6</f>
        <v>319986.03524862375</v>
      </c>
      <c r="V1634" s="358">
        <f>IF(V1390,0,$D1634*(1+'General Inputs'!$C$4)^(V$3906-$K$3906))*'General Inputs'!$C$6</f>
        <v>326385.75595359615</v>
      </c>
      <c r="W1634" s="358">
        <f>IF(W1390,0,$D1634*(1+'General Inputs'!$C$4)^(W$3906-$K$3906))*'General Inputs'!$C$6</f>
        <v>332913.47107266809</v>
      </c>
      <c r="X1634" s="358">
        <f>IF(X1390,0,$D1634*(1+'General Inputs'!$C$4)^(X$3906-$K$3906))*'General Inputs'!$C$6</f>
        <v>339571.74049412145</v>
      </c>
      <c r="Y1634" s="358">
        <f>IF(Y1390,0,$D1634*(1+'General Inputs'!$C$4)^(Y$3906-$K$3906))*'General Inputs'!$C$6</f>
        <v>346363.17530400393</v>
      </c>
      <c r="Z1634" s="358">
        <f>IF(Z1390,0,$D1634*(1+'General Inputs'!$C$4)^(Z$3906-$K$3906))*'General Inputs'!$C$6</f>
        <v>353290.43881008396</v>
      </c>
      <c r="AA1634" s="358">
        <f>IF(AA1390,0,$D1634*(1+'General Inputs'!$C$4)^(AA$3906-$K$3906))*'General Inputs'!$C$6</f>
        <v>360356.2475862857</v>
      </c>
      <c r="AB1634" s="358">
        <f>IF(AB1390,0,$D1634*(1+'General Inputs'!$C$4)^(AB$3906-$K$3906))*'General Inputs'!$C$6</f>
        <v>367563.37253801135</v>
      </c>
      <c r="AC1634" s="358">
        <f>IF(AC1390,0,$D1634*(1+'General Inputs'!$C$4)^(AC$3906-$K$3906))*'General Inputs'!$C$6</f>
        <v>374914.63998877158</v>
      </c>
      <c r="AD1634" s="358">
        <f>IF(AD1390,0,$D1634*(1+'General Inputs'!$C$4)^(AD$3906-$K$3906))*'General Inputs'!$C$6</f>
        <v>382412.93278854695</v>
      </c>
      <c r="AE1634" s="358">
        <f>IF(AE1390,0,$D1634*(1+'General Inputs'!$C$4)^(AE$3906-$K$3906))*'General Inputs'!$C$6</f>
        <v>390061.19144431798</v>
      </c>
      <c r="AF1634" s="358">
        <f>IF(AF1390,0,$D1634*(1+'General Inputs'!$C$4)^(AF$3906-$K$3906))*'General Inputs'!$C$6</f>
        <v>397862.41527320427</v>
      </c>
      <c r="AG1634" s="358">
        <f>IF(AG1390,0,$D1634*(1+'General Inputs'!$C$4)^(AG$3906-$K$3906))*'General Inputs'!$C$6</f>
        <v>405819.66357866843</v>
      </c>
      <c r="AH1634" s="358">
        <f>IF(AH1390,0,$D1634*(1+'General Inputs'!$C$4)^(AH$3906-$K$3906))*'General Inputs'!$C$6</f>
        <v>413936.05685024173</v>
      </c>
      <c r="AI1634" s="358">
        <f>IF(AI1390,0,$D1634*(1+'General Inputs'!$C$4)^(AI$3906-$K$3906))*'General Inputs'!$C$6</f>
        <v>422214.77798724658</v>
      </c>
      <c r="AJ1634" s="358">
        <f>IF(AJ1390,0,$D1634*(1+'General Inputs'!$C$4)^(AJ$3906-$K$3906))*'General Inputs'!$C$6</f>
        <v>430659.07354699151</v>
      </c>
    </row>
    <row r="1635" spans="1:36" x14ac:dyDescent="0.25">
      <c r="A1635" s="353" t="s">
        <v>481</v>
      </c>
      <c r="B1635" s="353" t="s">
        <v>482</v>
      </c>
      <c r="C1635" s="441">
        <f t="shared" si="1156"/>
        <v>5000</v>
      </c>
      <c r="D1635" s="397">
        <v>1750000</v>
      </c>
      <c r="E1635" s="397"/>
      <c r="F1635" s="397"/>
      <c r="G1635" s="397"/>
      <c r="H1635" s="397"/>
      <c r="I1635" s="476">
        <f t="shared" si="1157"/>
        <v>22</v>
      </c>
      <c r="J1635" s="476">
        <f t="shared" si="1158"/>
        <v>1</v>
      </c>
      <c r="K1635" s="358">
        <v>0</v>
      </c>
      <c r="L1635" s="358">
        <v>0</v>
      </c>
      <c r="M1635" s="358">
        <v>0</v>
      </c>
      <c r="N1635" s="358">
        <v>0</v>
      </c>
      <c r="O1635" s="358">
        <f>IF(O1391,0,$D1635*(1+'General Inputs'!$C$4)^(O$3906-$K$3906))*'General Inputs'!$C$6</f>
        <v>284138.44199999998</v>
      </c>
      <c r="P1635" s="358">
        <f>IF(P1391,0,$D1635*(1+'General Inputs'!$C$4)^(P$3906-$K$3906))*'General Inputs'!$C$6</f>
        <v>289821.21083999996</v>
      </c>
      <c r="Q1635" s="358">
        <f>IF(Q1391,0,$D1635*(1+'General Inputs'!$C$4)^(Q$3906-$K$3906))*'General Inputs'!$C$6</f>
        <v>295617.63505679998</v>
      </c>
      <c r="R1635" s="358">
        <f>IF(R1391,0,$D1635*(1+'General Inputs'!$C$4)^(R$3906-$K$3906))*'General Inputs'!$C$6</f>
        <v>301529.98775793595</v>
      </c>
      <c r="S1635" s="358">
        <f>IF(S1391,0,$D1635*(1+'General Inputs'!$C$4)^(S$3906-$K$3906))*'General Inputs'!$C$6</f>
        <v>307560.58751309471</v>
      </c>
      <c r="T1635" s="358">
        <f>IF(T1391,0,$D1635*(1+'General Inputs'!$C$4)^(T$3906-$K$3906))*'General Inputs'!$C$6</f>
        <v>313711.79926335654</v>
      </c>
      <c r="U1635" s="358">
        <f>IF(U1391,0,$D1635*(1+'General Inputs'!$C$4)^(U$3906-$K$3906))*'General Inputs'!$C$6</f>
        <v>319986.03524862375</v>
      </c>
      <c r="V1635" s="358">
        <f>IF(V1391,0,$D1635*(1+'General Inputs'!$C$4)^(V$3906-$K$3906))*'General Inputs'!$C$6</f>
        <v>326385.75595359615</v>
      </c>
      <c r="W1635" s="358">
        <f>IF(W1391,0,$D1635*(1+'General Inputs'!$C$4)^(W$3906-$K$3906))*'General Inputs'!$C$6</f>
        <v>332913.47107266809</v>
      </c>
      <c r="X1635" s="358">
        <f>IF(X1391,0,$D1635*(1+'General Inputs'!$C$4)^(X$3906-$K$3906))*'General Inputs'!$C$6</f>
        <v>339571.74049412145</v>
      </c>
      <c r="Y1635" s="358">
        <f>IF(Y1391,0,$D1635*(1+'General Inputs'!$C$4)^(Y$3906-$K$3906))*'General Inputs'!$C$6</f>
        <v>346363.17530400393</v>
      </c>
      <c r="Z1635" s="358">
        <f>IF(Z1391,0,$D1635*(1+'General Inputs'!$C$4)^(Z$3906-$K$3906))*'General Inputs'!$C$6</f>
        <v>353290.43881008396</v>
      </c>
      <c r="AA1635" s="358">
        <f>IF(AA1391,0,$D1635*(1+'General Inputs'!$C$4)^(AA$3906-$K$3906))*'General Inputs'!$C$6</f>
        <v>360356.2475862857</v>
      </c>
      <c r="AB1635" s="358">
        <f>IF(AB1391,0,$D1635*(1+'General Inputs'!$C$4)^(AB$3906-$K$3906))*'General Inputs'!$C$6</f>
        <v>367563.37253801135</v>
      </c>
      <c r="AC1635" s="358">
        <f>IF(AC1391,0,$D1635*(1+'General Inputs'!$C$4)^(AC$3906-$K$3906))*'General Inputs'!$C$6</f>
        <v>374914.63998877158</v>
      </c>
      <c r="AD1635" s="358">
        <f>IF(AD1391,0,$D1635*(1+'General Inputs'!$C$4)^(AD$3906-$K$3906))*'General Inputs'!$C$6</f>
        <v>382412.93278854695</v>
      </c>
      <c r="AE1635" s="358">
        <f>IF(AE1391,0,$D1635*(1+'General Inputs'!$C$4)^(AE$3906-$K$3906))*'General Inputs'!$C$6</f>
        <v>390061.19144431798</v>
      </c>
      <c r="AF1635" s="358">
        <f>IF(AF1391,0,$D1635*(1+'General Inputs'!$C$4)^(AF$3906-$K$3906))*'General Inputs'!$C$6</f>
        <v>397862.41527320427</v>
      </c>
      <c r="AG1635" s="358">
        <f>IF(AG1391,0,$D1635*(1+'General Inputs'!$C$4)^(AG$3906-$K$3906))*'General Inputs'!$C$6</f>
        <v>405819.66357866843</v>
      </c>
      <c r="AH1635" s="358">
        <f>IF(AH1391,0,$D1635*(1+'General Inputs'!$C$4)^(AH$3906-$K$3906))*'General Inputs'!$C$6</f>
        <v>413936.05685024173</v>
      </c>
      <c r="AI1635" s="358">
        <f>IF(AI1391,0,$D1635*(1+'General Inputs'!$C$4)^(AI$3906-$K$3906))*'General Inputs'!$C$6</f>
        <v>422214.77798724658</v>
      </c>
      <c r="AJ1635" s="358">
        <f>IF(AJ1391,0,$D1635*(1+'General Inputs'!$C$4)^(AJ$3906-$K$3906))*'General Inputs'!$C$6</f>
        <v>430659.07354699151</v>
      </c>
    </row>
    <row r="1636" spans="1:36" x14ac:dyDescent="0.25">
      <c r="A1636" s="353" t="s">
        <v>336</v>
      </c>
      <c r="B1636" s="353" t="s">
        <v>337</v>
      </c>
      <c r="C1636" s="441">
        <f t="shared" si="1156"/>
        <v>750</v>
      </c>
      <c r="D1636" s="397">
        <v>500000</v>
      </c>
      <c r="E1636" s="397"/>
      <c r="F1636" s="397"/>
      <c r="G1636" s="397"/>
      <c r="H1636" s="397"/>
      <c r="I1636" s="476">
        <f t="shared" si="1157"/>
        <v>22</v>
      </c>
      <c r="J1636" s="476">
        <f t="shared" si="1158"/>
        <v>1</v>
      </c>
      <c r="K1636" s="358">
        <v>0</v>
      </c>
      <c r="L1636" s="358">
        <v>0</v>
      </c>
      <c r="M1636" s="358">
        <v>0</v>
      </c>
      <c r="N1636" s="358">
        <v>0</v>
      </c>
      <c r="O1636" s="358">
        <f>IF(O1392,0,$D1636*(1+'General Inputs'!$C$4)^(O$3906-$K$3906))*'General Inputs'!$C$6</f>
        <v>81182.411999999997</v>
      </c>
      <c r="P1636" s="358">
        <f>IF(P1392,0,$D1636*(1+'General Inputs'!$C$4)^(P$3906-$K$3906))*'General Inputs'!$C$6</f>
        <v>82806.060239999992</v>
      </c>
      <c r="Q1636" s="358">
        <f>IF(Q1392,0,$D1636*(1+'General Inputs'!$C$4)^(Q$3906-$K$3906))*'General Inputs'!$C$6</f>
        <v>84462.181444800008</v>
      </c>
      <c r="R1636" s="358">
        <f>IF(R1392,0,$D1636*(1+'General Inputs'!$C$4)^(R$3906-$K$3906))*'General Inputs'!$C$6</f>
        <v>86151.42507369598</v>
      </c>
      <c r="S1636" s="358">
        <f>IF(S1392,0,$D1636*(1+'General Inputs'!$C$4)^(S$3906-$K$3906))*'General Inputs'!$C$6</f>
        <v>87874.453575169915</v>
      </c>
      <c r="T1636" s="358">
        <f>IF(T1392,0,$D1636*(1+'General Inputs'!$C$4)^(T$3906-$K$3906))*'General Inputs'!$C$6</f>
        <v>89631.942646673313</v>
      </c>
      <c r="U1636" s="358">
        <f>IF(U1392,0,$D1636*(1+'General Inputs'!$C$4)^(U$3906-$K$3906))*'General Inputs'!$C$6</f>
        <v>91424.581499606778</v>
      </c>
      <c r="V1636" s="358">
        <f>IF(V1392,0,$D1636*(1+'General Inputs'!$C$4)^(V$3906-$K$3906))*'General Inputs'!$C$6</f>
        <v>93253.07312959891</v>
      </c>
      <c r="W1636" s="358">
        <f>IF(W1392,0,$D1636*(1+'General Inputs'!$C$4)^(W$3906-$K$3906))*'General Inputs'!$C$6</f>
        <v>95118.134592190894</v>
      </c>
      <c r="X1636" s="358">
        <f>IF(X1392,0,$D1636*(1+'General Inputs'!$C$4)^(X$3906-$K$3906))*'General Inputs'!$C$6</f>
        <v>97020.497284034704</v>
      </c>
      <c r="Y1636" s="358">
        <f>IF(Y1392,0,$D1636*(1+'General Inputs'!$C$4)^(Y$3906-$K$3906))*'General Inputs'!$C$6</f>
        <v>98960.90722971542</v>
      </c>
      <c r="Z1636" s="358">
        <f>IF(Z1392,0,$D1636*(1+'General Inputs'!$C$4)^(Z$3906-$K$3906))*'General Inputs'!$C$6</f>
        <v>100940.12537430967</v>
      </c>
      <c r="AA1636" s="358">
        <f>IF(AA1392,0,$D1636*(1+'General Inputs'!$C$4)^(AA$3906-$K$3906))*'General Inputs'!$C$6</f>
        <v>102958.9278817959</v>
      </c>
      <c r="AB1636" s="358">
        <f>IF(AB1392,0,$D1636*(1+'General Inputs'!$C$4)^(AB$3906-$K$3906))*'General Inputs'!$C$6</f>
        <v>105018.10643943184</v>
      </c>
      <c r="AC1636" s="358">
        <f>IF(AC1392,0,$D1636*(1+'General Inputs'!$C$4)^(AC$3906-$K$3906))*'General Inputs'!$C$6</f>
        <v>107118.46856822046</v>
      </c>
      <c r="AD1636" s="358">
        <f>IF(AD1392,0,$D1636*(1+'General Inputs'!$C$4)^(AD$3906-$K$3906))*'General Inputs'!$C$6</f>
        <v>109260.83793958486</v>
      </c>
      <c r="AE1636" s="358">
        <f>IF(AE1392,0,$D1636*(1+'General Inputs'!$C$4)^(AE$3906-$K$3906))*'General Inputs'!$C$6</f>
        <v>111446.05469837655</v>
      </c>
      <c r="AF1636" s="358">
        <f>IF(AF1392,0,$D1636*(1+'General Inputs'!$C$4)^(AF$3906-$K$3906))*'General Inputs'!$C$6</f>
        <v>113674.97579234409</v>
      </c>
      <c r="AG1636" s="358">
        <f>IF(AG1392,0,$D1636*(1+'General Inputs'!$C$4)^(AG$3906-$K$3906))*'General Inputs'!$C$6</f>
        <v>115948.47530819097</v>
      </c>
      <c r="AH1636" s="358">
        <f>IF(AH1392,0,$D1636*(1+'General Inputs'!$C$4)^(AH$3906-$K$3906))*'General Inputs'!$C$6</f>
        <v>118267.44481435476</v>
      </c>
      <c r="AI1636" s="358">
        <f>IF(AI1392,0,$D1636*(1+'General Inputs'!$C$4)^(AI$3906-$K$3906))*'General Inputs'!$C$6</f>
        <v>120632.79371064188</v>
      </c>
      <c r="AJ1636" s="358">
        <f>IF(AJ1392,0,$D1636*(1+'General Inputs'!$C$4)^(AJ$3906-$K$3906))*'General Inputs'!$C$6</f>
        <v>123045.44958485471</v>
      </c>
    </row>
    <row r="1637" spans="1:36" x14ac:dyDescent="0.25">
      <c r="A1637" s="353" t="s">
        <v>341</v>
      </c>
      <c r="B1637" s="353" t="s">
        <v>341</v>
      </c>
      <c r="C1637" s="441">
        <f t="shared" si="1156"/>
        <v>12500</v>
      </c>
      <c r="D1637" s="397">
        <v>8000000</v>
      </c>
      <c r="E1637" s="397"/>
      <c r="F1637" s="397"/>
      <c r="G1637" s="397"/>
      <c r="H1637" s="397"/>
      <c r="I1637" s="476">
        <f t="shared" si="1157"/>
        <v>22</v>
      </c>
      <c r="J1637" s="476">
        <f t="shared" si="1158"/>
        <v>1</v>
      </c>
      <c r="K1637" s="358">
        <v>0</v>
      </c>
      <c r="L1637" s="358">
        <v>0</v>
      </c>
      <c r="M1637" s="358">
        <v>0</v>
      </c>
      <c r="N1637" s="358">
        <v>0</v>
      </c>
      <c r="O1637" s="358">
        <f>IF(O1393,0,$D1637*(1+'General Inputs'!$C$4)^(O$3906-$K$3906))*'General Inputs'!$C$6</f>
        <v>1298918.5919999999</v>
      </c>
      <c r="P1637" s="358">
        <f>IF(P1393,0,$D1637*(1+'General Inputs'!$C$4)^(P$3906-$K$3906))*'General Inputs'!$C$6</f>
        <v>1324896.9638399999</v>
      </c>
      <c r="Q1637" s="358">
        <f>IF(Q1393,0,$D1637*(1+'General Inputs'!$C$4)^(Q$3906-$K$3906))*'General Inputs'!$C$6</f>
        <v>1351394.9031168001</v>
      </c>
      <c r="R1637" s="358">
        <f>IF(R1393,0,$D1637*(1+'General Inputs'!$C$4)^(R$3906-$K$3906))*'General Inputs'!$C$6</f>
        <v>1378422.8011791357</v>
      </c>
      <c r="S1637" s="358">
        <f>IF(S1393,0,$D1637*(1+'General Inputs'!$C$4)^(S$3906-$K$3906))*'General Inputs'!$C$6</f>
        <v>1405991.2572027186</v>
      </c>
      <c r="T1637" s="358">
        <f>IF(T1393,0,$D1637*(1+'General Inputs'!$C$4)^(T$3906-$K$3906))*'General Inputs'!$C$6</f>
        <v>1434111.082346773</v>
      </c>
      <c r="U1637" s="358">
        <f>IF(U1393,0,$D1637*(1+'General Inputs'!$C$4)^(U$3906-$K$3906))*'General Inputs'!$C$6</f>
        <v>1462793.3039937085</v>
      </c>
      <c r="V1637" s="358">
        <f>IF(V1393,0,$D1637*(1+'General Inputs'!$C$4)^(V$3906-$K$3906))*'General Inputs'!$C$6</f>
        <v>1492049.1700735826</v>
      </c>
      <c r="W1637" s="358">
        <f>IF(W1393,0,$D1637*(1+'General Inputs'!$C$4)^(W$3906-$K$3906))*'General Inputs'!$C$6</f>
        <v>1521890.1534750543</v>
      </c>
      <c r="X1637" s="358">
        <f>IF(X1393,0,$D1637*(1+'General Inputs'!$C$4)^(X$3906-$K$3906))*'General Inputs'!$C$6</f>
        <v>1552327.9565445553</v>
      </c>
      <c r="Y1637" s="358">
        <f>IF(Y1393,0,$D1637*(1+'General Inputs'!$C$4)^(Y$3906-$K$3906))*'General Inputs'!$C$6</f>
        <v>1583374.5156754467</v>
      </c>
      <c r="Z1637" s="358">
        <f>IF(Z1393,0,$D1637*(1+'General Inputs'!$C$4)^(Z$3906-$K$3906))*'General Inputs'!$C$6</f>
        <v>1615042.0059889548</v>
      </c>
      <c r="AA1637" s="358">
        <f>IF(AA1393,0,$D1637*(1+'General Inputs'!$C$4)^(AA$3906-$K$3906))*'General Inputs'!$C$6</f>
        <v>1647342.8461087344</v>
      </c>
      <c r="AB1637" s="358">
        <f>IF(AB1393,0,$D1637*(1+'General Inputs'!$C$4)^(AB$3906-$K$3906))*'General Inputs'!$C$6</f>
        <v>1680289.7030309094</v>
      </c>
      <c r="AC1637" s="358">
        <f>IF(AC1393,0,$D1637*(1+'General Inputs'!$C$4)^(AC$3906-$K$3906))*'General Inputs'!$C$6</f>
        <v>1713895.4970915273</v>
      </c>
      <c r="AD1637" s="358">
        <f>IF(AD1393,0,$D1637*(1+'General Inputs'!$C$4)^(AD$3906-$K$3906))*'General Inputs'!$C$6</f>
        <v>1748173.4070333578</v>
      </c>
      <c r="AE1637" s="358">
        <f>IF(AE1393,0,$D1637*(1+'General Inputs'!$C$4)^(AE$3906-$K$3906))*'General Inputs'!$C$6</f>
        <v>1783136.8751740248</v>
      </c>
      <c r="AF1637" s="358">
        <f>IF(AF1393,0,$D1637*(1+'General Inputs'!$C$4)^(AF$3906-$K$3906))*'General Inputs'!$C$6</f>
        <v>1818799.6126775055</v>
      </c>
      <c r="AG1637" s="358">
        <f>IF(AG1393,0,$D1637*(1+'General Inputs'!$C$4)^(AG$3906-$K$3906))*'General Inputs'!$C$6</f>
        <v>1855175.6049310556</v>
      </c>
      <c r="AH1637" s="358">
        <f>IF(AH1393,0,$D1637*(1+'General Inputs'!$C$4)^(AH$3906-$K$3906))*'General Inputs'!$C$6</f>
        <v>1892279.1170296762</v>
      </c>
      <c r="AI1637" s="358">
        <f>IF(AI1393,0,$D1637*(1+'General Inputs'!$C$4)^(AI$3906-$K$3906))*'General Inputs'!$C$6</f>
        <v>1930124.6993702701</v>
      </c>
      <c r="AJ1637" s="358">
        <f>IF(AJ1393,0,$D1637*(1+'General Inputs'!$C$4)^(AJ$3906-$K$3906))*'General Inputs'!$C$6</f>
        <v>1968727.1933576753</v>
      </c>
    </row>
    <row r="1638" spans="1:36" x14ac:dyDescent="0.25">
      <c r="A1638" s="353" t="s">
        <v>347</v>
      </c>
      <c r="B1638" s="353" t="s">
        <v>347</v>
      </c>
      <c r="C1638" s="441">
        <f t="shared" si="1156"/>
        <v>3000</v>
      </c>
      <c r="D1638" s="397">
        <v>1750000</v>
      </c>
      <c r="E1638" s="397"/>
      <c r="F1638" s="397"/>
      <c r="G1638" s="397"/>
      <c r="H1638" s="397"/>
      <c r="I1638" s="476">
        <f t="shared" si="1157"/>
        <v>22</v>
      </c>
      <c r="J1638" s="476">
        <f t="shared" si="1158"/>
        <v>1</v>
      </c>
      <c r="K1638" s="358">
        <v>0</v>
      </c>
      <c r="L1638" s="358">
        <v>0</v>
      </c>
      <c r="M1638" s="358">
        <v>0</v>
      </c>
      <c r="N1638" s="358">
        <v>0</v>
      </c>
      <c r="O1638" s="358">
        <f>IF(O1394,0,$D1638*(1+'General Inputs'!$C$4)^(O$3906-$K$3906))*'General Inputs'!$C$6</f>
        <v>284138.44199999998</v>
      </c>
      <c r="P1638" s="358">
        <f>IF(P1394,0,$D1638*(1+'General Inputs'!$C$4)^(P$3906-$K$3906))*'General Inputs'!$C$6</f>
        <v>289821.21083999996</v>
      </c>
      <c r="Q1638" s="358">
        <f>IF(Q1394,0,$D1638*(1+'General Inputs'!$C$4)^(Q$3906-$K$3906))*'General Inputs'!$C$6</f>
        <v>295617.63505679998</v>
      </c>
      <c r="R1638" s="358">
        <f>IF(R1394,0,$D1638*(1+'General Inputs'!$C$4)^(R$3906-$K$3906))*'General Inputs'!$C$6</f>
        <v>301529.98775793595</v>
      </c>
      <c r="S1638" s="358">
        <f>IF(S1394,0,$D1638*(1+'General Inputs'!$C$4)^(S$3906-$K$3906))*'General Inputs'!$C$6</f>
        <v>307560.58751309471</v>
      </c>
      <c r="T1638" s="358">
        <f>IF(T1394,0,$D1638*(1+'General Inputs'!$C$4)^(T$3906-$K$3906))*'General Inputs'!$C$6</f>
        <v>313711.79926335654</v>
      </c>
      <c r="U1638" s="358">
        <f>IF(U1394,0,$D1638*(1+'General Inputs'!$C$4)^(U$3906-$K$3906))*'General Inputs'!$C$6</f>
        <v>319986.03524862375</v>
      </c>
      <c r="V1638" s="358">
        <f>IF(V1394,0,$D1638*(1+'General Inputs'!$C$4)^(V$3906-$K$3906))*'General Inputs'!$C$6</f>
        <v>326385.75595359615</v>
      </c>
      <c r="W1638" s="358">
        <f>IF(W1394,0,$D1638*(1+'General Inputs'!$C$4)^(W$3906-$K$3906))*'General Inputs'!$C$6</f>
        <v>332913.47107266809</v>
      </c>
      <c r="X1638" s="358">
        <f>IF(X1394,0,$D1638*(1+'General Inputs'!$C$4)^(X$3906-$K$3906))*'General Inputs'!$C$6</f>
        <v>339571.74049412145</v>
      </c>
      <c r="Y1638" s="358">
        <f>IF(Y1394,0,$D1638*(1+'General Inputs'!$C$4)^(Y$3906-$K$3906))*'General Inputs'!$C$6</f>
        <v>346363.17530400393</v>
      </c>
      <c r="Z1638" s="358">
        <f>IF(Z1394,0,$D1638*(1+'General Inputs'!$C$4)^(Z$3906-$K$3906))*'General Inputs'!$C$6</f>
        <v>353290.43881008396</v>
      </c>
      <c r="AA1638" s="358">
        <f>IF(AA1394,0,$D1638*(1+'General Inputs'!$C$4)^(AA$3906-$K$3906))*'General Inputs'!$C$6</f>
        <v>360356.2475862857</v>
      </c>
      <c r="AB1638" s="358">
        <f>IF(AB1394,0,$D1638*(1+'General Inputs'!$C$4)^(AB$3906-$K$3906))*'General Inputs'!$C$6</f>
        <v>367563.37253801135</v>
      </c>
      <c r="AC1638" s="358">
        <f>IF(AC1394,0,$D1638*(1+'General Inputs'!$C$4)^(AC$3906-$K$3906))*'General Inputs'!$C$6</f>
        <v>374914.63998877158</v>
      </c>
      <c r="AD1638" s="358">
        <f>IF(AD1394,0,$D1638*(1+'General Inputs'!$C$4)^(AD$3906-$K$3906))*'General Inputs'!$C$6</f>
        <v>382412.93278854695</v>
      </c>
      <c r="AE1638" s="358">
        <f>IF(AE1394,0,$D1638*(1+'General Inputs'!$C$4)^(AE$3906-$K$3906))*'General Inputs'!$C$6</f>
        <v>390061.19144431798</v>
      </c>
      <c r="AF1638" s="358">
        <f>IF(AF1394,0,$D1638*(1+'General Inputs'!$C$4)^(AF$3906-$K$3906))*'General Inputs'!$C$6</f>
        <v>397862.41527320427</v>
      </c>
      <c r="AG1638" s="358">
        <f>IF(AG1394,0,$D1638*(1+'General Inputs'!$C$4)^(AG$3906-$K$3906))*'General Inputs'!$C$6</f>
        <v>405819.66357866843</v>
      </c>
      <c r="AH1638" s="358">
        <f>IF(AH1394,0,$D1638*(1+'General Inputs'!$C$4)^(AH$3906-$K$3906))*'General Inputs'!$C$6</f>
        <v>413936.05685024173</v>
      </c>
      <c r="AI1638" s="358">
        <f>IF(AI1394,0,$D1638*(1+'General Inputs'!$C$4)^(AI$3906-$K$3906))*'General Inputs'!$C$6</f>
        <v>422214.77798724658</v>
      </c>
      <c r="AJ1638" s="358">
        <f>IF(AJ1394,0,$D1638*(1+'General Inputs'!$C$4)^(AJ$3906-$K$3906))*'General Inputs'!$C$6</f>
        <v>430659.07354699151</v>
      </c>
    </row>
    <row r="1639" spans="1:36" x14ac:dyDescent="0.25">
      <c r="A1639" s="353" t="s">
        <v>414</v>
      </c>
      <c r="B1639" s="353" t="s">
        <v>414</v>
      </c>
      <c r="C1639" s="441">
        <f t="shared" si="1156"/>
        <v>3000</v>
      </c>
      <c r="D1639" s="397">
        <v>1750000</v>
      </c>
      <c r="E1639" s="397"/>
      <c r="F1639" s="397"/>
      <c r="G1639" s="397"/>
      <c r="H1639" s="397"/>
      <c r="I1639" s="476">
        <f t="shared" si="1157"/>
        <v>22</v>
      </c>
      <c r="J1639" s="476">
        <f t="shared" si="1158"/>
        <v>1</v>
      </c>
      <c r="K1639" s="358">
        <v>0</v>
      </c>
      <c r="L1639" s="358">
        <v>0</v>
      </c>
      <c r="M1639" s="358">
        <v>0</v>
      </c>
      <c r="N1639" s="358">
        <v>0</v>
      </c>
      <c r="O1639" s="358">
        <f>IF(O1395,0,$D1639*(1+'General Inputs'!$C$4)^(O$3906-$K$3906))*'General Inputs'!$C$6</f>
        <v>284138.44199999998</v>
      </c>
      <c r="P1639" s="358">
        <f>IF(P1395,0,$D1639*(1+'General Inputs'!$C$4)^(P$3906-$K$3906))*'General Inputs'!$C$6</f>
        <v>289821.21083999996</v>
      </c>
      <c r="Q1639" s="358">
        <f>IF(Q1395,0,$D1639*(1+'General Inputs'!$C$4)^(Q$3906-$K$3906))*'General Inputs'!$C$6</f>
        <v>295617.63505679998</v>
      </c>
      <c r="R1639" s="358">
        <f>IF(R1395,0,$D1639*(1+'General Inputs'!$C$4)^(R$3906-$K$3906))*'General Inputs'!$C$6</f>
        <v>301529.98775793595</v>
      </c>
      <c r="S1639" s="358">
        <f>IF(S1395,0,$D1639*(1+'General Inputs'!$C$4)^(S$3906-$K$3906))*'General Inputs'!$C$6</f>
        <v>307560.58751309471</v>
      </c>
      <c r="T1639" s="358">
        <f>IF(T1395,0,$D1639*(1+'General Inputs'!$C$4)^(T$3906-$K$3906))*'General Inputs'!$C$6</f>
        <v>313711.79926335654</v>
      </c>
      <c r="U1639" s="358">
        <f>IF(U1395,0,$D1639*(1+'General Inputs'!$C$4)^(U$3906-$K$3906))*'General Inputs'!$C$6</f>
        <v>319986.03524862375</v>
      </c>
      <c r="V1639" s="358">
        <f>IF(V1395,0,$D1639*(1+'General Inputs'!$C$4)^(V$3906-$K$3906))*'General Inputs'!$C$6</f>
        <v>326385.75595359615</v>
      </c>
      <c r="W1639" s="358">
        <f>IF(W1395,0,$D1639*(1+'General Inputs'!$C$4)^(W$3906-$K$3906))*'General Inputs'!$C$6</f>
        <v>332913.47107266809</v>
      </c>
      <c r="X1639" s="358">
        <f>IF(X1395,0,$D1639*(1+'General Inputs'!$C$4)^(X$3906-$K$3906))*'General Inputs'!$C$6</f>
        <v>339571.74049412145</v>
      </c>
      <c r="Y1639" s="358">
        <f>IF(Y1395,0,$D1639*(1+'General Inputs'!$C$4)^(Y$3906-$K$3906))*'General Inputs'!$C$6</f>
        <v>346363.17530400393</v>
      </c>
      <c r="Z1639" s="358">
        <f>IF(Z1395,0,$D1639*(1+'General Inputs'!$C$4)^(Z$3906-$K$3906))*'General Inputs'!$C$6</f>
        <v>353290.43881008396</v>
      </c>
      <c r="AA1639" s="358">
        <f>IF(AA1395,0,$D1639*(1+'General Inputs'!$C$4)^(AA$3906-$K$3906))*'General Inputs'!$C$6</f>
        <v>360356.2475862857</v>
      </c>
      <c r="AB1639" s="358">
        <f>IF(AB1395,0,$D1639*(1+'General Inputs'!$C$4)^(AB$3906-$K$3906))*'General Inputs'!$C$6</f>
        <v>367563.37253801135</v>
      </c>
      <c r="AC1639" s="358">
        <f>IF(AC1395,0,$D1639*(1+'General Inputs'!$C$4)^(AC$3906-$K$3906))*'General Inputs'!$C$6</f>
        <v>374914.63998877158</v>
      </c>
      <c r="AD1639" s="358">
        <f>IF(AD1395,0,$D1639*(1+'General Inputs'!$C$4)^(AD$3906-$K$3906))*'General Inputs'!$C$6</f>
        <v>382412.93278854695</v>
      </c>
      <c r="AE1639" s="358">
        <f>IF(AE1395,0,$D1639*(1+'General Inputs'!$C$4)^(AE$3906-$K$3906))*'General Inputs'!$C$6</f>
        <v>390061.19144431798</v>
      </c>
      <c r="AF1639" s="358">
        <f>IF(AF1395,0,$D1639*(1+'General Inputs'!$C$4)^(AF$3906-$K$3906))*'General Inputs'!$C$6</f>
        <v>397862.41527320427</v>
      </c>
      <c r="AG1639" s="358">
        <f>IF(AG1395,0,$D1639*(1+'General Inputs'!$C$4)^(AG$3906-$K$3906))*'General Inputs'!$C$6</f>
        <v>405819.66357866843</v>
      </c>
      <c r="AH1639" s="358">
        <f>IF(AH1395,0,$D1639*(1+'General Inputs'!$C$4)^(AH$3906-$K$3906))*'General Inputs'!$C$6</f>
        <v>413936.05685024173</v>
      </c>
      <c r="AI1639" s="358">
        <f>IF(AI1395,0,$D1639*(1+'General Inputs'!$C$4)^(AI$3906-$K$3906))*'General Inputs'!$C$6</f>
        <v>422214.77798724658</v>
      </c>
      <c r="AJ1639" s="358">
        <f>IF(AJ1395,0,$D1639*(1+'General Inputs'!$C$4)^(AJ$3906-$K$3906))*'General Inputs'!$C$6</f>
        <v>430659.07354699151</v>
      </c>
    </row>
    <row r="1640" spans="1:36" x14ac:dyDescent="0.25">
      <c r="A1640" s="353" t="s">
        <v>448</v>
      </c>
      <c r="B1640" s="353" t="s">
        <v>448</v>
      </c>
      <c r="C1640" s="441">
        <f t="shared" si="1156"/>
        <v>2500</v>
      </c>
      <c r="D1640" s="397">
        <v>1750000</v>
      </c>
      <c r="E1640" s="397"/>
      <c r="F1640" s="397"/>
      <c r="G1640" s="397"/>
      <c r="H1640" s="397"/>
      <c r="I1640" s="476">
        <f t="shared" si="1157"/>
        <v>22</v>
      </c>
      <c r="J1640" s="476">
        <f t="shared" si="1158"/>
        <v>1</v>
      </c>
      <c r="K1640" s="358">
        <v>0</v>
      </c>
      <c r="L1640" s="358">
        <v>0</v>
      </c>
      <c r="M1640" s="358">
        <v>0</v>
      </c>
      <c r="N1640" s="358">
        <v>0</v>
      </c>
      <c r="O1640" s="358">
        <f>IF(O1396,0,$D1640*(1+'General Inputs'!$C$4)^(O$3906-$K$3906))*'General Inputs'!$C$6</f>
        <v>284138.44199999998</v>
      </c>
      <c r="P1640" s="358">
        <f>IF(P1396,0,$D1640*(1+'General Inputs'!$C$4)^(P$3906-$K$3906))*'General Inputs'!$C$6</f>
        <v>289821.21083999996</v>
      </c>
      <c r="Q1640" s="358">
        <f>IF(Q1396,0,$D1640*(1+'General Inputs'!$C$4)^(Q$3906-$K$3906))*'General Inputs'!$C$6</f>
        <v>295617.63505679998</v>
      </c>
      <c r="R1640" s="358">
        <f>IF(R1396,0,$D1640*(1+'General Inputs'!$C$4)^(R$3906-$K$3906))*'General Inputs'!$C$6</f>
        <v>301529.98775793595</v>
      </c>
      <c r="S1640" s="358">
        <f>IF(S1396,0,$D1640*(1+'General Inputs'!$C$4)^(S$3906-$K$3906))*'General Inputs'!$C$6</f>
        <v>307560.58751309471</v>
      </c>
      <c r="T1640" s="358">
        <f>IF(T1396,0,$D1640*(1+'General Inputs'!$C$4)^(T$3906-$K$3906))*'General Inputs'!$C$6</f>
        <v>313711.79926335654</v>
      </c>
      <c r="U1640" s="358">
        <f>IF(U1396,0,$D1640*(1+'General Inputs'!$C$4)^(U$3906-$K$3906))*'General Inputs'!$C$6</f>
        <v>319986.03524862375</v>
      </c>
      <c r="V1640" s="358">
        <f>IF(V1396,0,$D1640*(1+'General Inputs'!$C$4)^(V$3906-$K$3906))*'General Inputs'!$C$6</f>
        <v>326385.75595359615</v>
      </c>
      <c r="W1640" s="358">
        <f>IF(W1396,0,$D1640*(1+'General Inputs'!$C$4)^(W$3906-$K$3906))*'General Inputs'!$C$6</f>
        <v>332913.47107266809</v>
      </c>
      <c r="X1640" s="358">
        <f>IF(X1396,0,$D1640*(1+'General Inputs'!$C$4)^(X$3906-$K$3906))*'General Inputs'!$C$6</f>
        <v>339571.74049412145</v>
      </c>
      <c r="Y1640" s="358">
        <f>IF(Y1396,0,$D1640*(1+'General Inputs'!$C$4)^(Y$3906-$K$3906))*'General Inputs'!$C$6</f>
        <v>346363.17530400393</v>
      </c>
      <c r="Z1640" s="358">
        <f>IF(Z1396,0,$D1640*(1+'General Inputs'!$C$4)^(Z$3906-$K$3906))*'General Inputs'!$C$6</f>
        <v>353290.43881008396</v>
      </c>
      <c r="AA1640" s="358">
        <f>IF(AA1396,0,$D1640*(1+'General Inputs'!$C$4)^(AA$3906-$K$3906))*'General Inputs'!$C$6</f>
        <v>360356.2475862857</v>
      </c>
      <c r="AB1640" s="358">
        <f>IF(AB1396,0,$D1640*(1+'General Inputs'!$C$4)^(AB$3906-$K$3906))*'General Inputs'!$C$6</f>
        <v>367563.37253801135</v>
      </c>
      <c r="AC1640" s="358">
        <f>IF(AC1396,0,$D1640*(1+'General Inputs'!$C$4)^(AC$3906-$K$3906))*'General Inputs'!$C$6</f>
        <v>374914.63998877158</v>
      </c>
      <c r="AD1640" s="358">
        <f>IF(AD1396,0,$D1640*(1+'General Inputs'!$C$4)^(AD$3906-$K$3906))*'General Inputs'!$C$6</f>
        <v>382412.93278854695</v>
      </c>
      <c r="AE1640" s="358">
        <f>IF(AE1396,0,$D1640*(1+'General Inputs'!$C$4)^(AE$3906-$K$3906))*'General Inputs'!$C$6</f>
        <v>390061.19144431798</v>
      </c>
      <c r="AF1640" s="358">
        <f>IF(AF1396,0,$D1640*(1+'General Inputs'!$C$4)^(AF$3906-$K$3906))*'General Inputs'!$C$6</f>
        <v>397862.41527320427</v>
      </c>
      <c r="AG1640" s="358">
        <f>IF(AG1396,0,$D1640*(1+'General Inputs'!$C$4)^(AG$3906-$K$3906))*'General Inputs'!$C$6</f>
        <v>405819.66357866843</v>
      </c>
      <c r="AH1640" s="358">
        <f>IF(AH1396,0,$D1640*(1+'General Inputs'!$C$4)^(AH$3906-$K$3906))*'General Inputs'!$C$6</f>
        <v>413936.05685024173</v>
      </c>
      <c r="AI1640" s="358">
        <f>IF(AI1396,0,$D1640*(1+'General Inputs'!$C$4)^(AI$3906-$K$3906))*'General Inputs'!$C$6</f>
        <v>422214.77798724658</v>
      </c>
      <c r="AJ1640" s="358">
        <f>IF(AJ1396,0,$D1640*(1+'General Inputs'!$C$4)^(AJ$3906-$K$3906))*'General Inputs'!$C$6</f>
        <v>430659.07354699151</v>
      </c>
    </row>
    <row r="1641" spans="1:36" x14ac:dyDescent="0.25">
      <c r="A1641" s="353" t="s">
        <v>394</v>
      </c>
      <c r="B1641" s="353" t="s">
        <v>394</v>
      </c>
      <c r="C1641" s="441">
        <f t="shared" si="1156"/>
        <v>5616</v>
      </c>
      <c r="D1641" s="397">
        <v>8000000</v>
      </c>
      <c r="E1641" s="397"/>
      <c r="F1641" s="397"/>
      <c r="G1641" s="397"/>
      <c r="H1641" s="397"/>
      <c r="I1641" s="476">
        <f t="shared" si="1157"/>
        <v>22</v>
      </c>
      <c r="J1641" s="476">
        <f t="shared" si="1158"/>
        <v>1</v>
      </c>
      <c r="K1641" s="358">
        <v>0</v>
      </c>
      <c r="L1641" s="358">
        <v>0</v>
      </c>
      <c r="M1641" s="358">
        <v>0</v>
      </c>
      <c r="N1641" s="358">
        <v>0</v>
      </c>
      <c r="O1641" s="358">
        <f>IF(O1397,0,$D1641*(1+'General Inputs'!$C$4)^(O$3906-$K$3906))*'General Inputs'!$C$6</f>
        <v>1298918.5919999999</v>
      </c>
      <c r="P1641" s="358">
        <f>IF(P1397,0,$D1641*(1+'General Inputs'!$C$4)^(P$3906-$K$3906))*'General Inputs'!$C$6</f>
        <v>1324896.9638399999</v>
      </c>
      <c r="Q1641" s="358">
        <f>IF(Q1397,0,$D1641*(1+'General Inputs'!$C$4)^(Q$3906-$K$3906))*'General Inputs'!$C$6</f>
        <v>1351394.9031168001</v>
      </c>
      <c r="R1641" s="358">
        <f>IF(R1397,0,$D1641*(1+'General Inputs'!$C$4)^(R$3906-$K$3906))*'General Inputs'!$C$6</f>
        <v>1378422.8011791357</v>
      </c>
      <c r="S1641" s="358">
        <f>IF(S1397,0,$D1641*(1+'General Inputs'!$C$4)^(S$3906-$K$3906))*'General Inputs'!$C$6</f>
        <v>1405991.2572027186</v>
      </c>
      <c r="T1641" s="358">
        <f>IF(T1397,0,$D1641*(1+'General Inputs'!$C$4)^(T$3906-$K$3906))*'General Inputs'!$C$6</f>
        <v>1434111.082346773</v>
      </c>
      <c r="U1641" s="358">
        <f>IF(U1397,0,$D1641*(1+'General Inputs'!$C$4)^(U$3906-$K$3906))*'General Inputs'!$C$6</f>
        <v>1462793.3039937085</v>
      </c>
      <c r="V1641" s="358">
        <f>IF(V1397,0,$D1641*(1+'General Inputs'!$C$4)^(V$3906-$K$3906))*'General Inputs'!$C$6</f>
        <v>1492049.1700735826</v>
      </c>
      <c r="W1641" s="358">
        <f>IF(W1397,0,$D1641*(1+'General Inputs'!$C$4)^(W$3906-$K$3906))*'General Inputs'!$C$6</f>
        <v>1521890.1534750543</v>
      </c>
      <c r="X1641" s="358">
        <f>IF(X1397,0,$D1641*(1+'General Inputs'!$C$4)^(X$3906-$K$3906))*'General Inputs'!$C$6</f>
        <v>1552327.9565445553</v>
      </c>
      <c r="Y1641" s="358">
        <f>IF(Y1397,0,$D1641*(1+'General Inputs'!$C$4)^(Y$3906-$K$3906))*'General Inputs'!$C$6</f>
        <v>1583374.5156754467</v>
      </c>
      <c r="Z1641" s="358">
        <f>IF(Z1397,0,$D1641*(1+'General Inputs'!$C$4)^(Z$3906-$K$3906))*'General Inputs'!$C$6</f>
        <v>1615042.0059889548</v>
      </c>
      <c r="AA1641" s="358">
        <f>IF(AA1397,0,$D1641*(1+'General Inputs'!$C$4)^(AA$3906-$K$3906))*'General Inputs'!$C$6</f>
        <v>1647342.8461087344</v>
      </c>
      <c r="AB1641" s="358">
        <f>IF(AB1397,0,$D1641*(1+'General Inputs'!$C$4)^(AB$3906-$K$3906))*'General Inputs'!$C$6</f>
        <v>1680289.7030309094</v>
      </c>
      <c r="AC1641" s="358">
        <f>IF(AC1397,0,$D1641*(1+'General Inputs'!$C$4)^(AC$3906-$K$3906))*'General Inputs'!$C$6</f>
        <v>1713895.4970915273</v>
      </c>
      <c r="AD1641" s="358">
        <f>IF(AD1397,0,$D1641*(1+'General Inputs'!$C$4)^(AD$3906-$K$3906))*'General Inputs'!$C$6</f>
        <v>1748173.4070333578</v>
      </c>
      <c r="AE1641" s="358">
        <f>IF(AE1397,0,$D1641*(1+'General Inputs'!$C$4)^(AE$3906-$K$3906))*'General Inputs'!$C$6</f>
        <v>1783136.8751740248</v>
      </c>
      <c r="AF1641" s="358">
        <f>IF(AF1397,0,$D1641*(1+'General Inputs'!$C$4)^(AF$3906-$K$3906))*'General Inputs'!$C$6</f>
        <v>1818799.6126775055</v>
      </c>
      <c r="AG1641" s="358">
        <f>IF(AG1397,0,$D1641*(1+'General Inputs'!$C$4)^(AG$3906-$K$3906))*'General Inputs'!$C$6</f>
        <v>1855175.6049310556</v>
      </c>
      <c r="AH1641" s="358">
        <f>IF(AH1397,0,$D1641*(1+'General Inputs'!$C$4)^(AH$3906-$K$3906))*'General Inputs'!$C$6</f>
        <v>1892279.1170296762</v>
      </c>
      <c r="AI1641" s="358">
        <f>IF(AI1397,0,$D1641*(1+'General Inputs'!$C$4)^(AI$3906-$K$3906))*'General Inputs'!$C$6</f>
        <v>1930124.6993702701</v>
      </c>
      <c r="AJ1641" s="358">
        <f>IF(AJ1397,0,$D1641*(1+'General Inputs'!$C$4)^(AJ$3906-$K$3906))*'General Inputs'!$C$6</f>
        <v>1968727.1933576753</v>
      </c>
    </row>
    <row r="1642" spans="1:36" x14ac:dyDescent="0.25">
      <c r="A1642" s="353" t="s">
        <v>393</v>
      </c>
      <c r="B1642" s="353" t="s">
        <v>393</v>
      </c>
      <c r="C1642" s="441">
        <f t="shared" si="1156"/>
        <v>1800</v>
      </c>
      <c r="D1642" s="397">
        <v>1750000</v>
      </c>
      <c r="E1642" s="397"/>
      <c r="F1642" s="397"/>
      <c r="G1642" s="397"/>
      <c r="H1642" s="397"/>
      <c r="I1642" s="476">
        <f t="shared" si="1157"/>
        <v>22</v>
      </c>
      <c r="J1642" s="476">
        <f t="shared" si="1158"/>
        <v>1</v>
      </c>
      <c r="K1642" s="358">
        <v>0</v>
      </c>
      <c r="L1642" s="358">
        <v>0</v>
      </c>
      <c r="M1642" s="358">
        <v>0</v>
      </c>
      <c r="N1642" s="358">
        <v>0</v>
      </c>
      <c r="O1642" s="358">
        <f>IF(O1398,0,$D1642*(1+'General Inputs'!$C$4)^(O$3906-$K$3906))*'General Inputs'!$C$6</f>
        <v>284138.44199999998</v>
      </c>
      <c r="P1642" s="358">
        <f>IF(P1398,0,$D1642*(1+'General Inputs'!$C$4)^(P$3906-$K$3906))*'General Inputs'!$C$6</f>
        <v>289821.21083999996</v>
      </c>
      <c r="Q1642" s="358">
        <f>IF(Q1398,0,$D1642*(1+'General Inputs'!$C$4)^(Q$3906-$K$3906))*'General Inputs'!$C$6</f>
        <v>295617.63505679998</v>
      </c>
      <c r="R1642" s="358">
        <f>IF(R1398,0,$D1642*(1+'General Inputs'!$C$4)^(R$3906-$K$3906))*'General Inputs'!$C$6</f>
        <v>301529.98775793595</v>
      </c>
      <c r="S1642" s="358">
        <f>IF(S1398,0,$D1642*(1+'General Inputs'!$C$4)^(S$3906-$K$3906))*'General Inputs'!$C$6</f>
        <v>307560.58751309471</v>
      </c>
      <c r="T1642" s="358">
        <f>IF(T1398,0,$D1642*(1+'General Inputs'!$C$4)^(T$3906-$K$3906))*'General Inputs'!$C$6</f>
        <v>313711.79926335654</v>
      </c>
      <c r="U1642" s="358">
        <f>IF(U1398,0,$D1642*(1+'General Inputs'!$C$4)^(U$3906-$K$3906))*'General Inputs'!$C$6</f>
        <v>319986.03524862375</v>
      </c>
      <c r="V1642" s="358">
        <f>IF(V1398,0,$D1642*(1+'General Inputs'!$C$4)^(V$3906-$K$3906))*'General Inputs'!$C$6</f>
        <v>326385.75595359615</v>
      </c>
      <c r="W1642" s="358">
        <f>IF(W1398,0,$D1642*(1+'General Inputs'!$C$4)^(W$3906-$K$3906))*'General Inputs'!$C$6</f>
        <v>332913.47107266809</v>
      </c>
      <c r="X1642" s="358">
        <f>IF(X1398,0,$D1642*(1+'General Inputs'!$C$4)^(X$3906-$K$3906))*'General Inputs'!$C$6</f>
        <v>339571.74049412145</v>
      </c>
      <c r="Y1642" s="358">
        <f>IF(Y1398,0,$D1642*(1+'General Inputs'!$C$4)^(Y$3906-$K$3906))*'General Inputs'!$C$6</f>
        <v>346363.17530400393</v>
      </c>
      <c r="Z1642" s="358">
        <f>IF(Z1398,0,$D1642*(1+'General Inputs'!$C$4)^(Z$3906-$K$3906))*'General Inputs'!$C$6</f>
        <v>353290.43881008396</v>
      </c>
      <c r="AA1642" s="358">
        <f>IF(AA1398,0,$D1642*(1+'General Inputs'!$C$4)^(AA$3906-$K$3906))*'General Inputs'!$C$6</f>
        <v>360356.2475862857</v>
      </c>
      <c r="AB1642" s="358">
        <f>IF(AB1398,0,$D1642*(1+'General Inputs'!$C$4)^(AB$3906-$K$3906))*'General Inputs'!$C$6</f>
        <v>367563.37253801135</v>
      </c>
      <c r="AC1642" s="358">
        <f>IF(AC1398,0,$D1642*(1+'General Inputs'!$C$4)^(AC$3906-$K$3906))*'General Inputs'!$C$6</f>
        <v>374914.63998877158</v>
      </c>
      <c r="AD1642" s="358">
        <f>IF(AD1398,0,$D1642*(1+'General Inputs'!$C$4)^(AD$3906-$K$3906))*'General Inputs'!$C$6</f>
        <v>382412.93278854695</v>
      </c>
      <c r="AE1642" s="358">
        <f>IF(AE1398,0,$D1642*(1+'General Inputs'!$C$4)^(AE$3906-$K$3906))*'General Inputs'!$C$6</f>
        <v>390061.19144431798</v>
      </c>
      <c r="AF1642" s="358">
        <f>IF(AF1398,0,$D1642*(1+'General Inputs'!$C$4)^(AF$3906-$K$3906))*'General Inputs'!$C$6</f>
        <v>397862.41527320427</v>
      </c>
      <c r="AG1642" s="358">
        <f>IF(AG1398,0,$D1642*(1+'General Inputs'!$C$4)^(AG$3906-$K$3906))*'General Inputs'!$C$6</f>
        <v>405819.66357866843</v>
      </c>
      <c r="AH1642" s="358">
        <f>IF(AH1398,0,$D1642*(1+'General Inputs'!$C$4)^(AH$3906-$K$3906))*'General Inputs'!$C$6</f>
        <v>413936.05685024173</v>
      </c>
      <c r="AI1642" s="358">
        <f>IF(AI1398,0,$D1642*(1+'General Inputs'!$C$4)^(AI$3906-$K$3906))*'General Inputs'!$C$6</f>
        <v>422214.77798724658</v>
      </c>
      <c r="AJ1642" s="358">
        <f>IF(AJ1398,0,$D1642*(1+'General Inputs'!$C$4)^(AJ$3906-$K$3906))*'General Inputs'!$C$6</f>
        <v>430659.07354699151</v>
      </c>
    </row>
    <row r="1643" spans="1:36" x14ac:dyDescent="0.25">
      <c r="A1643" s="353" t="s">
        <v>459</v>
      </c>
      <c r="B1643" s="353" t="s">
        <v>459</v>
      </c>
      <c r="C1643" s="441">
        <f t="shared" si="1156"/>
        <v>2502</v>
      </c>
      <c r="D1643" s="397">
        <v>1750000</v>
      </c>
      <c r="E1643" s="397"/>
      <c r="F1643" s="397"/>
      <c r="G1643" s="397"/>
      <c r="H1643" s="397"/>
      <c r="I1643" s="476">
        <f t="shared" si="1157"/>
        <v>22</v>
      </c>
      <c r="J1643" s="476">
        <f t="shared" si="1158"/>
        <v>1</v>
      </c>
      <c r="K1643" s="358">
        <v>0</v>
      </c>
      <c r="L1643" s="358">
        <v>0</v>
      </c>
      <c r="M1643" s="358">
        <v>0</v>
      </c>
      <c r="N1643" s="358">
        <v>0</v>
      </c>
      <c r="O1643" s="358">
        <f>IF(O1399,0,$D1643*(1+'General Inputs'!$C$4)^(O$3906-$K$3906))*'General Inputs'!$C$6</f>
        <v>284138.44199999998</v>
      </c>
      <c r="P1643" s="358">
        <f>IF(P1399,0,$D1643*(1+'General Inputs'!$C$4)^(P$3906-$K$3906))*'General Inputs'!$C$6</f>
        <v>289821.21083999996</v>
      </c>
      <c r="Q1643" s="358">
        <f>IF(Q1399,0,$D1643*(1+'General Inputs'!$C$4)^(Q$3906-$K$3906))*'General Inputs'!$C$6</f>
        <v>295617.63505679998</v>
      </c>
      <c r="R1643" s="358">
        <f>IF(R1399,0,$D1643*(1+'General Inputs'!$C$4)^(R$3906-$K$3906))*'General Inputs'!$C$6</f>
        <v>301529.98775793595</v>
      </c>
      <c r="S1643" s="358">
        <f>IF(S1399,0,$D1643*(1+'General Inputs'!$C$4)^(S$3906-$K$3906))*'General Inputs'!$C$6</f>
        <v>307560.58751309471</v>
      </c>
      <c r="T1643" s="358">
        <f>IF(T1399,0,$D1643*(1+'General Inputs'!$C$4)^(T$3906-$K$3906))*'General Inputs'!$C$6</f>
        <v>313711.79926335654</v>
      </c>
      <c r="U1643" s="358">
        <f>IF(U1399,0,$D1643*(1+'General Inputs'!$C$4)^(U$3906-$K$3906))*'General Inputs'!$C$6</f>
        <v>319986.03524862375</v>
      </c>
      <c r="V1643" s="358">
        <f>IF(V1399,0,$D1643*(1+'General Inputs'!$C$4)^(V$3906-$K$3906))*'General Inputs'!$C$6</f>
        <v>326385.75595359615</v>
      </c>
      <c r="W1643" s="358">
        <f>IF(W1399,0,$D1643*(1+'General Inputs'!$C$4)^(W$3906-$K$3906))*'General Inputs'!$C$6</f>
        <v>332913.47107266809</v>
      </c>
      <c r="X1643" s="358">
        <f>IF(X1399,0,$D1643*(1+'General Inputs'!$C$4)^(X$3906-$K$3906))*'General Inputs'!$C$6</f>
        <v>339571.74049412145</v>
      </c>
      <c r="Y1643" s="358">
        <f>IF(Y1399,0,$D1643*(1+'General Inputs'!$C$4)^(Y$3906-$K$3906))*'General Inputs'!$C$6</f>
        <v>346363.17530400393</v>
      </c>
      <c r="Z1643" s="358">
        <f>IF(Z1399,0,$D1643*(1+'General Inputs'!$C$4)^(Z$3906-$K$3906))*'General Inputs'!$C$6</f>
        <v>353290.43881008396</v>
      </c>
      <c r="AA1643" s="358">
        <f>IF(AA1399,0,$D1643*(1+'General Inputs'!$C$4)^(AA$3906-$K$3906))*'General Inputs'!$C$6</f>
        <v>360356.2475862857</v>
      </c>
      <c r="AB1643" s="358">
        <f>IF(AB1399,0,$D1643*(1+'General Inputs'!$C$4)^(AB$3906-$K$3906))*'General Inputs'!$C$6</f>
        <v>367563.37253801135</v>
      </c>
      <c r="AC1643" s="358">
        <f>IF(AC1399,0,$D1643*(1+'General Inputs'!$C$4)^(AC$3906-$K$3906))*'General Inputs'!$C$6</f>
        <v>374914.63998877158</v>
      </c>
      <c r="AD1643" s="358">
        <f>IF(AD1399,0,$D1643*(1+'General Inputs'!$C$4)^(AD$3906-$K$3906))*'General Inputs'!$C$6</f>
        <v>382412.93278854695</v>
      </c>
      <c r="AE1643" s="358">
        <f>IF(AE1399,0,$D1643*(1+'General Inputs'!$C$4)^(AE$3906-$K$3906))*'General Inputs'!$C$6</f>
        <v>390061.19144431798</v>
      </c>
      <c r="AF1643" s="358">
        <f>IF(AF1399,0,$D1643*(1+'General Inputs'!$C$4)^(AF$3906-$K$3906))*'General Inputs'!$C$6</f>
        <v>397862.41527320427</v>
      </c>
      <c r="AG1643" s="358">
        <f>IF(AG1399,0,$D1643*(1+'General Inputs'!$C$4)^(AG$3906-$K$3906))*'General Inputs'!$C$6</f>
        <v>405819.66357866843</v>
      </c>
      <c r="AH1643" s="358">
        <f>IF(AH1399,0,$D1643*(1+'General Inputs'!$C$4)^(AH$3906-$K$3906))*'General Inputs'!$C$6</f>
        <v>413936.05685024173</v>
      </c>
      <c r="AI1643" s="358">
        <f>IF(AI1399,0,$D1643*(1+'General Inputs'!$C$4)^(AI$3906-$K$3906))*'General Inputs'!$C$6</f>
        <v>422214.77798724658</v>
      </c>
      <c r="AJ1643" s="358">
        <f>IF(AJ1399,0,$D1643*(1+'General Inputs'!$C$4)^(AJ$3906-$K$3906))*'General Inputs'!$C$6</f>
        <v>430659.07354699151</v>
      </c>
    </row>
    <row r="1644" spans="1:36" x14ac:dyDescent="0.25">
      <c r="A1644" s="353" t="s">
        <v>550</v>
      </c>
      <c r="B1644" s="353" t="s">
        <v>550</v>
      </c>
      <c r="C1644" s="441">
        <f t="shared" si="1156"/>
        <v>6250</v>
      </c>
      <c r="D1644" s="397">
        <v>8000000</v>
      </c>
      <c r="E1644" s="397"/>
      <c r="F1644" s="397"/>
      <c r="G1644" s="397"/>
      <c r="H1644" s="397"/>
      <c r="I1644" s="476">
        <f t="shared" si="1157"/>
        <v>22</v>
      </c>
      <c r="J1644" s="476">
        <f t="shared" si="1158"/>
        <v>1</v>
      </c>
      <c r="K1644" s="358">
        <v>0</v>
      </c>
      <c r="L1644" s="358">
        <v>0</v>
      </c>
      <c r="M1644" s="358">
        <v>0</v>
      </c>
      <c r="N1644" s="358">
        <v>0</v>
      </c>
      <c r="O1644" s="358">
        <f>IF(O1400,0,$D1644*(1+'General Inputs'!$C$4)^(O$3906-$K$3906))*'General Inputs'!$C$6</f>
        <v>1298918.5919999999</v>
      </c>
      <c r="P1644" s="358">
        <f>IF(P1400,0,$D1644*(1+'General Inputs'!$C$4)^(P$3906-$K$3906))*'General Inputs'!$C$6</f>
        <v>1324896.9638399999</v>
      </c>
      <c r="Q1644" s="358">
        <f>IF(Q1400,0,$D1644*(1+'General Inputs'!$C$4)^(Q$3906-$K$3906))*'General Inputs'!$C$6</f>
        <v>1351394.9031168001</v>
      </c>
      <c r="R1644" s="358">
        <f>IF(R1400,0,$D1644*(1+'General Inputs'!$C$4)^(R$3906-$K$3906))*'General Inputs'!$C$6</f>
        <v>1378422.8011791357</v>
      </c>
      <c r="S1644" s="358">
        <f>IF(S1400,0,$D1644*(1+'General Inputs'!$C$4)^(S$3906-$K$3906))*'General Inputs'!$C$6</f>
        <v>1405991.2572027186</v>
      </c>
      <c r="T1644" s="358">
        <f>IF(T1400,0,$D1644*(1+'General Inputs'!$C$4)^(T$3906-$K$3906))*'General Inputs'!$C$6</f>
        <v>1434111.082346773</v>
      </c>
      <c r="U1644" s="358">
        <f>IF(U1400,0,$D1644*(1+'General Inputs'!$C$4)^(U$3906-$K$3906))*'General Inputs'!$C$6</f>
        <v>1462793.3039937085</v>
      </c>
      <c r="V1644" s="358">
        <f>IF(V1400,0,$D1644*(1+'General Inputs'!$C$4)^(V$3906-$K$3906))*'General Inputs'!$C$6</f>
        <v>1492049.1700735826</v>
      </c>
      <c r="W1644" s="358">
        <f>IF(W1400,0,$D1644*(1+'General Inputs'!$C$4)^(W$3906-$K$3906))*'General Inputs'!$C$6</f>
        <v>1521890.1534750543</v>
      </c>
      <c r="X1644" s="358">
        <f>IF(X1400,0,$D1644*(1+'General Inputs'!$C$4)^(X$3906-$K$3906))*'General Inputs'!$C$6</f>
        <v>1552327.9565445553</v>
      </c>
      <c r="Y1644" s="358">
        <f>IF(Y1400,0,$D1644*(1+'General Inputs'!$C$4)^(Y$3906-$K$3906))*'General Inputs'!$C$6</f>
        <v>1583374.5156754467</v>
      </c>
      <c r="Z1644" s="358">
        <f>IF(Z1400,0,$D1644*(1+'General Inputs'!$C$4)^(Z$3906-$K$3906))*'General Inputs'!$C$6</f>
        <v>1615042.0059889548</v>
      </c>
      <c r="AA1644" s="358">
        <f>IF(AA1400,0,$D1644*(1+'General Inputs'!$C$4)^(AA$3906-$K$3906))*'General Inputs'!$C$6</f>
        <v>1647342.8461087344</v>
      </c>
      <c r="AB1644" s="358">
        <f>IF(AB1400,0,$D1644*(1+'General Inputs'!$C$4)^(AB$3906-$K$3906))*'General Inputs'!$C$6</f>
        <v>1680289.7030309094</v>
      </c>
      <c r="AC1644" s="358">
        <f>IF(AC1400,0,$D1644*(1+'General Inputs'!$C$4)^(AC$3906-$K$3906))*'General Inputs'!$C$6</f>
        <v>1713895.4970915273</v>
      </c>
      <c r="AD1644" s="358">
        <f>IF(AD1400,0,$D1644*(1+'General Inputs'!$C$4)^(AD$3906-$K$3906))*'General Inputs'!$C$6</f>
        <v>1748173.4070333578</v>
      </c>
      <c r="AE1644" s="358">
        <f>IF(AE1400,0,$D1644*(1+'General Inputs'!$C$4)^(AE$3906-$K$3906))*'General Inputs'!$C$6</f>
        <v>1783136.8751740248</v>
      </c>
      <c r="AF1644" s="358">
        <f>IF(AF1400,0,$D1644*(1+'General Inputs'!$C$4)^(AF$3906-$K$3906))*'General Inputs'!$C$6</f>
        <v>1818799.6126775055</v>
      </c>
      <c r="AG1644" s="358">
        <f>IF(AG1400,0,$D1644*(1+'General Inputs'!$C$4)^(AG$3906-$K$3906))*'General Inputs'!$C$6</f>
        <v>1855175.6049310556</v>
      </c>
      <c r="AH1644" s="358">
        <f>IF(AH1400,0,$D1644*(1+'General Inputs'!$C$4)^(AH$3906-$K$3906))*'General Inputs'!$C$6</f>
        <v>1892279.1170296762</v>
      </c>
      <c r="AI1644" s="358">
        <f>IF(AI1400,0,$D1644*(1+'General Inputs'!$C$4)^(AI$3906-$K$3906))*'General Inputs'!$C$6</f>
        <v>1930124.6993702701</v>
      </c>
      <c r="AJ1644" s="358">
        <f>IF(AJ1400,0,$D1644*(1+'General Inputs'!$C$4)^(AJ$3906-$K$3906))*'General Inputs'!$C$6</f>
        <v>1968727.1933576753</v>
      </c>
    </row>
    <row r="1645" spans="1:36" x14ac:dyDescent="0.25">
      <c r="A1645" s="353" t="s">
        <v>465</v>
      </c>
      <c r="B1645" s="353" t="s">
        <v>465</v>
      </c>
      <c r="C1645" s="441">
        <f t="shared" si="1156"/>
        <v>2000</v>
      </c>
      <c r="D1645" s="397">
        <v>1750000</v>
      </c>
      <c r="E1645" s="397"/>
      <c r="F1645" s="397"/>
      <c r="G1645" s="397"/>
      <c r="H1645" s="397"/>
      <c r="I1645" s="476">
        <f t="shared" si="1157"/>
        <v>22</v>
      </c>
      <c r="J1645" s="476">
        <f t="shared" si="1158"/>
        <v>1</v>
      </c>
      <c r="K1645" s="358">
        <v>0</v>
      </c>
      <c r="L1645" s="358">
        <v>0</v>
      </c>
      <c r="M1645" s="358">
        <v>0</v>
      </c>
      <c r="N1645" s="358">
        <v>0</v>
      </c>
      <c r="O1645" s="358">
        <f>IF(O1401,0,$D1645*(1+'General Inputs'!$C$4)^(O$3906-$K$3906))*'General Inputs'!$C$6</f>
        <v>284138.44199999998</v>
      </c>
      <c r="P1645" s="358">
        <f>IF(P1401,0,$D1645*(1+'General Inputs'!$C$4)^(P$3906-$K$3906))*'General Inputs'!$C$6</f>
        <v>289821.21083999996</v>
      </c>
      <c r="Q1645" s="358">
        <f>IF(Q1401,0,$D1645*(1+'General Inputs'!$C$4)^(Q$3906-$K$3906))*'General Inputs'!$C$6</f>
        <v>295617.63505679998</v>
      </c>
      <c r="R1645" s="358">
        <f>IF(R1401,0,$D1645*(1+'General Inputs'!$C$4)^(R$3906-$K$3906))*'General Inputs'!$C$6</f>
        <v>301529.98775793595</v>
      </c>
      <c r="S1645" s="358">
        <f>IF(S1401,0,$D1645*(1+'General Inputs'!$C$4)^(S$3906-$K$3906))*'General Inputs'!$C$6</f>
        <v>307560.58751309471</v>
      </c>
      <c r="T1645" s="358">
        <f>IF(T1401,0,$D1645*(1+'General Inputs'!$C$4)^(T$3906-$K$3906))*'General Inputs'!$C$6</f>
        <v>313711.79926335654</v>
      </c>
      <c r="U1645" s="358">
        <f>IF(U1401,0,$D1645*(1+'General Inputs'!$C$4)^(U$3906-$K$3906))*'General Inputs'!$C$6</f>
        <v>319986.03524862375</v>
      </c>
      <c r="V1645" s="358">
        <f>IF(V1401,0,$D1645*(1+'General Inputs'!$C$4)^(V$3906-$K$3906))*'General Inputs'!$C$6</f>
        <v>326385.75595359615</v>
      </c>
      <c r="W1645" s="358">
        <f>IF(W1401,0,$D1645*(1+'General Inputs'!$C$4)^(W$3906-$K$3906))*'General Inputs'!$C$6</f>
        <v>332913.47107266809</v>
      </c>
      <c r="X1645" s="358">
        <f>IF(X1401,0,$D1645*(1+'General Inputs'!$C$4)^(X$3906-$K$3906))*'General Inputs'!$C$6</f>
        <v>339571.74049412145</v>
      </c>
      <c r="Y1645" s="358">
        <f>IF(Y1401,0,$D1645*(1+'General Inputs'!$C$4)^(Y$3906-$K$3906))*'General Inputs'!$C$6</f>
        <v>346363.17530400393</v>
      </c>
      <c r="Z1645" s="358">
        <f>IF(Z1401,0,$D1645*(1+'General Inputs'!$C$4)^(Z$3906-$K$3906))*'General Inputs'!$C$6</f>
        <v>353290.43881008396</v>
      </c>
      <c r="AA1645" s="358">
        <f>IF(AA1401,0,$D1645*(1+'General Inputs'!$C$4)^(AA$3906-$K$3906))*'General Inputs'!$C$6</f>
        <v>360356.2475862857</v>
      </c>
      <c r="AB1645" s="358">
        <f>IF(AB1401,0,$D1645*(1+'General Inputs'!$C$4)^(AB$3906-$K$3906))*'General Inputs'!$C$6</f>
        <v>367563.37253801135</v>
      </c>
      <c r="AC1645" s="358">
        <f>IF(AC1401,0,$D1645*(1+'General Inputs'!$C$4)^(AC$3906-$K$3906))*'General Inputs'!$C$6</f>
        <v>374914.63998877158</v>
      </c>
      <c r="AD1645" s="358">
        <f>IF(AD1401,0,$D1645*(1+'General Inputs'!$C$4)^(AD$3906-$K$3906))*'General Inputs'!$C$6</f>
        <v>382412.93278854695</v>
      </c>
      <c r="AE1645" s="358">
        <f>IF(AE1401,0,$D1645*(1+'General Inputs'!$C$4)^(AE$3906-$K$3906))*'General Inputs'!$C$6</f>
        <v>390061.19144431798</v>
      </c>
      <c r="AF1645" s="358">
        <f>IF(AF1401,0,$D1645*(1+'General Inputs'!$C$4)^(AF$3906-$K$3906))*'General Inputs'!$C$6</f>
        <v>397862.41527320427</v>
      </c>
      <c r="AG1645" s="358">
        <f>IF(AG1401,0,$D1645*(1+'General Inputs'!$C$4)^(AG$3906-$K$3906))*'General Inputs'!$C$6</f>
        <v>405819.66357866843</v>
      </c>
      <c r="AH1645" s="358">
        <f>IF(AH1401,0,$D1645*(1+'General Inputs'!$C$4)^(AH$3906-$K$3906))*'General Inputs'!$C$6</f>
        <v>413936.05685024173</v>
      </c>
      <c r="AI1645" s="358">
        <f>IF(AI1401,0,$D1645*(1+'General Inputs'!$C$4)^(AI$3906-$K$3906))*'General Inputs'!$C$6</f>
        <v>422214.77798724658</v>
      </c>
      <c r="AJ1645" s="358">
        <f>IF(AJ1401,0,$D1645*(1+'General Inputs'!$C$4)^(AJ$3906-$K$3906))*'General Inputs'!$C$6</f>
        <v>430659.07354699151</v>
      </c>
    </row>
    <row r="1646" spans="1:36" x14ac:dyDescent="0.25">
      <c r="A1646" s="353" t="s">
        <v>540</v>
      </c>
      <c r="B1646" s="353" t="s">
        <v>541</v>
      </c>
      <c r="C1646" s="441">
        <f t="shared" si="1156"/>
        <v>1000</v>
      </c>
      <c r="D1646" s="397">
        <v>500000</v>
      </c>
      <c r="E1646" s="397"/>
      <c r="F1646" s="397"/>
      <c r="G1646" s="397"/>
      <c r="H1646" s="397"/>
      <c r="I1646" s="476">
        <f t="shared" si="1157"/>
        <v>22</v>
      </c>
      <c r="J1646" s="476">
        <f t="shared" si="1158"/>
        <v>1</v>
      </c>
      <c r="K1646" s="358">
        <v>0</v>
      </c>
      <c r="L1646" s="358">
        <v>0</v>
      </c>
      <c r="M1646" s="358">
        <v>0</v>
      </c>
      <c r="N1646" s="358">
        <v>0</v>
      </c>
      <c r="O1646" s="358">
        <f>IF(O1402,0,$D1646*(1+'General Inputs'!$C$4)^(O$3906-$K$3906))*'General Inputs'!$C$6</f>
        <v>81182.411999999997</v>
      </c>
      <c r="P1646" s="358">
        <f>IF(P1402,0,$D1646*(1+'General Inputs'!$C$4)^(P$3906-$K$3906))*'General Inputs'!$C$6</f>
        <v>82806.060239999992</v>
      </c>
      <c r="Q1646" s="358">
        <f>IF(Q1402,0,$D1646*(1+'General Inputs'!$C$4)^(Q$3906-$K$3906))*'General Inputs'!$C$6</f>
        <v>84462.181444800008</v>
      </c>
      <c r="R1646" s="358">
        <f>IF(R1402,0,$D1646*(1+'General Inputs'!$C$4)^(R$3906-$K$3906))*'General Inputs'!$C$6</f>
        <v>86151.42507369598</v>
      </c>
      <c r="S1646" s="358">
        <f>IF(S1402,0,$D1646*(1+'General Inputs'!$C$4)^(S$3906-$K$3906))*'General Inputs'!$C$6</f>
        <v>87874.453575169915</v>
      </c>
      <c r="T1646" s="358">
        <f>IF(T1402,0,$D1646*(1+'General Inputs'!$C$4)^(T$3906-$K$3906))*'General Inputs'!$C$6</f>
        <v>89631.942646673313</v>
      </c>
      <c r="U1646" s="358">
        <f>IF(U1402,0,$D1646*(1+'General Inputs'!$C$4)^(U$3906-$K$3906))*'General Inputs'!$C$6</f>
        <v>91424.581499606778</v>
      </c>
      <c r="V1646" s="358">
        <f>IF(V1402,0,$D1646*(1+'General Inputs'!$C$4)^(V$3906-$K$3906))*'General Inputs'!$C$6</f>
        <v>93253.07312959891</v>
      </c>
      <c r="W1646" s="358">
        <f>IF(W1402,0,$D1646*(1+'General Inputs'!$C$4)^(W$3906-$K$3906))*'General Inputs'!$C$6</f>
        <v>95118.134592190894</v>
      </c>
      <c r="X1646" s="358">
        <f>IF(X1402,0,$D1646*(1+'General Inputs'!$C$4)^(X$3906-$K$3906))*'General Inputs'!$C$6</f>
        <v>97020.497284034704</v>
      </c>
      <c r="Y1646" s="358">
        <f>IF(Y1402,0,$D1646*(1+'General Inputs'!$C$4)^(Y$3906-$K$3906))*'General Inputs'!$C$6</f>
        <v>98960.90722971542</v>
      </c>
      <c r="Z1646" s="358">
        <f>IF(Z1402,0,$D1646*(1+'General Inputs'!$C$4)^(Z$3906-$K$3906))*'General Inputs'!$C$6</f>
        <v>100940.12537430967</v>
      </c>
      <c r="AA1646" s="358">
        <f>IF(AA1402,0,$D1646*(1+'General Inputs'!$C$4)^(AA$3906-$K$3906))*'General Inputs'!$C$6</f>
        <v>102958.9278817959</v>
      </c>
      <c r="AB1646" s="358">
        <f>IF(AB1402,0,$D1646*(1+'General Inputs'!$C$4)^(AB$3906-$K$3906))*'General Inputs'!$C$6</f>
        <v>105018.10643943184</v>
      </c>
      <c r="AC1646" s="358">
        <f>IF(AC1402,0,$D1646*(1+'General Inputs'!$C$4)^(AC$3906-$K$3906))*'General Inputs'!$C$6</f>
        <v>107118.46856822046</v>
      </c>
      <c r="AD1646" s="358">
        <f>IF(AD1402,0,$D1646*(1+'General Inputs'!$C$4)^(AD$3906-$K$3906))*'General Inputs'!$C$6</f>
        <v>109260.83793958486</v>
      </c>
      <c r="AE1646" s="358">
        <f>IF(AE1402,0,$D1646*(1+'General Inputs'!$C$4)^(AE$3906-$K$3906))*'General Inputs'!$C$6</f>
        <v>111446.05469837655</v>
      </c>
      <c r="AF1646" s="358">
        <f>IF(AF1402,0,$D1646*(1+'General Inputs'!$C$4)^(AF$3906-$K$3906))*'General Inputs'!$C$6</f>
        <v>113674.97579234409</v>
      </c>
      <c r="AG1646" s="358">
        <f>IF(AG1402,0,$D1646*(1+'General Inputs'!$C$4)^(AG$3906-$K$3906))*'General Inputs'!$C$6</f>
        <v>115948.47530819097</v>
      </c>
      <c r="AH1646" s="358">
        <f>IF(AH1402,0,$D1646*(1+'General Inputs'!$C$4)^(AH$3906-$K$3906))*'General Inputs'!$C$6</f>
        <v>118267.44481435476</v>
      </c>
      <c r="AI1646" s="358">
        <f>IF(AI1402,0,$D1646*(1+'General Inputs'!$C$4)^(AI$3906-$K$3906))*'General Inputs'!$C$6</f>
        <v>120632.79371064188</v>
      </c>
      <c r="AJ1646" s="358">
        <f>IF(AJ1402,0,$D1646*(1+'General Inputs'!$C$4)^(AJ$3906-$K$3906))*'General Inputs'!$C$6</f>
        <v>123045.44958485471</v>
      </c>
    </row>
    <row r="1647" spans="1:36" x14ac:dyDescent="0.25">
      <c r="A1647" s="353" t="s">
        <v>330</v>
      </c>
      <c r="B1647" s="353" t="s">
        <v>330</v>
      </c>
      <c r="C1647" s="441">
        <f t="shared" si="1156"/>
        <v>3750</v>
      </c>
      <c r="D1647" s="397">
        <v>1750000</v>
      </c>
      <c r="E1647" s="397"/>
      <c r="F1647" s="397"/>
      <c r="G1647" s="397"/>
      <c r="H1647" s="397"/>
      <c r="I1647" s="476">
        <f t="shared" si="1157"/>
        <v>22</v>
      </c>
      <c r="J1647" s="476">
        <f t="shared" si="1158"/>
        <v>1</v>
      </c>
      <c r="K1647" s="358">
        <v>0</v>
      </c>
      <c r="L1647" s="358">
        <v>0</v>
      </c>
      <c r="M1647" s="358">
        <v>0</v>
      </c>
      <c r="N1647" s="358">
        <v>0</v>
      </c>
      <c r="O1647" s="358">
        <f>IF(O1403,0,$D1647*(1+'General Inputs'!$C$4)^(O$3906-$K$3906))*'General Inputs'!$C$6</f>
        <v>284138.44199999998</v>
      </c>
      <c r="P1647" s="358">
        <f>IF(P1403,0,$D1647*(1+'General Inputs'!$C$4)^(P$3906-$K$3906))*'General Inputs'!$C$6</f>
        <v>289821.21083999996</v>
      </c>
      <c r="Q1647" s="358">
        <f>IF(Q1403,0,$D1647*(1+'General Inputs'!$C$4)^(Q$3906-$K$3906))*'General Inputs'!$C$6</f>
        <v>295617.63505679998</v>
      </c>
      <c r="R1647" s="358">
        <f>IF(R1403,0,$D1647*(1+'General Inputs'!$C$4)^(R$3906-$K$3906))*'General Inputs'!$C$6</f>
        <v>301529.98775793595</v>
      </c>
      <c r="S1647" s="358">
        <f>IF(S1403,0,$D1647*(1+'General Inputs'!$C$4)^(S$3906-$K$3906))*'General Inputs'!$C$6</f>
        <v>307560.58751309471</v>
      </c>
      <c r="T1647" s="358">
        <f>IF(T1403,0,$D1647*(1+'General Inputs'!$C$4)^(T$3906-$K$3906))*'General Inputs'!$C$6</f>
        <v>313711.79926335654</v>
      </c>
      <c r="U1647" s="358">
        <f>IF(U1403,0,$D1647*(1+'General Inputs'!$C$4)^(U$3906-$K$3906))*'General Inputs'!$C$6</f>
        <v>319986.03524862375</v>
      </c>
      <c r="V1647" s="358">
        <f>IF(V1403,0,$D1647*(1+'General Inputs'!$C$4)^(V$3906-$K$3906))*'General Inputs'!$C$6</f>
        <v>326385.75595359615</v>
      </c>
      <c r="W1647" s="358">
        <f>IF(W1403,0,$D1647*(1+'General Inputs'!$C$4)^(W$3906-$K$3906))*'General Inputs'!$C$6</f>
        <v>332913.47107266809</v>
      </c>
      <c r="X1647" s="358">
        <f>IF(X1403,0,$D1647*(1+'General Inputs'!$C$4)^(X$3906-$K$3906))*'General Inputs'!$C$6</f>
        <v>339571.74049412145</v>
      </c>
      <c r="Y1647" s="358">
        <f>IF(Y1403,0,$D1647*(1+'General Inputs'!$C$4)^(Y$3906-$K$3906))*'General Inputs'!$C$6</f>
        <v>346363.17530400393</v>
      </c>
      <c r="Z1647" s="358">
        <f>IF(Z1403,0,$D1647*(1+'General Inputs'!$C$4)^(Z$3906-$K$3906))*'General Inputs'!$C$6</f>
        <v>353290.43881008396</v>
      </c>
      <c r="AA1647" s="358">
        <f>IF(AA1403,0,$D1647*(1+'General Inputs'!$C$4)^(AA$3906-$K$3906))*'General Inputs'!$C$6</f>
        <v>360356.2475862857</v>
      </c>
      <c r="AB1647" s="358">
        <f>IF(AB1403,0,$D1647*(1+'General Inputs'!$C$4)^(AB$3906-$K$3906))*'General Inputs'!$C$6</f>
        <v>367563.37253801135</v>
      </c>
      <c r="AC1647" s="358">
        <f>IF(AC1403,0,$D1647*(1+'General Inputs'!$C$4)^(AC$3906-$K$3906))*'General Inputs'!$C$6</f>
        <v>374914.63998877158</v>
      </c>
      <c r="AD1647" s="358">
        <f>IF(AD1403,0,$D1647*(1+'General Inputs'!$C$4)^(AD$3906-$K$3906))*'General Inputs'!$C$6</f>
        <v>382412.93278854695</v>
      </c>
      <c r="AE1647" s="358">
        <f>IF(AE1403,0,$D1647*(1+'General Inputs'!$C$4)^(AE$3906-$K$3906))*'General Inputs'!$C$6</f>
        <v>390061.19144431798</v>
      </c>
      <c r="AF1647" s="358">
        <f>IF(AF1403,0,$D1647*(1+'General Inputs'!$C$4)^(AF$3906-$K$3906))*'General Inputs'!$C$6</f>
        <v>397862.41527320427</v>
      </c>
      <c r="AG1647" s="358">
        <f>IF(AG1403,0,$D1647*(1+'General Inputs'!$C$4)^(AG$3906-$K$3906))*'General Inputs'!$C$6</f>
        <v>405819.66357866843</v>
      </c>
      <c r="AH1647" s="358">
        <f>IF(AH1403,0,$D1647*(1+'General Inputs'!$C$4)^(AH$3906-$K$3906))*'General Inputs'!$C$6</f>
        <v>413936.05685024173</v>
      </c>
      <c r="AI1647" s="358">
        <f>IF(AI1403,0,$D1647*(1+'General Inputs'!$C$4)^(AI$3906-$K$3906))*'General Inputs'!$C$6</f>
        <v>422214.77798724658</v>
      </c>
      <c r="AJ1647" s="358">
        <f>IF(AJ1403,0,$D1647*(1+'General Inputs'!$C$4)^(AJ$3906-$K$3906))*'General Inputs'!$C$6</f>
        <v>430659.07354699151</v>
      </c>
    </row>
    <row r="1648" spans="1:36" x14ac:dyDescent="0.25">
      <c r="A1648" s="353" t="s">
        <v>554</v>
      </c>
      <c r="B1648" s="353" t="s">
        <v>554</v>
      </c>
      <c r="C1648" s="441">
        <f t="shared" si="1156"/>
        <v>7500</v>
      </c>
      <c r="D1648" s="397">
        <v>8000000</v>
      </c>
      <c r="E1648" s="397"/>
      <c r="F1648" s="397"/>
      <c r="G1648" s="397"/>
      <c r="H1648" s="397"/>
      <c r="I1648" s="476">
        <f t="shared" si="1157"/>
        <v>22</v>
      </c>
      <c r="J1648" s="476">
        <f t="shared" si="1158"/>
        <v>1</v>
      </c>
      <c r="K1648" s="358">
        <v>0</v>
      </c>
      <c r="L1648" s="358">
        <v>0</v>
      </c>
      <c r="M1648" s="358">
        <v>0</v>
      </c>
      <c r="N1648" s="358">
        <v>0</v>
      </c>
      <c r="O1648" s="358">
        <f>IF(O1404,0,$D1648*(1+'General Inputs'!$C$4)^(O$3906-$K$3906))*'General Inputs'!$C$6</f>
        <v>1298918.5919999999</v>
      </c>
      <c r="P1648" s="358">
        <f>IF(P1404,0,$D1648*(1+'General Inputs'!$C$4)^(P$3906-$K$3906))*'General Inputs'!$C$6</f>
        <v>1324896.9638399999</v>
      </c>
      <c r="Q1648" s="358">
        <f>IF(Q1404,0,$D1648*(1+'General Inputs'!$C$4)^(Q$3906-$K$3906))*'General Inputs'!$C$6</f>
        <v>1351394.9031168001</v>
      </c>
      <c r="R1648" s="358">
        <f>IF(R1404,0,$D1648*(1+'General Inputs'!$C$4)^(R$3906-$K$3906))*'General Inputs'!$C$6</f>
        <v>1378422.8011791357</v>
      </c>
      <c r="S1648" s="358">
        <f>IF(S1404,0,$D1648*(1+'General Inputs'!$C$4)^(S$3906-$K$3906))*'General Inputs'!$C$6</f>
        <v>1405991.2572027186</v>
      </c>
      <c r="T1648" s="358">
        <f>IF(T1404,0,$D1648*(1+'General Inputs'!$C$4)^(T$3906-$K$3906))*'General Inputs'!$C$6</f>
        <v>1434111.082346773</v>
      </c>
      <c r="U1648" s="358">
        <f>IF(U1404,0,$D1648*(1+'General Inputs'!$C$4)^(U$3906-$K$3906))*'General Inputs'!$C$6</f>
        <v>1462793.3039937085</v>
      </c>
      <c r="V1648" s="358">
        <f>IF(V1404,0,$D1648*(1+'General Inputs'!$C$4)^(V$3906-$K$3906))*'General Inputs'!$C$6</f>
        <v>1492049.1700735826</v>
      </c>
      <c r="W1648" s="358">
        <f>IF(W1404,0,$D1648*(1+'General Inputs'!$C$4)^(W$3906-$K$3906))*'General Inputs'!$C$6</f>
        <v>1521890.1534750543</v>
      </c>
      <c r="X1648" s="358">
        <f>IF(X1404,0,$D1648*(1+'General Inputs'!$C$4)^(X$3906-$K$3906))*'General Inputs'!$C$6</f>
        <v>1552327.9565445553</v>
      </c>
      <c r="Y1648" s="358">
        <f>IF(Y1404,0,$D1648*(1+'General Inputs'!$C$4)^(Y$3906-$K$3906))*'General Inputs'!$C$6</f>
        <v>1583374.5156754467</v>
      </c>
      <c r="Z1648" s="358">
        <f>IF(Z1404,0,$D1648*(1+'General Inputs'!$C$4)^(Z$3906-$K$3906))*'General Inputs'!$C$6</f>
        <v>1615042.0059889548</v>
      </c>
      <c r="AA1648" s="358">
        <f>IF(AA1404,0,$D1648*(1+'General Inputs'!$C$4)^(AA$3906-$K$3906))*'General Inputs'!$C$6</f>
        <v>1647342.8461087344</v>
      </c>
      <c r="AB1648" s="358">
        <f>IF(AB1404,0,$D1648*(1+'General Inputs'!$C$4)^(AB$3906-$K$3906))*'General Inputs'!$C$6</f>
        <v>1680289.7030309094</v>
      </c>
      <c r="AC1648" s="358">
        <f>IF(AC1404,0,$D1648*(1+'General Inputs'!$C$4)^(AC$3906-$K$3906))*'General Inputs'!$C$6</f>
        <v>1713895.4970915273</v>
      </c>
      <c r="AD1648" s="358">
        <f>IF(AD1404,0,$D1648*(1+'General Inputs'!$C$4)^(AD$3906-$K$3906))*'General Inputs'!$C$6</f>
        <v>1748173.4070333578</v>
      </c>
      <c r="AE1648" s="358">
        <f>IF(AE1404,0,$D1648*(1+'General Inputs'!$C$4)^(AE$3906-$K$3906))*'General Inputs'!$C$6</f>
        <v>1783136.8751740248</v>
      </c>
      <c r="AF1648" s="358">
        <f>IF(AF1404,0,$D1648*(1+'General Inputs'!$C$4)^(AF$3906-$K$3906))*'General Inputs'!$C$6</f>
        <v>1818799.6126775055</v>
      </c>
      <c r="AG1648" s="358">
        <f>IF(AG1404,0,$D1648*(1+'General Inputs'!$C$4)^(AG$3906-$K$3906))*'General Inputs'!$C$6</f>
        <v>1855175.6049310556</v>
      </c>
      <c r="AH1648" s="358">
        <f>IF(AH1404,0,$D1648*(1+'General Inputs'!$C$4)^(AH$3906-$K$3906))*'General Inputs'!$C$6</f>
        <v>1892279.1170296762</v>
      </c>
      <c r="AI1648" s="358">
        <f>IF(AI1404,0,$D1648*(1+'General Inputs'!$C$4)^(AI$3906-$K$3906))*'General Inputs'!$C$6</f>
        <v>1930124.6993702701</v>
      </c>
      <c r="AJ1648" s="358">
        <f>IF(AJ1404,0,$D1648*(1+'General Inputs'!$C$4)^(AJ$3906-$K$3906))*'General Inputs'!$C$6</f>
        <v>1968727.1933576753</v>
      </c>
    </row>
    <row r="1649" spans="1:36" x14ac:dyDescent="0.25">
      <c r="A1649" s="353" t="s">
        <v>291</v>
      </c>
      <c r="B1649" s="353" t="s">
        <v>291</v>
      </c>
      <c r="C1649" s="441">
        <f t="shared" si="1156"/>
        <v>1000</v>
      </c>
      <c r="D1649" s="397">
        <v>500000</v>
      </c>
      <c r="E1649" s="397"/>
      <c r="F1649" s="397"/>
      <c r="G1649" s="397"/>
      <c r="H1649" s="397"/>
      <c r="I1649" s="476">
        <f t="shared" si="1157"/>
        <v>22</v>
      </c>
      <c r="J1649" s="476">
        <f t="shared" si="1158"/>
        <v>1</v>
      </c>
      <c r="K1649" s="358">
        <v>0</v>
      </c>
      <c r="L1649" s="358">
        <v>0</v>
      </c>
      <c r="M1649" s="358">
        <v>0</v>
      </c>
      <c r="N1649" s="358">
        <v>0</v>
      </c>
      <c r="O1649" s="358">
        <f>IF(O1405,0,$D1649*(1+'General Inputs'!$C$4)^(O$3906-$K$3906))*'General Inputs'!$C$6</f>
        <v>81182.411999999997</v>
      </c>
      <c r="P1649" s="358">
        <f>IF(P1405,0,$D1649*(1+'General Inputs'!$C$4)^(P$3906-$K$3906))*'General Inputs'!$C$6</f>
        <v>82806.060239999992</v>
      </c>
      <c r="Q1649" s="358">
        <f>IF(Q1405,0,$D1649*(1+'General Inputs'!$C$4)^(Q$3906-$K$3906))*'General Inputs'!$C$6</f>
        <v>84462.181444800008</v>
      </c>
      <c r="R1649" s="358">
        <f>IF(R1405,0,$D1649*(1+'General Inputs'!$C$4)^(R$3906-$K$3906))*'General Inputs'!$C$6</f>
        <v>86151.42507369598</v>
      </c>
      <c r="S1649" s="358">
        <f>IF(S1405,0,$D1649*(1+'General Inputs'!$C$4)^(S$3906-$K$3906))*'General Inputs'!$C$6</f>
        <v>87874.453575169915</v>
      </c>
      <c r="T1649" s="358">
        <f>IF(T1405,0,$D1649*(1+'General Inputs'!$C$4)^(T$3906-$K$3906))*'General Inputs'!$C$6</f>
        <v>89631.942646673313</v>
      </c>
      <c r="U1649" s="358">
        <f>IF(U1405,0,$D1649*(1+'General Inputs'!$C$4)^(U$3906-$K$3906))*'General Inputs'!$C$6</f>
        <v>91424.581499606778</v>
      </c>
      <c r="V1649" s="358">
        <f>IF(V1405,0,$D1649*(1+'General Inputs'!$C$4)^(V$3906-$K$3906))*'General Inputs'!$C$6</f>
        <v>93253.07312959891</v>
      </c>
      <c r="W1649" s="358">
        <f>IF(W1405,0,$D1649*(1+'General Inputs'!$C$4)^(W$3906-$K$3906))*'General Inputs'!$C$6</f>
        <v>95118.134592190894</v>
      </c>
      <c r="X1649" s="358">
        <f>IF(X1405,0,$D1649*(1+'General Inputs'!$C$4)^(X$3906-$K$3906))*'General Inputs'!$C$6</f>
        <v>97020.497284034704</v>
      </c>
      <c r="Y1649" s="358">
        <f>IF(Y1405,0,$D1649*(1+'General Inputs'!$C$4)^(Y$3906-$K$3906))*'General Inputs'!$C$6</f>
        <v>98960.90722971542</v>
      </c>
      <c r="Z1649" s="358">
        <f>IF(Z1405,0,$D1649*(1+'General Inputs'!$C$4)^(Z$3906-$K$3906))*'General Inputs'!$C$6</f>
        <v>100940.12537430967</v>
      </c>
      <c r="AA1649" s="358">
        <f>IF(AA1405,0,$D1649*(1+'General Inputs'!$C$4)^(AA$3906-$K$3906))*'General Inputs'!$C$6</f>
        <v>102958.9278817959</v>
      </c>
      <c r="AB1649" s="358">
        <f>IF(AB1405,0,$D1649*(1+'General Inputs'!$C$4)^(AB$3906-$K$3906))*'General Inputs'!$C$6</f>
        <v>105018.10643943184</v>
      </c>
      <c r="AC1649" s="358">
        <f>IF(AC1405,0,$D1649*(1+'General Inputs'!$C$4)^(AC$3906-$K$3906))*'General Inputs'!$C$6</f>
        <v>107118.46856822046</v>
      </c>
      <c r="AD1649" s="358">
        <f>IF(AD1405,0,$D1649*(1+'General Inputs'!$C$4)^(AD$3906-$K$3906))*'General Inputs'!$C$6</f>
        <v>109260.83793958486</v>
      </c>
      <c r="AE1649" s="358">
        <f>IF(AE1405,0,$D1649*(1+'General Inputs'!$C$4)^(AE$3906-$K$3906))*'General Inputs'!$C$6</f>
        <v>111446.05469837655</v>
      </c>
      <c r="AF1649" s="358">
        <f>IF(AF1405,0,$D1649*(1+'General Inputs'!$C$4)^(AF$3906-$K$3906))*'General Inputs'!$C$6</f>
        <v>113674.97579234409</v>
      </c>
      <c r="AG1649" s="358">
        <f>IF(AG1405,0,$D1649*(1+'General Inputs'!$C$4)^(AG$3906-$K$3906))*'General Inputs'!$C$6</f>
        <v>115948.47530819097</v>
      </c>
      <c r="AH1649" s="358">
        <f>IF(AH1405,0,$D1649*(1+'General Inputs'!$C$4)^(AH$3906-$K$3906))*'General Inputs'!$C$6</f>
        <v>118267.44481435476</v>
      </c>
      <c r="AI1649" s="358">
        <f>IF(AI1405,0,$D1649*(1+'General Inputs'!$C$4)^(AI$3906-$K$3906))*'General Inputs'!$C$6</f>
        <v>120632.79371064188</v>
      </c>
      <c r="AJ1649" s="358">
        <f>IF(AJ1405,0,$D1649*(1+'General Inputs'!$C$4)^(AJ$3906-$K$3906))*'General Inputs'!$C$6</f>
        <v>123045.44958485471</v>
      </c>
    </row>
    <row r="1650" spans="1:36" x14ac:dyDescent="0.25">
      <c r="A1650" s="353" t="s">
        <v>539</v>
      </c>
      <c r="B1650" s="353" t="s">
        <v>539</v>
      </c>
      <c r="C1650" s="441">
        <f t="shared" si="1156"/>
        <v>3000</v>
      </c>
      <c r="D1650" s="397">
        <v>1750000</v>
      </c>
      <c r="E1650" s="397"/>
      <c r="F1650" s="397"/>
      <c r="G1650" s="397"/>
      <c r="H1650" s="397"/>
      <c r="I1650" s="476">
        <f t="shared" si="1157"/>
        <v>22</v>
      </c>
      <c r="J1650" s="476">
        <f t="shared" si="1158"/>
        <v>1</v>
      </c>
      <c r="K1650" s="358">
        <v>0</v>
      </c>
      <c r="L1650" s="358">
        <v>0</v>
      </c>
      <c r="M1650" s="358">
        <v>0</v>
      </c>
      <c r="N1650" s="358">
        <v>0</v>
      </c>
      <c r="O1650" s="358">
        <f>IF(O1406,0,$D1650*(1+'General Inputs'!$C$4)^(O$3906-$K$3906))*'General Inputs'!$C$6</f>
        <v>284138.44199999998</v>
      </c>
      <c r="P1650" s="358">
        <f>IF(P1406,0,$D1650*(1+'General Inputs'!$C$4)^(P$3906-$K$3906))*'General Inputs'!$C$6</f>
        <v>289821.21083999996</v>
      </c>
      <c r="Q1650" s="358">
        <f>IF(Q1406,0,$D1650*(1+'General Inputs'!$C$4)^(Q$3906-$K$3906))*'General Inputs'!$C$6</f>
        <v>295617.63505679998</v>
      </c>
      <c r="R1650" s="358">
        <f>IF(R1406,0,$D1650*(1+'General Inputs'!$C$4)^(R$3906-$K$3906))*'General Inputs'!$C$6</f>
        <v>301529.98775793595</v>
      </c>
      <c r="S1650" s="358">
        <f>IF(S1406,0,$D1650*(1+'General Inputs'!$C$4)^(S$3906-$K$3906))*'General Inputs'!$C$6</f>
        <v>307560.58751309471</v>
      </c>
      <c r="T1650" s="358">
        <f>IF(T1406,0,$D1650*(1+'General Inputs'!$C$4)^(T$3906-$K$3906))*'General Inputs'!$C$6</f>
        <v>313711.79926335654</v>
      </c>
      <c r="U1650" s="358">
        <f>IF(U1406,0,$D1650*(1+'General Inputs'!$C$4)^(U$3906-$K$3906))*'General Inputs'!$C$6</f>
        <v>319986.03524862375</v>
      </c>
      <c r="V1650" s="358">
        <f>IF(V1406,0,$D1650*(1+'General Inputs'!$C$4)^(V$3906-$K$3906))*'General Inputs'!$C$6</f>
        <v>326385.75595359615</v>
      </c>
      <c r="W1650" s="358">
        <f>IF(W1406,0,$D1650*(1+'General Inputs'!$C$4)^(W$3906-$K$3906))*'General Inputs'!$C$6</f>
        <v>332913.47107266809</v>
      </c>
      <c r="X1650" s="358">
        <f>IF(X1406,0,$D1650*(1+'General Inputs'!$C$4)^(X$3906-$K$3906))*'General Inputs'!$C$6</f>
        <v>339571.74049412145</v>
      </c>
      <c r="Y1650" s="358">
        <f>IF(Y1406,0,$D1650*(1+'General Inputs'!$C$4)^(Y$3906-$K$3906))*'General Inputs'!$C$6</f>
        <v>346363.17530400393</v>
      </c>
      <c r="Z1650" s="358">
        <f>IF(Z1406,0,$D1650*(1+'General Inputs'!$C$4)^(Z$3906-$K$3906))*'General Inputs'!$C$6</f>
        <v>353290.43881008396</v>
      </c>
      <c r="AA1650" s="358">
        <f>IF(AA1406,0,$D1650*(1+'General Inputs'!$C$4)^(AA$3906-$K$3906))*'General Inputs'!$C$6</f>
        <v>360356.2475862857</v>
      </c>
      <c r="AB1650" s="358">
        <f>IF(AB1406,0,$D1650*(1+'General Inputs'!$C$4)^(AB$3906-$K$3906))*'General Inputs'!$C$6</f>
        <v>367563.37253801135</v>
      </c>
      <c r="AC1650" s="358">
        <f>IF(AC1406,0,$D1650*(1+'General Inputs'!$C$4)^(AC$3906-$K$3906))*'General Inputs'!$C$6</f>
        <v>374914.63998877158</v>
      </c>
      <c r="AD1650" s="358">
        <f>IF(AD1406,0,$D1650*(1+'General Inputs'!$C$4)^(AD$3906-$K$3906))*'General Inputs'!$C$6</f>
        <v>382412.93278854695</v>
      </c>
      <c r="AE1650" s="358">
        <f>IF(AE1406,0,$D1650*(1+'General Inputs'!$C$4)^(AE$3906-$K$3906))*'General Inputs'!$C$6</f>
        <v>390061.19144431798</v>
      </c>
      <c r="AF1650" s="358">
        <f>IF(AF1406,0,$D1650*(1+'General Inputs'!$C$4)^(AF$3906-$K$3906))*'General Inputs'!$C$6</f>
        <v>397862.41527320427</v>
      </c>
      <c r="AG1650" s="358">
        <f>IF(AG1406,0,$D1650*(1+'General Inputs'!$C$4)^(AG$3906-$K$3906))*'General Inputs'!$C$6</f>
        <v>405819.66357866843</v>
      </c>
      <c r="AH1650" s="358">
        <f>IF(AH1406,0,$D1650*(1+'General Inputs'!$C$4)^(AH$3906-$K$3906))*'General Inputs'!$C$6</f>
        <v>413936.05685024173</v>
      </c>
      <c r="AI1650" s="358">
        <f>IF(AI1406,0,$D1650*(1+'General Inputs'!$C$4)^(AI$3906-$K$3906))*'General Inputs'!$C$6</f>
        <v>422214.77798724658</v>
      </c>
      <c r="AJ1650" s="358">
        <f>IF(AJ1406,0,$D1650*(1+'General Inputs'!$C$4)^(AJ$3906-$K$3906))*'General Inputs'!$C$6</f>
        <v>430659.07354699151</v>
      </c>
    </row>
    <row r="1651" spans="1:36" x14ac:dyDescent="0.25">
      <c r="A1651" s="353" t="s">
        <v>283</v>
      </c>
      <c r="B1651" s="353" t="s">
        <v>283</v>
      </c>
      <c r="C1651" s="441">
        <f t="shared" si="1156"/>
        <v>1000</v>
      </c>
      <c r="D1651" s="397">
        <v>500000</v>
      </c>
      <c r="E1651" s="397"/>
      <c r="F1651" s="397"/>
      <c r="G1651" s="397"/>
      <c r="H1651" s="397"/>
      <c r="I1651" s="476">
        <f t="shared" si="1157"/>
        <v>22</v>
      </c>
      <c r="J1651" s="476">
        <f t="shared" si="1158"/>
        <v>1</v>
      </c>
      <c r="K1651" s="358">
        <v>0</v>
      </c>
      <c r="L1651" s="358">
        <v>0</v>
      </c>
      <c r="M1651" s="358">
        <v>0</v>
      </c>
      <c r="N1651" s="358">
        <v>0</v>
      </c>
      <c r="O1651" s="358">
        <f>IF(O1407,0,$D1651*(1+'General Inputs'!$C$4)^(O$3906-$K$3906))*'General Inputs'!$C$6</f>
        <v>81182.411999999997</v>
      </c>
      <c r="P1651" s="358">
        <f>IF(P1407,0,$D1651*(1+'General Inputs'!$C$4)^(P$3906-$K$3906))*'General Inputs'!$C$6</f>
        <v>82806.060239999992</v>
      </c>
      <c r="Q1651" s="358">
        <f>IF(Q1407,0,$D1651*(1+'General Inputs'!$C$4)^(Q$3906-$K$3906))*'General Inputs'!$C$6</f>
        <v>84462.181444800008</v>
      </c>
      <c r="R1651" s="358">
        <f>IF(R1407,0,$D1651*(1+'General Inputs'!$C$4)^(R$3906-$K$3906))*'General Inputs'!$C$6</f>
        <v>86151.42507369598</v>
      </c>
      <c r="S1651" s="358">
        <f>IF(S1407,0,$D1651*(1+'General Inputs'!$C$4)^(S$3906-$K$3906))*'General Inputs'!$C$6</f>
        <v>87874.453575169915</v>
      </c>
      <c r="T1651" s="358">
        <f>IF(T1407,0,$D1651*(1+'General Inputs'!$C$4)^(T$3906-$K$3906))*'General Inputs'!$C$6</f>
        <v>89631.942646673313</v>
      </c>
      <c r="U1651" s="358">
        <f>IF(U1407,0,$D1651*(1+'General Inputs'!$C$4)^(U$3906-$K$3906))*'General Inputs'!$C$6</f>
        <v>91424.581499606778</v>
      </c>
      <c r="V1651" s="358">
        <f>IF(V1407,0,$D1651*(1+'General Inputs'!$C$4)^(V$3906-$K$3906))*'General Inputs'!$C$6</f>
        <v>93253.07312959891</v>
      </c>
      <c r="W1651" s="358">
        <f>IF(W1407,0,$D1651*(1+'General Inputs'!$C$4)^(W$3906-$K$3906))*'General Inputs'!$C$6</f>
        <v>95118.134592190894</v>
      </c>
      <c r="X1651" s="358">
        <f>IF(X1407,0,$D1651*(1+'General Inputs'!$C$4)^(X$3906-$K$3906))*'General Inputs'!$C$6</f>
        <v>97020.497284034704</v>
      </c>
      <c r="Y1651" s="358">
        <f>IF(Y1407,0,$D1651*(1+'General Inputs'!$C$4)^(Y$3906-$K$3906))*'General Inputs'!$C$6</f>
        <v>98960.90722971542</v>
      </c>
      <c r="Z1651" s="358">
        <f>IF(Z1407,0,$D1651*(1+'General Inputs'!$C$4)^(Z$3906-$K$3906))*'General Inputs'!$C$6</f>
        <v>100940.12537430967</v>
      </c>
      <c r="AA1651" s="358">
        <f>IF(AA1407,0,$D1651*(1+'General Inputs'!$C$4)^(AA$3906-$K$3906))*'General Inputs'!$C$6</f>
        <v>102958.9278817959</v>
      </c>
      <c r="AB1651" s="358">
        <f>IF(AB1407,0,$D1651*(1+'General Inputs'!$C$4)^(AB$3906-$K$3906))*'General Inputs'!$C$6</f>
        <v>105018.10643943184</v>
      </c>
      <c r="AC1651" s="358">
        <f>IF(AC1407,0,$D1651*(1+'General Inputs'!$C$4)^(AC$3906-$K$3906))*'General Inputs'!$C$6</f>
        <v>107118.46856822046</v>
      </c>
      <c r="AD1651" s="358">
        <f>IF(AD1407,0,$D1651*(1+'General Inputs'!$C$4)^(AD$3906-$K$3906))*'General Inputs'!$C$6</f>
        <v>109260.83793958486</v>
      </c>
      <c r="AE1651" s="358">
        <f>IF(AE1407,0,$D1651*(1+'General Inputs'!$C$4)^(AE$3906-$K$3906))*'General Inputs'!$C$6</f>
        <v>111446.05469837655</v>
      </c>
      <c r="AF1651" s="358">
        <f>IF(AF1407,0,$D1651*(1+'General Inputs'!$C$4)^(AF$3906-$K$3906))*'General Inputs'!$C$6</f>
        <v>113674.97579234409</v>
      </c>
      <c r="AG1651" s="358">
        <f>IF(AG1407,0,$D1651*(1+'General Inputs'!$C$4)^(AG$3906-$K$3906))*'General Inputs'!$C$6</f>
        <v>115948.47530819097</v>
      </c>
      <c r="AH1651" s="358">
        <f>IF(AH1407,0,$D1651*(1+'General Inputs'!$C$4)^(AH$3906-$K$3906))*'General Inputs'!$C$6</f>
        <v>118267.44481435476</v>
      </c>
      <c r="AI1651" s="358">
        <f>IF(AI1407,0,$D1651*(1+'General Inputs'!$C$4)^(AI$3906-$K$3906))*'General Inputs'!$C$6</f>
        <v>120632.79371064188</v>
      </c>
      <c r="AJ1651" s="358">
        <f>IF(AJ1407,0,$D1651*(1+'General Inputs'!$C$4)^(AJ$3906-$K$3906))*'General Inputs'!$C$6</f>
        <v>123045.44958485471</v>
      </c>
    </row>
    <row r="1652" spans="1:36" x14ac:dyDescent="0.25">
      <c r="A1652" s="353" t="s">
        <v>310</v>
      </c>
      <c r="B1652" s="353" t="s">
        <v>310</v>
      </c>
      <c r="C1652" s="441">
        <f t="shared" si="1156"/>
        <v>2000</v>
      </c>
      <c r="D1652" s="397">
        <v>1750000</v>
      </c>
      <c r="E1652" s="397"/>
      <c r="F1652" s="397"/>
      <c r="G1652" s="397"/>
      <c r="H1652" s="397"/>
      <c r="I1652" s="476">
        <f t="shared" si="1157"/>
        <v>22</v>
      </c>
      <c r="J1652" s="476">
        <f t="shared" si="1158"/>
        <v>1</v>
      </c>
      <c r="K1652" s="358">
        <v>0</v>
      </c>
      <c r="L1652" s="358">
        <v>0</v>
      </c>
      <c r="M1652" s="358">
        <v>0</v>
      </c>
      <c r="N1652" s="358">
        <v>0</v>
      </c>
      <c r="O1652" s="358">
        <f>IF(O1408,0,$D1652*(1+'General Inputs'!$C$4)^(O$3906-$K$3906))*'General Inputs'!$C$6</f>
        <v>284138.44199999998</v>
      </c>
      <c r="P1652" s="358">
        <f>IF(P1408,0,$D1652*(1+'General Inputs'!$C$4)^(P$3906-$K$3906))*'General Inputs'!$C$6</f>
        <v>289821.21083999996</v>
      </c>
      <c r="Q1652" s="358">
        <f>IF(Q1408,0,$D1652*(1+'General Inputs'!$C$4)^(Q$3906-$K$3906))*'General Inputs'!$C$6</f>
        <v>295617.63505679998</v>
      </c>
      <c r="R1652" s="358">
        <f>IF(R1408,0,$D1652*(1+'General Inputs'!$C$4)^(R$3906-$K$3906))*'General Inputs'!$C$6</f>
        <v>301529.98775793595</v>
      </c>
      <c r="S1652" s="358">
        <f>IF(S1408,0,$D1652*(1+'General Inputs'!$C$4)^(S$3906-$K$3906))*'General Inputs'!$C$6</f>
        <v>307560.58751309471</v>
      </c>
      <c r="T1652" s="358">
        <f>IF(T1408,0,$D1652*(1+'General Inputs'!$C$4)^(T$3906-$K$3906))*'General Inputs'!$C$6</f>
        <v>313711.79926335654</v>
      </c>
      <c r="U1652" s="358">
        <f>IF(U1408,0,$D1652*(1+'General Inputs'!$C$4)^(U$3906-$K$3906))*'General Inputs'!$C$6</f>
        <v>319986.03524862375</v>
      </c>
      <c r="V1652" s="358">
        <f>IF(V1408,0,$D1652*(1+'General Inputs'!$C$4)^(V$3906-$K$3906))*'General Inputs'!$C$6</f>
        <v>326385.75595359615</v>
      </c>
      <c r="W1652" s="358">
        <f>IF(W1408,0,$D1652*(1+'General Inputs'!$C$4)^(W$3906-$K$3906))*'General Inputs'!$C$6</f>
        <v>332913.47107266809</v>
      </c>
      <c r="X1652" s="358">
        <f>IF(X1408,0,$D1652*(1+'General Inputs'!$C$4)^(X$3906-$K$3906))*'General Inputs'!$C$6</f>
        <v>339571.74049412145</v>
      </c>
      <c r="Y1652" s="358">
        <f>IF(Y1408,0,$D1652*(1+'General Inputs'!$C$4)^(Y$3906-$K$3906))*'General Inputs'!$C$6</f>
        <v>346363.17530400393</v>
      </c>
      <c r="Z1652" s="358">
        <f>IF(Z1408,0,$D1652*(1+'General Inputs'!$C$4)^(Z$3906-$K$3906))*'General Inputs'!$C$6</f>
        <v>353290.43881008396</v>
      </c>
      <c r="AA1652" s="358">
        <f>IF(AA1408,0,$D1652*(1+'General Inputs'!$C$4)^(AA$3906-$K$3906))*'General Inputs'!$C$6</f>
        <v>360356.2475862857</v>
      </c>
      <c r="AB1652" s="358">
        <f>IF(AB1408,0,$D1652*(1+'General Inputs'!$C$4)^(AB$3906-$K$3906))*'General Inputs'!$C$6</f>
        <v>367563.37253801135</v>
      </c>
      <c r="AC1652" s="358">
        <f>IF(AC1408,0,$D1652*(1+'General Inputs'!$C$4)^(AC$3906-$K$3906))*'General Inputs'!$C$6</f>
        <v>374914.63998877158</v>
      </c>
      <c r="AD1652" s="358">
        <f>IF(AD1408,0,$D1652*(1+'General Inputs'!$C$4)^(AD$3906-$K$3906))*'General Inputs'!$C$6</f>
        <v>382412.93278854695</v>
      </c>
      <c r="AE1652" s="358">
        <f>IF(AE1408,0,$D1652*(1+'General Inputs'!$C$4)^(AE$3906-$K$3906))*'General Inputs'!$C$6</f>
        <v>390061.19144431798</v>
      </c>
      <c r="AF1652" s="358">
        <f>IF(AF1408,0,$D1652*(1+'General Inputs'!$C$4)^(AF$3906-$K$3906))*'General Inputs'!$C$6</f>
        <v>397862.41527320427</v>
      </c>
      <c r="AG1652" s="358">
        <f>IF(AG1408,0,$D1652*(1+'General Inputs'!$C$4)^(AG$3906-$K$3906))*'General Inputs'!$C$6</f>
        <v>405819.66357866843</v>
      </c>
      <c r="AH1652" s="358">
        <f>IF(AH1408,0,$D1652*(1+'General Inputs'!$C$4)^(AH$3906-$K$3906))*'General Inputs'!$C$6</f>
        <v>413936.05685024173</v>
      </c>
      <c r="AI1652" s="358">
        <f>IF(AI1408,0,$D1652*(1+'General Inputs'!$C$4)^(AI$3906-$K$3906))*'General Inputs'!$C$6</f>
        <v>422214.77798724658</v>
      </c>
      <c r="AJ1652" s="358">
        <f>IF(AJ1408,0,$D1652*(1+'General Inputs'!$C$4)^(AJ$3906-$K$3906))*'General Inputs'!$C$6</f>
        <v>430659.07354699151</v>
      </c>
    </row>
    <row r="1653" spans="1:36" x14ac:dyDescent="0.25">
      <c r="A1653" s="353" t="s">
        <v>444</v>
      </c>
      <c r="B1653" s="353" t="s">
        <v>444</v>
      </c>
      <c r="C1653" s="441">
        <f t="shared" si="1156"/>
        <v>12500</v>
      </c>
      <c r="D1653" s="397">
        <v>8000000</v>
      </c>
      <c r="E1653" s="397"/>
      <c r="F1653" s="397"/>
      <c r="G1653" s="397"/>
      <c r="H1653" s="397"/>
      <c r="I1653" s="476">
        <f t="shared" si="1157"/>
        <v>22</v>
      </c>
      <c r="J1653" s="476">
        <f t="shared" si="1158"/>
        <v>1</v>
      </c>
      <c r="K1653" s="358">
        <v>0</v>
      </c>
      <c r="L1653" s="358">
        <v>0</v>
      </c>
      <c r="M1653" s="358">
        <v>0</v>
      </c>
      <c r="N1653" s="358">
        <v>0</v>
      </c>
      <c r="O1653" s="358">
        <f>IF(O1409,0,$D1653*(1+'General Inputs'!$C$4)^(O$3906-$K$3906))*'General Inputs'!$C$6</f>
        <v>1298918.5919999999</v>
      </c>
      <c r="P1653" s="358">
        <f>IF(P1409,0,$D1653*(1+'General Inputs'!$C$4)^(P$3906-$K$3906))*'General Inputs'!$C$6</f>
        <v>1324896.9638399999</v>
      </c>
      <c r="Q1653" s="358">
        <f>IF(Q1409,0,$D1653*(1+'General Inputs'!$C$4)^(Q$3906-$K$3906))*'General Inputs'!$C$6</f>
        <v>1351394.9031168001</v>
      </c>
      <c r="R1653" s="358">
        <f>IF(R1409,0,$D1653*(1+'General Inputs'!$C$4)^(R$3906-$K$3906))*'General Inputs'!$C$6</f>
        <v>1378422.8011791357</v>
      </c>
      <c r="S1653" s="358">
        <f>IF(S1409,0,$D1653*(1+'General Inputs'!$C$4)^(S$3906-$K$3906))*'General Inputs'!$C$6</f>
        <v>1405991.2572027186</v>
      </c>
      <c r="T1653" s="358">
        <f>IF(T1409,0,$D1653*(1+'General Inputs'!$C$4)^(T$3906-$K$3906))*'General Inputs'!$C$6</f>
        <v>1434111.082346773</v>
      </c>
      <c r="U1653" s="358">
        <f>IF(U1409,0,$D1653*(1+'General Inputs'!$C$4)^(U$3906-$K$3906))*'General Inputs'!$C$6</f>
        <v>1462793.3039937085</v>
      </c>
      <c r="V1653" s="358">
        <f>IF(V1409,0,$D1653*(1+'General Inputs'!$C$4)^(V$3906-$K$3906))*'General Inputs'!$C$6</f>
        <v>1492049.1700735826</v>
      </c>
      <c r="W1653" s="358">
        <f>IF(W1409,0,$D1653*(1+'General Inputs'!$C$4)^(W$3906-$K$3906))*'General Inputs'!$C$6</f>
        <v>1521890.1534750543</v>
      </c>
      <c r="X1653" s="358">
        <f>IF(X1409,0,$D1653*(1+'General Inputs'!$C$4)^(X$3906-$K$3906))*'General Inputs'!$C$6</f>
        <v>1552327.9565445553</v>
      </c>
      <c r="Y1653" s="358">
        <f>IF(Y1409,0,$D1653*(1+'General Inputs'!$C$4)^(Y$3906-$K$3906))*'General Inputs'!$C$6</f>
        <v>1583374.5156754467</v>
      </c>
      <c r="Z1653" s="358">
        <f>IF(Z1409,0,$D1653*(1+'General Inputs'!$C$4)^(Z$3906-$K$3906))*'General Inputs'!$C$6</f>
        <v>1615042.0059889548</v>
      </c>
      <c r="AA1653" s="358">
        <f>IF(AA1409,0,$D1653*(1+'General Inputs'!$C$4)^(AA$3906-$K$3906))*'General Inputs'!$C$6</f>
        <v>1647342.8461087344</v>
      </c>
      <c r="AB1653" s="358">
        <f>IF(AB1409,0,$D1653*(1+'General Inputs'!$C$4)^(AB$3906-$K$3906))*'General Inputs'!$C$6</f>
        <v>1680289.7030309094</v>
      </c>
      <c r="AC1653" s="358">
        <f>IF(AC1409,0,$D1653*(1+'General Inputs'!$C$4)^(AC$3906-$K$3906))*'General Inputs'!$C$6</f>
        <v>1713895.4970915273</v>
      </c>
      <c r="AD1653" s="358">
        <f>IF(AD1409,0,$D1653*(1+'General Inputs'!$C$4)^(AD$3906-$K$3906))*'General Inputs'!$C$6</f>
        <v>1748173.4070333578</v>
      </c>
      <c r="AE1653" s="358">
        <f>IF(AE1409,0,$D1653*(1+'General Inputs'!$C$4)^(AE$3906-$K$3906))*'General Inputs'!$C$6</f>
        <v>1783136.8751740248</v>
      </c>
      <c r="AF1653" s="358">
        <f>IF(AF1409,0,$D1653*(1+'General Inputs'!$C$4)^(AF$3906-$K$3906))*'General Inputs'!$C$6</f>
        <v>1818799.6126775055</v>
      </c>
      <c r="AG1653" s="358">
        <f>IF(AG1409,0,$D1653*(1+'General Inputs'!$C$4)^(AG$3906-$K$3906))*'General Inputs'!$C$6</f>
        <v>1855175.6049310556</v>
      </c>
      <c r="AH1653" s="358">
        <f>IF(AH1409,0,$D1653*(1+'General Inputs'!$C$4)^(AH$3906-$K$3906))*'General Inputs'!$C$6</f>
        <v>1892279.1170296762</v>
      </c>
      <c r="AI1653" s="358">
        <f>IF(AI1409,0,$D1653*(1+'General Inputs'!$C$4)^(AI$3906-$K$3906))*'General Inputs'!$C$6</f>
        <v>1930124.6993702701</v>
      </c>
      <c r="AJ1653" s="358">
        <f>IF(AJ1409,0,$D1653*(1+'General Inputs'!$C$4)^(AJ$3906-$K$3906))*'General Inputs'!$C$6</f>
        <v>1968727.1933576753</v>
      </c>
    </row>
    <row r="1654" spans="1:36" x14ac:dyDescent="0.25">
      <c r="A1654" s="353" t="s">
        <v>532</v>
      </c>
      <c r="B1654" s="353" t="s">
        <v>532</v>
      </c>
      <c r="C1654" s="441">
        <f t="shared" si="1156"/>
        <v>14000</v>
      </c>
      <c r="D1654" s="397">
        <v>8000000</v>
      </c>
      <c r="E1654" s="397"/>
      <c r="F1654" s="397"/>
      <c r="G1654" s="397"/>
      <c r="H1654" s="397"/>
      <c r="I1654" s="476">
        <f t="shared" si="1157"/>
        <v>22</v>
      </c>
      <c r="J1654" s="476">
        <f t="shared" si="1158"/>
        <v>1</v>
      </c>
      <c r="K1654" s="358">
        <v>0</v>
      </c>
      <c r="L1654" s="358">
        <v>0</v>
      </c>
      <c r="M1654" s="358">
        <v>0</v>
      </c>
      <c r="N1654" s="358">
        <v>0</v>
      </c>
      <c r="O1654" s="358">
        <f>IF(O1410,0,$D1654*(1+'General Inputs'!$C$4)^(O$3906-$K$3906))*'General Inputs'!$C$6</f>
        <v>1298918.5919999999</v>
      </c>
      <c r="P1654" s="358">
        <f>IF(P1410,0,$D1654*(1+'General Inputs'!$C$4)^(P$3906-$K$3906))*'General Inputs'!$C$6</f>
        <v>1324896.9638399999</v>
      </c>
      <c r="Q1654" s="358">
        <f>IF(Q1410,0,$D1654*(1+'General Inputs'!$C$4)^(Q$3906-$K$3906))*'General Inputs'!$C$6</f>
        <v>1351394.9031168001</v>
      </c>
      <c r="R1654" s="358">
        <f>IF(R1410,0,$D1654*(1+'General Inputs'!$C$4)^(R$3906-$K$3906))*'General Inputs'!$C$6</f>
        <v>1378422.8011791357</v>
      </c>
      <c r="S1654" s="358">
        <f>IF(S1410,0,$D1654*(1+'General Inputs'!$C$4)^(S$3906-$K$3906))*'General Inputs'!$C$6</f>
        <v>1405991.2572027186</v>
      </c>
      <c r="T1654" s="358">
        <f>IF(T1410,0,$D1654*(1+'General Inputs'!$C$4)^(T$3906-$K$3906))*'General Inputs'!$C$6</f>
        <v>1434111.082346773</v>
      </c>
      <c r="U1654" s="358">
        <f>IF(U1410,0,$D1654*(1+'General Inputs'!$C$4)^(U$3906-$K$3906))*'General Inputs'!$C$6</f>
        <v>1462793.3039937085</v>
      </c>
      <c r="V1654" s="358">
        <f>IF(V1410,0,$D1654*(1+'General Inputs'!$C$4)^(V$3906-$K$3906))*'General Inputs'!$C$6</f>
        <v>1492049.1700735826</v>
      </c>
      <c r="W1654" s="358">
        <f>IF(W1410,0,$D1654*(1+'General Inputs'!$C$4)^(W$3906-$K$3906))*'General Inputs'!$C$6</f>
        <v>1521890.1534750543</v>
      </c>
      <c r="X1654" s="358">
        <f>IF(X1410,0,$D1654*(1+'General Inputs'!$C$4)^(X$3906-$K$3906))*'General Inputs'!$C$6</f>
        <v>1552327.9565445553</v>
      </c>
      <c r="Y1654" s="358">
        <f>IF(Y1410,0,$D1654*(1+'General Inputs'!$C$4)^(Y$3906-$K$3906))*'General Inputs'!$C$6</f>
        <v>1583374.5156754467</v>
      </c>
      <c r="Z1654" s="358">
        <f>IF(Z1410,0,$D1654*(1+'General Inputs'!$C$4)^(Z$3906-$K$3906))*'General Inputs'!$C$6</f>
        <v>1615042.0059889548</v>
      </c>
      <c r="AA1654" s="358">
        <f>IF(AA1410,0,$D1654*(1+'General Inputs'!$C$4)^(AA$3906-$K$3906))*'General Inputs'!$C$6</f>
        <v>1647342.8461087344</v>
      </c>
      <c r="AB1654" s="358">
        <f>IF(AB1410,0,$D1654*(1+'General Inputs'!$C$4)^(AB$3906-$K$3906))*'General Inputs'!$C$6</f>
        <v>1680289.7030309094</v>
      </c>
      <c r="AC1654" s="358">
        <f>IF(AC1410,0,$D1654*(1+'General Inputs'!$C$4)^(AC$3906-$K$3906))*'General Inputs'!$C$6</f>
        <v>1713895.4970915273</v>
      </c>
      <c r="AD1654" s="358">
        <f>IF(AD1410,0,$D1654*(1+'General Inputs'!$C$4)^(AD$3906-$K$3906))*'General Inputs'!$C$6</f>
        <v>1748173.4070333578</v>
      </c>
      <c r="AE1654" s="358">
        <f>IF(AE1410,0,$D1654*(1+'General Inputs'!$C$4)^(AE$3906-$K$3906))*'General Inputs'!$C$6</f>
        <v>1783136.8751740248</v>
      </c>
      <c r="AF1654" s="358">
        <f>IF(AF1410,0,$D1654*(1+'General Inputs'!$C$4)^(AF$3906-$K$3906))*'General Inputs'!$C$6</f>
        <v>1818799.6126775055</v>
      </c>
      <c r="AG1654" s="358">
        <f>IF(AG1410,0,$D1654*(1+'General Inputs'!$C$4)^(AG$3906-$K$3906))*'General Inputs'!$C$6</f>
        <v>1855175.6049310556</v>
      </c>
      <c r="AH1654" s="358">
        <f>IF(AH1410,0,$D1654*(1+'General Inputs'!$C$4)^(AH$3906-$K$3906))*'General Inputs'!$C$6</f>
        <v>1892279.1170296762</v>
      </c>
      <c r="AI1654" s="358">
        <f>IF(AI1410,0,$D1654*(1+'General Inputs'!$C$4)^(AI$3906-$K$3906))*'General Inputs'!$C$6</f>
        <v>1930124.6993702701</v>
      </c>
      <c r="AJ1654" s="358">
        <f>IF(AJ1410,0,$D1654*(1+'General Inputs'!$C$4)^(AJ$3906-$K$3906))*'General Inputs'!$C$6</f>
        <v>1968727.1933576753</v>
      </c>
    </row>
    <row r="1655" spans="1:36" x14ac:dyDescent="0.25">
      <c r="A1655" s="353" t="s">
        <v>502</v>
      </c>
      <c r="B1655" s="353" t="s">
        <v>502</v>
      </c>
      <c r="C1655" s="441">
        <f t="shared" si="1156"/>
        <v>28000</v>
      </c>
      <c r="D1655" s="397">
        <v>20000000</v>
      </c>
      <c r="E1655" s="397"/>
      <c r="F1655" s="397"/>
      <c r="G1655" s="397"/>
      <c r="H1655" s="397"/>
      <c r="I1655" s="476">
        <f t="shared" si="1157"/>
        <v>22</v>
      </c>
      <c r="J1655" s="476">
        <f t="shared" si="1158"/>
        <v>1</v>
      </c>
      <c r="K1655" s="358">
        <v>0</v>
      </c>
      <c r="L1655" s="358">
        <v>0</v>
      </c>
      <c r="M1655" s="358">
        <v>0</v>
      </c>
      <c r="N1655" s="358">
        <v>0</v>
      </c>
      <c r="O1655" s="358">
        <f>IF(O1411,0,$D1655*(1+'General Inputs'!$C$4)^(O$3906-$K$3906))*'General Inputs'!$C$6</f>
        <v>3247296.48</v>
      </c>
      <c r="P1655" s="358">
        <f>IF(P1411,0,$D1655*(1+'General Inputs'!$C$4)^(P$3906-$K$3906))*'General Inputs'!$C$6</f>
        <v>3312242.4095999999</v>
      </c>
      <c r="Q1655" s="358">
        <f>IF(Q1411,0,$D1655*(1+'General Inputs'!$C$4)^(Q$3906-$K$3906))*'General Inputs'!$C$6</f>
        <v>3378487.2577920002</v>
      </c>
      <c r="R1655" s="358">
        <f>IF(R1411,0,$D1655*(1+'General Inputs'!$C$4)^(R$3906-$K$3906))*'General Inputs'!$C$6</f>
        <v>3446057.0029478394</v>
      </c>
      <c r="S1655" s="358">
        <f>IF(S1411,0,$D1655*(1+'General Inputs'!$C$4)^(S$3906-$K$3906))*'General Inputs'!$C$6</f>
        <v>3514978.1430067965</v>
      </c>
      <c r="T1655" s="358">
        <f>IF(T1411,0,$D1655*(1+'General Inputs'!$C$4)^(T$3906-$K$3906))*'General Inputs'!$C$6</f>
        <v>3585277.7058669324</v>
      </c>
      <c r="U1655" s="358">
        <f>IF(U1411,0,$D1655*(1+'General Inputs'!$C$4)^(U$3906-$K$3906))*'General Inputs'!$C$6</f>
        <v>3656983.2599842711</v>
      </c>
      <c r="V1655" s="358">
        <f>IF(V1411,0,$D1655*(1+'General Inputs'!$C$4)^(V$3906-$K$3906))*'General Inputs'!$C$6</f>
        <v>3730122.925183956</v>
      </c>
      <c r="W1655" s="358">
        <f>IF(W1411,0,$D1655*(1+'General Inputs'!$C$4)^(W$3906-$K$3906))*'General Inputs'!$C$6</f>
        <v>3804725.3836876354</v>
      </c>
      <c r="X1655" s="358">
        <f>IF(X1411,0,$D1655*(1+'General Inputs'!$C$4)^(X$3906-$K$3906))*'General Inputs'!$C$6</f>
        <v>3880819.8913613884</v>
      </c>
      <c r="Y1655" s="358">
        <f>IF(Y1411,0,$D1655*(1+'General Inputs'!$C$4)^(Y$3906-$K$3906))*'General Inputs'!$C$6</f>
        <v>3958436.2891886164</v>
      </c>
      <c r="Z1655" s="358">
        <f>IF(Z1411,0,$D1655*(1+'General Inputs'!$C$4)^(Z$3906-$K$3906))*'General Inputs'!$C$6</f>
        <v>4037605.0149723873</v>
      </c>
      <c r="AA1655" s="358">
        <f>IF(AA1411,0,$D1655*(1+'General Inputs'!$C$4)^(AA$3906-$K$3906))*'General Inputs'!$C$6</f>
        <v>4118357.1152718356</v>
      </c>
      <c r="AB1655" s="358">
        <f>IF(AB1411,0,$D1655*(1+'General Inputs'!$C$4)^(AB$3906-$K$3906))*'General Inputs'!$C$6</f>
        <v>4200724.2575772731</v>
      </c>
      <c r="AC1655" s="358">
        <f>IF(AC1411,0,$D1655*(1+'General Inputs'!$C$4)^(AC$3906-$K$3906))*'General Inputs'!$C$6</f>
        <v>4284738.7427288182</v>
      </c>
      <c r="AD1655" s="358">
        <f>IF(AD1411,0,$D1655*(1+'General Inputs'!$C$4)^(AD$3906-$K$3906))*'General Inputs'!$C$6</f>
        <v>4370433.5175833944</v>
      </c>
      <c r="AE1655" s="358">
        <f>IF(AE1411,0,$D1655*(1+'General Inputs'!$C$4)^(AE$3906-$K$3906))*'General Inputs'!$C$6</f>
        <v>4457842.1879350627</v>
      </c>
      <c r="AF1655" s="358">
        <f>IF(AF1411,0,$D1655*(1+'General Inputs'!$C$4)^(AF$3906-$K$3906))*'General Inputs'!$C$6</f>
        <v>4546999.0316937631</v>
      </c>
      <c r="AG1655" s="358">
        <f>IF(AG1411,0,$D1655*(1+'General Inputs'!$C$4)^(AG$3906-$K$3906))*'General Inputs'!$C$6</f>
        <v>4637939.0123276394</v>
      </c>
      <c r="AH1655" s="358">
        <f>IF(AH1411,0,$D1655*(1+'General Inputs'!$C$4)^(AH$3906-$K$3906))*'General Inputs'!$C$6</f>
        <v>4730697.7925741915</v>
      </c>
      <c r="AI1655" s="358">
        <f>IF(AI1411,0,$D1655*(1+'General Inputs'!$C$4)^(AI$3906-$K$3906))*'General Inputs'!$C$6</f>
        <v>4825311.7484256746</v>
      </c>
      <c r="AJ1655" s="358">
        <f>IF(AJ1411,0,$D1655*(1+'General Inputs'!$C$4)^(AJ$3906-$K$3906))*'General Inputs'!$C$6</f>
        <v>4921817.9833941888</v>
      </c>
    </row>
    <row r="1656" spans="1:36" x14ac:dyDescent="0.25">
      <c r="A1656" s="353" t="s">
        <v>410</v>
      </c>
      <c r="B1656" s="353" t="s">
        <v>410</v>
      </c>
      <c r="C1656" s="441">
        <f t="shared" si="1156"/>
        <v>1000</v>
      </c>
      <c r="D1656" s="397">
        <v>500000</v>
      </c>
      <c r="E1656" s="397"/>
      <c r="F1656" s="397"/>
      <c r="G1656" s="397"/>
      <c r="H1656" s="397"/>
      <c r="I1656" s="476">
        <f t="shared" si="1157"/>
        <v>22</v>
      </c>
      <c r="J1656" s="476">
        <f t="shared" si="1158"/>
        <v>1</v>
      </c>
      <c r="K1656" s="358">
        <v>0</v>
      </c>
      <c r="L1656" s="358">
        <v>0</v>
      </c>
      <c r="M1656" s="358">
        <v>0</v>
      </c>
      <c r="N1656" s="358">
        <v>0</v>
      </c>
      <c r="O1656" s="358">
        <f>IF(O1412,0,$D1656*(1+'General Inputs'!$C$4)^(O$3906-$K$3906))*'General Inputs'!$C$6</f>
        <v>81182.411999999997</v>
      </c>
      <c r="P1656" s="358">
        <f>IF(P1412,0,$D1656*(1+'General Inputs'!$C$4)^(P$3906-$K$3906))*'General Inputs'!$C$6</f>
        <v>82806.060239999992</v>
      </c>
      <c r="Q1656" s="358">
        <f>IF(Q1412,0,$D1656*(1+'General Inputs'!$C$4)^(Q$3906-$K$3906))*'General Inputs'!$C$6</f>
        <v>84462.181444800008</v>
      </c>
      <c r="R1656" s="358">
        <f>IF(R1412,0,$D1656*(1+'General Inputs'!$C$4)^(R$3906-$K$3906))*'General Inputs'!$C$6</f>
        <v>86151.42507369598</v>
      </c>
      <c r="S1656" s="358">
        <f>IF(S1412,0,$D1656*(1+'General Inputs'!$C$4)^(S$3906-$K$3906))*'General Inputs'!$C$6</f>
        <v>87874.453575169915</v>
      </c>
      <c r="T1656" s="358">
        <f>IF(T1412,0,$D1656*(1+'General Inputs'!$C$4)^(T$3906-$K$3906))*'General Inputs'!$C$6</f>
        <v>89631.942646673313</v>
      </c>
      <c r="U1656" s="358">
        <f>IF(U1412,0,$D1656*(1+'General Inputs'!$C$4)^(U$3906-$K$3906))*'General Inputs'!$C$6</f>
        <v>91424.581499606778</v>
      </c>
      <c r="V1656" s="358">
        <f>IF(V1412,0,$D1656*(1+'General Inputs'!$C$4)^(V$3906-$K$3906))*'General Inputs'!$C$6</f>
        <v>93253.07312959891</v>
      </c>
      <c r="W1656" s="358">
        <f>IF(W1412,0,$D1656*(1+'General Inputs'!$C$4)^(W$3906-$K$3906))*'General Inputs'!$C$6</f>
        <v>95118.134592190894</v>
      </c>
      <c r="X1656" s="358">
        <f>IF(X1412,0,$D1656*(1+'General Inputs'!$C$4)^(X$3906-$K$3906))*'General Inputs'!$C$6</f>
        <v>97020.497284034704</v>
      </c>
      <c r="Y1656" s="358">
        <f>IF(Y1412,0,$D1656*(1+'General Inputs'!$C$4)^(Y$3906-$K$3906))*'General Inputs'!$C$6</f>
        <v>98960.90722971542</v>
      </c>
      <c r="Z1656" s="358">
        <f>IF(Z1412,0,$D1656*(1+'General Inputs'!$C$4)^(Z$3906-$K$3906))*'General Inputs'!$C$6</f>
        <v>100940.12537430967</v>
      </c>
      <c r="AA1656" s="358">
        <f>IF(AA1412,0,$D1656*(1+'General Inputs'!$C$4)^(AA$3906-$K$3906))*'General Inputs'!$C$6</f>
        <v>102958.9278817959</v>
      </c>
      <c r="AB1656" s="358">
        <f>IF(AB1412,0,$D1656*(1+'General Inputs'!$C$4)^(AB$3906-$K$3906))*'General Inputs'!$C$6</f>
        <v>105018.10643943184</v>
      </c>
      <c r="AC1656" s="358">
        <f>IF(AC1412,0,$D1656*(1+'General Inputs'!$C$4)^(AC$3906-$K$3906))*'General Inputs'!$C$6</f>
        <v>107118.46856822046</v>
      </c>
      <c r="AD1656" s="358">
        <f>IF(AD1412,0,$D1656*(1+'General Inputs'!$C$4)^(AD$3906-$K$3906))*'General Inputs'!$C$6</f>
        <v>109260.83793958486</v>
      </c>
      <c r="AE1656" s="358">
        <f>IF(AE1412,0,$D1656*(1+'General Inputs'!$C$4)^(AE$3906-$K$3906))*'General Inputs'!$C$6</f>
        <v>111446.05469837655</v>
      </c>
      <c r="AF1656" s="358">
        <f>IF(AF1412,0,$D1656*(1+'General Inputs'!$C$4)^(AF$3906-$K$3906))*'General Inputs'!$C$6</f>
        <v>113674.97579234409</v>
      </c>
      <c r="AG1656" s="358">
        <f>IF(AG1412,0,$D1656*(1+'General Inputs'!$C$4)^(AG$3906-$K$3906))*'General Inputs'!$C$6</f>
        <v>115948.47530819097</v>
      </c>
      <c r="AH1656" s="358">
        <f>IF(AH1412,0,$D1656*(1+'General Inputs'!$C$4)^(AH$3906-$K$3906))*'General Inputs'!$C$6</f>
        <v>118267.44481435476</v>
      </c>
      <c r="AI1656" s="358">
        <f>IF(AI1412,0,$D1656*(1+'General Inputs'!$C$4)^(AI$3906-$K$3906))*'General Inputs'!$C$6</f>
        <v>120632.79371064188</v>
      </c>
      <c r="AJ1656" s="358">
        <f>IF(AJ1412,0,$D1656*(1+'General Inputs'!$C$4)^(AJ$3906-$K$3906))*'General Inputs'!$C$6</f>
        <v>123045.44958485471</v>
      </c>
    </row>
    <row r="1657" spans="1:36" x14ac:dyDescent="0.25">
      <c r="A1657" s="353" t="s">
        <v>326</v>
      </c>
      <c r="B1657" s="353" t="s">
        <v>326</v>
      </c>
      <c r="C1657" s="441">
        <f t="shared" si="1156"/>
        <v>2000</v>
      </c>
      <c r="D1657" s="397">
        <v>1750000</v>
      </c>
      <c r="E1657" s="397"/>
      <c r="F1657" s="397"/>
      <c r="G1657" s="397"/>
      <c r="H1657" s="397"/>
      <c r="I1657" s="476">
        <f t="shared" si="1157"/>
        <v>22</v>
      </c>
      <c r="J1657" s="476">
        <f t="shared" si="1158"/>
        <v>1</v>
      </c>
      <c r="K1657" s="358">
        <v>0</v>
      </c>
      <c r="L1657" s="358">
        <v>0</v>
      </c>
      <c r="M1657" s="358">
        <v>0</v>
      </c>
      <c r="N1657" s="358">
        <v>0</v>
      </c>
      <c r="O1657" s="358">
        <f>IF(O1413,0,$D1657*(1+'General Inputs'!$C$4)^(O$3906-$K$3906))*'General Inputs'!$C$6</f>
        <v>284138.44199999998</v>
      </c>
      <c r="P1657" s="358">
        <f>IF(P1413,0,$D1657*(1+'General Inputs'!$C$4)^(P$3906-$K$3906))*'General Inputs'!$C$6</f>
        <v>289821.21083999996</v>
      </c>
      <c r="Q1657" s="358">
        <f>IF(Q1413,0,$D1657*(1+'General Inputs'!$C$4)^(Q$3906-$K$3906))*'General Inputs'!$C$6</f>
        <v>295617.63505679998</v>
      </c>
      <c r="R1657" s="358">
        <f>IF(R1413,0,$D1657*(1+'General Inputs'!$C$4)^(R$3906-$K$3906))*'General Inputs'!$C$6</f>
        <v>301529.98775793595</v>
      </c>
      <c r="S1657" s="358">
        <f>IF(S1413,0,$D1657*(1+'General Inputs'!$C$4)^(S$3906-$K$3906))*'General Inputs'!$C$6</f>
        <v>307560.58751309471</v>
      </c>
      <c r="T1657" s="358">
        <f>IF(T1413,0,$D1657*(1+'General Inputs'!$C$4)^(T$3906-$K$3906))*'General Inputs'!$C$6</f>
        <v>313711.79926335654</v>
      </c>
      <c r="U1657" s="358">
        <f>IF(U1413,0,$D1657*(1+'General Inputs'!$C$4)^(U$3906-$K$3906))*'General Inputs'!$C$6</f>
        <v>319986.03524862375</v>
      </c>
      <c r="V1657" s="358">
        <f>IF(V1413,0,$D1657*(1+'General Inputs'!$C$4)^(V$3906-$K$3906))*'General Inputs'!$C$6</f>
        <v>326385.75595359615</v>
      </c>
      <c r="W1657" s="358">
        <f>IF(W1413,0,$D1657*(1+'General Inputs'!$C$4)^(W$3906-$K$3906))*'General Inputs'!$C$6</f>
        <v>332913.47107266809</v>
      </c>
      <c r="X1657" s="358">
        <f>IF(X1413,0,$D1657*(1+'General Inputs'!$C$4)^(X$3906-$K$3906))*'General Inputs'!$C$6</f>
        <v>339571.74049412145</v>
      </c>
      <c r="Y1657" s="358">
        <f>IF(Y1413,0,$D1657*(1+'General Inputs'!$C$4)^(Y$3906-$K$3906))*'General Inputs'!$C$6</f>
        <v>346363.17530400393</v>
      </c>
      <c r="Z1657" s="358">
        <f>IF(Z1413,0,$D1657*(1+'General Inputs'!$C$4)^(Z$3906-$K$3906))*'General Inputs'!$C$6</f>
        <v>353290.43881008396</v>
      </c>
      <c r="AA1657" s="358">
        <f>IF(AA1413,0,$D1657*(1+'General Inputs'!$C$4)^(AA$3906-$K$3906))*'General Inputs'!$C$6</f>
        <v>360356.2475862857</v>
      </c>
      <c r="AB1657" s="358">
        <f>IF(AB1413,0,$D1657*(1+'General Inputs'!$C$4)^(AB$3906-$K$3906))*'General Inputs'!$C$6</f>
        <v>367563.37253801135</v>
      </c>
      <c r="AC1657" s="358">
        <f>IF(AC1413,0,$D1657*(1+'General Inputs'!$C$4)^(AC$3906-$K$3906))*'General Inputs'!$C$6</f>
        <v>374914.63998877158</v>
      </c>
      <c r="AD1657" s="358">
        <f>IF(AD1413,0,$D1657*(1+'General Inputs'!$C$4)^(AD$3906-$K$3906))*'General Inputs'!$C$6</f>
        <v>382412.93278854695</v>
      </c>
      <c r="AE1657" s="358">
        <f>IF(AE1413,0,$D1657*(1+'General Inputs'!$C$4)^(AE$3906-$K$3906))*'General Inputs'!$C$6</f>
        <v>390061.19144431798</v>
      </c>
      <c r="AF1657" s="358">
        <f>IF(AF1413,0,$D1657*(1+'General Inputs'!$C$4)^(AF$3906-$K$3906))*'General Inputs'!$C$6</f>
        <v>397862.41527320427</v>
      </c>
      <c r="AG1657" s="358">
        <f>IF(AG1413,0,$D1657*(1+'General Inputs'!$C$4)^(AG$3906-$K$3906))*'General Inputs'!$C$6</f>
        <v>405819.66357866843</v>
      </c>
      <c r="AH1657" s="358">
        <f>IF(AH1413,0,$D1657*(1+'General Inputs'!$C$4)^(AH$3906-$K$3906))*'General Inputs'!$C$6</f>
        <v>413936.05685024173</v>
      </c>
      <c r="AI1657" s="358">
        <f>IF(AI1413,0,$D1657*(1+'General Inputs'!$C$4)^(AI$3906-$K$3906))*'General Inputs'!$C$6</f>
        <v>422214.77798724658</v>
      </c>
      <c r="AJ1657" s="358">
        <f>IF(AJ1413,0,$D1657*(1+'General Inputs'!$C$4)^(AJ$3906-$K$3906))*'General Inputs'!$C$6</f>
        <v>430659.07354699151</v>
      </c>
    </row>
    <row r="1658" spans="1:36" x14ac:dyDescent="0.25">
      <c r="A1658" s="353" t="s">
        <v>549</v>
      </c>
      <c r="B1658" s="353" t="s">
        <v>549</v>
      </c>
      <c r="C1658" s="441">
        <f t="shared" si="1156"/>
        <v>5000</v>
      </c>
      <c r="D1658" s="397">
        <v>1750000</v>
      </c>
      <c r="E1658" s="397"/>
      <c r="F1658" s="397"/>
      <c r="G1658" s="397"/>
      <c r="H1658" s="397"/>
      <c r="I1658" s="476">
        <f t="shared" si="1157"/>
        <v>22</v>
      </c>
      <c r="J1658" s="476">
        <f t="shared" si="1158"/>
        <v>1</v>
      </c>
      <c r="K1658" s="358">
        <v>0</v>
      </c>
      <c r="L1658" s="358">
        <v>0</v>
      </c>
      <c r="M1658" s="358">
        <v>0</v>
      </c>
      <c r="N1658" s="358">
        <v>0</v>
      </c>
      <c r="O1658" s="358">
        <f>IF(O1414,0,$D1658*(1+'General Inputs'!$C$4)^(O$3906-$K$3906))*'General Inputs'!$C$6</f>
        <v>284138.44199999998</v>
      </c>
      <c r="P1658" s="358">
        <f>IF(P1414,0,$D1658*(1+'General Inputs'!$C$4)^(P$3906-$K$3906))*'General Inputs'!$C$6</f>
        <v>289821.21083999996</v>
      </c>
      <c r="Q1658" s="358">
        <f>IF(Q1414,0,$D1658*(1+'General Inputs'!$C$4)^(Q$3906-$K$3906))*'General Inputs'!$C$6</f>
        <v>295617.63505679998</v>
      </c>
      <c r="R1658" s="358">
        <f>IF(R1414,0,$D1658*(1+'General Inputs'!$C$4)^(R$3906-$K$3906))*'General Inputs'!$C$6</f>
        <v>301529.98775793595</v>
      </c>
      <c r="S1658" s="358">
        <f>IF(S1414,0,$D1658*(1+'General Inputs'!$C$4)^(S$3906-$K$3906))*'General Inputs'!$C$6</f>
        <v>307560.58751309471</v>
      </c>
      <c r="T1658" s="358">
        <f>IF(T1414,0,$D1658*(1+'General Inputs'!$C$4)^(T$3906-$K$3906))*'General Inputs'!$C$6</f>
        <v>313711.79926335654</v>
      </c>
      <c r="U1658" s="358">
        <f>IF(U1414,0,$D1658*(1+'General Inputs'!$C$4)^(U$3906-$K$3906))*'General Inputs'!$C$6</f>
        <v>319986.03524862375</v>
      </c>
      <c r="V1658" s="358">
        <f>IF(V1414,0,$D1658*(1+'General Inputs'!$C$4)^(V$3906-$K$3906))*'General Inputs'!$C$6</f>
        <v>326385.75595359615</v>
      </c>
      <c r="W1658" s="358">
        <f>IF(W1414,0,$D1658*(1+'General Inputs'!$C$4)^(W$3906-$K$3906))*'General Inputs'!$C$6</f>
        <v>332913.47107266809</v>
      </c>
      <c r="X1658" s="358">
        <f>IF(X1414,0,$D1658*(1+'General Inputs'!$C$4)^(X$3906-$K$3906))*'General Inputs'!$C$6</f>
        <v>339571.74049412145</v>
      </c>
      <c r="Y1658" s="358">
        <f>IF(Y1414,0,$D1658*(1+'General Inputs'!$C$4)^(Y$3906-$K$3906))*'General Inputs'!$C$6</f>
        <v>346363.17530400393</v>
      </c>
      <c r="Z1658" s="358">
        <f>IF(Z1414,0,$D1658*(1+'General Inputs'!$C$4)^(Z$3906-$K$3906))*'General Inputs'!$C$6</f>
        <v>353290.43881008396</v>
      </c>
      <c r="AA1658" s="358">
        <f>IF(AA1414,0,$D1658*(1+'General Inputs'!$C$4)^(AA$3906-$K$3906))*'General Inputs'!$C$6</f>
        <v>360356.2475862857</v>
      </c>
      <c r="AB1658" s="358">
        <f>IF(AB1414,0,$D1658*(1+'General Inputs'!$C$4)^(AB$3906-$K$3906))*'General Inputs'!$C$6</f>
        <v>367563.37253801135</v>
      </c>
      <c r="AC1658" s="358">
        <f>IF(AC1414,0,$D1658*(1+'General Inputs'!$C$4)^(AC$3906-$K$3906))*'General Inputs'!$C$6</f>
        <v>374914.63998877158</v>
      </c>
      <c r="AD1658" s="358">
        <f>IF(AD1414,0,$D1658*(1+'General Inputs'!$C$4)^(AD$3906-$K$3906))*'General Inputs'!$C$6</f>
        <v>382412.93278854695</v>
      </c>
      <c r="AE1658" s="358">
        <f>IF(AE1414,0,$D1658*(1+'General Inputs'!$C$4)^(AE$3906-$K$3906))*'General Inputs'!$C$6</f>
        <v>390061.19144431798</v>
      </c>
      <c r="AF1658" s="358">
        <f>IF(AF1414,0,$D1658*(1+'General Inputs'!$C$4)^(AF$3906-$K$3906))*'General Inputs'!$C$6</f>
        <v>397862.41527320427</v>
      </c>
      <c r="AG1658" s="358">
        <f>IF(AG1414,0,$D1658*(1+'General Inputs'!$C$4)^(AG$3906-$K$3906))*'General Inputs'!$C$6</f>
        <v>405819.66357866843</v>
      </c>
      <c r="AH1658" s="358">
        <f>IF(AH1414,0,$D1658*(1+'General Inputs'!$C$4)^(AH$3906-$K$3906))*'General Inputs'!$C$6</f>
        <v>413936.05685024173</v>
      </c>
      <c r="AI1658" s="358">
        <f>IF(AI1414,0,$D1658*(1+'General Inputs'!$C$4)^(AI$3906-$K$3906))*'General Inputs'!$C$6</f>
        <v>422214.77798724658</v>
      </c>
      <c r="AJ1658" s="358">
        <f>IF(AJ1414,0,$D1658*(1+'General Inputs'!$C$4)^(AJ$3906-$K$3906))*'General Inputs'!$C$6</f>
        <v>430659.07354699151</v>
      </c>
    </row>
    <row r="1659" spans="1:36" x14ac:dyDescent="0.25">
      <c r="A1659" s="353" t="s">
        <v>440</v>
      </c>
      <c r="B1659" s="353" t="s">
        <v>440</v>
      </c>
      <c r="C1659" s="441">
        <f t="shared" si="1156"/>
        <v>12500</v>
      </c>
      <c r="D1659" s="397">
        <v>8000000</v>
      </c>
      <c r="E1659" s="397"/>
      <c r="F1659" s="397"/>
      <c r="G1659" s="397"/>
      <c r="H1659" s="397"/>
      <c r="I1659" s="476">
        <f t="shared" si="1157"/>
        <v>22</v>
      </c>
      <c r="J1659" s="476">
        <f t="shared" si="1158"/>
        <v>1</v>
      </c>
      <c r="K1659" s="358">
        <v>0</v>
      </c>
      <c r="L1659" s="358">
        <v>0</v>
      </c>
      <c r="M1659" s="358">
        <v>0</v>
      </c>
      <c r="N1659" s="358">
        <v>0</v>
      </c>
      <c r="O1659" s="358">
        <f>IF(O1415,0,$D1659*(1+'General Inputs'!$C$4)^(O$3906-$K$3906))*'General Inputs'!$C$6</f>
        <v>1298918.5919999999</v>
      </c>
      <c r="P1659" s="358">
        <f>IF(P1415,0,$D1659*(1+'General Inputs'!$C$4)^(P$3906-$K$3906))*'General Inputs'!$C$6</f>
        <v>1324896.9638399999</v>
      </c>
      <c r="Q1659" s="358">
        <f>IF(Q1415,0,$D1659*(1+'General Inputs'!$C$4)^(Q$3906-$K$3906))*'General Inputs'!$C$6</f>
        <v>1351394.9031168001</v>
      </c>
      <c r="R1659" s="358">
        <f>IF(R1415,0,$D1659*(1+'General Inputs'!$C$4)^(R$3906-$K$3906))*'General Inputs'!$C$6</f>
        <v>1378422.8011791357</v>
      </c>
      <c r="S1659" s="358">
        <f>IF(S1415,0,$D1659*(1+'General Inputs'!$C$4)^(S$3906-$K$3906))*'General Inputs'!$C$6</f>
        <v>1405991.2572027186</v>
      </c>
      <c r="T1659" s="358">
        <f>IF(T1415,0,$D1659*(1+'General Inputs'!$C$4)^(T$3906-$K$3906))*'General Inputs'!$C$6</f>
        <v>1434111.082346773</v>
      </c>
      <c r="U1659" s="358">
        <f>IF(U1415,0,$D1659*(1+'General Inputs'!$C$4)^(U$3906-$K$3906))*'General Inputs'!$C$6</f>
        <v>1462793.3039937085</v>
      </c>
      <c r="V1659" s="358">
        <f>IF(V1415,0,$D1659*(1+'General Inputs'!$C$4)^(V$3906-$K$3906))*'General Inputs'!$C$6</f>
        <v>1492049.1700735826</v>
      </c>
      <c r="W1659" s="358">
        <f>IF(W1415,0,$D1659*(1+'General Inputs'!$C$4)^(W$3906-$K$3906))*'General Inputs'!$C$6</f>
        <v>1521890.1534750543</v>
      </c>
      <c r="X1659" s="358">
        <f>IF(X1415,0,$D1659*(1+'General Inputs'!$C$4)^(X$3906-$K$3906))*'General Inputs'!$C$6</f>
        <v>1552327.9565445553</v>
      </c>
      <c r="Y1659" s="358">
        <f>IF(Y1415,0,$D1659*(1+'General Inputs'!$C$4)^(Y$3906-$K$3906))*'General Inputs'!$C$6</f>
        <v>1583374.5156754467</v>
      </c>
      <c r="Z1659" s="358">
        <f>IF(Z1415,0,$D1659*(1+'General Inputs'!$C$4)^(Z$3906-$K$3906))*'General Inputs'!$C$6</f>
        <v>1615042.0059889548</v>
      </c>
      <c r="AA1659" s="358">
        <f>IF(AA1415,0,$D1659*(1+'General Inputs'!$C$4)^(AA$3906-$K$3906))*'General Inputs'!$C$6</f>
        <v>1647342.8461087344</v>
      </c>
      <c r="AB1659" s="358">
        <f>IF(AB1415,0,$D1659*(1+'General Inputs'!$C$4)^(AB$3906-$K$3906))*'General Inputs'!$C$6</f>
        <v>1680289.7030309094</v>
      </c>
      <c r="AC1659" s="358">
        <f>IF(AC1415,0,$D1659*(1+'General Inputs'!$C$4)^(AC$3906-$K$3906))*'General Inputs'!$C$6</f>
        <v>1713895.4970915273</v>
      </c>
      <c r="AD1659" s="358">
        <f>IF(AD1415,0,$D1659*(1+'General Inputs'!$C$4)^(AD$3906-$K$3906))*'General Inputs'!$C$6</f>
        <v>1748173.4070333578</v>
      </c>
      <c r="AE1659" s="358">
        <f>IF(AE1415,0,$D1659*(1+'General Inputs'!$C$4)^(AE$3906-$K$3906))*'General Inputs'!$C$6</f>
        <v>1783136.8751740248</v>
      </c>
      <c r="AF1659" s="358">
        <f>IF(AF1415,0,$D1659*(1+'General Inputs'!$C$4)^(AF$3906-$K$3906))*'General Inputs'!$C$6</f>
        <v>1818799.6126775055</v>
      </c>
      <c r="AG1659" s="358">
        <f>IF(AG1415,0,$D1659*(1+'General Inputs'!$C$4)^(AG$3906-$K$3906))*'General Inputs'!$C$6</f>
        <v>1855175.6049310556</v>
      </c>
      <c r="AH1659" s="358">
        <f>IF(AH1415,0,$D1659*(1+'General Inputs'!$C$4)^(AH$3906-$K$3906))*'General Inputs'!$C$6</f>
        <v>1892279.1170296762</v>
      </c>
      <c r="AI1659" s="358">
        <f>IF(AI1415,0,$D1659*(1+'General Inputs'!$C$4)^(AI$3906-$K$3906))*'General Inputs'!$C$6</f>
        <v>1930124.6993702701</v>
      </c>
      <c r="AJ1659" s="358">
        <f>IF(AJ1415,0,$D1659*(1+'General Inputs'!$C$4)^(AJ$3906-$K$3906))*'General Inputs'!$C$6</f>
        <v>1968727.1933576753</v>
      </c>
    </row>
    <row r="1660" spans="1:36" x14ac:dyDescent="0.25">
      <c r="A1660" s="353" t="s">
        <v>507</v>
      </c>
      <c r="B1660" s="353" t="s">
        <v>507</v>
      </c>
      <c r="C1660" s="441">
        <f t="shared" ref="C1660:C1707" si="1159">C196</f>
        <v>3125</v>
      </c>
      <c r="D1660" s="397">
        <v>1750000</v>
      </c>
      <c r="E1660" s="397"/>
      <c r="F1660" s="397"/>
      <c r="G1660" s="397"/>
      <c r="H1660" s="397"/>
      <c r="I1660" s="476">
        <f t="shared" ref="I1660:I1707" si="1160">COUNTIF(K1660:AJ1660,"&gt;0")</f>
        <v>22</v>
      </c>
      <c r="J1660" s="476">
        <f t="shared" ref="J1660:J1707" si="1161">IF(I1660&gt;0,1,0)</f>
        <v>1</v>
      </c>
      <c r="K1660" s="358">
        <v>0</v>
      </c>
      <c r="L1660" s="358">
        <v>0</v>
      </c>
      <c r="M1660" s="358">
        <v>0</v>
      </c>
      <c r="N1660" s="358">
        <v>0</v>
      </c>
      <c r="O1660" s="358">
        <f>IF(O1416,0,$D1660*(1+'General Inputs'!$C$4)^(O$3906-$K$3906))*'General Inputs'!$C$6</f>
        <v>284138.44199999998</v>
      </c>
      <c r="P1660" s="358">
        <f>IF(P1416,0,$D1660*(1+'General Inputs'!$C$4)^(P$3906-$K$3906))*'General Inputs'!$C$6</f>
        <v>289821.21083999996</v>
      </c>
      <c r="Q1660" s="358">
        <f>IF(Q1416,0,$D1660*(1+'General Inputs'!$C$4)^(Q$3906-$K$3906))*'General Inputs'!$C$6</f>
        <v>295617.63505679998</v>
      </c>
      <c r="R1660" s="358">
        <f>IF(R1416,0,$D1660*(1+'General Inputs'!$C$4)^(R$3906-$K$3906))*'General Inputs'!$C$6</f>
        <v>301529.98775793595</v>
      </c>
      <c r="S1660" s="358">
        <f>IF(S1416,0,$D1660*(1+'General Inputs'!$C$4)^(S$3906-$K$3906))*'General Inputs'!$C$6</f>
        <v>307560.58751309471</v>
      </c>
      <c r="T1660" s="358">
        <f>IF(T1416,0,$D1660*(1+'General Inputs'!$C$4)^(T$3906-$K$3906))*'General Inputs'!$C$6</f>
        <v>313711.79926335654</v>
      </c>
      <c r="U1660" s="358">
        <f>IF(U1416,0,$D1660*(1+'General Inputs'!$C$4)^(U$3906-$K$3906))*'General Inputs'!$C$6</f>
        <v>319986.03524862375</v>
      </c>
      <c r="V1660" s="358">
        <f>IF(V1416,0,$D1660*(1+'General Inputs'!$C$4)^(V$3906-$K$3906))*'General Inputs'!$C$6</f>
        <v>326385.75595359615</v>
      </c>
      <c r="W1660" s="358">
        <f>IF(W1416,0,$D1660*(1+'General Inputs'!$C$4)^(W$3906-$K$3906))*'General Inputs'!$C$6</f>
        <v>332913.47107266809</v>
      </c>
      <c r="X1660" s="358">
        <f>IF(X1416,0,$D1660*(1+'General Inputs'!$C$4)^(X$3906-$K$3906))*'General Inputs'!$C$6</f>
        <v>339571.74049412145</v>
      </c>
      <c r="Y1660" s="358">
        <f>IF(Y1416,0,$D1660*(1+'General Inputs'!$C$4)^(Y$3906-$K$3906))*'General Inputs'!$C$6</f>
        <v>346363.17530400393</v>
      </c>
      <c r="Z1660" s="358">
        <f>IF(Z1416,0,$D1660*(1+'General Inputs'!$C$4)^(Z$3906-$K$3906))*'General Inputs'!$C$6</f>
        <v>353290.43881008396</v>
      </c>
      <c r="AA1660" s="358">
        <f>IF(AA1416,0,$D1660*(1+'General Inputs'!$C$4)^(AA$3906-$K$3906))*'General Inputs'!$C$6</f>
        <v>360356.2475862857</v>
      </c>
      <c r="AB1660" s="358">
        <f>IF(AB1416,0,$D1660*(1+'General Inputs'!$C$4)^(AB$3906-$K$3906))*'General Inputs'!$C$6</f>
        <v>367563.37253801135</v>
      </c>
      <c r="AC1660" s="358">
        <f>IF(AC1416,0,$D1660*(1+'General Inputs'!$C$4)^(AC$3906-$K$3906))*'General Inputs'!$C$6</f>
        <v>374914.63998877158</v>
      </c>
      <c r="AD1660" s="358">
        <f>IF(AD1416,0,$D1660*(1+'General Inputs'!$C$4)^(AD$3906-$K$3906))*'General Inputs'!$C$6</f>
        <v>382412.93278854695</v>
      </c>
      <c r="AE1660" s="358">
        <f>IF(AE1416,0,$D1660*(1+'General Inputs'!$C$4)^(AE$3906-$K$3906))*'General Inputs'!$C$6</f>
        <v>390061.19144431798</v>
      </c>
      <c r="AF1660" s="358">
        <f>IF(AF1416,0,$D1660*(1+'General Inputs'!$C$4)^(AF$3906-$K$3906))*'General Inputs'!$C$6</f>
        <v>397862.41527320427</v>
      </c>
      <c r="AG1660" s="358">
        <f>IF(AG1416,0,$D1660*(1+'General Inputs'!$C$4)^(AG$3906-$K$3906))*'General Inputs'!$C$6</f>
        <v>405819.66357866843</v>
      </c>
      <c r="AH1660" s="358">
        <f>IF(AH1416,0,$D1660*(1+'General Inputs'!$C$4)^(AH$3906-$K$3906))*'General Inputs'!$C$6</f>
        <v>413936.05685024173</v>
      </c>
      <c r="AI1660" s="358">
        <f>IF(AI1416,0,$D1660*(1+'General Inputs'!$C$4)^(AI$3906-$K$3906))*'General Inputs'!$C$6</f>
        <v>422214.77798724658</v>
      </c>
      <c r="AJ1660" s="358">
        <f>IF(AJ1416,0,$D1660*(1+'General Inputs'!$C$4)^(AJ$3906-$K$3906))*'General Inputs'!$C$6</f>
        <v>430659.07354699151</v>
      </c>
    </row>
    <row r="1661" spans="1:36" x14ac:dyDescent="0.25">
      <c r="A1661" s="353" t="s">
        <v>387</v>
      </c>
      <c r="B1661" s="353" t="s">
        <v>388</v>
      </c>
      <c r="C1661" s="441">
        <f t="shared" si="1159"/>
        <v>25000</v>
      </c>
      <c r="D1661" s="397">
        <v>20000000</v>
      </c>
      <c r="E1661" s="397"/>
      <c r="F1661" s="397"/>
      <c r="G1661" s="397"/>
      <c r="H1661" s="397"/>
      <c r="I1661" s="476">
        <f t="shared" si="1160"/>
        <v>22</v>
      </c>
      <c r="J1661" s="476">
        <f t="shared" si="1161"/>
        <v>1</v>
      </c>
      <c r="K1661" s="358">
        <v>0</v>
      </c>
      <c r="L1661" s="358">
        <v>0</v>
      </c>
      <c r="M1661" s="358">
        <v>0</v>
      </c>
      <c r="N1661" s="358">
        <v>0</v>
      </c>
      <c r="O1661" s="358">
        <f>IF(O1417,0,$D1661*(1+'General Inputs'!$C$4)^(O$3906-$K$3906))*'General Inputs'!$C$6</f>
        <v>3247296.48</v>
      </c>
      <c r="P1661" s="358">
        <f>IF(P1417,0,$D1661*(1+'General Inputs'!$C$4)^(P$3906-$K$3906))*'General Inputs'!$C$6</f>
        <v>3312242.4095999999</v>
      </c>
      <c r="Q1661" s="358">
        <f>IF(Q1417,0,$D1661*(1+'General Inputs'!$C$4)^(Q$3906-$K$3906))*'General Inputs'!$C$6</f>
        <v>3378487.2577920002</v>
      </c>
      <c r="R1661" s="358">
        <f>IF(R1417,0,$D1661*(1+'General Inputs'!$C$4)^(R$3906-$K$3906))*'General Inputs'!$C$6</f>
        <v>3446057.0029478394</v>
      </c>
      <c r="S1661" s="358">
        <f>IF(S1417,0,$D1661*(1+'General Inputs'!$C$4)^(S$3906-$K$3906))*'General Inputs'!$C$6</f>
        <v>3514978.1430067965</v>
      </c>
      <c r="T1661" s="358">
        <f>IF(T1417,0,$D1661*(1+'General Inputs'!$C$4)^(T$3906-$K$3906))*'General Inputs'!$C$6</f>
        <v>3585277.7058669324</v>
      </c>
      <c r="U1661" s="358">
        <f>IF(U1417,0,$D1661*(1+'General Inputs'!$C$4)^(U$3906-$K$3906))*'General Inputs'!$C$6</f>
        <v>3656983.2599842711</v>
      </c>
      <c r="V1661" s="358">
        <f>IF(V1417,0,$D1661*(1+'General Inputs'!$C$4)^(V$3906-$K$3906))*'General Inputs'!$C$6</f>
        <v>3730122.925183956</v>
      </c>
      <c r="W1661" s="358">
        <f>IF(W1417,0,$D1661*(1+'General Inputs'!$C$4)^(W$3906-$K$3906))*'General Inputs'!$C$6</f>
        <v>3804725.3836876354</v>
      </c>
      <c r="X1661" s="358">
        <f>IF(X1417,0,$D1661*(1+'General Inputs'!$C$4)^(X$3906-$K$3906))*'General Inputs'!$C$6</f>
        <v>3880819.8913613884</v>
      </c>
      <c r="Y1661" s="358">
        <f>IF(Y1417,0,$D1661*(1+'General Inputs'!$C$4)^(Y$3906-$K$3906))*'General Inputs'!$C$6</f>
        <v>3958436.2891886164</v>
      </c>
      <c r="Z1661" s="358">
        <f>IF(Z1417,0,$D1661*(1+'General Inputs'!$C$4)^(Z$3906-$K$3906))*'General Inputs'!$C$6</f>
        <v>4037605.0149723873</v>
      </c>
      <c r="AA1661" s="358">
        <f>IF(AA1417,0,$D1661*(1+'General Inputs'!$C$4)^(AA$3906-$K$3906))*'General Inputs'!$C$6</f>
        <v>4118357.1152718356</v>
      </c>
      <c r="AB1661" s="358">
        <f>IF(AB1417,0,$D1661*(1+'General Inputs'!$C$4)^(AB$3906-$K$3906))*'General Inputs'!$C$6</f>
        <v>4200724.2575772731</v>
      </c>
      <c r="AC1661" s="358">
        <f>IF(AC1417,0,$D1661*(1+'General Inputs'!$C$4)^(AC$3906-$K$3906))*'General Inputs'!$C$6</f>
        <v>4284738.7427288182</v>
      </c>
      <c r="AD1661" s="358">
        <f>IF(AD1417,0,$D1661*(1+'General Inputs'!$C$4)^(AD$3906-$K$3906))*'General Inputs'!$C$6</f>
        <v>4370433.5175833944</v>
      </c>
      <c r="AE1661" s="358">
        <f>IF(AE1417,0,$D1661*(1+'General Inputs'!$C$4)^(AE$3906-$K$3906))*'General Inputs'!$C$6</f>
        <v>4457842.1879350627</v>
      </c>
      <c r="AF1661" s="358">
        <f>IF(AF1417,0,$D1661*(1+'General Inputs'!$C$4)^(AF$3906-$K$3906))*'General Inputs'!$C$6</f>
        <v>4546999.0316937631</v>
      </c>
      <c r="AG1661" s="358">
        <f>IF(AG1417,0,$D1661*(1+'General Inputs'!$C$4)^(AG$3906-$K$3906))*'General Inputs'!$C$6</f>
        <v>4637939.0123276394</v>
      </c>
      <c r="AH1661" s="358">
        <f>IF(AH1417,0,$D1661*(1+'General Inputs'!$C$4)^(AH$3906-$K$3906))*'General Inputs'!$C$6</f>
        <v>4730697.7925741915</v>
      </c>
      <c r="AI1661" s="358">
        <f>IF(AI1417,0,$D1661*(1+'General Inputs'!$C$4)^(AI$3906-$K$3906))*'General Inputs'!$C$6</f>
        <v>4825311.7484256746</v>
      </c>
      <c r="AJ1661" s="358">
        <f>IF(AJ1417,0,$D1661*(1+'General Inputs'!$C$4)^(AJ$3906-$K$3906))*'General Inputs'!$C$6</f>
        <v>4921817.9833941888</v>
      </c>
    </row>
    <row r="1662" spans="1:36" x14ac:dyDescent="0.25">
      <c r="A1662" s="353" t="s">
        <v>306</v>
      </c>
      <c r="B1662" s="353" t="s">
        <v>306</v>
      </c>
      <c r="C1662" s="441">
        <f t="shared" si="1159"/>
        <v>12500</v>
      </c>
      <c r="D1662" s="397">
        <v>8000000</v>
      </c>
      <c r="E1662" s="397"/>
      <c r="F1662" s="397"/>
      <c r="G1662" s="397"/>
      <c r="H1662" s="397"/>
      <c r="I1662" s="476">
        <f t="shared" si="1160"/>
        <v>22</v>
      </c>
      <c r="J1662" s="476">
        <f t="shared" si="1161"/>
        <v>1</v>
      </c>
      <c r="K1662" s="358">
        <v>0</v>
      </c>
      <c r="L1662" s="358">
        <v>0</v>
      </c>
      <c r="M1662" s="358">
        <v>0</v>
      </c>
      <c r="N1662" s="358">
        <v>0</v>
      </c>
      <c r="O1662" s="358">
        <f>IF(O1418,0,$D1662*(1+'General Inputs'!$C$4)^(O$3906-$K$3906))*'General Inputs'!$C$6</f>
        <v>1298918.5919999999</v>
      </c>
      <c r="P1662" s="358">
        <f>IF(P1418,0,$D1662*(1+'General Inputs'!$C$4)^(P$3906-$K$3906))*'General Inputs'!$C$6</f>
        <v>1324896.9638399999</v>
      </c>
      <c r="Q1662" s="358">
        <f>IF(Q1418,0,$D1662*(1+'General Inputs'!$C$4)^(Q$3906-$K$3906))*'General Inputs'!$C$6</f>
        <v>1351394.9031168001</v>
      </c>
      <c r="R1662" s="358">
        <f>IF(R1418,0,$D1662*(1+'General Inputs'!$C$4)^(R$3906-$K$3906))*'General Inputs'!$C$6</f>
        <v>1378422.8011791357</v>
      </c>
      <c r="S1662" s="358">
        <f>IF(S1418,0,$D1662*(1+'General Inputs'!$C$4)^(S$3906-$K$3906))*'General Inputs'!$C$6</f>
        <v>1405991.2572027186</v>
      </c>
      <c r="T1662" s="358">
        <f>IF(T1418,0,$D1662*(1+'General Inputs'!$C$4)^(T$3906-$K$3906))*'General Inputs'!$C$6</f>
        <v>1434111.082346773</v>
      </c>
      <c r="U1662" s="358">
        <f>IF(U1418,0,$D1662*(1+'General Inputs'!$C$4)^(U$3906-$K$3906))*'General Inputs'!$C$6</f>
        <v>1462793.3039937085</v>
      </c>
      <c r="V1662" s="358">
        <f>IF(V1418,0,$D1662*(1+'General Inputs'!$C$4)^(V$3906-$K$3906))*'General Inputs'!$C$6</f>
        <v>1492049.1700735826</v>
      </c>
      <c r="W1662" s="358">
        <f>IF(W1418,0,$D1662*(1+'General Inputs'!$C$4)^(W$3906-$K$3906))*'General Inputs'!$C$6</f>
        <v>1521890.1534750543</v>
      </c>
      <c r="X1662" s="358">
        <f>IF(X1418,0,$D1662*(1+'General Inputs'!$C$4)^(X$3906-$K$3906))*'General Inputs'!$C$6</f>
        <v>1552327.9565445553</v>
      </c>
      <c r="Y1662" s="358">
        <f>IF(Y1418,0,$D1662*(1+'General Inputs'!$C$4)^(Y$3906-$K$3906))*'General Inputs'!$C$6</f>
        <v>1583374.5156754467</v>
      </c>
      <c r="Z1662" s="358">
        <f>IF(Z1418,0,$D1662*(1+'General Inputs'!$C$4)^(Z$3906-$K$3906))*'General Inputs'!$C$6</f>
        <v>1615042.0059889548</v>
      </c>
      <c r="AA1662" s="358">
        <f>IF(AA1418,0,$D1662*(1+'General Inputs'!$C$4)^(AA$3906-$K$3906))*'General Inputs'!$C$6</f>
        <v>1647342.8461087344</v>
      </c>
      <c r="AB1662" s="358">
        <f>IF(AB1418,0,$D1662*(1+'General Inputs'!$C$4)^(AB$3906-$K$3906))*'General Inputs'!$C$6</f>
        <v>1680289.7030309094</v>
      </c>
      <c r="AC1662" s="358">
        <f>IF(AC1418,0,$D1662*(1+'General Inputs'!$C$4)^(AC$3906-$K$3906))*'General Inputs'!$C$6</f>
        <v>1713895.4970915273</v>
      </c>
      <c r="AD1662" s="358">
        <f>IF(AD1418,0,$D1662*(1+'General Inputs'!$C$4)^(AD$3906-$K$3906))*'General Inputs'!$C$6</f>
        <v>1748173.4070333578</v>
      </c>
      <c r="AE1662" s="358">
        <f>IF(AE1418,0,$D1662*(1+'General Inputs'!$C$4)^(AE$3906-$K$3906))*'General Inputs'!$C$6</f>
        <v>1783136.8751740248</v>
      </c>
      <c r="AF1662" s="358">
        <f>IF(AF1418,0,$D1662*(1+'General Inputs'!$C$4)^(AF$3906-$K$3906))*'General Inputs'!$C$6</f>
        <v>1818799.6126775055</v>
      </c>
      <c r="AG1662" s="358">
        <f>IF(AG1418,0,$D1662*(1+'General Inputs'!$C$4)^(AG$3906-$K$3906))*'General Inputs'!$C$6</f>
        <v>1855175.6049310556</v>
      </c>
      <c r="AH1662" s="358">
        <f>IF(AH1418,0,$D1662*(1+'General Inputs'!$C$4)^(AH$3906-$K$3906))*'General Inputs'!$C$6</f>
        <v>1892279.1170296762</v>
      </c>
      <c r="AI1662" s="358">
        <f>IF(AI1418,0,$D1662*(1+'General Inputs'!$C$4)^(AI$3906-$K$3906))*'General Inputs'!$C$6</f>
        <v>1930124.6993702701</v>
      </c>
      <c r="AJ1662" s="358">
        <f>IF(AJ1418,0,$D1662*(1+'General Inputs'!$C$4)^(AJ$3906-$K$3906))*'General Inputs'!$C$6</f>
        <v>1968727.1933576753</v>
      </c>
    </row>
    <row r="1663" spans="1:36" x14ac:dyDescent="0.25">
      <c r="A1663" s="353" t="s">
        <v>287</v>
      </c>
      <c r="B1663" s="353" t="s">
        <v>287</v>
      </c>
      <c r="C1663" s="441">
        <f t="shared" si="1159"/>
        <v>3125</v>
      </c>
      <c r="D1663" s="397">
        <v>1750000</v>
      </c>
      <c r="E1663" s="397"/>
      <c r="F1663" s="397"/>
      <c r="G1663" s="397"/>
      <c r="H1663" s="397"/>
      <c r="I1663" s="476">
        <f t="shared" si="1160"/>
        <v>22</v>
      </c>
      <c r="J1663" s="476">
        <f t="shared" si="1161"/>
        <v>1</v>
      </c>
      <c r="K1663" s="358">
        <v>0</v>
      </c>
      <c r="L1663" s="358">
        <v>0</v>
      </c>
      <c r="M1663" s="358">
        <v>0</v>
      </c>
      <c r="N1663" s="358">
        <v>0</v>
      </c>
      <c r="O1663" s="358">
        <f>IF(O1419,0,$D1663*(1+'General Inputs'!$C$4)^(O$3906-$K$3906))*'General Inputs'!$C$6</f>
        <v>284138.44199999998</v>
      </c>
      <c r="P1663" s="358">
        <f>IF(P1419,0,$D1663*(1+'General Inputs'!$C$4)^(P$3906-$K$3906))*'General Inputs'!$C$6</f>
        <v>289821.21083999996</v>
      </c>
      <c r="Q1663" s="358">
        <f>IF(Q1419,0,$D1663*(1+'General Inputs'!$C$4)^(Q$3906-$K$3906))*'General Inputs'!$C$6</f>
        <v>295617.63505679998</v>
      </c>
      <c r="R1663" s="358">
        <f>IF(R1419,0,$D1663*(1+'General Inputs'!$C$4)^(R$3906-$K$3906))*'General Inputs'!$C$6</f>
        <v>301529.98775793595</v>
      </c>
      <c r="S1663" s="358">
        <f>IF(S1419,0,$D1663*(1+'General Inputs'!$C$4)^(S$3906-$K$3906))*'General Inputs'!$C$6</f>
        <v>307560.58751309471</v>
      </c>
      <c r="T1663" s="358">
        <f>IF(T1419,0,$D1663*(1+'General Inputs'!$C$4)^(T$3906-$K$3906))*'General Inputs'!$C$6</f>
        <v>313711.79926335654</v>
      </c>
      <c r="U1663" s="358">
        <f>IF(U1419,0,$D1663*(1+'General Inputs'!$C$4)^(U$3906-$K$3906))*'General Inputs'!$C$6</f>
        <v>319986.03524862375</v>
      </c>
      <c r="V1663" s="358">
        <f>IF(V1419,0,$D1663*(1+'General Inputs'!$C$4)^(V$3906-$K$3906))*'General Inputs'!$C$6</f>
        <v>326385.75595359615</v>
      </c>
      <c r="W1663" s="358">
        <f>IF(W1419,0,$D1663*(1+'General Inputs'!$C$4)^(W$3906-$K$3906))*'General Inputs'!$C$6</f>
        <v>332913.47107266809</v>
      </c>
      <c r="X1663" s="358">
        <f>IF(X1419,0,$D1663*(1+'General Inputs'!$C$4)^(X$3906-$K$3906))*'General Inputs'!$C$6</f>
        <v>339571.74049412145</v>
      </c>
      <c r="Y1663" s="358">
        <f>IF(Y1419,0,$D1663*(1+'General Inputs'!$C$4)^(Y$3906-$K$3906))*'General Inputs'!$C$6</f>
        <v>346363.17530400393</v>
      </c>
      <c r="Z1663" s="358">
        <f>IF(Z1419,0,$D1663*(1+'General Inputs'!$C$4)^(Z$3906-$K$3906))*'General Inputs'!$C$6</f>
        <v>353290.43881008396</v>
      </c>
      <c r="AA1663" s="358">
        <f>IF(AA1419,0,$D1663*(1+'General Inputs'!$C$4)^(AA$3906-$K$3906))*'General Inputs'!$C$6</f>
        <v>360356.2475862857</v>
      </c>
      <c r="AB1663" s="358">
        <f>IF(AB1419,0,$D1663*(1+'General Inputs'!$C$4)^(AB$3906-$K$3906))*'General Inputs'!$C$6</f>
        <v>367563.37253801135</v>
      </c>
      <c r="AC1663" s="358">
        <f>IF(AC1419,0,$D1663*(1+'General Inputs'!$C$4)^(AC$3906-$K$3906))*'General Inputs'!$C$6</f>
        <v>374914.63998877158</v>
      </c>
      <c r="AD1663" s="358">
        <f>IF(AD1419,0,$D1663*(1+'General Inputs'!$C$4)^(AD$3906-$K$3906))*'General Inputs'!$C$6</f>
        <v>382412.93278854695</v>
      </c>
      <c r="AE1663" s="358">
        <f>IF(AE1419,0,$D1663*(1+'General Inputs'!$C$4)^(AE$3906-$K$3906))*'General Inputs'!$C$6</f>
        <v>390061.19144431798</v>
      </c>
      <c r="AF1663" s="358">
        <f>IF(AF1419,0,$D1663*(1+'General Inputs'!$C$4)^(AF$3906-$K$3906))*'General Inputs'!$C$6</f>
        <v>397862.41527320427</v>
      </c>
      <c r="AG1663" s="358">
        <f>IF(AG1419,0,$D1663*(1+'General Inputs'!$C$4)^(AG$3906-$K$3906))*'General Inputs'!$C$6</f>
        <v>405819.66357866843</v>
      </c>
      <c r="AH1663" s="358">
        <f>IF(AH1419,0,$D1663*(1+'General Inputs'!$C$4)^(AH$3906-$K$3906))*'General Inputs'!$C$6</f>
        <v>413936.05685024173</v>
      </c>
      <c r="AI1663" s="358">
        <f>IF(AI1419,0,$D1663*(1+'General Inputs'!$C$4)^(AI$3906-$K$3906))*'General Inputs'!$C$6</f>
        <v>422214.77798724658</v>
      </c>
      <c r="AJ1663" s="358">
        <f>IF(AJ1419,0,$D1663*(1+'General Inputs'!$C$4)^(AJ$3906-$K$3906))*'General Inputs'!$C$6</f>
        <v>430659.07354699151</v>
      </c>
    </row>
    <row r="1664" spans="1:36" x14ac:dyDescent="0.25">
      <c r="A1664" s="353" t="s">
        <v>261</v>
      </c>
      <c r="B1664" s="353" t="s">
        <v>361</v>
      </c>
      <c r="C1664" s="441">
        <f t="shared" si="1159"/>
        <v>5000</v>
      </c>
      <c r="D1664" s="397">
        <v>1750000</v>
      </c>
      <c r="E1664" s="397"/>
      <c r="F1664" s="397"/>
      <c r="G1664" s="397"/>
      <c r="H1664" s="397"/>
      <c r="I1664" s="476">
        <f t="shared" si="1160"/>
        <v>22</v>
      </c>
      <c r="J1664" s="476">
        <f t="shared" si="1161"/>
        <v>1</v>
      </c>
      <c r="K1664" s="358">
        <v>0</v>
      </c>
      <c r="L1664" s="358">
        <v>0</v>
      </c>
      <c r="M1664" s="358">
        <v>0</v>
      </c>
      <c r="N1664" s="358">
        <v>0</v>
      </c>
      <c r="O1664" s="358">
        <f>IF(O1420,0,$D1664*(1+'General Inputs'!$C$4)^(O$3906-$K$3906))*'General Inputs'!$C$6</f>
        <v>284138.44199999998</v>
      </c>
      <c r="P1664" s="358">
        <f>IF(P1420,0,$D1664*(1+'General Inputs'!$C$4)^(P$3906-$K$3906))*'General Inputs'!$C$6</f>
        <v>289821.21083999996</v>
      </c>
      <c r="Q1664" s="358">
        <f>IF(Q1420,0,$D1664*(1+'General Inputs'!$C$4)^(Q$3906-$K$3906))*'General Inputs'!$C$6</f>
        <v>295617.63505679998</v>
      </c>
      <c r="R1664" s="358">
        <f>IF(R1420,0,$D1664*(1+'General Inputs'!$C$4)^(R$3906-$K$3906))*'General Inputs'!$C$6</f>
        <v>301529.98775793595</v>
      </c>
      <c r="S1664" s="358">
        <f>IF(S1420,0,$D1664*(1+'General Inputs'!$C$4)^(S$3906-$K$3906))*'General Inputs'!$C$6</f>
        <v>307560.58751309471</v>
      </c>
      <c r="T1664" s="358">
        <f>IF(T1420,0,$D1664*(1+'General Inputs'!$C$4)^(T$3906-$K$3906))*'General Inputs'!$C$6</f>
        <v>313711.79926335654</v>
      </c>
      <c r="U1664" s="358">
        <f>IF(U1420,0,$D1664*(1+'General Inputs'!$C$4)^(U$3906-$K$3906))*'General Inputs'!$C$6</f>
        <v>319986.03524862375</v>
      </c>
      <c r="V1664" s="358">
        <f>IF(V1420,0,$D1664*(1+'General Inputs'!$C$4)^(V$3906-$K$3906))*'General Inputs'!$C$6</f>
        <v>326385.75595359615</v>
      </c>
      <c r="W1664" s="358">
        <f>IF(W1420,0,$D1664*(1+'General Inputs'!$C$4)^(W$3906-$K$3906))*'General Inputs'!$C$6</f>
        <v>332913.47107266809</v>
      </c>
      <c r="X1664" s="358">
        <f>IF(X1420,0,$D1664*(1+'General Inputs'!$C$4)^(X$3906-$K$3906))*'General Inputs'!$C$6</f>
        <v>339571.74049412145</v>
      </c>
      <c r="Y1664" s="358">
        <f>IF(Y1420,0,$D1664*(1+'General Inputs'!$C$4)^(Y$3906-$K$3906))*'General Inputs'!$C$6</f>
        <v>346363.17530400393</v>
      </c>
      <c r="Z1664" s="358">
        <f>IF(Z1420,0,$D1664*(1+'General Inputs'!$C$4)^(Z$3906-$K$3906))*'General Inputs'!$C$6</f>
        <v>353290.43881008396</v>
      </c>
      <c r="AA1664" s="358">
        <f>IF(AA1420,0,$D1664*(1+'General Inputs'!$C$4)^(AA$3906-$K$3906))*'General Inputs'!$C$6</f>
        <v>360356.2475862857</v>
      </c>
      <c r="AB1664" s="358">
        <f>IF(AB1420,0,$D1664*(1+'General Inputs'!$C$4)^(AB$3906-$K$3906))*'General Inputs'!$C$6</f>
        <v>367563.37253801135</v>
      </c>
      <c r="AC1664" s="358">
        <f>IF(AC1420,0,$D1664*(1+'General Inputs'!$C$4)^(AC$3906-$K$3906))*'General Inputs'!$C$6</f>
        <v>374914.63998877158</v>
      </c>
      <c r="AD1664" s="358">
        <f>IF(AD1420,0,$D1664*(1+'General Inputs'!$C$4)^(AD$3906-$K$3906))*'General Inputs'!$C$6</f>
        <v>382412.93278854695</v>
      </c>
      <c r="AE1664" s="358">
        <f>IF(AE1420,0,$D1664*(1+'General Inputs'!$C$4)^(AE$3906-$K$3906))*'General Inputs'!$C$6</f>
        <v>390061.19144431798</v>
      </c>
      <c r="AF1664" s="358">
        <f>IF(AF1420,0,$D1664*(1+'General Inputs'!$C$4)^(AF$3906-$K$3906))*'General Inputs'!$C$6</f>
        <v>397862.41527320427</v>
      </c>
      <c r="AG1664" s="358">
        <f>IF(AG1420,0,$D1664*(1+'General Inputs'!$C$4)^(AG$3906-$K$3906))*'General Inputs'!$C$6</f>
        <v>405819.66357866843</v>
      </c>
      <c r="AH1664" s="358">
        <f>IF(AH1420,0,$D1664*(1+'General Inputs'!$C$4)^(AH$3906-$K$3906))*'General Inputs'!$C$6</f>
        <v>413936.05685024173</v>
      </c>
      <c r="AI1664" s="358">
        <f>IF(AI1420,0,$D1664*(1+'General Inputs'!$C$4)^(AI$3906-$K$3906))*'General Inputs'!$C$6</f>
        <v>422214.77798724658</v>
      </c>
      <c r="AJ1664" s="358">
        <f>IF(AJ1420,0,$D1664*(1+'General Inputs'!$C$4)^(AJ$3906-$K$3906))*'General Inputs'!$C$6</f>
        <v>430659.07354699151</v>
      </c>
    </row>
    <row r="1665" spans="1:36" x14ac:dyDescent="0.25">
      <c r="A1665" s="353" t="s">
        <v>261</v>
      </c>
      <c r="B1665" s="353" t="s">
        <v>320</v>
      </c>
      <c r="C1665" s="441">
        <f t="shared" si="1159"/>
        <v>3750</v>
      </c>
      <c r="D1665" s="397">
        <v>1750000</v>
      </c>
      <c r="E1665" s="397"/>
      <c r="F1665" s="397"/>
      <c r="G1665" s="397"/>
      <c r="H1665" s="397"/>
      <c r="I1665" s="476">
        <f t="shared" si="1160"/>
        <v>22</v>
      </c>
      <c r="J1665" s="476">
        <f t="shared" si="1161"/>
        <v>1</v>
      </c>
      <c r="K1665" s="358">
        <v>0</v>
      </c>
      <c r="L1665" s="358">
        <v>0</v>
      </c>
      <c r="M1665" s="358">
        <v>0</v>
      </c>
      <c r="N1665" s="358">
        <v>0</v>
      </c>
      <c r="O1665" s="358">
        <f>IF(O1421,0,$D1665*(1+'General Inputs'!$C$4)^(O$3906-$K$3906))*'General Inputs'!$C$6</f>
        <v>284138.44199999998</v>
      </c>
      <c r="P1665" s="358">
        <f>IF(P1421,0,$D1665*(1+'General Inputs'!$C$4)^(P$3906-$K$3906))*'General Inputs'!$C$6</f>
        <v>289821.21083999996</v>
      </c>
      <c r="Q1665" s="358">
        <f>IF(Q1421,0,$D1665*(1+'General Inputs'!$C$4)^(Q$3906-$K$3906))*'General Inputs'!$C$6</f>
        <v>295617.63505679998</v>
      </c>
      <c r="R1665" s="358">
        <f>IF(R1421,0,$D1665*(1+'General Inputs'!$C$4)^(R$3906-$K$3906))*'General Inputs'!$C$6</f>
        <v>301529.98775793595</v>
      </c>
      <c r="S1665" s="358">
        <f>IF(S1421,0,$D1665*(1+'General Inputs'!$C$4)^(S$3906-$K$3906))*'General Inputs'!$C$6</f>
        <v>307560.58751309471</v>
      </c>
      <c r="T1665" s="358">
        <f>IF(T1421,0,$D1665*(1+'General Inputs'!$C$4)^(T$3906-$K$3906))*'General Inputs'!$C$6</f>
        <v>313711.79926335654</v>
      </c>
      <c r="U1665" s="358">
        <f>IF(U1421,0,$D1665*(1+'General Inputs'!$C$4)^(U$3906-$K$3906))*'General Inputs'!$C$6</f>
        <v>319986.03524862375</v>
      </c>
      <c r="V1665" s="358">
        <f>IF(V1421,0,$D1665*(1+'General Inputs'!$C$4)^(V$3906-$K$3906))*'General Inputs'!$C$6</f>
        <v>326385.75595359615</v>
      </c>
      <c r="W1665" s="358">
        <f>IF(W1421,0,$D1665*(1+'General Inputs'!$C$4)^(W$3906-$K$3906))*'General Inputs'!$C$6</f>
        <v>332913.47107266809</v>
      </c>
      <c r="X1665" s="358">
        <f>IF(X1421,0,$D1665*(1+'General Inputs'!$C$4)^(X$3906-$K$3906))*'General Inputs'!$C$6</f>
        <v>339571.74049412145</v>
      </c>
      <c r="Y1665" s="358">
        <f>IF(Y1421,0,$D1665*(1+'General Inputs'!$C$4)^(Y$3906-$K$3906))*'General Inputs'!$C$6</f>
        <v>346363.17530400393</v>
      </c>
      <c r="Z1665" s="358">
        <f>IF(Z1421,0,$D1665*(1+'General Inputs'!$C$4)^(Z$3906-$K$3906))*'General Inputs'!$C$6</f>
        <v>353290.43881008396</v>
      </c>
      <c r="AA1665" s="358">
        <f>IF(AA1421,0,$D1665*(1+'General Inputs'!$C$4)^(AA$3906-$K$3906))*'General Inputs'!$C$6</f>
        <v>360356.2475862857</v>
      </c>
      <c r="AB1665" s="358">
        <f>IF(AB1421,0,$D1665*(1+'General Inputs'!$C$4)^(AB$3906-$K$3906))*'General Inputs'!$C$6</f>
        <v>367563.37253801135</v>
      </c>
      <c r="AC1665" s="358">
        <f>IF(AC1421,0,$D1665*(1+'General Inputs'!$C$4)^(AC$3906-$K$3906))*'General Inputs'!$C$6</f>
        <v>374914.63998877158</v>
      </c>
      <c r="AD1665" s="358">
        <f>IF(AD1421,0,$D1665*(1+'General Inputs'!$C$4)^(AD$3906-$K$3906))*'General Inputs'!$C$6</f>
        <v>382412.93278854695</v>
      </c>
      <c r="AE1665" s="358">
        <f>IF(AE1421,0,$D1665*(1+'General Inputs'!$C$4)^(AE$3906-$K$3906))*'General Inputs'!$C$6</f>
        <v>390061.19144431798</v>
      </c>
      <c r="AF1665" s="358">
        <f>IF(AF1421,0,$D1665*(1+'General Inputs'!$C$4)^(AF$3906-$K$3906))*'General Inputs'!$C$6</f>
        <v>397862.41527320427</v>
      </c>
      <c r="AG1665" s="358">
        <f>IF(AG1421,0,$D1665*(1+'General Inputs'!$C$4)^(AG$3906-$K$3906))*'General Inputs'!$C$6</f>
        <v>405819.66357866843</v>
      </c>
      <c r="AH1665" s="358">
        <f>IF(AH1421,0,$D1665*(1+'General Inputs'!$C$4)^(AH$3906-$K$3906))*'General Inputs'!$C$6</f>
        <v>413936.05685024173</v>
      </c>
      <c r="AI1665" s="358">
        <f>IF(AI1421,0,$D1665*(1+'General Inputs'!$C$4)^(AI$3906-$K$3906))*'General Inputs'!$C$6</f>
        <v>422214.77798724658</v>
      </c>
      <c r="AJ1665" s="358">
        <f>IF(AJ1421,0,$D1665*(1+'General Inputs'!$C$4)^(AJ$3906-$K$3906))*'General Inputs'!$C$6</f>
        <v>430659.07354699151</v>
      </c>
    </row>
    <row r="1666" spans="1:36" x14ac:dyDescent="0.25">
      <c r="A1666" s="353" t="s">
        <v>493</v>
      </c>
      <c r="B1666" s="353" t="s">
        <v>493</v>
      </c>
      <c r="C1666" s="441">
        <f t="shared" si="1159"/>
        <v>1500</v>
      </c>
      <c r="D1666" s="397">
        <v>1750000</v>
      </c>
      <c r="E1666" s="397"/>
      <c r="F1666" s="397"/>
      <c r="G1666" s="397"/>
      <c r="H1666" s="397"/>
      <c r="I1666" s="476">
        <f t="shared" si="1160"/>
        <v>22</v>
      </c>
      <c r="J1666" s="476">
        <f t="shared" si="1161"/>
        <v>1</v>
      </c>
      <c r="K1666" s="358">
        <v>0</v>
      </c>
      <c r="L1666" s="358">
        <v>0</v>
      </c>
      <c r="M1666" s="358">
        <v>0</v>
      </c>
      <c r="N1666" s="358">
        <v>0</v>
      </c>
      <c r="O1666" s="358">
        <f>IF(O1422,0,$D1666*(1+'General Inputs'!$C$4)^(O$3906-$K$3906))*'General Inputs'!$C$6</f>
        <v>284138.44199999998</v>
      </c>
      <c r="P1666" s="358">
        <f>IF(P1422,0,$D1666*(1+'General Inputs'!$C$4)^(P$3906-$K$3906))*'General Inputs'!$C$6</f>
        <v>289821.21083999996</v>
      </c>
      <c r="Q1666" s="358">
        <f>IF(Q1422,0,$D1666*(1+'General Inputs'!$C$4)^(Q$3906-$K$3906))*'General Inputs'!$C$6</f>
        <v>295617.63505679998</v>
      </c>
      <c r="R1666" s="358">
        <f>IF(R1422,0,$D1666*(1+'General Inputs'!$C$4)^(R$3906-$K$3906))*'General Inputs'!$C$6</f>
        <v>301529.98775793595</v>
      </c>
      <c r="S1666" s="358">
        <f>IF(S1422,0,$D1666*(1+'General Inputs'!$C$4)^(S$3906-$K$3906))*'General Inputs'!$C$6</f>
        <v>307560.58751309471</v>
      </c>
      <c r="T1666" s="358">
        <f>IF(T1422,0,$D1666*(1+'General Inputs'!$C$4)^(T$3906-$K$3906))*'General Inputs'!$C$6</f>
        <v>313711.79926335654</v>
      </c>
      <c r="U1666" s="358">
        <f>IF(U1422,0,$D1666*(1+'General Inputs'!$C$4)^(U$3906-$K$3906))*'General Inputs'!$C$6</f>
        <v>319986.03524862375</v>
      </c>
      <c r="V1666" s="358">
        <f>IF(V1422,0,$D1666*(1+'General Inputs'!$C$4)^(V$3906-$K$3906))*'General Inputs'!$C$6</f>
        <v>326385.75595359615</v>
      </c>
      <c r="W1666" s="358">
        <f>IF(W1422,0,$D1666*(1+'General Inputs'!$C$4)^(W$3906-$K$3906))*'General Inputs'!$C$6</f>
        <v>332913.47107266809</v>
      </c>
      <c r="X1666" s="358">
        <f>IF(X1422,0,$D1666*(1+'General Inputs'!$C$4)^(X$3906-$K$3906))*'General Inputs'!$C$6</f>
        <v>339571.74049412145</v>
      </c>
      <c r="Y1666" s="358">
        <f>IF(Y1422,0,$D1666*(1+'General Inputs'!$C$4)^(Y$3906-$K$3906))*'General Inputs'!$C$6</f>
        <v>346363.17530400393</v>
      </c>
      <c r="Z1666" s="358">
        <f>IF(Z1422,0,$D1666*(1+'General Inputs'!$C$4)^(Z$3906-$K$3906))*'General Inputs'!$C$6</f>
        <v>353290.43881008396</v>
      </c>
      <c r="AA1666" s="358">
        <f>IF(AA1422,0,$D1666*(1+'General Inputs'!$C$4)^(AA$3906-$K$3906))*'General Inputs'!$C$6</f>
        <v>360356.2475862857</v>
      </c>
      <c r="AB1666" s="358">
        <f>IF(AB1422,0,$D1666*(1+'General Inputs'!$C$4)^(AB$3906-$K$3906))*'General Inputs'!$C$6</f>
        <v>367563.37253801135</v>
      </c>
      <c r="AC1666" s="358">
        <f>IF(AC1422,0,$D1666*(1+'General Inputs'!$C$4)^(AC$3906-$K$3906))*'General Inputs'!$C$6</f>
        <v>374914.63998877158</v>
      </c>
      <c r="AD1666" s="358">
        <f>IF(AD1422,0,$D1666*(1+'General Inputs'!$C$4)^(AD$3906-$K$3906))*'General Inputs'!$C$6</f>
        <v>382412.93278854695</v>
      </c>
      <c r="AE1666" s="358">
        <f>IF(AE1422,0,$D1666*(1+'General Inputs'!$C$4)^(AE$3906-$K$3906))*'General Inputs'!$C$6</f>
        <v>390061.19144431798</v>
      </c>
      <c r="AF1666" s="358">
        <f>IF(AF1422,0,$D1666*(1+'General Inputs'!$C$4)^(AF$3906-$K$3906))*'General Inputs'!$C$6</f>
        <v>397862.41527320427</v>
      </c>
      <c r="AG1666" s="358">
        <f>IF(AG1422,0,$D1666*(1+'General Inputs'!$C$4)^(AG$3906-$K$3906))*'General Inputs'!$C$6</f>
        <v>405819.66357866843</v>
      </c>
      <c r="AH1666" s="358">
        <f>IF(AH1422,0,$D1666*(1+'General Inputs'!$C$4)^(AH$3906-$K$3906))*'General Inputs'!$C$6</f>
        <v>413936.05685024173</v>
      </c>
      <c r="AI1666" s="358">
        <f>IF(AI1422,0,$D1666*(1+'General Inputs'!$C$4)^(AI$3906-$K$3906))*'General Inputs'!$C$6</f>
        <v>422214.77798724658</v>
      </c>
      <c r="AJ1666" s="358">
        <f>IF(AJ1422,0,$D1666*(1+'General Inputs'!$C$4)^(AJ$3906-$K$3906))*'General Inputs'!$C$6</f>
        <v>430659.07354699151</v>
      </c>
    </row>
    <row r="1667" spans="1:36" x14ac:dyDescent="0.25">
      <c r="A1667" s="353" t="s">
        <v>262</v>
      </c>
      <c r="B1667" s="353" t="s">
        <v>319</v>
      </c>
      <c r="C1667" s="441">
        <f t="shared" si="1159"/>
        <v>20000</v>
      </c>
      <c r="D1667" s="397">
        <v>8000000</v>
      </c>
      <c r="E1667" s="397"/>
      <c r="F1667" s="397"/>
      <c r="G1667" s="397"/>
      <c r="H1667" s="397"/>
      <c r="I1667" s="476">
        <f t="shared" si="1160"/>
        <v>22</v>
      </c>
      <c r="J1667" s="476">
        <f t="shared" si="1161"/>
        <v>1</v>
      </c>
      <c r="K1667" s="358">
        <v>0</v>
      </c>
      <c r="L1667" s="358">
        <v>0</v>
      </c>
      <c r="M1667" s="358">
        <v>0</v>
      </c>
      <c r="N1667" s="358">
        <v>0</v>
      </c>
      <c r="O1667" s="358">
        <f>IF(O1423,0,$D1667*(1+'General Inputs'!$C$4)^(O$3906-$K$3906))*'General Inputs'!$C$6</f>
        <v>1298918.5919999999</v>
      </c>
      <c r="P1667" s="358">
        <f>IF(P1423,0,$D1667*(1+'General Inputs'!$C$4)^(P$3906-$K$3906))*'General Inputs'!$C$6</f>
        <v>1324896.9638399999</v>
      </c>
      <c r="Q1667" s="358">
        <f>IF(Q1423,0,$D1667*(1+'General Inputs'!$C$4)^(Q$3906-$K$3906))*'General Inputs'!$C$6</f>
        <v>1351394.9031168001</v>
      </c>
      <c r="R1667" s="358">
        <f>IF(R1423,0,$D1667*(1+'General Inputs'!$C$4)^(R$3906-$K$3906))*'General Inputs'!$C$6</f>
        <v>1378422.8011791357</v>
      </c>
      <c r="S1667" s="358">
        <f>IF(S1423,0,$D1667*(1+'General Inputs'!$C$4)^(S$3906-$K$3906))*'General Inputs'!$C$6</f>
        <v>1405991.2572027186</v>
      </c>
      <c r="T1667" s="358">
        <f>IF(T1423,0,$D1667*(1+'General Inputs'!$C$4)^(T$3906-$K$3906))*'General Inputs'!$C$6</f>
        <v>1434111.082346773</v>
      </c>
      <c r="U1667" s="358">
        <f>IF(U1423,0,$D1667*(1+'General Inputs'!$C$4)^(U$3906-$K$3906))*'General Inputs'!$C$6</f>
        <v>1462793.3039937085</v>
      </c>
      <c r="V1667" s="358">
        <f>IF(V1423,0,$D1667*(1+'General Inputs'!$C$4)^(V$3906-$K$3906))*'General Inputs'!$C$6</f>
        <v>1492049.1700735826</v>
      </c>
      <c r="W1667" s="358">
        <f>IF(W1423,0,$D1667*(1+'General Inputs'!$C$4)^(W$3906-$K$3906))*'General Inputs'!$C$6</f>
        <v>1521890.1534750543</v>
      </c>
      <c r="X1667" s="358">
        <f>IF(X1423,0,$D1667*(1+'General Inputs'!$C$4)^(X$3906-$K$3906))*'General Inputs'!$C$6</f>
        <v>1552327.9565445553</v>
      </c>
      <c r="Y1667" s="358">
        <f>IF(Y1423,0,$D1667*(1+'General Inputs'!$C$4)^(Y$3906-$K$3906))*'General Inputs'!$C$6</f>
        <v>1583374.5156754467</v>
      </c>
      <c r="Z1667" s="358">
        <f>IF(Z1423,0,$D1667*(1+'General Inputs'!$C$4)^(Z$3906-$K$3906))*'General Inputs'!$C$6</f>
        <v>1615042.0059889548</v>
      </c>
      <c r="AA1667" s="358">
        <f>IF(AA1423,0,$D1667*(1+'General Inputs'!$C$4)^(AA$3906-$K$3906))*'General Inputs'!$C$6</f>
        <v>1647342.8461087344</v>
      </c>
      <c r="AB1667" s="358">
        <f>IF(AB1423,0,$D1667*(1+'General Inputs'!$C$4)^(AB$3906-$K$3906))*'General Inputs'!$C$6</f>
        <v>1680289.7030309094</v>
      </c>
      <c r="AC1667" s="358">
        <f>IF(AC1423,0,$D1667*(1+'General Inputs'!$C$4)^(AC$3906-$K$3906))*'General Inputs'!$C$6</f>
        <v>1713895.4970915273</v>
      </c>
      <c r="AD1667" s="358">
        <f>IF(AD1423,0,$D1667*(1+'General Inputs'!$C$4)^(AD$3906-$K$3906))*'General Inputs'!$C$6</f>
        <v>1748173.4070333578</v>
      </c>
      <c r="AE1667" s="358">
        <f>IF(AE1423,0,$D1667*(1+'General Inputs'!$C$4)^(AE$3906-$K$3906))*'General Inputs'!$C$6</f>
        <v>1783136.8751740248</v>
      </c>
      <c r="AF1667" s="358">
        <f>IF(AF1423,0,$D1667*(1+'General Inputs'!$C$4)^(AF$3906-$K$3906))*'General Inputs'!$C$6</f>
        <v>1818799.6126775055</v>
      </c>
      <c r="AG1667" s="358">
        <f>IF(AG1423,0,$D1667*(1+'General Inputs'!$C$4)^(AG$3906-$K$3906))*'General Inputs'!$C$6</f>
        <v>1855175.6049310556</v>
      </c>
      <c r="AH1667" s="358">
        <f>IF(AH1423,0,$D1667*(1+'General Inputs'!$C$4)^(AH$3906-$K$3906))*'General Inputs'!$C$6</f>
        <v>1892279.1170296762</v>
      </c>
      <c r="AI1667" s="358">
        <f>IF(AI1423,0,$D1667*(1+'General Inputs'!$C$4)^(AI$3906-$K$3906))*'General Inputs'!$C$6</f>
        <v>1930124.6993702701</v>
      </c>
      <c r="AJ1667" s="358">
        <f>IF(AJ1423,0,$D1667*(1+'General Inputs'!$C$4)^(AJ$3906-$K$3906))*'General Inputs'!$C$6</f>
        <v>1968727.1933576753</v>
      </c>
    </row>
    <row r="1668" spans="1:36" x14ac:dyDescent="0.25">
      <c r="A1668" s="353" t="s">
        <v>262</v>
      </c>
      <c r="B1668" s="353" t="s">
        <v>308</v>
      </c>
      <c r="C1668" s="441">
        <f t="shared" si="1159"/>
        <v>20000</v>
      </c>
      <c r="D1668" s="397">
        <v>8000000</v>
      </c>
      <c r="E1668" s="397"/>
      <c r="F1668" s="397"/>
      <c r="G1668" s="397"/>
      <c r="H1668" s="397"/>
      <c r="I1668" s="476">
        <f t="shared" si="1160"/>
        <v>22</v>
      </c>
      <c r="J1668" s="476">
        <f t="shared" si="1161"/>
        <v>1</v>
      </c>
      <c r="K1668" s="358">
        <v>0</v>
      </c>
      <c r="L1668" s="358">
        <v>0</v>
      </c>
      <c r="M1668" s="358">
        <v>0</v>
      </c>
      <c r="N1668" s="358">
        <v>0</v>
      </c>
      <c r="O1668" s="358">
        <f>IF(O1424,0,$D1668*(1+'General Inputs'!$C$4)^(O$3906-$K$3906))*'General Inputs'!$C$6</f>
        <v>1298918.5919999999</v>
      </c>
      <c r="P1668" s="358">
        <f>IF(P1424,0,$D1668*(1+'General Inputs'!$C$4)^(P$3906-$K$3906))*'General Inputs'!$C$6</f>
        <v>1324896.9638399999</v>
      </c>
      <c r="Q1668" s="358">
        <f>IF(Q1424,0,$D1668*(1+'General Inputs'!$C$4)^(Q$3906-$K$3906))*'General Inputs'!$C$6</f>
        <v>1351394.9031168001</v>
      </c>
      <c r="R1668" s="358">
        <f>IF(R1424,0,$D1668*(1+'General Inputs'!$C$4)^(R$3906-$K$3906))*'General Inputs'!$C$6</f>
        <v>1378422.8011791357</v>
      </c>
      <c r="S1668" s="358">
        <f>IF(S1424,0,$D1668*(1+'General Inputs'!$C$4)^(S$3906-$K$3906))*'General Inputs'!$C$6</f>
        <v>1405991.2572027186</v>
      </c>
      <c r="T1668" s="358">
        <f>IF(T1424,0,$D1668*(1+'General Inputs'!$C$4)^(T$3906-$K$3906))*'General Inputs'!$C$6</f>
        <v>1434111.082346773</v>
      </c>
      <c r="U1668" s="358">
        <f>IF(U1424,0,$D1668*(1+'General Inputs'!$C$4)^(U$3906-$K$3906))*'General Inputs'!$C$6</f>
        <v>1462793.3039937085</v>
      </c>
      <c r="V1668" s="358">
        <f>IF(V1424,0,$D1668*(1+'General Inputs'!$C$4)^(V$3906-$K$3906))*'General Inputs'!$C$6</f>
        <v>1492049.1700735826</v>
      </c>
      <c r="W1668" s="358">
        <f>IF(W1424,0,$D1668*(1+'General Inputs'!$C$4)^(W$3906-$K$3906))*'General Inputs'!$C$6</f>
        <v>1521890.1534750543</v>
      </c>
      <c r="X1668" s="358">
        <f>IF(X1424,0,$D1668*(1+'General Inputs'!$C$4)^(X$3906-$K$3906))*'General Inputs'!$C$6</f>
        <v>1552327.9565445553</v>
      </c>
      <c r="Y1668" s="358">
        <f>IF(Y1424,0,$D1668*(1+'General Inputs'!$C$4)^(Y$3906-$K$3906))*'General Inputs'!$C$6</f>
        <v>1583374.5156754467</v>
      </c>
      <c r="Z1668" s="358">
        <f>IF(Z1424,0,$D1668*(1+'General Inputs'!$C$4)^(Z$3906-$K$3906))*'General Inputs'!$C$6</f>
        <v>1615042.0059889548</v>
      </c>
      <c r="AA1668" s="358">
        <f>IF(AA1424,0,$D1668*(1+'General Inputs'!$C$4)^(AA$3906-$K$3906))*'General Inputs'!$C$6</f>
        <v>1647342.8461087344</v>
      </c>
      <c r="AB1668" s="358">
        <f>IF(AB1424,0,$D1668*(1+'General Inputs'!$C$4)^(AB$3906-$K$3906))*'General Inputs'!$C$6</f>
        <v>1680289.7030309094</v>
      </c>
      <c r="AC1668" s="358">
        <f>IF(AC1424,0,$D1668*(1+'General Inputs'!$C$4)^(AC$3906-$K$3906))*'General Inputs'!$C$6</f>
        <v>1713895.4970915273</v>
      </c>
      <c r="AD1668" s="358">
        <f>IF(AD1424,0,$D1668*(1+'General Inputs'!$C$4)^(AD$3906-$K$3906))*'General Inputs'!$C$6</f>
        <v>1748173.4070333578</v>
      </c>
      <c r="AE1668" s="358">
        <f>IF(AE1424,0,$D1668*(1+'General Inputs'!$C$4)^(AE$3906-$K$3906))*'General Inputs'!$C$6</f>
        <v>1783136.8751740248</v>
      </c>
      <c r="AF1668" s="358">
        <f>IF(AF1424,0,$D1668*(1+'General Inputs'!$C$4)^(AF$3906-$K$3906))*'General Inputs'!$C$6</f>
        <v>1818799.6126775055</v>
      </c>
      <c r="AG1668" s="358">
        <f>IF(AG1424,0,$D1668*(1+'General Inputs'!$C$4)^(AG$3906-$K$3906))*'General Inputs'!$C$6</f>
        <v>1855175.6049310556</v>
      </c>
      <c r="AH1668" s="358">
        <f>IF(AH1424,0,$D1668*(1+'General Inputs'!$C$4)^(AH$3906-$K$3906))*'General Inputs'!$C$6</f>
        <v>1892279.1170296762</v>
      </c>
      <c r="AI1668" s="358">
        <f>IF(AI1424,0,$D1668*(1+'General Inputs'!$C$4)^(AI$3906-$K$3906))*'General Inputs'!$C$6</f>
        <v>1930124.6993702701</v>
      </c>
      <c r="AJ1668" s="358">
        <f>IF(AJ1424,0,$D1668*(1+'General Inputs'!$C$4)^(AJ$3906-$K$3906))*'General Inputs'!$C$6</f>
        <v>1968727.1933576753</v>
      </c>
    </row>
    <row r="1669" spans="1:36" x14ac:dyDescent="0.25">
      <c r="A1669" s="353" t="s">
        <v>262</v>
      </c>
      <c r="B1669" s="353" t="s">
        <v>331</v>
      </c>
      <c r="C1669" s="441">
        <f t="shared" si="1159"/>
        <v>20000</v>
      </c>
      <c r="D1669" s="397">
        <v>8000000</v>
      </c>
      <c r="E1669" s="397"/>
      <c r="F1669" s="397"/>
      <c r="G1669" s="397"/>
      <c r="H1669" s="397"/>
      <c r="I1669" s="476">
        <f t="shared" si="1160"/>
        <v>22</v>
      </c>
      <c r="J1669" s="476">
        <f t="shared" si="1161"/>
        <v>1</v>
      </c>
      <c r="K1669" s="358">
        <v>0</v>
      </c>
      <c r="L1669" s="358">
        <v>0</v>
      </c>
      <c r="M1669" s="358">
        <v>0</v>
      </c>
      <c r="N1669" s="358">
        <v>0</v>
      </c>
      <c r="O1669" s="358">
        <f>IF(O1425,0,$D1669*(1+'General Inputs'!$C$4)^(O$3906-$K$3906))*'General Inputs'!$C$6</f>
        <v>1298918.5919999999</v>
      </c>
      <c r="P1669" s="358">
        <f>IF(P1425,0,$D1669*(1+'General Inputs'!$C$4)^(P$3906-$K$3906))*'General Inputs'!$C$6</f>
        <v>1324896.9638399999</v>
      </c>
      <c r="Q1669" s="358">
        <f>IF(Q1425,0,$D1669*(1+'General Inputs'!$C$4)^(Q$3906-$K$3906))*'General Inputs'!$C$6</f>
        <v>1351394.9031168001</v>
      </c>
      <c r="R1669" s="358">
        <f>IF(R1425,0,$D1669*(1+'General Inputs'!$C$4)^(R$3906-$K$3906))*'General Inputs'!$C$6</f>
        <v>1378422.8011791357</v>
      </c>
      <c r="S1669" s="358">
        <f>IF(S1425,0,$D1669*(1+'General Inputs'!$C$4)^(S$3906-$K$3906))*'General Inputs'!$C$6</f>
        <v>1405991.2572027186</v>
      </c>
      <c r="T1669" s="358">
        <f>IF(T1425,0,$D1669*(1+'General Inputs'!$C$4)^(T$3906-$K$3906))*'General Inputs'!$C$6</f>
        <v>1434111.082346773</v>
      </c>
      <c r="U1669" s="358">
        <f>IF(U1425,0,$D1669*(1+'General Inputs'!$C$4)^(U$3906-$K$3906))*'General Inputs'!$C$6</f>
        <v>1462793.3039937085</v>
      </c>
      <c r="V1669" s="358">
        <f>IF(V1425,0,$D1669*(1+'General Inputs'!$C$4)^(V$3906-$K$3906))*'General Inputs'!$C$6</f>
        <v>1492049.1700735826</v>
      </c>
      <c r="W1669" s="358">
        <f>IF(W1425,0,$D1669*(1+'General Inputs'!$C$4)^(W$3906-$K$3906))*'General Inputs'!$C$6</f>
        <v>1521890.1534750543</v>
      </c>
      <c r="X1669" s="358">
        <f>IF(X1425,0,$D1669*(1+'General Inputs'!$C$4)^(X$3906-$K$3906))*'General Inputs'!$C$6</f>
        <v>1552327.9565445553</v>
      </c>
      <c r="Y1669" s="358">
        <f>IF(Y1425,0,$D1669*(1+'General Inputs'!$C$4)^(Y$3906-$K$3906))*'General Inputs'!$C$6</f>
        <v>1583374.5156754467</v>
      </c>
      <c r="Z1669" s="358">
        <f>IF(Z1425,0,$D1669*(1+'General Inputs'!$C$4)^(Z$3906-$K$3906))*'General Inputs'!$C$6</f>
        <v>1615042.0059889548</v>
      </c>
      <c r="AA1669" s="358">
        <f>IF(AA1425,0,$D1669*(1+'General Inputs'!$C$4)^(AA$3906-$K$3906))*'General Inputs'!$C$6</f>
        <v>1647342.8461087344</v>
      </c>
      <c r="AB1669" s="358">
        <f>IF(AB1425,0,$D1669*(1+'General Inputs'!$C$4)^(AB$3906-$K$3906))*'General Inputs'!$C$6</f>
        <v>1680289.7030309094</v>
      </c>
      <c r="AC1669" s="358">
        <f>IF(AC1425,0,$D1669*(1+'General Inputs'!$C$4)^(AC$3906-$K$3906))*'General Inputs'!$C$6</f>
        <v>1713895.4970915273</v>
      </c>
      <c r="AD1669" s="358">
        <f>IF(AD1425,0,$D1669*(1+'General Inputs'!$C$4)^(AD$3906-$K$3906))*'General Inputs'!$C$6</f>
        <v>1748173.4070333578</v>
      </c>
      <c r="AE1669" s="358">
        <f>IF(AE1425,0,$D1669*(1+'General Inputs'!$C$4)^(AE$3906-$K$3906))*'General Inputs'!$C$6</f>
        <v>1783136.8751740248</v>
      </c>
      <c r="AF1669" s="358">
        <f>IF(AF1425,0,$D1669*(1+'General Inputs'!$C$4)^(AF$3906-$K$3906))*'General Inputs'!$C$6</f>
        <v>1818799.6126775055</v>
      </c>
      <c r="AG1669" s="358">
        <f>IF(AG1425,0,$D1669*(1+'General Inputs'!$C$4)^(AG$3906-$K$3906))*'General Inputs'!$C$6</f>
        <v>1855175.6049310556</v>
      </c>
      <c r="AH1669" s="358">
        <f>IF(AH1425,0,$D1669*(1+'General Inputs'!$C$4)^(AH$3906-$K$3906))*'General Inputs'!$C$6</f>
        <v>1892279.1170296762</v>
      </c>
      <c r="AI1669" s="358">
        <f>IF(AI1425,0,$D1669*(1+'General Inputs'!$C$4)^(AI$3906-$K$3906))*'General Inputs'!$C$6</f>
        <v>1930124.6993702701</v>
      </c>
      <c r="AJ1669" s="358">
        <f>IF(AJ1425,0,$D1669*(1+'General Inputs'!$C$4)^(AJ$3906-$K$3906))*'General Inputs'!$C$6</f>
        <v>1968727.1933576753</v>
      </c>
    </row>
    <row r="1670" spans="1:36" x14ac:dyDescent="0.25">
      <c r="A1670" s="353" t="s">
        <v>339</v>
      </c>
      <c r="B1670" s="353" t="s">
        <v>339</v>
      </c>
      <c r="C1670" s="441">
        <f t="shared" si="1159"/>
        <v>1000</v>
      </c>
      <c r="D1670" s="397">
        <v>500000</v>
      </c>
      <c r="E1670" s="397"/>
      <c r="F1670" s="397"/>
      <c r="G1670" s="397"/>
      <c r="H1670" s="397"/>
      <c r="I1670" s="476">
        <f t="shared" si="1160"/>
        <v>22</v>
      </c>
      <c r="J1670" s="476">
        <f t="shared" si="1161"/>
        <v>1</v>
      </c>
      <c r="K1670" s="358">
        <v>0</v>
      </c>
      <c r="L1670" s="358">
        <v>0</v>
      </c>
      <c r="M1670" s="358">
        <v>0</v>
      </c>
      <c r="N1670" s="358">
        <v>0</v>
      </c>
      <c r="O1670" s="358">
        <f>IF(O1426,0,$D1670*(1+'General Inputs'!$C$4)^(O$3906-$K$3906))*'General Inputs'!$C$6</f>
        <v>81182.411999999997</v>
      </c>
      <c r="P1670" s="358">
        <f>IF(P1426,0,$D1670*(1+'General Inputs'!$C$4)^(P$3906-$K$3906))*'General Inputs'!$C$6</f>
        <v>82806.060239999992</v>
      </c>
      <c r="Q1670" s="358">
        <f>IF(Q1426,0,$D1670*(1+'General Inputs'!$C$4)^(Q$3906-$K$3906))*'General Inputs'!$C$6</f>
        <v>84462.181444800008</v>
      </c>
      <c r="R1670" s="358">
        <f>IF(R1426,0,$D1670*(1+'General Inputs'!$C$4)^(R$3906-$K$3906))*'General Inputs'!$C$6</f>
        <v>86151.42507369598</v>
      </c>
      <c r="S1670" s="358">
        <f>IF(S1426,0,$D1670*(1+'General Inputs'!$C$4)^(S$3906-$K$3906))*'General Inputs'!$C$6</f>
        <v>87874.453575169915</v>
      </c>
      <c r="T1670" s="358">
        <f>IF(T1426,0,$D1670*(1+'General Inputs'!$C$4)^(T$3906-$K$3906))*'General Inputs'!$C$6</f>
        <v>89631.942646673313</v>
      </c>
      <c r="U1670" s="358">
        <f>IF(U1426,0,$D1670*(1+'General Inputs'!$C$4)^(U$3906-$K$3906))*'General Inputs'!$C$6</f>
        <v>91424.581499606778</v>
      </c>
      <c r="V1670" s="358">
        <f>IF(V1426,0,$D1670*(1+'General Inputs'!$C$4)^(V$3906-$K$3906))*'General Inputs'!$C$6</f>
        <v>93253.07312959891</v>
      </c>
      <c r="W1670" s="358">
        <f>IF(W1426,0,$D1670*(1+'General Inputs'!$C$4)^(W$3906-$K$3906))*'General Inputs'!$C$6</f>
        <v>95118.134592190894</v>
      </c>
      <c r="X1670" s="358">
        <f>IF(X1426,0,$D1670*(1+'General Inputs'!$C$4)^(X$3906-$K$3906))*'General Inputs'!$C$6</f>
        <v>97020.497284034704</v>
      </c>
      <c r="Y1670" s="358">
        <f>IF(Y1426,0,$D1670*(1+'General Inputs'!$C$4)^(Y$3906-$K$3906))*'General Inputs'!$C$6</f>
        <v>98960.90722971542</v>
      </c>
      <c r="Z1670" s="358">
        <f>IF(Z1426,0,$D1670*(1+'General Inputs'!$C$4)^(Z$3906-$K$3906))*'General Inputs'!$C$6</f>
        <v>100940.12537430967</v>
      </c>
      <c r="AA1670" s="358">
        <f>IF(AA1426,0,$D1670*(1+'General Inputs'!$C$4)^(AA$3906-$K$3906))*'General Inputs'!$C$6</f>
        <v>102958.9278817959</v>
      </c>
      <c r="AB1670" s="358">
        <f>IF(AB1426,0,$D1670*(1+'General Inputs'!$C$4)^(AB$3906-$K$3906))*'General Inputs'!$C$6</f>
        <v>105018.10643943184</v>
      </c>
      <c r="AC1670" s="358">
        <f>IF(AC1426,0,$D1670*(1+'General Inputs'!$C$4)^(AC$3906-$K$3906))*'General Inputs'!$C$6</f>
        <v>107118.46856822046</v>
      </c>
      <c r="AD1670" s="358">
        <f>IF(AD1426,0,$D1670*(1+'General Inputs'!$C$4)^(AD$3906-$K$3906))*'General Inputs'!$C$6</f>
        <v>109260.83793958486</v>
      </c>
      <c r="AE1670" s="358">
        <f>IF(AE1426,0,$D1670*(1+'General Inputs'!$C$4)^(AE$3906-$K$3906))*'General Inputs'!$C$6</f>
        <v>111446.05469837655</v>
      </c>
      <c r="AF1670" s="358">
        <f>IF(AF1426,0,$D1670*(1+'General Inputs'!$C$4)^(AF$3906-$K$3906))*'General Inputs'!$C$6</f>
        <v>113674.97579234409</v>
      </c>
      <c r="AG1670" s="358">
        <f>IF(AG1426,0,$D1670*(1+'General Inputs'!$C$4)^(AG$3906-$K$3906))*'General Inputs'!$C$6</f>
        <v>115948.47530819097</v>
      </c>
      <c r="AH1670" s="358">
        <f>IF(AH1426,0,$D1670*(1+'General Inputs'!$C$4)^(AH$3906-$K$3906))*'General Inputs'!$C$6</f>
        <v>118267.44481435476</v>
      </c>
      <c r="AI1670" s="358">
        <f>IF(AI1426,0,$D1670*(1+'General Inputs'!$C$4)^(AI$3906-$K$3906))*'General Inputs'!$C$6</f>
        <v>120632.79371064188</v>
      </c>
      <c r="AJ1670" s="358">
        <f>IF(AJ1426,0,$D1670*(1+'General Inputs'!$C$4)^(AJ$3906-$K$3906))*'General Inputs'!$C$6</f>
        <v>123045.44958485471</v>
      </c>
    </row>
    <row r="1671" spans="1:36" x14ac:dyDescent="0.25">
      <c r="A1671" s="353" t="s">
        <v>430</v>
      </c>
      <c r="B1671" s="353" t="s">
        <v>430</v>
      </c>
      <c r="C1671" s="441">
        <f t="shared" si="1159"/>
        <v>999</v>
      </c>
      <c r="D1671" s="397">
        <v>500000</v>
      </c>
      <c r="E1671" s="397"/>
      <c r="F1671" s="397"/>
      <c r="G1671" s="397"/>
      <c r="H1671" s="397"/>
      <c r="I1671" s="476">
        <f t="shared" si="1160"/>
        <v>22</v>
      </c>
      <c r="J1671" s="476">
        <f t="shared" si="1161"/>
        <v>1</v>
      </c>
      <c r="K1671" s="358">
        <v>0</v>
      </c>
      <c r="L1671" s="358">
        <v>0</v>
      </c>
      <c r="M1671" s="358">
        <v>0</v>
      </c>
      <c r="N1671" s="358">
        <v>0</v>
      </c>
      <c r="O1671" s="358">
        <f>IF(O1427,0,$D1671*(1+'General Inputs'!$C$4)^(O$3906-$K$3906))*'General Inputs'!$C$6</f>
        <v>81182.411999999997</v>
      </c>
      <c r="P1671" s="358">
        <f>IF(P1427,0,$D1671*(1+'General Inputs'!$C$4)^(P$3906-$K$3906))*'General Inputs'!$C$6</f>
        <v>82806.060239999992</v>
      </c>
      <c r="Q1671" s="358">
        <f>IF(Q1427,0,$D1671*(1+'General Inputs'!$C$4)^(Q$3906-$K$3906))*'General Inputs'!$C$6</f>
        <v>84462.181444800008</v>
      </c>
      <c r="R1671" s="358">
        <f>IF(R1427,0,$D1671*(1+'General Inputs'!$C$4)^(R$3906-$K$3906))*'General Inputs'!$C$6</f>
        <v>86151.42507369598</v>
      </c>
      <c r="S1671" s="358">
        <f>IF(S1427,0,$D1671*(1+'General Inputs'!$C$4)^(S$3906-$K$3906))*'General Inputs'!$C$6</f>
        <v>87874.453575169915</v>
      </c>
      <c r="T1671" s="358">
        <f>IF(T1427,0,$D1671*(1+'General Inputs'!$C$4)^(T$3906-$K$3906))*'General Inputs'!$C$6</f>
        <v>89631.942646673313</v>
      </c>
      <c r="U1671" s="358">
        <f>IF(U1427,0,$D1671*(1+'General Inputs'!$C$4)^(U$3906-$K$3906))*'General Inputs'!$C$6</f>
        <v>91424.581499606778</v>
      </c>
      <c r="V1671" s="358">
        <f>IF(V1427,0,$D1671*(1+'General Inputs'!$C$4)^(V$3906-$K$3906))*'General Inputs'!$C$6</f>
        <v>93253.07312959891</v>
      </c>
      <c r="W1671" s="358">
        <f>IF(W1427,0,$D1671*(1+'General Inputs'!$C$4)^(W$3906-$K$3906))*'General Inputs'!$C$6</f>
        <v>95118.134592190894</v>
      </c>
      <c r="X1671" s="358">
        <f>IF(X1427,0,$D1671*(1+'General Inputs'!$C$4)^(X$3906-$K$3906))*'General Inputs'!$C$6</f>
        <v>97020.497284034704</v>
      </c>
      <c r="Y1671" s="358">
        <f>IF(Y1427,0,$D1671*(1+'General Inputs'!$C$4)^(Y$3906-$K$3906))*'General Inputs'!$C$6</f>
        <v>98960.90722971542</v>
      </c>
      <c r="Z1671" s="358">
        <f>IF(Z1427,0,$D1671*(1+'General Inputs'!$C$4)^(Z$3906-$K$3906))*'General Inputs'!$C$6</f>
        <v>100940.12537430967</v>
      </c>
      <c r="AA1671" s="358">
        <f>IF(AA1427,0,$D1671*(1+'General Inputs'!$C$4)^(AA$3906-$K$3906))*'General Inputs'!$C$6</f>
        <v>102958.9278817959</v>
      </c>
      <c r="AB1671" s="358">
        <f>IF(AB1427,0,$D1671*(1+'General Inputs'!$C$4)^(AB$3906-$K$3906))*'General Inputs'!$C$6</f>
        <v>105018.10643943184</v>
      </c>
      <c r="AC1671" s="358">
        <f>IF(AC1427,0,$D1671*(1+'General Inputs'!$C$4)^(AC$3906-$K$3906))*'General Inputs'!$C$6</f>
        <v>107118.46856822046</v>
      </c>
      <c r="AD1671" s="358">
        <f>IF(AD1427,0,$D1671*(1+'General Inputs'!$C$4)^(AD$3906-$K$3906))*'General Inputs'!$C$6</f>
        <v>109260.83793958486</v>
      </c>
      <c r="AE1671" s="358">
        <f>IF(AE1427,0,$D1671*(1+'General Inputs'!$C$4)^(AE$3906-$K$3906))*'General Inputs'!$C$6</f>
        <v>111446.05469837655</v>
      </c>
      <c r="AF1671" s="358">
        <f>IF(AF1427,0,$D1671*(1+'General Inputs'!$C$4)^(AF$3906-$K$3906))*'General Inputs'!$C$6</f>
        <v>113674.97579234409</v>
      </c>
      <c r="AG1671" s="358">
        <f>IF(AG1427,0,$D1671*(1+'General Inputs'!$C$4)^(AG$3906-$K$3906))*'General Inputs'!$C$6</f>
        <v>115948.47530819097</v>
      </c>
      <c r="AH1671" s="358">
        <f>IF(AH1427,0,$D1671*(1+'General Inputs'!$C$4)^(AH$3906-$K$3906))*'General Inputs'!$C$6</f>
        <v>118267.44481435476</v>
      </c>
      <c r="AI1671" s="358">
        <f>IF(AI1427,0,$D1671*(1+'General Inputs'!$C$4)^(AI$3906-$K$3906))*'General Inputs'!$C$6</f>
        <v>120632.79371064188</v>
      </c>
      <c r="AJ1671" s="358">
        <f>IF(AJ1427,0,$D1671*(1+'General Inputs'!$C$4)^(AJ$3906-$K$3906))*'General Inputs'!$C$6</f>
        <v>123045.44958485471</v>
      </c>
    </row>
    <row r="1672" spans="1:36" x14ac:dyDescent="0.25">
      <c r="A1672" s="353" t="s">
        <v>374</v>
      </c>
      <c r="B1672" s="353" t="s">
        <v>374</v>
      </c>
      <c r="C1672" s="441">
        <f t="shared" si="1159"/>
        <v>5000</v>
      </c>
      <c r="D1672" s="397">
        <v>1750000</v>
      </c>
      <c r="E1672" s="397"/>
      <c r="F1672" s="397"/>
      <c r="G1672" s="397"/>
      <c r="H1672" s="397"/>
      <c r="I1672" s="476">
        <f t="shared" si="1160"/>
        <v>22</v>
      </c>
      <c r="J1672" s="476">
        <f t="shared" si="1161"/>
        <v>1</v>
      </c>
      <c r="K1672" s="358">
        <v>0</v>
      </c>
      <c r="L1672" s="358">
        <v>0</v>
      </c>
      <c r="M1672" s="358">
        <v>0</v>
      </c>
      <c r="N1672" s="358">
        <v>0</v>
      </c>
      <c r="O1672" s="358">
        <f>IF(O1428,0,$D1672*(1+'General Inputs'!$C$4)^(O$3906-$K$3906))*'General Inputs'!$C$6</f>
        <v>284138.44199999998</v>
      </c>
      <c r="P1672" s="358">
        <f>IF(P1428,0,$D1672*(1+'General Inputs'!$C$4)^(P$3906-$K$3906))*'General Inputs'!$C$6</f>
        <v>289821.21083999996</v>
      </c>
      <c r="Q1672" s="358">
        <f>IF(Q1428,0,$D1672*(1+'General Inputs'!$C$4)^(Q$3906-$K$3906))*'General Inputs'!$C$6</f>
        <v>295617.63505679998</v>
      </c>
      <c r="R1672" s="358">
        <f>IF(R1428,0,$D1672*(1+'General Inputs'!$C$4)^(R$3906-$K$3906))*'General Inputs'!$C$6</f>
        <v>301529.98775793595</v>
      </c>
      <c r="S1672" s="358">
        <f>IF(S1428,0,$D1672*(1+'General Inputs'!$C$4)^(S$3906-$K$3906))*'General Inputs'!$C$6</f>
        <v>307560.58751309471</v>
      </c>
      <c r="T1672" s="358">
        <f>IF(T1428,0,$D1672*(1+'General Inputs'!$C$4)^(T$3906-$K$3906))*'General Inputs'!$C$6</f>
        <v>313711.79926335654</v>
      </c>
      <c r="U1672" s="358">
        <f>IF(U1428,0,$D1672*(1+'General Inputs'!$C$4)^(U$3906-$K$3906))*'General Inputs'!$C$6</f>
        <v>319986.03524862375</v>
      </c>
      <c r="V1672" s="358">
        <f>IF(V1428,0,$D1672*(1+'General Inputs'!$C$4)^(V$3906-$K$3906))*'General Inputs'!$C$6</f>
        <v>326385.75595359615</v>
      </c>
      <c r="W1672" s="358">
        <f>IF(W1428,0,$D1672*(1+'General Inputs'!$C$4)^(W$3906-$K$3906))*'General Inputs'!$C$6</f>
        <v>332913.47107266809</v>
      </c>
      <c r="X1672" s="358">
        <f>IF(X1428,0,$D1672*(1+'General Inputs'!$C$4)^(X$3906-$K$3906))*'General Inputs'!$C$6</f>
        <v>339571.74049412145</v>
      </c>
      <c r="Y1672" s="358">
        <f>IF(Y1428,0,$D1672*(1+'General Inputs'!$C$4)^(Y$3906-$K$3906))*'General Inputs'!$C$6</f>
        <v>346363.17530400393</v>
      </c>
      <c r="Z1672" s="358">
        <f>IF(Z1428,0,$D1672*(1+'General Inputs'!$C$4)^(Z$3906-$K$3906))*'General Inputs'!$C$6</f>
        <v>353290.43881008396</v>
      </c>
      <c r="AA1672" s="358">
        <f>IF(AA1428,0,$D1672*(1+'General Inputs'!$C$4)^(AA$3906-$K$3906))*'General Inputs'!$C$6</f>
        <v>360356.2475862857</v>
      </c>
      <c r="AB1672" s="358">
        <f>IF(AB1428,0,$D1672*(1+'General Inputs'!$C$4)^(AB$3906-$K$3906))*'General Inputs'!$C$6</f>
        <v>367563.37253801135</v>
      </c>
      <c r="AC1672" s="358">
        <f>IF(AC1428,0,$D1672*(1+'General Inputs'!$C$4)^(AC$3906-$K$3906))*'General Inputs'!$C$6</f>
        <v>374914.63998877158</v>
      </c>
      <c r="AD1672" s="358">
        <f>IF(AD1428,0,$D1672*(1+'General Inputs'!$C$4)^(AD$3906-$K$3906))*'General Inputs'!$C$6</f>
        <v>382412.93278854695</v>
      </c>
      <c r="AE1672" s="358">
        <f>IF(AE1428,0,$D1672*(1+'General Inputs'!$C$4)^(AE$3906-$K$3906))*'General Inputs'!$C$6</f>
        <v>390061.19144431798</v>
      </c>
      <c r="AF1672" s="358">
        <f>IF(AF1428,0,$D1672*(1+'General Inputs'!$C$4)^(AF$3906-$K$3906))*'General Inputs'!$C$6</f>
        <v>397862.41527320427</v>
      </c>
      <c r="AG1672" s="358">
        <f>IF(AG1428,0,$D1672*(1+'General Inputs'!$C$4)^(AG$3906-$K$3906))*'General Inputs'!$C$6</f>
        <v>405819.66357866843</v>
      </c>
      <c r="AH1672" s="358">
        <f>IF(AH1428,0,$D1672*(1+'General Inputs'!$C$4)^(AH$3906-$K$3906))*'General Inputs'!$C$6</f>
        <v>413936.05685024173</v>
      </c>
      <c r="AI1672" s="358">
        <f>IF(AI1428,0,$D1672*(1+'General Inputs'!$C$4)^(AI$3906-$K$3906))*'General Inputs'!$C$6</f>
        <v>422214.77798724658</v>
      </c>
      <c r="AJ1672" s="358">
        <f>IF(AJ1428,0,$D1672*(1+'General Inputs'!$C$4)^(AJ$3906-$K$3906))*'General Inputs'!$C$6</f>
        <v>430659.07354699151</v>
      </c>
    </row>
    <row r="1673" spans="1:36" x14ac:dyDescent="0.25">
      <c r="A1673" s="353" t="s">
        <v>443</v>
      </c>
      <c r="B1673" s="353" t="s">
        <v>443</v>
      </c>
      <c r="C1673" s="441">
        <f t="shared" si="1159"/>
        <v>50000</v>
      </c>
      <c r="D1673" s="397">
        <v>20000000</v>
      </c>
      <c r="E1673" s="397"/>
      <c r="F1673" s="397"/>
      <c r="G1673" s="397"/>
      <c r="H1673" s="397"/>
      <c r="I1673" s="476">
        <f t="shared" si="1160"/>
        <v>22</v>
      </c>
      <c r="J1673" s="476">
        <f t="shared" si="1161"/>
        <v>1</v>
      </c>
      <c r="K1673" s="358">
        <v>0</v>
      </c>
      <c r="L1673" s="358">
        <v>0</v>
      </c>
      <c r="M1673" s="358">
        <v>0</v>
      </c>
      <c r="N1673" s="358">
        <v>0</v>
      </c>
      <c r="O1673" s="358">
        <f>IF(O1429,0,$D1673*(1+'General Inputs'!$C$4)^(O$3906-$K$3906))*'General Inputs'!$C$6</f>
        <v>3247296.48</v>
      </c>
      <c r="P1673" s="358">
        <f>IF(P1429,0,$D1673*(1+'General Inputs'!$C$4)^(P$3906-$K$3906))*'General Inputs'!$C$6</f>
        <v>3312242.4095999999</v>
      </c>
      <c r="Q1673" s="358">
        <f>IF(Q1429,0,$D1673*(1+'General Inputs'!$C$4)^(Q$3906-$K$3906))*'General Inputs'!$C$6</f>
        <v>3378487.2577920002</v>
      </c>
      <c r="R1673" s="358">
        <f>IF(R1429,0,$D1673*(1+'General Inputs'!$C$4)^(R$3906-$K$3906))*'General Inputs'!$C$6</f>
        <v>3446057.0029478394</v>
      </c>
      <c r="S1673" s="358">
        <f>IF(S1429,0,$D1673*(1+'General Inputs'!$C$4)^(S$3906-$K$3906))*'General Inputs'!$C$6</f>
        <v>3514978.1430067965</v>
      </c>
      <c r="T1673" s="358">
        <f>IF(T1429,0,$D1673*(1+'General Inputs'!$C$4)^(T$3906-$K$3906))*'General Inputs'!$C$6</f>
        <v>3585277.7058669324</v>
      </c>
      <c r="U1673" s="358">
        <f>IF(U1429,0,$D1673*(1+'General Inputs'!$C$4)^(U$3906-$K$3906))*'General Inputs'!$C$6</f>
        <v>3656983.2599842711</v>
      </c>
      <c r="V1673" s="358">
        <f>IF(V1429,0,$D1673*(1+'General Inputs'!$C$4)^(V$3906-$K$3906))*'General Inputs'!$C$6</f>
        <v>3730122.925183956</v>
      </c>
      <c r="W1673" s="358">
        <f>IF(W1429,0,$D1673*(1+'General Inputs'!$C$4)^(W$3906-$K$3906))*'General Inputs'!$C$6</f>
        <v>3804725.3836876354</v>
      </c>
      <c r="X1673" s="358">
        <f>IF(X1429,0,$D1673*(1+'General Inputs'!$C$4)^(X$3906-$K$3906))*'General Inputs'!$C$6</f>
        <v>3880819.8913613884</v>
      </c>
      <c r="Y1673" s="358">
        <f>IF(Y1429,0,$D1673*(1+'General Inputs'!$C$4)^(Y$3906-$K$3906))*'General Inputs'!$C$6</f>
        <v>3958436.2891886164</v>
      </c>
      <c r="Z1673" s="358">
        <f>IF(Z1429,0,$D1673*(1+'General Inputs'!$C$4)^(Z$3906-$K$3906))*'General Inputs'!$C$6</f>
        <v>4037605.0149723873</v>
      </c>
      <c r="AA1673" s="358">
        <f>IF(AA1429,0,$D1673*(1+'General Inputs'!$C$4)^(AA$3906-$K$3906))*'General Inputs'!$C$6</f>
        <v>4118357.1152718356</v>
      </c>
      <c r="AB1673" s="358">
        <f>IF(AB1429,0,$D1673*(1+'General Inputs'!$C$4)^(AB$3906-$K$3906))*'General Inputs'!$C$6</f>
        <v>4200724.2575772731</v>
      </c>
      <c r="AC1673" s="358">
        <f>IF(AC1429,0,$D1673*(1+'General Inputs'!$C$4)^(AC$3906-$K$3906))*'General Inputs'!$C$6</f>
        <v>4284738.7427288182</v>
      </c>
      <c r="AD1673" s="358">
        <f>IF(AD1429,0,$D1673*(1+'General Inputs'!$C$4)^(AD$3906-$K$3906))*'General Inputs'!$C$6</f>
        <v>4370433.5175833944</v>
      </c>
      <c r="AE1673" s="358">
        <f>IF(AE1429,0,$D1673*(1+'General Inputs'!$C$4)^(AE$3906-$K$3906))*'General Inputs'!$C$6</f>
        <v>4457842.1879350627</v>
      </c>
      <c r="AF1673" s="358">
        <f>IF(AF1429,0,$D1673*(1+'General Inputs'!$C$4)^(AF$3906-$K$3906))*'General Inputs'!$C$6</f>
        <v>4546999.0316937631</v>
      </c>
      <c r="AG1673" s="358">
        <f>IF(AG1429,0,$D1673*(1+'General Inputs'!$C$4)^(AG$3906-$K$3906))*'General Inputs'!$C$6</f>
        <v>4637939.0123276394</v>
      </c>
      <c r="AH1673" s="358">
        <f>IF(AH1429,0,$D1673*(1+'General Inputs'!$C$4)^(AH$3906-$K$3906))*'General Inputs'!$C$6</f>
        <v>4730697.7925741915</v>
      </c>
      <c r="AI1673" s="358">
        <f>IF(AI1429,0,$D1673*(1+'General Inputs'!$C$4)^(AI$3906-$K$3906))*'General Inputs'!$C$6</f>
        <v>4825311.7484256746</v>
      </c>
      <c r="AJ1673" s="358">
        <f>IF(AJ1429,0,$D1673*(1+'General Inputs'!$C$4)^(AJ$3906-$K$3906))*'General Inputs'!$C$6</f>
        <v>4921817.9833941888</v>
      </c>
    </row>
    <row r="1674" spans="1:36" x14ac:dyDescent="0.25">
      <c r="A1674" s="353" t="s">
        <v>244</v>
      </c>
      <c r="B1674" s="353" t="s">
        <v>429</v>
      </c>
      <c r="C1674" s="441">
        <f t="shared" si="1159"/>
        <v>20000</v>
      </c>
      <c r="D1674" s="397">
        <v>8000000</v>
      </c>
      <c r="E1674" s="397"/>
      <c r="F1674" s="397"/>
      <c r="G1674" s="397"/>
      <c r="H1674" s="397"/>
      <c r="I1674" s="476">
        <f t="shared" si="1160"/>
        <v>22</v>
      </c>
      <c r="J1674" s="476">
        <f t="shared" si="1161"/>
        <v>1</v>
      </c>
      <c r="K1674" s="358">
        <v>0</v>
      </c>
      <c r="L1674" s="358">
        <v>0</v>
      </c>
      <c r="M1674" s="358">
        <v>0</v>
      </c>
      <c r="N1674" s="358">
        <v>0</v>
      </c>
      <c r="O1674" s="358">
        <f>IF(O1430,0,$D1674*(1+'General Inputs'!$C$4)^(O$3906-$K$3906))*'General Inputs'!$C$6</f>
        <v>1298918.5919999999</v>
      </c>
      <c r="P1674" s="358">
        <f>IF(P1430,0,$D1674*(1+'General Inputs'!$C$4)^(P$3906-$K$3906))*'General Inputs'!$C$6</f>
        <v>1324896.9638399999</v>
      </c>
      <c r="Q1674" s="358">
        <f>IF(Q1430,0,$D1674*(1+'General Inputs'!$C$4)^(Q$3906-$K$3906))*'General Inputs'!$C$6</f>
        <v>1351394.9031168001</v>
      </c>
      <c r="R1674" s="358">
        <f>IF(R1430,0,$D1674*(1+'General Inputs'!$C$4)^(R$3906-$K$3906))*'General Inputs'!$C$6</f>
        <v>1378422.8011791357</v>
      </c>
      <c r="S1674" s="358">
        <f>IF(S1430,0,$D1674*(1+'General Inputs'!$C$4)^(S$3906-$K$3906))*'General Inputs'!$C$6</f>
        <v>1405991.2572027186</v>
      </c>
      <c r="T1674" s="358">
        <f>IF(T1430,0,$D1674*(1+'General Inputs'!$C$4)^(T$3906-$K$3906))*'General Inputs'!$C$6</f>
        <v>1434111.082346773</v>
      </c>
      <c r="U1674" s="358">
        <f>IF(U1430,0,$D1674*(1+'General Inputs'!$C$4)^(U$3906-$K$3906))*'General Inputs'!$C$6</f>
        <v>1462793.3039937085</v>
      </c>
      <c r="V1674" s="358">
        <f>IF(V1430,0,$D1674*(1+'General Inputs'!$C$4)^(V$3906-$K$3906))*'General Inputs'!$C$6</f>
        <v>1492049.1700735826</v>
      </c>
      <c r="W1674" s="358">
        <f>IF(W1430,0,$D1674*(1+'General Inputs'!$C$4)^(W$3906-$K$3906))*'General Inputs'!$C$6</f>
        <v>1521890.1534750543</v>
      </c>
      <c r="X1674" s="358">
        <f>IF(X1430,0,$D1674*(1+'General Inputs'!$C$4)^(X$3906-$K$3906))*'General Inputs'!$C$6</f>
        <v>1552327.9565445553</v>
      </c>
      <c r="Y1674" s="358">
        <f>IF(Y1430,0,$D1674*(1+'General Inputs'!$C$4)^(Y$3906-$K$3906))*'General Inputs'!$C$6</f>
        <v>1583374.5156754467</v>
      </c>
      <c r="Z1674" s="358">
        <f>IF(Z1430,0,$D1674*(1+'General Inputs'!$C$4)^(Z$3906-$K$3906))*'General Inputs'!$C$6</f>
        <v>1615042.0059889548</v>
      </c>
      <c r="AA1674" s="358">
        <f>IF(AA1430,0,$D1674*(1+'General Inputs'!$C$4)^(AA$3906-$K$3906))*'General Inputs'!$C$6</f>
        <v>1647342.8461087344</v>
      </c>
      <c r="AB1674" s="358">
        <f>IF(AB1430,0,$D1674*(1+'General Inputs'!$C$4)^(AB$3906-$K$3906))*'General Inputs'!$C$6</f>
        <v>1680289.7030309094</v>
      </c>
      <c r="AC1674" s="358">
        <f>IF(AC1430,0,$D1674*(1+'General Inputs'!$C$4)^(AC$3906-$K$3906))*'General Inputs'!$C$6</f>
        <v>1713895.4970915273</v>
      </c>
      <c r="AD1674" s="358">
        <f>IF(AD1430,0,$D1674*(1+'General Inputs'!$C$4)^(AD$3906-$K$3906))*'General Inputs'!$C$6</f>
        <v>1748173.4070333578</v>
      </c>
      <c r="AE1674" s="358">
        <f>IF(AE1430,0,$D1674*(1+'General Inputs'!$C$4)^(AE$3906-$K$3906))*'General Inputs'!$C$6</f>
        <v>1783136.8751740248</v>
      </c>
      <c r="AF1674" s="358">
        <f>IF(AF1430,0,$D1674*(1+'General Inputs'!$C$4)^(AF$3906-$K$3906))*'General Inputs'!$C$6</f>
        <v>1818799.6126775055</v>
      </c>
      <c r="AG1674" s="358">
        <f>IF(AG1430,0,$D1674*(1+'General Inputs'!$C$4)^(AG$3906-$K$3906))*'General Inputs'!$C$6</f>
        <v>1855175.6049310556</v>
      </c>
      <c r="AH1674" s="358">
        <f>IF(AH1430,0,$D1674*(1+'General Inputs'!$C$4)^(AH$3906-$K$3906))*'General Inputs'!$C$6</f>
        <v>1892279.1170296762</v>
      </c>
      <c r="AI1674" s="358">
        <f>IF(AI1430,0,$D1674*(1+'General Inputs'!$C$4)^(AI$3906-$K$3906))*'General Inputs'!$C$6</f>
        <v>1930124.6993702701</v>
      </c>
      <c r="AJ1674" s="358">
        <f>IF(AJ1430,0,$D1674*(1+'General Inputs'!$C$4)^(AJ$3906-$K$3906))*'General Inputs'!$C$6</f>
        <v>1968727.1933576753</v>
      </c>
    </row>
    <row r="1675" spans="1:36" x14ac:dyDescent="0.25">
      <c r="A1675" s="353" t="s">
        <v>244</v>
      </c>
      <c r="B1675" s="353" t="s">
        <v>405</v>
      </c>
      <c r="C1675" s="441">
        <f t="shared" si="1159"/>
        <v>20000</v>
      </c>
      <c r="D1675" s="397">
        <v>8000000</v>
      </c>
      <c r="E1675" s="397"/>
      <c r="F1675" s="397"/>
      <c r="G1675" s="397"/>
      <c r="H1675" s="397"/>
      <c r="I1675" s="476">
        <f t="shared" si="1160"/>
        <v>22</v>
      </c>
      <c r="J1675" s="476">
        <f t="shared" si="1161"/>
        <v>1</v>
      </c>
      <c r="K1675" s="358">
        <v>0</v>
      </c>
      <c r="L1675" s="358">
        <v>0</v>
      </c>
      <c r="M1675" s="358">
        <v>0</v>
      </c>
      <c r="N1675" s="358">
        <v>0</v>
      </c>
      <c r="O1675" s="358">
        <f>IF(O1431,0,$D1675*(1+'General Inputs'!$C$4)^(O$3906-$K$3906))*'General Inputs'!$C$6</f>
        <v>1298918.5919999999</v>
      </c>
      <c r="P1675" s="358">
        <f>IF(P1431,0,$D1675*(1+'General Inputs'!$C$4)^(P$3906-$K$3906))*'General Inputs'!$C$6</f>
        <v>1324896.9638399999</v>
      </c>
      <c r="Q1675" s="358">
        <f>IF(Q1431,0,$D1675*(1+'General Inputs'!$C$4)^(Q$3906-$K$3906))*'General Inputs'!$C$6</f>
        <v>1351394.9031168001</v>
      </c>
      <c r="R1675" s="358">
        <f>IF(R1431,0,$D1675*(1+'General Inputs'!$C$4)^(R$3906-$K$3906))*'General Inputs'!$C$6</f>
        <v>1378422.8011791357</v>
      </c>
      <c r="S1675" s="358">
        <f>IF(S1431,0,$D1675*(1+'General Inputs'!$C$4)^(S$3906-$K$3906))*'General Inputs'!$C$6</f>
        <v>1405991.2572027186</v>
      </c>
      <c r="T1675" s="358">
        <f>IF(T1431,0,$D1675*(1+'General Inputs'!$C$4)^(T$3906-$K$3906))*'General Inputs'!$C$6</f>
        <v>1434111.082346773</v>
      </c>
      <c r="U1675" s="358">
        <f>IF(U1431,0,$D1675*(1+'General Inputs'!$C$4)^(U$3906-$K$3906))*'General Inputs'!$C$6</f>
        <v>1462793.3039937085</v>
      </c>
      <c r="V1675" s="358">
        <f>IF(V1431,0,$D1675*(1+'General Inputs'!$C$4)^(V$3906-$K$3906))*'General Inputs'!$C$6</f>
        <v>1492049.1700735826</v>
      </c>
      <c r="W1675" s="358">
        <f>IF(W1431,0,$D1675*(1+'General Inputs'!$C$4)^(W$3906-$K$3906))*'General Inputs'!$C$6</f>
        <v>1521890.1534750543</v>
      </c>
      <c r="X1675" s="358">
        <f>IF(X1431,0,$D1675*(1+'General Inputs'!$C$4)^(X$3906-$K$3906))*'General Inputs'!$C$6</f>
        <v>1552327.9565445553</v>
      </c>
      <c r="Y1675" s="358">
        <f>IF(Y1431,0,$D1675*(1+'General Inputs'!$C$4)^(Y$3906-$K$3906))*'General Inputs'!$C$6</f>
        <v>1583374.5156754467</v>
      </c>
      <c r="Z1675" s="358">
        <f>IF(Z1431,0,$D1675*(1+'General Inputs'!$C$4)^(Z$3906-$K$3906))*'General Inputs'!$C$6</f>
        <v>1615042.0059889548</v>
      </c>
      <c r="AA1675" s="358">
        <f>IF(AA1431,0,$D1675*(1+'General Inputs'!$C$4)^(AA$3906-$K$3906))*'General Inputs'!$C$6</f>
        <v>1647342.8461087344</v>
      </c>
      <c r="AB1675" s="358">
        <f>IF(AB1431,0,$D1675*(1+'General Inputs'!$C$4)^(AB$3906-$K$3906))*'General Inputs'!$C$6</f>
        <v>1680289.7030309094</v>
      </c>
      <c r="AC1675" s="358">
        <f>IF(AC1431,0,$D1675*(1+'General Inputs'!$C$4)^(AC$3906-$K$3906))*'General Inputs'!$C$6</f>
        <v>1713895.4970915273</v>
      </c>
      <c r="AD1675" s="358">
        <f>IF(AD1431,0,$D1675*(1+'General Inputs'!$C$4)^(AD$3906-$K$3906))*'General Inputs'!$C$6</f>
        <v>1748173.4070333578</v>
      </c>
      <c r="AE1675" s="358">
        <f>IF(AE1431,0,$D1675*(1+'General Inputs'!$C$4)^(AE$3906-$K$3906))*'General Inputs'!$C$6</f>
        <v>1783136.8751740248</v>
      </c>
      <c r="AF1675" s="358">
        <f>IF(AF1431,0,$D1675*(1+'General Inputs'!$C$4)^(AF$3906-$K$3906))*'General Inputs'!$C$6</f>
        <v>1818799.6126775055</v>
      </c>
      <c r="AG1675" s="358">
        <f>IF(AG1431,0,$D1675*(1+'General Inputs'!$C$4)^(AG$3906-$K$3906))*'General Inputs'!$C$6</f>
        <v>1855175.6049310556</v>
      </c>
      <c r="AH1675" s="358">
        <f>IF(AH1431,0,$D1675*(1+'General Inputs'!$C$4)^(AH$3906-$K$3906))*'General Inputs'!$C$6</f>
        <v>1892279.1170296762</v>
      </c>
      <c r="AI1675" s="358">
        <f>IF(AI1431,0,$D1675*(1+'General Inputs'!$C$4)^(AI$3906-$K$3906))*'General Inputs'!$C$6</f>
        <v>1930124.6993702701</v>
      </c>
      <c r="AJ1675" s="358">
        <f>IF(AJ1431,0,$D1675*(1+'General Inputs'!$C$4)^(AJ$3906-$K$3906))*'General Inputs'!$C$6</f>
        <v>1968727.1933576753</v>
      </c>
    </row>
    <row r="1676" spans="1:36" x14ac:dyDescent="0.25">
      <c r="A1676" s="353" t="s">
        <v>303</v>
      </c>
      <c r="B1676" s="353" t="s">
        <v>303</v>
      </c>
      <c r="C1676" s="441">
        <f t="shared" si="1159"/>
        <v>6250</v>
      </c>
      <c r="D1676" s="397">
        <v>8000000</v>
      </c>
      <c r="E1676" s="397"/>
      <c r="F1676" s="397"/>
      <c r="G1676" s="397"/>
      <c r="H1676" s="397"/>
      <c r="I1676" s="476">
        <f t="shared" si="1160"/>
        <v>22</v>
      </c>
      <c r="J1676" s="476">
        <f t="shared" si="1161"/>
        <v>1</v>
      </c>
      <c r="K1676" s="358">
        <v>0</v>
      </c>
      <c r="L1676" s="358">
        <v>0</v>
      </c>
      <c r="M1676" s="358">
        <v>0</v>
      </c>
      <c r="N1676" s="358">
        <v>0</v>
      </c>
      <c r="O1676" s="358">
        <f>IF(O1432,0,$D1676*(1+'General Inputs'!$C$4)^(O$3906-$K$3906))*'General Inputs'!$C$6</f>
        <v>1298918.5919999999</v>
      </c>
      <c r="P1676" s="358">
        <f>IF(P1432,0,$D1676*(1+'General Inputs'!$C$4)^(P$3906-$K$3906))*'General Inputs'!$C$6</f>
        <v>1324896.9638399999</v>
      </c>
      <c r="Q1676" s="358">
        <f>IF(Q1432,0,$D1676*(1+'General Inputs'!$C$4)^(Q$3906-$K$3906))*'General Inputs'!$C$6</f>
        <v>1351394.9031168001</v>
      </c>
      <c r="R1676" s="358">
        <f>IF(R1432,0,$D1676*(1+'General Inputs'!$C$4)^(R$3906-$K$3906))*'General Inputs'!$C$6</f>
        <v>1378422.8011791357</v>
      </c>
      <c r="S1676" s="358">
        <f>IF(S1432,0,$D1676*(1+'General Inputs'!$C$4)^(S$3906-$K$3906))*'General Inputs'!$C$6</f>
        <v>1405991.2572027186</v>
      </c>
      <c r="T1676" s="358">
        <f>IF(T1432,0,$D1676*(1+'General Inputs'!$C$4)^(T$3906-$K$3906))*'General Inputs'!$C$6</f>
        <v>1434111.082346773</v>
      </c>
      <c r="U1676" s="358">
        <f>IF(U1432,0,$D1676*(1+'General Inputs'!$C$4)^(U$3906-$K$3906))*'General Inputs'!$C$6</f>
        <v>1462793.3039937085</v>
      </c>
      <c r="V1676" s="358">
        <f>IF(V1432,0,$D1676*(1+'General Inputs'!$C$4)^(V$3906-$K$3906))*'General Inputs'!$C$6</f>
        <v>1492049.1700735826</v>
      </c>
      <c r="W1676" s="358">
        <f>IF(W1432,0,$D1676*(1+'General Inputs'!$C$4)^(W$3906-$K$3906))*'General Inputs'!$C$6</f>
        <v>1521890.1534750543</v>
      </c>
      <c r="X1676" s="358">
        <f>IF(X1432,0,$D1676*(1+'General Inputs'!$C$4)^(X$3906-$K$3906))*'General Inputs'!$C$6</f>
        <v>1552327.9565445553</v>
      </c>
      <c r="Y1676" s="358">
        <f>IF(Y1432,0,$D1676*(1+'General Inputs'!$C$4)^(Y$3906-$K$3906))*'General Inputs'!$C$6</f>
        <v>1583374.5156754467</v>
      </c>
      <c r="Z1676" s="358">
        <f>IF(Z1432,0,$D1676*(1+'General Inputs'!$C$4)^(Z$3906-$K$3906))*'General Inputs'!$C$6</f>
        <v>1615042.0059889548</v>
      </c>
      <c r="AA1676" s="358">
        <f>IF(AA1432,0,$D1676*(1+'General Inputs'!$C$4)^(AA$3906-$K$3906))*'General Inputs'!$C$6</f>
        <v>1647342.8461087344</v>
      </c>
      <c r="AB1676" s="358">
        <f>IF(AB1432,0,$D1676*(1+'General Inputs'!$C$4)^(AB$3906-$K$3906))*'General Inputs'!$C$6</f>
        <v>1680289.7030309094</v>
      </c>
      <c r="AC1676" s="358">
        <f>IF(AC1432,0,$D1676*(1+'General Inputs'!$C$4)^(AC$3906-$K$3906))*'General Inputs'!$C$6</f>
        <v>1713895.4970915273</v>
      </c>
      <c r="AD1676" s="358">
        <f>IF(AD1432,0,$D1676*(1+'General Inputs'!$C$4)^(AD$3906-$K$3906))*'General Inputs'!$C$6</f>
        <v>1748173.4070333578</v>
      </c>
      <c r="AE1676" s="358">
        <f>IF(AE1432,0,$D1676*(1+'General Inputs'!$C$4)^(AE$3906-$K$3906))*'General Inputs'!$C$6</f>
        <v>1783136.8751740248</v>
      </c>
      <c r="AF1676" s="358">
        <f>IF(AF1432,0,$D1676*(1+'General Inputs'!$C$4)^(AF$3906-$K$3906))*'General Inputs'!$C$6</f>
        <v>1818799.6126775055</v>
      </c>
      <c r="AG1676" s="358">
        <f>IF(AG1432,0,$D1676*(1+'General Inputs'!$C$4)^(AG$3906-$K$3906))*'General Inputs'!$C$6</f>
        <v>1855175.6049310556</v>
      </c>
      <c r="AH1676" s="358">
        <f>IF(AH1432,0,$D1676*(1+'General Inputs'!$C$4)^(AH$3906-$K$3906))*'General Inputs'!$C$6</f>
        <v>1892279.1170296762</v>
      </c>
      <c r="AI1676" s="358">
        <f>IF(AI1432,0,$D1676*(1+'General Inputs'!$C$4)^(AI$3906-$K$3906))*'General Inputs'!$C$6</f>
        <v>1930124.6993702701</v>
      </c>
      <c r="AJ1676" s="358">
        <f>IF(AJ1432,0,$D1676*(1+'General Inputs'!$C$4)^(AJ$3906-$K$3906))*'General Inputs'!$C$6</f>
        <v>1968727.1933576753</v>
      </c>
    </row>
    <row r="1677" spans="1:36" x14ac:dyDescent="0.25">
      <c r="A1677" s="353" t="s">
        <v>475</v>
      </c>
      <c r="B1677" s="353" t="s">
        <v>475</v>
      </c>
      <c r="C1677" s="441">
        <f t="shared" si="1159"/>
        <v>3750</v>
      </c>
      <c r="D1677" s="397">
        <v>1750000</v>
      </c>
      <c r="E1677" s="397"/>
      <c r="F1677" s="397"/>
      <c r="G1677" s="397"/>
      <c r="H1677" s="397"/>
      <c r="I1677" s="476">
        <f t="shared" si="1160"/>
        <v>22</v>
      </c>
      <c r="J1677" s="476">
        <f t="shared" si="1161"/>
        <v>1</v>
      </c>
      <c r="K1677" s="358">
        <v>0</v>
      </c>
      <c r="L1677" s="358">
        <v>0</v>
      </c>
      <c r="M1677" s="358">
        <v>0</v>
      </c>
      <c r="N1677" s="358">
        <v>0</v>
      </c>
      <c r="O1677" s="358">
        <f>IF(O1433,0,$D1677*(1+'General Inputs'!$C$4)^(O$3906-$K$3906))*'General Inputs'!$C$6</f>
        <v>284138.44199999998</v>
      </c>
      <c r="P1677" s="358">
        <f>IF(P1433,0,$D1677*(1+'General Inputs'!$C$4)^(P$3906-$K$3906))*'General Inputs'!$C$6</f>
        <v>289821.21083999996</v>
      </c>
      <c r="Q1677" s="358">
        <f>IF(Q1433,0,$D1677*(1+'General Inputs'!$C$4)^(Q$3906-$K$3906))*'General Inputs'!$C$6</f>
        <v>295617.63505679998</v>
      </c>
      <c r="R1677" s="358">
        <f>IF(R1433,0,$D1677*(1+'General Inputs'!$C$4)^(R$3906-$K$3906))*'General Inputs'!$C$6</f>
        <v>301529.98775793595</v>
      </c>
      <c r="S1677" s="358">
        <f>IF(S1433,0,$D1677*(1+'General Inputs'!$C$4)^(S$3906-$K$3906))*'General Inputs'!$C$6</f>
        <v>307560.58751309471</v>
      </c>
      <c r="T1677" s="358">
        <f>IF(T1433,0,$D1677*(1+'General Inputs'!$C$4)^(T$3906-$K$3906))*'General Inputs'!$C$6</f>
        <v>313711.79926335654</v>
      </c>
      <c r="U1677" s="358">
        <f>IF(U1433,0,$D1677*(1+'General Inputs'!$C$4)^(U$3906-$K$3906))*'General Inputs'!$C$6</f>
        <v>319986.03524862375</v>
      </c>
      <c r="V1677" s="358">
        <f>IF(V1433,0,$D1677*(1+'General Inputs'!$C$4)^(V$3906-$K$3906))*'General Inputs'!$C$6</f>
        <v>326385.75595359615</v>
      </c>
      <c r="W1677" s="358">
        <f>IF(W1433,0,$D1677*(1+'General Inputs'!$C$4)^(W$3906-$K$3906))*'General Inputs'!$C$6</f>
        <v>332913.47107266809</v>
      </c>
      <c r="X1677" s="358">
        <f>IF(X1433,0,$D1677*(1+'General Inputs'!$C$4)^(X$3906-$K$3906))*'General Inputs'!$C$6</f>
        <v>339571.74049412145</v>
      </c>
      <c r="Y1677" s="358">
        <f>IF(Y1433,0,$D1677*(1+'General Inputs'!$C$4)^(Y$3906-$K$3906))*'General Inputs'!$C$6</f>
        <v>346363.17530400393</v>
      </c>
      <c r="Z1677" s="358">
        <f>IF(Z1433,0,$D1677*(1+'General Inputs'!$C$4)^(Z$3906-$K$3906))*'General Inputs'!$C$6</f>
        <v>353290.43881008396</v>
      </c>
      <c r="AA1677" s="358">
        <f>IF(AA1433,0,$D1677*(1+'General Inputs'!$C$4)^(AA$3906-$K$3906))*'General Inputs'!$C$6</f>
        <v>360356.2475862857</v>
      </c>
      <c r="AB1677" s="358">
        <f>IF(AB1433,0,$D1677*(1+'General Inputs'!$C$4)^(AB$3906-$K$3906))*'General Inputs'!$C$6</f>
        <v>367563.37253801135</v>
      </c>
      <c r="AC1677" s="358">
        <f>IF(AC1433,0,$D1677*(1+'General Inputs'!$C$4)^(AC$3906-$K$3906))*'General Inputs'!$C$6</f>
        <v>374914.63998877158</v>
      </c>
      <c r="AD1677" s="358">
        <f>IF(AD1433,0,$D1677*(1+'General Inputs'!$C$4)^(AD$3906-$K$3906))*'General Inputs'!$C$6</f>
        <v>382412.93278854695</v>
      </c>
      <c r="AE1677" s="358">
        <f>IF(AE1433,0,$D1677*(1+'General Inputs'!$C$4)^(AE$3906-$K$3906))*'General Inputs'!$C$6</f>
        <v>390061.19144431798</v>
      </c>
      <c r="AF1677" s="358">
        <f>IF(AF1433,0,$D1677*(1+'General Inputs'!$C$4)^(AF$3906-$K$3906))*'General Inputs'!$C$6</f>
        <v>397862.41527320427</v>
      </c>
      <c r="AG1677" s="358">
        <f>IF(AG1433,0,$D1677*(1+'General Inputs'!$C$4)^(AG$3906-$K$3906))*'General Inputs'!$C$6</f>
        <v>405819.66357866843</v>
      </c>
      <c r="AH1677" s="358">
        <f>IF(AH1433,0,$D1677*(1+'General Inputs'!$C$4)^(AH$3906-$K$3906))*'General Inputs'!$C$6</f>
        <v>413936.05685024173</v>
      </c>
      <c r="AI1677" s="358">
        <f>IF(AI1433,0,$D1677*(1+'General Inputs'!$C$4)^(AI$3906-$K$3906))*'General Inputs'!$C$6</f>
        <v>422214.77798724658</v>
      </c>
      <c r="AJ1677" s="358">
        <f>IF(AJ1433,0,$D1677*(1+'General Inputs'!$C$4)^(AJ$3906-$K$3906))*'General Inputs'!$C$6</f>
        <v>430659.07354699151</v>
      </c>
    </row>
    <row r="1678" spans="1:36" x14ac:dyDescent="0.25">
      <c r="A1678" s="353" t="s">
        <v>355</v>
      </c>
      <c r="B1678" s="353" t="s">
        <v>355</v>
      </c>
      <c r="C1678" s="441">
        <f t="shared" si="1159"/>
        <v>7000</v>
      </c>
      <c r="D1678" s="397">
        <v>8000000</v>
      </c>
      <c r="E1678" s="397"/>
      <c r="F1678" s="397"/>
      <c r="G1678" s="397"/>
      <c r="H1678" s="397"/>
      <c r="I1678" s="476">
        <f t="shared" si="1160"/>
        <v>22</v>
      </c>
      <c r="J1678" s="476">
        <f t="shared" si="1161"/>
        <v>1</v>
      </c>
      <c r="K1678" s="358">
        <v>0</v>
      </c>
      <c r="L1678" s="358">
        <v>0</v>
      </c>
      <c r="M1678" s="358">
        <v>0</v>
      </c>
      <c r="N1678" s="358">
        <v>0</v>
      </c>
      <c r="O1678" s="358">
        <f>IF(O1434,0,$D1678*(1+'General Inputs'!$C$4)^(O$3906-$K$3906))*'General Inputs'!$C$6</f>
        <v>1298918.5919999999</v>
      </c>
      <c r="P1678" s="358">
        <f>IF(P1434,0,$D1678*(1+'General Inputs'!$C$4)^(P$3906-$K$3906))*'General Inputs'!$C$6</f>
        <v>1324896.9638399999</v>
      </c>
      <c r="Q1678" s="358">
        <f>IF(Q1434,0,$D1678*(1+'General Inputs'!$C$4)^(Q$3906-$K$3906))*'General Inputs'!$C$6</f>
        <v>1351394.9031168001</v>
      </c>
      <c r="R1678" s="358">
        <f>IF(R1434,0,$D1678*(1+'General Inputs'!$C$4)^(R$3906-$K$3906))*'General Inputs'!$C$6</f>
        <v>1378422.8011791357</v>
      </c>
      <c r="S1678" s="358">
        <f>IF(S1434,0,$D1678*(1+'General Inputs'!$C$4)^(S$3906-$K$3906))*'General Inputs'!$C$6</f>
        <v>1405991.2572027186</v>
      </c>
      <c r="T1678" s="358">
        <f>IF(T1434,0,$D1678*(1+'General Inputs'!$C$4)^(T$3906-$K$3906))*'General Inputs'!$C$6</f>
        <v>1434111.082346773</v>
      </c>
      <c r="U1678" s="358">
        <f>IF(U1434,0,$D1678*(1+'General Inputs'!$C$4)^(U$3906-$K$3906))*'General Inputs'!$C$6</f>
        <v>1462793.3039937085</v>
      </c>
      <c r="V1678" s="358">
        <f>IF(V1434,0,$D1678*(1+'General Inputs'!$C$4)^(V$3906-$K$3906))*'General Inputs'!$C$6</f>
        <v>1492049.1700735826</v>
      </c>
      <c r="W1678" s="358">
        <f>IF(W1434,0,$D1678*(1+'General Inputs'!$C$4)^(W$3906-$K$3906))*'General Inputs'!$C$6</f>
        <v>1521890.1534750543</v>
      </c>
      <c r="X1678" s="358">
        <f>IF(X1434,0,$D1678*(1+'General Inputs'!$C$4)^(X$3906-$K$3906))*'General Inputs'!$C$6</f>
        <v>1552327.9565445553</v>
      </c>
      <c r="Y1678" s="358">
        <f>IF(Y1434,0,$D1678*(1+'General Inputs'!$C$4)^(Y$3906-$K$3906))*'General Inputs'!$C$6</f>
        <v>1583374.5156754467</v>
      </c>
      <c r="Z1678" s="358">
        <f>IF(Z1434,0,$D1678*(1+'General Inputs'!$C$4)^(Z$3906-$K$3906))*'General Inputs'!$C$6</f>
        <v>1615042.0059889548</v>
      </c>
      <c r="AA1678" s="358">
        <f>IF(AA1434,0,$D1678*(1+'General Inputs'!$C$4)^(AA$3906-$K$3906))*'General Inputs'!$C$6</f>
        <v>1647342.8461087344</v>
      </c>
      <c r="AB1678" s="358">
        <f>IF(AB1434,0,$D1678*(1+'General Inputs'!$C$4)^(AB$3906-$K$3906))*'General Inputs'!$C$6</f>
        <v>1680289.7030309094</v>
      </c>
      <c r="AC1678" s="358">
        <f>IF(AC1434,0,$D1678*(1+'General Inputs'!$C$4)^(AC$3906-$K$3906))*'General Inputs'!$C$6</f>
        <v>1713895.4970915273</v>
      </c>
      <c r="AD1678" s="358">
        <f>IF(AD1434,0,$D1678*(1+'General Inputs'!$C$4)^(AD$3906-$K$3906))*'General Inputs'!$C$6</f>
        <v>1748173.4070333578</v>
      </c>
      <c r="AE1678" s="358">
        <f>IF(AE1434,0,$D1678*(1+'General Inputs'!$C$4)^(AE$3906-$K$3906))*'General Inputs'!$C$6</f>
        <v>1783136.8751740248</v>
      </c>
      <c r="AF1678" s="358">
        <f>IF(AF1434,0,$D1678*(1+'General Inputs'!$C$4)^(AF$3906-$K$3906))*'General Inputs'!$C$6</f>
        <v>1818799.6126775055</v>
      </c>
      <c r="AG1678" s="358">
        <f>IF(AG1434,0,$D1678*(1+'General Inputs'!$C$4)^(AG$3906-$K$3906))*'General Inputs'!$C$6</f>
        <v>1855175.6049310556</v>
      </c>
      <c r="AH1678" s="358">
        <f>IF(AH1434,0,$D1678*(1+'General Inputs'!$C$4)^(AH$3906-$K$3906))*'General Inputs'!$C$6</f>
        <v>1892279.1170296762</v>
      </c>
      <c r="AI1678" s="358">
        <f>IF(AI1434,0,$D1678*(1+'General Inputs'!$C$4)^(AI$3906-$K$3906))*'General Inputs'!$C$6</f>
        <v>1930124.6993702701</v>
      </c>
      <c r="AJ1678" s="358">
        <f>IF(AJ1434,0,$D1678*(1+'General Inputs'!$C$4)^(AJ$3906-$K$3906))*'General Inputs'!$C$6</f>
        <v>1968727.1933576753</v>
      </c>
    </row>
    <row r="1679" spans="1:36" x14ac:dyDescent="0.25">
      <c r="A1679" s="353" t="s">
        <v>484</v>
      </c>
      <c r="B1679" s="353" t="s">
        <v>484</v>
      </c>
      <c r="C1679" s="441">
        <f t="shared" si="1159"/>
        <v>5000</v>
      </c>
      <c r="D1679" s="397">
        <v>1750000</v>
      </c>
      <c r="E1679" s="397"/>
      <c r="F1679" s="397"/>
      <c r="G1679" s="397"/>
      <c r="H1679" s="397"/>
      <c r="I1679" s="476">
        <f t="shared" si="1160"/>
        <v>22</v>
      </c>
      <c r="J1679" s="476">
        <f t="shared" si="1161"/>
        <v>1</v>
      </c>
      <c r="K1679" s="358">
        <v>0</v>
      </c>
      <c r="L1679" s="358">
        <v>0</v>
      </c>
      <c r="M1679" s="358">
        <v>0</v>
      </c>
      <c r="N1679" s="358">
        <v>0</v>
      </c>
      <c r="O1679" s="358">
        <f>IF(O1435,0,$D1679*(1+'General Inputs'!$C$4)^(O$3906-$K$3906))*'General Inputs'!$C$6</f>
        <v>284138.44199999998</v>
      </c>
      <c r="P1679" s="358">
        <f>IF(P1435,0,$D1679*(1+'General Inputs'!$C$4)^(P$3906-$K$3906))*'General Inputs'!$C$6</f>
        <v>289821.21083999996</v>
      </c>
      <c r="Q1679" s="358">
        <f>IF(Q1435,0,$D1679*(1+'General Inputs'!$C$4)^(Q$3906-$K$3906))*'General Inputs'!$C$6</f>
        <v>295617.63505679998</v>
      </c>
      <c r="R1679" s="358">
        <f>IF(R1435,0,$D1679*(1+'General Inputs'!$C$4)^(R$3906-$K$3906))*'General Inputs'!$C$6</f>
        <v>301529.98775793595</v>
      </c>
      <c r="S1679" s="358">
        <f>IF(S1435,0,$D1679*(1+'General Inputs'!$C$4)^(S$3906-$K$3906))*'General Inputs'!$C$6</f>
        <v>307560.58751309471</v>
      </c>
      <c r="T1679" s="358">
        <f>IF(T1435,0,$D1679*(1+'General Inputs'!$C$4)^(T$3906-$K$3906))*'General Inputs'!$C$6</f>
        <v>313711.79926335654</v>
      </c>
      <c r="U1679" s="358">
        <f>IF(U1435,0,$D1679*(1+'General Inputs'!$C$4)^(U$3906-$K$3906))*'General Inputs'!$C$6</f>
        <v>319986.03524862375</v>
      </c>
      <c r="V1679" s="358">
        <f>IF(V1435,0,$D1679*(1+'General Inputs'!$C$4)^(V$3906-$K$3906))*'General Inputs'!$C$6</f>
        <v>326385.75595359615</v>
      </c>
      <c r="W1679" s="358">
        <f>IF(W1435,0,$D1679*(1+'General Inputs'!$C$4)^(W$3906-$K$3906))*'General Inputs'!$C$6</f>
        <v>332913.47107266809</v>
      </c>
      <c r="X1679" s="358">
        <f>IF(X1435,0,$D1679*(1+'General Inputs'!$C$4)^(X$3906-$K$3906))*'General Inputs'!$C$6</f>
        <v>339571.74049412145</v>
      </c>
      <c r="Y1679" s="358">
        <f>IF(Y1435,0,$D1679*(1+'General Inputs'!$C$4)^(Y$3906-$K$3906))*'General Inputs'!$C$6</f>
        <v>346363.17530400393</v>
      </c>
      <c r="Z1679" s="358">
        <f>IF(Z1435,0,$D1679*(1+'General Inputs'!$C$4)^(Z$3906-$K$3906))*'General Inputs'!$C$6</f>
        <v>353290.43881008396</v>
      </c>
      <c r="AA1679" s="358">
        <f>IF(AA1435,0,$D1679*(1+'General Inputs'!$C$4)^(AA$3906-$K$3906))*'General Inputs'!$C$6</f>
        <v>360356.2475862857</v>
      </c>
      <c r="AB1679" s="358">
        <f>IF(AB1435,0,$D1679*(1+'General Inputs'!$C$4)^(AB$3906-$K$3906))*'General Inputs'!$C$6</f>
        <v>367563.37253801135</v>
      </c>
      <c r="AC1679" s="358">
        <f>IF(AC1435,0,$D1679*(1+'General Inputs'!$C$4)^(AC$3906-$K$3906))*'General Inputs'!$C$6</f>
        <v>374914.63998877158</v>
      </c>
      <c r="AD1679" s="358">
        <f>IF(AD1435,0,$D1679*(1+'General Inputs'!$C$4)^(AD$3906-$K$3906))*'General Inputs'!$C$6</f>
        <v>382412.93278854695</v>
      </c>
      <c r="AE1679" s="358">
        <f>IF(AE1435,0,$D1679*(1+'General Inputs'!$C$4)^(AE$3906-$K$3906))*'General Inputs'!$C$6</f>
        <v>390061.19144431798</v>
      </c>
      <c r="AF1679" s="358">
        <f>IF(AF1435,0,$D1679*(1+'General Inputs'!$C$4)^(AF$3906-$K$3906))*'General Inputs'!$C$6</f>
        <v>397862.41527320427</v>
      </c>
      <c r="AG1679" s="358">
        <f>IF(AG1435,0,$D1679*(1+'General Inputs'!$C$4)^(AG$3906-$K$3906))*'General Inputs'!$C$6</f>
        <v>405819.66357866843</v>
      </c>
      <c r="AH1679" s="358">
        <f>IF(AH1435,0,$D1679*(1+'General Inputs'!$C$4)^(AH$3906-$K$3906))*'General Inputs'!$C$6</f>
        <v>413936.05685024173</v>
      </c>
      <c r="AI1679" s="358">
        <f>IF(AI1435,0,$D1679*(1+'General Inputs'!$C$4)^(AI$3906-$K$3906))*'General Inputs'!$C$6</f>
        <v>422214.77798724658</v>
      </c>
      <c r="AJ1679" s="358">
        <f>IF(AJ1435,0,$D1679*(1+'General Inputs'!$C$4)^(AJ$3906-$K$3906))*'General Inputs'!$C$6</f>
        <v>430659.07354699151</v>
      </c>
    </row>
    <row r="1680" spans="1:36" x14ac:dyDescent="0.25">
      <c r="A1680" s="353" t="s">
        <v>492</v>
      </c>
      <c r="B1680" s="353" t="s">
        <v>492</v>
      </c>
      <c r="C1680" s="441">
        <f t="shared" si="1159"/>
        <v>25000</v>
      </c>
      <c r="D1680" s="397">
        <v>20000000</v>
      </c>
      <c r="E1680" s="397"/>
      <c r="F1680" s="397"/>
      <c r="G1680" s="397"/>
      <c r="H1680" s="397"/>
      <c r="I1680" s="476">
        <f t="shared" si="1160"/>
        <v>22</v>
      </c>
      <c r="J1680" s="476">
        <f t="shared" si="1161"/>
        <v>1</v>
      </c>
      <c r="K1680" s="358">
        <v>0</v>
      </c>
      <c r="L1680" s="358">
        <v>0</v>
      </c>
      <c r="M1680" s="358">
        <v>0</v>
      </c>
      <c r="N1680" s="358">
        <v>0</v>
      </c>
      <c r="O1680" s="358">
        <f>IF(O1436,0,$D1680*(1+'General Inputs'!$C$4)^(O$3906-$K$3906))*'General Inputs'!$C$6</f>
        <v>3247296.48</v>
      </c>
      <c r="P1680" s="358">
        <f>IF(P1436,0,$D1680*(1+'General Inputs'!$C$4)^(P$3906-$K$3906))*'General Inputs'!$C$6</f>
        <v>3312242.4095999999</v>
      </c>
      <c r="Q1680" s="358">
        <f>IF(Q1436,0,$D1680*(1+'General Inputs'!$C$4)^(Q$3906-$K$3906))*'General Inputs'!$C$6</f>
        <v>3378487.2577920002</v>
      </c>
      <c r="R1680" s="358">
        <f>IF(R1436,0,$D1680*(1+'General Inputs'!$C$4)^(R$3906-$K$3906))*'General Inputs'!$C$6</f>
        <v>3446057.0029478394</v>
      </c>
      <c r="S1680" s="358">
        <f>IF(S1436,0,$D1680*(1+'General Inputs'!$C$4)^(S$3906-$K$3906))*'General Inputs'!$C$6</f>
        <v>3514978.1430067965</v>
      </c>
      <c r="T1680" s="358">
        <f>IF(T1436,0,$D1680*(1+'General Inputs'!$C$4)^(T$3906-$K$3906))*'General Inputs'!$C$6</f>
        <v>3585277.7058669324</v>
      </c>
      <c r="U1680" s="358">
        <f>IF(U1436,0,$D1680*(1+'General Inputs'!$C$4)^(U$3906-$K$3906))*'General Inputs'!$C$6</f>
        <v>3656983.2599842711</v>
      </c>
      <c r="V1680" s="358">
        <f>IF(V1436,0,$D1680*(1+'General Inputs'!$C$4)^(V$3906-$K$3906))*'General Inputs'!$C$6</f>
        <v>3730122.925183956</v>
      </c>
      <c r="W1680" s="358">
        <f>IF(W1436,0,$D1680*(1+'General Inputs'!$C$4)^(W$3906-$K$3906))*'General Inputs'!$C$6</f>
        <v>3804725.3836876354</v>
      </c>
      <c r="X1680" s="358">
        <f>IF(X1436,0,$D1680*(1+'General Inputs'!$C$4)^(X$3906-$K$3906))*'General Inputs'!$C$6</f>
        <v>3880819.8913613884</v>
      </c>
      <c r="Y1680" s="358">
        <f>IF(Y1436,0,$D1680*(1+'General Inputs'!$C$4)^(Y$3906-$K$3906))*'General Inputs'!$C$6</f>
        <v>3958436.2891886164</v>
      </c>
      <c r="Z1680" s="358">
        <f>IF(Z1436,0,$D1680*(1+'General Inputs'!$C$4)^(Z$3906-$K$3906))*'General Inputs'!$C$6</f>
        <v>4037605.0149723873</v>
      </c>
      <c r="AA1680" s="358">
        <f>IF(AA1436,0,$D1680*(1+'General Inputs'!$C$4)^(AA$3906-$K$3906))*'General Inputs'!$C$6</f>
        <v>4118357.1152718356</v>
      </c>
      <c r="AB1680" s="358">
        <f>IF(AB1436,0,$D1680*(1+'General Inputs'!$C$4)^(AB$3906-$K$3906))*'General Inputs'!$C$6</f>
        <v>4200724.2575772731</v>
      </c>
      <c r="AC1680" s="358">
        <f>IF(AC1436,0,$D1680*(1+'General Inputs'!$C$4)^(AC$3906-$K$3906))*'General Inputs'!$C$6</f>
        <v>4284738.7427288182</v>
      </c>
      <c r="AD1680" s="358">
        <f>IF(AD1436,0,$D1680*(1+'General Inputs'!$C$4)^(AD$3906-$K$3906))*'General Inputs'!$C$6</f>
        <v>4370433.5175833944</v>
      </c>
      <c r="AE1680" s="358">
        <f>IF(AE1436,0,$D1680*(1+'General Inputs'!$C$4)^(AE$3906-$K$3906))*'General Inputs'!$C$6</f>
        <v>4457842.1879350627</v>
      </c>
      <c r="AF1680" s="358">
        <f>IF(AF1436,0,$D1680*(1+'General Inputs'!$C$4)^(AF$3906-$K$3906))*'General Inputs'!$C$6</f>
        <v>4546999.0316937631</v>
      </c>
      <c r="AG1680" s="358">
        <f>IF(AG1436,0,$D1680*(1+'General Inputs'!$C$4)^(AG$3906-$K$3906))*'General Inputs'!$C$6</f>
        <v>4637939.0123276394</v>
      </c>
      <c r="AH1680" s="358">
        <f>IF(AH1436,0,$D1680*(1+'General Inputs'!$C$4)^(AH$3906-$K$3906))*'General Inputs'!$C$6</f>
        <v>4730697.7925741915</v>
      </c>
      <c r="AI1680" s="358">
        <f>IF(AI1436,0,$D1680*(1+'General Inputs'!$C$4)^(AI$3906-$K$3906))*'General Inputs'!$C$6</f>
        <v>4825311.7484256746</v>
      </c>
      <c r="AJ1680" s="358">
        <f>IF(AJ1436,0,$D1680*(1+'General Inputs'!$C$4)^(AJ$3906-$K$3906))*'General Inputs'!$C$6</f>
        <v>4921817.9833941888</v>
      </c>
    </row>
    <row r="1681" spans="1:36" x14ac:dyDescent="0.25">
      <c r="A1681" s="353" t="s">
        <v>380</v>
      </c>
      <c r="B1681" s="353" t="s">
        <v>380</v>
      </c>
      <c r="C1681" s="441">
        <f t="shared" si="1159"/>
        <v>35000</v>
      </c>
      <c r="D1681" s="397">
        <v>20000000</v>
      </c>
      <c r="E1681" s="397"/>
      <c r="F1681" s="397"/>
      <c r="G1681" s="397"/>
      <c r="H1681" s="397"/>
      <c r="I1681" s="476">
        <f t="shared" si="1160"/>
        <v>22</v>
      </c>
      <c r="J1681" s="476">
        <f t="shared" si="1161"/>
        <v>1</v>
      </c>
      <c r="K1681" s="358">
        <v>0</v>
      </c>
      <c r="L1681" s="358">
        <v>0</v>
      </c>
      <c r="M1681" s="358">
        <v>0</v>
      </c>
      <c r="N1681" s="358">
        <v>0</v>
      </c>
      <c r="O1681" s="358">
        <f>IF(O1437,0,$D1681*(1+'General Inputs'!$C$4)^(O$3906-$K$3906))*'General Inputs'!$C$6</f>
        <v>3247296.48</v>
      </c>
      <c r="P1681" s="358">
        <f>IF(P1437,0,$D1681*(1+'General Inputs'!$C$4)^(P$3906-$K$3906))*'General Inputs'!$C$6</f>
        <v>3312242.4095999999</v>
      </c>
      <c r="Q1681" s="358">
        <f>IF(Q1437,0,$D1681*(1+'General Inputs'!$C$4)^(Q$3906-$K$3906))*'General Inputs'!$C$6</f>
        <v>3378487.2577920002</v>
      </c>
      <c r="R1681" s="358">
        <f>IF(R1437,0,$D1681*(1+'General Inputs'!$C$4)^(R$3906-$K$3906))*'General Inputs'!$C$6</f>
        <v>3446057.0029478394</v>
      </c>
      <c r="S1681" s="358">
        <f>IF(S1437,0,$D1681*(1+'General Inputs'!$C$4)^(S$3906-$K$3906))*'General Inputs'!$C$6</f>
        <v>3514978.1430067965</v>
      </c>
      <c r="T1681" s="358">
        <f>IF(T1437,0,$D1681*(1+'General Inputs'!$C$4)^(T$3906-$K$3906))*'General Inputs'!$C$6</f>
        <v>3585277.7058669324</v>
      </c>
      <c r="U1681" s="358">
        <f>IF(U1437,0,$D1681*(1+'General Inputs'!$C$4)^(U$3906-$K$3906))*'General Inputs'!$C$6</f>
        <v>3656983.2599842711</v>
      </c>
      <c r="V1681" s="358">
        <f>IF(V1437,0,$D1681*(1+'General Inputs'!$C$4)^(V$3906-$K$3906))*'General Inputs'!$C$6</f>
        <v>3730122.925183956</v>
      </c>
      <c r="W1681" s="358">
        <f>IF(W1437,0,$D1681*(1+'General Inputs'!$C$4)^(W$3906-$K$3906))*'General Inputs'!$C$6</f>
        <v>3804725.3836876354</v>
      </c>
      <c r="X1681" s="358">
        <f>IF(X1437,0,$D1681*(1+'General Inputs'!$C$4)^(X$3906-$K$3906))*'General Inputs'!$C$6</f>
        <v>3880819.8913613884</v>
      </c>
      <c r="Y1681" s="358">
        <f>IF(Y1437,0,$D1681*(1+'General Inputs'!$C$4)^(Y$3906-$K$3906))*'General Inputs'!$C$6</f>
        <v>3958436.2891886164</v>
      </c>
      <c r="Z1681" s="358">
        <f>IF(Z1437,0,$D1681*(1+'General Inputs'!$C$4)^(Z$3906-$K$3906))*'General Inputs'!$C$6</f>
        <v>4037605.0149723873</v>
      </c>
      <c r="AA1681" s="358">
        <f>IF(AA1437,0,$D1681*(1+'General Inputs'!$C$4)^(AA$3906-$K$3906))*'General Inputs'!$C$6</f>
        <v>4118357.1152718356</v>
      </c>
      <c r="AB1681" s="358">
        <f>IF(AB1437,0,$D1681*(1+'General Inputs'!$C$4)^(AB$3906-$K$3906))*'General Inputs'!$C$6</f>
        <v>4200724.2575772731</v>
      </c>
      <c r="AC1681" s="358">
        <f>IF(AC1437,0,$D1681*(1+'General Inputs'!$C$4)^(AC$3906-$K$3906))*'General Inputs'!$C$6</f>
        <v>4284738.7427288182</v>
      </c>
      <c r="AD1681" s="358">
        <f>IF(AD1437,0,$D1681*(1+'General Inputs'!$C$4)^(AD$3906-$K$3906))*'General Inputs'!$C$6</f>
        <v>4370433.5175833944</v>
      </c>
      <c r="AE1681" s="358">
        <f>IF(AE1437,0,$D1681*(1+'General Inputs'!$C$4)^(AE$3906-$K$3906))*'General Inputs'!$C$6</f>
        <v>4457842.1879350627</v>
      </c>
      <c r="AF1681" s="358">
        <f>IF(AF1437,0,$D1681*(1+'General Inputs'!$C$4)^(AF$3906-$K$3906))*'General Inputs'!$C$6</f>
        <v>4546999.0316937631</v>
      </c>
      <c r="AG1681" s="358">
        <f>IF(AG1437,0,$D1681*(1+'General Inputs'!$C$4)^(AG$3906-$K$3906))*'General Inputs'!$C$6</f>
        <v>4637939.0123276394</v>
      </c>
      <c r="AH1681" s="358">
        <f>IF(AH1437,0,$D1681*(1+'General Inputs'!$C$4)^(AH$3906-$K$3906))*'General Inputs'!$C$6</f>
        <v>4730697.7925741915</v>
      </c>
      <c r="AI1681" s="358">
        <f>IF(AI1437,0,$D1681*(1+'General Inputs'!$C$4)^(AI$3906-$K$3906))*'General Inputs'!$C$6</f>
        <v>4825311.7484256746</v>
      </c>
      <c r="AJ1681" s="358">
        <f>IF(AJ1437,0,$D1681*(1+'General Inputs'!$C$4)^(AJ$3906-$K$3906))*'General Inputs'!$C$6</f>
        <v>4921817.9833941888</v>
      </c>
    </row>
    <row r="1682" spans="1:36" x14ac:dyDescent="0.25">
      <c r="A1682" s="353" t="s">
        <v>322</v>
      </c>
      <c r="B1682" s="353" t="s">
        <v>322</v>
      </c>
      <c r="C1682" s="441">
        <f t="shared" si="1159"/>
        <v>2500</v>
      </c>
      <c r="D1682" s="397">
        <v>1750000</v>
      </c>
      <c r="E1682" s="397"/>
      <c r="F1682" s="397"/>
      <c r="G1682" s="397"/>
      <c r="H1682" s="397"/>
      <c r="I1682" s="476">
        <f t="shared" si="1160"/>
        <v>22</v>
      </c>
      <c r="J1682" s="476">
        <f t="shared" si="1161"/>
        <v>1</v>
      </c>
      <c r="K1682" s="358">
        <v>0</v>
      </c>
      <c r="L1682" s="358">
        <v>0</v>
      </c>
      <c r="M1682" s="358">
        <v>0</v>
      </c>
      <c r="N1682" s="358">
        <v>0</v>
      </c>
      <c r="O1682" s="358">
        <f>IF(O1438,0,$D1682*(1+'General Inputs'!$C$4)^(O$3906-$K$3906))*'General Inputs'!$C$6</f>
        <v>284138.44199999998</v>
      </c>
      <c r="P1682" s="358">
        <f>IF(P1438,0,$D1682*(1+'General Inputs'!$C$4)^(P$3906-$K$3906))*'General Inputs'!$C$6</f>
        <v>289821.21083999996</v>
      </c>
      <c r="Q1682" s="358">
        <f>IF(Q1438,0,$D1682*(1+'General Inputs'!$C$4)^(Q$3906-$K$3906))*'General Inputs'!$C$6</f>
        <v>295617.63505679998</v>
      </c>
      <c r="R1682" s="358">
        <f>IF(R1438,0,$D1682*(1+'General Inputs'!$C$4)^(R$3906-$K$3906))*'General Inputs'!$C$6</f>
        <v>301529.98775793595</v>
      </c>
      <c r="S1682" s="358">
        <f>IF(S1438,0,$D1682*(1+'General Inputs'!$C$4)^(S$3906-$K$3906))*'General Inputs'!$C$6</f>
        <v>307560.58751309471</v>
      </c>
      <c r="T1682" s="358">
        <f>IF(T1438,0,$D1682*(1+'General Inputs'!$C$4)^(T$3906-$K$3906))*'General Inputs'!$C$6</f>
        <v>313711.79926335654</v>
      </c>
      <c r="U1682" s="358">
        <f>IF(U1438,0,$D1682*(1+'General Inputs'!$C$4)^(U$3906-$K$3906))*'General Inputs'!$C$6</f>
        <v>319986.03524862375</v>
      </c>
      <c r="V1682" s="358">
        <f>IF(V1438,0,$D1682*(1+'General Inputs'!$C$4)^(V$3906-$K$3906))*'General Inputs'!$C$6</f>
        <v>326385.75595359615</v>
      </c>
      <c r="W1682" s="358">
        <f>IF(W1438,0,$D1682*(1+'General Inputs'!$C$4)^(W$3906-$K$3906))*'General Inputs'!$C$6</f>
        <v>332913.47107266809</v>
      </c>
      <c r="X1682" s="358">
        <f>IF(X1438,0,$D1682*(1+'General Inputs'!$C$4)^(X$3906-$K$3906))*'General Inputs'!$C$6</f>
        <v>339571.74049412145</v>
      </c>
      <c r="Y1682" s="358">
        <f>IF(Y1438,0,$D1682*(1+'General Inputs'!$C$4)^(Y$3906-$K$3906))*'General Inputs'!$C$6</f>
        <v>346363.17530400393</v>
      </c>
      <c r="Z1682" s="358">
        <f>IF(Z1438,0,$D1682*(1+'General Inputs'!$C$4)^(Z$3906-$K$3906))*'General Inputs'!$C$6</f>
        <v>353290.43881008396</v>
      </c>
      <c r="AA1682" s="358">
        <f>IF(AA1438,0,$D1682*(1+'General Inputs'!$C$4)^(AA$3906-$K$3906))*'General Inputs'!$C$6</f>
        <v>360356.2475862857</v>
      </c>
      <c r="AB1682" s="358">
        <f>IF(AB1438,0,$D1682*(1+'General Inputs'!$C$4)^(AB$3906-$K$3906))*'General Inputs'!$C$6</f>
        <v>367563.37253801135</v>
      </c>
      <c r="AC1682" s="358">
        <f>IF(AC1438,0,$D1682*(1+'General Inputs'!$C$4)^(AC$3906-$K$3906))*'General Inputs'!$C$6</f>
        <v>374914.63998877158</v>
      </c>
      <c r="AD1682" s="358">
        <f>IF(AD1438,0,$D1682*(1+'General Inputs'!$C$4)^(AD$3906-$K$3906))*'General Inputs'!$C$6</f>
        <v>382412.93278854695</v>
      </c>
      <c r="AE1682" s="358">
        <f>IF(AE1438,0,$D1682*(1+'General Inputs'!$C$4)^(AE$3906-$K$3906))*'General Inputs'!$C$6</f>
        <v>390061.19144431798</v>
      </c>
      <c r="AF1682" s="358">
        <f>IF(AF1438,0,$D1682*(1+'General Inputs'!$C$4)^(AF$3906-$K$3906))*'General Inputs'!$C$6</f>
        <v>397862.41527320427</v>
      </c>
      <c r="AG1682" s="358">
        <f>IF(AG1438,0,$D1682*(1+'General Inputs'!$C$4)^(AG$3906-$K$3906))*'General Inputs'!$C$6</f>
        <v>405819.66357866843</v>
      </c>
      <c r="AH1682" s="358">
        <f>IF(AH1438,0,$D1682*(1+'General Inputs'!$C$4)^(AH$3906-$K$3906))*'General Inputs'!$C$6</f>
        <v>413936.05685024173</v>
      </c>
      <c r="AI1682" s="358">
        <f>IF(AI1438,0,$D1682*(1+'General Inputs'!$C$4)^(AI$3906-$K$3906))*'General Inputs'!$C$6</f>
        <v>422214.77798724658</v>
      </c>
      <c r="AJ1682" s="358">
        <f>IF(AJ1438,0,$D1682*(1+'General Inputs'!$C$4)^(AJ$3906-$K$3906))*'General Inputs'!$C$6</f>
        <v>430659.07354699151</v>
      </c>
    </row>
    <row r="1683" spans="1:36" x14ac:dyDescent="0.25">
      <c r="A1683" s="353" t="s">
        <v>447</v>
      </c>
      <c r="B1683" s="353" t="s">
        <v>447</v>
      </c>
      <c r="C1683" s="441">
        <f t="shared" si="1159"/>
        <v>2000</v>
      </c>
      <c r="D1683" s="397">
        <v>1750000</v>
      </c>
      <c r="E1683" s="397"/>
      <c r="F1683" s="397"/>
      <c r="G1683" s="397"/>
      <c r="H1683" s="397"/>
      <c r="I1683" s="476">
        <f t="shared" si="1160"/>
        <v>22</v>
      </c>
      <c r="J1683" s="476">
        <f t="shared" si="1161"/>
        <v>1</v>
      </c>
      <c r="K1683" s="358">
        <v>0</v>
      </c>
      <c r="L1683" s="358">
        <v>0</v>
      </c>
      <c r="M1683" s="358">
        <v>0</v>
      </c>
      <c r="N1683" s="358">
        <v>0</v>
      </c>
      <c r="O1683" s="358">
        <f>IF(O1439,0,$D1683*(1+'General Inputs'!$C$4)^(O$3906-$K$3906))*'General Inputs'!$C$6</f>
        <v>284138.44199999998</v>
      </c>
      <c r="P1683" s="358">
        <f>IF(P1439,0,$D1683*(1+'General Inputs'!$C$4)^(P$3906-$K$3906))*'General Inputs'!$C$6</f>
        <v>289821.21083999996</v>
      </c>
      <c r="Q1683" s="358">
        <f>IF(Q1439,0,$D1683*(1+'General Inputs'!$C$4)^(Q$3906-$K$3906))*'General Inputs'!$C$6</f>
        <v>295617.63505679998</v>
      </c>
      <c r="R1683" s="358">
        <f>IF(R1439,0,$D1683*(1+'General Inputs'!$C$4)^(R$3906-$K$3906))*'General Inputs'!$C$6</f>
        <v>301529.98775793595</v>
      </c>
      <c r="S1683" s="358">
        <f>IF(S1439,0,$D1683*(1+'General Inputs'!$C$4)^(S$3906-$K$3906))*'General Inputs'!$C$6</f>
        <v>307560.58751309471</v>
      </c>
      <c r="T1683" s="358">
        <f>IF(T1439,0,$D1683*(1+'General Inputs'!$C$4)^(T$3906-$K$3906))*'General Inputs'!$C$6</f>
        <v>313711.79926335654</v>
      </c>
      <c r="U1683" s="358">
        <f>IF(U1439,0,$D1683*(1+'General Inputs'!$C$4)^(U$3906-$K$3906))*'General Inputs'!$C$6</f>
        <v>319986.03524862375</v>
      </c>
      <c r="V1683" s="358">
        <f>IF(V1439,0,$D1683*(1+'General Inputs'!$C$4)^(V$3906-$K$3906))*'General Inputs'!$C$6</f>
        <v>326385.75595359615</v>
      </c>
      <c r="W1683" s="358">
        <f>IF(W1439,0,$D1683*(1+'General Inputs'!$C$4)^(W$3906-$K$3906))*'General Inputs'!$C$6</f>
        <v>332913.47107266809</v>
      </c>
      <c r="X1683" s="358">
        <f>IF(X1439,0,$D1683*(1+'General Inputs'!$C$4)^(X$3906-$K$3906))*'General Inputs'!$C$6</f>
        <v>339571.74049412145</v>
      </c>
      <c r="Y1683" s="358">
        <f>IF(Y1439,0,$D1683*(1+'General Inputs'!$C$4)^(Y$3906-$K$3906))*'General Inputs'!$C$6</f>
        <v>346363.17530400393</v>
      </c>
      <c r="Z1683" s="358">
        <f>IF(Z1439,0,$D1683*(1+'General Inputs'!$C$4)^(Z$3906-$K$3906))*'General Inputs'!$C$6</f>
        <v>353290.43881008396</v>
      </c>
      <c r="AA1683" s="358">
        <f>IF(AA1439,0,$D1683*(1+'General Inputs'!$C$4)^(AA$3906-$K$3906))*'General Inputs'!$C$6</f>
        <v>360356.2475862857</v>
      </c>
      <c r="AB1683" s="358">
        <f>IF(AB1439,0,$D1683*(1+'General Inputs'!$C$4)^(AB$3906-$K$3906))*'General Inputs'!$C$6</f>
        <v>367563.37253801135</v>
      </c>
      <c r="AC1683" s="358">
        <f>IF(AC1439,0,$D1683*(1+'General Inputs'!$C$4)^(AC$3906-$K$3906))*'General Inputs'!$C$6</f>
        <v>374914.63998877158</v>
      </c>
      <c r="AD1683" s="358">
        <f>IF(AD1439,0,$D1683*(1+'General Inputs'!$C$4)^(AD$3906-$K$3906))*'General Inputs'!$C$6</f>
        <v>382412.93278854695</v>
      </c>
      <c r="AE1683" s="358">
        <f>IF(AE1439,0,$D1683*(1+'General Inputs'!$C$4)^(AE$3906-$K$3906))*'General Inputs'!$C$6</f>
        <v>390061.19144431798</v>
      </c>
      <c r="AF1683" s="358">
        <f>IF(AF1439,0,$D1683*(1+'General Inputs'!$C$4)^(AF$3906-$K$3906))*'General Inputs'!$C$6</f>
        <v>397862.41527320427</v>
      </c>
      <c r="AG1683" s="358">
        <f>IF(AG1439,0,$D1683*(1+'General Inputs'!$C$4)^(AG$3906-$K$3906))*'General Inputs'!$C$6</f>
        <v>405819.66357866843</v>
      </c>
      <c r="AH1683" s="358">
        <f>IF(AH1439,0,$D1683*(1+'General Inputs'!$C$4)^(AH$3906-$K$3906))*'General Inputs'!$C$6</f>
        <v>413936.05685024173</v>
      </c>
      <c r="AI1683" s="358">
        <f>IF(AI1439,0,$D1683*(1+'General Inputs'!$C$4)^(AI$3906-$K$3906))*'General Inputs'!$C$6</f>
        <v>422214.77798724658</v>
      </c>
      <c r="AJ1683" s="358">
        <f>IF(AJ1439,0,$D1683*(1+'General Inputs'!$C$4)^(AJ$3906-$K$3906))*'General Inputs'!$C$6</f>
        <v>430659.07354699151</v>
      </c>
    </row>
    <row r="1684" spans="1:36" x14ac:dyDescent="0.25">
      <c r="A1684" s="353" t="s">
        <v>494</v>
      </c>
      <c r="B1684" s="353" t="s">
        <v>494</v>
      </c>
      <c r="C1684" s="441">
        <f t="shared" si="1159"/>
        <v>5000</v>
      </c>
      <c r="D1684" s="397">
        <v>1750000</v>
      </c>
      <c r="E1684" s="397"/>
      <c r="F1684" s="397"/>
      <c r="G1684" s="397"/>
      <c r="H1684" s="397"/>
      <c r="I1684" s="476">
        <f t="shared" si="1160"/>
        <v>22</v>
      </c>
      <c r="J1684" s="476">
        <f t="shared" si="1161"/>
        <v>1</v>
      </c>
      <c r="K1684" s="358">
        <v>0</v>
      </c>
      <c r="L1684" s="358">
        <v>0</v>
      </c>
      <c r="M1684" s="358">
        <v>0</v>
      </c>
      <c r="N1684" s="358">
        <v>0</v>
      </c>
      <c r="O1684" s="358">
        <f>IF(O1440,0,$D1684*(1+'General Inputs'!$C$4)^(O$3906-$K$3906))*'General Inputs'!$C$6</f>
        <v>284138.44199999998</v>
      </c>
      <c r="P1684" s="358">
        <f>IF(P1440,0,$D1684*(1+'General Inputs'!$C$4)^(P$3906-$K$3906))*'General Inputs'!$C$6</f>
        <v>289821.21083999996</v>
      </c>
      <c r="Q1684" s="358">
        <f>IF(Q1440,0,$D1684*(1+'General Inputs'!$C$4)^(Q$3906-$K$3906))*'General Inputs'!$C$6</f>
        <v>295617.63505679998</v>
      </c>
      <c r="R1684" s="358">
        <f>IF(R1440,0,$D1684*(1+'General Inputs'!$C$4)^(R$3906-$K$3906))*'General Inputs'!$C$6</f>
        <v>301529.98775793595</v>
      </c>
      <c r="S1684" s="358">
        <f>IF(S1440,0,$D1684*(1+'General Inputs'!$C$4)^(S$3906-$K$3906))*'General Inputs'!$C$6</f>
        <v>307560.58751309471</v>
      </c>
      <c r="T1684" s="358">
        <f>IF(T1440,0,$D1684*(1+'General Inputs'!$C$4)^(T$3906-$K$3906))*'General Inputs'!$C$6</f>
        <v>313711.79926335654</v>
      </c>
      <c r="U1684" s="358">
        <f>IF(U1440,0,$D1684*(1+'General Inputs'!$C$4)^(U$3906-$K$3906))*'General Inputs'!$C$6</f>
        <v>319986.03524862375</v>
      </c>
      <c r="V1684" s="358">
        <f>IF(V1440,0,$D1684*(1+'General Inputs'!$C$4)^(V$3906-$K$3906))*'General Inputs'!$C$6</f>
        <v>326385.75595359615</v>
      </c>
      <c r="W1684" s="358">
        <f>IF(W1440,0,$D1684*(1+'General Inputs'!$C$4)^(W$3906-$K$3906))*'General Inputs'!$C$6</f>
        <v>332913.47107266809</v>
      </c>
      <c r="X1684" s="358">
        <f>IF(X1440,0,$D1684*(1+'General Inputs'!$C$4)^(X$3906-$K$3906))*'General Inputs'!$C$6</f>
        <v>339571.74049412145</v>
      </c>
      <c r="Y1684" s="358">
        <f>IF(Y1440,0,$D1684*(1+'General Inputs'!$C$4)^(Y$3906-$K$3906))*'General Inputs'!$C$6</f>
        <v>346363.17530400393</v>
      </c>
      <c r="Z1684" s="358">
        <f>IF(Z1440,0,$D1684*(1+'General Inputs'!$C$4)^(Z$3906-$K$3906))*'General Inputs'!$C$6</f>
        <v>353290.43881008396</v>
      </c>
      <c r="AA1684" s="358">
        <f>IF(AA1440,0,$D1684*(1+'General Inputs'!$C$4)^(AA$3906-$K$3906))*'General Inputs'!$C$6</f>
        <v>360356.2475862857</v>
      </c>
      <c r="AB1684" s="358">
        <f>IF(AB1440,0,$D1684*(1+'General Inputs'!$C$4)^(AB$3906-$K$3906))*'General Inputs'!$C$6</f>
        <v>367563.37253801135</v>
      </c>
      <c r="AC1684" s="358">
        <f>IF(AC1440,0,$D1684*(1+'General Inputs'!$C$4)^(AC$3906-$K$3906))*'General Inputs'!$C$6</f>
        <v>374914.63998877158</v>
      </c>
      <c r="AD1684" s="358">
        <f>IF(AD1440,0,$D1684*(1+'General Inputs'!$C$4)^(AD$3906-$K$3906))*'General Inputs'!$C$6</f>
        <v>382412.93278854695</v>
      </c>
      <c r="AE1684" s="358">
        <f>IF(AE1440,0,$D1684*(1+'General Inputs'!$C$4)^(AE$3906-$K$3906))*'General Inputs'!$C$6</f>
        <v>390061.19144431798</v>
      </c>
      <c r="AF1684" s="358">
        <f>IF(AF1440,0,$D1684*(1+'General Inputs'!$C$4)^(AF$3906-$K$3906))*'General Inputs'!$C$6</f>
        <v>397862.41527320427</v>
      </c>
      <c r="AG1684" s="358">
        <f>IF(AG1440,0,$D1684*(1+'General Inputs'!$C$4)^(AG$3906-$K$3906))*'General Inputs'!$C$6</f>
        <v>405819.66357866843</v>
      </c>
      <c r="AH1684" s="358">
        <f>IF(AH1440,0,$D1684*(1+'General Inputs'!$C$4)^(AH$3906-$K$3906))*'General Inputs'!$C$6</f>
        <v>413936.05685024173</v>
      </c>
      <c r="AI1684" s="358">
        <f>IF(AI1440,0,$D1684*(1+'General Inputs'!$C$4)^(AI$3906-$K$3906))*'General Inputs'!$C$6</f>
        <v>422214.77798724658</v>
      </c>
      <c r="AJ1684" s="358">
        <f>IF(AJ1440,0,$D1684*(1+'General Inputs'!$C$4)^(AJ$3906-$K$3906))*'General Inputs'!$C$6</f>
        <v>430659.07354699151</v>
      </c>
    </row>
    <row r="1685" spans="1:36" x14ac:dyDescent="0.25">
      <c r="A1685" s="353" t="s">
        <v>332</v>
      </c>
      <c r="B1685" s="353" t="s">
        <v>332</v>
      </c>
      <c r="C1685" s="441">
        <f t="shared" si="1159"/>
        <v>5000</v>
      </c>
      <c r="D1685" s="397">
        <v>1750000</v>
      </c>
      <c r="E1685" s="397"/>
      <c r="F1685" s="397"/>
      <c r="G1685" s="397"/>
      <c r="H1685" s="397"/>
      <c r="I1685" s="476">
        <f t="shared" si="1160"/>
        <v>22</v>
      </c>
      <c r="J1685" s="476">
        <f t="shared" si="1161"/>
        <v>1</v>
      </c>
      <c r="K1685" s="358">
        <v>0</v>
      </c>
      <c r="L1685" s="358">
        <v>0</v>
      </c>
      <c r="M1685" s="358">
        <v>0</v>
      </c>
      <c r="N1685" s="358">
        <v>0</v>
      </c>
      <c r="O1685" s="358">
        <f>IF(O1441,0,$D1685*(1+'General Inputs'!$C$4)^(O$3906-$K$3906))*'General Inputs'!$C$6</f>
        <v>284138.44199999998</v>
      </c>
      <c r="P1685" s="358">
        <f>IF(P1441,0,$D1685*(1+'General Inputs'!$C$4)^(P$3906-$K$3906))*'General Inputs'!$C$6</f>
        <v>289821.21083999996</v>
      </c>
      <c r="Q1685" s="358">
        <f>IF(Q1441,0,$D1685*(1+'General Inputs'!$C$4)^(Q$3906-$K$3906))*'General Inputs'!$C$6</f>
        <v>295617.63505679998</v>
      </c>
      <c r="R1685" s="358">
        <f>IF(R1441,0,$D1685*(1+'General Inputs'!$C$4)^(R$3906-$K$3906))*'General Inputs'!$C$6</f>
        <v>301529.98775793595</v>
      </c>
      <c r="S1685" s="358">
        <f>IF(S1441,0,$D1685*(1+'General Inputs'!$C$4)^(S$3906-$K$3906))*'General Inputs'!$C$6</f>
        <v>307560.58751309471</v>
      </c>
      <c r="T1685" s="358">
        <f>IF(T1441,0,$D1685*(1+'General Inputs'!$C$4)^(T$3906-$K$3906))*'General Inputs'!$C$6</f>
        <v>313711.79926335654</v>
      </c>
      <c r="U1685" s="358">
        <f>IF(U1441,0,$D1685*(1+'General Inputs'!$C$4)^(U$3906-$K$3906))*'General Inputs'!$C$6</f>
        <v>319986.03524862375</v>
      </c>
      <c r="V1685" s="358">
        <f>IF(V1441,0,$D1685*(1+'General Inputs'!$C$4)^(V$3906-$K$3906))*'General Inputs'!$C$6</f>
        <v>326385.75595359615</v>
      </c>
      <c r="W1685" s="358">
        <f>IF(W1441,0,$D1685*(1+'General Inputs'!$C$4)^(W$3906-$K$3906))*'General Inputs'!$C$6</f>
        <v>332913.47107266809</v>
      </c>
      <c r="X1685" s="358">
        <f>IF(X1441,0,$D1685*(1+'General Inputs'!$C$4)^(X$3906-$K$3906))*'General Inputs'!$C$6</f>
        <v>339571.74049412145</v>
      </c>
      <c r="Y1685" s="358">
        <f>IF(Y1441,0,$D1685*(1+'General Inputs'!$C$4)^(Y$3906-$K$3906))*'General Inputs'!$C$6</f>
        <v>346363.17530400393</v>
      </c>
      <c r="Z1685" s="358">
        <f>IF(Z1441,0,$D1685*(1+'General Inputs'!$C$4)^(Z$3906-$K$3906))*'General Inputs'!$C$6</f>
        <v>353290.43881008396</v>
      </c>
      <c r="AA1685" s="358">
        <f>IF(AA1441,0,$D1685*(1+'General Inputs'!$C$4)^(AA$3906-$K$3906))*'General Inputs'!$C$6</f>
        <v>360356.2475862857</v>
      </c>
      <c r="AB1685" s="358">
        <f>IF(AB1441,0,$D1685*(1+'General Inputs'!$C$4)^(AB$3906-$K$3906))*'General Inputs'!$C$6</f>
        <v>367563.37253801135</v>
      </c>
      <c r="AC1685" s="358">
        <f>IF(AC1441,0,$D1685*(1+'General Inputs'!$C$4)^(AC$3906-$K$3906))*'General Inputs'!$C$6</f>
        <v>374914.63998877158</v>
      </c>
      <c r="AD1685" s="358">
        <f>IF(AD1441,0,$D1685*(1+'General Inputs'!$C$4)^(AD$3906-$K$3906))*'General Inputs'!$C$6</f>
        <v>382412.93278854695</v>
      </c>
      <c r="AE1685" s="358">
        <f>IF(AE1441,0,$D1685*(1+'General Inputs'!$C$4)^(AE$3906-$K$3906))*'General Inputs'!$C$6</f>
        <v>390061.19144431798</v>
      </c>
      <c r="AF1685" s="358">
        <f>IF(AF1441,0,$D1685*(1+'General Inputs'!$C$4)^(AF$3906-$K$3906))*'General Inputs'!$C$6</f>
        <v>397862.41527320427</v>
      </c>
      <c r="AG1685" s="358">
        <f>IF(AG1441,0,$D1685*(1+'General Inputs'!$C$4)^(AG$3906-$K$3906))*'General Inputs'!$C$6</f>
        <v>405819.66357866843</v>
      </c>
      <c r="AH1685" s="358">
        <f>IF(AH1441,0,$D1685*(1+'General Inputs'!$C$4)^(AH$3906-$K$3906))*'General Inputs'!$C$6</f>
        <v>413936.05685024173</v>
      </c>
      <c r="AI1685" s="358">
        <f>IF(AI1441,0,$D1685*(1+'General Inputs'!$C$4)^(AI$3906-$K$3906))*'General Inputs'!$C$6</f>
        <v>422214.77798724658</v>
      </c>
      <c r="AJ1685" s="358">
        <f>IF(AJ1441,0,$D1685*(1+'General Inputs'!$C$4)^(AJ$3906-$K$3906))*'General Inputs'!$C$6</f>
        <v>430659.07354699151</v>
      </c>
    </row>
    <row r="1686" spans="1:36" x14ac:dyDescent="0.25">
      <c r="A1686" s="353" t="s">
        <v>263</v>
      </c>
      <c r="B1686" s="353" t="s">
        <v>478</v>
      </c>
      <c r="C1686" s="441">
        <f t="shared" si="1159"/>
        <v>20000</v>
      </c>
      <c r="D1686" s="397">
        <v>8000000</v>
      </c>
      <c r="E1686" s="397"/>
      <c r="F1686" s="397"/>
      <c r="G1686" s="397"/>
      <c r="H1686" s="397"/>
      <c r="I1686" s="476">
        <f t="shared" si="1160"/>
        <v>22</v>
      </c>
      <c r="J1686" s="476">
        <f t="shared" si="1161"/>
        <v>1</v>
      </c>
      <c r="K1686" s="358">
        <v>0</v>
      </c>
      <c r="L1686" s="358">
        <v>0</v>
      </c>
      <c r="M1686" s="358">
        <v>0</v>
      </c>
      <c r="N1686" s="358">
        <v>0</v>
      </c>
      <c r="O1686" s="358">
        <f>IF(O1442,0,$D1686*(1+'General Inputs'!$C$4)^(O$3906-$K$3906))*'General Inputs'!$C$6</f>
        <v>1298918.5919999999</v>
      </c>
      <c r="P1686" s="358">
        <f>IF(P1442,0,$D1686*(1+'General Inputs'!$C$4)^(P$3906-$K$3906))*'General Inputs'!$C$6</f>
        <v>1324896.9638399999</v>
      </c>
      <c r="Q1686" s="358">
        <f>IF(Q1442,0,$D1686*(1+'General Inputs'!$C$4)^(Q$3906-$K$3906))*'General Inputs'!$C$6</f>
        <v>1351394.9031168001</v>
      </c>
      <c r="R1686" s="358">
        <f>IF(R1442,0,$D1686*(1+'General Inputs'!$C$4)^(R$3906-$K$3906))*'General Inputs'!$C$6</f>
        <v>1378422.8011791357</v>
      </c>
      <c r="S1686" s="358">
        <f>IF(S1442,0,$D1686*(1+'General Inputs'!$C$4)^(S$3906-$K$3906))*'General Inputs'!$C$6</f>
        <v>1405991.2572027186</v>
      </c>
      <c r="T1686" s="358">
        <f>IF(T1442,0,$D1686*(1+'General Inputs'!$C$4)^(T$3906-$K$3906))*'General Inputs'!$C$6</f>
        <v>1434111.082346773</v>
      </c>
      <c r="U1686" s="358">
        <f>IF(U1442,0,$D1686*(1+'General Inputs'!$C$4)^(U$3906-$K$3906))*'General Inputs'!$C$6</f>
        <v>1462793.3039937085</v>
      </c>
      <c r="V1686" s="358">
        <f>IF(V1442,0,$D1686*(1+'General Inputs'!$C$4)^(V$3906-$K$3906))*'General Inputs'!$C$6</f>
        <v>1492049.1700735826</v>
      </c>
      <c r="W1686" s="358">
        <f>IF(W1442,0,$D1686*(1+'General Inputs'!$C$4)^(W$3906-$K$3906))*'General Inputs'!$C$6</f>
        <v>1521890.1534750543</v>
      </c>
      <c r="X1686" s="358">
        <f>IF(X1442,0,$D1686*(1+'General Inputs'!$C$4)^(X$3906-$K$3906))*'General Inputs'!$C$6</f>
        <v>1552327.9565445553</v>
      </c>
      <c r="Y1686" s="358">
        <f>IF(Y1442,0,$D1686*(1+'General Inputs'!$C$4)^(Y$3906-$K$3906))*'General Inputs'!$C$6</f>
        <v>1583374.5156754467</v>
      </c>
      <c r="Z1686" s="358">
        <f>IF(Z1442,0,$D1686*(1+'General Inputs'!$C$4)^(Z$3906-$K$3906))*'General Inputs'!$C$6</f>
        <v>1615042.0059889548</v>
      </c>
      <c r="AA1686" s="358">
        <f>IF(AA1442,0,$D1686*(1+'General Inputs'!$C$4)^(AA$3906-$K$3906))*'General Inputs'!$C$6</f>
        <v>1647342.8461087344</v>
      </c>
      <c r="AB1686" s="358">
        <f>IF(AB1442,0,$D1686*(1+'General Inputs'!$C$4)^(AB$3906-$K$3906))*'General Inputs'!$C$6</f>
        <v>1680289.7030309094</v>
      </c>
      <c r="AC1686" s="358">
        <f>IF(AC1442,0,$D1686*(1+'General Inputs'!$C$4)^(AC$3906-$K$3906))*'General Inputs'!$C$6</f>
        <v>1713895.4970915273</v>
      </c>
      <c r="AD1686" s="358">
        <f>IF(AD1442,0,$D1686*(1+'General Inputs'!$C$4)^(AD$3906-$K$3906))*'General Inputs'!$C$6</f>
        <v>1748173.4070333578</v>
      </c>
      <c r="AE1686" s="358">
        <f>IF(AE1442,0,$D1686*(1+'General Inputs'!$C$4)^(AE$3906-$K$3906))*'General Inputs'!$C$6</f>
        <v>1783136.8751740248</v>
      </c>
      <c r="AF1686" s="358">
        <f>IF(AF1442,0,$D1686*(1+'General Inputs'!$C$4)^(AF$3906-$K$3906))*'General Inputs'!$C$6</f>
        <v>1818799.6126775055</v>
      </c>
      <c r="AG1686" s="358">
        <f>IF(AG1442,0,$D1686*(1+'General Inputs'!$C$4)^(AG$3906-$K$3906))*'General Inputs'!$C$6</f>
        <v>1855175.6049310556</v>
      </c>
      <c r="AH1686" s="358">
        <f>IF(AH1442,0,$D1686*(1+'General Inputs'!$C$4)^(AH$3906-$K$3906))*'General Inputs'!$C$6</f>
        <v>1892279.1170296762</v>
      </c>
      <c r="AI1686" s="358">
        <f>IF(AI1442,0,$D1686*(1+'General Inputs'!$C$4)^(AI$3906-$K$3906))*'General Inputs'!$C$6</f>
        <v>1930124.6993702701</v>
      </c>
      <c r="AJ1686" s="358">
        <f>IF(AJ1442,0,$D1686*(1+'General Inputs'!$C$4)^(AJ$3906-$K$3906))*'General Inputs'!$C$6</f>
        <v>1968727.1933576753</v>
      </c>
    </row>
    <row r="1687" spans="1:36" x14ac:dyDescent="0.25">
      <c r="A1687" s="353" t="s">
        <v>263</v>
      </c>
      <c r="B1687" s="353" t="s">
        <v>542</v>
      </c>
      <c r="C1687" s="441">
        <f t="shared" si="1159"/>
        <v>20000</v>
      </c>
      <c r="D1687" s="397">
        <v>8000000</v>
      </c>
      <c r="E1687" s="397"/>
      <c r="F1687" s="397"/>
      <c r="G1687" s="397"/>
      <c r="H1687" s="397"/>
      <c r="I1687" s="476">
        <f t="shared" si="1160"/>
        <v>22</v>
      </c>
      <c r="J1687" s="476">
        <f t="shared" si="1161"/>
        <v>1</v>
      </c>
      <c r="K1687" s="358">
        <v>0</v>
      </c>
      <c r="L1687" s="358">
        <v>0</v>
      </c>
      <c r="M1687" s="358">
        <v>0</v>
      </c>
      <c r="N1687" s="358">
        <v>0</v>
      </c>
      <c r="O1687" s="358">
        <f>IF(O1443,0,$D1687*(1+'General Inputs'!$C$4)^(O$3906-$K$3906))*'General Inputs'!$C$6</f>
        <v>1298918.5919999999</v>
      </c>
      <c r="P1687" s="358">
        <f>IF(P1443,0,$D1687*(1+'General Inputs'!$C$4)^(P$3906-$K$3906))*'General Inputs'!$C$6</f>
        <v>1324896.9638399999</v>
      </c>
      <c r="Q1687" s="358">
        <f>IF(Q1443,0,$D1687*(1+'General Inputs'!$C$4)^(Q$3906-$K$3906))*'General Inputs'!$C$6</f>
        <v>1351394.9031168001</v>
      </c>
      <c r="R1687" s="358">
        <f>IF(R1443,0,$D1687*(1+'General Inputs'!$C$4)^(R$3906-$K$3906))*'General Inputs'!$C$6</f>
        <v>1378422.8011791357</v>
      </c>
      <c r="S1687" s="358">
        <f>IF(S1443,0,$D1687*(1+'General Inputs'!$C$4)^(S$3906-$K$3906))*'General Inputs'!$C$6</f>
        <v>1405991.2572027186</v>
      </c>
      <c r="T1687" s="358">
        <f>IF(T1443,0,$D1687*(1+'General Inputs'!$C$4)^(T$3906-$K$3906))*'General Inputs'!$C$6</f>
        <v>1434111.082346773</v>
      </c>
      <c r="U1687" s="358">
        <f>IF(U1443,0,$D1687*(1+'General Inputs'!$C$4)^(U$3906-$K$3906))*'General Inputs'!$C$6</f>
        <v>1462793.3039937085</v>
      </c>
      <c r="V1687" s="358">
        <f>IF(V1443,0,$D1687*(1+'General Inputs'!$C$4)^(V$3906-$K$3906))*'General Inputs'!$C$6</f>
        <v>1492049.1700735826</v>
      </c>
      <c r="W1687" s="358">
        <f>IF(W1443,0,$D1687*(1+'General Inputs'!$C$4)^(W$3906-$K$3906))*'General Inputs'!$C$6</f>
        <v>1521890.1534750543</v>
      </c>
      <c r="X1687" s="358">
        <f>IF(X1443,0,$D1687*(1+'General Inputs'!$C$4)^(X$3906-$K$3906))*'General Inputs'!$C$6</f>
        <v>1552327.9565445553</v>
      </c>
      <c r="Y1687" s="358">
        <f>IF(Y1443,0,$D1687*(1+'General Inputs'!$C$4)^(Y$3906-$K$3906))*'General Inputs'!$C$6</f>
        <v>1583374.5156754467</v>
      </c>
      <c r="Z1687" s="358">
        <f>IF(Z1443,0,$D1687*(1+'General Inputs'!$C$4)^(Z$3906-$K$3906))*'General Inputs'!$C$6</f>
        <v>1615042.0059889548</v>
      </c>
      <c r="AA1687" s="358">
        <f>IF(AA1443,0,$D1687*(1+'General Inputs'!$C$4)^(AA$3906-$K$3906))*'General Inputs'!$C$6</f>
        <v>1647342.8461087344</v>
      </c>
      <c r="AB1687" s="358">
        <f>IF(AB1443,0,$D1687*(1+'General Inputs'!$C$4)^(AB$3906-$K$3906))*'General Inputs'!$C$6</f>
        <v>1680289.7030309094</v>
      </c>
      <c r="AC1687" s="358">
        <f>IF(AC1443,0,$D1687*(1+'General Inputs'!$C$4)^(AC$3906-$K$3906))*'General Inputs'!$C$6</f>
        <v>1713895.4970915273</v>
      </c>
      <c r="AD1687" s="358">
        <f>IF(AD1443,0,$D1687*(1+'General Inputs'!$C$4)^(AD$3906-$K$3906))*'General Inputs'!$C$6</f>
        <v>1748173.4070333578</v>
      </c>
      <c r="AE1687" s="358">
        <f>IF(AE1443,0,$D1687*(1+'General Inputs'!$C$4)^(AE$3906-$K$3906))*'General Inputs'!$C$6</f>
        <v>1783136.8751740248</v>
      </c>
      <c r="AF1687" s="358">
        <f>IF(AF1443,0,$D1687*(1+'General Inputs'!$C$4)^(AF$3906-$K$3906))*'General Inputs'!$C$6</f>
        <v>1818799.6126775055</v>
      </c>
      <c r="AG1687" s="358">
        <f>IF(AG1443,0,$D1687*(1+'General Inputs'!$C$4)^(AG$3906-$K$3906))*'General Inputs'!$C$6</f>
        <v>1855175.6049310556</v>
      </c>
      <c r="AH1687" s="358">
        <f>IF(AH1443,0,$D1687*(1+'General Inputs'!$C$4)^(AH$3906-$K$3906))*'General Inputs'!$C$6</f>
        <v>1892279.1170296762</v>
      </c>
      <c r="AI1687" s="358">
        <f>IF(AI1443,0,$D1687*(1+'General Inputs'!$C$4)^(AI$3906-$K$3906))*'General Inputs'!$C$6</f>
        <v>1930124.6993702701</v>
      </c>
      <c r="AJ1687" s="358">
        <f>IF(AJ1443,0,$D1687*(1+'General Inputs'!$C$4)^(AJ$3906-$K$3906))*'General Inputs'!$C$6</f>
        <v>1968727.1933576753</v>
      </c>
    </row>
    <row r="1688" spans="1:36" x14ac:dyDescent="0.25">
      <c r="A1688" s="353" t="s">
        <v>466</v>
      </c>
      <c r="B1688" s="353" t="s">
        <v>467</v>
      </c>
      <c r="C1688" s="441">
        <f t="shared" si="1159"/>
        <v>20000</v>
      </c>
      <c r="D1688" s="397">
        <v>8000000</v>
      </c>
      <c r="E1688" s="397"/>
      <c r="F1688" s="397"/>
      <c r="G1688" s="397"/>
      <c r="H1688" s="397"/>
      <c r="I1688" s="476">
        <f t="shared" si="1160"/>
        <v>22</v>
      </c>
      <c r="J1688" s="476">
        <f t="shared" si="1161"/>
        <v>1</v>
      </c>
      <c r="K1688" s="358">
        <v>0</v>
      </c>
      <c r="L1688" s="358">
        <v>0</v>
      </c>
      <c r="M1688" s="358">
        <v>0</v>
      </c>
      <c r="N1688" s="358">
        <v>0</v>
      </c>
      <c r="O1688" s="358">
        <f>IF(O1444,0,$D1688*(1+'General Inputs'!$C$4)^(O$3906-$K$3906))*'General Inputs'!$C$6</f>
        <v>1298918.5919999999</v>
      </c>
      <c r="P1688" s="358">
        <f>IF(P1444,0,$D1688*(1+'General Inputs'!$C$4)^(P$3906-$K$3906))*'General Inputs'!$C$6</f>
        <v>1324896.9638399999</v>
      </c>
      <c r="Q1688" s="358">
        <f>IF(Q1444,0,$D1688*(1+'General Inputs'!$C$4)^(Q$3906-$K$3906))*'General Inputs'!$C$6</f>
        <v>1351394.9031168001</v>
      </c>
      <c r="R1688" s="358">
        <f>IF(R1444,0,$D1688*(1+'General Inputs'!$C$4)^(R$3906-$K$3906))*'General Inputs'!$C$6</f>
        <v>1378422.8011791357</v>
      </c>
      <c r="S1688" s="358">
        <f>IF(S1444,0,$D1688*(1+'General Inputs'!$C$4)^(S$3906-$K$3906))*'General Inputs'!$C$6</f>
        <v>1405991.2572027186</v>
      </c>
      <c r="T1688" s="358">
        <f>IF(T1444,0,$D1688*(1+'General Inputs'!$C$4)^(T$3906-$K$3906))*'General Inputs'!$C$6</f>
        <v>1434111.082346773</v>
      </c>
      <c r="U1688" s="358">
        <f>IF(U1444,0,$D1688*(1+'General Inputs'!$C$4)^(U$3906-$K$3906))*'General Inputs'!$C$6</f>
        <v>1462793.3039937085</v>
      </c>
      <c r="V1688" s="358">
        <f>IF(V1444,0,$D1688*(1+'General Inputs'!$C$4)^(V$3906-$K$3906))*'General Inputs'!$C$6</f>
        <v>1492049.1700735826</v>
      </c>
      <c r="W1688" s="358">
        <f>IF(W1444,0,$D1688*(1+'General Inputs'!$C$4)^(W$3906-$K$3906))*'General Inputs'!$C$6</f>
        <v>1521890.1534750543</v>
      </c>
      <c r="X1688" s="358">
        <f>IF(X1444,0,$D1688*(1+'General Inputs'!$C$4)^(X$3906-$K$3906))*'General Inputs'!$C$6</f>
        <v>1552327.9565445553</v>
      </c>
      <c r="Y1688" s="358">
        <f>IF(Y1444,0,$D1688*(1+'General Inputs'!$C$4)^(Y$3906-$K$3906))*'General Inputs'!$C$6</f>
        <v>1583374.5156754467</v>
      </c>
      <c r="Z1688" s="358">
        <f>IF(Z1444,0,$D1688*(1+'General Inputs'!$C$4)^(Z$3906-$K$3906))*'General Inputs'!$C$6</f>
        <v>1615042.0059889548</v>
      </c>
      <c r="AA1688" s="358">
        <f>IF(AA1444,0,$D1688*(1+'General Inputs'!$C$4)^(AA$3906-$K$3906))*'General Inputs'!$C$6</f>
        <v>1647342.8461087344</v>
      </c>
      <c r="AB1688" s="358">
        <f>IF(AB1444,0,$D1688*(1+'General Inputs'!$C$4)^(AB$3906-$K$3906))*'General Inputs'!$C$6</f>
        <v>1680289.7030309094</v>
      </c>
      <c r="AC1688" s="358">
        <f>IF(AC1444,0,$D1688*(1+'General Inputs'!$C$4)^(AC$3906-$K$3906))*'General Inputs'!$C$6</f>
        <v>1713895.4970915273</v>
      </c>
      <c r="AD1688" s="358">
        <f>IF(AD1444,0,$D1688*(1+'General Inputs'!$C$4)^(AD$3906-$K$3906))*'General Inputs'!$C$6</f>
        <v>1748173.4070333578</v>
      </c>
      <c r="AE1688" s="358">
        <f>IF(AE1444,0,$D1688*(1+'General Inputs'!$C$4)^(AE$3906-$K$3906))*'General Inputs'!$C$6</f>
        <v>1783136.8751740248</v>
      </c>
      <c r="AF1688" s="358">
        <f>IF(AF1444,0,$D1688*(1+'General Inputs'!$C$4)^(AF$3906-$K$3906))*'General Inputs'!$C$6</f>
        <v>1818799.6126775055</v>
      </c>
      <c r="AG1688" s="358">
        <f>IF(AG1444,0,$D1688*(1+'General Inputs'!$C$4)^(AG$3906-$K$3906))*'General Inputs'!$C$6</f>
        <v>1855175.6049310556</v>
      </c>
      <c r="AH1688" s="358">
        <f>IF(AH1444,0,$D1688*(1+'General Inputs'!$C$4)^(AH$3906-$K$3906))*'General Inputs'!$C$6</f>
        <v>1892279.1170296762</v>
      </c>
      <c r="AI1688" s="358">
        <f>IF(AI1444,0,$D1688*(1+'General Inputs'!$C$4)^(AI$3906-$K$3906))*'General Inputs'!$C$6</f>
        <v>1930124.6993702701</v>
      </c>
      <c r="AJ1688" s="358">
        <f>IF(AJ1444,0,$D1688*(1+'General Inputs'!$C$4)^(AJ$3906-$K$3906))*'General Inputs'!$C$6</f>
        <v>1968727.1933576753</v>
      </c>
    </row>
    <row r="1689" spans="1:36" x14ac:dyDescent="0.25">
      <c r="A1689" s="353" t="s">
        <v>557</v>
      </c>
      <c r="B1689" s="353" t="s">
        <v>557</v>
      </c>
      <c r="C1689" s="441">
        <f t="shared" si="1159"/>
        <v>7500</v>
      </c>
      <c r="D1689" s="397">
        <v>8000000</v>
      </c>
      <c r="E1689" s="397"/>
      <c r="F1689" s="397"/>
      <c r="G1689" s="397"/>
      <c r="H1689" s="397"/>
      <c r="I1689" s="476">
        <f t="shared" si="1160"/>
        <v>22</v>
      </c>
      <c r="J1689" s="476">
        <f t="shared" si="1161"/>
        <v>1</v>
      </c>
      <c r="K1689" s="358">
        <v>0</v>
      </c>
      <c r="L1689" s="358">
        <v>0</v>
      </c>
      <c r="M1689" s="358">
        <v>0</v>
      </c>
      <c r="N1689" s="358">
        <v>0</v>
      </c>
      <c r="O1689" s="358">
        <f>IF(O1445,0,$D1689*(1+'General Inputs'!$C$4)^(O$3906-$K$3906))*'General Inputs'!$C$6</f>
        <v>1298918.5919999999</v>
      </c>
      <c r="P1689" s="358">
        <f>IF(P1445,0,$D1689*(1+'General Inputs'!$C$4)^(P$3906-$K$3906))*'General Inputs'!$C$6</f>
        <v>1324896.9638399999</v>
      </c>
      <c r="Q1689" s="358">
        <f>IF(Q1445,0,$D1689*(1+'General Inputs'!$C$4)^(Q$3906-$K$3906))*'General Inputs'!$C$6</f>
        <v>1351394.9031168001</v>
      </c>
      <c r="R1689" s="358">
        <f>IF(R1445,0,$D1689*(1+'General Inputs'!$C$4)^(R$3906-$K$3906))*'General Inputs'!$C$6</f>
        <v>1378422.8011791357</v>
      </c>
      <c r="S1689" s="358">
        <f>IF(S1445,0,$D1689*(1+'General Inputs'!$C$4)^(S$3906-$K$3906))*'General Inputs'!$C$6</f>
        <v>1405991.2572027186</v>
      </c>
      <c r="T1689" s="358">
        <f>IF(T1445,0,$D1689*(1+'General Inputs'!$C$4)^(T$3906-$K$3906))*'General Inputs'!$C$6</f>
        <v>1434111.082346773</v>
      </c>
      <c r="U1689" s="358">
        <f>IF(U1445,0,$D1689*(1+'General Inputs'!$C$4)^(U$3906-$K$3906))*'General Inputs'!$C$6</f>
        <v>1462793.3039937085</v>
      </c>
      <c r="V1689" s="358">
        <f>IF(V1445,0,$D1689*(1+'General Inputs'!$C$4)^(V$3906-$K$3906))*'General Inputs'!$C$6</f>
        <v>1492049.1700735826</v>
      </c>
      <c r="W1689" s="358">
        <f>IF(W1445,0,$D1689*(1+'General Inputs'!$C$4)^(W$3906-$K$3906))*'General Inputs'!$C$6</f>
        <v>1521890.1534750543</v>
      </c>
      <c r="X1689" s="358">
        <f>IF(X1445,0,$D1689*(1+'General Inputs'!$C$4)^(X$3906-$K$3906))*'General Inputs'!$C$6</f>
        <v>1552327.9565445553</v>
      </c>
      <c r="Y1689" s="358">
        <f>IF(Y1445,0,$D1689*(1+'General Inputs'!$C$4)^(Y$3906-$K$3906))*'General Inputs'!$C$6</f>
        <v>1583374.5156754467</v>
      </c>
      <c r="Z1689" s="358">
        <f>IF(Z1445,0,$D1689*(1+'General Inputs'!$C$4)^(Z$3906-$K$3906))*'General Inputs'!$C$6</f>
        <v>1615042.0059889548</v>
      </c>
      <c r="AA1689" s="358">
        <f>IF(AA1445,0,$D1689*(1+'General Inputs'!$C$4)^(AA$3906-$K$3906))*'General Inputs'!$C$6</f>
        <v>1647342.8461087344</v>
      </c>
      <c r="AB1689" s="358">
        <f>IF(AB1445,0,$D1689*(1+'General Inputs'!$C$4)^(AB$3906-$K$3906))*'General Inputs'!$C$6</f>
        <v>1680289.7030309094</v>
      </c>
      <c r="AC1689" s="358">
        <f>IF(AC1445,0,$D1689*(1+'General Inputs'!$C$4)^(AC$3906-$K$3906))*'General Inputs'!$C$6</f>
        <v>1713895.4970915273</v>
      </c>
      <c r="AD1689" s="358">
        <f>IF(AD1445,0,$D1689*(1+'General Inputs'!$C$4)^(AD$3906-$K$3906))*'General Inputs'!$C$6</f>
        <v>1748173.4070333578</v>
      </c>
      <c r="AE1689" s="358">
        <f>IF(AE1445,0,$D1689*(1+'General Inputs'!$C$4)^(AE$3906-$K$3906))*'General Inputs'!$C$6</f>
        <v>1783136.8751740248</v>
      </c>
      <c r="AF1689" s="358">
        <f>IF(AF1445,0,$D1689*(1+'General Inputs'!$C$4)^(AF$3906-$K$3906))*'General Inputs'!$C$6</f>
        <v>1818799.6126775055</v>
      </c>
      <c r="AG1689" s="358">
        <f>IF(AG1445,0,$D1689*(1+'General Inputs'!$C$4)^(AG$3906-$K$3906))*'General Inputs'!$C$6</f>
        <v>1855175.6049310556</v>
      </c>
      <c r="AH1689" s="358">
        <f>IF(AH1445,0,$D1689*(1+'General Inputs'!$C$4)^(AH$3906-$K$3906))*'General Inputs'!$C$6</f>
        <v>1892279.1170296762</v>
      </c>
      <c r="AI1689" s="358">
        <f>IF(AI1445,0,$D1689*(1+'General Inputs'!$C$4)^(AI$3906-$K$3906))*'General Inputs'!$C$6</f>
        <v>1930124.6993702701</v>
      </c>
      <c r="AJ1689" s="358">
        <f>IF(AJ1445,0,$D1689*(1+'General Inputs'!$C$4)^(AJ$3906-$K$3906))*'General Inputs'!$C$6</f>
        <v>1968727.1933576753</v>
      </c>
    </row>
    <row r="1690" spans="1:36" x14ac:dyDescent="0.25">
      <c r="A1690" s="353" t="s">
        <v>527</v>
      </c>
      <c r="B1690" s="353" t="s">
        <v>527</v>
      </c>
      <c r="C1690" s="441">
        <f t="shared" si="1159"/>
        <v>6250</v>
      </c>
      <c r="D1690" s="397">
        <v>8000000</v>
      </c>
      <c r="E1690" s="397"/>
      <c r="F1690" s="397"/>
      <c r="G1690" s="397"/>
      <c r="H1690" s="397"/>
      <c r="I1690" s="476">
        <f t="shared" si="1160"/>
        <v>22</v>
      </c>
      <c r="J1690" s="476">
        <f t="shared" si="1161"/>
        <v>1</v>
      </c>
      <c r="K1690" s="358">
        <v>0</v>
      </c>
      <c r="L1690" s="358">
        <v>0</v>
      </c>
      <c r="M1690" s="358">
        <v>0</v>
      </c>
      <c r="N1690" s="358">
        <v>0</v>
      </c>
      <c r="O1690" s="358">
        <f>IF(O1446,0,$D1690*(1+'General Inputs'!$C$4)^(O$3906-$K$3906))*'General Inputs'!$C$6</f>
        <v>1298918.5919999999</v>
      </c>
      <c r="P1690" s="358">
        <f>IF(P1446,0,$D1690*(1+'General Inputs'!$C$4)^(P$3906-$K$3906))*'General Inputs'!$C$6</f>
        <v>1324896.9638399999</v>
      </c>
      <c r="Q1690" s="358">
        <f>IF(Q1446,0,$D1690*(1+'General Inputs'!$C$4)^(Q$3906-$K$3906))*'General Inputs'!$C$6</f>
        <v>1351394.9031168001</v>
      </c>
      <c r="R1690" s="358">
        <f>IF(R1446,0,$D1690*(1+'General Inputs'!$C$4)^(R$3906-$K$3906))*'General Inputs'!$C$6</f>
        <v>1378422.8011791357</v>
      </c>
      <c r="S1690" s="358">
        <f>IF(S1446,0,$D1690*(1+'General Inputs'!$C$4)^(S$3906-$K$3906))*'General Inputs'!$C$6</f>
        <v>1405991.2572027186</v>
      </c>
      <c r="T1690" s="358">
        <f>IF(T1446,0,$D1690*(1+'General Inputs'!$C$4)^(T$3906-$K$3906))*'General Inputs'!$C$6</f>
        <v>1434111.082346773</v>
      </c>
      <c r="U1690" s="358">
        <f>IF(U1446,0,$D1690*(1+'General Inputs'!$C$4)^(U$3906-$K$3906))*'General Inputs'!$C$6</f>
        <v>1462793.3039937085</v>
      </c>
      <c r="V1690" s="358">
        <f>IF(V1446,0,$D1690*(1+'General Inputs'!$C$4)^(V$3906-$K$3906))*'General Inputs'!$C$6</f>
        <v>1492049.1700735826</v>
      </c>
      <c r="W1690" s="358">
        <f>IF(W1446,0,$D1690*(1+'General Inputs'!$C$4)^(W$3906-$K$3906))*'General Inputs'!$C$6</f>
        <v>1521890.1534750543</v>
      </c>
      <c r="X1690" s="358">
        <f>IF(X1446,0,$D1690*(1+'General Inputs'!$C$4)^(X$3906-$K$3906))*'General Inputs'!$C$6</f>
        <v>1552327.9565445553</v>
      </c>
      <c r="Y1690" s="358">
        <f>IF(Y1446,0,$D1690*(1+'General Inputs'!$C$4)^(Y$3906-$K$3906))*'General Inputs'!$C$6</f>
        <v>1583374.5156754467</v>
      </c>
      <c r="Z1690" s="358">
        <f>IF(Z1446,0,$D1690*(1+'General Inputs'!$C$4)^(Z$3906-$K$3906))*'General Inputs'!$C$6</f>
        <v>1615042.0059889548</v>
      </c>
      <c r="AA1690" s="358">
        <f>IF(AA1446,0,$D1690*(1+'General Inputs'!$C$4)^(AA$3906-$K$3906))*'General Inputs'!$C$6</f>
        <v>1647342.8461087344</v>
      </c>
      <c r="AB1690" s="358">
        <f>IF(AB1446,0,$D1690*(1+'General Inputs'!$C$4)^(AB$3906-$K$3906))*'General Inputs'!$C$6</f>
        <v>1680289.7030309094</v>
      </c>
      <c r="AC1690" s="358">
        <f>IF(AC1446,0,$D1690*(1+'General Inputs'!$C$4)^(AC$3906-$K$3906))*'General Inputs'!$C$6</f>
        <v>1713895.4970915273</v>
      </c>
      <c r="AD1690" s="358">
        <f>IF(AD1446,0,$D1690*(1+'General Inputs'!$C$4)^(AD$3906-$K$3906))*'General Inputs'!$C$6</f>
        <v>1748173.4070333578</v>
      </c>
      <c r="AE1690" s="358">
        <f>IF(AE1446,0,$D1690*(1+'General Inputs'!$C$4)^(AE$3906-$K$3906))*'General Inputs'!$C$6</f>
        <v>1783136.8751740248</v>
      </c>
      <c r="AF1690" s="358">
        <f>IF(AF1446,0,$D1690*(1+'General Inputs'!$C$4)^(AF$3906-$K$3906))*'General Inputs'!$C$6</f>
        <v>1818799.6126775055</v>
      </c>
      <c r="AG1690" s="358">
        <f>IF(AG1446,0,$D1690*(1+'General Inputs'!$C$4)^(AG$3906-$K$3906))*'General Inputs'!$C$6</f>
        <v>1855175.6049310556</v>
      </c>
      <c r="AH1690" s="358">
        <f>IF(AH1446,0,$D1690*(1+'General Inputs'!$C$4)^(AH$3906-$K$3906))*'General Inputs'!$C$6</f>
        <v>1892279.1170296762</v>
      </c>
      <c r="AI1690" s="358">
        <f>IF(AI1446,0,$D1690*(1+'General Inputs'!$C$4)^(AI$3906-$K$3906))*'General Inputs'!$C$6</f>
        <v>1930124.6993702701</v>
      </c>
      <c r="AJ1690" s="358">
        <f>IF(AJ1446,0,$D1690*(1+'General Inputs'!$C$4)^(AJ$3906-$K$3906))*'General Inputs'!$C$6</f>
        <v>1968727.1933576753</v>
      </c>
    </row>
    <row r="1691" spans="1:36" x14ac:dyDescent="0.25">
      <c r="A1691" s="353" t="s">
        <v>349</v>
      </c>
      <c r="B1691" s="353" t="s">
        <v>349</v>
      </c>
      <c r="C1691" s="441">
        <f t="shared" si="1159"/>
        <v>20000</v>
      </c>
      <c r="D1691" s="397">
        <v>8000000</v>
      </c>
      <c r="E1691" s="397"/>
      <c r="F1691" s="397"/>
      <c r="G1691" s="397"/>
      <c r="H1691" s="397"/>
      <c r="I1691" s="476">
        <f t="shared" si="1160"/>
        <v>22</v>
      </c>
      <c r="J1691" s="476">
        <f t="shared" si="1161"/>
        <v>1</v>
      </c>
      <c r="K1691" s="358">
        <v>0</v>
      </c>
      <c r="L1691" s="358">
        <v>0</v>
      </c>
      <c r="M1691" s="358">
        <v>0</v>
      </c>
      <c r="N1691" s="358">
        <v>0</v>
      </c>
      <c r="O1691" s="358">
        <f>IF(O1447,0,$D1691*(1+'General Inputs'!$C$4)^(O$3906-$K$3906))*'General Inputs'!$C$6</f>
        <v>1298918.5919999999</v>
      </c>
      <c r="P1691" s="358">
        <f>IF(P1447,0,$D1691*(1+'General Inputs'!$C$4)^(P$3906-$K$3906))*'General Inputs'!$C$6</f>
        <v>1324896.9638399999</v>
      </c>
      <c r="Q1691" s="358">
        <f>IF(Q1447,0,$D1691*(1+'General Inputs'!$C$4)^(Q$3906-$K$3906))*'General Inputs'!$C$6</f>
        <v>1351394.9031168001</v>
      </c>
      <c r="R1691" s="358">
        <f>IF(R1447,0,$D1691*(1+'General Inputs'!$C$4)^(R$3906-$K$3906))*'General Inputs'!$C$6</f>
        <v>1378422.8011791357</v>
      </c>
      <c r="S1691" s="358">
        <f>IF(S1447,0,$D1691*(1+'General Inputs'!$C$4)^(S$3906-$K$3906))*'General Inputs'!$C$6</f>
        <v>1405991.2572027186</v>
      </c>
      <c r="T1691" s="358">
        <f>IF(T1447,0,$D1691*(1+'General Inputs'!$C$4)^(T$3906-$K$3906))*'General Inputs'!$C$6</f>
        <v>1434111.082346773</v>
      </c>
      <c r="U1691" s="358">
        <f>IF(U1447,0,$D1691*(1+'General Inputs'!$C$4)^(U$3906-$K$3906))*'General Inputs'!$C$6</f>
        <v>1462793.3039937085</v>
      </c>
      <c r="V1691" s="358">
        <f>IF(V1447,0,$D1691*(1+'General Inputs'!$C$4)^(V$3906-$K$3906))*'General Inputs'!$C$6</f>
        <v>1492049.1700735826</v>
      </c>
      <c r="W1691" s="358">
        <f>IF(W1447,0,$D1691*(1+'General Inputs'!$C$4)^(W$3906-$K$3906))*'General Inputs'!$C$6</f>
        <v>1521890.1534750543</v>
      </c>
      <c r="X1691" s="358">
        <f>IF(X1447,0,$D1691*(1+'General Inputs'!$C$4)^(X$3906-$K$3906))*'General Inputs'!$C$6</f>
        <v>1552327.9565445553</v>
      </c>
      <c r="Y1691" s="358">
        <f>IF(Y1447,0,$D1691*(1+'General Inputs'!$C$4)^(Y$3906-$K$3906))*'General Inputs'!$C$6</f>
        <v>1583374.5156754467</v>
      </c>
      <c r="Z1691" s="358">
        <f>IF(Z1447,0,$D1691*(1+'General Inputs'!$C$4)^(Z$3906-$K$3906))*'General Inputs'!$C$6</f>
        <v>1615042.0059889548</v>
      </c>
      <c r="AA1691" s="358">
        <f>IF(AA1447,0,$D1691*(1+'General Inputs'!$C$4)^(AA$3906-$K$3906))*'General Inputs'!$C$6</f>
        <v>1647342.8461087344</v>
      </c>
      <c r="AB1691" s="358">
        <f>IF(AB1447,0,$D1691*(1+'General Inputs'!$C$4)^(AB$3906-$K$3906))*'General Inputs'!$C$6</f>
        <v>1680289.7030309094</v>
      </c>
      <c r="AC1691" s="358">
        <f>IF(AC1447,0,$D1691*(1+'General Inputs'!$C$4)^(AC$3906-$K$3906))*'General Inputs'!$C$6</f>
        <v>1713895.4970915273</v>
      </c>
      <c r="AD1691" s="358">
        <f>IF(AD1447,0,$D1691*(1+'General Inputs'!$C$4)^(AD$3906-$K$3906))*'General Inputs'!$C$6</f>
        <v>1748173.4070333578</v>
      </c>
      <c r="AE1691" s="358">
        <f>IF(AE1447,0,$D1691*(1+'General Inputs'!$C$4)^(AE$3906-$K$3906))*'General Inputs'!$C$6</f>
        <v>1783136.8751740248</v>
      </c>
      <c r="AF1691" s="358">
        <f>IF(AF1447,0,$D1691*(1+'General Inputs'!$C$4)^(AF$3906-$K$3906))*'General Inputs'!$C$6</f>
        <v>1818799.6126775055</v>
      </c>
      <c r="AG1691" s="358">
        <f>IF(AG1447,0,$D1691*(1+'General Inputs'!$C$4)^(AG$3906-$K$3906))*'General Inputs'!$C$6</f>
        <v>1855175.6049310556</v>
      </c>
      <c r="AH1691" s="358">
        <f>IF(AH1447,0,$D1691*(1+'General Inputs'!$C$4)^(AH$3906-$K$3906))*'General Inputs'!$C$6</f>
        <v>1892279.1170296762</v>
      </c>
      <c r="AI1691" s="358">
        <f>IF(AI1447,0,$D1691*(1+'General Inputs'!$C$4)^(AI$3906-$K$3906))*'General Inputs'!$C$6</f>
        <v>1930124.6993702701</v>
      </c>
      <c r="AJ1691" s="358">
        <f>IF(AJ1447,0,$D1691*(1+'General Inputs'!$C$4)^(AJ$3906-$K$3906))*'General Inputs'!$C$6</f>
        <v>1968727.1933576753</v>
      </c>
    </row>
    <row r="1692" spans="1:36" x14ac:dyDescent="0.25">
      <c r="A1692" s="353" t="s">
        <v>529</v>
      </c>
      <c r="B1692" s="353" t="s">
        <v>530</v>
      </c>
      <c r="C1692" s="441">
        <f t="shared" si="1159"/>
        <v>6250</v>
      </c>
      <c r="D1692" s="397">
        <v>8000000</v>
      </c>
      <c r="E1692" s="397"/>
      <c r="F1692" s="397"/>
      <c r="G1692" s="397"/>
      <c r="H1692" s="397"/>
      <c r="I1692" s="476">
        <f t="shared" si="1160"/>
        <v>22</v>
      </c>
      <c r="J1692" s="476">
        <f t="shared" si="1161"/>
        <v>1</v>
      </c>
      <c r="K1692" s="358">
        <v>0</v>
      </c>
      <c r="L1692" s="358">
        <v>0</v>
      </c>
      <c r="M1692" s="358">
        <v>0</v>
      </c>
      <c r="N1692" s="358">
        <v>0</v>
      </c>
      <c r="O1692" s="358">
        <f>IF(O1448,0,$D1692*(1+'General Inputs'!$C$4)^(O$3906-$K$3906))*'General Inputs'!$C$6</f>
        <v>1298918.5919999999</v>
      </c>
      <c r="P1692" s="358">
        <f>IF(P1448,0,$D1692*(1+'General Inputs'!$C$4)^(P$3906-$K$3906))*'General Inputs'!$C$6</f>
        <v>1324896.9638399999</v>
      </c>
      <c r="Q1692" s="358">
        <f>IF(Q1448,0,$D1692*(1+'General Inputs'!$C$4)^(Q$3906-$K$3906))*'General Inputs'!$C$6</f>
        <v>1351394.9031168001</v>
      </c>
      <c r="R1692" s="358">
        <f>IF(R1448,0,$D1692*(1+'General Inputs'!$C$4)^(R$3906-$K$3906))*'General Inputs'!$C$6</f>
        <v>1378422.8011791357</v>
      </c>
      <c r="S1692" s="358">
        <f>IF(S1448,0,$D1692*(1+'General Inputs'!$C$4)^(S$3906-$K$3906))*'General Inputs'!$C$6</f>
        <v>1405991.2572027186</v>
      </c>
      <c r="T1692" s="358">
        <f>IF(T1448,0,$D1692*(1+'General Inputs'!$C$4)^(T$3906-$K$3906))*'General Inputs'!$C$6</f>
        <v>1434111.082346773</v>
      </c>
      <c r="U1692" s="358">
        <f>IF(U1448,0,$D1692*(1+'General Inputs'!$C$4)^(U$3906-$K$3906))*'General Inputs'!$C$6</f>
        <v>1462793.3039937085</v>
      </c>
      <c r="V1692" s="358">
        <f>IF(V1448,0,$D1692*(1+'General Inputs'!$C$4)^(V$3906-$K$3906))*'General Inputs'!$C$6</f>
        <v>1492049.1700735826</v>
      </c>
      <c r="W1692" s="358">
        <f>IF(W1448,0,$D1692*(1+'General Inputs'!$C$4)^(W$3906-$K$3906))*'General Inputs'!$C$6</f>
        <v>1521890.1534750543</v>
      </c>
      <c r="X1692" s="358">
        <f>IF(X1448,0,$D1692*(1+'General Inputs'!$C$4)^(X$3906-$K$3906))*'General Inputs'!$C$6</f>
        <v>1552327.9565445553</v>
      </c>
      <c r="Y1692" s="358">
        <f>IF(Y1448,0,$D1692*(1+'General Inputs'!$C$4)^(Y$3906-$K$3906))*'General Inputs'!$C$6</f>
        <v>1583374.5156754467</v>
      </c>
      <c r="Z1692" s="358">
        <f>IF(Z1448,0,$D1692*(1+'General Inputs'!$C$4)^(Z$3906-$K$3906))*'General Inputs'!$C$6</f>
        <v>1615042.0059889548</v>
      </c>
      <c r="AA1692" s="358">
        <f>IF(AA1448,0,$D1692*(1+'General Inputs'!$C$4)^(AA$3906-$K$3906))*'General Inputs'!$C$6</f>
        <v>1647342.8461087344</v>
      </c>
      <c r="AB1692" s="358">
        <f>IF(AB1448,0,$D1692*(1+'General Inputs'!$C$4)^(AB$3906-$K$3906))*'General Inputs'!$C$6</f>
        <v>1680289.7030309094</v>
      </c>
      <c r="AC1692" s="358">
        <f>IF(AC1448,0,$D1692*(1+'General Inputs'!$C$4)^(AC$3906-$K$3906))*'General Inputs'!$C$6</f>
        <v>1713895.4970915273</v>
      </c>
      <c r="AD1692" s="358">
        <f>IF(AD1448,0,$D1692*(1+'General Inputs'!$C$4)^(AD$3906-$K$3906))*'General Inputs'!$C$6</f>
        <v>1748173.4070333578</v>
      </c>
      <c r="AE1692" s="358">
        <f>IF(AE1448,0,$D1692*(1+'General Inputs'!$C$4)^(AE$3906-$K$3906))*'General Inputs'!$C$6</f>
        <v>1783136.8751740248</v>
      </c>
      <c r="AF1692" s="358">
        <f>IF(AF1448,0,$D1692*(1+'General Inputs'!$C$4)^(AF$3906-$K$3906))*'General Inputs'!$C$6</f>
        <v>1818799.6126775055</v>
      </c>
      <c r="AG1692" s="358">
        <f>IF(AG1448,0,$D1692*(1+'General Inputs'!$C$4)^(AG$3906-$K$3906))*'General Inputs'!$C$6</f>
        <v>1855175.6049310556</v>
      </c>
      <c r="AH1692" s="358">
        <f>IF(AH1448,0,$D1692*(1+'General Inputs'!$C$4)^(AH$3906-$K$3906))*'General Inputs'!$C$6</f>
        <v>1892279.1170296762</v>
      </c>
      <c r="AI1692" s="358">
        <f>IF(AI1448,0,$D1692*(1+'General Inputs'!$C$4)^(AI$3906-$K$3906))*'General Inputs'!$C$6</f>
        <v>1930124.6993702701</v>
      </c>
      <c r="AJ1692" s="358">
        <f>IF(AJ1448,0,$D1692*(1+'General Inputs'!$C$4)^(AJ$3906-$K$3906))*'General Inputs'!$C$6</f>
        <v>1968727.1933576753</v>
      </c>
    </row>
    <row r="1693" spans="1:36" x14ac:dyDescent="0.25">
      <c r="A1693" s="353" t="s">
        <v>427</v>
      </c>
      <c r="B1693" s="353" t="s">
        <v>427</v>
      </c>
      <c r="C1693" s="441">
        <f t="shared" si="1159"/>
        <v>3000</v>
      </c>
      <c r="D1693" s="397">
        <v>1750000</v>
      </c>
      <c r="E1693" s="397"/>
      <c r="F1693" s="397"/>
      <c r="G1693" s="397"/>
      <c r="H1693" s="397"/>
      <c r="I1693" s="476">
        <f t="shared" si="1160"/>
        <v>22</v>
      </c>
      <c r="J1693" s="476">
        <f t="shared" si="1161"/>
        <v>1</v>
      </c>
      <c r="K1693" s="358">
        <v>0</v>
      </c>
      <c r="L1693" s="358">
        <v>0</v>
      </c>
      <c r="M1693" s="358">
        <v>0</v>
      </c>
      <c r="N1693" s="358">
        <v>0</v>
      </c>
      <c r="O1693" s="358">
        <f>IF(O1449,0,$D1693*(1+'General Inputs'!$C$4)^(O$3906-$K$3906))*'General Inputs'!$C$6</f>
        <v>284138.44199999998</v>
      </c>
      <c r="P1693" s="358">
        <f>IF(P1449,0,$D1693*(1+'General Inputs'!$C$4)^(P$3906-$K$3906))*'General Inputs'!$C$6</f>
        <v>289821.21083999996</v>
      </c>
      <c r="Q1693" s="358">
        <f>IF(Q1449,0,$D1693*(1+'General Inputs'!$C$4)^(Q$3906-$K$3906))*'General Inputs'!$C$6</f>
        <v>295617.63505679998</v>
      </c>
      <c r="R1693" s="358">
        <f>IF(R1449,0,$D1693*(1+'General Inputs'!$C$4)^(R$3906-$K$3906))*'General Inputs'!$C$6</f>
        <v>301529.98775793595</v>
      </c>
      <c r="S1693" s="358">
        <f>IF(S1449,0,$D1693*(1+'General Inputs'!$C$4)^(S$3906-$K$3906))*'General Inputs'!$C$6</f>
        <v>307560.58751309471</v>
      </c>
      <c r="T1693" s="358">
        <f>IF(T1449,0,$D1693*(1+'General Inputs'!$C$4)^(T$3906-$K$3906))*'General Inputs'!$C$6</f>
        <v>313711.79926335654</v>
      </c>
      <c r="U1693" s="358">
        <f>IF(U1449,0,$D1693*(1+'General Inputs'!$C$4)^(U$3906-$K$3906))*'General Inputs'!$C$6</f>
        <v>319986.03524862375</v>
      </c>
      <c r="V1693" s="358">
        <f>IF(V1449,0,$D1693*(1+'General Inputs'!$C$4)^(V$3906-$K$3906))*'General Inputs'!$C$6</f>
        <v>326385.75595359615</v>
      </c>
      <c r="W1693" s="358">
        <f>IF(W1449,0,$D1693*(1+'General Inputs'!$C$4)^(W$3906-$K$3906))*'General Inputs'!$C$6</f>
        <v>332913.47107266809</v>
      </c>
      <c r="X1693" s="358">
        <f>IF(X1449,0,$D1693*(1+'General Inputs'!$C$4)^(X$3906-$K$3906))*'General Inputs'!$C$6</f>
        <v>339571.74049412145</v>
      </c>
      <c r="Y1693" s="358">
        <f>IF(Y1449,0,$D1693*(1+'General Inputs'!$C$4)^(Y$3906-$K$3906))*'General Inputs'!$C$6</f>
        <v>346363.17530400393</v>
      </c>
      <c r="Z1693" s="358">
        <f>IF(Z1449,0,$D1693*(1+'General Inputs'!$C$4)^(Z$3906-$K$3906))*'General Inputs'!$C$6</f>
        <v>353290.43881008396</v>
      </c>
      <c r="AA1693" s="358">
        <f>IF(AA1449,0,$D1693*(1+'General Inputs'!$C$4)^(AA$3906-$K$3906))*'General Inputs'!$C$6</f>
        <v>360356.2475862857</v>
      </c>
      <c r="AB1693" s="358">
        <f>IF(AB1449,0,$D1693*(1+'General Inputs'!$C$4)^(AB$3906-$K$3906))*'General Inputs'!$C$6</f>
        <v>367563.37253801135</v>
      </c>
      <c r="AC1693" s="358">
        <f>IF(AC1449,0,$D1693*(1+'General Inputs'!$C$4)^(AC$3906-$K$3906))*'General Inputs'!$C$6</f>
        <v>374914.63998877158</v>
      </c>
      <c r="AD1693" s="358">
        <f>IF(AD1449,0,$D1693*(1+'General Inputs'!$C$4)^(AD$3906-$K$3906))*'General Inputs'!$C$6</f>
        <v>382412.93278854695</v>
      </c>
      <c r="AE1693" s="358">
        <f>IF(AE1449,0,$D1693*(1+'General Inputs'!$C$4)^(AE$3906-$K$3906))*'General Inputs'!$C$6</f>
        <v>390061.19144431798</v>
      </c>
      <c r="AF1693" s="358">
        <f>IF(AF1449,0,$D1693*(1+'General Inputs'!$C$4)^(AF$3906-$K$3906))*'General Inputs'!$C$6</f>
        <v>397862.41527320427</v>
      </c>
      <c r="AG1693" s="358">
        <f>IF(AG1449,0,$D1693*(1+'General Inputs'!$C$4)^(AG$3906-$K$3906))*'General Inputs'!$C$6</f>
        <v>405819.66357866843</v>
      </c>
      <c r="AH1693" s="358">
        <f>IF(AH1449,0,$D1693*(1+'General Inputs'!$C$4)^(AH$3906-$K$3906))*'General Inputs'!$C$6</f>
        <v>413936.05685024173</v>
      </c>
      <c r="AI1693" s="358">
        <f>IF(AI1449,0,$D1693*(1+'General Inputs'!$C$4)^(AI$3906-$K$3906))*'General Inputs'!$C$6</f>
        <v>422214.77798724658</v>
      </c>
      <c r="AJ1693" s="358">
        <f>IF(AJ1449,0,$D1693*(1+'General Inputs'!$C$4)^(AJ$3906-$K$3906))*'General Inputs'!$C$6</f>
        <v>430659.07354699151</v>
      </c>
    </row>
    <row r="1694" spans="1:36" x14ac:dyDescent="0.25">
      <c r="A1694" s="353" t="s">
        <v>333</v>
      </c>
      <c r="B1694" s="353" t="s">
        <v>333</v>
      </c>
      <c r="C1694" s="441">
        <f t="shared" si="1159"/>
        <v>1000</v>
      </c>
      <c r="D1694" s="397">
        <v>500000</v>
      </c>
      <c r="E1694" s="397"/>
      <c r="F1694" s="397"/>
      <c r="G1694" s="397"/>
      <c r="H1694" s="397"/>
      <c r="I1694" s="476">
        <f t="shared" si="1160"/>
        <v>22</v>
      </c>
      <c r="J1694" s="476">
        <f t="shared" si="1161"/>
        <v>1</v>
      </c>
      <c r="K1694" s="358">
        <v>0</v>
      </c>
      <c r="L1694" s="358">
        <v>0</v>
      </c>
      <c r="M1694" s="358">
        <v>0</v>
      </c>
      <c r="N1694" s="358">
        <v>0</v>
      </c>
      <c r="O1694" s="358">
        <f>IF(O1450,0,$D1694*(1+'General Inputs'!$C$4)^(O$3906-$K$3906))*'General Inputs'!$C$6</f>
        <v>81182.411999999997</v>
      </c>
      <c r="P1694" s="358">
        <f>IF(P1450,0,$D1694*(1+'General Inputs'!$C$4)^(P$3906-$K$3906))*'General Inputs'!$C$6</f>
        <v>82806.060239999992</v>
      </c>
      <c r="Q1694" s="358">
        <f>IF(Q1450,0,$D1694*(1+'General Inputs'!$C$4)^(Q$3906-$K$3906))*'General Inputs'!$C$6</f>
        <v>84462.181444800008</v>
      </c>
      <c r="R1694" s="358">
        <f>IF(R1450,0,$D1694*(1+'General Inputs'!$C$4)^(R$3906-$K$3906))*'General Inputs'!$C$6</f>
        <v>86151.42507369598</v>
      </c>
      <c r="S1694" s="358">
        <f>IF(S1450,0,$D1694*(1+'General Inputs'!$C$4)^(S$3906-$K$3906))*'General Inputs'!$C$6</f>
        <v>87874.453575169915</v>
      </c>
      <c r="T1694" s="358">
        <f>IF(T1450,0,$D1694*(1+'General Inputs'!$C$4)^(T$3906-$K$3906))*'General Inputs'!$C$6</f>
        <v>89631.942646673313</v>
      </c>
      <c r="U1694" s="358">
        <f>IF(U1450,0,$D1694*(1+'General Inputs'!$C$4)^(U$3906-$K$3906))*'General Inputs'!$C$6</f>
        <v>91424.581499606778</v>
      </c>
      <c r="V1694" s="358">
        <f>IF(V1450,0,$D1694*(1+'General Inputs'!$C$4)^(V$3906-$K$3906))*'General Inputs'!$C$6</f>
        <v>93253.07312959891</v>
      </c>
      <c r="W1694" s="358">
        <f>IF(W1450,0,$D1694*(1+'General Inputs'!$C$4)^(W$3906-$K$3906))*'General Inputs'!$C$6</f>
        <v>95118.134592190894</v>
      </c>
      <c r="X1694" s="358">
        <f>IF(X1450,0,$D1694*(1+'General Inputs'!$C$4)^(X$3906-$K$3906))*'General Inputs'!$C$6</f>
        <v>97020.497284034704</v>
      </c>
      <c r="Y1694" s="358">
        <f>IF(Y1450,0,$D1694*(1+'General Inputs'!$C$4)^(Y$3906-$K$3906))*'General Inputs'!$C$6</f>
        <v>98960.90722971542</v>
      </c>
      <c r="Z1694" s="358">
        <f>IF(Z1450,0,$D1694*(1+'General Inputs'!$C$4)^(Z$3906-$K$3906))*'General Inputs'!$C$6</f>
        <v>100940.12537430967</v>
      </c>
      <c r="AA1694" s="358">
        <f>IF(AA1450,0,$D1694*(1+'General Inputs'!$C$4)^(AA$3906-$K$3906))*'General Inputs'!$C$6</f>
        <v>102958.9278817959</v>
      </c>
      <c r="AB1694" s="358">
        <f>IF(AB1450,0,$D1694*(1+'General Inputs'!$C$4)^(AB$3906-$K$3906))*'General Inputs'!$C$6</f>
        <v>105018.10643943184</v>
      </c>
      <c r="AC1694" s="358">
        <f>IF(AC1450,0,$D1694*(1+'General Inputs'!$C$4)^(AC$3906-$K$3906))*'General Inputs'!$C$6</f>
        <v>107118.46856822046</v>
      </c>
      <c r="AD1694" s="358">
        <f>IF(AD1450,0,$D1694*(1+'General Inputs'!$C$4)^(AD$3906-$K$3906))*'General Inputs'!$C$6</f>
        <v>109260.83793958486</v>
      </c>
      <c r="AE1694" s="358">
        <f>IF(AE1450,0,$D1694*(1+'General Inputs'!$C$4)^(AE$3906-$K$3906))*'General Inputs'!$C$6</f>
        <v>111446.05469837655</v>
      </c>
      <c r="AF1694" s="358">
        <f>IF(AF1450,0,$D1694*(1+'General Inputs'!$C$4)^(AF$3906-$K$3906))*'General Inputs'!$C$6</f>
        <v>113674.97579234409</v>
      </c>
      <c r="AG1694" s="358">
        <f>IF(AG1450,0,$D1694*(1+'General Inputs'!$C$4)^(AG$3906-$K$3906))*'General Inputs'!$C$6</f>
        <v>115948.47530819097</v>
      </c>
      <c r="AH1694" s="358">
        <f>IF(AH1450,0,$D1694*(1+'General Inputs'!$C$4)^(AH$3906-$K$3906))*'General Inputs'!$C$6</f>
        <v>118267.44481435476</v>
      </c>
      <c r="AI1694" s="358">
        <f>IF(AI1450,0,$D1694*(1+'General Inputs'!$C$4)^(AI$3906-$K$3906))*'General Inputs'!$C$6</f>
        <v>120632.79371064188</v>
      </c>
      <c r="AJ1694" s="358">
        <f>IF(AJ1450,0,$D1694*(1+'General Inputs'!$C$4)^(AJ$3906-$K$3906))*'General Inputs'!$C$6</f>
        <v>123045.44958485471</v>
      </c>
    </row>
    <row r="1695" spans="1:36" x14ac:dyDescent="0.25">
      <c r="A1695" s="353" t="s">
        <v>506</v>
      </c>
      <c r="B1695" s="353" t="s">
        <v>506</v>
      </c>
      <c r="C1695" s="441">
        <f t="shared" si="1159"/>
        <v>10000</v>
      </c>
      <c r="D1695" s="397">
        <v>8000000</v>
      </c>
      <c r="E1695" s="397"/>
      <c r="F1695" s="397"/>
      <c r="G1695" s="397"/>
      <c r="H1695" s="397"/>
      <c r="I1695" s="476">
        <f t="shared" si="1160"/>
        <v>22</v>
      </c>
      <c r="J1695" s="476">
        <f t="shared" si="1161"/>
        <v>1</v>
      </c>
      <c r="K1695" s="358">
        <v>0</v>
      </c>
      <c r="L1695" s="358">
        <v>0</v>
      </c>
      <c r="M1695" s="358">
        <v>0</v>
      </c>
      <c r="N1695" s="358">
        <v>0</v>
      </c>
      <c r="O1695" s="358">
        <f>IF(O1451,0,$D1695*(1+'General Inputs'!$C$4)^(O$3906-$K$3906))*'General Inputs'!$C$6</f>
        <v>1298918.5919999999</v>
      </c>
      <c r="P1695" s="358">
        <f>IF(P1451,0,$D1695*(1+'General Inputs'!$C$4)^(P$3906-$K$3906))*'General Inputs'!$C$6</f>
        <v>1324896.9638399999</v>
      </c>
      <c r="Q1695" s="358">
        <f>IF(Q1451,0,$D1695*(1+'General Inputs'!$C$4)^(Q$3906-$K$3906))*'General Inputs'!$C$6</f>
        <v>1351394.9031168001</v>
      </c>
      <c r="R1695" s="358">
        <f>IF(R1451,0,$D1695*(1+'General Inputs'!$C$4)^(R$3906-$K$3906))*'General Inputs'!$C$6</f>
        <v>1378422.8011791357</v>
      </c>
      <c r="S1695" s="358">
        <f>IF(S1451,0,$D1695*(1+'General Inputs'!$C$4)^(S$3906-$K$3906))*'General Inputs'!$C$6</f>
        <v>1405991.2572027186</v>
      </c>
      <c r="T1695" s="358">
        <f>IF(T1451,0,$D1695*(1+'General Inputs'!$C$4)^(T$3906-$K$3906))*'General Inputs'!$C$6</f>
        <v>1434111.082346773</v>
      </c>
      <c r="U1695" s="358">
        <f>IF(U1451,0,$D1695*(1+'General Inputs'!$C$4)^(U$3906-$K$3906))*'General Inputs'!$C$6</f>
        <v>1462793.3039937085</v>
      </c>
      <c r="V1695" s="358">
        <f>IF(V1451,0,$D1695*(1+'General Inputs'!$C$4)^(V$3906-$K$3906))*'General Inputs'!$C$6</f>
        <v>1492049.1700735826</v>
      </c>
      <c r="W1695" s="358">
        <f>IF(W1451,0,$D1695*(1+'General Inputs'!$C$4)^(W$3906-$K$3906))*'General Inputs'!$C$6</f>
        <v>1521890.1534750543</v>
      </c>
      <c r="X1695" s="358">
        <f>IF(X1451,0,$D1695*(1+'General Inputs'!$C$4)^(X$3906-$K$3906))*'General Inputs'!$C$6</f>
        <v>1552327.9565445553</v>
      </c>
      <c r="Y1695" s="358">
        <f>IF(Y1451,0,$D1695*(1+'General Inputs'!$C$4)^(Y$3906-$K$3906))*'General Inputs'!$C$6</f>
        <v>1583374.5156754467</v>
      </c>
      <c r="Z1695" s="358">
        <f>IF(Z1451,0,$D1695*(1+'General Inputs'!$C$4)^(Z$3906-$K$3906))*'General Inputs'!$C$6</f>
        <v>1615042.0059889548</v>
      </c>
      <c r="AA1695" s="358">
        <f>IF(AA1451,0,$D1695*(1+'General Inputs'!$C$4)^(AA$3906-$K$3906))*'General Inputs'!$C$6</f>
        <v>1647342.8461087344</v>
      </c>
      <c r="AB1695" s="358">
        <f>IF(AB1451,0,$D1695*(1+'General Inputs'!$C$4)^(AB$3906-$K$3906))*'General Inputs'!$C$6</f>
        <v>1680289.7030309094</v>
      </c>
      <c r="AC1695" s="358">
        <f>IF(AC1451,0,$D1695*(1+'General Inputs'!$C$4)^(AC$3906-$K$3906))*'General Inputs'!$C$6</f>
        <v>1713895.4970915273</v>
      </c>
      <c r="AD1695" s="358">
        <f>IF(AD1451,0,$D1695*(1+'General Inputs'!$C$4)^(AD$3906-$K$3906))*'General Inputs'!$C$6</f>
        <v>1748173.4070333578</v>
      </c>
      <c r="AE1695" s="358">
        <f>IF(AE1451,0,$D1695*(1+'General Inputs'!$C$4)^(AE$3906-$K$3906))*'General Inputs'!$C$6</f>
        <v>1783136.8751740248</v>
      </c>
      <c r="AF1695" s="358">
        <f>IF(AF1451,0,$D1695*(1+'General Inputs'!$C$4)^(AF$3906-$K$3906))*'General Inputs'!$C$6</f>
        <v>1818799.6126775055</v>
      </c>
      <c r="AG1695" s="358">
        <f>IF(AG1451,0,$D1695*(1+'General Inputs'!$C$4)^(AG$3906-$K$3906))*'General Inputs'!$C$6</f>
        <v>1855175.6049310556</v>
      </c>
      <c r="AH1695" s="358">
        <f>IF(AH1451,0,$D1695*(1+'General Inputs'!$C$4)^(AH$3906-$K$3906))*'General Inputs'!$C$6</f>
        <v>1892279.1170296762</v>
      </c>
      <c r="AI1695" s="358">
        <f>IF(AI1451,0,$D1695*(1+'General Inputs'!$C$4)^(AI$3906-$K$3906))*'General Inputs'!$C$6</f>
        <v>1930124.6993702701</v>
      </c>
      <c r="AJ1695" s="358">
        <f>IF(AJ1451,0,$D1695*(1+'General Inputs'!$C$4)^(AJ$3906-$K$3906))*'General Inputs'!$C$6</f>
        <v>1968727.1933576753</v>
      </c>
    </row>
    <row r="1696" spans="1:36" x14ac:dyDescent="0.25">
      <c r="A1696" s="353" t="s">
        <v>513</v>
      </c>
      <c r="B1696" s="353" t="s">
        <v>513</v>
      </c>
      <c r="C1696" s="441">
        <f t="shared" si="1159"/>
        <v>9375</v>
      </c>
      <c r="D1696" s="397">
        <v>8000000</v>
      </c>
      <c r="E1696" s="397"/>
      <c r="F1696" s="397"/>
      <c r="G1696" s="397"/>
      <c r="H1696" s="397"/>
      <c r="I1696" s="476">
        <f t="shared" si="1160"/>
        <v>22</v>
      </c>
      <c r="J1696" s="476">
        <f t="shared" si="1161"/>
        <v>1</v>
      </c>
      <c r="K1696" s="358">
        <v>0</v>
      </c>
      <c r="L1696" s="358">
        <v>0</v>
      </c>
      <c r="M1696" s="358">
        <v>0</v>
      </c>
      <c r="N1696" s="358">
        <v>0</v>
      </c>
      <c r="O1696" s="358">
        <f>IF(O1452,0,$D1696*(1+'General Inputs'!$C$4)^(O$3906-$K$3906))*'General Inputs'!$C$6</f>
        <v>1298918.5919999999</v>
      </c>
      <c r="P1696" s="358">
        <f>IF(P1452,0,$D1696*(1+'General Inputs'!$C$4)^(P$3906-$K$3906))*'General Inputs'!$C$6</f>
        <v>1324896.9638399999</v>
      </c>
      <c r="Q1696" s="358">
        <f>IF(Q1452,0,$D1696*(1+'General Inputs'!$C$4)^(Q$3906-$K$3906))*'General Inputs'!$C$6</f>
        <v>1351394.9031168001</v>
      </c>
      <c r="R1696" s="358">
        <f>IF(R1452,0,$D1696*(1+'General Inputs'!$C$4)^(R$3906-$K$3906))*'General Inputs'!$C$6</f>
        <v>1378422.8011791357</v>
      </c>
      <c r="S1696" s="358">
        <f>IF(S1452,0,$D1696*(1+'General Inputs'!$C$4)^(S$3906-$K$3906))*'General Inputs'!$C$6</f>
        <v>1405991.2572027186</v>
      </c>
      <c r="T1696" s="358">
        <f>IF(T1452,0,$D1696*(1+'General Inputs'!$C$4)^(T$3906-$K$3906))*'General Inputs'!$C$6</f>
        <v>1434111.082346773</v>
      </c>
      <c r="U1696" s="358">
        <f>IF(U1452,0,$D1696*(1+'General Inputs'!$C$4)^(U$3906-$K$3906))*'General Inputs'!$C$6</f>
        <v>1462793.3039937085</v>
      </c>
      <c r="V1696" s="358">
        <f>IF(V1452,0,$D1696*(1+'General Inputs'!$C$4)^(V$3906-$K$3906))*'General Inputs'!$C$6</f>
        <v>1492049.1700735826</v>
      </c>
      <c r="W1696" s="358">
        <f>IF(W1452,0,$D1696*(1+'General Inputs'!$C$4)^(W$3906-$K$3906))*'General Inputs'!$C$6</f>
        <v>1521890.1534750543</v>
      </c>
      <c r="X1696" s="358">
        <f>IF(X1452,0,$D1696*(1+'General Inputs'!$C$4)^(X$3906-$K$3906))*'General Inputs'!$C$6</f>
        <v>1552327.9565445553</v>
      </c>
      <c r="Y1696" s="358">
        <f>IF(Y1452,0,$D1696*(1+'General Inputs'!$C$4)^(Y$3906-$K$3906))*'General Inputs'!$C$6</f>
        <v>1583374.5156754467</v>
      </c>
      <c r="Z1696" s="358">
        <f>IF(Z1452,0,$D1696*(1+'General Inputs'!$C$4)^(Z$3906-$K$3906))*'General Inputs'!$C$6</f>
        <v>1615042.0059889548</v>
      </c>
      <c r="AA1696" s="358">
        <f>IF(AA1452,0,$D1696*(1+'General Inputs'!$C$4)^(AA$3906-$K$3906))*'General Inputs'!$C$6</f>
        <v>1647342.8461087344</v>
      </c>
      <c r="AB1696" s="358">
        <f>IF(AB1452,0,$D1696*(1+'General Inputs'!$C$4)^(AB$3906-$K$3906))*'General Inputs'!$C$6</f>
        <v>1680289.7030309094</v>
      </c>
      <c r="AC1696" s="358">
        <f>IF(AC1452,0,$D1696*(1+'General Inputs'!$C$4)^(AC$3906-$K$3906))*'General Inputs'!$C$6</f>
        <v>1713895.4970915273</v>
      </c>
      <c r="AD1696" s="358">
        <f>IF(AD1452,0,$D1696*(1+'General Inputs'!$C$4)^(AD$3906-$K$3906))*'General Inputs'!$C$6</f>
        <v>1748173.4070333578</v>
      </c>
      <c r="AE1696" s="358">
        <f>IF(AE1452,0,$D1696*(1+'General Inputs'!$C$4)^(AE$3906-$K$3906))*'General Inputs'!$C$6</f>
        <v>1783136.8751740248</v>
      </c>
      <c r="AF1696" s="358">
        <f>IF(AF1452,0,$D1696*(1+'General Inputs'!$C$4)^(AF$3906-$K$3906))*'General Inputs'!$C$6</f>
        <v>1818799.6126775055</v>
      </c>
      <c r="AG1696" s="358">
        <f>IF(AG1452,0,$D1696*(1+'General Inputs'!$C$4)^(AG$3906-$K$3906))*'General Inputs'!$C$6</f>
        <v>1855175.6049310556</v>
      </c>
      <c r="AH1696" s="358">
        <f>IF(AH1452,0,$D1696*(1+'General Inputs'!$C$4)^(AH$3906-$K$3906))*'General Inputs'!$C$6</f>
        <v>1892279.1170296762</v>
      </c>
      <c r="AI1696" s="358">
        <f>IF(AI1452,0,$D1696*(1+'General Inputs'!$C$4)^(AI$3906-$K$3906))*'General Inputs'!$C$6</f>
        <v>1930124.6993702701</v>
      </c>
      <c r="AJ1696" s="358">
        <f>IF(AJ1452,0,$D1696*(1+'General Inputs'!$C$4)^(AJ$3906-$K$3906))*'General Inputs'!$C$6</f>
        <v>1968727.1933576753</v>
      </c>
    </row>
    <row r="1697" spans="1:39" x14ac:dyDescent="0.25">
      <c r="A1697" s="353" t="s">
        <v>371</v>
      </c>
      <c r="B1697" s="353" t="s">
        <v>371</v>
      </c>
      <c r="C1697" s="441">
        <f t="shared" si="1159"/>
        <v>1500</v>
      </c>
      <c r="D1697" s="397">
        <v>1750000</v>
      </c>
      <c r="E1697" s="397"/>
      <c r="F1697" s="397"/>
      <c r="G1697" s="397"/>
      <c r="H1697" s="397"/>
      <c r="I1697" s="476">
        <f t="shared" si="1160"/>
        <v>22</v>
      </c>
      <c r="J1697" s="476">
        <f t="shared" si="1161"/>
        <v>1</v>
      </c>
      <c r="K1697" s="358">
        <v>0</v>
      </c>
      <c r="L1697" s="358">
        <v>0</v>
      </c>
      <c r="M1697" s="358">
        <v>0</v>
      </c>
      <c r="N1697" s="358">
        <v>0</v>
      </c>
      <c r="O1697" s="358">
        <f>IF(O1453,0,$D1697*(1+'General Inputs'!$C$4)^(O$3906-$K$3906))*'General Inputs'!$C$6</f>
        <v>284138.44199999998</v>
      </c>
      <c r="P1697" s="358">
        <f>IF(P1453,0,$D1697*(1+'General Inputs'!$C$4)^(P$3906-$K$3906))*'General Inputs'!$C$6</f>
        <v>289821.21083999996</v>
      </c>
      <c r="Q1697" s="358">
        <f>IF(Q1453,0,$D1697*(1+'General Inputs'!$C$4)^(Q$3906-$K$3906))*'General Inputs'!$C$6</f>
        <v>295617.63505679998</v>
      </c>
      <c r="R1697" s="358">
        <f>IF(R1453,0,$D1697*(1+'General Inputs'!$C$4)^(R$3906-$K$3906))*'General Inputs'!$C$6</f>
        <v>301529.98775793595</v>
      </c>
      <c r="S1697" s="358">
        <f>IF(S1453,0,$D1697*(1+'General Inputs'!$C$4)^(S$3906-$K$3906))*'General Inputs'!$C$6</f>
        <v>307560.58751309471</v>
      </c>
      <c r="T1697" s="358">
        <f>IF(T1453,0,$D1697*(1+'General Inputs'!$C$4)^(T$3906-$K$3906))*'General Inputs'!$C$6</f>
        <v>313711.79926335654</v>
      </c>
      <c r="U1697" s="358">
        <f>IF(U1453,0,$D1697*(1+'General Inputs'!$C$4)^(U$3906-$K$3906))*'General Inputs'!$C$6</f>
        <v>319986.03524862375</v>
      </c>
      <c r="V1697" s="358">
        <f>IF(V1453,0,$D1697*(1+'General Inputs'!$C$4)^(V$3906-$K$3906))*'General Inputs'!$C$6</f>
        <v>326385.75595359615</v>
      </c>
      <c r="W1697" s="358">
        <f>IF(W1453,0,$D1697*(1+'General Inputs'!$C$4)^(W$3906-$K$3906))*'General Inputs'!$C$6</f>
        <v>332913.47107266809</v>
      </c>
      <c r="X1697" s="358">
        <f>IF(X1453,0,$D1697*(1+'General Inputs'!$C$4)^(X$3906-$K$3906))*'General Inputs'!$C$6</f>
        <v>339571.74049412145</v>
      </c>
      <c r="Y1697" s="358">
        <f>IF(Y1453,0,$D1697*(1+'General Inputs'!$C$4)^(Y$3906-$K$3906))*'General Inputs'!$C$6</f>
        <v>346363.17530400393</v>
      </c>
      <c r="Z1697" s="358">
        <f>IF(Z1453,0,$D1697*(1+'General Inputs'!$C$4)^(Z$3906-$K$3906))*'General Inputs'!$C$6</f>
        <v>353290.43881008396</v>
      </c>
      <c r="AA1697" s="358">
        <f>IF(AA1453,0,$D1697*(1+'General Inputs'!$C$4)^(AA$3906-$K$3906))*'General Inputs'!$C$6</f>
        <v>360356.2475862857</v>
      </c>
      <c r="AB1697" s="358">
        <f>IF(AB1453,0,$D1697*(1+'General Inputs'!$C$4)^(AB$3906-$K$3906))*'General Inputs'!$C$6</f>
        <v>367563.37253801135</v>
      </c>
      <c r="AC1697" s="358">
        <f>IF(AC1453,0,$D1697*(1+'General Inputs'!$C$4)^(AC$3906-$K$3906))*'General Inputs'!$C$6</f>
        <v>374914.63998877158</v>
      </c>
      <c r="AD1697" s="358">
        <f>IF(AD1453,0,$D1697*(1+'General Inputs'!$C$4)^(AD$3906-$K$3906))*'General Inputs'!$C$6</f>
        <v>382412.93278854695</v>
      </c>
      <c r="AE1697" s="358">
        <f>IF(AE1453,0,$D1697*(1+'General Inputs'!$C$4)^(AE$3906-$K$3906))*'General Inputs'!$C$6</f>
        <v>390061.19144431798</v>
      </c>
      <c r="AF1697" s="358">
        <f>IF(AF1453,0,$D1697*(1+'General Inputs'!$C$4)^(AF$3906-$K$3906))*'General Inputs'!$C$6</f>
        <v>397862.41527320427</v>
      </c>
      <c r="AG1697" s="358">
        <f>IF(AG1453,0,$D1697*(1+'General Inputs'!$C$4)^(AG$3906-$K$3906))*'General Inputs'!$C$6</f>
        <v>405819.66357866843</v>
      </c>
      <c r="AH1697" s="358">
        <f>IF(AH1453,0,$D1697*(1+'General Inputs'!$C$4)^(AH$3906-$K$3906))*'General Inputs'!$C$6</f>
        <v>413936.05685024173</v>
      </c>
      <c r="AI1697" s="358">
        <f>IF(AI1453,0,$D1697*(1+'General Inputs'!$C$4)^(AI$3906-$K$3906))*'General Inputs'!$C$6</f>
        <v>422214.77798724658</v>
      </c>
      <c r="AJ1697" s="358">
        <f>IF(AJ1453,0,$D1697*(1+'General Inputs'!$C$4)^(AJ$3906-$K$3906))*'General Inputs'!$C$6</f>
        <v>430659.07354699151</v>
      </c>
    </row>
    <row r="1698" spans="1:39" x14ac:dyDescent="0.25">
      <c r="A1698" s="353" t="s">
        <v>518</v>
      </c>
      <c r="B1698" s="353" t="s">
        <v>518</v>
      </c>
      <c r="C1698" s="441">
        <f t="shared" si="1159"/>
        <v>14000</v>
      </c>
      <c r="D1698" s="397">
        <v>8000000</v>
      </c>
      <c r="E1698" s="397"/>
      <c r="F1698" s="397"/>
      <c r="G1698" s="397"/>
      <c r="H1698" s="397"/>
      <c r="I1698" s="476">
        <f t="shared" si="1160"/>
        <v>22</v>
      </c>
      <c r="J1698" s="476">
        <f t="shared" si="1161"/>
        <v>1</v>
      </c>
      <c r="K1698" s="358">
        <v>0</v>
      </c>
      <c r="L1698" s="358">
        <v>0</v>
      </c>
      <c r="M1698" s="358">
        <v>0</v>
      </c>
      <c r="N1698" s="358">
        <v>0</v>
      </c>
      <c r="O1698" s="358">
        <f>IF(O1454,0,$D1698*(1+'General Inputs'!$C$4)^(O$3906-$K$3906))*'General Inputs'!$C$6</f>
        <v>1298918.5919999999</v>
      </c>
      <c r="P1698" s="358">
        <f>IF(P1454,0,$D1698*(1+'General Inputs'!$C$4)^(P$3906-$K$3906))*'General Inputs'!$C$6</f>
        <v>1324896.9638399999</v>
      </c>
      <c r="Q1698" s="358">
        <f>IF(Q1454,0,$D1698*(1+'General Inputs'!$C$4)^(Q$3906-$K$3906))*'General Inputs'!$C$6</f>
        <v>1351394.9031168001</v>
      </c>
      <c r="R1698" s="358">
        <f>IF(R1454,0,$D1698*(1+'General Inputs'!$C$4)^(R$3906-$K$3906))*'General Inputs'!$C$6</f>
        <v>1378422.8011791357</v>
      </c>
      <c r="S1698" s="358">
        <f>IF(S1454,0,$D1698*(1+'General Inputs'!$C$4)^(S$3906-$K$3906))*'General Inputs'!$C$6</f>
        <v>1405991.2572027186</v>
      </c>
      <c r="T1698" s="358">
        <f>IF(T1454,0,$D1698*(1+'General Inputs'!$C$4)^(T$3906-$K$3906))*'General Inputs'!$C$6</f>
        <v>1434111.082346773</v>
      </c>
      <c r="U1698" s="358">
        <f>IF(U1454,0,$D1698*(1+'General Inputs'!$C$4)^(U$3906-$K$3906))*'General Inputs'!$C$6</f>
        <v>1462793.3039937085</v>
      </c>
      <c r="V1698" s="358">
        <f>IF(V1454,0,$D1698*(1+'General Inputs'!$C$4)^(V$3906-$K$3906))*'General Inputs'!$C$6</f>
        <v>1492049.1700735826</v>
      </c>
      <c r="W1698" s="358">
        <f>IF(W1454,0,$D1698*(1+'General Inputs'!$C$4)^(W$3906-$K$3906))*'General Inputs'!$C$6</f>
        <v>1521890.1534750543</v>
      </c>
      <c r="X1698" s="358">
        <f>IF(X1454,0,$D1698*(1+'General Inputs'!$C$4)^(X$3906-$K$3906))*'General Inputs'!$C$6</f>
        <v>1552327.9565445553</v>
      </c>
      <c r="Y1698" s="358">
        <f>IF(Y1454,0,$D1698*(1+'General Inputs'!$C$4)^(Y$3906-$K$3906))*'General Inputs'!$C$6</f>
        <v>1583374.5156754467</v>
      </c>
      <c r="Z1698" s="358">
        <f>IF(Z1454,0,$D1698*(1+'General Inputs'!$C$4)^(Z$3906-$K$3906))*'General Inputs'!$C$6</f>
        <v>1615042.0059889548</v>
      </c>
      <c r="AA1698" s="358">
        <f>IF(AA1454,0,$D1698*(1+'General Inputs'!$C$4)^(AA$3906-$K$3906))*'General Inputs'!$C$6</f>
        <v>1647342.8461087344</v>
      </c>
      <c r="AB1698" s="358">
        <f>IF(AB1454,0,$D1698*(1+'General Inputs'!$C$4)^(AB$3906-$K$3906))*'General Inputs'!$C$6</f>
        <v>1680289.7030309094</v>
      </c>
      <c r="AC1698" s="358">
        <f>IF(AC1454,0,$D1698*(1+'General Inputs'!$C$4)^(AC$3906-$K$3906))*'General Inputs'!$C$6</f>
        <v>1713895.4970915273</v>
      </c>
      <c r="AD1698" s="358">
        <f>IF(AD1454,0,$D1698*(1+'General Inputs'!$C$4)^(AD$3906-$K$3906))*'General Inputs'!$C$6</f>
        <v>1748173.4070333578</v>
      </c>
      <c r="AE1698" s="358">
        <f>IF(AE1454,0,$D1698*(1+'General Inputs'!$C$4)^(AE$3906-$K$3906))*'General Inputs'!$C$6</f>
        <v>1783136.8751740248</v>
      </c>
      <c r="AF1698" s="358">
        <f>IF(AF1454,0,$D1698*(1+'General Inputs'!$C$4)^(AF$3906-$K$3906))*'General Inputs'!$C$6</f>
        <v>1818799.6126775055</v>
      </c>
      <c r="AG1698" s="358">
        <f>IF(AG1454,0,$D1698*(1+'General Inputs'!$C$4)^(AG$3906-$K$3906))*'General Inputs'!$C$6</f>
        <v>1855175.6049310556</v>
      </c>
      <c r="AH1698" s="358">
        <f>IF(AH1454,0,$D1698*(1+'General Inputs'!$C$4)^(AH$3906-$K$3906))*'General Inputs'!$C$6</f>
        <v>1892279.1170296762</v>
      </c>
      <c r="AI1698" s="358">
        <f>IF(AI1454,0,$D1698*(1+'General Inputs'!$C$4)^(AI$3906-$K$3906))*'General Inputs'!$C$6</f>
        <v>1930124.6993702701</v>
      </c>
      <c r="AJ1698" s="358">
        <f>IF(AJ1454,0,$D1698*(1+'General Inputs'!$C$4)^(AJ$3906-$K$3906))*'General Inputs'!$C$6</f>
        <v>1968727.1933576753</v>
      </c>
    </row>
    <row r="1699" spans="1:39" x14ac:dyDescent="0.25">
      <c r="A1699" s="353" t="s">
        <v>423</v>
      </c>
      <c r="B1699" s="353" t="s">
        <v>423</v>
      </c>
      <c r="C1699" s="441">
        <f t="shared" si="1159"/>
        <v>3000</v>
      </c>
      <c r="D1699" s="397">
        <v>1750000</v>
      </c>
      <c r="E1699" s="397"/>
      <c r="F1699" s="397"/>
      <c r="G1699" s="397"/>
      <c r="H1699" s="397"/>
      <c r="I1699" s="476">
        <f t="shared" si="1160"/>
        <v>22</v>
      </c>
      <c r="J1699" s="476">
        <f t="shared" si="1161"/>
        <v>1</v>
      </c>
      <c r="K1699" s="358">
        <v>0</v>
      </c>
      <c r="L1699" s="358">
        <v>0</v>
      </c>
      <c r="M1699" s="358">
        <v>0</v>
      </c>
      <c r="N1699" s="358">
        <v>0</v>
      </c>
      <c r="O1699" s="358">
        <f>IF(O1455,0,$D1699*(1+'General Inputs'!$C$4)^(O$3906-$K$3906))*'General Inputs'!$C$6</f>
        <v>284138.44199999998</v>
      </c>
      <c r="P1699" s="358">
        <f>IF(P1455,0,$D1699*(1+'General Inputs'!$C$4)^(P$3906-$K$3906))*'General Inputs'!$C$6</f>
        <v>289821.21083999996</v>
      </c>
      <c r="Q1699" s="358">
        <f>IF(Q1455,0,$D1699*(1+'General Inputs'!$C$4)^(Q$3906-$K$3906))*'General Inputs'!$C$6</f>
        <v>295617.63505679998</v>
      </c>
      <c r="R1699" s="358">
        <f>IF(R1455,0,$D1699*(1+'General Inputs'!$C$4)^(R$3906-$K$3906))*'General Inputs'!$C$6</f>
        <v>301529.98775793595</v>
      </c>
      <c r="S1699" s="358">
        <f>IF(S1455,0,$D1699*(1+'General Inputs'!$C$4)^(S$3906-$K$3906))*'General Inputs'!$C$6</f>
        <v>307560.58751309471</v>
      </c>
      <c r="T1699" s="358">
        <f>IF(T1455,0,$D1699*(1+'General Inputs'!$C$4)^(T$3906-$K$3906))*'General Inputs'!$C$6</f>
        <v>313711.79926335654</v>
      </c>
      <c r="U1699" s="358">
        <f>IF(U1455,0,$D1699*(1+'General Inputs'!$C$4)^(U$3906-$K$3906))*'General Inputs'!$C$6</f>
        <v>319986.03524862375</v>
      </c>
      <c r="V1699" s="358">
        <f>IF(V1455,0,$D1699*(1+'General Inputs'!$C$4)^(V$3906-$K$3906))*'General Inputs'!$C$6</f>
        <v>326385.75595359615</v>
      </c>
      <c r="W1699" s="358">
        <f>IF(W1455,0,$D1699*(1+'General Inputs'!$C$4)^(W$3906-$K$3906))*'General Inputs'!$C$6</f>
        <v>332913.47107266809</v>
      </c>
      <c r="X1699" s="358">
        <f>IF(X1455,0,$D1699*(1+'General Inputs'!$C$4)^(X$3906-$K$3906))*'General Inputs'!$C$6</f>
        <v>339571.74049412145</v>
      </c>
      <c r="Y1699" s="358">
        <f>IF(Y1455,0,$D1699*(1+'General Inputs'!$C$4)^(Y$3906-$K$3906))*'General Inputs'!$C$6</f>
        <v>346363.17530400393</v>
      </c>
      <c r="Z1699" s="358">
        <f>IF(Z1455,0,$D1699*(1+'General Inputs'!$C$4)^(Z$3906-$K$3906))*'General Inputs'!$C$6</f>
        <v>353290.43881008396</v>
      </c>
      <c r="AA1699" s="358">
        <f>IF(AA1455,0,$D1699*(1+'General Inputs'!$C$4)^(AA$3906-$K$3906))*'General Inputs'!$C$6</f>
        <v>360356.2475862857</v>
      </c>
      <c r="AB1699" s="358">
        <f>IF(AB1455,0,$D1699*(1+'General Inputs'!$C$4)^(AB$3906-$K$3906))*'General Inputs'!$C$6</f>
        <v>367563.37253801135</v>
      </c>
      <c r="AC1699" s="358">
        <f>IF(AC1455,0,$D1699*(1+'General Inputs'!$C$4)^(AC$3906-$K$3906))*'General Inputs'!$C$6</f>
        <v>374914.63998877158</v>
      </c>
      <c r="AD1699" s="358">
        <f>IF(AD1455,0,$D1699*(1+'General Inputs'!$C$4)^(AD$3906-$K$3906))*'General Inputs'!$C$6</f>
        <v>382412.93278854695</v>
      </c>
      <c r="AE1699" s="358">
        <f>IF(AE1455,0,$D1699*(1+'General Inputs'!$C$4)^(AE$3906-$K$3906))*'General Inputs'!$C$6</f>
        <v>390061.19144431798</v>
      </c>
      <c r="AF1699" s="358">
        <f>IF(AF1455,0,$D1699*(1+'General Inputs'!$C$4)^(AF$3906-$K$3906))*'General Inputs'!$C$6</f>
        <v>397862.41527320427</v>
      </c>
      <c r="AG1699" s="358">
        <f>IF(AG1455,0,$D1699*(1+'General Inputs'!$C$4)^(AG$3906-$K$3906))*'General Inputs'!$C$6</f>
        <v>405819.66357866843</v>
      </c>
      <c r="AH1699" s="358">
        <f>IF(AH1455,0,$D1699*(1+'General Inputs'!$C$4)^(AH$3906-$K$3906))*'General Inputs'!$C$6</f>
        <v>413936.05685024173</v>
      </c>
      <c r="AI1699" s="358">
        <f>IF(AI1455,0,$D1699*(1+'General Inputs'!$C$4)^(AI$3906-$K$3906))*'General Inputs'!$C$6</f>
        <v>422214.77798724658</v>
      </c>
      <c r="AJ1699" s="358">
        <f>IF(AJ1455,0,$D1699*(1+'General Inputs'!$C$4)^(AJ$3906-$K$3906))*'General Inputs'!$C$6</f>
        <v>430659.07354699151</v>
      </c>
    </row>
    <row r="1700" spans="1:39" x14ac:dyDescent="0.25">
      <c r="A1700" s="353" t="s">
        <v>296</v>
      </c>
      <c r="B1700" s="353" t="s">
        <v>296</v>
      </c>
      <c r="C1700" s="441">
        <f t="shared" si="1159"/>
        <v>5000</v>
      </c>
      <c r="D1700" s="397">
        <v>1750000</v>
      </c>
      <c r="E1700" s="397"/>
      <c r="F1700" s="397"/>
      <c r="G1700" s="397"/>
      <c r="H1700" s="397"/>
      <c r="I1700" s="476">
        <f t="shared" si="1160"/>
        <v>22</v>
      </c>
      <c r="J1700" s="476">
        <f t="shared" si="1161"/>
        <v>1</v>
      </c>
      <c r="K1700" s="358">
        <v>0</v>
      </c>
      <c r="L1700" s="358">
        <v>0</v>
      </c>
      <c r="M1700" s="358">
        <v>0</v>
      </c>
      <c r="N1700" s="358">
        <v>0</v>
      </c>
      <c r="O1700" s="358">
        <f>IF(O1456,0,$D1700*(1+'General Inputs'!$C$4)^(O$3906-$K$3906))*'General Inputs'!$C$6</f>
        <v>284138.44199999998</v>
      </c>
      <c r="P1700" s="358">
        <f>IF(P1456,0,$D1700*(1+'General Inputs'!$C$4)^(P$3906-$K$3906))*'General Inputs'!$C$6</f>
        <v>289821.21083999996</v>
      </c>
      <c r="Q1700" s="358">
        <f>IF(Q1456,0,$D1700*(1+'General Inputs'!$C$4)^(Q$3906-$K$3906))*'General Inputs'!$C$6</f>
        <v>295617.63505679998</v>
      </c>
      <c r="R1700" s="358">
        <f>IF(R1456,0,$D1700*(1+'General Inputs'!$C$4)^(R$3906-$K$3906))*'General Inputs'!$C$6</f>
        <v>301529.98775793595</v>
      </c>
      <c r="S1700" s="358">
        <f>IF(S1456,0,$D1700*(1+'General Inputs'!$C$4)^(S$3906-$K$3906))*'General Inputs'!$C$6</f>
        <v>307560.58751309471</v>
      </c>
      <c r="T1700" s="358">
        <f>IF(T1456,0,$D1700*(1+'General Inputs'!$C$4)^(T$3906-$K$3906))*'General Inputs'!$C$6</f>
        <v>313711.79926335654</v>
      </c>
      <c r="U1700" s="358">
        <f>IF(U1456,0,$D1700*(1+'General Inputs'!$C$4)^(U$3906-$K$3906))*'General Inputs'!$C$6</f>
        <v>319986.03524862375</v>
      </c>
      <c r="V1700" s="358">
        <f>IF(V1456,0,$D1700*(1+'General Inputs'!$C$4)^(V$3906-$K$3906))*'General Inputs'!$C$6</f>
        <v>326385.75595359615</v>
      </c>
      <c r="W1700" s="358">
        <f>IF(W1456,0,$D1700*(1+'General Inputs'!$C$4)^(W$3906-$K$3906))*'General Inputs'!$C$6</f>
        <v>332913.47107266809</v>
      </c>
      <c r="X1700" s="358">
        <f>IF(X1456,0,$D1700*(1+'General Inputs'!$C$4)^(X$3906-$K$3906))*'General Inputs'!$C$6</f>
        <v>339571.74049412145</v>
      </c>
      <c r="Y1700" s="358">
        <f>IF(Y1456,0,$D1700*(1+'General Inputs'!$C$4)^(Y$3906-$K$3906))*'General Inputs'!$C$6</f>
        <v>346363.17530400393</v>
      </c>
      <c r="Z1700" s="358">
        <f>IF(Z1456,0,$D1700*(1+'General Inputs'!$C$4)^(Z$3906-$K$3906))*'General Inputs'!$C$6</f>
        <v>353290.43881008396</v>
      </c>
      <c r="AA1700" s="358">
        <f>IF(AA1456,0,$D1700*(1+'General Inputs'!$C$4)^(AA$3906-$K$3906))*'General Inputs'!$C$6</f>
        <v>360356.2475862857</v>
      </c>
      <c r="AB1700" s="358">
        <f>IF(AB1456,0,$D1700*(1+'General Inputs'!$C$4)^(AB$3906-$K$3906))*'General Inputs'!$C$6</f>
        <v>367563.37253801135</v>
      </c>
      <c r="AC1700" s="358">
        <f>IF(AC1456,0,$D1700*(1+'General Inputs'!$C$4)^(AC$3906-$K$3906))*'General Inputs'!$C$6</f>
        <v>374914.63998877158</v>
      </c>
      <c r="AD1700" s="358">
        <f>IF(AD1456,0,$D1700*(1+'General Inputs'!$C$4)^(AD$3906-$K$3906))*'General Inputs'!$C$6</f>
        <v>382412.93278854695</v>
      </c>
      <c r="AE1700" s="358">
        <f>IF(AE1456,0,$D1700*(1+'General Inputs'!$C$4)^(AE$3906-$K$3906))*'General Inputs'!$C$6</f>
        <v>390061.19144431798</v>
      </c>
      <c r="AF1700" s="358">
        <f>IF(AF1456,0,$D1700*(1+'General Inputs'!$C$4)^(AF$3906-$K$3906))*'General Inputs'!$C$6</f>
        <v>397862.41527320427</v>
      </c>
      <c r="AG1700" s="358">
        <f>IF(AG1456,0,$D1700*(1+'General Inputs'!$C$4)^(AG$3906-$K$3906))*'General Inputs'!$C$6</f>
        <v>405819.66357866843</v>
      </c>
      <c r="AH1700" s="358">
        <f>IF(AH1456,0,$D1700*(1+'General Inputs'!$C$4)^(AH$3906-$K$3906))*'General Inputs'!$C$6</f>
        <v>413936.05685024173</v>
      </c>
      <c r="AI1700" s="358">
        <f>IF(AI1456,0,$D1700*(1+'General Inputs'!$C$4)^(AI$3906-$K$3906))*'General Inputs'!$C$6</f>
        <v>422214.77798724658</v>
      </c>
      <c r="AJ1700" s="358">
        <f>IF(AJ1456,0,$D1700*(1+'General Inputs'!$C$4)^(AJ$3906-$K$3906))*'General Inputs'!$C$6</f>
        <v>430659.07354699151</v>
      </c>
    </row>
    <row r="1701" spans="1:39" x14ac:dyDescent="0.25">
      <c r="A1701" s="353" t="s">
        <v>496</v>
      </c>
      <c r="B1701" s="353" t="s">
        <v>497</v>
      </c>
      <c r="C1701" s="441">
        <f t="shared" si="1159"/>
        <v>2500</v>
      </c>
      <c r="D1701" s="397">
        <v>1750000</v>
      </c>
      <c r="E1701" s="397"/>
      <c r="F1701" s="397"/>
      <c r="G1701" s="397"/>
      <c r="H1701" s="397"/>
      <c r="I1701" s="476">
        <f t="shared" si="1160"/>
        <v>22</v>
      </c>
      <c r="J1701" s="476">
        <f t="shared" si="1161"/>
        <v>1</v>
      </c>
      <c r="K1701" s="358">
        <v>0</v>
      </c>
      <c r="L1701" s="358">
        <v>0</v>
      </c>
      <c r="M1701" s="358">
        <v>0</v>
      </c>
      <c r="N1701" s="358">
        <v>0</v>
      </c>
      <c r="O1701" s="358">
        <f>IF(O1457,0,$D1701*(1+'General Inputs'!$C$4)^(O$3906-$K$3906))*'General Inputs'!$C$6</f>
        <v>284138.44199999998</v>
      </c>
      <c r="P1701" s="358">
        <f>IF(P1457,0,$D1701*(1+'General Inputs'!$C$4)^(P$3906-$K$3906))*'General Inputs'!$C$6</f>
        <v>289821.21083999996</v>
      </c>
      <c r="Q1701" s="358">
        <f>IF(Q1457,0,$D1701*(1+'General Inputs'!$C$4)^(Q$3906-$K$3906))*'General Inputs'!$C$6</f>
        <v>295617.63505679998</v>
      </c>
      <c r="R1701" s="358">
        <f>IF(R1457,0,$D1701*(1+'General Inputs'!$C$4)^(R$3906-$K$3906))*'General Inputs'!$C$6</f>
        <v>301529.98775793595</v>
      </c>
      <c r="S1701" s="358">
        <f>IF(S1457,0,$D1701*(1+'General Inputs'!$C$4)^(S$3906-$K$3906))*'General Inputs'!$C$6</f>
        <v>307560.58751309471</v>
      </c>
      <c r="T1701" s="358">
        <f>IF(T1457,0,$D1701*(1+'General Inputs'!$C$4)^(T$3906-$K$3906))*'General Inputs'!$C$6</f>
        <v>313711.79926335654</v>
      </c>
      <c r="U1701" s="358">
        <f>IF(U1457,0,$D1701*(1+'General Inputs'!$C$4)^(U$3906-$K$3906))*'General Inputs'!$C$6</f>
        <v>319986.03524862375</v>
      </c>
      <c r="V1701" s="358">
        <f>IF(V1457,0,$D1701*(1+'General Inputs'!$C$4)^(V$3906-$K$3906))*'General Inputs'!$C$6</f>
        <v>326385.75595359615</v>
      </c>
      <c r="W1701" s="358">
        <f>IF(W1457,0,$D1701*(1+'General Inputs'!$C$4)^(W$3906-$K$3906))*'General Inputs'!$C$6</f>
        <v>332913.47107266809</v>
      </c>
      <c r="X1701" s="358">
        <f>IF(X1457,0,$D1701*(1+'General Inputs'!$C$4)^(X$3906-$K$3906))*'General Inputs'!$C$6</f>
        <v>339571.74049412145</v>
      </c>
      <c r="Y1701" s="358">
        <f>IF(Y1457,0,$D1701*(1+'General Inputs'!$C$4)^(Y$3906-$K$3906))*'General Inputs'!$C$6</f>
        <v>346363.17530400393</v>
      </c>
      <c r="Z1701" s="358">
        <f>IF(Z1457,0,$D1701*(1+'General Inputs'!$C$4)^(Z$3906-$K$3906))*'General Inputs'!$C$6</f>
        <v>353290.43881008396</v>
      </c>
      <c r="AA1701" s="358">
        <f>IF(AA1457,0,$D1701*(1+'General Inputs'!$C$4)^(AA$3906-$K$3906))*'General Inputs'!$C$6</f>
        <v>360356.2475862857</v>
      </c>
      <c r="AB1701" s="358">
        <f>IF(AB1457,0,$D1701*(1+'General Inputs'!$C$4)^(AB$3906-$K$3906))*'General Inputs'!$C$6</f>
        <v>367563.37253801135</v>
      </c>
      <c r="AC1701" s="358">
        <f>IF(AC1457,0,$D1701*(1+'General Inputs'!$C$4)^(AC$3906-$K$3906))*'General Inputs'!$C$6</f>
        <v>374914.63998877158</v>
      </c>
      <c r="AD1701" s="358">
        <f>IF(AD1457,0,$D1701*(1+'General Inputs'!$C$4)^(AD$3906-$K$3906))*'General Inputs'!$C$6</f>
        <v>382412.93278854695</v>
      </c>
      <c r="AE1701" s="358">
        <f>IF(AE1457,0,$D1701*(1+'General Inputs'!$C$4)^(AE$3906-$K$3906))*'General Inputs'!$C$6</f>
        <v>390061.19144431798</v>
      </c>
      <c r="AF1701" s="358">
        <f>IF(AF1457,0,$D1701*(1+'General Inputs'!$C$4)^(AF$3906-$K$3906))*'General Inputs'!$C$6</f>
        <v>397862.41527320427</v>
      </c>
      <c r="AG1701" s="358">
        <f>IF(AG1457,0,$D1701*(1+'General Inputs'!$C$4)^(AG$3906-$K$3906))*'General Inputs'!$C$6</f>
        <v>405819.66357866843</v>
      </c>
      <c r="AH1701" s="358">
        <f>IF(AH1457,0,$D1701*(1+'General Inputs'!$C$4)^(AH$3906-$K$3906))*'General Inputs'!$C$6</f>
        <v>413936.05685024173</v>
      </c>
      <c r="AI1701" s="358">
        <f>IF(AI1457,0,$D1701*(1+'General Inputs'!$C$4)^(AI$3906-$K$3906))*'General Inputs'!$C$6</f>
        <v>422214.77798724658</v>
      </c>
      <c r="AJ1701" s="358">
        <f>IF(AJ1457,0,$D1701*(1+'General Inputs'!$C$4)^(AJ$3906-$K$3906))*'General Inputs'!$C$6</f>
        <v>430659.07354699151</v>
      </c>
    </row>
    <row r="1702" spans="1:39" x14ac:dyDescent="0.25">
      <c r="A1702" s="353" t="s">
        <v>487</v>
      </c>
      <c r="B1702" s="353" t="s">
        <v>487</v>
      </c>
      <c r="C1702" s="441">
        <f t="shared" si="1159"/>
        <v>9375</v>
      </c>
      <c r="D1702" s="397">
        <v>8000000</v>
      </c>
      <c r="E1702" s="397"/>
      <c r="F1702" s="397"/>
      <c r="G1702" s="397"/>
      <c r="H1702" s="397"/>
      <c r="I1702" s="476">
        <f t="shared" si="1160"/>
        <v>22</v>
      </c>
      <c r="J1702" s="476">
        <f t="shared" si="1161"/>
        <v>1</v>
      </c>
      <c r="K1702" s="358">
        <v>0</v>
      </c>
      <c r="L1702" s="358">
        <v>0</v>
      </c>
      <c r="M1702" s="358">
        <v>0</v>
      </c>
      <c r="N1702" s="358">
        <v>0</v>
      </c>
      <c r="O1702" s="358">
        <f>IF(O1458,0,$D1702*(1+'General Inputs'!$C$4)^(O$3906-$K$3906))*'General Inputs'!$C$6</f>
        <v>1298918.5919999999</v>
      </c>
      <c r="P1702" s="358">
        <f>IF(P1458,0,$D1702*(1+'General Inputs'!$C$4)^(P$3906-$K$3906))*'General Inputs'!$C$6</f>
        <v>1324896.9638399999</v>
      </c>
      <c r="Q1702" s="358">
        <f>IF(Q1458,0,$D1702*(1+'General Inputs'!$C$4)^(Q$3906-$K$3906))*'General Inputs'!$C$6</f>
        <v>1351394.9031168001</v>
      </c>
      <c r="R1702" s="358">
        <f>IF(R1458,0,$D1702*(1+'General Inputs'!$C$4)^(R$3906-$K$3906))*'General Inputs'!$C$6</f>
        <v>1378422.8011791357</v>
      </c>
      <c r="S1702" s="358">
        <f>IF(S1458,0,$D1702*(1+'General Inputs'!$C$4)^(S$3906-$K$3906))*'General Inputs'!$C$6</f>
        <v>1405991.2572027186</v>
      </c>
      <c r="T1702" s="358">
        <f>IF(T1458,0,$D1702*(1+'General Inputs'!$C$4)^(T$3906-$K$3906))*'General Inputs'!$C$6</f>
        <v>1434111.082346773</v>
      </c>
      <c r="U1702" s="358">
        <f>IF(U1458,0,$D1702*(1+'General Inputs'!$C$4)^(U$3906-$K$3906))*'General Inputs'!$C$6</f>
        <v>1462793.3039937085</v>
      </c>
      <c r="V1702" s="358">
        <f>IF(V1458,0,$D1702*(1+'General Inputs'!$C$4)^(V$3906-$K$3906))*'General Inputs'!$C$6</f>
        <v>1492049.1700735826</v>
      </c>
      <c r="W1702" s="358">
        <f>IF(W1458,0,$D1702*(1+'General Inputs'!$C$4)^(W$3906-$K$3906))*'General Inputs'!$C$6</f>
        <v>1521890.1534750543</v>
      </c>
      <c r="X1702" s="358">
        <f>IF(X1458,0,$D1702*(1+'General Inputs'!$C$4)^(X$3906-$K$3906))*'General Inputs'!$C$6</f>
        <v>1552327.9565445553</v>
      </c>
      <c r="Y1702" s="358">
        <f>IF(Y1458,0,$D1702*(1+'General Inputs'!$C$4)^(Y$3906-$K$3906))*'General Inputs'!$C$6</f>
        <v>1583374.5156754467</v>
      </c>
      <c r="Z1702" s="358">
        <f>IF(Z1458,0,$D1702*(1+'General Inputs'!$C$4)^(Z$3906-$K$3906))*'General Inputs'!$C$6</f>
        <v>1615042.0059889548</v>
      </c>
      <c r="AA1702" s="358">
        <f>IF(AA1458,0,$D1702*(1+'General Inputs'!$C$4)^(AA$3906-$K$3906))*'General Inputs'!$C$6</f>
        <v>1647342.8461087344</v>
      </c>
      <c r="AB1702" s="358">
        <f>IF(AB1458,0,$D1702*(1+'General Inputs'!$C$4)^(AB$3906-$K$3906))*'General Inputs'!$C$6</f>
        <v>1680289.7030309094</v>
      </c>
      <c r="AC1702" s="358">
        <f>IF(AC1458,0,$D1702*(1+'General Inputs'!$C$4)^(AC$3906-$K$3906))*'General Inputs'!$C$6</f>
        <v>1713895.4970915273</v>
      </c>
      <c r="AD1702" s="358">
        <f>IF(AD1458,0,$D1702*(1+'General Inputs'!$C$4)^(AD$3906-$K$3906))*'General Inputs'!$C$6</f>
        <v>1748173.4070333578</v>
      </c>
      <c r="AE1702" s="358">
        <f>IF(AE1458,0,$D1702*(1+'General Inputs'!$C$4)^(AE$3906-$K$3906))*'General Inputs'!$C$6</f>
        <v>1783136.8751740248</v>
      </c>
      <c r="AF1702" s="358">
        <f>IF(AF1458,0,$D1702*(1+'General Inputs'!$C$4)^(AF$3906-$K$3906))*'General Inputs'!$C$6</f>
        <v>1818799.6126775055</v>
      </c>
      <c r="AG1702" s="358">
        <f>IF(AG1458,0,$D1702*(1+'General Inputs'!$C$4)^(AG$3906-$K$3906))*'General Inputs'!$C$6</f>
        <v>1855175.6049310556</v>
      </c>
      <c r="AH1702" s="358">
        <f>IF(AH1458,0,$D1702*(1+'General Inputs'!$C$4)^(AH$3906-$K$3906))*'General Inputs'!$C$6</f>
        <v>1892279.1170296762</v>
      </c>
      <c r="AI1702" s="358">
        <f>IF(AI1458,0,$D1702*(1+'General Inputs'!$C$4)^(AI$3906-$K$3906))*'General Inputs'!$C$6</f>
        <v>1930124.6993702701</v>
      </c>
      <c r="AJ1702" s="358">
        <f>IF(AJ1458,0,$D1702*(1+'General Inputs'!$C$4)^(AJ$3906-$K$3906))*'General Inputs'!$C$6</f>
        <v>1968727.1933576753</v>
      </c>
    </row>
    <row r="1703" spans="1:39" x14ac:dyDescent="0.25">
      <c r="A1703" s="353" t="s">
        <v>324</v>
      </c>
      <c r="B1703" s="353" t="s">
        <v>324</v>
      </c>
      <c r="C1703" s="441">
        <f t="shared" si="1159"/>
        <v>5000</v>
      </c>
      <c r="D1703" s="397">
        <v>1750000</v>
      </c>
      <c r="E1703" s="397"/>
      <c r="F1703" s="397"/>
      <c r="G1703" s="397"/>
      <c r="H1703" s="397"/>
      <c r="I1703" s="476">
        <f t="shared" si="1160"/>
        <v>22</v>
      </c>
      <c r="J1703" s="476">
        <f t="shared" si="1161"/>
        <v>1</v>
      </c>
      <c r="K1703" s="358">
        <v>0</v>
      </c>
      <c r="L1703" s="358">
        <v>0</v>
      </c>
      <c r="M1703" s="358">
        <v>0</v>
      </c>
      <c r="N1703" s="358">
        <v>0</v>
      </c>
      <c r="O1703" s="358">
        <f>IF(O1459,0,$D1703*(1+'General Inputs'!$C$4)^(O$3906-$K$3906))*'General Inputs'!$C$6</f>
        <v>284138.44199999998</v>
      </c>
      <c r="P1703" s="358">
        <f>IF(P1459,0,$D1703*(1+'General Inputs'!$C$4)^(P$3906-$K$3906))*'General Inputs'!$C$6</f>
        <v>289821.21083999996</v>
      </c>
      <c r="Q1703" s="358">
        <f>IF(Q1459,0,$D1703*(1+'General Inputs'!$C$4)^(Q$3906-$K$3906))*'General Inputs'!$C$6</f>
        <v>295617.63505679998</v>
      </c>
      <c r="R1703" s="358">
        <f>IF(R1459,0,$D1703*(1+'General Inputs'!$C$4)^(R$3906-$K$3906))*'General Inputs'!$C$6</f>
        <v>301529.98775793595</v>
      </c>
      <c r="S1703" s="358">
        <f>IF(S1459,0,$D1703*(1+'General Inputs'!$C$4)^(S$3906-$K$3906))*'General Inputs'!$C$6</f>
        <v>307560.58751309471</v>
      </c>
      <c r="T1703" s="358">
        <f>IF(T1459,0,$D1703*(1+'General Inputs'!$C$4)^(T$3906-$K$3906))*'General Inputs'!$C$6</f>
        <v>313711.79926335654</v>
      </c>
      <c r="U1703" s="358">
        <f>IF(U1459,0,$D1703*(1+'General Inputs'!$C$4)^(U$3906-$K$3906))*'General Inputs'!$C$6</f>
        <v>319986.03524862375</v>
      </c>
      <c r="V1703" s="358">
        <f>IF(V1459,0,$D1703*(1+'General Inputs'!$C$4)^(V$3906-$K$3906))*'General Inputs'!$C$6</f>
        <v>326385.75595359615</v>
      </c>
      <c r="W1703" s="358">
        <f>IF(W1459,0,$D1703*(1+'General Inputs'!$C$4)^(W$3906-$K$3906))*'General Inputs'!$C$6</f>
        <v>332913.47107266809</v>
      </c>
      <c r="X1703" s="358">
        <f>IF(X1459,0,$D1703*(1+'General Inputs'!$C$4)^(X$3906-$K$3906))*'General Inputs'!$C$6</f>
        <v>339571.74049412145</v>
      </c>
      <c r="Y1703" s="358">
        <f>IF(Y1459,0,$D1703*(1+'General Inputs'!$C$4)^(Y$3906-$K$3906))*'General Inputs'!$C$6</f>
        <v>346363.17530400393</v>
      </c>
      <c r="Z1703" s="358">
        <f>IF(Z1459,0,$D1703*(1+'General Inputs'!$C$4)^(Z$3906-$K$3906))*'General Inputs'!$C$6</f>
        <v>353290.43881008396</v>
      </c>
      <c r="AA1703" s="358">
        <f>IF(AA1459,0,$D1703*(1+'General Inputs'!$C$4)^(AA$3906-$K$3906))*'General Inputs'!$C$6</f>
        <v>360356.2475862857</v>
      </c>
      <c r="AB1703" s="358">
        <f>IF(AB1459,0,$D1703*(1+'General Inputs'!$C$4)^(AB$3906-$K$3906))*'General Inputs'!$C$6</f>
        <v>367563.37253801135</v>
      </c>
      <c r="AC1703" s="358">
        <f>IF(AC1459,0,$D1703*(1+'General Inputs'!$C$4)^(AC$3906-$K$3906))*'General Inputs'!$C$6</f>
        <v>374914.63998877158</v>
      </c>
      <c r="AD1703" s="358">
        <f>IF(AD1459,0,$D1703*(1+'General Inputs'!$C$4)^(AD$3906-$K$3906))*'General Inputs'!$C$6</f>
        <v>382412.93278854695</v>
      </c>
      <c r="AE1703" s="358">
        <f>IF(AE1459,0,$D1703*(1+'General Inputs'!$C$4)^(AE$3906-$K$3906))*'General Inputs'!$C$6</f>
        <v>390061.19144431798</v>
      </c>
      <c r="AF1703" s="358">
        <f>IF(AF1459,0,$D1703*(1+'General Inputs'!$C$4)^(AF$3906-$K$3906))*'General Inputs'!$C$6</f>
        <v>397862.41527320427</v>
      </c>
      <c r="AG1703" s="358">
        <f>IF(AG1459,0,$D1703*(1+'General Inputs'!$C$4)^(AG$3906-$K$3906))*'General Inputs'!$C$6</f>
        <v>405819.66357866843</v>
      </c>
      <c r="AH1703" s="358">
        <f>IF(AH1459,0,$D1703*(1+'General Inputs'!$C$4)^(AH$3906-$K$3906))*'General Inputs'!$C$6</f>
        <v>413936.05685024173</v>
      </c>
      <c r="AI1703" s="358">
        <f>IF(AI1459,0,$D1703*(1+'General Inputs'!$C$4)^(AI$3906-$K$3906))*'General Inputs'!$C$6</f>
        <v>422214.77798724658</v>
      </c>
      <c r="AJ1703" s="358">
        <f>IF(AJ1459,0,$D1703*(1+'General Inputs'!$C$4)^(AJ$3906-$K$3906))*'General Inputs'!$C$6</f>
        <v>430659.07354699151</v>
      </c>
    </row>
    <row r="1704" spans="1:39" x14ac:dyDescent="0.25">
      <c r="A1704" s="353" t="s">
        <v>476</v>
      </c>
      <c r="B1704" s="353" t="s">
        <v>476</v>
      </c>
      <c r="C1704" s="441">
        <f t="shared" si="1159"/>
        <v>2500</v>
      </c>
      <c r="D1704" s="397">
        <v>1750000</v>
      </c>
      <c r="E1704" s="397"/>
      <c r="F1704" s="397"/>
      <c r="G1704" s="397"/>
      <c r="H1704" s="397"/>
      <c r="I1704" s="476">
        <f t="shared" si="1160"/>
        <v>22</v>
      </c>
      <c r="J1704" s="476">
        <f t="shared" si="1161"/>
        <v>1</v>
      </c>
      <c r="K1704" s="358">
        <v>0</v>
      </c>
      <c r="L1704" s="358">
        <v>0</v>
      </c>
      <c r="M1704" s="358">
        <v>0</v>
      </c>
      <c r="N1704" s="358">
        <v>0</v>
      </c>
      <c r="O1704" s="358">
        <f>IF(O1460,0,$D1704*(1+'General Inputs'!$C$4)^(O$3906-$K$3906))*'General Inputs'!$C$6</f>
        <v>284138.44199999998</v>
      </c>
      <c r="P1704" s="358">
        <f>IF(P1460,0,$D1704*(1+'General Inputs'!$C$4)^(P$3906-$K$3906))*'General Inputs'!$C$6</f>
        <v>289821.21083999996</v>
      </c>
      <c r="Q1704" s="358">
        <f>IF(Q1460,0,$D1704*(1+'General Inputs'!$C$4)^(Q$3906-$K$3906))*'General Inputs'!$C$6</f>
        <v>295617.63505679998</v>
      </c>
      <c r="R1704" s="358">
        <f>IF(R1460,0,$D1704*(1+'General Inputs'!$C$4)^(R$3906-$K$3906))*'General Inputs'!$C$6</f>
        <v>301529.98775793595</v>
      </c>
      <c r="S1704" s="358">
        <f>IF(S1460,0,$D1704*(1+'General Inputs'!$C$4)^(S$3906-$K$3906))*'General Inputs'!$C$6</f>
        <v>307560.58751309471</v>
      </c>
      <c r="T1704" s="358">
        <f>IF(T1460,0,$D1704*(1+'General Inputs'!$C$4)^(T$3906-$K$3906))*'General Inputs'!$C$6</f>
        <v>313711.79926335654</v>
      </c>
      <c r="U1704" s="358">
        <f>IF(U1460,0,$D1704*(1+'General Inputs'!$C$4)^(U$3906-$K$3906))*'General Inputs'!$C$6</f>
        <v>319986.03524862375</v>
      </c>
      <c r="V1704" s="358">
        <f>IF(V1460,0,$D1704*(1+'General Inputs'!$C$4)^(V$3906-$K$3906))*'General Inputs'!$C$6</f>
        <v>326385.75595359615</v>
      </c>
      <c r="W1704" s="358">
        <f>IF(W1460,0,$D1704*(1+'General Inputs'!$C$4)^(W$3906-$K$3906))*'General Inputs'!$C$6</f>
        <v>332913.47107266809</v>
      </c>
      <c r="X1704" s="358">
        <f>IF(X1460,0,$D1704*(1+'General Inputs'!$C$4)^(X$3906-$K$3906))*'General Inputs'!$C$6</f>
        <v>339571.74049412145</v>
      </c>
      <c r="Y1704" s="358">
        <f>IF(Y1460,0,$D1704*(1+'General Inputs'!$C$4)^(Y$3906-$K$3906))*'General Inputs'!$C$6</f>
        <v>346363.17530400393</v>
      </c>
      <c r="Z1704" s="358">
        <f>IF(Z1460,0,$D1704*(1+'General Inputs'!$C$4)^(Z$3906-$K$3906))*'General Inputs'!$C$6</f>
        <v>353290.43881008396</v>
      </c>
      <c r="AA1704" s="358">
        <f>IF(AA1460,0,$D1704*(1+'General Inputs'!$C$4)^(AA$3906-$K$3906))*'General Inputs'!$C$6</f>
        <v>360356.2475862857</v>
      </c>
      <c r="AB1704" s="358">
        <f>IF(AB1460,0,$D1704*(1+'General Inputs'!$C$4)^(AB$3906-$K$3906))*'General Inputs'!$C$6</f>
        <v>367563.37253801135</v>
      </c>
      <c r="AC1704" s="358">
        <f>IF(AC1460,0,$D1704*(1+'General Inputs'!$C$4)^(AC$3906-$K$3906))*'General Inputs'!$C$6</f>
        <v>374914.63998877158</v>
      </c>
      <c r="AD1704" s="358">
        <f>IF(AD1460,0,$D1704*(1+'General Inputs'!$C$4)^(AD$3906-$K$3906))*'General Inputs'!$C$6</f>
        <v>382412.93278854695</v>
      </c>
      <c r="AE1704" s="358">
        <f>IF(AE1460,0,$D1704*(1+'General Inputs'!$C$4)^(AE$3906-$K$3906))*'General Inputs'!$C$6</f>
        <v>390061.19144431798</v>
      </c>
      <c r="AF1704" s="358">
        <f>IF(AF1460,0,$D1704*(1+'General Inputs'!$C$4)^(AF$3906-$K$3906))*'General Inputs'!$C$6</f>
        <v>397862.41527320427</v>
      </c>
      <c r="AG1704" s="358">
        <f>IF(AG1460,0,$D1704*(1+'General Inputs'!$C$4)^(AG$3906-$K$3906))*'General Inputs'!$C$6</f>
        <v>405819.66357866843</v>
      </c>
      <c r="AH1704" s="358">
        <f>IF(AH1460,0,$D1704*(1+'General Inputs'!$C$4)^(AH$3906-$K$3906))*'General Inputs'!$C$6</f>
        <v>413936.05685024173</v>
      </c>
      <c r="AI1704" s="358">
        <f>IF(AI1460,0,$D1704*(1+'General Inputs'!$C$4)^(AI$3906-$K$3906))*'General Inputs'!$C$6</f>
        <v>422214.77798724658</v>
      </c>
      <c r="AJ1704" s="358">
        <f>IF(AJ1460,0,$D1704*(1+'General Inputs'!$C$4)^(AJ$3906-$K$3906))*'General Inputs'!$C$6</f>
        <v>430659.07354699151</v>
      </c>
    </row>
    <row r="1705" spans="1:39" x14ac:dyDescent="0.25">
      <c r="A1705" s="353" t="s">
        <v>342</v>
      </c>
      <c r="B1705" s="353" t="s">
        <v>342</v>
      </c>
      <c r="C1705" s="441">
        <f t="shared" si="1159"/>
        <v>1000</v>
      </c>
      <c r="D1705" s="397">
        <v>500000</v>
      </c>
      <c r="E1705" s="397"/>
      <c r="F1705" s="397"/>
      <c r="G1705" s="397"/>
      <c r="H1705" s="397"/>
      <c r="I1705" s="476">
        <f t="shared" si="1160"/>
        <v>22</v>
      </c>
      <c r="J1705" s="476">
        <f t="shared" si="1161"/>
        <v>1</v>
      </c>
      <c r="K1705" s="358">
        <v>0</v>
      </c>
      <c r="L1705" s="358">
        <v>0</v>
      </c>
      <c r="M1705" s="358">
        <v>0</v>
      </c>
      <c r="N1705" s="358">
        <v>0</v>
      </c>
      <c r="O1705" s="358">
        <f>IF(O1461,0,$D1705*(1+'General Inputs'!$C$4)^(O$3906-$K$3906))*'General Inputs'!$C$6</f>
        <v>81182.411999999997</v>
      </c>
      <c r="P1705" s="358">
        <f>IF(P1461,0,$D1705*(1+'General Inputs'!$C$4)^(P$3906-$K$3906))*'General Inputs'!$C$6</f>
        <v>82806.060239999992</v>
      </c>
      <c r="Q1705" s="358">
        <f>IF(Q1461,0,$D1705*(1+'General Inputs'!$C$4)^(Q$3906-$K$3906))*'General Inputs'!$C$6</f>
        <v>84462.181444800008</v>
      </c>
      <c r="R1705" s="358">
        <f>IF(R1461,0,$D1705*(1+'General Inputs'!$C$4)^(R$3906-$K$3906))*'General Inputs'!$C$6</f>
        <v>86151.42507369598</v>
      </c>
      <c r="S1705" s="358">
        <f>IF(S1461,0,$D1705*(1+'General Inputs'!$C$4)^(S$3906-$K$3906))*'General Inputs'!$C$6</f>
        <v>87874.453575169915</v>
      </c>
      <c r="T1705" s="358">
        <f>IF(T1461,0,$D1705*(1+'General Inputs'!$C$4)^(T$3906-$K$3906))*'General Inputs'!$C$6</f>
        <v>89631.942646673313</v>
      </c>
      <c r="U1705" s="358">
        <f>IF(U1461,0,$D1705*(1+'General Inputs'!$C$4)^(U$3906-$K$3906))*'General Inputs'!$C$6</f>
        <v>91424.581499606778</v>
      </c>
      <c r="V1705" s="358">
        <f>IF(V1461,0,$D1705*(1+'General Inputs'!$C$4)^(V$3906-$K$3906))*'General Inputs'!$C$6</f>
        <v>93253.07312959891</v>
      </c>
      <c r="W1705" s="358">
        <f>IF(W1461,0,$D1705*(1+'General Inputs'!$C$4)^(W$3906-$K$3906))*'General Inputs'!$C$6</f>
        <v>95118.134592190894</v>
      </c>
      <c r="X1705" s="358">
        <f>IF(X1461,0,$D1705*(1+'General Inputs'!$C$4)^(X$3906-$K$3906))*'General Inputs'!$C$6</f>
        <v>97020.497284034704</v>
      </c>
      <c r="Y1705" s="358">
        <f>IF(Y1461,0,$D1705*(1+'General Inputs'!$C$4)^(Y$3906-$K$3906))*'General Inputs'!$C$6</f>
        <v>98960.90722971542</v>
      </c>
      <c r="Z1705" s="358">
        <f>IF(Z1461,0,$D1705*(1+'General Inputs'!$C$4)^(Z$3906-$K$3906))*'General Inputs'!$C$6</f>
        <v>100940.12537430967</v>
      </c>
      <c r="AA1705" s="358">
        <f>IF(AA1461,0,$D1705*(1+'General Inputs'!$C$4)^(AA$3906-$K$3906))*'General Inputs'!$C$6</f>
        <v>102958.9278817959</v>
      </c>
      <c r="AB1705" s="358">
        <f>IF(AB1461,0,$D1705*(1+'General Inputs'!$C$4)^(AB$3906-$K$3906))*'General Inputs'!$C$6</f>
        <v>105018.10643943184</v>
      </c>
      <c r="AC1705" s="358">
        <f>IF(AC1461,0,$D1705*(1+'General Inputs'!$C$4)^(AC$3906-$K$3906))*'General Inputs'!$C$6</f>
        <v>107118.46856822046</v>
      </c>
      <c r="AD1705" s="358">
        <f>IF(AD1461,0,$D1705*(1+'General Inputs'!$C$4)^(AD$3906-$K$3906))*'General Inputs'!$C$6</f>
        <v>109260.83793958486</v>
      </c>
      <c r="AE1705" s="358">
        <f>IF(AE1461,0,$D1705*(1+'General Inputs'!$C$4)^(AE$3906-$K$3906))*'General Inputs'!$C$6</f>
        <v>111446.05469837655</v>
      </c>
      <c r="AF1705" s="358">
        <f>IF(AF1461,0,$D1705*(1+'General Inputs'!$C$4)^(AF$3906-$K$3906))*'General Inputs'!$C$6</f>
        <v>113674.97579234409</v>
      </c>
      <c r="AG1705" s="358">
        <f>IF(AG1461,0,$D1705*(1+'General Inputs'!$C$4)^(AG$3906-$K$3906))*'General Inputs'!$C$6</f>
        <v>115948.47530819097</v>
      </c>
      <c r="AH1705" s="358">
        <f>IF(AH1461,0,$D1705*(1+'General Inputs'!$C$4)^(AH$3906-$K$3906))*'General Inputs'!$C$6</f>
        <v>118267.44481435476</v>
      </c>
      <c r="AI1705" s="358">
        <f>IF(AI1461,0,$D1705*(1+'General Inputs'!$C$4)^(AI$3906-$K$3906))*'General Inputs'!$C$6</f>
        <v>120632.79371064188</v>
      </c>
      <c r="AJ1705" s="358">
        <f>IF(AJ1461,0,$D1705*(1+'General Inputs'!$C$4)^(AJ$3906-$K$3906))*'General Inputs'!$C$6</f>
        <v>123045.44958485471</v>
      </c>
    </row>
    <row r="1706" spans="1:39" x14ac:dyDescent="0.25">
      <c r="A1706" s="353" t="s">
        <v>520</v>
      </c>
      <c r="B1706" s="353" t="s">
        <v>521</v>
      </c>
      <c r="C1706" s="441">
        <f t="shared" si="1159"/>
        <v>4992</v>
      </c>
      <c r="D1706" s="397">
        <v>1750000</v>
      </c>
      <c r="E1706" s="397"/>
      <c r="F1706" s="397"/>
      <c r="G1706" s="397"/>
      <c r="H1706" s="397"/>
      <c r="I1706" s="476">
        <f t="shared" si="1160"/>
        <v>22</v>
      </c>
      <c r="J1706" s="476">
        <f t="shared" si="1161"/>
        <v>1</v>
      </c>
      <c r="K1706" s="358">
        <v>0</v>
      </c>
      <c r="L1706" s="358">
        <v>0</v>
      </c>
      <c r="M1706" s="358">
        <v>0</v>
      </c>
      <c r="N1706" s="358">
        <v>0</v>
      </c>
      <c r="O1706" s="358">
        <f>IF(O1462,0,$D1706*(1+'General Inputs'!$C$4)^(O$3906-$K$3906))*'General Inputs'!$C$6</f>
        <v>284138.44199999998</v>
      </c>
      <c r="P1706" s="358">
        <f>IF(P1462,0,$D1706*(1+'General Inputs'!$C$4)^(P$3906-$K$3906))*'General Inputs'!$C$6</f>
        <v>289821.21083999996</v>
      </c>
      <c r="Q1706" s="358">
        <f>IF(Q1462,0,$D1706*(1+'General Inputs'!$C$4)^(Q$3906-$K$3906))*'General Inputs'!$C$6</f>
        <v>295617.63505679998</v>
      </c>
      <c r="R1706" s="358">
        <f>IF(R1462,0,$D1706*(1+'General Inputs'!$C$4)^(R$3906-$K$3906))*'General Inputs'!$C$6</f>
        <v>301529.98775793595</v>
      </c>
      <c r="S1706" s="358">
        <f>IF(S1462,0,$D1706*(1+'General Inputs'!$C$4)^(S$3906-$K$3906))*'General Inputs'!$C$6</f>
        <v>307560.58751309471</v>
      </c>
      <c r="T1706" s="358">
        <f>IF(T1462,0,$D1706*(1+'General Inputs'!$C$4)^(T$3906-$K$3906))*'General Inputs'!$C$6</f>
        <v>313711.79926335654</v>
      </c>
      <c r="U1706" s="358">
        <f>IF(U1462,0,$D1706*(1+'General Inputs'!$C$4)^(U$3906-$K$3906))*'General Inputs'!$C$6</f>
        <v>319986.03524862375</v>
      </c>
      <c r="V1706" s="358">
        <f>IF(V1462,0,$D1706*(1+'General Inputs'!$C$4)^(V$3906-$K$3906))*'General Inputs'!$C$6</f>
        <v>326385.75595359615</v>
      </c>
      <c r="W1706" s="358">
        <f>IF(W1462,0,$D1706*(1+'General Inputs'!$C$4)^(W$3906-$K$3906))*'General Inputs'!$C$6</f>
        <v>332913.47107266809</v>
      </c>
      <c r="X1706" s="358">
        <f>IF(X1462,0,$D1706*(1+'General Inputs'!$C$4)^(X$3906-$K$3906))*'General Inputs'!$C$6</f>
        <v>339571.74049412145</v>
      </c>
      <c r="Y1706" s="358">
        <f>IF(Y1462,0,$D1706*(1+'General Inputs'!$C$4)^(Y$3906-$K$3906))*'General Inputs'!$C$6</f>
        <v>346363.17530400393</v>
      </c>
      <c r="Z1706" s="358">
        <f>IF(Z1462,0,$D1706*(1+'General Inputs'!$C$4)^(Z$3906-$K$3906))*'General Inputs'!$C$6</f>
        <v>353290.43881008396</v>
      </c>
      <c r="AA1706" s="358">
        <f>IF(AA1462,0,$D1706*(1+'General Inputs'!$C$4)^(AA$3906-$K$3906))*'General Inputs'!$C$6</f>
        <v>360356.2475862857</v>
      </c>
      <c r="AB1706" s="358">
        <f>IF(AB1462,0,$D1706*(1+'General Inputs'!$C$4)^(AB$3906-$K$3906))*'General Inputs'!$C$6</f>
        <v>367563.37253801135</v>
      </c>
      <c r="AC1706" s="358">
        <f>IF(AC1462,0,$D1706*(1+'General Inputs'!$C$4)^(AC$3906-$K$3906))*'General Inputs'!$C$6</f>
        <v>374914.63998877158</v>
      </c>
      <c r="AD1706" s="358">
        <f>IF(AD1462,0,$D1706*(1+'General Inputs'!$C$4)^(AD$3906-$K$3906))*'General Inputs'!$C$6</f>
        <v>382412.93278854695</v>
      </c>
      <c r="AE1706" s="358">
        <f>IF(AE1462,0,$D1706*(1+'General Inputs'!$C$4)^(AE$3906-$K$3906))*'General Inputs'!$C$6</f>
        <v>390061.19144431798</v>
      </c>
      <c r="AF1706" s="358">
        <f>IF(AF1462,0,$D1706*(1+'General Inputs'!$C$4)^(AF$3906-$K$3906))*'General Inputs'!$C$6</f>
        <v>397862.41527320427</v>
      </c>
      <c r="AG1706" s="358">
        <f>IF(AG1462,0,$D1706*(1+'General Inputs'!$C$4)^(AG$3906-$K$3906))*'General Inputs'!$C$6</f>
        <v>405819.66357866843</v>
      </c>
      <c r="AH1706" s="358">
        <f>IF(AH1462,0,$D1706*(1+'General Inputs'!$C$4)^(AH$3906-$K$3906))*'General Inputs'!$C$6</f>
        <v>413936.05685024173</v>
      </c>
      <c r="AI1706" s="358">
        <f>IF(AI1462,0,$D1706*(1+'General Inputs'!$C$4)^(AI$3906-$K$3906))*'General Inputs'!$C$6</f>
        <v>422214.77798724658</v>
      </c>
      <c r="AJ1706" s="358">
        <f>IF(AJ1462,0,$D1706*(1+'General Inputs'!$C$4)^(AJ$3906-$K$3906))*'General Inputs'!$C$6</f>
        <v>430659.07354699151</v>
      </c>
    </row>
    <row r="1707" spans="1:39" x14ac:dyDescent="0.25">
      <c r="A1707" s="353" t="s">
        <v>338</v>
      </c>
      <c r="B1707" s="353" t="s">
        <v>338</v>
      </c>
      <c r="C1707" s="441">
        <f t="shared" si="1159"/>
        <v>1503</v>
      </c>
      <c r="D1707" s="397">
        <v>1750000</v>
      </c>
      <c r="E1707" s="397"/>
      <c r="F1707" s="397"/>
      <c r="G1707" s="397"/>
      <c r="H1707" s="397"/>
      <c r="I1707" s="476">
        <f t="shared" si="1160"/>
        <v>22</v>
      </c>
      <c r="J1707" s="476">
        <f t="shared" si="1161"/>
        <v>1</v>
      </c>
      <c r="K1707" s="358">
        <v>0</v>
      </c>
      <c r="L1707" s="358">
        <v>0</v>
      </c>
      <c r="M1707" s="358">
        <v>0</v>
      </c>
      <c r="N1707" s="358">
        <v>0</v>
      </c>
      <c r="O1707" s="358">
        <f>IF(O1463,0,$D1707*(1+'General Inputs'!$C$4)^(O$3906-$K$3906))*'General Inputs'!$C$6</f>
        <v>284138.44199999998</v>
      </c>
      <c r="P1707" s="358">
        <f>IF(P1463,0,$D1707*(1+'General Inputs'!$C$4)^(P$3906-$K$3906))*'General Inputs'!$C$6</f>
        <v>289821.21083999996</v>
      </c>
      <c r="Q1707" s="358">
        <f>IF(Q1463,0,$D1707*(1+'General Inputs'!$C$4)^(Q$3906-$K$3906))*'General Inputs'!$C$6</f>
        <v>295617.63505679998</v>
      </c>
      <c r="R1707" s="358">
        <f>IF(R1463,0,$D1707*(1+'General Inputs'!$C$4)^(R$3906-$K$3906))*'General Inputs'!$C$6</f>
        <v>301529.98775793595</v>
      </c>
      <c r="S1707" s="358">
        <f>IF(S1463,0,$D1707*(1+'General Inputs'!$C$4)^(S$3906-$K$3906))*'General Inputs'!$C$6</f>
        <v>307560.58751309471</v>
      </c>
      <c r="T1707" s="358">
        <f>IF(T1463,0,$D1707*(1+'General Inputs'!$C$4)^(T$3906-$K$3906))*'General Inputs'!$C$6</f>
        <v>313711.79926335654</v>
      </c>
      <c r="U1707" s="358">
        <f>IF(U1463,0,$D1707*(1+'General Inputs'!$C$4)^(U$3906-$K$3906))*'General Inputs'!$C$6</f>
        <v>319986.03524862375</v>
      </c>
      <c r="V1707" s="358">
        <f>IF(V1463,0,$D1707*(1+'General Inputs'!$C$4)^(V$3906-$K$3906))*'General Inputs'!$C$6</f>
        <v>326385.75595359615</v>
      </c>
      <c r="W1707" s="358">
        <f>IF(W1463,0,$D1707*(1+'General Inputs'!$C$4)^(W$3906-$K$3906))*'General Inputs'!$C$6</f>
        <v>332913.47107266809</v>
      </c>
      <c r="X1707" s="358">
        <f>IF(X1463,0,$D1707*(1+'General Inputs'!$C$4)^(X$3906-$K$3906))*'General Inputs'!$C$6</f>
        <v>339571.74049412145</v>
      </c>
      <c r="Y1707" s="358">
        <f>IF(Y1463,0,$D1707*(1+'General Inputs'!$C$4)^(Y$3906-$K$3906))*'General Inputs'!$C$6</f>
        <v>346363.17530400393</v>
      </c>
      <c r="Z1707" s="358">
        <f>IF(Z1463,0,$D1707*(1+'General Inputs'!$C$4)^(Z$3906-$K$3906))*'General Inputs'!$C$6</f>
        <v>353290.43881008396</v>
      </c>
      <c r="AA1707" s="358">
        <f>IF(AA1463,0,$D1707*(1+'General Inputs'!$C$4)^(AA$3906-$K$3906))*'General Inputs'!$C$6</f>
        <v>360356.2475862857</v>
      </c>
      <c r="AB1707" s="358">
        <f>IF(AB1463,0,$D1707*(1+'General Inputs'!$C$4)^(AB$3906-$K$3906))*'General Inputs'!$C$6</f>
        <v>367563.37253801135</v>
      </c>
      <c r="AC1707" s="358">
        <f>IF(AC1463,0,$D1707*(1+'General Inputs'!$C$4)^(AC$3906-$K$3906))*'General Inputs'!$C$6</f>
        <v>374914.63998877158</v>
      </c>
      <c r="AD1707" s="358">
        <f>IF(AD1463,0,$D1707*(1+'General Inputs'!$C$4)^(AD$3906-$K$3906))*'General Inputs'!$C$6</f>
        <v>382412.93278854695</v>
      </c>
      <c r="AE1707" s="358">
        <f>IF(AE1463,0,$D1707*(1+'General Inputs'!$C$4)^(AE$3906-$K$3906))*'General Inputs'!$C$6</f>
        <v>390061.19144431798</v>
      </c>
      <c r="AF1707" s="358">
        <f>IF(AF1463,0,$D1707*(1+'General Inputs'!$C$4)^(AF$3906-$K$3906))*'General Inputs'!$C$6</f>
        <v>397862.41527320427</v>
      </c>
      <c r="AG1707" s="358">
        <f>IF(AG1463,0,$D1707*(1+'General Inputs'!$C$4)^(AG$3906-$K$3906))*'General Inputs'!$C$6</f>
        <v>405819.66357866843</v>
      </c>
      <c r="AH1707" s="358">
        <f>IF(AH1463,0,$D1707*(1+'General Inputs'!$C$4)^(AH$3906-$K$3906))*'General Inputs'!$C$6</f>
        <v>413936.05685024173</v>
      </c>
      <c r="AI1707" s="358">
        <f>IF(AI1463,0,$D1707*(1+'General Inputs'!$C$4)^(AI$3906-$K$3906))*'General Inputs'!$C$6</f>
        <v>422214.77798724658</v>
      </c>
      <c r="AJ1707" s="358">
        <f>IF(AJ1463,0,$D1707*(1+'General Inputs'!$C$4)^(AJ$3906-$K$3906))*'General Inputs'!$C$6</f>
        <v>430659.07354699151</v>
      </c>
    </row>
    <row r="1709" spans="1:39" x14ac:dyDescent="0.25">
      <c r="A1709" s="362" t="s">
        <v>720</v>
      </c>
    </row>
    <row r="1710" spans="1:39" ht="45" x14ac:dyDescent="0.25">
      <c r="A1710" s="351" t="s">
        <v>219</v>
      </c>
      <c r="B1710" s="351" t="s">
        <v>264</v>
      </c>
      <c r="C1710" s="351" t="s">
        <v>220</v>
      </c>
      <c r="D1710" s="352" t="s">
        <v>265</v>
      </c>
      <c r="E1710" s="463" t="s">
        <v>837</v>
      </c>
      <c r="F1710" s="463" t="s">
        <v>838</v>
      </c>
      <c r="G1710" s="464" t="s">
        <v>839</v>
      </c>
      <c r="H1710" s="464" t="s">
        <v>840</v>
      </c>
      <c r="I1710" s="464" t="s">
        <v>845</v>
      </c>
      <c r="J1710" s="363" t="s">
        <v>713</v>
      </c>
      <c r="K1710" s="359">
        <v>2017</v>
      </c>
      <c r="L1710" s="359">
        <v>2018</v>
      </c>
      <c r="M1710" s="359">
        <v>2019</v>
      </c>
      <c r="N1710" s="359">
        <v>2020</v>
      </c>
      <c r="O1710" s="359">
        <v>2021</v>
      </c>
      <c r="P1710" s="359">
        <v>2022</v>
      </c>
      <c r="Q1710" s="359">
        <v>2023</v>
      </c>
      <c r="R1710" s="359">
        <v>2024</v>
      </c>
      <c r="S1710" s="359">
        <v>2025</v>
      </c>
      <c r="T1710" s="359">
        <v>2026</v>
      </c>
      <c r="U1710" s="359">
        <v>2027</v>
      </c>
      <c r="V1710" s="359">
        <v>2028</v>
      </c>
      <c r="W1710" s="359">
        <v>2029</v>
      </c>
      <c r="X1710" s="359">
        <v>2030</v>
      </c>
      <c r="Y1710" s="359">
        <v>2031</v>
      </c>
      <c r="Z1710" s="359">
        <v>2032</v>
      </c>
      <c r="AA1710" s="359">
        <v>2033</v>
      </c>
      <c r="AB1710" s="359">
        <v>2034</v>
      </c>
      <c r="AC1710" s="359">
        <v>2035</v>
      </c>
      <c r="AD1710" s="359">
        <v>2036</v>
      </c>
      <c r="AE1710" s="359">
        <v>2037</v>
      </c>
      <c r="AF1710" s="359">
        <v>2038</v>
      </c>
      <c r="AG1710" s="359">
        <v>2039</v>
      </c>
      <c r="AH1710" s="359">
        <v>2040</v>
      </c>
      <c r="AI1710" s="359">
        <v>2041</v>
      </c>
      <c r="AJ1710" s="359">
        <v>2042</v>
      </c>
      <c r="AK1710" s="359">
        <v>2043</v>
      </c>
      <c r="AL1710" s="359">
        <v>2044</v>
      </c>
      <c r="AM1710" s="359">
        <v>2045</v>
      </c>
    </row>
    <row r="1711" spans="1:39" x14ac:dyDescent="0.25">
      <c r="A1711" s="353" t="s">
        <v>351</v>
      </c>
      <c r="B1711" s="353" t="s">
        <v>351</v>
      </c>
      <c r="C1711" s="441">
        <f>C3</f>
        <v>6250</v>
      </c>
      <c r="D1711" s="441"/>
      <c r="E1711" s="441"/>
      <c r="F1711" s="441"/>
      <c r="G1711" s="441"/>
      <c r="H1711" s="441">
        <f t="shared" ref="H1711" si="1162">H3</f>
        <v>0</v>
      </c>
      <c r="I1711" s="470">
        <f>IFERROR(VLOOKUP(B1711,Coincidence!$B$2:$E$242,4,FALSE)*IF($G1711="Winter",'General Inputs'!$C$25,'General Inputs'!$C$24),IF($G1711="Winter",'General Inputs'!$C$25,'General Inputs'!$C$24))</f>
        <v>0.52140604400000001</v>
      </c>
      <c r="J1711" s="466">
        <f>'Nameplate by Substation'!H3</f>
        <v>3.5270294369201178E-3</v>
      </c>
      <c r="K1711" s="357">
        <f>IF('PV Adoption'!G$4*(1/(1-'General Inputs'!$C$10))*$J1711*1000*$I1711 &lt;= ABS(($F1711-$E1711)*(1+$J3)^(K$490-$K$490)),'PV Adoption'!G$4*(1/(1-'General Inputs'!$C$10))*$J1711*1000*$I1711,ABS(($F1711-$E1711)*(1+$J3)^(K$490-$K$490)))</f>
        <v>0</v>
      </c>
      <c r="L1711" s="357">
        <f>IF('PV Adoption'!H$4*(1/(1-'General Inputs'!$C$10))*$J1711*1000*$I1711 &lt;= ABS(($F1711-$E1711)*(1+$J3)^(L$490-$K$490)),'PV Adoption'!H$4*(1/(1-'General Inputs'!$C$10))*$J1711*1000*$I1711,ABS(($F1711-$E1711)*(1+$J3)^(L$490-$K$490)))</f>
        <v>0</v>
      </c>
      <c r="M1711" s="357">
        <f>IF('PV Adoption'!I$4*(1/(1-'General Inputs'!$C$10))*$J1711*1000*$I1711 &lt;= ABS(($F1711-$E1711)*(1+$J3)^(M$490-$K$490)),'PV Adoption'!I$4*(1/(1-'General Inputs'!$C$10))*$J1711*1000*$I1711,ABS(($F1711-$E1711)*(1+$J3)^(M$490-$K$490)))</f>
        <v>0</v>
      </c>
      <c r="N1711" s="357">
        <f>IF('PV Adoption'!J$4*(1/(1-'General Inputs'!$C$10))*$J1711*1000*$I1711 &lt;= ABS(($F1711-$E1711)*(1+$J3)^(N$490-$K$490)),'PV Adoption'!J$4*(1/(1-'General Inputs'!$C$10))*$J1711*1000*$I1711,ABS(($F1711-$E1711)*(1+$J3)^(N$490-$K$490)))</f>
        <v>0</v>
      </c>
      <c r="O1711" s="357">
        <f>IF('PV Adoption'!K$4*(1/(1-'General Inputs'!$C$10))*$J1711*1000*$I1711 &lt;= ABS(($F1711-$E1711)*(1+$J3)^(O$490-$K$490)),'PV Adoption'!K$4*(1/(1-'General Inputs'!$C$10))*$J1711*1000*$I1711,ABS(($F1711-$E1711)*(1+$J3)^(O$490-$K$490)))</f>
        <v>0</v>
      </c>
      <c r="P1711" s="357">
        <f>IF('PV Adoption'!L$4*(1/(1-'General Inputs'!$C$10))*$J1711*1000*$I1711 &lt;= ABS(($F1711-$E1711)*(1+$J3)^(P$490-$K$490)),'PV Adoption'!L$4*(1/(1-'General Inputs'!$C$10))*$J1711*1000*$I1711,ABS(($F1711-$E1711)*(1+$J3)^(P$490-$K$490)))</f>
        <v>0</v>
      </c>
      <c r="Q1711" s="357">
        <f>IF('PV Adoption'!M$4*(1/(1-'General Inputs'!$C$10))*$J1711*1000*$I1711 &lt;= ABS(($F1711-$E1711)*(1+$J3)^(Q$490-$K$490)),'PV Adoption'!M$4*(1/(1-'General Inputs'!$C$10))*$J1711*1000*$I1711,ABS(($F1711-$E1711)*(1+$J3)^(Q$490-$K$490)))</f>
        <v>0</v>
      </c>
      <c r="R1711" s="357">
        <f>IF('PV Adoption'!N$4*(1/(1-'General Inputs'!$C$10))*$J1711*1000*$I1711 &lt;= ABS(($F1711-$E1711)*(1+$J3)^(R$490-$K$490)),'PV Adoption'!N$4*(1/(1-'General Inputs'!$C$10))*$J1711*1000*$I1711,ABS(($F1711-$E1711)*(1+$J3)^(R$490-$K$490)))</f>
        <v>0</v>
      </c>
      <c r="S1711" s="357">
        <f>IF('PV Adoption'!O$4*(1/(1-'General Inputs'!$C$10))*$J1711*1000*$I1711 &lt;= ABS(($F1711-$E1711)*(1+$J3)^(S$490-$K$490)),'PV Adoption'!O$4*(1/(1-'General Inputs'!$C$10))*$J1711*1000*$I1711,ABS(($F1711-$E1711)*(1+$J3)^(S$490-$K$490)))</f>
        <v>0</v>
      </c>
      <c r="T1711" s="357">
        <f>IF('PV Adoption'!P$4*(1/(1-'General Inputs'!$C$10))*$J1711*1000*$I1711 &lt;= ABS(($F1711-$E1711)*(1+$J3)^(T$490-$K$490)),'PV Adoption'!P$4*(1/(1-'General Inputs'!$C$10))*$J1711*1000*$I1711,ABS(($F1711-$E1711)*(1+$J3)^(T$490-$K$490)))</f>
        <v>0</v>
      </c>
      <c r="U1711" s="357">
        <f>IF('PV Adoption'!Q$4*(1/(1-'General Inputs'!$C$10))*$J1711*1000*$I1711 &lt;= ABS(($F1711-$E1711)*(1+$J3)^(U$490-$K$490)),'PV Adoption'!Q$4*(1/(1-'General Inputs'!$C$10))*$J1711*1000*$I1711,ABS(($F1711-$E1711)*(1+$J3)^(U$490-$K$490)))</f>
        <v>0</v>
      </c>
      <c r="V1711" s="357">
        <f>IF('PV Adoption'!R$4*(1/(1-'General Inputs'!$C$10))*$J1711*1000*$I1711 &lt;= ABS(($F1711-$E1711)*(1+$J3)^(V$490-$K$490)),'PV Adoption'!R$4*(1/(1-'General Inputs'!$C$10))*$J1711*1000*$I1711,ABS(($F1711-$E1711)*(1+$J3)^(V$490-$K$490)))</f>
        <v>0</v>
      </c>
      <c r="W1711" s="357">
        <f>IF('PV Adoption'!S$4*(1/(1-'General Inputs'!$C$10))*$J1711*1000*$I1711 &lt;= ABS(($F1711-$E1711)*(1+$J3)^(W$490-$K$490)),'PV Adoption'!S$4*(1/(1-'General Inputs'!$C$10))*$J1711*1000*$I1711,ABS(($F1711-$E1711)*(1+$J3)^(W$490-$K$490)))</f>
        <v>0</v>
      </c>
      <c r="X1711" s="357">
        <f>IF('PV Adoption'!T$4*(1/(1-'General Inputs'!$C$10))*$J1711*1000*$I1711 &lt;= ABS(($F1711-$E1711)*(1+$J3)^(X$490-$K$490)),'PV Adoption'!T$4*(1/(1-'General Inputs'!$C$10))*$J1711*1000*$I1711,ABS(($F1711-$E1711)*(1+$J3)^(X$490-$K$490)))</f>
        <v>0</v>
      </c>
      <c r="Y1711" s="357">
        <f>IF('PV Adoption'!U$4*(1/(1-'General Inputs'!$C$10))*$J1711*1000*$I1711 &lt;= ABS(($F1711-$E1711)*(1+$J3)^(Y$490-$K$490)),'PV Adoption'!U$4*(1/(1-'General Inputs'!$C$10))*$J1711*1000*$I1711,ABS(($F1711-$E1711)*(1+$J3)^(Y$490-$K$490)))</f>
        <v>0</v>
      </c>
      <c r="Z1711" s="357">
        <f>IF('PV Adoption'!V$4*(1/(1-'General Inputs'!$C$10))*$J1711*1000*$I1711 &lt;= ABS(($F1711-$E1711)*(1+$J3)^(Z$490-$K$490)),'PV Adoption'!V$4*(1/(1-'General Inputs'!$C$10))*$J1711*1000*$I1711,ABS(($F1711-$E1711)*(1+$J3)^(Z$490-$K$490)))</f>
        <v>0</v>
      </c>
      <c r="AA1711" s="357">
        <f>IF('PV Adoption'!W$4*(1/(1-'General Inputs'!$C$10))*$J1711*1000*$I1711 &lt;= ABS(($F1711-$E1711)*(1+$J3)^(AA$490-$K$490)),'PV Adoption'!W$4*(1/(1-'General Inputs'!$C$10))*$J1711*1000*$I1711,ABS(($F1711-$E1711)*(1+$J3)^(AA$490-$K$490)))</f>
        <v>0</v>
      </c>
      <c r="AB1711" s="357">
        <f>IF('PV Adoption'!X$4*(1/(1-'General Inputs'!$C$10))*$J1711*1000*$I1711 &lt;= ABS(($F1711-$E1711)*(1+$J3)^(AB$490-$K$490)),'PV Adoption'!X$4*(1/(1-'General Inputs'!$C$10))*$J1711*1000*$I1711,ABS(($F1711-$E1711)*(1+$J3)^(AB$490-$K$490)))</f>
        <v>0</v>
      </c>
      <c r="AC1711" s="357">
        <f>IF('PV Adoption'!Y$4*(1/(1-'General Inputs'!$C$10))*$J1711*1000*$I1711 &lt;= ABS(($F1711-$E1711)*(1+$J3)^(AC$490-$K$490)),'PV Adoption'!Y$4*(1/(1-'General Inputs'!$C$10))*$J1711*1000*$I1711,ABS(($F1711-$E1711)*(1+$J3)^(AC$490-$K$490)))</f>
        <v>0</v>
      </c>
      <c r="AD1711" s="357">
        <f>IF('PV Adoption'!Z$4*(1/(1-'General Inputs'!$C$10))*$J1711*1000*$I1711 &lt;= ABS(($F1711-$E1711)*(1+$J3)^(AD$490-$K$490)),'PV Adoption'!Z$4*(1/(1-'General Inputs'!$C$10))*$J1711*1000*$I1711,ABS(($F1711-$E1711)*(1+$J3)^(AD$490-$K$490)))</f>
        <v>0</v>
      </c>
      <c r="AE1711" s="357">
        <f>IF('PV Adoption'!AA$4*(1/(1-'General Inputs'!$C$10))*$J1711*1000*$I1711 &lt;= ABS(($F1711-$E1711)*(1+$J3)^(AE$490-$K$490)),'PV Adoption'!AA$4*(1/(1-'General Inputs'!$C$10))*$J1711*1000*$I1711,ABS(($F1711-$E1711)*(1+$J3)^(AE$490-$K$490)))</f>
        <v>0</v>
      </c>
      <c r="AF1711" s="357">
        <f>IF('PV Adoption'!AB$4*(1/(1-'General Inputs'!$C$10))*$J1711*1000*$I1711 &lt;= ABS(($F1711-$E1711)*(1+$J3)^(AF$490-$K$490)),'PV Adoption'!AB$4*(1/(1-'General Inputs'!$C$10))*$J1711*1000*$I1711,ABS(($F1711-$E1711)*(1+$J3)^(AF$490-$K$490)))</f>
        <v>0</v>
      </c>
      <c r="AG1711" s="357">
        <f>IF('PV Adoption'!AC$4*(1/(1-'General Inputs'!$C$10))*$J1711*1000*$I1711 &lt;= ABS(($F1711-$E1711)*(1+$J3)^(AG$490-$K$490)),'PV Adoption'!AC$4*(1/(1-'General Inputs'!$C$10))*$J1711*1000*$I1711,ABS(($F1711-$E1711)*(1+$J3)^(AG$490-$K$490)))</f>
        <v>0</v>
      </c>
      <c r="AH1711" s="357">
        <f>IF('PV Adoption'!AD$4*(1/(1-'General Inputs'!$C$10))*$J1711*1000*$I1711 &lt;= ABS(($F1711-$E1711)*(1+$J3)^(AH$490-$K$490)),'PV Adoption'!AD$4*(1/(1-'General Inputs'!$C$10))*$J1711*1000*$I1711,ABS(($F1711-$E1711)*(1+$J3)^(AH$490-$K$490)))</f>
        <v>0</v>
      </c>
      <c r="AI1711" s="357">
        <f>IF('PV Adoption'!AE$4*(1/(1-'General Inputs'!$C$10))*$J1711*1000*$I1711 &lt;= ABS(($F1711-$E1711)*(1+$J3)^(AI$490-$K$490)),'PV Adoption'!AE$4*(1/(1-'General Inputs'!$C$10))*$J1711*1000*$I1711,ABS(($F1711-$E1711)*(1+$J3)^(AI$490-$K$490)))</f>
        <v>0</v>
      </c>
      <c r="AJ1711" s="357">
        <f>IF('PV Adoption'!AF$4*(1/(1-'General Inputs'!$C$10))*$J1711*1000*$I1711 &lt;= ABS(($F1711-$E1711)*(1+$J3)^(AJ$490-$K$490)),'PV Adoption'!AF$4*(1/(1-'General Inputs'!$C$10))*$J1711*1000*$I1711,ABS(($F1711-$E1711)*(1+$J3)^(AJ$490-$K$490)))</f>
        <v>0</v>
      </c>
      <c r="AK1711" s="357">
        <v>0</v>
      </c>
      <c r="AL1711" s="357">
        <v>0</v>
      </c>
      <c r="AM1711" s="357">
        <v>0</v>
      </c>
    </row>
    <row r="1712" spans="1:39" x14ac:dyDescent="0.25">
      <c r="A1712" s="353" t="s">
        <v>268</v>
      </c>
      <c r="B1712" s="353" t="s">
        <v>268</v>
      </c>
      <c r="C1712" s="441">
        <f t="shared" ref="C1712:H1712" si="1163">C4</f>
        <v>2500</v>
      </c>
      <c r="D1712" s="441"/>
      <c r="E1712" s="441"/>
      <c r="F1712" s="441"/>
      <c r="G1712" s="441"/>
      <c r="H1712" s="441">
        <f t="shared" si="1163"/>
        <v>1</v>
      </c>
      <c r="I1712" s="470">
        <f>IFERROR(VLOOKUP(B1712,Coincidence!$B$2:$E$242,4,FALSE)*IF($G1712="Winter",'General Inputs'!$C$25,'General Inputs'!$C$24),IF($G1712="Winter",'General Inputs'!$C$25,'General Inputs'!$C$24))</f>
        <v>0.52140604400000001</v>
      </c>
      <c r="J1712" s="466">
        <f>'Nameplate by Substation'!H4</f>
        <v>2.6194607169826691E-3</v>
      </c>
      <c r="K1712" s="357">
        <f>IF('PV Adoption'!G$4*(1/(1-'General Inputs'!$C$10))*$J1712*1000*$I1712 &lt;= ABS(($F1712-$E1712)*(1+$J4)^(K$490-$K$490)),'PV Adoption'!G$4*(1/(1-'General Inputs'!$C$10))*$J1712*1000*$I1712,ABS(($F1712-$E1712)*(1+$J4)^(K$490-$K$490)))</f>
        <v>0</v>
      </c>
      <c r="L1712" s="357">
        <f>IF('PV Adoption'!H$4*(1/(1-'General Inputs'!$C$10))*$J1712*1000*$I1712 &lt;= ABS(($F1712-$E1712)*(1+$J4)^(L$490-$K$490)),'PV Adoption'!H$4*(1/(1-'General Inputs'!$C$10))*$J1712*1000*$I1712,ABS(($F1712-$E1712)*(1+$J4)^(L$490-$K$490)))</f>
        <v>0</v>
      </c>
      <c r="M1712" s="357">
        <f>IF('PV Adoption'!I$4*(1/(1-'General Inputs'!$C$10))*$J1712*1000*$I1712 &lt;= ABS(($F1712-$E1712)*(1+$J4)^(M$490-$K$490)),'PV Adoption'!I$4*(1/(1-'General Inputs'!$C$10))*$J1712*1000*$I1712,ABS(($F1712-$E1712)*(1+$J4)^(M$490-$K$490)))</f>
        <v>0</v>
      </c>
      <c r="N1712" s="357">
        <f>IF('PV Adoption'!J$4*(1/(1-'General Inputs'!$C$10))*$J1712*1000*$I1712 &lt;= ABS(($F1712-$E1712)*(1+$J4)^(N$490-$K$490)),'PV Adoption'!J$4*(1/(1-'General Inputs'!$C$10))*$J1712*1000*$I1712,ABS(($F1712-$E1712)*(1+$J4)^(N$490-$K$490)))</f>
        <v>0</v>
      </c>
      <c r="O1712" s="357">
        <f>IF('PV Adoption'!K$4*(1/(1-'General Inputs'!$C$10))*$J1712*1000*$I1712 &lt;= ABS(($F1712-$E1712)*(1+$J4)^(O$490-$K$490)),'PV Adoption'!K$4*(1/(1-'General Inputs'!$C$10))*$J1712*1000*$I1712,ABS(($F1712-$E1712)*(1+$J4)^(O$490-$K$490)))</f>
        <v>0</v>
      </c>
      <c r="P1712" s="357">
        <f>IF('PV Adoption'!L$4*(1/(1-'General Inputs'!$C$10))*$J1712*1000*$I1712 &lt;= ABS(($F1712-$E1712)*(1+$J4)^(P$490-$K$490)),'PV Adoption'!L$4*(1/(1-'General Inputs'!$C$10))*$J1712*1000*$I1712,ABS(($F1712-$E1712)*(1+$J4)^(P$490-$K$490)))</f>
        <v>0</v>
      </c>
      <c r="Q1712" s="357">
        <f>IF('PV Adoption'!M$4*(1/(1-'General Inputs'!$C$10))*$J1712*1000*$I1712 &lt;= ABS(($F1712-$E1712)*(1+$J4)^(Q$490-$K$490)),'PV Adoption'!M$4*(1/(1-'General Inputs'!$C$10))*$J1712*1000*$I1712,ABS(($F1712-$E1712)*(1+$J4)^(Q$490-$K$490)))</f>
        <v>0</v>
      </c>
      <c r="R1712" s="357">
        <f>IF('PV Adoption'!N$4*(1/(1-'General Inputs'!$C$10))*$J1712*1000*$I1712 &lt;= ABS(($F1712-$E1712)*(1+$J4)^(R$490-$K$490)),'PV Adoption'!N$4*(1/(1-'General Inputs'!$C$10))*$J1712*1000*$I1712,ABS(($F1712-$E1712)*(1+$J4)^(R$490-$K$490)))</f>
        <v>0</v>
      </c>
      <c r="S1712" s="357">
        <f>IF('PV Adoption'!O$4*(1/(1-'General Inputs'!$C$10))*$J1712*1000*$I1712 &lt;= ABS(($F1712-$E1712)*(1+$J4)^(S$490-$K$490)),'PV Adoption'!O$4*(1/(1-'General Inputs'!$C$10))*$J1712*1000*$I1712,ABS(($F1712-$E1712)*(1+$J4)^(S$490-$K$490)))</f>
        <v>0</v>
      </c>
      <c r="T1712" s="357">
        <f>IF('PV Adoption'!P$4*(1/(1-'General Inputs'!$C$10))*$J1712*1000*$I1712 &lt;= ABS(($F1712-$E1712)*(1+$J4)^(T$490-$K$490)),'PV Adoption'!P$4*(1/(1-'General Inputs'!$C$10))*$J1712*1000*$I1712,ABS(($F1712-$E1712)*(1+$J4)^(T$490-$K$490)))</f>
        <v>0</v>
      </c>
      <c r="U1712" s="357">
        <f>IF('PV Adoption'!Q$4*(1/(1-'General Inputs'!$C$10))*$J1712*1000*$I1712 &lt;= ABS(($F1712-$E1712)*(1+$J4)^(U$490-$K$490)),'PV Adoption'!Q$4*(1/(1-'General Inputs'!$C$10))*$J1712*1000*$I1712,ABS(($F1712-$E1712)*(1+$J4)^(U$490-$K$490)))</f>
        <v>0</v>
      </c>
      <c r="V1712" s="357">
        <f>IF('PV Adoption'!R$4*(1/(1-'General Inputs'!$C$10))*$J1712*1000*$I1712 &lt;= ABS(($F1712-$E1712)*(1+$J4)^(V$490-$K$490)),'PV Adoption'!R$4*(1/(1-'General Inputs'!$C$10))*$J1712*1000*$I1712,ABS(($F1712-$E1712)*(1+$J4)^(V$490-$K$490)))</f>
        <v>0</v>
      </c>
      <c r="W1712" s="357">
        <f>IF('PV Adoption'!S$4*(1/(1-'General Inputs'!$C$10))*$J1712*1000*$I1712 &lt;= ABS(($F1712-$E1712)*(1+$J4)^(W$490-$K$490)),'PV Adoption'!S$4*(1/(1-'General Inputs'!$C$10))*$J1712*1000*$I1712,ABS(($F1712-$E1712)*(1+$J4)^(W$490-$K$490)))</f>
        <v>0</v>
      </c>
      <c r="X1712" s="357">
        <f>IF('PV Adoption'!T$4*(1/(1-'General Inputs'!$C$10))*$J1712*1000*$I1712 &lt;= ABS(($F1712-$E1712)*(1+$J4)^(X$490-$K$490)),'PV Adoption'!T$4*(1/(1-'General Inputs'!$C$10))*$J1712*1000*$I1712,ABS(($F1712-$E1712)*(1+$J4)^(X$490-$K$490)))</f>
        <v>0</v>
      </c>
      <c r="Y1712" s="357">
        <f>IF('PV Adoption'!U$4*(1/(1-'General Inputs'!$C$10))*$J1712*1000*$I1712 &lt;= ABS(($F1712-$E1712)*(1+$J4)^(Y$490-$K$490)),'PV Adoption'!U$4*(1/(1-'General Inputs'!$C$10))*$J1712*1000*$I1712,ABS(($F1712-$E1712)*(1+$J4)^(Y$490-$K$490)))</f>
        <v>0</v>
      </c>
      <c r="Z1712" s="357">
        <f>IF('PV Adoption'!V$4*(1/(1-'General Inputs'!$C$10))*$J1712*1000*$I1712 &lt;= ABS(($F1712-$E1712)*(1+$J4)^(Z$490-$K$490)),'PV Adoption'!V$4*(1/(1-'General Inputs'!$C$10))*$J1712*1000*$I1712,ABS(($F1712-$E1712)*(1+$J4)^(Z$490-$K$490)))</f>
        <v>0</v>
      </c>
      <c r="AA1712" s="357">
        <f>IF('PV Adoption'!W$4*(1/(1-'General Inputs'!$C$10))*$J1712*1000*$I1712 &lt;= ABS(($F1712-$E1712)*(1+$J4)^(AA$490-$K$490)),'PV Adoption'!W$4*(1/(1-'General Inputs'!$C$10))*$J1712*1000*$I1712,ABS(($F1712-$E1712)*(1+$J4)^(AA$490-$K$490)))</f>
        <v>0</v>
      </c>
      <c r="AB1712" s="357">
        <f>IF('PV Adoption'!X$4*(1/(1-'General Inputs'!$C$10))*$J1712*1000*$I1712 &lt;= ABS(($F1712-$E1712)*(1+$J4)^(AB$490-$K$490)),'PV Adoption'!X$4*(1/(1-'General Inputs'!$C$10))*$J1712*1000*$I1712,ABS(($F1712-$E1712)*(1+$J4)^(AB$490-$K$490)))</f>
        <v>0</v>
      </c>
      <c r="AC1712" s="357">
        <f>IF('PV Adoption'!Y$4*(1/(1-'General Inputs'!$C$10))*$J1712*1000*$I1712 &lt;= ABS(($F1712-$E1712)*(1+$J4)^(AC$490-$K$490)),'PV Adoption'!Y$4*(1/(1-'General Inputs'!$C$10))*$J1712*1000*$I1712,ABS(($F1712-$E1712)*(1+$J4)^(AC$490-$K$490)))</f>
        <v>0</v>
      </c>
      <c r="AD1712" s="357">
        <f>IF('PV Adoption'!Z$4*(1/(1-'General Inputs'!$C$10))*$J1712*1000*$I1712 &lt;= ABS(($F1712-$E1712)*(1+$J4)^(AD$490-$K$490)),'PV Adoption'!Z$4*(1/(1-'General Inputs'!$C$10))*$J1712*1000*$I1712,ABS(($F1712-$E1712)*(1+$J4)^(AD$490-$K$490)))</f>
        <v>0</v>
      </c>
      <c r="AE1712" s="357">
        <f>IF('PV Adoption'!AA$4*(1/(1-'General Inputs'!$C$10))*$J1712*1000*$I1712 &lt;= ABS(($F1712-$E1712)*(1+$J4)^(AE$490-$K$490)),'PV Adoption'!AA$4*(1/(1-'General Inputs'!$C$10))*$J1712*1000*$I1712,ABS(($F1712-$E1712)*(1+$J4)^(AE$490-$K$490)))</f>
        <v>0</v>
      </c>
      <c r="AF1712" s="357">
        <f>IF('PV Adoption'!AB$4*(1/(1-'General Inputs'!$C$10))*$J1712*1000*$I1712 &lt;= ABS(($F1712-$E1712)*(1+$J4)^(AF$490-$K$490)),'PV Adoption'!AB$4*(1/(1-'General Inputs'!$C$10))*$J1712*1000*$I1712,ABS(($F1712-$E1712)*(1+$J4)^(AF$490-$K$490)))</f>
        <v>0</v>
      </c>
      <c r="AG1712" s="357">
        <f>IF('PV Adoption'!AC$4*(1/(1-'General Inputs'!$C$10))*$J1712*1000*$I1712 &lt;= ABS(($F1712-$E1712)*(1+$J4)^(AG$490-$K$490)),'PV Adoption'!AC$4*(1/(1-'General Inputs'!$C$10))*$J1712*1000*$I1712,ABS(($F1712-$E1712)*(1+$J4)^(AG$490-$K$490)))</f>
        <v>0</v>
      </c>
      <c r="AH1712" s="357">
        <f>IF('PV Adoption'!AD$4*(1/(1-'General Inputs'!$C$10))*$J1712*1000*$I1712 &lt;= ABS(($F1712-$E1712)*(1+$J4)^(AH$490-$K$490)),'PV Adoption'!AD$4*(1/(1-'General Inputs'!$C$10))*$J1712*1000*$I1712,ABS(($F1712-$E1712)*(1+$J4)^(AH$490-$K$490)))</f>
        <v>0</v>
      </c>
      <c r="AI1712" s="357">
        <f>IF('PV Adoption'!AE$4*(1/(1-'General Inputs'!$C$10))*$J1712*1000*$I1712 &lt;= ABS(($F1712-$E1712)*(1+$J4)^(AI$490-$K$490)),'PV Adoption'!AE$4*(1/(1-'General Inputs'!$C$10))*$J1712*1000*$I1712,ABS(($F1712-$E1712)*(1+$J4)^(AI$490-$K$490)))</f>
        <v>0</v>
      </c>
      <c r="AJ1712" s="357">
        <f>IF('PV Adoption'!AF$4*(1/(1-'General Inputs'!$C$10))*$J1712*1000*$I1712 &lt;= ABS(($F1712-$E1712)*(1+$J4)^(AJ$490-$K$490)),'PV Adoption'!AF$4*(1/(1-'General Inputs'!$C$10))*$J1712*1000*$I1712,ABS(($F1712-$E1712)*(1+$J4)^(AJ$490-$K$490)))</f>
        <v>0</v>
      </c>
      <c r="AK1712" s="357">
        <v>0</v>
      </c>
      <c r="AL1712" s="357">
        <v>0</v>
      </c>
      <c r="AM1712" s="357">
        <v>0</v>
      </c>
    </row>
    <row r="1713" spans="1:39" x14ac:dyDescent="0.25">
      <c r="A1713" s="353" t="s">
        <v>271</v>
      </c>
      <c r="B1713" s="353" t="s">
        <v>271</v>
      </c>
      <c r="C1713" s="441">
        <f t="shared" ref="C1713:H1713" si="1164">C5</f>
        <v>5500</v>
      </c>
      <c r="D1713" s="441"/>
      <c r="E1713" s="441"/>
      <c r="F1713" s="441"/>
      <c r="G1713" s="441"/>
      <c r="H1713" s="441">
        <f t="shared" si="1164"/>
        <v>1</v>
      </c>
      <c r="I1713" s="470">
        <f>IFERROR(VLOOKUP(B1713,Coincidence!$B$2:$E$242,4,FALSE)*IF($G1713="Winter",'General Inputs'!$C$25,'General Inputs'!$C$24),IF($G1713="Winter",'General Inputs'!$C$25,'General Inputs'!$C$24))</f>
        <v>0.52140604400000001</v>
      </c>
      <c r="J1713" s="466">
        <f>'Nameplate by Substation'!H5</f>
        <v>3.9755648181866911E-3</v>
      </c>
      <c r="K1713" s="357">
        <f>IF('PV Adoption'!G$4*(1/(1-'General Inputs'!$C$10))*$J1713*1000*$I1713 &lt;= ABS(($F1713-$E1713)*(1+$J5)^(K$490-$K$490)),'PV Adoption'!G$4*(1/(1-'General Inputs'!$C$10))*$J1713*1000*$I1713,ABS(($F1713-$E1713)*(1+$J5)^(K$490-$K$490)))</f>
        <v>0</v>
      </c>
      <c r="L1713" s="357">
        <f>IF('PV Adoption'!H$4*(1/(1-'General Inputs'!$C$10))*$J1713*1000*$I1713 &lt;= ABS(($F1713-$E1713)*(1+$J5)^(L$490-$K$490)),'PV Adoption'!H$4*(1/(1-'General Inputs'!$C$10))*$J1713*1000*$I1713,ABS(($F1713-$E1713)*(1+$J5)^(L$490-$K$490)))</f>
        <v>0</v>
      </c>
      <c r="M1713" s="357">
        <f>IF('PV Adoption'!I$4*(1/(1-'General Inputs'!$C$10))*$J1713*1000*$I1713 &lt;= ABS(($F1713-$E1713)*(1+$J5)^(M$490-$K$490)),'PV Adoption'!I$4*(1/(1-'General Inputs'!$C$10))*$J1713*1000*$I1713,ABS(($F1713-$E1713)*(1+$J5)^(M$490-$K$490)))</f>
        <v>0</v>
      </c>
      <c r="N1713" s="357">
        <f>IF('PV Adoption'!J$4*(1/(1-'General Inputs'!$C$10))*$J1713*1000*$I1713 &lt;= ABS(($F1713-$E1713)*(1+$J5)^(N$490-$K$490)),'PV Adoption'!J$4*(1/(1-'General Inputs'!$C$10))*$J1713*1000*$I1713,ABS(($F1713-$E1713)*(1+$J5)^(N$490-$K$490)))</f>
        <v>0</v>
      </c>
      <c r="O1713" s="357">
        <f>IF('PV Adoption'!K$4*(1/(1-'General Inputs'!$C$10))*$J1713*1000*$I1713 &lt;= ABS(($F1713-$E1713)*(1+$J5)^(O$490-$K$490)),'PV Adoption'!K$4*(1/(1-'General Inputs'!$C$10))*$J1713*1000*$I1713,ABS(($F1713-$E1713)*(1+$J5)^(O$490-$K$490)))</f>
        <v>0</v>
      </c>
      <c r="P1713" s="357">
        <f>IF('PV Adoption'!L$4*(1/(1-'General Inputs'!$C$10))*$J1713*1000*$I1713 &lt;= ABS(($F1713-$E1713)*(1+$J5)^(P$490-$K$490)),'PV Adoption'!L$4*(1/(1-'General Inputs'!$C$10))*$J1713*1000*$I1713,ABS(($F1713-$E1713)*(1+$J5)^(P$490-$K$490)))</f>
        <v>0</v>
      </c>
      <c r="Q1713" s="357">
        <f>IF('PV Adoption'!M$4*(1/(1-'General Inputs'!$C$10))*$J1713*1000*$I1713 &lt;= ABS(($F1713-$E1713)*(1+$J5)^(Q$490-$K$490)),'PV Adoption'!M$4*(1/(1-'General Inputs'!$C$10))*$J1713*1000*$I1713,ABS(($F1713-$E1713)*(1+$J5)^(Q$490-$K$490)))</f>
        <v>0</v>
      </c>
      <c r="R1713" s="357">
        <f>IF('PV Adoption'!N$4*(1/(1-'General Inputs'!$C$10))*$J1713*1000*$I1713 &lt;= ABS(($F1713-$E1713)*(1+$J5)^(R$490-$K$490)),'PV Adoption'!N$4*(1/(1-'General Inputs'!$C$10))*$J1713*1000*$I1713,ABS(($F1713-$E1713)*(1+$J5)^(R$490-$K$490)))</f>
        <v>0</v>
      </c>
      <c r="S1713" s="357">
        <f>IF('PV Adoption'!O$4*(1/(1-'General Inputs'!$C$10))*$J1713*1000*$I1713 &lt;= ABS(($F1713-$E1713)*(1+$J5)^(S$490-$K$490)),'PV Adoption'!O$4*(1/(1-'General Inputs'!$C$10))*$J1713*1000*$I1713,ABS(($F1713-$E1713)*(1+$J5)^(S$490-$K$490)))</f>
        <v>0</v>
      </c>
      <c r="T1713" s="357">
        <f>IF('PV Adoption'!P$4*(1/(1-'General Inputs'!$C$10))*$J1713*1000*$I1713 &lt;= ABS(($F1713-$E1713)*(1+$J5)^(T$490-$K$490)),'PV Adoption'!P$4*(1/(1-'General Inputs'!$C$10))*$J1713*1000*$I1713,ABS(($F1713-$E1713)*(1+$J5)^(T$490-$K$490)))</f>
        <v>0</v>
      </c>
      <c r="U1713" s="357">
        <f>IF('PV Adoption'!Q$4*(1/(1-'General Inputs'!$C$10))*$J1713*1000*$I1713 &lt;= ABS(($F1713-$E1713)*(1+$J5)^(U$490-$K$490)),'PV Adoption'!Q$4*(1/(1-'General Inputs'!$C$10))*$J1713*1000*$I1713,ABS(($F1713-$E1713)*(1+$J5)^(U$490-$K$490)))</f>
        <v>0</v>
      </c>
      <c r="V1713" s="357">
        <f>IF('PV Adoption'!R$4*(1/(1-'General Inputs'!$C$10))*$J1713*1000*$I1713 &lt;= ABS(($F1713-$E1713)*(1+$J5)^(V$490-$K$490)),'PV Adoption'!R$4*(1/(1-'General Inputs'!$C$10))*$J1713*1000*$I1713,ABS(($F1713-$E1713)*(1+$J5)^(V$490-$K$490)))</f>
        <v>0</v>
      </c>
      <c r="W1713" s="357">
        <f>IF('PV Adoption'!S$4*(1/(1-'General Inputs'!$C$10))*$J1713*1000*$I1713 &lt;= ABS(($F1713-$E1713)*(1+$J5)^(W$490-$K$490)),'PV Adoption'!S$4*(1/(1-'General Inputs'!$C$10))*$J1713*1000*$I1713,ABS(($F1713-$E1713)*(1+$J5)^(W$490-$K$490)))</f>
        <v>0</v>
      </c>
      <c r="X1713" s="357">
        <f>IF('PV Adoption'!T$4*(1/(1-'General Inputs'!$C$10))*$J1713*1000*$I1713 &lt;= ABS(($F1713-$E1713)*(1+$J5)^(X$490-$K$490)),'PV Adoption'!T$4*(1/(1-'General Inputs'!$C$10))*$J1713*1000*$I1713,ABS(($F1713-$E1713)*(1+$J5)^(X$490-$K$490)))</f>
        <v>0</v>
      </c>
      <c r="Y1713" s="357">
        <f>IF('PV Adoption'!U$4*(1/(1-'General Inputs'!$C$10))*$J1713*1000*$I1713 &lt;= ABS(($F1713-$E1713)*(1+$J5)^(Y$490-$K$490)),'PV Adoption'!U$4*(1/(1-'General Inputs'!$C$10))*$J1713*1000*$I1713,ABS(($F1713-$E1713)*(1+$J5)^(Y$490-$K$490)))</f>
        <v>0</v>
      </c>
      <c r="Z1713" s="357">
        <f>IF('PV Adoption'!V$4*(1/(1-'General Inputs'!$C$10))*$J1713*1000*$I1713 &lt;= ABS(($F1713-$E1713)*(1+$J5)^(Z$490-$K$490)),'PV Adoption'!V$4*(1/(1-'General Inputs'!$C$10))*$J1713*1000*$I1713,ABS(($F1713-$E1713)*(1+$J5)^(Z$490-$K$490)))</f>
        <v>0</v>
      </c>
      <c r="AA1713" s="357">
        <f>IF('PV Adoption'!W$4*(1/(1-'General Inputs'!$C$10))*$J1713*1000*$I1713 &lt;= ABS(($F1713-$E1713)*(1+$J5)^(AA$490-$K$490)),'PV Adoption'!W$4*(1/(1-'General Inputs'!$C$10))*$J1713*1000*$I1713,ABS(($F1713-$E1713)*(1+$J5)^(AA$490-$K$490)))</f>
        <v>0</v>
      </c>
      <c r="AB1713" s="357">
        <f>IF('PV Adoption'!X$4*(1/(1-'General Inputs'!$C$10))*$J1713*1000*$I1713 &lt;= ABS(($F1713-$E1713)*(1+$J5)^(AB$490-$K$490)),'PV Adoption'!X$4*(1/(1-'General Inputs'!$C$10))*$J1713*1000*$I1713,ABS(($F1713-$E1713)*(1+$J5)^(AB$490-$K$490)))</f>
        <v>0</v>
      </c>
      <c r="AC1713" s="357">
        <f>IF('PV Adoption'!Y$4*(1/(1-'General Inputs'!$C$10))*$J1713*1000*$I1713 &lt;= ABS(($F1713-$E1713)*(1+$J5)^(AC$490-$K$490)),'PV Adoption'!Y$4*(1/(1-'General Inputs'!$C$10))*$J1713*1000*$I1713,ABS(($F1713-$E1713)*(1+$J5)^(AC$490-$K$490)))</f>
        <v>0</v>
      </c>
      <c r="AD1713" s="357">
        <f>IF('PV Adoption'!Z$4*(1/(1-'General Inputs'!$C$10))*$J1713*1000*$I1713 &lt;= ABS(($F1713-$E1713)*(1+$J5)^(AD$490-$K$490)),'PV Adoption'!Z$4*(1/(1-'General Inputs'!$C$10))*$J1713*1000*$I1713,ABS(($F1713-$E1713)*(1+$J5)^(AD$490-$K$490)))</f>
        <v>0</v>
      </c>
      <c r="AE1713" s="357">
        <f>IF('PV Adoption'!AA$4*(1/(1-'General Inputs'!$C$10))*$J1713*1000*$I1713 &lt;= ABS(($F1713-$E1713)*(1+$J5)^(AE$490-$K$490)),'PV Adoption'!AA$4*(1/(1-'General Inputs'!$C$10))*$J1713*1000*$I1713,ABS(($F1713-$E1713)*(1+$J5)^(AE$490-$K$490)))</f>
        <v>0</v>
      </c>
      <c r="AF1713" s="357">
        <f>IF('PV Adoption'!AB$4*(1/(1-'General Inputs'!$C$10))*$J1713*1000*$I1713 &lt;= ABS(($F1713-$E1713)*(1+$J5)^(AF$490-$K$490)),'PV Adoption'!AB$4*(1/(1-'General Inputs'!$C$10))*$J1713*1000*$I1713,ABS(($F1713-$E1713)*(1+$J5)^(AF$490-$K$490)))</f>
        <v>0</v>
      </c>
      <c r="AG1713" s="357">
        <f>IF('PV Adoption'!AC$4*(1/(1-'General Inputs'!$C$10))*$J1713*1000*$I1713 &lt;= ABS(($F1713-$E1713)*(1+$J5)^(AG$490-$K$490)),'PV Adoption'!AC$4*(1/(1-'General Inputs'!$C$10))*$J1713*1000*$I1713,ABS(($F1713-$E1713)*(1+$J5)^(AG$490-$K$490)))</f>
        <v>0</v>
      </c>
      <c r="AH1713" s="357">
        <f>IF('PV Adoption'!AD$4*(1/(1-'General Inputs'!$C$10))*$J1713*1000*$I1713 &lt;= ABS(($F1713-$E1713)*(1+$J5)^(AH$490-$K$490)),'PV Adoption'!AD$4*(1/(1-'General Inputs'!$C$10))*$J1713*1000*$I1713,ABS(($F1713-$E1713)*(1+$J5)^(AH$490-$K$490)))</f>
        <v>0</v>
      </c>
      <c r="AI1713" s="357">
        <f>IF('PV Adoption'!AE$4*(1/(1-'General Inputs'!$C$10))*$J1713*1000*$I1713 &lt;= ABS(($F1713-$E1713)*(1+$J5)^(AI$490-$K$490)),'PV Adoption'!AE$4*(1/(1-'General Inputs'!$C$10))*$J1713*1000*$I1713,ABS(($F1713-$E1713)*(1+$J5)^(AI$490-$K$490)))</f>
        <v>0</v>
      </c>
      <c r="AJ1713" s="357">
        <f>IF('PV Adoption'!AF$4*(1/(1-'General Inputs'!$C$10))*$J1713*1000*$I1713 &lt;= ABS(($F1713-$E1713)*(1+$J5)^(AJ$490-$K$490)),'PV Adoption'!AF$4*(1/(1-'General Inputs'!$C$10))*$J1713*1000*$I1713,ABS(($F1713-$E1713)*(1+$J5)^(AJ$490-$K$490)))</f>
        <v>0</v>
      </c>
      <c r="AK1713" s="357">
        <v>629.46052605334989</v>
      </c>
      <c r="AL1713" s="357">
        <v>637.77490845183536</v>
      </c>
      <c r="AM1713" s="357">
        <v>646.86764779714713</v>
      </c>
    </row>
    <row r="1714" spans="1:39" x14ac:dyDescent="0.25">
      <c r="A1714" s="353" t="s">
        <v>222</v>
      </c>
      <c r="B1714" s="353" t="s">
        <v>304</v>
      </c>
      <c r="C1714" s="441">
        <f t="shared" ref="C1714:H1714" si="1165">C6</f>
        <v>10000</v>
      </c>
      <c r="D1714" s="441"/>
      <c r="E1714" s="441"/>
      <c r="F1714" s="441"/>
      <c r="G1714" s="441"/>
      <c r="H1714" s="441">
        <f t="shared" si="1165"/>
        <v>0</v>
      </c>
      <c r="I1714" s="470">
        <f>IFERROR(VLOOKUP(B1714,Coincidence!$B$2:$E$242,4,FALSE)*IF($G1714="Winter",'General Inputs'!$C$25,'General Inputs'!$C$24),IF($G1714="Winter",'General Inputs'!$C$25,'General Inputs'!$C$24))</f>
        <v>0.52140604400000001</v>
      </c>
      <c r="J1714" s="466">
        <f>'Nameplate by Substation'!H6</f>
        <v>6.5817790591049781E-3</v>
      </c>
      <c r="K1714" s="357">
        <f>IF('PV Adoption'!G$4*(1/(1-'General Inputs'!$C$10))*$J1714*1000*$I1714 &lt;= ABS(($F1714-$E1714)*(1+$J6)^(K$490-$K$490)),'PV Adoption'!G$4*(1/(1-'General Inputs'!$C$10))*$J1714*1000*$I1714,ABS(($F1714-$E1714)*(1+$J6)^(K$490-$K$490)))</f>
        <v>0</v>
      </c>
      <c r="L1714" s="357">
        <f>IF('PV Adoption'!H$4*(1/(1-'General Inputs'!$C$10))*$J1714*1000*$I1714 &lt;= ABS(($F1714-$E1714)*(1+$J6)^(L$490-$K$490)),'PV Adoption'!H$4*(1/(1-'General Inputs'!$C$10))*$J1714*1000*$I1714,ABS(($F1714-$E1714)*(1+$J6)^(L$490-$K$490)))</f>
        <v>0</v>
      </c>
      <c r="M1714" s="357">
        <f>IF('PV Adoption'!I$4*(1/(1-'General Inputs'!$C$10))*$J1714*1000*$I1714 &lt;= ABS(($F1714-$E1714)*(1+$J6)^(M$490-$K$490)),'PV Adoption'!I$4*(1/(1-'General Inputs'!$C$10))*$J1714*1000*$I1714,ABS(($F1714-$E1714)*(1+$J6)^(M$490-$K$490)))</f>
        <v>0</v>
      </c>
      <c r="N1714" s="357">
        <f>IF('PV Adoption'!J$4*(1/(1-'General Inputs'!$C$10))*$J1714*1000*$I1714 &lt;= ABS(($F1714-$E1714)*(1+$J6)^(N$490-$K$490)),'PV Adoption'!J$4*(1/(1-'General Inputs'!$C$10))*$J1714*1000*$I1714,ABS(($F1714-$E1714)*(1+$J6)^(N$490-$K$490)))</f>
        <v>0</v>
      </c>
      <c r="O1714" s="357">
        <f>IF('PV Adoption'!K$4*(1/(1-'General Inputs'!$C$10))*$J1714*1000*$I1714 &lt;= ABS(($F1714-$E1714)*(1+$J6)^(O$490-$K$490)),'PV Adoption'!K$4*(1/(1-'General Inputs'!$C$10))*$J1714*1000*$I1714,ABS(($F1714-$E1714)*(1+$J6)^(O$490-$K$490)))</f>
        <v>0</v>
      </c>
      <c r="P1714" s="357">
        <f>IF('PV Adoption'!L$4*(1/(1-'General Inputs'!$C$10))*$J1714*1000*$I1714 &lt;= ABS(($F1714-$E1714)*(1+$J6)^(P$490-$K$490)),'PV Adoption'!L$4*(1/(1-'General Inputs'!$C$10))*$J1714*1000*$I1714,ABS(($F1714-$E1714)*(1+$J6)^(P$490-$K$490)))</f>
        <v>0</v>
      </c>
      <c r="Q1714" s="357">
        <f>IF('PV Adoption'!M$4*(1/(1-'General Inputs'!$C$10))*$J1714*1000*$I1714 &lt;= ABS(($F1714-$E1714)*(1+$J6)^(Q$490-$K$490)),'PV Adoption'!M$4*(1/(1-'General Inputs'!$C$10))*$J1714*1000*$I1714,ABS(($F1714-$E1714)*(1+$J6)^(Q$490-$K$490)))</f>
        <v>0</v>
      </c>
      <c r="R1714" s="357">
        <f>IF('PV Adoption'!N$4*(1/(1-'General Inputs'!$C$10))*$J1714*1000*$I1714 &lt;= ABS(($F1714-$E1714)*(1+$J6)^(R$490-$K$490)),'PV Adoption'!N$4*(1/(1-'General Inputs'!$C$10))*$J1714*1000*$I1714,ABS(($F1714-$E1714)*(1+$J6)^(R$490-$K$490)))</f>
        <v>0</v>
      </c>
      <c r="S1714" s="357">
        <f>IF('PV Adoption'!O$4*(1/(1-'General Inputs'!$C$10))*$J1714*1000*$I1714 &lt;= ABS(($F1714-$E1714)*(1+$J6)^(S$490-$K$490)),'PV Adoption'!O$4*(1/(1-'General Inputs'!$C$10))*$J1714*1000*$I1714,ABS(($F1714-$E1714)*(1+$J6)^(S$490-$K$490)))</f>
        <v>0</v>
      </c>
      <c r="T1714" s="357">
        <f>IF('PV Adoption'!P$4*(1/(1-'General Inputs'!$C$10))*$J1714*1000*$I1714 &lt;= ABS(($F1714-$E1714)*(1+$J6)^(T$490-$K$490)),'PV Adoption'!P$4*(1/(1-'General Inputs'!$C$10))*$J1714*1000*$I1714,ABS(($F1714-$E1714)*(1+$J6)^(T$490-$K$490)))</f>
        <v>0</v>
      </c>
      <c r="U1714" s="357">
        <f>IF('PV Adoption'!Q$4*(1/(1-'General Inputs'!$C$10))*$J1714*1000*$I1714 &lt;= ABS(($F1714-$E1714)*(1+$J6)^(U$490-$K$490)),'PV Adoption'!Q$4*(1/(1-'General Inputs'!$C$10))*$J1714*1000*$I1714,ABS(($F1714-$E1714)*(1+$J6)^(U$490-$K$490)))</f>
        <v>0</v>
      </c>
      <c r="V1714" s="357">
        <f>IF('PV Adoption'!R$4*(1/(1-'General Inputs'!$C$10))*$J1714*1000*$I1714 &lt;= ABS(($F1714-$E1714)*(1+$J6)^(V$490-$K$490)),'PV Adoption'!R$4*(1/(1-'General Inputs'!$C$10))*$J1714*1000*$I1714,ABS(($F1714-$E1714)*(1+$J6)^(V$490-$K$490)))</f>
        <v>0</v>
      </c>
      <c r="W1714" s="357">
        <f>IF('PV Adoption'!S$4*(1/(1-'General Inputs'!$C$10))*$J1714*1000*$I1714 &lt;= ABS(($F1714-$E1714)*(1+$J6)^(W$490-$K$490)),'PV Adoption'!S$4*(1/(1-'General Inputs'!$C$10))*$J1714*1000*$I1714,ABS(($F1714-$E1714)*(1+$J6)^(W$490-$K$490)))</f>
        <v>0</v>
      </c>
      <c r="X1714" s="357">
        <f>IF('PV Adoption'!T$4*(1/(1-'General Inputs'!$C$10))*$J1714*1000*$I1714 &lt;= ABS(($F1714-$E1714)*(1+$J6)^(X$490-$K$490)),'PV Adoption'!T$4*(1/(1-'General Inputs'!$C$10))*$J1714*1000*$I1714,ABS(($F1714-$E1714)*(1+$J6)^(X$490-$K$490)))</f>
        <v>0</v>
      </c>
      <c r="Y1714" s="357">
        <f>IF('PV Adoption'!U$4*(1/(1-'General Inputs'!$C$10))*$J1714*1000*$I1714 &lt;= ABS(($F1714-$E1714)*(1+$J6)^(Y$490-$K$490)),'PV Adoption'!U$4*(1/(1-'General Inputs'!$C$10))*$J1714*1000*$I1714,ABS(($F1714-$E1714)*(1+$J6)^(Y$490-$K$490)))</f>
        <v>0</v>
      </c>
      <c r="Z1714" s="357">
        <f>IF('PV Adoption'!V$4*(1/(1-'General Inputs'!$C$10))*$J1714*1000*$I1714 &lt;= ABS(($F1714-$E1714)*(1+$J6)^(Z$490-$K$490)),'PV Adoption'!V$4*(1/(1-'General Inputs'!$C$10))*$J1714*1000*$I1714,ABS(($F1714-$E1714)*(1+$J6)^(Z$490-$K$490)))</f>
        <v>0</v>
      </c>
      <c r="AA1714" s="357">
        <f>IF('PV Adoption'!W$4*(1/(1-'General Inputs'!$C$10))*$J1714*1000*$I1714 &lt;= ABS(($F1714-$E1714)*(1+$J6)^(AA$490-$K$490)),'PV Adoption'!W$4*(1/(1-'General Inputs'!$C$10))*$J1714*1000*$I1714,ABS(($F1714-$E1714)*(1+$J6)^(AA$490-$K$490)))</f>
        <v>0</v>
      </c>
      <c r="AB1714" s="357">
        <f>IF('PV Adoption'!X$4*(1/(1-'General Inputs'!$C$10))*$J1714*1000*$I1714 &lt;= ABS(($F1714-$E1714)*(1+$J6)^(AB$490-$K$490)),'PV Adoption'!X$4*(1/(1-'General Inputs'!$C$10))*$J1714*1000*$I1714,ABS(($F1714-$E1714)*(1+$J6)^(AB$490-$K$490)))</f>
        <v>0</v>
      </c>
      <c r="AC1714" s="357">
        <f>IF('PV Adoption'!Y$4*(1/(1-'General Inputs'!$C$10))*$J1714*1000*$I1714 &lt;= ABS(($F1714-$E1714)*(1+$J6)^(AC$490-$K$490)),'PV Adoption'!Y$4*(1/(1-'General Inputs'!$C$10))*$J1714*1000*$I1714,ABS(($F1714-$E1714)*(1+$J6)^(AC$490-$K$490)))</f>
        <v>0</v>
      </c>
      <c r="AD1714" s="357">
        <f>IF('PV Adoption'!Z$4*(1/(1-'General Inputs'!$C$10))*$J1714*1000*$I1714 &lt;= ABS(($F1714-$E1714)*(1+$J6)^(AD$490-$K$490)),'PV Adoption'!Z$4*(1/(1-'General Inputs'!$C$10))*$J1714*1000*$I1714,ABS(($F1714-$E1714)*(1+$J6)^(AD$490-$K$490)))</f>
        <v>0</v>
      </c>
      <c r="AE1714" s="357">
        <f>IF('PV Adoption'!AA$4*(1/(1-'General Inputs'!$C$10))*$J1714*1000*$I1714 &lt;= ABS(($F1714-$E1714)*(1+$J6)^(AE$490-$K$490)),'PV Adoption'!AA$4*(1/(1-'General Inputs'!$C$10))*$J1714*1000*$I1714,ABS(($F1714-$E1714)*(1+$J6)^(AE$490-$K$490)))</f>
        <v>0</v>
      </c>
      <c r="AF1714" s="357">
        <f>IF('PV Adoption'!AB$4*(1/(1-'General Inputs'!$C$10))*$J1714*1000*$I1714 &lt;= ABS(($F1714-$E1714)*(1+$J6)^(AF$490-$K$490)),'PV Adoption'!AB$4*(1/(1-'General Inputs'!$C$10))*$J1714*1000*$I1714,ABS(($F1714-$E1714)*(1+$J6)^(AF$490-$K$490)))</f>
        <v>0</v>
      </c>
      <c r="AG1714" s="357">
        <f>IF('PV Adoption'!AC$4*(1/(1-'General Inputs'!$C$10))*$J1714*1000*$I1714 &lt;= ABS(($F1714-$E1714)*(1+$J6)^(AG$490-$K$490)),'PV Adoption'!AC$4*(1/(1-'General Inputs'!$C$10))*$J1714*1000*$I1714,ABS(($F1714-$E1714)*(1+$J6)^(AG$490-$K$490)))</f>
        <v>0</v>
      </c>
      <c r="AH1714" s="357">
        <f>IF('PV Adoption'!AD$4*(1/(1-'General Inputs'!$C$10))*$J1714*1000*$I1714 &lt;= ABS(($F1714-$E1714)*(1+$J6)^(AH$490-$K$490)),'PV Adoption'!AD$4*(1/(1-'General Inputs'!$C$10))*$J1714*1000*$I1714,ABS(($F1714-$E1714)*(1+$J6)^(AH$490-$K$490)))</f>
        <v>0</v>
      </c>
      <c r="AI1714" s="357">
        <f>IF('PV Adoption'!AE$4*(1/(1-'General Inputs'!$C$10))*$J1714*1000*$I1714 &lt;= ABS(($F1714-$E1714)*(1+$J6)^(AI$490-$K$490)),'PV Adoption'!AE$4*(1/(1-'General Inputs'!$C$10))*$J1714*1000*$I1714,ABS(($F1714-$E1714)*(1+$J6)^(AI$490-$K$490)))</f>
        <v>0</v>
      </c>
      <c r="AJ1714" s="357">
        <f>IF('PV Adoption'!AF$4*(1/(1-'General Inputs'!$C$10))*$J1714*1000*$I1714 &lt;= ABS(($F1714-$E1714)*(1+$J6)^(AJ$490-$K$490)),'PV Adoption'!AF$4*(1/(1-'General Inputs'!$C$10))*$J1714*1000*$I1714,ABS(($F1714-$E1714)*(1+$J6)^(AJ$490-$K$490)))</f>
        <v>0</v>
      </c>
      <c r="AK1714" s="357">
        <v>0</v>
      </c>
      <c r="AL1714" s="357">
        <v>0</v>
      </c>
      <c r="AM1714" s="357">
        <v>0</v>
      </c>
    </row>
    <row r="1715" spans="1:39" x14ac:dyDescent="0.25">
      <c r="A1715" s="353" t="s">
        <v>222</v>
      </c>
      <c r="B1715" s="353" t="s">
        <v>379</v>
      </c>
      <c r="C1715" s="441">
        <f t="shared" ref="C1715:H1715" si="1166">C7</f>
        <v>10000</v>
      </c>
      <c r="D1715" s="441"/>
      <c r="E1715" s="441"/>
      <c r="F1715" s="441"/>
      <c r="G1715" s="441"/>
      <c r="H1715" s="441">
        <f t="shared" si="1166"/>
        <v>0</v>
      </c>
      <c r="I1715" s="470">
        <f>IFERROR(VLOOKUP(B1715,Coincidence!$B$2:$E$242,4,FALSE)*IF($G1715="Winter",'General Inputs'!$C$25,'General Inputs'!$C$24),IF($G1715="Winter",'General Inputs'!$C$25,'General Inputs'!$C$24))</f>
        <v>0.52140604400000001</v>
      </c>
      <c r="J1715" s="466">
        <f>'Nameplate by Substation'!H7</f>
        <v>5.0835454834281821E-3</v>
      </c>
      <c r="K1715" s="357">
        <f>IF('PV Adoption'!G$4*(1/(1-'General Inputs'!$C$10))*$J1715*1000*$I1715 &lt;= ABS(($F1715-$E1715)*(1+$J7)^(K$490-$K$490)),'PV Adoption'!G$4*(1/(1-'General Inputs'!$C$10))*$J1715*1000*$I1715,ABS(($F1715-$E1715)*(1+$J7)^(K$490-$K$490)))</f>
        <v>0</v>
      </c>
      <c r="L1715" s="357">
        <f>IF('PV Adoption'!H$4*(1/(1-'General Inputs'!$C$10))*$J1715*1000*$I1715 &lt;= ABS(($F1715-$E1715)*(1+$J7)^(L$490-$K$490)),'PV Adoption'!H$4*(1/(1-'General Inputs'!$C$10))*$J1715*1000*$I1715,ABS(($F1715-$E1715)*(1+$J7)^(L$490-$K$490)))</f>
        <v>0</v>
      </c>
      <c r="M1715" s="357">
        <f>IF('PV Adoption'!I$4*(1/(1-'General Inputs'!$C$10))*$J1715*1000*$I1715 &lt;= ABS(($F1715-$E1715)*(1+$J7)^(M$490-$K$490)),'PV Adoption'!I$4*(1/(1-'General Inputs'!$C$10))*$J1715*1000*$I1715,ABS(($F1715-$E1715)*(1+$J7)^(M$490-$K$490)))</f>
        <v>0</v>
      </c>
      <c r="N1715" s="357">
        <f>IF('PV Adoption'!J$4*(1/(1-'General Inputs'!$C$10))*$J1715*1000*$I1715 &lt;= ABS(($F1715-$E1715)*(1+$J7)^(N$490-$K$490)),'PV Adoption'!J$4*(1/(1-'General Inputs'!$C$10))*$J1715*1000*$I1715,ABS(($F1715-$E1715)*(1+$J7)^(N$490-$K$490)))</f>
        <v>0</v>
      </c>
      <c r="O1715" s="357">
        <f>IF('PV Adoption'!K$4*(1/(1-'General Inputs'!$C$10))*$J1715*1000*$I1715 &lt;= ABS(($F1715-$E1715)*(1+$J7)^(O$490-$K$490)),'PV Adoption'!K$4*(1/(1-'General Inputs'!$C$10))*$J1715*1000*$I1715,ABS(($F1715-$E1715)*(1+$J7)^(O$490-$K$490)))</f>
        <v>0</v>
      </c>
      <c r="P1715" s="357">
        <f>IF('PV Adoption'!L$4*(1/(1-'General Inputs'!$C$10))*$J1715*1000*$I1715 &lt;= ABS(($F1715-$E1715)*(1+$J7)^(P$490-$K$490)),'PV Adoption'!L$4*(1/(1-'General Inputs'!$C$10))*$J1715*1000*$I1715,ABS(($F1715-$E1715)*(1+$J7)^(P$490-$K$490)))</f>
        <v>0</v>
      </c>
      <c r="Q1715" s="357">
        <f>IF('PV Adoption'!M$4*(1/(1-'General Inputs'!$C$10))*$J1715*1000*$I1715 &lt;= ABS(($F1715-$E1715)*(1+$J7)^(Q$490-$K$490)),'PV Adoption'!M$4*(1/(1-'General Inputs'!$C$10))*$J1715*1000*$I1715,ABS(($F1715-$E1715)*(1+$J7)^(Q$490-$K$490)))</f>
        <v>0</v>
      </c>
      <c r="R1715" s="357">
        <f>IF('PV Adoption'!N$4*(1/(1-'General Inputs'!$C$10))*$J1715*1000*$I1715 &lt;= ABS(($F1715-$E1715)*(1+$J7)^(R$490-$K$490)),'PV Adoption'!N$4*(1/(1-'General Inputs'!$C$10))*$J1715*1000*$I1715,ABS(($F1715-$E1715)*(1+$J7)^(R$490-$K$490)))</f>
        <v>0</v>
      </c>
      <c r="S1715" s="357">
        <f>IF('PV Adoption'!O$4*(1/(1-'General Inputs'!$C$10))*$J1715*1000*$I1715 &lt;= ABS(($F1715-$E1715)*(1+$J7)^(S$490-$K$490)),'PV Adoption'!O$4*(1/(1-'General Inputs'!$C$10))*$J1715*1000*$I1715,ABS(($F1715-$E1715)*(1+$J7)^(S$490-$K$490)))</f>
        <v>0</v>
      </c>
      <c r="T1715" s="357">
        <f>IF('PV Adoption'!P$4*(1/(1-'General Inputs'!$C$10))*$J1715*1000*$I1715 &lt;= ABS(($F1715-$E1715)*(1+$J7)^(T$490-$K$490)),'PV Adoption'!P$4*(1/(1-'General Inputs'!$C$10))*$J1715*1000*$I1715,ABS(($F1715-$E1715)*(1+$J7)^(T$490-$K$490)))</f>
        <v>0</v>
      </c>
      <c r="U1715" s="357">
        <f>IF('PV Adoption'!Q$4*(1/(1-'General Inputs'!$C$10))*$J1715*1000*$I1715 &lt;= ABS(($F1715-$E1715)*(1+$J7)^(U$490-$K$490)),'PV Adoption'!Q$4*(1/(1-'General Inputs'!$C$10))*$J1715*1000*$I1715,ABS(($F1715-$E1715)*(1+$J7)^(U$490-$K$490)))</f>
        <v>0</v>
      </c>
      <c r="V1715" s="357">
        <f>IF('PV Adoption'!R$4*(1/(1-'General Inputs'!$C$10))*$J1715*1000*$I1715 &lt;= ABS(($F1715-$E1715)*(1+$J7)^(V$490-$K$490)),'PV Adoption'!R$4*(1/(1-'General Inputs'!$C$10))*$J1715*1000*$I1715,ABS(($F1715-$E1715)*(1+$J7)^(V$490-$K$490)))</f>
        <v>0</v>
      </c>
      <c r="W1715" s="357">
        <f>IF('PV Adoption'!S$4*(1/(1-'General Inputs'!$C$10))*$J1715*1000*$I1715 &lt;= ABS(($F1715-$E1715)*(1+$J7)^(W$490-$K$490)),'PV Adoption'!S$4*(1/(1-'General Inputs'!$C$10))*$J1715*1000*$I1715,ABS(($F1715-$E1715)*(1+$J7)^(W$490-$K$490)))</f>
        <v>0</v>
      </c>
      <c r="X1715" s="357">
        <f>IF('PV Adoption'!T$4*(1/(1-'General Inputs'!$C$10))*$J1715*1000*$I1715 &lt;= ABS(($F1715-$E1715)*(1+$J7)^(X$490-$K$490)),'PV Adoption'!T$4*(1/(1-'General Inputs'!$C$10))*$J1715*1000*$I1715,ABS(($F1715-$E1715)*(1+$J7)^(X$490-$K$490)))</f>
        <v>0</v>
      </c>
      <c r="Y1715" s="357">
        <f>IF('PV Adoption'!U$4*(1/(1-'General Inputs'!$C$10))*$J1715*1000*$I1715 &lt;= ABS(($F1715-$E1715)*(1+$J7)^(Y$490-$K$490)),'PV Adoption'!U$4*(1/(1-'General Inputs'!$C$10))*$J1715*1000*$I1715,ABS(($F1715-$E1715)*(1+$J7)^(Y$490-$K$490)))</f>
        <v>0</v>
      </c>
      <c r="Z1715" s="357">
        <f>IF('PV Adoption'!V$4*(1/(1-'General Inputs'!$C$10))*$J1715*1000*$I1715 &lt;= ABS(($F1715-$E1715)*(1+$J7)^(Z$490-$K$490)),'PV Adoption'!V$4*(1/(1-'General Inputs'!$C$10))*$J1715*1000*$I1715,ABS(($F1715-$E1715)*(1+$J7)^(Z$490-$K$490)))</f>
        <v>0</v>
      </c>
      <c r="AA1715" s="357">
        <f>IF('PV Adoption'!W$4*(1/(1-'General Inputs'!$C$10))*$J1715*1000*$I1715 &lt;= ABS(($F1715-$E1715)*(1+$J7)^(AA$490-$K$490)),'PV Adoption'!W$4*(1/(1-'General Inputs'!$C$10))*$J1715*1000*$I1715,ABS(($F1715-$E1715)*(1+$J7)^(AA$490-$K$490)))</f>
        <v>0</v>
      </c>
      <c r="AB1715" s="357">
        <f>IF('PV Adoption'!X$4*(1/(1-'General Inputs'!$C$10))*$J1715*1000*$I1715 &lt;= ABS(($F1715-$E1715)*(1+$J7)^(AB$490-$K$490)),'PV Adoption'!X$4*(1/(1-'General Inputs'!$C$10))*$J1715*1000*$I1715,ABS(($F1715-$E1715)*(1+$J7)^(AB$490-$K$490)))</f>
        <v>0</v>
      </c>
      <c r="AC1715" s="357">
        <f>IF('PV Adoption'!Y$4*(1/(1-'General Inputs'!$C$10))*$J1715*1000*$I1715 &lt;= ABS(($F1715-$E1715)*(1+$J7)^(AC$490-$K$490)),'PV Adoption'!Y$4*(1/(1-'General Inputs'!$C$10))*$J1715*1000*$I1715,ABS(($F1715-$E1715)*(1+$J7)^(AC$490-$K$490)))</f>
        <v>0</v>
      </c>
      <c r="AD1715" s="357">
        <f>IF('PV Adoption'!Z$4*(1/(1-'General Inputs'!$C$10))*$J1715*1000*$I1715 &lt;= ABS(($F1715-$E1715)*(1+$J7)^(AD$490-$K$490)),'PV Adoption'!Z$4*(1/(1-'General Inputs'!$C$10))*$J1715*1000*$I1715,ABS(($F1715-$E1715)*(1+$J7)^(AD$490-$K$490)))</f>
        <v>0</v>
      </c>
      <c r="AE1715" s="357">
        <f>IF('PV Adoption'!AA$4*(1/(1-'General Inputs'!$C$10))*$J1715*1000*$I1715 &lt;= ABS(($F1715-$E1715)*(1+$J7)^(AE$490-$K$490)),'PV Adoption'!AA$4*(1/(1-'General Inputs'!$C$10))*$J1715*1000*$I1715,ABS(($F1715-$E1715)*(1+$J7)^(AE$490-$K$490)))</f>
        <v>0</v>
      </c>
      <c r="AF1715" s="357">
        <f>IF('PV Adoption'!AB$4*(1/(1-'General Inputs'!$C$10))*$J1715*1000*$I1715 &lt;= ABS(($F1715-$E1715)*(1+$J7)^(AF$490-$K$490)),'PV Adoption'!AB$4*(1/(1-'General Inputs'!$C$10))*$J1715*1000*$I1715,ABS(($F1715-$E1715)*(1+$J7)^(AF$490-$K$490)))</f>
        <v>0</v>
      </c>
      <c r="AG1715" s="357">
        <f>IF('PV Adoption'!AC$4*(1/(1-'General Inputs'!$C$10))*$J1715*1000*$I1715 &lt;= ABS(($F1715-$E1715)*(1+$J7)^(AG$490-$K$490)),'PV Adoption'!AC$4*(1/(1-'General Inputs'!$C$10))*$J1715*1000*$I1715,ABS(($F1715-$E1715)*(1+$J7)^(AG$490-$K$490)))</f>
        <v>0</v>
      </c>
      <c r="AH1715" s="357">
        <f>IF('PV Adoption'!AD$4*(1/(1-'General Inputs'!$C$10))*$J1715*1000*$I1715 &lt;= ABS(($F1715-$E1715)*(1+$J7)^(AH$490-$K$490)),'PV Adoption'!AD$4*(1/(1-'General Inputs'!$C$10))*$J1715*1000*$I1715,ABS(($F1715-$E1715)*(1+$J7)^(AH$490-$K$490)))</f>
        <v>0</v>
      </c>
      <c r="AI1715" s="357">
        <f>IF('PV Adoption'!AE$4*(1/(1-'General Inputs'!$C$10))*$J1715*1000*$I1715 &lt;= ABS(($F1715-$E1715)*(1+$J7)^(AI$490-$K$490)),'PV Adoption'!AE$4*(1/(1-'General Inputs'!$C$10))*$J1715*1000*$I1715,ABS(($F1715-$E1715)*(1+$J7)^(AI$490-$K$490)))</f>
        <v>0</v>
      </c>
      <c r="AJ1715" s="357">
        <f>IF('PV Adoption'!AF$4*(1/(1-'General Inputs'!$C$10))*$J1715*1000*$I1715 &lt;= ABS(($F1715-$E1715)*(1+$J7)^(AJ$490-$K$490)),'PV Adoption'!AF$4*(1/(1-'General Inputs'!$C$10))*$J1715*1000*$I1715,ABS(($F1715-$E1715)*(1+$J7)^(AJ$490-$K$490)))</f>
        <v>0</v>
      </c>
      <c r="AK1715" s="357">
        <v>733.66114853079773</v>
      </c>
      <c r="AL1715" s="357">
        <v>736.05840485494014</v>
      </c>
      <c r="AM1715" s="357">
        <v>738.46349427464008</v>
      </c>
    </row>
    <row r="1716" spans="1:39" x14ac:dyDescent="0.25">
      <c r="A1716" s="353" t="s">
        <v>395</v>
      </c>
      <c r="B1716" s="353" t="s">
        <v>395</v>
      </c>
      <c r="C1716" s="441">
        <f t="shared" ref="C1716:H1716" si="1167">C8</f>
        <v>1500</v>
      </c>
      <c r="D1716" s="441"/>
      <c r="E1716" s="441"/>
      <c r="F1716" s="441"/>
      <c r="G1716" s="441"/>
      <c r="H1716" s="441">
        <f t="shared" si="1167"/>
        <v>0</v>
      </c>
      <c r="I1716" s="470">
        <f>IFERROR(VLOOKUP(B1716,Coincidence!$B$2:$E$242,4,FALSE)*IF($G1716="Winter",'General Inputs'!$C$25,'General Inputs'!$C$24),IF($G1716="Winter",'General Inputs'!$C$25,'General Inputs'!$C$24))</f>
        <v>0.52140604400000001</v>
      </c>
      <c r="J1716" s="466">
        <f>'Nameplate by Substation'!H8</f>
        <v>6.7751399769372985E-4</v>
      </c>
      <c r="K1716" s="357">
        <f>IF('PV Adoption'!G$4*(1/(1-'General Inputs'!$C$10))*$J1716*1000*$I1716 &lt;= ABS(($F1716-$E1716)*(1+$J8)^(K$490-$K$490)),'PV Adoption'!G$4*(1/(1-'General Inputs'!$C$10))*$J1716*1000*$I1716,ABS(($F1716-$E1716)*(1+$J8)^(K$490-$K$490)))</f>
        <v>0</v>
      </c>
      <c r="L1716" s="357">
        <f>IF('PV Adoption'!H$4*(1/(1-'General Inputs'!$C$10))*$J1716*1000*$I1716 &lt;= ABS(($F1716-$E1716)*(1+$J8)^(L$490-$K$490)),'PV Adoption'!H$4*(1/(1-'General Inputs'!$C$10))*$J1716*1000*$I1716,ABS(($F1716-$E1716)*(1+$J8)^(L$490-$K$490)))</f>
        <v>0</v>
      </c>
      <c r="M1716" s="357">
        <f>IF('PV Adoption'!I$4*(1/(1-'General Inputs'!$C$10))*$J1716*1000*$I1716 &lt;= ABS(($F1716-$E1716)*(1+$J8)^(M$490-$K$490)),'PV Adoption'!I$4*(1/(1-'General Inputs'!$C$10))*$J1716*1000*$I1716,ABS(($F1716-$E1716)*(1+$J8)^(M$490-$K$490)))</f>
        <v>0</v>
      </c>
      <c r="N1716" s="357">
        <f>IF('PV Adoption'!J$4*(1/(1-'General Inputs'!$C$10))*$J1716*1000*$I1716 &lt;= ABS(($F1716-$E1716)*(1+$J8)^(N$490-$K$490)),'PV Adoption'!J$4*(1/(1-'General Inputs'!$C$10))*$J1716*1000*$I1716,ABS(($F1716-$E1716)*(1+$J8)^(N$490-$K$490)))</f>
        <v>0</v>
      </c>
      <c r="O1716" s="357">
        <f>IF('PV Adoption'!K$4*(1/(1-'General Inputs'!$C$10))*$J1716*1000*$I1716 &lt;= ABS(($F1716-$E1716)*(1+$J8)^(O$490-$K$490)),'PV Adoption'!K$4*(1/(1-'General Inputs'!$C$10))*$J1716*1000*$I1716,ABS(($F1716-$E1716)*(1+$J8)^(O$490-$K$490)))</f>
        <v>0</v>
      </c>
      <c r="P1716" s="357">
        <f>IF('PV Adoption'!L$4*(1/(1-'General Inputs'!$C$10))*$J1716*1000*$I1716 &lt;= ABS(($F1716-$E1716)*(1+$J8)^(P$490-$K$490)),'PV Adoption'!L$4*(1/(1-'General Inputs'!$C$10))*$J1716*1000*$I1716,ABS(($F1716-$E1716)*(1+$J8)^(P$490-$K$490)))</f>
        <v>0</v>
      </c>
      <c r="Q1716" s="357">
        <f>IF('PV Adoption'!M$4*(1/(1-'General Inputs'!$C$10))*$J1716*1000*$I1716 &lt;= ABS(($F1716-$E1716)*(1+$J8)^(Q$490-$K$490)),'PV Adoption'!M$4*(1/(1-'General Inputs'!$C$10))*$J1716*1000*$I1716,ABS(($F1716-$E1716)*(1+$J8)^(Q$490-$K$490)))</f>
        <v>0</v>
      </c>
      <c r="R1716" s="357">
        <f>IF('PV Adoption'!N$4*(1/(1-'General Inputs'!$C$10))*$J1716*1000*$I1716 &lt;= ABS(($F1716-$E1716)*(1+$J8)^(R$490-$K$490)),'PV Adoption'!N$4*(1/(1-'General Inputs'!$C$10))*$J1716*1000*$I1716,ABS(($F1716-$E1716)*(1+$J8)^(R$490-$K$490)))</f>
        <v>0</v>
      </c>
      <c r="S1716" s="357">
        <f>IF('PV Adoption'!O$4*(1/(1-'General Inputs'!$C$10))*$J1716*1000*$I1716 &lt;= ABS(($F1716-$E1716)*(1+$J8)^(S$490-$K$490)),'PV Adoption'!O$4*(1/(1-'General Inputs'!$C$10))*$J1716*1000*$I1716,ABS(($F1716-$E1716)*(1+$J8)^(S$490-$K$490)))</f>
        <v>0</v>
      </c>
      <c r="T1716" s="357">
        <f>IF('PV Adoption'!P$4*(1/(1-'General Inputs'!$C$10))*$J1716*1000*$I1716 &lt;= ABS(($F1716-$E1716)*(1+$J8)^(T$490-$K$490)),'PV Adoption'!P$4*(1/(1-'General Inputs'!$C$10))*$J1716*1000*$I1716,ABS(($F1716-$E1716)*(1+$J8)^(T$490-$K$490)))</f>
        <v>0</v>
      </c>
      <c r="U1716" s="357">
        <f>IF('PV Adoption'!Q$4*(1/(1-'General Inputs'!$C$10))*$J1716*1000*$I1716 &lt;= ABS(($F1716-$E1716)*(1+$J8)^(U$490-$K$490)),'PV Adoption'!Q$4*(1/(1-'General Inputs'!$C$10))*$J1716*1000*$I1716,ABS(($F1716-$E1716)*(1+$J8)^(U$490-$K$490)))</f>
        <v>0</v>
      </c>
      <c r="V1716" s="357">
        <f>IF('PV Adoption'!R$4*(1/(1-'General Inputs'!$C$10))*$J1716*1000*$I1716 &lt;= ABS(($F1716-$E1716)*(1+$J8)^(V$490-$K$490)),'PV Adoption'!R$4*(1/(1-'General Inputs'!$C$10))*$J1716*1000*$I1716,ABS(($F1716-$E1716)*(1+$J8)^(V$490-$K$490)))</f>
        <v>0</v>
      </c>
      <c r="W1716" s="357">
        <f>IF('PV Adoption'!S$4*(1/(1-'General Inputs'!$C$10))*$J1716*1000*$I1716 &lt;= ABS(($F1716-$E1716)*(1+$J8)^(W$490-$K$490)),'PV Adoption'!S$4*(1/(1-'General Inputs'!$C$10))*$J1716*1000*$I1716,ABS(($F1716-$E1716)*(1+$J8)^(W$490-$K$490)))</f>
        <v>0</v>
      </c>
      <c r="X1716" s="357">
        <f>IF('PV Adoption'!T$4*(1/(1-'General Inputs'!$C$10))*$J1716*1000*$I1716 &lt;= ABS(($F1716-$E1716)*(1+$J8)^(X$490-$K$490)),'PV Adoption'!T$4*(1/(1-'General Inputs'!$C$10))*$J1716*1000*$I1716,ABS(($F1716-$E1716)*(1+$J8)^(X$490-$K$490)))</f>
        <v>0</v>
      </c>
      <c r="Y1716" s="357">
        <f>IF('PV Adoption'!U$4*(1/(1-'General Inputs'!$C$10))*$J1716*1000*$I1716 &lt;= ABS(($F1716-$E1716)*(1+$J8)^(Y$490-$K$490)),'PV Adoption'!U$4*(1/(1-'General Inputs'!$C$10))*$J1716*1000*$I1716,ABS(($F1716-$E1716)*(1+$J8)^(Y$490-$K$490)))</f>
        <v>0</v>
      </c>
      <c r="Z1716" s="357">
        <f>IF('PV Adoption'!V$4*(1/(1-'General Inputs'!$C$10))*$J1716*1000*$I1716 &lt;= ABS(($F1716-$E1716)*(1+$J8)^(Z$490-$K$490)),'PV Adoption'!V$4*(1/(1-'General Inputs'!$C$10))*$J1716*1000*$I1716,ABS(($F1716-$E1716)*(1+$J8)^(Z$490-$K$490)))</f>
        <v>0</v>
      </c>
      <c r="AA1716" s="357">
        <f>IF('PV Adoption'!W$4*(1/(1-'General Inputs'!$C$10))*$J1716*1000*$I1716 &lt;= ABS(($F1716-$E1716)*(1+$J8)^(AA$490-$K$490)),'PV Adoption'!W$4*(1/(1-'General Inputs'!$C$10))*$J1716*1000*$I1716,ABS(($F1716-$E1716)*(1+$J8)^(AA$490-$K$490)))</f>
        <v>0</v>
      </c>
      <c r="AB1716" s="357">
        <f>IF('PV Adoption'!X$4*(1/(1-'General Inputs'!$C$10))*$J1716*1000*$I1716 &lt;= ABS(($F1716-$E1716)*(1+$J8)^(AB$490-$K$490)),'PV Adoption'!X$4*(1/(1-'General Inputs'!$C$10))*$J1716*1000*$I1716,ABS(($F1716-$E1716)*(1+$J8)^(AB$490-$K$490)))</f>
        <v>0</v>
      </c>
      <c r="AC1716" s="357">
        <f>IF('PV Adoption'!Y$4*(1/(1-'General Inputs'!$C$10))*$J1716*1000*$I1716 &lt;= ABS(($F1716-$E1716)*(1+$J8)^(AC$490-$K$490)),'PV Adoption'!Y$4*(1/(1-'General Inputs'!$C$10))*$J1716*1000*$I1716,ABS(($F1716-$E1716)*(1+$J8)^(AC$490-$K$490)))</f>
        <v>0</v>
      </c>
      <c r="AD1716" s="357">
        <f>IF('PV Adoption'!Z$4*(1/(1-'General Inputs'!$C$10))*$J1716*1000*$I1716 &lt;= ABS(($F1716-$E1716)*(1+$J8)^(AD$490-$K$490)),'PV Adoption'!Z$4*(1/(1-'General Inputs'!$C$10))*$J1716*1000*$I1716,ABS(($F1716-$E1716)*(1+$J8)^(AD$490-$K$490)))</f>
        <v>0</v>
      </c>
      <c r="AE1716" s="357">
        <f>IF('PV Adoption'!AA$4*(1/(1-'General Inputs'!$C$10))*$J1716*1000*$I1716 &lt;= ABS(($F1716-$E1716)*(1+$J8)^(AE$490-$K$490)),'PV Adoption'!AA$4*(1/(1-'General Inputs'!$C$10))*$J1716*1000*$I1716,ABS(($F1716-$E1716)*(1+$J8)^(AE$490-$K$490)))</f>
        <v>0</v>
      </c>
      <c r="AF1716" s="357">
        <f>IF('PV Adoption'!AB$4*(1/(1-'General Inputs'!$C$10))*$J1716*1000*$I1716 &lt;= ABS(($F1716-$E1716)*(1+$J8)^(AF$490-$K$490)),'PV Adoption'!AB$4*(1/(1-'General Inputs'!$C$10))*$J1716*1000*$I1716,ABS(($F1716-$E1716)*(1+$J8)^(AF$490-$K$490)))</f>
        <v>0</v>
      </c>
      <c r="AG1716" s="357">
        <f>IF('PV Adoption'!AC$4*(1/(1-'General Inputs'!$C$10))*$J1716*1000*$I1716 &lt;= ABS(($F1716-$E1716)*(1+$J8)^(AG$490-$K$490)),'PV Adoption'!AC$4*(1/(1-'General Inputs'!$C$10))*$J1716*1000*$I1716,ABS(($F1716-$E1716)*(1+$J8)^(AG$490-$K$490)))</f>
        <v>0</v>
      </c>
      <c r="AH1716" s="357">
        <f>IF('PV Adoption'!AD$4*(1/(1-'General Inputs'!$C$10))*$J1716*1000*$I1716 &lt;= ABS(($F1716-$E1716)*(1+$J8)^(AH$490-$K$490)),'PV Adoption'!AD$4*(1/(1-'General Inputs'!$C$10))*$J1716*1000*$I1716,ABS(($F1716-$E1716)*(1+$J8)^(AH$490-$K$490)))</f>
        <v>0</v>
      </c>
      <c r="AI1716" s="357">
        <f>IF('PV Adoption'!AE$4*(1/(1-'General Inputs'!$C$10))*$J1716*1000*$I1716 &lt;= ABS(($F1716-$E1716)*(1+$J8)^(AI$490-$K$490)),'PV Adoption'!AE$4*(1/(1-'General Inputs'!$C$10))*$J1716*1000*$I1716,ABS(($F1716-$E1716)*(1+$J8)^(AI$490-$K$490)))</f>
        <v>0</v>
      </c>
      <c r="AJ1716" s="357">
        <f>IF('PV Adoption'!AF$4*(1/(1-'General Inputs'!$C$10))*$J1716*1000*$I1716 &lt;= ABS(($F1716-$E1716)*(1+$J8)^(AJ$490-$K$490)),'PV Adoption'!AF$4*(1/(1-'General Inputs'!$C$10))*$J1716*1000*$I1716,ABS(($F1716-$E1716)*(1+$J8)^(AJ$490-$K$490)))</f>
        <v>0</v>
      </c>
      <c r="AK1716" s="357">
        <v>107.27238440331134</v>
      </c>
      <c r="AL1716" s="357">
        <v>108.68931777373029</v>
      </c>
      <c r="AM1716" s="357">
        <v>110.23889839071519</v>
      </c>
    </row>
    <row r="1717" spans="1:39" x14ac:dyDescent="0.25">
      <c r="A1717" s="353" t="s">
        <v>495</v>
      </c>
      <c r="B1717" s="353" t="s">
        <v>495</v>
      </c>
      <c r="C1717" s="441">
        <f t="shared" ref="C1717:H1717" si="1168">C9</f>
        <v>750</v>
      </c>
      <c r="D1717" s="441"/>
      <c r="E1717" s="441"/>
      <c r="F1717" s="441"/>
      <c r="G1717" s="441"/>
      <c r="H1717" s="441">
        <f t="shared" si="1168"/>
        <v>0</v>
      </c>
      <c r="I1717" s="470">
        <f>IFERROR(VLOOKUP(B1717,Coincidence!$B$2:$E$242,4,FALSE)*IF($G1717="Winter",'General Inputs'!$C$25,'General Inputs'!$C$24),IF($G1717="Winter",'General Inputs'!$C$25,'General Inputs'!$C$24))</f>
        <v>0.52140604400000001</v>
      </c>
      <c r="J1717" s="466">
        <f>'Nameplate by Substation'!H9</f>
        <v>1.8473283558927489E-4</v>
      </c>
      <c r="K1717" s="357">
        <f>IF('PV Adoption'!G$4*(1/(1-'General Inputs'!$C$10))*$J1717*1000*$I1717 &lt;= ABS(($F1717-$E1717)*(1+$J9)^(K$490-$K$490)),'PV Adoption'!G$4*(1/(1-'General Inputs'!$C$10))*$J1717*1000*$I1717,ABS(($F1717-$E1717)*(1+$J9)^(K$490-$K$490)))</f>
        <v>0</v>
      </c>
      <c r="L1717" s="357">
        <f>IF('PV Adoption'!H$4*(1/(1-'General Inputs'!$C$10))*$J1717*1000*$I1717 &lt;= ABS(($F1717-$E1717)*(1+$J9)^(L$490-$K$490)),'PV Adoption'!H$4*(1/(1-'General Inputs'!$C$10))*$J1717*1000*$I1717,ABS(($F1717-$E1717)*(1+$J9)^(L$490-$K$490)))</f>
        <v>0</v>
      </c>
      <c r="M1717" s="357">
        <f>IF('PV Adoption'!I$4*(1/(1-'General Inputs'!$C$10))*$J1717*1000*$I1717 &lt;= ABS(($F1717-$E1717)*(1+$J9)^(M$490-$K$490)),'PV Adoption'!I$4*(1/(1-'General Inputs'!$C$10))*$J1717*1000*$I1717,ABS(($F1717-$E1717)*(1+$J9)^(M$490-$K$490)))</f>
        <v>0</v>
      </c>
      <c r="N1717" s="357">
        <f>IF('PV Adoption'!J$4*(1/(1-'General Inputs'!$C$10))*$J1717*1000*$I1717 &lt;= ABS(($F1717-$E1717)*(1+$J9)^(N$490-$K$490)),'PV Adoption'!J$4*(1/(1-'General Inputs'!$C$10))*$J1717*1000*$I1717,ABS(($F1717-$E1717)*(1+$J9)^(N$490-$K$490)))</f>
        <v>0</v>
      </c>
      <c r="O1717" s="357">
        <f>IF('PV Adoption'!K$4*(1/(1-'General Inputs'!$C$10))*$J1717*1000*$I1717 &lt;= ABS(($F1717-$E1717)*(1+$J9)^(O$490-$K$490)),'PV Adoption'!K$4*(1/(1-'General Inputs'!$C$10))*$J1717*1000*$I1717,ABS(($F1717-$E1717)*(1+$J9)^(O$490-$K$490)))</f>
        <v>0</v>
      </c>
      <c r="P1717" s="357">
        <f>IF('PV Adoption'!L$4*(1/(1-'General Inputs'!$C$10))*$J1717*1000*$I1717 &lt;= ABS(($F1717-$E1717)*(1+$J9)^(P$490-$K$490)),'PV Adoption'!L$4*(1/(1-'General Inputs'!$C$10))*$J1717*1000*$I1717,ABS(($F1717-$E1717)*(1+$J9)^(P$490-$K$490)))</f>
        <v>0</v>
      </c>
      <c r="Q1717" s="357">
        <f>IF('PV Adoption'!M$4*(1/(1-'General Inputs'!$C$10))*$J1717*1000*$I1717 &lt;= ABS(($F1717-$E1717)*(1+$J9)^(Q$490-$K$490)),'PV Adoption'!M$4*(1/(1-'General Inputs'!$C$10))*$J1717*1000*$I1717,ABS(($F1717-$E1717)*(1+$J9)^(Q$490-$K$490)))</f>
        <v>0</v>
      </c>
      <c r="R1717" s="357">
        <f>IF('PV Adoption'!N$4*(1/(1-'General Inputs'!$C$10))*$J1717*1000*$I1717 &lt;= ABS(($F1717-$E1717)*(1+$J9)^(R$490-$K$490)),'PV Adoption'!N$4*(1/(1-'General Inputs'!$C$10))*$J1717*1000*$I1717,ABS(($F1717-$E1717)*(1+$J9)^(R$490-$K$490)))</f>
        <v>0</v>
      </c>
      <c r="S1717" s="357">
        <f>IF('PV Adoption'!O$4*(1/(1-'General Inputs'!$C$10))*$J1717*1000*$I1717 &lt;= ABS(($F1717-$E1717)*(1+$J9)^(S$490-$K$490)),'PV Adoption'!O$4*(1/(1-'General Inputs'!$C$10))*$J1717*1000*$I1717,ABS(($F1717-$E1717)*(1+$J9)^(S$490-$K$490)))</f>
        <v>0</v>
      </c>
      <c r="T1717" s="357">
        <f>IF('PV Adoption'!P$4*(1/(1-'General Inputs'!$C$10))*$J1717*1000*$I1717 &lt;= ABS(($F1717-$E1717)*(1+$J9)^(T$490-$K$490)),'PV Adoption'!P$4*(1/(1-'General Inputs'!$C$10))*$J1717*1000*$I1717,ABS(($F1717-$E1717)*(1+$J9)^(T$490-$K$490)))</f>
        <v>0</v>
      </c>
      <c r="U1717" s="357">
        <f>IF('PV Adoption'!Q$4*(1/(1-'General Inputs'!$C$10))*$J1717*1000*$I1717 &lt;= ABS(($F1717-$E1717)*(1+$J9)^(U$490-$K$490)),'PV Adoption'!Q$4*(1/(1-'General Inputs'!$C$10))*$J1717*1000*$I1717,ABS(($F1717-$E1717)*(1+$J9)^(U$490-$K$490)))</f>
        <v>0</v>
      </c>
      <c r="V1717" s="357">
        <f>IF('PV Adoption'!R$4*(1/(1-'General Inputs'!$C$10))*$J1717*1000*$I1717 &lt;= ABS(($F1717-$E1717)*(1+$J9)^(V$490-$K$490)),'PV Adoption'!R$4*(1/(1-'General Inputs'!$C$10))*$J1717*1000*$I1717,ABS(($F1717-$E1717)*(1+$J9)^(V$490-$K$490)))</f>
        <v>0</v>
      </c>
      <c r="W1717" s="357">
        <f>IF('PV Adoption'!S$4*(1/(1-'General Inputs'!$C$10))*$J1717*1000*$I1717 &lt;= ABS(($F1717-$E1717)*(1+$J9)^(W$490-$K$490)),'PV Adoption'!S$4*(1/(1-'General Inputs'!$C$10))*$J1717*1000*$I1717,ABS(($F1717-$E1717)*(1+$J9)^(W$490-$K$490)))</f>
        <v>0</v>
      </c>
      <c r="X1717" s="357">
        <f>IF('PV Adoption'!T$4*(1/(1-'General Inputs'!$C$10))*$J1717*1000*$I1717 &lt;= ABS(($F1717-$E1717)*(1+$J9)^(X$490-$K$490)),'PV Adoption'!T$4*(1/(1-'General Inputs'!$C$10))*$J1717*1000*$I1717,ABS(($F1717-$E1717)*(1+$J9)^(X$490-$K$490)))</f>
        <v>0</v>
      </c>
      <c r="Y1717" s="357">
        <f>IF('PV Adoption'!U$4*(1/(1-'General Inputs'!$C$10))*$J1717*1000*$I1717 &lt;= ABS(($F1717-$E1717)*(1+$J9)^(Y$490-$K$490)),'PV Adoption'!U$4*(1/(1-'General Inputs'!$C$10))*$J1717*1000*$I1717,ABS(($F1717-$E1717)*(1+$J9)^(Y$490-$K$490)))</f>
        <v>0</v>
      </c>
      <c r="Z1717" s="357">
        <f>IF('PV Adoption'!V$4*(1/(1-'General Inputs'!$C$10))*$J1717*1000*$I1717 &lt;= ABS(($F1717-$E1717)*(1+$J9)^(Z$490-$K$490)),'PV Adoption'!V$4*(1/(1-'General Inputs'!$C$10))*$J1717*1000*$I1717,ABS(($F1717-$E1717)*(1+$J9)^(Z$490-$K$490)))</f>
        <v>0</v>
      </c>
      <c r="AA1717" s="357">
        <f>IF('PV Adoption'!W$4*(1/(1-'General Inputs'!$C$10))*$J1717*1000*$I1717 &lt;= ABS(($F1717-$E1717)*(1+$J9)^(AA$490-$K$490)),'PV Adoption'!W$4*(1/(1-'General Inputs'!$C$10))*$J1717*1000*$I1717,ABS(($F1717-$E1717)*(1+$J9)^(AA$490-$K$490)))</f>
        <v>0</v>
      </c>
      <c r="AB1717" s="357">
        <f>IF('PV Adoption'!X$4*(1/(1-'General Inputs'!$C$10))*$J1717*1000*$I1717 &lt;= ABS(($F1717-$E1717)*(1+$J9)^(AB$490-$K$490)),'PV Adoption'!X$4*(1/(1-'General Inputs'!$C$10))*$J1717*1000*$I1717,ABS(($F1717-$E1717)*(1+$J9)^(AB$490-$K$490)))</f>
        <v>0</v>
      </c>
      <c r="AC1717" s="357">
        <f>IF('PV Adoption'!Y$4*(1/(1-'General Inputs'!$C$10))*$J1717*1000*$I1717 &lt;= ABS(($F1717-$E1717)*(1+$J9)^(AC$490-$K$490)),'PV Adoption'!Y$4*(1/(1-'General Inputs'!$C$10))*$J1717*1000*$I1717,ABS(($F1717-$E1717)*(1+$J9)^(AC$490-$K$490)))</f>
        <v>0</v>
      </c>
      <c r="AD1717" s="357">
        <f>IF('PV Adoption'!Z$4*(1/(1-'General Inputs'!$C$10))*$J1717*1000*$I1717 &lt;= ABS(($F1717-$E1717)*(1+$J9)^(AD$490-$K$490)),'PV Adoption'!Z$4*(1/(1-'General Inputs'!$C$10))*$J1717*1000*$I1717,ABS(($F1717-$E1717)*(1+$J9)^(AD$490-$K$490)))</f>
        <v>0</v>
      </c>
      <c r="AE1717" s="357">
        <f>IF('PV Adoption'!AA$4*(1/(1-'General Inputs'!$C$10))*$J1717*1000*$I1717 &lt;= ABS(($F1717-$E1717)*(1+$J9)^(AE$490-$K$490)),'PV Adoption'!AA$4*(1/(1-'General Inputs'!$C$10))*$J1717*1000*$I1717,ABS(($F1717-$E1717)*(1+$J9)^(AE$490-$K$490)))</f>
        <v>0</v>
      </c>
      <c r="AF1717" s="357">
        <f>IF('PV Adoption'!AB$4*(1/(1-'General Inputs'!$C$10))*$J1717*1000*$I1717 &lt;= ABS(($F1717-$E1717)*(1+$J9)^(AF$490-$K$490)),'PV Adoption'!AB$4*(1/(1-'General Inputs'!$C$10))*$J1717*1000*$I1717,ABS(($F1717-$E1717)*(1+$J9)^(AF$490-$K$490)))</f>
        <v>0</v>
      </c>
      <c r="AG1717" s="357">
        <f>IF('PV Adoption'!AC$4*(1/(1-'General Inputs'!$C$10))*$J1717*1000*$I1717 &lt;= ABS(($F1717-$E1717)*(1+$J9)^(AG$490-$K$490)),'PV Adoption'!AC$4*(1/(1-'General Inputs'!$C$10))*$J1717*1000*$I1717,ABS(($F1717-$E1717)*(1+$J9)^(AG$490-$K$490)))</f>
        <v>0</v>
      </c>
      <c r="AH1717" s="357">
        <f>IF('PV Adoption'!AD$4*(1/(1-'General Inputs'!$C$10))*$J1717*1000*$I1717 &lt;= ABS(($F1717-$E1717)*(1+$J9)^(AH$490-$K$490)),'PV Adoption'!AD$4*(1/(1-'General Inputs'!$C$10))*$J1717*1000*$I1717,ABS(($F1717-$E1717)*(1+$J9)^(AH$490-$K$490)))</f>
        <v>0</v>
      </c>
      <c r="AI1717" s="357">
        <f>IF('PV Adoption'!AE$4*(1/(1-'General Inputs'!$C$10))*$J1717*1000*$I1717 &lt;= ABS(($F1717-$E1717)*(1+$J9)^(AI$490-$K$490)),'PV Adoption'!AE$4*(1/(1-'General Inputs'!$C$10))*$J1717*1000*$I1717,ABS(($F1717-$E1717)*(1+$J9)^(AI$490-$K$490)))</f>
        <v>0</v>
      </c>
      <c r="AJ1717" s="357">
        <f>IF('PV Adoption'!AF$4*(1/(1-'General Inputs'!$C$10))*$J1717*1000*$I1717 &lt;= ABS(($F1717-$E1717)*(1+$J9)^(AJ$490-$K$490)),'PV Adoption'!AF$4*(1/(1-'General Inputs'!$C$10))*$J1717*1000*$I1717,ABS(($F1717-$E1717)*(1+$J9)^(AJ$490-$K$490)))</f>
        <v>0</v>
      </c>
      <c r="AK1717" s="357">
        <v>29.249184251104673</v>
      </c>
      <c r="AL1717" s="357">
        <v>29.635529212610379</v>
      </c>
      <c r="AM1717" s="357">
        <v>30.058042138283099</v>
      </c>
    </row>
    <row r="1718" spans="1:39" x14ac:dyDescent="0.25">
      <c r="A1718" s="353" t="s">
        <v>344</v>
      </c>
      <c r="B1718" s="353" t="s">
        <v>344</v>
      </c>
      <c r="C1718" s="441">
        <f t="shared" ref="C1718:H1718" si="1169">C10</f>
        <v>750</v>
      </c>
      <c r="D1718" s="441"/>
      <c r="E1718" s="441"/>
      <c r="F1718" s="441"/>
      <c r="G1718" s="441"/>
      <c r="H1718" s="441">
        <f t="shared" si="1169"/>
        <v>0</v>
      </c>
      <c r="I1718" s="470">
        <f>IFERROR(VLOOKUP(B1718,Coincidence!$B$2:$E$242,4,FALSE)*IF($G1718="Winter",'General Inputs'!$C$25,'General Inputs'!$C$24),IF($G1718="Winter",'General Inputs'!$C$25,'General Inputs'!$C$24))</f>
        <v>0.52140604400000001</v>
      </c>
      <c r="J1718" s="466">
        <f>'Nameplate by Substation'!H10</f>
        <v>4.3582513482037273E-4</v>
      </c>
      <c r="K1718" s="357">
        <f>IF('PV Adoption'!G$4*(1/(1-'General Inputs'!$C$10))*$J1718*1000*$I1718 &lt;= ABS(($F1718-$E1718)*(1+$J10)^(K$490-$K$490)),'PV Adoption'!G$4*(1/(1-'General Inputs'!$C$10))*$J1718*1000*$I1718,ABS(($F1718-$E1718)*(1+$J10)^(K$490-$K$490)))</f>
        <v>0</v>
      </c>
      <c r="L1718" s="357">
        <f>IF('PV Adoption'!H$4*(1/(1-'General Inputs'!$C$10))*$J1718*1000*$I1718 &lt;= ABS(($F1718-$E1718)*(1+$J10)^(L$490-$K$490)),'PV Adoption'!H$4*(1/(1-'General Inputs'!$C$10))*$J1718*1000*$I1718,ABS(($F1718-$E1718)*(1+$J10)^(L$490-$K$490)))</f>
        <v>0</v>
      </c>
      <c r="M1718" s="357">
        <f>IF('PV Adoption'!I$4*(1/(1-'General Inputs'!$C$10))*$J1718*1000*$I1718 &lt;= ABS(($F1718-$E1718)*(1+$J10)^(M$490-$K$490)),'PV Adoption'!I$4*(1/(1-'General Inputs'!$C$10))*$J1718*1000*$I1718,ABS(($F1718-$E1718)*(1+$J10)^(M$490-$K$490)))</f>
        <v>0</v>
      </c>
      <c r="N1718" s="357">
        <f>IF('PV Adoption'!J$4*(1/(1-'General Inputs'!$C$10))*$J1718*1000*$I1718 &lt;= ABS(($F1718-$E1718)*(1+$J10)^(N$490-$K$490)),'PV Adoption'!J$4*(1/(1-'General Inputs'!$C$10))*$J1718*1000*$I1718,ABS(($F1718-$E1718)*(1+$J10)^(N$490-$K$490)))</f>
        <v>0</v>
      </c>
      <c r="O1718" s="357">
        <f>IF('PV Adoption'!K$4*(1/(1-'General Inputs'!$C$10))*$J1718*1000*$I1718 &lt;= ABS(($F1718-$E1718)*(1+$J10)^(O$490-$K$490)),'PV Adoption'!K$4*(1/(1-'General Inputs'!$C$10))*$J1718*1000*$I1718,ABS(($F1718-$E1718)*(1+$J10)^(O$490-$K$490)))</f>
        <v>0</v>
      </c>
      <c r="P1718" s="357">
        <f>IF('PV Adoption'!L$4*(1/(1-'General Inputs'!$C$10))*$J1718*1000*$I1718 &lt;= ABS(($F1718-$E1718)*(1+$J10)^(P$490-$K$490)),'PV Adoption'!L$4*(1/(1-'General Inputs'!$C$10))*$J1718*1000*$I1718,ABS(($F1718-$E1718)*(1+$J10)^(P$490-$K$490)))</f>
        <v>0</v>
      </c>
      <c r="Q1718" s="357">
        <f>IF('PV Adoption'!M$4*(1/(1-'General Inputs'!$C$10))*$J1718*1000*$I1718 &lt;= ABS(($F1718-$E1718)*(1+$J10)^(Q$490-$K$490)),'PV Adoption'!M$4*(1/(1-'General Inputs'!$C$10))*$J1718*1000*$I1718,ABS(($F1718-$E1718)*(1+$J10)^(Q$490-$K$490)))</f>
        <v>0</v>
      </c>
      <c r="R1718" s="357">
        <f>IF('PV Adoption'!N$4*(1/(1-'General Inputs'!$C$10))*$J1718*1000*$I1718 &lt;= ABS(($F1718-$E1718)*(1+$J10)^(R$490-$K$490)),'PV Adoption'!N$4*(1/(1-'General Inputs'!$C$10))*$J1718*1000*$I1718,ABS(($F1718-$E1718)*(1+$J10)^(R$490-$K$490)))</f>
        <v>0</v>
      </c>
      <c r="S1718" s="357">
        <f>IF('PV Adoption'!O$4*(1/(1-'General Inputs'!$C$10))*$J1718*1000*$I1718 &lt;= ABS(($F1718-$E1718)*(1+$J10)^(S$490-$K$490)),'PV Adoption'!O$4*(1/(1-'General Inputs'!$C$10))*$J1718*1000*$I1718,ABS(($F1718-$E1718)*(1+$J10)^(S$490-$K$490)))</f>
        <v>0</v>
      </c>
      <c r="T1718" s="357">
        <f>IF('PV Adoption'!P$4*(1/(1-'General Inputs'!$C$10))*$J1718*1000*$I1718 &lt;= ABS(($F1718-$E1718)*(1+$J10)^(T$490-$K$490)),'PV Adoption'!P$4*(1/(1-'General Inputs'!$C$10))*$J1718*1000*$I1718,ABS(($F1718-$E1718)*(1+$J10)^(T$490-$K$490)))</f>
        <v>0</v>
      </c>
      <c r="U1718" s="357">
        <f>IF('PV Adoption'!Q$4*(1/(1-'General Inputs'!$C$10))*$J1718*1000*$I1718 &lt;= ABS(($F1718-$E1718)*(1+$J10)^(U$490-$K$490)),'PV Adoption'!Q$4*(1/(1-'General Inputs'!$C$10))*$J1718*1000*$I1718,ABS(($F1718-$E1718)*(1+$J10)^(U$490-$K$490)))</f>
        <v>0</v>
      </c>
      <c r="V1718" s="357">
        <f>IF('PV Adoption'!R$4*(1/(1-'General Inputs'!$C$10))*$J1718*1000*$I1718 &lt;= ABS(($F1718-$E1718)*(1+$J10)^(V$490-$K$490)),'PV Adoption'!R$4*(1/(1-'General Inputs'!$C$10))*$J1718*1000*$I1718,ABS(($F1718-$E1718)*(1+$J10)^(V$490-$K$490)))</f>
        <v>0</v>
      </c>
      <c r="W1718" s="357">
        <f>IF('PV Adoption'!S$4*(1/(1-'General Inputs'!$C$10))*$J1718*1000*$I1718 &lt;= ABS(($F1718-$E1718)*(1+$J10)^(W$490-$K$490)),'PV Adoption'!S$4*(1/(1-'General Inputs'!$C$10))*$J1718*1000*$I1718,ABS(($F1718-$E1718)*(1+$J10)^(W$490-$K$490)))</f>
        <v>0</v>
      </c>
      <c r="X1718" s="357">
        <f>IF('PV Adoption'!T$4*(1/(1-'General Inputs'!$C$10))*$J1718*1000*$I1718 &lt;= ABS(($F1718-$E1718)*(1+$J10)^(X$490-$K$490)),'PV Adoption'!T$4*(1/(1-'General Inputs'!$C$10))*$J1718*1000*$I1718,ABS(($F1718-$E1718)*(1+$J10)^(X$490-$K$490)))</f>
        <v>0</v>
      </c>
      <c r="Y1718" s="357">
        <f>IF('PV Adoption'!U$4*(1/(1-'General Inputs'!$C$10))*$J1718*1000*$I1718 &lt;= ABS(($F1718-$E1718)*(1+$J10)^(Y$490-$K$490)),'PV Adoption'!U$4*(1/(1-'General Inputs'!$C$10))*$J1718*1000*$I1718,ABS(($F1718-$E1718)*(1+$J10)^(Y$490-$K$490)))</f>
        <v>0</v>
      </c>
      <c r="Z1718" s="357">
        <f>IF('PV Adoption'!V$4*(1/(1-'General Inputs'!$C$10))*$J1718*1000*$I1718 &lt;= ABS(($F1718-$E1718)*(1+$J10)^(Z$490-$K$490)),'PV Adoption'!V$4*(1/(1-'General Inputs'!$C$10))*$J1718*1000*$I1718,ABS(($F1718-$E1718)*(1+$J10)^(Z$490-$K$490)))</f>
        <v>0</v>
      </c>
      <c r="AA1718" s="357">
        <f>IF('PV Adoption'!W$4*(1/(1-'General Inputs'!$C$10))*$J1718*1000*$I1718 &lt;= ABS(($F1718-$E1718)*(1+$J10)^(AA$490-$K$490)),'PV Adoption'!W$4*(1/(1-'General Inputs'!$C$10))*$J1718*1000*$I1718,ABS(($F1718-$E1718)*(1+$J10)^(AA$490-$K$490)))</f>
        <v>0</v>
      </c>
      <c r="AB1718" s="357">
        <f>IF('PV Adoption'!X$4*(1/(1-'General Inputs'!$C$10))*$J1718*1000*$I1718 &lt;= ABS(($F1718-$E1718)*(1+$J10)^(AB$490-$K$490)),'PV Adoption'!X$4*(1/(1-'General Inputs'!$C$10))*$J1718*1000*$I1718,ABS(($F1718-$E1718)*(1+$J10)^(AB$490-$K$490)))</f>
        <v>0</v>
      </c>
      <c r="AC1718" s="357">
        <f>IF('PV Adoption'!Y$4*(1/(1-'General Inputs'!$C$10))*$J1718*1000*$I1718 &lt;= ABS(($F1718-$E1718)*(1+$J10)^(AC$490-$K$490)),'PV Adoption'!Y$4*(1/(1-'General Inputs'!$C$10))*$J1718*1000*$I1718,ABS(($F1718-$E1718)*(1+$J10)^(AC$490-$K$490)))</f>
        <v>0</v>
      </c>
      <c r="AD1718" s="357">
        <f>IF('PV Adoption'!Z$4*(1/(1-'General Inputs'!$C$10))*$J1718*1000*$I1718 &lt;= ABS(($F1718-$E1718)*(1+$J10)^(AD$490-$K$490)),'PV Adoption'!Z$4*(1/(1-'General Inputs'!$C$10))*$J1718*1000*$I1718,ABS(($F1718-$E1718)*(1+$J10)^(AD$490-$K$490)))</f>
        <v>0</v>
      </c>
      <c r="AE1718" s="357">
        <f>IF('PV Adoption'!AA$4*(1/(1-'General Inputs'!$C$10))*$J1718*1000*$I1718 &lt;= ABS(($F1718-$E1718)*(1+$J10)^(AE$490-$K$490)),'PV Adoption'!AA$4*(1/(1-'General Inputs'!$C$10))*$J1718*1000*$I1718,ABS(($F1718-$E1718)*(1+$J10)^(AE$490-$K$490)))</f>
        <v>0</v>
      </c>
      <c r="AF1718" s="357">
        <f>IF('PV Adoption'!AB$4*(1/(1-'General Inputs'!$C$10))*$J1718*1000*$I1718 &lt;= ABS(($F1718-$E1718)*(1+$J10)^(AF$490-$K$490)),'PV Adoption'!AB$4*(1/(1-'General Inputs'!$C$10))*$J1718*1000*$I1718,ABS(($F1718-$E1718)*(1+$J10)^(AF$490-$K$490)))</f>
        <v>0</v>
      </c>
      <c r="AG1718" s="357">
        <f>IF('PV Adoption'!AC$4*(1/(1-'General Inputs'!$C$10))*$J1718*1000*$I1718 &lt;= ABS(($F1718-$E1718)*(1+$J10)^(AG$490-$K$490)),'PV Adoption'!AC$4*(1/(1-'General Inputs'!$C$10))*$J1718*1000*$I1718,ABS(($F1718-$E1718)*(1+$J10)^(AG$490-$K$490)))</f>
        <v>0</v>
      </c>
      <c r="AH1718" s="357">
        <f>IF('PV Adoption'!AD$4*(1/(1-'General Inputs'!$C$10))*$J1718*1000*$I1718 &lt;= ABS(($F1718-$E1718)*(1+$J10)^(AH$490-$K$490)),'PV Adoption'!AD$4*(1/(1-'General Inputs'!$C$10))*$J1718*1000*$I1718,ABS(($F1718-$E1718)*(1+$J10)^(AH$490-$K$490)))</f>
        <v>0</v>
      </c>
      <c r="AI1718" s="357">
        <f>IF('PV Adoption'!AE$4*(1/(1-'General Inputs'!$C$10))*$J1718*1000*$I1718 &lt;= ABS(($F1718-$E1718)*(1+$J10)^(AI$490-$K$490)),'PV Adoption'!AE$4*(1/(1-'General Inputs'!$C$10))*$J1718*1000*$I1718,ABS(($F1718-$E1718)*(1+$J10)^(AI$490-$K$490)))</f>
        <v>0</v>
      </c>
      <c r="AJ1718" s="357">
        <f>IF('PV Adoption'!AF$4*(1/(1-'General Inputs'!$C$10))*$J1718*1000*$I1718 &lt;= ABS(($F1718-$E1718)*(1+$J10)^(AJ$490-$K$490)),'PV Adoption'!AF$4*(1/(1-'General Inputs'!$C$10))*$J1718*1000*$I1718,ABS(($F1718-$E1718)*(1+$J10)^(AJ$490-$K$490)))</f>
        <v>0</v>
      </c>
      <c r="AK1718" s="357">
        <v>53.662315735991669</v>
      </c>
      <c r="AL1718" s="357">
        <v>53.936616682366392</v>
      </c>
      <c r="AM1718" s="357">
        <v>54.21231974879781</v>
      </c>
    </row>
    <row r="1719" spans="1:39" x14ac:dyDescent="0.25">
      <c r="A1719" s="353" t="s">
        <v>223</v>
      </c>
      <c r="B1719" s="353" t="s">
        <v>307</v>
      </c>
      <c r="C1719" s="441">
        <f t="shared" ref="C1719:H1719" si="1170">C11</f>
        <v>20000</v>
      </c>
      <c r="D1719" s="441"/>
      <c r="E1719" s="441"/>
      <c r="F1719" s="441"/>
      <c r="G1719" s="441"/>
      <c r="H1719" s="441">
        <f t="shared" si="1170"/>
        <v>0</v>
      </c>
      <c r="I1719" s="470">
        <f>IFERROR(VLOOKUP(B1719,Coincidence!$B$2:$E$242,4,FALSE)*IF($G1719="Winter",'General Inputs'!$C$25,'General Inputs'!$C$24),IF($G1719="Winter",'General Inputs'!$C$25,'General Inputs'!$C$24))</f>
        <v>0.52140604400000001</v>
      </c>
      <c r="J1719" s="466">
        <f>'Nameplate by Substation'!H11</f>
        <v>1.5439030270064056E-2</v>
      </c>
      <c r="K1719" s="357">
        <f>IF('PV Adoption'!G$4*(1/(1-'General Inputs'!$C$10))*$J1719*1000*$I1719 &lt;= ABS(($F1719-$E1719)*(1+$J11)^(K$490-$K$490)),'PV Adoption'!G$4*(1/(1-'General Inputs'!$C$10))*$J1719*1000*$I1719,ABS(($F1719-$E1719)*(1+$J11)^(K$490-$K$490)))</f>
        <v>0</v>
      </c>
      <c r="L1719" s="357">
        <f>IF('PV Adoption'!H$4*(1/(1-'General Inputs'!$C$10))*$J1719*1000*$I1719 &lt;= ABS(($F1719-$E1719)*(1+$J11)^(L$490-$K$490)),'PV Adoption'!H$4*(1/(1-'General Inputs'!$C$10))*$J1719*1000*$I1719,ABS(($F1719-$E1719)*(1+$J11)^(L$490-$K$490)))</f>
        <v>0</v>
      </c>
      <c r="M1719" s="357">
        <f>IF('PV Adoption'!I$4*(1/(1-'General Inputs'!$C$10))*$J1719*1000*$I1719 &lt;= ABS(($F1719-$E1719)*(1+$J11)^(M$490-$K$490)),'PV Adoption'!I$4*(1/(1-'General Inputs'!$C$10))*$J1719*1000*$I1719,ABS(($F1719-$E1719)*(1+$J11)^(M$490-$K$490)))</f>
        <v>0</v>
      </c>
      <c r="N1719" s="357">
        <f>IF('PV Adoption'!J$4*(1/(1-'General Inputs'!$C$10))*$J1719*1000*$I1719 &lt;= ABS(($F1719-$E1719)*(1+$J11)^(N$490-$K$490)),'PV Adoption'!J$4*(1/(1-'General Inputs'!$C$10))*$J1719*1000*$I1719,ABS(($F1719-$E1719)*(1+$J11)^(N$490-$K$490)))</f>
        <v>0</v>
      </c>
      <c r="O1719" s="357">
        <f>IF('PV Adoption'!K$4*(1/(1-'General Inputs'!$C$10))*$J1719*1000*$I1719 &lt;= ABS(($F1719-$E1719)*(1+$J11)^(O$490-$K$490)),'PV Adoption'!K$4*(1/(1-'General Inputs'!$C$10))*$J1719*1000*$I1719,ABS(($F1719-$E1719)*(1+$J11)^(O$490-$K$490)))</f>
        <v>0</v>
      </c>
      <c r="P1719" s="357">
        <f>IF('PV Adoption'!L$4*(1/(1-'General Inputs'!$C$10))*$J1719*1000*$I1719 &lt;= ABS(($F1719-$E1719)*(1+$J11)^(P$490-$K$490)),'PV Adoption'!L$4*(1/(1-'General Inputs'!$C$10))*$J1719*1000*$I1719,ABS(($F1719-$E1719)*(1+$J11)^(P$490-$K$490)))</f>
        <v>0</v>
      </c>
      <c r="Q1719" s="357">
        <f>IF('PV Adoption'!M$4*(1/(1-'General Inputs'!$C$10))*$J1719*1000*$I1719 &lt;= ABS(($F1719-$E1719)*(1+$J11)^(Q$490-$K$490)),'PV Adoption'!M$4*(1/(1-'General Inputs'!$C$10))*$J1719*1000*$I1719,ABS(($F1719-$E1719)*(1+$J11)^(Q$490-$K$490)))</f>
        <v>0</v>
      </c>
      <c r="R1719" s="357">
        <f>IF('PV Adoption'!N$4*(1/(1-'General Inputs'!$C$10))*$J1719*1000*$I1719 &lt;= ABS(($F1719-$E1719)*(1+$J11)^(R$490-$K$490)),'PV Adoption'!N$4*(1/(1-'General Inputs'!$C$10))*$J1719*1000*$I1719,ABS(($F1719-$E1719)*(1+$J11)^(R$490-$K$490)))</f>
        <v>0</v>
      </c>
      <c r="S1719" s="357">
        <f>IF('PV Adoption'!O$4*(1/(1-'General Inputs'!$C$10))*$J1719*1000*$I1719 &lt;= ABS(($F1719-$E1719)*(1+$J11)^(S$490-$K$490)),'PV Adoption'!O$4*(1/(1-'General Inputs'!$C$10))*$J1719*1000*$I1719,ABS(($F1719-$E1719)*(1+$J11)^(S$490-$K$490)))</f>
        <v>0</v>
      </c>
      <c r="T1719" s="357">
        <f>IF('PV Adoption'!P$4*(1/(1-'General Inputs'!$C$10))*$J1719*1000*$I1719 &lt;= ABS(($F1719-$E1719)*(1+$J11)^(T$490-$K$490)),'PV Adoption'!P$4*(1/(1-'General Inputs'!$C$10))*$J1719*1000*$I1719,ABS(($F1719-$E1719)*(1+$J11)^(T$490-$K$490)))</f>
        <v>0</v>
      </c>
      <c r="U1719" s="357">
        <f>IF('PV Adoption'!Q$4*(1/(1-'General Inputs'!$C$10))*$J1719*1000*$I1719 &lt;= ABS(($F1719-$E1719)*(1+$J11)^(U$490-$K$490)),'PV Adoption'!Q$4*(1/(1-'General Inputs'!$C$10))*$J1719*1000*$I1719,ABS(($F1719-$E1719)*(1+$J11)^(U$490-$K$490)))</f>
        <v>0</v>
      </c>
      <c r="V1719" s="357">
        <f>IF('PV Adoption'!R$4*(1/(1-'General Inputs'!$C$10))*$J1719*1000*$I1719 &lt;= ABS(($F1719-$E1719)*(1+$J11)^(V$490-$K$490)),'PV Adoption'!R$4*(1/(1-'General Inputs'!$C$10))*$J1719*1000*$I1719,ABS(($F1719-$E1719)*(1+$J11)^(V$490-$K$490)))</f>
        <v>0</v>
      </c>
      <c r="W1719" s="357">
        <f>IF('PV Adoption'!S$4*(1/(1-'General Inputs'!$C$10))*$J1719*1000*$I1719 &lt;= ABS(($F1719-$E1719)*(1+$J11)^(W$490-$K$490)),'PV Adoption'!S$4*(1/(1-'General Inputs'!$C$10))*$J1719*1000*$I1719,ABS(($F1719-$E1719)*(1+$J11)^(W$490-$K$490)))</f>
        <v>0</v>
      </c>
      <c r="X1719" s="357">
        <f>IF('PV Adoption'!T$4*(1/(1-'General Inputs'!$C$10))*$J1719*1000*$I1719 &lt;= ABS(($F1719-$E1719)*(1+$J11)^(X$490-$K$490)),'PV Adoption'!T$4*(1/(1-'General Inputs'!$C$10))*$J1719*1000*$I1719,ABS(($F1719-$E1719)*(1+$J11)^(X$490-$K$490)))</f>
        <v>0</v>
      </c>
      <c r="Y1719" s="357">
        <f>IF('PV Adoption'!U$4*(1/(1-'General Inputs'!$C$10))*$J1719*1000*$I1719 &lt;= ABS(($F1719-$E1719)*(1+$J11)^(Y$490-$K$490)),'PV Adoption'!U$4*(1/(1-'General Inputs'!$C$10))*$J1719*1000*$I1719,ABS(($F1719-$E1719)*(1+$J11)^(Y$490-$K$490)))</f>
        <v>0</v>
      </c>
      <c r="Z1719" s="357">
        <f>IF('PV Adoption'!V$4*(1/(1-'General Inputs'!$C$10))*$J1719*1000*$I1719 &lt;= ABS(($F1719-$E1719)*(1+$J11)^(Z$490-$K$490)),'PV Adoption'!V$4*(1/(1-'General Inputs'!$C$10))*$J1719*1000*$I1719,ABS(($F1719-$E1719)*(1+$J11)^(Z$490-$K$490)))</f>
        <v>0</v>
      </c>
      <c r="AA1719" s="357">
        <f>IF('PV Adoption'!W$4*(1/(1-'General Inputs'!$C$10))*$J1719*1000*$I1719 &lt;= ABS(($F1719-$E1719)*(1+$J11)^(AA$490-$K$490)),'PV Adoption'!W$4*(1/(1-'General Inputs'!$C$10))*$J1719*1000*$I1719,ABS(($F1719-$E1719)*(1+$J11)^(AA$490-$K$490)))</f>
        <v>0</v>
      </c>
      <c r="AB1719" s="357">
        <f>IF('PV Adoption'!X$4*(1/(1-'General Inputs'!$C$10))*$J1719*1000*$I1719 &lt;= ABS(($F1719-$E1719)*(1+$J11)^(AB$490-$K$490)),'PV Adoption'!X$4*(1/(1-'General Inputs'!$C$10))*$J1719*1000*$I1719,ABS(($F1719-$E1719)*(1+$J11)^(AB$490-$K$490)))</f>
        <v>0</v>
      </c>
      <c r="AC1719" s="357">
        <f>IF('PV Adoption'!Y$4*(1/(1-'General Inputs'!$C$10))*$J1719*1000*$I1719 &lt;= ABS(($F1719-$E1719)*(1+$J11)^(AC$490-$K$490)),'PV Adoption'!Y$4*(1/(1-'General Inputs'!$C$10))*$J1719*1000*$I1719,ABS(($F1719-$E1719)*(1+$J11)^(AC$490-$K$490)))</f>
        <v>0</v>
      </c>
      <c r="AD1719" s="357">
        <f>IF('PV Adoption'!Z$4*(1/(1-'General Inputs'!$C$10))*$J1719*1000*$I1719 &lt;= ABS(($F1719-$E1719)*(1+$J11)^(AD$490-$K$490)),'PV Adoption'!Z$4*(1/(1-'General Inputs'!$C$10))*$J1719*1000*$I1719,ABS(($F1719-$E1719)*(1+$J11)^(AD$490-$K$490)))</f>
        <v>0</v>
      </c>
      <c r="AE1719" s="357">
        <f>IF('PV Adoption'!AA$4*(1/(1-'General Inputs'!$C$10))*$J1719*1000*$I1719 &lt;= ABS(($F1719-$E1719)*(1+$J11)^(AE$490-$K$490)),'PV Adoption'!AA$4*(1/(1-'General Inputs'!$C$10))*$J1719*1000*$I1719,ABS(($F1719-$E1719)*(1+$J11)^(AE$490-$K$490)))</f>
        <v>0</v>
      </c>
      <c r="AF1719" s="357">
        <f>IF('PV Adoption'!AB$4*(1/(1-'General Inputs'!$C$10))*$J1719*1000*$I1719 &lt;= ABS(($F1719-$E1719)*(1+$J11)^(AF$490-$K$490)),'PV Adoption'!AB$4*(1/(1-'General Inputs'!$C$10))*$J1719*1000*$I1719,ABS(($F1719-$E1719)*(1+$J11)^(AF$490-$K$490)))</f>
        <v>0</v>
      </c>
      <c r="AG1719" s="357">
        <f>IF('PV Adoption'!AC$4*(1/(1-'General Inputs'!$C$10))*$J1719*1000*$I1719 &lt;= ABS(($F1719-$E1719)*(1+$J11)^(AG$490-$K$490)),'PV Adoption'!AC$4*(1/(1-'General Inputs'!$C$10))*$J1719*1000*$I1719,ABS(($F1719-$E1719)*(1+$J11)^(AG$490-$K$490)))</f>
        <v>0</v>
      </c>
      <c r="AH1719" s="357">
        <f>IF('PV Adoption'!AD$4*(1/(1-'General Inputs'!$C$10))*$J1719*1000*$I1719 &lt;= ABS(($F1719-$E1719)*(1+$J11)^(AH$490-$K$490)),'PV Adoption'!AD$4*(1/(1-'General Inputs'!$C$10))*$J1719*1000*$I1719,ABS(($F1719-$E1719)*(1+$J11)^(AH$490-$K$490)))</f>
        <v>0</v>
      </c>
      <c r="AI1719" s="357">
        <f>IF('PV Adoption'!AE$4*(1/(1-'General Inputs'!$C$10))*$J1719*1000*$I1719 &lt;= ABS(($F1719-$E1719)*(1+$J11)^(AI$490-$K$490)),'PV Adoption'!AE$4*(1/(1-'General Inputs'!$C$10))*$J1719*1000*$I1719,ABS(($F1719-$E1719)*(1+$J11)^(AI$490-$K$490)))</f>
        <v>0</v>
      </c>
      <c r="AJ1719" s="357">
        <f>IF('PV Adoption'!AF$4*(1/(1-'General Inputs'!$C$10))*$J1719*1000*$I1719 &lt;= ABS(($F1719-$E1719)*(1+$J11)^(AJ$490-$K$490)),'PV Adoption'!AF$4*(1/(1-'General Inputs'!$C$10))*$J1719*1000*$I1719,ABS(($F1719-$E1719)*(1+$J11)^(AJ$490-$K$490)))</f>
        <v>0</v>
      </c>
      <c r="AK1719" s="357">
        <v>0</v>
      </c>
      <c r="AL1719" s="357">
        <v>0</v>
      </c>
      <c r="AM1719" s="357">
        <v>0</v>
      </c>
    </row>
    <row r="1720" spans="1:39" x14ac:dyDescent="0.25">
      <c r="A1720" s="353" t="s">
        <v>223</v>
      </c>
      <c r="B1720" s="353" t="s">
        <v>275</v>
      </c>
      <c r="C1720" s="441">
        <f t="shared" ref="C1720:H1720" si="1171">C12</f>
        <v>20000</v>
      </c>
      <c r="D1720" s="441"/>
      <c r="E1720" s="441"/>
      <c r="F1720" s="441"/>
      <c r="G1720" s="441"/>
      <c r="H1720" s="441">
        <f t="shared" si="1171"/>
        <v>0</v>
      </c>
      <c r="I1720" s="470">
        <f>IFERROR(VLOOKUP(B1720,Coincidence!$B$2:$E$242,4,FALSE)*IF($G1720="Winter",'General Inputs'!$C$25,'General Inputs'!$C$24),IF($G1720="Winter",'General Inputs'!$C$25,'General Inputs'!$C$24))</f>
        <v>0.52140604400000001</v>
      </c>
      <c r="J1720" s="466">
        <f>'Nameplate by Substation'!H12</f>
        <v>1.3140686493711768E-2</v>
      </c>
      <c r="K1720" s="357">
        <f>IF('PV Adoption'!G$4*(1/(1-'General Inputs'!$C$10))*$J1720*1000*$I1720 &lt;= ABS(($F1720-$E1720)*(1+$J12)^(K$490-$K$490)),'PV Adoption'!G$4*(1/(1-'General Inputs'!$C$10))*$J1720*1000*$I1720,ABS(($F1720-$E1720)*(1+$J12)^(K$490-$K$490)))</f>
        <v>0</v>
      </c>
      <c r="L1720" s="357">
        <f>IF('PV Adoption'!H$4*(1/(1-'General Inputs'!$C$10))*$J1720*1000*$I1720 &lt;= ABS(($F1720-$E1720)*(1+$J12)^(L$490-$K$490)),'PV Adoption'!H$4*(1/(1-'General Inputs'!$C$10))*$J1720*1000*$I1720,ABS(($F1720-$E1720)*(1+$J12)^(L$490-$K$490)))</f>
        <v>0</v>
      </c>
      <c r="M1720" s="357">
        <f>IF('PV Adoption'!I$4*(1/(1-'General Inputs'!$C$10))*$J1720*1000*$I1720 &lt;= ABS(($F1720-$E1720)*(1+$J12)^(M$490-$K$490)),'PV Adoption'!I$4*(1/(1-'General Inputs'!$C$10))*$J1720*1000*$I1720,ABS(($F1720-$E1720)*(1+$J12)^(M$490-$K$490)))</f>
        <v>0</v>
      </c>
      <c r="N1720" s="357">
        <f>IF('PV Adoption'!J$4*(1/(1-'General Inputs'!$C$10))*$J1720*1000*$I1720 &lt;= ABS(($F1720-$E1720)*(1+$J12)^(N$490-$K$490)),'PV Adoption'!J$4*(1/(1-'General Inputs'!$C$10))*$J1720*1000*$I1720,ABS(($F1720-$E1720)*(1+$J12)^(N$490-$K$490)))</f>
        <v>0</v>
      </c>
      <c r="O1720" s="357">
        <f>IF('PV Adoption'!K$4*(1/(1-'General Inputs'!$C$10))*$J1720*1000*$I1720 &lt;= ABS(($F1720-$E1720)*(1+$J12)^(O$490-$K$490)),'PV Adoption'!K$4*(1/(1-'General Inputs'!$C$10))*$J1720*1000*$I1720,ABS(($F1720-$E1720)*(1+$J12)^(O$490-$K$490)))</f>
        <v>0</v>
      </c>
      <c r="P1720" s="357">
        <f>IF('PV Adoption'!L$4*(1/(1-'General Inputs'!$C$10))*$J1720*1000*$I1720 &lt;= ABS(($F1720-$E1720)*(1+$J12)^(P$490-$K$490)),'PV Adoption'!L$4*(1/(1-'General Inputs'!$C$10))*$J1720*1000*$I1720,ABS(($F1720-$E1720)*(1+$J12)^(P$490-$K$490)))</f>
        <v>0</v>
      </c>
      <c r="Q1720" s="357">
        <f>IF('PV Adoption'!M$4*(1/(1-'General Inputs'!$C$10))*$J1720*1000*$I1720 &lt;= ABS(($F1720-$E1720)*(1+$J12)^(Q$490-$K$490)),'PV Adoption'!M$4*(1/(1-'General Inputs'!$C$10))*$J1720*1000*$I1720,ABS(($F1720-$E1720)*(1+$J12)^(Q$490-$K$490)))</f>
        <v>0</v>
      </c>
      <c r="R1720" s="357">
        <f>IF('PV Adoption'!N$4*(1/(1-'General Inputs'!$C$10))*$J1720*1000*$I1720 &lt;= ABS(($F1720-$E1720)*(1+$J12)^(R$490-$K$490)),'PV Adoption'!N$4*(1/(1-'General Inputs'!$C$10))*$J1720*1000*$I1720,ABS(($F1720-$E1720)*(1+$J12)^(R$490-$K$490)))</f>
        <v>0</v>
      </c>
      <c r="S1720" s="357">
        <f>IF('PV Adoption'!O$4*(1/(1-'General Inputs'!$C$10))*$J1720*1000*$I1720 &lt;= ABS(($F1720-$E1720)*(1+$J12)^(S$490-$K$490)),'PV Adoption'!O$4*(1/(1-'General Inputs'!$C$10))*$J1720*1000*$I1720,ABS(($F1720-$E1720)*(1+$J12)^(S$490-$K$490)))</f>
        <v>0</v>
      </c>
      <c r="T1720" s="357">
        <f>IF('PV Adoption'!P$4*(1/(1-'General Inputs'!$C$10))*$J1720*1000*$I1720 &lt;= ABS(($F1720-$E1720)*(1+$J12)^(T$490-$K$490)),'PV Adoption'!P$4*(1/(1-'General Inputs'!$C$10))*$J1720*1000*$I1720,ABS(($F1720-$E1720)*(1+$J12)^(T$490-$K$490)))</f>
        <v>0</v>
      </c>
      <c r="U1720" s="357">
        <f>IF('PV Adoption'!Q$4*(1/(1-'General Inputs'!$C$10))*$J1720*1000*$I1720 &lt;= ABS(($F1720-$E1720)*(1+$J12)^(U$490-$K$490)),'PV Adoption'!Q$4*(1/(1-'General Inputs'!$C$10))*$J1720*1000*$I1720,ABS(($F1720-$E1720)*(1+$J12)^(U$490-$K$490)))</f>
        <v>0</v>
      </c>
      <c r="V1720" s="357">
        <f>IF('PV Adoption'!R$4*(1/(1-'General Inputs'!$C$10))*$J1720*1000*$I1720 &lt;= ABS(($F1720-$E1720)*(1+$J12)^(V$490-$K$490)),'PV Adoption'!R$4*(1/(1-'General Inputs'!$C$10))*$J1720*1000*$I1720,ABS(($F1720-$E1720)*(1+$J12)^(V$490-$K$490)))</f>
        <v>0</v>
      </c>
      <c r="W1720" s="357">
        <f>IF('PV Adoption'!S$4*(1/(1-'General Inputs'!$C$10))*$J1720*1000*$I1720 &lt;= ABS(($F1720-$E1720)*(1+$J12)^(W$490-$K$490)),'PV Adoption'!S$4*(1/(1-'General Inputs'!$C$10))*$J1720*1000*$I1720,ABS(($F1720-$E1720)*(1+$J12)^(W$490-$K$490)))</f>
        <v>0</v>
      </c>
      <c r="X1720" s="357">
        <f>IF('PV Adoption'!T$4*(1/(1-'General Inputs'!$C$10))*$J1720*1000*$I1720 &lt;= ABS(($F1720-$E1720)*(1+$J12)^(X$490-$K$490)),'PV Adoption'!T$4*(1/(1-'General Inputs'!$C$10))*$J1720*1000*$I1720,ABS(($F1720-$E1720)*(1+$J12)^(X$490-$K$490)))</f>
        <v>0</v>
      </c>
      <c r="Y1720" s="357">
        <f>IF('PV Adoption'!U$4*(1/(1-'General Inputs'!$C$10))*$J1720*1000*$I1720 &lt;= ABS(($F1720-$E1720)*(1+$J12)^(Y$490-$K$490)),'PV Adoption'!U$4*(1/(1-'General Inputs'!$C$10))*$J1720*1000*$I1720,ABS(($F1720-$E1720)*(1+$J12)^(Y$490-$K$490)))</f>
        <v>0</v>
      </c>
      <c r="Z1720" s="357">
        <f>IF('PV Adoption'!V$4*(1/(1-'General Inputs'!$C$10))*$J1720*1000*$I1720 &lt;= ABS(($F1720-$E1720)*(1+$J12)^(Z$490-$K$490)),'PV Adoption'!V$4*(1/(1-'General Inputs'!$C$10))*$J1720*1000*$I1720,ABS(($F1720-$E1720)*(1+$J12)^(Z$490-$K$490)))</f>
        <v>0</v>
      </c>
      <c r="AA1720" s="357">
        <f>IF('PV Adoption'!W$4*(1/(1-'General Inputs'!$C$10))*$J1720*1000*$I1720 &lt;= ABS(($F1720-$E1720)*(1+$J12)^(AA$490-$K$490)),'PV Adoption'!W$4*(1/(1-'General Inputs'!$C$10))*$J1720*1000*$I1720,ABS(($F1720-$E1720)*(1+$J12)^(AA$490-$K$490)))</f>
        <v>0</v>
      </c>
      <c r="AB1720" s="357">
        <f>IF('PV Adoption'!X$4*(1/(1-'General Inputs'!$C$10))*$J1720*1000*$I1720 &lt;= ABS(($F1720-$E1720)*(1+$J12)^(AB$490-$K$490)),'PV Adoption'!X$4*(1/(1-'General Inputs'!$C$10))*$J1720*1000*$I1720,ABS(($F1720-$E1720)*(1+$J12)^(AB$490-$K$490)))</f>
        <v>0</v>
      </c>
      <c r="AC1720" s="357">
        <f>IF('PV Adoption'!Y$4*(1/(1-'General Inputs'!$C$10))*$J1720*1000*$I1720 &lt;= ABS(($F1720-$E1720)*(1+$J12)^(AC$490-$K$490)),'PV Adoption'!Y$4*(1/(1-'General Inputs'!$C$10))*$J1720*1000*$I1720,ABS(($F1720-$E1720)*(1+$J12)^(AC$490-$K$490)))</f>
        <v>0</v>
      </c>
      <c r="AD1720" s="357">
        <f>IF('PV Adoption'!Z$4*(1/(1-'General Inputs'!$C$10))*$J1720*1000*$I1720 &lt;= ABS(($F1720-$E1720)*(1+$J12)^(AD$490-$K$490)),'PV Adoption'!Z$4*(1/(1-'General Inputs'!$C$10))*$J1720*1000*$I1720,ABS(($F1720-$E1720)*(1+$J12)^(AD$490-$K$490)))</f>
        <v>0</v>
      </c>
      <c r="AE1720" s="357">
        <f>IF('PV Adoption'!AA$4*(1/(1-'General Inputs'!$C$10))*$J1720*1000*$I1720 &lt;= ABS(($F1720-$E1720)*(1+$J12)^(AE$490-$K$490)),'PV Adoption'!AA$4*(1/(1-'General Inputs'!$C$10))*$J1720*1000*$I1720,ABS(($F1720-$E1720)*(1+$J12)^(AE$490-$K$490)))</f>
        <v>0</v>
      </c>
      <c r="AF1720" s="357">
        <f>IF('PV Adoption'!AB$4*(1/(1-'General Inputs'!$C$10))*$J1720*1000*$I1720 &lt;= ABS(($F1720-$E1720)*(1+$J12)^(AF$490-$K$490)),'PV Adoption'!AB$4*(1/(1-'General Inputs'!$C$10))*$J1720*1000*$I1720,ABS(($F1720-$E1720)*(1+$J12)^(AF$490-$K$490)))</f>
        <v>0</v>
      </c>
      <c r="AG1720" s="357">
        <f>IF('PV Adoption'!AC$4*(1/(1-'General Inputs'!$C$10))*$J1720*1000*$I1720 &lt;= ABS(($F1720-$E1720)*(1+$J12)^(AG$490-$K$490)),'PV Adoption'!AC$4*(1/(1-'General Inputs'!$C$10))*$J1720*1000*$I1720,ABS(($F1720-$E1720)*(1+$J12)^(AG$490-$K$490)))</f>
        <v>0</v>
      </c>
      <c r="AH1720" s="357">
        <f>IF('PV Adoption'!AD$4*(1/(1-'General Inputs'!$C$10))*$J1720*1000*$I1720 &lt;= ABS(($F1720-$E1720)*(1+$J12)^(AH$490-$K$490)),'PV Adoption'!AD$4*(1/(1-'General Inputs'!$C$10))*$J1720*1000*$I1720,ABS(($F1720-$E1720)*(1+$J12)^(AH$490-$K$490)))</f>
        <v>0</v>
      </c>
      <c r="AI1720" s="357">
        <f>IF('PV Adoption'!AE$4*(1/(1-'General Inputs'!$C$10))*$J1720*1000*$I1720 &lt;= ABS(($F1720-$E1720)*(1+$J12)^(AI$490-$K$490)),'PV Adoption'!AE$4*(1/(1-'General Inputs'!$C$10))*$J1720*1000*$I1720,ABS(($F1720-$E1720)*(1+$J12)^(AI$490-$K$490)))</f>
        <v>0</v>
      </c>
      <c r="AJ1720" s="357">
        <f>IF('PV Adoption'!AF$4*(1/(1-'General Inputs'!$C$10))*$J1720*1000*$I1720 &lt;= ABS(($F1720-$E1720)*(1+$J12)^(AJ$490-$K$490)),'PV Adoption'!AF$4*(1/(1-'General Inputs'!$C$10))*$J1720*1000*$I1720,ABS(($F1720-$E1720)*(1+$J12)^(AJ$490-$K$490)))</f>
        <v>0</v>
      </c>
      <c r="AK1720" s="357">
        <v>0</v>
      </c>
      <c r="AL1720" s="357">
        <v>0</v>
      </c>
      <c r="AM1720" s="357">
        <v>0</v>
      </c>
    </row>
    <row r="1721" spans="1:39" x14ac:dyDescent="0.25">
      <c r="A1721" s="353" t="s">
        <v>477</v>
      </c>
      <c r="B1721" s="353" t="s">
        <v>477</v>
      </c>
      <c r="C1721" s="441">
        <f t="shared" ref="C1721:H1721" si="1172">C13</f>
        <v>5000</v>
      </c>
      <c r="D1721" s="441"/>
      <c r="E1721" s="441"/>
      <c r="F1721" s="441"/>
      <c r="G1721" s="441"/>
      <c r="H1721" s="441">
        <f t="shared" si="1172"/>
        <v>0</v>
      </c>
      <c r="I1721" s="470">
        <f>IFERROR(VLOOKUP(B1721,Coincidence!$B$2:$E$242,4,FALSE)*IF($G1721="Winter",'General Inputs'!$C$25,'General Inputs'!$C$24),IF($G1721="Winter",'General Inputs'!$C$25,'General Inputs'!$C$24))</f>
        <v>0.52140604400000001</v>
      </c>
      <c r="J1721" s="466">
        <f>'Nameplate by Substation'!H13</f>
        <v>1.0669955652525571E-3</v>
      </c>
      <c r="K1721" s="357">
        <f>IF('PV Adoption'!G$4*(1/(1-'General Inputs'!$C$10))*$J1721*1000*$I1721 &lt;= ABS(($F1721-$E1721)*(1+$J13)^(K$490-$K$490)),'PV Adoption'!G$4*(1/(1-'General Inputs'!$C$10))*$J1721*1000*$I1721,ABS(($F1721-$E1721)*(1+$J13)^(K$490-$K$490)))</f>
        <v>0</v>
      </c>
      <c r="L1721" s="357">
        <f>IF('PV Adoption'!H$4*(1/(1-'General Inputs'!$C$10))*$J1721*1000*$I1721 &lt;= ABS(($F1721-$E1721)*(1+$J13)^(L$490-$K$490)),'PV Adoption'!H$4*(1/(1-'General Inputs'!$C$10))*$J1721*1000*$I1721,ABS(($F1721-$E1721)*(1+$J13)^(L$490-$K$490)))</f>
        <v>0</v>
      </c>
      <c r="M1721" s="357">
        <f>IF('PV Adoption'!I$4*(1/(1-'General Inputs'!$C$10))*$J1721*1000*$I1721 &lt;= ABS(($F1721-$E1721)*(1+$J13)^(M$490-$K$490)),'PV Adoption'!I$4*(1/(1-'General Inputs'!$C$10))*$J1721*1000*$I1721,ABS(($F1721-$E1721)*(1+$J13)^(M$490-$K$490)))</f>
        <v>0</v>
      </c>
      <c r="N1721" s="357">
        <f>IF('PV Adoption'!J$4*(1/(1-'General Inputs'!$C$10))*$J1721*1000*$I1721 &lt;= ABS(($F1721-$E1721)*(1+$J13)^(N$490-$K$490)),'PV Adoption'!J$4*(1/(1-'General Inputs'!$C$10))*$J1721*1000*$I1721,ABS(($F1721-$E1721)*(1+$J13)^(N$490-$K$490)))</f>
        <v>0</v>
      </c>
      <c r="O1721" s="357">
        <f>IF('PV Adoption'!K$4*(1/(1-'General Inputs'!$C$10))*$J1721*1000*$I1721 &lt;= ABS(($F1721-$E1721)*(1+$J13)^(O$490-$K$490)),'PV Adoption'!K$4*(1/(1-'General Inputs'!$C$10))*$J1721*1000*$I1721,ABS(($F1721-$E1721)*(1+$J13)^(O$490-$K$490)))</f>
        <v>0</v>
      </c>
      <c r="P1721" s="357">
        <f>IF('PV Adoption'!L$4*(1/(1-'General Inputs'!$C$10))*$J1721*1000*$I1721 &lt;= ABS(($F1721-$E1721)*(1+$J13)^(P$490-$K$490)),'PV Adoption'!L$4*(1/(1-'General Inputs'!$C$10))*$J1721*1000*$I1721,ABS(($F1721-$E1721)*(1+$J13)^(P$490-$K$490)))</f>
        <v>0</v>
      </c>
      <c r="Q1721" s="357">
        <f>IF('PV Adoption'!M$4*(1/(1-'General Inputs'!$C$10))*$J1721*1000*$I1721 &lt;= ABS(($F1721-$E1721)*(1+$J13)^(Q$490-$K$490)),'PV Adoption'!M$4*(1/(1-'General Inputs'!$C$10))*$J1721*1000*$I1721,ABS(($F1721-$E1721)*(1+$J13)^(Q$490-$K$490)))</f>
        <v>0</v>
      </c>
      <c r="R1721" s="357">
        <f>IF('PV Adoption'!N$4*(1/(1-'General Inputs'!$C$10))*$J1721*1000*$I1721 &lt;= ABS(($F1721-$E1721)*(1+$J13)^(R$490-$K$490)),'PV Adoption'!N$4*(1/(1-'General Inputs'!$C$10))*$J1721*1000*$I1721,ABS(($F1721-$E1721)*(1+$J13)^(R$490-$K$490)))</f>
        <v>0</v>
      </c>
      <c r="S1721" s="357">
        <f>IF('PV Adoption'!O$4*(1/(1-'General Inputs'!$C$10))*$J1721*1000*$I1721 &lt;= ABS(($F1721-$E1721)*(1+$J13)^(S$490-$K$490)),'PV Adoption'!O$4*(1/(1-'General Inputs'!$C$10))*$J1721*1000*$I1721,ABS(($F1721-$E1721)*(1+$J13)^(S$490-$K$490)))</f>
        <v>0</v>
      </c>
      <c r="T1721" s="357">
        <f>IF('PV Adoption'!P$4*(1/(1-'General Inputs'!$C$10))*$J1721*1000*$I1721 &lt;= ABS(($F1721-$E1721)*(1+$J13)^(T$490-$K$490)),'PV Adoption'!P$4*(1/(1-'General Inputs'!$C$10))*$J1721*1000*$I1721,ABS(($F1721-$E1721)*(1+$J13)^(T$490-$K$490)))</f>
        <v>0</v>
      </c>
      <c r="U1721" s="357">
        <f>IF('PV Adoption'!Q$4*(1/(1-'General Inputs'!$C$10))*$J1721*1000*$I1721 &lt;= ABS(($F1721-$E1721)*(1+$J13)^(U$490-$K$490)),'PV Adoption'!Q$4*(1/(1-'General Inputs'!$C$10))*$J1721*1000*$I1721,ABS(($F1721-$E1721)*(1+$J13)^(U$490-$K$490)))</f>
        <v>0</v>
      </c>
      <c r="V1721" s="357">
        <f>IF('PV Adoption'!R$4*(1/(1-'General Inputs'!$C$10))*$J1721*1000*$I1721 &lt;= ABS(($F1721-$E1721)*(1+$J13)^(V$490-$K$490)),'PV Adoption'!R$4*(1/(1-'General Inputs'!$C$10))*$J1721*1000*$I1721,ABS(($F1721-$E1721)*(1+$J13)^(V$490-$K$490)))</f>
        <v>0</v>
      </c>
      <c r="W1721" s="357">
        <f>IF('PV Adoption'!S$4*(1/(1-'General Inputs'!$C$10))*$J1721*1000*$I1721 &lt;= ABS(($F1721-$E1721)*(1+$J13)^(W$490-$K$490)),'PV Adoption'!S$4*(1/(1-'General Inputs'!$C$10))*$J1721*1000*$I1721,ABS(($F1721-$E1721)*(1+$J13)^(W$490-$K$490)))</f>
        <v>0</v>
      </c>
      <c r="X1721" s="357">
        <f>IF('PV Adoption'!T$4*(1/(1-'General Inputs'!$C$10))*$J1721*1000*$I1721 &lt;= ABS(($F1721-$E1721)*(1+$J13)^(X$490-$K$490)),'PV Adoption'!T$4*(1/(1-'General Inputs'!$C$10))*$J1721*1000*$I1721,ABS(($F1721-$E1721)*(1+$J13)^(X$490-$K$490)))</f>
        <v>0</v>
      </c>
      <c r="Y1721" s="357">
        <f>IF('PV Adoption'!U$4*(1/(1-'General Inputs'!$C$10))*$J1721*1000*$I1721 &lt;= ABS(($F1721-$E1721)*(1+$J13)^(Y$490-$K$490)),'PV Adoption'!U$4*(1/(1-'General Inputs'!$C$10))*$J1721*1000*$I1721,ABS(($F1721-$E1721)*(1+$J13)^(Y$490-$K$490)))</f>
        <v>0</v>
      </c>
      <c r="Z1721" s="357">
        <f>IF('PV Adoption'!V$4*(1/(1-'General Inputs'!$C$10))*$J1721*1000*$I1721 &lt;= ABS(($F1721-$E1721)*(1+$J13)^(Z$490-$K$490)),'PV Adoption'!V$4*(1/(1-'General Inputs'!$C$10))*$J1721*1000*$I1721,ABS(($F1721-$E1721)*(1+$J13)^(Z$490-$K$490)))</f>
        <v>0</v>
      </c>
      <c r="AA1721" s="357">
        <f>IF('PV Adoption'!W$4*(1/(1-'General Inputs'!$C$10))*$J1721*1000*$I1721 &lt;= ABS(($F1721-$E1721)*(1+$J13)^(AA$490-$K$490)),'PV Adoption'!W$4*(1/(1-'General Inputs'!$C$10))*$J1721*1000*$I1721,ABS(($F1721-$E1721)*(1+$J13)^(AA$490-$K$490)))</f>
        <v>0</v>
      </c>
      <c r="AB1721" s="357">
        <f>IF('PV Adoption'!X$4*(1/(1-'General Inputs'!$C$10))*$J1721*1000*$I1721 &lt;= ABS(($F1721-$E1721)*(1+$J13)^(AB$490-$K$490)),'PV Adoption'!X$4*(1/(1-'General Inputs'!$C$10))*$J1721*1000*$I1721,ABS(($F1721-$E1721)*(1+$J13)^(AB$490-$K$490)))</f>
        <v>0</v>
      </c>
      <c r="AC1721" s="357">
        <f>IF('PV Adoption'!Y$4*(1/(1-'General Inputs'!$C$10))*$J1721*1000*$I1721 &lt;= ABS(($F1721-$E1721)*(1+$J13)^(AC$490-$K$490)),'PV Adoption'!Y$4*(1/(1-'General Inputs'!$C$10))*$J1721*1000*$I1721,ABS(($F1721-$E1721)*(1+$J13)^(AC$490-$K$490)))</f>
        <v>0</v>
      </c>
      <c r="AD1721" s="357">
        <f>IF('PV Adoption'!Z$4*(1/(1-'General Inputs'!$C$10))*$J1721*1000*$I1721 &lt;= ABS(($F1721-$E1721)*(1+$J13)^(AD$490-$K$490)),'PV Adoption'!Z$4*(1/(1-'General Inputs'!$C$10))*$J1721*1000*$I1721,ABS(($F1721-$E1721)*(1+$J13)^(AD$490-$K$490)))</f>
        <v>0</v>
      </c>
      <c r="AE1721" s="357">
        <f>IF('PV Adoption'!AA$4*(1/(1-'General Inputs'!$C$10))*$J1721*1000*$I1721 &lt;= ABS(($F1721-$E1721)*(1+$J13)^(AE$490-$K$490)),'PV Adoption'!AA$4*(1/(1-'General Inputs'!$C$10))*$J1721*1000*$I1721,ABS(($F1721-$E1721)*(1+$J13)^(AE$490-$K$490)))</f>
        <v>0</v>
      </c>
      <c r="AF1721" s="357">
        <f>IF('PV Adoption'!AB$4*(1/(1-'General Inputs'!$C$10))*$J1721*1000*$I1721 &lt;= ABS(($F1721-$E1721)*(1+$J13)^(AF$490-$K$490)),'PV Adoption'!AB$4*(1/(1-'General Inputs'!$C$10))*$J1721*1000*$I1721,ABS(($F1721-$E1721)*(1+$J13)^(AF$490-$K$490)))</f>
        <v>0</v>
      </c>
      <c r="AG1721" s="357">
        <f>IF('PV Adoption'!AC$4*(1/(1-'General Inputs'!$C$10))*$J1721*1000*$I1721 &lt;= ABS(($F1721-$E1721)*(1+$J13)^(AG$490-$K$490)),'PV Adoption'!AC$4*(1/(1-'General Inputs'!$C$10))*$J1721*1000*$I1721,ABS(($F1721-$E1721)*(1+$J13)^(AG$490-$K$490)))</f>
        <v>0</v>
      </c>
      <c r="AH1721" s="357">
        <f>IF('PV Adoption'!AD$4*(1/(1-'General Inputs'!$C$10))*$J1721*1000*$I1721 &lt;= ABS(($F1721-$E1721)*(1+$J13)^(AH$490-$K$490)),'PV Adoption'!AD$4*(1/(1-'General Inputs'!$C$10))*$J1721*1000*$I1721,ABS(($F1721-$E1721)*(1+$J13)^(AH$490-$K$490)))</f>
        <v>0</v>
      </c>
      <c r="AI1721" s="357">
        <f>IF('PV Adoption'!AE$4*(1/(1-'General Inputs'!$C$10))*$J1721*1000*$I1721 &lt;= ABS(($F1721-$E1721)*(1+$J13)^(AI$490-$K$490)),'PV Adoption'!AE$4*(1/(1-'General Inputs'!$C$10))*$J1721*1000*$I1721,ABS(($F1721-$E1721)*(1+$J13)^(AI$490-$K$490)))</f>
        <v>0</v>
      </c>
      <c r="AJ1721" s="357">
        <f>IF('PV Adoption'!AF$4*(1/(1-'General Inputs'!$C$10))*$J1721*1000*$I1721 &lt;= ABS(($F1721-$E1721)*(1+$J13)^(AJ$490-$K$490)),'PV Adoption'!AF$4*(1/(1-'General Inputs'!$C$10))*$J1721*1000*$I1721,ABS(($F1721-$E1721)*(1+$J13)^(AJ$490-$K$490)))</f>
        <v>0</v>
      </c>
      <c r="AK1721" s="357">
        <v>0</v>
      </c>
      <c r="AL1721" s="357">
        <v>0</v>
      </c>
      <c r="AM1721" s="357">
        <v>0</v>
      </c>
    </row>
    <row r="1722" spans="1:39" x14ac:dyDescent="0.25">
      <c r="A1722" s="353" t="s">
        <v>425</v>
      </c>
      <c r="B1722" s="353" t="s">
        <v>425</v>
      </c>
      <c r="C1722" s="441">
        <f t="shared" ref="C1722:H1722" si="1173">C14</f>
        <v>2500</v>
      </c>
      <c r="D1722" s="441"/>
      <c r="E1722" s="441"/>
      <c r="F1722" s="441"/>
      <c r="G1722" s="441"/>
      <c r="H1722" s="441">
        <f t="shared" si="1173"/>
        <v>0</v>
      </c>
      <c r="I1722" s="470">
        <f>IFERROR(VLOOKUP(B1722,Coincidence!$B$2:$E$242,4,FALSE)*IF($G1722="Winter",'General Inputs'!$C$25,'General Inputs'!$C$24),IF($G1722="Winter",'General Inputs'!$C$25,'General Inputs'!$C$24))</f>
        <v>0.52140604400000001</v>
      </c>
      <c r="J1722" s="466">
        <f>'Nameplate by Substation'!H14</f>
        <v>1.0934861471041909E-3</v>
      </c>
      <c r="K1722" s="357">
        <f>IF('PV Adoption'!G$4*(1/(1-'General Inputs'!$C$10))*$J1722*1000*$I1722 &lt;= ABS(($F1722-$E1722)*(1+$J14)^(K$490-$K$490)),'PV Adoption'!G$4*(1/(1-'General Inputs'!$C$10))*$J1722*1000*$I1722,ABS(($F1722-$E1722)*(1+$J14)^(K$490-$K$490)))</f>
        <v>0</v>
      </c>
      <c r="L1722" s="357">
        <f>IF('PV Adoption'!H$4*(1/(1-'General Inputs'!$C$10))*$J1722*1000*$I1722 &lt;= ABS(($F1722-$E1722)*(1+$J14)^(L$490-$K$490)),'PV Adoption'!H$4*(1/(1-'General Inputs'!$C$10))*$J1722*1000*$I1722,ABS(($F1722-$E1722)*(1+$J14)^(L$490-$K$490)))</f>
        <v>0</v>
      </c>
      <c r="M1722" s="357">
        <f>IF('PV Adoption'!I$4*(1/(1-'General Inputs'!$C$10))*$J1722*1000*$I1722 &lt;= ABS(($F1722-$E1722)*(1+$J14)^(M$490-$K$490)),'PV Adoption'!I$4*(1/(1-'General Inputs'!$C$10))*$J1722*1000*$I1722,ABS(($F1722-$E1722)*(1+$J14)^(M$490-$K$490)))</f>
        <v>0</v>
      </c>
      <c r="N1722" s="357">
        <f>IF('PV Adoption'!J$4*(1/(1-'General Inputs'!$C$10))*$J1722*1000*$I1722 &lt;= ABS(($F1722-$E1722)*(1+$J14)^(N$490-$K$490)),'PV Adoption'!J$4*(1/(1-'General Inputs'!$C$10))*$J1722*1000*$I1722,ABS(($F1722-$E1722)*(1+$J14)^(N$490-$K$490)))</f>
        <v>0</v>
      </c>
      <c r="O1722" s="357">
        <f>IF('PV Adoption'!K$4*(1/(1-'General Inputs'!$C$10))*$J1722*1000*$I1722 &lt;= ABS(($F1722-$E1722)*(1+$J14)^(O$490-$K$490)),'PV Adoption'!K$4*(1/(1-'General Inputs'!$C$10))*$J1722*1000*$I1722,ABS(($F1722-$E1722)*(1+$J14)^(O$490-$K$490)))</f>
        <v>0</v>
      </c>
      <c r="P1722" s="357">
        <f>IF('PV Adoption'!L$4*(1/(1-'General Inputs'!$C$10))*$J1722*1000*$I1722 &lt;= ABS(($F1722-$E1722)*(1+$J14)^(P$490-$K$490)),'PV Adoption'!L$4*(1/(1-'General Inputs'!$C$10))*$J1722*1000*$I1722,ABS(($F1722-$E1722)*(1+$J14)^(P$490-$K$490)))</f>
        <v>0</v>
      </c>
      <c r="Q1722" s="357">
        <f>IF('PV Adoption'!M$4*(1/(1-'General Inputs'!$C$10))*$J1722*1000*$I1722 &lt;= ABS(($F1722-$E1722)*(1+$J14)^(Q$490-$K$490)),'PV Adoption'!M$4*(1/(1-'General Inputs'!$C$10))*$J1722*1000*$I1722,ABS(($F1722-$E1722)*(1+$J14)^(Q$490-$K$490)))</f>
        <v>0</v>
      </c>
      <c r="R1722" s="357">
        <f>IF('PV Adoption'!N$4*(1/(1-'General Inputs'!$C$10))*$J1722*1000*$I1722 &lt;= ABS(($F1722-$E1722)*(1+$J14)^(R$490-$K$490)),'PV Adoption'!N$4*(1/(1-'General Inputs'!$C$10))*$J1722*1000*$I1722,ABS(($F1722-$E1722)*(1+$J14)^(R$490-$K$490)))</f>
        <v>0</v>
      </c>
      <c r="S1722" s="357">
        <f>IF('PV Adoption'!O$4*(1/(1-'General Inputs'!$C$10))*$J1722*1000*$I1722 &lt;= ABS(($F1722-$E1722)*(1+$J14)^(S$490-$K$490)),'PV Adoption'!O$4*(1/(1-'General Inputs'!$C$10))*$J1722*1000*$I1722,ABS(($F1722-$E1722)*(1+$J14)^(S$490-$K$490)))</f>
        <v>0</v>
      </c>
      <c r="T1722" s="357">
        <f>IF('PV Adoption'!P$4*(1/(1-'General Inputs'!$C$10))*$J1722*1000*$I1722 &lt;= ABS(($F1722-$E1722)*(1+$J14)^(T$490-$K$490)),'PV Adoption'!P$4*(1/(1-'General Inputs'!$C$10))*$J1722*1000*$I1722,ABS(($F1722-$E1722)*(1+$J14)^(T$490-$K$490)))</f>
        <v>0</v>
      </c>
      <c r="U1722" s="357">
        <f>IF('PV Adoption'!Q$4*(1/(1-'General Inputs'!$C$10))*$J1722*1000*$I1722 &lt;= ABS(($F1722-$E1722)*(1+$J14)^(U$490-$K$490)),'PV Adoption'!Q$4*(1/(1-'General Inputs'!$C$10))*$J1722*1000*$I1722,ABS(($F1722-$E1722)*(1+$J14)^(U$490-$K$490)))</f>
        <v>0</v>
      </c>
      <c r="V1722" s="357">
        <f>IF('PV Adoption'!R$4*(1/(1-'General Inputs'!$C$10))*$J1722*1000*$I1722 &lt;= ABS(($F1722-$E1722)*(1+$J14)^(V$490-$K$490)),'PV Adoption'!R$4*(1/(1-'General Inputs'!$C$10))*$J1722*1000*$I1722,ABS(($F1722-$E1722)*(1+$J14)^(V$490-$K$490)))</f>
        <v>0</v>
      </c>
      <c r="W1722" s="357">
        <f>IF('PV Adoption'!S$4*(1/(1-'General Inputs'!$C$10))*$J1722*1000*$I1722 &lt;= ABS(($F1722-$E1722)*(1+$J14)^(W$490-$K$490)),'PV Adoption'!S$4*(1/(1-'General Inputs'!$C$10))*$J1722*1000*$I1722,ABS(($F1722-$E1722)*(1+$J14)^(W$490-$K$490)))</f>
        <v>0</v>
      </c>
      <c r="X1722" s="357">
        <f>IF('PV Adoption'!T$4*(1/(1-'General Inputs'!$C$10))*$J1722*1000*$I1722 &lt;= ABS(($F1722-$E1722)*(1+$J14)^(X$490-$K$490)),'PV Adoption'!T$4*(1/(1-'General Inputs'!$C$10))*$J1722*1000*$I1722,ABS(($F1722-$E1722)*(1+$J14)^(X$490-$K$490)))</f>
        <v>0</v>
      </c>
      <c r="Y1722" s="357">
        <f>IF('PV Adoption'!U$4*(1/(1-'General Inputs'!$C$10))*$J1722*1000*$I1722 &lt;= ABS(($F1722-$E1722)*(1+$J14)^(Y$490-$K$490)),'PV Adoption'!U$4*(1/(1-'General Inputs'!$C$10))*$J1722*1000*$I1722,ABS(($F1722-$E1722)*(1+$J14)^(Y$490-$K$490)))</f>
        <v>0</v>
      </c>
      <c r="Z1722" s="357">
        <f>IF('PV Adoption'!V$4*(1/(1-'General Inputs'!$C$10))*$J1722*1000*$I1722 &lt;= ABS(($F1722-$E1722)*(1+$J14)^(Z$490-$K$490)),'PV Adoption'!V$4*(1/(1-'General Inputs'!$C$10))*$J1722*1000*$I1722,ABS(($F1722-$E1722)*(1+$J14)^(Z$490-$K$490)))</f>
        <v>0</v>
      </c>
      <c r="AA1722" s="357">
        <f>IF('PV Adoption'!W$4*(1/(1-'General Inputs'!$C$10))*$J1722*1000*$I1722 &lt;= ABS(($F1722-$E1722)*(1+$J14)^(AA$490-$K$490)),'PV Adoption'!W$4*(1/(1-'General Inputs'!$C$10))*$J1722*1000*$I1722,ABS(($F1722-$E1722)*(1+$J14)^(AA$490-$K$490)))</f>
        <v>0</v>
      </c>
      <c r="AB1722" s="357">
        <f>IF('PV Adoption'!X$4*(1/(1-'General Inputs'!$C$10))*$J1722*1000*$I1722 &lt;= ABS(($F1722-$E1722)*(1+$J14)^(AB$490-$K$490)),'PV Adoption'!X$4*(1/(1-'General Inputs'!$C$10))*$J1722*1000*$I1722,ABS(($F1722-$E1722)*(1+$J14)^(AB$490-$K$490)))</f>
        <v>0</v>
      </c>
      <c r="AC1722" s="357">
        <f>IF('PV Adoption'!Y$4*(1/(1-'General Inputs'!$C$10))*$J1722*1000*$I1722 &lt;= ABS(($F1722-$E1722)*(1+$J14)^(AC$490-$K$490)),'PV Adoption'!Y$4*(1/(1-'General Inputs'!$C$10))*$J1722*1000*$I1722,ABS(($F1722-$E1722)*(1+$J14)^(AC$490-$K$490)))</f>
        <v>0</v>
      </c>
      <c r="AD1722" s="357">
        <f>IF('PV Adoption'!Z$4*(1/(1-'General Inputs'!$C$10))*$J1722*1000*$I1722 &lt;= ABS(($F1722-$E1722)*(1+$J14)^(AD$490-$K$490)),'PV Adoption'!Z$4*(1/(1-'General Inputs'!$C$10))*$J1722*1000*$I1722,ABS(($F1722-$E1722)*(1+$J14)^(AD$490-$K$490)))</f>
        <v>0</v>
      </c>
      <c r="AE1722" s="357">
        <f>IF('PV Adoption'!AA$4*(1/(1-'General Inputs'!$C$10))*$J1722*1000*$I1722 &lt;= ABS(($F1722-$E1722)*(1+$J14)^(AE$490-$K$490)),'PV Adoption'!AA$4*(1/(1-'General Inputs'!$C$10))*$J1722*1000*$I1722,ABS(($F1722-$E1722)*(1+$J14)^(AE$490-$K$490)))</f>
        <v>0</v>
      </c>
      <c r="AF1722" s="357">
        <f>IF('PV Adoption'!AB$4*(1/(1-'General Inputs'!$C$10))*$J1722*1000*$I1722 &lt;= ABS(($F1722-$E1722)*(1+$J14)^(AF$490-$K$490)),'PV Adoption'!AB$4*(1/(1-'General Inputs'!$C$10))*$J1722*1000*$I1722,ABS(($F1722-$E1722)*(1+$J14)^(AF$490-$K$490)))</f>
        <v>0</v>
      </c>
      <c r="AG1722" s="357">
        <f>IF('PV Adoption'!AC$4*(1/(1-'General Inputs'!$C$10))*$J1722*1000*$I1722 &lt;= ABS(($F1722-$E1722)*(1+$J14)^(AG$490-$K$490)),'PV Adoption'!AC$4*(1/(1-'General Inputs'!$C$10))*$J1722*1000*$I1722,ABS(($F1722-$E1722)*(1+$J14)^(AG$490-$K$490)))</f>
        <v>0</v>
      </c>
      <c r="AH1722" s="357">
        <f>IF('PV Adoption'!AD$4*(1/(1-'General Inputs'!$C$10))*$J1722*1000*$I1722 &lt;= ABS(($F1722-$E1722)*(1+$J14)^(AH$490-$K$490)),'PV Adoption'!AD$4*(1/(1-'General Inputs'!$C$10))*$J1722*1000*$I1722,ABS(($F1722-$E1722)*(1+$J14)^(AH$490-$K$490)))</f>
        <v>0</v>
      </c>
      <c r="AI1722" s="357">
        <f>IF('PV Adoption'!AE$4*(1/(1-'General Inputs'!$C$10))*$J1722*1000*$I1722 &lt;= ABS(($F1722-$E1722)*(1+$J14)^(AI$490-$K$490)),'PV Adoption'!AE$4*(1/(1-'General Inputs'!$C$10))*$J1722*1000*$I1722,ABS(($F1722-$E1722)*(1+$J14)^(AI$490-$K$490)))</f>
        <v>0</v>
      </c>
      <c r="AJ1722" s="357">
        <f>IF('PV Adoption'!AF$4*(1/(1-'General Inputs'!$C$10))*$J1722*1000*$I1722 &lt;= ABS(($F1722-$E1722)*(1+$J14)^(AJ$490-$K$490)),'PV Adoption'!AF$4*(1/(1-'General Inputs'!$C$10))*$J1722*1000*$I1722,ABS(($F1722-$E1722)*(1+$J14)^(AJ$490-$K$490)))</f>
        <v>0</v>
      </c>
      <c r="AK1722" s="357">
        <v>149.22578364117231</v>
      </c>
      <c r="AL1722" s="357">
        <v>150.43403973060714</v>
      </c>
      <c r="AM1722" s="357">
        <v>151.65207886652388</v>
      </c>
    </row>
    <row r="1723" spans="1:39" x14ac:dyDescent="0.25">
      <c r="A1723" s="353" t="s">
        <v>260</v>
      </c>
      <c r="B1723" s="353" t="s">
        <v>504</v>
      </c>
      <c r="C1723" s="441">
        <f t="shared" ref="C1723:H1723" si="1174">C15</f>
        <v>42000</v>
      </c>
      <c r="D1723" s="441"/>
      <c r="E1723" s="441"/>
      <c r="F1723" s="441"/>
      <c r="G1723" s="441"/>
      <c r="H1723" s="441">
        <f t="shared" si="1174"/>
        <v>0</v>
      </c>
      <c r="I1723" s="470">
        <f>IFERROR(VLOOKUP(B1723,Coincidence!$B$2:$E$242,4,FALSE)*IF($G1723="Winter",'General Inputs'!$C$25,'General Inputs'!$C$24),IF($G1723="Winter",'General Inputs'!$C$25,'General Inputs'!$C$24))</f>
        <v>0.52140604400000001</v>
      </c>
      <c r="J1723" s="466">
        <f>'Nameplate by Substation'!H15</f>
        <v>7.3882758706347229E-3</v>
      </c>
      <c r="K1723" s="357">
        <f>IF('PV Adoption'!G$4*(1/(1-'General Inputs'!$C$10))*$J1723*1000*$I1723 &lt;= ABS(($F1723-$E1723)*(1+$J15)^(K$490-$K$490)),'PV Adoption'!G$4*(1/(1-'General Inputs'!$C$10))*$J1723*1000*$I1723,ABS(($F1723-$E1723)*(1+$J15)^(K$490-$K$490)))</f>
        <v>0</v>
      </c>
      <c r="L1723" s="357">
        <f>IF('PV Adoption'!H$4*(1/(1-'General Inputs'!$C$10))*$J1723*1000*$I1723 &lt;= ABS(($F1723-$E1723)*(1+$J15)^(L$490-$K$490)),'PV Adoption'!H$4*(1/(1-'General Inputs'!$C$10))*$J1723*1000*$I1723,ABS(($F1723-$E1723)*(1+$J15)^(L$490-$K$490)))</f>
        <v>0</v>
      </c>
      <c r="M1723" s="357">
        <f>IF('PV Adoption'!I$4*(1/(1-'General Inputs'!$C$10))*$J1723*1000*$I1723 &lt;= ABS(($F1723-$E1723)*(1+$J15)^(M$490-$K$490)),'PV Adoption'!I$4*(1/(1-'General Inputs'!$C$10))*$J1723*1000*$I1723,ABS(($F1723-$E1723)*(1+$J15)^(M$490-$K$490)))</f>
        <v>0</v>
      </c>
      <c r="N1723" s="357">
        <f>IF('PV Adoption'!J$4*(1/(1-'General Inputs'!$C$10))*$J1723*1000*$I1723 &lt;= ABS(($F1723-$E1723)*(1+$J15)^(N$490-$K$490)),'PV Adoption'!J$4*(1/(1-'General Inputs'!$C$10))*$J1723*1000*$I1723,ABS(($F1723-$E1723)*(1+$J15)^(N$490-$K$490)))</f>
        <v>0</v>
      </c>
      <c r="O1723" s="357">
        <f>IF('PV Adoption'!K$4*(1/(1-'General Inputs'!$C$10))*$J1723*1000*$I1723 &lt;= ABS(($F1723-$E1723)*(1+$J15)^(O$490-$K$490)),'PV Adoption'!K$4*(1/(1-'General Inputs'!$C$10))*$J1723*1000*$I1723,ABS(($F1723-$E1723)*(1+$J15)^(O$490-$K$490)))</f>
        <v>0</v>
      </c>
      <c r="P1723" s="357">
        <f>IF('PV Adoption'!L$4*(1/(1-'General Inputs'!$C$10))*$J1723*1000*$I1723 &lt;= ABS(($F1723-$E1723)*(1+$J15)^(P$490-$K$490)),'PV Adoption'!L$4*(1/(1-'General Inputs'!$C$10))*$J1723*1000*$I1723,ABS(($F1723-$E1723)*(1+$J15)^(P$490-$K$490)))</f>
        <v>0</v>
      </c>
      <c r="Q1723" s="357">
        <f>IF('PV Adoption'!M$4*(1/(1-'General Inputs'!$C$10))*$J1723*1000*$I1723 &lt;= ABS(($F1723-$E1723)*(1+$J15)^(Q$490-$K$490)),'PV Adoption'!M$4*(1/(1-'General Inputs'!$C$10))*$J1723*1000*$I1723,ABS(($F1723-$E1723)*(1+$J15)^(Q$490-$K$490)))</f>
        <v>0</v>
      </c>
      <c r="R1723" s="357">
        <f>IF('PV Adoption'!N$4*(1/(1-'General Inputs'!$C$10))*$J1723*1000*$I1723 &lt;= ABS(($F1723-$E1723)*(1+$J15)^(R$490-$K$490)),'PV Adoption'!N$4*(1/(1-'General Inputs'!$C$10))*$J1723*1000*$I1723,ABS(($F1723-$E1723)*(1+$J15)^(R$490-$K$490)))</f>
        <v>0</v>
      </c>
      <c r="S1723" s="357">
        <f>IF('PV Adoption'!O$4*(1/(1-'General Inputs'!$C$10))*$J1723*1000*$I1723 &lt;= ABS(($F1723-$E1723)*(1+$J15)^(S$490-$K$490)),'PV Adoption'!O$4*(1/(1-'General Inputs'!$C$10))*$J1723*1000*$I1723,ABS(($F1723-$E1723)*(1+$J15)^(S$490-$K$490)))</f>
        <v>0</v>
      </c>
      <c r="T1723" s="357">
        <f>IF('PV Adoption'!P$4*(1/(1-'General Inputs'!$C$10))*$J1723*1000*$I1723 &lt;= ABS(($F1723-$E1723)*(1+$J15)^(T$490-$K$490)),'PV Adoption'!P$4*(1/(1-'General Inputs'!$C$10))*$J1723*1000*$I1723,ABS(($F1723-$E1723)*(1+$J15)^(T$490-$K$490)))</f>
        <v>0</v>
      </c>
      <c r="U1723" s="357">
        <f>IF('PV Adoption'!Q$4*(1/(1-'General Inputs'!$C$10))*$J1723*1000*$I1723 &lt;= ABS(($F1723-$E1723)*(1+$J15)^(U$490-$K$490)),'PV Adoption'!Q$4*(1/(1-'General Inputs'!$C$10))*$J1723*1000*$I1723,ABS(($F1723-$E1723)*(1+$J15)^(U$490-$K$490)))</f>
        <v>0</v>
      </c>
      <c r="V1723" s="357">
        <f>IF('PV Adoption'!R$4*(1/(1-'General Inputs'!$C$10))*$J1723*1000*$I1723 &lt;= ABS(($F1723-$E1723)*(1+$J15)^(V$490-$K$490)),'PV Adoption'!R$4*(1/(1-'General Inputs'!$C$10))*$J1723*1000*$I1723,ABS(($F1723-$E1723)*(1+$J15)^(V$490-$K$490)))</f>
        <v>0</v>
      </c>
      <c r="W1723" s="357">
        <f>IF('PV Adoption'!S$4*(1/(1-'General Inputs'!$C$10))*$J1723*1000*$I1723 &lt;= ABS(($F1723-$E1723)*(1+$J15)^(W$490-$K$490)),'PV Adoption'!S$4*(1/(1-'General Inputs'!$C$10))*$J1723*1000*$I1723,ABS(($F1723-$E1723)*(1+$J15)^(W$490-$K$490)))</f>
        <v>0</v>
      </c>
      <c r="X1723" s="357">
        <f>IF('PV Adoption'!T$4*(1/(1-'General Inputs'!$C$10))*$J1723*1000*$I1723 &lt;= ABS(($F1723-$E1723)*(1+$J15)^(X$490-$K$490)),'PV Adoption'!T$4*(1/(1-'General Inputs'!$C$10))*$J1723*1000*$I1723,ABS(($F1723-$E1723)*(1+$J15)^(X$490-$K$490)))</f>
        <v>0</v>
      </c>
      <c r="Y1723" s="357">
        <f>IF('PV Adoption'!U$4*(1/(1-'General Inputs'!$C$10))*$J1723*1000*$I1723 &lt;= ABS(($F1723-$E1723)*(1+$J15)^(Y$490-$K$490)),'PV Adoption'!U$4*(1/(1-'General Inputs'!$C$10))*$J1723*1000*$I1723,ABS(($F1723-$E1723)*(1+$J15)^(Y$490-$K$490)))</f>
        <v>0</v>
      </c>
      <c r="Z1723" s="357">
        <f>IF('PV Adoption'!V$4*(1/(1-'General Inputs'!$C$10))*$J1723*1000*$I1723 &lt;= ABS(($F1723-$E1723)*(1+$J15)^(Z$490-$K$490)),'PV Adoption'!V$4*(1/(1-'General Inputs'!$C$10))*$J1723*1000*$I1723,ABS(($F1723-$E1723)*(1+$J15)^(Z$490-$K$490)))</f>
        <v>0</v>
      </c>
      <c r="AA1723" s="357">
        <f>IF('PV Adoption'!W$4*(1/(1-'General Inputs'!$C$10))*$J1723*1000*$I1723 &lt;= ABS(($F1723-$E1723)*(1+$J15)^(AA$490-$K$490)),'PV Adoption'!W$4*(1/(1-'General Inputs'!$C$10))*$J1723*1000*$I1723,ABS(($F1723-$E1723)*(1+$J15)^(AA$490-$K$490)))</f>
        <v>0</v>
      </c>
      <c r="AB1723" s="357">
        <f>IF('PV Adoption'!X$4*(1/(1-'General Inputs'!$C$10))*$J1723*1000*$I1723 &lt;= ABS(($F1723-$E1723)*(1+$J15)^(AB$490-$K$490)),'PV Adoption'!X$4*(1/(1-'General Inputs'!$C$10))*$J1723*1000*$I1723,ABS(($F1723-$E1723)*(1+$J15)^(AB$490-$K$490)))</f>
        <v>0</v>
      </c>
      <c r="AC1723" s="357">
        <f>IF('PV Adoption'!Y$4*(1/(1-'General Inputs'!$C$10))*$J1723*1000*$I1723 &lt;= ABS(($F1723-$E1723)*(1+$J15)^(AC$490-$K$490)),'PV Adoption'!Y$4*(1/(1-'General Inputs'!$C$10))*$J1723*1000*$I1723,ABS(($F1723-$E1723)*(1+$J15)^(AC$490-$K$490)))</f>
        <v>0</v>
      </c>
      <c r="AD1723" s="357">
        <f>IF('PV Adoption'!Z$4*(1/(1-'General Inputs'!$C$10))*$J1723*1000*$I1723 &lt;= ABS(($F1723-$E1723)*(1+$J15)^(AD$490-$K$490)),'PV Adoption'!Z$4*(1/(1-'General Inputs'!$C$10))*$J1723*1000*$I1723,ABS(($F1723-$E1723)*(1+$J15)^(AD$490-$K$490)))</f>
        <v>0</v>
      </c>
      <c r="AE1723" s="357">
        <f>IF('PV Adoption'!AA$4*(1/(1-'General Inputs'!$C$10))*$J1723*1000*$I1723 &lt;= ABS(($F1723-$E1723)*(1+$J15)^(AE$490-$K$490)),'PV Adoption'!AA$4*(1/(1-'General Inputs'!$C$10))*$J1723*1000*$I1723,ABS(($F1723-$E1723)*(1+$J15)^(AE$490-$K$490)))</f>
        <v>0</v>
      </c>
      <c r="AF1723" s="357">
        <f>IF('PV Adoption'!AB$4*(1/(1-'General Inputs'!$C$10))*$J1723*1000*$I1723 &lt;= ABS(($F1723-$E1723)*(1+$J15)^(AF$490-$K$490)),'PV Adoption'!AB$4*(1/(1-'General Inputs'!$C$10))*$J1723*1000*$I1723,ABS(($F1723-$E1723)*(1+$J15)^(AF$490-$K$490)))</f>
        <v>0</v>
      </c>
      <c r="AG1723" s="357">
        <f>IF('PV Adoption'!AC$4*(1/(1-'General Inputs'!$C$10))*$J1723*1000*$I1723 &lt;= ABS(($F1723-$E1723)*(1+$J15)^(AG$490-$K$490)),'PV Adoption'!AC$4*(1/(1-'General Inputs'!$C$10))*$J1723*1000*$I1723,ABS(($F1723-$E1723)*(1+$J15)^(AG$490-$K$490)))</f>
        <v>0</v>
      </c>
      <c r="AH1723" s="357">
        <f>IF('PV Adoption'!AD$4*(1/(1-'General Inputs'!$C$10))*$J1723*1000*$I1723 &lt;= ABS(($F1723-$E1723)*(1+$J15)^(AH$490-$K$490)),'PV Adoption'!AD$4*(1/(1-'General Inputs'!$C$10))*$J1723*1000*$I1723,ABS(($F1723-$E1723)*(1+$J15)^(AH$490-$K$490)))</f>
        <v>0</v>
      </c>
      <c r="AI1723" s="357">
        <f>IF('PV Adoption'!AE$4*(1/(1-'General Inputs'!$C$10))*$J1723*1000*$I1723 &lt;= ABS(($F1723-$E1723)*(1+$J15)^(AI$490-$K$490)),'PV Adoption'!AE$4*(1/(1-'General Inputs'!$C$10))*$J1723*1000*$I1723,ABS(($F1723-$E1723)*(1+$J15)^(AI$490-$K$490)))</f>
        <v>0</v>
      </c>
      <c r="AJ1723" s="357">
        <f>IF('PV Adoption'!AF$4*(1/(1-'General Inputs'!$C$10))*$J1723*1000*$I1723 &lt;= ABS(($F1723-$E1723)*(1+$J15)^(AJ$490-$K$490)),'PV Adoption'!AF$4*(1/(1-'General Inputs'!$C$10))*$J1723*1000*$I1723,ABS(($F1723-$E1723)*(1+$J15)^(AJ$490-$K$490)))</f>
        <v>0</v>
      </c>
      <c r="AK1723" s="357">
        <v>0</v>
      </c>
      <c r="AL1723" s="357">
        <v>0</v>
      </c>
      <c r="AM1723" s="357">
        <v>0</v>
      </c>
    </row>
    <row r="1724" spans="1:39" x14ac:dyDescent="0.25">
      <c r="A1724" s="353" t="s">
        <v>260</v>
      </c>
      <c r="B1724" s="353" t="s">
        <v>471</v>
      </c>
      <c r="C1724" s="441">
        <f t="shared" ref="C1724:H1724" si="1175">C16</f>
        <v>42000</v>
      </c>
      <c r="D1724" s="441"/>
      <c r="E1724" s="441"/>
      <c r="F1724" s="441"/>
      <c r="G1724" s="441"/>
      <c r="H1724" s="441">
        <f t="shared" si="1175"/>
        <v>0</v>
      </c>
      <c r="I1724" s="470">
        <f>IFERROR(VLOOKUP(B1724,Coincidence!$B$2:$E$242,4,FALSE)*IF($G1724="Winter",'General Inputs'!$C$25,'General Inputs'!$C$24),IF($G1724="Winter",'General Inputs'!$C$25,'General Inputs'!$C$24))</f>
        <v>0.52140604400000001</v>
      </c>
      <c r="J1724" s="466">
        <f>'Nameplate by Substation'!H16</f>
        <v>3.0396003605729274E-3</v>
      </c>
      <c r="K1724" s="357">
        <f>IF('PV Adoption'!G$4*(1/(1-'General Inputs'!$C$10))*$J1724*1000*$I1724 &lt;= ABS(($F1724-$E1724)*(1+$J16)^(K$490-$K$490)),'PV Adoption'!G$4*(1/(1-'General Inputs'!$C$10))*$J1724*1000*$I1724,ABS(($F1724-$E1724)*(1+$J16)^(K$490-$K$490)))</f>
        <v>0</v>
      </c>
      <c r="L1724" s="357">
        <f>IF('PV Adoption'!H$4*(1/(1-'General Inputs'!$C$10))*$J1724*1000*$I1724 &lt;= ABS(($F1724-$E1724)*(1+$J16)^(L$490-$K$490)),'PV Adoption'!H$4*(1/(1-'General Inputs'!$C$10))*$J1724*1000*$I1724,ABS(($F1724-$E1724)*(1+$J16)^(L$490-$K$490)))</f>
        <v>0</v>
      </c>
      <c r="M1724" s="357">
        <f>IF('PV Adoption'!I$4*(1/(1-'General Inputs'!$C$10))*$J1724*1000*$I1724 &lt;= ABS(($F1724-$E1724)*(1+$J16)^(M$490-$K$490)),'PV Adoption'!I$4*(1/(1-'General Inputs'!$C$10))*$J1724*1000*$I1724,ABS(($F1724-$E1724)*(1+$J16)^(M$490-$K$490)))</f>
        <v>0</v>
      </c>
      <c r="N1724" s="357">
        <f>IF('PV Adoption'!J$4*(1/(1-'General Inputs'!$C$10))*$J1724*1000*$I1724 &lt;= ABS(($F1724-$E1724)*(1+$J16)^(N$490-$K$490)),'PV Adoption'!J$4*(1/(1-'General Inputs'!$C$10))*$J1724*1000*$I1724,ABS(($F1724-$E1724)*(1+$J16)^(N$490-$K$490)))</f>
        <v>0</v>
      </c>
      <c r="O1724" s="357">
        <f>IF('PV Adoption'!K$4*(1/(1-'General Inputs'!$C$10))*$J1724*1000*$I1724 &lt;= ABS(($F1724-$E1724)*(1+$J16)^(O$490-$K$490)),'PV Adoption'!K$4*(1/(1-'General Inputs'!$C$10))*$J1724*1000*$I1724,ABS(($F1724-$E1724)*(1+$J16)^(O$490-$K$490)))</f>
        <v>0</v>
      </c>
      <c r="P1724" s="357">
        <f>IF('PV Adoption'!L$4*(1/(1-'General Inputs'!$C$10))*$J1724*1000*$I1724 &lt;= ABS(($F1724-$E1724)*(1+$J16)^(P$490-$K$490)),'PV Adoption'!L$4*(1/(1-'General Inputs'!$C$10))*$J1724*1000*$I1724,ABS(($F1724-$E1724)*(1+$J16)^(P$490-$K$490)))</f>
        <v>0</v>
      </c>
      <c r="Q1724" s="357">
        <f>IF('PV Adoption'!M$4*(1/(1-'General Inputs'!$C$10))*$J1724*1000*$I1724 &lt;= ABS(($F1724-$E1724)*(1+$J16)^(Q$490-$K$490)),'PV Adoption'!M$4*(1/(1-'General Inputs'!$C$10))*$J1724*1000*$I1724,ABS(($F1724-$E1724)*(1+$J16)^(Q$490-$K$490)))</f>
        <v>0</v>
      </c>
      <c r="R1724" s="357">
        <f>IF('PV Adoption'!N$4*(1/(1-'General Inputs'!$C$10))*$J1724*1000*$I1724 &lt;= ABS(($F1724-$E1724)*(1+$J16)^(R$490-$K$490)),'PV Adoption'!N$4*(1/(1-'General Inputs'!$C$10))*$J1724*1000*$I1724,ABS(($F1724-$E1724)*(1+$J16)^(R$490-$K$490)))</f>
        <v>0</v>
      </c>
      <c r="S1724" s="357">
        <f>IF('PV Adoption'!O$4*(1/(1-'General Inputs'!$C$10))*$J1724*1000*$I1724 &lt;= ABS(($F1724-$E1724)*(1+$J16)^(S$490-$K$490)),'PV Adoption'!O$4*(1/(1-'General Inputs'!$C$10))*$J1724*1000*$I1724,ABS(($F1724-$E1724)*(1+$J16)^(S$490-$K$490)))</f>
        <v>0</v>
      </c>
      <c r="T1724" s="357">
        <f>IF('PV Adoption'!P$4*(1/(1-'General Inputs'!$C$10))*$J1724*1000*$I1724 &lt;= ABS(($F1724-$E1724)*(1+$J16)^(T$490-$K$490)),'PV Adoption'!P$4*(1/(1-'General Inputs'!$C$10))*$J1724*1000*$I1724,ABS(($F1724-$E1724)*(1+$J16)^(T$490-$K$490)))</f>
        <v>0</v>
      </c>
      <c r="U1724" s="357">
        <f>IF('PV Adoption'!Q$4*(1/(1-'General Inputs'!$C$10))*$J1724*1000*$I1724 &lt;= ABS(($F1724-$E1724)*(1+$J16)^(U$490-$K$490)),'PV Adoption'!Q$4*(1/(1-'General Inputs'!$C$10))*$J1724*1000*$I1724,ABS(($F1724-$E1724)*(1+$J16)^(U$490-$K$490)))</f>
        <v>0</v>
      </c>
      <c r="V1724" s="357">
        <f>IF('PV Adoption'!R$4*(1/(1-'General Inputs'!$C$10))*$J1724*1000*$I1724 &lt;= ABS(($F1724-$E1724)*(1+$J16)^(V$490-$K$490)),'PV Adoption'!R$4*(1/(1-'General Inputs'!$C$10))*$J1724*1000*$I1724,ABS(($F1724-$E1724)*(1+$J16)^(V$490-$K$490)))</f>
        <v>0</v>
      </c>
      <c r="W1724" s="357">
        <f>IF('PV Adoption'!S$4*(1/(1-'General Inputs'!$C$10))*$J1724*1000*$I1724 &lt;= ABS(($F1724-$E1724)*(1+$J16)^(W$490-$K$490)),'PV Adoption'!S$4*(1/(1-'General Inputs'!$C$10))*$J1724*1000*$I1724,ABS(($F1724-$E1724)*(1+$J16)^(W$490-$K$490)))</f>
        <v>0</v>
      </c>
      <c r="X1724" s="357">
        <f>IF('PV Adoption'!T$4*(1/(1-'General Inputs'!$C$10))*$J1724*1000*$I1724 &lt;= ABS(($F1724-$E1724)*(1+$J16)^(X$490-$K$490)),'PV Adoption'!T$4*(1/(1-'General Inputs'!$C$10))*$J1724*1000*$I1724,ABS(($F1724-$E1724)*(1+$J16)^(X$490-$K$490)))</f>
        <v>0</v>
      </c>
      <c r="Y1724" s="357">
        <f>IF('PV Adoption'!U$4*(1/(1-'General Inputs'!$C$10))*$J1724*1000*$I1724 &lt;= ABS(($F1724-$E1724)*(1+$J16)^(Y$490-$K$490)),'PV Adoption'!U$4*(1/(1-'General Inputs'!$C$10))*$J1724*1000*$I1724,ABS(($F1724-$E1724)*(1+$J16)^(Y$490-$K$490)))</f>
        <v>0</v>
      </c>
      <c r="Z1724" s="357">
        <f>IF('PV Adoption'!V$4*(1/(1-'General Inputs'!$C$10))*$J1724*1000*$I1724 &lt;= ABS(($F1724-$E1724)*(1+$J16)^(Z$490-$K$490)),'PV Adoption'!V$4*(1/(1-'General Inputs'!$C$10))*$J1724*1000*$I1724,ABS(($F1724-$E1724)*(1+$J16)^(Z$490-$K$490)))</f>
        <v>0</v>
      </c>
      <c r="AA1724" s="357">
        <f>IF('PV Adoption'!W$4*(1/(1-'General Inputs'!$C$10))*$J1724*1000*$I1724 &lt;= ABS(($F1724-$E1724)*(1+$J16)^(AA$490-$K$490)),'PV Adoption'!W$4*(1/(1-'General Inputs'!$C$10))*$J1724*1000*$I1724,ABS(($F1724-$E1724)*(1+$J16)^(AA$490-$K$490)))</f>
        <v>0</v>
      </c>
      <c r="AB1724" s="357">
        <f>IF('PV Adoption'!X$4*(1/(1-'General Inputs'!$C$10))*$J1724*1000*$I1724 &lt;= ABS(($F1724-$E1724)*(1+$J16)^(AB$490-$K$490)),'PV Adoption'!X$4*(1/(1-'General Inputs'!$C$10))*$J1724*1000*$I1724,ABS(($F1724-$E1724)*(1+$J16)^(AB$490-$K$490)))</f>
        <v>0</v>
      </c>
      <c r="AC1724" s="357">
        <f>IF('PV Adoption'!Y$4*(1/(1-'General Inputs'!$C$10))*$J1724*1000*$I1724 &lt;= ABS(($F1724-$E1724)*(1+$J16)^(AC$490-$K$490)),'PV Adoption'!Y$4*(1/(1-'General Inputs'!$C$10))*$J1724*1000*$I1724,ABS(($F1724-$E1724)*(1+$J16)^(AC$490-$K$490)))</f>
        <v>0</v>
      </c>
      <c r="AD1724" s="357">
        <f>IF('PV Adoption'!Z$4*(1/(1-'General Inputs'!$C$10))*$J1724*1000*$I1724 &lt;= ABS(($F1724-$E1724)*(1+$J16)^(AD$490-$K$490)),'PV Adoption'!Z$4*(1/(1-'General Inputs'!$C$10))*$J1724*1000*$I1724,ABS(($F1724-$E1724)*(1+$J16)^(AD$490-$K$490)))</f>
        <v>0</v>
      </c>
      <c r="AE1724" s="357">
        <f>IF('PV Adoption'!AA$4*(1/(1-'General Inputs'!$C$10))*$J1724*1000*$I1724 &lt;= ABS(($F1724-$E1724)*(1+$J16)^(AE$490-$K$490)),'PV Adoption'!AA$4*(1/(1-'General Inputs'!$C$10))*$J1724*1000*$I1724,ABS(($F1724-$E1724)*(1+$J16)^(AE$490-$K$490)))</f>
        <v>0</v>
      </c>
      <c r="AF1724" s="357">
        <f>IF('PV Adoption'!AB$4*(1/(1-'General Inputs'!$C$10))*$J1724*1000*$I1724 &lt;= ABS(($F1724-$E1724)*(1+$J16)^(AF$490-$K$490)),'PV Adoption'!AB$4*(1/(1-'General Inputs'!$C$10))*$J1724*1000*$I1724,ABS(($F1724-$E1724)*(1+$J16)^(AF$490-$K$490)))</f>
        <v>0</v>
      </c>
      <c r="AG1724" s="357">
        <f>IF('PV Adoption'!AC$4*(1/(1-'General Inputs'!$C$10))*$J1724*1000*$I1724 &lt;= ABS(($F1724-$E1724)*(1+$J16)^(AG$490-$K$490)),'PV Adoption'!AC$4*(1/(1-'General Inputs'!$C$10))*$J1724*1000*$I1724,ABS(($F1724-$E1724)*(1+$J16)^(AG$490-$K$490)))</f>
        <v>0</v>
      </c>
      <c r="AH1724" s="357">
        <f>IF('PV Adoption'!AD$4*(1/(1-'General Inputs'!$C$10))*$J1724*1000*$I1724 &lt;= ABS(($F1724-$E1724)*(1+$J16)^(AH$490-$K$490)),'PV Adoption'!AD$4*(1/(1-'General Inputs'!$C$10))*$J1724*1000*$I1724,ABS(($F1724-$E1724)*(1+$J16)^(AH$490-$K$490)))</f>
        <v>0</v>
      </c>
      <c r="AI1724" s="357">
        <f>IF('PV Adoption'!AE$4*(1/(1-'General Inputs'!$C$10))*$J1724*1000*$I1724 &lt;= ABS(($F1724-$E1724)*(1+$J16)^(AI$490-$K$490)),'PV Adoption'!AE$4*(1/(1-'General Inputs'!$C$10))*$J1724*1000*$I1724,ABS(($F1724-$E1724)*(1+$J16)^(AI$490-$K$490)))</f>
        <v>0</v>
      </c>
      <c r="AJ1724" s="357">
        <f>IF('PV Adoption'!AF$4*(1/(1-'General Inputs'!$C$10))*$J1724*1000*$I1724 &lt;= ABS(($F1724-$E1724)*(1+$J16)^(AJ$490-$K$490)),'PV Adoption'!AF$4*(1/(1-'General Inputs'!$C$10))*$J1724*1000*$I1724,ABS(($F1724-$E1724)*(1+$J16)^(AJ$490-$K$490)))</f>
        <v>0</v>
      </c>
      <c r="AK1724" s="357">
        <v>0</v>
      </c>
      <c r="AL1724" s="357">
        <v>0</v>
      </c>
      <c r="AM1724" s="357">
        <v>0</v>
      </c>
    </row>
    <row r="1725" spans="1:39" x14ac:dyDescent="0.25">
      <c r="A1725" s="353" t="s">
        <v>406</v>
      </c>
      <c r="B1725" s="353" t="s">
        <v>407</v>
      </c>
      <c r="C1725" s="441">
        <f t="shared" ref="C1725:H1725" si="1176">C17</f>
        <v>25000</v>
      </c>
      <c r="D1725" s="441"/>
      <c r="E1725" s="441"/>
      <c r="F1725" s="441"/>
      <c r="G1725" s="441"/>
      <c r="H1725" s="441">
        <f t="shared" si="1176"/>
        <v>0</v>
      </c>
      <c r="I1725" s="470">
        <f>IFERROR(VLOOKUP(B1725,Coincidence!$B$2:$E$242,4,FALSE)*IF($G1725="Winter",'General Inputs'!$C$25,'General Inputs'!$C$24),IF($G1725="Winter",'General Inputs'!$C$25,'General Inputs'!$C$24))</f>
        <v>0.52140604400000001</v>
      </c>
      <c r="J1725" s="466">
        <f>'Nameplate by Substation'!H17</f>
        <v>1.6875263139410235E-2</v>
      </c>
      <c r="K1725" s="357">
        <f>IF('PV Adoption'!G$4*(1/(1-'General Inputs'!$C$10))*$J1725*1000*$I1725 &lt;= ABS(($F1725-$E1725)*(1+$J17)^(K$490-$K$490)),'PV Adoption'!G$4*(1/(1-'General Inputs'!$C$10))*$J1725*1000*$I1725,ABS(($F1725-$E1725)*(1+$J17)^(K$490-$K$490)))</f>
        <v>0</v>
      </c>
      <c r="L1725" s="357">
        <f>IF('PV Adoption'!H$4*(1/(1-'General Inputs'!$C$10))*$J1725*1000*$I1725 &lt;= ABS(($F1725-$E1725)*(1+$J17)^(L$490-$K$490)),'PV Adoption'!H$4*(1/(1-'General Inputs'!$C$10))*$J1725*1000*$I1725,ABS(($F1725-$E1725)*(1+$J17)^(L$490-$K$490)))</f>
        <v>0</v>
      </c>
      <c r="M1725" s="357">
        <f>IF('PV Adoption'!I$4*(1/(1-'General Inputs'!$C$10))*$J1725*1000*$I1725 &lt;= ABS(($F1725-$E1725)*(1+$J17)^(M$490-$K$490)),'PV Adoption'!I$4*(1/(1-'General Inputs'!$C$10))*$J1725*1000*$I1725,ABS(($F1725-$E1725)*(1+$J17)^(M$490-$K$490)))</f>
        <v>0</v>
      </c>
      <c r="N1725" s="357">
        <f>IF('PV Adoption'!J$4*(1/(1-'General Inputs'!$C$10))*$J1725*1000*$I1725 &lt;= ABS(($F1725-$E1725)*(1+$J17)^(N$490-$K$490)),'PV Adoption'!J$4*(1/(1-'General Inputs'!$C$10))*$J1725*1000*$I1725,ABS(($F1725-$E1725)*(1+$J17)^(N$490-$K$490)))</f>
        <v>0</v>
      </c>
      <c r="O1725" s="357">
        <f>IF('PV Adoption'!K$4*(1/(1-'General Inputs'!$C$10))*$J1725*1000*$I1725 &lt;= ABS(($F1725-$E1725)*(1+$J17)^(O$490-$K$490)),'PV Adoption'!K$4*(1/(1-'General Inputs'!$C$10))*$J1725*1000*$I1725,ABS(($F1725-$E1725)*(1+$J17)^(O$490-$K$490)))</f>
        <v>0</v>
      </c>
      <c r="P1725" s="357">
        <f>IF('PV Adoption'!L$4*(1/(1-'General Inputs'!$C$10))*$J1725*1000*$I1725 &lt;= ABS(($F1725-$E1725)*(1+$J17)^(P$490-$K$490)),'PV Adoption'!L$4*(1/(1-'General Inputs'!$C$10))*$J1725*1000*$I1725,ABS(($F1725-$E1725)*(1+$J17)^(P$490-$K$490)))</f>
        <v>0</v>
      </c>
      <c r="Q1725" s="357">
        <f>IF('PV Adoption'!M$4*(1/(1-'General Inputs'!$C$10))*$J1725*1000*$I1725 &lt;= ABS(($F1725-$E1725)*(1+$J17)^(Q$490-$K$490)),'PV Adoption'!M$4*(1/(1-'General Inputs'!$C$10))*$J1725*1000*$I1725,ABS(($F1725-$E1725)*(1+$J17)^(Q$490-$K$490)))</f>
        <v>0</v>
      </c>
      <c r="R1725" s="357">
        <f>IF('PV Adoption'!N$4*(1/(1-'General Inputs'!$C$10))*$J1725*1000*$I1725 &lt;= ABS(($F1725-$E1725)*(1+$J17)^(R$490-$K$490)),'PV Adoption'!N$4*(1/(1-'General Inputs'!$C$10))*$J1725*1000*$I1725,ABS(($F1725-$E1725)*(1+$J17)^(R$490-$K$490)))</f>
        <v>0</v>
      </c>
      <c r="S1725" s="357">
        <f>IF('PV Adoption'!O$4*(1/(1-'General Inputs'!$C$10))*$J1725*1000*$I1725 &lt;= ABS(($F1725-$E1725)*(1+$J17)^(S$490-$K$490)),'PV Adoption'!O$4*(1/(1-'General Inputs'!$C$10))*$J1725*1000*$I1725,ABS(($F1725-$E1725)*(1+$J17)^(S$490-$K$490)))</f>
        <v>0</v>
      </c>
      <c r="T1725" s="357">
        <f>IF('PV Adoption'!P$4*(1/(1-'General Inputs'!$C$10))*$J1725*1000*$I1725 &lt;= ABS(($F1725-$E1725)*(1+$J17)^(T$490-$K$490)),'PV Adoption'!P$4*(1/(1-'General Inputs'!$C$10))*$J1725*1000*$I1725,ABS(($F1725-$E1725)*(1+$J17)^(T$490-$K$490)))</f>
        <v>0</v>
      </c>
      <c r="U1725" s="357">
        <f>IF('PV Adoption'!Q$4*(1/(1-'General Inputs'!$C$10))*$J1725*1000*$I1725 &lt;= ABS(($F1725-$E1725)*(1+$J17)^(U$490-$K$490)),'PV Adoption'!Q$4*(1/(1-'General Inputs'!$C$10))*$J1725*1000*$I1725,ABS(($F1725-$E1725)*(1+$J17)^(U$490-$K$490)))</f>
        <v>0</v>
      </c>
      <c r="V1725" s="357">
        <f>IF('PV Adoption'!R$4*(1/(1-'General Inputs'!$C$10))*$J1725*1000*$I1725 &lt;= ABS(($F1725-$E1725)*(1+$J17)^(V$490-$K$490)),'PV Adoption'!R$4*(1/(1-'General Inputs'!$C$10))*$J1725*1000*$I1725,ABS(($F1725-$E1725)*(1+$J17)^(V$490-$K$490)))</f>
        <v>0</v>
      </c>
      <c r="W1725" s="357">
        <f>IF('PV Adoption'!S$4*(1/(1-'General Inputs'!$C$10))*$J1725*1000*$I1725 &lt;= ABS(($F1725-$E1725)*(1+$J17)^(W$490-$K$490)),'PV Adoption'!S$4*(1/(1-'General Inputs'!$C$10))*$J1725*1000*$I1725,ABS(($F1725-$E1725)*(1+$J17)^(W$490-$K$490)))</f>
        <v>0</v>
      </c>
      <c r="X1725" s="357">
        <f>IF('PV Adoption'!T$4*(1/(1-'General Inputs'!$C$10))*$J1725*1000*$I1725 &lt;= ABS(($F1725-$E1725)*(1+$J17)^(X$490-$K$490)),'PV Adoption'!T$4*(1/(1-'General Inputs'!$C$10))*$J1725*1000*$I1725,ABS(($F1725-$E1725)*(1+$J17)^(X$490-$K$490)))</f>
        <v>0</v>
      </c>
      <c r="Y1725" s="357">
        <f>IF('PV Adoption'!U$4*(1/(1-'General Inputs'!$C$10))*$J1725*1000*$I1725 &lt;= ABS(($F1725-$E1725)*(1+$J17)^(Y$490-$K$490)),'PV Adoption'!U$4*(1/(1-'General Inputs'!$C$10))*$J1725*1000*$I1725,ABS(($F1725-$E1725)*(1+$J17)^(Y$490-$K$490)))</f>
        <v>0</v>
      </c>
      <c r="Z1725" s="357">
        <f>IF('PV Adoption'!V$4*(1/(1-'General Inputs'!$C$10))*$J1725*1000*$I1725 &lt;= ABS(($F1725-$E1725)*(1+$J17)^(Z$490-$K$490)),'PV Adoption'!V$4*(1/(1-'General Inputs'!$C$10))*$J1725*1000*$I1725,ABS(($F1725-$E1725)*(1+$J17)^(Z$490-$K$490)))</f>
        <v>0</v>
      </c>
      <c r="AA1725" s="357">
        <f>IF('PV Adoption'!W$4*(1/(1-'General Inputs'!$C$10))*$J1725*1000*$I1725 &lt;= ABS(($F1725-$E1725)*(1+$J17)^(AA$490-$K$490)),'PV Adoption'!W$4*(1/(1-'General Inputs'!$C$10))*$J1725*1000*$I1725,ABS(($F1725-$E1725)*(1+$J17)^(AA$490-$K$490)))</f>
        <v>0</v>
      </c>
      <c r="AB1725" s="357">
        <f>IF('PV Adoption'!X$4*(1/(1-'General Inputs'!$C$10))*$J1725*1000*$I1725 &lt;= ABS(($F1725-$E1725)*(1+$J17)^(AB$490-$K$490)),'PV Adoption'!X$4*(1/(1-'General Inputs'!$C$10))*$J1725*1000*$I1725,ABS(($F1725-$E1725)*(1+$J17)^(AB$490-$K$490)))</f>
        <v>0</v>
      </c>
      <c r="AC1725" s="357">
        <f>IF('PV Adoption'!Y$4*(1/(1-'General Inputs'!$C$10))*$J1725*1000*$I1725 &lt;= ABS(($F1725-$E1725)*(1+$J17)^(AC$490-$K$490)),'PV Adoption'!Y$4*(1/(1-'General Inputs'!$C$10))*$J1725*1000*$I1725,ABS(($F1725-$E1725)*(1+$J17)^(AC$490-$K$490)))</f>
        <v>0</v>
      </c>
      <c r="AD1725" s="357">
        <f>IF('PV Adoption'!Z$4*(1/(1-'General Inputs'!$C$10))*$J1725*1000*$I1725 &lt;= ABS(($F1725-$E1725)*(1+$J17)^(AD$490-$K$490)),'PV Adoption'!Z$4*(1/(1-'General Inputs'!$C$10))*$J1725*1000*$I1725,ABS(($F1725-$E1725)*(1+$J17)^(AD$490-$K$490)))</f>
        <v>0</v>
      </c>
      <c r="AE1725" s="357">
        <f>IF('PV Adoption'!AA$4*(1/(1-'General Inputs'!$C$10))*$J1725*1000*$I1725 &lt;= ABS(($F1725-$E1725)*(1+$J17)^(AE$490-$K$490)),'PV Adoption'!AA$4*(1/(1-'General Inputs'!$C$10))*$J1725*1000*$I1725,ABS(($F1725-$E1725)*(1+$J17)^(AE$490-$K$490)))</f>
        <v>0</v>
      </c>
      <c r="AF1725" s="357">
        <f>IF('PV Adoption'!AB$4*(1/(1-'General Inputs'!$C$10))*$J1725*1000*$I1725 &lt;= ABS(($F1725-$E1725)*(1+$J17)^(AF$490-$K$490)),'PV Adoption'!AB$4*(1/(1-'General Inputs'!$C$10))*$J1725*1000*$I1725,ABS(($F1725-$E1725)*(1+$J17)^(AF$490-$K$490)))</f>
        <v>0</v>
      </c>
      <c r="AG1725" s="357">
        <f>IF('PV Adoption'!AC$4*(1/(1-'General Inputs'!$C$10))*$J1725*1000*$I1725 &lt;= ABS(($F1725-$E1725)*(1+$J17)^(AG$490-$K$490)),'PV Adoption'!AC$4*(1/(1-'General Inputs'!$C$10))*$J1725*1000*$I1725,ABS(($F1725-$E1725)*(1+$J17)^(AG$490-$K$490)))</f>
        <v>0</v>
      </c>
      <c r="AH1725" s="357">
        <f>IF('PV Adoption'!AD$4*(1/(1-'General Inputs'!$C$10))*$J1725*1000*$I1725 &lt;= ABS(($F1725-$E1725)*(1+$J17)^(AH$490-$K$490)),'PV Adoption'!AD$4*(1/(1-'General Inputs'!$C$10))*$J1725*1000*$I1725,ABS(($F1725-$E1725)*(1+$J17)^(AH$490-$K$490)))</f>
        <v>0</v>
      </c>
      <c r="AI1725" s="357">
        <f>IF('PV Adoption'!AE$4*(1/(1-'General Inputs'!$C$10))*$J1725*1000*$I1725 &lt;= ABS(($F1725-$E1725)*(1+$J17)^(AI$490-$K$490)),'PV Adoption'!AE$4*(1/(1-'General Inputs'!$C$10))*$J1725*1000*$I1725,ABS(($F1725-$E1725)*(1+$J17)^(AI$490-$K$490)))</f>
        <v>0</v>
      </c>
      <c r="AJ1725" s="357">
        <f>IF('PV Adoption'!AF$4*(1/(1-'General Inputs'!$C$10))*$J1725*1000*$I1725 &lt;= ABS(($F1725-$E1725)*(1+$J17)^(AJ$490-$K$490)),'PV Adoption'!AF$4*(1/(1-'General Inputs'!$C$10))*$J1725*1000*$I1725,ABS(($F1725-$E1725)*(1+$J17)^(AJ$490-$K$490)))</f>
        <v>0</v>
      </c>
      <c r="AK1725" s="357">
        <v>0</v>
      </c>
      <c r="AL1725" s="357">
        <v>0</v>
      </c>
      <c r="AM1725" s="357">
        <v>0</v>
      </c>
    </row>
    <row r="1726" spans="1:39" x14ac:dyDescent="0.25">
      <c r="A1726" s="353" t="s">
        <v>401</v>
      </c>
      <c r="B1726" s="353" t="s">
        <v>401</v>
      </c>
      <c r="C1726" s="441">
        <f t="shared" ref="C1726:H1726" si="1177">C18</f>
        <v>6250</v>
      </c>
      <c r="D1726" s="441"/>
      <c r="E1726" s="441"/>
      <c r="F1726" s="441"/>
      <c r="G1726" s="441"/>
      <c r="H1726" s="441">
        <f t="shared" si="1177"/>
        <v>0</v>
      </c>
      <c r="I1726" s="470">
        <f>IFERROR(VLOOKUP(B1726,Coincidence!$B$2:$E$242,4,FALSE)*IF($G1726="Winter",'General Inputs'!$C$25,'General Inputs'!$C$24),IF($G1726="Winter",'General Inputs'!$C$25,'General Inputs'!$C$24))</f>
        <v>0.52140604400000001</v>
      </c>
      <c r="J1726" s="466">
        <f>'Nameplate by Substation'!H18</f>
        <v>1.6432833774356951E-2</v>
      </c>
      <c r="K1726" s="357">
        <f>IF('PV Adoption'!G$4*(1/(1-'General Inputs'!$C$10))*$J1726*1000*$I1726 &lt;= ABS(($F1726-$E1726)*(1+$J18)^(K$490-$K$490)),'PV Adoption'!G$4*(1/(1-'General Inputs'!$C$10))*$J1726*1000*$I1726,ABS(($F1726-$E1726)*(1+$J18)^(K$490-$K$490)))</f>
        <v>0</v>
      </c>
      <c r="L1726" s="357">
        <f>IF('PV Adoption'!H$4*(1/(1-'General Inputs'!$C$10))*$J1726*1000*$I1726 &lt;= ABS(($F1726-$E1726)*(1+$J18)^(L$490-$K$490)),'PV Adoption'!H$4*(1/(1-'General Inputs'!$C$10))*$J1726*1000*$I1726,ABS(($F1726-$E1726)*(1+$J18)^(L$490-$K$490)))</f>
        <v>0</v>
      </c>
      <c r="M1726" s="357">
        <f>IF('PV Adoption'!I$4*(1/(1-'General Inputs'!$C$10))*$J1726*1000*$I1726 &lt;= ABS(($F1726-$E1726)*(1+$J18)^(M$490-$K$490)),'PV Adoption'!I$4*(1/(1-'General Inputs'!$C$10))*$J1726*1000*$I1726,ABS(($F1726-$E1726)*(1+$J18)^(M$490-$K$490)))</f>
        <v>0</v>
      </c>
      <c r="N1726" s="357">
        <f>IF('PV Adoption'!J$4*(1/(1-'General Inputs'!$C$10))*$J1726*1000*$I1726 &lt;= ABS(($F1726-$E1726)*(1+$J18)^(N$490-$K$490)),'PV Adoption'!J$4*(1/(1-'General Inputs'!$C$10))*$J1726*1000*$I1726,ABS(($F1726-$E1726)*(1+$J18)^(N$490-$K$490)))</f>
        <v>0</v>
      </c>
      <c r="O1726" s="357">
        <f>IF('PV Adoption'!K$4*(1/(1-'General Inputs'!$C$10))*$J1726*1000*$I1726 &lt;= ABS(($F1726-$E1726)*(1+$J18)^(O$490-$K$490)),'PV Adoption'!K$4*(1/(1-'General Inputs'!$C$10))*$J1726*1000*$I1726,ABS(($F1726-$E1726)*(1+$J18)^(O$490-$K$490)))</f>
        <v>0</v>
      </c>
      <c r="P1726" s="357">
        <f>IF('PV Adoption'!L$4*(1/(1-'General Inputs'!$C$10))*$J1726*1000*$I1726 &lt;= ABS(($F1726-$E1726)*(1+$J18)^(P$490-$K$490)),'PV Adoption'!L$4*(1/(1-'General Inputs'!$C$10))*$J1726*1000*$I1726,ABS(($F1726-$E1726)*(1+$J18)^(P$490-$K$490)))</f>
        <v>0</v>
      </c>
      <c r="Q1726" s="357">
        <f>IF('PV Adoption'!M$4*(1/(1-'General Inputs'!$C$10))*$J1726*1000*$I1726 &lt;= ABS(($F1726-$E1726)*(1+$J18)^(Q$490-$K$490)),'PV Adoption'!M$4*(1/(1-'General Inputs'!$C$10))*$J1726*1000*$I1726,ABS(($F1726-$E1726)*(1+$J18)^(Q$490-$K$490)))</f>
        <v>0</v>
      </c>
      <c r="R1726" s="357">
        <f>IF('PV Adoption'!N$4*(1/(1-'General Inputs'!$C$10))*$J1726*1000*$I1726 &lt;= ABS(($F1726-$E1726)*(1+$J18)^(R$490-$K$490)),'PV Adoption'!N$4*(1/(1-'General Inputs'!$C$10))*$J1726*1000*$I1726,ABS(($F1726-$E1726)*(1+$J18)^(R$490-$K$490)))</f>
        <v>0</v>
      </c>
      <c r="S1726" s="357">
        <f>IF('PV Adoption'!O$4*(1/(1-'General Inputs'!$C$10))*$J1726*1000*$I1726 &lt;= ABS(($F1726-$E1726)*(1+$J18)^(S$490-$K$490)),'PV Adoption'!O$4*(1/(1-'General Inputs'!$C$10))*$J1726*1000*$I1726,ABS(($F1726-$E1726)*(1+$J18)^(S$490-$K$490)))</f>
        <v>0</v>
      </c>
      <c r="T1726" s="357">
        <f>IF('PV Adoption'!P$4*(1/(1-'General Inputs'!$C$10))*$J1726*1000*$I1726 &lt;= ABS(($F1726-$E1726)*(1+$J18)^(T$490-$K$490)),'PV Adoption'!P$4*(1/(1-'General Inputs'!$C$10))*$J1726*1000*$I1726,ABS(($F1726-$E1726)*(1+$J18)^(T$490-$K$490)))</f>
        <v>0</v>
      </c>
      <c r="U1726" s="357">
        <f>IF('PV Adoption'!Q$4*(1/(1-'General Inputs'!$C$10))*$J1726*1000*$I1726 &lt;= ABS(($F1726-$E1726)*(1+$J18)^(U$490-$K$490)),'PV Adoption'!Q$4*(1/(1-'General Inputs'!$C$10))*$J1726*1000*$I1726,ABS(($F1726-$E1726)*(1+$J18)^(U$490-$K$490)))</f>
        <v>0</v>
      </c>
      <c r="V1726" s="357">
        <f>IF('PV Adoption'!R$4*(1/(1-'General Inputs'!$C$10))*$J1726*1000*$I1726 &lt;= ABS(($F1726-$E1726)*(1+$J18)^(V$490-$K$490)),'PV Adoption'!R$4*(1/(1-'General Inputs'!$C$10))*$J1726*1000*$I1726,ABS(($F1726-$E1726)*(1+$J18)^(V$490-$K$490)))</f>
        <v>0</v>
      </c>
      <c r="W1726" s="357">
        <f>IF('PV Adoption'!S$4*(1/(1-'General Inputs'!$C$10))*$J1726*1000*$I1726 &lt;= ABS(($F1726-$E1726)*(1+$J18)^(W$490-$K$490)),'PV Adoption'!S$4*(1/(1-'General Inputs'!$C$10))*$J1726*1000*$I1726,ABS(($F1726-$E1726)*(1+$J18)^(W$490-$K$490)))</f>
        <v>0</v>
      </c>
      <c r="X1726" s="357">
        <f>IF('PV Adoption'!T$4*(1/(1-'General Inputs'!$C$10))*$J1726*1000*$I1726 &lt;= ABS(($F1726-$E1726)*(1+$J18)^(X$490-$K$490)),'PV Adoption'!T$4*(1/(1-'General Inputs'!$C$10))*$J1726*1000*$I1726,ABS(($F1726-$E1726)*(1+$J18)^(X$490-$K$490)))</f>
        <v>0</v>
      </c>
      <c r="Y1726" s="357">
        <f>IF('PV Adoption'!U$4*(1/(1-'General Inputs'!$C$10))*$J1726*1000*$I1726 &lt;= ABS(($F1726-$E1726)*(1+$J18)^(Y$490-$K$490)),'PV Adoption'!U$4*(1/(1-'General Inputs'!$C$10))*$J1726*1000*$I1726,ABS(($F1726-$E1726)*(1+$J18)^(Y$490-$K$490)))</f>
        <v>0</v>
      </c>
      <c r="Z1726" s="357">
        <f>IF('PV Adoption'!V$4*(1/(1-'General Inputs'!$C$10))*$J1726*1000*$I1726 &lt;= ABS(($F1726-$E1726)*(1+$J18)^(Z$490-$K$490)),'PV Adoption'!V$4*(1/(1-'General Inputs'!$C$10))*$J1726*1000*$I1726,ABS(($F1726-$E1726)*(1+$J18)^(Z$490-$K$490)))</f>
        <v>0</v>
      </c>
      <c r="AA1726" s="357">
        <f>IF('PV Adoption'!W$4*(1/(1-'General Inputs'!$C$10))*$J1726*1000*$I1726 &lt;= ABS(($F1726-$E1726)*(1+$J18)^(AA$490-$K$490)),'PV Adoption'!W$4*(1/(1-'General Inputs'!$C$10))*$J1726*1000*$I1726,ABS(($F1726-$E1726)*(1+$J18)^(AA$490-$K$490)))</f>
        <v>0</v>
      </c>
      <c r="AB1726" s="357">
        <f>IF('PV Adoption'!X$4*(1/(1-'General Inputs'!$C$10))*$J1726*1000*$I1726 &lt;= ABS(($F1726-$E1726)*(1+$J18)^(AB$490-$K$490)),'PV Adoption'!X$4*(1/(1-'General Inputs'!$C$10))*$J1726*1000*$I1726,ABS(($F1726-$E1726)*(1+$J18)^(AB$490-$K$490)))</f>
        <v>0</v>
      </c>
      <c r="AC1726" s="357">
        <f>IF('PV Adoption'!Y$4*(1/(1-'General Inputs'!$C$10))*$J1726*1000*$I1726 &lt;= ABS(($F1726-$E1726)*(1+$J18)^(AC$490-$K$490)),'PV Adoption'!Y$4*(1/(1-'General Inputs'!$C$10))*$J1726*1000*$I1726,ABS(($F1726-$E1726)*(1+$J18)^(AC$490-$K$490)))</f>
        <v>0</v>
      </c>
      <c r="AD1726" s="357">
        <f>IF('PV Adoption'!Z$4*(1/(1-'General Inputs'!$C$10))*$J1726*1000*$I1726 &lt;= ABS(($F1726-$E1726)*(1+$J18)^(AD$490-$K$490)),'PV Adoption'!Z$4*(1/(1-'General Inputs'!$C$10))*$J1726*1000*$I1726,ABS(($F1726-$E1726)*(1+$J18)^(AD$490-$K$490)))</f>
        <v>0</v>
      </c>
      <c r="AE1726" s="357">
        <f>IF('PV Adoption'!AA$4*(1/(1-'General Inputs'!$C$10))*$J1726*1000*$I1726 &lt;= ABS(($F1726-$E1726)*(1+$J18)^(AE$490-$K$490)),'PV Adoption'!AA$4*(1/(1-'General Inputs'!$C$10))*$J1726*1000*$I1726,ABS(($F1726-$E1726)*(1+$J18)^(AE$490-$K$490)))</f>
        <v>0</v>
      </c>
      <c r="AF1726" s="357">
        <f>IF('PV Adoption'!AB$4*(1/(1-'General Inputs'!$C$10))*$J1726*1000*$I1726 &lt;= ABS(($F1726-$E1726)*(1+$J18)^(AF$490-$K$490)),'PV Adoption'!AB$4*(1/(1-'General Inputs'!$C$10))*$J1726*1000*$I1726,ABS(($F1726-$E1726)*(1+$J18)^(AF$490-$K$490)))</f>
        <v>0</v>
      </c>
      <c r="AG1726" s="357">
        <f>IF('PV Adoption'!AC$4*(1/(1-'General Inputs'!$C$10))*$J1726*1000*$I1726 &lt;= ABS(($F1726-$E1726)*(1+$J18)^(AG$490-$K$490)),'PV Adoption'!AC$4*(1/(1-'General Inputs'!$C$10))*$J1726*1000*$I1726,ABS(($F1726-$E1726)*(1+$J18)^(AG$490-$K$490)))</f>
        <v>0</v>
      </c>
      <c r="AH1726" s="357">
        <f>IF('PV Adoption'!AD$4*(1/(1-'General Inputs'!$C$10))*$J1726*1000*$I1726 &lt;= ABS(($F1726-$E1726)*(1+$J18)^(AH$490-$K$490)),'PV Adoption'!AD$4*(1/(1-'General Inputs'!$C$10))*$J1726*1000*$I1726,ABS(($F1726-$E1726)*(1+$J18)^(AH$490-$K$490)))</f>
        <v>0</v>
      </c>
      <c r="AI1726" s="357">
        <f>IF('PV Adoption'!AE$4*(1/(1-'General Inputs'!$C$10))*$J1726*1000*$I1726 &lt;= ABS(($F1726-$E1726)*(1+$J18)^(AI$490-$K$490)),'PV Adoption'!AE$4*(1/(1-'General Inputs'!$C$10))*$J1726*1000*$I1726,ABS(($F1726-$E1726)*(1+$J18)^(AI$490-$K$490)))</f>
        <v>0</v>
      </c>
      <c r="AJ1726" s="357">
        <f>IF('PV Adoption'!AF$4*(1/(1-'General Inputs'!$C$10))*$J1726*1000*$I1726 &lt;= ABS(($F1726-$E1726)*(1+$J18)^(AJ$490-$K$490)),'PV Adoption'!AF$4*(1/(1-'General Inputs'!$C$10))*$J1726*1000*$I1726,ABS(($F1726-$E1726)*(1+$J18)^(AJ$490-$K$490)))</f>
        <v>0</v>
      </c>
      <c r="AK1726" s="357">
        <v>0</v>
      </c>
      <c r="AL1726" s="357">
        <v>0</v>
      </c>
      <c r="AM1726" s="357">
        <v>0</v>
      </c>
    </row>
    <row r="1727" spans="1:39" x14ac:dyDescent="0.25">
      <c r="A1727" s="353" t="s">
        <v>224</v>
      </c>
      <c r="B1727" s="353" t="s">
        <v>488</v>
      </c>
      <c r="C1727" s="441">
        <f t="shared" ref="C1727:H1727" si="1178">C19</f>
        <v>42000</v>
      </c>
      <c r="D1727" s="441"/>
      <c r="E1727" s="441"/>
      <c r="F1727" s="441"/>
      <c r="G1727" s="441"/>
      <c r="H1727" s="441">
        <f t="shared" si="1178"/>
        <v>0</v>
      </c>
      <c r="I1727" s="470">
        <f>IFERROR(VLOOKUP(B1727,Coincidence!$B$2:$E$242,4,FALSE)*IF($G1727="Winter",'General Inputs'!$C$25,'General Inputs'!$C$24),IF($G1727="Winter",'General Inputs'!$C$25,'General Inputs'!$C$24))</f>
        <v>0.52935168792927756</v>
      </c>
      <c r="J1727" s="466">
        <f>'Nameplate by Substation'!H19</f>
        <v>1.2213568366165927E-2</v>
      </c>
      <c r="K1727" s="357">
        <f>IF('PV Adoption'!G$4*(1/(1-'General Inputs'!$C$10))*$J1727*1000*$I1727 &lt;= ABS(($F1727-$E1727)*(1+$J19)^(K$490-$K$490)),'PV Adoption'!G$4*(1/(1-'General Inputs'!$C$10))*$J1727*1000*$I1727,ABS(($F1727-$E1727)*(1+$J19)^(K$490-$K$490)))</f>
        <v>0</v>
      </c>
      <c r="L1727" s="357">
        <f>IF('PV Adoption'!H$4*(1/(1-'General Inputs'!$C$10))*$J1727*1000*$I1727 &lt;= ABS(($F1727-$E1727)*(1+$J19)^(L$490-$K$490)),'PV Adoption'!H$4*(1/(1-'General Inputs'!$C$10))*$J1727*1000*$I1727,ABS(($F1727-$E1727)*(1+$J19)^(L$490-$K$490)))</f>
        <v>0</v>
      </c>
      <c r="M1727" s="357">
        <f>IF('PV Adoption'!I$4*(1/(1-'General Inputs'!$C$10))*$J1727*1000*$I1727 &lt;= ABS(($F1727-$E1727)*(1+$J19)^(M$490-$K$490)),'PV Adoption'!I$4*(1/(1-'General Inputs'!$C$10))*$J1727*1000*$I1727,ABS(($F1727-$E1727)*(1+$J19)^(M$490-$K$490)))</f>
        <v>0</v>
      </c>
      <c r="N1727" s="357">
        <f>IF('PV Adoption'!J$4*(1/(1-'General Inputs'!$C$10))*$J1727*1000*$I1727 &lt;= ABS(($F1727-$E1727)*(1+$J19)^(N$490-$K$490)),'PV Adoption'!J$4*(1/(1-'General Inputs'!$C$10))*$J1727*1000*$I1727,ABS(($F1727-$E1727)*(1+$J19)^(N$490-$K$490)))</f>
        <v>0</v>
      </c>
      <c r="O1727" s="357">
        <f>IF('PV Adoption'!K$4*(1/(1-'General Inputs'!$C$10))*$J1727*1000*$I1727 &lt;= ABS(($F1727-$E1727)*(1+$J19)^(O$490-$K$490)),'PV Adoption'!K$4*(1/(1-'General Inputs'!$C$10))*$J1727*1000*$I1727,ABS(($F1727-$E1727)*(1+$J19)^(O$490-$K$490)))</f>
        <v>0</v>
      </c>
      <c r="P1727" s="357">
        <f>IF('PV Adoption'!L$4*(1/(1-'General Inputs'!$C$10))*$J1727*1000*$I1727 &lt;= ABS(($F1727-$E1727)*(1+$J19)^(P$490-$K$490)),'PV Adoption'!L$4*(1/(1-'General Inputs'!$C$10))*$J1727*1000*$I1727,ABS(($F1727-$E1727)*(1+$J19)^(P$490-$K$490)))</f>
        <v>0</v>
      </c>
      <c r="Q1727" s="357">
        <f>IF('PV Adoption'!M$4*(1/(1-'General Inputs'!$C$10))*$J1727*1000*$I1727 &lt;= ABS(($F1727-$E1727)*(1+$J19)^(Q$490-$K$490)),'PV Adoption'!M$4*(1/(1-'General Inputs'!$C$10))*$J1727*1000*$I1727,ABS(($F1727-$E1727)*(1+$J19)^(Q$490-$K$490)))</f>
        <v>0</v>
      </c>
      <c r="R1727" s="357">
        <f>IF('PV Adoption'!N$4*(1/(1-'General Inputs'!$C$10))*$J1727*1000*$I1727 &lt;= ABS(($F1727-$E1727)*(1+$J19)^(R$490-$K$490)),'PV Adoption'!N$4*(1/(1-'General Inputs'!$C$10))*$J1727*1000*$I1727,ABS(($F1727-$E1727)*(1+$J19)^(R$490-$K$490)))</f>
        <v>0</v>
      </c>
      <c r="S1727" s="357">
        <f>IF('PV Adoption'!O$4*(1/(1-'General Inputs'!$C$10))*$J1727*1000*$I1727 &lt;= ABS(($F1727-$E1727)*(1+$J19)^(S$490-$K$490)),'PV Adoption'!O$4*(1/(1-'General Inputs'!$C$10))*$J1727*1000*$I1727,ABS(($F1727-$E1727)*(1+$J19)^(S$490-$K$490)))</f>
        <v>0</v>
      </c>
      <c r="T1727" s="357">
        <f>IF('PV Adoption'!P$4*(1/(1-'General Inputs'!$C$10))*$J1727*1000*$I1727 &lt;= ABS(($F1727-$E1727)*(1+$J19)^(T$490-$K$490)),'PV Adoption'!P$4*(1/(1-'General Inputs'!$C$10))*$J1727*1000*$I1727,ABS(($F1727-$E1727)*(1+$J19)^(T$490-$K$490)))</f>
        <v>0</v>
      </c>
      <c r="U1727" s="357">
        <f>IF('PV Adoption'!Q$4*(1/(1-'General Inputs'!$C$10))*$J1727*1000*$I1727 &lt;= ABS(($F1727-$E1727)*(1+$J19)^(U$490-$K$490)),'PV Adoption'!Q$4*(1/(1-'General Inputs'!$C$10))*$J1727*1000*$I1727,ABS(($F1727-$E1727)*(1+$J19)^(U$490-$K$490)))</f>
        <v>0</v>
      </c>
      <c r="V1727" s="357">
        <f>IF('PV Adoption'!R$4*(1/(1-'General Inputs'!$C$10))*$J1727*1000*$I1727 &lt;= ABS(($F1727-$E1727)*(1+$J19)^(V$490-$K$490)),'PV Adoption'!R$4*(1/(1-'General Inputs'!$C$10))*$J1727*1000*$I1727,ABS(($F1727-$E1727)*(1+$J19)^(V$490-$K$490)))</f>
        <v>0</v>
      </c>
      <c r="W1727" s="357">
        <f>IF('PV Adoption'!S$4*(1/(1-'General Inputs'!$C$10))*$J1727*1000*$I1727 &lt;= ABS(($F1727-$E1727)*(1+$J19)^(W$490-$K$490)),'PV Adoption'!S$4*(1/(1-'General Inputs'!$C$10))*$J1727*1000*$I1727,ABS(($F1727-$E1727)*(1+$J19)^(W$490-$K$490)))</f>
        <v>0</v>
      </c>
      <c r="X1727" s="357">
        <f>IF('PV Adoption'!T$4*(1/(1-'General Inputs'!$C$10))*$J1727*1000*$I1727 &lt;= ABS(($F1727-$E1727)*(1+$J19)^(X$490-$K$490)),'PV Adoption'!T$4*(1/(1-'General Inputs'!$C$10))*$J1727*1000*$I1727,ABS(($F1727-$E1727)*(1+$J19)^(X$490-$K$490)))</f>
        <v>0</v>
      </c>
      <c r="Y1727" s="357">
        <f>IF('PV Adoption'!U$4*(1/(1-'General Inputs'!$C$10))*$J1727*1000*$I1727 &lt;= ABS(($F1727-$E1727)*(1+$J19)^(Y$490-$K$490)),'PV Adoption'!U$4*(1/(1-'General Inputs'!$C$10))*$J1727*1000*$I1727,ABS(($F1727-$E1727)*(1+$J19)^(Y$490-$K$490)))</f>
        <v>0</v>
      </c>
      <c r="Z1727" s="357">
        <f>IF('PV Adoption'!V$4*(1/(1-'General Inputs'!$C$10))*$J1727*1000*$I1727 &lt;= ABS(($F1727-$E1727)*(1+$J19)^(Z$490-$K$490)),'PV Adoption'!V$4*(1/(1-'General Inputs'!$C$10))*$J1727*1000*$I1727,ABS(($F1727-$E1727)*(1+$J19)^(Z$490-$K$490)))</f>
        <v>0</v>
      </c>
      <c r="AA1727" s="357">
        <f>IF('PV Adoption'!W$4*(1/(1-'General Inputs'!$C$10))*$J1727*1000*$I1727 &lt;= ABS(($F1727-$E1727)*(1+$J19)^(AA$490-$K$490)),'PV Adoption'!W$4*(1/(1-'General Inputs'!$C$10))*$J1727*1000*$I1727,ABS(($F1727-$E1727)*(1+$J19)^(AA$490-$K$490)))</f>
        <v>0</v>
      </c>
      <c r="AB1727" s="357">
        <f>IF('PV Adoption'!X$4*(1/(1-'General Inputs'!$C$10))*$J1727*1000*$I1727 &lt;= ABS(($F1727-$E1727)*(1+$J19)^(AB$490-$K$490)),'PV Adoption'!X$4*(1/(1-'General Inputs'!$C$10))*$J1727*1000*$I1727,ABS(($F1727-$E1727)*(1+$J19)^(AB$490-$K$490)))</f>
        <v>0</v>
      </c>
      <c r="AC1727" s="357">
        <f>IF('PV Adoption'!Y$4*(1/(1-'General Inputs'!$C$10))*$J1727*1000*$I1727 &lt;= ABS(($F1727-$E1727)*(1+$J19)^(AC$490-$K$490)),'PV Adoption'!Y$4*(1/(1-'General Inputs'!$C$10))*$J1727*1000*$I1727,ABS(($F1727-$E1727)*(1+$J19)^(AC$490-$K$490)))</f>
        <v>0</v>
      </c>
      <c r="AD1727" s="357">
        <f>IF('PV Adoption'!Z$4*(1/(1-'General Inputs'!$C$10))*$J1727*1000*$I1727 &lt;= ABS(($F1727-$E1727)*(1+$J19)^(AD$490-$K$490)),'PV Adoption'!Z$4*(1/(1-'General Inputs'!$C$10))*$J1727*1000*$I1727,ABS(($F1727-$E1727)*(1+$J19)^(AD$490-$K$490)))</f>
        <v>0</v>
      </c>
      <c r="AE1727" s="357">
        <f>IF('PV Adoption'!AA$4*(1/(1-'General Inputs'!$C$10))*$J1727*1000*$I1727 &lt;= ABS(($F1727-$E1727)*(1+$J19)^(AE$490-$K$490)),'PV Adoption'!AA$4*(1/(1-'General Inputs'!$C$10))*$J1727*1000*$I1727,ABS(($F1727-$E1727)*(1+$J19)^(AE$490-$K$490)))</f>
        <v>0</v>
      </c>
      <c r="AF1727" s="357">
        <f>IF('PV Adoption'!AB$4*(1/(1-'General Inputs'!$C$10))*$J1727*1000*$I1727 &lt;= ABS(($F1727-$E1727)*(1+$J19)^(AF$490-$K$490)),'PV Adoption'!AB$4*(1/(1-'General Inputs'!$C$10))*$J1727*1000*$I1727,ABS(($F1727-$E1727)*(1+$J19)^(AF$490-$K$490)))</f>
        <v>0</v>
      </c>
      <c r="AG1727" s="357">
        <f>IF('PV Adoption'!AC$4*(1/(1-'General Inputs'!$C$10))*$J1727*1000*$I1727 &lt;= ABS(($F1727-$E1727)*(1+$J19)^(AG$490-$K$490)),'PV Adoption'!AC$4*(1/(1-'General Inputs'!$C$10))*$J1727*1000*$I1727,ABS(($F1727-$E1727)*(1+$J19)^(AG$490-$K$490)))</f>
        <v>0</v>
      </c>
      <c r="AH1727" s="357">
        <f>IF('PV Adoption'!AD$4*(1/(1-'General Inputs'!$C$10))*$J1727*1000*$I1727 &lt;= ABS(($F1727-$E1727)*(1+$J19)^(AH$490-$K$490)),'PV Adoption'!AD$4*(1/(1-'General Inputs'!$C$10))*$J1727*1000*$I1727,ABS(($F1727-$E1727)*(1+$J19)^(AH$490-$K$490)))</f>
        <v>0</v>
      </c>
      <c r="AI1727" s="357">
        <f>IF('PV Adoption'!AE$4*(1/(1-'General Inputs'!$C$10))*$J1727*1000*$I1727 &lt;= ABS(($F1727-$E1727)*(1+$J19)^(AI$490-$K$490)),'PV Adoption'!AE$4*(1/(1-'General Inputs'!$C$10))*$J1727*1000*$I1727,ABS(($F1727-$E1727)*(1+$J19)^(AI$490-$K$490)))</f>
        <v>0</v>
      </c>
      <c r="AJ1727" s="357">
        <f>IF('PV Adoption'!AF$4*(1/(1-'General Inputs'!$C$10))*$J1727*1000*$I1727 &lt;= ABS(($F1727-$E1727)*(1+$J19)^(AJ$490-$K$490)),'PV Adoption'!AF$4*(1/(1-'General Inputs'!$C$10))*$J1727*1000*$I1727,ABS(($F1727-$E1727)*(1+$J19)^(AJ$490-$K$490)))</f>
        <v>0</v>
      </c>
      <c r="AK1727" s="357">
        <v>1963.2719902396084</v>
      </c>
      <c r="AL1727" s="357">
        <v>1989.2043456510487</v>
      </c>
      <c r="AM1727" s="357">
        <v>2017.5643773485524</v>
      </c>
    </row>
    <row r="1728" spans="1:39" x14ac:dyDescent="0.25">
      <c r="A1728" s="353" t="s">
        <v>224</v>
      </c>
      <c r="B1728" s="353" t="s">
        <v>445</v>
      </c>
      <c r="C1728" s="441">
        <f t="shared" ref="C1728:H1728" si="1179">C20</f>
        <v>42000</v>
      </c>
      <c r="D1728" s="441"/>
      <c r="E1728" s="441"/>
      <c r="F1728" s="441"/>
      <c r="G1728" s="441"/>
      <c r="H1728" s="441">
        <f t="shared" si="1179"/>
        <v>0</v>
      </c>
      <c r="I1728" s="470">
        <f>IFERROR(VLOOKUP(B1728,Coincidence!$B$2:$E$242,4,FALSE)*IF($G1728="Winter",'General Inputs'!$C$25,'General Inputs'!$C$24),IF($G1728="Winter",'General Inputs'!$C$25,'General Inputs'!$C$24))</f>
        <v>0.52935168792927756</v>
      </c>
      <c r="J1728" s="466">
        <f>'Nameplate by Substation'!H20</f>
        <v>1.4554663132400244E-2</v>
      </c>
      <c r="K1728" s="357">
        <f>IF('PV Adoption'!G$4*(1/(1-'General Inputs'!$C$10))*$J1728*1000*$I1728 &lt;= ABS(($F1728-$E1728)*(1+$J20)^(K$490-$K$490)),'PV Adoption'!G$4*(1/(1-'General Inputs'!$C$10))*$J1728*1000*$I1728,ABS(($F1728-$E1728)*(1+$J20)^(K$490-$K$490)))</f>
        <v>0</v>
      </c>
      <c r="L1728" s="357">
        <f>IF('PV Adoption'!H$4*(1/(1-'General Inputs'!$C$10))*$J1728*1000*$I1728 &lt;= ABS(($F1728-$E1728)*(1+$J20)^(L$490-$K$490)),'PV Adoption'!H$4*(1/(1-'General Inputs'!$C$10))*$J1728*1000*$I1728,ABS(($F1728-$E1728)*(1+$J20)^(L$490-$K$490)))</f>
        <v>0</v>
      </c>
      <c r="M1728" s="357">
        <f>IF('PV Adoption'!I$4*(1/(1-'General Inputs'!$C$10))*$J1728*1000*$I1728 &lt;= ABS(($F1728-$E1728)*(1+$J20)^(M$490-$K$490)),'PV Adoption'!I$4*(1/(1-'General Inputs'!$C$10))*$J1728*1000*$I1728,ABS(($F1728-$E1728)*(1+$J20)^(M$490-$K$490)))</f>
        <v>0</v>
      </c>
      <c r="N1728" s="357">
        <f>IF('PV Adoption'!J$4*(1/(1-'General Inputs'!$C$10))*$J1728*1000*$I1728 &lt;= ABS(($F1728-$E1728)*(1+$J20)^(N$490-$K$490)),'PV Adoption'!J$4*(1/(1-'General Inputs'!$C$10))*$J1728*1000*$I1728,ABS(($F1728-$E1728)*(1+$J20)^(N$490-$K$490)))</f>
        <v>0</v>
      </c>
      <c r="O1728" s="357">
        <f>IF('PV Adoption'!K$4*(1/(1-'General Inputs'!$C$10))*$J1728*1000*$I1728 &lt;= ABS(($F1728-$E1728)*(1+$J20)^(O$490-$K$490)),'PV Adoption'!K$4*(1/(1-'General Inputs'!$C$10))*$J1728*1000*$I1728,ABS(($F1728-$E1728)*(1+$J20)^(O$490-$K$490)))</f>
        <v>0</v>
      </c>
      <c r="P1728" s="357">
        <f>IF('PV Adoption'!L$4*(1/(1-'General Inputs'!$C$10))*$J1728*1000*$I1728 &lt;= ABS(($F1728-$E1728)*(1+$J20)^(P$490-$K$490)),'PV Adoption'!L$4*(1/(1-'General Inputs'!$C$10))*$J1728*1000*$I1728,ABS(($F1728-$E1728)*(1+$J20)^(P$490-$K$490)))</f>
        <v>0</v>
      </c>
      <c r="Q1728" s="357">
        <f>IF('PV Adoption'!M$4*(1/(1-'General Inputs'!$C$10))*$J1728*1000*$I1728 &lt;= ABS(($F1728-$E1728)*(1+$J20)^(Q$490-$K$490)),'PV Adoption'!M$4*(1/(1-'General Inputs'!$C$10))*$J1728*1000*$I1728,ABS(($F1728-$E1728)*(1+$J20)^(Q$490-$K$490)))</f>
        <v>0</v>
      </c>
      <c r="R1728" s="357">
        <f>IF('PV Adoption'!N$4*(1/(1-'General Inputs'!$C$10))*$J1728*1000*$I1728 &lt;= ABS(($F1728-$E1728)*(1+$J20)^(R$490-$K$490)),'PV Adoption'!N$4*(1/(1-'General Inputs'!$C$10))*$J1728*1000*$I1728,ABS(($F1728-$E1728)*(1+$J20)^(R$490-$K$490)))</f>
        <v>0</v>
      </c>
      <c r="S1728" s="357">
        <f>IF('PV Adoption'!O$4*(1/(1-'General Inputs'!$C$10))*$J1728*1000*$I1728 &lt;= ABS(($F1728-$E1728)*(1+$J20)^(S$490-$K$490)),'PV Adoption'!O$4*(1/(1-'General Inputs'!$C$10))*$J1728*1000*$I1728,ABS(($F1728-$E1728)*(1+$J20)^(S$490-$K$490)))</f>
        <v>0</v>
      </c>
      <c r="T1728" s="357">
        <f>IF('PV Adoption'!P$4*(1/(1-'General Inputs'!$C$10))*$J1728*1000*$I1728 &lt;= ABS(($F1728-$E1728)*(1+$J20)^(T$490-$K$490)),'PV Adoption'!P$4*(1/(1-'General Inputs'!$C$10))*$J1728*1000*$I1728,ABS(($F1728-$E1728)*(1+$J20)^(T$490-$K$490)))</f>
        <v>0</v>
      </c>
      <c r="U1728" s="357">
        <f>IF('PV Adoption'!Q$4*(1/(1-'General Inputs'!$C$10))*$J1728*1000*$I1728 &lt;= ABS(($F1728-$E1728)*(1+$J20)^(U$490-$K$490)),'PV Adoption'!Q$4*(1/(1-'General Inputs'!$C$10))*$J1728*1000*$I1728,ABS(($F1728-$E1728)*(1+$J20)^(U$490-$K$490)))</f>
        <v>0</v>
      </c>
      <c r="V1728" s="357">
        <f>IF('PV Adoption'!R$4*(1/(1-'General Inputs'!$C$10))*$J1728*1000*$I1728 &lt;= ABS(($F1728-$E1728)*(1+$J20)^(V$490-$K$490)),'PV Adoption'!R$4*(1/(1-'General Inputs'!$C$10))*$J1728*1000*$I1728,ABS(($F1728-$E1728)*(1+$J20)^(V$490-$K$490)))</f>
        <v>0</v>
      </c>
      <c r="W1728" s="357">
        <f>IF('PV Adoption'!S$4*(1/(1-'General Inputs'!$C$10))*$J1728*1000*$I1728 &lt;= ABS(($F1728-$E1728)*(1+$J20)^(W$490-$K$490)),'PV Adoption'!S$4*(1/(1-'General Inputs'!$C$10))*$J1728*1000*$I1728,ABS(($F1728-$E1728)*(1+$J20)^(W$490-$K$490)))</f>
        <v>0</v>
      </c>
      <c r="X1728" s="357">
        <f>IF('PV Adoption'!T$4*(1/(1-'General Inputs'!$C$10))*$J1728*1000*$I1728 &lt;= ABS(($F1728-$E1728)*(1+$J20)^(X$490-$K$490)),'PV Adoption'!T$4*(1/(1-'General Inputs'!$C$10))*$J1728*1000*$I1728,ABS(($F1728-$E1728)*(1+$J20)^(X$490-$K$490)))</f>
        <v>0</v>
      </c>
      <c r="Y1728" s="357">
        <f>IF('PV Adoption'!U$4*(1/(1-'General Inputs'!$C$10))*$J1728*1000*$I1728 &lt;= ABS(($F1728-$E1728)*(1+$J20)^(Y$490-$K$490)),'PV Adoption'!U$4*(1/(1-'General Inputs'!$C$10))*$J1728*1000*$I1728,ABS(($F1728-$E1728)*(1+$J20)^(Y$490-$K$490)))</f>
        <v>0</v>
      </c>
      <c r="Z1728" s="357">
        <f>IF('PV Adoption'!V$4*(1/(1-'General Inputs'!$C$10))*$J1728*1000*$I1728 &lt;= ABS(($F1728-$E1728)*(1+$J20)^(Z$490-$K$490)),'PV Adoption'!V$4*(1/(1-'General Inputs'!$C$10))*$J1728*1000*$I1728,ABS(($F1728-$E1728)*(1+$J20)^(Z$490-$K$490)))</f>
        <v>0</v>
      </c>
      <c r="AA1728" s="357">
        <f>IF('PV Adoption'!W$4*(1/(1-'General Inputs'!$C$10))*$J1728*1000*$I1728 &lt;= ABS(($F1728-$E1728)*(1+$J20)^(AA$490-$K$490)),'PV Adoption'!W$4*(1/(1-'General Inputs'!$C$10))*$J1728*1000*$I1728,ABS(($F1728-$E1728)*(1+$J20)^(AA$490-$K$490)))</f>
        <v>0</v>
      </c>
      <c r="AB1728" s="357">
        <f>IF('PV Adoption'!X$4*(1/(1-'General Inputs'!$C$10))*$J1728*1000*$I1728 &lt;= ABS(($F1728-$E1728)*(1+$J20)^(AB$490-$K$490)),'PV Adoption'!X$4*(1/(1-'General Inputs'!$C$10))*$J1728*1000*$I1728,ABS(($F1728-$E1728)*(1+$J20)^(AB$490-$K$490)))</f>
        <v>0</v>
      </c>
      <c r="AC1728" s="357">
        <f>IF('PV Adoption'!Y$4*(1/(1-'General Inputs'!$C$10))*$J1728*1000*$I1728 &lt;= ABS(($F1728-$E1728)*(1+$J20)^(AC$490-$K$490)),'PV Adoption'!Y$4*(1/(1-'General Inputs'!$C$10))*$J1728*1000*$I1728,ABS(($F1728-$E1728)*(1+$J20)^(AC$490-$K$490)))</f>
        <v>0</v>
      </c>
      <c r="AD1728" s="357">
        <f>IF('PV Adoption'!Z$4*(1/(1-'General Inputs'!$C$10))*$J1728*1000*$I1728 &lt;= ABS(($F1728-$E1728)*(1+$J20)^(AD$490-$K$490)),'PV Adoption'!Z$4*(1/(1-'General Inputs'!$C$10))*$J1728*1000*$I1728,ABS(($F1728-$E1728)*(1+$J20)^(AD$490-$K$490)))</f>
        <v>0</v>
      </c>
      <c r="AE1728" s="357">
        <f>IF('PV Adoption'!AA$4*(1/(1-'General Inputs'!$C$10))*$J1728*1000*$I1728 &lt;= ABS(($F1728-$E1728)*(1+$J20)^(AE$490-$K$490)),'PV Adoption'!AA$4*(1/(1-'General Inputs'!$C$10))*$J1728*1000*$I1728,ABS(($F1728-$E1728)*(1+$J20)^(AE$490-$K$490)))</f>
        <v>0</v>
      </c>
      <c r="AF1728" s="357">
        <f>IF('PV Adoption'!AB$4*(1/(1-'General Inputs'!$C$10))*$J1728*1000*$I1728 &lt;= ABS(($F1728-$E1728)*(1+$J20)^(AF$490-$K$490)),'PV Adoption'!AB$4*(1/(1-'General Inputs'!$C$10))*$J1728*1000*$I1728,ABS(($F1728-$E1728)*(1+$J20)^(AF$490-$K$490)))</f>
        <v>0</v>
      </c>
      <c r="AG1728" s="357">
        <f>IF('PV Adoption'!AC$4*(1/(1-'General Inputs'!$C$10))*$J1728*1000*$I1728 &lt;= ABS(($F1728-$E1728)*(1+$J20)^(AG$490-$K$490)),'PV Adoption'!AC$4*(1/(1-'General Inputs'!$C$10))*$J1728*1000*$I1728,ABS(($F1728-$E1728)*(1+$J20)^(AG$490-$K$490)))</f>
        <v>0</v>
      </c>
      <c r="AH1728" s="357">
        <f>IF('PV Adoption'!AD$4*(1/(1-'General Inputs'!$C$10))*$J1728*1000*$I1728 &lt;= ABS(($F1728-$E1728)*(1+$J20)^(AH$490-$K$490)),'PV Adoption'!AD$4*(1/(1-'General Inputs'!$C$10))*$J1728*1000*$I1728,ABS(($F1728-$E1728)*(1+$J20)^(AH$490-$K$490)))</f>
        <v>0</v>
      </c>
      <c r="AI1728" s="357">
        <f>IF('PV Adoption'!AE$4*(1/(1-'General Inputs'!$C$10))*$J1728*1000*$I1728 &lt;= ABS(($F1728-$E1728)*(1+$J20)^(AI$490-$K$490)),'PV Adoption'!AE$4*(1/(1-'General Inputs'!$C$10))*$J1728*1000*$I1728,ABS(($F1728-$E1728)*(1+$J20)^(AI$490-$K$490)))</f>
        <v>0</v>
      </c>
      <c r="AJ1728" s="357">
        <f>IF('PV Adoption'!AF$4*(1/(1-'General Inputs'!$C$10))*$J1728*1000*$I1728 &lt;= ABS(($F1728-$E1728)*(1+$J20)^(AJ$490-$K$490)),'PV Adoption'!AF$4*(1/(1-'General Inputs'!$C$10))*$J1728*1000*$I1728,ABS(($F1728-$E1728)*(1+$J20)^(AJ$490-$K$490)))</f>
        <v>0</v>
      </c>
      <c r="AK1728" s="357">
        <v>2339.5916409140832</v>
      </c>
      <c r="AL1728" s="357">
        <v>2370.4947059256788</v>
      </c>
      <c r="AM1728" s="357">
        <v>2404.2907838126962</v>
      </c>
    </row>
    <row r="1729" spans="1:39" x14ac:dyDescent="0.25">
      <c r="A1729" s="353" t="s">
        <v>224</v>
      </c>
      <c r="B1729" s="353" t="s">
        <v>451</v>
      </c>
      <c r="C1729" s="441">
        <f t="shared" ref="C1729:H1729" si="1180">C21</f>
        <v>42000</v>
      </c>
      <c r="D1729" s="441"/>
      <c r="E1729" s="441"/>
      <c r="F1729" s="441"/>
      <c r="G1729" s="441"/>
      <c r="H1729" s="441">
        <f t="shared" si="1180"/>
        <v>0</v>
      </c>
      <c r="I1729" s="470">
        <f>IFERROR(VLOOKUP(B1729,Coincidence!$B$2:$E$242,4,FALSE)*IF($G1729="Winter",'General Inputs'!$C$25,'General Inputs'!$C$24),IF($G1729="Winter",'General Inputs'!$C$25,'General Inputs'!$C$24))</f>
        <v>0.52935168792927756</v>
      </c>
      <c r="J1729" s="466">
        <f>'Nameplate by Substation'!H21</f>
        <v>1.4501566362015923E-2</v>
      </c>
      <c r="K1729" s="357">
        <f>IF('PV Adoption'!G$4*(1/(1-'General Inputs'!$C$10))*$J1729*1000*$I1729 &lt;= ABS(($F1729-$E1729)*(1+$J21)^(K$490-$K$490)),'PV Adoption'!G$4*(1/(1-'General Inputs'!$C$10))*$J1729*1000*$I1729,ABS(($F1729-$E1729)*(1+$J21)^(K$490-$K$490)))</f>
        <v>0</v>
      </c>
      <c r="L1729" s="357">
        <f>IF('PV Adoption'!H$4*(1/(1-'General Inputs'!$C$10))*$J1729*1000*$I1729 &lt;= ABS(($F1729-$E1729)*(1+$J21)^(L$490-$K$490)),'PV Adoption'!H$4*(1/(1-'General Inputs'!$C$10))*$J1729*1000*$I1729,ABS(($F1729-$E1729)*(1+$J21)^(L$490-$K$490)))</f>
        <v>0</v>
      </c>
      <c r="M1729" s="357">
        <f>IF('PV Adoption'!I$4*(1/(1-'General Inputs'!$C$10))*$J1729*1000*$I1729 &lt;= ABS(($F1729-$E1729)*(1+$J21)^(M$490-$K$490)),'PV Adoption'!I$4*(1/(1-'General Inputs'!$C$10))*$J1729*1000*$I1729,ABS(($F1729-$E1729)*(1+$J21)^(M$490-$K$490)))</f>
        <v>0</v>
      </c>
      <c r="N1729" s="357">
        <f>IF('PV Adoption'!J$4*(1/(1-'General Inputs'!$C$10))*$J1729*1000*$I1729 &lt;= ABS(($F1729-$E1729)*(1+$J21)^(N$490-$K$490)),'PV Adoption'!J$4*(1/(1-'General Inputs'!$C$10))*$J1729*1000*$I1729,ABS(($F1729-$E1729)*(1+$J21)^(N$490-$K$490)))</f>
        <v>0</v>
      </c>
      <c r="O1729" s="357">
        <f>IF('PV Adoption'!K$4*(1/(1-'General Inputs'!$C$10))*$J1729*1000*$I1729 &lt;= ABS(($F1729-$E1729)*(1+$J21)^(O$490-$K$490)),'PV Adoption'!K$4*(1/(1-'General Inputs'!$C$10))*$J1729*1000*$I1729,ABS(($F1729-$E1729)*(1+$J21)^(O$490-$K$490)))</f>
        <v>0</v>
      </c>
      <c r="P1729" s="357">
        <f>IF('PV Adoption'!L$4*(1/(1-'General Inputs'!$C$10))*$J1729*1000*$I1729 &lt;= ABS(($F1729-$E1729)*(1+$J21)^(P$490-$K$490)),'PV Adoption'!L$4*(1/(1-'General Inputs'!$C$10))*$J1729*1000*$I1729,ABS(($F1729-$E1729)*(1+$J21)^(P$490-$K$490)))</f>
        <v>0</v>
      </c>
      <c r="Q1729" s="357">
        <f>IF('PV Adoption'!M$4*(1/(1-'General Inputs'!$C$10))*$J1729*1000*$I1729 &lt;= ABS(($F1729-$E1729)*(1+$J21)^(Q$490-$K$490)),'PV Adoption'!M$4*(1/(1-'General Inputs'!$C$10))*$J1729*1000*$I1729,ABS(($F1729-$E1729)*(1+$J21)^(Q$490-$K$490)))</f>
        <v>0</v>
      </c>
      <c r="R1729" s="357">
        <f>IF('PV Adoption'!N$4*(1/(1-'General Inputs'!$C$10))*$J1729*1000*$I1729 &lt;= ABS(($F1729-$E1729)*(1+$J21)^(R$490-$K$490)),'PV Adoption'!N$4*(1/(1-'General Inputs'!$C$10))*$J1729*1000*$I1729,ABS(($F1729-$E1729)*(1+$J21)^(R$490-$K$490)))</f>
        <v>0</v>
      </c>
      <c r="S1729" s="357">
        <f>IF('PV Adoption'!O$4*(1/(1-'General Inputs'!$C$10))*$J1729*1000*$I1729 &lt;= ABS(($F1729-$E1729)*(1+$J21)^(S$490-$K$490)),'PV Adoption'!O$4*(1/(1-'General Inputs'!$C$10))*$J1729*1000*$I1729,ABS(($F1729-$E1729)*(1+$J21)^(S$490-$K$490)))</f>
        <v>0</v>
      </c>
      <c r="T1729" s="357">
        <f>IF('PV Adoption'!P$4*(1/(1-'General Inputs'!$C$10))*$J1729*1000*$I1729 &lt;= ABS(($F1729-$E1729)*(1+$J21)^(T$490-$K$490)),'PV Adoption'!P$4*(1/(1-'General Inputs'!$C$10))*$J1729*1000*$I1729,ABS(($F1729-$E1729)*(1+$J21)^(T$490-$K$490)))</f>
        <v>0</v>
      </c>
      <c r="U1729" s="357">
        <f>IF('PV Adoption'!Q$4*(1/(1-'General Inputs'!$C$10))*$J1729*1000*$I1729 &lt;= ABS(($F1729-$E1729)*(1+$J21)^(U$490-$K$490)),'PV Adoption'!Q$4*(1/(1-'General Inputs'!$C$10))*$J1729*1000*$I1729,ABS(($F1729-$E1729)*(1+$J21)^(U$490-$K$490)))</f>
        <v>0</v>
      </c>
      <c r="V1729" s="357">
        <f>IF('PV Adoption'!R$4*(1/(1-'General Inputs'!$C$10))*$J1729*1000*$I1729 &lt;= ABS(($F1729-$E1729)*(1+$J21)^(V$490-$K$490)),'PV Adoption'!R$4*(1/(1-'General Inputs'!$C$10))*$J1729*1000*$I1729,ABS(($F1729-$E1729)*(1+$J21)^(V$490-$K$490)))</f>
        <v>0</v>
      </c>
      <c r="W1729" s="357">
        <f>IF('PV Adoption'!S$4*(1/(1-'General Inputs'!$C$10))*$J1729*1000*$I1729 &lt;= ABS(($F1729-$E1729)*(1+$J21)^(W$490-$K$490)),'PV Adoption'!S$4*(1/(1-'General Inputs'!$C$10))*$J1729*1000*$I1729,ABS(($F1729-$E1729)*(1+$J21)^(W$490-$K$490)))</f>
        <v>0</v>
      </c>
      <c r="X1729" s="357">
        <f>IF('PV Adoption'!T$4*(1/(1-'General Inputs'!$C$10))*$J1729*1000*$I1729 &lt;= ABS(($F1729-$E1729)*(1+$J21)^(X$490-$K$490)),'PV Adoption'!T$4*(1/(1-'General Inputs'!$C$10))*$J1729*1000*$I1729,ABS(($F1729-$E1729)*(1+$J21)^(X$490-$K$490)))</f>
        <v>0</v>
      </c>
      <c r="Y1729" s="357">
        <f>IF('PV Adoption'!U$4*(1/(1-'General Inputs'!$C$10))*$J1729*1000*$I1729 &lt;= ABS(($F1729-$E1729)*(1+$J21)^(Y$490-$K$490)),'PV Adoption'!U$4*(1/(1-'General Inputs'!$C$10))*$J1729*1000*$I1729,ABS(($F1729-$E1729)*(1+$J21)^(Y$490-$K$490)))</f>
        <v>0</v>
      </c>
      <c r="Z1729" s="357">
        <f>IF('PV Adoption'!V$4*(1/(1-'General Inputs'!$C$10))*$J1729*1000*$I1729 &lt;= ABS(($F1729-$E1729)*(1+$J21)^(Z$490-$K$490)),'PV Adoption'!V$4*(1/(1-'General Inputs'!$C$10))*$J1729*1000*$I1729,ABS(($F1729-$E1729)*(1+$J21)^(Z$490-$K$490)))</f>
        <v>0</v>
      </c>
      <c r="AA1729" s="357">
        <f>IF('PV Adoption'!W$4*(1/(1-'General Inputs'!$C$10))*$J1729*1000*$I1729 &lt;= ABS(($F1729-$E1729)*(1+$J21)^(AA$490-$K$490)),'PV Adoption'!W$4*(1/(1-'General Inputs'!$C$10))*$J1729*1000*$I1729,ABS(($F1729-$E1729)*(1+$J21)^(AA$490-$K$490)))</f>
        <v>0</v>
      </c>
      <c r="AB1729" s="357">
        <f>IF('PV Adoption'!X$4*(1/(1-'General Inputs'!$C$10))*$J1729*1000*$I1729 &lt;= ABS(($F1729-$E1729)*(1+$J21)^(AB$490-$K$490)),'PV Adoption'!X$4*(1/(1-'General Inputs'!$C$10))*$J1729*1000*$I1729,ABS(($F1729-$E1729)*(1+$J21)^(AB$490-$K$490)))</f>
        <v>0</v>
      </c>
      <c r="AC1729" s="357">
        <f>IF('PV Adoption'!Y$4*(1/(1-'General Inputs'!$C$10))*$J1729*1000*$I1729 &lt;= ABS(($F1729-$E1729)*(1+$J21)^(AC$490-$K$490)),'PV Adoption'!Y$4*(1/(1-'General Inputs'!$C$10))*$J1729*1000*$I1729,ABS(($F1729-$E1729)*(1+$J21)^(AC$490-$K$490)))</f>
        <v>0</v>
      </c>
      <c r="AD1729" s="357">
        <f>IF('PV Adoption'!Z$4*(1/(1-'General Inputs'!$C$10))*$J1729*1000*$I1729 &lt;= ABS(($F1729-$E1729)*(1+$J21)^(AD$490-$K$490)),'PV Adoption'!Z$4*(1/(1-'General Inputs'!$C$10))*$J1729*1000*$I1729,ABS(($F1729-$E1729)*(1+$J21)^(AD$490-$K$490)))</f>
        <v>0</v>
      </c>
      <c r="AE1729" s="357">
        <f>IF('PV Adoption'!AA$4*(1/(1-'General Inputs'!$C$10))*$J1729*1000*$I1729 &lt;= ABS(($F1729-$E1729)*(1+$J21)^(AE$490-$K$490)),'PV Adoption'!AA$4*(1/(1-'General Inputs'!$C$10))*$J1729*1000*$I1729,ABS(($F1729-$E1729)*(1+$J21)^(AE$490-$K$490)))</f>
        <v>0</v>
      </c>
      <c r="AF1729" s="357">
        <f>IF('PV Adoption'!AB$4*(1/(1-'General Inputs'!$C$10))*$J1729*1000*$I1729 &lt;= ABS(($F1729-$E1729)*(1+$J21)^(AF$490-$K$490)),'PV Adoption'!AB$4*(1/(1-'General Inputs'!$C$10))*$J1729*1000*$I1729,ABS(($F1729-$E1729)*(1+$J21)^(AF$490-$K$490)))</f>
        <v>0</v>
      </c>
      <c r="AG1729" s="357">
        <f>IF('PV Adoption'!AC$4*(1/(1-'General Inputs'!$C$10))*$J1729*1000*$I1729 &lt;= ABS(($F1729-$E1729)*(1+$J21)^(AG$490-$K$490)),'PV Adoption'!AC$4*(1/(1-'General Inputs'!$C$10))*$J1729*1000*$I1729,ABS(($F1729-$E1729)*(1+$J21)^(AG$490-$K$490)))</f>
        <v>0</v>
      </c>
      <c r="AH1729" s="357">
        <f>IF('PV Adoption'!AD$4*(1/(1-'General Inputs'!$C$10))*$J1729*1000*$I1729 &lt;= ABS(($F1729-$E1729)*(1+$J21)^(AH$490-$K$490)),'PV Adoption'!AD$4*(1/(1-'General Inputs'!$C$10))*$J1729*1000*$I1729,ABS(($F1729-$E1729)*(1+$J21)^(AH$490-$K$490)))</f>
        <v>0</v>
      </c>
      <c r="AI1729" s="357">
        <f>IF('PV Adoption'!AE$4*(1/(1-'General Inputs'!$C$10))*$J1729*1000*$I1729 &lt;= ABS(($F1729-$E1729)*(1+$J21)^(AI$490-$K$490)),'PV Adoption'!AE$4*(1/(1-'General Inputs'!$C$10))*$J1729*1000*$I1729,ABS(($F1729-$E1729)*(1+$J21)^(AI$490-$K$490)))</f>
        <v>0</v>
      </c>
      <c r="AJ1729" s="357">
        <f>IF('PV Adoption'!AF$4*(1/(1-'General Inputs'!$C$10))*$J1729*1000*$I1729 &lt;= ABS(($F1729-$E1729)*(1+$J21)^(AJ$490-$K$490)),'PV Adoption'!AF$4*(1/(1-'General Inputs'!$C$10))*$J1729*1000*$I1729,ABS(($F1729-$E1729)*(1+$J21)^(AJ$490-$K$490)))</f>
        <v>0</v>
      </c>
      <c r="AK1729" s="357">
        <v>2331.0565921107786</v>
      </c>
      <c r="AL1729" s="357">
        <v>2361.8469198551379</v>
      </c>
      <c r="AM1729" s="357">
        <v>2395.5197064937674</v>
      </c>
    </row>
    <row r="1730" spans="1:39" x14ac:dyDescent="0.25">
      <c r="A1730" s="353" t="s">
        <v>225</v>
      </c>
      <c r="B1730" s="353" t="s">
        <v>353</v>
      </c>
      <c r="C1730" s="441">
        <f t="shared" ref="C1730:H1730" si="1181">C22</f>
        <v>42000</v>
      </c>
      <c r="D1730" s="441"/>
      <c r="E1730" s="441"/>
      <c r="F1730" s="441"/>
      <c r="G1730" s="441"/>
      <c r="H1730" s="441">
        <f t="shared" si="1181"/>
        <v>0</v>
      </c>
      <c r="I1730" s="470">
        <f>IFERROR(VLOOKUP(B1730,Coincidence!$B$2:$E$242,4,FALSE)*IF($G1730="Winter",'General Inputs'!$C$25,'General Inputs'!$C$24),IF($G1730="Winter",'General Inputs'!$C$25,'General Inputs'!$C$24))</f>
        <v>0.52140604400000001</v>
      </c>
      <c r="J1730" s="466">
        <f>'Nameplate by Substation'!H22</f>
        <v>7.1539543857706122E-3</v>
      </c>
      <c r="K1730" s="357">
        <f>IF('PV Adoption'!G$4*(1/(1-'General Inputs'!$C$10))*$J1730*1000*$I1730 &lt;= ABS(($F1730-$E1730)*(1+$J22)^(K$490-$K$490)),'PV Adoption'!G$4*(1/(1-'General Inputs'!$C$10))*$J1730*1000*$I1730,ABS(($F1730-$E1730)*(1+$J22)^(K$490-$K$490)))</f>
        <v>0</v>
      </c>
      <c r="L1730" s="357">
        <f>IF('PV Adoption'!H$4*(1/(1-'General Inputs'!$C$10))*$J1730*1000*$I1730 &lt;= ABS(($F1730-$E1730)*(1+$J22)^(L$490-$K$490)),'PV Adoption'!H$4*(1/(1-'General Inputs'!$C$10))*$J1730*1000*$I1730,ABS(($F1730-$E1730)*(1+$J22)^(L$490-$K$490)))</f>
        <v>0</v>
      </c>
      <c r="M1730" s="357">
        <f>IF('PV Adoption'!I$4*(1/(1-'General Inputs'!$C$10))*$J1730*1000*$I1730 &lt;= ABS(($F1730-$E1730)*(1+$J22)^(M$490-$K$490)),'PV Adoption'!I$4*(1/(1-'General Inputs'!$C$10))*$J1730*1000*$I1730,ABS(($F1730-$E1730)*(1+$J22)^(M$490-$K$490)))</f>
        <v>0</v>
      </c>
      <c r="N1730" s="357">
        <f>IF('PV Adoption'!J$4*(1/(1-'General Inputs'!$C$10))*$J1730*1000*$I1730 &lt;= ABS(($F1730-$E1730)*(1+$J22)^(N$490-$K$490)),'PV Adoption'!J$4*(1/(1-'General Inputs'!$C$10))*$J1730*1000*$I1730,ABS(($F1730-$E1730)*(1+$J22)^(N$490-$K$490)))</f>
        <v>0</v>
      </c>
      <c r="O1730" s="357">
        <f>IF('PV Adoption'!K$4*(1/(1-'General Inputs'!$C$10))*$J1730*1000*$I1730 &lt;= ABS(($F1730-$E1730)*(1+$J22)^(O$490-$K$490)),'PV Adoption'!K$4*(1/(1-'General Inputs'!$C$10))*$J1730*1000*$I1730,ABS(($F1730-$E1730)*(1+$J22)^(O$490-$K$490)))</f>
        <v>0</v>
      </c>
      <c r="P1730" s="357">
        <f>IF('PV Adoption'!L$4*(1/(1-'General Inputs'!$C$10))*$J1730*1000*$I1730 &lt;= ABS(($F1730-$E1730)*(1+$J22)^(P$490-$K$490)),'PV Adoption'!L$4*(1/(1-'General Inputs'!$C$10))*$J1730*1000*$I1730,ABS(($F1730-$E1730)*(1+$J22)^(P$490-$K$490)))</f>
        <v>0</v>
      </c>
      <c r="Q1730" s="357">
        <f>IF('PV Adoption'!M$4*(1/(1-'General Inputs'!$C$10))*$J1730*1000*$I1730 &lt;= ABS(($F1730-$E1730)*(1+$J22)^(Q$490-$K$490)),'PV Adoption'!M$4*(1/(1-'General Inputs'!$C$10))*$J1730*1000*$I1730,ABS(($F1730-$E1730)*(1+$J22)^(Q$490-$K$490)))</f>
        <v>0</v>
      </c>
      <c r="R1730" s="357">
        <f>IF('PV Adoption'!N$4*(1/(1-'General Inputs'!$C$10))*$J1730*1000*$I1730 &lt;= ABS(($F1730-$E1730)*(1+$J22)^(R$490-$K$490)),'PV Adoption'!N$4*(1/(1-'General Inputs'!$C$10))*$J1730*1000*$I1730,ABS(($F1730-$E1730)*(1+$J22)^(R$490-$K$490)))</f>
        <v>0</v>
      </c>
      <c r="S1730" s="357">
        <f>IF('PV Adoption'!O$4*(1/(1-'General Inputs'!$C$10))*$J1730*1000*$I1730 &lt;= ABS(($F1730-$E1730)*(1+$J22)^(S$490-$K$490)),'PV Adoption'!O$4*(1/(1-'General Inputs'!$C$10))*$J1730*1000*$I1730,ABS(($F1730-$E1730)*(1+$J22)^(S$490-$K$490)))</f>
        <v>0</v>
      </c>
      <c r="T1730" s="357">
        <f>IF('PV Adoption'!P$4*(1/(1-'General Inputs'!$C$10))*$J1730*1000*$I1730 &lt;= ABS(($F1730-$E1730)*(1+$J22)^(T$490-$K$490)),'PV Adoption'!P$4*(1/(1-'General Inputs'!$C$10))*$J1730*1000*$I1730,ABS(($F1730-$E1730)*(1+$J22)^(T$490-$K$490)))</f>
        <v>0</v>
      </c>
      <c r="U1730" s="357">
        <f>IF('PV Adoption'!Q$4*(1/(1-'General Inputs'!$C$10))*$J1730*1000*$I1730 &lt;= ABS(($F1730-$E1730)*(1+$J22)^(U$490-$K$490)),'PV Adoption'!Q$4*(1/(1-'General Inputs'!$C$10))*$J1730*1000*$I1730,ABS(($F1730-$E1730)*(1+$J22)^(U$490-$K$490)))</f>
        <v>0</v>
      </c>
      <c r="V1730" s="357">
        <f>IF('PV Adoption'!R$4*(1/(1-'General Inputs'!$C$10))*$J1730*1000*$I1730 &lt;= ABS(($F1730-$E1730)*(1+$J22)^(V$490-$K$490)),'PV Adoption'!R$4*(1/(1-'General Inputs'!$C$10))*$J1730*1000*$I1730,ABS(($F1730-$E1730)*(1+$J22)^(V$490-$K$490)))</f>
        <v>0</v>
      </c>
      <c r="W1730" s="357">
        <f>IF('PV Adoption'!S$4*(1/(1-'General Inputs'!$C$10))*$J1730*1000*$I1730 &lt;= ABS(($F1730-$E1730)*(1+$J22)^(W$490-$K$490)),'PV Adoption'!S$4*(1/(1-'General Inputs'!$C$10))*$J1730*1000*$I1730,ABS(($F1730-$E1730)*(1+$J22)^(W$490-$K$490)))</f>
        <v>0</v>
      </c>
      <c r="X1730" s="357">
        <f>IF('PV Adoption'!T$4*(1/(1-'General Inputs'!$C$10))*$J1730*1000*$I1730 &lt;= ABS(($F1730-$E1730)*(1+$J22)^(X$490-$K$490)),'PV Adoption'!T$4*(1/(1-'General Inputs'!$C$10))*$J1730*1000*$I1730,ABS(($F1730-$E1730)*(1+$J22)^(X$490-$K$490)))</f>
        <v>0</v>
      </c>
      <c r="Y1730" s="357">
        <f>IF('PV Adoption'!U$4*(1/(1-'General Inputs'!$C$10))*$J1730*1000*$I1730 &lt;= ABS(($F1730-$E1730)*(1+$J22)^(Y$490-$K$490)),'PV Adoption'!U$4*(1/(1-'General Inputs'!$C$10))*$J1730*1000*$I1730,ABS(($F1730-$E1730)*(1+$J22)^(Y$490-$K$490)))</f>
        <v>0</v>
      </c>
      <c r="Z1730" s="357">
        <f>IF('PV Adoption'!V$4*(1/(1-'General Inputs'!$C$10))*$J1730*1000*$I1730 &lt;= ABS(($F1730-$E1730)*(1+$J22)^(Z$490-$K$490)),'PV Adoption'!V$4*(1/(1-'General Inputs'!$C$10))*$J1730*1000*$I1730,ABS(($F1730-$E1730)*(1+$J22)^(Z$490-$K$490)))</f>
        <v>0</v>
      </c>
      <c r="AA1730" s="357">
        <f>IF('PV Adoption'!W$4*(1/(1-'General Inputs'!$C$10))*$J1730*1000*$I1730 &lt;= ABS(($F1730-$E1730)*(1+$J22)^(AA$490-$K$490)),'PV Adoption'!W$4*(1/(1-'General Inputs'!$C$10))*$J1730*1000*$I1730,ABS(($F1730-$E1730)*(1+$J22)^(AA$490-$K$490)))</f>
        <v>0</v>
      </c>
      <c r="AB1730" s="357">
        <f>IF('PV Adoption'!X$4*(1/(1-'General Inputs'!$C$10))*$J1730*1000*$I1730 &lt;= ABS(($F1730-$E1730)*(1+$J22)^(AB$490-$K$490)),'PV Adoption'!X$4*(1/(1-'General Inputs'!$C$10))*$J1730*1000*$I1730,ABS(($F1730-$E1730)*(1+$J22)^(AB$490-$K$490)))</f>
        <v>0</v>
      </c>
      <c r="AC1730" s="357">
        <f>IF('PV Adoption'!Y$4*(1/(1-'General Inputs'!$C$10))*$J1730*1000*$I1730 &lt;= ABS(($F1730-$E1730)*(1+$J22)^(AC$490-$K$490)),'PV Adoption'!Y$4*(1/(1-'General Inputs'!$C$10))*$J1730*1000*$I1730,ABS(($F1730-$E1730)*(1+$J22)^(AC$490-$K$490)))</f>
        <v>0</v>
      </c>
      <c r="AD1730" s="357">
        <f>IF('PV Adoption'!Z$4*(1/(1-'General Inputs'!$C$10))*$J1730*1000*$I1730 &lt;= ABS(($F1730-$E1730)*(1+$J22)^(AD$490-$K$490)),'PV Adoption'!Z$4*(1/(1-'General Inputs'!$C$10))*$J1730*1000*$I1730,ABS(($F1730-$E1730)*(1+$J22)^(AD$490-$K$490)))</f>
        <v>0</v>
      </c>
      <c r="AE1730" s="357">
        <f>IF('PV Adoption'!AA$4*(1/(1-'General Inputs'!$C$10))*$J1730*1000*$I1730 &lt;= ABS(($F1730-$E1730)*(1+$J22)^(AE$490-$K$490)),'PV Adoption'!AA$4*(1/(1-'General Inputs'!$C$10))*$J1730*1000*$I1730,ABS(($F1730-$E1730)*(1+$J22)^(AE$490-$K$490)))</f>
        <v>0</v>
      </c>
      <c r="AF1730" s="357">
        <f>IF('PV Adoption'!AB$4*(1/(1-'General Inputs'!$C$10))*$J1730*1000*$I1730 &lt;= ABS(($F1730-$E1730)*(1+$J22)^(AF$490-$K$490)),'PV Adoption'!AB$4*(1/(1-'General Inputs'!$C$10))*$J1730*1000*$I1730,ABS(($F1730-$E1730)*(1+$J22)^(AF$490-$K$490)))</f>
        <v>0</v>
      </c>
      <c r="AG1730" s="357">
        <f>IF('PV Adoption'!AC$4*(1/(1-'General Inputs'!$C$10))*$J1730*1000*$I1730 &lt;= ABS(($F1730-$E1730)*(1+$J22)^(AG$490-$K$490)),'PV Adoption'!AC$4*(1/(1-'General Inputs'!$C$10))*$J1730*1000*$I1730,ABS(($F1730-$E1730)*(1+$J22)^(AG$490-$K$490)))</f>
        <v>0</v>
      </c>
      <c r="AH1730" s="357">
        <f>IF('PV Adoption'!AD$4*(1/(1-'General Inputs'!$C$10))*$J1730*1000*$I1730 &lt;= ABS(($F1730-$E1730)*(1+$J22)^(AH$490-$K$490)),'PV Adoption'!AD$4*(1/(1-'General Inputs'!$C$10))*$J1730*1000*$I1730,ABS(($F1730-$E1730)*(1+$J22)^(AH$490-$K$490)))</f>
        <v>0</v>
      </c>
      <c r="AI1730" s="357">
        <f>IF('PV Adoption'!AE$4*(1/(1-'General Inputs'!$C$10))*$J1730*1000*$I1730 &lt;= ABS(($F1730-$E1730)*(1+$J22)^(AI$490-$K$490)),'PV Adoption'!AE$4*(1/(1-'General Inputs'!$C$10))*$J1730*1000*$I1730,ABS(($F1730-$E1730)*(1+$J22)^(AI$490-$K$490)))</f>
        <v>0</v>
      </c>
      <c r="AJ1730" s="357">
        <f>IF('PV Adoption'!AF$4*(1/(1-'General Inputs'!$C$10))*$J1730*1000*$I1730 &lt;= ABS(($F1730-$E1730)*(1+$J22)^(AJ$490-$K$490)),'PV Adoption'!AF$4*(1/(1-'General Inputs'!$C$10))*$J1730*1000*$I1730,ABS(($F1730-$E1730)*(1+$J22)^(AJ$490-$K$490)))</f>
        <v>0</v>
      </c>
      <c r="AK1730" s="357">
        <v>1132.7024201514034</v>
      </c>
      <c r="AL1730" s="357">
        <v>1147.6639954607829</v>
      </c>
      <c r="AM1730" s="357">
        <v>1164.0262095090829</v>
      </c>
    </row>
    <row r="1731" spans="1:39" x14ac:dyDescent="0.25">
      <c r="A1731" s="353" t="s">
        <v>225</v>
      </c>
      <c r="B1731" s="353" t="s">
        <v>354</v>
      </c>
      <c r="C1731" s="441">
        <f t="shared" ref="C1731:H1731" si="1182">C23</f>
        <v>42000</v>
      </c>
      <c r="D1731" s="441"/>
      <c r="E1731" s="441"/>
      <c r="F1731" s="441"/>
      <c r="G1731" s="441"/>
      <c r="H1731" s="441">
        <f t="shared" si="1182"/>
        <v>0</v>
      </c>
      <c r="I1731" s="470">
        <f>IFERROR(VLOOKUP(B1731,Coincidence!$B$2:$E$242,4,FALSE)*IF($G1731="Winter",'General Inputs'!$C$25,'General Inputs'!$C$24),IF($G1731="Winter",'General Inputs'!$C$25,'General Inputs'!$C$24))</f>
        <v>0.52140604400000001</v>
      </c>
      <c r="J1731" s="466">
        <f>'Nameplate by Substation'!H23</f>
        <v>6.5389775975191961E-3</v>
      </c>
      <c r="K1731" s="357">
        <f>IF('PV Adoption'!G$4*(1/(1-'General Inputs'!$C$10))*$J1731*1000*$I1731 &lt;= ABS(($F1731-$E1731)*(1+$J23)^(K$490-$K$490)),'PV Adoption'!G$4*(1/(1-'General Inputs'!$C$10))*$J1731*1000*$I1731,ABS(($F1731-$E1731)*(1+$J23)^(K$490-$K$490)))</f>
        <v>0</v>
      </c>
      <c r="L1731" s="357">
        <f>IF('PV Adoption'!H$4*(1/(1-'General Inputs'!$C$10))*$J1731*1000*$I1731 &lt;= ABS(($F1731-$E1731)*(1+$J23)^(L$490-$K$490)),'PV Adoption'!H$4*(1/(1-'General Inputs'!$C$10))*$J1731*1000*$I1731,ABS(($F1731-$E1731)*(1+$J23)^(L$490-$K$490)))</f>
        <v>0</v>
      </c>
      <c r="M1731" s="357">
        <f>IF('PV Adoption'!I$4*(1/(1-'General Inputs'!$C$10))*$J1731*1000*$I1731 &lt;= ABS(($F1731-$E1731)*(1+$J23)^(M$490-$K$490)),'PV Adoption'!I$4*(1/(1-'General Inputs'!$C$10))*$J1731*1000*$I1731,ABS(($F1731-$E1731)*(1+$J23)^(M$490-$K$490)))</f>
        <v>0</v>
      </c>
      <c r="N1731" s="357">
        <f>IF('PV Adoption'!J$4*(1/(1-'General Inputs'!$C$10))*$J1731*1000*$I1731 &lt;= ABS(($F1731-$E1731)*(1+$J23)^(N$490-$K$490)),'PV Adoption'!J$4*(1/(1-'General Inputs'!$C$10))*$J1731*1000*$I1731,ABS(($F1731-$E1731)*(1+$J23)^(N$490-$K$490)))</f>
        <v>0</v>
      </c>
      <c r="O1731" s="357">
        <f>IF('PV Adoption'!K$4*(1/(1-'General Inputs'!$C$10))*$J1731*1000*$I1731 &lt;= ABS(($F1731-$E1731)*(1+$J23)^(O$490-$K$490)),'PV Adoption'!K$4*(1/(1-'General Inputs'!$C$10))*$J1731*1000*$I1731,ABS(($F1731-$E1731)*(1+$J23)^(O$490-$K$490)))</f>
        <v>0</v>
      </c>
      <c r="P1731" s="357">
        <f>IF('PV Adoption'!L$4*(1/(1-'General Inputs'!$C$10))*$J1731*1000*$I1731 &lt;= ABS(($F1731-$E1731)*(1+$J23)^(P$490-$K$490)),'PV Adoption'!L$4*(1/(1-'General Inputs'!$C$10))*$J1731*1000*$I1731,ABS(($F1731-$E1731)*(1+$J23)^(P$490-$K$490)))</f>
        <v>0</v>
      </c>
      <c r="Q1731" s="357">
        <f>IF('PV Adoption'!M$4*(1/(1-'General Inputs'!$C$10))*$J1731*1000*$I1731 &lt;= ABS(($F1731-$E1731)*(1+$J23)^(Q$490-$K$490)),'PV Adoption'!M$4*(1/(1-'General Inputs'!$C$10))*$J1731*1000*$I1731,ABS(($F1731-$E1731)*(1+$J23)^(Q$490-$K$490)))</f>
        <v>0</v>
      </c>
      <c r="R1731" s="357">
        <f>IF('PV Adoption'!N$4*(1/(1-'General Inputs'!$C$10))*$J1731*1000*$I1731 &lt;= ABS(($F1731-$E1731)*(1+$J23)^(R$490-$K$490)),'PV Adoption'!N$4*(1/(1-'General Inputs'!$C$10))*$J1731*1000*$I1731,ABS(($F1731-$E1731)*(1+$J23)^(R$490-$K$490)))</f>
        <v>0</v>
      </c>
      <c r="S1731" s="357">
        <f>IF('PV Adoption'!O$4*(1/(1-'General Inputs'!$C$10))*$J1731*1000*$I1731 &lt;= ABS(($F1731-$E1731)*(1+$J23)^(S$490-$K$490)),'PV Adoption'!O$4*(1/(1-'General Inputs'!$C$10))*$J1731*1000*$I1731,ABS(($F1731-$E1731)*(1+$J23)^(S$490-$K$490)))</f>
        <v>0</v>
      </c>
      <c r="T1731" s="357">
        <f>IF('PV Adoption'!P$4*(1/(1-'General Inputs'!$C$10))*$J1731*1000*$I1731 &lt;= ABS(($F1731-$E1731)*(1+$J23)^(T$490-$K$490)),'PV Adoption'!P$4*(1/(1-'General Inputs'!$C$10))*$J1731*1000*$I1731,ABS(($F1731-$E1731)*(1+$J23)^(T$490-$K$490)))</f>
        <v>0</v>
      </c>
      <c r="U1731" s="357">
        <f>IF('PV Adoption'!Q$4*(1/(1-'General Inputs'!$C$10))*$J1731*1000*$I1731 &lt;= ABS(($F1731-$E1731)*(1+$J23)^(U$490-$K$490)),'PV Adoption'!Q$4*(1/(1-'General Inputs'!$C$10))*$J1731*1000*$I1731,ABS(($F1731-$E1731)*(1+$J23)^(U$490-$K$490)))</f>
        <v>0</v>
      </c>
      <c r="V1731" s="357">
        <f>IF('PV Adoption'!R$4*(1/(1-'General Inputs'!$C$10))*$J1731*1000*$I1731 &lt;= ABS(($F1731-$E1731)*(1+$J23)^(V$490-$K$490)),'PV Adoption'!R$4*(1/(1-'General Inputs'!$C$10))*$J1731*1000*$I1731,ABS(($F1731-$E1731)*(1+$J23)^(V$490-$K$490)))</f>
        <v>0</v>
      </c>
      <c r="W1731" s="357">
        <f>IF('PV Adoption'!S$4*(1/(1-'General Inputs'!$C$10))*$J1731*1000*$I1731 &lt;= ABS(($F1731-$E1731)*(1+$J23)^(W$490-$K$490)),'PV Adoption'!S$4*(1/(1-'General Inputs'!$C$10))*$J1731*1000*$I1731,ABS(($F1731-$E1731)*(1+$J23)^(W$490-$K$490)))</f>
        <v>0</v>
      </c>
      <c r="X1731" s="357">
        <f>IF('PV Adoption'!T$4*(1/(1-'General Inputs'!$C$10))*$J1731*1000*$I1731 &lt;= ABS(($F1731-$E1731)*(1+$J23)^(X$490-$K$490)),'PV Adoption'!T$4*(1/(1-'General Inputs'!$C$10))*$J1731*1000*$I1731,ABS(($F1731-$E1731)*(1+$J23)^(X$490-$K$490)))</f>
        <v>0</v>
      </c>
      <c r="Y1731" s="357">
        <f>IF('PV Adoption'!U$4*(1/(1-'General Inputs'!$C$10))*$J1731*1000*$I1731 &lt;= ABS(($F1731-$E1731)*(1+$J23)^(Y$490-$K$490)),'PV Adoption'!U$4*(1/(1-'General Inputs'!$C$10))*$J1731*1000*$I1731,ABS(($F1731-$E1731)*(1+$J23)^(Y$490-$K$490)))</f>
        <v>0</v>
      </c>
      <c r="Z1731" s="357">
        <f>IF('PV Adoption'!V$4*(1/(1-'General Inputs'!$C$10))*$J1731*1000*$I1731 &lt;= ABS(($F1731-$E1731)*(1+$J23)^(Z$490-$K$490)),'PV Adoption'!V$4*(1/(1-'General Inputs'!$C$10))*$J1731*1000*$I1731,ABS(($F1731-$E1731)*(1+$J23)^(Z$490-$K$490)))</f>
        <v>0</v>
      </c>
      <c r="AA1731" s="357">
        <f>IF('PV Adoption'!W$4*(1/(1-'General Inputs'!$C$10))*$J1731*1000*$I1731 &lt;= ABS(($F1731-$E1731)*(1+$J23)^(AA$490-$K$490)),'PV Adoption'!W$4*(1/(1-'General Inputs'!$C$10))*$J1731*1000*$I1731,ABS(($F1731-$E1731)*(1+$J23)^(AA$490-$K$490)))</f>
        <v>0</v>
      </c>
      <c r="AB1731" s="357">
        <f>IF('PV Adoption'!X$4*(1/(1-'General Inputs'!$C$10))*$J1731*1000*$I1731 &lt;= ABS(($F1731-$E1731)*(1+$J23)^(AB$490-$K$490)),'PV Adoption'!X$4*(1/(1-'General Inputs'!$C$10))*$J1731*1000*$I1731,ABS(($F1731-$E1731)*(1+$J23)^(AB$490-$K$490)))</f>
        <v>0</v>
      </c>
      <c r="AC1731" s="357">
        <f>IF('PV Adoption'!Y$4*(1/(1-'General Inputs'!$C$10))*$J1731*1000*$I1731 &lt;= ABS(($F1731-$E1731)*(1+$J23)^(AC$490-$K$490)),'PV Adoption'!Y$4*(1/(1-'General Inputs'!$C$10))*$J1731*1000*$I1731,ABS(($F1731-$E1731)*(1+$J23)^(AC$490-$K$490)))</f>
        <v>0</v>
      </c>
      <c r="AD1731" s="357">
        <f>IF('PV Adoption'!Z$4*(1/(1-'General Inputs'!$C$10))*$J1731*1000*$I1731 &lt;= ABS(($F1731-$E1731)*(1+$J23)^(AD$490-$K$490)),'PV Adoption'!Z$4*(1/(1-'General Inputs'!$C$10))*$J1731*1000*$I1731,ABS(($F1731-$E1731)*(1+$J23)^(AD$490-$K$490)))</f>
        <v>0</v>
      </c>
      <c r="AE1731" s="357">
        <f>IF('PV Adoption'!AA$4*(1/(1-'General Inputs'!$C$10))*$J1731*1000*$I1731 &lt;= ABS(($F1731-$E1731)*(1+$J23)^(AE$490-$K$490)),'PV Adoption'!AA$4*(1/(1-'General Inputs'!$C$10))*$J1731*1000*$I1731,ABS(($F1731-$E1731)*(1+$J23)^(AE$490-$K$490)))</f>
        <v>0</v>
      </c>
      <c r="AF1731" s="357">
        <f>IF('PV Adoption'!AB$4*(1/(1-'General Inputs'!$C$10))*$J1731*1000*$I1731 &lt;= ABS(($F1731-$E1731)*(1+$J23)^(AF$490-$K$490)),'PV Adoption'!AB$4*(1/(1-'General Inputs'!$C$10))*$J1731*1000*$I1731,ABS(($F1731-$E1731)*(1+$J23)^(AF$490-$K$490)))</f>
        <v>0</v>
      </c>
      <c r="AG1731" s="357">
        <f>IF('PV Adoption'!AC$4*(1/(1-'General Inputs'!$C$10))*$J1731*1000*$I1731 &lt;= ABS(($F1731-$E1731)*(1+$J23)^(AG$490-$K$490)),'PV Adoption'!AC$4*(1/(1-'General Inputs'!$C$10))*$J1731*1000*$I1731,ABS(($F1731-$E1731)*(1+$J23)^(AG$490-$K$490)))</f>
        <v>0</v>
      </c>
      <c r="AH1731" s="357">
        <f>IF('PV Adoption'!AD$4*(1/(1-'General Inputs'!$C$10))*$J1731*1000*$I1731 &lt;= ABS(($F1731-$E1731)*(1+$J23)^(AH$490-$K$490)),'PV Adoption'!AD$4*(1/(1-'General Inputs'!$C$10))*$J1731*1000*$I1731,ABS(($F1731-$E1731)*(1+$J23)^(AH$490-$K$490)))</f>
        <v>0</v>
      </c>
      <c r="AI1731" s="357">
        <f>IF('PV Adoption'!AE$4*(1/(1-'General Inputs'!$C$10))*$J1731*1000*$I1731 &lt;= ABS(($F1731-$E1731)*(1+$J23)^(AI$490-$K$490)),'PV Adoption'!AE$4*(1/(1-'General Inputs'!$C$10))*$J1731*1000*$I1731,ABS(($F1731-$E1731)*(1+$J23)^(AI$490-$K$490)))</f>
        <v>0</v>
      </c>
      <c r="AJ1731" s="357">
        <f>IF('PV Adoption'!AF$4*(1/(1-'General Inputs'!$C$10))*$J1731*1000*$I1731 &lt;= ABS(($F1731-$E1731)*(1+$J23)^(AJ$490-$K$490)),'PV Adoption'!AF$4*(1/(1-'General Inputs'!$C$10))*$J1731*1000*$I1731,ABS(($F1731-$E1731)*(1+$J23)^(AJ$490-$K$490)))</f>
        <v>0</v>
      </c>
      <c r="AK1731" s="357">
        <v>1035.3316991729691</v>
      </c>
      <c r="AL1731" s="357">
        <v>1049.0071296406586</v>
      </c>
      <c r="AM1731" s="357">
        <v>1063.9627954638092</v>
      </c>
    </row>
    <row r="1732" spans="1:39" x14ac:dyDescent="0.25">
      <c r="A1732" s="353" t="s">
        <v>227</v>
      </c>
      <c r="B1732" s="353" t="s">
        <v>417</v>
      </c>
      <c r="C1732" s="441">
        <f t="shared" ref="C1732:H1732" si="1183">C24</f>
        <v>20000</v>
      </c>
      <c r="D1732" s="441"/>
      <c r="E1732" s="441"/>
      <c r="F1732" s="441"/>
      <c r="G1732" s="441"/>
      <c r="H1732" s="441">
        <f t="shared" si="1183"/>
        <v>0</v>
      </c>
      <c r="I1732" s="470">
        <f>IFERROR(VLOOKUP(B1732,Coincidence!$B$2:$E$242,4,FALSE)*IF($G1732="Winter",'General Inputs'!$C$25,'General Inputs'!$C$24),IF($G1732="Winter",'General Inputs'!$C$25,'General Inputs'!$C$24))</f>
        <v>0.52140604400000001</v>
      </c>
      <c r="J1732" s="466">
        <f>'Nameplate by Substation'!H24</f>
        <v>6.0550093081093428E-3</v>
      </c>
      <c r="K1732" s="357">
        <f>IF('PV Adoption'!G$4*(1/(1-'General Inputs'!$C$10))*$J1732*1000*$I1732 &lt;= ABS(($F1732-$E1732)*(1+$J24)^(K$490-$K$490)),'PV Adoption'!G$4*(1/(1-'General Inputs'!$C$10))*$J1732*1000*$I1732,ABS(($F1732-$E1732)*(1+$J24)^(K$490-$K$490)))</f>
        <v>0</v>
      </c>
      <c r="L1732" s="357">
        <f>IF('PV Adoption'!H$4*(1/(1-'General Inputs'!$C$10))*$J1732*1000*$I1732 &lt;= ABS(($F1732-$E1732)*(1+$J24)^(L$490-$K$490)),'PV Adoption'!H$4*(1/(1-'General Inputs'!$C$10))*$J1732*1000*$I1732,ABS(($F1732-$E1732)*(1+$J24)^(L$490-$K$490)))</f>
        <v>0</v>
      </c>
      <c r="M1732" s="357">
        <f>IF('PV Adoption'!I$4*(1/(1-'General Inputs'!$C$10))*$J1732*1000*$I1732 &lt;= ABS(($F1732-$E1732)*(1+$J24)^(M$490-$K$490)),'PV Adoption'!I$4*(1/(1-'General Inputs'!$C$10))*$J1732*1000*$I1732,ABS(($F1732-$E1732)*(1+$J24)^(M$490-$K$490)))</f>
        <v>0</v>
      </c>
      <c r="N1732" s="357">
        <f>IF('PV Adoption'!J$4*(1/(1-'General Inputs'!$C$10))*$J1732*1000*$I1732 &lt;= ABS(($F1732-$E1732)*(1+$J24)^(N$490-$K$490)),'PV Adoption'!J$4*(1/(1-'General Inputs'!$C$10))*$J1732*1000*$I1732,ABS(($F1732-$E1732)*(1+$J24)^(N$490-$K$490)))</f>
        <v>0</v>
      </c>
      <c r="O1732" s="357">
        <f>IF('PV Adoption'!K$4*(1/(1-'General Inputs'!$C$10))*$J1732*1000*$I1732 &lt;= ABS(($F1732-$E1732)*(1+$J24)^(O$490-$K$490)),'PV Adoption'!K$4*(1/(1-'General Inputs'!$C$10))*$J1732*1000*$I1732,ABS(($F1732-$E1732)*(1+$J24)^(O$490-$K$490)))</f>
        <v>0</v>
      </c>
      <c r="P1732" s="357">
        <f>IF('PV Adoption'!L$4*(1/(1-'General Inputs'!$C$10))*$J1732*1000*$I1732 &lt;= ABS(($F1732-$E1732)*(1+$J24)^(P$490-$K$490)),'PV Adoption'!L$4*(1/(1-'General Inputs'!$C$10))*$J1732*1000*$I1732,ABS(($F1732-$E1732)*(1+$J24)^(P$490-$K$490)))</f>
        <v>0</v>
      </c>
      <c r="Q1732" s="357">
        <f>IF('PV Adoption'!M$4*(1/(1-'General Inputs'!$C$10))*$J1732*1000*$I1732 &lt;= ABS(($F1732-$E1732)*(1+$J24)^(Q$490-$K$490)),'PV Adoption'!M$4*(1/(1-'General Inputs'!$C$10))*$J1732*1000*$I1732,ABS(($F1732-$E1732)*(1+$J24)^(Q$490-$K$490)))</f>
        <v>0</v>
      </c>
      <c r="R1732" s="357">
        <f>IF('PV Adoption'!N$4*(1/(1-'General Inputs'!$C$10))*$J1732*1000*$I1732 &lt;= ABS(($F1732-$E1732)*(1+$J24)^(R$490-$K$490)),'PV Adoption'!N$4*(1/(1-'General Inputs'!$C$10))*$J1732*1000*$I1732,ABS(($F1732-$E1732)*(1+$J24)^(R$490-$K$490)))</f>
        <v>0</v>
      </c>
      <c r="S1732" s="357">
        <f>IF('PV Adoption'!O$4*(1/(1-'General Inputs'!$C$10))*$J1732*1000*$I1732 &lt;= ABS(($F1732-$E1732)*(1+$J24)^(S$490-$K$490)),'PV Adoption'!O$4*(1/(1-'General Inputs'!$C$10))*$J1732*1000*$I1732,ABS(($F1732-$E1732)*(1+$J24)^(S$490-$K$490)))</f>
        <v>0</v>
      </c>
      <c r="T1732" s="357">
        <f>IF('PV Adoption'!P$4*(1/(1-'General Inputs'!$C$10))*$J1732*1000*$I1732 &lt;= ABS(($F1732-$E1732)*(1+$J24)^(T$490-$K$490)),'PV Adoption'!P$4*(1/(1-'General Inputs'!$C$10))*$J1732*1000*$I1732,ABS(($F1732-$E1732)*(1+$J24)^(T$490-$K$490)))</f>
        <v>0</v>
      </c>
      <c r="U1732" s="357">
        <f>IF('PV Adoption'!Q$4*(1/(1-'General Inputs'!$C$10))*$J1732*1000*$I1732 &lt;= ABS(($F1732-$E1732)*(1+$J24)^(U$490-$K$490)),'PV Adoption'!Q$4*(1/(1-'General Inputs'!$C$10))*$J1732*1000*$I1732,ABS(($F1732-$E1732)*(1+$J24)^(U$490-$K$490)))</f>
        <v>0</v>
      </c>
      <c r="V1732" s="357">
        <f>IF('PV Adoption'!R$4*(1/(1-'General Inputs'!$C$10))*$J1732*1000*$I1732 &lt;= ABS(($F1732-$E1732)*(1+$J24)^(V$490-$K$490)),'PV Adoption'!R$4*(1/(1-'General Inputs'!$C$10))*$J1732*1000*$I1732,ABS(($F1732-$E1732)*(1+$J24)^(V$490-$K$490)))</f>
        <v>0</v>
      </c>
      <c r="W1732" s="357">
        <f>IF('PV Adoption'!S$4*(1/(1-'General Inputs'!$C$10))*$J1732*1000*$I1732 &lt;= ABS(($F1732-$E1732)*(1+$J24)^(W$490-$K$490)),'PV Adoption'!S$4*(1/(1-'General Inputs'!$C$10))*$J1732*1000*$I1732,ABS(($F1732-$E1732)*(1+$J24)^(W$490-$K$490)))</f>
        <v>0</v>
      </c>
      <c r="X1732" s="357">
        <f>IF('PV Adoption'!T$4*(1/(1-'General Inputs'!$C$10))*$J1732*1000*$I1732 &lt;= ABS(($F1732-$E1732)*(1+$J24)^(X$490-$K$490)),'PV Adoption'!T$4*(1/(1-'General Inputs'!$C$10))*$J1732*1000*$I1732,ABS(($F1732-$E1732)*(1+$J24)^(X$490-$K$490)))</f>
        <v>0</v>
      </c>
      <c r="Y1732" s="357">
        <f>IF('PV Adoption'!U$4*(1/(1-'General Inputs'!$C$10))*$J1732*1000*$I1732 &lt;= ABS(($F1732-$E1732)*(1+$J24)^(Y$490-$K$490)),'PV Adoption'!U$4*(1/(1-'General Inputs'!$C$10))*$J1732*1000*$I1732,ABS(($F1732-$E1732)*(1+$J24)^(Y$490-$K$490)))</f>
        <v>0</v>
      </c>
      <c r="Z1732" s="357">
        <f>IF('PV Adoption'!V$4*(1/(1-'General Inputs'!$C$10))*$J1732*1000*$I1732 &lt;= ABS(($F1732-$E1732)*(1+$J24)^(Z$490-$K$490)),'PV Adoption'!V$4*(1/(1-'General Inputs'!$C$10))*$J1732*1000*$I1732,ABS(($F1732-$E1732)*(1+$J24)^(Z$490-$K$490)))</f>
        <v>0</v>
      </c>
      <c r="AA1732" s="357">
        <f>IF('PV Adoption'!W$4*(1/(1-'General Inputs'!$C$10))*$J1732*1000*$I1732 &lt;= ABS(($F1732-$E1732)*(1+$J24)^(AA$490-$K$490)),'PV Adoption'!W$4*(1/(1-'General Inputs'!$C$10))*$J1732*1000*$I1732,ABS(($F1732-$E1732)*(1+$J24)^(AA$490-$K$490)))</f>
        <v>0</v>
      </c>
      <c r="AB1732" s="357">
        <f>IF('PV Adoption'!X$4*(1/(1-'General Inputs'!$C$10))*$J1732*1000*$I1732 &lt;= ABS(($F1732-$E1732)*(1+$J24)^(AB$490-$K$490)),'PV Adoption'!X$4*(1/(1-'General Inputs'!$C$10))*$J1732*1000*$I1732,ABS(($F1732-$E1732)*(1+$J24)^(AB$490-$K$490)))</f>
        <v>0</v>
      </c>
      <c r="AC1732" s="357">
        <f>IF('PV Adoption'!Y$4*(1/(1-'General Inputs'!$C$10))*$J1732*1000*$I1732 &lt;= ABS(($F1732-$E1732)*(1+$J24)^(AC$490-$K$490)),'PV Adoption'!Y$4*(1/(1-'General Inputs'!$C$10))*$J1732*1000*$I1732,ABS(($F1732-$E1732)*(1+$J24)^(AC$490-$K$490)))</f>
        <v>0</v>
      </c>
      <c r="AD1732" s="357">
        <f>IF('PV Adoption'!Z$4*(1/(1-'General Inputs'!$C$10))*$J1732*1000*$I1732 &lt;= ABS(($F1732-$E1732)*(1+$J24)^(AD$490-$K$490)),'PV Adoption'!Z$4*(1/(1-'General Inputs'!$C$10))*$J1732*1000*$I1732,ABS(($F1732-$E1732)*(1+$J24)^(AD$490-$K$490)))</f>
        <v>0</v>
      </c>
      <c r="AE1732" s="357">
        <f>IF('PV Adoption'!AA$4*(1/(1-'General Inputs'!$C$10))*$J1732*1000*$I1732 &lt;= ABS(($F1732-$E1732)*(1+$J24)^(AE$490-$K$490)),'PV Adoption'!AA$4*(1/(1-'General Inputs'!$C$10))*$J1732*1000*$I1732,ABS(($F1732-$E1732)*(1+$J24)^(AE$490-$K$490)))</f>
        <v>0</v>
      </c>
      <c r="AF1732" s="357">
        <f>IF('PV Adoption'!AB$4*(1/(1-'General Inputs'!$C$10))*$J1732*1000*$I1732 &lt;= ABS(($F1732-$E1732)*(1+$J24)^(AF$490-$K$490)),'PV Adoption'!AB$4*(1/(1-'General Inputs'!$C$10))*$J1732*1000*$I1732,ABS(($F1732-$E1732)*(1+$J24)^(AF$490-$K$490)))</f>
        <v>0</v>
      </c>
      <c r="AG1732" s="357">
        <f>IF('PV Adoption'!AC$4*(1/(1-'General Inputs'!$C$10))*$J1732*1000*$I1732 &lt;= ABS(($F1732-$E1732)*(1+$J24)^(AG$490-$K$490)),'PV Adoption'!AC$4*(1/(1-'General Inputs'!$C$10))*$J1732*1000*$I1732,ABS(($F1732-$E1732)*(1+$J24)^(AG$490-$K$490)))</f>
        <v>0</v>
      </c>
      <c r="AH1732" s="357">
        <f>IF('PV Adoption'!AD$4*(1/(1-'General Inputs'!$C$10))*$J1732*1000*$I1732 &lt;= ABS(($F1732-$E1732)*(1+$J24)^(AH$490-$K$490)),'PV Adoption'!AD$4*(1/(1-'General Inputs'!$C$10))*$J1732*1000*$I1732,ABS(($F1732-$E1732)*(1+$J24)^(AH$490-$K$490)))</f>
        <v>0</v>
      </c>
      <c r="AI1732" s="357">
        <f>IF('PV Adoption'!AE$4*(1/(1-'General Inputs'!$C$10))*$J1732*1000*$I1732 &lt;= ABS(($F1732-$E1732)*(1+$J24)^(AI$490-$K$490)),'PV Adoption'!AE$4*(1/(1-'General Inputs'!$C$10))*$J1732*1000*$I1732,ABS(($F1732-$E1732)*(1+$J24)^(AI$490-$K$490)))</f>
        <v>0</v>
      </c>
      <c r="AJ1732" s="357">
        <f>IF('PV Adoption'!AF$4*(1/(1-'General Inputs'!$C$10))*$J1732*1000*$I1732 &lt;= ABS(($F1732-$E1732)*(1+$J24)^(AJ$490-$K$490)),'PV Adoption'!AF$4*(1/(1-'General Inputs'!$C$10))*$J1732*1000*$I1732,ABS(($F1732-$E1732)*(1+$J24)^(AJ$490-$K$490)))</f>
        <v>0</v>
      </c>
      <c r="AK1732" s="357">
        <v>958.70386187763472</v>
      </c>
      <c r="AL1732" s="357">
        <v>971.36713492595902</v>
      </c>
      <c r="AM1732" s="357">
        <v>985.21588947781822</v>
      </c>
    </row>
    <row r="1733" spans="1:39" x14ac:dyDescent="0.25">
      <c r="A1733" s="353" t="s">
        <v>227</v>
      </c>
      <c r="B1733" s="353" t="s">
        <v>433</v>
      </c>
      <c r="C1733" s="441">
        <f t="shared" ref="C1733:H1733" si="1184">C25</f>
        <v>20000</v>
      </c>
      <c r="D1733" s="441"/>
      <c r="E1733" s="441"/>
      <c r="F1733" s="441"/>
      <c r="G1733" s="441"/>
      <c r="H1733" s="441">
        <f t="shared" si="1184"/>
        <v>0</v>
      </c>
      <c r="I1733" s="470">
        <f>IFERROR(VLOOKUP(B1733,Coincidence!$B$2:$E$242,4,FALSE)*IF($G1733="Winter",'General Inputs'!$C$25,'General Inputs'!$C$24),IF($G1733="Winter",'General Inputs'!$C$25,'General Inputs'!$C$24))</f>
        <v>0.52140604400000001</v>
      </c>
      <c r="J1733" s="466">
        <f>'Nameplate by Substation'!H25</f>
        <v>6.4224735630126024E-3</v>
      </c>
      <c r="K1733" s="357">
        <f>IF('PV Adoption'!G$4*(1/(1-'General Inputs'!$C$10))*$J1733*1000*$I1733 &lt;= ABS(($F1733-$E1733)*(1+$J25)^(K$490-$K$490)),'PV Adoption'!G$4*(1/(1-'General Inputs'!$C$10))*$J1733*1000*$I1733,ABS(($F1733-$E1733)*(1+$J25)^(K$490-$K$490)))</f>
        <v>0</v>
      </c>
      <c r="L1733" s="357">
        <f>IF('PV Adoption'!H$4*(1/(1-'General Inputs'!$C$10))*$J1733*1000*$I1733 &lt;= ABS(($F1733-$E1733)*(1+$J25)^(L$490-$K$490)),'PV Adoption'!H$4*(1/(1-'General Inputs'!$C$10))*$J1733*1000*$I1733,ABS(($F1733-$E1733)*(1+$J25)^(L$490-$K$490)))</f>
        <v>0</v>
      </c>
      <c r="M1733" s="357">
        <f>IF('PV Adoption'!I$4*(1/(1-'General Inputs'!$C$10))*$J1733*1000*$I1733 &lt;= ABS(($F1733-$E1733)*(1+$J25)^(M$490-$K$490)),'PV Adoption'!I$4*(1/(1-'General Inputs'!$C$10))*$J1733*1000*$I1733,ABS(($F1733-$E1733)*(1+$J25)^(M$490-$K$490)))</f>
        <v>0</v>
      </c>
      <c r="N1733" s="357">
        <f>IF('PV Adoption'!J$4*(1/(1-'General Inputs'!$C$10))*$J1733*1000*$I1733 &lt;= ABS(($F1733-$E1733)*(1+$J25)^(N$490-$K$490)),'PV Adoption'!J$4*(1/(1-'General Inputs'!$C$10))*$J1733*1000*$I1733,ABS(($F1733-$E1733)*(1+$J25)^(N$490-$K$490)))</f>
        <v>0</v>
      </c>
      <c r="O1733" s="357">
        <f>IF('PV Adoption'!K$4*(1/(1-'General Inputs'!$C$10))*$J1733*1000*$I1733 &lt;= ABS(($F1733-$E1733)*(1+$J25)^(O$490-$K$490)),'PV Adoption'!K$4*(1/(1-'General Inputs'!$C$10))*$J1733*1000*$I1733,ABS(($F1733-$E1733)*(1+$J25)^(O$490-$K$490)))</f>
        <v>0</v>
      </c>
      <c r="P1733" s="357">
        <f>IF('PV Adoption'!L$4*(1/(1-'General Inputs'!$C$10))*$J1733*1000*$I1733 &lt;= ABS(($F1733-$E1733)*(1+$J25)^(P$490-$K$490)),'PV Adoption'!L$4*(1/(1-'General Inputs'!$C$10))*$J1733*1000*$I1733,ABS(($F1733-$E1733)*(1+$J25)^(P$490-$K$490)))</f>
        <v>0</v>
      </c>
      <c r="Q1733" s="357">
        <f>IF('PV Adoption'!M$4*(1/(1-'General Inputs'!$C$10))*$J1733*1000*$I1733 &lt;= ABS(($F1733-$E1733)*(1+$J25)^(Q$490-$K$490)),'PV Adoption'!M$4*(1/(1-'General Inputs'!$C$10))*$J1733*1000*$I1733,ABS(($F1733-$E1733)*(1+$J25)^(Q$490-$K$490)))</f>
        <v>0</v>
      </c>
      <c r="R1733" s="357">
        <f>IF('PV Adoption'!N$4*(1/(1-'General Inputs'!$C$10))*$J1733*1000*$I1733 &lt;= ABS(($F1733-$E1733)*(1+$J25)^(R$490-$K$490)),'PV Adoption'!N$4*(1/(1-'General Inputs'!$C$10))*$J1733*1000*$I1733,ABS(($F1733-$E1733)*(1+$J25)^(R$490-$K$490)))</f>
        <v>0</v>
      </c>
      <c r="S1733" s="357">
        <f>IF('PV Adoption'!O$4*(1/(1-'General Inputs'!$C$10))*$J1733*1000*$I1733 &lt;= ABS(($F1733-$E1733)*(1+$J25)^(S$490-$K$490)),'PV Adoption'!O$4*(1/(1-'General Inputs'!$C$10))*$J1733*1000*$I1733,ABS(($F1733-$E1733)*(1+$J25)^(S$490-$K$490)))</f>
        <v>0</v>
      </c>
      <c r="T1733" s="357">
        <f>IF('PV Adoption'!P$4*(1/(1-'General Inputs'!$C$10))*$J1733*1000*$I1733 &lt;= ABS(($F1733-$E1733)*(1+$J25)^(T$490-$K$490)),'PV Adoption'!P$4*(1/(1-'General Inputs'!$C$10))*$J1733*1000*$I1733,ABS(($F1733-$E1733)*(1+$J25)^(T$490-$K$490)))</f>
        <v>0</v>
      </c>
      <c r="U1733" s="357">
        <f>IF('PV Adoption'!Q$4*(1/(1-'General Inputs'!$C$10))*$J1733*1000*$I1733 &lt;= ABS(($F1733-$E1733)*(1+$J25)^(U$490-$K$490)),'PV Adoption'!Q$4*(1/(1-'General Inputs'!$C$10))*$J1733*1000*$I1733,ABS(($F1733-$E1733)*(1+$J25)^(U$490-$K$490)))</f>
        <v>0</v>
      </c>
      <c r="V1733" s="357">
        <f>IF('PV Adoption'!R$4*(1/(1-'General Inputs'!$C$10))*$J1733*1000*$I1733 &lt;= ABS(($F1733-$E1733)*(1+$J25)^(V$490-$K$490)),'PV Adoption'!R$4*(1/(1-'General Inputs'!$C$10))*$J1733*1000*$I1733,ABS(($F1733-$E1733)*(1+$J25)^(V$490-$K$490)))</f>
        <v>0</v>
      </c>
      <c r="W1733" s="357">
        <f>IF('PV Adoption'!S$4*(1/(1-'General Inputs'!$C$10))*$J1733*1000*$I1733 &lt;= ABS(($F1733-$E1733)*(1+$J25)^(W$490-$K$490)),'PV Adoption'!S$4*(1/(1-'General Inputs'!$C$10))*$J1733*1000*$I1733,ABS(($F1733-$E1733)*(1+$J25)^(W$490-$K$490)))</f>
        <v>0</v>
      </c>
      <c r="X1733" s="357">
        <f>IF('PV Adoption'!T$4*(1/(1-'General Inputs'!$C$10))*$J1733*1000*$I1733 &lt;= ABS(($F1733-$E1733)*(1+$J25)^(X$490-$K$490)),'PV Adoption'!T$4*(1/(1-'General Inputs'!$C$10))*$J1733*1000*$I1733,ABS(($F1733-$E1733)*(1+$J25)^(X$490-$K$490)))</f>
        <v>0</v>
      </c>
      <c r="Y1733" s="357">
        <f>IF('PV Adoption'!U$4*(1/(1-'General Inputs'!$C$10))*$J1733*1000*$I1733 &lt;= ABS(($F1733-$E1733)*(1+$J25)^(Y$490-$K$490)),'PV Adoption'!U$4*(1/(1-'General Inputs'!$C$10))*$J1733*1000*$I1733,ABS(($F1733-$E1733)*(1+$J25)^(Y$490-$K$490)))</f>
        <v>0</v>
      </c>
      <c r="Z1733" s="357">
        <f>IF('PV Adoption'!V$4*(1/(1-'General Inputs'!$C$10))*$J1733*1000*$I1733 &lt;= ABS(($F1733-$E1733)*(1+$J25)^(Z$490-$K$490)),'PV Adoption'!V$4*(1/(1-'General Inputs'!$C$10))*$J1733*1000*$I1733,ABS(($F1733-$E1733)*(1+$J25)^(Z$490-$K$490)))</f>
        <v>0</v>
      </c>
      <c r="AA1733" s="357">
        <f>IF('PV Adoption'!W$4*(1/(1-'General Inputs'!$C$10))*$J1733*1000*$I1733 &lt;= ABS(($F1733-$E1733)*(1+$J25)^(AA$490-$K$490)),'PV Adoption'!W$4*(1/(1-'General Inputs'!$C$10))*$J1733*1000*$I1733,ABS(($F1733-$E1733)*(1+$J25)^(AA$490-$K$490)))</f>
        <v>0</v>
      </c>
      <c r="AB1733" s="357">
        <f>IF('PV Adoption'!X$4*(1/(1-'General Inputs'!$C$10))*$J1733*1000*$I1733 &lt;= ABS(($F1733-$E1733)*(1+$J25)^(AB$490-$K$490)),'PV Adoption'!X$4*(1/(1-'General Inputs'!$C$10))*$J1733*1000*$I1733,ABS(($F1733-$E1733)*(1+$J25)^(AB$490-$K$490)))</f>
        <v>0</v>
      </c>
      <c r="AC1733" s="357">
        <f>IF('PV Adoption'!Y$4*(1/(1-'General Inputs'!$C$10))*$J1733*1000*$I1733 &lt;= ABS(($F1733-$E1733)*(1+$J25)^(AC$490-$K$490)),'PV Adoption'!Y$4*(1/(1-'General Inputs'!$C$10))*$J1733*1000*$I1733,ABS(($F1733-$E1733)*(1+$J25)^(AC$490-$K$490)))</f>
        <v>0</v>
      </c>
      <c r="AD1733" s="357">
        <f>IF('PV Adoption'!Z$4*(1/(1-'General Inputs'!$C$10))*$J1733*1000*$I1733 &lt;= ABS(($F1733-$E1733)*(1+$J25)^(AD$490-$K$490)),'PV Adoption'!Z$4*(1/(1-'General Inputs'!$C$10))*$J1733*1000*$I1733,ABS(($F1733-$E1733)*(1+$J25)^(AD$490-$K$490)))</f>
        <v>0</v>
      </c>
      <c r="AE1733" s="357">
        <f>IF('PV Adoption'!AA$4*(1/(1-'General Inputs'!$C$10))*$J1733*1000*$I1733 &lt;= ABS(($F1733-$E1733)*(1+$J25)^(AE$490-$K$490)),'PV Adoption'!AA$4*(1/(1-'General Inputs'!$C$10))*$J1733*1000*$I1733,ABS(($F1733-$E1733)*(1+$J25)^(AE$490-$K$490)))</f>
        <v>0</v>
      </c>
      <c r="AF1733" s="357">
        <f>IF('PV Adoption'!AB$4*(1/(1-'General Inputs'!$C$10))*$J1733*1000*$I1733 &lt;= ABS(($F1733-$E1733)*(1+$J25)^(AF$490-$K$490)),'PV Adoption'!AB$4*(1/(1-'General Inputs'!$C$10))*$J1733*1000*$I1733,ABS(($F1733-$E1733)*(1+$J25)^(AF$490-$K$490)))</f>
        <v>0</v>
      </c>
      <c r="AG1733" s="357">
        <f>IF('PV Adoption'!AC$4*(1/(1-'General Inputs'!$C$10))*$J1733*1000*$I1733 &lt;= ABS(($F1733-$E1733)*(1+$J25)^(AG$490-$K$490)),'PV Adoption'!AC$4*(1/(1-'General Inputs'!$C$10))*$J1733*1000*$I1733,ABS(($F1733-$E1733)*(1+$J25)^(AG$490-$K$490)))</f>
        <v>0</v>
      </c>
      <c r="AH1733" s="357">
        <f>IF('PV Adoption'!AD$4*(1/(1-'General Inputs'!$C$10))*$J1733*1000*$I1733 &lt;= ABS(($F1733-$E1733)*(1+$J25)^(AH$490-$K$490)),'PV Adoption'!AD$4*(1/(1-'General Inputs'!$C$10))*$J1733*1000*$I1733,ABS(($F1733-$E1733)*(1+$J25)^(AH$490-$K$490)))</f>
        <v>0</v>
      </c>
      <c r="AI1733" s="357">
        <f>IF('PV Adoption'!AE$4*(1/(1-'General Inputs'!$C$10))*$J1733*1000*$I1733 &lt;= ABS(($F1733-$E1733)*(1+$J25)^(AI$490-$K$490)),'PV Adoption'!AE$4*(1/(1-'General Inputs'!$C$10))*$J1733*1000*$I1733,ABS(($F1733-$E1733)*(1+$J25)^(AI$490-$K$490)))</f>
        <v>0</v>
      </c>
      <c r="AJ1733" s="357">
        <f>IF('PV Adoption'!AF$4*(1/(1-'General Inputs'!$C$10))*$J1733*1000*$I1733 &lt;= ABS(($F1733-$E1733)*(1+$J25)^(AJ$490-$K$490)),'PV Adoption'!AF$4*(1/(1-'General Inputs'!$C$10))*$J1733*1000*$I1733,ABS(($F1733-$E1733)*(1+$J25)^(AJ$490-$K$490)))</f>
        <v>0</v>
      </c>
      <c r="AK1733" s="357">
        <v>1016.8853414347228</v>
      </c>
      <c r="AL1733" s="357">
        <v>1030.3171187013822</v>
      </c>
      <c r="AM1733" s="357">
        <v>1045.006321552127</v>
      </c>
    </row>
    <row r="1734" spans="1:39" x14ac:dyDescent="0.25">
      <c r="A1734" s="353" t="s">
        <v>227</v>
      </c>
      <c r="B1734" s="353" t="s">
        <v>390</v>
      </c>
      <c r="C1734" s="441">
        <f t="shared" ref="C1734:H1734" si="1185">C26</f>
        <v>20000</v>
      </c>
      <c r="D1734" s="441"/>
      <c r="E1734" s="441"/>
      <c r="F1734" s="441"/>
      <c r="G1734" s="441"/>
      <c r="H1734" s="441">
        <f t="shared" si="1185"/>
        <v>0</v>
      </c>
      <c r="I1734" s="470">
        <f>IFERROR(VLOOKUP(B1734,Coincidence!$B$2:$E$242,4,FALSE)*IF($G1734="Winter",'General Inputs'!$C$25,'General Inputs'!$C$24),IF($G1734="Winter",'General Inputs'!$C$25,'General Inputs'!$C$24))</f>
        <v>0.52140604400000001</v>
      </c>
      <c r="J1734" s="466">
        <f>'Nameplate by Substation'!H26</f>
        <v>5.3409761872899161E-3</v>
      </c>
      <c r="K1734" s="357">
        <f>IF('PV Adoption'!G$4*(1/(1-'General Inputs'!$C$10))*$J1734*1000*$I1734 &lt;= ABS(($F1734-$E1734)*(1+$J26)^(K$490-$K$490)),'PV Adoption'!G$4*(1/(1-'General Inputs'!$C$10))*$J1734*1000*$I1734,ABS(($F1734-$E1734)*(1+$J26)^(K$490-$K$490)))</f>
        <v>0</v>
      </c>
      <c r="L1734" s="357">
        <f>IF('PV Adoption'!H$4*(1/(1-'General Inputs'!$C$10))*$J1734*1000*$I1734 &lt;= ABS(($F1734-$E1734)*(1+$J26)^(L$490-$K$490)),'PV Adoption'!H$4*(1/(1-'General Inputs'!$C$10))*$J1734*1000*$I1734,ABS(($F1734-$E1734)*(1+$J26)^(L$490-$K$490)))</f>
        <v>0</v>
      </c>
      <c r="M1734" s="357">
        <f>IF('PV Adoption'!I$4*(1/(1-'General Inputs'!$C$10))*$J1734*1000*$I1734 &lt;= ABS(($F1734-$E1734)*(1+$J26)^(M$490-$K$490)),'PV Adoption'!I$4*(1/(1-'General Inputs'!$C$10))*$J1734*1000*$I1734,ABS(($F1734-$E1734)*(1+$J26)^(M$490-$K$490)))</f>
        <v>0</v>
      </c>
      <c r="N1734" s="357">
        <f>IF('PV Adoption'!J$4*(1/(1-'General Inputs'!$C$10))*$J1734*1000*$I1734 &lt;= ABS(($F1734-$E1734)*(1+$J26)^(N$490-$K$490)),'PV Adoption'!J$4*(1/(1-'General Inputs'!$C$10))*$J1734*1000*$I1734,ABS(($F1734-$E1734)*(1+$J26)^(N$490-$K$490)))</f>
        <v>0</v>
      </c>
      <c r="O1734" s="357">
        <f>IF('PV Adoption'!K$4*(1/(1-'General Inputs'!$C$10))*$J1734*1000*$I1734 &lt;= ABS(($F1734-$E1734)*(1+$J26)^(O$490-$K$490)),'PV Adoption'!K$4*(1/(1-'General Inputs'!$C$10))*$J1734*1000*$I1734,ABS(($F1734-$E1734)*(1+$J26)^(O$490-$K$490)))</f>
        <v>0</v>
      </c>
      <c r="P1734" s="357">
        <f>IF('PV Adoption'!L$4*(1/(1-'General Inputs'!$C$10))*$J1734*1000*$I1734 &lt;= ABS(($F1734-$E1734)*(1+$J26)^(P$490-$K$490)),'PV Adoption'!L$4*(1/(1-'General Inputs'!$C$10))*$J1734*1000*$I1734,ABS(($F1734-$E1734)*(1+$J26)^(P$490-$K$490)))</f>
        <v>0</v>
      </c>
      <c r="Q1734" s="357">
        <f>IF('PV Adoption'!M$4*(1/(1-'General Inputs'!$C$10))*$J1734*1000*$I1734 &lt;= ABS(($F1734-$E1734)*(1+$J26)^(Q$490-$K$490)),'PV Adoption'!M$4*(1/(1-'General Inputs'!$C$10))*$J1734*1000*$I1734,ABS(($F1734-$E1734)*(1+$J26)^(Q$490-$K$490)))</f>
        <v>0</v>
      </c>
      <c r="R1734" s="357">
        <f>IF('PV Adoption'!N$4*(1/(1-'General Inputs'!$C$10))*$J1734*1000*$I1734 &lt;= ABS(($F1734-$E1734)*(1+$J26)^(R$490-$K$490)),'PV Adoption'!N$4*(1/(1-'General Inputs'!$C$10))*$J1734*1000*$I1734,ABS(($F1734-$E1734)*(1+$J26)^(R$490-$K$490)))</f>
        <v>0</v>
      </c>
      <c r="S1734" s="357">
        <f>IF('PV Adoption'!O$4*(1/(1-'General Inputs'!$C$10))*$J1734*1000*$I1734 &lt;= ABS(($F1734-$E1734)*(1+$J26)^(S$490-$K$490)),'PV Adoption'!O$4*(1/(1-'General Inputs'!$C$10))*$J1734*1000*$I1734,ABS(($F1734-$E1734)*(1+$J26)^(S$490-$K$490)))</f>
        <v>0</v>
      </c>
      <c r="T1734" s="357">
        <f>IF('PV Adoption'!P$4*(1/(1-'General Inputs'!$C$10))*$J1734*1000*$I1734 &lt;= ABS(($F1734-$E1734)*(1+$J26)^(T$490-$K$490)),'PV Adoption'!P$4*(1/(1-'General Inputs'!$C$10))*$J1734*1000*$I1734,ABS(($F1734-$E1734)*(1+$J26)^(T$490-$K$490)))</f>
        <v>0</v>
      </c>
      <c r="U1734" s="357">
        <f>IF('PV Adoption'!Q$4*(1/(1-'General Inputs'!$C$10))*$J1734*1000*$I1734 &lt;= ABS(($F1734-$E1734)*(1+$J26)^(U$490-$K$490)),'PV Adoption'!Q$4*(1/(1-'General Inputs'!$C$10))*$J1734*1000*$I1734,ABS(($F1734-$E1734)*(1+$J26)^(U$490-$K$490)))</f>
        <v>0</v>
      </c>
      <c r="V1734" s="357">
        <f>IF('PV Adoption'!R$4*(1/(1-'General Inputs'!$C$10))*$J1734*1000*$I1734 &lt;= ABS(($F1734-$E1734)*(1+$J26)^(V$490-$K$490)),'PV Adoption'!R$4*(1/(1-'General Inputs'!$C$10))*$J1734*1000*$I1734,ABS(($F1734-$E1734)*(1+$J26)^(V$490-$K$490)))</f>
        <v>0</v>
      </c>
      <c r="W1734" s="357">
        <f>IF('PV Adoption'!S$4*(1/(1-'General Inputs'!$C$10))*$J1734*1000*$I1734 &lt;= ABS(($F1734-$E1734)*(1+$J26)^(W$490-$K$490)),'PV Adoption'!S$4*(1/(1-'General Inputs'!$C$10))*$J1734*1000*$I1734,ABS(($F1734-$E1734)*(1+$J26)^(W$490-$K$490)))</f>
        <v>0</v>
      </c>
      <c r="X1734" s="357">
        <f>IF('PV Adoption'!T$4*(1/(1-'General Inputs'!$C$10))*$J1734*1000*$I1734 &lt;= ABS(($F1734-$E1734)*(1+$J26)^(X$490-$K$490)),'PV Adoption'!T$4*(1/(1-'General Inputs'!$C$10))*$J1734*1000*$I1734,ABS(($F1734-$E1734)*(1+$J26)^(X$490-$K$490)))</f>
        <v>0</v>
      </c>
      <c r="Y1734" s="357">
        <f>IF('PV Adoption'!U$4*(1/(1-'General Inputs'!$C$10))*$J1734*1000*$I1734 &lt;= ABS(($F1734-$E1734)*(1+$J26)^(Y$490-$K$490)),'PV Adoption'!U$4*(1/(1-'General Inputs'!$C$10))*$J1734*1000*$I1734,ABS(($F1734-$E1734)*(1+$J26)^(Y$490-$K$490)))</f>
        <v>0</v>
      </c>
      <c r="Z1734" s="357">
        <f>IF('PV Adoption'!V$4*(1/(1-'General Inputs'!$C$10))*$J1734*1000*$I1734 &lt;= ABS(($F1734-$E1734)*(1+$J26)^(Z$490-$K$490)),'PV Adoption'!V$4*(1/(1-'General Inputs'!$C$10))*$J1734*1000*$I1734,ABS(($F1734-$E1734)*(1+$J26)^(Z$490-$K$490)))</f>
        <v>0</v>
      </c>
      <c r="AA1734" s="357">
        <f>IF('PV Adoption'!W$4*(1/(1-'General Inputs'!$C$10))*$J1734*1000*$I1734 &lt;= ABS(($F1734-$E1734)*(1+$J26)^(AA$490-$K$490)),'PV Adoption'!W$4*(1/(1-'General Inputs'!$C$10))*$J1734*1000*$I1734,ABS(($F1734-$E1734)*(1+$J26)^(AA$490-$K$490)))</f>
        <v>0</v>
      </c>
      <c r="AB1734" s="357">
        <f>IF('PV Adoption'!X$4*(1/(1-'General Inputs'!$C$10))*$J1734*1000*$I1734 &lt;= ABS(($F1734-$E1734)*(1+$J26)^(AB$490-$K$490)),'PV Adoption'!X$4*(1/(1-'General Inputs'!$C$10))*$J1734*1000*$I1734,ABS(($F1734-$E1734)*(1+$J26)^(AB$490-$K$490)))</f>
        <v>0</v>
      </c>
      <c r="AC1734" s="357">
        <f>IF('PV Adoption'!Y$4*(1/(1-'General Inputs'!$C$10))*$J1734*1000*$I1734 &lt;= ABS(($F1734-$E1734)*(1+$J26)^(AC$490-$K$490)),'PV Adoption'!Y$4*(1/(1-'General Inputs'!$C$10))*$J1734*1000*$I1734,ABS(($F1734-$E1734)*(1+$J26)^(AC$490-$K$490)))</f>
        <v>0</v>
      </c>
      <c r="AD1734" s="357">
        <f>IF('PV Adoption'!Z$4*(1/(1-'General Inputs'!$C$10))*$J1734*1000*$I1734 &lt;= ABS(($F1734-$E1734)*(1+$J26)^(AD$490-$K$490)),'PV Adoption'!Z$4*(1/(1-'General Inputs'!$C$10))*$J1734*1000*$I1734,ABS(($F1734-$E1734)*(1+$J26)^(AD$490-$K$490)))</f>
        <v>0</v>
      </c>
      <c r="AE1734" s="357">
        <f>IF('PV Adoption'!AA$4*(1/(1-'General Inputs'!$C$10))*$J1734*1000*$I1734 &lt;= ABS(($F1734-$E1734)*(1+$J26)^(AE$490-$K$490)),'PV Adoption'!AA$4*(1/(1-'General Inputs'!$C$10))*$J1734*1000*$I1734,ABS(($F1734-$E1734)*(1+$J26)^(AE$490-$K$490)))</f>
        <v>0</v>
      </c>
      <c r="AF1734" s="357">
        <f>IF('PV Adoption'!AB$4*(1/(1-'General Inputs'!$C$10))*$J1734*1000*$I1734 &lt;= ABS(($F1734-$E1734)*(1+$J26)^(AF$490-$K$490)),'PV Adoption'!AB$4*(1/(1-'General Inputs'!$C$10))*$J1734*1000*$I1734,ABS(($F1734-$E1734)*(1+$J26)^(AF$490-$K$490)))</f>
        <v>0</v>
      </c>
      <c r="AG1734" s="357">
        <f>IF('PV Adoption'!AC$4*(1/(1-'General Inputs'!$C$10))*$J1734*1000*$I1734 &lt;= ABS(($F1734-$E1734)*(1+$J26)^(AG$490-$K$490)),'PV Adoption'!AC$4*(1/(1-'General Inputs'!$C$10))*$J1734*1000*$I1734,ABS(($F1734-$E1734)*(1+$J26)^(AG$490-$K$490)))</f>
        <v>0</v>
      </c>
      <c r="AH1734" s="357">
        <f>IF('PV Adoption'!AD$4*(1/(1-'General Inputs'!$C$10))*$J1734*1000*$I1734 &lt;= ABS(($F1734-$E1734)*(1+$J26)^(AH$490-$K$490)),'PV Adoption'!AD$4*(1/(1-'General Inputs'!$C$10))*$J1734*1000*$I1734,ABS(($F1734-$E1734)*(1+$J26)^(AH$490-$K$490)))</f>
        <v>0</v>
      </c>
      <c r="AI1734" s="357">
        <f>IF('PV Adoption'!AE$4*(1/(1-'General Inputs'!$C$10))*$J1734*1000*$I1734 &lt;= ABS(($F1734-$E1734)*(1+$J26)^(AI$490-$K$490)),'PV Adoption'!AE$4*(1/(1-'General Inputs'!$C$10))*$J1734*1000*$I1734,ABS(($F1734-$E1734)*(1+$J26)^(AI$490-$K$490)))</f>
        <v>0</v>
      </c>
      <c r="AJ1734" s="357">
        <f>IF('PV Adoption'!AF$4*(1/(1-'General Inputs'!$C$10))*$J1734*1000*$I1734 &lt;= ABS(($F1734-$E1734)*(1+$J26)^(AJ$490-$K$490)),'PV Adoption'!AF$4*(1/(1-'General Inputs'!$C$10))*$J1734*1000*$I1734,ABS(($F1734-$E1734)*(1+$J26)^(AJ$490-$K$490)))</f>
        <v>0</v>
      </c>
      <c r="AK1734" s="357">
        <v>845.64931883649911</v>
      </c>
      <c r="AL1734" s="357">
        <v>856.81928346622624</v>
      </c>
      <c r="AM1734" s="357">
        <v>869.03493244731749</v>
      </c>
    </row>
    <row r="1735" spans="1:39" x14ac:dyDescent="0.25">
      <c r="A1735" s="353" t="s">
        <v>228</v>
      </c>
      <c r="B1735" s="353" t="s">
        <v>378</v>
      </c>
      <c r="C1735" s="441">
        <f t="shared" ref="C1735:H1735" si="1186">C27</f>
        <v>20000</v>
      </c>
      <c r="D1735" s="441"/>
      <c r="E1735" s="441"/>
      <c r="F1735" s="441"/>
      <c r="G1735" s="441"/>
      <c r="H1735" s="441">
        <f t="shared" si="1186"/>
        <v>0</v>
      </c>
      <c r="I1735" s="470">
        <f>IFERROR(VLOOKUP(B1735,Coincidence!$B$2:$E$242,4,FALSE)*IF($G1735="Winter",'General Inputs'!$C$25,'General Inputs'!$C$24),IF($G1735="Winter",'General Inputs'!$C$25,'General Inputs'!$C$24))</f>
        <v>0.52140604400000001</v>
      </c>
      <c r="J1735" s="466">
        <f>'Nameplate by Substation'!H27</f>
        <v>6.4034705083487421E-3</v>
      </c>
      <c r="K1735" s="357">
        <f>IF('PV Adoption'!G$4*(1/(1-'General Inputs'!$C$10))*$J1735*1000*$I1735 &lt;= ABS(($F1735-$E1735)*(1+$J27)^(K$490-$K$490)),'PV Adoption'!G$4*(1/(1-'General Inputs'!$C$10))*$J1735*1000*$I1735,ABS(($F1735-$E1735)*(1+$J27)^(K$490-$K$490)))</f>
        <v>0</v>
      </c>
      <c r="L1735" s="357">
        <f>IF('PV Adoption'!H$4*(1/(1-'General Inputs'!$C$10))*$J1735*1000*$I1735 &lt;= ABS(($F1735-$E1735)*(1+$J27)^(L$490-$K$490)),'PV Adoption'!H$4*(1/(1-'General Inputs'!$C$10))*$J1735*1000*$I1735,ABS(($F1735-$E1735)*(1+$J27)^(L$490-$K$490)))</f>
        <v>0</v>
      </c>
      <c r="M1735" s="357">
        <f>IF('PV Adoption'!I$4*(1/(1-'General Inputs'!$C$10))*$J1735*1000*$I1735 &lt;= ABS(($F1735-$E1735)*(1+$J27)^(M$490-$K$490)),'PV Adoption'!I$4*(1/(1-'General Inputs'!$C$10))*$J1735*1000*$I1735,ABS(($F1735-$E1735)*(1+$J27)^(M$490-$K$490)))</f>
        <v>0</v>
      </c>
      <c r="N1735" s="357">
        <f>IF('PV Adoption'!J$4*(1/(1-'General Inputs'!$C$10))*$J1735*1000*$I1735 &lt;= ABS(($F1735-$E1735)*(1+$J27)^(N$490-$K$490)),'PV Adoption'!J$4*(1/(1-'General Inputs'!$C$10))*$J1735*1000*$I1735,ABS(($F1735-$E1735)*(1+$J27)^(N$490-$K$490)))</f>
        <v>0</v>
      </c>
      <c r="O1735" s="357">
        <f>IF('PV Adoption'!K$4*(1/(1-'General Inputs'!$C$10))*$J1735*1000*$I1735 &lt;= ABS(($F1735-$E1735)*(1+$J27)^(O$490-$K$490)),'PV Adoption'!K$4*(1/(1-'General Inputs'!$C$10))*$J1735*1000*$I1735,ABS(($F1735-$E1735)*(1+$J27)^(O$490-$K$490)))</f>
        <v>0</v>
      </c>
      <c r="P1735" s="357">
        <f>IF('PV Adoption'!L$4*(1/(1-'General Inputs'!$C$10))*$J1735*1000*$I1735 &lt;= ABS(($F1735-$E1735)*(1+$J27)^(P$490-$K$490)),'PV Adoption'!L$4*(1/(1-'General Inputs'!$C$10))*$J1735*1000*$I1735,ABS(($F1735-$E1735)*(1+$J27)^(P$490-$K$490)))</f>
        <v>0</v>
      </c>
      <c r="Q1735" s="357">
        <f>IF('PV Adoption'!M$4*(1/(1-'General Inputs'!$C$10))*$J1735*1000*$I1735 &lt;= ABS(($F1735-$E1735)*(1+$J27)^(Q$490-$K$490)),'PV Adoption'!M$4*(1/(1-'General Inputs'!$C$10))*$J1735*1000*$I1735,ABS(($F1735-$E1735)*(1+$J27)^(Q$490-$K$490)))</f>
        <v>0</v>
      </c>
      <c r="R1735" s="357">
        <f>IF('PV Adoption'!N$4*(1/(1-'General Inputs'!$C$10))*$J1735*1000*$I1735 &lt;= ABS(($F1735-$E1735)*(1+$J27)^(R$490-$K$490)),'PV Adoption'!N$4*(1/(1-'General Inputs'!$C$10))*$J1735*1000*$I1735,ABS(($F1735-$E1735)*(1+$J27)^(R$490-$K$490)))</f>
        <v>0</v>
      </c>
      <c r="S1735" s="357">
        <f>IF('PV Adoption'!O$4*(1/(1-'General Inputs'!$C$10))*$J1735*1000*$I1735 &lt;= ABS(($F1735-$E1735)*(1+$J27)^(S$490-$K$490)),'PV Adoption'!O$4*(1/(1-'General Inputs'!$C$10))*$J1735*1000*$I1735,ABS(($F1735-$E1735)*(1+$J27)^(S$490-$K$490)))</f>
        <v>0</v>
      </c>
      <c r="T1735" s="357">
        <f>IF('PV Adoption'!P$4*(1/(1-'General Inputs'!$C$10))*$J1735*1000*$I1735 &lt;= ABS(($F1735-$E1735)*(1+$J27)^(T$490-$K$490)),'PV Adoption'!P$4*(1/(1-'General Inputs'!$C$10))*$J1735*1000*$I1735,ABS(($F1735-$E1735)*(1+$J27)^(T$490-$K$490)))</f>
        <v>0</v>
      </c>
      <c r="U1735" s="357">
        <f>IF('PV Adoption'!Q$4*(1/(1-'General Inputs'!$C$10))*$J1735*1000*$I1735 &lt;= ABS(($F1735-$E1735)*(1+$J27)^(U$490-$K$490)),'PV Adoption'!Q$4*(1/(1-'General Inputs'!$C$10))*$J1735*1000*$I1735,ABS(($F1735-$E1735)*(1+$J27)^(U$490-$K$490)))</f>
        <v>0</v>
      </c>
      <c r="V1735" s="357">
        <f>IF('PV Adoption'!R$4*(1/(1-'General Inputs'!$C$10))*$J1735*1000*$I1735 &lt;= ABS(($F1735-$E1735)*(1+$J27)^(V$490-$K$490)),'PV Adoption'!R$4*(1/(1-'General Inputs'!$C$10))*$J1735*1000*$I1735,ABS(($F1735-$E1735)*(1+$J27)^(V$490-$K$490)))</f>
        <v>0</v>
      </c>
      <c r="W1735" s="357">
        <f>IF('PV Adoption'!S$4*(1/(1-'General Inputs'!$C$10))*$J1735*1000*$I1735 &lt;= ABS(($F1735-$E1735)*(1+$J27)^(W$490-$K$490)),'PV Adoption'!S$4*(1/(1-'General Inputs'!$C$10))*$J1735*1000*$I1735,ABS(($F1735-$E1735)*(1+$J27)^(W$490-$K$490)))</f>
        <v>0</v>
      </c>
      <c r="X1735" s="357">
        <f>IF('PV Adoption'!T$4*(1/(1-'General Inputs'!$C$10))*$J1735*1000*$I1735 &lt;= ABS(($F1735-$E1735)*(1+$J27)^(X$490-$K$490)),'PV Adoption'!T$4*(1/(1-'General Inputs'!$C$10))*$J1735*1000*$I1735,ABS(($F1735-$E1735)*(1+$J27)^(X$490-$K$490)))</f>
        <v>0</v>
      </c>
      <c r="Y1735" s="357">
        <f>IF('PV Adoption'!U$4*(1/(1-'General Inputs'!$C$10))*$J1735*1000*$I1735 &lt;= ABS(($F1735-$E1735)*(1+$J27)^(Y$490-$K$490)),'PV Adoption'!U$4*(1/(1-'General Inputs'!$C$10))*$J1735*1000*$I1735,ABS(($F1735-$E1735)*(1+$J27)^(Y$490-$K$490)))</f>
        <v>0</v>
      </c>
      <c r="Z1735" s="357">
        <f>IF('PV Adoption'!V$4*(1/(1-'General Inputs'!$C$10))*$J1735*1000*$I1735 &lt;= ABS(($F1735-$E1735)*(1+$J27)^(Z$490-$K$490)),'PV Adoption'!V$4*(1/(1-'General Inputs'!$C$10))*$J1735*1000*$I1735,ABS(($F1735-$E1735)*(1+$J27)^(Z$490-$K$490)))</f>
        <v>0</v>
      </c>
      <c r="AA1735" s="357">
        <f>IF('PV Adoption'!W$4*(1/(1-'General Inputs'!$C$10))*$J1735*1000*$I1735 &lt;= ABS(($F1735-$E1735)*(1+$J27)^(AA$490-$K$490)),'PV Adoption'!W$4*(1/(1-'General Inputs'!$C$10))*$J1735*1000*$I1735,ABS(($F1735-$E1735)*(1+$J27)^(AA$490-$K$490)))</f>
        <v>0</v>
      </c>
      <c r="AB1735" s="357">
        <f>IF('PV Adoption'!X$4*(1/(1-'General Inputs'!$C$10))*$J1735*1000*$I1735 &lt;= ABS(($F1735-$E1735)*(1+$J27)^(AB$490-$K$490)),'PV Adoption'!X$4*(1/(1-'General Inputs'!$C$10))*$J1735*1000*$I1735,ABS(($F1735-$E1735)*(1+$J27)^(AB$490-$K$490)))</f>
        <v>0</v>
      </c>
      <c r="AC1735" s="357">
        <f>IF('PV Adoption'!Y$4*(1/(1-'General Inputs'!$C$10))*$J1735*1000*$I1735 &lt;= ABS(($F1735-$E1735)*(1+$J27)^(AC$490-$K$490)),'PV Adoption'!Y$4*(1/(1-'General Inputs'!$C$10))*$J1735*1000*$I1735,ABS(($F1735-$E1735)*(1+$J27)^(AC$490-$K$490)))</f>
        <v>0</v>
      </c>
      <c r="AD1735" s="357">
        <f>IF('PV Adoption'!Z$4*(1/(1-'General Inputs'!$C$10))*$J1735*1000*$I1735 &lt;= ABS(($F1735-$E1735)*(1+$J27)^(AD$490-$K$490)),'PV Adoption'!Z$4*(1/(1-'General Inputs'!$C$10))*$J1735*1000*$I1735,ABS(($F1735-$E1735)*(1+$J27)^(AD$490-$K$490)))</f>
        <v>0</v>
      </c>
      <c r="AE1735" s="357">
        <f>IF('PV Adoption'!AA$4*(1/(1-'General Inputs'!$C$10))*$J1735*1000*$I1735 &lt;= ABS(($F1735-$E1735)*(1+$J27)^(AE$490-$K$490)),'PV Adoption'!AA$4*(1/(1-'General Inputs'!$C$10))*$J1735*1000*$I1735,ABS(($F1735-$E1735)*(1+$J27)^(AE$490-$K$490)))</f>
        <v>0</v>
      </c>
      <c r="AF1735" s="357">
        <f>IF('PV Adoption'!AB$4*(1/(1-'General Inputs'!$C$10))*$J1735*1000*$I1735 &lt;= ABS(($F1735-$E1735)*(1+$J27)^(AF$490-$K$490)),'PV Adoption'!AB$4*(1/(1-'General Inputs'!$C$10))*$J1735*1000*$I1735,ABS(($F1735-$E1735)*(1+$J27)^(AF$490-$K$490)))</f>
        <v>0</v>
      </c>
      <c r="AG1735" s="357">
        <f>IF('PV Adoption'!AC$4*(1/(1-'General Inputs'!$C$10))*$J1735*1000*$I1735 &lt;= ABS(($F1735-$E1735)*(1+$J27)^(AG$490-$K$490)),'PV Adoption'!AC$4*(1/(1-'General Inputs'!$C$10))*$J1735*1000*$I1735,ABS(($F1735-$E1735)*(1+$J27)^(AG$490-$K$490)))</f>
        <v>0</v>
      </c>
      <c r="AH1735" s="357">
        <f>IF('PV Adoption'!AD$4*(1/(1-'General Inputs'!$C$10))*$J1735*1000*$I1735 &lt;= ABS(($F1735-$E1735)*(1+$J27)^(AH$490-$K$490)),'PV Adoption'!AD$4*(1/(1-'General Inputs'!$C$10))*$J1735*1000*$I1735,ABS(($F1735-$E1735)*(1+$J27)^(AH$490-$K$490)))</f>
        <v>0</v>
      </c>
      <c r="AI1735" s="357">
        <f>IF('PV Adoption'!AE$4*(1/(1-'General Inputs'!$C$10))*$J1735*1000*$I1735 &lt;= ABS(($F1735-$E1735)*(1+$J27)^(AI$490-$K$490)),'PV Adoption'!AE$4*(1/(1-'General Inputs'!$C$10))*$J1735*1000*$I1735,ABS(($F1735-$E1735)*(1+$J27)^(AI$490-$K$490)))</f>
        <v>0</v>
      </c>
      <c r="AJ1735" s="357">
        <f>IF('PV Adoption'!AF$4*(1/(1-'General Inputs'!$C$10))*$J1735*1000*$I1735 &lt;= ABS(($F1735-$E1735)*(1+$J27)^(AJ$490-$K$490)),'PV Adoption'!AF$4*(1/(1-'General Inputs'!$C$10))*$J1735*1000*$I1735,ABS(($F1735-$E1735)*(1+$J27)^(AJ$490-$K$490)))</f>
        <v>0</v>
      </c>
      <c r="AK1735" s="357">
        <v>1013.8765431048316</v>
      </c>
      <c r="AL1735" s="357">
        <v>1027.2685779272244</v>
      </c>
      <c r="AM1735" s="357">
        <v>1041.9143178159186</v>
      </c>
    </row>
    <row r="1736" spans="1:39" x14ac:dyDescent="0.25">
      <c r="A1736" s="353" t="s">
        <v>228</v>
      </c>
      <c r="B1736" s="353" t="s">
        <v>432</v>
      </c>
      <c r="C1736" s="441">
        <f t="shared" ref="C1736:H1736" si="1187">C28</f>
        <v>20000</v>
      </c>
      <c r="D1736" s="441"/>
      <c r="E1736" s="441"/>
      <c r="F1736" s="441"/>
      <c r="G1736" s="441"/>
      <c r="H1736" s="441">
        <f t="shared" si="1187"/>
        <v>0</v>
      </c>
      <c r="I1736" s="470">
        <f>IFERROR(VLOOKUP(B1736,Coincidence!$B$2:$E$242,4,FALSE)*IF($G1736="Winter",'General Inputs'!$C$25,'General Inputs'!$C$24),IF($G1736="Winter",'General Inputs'!$C$25,'General Inputs'!$C$24))</f>
        <v>0.52140604400000001</v>
      </c>
      <c r="J1736" s="466">
        <f>'Nameplate by Substation'!H28</f>
        <v>3.5770455837856284E-3</v>
      </c>
      <c r="K1736" s="357">
        <f>IF('PV Adoption'!G$4*(1/(1-'General Inputs'!$C$10))*$J1736*1000*$I1736 &lt;= ABS(($F1736-$E1736)*(1+$J28)^(K$490-$K$490)),'PV Adoption'!G$4*(1/(1-'General Inputs'!$C$10))*$J1736*1000*$I1736,ABS(($F1736-$E1736)*(1+$J28)^(K$490-$K$490)))</f>
        <v>0</v>
      </c>
      <c r="L1736" s="357">
        <f>IF('PV Adoption'!H$4*(1/(1-'General Inputs'!$C$10))*$J1736*1000*$I1736 &lt;= ABS(($F1736-$E1736)*(1+$J28)^(L$490-$K$490)),'PV Adoption'!H$4*(1/(1-'General Inputs'!$C$10))*$J1736*1000*$I1736,ABS(($F1736-$E1736)*(1+$J28)^(L$490-$K$490)))</f>
        <v>0</v>
      </c>
      <c r="M1736" s="357">
        <f>IF('PV Adoption'!I$4*(1/(1-'General Inputs'!$C$10))*$J1736*1000*$I1736 &lt;= ABS(($F1736-$E1736)*(1+$J28)^(M$490-$K$490)),'PV Adoption'!I$4*(1/(1-'General Inputs'!$C$10))*$J1736*1000*$I1736,ABS(($F1736-$E1736)*(1+$J28)^(M$490-$K$490)))</f>
        <v>0</v>
      </c>
      <c r="N1736" s="357">
        <f>IF('PV Adoption'!J$4*(1/(1-'General Inputs'!$C$10))*$J1736*1000*$I1736 &lt;= ABS(($F1736-$E1736)*(1+$J28)^(N$490-$K$490)),'PV Adoption'!J$4*(1/(1-'General Inputs'!$C$10))*$J1736*1000*$I1736,ABS(($F1736-$E1736)*(1+$J28)^(N$490-$K$490)))</f>
        <v>0</v>
      </c>
      <c r="O1736" s="357">
        <f>IF('PV Adoption'!K$4*(1/(1-'General Inputs'!$C$10))*$J1736*1000*$I1736 &lt;= ABS(($F1736-$E1736)*(1+$J28)^(O$490-$K$490)),'PV Adoption'!K$4*(1/(1-'General Inputs'!$C$10))*$J1736*1000*$I1736,ABS(($F1736-$E1736)*(1+$J28)^(O$490-$K$490)))</f>
        <v>0</v>
      </c>
      <c r="P1736" s="357">
        <f>IF('PV Adoption'!L$4*(1/(1-'General Inputs'!$C$10))*$J1736*1000*$I1736 &lt;= ABS(($F1736-$E1736)*(1+$J28)^(P$490-$K$490)),'PV Adoption'!L$4*(1/(1-'General Inputs'!$C$10))*$J1736*1000*$I1736,ABS(($F1736-$E1736)*(1+$J28)^(P$490-$K$490)))</f>
        <v>0</v>
      </c>
      <c r="Q1736" s="357">
        <f>IF('PV Adoption'!M$4*(1/(1-'General Inputs'!$C$10))*$J1736*1000*$I1736 &lt;= ABS(($F1736-$E1736)*(1+$J28)^(Q$490-$K$490)),'PV Adoption'!M$4*(1/(1-'General Inputs'!$C$10))*$J1736*1000*$I1736,ABS(($F1736-$E1736)*(1+$J28)^(Q$490-$K$490)))</f>
        <v>0</v>
      </c>
      <c r="R1736" s="357">
        <f>IF('PV Adoption'!N$4*(1/(1-'General Inputs'!$C$10))*$J1736*1000*$I1736 &lt;= ABS(($F1736-$E1736)*(1+$J28)^(R$490-$K$490)),'PV Adoption'!N$4*(1/(1-'General Inputs'!$C$10))*$J1736*1000*$I1736,ABS(($F1736-$E1736)*(1+$J28)^(R$490-$K$490)))</f>
        <v>0</v>
      </c>
      <c r="S1736" s="357">
        <f>IF('PV Adoption'!O$4*(1/(1-'General Inputs'!$C$10))*$J1736*1000*$I1736 &lt;= ABS(($F1736-$E1736)*(1+$J28)^(S$490-$K$490)),'PV Adoption'!O$4*(1/(1-'General Inputs'!$C$10))*$J1736*1000*$I1736,ABS(($F1736-$E1736)*(1+$J28)^(S$490-$K$490)))</f>
        <v>0</v>
      </c>
      <c r="T1736" s="357">
        <f>IF('PV Adoption'!P$4*(1/(1-'General Inputs'!$C$10))*$J1736*1000*$I1736 &lt;= ABS(($F1736-$E1736)*(1+$J28)^(T$490-$K$490)),'PV Adoption'!P$4*(1/(1-'General Inputs'!$C$10))*$J1736*1000*$I1736,ABS(($F1736-$E1736)*(1+$J28)^(T$490-$K$490)))</f>
        <v>0</v>
      </c>
      <c r="U1736" s="357">
        <f>IF('PV Adoption'!Q$4*(1/(1-'General Inputs'!$C$10))*$J1736*1000*$I1736 &lt;= ABS(($F1736-$E1736)*(1+$J28)^(U$490-$K$490)),'PV Adoption'!Q$4*(1/(1-'General Inputs'!$C$10))*$J1736*1000*$I1736,ABS(($F1736-$E1736)*(1+$J28)^(U$490-$K$490)))</f>
        <v>0</v>
      </c>
      <c r="V1736" s="357">
        <f>IF('PV Adoption'!R$4*(1/(1-'General Inputs'!$C$10))*$J1736*1000*$I1736 &lt;= ABS(($F1736-$E1736)*(1+$J28)^(V$490-$K$490)),'PV Adoption'!R$4*(1/(1-'General Inputs'!$C$10))*$J1736*1000*$I1736,ABS(($F1736-$E1736)*(1+$J28)^(V$490-$K$490)))</f>
        <v>0</v>
      </c>
      <c r="W1736" s="357">
        <f>IF('PV Adoption'!S$4*(1/(1-'General Inputs'!$C$10))*$J1736*1000*$I1736 &lt;= ABS(($F1736-$E1736)*(1+$J28)^(W$490-$K$490)),'PV Adoption'!S$4*(1/(1-'General Inputs'!$C$10))*$J1736*1000*$I1736,ABS(($F1736-$E1736)*(1+$J28)^(W$490-$K$490)))</f>
        <v>0</v>
      </c>
      <c r="X1736" s="357">
        <f>IF('PV Adoption'!T$4*(1/(1-'General Inputs'!$C$10))*$J1736*1000*$I1736 &lt;= ABS(($F1736-$E1736)*(1+$J28)^(X$490-$K$490)),'PV Adoption'!T$4*(1/(1-'General Inputs'!$C$10))*$J1736*1000*$I1736,ABS(($F1736-$E1736)*(1+$J28)^(X$490-$K$490)))</f>
        <v>0</v>
      </c>
      <c r="Y1736" s="357">
        <f>IF('PV Adoption'!U$4*(1/(1-'General Inputs'!$C$10))*$J1736*1000*$I1736 &lt;= ABS(($F1736-$E1736)*(1+$J28)^(Y$490-$K$490)),'PV Adoption'!U$4*(1/(1-'General Inputs'!$C$10))*$J1736*1000*$I1736,ABS(($F1736-$E1736)*(1+$J28)^(Y$490-$K$490)))</f>
        <v>0</v>
      </c>
      <c r="Z1736" s="357">
        <f>IF('PV Adoption'!V$4*(1/(1-'General Inputs'!$C$10))*$J1736*1000*$I1736 &lt;= ABS(($F1736-$E1736)*(1+$J28)^(Z$490-$K$490)),'PV Adoption'!V$4*(1/(1-'General Inputs'!$C$10))*$J1736*1000*$I1736,ABS(($F1736-$E1736)*(1+$J28)^(Z$490-$K$490)))</f>
        <v>0</v>
      </c>
      <c r="AA1736" s="357">
        <f>IF('PV Adoption'!W$4*(1/(1-'General Inputs'!$C$10))*$J1736*1000*$I1736 &lt;= ABS(($F1736-$E1736)*(1+$J28)^(AA$490-$K$490)),'PV Adoption'!W$4*(1/(1-'General Inputs'!$C$10))*$J1736*1000*$I1736,ABS(($F1736-$E1736)*(1+$J28)^(AA$490-$K$490)))</f>
        <v>0</v>
      </c>
      <c r="AB1736" s="357">
        <f>IF('PV Adoption'!X$4*(1/(1-'General Inputs'!$C$10))*$J1736*1000*$I1736 &lt;= ABS(($F1736-$E1736)*(1+$J28)^(AB$490-$K$490)),'PV Adoption'!X$4*(1/(1-'General Inputs'!$C$10))*$J1736*1000*$I1736,ABS(($F1736-$E1736)*(1+$J28)^(AB$490-$K$490)))</f>
        <v>0</v>
      </c>
      <c r="AC1736" s="357">
        <f>IF('PV Adoption'!Y$4*(1/(1-'General Inputs'!$C$10))*$J1736*1000*$I1736 &lt;= ABS(($F1736-$E1736)*(1+$J28)^(AC$490-$K$490)),'PV Adoption'!Y$4*(1/(1-'General Inputs'!$C$10))*$J1736*1000*$I1736,ABS(($F1736-$E1736)*(1+$J28)^(AC$490-$K$490)))</f>
        <v>0</v>
      </c>
      <c r="AD1736" s="357">
        <f>IF('PV Adoption'!Z$4*(1/(1-'General Inputs'!$C$10))*$J1736*1000*$I1736 &lt;= ABS(($F1736-$E1736)*(1+$J28)^(AD$490-$K$490)),'PV Adoption'!Z$4*(1/(1-'General Inputs'!$C$10))*$J1736*1000*$I1736,ABS(($F1736-$E1736)*(1+$J28)^(AD$490-$K$490)))</f>
        <v>0</v>
      </c>
      <c r="AE1736" s="357">
        <f>IF('PV Adoption'!AA$4*(1/(1-'General Inputs'!$C$10))*$J1736*1000*$I1736 &lt;= ABS(($F1736-$E1736)*(1+$J28)^(AE$490-$K$490)),'PV Adoption'!AA$4*(1/(1-'General Inputs'!$C$10))*$J1736*1000*$I1736,ABS(($F1736-$E1736)*(1+$J28)^(AE$490-$K$490)))</f>
        <v>0</v>
      </c>
      <c r="AF1736" s="357">
        <f>IF('PV Adoption'!AB$4*(1/(1-'General Inputs'!$C$10))*$J1736*1000*$I1736 &lt;= ABS(($F1736-$E1736)*(1+$J28)^(AF$490-$K$490)),'PV Adoption'!AB$4*(1/(1-'General Inputs'!$C$10))*$J1736*1000*$I1736,ABS(($F1736-$E1736)*(1+$J28)^(AF$490-$K$490)))</f>
        <v>0</v>
      </c>
      <c r="AG1736" s="357">
        <f>IF('PV Adoption'!AC$4*(1/(1-'General Inputs'!$C$10))*$J1736*1000*$I1736 &lt;= ABS(($F1736-$E1736)*(1+$J28)^(AG$490-$K$490)),'PV Adoption'!AC$4*(1/(1-'General Inputs'!$C$10))*$J1736*1000*$I1736,ABS(($F1736-$E1736)*(1+$J28)^(AG$490-$K$490)))</f>
        <v>0</v>
      </c>
      <c r="AH1736" s="357">
        <f>IF('PV Adoption'!AD$4*(1/(1-'General Inputs'!$C$10))*$J1736*1000*$I1736 &lt;= ABS(($F1736-$E1736)*(1+$J28)^(AH$490-$K$490)),'PV Adoption'!AD$4*(1/(1-'General Inputs'!$C$10))*$J1736*1000*$I1736,ABS(($F1736-$E1736)*(1+$J28)^(AH$490-$K$490)))</f>
        <v>0</v>
      </c>
      <c r="AI1736" s="357">
        <f>IF('PV Adoption'!AE$4*(1/(1-'General Inputs'!$C$10))*$J1736*1000*$I1736 &lt;= ABS(($F1736-$E1736)*(1+$J28)^(AI$490-$K$490)),'PV Adoption'!AE$4*(1/(1-'General Inputs'!$C$10))*$J1736*1000*$I1736,ABS(($F1736-$E1736)*(1+$J28)^(AI$490-$K$490)))</f>
        <v>0</v>
      </c>
      <c r="AJ1736" s="357">
        <f>IF('PV Adoption'!AF$4*(1/(1-'General Inputs'!$C$10))*$J1736*1000*$I1736 &lt;= ABS(($F1736-$E1736)*(1+$J28)^(AJ$490-$K$490)),'PV Adoption'!AF$4*(1/(1-'General Inputs'!$C$10))*$J1736*1000*$I1736,ABS(($F1736-$E1736)*(1+$J28)^(AJ$490-$K$490)))</f>
        <v>0</v>
      </c>
      <c r="AK1736" s="357">
        <v>566.36203856776842</v>
      </c>
      <c r="AL1736" s="357">
        <v>573.84296925322826</v>
      </c>
      <c r="AM1736" s="357">
        <v>582.02423269807787</v>
      </c>
    </row>
    <row r="1737" spans="1:39" x14ac:dyDescent="0.25">
      <c r="A1737" s="353" t="s">
        <v>229</v>
      </c>
      <c r="B1737" s="353" t="s">
        <v>381</v>
      </c>
      <c r="C1737" s="441">
        <f t="shared" ref="C1737:H1737" si="1188">C29</f>
        <v>20000</v>
      </c>
      <c r="D1737" s="441"/>
      <c r="E1737" s="441"/>
      <c r="F1737" s="441"/>
      <c r="G1737" s="441"/>
      <c r="H1737" s="441">
        <f t="shared" si="1188"/>
        <v>0</v>
      </c>
      <c r="I1737" s="470">
        <f>IFERROR(VLOOKUP(B1737,Coincidence!$B$2:$E$242,4,FALSE)*IF($G1737="Winter",'General Inputs'!$C$25,'General Inputs'!$C$24),IF($G1737="Winter",'General Inputs'!$C$25,'General Inputs'!$C$24))</f>
        <v>0.52140604400000001</v>
      </c>
      <c r="J1737" s="466">
        <f>'Nameplate by Substation'!H29</f>
        <v>7.6392279748721831E-3</v>
      </c>
      <c r="K1737" s="357">
        <f>IF('PV Adoption'!G$4*(1/(1-'General Inputs'!$C$10))*$J1737*1000*$I1737 &lt;= ABS(($F1737-$E1737)*(1+$J29)^(K$490-$K$490)),'PV Adoption'!G$4*(1/(1-'General Inputs'!$C$10))*$J1737*1000*$I1737,ABS(($F1737-$E1737)*(1+$J29)^(K$490-$K$490)))</f>
        <v>0</v>
      </c>
      <c r="L1737" s="357">
        <f>IF('PV Adoption'!H$4*(1/(1-'General Inputs'!$C$10))*$J1737*1000*$I1737 &lt;= ABS(($F1737-$E1737)*(1+$J29)^(L$490-$K$490)),'PV Adoption'!H$4*(1/(1-'General Inputs'!$C$10))*$J1737*1000*$I1737,ABS(($F1737-$E1737)*(1+$J29)^(L$490-$K$490)))</f>
        <v>0</v>
      </c>
      <c r="M1737" s="357">
        <f>IF('PV Adoption'!I$4*(1/(1-'General Inputs'!$C$10))*$J1737*1000*$I1737 &lt;= ABS(($F1737-$E1737)*(1+$J29)^(M$490-$K$490)),'PV Adoption'!I$4*(1/(1-'General Inputs'!$C$10))*$J1737*1000*$I1737,ABS(($F1737-$E1737)*(1+$J29)^(M$490-$K$490)))</f>
        <v>0</v>
      </c>
      <c r="N1737" s="357">
        <f>IF('PV Adoption'!J$4*(1/(1-'General Inputs'!$C$10))*$J1737*1000*$I1737 &lt;= ABS(($F1737-$E1737)*(1+$J29)^(N$490-$K$490)),'PV Adoption'!J$4*(1/(1-'General Inputs'!$C$10))*$J1737*1000*$I1737,ABS(($F1737-$E1737)*(1+$J29)^(N$490-$K$490)))</f>
        <v>0</v>
      </c>
      <c r="O1737" s="357">
        <f>IF('PV Adoption'!K$4*(1/(1-'General Inputs'!$C$10))*$J1737*1000*$I1737 &lt;= ABS(($F1737-$E1737)*(1+$J29)^(O$490-$K$490)),'PV Adoption'!K$4*(1/(1-'General Inputs'!$C$10))*$J1737*1000*$I1737,ABS(($F1737-$E1737)*(1+$J29)^(O$490-$K$490)))</f>
        <v>0</v>
      </c>
      <c r="P1737" s="357">
        <f>IF('PV Adoption'!L$4*(1/(1-'General Inputs'!$C$10))*$J1737*1000*$I1737 &lt;= ABS(($F1737-$E1737)*(1+$J29)^(P$490-$K$490)),'PV Adoption'!L$4*(1/(1-'General Inputs'!$C$10))*$J1737*1000*$I1737,ABS(($F1737-$E1737)*(1+$J29)^(P$490-$K$490)))</f>
        <v>0</v>
      </c>
      <c r="Q1737" s="357">
        <f>IF('PV Adoption'!M$4*(1/(1-'General Inputs'!$C$10))*$J1737*1000*$I1737 &lt;= ABS(($F1737-$E1737)*(1+$J29)^(Q$490-$K$490)),'PV Adoption'!M$4*(1/(1-'General Inputs'!$C$10))*$J1737*1000*$I1737,ABS(($F1737-$E1737)*(1+$J29)^(Q$490-$K$490)))</f>
        <v>0</v>
      </c>
      <c r="R1737" s="357">
        <f>IF('PV Adoption'!N$4*(1/(1-'General Inputs'!$C$10))*$J1737*1000*$I1737 &lt;= ABS(($F1737-$E1737)*(1+$J29)^(R$490-$K$490)),'PV Adoption'!N$4*(1/(1-'General Inputs'!$C$10))*$J1737*1000*$I1737,ABS(($F1737-$E1737)*(1+$J29)^(R$490-$K$490)))</f>
        <v>0</v>
      </c>
      <c r="S1737" s="357">
        <f>IF('PV Adoption'!O$4*(1/(1-'General Inputs'!$C$10))*$J1737*1000*$I1737 &lt;= ABS(($F1737-$E1737)*(1+$J29)^(S$490-$K$490)),'PV Adoption'!O$4*(1/(1-'General Inputs'!$C$10))*$J1737*1000*$I1737,ABS(($F1737-$E1737)*(1+$J29)^(S$490-$K$490)))</f>
        <v>0</v>
      </c>
      <c r="T1737" s="357">
        <f>IF('PV Adoption'!P$4*(1/(1-'General Inputs'!$C$10))*$J1737*1000*$I1737 &lt;= ABS(($F1737-$E1737)*(1+$J29)^(T$490-$K$490)),'PV Adoption'!P$4*(1/(1-'General Inputs'!$C$10))*$J1737*1000*$I1737,ABS(($F1737-$E1737)*(1+$J29)^(T$490-$K$490)))</f>
        <v>0</v>
      </c>
      <c r="U1737" s="357">
        <f>IF('PV Adoption'!Q$4*(1/(1-'General Inputs'!$C$10))*$J1737*1000*$I1737 &lt;= ABS(($F1737-$E1737)*(1+$J29)^(U$490-$K$490)),'PV Adoption'!Q$4*(1/(1-'General Inputs'!$C$10))*$J1737*1000*$I1737,ABS(($F1737-$E1737)*(1+$J29)^(U$490-$K$490)))</f>
        <v>0</v>
      </c>
      <c r="V1737" s="357">
        <f>IF('PV Adoption'!R$4*(1/(1-'General Inputs'!$C$10))*$J1737*1000*$I1737 &lt;= ABS(($F1737-$E1737)*(1+$J29)^(V$490-$K$490)),'PV Adoption'!R$4*(1/(1-'General Inputs'!$C$10))*$J1737*1000*$I1737,ABS(($F1737-$E1737)*(1+$J29)^(V$490-$K$490)))</f>
        <v>0</v>
      </c>
      <c r="W1737" s="357">
        <f>IF('PV Adoption'!S$4*(1/(1-'General Inputs'!$C$10))*$J1737*1000*$I1737 &lt;= ABS(($F1737-$E1737)*(1+$J29)^(W$490-$K$490)),'PV Adoption'!S$4*(1/(1-'General Inputs'!$C$10))*$J1737*1000*$I1737,ABS(($F1737-$E1737)*(1+$J29)^(W$490-$K$490)))</f>
        <v>0</v>
      </c>
      <c r="X1737" s="357">
        <f>IF('PV Adoption'!T$4*(1/(1-'General Inputs'!$C$10))*$J1737*1000*$I1737 &lt;= ABS(($F1737-$E1737)*(1+$J29)^(X$490-$K$490)),'PV Adoption'!T$4*(1/(1-'General Inputs'!$C$10))*$J1737*1000*$I1737,ABS(($F1737-$E1737)*(1+$J29)^(X$490-$K$490)))</f>
        <v>0</v>
      </c>
      <c r="Y1737" s="357">
        <f>IF('PV Adoption'!U$4*(1/(1-'General Inputs'!$C$10))*$J1737*1000*$I1737 &lt;= ABS(($F1737-$E1737)*(1+$J29)^(Y$490-$K$490)),'PV Adoption'!U$4*(1/(1-'General Inputs'!$C$10))*$J1737*1000*$I1737,ABS(($F1737-$E1737)*(1+$J29)^(Y$490-$K$490)))</f>
        <v>0</v>
      </c>
      <c r="Z1737" s="357">
        <f>IF('PV Adoption'!V$4*(1/(1-'General Inputs'!$C$10))*$J1737*1000*$I1737 &lt;= ABS(($F1737-$E1737)*(1+$J29)^(Z$490-$K$490)),'PV Adoption'!V$4*(1/(1-'General Inputs'!$C$10))*$J1737*1000*$I1737,ABS(($F1737-$E1737)*(1+$J29)^(Z$490-$K$490)))</f>
        <v>0</v>
      </c>
      <c r="AA1737" s="357">
        <f>IF('PV Adoption'!W$4*(1/(1-'General Inputs'!$C$10))*$J1737*1000*$I1737 &lt;= ABS(($F1737-$E1737)*(1+$J29)^(AA$490-$K$490)),'PV Adoption'!W$4*(1/(1-'General Inputs'!$C$10))*$J1737*1000*$I1737,ABS(($F1737-$E1737)*(1+$J29)^(AA$490-$K$490)))</f>
        <v>0</v>
      </c>
      <c r="AB1737" s="357">
        <f>IF('PV Adoption'!X$4*(1/(1-'General Inputs'!$C$10))*$J1737*1000*$I1737 &lt;= ABS(($F1737-$E1737)*(1+$J29)^(AB$490-$K$490)),'PV Adoption'!X$4*(1/(1-'General Inputs'!$C$10))*$J1737*1000*$I1737,ABS(($F1737-$E1737)*(1+$J29)^(AB$490-$K$490)))</f>
        <v>0</v>
      </c>
      <c r="AC1737" s="357">
        <f>IF('PV Adoption'!Y$4*(1/(1-'General Inputs'!$C$10))*$J1737*1000*$I1737 &lt;= ABS(($F1737-$E1737)*(1+$J29)^(AC$490-$K$490)),'PV Adoption'!Y$4*(1/(1-'General Inputs'!$C$10))*$J1737*1000*$I1737,ABS(($F1737-$E1737)*(1+$J29)^(AC$490-$K$490)))</f>
        <v>0</v>
      </c>
      <c r="AD1737" s="357">
        <f>IF('PV Adoption'!Z$4*(1/(1-'General Inputs'!$C$10))*$J1737*1000*$I1737 &lt;= ABS(($F1737-$E1737)*(1+$J29)^(AD$490-$K$490)),'PV Adoption'!Z$4*(1/(1-'General Inputs'!$C$10))*$J1737*1000*$I1737,ABS(($F1737-$E1737)*(1+$J29)^(AD$490-$K$490)))</f>
        <v>0</v>
      </c>
      <c r="AE1737" s="357">
        <f>IF('PV Adoption'!AA$4*(1/(1-'General Inputs'!$C$10))*$J1737*1000*$I1737 &lt;= ABS(($F1737-$E1737)*(1+$J29)^(AE$490-$K$490)),'PV Adoption'!AA$4*(1/(1-'General Inputs'!$C$10))*$J1737*1000*$I1737,ABS(($F1737-$E1737)*(1+$J29)^(AE$490-$K$490)))</f>
        <v>0</v>
      </c>
      <c r="AF1737" s="357">
        <f>IF('PV Adoption'!AB$4*(1/(1-'General Inputs'!$C$10))*$J1737*1000*$I1737 &lt;= ABS(($F1737-$E1737)*(1+$J29)^(AF$490-$K$490)),'PV Adoption'!AB$4*(1/(1-'General Inputs'!$C$10))*$J1737*1000*$I1737,ABS(($F1737-$E1737)*(1+$J29)^(AF$490-$K$490)))</f>
        <v>0</v>
      </c>
      <c r="AG1737" s="357">
        <f>IF('PV Adoption'!AC$4*(1/(1-'General Inputs'!$C$10))*$J1737*1000*$I1737 &lt;= ABS(($F1737-$E1737)*(1+$J29)^(AG$490-$K$490)),'PV Adoption'!AC$4*(1/(1-'General Inputs'!$C$10))*$J1737*1000*$I1737,ABS(($F1737-$E1737)*(1+$J29)^(AG$490-$K$490)))</f>
        <v>0</v>
      </c>
      <c r="AH1737" s="357">
        <f>IF('PV Adoption'!AD$4*(1/(1-'General Inputs'!$C$10))*$J1737*1000*$I1737 &lt;= ABS(($F1737-$E1737)*(1+$J29)^(AH$490-$K$490)),'PV Adoption'!AD$4*(1/(1-'General Inputs'!$C$10))*$J1737*1000*$I1737,ABS(($F1737-$E1737)*(1+$J29)^(AH$490-$K$490)))</f>
        <v>0</v>
      </c>
      <c r="AI1737" s="357">
        <f>IF('PV Adoption'!AE$4*(1/(1-'General Inputs'!$C$10))*$J1737*1000*$I1737 &lt;= ABS(($F1737-$E1737)*(1+$J29)^(AI$490-$K$490)),'PV Adoption'!AE$4*(1/(1-'General Inputs'!$C$10))*$J1737*1000*$I1737,ABS(($F1737-$E1737)*(1+$J29)^(AI$490-$K$490)))</f>
        <v>0</v>
      </c>
      <c r="AJ1737" s="357">
        <f>IF('PV Adoption'!AF$4*(1/(1-'General Inputs'!$C$10))*$J1737*1000*$I1737 &lt;= ABS(($F1737-$E1737)*(1+$J29)^(AJ$490-$K$490)),'PV Adoption'!AF$4*(1/(1-'General Inputs'!$C$10))*$J1737*1000*$I1737,ABS(($F1737-$E1737)*(1+$J29)^(AJ$490-$K$490)))</f>
        <v>0</v>
      </c>
      <c r="AK1737" s="357">
        <v>1209.5369286162902</v>
      </c>
      <c r="AL1737" s="357">
        <v>1225.5133912114256</v>
      </c>
      <c r="AM1737" s="357">
        <v>1242.9855019558327</v>
      </c>
    </row>
    <row r="1738" spans="1:39" x14ac:dyDescent="0.25">
      <c r="A1738" s="353" t="s">
        <v>229</v>
      </c>
      <c r="B1738" s="353" t="s">
        <v>491</v>
      </c>
      <c r="C1738" s="441">
        <f t="shared" ref="C1738:H1738" si="1189">C30</f>
        <v>20000</v>
      </c>
      <c r="D1738" s="441"/>
      <c r="E1738" s="441"/>
      <c r="F1738" s="441"/>
      <c r="G1738" s="441"/>
      <c r="H1738" s="441">
        <f t="shared" si="1189"/>
        <v>0</v>
      </c>
      <c r="I1738" s="470">
        <f>IFERROR(VLOOKUP(B1738,Coincidence!$B$2:$E$242,4,FALSE)*IF($G1738="Winter",'General Inputs'!$C$25,'General Inputs'!$C$24),IF($G1738="Winter",'General Inputs'!$C$25,'General Inputs'!$C$24))</f>
        <v>0.52140604400000001</v>
      </c>
      <c r="J1738" s="466">
        <f>'Nameplate by Substation'!H30</f>
        <v>5.6573211561059579E-3</v>
      </c>
      <c r="K1738" s="357">
        <f>IF('PV Adoption'!G$4*(1/(1-'General Inputs'!$C$10))*$J1738*1000*$I1738 &lt;= ABS(($F1738-$E1738)*(1+$J30)^(K$490-$K$490)),'PV Adoption'!G$4*(1/(1-'General Inputs'!$C$10))*$J1738*1000*$I1738,ABS(($F1738-$E1738)*(1+$J30)^(K$490-$K$490)))</f>
        <v>0</v>
      </c>
      <c r="L1738" s="357">
        <f>IF('PV Adoption'!H$4*(1/(1-'General Inputs'!$C$10))*$J1738*1000*$I1738 &lt;= ABS(($F1738-$E1738)*(1+$J30)^(L$490-$K$490)),'PV Adoption'!H$4*(1/(1-'General Inputs'!$C$10))*$J1738*1000*$I1738,ABS(($F1738-$E1738)*(1+$J30)^(L$490-$K$490)))</f>
        <v>0</v>
      </c>
      <c r="M1738" s="357">
        <f>IF('PV Adoption'!I$4*(1/(1-'General Inputs'!$C$10))*$J1738*1000*$I1738 &lt;= ABS(($F1738-$E1738)*(1+$J30)^(M$490-$K$490)),'PV Adoption'!I$4*(1/(1-'General Inputs'!$C$10))*$J1738*1000*$I1738,ABS(($F1738-$E1738)*(1+$J30)^(M$490-$K$490)))</f>
        <v>0</v>
      </c>
      <c r="N1738" s="357">
        <f>IF('PV Adoption'!J$4*(1/(1-'General Inputs'!$C$10))*$J1738*1000*$I1738 &lt;= ABS(($F1738-$E1738)*(1+$J30)^(N$490-$K$490)),'PV Adoption'!J$4*(1/(1-'General Inputs'!$C$10))*$J1738*1000*$I1738,ABS(($F1738-$E1738)*(1+$J30)^(N$490-$K$490)))</f>
        <v>0</v>
      </c>
      <c r="O1738" s="357">
        <f>IF('PV Adoption'!K$4*(1/(1-'General Inputs'!$C$10))*$J1738*1000*$I1738 &lt;= ABS(($F1738-$E1738)*(1+$J30)^(O$490-$K$490)),'PV Adoption'!K$4*(1/(1-'General Inputs'!$C$10))*$J1738*1000*$I1738,ABS(($F1738-$E1738)*(1+$J30)^(O$490-$K$490)))</f>
        <v>0</v>
      </c>
      <c r="P1738" s="357">
        <f>IF('PV Adoption'!L$4*(1/(1-'General Inputs'!$C$10))*$J1738*1000*$I1738 &lt;= ABS(($F1738-$E1738)*(1+$J30)^(P$490-$K$490)),'PV Adoption'!L$4*(1/(1-'General Inputs'!$C$10))*$J1738*1000*$I1738,ABS(($F1738-$E1738)*(1+$J30)^(P$490-$K$490)))</f>
        <v>0</v>
      </c>
      <c r="Q1738" s="357">
        <f>IF('PV Adoption'!M$4*(1/(1-'General Inputs'!$C$10))*$J1738*1000*$I1738 &lt;= ABS(($F1738-$E1738)*(1+$J30)^(Q$490-$K$490)),'PV Adoption'!M$4*(1/(1-'General Inputs'!$C$10))*$J1738*1000*$I1738,ABS(($F1738-$E1738)*(1+$J30)^(Q$490-$K$490)))</f>
        <v>0</v>
      </c>
      <c r="R1738" s="357">
        <f>IF('PV Adoption'!N$4*(1/(1-'General Inputs'!$C$10))*$J1738*1000*$I1738 &lt;= ABS(($F1738-$E1738)*(1+$J30)^(R$490-$K$490)),'PV Adoption'!N$4*(1/(1-'General Inputs'!$C$10))*$J1738*1000*$I1738,ABS(($F1738-$E1738)*(1+$J30)^(R$490-$K$490)))</f>
        <v>0</v>
      </c>
      <c r="S1738" s="357">
        <f>IF('PV Adoption'!O$4*(1/(1-'General Inputs'!$C$10))*$J1738*1000*$I1738 &lt;= ABS(($F1738-$E1738)*(1+$J30)^(S$490-$K$490)),'PV Adoption'!O$4*(1/(1-'General Inputs'!$C$10))*$J1738*1000*$I1738,ABS(($F1738-$E1738)*(1+$J30)^(S$490-$K$490)))</f>
        <v>0</v>
      </c>
      <c r="T1738" s="357">
        <f>IF('PV Adoption'!P$4*(1/(1-'General Inputs'!$C$10))*$J1738*1000*$I1738 &lt;= ABS(($F1738-$E1738)*(1+$J30)^(T$490-$K$490)),'PV Adoption'!P$4*(1/(1-'General Inputs'!$C$10))*$J1738*1000*$I1738,ABS(($F1738-$E1738)*(1+$J30)^(T$490-$K$490)))</f>
        <v>0</v>
      </c>
      <c r="U1738" s="357">
        <f>IF('PV Adoption'!Q$4*(1/(1-'General Inputs'!$C$10))*$J1738*1000*$I1738 &lt;= ABS(($F1738-$E1738)*(1+$J30)^(U$490-$K$490)),'PV Adoption'!Q$4*(1/(1-'General Inputs'!$C$10))*$J1738*1000*$I1738,ABS(($F1738-$E1738)*(1+$J30)^(U$490-$K$490)))</f>
        <v>0</v>
      </c>
      <c r="V1738" s="357">
        <f>IF('PV Adoption'!R$4*(1/(1-'General Inputs'!$C$10))*$J1738*1000*$I1738 &lt;= ABS(($F1738-$E1738)*(1+$J30)^(V$490-$K$490)),'PV Adoption'!R$4*(1/(1-'General Inputs'!$C$10))*$J1738*1000*$I1738,ABS(($F1738-$E1738)*(1+$J30)^(V$490-$K$490)))</f>
        <v>0</v>
      </c>
      <c r="W1738" s="357">
        <f>IF('PV Adoption'!S$4*(1/(1-'General Inputs'!$C$10))*$J1738*1000*$I1738 &lt;= ABS(($F1738-$E1738)*(1+$J30)^(W$490-$K$490)),'PV Adoption'!S$4*(1/(1-'General Inputs'!$C$10))*$J1738*1000*$I1738,ABS(($F1738-$E1738)*(1+$J30)^(W$490-$K$490)))</f>
        <v>0</v>
      </c>
      <c r="X1738" s="357">
        <f>IF('PV Adoption'!T$4*(1/(1-'General Inputs'!$C$10))*$J1738*1000*$I1738 &lt;= ABS(($F1738-$E1738)*(1+$J30)^(X$490-$K$490)),'PV Adoption'!T$4*(1/(1-'General Inputs'!$C$10))*$J1738*1000*$I1738,ABS(($F1738-$E1738)*(1+$J30)^(X$490-$K$490)))</f>
        <v>0</v>
      </c>
      <c r="Y1738" s="357">
        <f>IF('PV Adoption'!U$4*(1/(1-'General Inputs'!$C$10))*$J1738*1000*$I1738 &lt;= ABS(($F1738-$E1738)*(1+$J30)^(Y$490-$K$490)),'PV Adoption'!U$4*(1/(1-'General Inputs'!$C$10))*$J1738*1000*$I1738,ABS(($F1738-$E1738)*(1+$J30)^(Y$490-$K$490)))</f>
        <v>0</v>
      </c>
      <c r="Z1738" s="357">
        <f>IF('PV Adoption'!V$4*(1/(1-'General Inputs'!$C$10))*$J1738*1000*$I1738 &lt;= ABS(($F1738-$E1738)*(1+$J30)^(Z$490-$K$490)),'PV Adoption'!V$4*(1/(1-'General Inputs'!$C$10))*$J1738*1000*$I1738,ABS(($F1738-$E1738)*(1+$J30)^(Z$490-$K$490)))</f>
        <v>0</v>
      </c>
      <c r="AA1738" s="357">
        <f>IF('PV Adoption'!W$4*(1/(1-'General Inputs'!$C$10))*$J1738*1000*$I1738 &lt;= ABS(($F1738-$E1738)*(1+$J30)^(AA$490-$K$490)),'PV Adoption'!W$4*(1/(1-'General Inputs'!$C$10))*$J1738*1000*$I1738,ABS(($F1738-$E1738)*(1+$J30)^(AA$490-$K$490)))</f>
        <v>0</v>
      </c>
      <c r="AB1738" s="357">
        <f>IF('PV Adoption'!X$4*(1/(1-'General Inputs'!$C$10))*$J1738*1000*$I1738 &lt;= ABS(($F1738-$E1738)*(1+$J30)^(AB$490-$K$490)),'PV Adoption'!X$4*(1/(1-'General Inputs'!$C$10))*$J1738*1000*$I1738,ABS(($F1738-$E1738)*(1+$J30)^(AB$490-$K$490)))</f>
        <v>0</v>
      </c>
      <c r="AC1738" s="357">
        <f>IF('PV Adoption'!Y$4*(1/(1-'General Inputs'!$C$10))*$J1738*1000*$I1738 &lt;= ABS(($F1738-$E1738)*(1+$J30)^(AC$490-$K$490)),'PV Adoption'!Y$4*(1/(1-'General Inputs'!$C$10))*$J1738*1000*$I1738,ABS(($F1738-$E1738)*(1+$J30)^(AC$490-$K$490)))</f>
        <v>0</v>
      </c>
      <c r="AD1738" s="357">
        <f>IF('PV Adoption'!Z$4*(1/(1-'General Inputs'!$C$10))*$J1738*1000*$I1738 &lt;= ABS(($F1738-$E1738)*(1+$J30)^(AD$490-$K$490)),'PV Adoption'!Z$4*(1/(1-'General Inputs'!$C$10))*$J1738*1000*$I1738,ABS(($F1738-$E1738)*(1+$J30)^(AD$490-$K$490)))</f>
        <v>0</v>
      </c>
      <c r="AE1738" s="357">
        <f>IF('PV Adoption'!AA$4*(1/(1-'General Inputs'!$C$10))*$J1738*1000*$I1738 &lt;= ABS(($F1738-$E1738)*(1+$J30)^(AE$490-$K$490)),'PV Adoption'!AA$4*(1/(1-'General Inputs'!$C$10))*$J1738*1000*$I1738,ABS(($F1738-$E1738)*(1+$J30)^(AE$490-$K$490)))</f>
        <v>0</v>
      </c>
      <c r="AF1738" s="357">
        <f>IF('PV Adoption'!AB$4*(1/(1-'General Inputs'!$C$10))*$J1738*1000*$I1738 &lt;= ABS(($F1738-$E1738)*(1+$J30)^(AF$490-$K$490)),'PV Adoption'!AB$4*(1/(1-'General Inputs'!$C$10))*$J1738*1000*$I1738,ABS(($F1738-$E1738)*(1+$J30)^(AF$490-$K$490)))</f>
        <v>0</v>
      </c>
      <c r="AG1738" s="357">
        <f>IF('PV Adoption'!AC$4*(1/(1-'General Inputs'!$C$10))*$J1738*1000*$I1738 &lt;= ABS(($F1738-$E1738)*(1+$J30)^(AG$490-$K$490)),'PV Adoption'!AC$4*(1/(1-'General Inputs'!$C$10))*$J1738*1000*$I1738,ABS(($F1738-$E1738)*(1+$J30)^(AG$490-$K$490)))</f>
        <v>0</v>
      </c>
      <c r="AH1738" s="357">
        <f>IF('PV Adoption'!AD$4*(1/(1-'General Inputs'!$C$10))*$J1738*1000*$I1738 &lt;= ABS(($F1738-$E1738)*(1+$J30)^(AH$490-$K$490)),'PV Adoption'!AD$4*(1/(1-'General Inputs'!$C$10))*$J1738*1000*$I1738,ABS(($F1738-$E1738)*(1+$J30)^(AH$490-$K$490)))</f>
        <v>0</v>
      </c>
      <c r="AI1738" s="357">
        <f>IF('PV Adoption'!AE$4*(1/(1-'General Inputs'!$C$10))*$J1738*1000*$I1738 &lt;= ABS(($F1738-$E1738)*(1+$J30)^(AI$490-$K$490)),'PV Adoption'!AE$4*(1/(1-'General Inputs'!$C$10))*$J1738*1000*$I1738,ABS(($F1738-$E1738)*(1+$J30)^(AI$490-$K$490)))</f>
        <v>0</v>
      </c>
      <c r="AJ1738" s="357">
        <f>IF('PV Adoption'!AF$4*(1/(1-'General Inputs'!$C$10))*$J1738*1000*$I1738 &lt;= ABS(($F1738-$E1738)*(1+$J30)^(AJ$490-$K$490)),'PV Adoption'!AF$4*(1/(1-'General Inputs'!$C$10))*$J1738*1000*$I1738,ABS(($F1738-$E1738)*(1+$J30)^(AJ$490-$K$490)))</f>
        <v>0</v>
      </c>
      <c r="AK1738" s="357">
        <v>895.73696162233603</v>
      </c>
      <c r="AL1738" s="357">
        <v>907.56852105955875</v>
      </c>
      <c r="AM1738" s="357">
        <v>920.50770052655378</v>
      </c>
    </row>
    <row r="1739" spans="1:39" x14ac:dyDescent="0.25">
      <c r="A1739" s="353" t="s">
        <v>323</v>
      </c>
      <c r="B1739" s="353" t="s">
        <v>323</v>
      </c>
      <c r="C1739" s="441">
        <f t="shared" ref="C1739:H1739" si="1190">C31</f>
        <v>20000</v>
      </c>
      <c r="D1739" s="441"/>
      <c r="E1739" s="441"/>
      <c r="F1739" s="441"/>
      <c r="G1739" s="441"/>
      <c r="H1739" s="441">
        <f t="shared" si="1190"/>
        <v>0</v>
      </c>
      <c r="I1739" s="470">
        <f>IFERROR(VLOOKUP(B1739,Coincidence!$B$2:$E$242,4,FALSE)*IF($G1739="Winter",'General Inputs'!$C$25,'General Inputs'!$C$24),IF($G1739="Winter",'General Inputs'!$C$25,'General Inputs'!$C$24))</f>
        <v>0.52140604400000001</v>
      </c>
      <c r="J1739" s="466">
        <f>'Nameplate by Substation'!H31</f>
        <v>3.9112757805205975E-3</v>
      </c>
      <c r="K1739" s="357">
        <f>IF('PV Adoption'!G$4*(1/(1-'General Inputs'!$C$10))*$J1739*1000*$I1739 &lt;= ABS(($F1739-$E1739)*(1+$J31)^(K$490-$K$490)),'PV Adoption'!G$4*(1/(1-'General Inputs'!$C$10))*$J1739*1000*$I1739,ABS(($F1739-$E1739)*(1+$J31)^(K$490-$K$490)))</f>
        <v>0</v>
      </c>
      <c r="L1739" s="357">
        <f>IF('PV Adoption'!H$4*(1/(1-'General Inputs'!$C$10))*$J1739*1000*$I1739 &lt;= ABS(($F1739-$E1739)*(1+$J31)^(L$490-$K$490)),'PV Adoption'!H$4*(1/(1-'General Inputs'!$C$10))*$J1739*1000*$I1739,ABS(($F1739-$E1739)*(1+$J31)^(L$490-$K$490)))</f>
        <v>0</v>
      </c>
      <c r="M1739" s="357">
        <f>IF('PV Adoption'!I$4*(1/(1-'General Inputs'!$C$10))*$J1739*1000*$I1739 &lt;= ABS(($F1739-$E1739)*(1+$J31)^(M$490-$K$490)),'PV Adoption'!I$4*(1/(1-'General Inputs'!$C$10))*$J1739*1000*$I1739,ABS(($F1739-$E1739)*(1+$J31)^(M$490-$K$490)))</f>
        <v>0</v>
      </c>
      <c r="N1739" s="357">
        <f>IF('PV Adoption'!J$4*(1/(1-'General Inputs'!$C$10))*$J1739*1000*$I1739 &lt;= ABS(($F1739-$E1739)*(1+$J31)^(N$490-$K$490)),'PV Adoption'!J$4*(1/(1-'General Inputs'!$C$10))*$J1739*1000*$I1739,ABS(($F1739-$E1739)*(1+$J31)^(N$490-$K$490)))</f>
        <v>0</v>
      </c>
      <c r="O1739" s="357">
        <f>IF('PV Adoption'!K$4*(1/(1-'General Inputs'!$C$10))*$J1739*1000*$I1739 &lt;= ABS(($F1739-$E1739)*(1+$J31)^(O$490-$K$490)),'PV Adoption'!K$4*(1/(1-'General Inputs'!$C$10))*$J1739*1000*$I1739,ABS(($F1739-$E1739)*(1+$J31)^(O$490-$K$490)))</f>
        <v>0</v>
      </c>
      <c r="P1739" s="357">
        <f>IF('PV Adoption'!L$4*(1/(1-'General Inputs'!$C$10))*$J1739*1000*$I1739 &lt;= ABS(($F1739-$E1739)*(1+$J31)^(P$490-$K$490)),'PV Adoption'!L$4*(1/(1-'General Inputs'!$C$10))*$J1739*1000*$I1739,ABS(($F1739-$E1739)*(1+$J31)^(P$490-$K$490)))</f>
        <v>0</v>
      </c>
      <c r="Q1739" s="357">
        <f>IF('PV Adoption'!M$4*(1/(1-'General Inputs'!$C$10))*$J1739*1000*$I1739 &lt;= ABS(($F1739-$E1739)*(1+$J31)^(Q$490-$K$490)),'PV Adoption'!M$4*(1/(1-'General Inputs'!$C$10))*$J1739*1000*$I1739,ABS(($F1739-$E1739)*(1+$J31)^(Q$490-$K$490)))</f>
        <v>0</v>
      </c>
      <c r="R1739" s="357">
        <f>IF('PV Adoption'!N$4*(1/(1-'General Inputs'!$C$10))*$J1739*1000*$I1739 &lt;= ABS(($F1739-$E1739)*(1+$J31)^(R$490-$K$490)),'PV Adoption'!N$4*(1/(1-'General Inputs'!$C$10))*$J1739*1000*$I1739,ABS(($F1739-$E1739)*(1+$J31)^(R$490-$K$490)))</f>
        <v>0</v>
      </c>
      <c r="S1739" s="357">
        <f>IF('PV Adoption'!O$4*(1/(1-'General Inputs'!$C$10))*$J1739*1000*$I1739 &lt;= ABS(($F1739-$E1739)*(1+$J31)^(S$490-$K$490)),'PV Adoption'!O$4*(1/(1-'General Inputs'!$C$10))*$J1739*1000*$I1739,ABS(($F1739-$E1739)*(1+$J31)^(S$490-$K$490)))</f>
        <v>0</v>
      </c>
      <c r="T1739" s="357">
        <f>IF('PV Adoption'!P$4*(1/(1-'General Inputs'!$C$10))*$J1739*1000*$I1739 &lt;= ABS(($F1739-$E1739)*(1+$J31)^(T$490-$K$490)),'PV Adoption'!P$4*(1/(1-'General Inputs'!$C$10))*$J1739*1000*$I1739,ABS(($F1739-$E1739)*(1+$J31)^(T$490-$K$490)))</f>
        <v>0</v>
      </c>
      <c r="U1739" s="357">
        <f>IF('PV Adoption'!Q$4*(1/(1-'General Inputs'!$C$10))*$J1739*1000*$I1739 &lt;= ABS(($F1739-$E1739)*(1+$J31)^(U$490-$K$490)),'PV Adoption'!Q$4*(1/(1-'General Inputs'!$C$10))*$J1739*1000*$I1739,ABS(($F1739-$E1739)*(1+$J31)^(U$490-$K$490)))</f>
        <v>0</v>
      </c>
      <c r="V1739" s="357">
        <f>IF('PV Adoption'!R$4*(1/(1-'General Inputs'!$C$10))*$J1739*1000*$I1739 &lt;= ABS(($F1739-$E1739)*(1+$J31)^(V$490-$K$490)),'PV Adoption'!R$4*(1/(1-'General Inputs'!$C$10))*$J1739*1000*$I1739,ABS(($F1739-$E1739)*(1+$J31)^(V$490-$K$490)))</f>
        <v>0</v>
      </c>
      <c r="W1739" s="357">
        <f>IF('PV Adoption'!S$4*(1/(1-'General Inputs'!$C$10))*$J1739*1000*$I1739 &lt;= ABS(($F1739-$E1739)*(1+$J31)^(W$490-$K$490)),'PV Adoption'!S$4*(1/(1-'General Inputs'!$C$10))*$J1739*1000*$I1739,ABS(($F1739-$E1739)*(1+$J31)^(W$490-$K$490)))</f>
        <v>0</v>
      </c>
      <c r="X1739" s="357">
        <f>IF('PV Adoption'!T$4*(1/(1-'General Inputs'!$C$10))*$J1739*1000*$I1739 &lt;= ABS(($F1739-$E1739)*(1+$J31)^(X$490-$K$490)),'PV Adoption'!T$4*(1/(1-'General Inputs'!$C$10))*$J1739*1000*$I1739,ABS(($F1739-$E1739)*(1+$J31)^(X$490-$K$490)))</f>
        <v>0</v>
      </c>
      <c r="Y1739" s="357">
        <f>IF('PV Adoption'!U$4*(1/(1-'General Inputs'!$C$10))*$J1739*1000*$I1739 &lt;= ABS(($F1739-$E1739)*(1+$J31)^(Y$490-$K$490)),'PV Adoption'!U$4*(1/(1-'General Inputs'!$C$10))*$J1739*1000*$I1739,ABS(($F1739-$E1739)*(1+$J31)^(Y$490-$K$490)))</f>
        <v>0</v>
      </c>
      <c r="Z1739" s="357">
        <f>IF('PV Adoption'!V$4*(1/(1-'General Inputs'!$C$10))*$J1739*1000*$I1739 &lt;= ABS(($F1739-$E1739)*(1+$J31)^(Z$490-$K$490)),'PV Adoption'!V$4*(1/(1-'General Inputs'!$C$10))*$J1739*1000*$I1739,ABS(($F1739-$E1739)*(1+$J31)^(Z$490-$K$490)))</f>
        <v>0</v>
      </c>
      <c r="AA1739" s="357">
        <f>IF('PV Adoption'!W$4*(1/(1-'General Inputs'!$C$10))*$J1739*1000*$I1739 &lt;= ABS(($F1739-$E1739)*(1+$J31)^(AA$490-$K$490)),'PV Adoption'!W$4*(1/(1-'General Inputs'!$C$10))*$J1739*1000*$I1739,ABS(($F1739-$E1739)*(1+$J31)^(AA$490-$K$490)))</f>
        <v>0</v>
      </c>
      <c r="AB1739" s="357">
        <f>IF('PV Adoption'!X$4*(1/(1-'General Inputs'!$C$10))*$J1739*1000*$I1739 &lt;= ABS(($F1739-$E1739)*(1+$J31)^(AB$490-$K$490)),'PV Adoption'!X$4*(1/(1-'General Inputs'!$C$10))*$J1739*1000*$I1739,ABS(($F1739-$E1739)*(1+$J31)^(AB$490-$K$490)))</f>
        <v>0</v>
      </c>
      <c r="AC1739" s="357">
        <f>IF('PV Adoption'!Y$4*(1/(1-'General Inputs'!$C$10))*$J1739*1000*$I1739 &lt;= ABS(($F1739-$E1739)*(1+$J31)^(AC$490-$K$490)),'PV Adoption'!Y$4*(1/(1-'General Inputs'!$C$10))*$J1739*1000*$I1739,ABS(($F1739-$E1739)*(1+$J31)^(AC$490-$K$490)))</f>
        <v>0</v>
      </c>
      <c r="AD1739" s="357">
        <f>IF('PV Adoption'!Z$4*(1/(1-'General Inputs'!$C$10))*$J1739*1000*$I1739 &lt;= ABS(($F1739-$E1739)*(1+$J31)^(AD$490-$K$490)),'PV Adoption'!Z$4*(1/(1-'General Inputs'!$C$10))*$J1739*1000*$I1739,ABS(($F1739-$E1739)*(1+$J31)^(AD$490-$K$490)))</f>
        <v>0</v>
      </c>
      <c r="AE1739" s="357">
        <f>IF('PV Adoption'!AA$4*(1/(1-'General Inputs'!$C$10))*$J1739*1000*$I1739 &lt;= ABS(($F1739-$E1739)*(1+$J31)^(AE$490-$K$490)),'PV Adoption'!AA$4*(1/(1-'General Inputs'!$C$10))*$J1739*1000*$I1739,ABS(($F1739-$E1739)*(1+$J31)^(AE$490-$K$490)))</f>
        <v>0</v>
      </c>
      <c r="AF1739" s="357">
        <f>IF('PV Adoption'!AB$4*(1/(1-'General Inputs'!$C$10))*$J1739*1000*$I1739 &lt;= ABS(($F1739-$E1739)*(1+$J31)^(AF$490-$K$490)),'PV Adoption'!AB$4*(1/(1-'General Inputs'!$C$10))*$J1739*1000*$I1739,ABS(($F1739-$E1739)*(1+$J31)^(AF$490-$K$490)))</f>
        <v>0</v>
      </c>
      <c r="AG1739" s="357">
        <f>IF('PV Adoption'!AC$4*(1/(1-'General Inputs'!$C$10))*$J1739*1000*$I1739 &lt;= ABS(($F1739-$E1739)*(1+$J31)^(AG$490-$K$490)),'PV Adoption'!AC$4*(1/(1-'General Inputs'!$C$10))*$J1739*1000*$I1739,ABS(($F1739-$E1739)*(1+$J31)^(AG$490-$K$490)))</f>
        <v>0</v>
      </c>
      <c r="AH1739" s="357">
        <f>IF('PV Adoption'!AD$4*(1/(1-'General Inputs'!$C$10))*$J1739*1000*$I1739 &lt;= ABS(($F1739-$E1739)*(1+$J31)^(AH$490-$K$490)),'PV Adoption'!AD$4*(1/(1-'General Inputs'!$C$10))*$J1739*1000*$I1739,ABS(($F1739-$E1739)*(1+$J31)^(AH$490-$K$490)))</f>
        <v>0</v>
      </c>
      <c r="AI1739" s="357">
        <f>IF('PV Adoption'!AE$4*(1/(1-'General Inputs'!$C$10))*$J1739*1000*$I1739 &lt;= ABS(($F1739-$E1739)*(1+$J31)^(AI$490-$K$490)),'PV Adoption'!AE$4*(1/(1-'General Inputs'!$C$10))*$J1739*1000*$I1739,ABS(($F1739-$E1739)*(1+$J31)^(AI$490-$K$490)))</f>
        <v>0</v>
      </c>
      <c r="AJ1739" s="357">
        <f>IF('PV Adoption'!AF$4*(1/(1-'General Inputs'!$C$10))*$J1739*1000*$I1739 &lt;= ABS(($F1739-$E1739)*(1+$J31)^(AJ$490-$K$490)),'PV Adoption'!AF$4*(1/(1-'General Inputs'!$C$10))*$J1739*1000*$I1739,ABS(($F1739-$E1739)*(1+$J31)^(AJ$490-$K$490)))</f>
        <v>0</v>
      </c>
      <c r="AK1739" s="357">
        <v>619.28149154644416</v>
      </c>
      <c r="AL1739" s="357">
        <v>627.46142169282666</v>
      </c>
      <c r="AM1739" s="357">
        <v>636.40712194080447</v>
      </c>
    </row>
    <row r="1740" spans="1:39" x14ac:dyDescent="0.25">
      <c r="A1740" s="353" t="s">
        <v>230</v>
      </c>
      <c r="B1740" s="353" t="s">
        <v>479</v>
      </c>
      <c r="C1740" s="441">
        <f t="shared" ref="C1740:H1740" si="1191">C32</f>
        <v>20000</v>
      </c>
      <c r="D1740" s="441"/>
      <c r="E1740" s="441"/>
      <c r="F1740" s="441"/>
      <c r="G1740" s="441"/>
      <c r="H1740" s="441">
        <f t="shared" si="1191"/>
        <v>0</v>
      </c>
      <c r="I1740" s="470">
        <f>IFERROR(VLOOKUP(B1740,Coincidence!$B$2:$E$242,4,FALSE)*IF($G1740="Winter",'General Inputs'!$C$25,'General Inputs'!$C$24),IF($G1740="Winter",'General Inputs'!$C$25,'General Inputs'!$C$24))</f>
        <v>0.52140604400000001</v>
      </c>
      <c r="J1740" s="466">
        <f>'Nameplate by Substation'!H32</f>
        <v>6.1184246883908243E-3</v>
      </c>
      <c r="K1740" s="357">
        <f>IF('PV Adoption'!G$4*(1/(1-'General Inputs'!$C$10))*$J1740*1000*$I1740 &lt;= ABS(($F1740-$E1740)*(1+$J32)^(K$490-$K$490)),'PV Adoption'!G$4*(1/(1-'General Inputs'!$C$10))*$J1740*1000*$I1740,ABS(($F1740-$E1740)*(1+$J32)^(K$490-$K$490)))</f>
        <v>0</v>
      </c>
      <c r="L1740" s="357">
        <f>IF('PV Adoption'!H$4*(1/(1-'General Inputs'!$C$10))*$J1740*1000*$I1740 &lt;= ABS(($F1740-$E1740)*(1+$J32)^(L$490-$K$490)),'PV Adoption'!H$4*(1/(1-'General Inputs'!$C$10))*$J1740*1000*$I1740,ABS(($F1740-$E1740)*(1+$J32)^(L$490-$K$490)))</f>
        <v>0</v>
      </c>
      <c r="M1740" s="357">
        <f>IF('PV Adoption'!I$4*(1/(1-'General Inputs'!$C$10))*$J1740*1000*$I1740 &lt;= ABS(($F1740-$E1740)*(1+$J32)^(M$490-$K$490)),'PV Adoption'!I$4*(1/(1-'General Inputs'!$C$10))*$J1740*1000*$I1740,ABS(($F1740-$E1740)*(1+$J32)^(M$490-$K$490)))</f>
        <v>0</v>
      </c>
      <c r="N1740" s="357">
        <f>IF('PV Adoption'!J$4*(1/(1-'General Inputs'!$C$10))*$J1740*1000*$I1740 &lt;= ABS(($F1740-$E1740)*(1+$J32)^(N$490-$K$490)),'PV Adoption'!J$4*(1/(1-'General Inputs'!$C$10))*$J1740*1000*$I1740,ABS(($F1740-$E1740)*(1+$J32)^(N$490-$K$490)))</f>
        <v>0</v>
      </c>
      <c r="O1740" s="357">
        <f>IF('PV Adoption'!K$4*(1/(1-'General Inputs'!$C$10))*$J1740*1000*$I1740 &lt;= ABS(($F1740-$E1740)*(1+$J32)^(O$490-$K$490)),'PV Adoption'!K$4*(1/(1-'General Inputs'!$C$10))*$J1740*1000*$I1740,ABS(($F1740-$E1740)*(1+$J32)^(O$490-$K$490)))</f>
        <v>0</v>
      </c>
      <c r="P1740" s="357">
        <f>IF('PV Adoption'!L$4*(1/(1-'General Inputs'!$C$10))*$J1740*1000*$I1740 &lt;= ABS(($F1740-$E1740)*(1+$J32)^(P$490-$K$490)),'PV Adoption'!L$4*(1/(1-'General Inputs'!$C$10))*$J1740*1000*$I1740,ABS(($F1740-$E1740)*(1+$J32)^(P$490-$K$490)))</f>
        <v>0</v>
      </c>
      <c r="Q1740" s="357">
        <f>IF('PV Adoption'!M$4*(1/(1-'General Inputs'!$C$10))*$J1740*1000*$I1740 &lt;= ABS(($F1740-$E1740)*(1+$J32)^(Q$490-$K$490)),'PV Adoption'!M$4*(1/(1-'General Inputs'!$C$10))*$J1740*1000*$I1740,ABS(($F1740-$E1740)*(1+$J32)^(Q$490-$K$490)))</f>
        <v>0</v>
      </c>
      <c r="R1740" s="357">
        <f>IF('PV Adoption'!N$4*(1/(1-'General Inputs'!$C$10))*$J1740*1000*$I1740 &lt;= ABS(($F1740-$E1740)*(1+$J32)^(R$490-$K$490)),'PV Adoption'!N$4*(1/(1-'General Inputs'!$C$10))*$J1740*1000*$I1740,ABS(($F1740-$E1740)*(1+$J32)^(R$490-$K$490)))</f>
        <v>0</v>
      </c>
      <c r="S1740" s="357">
        <f>IF('PV Adoption'!O$4*(1/(1-'General Inputs'!$C$10))*$J1740*1000*$I1740 &lt;= ABS(($F1740-$E1740)*(1+$J32)^(S$490-$K$490)),'PV Adoption'!O$4*(1/(1-'General Inputs'!$C$10))*$J1740*1000*$I1740,ABS(($F1740-$E1740)*(1+$J32)^(S$490-$K$490)))</f>
        <v>0</v>
      </c>
      <c r="T1740" s="357">
        <f>IF('PV Adoption'!P$4*(1/(1-'General Inputs'!$C$10))*$J1740*1000*$I1740 &lt;= ABS(($F1740-$E1740)*(1+$J32)^(T$490-$K$490)),'PV Adoption'!P$4*(1/(1-'General Inputs'!$C$10))*$J1740*1000*$I1740,ABS(($F1740-$E1740)*(1+$J32)^(T$490-$K$490)))</f>
        <v>0</v>
      </c>
      <c r="U1740" s="357">
        <f>IF('PV Adoption'!Q$4*(1/(1-'General Inputs'!$C$10))*$J1740*1000*$I1740 &lt;= ABS(($F1740-$E1740)*(1+$J32)^(U$490-$K$490)),'PV Adoption'!Q$4*(1/(1-'General Inputs'!$C$10))*$J1740*1000*$I1740,ABS(($F1740-$E1740)*(1+$J32)^(U$490-$K$490)))</f>
        <v>0</v>
      </c>
      <c r="V1740" s="357">
        <f>IF('PV Adoption'!R$4*(1/(1-'General Inputs'!$C$10))*$J1740*1000*$I1740 &lt;= ABS(($F1740-$E1740)*(1+$J32)^(V$490-$K$490)),'PV Adoption'!R$4*(1/(1-'General Inputs'!$C$10))*$J1740*1000*$I1740,ABS(($F1740-$E1740)*(1+$J32)^(V$490-$K$490)))</f>
        <v>0</v>
      </c>
      <c r="W1740" s="357">
        <f>IF('PV Adoption'!S$4*(1/(1-'General Inputs'!$C$10))*$J1740*1000*$I1740 &lt;= ABS(($F1740-$E1740)*(1+$J32)^(W$490-$K$490)),'PV Adoption'!S$4*(1/(1-'General Inputs'!$C$10))*$J1740*1000*$I1740,ABS(($F1740-$E1740)*(1+$J32)^(W$490-$K$490)))</f>
        <v>0</v>
      </c>
      <c r="X1740" s="357">
        <f>IF('PV Adoption'!T$4*(1/(1-'General Inputs'!$C$10))*$J1740*1000*$I1740 &lt;= ABS(($F1740-$E1740)*(1+$J32)^(X$490-$K$490)),'PV Adoption'!T$4*(1/(1-'General Inputs'!$C$10))*$J1740*1000*$I1740,ABS(($F1740-$E1740)*(1+$J32)^(X$490-$K$490)))</f>
        <v>0</v>
      </c>
      <c r="Y1740" s="357">
        <f>IF('PV Adoption'!U$4*(1/(1-'General Inputs'!$C$10))*$J1740*1000*$I1740 &lt;= ABS(($F1740-$E1740)*(1+$J32)^(Y$490-$K$490)),'PV Adoption'!U$4*(1/(1-'General Inputs'!$C$10))*$J1740*1000*$I1740,ABS(($F1740-$E1740)*(1+$J32)^(Y$490-$K$490)))</f>
        <v>0</v>
      </c>
      <c r="Z1740" s="357">
        <f>IF('PV Adoption'!V$4*(1/(1-'General Inputs'!$C$10))*$J1740*1000*$I1740 &lt;= ABS(($F1740-$E1740)*(1+$J32)^(Z$490-$K$490)),'PV Adoption'!V$4*(1/(1-'General Inputs'!$C$10))*$J1740*1000*$I1740,ABS(($F1740-$E1740)*(1+$J32)^(Z$490-$K$490)))</f>
        <v>0</v>
      </c>
      <c r="AA1740" s="357">
        <f>IF('PV Adoption'!W$4*(1/(1-'General Inputs'!$C$10))*$J1740*1000*$I1740 &lt;= ABS(($F1740-$E1740)*(1+$J32)^(AA$490-$K$490)),'PV Adoption'!W$4*(1/(1-'General Inputs'!$C$10))*$J1740*1000*$I1740,ABS(($F1740-$E1740)*(1+$J32)^(AA$490-$K$490)))</f>
        <v>0</v>
      </c>
      <c r="AB1740" s="357">
        <f>IF('PV Adoption'!X$4*(1/(1-'General Inputs'!$C$10))*$J1740*1000*$I1740 &lt;= ABS(($F1740-$E1740)*(1+$J32)^(AB$490-$K$490)),'PV Adoption'!X$4*(1/(1-'General Inputs'!$C$10))*$J1740*1000*$I1740,ABS(($F1740-$E1740)*(1+$J32)^(AB$490-$K$490)))</f>
        <v>0</v>
      </c>
      <c r="AC1740" s="357">
        <f>IF('PV Adoption'!Y$4*(1/(1-'General Inputs'!$C$10))*$J1740*1000*$I1740 &lt;= ABS(($F1740-$E1740)*(1+$J32)^(AC$490-$K$490)),'PV Adoption'!Y$4*(1/(1-'General Inputs'!$C$10))*$J1740*1000*$I1740,ABS(($F1740-$E1740)*(1+$J32)^(AC$490-$K$490)))</f>
        <v>0</v>
      </c>
      <c r="AD1740" s="357">
        <f>IF('PV Adoption'!Z$4*(1/(1-'General Inputs'!$C$10))*$J1740*1000*$I1740 &lt;= ABS(($F1740-$E1740)*(1+$J32)^(AD$490-$K$490)),'PV Adoption'!Z$4*(1/(1-'General Inputs'!$C$10))*$J1740*1000*$I1740,ABS(($F1740-$E1740)*(1+$J32)^(AD$490-$K$490)))</f>
        <v>0</v>
      </c>
      <c r="AE1740" s="357">
        <f>IF('PV Adoption'!AA$4*(1/(1-'General Inputs'!$C$10))*$J1740*1000*$I1740 &lt;= ABS(($F1740-$E1740)*(1+$J32)^(AE$490-$K$490)),'PV Adoption'!AA$4*(1/(1-'General Inputs'!$C$10))*$J1740*1000*$I1740,ABS(($F1740-$E1740)*(1+$J32)^(AE$490-$K$490)))</f>
        <v>0</v>
      </c>
      <c r="AF1740" s="357">
        <f>IF('PV Adoption'!AB$4*(1/(1-'General Inputs'!$C$10))*$J1740*1000*$I1740 &lt;= ABS(($F1740-$E1740)*(1+$J32)^(AF$490-$K$490)),'PV Adoption'!AB$4*(1/(1-'General Inputs'!$C$10))*$J1740*1000*$I1740,ABS(($F1740-$E1740)*(1+$J32)^(AF$490-$K$490)))</f>
        <v>0</v>
      </c>
      <c r="AG1740" s="357">
        <f>IF('PV Adoption'!AC$4*(1/(1-'General Inputs'!$C$10))*$J1740*1000*$I1740 &lt;= ABS(($F1740-$E1740)*(1+$J32)^(AG$490-$K$490)),'PV Adoption'!AC$4*(1/(1-'General Inputs'!$C$10))*$J1740*1000*$I1740,ABS(($F1740-$E1740)*(1+$J32)^(AG$490-$K$490)))</f>
        <v>0</v>
      </c>
      <c r="AH1740" s="357">
        <f>IF('PV Adoption'!AD$4*(1/(1-'General Inputs'!$C$10))*$J1740*1000*$I1740 &lt;= ABS(($F1740-$E1740)*(1+$J32)^(AH$490-$K$490)),'PV Adoption'!AD$4*(1/(1-'General Inputs'!$C$10))*$J1740*1000*$I1740,ABS(($F1740-$E1740)*(1+$J32)^(AH$490-$K$490)))</f>
        <v>0</v>
      </c>
      <c r="AI1740" s="357">
        <f>IF('PV Adoption'!AE$4*(1/(1-'General Inputs'!$C$10))*$J1740*1000*$I1740 &lt;= ABS(($F1740-$E1740)*(1+$J32)^(AI$490-$K$490)),'PV Adoption'!AE$4*(1/(1-'General Inputs'!$C$10))*$J1740*1000*$I1740,ABS(($F1740-$E1740)*(1+$J32)^(AI$490-$K$490)))</f>
        <v>0</v>
      </c>
      <c r="AJ1740" s="357">
        <f>IF('PV Adoption'!AF$4*(1/(1-'General Inputs'!$C$10))*$J1740*1000*$I1740 &lt;= ABS(($F1740-$E1740)*(1+$J32)^(AJ$490-$K$490)),'PV Adoption'!AF$4*(1/(1-'General Inputs'!$C$10))*$J1740*1000*$I1740,ABS(($F1740-$E1740)*(1+$J32)^(AJ$490-$K$490)))</f>
        <v>0</v>
      </c>
      <c r="AK1740" s="357">
        <v>0</v>
      </c>
      <c r="AL1740" s="357">
        <v>0</v>
      </c>
      <c r="AM1740" s="357">
        <v>0</v>
      </c>
    </row>
    <row r="1741" spans="1:39" x14ac:dyDescent="0.25">
      <c r="A1741" s="353" t="s">
        <v>230</v>
      </c>
      <c r="B1741" s="353" t="s">
        <v>422</v>
      </c>
      <c r="C1741" s="441">
        <f t="shared" ref="C1741:H1741" si="1192">C33</f>
        <v>20000</v>
      </c>
      <c r="D1741" s="441"/>
      <c r="E1741" s="441"/>
      <c r="F1741" s="441"/>
      <c r="G1741" s="441"/>
      <c r="H1741" s="441">
        <f t="shared" si="1192"/>
        <v>0</v>
      </c>
      <c r="I1741" s="470">
        <f>IFERROR(VLOOKUP(B1741,Coincidence!$B$2:$E$242,4,FALSE)*IF($G1741="Winter",'General Inputs'!$C$25,'General Inputs'!$C$24),IF($G1741="Winter",'General Inputs'!$C$25,'General Inputs'!$C$24))</f>
        <v>0.52140604400000001</v>
      </c>
      <c r="J1741" s="466">
        <f>'Nameplate by Substation'!H33</f>
        <v>5.7126535799801419E-3</v>
      </c>
      <c r="K1741" s="357">
        <f>IF('PV Adoption'!G$4*(1/(1-'General Inputs'!$C$10))*$J1741*1000*$I1741 &lt;= ABS(($F1741-$E1741)*(1+$J33)^(K$490-$K$490)),'PV Adoption'!G$4*(1/(1-'General Inputs'!$C$10))*$J1741*1000*$I1741,ABS(($F1741-$E1741)*(1+$J33)^(K$490-$K$490)))</f>
        <v>0</v>
      </c>
      <c r="L1741" s="357">
        <f>IF('PV Adoption'!H$4*(1/(1-'General Inputs'!$C$10))*$J1741*1000*$I1741 &lt;= ABS(($F1741-$E1741)*(1+$J33)^(L$490-$K$490)),'PV Adoption'!H$4*(1/(1-'General Inputs'!$C$10))*$J1741*1000*$I1741,ABS(($F1741-$E1741)*(1+$J33)^(L$490-$K$490)))</f>
        <v>0</v>
      </c>
      <c r="M1741" s="357">
        <f>IF('PV Adoption'!I$4*(1/(1-'General Inputs'!$C$10))*$J1741*1000*$I1741 &lt;= ABS(($F1741-$E1741)*(1+$J33)^(M$490-$K$490)),'PV Adoption'!I$4*(1/(1-'General Inputs'!$C$10))*$J1741*1000*$I1741,ABS(($F1741-$E1741)*(1+$J33)^(M$490-$K$490)))</f>
        <v>0</v>
      </c>
      <c r="N1741" s="357">
        <f>IF('PV Adoption'!J$4*(1/(1-'General Inputs'!$C$10))*$J1741*1000*$I1741 &lt;= ABS(($F1741-$E1741)*(1+$J33)^(N$490-$K$490)),'PV Adoption'!J$4*(1/(1-'General Inputs'!$C$10))*$J1741*1000*$I1741,ABS(($F1741-$E1741)*(1+$J33)^(N$490-$K$490)))</f>
        <v>0</v>
      </c>
      <c r="O1741" s="357">
        <f>IF('PV Adoption'!K$4*(1/(1-'General Inputs'!$C$10))*$J1741*1000*$I1741 &lt;= ABS(($F1741-$E1741)*(1+$J33)^(O$490-$K$490)),'PV Adoption'!K$4*(1/(1-'General Inputs'!$C$10))*$J1741*1000*$I1741,ABS(($F1741-$E1741)*(1+$J33)^(O$490-$K$490)))</f>
        <v>0</v>
      </c>
      <c r="P1741" s="357">
        <f>IF('PV Adoption'!L$4*(1/(1-'General Inputs'!$C$10))*$J1741*1000*$I1741 &lt;= ABS(($F1741-$E1741)*(1+$J33)^(P$490-$K$490)),'PV Adoption'!L$4*(1/(1-'General Inputs'!$C$10))*$J1741*1000*$I1741,ABS(($F1741-$E1741)*(1+$J33)^(P$490-$K$490)))</f>
        <v>0</v>
      </c>
      <c r="Q1741" s="357">
        <f>IF('PV Adoption'!M$4*(1/(1-'General Inputs'!$C$10))*$J1741*1000*$I1741 &lt;= ABS(($F1741-$E1741)*(1+$J33)^(Q$490-$K$490)),'PV Adoption'!M$4*(1/(1-'General Inputs'!$C$10))*$J1741*1000*$I1741,ABS(($F1741-$E1741)*(1+$J33)^(Q$490-$K$490)))</f>
        <v>0</v>
      </c>
      <c r="R1741" s="357">
        <f>IF('PV Adoption'!N$4*(1/(1-'General Inputs'!$C$10))*$J1741*1000*$I1741 &lt;= ABS(($F1741-$E1741)*(1+$J33)^(R$490-$K$490)),'PV Adoption'!N$4*(1/(1-'General Inputs'!$C$10))*$J1741*1000*$I1741,ABS(($F1741-$E1741)*(1+$J33)^(R$490-$K$490)))</f>
        <v>0</v>
      </c>
      <c r="S1741" s="357">
        <f>IF('PV Adoption'!O$4*(1/(1-'General Inputs'!$C$10))*$J1741*1000*$I1741 &lt;= ABS(($F1741-$E1741)*(1+$J33)^(S$490-$K$490)),'PV Adoption'!O$4*(1/(1-'General Inputs'!$C$10))*$J1741*1000*$I1741,ABS(($F1741-$E1741)*(1+$J33)^(S$490-$K$490)))</f>
        <v>0</v>
      </c>
      <c r="T1741" s="357">
        <f>IF('PV Adoption'!P$4*(1/(1-'General Inputs'!$C$10))*$J1741*1000*$I1741 &lt;= ABS(($F1741-$E1741)*(1+$J33)^(T$490-$K$490)),'PV Adoption'!P$4*(1/(1-'General Inputs'!$C$10))*$J1741*1000*$I1741,ABS(($F1741-$E1741)*(1+$J33)^(T$490-$K$490)))</f>
        <v>0</v>
      </c>
      <c r="U1741" s="357">
        <f>IF('PV Adoption'!Q$4*(1/(1-'General Inputs'!$C$10))*$J1741*1000*$I1741 &lt;= ABS(($F1741-$E1741)*(1+$J33)^(U$490-$K$490)),'PV Adoption'!Q$4*(1/(1-'General Inputs'!$C$10))*$J1741*1000*$I1741,ABS(($F1741-$E1741)*(1+$J33)^(U$490-$K$490)))</f>
        <v>0</v>
      </c>
      <c r="V1741" s="357">
        <f>IF('PV Adoption'!R$4*(1/(1-'General Inputs'!$C$10))*$J1741*1000*$I1741 &lt;= ABS(($F1741-$E1741)*(1+$J33)^(V$490-$K$490)),'PV Adoption'!R$4*(1/(1-'General Inputs'!$C$10))*$J1741*1000*$I1741,ABS(($F1741-$E1741)*(1+$J33)^(V$490-$K$490)))</f>
        <v>0</v>
      </c>
      <c r="W1741" s="357">
        <f>IF('PV Adoption'!S$4*(1/(1-'General Inputs'!$C$10))*$J1741*1000*$I1741 &lt;= ABS(($F1741-$E1741)*(1+$J33)^(W$490-$K$490)),'PV Adoption'!S$4*(1/(1-'General Inputs'!$C$10))*$J1741*1000*$I1741,ABS(($F1741-$E1741)*(1+$J33)^(W$490-$K$490)))</f>
        <v>0</v>
      </c>
      <c r="X1741" s="357">
        <f>IF('PV Adoption'!T$4*(1/(1-'General Inputs'!$C$10))*$J1741*1000*$I1741 &lt;= ABS(($F1741-$E1741)*(1+$J33)^(X$490-$K$490)),'PV Adoption'!T$4*(1/(1-'General Inputs'!$C$10))*$J1741*1000*$I1741,ABS(($F1741-$E1741)*(1+$J33)^(X$490-$K$490)))</f>
        <v>0</v>
      </c>
      <c r="Y1741" s="357">
        <f>IF('PV Adoption'!U$4*(1/(1-'General Inputs'!$C$10))*$J1741*1000*$I1741 &lt;= ABS(($F1741-$E1741)*(1+$J33)^(Y$490-$K$490)),'PV Adoption'!U$4*(1/(1-'General Inputs'!$C$10))*$J1741*1000*$I1741,ABS(($F1741-$E1741)*(1+$J33)^(Y$490-$K$490)))</f>
        <v>0</v>
      </c>
      <c r="Z1741" s="357">
        <f>IF('PV Adoption'!V$4*(1/(1-'General Inputs'!$C$10))*$J1741*1000*$I1741 &lt;= ABS(($F1741-$E1741)*(1+$J33)^(Z$490-$K$490)),'PV Adoption'!V$4*(1/(1-'General Inputs'!$C$10))*$J1741*1000*$I1741,ABS(($F1741-$E1741)*(1+$J33)^(Z$490-$K$490)))</f>
        <v>0</v>
      </c>
      <c r="AA1741" s="357">
        <f>IF('PV Adoption'!W$4*(1/(1-'General Inputs'!$C$10))*$J1741*1000*$I1741 &lt;= ABS(($F1741-$E1741)*(1+$J33)^(AA$490-$K$490)),'PV Adoption'!W$4*(1/(1-'General Inputs'!$C$10))*$J1741*1000*$I1741,ABS(($F1741-$E1741)*(1+$J33)^(AA$490-$K$490)))</f>
        <v>0</v>
      </c>
      <c r="AB1741" s="357">
        <f>IF('PV Adoption'!X$4*(1/(1-'General Inputs'!$C$10))*$J1741*1000*$I1741 &lt;= ABS(($F1741-$E1741)*(1+$J33)^(AB$490-$K$490)),'PV Adoption'!X$4*(1/(1-'General Inputs'!$C$10))*$J1741*1000*$I1741,ABS(($F1741-$E1741)*(1+$J33)^(AB$490-$K$490)))</f>
        <v>0</v>
      </c>
      <c r="AC1741" s="357">
        <f>IF('PV Adoption'!Y$4*(1/(1-'General Inputs'!$C$10))*$J1741*1000*$I1741 &lt;= ABS(($F1741-$E1741)*(1+$J33)^(AC$490-$K$490)),'PV Adoption'!Y$4*(1/(1-'General Inputs'!$C$10))*$J1741*1000*$I1741,ABS(($F1741-$E1741)*(1+$J33)^(AC$490-$K$490)))</f>
        <v>0</v>
      </c>
      <c r="AD1741" s="357">
        <f>IF('PV Adoption'!Z$4*(1/(1-'General Inputs'!$C$10))*$J1741*1000*$I1741 &lt;= ABS(($F1741-$E1741)*(1+$J33)^(AD$490-$K$490)),'PV Adoption'!Z$4*(1/(1-'General Inputs'!$C$10))*$J1741*1000*$I1741,ABS(($F1741-$E1741)*(1+$J33)^(AD$490-$K$490)))</f>
        <v>0</v>
      </c>
      <c r="AE1741" s="357">
        <f>IF('PV Adoption'!AA$4*(1/(1-'General Inputs'!$C$10))*$J1741*1000*$I1741 &lt;= ABS(($F1741-$E1741)*(1+$J33)^(AE$490-$K$490)),'PV Adoption'!AA$4*(1/(1-'General Inputs'!$C$10))*$J1741*1000*$I1741,ABS(($F1741-$E1741)*(1+$J33)^(AE$490-$K$490)))</f>
        <v>0</v>
      </c>
      <c r="AF1741" s="357">
        <f>IF('PV Adoption'!AB$4*(1/(1-'General Inputs'!$C$10))*$J1741*1000*$I1741 &lt;= ABS(($F1741-$E1741)*(1+$J33)^(AF$490-$K$490)),'PV Adoption'!AB$4*(1/(1-'General Inputs'!$C$10))*$J1741*1000*$I1741,ABS(($F1741-$E1741)*(1+$J33)^(AF$490-$K$490)))</f>
        <v>0</v>
      </c>
      <c r="AG1741" s="357">
        <f>IF('PV Adoption'!AC$4*(1/(1-'General Inputs'!$C$10))*$J1741*1000*$I1741 &lt;= ABS(($F1741-$E1741)*(1+$J33)^(AG$490-$K$490)),'PV Adoption'!AC$4*(1/(1-'General Inputs'!$C$10))*$J1741*1000*$I1741,ABS(($F1741-$E1741)*(1+$J33)^(AG$490-$K$490)))</f>
        <v>0</v>
      </c>
      <c r="AH1741" s="357">
        <f>IF('PV Adoption'!AD$4*(1/(1-'General Inputs'!$C$10))*$J1741*1000*$I1741 &lt;= ABS(($F1741-$E1741)*(1+$J33)^(AH$490-$K$490)),'PV Adoption'!AD$4*(1/(1-'General Inputs'!$C$10))*$J1741*1000*$I1741,ABS(($F1741-$E1741)*(1+$J33)^(AH$490-$K$490)))</f>
        <v>0</v>
      </c>
      <c r="AI1741" s="357">
        <f>IF('PV Adoption'!AE$4*(1/(1-'General Inputs'!$C$10))*$J1741*1000*$I1741 &lt;= ABS(($F1741-$E1741)*(1+$J33)^(AI$490-$K$490)),'PV Adoption'!AE$4*(1/(1-'General Inputs'!$C$10))*$J1741*1000*$I1741,ABS(($F1741-$E1741)*(1+$J33)^(AI$490-$K$490)))</f>
        <v>0</v>
      </c>
      <c r="AJ1741" s="357">
        <f>IF('PV Adoption'!AF$4*(1/(1-'General Inputs'!$C$10))*$J1741*1000*$I1741 &lt;= ABS(($F1741-$E1741)*(1+$J33)^(AJ$490-$K$490)),'PV Adoption'!AF$4*(1/(1-'General Inputs'!$C$10))*$J1741*1000*$I1741,ABS(($F1741-$E1741)*(1+$J33)^(AJ$490-$K$490)))</f>
        <v>0</v>
      </c>
      <c r="AK1741" s="357">
        <v>0</v>
      </c>
      <c r="AL1741" s="357">
        <v>0</v>
      </c>
      <c r="AM1741" s="357">
        <v>0</v>
      </c>
    </row>
    <row r="1742" spans="1:39" x14ac:dyDescent="0.25">
      <c r="A1742" s="353" t="s">
        <v>231</v>
      </c>
      <c r="B1742" s="353" t="s">
        <v>464</v>
      </c>
      <c r="C1742" s="441">
        <f t="shared" ref="C1742:H1742" si="1193">C34</f>
        <v>25000</v>
      </c>
      <c r="D1742" s="441"/>
      <c r="E1742" s="441"/>
      <c r="F1742" s="441"/>
      <c r="G1742" s="441"/>
      <c r="H1742" s="441">
        <f t="shared" si="1193"/>
        <v>0</v>
      </c>
      <c r="I1742" s="470">
        <f>IFERROR(VLOOKUP(B1742,Coincidence!$B$2:$E$242,4,FALSE)*IF($G1742="Winter",'General Inputs'!$C$25,'General Inputs'!$C$24),IF($G1742="Winter",'General Inputs'!$C$25,'General Inputs'!$C$24))</f>
        <v>0.52140604400000001</v>
      </c>
      <c r="J1742" s="466">
        <f>'Nameplate by Substation'!H34</f>
        <v>3.1690898764328269E-3</v>
      </c>
      <c r="K1742" s="357">
        <f>IF('PV Adoption'!G$4*(1/(1-'General Inputs'!$C$10))*$J1742*1000*$I1742 &lt;= ABS(($F1742-$E1742)*(1+$J34)^(K$490-$K$490)),'PV Adoption'!G$4*(1/(1-'General Inputs'!$C$10))*$J1742*1000*$I1742,ABS(($F1742-$E1742)*(1+$J34)^(K$490-$K$490)))</f>
        <v>0</v>
      </c>
      <c r="L1742" s="357">
        <f>IF('PV Adoption'!H$4*(1/(1-'General Inputs'!$C$10))*$J1742*1000*$I1742 &lt;= ABS(($F1742-$E1742)*(1+$J34)^(L$490-$K$490)),'PV Adoption'!H$4*(1/(1-'General Inputs'!$C$10))*$J1742*1000*$I1742,ABS(($F1742-$E1742)*(1+$J34)^(L$490-$K$490)))</f>
        <v>0</v>
      </c>
      <c r="M1742" s="357">
        <f>IF('PV Adoption'!I$4*(1/(1-'General Inputs'!$C$10))*$J1742*1000*$I1742 &lt;= ABS(($F1742-$E1742)*(1+$J34)^(M$490-$K$490)),'PV Adoption'!I$4*(1/(1-'General Inputs'!$C$10))*$J1742*1000*$I1742,ABS(($F1742-$E1742)*(1+$J34)^(M$490-$K$490)))</f>
        <v>0</v>
      </c>
      <c r="N1742" s="357">
        <f>IF('PV Adoption'!J$4*(1/(1-'General Inputs'!$C$10))*$J1742*1000*$I1742 &lt;= ABS(($F1742-$E1742)*(1+$J34)^(N$490-$K$490)),'PV Adoption'!J$4*(1/(1-'General Inputs'!$C$10))*$J1742*1000*$I1742,ABS(($F1742-$E1742)*(1+$J34)^(N$490-$K$490)))</f>
        <v>0</v>
      </c>
      <c r="O1742" s="357">
        <f>IF('PV Adoption'!K$4*(1/(1-'General Inputs'!$C$10))*$J1742*1000*$I1742 &lt;= ABS(($F1742-$E1742)*(1+$J34)^(O$490-$K$490)),'PV Adoption'!K$4*(1/(1-'General Inputs'!$C$10))*$J1742*1000*$I1742,ABS(($F1742-$E1742)*(1+$J34)^(O$490-$K$490)))</f>
        <v>0</v>
      </c>
      <c r="P1742" s="357">
        <f>IF('PV Adoption'!L$4*(1/(1-'General Inputs'!$C$10))*$J1742*1000*$I1742 &lt;= ABS(($F1742-$E1742)*(1+$J34)^(P$490-$K$490)),'PV Adoption'!L$4*(1/(1-'General Inputs'!$C$10))*$J1742*1000*$I1742,ABS(($F1742-$E1742)*(1+$J34)^(P$490-$K$490)))</f>
        <v>0</v>
      </c>
      <c r="Q1742" s="357">
        <f>IF('PV Adoption'!M$4*(1/(1-'General Inputs'!$C$10))*$J1742*1000*$I1742 &lt;= ABS(($F1742-$E1742)*(1+$J34)^(Q$490-$K$490)),'PV Adoption'!M$4*(1/(1-'General Inputs'!$C$10))*$J1742*1000*$I1742,ABS(($F1742-$E1742)*(1+$J34)^(Q$490-$K$490)))</f>
        <v>0</v>
      </c>
      <c r="R1742" s="357">
        <f>IF('PV Adoption'!N$4*(1/(1-'General Inputs'!$C$10))*$J1742*1000*$I1742 &lt;= ABS(($F1742-$E1742)*(1+$J34)^(R$490-$K$490)),'PV Adoption'!N$4*(1/(1-'General Inputs'!$C$10))*$J1742*1000*$I1742,ABS(($F1742-$E1742)*(1+$J34)^(R$490-$K$490)))</f>
        <v>0</v>
      </c>
      <c r="S1742" s="357">
        <f>IF('PV Adoption'!O$4*(1/(1-'General Inputs'!$C$10))*$J1742*1000*$I1742 &lt;= ABS(($F1742-$E1742)*(1+$J34)^(S$490-$K$490)),'PV Adoption'!O$4*(1/(1-'General Inputs'!$C$10))*$J1742*1000*$I1742,ABS(($F1742-$E1742)*(1+$J34)^(S$490-$K$490)))</f>
        <v>0</v>
      </c>
      <c r="T1742" s="357">
        <f>IF('PV Adoption'!P$4*(1/(1-'General Inputs'!$C$10))*$J1742*1000*$I1742 &lt;= ABS(($F1742-$E1742)*(1+$J34)^(T$490-$K$490)),'PV Adoption'!P$4*(1/(1-'General Inputs'!$C$10))*$J1742*1000*$I1742,ABS(($F1742-$E1742)*(1+$J34)^(T$490-$K$490)))</f>
        <v>0</v>
      </c>
      <c r="U1742" s="357">
        <f>IF('PV Adoption'!Q$4*(1/(1-'General Inputs'!$C$10))*$J1742*1000*$I1742 &lt;= ABS(($F1742-$E1742)*(1+$J34)^(U$490-$K$490)),'PV Adoption'!Q$4*(1/(1-'General Inputs'!$C$10))*$J1742*1000*$I1742,ABS(($F1742-$E1742)*(1+$J34)^(U$490-$K$490)))</f>
        <v>0</v>
      </c>
      <c r="V1742" s="357">
        <f>IF('PV Adoption'!R$4*(1/(1-'General Inputs'!$C$10))*$J1742*1000*$I1742 &lt;= ABS(($F1742-$E1742)*(1+$J34)^(V$490-$K$490)),'PV Adoption'!R$4*(1/(1-'General Inputs'!$C$10))*$J1742*1000*$I1742,ABS(($F1742-$E1742)*(1+$J34)^(V$490-$K$490)))</f>
        <v>0</v>
      </c>
      <c r="W1742" s="357">
        <f>IF('PV Adoption'!S$4*(1/(1-'General Inputs'!$C$10))*$J1742*1000*$I1742 &lt;= ABS(($F1742-$E1742)*(1+$J34)^(W$490-$K$490)),'PV Adoption'!S$4*(1/(1-'General Inputs'!$C$10))*$J1742*1000*$I1742,ABS(($F1742-$E1742)*(1+$J34)^(W$490-$K$490)))</f>
        <v>0</v>
      </c>
      <c r="X1742" s="357">
        <f>IF('PV Adoption'!T$4*(1/(1-'General Inputs'!$C$10))*$J1742*1000*$I1742 &lt;= ABS(($F1742-$E1742)*(1+$J34)^(X$490-$K$490)),'PV Adoption'!T$4*(1/(1-'General Inputs'!$C$10))*$J1742*1000*$I1742,ABS(($F1742-$E1742)*(1+$J34)^(X$490-$K$490)))</f>
        <v>0</v>
      </c>
      <c r="Y1742" s="357">
        <f>IF('PV Adoption'!U$4*(1/(1-'General Inputs'!$C$10))*$J1742*1000*$I1742 &lt;= ABS(($F1742-$E1742)*(1+$J34)^(Y$490-$K$490)),'PV Adoption'!U$4*(1/(1-'General Inputs'!$C$10))*$J1742*1000*$I1742,ABS(($F1742-$E1742)*(1+$J34)^(Y$490-$K$490)))</f>
        <v>0</v>
      </c>
      <c r="Z1742" s="357">
        <f>IF('PV Adoption'!V$4*(1/(1-'General Inputs'!$C$10))*$J1742*1000*$I1742 &lt;= ABS(($F1742-$E1742)*(1+$J34)^(Z$490-$K$490)),'PV Adoption'!V$4*(1/(1-'General Inputs'!$C$10))*$J1742*1000*$I1742,ABS(($F1742-$E1742)*(1+$J34)^(Z$490-$K$490)))</f>
        <v>0</v>
      </c>
      <c r="AA1742" s="357">
        <f>IF('PV Adoption'!W$4*(1/(1-'General Inputs'!$C$10))*$J1742*1000*$I1742 &lt;= ABS(($F1742-$E1742)*(1+$J34)^(AA$490-$K$490)),'PV Adoption'!W$4*(1/(1-'General Inputs'!$C$10))*$J1742*1000*$I1742,ABS(($F1742-$E1742)*(1+$J34)^(AA$490-$K$490)))</f>
        <v>0</v>
      </c>
      <c r="AB1742" s="357">
        <f>IF('PV Adoption'!X$4*(1/(1-'General Inputs'!$C$10))*$J1742*1000*$I1742 &lt;= ABS(($F1742-$E1742)*(1+$J34)^(AB$490-$K$490)),'PV Adoption'!X$4*(1/(1-'General Inputs'!$C$10))*$J1742*1000*$I1742,ABS(($F1742-$E1742)*(1+$J34)^(AB$490-$K$490)))</f>
        <v>0</v>
      </c>
      <c r="AC1742" s="357">
        <f>IF('PV Adoption'!Y$4*(1/(1-'General Inputs'!$C$10))*$J1742*1000*$I1742 &lt;= ABS(($F1742-$E1742)*(1+$J34)^(AC$490-$K$490)),'PV Adoption'!Y$4*(1/(1-'General Inputs'!$C$10))*$J1742*1000*$I1742,ABS(($F1742-$E1742)*(1+$J34)^(AC$490-$K$490)))</f>
        <v>0</v>
      </c>
      <c r="AD1742" s="357">
        <f>IF('PV Adoption'!Z$4*(1/(1-'General Inputs'!$C$10))*$J1742*1000*$I1742 &lt;= ABS(($F1742-$E1742)*(1+$J34)^(AD$490-$K$490)),'PV Adoption'!Z$4*(1/(1-'General Inputs'!$C$10))*$J1742*1000*$I1742,ABS(($F1742-$E1742)*(1+$J34)^(AD$490-$K$490)))</f>
        <v>0</v>
      </c>
      <c r="AE1742" s="357">
        <f>IF('PV Adoption'!AA$4*(1/(1-'General Inputs'!$C$10))*$J1742*1000*$I1742 &lt;= ABS(($F1742-$E1742)*(1+$J34)^(AE$490-$K$490)),'PV Adoption'!AA$4*(1/(1-'General Inputs'!$C$10))*$J1742*1000*$I1742,ABS(($F1742-$E1742)*(1+$J34)^(AE$490-$K$490)))</f>
        <v>0</v>
      </c>
      <c r="AF1742" s="357">
        <f>IF('PV Adoption'!AB$4*(1/(1-'General Inputs'!$C$10))*$J1742*1000*$I1742 &lt;= ABS(($F1742-$E1742)*(1+$J34)^(AF$490-$K$490)),'PV Adoption'!AB$4*(1/(1-'General Inputs'!$C$10))*$J1742*1000*$I1742,ABS(($F1742-$E1742)*(1+$J34)^(AF$490-$K$490)))</f>
        <v>0</v>
      </c>
      <c r="AG1742" s="357">
        <f>IF('PV Adoption'!AC$4*(1/(1-'General Inputs'!$C$10))*$J1742*1000*$I1742 &lt;= ABS(($F1742-$E1742)*(1+$J34)^(AG$490-$K$490)),'PV Adoption'!AC$4*(1/(1-'General Inputs'!$C$10))*$J1742*1000*$I1742,ABS(($F1742-$E1742)*(1+$J34)^(AG$490-$K$490)))</f>
        <v>0</v>
      </c>
      <c r="AH1742" s="357">
        <f>IF('PV Adoption'!AD$4*(1/(1-'General Inputs'!$C$10))*$J1742*1000*$I1742 &lt;= ABS(($F1742-$E1742)*(1+$J34)^(AH$490-$K$490)),'PV Adoption'!AD$4*(1/(1-'General Inputs'!$C$10))*$J1742*1000*$I1742,ABS(($F1742-$E1742)*(1+$J34)^(AH$490-$K$490)))</f>
        <v>0</v>
      </c>
      <c r="AI1742" s="357">
        <f>IF('PV Adoption'!AE$4*(1/(1-'General Inputs'!$C$10))*$J1742*1000*$I1742 &lt;= ABS(($F1742-$E1742)*(1+$J34)^(AI$490-$K$490)),'PV Adoption'!AE$4*(1/(1-'General Inputs'!$C$10))*$J1742*1000*$I1742,ABS(($F1742-$E1742)*(1+$J34)^(AI$490-$K$490)))</f>
        <v>0</v>
      </c>
      <c r="AJ1742" s="357">
        <f>IF('PV Adoption'!AF$4*(1/(1-'General Inputs'!$C$10))*$J1742*1000*$I1742 &lt;= ABS(($F1742-$E1742)*(1+$J34)^(AJ$490-$K$490)),'PV Adoption'!AF$4*(1/(1-'General Inputs'!$C$10))*$J1742*1000*$I1742,ABS(($F1742-$E1742)*(1+$J34)^(AJ$490-$K$490)))</f>
        <v>0</v>
      </c>
      <c r="AK1742" s="357">
        <v>501.76945213022987</v>
      </c>
      <c r="AL1742" s="357">
        <v>508.39719593339839</v>
      </c>
      <c r="AM1742" s="357">
        <v>515.64540078631615</v>
      </c>
    </row>
    <row r="1743" spans="1:39" x14ac:dyDescent="0.25">
      <c r="A1743" s="353" t="s">
        <v>231</v>
      </c>
      <c r="B1743" s="353" t="s">
        <v>450</v>
      </c>
      <c r="C1743" s="441">
        <f t="shared" ref="C1743:H1743" si="1194">C35</f>
        <v>25000</v>
      </c>
      <c r="D1743" s="441"/>
      <c r="E1743" s="441"/>
      <c r="F1743" s="441"/>
      <c r="G1743" s="441"/>
      <c r="H1743" s="441">
        <f t="shared" si="1194"/>
        <v>0</v>
      </c>
      <c r="I1743" s="470">
        <f>IFERROR(VLOOKUP(B1743,Coincidence!$B$2:$E$242,4,FALSE)*IF($G1743="Winter",'General Inputs'!$C$25,'General Inputs'!$C$24),IF($G1743="Winter",'General Inputs'!$C$25,'General Inputs'!$C$24))</f>
        <v>0.52140604400000001</v>
      </c>
      <c r="J1743" s="466">
        <f>'Nameplate by Substation'!H35</f>
        <v>2.3947871619732952E-3</v>
      </c>
      <c r="K1743" s="357">
        <f>IF('PV Adoption'!G$4*(1/(1-'General Inputs'!$C$10))*$J1743*1000*$I1743 &lt;= ABS(($F1743-$E1743)*(1+$J35)^(K$490-$K$490)),'PV Adoption'!G$4*(1/(1-'General Inputs'!$C$10))*$J1743*1000*$I1743,ABS(($F1743-$E1743)*(1+$J35)^(K$490-$K$490)))</f>
        <v>0</v>
      </c>
      <c r="L1743" s="357">
        <f>IF('PV Adoption'!H$4*(1/(1-'General Inputs'!$C$10))*$J1743*1000*$I1743 &lt;= ABS(($F1743-$E1743)*(1+$J35)^(L$490-$K$490)),'PV Adoption'!H$4*(1/(1-'General Inputs'!$C$10))*$J1743*1000*$I1743,ABS(($F1743-$E1743)*(1+$J35)^(L$490-$K$490)))</f>
        <v>0</v>
      </c>
      <c r="M1743" s="357">
        <f>IF('PV Adoption'!I$4*(1/(1-'General Inputs'!$C$10))*$J1743*1000*$I1743 &lt;= ABS(($F1743-$E1743)*(1+$J35)^(M$490-$K$490)),'PV Adoption'!I$4*(1/(1-'General Inputs'!$C$10))*$J1743*1000*$I1743,ABS(($F1743-$E1743)*(1+$J35)^(M$490-$K$490)))</f>
        <v>0</v>
      </c>
      <c r="N1743" s="357">
        <f>IF('PV Adoption'!J$4*(1/(1-'General Inputs'!$C$10))*$J1743*1000*$I1743 &lt;= ABS(($F1743-$E1743)*(1+$J35)^(N$490-$K$490)),'PV Adoption'!J$4*(1/(1-'General Inputs'!$C$10))*$J1743*1000*$I1743,ABS(($F1743-$E1743)*(1+$J35)^(N$490-$K$490)))</f>
        <v>0</v>
      </c>
      <c r="O1743" s="357">
        <f>IF('PV Adoption'!K$4*(1/(1-'General Inputs'!$C$10))*$J1743*1000*$I1743 &lt;= ABS(($F1743-$E1743)*(1+$J35)^(O$490-$K$490)),'PV Adoption'!K$4*(1/(1-'General Inputs'!$C$10))*$J1743*1000*$I1743,ABS(($F1743-$E1743)*(1+$J35)^(O$490-$K$490)))</f>
        <v>0</v>
      </c>
      <c r="P1743" s="357">
        <f>IF('PV Adoption'!L$4*(1/(1-'General Inputs'!$C$10))*$J1743*1000*$I1743 &lt;= ABS(($F1743-$E1743)*(1+$J35)^(P$490-$K$490)),'PV Adoption'!L$4*(1/(1-'General Inputs'!$C$10))*$J1743*1000*$I1743,ABS(($F1743-$E1743)*(1+$J35)^(P$490-$K$490)))</f>
        <v>0</v>
      </c>
      <c r="Q1743" s="357">
        <f>IF('PV Adoption'!M$4*(1/(1-'General Inputs'!$C$10))*$J1743*1000*$I1743 &lt;= ABS(($F1743-$E1743)*(1+$J35)^(Q$490-$K$490)),'PV Adoption'!M$4*(1/(1-'General Inputs'!$C$10))*$J1743*1000*$I1743,ABS(($F1743-$E1743)*(1+$J35)^(Q$490-$K$490)))</f>
        <v>0</v>
      </c>
      <c r="R1743" s="357">
        <f>IF('PV Adoption'!N$4*(1/(1-'General Inputs'!$C$10))*$J1743*1000*$I1743 &lt;= ABS(($F1743-$E1743)*(1+$J35)^(R$490-$K$490)),'PV Adoption'!N$4*(1/(1-'General Inputs'!$C$10))*$J1743*1000*$I1743,ABS(($F1743-$E1743)*(1+$J35)^(R$490-$K$490)))</f>
        <v>0</v>
      </c>
      <c r="S1743" s="357">
        <f>IF('PV Adoption'!O$4*(1/(1-'General Inputs'!$C$10))*$J1743*1000*$I1743 &lt;= ABS(($F1743-$E1743)*(1+$J35)^(S$490-$K$490)),'PV Adoption'!O$4*(1/(1-'General Inputs'!$C$10))*$J1743*1000*$I1743,ABS(($F1743-$E1743)*(1+$J35)^(S$490-$K$490)))</f>
        <v>0</v>
      </c>
      <c r="T1743" s="357">
        <f>IF('PV Adoption'!P$4*(1/(1-'General Inputs'!$C$10))*$J1743*1000*$I1743 &lt;= ABS(($F1743-$E1743)*(1+$J35)^(T$490-$K$490)),'PV Adoption'!P$4*(1/(1-'General Inputs'!$C$10))*$J1743*1000*$I1743,ABS(($F1743-$E1743)*(1+$J35)^(T$490-$K$490)))</f>
        <v>0</v>
      </c>
      <c r="U1743" s="357">
        <f>IF('PV Adoption'!Q$4*(1/(1-'General Inputs'!$C$10))*$J1743*1000*$I1743 &lt;= ABS(($F1743-$E1743)*(1+$J35)^(U$490-$K$490)),'PV Adoption'!Q$4*(1/(1-'General Inputs'!$C$10))*$J1743*1000*$I1743,ABS(($F1743-$E1743)*(1+$J35)^(U$490-$K$490)))</f>
        <v>0</v>
      </c>
      <c r="V1743" s="357">
        <f>IF('PV Adoption'!R$4*(1/(1-'General Inputs'!$C$10))*$J1743*1000*$I1743 &lt;= ABS(($F1743-$E1743)*(1+$J35)^(V$490-$K$490)),'PV Adoption'!R$4*(1/(1-'General Inputs'!$C$10))*$J1743*1000*$I1743,ABS(($F1743-$E1743)*(1+$J35)^(V$490-$K$490)))</f>
        <v>0</v>
      </c>
      <c r="W1743" s="357">
        <f>IF('PV Adoption'!S$4*(1/(1-'General Inputs'!$C$10))*$J1743*1000*$I1743 &lt;= ABS(($F1743-$E1743)*(1+$J35)^(W$490-$K$490)),'PV Adoption'!S$4*(1/(1-'General Inputs'!$C$10))*$J1743*1000*$I1743,ABS(($F1743-$E1743)*(1+$J35)^(W$490-$K$490)))</f>
        <v>0</v>
      </c>
      <c r="X1743" s="357">
        <f>IF('PV Adoption'!T$4*(1/(1-'General Inputs'!$C$10))*$J1743*1000*$I1743 &lt;= ABS(($F1743-$E1743)*(1+$J35)^(X$490-$K$490)),'PV Adoption'!T$4*(1/(1-'General Inputs'!$C$10))*$J1743*1000*$I1743,ABS(($F1743-$E1743)*(1+$J35)^(X$490-$K$490)))</f>
        <v>0</v>
      </c>
      <c r="Y1743" s="357">
        <f>IF('PV Adoption'!U$4*(1/(1-'General Inputs'!$C$10))*$J1743*1000*$I1743 &lt;= ABS(($F1743-$E1743)*(1+$J35)^(Y$490-$K$490)),'PV Adoption'!U$4*(1/(1-'General Inputs'!$C$10))*$J1743*1000*$I1743,ABS(($F1743-$E1743)*(1+$J35)^(Y$490-$K$490)))</f>
        <v>0</v>
      </c>
      <c r="Z1743" s="357">
        <f>IF('PV Adoption'!V$4*(1/(1-'General Inputs'!$C$10))*$J1743*1000*$I1743 &lt;= ABS(($F1743-$E1743)*(1+$J35)^(Z$490-$K$490)),'PV Adoption'!V$4*(1/(1-'General Inputs'!$C$10))*$J1743*1000*$I1743,ABS(($F1743-$E1743)*(1+$J35)^(Z$490-$K$490)))</f>
        <v>0</v>
      </c>
      <c r="AA1743" s="357">
        <f>IF('PV Adoption'!W$4*(1/(1-'General Inputs'!$C$10))*$J1743*1000*$I1743 &lt;= ABS(($F1743-$E1743)*(1+$J35)^(AA$490-$K$490)),'PV Adoption'!W$4*(1/(1-'General Inputs'!$C$10))*$J1743*1000*$I1743,ABS(($F1743-$E1743)*(1+$J35)^(AA$490-$K$490)))</f>
        <v>0</v>
      </c>
      <c r="AB1743" s="357">
        <f>IF('PV Adoption'!X$4*(1/(1-'General Inputs'!$C$10))*$J1743*1000*$I1743 &lt;= ABS(($F1743-$E1743)*(1+$J35)^(AB$490-$K$490)),'PV Adoption'!X$4*(1/(1-'General Inputs'!$C$10))*$J1743*1000*$I1743,ABS(($F1743-$E1743)*(1+$J35)^(AB$490-$K$490)))</f>
        <v>0</v>
      </c>
      <c r="AC1743" s="357">
        <f>IF('PV Adoption'!Y$4*(1/(1-'General Inputs'!$C$10))*$J1743*1000*$I1743 &lt;= ABS(($F1743-$E1743)*(1+$J35)^(AC$490-$K$490)),'PV Adoption'!Y$4*(1/(1-'General Inputs'!$C$10))*$J1743*1000*$I1743,ABS(($F1743-$E1743)*(1+$J35)^(AC$490-$K$490)))</f>
        <v>0</v>
      </c>
      <c r="AD1743" s="357">
        <f>IF('PV Adoption'!Z$4*(1/(1-'General Inputs'!$C$10))*$J1743*1000*$I1743 &lt;= ABS(($F1743-$E1743)*(1+$J35)^(AD$490-$K$490)),'PV Adoption'!Z$4*(1/(1-'General Inputs'!$C$10))*$J1743*1000*$I1743,ABS(($F1743-$E1743)*(1+$J35)^(AD$490-$K$490)))</f>
        <v>0</v>
      </c>
      <c r="AE1743" s="357">
        <f>IF('PV Adoption'!AA$4*(1/(1-'General Inputs'!$C$10))*$J1743*1000*$I1743 &lt;= ABS(($F1743-$E1743)*(1+$J35)^(AE$490-$K$490)),'PV Adoption'!AA$4*(1/(1-'General Inputs'!$C$10))*$J1743*1000*$I1743,ABS(($F1743-$E1743)*(1+$J35)^(AE$490-$K$490)))</f>
        <v>0</v>
      </c>
      <c r="AF1743" s="357">
        <f>IF('PV Adoption'!AB$4*(1/(1-'General Inputs'!$C$10))*$J1743*1000*$I1743 &lt;= ABS(($F1743-$E1743)*(1+$J35)^(AF$490-$K$490)),'PV Adoption'!AB$4*(1/(1-'General Inputs'!$C$10))*$J1743*1000*$I1743,ABS(($F1743-$E1743)*(1+$J35)^(AF$490-$K$490)))</f>
        <v>0</v>
      </c>
      <c r="AG1743" s="357">
        <f>IF('PV Adoption'!AC$4*(1/(1-'General Inputs'!$C$10))*$J1743*1000*$I1743 &lt;= ABS(($F1743-$E1743)*(1+$J35)^(AG$490-$K$490)),'PV Adoption'!AC$4*(1/(1-'General Inputs'!$C$10))*$J1743*1000*$I1743,ABS(($F1743-$E1743)*(1+$J35)^(AG$490-$K$490)))</f>
        <v>0</v>
      </c>
      <c r="AH1743" s="357">
        <f>IF('PV Adoption'!AD$4*(1/(1-'General Inputs'!$C$10))*$J1743*1000*$I1743 &lt;= ABS(($F1743-$E1743)*(1+$J35)^(AH$490-$K$490)),'PV Adoption'!AD$4*(1/(1-'General Inputs'!$C$10))*$J1743*1000*$I1743,ABS(($F1743-$E1743)*(1+$J35)^(AH$490-$K$490)))</f>
        <v>0</v>
      </c>
      <c r="AI1743" s="357">
        <f>IF('PV Adoption'!AE$4*(1/(1-'General Inputs'!$C$10))*$J1743*1000*$I1743 &lt;= ABS(($F1743-$E1743)*(1+$J35)^(AI$490-$K$490)),'PV Adoption'!AE$4*(1/(1-'General Inputs'!$C$10))*$J1743*1000*$I1743,ABS(($F1743-$E1743)*(1+$J35)^(AI$490-$K$490)))</f>
        <v>0</v>
      </c>
      <c r="AJ1743" s="357">
        <f>IF('PV Adoption'!AF$4*(1/(1-'General Inputs'!$C$10))*$J1743*1000*$I1743 &lt;= ABS(($F1743-$E1743)*(1+$J35)^(AJ$490-$K$490)),'PV Adoption'!AF$4*(1/(1-'General Inputs'!$C$10))*$J1743*1000*$I1743,ABS(($F1743-$E1743)*(1+$J35)^(AJ$490-$K$490)))</f>
        <v>0</v>
      </c>
      <c r="AK1743" s="357">
        <v>379.17228260639342</v>
      </c>
      <c r="AL1743" s="357">
        <v>384.18067188897879</v>
      </c>
      <c r="AM1743" s="357">
        <v>389.65792517175993</v>
      </c>
    </row>
    <row r="1744" spans="1:39" x14ac:dyDescent="0.25">
      <c r="A1744" s="353" t="s">
        <v>842</v>
      </c>
      <c r="B1744" s="353" t="s">
        <v>416</v>
      </c>
      <c r="C1744" s="441">
        <f t="shared" ref="C1744:H1744" si="1195">C36</f>
        <v>20000</v>
      </c>
      <c r="D1744" s="441"/>
      <c r="E1744" s="441"/>
      <c r="F1744" s="441"/>
      <c r="G1744" s="441"/>
      <c r="H1744" s="441">
        <f t="shared" si="1195"/>
        <v>0</v>
      </c>
      <c r="I1744" s="470">
        <f>IFERROR(VLOOKUP(B1744,Coincidence!$B$2:$E$242,4,FALSE)*IF($G1744="Winter",'General Inputs'!$C$25,'General Inputs'!$C$24),IF($G1744="Winter",'General Inputs'!$C$25,'General Inputs'!$C$24))</f>
        <v>0.52140604400000001</v>
      </c>
      <c r="J1744" s="466">
        <f>'Nameplate by Substation'!H36</f>
        <v>6.3556538005186014E-4</v>
      </c>
      <c r="K1744" s="357">
        <f>IF('PV Adoption'!G$4*(1/(1-'General Inputs'!$C$10))*$J1744*1000*$I1744 &lt;= ABS(($F1744-$E1744)*(1+$J36)^(K$490-$K$490)),'PV Adoption'!G$4*(1/(1-'General Inputs'!$C$10))*$J1744*1000*$I1744,ABS(($F1744-$E1744)*(1+$J36)^(K$490-$K$490)))</f>
        <v>0</v>
      </c>
      <c r="L1744" s="357">
        <f>IF('PV Adoption'!H$4*(1/(1-'General Inputs'!$C$10))*$J1744*1000*$I1744 &lt;= ABS(($F1744-$E1744)*(1+$J36)^(L$490-$K$490)),'PV Adoption'!H$4*(1/(1-'General Inputs'!$C$10))*$J1744*1000*$I1744,ABS(($F1744-$E1744)*(1+$J36)^(L$490-$K$490)))</f>
        <v>0</v>
      </c>
      <c r="M1744" s="357">
        <f>IF('PV Adoption'!I$4*(1/(1-'General Inputs'!$C$10))*$J1744*1000*$I1744 &lt;= ABS(($F1744-$E1744)*(1+$J36)^(M$490-$K$490)),'PV Adoption'!I$4*(1/(1-'General Inputs'!$C$10))*$J1744*1000*$I1744,ABS(($F1744-$E1744)*(1+$J36)^(M$490-$K$490)))</f>
        <v>0</v>
      </c>
      <c r="N1744" s="357">
        <f>IF('PV Adoption'!J$4*(1/(1-'General Inputs'!$C$10))*$J1744*1000*$I1744 &lt;= ABS(($F1744-$E1744)*(1+$J36)^(N$490-$K$490)),'PV Adoption'!J$4*(1/(1-'General Inputs'!$C$10))*$J1744*1000*$I1744,ABS(($F1744-$E1744)*(1+$J36)^(N$490-$K$490)))</f>
        <v>0</v>
      </c>
      <c r="O1744" s="357">
        <f>IF('PV Adoption'!K$4*(1/(1-'General Inputs'!$C$10))*$J1744*1000*$I1744 &lt;= ABS(($F1744-$E1744)*(1+$J36)^(O$490-$K$490)),'PV Adoption'!K$4*(1/(1-'General Inputs'!$C$10))*$J1744*1000*$I1744,ABS(($F1744-$E1744)*(1+$J36)^(O$490-$K$490)))</f>
        <v>0</v>
      </c>
      <c r="P1744" s="357">
        <f>IF('PV Adoption'!L$4*(1/(1-'General Inputs'!$C$10))*$J1744*1000*$I1744 &lt;= ABS(($F1744-$E1744)*(1+$J36)^(P$490-$K$490)),'PV Adoption'!L$4*(1/(1-'General Inputs'!$C$10))*$J1744*1000*$I1744,ABS(($F1744-$E1744)*(1+$J36)^(P$490-$K$490)))</f>
        <v>0</v>
      </c>
      <c r="Q1744" s="357">
        <f>IF('PV Adoption'!M$4*(1/(1-'General Inputs'!$C$10))*$J1744*1000*$I1744 &lt;= ABS(($F1744-$E1744)*(1+$J36)^(Q$490-$K$490)),'PV Adoption'!M$4*(1/(1-'General Inputs'!$C$10))*$J1744*1000*$I1744,ABS(($F1744-$E1744)*(1+$J36)^(Q$490-$K$490)))</f>
        <v>0</v>
      </c>
      <c r="R1744" s="357">
        <f>IF('PV Adoption'!N$4*(1/(1-'General Inputs'!$C$10))*$J1744*1000*$I1744 &lt;= ABS(($F1744-$E1744)*(1+$J36)^(R$490-$K$490)),'PV Adoption'!N$4*(1/(1-'General Inputs'!$C$10))*$J1744*1000*$I1744,ABS(($F1744-$E1744)*(1+$J36)^(R$490-$K$490)))</f>
        <v>0</v>
      </c>
      <c r="S1744" s="357">
        <f>IF('PV Adoption'!O$4*(1/(1-'General Inputs'!$C$10))*$J1744*1000*$I1744 &lt;= ABS(($F1744-$E1744)*(1+$J36)^(S$490-$K$490)),'PV Adoption'!O$4*(1/(1-'General Inputs'!$C$10))*$J1744*1000*$I1744,ABS(($F1744-$E1744)*(1+$J36)^(S$490-$K$490)))</f>
        <v>0</v>
      </c>
      <c r="T1744" s="357">
        <f>IF('PV Adoption'!P$4*(1/(1-'General Inputs'!$C$10))*$J1744*1000*$I1744 &lt;= ABS(($F1744-$E1744)*(1+$J36)^(T$490-$K$490)),'PV Adoption'!P$4*(1/(1-'General Inputs'!$C$10))*$J1744*1000*$I1744,ABS(($F1744-$E1744)*(1+$J36)^(T$490-$K$490)))</f>
        <v>0</v>
      </c>
      <c r="U1744" s="357">
        <f>IF('PV Adoption'!Q$4*(1/(1-'General Inputs'!$C$10))*$J1744*1000*$I1744 &lt;= ABS(($F1744-$E1744)*(1+$J36)^(U$490-$K$490)),'PV Adoption'!Q$4*(1/(1-'General Inputs'!$C$10))*$J1744*1000*$I1744,ABS(($F1744-$E1744)*(1+$J36)^(U$490-$K$490)))</f>
        <v>0</v>
      </c>
      <c r="V1744" s="357">
        <f>IF('PV Adoption'!R$4*(1/(1-'General Inputs'!$C$10))*$J1744*1000*$I1744 &lt;= ABS(($F1744-$E1744)*(1+$J36)^(V$490-$K$490)),'PV Adoption'!R$4*(1/(1-'General Inputs'!$C$10))*$J1744*1000*$I1744,ABS(($F1744-$E1744)*(1+$J36)^(V$490-$K$490)))</f>
        <v>0</v>
      </c>
      <c r="W1744" s="357">
        <f>IF('PV Adoption'!S$4*(1/(1-'General Inputs'!$C$10))*$J1744*1000*$I1744 &lt;= ABS(($F1744-$E1744)*(1+$J36)^(W$490-$K$490)),'PV Adoption'!S$4*(1/(1-'General Inputs'!$C$10))*$J1744*1000*$I1744,ABS(($F1744-$E1744)*(1+$J36)^(W$490-$K$490)))</f>
        <v>0</v>
      </c>
      <c r="X1744" s="357">
        <f>IF('PV Adoption'!T$4*(1/(1-'General Inputs'!$C$10))*$J1744*1000*$I1744 &lt;= ABS(($F1744-$E1744)*(1+$J36)^(X$490-$K$490)),'PV Adoption'!T$4*(1/(1-'General Inputs'!$C$10))*$J1744*1000*$I1744,ABS(($F1744-$E1744)*(1+$J36)^(X$490-$K$490)))</f>
        <v>0</v>
      </c>
      <c r="Y1744" s="357">
        <f>IF('PV Adoption'!U$4*(1/(1-'General Inputs'!$C$10))*$J1744*1000*$I1744 &lt;= ABS(($F1744-$E1744)*(1+$J36)^(Y$490-$K$490)),'PV Adoption'!U$4*(1/(1-'General Inputs'!$C$10))*$J1744*1000*$I1744,ABS(($F1744-$E1744)*(1+$J36)^(Y$490-$K$490)))</f>
        <v>0</v>
      </c>
      <c r="Z1744" s="357">
        <f>IF('PV Adoption'!V$4*(1/(1-'General Inputs'!$C$10))*$J1744*1000*$I1744 &lt;= ABS(($F1744-$E1744)*(1+$J36)^(Z$490-$K$490)),'PV Adoption'!V$4*(1/(1-'General Inputs'!$C$10))*$J1744*1000*$I1744,ABS(($F1744-$E1744)*(1+$J36)^(Z$490-$K$490)))</f>
        <v>0</v>
      </c>
      <c r="AA1744" s="357">
        <f>IF('PV Adoption'!W$4*(1/(1-'General Inputs'!$C$10))*$J1744*1000*$I1744 &lt;= ABS(($F1744-$E1744)*(1+$J36)^(AA$490-$K$490)),'PV Adoption'!W$4*(1/(1-'General Inputs'!$C$10))*$J1744*1000*$I1744,ABS(($F1744-$E1744)*(1+$J36)^(AA$490-$K$490)))</f>
        <v>0</v>
      </c>
      <c r="AB1744" s="357">
        <f>IF('PV Adoption'!X$4*(1/(1-'General Inputs'!$C$10))*$J1744*1000*$I1744 &lt;= ABS(($F1744-$E1744)*(1+$J36)^(AB$490-$K$490)),'PV Adoption'!X$4*(1/(1-'General Inputs'!$C$10))*$J1744*1000*$I1744,ABS(($F1744-$E1744)*(1+$J36)^(AB$490-$K$490)))</f>
        <v>0</v>
      </c>
      <c r="AC1744" s="357">
        <f>IF('PV Adoption'!Y$4*(1/(1-'General Inputs'!$C$10))*$J1744*1000*$I1744 &lt;= ABS(($F1744-$E1744)*(1+$J36)^(AC$490-$K$490)),'PV Adoption'!Y$4*(1/(1-'General Inputs'!$C$10))*$J1744*1000*$I1744,ABS(($F1744-$E1744)*(1+$J36)^(AC$490-$K$490)))</f>
        <v>0</v>
      </c>
      <c r="AD1744" s="357">
        <f>IF('PV Adoption'!Z$4*(1/(1-'General Inputs'!$C$10))*$J1744*1000*$I1744 &lt;= ABS(($F1744-$E1744)*(1+$J36)^(AD$490-$K$490)),'PV Adoption'!Z$4*(1/(1-'General Inputs'!$C$10))*$J1744*1000*$I1744,ABS(($F1744-$E1744)*(1+$J36)^(AD$490-$K$490)))</f>
        <v>0</v>
      </c>
      <c r="AE1744" s="357">
        <f>IF('PV Adoption'!AA$4*(1/(1-'General Inputs'!$C$10))*$J1744*1000*$I1744 &lt;= ABS(($F1744-$E1744)*(1+$J36)^(AE$490-$K$490)),'PV Adoption'!AA$4*(1/(1-'General Inputs'!$C$10))*$J1744*1000*$I1744,ABS(($F1744-$E1744)*(1+$J36)^(AE$490-$K$490)))</f>
        <v>0</v>
      </c>
      <c r="AF1744" s="357">
        <f>IF('PV Adoption'!AB$4*(1/(1-'General Inputs'!$C$10))*$J1744*1000*$I1744 &lt;= ABS(($F1744-$E1744)*(1+$J36)^(AF$490-$K$490)),'PV Adoption'!AB$4*(1/(1-'General Inputs'!$C$10))*$J1744*1000*$I1744,ABS(($F1744-$E1744)*(1+$J36)^(AF$490-$K$490)))</f>
        <v>0</v>
      </c>
      <c r="AG1744" s="357">
        <f>IF('PV Adoption'!AC$4*(1/(1-'General Inputs'!$C$10))*$J1744*1000*$I1744 &lt;= ABS(($F1744-$E1744)*(1+$J36)^(AG$490-$K$490)),'PV Adoption'!AC$4*(1/(1-'General Inputs'!$C$10))*$J1744*1000*$I1744,ABS(($F1744-$E1744)*(1+$J36)^(AG$490-$K$490)))</f>
        <v>0</v>
      </c>
      <c r="AH1744" s="357">
        <f>IF('PV Adoption'!AD$4*(1/(1-'General Inputs'!$C$10))*$J1744*1000*$I1744 &lt;= ABS(($F1744-$E1744)*(1+$J36)^(AH$490-$K$490)),'PV Adoption'!AD$4*(1/(1-'General Inputs'!$C$10))*$J1744*1000*$I1744,ABS(($F1744-$E1744)*(1+$J36)^(AH$490-$K$490)))</f>
        <v>0</v>
      </c>
      <c r="AI1744" s="357">
        <f>IF('PV Adoption'!AE$4*(1/(1-'General Inputs'!$C$10))*$J1744*1000*$I1744 &lt;= ABS(($F1744-$E1744)*(1+$J36)^(AI$490-$K$490)),'PV Adoption'!AE$4*(1/(1-'General Inputs'!$C$10))*$J1744*1000*$I1744,ABS(($F1744-$E1744)*(1+$J36)^(AI$490-$K$490)))</f>
        <v>0</v>
      </c>
      <c r="AJ1744" s="357">
        <f>IF('PV Adoption'!AF$4*(1/(1-'General Inputs'!$C$10))*$J1744*1000*$I1744 &lt;= ABS(($F1744-$E1744)*(1+$J36)^(AJ$490-$K$490)),'PV Adoption'!AF$4*(1/(1-'General Inputs'!$C$10))*$J1744*1000*$I1744,ABS(($F1744-$E1744)*(1+$J36)^(AJ$490-$K$490)))</f>
        <v>0</v>
      </c>
      <c r="AK1744" s="357">
        <v>0</v>
      </c>
      <c r="AL1744" s="357">
        <v>0</v>
      </c>
      <c r="AM1744" s="357">
        <v>0</v>
      </c>
    </row>
    <row r="1745" spans="1:39" x14ac:dyDescent="0.25">
      <c r="A1745" s="353" t="s">
        <v>360</v>
      </c>
      <c r="B1745" s="353" t="s">
        <v>360</v>
      </c>
      <c r="C1745" s="441">
        <f t="shared" ref="C1745:H1745" si="1196">C37</f>
        <v>5000</v>
      </c>
      <c r="D1745" s="441"/>
      <c r="E1745" s="441"/>
      <c r="F1745" s="441"/>
      <c r="G1745" s="441"/>
      <c r="H1745" s="441">
        <f t="shared" si="1196"/>
        <v>0</v>
      </c>
      <c r="I1745" s="470">
        <f>IFERROR(VLOOKUP(B1745,Coincidence!$B$2:$E$242,4,FALSE)*IF($G1745="Winter",'General Inputs'!$C$25,'General Inputs'!$C$24),IF($G1745="Winter",'General Inputs'!$C$25,'General Inputs'!$C$24))</f>
        <v>0.52140604400000001</v>
      </c>
      <c r="J1745" s="466">
        <f>'Nameplate by Substation'!H37</f>
        <v>4.1722883254624562E-3</v>
      </c>
      <c r="K1745" s="357">
        <f>IF('PV Adoption'!G$4*(1/(1-'General Inputs'!$C$10))*$J1745*1000*$I1745 &lt;= ABS(($F1745-$E1745)*(1+$J37)^(K$490-$K$490)),'PV Adoption'!G$4*(1/(1-'General Inputs'!$C$10))*$J1745*1000*$I1745,ABS(($F1745-$E1745)*(1+$J37)^(K$490-$K$490)))</f>
        <v>0</v>
      </c>
      <c r="L1745" s="357">
        <f>IF('PV Adoption'!H$4*(1/(1-'General Inputs'!$C$10))*$J1745*1000*$I1745 &lt;= ABS(($F1745-$E1745)*(1+$J37)^(L$490-$K$490)),'PV Adoption'!H$4*(1/(1-'General Inputs'!$C$10))*$J1745*1000*$I1745,ABS(($F1745-$E1745)*(1+$J37)^(L$490-$K$490)))</f>
        <v>0</v>
      </c>
      <c r="M1745" s="357">
        <f>IF('PV Adoption'!I$4*(1/(1-'General Inputs'!$C$10))*$J1745*1000*$I1745 &lt;= ABS(($F1745-$E1745)*(1+$J37)^(M$490-$K$490)),'PV Adoption'!I$4*(1/(1-'General Inputs'!$C$10))*$J1745*1000*$I1745,ABS(($F1745-$E1745)*(1+$J37)^(M$490-$K$490)))</f>
        <v>0</v>
      </c>
      <c r="N1745" s="357">
        <f>IF('PV Adoption'!J$4*(1/(1-'General Inputs'!$C$10))*$J1745*1000*$I1745 &lt;= ABS(($F1745-$E1745)*(1+$J37)^(N$490-$K$490)),'PV Adoption'!J$4*(1/(1-'General Inputs'!$C$10))*$J1745*1000*$I1745,ABS(($F1745-$E1745)*(1+$J37)^(N$490-$K$490)))</f>
        <v>0</v>
      </c>
      <c r="O1745" s="357">
        <f>IF('PV Adoption'!K$4*(1/(1-'General Inputs'!$C$10))*$J1745*1000*$I1745 &lt;= ABS(($F1745-$E1745)*(1+$J37)^(O$490-$K$490)),'PV Adoption'!K$4*(1/(1-'General Inputs'!$C$10))*$J1745*1000*$I1745,ABS(($F1745-$E1745)*(1+$J37)^(O$490-$K$490)))</f>
        <v>0</v>
      </c>
      <c r="P1745" s="357">
        <f>IF('PV Adoption'!L$4*(1/(1-'General Inputs'!$C$10))*$J1745*1000*$I1745 &lt;= ABS(($F1745-$E1745)*(1+$J37)^(P$490-$K$490)),'PV Adoption'!L$4*(1/(1-'General Inputs'!$C$10))*$J1745*1000*$I1745,ABS(($F1745-$E1745)*(1+$J37)^(P$490-$K$490)))</f>
        <v>0</v>
      </c>
      <c r="Q1745" s="357">
        <f>IF('PV Adoption'!M$4*(1/(1-'General Inputs'!$C$10))*$J1745*1000*$I1745 &lt;= ABS(($F1745-$E1745)*(1+$J37)^(Q$490-$K$490)),'PV Adoption'!M$4*(1/(1-'General Inputs'!$C$10))*$J1745*1000*$I1745,ABS(($F1745-$E1745)*(1+$J37)^(Q$490-$K$490)))</f>
        <v>0</v>
      </c>
      <c r="R1745" s="357">
        <f>IF('PV Adoption'!N$4*(1/(1-'General Inputs'!$C$10))*$J1745*1000*$I1745 &lt;= ABS(($F1745-$E1745)*(1+$J37)^(R$490-$K$490)),'PV Adoption'!N$4*(1/(1-'General Inputs'!$C$10))*$J1745*1000*$I1745,ABS(($F1745-$E1745)*(1+$J37)^(R$490-$K$490)))</f>
        <v>0</v>
      </c>
      <c r="S1745" s="357">
        <f>IF('PV Adoption'!O$4*(1/(1-'General Inputs'!$C$10))*$J1745*1000*$I1745 &lt;= ABS(($F1745-$E1745)*(1+$J37)^(S$490-$K$490)),'PV Adoption'!O$4*(1/(1-'General Inputs'!$C$10))*$J1745*1000*$I1745,ABS(($F1745-$E1745)*(1+$J37)^(S$490-$K$490)))</f>
        <v>0</v>
      </c>
      <c r="T1745" s="357">
        <f>IF('PV Adoption'!P$4*(1/(1-'General Inputs'!$C$10))*$J1745*1000*$I1745 &lt;= ABS(($F1745-$E1745)*(1+$J37)^(T$490-$K$490)),'PV Adoption'!P$4*(1/(1-'General Inputs'!$C$10))*$J1745*1000*$I1745,ABS(($F1745-$E1745)*(1+$J37)^(T$490-$K$490)))</f>
        <v>0</v>
      </c>
      <c r="U1745" s="357">
        <f>IF('PV Adoption'!Q$4*(1/(1-'General Inputs'!$C$10))*$J1745*1000*$I1745 &lt;= ABS(($F1745-$E1745)*(1+$J37)^(U$490-$K$490)),'PV Adoption'!Q$4*(1/(1-'General Inputs'!$C$10))*$J1745*1000*$I1745,ABS(($F1745-$E1745)*(1+$J37)^(U$490-$K$490)))</f>
        <v>0</v>
      </c>
      <c r="V1745" s="357">
        <f>IF('PV Adoption'!R$4*(1/(1-'General Inputs'!$C$10))*$J1745*1000*$I1745 &lt;= ABS(($F1745-$E1745)*(1+$J37)^(V$490-$K$490)),'PV Adoption'!R$4*(1/(1-'General Inputs'!$C$10))*$J1745*1000*$I1745,ABS(($F1745-$E1745)*(1+$J37)^(V$490-$K$490)))</f>
        <v>0</v>
      </c>
      <c r="W1745" s="357">
        <f>IF('PV Adoption'!S$4*(1/(1-'General Inputs'!$C$10))*$J1745*1000*$I1745 &lt;= ABS(($F1745-$E1745)*(1+$J37)^(W$490-$K$490)),'PV Adoption'!S$4*(1/(1-'General Inputs'!$C$10))*$J1745*1000*$I1745,ABS(($F1745-$E1745)*(1+$J37)^(W$490-$K$490)))</f>
        <v>0</v>
      </c>
      <c r="X1745" s="357">
        <f>IF('PV Adoption'!T$4*(1/(1-'General Inputs'!$C$10))*$J1745*1000*$I1745 &lt;= ABS(($F1745-$E1745)*(1+$J37)^(X$490-$K$490)),'PV Adoption'!T$4*(1/(1-'General Inputs'!$C$10))*$J1745*1000*$I1745,ABS(($F1745-$E1745)*(1+$J37)^(X$490-$K$490)))</f>
        <v>0</v>
      </c>
      <c r="Y1745" s="357">
        <f>IF('PV Adoption'!U$4*(1/(1-'General Inputs'!$C$10))*$J1745*1000*$I1745 &lt;= ABS(($F1745-$E1745)*(1+$J37)^(Y$490-$K$490)),'PV Adoption'!U$4*(1/(1-'General Inputs'!$C$10))*$J1745*1000*$I1745,ABS(($F1745-$E1745)*(1+$J37)^(Y$490-$K$490)))</f>
        <v>0</v>
      </c>
      <c r="Z1745" s="357">
        <f>IF('PV Adoption'!V$4*(1/(1-'General Inputs'!$C$10))*$J1745*1000*$I1745 &lt;= ABS(($F1745-$E1745)*(1+$J37)^(Z$490-$K$490)),'PV Adoption'!V$4*(1/(1-'General Inputs'!$C$10))*$J1745*1000*$I1745,ABS(($F1745-$E1745)*(1+$J37)^(Z$490-$K$490)))</f>
        <v>0</v>
      </c>
      <c r="AA1745" s="357">
        <f>IF('PV Adoption'!W$4*(1/(1-'General Inputs'!$C$10))*$J1745*1000*$I1745 &lt;= ABS(($F1745-$E1745)*(1+$J37)^(AA$490-$K$490)),'PV Adoption'!W$4*(1/(1-'General Inputs'!$C$10))*$J1745*1000*$I1745,ABS(($F1745-$E1745)*(1+$J37)^(AA$490-$K$490)))</f>
        <v>0</v>
      </c>
      <c r="AB1745" s="357">
        <f>IF('PV Adoption'!X$4*(1/(1-'General Inputs'!$C$10))*$J1745*1000*$I1745 &lt;= ABS(($F1745-$E1745)*(1+$J37)^(AB$490-$K$490)),'PV Adoption'!X$4*(1/(1-'General Inputs'!$C$10))*$J1745*1000*$I1745,ABS(($F1745-$E1745)*(1+$J37)^(AB$490-$K$490)))</f>
        <v>0</v>
      </c>
      <c r="AC1745" s="357">
        <f>IF('PV Adoption'!Y$4*(1/(1-'General Inputs'!$C$10))*$J1745*1000*$I1745 &lt;= ABS(($F1745-$E1745)*(1+$J37)^(AC$490-$K$490)),'PV Adoption'!Y$4*(1/(1-'General Inputs'!$C$10))*$J1745*1000*$I1745,ABS(($F1745-$E1745)*(1+$J37)^(AC$490-$K$490)))</f>
        <v>0</v>
      </c>
      <c r="AD1745" s="357">
        <f>IF('PV Adoption'!Z$4*(1/(1-'General Inputs'!$C$10))*$J1745*1000*$I1745 &lt;= ABS(($F1745-$E1745)*(1+$J37)^(AD$490-$K$490)),'PV Adoption'!Z$4*(1/(1-'General Inputs'!$C$10))*$J1745*1000*$I1745,ABS(($F1745-$E1745)*(1+$J37)^(AD$490-$K$490)))</f>
        <v>0</v>
      </c>
      <c r="AE1745" s="357">
        <f>IF('PV Adoption'!AA$4*(1/(1-'General Inputs'!$C$10))*$J1745*1000*$I1745 &lt;= ABS(($F1745-$E1745)*(1+$J37)^(AE$490-$K$490)),'PV Adoption'!AA$4*(1/(1-'General Inputs'!$C$10))*$J1745*1000*$I1745,ABS(($F1745-$E1745)*(1+$J37)^(AE$490-$K$490)))</f>
        <v>0</v>
      </c>
      <c r="AF1745" s="357">
        <f>IF('PV Adoption'!AB$4*(1/(1-'General Inputs'!$C$10))*$J1745*1000*$I1745 &lt;= ABS(($F1745-$E1745)*(1+$J37)^(AF$490-$K$490)),'PV Adoption'!AB$4*(1/(1-'General Inputs'!$C$10))*$J1745*1000*$I1745,ABS(($F1745-$E1745)*(1+$J37)^(AF$490-$K$490)))</f>
        <v>0</v>
      </c>
      <c r="AG1745" s="357">
        <f>IF('PV Adoption'!AC$4*(1/(1-'General Inputs'!$C$10))*$J1745*1000*$I1745 &lt;= ABS(($F1745-$E1745)*(1+$J37)^(AG$490-$K$490)),'PV Adoption'!AC$4*(1/(1-'General Inputs'!$C$10))*$J1745*1000*$I1745,ABS(($F1745-$E1745)*(1+$J37)^(AG$490-$K$490)))</f>
        <v>0</v>
      </c>
      <c r="AH1745" s="357">
        <f>IF('PV Adoption'!AD$4*(1/(1-'General Inputs'!$C$10))*$J1745*1000*$I1745 &lt;= ABS(($F1745-$E1745)*(1+$J37)^(AH$490-$K$490)),'PV Adoption'!AD$4*(1/(1-'General Inputs'!$C$10))*$J1745*1000*$I1745,ABS(($F1745-$E1745)*(1+$J37)^(AH$490-$K$490)))</f>
        <v>0</v>
      </c>
      <c r="AI1745" s="357">
        <f>IF('PV Adoption'!AE$4*(1/(1-'General Inputs'!$C$10))*$J1745*1000*$I1745 &lt;= ABS(($F1745-$E1745)*(1+$J37)^(AI$490-$K$490)),'PV Adoption'!AE$4*(1/(1-'General Inputs'!$C$10))*$J1745*1000*$I1745,ABS(($F1745-$E1745)*(1+$J37)^(AI$490-$K$490)))</f>
        <v>0</v>
      </c>
      <c r="AJ1745" s="357">
        <f>IF('PV Adoption'!AF$4*(1/(1-'General Inputs'!$C$10))*$J1745*1000*$I1745 &lt;= ABS(($F1745-$E1745)*(1+$J37)^(AJ$490-$K$490)),'PV Adoption'!AF$4*(1/(1-'General Inputs'!$C$10))*$J1745*1000*$I1745,ABS(($F1745-$E1745)*(1+$J37)^(AJ$490-$K$490)))</f>
        <v>0</v>
      </c>
      <c r="AK1745" s="357">
        <v>0</v>
      </c>
      <c r="AL1745" s="357">
        <v>0</v>
      </c>
      <c r="AM1745" s="357">
        <v>0</v>
      </c>
    </row>
    <row r="1746" spans="1:39" x14ac:dyDescent="0.25">
      <c r="A1746" s="353" t="s">
        <v>314</v>
      </c>
      <c r="B1746" s="353" t="s">
        <v>314</v>
      </c>
      <c r="C1746" s="441">
        <f t="shared" ref="C1746:H1746" si="1197">C38</f>
        <v>1000</v>
      </c>
      <c r="D1746" s="441"/>
      <c r="E1746" s="441"/>
      <c r="F1746" s="441"/>
      <c r="G1746" s="441"/>
      <c r="H1746" s="441">
        <f t="shared" si="1197"/>
        <v>0</v>
      </c>
      <c r="I1746" s="470">
        <f>IFERROR(VLOOKUP(B1746,Coincidence!$B$2:$E$242,4,FALSE)*IF($G1746="Winter",'General Inputs'!$C$25,'General Inputs'!$C$24),IF($G1746="Winter",'General Inputs'!$C$25,'General Inputs'!$C$24))</f>
        <v>0.52140604400000001</v>
      </c>
      <c r="J1746" s="466">
        <f>'Nameplate by Substation'!H38</f>
        <v>7.909742047145972E-3</v>
      </c>
      <c r="K1746" s="357">
        <f>IF('PV Adoption'!G$4*(1/(1-'General Inputs'!$C$10))*$J1746*1000*$I1746 &lt;= ABS(($F1746-$E1746)*(1+$J38)^(K$490-$K$490)),'PV Adoption'!G$4*(1/(1-'General Inputs'!$C$10))*$J1746*1000*$I1746,ABS(($F1746-$E1746)*(1+$J38)^(K$490-$K$490)))</f>
        <v>0</v>
      </c>
      <c r="L1746" s="357">
        <f>IF('PV Adoption'!H$4*(1/(1-'General Inputs'!$C$10))*$J1746*1000*$I1746 &lt;= ABS(($F1746-$E1746)*(1+$J38)^(L$490-$K$490)),'PV Adoption'!H$4*(1/(1-'General Inputs'!$C$10))*$J1746*1000*$I1746,ABS(($F1746-$E1746)*(1+$J38)^(L$490-$K$490)))</f>
        <v>0</v>
      </c>
      <c r="M1746" s="357">
        <f>IF('PV Adoption'!I$4*(1/(1-'General Inputs'!$C$10))*$J1746*1000*$I1746 &lt;= ABS(($F1746-$E1746)*(1+$J38)^(M$490-$K$490)),'PV Adoption'!I$4*(1/(1-'General Inputs'!$C$10))*$J1746*1000*$I1746,ABS(($F1746-$E1746)*(1+$J38)^(M$490-$K$490)))</f>
        <v>0</v>
      </c>
      <c r="N1746" s="357">
        <f>IF('PV Adoption'!J$4*(1/(1-'General Inputs'!$C$10))*$J1746*1000*$I1746 &lt;= ABS(($F1746-$E1746)*(1+$J38)^(N$490-$K$490)),'PV Adoption'!J$4*(1/(1-'General Inputs'!$C$10))*$J1746*1000*$I1746,ABS(($F1746-$E1746)*(1+$J38)^(N$490-$K$490)))</f>
        <v>0</v>
      </c>
      <c r="O1746" s="357">
        <f>IF('PV Adoption'!K$4*(1/(1-'General Inputs'!$C$10))*$J1746*1000*$I1746 &lt;= ABS(($F1746-$E1746)*(1+$J38)^(O$490-$K$490)),'PV Adoption'!K$4*(1/(1-'General Inputs'!$C$10))*$J1746*1000*$I1746,ABS(($F1746-$E1746)*(1+$J38)^(O$490-$K$490)))</f>
        <v>0</v>
      </c>
      <c r="P1746" s="357">
        <f>IF('PV Adoption'!L$4*(1/(1-'General Inputs'!$C$10))*$J1746*1000*$I1746 &lt;= ABS(($F1746-$E1746)*(1+$J38)^(P$490-$K$490)),'PV Adoption'!L$4*(1/(1-'General Inputs'!$C$10))*$J1746*1000*$I1746,ABS(($F1746-$E1746)*(1+$J38)^(P$490-$K$490)))</f>
        <v>0</v>
      </c>
      <c r="Q1746" s="357">
        <f>IF('PV Adoption'!M$4*(1/(1-'General Inputs'!$C$10))*$J1746*1000*$I1746 &lt;= ABS(($F1746-$E1746)*(1+$J38)^(Q$490-$K$490)),'PV Adoption'!M$4*(1/(1-'General Inputs'!$C$10))*$J1746*1000*$I1746,ABS(($F1746-$E1746)*(1+$J38)^(Q$490-$K$490)))</f>
        <v>0</v>
      </c>
      <c r="R1746" s="357">
        <f>IF('PV Adoption'!N$4*(1/(1-'General Inputs'!$C$10))*$J1746*1000*$I1746 &lt;= ABS(($F1746-$E1746)*(1+$J38)^(R$490-$K$490)),'PV Adoption'!N$4*(1/(1-'General Inputs'!$C$10))*$J1746*1000*$I1746,ABS(($F1746-$E1746)*(1+$J38)^(R$490-$K$490)))</f>
        <v>0</v>
      </c>
      <c r="S1746" s="357">
        <f>IF('PV Adoption'!O$4*(1/(1-'General Inputs'!$C$10))*$J1746*1000*$I1746 &lt;= ABS(($F1746-$E1746)*(1+$J38)^(S$490-$K$490)),'PV Adoption'!O$4*(1/(1-'General Inputs'!$C$10))*$J1746*1000*$I1746,ABS(($F1746-$E1746)*(1+$J38)^(S$490-$K$490)))</f>
        <v>0</v>
      </c>
      <c r="T1746" s="357">
        <f>IF('PV Adoption'!P$4*(1/(1-'General Inputs'!$C$10))*$J1746*1000*$I1746 &lt;= ABS(($F1746-$E1746)*(1+$J38)^(T$490-$K$490)),'PV Adoption'!P$4*(1/(1-'General Inputs'!$C$10))*$J1746*1000*$I1746,ABS(($F1746-$E1746)*(1+$J38)^(T$490-$K$490)))</f>
        <v>0</v>
      </c>
      <c r="U1746" s="357">
        <f>IF('PV Adoption'!Q$4*(1/(1-'General Inputs'!$C$10))*$J1746*1000*$I1746 &lt;= ABS(($F1746-$E1746)*(1+$J38)^(U$490-$K$490)),'PV Adoption'!Q$4*(1/(1-'General Inputs'!$C$10))*$J1746*1000*$I1746,ABS(($F1746-$E1746)*(1+$J38)^(U$490-$K$490)))</f>
        <v>0</v>
      </c>
      <c r="V1746" s="357">
        <f>IF('PV Adoption'!R$4*(1/(1-'General Inputs'!$C$10))*$J1746*1000*$I1746 &lt;= ABS(($F1746-$E1746)*(1+$J38)^(V$490-$K$490)),'PV Adoption'!R$4*(1/(1-'General Inputs'!$C$10))*$J1746*1000*$I1746,ABS(($F1746-$E1746)*(1+$J38)^(V$490-$K$490)))</f>
        <v>0</v>
      </c>
      <c r="W1746" s="357">
        <f>IF('PV Adoption'!S$4*(1/(1-'General Inputs'!$C$10))*$J1746*1000*$I1746 &lt;= ABS(($F1746-$E1746)*(1+$J38)^(W$490-$K$490)),'PV Adoption'!S$4*(1/(1-'General Inputs'!$C$10))*$J1746*1000*$I1746,ABS(($F1746-$E1746)*(1+$J38)^(W$490-$K$490)))</f>
        <v>0</v>
      </c>
      <c r="X1746" s="357">
        <f>IF('PV Adoption'!T$4*(1/(1-'General Inputs'!$C$10))*$J1746*1000*$I1746 &lt;= ABS(($F1746-$E1746)*(1+$J38)^(X$490-$K$490)),'PV Adoption'!T$4*(1/(1-'General Inputs'!$C$10))*$J1746*1000*$I1746,ABS(($F1746-$E1746)*(1+$J38)^(X$490-$K$490)))</f>
        <v>0</v>
      </c>
      <c r="Y1746" s="357">
        <f>IF('PV Adoption'!U$4*(1/(1-'General Inputs'!$C$10))*$J1746*1000*$I1746 &lt;= ABS(($F1746-$E1746)*(1+$J38)^(Y$490-$K$490)),'PV Adoption'!U$4*(1/(1-'General Inputs'!$C$10))*$J1746*1000*$I1746,ABS(($F1746-$E1746)*(1+$J38)^(Y$490-$K$490)))</f>
        <v>0</v>
      </c>
      <c r="Z1746" s="357">
        <f>IF('PV Adoption'!V$4*(1/(1-'General Inputs'!$C$10))*$J1746*1000*$I1746 &lt;= ABS(($F1746-$E1746)*(1+$J38)^(Z$490-$K$490)),'PV Adoption'!V$4*(1/(1-'General Inputs'!$C$10))*$J1746*1000*$I1746,ABS(($F1746-$E1746)*(1+$J38)^(Z$490-$K$490)))</f>
        <v>0</v>
      </c>
      <c r="AA1746" s="357">
        <f>IF('PV Adoption'!W$4*(1/(1-'General Inputs'!$C$10))*$J1746*1000*$I1746 &lt;= ABS(($F1746-$E1746)*(1+$J38)^(AA$490-$K$490)),'PV Adoption'!W$4*(1/(1-'General Inputs'!$C$10))*$J1746*1000*$I1746,ABS(($F1746-$E1746)*(1+$J38)^(AA$490-$K$490)))</f>
        <v>0</v>
      </c>
      <c r="AB1746" s="357">
        <f>IF('PV Adoption'!X$4*(1/(1-'General Inputs'!$C$10))*$J1746*1000*$I1746 &lt;= ABS(($F1746-$E1746)*(1+$J38)^(AB$490-$K$490)),'PV Adoption'!X$4*(1/(1-'General Inputs'!$C$10))*$J1746*1000*$I1746,ABS(($F1746-$E1746)*(1+$J38)^(AB$490-$K$490)))</f>
        <v>0</v>
      </c>
      <c r="AC1746" s="357">
        <f>IF('PV Adoption'!Y$4*(1/(1-'General Inputs'!$C$10))*$J1746*1000*$I1746 &lt;= ABS(($F1746-$E1746)*(1+$J38)^(AC$490-$K$490)),'PV Adoption'!Y$4*(1/(1-'General Inputs'!$C$10))*$J1746*1000*$I1746,ABS(($F1746-$E1746)*(1+$J38)^(AC$490-$K$490)))</f>
        <v>0</v>
      </c>
      <c r="AD1746" s="357">
        <f>IF('PV Adoption'!Z$4*(1/(1-'General Inputs'!$C$10))*$J1746*1000*$I1746 &lt;= ABS(($F1746-$E1746)*(1+$J38)^(AD$490-$K$490)),'PV Adoption'!Z$4*(1/(1-'General Inputs'!$C$10))*$J1746*1000*$I1746,ABS(($F1746-$E1746)*(1+$J38)^(AD$490-$K$490)))</f>
        <v>0</v>
      </c>
      <c r="AE1746" s="357">
        <f>IF('PV Adoption'!AA$4*(1/(1-'General Inputs'!$C$10))*$J1746*1000*$I1746 &lt;= ABS(($F1746-$E1746)*(1+$J38)^(AE$490-$K$490)),'PV Adoption'!AA$4*(1/(1-'General Inputs'!$C$10))*$J1746*1000*$I1746,ABS(($F1746-$E1746)*(1+$J38)^(AE$490-$K$490)))</f>
        <v>0</v>
      </c>
      <c r="AF1746" s="357">
        <f>IF('PV Adoption'!AB$4*(1/(1-'General Inputs'!$C$10))*$J1746*1000*$I1746 &lt;= ABS(($F1746-$E1746)*(1+$J38)^(AF$490-$K$490)),'PV Adoption'!AB$4*(1/(1-'General Inputs'!$C$10))*$J1746*1000*$I1746,ABS(($F1746-$E1746)*(1+$J38)^(AF$490-$K$490)))</f>
        <v>0</v>
      </c>
      <c r="AG1746" s="357">
        <f>IF('PV Adoption'!AC$4*(1/(1-'General Inputs'!$C$10))*$J1746*1000*$I1746 &lt;= ABS(($F1746-$E1746)*(1+$J38)^(AG$490-$K$490)),'PV Adoption'!AC$4*(1/(1-'General Inputs'!$C$10))*$J1746*1000*$I1746,ABS(($F1746-$E1746)*(1+$J38)^(AG$490-$K$490)))</f>
        <v>0</v>
      </c>
      <c r="AH1746" s="357">
        <f>IF('PV Adoption'!AD$4*(1/(1-'General Inputs'!$C$10))*$J1746*1000*$I1746 &lt;= ABS(($F1746-$E1746)*(1+$J38)^(AH$490-$K$490)),'PV Adoption'!AD$4*(1/(1-'General Inputs'!$C$10))*$J1746*1000*$I1746,ABS(($F1746-$E1746)*(1+$J38)^(AH$490-$K$490)))</f>
        <v>0</v>
      </c>
      <c r="AI1746" s="357">
        <f>IF('PV Adoption'!AE$4*(1/(1-'General Inputs'!$C$10))*$J1746*1000*$I1746 &lt;= ABS(($F1746-$E1746)*(1+$J38)^(AI$490-$K$490)),'PV Adoption'!AE$4*(1/(1-'General Inputs'!$C$10))*$J1746*1000*$I1746,ABS(($F1746-$E1746)*(1+$J38)^(AI$490-$K$490)))</f>
        <v>0</v>
      </c>
      <c r="AJ1746" s="357">
        <f>IF('PV Adoption'!AF$4*(1/(1-'General Inputs'!$C$10))*$J1746*1000*$I1746 &lt;= ABS(($F1746-$E1746)*(1+$J38)^(AJ$490-$K$490)),'PV Adoption'!AF$4*(1/(1-'General Inputs'!$C$10))*$J1746*1000*$I1746,ABS(($F1746-$E1746)*(1+$J38)^(AJ$490-$K$490)))</f>
        <v>0</v>
      </c>
      <c r="AK1746" s="357">
        <v>0</v>
      </c>
      <c r="AL1746" s="357">
        <v>0</v>
      </c>
      <c r="AM1746" s="357">
        <v>0</v>
      </c>
    </row>
    <row r="1747" spans="1:39" x14ac:dyDescent="0.25">
      <c r="A1747" s="353" t="s">
        <v>300</v>
      </c>
      <c r="B1747" s="353" t="s">
        <v>301</v>
      </c>
      <c r="C1747" s="441">
        <f t="shared" ref="C1747:H1747" si="1198">C39</f>
        <v>10000</v>
      </c>
      <c r="D1747" s="441"/>
      <c r="E1747" s="441"/>
      <c r="F1747" s="441"/>
      <c r="G1747" s="441"/>
      <c r="H1747" s="441">
        <f t="shared" si="1198"/>
        <v>0</v>
      </c>
      <c r="I1747" s="470">
        <f>IFERROR(VLOOKUP(B1747,Coincidence!$B$2:$E$242,4,FALSE)*IF($G1747="Winter",'General Inputs'!$C$25,'General Inputs'!$C$24),IF($G1747="Winter",'General Inputs'!$C$25,'General Inputs'!$C$24))</f>
        <v>0.52140604400000001</v>
      </c>
      <c r="J1747" s="466">
        <f>'Nameplate by Substation'!H39</f>
        <v>8.644154218566959E-3</v>
      </c>
      <c r="K1747" s="357">
        <f>IF('PV Adoption'!G$4*(1/(1-'General Inputs'!$C$10))*$J1747*1000*$I1747 &lt;= ABS(($F1747-$E1747)*(1+$J39)^(K$490-$K$490)),'PV Adoption'!G$4*(1/(1-'General Inputs'!$C$10))*$J1747*1000*$I1747,ABS(($F1747-$E1747)*(1+$J39)^(K$490-$K$490)))</f>
        <v>0</v>
      </c>
      <c r="L1747" s="357">
        <f>IF('PV Adoption'!H$4*(1/(1-'General Inputs'!$C$10))*$J1747*1000*$I1747 &lt;= ABS(($F1747-$E1747)*(1+$J39)^(L$490-$K$490)),'PV Adoption'!H$4*(1/(1-'General Inputs'!$C$10))*$J1747*1000*$I1747,ABS(($F1747-$E1747)*(1+$J39)^(L$490-$K$490)))</f>
        <v>0</v>
      </c>
      <c r="M1747" s="357">
        <f>IF('PV Adoption'!I$4*(1/(1-'General Inputs'!$C$10))*$J1747*1000*$I1747 &lt;= ABS(($F1747-$E1747)*(1+$J39)^(M$490-$K$490)),'PV Adoption'!I$4*(1/(1-'General Inputs'!$C$10))*$J1747*1000*$I1747,ABS(($F1747-$E1747)*(1+$J39)^(M$490-$K$490)))</f>
        <v>0</v>
      </c>
      <c r="N1747" s="357">
        <f>IF('PV Adoption'!J$4*(1/(1-'General Inputs'!$C$10))*$J1747*1000*$I1747 &lt;= ABS(($F1747-$E1747)*(1+$J39)^(N$490-$K$490)),'PV Adoption'!J$4*(1/(1-'General Inputs'!$C$10))*$J1747*1000*$I1747,ABS(($F1747-$E1747)*(1+$J39)^(N$490-$K$490)))</f>
        <v>0</v>
      </c>
      <c r="O1747" s="357">
        <f>IF('PV Adoption'!K$4*(1/(1-'General Inputs'!$C$10))*$J1747*1000*$I1747 &lt;= ABS(($F1747-$E1747)*(1+$J39)^(O$490-$K$490)),'PV Adoption'!K$4*(1/(1-'General Inputs'!$C$10))*$J1747*1000*$I1747,ABS(($F1747-$E1747)*(1+$J39)^(O$490-$K$490)))</f>
        <v>0</v>
      </c>
      <c r="P1747" s="357">
        <f>IF('PV Adoption'!L$4*(1/(1-'General Inputs'!$C$10))*$J1747*1000*$I1747 &lt;= ABS(($F1747-$E1747)*(1+$J39)^(P$490-$K$490)),'PV Adoption'!L$4*(1/(1-'General Inputs'!$C$10))*$J1747*1000*$I1747,ABS(($F1747-$E1747)*(1+$J39)^(P$490-$K$490)))</f>
        <v>0</v>
      </c>
      <c r="Q1747" s="357">
        <f>IF('PV Adoption'!M$4*(1/(1-'General Inputs'!$C$10))*$J1747*1000*$I1747 &lt;= ABS(($F1747-$E1747)*(1+$J39)^(Q$490-$K$490)),'PV Adoption'!M$4*(1/(1-'General Inputs'!$C$10))*$J1747*1000*$I1747,ABS(($F1747-$E1747)*(1+$J39)^(Q$490-$K$490)))</f>
        <v>0</v>
      </c>
      <c r="R1747" s="357">
        <f>IF('PV Adoption'!N$4*(1/(1-'General Inputs'!$C$10))*$J1747*1000*$I1747 &lt;= ABS(($F1747-$E1747)*(1+$J39)^(R$490-$K$490)),'PV Adoption'!N$4*(1/(1-'General Inputs'!$C$10))*$J1747*1000*$I1747,ABS(($F1747-$E1747)*(1+$J39)^(R$490-$K$490)))</f>
        <v>0</v>
      </c>
      <c r="S1747" s="357">
        <f>IF('PV Adoption'!O$4*(1/(1-'General Inputs'!$C$10))*$J1747*1000*$I1747 &lt;= ABS(($F1747-$E1747)*(1+$J39)^(S$490-$K$490)),'PV Adoption'!O$4*(1/(1-'General Inputs'!$C$10))*$J1747*1000*$I1747,ABS(($F1747-$E1747)*(1+$J39)^(S$490-$K$490)))</f>
        <v>0</v>
      </c>
      <c r="T1747" s="357">
        <f>IF('PV Adoption'!P$4*(1/(1-'General Inputs'!$C$10))*$J1747*1000*$I1747 &lt;= ABS(($F1747-$E1747)*(1+$J39)^(T$490-$K$490)),'PV Adoption'!P$4*(1/(1-'General Inputs'!$C$10))*$J1747*1000*$I1747,ABS(($F1747-$E1747)*(1+$J39)^(T$490-$K$490)))</f>
        <v>0</v>
      </c>
      <c r="U1747" s="357">
        <f>IF('PV Adoption'!Q$4*(1/(1-'General Inputs'!$C$10))*$J1747*1000*$I1747 &lt;= ABS(($F1747-$E1747)*(1+$J39)^(U$490-$K$490)),'PV Adoption'!Q$4*(1/(1-'General Inputs'!$C$10))*$J1747*1000*$I1747,ABS(($F1747-$E1747)*(1+$J39)^(U$490-$K$490)))</f>
        <v>0</v>
      </c>
      <c r="V1747" s="357">
        <f>IF('PV Adoption'!R$4*(1/(1-'General Inputs'!$C$10))*$J1747*1000*$I1747 &lt;= ABS(($F1747-$E1747)*(1+$J39)^(V$490-$K$490)),'PV Adoption'!R$4*(1/(1-'General Inputs'!$C$10))*$J1747*1000*$I1747,ABS(($F1747-$E1747)*(1+$J39)^(V$490-$K$490)))</f>
        <v>0</v>
      </c>
      <c r="W1747" s="357">
        <f>IF('PV Adoption'!S$4*(1/(1-'General Inputs'!$C$10))*$J1747*1000*$I1747 &lt;= ABS(($F1747-$E1747)*(1+$J39)^(W$490-$K$490)),'PV Adoption'!S$4*(1/(1-'General Inputs'!$C$10))*$J1747*1000*$I1747,ABS(($F1747-$E1747)*(1+$J39)^(W$490-$K$490)))</f>
        <v>0</v>
      </c>
      <c r="X1747" s="357">
        <f>IF('PV Adoption'!T$4*(1/(1-'General Inputs'!$C$10))*$J1747*1000*$I1747 &lt;= ABS(($F1747-$E1747)*(1+$J39)^(X$490-$K$490)),'PV Adoption'!T$4*(1/(1-'General Inputs'!$C$10))*$J1747*1000*$I1747,ABS(($F1747-$E1747)*(1+$J39)^(X$490-$K$490)))</f>
        <v>0</v>
      </c>
      <c r="Y1747" s="357">
        <f>IF('PV Adoption'!U$4*(1/(1-'General Inputs'!$C$10))*$J1747*1000*$I1747 &lt;= ABS(($F1747-$E1747)*(1+$J39)^(Y$490-$K$490)),'PV Adoption'!U$4*(1/(1-'General Inputs'!$C$10))*$J1747*1000*$I1747,ABS(($F1747-$E1747)*(1+$J39)^(Y$490-$K$490)))</f>
        <v>0</v>
      </c>
      <c r="Z1747" s="357">
        <f>IF('PV Adoption'!V$4*(1/(1-'General Inputs'!$C$10))*$J1747*1000*$I1747 &lt;= ABS(($F1747-$E1747)*(1+$J39)^(Z$490-$K$490)),'PV Adoption'!V$4*(1/(1-'General Inputs'!$C$10))*$J1747*1000*$I1747,ABS(($F1747-$E1747)*(1+$J39)^(Z$490-$K$490)))</f>
        <v>0</v>
      </c>
      <c r="AA1747" s="357">
        <f>IF('PV Adoption'!W$4*(1/(1-'General Inputs'!$C$10))*$J1747*1000*$I1747 &lt;= ABS(($F1747-$E1747)*(1+$J39)^(AA$490-$K$490)),'PV Adoption'!W$4*(1/(1-'General Inputs'!$C$10))*$J1747*1000*$I1747,ABS(($F1747-$E1747)*(1+$J39)^(AA$490-$K$490)))</f>
        <v>0</v>
      </c>
      <c r="AB1747" s="357">
        <f>IF('PV Adoption'!X$4*(1/(1-'General Inputs'!$C$10))*$J1747*1000*$I1747 &lt;= ABS(($F1747-$E1747)*(1+$J39)^(AB$490-$K$490)),'PV Adoption'!X$4*(1/(1-'General Inputs'!$C$10))*$J1747*1000*$I1747,ABS(($F1747-$E1747)*(1+$J39)^(AB$490-$K$490)))</f>
        <v>0</v>
      </c>
      <c r="AC1747" s="357">
        <f>IF('PV Adoption'!Y$4*(1/(1-'General Inputs'!$C$10))*$J1747*1000*$I1747 &lt;= ABS(($F1747-$E1747)*(1+$J39)^(AC$490-$K$490)),'PV Adoption'!Y$4*(1/(1-'General Inputs'!$C$10))*$J1747*1000*$I1747,ABS(($F1747-$E1747)*(1+$J39)^(AC$490-$K$490)))</f>
        <v>0</v>
      </c>
      <c r="AD1747" s="357">
        <f>IF('PV Adoption'!Z$4*(1/(1-'General Inputs'!$C$10))*$J1747*1000*$I1747 &lt;= ABS(($F1747-$E1747)*(1+$J39)^(AD$490-$K$490)),'PV Adoption'!Z$4*(1/(1-'General Inputs'!$C$10))*$J1747*1000*$I1747,ABS(($F1747-$E1747)*(1+$J39)^(AD$490-$K$490)))</f>
        <v>0</v>
      </c>
      <c r="AE1747" s="357">
        <f>IF('PV Adoption'!AA$4*(1/(1-'General Inputs'!$C$10))*$J1747*1000*$I1747 &lt;= ABS(($F1747-$E1747)*(1+$J39)^(AE$490-$K$490)),'PV Adoption'!AA$4*(1/(1-'General Inputs'!$C$10))*$J1747*1000*$I1747,ABS(($F1747-$E1747)*(1+$J39)^(AE$490-$K$490)))</f>
        <v>0</v>
      </c>
      <c r="AF1747" s="357">
        <f>IF('PV Adoption'!AB$4*(1/(1-'General Inputs'!$C$10))*$J1747*1000*$I1747 &lt;= ABS(($F1747-$E1747)*(1+$J39)^(AF$490-$K$490)),'PV Adoption'!AB$4*(1/(1-'General Inputs'!$C$10))*$J1747*1000*$I1747,ABS(($F1747-$E1747)*(1+$J39)^(AF$490-$K$490)))</f>
        <v>0</v>
      </c>
      <c r="AG1747" s="357">
        <f>IF('PV Adoption'!AC$4*(1/(1-'General Inputs'!$C$10))*$J1747*1000*$I1747 &lt;= ABS(($F1747-$E1747)*(1+$J39)^(AG$490-$K$490)),'PV Adoption'!AC$4*(1/(1-'General Inputs'!$C$10))*$J1747*1000*$I1747,ABS(($F1747-$E1747)*(1+$J39)^(AG$490-$K$490)))</f>
        <v>0</v>
      </c>
      <c r="AH1747" s="357">
        <f>IF('PV Adoption'!AD$4*(1/(1-'General Inputs'!$C$10))*$J1747*1000*$I1747 &lt;= ABS(($F1747-$E1747)*(1+$J39)^(AH$490-$K$490)),'PV Adoption'!AD$4*(1/(1-'General Inputs'!$C$10))*$J1747*1000*$I1747,ABS(($F1747-$E1747)*(1+$J39)^(AH$490-$K$490)))</f>
        <v>0</v>
      </c>
      <c r="AI1747" s="357">
        <f>IF('PV Adoption'!AE$4*(1/(1-'General Inputs'!$C$10))*$J1747*1000*$I1747 &lt;= ABS(($F1747-$E1747)*(1+$J39)^(AI$490-$K$490)),'PV Adoption'!AE$4*(1/(1-'General Inputs'!$C$10))*$J1747*1000*$I1747,ABS(($F1747-$E1747)*(1+$J39)^(AI$490-$K$490)))</f>
        <v>0</v>
      </c>
      <c r="AJ1747" s="357">
        <f>IF('PV Adoption'!AF$4*(1/(1-'General Inputs'!$C$10))*$J1747*1000*$I1747 &lt;= ABS(($F1747-$E1747)*(1+$J39)^(AJ$490-$K$490)),'PV Adoption'!AF$4*(1/(1-'General Inputs'!$C$10))*$J1747*1000*$I1747,ABS(($F1747-$E1747)*(1+$J39)^(AJ$490-$K$490)))</f>
        <v>0</v>
      </c>
      <c r="AK1747" s="357">
        <v>0</v>
      </c>
      <c r="AL1747" s="357">
        <v>0</v>
      </c>
      <c r="AM1747" s="357">
        <v>0</v>
      </c>
    </row>
    <row r="1748" spans="1:39" x14ac:dyDescent="0.25">
      <c r="A1748" s="353" t="s">
        <v>300</v>
      </c>
      <c r="B1748" s="353" t="s">
        <v>317</v>
      </c>
      <c r="C1748" s="441">
        <f t="shared" ref="C1748:H1748" si="1199">C40</f>
        <v>20000</v>
      </c>
      <c r="D1748" s="441"/>
      <c r="E1748" s="441"/>
      <c r="F1748" s="441"/>
      <c r="G1748" s="441"/>
      <c r="H1748" s="441">
        <f t="shared" si="1199"/>
        <v>0</v>
      </c>
      <c r="I1748" s="470">
        <f>IFERROR(VLOOKUP(B1748,Coincidence!$B$2:$E$242,4,FALSE)*IF($G1748="Winter",'General Inputs'!$C$25,'General Inputs'!$C$24),IF($G1748="Winter",'General Inputs'!$C$25,'General Inputs'!$C$24))</f>
        <v>0.52140604400000001</v>
      </c>
      <c r="J1748" s="466">
        <f>'Nameplate by Substation'!H40</f>
        <v>9.7956362685085712E-3</v>
      </c>
      <c r="K1748" s="357">
        <f>IF('PV Adoption'!G$4*(1/(1-'General Inputs'!$C$10))*$J1748*1000*$I1748 &lt;= ABS(($F1748-$E1748)*(1+$J40)^(K$490-$K$490)),'PV Adoption'!G$4*(1/(1-'General Inputs'!$C$10))*$J1748*1000*$I1748,ABS(($F1748-$E1748)*(1+$J40)^(K$490-$K$490)))</f>
        <v>0</v>
      </c>
      <c r="L1748" s="357">
        <f>IF('PV Adoption'!H$4*(1/(1-'General Inputs'!$C$10))*$J1748*1000*$I1748 &lt;= ABS(($F1748-$E1748)*(1+$J40)^(L$490-$K$490)),'PV Adoption'!H$4*(1/(1-'General Inputs'!$C$10))*$J1748*1000*$I1748,ABS(($F1748-$E1748)*(1+$J40)^(L$490-$K$490)))</f>
        <v>0</v>
      </c>
      <c r="M1748" s="357">
        <f>IF('PV Adoption'!I$4*(1/(1-'General Inputs'!$C$10))*$J1748*1000*$I1748 &lt;= ABS(($F1748-$E1748)*(1+$J40)^(M$490-$K$490)),'PV Adoption'!I$4*(1/(1-'General Inputs'!$C$10))*$J1748*1000*$I1748,ABS(($F1748-$E1748)*(1+$J40)^(M$490-$K$490)))</f>
        <v>0</v>
      </c>
      <c r="N1748" s="357">
        <f>IF('PV Adoption'!J$4*(1/(1-'General Inputs'!$C$10))*$J1748*1000*$I1748 &lt;= ABS(($F1748-$E1748)*(1+$J40)^(N$490-$K$490)),'PV Adoption'!J$4*(1/(1-'General Inputs'!$C$10))*$J1748*1000*$I1748,ABS(($F1748-$E1748)*(1+$J40)^(N$490-$K$490)))</f>
        <v>0</v>
      </c>
      <c r="O1748" s="357">
        <f>IF('PV Adoption'!K$4*(1/(1-'General Inputs'!$C$10))*$J1748*1000*$I1748 &lt;= ABS(($F1748-$E1748)*(1+$J40)^(O$490-$K$490)),'PV Adoption'!K$4*(1/(1-'General Inputs'!$C$10))*$J1748*1000*$I1748,ABS(($F1748-$E1748)*(1+$J40)^(O$490-$K$490)))</f>
        <v>0</v>
      </c>
      <c r="P1748" s="357">
        <f>IF('PV Adoption'!L$4*(1/(1-'General Inputs'!$C$10))*$J1748*1000*$I1748 &lt;= ABS(($F1748-$E1748)*(1+$J40)^(P$490-$K$490)),'PV Adoption'!L$4*(1/(1-'General Inputs'!$C$10))*$J1748*1000*$I1748,ABS(($F1748-$E1748)*(1+$J40)^(P$490-$K$490)))</f>
        <v>0</v>
      </c>
      <c r="Q1748" s="357">
        <f>IF('PV Adoption'!M$4*(1/(1-'General Inputs'!$C$10))*$J1748*1000*$I1748 &lt;= ABS(($F1748-$E1748)*(1+$J40)^(Q$490-$K$490)),'PV Adoption'!M$4*(1/(1-'General Inputs'!$C$10))*$J1748*1000*$I1748,ABS(($F1748-$E1748)*(1+$J40)^(Q$490-$K$490)))</f>
        <v>0</v>
      </c>
      <c r="R1748" s="357">
        <f>IF('PV Adoption'!N$4*(1/(1-'General Inputs'!$C$10))*$J1748*1000*$I1748 &lt;= ABS(($F1748-$E1748)*(1+$J40)^(R$490-$K$490)),'PV Adoption'!N$4*(1/(1-'General Inputs'!$C$10))*$J1748*1000*$I1748,ABS(($F1748-$E1748)*(1+$J40)^(R$490-$K$490)))</f>
        <v>0</v>
      </c>
      <c r="S1748" s="357">
        <f>IF('PV Adoption'!O$4*(1/(1-'General Inputs'!$C$10))*$J1748*1000*$I1748 &lt;= ABS(($F1748-$E1748)*(1+$J40)^(S$490-$K$490)),'PV Adoption'!O$4*(1/(1-'General Inputs'!$C$10))*$J1748*1000*$I1748,ABS(($F1748-$E1748)*(1+$J40)^(S$490-$K$490)))</f>
        <v>0</v>
      </c>
      <c r="T1748" s="357">
        <f>IF('PV Adoption'!P$4*(1/(1-'General Inputs'!$C$10))*$J1748*1000*$I1748 &lt;= ABS(($F1748-$E1748)*(1+$J40)^(T$490-$K$490)),'PV Adoption'!P$4*(1/(1-'General Inputs'!$C$10))*$J1748*1000*$I1748,ABS(($F1748-$E1748)*(1+$J40)^(T$490-$K$490)))</f>
        <v>0</v>
      </c>
      <c r="U1748" s="357">
        <f>IF('PV Adoption'!Q$4*(1/(1-'General Inputs'!$C$10))*$J1748*1000*$I1748 &lt;= ABS(($F1748-$E1748)*(1+$J40)^(U$490-$K$490)),'PV Adoption'!Q$4*(1/(1-'General Inputs'!$C$10))*$J1748*1000*$I1748,ABS(($F1748-$E1748)*(1+$J40)^(U$490-$K$490)))</f>
        <v>0</v>
      </c>
      <c r="V1748" s="357">
        <f>IF('PV Adoption'!R$4*(1/(1-'General Inputs'!$C$10))*$J1748*1000*$I1748 &lt;= ABS(($F1748-$E1748)*(1+$J40)^(V$490-$K$490)),'PV Adoption'!R$4*(1/(1-'General Inputs'!$C$10))*$J1748*1000*$I1748,ABS(($F1748-$E1748)*(1+$J40)^(V$490-$K$490)))</f>
        <v>0</v>
      </c>
      <c r="W1748" s="357">
        <f>IF('PV Adoption'!S$4*(1/(1-'General Inputs'!$C$10))*$J1748*1000*$I1748 &lt;= ABS(($F1748-$E1748)*(1+$J40)^(W$490-$K$490)),'PV Adoption'!S$4*(1/(1-'General Inputs'!$C$10))*$J1748*1000*$I1748,ABS(($F1748-$E1748)*(1+$J40)^(W$490-$K$490)))</f>
        <v>0</v>
      </c>
      <c r="X1748" s="357">
        <f>IF('PV Adoption'!T$4*(1/(1-'General Inputs'!$C$10))*$J1748*1000*$I1748 &lt;= ABS(($F1748-$E1748)*(1+$J40)^(X$490-$K$490)),'PV Adoption'!T$4*(1/(1-'General Inputs'!$C$10))*$J1748*1000*$I1748,ABS(($F1748-$E1748)*(1+$J40)^(X$490-$K$490)))</f>
        <v>0</v>
      </c>
      <c r="Y1748" s="357">
        <f>IF('PV Adoption'!U$4*(1/(1-'General Inputs'!$C$10))*$J1748*1000*$I1748 &lt;= ABS(($F1748-$E1748)*(1+$J40)^(Y$490-$K$490)),'PV Adoption'!U$4*(1/(1-'General Inputs'!$C$10))*$J1748*1000*$I1748,ABS(($F1748-$E1748)*(1+$J40)^(Y$490-$K$490)))</f>
        <v>0</v>
      </c>
      <c r="Z1748" s="357">
        <f>IF('PV Adoption'!V$4*(1/(1-'General Inputs'!$C$10))*$J1748*1000*$I1748 &lt;= ABS(($F1748-$E1748)*(1+$J40)^(Z$490-$K$490)),'PV Adoption'!V$4*(1/(1-'General Inputs'!$C$10))*$J1748*1000*$I1748,ABS(($F1748-$E1748)*(1+$J40)^(Z$490-$K$490)))</f>
        <v>0</v>
      </c>
      <c r="AA1748" s="357">
        <f>IF('PV Adoption'!W$4*(1/(1-'General Inputs'!$C$10))*$J1748*1000*$I1748 &lt;= ABS(($F1748-$E1748)*(1+$J40)^(AA$490-$K$490)),'PV Adoption'!W$4*(1/(1-'General Inputs'!$C$10))*$J1748*1000*$I1748,ABS(($F1748-$E1748)*(1+$J40)^(AA$490-$K$490)))</f>
        <v>0</v>
      </c>
      <c r="AB1748" s="357">
        <f>IF('PV Adoption'!X$4*(1/(1-'General Inputs'!$C$10))*$J1748*1000*$I1748 &lt;= ABS(($F1748-$E1748)*(1+$J40)^(AB$490-$K$490)),'PV Adoption'!X$4*(1/(1-'General Inputs'!$C$10))*$J1748*1000*$I1748,ABS(($F1748-$E1748)*(1+$J40)^(AB$490-$K$490)))</f>
        <v>0</v>
      </c>
      <c r="AC1748" s="357">
        <f>IF('PV Adoption'!Y$4*(1/(1-'General Inputs'!$C$10))*$J1748*1000*$I1748 &lt;= ABS(($F1748-$E1748)*(1+$J40)^(AC$490-$K$490)),'PV Adoption'!Y$4*(1/(1-'General Inputs'!$C$10))*$J1748*1000*$I1748,ABS(($F1748-$E1748)*(1+$J40)^(AC$490-$K$490)))</f>
        <v>0</v>
      </c>
      <c r="AD1748" s="357">
        <f>IF('PV Adoption'!Z$4*(1/(1-'General Inputs'!$C$10))*$J1748*1000*$I1748 &lt;= ABS(($F1748-$E1748)*(1+$J40)^(AD$490-$K$490)),'PV Adoption'!Z$4*(1/(1-'General Inputs'!$C$10))*$J1748*1000*$I1748,ABS(($F1748-$E1748)*(1+$J40)^(AD$490-$K$490)))</f>
        <v>0</v>
      </c>
      <c r="AE1748" s="357">
        <f>IF('PV Adoption'!AA$4*(1/(1-'General Inputs'!$C$10))*$J1748*1000*$I1748 &lt;= ABS(($F1748-$E1748)*(1+$J40)^(AE$490-$K$490)),'PV Adoption'!AA$4*(1/(1-'General Inputs'!$C$10))*$J1748*1000*$I1748,ABS(($F1748-$E1748)*(1+$J40)^(AE$490-$K$490)))</f>
        <v>0</v>
      </c>
      <c r="AF1748" s="357">
        <f>IF('PV Adoption'!AB$4*(1/(1-'General Inputs'!$C$10))*$J1748*1000*$I1748 &lt;= ABS(($F1748-$E1748)*(1+$J40)^(AF$490-$K$490)),'PV Adoption'!AB$4*(1/(1-'General Inputs'!$C$10))*$J1748*1000*$I1748,ABS(($F1748-$E1748)*(1+$J40)^(AF$490-$K$490)))</f>
        <v>0</v>
      </c>
      <c r="AG1748" s="357">
        <f>IF('PV Adoption'!AC$4*(1/(1-'General Inputs'!$C$10))*$J1748*1000*$I1748 &lt;= ABS(($F1748-$E1748)*(1+$J40)^(AG$490-$K$490)),'PV Adoption'!AC$4*(1/(1-'General Inputs'!$C$10))*$J1748*1000*$I1748,ABS(($F1748-$E1748)*(1+$J40)^(AG$490-$K$490)))</f>
        <v>0</v>
      </c>
      <c r="AH1748" s="357">
        <f>IF('PV Adoption'!AD$4*(1/(1-'General Inputs'!$C$10))*$J1748*1000*$I1748 &lt;= ABS(($F1748-$E1748)*(1+$J40)^(AH$490-$K$490)),'PV Adoption'!AD$4*(1/(1-'General Inputs'!$C$10))*$J1748*1000*$I1748,ABS(($F1748-$E1748)*(1+$J40)^(AH$490-$K$490)))</f>
        <v>0</v>
      </c>
      <c r="AI1748" s="357">
        <f>IF('PV Adoption'!AE$4*(1/(1-'General Inputs'!$C$10))*$J1748*1000*$I1748 &lt;= ABS(($F1748-$E1748)*(1+$J40)^(AI$490-$K$490)),'PV Adoption'!AE$4*(1/(1-'General Inputs'!$C$10))*$J1748*1000*$I1748,ABS(($F1748-$E1748)*(1+$J40)^(AI$490-$K$490)))</f>
        <v>0</v>
      </c>
      <c r="AJ1748" s="357">
        <f>IF('PV Adoption'!AF$4*(1/(1-'General Inputs'!$C$10))*$J1748*1000*$I1748 &lt;= ABS(($F1748-$E1748)*(1+$J40)^(AJ$490-$K$490)),'PV Adoption'!AF$4*(1/(1-'General Inputs'!$C$10))*$J1748*1000*$I1748,ABS(($F1748-$E1748)*(1+$J40)^(AJ$490-$K$490)))</f>
        <v>0</v>
      </c>
      <c r="AK1748" s="357">
        <v>0</v>
      </c>
      <c r="AL1748" s="357">
        <v>0</v>
      </c>
      <c r="AM1748" s="357">
        <v>0</v>
      </c>
    </row>
    <row r="1749" spans="1:39" x14ac:dyDescent="0.25">
      <c r="A1749" s="353" t="s">
        <v>292</v>
      </c>
      <c r="B1749" s="353" t="s">
        <v>293</v>
      </c>
      <c r="C1749" s="441">
        <f t="shared" ref="C1749:H1749" si="1200">C41</f>
        <v>20000</v>
      </c>
      <c r="D1749" s="441"/>
      <c r="E1749" s="441"/>
      <c r="F1749" s="441"/>
      <c r="G1749" s="441"/>
      <c r="H1749" s="441">
        <f t="shared" si="1200"/>
        <v>1</v>
      </c>
      <c r="I1749" s="470">
        <f>IFERROR(VLOOKUP(B1749,Coincidence!$B$2:$E$242,4,FALSE)*IF($G1749="Winter",'General Inputs'!$C$25,'General Inputs'!$C$24),IF($G1749="Winter",'General Inputs'!$C$25,'General Inputs'!$C$24))</f>
        <v>0.52140604400000001</v>
      </c>
      <c r="J1749" s="466">
        <f>'Nameplate by Substation'!H41</f>
        <v>9.5859141481353643E-3</v>
      </c>
      <c r="K1749" s="357">
        <f>IF('PV Adoption'!G$4*(1/(1-'General Inputs'!$C$10))*$J1749*1000*$I1749 &lt;= ABS(($F1749-$E1749)*(1+$J41)^(K$490-$K$490)),'PV Adoption'!G$4*(1/(1-'General Inputs'!$C$10))*$J1749*1000*$I1749,ABS(($F1749-$E1749)*(1+$J41)^(K$490-$K$490)))</f>
        <v>0</v>
      </c>
      <c r="L1749" s="357">
        <f>IF('PV Adoption'!H$4*(1/(1-'General Inputs'!$C$10))*$J1749*1000*$I1749 &lt;= ABS(($F1749-$E1749)*(1+$J41)^(L$490-$K$490)),'PV Adoption'!H$4*(1/(1-'General Inputs'!$C$10))*$J1749*1000*$I1749,ABS(($F1749-$E1749)*(1+$J41)^(L$490-$K$490)))</f>
        <v>0</v>
      </c>
      <c r="M1749" s="357">
        <f>IF('PV Adoption'!I$4*(1/(1-'General Inputs'!$C$10))*$J1749*1000*$I1749 &lt;= ABS(($F1749-$E1749)*(1+$J41)^(M$490-$K$490)),'PV Adoption'!I$4*(1/(1-'General Inputs'!$C$10))*$J1749*1000*$I1749,ABS(($F1749-$E1749)*(1+$J41)^(M$490-$K$490)))</f>
        <v>0</v>
      </c>
      <c r="N1749" s="357">
        <f>IF('PV Adoption'!J$4*(1/(1-'General Inputs'!$C$10))*$J1749*1000*$I1749 &lt;= ABS(($F1749-$E1749)*(1+$J41)^(N$490-$K$490)),'PV Adoption'!J$4*(1/(1-'General Inputs'!$C$10))*$J1749*1000*$I1749,ABS(($F1749-$E1749)*(1+$J41)^(N$490-$K$490)))</f>
        <v>0</v>
      </c>
      <c r="O1749" s="357">
        <f>IF('PV Adoption'!K$4*(1/(1-'General Inputs'!$C$10))*$J1749*1000*$I1749 &lt;= ABS(($F1749-$E1749)*(1+$J41)^(O$490-$K$490)),'PV Adoption'!K$4*(1/(1-'General Inputs'!$C$10))*$J1749*1000*$I1749,ABS(($F1749-$E1749)*(1+$J41)^(O$490-$K$490)))</f>
        <v>0</v>
      </c>
      <c r="P1749" s="357">
        <f>IF('PV Adoption'!L$4*(1/(1-'General Inputs'!$C$10))*$J1749*1000*$I1749 &lt;= ABS(($F1749-$E1749)*(1+$J41)^(P$490-$K$490)),'PV Adoption'!L$4*(1/(1-'General Inputs'!$C$10))*$J1749*1000*$I1749,ABS(($F1749-$E1749)*(1+$J41)^(P$490-$K$490)))</f>
        <v>0</v>
      </c>
      <c r="Q1749" s="357">
        <f>IF('PV Adoption'!M$4*(1/(1-'General Inputs'!$C$10))*$J1749*1000*$I1749 &lt;= ABS(($F1749-$E1749)*(1+$J41)^(Q$490-$K$490)),'PV Adoption'!M$4*(1/(1-'General Inputs'!$C$10))*$J1749*1000*$I1749,ABS(($F1749-$E1749)*(1+$J41)^(Q$490-$K$490)))</f>
        <v>0</v>
      </c>
      <c r="R1749" s="357">
        <f>IF('PV Adoption'!N$4*(1/(1-'General Inputs'!$C$10))*$J1749*1000*$I1749 &lt;= ABS(($F1749-$E1749)*(1+$J41)^(R$490-$K$490)),'PV Adoption'!N$4*(1/(1-'General Inputs'!$C$10))*$J1749*1000*$I1749,ABS(($F1749-$E1749)*(1+$J41)^(R$490-$K$490)))</f>
        <v>0</v>
      </c>
      <c r="S1749" s="357">
        <f>IF('PV Adoption'!O$4*(1/(1-'General Inputs'!$C$10))*$J1749*1000*$I1749 &lt;= ABS(($F1749-$E1749)*(1+$J41)^(S$490-$K$490)),'PV Adoption'!O$4*(1/(1-'General Inputs'!$C$10))*$J1749*1000*$I1749,ABS(($F1749-$E1749)*(1+$J41)^(S$490-$K$490)))</f>
        <v>0</v>
      </c>
      <c r="T1749" s="357">
        <f>IF('PV Adoption'!P$4*(1/(1-'General Inputs'!$C$10))*$J1749*1000*$I1749 &lt;= ABS(($F1749-$E1749)*(1+$J41)^(T$490-$K$490)),'PV Adoption'!P$4*(1/(1-'General Inputs'!$C$10))*$J1749*1000*$I1749,ABS(($F1749-$E1749)*(1+$J41)^(T$490-$K$490)))</f>
        <v>0</v>
      </c>
      <c r="U1749" s="357">
        <f>IF('PV Adoption'!Q$4*(1/(1-'General Inputs'!$C$10))*$J1749*1000*$I1749 &lt;= ABS(($F1749-$E1749)*(1+$J41)^(U$490-$K$490)),'PV Adoption'!Q$4*(1/(1-'General Inputs'!$C$10))*$J1749*1000*$I1749,ABS(($F1749-$E1749)*(1+$J41)^(U$490-$K$490)))</f>
        <v>0</v>
      </c>
      <c r="V1749" s="357">
        <f>IF('PV Adoption'!R$4*(1/(1-'General Inputs'!$C$10))*$J1749*1000*$I1749 &lt;= ABS(($F1749-$E1749)*(1+$J41)^(V$490-$K$490)),'PV Adoption'!R$4*(1/(1-'General Inputs'!$C$10))*$J1749*1000*$I1749,ABS(($F1749-$E1749)*(1+$J41)^(V$490-$K$490)))</f>
        <v>0</v>
      </c>
      <c r="W1749" s="357">
        <f>IF('PV Adoption'!S$4*(1/(1-'General Inputs'!$C$10))*$J1749*1000*$I1749 &lt;= ABS(($F1749-$E1749)*(1+$J41)^(W$490-$K$490)),'PV Adoption'!S$4*(1/(1-'General Inputs'!$C$10))*$J1749*1000*$I1749,ABS(($F1749-$E1749)*(1+$J41)^(W$490-$K$490)))</f>
        <v>0</v>
      </c>
      <c r="X1749" s="357">
        <f>IF('PV Adoption'!T$4*(1/(1-'General Inputs'!$C$10))*$J1749*1000*$I1749 &lt;= ABS(($F1749-$E1749)*(1+$J41)^(X$490-$K$490)),'PV Adoption'!T$4*(1/(1-'General Inputs'!$C$10))*$J1749*1000*$I1749,ABS(($F1749-$E1749)*(1+$J41)^(X$490-$K$490)))</f>
        <v>0</v>
      </c>
      <c r="Y1749" s="357">
        <f>IF('PV Adoption'!U$4*(1/(1-'General Inputs'!$C$10))*$J1749*1000*$I1749 &lt;= ABS(($F1749-$E1749)*(1+$J41)^(Y$490-$K$490)),'PV Adoption'!U$4*(1/(1-'General Inputs'!$C$10))*$J1749*1000*$I1749,ABS(($F1749-$E1749)*(1+$J41)^(Y$490-$K$490)))</f>
        <v>0</v>
      </c>
      <c r="Z1749" s="357">
        <f>IF('PV Adoption'!V$4*(1/(1-'General Inputs'!$C$10))*$J1749*1000*$I1749 &lt;= ABS(($F1749-$E1749)*(1+$J41)^(Z$490-$K$490)),'PV Adoption'!V$4*(1/(1-'General Inputs'!$C$10))*$J1749*1000*$I1749,ABS(($F1749-$E1749)*(1+$J41)^(Z$490-$K$490)))</f>
        <v>0</v>
      </c>
      <c r="AA1749" s="357">
        <f>IF('PV Adoption'!W$4*(1/(1-'General Inputs'!$C$10))*$J1749*1000*$I1749 &lt;= ABS(($F1749-$E1749)*(1+$J41)^(AA$490-$K$490)),'PV Adoption'!W$4*(1/(1-'General Inputs'!$C$10))*$J1749*1000*$I1749,ABS(($F1749-$E1749)*(1+$J41)^(AA$490-$K$490)))</f>
        <v>0</v>
      </c>
      <c r="AB1749" s="357">
        <f>IF('PV Adoption'!X$4*(1/(1-'General Inputs'!$C$10))*$J1749*1000*$I1749 &lt;= ABS(($F1749-$E1749)*(1+$J41)^(AB$490-$K$490)),'PV Adoption'!X$4*(1/(1-'General Inputs'!$C$10))*$J1749*1000*$I1749,ABS(($F1749-$E1749)*(1+$J41)^(AB$490-$K$490)))</f>
        <v>0</v>
      </c>
      <c r="AC1749" s="357">
        <f>IF('PV Adoption'!Y$4*(1/(1-'General Inputs'!$C$10))*$J1749*1000*$I1749 &lt;= ABS(($F1749-$E1749)*(1+$J41)^(AC$490-$K$490)),'PV Adoption'!Y$4*(1/(1-'General Inputs'!$C$10))*$J1749*1000*$I1749,ABS(($F1749-$E1749)*(1+$J41)^(AC$490-$K$490)))</f>
        <v>0</v>
      </c>
      <c r="AD1749" s="357">
        <f>IF('PV Adoption'!Z$4*(1/(1-'General Inputs'!$C$10))*$J1749*1000*$I1749 &lt;= ABS(($F1749-$E1749)*(1+$J41)^(AD$490-$K$490)),'PV Adoption'!Z$4*(1/(1-'General Inputs'!$C$10))*$J1749*1000*$I1749,ABS(($F1749-$E1749)*(1+$J41)^(AD$490-$K$490)))</f>
        <v>0</v>
      </c>
      <c r="AE1749" s="357">
        <f>IF('PV Adoption'!AA$4*(1/(1-'General Inputs'!$C$10))*$J1749*1000*$I1749 &lt;= ABS(($F1749-$E1749)*(1+$J41)^(AE$490-$K$490)),'PV Adoption'!AA$4*(1/(1-'General Inputs'!$C$10))*$J1749*1000*$I1749,ABS(($F1749-$E1749)*(1+$J41)^(AE$490-$K$490)))</f>
        <v>0</v>
      </c>
      <c r="AF1749" s="357">
        <f>IF('PV Adoption'!AB$4*(1/(1-'General Inputs'!$C$10))*$J1749*1000*$I1749 &lt;= ABS(($F1749-$E1749)*(1+$J41)^(AF$490-$K$490)),'PV Adoption'!AB$4*(1/(1-'General Inputs'!$C$10))*$J1749*1000*$I1749,ABS(($F1749-$E1749)*(1+$J41)^(AF$490-$K$490)))</f>
        <v>0</v>
      </c>
      <c r="AG1749" s="357">
        <f>IF('PV Adoption'!AC$4*(1/(1-'General Inputs'!$C$10))*$J1749*1000*$I1749 &lt;= ABS(($F1749-$E1749)*(1+$J41)^(AG$490-$K$490)),'PV Adoption'!AC$4*(1/(1-'General Inputs'!$C$10))*$J1749*1000*$I1749,ABS(($F1749-$E1749)*(1+$J41)^(AG$490-$K$490)))</f>
        <v>0</v>
      </c>
      <c r="AH1749" s="357">
        <f>IF('PV Adoption'!AD$4*(1/(1-'General Inputs'!$C$10))*$J1749*1000*$I1749 &lt;= ABS(($F1749-$E1749)*(1+$J41)^(AH$490-$K$490)),'PV Adoption'!AD$4*(1/(1-'General Inputs'!$C$10))*$J1749*1000*$I1749,ABS(($F1749-$E1749)*(1+$J41)^(AH$490-$K$490)))</f>
        <v>0</v>
      </c>
      <c r="AI1749" s="357">
        <f>IF('PV Adoption'!AE$4*(1/(1-'General Inputs'!$C$10))*$J1749*1000*$I1749 &lt;= ABS(($F1749-$E1749)*(1+$J41)^(AI$490-$K$490)),'PV Adoption'!AE$4*(1/(1-'General Inputs'!$C$10))*$J1749*1000*$I1749,ABS(($F1749-$E1749)*(1+$J41)^(AI$490-$K$490)))</f>
        <v>0</v>
      </c>
      <c r="AJ1749" s="357">
        <f>IF('PV Adoption'!AF$4*(1/(1-'General Inputs'!$C$10))*$J1749*1000*$I1749 &lt;= ABS(($F1749-$E1749)*(1+$J41)^(AJ$490-$K$490)),'PV Adoption'!AF$4*(1/(1-'General Inputs'!$C$10))*$J1749*1000*$I1749,ABS(($F1749-$E1749)*(1+$J41)^(AJ$490-$K$490)))</f>
        <v>0</v>
      </c>
      <c r="AK1749" s="357">
        <v>0</v>
      </c>
      <c r="AL1749" s="357">
        <v>0</v>
      </c>
      <c r="AM1749" s="357">
        <v>0</v>
      </c>
    </row>
    <row r="1750" spans="1:39" x14ac:dyDescent="0.25">
      <c r="A1750" s="353" t="s">
        <v>232</v>
      </c>
      <c r="B1750" s="353" t="s">
        <v>368</v>
      </c>
      <c r="C1750" s="441">
        <f t="shared" ref="C1750:H1750" si="1201">C42</f>
        <v>20000</v>
      </c>
      <c r="D1750" s="441"/>
      <c r="E1750" s="441"/>
      <c r="F1750" s="441"/>
      <c r="G1750" s="441"/>
      <c r="H1750" s="441">
        <f t="shared" si="1201"/>
        <v>0</v>
      </c>
      <c r="I1750" s="470">
        <f>IFERROR(VLOOKUP(B1750,Coincidence!$B$2:$E$242,4,FALSE)*IF($G1750="Winter",'General Inputs'!$C$25,'General Inputs'!$C$24),IF($G1750="Winter",'General Inputs'!$C$25,'General Inputs'!$C$24))</f>
        <v>0.52140604400000001</v>
      </c>
      <c r="J1750" s="466">
        <f>'Nameplate by Substation'!H42</f>
        <v>1.0212755085062433E-2</v>
      </c>
      <c r="K1750" s="357">
        <f>IF('PV Adoption'!G$4*(1/(1-'General Inputs'!$C$10))*$J1750*1000*$I1750 &lt;= ABS(($F1750-$E1750)*(1+$J42)^(K$490-$K$490)),'PV Adoption'!G$4*(1/(1-'General Inputs'!$C$10))*$J1750*1000*$I1750,ABS(($F1750-$E1750)*(1+$J42)^(K$490-$K$490)))</f>
        <v>0</v>
      </c>
      <c r="L1750" s="357">
        <f>IF('PV Adoption'!H$4*(1/(1-'General Inputs'!$C$10))*$J1750*1000*$I1750 &lt;= ABS(($F1750-$E1750)*(1+$J42)^(L$490-$K$490)),'PV Adoption'!H$4*(1/(1-'General Inputs'!$C$10))*$J1750*1000*$I1750,ABS(($F1750-$E1750)*(1+$J42)^(L$490-$K$490)))</f>
        <v>0</v>
      </c>
      <c r="M1750" s="357">
        <f>IF('PV Adoption'!I$4*(1/(1-'General Inputs'!$C$10))*$J1750*1000*$I1750 &lt;= ABS(($F1750-$E1750)*(1+$J42)^(M$490-$K$490)),'PV Adoption'!I$4*(1/(1-'General Inputs'!$C$10))*$J1750*1000*$I1750,ABS(($F1750-$E1750)*(1+$J42)^(M$490-$K$490)))</f>
        <v>0</v>
      </c>
      <c r="N1750" s="357">
        <f>IF('PV Adoption'!J$4*(1/(1-'General Inputs'!$C$10))*$J1750*1000*$I1750 &lt;= ABS(($F1750-$E1750)*(1+$J42)^(N$490-$K$490)),'PV Adoption'!J$4*(1/(1-'General Inputs'!$C$10))*$J1750*1000*$I1750,ABS(($F1750-$E1750)*(1+$J42)^(N$490-$K$490)))</f>
        <v>0</v>
      </c>
      <c r="O1750" s="357">
        <f>IF('PV Adoption'!K$4*(1/(1-'General Inputs'!$C$10))*$J1750*1000*$I1750 &lt;= ABS(($F1750-$E1750)*(1+$J42)^(O$490-$K$490)),'PV Adoption'!K$4*(1/(1-'General Inputs'!$C$10))*$J1750*1000*$I1750,ABS(($F1750-$E1750)*(1+$J42)^(O$490-$K$490)))</f>
        <v>0</v>
      </c>
      <c r="P1750" s="357">
        <f>IF('PV Adoption'!L$4*(1/(1-'General Inputs'!$C$10))*$J1750*1000*$I1750 &lt;= ABS(($F1750-$E1750)*(1+$J42)^(P$490-$K$490)),'PV Adoption'!L$4*(1/(1-'General Inputs'!$C$10))*$J1750*1000*$I1750,ABS(($F1750-$E1750)*(1+$J42)^(P$490-$K$490)))</f>
        <v>0</v>
      </c>
      <c r="Q1750" s="357">
        <f>IF('PV Adoption'!M$4*(1/(1-'General Inputs'!$C$10))*$J1750*1000*$I1750 &lt;= ABS(($F1750-$E1750)*(1+$J42)^(Q$490-$K$490)),'PV Adoption'!M$4*(1/(1-'General Inputs'!$C$10))*$J1750*1000*$I1750,ABS(($F1750-$E1750)*(1+$J42)^(Q$490-$K$490)))</f>
        <v>0</v>
      </c>
      <c r="R1750" s="357">
        <f>IF('PV Adoption'!N$4*(1/(1-'General Inputs'!$C$10))*$J1750*1000*$I1750 &lt;= ABS(($F1750-$E1750)*(1+$J42)^(R$490-$K$490)),'PV Adoption'!N$4*(1/(1-'General Inputs'!$C$10))*$J1750*1000*$I1750,ABS(($F1750-$E1750)*(1+$J42)^(R$490-$K$490)))</f>
        <v>0</v>
      </c>
      <c r="S1750" s="357">
        <f>IF('PV Adoption'!O$4*(1/(1-'General Inputs'!$C$10))*$J1750*1000*$I1750 &lt;= ABS(($F1750-$E1750)*(1+$J42)^(S$490-$K$490)),'PV Adoption'!O$4*(1/(1-'General Inputs'!$C$10))*$J1750*1000*$I1750,ABS(($F1750-$E1750)*(1+$J42)^(S$490-$K$490)))</f>
        <v>0</v>
      </c>
      <c r="T1750" s="357">
        <f>IF('PV Adoption'!P$4*(1/(1-'General Inputs'!$C$10))*$J1750*1000*$I1750 &lt;= ABS(($F1750-$E1750)*(1+$J42)^(T$490-$K$490)),'PV Adoption'!P$4*(1/(1-'General Inputs'!$C$10))*$J1750*1000*$I1750,ABS(($F1750-$E1750)*(1+$J42)^(T$490-$K$490)))</f>
        <v>0</v>
      </c>
      <c r="U1750" s="357">
        <f>IF('PV Adoption'!Q$4*(1/(1-'General Inputs'!$C$10))*$J1750*1000*$I1750 &lt;= ABS(($F1750-$E1750)*(1+$J42)^(U$490-$K$490)),'PV Adoption'!Q$4*(1/(1-'General Inputs'!$C$10))*$J1750*1000*$I1750,ABS(($F1750-$E1750)*(1+$J42)^(U$490-$K$490)))</f>
        <v>0</v>
      </c>
      <c r="V1750" s="357">
        <f>IF('PV Adoption'!R$4*(1/(1-'General Inputs'!$C$10))*$J1750*1000*$I1750 &lt;= ABS(($F1750-$E1750)*(1+$J42)^(V$490-$K$490)),'PV Adoption'!R$4*(1/(1-'General Inputs'!$C$10))*$J1750*1000*$I1750,ABS(($F1750-$E1750)*(1+$J42)^(V$490-$K$490)))</f>
        <v>0</v>
      </c>
      <c r="W1750" s="357">
        <f>IF('PV Adoption'!S$4*(1/(1-'General Inputs'!$C$10))*$J1750*1000*$I1750 &lt;= ABS(($F1750-$E1750)*(1+$J42)^(W$490-$K$490)),'PV Adoption'!S$4*(1/(1-'General Inputs'!$C$10))*$J1750*1000*$I1750,ABS(($F1750-$E1750)*(1+$J42)^(W$490-$K$490)))</f>
        <v>0</v>
      </c>
      <c r="X1750" s="357">
        <f>IF('PV Adoption'!T$4*(1/(1-'General Inputs'!$C$10))*$J1750*1000*$I1750 &lt;= ABS(($F1750-$E1750)*(1+$J42)^(X$490-$K$490)),'PV Adoption'!T$4*(1/(1-'General Inputs'!$C$10))*$J1750*1000*$I1750,ABS(($F1750-$E1750)*(1+$J42)^(X$490-$K$490)))</f>
        <v>0</v>
      </c>
      <c r="Y1750" s="357">
        <f>IF('PV Adoption'!U$4*(1/(1-'General Inputs'!$C$10))*$J1750*1000*$I1750 &lt;= ABS(($F1750-$E1750)*(1+$J42)^(Y$490-$K$490)),'PV Adoption'!U$4*(1/(1-'General Inputs'!$C$10))*$J1750*1000*$I1750,ABS(($F1750-$E1750)*(1+$J42)^(Y$490-$K$490)))</f>
        <v>0</v>
      </c>
      <c r="Z1750" s="357">
        <f>IF('PV Adoption'!V$4*(1/(1-'General Inputs'!$C$10))*$J1750*1000*$I1750 &lt;= ABS(($F1750-$E1750)*(1+$J42)^(Z$490-$K$490)),'PV Adoption'!V$4*(1/(1-'General Inputs'!$C$10))*$J1750*1000*$I1750,ABS(($F1750-$E1750)*(1+$J42)^(Z$490-$K$490)))</f>
        <v>0</v>
      </c>
      <c r="AA1750" s="357">
        <f>IF('PV Adoption'!W$4*(1/(1-'General Inputs'!$C$10))*$J1750*1000*$I1750 &lt;= ABS(($F1750-$E1750)*(1+$J42)^(AA$490-$K$490)),'PV Adoption'!W$4*(1/(1-'General Inputs'!$C$10))*$J1750*1000*$I1750,ABS(($F1750-$E1750)*(1+$J42)^(AA$490-$K$490)))</f>
        <v>0</v>
      </c>
      <c r="AB1750" s="357">
        <f>IF('PV Adoption'!X$4*(1/(1-'General Inputs'!$C$10))*$J1750*1000*$I1750 &lt;= ABS(($F1750-$E1750)*(1+$J42)^(AB$490-$K$490)),'PV Adoption'!X$4*(1/(1-'General Inputs'!$C$10))*$J1750*1000*$I1750,ABS(($F1750-$E1750)*(1+$J42)^(AB$490-$K$490)))</f>
        <v>0</v>
      </c>
      <c r="AC1750" s="357">
        <f>IF('PV Adoption'!Y$4*(1/(1-'General Inputs'!$C$10))*$J1750*1000*$I1750 &lt;= ABS(($F1750-$E1750)*(1+$J42)^(AC$490-$K$490)),'PV Adoption'!Y$4*(1/(1-'General Inputs'!$C$10))*$J1750*1000*$I1750,ABS(($F1750-$E1750)*(1+$J42)^(AC$490-$K$490)))</f>
        <v>0</v>
      </c>
      <c r="AD1750" s="357">
        <f>IF('PV Adoption'!Z$4*(1/(1-'General Inputs'!$C$10))*$J1750*1000*$I1750 &lt;= ABS(($F1750-$E1750)*(1+$J42)^(AD$490-$K$490)),'PV Adoption'!Z$4*(1/(1-'General Inputs'!$C$10))*$J1750*1000*$I1750,ABS(($F1750-$E1750)*(1+$J42)^(AD$490-$K$490)))</f>
        <v>0</v>
      </c>
      <c r="AE1750" s="357">
        <f>IF('PV Adoption'!AA$4*(1/(1-'General Inputs'!$C$10))*$J1750*1000*$I1750 &lt;= ABS(($F1750-$E1750)*(1+$J42)^(AE$490-$K$490)),'PV Adoption'!AA$4*(1/(1-'General Inputs'!$C$10))*$J1750*1000*$I1750,ABS(($F1750-$E1750)*(1+$J42)^(AE$490-$K$490)))</f>
        <v>0</v>
      </c>
      <c r="AF1750" s="357">
        <f>IF('PV Adoption'!AB$4*(1/(1-'General Inputs'!$C$10))*$J1750*1000*$I1750 &lt;= ABS(($F1750-$E1750)*(1+$J42)^(AF$490-$K$490)),'PV Adoption'!AB$4*(1/(1-'General Inputs'!$C$10))*$J1750*1000*$I1750,ABS(($F1750-$E1750)*(1+$J42)^(AF$490-$K$490)))</f>
        <v>0</v>
      </c>
      <c r="AG1750" s="357">
        <f>IF('PV Adoption'!AC$4*(1/(1-'General Inputs'!$C$10))*$J1750*1000*$I1750 &lt;= ABS(($F1750-$E1750)*(1+$J42)^(AG$490-$K$490)),'PV Adoption'!AC$4*(1/(1-'General Inputs'!$C$10))*$J1750*1000*$I1750,ABS(($F1750-$E1750)*(1+$J42)^(AG$490-$K$490)))</f>
        <v>0</v>
      </c>
      <c r="AH1750" s="357">
        <f>IF('PV Adoption'!AD$4*(1/(1-'General Inputs'!$C$10))*$J1750*1000*$I1750 &lt;= ABS(($F1750-$E1750)*(1+$J42)^(AH$490-$K$490)),'PV Adoption'!AD$4*(1/(1-'General Inputs'!$C$10))*$J1750*1000*$I1750,ABS(($F1750-$E1750)*(1+$J42)^(AH$490-$K$490)))</f>
        <v>0</v>
      </c>
      <c r="AI1750" s="357">
        <f>IF('PV Adoption'!AE$4*(1/(1-'General Inputs'!$C$10))*$J1750*1000*$I1750 &lt;= ABS(($F1750-$E1750)*(1+$J42)^(AI$490-$K$490)),'PV Adoption'!AE$4*(1/(1-'General Inputs'!$C$10))*$J1750*1000*$I1750,ABS(($F1750-$E1750)*(1+$J42)^(AI$490-$K$490)))</f>
        <v>0</v>
      </c>
      <c r="AJ1750" s="357">
        <f>IF('PV Adoption'!AF$4*(1/(1-'General Inputs'!$C$10))*$J1750*1000*$I1750 &lt;= ABS(($F1750-$E1750)*(1+$J42)^(AJ$490-$K$490)),'PV Adoption'!AF$4*(1/(1-'General Inputs'!$C$10))*$J1750*1000*$I1750,ABS(($F1750-$E1750)*(1+$J42)^(AJ$490-$K$490)))</f>
        <v>0</v>
      </c>
      <c r="AK1750" s="357">
        <v>0</v>
      </c>
      <c r="AL1750" s="357">
        <v>0</v>
      </c>
      <c r="AM1750" s="357">
        <v>0</v>
      </c>
    </row>
    <row r="1751" spans="1:39" x14ac:dyDescent="0.25">
      <c r="A1751" s="353" t="s">
        <v>232</v>
      </c>
      <c r="B1751" s="353" t="s">
        <v>364</v>
      </c>
      <c r="C1751" s="441">
        <f t="shared" ref="C1751:H1751" si="1202">C43</f>
        <v>20000</v>
      </c>
      <c r="D1751" s="441"/>
      <c r="E1751" s="441"/>
      <c r="F1751" s="441"/>
      <c r="G1751" s="441"/>
      <c r="H1751" s="441">
        <f t="shared" si="1202"/>
        <v>0</v>
      </c>
      <c r="I1751" s="470">
        <f>IFERROR(VLOOKUP(B1751,Coincidence!$B$2:$E$242,4,FALSE)*IF($G1751="Winter",'General Inputs'!$C$25,'General Inputs'!$C$24),IF($G1751="Winter",'General Inputs'!$C$25,'General Inputs'!$C$24))</f>
        <v>0.52140604400000001</v>
      </c>
      <c r="J1751" s="466">
        <f>'Nameplate by Substation'!H43</f>
        <v>1.0903840983449035E-2</v>
      </c>
      <c r="K1751" s="357">
        <f>IF('PV Adoption'!G$4*(1/(1-'General Inputs'!$C$10))*$J1751*1000*$I1751 &lt;= ABS(($F1751-$E1751)*(1+$J43)^(K$490-$K$490)),'PV Adoption'!G$4*(1/(1-'General Inputs'!$C$10))*$J1751*1000*$I1751,ABS(($F1751-$E1751)*(1+$J43)^(K$490-$K$490)))</f>
        <v>0</v>
      </c>
      <c r="L1751" s="357">
        <f>IF('PV Adoption'!H$4*(1/(1-'General Inputs'!$C$10))*$J1751*1000*$I1751 &lt;= ABS(($F1751-$E1751)*(1+$J43)^(L$490-$K$490)),'PV Adoption'!H$4*(1/(1-'General Inputs'!$C$10))*$J1751*1000*$I1751,ABS(($F1751-$E1751)*(1+$J43)^(L$490-$K$490)))</f>
        <v>0</v>
      </c>
      <c r="M1751" s="357">
        <f>IF('PV Adoption'!I$4*(1/(1-'General Inputs'!$C$10))*$J1751*1000*$I1751 &lt;= ABS(($F1751-$E1751)*(1+$J43)^(M$490-$K$490)),'PV Adoption'!I$4*(1/(1-'General Inputs'!$C$10))*$J1751*1000*$I1751,ABS(($F1751-$E1751)*(1+$J43)^(M$490-$K$490)))</f>
        <v>0</v>
      </c>
      <c r="N1751" s="357">
        <f>IF('PV Adoption'!J$4*(1/(1-'General Inputs'!$C$10))*$J1751*1000*$I1751 &lt;= ABS(($F1751-$E1751)*(1+$J43)^(N$490-$K$490)),'PV Adoption'!J$4*(1/(1-'General Inputs'!$C$10))*$J1751*1000*$I1751,ABS(($F1751-$E1751)*(1+$J43)^(N$490-$K$490)))</f>
        <v>0</v>
      </c>
      <c r="O1751" s="357">
        <f>IF('PV Adoption'!K$4*(1/(1-'General Inputs'!$C$10))*$J1751*1000*$I1751 &lt;= ABS(($F1751-$E1751)*(1+$J43)^(O$490-$K$490)),'PV Adoption'!K$4*(1/(1-'General Inputs'!$C$10))*$J1751*1000*$I1751,ABS(($F1751-$E1751)*(1+$J43)^(O$490-$K$490)))</f>
        <v>0</v>
      </c>
      <c r="P1751" s="357">
        <f>IF('PV Adoption'!L$4*(1/(1-'General Inputs'!$C$10))*$J1751*1000*$I1751 &lt;= ABS(($F1751-$E1751)*(1+$J43)^(P$490-$K$490)),'PV Adoption'!L$4*(1/(1-'General Inputs'!$C$10))*$J1751*1000*$I1751,ABS(($F1751-$E1751)*(1+$J43)^(P$490-$K$490)))</f>
        <v>0</v>
      </c>
      <c r="Q1751" s="357">
        <f>IF('PV Adoption'!M$4*(1/(1-'General Inputs'!$C$10))*$J1751*1000*$I1751 &lt;= ABS(($F1751-$E1751)*(1+$J43)^(Q$490-$K$490)),'PV Adoption'!M$4*(1/(1-'General Inputs'!$C$10))*$J1751*1000*$I1751,ABS(($F1751-$E1751)*(1+$J43)^(Q$490-$K$490)))</f>
        <v>0</v>
      </c>
      <c r="R1751" s="357">
        <f>IF('PV Adoption'!N$4*(1/(1-'General Inputs'!$C$10))*$J1751*1000*$I1751 &lt;= ABS(($F1751-$E1751)*(1+$J43)^(R$490-$K$490)),'PV Adoption'!N$4*(1/(1-'General Inputs'!$C$10))*$J1751*1000*$I1751,ABS(($F1751-$E1751)*(1+$J43)^(R$490-$K$490)))</f>
        <v>0</v>
      </c>
      <c r="S1751" s="357">
        <f>IF('PV Adoption'!O$4*(1/(1-'General Inputs'!$C$10))*$J1751*1000*$I1751 &lt;= ABS(($F1751-$E1751)*(1+$J43)^(S$490-$K$490)),'PV Adoption'!O$4*(1/(1-'General Inputs'!$C$10))*$J1751*1000*$I1751,ABS(($F1751-$E1751)*(1+$J43)^(S$490-$K$490)))</f>
        <v>0</v>
      </c>
      <c r="T1751" s="357">
        <f>IF('PV Adoption'!P$4*(1/(1-'General Inputs'!$C$10))*$J1751*1000*$I1751 &lt;= ABS(($F1751-$E1751)*(1+$J43)^(T$490-$K$490)),'PV Adoption'!P$4*(1/(1-'General Inputs'!$C$10))*$J1751*1000*$I1751,ABS(($F1751-$E1751)*(1+$J43)^(T$490-$K$490)))</f>
        <v>0</v>
      </c>
      <c r="U1751" s="357">
        <f>IF('PV Adoption'!Q$4*(1/(1-'General Inputs'!$C$10))*$J1751*1000*$I1751 &lt;= ABS(($F1751-$E1751)*(1+$J43)^(U$490-$K$490)),'PV Adoption'!Q$4*(1/(1-'General Inputs'!$C$10))*$J1751*1000*$I1751,ABS(($F1751-$E1751)*(1+$J43)^(U$490-$K$490)))</f>
        <v>0</v>
      </c>
      <c r="V1751" s="357">
        <f>IF('PV Adoption'!R$4*(1/(1-'General Inputs'!$C$10))*$J1751*1000*$I1751 &lt;= ABS(($F1751-$E1751)*(1+$J43)^(V$490-$K$490)),'PV Adoption'!R$4*(1/(1-'General Inputs'!$C$10))*$J1751*1000*$I1751,ABS(($F1751-$E1751)*(1+$J43)^(V$490-$K$490)))</f>
        <v>0</v>
      </c>
      <c r="W1751" s="357">
        <f>IF('PV Adoption'!S$4*(1/(1-'General Inputs'!$C$10))*$J1751*1000*$I1751 &lt;= ABS(($F1751-$E1751)*(1+$J43)^(W$490-$K$490)),'PV Adoption'!S$4*(1/(1-'General Inputs'!$C$10))*$J1751*1000*$I1751,ABS(($F1751-$E1751)*(1+$J43)^(W$490-$K$490)))</f>
        <v>0</v>
      </c>
      <c r="X1751" s="357">
        <f>IF('PV Adoption'!T$4*(1/(1-'General Inputs'!$C$10))*$J1751*1000*$I1751 &lt;= ABS(($F1751-$E1751)*(1+$J43)^(X$490-$K$490)),'PV Adoption'!T$4*(1/(1-'General Inputs'!$C$10))*$J1751*1000*$I1751,ABS(($F1751-$E1751)*(1+$J43)^(X$490-$K$490)))</f>
        <v>0</v>
      </c>
      <c r="Y1751" s="357">
        <f>IF('PV Adoption'!U$4*(1/(1-'General Inputs'!$C$10))*$J1751*1000*$I1751 &lt;= ABS(($F1751-$E1751)*(1+$J43)^(Y$490-$K$490)),'PV Adoption'!U$4*(1/(1-'General Inputs'!$C$10))*$J1751*1000*$I1751,ABS(($F1751-$E1751)*(1+$J43)^(Y$490-$K$490)))</f>
        <v>0</v>
      </c>
      <c r="Z1751" s="357">
        <f>IF('PV Adoption'!V$4*(1/(1-'General Inputs'!$C$10))*$J1751*1000*$I1751 &lt;= ABS(($F1751-$E1751)*(1+$J43)^(Z$490-$K$490)),'PV Adoption'!V$4*(1/(1-'General Inputs'!$C$10))*$J1751*1000*$I1751,ABS(($F1751-$E1751)*(1+$J43)^(Z$490-$K$490)))</f>
        <v>0</v>
      </c>
      <c r="AA1751" s="357">
        <f>IF('PV Adoption'!W$4*(1/(1-'General Inputs'!$C$10))*$J1751*1000*$I1751 &lt;= ABS(($F1751-$E1751)*(1+$J43)^(AA$490-$K$490)),'PV Adoption'!W$4*(1/(1-'General Inputs'!$C$10))*$J1751*1000*$I1751,ABS(($F1751-$E1751)*(1+$J43)^(AA$490-$K$490)))</f>
        <v>0</v>
      </c>
      <c r="AB1751" s="357">
        <f>IF('PV Adoption'!X$4*(1/(1-'General Inputs'!$C$10))*$J1751*1000*$I1751 &lt;= ABS(($F1751-$E1751)*(1+$J43)^(AB$490-$K$490)),'PV Adoption'!X$4*(1/(1-'General Inputs'!$C$10))*$J1751*1000*$I1751,ABS(($F1751-$E1751)*(1+$J43)^(AB$490-$K$490)))</f>
        <v>0</v>
      </c>
      <c r="AC1751" s="357">
        <f>IF('PV Adoption'!Y$4*(1/(1-'General Inputs'!$C$10))*$J1751*1000*$I1751 &lt;= ABS(($F1751-$E1751)*(1+$J43)^(AC$490-$K$490)),'PV Adoption'!Y$4*(1/(1-'General Inputs'!$C$10))*$J1751*1000*$I1751,ABS(($F1751-$E1751)*(1+$J43)^(AC$490-$K$490)))</f>
        <v>0</v>
      </c>
      <c r="AD1751" s="357">
        <f>IF('PV Adoption'!Z$4*(1/(1-'General Inputs'!$C$10))*$J1751*1000*$I1751 &lt;= ABS(($F1751-$E1751)*(1+$J43)^(AD$490-$K$490)),'PV Adoption'!Z$4*(1/(1-'General Inputs'!$C$10))*$J1751*1000*$I1751,ABS(($F1751-$E1751)*(1+$J43)^(AD$490-$K$490)))</f>
        <v>0</v>
      </c>
      <c r="AE1751" s="357">
        <f>IF('PV Adoption'!AA$4*(1/(1-'General Inputs'!$C$10))*$J1751*1000*$I1751 &lt;= ABS(($F1751-$E1751)*(1+$J43)^(AE$490-$K$490)),'PV Adoption'!AA$4*(1/(1-'General Inputs'!$C$10))*$J1751*1000*$I1751,ABS(($F1751-$E1751)*(1+$J43)^(AE$490-$K$490)))</f>
        <v>0</v>
      </c>
      <c r="AF1751" s="357">
        <f>IF('PV Adoption'!AB$4*(1/(1-'General Inputs'!$C$10))*$J1751*1000*$I1751 &lt;= ABS(($F1751-$E1751)*(1+$J43)^(AF$490-$K$490)),'PV Adoption'!AB$4*(1/(1-'General Inputs'!$C$10))*$J1751*1000*$I1751,ABS(($F1751-$E1751)*(1+$J43)^(AF$490-$K$490)))</f>
        <v>0</v>
      </c>
      <c r="AG1751" s="357">
        <f>IF('PV Adoption'!AC$4*(1/(1-'General Inputs'!$C$10))*$J1751*1000*$I1751 &lt;= ABS(($F1751-$E1751)*(1+$J43)^(AG$490-$K$490)),'PV Adoption'!AC$4*(1/(1-'General Inputs'!$C$10))*$J1751*1000*$I1751,ABS(($F1751-$E1751)*(1+$J43)^(AG$490-$K$490)))</f>
        <v>0</v>
      </c>
      <c r="AH1751" s="357">
        <f>IF('PV Adoption'!AD$4*(1/(1-'General Inputs'!$C$10))*$J1751*1000*$I1751 &lt;= ABS(($F1751-$E1751)*(1+$J43)^(AH$490-$K$490)),'PV Adoption'!AD$4*(1/(1-'General Inputs'!$C$10))*$J1751*1000*$I1751,ABS(($F1751-$E1751)*(1+$J43)^(AH$490-$K$490)))</f>
        <v>0</v>
      </c>
      <c r="AI1751" s="357">
        <f>IF('PV Adoption'!AE$4*(1/(1-'General Inputs'!$C$10))*$J1751*1000*$I1751 &lt;= ABS(($F1751-$E1751)*(1+$J43)^(AI$490-$K$490)),'PV Adoption'!AE$4*(1/(1-'General Inputs'!$C$10))*$J1751*1000*$I1751,ABS(($F1751-$E1751)*(1+$J43)^(AI$490-$K$490)))</f>
        <v>0</v>
      </c>
      <c r="AJ1751" s="357">
        <f>IF('PV Adoption'!AF$4*(1/(1-'General Inputs'!$C$10))*$J1751*1000*$I1751 &lt;= ABS(($F1751-$E1751)*(1+$J43)^(AJ$490-$K$490)),'PV Adoption'!AF$4*(1/(1-'General Inputs'!$C$10))*$J1751*1000*$I1751,ABS(($F1751-$E1751)*(1+$J43)^(AJ$490-$K$490)))</f>
        <v>0</v>
      </c>
      <c r="AK1751" s="357">
        <v>1188.8265576480248</v>
      </c>
      <c r="AL1751" s="357">
        <v>1204.6488129170734</v>
      </c>
      <c r="AM1751" s="357">
        <v>1220.6816487457404</v>
      </c>
    </row>
    <row r="1752" spans="1:39" x14ac:dyDescent="0.25">
      <c r="A1752" s="353" t="s">
        <v>233</v>
      </c>
      <c r="B1752" s="353" t="s">
        <v>385</v>
      </c>
      <c r="C1752" s="441">
        <f t="shared" ref="C1752:H1752" si="1203">C44</f>
        <v>20000</v>
      </c>
      <c r="D1752" s="441"/>
      <c r="E1752" s="441"/>
      <c r="F1752" s="441"/>
      <c r="G1752" s="441"/>
      <c r="H1752" s="441">
        <f t="shared" si="1203"/>
        <v>0</v>
      </c>
      <c r="I1752" s="470">
        <f>IFERROR(VLOOKUP(B1752,Coincidence!$B$2:$E$242,4,FALSE)*IF($G1752="Winter",'General Inputs'!$C$25,'General Inputs'!$C$24),IF($G1752="Winter",'General Inputs'!$C$25,'General Inputs'!$C$24))</f>
        <v>0.52140604400000001</v>
      </c>
      <c r="J1752" s="466">
        <f>'Nameplate by Substation'!H44</f>
        <v>3.5593485302319437E-4</v>
      </c>
      <c r="K1752" s="357">
        <f>IF('PV Adoption'!G$4*(1/(1-'General Inputs'!$C$10))*$J1752*1000*$I1752 &lt;= ABS(($F1752-$E1752)*(1+$J44)^(K$490-$K$490)),'PV Adoption'!G$4*(1/(1-'General Inputs'!$C$10))*$J1752*1000*$I1752,ABS(($F1752-$E1752)*(1+$J44)^(K$490-$K$490)))</f>
        <v>0</v>
      </c>
      <c r="L1752" s="357">
        <f>IF('PV Adoption'!H$4*(1/(1-'General Inputs'!$C$10))*$J1752*1000*$I1752 &lt;= ABS(($F1752-$E1752)*(1+$J44)^(L$490-$K$490)),'PV Adoption'!H$4*(1/(1-'General Inputs'!$C$10))*$J1752*1000*$I1752,ABS(($F1752-$E1752)*(1+$J44)^(L$490-$K$490)))</f>
        <v>0</v>
      </c>
      <c r="M1752" s="357">
        <f>IF('PV Adoption'!I$4*(1/(1-'General Inputs'!$C$10))*$J1752*1000*$I1752 &lt;= ABS(($F1752-$E1752)*(1+$J44)^(M$490-$K$490)),'PV Adoption'!I$4*(1/(1-'General Inputs'!$C$10))*$J1752*1000*$I1752,ABS(($F1752-$E1752)*(1+$J44)^(M$490-$K$490)))</f>
        <v>0</v>
      </c>
      <c r="N1752" s="357">
        <f>IF('PV Adoption'!J$4*(1/(1-'General Inputs'!$C$10))*$J1752*1000*$I1752 &lt;= ABS(($F1752-$E1752)*(1+$J44)^(N$490-$K$490)),'PV Adoption'!J$4*(1/(1-'General Inputs'!$C$10))*$J1752*1000*$I1752,ABS(($F1752-$E1752)*(1+$J44)^(N$490-$K$490)))</f>
        <v>0</v>
      </c>
      <c r="O1752" s="357">
        <f>IF('PV Adoption'!K$4*(1/(1-'General Inputs'!$C$10))*$J1752*1000*$I1752 &lt;= ABS(($F1752-$E1752)*(1+$J44)^(O$490-$K$490)),'PV Adoption'!K$4*(1/(1-'General Inputs'!$C$10))*$J1752*1000*$I1752,ABS(($F1752-$E1752)*(1+$J44)^(O$490-$K$490)))</f>
        <v>0</v>
      </c>
      <c r="P1752" s="357">
        <f>IF('PV Adoption'!L$4*(1/(1-'General Inputs'!$C$10))*$J1752*1000*$I1752 &lt;= ABS(($F1752-$E1752)*(1+$J44)^(P$490-$K$490)),'PV Adoption'!L$4*(1/(1-'General Inputs'!$C$10))*$J1752*1000*$I1752,ABS(($F1752-$E1752)*(1+$J44)^(P$490-$K$490)))</f>
        <v>0</v>
      </c>
      <c r="Q1752" s="357">
        <f>IF('PV Adoption'!M$4*(1/(1-'General Inputs'!$C$10))*$J1752*1000*$I1752 &lt;= ABS(($F1752-$E1752)*(1+$J44)^(Q$490-$K$490)),'PV Adoption'!M$4*(1/(1-'General Inputs'!$C$10))*$J1752*1000*$I1752,ABS(($F1752-$E1752)*(1+$J44)^(Q$490-$K$490)))</f>
        <v>0</v>
      </c>
      <c r="R1752" s="357">
        <f>IF('PV Adoption'!N$4*(1/(1-'General Inputs'!$C$10))*$J1752*1000*$I1752 &lt;= ABS(($F1752-$E1752)*(1+$J44)^(R$490-$K$490)),'PV Adoption'!N$4*(1/(1-'General Inputs'!$C$10))*$J1752*1000*$I1752,ABS(($F1752-$E1752)*(1+$J44)^(R$490-$K$490)))</f>
        <v>0</v>
      </c>
      <c r="S1752" s="357">
        <f>IF('PV Adoption'!O$4*(1/(1-'General Inputs'!$C$10))*$J1752*1000*$I1752 &lt;= ABS(($F1752-$E1752)*(1+$J44)^(S$490-$K$490)),'PV Adoption'!O$4*(1/(1-'General Inputs'!$C$10))*$J1752*1000*$I1752,ABS(($F1752-$E1752)*(1+$J44)^(S$490-$K$490)))</f>
        <v>0</v>
      </c>
      <c r="T1752" s="357">
        <f>IF('PV Adoption'!P$4*(1/(1-'General Inputs'!$C$10))*$J1752*1000*$I1752 &lt;= ABS(($F1752-$E1752)*(1+$J44)^(T$490-$K$490)),'PV Adoption'!P$4*(1/(1-'General Inputs'!$C$10))*$J1752*1000*$I1752,ABS(($F1752-$E1752)*(1+$J44)^(T$490-$K$490)))</f>
        <v>0</v>
      </c>
      <c r="U1752" s="357">
        <f>IF('PV Adoption'!Q$4*(1/(1-'General Inputs'!$C$10))*$J1752*1000*$I1752 &lt;= ABS(($F1752-$E1752)*(1+$J44)^(U$490-$K$490)),'PV Adoption'!Q$4*(1/(1-'General Inputs'!$C$10))*$J1752*1000*$I1752,ABS(($F1752-$E1752)*(1+$J44)^(U$490-$K$490)))</f>
        <v>0</v>
      </c>
      <c r="V1752" s="357">
        <f>IF('PV Adoption'!R$4*(1/(1-'General Inputs'!$C$10))*$J1752*1000*$I1752 &lt;= ABS(($F1752-$E1752)*(1+$J44)^(V$490-$K$490)),'PV Adoption'!R$4*(1/(1-'General Inputs'!$C$10))*$J1752*1000*$I1752,ABS(($F1752-$E1752)*(1+$J44)^(V$490-$K$490)))</f>
        <v>0</v>
      </c>
      <c r="W1752" s="357">
        <f>IF('PV Adoption'!S$4*(1/(1-'General Inputs'!$C$10))*$J1752*1000*$I1752 &lt;= ABS(($F1752-$E1752)*(1+$J44)^(W$490-$K$490)),'PV Adoption'!S$4*(1/(1-'General Inputs'!$C$10))*$J1752*1000*$I1752,ABS(($F1752-$E1752)*(1+$J44)^(W$490-$K$490)))</f>
        <v>0</v>
      </c>
      <c r="X1752" s="357">
        <f>IF('PV Adoption'!T$4*(1/(1-'General Inputs'!$C$10))*$J1752*1000*$I1752 &lt;= ABS(($F1752-$E1752)*(1+$J44)^(X$490-$K$490)),'PV Adoption'!T$4*(1/(1-'General Inputs'!$C$10))*$J1752*1000*$I1752,ABS(($F1752-$E1752)*(1+$J44)^(X$490-$K$490)))</f>
        <v>0</v>
      </c>
      <c r="Y1752" s="357">
        <f>IF('PV Adoption'!U$4*(1/(1-'General Inputs'!$C$10))*$J1752*1000*$I1752 &lt;= ABS(($F1752-$E1752)*(1+$J44)^(Y$490-$K$490)),'PV Adoption'!U$4*(1/(1-'General Inputs'!$C$10))*$J1752*1000*$I1752,ABS(($F1752-$E1752)*(1+$J44)^(Y$490-$K$490)))</f>
        <v>0</v>
      </c>
      <c r="Z1752" s="357">
        <f>IF('PV Adoption'!V$4*(1/(1-'General Inputs'!$C$10))*$J1752*1000*$I1752 &lt;= ABS(($F1752-$E1752)*(1+$J44)^(Z$490-$K$490)),'PV Adoption'!V$4*(1/(1-'General Inputs'!$C$10))*$J1752*1000*$I1752,ABS(($F1752-$E1752)*(1+$J44)^(Z$490-$K$490)))</f>
        <v>0</v>
      </c>
      <c r="AA1752" s="357">
        <f>IF('PV Adoption'!W$4*(1/(1-'General Inputs'!$C$10))*$J1752*1000*$I1752 &lt;= ABS(($F1752-$E1752)*(1+$J44)^(AA$490-$K$490)),'PV Adoption'!W$4*(1/(1-'General Inputs'!$C$10))*$J1752*1000*$I1752,ABS(($F1752-$E1752)*(1+$J44)^(AA$490-$K$490)))</f>
        <v>0</v>
      </c>
      <c r="AB1752" s="357">
        <f>IF('PV Adoption'!X$4*(1/(1-'General Inputs'!$C$10))*$J1752*1000*$I1752 &lt;= ABS(($F1752-$E1752)*(1+$J44)^(AB$490-$K$490)),'PV Adoption'!X$4*(1/(1-'General Inputs'!$C$10))*$J1752*1000*$I1752,ABS(($F1752-$E1752)*(1+$J44)^(AB$490-$K$490)))</f>
        <v>0</v>
      </c>
      <c r="AC1752" s="357">
        <f>IF('PV Adoption'!Y$4*(1/(1-'General Inputs'!$C$10))*$J1752*1000*$I1752 &lt;= ABS(($F1752-$E1752)*(1+$J44)^(AC$490-$K$490)),'PV Adoption'!Y$4*(1/(1-'General Inputs'!$C$10))*$J1752*1000*$I1752,ABS(($F1752-$E1752)*(1+$J44)^(AC$490-$K$490)))</f>
        <v>0</v>
      </c>
      <c r="AD1752" s="357">
        <f>IF('PV Adoption'!Z$4*(1/(1-'General Inputs'!$C$10))*$J1752*1000*$I1752 &lt;= ABS(($F1752-$E1752)*(1+$J44)^(AD$490-$K$490)),'PV Adoption'!Z$4*(1/(1-'General Inputs'!$C$10))*$J1752*1000*$I1752,ABS(($F1752-$E1752)*(1+$J44)^(AD$490-$K$490)))</f>
        <v>0</v>
      </c>
      <c r="AE1752" s="357">
        <f>IF('PV Adoption'!AA$4*(1/(1-'General Inputs'!$C$10))*$J1752*1000*$I1752 &lt;= ABS(($F1752-$E1752)*(1+$J44)^(AE$490-$K$490)),'PV Adoption'!AA$4*(1/(1-'General Inputs'!$C$10))*$J1752*1000*$I1752,ABS(($F1752-$E1752)*(1+$J44)^(AE$490-$K$490)))</f>
        <v>0</v>
      </c>
      <c r="AF1752" s="357">
        <f>IF('PV Adoption'!AB$4*(1/(1-'General Inputs'!$C$10))*$J1752*1000*$I1752 &lt;= ABS(($F1752-$E1752)*(1+$J44)^(AF$490-$K$490)),'PV Adoption'!AB$4*(1/(1-'General Inputs'!$C$10))*$J1752*1000*$I1752,ABS(($F1752-$E1752)*(1+$J44)^(AF$490-$K$490)))</f>
        <v>0</v>
      </c>
      <c r="AG1752" s="357">
        <f>IF('PV Adoption'!AC$4*(1/(1-'General Inputs'!$C$10))*$J1752*1000*$I1752 &lt;= ABS(($F1752-$E1752)*(1+$J44)^(AG$490-$K$490)),'PV Adoption'!AC$4*(1/(1-'General Inputs'!$C$10))*$J1752*1000*$I1752,ABS(($F1752-$E1752)*(1+$J44)^(AG$490-$K$490)))</f>
        <v>0</v>
      </c>
      <c r="AH1752" s="357">
        <f>IF('PV Adoption'!AD$4*(1/(1-'General Inputs'!$C$10))*$J1752*1000*$I1752 &lt;= ABS(($F1752-$E1752)*(1+$J44)^(AH$490-$K$490)),'PV Adoption'!AD$4*(1/(1-'General Inputs'!$C$10))*$J1752*1000*$I1752,ABS(($F1752-$E1752)*(1+$J44)^(AH$490-$K$490)))</f>
        <v>0</v>
      </c>
      <c r="AI1752" s="357">
        <f>IF('PV Adoption'!AE$4*(1/(1-'General Inputs'!$C$10))*$J1752*1000*$I1752 &lt;= ABS(($F1752-$E1752)*(1+$J44)^(AI$490-$K$490)),'PV Adoption'!AE$4*(1/(1-'General Inputs'!$C$10))*$J1752*1000*$I1752,ABS(($F1752-$E1752)*(1+$J44)^(AI$490-$K$490)))</f>
        <v>0</v>
      </c>
      <c r="AJ1752" s="357">
        <f>IF('PV Adoption'!AF$4*(1/(1-'General Inputs'!$C$10))*$J1752*1000*$I1752 &lt;= ABS(($F1752-$E1752)*(1+$J44)^(AJ$490-$K$490)),'PV Adoption'!AF$4*(1/(1-'General Inputs'!$C$10))*$J1752*1000*$I1752,ABS(($F1752-$E1752)*(1+$J44)^(AJ$490-$K$490)))</f>
        <v>0</v>
      </c>
      <c r="AK1752" s="357">
        <v>0</v>
      </c>
      <c r="AL1752" s="357">
        <v>0</v>
      </c>
      <c r="AM1752" s="357">
        <v>0</v>
      </c>
    </row>
    <row r="1753" spans="1:39" x14ac:dyDescent="0.25">
      <c r="A1753" s="353" t="s">
        <v>436</v>
      </c>
      <c r="B1753" s="353" t="s">
        <v>437</v>
      </c>
      <c r="C1753" s="441">
        <f t="shared" ref="C1753:H1753" si="1204">C45</f>
        <v>42000</v>
      </c>
      <c r="D1753" s="441"/>
      <c r="E1753" s="441"/>
      <c r="F1753" s="441"/>
      <c r="G1753" s="441"/>
      <c r="H1753" s="441">
        <f t="shared" si="1204"/>
        <v>0</v>
      </c>
      <c r="I1753" s="470">
        <f>IFERROR(VLOOKUP(B1753,Coincidence!$B$2:$E$242,4,FALSE)*IF($G1753="Winter",'General Inputs'!$C$25,'General Inputs'!$C$24),IF($G1753="Winter",'General Inputs'!$C$25,'General Inputs'!$C$24))</f>
        <v>0.52140604400000001</v>
      </c>
      <c r="J1753" s="466">
        <f>'Nameplate by Substation'!H45</f>
        <v>2.1456209864030183E-3</v>
      </c>
      <c r="K1753" s="357">
        <f>IF('PV Adoption'!G$4*(1/(1-'General Inputs'!$C$10))*$J1753*1000*$I1753 &lt;= ABS(($F1753-$E1753)*(1+$J45)^(K$490-$K$490)),'PV Adoption'!G$4*(1/(1-'General Inputs'!$C$10))*$J1753*1000*$I1753,ABS(($F1753-$E1753)*(1+$J45)^(K$490-$K$490)))</f>
        <v>0</v>
      </c>
      <c r="L1753" s="357">
        <f>IF('PV Adoption'!H$4*(1/(1-'General Inputs'!$C$10))*$J1753*1000*$I1753 &lt;= ABS(($F1753-$E1753)*(1+$J45)^(L$490-$K$490)),'PV Adoption'!H$4*(1/(1-'General Inputs'!$C$10))*$J1753*1000*$I1753,ABS(($F1753-$E1753)*(1+$J45)^(L$490-$K$490)))</f>
        <v>0</v>
      </c>
      <c r="M1753" s="357">
        <f>IF('PV Adoption'!I$4*(1/(1-'General Inputs'!$C$10))*$J1753*1000*$I1753 &lt;= ABS(($F1753-$E1753)*(1+$J45)^(M$490-$K$490)),'PV Adoption'!I$4*(1/(1-'General Inputs'!$C$10))*$J1753*1000*$I1753,ABS(($F1753-$E1753)*(1+$J45)^(M$490-$K$490)))</f>
        <v>0</v>
      </c>
      <c r="N1753" s="357">
        <f>IF('PV Adoption'!J$4*(1/(1-'General Inputs'!$C$10))*$J1753*1000*$I1753 &lt;= ABS(($F1753-$E1753)*(1+$J45)^(N$490-$K$490)),'PV Adoption'!J$4*(1/(1-'General Inputs'!$C$10))*$J1753*1000*$I1753,ABS(($F1753-$E1753)*(1+$J45)^(N$490-$K$490)))</f>
        <v>0</v>
      </c>
      <c r="O1753" s="357">
        <f>IF('PV Adoption'!K$4*(1/(1-'General Inputs'!$C$10))*$J1753*1000*$I1753 &lt;= ABS(($F1753-$E1753)*(1+$J45)^(O$490-$K$490)),'PV Adoption'!K$4*(1/(1-'General Inputs'!$C$10))*$J1753*1000*$I1753,ABS(($F1753-$E1753)*(1+$J45)^(O$490-$K$490)))</f>
        <v>0</v>
      </c>
      <c r="P1753" s="357">
        <f>IF('PV Adoption'!L$4*(1/(1-'General Inputs'!$C$10))*$J1753*1000*$I1753 &lt;= ABS(($F1753-$E1753)*(1+$J45)^(P$490-$K$490)),'PV Adoption'!L$4*(1/(1-'General Inputs'!$C$10))*$J1753*1000*$I1753,ABS(($F1753-$E1753)*(1+$J45)^(P$490-$K$490)))</f>
        <v>0</v>
      </c>
      <c r="Q1753" s="357">
        <f>IF('PV Adoption'!M$4*(1/(1-'General Inputs'!$C$10))*$J1753*1000*$I1753 &lt;= ABS(($F1753-$E1753)*(1+$J45)^(Q$490-$K$490)),'PV Adoption'!M$4*(1/(1-'General Inputs'!$C$10))*$J1753*1000*$I1753,ABS(($F1753-$E1753)*(1+$J45)^(Q$490-$K$490)))</f>
        <v>0</v>
      </c>
      <c r="R1753" s="357">
        <f>IF('PV Adoption'!N$4*(1/(1-'General Inputs'!$C$10))*$J1753*1000*$I1753 &lt;= ABS(($F1753-$E1753)*(1+$J45)^(R$490-$K$490)),'PV Adoption'!N$4*(1/(1-'General Inputs'!$C$10))*$J1753*1000*$I1753,ABS(($F1753-$E1753)*(1+$J45)^(R$490-$K$490)))</f>
        <v>0</v>
      </c>
      <c r="S1753" s="357">
        <f>IF('PV Adoption'!O$4*(1/(1-'General Inputs'!$C$10))*$J1753*1000*$I1753 &lt;= ABS(($F1753-$E1753)*(1+$J45)^(S$490-$K$490)),'PV Adoption'!O$4*(1/(1-'General Inputs'!$C$10))*$J1753*1000*$I1753,ABS(($F1753-$E1753)*(1+$J45)^(S$490-$K$490)))</f>
        <v>0</v>
      </c>
      <c r="T1753" s="357">
        <f>IF('PV Adoption'!P$4*(1/(1-'General Inputs'!$C$10))*$J1753*1000*$I1753 &lt;= ABS(($F1753-$E1753)*(1+$J45)^(T$490-$K$490)),'PV Adoption'!P$4*(1/(1-'General Inputs'!$C$10))*$J1753*1000*$I1753,ABS(($F1753-$E1753)*(1+$J45)^(T$490-$K$490)))</f>
        <v>0</v>
      </c>
      <c r="U1753" s="357">
        <f>IF('PV Adoption'!Q$4*(1/(1-'General Inputs'!$C$10))*$J1753*1000*$I1753 &lt;= ABS(($F1753-$E1753)*(1+$J45)^(U$490-$K$490)),'PV Adoption'!Q$4*(1/(1-'General Inputs'!$C$10))*$J1753*1000*$I1753,ABS(($F1753-$E1753)*(1+$J45)^(U$490-$K$490)))</f>
        <v>0</v>
      </c>
      <c r="V1753" s="357">
        <f>IF('PV Adoption'!R$4*(1/(1-'General Inputs'!$C$10))*$J1753*1000*$I1753 &lt;= ABS(($F1753-$E1753)*(1+$J45)^(V$490-$K$490)),'PV Adoption'!R$4*(1/(1-'General Inputs'!$C$10))*$J1753*1000*$I1753,ABS(($F1753-$E1753)*(1+$J45)^(V$490-$K$490)))</f>
        <v>0</v>
      </c>
      <c r="W1753" s="357">
        <f>IF('PV Adoption'!S$4*(1/(1-'General Inputs'!$C$10))*$J1753*1000*$I1753 &lt;= ABS(($F1753-$E1753)*(1+$J45)^(W$490-$K$490)),'PV Adoption'!S$4*(1/(1-'General Inputs'!$C$10))*$J1753*1000*$I1753,ABS(($F1753-$E1753)*(1+$J45)^(W$490-$K$490)))</f>
        <v>0</v>
      </c>
      <c r="X1753" s="357">
        <f>IF('PV Adoption'!T$4*(1/(1-'General Inputs'!$C$10))*$J1753*1000*$I1753 &lt;= ABS(($F1753-$E1753)*(1+$J45)^(X$490-$K$490)),'PV Adoption'!T$4*(1/(1-'General Inputs'!$C$10))*$J1753*1000*$I1753,ABS(($F1753-$E1753)*(1+$J45)^(X$490-$K$490)))</f>
        <v>0</v>
      </c>
      <c r="Y1753" s="357">
        <f>IF('PV Adoption'!U$4*(1/(1-'General Inputs'!$C$10))*$J1753*1000*$I1753 &lt;= ABS(($F1753-$E1753)*(1+$J45)^(Y$490-$K$490)),'PV Adoption'!U$4*(1/(1-'General Inputs'!$C$10))*$J1753*1000*$I1753,ABS(($F1753-$E1753)*(1+$J45)^(Y$490-$K$490)))</f>
        <v>0</v>
      </c>
      <c r="Z1753" s="357">
        <f>IF('PV Adoption'!V$4*(1/(1-'General Inputs'!$C$10))*$J1753*1000*$I1753 &lt;= ABS(($F1753-$E1753)*(1+$J45)^(Z$490-$K$490)),'PV Adoption'!V$4*(1/(1-'General Inputs'!$C$10))*$J1753*1000*$I1753,ABS(($F1753-$E1753)*(1+$J45)^(Z$490-$K$490)))</f>
        <v>0</v>
      </c>
      <c r="AA1753" s="357">
        <f>IF('PV Adoption'!W$4*(1/(1-'General Inputs'!$C$10))*$J1753*1000*$I1753 &lt;= ABS(($F1753-$E1753)*(1+$J45)^(AA$490-$K$490)),'PV Adoption'!W$4*(1/(1-'General Inputs'!$C$10))*$J1753*1000*$I1753,ABS(($F1753-$E1753)*(1+$J45)^(AA$490-$K$490)))</f>
        <v>0</v>
      </c>
      <c r="AB1753" s="357">
        <f>IF('PV Adoption'!X$4*(1/(1-'General Inputs'!$C$10))*$J1753*1000*$I1753 &lt;= ABS(($F1753-$E1753)*(1+$J45)^(AB$490-$K$490)),'PV Adoption'!X$4*(1/(1-'General Inputs'!$C$10))*$J1753*1000*$I1753,ABS(($F1753-$E1753)*(1+$J45)^(AB$490-$K$490)))</f>
        <v>0</v>
      </c>
      <c r="AC1753" s="357">
        <f>IF('PV Adoption'!Y$4*(1/(1-'General Inputs'!$C$10))*$J1753*1000*$I1753 &lt;= ABS(($F1753-$E1753)*(1+$J45)^(AC$490-$K$490)),'PV Adoption'!Y$4*(1/(1-'General Inputs'!$C$10))*$J1753*1000*$I1753,ABS(($F1753-$E1753)*(1+$J45)^(AC$490-$K$490)))</f>
        <v>0</v>
      </c>
      <c r="AD1753" s="357">
        <f>IF('PV Adoption'!Z$4*(1/(1-'General Inputs'!$C$10))*$J1753*1000*$I1753 &lt;= ABS(($F1753-$E1753)*(1+$J45)^(AD$490-$K$490)),'PV Adoption'!Z$4*(1/(1-'General Inputs'!$C$10))*$J1753*1000*$I1753,ABS(($F1753-$E1753)*(1+$J45)^(AD$490-$K$490)))</f>
        <v>0</v>
      </c>
      <c r="AE1753" s="357">
        <f>IF('PV Adoption'!AA$4*(1/(1-'General Inputs'!$C$10))*$J1753*1000*$I1753 &lt;= ABS(($F1753-$E1753)*(1+$J45)^(AE$490-$K$490)),'PV Adoption'!AA$4*(1/(1-'General Inputs'!$C$10))*$J1753*1000*$I1753,ABS(($F1753-$E1753)*(1+$J45)^(AE$490-$K$490)))</f>
        <v>0</v>
      </c>
      <c r="AF1753" s="357">
        <f>IF('PV Adoption'!AB$4*(1/(1-'General Inputs'!$C$10))*$J1753*1000*$I1753 &lt;= ABS(($F1753-$E1753)*(1+$J45)^(AF$490-$K$490)),'PV Adoption'!AB$4*(1/(1-'General Inputs'!$C$10))*$J1753*1000*$I1753,ABS(($F1753-$E1753)*(1+$J45)^(AF$490-$K$490)))</f>
        <v>0</v>
      </c>
      <c r="AG1753" s="357">
        <f>IF('PV Adoption'!AC$4*(1/(1-'General Inputs'!$C$10))*$J1753*1000*$I1753 &lt;= ABS(($F1753-$E1753)*(1+$J45)^(AG$490-$K$490)),'PV Adoption'!AC$4*(1/(1-'General Inputs'!$C$10))*$J1753*1000*$I1753,ABS(($F1753-$E1753)*(1+$J45)^(AG$490-$K$490)))</f>
        <v>0</v>
      </c>
      <c r="AH1753" s="357">
        <f>IF('PV Adoption'!AD$4*(1/(1-'General Inputs'!$C$10))*$J1753*1000*$I1753 &lt;= ABS(($F1753-$E1753)*(1+$J45)^(AH$490-$K$490)),'PV Adoption'!AD$4*(1/(1-'General Inputs'!$C$10))*$J1753*1000*$I1753,ABS(($F1753-$E1753)*(1+$J45)^(AH$490-$K$490)))</f>
        <v>0</v>
      </c>
      <c r="AI1753" s="357">
        <f>IF('PV Adoption'!AE$4*(1/(1-'General Inputs'!$C$10))*$J1753*1000*$I1753 &lt;= ABS(($F1753-$E1753)*(1+$J45)^(AI$490-$K$490)),'PV Adoption'!AE$4*(1/(1-'General Inputs'!$C$10))*$J1753*1000*$I1753,ABS(($F1753-$E1753)*(1+$J45)^(AI$490-$K$490)))</f>
        <v>0</v>
      </c>
      <c r="AJ1753" s="357">
        <f>IF('PV Adoption'!AF$4*(1/(1-'General Inputs'!$C$10))*$J1753*1000*$I1753 &lt;= ABS(($F1753-$E1753)*(1+$J45)^(AJ$490-$K$490)),'PV Adoption'!AF$4*(1/(1-'General Inputs'!$C$10))*$J1753*1000*$I1753,ABS(($F1753-$E1753)*(1+$J45)^(AJ$490-$K$490)))</f>
        <v>0</v>
      </c>
      <c r="AK1753" s="357">
        <v>0</v>
      </c>
      <c r="AL1753" s="357">
        <v>0</v>
      </c>
      <c r="AM1753" s="357">
        <v>0</v>
      </c>
    </row>
    <row r="1754" spans="1:39" x14ac:dyDescent="0.25">
      <c r="A1754" s="353" t="s">
        <v>463</v>
      </c>
      <c r="B1754" s="353" t="s">
        <v>463</v>
      </c>
      <c r="C1754" s="441">
        <f t="shared" ref="C1754:H1754" si="1205">C46</f>
        <v>1000</v>
      </c>
      <c r="D1754" s="441"/>
      <c r="E1754" s="441"/>
      <c r="F1754" s="441"/>
      <c r="G1754" s="441"/>
      <c r="H1754" s="441">
        <f t="shared" si="1205"/>
        <v>0</v>
      </c>
      <c r="I1754" s="470">
        <f>IFERROR(VLOOKUP(B1754,Coincidence!$B$2:$E$242,4,FALSE)*IF($G1754="Winter",'General Inputs'!$C$25,'General Inputs'!$C$24),IF($G1754="Winter",'General Inputs'!$C$25,'General Inputs'!$C$24))</f>
        <v>0.52140604400000001</v>
      </c>
      <c r="J1754" s="466">
        <f>'Nameplate by Substation'!H46</f>
        <v>1.0395643480387332E-3</v>
      </c>
      <c r="K1754" s="357">
        <f>IF('PV Adoption'!G$4*(1/(1-'General Inputs'!$C$10))*$J1754*1000*$I1754 &lt;= ABS(($F1754-$E1754)*(1+$J46)^(K$490-$K$490)),'PV Adoption'!G$4*(1/(1-'General Inputs'!$C$10))*$J1754*1000*$I1754,ABS(($F1754-$E1754)*(1+$J46)^(K$490-$K$490)))</f>
        <v>0</v>
      </c>
      <c r="L1754" s="357">
        <f>IF('PV Adoption'!H$4*(1/(1-'General Inputs'!$C$10))*$J1754*1000*$I1754 &lt;= ABS(($F1754-$E1754)*(1+$J46)^(L$490-$K$490)),'PV Adoption'!H$4*(1/(1-'General Inputs'!$C$10))*$J1754*1000*$I1754,ABS(($F1754-$E1754)*(1+$J46)^(L$490-$K$490)))</f>
        <v>0</v>
      </c>
      <c r="M1754" s="357">
        <f>IF('PV Adoption'!I$4*(1/(1-'General Inputs'!$C$10))*$J1754*1000*$I1754 &lt;= ABS(($F1754-$E1754)*(1+$J46)^(M$490-$K$490)),'PV Adoption'!I$4*(1/(1-'General Inputs'!$C$10))*$J1754*1000*$I1754,ABS(($F1754-$E1754)*(1+$J46)^(M$490-$K$490)))</f>
        <v>0</v>
      </c>
      <c r="N1754" s="357">
        <f>IF('PV Adoption'!J$4*(1/(1-'General Inputs'!$C$10))*$J1754*1000*$I1754 &lt;= ABS(($F1754-$E1754)*(1+$J46)^(N$490-$K$490)),'PV Adoption'!J$4*(1/(1-'General Inputs'!$C$10))*$J1754*1000*$I1754,ABS(($F1754-$E1754)*(1+$J46)^(N$490-$K$490)))</f>
        <v>0</v>
      </c>
      <c r="O1754" s="357">
        <f>IF('PV Adoption'!K$4*(1/(1-'General Inputs'!$C$10))*$J1754*1000*$I1754 &lt;= ABS(($F1754-$E1754)*(1+$J46)^(O$490-$K$490)),'PV Adoption'!K$4*(1/(1-'General Inputs'!$C$10))*$J1754*1000*$I1754,ABS(($F1754-$E1754)*(1+$J46)^(O$490-$K$490)))</f>
        <v>0</v>
      </c>
      <c r="P1754" s="357">
        <f>IF('PV Adoption'!L$4*(1/(1-'General Inputs'!$C$10))*$J1754*1000*$I1754 &lt;= ABS(($F1754-$E1754)*(1+$J46)^(P$490-$K$490)),'PV Adoption'!L$4*(1/(1-'General Inputs'!$C$10))*$J1754*1000*$I1754,ABS(($F1754-$E1754)*(1+$J46)^(P$490-$K$490)))</f>
        <v>0</v>
      </c>
      <c r="Q1754" s="357">
        <f>IF('PV Adoption'!M$4*(1/(1-'General Inputs'!$C$10))*$J1754*1000*$I1754 &lt;= ABS(($F1754-$E1754)*(1+$J46)^(Q$490-$K$490)),'PV Adoption'!M$4*(1/(1-'General Inputs'!$C$10))*$J1754*1000*$I1754,ABS(($F1754-$E1754)*(1+$J46)^(Q$490-$K$490)))</f>
        <v>0</v>
      </c>
      <c r="R1754" s="357">
        <f>IF('PV Adoption'!N$4*(1/(1-'General Inputs'!$C$10))*$J1754*1000*$I1754 &lt;= ABS(($F1754-$E1754)*(1+$J46)^(R$490-$K$490)),'PV Adoption'!N$4*(1/(1-'General Inputs'!$C$10))*$J1754*1000*$I1754,ABS(($F1754-$E1754)*(1+$J46)^(R$490-$K$490)))</f>
        <v>0</v>
      </c>
      <c r="S1754" s="357">
        <f>IF('PV Adoption'!O$4*(1/(1-'General Inputs'!$C$10))*$J1754*1000*$I1754 &lt;= ABS(($F1754-$E1754)*(1+$J46)^(S$490-$K$490)),'PV Adoption'!O$4*(1/(1-'General Inputs'!$C$10))*$J1754*1000*$I1754,ABS(($F1754-$E1754)*(1+$J46)^(S$490-$K$490)))</f>
        <v>0</v>
      </c>
      <c r="T1754" s="357">
        <f>IF('PV Adoption'!P$4*(1/(1-'General Inputs'!$C$10))*$J1754*1000*$I1754 &lt;= ABS(($F1754-$E1754)*(1+$J46)^(T$490-$K$490)),'PV Adoption'!P$4*(1/(1-'General Inputs'!$C$10))*$J1754*1000*$I1754,ABS(($F1754-$E1754)*(1+$J46)^(T$490-$K$490)))</f>
        <v>0</v>
      </c>
      <c r="U1754" s="357">
        <f>IF('PV Adoption'!Q$4*(1/(1-'General Inputs'!$C$10))*$J1754*1000*$I1754 &lt;= ABS(($F1754-$E1754)*(1+$J46)^(U$490-$K$490)),'PV Adoption'!Q$4*(1/(1-'General Inputs'!$C$10))*$J1754*1000*$I1754,ABS(($F1754-$E1754)*(1+$J46)^(U$490-$K$490)))</f>
        <v>0</v>
      </c>
      <c r="V1754" s="357">
        <f>IF('PV Adoption'!R$4*(1/(1-'General Inputs'!$C$10))*$J1754*1000*$I1754 &lt;= ABS(($F1754-$E1754)*(1+$J46)^(V$490-$K$490)),'PV Adoption'!R$4*(1/(1-'General Inputs'!$C$10))*$J1754*1000*$I1754,ABS(($F1754-$E1754)*(1+$J46)^(V$490-$K$490)))</f>
        <v>0</v>
      </c>
      <c r="W1754" s="357">
        <f>IF('PV Adoption'!S$4*(1/(1-'General Inputs'!$C$10))*$J1754*1000*$I1754 &lt;= ABS(($F1754-$E1754)*(1+$J46)^(W$490-$K$490)),'PV Adoption'!S$4*(1/(1-'General Inputs'!$C$10))*$J1754*1000*$I1754,ABS(($F1754-$E1754)*(1+$J46)^(W$490-$K$490)))</f>
        <v>0</v>
      </c>
      <c r="X1754" s="357">
        <f>IF('PV Adoption'!T$4*(1/(1-'General Inputs'!$C$10))*$J1754*1000*$I1754 &lt;= ABS(($F1754-$E1754)*(1+$J46)^(X$490-$K$490)),'PV Adoption'!T$4*(1/(1-'General Inputs'!$C$10))*$J1754*1000*$I1754,ABS(($F1754-$E1754)*(1+$J46)^(X$490-$K$490)))</f>
        <v>0</v>
      </c>
      <c r="Y1754" s="357">
        <f>IF('PV Adoption'!U$4*(1/(1-'General Inputs'!$C$10))*$J1754*1000*$I1754 &lt;= ABS(($F1754-$E1754)*(1+$J46)^(Y$490-$K$490)),'PV Adoption'!U$4*(1/(1-'General Inputs'!$C$10))*$J1754*1000*$I1754,ABS(($F1754-$E1754)*(1+$J46)^(Y$490-$K$490)))</f>
        <v>0</v>
      </c>
      <c r="Z1754" s="357">
        <f>IF('PV Adoption'!V$4*(1/(1-'General Inputs'!$C$10))*$J1754*1000*$I1754 &lt;= ABS(($F1754-$E1754)*(1+$J46)^(Z$490-$K$490)),'PV Adoption'!V$4*(1/(1-'General Inputs'!$C$10))*$J1754*1000*$I1754,ABS(($F1754-$E1754)*(1+$J46)^(Z$490-$K$490)))</f>
        <v>0</v>
      </c>
      <c r="AA1754" s="357">
        <f>IF('PV Adoption'!W$4*(1/(1-'General Inputs'!$C$10))*$J1754*1000*$I1754 &lt;= ABS(($F1754-$E1754)*(1+$J46)^(AA$490-$K$490)),'PV Adoption'!W$4*(1/(1-'General Inputs'!$C$10))*$J1754*1000*$I1754,ABS(($F1754-$E1754)*(1+$J46)^(AA$490-$K$490)))</f>
        <v>0</v>
      </c>
      <c r="AB1754" s="357">
        <f>IF('PV Adoption'!X$4*(1/(1-'General Inputs'!$C$10))*$J1754*1000*$I1754 &lt;= ABS(($F1754-$E1754)*(1+$J46)^(AB$490-$K$490)),'PV Adoption'!X$4*(1/(1-'General Inputs'!$C$10))*$J1754*1000*$I1754,ABS(($F1754-$E1754)*(1+$J46)^(AB$490-$K$490)))</f>
        <v>0</v>
      </c>
      <c r="AC1754" s="357">
        <f>IF('PV Adoption'!Y$4*(1/(1-'General Inputs'!$C$10))*$J1754*1000*$I1754 &lt;= ABS(($F1754-$E1754)*(1+$J46)^(AC$490-$K$490)),'PV Adoption'!Y$4*(1/(1-'General Inputs'!$C$10))*$J1754*1000*$I1754,ABS(($F1754-$E1754)*(1+$J46)^(AC$490-$K$490)))</f>
        <v>0</v>
      </c>
      <c r="AD1754" s="357">
        <f>IF('PV Adoption'!Z$4*(1/(1-'General Inputs'!$C$10))*$J1754*1000*$I1754 &lt;= ABS(($F1754-$E1754)*(1+$J46)^(AD$490-$K$490)),'PV Adoption'!Z$4*(1/(1-'General Inputs'!$C$10))*$J1754*1000*$I1754,ABS(($F1754-$E1754)*(1+$J46)^(AD$490-$K$490)))</f>
        <v>0</v>
      </c>
      <c r="AE1754" s="357">
        <f>IF('PV Adoption'!AA$4*(1/(1-'General Inputs'!$C$10))*$J1754*1000*$I1754 &lt;= ABS(($F1754-$E1754)*(1+$J46)^(AE$490-$K$490)),'PV Adoption'!AA$4*(1/(1-'General Inputs'!$C$10))*$J1754*1000*$I1754,ABS(($F1754-$E1754)*(1+$J46)^(AE$490-$K$490)))</f>
        <v>0</v>
      </c>
      <c r="AF1754" s="357">
        <f>IF('PV Adoption'!AB$4*(1/(1-'General Inputs'!$C$10))*$J1754*1000*$I1754 &lt;= ABS(($F1754-$E1754)*(1+$J46)^(AF$490-$K$490)),'PV Adoption'!AB$4*(1/(1-'General Inputs'!$C$10))*$J1754*1000*$I1754,ABS(($F1754-$E1754)*(1+$J46)^(AF$490-$K$490)))</f>
        <v>0</v>
      </c>
      <c r="AG1754" s="357">
        <f>IF('PV Adoption'!AC$4*(1/(1-'General Inputs'!$C$10))*$J1754*1000*$I1754 &lt;= ABS(($F1754-$E1754)*(1+$J46)^(AG$490-$K$490)),'PV Adoption'!AC$4*(1/(1-'General Inputs'!$C$10))*$J1754*1000*$I1754,ABS(($F1754-$E1754)*(1+$J46)^(AG$490-$K$490)))</f>
        <v>0</v>
      </c>
      <c r="AH1754" s="357">
        <f>IF('PV Adoption'!AD$4*(1/(1-'General Inputs'!$C$10))*$J1754*1000*$I1754 &lt;= ABS(($F1754-$E1754)*(1+$J46)^(AH$490-$K$490)),'PV Adoption'!AD$4*(1/(1-'General Inputs'!$C$10))*$J1754*1000*$I1754,ABS(($F1754-$E1754)*(1+$J46)^(AH$490-$K$490)))</f>
        <v>0</v>
      </c>
      <c r="AI1754" s="357">
        <f>IF('PV Adoption'!AE$4*(1/(1-'General Inputs'!$C$10))*$J1754*1000*$I1754 &lt;= ABS(($F1754-$E1754)*(1+$J46)^(AI$490-$K$490)),'PV Adoption'!AE$4*(1/(1-'General Inputs'!$C$10))*$J1754*1000*$I1754,ABS(($F1754-$E1754)*(1+$J46)^(AI$490-$K$490)))</f>
        <v>0</v>
      </c>
      <c r="AJ1754" s="357">
        <f>IF('PV Adoption'!AF$4*(1/(1-'General Inputs'!$C$10))*$J1754*1000*$I1754 &lt;= ABS(($F1754-$E1754)*(1+$J46)^(AJ$490-$K$490)),'PV Adoption'!AF$4*(1/(1-'General Inputs'!$C$10))*$J1754*1000*$I1754,ABS(($F1754-$E1754)*(1+$J46)^(AJ$490-$K$490)))</f>
        <v>0</v>
      </c>
      <c r="AK1754" s="357">
        <v>124.47480349145624</v>
      </c>
      <c r="AL1754" s="357">
        <v>125.9305801213644</v>
      </c>
      <c r="AM1754" s="357">
        <v>127.40338257125171</v>
      </c>
    </row>
    <row r="1755" spans="1:39" x14ac:dyDescent="0.25">
      <c r="A1755" s="353" t="s">
        <v>534</v>
      </c>
      <c r="B1755" s="353" t="s">
        <v>534</v>
      </c>
      <c r="C1755" s="441">
        <f t="shared" ref="C1755:H1755" si="1206">C47</f>
        <v>12500</v>
      </c>
      <c r="D1755" s="441"/>
      <c r="E1755" s="441"/>
      <c r="F1755" s="441"/>
      <c r="G1755" s="441"/>
      <c r="H1755" s="441">
        <f t="shared" si="1206"/>
        <v>0</v>
      </c>
      <c r="I1755" s="470">
        <f>IFERROR(VLOOKUP(B1755,Coincidence!$B$2:$E$242,4,FALSE)*IF($G1755="Winter",'General Inputs'!$C$25,'General Inputs'!$C$24),IF($G1755="Winter",'General Inputs'!$C$25,'General Inputs'!$C$24))</f>
        <v>0.52140604400000001</v>
      </c>
      <c r="J1755" s="466">
        <f>'Nameplate by Substation'!H47</f>
        <v>7.4195572480918841E-3</v>
      </c>
      <c r="K1755" s="357">
        <f>IF('PV Adoption'!G$4*(1/(1-'General Inputs'!$C$10))*$J1755*1000*$I1755 &lt;= ABS(($F1755-$E1755)*(1+$J47)^(K$490-$K$490)),'PV Adoption'!G$4*(1/(1-'General Inputs'!$C$10))*$J1755*1000*$I1755,ABS(($F1755-$E1755)*(1+$J47)^(K$490-$K$490)))</f>
        <v>0</v>
      </c>
      <c r="L1755" s="357">
        <f>IF('PV Adoption'!H$4*(1/(1-'General Inputs'!$C$10))*$J1755*1000*$I1755 &lt;= ABS(($F1755-$E1755)*(1+$J47)^(L$490-$K$490)),'PV Adoption'!H$4*(1/(1-'General Inputs'!$C$10))*$J1755*1000*$I1755,ABS(($F1755-$E1755)*(1+$J47)^(L$490-$K$490)))</f>
        <v>0</v>
      </c>
      <c r="M1755" s="357">
        <f>IF('PV Adoption'!I$4*(1/(1-'General Inputs'!$C$10))*$J1755*1000*$I1755 &lt;= ABS(($F1755-$E1755)*(1+$J47)^(M$490-$K$490)),'PV Adoption'!I$4*(1/(1-'General Inputs'!$C$10))*$J1755*1000*$I1755,ABS(($F1755-$E1755)*(1+$J47)^(M$490-$K$490)))</f>
        <v>0</v>
      </c>
      <c r="N1755" s="357">
        <f>IF('PV Adoption'!J$4*(1/(1-'General Inputs'!$C$10))*$J1755*1000*$I1755 &lt;= ABS(($F1755-$E1755)*(1+$J47)^(N$490-$K$490)),'PV Adoption'!J$4*(1/(1-'General Inputs'!$C$10))*$J1755*1000*$I1755,ABS(($F1755-$E1755)*(1+$J47)^(N$490-$K$490)))</f>
        <v>0</v>
      </c>
      <c r="O1755" s="357">
        <f>IF('PV Adoption'!K$4*(1/(1-'General Inputs'!$C$10))*$J1755*1000*$I1755 &lt;= ABS(($F1755-$E1755)*(1+$J47)^(O$490-$K$490)),'PV Adoption'!K$4*(1/(1-'General Inputs'!$C$10))*$J1755*1000*$I1755,ABS(($F1755-$E1755)*(1+$J47)^(O$490-$K$490)))</f>
        <v>0</v>
      </c>
      <c r="P1755" s="357">
        <f>IF('PV Adoption'!L$4*(1/(1-'General Inputs'!$C$10))*$J1755*1000*$I1755 &lt;= ABS(($F1755-$E1755)*(1+$J47)^(P$490-$K$490)),'PV Adoption'!L$4*(1/(1-'General Inputs'!$C$10))*$J1755*1000*$I1755,ABS(($F1755-$E1755)*(1+$J47)^(P$490-$K$490)))</f>
        <v>0</v>
      </c>
      <c r="Q1755" s="357">
        <f>IF('PV Adoption'!M$4*(1/(1-'General Inputs'!$C$10))*$J1755*1000*$I1755 &lt;= ABS(($F1755-$E1755)*(1+$J47)^(Q$490-$K$490)),'PV Adoption'!M$4*(1/(1-'General Inputs'!$C$10))*$J1755*1000*$I1755,ABS(($F1755-$E1755)*(1+$J47)^(Q$490-$K$490)))</f>
        <v>0</v>
      </c>
      <c r="R1755" s="357">
        <f>IF('PV Adoption'!N$4*(1/(1-'General Inputs'!$C$10))*$J1755*1000*$I1755 &lt;= ABS(($F1755-$E1755)*(1+$J47)^(R$490-$K$490)),'PV Adoption'!N$4*(1/(1-'General Inputs'!$C$10))*$J1755*1000*$I1755,ABS(($F1755-$E1755)*(1+$J47)^(R$490-$K$490)))</f>
        <v>0</v>
      </c>
      <c r="S1755" s="357">
        <f>IF('PV Adoption'!O$4*(1/(1-'General Inputs'!$C$10))*$J1755*1000*$I1755 &lt;= ABS(($F1755-$E1755)*(1+$J47)^(S$490-$K$490)),'PV Adoption'!O$4*(1/(1-'General Inputs'!$C$10))*$J1755*1000*$I1755,ABS(($F1755-$E1755)*(1+$J47)^(S$490-$K$490)))</f>
        <v>0</v>
      </c>
      <c r="T1755" s="357">
        <f>IF('PV Adoption'!P$4*(1/(1-'General Inputs'!$C$10))*$J1755*1000*$I1755 &lt;= ABS(($F1755-$E1755)*(1+$J47)^(T$490-$K$490)),'PV Adoption'!P$4*(1/(1-'General Inputs'!$C$10))*$J1755*1000*$I1755,ABS(($F1755-$E1755)*(1+$J47)^(T$490-$K$490)))</f>
        <v>0</v>
      </c>
      <c r="U1755" s="357">
        <f>IF('PV Adoption'!Q$4*(1/(1-'General Inputs'!$C$10))*$J1755*1000*$I1755 &lt;= ABS(($F1755-$E1755)*(1+$J47)^(U$490-$K$490)),'PV Adoption'!Q$4*(1/(1-'General Inputs'!$C$10))*$J1755*1000*$I1755,ABS(($F1755-$E1755)*(1+$J47)^(U$490-$K$490)))</f>
        <v>0</v>
      </c>
      <c r="V1755" s="357">
        <f>IF('PV Adoption'!R$4*(1/(1-'General Inputs'!$C$10))*$J1755*1000*$I1755 &lt;= ABS(($F1755-$E1755)*(1+$J47)^(V$490-$K$490)),'PV Adoption'!R$4*(1/(1-'General Inputs'!$C$10))*$J1755*1000*$I1755,ABS(($F1755-$E1755)*(1+$J47)^(V$490-$K$490)))</f>
        <v>0</v>
      </c>
      <c r="W1755" s="357">
        <f>IF('PV Adoption'!S$4*(1/(1-'General Inputs'!$C$10))*$J1755*1000*$I1755 &lt;= ABS(($F1755-$E1755)*(1+$J47)^(W$490-$K$490)),'PV Adoption'!S$4*(1/(1-'General Inputs'!$C$10))*$J1755*1000*$I1755,ABS(($F1755-$E1755)*(1+$J47)^(W$490-$K$490)))</f>
        <v>0</v>
      </c>
      <c r="X1755" s="357">
        <f>IF('PV Adoption'!T$4*(1/(1-'General Inputs'!$C$10))*$J1755*1000*$I1755 &lt;= ABS(($F1755-$E1755)*(1+$J47)^(X$490-$K$490)),'PV Adoption'!T$4*(1/(1-'General Inputs'!$C$10))*$J1755*1000*$I1755,ABS(($F1755-$E1755)*(1+$J47)^(X$490-$K$490)))</f>
        <v>0</v>
      </c>
      <c r="Y1755" s="357">
        <f>IF('PV Adoption'!U$4*(1/(1-'General Inputs'!$C$10))*$J1755*1000*$I1755 &lt;= ABS(($F1755-$E1755)*(1+$J47)^(Y$490-$K$490)),'PV Adoption'!U$4*(1/(1-'General Inputs'!$C$10))*$J1755*1000*$I1755,ABS(($F1755-$E1755)*(1+$J47)^(Y$490-$K$490)))</f>
        <v>0</v>
      </c>
      <c r="Z1755" s="357">
        <f>IF('PV Adoption'!V$4*(1/(1-'General Inputs'!$C$10))*$J1755*1000*$I1755 &lt;= ABS(($F1755-$E1755)*(1+$J47)^(Z$490-$K$490)),'PV Adoption'!V$4*(1/(1-'General Inputs'!$C$10))*$J1755*1000*$I1755,ABS(($F1755-$E1755)*(1+$J47)^(Z$490-$K$490)))</f>
        <v>0</v>
      </c>
      <c r="AA1755" s="357">
        <f>IF('PV Adoption'!W$4*(1/(1-'General Inputs'!$C$10))*$J1755*1000*$I1755 &lt;= ABS(($F1755-$E1755)*(1+$J47)^(AA$490-$K$490)),'PV Adoption'!W$4*(1/(1-'General Inputs'!$C$10))*$J1755*1000*$I1755,ABS(($F1755-$E1755)*(1+$J47)^(AA$490-$K$490)))</f>
        <v>0</v>
      </c>
      <c r="AB1755" s="357">
        <f>IF('PV Adoption'!X$4*(1/(1-'General Inputs'!$C$10))*$J1755*1000*$I1755 &lt;= ABS(($F1755-$E1755)*(1+$J47)^(AB$490-$K$490)),'PV Adoption'!X$4*(1/(1-'General Inputs'!$C$10))*$J1755*1000*$I1755,ABS(($F1755-$E1755)*(1+$J47)^(AB$490-$K$490)))</f>
        <v>0</v>
      </c>
      <c r="AC1755" s="357">
        <f>IF('PV Adoption'!Y$4*(1/(1-'General Inputs'!$C$10))*$J1755*1000*$I1755 &lt;= ABS(($F1755-$E1755)*(1+$J47)^(AC$490-$K$490)),'PV Adoption'!Y$4*(1/(1-'General Inputs'!$C$10))*$J1755*1000*$I1755,ABS(($F1755-$E1755)*(1+$J47)^(AC$490-$K$490)))</f>
        <v>0</v>
      </c>
      <c r="AD1755" s="357">
        <f>IF('PV Adoption'!Z$4*(1/(1-'General Inputs'!$C$10))*$J1755*1000*$I1755 &lt;= ABS(($F1755-$E1755)*(1+$J47)^(AD$490-$K$490)),'PV Adoption'!Z$4*(1/(1-'General Inputs'!$C$10))*$J1755*1000*$I1755,ABS(($F1755-$E1755)*(1+$J47)^(AD$490-$K$490)))</f>
        <v>0</v>
      </c>
      <c r="AE1755" s="357">
        <f>IF('PV Adoption'!AA$4*(1/(1-'General Inputs'!$C$10))*$J1755*1000*$I1755 &lt;= ABS(($F1755-$E1755)*(1+$J47)^(AE$490-$K$490)),'PV Adoption'!AA$4*(1/(1-'General Inputs'!$C$10))*$J1755*1000*$I1755,ABS(($F1755-$E1755)*(1+$J47)^(AE$490-$K$490)))</f>
        <v>0</v>
      </c>
      <c r="AF1755" s="357">
        <f>IF('PV Adoption'!AB$4*(1/(1-'General Inputs'!$C$10))*$J1755*1000*$I1755 &lt;= ABS(($F1755-$E1755)*(1+$J47)^(AF$490-$K$490)),'PV Adoption'!AB$4*(1/(1-'General Inputs'!$C$10))*$J1755*1000*$I1755,ABS(($F1755-$E1755)*(1+$J47)^(AF$490-$K$490)))</f>
        <v>0</v>
      </c>
      <c r="AG1755" s="357">
        <f>IF('PV Adoption'!AC$4*(1/(1-'General Inputs'!$C$10))*$J1755*1000*$I1755 &lt;= ABS(($F1755-$E1755)*(1+$J47)^(AG$490-$K$490)),'PV Adoption'!AC$4*(1/(1-'General Inputs'!$C$10))*$J1755*1000*$I1755,ABS(($F1755-$E1755)*(1+$J47)^(AG$490-$K$490)))</f>
        <v>0</v>
      </c>
      <c r="AH1755" s="357">
        <f>IF('PV Adoption'!AD$4*(1/(1-'General Inputs'!$C$10))*$J1755*1000*$I1755 &lt;= ABS(($F1755-$E1755)*(1+$J47)^(AH$490-$K$490)),'PV Adoption'!AD$4*(1/(1-'General Inputs'!$C$10))*$J1755*1000*$I1755,ABS(($F1755-$E1755)*(1+$J47)^(AH$490-$K$490)))</f>
        <v>0</v>
      </c>
      <c r="AI1755" s="357">
        <f>IF('PV Adoption'!AE$4*(1/(1-'General Inputs'!$C$10))*$J1755*1000*$I1755 &lt;= ABS(($F1755-$E1755)*(1+$J47)^(AI$490-$K$490)),'PV Adoption'!AE$4*(1/(1-'General Inputs'!$C$10))*$J1755*1000*$I1755,ABS(($F1755-$E1755)*(1+$J47)^(AI$490-$K$490)))</f>
        <v>0</v>
      </c>
      <c r="AJ1755" s="357">
        <f>IF('PV Adoption'!AF$4*(1/(1-'General Inputs'!$C$10))*$J1755*1000*$I1755 &lt;= ABS(($F1755-$E1755)*(1+$J47)^(AJ$490-$K$490)),'PV Adoption'!AF$4*(1/(1-'General Inputs'!$C$10))*$J1755*1000*$I1755,ABS(($F1755-$E1755)*(1+$J47)^(AJ$490-$K$490)))</f>
        <v>0</v>
      </c>
      <c r="AK1755" s="357">
        <v>841.15252626254824</v>
      </c>
      <c r="AL1755" s="357">
        <v>847.11639816409559</v>
      </c>
      <c r="AM1755" s="357">
        <v>853.12255462991345</v>
      </c>
    </row>
    <row r="1756" spans="1:39" x14ac:dyDescent="0.25">
      <c r="A1756" s="353" t="s">
        <v>377</v>
      </c>
      <c r="B1756" s="353" t="s">
        <v>377</v>
      </c>
      <c r="C1756" s="441">
        <f t="shared" ref="C1756:H1756" si="1207">C48</f>
        <v>2000</v>
      </c>
      <c r="D1756" s="441"/>
      <c r="E1756" s="441"/>
      <c r="F1756" s="441"/>
      <c r="G1756" s="441"/>
      <c r="H1756" s="441">
        <f t="shared" si="1207"/>
        <v>0</v>
      </c>
      <c r="I1756" s="470">
        <f>IFERROR(VLOOKUP(B1756,Coincidence!$B$2:$E$242,4,FALSE)*IF($G1756="Winter",'General Inputs'!$C$25,'General Inputs'!$C$24),IF($G1756="Winter",'General Inputs'!$C$25,'General Inputs'!$C$24))</f>
        <v>0.52140604400000001</v>
      </c>
      <c r="J1756" s="466">
        <f>'Nameplate by Substation'!H48</f>
        <v>5.1358549795947088E-3</v>
      </c>
      <c r="K1756" s="357">
        <f>IF('PV Adoption'!G$4*(1/(1-'General Inputs'!$C$10))*$J1756*1000*$I1756 &lt;= ABS(($F1756-$E1756)*(1+$J48)^(K$490-$K$490)),'PV Adoption'!G$4*(1/(1-'General Inputs'!$C$10))*$J1756*1000*$I1756,ABS(($F1756-$E1756)*(1+$J48)^(K$490-$K$490)))</f>
        <v>0</v>
      </c>
      <c r="L1756" s="357">
        <f>IF('PV Adoption'!H$4*(1/(1-'General Inputs'!$C$10))*$J1756*1000*$I1756 &lt;= ABS(($F1756-$E1756)*(1+$J48)^(L$490-$K$490)),'PV Adoption'!H$4*(1/(1-'General Inputs'!$C$10))*$J1756*1000*$I1756,ABS(($F1756-$E1756)*(1+$J48)^(L$490-$K$490)))</f>
        <v>0</v>
      </c>
      <c r="M1756" s="357">
        <f>IF('PV Adoption'!I$4*(1/(1-'General Inputs'!$C$10))*$J1756*1000*$I1756 &lt;= ABS(($F1756-$E1756)*(1+$J48)^(M$490-$K$490)),'PV Adoption'!I$4*(1/(1-'General Inputs'!$C$10))*$J1756*1000*$I1756,ABS(($F1756-$E1756)*(1+$J48)^(M$490-$K$490)))</f>
        <v>0</v>
      </c>
      <c r="N1756" s="357">
        <f>IF('PV Adoption'!J$4*(1/(1-'General Inputs'!$C$10))*$J1756*1000*$I1756 &lt;= ABS(($F1756-$E1756)*(1+$J48)^(N$490-$K$490)),'PV Adoption'!J$4*(1/(1-'General Inputs'!$C$10))*$J1756*1000*$I1756,ABS(($F1756-$E1756)*(1+$J48)^(N$490-$K$490)))</f>
        <v>0</v>
      </c>
      <c r="O1756" s="357">
        <f>IF('PV Adoption'!K$4*(1/(1-'General Inputs'!$C$10))*$J1756*1000*$I1756 &lt;= ABS(($F1756-$E1756)*(1+$J48)^(O$490-$K$490)),'PV Adoption'!K$4*(1/(1-'General Inputs'!$C$10))*$J1756*1000*$I1756,ABS(($F1756-$E1756)*(1+$J48)^(O$490-$K$490)))</f>
        <v>0</v>
      </c>
      <c r="P1756" s="357">
        <f>IF('PV Adoption'!L$4*(1/(1-'General Inputs'!$C$10))*$J1756*1000*$I1756 &lt;= ABS(($F1756-$E1756)*(1+$J48)^(P$490-$K$490)),'PV Adoption'!L$4*(1/(1-'General Inputs'!$C$10))*$J1756*1000*$I1756,ABS(($F1756-$E1756)*(1+$J48)^(P$490-$K$490)))</f>
        <v>0</v>
      </c>
      <c r="Q1756" s="357">
        <f>IF('PV Adoption'!M$4*(1/(1-'General Inputs'!$C$10))*$J1756*1000*$I1756 &lt;= ABS(($F1756-$E1756)*(1+$J48)^(Q$490-$K$490)),'PV Adoption'!M$4*(1/(1-'General Inputs'!$C$10))*$J1756*1000*$I1756,ABS(($F1756-$E1756)*(1+$J48)^(Q$490-$K$490)))</f>
        <v>0</v>
      </c>
      <c r="R1756" s="357">
        <f>IF('PV Adoption'!N$4*(1/(1-'General Inputs'!$C$10))*$J1756*1000*$I1756 &lt;= ABS(($F1756-$E1756)*(1+$J48)^(R$490-$K$490)),'PV Adoption'!N$4*(1/(1-'General Inputs'!$C$10))*$J1756*1000*$I1756,ABS(($F1756-$E1756)*(1+$J48)^(R$490-$K$490)))</f>
        <v>0</v>
      </c>
      <c r="S1756" s="357">
        <f>IF('PV Adoption'!O$4*(1/(1-'General Inputs'!$C$10))*$J1756*1000*$I1756 &lt;= ABS(($F1756-$E1756)*(1+$J48)^(S$490-$K$490)),'PV Adoption'!O$4*(1/(1-'General Inputs'!$C$10))*$J1756*1000*$I1756,ABS(($F1756-$E1756)*(1+$J48)^(S$490-$K$490)))</f>
        <v>0</v>
      </c>
      <c r="T1756" s="357">
        <f>IF('PV Adoption'!P$4*(1/(1-'General Inputs'!$C$10))*$J1756*1000*$I1756 &lt;= ABS(($F1756-$E1756)*(1+$J48)^(T$490-$K$490)),'PV Adoption'!P$4*(1/(1-'General Inputs'!$C$10))*$J1756*1000*$I1756,ABS(($F1756-$E1756)*(1+$J48)^(T$490-$K$490)))</f>
        <v>0</v>
      </c>
      <c r="U1756" s="357">
        <f>IF('PV Adoption'!Q$4*(1/(1-'General Inputs'!$C$10))*$J1756*1000*$I1756 &lt;= ABS(($F1756-$E1756)*(1+$J48)^(U$490-$K$490)),'PV Adoption'!Q$4*(1/(1-'General Inputs'!$C$10))*$J1756*1000*$I1756,ABS(($F1756-$E1756)*(1+$J48)^(U$490-$K$490)))</f>
        <v>0</v>
      </c>
      <c r="V1756" s="357">
        <f>IF('PV Adoption'!R$4*(1/(1-'General Inputs'!$C$10))*$J1756*1000*$I1756 &lt;= ABS(($F1756-$E1756)*(1+$J48)^(V$490-$K$490)),'PV Adoption'!R$4*(1/(1-'General Inputs'!$C$10))*$J1756*1000*$I1756,ABS(($F1756-$E1756)*(1+$J48)^(V$490-$K$490)))</f>
        <v>0</v>
      </c>
      <c r="W1756" s="357">
        <f>IF('PV Adoption'!S$4*(1/(1-'General Inputs'!$C$10))*$J1756*1000*$I1756 &lt;= ABS(($F1756-$E1756)*(1+$J48)^(W$490-$K$490)),'PV Adoption'!S$4*(1/(1-'General Inputs'!$C$10))*$J1756*1000*$I1756,ABS(($F1756-$E1756)*(1+$J48)^(W$490-$K$490)))</f>
        <v>0</v>
      </c>
      <c r="X1756" s="357">
        <f>IF('PV Adoption'!T$4*(1/(1-'General Inputs'!$C$10))*$J1756*1000*$I1756 &lt;= ABS(($F1756-$E1756)*(1+$J48)^(X$490-$K$490)),'PV Adoption'!T$4*(1/(1-'General Inputs'!$C$10))*$J1756*1000*$I1756,ABS(($F1756-$E1756)*(1+$J48)^(X$490-$K$490)))</f>
        <v>0</v>
      </c>
      <c r="Y1756" s="357">
        <f>IF('PV Adoption'!U$4*(1/(1-'General Inputs'!$C$10))*$J1756*1000*$I1756 &lt;= ABS(($F1756-$E1756)*(1+$J48)^(Y$490-$K$490)),'PV Adoption'!U$4*(1/(1-'General Inputs'!$C$10))*$J1756*1000*$I1756,ABS(($F1756-$E1756)*(1+$J48)^(Y$490-$K$490)))</f>
        <v>0</v>
      </c>
      <c r="Z1756" s="357">
        <f>IF('PV Adoption'!V$4*(1/(1-'General Inputs'!$C$10))*$J1756*1000*$I1756 &lt;= ABS(($F1756-$E1756)*(1+$J48)^(Z$490-$K$490)),'PV Adoption'!V$4*(1/(1-'General Inputs'!$C$10))*$J1756*1000*$I1756,ABS(($F1756-$E1756)*(1+$J48)^(Z$490-$K$490)))</f>
        <v>0</v>
      </c>
      <c r="AA1756" s="357">
        <f>IF('PV Adoption'!W$4*(1/(1-'General Inputs'!$C$10))*$J1756*1000*$I1756 &lt;= ABS(($F1756-$E1756)*(1+$J48)^(AA$490-$K$490)),'PV Adoption'!W$4*(1/(1-'General Inputs'!$C$10))*$J1756*1000*$I1756,ABS(($F1756-$E1756)*(1+$J48)^(AA$490-$K$490)))</f>
        <v>0</v>
      </c>
      <c r="AB1756" s="357">
        <f>IF('PV Adoption'!X$4*(1/(1-'General Inputs'!$C$10))*$J1756*1000*$I1756 &lt;= ABS(($F1756-$E1756)*(1+$J48)^(AB$490-$K$490)),'PV Adoption'!X$4*(1/(1-'General Inputs'!$C$10))*$J1756*1000*$I1756,ABS(($F1756-$E1756)*(1+$J48)^(AB$490-$K$490)))</f>
        <v>0</v>
      </c>
      <c r="AC1756" s="357">
        <f>IF('PV Adoption'!Y$4*(1/(1-'General Inputs'!$C$10))*$J1756*1000*$I1756 &lt;= ABS(($F1756-$E1756)*(1+$J48)^(AC$490-$K$490)),'PV Adoption'!Y$4*(1/(1-'General Inputs'!$C$10))*$J1756*1000*$I1756,ABS(($F1756-$E1756)*(1+$J48)^(AC$490-$K$490)))</f>
        <v>0</v>
      </c>
      <c r="AD1756" s="357">
        <f>IF('PV Adoption'!Z$4*(1/(1-'General Inputs'!$C$10))*$J1756*1000*$I1756 &lt;= ABS(($F1756-$E1756)*(1+$J48)^(AD$490-$K$490)),'PV Adoption'!Z$4*(1/(1-'General Inputs'!$C$10))*$J1756*1000*$I1756,ABS(($F1756-$E1756)*(1+$J48)^(AD$490-$K$490)))</f>
        <v>0</v>
      </c>
      <c r="AE1756" s="357">
        <f>IF('PV Adoption'!AA$4*(1/(1-'General Inputs'!$C$10))*$J1756*1000*$I1756 &lt;= ABS(($F1756-$E1756)*(1+$J48)^(AE$490-$K$490)),'PV Adoption'!AA$4*(1/(1-'General Inputs'!$C$10))*$J1756*1000*$I1756,ABS(($F1756-$E1756)*(1+$J48)^(AE$490-$K$490)))</f>
        <v>0</v>
      </c>
      <c r="AF1756" s="357">
        <f>IF('PV Adoption'!AB$4*(1/(1-'General Inputs'!$C$10))*$J1756*1000*$I1756 &lt;= ABS(($F1756-$E1756)*(1+$J48)^(AF$490-$K$490)),'PV Adoption'!AB$4*(1/(1-'General Inputs'!$C$10))*$J1756*1000*$I1756,ABS(($F1756-$E1756)*(1+$J48)^(AF$490-$K$490)))</f>
        <v>0</v>
      </c>
      <c r="AG1756" s="357">
        <f>IF('PV Adoption'!AC$4*(1/(1-'General Inputs'!$C$10))*$J1756*1000*$I1756 &lt;= ABS(($F1756-$E1756)*(1+$J48)^(AG$490-$K$490)),'PV Adoption'!AC$4*(1/(1-'General Inputs'!$C$10))*$J1756*1000*$I1756,ABS(($F1756-$E1756)*(1+$J48)^(AG$490-$K$490)))</f>
        <v>0</v>
      </c>
      <c r="AH1756" s="357">
        <f>IF('PV Adoption'!AD$4*(1/(1-'General Inputs'!$C$10))*$J1756*1000*$I1756 &lt;= ABS(($F1756-$E1756)*(1+$J48)^(AH$490-$K$490)),'PV Adoption'!AD$4*(1/(1-'General Inputs'!$C$10))*$J1756*1000*$I1756,ABS(($F1756-$E1756)*(1+$J48)^(AH$490-$K$490)))</f>
        <v>0</v>
      </c>
      <c r="AI1756" s="357">
        <f>IF('PV Adoption'!AE$4*(1/(1-'General Inputs'!$C$10))*$J1756*1000*$I1756 &lt;= ABS(($F1756-$E1756)*(1+$J48)^(AI$490-$K$490)),'PV Adoption'!AE$4*(1/(1-'General Inputs'!$C$10))*$J1756*1000*$I1756,ABS(($F1756-$E1756)*(1+$J48)^(AI$490-$K$490)))</f>
        <v>0</v>
      </c>
      <c r="AJ1756" s="357">
        <f>IF('PV Adoption'!AF$4*(1/(1-'General Inputs'!$C$10))*$J1756*1000*$I1756 &lt;= ABS(($F1756-$E1756)*(1+$J48)^(AJ$490-$K$490)),'PV Adoption'!AF$4*(1/(1-'General Inputs'!$C$10))*$J1756*1000*$I1756,ABS(($F1756-$E1756)*(1+$J48)^(AJ$490-$K$490)))</f>
        <v>0</v>
      </c>
      <c r="AK1756" s="357">
        <v>0</v>
      </c>
      <c r="AL1756" s="357">
        <v>0</v>
      </c>
      <c r="AM1756" s="357">
        <v>0</v>
      </c>
    </row>
    <row r="1757" spans="1:39" x14ac:dyDescent="0.25">
      <c r="A1757" s="353" t="s">
        <v>461</v>
      </c>
      <c r="B1757" s="353" t="s">
        <v>461</v>
      </c>
      <c r="C1757" s="441">
        <f t="shared" ref="C1757:H1757" si="1208">C49</f>
        <v>20000</v>
      </c>
      <c r="D1757" s="441"/>
      <c r="E1757" s="441"/>
      <c r="F1757" s="441"/>
      <c r="G1757" s="441"/>
      <c r="H1757" s="441">
        <f t="shared" si="1208"/>
        <v>0</v>
      </c>
      <c r="I1757" s="470">
        <f>IFERROR(VLOOKUP(B1757,Coincidence!$B$2:$E$242,4,FALSE)*IF($G1757="Winter",'General Inputs'!$C$25,'General Inputs'!$C$24),IF($G1757="Winter",'General Inputs'!$C$25,'General Inputs'!$C$24))</f>
        <v>0.29160129647173721</v>
      </c>
      <c r="J1757" s="466">
        <f>'Nameplate by Substation'!H49</f>
        <v>3.2534347411275226E-3</v>
      </c>
      <c r="K1757" s="357">
        <f>IF('PV Adoption'!G$4*(1/(1-'General Inputs'!$C$10))*$J1757*1000*$I1757 &lt;= ABS(($F1757-$E1757)*(1+$J49)^(K$490-$K$490)),'PV Adoption'!G$4*(1/(1-'General Inputs'!$C$10))*$J1757*1000*$I1757,ABS(($F1757-$E1757)*(1+$J49)^(K$490-$K$490)))</f>
        <v>0</v>
      </c>
      <c r="L1757" s="357">
        <f>IF('PV Adoption'!H$4*(1/(1-'General Inputs'!$C$10))*$J1757*1000*$I1757 &lt;= ABS(($F1757-$E1757)*(1+$J49)^(L$490-$K$490)),'PV Adoption'!H$4*(1/(1-'General Inputs'!$C$10))*$J1757*1000*$I1757,ABS(($F1757-$E1757)*(1+$J49)^(L$490-$K$490)))</f>
        <v>0</v>
      </c>
      <c r="M1757" s="357">
        <f>IF('PV Adoption'!I$4*(1/(1-'General Inputs'!$C$10))*$J1757*1000*$I1757 &lt;= ABS(($F1757-$E1757)*(1+$J49)^(M$490-$K$490)),'PV Adoption'!I$4*(1/(1-'General Inputs'!$C$10))*$J1757*1000*$I1757,ABS(($F1757-$E1757)*(1+$J49)^(M$490-$K$490)))</f>
        <v>0</v>
      </c>
      <c r="N1757" s="357">
        <f>IF('PV Adoption'!J$4*(1/(1-'General Inputs'!$C$10))*$J1757*1000*$I1757 &lt;= ABS(($F1757-$E1757)*(1+$J49)^(N$490-$K$490)),'PV Adoption'!J$4*(1/(1-'General Inputs'!$C$10))*$J1757*1000*$I1757,ABS(($F1757-$E1757)*(1+$J49)^(N$490-$K$490)))</f>
        <v>0</v>
      </c>
      <c r="O1757" s="357">
        <f>IF('PV Adoption'!K$4*(1/(1-'General Inputs'!$C$10))*$J1757*1000*$I1757 &lt;= ABS(($F1757-$E1757)*(1+$J49)^(O$490-$K$490)),'PV Adoption'!K$4*(1/(1-'General Inputs'!$C$10))*$J1757*1000*$I1757,ABS(($F1757-$E1757)*(1+$J49)^(O$490-$K$490)))</f>
        <v>0</v>
      </c>
      <c r="P1757" s="357">
        <f>IF('PV Adoption'!L$4*(1/(1-'General Inputs'!$C$10))*$J1757*1000*$I1757 &lt;= ABS(($F1757-$E1757)*(1+$J49)^(P$490-$K$490)),'PV Adoption'!L$4*(1/(1-'General Inputs'!$C$10))*$J1757*1000*$I1757,ABS(($F1757-$E1757)*(1+$J49)^(P$490-$K$490)))</f>
        <v>0</v>
      </c>
      <c r="Q1757" s="357">
        <f>IF('PV Adoption'!M$4*(1/(1-'General Inputs'!$C$10))*$J1757*1000*$I1757 &lt;= ABS(($F1757-$E1757)*(1+$J49)^(Q$490-$K$490)),'PV Adoption'!M$4*(1/(1-'General Inputs'!$C$10))*$J1757*1000*$I1757,ABS(($F1757-$E1757)*(1+$J49)^(Q$490-$K$490)))</f>
        <v>0</v>
      </c>
      <c r="R1757" s="357">
        <f>IF('PV Adoption'!N$4*(1/(1-'General Inputs'!$C$10))*$J1757*1000*$I1757 &lt;= ABS(($F1757-$E1757)*(1+$J49)^(R$490-$K$490)),'PV Adoption'!N$4*(1/(1-'General Inputs'!$C$10))*$J1757*1000*$I1757,ABS(($F1757-$E1757)*(1+$J49)^(R$490-$K$490)))</f>
        <v>0</v>
      </c>
      <c r="S1757" s="357">
        <f>IF('PV Adoption'!O$4*(1/(1-'General Inputs'!$C$10))*$J1757*1000*$I1757 &lt;= ABS(($F1757-$E1757)*(1+$J49)^(S$490-$K$490)),'PV Adoption'!O$4*(1/(1-'General Inputs'!$C$10))*$J1757*1000*$I1757,ABS(($F1757-$E1757)*(1+$J49)^(S$490-$K$490)))</f>
        <v>0</v>
      </c>
      <c r="T1757" s="357">
        <f>IF('PV Adoption'!P$4*(1/(1-'General Inputs'!$C$10))*$J1757*1000*$I1757 &lt;= ABS(($F1757-$E1757)*(1+$J49)^(T$490-$K$490)),'PV Adoption'!P$4*(1/(1-'General Inputs'!$C$10))*$J1757*1000*$I1757,ABS(($F1757-$E1757)*(1+$J49)^(T$490-$K$490)))</f>
        <v>0</v>
      </c>
      <c r="U1757" s="357">
        <f>IF('PV Adoption'!Q$4*(1/(1-'General Inputs'!$C$10))*$J1757*1000*$I1757 &lt;= ABS(($F1757-$E1757)*(1+$J49)^(U$490-$K$490)),'PV Adoption'!Q$4*(1/(1-'General Inputs'!$C$10))*$J1757*1000*$I1757,ABS(($F1757-$E1757)*(1+$J49)^(U$490-$K$490)))</f>
        <v>0</v>
      </c>
      <c r="V1757" s="357">
        <f>IF('PV Adoption'!R$4*(1/(1-'General Inputs'!$C$10))*$J1757*1000*$I1757 &lt;= ABS(($F1757-$E1757)*(1+$J49)^(V$490-$K$490)),'PV Adoption'!R$4*(1/(1-'General Inputs'!$C$10))*$J1757*1000*$I1757,ABS(($F1757-$E1757)*(1+$J49)^(V$490-$K$490)))</f>
        <v>0</v>
      </c>
      <c r="W1757" s="357">
        <f>IF('PV Adoption'!S$4*(1/(1-'General Inputs'!$C$10))*$J1757*1000*$I1757 &lt;= ABS(($F1757-$E1757)*(1+$J49)^(W$490-$K$490)),'PV Adoption'!S$4*(1/(1-'General Inputs'!$C$10))*$J1757*1000*$I1757,ABS(($F1757-$E1757)*(1+$J49)^(W$490-$K$490)))</f>
        <v>0</v>
      </c>
      <c r="X1757" s="357">
        <f>IF('PV Adoption'!T$4*(1/(1-'General Inputs'!$C$10))*$J1757*1000*$I1757 &lt;= ABS(($F1757-$E1757)*(1+$J49)^(X$490-$K$490)),'PV Adoption'!T$4*(1/(1-'General Inputs'!$C$10))*$J1757*1000*$I1757,ABS(($F1757-$E1757)*(1+$J49)^(X$490-$K$490)))</f>
        <v>0</v>
      </c>
      <c r="Y1757" s="357">
        <f>IF('PV Adoption'!U$4*(1/(1-'General Inputs'!$C$10))*$J1757*1000*$I1757 &lt;= ABS(($F1757-$E1757)*(1+$J49)^(Y$490-$K$490)),'PV Adoption'!U$4*(1/(1-'General Inputs'!$C$10))*$J1757*1000*$I1757,ABS(($F1757-$E1757)*(1+$J49)^(Y$490-$K$490)))</f>
        <v>0</v>
      </c>
      <c r="Z1757" s="357">
        <f>IF('PV Adoption'!V$4*(1/(1-'General Inputs'!$C$10))*$J1757*1000*$I1757 &lt;= ABS(($F1757-$E1757)*(1+$J49)^(Z$490-$K$490)),'PV Adoption'!V$4*(1/(1-'General Inputs'!$C$10))*$J1757*1000*$I1757,ABS(($F1757-$E1757)*(1+$J49)^(Z$490-$K$490)))</f>
        <v>0</v>
      </c>
      <c r="AA1757" s="357">
        <f>IF('PV Adoption'!W$4*(1/(1-'General Inputs'!$C$10))*$J1757*1000*$I1757 &lt;= ABS(($F1757-$E1757)*(1+$J49)^(AA$490-$K$490)),'PV Adoption'!W$4*(1/(1-'General Inputs'!$C$10))*$J1757*1000*$I1757,ABS(($F1757-$E1757)*(1+$J49)^(AA$490-$K$490)))</f>
        <v>0</v>
      </c>
      <c r="AB1757" s="357">
        <f>IF('PV Adoption'!X$4*(1/(1-'General Inputs'!$C$10))*$J1757*1000*$I1757 &lt;= ABS(($F1757-$E1757)*(1+$J49)^(AB$490-$K$490)),'PV Adoption'!X$4*(1/(1-'General Inputs'!$C$10))*$J1757*1000*$I1757,ABS(($F1757-$E1757)*(1+$J49)^(AB$490-$K$490)))</f>
        <v>0</v>
      </c>
      <c r="AC1757" s="357">
        <f>IF('PV Adoption'!Y$4*(1/(1-'General Inputs'!$C$10))*$J1757*1000*$I1757 &lt;= ABS(($F1757-$E1757)*(1+$J49)^(AC$490-$K$490)),'PV Adoption'!Y$4*(1/(1-'General Inputs'!$C$10))*$J1757*1000*$I1757,ABS(($F1757-$E1757)*(1+$J49)^(AC$490-$K$490)))</f>
        <v>0</v>
      </c>
      <c r="AD1757" s="357">
        <f>IF('PV Adoption'!Z$4*(1/(1-'General Inputs'!$C$10))*$J1757*1000*$I1757 &lt;= ABS(($F1757-$E1757)*(1+$J49)^(AD$490-$K$490)),'PV Adoption'!Z$4*(1/(1-'General Inputs'!$C$10))*$J1757*1000*$I1757,ABS(($F1757-$E1757)*(1+$J49)^(AD$490-$K$490)))</f>
        <v>0</v>
      </c>
      <c r="AE1757" s="357">
        <f>IF('PV Adoption'!AA$4*(1/(1-'General Inputs'!$C$10))*$J1757*1000*$I1757 &lt;= ABS(($F1757-$E1757)*(1+$J49)^(AE$490-$K$490)),'PV Adoption'!AA$4*(1/(1-'General Inputs'!$C$10))*$J1757*1000*$I1757,ABS(($F1757-$E1757)*(1+$J49)^(AE$490-$K$490)))</f>
        <v>0</v>
      </c>
      <c r="AF1757" s="357">
        <f>IF('PV Adoption'!AB$4*(1/(1-'General Inputs'!$C$10))*$J1757*1000*$I1757 &lt;= ABS(($F1757-$E1757)*(1+$J49)^(AF$490-$K$490)),'PV Adoption'!AB$4*(1/(1-'General Inputs'!$C$10))*$J1757*1000*$I1757,ABS(($F1757-$E1757)*(1+$J49)^(AF$490-$K$490)))</f>
        <v>0</v>
      </c>
      <c r="AG1757" s="357">
        <f>IF('PV Adoption'!AC$4*(1/(1-'General Inputs'!$C$10))*$J1757*1000*$I1757 &lt;= ABS(($F1757-$E1757)*(1+$J49)^(AG$490-$K$490)),'PV Adoption'!AC$4*(1/(1-'General Inputs'!$C$10))*$J1757*1000*$I1757,ABS(($F1757-$E1757)*(1+$J49)^(AG$490-$K$490)))</f>
        <v>0</v>
      </c>
      <c r="AH1757" s="357">
        <f>IF('PV Adoption'!AD$4*(1/(1-'General Inputs'!$C$10))*$J1757*1000*$I1757 &lt;= ABS(($F1757-$E1757)*(1+$J49)^(AH$490-$K$490)),'PV Adoption'!AD$4*(1/(1-'General Inputs'!$C$10))*$J1757*1000*$I1757,ABS(($F1757-$E1757)*(1+$J49)^(AH$490-$K$490)))</f>
        <v>0</v>
      </c>
      <c r="AI1757" s="357">
        <f>IF('PV Adoption'!AE$4*(1/(1-'General Inputs'!$C$10))*$J1757*1000*$I1757 &lt;= ABS(($F1757-$E1757)*(1+$J49)^(AI$490-$K$490)),'PV Adoption'!AE$4*(1/(1-'General Inputs'!$C$10))*$J1757*1000*$I1757,ABS(($F1757-$E1757)*(1+$J49)^(AI$490-$K$490)))</f>
        <v>0</v>
      </c>
      <c r="AJ1757" s="357">
        <f>IF('PV Adoption'!AF$4*(1/(1-'General Inputs'!$C$10))*$J1757*1000*$I1757 &lt;= ABS(($F1757-$E1757)*(1+$J49)^(AJ$490-$K$490)),'PV Adoption'!AF$4*(1/(1-'General Inputs'!$C$10))*$J1757*1000*$I1757,ABS(($F1757-$E1757)*(1+$J49)^(AJ$490-$K$490)))</f>
        <v>0</v>
      </c>
      <c r="AK1757" s="357">
        <v>108.3418046102169</v>
      </c>
      <c r="AL1757" s="357">
        <v>108.51236950698062</v>
      </c>
      <c r="AM1757" s="357">
        <v>108.6832029278299</v>
      </c>
    </row>
    <row r="1758" spans="1:39" x14ac:dyDescent="0.25">
      <c r="A1758" s="353" t="s">
        <v>442</v>
      </c>
      <c r="B1758" s="353" t="s">
        <v>442</v>
      </c>
      <c r="C1758" s="441">
        <f t="shared" ref="C1758:H1758" si="1209">C50</f>
        <v>20000</v>
      </c>
      <c r="D1758" s="441"/>
      <c r="E1758" s="441"/>
      <c r="F1758" s="441"/>
      <c r="G1758" s="441"/>
      <c r="H1758" s="441">
        <f t="shared" si="1209"/>
        <v>0</v>
      </c>
      <c r="I1758" s="470">
        <f>IFERROR(VLOOKUP(B1758,Coincidence!$B$2:$E$242,4,FALSE)*IF($G1758="Winter",'General Inputs'!$C$25,'General Inputs'!$C$24),IF($G1758="Winter",'General Inputs'!$C$25,'General Inputs'!$C$24))</f>
        <v>0.52140604400000001</v>
      </c>
      <c r="J1758" s="466">
        <f>'Nameplate by Substation'!H50</f>
        <v>6.5459934183276997E-3</v>
      </c>
      <c r="K1758" s="357">
        <f>IF('PV Adoption'!G$4*(1/(1-'General Inputs'!$C$10))*$J1758*1000*$I1758 &lt;= ABS(($F1758-$E1758)*(1+$J50)^(K$490-$K$490)),'PV Adoption'!G$4*(1/(1-'General Inputs'!$C$10))*$J1758*1000*$I1758,ABS(($F1758-$E1758)*(1+$J50)^(K$490-$K$490)))</f>
        <v>0</v>
      </c>
      <c r="L1758" s="357">
        <f>IF('PV Adoption'!H$4*(1/(1-'General Inputs'!$C$10))*$J1758*1000*$I1758 &lt;= ABS(($F1758-$E1758)*(1+$J50)^(L$490-$K$490)),'PV Adoption'!H$4*(1/(1-'General Inputs'!$C$10))*$J1758*1000*$I1758,ABS(($F1758-$E1758)*(1+$J50)^(L$490-$K$490)))</f>
        <v>0</v>
      </c>
      <c r="M1758" s="357">
        <f>IF('PV Adoption'!I$4*(1/(1-'General Inputs'!$C$10))*$J1758*1000*$I1758 &lt;= ABS(($F1758-$E1758)*(1+$J50)^(M$490-$K$490)),'PV Adoption'!I$4*(1/(1-'General Inputs'!$C$10))*$J1758*1000*$I1758,ABS(($F1758-$E1758)*(1+$J50)^(M$490-$K$490)))</f>
        <v>0</v>
      </c>
      <c r="N1758" s="357">
        <f>IF('PV Adoption'!J$4*(1/(1-'General Inputs'!$C$10))*$J1758*1000*$I1758 &lt;= ABS(($F1758-$E1758)*(1+$J50)^(N$490-$K$490)),'PV Adoption'!J$4*(1/(1-'General Inputs'!$C$10))*$J1758*1000*$I1758,ABS(($F1758-$E1758)*(1+$J50)^(N$490-$K$490)))</f>
        <v>0</v>
      </c>
      <c r="O1758" s="357">
        <f>IF('PV Adoption'!K$4*(1/(1-'General Inputs'!$C$10))*$J1758*1000*$I1758 &lt;= ABS(($F1758-$E1758)*(1+$J50)^(O$490-$K$490)),'PV Adoption'!K$4*(1/(1-'General Inputs'!$C$10))*$J1758*1000*$I1758,ABS(($F1758-$E1758)*(1+$J50)^(O$490-$K$490)))</f>
        <v>0</v>
      </c>
      <c r="P1758" s="357">
        <f>IF('PV Adoption'!L$4*(1/(1-'General Inputs'!$C$10))*$J1758*1000*$I1758 &lt;= ABS(($F1758-$E1758)*(1+$J50)^(P$490-$K$490)),'PV Adoption'!L$4*(1/(1-'General Inputs'!$C$10))*$J1758*1000*$I1758,ABS(($F1758-$E1758)*(1+$J50)^(P$490-$K$490)))</f>
        <v>0</v>
      </c>
      <c r="Q1758" s="357">
        <f>IF('PV Adoption'!M$4*(1/(1-'General Inputs'!$C$10))*$J1758*1000*$I1758 &lt;= ABS(($F1758-$E1758)*(1+$J50)^(Q$490-$K$490)),'PV Adoption'!M$4*(1/(1-'General Inputs'!$C$10))*$J1758*1000*$I1758,ABS(($F1758-$E1758)*(1+$J50)^(Q$490-$K$490)))</f>
        <v>0</v>
      </c>
      <c r="R1758" s="357">
        <f>IF('PV Adoption'!N$4*(1/(1-'General Inputs'!$C$10))*$J1758*1000*$I1758 &lt;= ABS(($F1758-$E1758)*(1+$J50)^(R$490-$K$490)),'PV Adoption'!N$4*(1/(1-'General Inputs'!$C$10))*$J1758*1000*$I1758,ABS(($F1758-$E1758)*(1+$J50)^(R$490-$K$490)))</f>
        <v>0</v>
      </c>
      <c r="S1758" s="357">
        <f>IF('PV Adoption'!O$4*(1/(1-'General Inputs'!$C$10))*$J1758*1000*$I1758 &lt;= ABS(($F1758-$E1758)*(1+$J50)^(S$490-$K$490)),'PV Adoption'!O$4*(1/(1-'General Inputs'!$C$10))*$J1758*1000*$I1758,ABS(($F1758-$E1758)*(1+$J50)^(S$490-$K$490)))</f>
        <v>0</v>
      </c>
      <c r="T1758" s="357">
        <f>IF('PV Adoption'!P$4*(1/(1-'General Inputs'!$C$10))*$J1758*1000*$I1758 &lt;= ABS(($F1758-$E1758)*(1+$J50)^(T$490-$K$490)),'PV Adoption'!P$4*(1/(1-'General Inputs'!$C$10))*$J1758*1000*$I1758,ABS(($F1758-$E1758)*(1+$J50)^(T$490-$K$490)))</f>
        <v>0</v>
      </c>
      <c r="U1758" s="357">
        <f>IF('PV Adoption'!Q$4*(1/(1-'General Inputs'!$C$10))*$J1758*1000*$I1758 &lt;= ABS(($F1758-$E1758)*(1+$J50)^(U$490-$K$490)),'PV Adoption'!Q$4*(1/(1-'General Inputs'!$C$10))*$J1758*1000*$I1758,ABS(($F1758-$E1758)*(1+$J50)^(U$490-$K$490)))</f>
        <v>0</v>
      </c>
      <c r="V1758" s="357">
        <f>IF('PV Adoption'!R$4*(1/(1-'General Inputs'!$C$10))*$J1758*1000*$I1758 &lt;= ABS(($F1758-$E1758)*(1+$J50)^(V$490-$K$490)),'PV Adoption'!R$4*(1/(1-'General Inputs'!$C$10))*$J1758*1000*$I1758,ABS(($F1758-$E1758)*(1+$J50)^(V$490-$K$490)))</f>
        <v>0</v>
      </c>
      <c r="W1758" s="357">
        <f>IF('PV Adoption'!S$4*(1/(1-'General Inputs'!$C$10))*$J1758*1000*$I1758 &lt;= ABS(($F1758-$E1758)*(1+$J50)^(W$490-$K$490)),'PV Adoption'!S$4*(1/(1-'General Inputs'!$C$10))*$J1758*1000*$I1758,ABS(($F1758-$E1758)*(1+$J50)^(W$490-$K$490)))</f>
        <v>0</v>
      </c>
      <c r="X1758" s="357">
        <f>IF('PV Adoption'!T$4*(1/(1-'General Inputs'!$C$10))*$J1758*1000*$I1758 &lt;= ABS(($F1758-$E1758)*(1+$J50)^(X$490-$K$490)),'PV Adoption'!T$4*(1/(1-'General Inputs'!$C$10))*$J1758*1000*$I1758,ABS(($F1758-$E1758)*(1+$J50)^(X$490-$K$490)))</f>
        <v>0</v>
      </c>
      <c r="Y1758" s="357">
        <f>IF('PV Adoption'!U$4*(1/(1-'General Inputs'!$C$10))*$J1758*1000*$I1758 &lt;= ABS(($F1758-$E1758)*(1+$J50)^(Y$490-$K$490)),'PV Adoption'!U$4*(1/(1-'General Inputs'!$C$10))*$J1758*1000*$I1758,ABS(($F1758-$E1758)*(1+$J50)^(Y$490-$K$490)))</f>
        <v>0</v>
      </c>
      <c r="Z1758" s="357">
        <f>IF('PV Adoption'!V$4*(1/(1-'General Inputs'!$C$10))*$J1758*1000*$I1758 &lt;= ABS(($F1758-$E1758)*(1+$J50)^(Z$490-$K$490)),'PV Adoption'!V$4*(1/(1-'General Inputs'!$C$10))*$J1758*1000*$I1758,ABS(($F1758-$E1758)*(1+$J50)^(Z$490-$K$490)))</f>
        <v>0</v>
      </c>
      <c r="AA1758" s="357">
        <f>IF('PV Adoption'!W$4*(1/(1-'General Inputs'!$C$10))*$J1758*1000*$I1758 &lt;= ABS(($F1758-$E1758)*(1+$J50)^(AA$490-$K$490)),'PV Adoption'!W$4*(1/(1-'General Inputs'!$C$10))*$J1758*1000*$I1758,ABS(($F1758-$E1758)*(1+$J50)^(AA$490-$K$490)))</f>
        <v>0</v>
      </c>
      <c r="AB1758" s="357">
        <f>IF('PV Adoption'!X$4*(1/(1-'General Inputs'!$C$10))*$J1758*1000*$I1758 &lt;= ABS(($F1758-$E1758)*(1+$J50)^(AB$490-$K$490)),'PV Adoption'!X$4*(1/(1-'General Inputs'!$C$10))*$J1758*1000*$I1758,ABS(($F1758-$E1758)*(1+$J50)^(AB$490-$K$490)))</f>
        <v>0</v>
      </c>
      <c r="AC1758" s="357">
        <f>IF('PV Adoption'!Y$4*(1/(1-'General Inputs'!$C$10))*$J1758*1000*$I1758 &lt;= ABS(($F1758-$E1758)*(1+$J50)^(AC$490-$K$490)),'PV Adoption'!Y$4*(1/(1-'General Inputs'!$C$10))*$J1758*1000*$I1758,ABS(($F1758-$E1758)*(1+$J50)^(AC$490-$K$490)))</f>
        <v>0</v>
      </c>
      <c r="AD1758" s="357">
        <f>IF('PV Adoption'!Z$4*(1/(1-'General Inputs'!$C$10))*$J1758*1000*$I1758 &lt;= ABS(($F1758-$E1758)*(1+$J50)^(AD$490-$K$490)),'PV Adoption'!Z$4*(1/(1-'General Inputs'!$C$10))*$J1758*1000*$I1758,ABS(($F1758-$E1758)*(1+$J50)^(AD$490-$K$490)))</f>
        <v>0</v>
      </c>
      <c r="AE1758" s="357">
        <f>IF('PV Adoption'!AA$4*(1/(1-'General Inputs'!$C$10))*$J1758*1000*$I1758 &lt;= ABS(($F1758-$E1758)*(1+$J50)^(AE$490-$K$490)),'PV Adoption'!AA$4*(1/(1-'General Inputs'!$C$10))*$J1758*1000*$I1758,ABS(($F1758-$E1758)*(1+$J50)^(AE$490-$K$490)))</f>
        <v>0</v>
      </c>
      <c r="AF1758" s="357">
        <f>IF('PV Adoption'!AB$4*(1/(1-'General Inputs'!$C$10))*$J1758*1000*$I1758 &lt;= ABS(($F1758-$E1758)*(1+$J50)^(AF$490-$K$490)),'PV Adoption'!AB$4*(1/(1-'General Inputs'!$C$10))*$J1758*1000*$I1758,ABS(($F1758-$E1758)*(1+$J50)^(AF$490-$K$490)))</f>
        <v>0</v>
      </c>
      <c r="AG1758" s="357">
        <f>IF('PV Adoption'!AC$4*(1/(1-'General Inputs'!$C$10))*$J1758*1000*$I1758 &lt;= ABS(($F1758-$E1758)*(1+$J50)^(AG$490-$K$490)),'PV Adoption'!AC$4*(1/(1-'General Inputs'!$C$10))*$J1758*1000*$I1758,ABS(($F1758-$E1758)*(1+$J50)^(AG$490-$K$490)))</f>
        <v>0</v>
      </c>
      <c r="AH1758" s="357">
        <f>IF('PV Adoption'!AD$4*(1/(1-'General Inputs'!$C$10))*$J1758*1000*$I1758 &lt;= ABS(($F1758-$E1758)*(1+$J50)^(AH$490-$K$490)),'PV Adoption'!AD$4*(1/(1-'General Inputs'!$C$10))*$J1758*1000*$I1758,ABS(($F1758-$E1758)*(1+$J50)^(AH$490-$K$490)))</f>
        <v>0</v>
      </c>
      <c r="AI1758" s="357">
        <f>IF('PV Adoption'!AE$4*(1/(1-'General Inputs'!$C$10))*$J1758*1000*$I1758 &lt;= ABS(($F1758-$E1758)*(1+$J50)^(AI$490-$K$490)),'PV Adoption'!AE$4*(1/(1-'General Inputs'!$C$10))*$J1758*1000*$I1758,ABS(($F1758-$E1758)*(1+$J50)^(AI$490-$K$490)))</f>
        <v>0</v>
      </c>
      <c r="AJ1758" s="357">
        <f>IF('PV Adoption'!AF$4*(1/(1-'General Inputs'!$C$10))*$J1758*1000*$I1758 &lt;= ABS(($F1758-$E1758)*(1+$J50)^(AJ$490-$K$490)),'PV Adoption'!AF$4*(1/(1-'General Inputs'!$C$10))*$J1758*1000*$I1758,ABS(($F1758-$E1758)*(1+$J50)^(AJ$490-$K$490)))</f>
        <v>0</v>
      </c>
      <c r="AK1758" s="357">
        <v>0</v>
      </c>
      <c r="AL1758" s="357">
        <v>0</v>
      </c>
      <c r="AM1758" s="357">
        <v>0</v>
      </c>
    </row>
    <row r="1759" spans="1:39" x14ac:dyDescent="0.25">
      <c r="A1759" s="353" t="s">
        <v>375</v>
      </c>
      <c r="B1759" s="353" t="s">
        <v>375</v>
      </c>
      <c r="C1759" s="441">
        <f t="shared" ref="C1759:H1759" si="1210">C51</f>
        <v>10000</v>
      </c>
      <c r="D1759" s="441"/>
      <c r="E1759" s="441"/>
      <c r="F1759" s="441"/>
      <c r="G1759" s="441"/>
      <c r="H1759" s="441">
        <f t="shared" si="1210"/>
        <v>0</v>
      </c>
      <c r="I1759" s="470">
        <f>IFERROR(VLOOKUP(B1759,Coincidence!$B$2:$E$242,4,FALSE)*IF($G1759="Winter",'General Inputs'!$C$25,'General Inputs'!$C$24),IF($G1759="Winter",'General Inputs'!$C$25,'General Inputs'!$C$24))</f>
        <v>0.52140604400000001</v>
      </c>
      <c r="J1759" s="466">
        <f>'Nameplate by Substation'!H51</f>
        <v>2.8437512391095744E-3</v>
      </c>
      <c r="K1759" s="357">
        <f>IF('PV Adoption'!G$4*(1/(1-'General Inputs'!$C$10))*$J1759*1000*$I1759 &lt;= ABS(($F1759-$E1759)*(1+$J51)^(K$490-$K$490)),'PV Adoption'!G$4*(1/(1-'General Inputs'!$C$10))*$J1759*1000*$I1759,ABS(($F1759-$E1759)*(1+$J51)^(K$490-$K$490)))</f>
        <v>0</v>
      </c>
      <c r="L1759" s="357">
        <f>IF('PV Adoption'!H$4*(1/(1-'General Inputs'!$C$10))*$J1759*1000*$I1759 &lt;= ABS(($F1759-$E1759)*(1+$J51)^(L$490-$K$490)),'PV Adoption'!H$4*(1/(1-'General Inputs'!$C$10))*$J1759*1000*$I1759,ABS(($F1759-$E1759)*(1+$J51)^(L$490-$K$490)))</f>
        <v>0</v>
      </c>
      <c r="M1759" s="357">
        <f>IF('PV Adoption'!I$4*(1/(1-'General Inputs'!$C$10))*$J1759*1000*$I1759 &lt;= ABS(($F1759-$E1759)*(1+$J51)^(M$490-$K$490)),'PV Adoption'!I$4*(1/(1-'General Inputs'!$C$10))*$J1759*1000*$I1759,ABS(($F1759-$E1759)*(1+$J51)^(M$490-$K$490)))</f>
        <v>0</v>
      </c>
      <c r="N1759" s="357">
        <f>IF('PV Adoption'!J$4*(1/(1-'General Inputs'!$C$10))*$J1759*1000*$I1759 &lt;= ABS(($F1759-$E1759)*(1+$J51)^(N$490-$K$490)),'PV Adoption'!J$4*(1/(1-'General Inputs'!$C$10))*$J1759*1000*$I1759,ABS(($F1759-$E1759)*(1+$J51)^(N$490-$K$490)))</f>
        <v>0</v>
      </c>
      <c r="O1759" s="357">
        <f>IF('PV Adoption'!K$4*(1/(1-'General Inputs'!$C$10))*$J1759*1000*$I1759 &lt;= ABS(($F1759-$E1759)*(1+$J51)^(O$490-$K$490)),'PV Adoption'!K$4*(1/(1-'General Inputs'!$C$10))*$J1759*1000*$I1759,ABS(($F1759-$E1759)*(1+$J51)^(O$490-$K$490)))</f>
        <v>0</v>
      </c>
      <c r="P1759" s="357">
        <f>IF('PV Adoption'!L$4*(1/(1-'General Inputs'!$C$10))*$J1759*1000*$I1759 &lt;= ABS(($F1759-$E1759)*(1+$J51)^(P$490-$K$490)),'PV Adoption'!L$4*(1/(1-'General Inputs'!$C$10))*$J1759*1000*$I1759,ABS(($F1759-$E1759)*(1+$J51)^(P$490-$K$490)))</f>
        <v>0</v>
      </c>
      <c r="Q1759" s="357">
        <f>IF('PV Adoption'!M$4*(1/(1-'General Inputs'!$C$10))*$J1759*1000*$I1759 &lt;= ABS(($F1759-$E1759)*(1+$J51)^(Q$490-$K$490)),'PV Adoption'!M$4*(1/(1-'General Inputs'!$C$10))*$J1759*1000*$I1759,ABS(($F1759-$E1759)*(1+$J51)^(Q$490-$K$490)))</f>
        <v>0</v>
      </c>
      <c r="R1759" s="357">
        <f>IF('PV Adoption'!N$4*(1/(1-'General Inputs'!$C$10))*$J1759*1000*$I1759 &lt;= ABS(($F1759-$E1759)*(1+$J51)^(R$490-$K$490)),'PV Adoption'!N$4*(1/(1-'General Inputs'!$C$10))*$J1759*1000*$I1759,ABS(($F1759-$E1759)*(1+$J51)^(R$490-$K$490)))</f>
        <v>0</v>
      </c>
      <c r="S1759" s="357">
        <f>IF('PV Adoption'!O$4*(1/(1-'General Inputs'!$C$10))*$J1759*1000*$I1759 &lt;= ABS(($F1759-$E1759)*(1+$J51)^(S$490-$K$490)),'PV Adoption'!O$4*(1/(1-'General Inputs'!$C$10))*$J1759*1000*$I1759,ABS(($F1759-$E1759)*(1+$J51)^(S$490-$K$490)))</f>
        <v>0</v>
      </c>
      <c r="T1759" s="357">
        <f>IF('PV Adoption'!P$4*(1/(1-'General Inputs'!$C$10))*$J1759*1000*$I1759 &lt;= ABS(($F1759-$E1759)*(1+$J51)^(T$490-$K$490)),'PV Adoption'!P$4*(1/(1-'General Inputs'!$C$10))*$J1759*1000*$I1759,ABS(($F1759-$E1759)*(1+$J51)^(T$490-$K$490)))</f>
        <v>0</v>
      </c>
      <c r="U1759" s="357">
        <f>IF('PV Adoption'!Q$4*(1/(1-'General Inputs'!$C$10))*$J1759*1000*$I1759 &lt;= ABS(($F1759-$E1759)*(1+$J51)^(U$490-$K$490)),'PV Adoption'!Q$4*(1/(1-'General Inputs'!$C$10))*$J1759*1000*$I1759,ABS(($F1759-$E1759)*(1+$J51)^(U$490-$K$490)))</f>
        <v>0</v>
      </c>
      <c r="V1759" s="357">
        <f>IF('PV Adoption'!R$4*(1/(1-'General Inputs'!$C$10))*$J1759*1000*$I1759 &lt;= ABS(($F1759-$E1759)*(1+$J51)^(V$490-$K$490)),'PV Adoption'!R$4*(1/(1-'General Inputs'!$C$10))*$J1759*1000*$I1759,ABS(($F1759-$E1759)*(1+$J51)^(V$490-$K$490)))</f>
        <v>0</v>
      </c>
      <c r="W1759" s="357">
        <f>IF('PV Adoption'!S$4*(1/(1-'General Inputs'!$C$10))*$J1759*1000*$I1759 &lt;= ABS(($F1759-$E1759)*(1+$J51)^(W$490-$K$490)),'PV Adoption'!S$4*(1/(1-'General Inputs'!$C$10))*$J1759*1000*$I1759,ABS(($F1759-$E1759)*(1+$J51)^(W$490-$K$490)))</f>
        <v>0</v>
      </c>
      <c r="X1759" s="357">
        <f>IF('PV Adoption'!T$4*(1/(1-'General Inputs'!$C$10))*$J1759*1000*$I1759 &lt;= ABS(($F1759-$E1759)*(1+$J51)^(X$490-$K$490)),'PV Adoption'!T$4*(1/(1-'General Inputs'!$C$10))*$J1759*1000*$I1759,ABS(($F1759-$E1759)*(1+$J51)^(X$490-$K$490)))</f>
        <v>0</v>
      </c>
      <c r="Y1759" s="357">
        <f>IF('PV Adoption'!U$4*(1/(1-'General Inputs'!$C$10))*$J1759*1000*$I1759 &lt;= ABS(($F1759-$E1759)*(1+$J51)^(Y$490-$K$490)),'PV Adoption'!U$4*(1/(1-'General Inputs'!$C$10))*$J1759*1000*$I1759,ABS(($F1759-$E1759)*(1+$J51)^(Y$490-$K$490)))</f>
        <v>0</v>
      </c>
      <c r="Z1759" s="357">
        <f>IF('PV Adoption'!V$4*(1/(1-'General Inputs'!$C$10))*$J1759*1000*$I1759 &lt;= ABS(($F1759-$E1759)*(1+$J51)^(Z$490-$K$490)),'PV Adoption'!V$4*(1/(1-'General Inputs'!$C$10))*$J1759*1000*$I1759,ABS(($F1759-$E1759)*(1+$J51)^(Z$490-$K$490)))</f>
        <v>0</v>
      </c>
      <c r="AA1759" s="357">
        <f>IF('PV Adoption'!W$4*(1/(1-'General Inputs'!$C$10))*$J1759*1000*$I1759 &lt;= ABS(($F1759-$E1759)*(1+$J51)^(AA$490-$K$490)),'PV Adoption'!W$4*(1/(1-'General Inputs'!$C$10))*$J1759*1000*$I1759,ABS(($F1759-$E1759)*(1+$J51)^(AA$490-$K$490)))</f>
        <v>0</v>
      </c>
      <c r="AB1759" s="357">
        <f>IF('PV Adoption'!X$4*(1/(1-'General Inputs'!$C$10))*$J1759*1000*$I1759 &lt;= ABS(($F1759-$E1759)*(1+$J51)^(AB$490-$K$490)),'PV Adoption'!X$4*(1/(1-'General Inputs'!$C$10))*$J1759*1000*$I1759,ABS(($F1759-$E1759)*(1+$J51)^(AB$490-$K$490)))</f>
        <v>0</v>
      </c>
      <c r="AC1759" s="357">
        <f>IF('PV Adoption'!Y$4*(1/(1-'General Inputs'!$C$10))*$J1759*1000*$I1759 &lt;= ABS(($F1759-$E1759)*(1+$J51)^(AC$490-$K$490)),'PV Adoption'!Y$4*(1/(1-'General Inputs'!$C$10))*$J1759*1000*$I1759,ABS(($F1759-$E1759)*(1+$J51)^(AC$490-$K$490)))</f>
        <v>0</v>
      </c>
      <c r="AD1759" s="357">
        <f>IF('PV Adoption'!Z$4*(1/(1-'General Inputs'!$C$10))*$J1759*1000*$I1759 &lt;= ABS(($F1759-$E1759)*(1+$J51)^(AD$490-$K$490)),'PV Adoption'!Z$4*(1/(1-'General Inputs'!$C$10))*$J1759*1000*$I1759,ABS(($F1759-$E1759)*(1+$J51)^(AD$490-$K$490)))</f>
        <v>0</v>
      </c>
      <c r="AE1759" s="357">
        <f>IF('PV Adoption'!AA$4*(1/(1-'General Inputs'!$C$10))*$J1759*1000*$I1759 &lt;= ABS(($F1759-$E1759)*(1+$J51)^(AE$490-$K$490)),'PV Adoption'!AA$4*(1/(1-'General Inputs'!$C$10))*$J1759*1000*$I1759,ABS(($F1759-$E1759)*(1+$J51)^(AE$490-$K$490)))</f>
        <v>0</v>
      </c>
      <c r="AF1759" s="357">
        <f>IF('PV Adoption'!AB$4*(1/(1-'General Inputs'!$C$10))*$J1759*1000*$I1759 &lt;= ABS(($F1759-$E1759)*(1+$J51)^(AF$490-$K$490)),'PV Adoption'!AB$4*(1/(1-'General Inputs'!$C$10))*$J1759*1000*$I1759,ABS(($F1759-$E1759)*(1+$J51)^(AF$490-$K$490)))</f>
        <v>0</v>
      </c>
      <c r="AG1759" s="357">
        <f>IF('PV Adoption'!AC$4*(1/(1-'General Inputs'!$C$10))*$J1759*1000*$I1759 &lt;= ABS(($F1759-$E1759)*(1+$J51)^(AG$490-$K$490)),'PV Adoption'!AC$4*(1/(1-'General Inputs'!$C$10))*$J1759*1000*$I1759,ABS(($F1759-$E1759)*(1+$J51)^(AG$490-$K$490)))</f>
        <v>0</v>
      </c>
      <c r="AH1759" s="357">
        <f>IF('PV Adoption'!AD$4*(1/(1-'General Inputs'!$C$10))*$J1759*1000*$I1759 &lt;= ABS(($F1759-$E1759)*(1+$J51)^(AH$490-$K$490)),'PV Adoption'!AD$4*(1/(1-'General Inputs'!$C$10))*$J1759*1000*$I1759,ABS(($F1759-$E1759)*(1+$J51)^(AH$490-$K$490)))</f>
        <v>0</v>
      </c>
      <c r="AI1759" s="357">
        <f>IF('PV Adoption'!AE$4*(1/(1-'General Inputs'!$C$10))*$J1759*1000*$I1759 &lt;= ABS(($F1759-$E1759)*(1+$J51)^(AI$490-$K$490)),'PV Adoption'!AE$4*(1/(1-'General Inputs'!$C$10))*$J1759*1000*$I1759,ABS(($F1759-$E1759)*(1+$J51)^(AI$490-$K$490)))</f>
        <v>0</v>
      </c>
      <c r="AJ1759" s="357">
        <f>IF('PV Adoption'!AF$4*(1/(1-'General Inputs'!$C$10))*$J1759*1000*$I1759 &lt;= ABS(($F1759-$E1759)*(1+$J51)^(AJ$490-$K$490)),'PV Adoption'!AF$4*(1/(1-'General Inputs'!$C$10))*$J1759*1000*$I1759,ABS(($F1759-$E1759)*(1+$J51)^(AJ$490-$K$490)))</f>
        <v>0</v>
      </c>
      <c r="AK1759" s="357">
        <v>0</v>
      </c>
      <c r="AL1759" s="357">
        <v>0</v>
      </c>
      <c r="AM1759" s="357">
        <v>0</v>
      </c>
    </row>
    <row r="1760" spans="1:39" x14ac:dyDescent="0.25">
      <c r="A1760" s="353" t="s">
        <v>234</v>
      </c>
      <c r="B1760" s="353" t="s">
        <v>434</v>
      </c>
      <c r="C1760" s="441">
        <f t="shared" ref="C1760:H1760" si="1211">C52</f>
        <v>6240</v>
      </c>
      <c r="D1760" s="441"/>
      <c r="E1760" s="441"/>
      <c r="F1760" s="441"/>
      <c r="G1760" s="441"/>
      <c r="H1760" s="441">
        <f t="shared" si="1211"/>
        <v>1</v>
      </c>
      <c r="I1760" s="470">
        <f>IFERROR(VLOOKUP(B1760,Coincidence!$B$2:$E$242,4,FALSE)*IF($G1760="Winter",'General Inputs'!$C$25,'General Inputs'!$C$24),IF($G1760="Winter",'General Inputs'!$C$25,'General Inputs'!$C$24))</f>
        <v>0.52140604400000001</v>
      </c>
      <c r="J1760" s="466">
        <f>'Nameplate by Substation'!H52</f>
        <v>1.6364983545819249E-3</v>
      </c>
      <c r="K1760" s="357">
        <f>IF('PV Adoption'!G$4*(1/(1-'General Inputs'!$C$10))*$J1760*1000*$I1760 &lt;= ABS(($F1760-$E1760)*(1+$J52)^(K$490-$K$490)),'PV Adoption'!G$4*(1/(1-'General Inputs'!$C$10))*$J1760*1000*$I1760,ABS(($F1760-$E1760)*(1+$J52)^(K$490-$K$490)))</f>
        <v>0</v>
      </c>
      <c r="L1760" s="357">
        <f>IF('PV Adoption'!H$4*(1/(1-'General Inputs'!$C$10))*$J1760*1000*$I1760 &lt;= ABS(($F1760-$E1760)*(1+$J52)^(L$490-$K$490)),'PV Adoption'!H$4*(1/(1-'General Inputs'!$C$10))*$J1760*1000*$I1760,ABS(($F1760-$E1760)*(1+$J52)^(L$490-$K$490)))</f>
        <v>0</v>
      </c>
      <c r="M1760" s="357">
        <f>IF('PV Adoption'!I$4*(1/(1-'General Inputs'!$C$10))*$J1760*1000*$I1760 &lt;= ABS(($F1760-$E1760)*(1+$J52)^(M$490-$K$490)),'PV Adoption'!I$4*(1/(1-'General Inputs'!$C$10))*$J1760*1000*$I1760,ABS(($F1760-$E1760)*(1+$J52)^(M$490-$K$490)))</f>
        <v>0</v>
      </c>
      <c r="N1760" s="357">
        <f>IF('PV Adoption'!J$4*(1/(1-'General Inputs'!$C$10))*$J1760*1000*$I1760 &lt;= ABS(($F1760-$E1760)*(1+$J52)^(N$490-$K$490)),'PV Adoption'!J$4*(1/(1-'General Inputs'!$C$10))*$J1760*1000*$I1760,ABS(($F1760-$E1760)*(1+$J52)^(N$490-$K$490)))</f>
        <v>0</v>
      </c>
      <c r="O1760" s="357">
        <f>IF('PV Adoption'!K$4*(1/(1-'General Inputs'!$C$10))*$J1760*1000*$I1760 &lt;= ABS(($F1760-$E1760)*(1+$J52)^(O$490-$K$490)),'PV Adoption'!K$4*(1/(1-'General Inputs'!$C$10))*$J1760*1000*$I1760,ABS(($F1760-$E1760)*(1+$J52)^(O$490-$K$490)))</f>
        <v>0</v>
      </c>
      <c r="P1760" s="357">
        <f>IF('PV Adoption'!L$4*(1/(1-'General Inputs'!$C$10))*$J1760*1000*$I1760 &lt;= ABS(($F1760-$E1760)*(1+$J52)^(P$490-$K$490)),'PV Adoption'!L$4*(1/(1-'General Inputs'!$C$10))*$J1760*1000*$I1760,ABS(($F1760-$E1760)*(1+$J52)^(P$490-$K$490)))</f>
        <v>0</v>
      </c>
      <c r="Q1760" s="357">
        <f>IF('PV Adoption'!M$4*(1/(1-'General Inputs'!$C$10))*$J1760*1000*$I1760 &lt;= ABS(($F1760-$E1760)*(1+$J52)^(Q$490-$K$490)),'PV Adoption'!M$4*(1/(1-'General Inputs'!$C$10))*$J1760*1000*$I1760,ABS(($F1760-$E1760)*(1+$J52)^(Q$490-$K$490)))</f>
        <v>0</v>
      </c>
      <c r="R1760" s="357">
        <f>IF('PV Adoption'!N$4*(1/(1-'General Inputs'!$C$10))*$J1760*1000*$I1760 &lt;= ABS(($F1760-$E1760)*(1+$J52)^(R$490-$K$490)),'PV Adoption'!N$4*(1/(1-'General Inputs'!$C$10))*$J1760*1000*$I1760,ABS(($F1760-$E1760)*(1+$J52)^(R$490-$K$490)))</f>
        <v>0</v>
      </c>
      <c r="S1760" s="357">
        <f>IF('PV Adoption'!O$4*(1/(1-'General Inputs'!$C$10))*$J1760*1000*$I1760 &lt;= ABS(($F1760-$E1760)*(1+$J52)^(S$490-$K$490)),'PV Adoption'!O$4*(1/(1-'General Inputs'!$C$10))*$J1760*1000*$I1760,ABS(($F1760-$E1760)*(1+$J52)^(S$490-$K$490)))</f>
        <v>0</v>
      </c>
      <c r="T1760" s="357">
        <f>IF('PV Adoption'!P$4*(1/(1-'General Inputs'!$C$10))*$J1760*1000*$I1760 &lt;= ABS(($F1760-$E1760)*(1+$J52)^(T$490-$K$490)),'PV Adoption'!P$4*(1/(1-'General Inputs'!$C$10))*$J1760*1000*$I1760,ABS(($F1760-$E1760)*(1+$J52)^(T$490-$K$490)))</f>
        <v>0</v>
      </c>
      <c r="U1760" s="357">
        <f>IF('PV Adoption'!Q$4*(1/(1-'General Inputs'!$C$10))*$J1760*1000*$I1760 &lt;= ABS(($F1760-$E1760)*(1+$J52)^(U$490-$K$490)),'PV Adoption'!Q$4*(1/(1-'General Inputs'!$C$10))*$J1760*1000*$I1760,ABS(($F1760-$E1760)*(1+$J52)^(U$490-$K$490)))</f>
        <v>0</v>
      </c>
      <c r="V1760" s="357">
        <f>IF('PV Adoption'!R$4*(1/(1-'General Inputs'!$C$10))*$J1760*1000*$I1760 &lt;= ABS(($F1760-$E1760)*(1+$J52)^(V$490-$K$490)),'PV Adoption'!R$4*(1/(1-'General Inputs'!$C$10))*$J1760*1000*$I1760,ABS(($F1760-$E1760)*(1+$J52)^(V$490-$K$490)))</f>
        <v>0</v>
      </c>
      <c r="W1760" s="357">
        <f>IF('PV Adoption'!S$4*(1/(1-'General Inputs'!$C$10))*$J1760*1000*$I1760 &lt;= ABS(($F1760-$E1760)*(1+$J52)^(W$490-$K$490)),'PV Adoption'!S$4*(1/(1-'General Inputs'!$C$10))*$J1760*1000*$I1760,ABS(($F1760-$E1760)*(1+$J52)^(W$490-$K$490)))</f>
        <v>0</v>
      </c>
      <c r="X1760" s="357">
        <f>IF('PV Adoption'!T$4*(1/(1-'General Inputs'!$C$10))*$J1760*1000*$I1760 &lt;= ABS(($F1760-$E1760)*(1+$J52)^(X$490-$K$490)),'PV Adoption'!T$4*(1/(1-'General Inputs'!$C$10))*$J1760*1000*$I1760,ABS(($F1760-$E1760)*(1+$J52)^(X$490-$K$490)))</f>
        <v>0</v>
      </c>
      <c r="Y1760" s="357">
        <f>IF('PV Adoption'!U$4*(1/(1-'General Inputs'!$C$10))*$J1760*1000*$I1760 &lt;= ABS(($F1760-$E1760)*(1+$J52)^(Y$490-$K$490)),'PV Adoption'!U$4*(1/(1-'General Inputs'!$C$10))*$J1760*1000*$I1760,ABS(($F1760-$E1760)*(1+$J52)^(Y$490-$K$490)))</f>
        <v>0</v>
      </c>
      <c r="Z1760" s="357">
        <f>IF('PV Adoption'!V$4*(1/(1-'General Inputs'!$C$10))*$J1760*1000*$I1760 &lt;= ABS(($F1760-$E1760)*(1+$J52)^(Z$490-$K$490)),'PV Adoption'!V$4*(1/(1-'General Inputs'!$C$10))*$J1760*1000*$I1760,ABS(($F1760-$E1760)*(1+$J52)^(Z$490-$K$490)))</f>
        <v>0</v>
      </c>
      <c r="AA1760" s="357">
        <f>IF('PV Adoption'!W$4*(1/(1-'General Inputs'!$C$10))*$J1760*1000*$I1760 &lt;= ABS(($F1760-$E1760)*(1+$J52)^(AA$490-$K$490)),'PV Adoption'!W$4*(1/(1-'General Inputs'!$C$10))*$J1760*1000*$I1760,ABS(($F1760-$E1760)*(1+$J52)^(AA$490-$K$490)))</f>
        <v>0</v>
      </c>
      <c r="AB1760" s="357">
        <f>IF('PV Adoption'!X$4*(1/(1-'General Inputs'!$C$10))*$J1760*1000*$I1760 &lt;= ABS(($F1760-$E1760)*(1+$J52)^(AB$490-$K$490)),'PV Adoption'!X$4*(1/(1-'General Inputs'!$C$10))*$J1760*1000*$I1760,ABS(($F1760-$E1760)*(1+$J52)^(AB$490-$K$490)))</f>
        <v>0</v>
      </c>
      <c r="AC1760" s="357">
        <f>IF('PV Adoption'!Y$4*(1/(1-'General Inputs'!$C$10))*$J1760*1000*$I1760 &lt;= ABS(($F1760-$E1760)*(1+$J52)^(AC$490-$K$490)),'PV Adoption'!Y$4*(1/(1-'General Inputs'!$C$10))*$J1760*1000*$I1760,ABS(($F1760-$E1760)*(1+$J52)^(AC$490-$K$490)))</f>
        <v>0</v>
      </c>
      <c r="AD1760" s="357">
        <f>IF('PV Adoption'!Z$4*(1/(1-'General Inputs'!$C$10))*$J1760*1000*$I1760 &lt;= ABS(($F1760-$E1760)*(1+$J52)^(AD$490-$K$490)),'PV Adoption'!Z$4*(1/(1-'General Inputs'!$C$10))*$J1760*1000*$I1760,ABS(($F1760-$E1760)*(1+$J52)^(AD$490-$K$490)))</f>
        <v>0</v>
      </c>
      <c r="AE1760" s="357">
        <f>IF('PV Adoption'!AA$4*(1/(1-'General Inputs'!$C$10))*$J1760*1000*$I1760 &lt;= ABS(($F1760-$E1760)*(1+$J52)^(AE$490-$K$490)),'PV Adoption'!AA$4*(1/(1-'General Inputs'!$C$10))*$J1760*1000*$I1760,ABS(($F1760-$E1760)*(1+$J52)^(AE$490-$K$490)))</f>
        <v>0</v>
      </c>
      <c r="AF1760" s="357">
        <f>IF('PV Adoption'!AB$4*(1/(1-'General Inputs'!$C$10))*$J1760*1000*$I1760 &lt;= ABS(($F1760-$E1760)*(1+$J52)^(AF$490-$K$490)),'PV Adoption'!AB$4*(1/(1-'General Inputs'!$C$10))*$J1760*1000*$I1760,ABS(($F1760-$E1760)*(1+$J52)^(AF$490-$K$490)))</f>
        <v>0</v>
      </c>
      <c r="AG1760" s="357">
        <f>IF('PV Adoption'!AC$4*(1/(1-'General Inputs'!$C$10))*$J1760*1000*$I1760 &lt;= ABS(($F1760-$E1760)*(1+$J52)^(AG$490-$K$490)),'PV Adoption'!AC$4*(1/(1-'General Inputs'!$C$10))*$J1760*1000*$I1760,ABS(($F1760-$E1760)*(1+$J52)^(AG$490-$K$490)))</f>
        <v>0</v>
      </c>
      <c r="AH1760" s="357">
        <f>IF('PV Adoption'!AD$4*(1/(1-'General Inputs'!$C$10))*$J1760*1000*$I1760 &lt;= ABS(($F1760-$E1760)*(1+$J52)^(AH$490-$K$490)),'PV Adoption'!AD$4*(1/(1-'General Inputs'!$C$10))*$J1760*1000*$I1760,ABS(($F1760-$E1760)*(1+$J52)^(AH$490-$K$490)))</f>
        <v>0</v>
      </c>
      <c r="AI1760" s="357">
        <f>IF('PV Adoption'!AE$4*(1/(1-'General Inputs'!$C$10))*$J1760*1000*$I1760 &lt;= ABS(($F1760-$E1760)*(1+$J52)^(AI$490-$K$490)),'PV Adoption'!AE$4*(1/(1-'General Inputs'!$C$10))*$J1760*1000*$I1760,ABS(($F1760-$E1760)*(1+$J52)^(AI$490-$K$490)))</f>
        <v>0</v>
      </c>
      <c r="AJ1760" s="357">
        <f>IF('PV Adoption'!AF$4*(1/(1-'General Inputs'!$C$10))*$J1760*1000*$I1760 &lt;= ABS(($F1760-$E1760)*(1+$J52)^(AJ$490-$K$490)),'PV Adoption'!AF$4*(1/(1-'General Inputs'!$C$10))*$J1760*1000*$I1760,ABS(($F1760-$E1760)*(1+$J52)^(AJ$490-$K$490)))</f>
        <v>0</v>
      </c>
      <c r="AK1760" s="357">
        <v>0</v>
      </c>
      <c r="AL1760" s="357">
        <v>0</v>
      </c>
      <c r="AM1760" s="357">
        <v>0</v>
      </c>
    </row>
    <row r="1761" spans="1:39" x14ac:dyDescent="0.25">
      <c r="A1761" s="353" t="s">
        <v>234</v>
      </c>
      <c r="B1761" s="353" t="s">
        <v>284</v>
      </c>
      <c r="C1761" s="441">
        <f t="shared" ref="C1761:H1761" si="1212">C53</f>
        <v>6240</v>
      </c>
      <c r="D1761" s="441"/>
      <c r="E1761" s="441"/>
      <c r="F1761" s="441"/>
      <c r="G1761" s="441"/>
      <c r="H1761" s="441">
        <f t="shared" si="1212"/>
        <v>1</v>
      </c>
      <c r="I1761" s="470">
        <f>IFERROR(VLOOKUP(B1761,Coincidence!$B$2:$E$242,4,FALSE)*IF($G1761="Winter",'General Inputs'!$C$25,'General Inputs'!$C$24),IF($G1761="Winter",'General Inputs'!$C$25,'General Inputs'!$C$24))</f>
        <v>0.52140604400000001</v>
      </c>
      <c r="J1761" s="466">
        <f>'Nameplate by Substation'!H53</f>
        <v>2.1948528136759632E-3</v>
      </c>
      <c r="K1761" s="357">
        <f>IF('PV Adoption'!G$4*(1/(1-'General Inputs'!$C$10))*$J1761*1000*$I1761 &lt;= ABS(($F1761-$E1761)*(1+$J53)^(K$490-$K$490)),'PV Adoption'!G$4*(1/(1-'General Inputs'!$C$10))*$J1761*1000*$I1761,ABS(($F1761-$E1761)*(1+$J53)^(K$490-$K$490)))</f>
        <v>0</v>
      </c>
      <c r="L1761" s="357">
        <f>IF('PV Adoption'!H$4*(1/(1-'General Inputs'!$C$10))*$J1761*1000*$I1761 &lt;= ABS(($F1761-$E1761)*(1+$J53)^(L$490-$K$490)),'PV Adoption'!H$4*(1/(1-'General Inputs'!$C$10))*$J1761*1000*$I1761,ABS(($F1761-$E1761)*(1+$J53)^(L$490-$K$490)))</f>
        <v>0</v>
      </c>
      <c r="M1761" s="357">
        <f>IF('PV Adoption'!I$4*(1/(1-'General Inputs'!$C$10))*$J1761*1000*$I1761 &lt;= ABS(($F1761-$E1761)*(1+$J53)^(M$490-$K$490)),'PV Adoption'!I$4*(1/(1-'General Inputs'!$C$10))*$J1761*1000*$I1761,ABS(($F1761-$E1761)*(1+$J53)^(M$490-$K$490)))</f>
        <v>0</v>
      </c>
      <c r="N1761" s="357">
        <f>IF('PV Adoption'!J$4*(1/(1-'General Inputs'!$C$10))*$J1761*1000*$I1761 &lt;= ABS(($F1761-$E1761)*(1+$J53)^(N$490-$K$490)),'PV Adoption'!J$4*(1/(1-'General Inputs'!$C$10))*$J1761*1000*$I1761,ABS(($F1761-$E1761)*(1+$J53)^(N$490-$K$490)))</f>
        <v>0</v>
      </c>
      <c r="O1761" s="357">
        <f>IF('PV Adoption'!K$4*(1/(1-'General Inputs'!$C$10))*$J1761*1000*$I1761 &lt;= ABS(($F1761-$E1761)*(1+$J53)^(O$490-$K$490)),'PV Adoption'!K$4*(1/(1-'General Inputs'!$C$10))*$J1761*1000*$I1761,ABS(($F1761-$E1761)*(1+$J53)^(O$490-$K$490)))</f>
        <v>0</v>
      </c>
      <c r="P1761" s="357">
        <f>IF('PV Adoption'!L$4*(1/(1-'General Inputs'!$C$10))*$J1761*1000*$I1761 &lt;= ABS(($F1761-$E1761)*(1+$J53)^(P$490-$K$490)),'PV Adoption'!L$4*(1/(1-'General Inputs'!$C$10))*$J1761*1000*$I1761,ABS(($F1761-$E1761)*(1+$J53)^(P$490-$K$490)))</f>
        <v>0</v>
      </c>
      <c r="Q1761" s="357">
        <f>IF('PV Adoption'!M$4*(1/(1-'General Inputs'!$C$10))*$J1761*1000*$I1761 &lt;= ABS(($F1761-$E1761)*(1+$J53)^(Q$490-$K$490)),'PV Adoption'!M$4*(1/(1-'General Inputs'!$C$10))*$J1761*1000*$I1761,ABS(($F1761-$E1761)*(1+$J53)^(Q$490-$K$490)))</f>
        <v>0</v>
      </c>
      <c r="R1761" s="357">
        <f>IF('PV Adoption'!N$4*(1/(1-'General Inputs'!$C$10))*$J1761*1000*$I1761 &lt;= ABS(($F1761-$E1761)*(1+$J53)^(R$490-$K$490)),'PV Adoption'!N$4*(1/(1-'General Inputs'!$C$10))*$J1761*1000*$I1761,ABS(($F1761-$E1761)*(1+$J53)^(R$490-$K$490)))</f>
        <v>0</v>
      </c>
      <c r="S1761" s="357">
        <f>IF('PV Adoption'!O$4*(1/(1-'General Inputs'!$C$10))*$J1761*1000*$I1761 &lt;= ABS(($F1761-$E1761)*(1+$J53)^(S$490-$K$490)),'PV Adoption'!O$4*(1/(1-'General Inputs'!$C$10))*$J1761*1000*$I1761,ABS(($F1761-$E1761)*(1+$J53)^(S$490-$K$490)))</f>
        <v>0</v>
      </c>
      <c r="T1761" s="357">
        <f>IF('PV Adoption'!P$4*(1/(1-'General Inputs'!$C$10))*$J1761*1000*$I1761 &lt;= ABS(($F1761-$E1761)*(1+$J53)^(T$490-$K$490)),'PV Adoption'!P$4*(1/(1-'General Inputs'!$C$10))*$J1761*1000*$I1761,ABS(($F1761-$E1761)*(1+$J53)^(T$490-$K$490)))</f>
        <v>0</v>
      </c>
      <c r="U1761" s="357">
        <f>IF('PV Adoption'!Q$4*(1/(1-'General Inputs'!$C$10))*$J1761*1000*$I1761 &lt;= ABS(($F1761-$E1761)*(1+$J53)^(U$490-$K$490)),'PV Adoption'!Q$4*(1/(1-'General Inputs'!$C$10))*$J1761*1000*$I1761,ABS(($F1761-$E1761)*(1+$J53)^(U$490-$K$490)))</f>
        <v>0</v>
      </c>
      <c r="V1761" s="357">
        <f>IF('PV Adoption'!R$4*(1/(1-'General Inputs'!$C$10))*$J1761*1000*$I1761 &lt;= ABS(($F1761-$E1761)*(1+$J53)^(V$490-$K$490)),'PV Adoption'!R$4*(1/(1-'General Inputs'!$C$10))*$J1761*1000*$I1761,ABS(($F1761-$E1761)*(1+$J53)^(V$490-$K$490)))</f>
        <v>0</v>
      </c>
      <c r="W1761" s="357">
        <f>IF('PV Adoption'!S$4*(1/(1-'General Inputs'!$C$10))*$J1761*1000*$I1761 &lt;= ABS(($F1761-$E1761)*(1+$J53)^(W$490-$K$490)),'PV Adoption'!S$4*(1/(1-'General Inputs'!$C$10))*$J1761*1000*$I1761,ABS(($F1761-$E1761)*(1+$J53)^(W$490-$K$490)))</f>
        <v>0</v>
      </c>
      <c r="X1761" s="357">
        <f>IF('PV Adoption'!T$4*(1/(1-'General Inputs'!$C$10))*$J1761*1000*$I1761 &lt;= ABS(($F1761-$E1761)*(1+$J53)^(X$490-$K$490)),'PV Adoption'!T$4*(1/(1-'General Inputs'!$C$10))*$J1761*1000*$I1761,ABS(($F1761-$E1761)*(1+$J53)^(X$490-$K$490)))</f>
        <v>0</v>
      </c>
      <c r="Y1761" s="357">
        <f>IF('PV Adoption'!U$4*(1/(1-'General Inputs'!$C$10))*$J1761*1000*$I1761 &lt;= ABS(($F1761-$E1761)*(1+$J53)^(Y$490-$K$490)),'PV Adoption'!U$4*(1/(1-'General Inputs'!$C$10))*$J1761*1000*$I1761,ABS(($F1761-$E1761)*(1+$J53)^(Y$490-$K$490)))</f>
        <v>0</v>
      </c>
      <c r="Z1761" s="357">
        <f>IF('PV Adoption'!V$4*(1/(1-'General Inputs'!$C$10))*$J1761*1000*$I1761 &lt;= ABS(($F1761-$E1761)*(1+$J53)^(Z$490-$K$490)),'PV Adoption'!V$4*(1/(1-'General Inputs'!$C$10))*$J1761*1000*$I1761,ABS(($F1761-$E1761)*(1+$J53)^(Z$490-$K$490)))</f>
        <v>0</v>
      </c>
      <c r="AA1761" s="357">
        <f>IF('PV Adoption'!W$4*(1/(1-'General Inputs'!$C$10))*$J1761*1000*$I1761 &lt;= ABS(($F1761-$E1761)*(1+$J53)^(AA$490-$K$490)),'PV Adoption'!W$4*(1/(1-'General Inputs'!$C$10))*$J1761*1000*$I1761,ABS(($F1761-$E1761)*(1+$J53)^(AA$490-$K$490)))</f>
        <v>0</v>
      </c>
      <c r="AB1761" s="357">
        <f>IF('PV Adoption'!X$4*(1/(1-'General Inputs'!$C$10))*$J1761*1000*$I1761 &lt;= ABS(($F1761-$E1761)*(1+$J53)^(AB$490-$K$490)),'PV Adoption'!X$4*(1/(1-'General Inputs'!$C$10))*$J1761*1000*$I1761,ABS(($F1761-$E1761)*(1+$J53)^(AB$490-$K$490)))</f>
        <v>0</v>
      </c>
      <c r="AC1761" s="357">
        <f>IF('PV Adoption'!Y$4*(1/(1-'General Inputs'!$C$10))*$J1761*1000*$I1761 &lt;= ABS(($F1761-$E1761)*(1+$J53)^(AC$490-$K$490)),'PV Adoption'!Y$4*(1/(1-'General Inputs'!$C$10))*$J1761*1000*$I1761,ABS(($F1761-$E1761)*(1+$J53)^(AC$490-$K$490)))</f>
        <v>0</v>
      </c>
      <c r="AD1761" s="357">
        <f>IF('PV Adoption'!Z$4*(1/(1-'General Inputs'!$C$10))*$J1761*1000*$I1761 &lt;= ABS(($F1761-$E1761)*(1+$J53)^(AD$490-$K$490)),'PV Adoption'!Z$4*(1/(1-'General Inputs'!$C$10))*$J1761*1000*$I1761,ABS(($F1761-$E1761)*(1+$J53)^(AD$490-$K$490)))</f>
        <v>0</v>
      </c>
      <c r="AE1761" s="357">
        <f>IF('PV Adoption'!AA$4*(1/(1-'General Inputs'!$C$10))*$J1761*1000*$I1761 &lt;= ABS(($F1761-$E1761)*(1+$J53)^(AE$490-$K$490)),'PV Adoption'!AA$4*(1/(1-'General Inputs'!$C$10))*$J1761*1000*$I1761,ABS(($F1761-$E1761)*(1+$J53)^(AE$490-$K$490)))</f>
        <v>0</v>
      </c>
      <c r="AF1761" s="357">
        <f>IF('PV Adoption'!AB$4*(1/(1-'General Inputs'!$C$10))*$J1761*1000*$I1761 &lt;= ABS(($F1761-$E1761)*(1+$J53)^(AF$490-$K$490)),'PV Adoption'!AB$4*(1/(1-'General Inputs'!$C$10))*$J1761*1000*$I1761,ABS(($F1761-$E1761)*(1+$J53)^(AF$490-$K$490)))</f>
        <v>0</v>
      </c>
      <c r="AG1761" s="357">
        <f>IF('PV Adoption'!AC$4*(1/(1-'General Inputs'!$C$10))*$J1761*1000*$I1761 &lt;= ABS(($F1761-$E1761)*(1+$J53)^(AG$490-$K$490)),'PV Adoption'!AC$4*(1/(1-'General Inputs'!$C$10))*$J1761*1000*$I1761,ABS(($F1761-$E1761)*(1+$J53)^(AG$490-$K$490)))</f>
        <v>0</v>
      </c>
      <c r="AH1761" s="357">
        <f>IF('PV Adoption'!AD$4*(1/(1-'General Inputs'!$C$10))*$J1761*1000*$I1761 &lt;= ABS(($F1761-$E1761)*(1+$J53)^(AH$490-$K$490)),'PV Adoption'!AD$4*(1/(1-'General Inputs'!$C$10))*$J1761*1000*$I1761,ABS(($F1761-$E1761)*(1+$J53)^(AH$490-$K$490)))</f>
        <v>0</v>
      </c>
      <c r="AI1761" s="357">
        <f>IF('PV Adoption'!AE$4*(1/(1-'General Inputs'!$C$10))*$J1761*1000*$I1761 &lt;= ABS(($F1761-$E1761)*(1+$J53)^(AI$490-$K$490)),'PV Adoption'!AE$4*(1/(1-'General Inputs'!$C$10))*$J1761*1000*$I1761,ABS(($F1761-$E1761)*(1+$J53)^(AI$490-$K$490)))</f>
        <v>0</v>
      </c>
      <c r="AJ1761" s="357">
        <f>IF('PV Adoption'!AF$4*(1/(1-'General Inputs'!$C$10))*$J1761*1000*$I1761 &lt;= ABS(($F1761-$E1761)*(1+$J53)^(AJ$490-$K$490)),'PV Adoption'!AF$4*(1/(1-'General Inputs'!$C$10))*$J1761*1000*$I1761,ABS(($F1761-$E1761)*(1+$J53)^(AJ$490-$K$490)))</f>
        <v>0</v>
      </c>
      <c r="AK1761" s="357">
        <v>0</v>
      </c>
      <c r="AL1761" s="357">
        <v>0</v>
      </c>
      <c r="AM1761" s="357">
        <v>0</v>
      </c>
    </row>
    <row r="1762" spans="1:39" x14ac:dyDescent="0.25">
      <c r="A1762" s="353" t="s">
        <v>234</v>
      </c>
      <c r="B1762" s="353" t="s">
        <v>548</v>
      </c>
      <c r="C1762" s="441">
        <f t="shared" ref="C1762:H1762" si="1213">C54</f>
        <v>25000</v>
      </c>
      <c r="D1762" s="441"/>
      <c r="E1762" s="441"/>
      <c r="F1762" s="441"/>
      <c r="G1762" s="441"/>
      <c r="H1762" s="441">
        <f t="shared" si="1213"/>
        <v>0</v>
      </c>
      <c r="I1762" s="470">
        <f>IFERROR(VLOOKUP(B1762,Coincidence!$B$2:$E$242,4,FALSE)*IF($G1762="Winter",'General Inputs'!$C$25,'General Inputs'!$C$24),IF($G1762="Winter",'General Inputs'!$C$25,'General Inputs'!$C$24))</f>
        <v>0.52140604400000001</v>
      </c>
      <c r="J1762" s="466">
        <f>'Nameplate by Substation'!H54</f>
        <v>0</v>
      </c>
      <c r="K1762" s="357">
        <f>IF('PV Adoption'!G$4*(1/(1-'General Inputs'!$C$10))*$J1762*1000*$I1762 &lt;= ABS(($F1762-$E1762)*(1+$J54)^(K$490-$K$490)),'PV Adoption'!G$4*(1/(1-'General Inputs'!$C$10))*$J1762*1000*$I1762,ABS(($F1762-$E1762)*(1+$J54)^(K$490-$K$490)))</f>
        <v>0</v>
      </c>
      <c r="L1762" s="357">
        <f>IF('PV Adoption'!H$4*(1/(1-'General Inputs'!$C$10))*$J1762*1000*$I1762 &lt;= ABS(($F1762-$E1762)*(1+$J54)^(L$490-$K$490)),'PV Adoption'!H$4*(1/(1-'General Inputs'!$C$10))*$J1762*1000*$I1762,ABS(($F1762-$E1762)*(1+$J54)^(L$490-$K$490)))</f>
        <v>0</v>
      </c>
      <c r="M1762" s="357">
        <f>IF('PV Adoption'!I$4*(1/(1-'General Inputs'!$C$10))*$J1762*1000*$I1762 &lt;= ABS(($F1762-$E1762)*(1+$J54)^(M$490-$K$490)),'PV Adoption'!I$4*(1/(1-'General Inputs'!$C$10))*$J1762*1000*$I1762,ABS(($F1762-$E1762)*(1+$J54)^(M$490-$K$490)))</f>
        <v>0</v>
      </c>
      <c r="N1762" s="357">
        <f>IF('PV Adoption'!J$4*(1/(1-'General Inputs'!$C$10))*$J1762*1000*$I1762 &lt;= ABS(($F1762-$E1762)*(1+$J54)^(N$490-$K$490)),'PV Adoption'!J$4*(1/(1-'General Inputs'!$C$10))*$J1762*1000*$I1762,ABS(($F1762-$E1762)*(1+$J54)^(N$490-$K$490)))</f>
        <v>0</v>
      </c>
      <c r="O1762" s="357">
        <f>IF('PV Adoption'!K$4*(1/(1-'General Inputs'!$C$10))*$J1762*1000*$I1762 &lt;= ABS(($F1762-$E1762)*(1+$J54)^(O$490-$K$490)),'PV Adoption'!K$4*(1/(1-'General Inputs'!$C$10))*$J1762*1000*$I1762,ABS(($F1762-$E1762)*(1+$J54)^(O$490-$K$490)))</f>
        <v>0</v>
      </c>
      <c r="P1762" s="357">
        <f>IF('PV Adoption'!L$4*(1/(1-'General Inputs'!$C$10))*$J1762*1000*$I1762 &lt;= ABS(($F1762-$E1762)*(1+$J54)^(P$490-$K$490)),'PV Adoption'!L$4*(1/(1-'General Inputs'!$C$10))*$J1762*1000*$I1762,ABS(($F1762-$E1762)*(1+$J54)^(P$490-$K$490)))</f>
        <v>0</v>
      </c>
      <c r="Q1762" s="357">
        <f>IF('PV Adoption'!M$4*(1/(1-'General Inputs'!$C$10))*$J1762*1000*$I1762 &lt;= ABS(($F1762-$E1762)*(1+$J54)^(Q$490-$K$490)),'PV Adoption'!M$4*(1/(1-'General Inputs'!$C$10))*$J1762*1000*$I1762,ABS(($F1762-$E1762)*(1+$J54)^(Q$490-$K$490)))</f>
        <v>0</v>
      </c>
      <c r="R1762" s="357">
        <f>IF('PV Adoption'!N$4*(1/(1-'General Inputs'!$C$10))*$J1762*1000*$I1762 &lt;= ABS(($F1762-$E1762)*(1+$J54)^(R$490-$K$490)),'PV Adoption'!N$4*(1/(1-'General Inputs'!$C$10))*$J1762*1000*$I1762,ABS(($F1762-$E1762)*(1+$J54)^(R$490-$K$490)))</f>
        <v>0</v>
      </c>
      <c r="S1762" s="357">
        <f>IF('PV Adoption'!O$4*(1/(1-'General Inputs'!$C$10))*$J1762*1000*$I1762 &lt;= ABS(($F1762-$E1762)*(1+$J54)^(S$490-$K$490)),'PV Adoption'!O$4*(1/(1-'General Inputs'!$C$10))*$J1762*1000*$I1762,ABS(($F1762-$E1762)*(1+$J54)^(S$490-$K$490)))</f>
        <v>0</v>
      </c>
      <c r="T1762" s="357">
        <f>IF('PV Adoption'!P$4*(1/(1-'General Inputs'!$C$10))*$J1762*1000*$I1762 &lt;= ABS(($F1762-$E1762)*(1+$J54)^(T$490-$K$490)),'PV Adoption'!P$4*(1/(1-'General Inputs'!$C$10))*$J1762*1000*$I1762,ABS(($F1762-$E1762)*(1+$J54)^(T$490-$K$490)))</f>
        <v>0</v>
      </c>
      <c r="U1762" s="357">
        <f>IF('PV Adoption'!Q$4*(1/(1-'General Inputs'!$C$10))*$J1762*1000*$I1762 &lt;= ABS(($F1762-$E1762)*(1+$J54)^(U$490-$K$490)),'PV Adoption'!Q$4*(1/(1-'General Inputs'!$C$10))*$J1762*1000*$I1762,ABS(($F1762-$E1762)*(1+$J54)^(U$490-$K$490)))</f>
        <v>0</v>
      </c>
      <c r="V1762" s="357">
        <f>IF('PV Adoption'!R$4*(1/(1-'General Inputs'!$C$10))*$J1762*1000*$I1762 &lt;= ABS(($F1762-$E1762)*(1+$J54)^(V$490-$K$490)),'PV Adoption'!R$4*(1/(1-'General Inputs'!$C$10))*$J1762*1000*$I1762,ABS(($F1762-$E1762)*(1+$J54)^(V$490-$K$490)))</f>
        <v>0</v>
      </c>
      <c r="W1762" s="357">
        <f>IF('PV Adoption'!S$4*(1/(1-'General Inputs'!$C$10))*$J1762*1000*$I1762 &lt;= ABS(($F1762-$E1762)*(1+$J54)^(W$490-$K$490)),'PV Adoption'!S$4*(1/(1-'General Inputs'!$C$10))*$J1762*1000*$I1762,ABS(($F1762-$E1762)*(1+$J54)^(W$490-$K$490)))</f>
        <v>0</v>
      </c>
      <c r="X1762" s="357">
        <f>IF('PV Adoption'!T$4*(1/(1-'General Inputs'!$C$10))*$J1762*1000*$I1762 &lt;= ABS(($F1762-$E1762)*(1+$J54)^(X$490-$K$490)),'PV Adoption'!T$4*(1/(1-'General Inputs'!$C$10))*$J1762*1000*$I1762,ABS(($F1762-$E1762)*(1+$J54)^(X$490-$K$490)))</f>
        <v>0</v>
      </c>
      <c r="Y1762" s="357">
        <f>IF('PV Adoption'!U$4*(1/(1-'General Inputs'!$C$10))*$J1762*1000*$I1762 &lt;= ABS(($F1762-$E1762)*(1+$J54)^(Y$490-$K$490)),'PV Adoption'!U$4*(1/(1-'General Inputs'!$C$10))*$J1762*1000*$I1762,ABS(($F1762-$E1762)*(1+$J54)^(Y$490-$K$490)))</f>
        <v>0</v>
      </c>
      <c r="Z1762" s="357">
        <f>IF('PV Adoption'!V$4*(1/(1-'General Inputs'!$C$10))*$J1762*1000*$I1762 &lt;= ABS(($F1762-$E1762)*(1+$J54)^(Z$490-$K$490)),'PV Adoption'!V$4*(1/(1-'General Inputs'!$C$10))*$J1762*1000*$I1762,ABS(($F1762-$E1762)*(1+$J54)^(Z$490-$K$490)))</f>
        <v>0</v>
      </c>
      <c r="AA1762" s="357">
        <f>IF('PV Adoption'!W$4*(1/(1-'General Inputs'!$C$10))*$J1762*1000*$I1762 &lt;= ABS(($F1762-$E1762)*(1+$J54)^(AA$490-$K$490)),'PV Adoption'!W$4*(1/(1-'General Inputs'!$C$10))*$J1762*1000*$I1762,ABS(($F1762-$E1762)*(1+$J54)^(AA$490-$K$490)))</f>
        <v>0</v>
      </c>
      <c r="AB1762" s="357">
        <f>IF('PV Adoption'!X$4*(1/(1-'General Inputs'!$C$10))*$J1762*1000*$I1762 &lt;= ABS(($F1762-$E1762)*(1+$J54)^(AB$490-$K$490)),'PV Adoption'!X$4*(1/(1-'General Inputs'!$C$10))*$J1762*1000*$I1762,ABS(($F1762-$E1762)*(1+$J54)^(AB$490-$K$490)))</f>
        <v>0</v>
      </c>
      <c r="AC1762" s="357">
        <f>IF('PV Adoption'!Y$4*(1/(1-'General Inputs'!$C$10))*$J1762*1000*$I1762 &lt;= ABS(($F1762-$E1762)*(1+$J54)^(AC$490-$K$490)),'PV Adoption'!Y$4*(1/(1-'General Inputs'!$C$10))*$J1762*1000*$I1762,ABS(($F1762-$E1762)*(1+$J54)^(AC$490-$K$490)))</f>
        <v>0</v>
      </c>
      <c r="AD1762" s="357">
        <f>IF('PV Adoption'!Z$4*(1/(1-'General Inputs'!$C$10))*$J1762*1000*$I1762 &lt;= ABS(($F1762-$E1762)*(1+$J54)^(AD$490-$K$490)),'PV Adoption'!Z$4*(1/(1-'General Inputs'!$C$10))*$J1762*1000*$I1762,ABS(($F1762-$E1762)*(1+$J54)^(AD$490-$K$490)))</f>
        <v>0</v>
      </c>
      <c r="AE1762" s="357">
        <f>IF('PV Adoption'!AA$4*(1/(1-'General Inputs'!$C$10))*$J1762*1000*$I1762 &lt;= ABS(($F1762-$E1762)*(1+$J54)^(AE$490-$K$490)),'PV Adoption'!AA$4*(1/(1-'General Inputs'!$C$10))*$J1762*1000*$I1762,ABS(($F1762-$E1762)*(1+$J54)^(AE$490-$K$490)))</f>
        <v>0</v>
      </c>
      <c r="AF1762" s="357">
        <f>IF('PV Adoption'!AB$4*(1/(1-'General Inputs'!$C$10))*$J1762*1000*$I1762 &lt;= ABS(($F1762-$E1762)*(1+$J54)^(AF$490-$K$490)),'PV Adoption'!AB$4*(1/(1-'General Inputs'!$C$10))*$J1762*1000*$I1762,ABS(($F1762-$E1762)*(1+$J54)^(AF$490-$K$490)))</f>
        <v>0</v>
      </c>
      <c r="AG1762" s="357">
        <f>IF('PV Adoption'!AC$4*(1/(1-'General Inputs'!$C$10))*$J1762*1000*$I1762 &lt;= ABS(($F1762-$E1762)*(1+$J54)^(AG$490-$K$490)),'PV Adoption'!AC$4*(1/(1-'General Inputs'!$C$10))*$J1762*1000*$I1762,ABS(($F1762-$E1762)*(1+$J54)^(AG$490-$K$490)))</f>
        <v>0</v>
      </c>
      <c r="AH1762" s="357">
        <f>IF('PV Adoption'!AD$4*(1/(1-'General Inputs'!$C$10))*$J1762*1000*$I1762 &lt;= ABS(($F1762-$E1762)*(1+$J54)^(AH$490-$K$490)),'PV Adoption'!AD$4*(1/(1-'General Inputs'!$C$10))*$J1762*1000*$I1762,ABS(($F1762-$E1762)*(1+$J54)^(AH$490-$K$490)))</f>
        <v>0</v>
      </c>
      <c r="AI1762" s="357">
        <f>IF('PV Adoption'!AE$4*(1/(1-'General Inputs'!$C$10))*$J1762*1000*$I1762 &lt;= ABS(($F1762-$E1762)*(1+$J54)^(AI$490-$K$490)),'PV Adoption'!AE$4*(1/(1-'General Inputs'!$C$10))*$J1762*1000*$I1762,ABS(($F1762-$E1762)*(1+$J54)^(AI$490-$K$490)))</f>
        <v>0</v>
      </c>
      <c r="AJ1762" s="357">
        <f>IF('PV Adoption'!AF$4*(1/(1-'General Inputs'!$C$10))*$J1762*1000*$I1762 &lt;= ABS(($F1762-$E1762)*(1+$J54)^(AJ$490-$K$490)),'PV Adoption'!AF$4*(1/(1-'General Inputs'!$C$10))*$J1762*1000*$I1762,ABS(($F1762-$E1762)*(1+$J54)^(AJ$490-$K$490)))</f>
        <v>0</v>
      </c>
      <c r="AK1762" s="357">
        <v>0</v>
      </c>
      <c r="AL1762" s="357">
        <v>0</v>
      </c>
      <c r="AM1762" s="357">
        <v>0</v>
      </c>
    </row>
    <row r="1763" spans="1:39" x14ac:dyDescent="0.25">
      <c r="A1763" s="353" t="s">
        <v>234</v>
      </c>
      <c r="B1763" s="353" t="s">
        <v>272</v>
      </c>
      <c r="C1763" s="441">
        <f t="shared" ref="C1763:H1763" si="1214">C55</f>
        <v>25000</v>
      </c>
      <c r="D1763" s="441"/>
      <c r="E1763" s="441"/>
      <c r="F1763" s="441"/>
      <c r="G1763" s="441"/>
      <c r="H1763" s="441">
        <f t="shared" si="1214"/>
        <v>0</v>
      </c>
      <c r="I1763" s="470">
        <f>IFERROR(VLOOKUP(B1763,Coincidence!$B$2:$E$242,4,FALSE)*IF($G1763="Winter",'General Inputs'!$C$25,'General Inputs'!$C$24),IF($G1763="Winter",'General Inputs'!$C$25,'General Inputs'!$C$24))</f>
        <v>0.52140604400000001</v>
      </c>
      <c r="J1763" s="466">
        <f>'Nameplate by Substation'!H55</f>
        <v>6.8058678849795297E-4</v>
      </c>
      <c r="K1763" s="357">
        <f>IF('PV Adoption'!G$4*(1/(1-'General Inputs'!$C$10))*$J1763*1000*$I1763 &lt;= ABS(($F1763-$E1763)*(1+$J55)^(K$490-$K$490)),'PV Adoption'!G$4*(1/(1-'General Inputs'!$C$10))*$J1763*1000*$I1763,ABS(($F1763-$E1763)*(1+$J55)^(K$490-$K$490)))</f>
        <v>0</v>
      </c>
      <c r="L1763" s="357">
        <f>IF('PV Adoption'!H$4*(1/(1-'General Inputs'!$C$10))*$J1763*1000*$I1763 &lt;= ABS(($F1763-$E1763)*(1+$J55)^(L$490-$K$490)),'PV Adoption'!H$4*(1/(1-'General Inputs'!$C$10))*$J1763*1000*$I1763,ABS(($F1763-$E1763)*(1+$J55)^(L$490-$K$490)))</f>
        <v>0</v>
      </c>
      <c r="M1763" s="357">
        <f>IF('PV Adoption'!I$4*(1/(1-'General Inputs'!$C$10))*$J1763*1000*$I1763 &lt;= ABS(($F1763-$E1763)*(1+$J55)^(M$490-$K$490)),'PV Adoption'!I$4*(1/(1-'General Inputs'!$C$10))*$J1763*1000*$I1763,ABS(($F1763-$E1763)*(1+$J55)^(M$490-$K$490)))</f>
        <v>0</v>
      </c>
      <c r="N1763" s="357">
        <f>IF('PV Adoption'!J$4*(1/(1-'General Inputs'!$C$10))*$J1763*1000*$I1763 &lt;= ABS(($F1763-$E1763)*(1+$J55)^(N$490-$K$490)),'PV Adoption'!J$4*(1/(1-'General Inputs'!$C$10))*$J1763*1000*$I1763,ABS(($F1763-$E1763)*(1+$J55)^(N$490-$K$490)))</f>
        <v>0</v>
      </c>
      <c r="O1763" s="357">
        <f>IF('PV Adoption'!K$4*(1/(1-'General Inputs'!$C$10))*$J1763*1000*$I1763 &lt;= ABS(($F1763-$E1763)*(1+$J55)^(O$490-$K$490)),'PV Adoption'!K$4*(1/(1-'General Inputs'!$C$10))*$J1763*1000*$I1763,ABS(($F1763-$E1763)*(1+$J55)^(O$490-$K$490)))</f>
        <v>0</v>
      </c>
      <c r="P1763" s="357">
        <f>IF('PV Adoption'!L$4*(1/(1-'General Inputs'!$C$10))*$J1763*1000*$I1763 &lt;= ABS(($F1763-$E1763)*(1+$J55)^(P$490-$K$490)),'PV Adoption'!L$4*(1/(1-'General Inputs'!$C$10))*$J1763*1000*$I1763,ABS(($F1763-$E1763)*(1+$J55)^(P$490-$K$490)))</f>
        <v>0</v>
      </c>
      <c r="Q1763" s="357">
        <f>IF('PV Adoption'!M$4*(1/(1-'General Inputs'!$C$10))*$J1763*1000*$I1763 &lt;= ABS(($F1763-$E1763)*(1+$J55)^(Q$490-$K$490)),'PV Adoption'!M$4*(1/(1-'General Inputs'!$C$10))*$J1763*1000*$I1763,ABS(($F1763-$E1763)*(1+$J55)^(Q$490-$K$490)))</f>
        <v>0</v>
      </c>
      <c r="R1763" s="357">
        <f>IF('PV Adoption'!N$4*(1/(1-'General Inputs'!$C$10))*$J1763*1000*$I1763 &lt;= ABS(($F1763-$E1763)*(1+$J55)^(R$490-$K$490)),'PV Adoption'!N$4*(1/(1-'General Inputs'!$C$10))*$J1763*1000*$I1763,ABS(($F1763-$E1763)*(1+$J55)^(R$490-$K$490)))</f>
        <v>0</v>
      </c>
      <c r="S1763" s="357">
        <f>IF('PV Adoption'!O$4*(1/(1-'General Inputs'!$C$10))*$J1763*1000*$I1763 &lt;= ABS(($F1763-$E1763)*(1+$J55)^(S$490-$K$490)),'PV Adoption'!O$4*(1/(1-'General Inputs'!$C$10))*$J1763*1000*$I1763,ABS(($F1763-$E1763)*(1+$J55)^(S$490-$K$490)))</f>
        <v>0</v>
      </c>
      <c r="T1763" s="357">
        <f>IF('PV Adoption'!P$4*(1/(1-'General Inputs'!$C$10))*$J1763*1000*$I1763 &lt;= ABS(($F1763-$E1763)*(1+$J55)^(T$490-$K$490)),'PV Adoption'!P$4*(1/(1-'General Inputs'!$C$10))*$J1763*1000*$I1763,ABS(($F1763-$E1763)*(1+$J55)^(T$490-$K$490)))</f>
        <v>0</v>
      </c>
      <c r="U1763" s="357">
        <f>IF('PV Adoption'!Q$4*(1/(1-'General Inputs'!$C$10))*$J1763*1000*$I1763 &lt;= ABS(($F1763-$E1763)*(1+$J55)^(U$490-$K$490)),'PV Adoption'!Q$4*(1/(1-'General Inputs'!$C$10))*$J1763*1000*$I1763,ABS(($F1763-$E1763)*(1+$J55)^(U$490-$K$490)))</f>
        <v>0</v>
      </c>
      <c r="V1763" s="357">
        <f>IF('PV Adoption'!R$4*(1/(1-'General Inputs'!$C$10))*$J1763*1000*$I1763 &lt;= ABS(($F1763-$E1763)*(1+$J55)^(V$490-$K$490)),'PV Adoption'!R$4*(1/(1-'General Inputs'!$C$10))*$J1763*1000*$I1763,ABS(($F1763-$E1763)*(1+$J55)^(V$490-$K$490)))</f>
        <v>0</v>
      </c>
      <c r="W1763" s="357">
        <f>IF('PV Adoption'!S$4*(1/(1-'General Inputs'!$C$10))*$J1763*1000*$I1763 &lt;= ABS(($F1763-$E1763)*(1+$J55)^(W$490-$K$490)),'PV Adoption'!S$4*(1/(1-'General Inputs'!$C$10))*$J1763*1000*$I1763,ABS(($F1763-$E1763)*(1+$J55)^(W$490-$K$490)))</f>
        <v>0</v>
      </c>
      <c r="X1763" s="357">
        <f>IF('PV Adoption'!T$4*(1/(1-'General Inputs'!$C$10))*$J1763*1000*$I1763 &lt;= ABS(($F1763-$E1763)*(1+$J55)^(X$490-$K$490)),'PV Adoption'!T$4*(1/(1-'General Inputs'!$C$10))*$J1763*1000*$I1763,ABS(($F1763-$E1763)*(1+$J55)^(X$490-$K$490)))</f>
        <v>0</v>
      </c>
      <c r="Y1763" s="357">
        <f>IF('PV Adoption'!U$4*(1/(1-'General Inputs'!$C$10))*$J1763*1000*$I1763 &lt;= ABS(($F1763-$E1763)*(1+$J55)^(Y$490-$K$490)),'PV Adoption'!U$4*(1/(1-'General Inputs'!$C$10))*$J1763*1000*$I1763,ABS(($F1763-$E1763)*(1+$J55)^(Y$490-$K$490)))</f>
        <v>0</v>
      </c>
      <c r="Z1763" s="357">
        <f>IF('PV Adoption'!V$4*(1/(1-'General Inputs'!$C$10))*$J1763*1000*$I1763 &lt;= ABS(($F1763-$E1763)*(1+$J55)^(Z$490-$K$490)),'PV Adoption'!V$4*(1/(1-'General Inputs'!$C$10))*$J1763*1000*$I1763,ABS(($F1763-$E1763)*(1+$J55)^(Z$490-$K$490)))</f>
        <v>0</v>
      </c>
      <c r="AA1763" s="357">
        <f>IF('PV Adoption'!W$4*(1/(1-'General Inputs'!$C$10))*$J1763*1000*$I1763 &lt;= ABS(($F1763-$E1763)*(1+$J55)^(AA$490-$K$490)),'PV Adoption'!W$4*(1/(1-'General Inputs'!$C$10))*$J1763*1000*$I1763,ABS(($F1763-$E1763)*(1+$J55)^(AA$490-$K$490)))</f>
        <v>0</v>
      </c>
      <c r="AB1763" s="357">
        <f>IF('PV Adoption'!X$4*(1/(1-'General Inputs'!$C$10))*$J1763*1000*$I1763 &lt;= ABS(($F1763-$E1763)*(1+$J55)^(AB$490-$K$490)),'PV Adoption'!X$4*(1/(1-'General Inputs'!$C$10))*$J1763*1000*$I1763,ABS(($F1763-$E1763)*(1+$J55)^(AB$490-$K$490)))</f>
        <v>0</v>
      </c>
      <c r="AC1763" s="357">
        <f>IF('PV Adoption'!Y$4*(1/(1-'General Inputs'!$C$10))*$J1763*1000*$I1763 &lt;= ABS(($F1763-$E1763)*(1+$J55)^(AC$490-$K$490)),'PV Adoption'!Y$4*(1/(1-'General Inputs'!$C$10))*$J1763*1000*$I1763,ABS(($F1763-$E1763)*(1+$J55)^(AC$490-$K$490)))</f>
        <v>0</v>
      </c>
      <c r="AD1763" s="357">
        <f>IF('PV Adoption'!Z$4*(1/(1-'General Inputs'!$C$10))*$J1763*1000*$I1763 &lt;= ABS(($F1763-$E1763)*(1+$J55)^(AD$490-$K$490)),'PV Adoption'!Z$4*(1/(1-'General Inputs'!$C$10))*$J1763*1000*$I1763,ABS(($F1763-$E1763)*(1+$J55)^(AD$490-$K$490)))</f>
        <v>0</v>
      </c>
      <c r="AE1763" s="357">
        <f>IF('PV Adoption'!AA$4*(1/(1-'General Inputs'!$C$10))*$J1763*1000*$I1763 &lt;= ABS(($F1763-$E1763)*(1+$J55)^(AE$490-$K$490)),'PV Adoption'!AA$4*(1/(1-'General Inputs'!$C$10))*$J1763*1000*$I1763,ABS(($F1763-$E1763)*(1+$J55)^(AE$490-$K$490)))</f>
        <v>0</v>
      </c>
      <c r="AF1763" s="357">
        <f>IF('PV Adoption'!AB$4*(1/(1-'General Inputs'!$C$10))*$J1763*1000*$I1763 &lt;= ABS(($F1763-$E1763)*(1+$J55)^(AF$490-$K$490)),'PV Adoption'!AB$4*(1/(1-'General Inputs'!$C$10))*$J1763*1000*$I1763,ABS(($F1763-$E1763)*(1+$J55)^(AF$490-$K$490)))</f>
        <v>0</v>
      </c>
      <c r="AG1763" s="357">
        <f>IF('PV Adoption'!AC$4*(1/(1-'General Inputs'!$C$10))*$J1763*1000*$I1763 &lt;= ABS(($F1763-$E1763)*(1+$J55)^(AG$490-$K$490)),'PV Adoption'!AC$4*(1/(1-'General Inputs'!$C$10))*$J1763*1000*$I1763,ABS(($F1763-$E1763)*(1+$J55)^(AG$490-$K$490)))</f>
        <v>0</v>
      </c>
      <c r="AH1763" s="357">
        <f>IF('PV Adoption'!AD$4*(1/(1-'General Inputs'!$C$10))*$J1763*1000*$I1763 &lt;= ABS(($F1763-$E1763)*(1+$J55)^(AH$490-$K$490)),'PV Adoption'!AD$4*(1/(1-'General Inputs'!$C$10))*$J1763*1000*$I1763,ABS(($F1763-$E1763)*(1+$J55)^(AH$490-$K$490)))</f>
        <v>0</v>
      </c>
      <c r="AI1763" s="357">
        <f>IF('PV Adoption'!AE$4*(1/(1-'General Inputs'!$C$10))*$J1763*1000*$I1763 &lt;= ABS(($F1763-$E1763)*(1+$J55)^(AI$490-$K$490)),'PV Adoption'!AE$4*(1/(1-'General Inputs'!$C$10))*$J1763*1000*$I1763,ABS(($F1763-$E1763)*(1+$J55)^(AI$490-$K$490)))</f>
        <v>0</v>
      </c>
      <c r="AJ1763" s="357">
        <f>IF('PV Adoption'!AF$4*(1/(1-'General Inputs'!$C$10))*$J1763*1000*$I1763 &lt;= ABS(($F1763-$E1763)*(1+$J55)^(AJ$490-$K$490)),'PV Adoption'!AF$4*(1/(1-'General Inputs'!$C$10))*$J1763*1000*$I1763,ABS(($F1763-$E1763)*(1+$J55)^(AJ$490-$K$490)))</f>
        <v>0</v>
      </c>
      <c r="AK1763" s="357">
        <v>0</v>
      </c>
      <c r="AL1763" s="357">
        <v>0</v>
      </c>
      <c r="AM1763" s="357">
        <v>0</v>
      </c>
    </row>
    <row r="1764" spans="1:39" x14ac:dyDescent="0.25">
      <c r="A1764" s="353" t="s">
        <v>547</v>
      </c>
      <c r="B1764" s="353" t="s">
        <v>547</v>
      </c>
      <c r="C1764" s="441">
        <f t="shared" ref="C1764:H1764" si="1215">C56</f>
        <v>10000</v>
      </c>
      <c r="D1764" s="441"/>
      <c r="E1764" s="441"/>
      <c r="F1764" s="441"/>
      <c r="G1764" s="441"/>
      <c r="H1764" s="441">
        <f t="shared" si="1215"/>
        <v>0</v>
      </c>
      <c r="I1764" s="470">
        <f>IFERROR(VLOOKUP(B1764,Coincidence!$B$2:$E$242,4,FALSE)*IF($G1764="Winter",'General Inputs'!$C$25,'General Inputs'!$C$24),IF($G1764="Winter",'General Inputs'!$C$25,'General Inputs'!$C$24))</f>
        <v>0.52140604400000001</v>
      </c>
      <c r="J1764" s="466">
        <f>'Nameplate by Substation'!H56</f>
        <v>1.3966810577042451E-3</v>
      </c>
      <c r="K1764" s="357">
        <f>IF('PV Adoption'!G$4*(1/(1-'General Inputs'!$C$10))*$J1764*1000*$I1764 &lt;= ABS(($F1764-$E1764)*(1+$J56)^(K$490-$K$490)),'PV Adoption'!G$4*(1/(1-'General Inputs'!$C$10))*$J1764*1000*$I1764,ABS(($F1764-$E1764)*(1+$J56)^(K$490-$K$490)))</f>
        <v>0</v>
      </c>
      <c r="L1764" s="357">
        <f>IF('PV Adoption'!H$4*(1/(1-'General Inputs'!$C$10))*$J1764*1000*$I1764 &lt;= ABS(($F1764-$E1764)*(1+$J56)^(L$490-$K$490)),'PV Adoption'!H$4*(1/(1-'General Inputs'!$C$10))*$J1764*1000*$I1764,ABS(($F1764-$E1764)*(1+$J56)^(L$490-$K$490)))</f>
        <v>0</v>
      </c>
      <c r="M1764" s="357">
        <f>IF('PV Adoption'!I$4*(1/(1-'General Inputs'!$C$10))*$J1764*1000*$I1764 &lt;= ABS(($F1764-$E1764)*(1+$J56)^(M$490-$K$490)),'PV Adoption'!I$4*(1/(1-'General Inputs'!$C$10))*$J1764*1000*$I1764,ABS(($F1764-$E1764)*(1+$J56)^(M$490-$K$490)))</f>
        <v>0</v>
      </c>
      <c r="N1764" s="357">
        <f>IF('PV Adoption'!J$4*(1/(1-'General Inputs'!$C$10))*$J1764*1000*$I1764 &lt;= ABS(($F1764-$E1764)*(1+$J56)^(N$490-$K$490)),'PV Adoption'!J$4*(1/(1-'General Inputs'!$C$10))*$J1764*1000*$I1764,ABS(($F1764-$E1764)*(1+$J56)^(N$490-$K$490)))</f>
        <v>0</v>
      </c>
      <c r="O1764" s="357">
        <f>IF('PV Adoption'!K$4*(1/(1-'General Inputs'!$C$10))*$J1764*1000*$I1764 &lt;= ABS(($F1764-$E1764)*(1+$J56)^(O$490-$K$490)),'PV Adoption'!K$4*(1/(1-'General Inputs'!$C$10))*$J1764*1000*$I1764,ABS(($F1764-$E1764)*(1+$J56)^(O$490-$K$490)))</f>
        <v>0</v>
      </c>
      <c r="P1764" s="357">
        <f>IF('PV Adoption'!L$4*(1/(1-'General Inputs'!$C$10))*$J1764*1000*$I1764 &lt;= ABS(($F1764-$E1764)*(1+$J56)^(P$490-$K$490)),'PV Adoption'!L$4*(1/(1-'General Inputs'!$C$10))*$J1764*1000*$I1764,ABS(($F1764-$E1764)*(1+$J56)^(P$490-$K$490)))</f>
        <v>0</v>
      </c>
      <c r="Q1764" s="357">
        <f>IF('PV Adoption'!M$4*(1/(1-'General Inputs'!$C$10))*$J1764*1000*$I1764 &lt;= ABS(($F1764-$E1764)*(1+$J56)^(Q$490-$K$490)),'PV Adoption'!M$4*(1/(1-'General Inputs'!$C$10))*$J1764*1000*$I1764,ABS(($F1764-$E1764)*(1+$J56)^(Q$490-$K$490)))</f>
        <v>0</v>
      </c>
      <c r="R1764" s="357">
        <f>IF('PV Adoption'!N$4*(1/(1-'General Inputs'!$C$10))*$J1764*1000*$I1764 &lt;= ABS(($F1764-$E1764)*(1+$J56)^(R$490-$K$490)),'PV Adoption'!N$4*(1/(1-'General Inputs'!$C$10))*$J1764*1000*$I1764,ABS(($F1764-$E1764)*(1+$J56)^(R$490-$K$490)))</f>
        <v>0</v>
      </c>
      <c r="S1764" s="357">
        <f>IF('PV Adoption'!O$4*(1/(1-'General Inputs'!$C$10))*$J1764*1000*$I1764 &lt;= ABS(($F1764-$E1764)*(1+$J56)^(S$490-$K$490)),'PV Adoption'!O$4*(1/(1-'General Inputs'!$C$10))*$J1764*1000*$I1764,ABS(($F1764-$E1764)*(1+$J56)^(S$490-$K$490)))</f>
        <v>0</v>
      </c>
      <c r="T1764" s="357">
        <f>IF('PV Adoption'!P$4*(1/(1-'General Inputs'!$C$10))*$J1764*1000*$I1764 &lt;= ABS(($F1764-$E1764)*(1+$J56)^(T$490-$K$490)),'PV Adoption'!P$4*(1/(1-'General Inputs'!$C$10))*$J1764*1000*$I1764,ABS(($F1764-$E1764)*(1+$J56)^(T$490-$K$490)))</f>
        <v>0</v>
      </c>
      <c r="U1764" s="357">
        <f>IF('PV Adoption'!Q$4*(1/(1-'General Inputs'!$C$10))*$J1764*1000*$I1764 &lt;= ABS(($F1764-$E1764)*(1+$J56)^(U$490-$K$490)),'PV Adoption'!Q$4*(1/(1-'General Inputs'!$C$10))*$J1764*1000*$I1764,ABS(($F1764-$E1764)*(1+$J56)^(U$490-$K$490)))</f>
        <v>0</v>
      </c>
      <c r="V1764" s="357">
        <f>IF('PV Adoption'!R$4*(1/(1-'General Inputs'!$C$10))*$J1764*1000*$I1764 &lt;= ABS(($F1764-$E1764)*(1+$J56)^(V$490-$K$490)),'PV Adoption'!R$4*(1/(1-'General Inputs'!$C$10))*$J1764*1000*$I1764,ABS(($F1764-$E1764)*(1+$J56)^(V$490-$K$490)))</f>
        <v>0</v>
      </c>
      <c r="W1764" s="357">
        <f>IF('PV Adoption'!S$4*(1/(1-'General Inputs'!$C$10))*$J1764*1000*$I1764 &lt;= ABS(($F1764-$E1764)*(1+$J56)^(W$490-$K$490)),'PV Adoption'!S$4*(1/(1-'General Inputs'!$C$10))*$J1764*1000*$I1764,ABS(($F1764-$E1764)*(1+$J56)^(W$490-$K$490)))</f>
        <v>0</v>
      </c>
      <c r="X1764" s="357">
        <f>IF('PV Adoption'!T$4*(1/(1-'General Inputs'!$C$10))*$J1764*1000*$I1764 &lt;= ABS(($F1764-$E1764)*(1+$J56)^(X$490-$K$490)),'PV Adoption'!T$4*(1/(1-'General Inputs'!$C$10))*$J1764*1000*$I1764,ABS(($F1764-$E1764)*(1+$J56)^(X$490-$K$490)))</f>
        <v>0</v>
      </c>
      <c r="Y1764" s="357">
        <f>IF('PV Adoption'!U$4*(1/(1-'General Inputs'!$C$10))*$J1764*1000*$I1764 &lt;= ABS(($F1764-$E1764)*(1+$J56)^(Y$490-$K$490)),'PV Adoption'!U$4*(1/(1-'General Inputs'!$C$10))*$J1764*1000*$I1764,ABS(($F1764-$E1764)*(1+$J56)^(Y$490-$K$490)))</f>
        <v>0</v>
      </c>
      <c r="Z1764" s="357">
        <f>IF('PV Adoption'!V$4*(1/(1-'General Inputs'!$C$10))*$J1764*1000*$I1764 &lt;= ABS(($F1764-$E1764)*(1+$J56)^(Z$490-$K$490)),'PV Adoption'!V$4*(1/(1-'General Inputs'!$C$10))*$J1764*1000*$I1764,ABS(($F1764-$E1764)*(1+$J56)^(Z$490-$K$490)))</f>
        <v>0</v>
      </c>
      <c r="AA1764" s="357">
        <f>IF('PV Adoption'!W$4*(1/(1-'General Inputs'!$C$10))*$J1764*1000*$I1764 &lt;= ABS(($F1764-$E1764)*(1+$J56)^(AA$490-$K$490)),'PV Adoption'!W$4*(1/(1-'General Inputs'!$C$10))*$J1764*1000*$I1764,ABS(($F1764-$E1764)*(1+$J56)^(AA$490-$K$490)))</f>
        <v>0</v>
      </c>
      <c r="AB1764" s="357">
        <f>IF('PV Adoption'!X$4*(1/(1-'General Inputs'!$C$10))*$J1764*1000*$I1764 &lt;= ABS(($F1764-$E1764)*(1+$J56)^(AB$490-$K$490)),'PV Adoption'!X$4*(1/(1-'General Inputs'!$C$10))*$J1764*1000*$I1764,ABS(($F1764-$E1764)*(1+$J56)^(AB$490-$K$490)))</f>
        <v>0</v>
      </c>
      <c r="AC1764" s="357">
        <f>IF('PV Adoption'!Y$4*(1/(1-'General Inputs'!$C$10))*$J1764*1000*$I1764 &lt;= ABS(($F1764-$E1764)*(1+$J56)^(AC$490-$K$490)),'PV Adoption'!Y$4*(1/(1-'General Inputs'!$C$10))*$J1764*1000*$I1764,ABS(($F1764-$E1764)*(1+$J56)^(AC$490-$K$490)))</f>
        <v>0</v>
      </c>
      <c r="AD1764" s="357">
        <f>IF('PV Adoption'!Z$4*(1/(1-'General Inputs'!$C$10))*$J1764*1000*$I1764 &lt;= ABS(($F1764-$E1764)*(1+$J56)^(AD$490-$K$490)),'PV Adoption'!Z$4*(1/(1-'General Inputs'!$C$10))*$J1764*1000*$I1764,ABS(($F1764-$E1764)*(1+$J56)^(AD$490-$K$490)))</f>
        <v>0</v>
      </c>
      <c r="AE1764" s="357">
        <f>IF('PV Adoption'!AA$4*(1/(1-'General Inputs'!$C$10))*$J1764*1000*$I1764 &lt;= ABS(($F1764-$E1764)*(1+$J56)^(AE$490-$K$490)),'PV Adoption'!AA$4*(1/(1-'General Inputs'!$C$10))*$J1764*1000*$I1764,ABS(($F1764-$E1764)*(1+$J56)^(AE$490-$K$490)))</f>
        <v>0</v>
      </c>
      <c r="AF1764" s="357">
        <f>IF('PV Adoption'!AB$4*(1/(1-'General Inputs'!$C$10))*$J1764*1000*$I1764 &lt;= ABS(($F1764-$E1764)*(1+$J56)^(AF$490-$K$490)),'PV Adoption'!AB$4*(1/(1-'General Inputs'!$C$10))*$J1764*1000*$I1764,ABS(($F1764-$E1764)*(1+$J56)^(AF$490-$K$490)))</f>
        <v>0</v>
      </c>
      <c r="AG1764" s="357">
        <f>IF('PV Adoption'!AC$4*(1/(1-'General Inputs'!$C$10))*$J1764*1000*$I1764 &lt;= ABS(($F1764-$E1764)*(1+$J56)^(AG$490-$K$490)),'PV Adoption'!AC$4*(1/(1-'General Inputs'!$C$10))*$J1764*1000*$I1764,ABS(($F1764-$E1764)*(1+$J56)^(AG$490-$K$490)))</f>
        <v>0</v>
      </c>
      <c r="AH1764" s="357">
        <f>IF('PV Adoption'!AD$4*(1/(1-'General Inputs'!$C$10))*$J1764*1000*$I1764 &lt;= ABS(($F1764-$E1764)*(1+$J56)^(AH$490-$K$490)),'PV Adoption'!AD$4*(1/(1-'General Inputs'!$C$10))*$J1764*1000*$I1764,ABS(($F1764-$E1764)*(1+$J56)^(AH$490-$K$490)))</f>
        <v>0</v>
      </c>
      <c r="AI1764" s="357">
        <f>IF('PV Adoption'!AE$4*(1/(1-'General Inputs'!$C$10))*$J1764*1000*$I1764 &lt;= ABS(($F1764-$E1764)*(1+$J56)^(AI$490-$K$490)),'PV Adoption'!AE$4*(1/(1-'General Inputs'!$C$10))*$J1764*1000*$I1764,ABS(($F1764-$E1764)*(1+$J56)^(AI$490-$K$490)))</f>
        <v>0</v>
      </c>
      <c r="AJ1764" s="357">
        <f>IF('PV Adoption'!AF$4*(1/(1-'General Inputs'!$C$10))*$J1764*1000*$I1764 &lt;= ABS(($F1764-$E1764)*(1+$J56)^(AJ$490-$K$490)),'PV Adoption'!AF$4*(1/(1-'General Inputs'!$C$10))*$J1764*1000*$I1764,ABS(($F1764-$E1764)*(1+$J56)^(AJ$490-$K$490)))</f>
        <v>0</v>
      </c>
      <c r="AK1764" s="357">
        <v>0</v>
      </c>
      <c r="AL1764" s="357">
        <v>0</v>
      </c>
      <c r="AM1764" s="357">
        <v>0</v>
      </c>
    </row>
    <row r="1765" spans="1:39" x14ac:dyDescent="0.25">
      <c r="A1765" s="353" t="s">
        <v>500</v>
      </c>
      <c r="B1765" s="353" t="s">
        <v>500</v>
      </c>
      <c r="C1765" s="441">
        <f t="shared" ref="C1765:H1765" si="1216">C57</f>
        <v>2500</v>
      </c>
      <c r="D1765" s="441"/>
      <c r="E1765" s="441"/>
      <c r="F1765" s="441"/>
      <c r="G1765" s="441"/>
      <c r="H1765" s="441">
        <f t="shared" si="1216"/>
        <v>0</v>
      </c>
      <c r="I1765" s="470">
        <f>IFERROR(VLOOKUP(B1765,Coincidence!$B$2:$E$242,4,FALSE)*IF($G1765="Winter",'General Inputs'!$C$25,'General Inputs'!$C$24),IF($G1765="Winter",'General Inputs'!$C$25,'General Inputs'!$C$24))</f>
        <v>0.52140604400000001</v>
      </c>
      <c r="J1765" s="466">
        <f>'Nameplate by Substation'!H57</f>
        <v>2.2074257802124735E-3</v>
      </c>
      <c r="K1765" s="357">
        <f>IF('PV Adoption'!G$4*(1/(1-'General Inputs'!$C$10))*$J1765*1000*$I1765 &lt;= ABS(($F1765-$E1765)*(1+$J57)^(K$490-$K$490)),'PV Adoption'!G$4*(1/(1-'General Inputs'!$C$10))*$J1765*1000*$I1765,ABS(($F1765-$E1765)*(1+$J57)^(K$490-$K$490)))</f>
        <v>0</v>
      </c>
      <c r="L1765" s="357">
        <f>IF('PV Adoption'!H$4*(1/(1-'General Inputs'!$C$10))*$J1765*1000*$I1765 &lt;= ABS(($F1765-$E1765)*(1+$J57)^(L$490-$K$490)),'PV Adoption'!H$4*(1/(1-'General Inputs'!$C$10))*$J1765*1000*$I1765,ABS(($F1765-$E1765)*(1+$J57)^(L$490-$K$490)))</f>
        <v>0</v>
      </c>
      <c r="M1765" s="357">
        <f>IF('PV Adoption'!I$4*(1/(1-'General Inputs'!$C$10))*$J1765*1000*$I1765 &lt;= ABS(($F1765-$E1765)*(1+$J57)^(M$490-$K$490)),'PV Adoption'!I$4*(1/(1-'General Inputs'!$C$10))*$J1765*1000*$I1765,ABS(($F1765-$E1765)*(1+$J57)^(M$490-$K$490)))</f>
        <v>0</v>
      </c>
      <c r="N1765" s="357">
        <f>IF('PV Adoption'!J$4*(1/(1-'General Inputs'!$C$10))*$J1765*1000*$I1765 &lt;= ABS(($F1765-$E1765)*(1+$J57)^(N$490-$K$490)),'PV Adoption'!J$4*(1/(1-'General Inputs'!$C$10))*$J1765*1000*$I1765,ABS(($F1765-$E1765)*(1+$J57)^(N$490-$K$490)))</f>
        <v>0</v>
      </c>
      <c r="O1765" s="357">
        <f>IF('PV Adoption'!K$4*(1/(1-'General Inputs'!$C$10))*$J1765*1000*$I1765 &lt;= ABS(($F1765-$E1765)*(1+$J57)^(O$490-$K$490)),'PV Adoption'!K$4*(1/(1-'General Inputs'!$C$10))*$J1765*1000*$I1765,ABS(($F1765-$E1765)*(1+$J57)^(O$490-$K$490)))</f>
        <v>0</v>
      </c>
      <c r="P1765" s="357">
        <f>IF('PV Adoption'!L$4*(1/(1-'General Inputs'!$C$10))*$J1765*1000*$I1765 &lt;= ABS(($F1765-$E1765)*(1+$J57)^(P$490-$K$490)),'PV Adoption'!L$4*(1/(1-'General Inputs'!$C$10))*$J1765*1000*$I1765,ABS(($F1765-$E1765)*(1+$J57)^(P$490-$K$490)))</f>
        <v>0</v>
      </c>
      <c r="Q1765" s="357">
        <f>IF('PV Adoption'!M$4*(1/(1-'General Inputs'!$C$10))*$J1765*1000*$I1765 &lt;= ABS(($F1765-$E1765)*(1+$J57)^(Q$490-$K$490)),'PV Adoption'!M$4*(1/(1-'General Inputs'!$C$10))*$J1765*1000*$I1765,ABS(($F1765-$E1765)*(1+$J57)^(Q$490-$K$490)))</f>
        <v>0</v>
      </c>
      <c r="R1765" s="357">
        <f>IF('PV Adoption'!N$4*(1/(1-'General Inputs'!$C$10))*$J1765*1000*$I1765 &lt;= ABS(($F1765-$E1765)*(1+$J57)^(R$490-$K$490)),'PV Adoption'!N$4*(1/(1-'General Inputs'!$C$10))*$J1765*1000*$I1765,ABS(($F1765-$E1765)*(1+$J57)^(R$490-$K$490)))</f>
        <v>0</v>
      </c>
      <c r="S1765" s="357">
        <f>IF('PV Adoption'!O$4*(1/(1-'General Inputs'!$C$10))*$J1765*1000*$I1765 &lt;= ABS(($F1765-$E1765)*(1+$J57)^(S$490-$K$490)),'PV Adoption'!O$4*(1/(1-'General Inputs'!$C$10))*$J1765*1000*$I1765,ABS(($F1765-$E1765)*(1+$J57)^(S$490-$K$490)))</f>
        <v>0</v>
      </c>
      <c r="T1765" s="357">
        <f>IF('PV Adoption'!P$4*(1/(1-'General Inputs'!$C$10))*$J1765*1000*$I1765 &lt;= ABS(($F1765-$E1765)*(1+$J57)^(T$490-$K$490)),'PV Adoption'!P$4*(1/(1-'General Inputs'!$C$10))*$J1765*1000*$I1765,ABS(($F1765-$E1765)*(1+$J57)^(T$490-$K$490)))</f>
        <v>0</v>
      </c>
      <c r="U1765" s="357">
        <f>IF('PV Adoption'!Q$4*(1/(1-'General Inputs'!$C$10))*$J1765*1000*$I1765 &lt;= ABS(($F1765-$E1765)*(1+$J57)^(U$490-$K$490)),'PV Adoption'!Q$4*(1/(1-'General Inputs'!$C$10))*$J1765*1000*$I1765,ABS(($F1765-$E1765)*(1+$J57)^(U$490-$K$490)))</f>
        <v>0</v>
      </c>
      <c r="V1765" s="357">
        <f>IF('PV Adoption'!R$4*(1/(1-'General Inputs'!$C$10))*$J1765*1000*$I1765 &lt;= ABS(($F1765-$E1765)*(1+$J57)^(V$490-$K$490)),'PV Adoption'!R$4*(1/(1-'General Inputs'!$C$10))*$J1765*1000*$I1765,ABS(($F1765-$E1765)*(1+$J57)^(V$490-$K$490)))</f>
        <v>0</v>
      </c>
      <c r="W1765" s="357">
        <f>IF('PV Adoption'!S$4*(1/(1-'General Inputs'!$C$10))*$J1765*1000*$I1765 &lt;= ABS(($F1765-$E1765)*(1+$J57)^(W$490-$K$490)),'PV Adoption'!S$4*(1/(1-'General Inputs'!$C$10))*$J1765*1000*$I1765,ABS(($F1765-$E1765)*(1+$J57)^(W$490-$K$490)))</f>
        <v>0</v>
      </c>
      <c r="X1765" s="357">
        <f>IF('PV Adoption'!T$4*(1/(1-'General Inputs'!$C$10))*$J1765*1000*$I1765 &lt;= ABS(($F1765-$E1765)*(1+$J57)^(X$490-$K$490)),'PV Adoption'!T$4*(1/(1-'General Inputs'!$C$10))*$J1765*1000*$I1765,ABS(($F1765-$E1765)*(1+$J57)^(X$490-$K$490)))</f>
        <v>0</v>
      </c>
      <c r="Y1765" s="357">
        <f>IF('PV Adoption'!U$4*(1/(1-'General Inputs'!$C$10))*$J1765*1000*$I1765 &lt;= ABS(($F1765-$E1765)*(1+$J57)^(Y$490-$K$490)),'PV Adoption'!U$4*(1/(1-'General Inputs'!$C$10))*$J1765*1000*$I1765,ABS(($F1765-$E1765)*(1+$J57)^(Y$490-$K$490)))</f>
        <v>0</v>
      </c>
      <c r="Z1765" s="357">
        <f>IF('PV Adoption'!V$4*(1/(1-'General Inputs'!$C$10))*$J1765*1000*$I1765 &lt;= ABS(($F1765-$E1765)*(1+$J57)^(Z$490-$K$490)),'PV Adoption'!V$4*(1/(1-'General Inputs'!$C$10))*$J1765*1000*$I1765,ABS(($F1765-$E1765)*(1+$J57)^(Z$490-$K$490)))</f>
        <v>0</v>
      </c>
      <c r="AA1765" s="357">
        <f>IF('PV Adoption'!W$4*(1/(1-'General Inputs'!$C$10))*$J1765*1000*$I1765 &lt;= ABS(($F1765-$E1765)*(1+$J57)^(AA$490-$K$490)),'PV Adoption'!W$4*(1/(1-'General Inputs'!$C$10))*$J1765*1000*$I1765,ABS(($F1765-$E1765)*(1+$J57)^(AA$490-$K$490)))</f>
        <v>0</v>
      </c>
      <c r="AB1765" s="357">
        <f>IF('PV Adoption'!X$4*(1/(1-'General Inputs'!$C$10))*$J1765*1000*$I1765 &lt;= ABS(($F1765-$E1765)*(1+$J57)^(AB$490-$K$490)),'PV Adoption'!X$4*(1/(1-'General Inputs'!$C$10))*$J1765*1000*$I1765,ABS(($F1765-$E1765)*(1+$J57)^(AB$490-$K$490)))</f>
        <v>0</v>
      </c>
      <c r="AC1765" s="357">
        <f>IF('PV Adoption'!Y$4*(1/(1-'General Inputs'!$C$10))*$J1765*1000*$I1765 &lt;= ABS(($F1765-$E1765)*(1+$J57)^(AC$490-$K$490)),'PV Adoption'!Y$4*(1/(1-'General Inputs'!$C$10))*$J1765*1000*$I1765,ABS(($F1765-$E1765)*(1+$J57)^(AC$490-$K$490)))</f>
        <v>0</v>
      </c>
      <c r="AD1765" s="357">
        <f>IF('PV Adoption'!Z$4*(1/(1-'General Inputs'!$C$10))*$J1765*1000*$I1765 &lt;= ABS(($F1765-$E1765)*(1+$J57)^(AD$490-$K$490)),'PV Adoption'!Z$4*(1/(1-'General Inputs'!$C$10))*$J1765*1000*$I1765,ABS(($F1765-$E1765)*(1+$J57)^(AD$490-$K$490)))</f>
        <v>0</v>
      </c>
      <c r="AE1765" s="357">
        <f>IF('PV Adoption'!AA$4*(1/(1-'General Inputs'!$C$10))*$J1765*1000*$I1765 &lt;= ABS(($F1765-$E1765)*(1+$J57)^(AE$490-$K$490)),'PV Adoption'!AA$4*(1/(1-'General Inputs'!$C$10))*$J1765*1000*$I1765,ABS(($F1765-$E1765)*(1+$J57)^(AE$490-$K$490)))</f>
        <v>0</v>
      </c>
      <c r="AF1765" s="357">
        <f>IF('PV Adoption'!AB$4*(1/(1-'General Inputs'!$C$10))*$J1765*1000*$I1765 &lt;= ABS(($F1765-$E1765)*(1+$J57)^(AF$490-$K$490)),'PV Adoption'!AB$4*(1/(1-'General Inputs'!$C$10))*$J1765*1000*$I1765,ABS(($F1765-$E1765)*(1+$J57)^(AF$490-$K$490)))</f>
        <v>0</v>
      </c>
      <c r="AG1765" s="357">
        <f>IF('PV Adoption'!AC$4*(1/(1-'General Inputs'!$C$10))*$J1765*1000*$I1765 &lt;= ABS(($F1765-$E1765)*(1+$J57)^(AG$490-$K$490)),'PV Adoption'!AC$4*(1/(1-'General Inputs'!$C$10))*$J1765*1000*$I1765,ABS(($F1765-$E1765)*(1+$J57)^(AG$490-$K$490)))</f>
        <v>0</v>
      </c>
      <c r="AH1765" s="357">
        <f>IF('PV Adoption'!AD$4*(1/(1-'General Inputs'!$C$10))*$J1765*1000*$I1765 &lt;= ABS(($F1765-$E1765)*(1+$J57)^(AH$490-$K$490)),'PV Adoption'!AD$4*(1/(1-'General Inputs'!$C$10))*$J1765*1000*$I1765,ABS(($F1765-$E1765)*(1+$J57)^(AH$490-$K$490)))</f>
        <v>0</v>
      </c>
      <c r="AI1765" s="357">
        <f>IF('PV Adoption'!AE$4*(1/(1-'General Inputs'!$C$10))*$J1765*1000*$I1765 &lt;= ABS(($F1765-$E1765)*(1+$J57)^(AI$490-$K$490)),'PV Adoption'!AE$4*(1/(1-'General Inputs'!$C$10))*$J1765*1000*$I1765,ABS(($F1765-$E1765)*(1+$J57)^(AI$490-$K$490)))</f>
        <v>0</v>
      </c>
      <c r="AJ1765" s="357">
        <f>IF('PV Adoption'!AF$4*(1/(1-'General Inputs'!$C$10))*$J1765*1000*$I1765 &lt;= ABS(($F1765-$E1765)*(1+$J57)^(AJ$490-$K$490)),'PV Adoption'!AF$4*(1/(1-'General Inputs'!$C$10))*$J1765*1000*$I1765,ABS(($F1765-$E1765)*(1+$J57)^(AJ$490-$K$490)))</f>
        <v>0</v>
      </c>
      <c r="AK1765" s="357">
        <v>0</v>
      </c>
      <c r="AL1765" s="357">
        <v>0</v>
      </c>
      <c r="AM1765" s="357">
        <v>0</v>
      </c>
    </row>
    <row r="1766" spans="1:39" x14ac:dyDescent="0.25">
      <c r="A1766" s="353" t="s">
        <v>458</v>
      </c>
      <c r="B1766" s="353" t="s">
        <v>458</v>
      </c>
      <c r="C1766" s="441">
        <f t="shared" ref="C1766:H1766" si="1217">C58</f>
        <v>3750</v>
      </c>
      <c r="D1766" s="441"/>
      <c r="E1766" s="441"/>
      <c r="F1766" s="441"/>
      <c r="G1766" s="441"/>
      <c r="H1766" s="441">
        <f t="shared" si="1217"/>
        <v>0</v>
      </c>
      <c r="I1766" s="470">
        <f>IFERROR(VLOOKUP(B1766,Coincidence!$B$2:$E$242,4,FALSE)*IF($G1766="Winter",'General Inputs'!$C$25,'General Inputs'!$C$24),IF($G1766="Winter",'General Inputs'!$C$25,'General Inputs'!$C$24))</f>
        <v>0.52140604400000001</v>
      </c>
      <c r="J1766" s="466">
        <f>'Nameplate by Substation'!H58</f>
        <v>2.894056228402326E-3</v>
      </c>
      <c r="K1766" s="357">
        <f>IF('PV Adoption'!G$4*(1/(1-'General Inputs'!$C$10))*$J1766*1000*$I1766 &lt;= ABS(($F1766-$E1766)*(1+$J58)^(K$490-$K$490)),'PV Adoption'!G$4*(1/(1-'General Inputs'!$C$10))*$J1766*1000*$I1766,ABS(($F1766-$E1766)*(1+$J58)^(K$490-$K$490)))</f>
        <v>0</v>
      </c>
      <c r="L1766" s="357">
        <f>IF('PV Adoption'!H$4*(1/(1-'General Inputs'!$C$10))*$J1766*1000*$I1766 &lt;= ABS(($F1766-$E1766)*(1+$J58)^(L$490-$K$490)),'PV Adoption'!H$4*(1/(1-'General Inputs'!$C$10))*$J1766*1000*$I1766,ABS(($F1766-$E1766)*(1+$J58)^(L$490-$K$490)))</f>
        <v>0</v>
      </c>
      <c r="M1766" s="357">
        <f>IF('PV Adoption'!I$4*(1/(1-'General Inputs'!$C$10))*$J1766*1000*$I1766 &lt;= ABS(($F1766-$E1766)*(1+$J58)^(M$490-$K$490)),'PV Adoption'!I$4*(1/(1-'General Inputs'!$C$10))*$J1766*1000*$I1766,ABS(($F1766-$E1766)*(1+$J58)^(M$490-$K$490)))</f>
        <v>0</v>
      </c>
      <c r="N1766" s="357">
        <f>IF('PV Adoption'!J$4*(1/(1-'General Inputs'!$C$10))*$J1766*1000*$I1766 &lt;= ABS(($F1766-$E1766)*(1+$J58)^(N$490-$K$490)),'PV Adoption'!J$4*(1/(1-'General Inputs'!$C$10))*$J1766*1000*$I1766,ABS(($F1766-$E1766)*(1+$J58)^(N$490-$K$490)))</f>
        <v>0</v>
      </c>
      <c r="O1766" s="357">
        <f>IF('PV Adoption'!K$4*(1/(1-'General Inputs'!$C$10))*$J1766*1000*$I1766 &lt;= ABS(($F1766-$E1766)*(1+$J58)^(O$490-$K$490)),'PV Adoption'!K$4*(1/(1-'General Inputs'!$C$10))*$J1766*1000*$I1766,ABS(($F1766-$E1766)*(1+$J58)^(O$490-$K$490)))</f>
        <v>0</v>
      </c>
      <c r="P1766" s="357">
        <f>IF('PV Adoption'!L$4*(1/(1-'General Inputs'!$C$10))*$J1766*1000*$I1766 &lt;= ABS(($F1766-$E1766)*(1+$J58)^(P$490-$K$490)),'PV Adoption'!L$4*(1/(1-'General Inputs'!$C$10))*$J1766*1000*$I1766,ABS(($F1766-$E1766)*(1+$J58)^(P$490-$K$490)))</f>
        <v>0</v>
      </c>
      <c r="Q1766" s="357">
        <f>IF('PV Adoption'!M$4*(1/(1-'General Inputs'!$C$10))*$J1766*1000*$I1766 &lt;= ABS(($F1766-$E1766)*(1+$J58)^(Q$490-$K$490)),'PV Adoption'!M$4*(1/(1-'General Inputs'!$C$10))*$J1766*1000*$I1766,ABS(($F1766-$E1766)*(1+$J58)^(Q$490-$K$490)))</f>
        <v>0</v>
      </c>
      <c r="R1766" s="357">
        <f>IF('PV Adoption'!N$4*(1/(1-'General Inputs'!$C$10))*$J1766*1000*$I1766 &lt;= ABS(($F1766-$E1766)*(1+$J58)^(R$490-$K$490)),'PV Adoption'!N$4*(1/(1-'General Inputs'!$C$10))*$J1766*1000*$I1766,ABS(($F1766-$E1766)*(1+$J58)^(R$490-$K$490)))</f>
        <v>0</v>
      </c>
      <c r="S1766" s="357">
        <f>IF('PV Adoption'!O$4*(1/(1-'General Inputs'!$C$10))*$J1766*1000*$I1766 &lt;= ABS(($F1766-$E1766)*(1+$J58)^(S$490-$K$490)),'PV Adoption'!O$4*(1/(1-'General Inputs'!$C$10))*$J1766*1000*$I1766,ABS(($F1766-$E1766)*(1+$J58)^(S$490-$K$490)))</f>
        <v>0</v>
      </c>
      <c r="T1766" s="357">
        <f>IF('PV Adoption'!P$4*(1/(1-'General Inputs'!$C$10))*$J1766*1000*$I1766 &lt;= ABS(($F1766-$E1766)*(1+$J58)^(T$490-$K$490)),'PV Adoption'!P$4*(1/(1-'General Inputs'!$C$10))*$J1766*1000*$I1766,ABS(($F1766-$E1766)*(1+$J58)^(T$490-$K$490)))</f>
        <v>0</v>
      </c>
      <c r="U1766" s="357">
        <f>IF('PV Adoption'!Q$4*(1/(1-'General Inputs'!$C$10))*$J1766*1000*$I1766 &lt;= ABS(($F1766-$E1766)*(1+$J58)^(U$490-$K$490)),'PV Adoption'!Q$4*(1/(1-'General Inputs'!$C$10))*$J1766*1000*$I1766,ABS(($F1766-$E1766)*(1+$J58)^(U$490-$K$490)))</f>
        <v>0</v>
      </c>
      <c r="V1766" s="357">
        <f>IF('PV Adoption'!R$4*(1/(1-'General Inputs'!$C$10))*$J1766*1000*$I1766 &lt;= ABS(($F1766-$E1766)*(1+$J58)^(V$490-$K$490)),'PV Adoption'!R$4*(1/(1-'General Inputs'!$C$10))*$J1766*1000*$I1766,ABS(($F1766-$E1766)*(1+$J58)^(V$490-$K$490)))</f>
        <v>0</v>
      </c>
      <c r="W1766" s="357">
        <f>IF('PV Adoption'!S$4*(1/(1-'General Inputs'!$C$10))*$J1766*1000*$I1766 &lt;= ABS(($F1766-$E1766)*(1+$J58)^(W$490-$K$490)),'PV Adoption'!S$4*(1/(1-'General Inputs'!$C$10))*$J1766*1000*$I1766,ABS(($F1766-$E1766)*(1+$J58)^(W$490-$K$490)))</f>
        <v>0</v>
      </c>
      <c r="X1766" s="357">
        <f>IF('PV Adoption'!T$4*(1/(1-'General Inputs'!$C$10))*$J1766*1000*$I1766 &lt;= ABS(($F1766-$E1766)*(1+$J58)^(X$490-$K$490)),'PV Adoption'!T$4*(1/(1-'General Inputs'!$C$10))*$J1766*1000*$I1766,ABS(($F1766-$E1766)*(1+$J58)^(X$490-$K$490)))</f>
        <v>0</v>
      </c>
      <c r="Y1766" s="357">
        <f>IF('PV Adoption'!U$4*(1/(1-'General Inputs'!$C$10))*$J1766*1000*$I1766 &lt;= ABS(($F1766-$E1766)*(1+$J58)^(Y$490-$K$490)),'PV Adoption'!U$4*(1/(1-'General Inputs'!$C$10))*$J1766*1000*$I1766,ABS(($F1766-$E1766)*(1+$J58)^(Y$490-$K$490)))</f>
        <v>0</v>
      </c>
      <c r="Z1766" s="357">
        <f>IF('PV Adoption'!V$4*(1/(1-'General Inputs'!$C$10))*$J1766*1000*$I1766 &lt;= ABS(($F1766-$E1766)*(1+$J58)^(Z$490-$K$490)),'PV Adoption'!V$4*(1/(1-'General Inputs'!$C$10))*$J1766*1000*$I1766,ABS(($F1766-$E1766)*(1+$J58)^(Z$490-$K$490)))</f>
        <v>0</v>
      </c>
      <c r="AA1766" s="357">
        <f>IF('PV Adoption'!W$4*(1/(1-'General Inputs'!$C$10))*$J1766*1000*$I1766 &lt;= ABS(($F1766-$E1766)*(1+$J58)^(AA$490-$K$490)),'PV Adoption'!W$4*(1/(1-'General Inputs'!$C$10))*$J1766*1000*$I1766,ABS(($F1766-$E1766)*(1+$J58)^(AA$490-$K$490)))</f>
        <v>0</v>
      </c>
      <c r="AB1766" s="357">
        <f>IF('PV Adoption'!X$4*(1/(1-'General Inputs'!$C$10))*$J1766*1000*$I1766 &lt;= ABS(($F1766-$E1766)*(1+$J58)^(AB$490-$K$490)),'PV Adoption'!X$4*(1/(1-'General Inputs'!$C$10))*$J1766*1000*$I1766,ABS(($F1766-$E1766)*(1+$J58)^(AB$490-$K$490)))</f>
        <v>0</v>
      </c>
      <c r="AC1766" s="357">
        <f>IF('PV Adoption'!Y$4*(1/(1-'General Inputs'!$C$10))*$J1766*1000*$I1766 &lt;= ABS(($F1766-$E1766)*(1+$J58)^(AC$490-$K$490)),'PV Adoption'!Y$4*(1/(1-'General Inputs'!$C$10))*$J1766*1000*$I1766,ABS(($F1766-$E1766)*(1+$J58)^(AC$490-$K$490)))</f>
        <v>0</v>
      </c>
      <c r="AD1766" s="357">
        <f>IF('PV Adoption'!Z$4*(1/(1-'General Inputs'!$C$10))*$J1766*1000*$I1766 &lt;= ABS(($F1766-$E1766)*(1+$J58)^(AD$490-$K$490)),'PV Adoption'!Z$4*(1/(1-'General Inputs'!$C$10))*$J1766*1000*$I1766,ABS(($F1766-$E1766)*(1+$J58)^(AD$490-$K$490)))</f>
        <v>0</v>
      </c>
      <c r="AE1766" s="357">
        <f>IF('PV Adoption'!AA$4*(1/(1-'General Inputs'!$C$10))*$J1766*1000*$I1766 &lt;= ABS(($F1766-$E1766)*(1+$J58)^(AE$490-$K$490)),'PV Adoption'!AA$4*(1/(1-'General Inputs'!$C$10))*$J1766*1000*$I1766,ABS(($F1766-$E1766)*(1+$J58)^(AE$490-$K$490)))</f>
        <v>0</v>
      </c>
      <c r="AF1766" s="357">
        <f>IF('PV Adoption'!AB$4*(1/(1-'General Inputs'!$C$10))*$J1766*1000*$I1766 &lt;= ABS(($F1766-$E1766)*(1+$J58)^(AF$490-$K$490)),'PV Adoption'!AB$4*(1/(1-'General Inputs'!$C$10))*$J1766*1000*$I1766,ABS(($F1766-$E1766)*(1+$J58)^(AF$490-$K$490)))</f>
        <v>0</v>
      </c>
      <c r="AG1766" s="357">
        <f>IF('PV Adoption'!AC$4*(1/(1-'General Inputs'!$C$10))*$J1766*1000*$I1766 &lt;= ABS(($F1766-$E1766)*(1+$J58)^(AG$490-$K$490)),'PV Adoption'!AC$4*(1/(1-'General Inputs'!$C$10))*$J1766*1000*$I1766,ABS(($F1766-$E1766)*(1+$J58)^(AG$490-$K$490)))</f>
        <v>0</v>
      </c>
      <c r="AH1766" s="357">
        <f>IF('PV Adoption'!AD$4*(1/(1-'General Inputs'!$C$10))*$J1766*1000*$I1766 &lt;= ABS(($F1766-$E1766)*(1+$J58)^(AH$490-$K$490)),'PV Adoption'!AD$4*(1/(1-'General Inputs'!$C$10))*$J1766*1000*$I1766,ABS(($F1766-$E1766)*(1+$J58)^(AH$490-$K$490)))</f>
        <v>0</v>
      </c>
      <c r="AI1766" s="357">
        <f>IF('PV Adoption'!AE$4*(1/(1-'General Inputs'!$C$10))*$J1766*1000*$I1766 &lt;= ABS(($F1766-$E1766)*(1+$J58)^(AI$490-$K$490)),'PV Adoption'!AE$4*(1/(1-'General Inputs'!$C$10))*$J1766*1000*$I1766,ABS(($F1766-$E1766)*(1+$J58)^(AI$490-$K$490)))</f>
        <v>0</v>
      </c>
      <c r="AJ1766" s="357">
        <f>IF('PV Adoption'!AF$4*(1/(1-'General Inputs'!$C$10))*$J1766*1000*$I1766 &lt;= ABS(($F1766-$E1766)*(1+$J58)^(AJ$490-$K$490)),'PV Adoption'!AF$4*(1/(1-'General Inputs'!$C$10))*$J1766*1000*$I1766,ABS(($F1766-$E1766)*(1+$J58)^(AJ$490-$K$490)))</f>
        <v>0</v>
      </c>
      <c r="AK1766" s="357">
        <v>0</v>
      </c>
      <c r="AL1766" s="357">
        <v>0</v>
      </c>
      <c r="AM1766" s="357">
        <v>0</v>
      </c>
    </row>
    <row r="1767" spans="1:39" x14ac:dyDescent="0.25">
      <c r="A1767" s="353" t="s">
        <v>426</v>
      </c>
      <c r="B1767" s="353" t="s">
        <v>426</v>
      </c>
      <c r="C1767" s="441">
        <f t="shared" ref="C1767:H1767" si="1218">C59</f>
        <v>4995</v>
      </c>
      <c r="D1767" s="441"/>
      <c r="E1767" s="441"/>
      <c r="F1767" s="441"/>
      <c r="G1767" s="441"/>
      <c r="H1767" s="441">
        <f t="shared" si="1218"/>
        <v>0</v>
      </c>
      <c r="I1767" s="470">
        <f>IFERROR(VLOOKUP(B1767,Coincidence!$B$2:$E$242,4,FALSE)*IF($G1767="Winter",'General Inputs'!$C$25,'General Inputs'!$C$24),IF($G1767="Winter",'General Inputs'!$C$25,'General Inputs'!$C$24))</f>
        <v>0.52140604400000001</v>
      </c>
      <c r="J1767" s="466">
        <f>'Nameplate by Substation'!H59</f>
        <v>2.4269445294533192E-3</v>
      </c>
      <c r="K1767" s="357">
        <f>IF('PV Adoption'!G$4*(1/(1-'General Inputs'!$C$10))*$J1767*1000*$I1767 &lt;= ABS(($F1767-$E1767)*(1+$J59)^(K$490-$K$490)),'PV Adoption'!G$4*(1/(1-'General Inputs'!$C$10))*$J1767*1000*$I1767,ABS(($F1767-$E1767)*(1+$J59)^(K$490-$K$490)))</f>
        <v>0</v>
      </c>
      <c r="L1767" s="357">
        <f>IF('PV Adoption'!H$4*(1/(1-'General Inputs'!$C$10))*$J1767*1000*$I1767 &lt;= ABS(($F1767-$E1767)*(1+$J59)^(L$490-$K$490)),'PV Adoption'!H$4*(1/(1-'General Inputs'!$C$10))*$J1767*1000*$I1767,ABS(($F1767-$E1767)*(1+$J59)^(L$490-$K$490)))</f>
        <v>0</v>
      </c>
      <c r="M1767" s="357">
        <f>IF('PV Adoption'!I$4*(1/(1-'General Inputs'!$C$10))*$J1767*1000*$I1767 &lt;= ABS(($F1767-$E1767)*(1+$J59)^(M$490-$K$490)),'PV Adoption'!I$4*(1/(1-'General Inputs'!$C$10))*$J1767*1000*$I1767,ABS(($F1767-$E1767)*(1+$J59)^(M$490-$K$490)))</f>
        <v>0</v>
      </c>
      <c r="N1767" s="357">
        <f>IF('PV Adoption'!J$4*(1/(1-'General Inputs'!$C$10))*$J1767*1000*$I1767 &lt;= ABS(($F1767-$E1767)*(1+$J59)^(N$490-$K$490)),'PV Adoption'!J$4*(1/(1-'General Inputs'!$C$10))*$J1767*1000*$I1767,ABS(($F1767-$E1767)*(1+$J59)^(N$490-$K$490)))</f>
        <v>0</v>
      </c>
      <c r="O1767" s="357">
        <f>IF('PV Adoption'!K$4*(1/(1-'General Inputs'!$C$10))*$J1767*1000*$I1767 &lt;= ABS(($F1767-$E1767)*(1+$J59)^(O$490-$K$490)),'PV Adoption'!K$4*(1/(1-'General Inputs'!$C$10))*$J1767*1000*$I1767,ABS(($F1767-$E1767)*(1+$J59)^(O$490-$K$490)))</f>
        <v>0</v>
      </c>
      <c r="P1767" s="357">
        <f>IF('PV Adoption'!L$4*(1/(1-'General Inputs'!$C$10))*$J1767*1000*$I1767 &lt;= ABS(($F1767-$E1767)*(1+$J59)^(P$490-$K$490)),'PV Adoption'!L$4*(1/(1-'General Inputs'!$C$10))*$J1767*1000*$I1767,ABS(($F1767-$E1767)*(1+$J59)^(P$490-$K$490)))</f>
        <v>0</v>
      </c>
      <c r="Q1767" s="357">
        <f>IF('PV Adoption'!M$4*(1/(1-'General Inputs'!$C$10))*$J1767*1000*$I1767 &lt;= ABS(($F1767-$E1767)*(1+$J59)^(Q$490-$K$490)),'PV Adoption'!M$4*(1/(1-'General Inputs'!$C$10))*$J1767*1000*$I1767,ABS(($F1767-$E1767)*(1+$J59)^(Q$490-$K$490)))</f>
        <v>0</v>
      </c>
      <c r="R1767" s="357">
        <f>IF('PV Adoption'!N$4*(1/(1-'General Inputs'!$C$10))*$J1767*1000*$I1767 &lt;= ABS(($F1767-$E1767)*(1+$J59)^(R$490-$K$490)),'PV Adoption'!N$4*(1/(1-'General Inputs'!$C$10))*$J1767*1000*$I1767,ABS(($F1767-$E1767)*(1+$J59)^(R$490-$K$490)))</f>
        <v>0</v>
      </c>
      <c r="S1767" s="357">
        <f>IF('PV Adoption'!O$4*(1/(1-'General Inputs'!$C$10))*$J1767*1000*$I1767 &lt;= ABS(($F1767-$E1767)*(1+$J59)^(S$490-$K$490)),'PV Adoption'!O$4*(1/(1-'General Inputs'!$C$10))*$J1767*1000*$I1767,ABS(($F1767-$E1767)*(1+$J59)^(S$490-$K$490)))</f>
        <v>0</v>
      </c>
      <c r="T1767" s="357">
        <f>IF('PV Adoption'!P$4*(1/(1-'General Inputs'!$C$10))*$J1767*1000*$I1767 &lt;= ABS(($F1767-$E1767)*(1+$J59)^(T$490-$K$490)),'PV Adoption'!P$4*(1/(1-'General Inputs'!$C$10))*$J1767*1000*$I1767,ABS(($F1767-$E1767)*(1+$J59)^(T$490-$K$490)))</f>
        <v>0</v>
      </c>
      <c r="U1767" s="357">
        <f>IF('PV Adoption'!Q$4*(1/(1-'General Inputs'!$C$10))*$J1767*1000*$I1767 &lt;= ABS(($F1767-$E1767)*(1+$J59)^(U$490-$K$490)),'PV Adoption'!Q$4*(1/(1-'General Inputs'!$C$10))*$J1767*1000*$I1767,ABS(($F1767-$E1767)*(1+$J59)^(U$490-$K$490)))</f>
        <v>0</v>
      </c>
      <c r="V1767" s="357">
        <f>IF('PV Adoption'!R$4*(1/(1-'General Inputs'!$C$10))*$J1767*1000*$I1767 &lt;= ABS(($F1767-$E1767)*(1+$J59)^(V$490-$K$490)),'PV Adoption'!R$4*(1/(1-'General Inputs'!$C$10))*$J1767*1000*$I1767,ABS(($F1767-$E1767)*(1+$J59)^(V$490-$K$490)))</f>
        <v>0</v>
      </c>
      <c r="W1767" s="357">
        <f>IF('PV Adoption'!S$4*(1/(1-'General Inputs'!$C$10))*$J1767*1000*$I1767 &lt;= ABS(($F1767-$E1767)*(1+$J59)^(W$490-$K$490)),'PV Adoption'!S$4*(1/(1-'General Inputs'!$C$10))*$J1767*1000*$I1767,ABS(($F1767-$E1767)*(1+$J59)^(W$490-$K$490)))</f>
        <v>0</v>
      </c>
      <c r="X1767" s="357">
        <f>IF('PV Adoption'!T$4*(1/(1-'General Inputs'!$C$10))*$J1767*1000*$I1767 &lt;= ABS(($F1767-$E1767)*(1+$J59)^(X$490-$K$490)),'PV Adoption'!T$4*(1/(1-'General Inputs'!$C$10))*$J1767*1000*$I1767,ABS(($F1767-$E1767)*(1+$J59)^(X$490-$K$490)))</f>
        <v>0</v>
      </c>
      <c r="Y1767" s="357">
        <f>IF('PV Adoption'!U$4*(1/(1-'General Inputs'!$C$10))*$J1767*1000*$I1767 &lt;= ABS(($F1767-$E1767)*(1+$J59)^(Y$490-$K$490)),'PV Adoption'!U$4*(1/(1-'General Inputs'!$C$10))*$J1767*1000*$I1767,ABS(($F1767-$E1767)*(1+$J59)^(Y$490-$K$490)))</f>
        <v>0</v>
      </c>
      <c r="Z1767" s="357">
        <f>IF('PV Adoption'!V$4*(1/(1-'General Inputs'!$C$10))*$J1767*1000*$I1767 &lt;= ABS(($F1767-$E1767)*(1+$J59)^(Z$490-$K$490)),'PV Adoption'!V$4*(1/(1-'General Inputs'!$C$10))*$J1767*1000*$I1767,ABS(($F1767-$E1767)*(1+$J59)^(Z$490-$K$490)))</f>
        <v>0</v>
      </c>
      <c r="AA1767" s="357">
        <f>IF('PV Adoption'!W$4*(1/(1-'General Inputs'!$C$10))*$J1767*1000*$I1767 &lt;= ABS(($F1767-$E1767)*(1+$J59)^(AA$490-$K$490)),'PV Adoption'!W$4*(1/(1-'General Inputs'!$C$10))*$J1767*1000*$I1767,ABS(($F1767-$E1767)*(1+$J59)^(AA$490-$K$490)))</f>
        <v>0</v>
      </c>
      <c r="AB1767" s="357">
        <f>IF('PV Adoption'!X$4*(1/(1-'General Inputs'!$C$10))*$J1767*1000*$I1767 &lt;= ABS(($F1767-$E1767)*(1+$J59)^(AB$490-$K$490)),'PV Adoption'!X$4*(1/(1-'General Inputs'!$C$10))*$J1767*1000*$I1767,ABS(($F1767-$E1767)*(1+$J59)^(AB$490-$K$490)))</f>
        <v>0</v>
      </c>
      <c r="AC1767" s="357">
        <f>IF('PV Adoption'!Y$4*(1/(1-'General Inputs'!$C$10))*$J1767*1000*$I1767 &lt;= ABS(($F1767-$E1767)*(1+$J59)^(AC$490-$K$490)),'PV Adoption'!Y$4*(1/(1-'General Inputs'!$C$10))*$J1767*1000*$I1767,ABS(($F1767-$E1767)*(1+$J59)^(AC$490-$K$490)))</f>
        <v>0</v>
      </c>
      <c r="AD1767" s="357">
        <f>IF('PV Adoption'!Z$4*(1/(1-'General Inputs'!$C$10))*$J1767*1000*$I1767 &lt;= ABS(($F1767-$E1767)*(1+$J59)^(AD$490-$K$490)),'PV Adoption'!Z$4*(1/(1-'General Inputs'!$C$10))*$J1767*1000*$I1767,ABS(($F1767-$E1767)*(1+$J59)^(AD$490-$K$490)))</f>
        <v>0</v>
      </c>
      <c r="AE1767" s="357">
        <f>IF('PV Adoption'!AA$4*(1/(1-'General Inputs'!$C$10))*$J1767*1000*$I1767 &lt;= ABS(($F1767-$E1767)*(1+$J59)^(AE$490-$K$490)),'PV Adoption'!AA$4*(1/(1-'General Inputs'!$C$10))*$J1767*1000*$I1767,ABS(($F1767-$E1767)*(1+$J59)^(AE$490-$K$490)))</f>
        <v>0</v>
      </c>
      <c r="AF1767" s="357">
        <f>IF('PV Adoption'!AB$4*(1/(1-'General Inputs'!$C$10))*$J1767*1000*$I1767 &lt;= ABS(($F1767-$E1767)*(1+$J59)^(AF$490-$K$490)),'PV Adoption'!AB$4*(1/(1-'General Inputs'!$C$10))*$J1767*1000*$I1767,ABS(($F1767-$E1767)*(1+$J59)^(AF$490-$K$490)))</f>
        <v>0</v>
      </c>
      <c r="AG1767" s="357">
        <f>IF('PV Adoption'!AC$4*(1/(1-'General Inputs'!$C$10))*$J1767*1000*$I1767 &lt;= ABS(($F1767-$E1767)*(1+$J59)^(AG$490-$K$490)),'PV Adoption'!AC$4*(1/(1-'General Inputs'!$C$10))*$J1767*1000*$I1767,ABS(($F1767-$E1767)*(1+$J59)^(AG$490-$K$490)))</f>
        <v>0</v>
      </c>
      <c r="AH1767" s="357">
        <f>IF('PV Adoption'!AD$4*(1/(1-'General Inputs'!$C$10))*$J1767*1000*$I1767 &lt;= ABS(($F1767-$E1767)*(1+$J59)^(AH$490-$K$490)),'PV Adoption'!AD$4*(1/(1-'General Inputs'!$C$10))*$J1767*1000*$I1767,ABS(($F1767-$E1767)*(1+$J59)^(AH$490-$K$490)))</f>
        <v>0</v>
      </c>
      <c r="AI1767" s="357">
        <f>IF('PV Adoption'!AE$4*(1/(1-'General Inputs'!$C$10))*$J1767*1000*$I1767 &lt;= ABS(($F1767-$E1767)*(1+$J59)^(AI$490-$K$490)),'PV Adoption'!AE$4*(1/(1-'General Inputs'!$C$10))*$J1767*1000*$I1767,ABS(($F1767-$E1767)*(1+$J59)^(AI$490-$K$490)))</f>
        <v>0</v>
      </c>
      <c r="AJ1767" s="357">
        <f>IF('PV Adoption'!AF$4*(1/(1-'General Inputs'!$C$10))*$J1767*1000*$I1767 &lt;= ABS(($F1767-$E1767)*(1+$J59)^(AJ$490-$K$490)),'PV Adoption'!AF$4*(1/(1-'General Inputs'!$C$10))*$J1767*1000*$I1767,ABS(($F1767-$E1767)*(1+$J59)^(AJ$490-$K$490)))</f>
        <v>0</v>
      </c>
      <c r="AK1767" s="357">
        <v>0</v>
      </c>
      <c r="AL1767" s="357">
        <v>0</v>
      </c>
      <c r="AM1767" s="357">
        <v>0</v>
      </c>
    </row>
    <row r="1768" spans="1:39" x14ac:dyDescent="0.25">
      <c r="A1768" s="353" t="s">
        <v>335</v>
      </c>
      <c r="B1768" s="353" t="s">
        <v>335</v>
      </c>
      <c r="C1768" s="441">
        <f t="shared" ref="C1768:H1768" si="1219">C60</f>
        <v>5000</v>
      </c>
      <c r="D1768" s="441"/>
      <c r="E1768" s="441"/>
      <c r="F1768" s="441"/>
      <c r="G1768" s="441"/>
      <c r="H1768" s="441">
        <f t="shared" si="1219"/>
        <v>0</v>
      </c>
      <c r="I1768" s="470">
        <f>IFERROR(VLOOKUP(B1768,Coincidence!$B$2:$E$242,4,FALSE)*IF($G1768="Winter",'General Inputs'!$C$25,'General Inputs'!$C$24),IF($G1768="Winter",'General Inputs'!$C$25,'General Inputs'!$C$24))</f>
        <v>0.52140604400000001</v>
      </c>
      <c r="J1768" s="466">
        <f>'Nameplate by Substation'!H60</f>
        <v>9.9870204663798164E-4</v>
      </c>
      <c r="K1768" s="357">
        <f>IF('PV Adoption'!G$4*(1/(1-'General Inputs'!$C$10))*$J1768*1000*$I1768 &lt;= ABS(($F1768-$E1768)*(1+$J60)^(K$490-$K$490)),'PV Adoption'!G$4*(1/(1-'General Inputs'!$C$10))*$J1768*1000*$I1768,ABS(($F1768-$E1768)*(1+$J60)^(K$490-$K$490)))</f>
        <v>0</v>
      </c>
      <c r="L1768" s="357">
        <f>IF('PV Adoption'!H$4*(1/(1-'General Inputs'!$C$10))*$J1768*1000*$I1768 &lt;= ABS(($F1768-$E1768)*(1+$J60)^(L$490-$K$490)),'PV Adoption'!H$4*(1/(1-'General Inputs'!$C$10))*$J1768*1000*$I1768,ABS(($F1768-$E1768)*(1+$J60)^(L$490-$K$490)))</f>
        <v>0</v>
      </c>
      <c r="M1768" s="357">
        <f>IF('PV Adoption'!I$4*(1/(1-'General Inputs'!$C$10))*$J1768*1000*$I1768 &lt;= ABS(($F1768-$E1768)*(1+$J60)^(M$490-$K$490)),'PV Adoption'!I$4*(1/(1-'General Inputs'!$C$10))*$J1768*1000*$I1768,ABS(($F1768-$E1768)*(1+$J60)^(M$490-$K$490)))</f>
        <v>0</v>
      </c>
      <c r="N1768" s="357">
        <f>IF('PV Adoption'!J$4*(1/(1-'General Inputs'!$C$10))*$J1768*1000*$I1768 &lt;= ABS(($F1768-$E1768)*(1+$J60)^(N$490-$K$490)),'PV Adoption'!J$4*(1/(1-'General Inputs'!$C$10))*$J1768*1000*$I1768,ABS(($F1768-$E1768)*(1+$J60)^(N$490-$K$490)))</f>
        <v>0</v>
      </c>
      <c r="O1768" s="357">
        <f>IF('PV Adoption'!K$4*(1/(1-'General Inputs'!$C$10))*$J1768*1000*$I1768 &lt;= ABS(($F1768-$E1768)*(1+$J60)^(O$490-$K$490)),'PV Adoption'!K$4*(1/(1-'General Inputs'!$C$10))*$J1768*1000*$I1768,ABS(($F1768-$E1768)*(1+$J60)^(O$490-$K$490)))</f>
        <v>0</v>
      </c>
      <c r="P1768" s="357">
        <f>IF('PV Adoption'!L$4*(1/(1-'General Inputs'!$C$10))*$J1768*1000*$I1768 &lt;= ABS(($F1768-$E1768)*(1+$J60)^(P$490-$K$490)),'PV Adoption'!L$4*(1/(1-'General Inputs'!$C$10))*$J1768*1000*$I1768,ABS(($F1768-$E1768)*(1+$J60)^(P$490-$K$490)))</f>
        <v>0</v>
      </c>
      <c r="Q1768" s="357">
        <f>IF('PV Adoption'!M$4*(1/(1-'General Inputs'!$C$10))*$J1768*1000*$I1768 &lt;= ABS(($F1768-$E1768)*(1+$J60)^(Q$490-$K$490)),'PV Adoption'!M$4*(1/(1-'General Inputs'!$C$10))*$J1768*1000*$I1768,ABS(($F1768-$E1768)*(1+$J60)^(Q$490-$K$490)))</f>
        <v>0</v>
      </c>
      <c r="R1768" s="357">
        <f>IF('PV Adoption'!N$4*(1/(1-'General Inputs'!$C$10))*$J1768*1000*$I1768 &lt;= ABS(($F1768-$E1768)*(1+$J60)^(R$490-$K$490)),'PV Adoption'!N$4*(1/(1-'General Inputs'!$C$10))*$J1768*1000*$I1768,ABS(($F1768-$E1768)*(1+$J60)^(R$490-$K$490)))</f>
        <v>0</v>
      </c>
      <c r="S1768" s="357">
        <f>IF('PV Adoption'!O$4*(1/(1-'General Inputs'!$C$10))*$J1768*1000*$I1768 &lt;= ABS(($F1768-$E1768)*(1+$J60)^(S$490-$K$490)),'PV Adoption'!O$4*(1/(1-'General Inputs'!$C$10))*$J1768*1000*$I1768,ABS(($F1768-$E1768)*(1+$J60)^(S$490-$K$490)))</f>
        <v>0</v>
      </c>
      <c r="T1768" s="357">
        <f>IF('PV Adoption'!P$4*(1/(1-'General Inputs'!$C$10))*$J1768*1000*$I1768 &lt;= ABS(($F1768-$E1768)*(1+$J60)^(T$490-$K$490)),'PV Adoption'!P$4*(1/(1-'General Inputs'!$C$10))*$J1768*1000*$I1768,ABS(($F1768-$E1768)*(1+$J60)^(T$490-$K$490)))</f>
        <v>0</v>
      </c>
      <c r="U1768" s="357">
        <f>IF('PV Adoption'!Q$4*(1/(1-'General Inputs'!$C$10))*$J1768*1000*$I1768 &lt;= ABS(($F1768-$E1768)*(1+$J60)^(U$490-$K$490)),'PV Adoption'!Q$4*(1/(1-'General Inputs'!$C$10))*$J1768*1000*$I1768,ABS(($F1768-$E1768)*(1+$J60)^(U$490-$K$490)))</f>
        <v>0</v>
      </c>
      <c r="V1768" s="357">
        <f>IF('PV Adoption'!R$4*(1/(1-'General Inputs'!$C$10))*$J1768*1000*$I1768 &lt;= ABS(($F1768-$E1768)*(1+$J60)^(V$490-$K$490)),'PV Adoption'!R$4*(1/(1-'General Inputs'!$C$10))*$J1768*1000*$I1768,ABS(($F1768-$E1768)*(1+$J60)^(V$490-$K$490)))</f>
        <v>0</v>
      </c>
      <c r="W1768" s="357">
        <f>IF('PV Adoption'!S$4*(1/(1-'General Inputs'!$C$10))*$J1768*1000*$I1768 &lt;= ABS(($F1768-$E1768)*(1+$J60)^(W$490-$K$490)),'PV Adoption'!S$4*(1/(1-'General Inputs'!$C$10))*$J1768*1000*$I1768,ABS(($F1768-$E1768)*(1+$J60)^(W$490-$K$490)))</f>
        <v>0</v>
      </c>
      <c r="X1768" s="357">
        <f>IF('PV Adoption'!T$4*(1/(1-'General Inputs'!$C$10))*$J1768*1000*$I1768 &lt;= ABS(($F1768-$E1768)*(1+$J60)^(X$490-$K$490)),'PV Adoption'!T$4*(1/(1-'General Inputs'!$C$10))*$J1768*1000*$I1768,ABS(($F1768-$E1768)*(1+$J60)^(X$490-$K$490)))</f>
        <v>0</v>
      </c>
      <c r="Y1768" s="357">
        <f>IF('PV Adoption'!U$4*(1/(1-'General Inputs'!$C$10))*$J1768*1000*$I1768 &lt;= ABS(($F1768-$E1768)*(1+$J60)^(Y$490-$K$490)),'PV Adoption'!U$4*(1/(1-'General Inputs'!$C$10))*$J1768*1000*$I1768,ABS(($F1768-$E1768)*(1+$J60)^(Y$490-$K$490)))</f>
        <v>0</v>
      </c>
      <c r="Z1768" s="357">
        <f>IF('PV Adoption'!V$4*(1/(1-'General Inputs'!$C$10))*$J1768*1000*$I1768 &lt;= ABS(($F1768-$E1768)*(1+$J60)^(Z$490-$K$490)),'PV Adoption'!V$4*(1/(1-'General Inputs'!$C$10))*$J1768*1000*$I1768,ABS(($F1768-$E1768)*(1+$J60)^(Z$490-$K$490)))</f>
        <v>0</v>
      </c>
      <c r="AA1768" s="357">
        <f>IF('PV Adoption'!W$4*(1/(1-'General Inputs'!$C$10))*$J1768*1000*$I1768 &lt;= ABS(($F1768-$E1768)*(1+$J60)^(AA$490-$K$490)),'PV Adoption'!W$4*(1/(1-'General Inputs'!$C$10))*$J1768*1000*$I1768,ABS(($F1768-$E1768)*(1+$J60)^(AA$490-$K$490)))</f>
        <v>0</v>
      </c>
      <c r="AB1768" s="357">
        <f>IF('PV Adoption'!X$4*(1/(1-'General Inputs'!$C$10))*$J1768*1000*$I1768 &lt;= ABS(($F1768-$E1768)*(1+$J60)^(AB$490-$K$490)),'PV Adoption'!X$4*(1/(1-'General Inputs'!$C$10))*$J1768*1000*$I1768,ABS(($F1768-$E1768)*(1+$J60)^(AB$490-$K$490)))</f>
        <v>0</v>
      </c>
      <c r="AC1768" s="357">
        <f>IF('PV Adoption'!Y$4*(1/(1-'General Inputs'!$C$10))*$J1768*1000*$I1768 &lt;= ABS(($F1768-$E1768)*(1+$J60)^(AC$490-$K$490)),'PV Adoption'!Y$4*(1/(1-'General Inputs'!$C$10))*$J1768*1000*$I1768,ABS(($F1768-$E1768)*(1+$J60)^(AC$490-$K$490)))</f>
        <v>0</v>
      </c>
      <c r="AD1768" s="357">
        <f>IF('PV Adoption'!Z$4*(1/(1-'General Inputs'!$C$10))*$J1768*1000*$I1768 &lt;= ABS(($F1768-$E1768)*(1+$J60)^(AD$490-$K$490)),'PV Adoption'!Z$4*(1/(1-'General Inputs'!$C$10))*$J1768*1000*$I1768,ABS(($F1768-$E1768)*(1+$J60)^(AD$490-$K$490)))</f>
        <v>0</v>
      </c>
      <c r="AE1768" s="357">
        <f>IF('PV Adoption'!AA$4*(1/(1-'General Inputs'!$C$10))*$J1768*1000*$I1768 &lt;= ABS(($F1768-$E1768)*(1+$J60)^(AE$490-$K$490)),'PV Adoption'!AA$4*(1/(1-'General Inputs'!$C$10))*$J1768*1000*$I1768,ABS(($F1768-$E1768)*(1+$J60)^(AE$490-$K$490)))</f>
        <v>0</v>
      </c>
      <c r="AF1768" s="357">
        <f>IF('PV Adoption'!AB$4*(1/(1-'General Inputs'!$C$10))*$J1768*1000*$I1768 &lt;= ABS(($F1768-$E1768)*(1+$J60)^(AF$490-$K$490)),'PV Adoption'!AB$4*(1/(1-'General Inputs'!$C$10))*$J1768*1000*$I1768,ABS(($F1768-$E1768)*(1+$J60)^(AF$490-$K$490)))</f>
        <v>0</v>
      </c>
      <c r="AG1768" s="357">
        <f>IF('PV Adoption'!AC$4*(1/(1-'General Inputs'!$C$10))*$J1768*1000*$I1768 &lt;= ABS(($F1768-$E1768)*(1+$J60)^(AG$490-$K$490)),'PV Adoption'!AC$4*(1/(1-'General Inputs'!$C$10))*$J1768*1000*$I1768,ABS(($F1768-$E1768)*(1+$J60)^(AG$490-$K$490)))</f>
        <v>0</v>
      </c>
      <c r="AH1768" s="357">
        <f>IF('PV Adoption'!AD$4*(1/(1-'General Inputs'!$C$10))*$J1768*1000*$I1768 &lt;= ABS(($F1768-$E1768)*(1+$J60)^(AH$490-$K$490)),'PV Adoption'!AD$4*(1/(1-'General Inputs'!$C$10))*$J1768*1000*$I1768,ABS(($F1768-$E1768)*(1+$J60)^(AH$490-$K$490)))</f>
        <v>0</v>
      </c>
      <c r="AI1768" s="357">
        <f>IF('PV Adoption'!AE$4*(1/(1-'General Inputs'!$C$10))*$J1768*1000*$I1768 &lt;= ABS(($F1768-$E1768)*(1+$J60)^(AI$490-$K$490)),'PV Adoption'!AE$4*(1/(1-'General Inputs'!$C$10))*$J1768*1000*$I1768,ABS(($F1768-$E1768)*(1+$J60)^(AI$490-$K$490)))</f>
        <v>0</v>
      </c>
      <c r="AJ1768" s="357">
        <f>IF('PV Adoption'!AF$4*(1/(1-'General Inputs'!$C$10))*$J1768*1000*$I1768 &lt;= ABS(($F1768-$E1768)*(1+$J60)^(AJ$490-$K$490)),'PV Adoption'!AF$4*(1/(1-'General Inputs'!$C$10))*$J1768*1000*$I1768,ABS(($F1768-$E1768)*(1+$J60)^(AJ$490-$K$490)))</f>
        <v>0</v>
      </c>
      <c r="AK1768" s="357">
        <v>158.12684345416707</v>
      </c>
      <c r="AL1768" s="357">
        <v>160.21550031115319</v>
      </c>
      <c r="AM1768" s="357">
        <v>162.49968829676132</v>
      </c>
    </row>
    <row r="1769" spans="1:39" x14ac:dyDescent="0.25">
      <c r="A1769" s="353" t="s">
        <v>235</v>
      </c>
      <c r="B1769" s="353" t="s">
        <v>428</v>
      </c>
      <c r="C1769" s="441">
        <f t="shared" ref="C1769:H1769" si="1220">C61</f>
        <v>2500</v>
      </c>
      <c r="D1769" s="441"/>
      <c r="E1769" s="441"/>
      <c r="F1769" s="441"/>
      <c r="G1769" s="441"/>
      <c r="H1769" s="441">
        <f t="shared" si="1220"/>
        <v>0</v>
      </c>
      <c r="I1769" s="470">
        <f>IFERROR(VLOOKUP(B1769,Coincidence!$B$2:$E$242,4,FALSE)*IF($G1769="Winter",'General Inputs'!$C$25,'General Inputs'!$C$24),IF($G1769="Winter",'General Inputs'!$C$25,'General Inputs'!$C$24))</f>
        <v>0.52140604400000001</v>
      </c>
      <c r="J1769" s="466">
        <f>'Nameplate by Substation'!H61</f>
        <v>4.9899575524315698E-4</v>
      </c>
      <c r="K1769" s="357">
        <f>IF('PV Adoption'!G$4*(1/(1-'General Inputs'!$C$10))*$J1769*1000*$I1769 &lt;= ABS(($F1769-$E1769)*(1+$J61)^(K$490-$K$490)),'PV Adoption'!G$4*(1/(1-'General Inputs'!$C$10))*$J1769*1000*$I1769,ABS(($F1769-$E1769)*(1+$J61)^(K$490-$K$490)))</f>
        <v>0</v>
      </c>
      <c r="L1769" s="357">
        <f>IF('PV Adoption'!H$4*(1/(1-'General Inputs'!$C$10))*$J1769*1000*$I1769 &lt;= ABS(($F1769-$E1769)*(1+$J61)^(L$490-$K$490)),'PV Adoption'!H$4*(1/(1-'General Inputs'!$C$10))*$J1769*1000*$I1769,ABS(($F1769-$E1769)*(1+$J61)^(L$490-$K$490)))</f>
        <v>0</v>
      </c>
      <c r="M1769" s="357">
        <f>IF('PV Adoption'!I$4*(1/(1-'General Inputs'!$C$10))*$J1769*1000*$I1769 &lt;= ABS(($F1769-$E1769)*(1+$J61)^(M$490-$K$490)),'PV Adoption'!I$4*(1/(1-'General Inputs'!$C$10))*$J1769*1000*$I1769,ABS(($F1769-$E1769)*(1+$J61)^(M$490-$K$490)))</f>
        <v>0</v>
      </c>
      <c r="N1769" s="357">
        <f>IF('PV Adoption'!J$4*(1/(1-'General Inputs'!$C$10))*$J1769*1000*$I1769 &lt;= ABS(($F1769-$E1769)*(1+$J61)^(N$490-$K$490)),'PV Adoption'!J$4*(1/(1-'General Inputs'!$C$10))*$J1769*1000*$I1769,ABS(($F1769-$E1769)*(1+$J61)^(N$490-$K$490)))</f>
        <v>0</v>
      </c>
      <c r="O1769" s="357">
        <f>IF('PV Adoption'!K$4*(1/(1-'General Inputs'!$C$10))*$J1769*1000*$I1769 &lt;= ABS(($F1769-$E1769)*(1+$J61)^(O$490-$K$490)),'PV Adoption'!K$4*(1/(1-'General Inputs'!$C$10))*$J1769*1000*$I1769,ABS(($F1769-$E1769)*(1+$J61)^(O$490-$K$490)))</f>
        <v>0</v>
      </c>
      <c r="P1769" s="357">
        <f>IF('PV Adoption'!L$4*(1/(1-'General Inputs'!$C$10))*$J1769*1000*$I1769 &lt;= ABS(($F1769-$E1769)*(1+$J61)^(P$490-$K$490)),'PV Adoption'!L$4*(1/(1-'General Inputs'!$C$10))*$J1769*1000*$I1769,ABS(($F1769-$E1769)*(1+$J61)^(P$490-$K$490)))</f>
        <v>0</v>
      </c>
      <c r="Q1769" s="357">
        <f>IF('PV Adoption'!M$4*(1/(1-'General Inputs'!$C$10))*$J1769*1000*$I1769 &lt;= ABS(($F1769-$E1769)*(1+$J61)^(Q$490-$K$490)),'PV Adoption'!M$4*(1/(1-'General Inputs'!$C$10))*$J1769*1000*$I1769,ABS(($F1769-$E1769)*(1+$J61)^(Q$490-$K$490)))</f>
        <v>0</v>
      </c>
      <c r="R1769" s="357">
        <f>IF('PV Adoption'!N$4*(1/(1-'General Inputs'!$C$10))*$J1769*1000*$I1769 &lt;= ABS(($F1769-$E1769)*(1+$J61)^(R$490-$K$490)),'PV Adoption'!N$4*(1/(1-'General Inputs'!$C$10))*$J1769*1000*$I1769,ABS(($F1769-$E1769)*(1+$J61)^(R$490-$K$490)))</f>
        <v>0</v>
      </c>
      <c r="S1769" s="357">
        <f>IF('PV Adoption'!O$4*(1/(1-'General Inputs'!$C$10))*$J1769*1000*$I1769 &lt;= ABS(($F1769-$E1769)*(1+$J61)^(S$490-$K$490)),'PV Adoption'!O$4*(1/(1-'General Inputs'!$C$10))*$J1769*1000*$I1769,ABS(($F1769-$E1769)*(1+$J61)^(S$490-$K$490)))</f>
        <v>0</v>
      </c>
      <c r="T1769" s="357">
        <f>IF('PV Adoption'!P$4*(1/(1-'General Inputs'!$C$10))*$J1769*1000*$I1769 &lt;= ABS(($F1769-$E1769)*(1+$J61)^(T$490-$K$490)),'PV Adoption'!P$4*(1/(1-'General Inputs'!$C$10))*$J1769*1000*$I1769,ABS(($F1769-$E1769)*(1+$J61)^(T$490-$K$490)))</f>
        <v>0</v>
      </c>
      <c r="U1769" s="357">
        <f>IF('PV Adoption'!Q$4*(1/(1-'General Inputs'!$C$10))*$J1769*1000*$I1769 &lt;= ABS(($F1769-$E1769)*(1+$J61)^(U$490-$K$490)),'PV Adoption'!Q$4*(1/(1-'General Inputs'!$C$10))*$J1769*1000*$I1769,ABS(($F1769-$E1769)*(1+$J61)^(U$490-$K$490)))</f>
        <v>0</v>
      </c>
      <c r="V1769" s="357">
        <f>IF('PV Adoption'!R$4*(1/(1-'General Inputs'!$C$10))*$J1769*1000*$I1769 &lt;= ABS(($F1769-$E1769)*(1+$J61)^(V$490-$K$490)),'PV Adoption'!R$4*(1/(1-'General Inputs'!$C$10))*$J1769*1000*$I1769,ABS(($F1769-$E1769)*(1+$J61)^(V$490-$K$490)))</f>
        <v>0</v>
      </c>
      <c r="W1769" s="357">
        <f>IF('PV Adoption'!S$4*(1/(1-'General Inputs'!$C$10))*$J1769*1000*$I1769 &lt;= ABS(($F1769-$E1769)*(1+$J61)^(W$490-$K$490)),'PV Adoption'!S$4*(1/(1-'General Inputs'!$C$10))*$J1769*1000*$I1769,ABS(($F1769-$E1769)*(1+$J61)^(W$490-$K$490)))</f>
        <v>0</v>
      </c>
      <c r="X1769" s="357">
        <f>IF('PV Adoption'!T$4*(1/(1-'General Inputs'!$C$10))*$J1769*1000*$I1769 &lt;= ABS(($F1769-$E1769)*(1+$J61)^(X$490-$K$490)),'PV Adoption'!T$4*(1/(1-'General Inputs'!$C$10))*$J1769*1000*$I1769,ABS(($F1769-$E1769)*(1+$J61)^(X$490-$K$490)))</f>
        <v>0</v>
      </c>
      <c r="Y1769" s="357">
        <f>IF('PV Adoption'!U$4*(1/(1-'General Inputs'!$C$10))*$J1769*1000*$I1769 &lt;= ABS(($F1769-$E1769)*(1+$J61)^(Y$490-$K$490)),'PV Adoption'!U$4*(1/(1-'General Inputs'!$C$10))*$J1769*1000*$I1769,ABS(($F1769-$E1769)*(1+$J61)^(Y$490-$K$490)))</f>
        <v>0</v>
      </c>
      <c r="Z1769" s="357">
        <f>IF('PV Adoption'!V$4*(1/(1-'General Inputs'!$C$10))*$J1769*1000*$I1769 &lt;= ABS(($F1769-$E1769)*(1+$J61)^(Z$490-$K$490)),'PV Adoption'!V$4*(1/(1-'General Inputs'!$C$10))*$J1769*1000*$I1769,ABS(($F1769-$E1769)*(1+$J61)^(Z$490-$K$490)))</f>
        <v>0</v>
      </c>
      <c r="AA1769" s="357">
        <f>IF('PV Adoption'!W$4*(1/(1-'General Inputs'!$C$10))*$J1769*1000*$I1769 &lt;= ABS(($F1769-$E1769)*(1+$J61)^(AA$490-$K$490)),'PV Adoption'!W$4*(1/(1-'General Inputs'!$C$10))*$J1769*1000*$I1769,ABS(($F1769-$E1769)*(1+$J61)^(AA$490-$K$490)))</f>
        <v>0</v>
      </c>
      <c r="AB1769" s="357">
        <f>IF('PV Adoption'!X$4*(1/(1-'General Inputs'!$C$10))*$J1769*1000*$I1769 &lt;= ABS(($F1769-$E1769)*(1+$J61)^(AB$490-$K$490)),'PV Adoption'!X$4*(1/(1-'General Inputs'!$C$10))*$J1769*1000*$I1769,ABS(($F1769-$E1769)*(1+$J61)^(AB$490-$K$490)))</f>
        <v>0</v>
      </c>
      <c r="AC1769" s="357">
        <f>IF('PV Adoption'!Y$4*(1/(1-'General Inputs'!$C$10))*$J1769*1000*$I1769 &lt;= ABS(($F1769-$E1769)*(1+$J61)^(AC$490-$K$490)),'PV Adoption'!Y$4*(1/(1-'General Inputs'!$C$10))*$J1769*1000*$I1769,ABS(($F1769-$E1769)*(1+$J61)^(AC$490-$K$490)))</f>
        <v>0</v>
      </c>
      <c r="AD1769" s="357">
        <f>IF('PV Adoption'!Z$4*(1/(1-'General Inputs'!$C$10))*$J1769*1000*$I1769 &lt;= ABS(($F1769-$E1769)*(1+$J61)^(AD$490-$K$490)),'PV Adoption'!Z$4*(1/(1-'General Inputs'!$C$10))*$J1769*1000*$I1769,ABS(($F1769-$E1769)*(1+$J61)^(AD$490-$K$490)))</f>
        <v>0</v>
      </c>
      <c r="AE1769" s="357">
        <f>IF('PV Adoption'!AA$4*(1/(1-'General Inputs'!$C$10))*$J1769*1000*$I1769 &lt;= ABS(($F1769-$E1769)*(1+$J61)^(AE$490-$K$490)),'PV Adoption'!AA$4*(1/(1-'General Inputs'!$C$10))*$J1769*1000*$I1769,ABS(($F1769-$E1769)*(1+$J61)^(AE$490-$K$490)))</f>
        <v>0</v>
      </c>
      <c r="AF1769" s="357">
        <f>IF('PV Adoption'!AB$4*(1/(1-'General Inputs'!$C$10))*$J1769*1000*$I1769 &lt;= ABS(($F1769-$E1769)*(1+$J61)^(AF$490-$K$490)),'PV Adoption'!AB$4*(1/(1-'General Inputs'!$C$10))*$J1769*1000*$I1769,ABS(($F1769-$E1769)*(1+$J61)^(AF$490-$K$490)))</f>
        <v>0</v>
      </c>
      <c r="AG1769" s="357">
        <f>IF('PV Adoption'!AC$4*(1/(1-'General Inputs'!$C$10))*$J1769*1000*$I1769 &lt;= ABS(($F1769-$E1769)*(1+$J61)^(AG$490-$K$490)),'PV Adoption'!AC$4*(1/(1-'General Inputs'!$C$10))*$J1769*1000*$I1769,ABS(($F1769-$E1769)*(1+$J61)^(AG$490-$K$490)))</f>
        <v>0</v>
      </c>
      <c r="AH1769" s="357">
        <f>IF('PV Adoption'!AD$4*(1/(1-'General Inputs'!$C$10))*$J1769*1000*$I1769 &lt;= ABS(($F1769-$E1769)*(1+$J61)^(AH$490-$K$490)),'PV Adoption'!AD$4*(1/(1-'General Inputs'!$C$10))*$J1769*1000*$I1769,ABS(($F1769-$E1769)*(1+$J61)^(AH$490-$K$490)))</f>
        <v>0</v>
      </c>
      <c r="AI1769" s="357">
        <f>IF('PV Adoption'!AE$4*(1/(1-'General Inputs'!$C$10))*$J1769*1000*$I1769 &lt;= ABS(($F1769-$E1769)*(1+$J61)^(AI$490-$K$490)),'PV Adoption'!AE$4*(1/(1-'General Inputs'!$C$10))*$J1769*1000*$I1769,ABS(($F1769-$E1769)*(1+$J61)^(AI$490-$K$490)))</f>
        <v>0</v>
      </c>
      <c r="AJ1769" s="357">
        <f>IF('PV Adoption'!AF$4*(1/(1-'General Inputs'!$C$10))*$J1769*1000*$I1769 &lt;= ABS(($F1769-$E1769)*(1+$J61)^(AJ$490-$K$490)),'PV Adoption'!AF$4*(1/(1-'General Inputs'!$C$10))*$J1769*1000*$I1769,ABS(($F1769-$E1769)*(1+$J61)^(AJ$490-$K$490)))</f>
        <v>0</v>
      </c>
      <c r="AK1769" s="357">
        <v>0</v>
      </c>
      <c r="AL1769" s="357">
        <v>0</v>
      </c>
      <c r="AM1769" s="357">
        <v>0</v>
      </c>
    </row>
    <row r="1770" spans="1:39" x14ac:dyDescent="0.25">
      <c r="A1770" s="353" t="s">
        <v>235</v>
      </c>
      <c r="B1770" s="353" t="s">
        <v>372</v>
      </c>
      <c r="C1770" s="441">
        <f t="shared" ref="C1770:H1770" si="1221">C62</f>
        <v>5000</v>
      </c>
      <c r="D1770" s="441"/>
      <c r="E1770" s="441"/>
      <c r="F1770" s="441"/>
      <c r="G1770" s="441"/>
      <c r="H1770" s="441">
        <f t="shared" si="1221"/>
        <v>0</v>
      </c>
      <c r="I1770" s="470">
        <f>IFERROR(VLOOKUP(B1770,Coincidence!$B$2:$E$242,4,FALSE)*IF($G1770="Winter",'General Inputs'!$C$25,'General Inputs'!$C$24),IF($G1770="Winter",'General Inputs'!$C$25,'General Inputs'!$C$24))</f>
        <v>0.52140604400000001</v>
      </c>
      <c r="J1770" s="466">
        <f>'Nameplate by Substation'!H62</f>
        <v>8.1031260740193796E-3</v>
      </c>
      <c r="K1770" s="357">
        <f>IF('PV Adoption'!G$4*(1/(1-'General Inputs'!$C$10))*$J1770*1000*$I1770 &lt;= ABS(($F1770-$E1770)*(1+$J62)^(K$490-$K$490)),'PV Adoption'!G$4*(1/(1-'General Inputs'!$C$10))*$J1770*1000*$I1770,ABS(($F1770-$E1770)*(1+$J62)^(K$490-$K$490)))</f>
        <v>0</v>
      </c>
      <c r="L1770" s="357">
        <f>IF('PV Adoption'!H$4*(1/(1-'General Inputs'!$C$10))*$J1770*1000*$I1770 &lt;= ABS(($F1770-$E1770)*(1+$J62)^(L$490-$K$490)),'PV Adoption'!H$4*(1/(1-'General Inputs'!$C$10))*$J1770*1000*$I1770,ABS(($F1770-$E1770)*(1+$J62)^(L$490-$K$490)))</f>
        <v>0</v>
      </c>
      <c r="M1770" s="357">
        <f>IF('PV Adoption'!I$4*(1/(1-'General Inputs'!$C$10))*$J1770*1000*$I1770 &lt;= ABS(($F1770-$E1770)*(1+$J62)^(M$490-$K$490)),'PV Adoption'!I$4*(1/(1-'General Inputs'!$C$10))*$J1770*1000*$I1770,ABS(($F1770-$E1770)*(1+$J62)^(M$490-$K$490)))</f>
        <v>0</v>
      </c>
      <c r="N1770" s="357">
        <f>IF('PV Adoption'!J$4*(1/(1-'General Inputs'!$C$10))*$J1770*1000*$I1770 &lt;= ABS(($F1770-$E1770)*(1+$J62)^(N$490-$K$490)),'PV Adoption'!J$4*(1/(1-'General Inputs'!$C$10))*$J1770*1000*$I1770,ABS(($F1770-$E1770)*(1+$J62)^(N$490-$K$490)))</f>
        <v>0</v>
      </c>
      <c r="O1770" s="357">
        <f>IF('PV Adoption'!K$4*(1/(1-'General Inputs'!$C$10))*$J1770*1000*$I1770 &lt;= ABS(($F1770-$E1770)*(1+$J62)^(O$490-$K$490)),'PV Adoption'!K$4*(1/(1-'General Inputs'!$C$10))*$J1770*1000*$I1770,ABS(($F1770-$E1770)*(1+$J62)^(O$490-$K$490)))</f>
        <v>0</v>
      </c>
      <c r="P1770" s="357">
        <f>IF('PV Adoption'!L$4*(1/(1-'General Inputs'!$C$10))*$J1770*1000*$I1770 &lt;= ABS(($F1770-$E1770)*(1+$J62)^(P$490-$K$490)),'PV Adoption'!L$4*(1/(1-'General Inputs'!$C$10))*$J1770*1000*$I1770,ABS(($F1770-$E1770)*(1+$J62)^(P$490-$K$490)))</f>
        <v>0</v>
      </c>
      <c r="Q1770" s="357">
        <f>IF('PV Adoption'!M$4*(1/(1-'General Inputs'!$C$10))*$J1770*1000*$I1770 &lt;= ABS(($F1770-$E1770)*(1+$J62)^(Q$490-$K$490)),'PV Adoption'!M$4*(1/(1-'General Inputs'!$C$10))*$J1770*1000*$I1770,ABS(($F1770-$E1770)*(1+$J62)^(Q$490-$K$490)))</f>
        <v>0</v>
      </c>
      <c r="R1770" s="357">
        <f>IF('PV Adoption'!N$4*(1/(1-'General Inputs'!$C$10))*$J1770*1000*$I1770 &lt;= ABS(($F1770-$E1770)*(1+$J62)^(R$490-$K$490)),'PV Adoption'!N$4*(1/(1-'General Inputs'!$C$10))*$J1770*1000*$I1770,ABS(($F1770-$E1770)*(1+$J62)^(R$490-$K$490)))</f>
        <v>0</v>
      </c>
      <c r="S1770" s="357">
        <f>IF('PV Adoption'!O$4*(1/(1-'General Inputs'!$C$10))*$J1770*1000*$I1770 &lt;= ABS(($F1770-$E1770)*(1+$J62)^(S$490-$K$490)),'PV Adoption'!O$4*(1/(1-'General Inputs'!$C$10))*$J1770*1000*$I1770,ABS(($F1770-$E1770)*(1+$J62)^(S$490-$K$490)))</f>
        <v>0</v>
      </c>
      <c r="T1770" s="357">
        <f>IF('PV Adoption'!P$4*(1/(1-'General Inputs'!$C$10))*$J1770*1000*$I1770 &lt;= ABS(($F1770-$E1770)*(1+$J62)^(T$490-$K$490)),'PV Adoption'!P$4*(1/(1-'General Inputs'!$C$10))*$J1770*1000*$I1770,ABS(($F1770-$E1770)*(1+$J62)^(T$490-$K$490)))</f>
        <v>0</v>
      </c>
      <c r="U1770" s="357">
        <f>IF('PV Adoption'!Q$4*(1/(1-'General Inputs'!$C$10))*$J1770*1000*$I1770 &lt;= ABS(($F1770-$E1770)*(1+$J62)^(U$490-$K$490)),'PV Adoption'!Q$4*(1/(1-'General Inputs'!$C$10))*$J1770*1000*$I1770,ABS(($F1770-$E1770)*(1+$J62)^(U$490-$K$490)))</f>
        <v>0</v>
      </c>
      <c r="V1770" s="357">
        <f>IF('PV Adoption'!R$4*(1/(1-'General Inputs'!$C$10))*$J1770*1000*$I1770 &lt;= ABS(($F1770-$E1770)*(1+$J62)^(V$490-$K$490)),'PV Adoption'!R$4*(1/(1-'General Inputs'!$C$10))*$J1770*1000*$I1770,ABS(($F1770-$E1770)*(1+$J62)^(V$490-$K$490)))</f>
        <v>0</v>
      </c>
      <c r="W1770" s="357">
        <f>IF('PV Adoption'!S$4*(1/(1-'General Inputs'!$C$10))*$J1770*1000*$I1770 &lt;= ABS(($F1770-$E1770)*(1+$J62)^(W$490-$K$490)),'PV Adoption'!S$4*(1/(1-'General Inputs'!$C$10))*$J1770*1000*$I1770,ABS(($F1770-$E1770)*(1+$J62)^(W$490-$K$490)))</f>
        <v>0</v>
      </c>
      <c r="X1770" s="357">
        <f>IF('PV Adoption'!T$4*(1/(1-'General Inputs'!$C$10))*$J1770*1000*$I1770 &lt;= ABS(($F1770-$E1770)*(1+$J62)^(X$490-$K$490)),'PV Adoption'!T$4*(1/(1-'General Inputs'!$C$10))*$J1770*1000*$I1770,ABS(($F1770-$E1770)*(1+$J62)^(X$490-$K$490)))</f>
        <v>0</v>
      </c>
      <c r="Y1770" s="357">
        <f>IF('PV Adoption'!U$4*(1/(1-'General Inputs'!$C$10))*$J1770*1000*$I1770 &lt;= ABS(($F1770-$E1770)*(1+$J62)^(Y$490-$K$490)),'PV Adoption'!U$4*(1/(1-'General Inputs'!$C$10))*$J1770*1000*$I1770,ABS(($F1770-$E1770)*(1+$J62)^(Y$490-$K$490)))</f>
        <v>0</v>
      </c>
      <c r="Z1770" s="357">
        <f>IF('PV Adoption'!V$4*(1/(1-'General Inputs'!$C$10))*$J1770*1000*$I1770 &lt;= ABS(($F1770-$E1770)*(1+$J62)^(Z$490-$K$490)),'PV Adoption'!V$4*(1/(1-'General Inputs'!$C$10))*$J1770*1000*$I1770,ABS(($F1770-$E1770)*(1+$J62)^(Z$490-$K$490)))</f>
        <v>0</v>
      </c>
      <c r="AA1770" s="357">
        <f>IF('PV Adoption'!W$4*(1/(1-'General Inputs'!$C$10))*$J1770*1000*$I1770 &lt;= ABS(($F1770-$E1770)*(1+$J62)^(AA$490-$K$490)),'PV Adoption'!W$4*(1/(1-'General Inputs'!$C$10))*$J1770*1000*$I1770,ABS(($F1770-$E1770)*(1+$J62)^(AA$490-$K$490)))</f>
        <v>0</v>
      </c>
      <c r="AB1770" s="357">
        <f>IF('PV Adoption'!X$4*(1/(1-'General Inputs'!$C$10))*$J1770*1000*$I1770 &lt;= ABS(($F1770-$E1770)*(1+$J62)^(AB$490-$K$490)),'PV Adoption'!X$4*(1/(1-'General Inputs'!$C$10))*$J1770*1000*$I1770,ABS(($F1770-$E1770)*(1+$J62)^(AB$490-$K$490)))</f>
        <v>0</v>
      </c>
      <c r="AC1770" s="357">
        <f>IF('PV Adoption'!Y$4*(1/(1-'General Inputs'!$C$10))*$J1770*1000*$I1770 &lt;= ABS(($F1770-$E1770)*(1+$J62)^(AC$490-$K$490)),'PV Adoption'!Y$4*(1/(1-'General Inputs'!$C$10))*$J1770*1000*$I1770,ABS(($F1770-$E1770)*(1+$J62)^(AC$490-$K$490)))</f>
        <v>0</v>
      </c>
      <c r="AD1770" s="357">
        <f>IF('PV Adoption'!Z$4*(1/(1-'General Inputs'!$C$10))*$J1770*1000*$I1770 &lt;= ABS(($F1770-$E1770)*(1+$J62)^(AD$490-$K$490)),'PV Adoption'!Z$4*(1/(1-'General Inputs'!$C$10))*$J1770*1000*$I1770,ABS(($F1770-$E1770)*(1+$J62)^(AD$490-$K$490)))</f>
        <v>0</v>
      </c>
      <c r="AE1770" s="357">
        <f>IF('PV Adoption'!AA$4*(1/(1-'General Inputs'!$C$10))*$J1770*1000*$I1770 &lt;= ABS(($F1770-$E1770)*(1+$J62)^(AE$490-$K$490)),'PV Adoption'!AA$4*(1/(1-'General Inputs'!$C$10))*$J1770*1000*$I1770,ABS(($F1770-$E1770)*(1+$J62)^(AE$490-$K$490)))</f>
        <v>0</v>
      </c>
      <c r="AF1770" s="357">
        <f>IF('PV Adoption'!AB$4*(1/(1-'General Inputs'!$C$10))*$J1770*1000*$I1770 &lt;= ABS(($F1770-$E1770)*(1+$J62)^(AF$490-$K$490)),'PV Adoption'!AB$4*(1/(1-'General Inputs'!$C$10))*$J1770*1000*$I1770,ABS(($F1770-$E1770)*(1+$J62)^(AF$490-$K$490)))</f>
        <v>0</v>
      </c>
      <c r="AG1770" s="357">
        <f>IF('PV Adoption'!AC$4*(1/(1-'General Inputs'!$C$10))*$J1770*1000*$I1770 &lt;= ABS(($F1770-$E1770)*(1+$J62)^(AG$490-$K$490)),'PV Adoption'!AC$4*(1/(1-'General Inputs'!$C$10))*$J1770*1000*$I1770,ABS(($F1770-$E1770)*(1+$J62)^(AG$490-$K$490)))</f>
        <v>0</v>
      </c>
      <c r="AH1770" s="357">
        <f>IF('PV Adoption'!AD$4*(1/(1-'General Inputs'!$C$10))*$J1770*1000*$I1770 &lt;= ABS(($F1770-$E1770)*(1+$J62)^(AH$490-$K$490)),'PV Adoption'!AD$4*(1/(1-'General Inputs'!$C$10))*$J1770*1000*$I1770,ABS(($F1770-$E1770)*(1+$J62)^(AH$490-$K$490)))</f>
        <v>0</v>
      </c>
      <c r="AI1770" s="357">
        <f>IF('PV Adoption'!AE$4*(1/(1-'General Inputs'!$C$10))*$J1770*1000*$I1770 &lt;= ABS(($F1770-$E1770)*(1+$J62)^(AI$490-$K$490)),'PV Adoption'!AE$4*(1/(1-'General Inputs'!$C$10))*$J1770*1000*$I1770,ABS(($F1770-$E1770)*(1+$J62)^(AI$490-$K$490)))</f>
        <v>0</v>
      </c>
      <c r="AJ1770" s="357">
        <f>IF('PV Adoption'!AF$4*(1/(1-'General Inputs'!$C$10))*$J1770*1000*$I1770 &lt;= ABS(($F1770-$E1770)*(1+$J62)^(AJ$490-$K$490)),'PV Adoption'!AF$4*(1/(1-'General Inputs'!$C$10))*$J1770*1000*$I1770,ABS(($F1770-$E1770)*(1+$J62)^(AJ$490-$K$490)))</f>
        <v>0</v>
      </c>
      <c r="AK1770" s="357">
        <v>863.09340642043423</v>
      </c>
      <c r="AL1770" s="357">
        <v>866.54590811474304</v>
      </c>
      <c r="AM1770" s="357">
        <v>870.01222032812245</v>
      </c>
    </row>
    <row r="1771" spans="1:39" x14ac:dyDescent="0.25">
      <c r="A1771" s="353" t="s">
        <v>419</v>
      </c>
      <c r="B1771" s="353" t="s">
        <v>419</v>
      </c>
      <c r="C1771" s="441">
        <f t="shared" ref="C1771:H1771" si="1222">C63</f>
        <v>1500</v>
      </c>
      <c r="D1771" s="441"/>
      <c r="E1771" s="441"/>
      <c r="F1771" s="441"/>
      <c r="G1771" s="441"/>
      <c r="H1771" s="441">
        <f t="shared" si="1222"/>
        <v>0</v>
      </c>
      <c r="I1771" s="470">
        <f>IFERROR(VLOOKUP(B1771,Coincidence!$B$2:$E$242,4,FALSE)*IF($G1771="Winter",'General Inputs'!$C$25,'General Inputs'!$C$24),IF($G1771="Winter",'General Inputs'!$C$25,'General Inputs'!$C$24))</f>
        <v>0.52140604400000001</v>
      </c>
      <c r="J1771" s="466">
        <f>'Nameplate by Substation'!H63</f>
        <v>6.9730032348921094E-3</v>
      </c>
      <c r="K1771" s="357">
        <f>IF('PV Adoption'!G$4*(1/(1-'General Inputs'!$C$10))*$J1771*1000*$I1771 &lt;= ABS(($F1771-$E1771)*(1+$J63)^(K$490-$K$490)),'PV Adoption'!G$4*(1/(1-'General Inputs'!$C$10))*$J1771*1000*$I1771,ABS(($F1771-$E1771)*(1+$J63)^(K$490-$K$490)))</f>
        <v>0</v>
      </c>
      <c r="L1771" s="357">
        <f>IF('PV Adoption'!H$4*(1/(1-'General Inputs'!$C$10))*$J1771*1000*$I1771 &lt;= ABS(($F1771-$E1771)*(1+$J63)^(L$490-$K$490)),'PV Adoption'!H$4*(1/(1-'General Inputs'!$C$10))*$J1771*1000*$I1771,ABS(($F1771-$E1771)*(1+$J63)^(L$490-$K$490)))</f>
        <v>0</v>
      </c>
      <c r="M1771" s="357">
        <f>IF('PV Adoption'!I$4*(1/(1-'General Inputs'!$C$10))*$J1771*1000*$I1771 &lt;= ABS(($F1771-$E1771)*(1+$J63)^(M$490-$K$490)),'PV Adoption'!I$4*(1/(1-'General Inputs'!$C$10))*$J1771*1000*$I1771,ABS(($F1771-$E1771)*(1+$J63)^(M$490-$K$490)))</f>
        <v>0</v>
      </c>
      <c r="N1771" s="357">
        <f>IF('PV Adoption'!J$4*(1/(1-'General Inputs'!$C$10))*$J1771*1000*$I1771 &lt;= ABS(($F1771-$E1771)*(1+$J63)^(N$490-$K$490)),'PV Adoption'!J$4*(1/(1-'General Inputs'!$C$10))*$J1771*1000*$I1771,ABS(($F1771-$E1771)*(1+$J63)^(N$490-$K$490)))</f>
        <v>0</v>
      </c>
      <c r="O1771" s="357">
        <f>IF('PV Adoption'!K$4*(1/(1-'General Inputs'!$C$10))*$J1771*1000*$I1771 &lt;= ABS(($F1771-$E1771)*(1+$J63)^(O$490-$K$490)),'PV Adoption'!K$4*(1/(1-'General Inputs'!$C$10))*$J1771*1000*$I1771,ABS(($F1771-$E1771)*(1+$J63)^(O$490-$K$490)))</f>
        <v>0</v>
      </c>
      <c r="P1771" s="357">
        <f>IF('PV Adoption'!L$4*(1/(1-'General Inputs'!$C$10))*$J1771*1000*$I1771 &lt;= ABS(($F1771-$E1771)*(1+$J63)^(P$490-$K$490)),'PV Adoption'!L$4*(1/(1-'General Inputs'!$C$10))*$J1771*1000*$I1771,ABS(($F1771-$E1771)*(1+$J63)^(P$490-$K$490)))</f>
        <v>0</v>
      </c>
      <c r="Q1771" s="357">
        <f>IF('PV Adoption'!M$4*(1/(1-'General Inputs'!$C$10))*$J1771*1000*$I1771 &lt;= ABS(($F1771-$E1771)*(1+$J63)^(Q$490-$K$490)),'PV Adoption'!M$4*(1/(1-'General Inputs'!$C$10))*$J1771*1000*$I1771,ABS(($F1771-$E1771)*(1+$J63)^(Q$490-$K$490)))</f>
        <v>0</v>
      </c>
      <c r="R1771" s="357">
        <f>IF('PV Adoption'!N$4*(1/(1-'General Inputs'!$C$10))*$J1771*1000*$I1771 &lt;= ABS(($F1771-$E1771)*(1+$J63)^(R$490-$K$490)),'PV Adoption'!N$4*(1/(1-'General Inputs'!$C$10))*$J1771*1000*$I1771,ABS(($F1771-$E1771)*(1+$J63)^(R$490-$K$490)))</f>
        <v>0</v>
      </c>
      <c r="S1771" s="357">
        <f>IF('PV Adoption'!O$4*(1/(1-'General Inputs'!$C$10))*$J1771*1000*$I1771 &lt;= ABS(($F1771-$E1771)*(1+$J63)^(S$490-$K$490)),'PV Adoption'!O$4*(1/(1-'General Inputs'!$C$10))*$J1771*1000*$I1771,ABS(($F1771-$E1771)*(1+$J63)^(S$490-$K$490)))</f>
        <v>0</v>
      </c>
      <c r="T1771" s="357">
        <f>IF('PV Adoption'!P$4*(1/(1-'General Inputs'!$C$10))*$J1771*1000*$I1771 &lt;= ABS(($F1771-$E1771)*(1+$J63)^(T$490-$K$490)),'PV Adoption'!P$4*(1/(1-'General Inputs'!$C$10))*$J1771*1000*$I1771,ABS(($F1771-$E1771)*(1+$J63)^(T$490-$K$490)))</f>
        <v>0</v>
      </c>
      <c r="U1771" s="357">
        <f>IF('PV Adoption'!Q$4*(1/(1-'General Inputs'!$C$10))*$J1771*1000*$I1771 &lt;= ABS(($F1771-$E1771)*(1+$J63)^(U$490-$K$490)),'PV Adoption'!Q$4*(1/(1-'General Inputs'!$C$10))*$J1771*1000*$I1771,ABS(($F1771-$E1771)*(1+$J63)^(U$490-$K$490)))</f>
        <v>0</v>
      </c>
      <c r="V1771" s="357">
        <f>IF('PV Adoption'!R$4*(1/(1-'General Inputs'!$C$10))*$J1771*1000*$I1771 &lt;= ABS(($F1771-$E1771)*(1+$J63)^(V$490-$K$490)),'PV Adoption'!R$4*(1/(1-'General Inputs'!$C$10))*$J1771*1000*$I1771,ABS(($F1771-$E1771)*(1+$J63)^(V$490-$K$490)))</f>
        <v>0</v>
      </c>
      <c r="W1771" s="357">
        <f>IF('PV Adoption'!S$4*(1/(1-'General Inputs'!$C$10))*$J1771*1000*$I1771 &lt;= ABS(($F1771-$E1771)*(1+$J63)^(W$490-$K$490)),'PV Adoption'!S$4*(1/(1-'General Inputs'!$C$10))*$J1771*1000*$I1771,ABS(($F1771-$E1771)*(1+$J63)^(W$490-$K$490)))</f>
        <v>0</v>
      </c>
      <c r="X1771" s="357">
        <f>IF('PV Adoption'!T$4*(1/(1-'General Inputs'!$C$10))*$J1771*1000*$I1771 &lt;= ABS(($F1771-$E1771)*(1+$J63)^(X$490-$K$490)),'PV Adoption'!T$4*(1/(1-'General Inputs'!$C$10))*$J1771*1000*$I1771,ABS(($F1771-$E1771)*(1+$J63)^(X$490-$K$490)))</f>
        <v>0</v>
      </c>
      <c r="Y1771" s="357">
        <f>IF('PV Adoption'!U$4*(1/(1-'General Inputs'!$C$10))*$J1771*1000*$I1771 &lt;= ABS(($F1771-$E1771)*(1+$J63)^(Y$490-$K$490)),'PV Adoption'!U$4*(1/(1-'General Inputs'!$C$10))*$J1771*1000*$I1771,ABS(($F1771-$E1771)*(1+$J63)^(Y$490-$K$490)))</f>
        <v>0</v>
      </c>
      <c r="Z1771" s="357">
        <f>IF('PV Adoption'!V$4*(1/(1-'General Inputs'!$C$10))*$J1771*1000*$I1771 &lt;= ABS(($F1771-$E1771)*(1+$J63)^(Z$490-$K$490)),'PV Adoption'!V$4*(1/(1-'General Inputs'!$C$10))*$J1771*1000*$I1771,ABS(($F1771-$E1771)*(1+$J63)^(Z$490-$K$490)))</f>
        <v>0</v>
      </c>
      <c r="AA1771" s="357">
        <f>IF('PV Adoption'!W$4*(1/(1-'General Inputs'!$C$10))*$J1771*1000*$I1771 &lt;= ABS(($F1771-$E1771)*(1+$J63)^(AA$490-$K$490)),'PV Adoption'!W$4*(1/(1-'General Inputs'!$C$10))*$J1771*1000*$I1771,ABS(($F1771-$E1771)*(1+$J63)^(AA$490-$K$490)))</f>
        <v>0</v>
      </c>
      <c r="AB1771" s="357">
        <f>IF('PV Adoption'!X$4*(1/(1-'General Inputs'!$C$10))*$J1771*1000*$I1771 &lt;= ABS(($F1771-$E1771)*(1+$J63)^(AB$490-$K$490)),'PV Adoption'!X$4*(1/(1-'General Inputs'!$C$10))*$J1771*1000*$I1771,ABS(($F1771-$E1771)*(1+$J63)^(AB$490-$K$490)))</f>
        <v>0</v>
      </c>
      <c r="AC1771" s="357">
        <f>IF('PV Adoption'!Y$4*(1/(1-'General Inputs'!$C$10))*$J1771*1000*$I1771 &lt;= ABS(($F1771-$E1771)*(1+$J63)^(AC$490-$K$490)),'PV Adoption'!Y$4*(1/(1-'General Inputs'!$C$10))*$J1771*1000*$I1771,ABS(($F1771-$E1771)*(1+$J63)^(AC$490-$K$490)))</f>
        <v>0</v>
      </c>
      <c r="AD1771" s="357">
        <f>IF('PV Adoption'!Z$4*(1/(1-'General Inputs'!$C$10))*$J1771*1000*$I1771 &lt;= ABS(($F1771-$E1771)*(1+$J63)^(AD$490-$K$490)),'PV Adoption'!Z$4*(1/(1-'General Inputs'!$C$10))*$J1771*1000*$I1771,ABS(($F1771-$E1771)*(1+$J63)^(AD$490-$K$490)))</f>
        <v>0</v>
      </c>
      <c r="AE1771" s="357">
        <f>IF('PV Adoption'!AA$4*(1/(1-'General Inputs'!$C$10))*$J1771*1000*$I1771 &lt;= ABS(($F1771-$E1771)*(1+$J63)^(AE$490-$K$490)),'PV Adoption'!AA$4*(1/(1-'General Inputs'!$C$10))*$J1771*1000*$I1771,ABS(($F1771-$E1771)*(1+$J63)^(AE$490-$K$490)))</f>
        <v>0</v>
      </c>
      <c r="AF1771" s="357">
        <f>IF('PV Adoption'!AB$4*(1/(1-'General Inputs'!$C$10))*$J1771*1000*$I1771 &lt;= ABS(($F1771-$E1771)*(1+$J63)^(AF$490-$K$490)),'PV Adoption'!AB$4*(1/(1-'General Inputs'!$C$10))*$J1771*1000*$I1771,ABS(($F1771-$E1771)*(1+$J63)^(AF$490-$K$490)))</f>
        <v>0</v>
      </c>
      <c r="AG1771" s="357">
        <f>IF('PV Adoption'!AC$4*(1/(1-'General Inputs'!$C$10))*$J1771*1000*$I1771 &lt;= ABS(($F1771-$E1771)*(1+$J63)^(AG$490-$K$490)),'PV Adoption'!AC$4*(1/(1-'General Inputs'!$C$10))*$J1771*1000*$I1771,ABS(($F1771-$E1771)*(1+$J63)^(AG$490-$K$490)))</f>
        <v>0</v>
      </c>
      <c r="AH1771" s="357">
        <f>IF('PV Adoption'!AD$4*(1/(1-'General Inputs'!$C$10))*$J1771*1000*$I1771 &lt;= ABS(($F1771-$E1771)*(1+$J63)^(AH$490-$K$490)),'PV Adoption'!AD$4*(1/(1-'General Inputs'!$C$10))*$J1771*1000*$I1771,ABS(($F1771-$E1771)*(1+$J63)^(AH$490-$K$490)))</f>
        <v>0</v>
      </c>
      <c r="AI1771" s="357">
        <f>IF('PV Adoption'!AE$4*(1/(1-'General Inputs'!$C$10))*$J1771*1000*$I1771 &lt;= ABS(($F1771-$E1771)*(1+$J63)^(AI$490-$K$490)),'PV Adoption'!AE$4*(1/(1-'General Inputs'!$C$10))*$J1771*1000*$I1771,ABS(($F1771-$E1771)*(1+$J63)^(AI$490-$K$490)))</f>
        <v>0</v>
      </c>
      <c r="AJ1771" s="357">
        <f>IF('PV Adoption'!AF$4*(1/(1-'General Inputs'!$C$10))*$J1771*1000*$I1771 &lt;= ABS(($F1771-$E1771)*(1+$J63)^(AJ$490-$K$490)),'PV Adoption'!AF$4*(1/(1-'General Inputs'!$C$10))*$J1771*1000*$I1771,ABS(($F1771-$E1771)*(1+$J63)^(AJ$490-$K$490)))</f>
        <v>0</v>
      </c>
      <c r="AK1771" s="357">
        <v>242.0251480180377</v>
      </c>
      <c r="AL1771" s="357">
        <v>239.1840468700635</v>
      </c>
      <c r="AM1771" s="357">
        <v>236.37629703206315</v>
      </c>
    </row>
    <row r="1772" spans="1:39" x14ac:dyDescent="0.25">
      <c r="A1772" s="353" t="s">
        <v>236</v>
      </c>
      <c r="B1772" s="353" t="s">
        <v>236</v>
      </c>
      <c r="C1772" s="441">
        <f t="shared" ref="C1772:H1772" si="1223">C64</f>
        <v>20000</v>
      </c>
      <c r="D1772" s="441"/>
      <c r="E1772" s="441"/>
      <c r="F1772" s="441"/>
      <c r="G1772" s="441"/>
      <c r="H1772" s="441">
        <f t="shared" si="1223"/>
        <v>0</v>
      </c>
      <c r="I1772" s="470">
        <f>IFERROR(VLOOKUP(B1772,Coincidence!$B$2:$E$242,4,FALSE)*IF($G1772="Winter",'General Inputs'!$C$25,'General Inputs'!$C$24),IF($G1772="Winter",'General Inputs'!$C$25,'General Inputs'!$C$24))</f>
        <v>0.52140604400000001</v>
      </c>
      <c r="J1772" s="466">
        <f>'Nameplate by Substation'!H64</f>
        <v>3.5899136184683145E-3</v>
      </c>
      <c r="K1772" s="357">
        <f>IF('PV Adoption'!G$4*(1/(1-'General Inputs'!$C$10))*$J1772*1000*$I1772 &lt;= ABS(($F1772-$E1772)*(1+$J64)^(K$490-$K$490)),'PV Adoption'!G$4*(1/(1-'General Inputs'!$C$10))*$J1772*1000*$I1772,ABS(($F1772-$E1772)*(1+$J64)^(K$490-$K$490)))</f>
        <v>0</v>
      </c>
      <c r="L1772" s="357">
        <f>IF('PV Adoption'!H$4*(1/(1-'General Inputs'!$C$10))*$J1772*1000*$I1772 &lt;= ABS(($F1772-$E1772)*(1+$J64)^(L$490-$K$490)),'PV Adoption'!H$4*(1/(1-'General Inputs'!$C$10))*$J1772*1000*$I1772,ABS(($F1772-$E1772)*(1+$J64)^(L$490-$K$490)))</f>
        <v>0</v>
      </c>
      <c r="M1772" s="357">
        <f>IF('PV Adoption'!I$4*(1/(1-'General Inputs'!$C$10))*$J1772*1000*$I1772 &lt;= ABS(($F1772-$E1772)*(1+$J64)^(M$490-$K$490)),'PV Adoption'!I$4*(1/(1-'General Inputs'!$C$10))*$J1772*1000*$I1772,ABS(($F1772-$E1772)*(1+$J64)^(M$490-$K$490)))</f>
        <v>0</v>
      </c>
      <c r="N1772" s="357">
        <f>IF('PV Adoption'!J$4*(1/(1-'General Inputs'!$C$10))*$J1772*1000*$I1772 &lt;= ABS(($F1772-$E1772)*(1+$J64)^(N$490-$K$490)),'PV Adoption'!J$4*(1/(1-'General Inputs'!$C$10))*$J1772*1000*$I1772,ABS(($F1772-$E1772)*(1+$J64)^(N$490-$K$490)))</f>
        <v>0</v>
      </c>
      <c r="O1772" s="357">
        <f>IF('PV Adoption'!K$4*(1/(1-'General Inputs'!$C$10))*$J1772*1000*$I1772 &lt;= ABS(($F1772-$E1772)*(1+$J64)^(O$490-$K$490)),'PV Adoption'!K$4*(1/(1-'General Inputs'!$C$10))*$J1772*1000*$I1772,ABS(($F1772-$E1772)*(1+$J64)^(O$490-$K$490)))</f>
        <v>0</v>
      </c>
      <c r="P1772" s="357">
        <f>IF('PV Adoption'!L$4*(1/(1-'General Inputs'!$C$10))*$J1772*1000*$I1772 &lt;= ABS(($F1772-$E1772)*(1+$J64)^(P$490-$K$490)),'PV Adoption'!L$4*(1/(1-'General Inputs'!$C$10))*$J1772*1000*$I1772,ABS(($F1772-$E1772)*(1+$J64)^(P$490-$K$490)))</f>
        <v>0</v>
      </c>
      <c r="Q1772" s="357">
        <f>IF('PV Adoption'!M$4*(1/(1-'General Inputs'!$C$10))*$J1772*1000*$I1772 &lt;= ABS(($F1772-$E1772)*(1+$J64)^(Q$490-$K$490)),'PV Adoption'!M$4*(1/(1-'General Inputs'!$C$10))*$J1772*1000*$I1772,ABS(($F1772-$E1772)*(1+$J64)^(Q$490-$K$490)))</f>
        <v>0</v>
      </c>
      <c r="R1772" s="357">
        <f>IF('PV Adoption'!N$4*(1/(1-'General Inputs'!$C$10))*$J1772*1000*$I1772 &lt;= ABS(($F1772-$E1772)*(1+$J64)^(R$490-$K$490)),'PV Adoption'!N$4*(1/(1-'General Inputs'!$C$10))*$J1772*1000*$I1772,ABS(($F1772-$E1772)*(1+$J64)^(R$490-$K$490)))</f>
        <v>0</v>
      </c>
      <c r="S1772" s="357">
        <f>IF('PV Adoption'!O$4*(1/(1-'General Inputs'!$C$10))*$J1772*1000*$I1772 &lt;= ABS(($F1772-$E1772)*(1+$J64)^(S$490-$K$490)),'PV Adoption'!O$4*(1/(1-'General Inputs'!$C$10))*$J1772*1000*$I1772,ABS(($F1772-$E1772)*(1+$J64)^(S$490-$K$490)))</f>
        <v>0</v>
      </c>
      <c r="T1772" s="357">
        <f>IF('PV Adoption'!P$4*(1/(1-'General Inputs'!$C$10))*$J1772*1000*$I1772 &lt;= ABS(($F1772-$E1772)*(1+$J64)^(T$490-$K$490)),'PV Adoption'!P$4*(1/(1-'General Inputs'!$C$10))*$J1772*1000*$I1772,ABS(($F1772-$E1772)*(1+$J64)^(T$490-$K$490)))</f>
        <v>0</v>
      </c>
      <c r="U1772" s="357">
        <f>IF('PV Adoption'!Q$4*(1/(1-'General Inputs'!$C$10))*$J1772*1000*$I1772 &lt;= ABS(($F1772-$E1772)*(1+$J64)^(U$490-$K$490)),'PV Adoption'!Q$4*(1/(1-'General Inputs'!$C$10))*$J1772*1000*$I1772,ABS(($F1772-$E1772)*(1+$J64)^(U$490-$K$490)))</f>
        <v>0</v>
      </c>
      <c r="V1772" s="357">
        <f>IF('PV Adoption'!R$4*(1/(1-'General Inputs'!$C$10))*$J1772*1000*$I1772 &lt;= ABS(($F1772-$E1772)*(1+$J64)^(V$490-$K$490)),'PV Adoption'!R$4*(1/(1-'General Inputs'!$C$10))*$J1772*1000*$I1772,ABS(($F1772-$E1772)*(1+$J64)^(V$490-$K$490)))</f>
        <v>0</v>
      </c>
      <c r="W1772" s="357">
        <f>IF('PV Adoption'!S$4*(1/(1-'General Inputs'!$C$10))*$J1772*1000*$I1772 &lt;= ABS(($F1772-$E1772)*(1+$J64)^(W$490-$K$490)),'PV Adoption'!S$4*(1/(1-'General Inputs'!$C$10))*$J1772*1000*$I1772,ABS(($F1772-$E1772)*(1+$J64)^(W$490-$K$490)))</f>
        <v>0</v>
      </c>
      <c r="X1772" s="357">
        <f>IF('PV Adoption'!T$4*(1/(1-'General Inputs'!$C$10))*$J1772*1000*$I1772 &lt;= ABS(($F1772-$E1772)*(1+$J64)^(X$490-$K$490)),'PV Adoption'!T$4*(1/(1-'General Inputs'!$C$10))*$J1772*1000*$I1772,ABS(($F1772-$E1772)*(1+$J64)^(X$490-$K$490)))</f>
        <v>0</v>
      </c>
      <c r="Y1772" s="357">
        <f>IF('PV Adoption'!U$4*(1/(1-'General Inputs'!$C$10))*$J1772*1000*$I1772 &lt;= ABS(($F1772-$E1772)*(1+$J64)^(Y$490-$K$490)),'PV Adoption'!U$4*(1/(1-'General Inputs'!$C$10))*$J1772*1000*$I1772,ABS(($F1772-$E1772)*(1+$J64)^(Y$490-$K$490)))</f>
        <v>0</v>
      </c>
      <c r="Z1772" s="357">
        <f>IF('PV Adoption'!V$4*(1/(1-'General Inputs'!$C$10))*$J1772*1000*$I1772 &lt;= ABS(($F1772-$E1772)*(1+$J64)^(Z$490-$K$490)),'PV Adoption'!V$4*(1/(1-'General Inputs'!$C$10))*$J1772*1000*$I1772,ABS(($F1772-$E1772)*(1+$J64)^(Z$490-$K$490)))</f>
        <v>0</v>
      </c>
      <c r="AA1772" s="357">
        <f>IF('PV Adoption'!W$4*(1/(1-'General Inputs'!$C$10))*$J1772*1000*$I1772 &lt;= ABS(($F1772-$E1772)*(1+$J64)^(AA$490-$K$490)),'PV Adoption'!W$4*(1/(1-'General Inputs'!$C$10))*$J1772*1000*$I1772,ABS(($F1772-$E1772)*(1+$J64)^(AA$490-$K$490)))</f>
        <v>0</v>
      </c>
      <c r="AB1772" s="357">
        <f>IF('PV Adoption'!X$4*(1/(1-'General Inputs'!$C$10))*$J1772*1000*$I1772 &lt;= ABS(($F1772-$E1772)*(1+$J64)^(AB$490-$K$490)),'PV Adoption'!X$4*(1/(1-'General Inputs'!$C$10))*$J1772*1000*$I1772,ABS(($F1772-$E1772)*(1+$J64)^(AB$490-$K$490)))</f>
        <v>0</v>
      </c>
      <c r="AC1772" s="357">
        <f>IF('PV Adoption'!Y$4*(1/(1-'General Inputs'!$C$10))*$J1772*1000*$I1772 &lt;= ABS(($F1772-$E1772)*(1+$J64)^(AC$490-$K$490)),'PV Adoption'!Y$4*(1/(1-'General Inputs'!$C$10))*$J1772*1000*$I1772,ABS(($F1772-$E1772)*(1+$J64)^(AC$490-$K$490)))</f>
        <v>0</v>
      </c>
      <c r="AD1772" s="357">
        <f>IF('PV Adoption'!Z$4*(1/(1-'General Inputs'!$C$10))*$J1772*1000*$I1772 &lt;= ABS(($F1772-$E1772)*(1+$J64)^(AD$490-$K$490)),'PV Adoption'!Z$4*(1/(1-'General Inputs'!$C$10))*$J1772*1000*$I1772,ABS(($F1772-$E1772)*(1+$J64)^(AD$490-$K$490)))</f>
        <v>0</v>
      </c>
      <c r="AE1772" s="357">
        <f>IF('PV Adoption'!AA$4*(1/(1-'General Inputs'!$C$10))*$J1772*1000*$I1772 &lt;= ABS(($F1772-$E1772)*(1+$J64)^(AE$490-$K$490)),'PV Adoption'!AA$4*(1/(1-'General Inputs'!$C$10))*$J1772*1000*$I1772,ABS(($F1772-$E1772)*(1+$J64)^(AE$490-$K$490)))</f>
        <v>0</v>
      </c>
      <c r="AF1772" s="357">
        <f>IF('PV Adoption'!AB$4*(1/(1-'General Inputs'!$C$10))*$J1772*1000*$I1772 &lt;= ABS(($F1772-$E1772)*(1+$J64)^(AF$490-$K$490)),'PV Adoption'!AB$4*(1/(1-'General Inputs'!$C$10))*$J1772*1000*$I1772,ABS(($F1772-$E1772)*(1+$J64)^(AF$490-$K$490)))</f>
        <v>0</v>
      </c>
      <c r="AG1772" s="357">
        <f>IF('PV Adoption'!AC$4*(1/(1-'General Inputs'!$C$10))*$J1772*1000*$I1772 &lt;= ABS(($F1772-$E1772)*(1+$J64)^(AG$490-$K$490)),'PV Adoption'!AC$4*(1/(1-'General Inputs'!$C$10))*$J1772*1000*$I1772,ABS(($F1772-$E1772)*(1+$J64)^(AG$490-$K$490)))</f>
        <v>0</v>
      </c>
      <c r="AH1772" s="357">
        <f>IF('PV Adoption'!AD$4*(1/(1-'General Inputs'!$C$10))*$J1772*1000*$I1772 &lt;= ABS(($F1772-$E1772)*(1+$J64)^(AH$490-$K$490)),'PV Adoption'!AD$4*(1/(1-'General Inputs'!$C$10))*$J1772*1000*$I1772,ABS(($F1772-$E1772)*(1+$J64)^(AH$490-$K$490)))</f>
        <v>0</v>
      </c>
      <c r="AI1772" s="357">
        <f>IF('PV Adoption'!AE$4*(1/(1-'General Inputs'!$C$10))*$J1772*1000*$I1772 &lt;= ABS(($F1772-$E1772)*(1+$J64)^(AI$490-$K$490)),'PV Adoption'!AE$4*(1/(1-'General Inputs'!$C$10))*$J1772*1000*$I1772,ABS(($F1772-$E1772)*(1+$J64)^(AI$490-$K$490)))</f>
        <v>0</v>
      </c>
      <c r="AJ1772" s="357">
        <f>IF('PV Adoption'!AF$4*(1/(1-'General Inputs'!$C$10))*$J1772*1000*$I1772 &lt;= ABS(($F1772-$E1772)*(1+$J64)^(AJ$490-$K$490)),'PV Adoption'!AF$4*(1/(1-'General Inputs'!$C$10))*$J1772*1000*$I1772,ABS(($F1772-$E1772)*(1+$J64)^(AJ$490-$K$490)))</f>
        <v>0</v>
      </c>
      <c r="AK1772" s="357">
        <v>546.18208270912976</v>
      </c>
      <c r="AL1772" s="357">
        <v>547.29610870953354</v>
      </c>
      <c r="AM1772" s="357">
        <v>548.41240694472651</v>
      </c>
    </row>
    <row r="1773" spans="1:39" x14ac:dyDescent="0.25">
      <c r="A1773" s="353" t="s">
        <v>236</v>
      </c>
      <c r="B1773" s="353" t="s">
        <v>312</v>
      </c>
      <c r="C1773" s="441">
        <f t="shared" ref="C1773:H1773" si="1224">C65</f>
        <v>20000</v>
      </c>
      <c r="D1773" s="441"/>
      <c r="E1773" s="441"/>
      <c r="F1773" s="441"/>
      <c r="G1773" s="441"/>
      <c r="H1773" s="441">
        <f t="shared" si="1224"/>
        <v>0</v>
      </c>
      <c r="I1773" s="470">
        <f>IFERROR(VLOOKUP(B1773,Coincidence!$B$2:$E$242,4,FALSE)*IF($G1773="Winter",'General Inputs'!$C$25,'General Inputs'!$C$24),IF($G1773="Winter",'General Inputs'!$C$25,'General Inputs'!$C$24))</f>
        <v>0.52140604400000001</v>
      </c>
      <c r="J1773" s="466">
        <f>'Nameplate by Substation'!H65</f>
        <v>6.3966404503041209E-4</v>
      </c>
      <c r="K1773" s="357">
        <f>IF('PV Adoption'!G$4*(1/(1-'General Inputs'!$C$10))*$J1773*1000*$I1773 &lt;= ABS(($F1773-$E1773)*(1+$J65)^(K$490-$K$490)),'PV Adoption'!G$4*(1/(1-'General Inputs'!$C$10))*$J1773*1000*$I1773,ABS(($F1773-$E1773)*(1+$J65)^(K$490-$K$490)))</f>
        <v>0</v>
      </c>
      <c r="L1773" s="357">
        <f>IF('PV Adoption'!H$4*(1/(1-'General Inputs'!$C$10))*$J1773*1000*$I1773 &lt;= ABS(($F1773-$E1773)*(1+$J65)^(L$490-$K$490)),'PV Adoption'!H$4*(1/(1-'General Inputs'!$C$10))*$J1773*1000*$I1773,ABS(($F1773-$E1773)*(1+$J65)^(L$490-$K$490)))</f>
        <v>0</v>
      </c>
      <c r="M1773" s="357">
        <f>IF('PV Adoption'!I$4*(1/(1-'General Inputs'!$C$10))*$J1773*1000*$I1773 &lt;= ABS(($F1773-$E1773)*(1+$J65)^(M$490-$K$490)),'PV Adoption'!I$4*(1/(1-'General Inputs'!$C$10))*$J1773*1000*$I1773,ABS(($F1773-$E1773)*(1+$J65)^(M$490-$K$490)))</f>
        <v>0</v>
      </c>
      <c r="N1773" s="357">
        <f>IF('PV Adoption'!J$4*(1/(1-'General Inputs'!$C$10))*$J1773*1000*$I1773 &lt;= ABS(($F1773-$E1773)*(1+$J65)^(N$490-$K$490)),'PV Adoption'!J$4*(1/(1-'General Inputs'!$C$10))*$J1773*1000*$I1773,ABS(($F1773-$E1773)*(1+$J65)^(N$490-$K$490)))</f>
        <v>0</v>
      </c>
      <c r="O1773" s="357">
        <f>IF('PV Adoption'!K$4*(1/(1-'General Inputs'!$C$10))*$J1773*1000*$I1773 &lt;= ABS(($F1773-$E1773)*(1+$J65)^(O$490-$K$490)),'PV Adoption'!K$4*(1/(1-'General Inputs'!$C$10))*$J1773*1000*$I1773,ABS(($F1773-$E1773)*(1+$J65)^(O$490-$K$490)))</f>
        <v>0</v>
      </c>
      <c r="P1773" s="357">
        <f>IF('PV Adoption'!L$4*(1/(1-'General Inputs'!$C$10))*$J1773*1000*$I1773 &lt;= ABS(($F1773-$E1773)*(1+$J65)^(P$490-$K$490)),'PV Adoption'!L$4*(1/(1-'General Inputs'!$C$10))*$J1773*1000*$I1773,ABS(($F1773-$E1773)*(1+$J65)^(P$490-$K$490)))</f>
        <v>0</v>
      </c>
      <c r="Q1773" s="357">
        <f>IF('PV Adoption'!M$4*(1/(1-'General Inputs'!$C$10))*$J1773*1000*$I1773 &lt;= ABS(($F1773-$E1773)*(1+$J65)^(Q$490-$K$490)),'PV Adoption'!M$4*(1/(1-'General Inputs'!$C$10))*$J1773*1000*$I1773,ABS(($F1773-$E1773)*(1+$J65)^(Q$490-$K$490)))</f>
        <v>0</v>
      </c>
      <c r="R1773" s="357">
        <f>IF('PV Adoption'!N$4*(1/(1-'General Inputs'!$C$10))*$J1773*1000*$I1773 &lt;= ABS(($F1773-$E1773)*(1+$J65)^(R$490-$K$490)),'PV Adoption'!N$4*(1/(1-'General Inputs'!$C$10))*$J1773*1000*$I1773,ABS(($F1773-$E1773)*(1+$J65)^(R$490-$K$490)))</f>
        <v>0</v>
      </c>
      <c r="S1773" s="357">
        <f>IF('PV Adoption'!O$4*(1/(1-'General Inputs'!$C$10))*$J1773*1000*$I1773 &lt;= ABS(($F1773-$E1773)*(1+$J65)^(S$490-$K$490)),'PV Adoption'!O$4*(1/(1-'General Inputs'!$C$10))*$J1773*1000*$I1773,ABS(($F1773-$E1773)*(1+$J65)^(S$490-$K$490)))</f>
        <v>0</v>
      </c>
      <c r="T1773" s="357">
        <f>IF('PV Adoption'!P$4*(1/(1-'General Inputs'!$C$10))*$J1773*1000*$I1773 &lt;= ABS(($F1773-$E1773)*(1+$J65)^(T$490-$K$490)),'PV Adoption'!P$4*(1/(1-'General Inputs'!$C$10))*$J1773*1000*$I1773,ABS(($F1773-$E1773)*(1+$J65)^(T$490-$K$490)))</f>
        <v>0</v>
      </c>
      <c r="U1773" s="357">
        <f>IF('PV Adoption'!Q$4*(1/(1-'General Inputs'!$C$10))*$J1773*1000*$I1773 &lt;= ABS(($F1773-$E1773)*(1+$J65)^(U$490-$K$490)),'PV Adoption'!Q$4*(1/(1-'General Inputs'!$C$10))*$J1773*1000*$I1773,ABS(($F1773-$E1773)*(1+$J65)^(U$490-$K$490)))</f>
        <v>0</v>
      </c>
      <c r="V1773" s="357">
        <f>IF('PV Adoption'!R$4*(1/(1-'General Inputs'!$C$10))*$J1773*1000*$I1773 &lt;= ABS(($F1773-$E1773)*(1+$J65)^(V$490-$K$490)),'PV Adoption'!R$4*(1/(1-'General Inputs'!$C$10))*$J1773*1000*$I1773,ABS(($F1773-$E1773)*(1+$J65)^(V$490-$K$490)))</f>
        <v>0</v>
      </c>
      <c r="W1773" s="357">
        <f>IF('PV Adoption'!S$4*(1/(1-'General Inputs'!$C$10))*$J1773*1000*$I1773 &lt;= ABS(($F1773-$E1773)*(1+$J65)^(W$490-$K$490)),'PV Adoption'!S$4*(1/(1-'General Inputs'!$C$10))*$J1773*1000*$I1773,ABS(($F1773-$E1773)*(1+$J65)^(W$490-$K$490)))</f>
        <v>0</v>
      </c>
      <c r="X1773" s="357">
        <f>IF('PV Adoption'!T$4*(1/(1-'General Inputs'!$C$10))*$J1773*1000*$I1773 &lt;= ABS(($F1773-$E1773)*(1+$J65)^(X$490-$K$490)),'PV Adoption'!T$4*(1/(1-'General Inputs'!$C$10))*$J1773*1000*$I1773,ABS(($F1773-$E1773)*(1+$J65)^(X$490-$K$490)))</f>
        <v>0</v>
      </c>
      <c r="Y1773" s="357">
        <f>IF('PV Adoption'!U$4*(1/(1-'General Inputs'!$C$10))*$J1773*1000*$I1773 &lt;= ABS(($F1773-$E1773)*(1+$J65)^(Y$490-$K$490)),'PV Adoption'!U$4*(1/(1-'General Inputs'!$C$10))*$J1773*1000*$I1773,ABS(($F1773-$E1773)*(1+$J65)^(Y$490-$K$490)))</f>
        <v>0</v>
      </c>
      <c r="Z1773" s="357">
        <f>IF('PV Adoption'!V$4*(1/(1-'General Inputs'!$C$10))*$J1773*1000*$I1773 &lt;= ABS(($F1773-$E1773)*(1+$J65)^(Z$490-$K$490)),'PV Adoption'!V$4*(1/(1-'General Inputs'!$C$10))*$J1773*1000*$I1773,ABS(($F1773-$E1773)*(1+$J65)^(Z$490-$K$490)))</f>
        <v>0</v>
      </c>
      <c r="AA1773" s="357">
        <f>IF('PV Adoption'!W$4*(1/(1-'General Inputs'!$C$10))*$J1773*1000*$I1773 &lt;= ABS(($F1773-$E1773)*(1+$J65)^(AA$490-$K$490)),'PV Adoption'!W$4*(1/(1-'General Inputs'!$C$10))*$J1773*1000*$I1773,ABS(($F1773-$E1773)*(1+$J65)^(AA$490-$K$490)))</f>
        <v>0</v>
      </c>
      <c r="AB1773" s="357">
        <f>IF('PV Adoption'!X$4*(1/(1-'General Inputs'!$C$10))*$J1773*1000*$I1773 &lt;= ABS(($F1773-$E1773)*(1+$J65)^(AB$490-$K$490)),'PV Adoption'!X$4*(1/(1-'General Inputs'!$C$10))*$J1773*1000*$I1773,ABS(($F1773-$E1773)*(1+$J65)^(AB$490-$K$490)))</f>
        <v>0</v>
      </c>
      <c r="AC1773" s="357">
        <f>IF('PV Adoption'!Y$4*(1/(1-'General Inputs'!$C$10))*$J1773*1000*$I1773 &lt;= ABS(($F1773-$E1773)*(1+$J65)^(AC$490-$K$490)),'PV Adoption'!Y$4*(1/(1-'General Inputs'!$C$10))*$J1773*1000*$I1773,ABS(($F1773-$E1773)*(1+$J65)^(AC$490-$K$490)))</f>
        <v>0</v>
      </c>
      <c r="AD1773" s="357">
        <f>IF('PV Adoption'!Z$4*(1/(1-'General Inputs'!$C$10))*$J1773*1000*$I1773 &lt;= ABS(($F1773-$E1773)*(1+$J65)^(AD$490-$K$490)),'PV Adoption'!Z$4*(1/(1-'General Inputs'!$C$10))*$J1773*1000*$I1773,ABS(($F1773-$E1773)*(1+$J65)^(AD$490-$K$490)))</f>
        <v>0</v>
      </c>
      <c r="AE1773" s="357">
        <f>IF('PV Adoption'!AA$4*(1/(1-'General Inputs'!$C$10))*$J1773*1000*$I1773 &lt;= ABS(($F1773-$E1773)*(1+$J65)^(AE$490-$K$490)),'PV Adoption'!AA$4*(1/(1-'General Inputs'!$C$10))*$J1773*1000*$I1773,ABS(($F1773-$E1773)*(1+$J65)^(AE$490-$K$490)))</f>
        <v>0</v>
      </c>
      <c r="AF1773" s="357">
        <f>IF('PV Adoption'!AB$4*(1/(1-'General Inputs'!$C$10))*$J1773*1000*$I1773 &lt;= ABS(($F1773-$E1773)*(1+$J65)^(AF$490-$K$490)),'PV Adoption'!AB$4*(1/(1-'General Inputs'!$C$10))*$J1773*1000*$I1773,ABS(($F1773-$E1773)*(1+$J65)^(AF$490-$K$490)))</f>
        <v>0</v>
      </c>
      <c r="AG1773" s="357">
        <f>IF('PV Adoption'!AC$4*(1/(1-'General Inputs'!$C$10))*$J1773*1000*$I1773 &lt;= ABS(($F1773-$E1773)*(1+$J65)^(AG$490-$K$490)),'PV Adoption'!AC$4*(1/(1-'General Inputs'!$C$10))*$J1773*1000*$I1773,ABS(($F1773-$E1773)*(1+$J65)^(AG$490-$K$490)))</f>
        <v>0</v>
      </c>
      <c r="AH1773" s="357">
        <f>IF('PV Adoption'!AD$4*(1/(1-'General Inputs'!$C$10))*$J1773*1000*$I1773 &lt;= ABS(($F1773-$E1773)*(1+$J65)^(AH$490-$K$490)),'PV Adoption'!AD$4*(1/(1-'General Inputs'!$C$10))*$J1773*1000*$I1773,ABS(($F1773-$E1773)*(1+$J65)^(AH$490-$K$490)))</f>
        <v>0</v>
      </c>
      <c r="AI1773" s="357">
        <f>IF('PV Adoption'!AE$4*(1/(1-'General Inputs'!$C$10))*$J1773*1000*$I1773 &lt;= ABS(($F1773-$E1773)*(1+$J65)^(AI$490-$K$490)),'PV Adoption'!AE$4*(1/(1-'General Inputs'!$C$10))*$J1773*1000*$I1773,ABS(($F1773-$E1773)*(1+$J65)^(AI$490-$K$490)))</f>
        <v>0</v>
      </c>
      <c r="AJ1773" s="357">
        <f>IF('PV Adoption'!AF$4*(1/(1-'General Inputs'!$C$10))*$J1773*1000*$I1773 &lt;= ABS(($F1773-$E1773)*(1+$J65)^(AJ$490-$K$490)),'PV Adoption'!AF$4*(1/(1-'General Inputs'!$C$10))*$J1773*1000*$I1773,ABS(($F1773-$E1773)*(1+$J65)^(AJ$490-$K$490)))</f>
        <v>0</v>
      </c>
      <c r="AK1773" s="357">
        <v>0</v>
      </c>
      <c r="AL1773" s="357">
        <v>0</v>
      </c>
      <c r="AM1773" s="357">
        <v>0</v>
      </c>
    </row>
    <row r="1774" spans="1:39" x14ac:dyDescent="0.25">
      <c r="A1774" s="353" t="s">
        <v>346</v>
      </c>
      <c r="B1774" s="353" t="s">
        <v>346</v>
      </c>
      <c r="C1774" s="441">
        <f t="shared" ref="C1774:H1774" si="1225">C66</f>
        <v>6220</v>
      </c>
      <c r="D1774" s="441"/>
      <c r="E1774" s="441"/>
      <c r="F1774" s="441"/>
      <c r="G1774" s="441"/>
      <c r="H1774" s="441">
        <f t="shared" si="1225"/>
        <v>0</v>
      </c>
      <c r="I1774" s="470">
        <f>IFERROR(VLOOKUP(B1774,Coincidence!$B$2:$E$242,4,FALSE)*IF($G1774="Winter",'General Inputs'!$C$25,'General Inputs'!$C$24),IF($G1774="Winter",'General Inputs'!$C$25,'General Inputs'!$C$24))</f>
        <v>0.52140604400000001</v>
      </c>
      <c r="J1774" s="466">
        <f>'Nameplate by Substation'!H66</f>
        <v>4.7040884559993964E-4</v>
      </c>
      <c r="K1774" s="357">
        <f>IF('PV Adoption'!G$4*(1/(1-'General Inputs'!$C$10))*$J1774*1000*$I1774 &lt;= ABS(($F1774-$E1774)*(1+$J66)^(K$490-$K$490)),'PV Adoption'!G$4*(1/(1-'General Inputs'!$C$10))*$J1774*1000*$I1774,ABS(($F1774-$E1774)*(1+$J66)^(K$490-$K$490)))</f>
        <v>0</v>
      </c>
      <c r="L1774" s="357">
        <f>IF('PV Adoption'!H$4*(1/(1-'General Inputs'!$C$10))*$J1774*1000*$I1774 &lt;= ABS(($F1774-$E1774)*(1+$J66)^(L$490-$K$490)),'PV Adoption'!H$4*(1/(1-'General Inputs'!$C$10))*$J1774*1000*$I1774,ABS(($F1774-$E1774)*(1+$J66)^(L$490-$K$490)))</f>
        <v>0</v>
      </c>
      <c r="M1774" s="357">
        <f>IF('PV Adoption'!I$4*(1/(1-'General Inputs'!$C$10))*$J1774*1000*$I1774 &lt;= ABS(($F1774-$E1774)*(1+$J66)^(M$490-$K$490)),'PV Adoption'!I$4*(1/(1-'General Inputs'!$C$10))*$J1774*1000*$I1774,ABS(($F1774-$E1774)*(1+$J66)^(M$490-$K$490)))</f>
        <v>0</v>
      </c>
      <c r="N1774" s="357">
        <f>IF('PV Adoption'!J$4*(1/(1-'General Inputs'!$C$10))*$J1774*1000*$I1774 &lt;= ABS(($F1774-$E1774)*(1+$J66)^(N$490-$K$490)),'PV Adoption'!J$4*(1/(1-'General Inputs'!$C$10))*$J1774*1000*$I1774,ABS(($F1774-$E1774)*(1+$J66)^(N$490-$K$490)))</f>
        <v>0</v>
      </c>
      <c r="O1774" s="357">
        <f>IF('PV Adoption'!K$4*(1/(1-'General Inputs'!$C$10))*$J1774*1000*$I1774 &lt;= ABS(($F1774-$E1774)*(1+$J66)^(O$490-$K$490)),'PV Adoption'!K$4*(1/(1-'General Inputs'!$C$10))*$J1774*1000*$I1774,ABS(($F1774-$E1774)*(1+$J66)^(O$490-$K$490)))</f>
        <v>0</v>
      </c>
      <c r="P1774" s="357">
        <f>IF('PV Adoption'!L$4*(1/(1-'General Inputs'!$C$10))*$J1774*1000*$I1774 &lt;= ABS(($F1774-$E1774)*(1+$J66)^(P$490-$K$490)),'PV Adoption'!L$4*(1/(1-'General Inputs'!$C$10))*$J1774*1000*$I1774,ABS(($F1774-$E1774)*(1+$J66)^(P$490-$K$490)))</f>
        <v>0</v>
      </c>
      <c r="Q1774" s="357">
        <f>IF('PV Adoption'!M$4*(1/(1-'General Inputs'!$C$10))*$J1774*1000*$I1774 &lt;= ABS(($F1774-$E1774)*(1+$J66)^(Q$490-$K$490)),'PV Adoption'!M$4*(1/(1-'General Inputs'!$C$10))*$J1774*1000*$I1774,ABS(($F1774-$E1774)*(1+$J66)^(Q$490-$K$490)))</f>
        <v>0</v>
      </c>
      <c r="R1774" s="357">
        <f>IF('PV Adoption'!N$4*(1/(1-'General Inputs'!$C$10))*$J1774*1000*$I1774 &lt;= ABS(($F1774-$E1774)*(1+$J66)^(R$490-$K$490)),'PV Adoption'!N$4*(1/(1-'General Inputs'!$C$10))*$J1774*1000*$I1774,ABS(($F1774-$E1774)*(1+$J66)^(R$490-$K$490)))</f>
        <v>0</v>
      </c>
      <c r="S1774" s="357">
        <f>IF('PV Adoption'!O$4*(1/(1-'General Inputs'!$C$10))*$J1774*1000*$I1774 &lt;= ABS(($F1774-$E1774)*(1+$J66)^(S$490-$K$490)),'PV Adoption'!O$4*(1/(1-'General Inputs'!$C$10))*$J1774*1000*$I1774,ABS(($F1774-$E1774)*(1+$J66)^(S$490-$K$490)))</f>
        <v>0</v>
      </c>
      <c r="T1774" s="357">
        <f>IF('PV Adoption'!P$4*(1/(1-'General Inputs'!$C$10))*$J1774*1000*$I1774 &lt;= ABS(($F1774-$E1774)*(1+$J66)^(T$490-$K$490)),'PV Adoption'!P$4*(1/(1-'General Inputs'!$C$10))*$J1774*1000*$I1774,ABS(($F1774-$E1774)*(1+$J66)^(T$490-$K$490)))</f>
        <v>0</v>
      </c>
      <c r="U1774" s="357">
        <f>IF('PV Adoption'!Q$4*(1/(1-'General Inputs'!$C$10))*$J1774*1000*$I1774 &lt;= ABS(($F1774-$E1774)*(1+$J66)^(U$490-$K$490)),'PV Adoption'!Q$4*(1/(1-'General Inputs'!$C$10))*$J1774*1000*$I1774,ABS(($F1774-$E1774)*(1+$J66)^(U$490-$K$490)))</f>
        <v>0</v>
      </c>
      <c r="V1774" s="357">
        <f>IF('PV Adoption'!R$4*(1/(1-'General Inputs'!$C$10))*$J1774*1000*$I1774 &lt;= ABS(($F1774-$E1774)*(1+$J66)^(V$490-$K$490)),'PV Adoption'!R$4*(1/(1-'General Inputs'!$C$10))*$J1774*1000*$I1774,ABS(($F1774-$E1774)*(1+$J66)^(V$490-$K$490)))</f>
        <v>0</v>
      </c>
      <c r="W1774" s="357">
        <f>IF('PV Adoption'!S$4*(1/(1-'General Inputs'!$C$10))*$J1774*1000*$I1774 &lt;= ABS(($F1774-$E1774)*(1+$J66)^(W$490-$K$490)),'PV Adoption'!S$4*(1/(1-'General Inputs'!$C$10))*$J1774*1000*$I1774,ABS(($F1774-$E1774)*(1+$J66)^(W$490-$K$490)))</f>
        <v>0</v>
      </c>
      <c r="X1774" s="357">
        <f>IF('PV Adoption'!T$4*(1/(1-'General Inputs'!$C$10))*$J1774*1000*$I1774 &lt;= ABS(($F1774-$E1774)*(1+$J66)^(X$490-$K$490)),'PV Adoption'!T$4*(1/(1-'General Inputs'!$C$10))*$J1774*1000*$I1774,ABS(($F1774-$E1774)*(1+$J66)^(X$490-$K$490)))</f>
        <v>0</v>
      </c>
      <c r="Y1774" s="357">
        <f>IF('PV Adoption'!U$4*(1/(1-'General Inputs'!$C$10))*$J1774*1000*$I1774 &lt;= ABS(($F1774-$E1774)*(1+$J66)^(Y$490-$K$490)),'PV Adoption'!U$4*(1/(1-'General Inputs'!$C$10))*$J1774*1000*$I1774,ABS(($F1774-$E1774)*(1+$J66)^(Y$490-$K$490)))</f>
        <v>0</v>
      </c>
      <c r="Z1774" s="357">
        <f>IF('PV Adoption'!V$4*(1/(1-'General Inputs'!$C$10))*$J1774*1000*$I1774 &lt;= ABS(($F1774-$E1774)*(1+$J66)^(Z$490-$K$490)),'PV Adoption'!V$4*(1/(1-'General Inputs'!$C$10))*$J1774*1000*$I1774,ABS(($F1774-$E1774)*(1+$J66)^(Z$490-$K$490)))</f>
        <v>0</v>
      </c>
      <c r="AA1774" s="357">
        <f>IF('PV Adoption'!W$4*(1/(1-'General Inputs'!$C$10))*$J1774*1000*$I1774 &lt;= ABS(($F1774-$E1774)*(1+$J66)^(AA$490-$K$490)),'PV Adoption'!W$4*(1/(1-'General Inputs'!$C$10))*$J1774*1000*$I1774,ABS(($F1774-$E1774)*(1+$J66)^(AA$490-$K$490)))</f>
        <v>0</v>
      </c>
      <c r="AB1774" s="357">
        <f>IF('PV Adoption'!X$4*(1/(1-'General Inputs'!$C$10))*$J1774*1000*$I1774 &lt;= ABS(($F1774-$E1774)*(1+$J66)^(AB$490-$K$490)),'PV Adoption'!X$4*(1/(1-'General Inputs'!$C$10))*$J1774*1000*$I1774,ABS(($F1774-$E1774)*(1+$J66)^(AB$490-$K$490)))</f>
        <v>0</v>
      </c>
      <c r="AC1774" s="357">
        <f>IF('PV Adoption'!Y$4*(1/(1-'General Inputs'!$C$10))*$J1774*1000*$I1774 &lt;= ABS(($F1774-$E1774)*(1+$J66)^(AC$490-$K$490)),'PV Adoption'!Y$4*(1/(1-'General Inputs'!$C$10))*$J1774*1000*$I1774,ABS(($F1774-$E1774)*(1+$J66)^(AC$490-$K$490)))</f>
        <v>0</v>
      </c>
      <c r="AD1774" s="357">
        <f>IF('PV Adoption'!Z$4*(1/(1-'General Inputs'!$C$10))*$J1774*1000*$I1774 &lt;= ABS(($F1774-$E1774)*(1+$J66)^(AD$490-$K$490)),'PV Adoption'!Z$4*(1/(1-'General Inputs'!$C$10))*$J1774*1000*$I1774,ABS(($F1774-$E1774)*(1+$J66)^(AD$490-$K$490)))</f>
        <v>0</v>
      </c>
      <c r="AE1774" s="357">
        <f>IF('PV Adoption'!AA$4*(1/(1-'General Inputs'!$C$10))*$J1774*1000*$I1774 &lt;= ABS(($F1774-$E1774)*(1+$J66)^(AE$490-$K$490)),'PV Adoption'!AA$4*(1/(1-'General Inputs'!$C$10))*$J1774*1000*$I1774,ABS(($F1774-$E1774)*(1+$J66)^(AE$490-$K$490)))</f>
        <v>0</v>
      </c>
      <c r="AF1774" s="357">
        <f>IF('PV Adoption'!AB$4*(1/(1-'General Inputs'!$C$10))*$J1774*1000*$I1774 &lt;= ABS(($F1774-$E1774)*(1+$J66)^(AF$490-$K$490)),'PV Adoption'!AB$4*(1/(1-'General Inputs'!$C$10))*$J1774*1000*$I1774,ABS(($F1774-$E1774)*(1+$J66)^(AF$490-$K$490)))</f>
        <v>0</v>
      </c>
      <c r="AG1774" s="357">
        <f>IF('PV Adoption'!AC$4*(1/(1-'General Inputs'!$C$10))*$J1774*1000*$I1774 &lt;= ABS(($F1774-$E1774)*(1+$J66)^(AG$490-$K$490)),'PV Adoption'!AC$4*(1/(1-'General Inputs'!$C$10))*$J1774*1000*$I1774,ABS(($F1774-$E1774)*(1+$J66)^(AG$490-$K$490)))</f>
        <v>0</v>
      </c>
      <c r="AH1774" s="357">
        <f>IF('PV Adoption'!AD$4*(1/(1-'General Inputs'!$C$10))*$J1774*1000*$I1774 &lt;= ABS(($F1774-$E1774)*(1+$J66)^(AH$490-$K$490)),'PV Adoption'!AD$4*(1/(1-'General Inputs'!$C$10))*$J1774*1000*$I1774,ABS(($F1774-$E1774)*(1+$J66)^(AH$490-$K$490)))</f>
        <v>0</v>
      </c>
      <c r="AI1774" s="357">
        <f>IF('PV Adoption'!AE$4*(1/(1-'General Inputs'!$C$10))*$J1774*1000*$I1774 &lt;= ABS(($F1774-$E1774)*(1+$J66)^(AI$490-$K$490)),'PV Adoption'!AE$4*(1/(1-'General Inputs'!$C$10))*$J1774*1000*$I1774,ABS(($F1774-$E1774)*(1+$J66)^(AI$490-$K$490)))</f>
        <v>0</v>
      </c>
      <c r="AJ1774" s="357">
        <f>IF('PV Adoption'!AF$4*(1/(1-'General Inputs'!$C$10))*$J1774*1000*$I1774 &lt;= ABS(($F1774-$E1774)*(1+$J66)^(AJ$490-$K$490)),'PV Adoption'!AF$4*(1/(1-'General Inputs'!$C$10))*$J1774*1000*$I1774,ABS(($F1774-$E1774)*(1+$J66)^(AJ$490-$K$490)))</f>
        <v>0</v>
      </c>
      <c r="AK1774" s="357">
        <v>0</v>
      </c>
      <c r="AL1774" s="357">
        <v>0</v>
      </c>
      <c r="AM1774" s="357">
        <v>0</v>
      </c>
    </row>
    <row r="1775" spans="1:39" x14ac:dyDescent="0.25">
      <c r="A1775" s="353" t="s">
        <v>470</v>
      </c>
      <c r="B1775" s="353" t="s">
        <v>470</v>
      </c>
      <c r="C1775" s="441">
        <f t="shared" ref="C1775:H1775" si="1226">C67</f>
        <v>5000</v>
      </c>
      <c r="D1775" s="441"/>
      <c r="E1775" s="441"/>
      <c r="F1775" s="441"/>
      <c r="G1775" s="441"/>
      <c r="H1775" s="441">
        <f t="shared" si="1226"/>
        <v>0</v>
      </c>
      <c r="I1775" s="470">
        <f>IFERROR(VLOOKUP(B1775,Coincidence!$B$2:$E$242,4,FALSE)*IF($G1775="Winter",'General Inputs'!$C$25,'General Inputs'!$C$24),IF($G1775="Winter",'General Inputs'!$C$25,'General Inputs'!$C$24))</f>
        <v>0.52140604400000001</v>
      </c>
      <c r="J1775" s="466">
        <f>'Nameplate by Substation'!H67</f>
        <v>4.3748235965736003E-3</v>
      </c>
      <c r="K1775" s="357">
        <f>IF('PV Adoption'!G$4*(1/(1-'General Inputs'!$C$10))*$J1775*1000*$I1775 &lt;= ABS(($F1775-$E1775)*(1+$J67)^(K$490-$K$490)),'PV Adoption'!G$4*(1/(1-'General Inputs'!$C$10))*$J1775*1000*$I1775,ABS(($F1775-$E1775)*(1+$J67)^(K$490-$K$490)))</f>
        <v>0</v>
      </c>
      <c r="L1775" s="357">
        <f>IF('PV Adoption'!H$4*(1/(1-'General Inputs'!$C$10))*$J1775*1000*$I1775 &lt;= ABS(($F1775-$E1775)*(1+$J67)^(L$490-$K$490)),'PV Adoption'!H$4*(1/(1-'General Inputs'!$C$10))*$J1775*1000*$I1775,ABS(($F1775-$E1775)*(1+$J67)^(L$490-$K$490)))</f>
        <v>0</v>
      </c>
      <c r="M1775" s="357">
        <f>IF('PV Adoption'!I$4*(1/(1-'General Inputs'!$C$10))*$J1775*1000*$I1775 &lt;= ABS(($F1775-$E1775)*(1+$J67)^(M$490-$K$490)),'PV Adoption'!I$4*(1/(1-'General Inputs'!$C$10))*$J1775*1000*$I1775,ABS(($F1775-$E1775)*(1+$J67)^(M$490-$K$490)))</f>
        <v>0</v>
      </c>
      <c r="N1775" s="357">
        <f>IF('PV Adoption'!J$4*(1/(1-'General Inputs'!$C$10))*$J1775*1000*$I1775 &lt;= ABS(($F1775-$E1775)*(1+$J67)^(N$490-$K$490)),'PV Adoption'!J$4*(1/(1-'General Inputs'!$C$10))*$J1775*1000*$I1775,ABS(($F1775-$E1775)*(1+$J67)^(N$490-$K$490)))</f>
        <v>0</v>
      </c>
      <c r="O1775" s="357">
        <f>IF('PV Adoption'!K$4*(1/(1-'General Inputs'!$C$10))*$J1775*1000*$I1775 &lt;= ABS(($F1775-$E1775)*(1+$J67)^(O$490-$K$490)),'PV Adoption'!K$4*(1/(1-'General Inputs'!$C$10))*$J1775*1000*$I1775,ABS(($F1775-$E1775)*(1+$J67)^(O$490-$K$490)))</f>
        <v>0</v>
      </c>
      <c r="P1775" s="357">
        <f>IF('PV Adoption'!L$4*(1/(1-'General Inputs'!$C$10))*$J1775*1000*$I1775 &lt;= ABS(($F1775-$E1775)*(1+$J67)^(P$490-$K$490)),'PV Adoption'!L$4*(1/(1-'General Inputs'!$C$10))*$J1775*1000*$I1775,ABS(($F1775-$E1775)*(1+$J67)^(P$490-$K$490)))</f>
        <v>0</v>
      </c>
      <c r="Q1775" s="357">
        <f>IF('PV Adoption'!M$4*(1/(1-'General Inputs'!$C$10))*$J1775*1000*$I1775 &lt;= ABS(($F1775-$E1775)*(1+$J67)^(Q$490-$K$490)),'PV Adoption'!M$4*(1/(1-'General Inputs'!$C$10))*$J1775*1000*$I1775,ABS(($F1775-$E1775)*(1+$J67)^(Q$490-$K$490)))</f>
        <v>0</v>
      </c>
      <c r="R1775" s="357">
        <f>IF('PV Adoption'!N$4*(1/(1-'General Inputs'!$C$10))*$J1775*1000*$I1775 &lt;= ABS(($F1775-$E1775)*(1+$J67)^(R$490-$K$490)),'PV Adoption'!N$4*(1/(1-'General Inputs'!$C$10))*$J1775*1000*$I1775,ABS(($F1775-$E1775)*(1+$J67)^(R$490-$K$490)))</f>
        <v>0</v>
      </c>
      <c r="S1775" s="357">
        <f>IF('PV Adoption'!O$4*(1/(1-'General Inputs'!$C$10))*$J1775*1000*$I1775 &lt;= ABS(($F1775-$E1775)*(1+$J67)^(S$490-$K$490)),'PV Adoption'!O$4*(1/(1-'General Inputs'!$C$10))*$J1775*1000*$I1775,ABS(($F1775-$E1775)*(1+$J67)^(S$490-$K$490)))</f>
        <v>0</v>
      </c>
      <c r="T1775" s="357">
        <f>IF('PV Adoption'!P$4*(1/(1-'General Inputs'!$C$10))*$J1775*1000*$I1775 &lt;= ABS(($F1775-$E1775)*(1+$J67)^(T$490-$K$490)),'PV Adoption'!P$4*(1/(1-'General Inputs'!$C$10))*$J1775*1000*$I1775,ABS(($F1775-$E1775)*(1+$J67)^(T$490-$K$490)))</f>
        <v>0</v>
      </c>
      <c r="U1775" s="357">
        <f>IF('PV Adoption'!Q$4*(1/(1-'General Inputs'!$C$10))*$J1775*1000*$I1775 &lt;= ABS(($F1775-$E1775)*(1+$J67)^(U$490-$K$490)),'PV Adoption'!Q$4*(1/(1-'General Inputs'!$C$10))*$J1775*1000*$I1775,ABS(($F1775-$E1775)*(1+$J67)^(U$490-$K$490)))</f>
        <v>0</v>
      </c>
      <c r="V1775" s="357">
        <f>IF('PV Adoption'!R$4*(1/(1-'General Inputs'!$C$10))*$J1775*1000*$I1775 &lt;= ABS(($F1775-$E1775)*(1+$J67)^(V$490-$K$490)),'PV Adoption'!R$4*(1/(1-'General Inputs'!$C$10))*$J1775*1000*$I1775,ABS(($F1775-$E1775)*(1+$J67)^(V$490-$K$490)))</f>
        <v>0</v>
      </c>
      <c r="W1775" s="357">
        <f>IF('PV Adoption'!S$4*(1/(1-'General Inputs'!$C$10))*$J1775*1000*$I1775 &lt;= ABS(($F1775-$E1775)*(1+$J67)^(W$490-$K$490)),'PV Adoption'!S$4*(1/(1-'General Inputs'!$C$10))*$J1775*1000*$I1775,ABS(($F1775-$E1775)*(1+$J67)^(W$490-$K$490)))</f>
        <v>0</v>
      </c>
      <c r="X1775" s="357">
        <f>IF('PV Adoption'!T$4*(1/(1-'General Inputs'!$C$10))*$J1775*1000*$I1775 &lt;= ABS(($F1775-$E1775)*(1+$J67)^(X$490-$K$490)),'PV Adoption'!T$4*(1/(1-'General Inputs'!$C$10))*$J1775*1000*$I1775,ABS(($F1775-$E1775)*(1+$J67)^(X$490-$K$490)))</f>
        <v>0</v>
      </c>
      <c r="Y1775" s="357">
        <f>IF('PV Adoption'!U$4*(1/(1-'General Inputs'!$C$10))*$J1775*1000*$I1775 &lt;= ABS(($F1775-$E1775)*(1+$J67)^(Y$490-$K$490)),'PV Adoption'!U$4*(1/(1-'General Inputs'!$C$10))*$J1775*1000*$I1775,ABS(($F1775-$E1775)*(1+$J67)^(Y$490-$K$490)))</f>
        <v>0</v>
      </c>
      <c r="Z1775" s="357">
        <f>IF('PV Adoption'!V$4*(1/(1-'General Inputs'!$C$10))*$J1775*1000*$I1775 &lt;= ABS(($F1775-$E1775)*(1+$J67)^(Z$490-$K$490)),'PV Adoption'!V$4*(1/(1-'General Inputs'!$C$10))*$J1775*1000*$I1775,ABS(($F1775-$E1775)*(1+$J67)^(Z$490-$K$490)))</f>
        <v>0</v>
      </c>
      <c r="AA1775" s="357">
        <f>IF('PV Adoption'!W$4*(1/(1-'General Inputs'!$C$10))*$J1775*1000*$I1775 &lt;= ABS(($F1775-$E1775)*(1+$J67)^(AA$490-$K$490)),'PV Adoption'!W$4*(1/(1-'General Inputs'!$C$10))*$J1775*1000*$I1775,ABS(($F1775-$E1775)*(1+$J67)^(AA$490-$K$490)))</f>
        <v>0</v>
      </c>
      <c r="AB1775" s="357">
        <f>IF('PV Adoption'!X$4*(1/(1-'General Inputs'!$C$10))*$J1775*1000*$I1775 &lt;= ABS(($F1775-$E1775)*(1+$J67)^(AB$490-$K$490)),'PV Adoption'!X$4*(1/(1-'General Inputs'!$C$10))*$J1775*1000*$I1775,ABS(($F1775-$E1775)*(1+$J67)^(AB$490-$K$490)))</f>
        <v>0</v>
      </c>
      <c r="AC1775" s="357">
        <f>IF('PV Adoption'!Y$4*(1/(1-'General Inputs'!$C$10))*$J1775*1000*$I1775 &lt;= ABS(($F1775-$E1775)*(1+$J67)^(AC$490-$K$490)),'PV Adoption'!Y$4*(1/(1-'General Inputs'!$C$10))*$J1775*1000*$I1775,ABS(($F1775-$E1775)*(1+$J67)^(AC$490-$K$490)))</f>
        <v>0</v>
      </c>
      <c r="AD1775" s="357">
        <f>IF('PV Adoption'!Z$4*(1/(1-'General Inputs'!$C$10))*$J1775*1000*$I1775 &lt;= ABS(($F1775-$E1775)*(1+$J67)^(AD$490-$K$490)),'PV Adoption'!Z$4*(1/(1-'General Inputs'!$C$10))*$J1775*1000*$I1775,ABS(($F1775-$E1775)*(1+$J67)^(AD$490-$K$490)))</f>
        <v>0</v>
      </c>
      <c r="AE1775" s="357">
        <f>IF('PV Adoption'!AA$4*(1/(1-'General Inputs'!$C$10))*$J1775*1000*$I1775 &lt;= ABS(($F1775-$E1775)*(1+$J67)^(AE$490-$K$490)),'PV Adoption'!AA$4*(1/(1-'General Inputs'!$C$10))*$J1775*1000*$I1775,ABS(($F1775-$E1775)*(1+$J67)^(AE$490-$K$490)))</f>
        <v>0</v>
      </c>
      <c r="AF1775" s="357">
        <f>IF('PV Adoption'!AB$4*(1/(1-'General Inputs'!$C$10))*$J1775*1000*$I1775 &lt;= ABS(($F1775-$E1775)*(1+$J67)^(AF$490-$K$490)),'PV Adoption'!AB$4*(1/(1-'General Inputs'!$C$10))*$J1775*1000*$I1775,ABS(($F1775-$E1775)*(1+$J67)^(AF$490-$K$490)))</f>
        <v>0</v>
      </c>
      <c r="AG1775" s="357">
        <f>IF('PV Adoption'!AC$4*(1/(1-'General Inputs'!$C$10))*$J1775*1000*$I1775 &lt;= ABS(($F1775-$E1775)*(1+$J67)^(AG$490-$K$490)),'PV Adoption'!AC$4*(1/(1-'General Inputs'!$C$10))*$J1775*1000*$I1775,ABS(($F1775-$E1775)*(1+$J67)^(AG$490-$K$490)))</f>
        <v>0</v>
      </c>
      <c r="AH1775" s="357">
        <f>IF('PV Adoption'!AD$4*(1/(1-'General Inputs'!$C$10))*$J1775*1000*$I1775 &lt;= ABS(($F1775-$E1775)*(1+$J67)^(AH$490-$K$490)),'PV Adoption'!AD$4*(1/(1-'General Inputs'!$C$10))*$J1775*1000*$I1775,ABS(($F1775-$E1775)*(1+$J67)^(AH$490-$K$490)))</f>
        <v>0</v>
      </c>
      <c r="AI1775" s="357">
        <f>IF('PV Adoption'!AE$4*(1/(1-'General Inputs'!$C$10))*$J1775*1000*$I1775 &lt;= ABS(($F1775-$E1775)*(1+$J67)^(AI$490-$K$490)),'PV Adoption'!AE$4*(1/(1-'General Inputs'!$C$10))*$J1775*1000*$I1775,ABS(($F1775-$E1775)*(1+$J67)^(AI$490-$K$490)))</f>
        <v>0</v>
      </c>
      <c r="AJ1775" s="357">
        <f>IF('PV Adoption'!AF$4*(1/(1-'General Inputs'!$C$10))*$J1775*1000*$I1775 &lt;= ABS(($F1775-$E1775)*(1+$J67)^(AJ$490-$K$490)),'PV Adoption'!AF$4*(1/(1-'General Inputs'!$C$10))*$J1775*1000*$I1775,ABS(($F1775-$E1775)*(1+$J67)^(AJ$490-$K$490)))</f>
        <v>0</v>
      </c>
      <c r="AK1775" s="357">
        <v>692.67610727722013</v>
      </c>
      <c r="AL1775" s="357">
        <v>701.82548804984231</v>
      </c>
      <c r="AM1775" s="357">
        <v>711.83139474853056</v>
      </c>
    </row>
    <row r="1776" spans="1:39" x14ac:dyDescent="0.25">
      <c r="A1776" s="353" t="s">
        <v>537</v>
      </c>
      <c r="B1776" s="353" t="s">
        <v>537</v>
      </c>
      <c r="C1776" s="441">
        <f t="shared" ref="C1776:H1776" si="1227">C68</f>
        <v>2500</v>
      </c>
      <c r="D1776" s="441"/>
      <c r="E1776" s="441"/>
      <c r="F1776" s="441"/>
      <c r="G1776" s="441"/>
      <c r="H1776" s="441">
        <f t="shared" si="1227"/>
        <v>0</v>
      </c>
      <c r="I1776" s="470">
        <f>IFERROR(VLOOKUP(B1776,Coincidence!$B$2:$E$242,4,FALSE)*IF($G1776="Winter",'General Inputs'!$C$25,'General Inputs'!$C$24),IF($G1776="Winter",'General Inputs'!$C$25,'General Inputs'!$C$24))</f>
        <v>0.52140604400000001</v>
      </c>
      <c r="J1776" s="466">
        <f>'Nameplate by Substation'!H68</f>
        <v>4.1397936626361258E-3</v>
      </c>
      <c r="K1776" s="357">
        <f>IF('PV Adoption'!G$4*(1/(1-'General Inputs'!$C$10))*$J1776*1000*$I1776 &lt;= ABS(($F1776-$E1776)*(1+$J68)^(K$490-$K$490)),'PV Adoption'!G$4*(1/(1-'General Inputs'!$C$10))*$J1776*1000*$I1776,ABS(($F1776-$E1776)*(1+$J68)^(K$490-$K$490)))</f>
        <v>0</v>
      </c>
      <c r="L1776" s="357">
        <f>IF('PV Adoption'!H$4*(1/(1-'General Inputs'!$C$10))*$J1776*1000*$I1776 &lt;= ABS(($F1776-$E1776)*(1+$J68)^(L$490-$K$490)),'PV Adoption'!H$4*(1/(1-'General Inputs'!$C$10))*$J1776*1000*$I1776,ABS(($F1776-$E1776)*(1+$J68)^(L$490-$K$490)))</f>
        <v>0</v>
      </c>
      <c r="M1776" s="357">
        <f>IF('PV Adoption'!I$4*(1/(1-'General Inputs'!$C$10))*$J1776*1000*$I1776 &lt;= ABS(($F1776-$E1776)*(1+$J68)^(M$490-$K$490)),'PV Adoption'!I$4*(1/(1-'General Inputs'!$C$10))*$J1776*1000*$I1776,ABS(($F1776-$E1776)*(1+$J68)^(M$490-$K$490)))</f>
        <v>0</v>
      </c>
      <c r="N1776" s="357">
        <f>IF('PV Adoption'!J$4*(1/(1-'General Inputs'!$C$10))*$J1776*1000*$I1776 &lt;= ABS(($F1776-$E1776)*(1+$J68)^(N$490-$K$490)),'PV Adoption'!J$4*(1/(1-'General Inputs'!$C$10))*$J1776*1000*$I1776,ABS(($F1776-$E1776)*(1+$J68)^(N$490-$K$490)))</f>
        <v>0</v>
      </c>
      <c r="O1776" s="357">
        <f>IF('PV Adoption'!K$4*(1/(1-'General Inputs'!$C$10))*$J1776*1000*$I1776 &lt;= ABS(($F1776-$E1776)*(1+$J68)^(O$490-$K$490)),'PV Adoption'!K$4*(1/(1-'General Inputs'!$C$10))*$J1776*1000*$I1776,ABS(($F1776-$E1776)*(1+$J68)^(O$490-$K$490)))</f>
        <v>0</v>
      </c>
      <c r="P1776" s="357">
        <f>IF('PV Adoption'!L$4*(1/(1-'General Inputs'!$C$10))*$J1776*1000*$I1776 &lt;= ABS(($F1776-$E1776)*(1+$J68)^(P$490-$K$490)),'PV Adoption'!L$4*(1/(1-'General Inputs'!$C$10))*$J1776*1000*$I1776,ABS(($F1776-$E1776)*(1+$J68)^(P$490-$K$490)))</f>
        <v>0</v>
      </c>
      <c r="Q1776" s="357">
        <f>IF('PV Adoption'!M$4*(1/(1-'General Inputs'!$C$10))*$J1776*1000*$I1776 &lt;= ABS(($F1776-$E1776)*(1+$J68)^(Q$490-$K$490)),'PV Adoption'!M$4*(1/(1-'General Inputs'!$C$10))*$J1776*1000*$I1776,ABS(($F1776-$E1776)*(1+$J68)^(Q$490-$K$490)))</f>
        <v>0</v>
      </c>
      <c r="R1776" s="357">
        <f>IF('PV Adoption'!N$4*(1/(1-'General Inputs'!$C$10))*$J1776*1000*$I1776 &lt;= ABS(($F1776-$E1776)*(1+$J68)^(R$490-$K$490)),'PV Adoption'!N$4*(1/(1-'General Inputs'!$C$10))*$J1776*1000*$I1776,ABS(($F1776-$E1776)*(1+$J68)^(R$490-$K$490)))</f>
        <v>0</v>
      </c>
      <c r="S1776" s="357">
        <f>IF('PV Adoption'!O$4*(1/(1-'General Inputs'!$C$10))*$J1776*1000*$I1776 &lt;= ABS(($F1776-$E1776)*(1+$J68)^(S$490-$K$490)),'PV Adoption'!O$4*(1/(1-'General Inputs'!$C$10))*$J1776*1000*$I1776,ABS(($F1776-$E1776)*(1+$J68)^(S$490-$K$490)))</f>
        <v>0</v>
      </c>
      <c r="T1776" s="357">
        <f>IF('PV Adoption'!P$4*(1/(1-'General Inputs'!$C$10))*$J1776*1000*$I1776 &lt;= ABS(($F1776-$E1776)*(1+$J68)^(T$490-$K$490)),'PV Adoption'!P$4*(1/(1-'General Inputs'!$C$10))*$J1776*1000*$I1776,ABS(($F1776-$E1776)*(1+$J68)^(T$490-$K$490)))</f>
        <v>0</v>
      </c>
      <c r="U1776" s="357">
        <f>IF('PV Adoption'!Q$4*(1/(1-'General Inputs'!$C$10))*$J1776*1000*$I1776 &lt;= ABS(($F1776-$E1776)*(1+$J68)^(U$490-$K$490)),'PV Adoption'!Q$4*(1/(1-'General Inputs'!$C$10))*$J1776*1000*$I1776,ABS(($F1776-$E1776)*(1+$J68)^(U$490-$K$490)))</f>
        <v>0</v>
      </c>
      <c r="V1776" s="357">
        <f>IF('PV Adoption'!R$4*(1/(1-'General Inputs'!$C$10))*$J1776*1000*$I1776 &lt;= ABS(($F1776-$E1776)*(1+$J68)^(V$490-$K$490)),'PV Adoption'!R$4*(1/(1-'General Inputs'!$C$10))*$J1776*1000*$I1776,ABS(($F1776-$E1776)*(1+$J68)^(V$490-$K$490)))</f>
        <v>0</v>
      </c>
      <c r="W1776" s="357">
        <f>IF('PV Adoption'!S$4*(1/(1-'General Inputs'!$C$10))*$J1776*1000*$I1776 &lt;= ABS(($F1776-$E1776)*(1+$J68)^(W$490-$K$490)),'PV Adoption'!S$4*(1/(1-'General Inputs'!$C$10))*$J1776*1000*$I1776,ABS(($F1776-$E1776)*(1+$J68)^(W$490-$K$490)))</f>
        <v>0</v>
      </c>
      <c r="X1776" s="357">
        <f>IF('PV Adoption'!T$4*(1/(1-'General Inputs'!$C$10))*$J1776*1000*$I1776 &lt;= ABS(($F1776-$E1776)*(1+$J68)^(X$490-$K$490)),'PV Adoption'!T$4*(1/(1-'General Inputs'!$C$10))*$J1776*1000*$I1776,ABS(($F1776-$E1776)*(1+$J68)^(X$490-$K$490)))</f>
        <v>0</v>
      </c>
      <c r="Y1776" s="357">
        <f>IF('PV Adoption'!U$4*(1/(1-'General Inputs'!$C$10))*$J1776*1000*$I1776 &lt;= ABS(($F1776-$E1776)*(1+$J68)^(Y$490-$K$490)),'PV Adoption'!U$4*(1/(1-'General Inputs'!$C$10))*$J1776*1000*$I1776,ABS(($F1776-$E1776)*(1+$J68)^(Y$490-$K$490)))</f>
        <v>0</v>
      </c>
      <c r="Z1776" s="357">
        <f>IF('PV Adoption'!V$4*(1/(1-'General Inputs'!$C$10))*$J1776*1000*$I1776 &lt;= ABS(($F1776-$E1776)*(1+$J68)^(Z$490-$K$490)),'PV Adoption'!V$4*(1/(1-'General Inputs'!$C$10))*$J1776*1000*$I1776,ABS(($F1776-$E1776)*(1+$J68)^(Z$490-$K$490)))</f>
        <v>0</v>
      </c>
      <c r="AA1776" s="357">
        <f>IF('PV Adoption'!W$4*(1/(1-'General Inputs'!$C$10))*$J1776*1000*$I1776 &lt;= ABS(($F1776-$E1776)*(1+$J68)^(AA$490-$K$490)),'PV Adoption'!W$4*(1/(1-'General Inputs'!$C$10))*$J1776*1000*$I1776,ABS(($F1776-$E1776)*(1+$J68)^(AA$490-$K$490)))</f>
        <v>0</v>
      </c>
      <c r="AB1776" s="357">
        <f>IF('PV Adoption'!X$4*(1/(1-'General Inputs'!$C$10))*$J1776*1000*$I1776 &lt;= ABS(($F1776-$E1776)*(1+$J68)^(AB$490-$K$490)),'PV Adoption'!X$4*(1/(1-'General Inputs'!$C$10))*$J1776*1000*$I1776,ABS(($F1776-$E1776)*(1+$J68)^(AB$490-$K$490)))</f>
        <v>0</v>
      </c>
      <c r="AC1776" s="357">
        <f>IF('PV Adoption'!Y$4*(1/(1-'General Inputs'!$C$10))*$J1776*1000*$I1776 &lt;= ABS(($F1776-$E1776)*(1+$J68)^(AC$490-$K$490)),'PV Adoption'!Y$4*(1/(1-'General Inputs'!$C$10))*$J1776*1000*$I1776,ABS(($F1776-$E1776)*(1+$J68)^(AC$490-$K$490)))</f>
        <v>0</v>
      </c>
      <c r="AD1776" s="357">
        <f>IF('PV Adoption'!Z$4*(1/(1-'General Inputs'!$C$10))*$J1776*1000*$I1776 &lt;= ABS(($F1776-$E1776)*(1+$J68)^(AD$490-$K$490)),'PV Adoption'!Z$4*(1/(1-'General Inputs'!$C$10))*$J1776*1000*$I1776,ABS(($F1776-$E1776)*(1+$J68)^(AD$490-$K$490)))</f>
        <v>0</v>
      </c>
      <c r="AE1776" s="357">
        <f>IF('PV Adoption'!AA$4*(1/(1-'General Inputs'!$C$10))*$J1776*1000*$I1776 &lt;= ABS(($F1776-$E1776)*(1+$J68)^(AE$490-$K$490)),'PV Adoption'!AA$4*(1/(1-'General Inputs'!$C$10))*$J1776*1000*$I1776,ABS(($F1776-$E1776)*(1+$J68)^(AE$490-$K$490)))</f>
        <v>0</v>
      </c>
      <c r="AF1776" s="357">
        <f>IF('PV Adoption'!AB$4*(1/(1-'General Inputs'!$C$10))*$J1776*1000*$I1776 &lt;= ABS(($F1776-$E1776)*(1+$J68)^(AF$490-$K$490)),'PV Adoption'!AB$4*(1/(1-'General Inputs'!$C$10))*$J1776*1000*$I1776,ABS(($F1776-$E1776)*(1+$J68)^(AF$490-$K$490)))</f>
        <v>0</v>
      </c>
      <c r="AG1776" s="357">
        <f>IF('PV Adoption'!AC$4*(1/(1-'General Inputs'!$C$10))*$J1776*1000*$I1776 &lt;= ABS(($F1776-$E1776)*(1+$J68)^(AG$490-$K$490)),'PV Adoption'!AC$4*(1/(1-'General Inputs'!$C$10))*$J1776*1000*$I1776,ABS(($F1776-$E1776)*(1+$J68)^(AG$490-$K$490)))</f>
        <v>0</v>
      </c>
      <c r="AH1776" s="357">
        <f>IF('PV Adoption'!AD$4*(1/(1-'General Inputs'!$C$10))*$J1776*1000*$I1776 &lt;= ABS(($F1776-$E1776)*(1+$J68)^(AH$490-$K$490)),'PV Adoption'!AD$4*(1/(1-'General Inputs'!$C$10))*$J1776*1000*$I1776,ABS(($F1776-$E1776)*(1+$J68)^(AH$490-$K$490)))</f>
        <v>0</v>
      </c>
      <c r="AI1776" s="357">
        <f>IF('PV Adoption'!AE$4*(1/(1-'General Inputs'!$C$10))*$J1776*1000*$I1776 &lt;= ABS(($F1776-$E1776)*(1+$J68)^(AI$490-$K$490)),'PV Adoption'!AE$4*(1/(1-'General Inputs'!$C$10))*$J1776*1000*$I1776,ABS(($F1776-$E1776)*(1+$J68)^(AI$490-$K$490)))</f>
        <v>0</v>
      </c>
      <c r="AJ1776" s="357">
        <f>IF('PV Adoption'!AF$4*(1/(1-'General Inputs'!$C$10))*$J1776*1000*$I1776 &lt;= ABS(($F1776-$E1776)*(1+$J68)^(AJ$490-$K$490)),'PV Adoption'!AF$4*(1/(1-'General Inputs'!$C$10))*$J1776*1000*$I1776,ABS(($F1776-$E1776)*(1+$J68)^(AJ$490-$K$490)))</f>
        <v>0</v>
      </c>
      <c r="AK1776" s="357">
        <v>2.5818826341770897</v>
      </c>
      <c r="AL1776" s="357">
        <v>2.607366798883854</v>
      </c>
      <c r="AM1776" s="357">
        <v>2.6331025019999186</v>
      </c>
    </row>
    <row r="1777" spans="1:39" x14ac:dyDescent="0.25">
      <c r="A1777" s="353" t="s">
        <v>237</v>
      </c>
      <c r="B1777" s="353" t="s">
        <v>528</v>
      </c>
      <c r="C1777" s="441">
        <f t="shared" ref="C1777:H1777" si="1228">C69</f>
        <v>20000</v>
      </c>
      <c r="D1777" s="441"/>
      <c r="E1777" s="441"/>
      <c r="F1777" s="441"/>
      <c r="G1777" s="441"/>
      <c r="H1777" s="441">
        <f t="shared" si="1228"/>
        <v>0</v>
      </c>
      <c r="I1777" s="470">
        <f>IFERROR(VLOOKUP(B1777,Coincidence!$B$2:$E$242,4,FALSE)*IF($G1777="Winter",'General Inputs'!$C$25,'General Inputs'!$C$24),IF($G1777="Winter",'General Inputs'!$C$25,'General Inputs'!$C$24))</f>
        <v>8.1293661376808393E-2</v>
      </c>
      <c r="J1777" s="466">
        <f>'Nameplate by Substation'!H69</f>
        <v>1.4319360602591843E-3</v>
      </c>
      <c r="K1777" s="357">
        <f>IF('PV Adoption'!G$4*(1/(1-'General Inputs'!$C$10))*$J1777*1000*$I1777 &lt;= ABS(($F1777-$E1777)*(1+$J69)^(K$490-$K$490)),'PV Adoption'!G$4*(1/(1-'General Inputs'!$C$10))*$J1777*1000*$I1777,ABS(($F1777-$E1777)*(1+$J69)^(K$490-$K$490)))</f>
        <v>0</v>
      </c>
      <c r="L1777" s="357">
        <f>IF('PV Adoption'!H$4*(1/(1-'General Inputs'!$C$10))*$J1777*1000*$I1777 &lt;= ABS(($F1777-$E1777)*(1+$J69)^(L$490-$K$490)),'PV Adoption'!H$4*(1/(1-'General Inputs'!$C$10))*$J1777*1000*$I1777,ABS(($F1777-$E1777)*(1+$J69)^(L$490-$K$490)))</f>
        <v>0</v>
      </c>
      <c r="M1777" s="357">
        <f>IF('PV Adoption'!I$4*(1/(1-'General Inputs'!$C$10))*$J1777*1000*$I1777 &lt;= ABS(($F1777-$E1777)*(1+$J69)^(M$490-$K$490)),'PV Adoption'!I$4*(1/(1-'General Inputs'!$C$10))*$J1777*1000*$I1777,ABS(($F1777-$E1777)*(1+$J69)^(M$490-$K$490)))</f>
        <v>0</v>
      </c>
      <c r="N1777" s="357">
        <f>IF('PV Adoption'!J$4*(1/(1-'General Inputs'!$C$10))*$J1777*1000*$I1777 &lt;= ABS(($F1777-$E1777)*(1+$J69)^(N$490-$K$490)),'PV Adoption'!J$4*(1/(1-'General Inputs'!$C$10))*$J1777*1000*$I1777,ABS(($F1777-$E1777)*(1+$J69)^(N$490-$K$490)))</f>
        <v>0</v>
      </c>
      <c r="O1777" s="357">
        <f>IF('PV Adoption'!K$4*(1/(1-'General Inputs'!$C$10))*$J1777*1000*$I1777 &lt;= ABS(($F1777-$E1777)*(1+$J69)^(O$490-$K$490)),'PV Adoption'!K$4*(1/(1-'General Inputs'!$C$10))*$J1777*1000*$I1777,ABS(($F1777-$E1777)*(1+$J69)^(O$490-$K$490)))</f>
        <v>0</v>
      </c>
      <c r="P1777" s="357">
        <f>IF('PV Adoption'!L$4*(1/(1-'General Inputs'!$C$10))*$J1777*1000*$I1777 &lt;= ABS(($F1777-$E1777)*(1+$J69)^(P$490-$K$490)),'PV Adoption'!L$4*(1/(1-'General Inputs'!$C$10))*$J1777*1000*$I1777,ABS(($F1777-$E1777)*(1+$J69)^(P$490-$K$490)))</f>
        <v>0</v>
      </c>
      <c r="Q1777" s="357">
        <f>IF('PV Adoption'!M$4*(1/(1-'General Inputs'!$C$10))*$J1777*1000*$I1777 &lt;= ABS(($F1777-$E1777)*(1+$J69)^(Q$490-$K$490)),'PV Adoption'!M$4*(1/(1-'General Inputs'!$C$10))*$J1777*1000*$I1777,ABS(($F1777-$E1777)*(1+$J69)^(Q$490-$K$490)))</f>
        <v>0</v>
      </c>
      <c r="R1777" s="357">
        <f>IF('PV Adoption'!N$4*(1/(1-'General Inputs'!$C$10))*$J1777*1000*$I1777 &lt;= ABS(($F1777-$E1777)*(1+$J69)^(R$490-$K$490)),'PV Adoption'!N$4*(1/(1-'General Inputs'!$C$10))*$J1777*1000*$I1777,ABS(($F1777-$E1777)*(1+$J69)^(R$490-$K$490)))</f>
        <v>0</v>
      </c>
      <c r="S1777" s="357">
        <f>IF('PV Adoption'!O$4*(1/(1-'General Inputs'!$C$10))*$J1777*1000*$I1777 &lt;= ABS(($F1777-$E1777)*(1+$J69)^(S$490-$K$490)),'PV Adoption'!O$4*(1/(1-'General Inputs'!$C$10))*$J1777*1000*$I1777,ABS(($F1777-$E1777)*(1+$J69)^(S$490-$K$490)))</f>
        <v>0</v>
      </c>
      <c r="T1777" s="357">
        <f>IF('PV Adoption'!P$4*(1/(1-'General Inputs'!$C$10))*$J1777*1000*$I1777 &lt;= ABS(($F1777-$E1777)*(1+$J69)^(T$490-$K$490)),'PV Adoption'!P$4*(1/(1-'General Inputs'!$C$10))*$J1777*1000*$I1777,ABS(($F1777-$E1777)*(1+$J69)^(T$490-$K$490)))</f>
        <v>0</v>
      </c>
      <c r="U1777" s="357">
        <f>IF('PV Adoption'!Q$4*(1/(1-'General Inputs'!$C$10))*$J1777*1000*$I1777 &lt;= ABS(($F1777-$E1777)*(1+$J69)^(U$490-$K$490)),'PV Adoption'!Q$4*(1/(1-'General Inputs'!$C$10))*$J1777*1000*$I1777,ABS(($F1777-$E1777)*(1+$J69)^(U$490-$K$490)))</f>
        <v>0</v>
      </c>
      <c r="V1777" s="357">
        <f>IF('PV Adoption'!R$4*(1/(1-'General Inputs'!$C$10))*$J1777*1000*$I1777 &lt;= ABS(($F1777-$E1777)*(1+$J69)^(V$490-$K$490)),'PV Adoption'!R$4*(1/(1-'General Inputs'!$C$10))*$J1777*1000*$I1777,ABS(($F1777-$E1777)*(1+$J69)^(V$490-$K$490)))</f>
        <v>0</v>
      </c>
      <c r="W1777" s="357">
        <f>IF('PV Adoption'!S$4*(1/(1-'General Inputs'!$C$10))*$J1777*1000*$I1777 &lt;= ABS(($F1777-$E1777)*(1+$J69)^(W$490-$K$490)),'PV Adoption'!S$4*(1/(1-'General Inputs'!$C$10))*$J1777*1000*$I1777,ABS(($F1777-$E1777)*(1+$J69)^(W$490-$K$490)))</f>
        <v>0</v>
      </c>
      <c r="X1777" s="357">
        <f>IF('PV Adoption'!T$4*(1/(1-'General Inputs'!$C$10))*$J1777*1000*$I1777 &lt;= ABS(($F1777-$E1777)*(1+$J69)^(X$490-$K$490)),'PV Adoption'!T$4*(1/(1-'General Inputs'!$C$10))*$J1777*1000*$I1777,ABS(($F1777-$E1777)*(1+$J69)^(X$490-$K$490)))</f>
        <v>0</v>
      </c>
      <c r="Y1777" s="357">
        <f>IF('PV Adoption'!U$4*(1/(1-'General Inputs'!$C$10))*$J1777*1000*$I1777 &lt;= ABS(($F1777-$E1777)*(1+$J69)^(Y$490-$K$490)),'PV Adoption'!U$4*(1/(1-'General Inputs'!$C$10))*$J1777*1000*$I1777,ABS(($F1777-$E1777)*(1+$J69)^(Y$490-$K$490)))</f>
        <v>0</v>
      </c>
      <c r="Z1777" s="357">
        <f>IF('PV Adoption'!V$4*(1/(1-'General Inputs'!$C$10))*$J1777*1000*$I1777 &lt;= ABS(($F1777-$E1777)*(1+$J69)^(Z$490-$K$490)),'PV Adoption'!V$4*(1/(1-'General Inputs'!$C$10))*$J1777*1000*$I1777,ABS(($F1777-$E1777)*(1+$J69)^(Z$490-$K$490)))</f>
        <v>0</v>
      </c>
      <c r="AA1777" s="357">
        <f>IF('PV Adoption'!W$4*(1/(1-'General Inputs'!$C$10))*$J1777*1000*$I1777 &lt;= ABS(($F1777-$E1777)*(1+$J69)^(AA$490-$K$490)),'PV Adoption'!W$4*(1/(1-'General Inputs'!$C$10))*$J1777*1000*$I1777,ABS(($F1777-$E1777)*(1+$J69)^(AA$490-$K$490)))</f>
        <v>0</v>
      </c>
      <c r="AB1777" s="357">
        <f>IF('PV Adoption'!X$4*(1/(1-'General Inputs'!$C$10))*$J1777*1000*$I1777 &lt;= ABS(($F1777-$E1777)*(1+$J69)^(AB$490-$K$490)),'PV Adoption'!X$4*(1/(1-'General Inputs'!$C$10))*$J1777*1000*$I1777,ABS(($F1777-$E1777)*(1+$J69)^(AB$490-$K$490)))</f>
        <v>0</v>
      </c>
      <c r="AC1777" s="357">
        <f>IF('PV Adoption'!Y$4*(1/(1-'General Inputs'!$C$10))*$J1777*1000*$I1777 &lt;= ABS(($F1777-$E1777)*(1+$J69)^(AC$490-$K$490)),'PV Adoption'!Y$4*(1/(1-'General Inputs'!$C$10))*$J1777*1000*$I1777,ABS(($F1777-$E1777)*(1+$J69)^(AC$490-$K$490)))</f>
        <v>0</v>
      </c>
      <c r="AD1777" s="357">
        <f>IF('PV Adoption'!Z$4*(1/(1-'General Inputs'!$C$10))*$J1777*1000*$I1777 &lt;= ABS(($F1777-$E1777)*(1+$J69)^(AD$490-$K$490)),'PV Adoption'!Z$4*(1/(1-'General Inputs'!$C$10))*$J1777*1000*$I1777,ABS(($F1777-$E1777)*(1+$J69)^(AD$490-$K$490)))</f>
        <v>0</v>
      </c>
      <c r="AE1777" s="357">
        <f>IF('PV Adoption'!AA$4*(1/(1-'General Inputs'!$C$10))*$J1777*1000*$I1777 &lt;= ABS(($F1777-$E1777)*(1+$J69)^(AE$490-$K$490)),'PV Adoption'!AA$4*(1/(1-'General Inputs'!$C$10))*$J1777*1000*$I1777,ABS(($F1777-$E1777)*(1+$J69)^(AE$490-$K$490)))</f>
        <v>0</v>
      </c>
      <c r="AF1777" s="357">
        <f>IF('PV Adoption'!AB$4*(1/(1-'General Inputs'!$C$10))*$J1777*1000*$I1777 &lt;= ABS(($F1777-$E1777)*(1+$J69)^(AF$490-$K$490)),'PV Adoption'!AB$4*(1/(1-'General Inputs'!$C$10))*$J1777*1000*$I1777,ABS(($F1777-$E1777)*(1+$J69)^(AF$490-$K$490)))</f>
        <v>0</v>
      </c>
      <c r="AG1777" s="357">
        <f>IF('PV Adoption'!AC$4*(1/(1-'General Inputs'!$C$10))*$J1777*1000*$I1777 &lt;= ABS(($F1777-$E1777)*(1+$J69)^(AG$490-$K$490)),'PV Adoption'!AC$4*(1/(1-'General Inputs'!$C$10))*$J1777*1000*$I1777,ABS(($F1777-$E1777)*(1+$J69)^(AG$490-$K$490)))</f>
        <v>0</v>
      </c>
      <c r="AH1777" s="357">
        <f>IF('PV Adoption'!AD$4*(1/(1-'General Inputs'!$C$10))*$J1777*1000*$I1777 &lt;= ABS(($F1777-$E1777)*(1+$J69)^(AH$490-$K$490)),'PV Adoption'!AD$4*(1/(1-'General Inputs'!$C$10))*$J1777*1000*$I1777,ABS(($F1777-$E1777)*(1+$J69)^(AH$490-$K$490)))</f>
        <v>0</v>
      </c>
      <c r="AI1777" s="357">
        <f>IF('PV Adoption'!AE$4*(1/(1-'General Inputs'!$C$10))*$J1777*1000*$I1777 &lt;= ABS(($F1777-$E1777)*(1+$J69)^(AI$490-$K$490)),'PV Adoption'!AE$4*(1/(1-'General Inputs'!$C$10))*$J1777*1000*$I1777,ABS(($F1777-$E1777)*(1+$J69)^(AI$490-$K$490)))</f>
        <v>0</v>
      </c>
      <c r="AJ1777" s="357">
        <f>IF('PV Adoption'!AF$4*(1/(1-'General Inputs'!$C$10))*$J1777*1000*$I1777 &lt;= ABS(($F1777-$E1777)*(1+$J69)^(AJ$490-$K$490)),'PV Adoption'!AF$4*(1/(1-'General Inputs'!$C$10))*$J1777*1000*$I1777,ABS(($F1777-$E1777)*(1+$J69)^(AJ$490-$K$490)))</f>
        <v>0</v>
      </c>
      <c r="AK1777" s="357">
        <v>35.348737778889415</v>
      </c>
      <c r="AL1777" s="357">
        <v>35.815650176145226</v>
      </c>
      <c r="AM1777" s="357">
        <v>36.326272916580535</v>
      </c>
    </row>
    <row r="1778" spans="1:39" x14ac:dyDescent="0.25">
      <c r="A1778" s="353" t="s">
        <v>237</v>
      </c>
      <c r="B1778" s="353" t="s">
        <v>526</v>
      </c>
      <c r="C1778" s="441">
        <f t="shared" ref="C1778:H1778" si="1229">C70</f>
        <v>20000</v>
      </c>
      <c r="D1778" s="441"/>
      <c r="E1778" s="441"/>
      <c r="F1778" s="441"/>
      <c r="G1778" s="441"/>
      <c r="H1778" s="441">
        <f t="shared" si="1229"/>
        <v>0</v>
      </c>
      <c r="I1778" s="470">
        <f>IFERROR(VLOOKUP(B1778,Coincidence!$B$2:$E$242,4,FALSE)*IF($G1778="Winter",'General Inputs'!$C$25,'General Inputs'!$C$24),IF($G1778="Winter",'General Inputs'!$C$25,'General Inputs'!$C$24))</f>
        <v>0.52140604400000001</v>
      </c>
      <c r="J1778" s="466">
        <f>'Nameplate by Substation'!H70</f>
        <v>2.4952437914317073E-3</v>
      </c>
      <c r="K1778" s="357">
        <f>IF('PV Adoption'!G$4*(1/(1-'General Inputs'!$C$10))*$J1778*1000*$I1778 &lt;= ABS(($F1778-$E1778)*(1+$J70)^(K$490-$K$490)),'PV Adoption'!G$4*(1/(1-'General Inputs'!$C$10))*$J1778*1000*$I1778,ABS(($F1778-$E1778)*(1+$J70)^(K$490-$K$490)))</f>
        <v>0</v>
      </c>
      <c r="L1778" s="357">
        <f>IF('PV Adoption'!H$4*(1/(1-'General Inputs'!$C$10))*$J1778*1000*$I1778 &lt;= ABS(($F1778-$E1778)*(1+$J70)^(L$490-$K$490)),'PV Adoption'!H$4*(1/(1-'General Inputs'!$C$10))*$J1778*1000*$I1778,ABS(($F1778-$E1778)*(1+$J70)^(L$490-$K$490)))</f>
        <v>0</v>
      </c>
      <c r="M1778" s="357">
        <f>IF('PV Adoption'!I$4*(1/(1-'General Inputs'!$C$10))*$J1778*1000*$I1778 &lt;= ABS(($F1778-$E1778)*(1+$J70)^(M$490-$K$490)),'PV Adoption'!I$4*(1/(1-'General Inputs'!$C$10))*$J1778*1000*$I1778,ABS(($F1778-$E1778)*(1+$J70)^(M$490-$K$490)))</f>
        <v>0</v>
      </c>
      <c r="N1778" s="357">
        <f>IF('PV Adoption'!J$4*(1/(1-'General Inputs'!$C$10))*$J1778*1000*$I1778 &lt;= ABS(($F1778-$E1778)*(1+$J70)^(N$490-$K$490)),'PV Adoption'!J$4*(1/(1-'General Inputs'!$C$10))*$J1778*1000*$I1778,ABS(($F1778-$E1778)*(1+$J70)^(N$490-$K$490)))</f>
        <v>0</v>
      </c>
      <c r="O1778" s="357">
        <f>IF('PV Adoption'!K$4*(1/(1-'General Inputs'!$C$10))*$J1778*1000*$I1778 &lt;= ABS(($F1778-$E1778)*(1+$J70)^(O$490-$K$490)),'PV Adoption'!K$4*(1/(1-'General Inputs'!$C$10))*$J1778*1000*$I1778,ABS(($F1778-$E1778)*(1+$J70)^(O$490-$K$490)))</f>
        <v>0</v>
      </c>
      <c r="P1778" s="357">
        <f>IF('PV Adoption'!L$4*(1/(1-'General Inputs'!$C$10))*$J1778*1000*$I1778 &lt;= ABS(($F1778-$E1778)*(1+$J70)^(P$490-$K$490)),'PV Adoption'!L$4*(1/(1-'General Inputs'!$C$10))*$J1778*1000*$I1778,ABS(($F1778-$E1778)*(1+$J70)^(P$490-$K$490)))</f>
        <v>0</v>
      </c>
      <c r="Q1778" s="357">
        <f>IF('PV Adoption'!M$4*(1/(1-'General Inputs'!$C$10))*$J1778*1000*$I1778 &lt;= ABS(($F1778-$E1778)*(1+$J70)^(Q$490-$K$490)),'PV Adoption'!M$4*(1/(1-'General Inputs'!$C$10))*$J1778*1000*$I1778,ABS(($F1778-$E1778)*(1+$J70)^(Q$490-$K$490)))</f>
        <v>0</v>
      </c>
      <c r="R1778" s="357">
        <f>IF('PV Adoption'!N$4*(1/(1-'General Inputs'!$C$10))*$J1778*1000*$I1778 &lt;= ABS(($F1778-$E1778)*(1+$J70)^(R$490-$K$490)),'PV Adoption'!N$4*(1/(1-'General Inputs'!$C$10))*$J1778*1000*$I1778,ABS(($F1778-$E1778)*(1+$J70)^(R$490-$K$490)))</f>
        <v>0</v>
      </c>
      <c r="S1778" s="357">
        <f>IF('PV Adoption'!O$4*(1/(1-'General Inputs'!$C$10))*$J1778*1000*$I1778 &lt;= ABS(($F1778-$E1778)*(1+$J70)^(S$490-$K$490)),'PV Adoption'!O$4*(1/(1-'General Inputs'!$C$10))*$J1778*1000*$I1778,ABS(($F1778-$E1778)*(1+$J70)^(S$490-$K$490)))</f>
        <v>0</v>
      </c>
      <c r="T1778" s="357">
        <f>IF('PV Adoption'!P$4*(1/(1-'General Inputs'!$C$10))*$J1778*1000*$I1778 &lt;= ABS(($F1778-$E1778)*(1+$J70)^(T$490-$K$490)),'PV Adoption'!P$4*(1/(1-'General Inputs'!$C$10))*$J1778*1000*$I1778,ABS(($F1778-$E1778)*(1+$J70)^(T$490-$K$490)))</f>
        <v>0</v>
      </c>
      <c r="U1778" s="357">
        <f>IF('PV Adoption'!Q$4*(1/(1-'General Inputs'!$C$10))*$J1778*1000*$I1778 &lt;= ABS(($F1778-$E1778)*(1+$J70)^(U$490-$K$490)),'PV Adoption'!Q$4*(1/(1-'General Inputs'!$C$10))*$J1778*1000*$I1778,ABS(($F1778-$E1778)*(1+$J70)^(U$490-$K$490)))</f>
        <v>0</v>
      </c>
      <c r="V1778" s="357">
        <f>IF('PV Adoption'!R$4*(1/(1-'General Inputs'!$C$10))*$J1778*1000*$I1778 &lt;= ABS(($F1778-$E1778)*(1+$J70)^(V$490-$K$490)),'PV Adoption'!R$4*(1/(1-'General Inputs'!$C$10))*$J1778*1000*$I1778,ABS(($F1778-$E1778)*(1+$J70)^(V$490-$K$490)))</f>
        <v>0</v>
      </c>
      <c r="W1778" s="357">
        <f>IF('PV Adoption'!S$4*(1/(1-'General Inputs'!$C$10))*$J1778*1000*$I1778 &lt;= ABS(($F1778-$E1778)*(1+$J70)^(W$490-$K$490)),'PV Adoption'!S$4*(1/(1-'General Inputs'!$C$10))*$J1778*1000*$I1778,ABS(($F1778-$E1778)*(1+$J70)^(W$490-$K$490)))</f>
        <v>0</v>
      </c>
      <c r="X1778" s="357">
        <f>IF('PV Adoption'!T$4*(1/(1-'General Inputs'!$C$10))*$J1778*1000*$I1778 &lt;= ABS(($F1778-$E1778)*(1+$J70)^(X$490-$K$490)),'PV Adoption'!T$4*(1/(1-'General Inputs'!$C$10))*$J1778*1000*$I1778,ABS(($F1778-$E1778)*(1+$J70)^(X$490-$K$490)))</f>
        <v>0</v>
      </c>
      <c r="Y1778" s="357">
        <f>IF('PV Adoption'!U$4*(1/(1-'General Inputs'!$C$10))*$J1778*1000*$I1778 &lt;= ABS(($F1778-$E1778)*(1+$J70)^(Y$490-$K$490)),'PV Adoption'!U$4*(1/(1-'General Inputs'!$C$10))*$J1778*1000*$I1778,ABS(($F1778-$E1778)*(1+$J70)^(Y$490-$K$490)))</f>
        <v>0</v>
      </c>
      <c r="Z1778" s="357">
        <f>IF('PV Adoption'!V$4*(1/(1-'General Inputs'!$C$10))*$J1778*1000*$I1778 &lt;= ABS(($F1778-$E1778)*(1+$J70)^(Z$490-$K$490)),'PV Adoption'!V$4*(1/(1-'General Inputs'!$C$10))*$J1778*1000*$I1778,ABS(($F1778-$E1778)*(1+$J70)^(Z$490-$K$490)))</f>
        <v>0</v>
      </c>
      <c r="AA1778" s="357">
        <f>IF('PV Adoption'!W$4*(1/(1-'General Inputs'!$C$10))*$J1778*1000*$I1778 &lt;= ABS(($F1778-$E1778)*(1+$J70)^(AA$490-$K$490)),'PV Adoption'!W$4*(1/(1-'General Inputs'!$C$10))*$J1778*1000*$I1778,ABS(($F1778-$E1778)*(1+$J70)^(AA$490-$K$490)))</f>
        <v>0</v>
      </c>
      <c r="AB1778" s="357">
        <f>IF('PV Adoption'!X$4*(1/(1-'General Inputs'!$C$10))*$J1778*1000*$I1778 &lt;= ABS(($F1778-$E1778)*(1+$J70)^(AB$490-$K$490)),'PV Adoption'!X$4*(1/(1-'General Inputs'!$C$10))*$J1778*1000*$I1778,ABS(($F1778-$E1778)*(1+$J70)^(AB$490-$K$490)))</f>
        <v>0</v>
      </c>
      <c r="AC1778" s="357">
        <f>IF('PV Adoption'!Y$4*(1/(1-'General Inputs'!$C$10))*$J1778*1000*$I1778 &lt;= ABS(($F1778-$E1778)*(1+$J70)^(AC$490-$K$490)),'PV Adoption'!Y$4*(1/(1-'General Inputs'!$C$10))*$J1778*1000*$I1778,ABS(($F1778-$E1778)*(1+$J70)^(AC$490-$K$490)))</f>
        <v>0</v>
      </c>
      <c r="AD1778" s="357">
        <f>IF('PV Adoption'!Z$4*(1/(1-'General Inputs'!$C$10))*$J1778*1000*$I1778 &lt;= ABS(($F1778-$E1778)*(1+$J70)^(AD$490-$K$490)),'PV Adoption'!Z$4*(1/(1-'General Inputs'!$C$10))*$J1778*1000*$I1778,ABS(($F1778-$E1778)*(1+$J70)^(AD$490-$K$490)))</f>
        <v>0</v>
      </c>
      <c r="AE1778" s="357">
        <f>IF('PV Adoption'!AA$4*(1/(1-'General Inputs'!$C$10))*$J1778*1000*$I1778 &lt;= ABS(($F1778-$E1778)*(1+$J70)^(AE$490-$K$490)),'PV Adoption'!AA$4*(1/(1-'General Inputs'!$C$10))*$J1778*1000*$I1778,ABS(($F1778-$E1778)*(1+$J70)^(AE$490-$K$490)))</f>
        <v>0</v>
      </c>
      <c r="AF1778" s="357">
        <f>IF('PV Adoption'!AB$4*(1/(1-'General Inputs'!$C$10))*$J1778*1000*$I1778 &lt;= ABS(($F1778-$E1778)*(1+$J70)^(AF$490-$K$490)),'PV Adoption'!AB$4*(1/(1-'General Inputs'!$C$10))*$J1778*1000*$I1778,ABS(($F1778-$E1778)*(1+$J70)^(AF$490-$K$490)))</f>
        <v>0</v>
      </c>
      <c r="AG1778" s="357">
        <f>IF('PV Adoption'!AC$4*(1/(1-'General Inputs'!$C$10))*$J1778*1000*$I1778 &lt;= ABS(($F1778-$E1778)*(1+$J70)^(AG$490-$K$490)),'PV Adoption'!AC$4*(1/(1-'General Inputs'!$C$10))*$J1778*1000*$I1778,ABS(($F1778-$E1778)*(1+$J70)^(AG$490-$K$490)))</f>
        <v>0</v>
      </c>
      <c r="AH1778" s="357">
        <f>IF('PV Adoption'!AD$4*(1/(1-'General Inputs'!$C$10))*$J1778*1000*$I1778 &lt;= ABS(($F1778-$E1778)*(1+$J70)^(AH$490-$K$490)),'PV Adoption'!AD$4*(1/(1-'General Inputs'!$C$10))*$J1778*1000*$I1778,ABS(($F1778-$E1778)*(1+$J70)^(AH$490-$K$490)))</f>
        <v>0</v>
      </c>
      <c r="AI1778" s="357">
        <f>IF('PV Adoption'!AE$4*(1/(1-'General Inputs'!$C$10))*$J1778*1000*$I1778 &lt;= ABS(($F1778-$E1778)*(1+$J70)^(AI$490-$K$490)),'PV Adoption'!AE$4*(1/(1-'General Inputs'!$C$10))*$J1778*1000*$I1778,ABS(($F1778-$E1778)*(1+$J70)^(AI$490-$K$490)))</f>
        <v>0</v>
      </c>
      <c r="AJ1778" s="357">
        <f>IF('PV Adoption'!AF$4*(1/(1-'General Inputs'!$C$10))*$J1778*1000*$I1778 &lt;= ABS(($F1778-$E1778)*(1+$J70)^(AJ$490-$K$490)),'PV Adoption'!AF$4*(1/(1-'General Inputs'!$C$10))*$J1778*1000*$I1778,ABS(($F1778-$E1778)*(1+$J70)^(AJ$490-$K$490)))</f>
        <v>0</v>
      </c>
      <c r="AK1778" s="357">
        <v>0</v>
      </c>
      <c r="AL1778" s="357">
        <v>0</v>
      </c>
      <c r="AM1778" s="357">
        <v>0</v>
      </c>
    </row>
    <row r="1779" spans="1:39" x14ac:dyDescent="0.25">
      <c r="A1779" s="353" t="s">
        <v>238</v>
      </c>
      <c r="B1779" s="353" t="s">
        <v>441</v>
      </c>
      <c r="C1779" s="441">
        <f t="shared" ref="C1779:H1779" si="1230">C71</f>
        <v>3750</v>
      </c>
      <c r="D1779" s="441"/>
      <c r="E1779" s="441"/>
      <c r="F1779" s="441"/>
      <c r="G1779" s="441"/>
      <c r="H1779" s="441">
        <f t="shared" si="1230"/>
        <v>0</v>
      </c>
      <c r="I1779" s="470">
        <f>IFERROR(VLOOKUP(B1779,Coincidence!$B$2:$E$242,4,FALSE)*IF($G1779="Winter",'General Inputs'!$C$25,'General Inputs'!$C$24),IF($G1779="Winter",'General Inputs'!$C$25,'General Inputs'!$C$24))</f>
        <v>0.52140604400000001</v>
      </c>
      <c r="J1779" s="466">
        <f>'Nameplate by Substation'!H71</f>
        <v>1.2252859538488179E-3</v>
      </c>
      <c r="K1779" s="357">
        <f>IF('PV Adoption'!G$4*(1/(1-'General Inputs'!$C$10))*$J1779*1000*$I1779 &lt;= ABS(($F1779-$E1779)*(1+$J71)^(K$490-$K$490)),'PV Adoption'!G$4*(1/(1-'General Inputs'!$C$10))*$J1779*1000*$I1779,ABS(($F1779-$E1779)*(1+$J71)^(K$490-$K$490)))</f>
        <v>0</v>
      </c>
      <c r="L1779" s="357">
        <f>IF('PV Adoption'!H$4*(1/(1-'General Inputs'!$C$10))*$J1779*1000*$I1779 &lt;= ABS(($F1779-$E1779)*(1+$J71)^(L$490-$K$490)),'PV Adoption'!H$4*(1/(1-'General Inputs'!$C$10))*$J1779*1000*$I1779,ABS(($F1779-$E1779)*(1+$J71)^(L$490-$K$490)))</f>
        <v>0</v>
      </c>
      <c r="M1779" s="357">
        <f>IF('PV Adoption'!I$4*(1/(1-'General Inputs'!$C$10))*$J1779*1000*$I1779 &lt;= ABS(($F1779-$E1779)*(1+$J71)^(M$490-$K$490)),'PV Adoption'!I$4*(1/(1-'General Inputs'!$C$10))*$J1779*1000*$I1779,ABS(($F1779-$E1779)*(1+$J71)^(M$490-$K$490)))</f>
        <v>0</v>
      </c>
      <c r="N1779" s="357">
        <f>IF('PV Adoption'!J$4*(1/(1-'General Inputs'!$C$10))*$J1779*1000*$I1779 &lt;= ABS(($F1779-$E1779)*(1+$J71)^(N$490-$K$490)),'PV Adoption'!J$4*(1/(1-'General Inputs'!$C$10))*$J1779*1000*$I1779,ABS(($F1779-$E1779)*(1+$J71)^(N$490-$K$490)))</f>
        <v>0</v>
      </c>
      <c r="O1779" s="357">
        <f>IF('PV Adoption'!K$4*(1/(1-'General Inputs'!$C$10))*$J1779*1000*$I1779 &lt;= ABS(($F1779-$E1779)*(1+$J71)^(O$490-$K$490)),'PV Adoption'!K$4*(1/(1-'General Inputs'!$C$10))*$J1779*1000*$I1779,ABS(($F1779-$E1779)*(1+$J71)^(O$490-$K$490)))</f>
        <v>0</v>
      </c>
      <c r="P1779" s="357">
        <f>IF('PV Adoption'!L$4*(1/(1-'General Inputs'!$C$10))*$J1779*1000*$I1779 &lt;= ABS(($F1779-$E1779)*(1+$J71)^(P$490-$K$490)),'PV Adoption'!L$4*(1/(1-'General Inputs'!$C$10))*$J1779*1000*$I1779,ABS(($F1779-$E1779)*(1+$J71)^(P$490-$K$490)))</f>
        <v>0</v>
      </c>
      <c r="Q1779" s="357">
        <f>IF('PV Adoption'!M$4*(1/(1-'General Inputs'!$C$10))*$J1779*1000*$I1779 &lt;= ABS(($F1779-$E1779)*(1+$J71)^(Q$490-$K$490)),'PV Adoption'!M$4*(1/(1-'General Inputs'!$C$10))*$J1779*1000*$I1779,ABS(($F1779-$E1779)*(1+$J71)^(Q$490-$K$490)))</f>
        <v>0</v>
      </c>
      <c r="R1779" s="357">
        <f>IF('PV Adoption'!N$4*(1/(1-'General Inputs'!$C$10))*$J1779*1000*$I1779 &lt;= ABS(($F1779-$E1779)*(1+$J71)^(R$490-$K$490)),'PV Adoption'!N$4*(1/(1-'General Inputs'!$C$10))*$J1779*1000*$I1779,ABS(($F1779-$E1779)*(1+$J71)^(R$490-$K$490)))</f>
        <v>0</v>
      </c>
      <c r="S1779" s="357">
        <f>IF('PV Adoption'!O$4*(1/(1-'General Inputs'!$C$10))*$J1779*1000*$I1779 &lt;= ABS(($F1779-$E1779)*(1+$J71)^(S$490-$K$490)),'PV Adoption'!O$4*(1/(1-'General Inputs'!$C$10))*$J1779*1000*$I1779,ABS(($F1779-$E1779)*(1+$J71)^(S$490-$K$490)))</f>
        <v>0</v>
      </c>
      <c r="T1779" s="357">
        <f>IF('PV Adoption'!P$4*(1/(1-'General Inputs'!$C$10))*$J1779*1000*$I1779 &lt;= ABS(($F1779-$E1779)*(1+$J71)^(T$490-$K$490)),'PV Adoption'!P$4*(1/(1-'General Inputs'!$C$10))*$J1779*1000*$I1779,ABS(($F1779-$E1779)*(1+$J71)^(T$490-$K$490)))</f>
        <v>0</v>
      </c>
      <c r="U1779" s="357">
        <f>IF('PV Adoption'!Q$4*(1/(1-'General Inputs'!$C$10))*$J1779*1000*$I1779 &lt;= ABS(($F1779-$E1779)*(1+$J71)^(U$490-$K$490)),'PV Adoption'!Q$4*(1/(1-'General Inputs'!$C$10))*$J1779*1000*$I1779,ABS(($F1779-$E1779)*(1+$J71)^(U$490-$K$490)))</f>
        <v>0</v>
      </c>
      <c r="V1779" s="357">
        <f>IF('PV Adoption'!R$4*(1/(1-'General Inputs'!$C$10))*$J1779*1000*$I1779 &lt;= ABS(($F1779-$E1779)*(1+$J71)^(V$490-$K$490)),'PV Adoption'!R$4*(1/(1-'General Inputs'!$C$10))*$J1779*1000*$I1779,ABS(($F1779-$E1779)*(1+$J71)^(V$490-$K$490)))</f>
        <v>0</v>
      </c>
      <c r="W1779" s="357">
        <f>IF('PV Adoption'!S$4*(1/(1-'General Inputs'!$C$10))*$J1779*1000*$I1779 &lt;= ABS(($F1779-$E1779)*(1+$J71)^(W$490-$K$490)),'PV Adoption'!S$4*(1/(1-'General Inputs'!$C$10))*$J1779*1000*$I1779,ABS(($F1779-$E1779)*(1+$J71)^(W$490-$K$490)))</f>
        <v>0</v>
      </c>
      <c r="X1779" s="357">
        <f>IF('PV Adoption'!T$4*(1/(1-'General Inputs'!$C$10))*$J1779*1000*$I1779 &lt;= ABS(($F1779-$E1779)*(1+$J71)^(X$490-$K$490)),'PV Adoption'!T$4*(1/(1-'General Inputs'!$C$10))*$J1779*1000*$I1779,ABS(($F1779-$E1779)*(1+$J71)^(X$490-$K$490)))</f>
        <v>0</v>
      </c>
      <c r="Y1779" s="357">
        <f>IF('PV Adoption'!U$4*(1/(1-'General Inputs'!$C$10))*$J1779*1000*$I1779 &lt;= ABS(($F1779-$E1779)*(1+$J71)^(Y$490-$K$490)),'PV Adoption'!U$4*(1/(1-'General Inputs'!$C$10))*$J1779*1000*$I1779,ABS(($F1779-$E1779)*(1+$J71)^(Y$490-$K$490)))</f>
        <v>0</v>
      </c>
      <c r="Z1779" s="357">
        <f>IF('PV Adoption'!V$4*(1/(1-'General Inputs'!$C$10))*$J1779*1000*$I1779 &lt;= ABS(($F1779-$E1779)*(1+$J71)^(Z$490-$K$490)),'PV Adoption'!V$4*(1/(1-'General Inputs'!$C$10))*$J1779*1000*$I1779,ABS(($F1779-$E1779)*(1+$J71)^(Z$490-$K$490)))</f>
        <v>0</v>
      </c>
      <c r="AA1779" s="357">
        <f>IF('PV Adoption'!W$4*(1/(1-'General Inputs'!$C$10))*$J1779*1000*$I1779 &lt;= ABS(($F1779-$E1779)*(1+$J71)^(AA$490-$K$490)),'PV Adoption'!W$4*(1/(1-'General Inputs'!$C$10))*$J1779*1000*$I1779,ABS(($F1779-$E1779)*(1+$J71)^(AA$490-$K$490)))</f>
        <v>0</v>
      </c>
      <c r="AB1779" s="357">
        <f>IF('PV Adoption'!X$4*(1/(1-'General Inputs'!$C$10))*$J1779*1000*$I1779 &lt;= ABS(($F1779-$E1779)*(1+$J71)^(AB$490-$K$490)),'PV Adoption'!X$4*(1/(1-'General Inputs'!$C$10))*$J1779*1000*$I1779,ABS(($F1779-$E1779)*(1+$J71)^(AB$490-$K$490)))</f>
        <v>0</v>
      </c>
      <c r="AC1779" s="357">
        <f>IF('PV Adoption'!Y$4*(1/(1-'General Inputs'!$C$10))*$J1779*1000*$I1779 &lt;= ABS(($F1779-$E1779)*(1+$J71)^(AC$490-$K$490)),'PV Adoption'!Y$4*(1/(1-'General Inputs'!$C$10))*$J1779*1000*$I1779,ABS(($F1779-$E1779)*(1+$J71)^(AC$490-$K$490)))</f>
        <v>0</v>
      </c>
      <c r="AD1779" s="357">
        <f>IF('PV Adoption'!Z$4*(1/(1-'General Inputs'!$C$10))*$J1779*1000*$I1779 &lt;= ABS(($F1779-$E1779)*(1+$J71)^(AD$490-$K$490)),'PV Adoption'!Z$4*(1/(1-'General Inputs'!$C$10))*$J1779*1000*$I1779,ABS(($F1779-$E1779)*(1+$J71)^(AD$490-$K$490)))</f>
        <v>0</v>
      </c>
      <c r="AE1779" s="357">
        <f>IF('PV Adoption'!AA$4*(1/(1-'General Inputs'!$C$10))*$J1779*1000*$I1779 &lt;= ABS(($F1779-$E1779)*(1+$J71)^(AE$490-$K$490)),'PV Adoption'!AA$4*(1/(1-'General Inputs'!$C$10))*$J1779*1000*$I1779,ABS(($F1779-$E1779)*(1+$J71)^(AE$490-$K$490)))</f>
        <v>0</v>
      </c>
      <c r="AF1779" s="357">
        <f>IF('PV Adoption'!AB$4*(1/(1-'General Inputs'!$C$10))*$J1779*1000*$I1779 &lt;= ABS(($F1779-$E1779)*(1+$J71)^(AF$490-$K$490)),'PV Adoption'!AB$4*(1/(1-'General Inputs'!$C$10))*$J1779*1000*$I1779,ABS(($F1779-$E1779)*(1+$J71)^(AF$490-$K$490)))</f>
        <v>0</v>
      </c>
      <c r="AG1779" s="357">
        <f>IF('PV Adoption'!AC$4*(1/(1-'General Inputs'!$C$10))*$J1779*1000*$I1779 &lt;= ABS(($F1779-$E1779)*(1+$J71)^(AG$490-$K$490)),'PV Adoption'!AC$4*(1/(1-'General Inputs'!$C$10))*$J1779*1000*$I1779,ABS(($F1779-$E1779)*(1+$J71)^(AG$490-$K$490)))</f>
        <v>0</v>
      </c>
      <c r="AH1779" s="357">
        <f>IF('PV Adoption'!AD$4*(1/(1-'General Inputs'!$C$10))*$J1779*1000*$I1779 &lt;= ABS(($F1779-$E1779)*(1+$J71)^(AH$490-$K$490)),'PV Adoption'!AD$4*(1/(1-'General Inputs'!$C$10))*$J1779*1000*$I1779,ABS(($F1779-$E1779)*(1+$J71)^(AH$490-$K$490)))</f>
        <v>0</v>
      </c>
      <c r="AI1779" s="357">
        <f>IF('PV Adoption'!AE$4*(1/(1-'General Inputs'!$C$10))*$J1779*1000*$I1779 &lt;= ABS(($F1779-$E1779)*(1+$J71)^(AI$490-$K$490)),'PV Adoption'!AE$4*(1/(1-'General Inputs'!$C$10))*$J1779*1000*$I1779,ABS(($F1779-$E1779)*(1+$J71)^(AI$490-$K$490)))</f>
        <v>0</v>
      </c>
      <c r="AJ1779" s="357">
        <f>IF('PV Adoption'!AF$4*(1/(1-'General Inputs'!$C$10))*$J1779*1000*$I1779 &lt;= ABS(($F1779-$E1779)*(1+$J71)^(AJ$490-$K$490)),'PV Adoption'!AF$4*(1/(1-'General Inputs'!$C$10))*$J1779*1000*$I1779,ABS(($F1779-$E1779)*(1+$J71)^(AJ$490-$K$490)))</f>
        <v>0</v>
      </c>
      <c r="AK1779" s="357">
        <v>173.09356789142052</v>
      </c>
      <c r="AL1779" s="357">
        <v>173.29252887108277</v>
      </c>
      <c r="AM1779" s="357">
        <v>173.49171854480866</v>
      </c>
    </row>
    <row r="1780" spans="1:39" x14ac:dyDescent="0.25">
      <c r="A1780" s="353" t="s">
        <v>238</v>
      </c>
      <c r="B1780" s="353" t="s">
        <v>389</v>
      </c>
      <c r="C1780" s="441">
        <f t="shared" ref="C1780:H1780" si="1231">C72</f>
        <v>6250</v>
      </c>
      <c r="D1780" s="441"/>
      <c r="E1780" s="441"/>
      <c r="F1780" s="441"/>
      <c r="G1780" s="441"/>
      <c r="H1780" s="441">
        <f t="shared" si="1231"/>
        <v>0</v>
      </c>
      <c r="I1780" s="470">
        <f>IFERROR(VLOOKUP(B1780,Coincidence!$B$2:$E$242,4,FALSE)*IF($G1780="Winter",'General Inputs'!$C$25,'General Inputs'!$C$24),IF($G1780="Winter",'General Inputs'!$C$25,'General Inputs'!$C$24))</f>
        <v>0.52140604400000001</v>
      </c>
      <c r="J1780" s="466">
        <f>'Nameplate by Substation'!H72</f>
        <v>2.8941458431107027E-3</v>
      </c>
      <c r="K1780" s="357">
        <f>IF('PV Adoption'!G$4*(1/(1-'General Inputs'!$C$10))*$J1780*1000*$I1780 &lt;= ABS(($F1780-$E1780)*(1+$J72)^(K$490-$K$490)),'PV Adoption'!G$4*(1/(1-'General Inputs'!$C$10))*$J1780*1000*$I1780,ABS(($F1780-$E1780)*(1+$J72)^(K$490-$K$490)))</f>
        <v>0</v>
      </c>
      <c r="L1780" s="357">
        <f>IF('PV Adoption'!H$4*(1/(1-'General Inputs'!$C$10))*$J1780*1000*$I1780 &lt;= ABS(($F1780-$E1780)*(1+$J72)^(L$490-$K$490)),'PV Adoption'!H$4*(1/(1-'General Inputs'!$C$10))*$J1780*1000*$I1780,ABS(($F1780-$E1780)*(1+$J72)^(L$490-$K$490)))</f>
        <v>0</v>
      </c>
      <c r="M1780" s="357">
        <f>IF('PV Adoption'!I$4*(1/(1-'General Inputs'!$C$10))*$J1780*1000*$I1780 &lt;= ABS(($F1780-$E1780)*(1+$J72)^(M$490-$K$490)),'PV Adoption'!I$4*(1/(1-'General Inputs'!$C$10))*$J1780*1000*$I1780,ABS(($F1780-$E1780)*(1+$J72)^(M$490-$K$490)))</f>
        <v>0</v>
      </c>
      <c r="N1780" s="357">
        <f>IF('PV Adoption'!J$4*(1/(1-'General Inputs'!$C$10))*$J1780*1000*$I1780 &lt;= ABS(($F1780-$E1780)*(1+$J72)^(N$490-$K$490)),'PV Adoption'!J$4*(1/(1-'General Inputs'!$C$10))*$J1780*1000*$I1780,ABS(($F1780-$E1780)*(1+$J72)^(N$490-$K$490)))</f>
        <v>0</v>
      </c>
      <c r="O1780" s="357">
        <f>IF('PV Adoption'!K$4*(1/(1-'General Inputs'!$C$10))*$J1780*1000*$I1780 &lt;= ABS(($F1780-$E1780)*(1+$J72)^(O$490-$K$490)),'PV Adoption'!K$4*(1/(1-'General Inputs'!$C$10))*$J1780*1000*$I1780,ABS(($F1780-$E1780)*(1+$J72)^(O$490-$K$490)))</f>
        <v>0</v>
      </c>
      <c r="P1780" s="357">
        <f>IF('PV Adoption'!L$4*(1/(1-'General Inputs'!$C$10))*$J1780*1000*$I1780 &lt;= ABS(($F1780-$E1780)*(1+$J72)^(P$490-$K$490)),'PV Adoption'!L$4*(1/(1-'General Inputs'!$C$10))*$J1780*1000*$I1780,ABS(($F1780-$E1780)*(1+$J72)^(P$490-$K$490)))</f>
        <v>0</v>
      </c>
      <c r="Q1780" s="357">
        <f>IF('PV Adoption'!M$4*(1/(1-'General Inputs'!$C$10))*$J1780*1000*$I1780 &lt;= ABS(($F1780-$E1780)*(1+$J72)^(Q$490-$K$490)),'PV Adoption'!M$4*(1/(1-'General Inputs'!$C$10))*$J1780*1000*$I1780,ABS(($F1780-$E1780)*(1+$J72)^(Q$490-$K$490)))</f>
        <v>0</v>
      </c>
      <c r="R1780" s="357">
        <f>IF('PV Adoption'!N$4*(1/(1-'General Inputs'!$C$10))*$J1780*1000*$I1780 &lt;= ABS(($F1780-$E1780)*(1+$J72)^(R$490-$K$490)),'PV Adoption'!N$4*(1/(1-'General Inputs'!$C$10))*$J1780*1000*$I1780,ABS(($F1780-$E1780)*(1+$J72)^(R$490-$K$490)))</f>
        <v>0</v>
      </c>
      <c r="S1780" s="357">
        <f>IF('PV Adoption'!O$4*(1/(1-'General Inputs'!$C$10))*$J1780*1000*$I1780 &lt;= ABS(($F1780-$E1780)*(1+$J72)^(S$490-$K$490)),'PV Adoption'!O$4*(1/(1-'General Inputs'!$C$10))*$J1780*1000*$I1780,ABS(($F1780-$E1780)*(1+$J72)^(S$490-$K$490)))</f>
        <v>0</v>
      </c>
      <c r="T1780" s="357">
        <f>IF('PV Adoption'!P$4*(1/(1-'General Inputs'!$C$10))*$J1780*1000*$I1780 &lt;= ABS(($F1780-$E1780)*(1+$J72)^(T$490-$K$490)),'PV Adoption'!P$4*(1/(1-'General Inputs'!$C$10))*$J1780*1000*$I1780,ABS(($F1780-$E1780)*(1+$J72)^(T$490-$K$490)))</f>
        <v>0</v>
      </c>
      <c r="U1780" s="357">
        <f>IF('PV Adoption'!Q$4*(1/(1-'General Inputs'!$C$10))*$J1780*1000*$I1780 &lt;= ABS(($F1780-$E1780)*(1+$J72)^(U$490-$K$490)),'PV Adoption'!Q$4*(1/(1-'General Inputs'!$C$10))*$J1780*1000*$I1780,ABS(($F1780-$E1780)*(1+$J72)^(U$490-$K$490)))</f>
        <v>0</v>
      </c>
      <c r="V1780" s="357">
        <f>IF('PV Adoption'!R$4*(1/(1-'General Inputs'!$C$10))*$J1780*1000*$I1780 &lt;= ABS(($F1780-$E1780)*(1+$J72)^(V$490-$K$490)),'PV Adoption'!R$4*(1/(1-'General Inputs'!$C$10))*$J1780*1000*$I1780,ABS(($F1780-$E1780)*(1+$J72)^(V$490-$K$490)))</f>
        <v>0</v>
      </c>
      <c r="W1780" s="357">
        <f>IF('PV Adoption'!S$4*(1/(1-'General Inputs'!$C$10))*$J1780*1000*$I1780 &lt;= ABS(($F1780-$E1780)*(1+$J72)^(W$490-$K$490)),'PV Adoption'!S$4*(1/(1-'General Inputs'!$C$10))*$J1780*1000*$I1780,ABS(($F1780-$E1780)*(1+$J72)^(W$490-$K$490)))</f>
        <v>0</v>
      </c>
      <c r="X1780" s="357">
        <f>IF('PV Adoption'!T$4*(1/(1-'General Inputs'!$C$10))*$J1780*1000*$I1780 &lt;= ABS(($F1780-$E1780)*(1+$J72)^(X$490-$K$490)),'PV Adoption'!T$4*(1/(1-'General Inputs'!$C$10))*$J1780*1000*$I1780,ABS(($F1780-$E1780)*(1+$J72)^(X$490-$K$490)))</f>
        <v>0</v>
      </c>
      <c r="Y1780" s="357">
        <f>IF('PV Adoption'!U$4*(1/(1-'General Inputs'!$C$10))*$J1780*1000*$I1780 &lt;= ABS(($F1780-$E1780)*(1+$J72)^(Y$490-$K$490)),'PV Adoption'!U$4*(1/(1-'General Inputs'!$C$10))*$J1780*1000*$I1780,ABS(($F1780-$E1780)*(1+$J72)^(Y$490-$K$490)))</f>
        <v>0</v>
      </c>
      <c r="Z1780" s="357">
        <f>IF('PV Adoption'!V$4*(1/(1-'General Inputs'!$C$10))*$J1780*1000*$I1780 &lt;= ABS(($F1780-$E1780)*(1+$J72)^(Z$490-$K$490)),'PV Adoption'!V$4*(1/(1-'General Inputs'!$C$10))*$J1780*1000*$I1780,ABS(($F1780-$E1780)*(1+$J72)^(Z$490-$K$490)))</f>
        <v>0</v>
      </c>
      <c r="AA1780" s="357">
        <f>IF('PV Adoption'!W$4*(1/(1-'General Inputs'!$C$10))*$J1780*1000*$I1780 &lt;= ABS(($F1780-$E1780)*(1+$J72)^(AA$490-$K$490)),'PV Adoption'!W$4*(1/(1-'General Inputs'!$C$10))*$J1780*1000*$I1780,ABS(($F1780-$E1780)*(1+$J72)^(AA$490-$K$490)))</f>
        <v>0</v>
      </c>
      <c r="AB1780" s="357">
        <f>IF('PV Adoption'!X$4*(1/(1-'General Inputs'!$C$10))*$J1780*1000*$I1780 &lt;= ABS(($F1780-$E1780)*(1+$J72)^(AB$490-$K$490)),'PV Adoption'!X$4*(1/(1-'General Inputs'!$C$10))*$J1780*1000*$I1780,ABS(($F1780-$E1780)*(1+$J72)^(AB$490-$K$490)))</f>
        <v>0</v>
      </c>
      <c r="AC1780" s="357">
        <f>IF('PV Adoption'!Y$4*(1/(1-'General Inputs'!$C$10))*$J1780*1000*$I1780 &lt;= ABS(($F1780-$E1780)*(1+$J72)^(AC$490-$K$490)),'PV Adoption'!Y$4*(1/(1-'General Inputs'!$C$10))*$J1780*1000*$I1780,ABS(($F1780-$E1780)*(1+$J72)^(AC$490-$K$490)))</f>
        <v>0</v>
      </c>
      <c r="AD1780" s="357">
        <f>IF('PV Adoption'!Z$4*(1/(1-'General Inputs'!$C$10))*$J1780*1000*$I1780 &lt;= ABS(($F1780-$E1780)*(1+$J72)^(AD$490-$K$490)),'PV Adoption'!Z$4*(1/(1-'General Inputs'!$C$10))*$J1780*1000*$I1780,ABS(($F1780-$E1780)*(1+$J72)^(AD$490-$K$490)))</f>
        <v>0</v>
      </c>
      <c r="AE1780" s="357">
        <f>IF('PV Adoption'!AA$4*(1/(1-'General Inputs'!$C$10))*$J1780*1000*$I1780 &lt;= ABS(($F1780-$E1780)*(1+$J72)^(AE$490-$K$490)),'PV Adoption'!AA$4*(1/(1-'General Inputs'!$C$10))*$J1780*1000*$I1780,ABS(($F1780-$E1780)*(1+$J72)^(AE$490-$K$490)))</f>
        <v>0</v>
      </c>
      <c r="AF1780" s="357">
        <f>IF('PV Adoption'!AB$4*(1/(1-'General Inputs'!$C$10))*$J1780*1000*$I1780 &lt;= ABS(($F1780-$E1780)*(1+$J72)^(AF$490-$K$490)),'PV Adoption'!AB$4*(1/(1-'General Inputs'!$C$10))*$J1780*1000*$I1780,ABS(($F1780-$E1780)*(1+$J72)^(AF$490-$K$490)))</f>
        <v>0</v>
      </c>
      <c r="AG1780" s="357">
        <f>IF('PV Adoption'!AC$4*(1/(1-'General Inputs'!$C$10))*$J1780*1000*$I1780 &lt;= ABS(($F1780-$E1780)*(1+$J72)^(AG$490-$K$490)),'PV Adoption'!AC$4*(1/(1-'General Inputs'!$C$10))*$J1780*1000*$I1780,ABS(($F1780-$E1780)*(1+$J72)^(AG$490-$K$490)))</f>
        <v>0</v>
      </c>
      <c r="AH1780" s="357">
        <f>IF('PV Adoption'!AD$4*(1/(1-'General Inputs'!$C$10))*$J1780*1000*$I1780 &lt;= ABS(($F1780-$E1780)*(1+$J72)^(AH$490-$K$490)),'PV Adoption'!AD$4*(1/(1-'General Inputs'!$C$10))*$J1780*1000*$I1780,ABS(($F1780-$E1780)*(1+$J72)^(AH$490-$K$490)))</f>
        <v>0</v>
      </c>
      <c r="AI1780" s="357">
        <f>IF('PV Adoption'!AE$4*(1/(1-'General Inputs'!$C$10))*$J1780*1000*$I1780 &lt;= ABS(($F1780-$E1780)*(1+$J72)^(AI$490-$K$490)),'PV Adoption'!AE$4*(1/(1-'General Inputs'!$C$10))*$J1780*1000*$I1780,ABS(($F1780-$E1780)*(1+$J72)^(AI$490-$K$490)))</f>
        <v>0</v>
      </c>
      <c r="AJ1780" s="357">
        <f>IF('PV Adoption'!AF$4*(1/(1-'General Inputs'!$C$10))*$J1780*1000*$I1780 &lt;= ABS(($F1780-$E1780)*(1+$J72)^(AJ$490-$K$490)),'PV Adoption'!AF$4*(1/(1-'General Inputs'!$C$10))*$J1780*1000*$I1780,ABS(($F1780-$E1780)*(1+$J72)^(AJ$490-$K$490)))</f>
        <v>0</v>
      </c>
      <c r="AK1780" s="357">
        <v>0</v>
      </c>
      <c r="AL1780" s="357">
        <v>0</v>
      </c>
      <c r="AM1780" s="357">
        <v>0</v>
      </c>
    </row>
    <row r="1781" spans="1:39" x14ac:dyDescent="0.25">
      <c r="A1781" s="353" t="s">
        <v>510</v>
      </c>
      <c r="B1781" s="353" t="s">
        <v>511</v>
      </c>
      <c r="C1781" s="441">
        <f t="shared" ref="C1781:H1781" si="1232">C73</f>
        <v>9375</v>
      </c>
      <c r="D1781" s="441"/>
      <c r="E1781" s="441"/>
      <c r="F1781" s="441"/>
      <c r="G1781" s="441"/>
      <c r="H1781" s="441">
        <f t="shared" si="1232"/>
        <v>0</v>
      </c>
      <c r="I1781" s="470">
        <f>IFERROR(VLOOKUP(B1781,Coincidence!$B$2:$E$242,4,FALSE)*IF($G1781="Winter",'General Inputs'!$C$25,'General Inputs'!$C$24),IF($G1781="Winter",'General Inputs'!$C$25,'General Inputs'!$C$24))</f>
        <v>0.52140604400000001</v>
      </c>
      <c r="J1781" s="466">
        <f>'Nameplate by Substation'!H73</f>
        <v>1.2409801057069031E-3</v>
      </c>
      <c r="K1781" s="357">
        <f>IF('PV Adoption'!G$4*(1/(1-'General Inputs'!$C$10))*$J1781*1000*$I1781 &lt;= ABS(($F1781-$E1781)*(1+$J73)^(K$490-$K$490)),'PV Adoption'!G$4*(1/(1-'General Inputs'!$C$10))*$J1781*1000*$I1781,ABS(($F1781-$E1781)*(1+$J73)^(K$490-$K$490)))</f>
        <v>0</v>
      </c>
      <c r="L1781" s="357">
        <f>IF('PV Adoption'!H$4*(1/(1-'General Inputs'!$C$10))*$J1781*1000*$I1781 &lt;= ABS(($F1781-$E1781)*(1+$J73)^(L$490-$K$490)),'PV Adoption'!H$4*(1/(1-'General Inputs'!$C$10))*$J1781*1000*$I1781,ABS(($F1781-$E1781)*(1+$J73)^(L$490-$K$490)))</f>
        <v>0</v>
      </c>
      <c r="M1781" s="357">
        <f>IF('PV Adoption'!I$4*(1/(1-'General Inputs'!$C$10))*$J1781*1000*$I1781 &lt;= ABS(($F1781-$E1781)*(1+$J73)^(M$490-$K$490)),'PV Adoption'!I$4*(1/(1-'General Inputs'!$C$10))*$J1781*1000*$I1781,ABS(($F1781-$E1781)*(1+$J73)^(M$490-$K$490)))</f>
        <v>0</v>
      </c>
      <c r="N1781" s="357">
        <f>IF('PV Adoption'!J$4*(1/(1-'General Inputs'!$C$10))*$J1781*1000*$I1781 &lt;= ABS(($F1781-$E1781)*(1+$J73)^(N$490-$K$490)),'PV Adoption'!J$4*(1/(1-'General Inputs'!$C$10))*$J1781*1000*$I1781,ABS(($F1781-$E1781)*(1+$J73)^(N$490-$K$490)))</f>
        <v>0</v>
      </c>
      <c r="O1781" s="357">
        <f>IF('PV Adoption'!K$4*(1/(1-'General Inputs'!$C$10))*$J1781*1000*$I1781 &lt;= ABS(($F1781-$E1781)*(1+$J73)^(O$490-$K$490)),'PV Adoption'!K$4*(1/(1-'General Inputs'!$C$10))*$J1781*1000*$I1781,ABS(($F1781-$E1781)*(1+$J73)^(O$490-$K$490)))</f>
        <v>0</v>
      </c>
      <c r="P1781" s="357">
        <f>IF('PV Adoption'!L$4*(1/(1-'General Inputs'!$C$10))*$J1781*1000*$I1781 &lt;= ABS(($F1781-$E1781)*(1+$J73)^(P$490-$K$490)),'PV Adoption'!L$4*(1/(1-'General Inputs'!$C$10))*$J1781*1000*$I1781,ABS(($F1781-$E1781)*(1+$J73)^(P$490-$K$490)))</f>
        <v>0</v>
      </c>
      <c r="Q1781" s="357">
        <f>IF('PV Adoption'!M$4*(1/(1-'General Inputs'!$C$10))*$J1781*1000*$I1781 &lt;= ABS(($F1781-$E1781)*(1+$J73)^(Q$490-$K$490)),'PV Adoption'!M$4*(1/(1-'General Inputs'!$C$10))*$J1781*1000*$I1781,ABS(($F1781-$E1781)*(1+$J73)^(Q$490-$K$490)))</f>
        <v>0</v>
      </c>
      <c r="R1781" s="357">
        <f>IF('PV Adoption'!N$4*(1/(1-'General Inputs'!$C$10))*$J1781*1000*$I1781 &lt;= ABS(($F1781-$E1781)*(1+$J73)^(R$490-$K$490)),'PV Adoption'!N$4*(1/(1-'General Inputs'!$C$10))*$J1781*1000*$I1781,ABS(($F1781-$E1781)*(1+$J73)^(R$490-$K$490)))</f>
        <v>0</v>
      </c>
      <c r="S1781" s="357">
        <f>IF('PV Adoption'!O$4*(1/(1-'General Inputs'!$C$10))*$J1781*1000*$I1781 &lt;= ABS(($F1781-$E1781)*(1+$J73)^(S$490-$K$490)),'PV Adoption'!O$4*(1/(1-'General Inputs'!$C$10))*$J1781*1000*$I1781,ABS(($F1781-$E1781)*(1+$J73)^(S$490-$K$490)))</f>
        <v>0</v>
      </c>
      <c r="T1781" s="357">
        <f>IF('PV Adoption'!P$4*(1/(1-'General Inputs'!$C$10))*$J1781*1000*$I1781 &lt;= ABS(($F1781-$E1781)*(1+$J73)^(T$490-$K$490)),'PV Adoption'!P$4*(1/(1-'General Inputs'!$C$10))*$J1781*1000*$I1781,ABS(($F1781-$E1781)*(1+$J73)^(T$490-$K$490)))</f>
        <v>0</v>
      </c>
      <c r="U1781" s="357">
        <f>IF('PV Adoption'!Q$4*(1/(1-'General Inputs'!$C$10))*$J1781*1000*$I1781 &lt;= ABS(($F1781-$E1781)*(1+$J73)^(U$490-$K$490)),'PV Adoption'!Q$4*(1/(1-'General Inputs'!$C$10))*$J1781*1000*$I1781,ABS(($F1781-$E1781)*(1+$J73)^(U$490-$K$490)))</f>
        <v>0</v>
      </c>
      <c r="V1781" s="357">
        <f>IF('PV Adoption'!R$4*(1/(1-'General Inputs'!$C$10))*$J1781*1000*$I1781 &lt;= ABS(($F1781-$E1781)*(1+$J73)^(V$490-$K$490)),'PV Adoption'!R$4*(1/(1-'General Inputs'!$C$10))*$J1781*1000*$I1781,ABS(($F1781-$E1781)*(1+$J73)^(V$490-$K$490)))</f>
        <v>0</v>
      </c>
      <c r="W1781" s="357">
        <f>IF('PV Adoption'!S$4*(1/(1-'General Inputs'!$C$10))*$J1781*1000*$I1781 &lt;= ABS(($F1781-$E1781)*(1+$J73)^(W$490-$K$490)),'PV Adoption'!S$4*(1/(1-'General Inputs'!$C$10))*$J1781*1000*$I1781,ABS(($F1781-$E1781)*(1+$J73)^(W$490-$K$490)))</f>
        <v>0</v>
      </c>
      <c r="X1781" s="357">
        <f>IF('PV Adoption'!T$4*(1/(1-'General Inputs'!$C$10))*$J1781*1000*$I1781 &lt;= ABS(($F1781-$E1781)*(1+$J73)^(X$490-$K$490)),'PV Adoption'!T$4*(1/(1-'General Inputs'!$C$10))*$J1781*1000*$I1781,ABS(($F1781-$E1781)*(1+$J73)^(X$490-$K$490)))</f>
        <v>0</v>
      </c>
      <c r="Y1781" s="357">
        <f>IF('PV Adoption'!U$4*(1/(1-'General Inputs'!$C$10))*$J1781*1000*$I1781 &lt;= ABS(($F1781-$E1781)*(1+$J73)^(Y$490-$K$490)),'PV Adoption'!U$4*(1/(1-'General Inputs'!$C$10))*$J1781*1000*$I1781,ABS(($F1781-$E1781)*(1+$J73)^(Y$490-$K$490)))</f>
        <v>0</v>
      </c>
      <c r="Z1781" s="357">
        <f>IF('PV Adoption'!V$4*(1/(1-'General Inputs'!$C$10))*$J1781*1000*$I1781 &lt;= ABS(($F1781-$E1781)*(1+$J73)^(Z$490-$K$490)),'PV Adoption'!V$4*(1/(1-'General Inputs'!$C$10))*$J1781*1000*$I1781,ABS(($F1781-$E1781)*(1+$J73)^(Z$490-$K$490)))</f>
        <v>0</v>
      </c>
      <c r="AA1781" s="357">
        <f>IF('PV Adoption'!W$4*(1/(1-'General Inputs'!$C$10))*$J1781*1000*$I1781 &lt;= ABS(($F1781-$E1781)*(1+$J73)^(AA$490-$K$490)),'PV Adoption'!W$4*(1/(1-'General Inputs'!$C$10))*$J1781*1000*$I1781,ABS(($F1781-$E1781)*(1+$J73)^(AA$490-$K$490)))</f>
        <v>0</v>
      </c>
      <c r="AB1781" s="357">
        <f>IF('PV Adoption'!X$4*(1/(1-'General Inputs'!$C$10))*$J1781*1000*$I1781 &lt;= ABS(($F1781-$E1781)*(1+$J73)^(AB$490-$K$490)),'PV Adoption'!X$4*(1/(1-'General Inputs'!$C$10))*$J1781*1000*$I1781,ABS(($F1781-$E1781)*(1+$J73)^(AB$490-$K$490)))</f>
        <v>0</v>
      </c>
      <c r="AC1781" s="357">
        <f>IF('PV Adoption'!Y$4*(1/(1-'General Inputs'!$C$10))*$J1781*1000*$I1781 &lt;= ABS(($F1781-$E1781)*(1+$J73)^(AC$490-$K$490)),'PV Adoption'!Y$4*(1/(1-'General Inputs'!$C$10))*$J1781*1000*$I1781,ABS(($F1781-$E1781)*(1+$J73)^(AC$490-$K$490)))</f>
        <v>0</v>
      </c>
      <c r="AD1781" s="357">
        <f>IF('PV Adoption'!Z$4*(1/(1-'General Inputs'!$C$10))*$J1781*1000*$I1781 &lt;= ABS(($F1781-$E1781)*(1+$J73)^(AD$490-$K$490)),'PV Adoption'!Z$4*(1/(1-'General Inputs'!$C$10))*$J1781*1000*$I1781,ABS(($F1781-$E1781)*(1+$J73)^(AD$490-$K$490)))</f>
        <v>0</v>
      </c>
      <c r="AE1781" s="357">
        <f>IF('PV Adoption'!AA$4*(1/(1-'General Inputs'!$C$10))*$J1781*1000*$I1781 &lt;= ABS(($F1781-$E1781)*(1+$J73)^(AE$490-$K$490)),'PV Adoption'!AA$4*(1/(1-'General Inputs'!$C$10))*$J1781*1000*$I1781,ABS(($F1781-$E1781)*(1+$J73)^(AE$490-$K$490)))</f>
        <v>0</v>
      </c>
      <c r="AF1781" s="357">
        <f>IF('PV Adoption'!AB$4*(1/(1-'General Inputs'!$C$10))*$J1781*1000*$I1781 &lt;= ABS(($F1781-$E1781)*(1+$J73)^(AF$490-$K$490)),'PV Adoption'!AB$4*(1/(1-'General Inputs'!$C$10))*$J1781*1000*$I1781,ABS(($F1781-$E1781)*(1+$J73)^(AF$490-$K$490)))</f>
        <v>0</v>
      </c>
      <c r="AG1781" s="357">
        <f>IF('PV Adoption'!AC$4*(1/(1-'General Inputs'!$C$10))*$J1781*1000*$I1781 &lt;= ABS(($F1781-$E1781)*(1+$J73)^(AG$490-$K$490)),'PV Adoption'!AC$4*(1/(1-'General Inputs'!$C$10))*$J1781*1000*$I1781,ABS(($F1781-$E1781)*(1+$J73)^(AG$490-$K$490)))</f>
        <v>0</v>
      </c>
      <c r="AH1781" s="357">
        <f>IF('PV Adoption'!AD$4*(1/(1-'General Inputs'!$C$10))*$J1781*1000*$I1781 &lt;= ABS(($F1781-$E1781)*(1+$J73)^(AH$490-$K$490)),'PV Adoption'!AD$4*(1/(1-'General Inputs'!$C$10))*$J1781*1000*$I1781,ABS(($F1781-$E1781)*(1+$J73)^(AH$490-$K$490)))</f>
        <v>0</v>
      </c>
      <c r="AI1781" s="357">
        <f>IF('PV Adoption'!AE$4*(1/(1-'General Inputs'!$C$10))*$J1781*1000*$I1781 &lt;= ABS(($F1781-$E1781)*(1+$J73)^(AI$490-$K$490)),'PV Adoption'!AE$4*(1/(1-'General Inputs'!$C$10))*$J1781*1000*$I1781,ABS(($F1781-$E1781)*(1+$J73)^(AI$490-$K$490)))</f>
        <v>0</v>
      </c>
      <c r="AJ1781" s="357">
        <f>IF('PV Adoption'!AF$4*(1/(1-'General Inputs'!$C$10))*$J1781*1000*$I1781 &lt;= ABS(($F1781-$E1781)*(1+$J73)^(AJ$490-$K$490)),'PV Adoption'!AF$4*(1/(1-'General Inputs'!$C$10))*$J1781*1000*$I1781,ABS(($F1781-$E1781)*(1+$J73)^(AJ$490-$K$490)))</f>
        <v>0</v>
      </c>
      <c r="AK1781" s="357">
        <v>0</v>
      </c>
      <c r="AL1781" s="357">
        <v>0</v>
      </c>
      <c r="AM1781" s="357">
        <v>0</v>
      </c>
    </row>
    <row r="1782" spans="1:39" x14ac:dyDescent="0.25">
      <c r="A1782" s="353" t="s">
        <v>321</v>
      </c>
      <c r="B1782" s="353" t="s">
        <v>321</v>
      </c>
      <c r="C1782" s="441">
        <f t="shared" ref="C1782:H1782" si="1233">C74</f>
        <v>5000</v>
      </c>
      <c r="D1782" s="441"/>
      <c r="E1782" s="441"/>
      <c r="F1782" s="441"/>
      <c r="G1782" s="441"/>
      <c r="H1782" s="441">
        <f t="shared" si="1233"/>
        <v>0</v>
      </c>
      <c r="I1782" s="470">
        <f>IFERROR(VLOOKUP(B1782,Coincidence!$B$2:$E$242,4,FALSE)*IF($G1782="Winter",'General Inputs'!$C$25,'General Inputs'!$C$24),IF($G1782="Winter",'General Inputs'!$C$25,'General Inputs'!$C$24))</f>
        <v>0.52140604400000001</v>
      </c>
      <c r="J1782" s="466">
        <f>'Nameplate by Substation'!H74</f>
        <v>4.5354361274402332E-3</v>
      </c>
      <c r="K1782" s="357">
        <f>IF('PV Adoption'!G$4*(1/(1-'General Inputs'!$C$10))*$J1782*1000*$I1782 &lt;= ABS(($F1782-$E1782)*(1+$J74)^(K$490-$K$490)),'PV Adoption'!G$4*(1/(1-'General Inputs'!$C$10))*$J1782*1000*$I1782,ABS(($F1782-$E1782)*(1+$J74)^(K$490-$K$490)))</f>
        <v>0</v>
      </c>
      <c r="L1782" s="357">
        <f>IF('PV Adoption'!H$4*(1/(1-'General Inputs'!$C$10))*$J1782*1000*$I1782 &lt;= ABS(($F1782-$E1782)*(1+$J74)^(L$490-$K$490)),'PV Adoption'!H$4*(1/(1-'General Inputs'!$C$10))*$J1782*1000*$I1782,ABS(($F1782-$E1782)*(1+$J74)^(L$490-$K$490)))</f>
        <v>0</v>
      </c>
      <c r="M1782" s="357">
        <f>IF('PV Adoption'!I$4*(1/(1-'General Inputs'!$C$10))*$J1782*1000*$I1782 &lt;= ABS(($F1782-$E1782)*(1+$J74)^(M$490-$K$490)),'PV Adoption'!I$4*(1/(1-'General Inputs'!$C$10))*$J1782*1000*$I1782,ABS(($F1782-$E1782)*(1+$J74)^(M$490-$K$490)))</f>
        <v>0</v>
      </c>
      <c r="N1782" s="357">
        <f>IF('PV Adoption'!J$4*(1/(1-'General Inputs'!$C$10))*$J1782*1000*$I1782 &lt;= ABS(($F1782-$E1782)*(1+$J74)^(N$490-$K$490)),'PV Adoption'!J$4*(1/(1-'General Inputs'!$C$10))*$J1782*1000*$I1782,ABS(($F1782-$E1782)*(1+$J74)^(N$490-$K$490)))</f>
        <v>0</v>
      </c>
      <c r="O1782" s="357">
        <f>IF('PV Adoption'!K$4*(1/(1-'General Inputs'!$C$10))*$J1782*1000*$I1782 &lt;= ABS(($F1782-$E1782)*(1+$J74)^(O$490-$K$490)),'PV Adoption'!K$4*(1/(1-'General Inputs'!$C$10))*$J1782*1000*$I1782,ABS(($F1782-$E1782)*(1+$J74)^(O$490-$K$490)))</f>
        <v>0</v>
      </c>
      <c r="P1782" s="357">
        <f>IF('PV Adoption'!L$4*(1/(1-'General Inputs'!$C$10))*$J1782*1000*$I1782 &lt;= ABS(($F1782-$E1782)*(1+$J74)^(P$490-$K$490)),'PV Adoption'!L$4*(1/(1-'General Inputs'!$C$10))*$J1782*1000*$I1782,ABS(($F1782-$E1782)*(1+$J74)^(P$490-$K$490)))</f>
        <v>0</v>
      </c>
      <c r="Q1782" s="357">
        <f>IF('PV Adoption'!M$4*(1/(1-'General Inputs'!$C$10))*$J1782*1000*$I1782 &lt;= ABS(($F1782-$E1782)*(1+$J74)^(Q$490-$K$490)),'PV Adoption'!M$4*(1/(1-'General Inputs'!$C$10))*$J1782*1000*$I1782,ABS(($F1782-$E1782)*(1+$J74)^(Q$490-$K$490)))</f>
        <v>0</v>
      </c>
      <c r="R1782" s="357">
        <f>IF('PV Adoption'!N$4*(1/(1-'General Inputs'!$C$10))*$J1782*1000*$I1782 &lt;= ABS(($F1782-$E1782)*(1+$J74)^(R$490-$K$490)),'PV Adoption'!N$4*(1/(1-'General Inputs'!$C$10))*$J1782*1000*$I1782,ABS(($F1782-$E1782)*(1+$J74)^(R$490-$K$490)))</f>
        <v>0</v>
      </c>
      <c r="S1782" s="357">
        <f>IF('PV Adoption'!O$4*(1/(1-'General Inputs'!$C$10))*$J1782*1000*$I1782 &lt;= ABS(($F1782-$E1782)*(1+$J74)^(S$490-$K$490)),'PV Adoption'!O$4*(1/(1-'General Inputs'!$C$10))*$J1782*1000*$I1782,ABS(($F1782-$E1782)*(1+$J74)^(S$490-$K$490)))</f>
        <v>0</v>
      </c>
      <c r="T1782" s="357">
        <f>IF('PV Adoption'!P$4*(1/(1-'General Inputs'!$C$10))*$J1782*1000*$I1782 &lt;= ABS(($F1782-$E1782)*(1+$J74)^(T$490-$K$490)),'PV Adoption'!P$4*(1/(1-'General Inputs'!$C$10))*$J1782*1000*$I1782,ABS(($F1782-$E1782)*(1+$J74)^(T$490-$K$490)))</f>
        <v>0</v>
      </c>
      <c r="U1782" s="357">
        <f>IF('PV Adoption'!Q$4*(1/(1-'General Inputs'!$C$10))*$J1782*1000*$I1782 &lt;= ABS(($F1782-$E1782)*(1+$J74)^(U$490-$K$490)),'PV Adoption'!Q$4*(1/(1-'General Inputs'!$C$10))*$J1782*1000*$I1782,ABS(($F1782-$E1782)*(1+$J74)^(U$490-$K$490)))</f>
        <v>0</v>
      </c>
      <c r="V1782" s="357">
        <f>IF('PV Adoption'!R$4*(1/(1-'General Inputs'!$C$10))*$J1782*1000*$I1782 &lt;= ABS(($F1782-$E1782)*(1+$J74)^(V$490-$K$490)),'PV Adoption'!R$4*(1/(1-'General Inputs'!$C$10))*$J1782*1000*$I1782,ABS(($F1782-$E1782)*(1+$J74)^(V$490-$K$490)))</f>
        <v>0</v>
      </c>
      <c r="W1782" s="357">
        <f>IF('PV Adoption'!S$4*(1/(1-'General Inputs'!$C$10))*$J1782*1000*$I1782 &lt;= ABS(($F1782-$E1782)*(1+$J74)^(W$490-$K$490)),'PV Adoption'!S$4*(1/(1-'General Inputs'!$C$10))*$J1782*1000*$I1782,ABS(($F1782-$E1782)*(1+$J74)^(W$490-$K$490)))</f>
        <v>0</v>
      </c>
      <c r="X1782" s="357">
        <f>IF('PV Adoption'!T$4*(1/(1-'General Inputs'!$C$10))*$J1782*1000*$I1782 &lt;= ABS(($F1782-$E1782)*(1+$J74)^(X$490-$K$490)),'PV Adoption'!T$4*(1/(1-'General Inputs'!$C$10))*$J1782*1000*$I1782,ABS(($F1782-$E1782)*(1+$J74)^(X$490-$K$490)))</f>
        <v>0</v>
      </c>
      <c r="Y1782" s="357">
        <f>IF('PV Adoption'!U$4*(1/(1-'General Inputs'!$C$10))*$J1782*1000*$I1782 &lt;= ABS(($F1782-$E1782)*(1+$J74)^(Y$490-$K$490)),'PV Adoption'!U$4*(1/(1-'General Inputs'!$C$10))*$J1782*1000*$I1782,ABS(($F1782-$E1782)*(1+$J74)^(Y$490-$K$490)))</f>
        <v>0</v>
      </c>
      <c r="Z1782" s="357">
        <f>IF('PV Adoption'!V$4*(1/(1-'General Inputs'!$C$10))*$J1782*1000*$I1782 &lt;= ABS(($F1782-$E1782)*(1+$J74)^(Z$490-$K$490)),'PV Adoption'!V$4*(1/(1-'General Inputs'!$C$10))*$J1782*1000*$I1782,ABS(($F1782-$E1782)*(1+$J74)^(Z$490-$K$490)))</f>
        <v>0</v>
      </c>
      <c r="AA1782" s="357">
        <f>IF('PV Adoption'!W$4*(1/(1-'General Inputs'!$C$10))*$J1782*1000*$I1782 &lt;= ABS(($F1782-$E1782)*(1+$J74)^(AA$490-$K$490)),'PV Adoption'!W$4*(1/(1-'General Inputs'!$C$10))*$J1782*1000*$I1782,ABS(($F1782-$E1782)*(1+$J74)^(AA$490-$K$490)))</f>
        <v>0</v>
      </c>
      <c r="AB1782" s="357">
        <f>IF('PV Adoption'!X$4*(1/(1-'General Inputs'!$C$10))*$J1782*1000*$I1782 &lt;= ABS(($F1782-$E1782)*(1+$J74)^(AB$490-$K$490)),'PV Adoption'!X$4*(1/(1-'General Inputs'!$C$10))*$J1782*1000*$I1782,ABS(($F1782-$E1782)*(1+$J74)^(AB$490-$K$490)))</f>
        <v>0</v>
      </c>
      <c r="AC1782" s="357">
        <f>IF('PV Adoption'!Y$4*(1/(1-'General Inputs'!$C$10))*$J1782*1000*$I1782 &lt;= ABS(($F1782-$E1782)*(1+$J74)^(AC$490-$K$490)),'PV Adoption'!Y$4*(1/(1-'General Inputs'!$C$10))*$J1782*1000*$I1782,ABS(($F1782-$E1782)*(1+$J74)^(AC$490-$K$490)))</f>
        <v>0</v>
      </c>
      <c r="AD1782" s="357">
        <f>IF('PV Adoption'!Z$4*(1/(1-'General Inputs'!$C$10))*$J1782*1000*$I1782 &lt;= ABS(($F1782-$E1782)*(1+$J74)^(AD$490-$K$490)),'PV Adoption'!Z$4*(1/(1-'General Inputs'!$C$10))*$J1782*1000*$I1782,ABS(($F1782-$E1782)*(1+$J74)^(AD$490-$K$490)))</f>
        <v>0</v>
      </c>
      <c r="AE1782" s="357">
        <f>IF('PV Adoption'!AA$4*(1/(1-'General Inputs'!$C$10))*$J1782*1000*$I1782 &lt;= ABS(($F1782-$E1782)*(1+$J74)^(AE$490-$K$490)),'PV Adoption'!AA$4*(1/(1-'General Inputs'!$C$10))*$J1782*1000*$I1782,ABS(($F1782-$E1782)*(1+$J74)^(AE$490-$K$490)))</f>
        <v>0</v>
      </c>
      <c r="AF1782" s="357">
        <f>IF('PV Adoption'!AB$4*(1/(1-'General Inputs'!$C$10))*$J1782*1000*$I1782 &lt;= ABS(($F1782-$E1782)*(1+$J74)^(AF$490-$K$490)),'PV Adoption'!AB$4*(1/(1-'General Inputs'!$C$10))*$J1782*1000*$I1782,ABS(($F1782-$E1782)*(1+$J74)^(AF$490-$K$490)))</f>
        <v>0</v>
      </c>
      <c r="AG1782" s="357">
        <f>IF('PV Adoption'!AC$4*(1/(1-'General Inputs'!$C$10))*$J1782*1000*$I1782 &lt;= ABS(($F1782-$E1782)*(1+$J74)^(AG$490-$K$490)),'PV Adoption'!AC$4*(1/(1-'General Inputs'!$C$10))*$J1782*1000*$I1782,ABS(($F1782-$E1782)*(1+$J74)^(AG$490-$K$490)))</f>
        <v>0</v>
      </c>
      <c r="AH1782" s="357">
        <f>IF('PV Adoption'!AD$4*(1/(1-'General Inputs'!$C$10))*$J1782*1000*$I1782 &lt;= ABS(($F1782-$E1782)*(1+$J74)^(AH$490-$K$490)),'PV Adoption'!AD$4*(1/(1-'General Inputs'!$C$10))*$J1782*1000*$I1782,ABS(($F1782-$E1782)*(1+$J74)^(AH$490-$K$490)))</f>
        <v>0</v>
      </c>
      <c r="AI1782" s="357">
        <f>IF('PV Adoption'!AE$4*(1/(1-'General Inputs'!$C$10))*$J1782*1000*$I1782 &lt;= ABS(($F1782-$E1782)*(1+$J74)^(AI$490-$K$490)),'PV Adoption'!AE$4*(1/(1-'General Inputs'!$C$10))*$J1782*1000*$I1782,ABS(($F1782-$E1782)*(1+$J74)^(AI$490-$K$490)))</f>
        <v>0</v>
      </c>
      <c r="AJ1782" s="357">
        <f>IF('PV Adoption'!AF$4*(1/(1-'General Inputs'!$C$10))*$J1782*1000*$I1782 &lt;= ABS(($F1782-$E1782)*(1+$J74)^(AJ$490-$K$490)),'PV Adoption'!AF$4*(1/(1-'General Inputs'!$C$10))*$J1782*1000*$I1782,ABS(($F1782-$E1782)*(1+$J74)^(AJ$490-$K$490)))</f>
        <v>0</v>
      </c>
      <c r="AK1782" s="357">
        <v>9.9353653099120507</v>
      </c>
      <c r="AL1782" s="357">
        <v>9.9732207009035481</v>
      </c>
      <c r="AM1782" s="357">
        <v>10.011220327218302</v>
      </c>
    </row>
    <row r="1783" spans="1:39" x14ac:dyDescent="0.25">
      <c r="A1783" s="353" t="s">
        <v>501</v>
      </c>
      <c r="B1783" s="353" t="s">
        <v>501</v>
      </c>
      <c r="C1783" s="441">
        <f t="shared" ref="C1783:H1783" si="1234">C75</f>
        <v>4992</v>
      </c>
      <c r="D1783" s="441"/>
      <c r="E1783" s="441"/>
      <c r="F1783" s="441"/>
      <c r="G1783" s="441"/>
      <c r="H1783" s="441">
        <f t="shared" si="1234"/>
        <v>0</v>
      </c>
      <c r="I1783" s="470">
        <f>IFERROR(VLOOKUP(B1783,Coincidence!$B$2:$E$242,4,FALSE)*IF($G1783="Winter",'General Inputs'!$C$25,'General Inputs'!$C$24),IF($G1783="Winter",'General Inputs'!$C$25,'General Inputs'!$C$24))</f>
        <v>0.52140604400000001</v>
      </c>
      <c r="J1783" s="466">
        <f>'Nameplate by Substation'!H75</f>
        <v>4.3375670336730744E-3</v>
      </c>
      <c r="K1783" s="357">
        <f>IF('PV Adoption'!G$4*(1/(1-'General Inputs'!$C$10))*$J1783*1000*$I1783 &lt;= ABS(($F1783-$E1783)*(1+$J75)^(K$490-$K$490)),'PV Adoption'!G$4*(1/(1-'General Inputs'!$C$10))*$J1783*1000*$I1783,ABS(($F1783-$E1783)*(1+$J75)^(K$490-$K$490)))</f>
        <v>0</v>
      </c>
      <c r="L1783" s="357">
        <f>IF('PV Adoption'!H$4*(1/(1-'General Inputs'!$C$10))*$J1783*1000*$I1783 &lt;= ABS(($F1783-$E1783)*(1+$J75)^(L$490-$K$490)),'PV Adoption'!H$4*(1/(1-'General Inputs'!$C$10))*$J1783*1000*$I1783,ABS(($F1783-$E1783)*(1+$J75)^(L$490-$K$490)))</f>
        <v>0</v>
      </c>
      <c r="M1783" s="357">
        <f>IF('PV Adoption'!I$4*(1/(1-'General Inputs'!$C$10))*$J1783*1000*$I1783 &lt;= ABS(($F1783-$E1783)*(1+$J75)^(M$490-$K$490)),'PV Adoption'!I$4*(1/(1-'General Inputs'!$C$10))*$J1783*1000*$I1783,ABS(($F1783-$E1783)*(1+$J75)^(M$490-$K$490)))</f>
        <v>0</v>
      </c>
      <c r="N1783" s="357">
        <f>IF('PV Adoption'!J$4*(1/(1-'General Inputs'!$C$10))*$J1783*1000*$I1783 &lt;= ABS(($F1783-$E1783)*(1+$J75)^(N$490-$K$490)),'PV Adoption'!J$4*(1/(1-'General Inputs'!$C$10))*$J1783*1000*$I1783,ABS(($F1783-$E1783)*(1+$J75)^(N$490-$K$490)))</f>
        <v>0</v>
      </c>
      <c r="O1783" s="357">
        <f>IF('PV Adoption'!K$4*(1/(1-'General Inputs'!$C$10))*$J1783*1000*$I1783 &lt;= ABS(($F1783-$E1783)*(1+$J75)^(O$490-$K$490)),'PV Adoption'!K$4*(1/(1-'General Inputs'!$C$10))*$J1783*1000*$I1783,ABS(($F1783-$E1783)*(1+$J75)^(O$490-$K$490)))</f>
        <v>0</v>
      </c>
      <c r="P1783" s="357">
        <f>IF('PV Adoption'!L$4*(1/(1-'General Inputs'!$C$10))*$J1783*1000*$I1783 &lt;= ABS(($F1783-$E1783)*(1+$J75)^(P$490-$K$490)),'PV Adoption'!L$4*(1/(1-'General Inputs'!$C$10))*$J1783*1000*$I1783,ABS(($F1783-$E1783)*(1+$J75)^(P$490-$K$490)))</f>
        <v>0</v>
      </c>
      <c r="Q1783" s="357">
        <f>IF('PV Adoption'!M$4*(1/(1-'General Inputs'!$C$10))*$J1783*1000*$I1783 &lt;= ABS(($F1783-$E1783)*(1+$J75)^(Q$490-$K$490)),'PV Adoption'!M$4*(1/(1-'General Inputs'!$C$10))*$J1783*1000*$I1783,ABS(($F1783-$E1783)*(1+$J75)^(Q$490-$K$490)))</f>
        <v>0</v>
      </c>
      <c r="R1783" s="357">
        <f>IF('PV Adoption'!N$4*(1/(1-'General Inputs'!$C$10))*$J1783*1000*$I1783 &lt;= ABS(($F1783-$E1783)*(1+$J75)^(R$490-$K$490)),'PV Adoption'!N$4*(1/(1-'General Inputs'!$C$10))*$J1783*1000*$I1783,ABS(($F1783-$E1783)*(1+$J75)^(R$490-$K$490)))</f>
        <v>0</v>
      </c>
      <c r="S1783" s="357">
        <f>IF('PV Adoption'!O$4*(1/(1-'General Inputs'!$C$10))*$J1783*1000*$I1783 &lt;= ABS(($F1783-$E1783)*(1+$J75)^(S$490-$K$490)),'PV Adoption'!O$4*(1/(1-'General Inputs'!$C$10))*$J1783*1000*$I1783,ABS(($F1783-$E1783)*(1+$J75)^(S$490-$K$490)))</f>
        <v>0</v>
      </c>
      <c r="T1783" s="357">
        <f>IF('PV Adoption'!P$4*(1/(1-'General Inputs'!$C$10))*$J1783*1000*$I1783 &lt;= ABS(($F1783-$E1783)*(1+$J75)^(T$490-$K$490)),'PV Adoption'!P$4*(1/(1-'General Inputs'!$C$10))*$J1783*1000*$I1783,ABS(($F1783-$E1783)*(1+$J75)^(T$490-$K$490)))</f>
        <v>0</v>
      </c>
      <c r="U1783" s="357">
        <f>IF('PV Adoption'!Q$4*(1/(1-'General Inputs'!$C$10))*$J1783*1000*$I1783 &lt;= ABS(($F1783-$E1783)*(1+$J75)^(U$490-$K$490)),'PV Adoption'!Q$4*(1/(1-'General Inputs'!$C$10))*$J1783*1000*$I1783,ABS(($F1783-$E1783)*(1+$J75)^(U$490-$K$490)))</f>
        <v>0</v>
      </c>
      <c r="V1783" s="357">
        <f>IF('PV Adoption'!R$4*(1/(1-'General Inputs'!$C$10))*$J1783*1000*$I1783 &lt;= ABS(($F1783-$E1783)*(1+$J75)^(V$490-$K$490)),'PV Adoption'!R$4*(1/(1-'General Inputs'!$C$10))*$J1783*1000*$I1783,ABS(($F1783-$E1783)*(1+$J75)^(V$490-$K$490)))</f>
        <v>0</v>
      </c>
      <c r="W1783" s="357">
        <f>IF('PV Adoption'!S$4*(1/(1-'General Inputs'!$C$10))*$J1783*1000*$I1783 &lt;= ABS(($F1783-$E1783)*(1+$J75)^(W$490-$K$490)),'PV Adoption'!S$4*(1/(1-'General Inputs'!$C$10))*$J1783*1000*$I1783,ABS(($F1783-$E1783)*(1+$J75)^(W$490-$K$490)))</f>
        <v>0</v>
      </c>
      <c r="X1783" s="357">
        <f>IF('PV Adoption'!T$4*(1/(1-'General Inputs'!$C$10))*$J1783*1000*$I1783 &lt;= ABS(($F1783-$E1783)*(1+$J75)^(X$490-$K$490)),'PV Adoption'!T$4*(1/(1-'General Inputs'!$C$10))*$J1783*1000*$I1783,ABS(($F1783-$E1783)*(1+$J75)^(X$490-$K$490)))</f>
        <v>0</v>
      </c>
      <c r="Y1783" s="357">
        <f>IF('PV Adoption'!U$4*(1/(1-'General Inputs'!$C$10))*$J1783*1000*$I1783 &lt;= ABS(($F1783-$E1783)*(1+$J75)^(Y$490-$K$490)),'PV Adoption'!U$4*(1/(1-'General Inputs'!$C$10))*$J1783*1000*$I1783,ABS(($F1783-$E1783)*(1+$J75)^(Y$490-$K$490)))</f>
        <v>0</v>
      </c>
      <c r="Z1783" s="357">
        <f>IF('PV Adoption'!V$4*(1/(1-'General Inputs'!$C$10))*$J1783*1000*$I1783 &lt;= ABS(($F1783-$E1783)*(1+$J75)^(Z$490-$K$490)),'PV Adoption'!V$4*(1/(1-'General Inputs'!$C$10))*$J1783*1000*$I1783,ABS(($F1783-$E1783)*(1+$J75)^(Z$490-$K$490)))</f>
        <v>0</v>
      </c>
      <c r="AA1783" s="357">
        <f>IF('PV Adoption'!W$4*(1/(1-'General Inputs'!$C$10))*$J1783*1000*$I1783 &lt;= ABS(($F1783-$E1783)*(1+$J75)^(AA$490-$K$490)),'PV Adoption'!W$4*(1/(1-'General Inputs'!$C$10))*$J1783*1000*$I1783,ABS(($F1783-$E1783)*(1+$J75)^(AA$490-$K$490)))</f>
        <v>0</v>
      </c>
      <c r="AB1783" s="357">
        <f>IF('PV Adoption'!X$4*(1/(1-'General Inputs'!$C$10))*$J1783*1000*$I1783 &lt;= ABS(($F1783-$E1783)*(1+$J75)^(AB$490-$K$490)),'PV Adoption'!X$4*(1/(1-'General Inputs'!$C$10))*$J1783*1000*$I1783,ABS(($F1783-$E1783)*(1+$J75)^(AB$490-$K$490)))</f>
        <v>0</v>
      </c>
      <c r="AC1783" s="357">
        <f>IF('PV Adoption'!Y$4*(1/(1-'General Inputs'!$C$10))*$J1783*1000*$I1783 &lt;= ABS(($F1783-$E1783)*(1+$J75)^(AC$490-$K$490)),'PV Adoption'!Y$4*(1/(1-'General Inputs'!$C$10))*$J1783*1000*$I1783,ABS(($F1783-$E1783)*(1+$J75)^(AC$490-$K$490)))</f>
        <v>0</v>
      </c>
      <c r="AD1783" s="357">
        <f>IF('PV Adoption'!Z$4*(1/(1-'General Inputs'!$C$10))*$J1783*1000*$I1783 &lt;= ABS(($F1783-$E1783)*(1+$J75)^(AD$490-$K$490)),'PV Adoption'!Z$4*(1/(1-'General Inputs'!$C$10))*$J1783*1000*$I1783,ABS(($F1783-$E1783)*(1+$J75)^(AD$490-$K$490)))</f>
        <v>0</v>
      </c>
      <c r="AE1783" s="357">
        <f>IF('PV Adoption'!AA$4*(1/(1-'General Inputs'!$C$10))*$J1783*1000*$I1783 &lt;= ABS(($F1783-$E1783)*(1+$J75)^(AE$490-$K$490)),'PV Adoption'!AA$4*(1/(1-'General Inputs'!$C$10))*$J1783*1000*$I1783,ABS(($F1783-$E1783)*(1+$J75)^(AE$490-$K$490)))</f>
        <v>0</v>
      </c>
      <c r="AF1783" s="357">
        <f>IF('PV Adoption'!AB$4*(1/(1-'General Inputs'!$C$10))*$J1783*1000*$I1783 &lt;= ABS(($F1783-$E1783)*(1+$J75)^(AF$490-$K$490)),'PV Adoption'!AB$4*(1/(1-'General Inputs'!$C$10))*$J1783*1000*$I1783,ABS(($F1783-$E1783)*(1+$J75)^(AF$490-$K$490)))</f>
        <v>0</v>
      </c>
      <c r="AG1783" s="357">
        <f>IF('PV Adoption'!AC$4*(1/(1-'General Inputs'!$C$10))*$J1783*1000*$I1783 &lt;= ABS(($F1783-$E1783)*(1+$J75)^(AG$490-$K$490)),'PV Adoption'!AC$4*(1/(1-'General Inputs'!$C$10))*$J1783*1000*$I1783,ABS(($F1783-$E1783)*(1+$J75)^(AG$490-$K$490)))</f>
        <v>0</v>
      </c>
      <c r="AH1783" s="357">
        <f>IF('PV Adoption'!AD$4*(1/(1-'General Inputs'!$C$10))*$J1783*1000*$I1783 &lt;= ABS(($F1783-$E1783)*(1+$J75)^(AH$490-$K$490)),'PV Adoption'!AD$4*(1/(1-'General Inputs'!$C$10))*$J1783*1000*$I1783,ABS(($F1783-$E1783)*(1+$J75)^(AH$490-$K$490)))</f>
        <v>0</v>
      </c>
      <c r="AI1783" s="357">
        <f>IF('PV Adoption'!AE$4*(1/(1-'General Inputs'!$C$10))*$J1783*1000*$I1783 &lt;= ABS(($F1783-$E1783)*(1+$J75)^(AI$490-$K$490)),'PV Adoption'!AE$4*(1/(1-'General Inputs'!$C$10))*$J1783*1000*$I1783,ABS(($F1783-$E1783)*(1+$J75)^(AI$490-$K$490)))</f>
        <v>0</v>
      </c>
      <c r="AJ1783" s="357">
        <f>IF('PV Adoption'!AF$4*(1/(1-'General Inputs'!$C$10))*$J1783*1000*$I1783 &lt;= ABS(($F1783-$E1783)*(1+$J75)^(AJ$490-$K$490)),'PV Adoption'!AF$4*(1/(1-'General Inputs'!$C$10))*$J1783*1000*$I1783,ABS(($F1783-$E1783)*(1+$J75)^(AJ$490-$K$490)))</f>
        <v>0</v>
      </c>
      <c r="AK1783" s="357">
        <v>686.77718806578559</v>
      </c>
      <c r="AL1783" s="357">
        <v>695.84865152980524</v>
      </c>
      <c r="AM1783" s="357">
        <v>705.68263857115357</v>
      </c>
    </row>
    <row r="1784" spans="1:39" x14ac:dyDescent="0.25">
      <c r="A1784" s="353" t="s">
        <v>240</v>
      </c>
      <c r="B1784" s="353" t="s">
        <v>286</v>
      </c>
      <c r="C1784" s="441">
        <f t="shared" ref="C1784:H1784" si="1235">C76</f>
        <v>6250</v>
      </c>
      <c r="D1784" s="441"/>
      <c r="E1784" s="441"/>
      <c r="F1784" s="441"/>
      <c r="G1784" s="441"/>
      <c r="H1784" s="441">
        <f t="shared" si="1235"/>
        <v>0</v>
      </c>
      <c r="I1784" s="470">
        <f>IFERROR(VLOOKUP(B1784,Coincidence!$B$2:$E$242,4,FALSE)*IF($G1784="Winter",'General Inputs'!$C$25,'General Inputs'!$C$24),IF($G1784="Winter",'General Inputs'!$C$25,'General Inputs'!$C$24))</f>
        <v>0.52140604400000001</v>
      </c>
      <c r="J1784" s="466">
        <f>'Nameplate by Substation'!H76</f>
        <v>2.7595003363437105E-3</v>
      </c>
      <c r="K1784" s="357">
        <f>IF('PV Adoption'!G$4*(1/(1-'General Inputs'!$C$10))*$J1784*1000*$I1784 &lt;= ABS(($F1784-$E1784)*(1+$J76)^(K$490-$K$490)),'PV Adoption'!G$4*(1/(1-'General Inputs'!$C$10))*$J1784*1000*$I1784,ABS(($F1784-$E1784)*(1+$J76)^(K$490-$K$490)))</f>
        <v>0</v>
      </c>
      <c r="L1784" s="357">
        <f>IF('PV Adoption'!H$4*(1/(1-'General Inputs'!$C$10))*$J1784*1000*$I1784 &lt;= ABS(($F1784-$E1784)*(1+$J76)^(L$490-$K$490)),'PV Adoption'!H$4*(1/(1-'General Inputs'!$C$10))*$J1784*1000*$I1784,ABS(($F1784-$E1784)*(1+$J76)^(L$490-$K$490)))</f>
        <v>0</v>
      </c>
      <c r="M1784" s="357">
        <f>IF('PV Adoption'!I$4*(1/(1-'General Inputs'!$C$10))*$J1784*1000*$I1784 &lt;= ABS(($F1784-$E1784)*(1+$J76)^(M$490-$K$490)),'PV Adoption'!I$4*(1/(1-'General Inputs'!$C$10))*$J1784*1000*$I1784,ABS(($F1784-$E1784)*(1+$J76)^(M$490-$K$490)))</f>
        <v>0</v>
      </c>
      <c r="N1784" s="357">
        <f>IF('PV Adoption'!J$4*(1/(1-'General Inputs'!$C$10))*$J1784*1000*$I1784 &lt;= ABS(($F1784-$E1784)*(1+$J76)^(N$490-$K$490)),'PV Adoption'!J$4*(1/(1-'General Inputs'!$C$10))*$J1784*1000*$I1784,ABS(($F1784-$E1784)*(1+$J76)^(N$490-$K$490)))</f>
        <v>0</v>
      </c>
      <c r="O1784" s="357">
        <f>IF('PV Adoption'!K$4*(1/(1-'General Inputs'!$C$10))*$J1784*1000*$I1784 &lt;= ABS(($F1784-$E1784)*(1+$J76)^(O$490-$K$490)),'PV Adoption'!K$4*(1/(1-'General Inputs'!$C$10))*$J1784*1000*$I1784,ABS(($F1784-$E1784)*(1+$J76)^(O$490-$K$490)))</f>
        <v>0</v>
      </c>
      <c r="P1784" s="357">
        <f>IF('PV Adoption'!L$4*(1/(1-'General Inputs'!$C$10))*$J1784*1000*$I1784 &lt;= ABS(($F1784-$E1784)*(1+$J76)^(P$490-$K$490)),'PV Adoption'!L$4*(1/(1-'General Inputs'!$C$10))*$J1784*1000*$I1784,ABS(($F1784-$E1784)*(1+$J76)^(P$490-$K$490)))</f>
        <v>0</v>
      </c>
      <c r="Q1784" s="357">
        <f>IF('PV Adoption'!M$4*(1/(1-'General Inputs'!$C$10))*$J1784*1000*$I1784 &lt;= ABS(($F1784-$E1784)*(1+$J76)^(Q$490-$K$490)),'PV Adoption'!M$4*(1/(1-'General Inputs'!$C$10))*$J1784*1000*$I1784,ABS(($F1784-$E1784)*(1+$J76)^(Q$490-$K$490)))</f>
        <v>0</v>
      </c>
      <c r="R1784" s="357">
        <f>IF('PV Adoption'!N$4*(1/(1-'General Inputs'!$C$10))*$J1784*1000*$I1784 &lt;= ABS(($F1784-$E1784)*(1+$J76)^(R$490-$K$490)),'PV Adoption'!N$4*(1/(1-'General Inputs'!$C$10))*$J1784*1000*$I1784,ABS(($F1784-$E1784)*(1+$J76)^(R$490-$K$490)))</f>
        <v>0</v>
      </c>
      <c r="S1784" s="357">
        <f>IF('PV Adoption'!O$4*(1/(1-'General Inputs'!$C$10))*$J1784*1000*$I1784 &lt;= ABS(($F1784-$E1784)*(1+$J76)^(S$490-$K$490)),'PV Adoption'!O$4*(1/(1-'General Inputs'!$C$10))*$J1784*1000*$I1784,ABS(($F1784-$E1784)*(1+$J76)^(S$490-$K$490)))</f>
        <v>0</v>
      </c>
      <c r="T1784" s="357">
        <f>IF('PV Adoption'!P$4*(1/(1-'General Inputs'!$C$10))*$J1784*1000*$I1784 &lt;= ABS(($F1784-$E1784)*(1+$J76)^(T$490-$K$490)),'PV Adoption'!P$4*(1/(1-'General Inputs'!$C$10))*$J1784*1000*$I1784,ABS(($F1784-$E1784)*(1+$J76)^(T$490-$K$490)))</f>
        <v>0</v>
      </c>
      <c r="U1784" s="357">
        <f>IF('PV Adoption'!Q$4*(1/(1-'General Inputs'!$C$10))*$J1784*1000*$I1784 &lt;= ABS(($F1784-$E1784)*(1+$J76)^(U$490-$K$490)),'PV Adoption'!Q$4*(1/(1-'General Inputs'!$C$10))*$J1784*1000*$I1784,ABS(($F1784-$E1784)*(1+$J76)^(U$490-$K$490)))</f>
        <v>0</v>
      </c>
      <c r="V1784" s="357">
        <f>IF('PV Adoption'!R$4*(1/(1-'General Inputs'!$C$10))*$J1784*1000*$I1784 &lt;= ABS(($F1784-$E1784)*(1+$J76)^(V$490-$K$490)),'PV Adoption'!R$4*(1/(1-'General Inputs'!$C$10))*$J1784*1000*$I1784,ABS(($F1784-$E1784)*(1+$J76)^(V$490-$K$490)))</f>
        <v>0</v>
      </c>
      <c r="W1784" s="357">
        <f>IF('PV Adoption'!S$4*(1/(1-'General Inputs'!$C$10))*$J1784*1000*$I1784 &lt;= ABS(($F1784-$E1784)*(1+$J76)^(W$490-$K$490)),'PV Adoption'!S$4*(1/(1-'General Inputs'!$C$10))*$J1784*1000*$I1784,ABS(($F1784-$E1784)*(1+$J76)^(W$490-$K$490)))</f>
        <v>0</v>
      </c>
      <c r="X1784" s="357">
        <f>IF('PV Adoption'!T$4*(1/(1-'General Inputs'!$C$10))*$J1784*1000*$I1784 &lt;= ABS(($F1784-$E1784)*(1+$J76)^(X$490-$K$490)),'PV Adoption'!T$4*(1/(1-'General Inputs'!$C$10))*$J1784*1000*$I1784,ABS(($F1784-$E1784)*(1+$J76)^(X$490-$K$490)))</f>
        <v>0</v>
      </c>
      <c r="Y1784" s="357">
        <f>IF('PV Adoption'!U$4*(1/(1-'General Inputs'!$C$10))*$J1784*1000*$I1784 &lt;= ABS(($F1784-$E1784)*(1+$J76)^(Y$490-$K$490)),'PV Adoption'!U$4*(1/(1-'General Inputs'!$C$10))*$J1784*1000*$I1784,ABS(($F1784-$E1784)*(1+$J76)^(Y$490-$K$490)))</f>
        <v>0</v>
      </c>
      <c r="Z1784" s="357">
        <f>IF('PV Adoption'!V$4*(1/(1-'General Inputs'!$C$10))*$J1784*1000*$I1784 &lt;= ABS(($F1784-$E1784)*(1+$J76)^(Z$490-$K$490)),'PV Adoption'!V$4*(1/(1-'General Inputs'!$C$10))*$J1784*1000*$I1784,ABS(($F1784-$E1784)*(1+$J76)^(Z$490-$K$490)))</f>
        <v>0</v>
      </c>
      <c r="AA1784" s="357">
        <f>IF('PV Adoption'!W$4*(1/(1-'General Inputs'!$C$10))*$J1784*1000*$I1784 &lt;= ABS(($F1784-$E1784)*(1+$J76)^(AA$490-$K$490)),'PV Adoption'!W$4*(1/(1-'General Inputs'!$C$10))*$J1784*1000*$I1784,ABS(($F1784-$E1784)*(1+$J76)^(AA$490-$K$490)))</f>
        <v>0</v>
      </c>
      <c r="AB1784" s="357">
        <f>IF('PV Adoption'!X$4*(1/(1-'General Inputs'!$C$10))*$J1784*1000*$I1784 &lt;= ABS(($F1784-$E1784)*(1+$J76)^(AB$490-$K$490)),'PV Adoption'!X$4*(1/(1-'General Inputs'!$C$10))*$J1784*1000*$I1784,ABS(($F1784-$E1784)*(1+$J76)^(AB$490-$K$490)))</f>
        <v>0</v>
      </c>
      <c r="AC1784" s="357">
        <f>IF('PV Adoption'!Y$4*(1/(1-'General Inputs'!$C$10))*$J1784*1000*$I1784 &lt;= ABS(($F1784-$E1784)*(1+$J76)^(AC$490-$K$490)),'PV Adoption'!Y$4*(1/(1-'General Inputs'!$C$10))*$J1784*1000*$I1784,ABS(($F1784-$E1784)*(1+$J76)^(AC$490-$K$490)))</f>
        <v>0</v>
      </c>
      <c r="AD1784" s="357">
        <f>IF('PV Adoption'!Z$4*(1/(1-'General Inputs'!$C$10))*$J1784*1000*$I1784 &lt;= ABS(($F1784-$E1784)*(1+$J76)^(AD$490-$K$490)),'PV Adoption'!Z$4*(1/(1-'General Inputs'!$C$10))*$J1784*1000*$I1784,ABS(($F1784-$E1784)*(1+$J76)^(AD$490-$K$490)))</f>
        <v>0</v>
      </c>
      <c r="AE1784" s="357">
        <f>IF('PV Adoption'!AA$4*(1/(1-'General Inputs'!$C$10))*$J1784*1000*$I1784 &lt;= ABS(($F1784-$E1784)*(1+$J76)^(AE$490-$K$490)),'PV Adoption'!AA$4*(1/(1-'General Inputs'!$C$10))*$J1784*1000*$I1784,ABS(($F1784-$E1784)*(1+$J76)^(AE$490-$K$490)))</f>
        <v>0</v>
      </c>
      <c r="AF1784" s="357">
        <f>IF('PV Adoption'!AB$4*(1/(1-'General Inputs'!$C$10))*$J1784*1000*$I1784 &lt;= ABS(($F1784-$E1784)*(1+$J76)^(AF$490-$K$490)),'PV Adoption'!AB$4*(1/(1-'General Inputs'!$C$10))*$J1784*1000*$I1784,ABS(($F1784-$E1784)*(1+$J76)^(AF$490-$K$490)))</f>
        <v>0</v>
      </c>
      <c r="AG1784" s="357">
        <f>IF('PV Adoption'!AC$4*(1/(1-'General Inputs'!$C$10))*$J1784*1000*$I1784 &lt;= ABS(($F1784-$E1784)*(1+$J76)^(AG$490-$K$490)),'PV Adoption'!AC$4*(1/(1-'General Inputs'!$C$10))*$J1784*1000*$I1784,ABS(($F1784-$E1784)*(1+$J76)^(AG$490-$K$490)))</f>
        <v>0</v>
      </c>
      <c r="AH1784" s="357">
        <f>IF('PV Adoption'!AD$4*(1/(1-'General Inputs'!$C$10))*$J1784*1000*$I1784 &lt;= ABS(($F1784-$E1784)*(1+$J76)^(AH$490-$K$490)),'PV Adoption'!AD$4*(1/(1-'General Inputs'!$C$10))*$J1784*1000*$I1784,ABS(($F1784-$E1784)*(1+$J76)^(AH$490-$K$490)))</f>
        <v>0</v>
      </c>
      <c r="AI1784" s="357">
        <f>IF('PV Adoption'!AE$4*(1/(1-'General Inputs'!$C$10))*$J1784*1000*$I1784 &lt;= ABS(($F1784-$E1784)*(1+$J76)^(AI$490-$K$490)),'PV Adoption'!AE$4*(1/(1-'General Inputs'!$C$10))*$J1784*1000*$I1784,ABS(($F1784-$E1784)*(1+$J76)^(AI$490-$K$490)))</f>
        <v>0</v>
      </c>
      <c r="AJ1784" s="357">
        <f>IF('PV Adoption'!AF$4*(1/(1-'General Inputs'!$C$10))*$J1784*1000*$I1784 &lt;= ABS(($F1784-$E1784)*(1+$J76)^(AJ$490-$K$490)),'PV Adoption'!AF$4*(1/(1-'General Inputs'!$C$10))*$J1784*1000*$I1784,ABS(($F1784-$E1784)*(1+$J76)^(AJ$490-$K$490)))</f>
        <v>0</v>
      </c>
      <c r="AK1784" s="357">
        <v>0</v>
      </c>
      <c r="AL1784" s="357">
        <v>0</v>
      </c>
      <c r="AM1784" s="357">
        <v>0</v>
      </c>
    </row>
    <row r="1785" spans="1:39" x14ac:dyDescent="0.25">
      <c r="A1785" s="353" t="s">
        <v>240</v>
      </c>
      <c r="B1785" s="353" t="s">
        <v>279</v>
      </c>
      <c r="C1785" s="441">
        <f t="shared" ref="C1785:H1785" si="1236">C77</f>
        <v>6250</v>
      </c>
      <c r="D1785" s="441"/>
      <c r="E1785" s="441"/>
      <c r="F1785" s="441"/>
      <c r="G1785" s="441"/>
      <c r="H1785" s="441">
        <f t="shared" si="1236"/>
        <v>0</v>
      </c>
      <c r="I1785" s="470">
        <f>IFERROR(VLOOKUP(B1785,Coincidence!$B$2:$E$242,4,FALSE)*IF($G1785="Winter",'General Inputs'!$C$25,'General Inputs'!$C$24),IF($G1785="Winter",'General Inputs'!$C$25,'General Inputs'!$C$24))</f>
        <v>0.52140604400000001</v>
      </c>
      <c r="J1785" s="466">
        <f>'Nameplate by Substation'!H77</f>
        <v>7.3641738996828889E-3</v>
      </c>
      <c r="K1785" s="357">
        <f>IF('PV Adoption'!G$4*(1/(1-'General Inputs'!$C$10))*$J1785*1000*$I1785 &lt;= ABS(($F1785-$E1785)*(1+$J77)^(K$490-$K$490)),'PV Adoption'!G$4*(1/(1-'General Inputs'!$C$10))*$J1785*1000*$I1785,ABS(($F1785-$E1785)*(1+$J77)^(K$490-$K$490)))</f>
        <v>0</v>
      </c>
      <c r="L1785" s="357">
        <f>IF('PV Adoption'!H$4*(1/(1-'General Inputs'!$C$10))*$J1785*1000*$I1785 &lt;= ABS(($F1785-$E1785)*(1+$J77)^(L$490-$K$490)),'PV Adoption'!H$4*(1/(1-'General Inputs'!$C$10))*$J1785*1000*$I1785,ABS(($F1785-$E1785)*(1+$J77)^(L$490-$K$490)))</f>
        <v>0</v>
      </c>
      <c r="M1785" s="357">
        <f>IF('PV Adoption'!I$4*(1/(1-'General Inputs'!$C$10))*$J1785*1000*$I1785 &lt;= ABS(($F1785-$E1785)*(1+$J77)^(M$490-$K$490)),'PV Adoption'!I$4*(1/(1-'General Inputs'!$C$10))*$J1785*1000*$I1785,ABS(($F1785-$E1785)*(1+$J77)^(M$490-$K$490)))</f>
        <v>0</v>
      </c>
      <c r="N1785" s="357">
        <f>IF('PV Adoption'!J$4*(1/(1-'General Inputs'!$C$10))*$J1785*1000*$I1785 &lt;= ABS(($F1785-$E1785)*(1+$J77)^(N$490-$K$490)),'PV Adoption'!J$4*(1/(1-'General Inputs'!$C$10))*$J1785*1000*$I1785,ABS(($F1785-$E1785)*(1+$J77)^(N$490-$K$490)))</f>
        <v>0</v>
      </c>
      <c r="O1785" s="357">
        <f>IF('PV Adoption'!K$4*(1/(1-'General Inputs'!$C$10))*$J1785*1000*$I1785 &lt;= ABS(($F1785-$E1785)*(1+$J77)^(O$490-$K$490)),'PV Adoption'!K$4*(1/(1-'General Inputs'!$C$10))*$J1785*1000*$I1785,ABS(($F1785-$E1785)*(1+$J77)^(O$490-$K$490)))</f>
        <v>0</v>
      </c>
      <c r="P1785" s="357">
        <f>IF('PV Adoption'!L$4*(1/(1-'General Inputs'!$C$10))*$J1785*1000*$I1785 &lt;= ABS(($F1785-$E1785)*(1+$J77)^(P$490-$K$490)),'PV Adoption'!L$4*(1/(1-'General Inputs'!$C$10))*$J1785*1000*$I1785,ABS(($F1785-$E1785)*(1+$J77)^(P$490-$K$490)))</f>
        <v>0</v>
      </c>
      <c r="Q1785" s="357">
        <f>IF('PV Adoption'!M$4*(1/(1-'General Inputs'!$C$10))*$J1785*1000*$I1785 &lt;= ABS(($F1785-$E1785)*(1+$J77)^(Q$490-$K$490)),'PV Adoption'!M$4*(1/(1-'General Inputs'!$C$10))*$J1785*1000*$I1785,ABS(($F1785-$E1785)*(1+$J77)^(Q$490-$K$490)))</f>
        <v>0</v>
      </c>
      <c r="R1785" s="357">
        <f>IF('PV Adoption'!N$4*(1/(1-'General Inputs'!$C$10))*$J1785*1000*$I1785 &lt;= ABS(($F1785-$E1785)*(1+$J77)^(R$490-$K$490)),'PV Adoption'!N$4*(1/(1-'General Inputs'!$C$10))*$J1785*1000*$I1785,ABS(($F1785-$E1785)*(1+$J77)^(R$490-$K$490)))</f>
        <v>0</v>
      </c>
      <c r="S1785" s="357">
        <f>IF('PV Adoption'!O$4*(1/(1-'General Inputs'!$C$10))*$J1785*1000*$I1785 &lt;= ABS(($F1785-$E1785)*(1+$J77)^(S$490-$K$490)),'PV Adoption'!O$4*(1/(1-'General Inputs'!$C$10))*$J1785*1000*$I1785,ABS(($F1785-$E1785)*(1+$J77)^(S$490-$K$490)))</f>
        <v>0</v>
      </c>
      <c r="T1785" s="357">
        <f>IF('PV Adoption'!P$4*(1/(1-'General Inputs'!$C$10))*$J1785*1000*$I1785 &lt;= ABS(($F1785-$E1785)*(1+$J77)^(T$490-$K$490)),'PV Adoption'!P$4*(1/(1-'General Inputs'!$C$10))*$J1785*1000*$I1785,ABS(($F1785-$E1785)*(1+$J77)^(T$490-$K$490)))</f>
        <v>0</v>
      </c>
      <c r="U1785" s="357">
        <f>IF('PV Adoption'!Q$4*(1/(1-'General Inputs'!$C$10))*$J1785*1000*$I1785 &lt;= ABS(($F1785-$E1785)*(1+$J77)^(U$490-$K$490)),'PV Adoption'!Q$4*(1/(1-'General Inputs'!$C$10))*$J1785*1000*$I1785,ABS(($F1785-$E1785)*(1+$J77)^(U$490-$K$490)))</f>
        <v>0</v>
      </c>
      <c r="V1785" s="357">
        <f>IF('PV Adoption'!R$4*(1/(1-'General Inputs'!$C$10))*$J1785*1000*$I1785 &lt;= ABS(($F1785-$E1785)*(1+$J77)^(V$490-$K$490)),'PV Adoption'!R$4*(1/(1-'General Inputs'!$C$10))*$J1785*1000*$I1785,ABS(($F1785-$E1785)*(1+$J77)^(V$490-$K$490)))</f>
        <v>0</v>
      </c>
      <c r="W1785" s="357">
        <f>IF('PV Adoption'!S$4*(1/(1-'General Inputs'!$C$10))*$J1785*1000*$I1785 &lt;= ABS(($F1785-$E1785)*(1+$J77)^(W$490-$K$490)),'PV Adoption'!S$4*(1/(1-'General Inputs'!$C$10))*$J1785*1000*$I1785,ABS(($F1785-$E1785)*(1+$J77)^(W$490-$K$490)))</f>
        <v>0</v>
      </c>
      <c r="X1785" s="357">
        <f>IF('PV Adoption'!T$4*(1/(1-'General Inputs'!$C$10))*$J1785*1000*$I1785 &lt;= ABS(($F1785-$E1785)*(1+$J77)^(X$490-$K$490)),'PV Adoption'!T$4*(1/(1-'General Inputs'!$C$10))*$J1785*1000*$I1785,ABS(($F1785-$E1785)*(1+$J77)^(X$490-$K$490)))</f>
        <v>0</v>
      </c>
      <c r="Y1785" s="357">
        <f>IF('PV Adoption'!U$4*(1/(1-'General Inputs'!$C$10))*$J1785*1000*$I1785 &lt;= ABS(($F1785-$E1785)*(1+$J77)^(Y$490-$K$490)),'PV Adoption'!U$4*(1/(1-'General Inputs'!$C$10))*$J1785*1000*$I1785,ABS(($F1785-$E1785)*(1+$J77)^(Y$490-$K$490)))</f>
        <v>0</v>
      </c>
      <c r="Z1785" s="357">
        <f>IF('PV Adoption'!V$4*(1/(1-'General Inputs'!$C$10))*$J1785*1000*$I1785 &lt;= ABS(($F1785-$E1785)*(1+$J77)^(Z$490-$K$490)),'PV Adoption'!V$4*(1/(1-'General Inputs'!$C$10))*$J1785*1000*$I1785,ABS(($F1785-$E1785)*(1+$J77)^(Z$490-$K$490)))</f>
        <v>0</v>
      </c>
      <c r="AA1785" s="357">
        <f>IF('PV Adoption'!W$4*(1/(1-'General Inputs'!$C$10))*$J1785*1000*$I1785 &lt;= ABS(($F1785-$E1785)*(1+$J77)^(AA$490-$K$490)),'PV Adoption'!W$4*(1/(1-'General Inputs'!$C$10))*$J1785*1000*$I1785,ABS(($F1785-$E1785)*(1+$J77)^(AA$490-$K$490)))</f>
        <v>0</v>
      </c>
      <c r="AB1785" s="357">
        <f>IF('PV Adoption'!X$4*(1/(1-'General Inputs'!$C$10))*$J1785*1000*$I1785 &lt;= ABS(($F1785-$E1785)*(1+$J77)^(AB$490-$K$490)),'PV Adoption'!X$4*(1/(1-'General Inputs'!$C$10))*$J1785*1000*$I1785,ABS(($F1785-$E1785)*(1+$J77)^(AB$490-$K$490)))</f>
        <v>0</v>
      </c>
      <c r="AC1785" s="357">
        <f>IF('PV Adoption'!Y$4*(1/(1-'General Inputs'!$C$10))*$J1785*1000*$I1785 &lt;= ABS(($F1785-$E1785)*(1+$J77)^(AC$490-$K$490)),'PV Adoption'!Y$4*(1/(1-'General Inputs'!$C$10))*$J1785*1000*$I1785,ABS(($F1785-$E1785)*(1+$J77)^(AC$490-$K$490)))</f>
        <v>0</v>
      </c>
      <c r="AD1785" s="357">
        <f>IF('PV Adoption'!Z$4*(1/(1-'General Inputs'!$C$10))*$J1785*1000*$I1785 &lt;= ABS(($F1785-$E1785)*(1+$J77)^(AD$490-$K$490)),'PV Adoption'!Z$4*(1/(1-'General Inputs'!$C$10))*$J1785*1000*$I1785,ABS(($F1785-$E1785)*(1+$J77)^(AD$490-$K$490)))</f>
        <v>0</v>
      </c>
      <c r="AE1785" s="357">
        <f>IF('PV Adoption'!AA$4*(1/(1-'General Inputs'!$C$10))*$J1785*1000*$I1785 &lt;= ABS(($F1785-$E1785)*(1+$J77)^(AE$490-$K$490)),'PV Adoption'!AA$4*(1/(1-'General Inputs'!$C$10))*$J1785*1000*$I1785,ABS(($F1785-$E1785)*(1+$J77)^(AE$490-$K$490)))</f>
        <v>0</v>
      </c>
      <c r="AF1785" s="357">
        <f>IF('PV Adoption'!AB$4*(1/(1-'General Inputs'!$C$10))*$J1785*1000*$I1785 &lt;= ABS(($F1785-$E1785)*(1+$J77)^(AF$490-$K$490)),'PV Adoption'!AB$4*(1/(1-'General Inputs'!$C$10))*$J1785*1000*$I1785,ABS(($F1785-$E1785)*(1+$J77)^(AF$490-$K$490)))</f>
        <v>0</v>
      </c>
      <c r="AG1785" s="357">
        <f>IF('PV Adoption'!AC$4*(1/(1-'General Inputs'!$C$10))*$J1785*1000*$I1785 &lt;= ABS(($F1785-$E1785)*(1+$J77)^(AG$490-$K$490)),'PV Adoption'!AC$4*(1/(1-'General Inputs'!$C$10))*$J1785*1000*$I1785,ABS(($F1785-$E1785)*(1+$J77)^(AG$490-$K$490)))</f>
        <v>0</v>
      </c>
      <c r="AH1785" s="357">
        <f>IF('PV Adoption'!AD$4*(1/(1-'General Inputs'!$C$10))*$J1785*1000*$I1785 &lt;= ABS(($F1785-$E1785)*(1+$J77)^(AH$490-$K$490)),'PV Adoption'!AD$4*(1/(1-'General Inputs'!$C$10))*$J1785*1000*$I1785,ABS(($F1785-$E1785)*(1+$J77)^(AH$490-$K$490)))</f>
        <v>0</v>
      </c>
      <c r="AI1785" s="357">
        <f>IF('PV Adoption'!AE$4*(1/(1-'General Inputs'!$C$10))*$J1785*1000*$I1785 &lt;= ABS(($F1785-$E1785)*(1+$J77)^(AI$490-$K$490)),'PV Adoption'!AE$4*(1/(1-'General Inputs'!$C$10))*$J1785*1000*$I1785,ABS(($F1785-$E1785)*(1+$J77)^(AI$490-$K$490)))</f>
        <v>0</v>
      </c>
      <c r="AJ1785" s="357">
        <f>IF('PV Adoption'!AF$4*(1/(1-'General Inputs'!$C$10))*$J1785*1000*$I1785 &lt;= ABS(($F1785-$E1785)*(1+$J77)^(AJ$490-$K$490)),'PV Adoption'!AF$4*(1/(1-'General Inputs'!$C$10))*$J1785*1000*$I1785,ABS(($F1785-$E1785)*(1+$J77)^(AJ$490-$K$490)))</f>
        <v>0</v>
      </c>
      <c r="AK1785" s="357">
        <v>0</v>
      </c>
      <c r="AL1785" s="357">
        <v>0</v>
      </c>
      <c r="AM1785" s="357">
        <v>0</v>
      </c>
    </row>
    <row r="1786" spans="1:39" x14ac:dyDescent="0.25">
      <c r="A1786" s="353" t="s">
        <v>241</v>
      </c>
      <c r="B1786" s="353" t="s">
        <v>241</v>
      </c>
      <c r="C1786" s="441">
        <f t="shared" ref="C1786:H1786" si="1237">C78</f>
        <v>6000</v>
      </c>
      <c r="D1786" s="441"/>
      <c r="E1786" s="441"/>
      <c r="F1786" s="441"/>
      <c r="G1786" s="441"/>
      <c r="H1786" s="441">
        <f t="shared" si="1237"/>
        <v>1</v>
      </c>
      <c r="I1786" s="470">
        <f>IFERROR(VLOOKUP(B1786,Coincidence!$B$2:$E$242,4,FALSE)*IF($G1786="Winter",'General Inputs'!$C$25,'General Inputs'!$C$24),IF($G1786="Winter",'General Inputs'!$C$25,'General Inputs'!$C$24))</f>
        <v>0.52140604400000001</v>
      </c>
      <c r="J1786" s="466">
        <f>'Nameplate by Substation'!H78</f>
        <v>1.2294271926511866E-3</v>
      </c>
      <c r="K1786" s="357">
        <f>IF('PV Adoption'!G$4*(1/(1-'General Inputs'!$C$10))*$J1786*1000*$I1786 &lt;= ABS(($F1786-$E1786)*(1+$J78)^(K$490-$K$490)),'PV Adoption'!G$4*(1/(1-'General Inputs'!$C$10))*$J1786*1000*$I1786,ABS(($F1786-$E1786)*(1+$J78)^(K$490-$K$490)))</f>
        <v>0</v>
      </c>
      <c r="L1786" s="357">
        <f>IF('PV Adoption'!H$4*(1/(1-'General Inputs'!$C$10))*$J1786*1000*$I1786 &lt;= ABS(($F1786-$E1786)*(1+$J78)^(L$490-$K$490)),'PV Adoption'!H$4*(1/(1-'General Inputs'!$C$10))*$J1786*1000*$I1786,ABS(($F1786-$E1786)*(1+$J78)^(L$490-$K$490)))</f>
        <v>0</v>
      </c>
      <c r="M1786" s="357">
        <f>IF('PV Adoption'!I$4*(1/(1-'General Inputs'!$C$10))*$J1786*1000*$I1786 &lt;= ABS(($F1786-$E1786)*(1+$J78)^(M$490-$K$490)),'PV Adoption'!I$4*(1/(1-'General Inputs'!$C$10))*$J1786*1000*$I1786,ABS(($F1786-$E1786)*(1+$J78)^(M$490-$K$490)))</f>
        <v>0</v>
      </c>
      <c r="N1786" s="357">
        <f>IF('PV Adoption'!J$4*(1/(1-'General Inputs'!$C$10))*$J1786*1000*$I1786 &lt;= ABS(($F1786-$E1786)*(1+$J78)^(N$490-$K$490)),'PV Adoption'!J$4*(1/(1-'General Inputs'!$C$10))*$J1786*1000*$I1786,ABS(($F1786-$E1786)*(1+$J78)^(N$490-$K$490)))</f>
        <v>0</v>
      </c>
      <c r="O1786" s="357">
        <f>IF('PV Adoption'!K$4*(1/(1-'General Inputs'!$C$10))*$J1786*1000*$I1786 &lt;= ABS(($F1786-$E1786)*(1+$J78)^(O$490-$K$490)),'PV Adoption'!K$4*(1/(1-'General Inputs'!$C$10))*$J1786*1000*$I1786,ABS(($F1786-$E1786)*(1+$J78)^(O$490-$K$490)))</f>
        <v>0</v>
      </c>
      <c r="P1786" s="357">
        <f>IF('PV Adoption'!L$4*(1/(1-'General Inputs'!$C$10))*$J1786*1000*$I1786 &lt;= ABS(($F1786-$E1786)*(1+$J78)^(P$490-$K$490)),'PV Adoption'!L$4*(1/(1-'General Inputs'!$C$10))*$J1786*1000*$I1786,ABS(($F1786-$E1786)*(1+$J78)^(P$490-$K$490)))</f>
        <v>0</v>
      </c>
      <c r="Q1786" s="357">
        <f>IF('PV Adoption'!M$4*(1/(1-'General Inputs'!$C$10))*$J1786*1000*$I1786 &lt;= ABS(($F1786-$E1786)*(1+$J78)^(Q$490-$K$490)),'PV Adoption'!M$4*(1/(1-'General Inputs'!$C$10))*$J1786*1000*$I1786,ABS(($F1786-$E1786)*(1+$J78)^(Q$490-$K$490)))</f>
        <v>0</v>
      </c>
      <c r="R1786" s="357">
        <f>IF('PV Adoption'!N$4*(1/(1-'General Inputs'!$C$10))*$J1786*1000*$I1786 &lt;= ABS(($F1786-$E1786)*(1+$J78)^(R$490-$K$490)),'PV Adoption'!N$4*(1/(1-'General Inputs'!$C$10))*$J1786*1000*$I1786,ABS(($F1786-$E1786)*(1+$J78)^(R$490-$K$490)))</f>
        <v>0</v>
      </c>
      <c r="S1786" s="357">
        <f>IF('PV Adoption'!O$4*(1/(1-'General Inputs'!$C$10))*$J1786*1000*$I1786 &lt;= ABS(($F1786-$E1786)*(1+$J78)^(S$490-$K$490)),'PV Adoption'!O$4*(1/(1-'General Inputs'!$C$10))*$J1786*1000*$I1786,ABS(($F1786-$E1786)*(1+$J78)^(S$490-$K$490)))</f>
        <v>0</v>
      </c>
      <c r="T1786" s="357">
        <f>IF('PV Adoption'!P$4*(1/(1-'General Inputs'!$C$10))*$J1786*1000*$I1786 &lt;= ABS(($F1786-$E1786)*(1+$J78)^(T$490-$K$490)),'PV Adoption'!P$4*(1/(1-'General Inputs'!$C$10))*$J1786*1000*$I1786,ABS(($F1786-$E1786)*(1+$J78)^(T$490-$K$490)))</f>
        <v>0</v>
      </c>
      <c r="U1786" s="357">
        <f>IF('PV Adoption'!Q$4*(1/(1-'General Inputs'!$C$10))*$J1786*1000*$I1786 &lt;= ABS(($F1786-$E1786)*(1+$J78)^(U$490-$K$490)),'PV Adoption'!Q$4*(1/(1-'General Inputs'!$C$10))*$J1786*1000*$I1786,ABS(($F1786-$E1786)*(1+$J78)^(U$490-$K$490)))</f>
        <v>0</v>
      </c>
      <c r="V1786" s="357">
        <f>IF('PV Adoption'!R$4*(1/(1-'General Inputs'!$C$10))*$J1786*1000*$I1786 &lt;= ABS(($F1786-$E1786)*(1+$J78)^(V$490-$K$490)),'PV Adoption'!R$4*(1/(1-'General Inputs'!$C$10))*$J1786*1000*$I1786,ABS(($F1786-$E1786)*(1+$J78)^(V$490-$K$490)))</f>
        <v>0</v>
      </c>
      <c r="W1786" s="357">
        <f>IF('PV Adoption'!S$4*(1/(1-'General Inputs'!$C$10))*$J1786*1000*$I1786 &lt;= ABS(($F1786-$E1786)*(1+$J78)^(W$490-$K$490)),'PV Adoption'!S$4*(1/(1-'General Inputs'!$C$10))*$J1786*1000*$I1786,ABS(($F1786-$E1786)*(1+$J78)^(W$490-$K$490)))</f>
        <v>0</v>
      </c>
      <c r="X1786" s="357">
        <f>IF('PV Adoption'!T$4*(1/(1-'General Inputs'!$C$10))*$J1786*1000*$I1786 &lt;= ABS(($F1786-$E1786)*(1+$J78)^(X$490-$K$490)),'PV Adoption'!T$4*(1/(1-'General Inputs'!$C$10))*$J1786*1000*$I1786,ABS(($F1786-$E1786)*(1+$J78)^(X$490-$K$490)))</f>
        <v>0</v>
      </c>
      <c r="Y1786" s="357">
        <f>IF('PV Adoption'!U$4*(1/(1-'General Inputs'!$C$10))*$J1786*1000*$I1786 &lt;= ABS(($F1786-$E1786)*(1+$J78)^(Y$490-$K$490)),'PV Adoption'!U$4*(1/(1-'General Inputs'!$C$10))*$J1786*1000*$I1786,ABS(($F1786-$E1786)*(1+$J78)^(Y$490-$K$490)))</f>
        <v>0</v>
      </c>
      <c r="Z1786" s="357">
        <f>IF('PV Adoption'!V$4*(1/(1-'General Inputs'!$C$10))*$J1786*1000*$I1786 &lt;= ABS(($F1786-$E1786)*(1+$J78)^(Z$490-$K$490)),'PV Adoption'!V$4*(1/(1-'General Inputs'!$C$10))*$J1786*1000*$I1786,ABS(($F1786-$E1786)*(1+$J78)^(Z$490-$K$490)))</f>
        <v>0</v>
      </c>
      <c r="AA1786" s="357">
        <f>IF('PV Adoption'!W$4*(1/(1-'General Inputs'!$C$10))*$J1786*1000*$I1786 &lt;= ABS(($F1786-$E1786)*(1+$J78)^(AA$490-$K$490)),'PV Adoption'!W$4*(1/(1-'General Inputs'!$C$10))*$J1786*1000*$I1786,ABS(($F1786-$E1786)*(1+$J78)^(AA$490-$K$490)))</f>
        <v>0</v>
      </c>
      <c r="AB1786" s="357">
        <f>IF('PV Adoption'!X$4*(1/(1-'General Inputs'!$C$10))*$J1786*1000*$I1786 &lt;= ABS(($F1786-$E1786)*(1+$J78)^(AB$490-$K$490)),'PV Adoption'!X$4*(1/(1-'General Inputs'!$C$10))*$J1786*1000*$I1786,ABS(($F1786-$E1786)*(1+$J78)^(AB$490-$K$490)))</f>
        <v>0</v>
      </c>
      <c r="AC1786" s="357">
        <f>IF('PV Adoption'!Y$4*(1/(1-'General Inputs'!$C$10))*$J1786*1000*$I1786 &lt;= ABS(($F1786-$E1786)*(1+$J78)^(AC$490-$K$490)),'PV Adoption'!Y$4*(1/(1-'General Inputs'!$C$10))*$J1786*1000*$I1786,ABS(($F1786-$E1786)*(1+$J78)^(AC$490-$K$490)))</f>
        <v>0</v>
      </c>
      <c r="AD1786" s="357">
        <f>IF('PV Adoption'!Z$4*(1/(1-'General Inputs'!$C$10))*$J1786*1000*$I1786 &lt;= ABS(($F1786-$E1786)*(1+$J78)^(AD$490-$K$490)),'PV Adoption'!Z$4*(1/(1-'General Inputs'!$C$10))*$J1786*1000*$I1786,ABS(($F1786-$E1786)*(1+$J78)^(AD$490-$K$490)))</f>
        <v>0</v>
      </c>
      <c r="AE1786" s="357">
        <f>IF('PV Adoption'!AA$4*(1/(1-'General Inputs'!$C$10))*$J1786*1000*$I1786 &lt;= ABS(($F1786-$E1786)*(1+$J78)^(AE$490-$K$490)),'PV Adoption'!AA$4*(1/(1-'General Inputs'!$C$10))*$J1786*1000*$I1786,ABS(($F1786-$E1786)*(1+$J78)^(AE$490-$K$490)))</f>
        <v>0</v>
      </c>
      <c r="AF1786" s="357">
        <f>IF('PV Adoption'!AB$4*(1/(1-'General Inputs'!$C$10))*$J1786*1000*$I1786 &lt;= ABS(($F1786-$E1786)*(1+$J78)^(AF$490-$K$490)),'PV Adoption'!AB$4*(1/(1-'General Inputs'!$C$10))*$J1786*1000*$I1786,ABS(($F1786-$E1786)*(1+$J78)^(AF$490-$K$490)))</f>
        <v>0</v>
      </c>
      <c r="AG1786" s="357">
        <f>IF('PV Adoption'!AC$4*(1/(1-'General Inputs'!$C$10))*$J1786*1000*$I1786 &lt;= ABS(($F1786-$E1786)*(1+$J78)^(AG$490-$K$490)),'PV Adoption'!AC$4*(1/(1-'General Inputs'!$C$10))*$J1786*1000*$I1786,ABS(($F1786-$E1786)*(1+$J78)^(AG$490-$K$490)))</f>
        <v>0</v>
      </c>
      <c r="AH1786" s="357">
        <f>IF('PV Adoption'!AD$4*(1/(1-'General Inputs'!$C$10))*$J1786*1000*$I1786 &lt;= ABS(($F1786-$E1786)*(1+$J78)^(AH$490-$K$490)),'PV Adoption'!AD$4*(1/(1-'General Inputs'!$C$10))*$J1786*1000*$I1786,ABS(($F1786-$E1786)*(1+$J78)^(AH$490-$K$490)))</f>
        <v>0</v>
      </c>
      <c r="AI1786" s="357">
        <f>IF('PV Adoption'!AE$4*(1/(1-'General Inputs'!$C$10))*$J1786*1000*$I1786 &lt;= ABS(($F1786-$E1786)*(1+$J78)^(AI$490-$K$490)),'PV Adoption'!AE$4*(1/(1-'General Inputs'!$C$10))*$J1786*1000*$I1786,ABS(($F1786-$E1786)*(1+$J78)^(AI$490-$K$490)))</f>
        <v>0</v>
      </c>
      <c r="AJ1786" s="357">
        <f>IF('PV Adoption'!AF$4*(1/(1-'General Inputs'!$C$10))*$J1786*1000*$I1786 &lt;= ABS(($F1786-$E1786)*(1+$J78)^(AJ$490-$K$490)),'PV Adoption'!AF$4*(1/(1-'General Inputs'!$C$10))*$J1786*1000*$I1786,ABS(($F1786-$E1786)*(1+$J78)^(AJ$490-$K$490)))</f>
        <v>0</v>
      </c>
      <c r="AK1786" s="357">
        <v>0</v>
      </c>
      <c r="AL1786" s="357">
        <v>0</v>
      </c>
      <c r="AM1786" s="357">
        <v>0</v>
      </c>
    </row>
    <row r="1787" spans="1:39" x14ac:dyDescent="0.25">
      <c r="A1787" s="353" t="s">
        <v>241</v>
      </c>
      <c r="B1787" s="353" t="s">
        <v>446</v>
      </c>
      <c r="C1787" s="441">
        <f t="shared" ref="C1787:H1787" si="1238">C79</f>
        <v>20000</v>
      </c>
      <c r="D1787" s="441"/>
      <c r="E1787" s="441"/>
      <c r="F1787" s="441"/>
      <c r="G1787" s="441"/>
      <c r="H1787" s="441">
        <f t="shared" si="1238"/>
        <v>0</v>
      </c>
      <c r="I1787" s="470">
        <f>IFERROR(VLOOKUP(B1787,Coincidence!$B$2:$E$242,4,FALSE)*IF($G1787="Winter",'General Inputs'!$C$25,'General Inputs'!$C$24),IF($G1787="Winter",'General Inputs'!$C$25,'General Inputs'!$C$24))</f>
        <v>0.52140604400000001</v>
      </c>
      <c r="J1787" s="466">
        <f>'Nameplate by Substation'!H79</f>
        <v>5.6743249329502645E-4</v>
      </c>
      <c r="K1787" s="357">
        <f>IF('PV Adoption'!G$4*(1/(1-'General Inputs'!$C$10))*$J1787*1000*$I1787 &lt;= ABS(($F1787-$E1787)*(1+$J79)^(K$490-$K$490)),'PV Adoption'!G$4*(1/(1-'General Inputs'!$C$10))*$J1787*1000*$I1787,ABS(($F1787-$E1787)*(1+$J79)^(K$490-$K$490)))</f>
        <v>0</v>
      </c>
      <c r="L1787" s="357">
        <f>IF('PV Adoption'!H$4*(1/(1-'General Inputs'!$C$10))*$J1787*1000*$I1787 &lt;= ABS(($F1787-$E1787)*(1+$J79)^(L$490-$K$490)),'PV Adoption'!H$4*(1/(1-'General Inputs'!$C$10))*$J1787*1000*$I1787,ABS(($F1787-$E1787)*(1+$J79)^(L$490-$K$490)))</f>
        <v>0</v>
      </c>
      <c r="M1787" s="357">
        <f>IF('PV Adoption'!I$4*(1/(1-'General Inputs'!$C$10))*$J1787*1000*$I1787 &lt;= ABS(($F1787-$E1787)*(1+$J79)^(M$490-$K$490)),'PV Adoption'!I$4*(1/(1-'General Inputs'!$C$10))*$J1787*1000*$I1787,ABS(($F1787-$E1787)*(1+$J79)^(M$490-$K$490)))</f>
        <v>0</v>
      </c>
      <c r="N1787" s="357">
        <f>IF('PV Adoption'!J$4*(1/(1-'General Inputs'!$C$10))*$J1787*1000*$I1787 &lt;= ABS(($F1787-$E1787)*(1+$J79)^(N$490-$K$490)),'PV Adoption'!J$4*(1/(1-'General Inputs'!$C$10))*$J1787*1000*$I1787,ABS(($F1787-$E1787)*(1+$J79)^(N$490-$K$490)))</f>
        <v>0</v>
      </c>
      <c r="O1787" s="357">
        <f>IF('PV Adoption'!K$4*(1/(1-'General Inputs'!$C$10))*$J1787*1000*$I1787 &lt;= ABS(($F1787-$E1787)*(1+$J79)^(O$490-$K$490)),'PV Adoption'!K$4*(1/(1-'General Inputs'!$C$10))*$J1787*1000*$I1787,ABS(($F1787-$E1787)*(1+$J79)^(O$490-$K$490)))</f>
        <v>0</v>
      </c>
      <c r="P1787" s="357">
        <f>IF('PV Adoption'!L$4*(1/(1-'General Inputs'!$C$10))*$J1787*1000*$I1787 &lt;= ABS(($F1787-$E1787)*(1+$J79)^(P$490-$K$490)),'PV Adoption'!L$4*(1/(1-'General Inputs'!$C$10))*$J1787*1000*$I1787,ABS(($F1787-$E1787)*(1+$J79)^(P$490-$K$490)))</f>
        <v>0</v>
      </c>
      <c r="Q1787" s="357">
        <f>IF('PV Adoption'!M$4*(1/(1-'General Inputs'!$C$10))*$J1787*1000*$I1787 &lt;= ABS(($F1787-$E1787)*(1+$J79)^(Q$490-$K$490)),'PV Adoption'!M$4*(1/(1-'General Inputs'!$C$10))*$J1787*1000*$I1787,ABS(($F1787-$E1787)*(1+$J79)^(Q$490-$K$490)))</f>
        <v>0</v>
      </c>
      <c r="R1787" s="357">
        <f>IF('PV Adoption'!N$4*(1/(1-'General Inputs'!$C$10))*$J1787*1000*$I1787 &lt;= ABS(($F1787-$E1787)*(1+$J79)^(R$490-$K$490)),'PV Adoption'!N$4*(1/(1-'General Inputs'!$C$10))*$J1787*1000*$I1787,ABS(($F1787-$E1787)*(1+$J79)^(R$490-$K$490)))</f>
        <v>0</v>
      </c>
      <c r="S1787" s="357">
        <f>IF('PV Adoption'!O$4*(1/(1-'General Inputs'!$C$10))*$J1787*1000*$I1787 &lt;= ABS(($F1787-$E1787)*(1+$J79)^(S$490-$K$490)),'PV Adoption'!O$4*(1/(1-'General Inputs'!$C$10))*$J1787*1000*$I1787,ABS(($F1787-$E1787)*(1+$J79)^(S$490-$K$490)))</f>
        <v>0</v>
      </c>
      <c r="T1787" s="357">
        <f>IF('PV Adoption'!P$4*(1/(1-'General Inputs'!$C$10))*$J1787*1000*$I1787 &lt;= ABS(($F1787-$E1787)*(1+$J79)^(T$490-$K$490)),'PV Adoption'!P$4*(1/(1-'General Inputs'!$C$10))*$J1787*1000*$I1787,ABS(($F1787-$E1787)*(1+$J79)^(T$490-$K$490)))</f>
        <v>0</v>
      </c>
      <c r="U1787" s="357">
        <f>IF('PV Adoption'!Q$4*(1/(1-'General Inputs'!$C$10))*$J1787*1000*$I1787 &lt;= ABS(($F1787-$E1787)*(1+$J79)^(U$490-$K$490)),'PV Adoption'!Q$4*(1/(1-'General Inputs'!$C$10))*$J1787*1000*$I1787,ABS(($F1787-$E1787)*(1+$J79)^(U$490-$K$490)))</f>
        <v>0</v>
      </c>
      <c r="V1787" s="357">
        <f>IF('PV Adoption'!R$4*(1/(1-'General Inputs'!$C$10))*$J1787*1000*$I1787 &lt;= ABS(($F1787-$E1787)*(1+$J79)^(V$490-$K$490)),'PV Adoption'!R$4*(1/(1-'General Inputs'!$C$10))*$J1787*1000*$I1787,ABS(($F1787-$E1787)*(1+$J79)^(V$490-$K$490)))</f>
        <v>0</v>
      </c>
      <c r="W1787" s="357">
        <f>IF('PV Adoption'!S$4*(1/(1-'General Inputs'!$C$10))*$J1787*1000*$I1787 &lt;= ABS(($F1787-$E1787)*(1+$J79)^(W$490-$K$490)),'PV Adoption'!S$4*(1/(1-'General Inputs'!$C$10))*$J1787*1000*$I1787,ABS(($F1787-$E1787)*(1+$J79)^(W$490-$K$490)))</f>
        <v>0</v>
      </c>
      <c r="X1787" s="357">
        <f>IF('PV Adoption'!T$4*(1/(1-'General Inputs'!$C$10))*$J1787*1000*$I1787 &lt;= ABS(($F1787-$E1787)*(1+$J79)^(X$490-$K$490)),'PV Adoption'!T$4*(1/(1-'General Inputs'!$C$10))*$J1787*1000*$I1787,ABS(($F1787-$E1787)*(1+$J79)^(X$490-$K$490)))</f>
        <v>0</v>
      </c>
      <c r="Y1787" s="357">
        <f>IF('PV Adoption'!U$4*(1/(1-'General Inputs'!$C$10))*$J1787*1000*$I1787 &lt;= ABS(($F1787-$E1787)*(1+$J79)^(Y$490-$K$490)),'PV Adoption'!U$4*(1/(1-'General Inputs'!$C$10))*$J1787*1000*$I1787,ABS(($F1787-$E1787)*(1+$J79)^(Y$490-$K$490)))</f>
        <v>0</v>
      </c>
      <c r="Z1787" s="357">
        <f>IF('PV Adoption'!V$4*(1/(1-'General Inputs'!$C$10))*$J1787*1000*$I1787 &lt;= ABS(($F1787-$E1787)*(1+$J79)^(Z$490-$K$490)),'PV Adoption'!V$4*(1/(1-'General Inputs'!$C$10))*$J1787*1000*$I1787,ABS(($F1787-$E1787)*(1+$J79)^(Z$490-$K$490)))</f>
        <v>0</v>
      </c>
      <c r="AA1787" s="357">
        <f>IF('PV Adoption'!W$4*(1/(1-'General Inputs'!$C$10))*$J1787*1000*$I1787 &lt;= ABS(($F1787-$E1787)*(1+$J79)^(AA$490-$K$490)),'PV Adoption'!W$4*(1/(1-'General Inputs'!$C$10))*$J1787*1000*$I1787,ABS(($F1787-$E1787)*(1+$J79)^(AA$490-$K$490)))</f>
        <v>0</v>
      </c>
      <c r="AB1787" s="357">
        <f>IF('PV Adoption'!X$4*(1/(1-'General Inputs'!$C$10))*$J1787*1000*$I1787 &lt;= ABS(($F1787-$E1787)*(1+$J79)^(AB$490-$K$490)),'PV Adoption'!X$4*(1/(1-'General Inputs'!$C$10))*$J1787*1000*$I1787,ABS(($F1787-$E1787)*(1+$J79)^(AB$490-$K$490)))</f>
        <v>0</v>
      </c>
      <c r="AC1787" s="357">
        <f>IF('PV Adoption'!Y$4*(1/(1-'General Inputs'!$C$10))*$J1787*1000*$I1787 &lt;= ABS(($F1787-$E1787)*(1+$J79)^(AC$490-$K$490)),'PV Adoption'!Y$4*(1/(1-'General Inputs'!$C$10))*$J1787*1000*$I1787,ABS(($F1787-$E1787)*(1+$J79)^(AC$490-$K$490)))</f>
        <v>0</v>
      </c>
      <c r="AD1787" s="357">
        <f>IF('PV Adoption'!Z$4*(1/(1-'General Inputs'!$C$10))*$J1787*1000*$I1787 &lt;= ABS(($F1787-$E1787)*(1+$J79)^(AD$490-$K$490)),'PV Adoption'!Z$4*(1/(1-'General Inputs'!$C$10))*$J1787*1000*$I1787,ABS(($F1787-$E1787)*(1+$J79)^(AD$490-$K$490)))</f>
        <v>0</v>
      </c>
      <c r="AE1787" s="357">
        <f>IF('PV Adoption'!AA$4*(1/(1-'General Inputs'!$C$10))*$J1787*1000*$I1787 &lt;= ABS(($F1787-$E1787)*(1+$J79)^(AE$490-$K$490)),'PV Adoption'!AA$4*(1/(1-'General Inputs'!$C$10))*$J1787*1000*$I1787,ABS(($F1787-$E1787)*(1+$J79)^(AE$490-$K$490)))</f>
        <v>0</v>
      </c>
      <c r="AF1787" s="357">
        <f>IF('PV Adoption'!AB$4*(1/(1-'General Inputs'!$C$10))*$J1787*1000*$I1787 &lt;= ABS(($F1787-$E1787)*(1+$J79)^(AF$490-$K$490)),'PV Adoption'!AB$4*(1/(1-'General Inputs'!$C$10))*$J1787*1000*$I1787,ABS(($F1787-$E1787)*(1+$J79)^(AF$490-$K$490)))</f>
        <v>0</v>
      </c>
      <c r="AG1787" s="357">
        <f>IF('PV Adoption'!AC$4*(1/(1-'General Inputs'!$C$10))*$J1787*1000*$I1787 &lt;= ABS(($F1787-$E1787)*(1+$J79)^(AG$490-$K$490)),'PV Adoption'!AC$4*(1/(1-'General Inputs'!$C$10))*$J1787*1000*$I1787,ABS(($F1787-$E1787)*(1+$J79)^(AG$490-$K$490)))</f>
        <v>0</v>
      </c>
      <c r="AH1787" s="357">
        <f>IF('PV Adoption'!AD$4*(1/(1-'General Inputs'!$C$10))*$J1787*1000*$I1787 &lt;= ABS(($F1787-$E1787)*(1+$J79)^(AH$490-$K$490)),'PV Adoption'!AD$4*(1/(1-'General Inputs'!$C$10))*$J1787*1000*$I1787,ABS(($F1787-$E1787)*(1+$J79)^(AH$490-$K$490)))</f>
        <v>0</v>
      </c>
      <c r="AI1787" s="357">
        <f>IF('PV Adoption'!AE$4*(1/(1-'General Inputs'!$C$10))*$J1787*1000*$I1787 &lt;= ABS(($F1787-$E1787)*(1+$J79)^(AI$490-$K$490)),'PV Adoption'!AE$4*(1/(1-'General Inputs'!$C$10))*$J1787*1000*$I1787,ABS(($F1787-$E1787)*(1+$J79)^(AI$490-$K$490)))</f>
        <v>0</v>
      </c>
      <c r="AJ1787" s="357">
        <f>IF('PV Adoption'!AF$4*(1/(1-'General Inputs'!$C$10))*$J1787*1000*$I1787 &lt;= ABS(($F1787-$E1787)*(1+$J79)^(AJ$490-$K$490)),'PV Adoption'!AF$4*(1/(1-'General Inputs'!$C$10))*$J1787*1000*$I1787,ABS(($F1787-$E1787)*(1+$J79)^(AJ$490-$K$490)))</f>
        <v>0</v>
      </c>
      <c r="AK1787" s="357">
        <v>89.842920959383136</v>
      </c>
      <c r="AL1787" s="357">
        <v>91.02963302429491</v>
      </c>
      <c r="AM1787" s="357">
        <v>92.327440001051826</v>
      </c>
    </row>
    <row r="1788" spans="1:39" x14ac:dyDescent="0.25">
      <c r="A1788" s="353" t="s">
        <v>396</v>
      </c>
      <c r="B1788" s="353" t="s">
        <v>396</v>
      </c>
      <c r="C1788" s="441">
        <f t="shared" ref="C1788:H1788" si="1239">C80</f>
        <v>2500</v>
      </c>
      <c r="D1788" s="441"/>
      <c r="E1788" s="441"/>
      <c r="F1788" s="441"/>
      <c r="G1788" s="441"/>
      <c r="H1788" s="441">
        <f t="shared" si="1239"/>
        <v>0</v>
      </c>
      <c r="I1788" s="470">
        <f>IFERROR(VLOOKUP(B1788,Coincidence!$B$2:$E$242,4,FALSE)*IF($G1788="Winter",'General Inputs'!$C$25,'General Inputs'!$C$24),IF($G1788="Winter",'General Inputs'!$C$25,'General Inputs'!$C$24))</f>
        <v>0.52140604400000001</v>
      </c>
      <c r="J1788" s="466">
        <f>'Nameplate by Substation'!H80</f>
        <v>5.6449717856428474E-4</v>
      </c>
      <c r="K1788" s="357">
        <f>IF('PV Adoption'!G$4*(1/(1-'General Inputs'!$C$10))*$J1788*1000*$I1788 &lt;= ABS(($F1788-$E1788)*(1+$J80)^(K$490-$K$490)),'PV Adoption'!G$4*(1/(1-'General Inputs'!$C$10))*$J1788*1000*$I1788,ABS(($F1788-$E1788)*(1+$J80)^(K$490-$K$490)))</f>
        <v>0</v>
      </c>
      <c r="L1788" s="357">
        <f>IF('PV Adoption'!H$4*(1/(1-'General Inputs'!$C$10))*$J1788*1000*$I1788 &lt;= ABS(($F1788-$E1788)*(1+$J80)^(L$490-$K$490)),'PV Adoption'!H$4*(1/(1-'General Inputs'!$C$10))*$J1788*1000*$I1788,ABS(($F1788-$E1788)*(1+$J80)^(L$490-$K$490)))</f>
        <v>0</v>
      </c>
      <c r="M1788" s="357">
        <f>IF('PV Adoption'!I$4*(1/(1-'General Inputs'!$C$10))*$J1788*1000*$I1788 &lt;= ABS(($F1788-$E1788)*(1+$J80)^(M$490-$K$490)),'PV Adoption'!I$4*(1/(1-'General Inputs'!$C$10))*$J1788*1000*$I1788,ABS(($F1788-$E1788)*(1+$J80)^(M$490-$K$490)))</f>
        <v>0</v>
      </c>
      <c r="N1788" s="357">
        <f>IF('PV Adoption'!J$4*(1/(1-'General Inputs'!$C$10))*$J1788*1000*$I1788 &lt;= ABS(($F1788-$E1788)*(1+$J80)^(N$490-$K$490)),'PV Adoption'!J$4*(1/(1-'General Inputs'!$C$10))*$J1788*1000*$I1788,ABS(($F1788-$E1788)*(1+$J80)^(N$490-$K$490)))</f>
        <v>0</v>
      </c>
      <c r="O1788" s="357">
        <f>IF('PV Adoption'!K$4*(1/(1-'General Inputs'!$C$10))*$J1788*1000*$I1788 &lt;= ABS(($F1788-$E1788)*(1+$J80)^(O$490-$K$490)),'PV Adoption'!K$4*(1/(1-'General Inputs'!$C$10))*$J1788*1000*$I1788,ABS(($F1788-$E1788)*(1+$J80)^(O$490-$K$490)))</f>
        <v>0</v>
      </c>
      <c r="P1788" s="357">
        <f>IF('PV Adoption'!L$4*(1/(1-'General Inputs'!$C$10))*$J1788*1000*$I1788 &lt;= ABS(($F1788-$E1788)*(1+$J80)^(P$490-$K$490)),'PV Adoption'!L$4*(1/(1-'General Inputs'!$C$10))*$J1788*1000*$I1788,ABS(($F1788-$E1788)*(1+$J80)^(P$490-$K$490)))</f>
        <v>0</v>
      </c>
      <c r="Q1788" s="357">
        <f>IF('PV Adoption'!M$4*(1/(1-'General Inputs'!$C$10))*$J1788*1000*$I1788 &lt;= ABS(($F1788-$E1788)*(1+$J80)^(Q$490-$K$490)),'PV Adoption'!M$4*(1/(1-'General Inputs'!$C$10))*$J1788*1000*$I1788,ABS(($F1788-$E1788)*(1+$J80)^(Q$490-$K$490)))</f>
        <v>0</v>
      </c>
      <c r="R1788" s="357">
        <f>IF('PV Adoption'!N$4*(1/(1-'General Inputs'!$C$10))*$J1788*1000*$I1788 &lt;= ABS(($F1788-$E1788)*(1+$J80)^(R$490-$K$490)),'PV Adoption'!N$4*(1/(1-'General Inputs'!$C$10))*$J1788*1000*$I1788,ABS(($F1788-$E1788)*(1+$J80)^(R$490-$K$490)))</f>
        <v>0</v>
      </c>
      <c r="S1788" s="357">
        <f>IF('PV Adoption'!O$4*(1/(1-'General Inputs'!$C$10))*$J1788*1000*$I1788 &lt;= ABS(($F1788-$E1788)*(1+$J80)^(S$490-$K$490)),'PV Adoption'!O$4*(1/(1-'General Inputs'!$C$10))*$J1788*1000*$I1788,ABS(($F1788-$E1788)*(1+$J80)^(S$490-$K$490)))</f>
        <v>0</v>
      </c>
      <c r="T1788" s="357">
        <f>IF('PV Adoption'!P$4*(1/(1-'General Inputs'!$C$10))*$J1788*1000*$I1788 &lt;= ABS(($F1788-$E1788)*(1+$J80)^(T$490-$K$490)),'PV Adoption'!P$4*(1/(1-'General Inputs'!$C$10))*$J1788*1000*$I1788,ABS(($F1788-$E1788)*(1+$J80)^(T$490-$K$490)))</f>
        <v>0</v>
      </c>
      <c r="U1788" s="357">
        <f>IF('PV Adoption'!Q$4*(1/(1-'General Inputs'!$C$10))*$J1788*1000*$I1788 &lt;= ABS(($F1788-$E1788)*(1+$J80)^(U$490-$K$490)),'PV Adoption'!Q$4*(1/(1-'General Inputs'!$C$10))*$J1788*1000*$I1788,ABS(($F1788-$E1788)*(1+$J80)^(U$490-$K$490)))</f>
        <v>0</v>
      </c>
      <c r="V1788" s="357">
        <f>IF('PV Adoption'!R$4*(1/(1-'General Inputs'!$C$10))*$J1788*1000*$I1788 &lt;= ABS(($F1788-$E1788)*(1+$J80)^(V$490-$K$490)),'PV Adoption'!R$4*(1/(1-'General Inputs'!$C$10))*$J1788*1000*$I1788,ABS(($F1788-$E1788)*(1+$J80)^(V$490-$K$490)))</f>
        <v>0</v>
      </c>
      <c r="W1788" s="357">
        <f>IF('PV Adoption'!S$4*(1/(1-'General Inputs'!$C$10))*$J1788*1000*$I1788 &lt;= ABS(($F1788-$E1788)*(1+$J80)^(W$490-$K$490)),'PV Adoption'!S$4*(1/(1-'General Inputs'!$C$10))*$J1788*1000*$I1788,ABS(($F1788-$E1788)*(1+$J80)^(W$490-$K$490)))</f>
        <v>0</v>
      </c>
      <c r="X1788" s="357">
        <f>IF('PV Adoption'!T$4*(1/(1-'General Inputs'!$C$10))*$J1788*1000*$I1788 &lt;= ABS(($F1788-$E1788)*(1+$J80)^(X$490-$K$490)),'PV Adoption'!T$4*(1/(1-'General Inputs'!$C$10))*$J1788*1000*$I1788,ABS(($F1788-$E1788)*(1+$J80)^(X$490-$K$490)))</f>
        <v>0</v>
      </c>
      <c r="Y1788" s="357">
        <f>IF('PV Adoption'!U$4*(1/(1-'General Inputs'!$C$10))*$J1788*1000*$I1788 &lt;= ABS(($F1788-$E1788)*(1+$J80)^(Y$490-$K$490)),'PV Adoption'!U$4*(1/(1-'General Inputs'!$C$10))*$J1788*1000*$I1788,ABS(($F1788-$E1788)*(1+$J80)^(Y$490-$K$490)))</f>
        <v>0</v>
      </c>
      <c r="Z1788" s="357">
        <f>IF('PV Adoption'!V$4*(1/(1-'General Inputs'!$C$10))*$J1788*1000*$I1788 &lt;= ABS(($F1788-$E1788)*(1+$J80)^(Z$490-$K$490)),'PV Adoption'!V$4*(1/(1-'General Inputs'!$C$10))*$J1788*1000*$I1788,ABS(($F1788-$E1788)*(1+$J80)^(Z$490-$K$490)))</f>
        <v>0</v>
      </c>
      <c r="AA1788" s="357">
        <f>IF('PV Adoption'!W$4*(1/(1-'General Inputs'!$C$10))*$J1788*1000*$I1788 &lt;= ABS(($F1788-$E1788)*(1+$J80)^(AA$490-$K$490)),'PV Adoption'!W$4*(1/(1-'General Inputs'!$C$10))*$J1788*1000*$I1788,ABS(($F1788-$E1788)*(1+$J80)^(AA$490-$K$490)))</f>
        <v>0</v>
      </c>
      <c r="AB1788" s="357">
        <f>IF('PV Adoption'!X$4*(1/(1-'General Inputs'!$C$10))*$J1788*1000*$I1788 &lt;= ABS(($F1788-$E1788)*(1+$J80)^(AB$490-$K$490)),'PV Adoption'!X$4*(1/(1-'General Inputs'!$C$10))*$J1788*1000*$I1788,ABS(($F1788-$E1788)*(1+$J80)^(AB$490-$K$490)))</f>
        <v>0</v>
      </c>
      <c r="AC1788" s="357">
        <f>IF('PV Adoption'!Y$4*(1/(1-'General Inputs'!$C$10))*$J1788*1000*$I1788 &lt;= ABS(($F1788-$E1788)*(1+$J80)^(AC$490-$K$490)),'PV Adoption'!Y$4*(1/(1-'General Inputs'!$C$10))*$J1788*1000*$I1788,ABS(($F1788-$E1788)*(1+$J80)^(AC$490-$K$490)))</f>
        <v>0</v>
      </c>
      <c r="AD1788" s="357">
        <f>IF('PV Adoption'!Z$4*(1/(1-'General Inputs'!$C$10))*$J1788*1000*$I1788 &lt;= ABS(($F1788-$E1788)*(1+$J80)^(AD$490-$K$490)),'PV Adoption'!Z$4*(1/(1-'General Inputs'!$C$10))*$J1788*1000*$I1788,ABS(($F1788-$E1788)*(1+$J80)^(AD$490-$K$490)))</f>
        <v>0</v>
      </c>
      <c r="AE1788" s="357">
        <f>IF('PV Adoption'!AA$4*(1/(1-'General Inputs'!$C$10))*$J1788*1000*$I1788 &lt;= ABS(($F1788-$E1788)*(1+$J80)^(AE$490-$K$490)),'PV Adoption'!AA$4*(1/(1-'General Inputs'!$C$10))*$J1788*1000*$I1788,ABS(($F1788-$E1788)*(1+$J80)^(AE$490-$K$490)))</f>
        <v>0</v>
      </c>
      <c r="AF1788" s="357">
        <f>IF('PV Adoption'!AB$4*(1/(1-'General Inputs'!$C$10))*$J1788*1000*$I1788 &lt;= ABS(($F1788-$E1788)*(1+$J80)^(AF$490-$K$490)),'PV Adoption'!AB$4*(1/(1-'General Inputs'!$C$10))*$J1788*1000*$I1788,ABS(($F1788-$E1788)*(1+$J80)^(AF$490-$K$490)))</f>
        <v>0</v>
      </c>
      <c r="AG1788" s="357">
        <f>IF('PV Adoption'!AC$4*(1/(1-'General Inputs'!$C$10))*$J1788*1000*$I1788 &lt;= ABS(($F1788-$E1788)*(1+$J80)^(AG$490-$K$490)),'PV Adoption'!AC$4*(1/(1-'General Inputs'!$C$10))*$J1788*1000*$I1788,ABS(($F1788-$E1788)*(1+$J80)^(AG$490-$K$490)))</f>
        <v>0</v>
      </c>
      <c r="AH1788" s="357">
        <f>IF('PV Adoption'!AD$4*(1/(1-'General Inputs'!$C$10))*$J1788*1000*$I1788 &lt;= ABS(($F1788-$E1788)*(1+$J80)^(AH$490-$K$490)),'PV Adoption'!AD$4*(1/(1-'General Inputs'!$C$10))*$J1788*1000*$I1788,ABS(($F1788-$E1788)*(1+$J80)^(AH$490-$K$490)))</f>
        <v>0</v>
      </c>
      <c r="AI1788" s="357">
        <f>IF('PV Adoption'!AE$4*(1/(1-'General Inputs'!$C$10))*$J1788*1000*$I1788 &lt;= ABS(($F1788-$E1788)*(1+$J80)^(AI$490-$K$490)),'PV Adoption'!AE$4*(1/(1-'General Inputs'!$C$10))*$J1788*1000*$I1788,ABS(($F1788-$E1788)*(1+$J80)^(AI$490-$K$490)))</f>
        <v>0</v>
      </c>
      <c r="AJ1788" s="357">
        <f>IF('PV Adoption'!AF$4*(1/(1-'General Inputs'!$C$10))*$J1788*1000*$I1788 &lt;= ABS(($F1788-$E1788)*(1+$J80)^(AJ$490-$K$490)),'PV Adoption'!AF$4*(1/(1-'General Inputs'!$C$10))*$J1788*1000*$I1788,ABS(($F1788-$E1788)*(1+$J80)^(AJ$490-$K$490)))</f>
        <v>0</v>
      </c>
      <c r="AK1788" s="357">
        <v>0</v>
      </c>
      <c r="AL1788" s="357">
        <v>0</v>
      </c>
      <c r="AM1788" s="357">
        <v>0</v>
      </c>
    </row>
    <row r="1789" spans="1:39" x14ac:dyDescent="0.25">
      <c r="A1789" s="353" t="s">
        <v>522</v>
      </c>
      <c r="B1789" s="353" t="s">
        <v>523</v>
      </c>
      <c r="C1789" s="441">
        <f t="shared" ref="C1789:H1789" si="1240">C81</f>
        <v>2500</v>
      </c>
      <c r="D1789" s="441"/>
      <c r="E1789" s="441"/>
      <c r="F1789" s="441"/>
      <c r="G1789" s="441"/>
      <c r="H1789" s="441">
        <f t="shared" si="1240"/>
        <v>0</v>
      </c>
      <c r="I1789" s="470">
        <f>IFERROR(VLOOKUP(B1789,Coincidence!$B$2:$E$242,4,FALSE)*IF($G1789="Winter",'General Inputs'!$C$25,'General Inputs'!$C$24),IF($G1789="Winter",'General Inputs'!$C$25,'General Inputs'!$C$24))</f>
        <v>0.52140604400000001</v>
      </c>
      <c r="J1789" s="466">
        <f>'Nameplate by Substation'!H81</f>
        <v>9.3439387552229133E-4</v>
      </c>
      <c r="K1789" s="357">
        <f>IF('PV Adoption'!G$4*(1/(1-'General Inputs'!$C$10))*$J1789*1000*$I1789 &lt;= ABS(($F1789-$E1789)*(1+$J81)^(K$490-$K$490)),'PV Adoption'!G$4*(1/(1-'General Inputs'!$C$10))*$J1789*1000*$I1789,ABS(($F1789-$E1789)*(1+$J81)^(K$490-$K$490)))</f>
        <v>0</v>
      </c>
      <c r="L1789" s="357">
        <f>IF('PV Adoption'!H$4*(1/(1-'General Inputs'!$C$10))*$J1789*1000*$I1789 &lt;= ABS(($F1789-$E1789)*(1+$J81)^(L$490-$K$490)),'PV Adoption'!H$4*(1/(1-'General Inputs'!$C$10))*$J1789*1000*$I1789,ABS(($F1789-$E1789)*(1+$J81)^(L$490-$K$490)))</f>
        <v>0</v>
      </c>
      <c r="M1789" s="357">
        <f>IF('PV Adoption'!I$4*(1/(1-'General Inputs'!$C$10))*$J1789*1000*$I1789 &lt;= ABS(($F1789-$E1789)*(1+$J81)^(M$490-$K$490)),'PV Adoption'!I$4*(1/(1-'General Inputs'!$C$10))*$J1789*1000*$I1789,ABS(($F1789-$E1789)*(1+$J81)^(M$490-$K$490)))</f>
        <v>0</v>
      </c>
      <c r="N1789" s="357">
        <f>IF('PV Adoption'!J$4*(1/(1-'General Inputs'!$C$10))*$J1789*1000*$I1789 &lt;= ABS(($F1789-$E1789)*(1+$J81)^(N$490-$K$490)),'PV Adoption'!J$4*(1/(1-'General Inputs'!$C$10))*$J1789*1000*$I1789,ABS(($F1789-$E1789)*(1+$J81)^(N$490-$K$490)))</f>
        <v>0</v>
      </c>
      <c r="O1789" s="357">
        <f>IF('PV Adoption'!K$4*(1/(1-'General Inputs'!$C$10))*$J1789*1000*$I1789 &lt;= ABS(($F1789-$E1789)*(1+$J81)^(O$490-$K$490)),'PV Adoption'!K$4*(1/(1-'General Inputs'!$C$10))*$J1789*1000*$I1789,ABS(($F1789-$E1789)*(1+$J81)^(O$490-$K$490)))</f>
        <v>0</v>
      </c>
      <c r="P1789" s="357">
        <f>IF('PV Adoption'!L$4*(1/(1-'General Inputs'!$C$10))*$J1789*1000*$I1789 &lt;= ABS(($F1789-$E1789)*(1+$J81)^(P$490-$K$490)),'PV Adoption'!L$4*(1/(1-'General Inputs'!$C$10))*$J1789*1000*$I1789,ABS(($F1789-$E1789)*(1+$J81)^(P$490-$K$490)))</f>
        <v>0</v>
      </c>
      <c r="Q1789" s="357">
        <f>IF('PV Adoption'!M$4*(1/(1-'General Inputs'!$C$10))*$J1789*1000*$I1789 &lt;= ABS(($F1789-$E1789)*(1+$J81)^(Q$490-$K$490)),'PV Adoption'!M$4*(1/(1-'General Inputs'!$C$10))*$J1789*1000*$I1789,ABS(($F1789-$E1789)*(1+$J81)^(Q$490-$K$490)))</f>
        <v>0</v>
      </c>
      <c r="R1789" s="357">
        <f>IF('PV Adoption'!N$4*(1/(1-'General Inputs'!$C$10))*$J1789*1000*$I1789 &lt;= ABS(($F1789-$E1789)*(1+$J81)^(R$490-$K$490)),'PV Adoption'!N$4*(1/(1-'General Inputs'!$C$10))*$J1789*1000*$I1789,ABS(($F1789-$E1789)*(1+$J81)^(R$490-$K$490)))</f>
        <v>0</v>
      </c>
      <c r="S1789" s="357">
        <f>IF('PV Adoption'!O$4*(1/(1-'General Inputs'!$C$10))*$J1789*1000*$I1789 &lt;= ABS(($F1789-$E1789)*(1+$J81)^(S$490-$K$490)),'PV Adoption'!O$4*(1/(1-'General Inputs'!$C$10))*$J1789*1000*$I1789,ABS(($F1789-$E1789)*(1+$J81)^(S$490-$K$490)))</f>
        <v>0</v>
      </c>
      <c r="T1789" s="357">
        <f>IF('PV Adoption'!P$4*(1/(1-'General Inputs'!$C$10))*$J1789*1000*$I1789 &lt;= ABS(($F1789-$E1789)*(1+$J81)^(T$490-$K$490)),'PV Adoption'!P$4*(1/(1-'General Inputs'!$C$10))*$J1789*1000*$I1789,ABS(($F1789-$E1789)*(1+$J81)^(T$490-$K$490)))</f>
        <v>0</v>
      </c>
      <c r="U1789" s="357">
        <f>IF('PV Adoption'!Q$4*(1/(1-'General Inputs'!$C$10))*$J1789*1000*$I1789 &lt;= ABS(($F1789-$E1789)*(1+$J81)^(U$490-$K$490)),'PV Adoption'!Q$4*(1/(1-'General Inputs'!$C$10))*$J1789*1000*$I1789,ABS(($F1789-$E1789)*(1+$J81)^(U$490-$K$490)))</f>
        <v>0</v>
      </c>
      <c r="V1789" s="357">
        <f>IF('PV Adoption'!R$4*(1/(1-'General Inputs'!$C$10))*$J1789*1000*$I1789 &lt;= ABS(($F1789-$E1789)*(1+$J81)^(V$490-$K$490)),'PV Adoption'!R$4*(1/(1-'General Inputs'!$C$10))*$J1789*1000*$I1789,ABS(($F1789-$E1789)*(1+$J81)^(V$490-$K$490)))</f>
        <v>0</v>
      </c>
      <c r="W1789" s="357">
        <f>IF('PV Adoption'!S$4*(1/(1-'General Inputs'!$C$10))*$J1789*1000*$I1789 &lt;= ABS(($F1789-$E1789)*(1+$J81)^(W$490-$K$490)),'PV Adoption'!S$4*(1/(1-'General Inputs'!$C$10))*$J1789*1000*$I1789,ABS(($F1789-$E1789)*(1+$J81)^(W$490-$K$490)))</f>
        <v>0</v>
      </c>
      <c r="X1789" s="357">
        <f>IF('PV Adoption'!T$4*(1/(1-'General Inputs'!$C$10))*$J1789*1000*$I1789 &lt;= ABS(($F1789-$E1789)*(1+$J81)^(X$490-$K$490)),'PV Adoption'!T$4*(1/(1-'General Inputs'!$C$10))*$J1789*1000*$I1789,ABS(($F1789-$E1789)*(1+$J81)^(X$490-$K$490)))</f>
        <v>0</v>
      </c>
      <c r="Y1789" s="357">
        <f>IF('PV Adoption'!U$4*(1/(1-'General Inputs'!$C$10))*$J1789*1000*$I1789 &lt;= ABS(($F1789-$E1789)*(1+$J81)^(Y$490-$K$490)),'PV Adoption'!U$4*(1/(1-'General Inputs'!$C$10))*$J1789*1000*$I1789,ABS(($F1789-$E1789)*(1+$J81)^(Y$490-$K$490)))</f>
        <v>0</v>
      </c>
      <c r="Z1789" s="357">
        <f>IF('PV Adoption'!V$4*(1/(1-'General Inputs'!$C$10))*$J1789*1000*$I1789 &lt;= ABS(($F1789-$E1789)*(1+$J81)^(Z$490-$K$490)),'PV Adoption'!V$4*(1/(1-'General Inputs'!$C$10))*$J1789*1000*$I1789,ABS(($F1789-$E1789)*(1+$J81)^(Z$490-$K$490)))</f>
        <v>0</v>
      </c>
      <c r="AA1789" s="357">
        <f>IF('PV Adoption'!W$4*(1/(1-'General Inputs'!$C$10))*$J1789*1000*$I1789 &lt;= ABS(($F1789-$E1789)*(1+$J81)^(AA$490-$K$490)),'PV Adoption'!W$4*(1/(1-'General Inputs'!$C$10))*$J1789*1000*$I1789,ABS(($F1789-$E1789)*(1+$J81)^(AA$490-$K$490)))</f>
        <v>0</v>
      </c>
      <c r="AB1789" s="357">
        <f>IF('PV Adoption'!X$4*(1/(1-'General Inputs'!$C$10))*$J1789*1000*$I1789 &lt;= ABS(($F1789-$E1789)*(1+$J81)^(AB$490-$K$490)),'PV Adoption'!X$4*(1/(1-'General Inputs'!$C$10))*$J1789*1000*$I1789,ABS(($F1789-$E1789)*(1+$J81)^(AB$490-$K$490)))</f>
        <v>0</v>
      </c>
      <c r="AC1789" s="357">
        <f>IF('PV Adoption'!Y$4*(1/(1-'General Inputs'!$C$10))*$J1789*1000*$I1789 &lt;= ABS(($F1789-$E1789)*(1+$J81)^(AC$490-$K$490)),'PV Adoption'!Y$4*(1/(1-'General Inputs'!$C$10))*$J1789*1000*$I1789,ABS(($F1789-$E1789)*(1+$J81)^(AC$490-$K$490)))</f>
        <v>0</v>
      </c>
      <c r="AD1789" s="357">
        <f>IF('PV Adoption'!Z$4*(1/(1-'General Inputs'!$C$10))*$J1789*1000*$I1789 &lt;= ABS(($F1789-$E1789)*(1+$J81)^(AD$490-$K$490)),'PV Adoption'!Z$4*(1/(1-'General Inputs'!$C$10))*$J1789*1000*$I1789,ABS(($F1789-$E1789)*(1+$J81)^(AD$490-$K$490)))</f>
        <v>0</v>
      </c>
      <c r="AE1789" s="357">
        <f>IF('PV Adoption'!AA$4*(1/(1-'General Inputs'!$C$10))*$J1789*1000*$I1789 &lt;= ABS(($F1789-$E1789)*(1+$J81)^(AE$490-$K$490)),'PV Adoption'!AA$4*(1/(1-'General Inputs'!$C$10))*$J1789*1000*$I1789,ABS(($F1789-$E1789)*(1+$J81)^(AE$490-$K$490)))</f>
        <v>0</v>
      </c>
      <c r="AF1789" s="357">
        <f>IF('PV Adoption'!AB$4*(1/(1-'General Inputs'!$C$10))*$J1789*1000*$I1789 &lt;= ABS(($F1789-$E1789)*(1+$J81)^(AF$490-$K$490)),'PV Adoption'!AB$4*(1/(1-'General Inputs'!$C$10))*$J1789*1000*$I1789,ABS(($F1789-$E1789)*(1+$J81)^(AF$490-$K$490)))</f>
        <v>0</v>
      </c>
      <c r="AG1789" s="357">
        <f>IF('PV Adoption'!AC$4*(1/(1-'General Inputs'!$C$10))*$J1789*1000*$I1789 &lt;= ABS(($F1789-$E1789)*(1+$J81)^(AG$490-$K$490)),'PV Adoption'!AC$4*(1/(1-'General Inputs'!$C$10))*$J1789*1000*$I1789,ABS(($F1789-$E1789)*(1+$J81)^(AG$490-$K$490)))</f>
        <v>0</v>
      </c>
      <c r="AH1789" s="357">
        <f>IF('PV Adoption'!AD$4*(1/(1-'General Inputs'!$C$10))*$J1789*1000*$I1789 &lt;= ABS(($F1789-$E1789)*(1+$J81)^(AH$490-$K$490)),'PV Adoption'!AD$4*(1/(1-'General Inputs'!$C$10))*$J1789*1000*$I1789,ABS(($F1789-$E1789)*(1+$J81)^(AH$490-$K$490)))</f>
        <v>0</v>
      </c>
      <c r="AI1789" s="357">
        <f>IF('PV Adoption'!AE$4*(1/(1-'General Inputs'!$C$10))*$J1789*1000*$I1789 &lt;= ABS(($F1789-$E1789)*(1+$J81)^(AI$490-$K$490)),'PV Adoption'!AE$4*(1/(1-'General Inputs'!$C$10))*$J1789*1000*$I1789,ABS(($F1789-$E1789)*(1+$J81)^(AI$490-$K$490)))</f>
        <v>0</v>
      </c>
      <c r="AJ1789" s="357">
        <f>IF('PV Adoption'!AF$4*(1/(1-'General Inputs'!$C$10))*$J1789*1000*$I1789 &lt;= ABS(($F1789-$E1789)*(1+$J81)^(AJ$490-$K$490)),'PV Adoption'!AF$4*(1/(1-'General Inputs'!$C$10))*$J1789*1000*$I1789,ABS(($F1789-$E1789)*(1+$J81)^(AJ$490-$K$490)))</f>
        <v>0</v>
      </c>
      <c r="AK1789" s="357">
        <v>0</v>
      </c>
      <c r="AL1789" s="357">
        <v>0</v>
      </c>
      <c r="AM1789" s="357">
        <v>0</v>
      </c>
    </row>
    <row r="1790" spans="1:39" x14ac:dyDescent="0.25">
      <c r="A1790" s="353" t="s">
        <v>516</v>
      </c>
      <c r="B1790" s="353" t="s">
        <v>517</v>
      </c>
      <c r="C1790" s="441">
        <f t="shared" ref="C1790:H1790" si="1241">C82</f>
        <v>2500</v>
      </c>
      <c r="D1790" s="441"/>
      <c r="E1790" s="441"/>
      <c r="F1790" s="441"/>
      <c r="G1790" s="441"/>
      <c r="H1790" s="441">
        <f t="shared" si="1241"/>
        <v>0</v>
      </c>
      <c r="I1790" s="470">
        <f>IFERROR(VLOOKUP(B1790,Coincidence!$B$2:$E$242,4,FALSE)*IF($G1790="Winter",'General Inputs'!$C$25,'General Inputs'!$C$24),IF($G1790="Winter",'General Inputs'!$C$25,'General Inputs'!$C$24))</f>
        <v>0.52140604400000001</v>
      </c>
      <c r="J1790" s="466">
        <f>'Nameplate by Substation'!H82</f>
        <v>4.3507129552884839E-4</v>
      </c>
      <c r="K1790" s="357">
        <f>IF('PV Adoption'!G$4*(1/(1-'General Inputs'!$C$10))*$J1790*1000*$I1790 &lt;= ABS(($F1790-$E1790)*(1+$J82)^(K$490-$K$490)),'PV Adoption'!G$4*(1/(1-'General Inputs'!$C$10))*$J1790*1000*$I1790,ABS(($F1790-$E1790)*(1+$J82)^(K$490-$K$490)))</f>
        <v>0</v>
      </c>
      <c r="L1790" s="357">
        <f>IF('PV Adoption'!H$4*(1/(1-'General Inputs'!$C$10))*$J1790*1000*$I1790 &lt;= ABS(($F1790-$E1790)*(1+$J82)^(L$490-$K$490)),'PV Adoption'!H$4*(1/(1-'General Inputs'!$C$10))*$J1790*1000*$I1790,ABS(($F1790-$E1790)*(1+$J82)^(L$490-$K$490)))</f>
        <v>0</v>
      </c>
      <c r="M1790" s="357">
        <f>IF('PV Adoption'!I$4*(1/(1-'General Inputs'!$C$10))*$J1790*1000*$I1790 &lt;= ABS(($F1790-$E1790)*(1+$J82)^(M$490-$K$490)),'PV Adoption'!I$4*(1/(1-'General Inputs'!$C$10))*$J1790*1000*$I1790,ABS(($F1790-$E1790)*(1+$J82)^(M$490-$K$490)))</f>
        <v>0</v>
      </c>
      <c r="N1790" s="357">
        <f>IF('PV Adoption'!J$4*(1/(1-'General Inputs'!$C$10))*$J1790*1000*$I1790 &lt;= ABS(($F1790-$E1790)*(1+$J82)^(N$490-$K$490)),'PV Adoption'!J$4*(1/(1-'General Inputs'!$C$10))*$J1790*1000*$I1790,ABS(($F1790-$E1790)*(1+$J82)^(N$490-$K$490)))</f>
        <v>0</v>
      </c>
      <c r="O1790" s="357">
        <f>IF('PV Adoption'!K$4*(1/(1-'General Inputs'!$C$10))*$J1790*1000*$I1790 &lt;= ABS(($F1790-$E1790)*(1+$J82)^(O$490-$K$490)),'PV Adoption'!K$4*(1/(1-'General Inputs'!$C$10))*$J1790*1000*$I1790,ABS(($F1790-$E1790)*(1+$J82)^(O$490-$K$490)))</f>
        <v>0</v>
      </c>
      <c r="P1790" s="357">
        <f>IF('PV Adoption'!L$4*(1/(1-'General Inputs'!$C$10))*$J1790*1000*$I1790 &lt;= ABS(($F1790-$E1790)*(1+$J82)^(P$490-$K$490)),'PV Adoption'!L$4*(1/(1-'General Inputs'!$C$10))*$J1790*1000*$I1790,ABS(($F1790-$E1790)*(1+$J82)^(P$490-$K$490)))</f>
        <v>0</v>
      </c>
      <c r="Q1790" s="357">
        <f>IF('PV Adoption'!M$4*(1/(1-'General Inputs'!$C$10))*$J1790*1000*$I1790 &lt;= ABS(($F1790-$E1790)*(1+$J82)^(Q$490-$K$490)),'PV Adoption'!M$4*(1/(1-'General Inputs'!$C$10))*$J1790*1000*$I1790,ABS(($F1790-$E1790)*(1+$J82)^(Q$490-$K$490)))</f>
        <v>0</v>
      </c>
      <c r="R1790" s="357">
        <f>IF('PV Adoption'!N$4*(1/(1-'General Inputs'!$C$10))*$J1790*1000*$I1790 &lt;= ABS(($F1790-$E1790)*(1+$J82)^(R$490-$K$490)),'PV Adoption'!N$4*(1/(1-'General Inputs'!$C$10))*$J1790*1000*$I1790,ABS(($F1790-$E1790)*(1+$J82)^(R$490-$K$490)))</f>
        <v>0</v>
      </c>
      <c r="S1790" s="357">
        <f>IF('PV Adoption'!O$4*(1/(1-'General Inputs'!$C$10))*$J1790*1000*$I1790 &lt;= ABS(($F1790-$E1790)*(1+$J82)^(S$490-$K$490)),'PV Adoption'!O$4*(1/(1-'General Inputs'!$C$10))*$J1790*1000*$I1790,ABS(($F1790-$E1790)*(1+$J82)^(S$490-$K$490)))</f>
        <v>0</v>
      </c>
      <c r="T1790" s="357">
        <f>IF('PV Adoption'!P$4*(1/(1-'General Inputs'!$C$10))*$J1790*1000*$I1790 &lt;= ABS(($F1790-$E1790)*(1+$J82)^(T$490-$K$490)),'PV Adoption'!P$4*(1/(1-'General Inputs'!$C$10))*$J1790*1000*$I1790,ABS(($F1790-$E1790)*(1+$J82)^(T$490-$K$490)))</f>
        <v>0</v>
      </c>
      <c r="U1790" s="357">
        <f>IF('PV Adoption'!Q$4*(1/(1-'General Inputs'!$C$10))*$J1790*1000*$I1790 &lt;= ABS(($F1790-$E1790)*(1+$J82)^(U$490-$K$490)),'PV Adoption'!Q$4*(1/(1-'General Inputs'!$C$10))*$J1790*1000*$I1790,ABS(($F1790-$E1790)*(1+$J82)^(U$490-$K$490)))</f>
        <v>0</v>
      </c>
      <c r="V1790" s="357">
        <f>IF('PV Adoption'!R$4*(1/(1-'General Inputs'!$C$10))*$J1790*1000*$I1790 &lt;= ABS(($F1790-$E1790)*(1+$J82)^(V$490-$K$490)),'PV Adoption'!R$4*(1/(1-'General Inputs'!$C$10))*$J1790*1000*$I1790,ABS(($F1790-$E1790)*(1+$J82)^(V$490-$K$490)))</f>
        <v>0</v>
      </c>
      <c r="W1790" s="357">
        <f>IF('PV Adoption'!S$4*(1/(1-'General Inputs'!$C$10))*$J1790*1000*$I1790 &lt;= ABS(($F1790-$E1790)*(1+$J82)^(W$490-$K$490)),'PV Adoption'!S$4*(1/(1-'General Inputs'!$C$10))*$J1790*1000*$I1790,ABS(($F1790-$E1790)*(1+$J82)^(W$490-$K$490)))</f>
        <v>0</v>
      </c>
      <c r="X1790" s="357">
        <f>IF('PV Adoption'!T$4*(1/(1-'General Inputs'!$C$10))*$J1790*1000*$I1790 &lt;= ABS(($F1790-$E1790)*(1+$J82)^(X$490-$K$490)),'PV Adoption'!T$4*(1/(1-'General Inputs'!$C$10))*$J1790*1000*$I1790,ABS(($F1790-$E1790)*(1+$J82)^(X$490-$K$490)))</f>
        <v>0</v>
      </c>
      <c r="Y1790" s="357">
        <f>IF('PV Adoption'!U$4*(1/(1-'General Inputs'!$C$10))*$J1790*1000*$I1790 &lt;= ABS(($F1790-$E1790)*(1+$J82)^(Y$490-$K$490)),'PV Adoption'!U$4*(1/(1-'General Inputs'!$C$10))*$J1790*1000*$I1790,ABS(($F1790-$E1790)*(1+$J82)^(Y$490-$K$490)))</f>
        <v>0</v>
      </c>
      <c r="Z1790" s="357">
        <f>IF('PV Adoption'!V$4*(1/(1-'General Inputs'!$C$10))*$J1790*1000*$I1790 &lt;= ABS(($F1790-$E1790)*(1+$J82)^(Z$490-$K$490)),'PV Adoption'!V$4*(1/(1-'General Inputs'!$C$10))*$J1790*1000*$I1790,ABS(($F1790-$E1790)*(1+$J82)^(Z$490-$K$490)))</f>
        <v>0</v>
      </c>
      <c r="AA1790" s="357">
        <f>IF('PV Adoption'!W$4*(1/(1-'General Inputs'!$C$10))*$J1790*1000*$I1790 &lt;= ABS(($F1790-$E1790)*(1+$J82)^(AA$490-$K$490)),'PV Adoption'!W$4*(1/(1-'General Inputs'!$C$10))*$J1790*1000*$I1790,ABS(($F1790-$E1790)*(1+$J82)^(AA$490-$K$490)))</f>
        <v>0</v>
      </c>
      <c r="AB1790" s="357">
        <f>IF('PV Adoption'!X$4*(1/(1-'General Inputs'!$C$10))*$J1790*1000*$I1790 &lt;= ABS(($F1790-$E1790)*(1+$J82)^(AB$490-$K$490)),'PV Adoption'!X$4*(1/(1-'General Inputs'!$C$10))*$J1790*1000*$I1790,ABS(($F1790-$E1790)*(1+$J82)^(AB$490-$K$490)))</f>
        <v>0</v>
      </c>
      <c r="AC1790" s="357">
        <f>IF('PV Adoption'!Y$4*(1/(1-'General Inputs'!$C$10))*$J1790*1000*$I1790 &lt;= ABS(($F1790-$E1790)*(1+$J82)^(AC$490-$K$490)),'PV Adoption'!Y$4*(1/(1-'General Inputs'!$C$10))*$J1790*1000*$I1790,ABS(($F1790-$E1790)*(1+$J82)^(AC$490-$K$490)))</f>
        <v>0</v>
      </c>
      <c r="AD1790" s="357">
        <f>IF('PV Adoption'!Z$4*(1/(1-'General Inputs'!$C$10))*$J1790*1000*$I1790 &lt;= ABS(($F1790-$E1790)*(1+$J82)^(AD$490-$K$490)),'PV Adoption'!Z$4*(1/(1-'General Inputs'!$C$10))*$J1790*1000*$I1790,ABS(($F1790-$E1790)*(1+$J82)^(AD$490-$K$490)))</f>
        <v>0</v>
      </c>
      <c r="AE1790" s="357">
        <f>IF('PV Adoption'!AA$4*(1/(1-'General Inputs'!$C$10))*$J1790*1000*$I1790 &lt;= ABS(($F1790-$E1790)*(1+$J82)^(AE$490-$K$490)),'PV Adoption'!AA$4*(1/(1-'General Inputs'!$C$10))*$J1790*1000*$I1790,ABS(($F1790-$E1790)*(1+$J82)^(AE$490-$K$490)))</f>
        <v>0</v>
      </c>
      <c r="AF1790" s="357">
        <f>IF('PV Adoption'!AB$4*(1/(1-'General Inputs'!$C$10))*$J1790*1000*$I1790 &lt;= ABS(($F1790-$E1790)*(1+$J82)^(AF$490-$K$490)),'PV Adoption'!AB$4*(1/(1-'General Inputs'!$C$10))*$J1790*1000*$I1790,ABS(($F1790-$E1790)*(1+$J82)^(AF$490-$K$490)))</f>
        <v>0</v>
      </c>
      <c r="AG1790" s="357">
        <f>IF('PV Adoption'!AC$4*(1/(1-'General Inputs'!$C$10))*$J1790*1000*$I1790 &lt;= ABS(($F1790-$E1790)*(1+$J82)^(AG$490-$K$490)),'PV Adoption'!AC$4*(1/(1-'General Inputs'!$C$10))*$J1790*1000*$I1790,ABS(($F1790-$E1790)*(1+$J82)^(AG$490-$K$490)))</f>
        <v>0</v>
      </c>
      <c r="AH1790" s="357">
        <f>IF('PV Adoption'!AD$4*(1/(1-'General Inputs'!$C$10))*$J1790*1000*$I1790 &lt;= ABS(($F1790-$E1790)*(1+$J82)^(AH$490-$K$490)),'PV Adoption'!AD$4*(1/(1-'General Inputs'!$C$10))*$J1790*1000*$I1790,ABS(($F1790-$E1790)*(1+$J82)^(AH$490-$K$490)))</f>
        <v>0</v>
      </c>
      <c r="AI1790" s="357">
        <f>IF('PV Adoption'!AE$4*(1/(1-'General Inputs'!$C$10))*$J1790*1000*$I1790 &lt;= ABS(($F1790-$E1790)*(1+$J82)^(AI$490-$K$490)),'PV Adoption'!AE$4*(1/(1-'General Inputs'!$C$10))*$J1790*1000*$I1790,ABS(($F1790-$E1790)*(1+$J82)^(AI$490-$K$490)))</f>
        <v>0</v>
      </c>
      <c r="AJ1790" s="357">
        <f>IF('PV Adoption'!AF$4*(1/(1-'General Inputs'!$C$10))*$J1790*1000*$I1790 &lt;= ABS(($F1790-$E1790)*(1+$J82)^(AJ$490-$K$490)),'PV Adoption'!AF$4*(1/(1-'General Inputs'!$C$10))*$J1790*1000*$I1790,ABS(($F1790-$E1790)*(1+$J82)^(AJ$490-$K$490)))</f>
        <v>0</v>
      </c>
      <c r="AK1790" s="357">
        <v>68.885861274728938</v>
      </c>
      <c r="AL1790" s="357">
        <v>69.79575692152693</v>
      </c>
      <c r="AM1790" s="357">
        <v>70.790833110141378</v>
      </c>
    </row>
    <row r="1791" spans="1:39" x14ac:dyDescent="0.25">
      <c r="A1791" s="353" t="s">
        <v>535</v>
      </c>
      <c r="B1791" s="353" t="s">
        <v>535</v>
      </c>
      <c r="C1791" s="441">
        <f t="shared" ref="C1791:H1791" si="1242">C83</f>
        <v>4992</v>
      </c>
      <c r="D1791" s="441"/>
      <c r="E1791" s="441"/>
      <c r="F1791" s="441"/>
      <c r="G1791" s="441"/>
      <c r="H1791" s="441">
        <f t="shared" si="1242"/>
        <v>0</v>
      </c>
      <c r="I1791" s="470">
        <f>IFERROR(VLOOKUP(B1791,Coincidence!$B$2:$E$242,4,FALSE)*IF($G1791="Winter",'General Inputs'!$C$25,'General Inputs'!$C$24),IF($G1791="Winter",'General Inputs'!$C$25,'General Inputs'!$C$24))</f>
        <v>0.52140604400000001</v>
      </c>
      <c r="J1791" s="466">
        <f>'Nameplate by Substation'!H83</f>
        <v>9.7089833125688638E-4</v>
      </c>
      <c r="K1791" s="357">
        <f>IF('PV Adoption'!G$4*(1/(1-'General Inputs'!$C$10))*$J1791*1000*$I1791 &lt;= ABS(($F1791-$E1791)*(1+$J83)^(K$490-$K$490)),'PV Adoption'!G$4*(1/(1-'General Inputs'!$C$10))*$J1791*1000*$I1791,ABS(($F1791-$E1791)*(1+$J83)^(K$490-$K$490)))</f>
        <v>0</v>
      </c>
      <c r="L1791" s="357">
        <f>IF('PV Adoption'!H$4*(1/(1-'General Inputs'!$C$10))*$J1791*1000*$I1791 &lt;= ABS(($F1791-$E1791)*(1+$J83)^(L$490-$K$490)),'PV Adoption'!H$4*(1/(1-'General Inputs'!$C$10))*$J1791*1000*$I1791,ABS(($F1791-$E1791)*(1+$J83)^(L$490-$K$490)))</f>
        <v>0</v>
      </c>
      <c r="M1791" s="357">
        <f>IF('PV Adoption'!I$4*(1/(1-'General Inputs'!$C$10))*$J1791*1000*$I1791 &lt;= ABS(($F1791-$E1791)*(1+$J83)^(M$490-$K$490)),'PV Adoption'!I$4*(1/(1-'General Inputs'!$C$10))*$J1791*1000*$I1791,ABS(($F1791-$E1791)*(1+$J83)^(M$490-$K$490)))</f>
        <v>0</v>
      </c>
      <c r="N1791" s="357">
        <f>IF('PV Adoption'!J$4*(1/(1-'General Inputs'!$C$10))*$J1791*1000*$I1791 &lt;= ABS(($F1791-$E1791)*(1+$J83)^(N$490-$K$490)),'PV Adoption'!J$4*(1/(1-'General Inputs'!$C$10))*$J1791*1000*$I1791,ABS(($F1791-$E1791)*(1+$J83)^(N$490-$K$490)))</f>
        <v>0</v>
      </c>
      <c r="O1791" s="357">
        <f>IF('PV Adoption'!K$4*(1/(1-'General Inputs'!$C$10))*$J1791*1000*$I1791 &lt;= ABS(($F1791-$E1791)*(1+$J83)^(O$490-$K$490)),'PV Adoption'!K$4*(1/(1-'General Inputs'!$C$10))*$J1791*1000*$I1791,ABS(($F1791-$E1791)*(1+$J83)^(O$490-$K$490)))</f>
        <v>0</v>
      </c>
      <c r="P1791" s="357">
        <f>IF('PV Adoption'!L$4*(1/(1-'General Inputs'!$C$10))*$J1791*1000*$I1791 &lt;= ABS(($F1791-$E1791)*(1+$J83)^(P$490-$K$490)),'PV Adoption'!L$4*(1/(1-'General Inputs'!$C$10))*$J1791*1000*$I1791,ABS(($F1791-$E1791)*(1+$J83)^(P$490-$K$490)))</f>
        <v>0</v>
      </c>
      <c r="Q1791" s="357">
        <f>IF('PV Adoption'!M$4*(1/(1-'General Inputs'!$C$10))*$J1791*1000*$I1791 &lt;= ABS(($F1791-$E1791)*(1+$J83)^(Q$490-$K$490)),'PV Adoption'!M$4*(1/(1-'General Inputs'!$C$10))*$J1791*1000*$I1791,ABS(($F1791-$E1791)*(1+$J83)^(Q$490-$K$490)))</f>
        <v>0</v>
      </c>
      <c r="R1791" s="357">
        <f>IF('PV Adoption'!N$4*(1/(1-'General Inputs'!$C$10))*$J1791*1000*$I1791 &lt;= ABS(($F1791-$E1791)*(1+$J83)^(R$490-$K$490)),'PV Adoption'!N$4*(1/(1-'General Inputs'!$C$10))*$J1791*1000*$I1791,ABS(($F1791-$E1791)*(1+$J83)^(R$490-$K$490)))</f>
        <v>0</v>
      </c>
      <c r="S1791" s="357">
        <f>IF('PV Adoption'!O$4*(1/(1-'General Inputs'!$C$10))*$J1791*1000*$I1791 &lt;= ABS(($F1791-$E1791)*(1+$J83)^(S$490-$K$490)),'PV Adoption'!O$4*(1/(1-'General Inputs'!$C$10))*$J1791*1000*$I1791,ABS(($F1791-$E1791)*(1+$J83)^(S$490-$K$490)))</f>
        <v>0</v>
      </c>
      <c r="T1791" s="357">
        <f>IF('PV Adoption'!P$4*(1/(1-'General Inputs'!$C$10))*$J1791*1000*$I1791 &lt;= ABS(($F1791-$E1791)*(1+$J83)^(T$490-$K$490)),'PV Adoption'!P$4*(1/(1-'General Inputs'!$C$10))*$J1791*1000*$I1791,ABS(($F1791-$E1791)*(1+$J83)^(T$490-$K$490)))</f>
        <v>0</v>
      </c>
      <c r="U1791" s="357">
        <f>IF('PV Adoption'!Q$4*(1/(1-'General Inputs'!$C$10))*$J1791*1000*$I1791 &lt;= ABS(($F1791-$E1791)*(1+$J83)^(U$490-$K$490)),'PV Adoption'!Q$4*(1/(1-'General Inputs'!$C$10))*$J1791*1000*$I1791,ABS(($F1791-$E1791)*(1+$J83)^(U$490-$K$490)))</f>
        <v>0</v>
      </c>
      <c r="V1791" s="357">
        <f>IF('PV Adoption'!R$4*(1/(1-'General Inputs'!$C$10))*$J1791*1000*$I1791 &lt;= ABS(($F1791-$E1791)*(1+$J83)^(V$490-$K$490)),'PV Adoption'!R$4*(1/(1-'General Inputs'!$C$10))*$J1791*1000*$I1791,ABS(($F1791-$E1791)*(1+$J83)^(V$490-$K$490)))</f>
        <v>0</v>
      </c>
      <c r="W1791" s="357">
        <f>IF('PV Adoption'!S$4*(1/(1-'General Inputs'!$C$10))*$J1791*1000*$I1791 &lt;= ABS(($F1791-$E1791)*(1+$J83)^(W$490-$K$490)),'PV Adoption'!S$4*(1/(1-'General Inputs'!$C$10))*$J1791*1000*$I1791,ABS(($F1791-$E1791)*(1+$J83)^(W$490-$K$490)))</f>
        <v>0</v>
      </c>
      <c r="X1791" s="357">
        <f>IF('PV Adoption'!T$4*(1/(1-'General Inputs'!$C$10))*$J1791*1000*$I1791 &lt;= ABS(($F1791-$E1791)*(1+$J83)^(X$490-$K$490)),'PV Adoption'!T$4*(1/(1-'General Inputs'!$C$10))*$J1791*1000*$I1791,ABS(($F1791-$E1791)*(1+$J83)^(X$490-$K$490)))</f>
        <v>0</v>
      </c>
      <c r="Y1791" s="357">
        <f>IF('PV Adoption'!U$4*(1/(1-'General Inputs'!$C$10))*$J1791*1000*$I1791 &lt;= ABS(($F1791-$E1791)*(1+$J83)^(Y$490-$K$490)),'PV Adoption'!U$4*(1/(1-'General Inputs'!$C$10))*$J1791*1000*$I1791,ABS(($F1791-$E1791)*(1+$J83)^(Y$490-$K$490)))</f>
        <v>0</v>
      </c>
      <c r="Z1791" s="357">
        <f>IF('PV Adoption'!V$4*(1/(1-'General Inputs'!$C$10))*$J1791*1000*$I1791 &lt;= ABS(($F1791-$E1791)*(1+$J83)^(Z$490-$K$490)),'PV Adoption'!V$4*(1/(1-'General Inputs'!$C$10))*$J1791*1000*$I1791,ABS(($F1791-$E1791)*(1+$J83)^(Z$490-$K$490)))</f>
        <v>0</v>
      </c>
      <c r="AA1791" s="357">
        <f>IF('PV Adoption'!W$4*(1/(1-'General Inputs'!$C$10))*$J1791*1000*$I1791 &lt;= ABS(($F1791-$E1791)*(1+$J83)^(AA$490-$K$490)),'PV Adoption'!W$4*(1/(1-'General Inputs'!$C$10))*$J1791*1000*$I1791,ABS(($F1791-$E1791)*(1+$J83)^(AA$490-$K$490)))</f>
        <v>0</v>
      </c>
      <c r="AB1791" s="357">
        <f>IF('PV Adoption'!X$4*(1/(1-'General Inputs'!$C$10))*$J1791*1000*$I1791 &lt;= ABS(($F1791-$E1791)*(1+$J83)^(AB$490-$K$490)),'PV Adoption'!X$4*(1/(1-'General Inputs'!$C$10))*$J1791*1000*$I1791,ABS(($F1791-$E1791)*(1+$J83)^(AB$490-$K$490)))</f>
        <v>0</v>
      </c>
      <c r="AC1791" s="357">
        <f>IF('PV Adoption'!Y$4*(1/(1-'General Inputs'!$C$10))*$J1791*1000*$I1791 &lt;= ABS(($F1791-$E1791)*(1+$J83)^(AC$490-$K$490)),'PV Adoption'!Y$4*(1/(1-'General Inputs'!$C$10))*$J1791*1000*$I1791,ABS(($F1791-$E1791)*(1+$J83)^(AC$490-$K$490)))</f>
        <v>0</v>
      </c>
      <c r="AD1791" s="357">
        <f>IF('PV Adoption'!Z$4*(1/(1-'General Inputs'!$C$10))*$J1791*1000*$I1791 &lt;= ABS(($F1791-$E1791)*(1+$J83)^(AD$490-$K$490)),'PV Adoption'!Z$4*(1/(1-'General Inputs'!$C$10))*$J1791*1000*$I1791,ABS(($F1791-$E1791)*(1+$J83)^(AD$490-$K$490)))</f>
        <v>0</v>
      </c>
      <c r="AE1791" s="357">
        <f>IF('PV Adoption'!AA$4*(1/(1-'General Inputs'!$C$10))*$J1791*1000*$I1791 &lt;= ABS(($F1791-$E1791)*(1+$J83)^(AE$490-$K$490)),'PV Adoption'!AA$4*(1/(1-'General Inputs'!$C$10))*$J1791*1000*$I1791,ABS(($F1791-$E1791)*(1+$J83)^(AE$490-$K$490)))</f>
        <v>0</v>
      </c>
      <c r="AF1791" s="357">
        <f>IF('PV Adoption'!AB$4*(1/(1-'General Inputs'!$C$10))*$J1791*1000*$I1791 &lt;= ABS(($F1791-$E1791)*(1+$J83)^(AF$490-$K$490)),'PV Adoption'!AB$4*(1/(1-'General Inputs'!$C$10))*$J1791*1000*$I1791,ABS(($F1791-$E1791)*(1+$J83)^(AF$490-$K$490)))</f>
        <v>0</v>
      </c>
      <c r="AG1791" s="357">
        <f>IF('PV Adoption'!AC$4*(1/(1-'General Inputs'!$C$10))*$J1791*1000*$I1791 &lt;= ABS(($F1791-$E1791)*(1+$J83)^(AG$490-$K$490)),'PV Adoption'!AC$4*(1/(1-'General Inputs'!$C$10))*$J1791*1000*$I1791,ABS(($F1791-$E1791)*(1+$J83)^(AG$490-$K$490)))</f>
        <v>0</v>
      </c>
      <c r="AH1791" s="357">
        <f>IF('PV Adoption'!AD$4*(1/(1-'General Inputs'!$C$10))*$J1791*1000*$I1791 &lt;= ABS(($F1791-$E1791)*(1+$J83)^(AH$490-$K$490)),'PV Adoption'!AD$4*(1/(1-'General Inputs'!$C$10))*$J1791*1000*$I1791,ABS(($F1791-$E1791)*(1+$J83)^(AH$490-$K$490)))</f>
        <v>0</v>
      </c>
      <c r="AI1791" s="357">
        <f>IF('PV Adoption'!AE$4*(1/(1-'General Inputs'!$C$10))*$J1791*1000*$I1791 &lt;= ABS(($F1791-$E1791)*(1+$J83)^(AI$490-$K$490)),'PV Adoption'!AE$4*(1/(1-'General Inputs'!$C$10))*$J1791*1000*$I1791,ABS(($F1791-$E1791)*(1+$J83)^(AI$490-$K$490)))</f>
        <v>0</v>
      </c>
      <c r="AJ1791" s="357">
        <f>IF('PV Adoption'!AF$4*(1/(1-'General Inputs'!$C$10))*$J1791*1000*$I1791 &lt;= ABS(($F1791-$E1791)*(1+$J83)^(AJ$490-$K$490)),'PV Adoption'!AF$4*(1/(1-'General Inputs'!$C$10))*$J1791*1000*$I1791,ABS(($F1791-$E1791)*(1+$J83)^(AJ$490-$K$490)))</f>
        <v>0</v>
      </c>
      <c r="AK1791" s="357">
        <v>0</v>
      </c>
      <c r="AL1791" s="357">
        <v>0</v>
      </c>
      <c r="AM1791" s="357">
        <v>0</v>
      </c>
    </row>
    <row r="1792" spans="1:39" x14ac:dyDescent="0.25">
      <c r="A1792" s="353" t="s">
        <v>424</v>
      </c>
      <c r="B1792" s="353" t="s">
        <v>424</v>
      </c>
      <c r="C1792" s="441">
        <f t="shared" ref="C1792:H1792" si="1243">C84</f>
        <v>1002</v>
      </c>
      <c r="D1792" s="441"/>
      <c r="E1792" s="441"/>
      <c r="F1792" s="441"/>
      <c r="G1792" s="441"/>
      <c r="H1792" s="441">
        <f t="shared" si="1243"/>
        <v>0</v>
      </c>
      <c r="I1792" s="470">
        <f>IFERROR(VLOOKUP(B1792,Coincidence!$B$2:$E$242,4,FALSE)*IF($G1792="Winter",'General Inputs'!$C$25,'General Inputs'!$C$24),IF($G1792="Winter",'General Inputs'!$C$25,'General Inputs'!$C$24))</f>
        <v>0.52140604400000001</v>
      </c>
      <c r="J1792" s="466">
        <f>'Nameplate by Substation'!H84</f>
        <v>1.511301759149428E-3</v>
      </c>
      <c r="K1792" s="357">
        <f>IF('PV Adoption'!G$4*(1/(1-'General Inputs'!$C$10))*$J1792*1000*$I1792 &lt;= ABS(($F1792-$E1792)*(1+$J84)^(K$490-$K$490)),'PV Adoption'!G$4*(1/(1-'General Inputs'!$C$10))*$J1792*1000*$I1792,ABS(($F1792-$E1792)*(1+$J84)^(K$490-$K$490)))</f>
        <v>0</v>
      </c>
      <c r="L1792" s="357">
        <f>IF('PV Adoption'!H$4*(1/(1-'General Inputs'!$C$10))*$J1792*1000*$I1792 &lt;= ABS(($F1792-$E1792)*(1+$J84)^(L$490-$K$490)),'PV Adoption'!H$4*(1/(1-'General Inputs'!$C$10))*$J1792*1000*$I1792,ABS(($F1792-$E1792)*(1+$J84)^(L$490-$K$490)))</f>
        <v>0</v>
      </c>
      <c r="M1792" s="357">
        <f>IF('PV Adoption'!I$4*(1/(1-'General Inputs'!$C$10))*$J1792*1000*$I1792 &lt;= ABS(($F1792-$E1792)*(1+$J84)^(M$490-$K$490)),'PV Adoption'!I$4*(1/(1-'General Inputs'!$C$10))*$J1792*1000*$I1792,ABS(($F1792-$E1792)*(1+$J84)^(M$490-$K$490)))</f>
        <v>0</v>
      </c>
      <c r="N1792" s="357">
        <f>IF('PV Adoption'!J$4*(1/(1-'General Inputs'!$C$10))*$J1792*1000*$I1792 &lt;= ABS(($F1792-$E1792)*(1+$J84)^(N$490-$K$490)),'PV Adoption'!J$4*(1/(1-'General Inputs'!$C$10))*$J1792*1000*$I1792,ABS(($F1792-$E1792)*(1+$J84)^(N$490-$K$490)))</f>
        <v>0</v>
      </c>
      <c r="O1792" s="357">
        <f>IF('PV Adoption'!K$4*(1/(1-'General Inputs'!$C$10))*$J1792*1000*$I1792 &lt;= ABS(($F1792-$E1792)*(1+$J84)^(O$490-$K$490)),'PV Adoption'!K$4*(1/(1-'General Inputs'!$C$10))*$J1792*1000*$I1792,ABS(($F1792-$E1792)*(1+$J84)^(O$490-$K$490)))</f>
        <v>0</v>
      </c>
      <c r="P1792" s="357">
        <f>IF('PV Adoption'!L$4*(1/(1-'General Inputs'!$C$10))*$J1792*1000*$I1792 &lt;= ABS(($F1792-$E1792)*(1+$J84)^(P$490-$K$490)),'PV Adoption'!L$4*(1/(1-'General Inputs'!$C$10))*$J1792*1000*$I1792,ABS(($F1792-$E1792)*(1+$J84)^(P$490-$K$490)))</f>
        <v>0</v>
      </c>
      <c r="Q1792" s="357">
        <f>IF('PV Adoption'!M$4*(1/(1-'General Inputs'!$C$10))*$J1792*1000*$I1792 &lt;= ABS(($F1792-$E1792)*(1+$J84)^(Q$490-$K$490)),'PV Adoption'!M$4*(1/(1-'General Inputs'!$C$10))*$J1792*1000*$I1792,ABS(($F1792-$E1792)*(1+$J84)^(Q$490-$K$490)))</f>
        <v>0</v>
      </c>
      <c r="R1792" s="357">
        <f>IF('PV Adoption'!N$4*(1/(1-'General Inputs'!$C$10))*$J1792*1000*$I1792 &lt;= ABS(($F1792-$E1792)*(1+$J84)^(R$490-$K$490)),'PV Adoption'!N$4*(1/(1-'General Inputs'!$C$10))*$J1792*1000*$I1792,ABS(($F1792-$E1792)*(1+$J84)^(R$490-$K$490)))</f>
        <v>0</v>
      </c>
      <c r="S1792" s="357">
        <f>IF('PV Adoption'!O$4*(1/(1-'General Inputs'!$C$10))*$J1792*1000*$I1792 &lt;= ABS(($F1792-$E1792)*(1+$J84)^(S$490-$K$490)),'PV Adoption'!O$4*(1/(1-'General Inputs'!$C$10))*$J1792*1000*$I1792,ABS(($F1792-$E1792)*(1+$J84)^(S$490-$K$490)))</f>
        <v>0</v>
      </c>
      <c r="T1792" s="357">
        <f>IF('PV Adoption'!P$4*(1/(1-'General Inputs'!$C$10))*$J1792*1000*$I1792 &lt;= ABS(($F1792-$E1792)*(1+$J84)^(T$490-$K$490)),'PV Adoption'!P$4*(1/(1-'General Inputs'!$C$10))*$J1792*1000*$I1792,ABS(($F1792-$E1792)*(1+$J84)^(T$490-$K$490)))</f>
        <v>0</v>
      </c>
      <c r="U1792" s="357">
        <f>IF('PV Adoption'!Q$4*(1/(1-'General Inputs'!$C$10))*$J1792*1000*$I1792 &lt;= ABS(($F1792-$E1792)*(1+$J84)^(U$490-$K$490)),'PV Adoption'!Q$4*(1/(1-'General Inputs'!$C$10))*$J1792*1000*$I1792,ABS(($F1792-$E1792)*(1+$J84)^(U$490-$K$490)))</f>
        <v>0</v>
      </c>
      <c r="V1792" s="357">
        <f>IF('PV Adoption'!R$4*(1/(1-'General Inputs'!$C$10))*$J1792*1000*$I1792 &lt;= ABS(($F1792-$E1792)*(1+$J84)^(V$490-$K$490)),'PV Adoption'!R$4*(1/(1-'General Inputs'!$C$10))*$J1792*1000*$I1792,ABS(($F1792-$E1792)*(1+$J84)^(V$490-$K$490)))</f>
        <v>0</v>
      </c>
      <c r="W1792" s="357">
        <f>IF('PV Adoption'!S$4*(1/(1-'General Inputs'!$C$10))*$J1792*1000*$I1792 &lt;= ABS(($F1792-$E1792)*(1+$J84)^(W$490-$K$490)),'PV Adoption'!S$4*(1/(1-'General Inputs'!$C$10))*$J1792*1000*$I1792,ABS(($F1792-$E1792)*(1+$J84)^(W$490-$K$490)))</f>
        <v>0</v>
      </c>
      <c r="X1792" s="357">
        <f>IF('PV Adoption'!T$4*(1/(1-'General Inputs'!$C$10))*$J1792*1000*$I1792 &lt;= ABS(($F1792-$E1792)*(1+$J84)^(X$490-$K$490)),'PV Adoption'!T$4*(1/(1-'General Inputs'!$C$10))*$J1792*1000*$I1792,ABS(($F1792-$E1792)*(1+$J84)^(X$490-$K$490)))</f>
        <v>0</v>
      </c>
      <c r="Y1792" s="357">
        <f>IF('PV Adoption'!U$4*(1/(1-'General Inputs'!$C$10))*$J1792*1000*$I1792 &lt;= ABS(($F1792-$E1792)*(1+$J84)^(Y$490-$K$490)),'PV Adoption'!U$4*(1/(1-'General Inputs'!$C$10))*$J1792*1000*$I1792,ABS(($F1792-$E1792)*(1+$J84)^(Y$490-$K$490)))</f>
        <v>0</v>
      </c>
      <c r="Z1792" s="357">
        <f>IF('PV Adoption'!V$4*(1/(1-'General Inputs'!$C$10))*$J1792*1000*$I1792 &lt;= ABS(($F1792-$E1792)*(1+$J84)^(Z$490-$K$490)),'PV Adoption'!V$4*(1/(1-'General Inputs'!$C$10))*$J1792*1000*$I1792,ABS(($F1792-$E1792)*(1+$J84)^(Z$490-$K$490)))</f>
        <v>0</v>
      </c>
      <c r="AA1792" s="357">
        <f>IF('PV Adoption'!W$4*(1/(1-'General Inputs'!$C$10))*$J1792*1000*$I1792 &lt;= ABS(($F1792-$E1792)*(1+$J84)^(AA$490-$K$490)),'PV Adoption'!W$4*(1/(1-'General Inputs'!$C$10))*$J1792*1000*$I1792,ABS(($F1792-$E1792)*(1+$J84)^(AA$490-$K$490)))</f>
        <v>0</v>
      </c>
      <c r="AB1792" s="357">
        <f>IF('PV Adoption'!X$4*(1/(1-'General Inputs'!$C$10))*$J1792*1000*$I1792 &lt;= ABS(($F1792-$E1792)*(1+$J84)^(AB$490-$K$490)),'PV Adoption'!X$4*(1/(1-'General Inputs'!$C$10))*$J1792*1000*$I1792,ABS(($F1792-$E1792)*(1+$J84)^(AB$490-$K$490)))</f>
        <v>0</v>
      </c>
      <c r="AC1792" s="357">
        <f>IF('PV Adoption'!Y$4*(1/(1-'General Inputs'!$C$10))*$J1792*1000*$I1792 &lt;= ABS(($F1792-$E1792)*(1+$J84)^(AC$490-$K$490)),'PV Adoption'!Y$4*(1/(1-'General Inputs'!$C$10))*$J1792*1000*$I1792,ABS(($F1792-$E1792)*(1+$J84)^(AC$490-$K$490)))</f>
        <v>0</v>
      </c>
      <c r="AD1792" s="357">
        <f>IF('PV Adoption'!Z$4*(1/(1-'General Inputs'!$C$10))*$J1792*1000*$I1792 &lt;= ABS(($F1792-$E1792)*(1+$J84)^(AD$490-$K$490)),'PV Adoption'!Z$4*(1/(1-'General Inputs'!$C$10))*$J1792*1000*$I1792,ABS(($F1792-$E1792)*(1+$J84)^(AD$490-$K$490)))</f>
        <v>0</v>
      </c>
      <c r="AE1792" s="357">
        <f>IF('PV Adoption'!AA$4*(1/(1-'General Inputs'!$C$10))*$J1792*1000*$I1792 &lt;= ABS(($F1792-$E1792)*(1+$J84)^(AE$490-$K$490)),'PV Adoption'!AA$4*(1/(1-'General Inputs'!$C$10))*$J1792*1000*$I1792,ABS(($F1792-$E1792)*(1+$J84)^(AE$490-$K$490)))</f>
        <v>0</v>
      </c>
      <c r="AF1792" s="357">
        <f>IF('PV Adoption'!AB$4*(1/(1-'General Inputs'!$C$10))*$J1792*1000*$I1792 &lt;= ABS(($F1792-$E1792)*(1+$J84)^(AF$490-$K$490)),'PV Adoption'!AB$4*(1/(1-'General Inputs'!$C$10))*$J1792*1000*$I1792,ABS(($F1792-$E1792)*(1+$J84)^(AF$490-$K$490)))</f>
        <v>0</v>
      </c>
      <c r="AG1792" s="357">
        <f>IF('PV Adoption'!AC$4*(1/(1-'General Inputs'!$C$10))*$J1792*1000*$I1792 &lt;= ABS(($F1792-$E1792)*(1+$J84)^(AG$490-$K$490)),'PV Adoption'!AC$4*(1/(1-'General Inputs'!$C$10))*$J1792*1000*$I1792,ABS(($F1792-$E1792)*(1+$J84)^(AG$490-$K$490)))</f>
        <v>0</v>
      </c>
      <c r="AH1792" s="357">
        <f>IF('PV Adoption'!AD$4*(1/(1-'General Inputs'!$C$10))*$J1792*1000*$I1792 &lt;= ABS(($F1792-$E1792)*(1+$J84)^(AH$490-$K$490)),'PV Adoption'!AD$4*(1/(1-'General Inputs'!$C$10))*$J1792*1000*$I1792,ABS(($F1792-$E1792)*(1+$J84)^(AH$490-$K$490)))</f>
        <v>0</v>
      </c>
      <c r="AI1792" s="357">
        <f>IF('PV Adoption'!AE$4*(1/(1-'General Inputs'!$C$10))*$J1792*1000*$I1792 &lt;= ABS(($F1792-$E1792)*(1+$J84)^(AI$490-$K$490)),'PV Adoption'!AE$4*(1/(1-'General Inputs'!$C$10))*$J1792*1000*$I1792,ABS(($F1792-$E1792)*(1+$J84)^(AI$490-$K$490)))</f>
        <v>0</v>
      </c>
      <c r="AJ1792" s="357">
        <f>IF('PV Adoption'!AF$4*(1/(1-'General Inputs'!$C$10))*$J1792*1000*$I1792 &lt;= ABS(($F1792-$E1792)*(1+$J84)^(AJ$490-$K$490)),'PV Adoption'!AF$4*(1/(1-'General Inputs'!$C$10))*$J1792*1000*$I1792,ABS(($F1792-$E1792)*(1+$J84)^(AJ$490-$K$490)))</f>
        <v>0</v>
      </c>
      <c r="AK1792" s="357">
        <v>0</v>
      </c>
      <c r="AL1792" s="357">
        <v>0</v>
      </c>
      <c r="AM1792" s="357">
        <v>0</v>
      </c>
    </row>
    <row r="1793" spans="1:39" x14ac:dyDescent="0.25">
      <c r="A1793" s="353" t="s">
        <v>438</v>
      </c>
      <c r="B1793" s="353" t="s">
        <v>438</v>
      </c>
      <c r="C1793" s="441">
        <f t="shared" ref="C1793:H1793" si="1244">C85</f>
        <v>2500</v>
      </c>
      <c r="D1793" s="441"/>
      <c r="E1793" s="441"/>
      <c r="F1793" s="441"/>
      <c r="G1793" s="441"/>
      <c r="H1793" s="441">
        <f t="shared" si="1244"/>
        <v>0</v>
      </c>
      <c r="I1793" s="470">
        <f>IFERROR(VLOOKUP(B1793,Coincidence!$B$2:$E$242,4,FALSE)*IF($G1793="Winter",'General Inputs'!$C$25,'General Inputs'!$C$24),IF($G1793="Winter",'General Inputs'!$C$25,'General Inputs'!$C$24))</f>
        <v>0.52140604400000001</v>
      </c>
      <c r="J1793" s="466">
        <f>'Nameplate by Substation'!H85</f>
        <v>5.705621707503454E-5</v>
      </c>
      <c r="K1793" s="357">
        <f>IF('PV Adoption'!G$4*(1/(1-'General Inputs'!$C$10))*$J1793*1000*$I1793 &lt;= ABS(($F1793-$E1793)*(1+$J85)^(K$490-$K$490)),'PV Adoption'!G$4*(1/(1-'General Inputs'!$C$10))*$J1793*1000*$I1793,ABS(($F1793-$E1793)*(1+$J85)^(K$490-$K$490)))</f>
        <v>0</v>
      </c>
      <c r="L1793" s="357">
        <f>IF('PV Adoption'!H$4*(1/(1-'General Inputs'!$C$10))*$J1793*1000*$I1793 &lt;= ABS(($F1793-$E1793)*(1+$J85)^(L$490-$K$490)),'PV Adoption'!H$4*(1/(1-'General Inputs'!$C$10))*$J1793*1000*$I1793,ABS(($F1793-$E1793)*(1+$J85)^(L$490-$K$490)))</f>
        <v>0</v>
      </c>
      <c r="M1793" s="357">
        <f>IF('PV Adoption'!I$4*(1/(1-'General Inputs'!$C$10))*$J1793*1000*$I1793 &lt;= ABS(($F1793-$E1793)*(1+$J85)^(M$490-$K$490)),'PV Adoption'!I$4*(1/(1-'General Inputs'!$C$10))*$J1793*1000*$I1793,ABS(($F1793-$E1793)*(1+$J85)^(M$490-$K$490)))</f>
        <v>0</v>
      </c>
      <c r="N1793" s="357">
        <f>IF('PV Adoption'!J$4*(1/(1-'General Inputs'!$C$10))*$J1793*1000*$I1793 &lt;= ABS(($F1793-$E1793)*(1+$J85)^(N$490-$K$490)),'PV Adoption'!J$4*(1/(1-'General Inputs'!$C$10))*$J1793*1000*$I1793,ABS(($F1793-$E1793)*(1+$J85)^(N$490-$K$490)))</f>
        <v>0</v>
      </c>
      <c r="O1793" s="357">
        <f>IF('PV Adoption'!K$4*(1/(1-'General Inputs'!$C$10))*$J1793*1000*$I1793 &lt;= ABS(($F1793-$E1793)*(1+$J85)^(O$490-$K$490)),'PV Adoption'!K$4*(1/(1-'General Inputs'!$C$10))*$J1793*1000*$I1793,ABS(($F1793-$E1793)*(1+$J85)^(O$490-$K$490)))</f>
        <v>0</v>
      </c>
      <c r="P1793" s="357">
        <f>IF('PV Adoption'!L$4*(1/(1-'General Inputs'!$C$10))*$J1793*1000*$I1793 &lt;= ABS(($F1793-$E1793)*(1+$J85)^(P$490-$K$490)),'PV Adoption'!L$4*(1/(1-'General Inputs'!$C$10))*$J1793*1000*$I1793,ABS(($F1793-$E1793)*(1+$J85)^(P$490-$K$490)))</f>
        <v>0</v>
      </c>
      <c r="Q1793" s="357">
        <f>IF('PV Adoption'!M$4*(1/(1-'General Inputs'!$C$10))*$J1793*1000*$I1793 &lt;= ABS(($F1793-$E1793)*(1+$J85)^(Q$490-$K$490)),'PV Adoption'!M$4*(1/(1-'General Inputs'!$C$10))*$J1793*1000*$I1793,ABS(($F1793-$E1793)*(1+$J85)^(Q$490-$K$490)))</f>
        <v>0</v>
      </c>
      <c r="R1793" s="357">
        <f>IF('PV Adoption'!N$4*(1/(1-'General Inputs'!$C$10))*$J1793*1000*$I1793 &lt;= ABS(($F1793-$E1793)*(1+$J85)^(R$490-$K$490)),'PV Adoption'!N$4*(1/(1-'General Inputs'!$C$10))*$J1793*1000*$I1793,ABS(($F1793-$E1793)*(1+$J85)^(R$490-$K$490)))</f>
        <v>0</v>
      </c>
      <c r="S1793" s="357">
        <f>IF('PV Adoption'!O$4*(1/(1-'General Inputs'!$C$10))*$J1793*1000*$I1793 &lt;= ABS(($F1793-$E1793)*(1+$J85)^(S$490-$K$490)),'PV Adoption'!O$4*(1/(1-'General Inputs'!$C$10))*$J1793*1000*$I1793,ABS(($F1793-$E1793)*(1+$J85)^(S$490-$K$490)))</f>
        <v>0</v>
      </c>
      <c r="T1793" s="357">
        <f>IF('PV Adoption'!P$4*(1/(1-'General Inputs'!$C$10))*$J1793*1000*$I1793 &lt;= ABS(($F1793-$E1793)*(1+$J85)^(T$490-$K$490)),'PV Adoption'!P$4*(1/(1-'General Inputs'!$C$10))*$J1793*1000*$I1793,ABS(($F1793-$E1793)*(1+$J85)^(T$490-$K$490)))</f>
        <v>0</v>
      </c>
      <c r="U1793" s="357">
        <f>IF('PV Adoption'!Q$4*(1/(1-'General Inputs'!$C$10))*$J1793*1000*$I1793 &lt;= ABS(($F1793-$E1793)*(1+$J85)^(U$490-$K$490)),'PV Adoption'!Q$4*(1/(1-'General Inputs'!$C$10))*$J1793*1000*$I1793,ABS(($F1793-$E1793)*(1+$J85)^(U$490-$K$490)))</f>
        <v>0</v>
      </c>
      <c r="V1793" s="357">
        <f>IF('PV Adoption'!R$4*(1/(1-'General Inputs'!$C$10))*$J1793*1000*$I1793 &lt;= ABS(($F1793-$E1793)*(1+$J85)^(V$490-$K$490)),'PV Adoption'!R$4*(1/(1-'General Inputs'!$C$10))*$J1793*1000*$I1793,ABS(($F1793-$E1793)*(1+$J85)^(V$490-$K$490)))</f>
        <v>0</v>
      </c>
      <c r="W1793" s="357">
        <f>IF('PV Adoption'!S$4*(1/(1-'General Inputs'!$C$10))*$J1793*1000*$I1793 &lt;= ABS(($F1793-$E1793)*(1+$J85)^(W$490-$K$490)),'PV Adoption'!S$4*(1/(1-'General Inputs'!$C$10))*$J1793*1000*$I1793,ABS(($F1793-$E1793)*(1+$J85)^(W$490-$K$490)))</f>
        <v>0</v>
      </c>
      <c r="X1793" s="357">
        <f>IF('PV Adoption'!T$4*(1/(1-'General Inputs'!$C$10))*$J1793*1000*$I1793 &lt;= ABS(($F1793-$E1793)*(1+$J85)^(X$490-$K$490)),'PV Adoption'!T$4*(1/(1-'General Inputs'!$C$10))*$J1793*1000*$I1793,ABS(($F1793-$E1793)*(1+$J85)^(X$490-$K$490)))</f>
        <v>0</v>
      </c>
      <c r="Y1793" s="357">
        <f>IF('PV Adoption'!U$4*(1/(1-'General Inputs'!$C$10))*$J1793*1000*$I1793 &lt;= ABS(($F1793-$E1793)*(1+$J85)^(Y$490-$K$490)),'PV Adoption'!U$4*(1/(1-'General Inputs'!$C$10))*$J1793*1000*$I1793,ABS(($F1793-$E1793)*(1+$J85)^(Y$490-$K$490)))</f>
        <v>0</v>
      </c>
      <c r="Z1793" s="357">
        <f>IF('PV Adoption'!V$4*(1/(1-'General Inputs'!$C$10))*$J1793*1000*$I1793 &lt;= ABS(($F1793-$E1793)*(1+$J85)^(Z$490-$K$490)),'PV Adoption'!V$4*(1/(1-'General Inputs'!$C$10))*$J1793*1000*$I1793,ABS(($F1793-$E1793)*(1+$J85)^(Z$490-$K$490)))</f>
        <v>0</v>
      </c>
      <c r="AA1793" s="357">
        <f>IF('PV Adoption'!W$4*(1/(1-'General Inputs'!$C$10))*$J1793*1000*$I1793 &lt;= ABS(($F1793-$E1793)*(1+$J85)^(AA$490-$K$490)),'PV Adoption'!W$4*(1/(1-'General Inputs'!$C$10))*$J1793*1000*$I1793,ABS(($F1793-$E1793)*(1+$J85)^(AA$490-$K$490)))</f>
        <v>0</v>
      </c>
      <c r="AB1793" s="357">
        <f>IF('PV Adoption'!X$4*(1/(1-'General Inputs'!$C$10))*$J1793*1000*$I1793 &lt;= ABS(($F1793-$E1793)*(1+$J85)^(AB$490-$K$490)),'PV Adoption'!X$4*(1/(1-'General Inputs'!$C$10))*$J1793*1000*$I1793,ABS(($F1793-$E1793)*(1+$J85)^(AB$490-$K$490)))</f>
        <v>0</v>
      </c>
      <c r="AC1793" s="357">
        <f>IF('PV Adoption'!Y$4*(1/(1-'General Inputs'!$C$10))*$J1793*1000*$I1793 &lt;= ABS(($F1793-$E1793)*(1+$J85)^(AC$490-$K$490)),'PV Adoption'!Y$4*(1/(1-'General Inputs'!$C$10))*$J1793*1000*$I1793,ABS(($F1793-$E1793)*(1+$J85)^(AC$490-$K$490)))</f>
        <v>0</v>
      </c>
      <c r="AD1793" s="357">
        <f>IF('PV Adoption'!Z$4*(1/(1-'General Inputs'!$C$10))*$J1793*1000*$I1793 &lt;= ABS(($F1793-$E1793)*(1+$J85)^(AD$490-$K$490)),'PV Adoption'!Z$4*(1/(1-'General Inputs'!$C$10))*$J1793*1000*$I1793,ABS(($F1793-$E1793)*(1+$J85)^(AD$490-$K$490)))</f>
        <v>0</v>
      </c>
      <c r="AE1793" s="357">
        <f>IF('PV Adoption'!AA$4*(1/(1-'General Inputs'!$C$10))*$J1793*1000*$I1793 &lt;= ABS(($F1793-$E1793)*(1+$J85)^(AE$490-$K$490)),'PV Adoption'!AA$4*(1/(1-'General Inputs'!$C$10))*$J1793*1000*$I1793,ABS(($F1793-$E1793)*(1+$J85)^(AE$490-$K$490)))</f>
        <v>0</v>
      </c>
      <c r="AF1793" s="357">
        <f>IF('PV Adoption'!AB$4*(1/(1-'General Inputs'!$C$10))*$J1793*1000*$I1793 &lt;= ABS(($F1793-$E1793)*(1+$J85)^(AF$490-$K$490)),'PV Adoption'!AB$4*(1/(1-'General Inputs'!$C$10))*$J1793*1000*$I1793,ABS(($F1793-$E1793)*(1+$J85)^(AF$490-$K$490)))</f>
        <v>0</v>
      </c>
      <c r="AG1793" s="357">
        <f>IF('PV Adoption'!AC$4*(1/(1-'General Inputs'!$C$10))*$J1793*1000*$I1793 &lt;= ABS(($F1793-$E1793)*(1+$J85)^(AG$490-$K$490)),'PV Adoption'!AC$4*(1/(1-'General Inputs'!$C$10))*$J1793*1000*$I1793,ABS(($F1793-$E1793)*(1+$J85)^(AG$490-$K$490)))</f>
        <v>0</v>
      </c>
      <c r="AH1793" s="357">
        <f>IF('PV Adoption'!AD$4*(1/(1-'General Inputs'!$C$10))*$J1793*1000*$I1793 &lt;= ABS(($F1793-$E1793)*(1+$J85)^(AH$490-$K$490)),'PV Adoption'!AD$4*(1/(1-'General Inputs'!$C$10))*$J1793*1000*$I1793,ABS(($F1793-$E1793)*(1+$J85)^(AH$490-$K$490)))</f>
        <v>0</v>
      </c>
      <c r="AI1793" s="357">
        <f>IF('PV Adoption'!AE$4*(1/(1-'General Inputs'!$C$10))*$J1793*1000*$I1793 &lt;= ABS(($F1793-$E1793)*(1+$J85)^(AI$490-$K$490)),'PV Adoption'!AE$4*(1/(1-'General Inputs'!$C$10))*$J1793*1000*$I1793,ABS(($F1793-$E1793)*(1+$J85)^(AI$490-$K$490)))</f>
        <v>0</v>
      </c>
      <c r="AJ1793" s="357">
        <f>IF('PV Adoption'!AF$4*(1/(1-'General Inputs'!$C$10))*$J1793*1000*$I1793 &lt;= ABS(($F1793-$E1793)*(1+$J85)^(AJ$490-$K$490)),'PV Adoption'!AF$4*(1/(1-'General Inputs'!$C$10))*$J1793*1000*$I1793,ABS(($F1793-$E1793)*(1+$J85)^(AJ$490-$K$490)))</f>
        <v>0</v>
      </c>
      <c r="AK1793" s="357">
        <v>9.0338450150201606</v>
      </c>
      <c r="AL1793" s="357">
        <v>9.1531707532907802</v>
      </c>
      <c r="AM1793" s="357">
        <v>9.283667257213823</v>
      </c>
    </row>
    <row r="1794" spans="1:39" x14ac:dyDescent="0.25">
      <c r="A1794" s="353" t="s">
        <v>452</v>
      </c>
      <c r="B1794" s="353" t="s">
        <v>453</v>
      </c>
      <c r="C1794" s="441">
        <f t="shared" ref="C1794:H1794" si="1245">C86</f>
        <v>6250</v>
      </c>
      <c r="D1794" s="441"/>
      <c r="E1794" s="441"/>
      <c r="F1794" s="441"/>
      <c r="G1794" s="441"/>
      <c r="H1794" s="441">
        <f t="shared" si="1245"/>
        <v>0</v>
      </c>
      <c r="I1794" s="470">
        <f>IFERROR(VLOOKUP(B1794,Coincidence!$B$2:$E$242,4,FALSE)*IF($G1794="Winter",'General Inputs'!$C$25,'General Inputs'!$C$24),IF($G1794="Winter",'General Inputs'!$C$25,'General Inputs'!$C$24))</f>
        <v>0.52140604400000001</v>
      </c>
      <c r="J1794" s="466">
        <f>'Nameplate by Substation'!H86</f>
        <v>1.5078090941541014E-2</v>
      </c>
      <c r="K1794" s="357">
        <f>IF('PV Adoption'!G$4*(1/(1-'General Inputs'!$C$10))*$J1794*1000*$I1794 &lt;= ABS(($F1794-$E1794)*(1+$J86)^(K$490-$K$490)),'PV Adoption'!G$4*(1/(1-'General Inputs'!$C$10))*$J1794*1000*$I1794,ABS(($F1794-$E1794)*(1+$J86)^(K$490-$K$490)))</f>
        <v>0</v>
      </c>
      <c r="L1794" s="357">
        <f>IF('PV Adoption'!H$4*(1/(1-'General Inputs'!$C$10))*$J1794*1000*$I1794 &lt;= ABS(($F1794-$E1794)*(1+$J86)^(L$490-$K$490)),'PV Adoption'!H$4*(1/(1-'General Inputs'!$C$10))*$J1794*1000*$I1794,ABS(($F1794-$E1794)*(1+$J86)^(L$490-$K$490)))</f>
        <v>0</v>
      </c>
      <c r="M1794" s="357">
        <f>IF('PV Adoption'!I$4*(1/(1-'General Inputs'!$C$10))*$J1794*1000*$I1794 &lt;= ABS(($F1794-$E1794)*(1+$J86)^(M$490-$K$490)),'PV Adoption'!I$4*(1/(1-'General Inputs'!$C$10))*$J1794*1000*$I1794,ABS(($F1794-$E1794)*(1+$J86)^(M$490-$K$490)))</f>
        <v>0</v>
      </c>
      <c r="N1794" s="357">
        <f>IF('PV Adoption'!J$4*(1/(1-'General Inputs'!$C$10))*$J1794*1000*$I1794 &lt;= ABS(($F1794-$E1794)*(1+$J86)^(N$490-$K$490)),'PV Adoption'!J$4*(1/(1-'General Inputs'!$C$10))*$J1794*1000*$I1794,ABS(($F1794-$E1794)*(1+$J86)^(N$490-$K$490)))</f>
        <v>0</v>
      </c>
      <c r="O1794" s="357">
        <f>IF('PV Adoption'!K$4*(1/(1-'General Inputs'!$C$10))*$J1794*1000*$I1794 &lt;= ABS(($F1794-$E1794)*(1+$J86)^(O$490-$K$490)),'PV Adoption'!K$4*(1/(1-'General Inputs'!$C$10))*$J1794*1000*$I1794,ABS(($F1794-$E1794)*(1+$J86)^(O$490-$K$490)))</f>
        <v>0</v>
      </c>
      <c r="P1794" s="357">
        <f>IF('PV Adoption'!L$4*(1/(1-'General Inputs'!$C$10))*$J1794*1000*$I1794 &lt;= ABS(($F1794-$E1794)*(1+$J86)^(P$490-$K$490)),'PV Adoption'!L$4*(1/(1-'General Inputs'!$C$10))*$J1794*1000*$I1794,ABS(($F1794-$E1794)*(1+$J86)^(P$490-$K$490)))</f>
        <v>0</v>
      </c>
      <c r="Q1794" s="357">
        <f>IF('PV Adoption'!M$4*(1/(1-'General Inputs'!$C$10))*$J1794*1000*$I1794 &lt;= ABS(($F1794-$E1794)*(1+$J86)^(Q$490-$K$490)),'PV Adoption'!M$4*(1/(1-'General Inputs'!$C$10))*$J1794*1000*$I1794,ABS(($F1794-$E1794)*(1+$J86)^(Q$490-$K$490)))</f>
        <v>0</v>
      </c>
      <c r="R1794" s="357">
        <f>IF('PV Adoption'!N$4*(1/(1-'General Inputs'!$C$10))*$J1794*1000*$I1794 &lt;= ABS(($F1794-$E1794)*(1+$J86)^(R$490-$K$490)),'PV Adoption'!N$4*(1/(1-'General Inputs'!$C$10))*$J1794*1000*$I1794,ABS(($F1794-$E1794)*(1+$J86)^(R$490-$K$490)))</f>
        <v>0</v>
      </c>
      <c r="S1794" s="357">
        <f>IF('PV Adoption'!O$4*(1/(1-'General Inputs'!$C$10))*$J1794*1000*$I1794 &lt;= ABS(($F1794-$E1794)*(1+$J86)^(S$490-$K$490)),'PV Adoption'!O$4*(1/(1-'General Inputs'!$C$10))*$J1794*1000*$I1794,ABS(($F1794-$E1794)*(1+$J86)^(S$490-$K$490)))</f>
        <v>0</v>
      </c>
      <c r="T1794" s="357">
        <f>IF('PV Adoption'!P$4*(1/(1-'General Inputs'!$C$10))*$J1794*1000*$I1794 &lt;= ABS(($F1794-$E1794)*(1+$J86)^(T$490-$K$490)),'PV Adoption'!P$4*(1/(1-'General Inputs'!$C$10))*$J1794*1000*$I1794,ABS(($F1794-$E1794)*(1+$J86)^(T$490-$K$490)))</f>
        <v>0</v>
      </c>
      <c r="U1794" s="357">
        <f>IF('PV Adoption'!Q$4*(1/(1-'General Inputs'!$C$10))*$J1794*1000*$I1794 &lt;= ABS(($F1794-$E1794)*(1+$J86)^(U$490-$K$490)),'PV Adoption'!Q$4*(1/(1-'General Inputs'!$C$10))*$J1794*1000*$I1794,ABS(($F1794-$E1794)*(1+$J86)^(U$490-$K$490)))</f>
        <v>0</v>
      </c>
      <c r="V1794" s="357">
        <f>IF('PV Adoption'!R$4*(1/(1-'General Inputs'!$C$10))*$J1794*1000*$I1794 &lt;= ABS(($F1794-$E1794)*(1+$J86)^(V$490-$K$490)),'PV Adoption'!R$4*(1/(1-'General Inputs'!$C$10))*$J1794*1000*$I1794,ABS(($F1794-$E1794)*(1+$J86)^(V$490-$K$490)))</f>
        <v>0</v>
      </c>
      <c r="W1794" s="357">
        <f>IF('PV Adoption'!S$4*(1/(1-'General Inputs'!$C$10))*$J1794*1000*$I1794 &lt;= ABS(($F1794-$E1794)*(1+$J86)^(W$490-$K$490)),'PV Adoption'!S$4*(1/(1-'General Inputs'!$C$10))*$J1794*1000*$I1794,ABS(($F1794-$E1794)*(1+$J86)^(W$490-$K$490)))</f>
        <v>0</v>
      </c>
      <c r="X1794" s="357">
        <f>IF('PV Adoption'!T$4*(1/(1-'General Inputs'!$C$10))*$J1794*1000*$I1794 &lt;= ABS(($F1794-$E1794)*(1+$J86)^(X$490-$K$490)),'PV Adoption'!T$4*(1/(1-'General Inputs'!$C$10))*$J1794*1000*$I1794,ABS(($F1794-$E1794)*(1+$J86)^(X$490-$K$490)))</f>
        <v>0</v>
      </c>
      <c r="Y1794" s="357">
        <f>IF('PV Adoption'!U$4*(1/(1-'General Inputs'!$C$10))*$J1794*1000*$I1794 &lt;= ABS(($F1794-$E1794)*(1+$J86)^(Y$490-$K$490)),'PV Adoption'!U$4*(1/(1-'General Inputs'!$C$10))*$J1794*1000*$I1794,ABS(($F1794-$E1794)*(1+$J86)^(Y$490-$K$490)))</f>
        <v>0</v>
      </c>
      <c r="Z1794" s="357">
        <f>IF('PV Adoption'!V$4*(1/(1-'General Inputs'!$C$10))*$J1794*1000*$I1794 &lt;= ABS(($F1794-$E1794)*(1+$J86)^(Z$490-$K$490)),'PV Adoption'!V$4*(1/(1-'General Inputs'!$C$10))*$J1794*1000*$I1794,ABS(($F1794-$E1794)*(1+$J86)^(Z$490-$K$490)))</f>
        <v>0</v>
      </c>
      <c r="AA1794" s="357">
        <f>IF('PV Adoption'!W$4*(1/(1-'General Inputs'!$C$10))*$J1794*1000*$I1794 &lt;= ABS(($F1794-$E1794)*(1+$J86)^(AA$490-$K$490)),'PV Adoption'!W$4*(1/(1-'General Inputs'!$C$10))*$J1794*1000*$I1794,ABS(($F1794-$E1794)*(1+$J86)^(AA$490-$K$490)))</f>
        <v>0</v>
      </c>
      <c r="AB1794" s="357">
        <f>IF('PV Adoption'!X$4*(1/(1-'General Inputs'!$C$10))*$J1794*1000*$I1794 &lt;= ABS(($F1794-$E1794)*(1+$J86)^(AB$490-$K$490)),'PV Adoption'!X$4*(1/(1-'General Inputs'!$C$10))*$J1794*1000*$I1794,ABS(($F1794-$E1794)*(1+$J86)^(AB$490-$K$490)))</f>
        <v>0</v>
      </c>
      <c r="AC1794" s="357">
        <f>IF('PV Adoption'!Y$4*(1/(1-'General Inputs'!$C$10))*$J1794*1000*$I1794 &lt;= ABS(($F1794-$E1794)*(1+$J86)^(AC$490-$K$490)),'PV Adoption'!Y$4*(1/(1-'General Inputs'!$C$10))*$J1794*1000*$I1794,ABS(($F1794-$E1794)*(1+$J86)^(AC$490-$K$490)))</f>
        <v>0</v>
      </c>
      <c r="AD1794" s="357">
        <f>IF('PV Adoption'!Z$4*(1/(1-'General Inputs'!$C$10))*$J1794*1000*$I1794 &lt;= ABS(($F1794-$E1794)*(1+$J86)^(AD$490-$K$490)),'PV Adoption'!Z$4*(1/(1-'General Inputs'!$C$10))*$J1794*1000*$I1794,ABS(($F1794-$E1794)*(1+$J86)^(AD$490-$K$490)))</f>
        <v>0</v>
      </c>
      <c r="AE1794" s="357">
        <f>IF('PV Adoption'!AA$4*(1/(1-'General Inputs'!$C$10))*$J1794*1000*$I1794 &lt;= ABS(($F1794-$E1794)*(1+$J86)^(AE$490-$K$490)),'PV Adoption'!AA$4*(1/(1-'General Inputs'!$C$10))*$J1794*1000*$I1794,ABS(($F1794-$E1794)*(1+$J86)^(AE$490-$K$490)))</f>
        <v>0</v>
      </c>
      <c r="AF1794" s="357">
        <f>IF('PV Adoption'!AB$4*(1/(1-'General Inputs'!$C$10))*$J1794*1000*$I1794 &lt;= ABS(($F1794-$E1794)*(1+$J86)^(AF$490-$K$490)),'PV Adoption'!AB$4*(1/(1-'General Inputs'!$C$10))*$J1794*1000*$I1794,ABS(($F1794-$E1794)*(1+$J86)^(AF$490-$K$490)))</f>
        <v>0</v>
      </c>
      <c r="AG1794" s="357">
        <f>IF('PV Adoption'!AC$4*(1/(1-'General Inputs'!$C$10))*$J1794*1000*$I1794 &lt;= ABS(($F1794-$E1794)*(1+$J86)^(AG$490-$K$490)),'PV Adoption'!AC$4*(1/(1-'General Inputs'!$C$10))*$J1794*1000*$I1794,ABS(($F1794-$E1794)*(1+$J86)^(AG$490-$K$490)))</f>
        <v>0</v>
      </c>
      <c r="AH1794" s="357">
        <f>IF('PV Adoption'!AD$4*(1/(1-'General Inputs'!$C$10))*$J1794*1000*$I1794 &lt;= ABS(($F1794-$E1794)*(1+$J86)^(AH$490-$K$490)),'PV Adoption'!AD$4*(1/(1-'General Inputs'!$C$10))*$J1794*1000*$I1794,ABS(($F1794-$E1794)*(1+$J86)^(AH$490-$K$490)))</f>
        <v>0</v>
      </c>
      <c r="AI1794" s="357">
        <f>IF('PV Adoption'!AE$4*(1/(1-'General Inputs'!$C$10))*$J1794*1000*$I1794 &lt;= ABS(($F1794-$E1794)*(1+$J86)^(AI$490-$K$490)),'PV Adoption'!AE$4*(1/(1-'General Inputs'!$C$10))*$J1794*1000*$I1794,ABS(($F1794-$E1794)*(1+$J86)^(AI$490-$K$490)))</f>
        <v>0</v>
      </c>
      <c r="AJ1794" s="357">
        <f>IF('PV Adoption'!AF$4*(1/(1-'General Inputs'!$C$10))*$J1794*1000*$I1794 &lt;= ABS(($F1794-$E1794)*(1+$J86)^(AJ$490-$K$490)),'PV Adoption'!AF$4*(1/(1-'General Inputs'!$C$10))*$J1794*1000*$I1794,ABS(($F1794-$E1794)*(1+$J86)^(AJ$490-$K$490)))</f>
        <v>0</v>
      </c>
      <c r="AK1794" s="357">
        <v>269.84252144541671</v>
      </c>
      <c r="AL1794" s="357">
        <v>268.11122088116622</v>
      </c>
      <c r="AM1794" s="357">
        <v>266.39102828325008</v>
      </c>
    </row>
    <row r="1795" spans="1:39" x14ac:dyDescent="0.25">
      <c r="A1795" s="353" t="s">
        <v>538</v>
      </c>
      <c r="B1795" s="353" t="s">
        <v>538</v>
      </c>
      <c r="C1795" s="441">
        <f t="shared" ref="C1795:H1795" si="1246">C87</f>
        <v>2500</v>
      </c>
      <c r="D1795" s="441"/>
      <c r="E1795" s="441"/>
      <c r="F1795" s="441"/>
      <c r="G1795" s="441"/>
      <c r="H1795" s="441">
        <f t="shared" si="1246"/>
        <v>0</v>
      </c>
      <c r="I1795" s="470">
        <f>IFERROR(VLOOKUP(B1795,Coincidence!$B$2:$E$242,4,FALSE)*IF($G1795="Winter",'General Inputs'!$C$25,'General Inputs'!$C$24),IF($G1795="Winter",'General Inputs'!$C$25,'General Inputs'!$C$24))</f>
        <v>0.52140604400000001</v>
      </c>
      <c r="J1795" s="466">
        <f>'Nameplate by Substation'!H87</f>
        <v>4.7295102251948646E-3</v>
      </c>
      <c r="K1795" s="357">
        <f>IF('PV Adoption'!G$4*(1/(1-'General Inputs'!$C$10))*$J1795*1000*$I1795 &lt;= ABS(($F1795-$E1795)*(1+$J87)^(K$490-$K$490)),'PV Adoption'!G$4*(1/(1-'General Inputs'!$C$10))*$J1795*1000*$I1795,ABS(($F1795-$E1795)*(1+$J87)^(K$490-$K$490)))</f>
        <v>0</v>
      </c>
      <c r="L1795" s="357">
        <f>IF('PV Adoption'!H$4*(1/(1-'General Inputs'!$C$10))*$J1795*1000*$I1795 &lt;= ABS(($F1795-$E1795)*(1+$J87)^(L$490-$K$490)),'PV Adoption'!H$4*(1/(1-'General Inputs'!$C$10))*$J1795*1000*$I1795,ABS(($F1795-$E1795)*(1+$J87)^(L$490-$K$490)))</f>
        <v>0</v>
      </c>
      <c r="M1795" s="357">
        <f>IF('PV Adoption'!I$4*(1/(1-'General Inputs'!$C$10))*$J1795*1000*$I1795 &lt;= ABS(($F1795-$E1795)*(1+$J87)^(M$490-$K$490)),'PV Adoption'!I$4*(1/(1-'General Inputs'!$C$10))*$J1795*1000*$I1795,ABS(($F1795-$E1795)*(1+$J87)^(M$490-$K$490)))</f>
        <v>0</v>
      </c>
      <c r="N1795" s="357">
        <f>IF('PV Adoption'!J$4*(1/(1-'General Inputs'!$C$10))*$J1795*1000*$I1795 &lt;= ABS(($F1795-$E1795)*(1+$J87)^(N$490-$K$490)),'PV Adoption'!J$4*(1/(1-'General Inputs'!$C$10))*$J1795*1000*$I1795,ABS(($F1795-$E1795)*(1+$J87)^(N$490-$K$490)))</f>
        <v>0</v>
      </c>
      <c r="O1795" s="357">
        <f>IF('PV Adoption'!K$4*(1/(1-'General Inputs'!$C$10))*$J1795*1000*$I1795 &lt;= ABS(($F1795-$E1795)*(1+$J87)^(O$490-$K$490)),'PV Adoption'!K$4*(1/(1-'General Inputs'!$C$10))*$J1795*1000*$I1795,ABS(($F1795-$E1795)*(1+$J87)^(O$490-$K$490)))</f>
        <v>0</v>
      </c>
      <c r="P1795" s="357">
        <f>IF('PV Adoption'!L$4*(1/(1-'General Inputs'!$C$10))*$J1795*1000*$I1795 &lt;= ABS(($F1795-$E1795)*(1+$J87)^(P$490-$K$490)),'PV Adoption'!L$4*(1/(1-'General Inputs'!$C$10))*$J1795*1000*$I1795,ABS(($F1795-$E1795)*(1+$J87)^(P$490-$K$490)))</f>
        <v>0</v>
      </c>
      <c r="Q1795" s="357">
        <f>IF('PV Adoption'!M$4*(1/(1-'General Inputs'!$C$10))*$J1795*1000*$I1795 &lt;= ABS(($F1795-$E1795)*(1+$J87)^(Q$490-$K$490)),'PV Adoption'!M$4*(1/(1-'General Inputs'!$C$10))*$J1795*1000*$I1795,ABS(($F1795-$E1795)*(1+$J87)^(Q$490-$K$490)))</f>
        <v>0</v>
      </c>
      <c r="R1795" s="357">
        <f>IF('PV Adoption'!N$4*(1/(1-'General Inputs'!$C$10))*$J1795*1000*$I1795 &lt;= ABS(($F1795-$E1795)*(1+$J87)^(R$490-$K$490)),'PV Adoption'!N$4*(1/(1-'General Inputs'!$C$10))*$J1795*1000*$I1795,ABS(($F1795-$E1795)*(1+$J87)^(R$490-$K$490)))</f>
        <v>0</v>
      </c>
      <c r="S1795" s="357">
        <f>IF('PV Adoption'!O$4*(1/(1-'General Inputs'!$C$10))*$J1795*1000*$I1795 &lt;= ABS(($F1795-$E1795)*(1+$J87)^(S$490-$K$490)),'PV Adoption'!O$4*(1/(1-'General Inputs'!$C$10))*$J1795*1000*$I1795,ABS(($F1795-$E1795)*(1+$J87)^(S$490-$K$490)))</f>
        <v>0</v>
      </c>
      <c r="T1795" s="357">
        <f>IF('PV Adoption'!P$4*(1/(1-'General Inputs'!$C$10))*$J1795*1000*$I1795 &lt;= ABS(($F1795-$E1795)*(1+$J87)^(T$490-$K$490)),'PV Adoption'!P$4*(1/(1-'General Inputs'!$C$10))*$J1795*1000*$I1795,ABS(($F1795-$E1795)*(1+$J87)^(T$490-$K$490)))</f>
        <v>0</v>
      </c>
      <c r="U1795" s="357">
        <f>IF('PV Adoption'!Q$4*(1/(1-'General Inputs'!$C$10))*$J1795*1000*$I1795 &lt;= ABS(($F1795-$E1795)*(1+$J87)^(U$490-$K$490)),'PV Adoption'!Q$4*(1/(1-'General Inputs'!$C$10))*$J1795*1000*$I1795,ABS(($F1795-$E1795)*(1+$J87)^(U$490-$K$490)))</f>
        <v>0</v>
      </c>
      <c r="V1795" s="357">
        <f>IF('PV Adoption'!R$4*(1/(1-'General Inputs'!$C$10))*$J1795*1000*$I1795 &lt;= ABS(($F1795-$E1795)*(1+$J87)^(V$490-$K$490)),'PV Adoption'!R$4*(1/(1-'General Inputs'!$C$10))*$J1795*1000*$I1795,ABS(($F1795-$E1795)*(1+$J87)^(V$490-$K$490)))</f>
        <v>0</v>
      </c>
      <c r="W1795" s="357">
        <f>IF('PV Adoption'!S$4*(1/(1-'General Inputs'!$C$10))*$J1795*1000*$I1795 &lt;= ABS(($F1795-$E1795)*(1+$J87)^(W$490-$K$490)),'PV Adoption'!S$4*(1/(1-'General Inputs'!$C$10))*$J1795*1000*$I1795,ABS(($F1795-$E1795)*(1+$J87)^(W$490-$K$490)))</f>
        <v>0</v>
      </c>
      <c r="X1795" s="357">
        <f>IF('PV Adoption'!T$4*(1/(1-'General Inputs'!$C$10))*$J1795*1000*$I1795 &lt;= ABS(($F1795-$E1795)*(1+$J87)^(X$490-$K$490)),'PV Adoption'!T$4*(1/(1-'General Inputs'!$C$10))*$J1795*1000*$I1795,ABS(($F1795-$E1795)*(1+$J87)^(X$490-$K$490)))</f>
        <v>0</v>
      </c>
      <c r="Y1795" s="357">
        <f>IF('PV Adoption'!U$4*(1/(1-'General Inputs'!$C$10))*$J1795*1000*$I1795 &lt;= ABS(($F1795-$E1795)*(1+$J87)^(Y$490-$K$490)),'PV Adoption'!U$4*(1/(1-'General Inputs'!$C$10))*$J1795*1000*$I1795,ABS(($F1795-$E1795)*(1+$J87)^(Y$490-$K$490)))</f>
        <v>0</v>
      </c>
      <c r="Z1795" s="357">
        <f>IF('PV Adoption'!V$4*(1/(1-'General Inputs'!$C$10))*$J1795*1000*$I1795 &lt;= ABS(($F1795-$E1795)*(1+$J87)^(Z$490-$K$490)),'PV Adoption'!V$4*(1/(1-'General Inputs'!$C$10))*$J1795*1000*$I1795,ABS(($F1795-$E1795)*(1+$J87)^(Z$490-$K$490)))</f>
        <v>0</v>
      </c>
      <c r="AA1795" s="357">
        <f>IF('PV Adoption'!W$4*(1/(1-'General Inputs'!$C$10))*$J1795*1000*$I1795 &lt;= ABS(($F1795-$E1795)*(1+$J87)^(AA$490-$K$490)),'PV Adoption'!W$4*(1/(1-'General Inputs'!$C$10))*$J1795*1000*$I1795,ABS(($F1795-$E1795)*(1+$J87)^(AA$490-$K$490)))</f>
        <v>0</v>
      </c>
      <c r="AB1795" s="357">
        <f>IF('PV Adoption'!X$4*(1/(1-'General Inputs'!$C$10))*$J1795*1000*$I1795 &lt;= ABS(($F1795-$E1795)*(1+$J87)^(AB$490-$K$490)),'PV Adoption'!X$4*(1/(1-'General Inputs'!$C$10))*$J1795*1000*$I1795,ABS(($F1795-$E1795)*(1+$J87)^(AB$490-$K$490)))</f>
        <v>0</v>
      </c>
      <c r="AC1795" s="357">
        <f>IF('PV Adoption'!Y$4*(1/(1-'General Inputs'!$C$10))*$J1795*1000*$I1795 &lt;= ABS(($F1795-$E1795)*(1+$J87)^(AC$490-$K$490)),'PV Adoption'!Y$4*(1/(1-'General Inputs'!$C$10))*$J1795*1000*$I1795,ABS(($F1795-$E1795)*(1+$J87)^(AC$490-$K$490)))</f>
        <v>0</v>
      </c>
      <c r="AD1795" s="357">
        <f>IF('PV Adoption'!Z$4*(1/(1-'General Inputs'!$C$10))*$J1795*1000*$I1795 &lt;= ABS(($F1795-$E1795)*(1+$J87)^(AD$490-$K$490)),'PV Adoption'!Z$4*(1/(1-'General Inputs'!$C$10))*$J1795*1000*$I1795,ABS(($F1795-$E1795)*(1+$J87)^(AD$490-$K$490)))</f>
        <v>0</v>
      </c>
      <c r="AE1795" s="357">
        <f>IF('PV Adoption'!AA$4*(1/(1-'General Inputs'!$C$10))*$J1795*1000*$I1795 &lt;= ABS(($F1795-$E1795)*(1+$J87)^(AE$490-$K$490)),'PV Adoption'!AA$4*(1/(1-'General Inputs'!$C$10))*$J1795*1000*$I1795,ABS(($F1795-$E1795)*(1+$J87)^(AE$490-$K$490)))</f>
        <v>0</v>
      </c>
      <c r="AF1795" s="357">
        <f>IF('PV Adoption'!AB$4*(1/(1-'General Inputs'!$C$10))*$J1795*1000*$I1795 &lt;= ABS(($F1795-$E1795)*(1+$J87)^(AF$490-$K$490)),'PV Adoption'!AB$4*(1/(1-'General Inputs'!$C$10))*$J1795*1000*$I1795,ABS(($F1795-$E1795)*(1+$J87)^(AF$490-$K$490)))</f>
        <v>0</v>
      </c>
      <c r="AG1795" s="357">
        <f>IF('PV Adoption'!AC$4*(1/(1-'General Inputs'!$C$10))*$J1795*1000*$I1795 &lt;= ABS(($F1795-$E1795)*(1+$J87)^(AG$490-$K$490)),'PV Adoption'!AC$4*(1/(1-'General Inputs'!$C$10))*$J1795*1000*$I1795,ABS(($F1795-$E1795)*(1+$J87)^(AG$490-$K$490)))</f>
        <v>0</v>
      </c>
      <c r="AH1795" s="357">
        <f>IF('PV Adoption'!AD$4*(1/(1-'General Inputs'!$C$10))*$J1795*1000*$I1795 &lt;= ABS(($F1795-$E1795)*(1+$J87)^(AH$490-$K$490)),'PV Adoption'!AD$4*(1/(1-'General Inputs'!$C$10))*$J1795*1000*$I1795,ABS(($F1795-$E1795)*(1+$J87)^(AH$490-$K$490)))</f>
        <v>0</v>
      </c>
      <c r="AI1795" s="357">
        <f>IF('PV Adoption'!AE$4*(1/(1-'General Inputs'!$C$10))*$J1795*1000*$I1795 &lt;= ABS(($F1795-$E1795)*(1+$J87)^(AI$490-$K$490)),'PV Adoption'!AE$4*(1/(1-'General Inputs'!$C$10))*$J1795*1000*$I1795,ABS(($F1795-$E1795)*(1+$J87)^(AI$490-$K$490)))</f>
        <v>0</v>
      </c>
      <c r="AJ1795" s="357">
        <f>IF('PV Adoption'!AF$4*(1/(1-'General Inputs'!$C$10))*$J1795*1000*$I1795 &lt;= ABS(($F1795-$E1795)*(1+$J87)^(AJ$490-$K$490)),'PV Adoption'!AF$4*(1/(1-'General Inputs'!$C$10))*$J1795*1000*$I1795,ABS(($F1795-$E1795)*(1+$J87)^(AJ$490-$K$490)))</f>
        <v>0</v>
      </c>
      <c r="AK1795" s="357">
        <v>327.22092733556656</v>
      </c>
      <c r="AL1795" s="357">
        <v>326.44699847132773</v>
      </c>
      <c r="AM1795" s="357">
        <v>325.67490007035343</v>
      </c>
    </row>
    <row r="1796" spans="1:39" x14ac:dyDescent="0.25">
      <c r="A1796" s="353" t="s">
        <v>242</v>
      </c>
      <c r="B1796" s="353" t="s">
        <v>455</v>
      </c>
      <c r="C1796" s="441">
        <f t="shared" ref="C1796:H1796" si="1247">C88</f>
        <v>25000</v>
      </c>
      <c r="D1796" s="441"/>
      <c r="E1796" s="441"/>
      <c r="F1796" s="441"/>
      <c r="G1796" s="441"/>
      <c r="H1796" s="441">
        <f t="shared" si="1247"/>
        <v>1</v>
      </c>
      <c r="I1796" s="470">
        <f>IFERROR(VLOOKUP(B1796,Coincidence!$B$2:$E$242,4,FALSE)*IF($G1796="Winter",'General Inputs'!$C$25,'General Inputs'!$C$24),IF($G1796="Winter",'General Inputs'!$C$25,'General Inputs'!$C$24))</f>
        <v>0.47020356617714326</v>
      </c>
      <c r="J1796" s="466">
        <f>'Nameplate by Substation'!H88</f>
        <v>7.1685757137343138E-3</v>
      </c>
      <c r="K1796" s="357">
        <f>IF('PV Adoption'!G$4*(1/(1-'General Inputs'!$C$10))*$J1796*1000*$I1796 &lt;= ABS(($F1796-$E1796)*(1+$J88)^(K$490-$K$490)),'PV Adoption'!G$4*(1/(1-'General Inputs'!$C$10))*$J1796*1000*$I1796,ABS(($F1796-$E1796)*(1+$J88)^(K$490-$K$490)))</f>
        <v>0</v>
      </c>
      <c r="L1796" s="357">
        <f>IF('PV Adoption'!H$4*(1/(1-'General Inputs'!$C$10))*$J1796*1000*$I1796 &lt;= ABS(($F1796-$E1796)*(1+$J88)^(L$490-$K$490)),'PV Adoption'!H$4*(1/(1-'General Inputs'!$C$10))*$J1796*1000*$I1796,ABS(($F1796-$E1796)*(1+$J88)^(L$490-$K$490)))</f>
        <v>0</v>
      </c>
      <c r="M1796" s="357">
        <f>IF('PV Adoption'!I$4*(1/(1-'General Inputs'!$C$10))*$J1796*1000*$I1796 &lt;= ABS(($F1796-$E1796)*(1+$J88)^(M$490-$K$490)),'PV Adoption'!I$4*(1/(1-'General Inputs'!$C$10))*$J1796*1000*$I1796,ABS(($F1796-$E1796)*(1+$J88)^(M$490-$K$490)))</f>
        <v>0</v>
      </c>
      <c r="N1796" s="357">
        <f>IF('PV Adoption'!J$4*(1/(1-'General Inputs'!$C$10))*$J1796*1000*$I1796 &lt;= ABS(($F1796-$E1796)*(1+$J88)^(N$490-$K$490)),'PV Adoption'!J$4*(1/(1-'General Inputs'!$C$10))*$J1796*1000*$I1796,ABS(($F1796-$E1796)*(1+$J88)^(N$490-$K$490)))</f>
        <v>0</v>
      </c>
      <c r="O1796" s="357">
        <f>IF('PV Adoption'!K$4*(1/(1-'General Inputs'!$C$10))*$J1796*1000*$I1796 &lt;= ABS(($F1796-$E1796)*(1+$J88)^(O$490-$K$490)),'PV Adoption'!K$4*(1/(1-'General Inputs'!$C$10))*$J1796*1000*$I1796,ABS(($F1796-$E1796)*(1+$J88)^(O$490-$K$490)))</f>
        <v>0</v>
      </c>
      <c r="P1796" s="357">
        <f>IF('PV Adoption'!L$4*(1/(1-'General Inputs'!$C$10))*$J1796*1000*$I1796 &lt;= ABS(($F1796-$E1796)*(1+$J88)^(P$490-$K$490)),'PV Adoption'!L$4*(1/(1-'General Inputs'!$C$10))*$J1796*1000*$I1796,ABS(($F1796-$E1796)*(1+$J88)^(P$490-$K$490)))</f>
        <v>0</v>
      </c>
      <c r="Q1796" s="357">
        <f>IF('PV Adoption'!M$4*(1/(1-'General Inputs'!$C$10))*$J1796*1000*$I1796 &lt;= ABS(($F1796-$E1796)*(1+$J88)^(Q$490-$K$490)),'PV Adoption'!M$4*(1/(1-'General Inputs'!$C$10))*$J1796*1000*$I1796,ABS(($F1796-$E1796)*(1+$J88)^(Q$490-$K$490)))</f>
        <v>0</v>
      </c>
      <c r="R1796" s="357">
        <f>IF('PV Adoption'!N$4*(1/(1-'General Inputs'!$C$10))*$J1796*1000*$I1796 &lt;= ABS(($F1796-$E1796)*(1+$J88)^(R$490-$K$490)),'PV Adoption'!N$4*(1/(1-'General Inputs'!$C$10))*$J1796*1000*$I1796,ABS(($F1796-$E1796)*(1+$J88)^(R$490-$K$490)))</f>
        <v>0</v>
      </c>
      <c r="S1796" s="357">
        <f>IF('PV Adoption'!O$4*(1/(1-'General Inputs'!$C$10))*$J1796*1000*$I1796 &lt;= ABS(($F1796-$E1796)*(1+$J88)^(S$490-$K$490)),'PV Adoption'!O$4*(1/(1-'General Inputs'!$C$10))*$J1796*1000*$I1796,ABS(($F1796-$E1796)*(1+$J88)^(S$490-$K$490)))</f>
        <v>0</v>
      </c>
      <c r="T1796" s="357">
        <f>IF('PV Adoption'!P$4*(1/(1-'General Inputs'!$C$10))*$J1796*1000*$I1796 &lt;= ABS(($F1796-$E1796)*(1+$J88)^(T$490-$K$490)),'PV Adoption'!P$4*(1/(1-'General Inputs'!$C$10))*$J1796*1000*$I1796,ABS(($F1796-$E1796)*(1+$J88)^(T$490-$K$490)))</f>
        <v>0</v>
      </c>
      <c r="U1796" s="357">
        <f>IF('PV Adoption'!Q$4*(1/(1-'General Inputs'!$C$10))*$J1796*1000*$I1796 &lt;= ABS(($F1796-$E1796)*(1+$J88)^(U$490-$K$490)),'PV Adoption'!Q$4*(1/(1-'General Inputs'!$C$10))*$J1796*1000*$I1796,ABS(($F1796-$E1796)*(1+$J88)^(U$490-$K$490)))</f>
        <v>0</v>
      </c>
      <c r="V1796" s="357">
        <f>IF('PV Adoption'!R$4*(1/(1-'General Inputs'!$C$10))*$J1796*1000*$I1796 &lt;= ABS(($F1796-$E1796)*(1+$J88)^(V$490-$K$490)),'PV Adoption'!R$4*(1/(1-'General Inputs'!$C$10))*$J1796*1000*$I1796,ABS(($F1796-$E1796)*(1+$J88)^(V$490-$K$490)))</f>
        <v>0</v>
      </c>
      <c r="W1796" s="357">
        <f>IF('PV Adoption'!S$4*(1/(1-'General Inputs'!$C$10))*$J1796*1000*$I1796 &lt;= ABS(($F1796-$E1796)*(1+$J88)^(W$490-$K$490)),'PV Adoption'!S$4*(1/(1-'General Inputs'!$C$10))*$J1796*1000*$I1796,ABS(($F1796-$E1796)*(1+$J88)^(W$490-$K$490)))</f>
        <v>0</v>
      </c>
      <c r="X1796" s="357">
        <f>IF('PV Adoption'!T$4*(1/(1-'General Inputs'!$C$10))*$J1796*1000*$I1796 &lt;= ABS(($F1796-$E1796)*(1+$J88)^(X$490-$K$490)),'PV Adoption'!T$4*(1/(1-'General Inputs'!$C$10))*$J1796*1000*$I1796,ABS(($F1796-$E1796)*(1+$J88)^(X$490-$K$490)))</f>
        <v>0</v>
      </c>
      <c r="Y1796" s="357">
        <f>IF('PV Adoption'!U$4*(1/(1-'General Inputs'!$C$10))*$J1796*1000*$I1796 &lt;= ABS(($F1796-$E1796)*(1+$J88)^(Y$490-$K$490)),'PV Adoption'!U$4*(1/(1-'General Inputs'!$C$10))*$J1796*1000*$I1796,ABS(($F1796-$E1796)*(1+$J88)^(Y$490-$K$490)))</f>
        <v>0</v>
      </c>
      <c r="Z1796" s="357">
        <f>IF('PV Adoption'!V$4*(1/(1-'General Inputs'!$C$10))*$J1796*1000*$I1796 &lt;= ABS(($F1796-$E1796)*(1+$J88)^(Z$490-$K$490)),'PV Adoption'!V$4*(1/(1-'General Inputs'!$C$10))*$J1796*1000*$I1796,ABS(($F1796-$E1796)*(1+$J88)^(Z$490-$K$490)))</f>
        <v>0</v>
      </c>
      <c r="AA1796" s="357">
        <f>IF('PV Adoption'!W$4*(1/(1-'General Inputs'!$C$10))*$J1796*1000*$I1796 &lt;= ABS(($F1796-$E1796)*(1+$J88)^(AA$490-$K$490)),'PV Adoption'!W$4*(1/(1-'General Inputs'!$C$10))*$J1796*1000*$I1796,ABS(($F1796-$E1796)*(1+$J88)^(AA$490-$K$490)))</f>
        <v>0</v>
      </c>
      <c r="AB1796" s="357">
        <f>IF('PV Adoption'!X$4*(1/(1-'General Inputs'!$C$10))*$J1796*1000*$I1796 &lt;= ABS(($F1796-$E1796)*(1+$J88)^(AB$490-$K$490)),'PV Adoption'!X$4*(1/(1-'General Inputs'!$C$10))*$J1796*1000*$I1796,ABS(($F1796-$E1796)*(1+$J88)^(AB$490-$K$490)))</f>
        <v>0</v>
      </c>
      <c r="AC1796" s="357">
        <f>IF('PV Adoption'!Y$4*(1/(1-'General Inputs'!$C$10))*$J1796*1000*$I1796 &lt;= ABS(($F1796-$E1796)*(1+$J88)^(AC$490-$K$490)),'PV Adoption'!Y$4*(1/(1-'General Inputs'!$C$10))*$J1796*1000*$I1796,ABS(($F1796-$E1796)*(1+$J88)^(AC$490-$K$490)))</f>
        <v>0</v>
      </c>
      <c r="AD1796" s="357">
        <f>IF('PV Adoption'!Z$4*(1/(1-'General Inputs'!$C$10))*$J1796*1000*$I1796 &lt;= ABS(($F1796-$E1796)*(1+$J88)^(AD$490-$K$490)),'PV Adoption'!Z$4*(1/(1-'General Inputs'!$C$10))*$J1796*1000*$I1796,ABS(($F1796-$E1796)*(1+$J88)^(AD$490-$K$490)))</f>
        <v>0</v>
      </c>
      <c r="AE1796" s="357">
        <f>IF('PV Adoption'!AA$4*(1/(1-'General Inputs'!$C$10))*$J1796*1000*$I1796 &lt;= ABS(($F1796-$E1796)*(1+$J88)^(AE$490-$K$490)),'PV Adoption'!AA$4*(1/(1-'General Inputs'!$C$10))*$J1796*1000*$I1796,ABS(($F1796-$E1796)*(1+$J88)^(AE$490-$K$490)))</f>
        <v>0</v>
      </c>
      <c r="AF1796" s="357">
        <f>IF('PV Adoption'!AB$4*(1/(1-'General Inputs'!$C$10))*$J1796*1000*$I1796 &lt;= ABS(($F1796-$E1796)*(1+$J88)^(AF$490-$K$490)),'PV Adoption'!AB$4*(1/(1-'General Inputs'!$C$10))*$J1796*1000*$I1796,ABS(($F1796-$E1796)*(1+$J88)^(AF$490-$K$490)))</f>
        <v>0</v>
      </c>
      <c r="AG1796" s="357">
        <f>IF('PV Adoption'!AC$4*(1/(1-'General Inputs'!$C$10))*$J1796*1000*$I1796 &lt;= ABS(($F1796-$E1796)*(1+$J88)^(AG$490-$K$490)),'PV Adoption'!AC$4*(1/(1-'General Inputs'!$C$10))*$J1796*1000*$I1796,ABS(($F1796-$E1796)*(1+$J88)^(AG$490-$K$490)))</f>
        <v>0</v>
      </c>
      <c r="AH1796" s="357">
        <f>IF('PV Adoption'!AD$4*(1/(1-'General Inputs'!$C$10))*$J1796*1000*$I1796 &lt;= ABS(($F1796-$E1796)*(1+$J88)^(AH$490-$K$490)),'PV Adoption'!AD$4*(1/(1-'General Inputs'!$C$10))*$J1796*1000*$I1796,ABS(($F1796-$E1796)*(1+$J88)^(AH$490-$K$490)))</f>
        <v>0</v>
      </c>
      <c r="AI1796" s="357">
        <f>IF('PV Adoption'!AE$4*(1/(1-'General Inputs'!$C$10))*$J1796*1000*$I1796 &lt;= ABS(($F1796-$E1796)*(1+$J88)^(AI$490-$K$490)),'PV Adoption'!AE$4*(1/(1-'General Inputs'!$C$10))*$J1796*1000*$I1796,ABS(($F1796-$E1796)*(1+$J88)^(AI$490-$K$490)))</f>
        <v>0</v>
      </c>
      <c r="AJ1796" s="357">
        <f>IF('PV Adoption'!AF$4*(1/(1-'General Inputs'!$C$10))*$J1796*1000*$I1796 &lt;= ABS(($F1796-$E1796)*(1+$J88)^(AJ$490-$K$490)),'PV Adoption'!AF$4*(1/(1-'General Inputs'!$C$10))*$J1796*1000*$I1796,ABS(($F1796-$E1796)*(1+$J88)^(AJ$490-$K$490)))</f>
        <v>0</v>
      </c>
      <c r="AK1796" s="357">
        <v>155.45846856479136</v>
      </c>
      <c r="AL1796" s="357">
        <v>156.26008539036562</v>
      </c>
      <c r="AM1796" s="357">
        <v>157.06583572851704</v>
      </c>
    </row>
    <row r="1797" spans="1:39" x14ac:dyDescent="0.25">
      <c r="A1797" s="353" t="s">
        <v>242</v>
      </c>
      <c r="B1797" s="353" t="s">
        <v>277</v>
      </c>
      <c r="C1797" s="441">
        <f t="shared" ref="C1797:H1797" si="1248">C89</f>
        <v>40000</v>
      </c>
      <c r="D1797" s="441"/>
      <c r="E1797" s="441"/>
      <c r="F1797" s="441"/>
      <c r="G1797" s="441"/>
      <c r="H1797" s="441">
        <f t="shared" si="1248"/>
        <v>1</v>
      </c>
      <c r="I1797" s="470">
        <f>IFERROR(VLOOKUP(B1797,Coincidence!$B$2:$E$242,4,FALSE)*IF($G1797="Winter",'General Inputs'!$C$25,'General Inputs'!$C$24),IF($G1797="Winter",'General Inputs'!$C$25,'General Inputs'!$C$24))</f>
        <v>0.52140604400000001</v>
      </c>
      <c r="J1797" s="466">
        <f>'Nameplate by Substation'!H89</f>
        <v>6.9755286752925757E-4</v>
      </c>
      <c r="K1797" s="357">
        <f>IF('PV Adoption'!G$4*(1/(1-'General Inputs'!$C$10))*$J1797*1000*$I1797 &lt;= ABS(($F1797-$E1797)*(1+$J89)^(K$490-$K$490)),'PV Adoption'!G$4*(1/(1-'General Inputs'!$C$10))*$J1797*1000*$I1797,ABS(($F1797-$E1797)*(1+$J89)^(K$490-$K$490)))</f>
        <v>0</v>
      </c>
      <c r="L1797" s="357">
        <f>IF('PV Adoption'!H$4*(1/(1-'General Inputs'!$C$10))*$J1797*1000*$I1797 &lt;= ABS(($F1797-$E1797)*(1+$J89)^(L$490-$K$490)),'PV Adoption'!H$4*(1/(1-'General Inputs'!$C$10))*$J1797*1000*$I1797,ABS(($F1797-$E1797)*(1+$J89)^(L$490-$K$490)))</f>
        <v>0</v>
      </c>
      <c r="M1797" s="357">
        <f>IF('PV Adoption'!I$4*(1/(1-'General Inputs'!$C$10))*$J1797*1000*$I1797 &lt;= ABS(($F1797-$E1797)*(1+$J89)^(M$490-$K$490)),'PV Adoption'!I$4*(1/(1-'General Inputs'!$C$10))*$J1797*1000*$I1797,ABS(($F1797-$E1797)*(1+$J89)^(M$490-$K$490)))</f>
        <v>0</v>
      </c>
      <c r="N1797" s="357">
        <f>IF('PV Adoption'!J$4*(1/(1-'General Inputs'!$C$10))*$J1797*1000*$I1797 &lt;= ABS(($F1797-$E1797)*(1+$J89)^(N$490-$K$490)),'PV Adoption'!J$4*(1/(1-'General Inputs'!$C$10))*$J1797*1000*$I1797,ABS(($F1797-$E1797)*(1+$J89)^(N$490-$K$490)))</f>
        <v>0</v>
      </c>
      <c r="O1797" s="357">
        <f>IF('PV Adoption'!K$4*(1/(1-'General Inputs'!$C$10))*$J1797*1000*$I1797 &lt;= ABS(($F1797-$E1797)*(1+$J89)^(O$490-$K$490)),'PV Adoption'!K$4*(1/(1-'General Inputs'!$C$10))*$J1797*1000*$I1797,ABS(($F1797-$E1797)*(1+$J89)^(O$490-$K$490)))</f>
        <v>0</v>
      </c>
      <c r="P1797" s="357">
        <f>IF('PV Adoption'!L$4*(1/(1-'General Inputs'!$C$10))*$J1797*1000*$I1797 &lt;= ABS(($F1797-$E1797)*(1+$J89)^(P$490-$K$490)),'PV Adoption'!L$4*(1/(1-'General Inputs'!$C$10))*$J1797*1000*$I1797,ABS(($F1797-$E1797)*(1+$J89)^(P$490-$K$490)))</f>
        <v>0</v>
      </c>
      <c r="Q1797" s="357">
        <f>IF('PV Adoption'!M$4*(1/(1-'General Inputs'!$C$10))*$J1797*1000*$I1797 &lt;= ABS(($F1797-$E1797)*(1+$J89)^(Q$490-$K$490)),'PV Adoption'!M$4*(1/(1-'General Inputs'!$C$10))*$J1797*1000*$I1797,ABS(($F1797-$E1797)*(1+$J89)^(Q$490-$K$490)))</f>
        <v>0</v>
      </c>
      <c r="R1797" s="357">
        <f>IF('PV Adoption'!N$4*(1/(1-'General Inputs'!$C$10))*$J1797*1000*$I1797 &lt;= ABS(($F1797-$E1797)*(1+$J89)^(R$490-$K$490)),'PV Adoption'!N$4*(1/(1-'General Inputs'!$C$10))*$J1797*1000*$I1797,ABS(($F1797-$E1797)*(1+$J89)^(R$490-$K$490)))</f>
        <v>0</v>
      </c>
      <c r="S1797" s="357">
        <f>IF('PV Adoption'!O$4*(1/(1-'General Inputs'!$C$10))*$J1797*1000*$I1797 &lt;= ABS(($F1797-$E1797)*(1+$J89)^(S$490-$K$490)),'PV Adoption'!O$4*(1/(1-'General Inputs'!$C$10))*$J1797*1000*$I1797,ABS(($F1797-$E1797)*(1+$J89)^(S$490-$K$490)))</f>
        <v>0</v>
      </c>
      <c r="T1797" s="357">
        <f>IF('PV Adoption'!P$4*(1/(1-'General Inputs'!$C$10))*$J1797*1000*$I1797 &lt;= ABS(($F1797-$E1797)*(1+$J89)^(T$490-$K$490)),'PV Adoption'!P$4*(1/(1-'General Inputs'!$C$10))*$J1797*1000*$I1797,ABS(($F1797-$E1797)*(1+$J89)^(T$490-$K$490)))</f>
        <v>0</v>
      </c>
      <c r="U1797" s="357">
        <f>IF('PV Adoption'!Q$4*(1/(1-'General Inputs'!$C$10))*$J1797*1000*$I1797 &lt;= ABS(($F1797-$E1797)*(1+$J89)^(U$490-$K$490)),'PV Adoption'!Q$4*(1/(1-'General Inputs'!$C$10))*$J1797*1000*$I1797,ABS(($F1797-$E1797)*(1+$J89)^(U$490-$K$490)))</f>
        <v>0</v>
      </c>
      <c r="V1797" s="357">
        <f>IF('PV Adoption'!R$4*(1/(1-'General Inputs'!$C$10))*$J1797*1000*$I1797 &lt;= ABS(($F1797-$E1797)*(1+$J89)^(V$490-$K$490)),'PV Adoption'!R$4*(1/(1-'General Inputs'!$C$10))*$J1797*1000*$I1797,ABS(($F1797-$E1797)*(1+$J89)^(V$490-$K$490)))</f>
        <v>0</v>
      </c>
      <c r="W1797" s="357">
        <f>IF('PV Adoption'!S$4*(1/(1-'General Inputs'!$C$10))*$J1797*1000*$I1797 &lt;= ABS(($F1797-$E1797)*(1+$J89)^(W$490-$K$490)),'PV Adoption'!S$4*(1/(1-'General Inputs'!$C$10))*$J1797*1000*$I1797,ABS(($F1797-$E1797)*(1+$J89)^(W$490-$K$490)))</f>
        <v>0</v>
      </c>
      <c r="X1797" s="357">
        <f>IF('PV Adoption'!T$4*(1/(1-'General Inputs'!$C$10))*$J1797*1000*$I1797 &lt;= ABS(($F1797-$E1797)*(1+$J89)^(X$490-$K$490)),'PV Adoption'!T$4*(1/(1-'General Inputs'!$C$10))*$J1797*1000*$I1797,ABS(($F1797-$E1797)*(1+$J89)^(X$490-$K$490)))</f>
        <v>0</v>
      </c>
      <c r="Y1797" s="357">
        <f>IF('PV Adoption'!U$4*(1/(1-'General Inputs'!$C$10))*$J1797*1000*$I1797 &lt;= ABS(($F1797-$E1797)*(1+$J89)^(Y$490-$K$490)),'PV Adoption'!U$4*(1/(1-'General Inputs'!$C$10))*$J1797*1000*$I1797,ABS(($F1797-$E1797)*(1+$J89)^(Y$490-$K$490)))</f>
        <v>0</v>
      </c>
      <c r="Z1797" s="357">
        <f>IF('PV Adoption'!V$4*(1/(1-'General Inputs'!$C$10))*$J1797*1000*$I1797 &lt;= ABS(($F1797-$E1797)*(1+$J89)^(Z$490-$K$490)),'PV Adoption'!V$4*(1/(1-'General Inputs'!$C$10))*$J1797*1000*$I1797,ABS(($F1797-$E1797)*(1+$J89)^(Z$490-$K$490)))</f>
        <v>0</v>
      </c>
      <c r="AA1797" s="357">
        <f>IF('PV Adoption'!W$4*(1/(1-'General Inputs'!$C$10))*$J1797*1000*$I1797 &lt;= ABS(($F1797-$E1797)*(1+$J89)^(AA$490-$K$490)),'PV Adoption'!W$4*(1/(1-'General Inputs'!$C$10))*$J1797*1000*$I1797,ABS(($F1797-$E1797)*(1+$J89)^(AA$490-$K$490)))</f>
        <v>0</v>
      </c>
      <c r="AB1797" s="357">
        <f>IF('PV Adoption'!X$4*(1/(1-'General Inputs'!$C$10))*$J1797*1000*$I1797 &lt;= ABS(($F1797-$E1797)*(1+$J89)^(AB$490-$K$490)),'PV Adoption'!X$4*(1/(1-'General Inputs'!$C$10))*$J1797*1000*$I1797,ABS(($F1797-$E1797)*(1+$J89)^(AB$490-$K$490)))</f>
        <v>0</v>
      </c>
      <c r="AC1797" s="357">
        <f>IF('PV Adoption'!Y$4*(1/(1-'General Inputs'!$C$10))*$J1797*1000*$I1797 &lt;= ABS(($F1797-$E1797)*(1+$J89)^(AC$490-$K$490)),'PV Adoption'!Y$4*(1/(1-'General Inputs'!$C$10))*$J1797*1000*$I1797,ABS(($F1797-$E1797)*(1+$J89)^(AC$490-$K$490)))</f>
        <v>0</v>
      </c>
      <c r="AD1797" s="357">
        <f>IF('PV Adoption'!Z$4*(1/(1-'General Inputs'!$C$10))*$J1797*1000*$I1797 &lt;= ABS(($F1797-$E1797)*(1+$J89)^(AD$490-$K$490)),'PV Adoption'!Z$4*(1/(1-'General Inputs'!$C$10))*$J1797*1000*$I1797,ABS(($F1797-$E1797)*(1+$J89)^(AD$490-$K$490)))</f>
        <v>0</v>
      </c>
      <c r="AE1797" s="357">
        <f>IF('PV Adoption'!AA$4*(1/(1-'General Inputs'!$C$10))*$J1797*1000*$I1797 &lt;= ABS(($F1797-$E1797)*(1+$J89)^(AE$490-$K$490)),'PV Adoption'!AA$4*(1/(1-'General Inputs'!$C$10))*$J1797*1000*$I1797,ABS(($F1797-$E1797)*(1+$J89)^(AE$490-$K$490)))</f>
        <v>0</v>
      </c>
      <c r="AF1797" s="357">
        <f>IF('PV Adoption'!AB$4*(1/(1-'General Inputs'!$C$10))*$J1797*1000*$I1797 &lt;= ABS(($F1797-$E1797)*(1+$J89)^(AF$490-$K$490)),'PV Adoption'!AB$4*(1/(1-'General Inputs'!$C$10))*$J1797*1000*$I1797,ABS(($F1797-$E1797)*(1+$J89)^(AF$490-$K$490)))</f>
        <v>0</v>
      </c>
      <c r="AG1797" s="357">
        <f>IF('PV Adoption'!AC$4*(1/(1-'General Inputs'!$C$10))*$J1797*1000*$I1797 &lt;= ABS(($F1797-$E1797)*(1+$J89)^(AG$490-$K$490)),'PV Adoption'!AC$4*(1/(1-'General Inputs'!$C$10))*$J1797*1000*$I1797,ABS(($F1797-$E1797)*(1+$J89)^(AG$490-$K$490)))</f>
        <v>0</v>
      </c>
      <c r="AH1797" s="357">
        <f>IF('PV Adoption'!AD$4*(1/(1-'General Inputs'!$C$10))*$J1797*1000*$I1797 &lt;= ABS(($F1797-$E1797)*(1+$J89)^(AH$490-$K$490)),'PV Adoption'!AD$4*(1/(1-'General Inputs'!$C$10))*$J1797*1000*$I1797,ABS(($F1797-$E1797)*(1+$J89)^(AH$490-$K$490)))</f>
        <v>0</v>
      </c>
      <c r="AI1797" s="357">
        <f>IF('PV Adoption'!AE$4*(1/(1-'General Inputs'!$C$10))*$J1797*1000*$I1797 &lt;= ABS(($F1797-$E1797)*(1+$J89)^(AI$490-$K$490)),'PV Adoption'!AE$4*(1/(1-'General Inputs'!$C$10))*$J1797*1000*$I1797,ABS(($F1797-$E1797)*(1+$J89)^(AI$490-$K$490)))</f>
        <v>0</v>
      </c>
      <c r="AJ1797" s="357">
        <f>IF('PV Adoption'!AF$4*(1/(1-'General Inputs'!$C$10))*$J1797*1000*$I1797 &lt;= ABS(($F1797-$E1797)*(1+$J89)^(AJ$490-$K$490)),'PV Adoption'!AF$4*(1/(1-'General Inputs'!$C$10))*$J1797*1000*$I1797,ABS(($F1797-$E1797)*(1+$J89)^(AJ$490-$K$490)))</f>
        <v>0</v>
      </c>
      <c r="AK1797" s="357">
        <v>0</v>
      </c>
      <c r="AL1797" s="357">
        <v>0</v>
      </c>
      <c r="AM1797" s="357">
        <v>0</v>
      </c>
    </row>
    <row r="1798" spans="1:39" x14ac:dyDescent="0.25">
      <c r="A1798" s="353" t="s">
        <v>276</v>
      </c>
      <c r="B1798" s="353" t="s">
        <v>276</v>
      </c>
      <c r="C1798" s="441">
        <f t="shared" ref="C1798:H1798" si="1249">C90</f>
        <v>10000</v>
      </c>
      <c r="D1798" s="441"/>
      <c r="E1798" s="441"/>
      <c r="F1798" s="441"/>
      <c r="G1798" s="441"/>
      <c r="H1798" s="441">
        <f t="shared" si="1249"/>
        <v>0</v>
      </c>
      <c r="I1798" s="470">
        <f>IFERROR(VLOOKUP(B1798,Coincidence!$B$2:$E$242,4,FALSE)*IF($G1798="Winter",'General Inputs'!$C$25,'General Inputs'!$C$24),IF($G1798="Winter",'General Inputs'!$C$25,'General Inputs'!$C$24))</f>
        <v>0.52140604400000001</v>
      </c>
      <c r="J1798" s="466">
        <f>'Nameplate by Substation'!H90</f>
        <v>1.6320358107728961E-3</v>
      </c>
      <c r="K1798" s="357">
        <f>IF('PV Adoption'!G$4*(1/(1-'General Inputs'!$C$10))*$J1798*1000*$I1798 &lt;= ABS(($F1798-$E1798)*(1+$J90)^(K$490-$K$490)),'PV Adoption'!G$4*(1/(1-'General Inputs'!$C$10))*$J1798*1000*$I1798,ABS(($F1798-$E1798)*(1+$J90)^(K$490-$K$490)))</f>
        <v>0</v>
      </c>
      <c r="L1798" s="357">
        <f>IF('PV Adoption'!H$4*(1/(1-'General Inputs'!$C$10))*$J1798*1000*$I1798 &lt;= ABS(($F1798-$E1798)*(1+$J90)^(L$490-$K$490)),'PV Adoption'!H$4*(1/(1-'General Inputs'!$C$10))*$J1798*1000*$I1798,ABS(($F1798-$E1798)*(1+$J90)^(L$490-$K$490)))</f>
        <v>0</v>
      </c>
      <c r="M1798" s="357">
        <f>IF('PV Adoption'!I$4*(1/(1-'General Inputs'!$C$10))*$J1798*1000*$I1798 &lt;= ABS(($F1798-$E1798)*(1+$J90)^(M$490-$K$490)),'PV Adoption'!I$4*(1/(1-'General Inputs'!$C$10))*$J1798*1000*$I1798,ABS(($F1798-$E1798)*(1+$J90)^(M$490-$K$490)))</f>
        <v>0</v>
      </c>
      <c r="N1798" s="357">
        <f>IF('PV Adoption'!J$4*(1/(1-'General Inputs'!$C$10))*$J1798*1000*$I1798 &lt;= ABS(($F1798-$E1798)*(1+$J90)^(N$490-$K$490)),'PV Adoption'!J$4*(1/(1-'General Inputs'!$C$10))*$J1798*1000*$I1798,ABS(($F1798-$E1798)*(1+$J90)^(N$490-$K$490)))</f>
        <v>0</v>
      </c>
      <c r="O1798" s="357">
        <f>IF('PV Adoption'!K$4*(1/(1-'General Inputs'!$C$10))*$J1798*1000*$I1798 &lt;= ABS(($F1798-$E1798)*(1+$J90)^(O$490-$K$490)),'PV Adoption'!K$4*(1/(1-'General Inputs'!$C$10))*$J1798*1000*$I1798,ABS(($F1798-$E1798)*(1+$J90)^(O$490-$K$490)))</f>
        <v>0</v>
      </c>
      <c r="P1798" s="357">
        <f>IF('PV Adoption'!L$4*(1/(1-'General Inputs'!$C$10))*$J1798*1000*$I1798 &lt;= ABS(($F1798-$E1798)*(1+$J90)^(P$490-$K$490)),'PV Adoption'!L$4*(1/(1-'General Inputs'!$C$10))*$J1798*1000*$I1798,ABS(($F1798-$E1798)*(1+$J90)^(P$490-$K$490)))</f>
        <v>0</v>
      </c>
      <c r="Q1798" s="357">
        <f>IF('PV Adoption'!M$4*(1/(1-'General Inputs'!$C$10))*$J1798*1000*$I1798 &lt;= ABS(($F1798-$E1798)*(1+$J90)^(Q$490-$K$490)),'PV Adoption'!M$4*(1/(1-'General Inputs'!$C$10))*$J1798*1000*$I1798,ABS(($F1798-$E1798)*(1+$J90)^(Q$490-$K$490)))</f>
        <v>0</v>
      </c>
      <c r="R1798" s="357">
        <f>IF('PV Adoption'!N$4*(1/(1-'General Inputs'!$C$10))*$J1798*1000*$I1798 &lt;= ABS(($F1798-$E1798)*(1+$J90)^(R$490-$K$490)),'PV Adoption'!N$4*(1/(1-'General Inputs'!$C$10))*$J1798*1000*$I1798,ABS(($F1798-$E1798)*(1+$J90)^(R$490-$K$490)))</f>
        <v>0</v>
      </c>
      <c r="S1798" s="357">
        <f>IF('PV Adoption'!O$4*(1/(1-'General Inputs'!$C$10))*$J1798*1000*$I1798 &lt;= ABS(($F1798-$E1798)*(1+$J90)^(S$490-$K$490)),'PV Adoption'!O$4*(1/(1-'General Inputs'!$C$10))*$J1798*1000*$I1798,ABS(($F1798-$E1798)*(1+$J90)^(S$490-$K$490)))</f>
        <v>0</v>
      </c>
      <c r="T1798" s="357">
        <f>IF('PV Adoption'!P$4*(1/(1-'General Inputs'!$C$10))*$J1798*1000*$I1798 &lt;= ABS(($F1798-$E1798)*(1+$J90)^(T$490-$K$490)),'PV Adoption'!P$4*(1/(1-'General Inputs'!$C$10))*$J1798*1000*$I1798,ABS(($F1798-$E1798)*(1+$J90)^(T$490-$K$490)))</f>
        <v>0</v>
      </c>
      <c r="U1798" s="357">
        <f>IF('PV Adoption'!Q$4*(1/(1-'General Inputs'!$C$10))*$J1798*1000*$I1798 &lt;= ABS(($F1798-$E1798)*(1+$J90)^(U$490-$K$490)),'PV Adoption'!Q$4*(1/(1-'General Inputs'!$C$10))*$J1798*1000*$I1798,ABS(($F1798-$E1798)*(1+$J90)^(U$490-$K$490)))</f>
        <v>0</v>
      </c>
      <c r="V1798" s="357">
        <f>IF('PV Adoption'!R$4*(1/(1-'General Inputs'!$C$10))*$J1798*1000*$I1798 &lt;= ABS(($F1798-$E1798)*(1+$J90)^(V$490-$K$490)),'PV Adoption'!R$4*(1/(1-'General Inputs'!$C$10))*$J1798*1000*$I1798,ABS(($F1798-$E1798)*(1+$J90)^(V$490-$K$490)))</f>
        <v>0</v>
      </c>
      <c r="W1798" s="357">
        <f>IF('PV Adoption'!S$4*(1/(1-'General Inputs'!$C$10))*$J1798*1000*$I1798 &lt;= ABS(($F1798-$E1798)*(1+$J90)^(W$490-$K$490)),'PV Adoption'!S$4*(1/(1-'General Inputs'!$C$10))*$J1798*1000*$I1798,ABS(($F1798-$E1798)*(1+$J90)^(W$490-$K$490)))</f>
        <v>0</v>
      </c>
      <c r="X1798" s="357">
        <f>IF('PV Adoption'!T$4*(1/(1-'General Inputs'!$C$10))*$J1798*1000*$I1798 &lt;= ABS(($F1798-$E1798)*(1+$J90)^(X$490-$K$490)),'PV Adoption'!T$4*(1/(1-'General Inputs'!$C$10))*$J1798*1000*$I1798,ABS(($F1798-$E1798)*(1+$J90)^(X$490-$K$490)))</f>
        <v>0</v>
      </c>
      <c r="Y1798" s="357">
        <f>IF('PV Adoption'!U$4*(1/(1-'General Inputs'!$C$10))*$J1798*1000*$I1798 &lt;= ABS(($F1798-$E1798)*(1+$J90)^(Y$490-$K$490)),'PV Adoption'!U$4*(1/(1-'General Inputs'!$C$10))*$J1798*1000*$I1798,ABS(($F1798-$E1798)*(1+$J90)^(Y$490-$K$490)))</f>
        <v>0</v>
      </c>
      <c r="Z1798" s="357">
        <f>IF('PV Adoption'!V$4*(1/(1-'General Inputs'!$C$10))*$J1798*1000*$I1798 &lt;= ABS(($F1798-$E1798)*(1+$J90)^(Z$490-$K$490)),'PV Adoption'!V$4*(1/(1-'General Inputs'!$C$10))*$J1798*1000*$I1798,ABS(($F1798-$E1798)*(1+$J90)^(Z$490-$K$490)))</f>
        <v>0</v>
      </c>
      <c r="AA1798" s="357">
        <f>IF('PV Adoption'!W$4*(1/(1-'General Inputs'!$C$10))*$J1798*1000*$I1798 &lt;= ABS(($F1798-$E1798)*(1+$J90)^(AA$490-$K$490)),'PV Adoption'!W$4*(1/(1-'General Inputs'!$C$10))*$J1798*1000*$I1798,ABS(($F1798-$E1798)*(1+$J90)^(AA$490-$K$490)))</f>
        <v>0</v>
      </c>
      <c r="AB1798" s="357">
        <f>IF('PV Adoption'!X$4*(1/(1-'General Inputs'!$C$10))*$J1798*1000*$I1798 &lt;= ABS(($F1798-$E1798)*(1+$J90)^(AB$490-$K$490)),'PV Adoption'!X$4*(1/(1-'General Inputs'!$C$10))*$J1798*1000*$I1798,ABS(($F1798-$E1798)*(1+$J90)^(AB$490-$K$490)))</f>
        <v>0</v>
      </c>
      <c r="AC1798" s="357">
        <f>IF('PV Adoption'!Y$4*(1/(1-'General Inputs'!$C$10))*$J1798*1000*$I1798 &lt;= ABS(($F1798-$E1798)*(1+$J90)^(AC$490-$K$490)),'PV Adoption'!Y$4*(1/(1-'General Inputs'!$C$10))*$J1798*1000*$I1798,ABS(($F1798-$E1798)*(1+$J90)^(AC$490-$K$490)))</f>
        <v>0</v>
      </c>
      <c r="AD1798" s="357">
        <f>IF('PV Adoption'!Z$4*(1/(1-'General Inputs'!$C$10))*$J1798*1000*$I1798 &lt;= ABS(($F1798-$E1798)*(1+$J90)^(AD$490-$K$490)),'PV Adoption'!Z$4*(1/(1-'General Inputs'!$C$10))*$J1798*1000*$I1798,ABS(($F1798-$E1798)*(1+$J90)^(AD$490-$K$490)))</f>
        <v>0</v>
      </c>
      <c r="AE1798" s="357">
        <f>IF('PV Adoption'!AA$4*(1/(1-'General Inputs'!$C$10))*$J1798*1000*$I1798 &lt;= ABS(($F1798-$E1798)*(1+$J90)^(AE$490-$K$490)),'PV Adoption'!AA$4*(1/(1-'General Inputs'!$C$10))*$J1798*1000*$I1798,ABS(($F1798-$E1798)*(1+$J90)^(AE$490-$K$490)))</f>
        <v>0</v>
      </c>
      <c r="AF1798" s="357">
        <f>IF('PV Adoption'!AB$4*(1/(1-'General Inputs'!$C$10))*$J1798*1000*$I1798 &lt;= ABS(($F1798-$E1798)*(1+$J90)^(AF$490-$K$490)),'PV Adoption'!AB$4*(1/(1-'General Inputs'!$C$10))*$J1798*1000*$I1798,ABS(($F1798-$E1798)*(1+$J90)^(AF$490-$K$490)))</f>
        <v>0</v>
      </c>
      <c r="AG1798" s="357">
        <f>IF('PV Adoption'!AC$4*(1/(1-'General Inputs'!$C$10))*$J1798*1000*$I1798 &lt;= ABS(($F1798-$E1798)*(1+$J90)^(AG$490-$K$490)),'PV Adoption'!AC$4*(1/(1-'General Inputs'!$C$10))*$J1798*1000*$I1798,ABS(($F1798-$E1798)*(1+$J90)^(AG$490-$K$490)))</f>
        <v>0</v>
      </c>
      <c r="AH1798" s="357">
        <f>IF('PV Adoption'!AD$4*(1/(1-'General Inputs'!$C$10))*$J1798*1000*$I1798 &lt;= ABS(($F1798-$E1798)*(1+$J90)^(AH$490-$K$490)),'PV Adoption'!AD$4*(1/(1-'General Inputs'!$C$10))*$J1798*1000*$I1798,ABS(($F1798-$E1798)*(1+$J90)^(AH$490-$K$490)))</f>
        <v>0</v>
      </c>
      <c r="AI1798" s="357">
        <f>IF('PV Adoption'!AE$4*(1/(1-'General Inputs'!$C$10))*$J1798*1000*$I1798 &lt;= ABS(($F1798-$E1798)*(1+$J90)^(AI$490-$K$490)),'PV Adoption'!AE$4*(1/(1-'General Inputs'!$C$10))*$J1798*1000*$I1798,ABS(($F1798-$E1798)*(1+$J90)^(AI$490-$K$490)))</f>
        <v>0</v>
      </c>
      <c r="AJ1798" s="357">
        <f>IF('PV Adoption'!AF$4*(1/(1-'General Inputs'!$C$10))*$J1798*1000*$I1798 &lt;= ABS(($F1798-$E1798)*(1+$J90)^(AJ$490-$K$490)),'PV Adoption'!AF$4*(1/(1-'General Inputs'!$C$10))*$J1798*1000*$I1798,ABS(($F1798-$E1798)*(1+$J90)^(AJ$490-$K$490)))</f>
        <v>0</v>
      </c>
      <c r="AK1798" s="357">
        <v>0</v>
      </c>
      <c r="AL1798" s="357">
        <v>0</v>
      </c>
      <c r="AM1798" s="357">
        <v>0</v>
      </c>
    </row>
    <row r="1799" spans="1:39" x14ac:dyDescent="0.25">
      <c r="A1799" s="353" t="s">
        <v>519</v>
      </c>
      <c r="B1799" s="353" t="s">
        <v>519</v>
      </c>
      <c r="C1799" s="441">
        <f t="shared" ref="C1799:H1799" si="1250">C91</f>
        <v>3000</v>
      </c>
      <c r="D1799" s="441"/>
      <c r="E1799" s="441"/>
      <c r="F1799" s="441"/>
      <c r="G1799" s="441"/>
      <c r="H1799" s="441">
        <f t="shared" si="1250"/>
        <v>0</v>
      </c>
      <c r="I1799" s="470">
        <f>IFERROR(VLOOKUP(B1799,Coincidence!$B$2:$E$242,4,FALSE)*IF($G1799="Winter",'General Inputs'!$C$25,'General Inputs'!$C$24),IF($G1799="Winter",'General Inputs'!$C$25,'General Inputs'!$C$24))</f>
        <v>0.52140604400000001</v>
      </c>
      <c r="J1799" s="466">
        <f>'Nameplate by Substation'!H91</f>
        <v>1.7750035428687882E-3</v>
      </c>
      <c r="K1799" s="357">
        <f>IF('PV Adoption'!G$4*(1/(1-'General Inputs'!$C$10))*$J1799*1000*$I1799 &lt;= ABS(($F1799-$E1799)*(1+$J91)^(K$490-$K$490)),'PV Adoption'!G$4*(1/(1-'General Inputs'!$C$10))*$J1799*1000*$I1799,ABS(($F1799-$E1799)*(1+$J91)^(K$490-$K$490)))</f>
        <v>0</v>
      </c>
      <c r="L1799" s="357">
        <f>IF('PV Adoption'!H$4*(1/(1-'General Inputs'!$C$10))*$J1799*1000*$I1799 &lt;= ABS(($F1799-$E1799)*(1+$J91)^(L$490-$K$490)),'PV Adoption'!H$4*(1/(1-'General Inputs'!$C$10))*$J1799*1000*$I1799,ABS(($F1799-$E1799)*(1+$J91)^(L$490-$K$490)))</f>
        <v>0</v>
      </c>
      <c r="M1799" s="357">
        <f>IF('PV Adoption'!I$4*(1/(1-'General Inputs'!$C$10))*$J1799*1000*$I1799 &lt;= ABS(($F1799-$E1799)*(1+$J91)^(M$490-$K$490)),'PV Adoption'!I$4*(1/(1-'General Inputs'!$C$10))*$J1799*1000*$I1799,ABS(($F1799-$E1799)*(1+$J91)^(M$490-$K$490)))</f>
        <v>0</v>
      </c>
      <c r="N1799" s="357">
        <f>IF('PV Adoption'!J$4*(1/(1-'General Inputs'!$C$10))*$J1799*1000*$I1799 &lt;= ABS(($F1799-$E1799)*(1+$J91)^(N$490-$K$490)),'PV Adoption'!J$4*(1/(1-'General Inputs'!$C$10))*$J1799*1000*$I1799,ABS(($F1799-$E1799)*(1+$J91)^(N$490-$K$490)))</f>
        <v>0</v>
      </c>
      <c r="O1799" s="357">
        <f>IF('PV Adoption'!K$4*(1/(1-'General Inputs'!$C$10))*$J1799*1000*$I1799 &lt;= ABS(($F1799-$E1799)*(1+$J91)^(O$490-$K$490)),'PV Adoption'!K$4*(1/(1-'General Inputs'!$C$10))*$J1799*1000*$I1799,ABS(($F1799-$E1799)*(1+$J91)^(O$490-$K$490)))</f>
        <v>0</v>
      </c>
      <c r="P1799" s="357">
        <f>IF('PV Adoption'!L$4*(1/(1-'General Inputs'!$C$10))*$J1799*1000*$I1799 &lt;= ABS(($F1799-$E1799)*(1+$J91)^(P$490-$K$490)),'PV Adoption'!L$4*(1/(1-'General Inputs'!$C$10))*$J1799*1000*$I1799,ABS(($F1799-$E1799)*(1+$J91)^(P$490-$K$490)))</f>
        <v>0</v>
      </c>
      <c r="Q1799" s="357">
        <f>IF('PV Adoption'!M$4*(1/(1-'General Inputs'!$C$10))*$J1799*1000*$I1799 &lt;= ABS(($F1799-$E1799)*(1+$J91)^(Q$490-$K$490)),'PV Adoption'!M$4*(1/(1-'General Inputs'!$C$10))*$J1799*1000*$I1799,ABS(($F1799-$E1799)*(1+$J91)^(Q$490-$K$490)))</f>
        <v>0</v>
      </c>
      <c r="R1799" s="357">
        <f>IF('PV Adoption'!N$4*(1/(1-'General Inputs'!$C$10))*$J1799*1000*$I1799 &lt;= ABS(($F1799-$E1799)*(1+$J91)^(R$490-$K$490)),'PV Adoption'!N$4*(1/(1-'General Inputs'!$C$10))*$J1799*1000*$I1799,ABS(($F1799-$E1799)*(1+$J91)^(R$490-$K$490)))</f>
        <v>0</v>
      </c>
      <c r="S1799" s="357">
        <f>IF('PV Adoption'!O$4*(1/(1-'General Inputs'!$C$10))*$J1799*1000*$I1799 &lt;= ABS(($F1799-$E1799)*(1+$J91)^(S$490-$K$490)),'PV Adoption'!O$4*(1/(1-'General Inputs'!$C$10))*$J1799*1000*$I1799,ABS(($F1799-$E1799)*(1+$J91)^(S$490-$K$490)))</f>
        <v>0</v>
      </c>
      <c r="T1799" s="357">
        <f>IF('PV Adoption'!P$4*(1/(1-'General Inputs'!$C$10))*$J1799*1000*$I1799 &lt;= ABS(($F1799-$E1799)*(1+$J91)^(T$490-$K$490)),'PV Adoption'!P$4*(1/(1-'General Inputs'!$C$10))*$J1799*1000*$I1799,ABS(($F1799-$E1799)*(1+$J91)^(T$490-$K$490)))</f>
        <v>0</v>
      </c>
      <c r="U1799" s="357">
        <f>IF('PV Adoption'!Q$4*(1/(1-'General Inputs'!$C$10))*$J1799*1000*$I1799 &lt;= ABS(($F1799-$E1799)*(1+$J91)^(U$490-$K$490)),'PV Adoption'!Q$4*(1/(1-'General Inputs'!$C$10))*$J1799*1000*$I1799,ABS(($F1799-$E1799)*(1+$J91)^(U$490-$K$490)))</f>
        <v>0</v>
      </c>
      <c r="V1799" s="357">
        <f>IF('PV Adoption'!R$4*(1/(1-'General Inputs'!$C$10))*$J1799*1000*$I1799 &lt;= ABS(($F1799-$E1799)*(1+$J91)^(V$490-$K$490)),'PV Adoption'!R$4*(1/(1-'General Inputs'!$C$10))*$J1799*1000*$I1799,ABS(($F1799-$E1799)*(1+$J91)^(V$490-$K$490)))</f>
        <v>0</v>
      </c>
      <c r="W1799" s="357">
        <f>IF('PV Adoption'!S$4*(1/(1-'General Inputs'!$C$10))*$J1799*1000*$I1799 &lt;= ABS(($F1799-$E1799)*(1+$J91)^(W$490-$K$490)),'PV Adoption'!S$4*(1/(1-'General Inputs'!$C$10))*$J1799*1000*$I1799,ABS(($F1799-$E1799)*(1+$J91)^(W$490-$K$490)))</f>
        <v>0</v>
      </c>
      <c r="X1799" s="357">
        <f>IF('PV Adoption'!T$4*(1/(1-'General Inputs'!$C$10))*$J1799*1000*$I1799 &lt;= ABS(($F1799-$E1799)*(1+$J91)^(X$490-$K$490)),'PV Adoption'!T$4*(1/(1-'General Inputs'!$C$10))*$J1799*1000*$I1799,ABS(($F1799-$E1799)*(1+$J91)^(X$490-$K$490)))</f>
        <v>0</v>
      </c>
      <c r="Y1799" s="357">
        <f>IF('PV Adoption'!U$4*(1/(1-'General Inputs'!$C$10))*$J1799*1000*$I1799 &lt;= ABS(($F1799-$E1799)*(1+$J91)^(Y$490-$K$490)),'PV Adoption'!U$4*(1/(1-'General Inputs'!$C$10))*$J1799*1000*$I1799,ABS(($F1799-$E1799)*(1+$J91)^(Y$490-$K$490)))</f>
        <v>0</v>
      </c>
      <c r="Z1799" s="357">
        <f>IF('PV Adoption'!V$4*(1/(1-'General Inputs'!$C$10))*$J1799*1000*$I1799 &lt;= ABS(($F1799-$E1799)*(1+$J91)^(Z$490-$K$490)),'PV Adoption'!V$4*(1/(1-'General Inputs'!$C$10))*$J1799*1000*$I1799,ABS(($F1799-$E1799)*(1+$J91)^(Z$490-$K$490)))</f>
        <v>0</v>
      </c>
      <c r="AA1799" s="357">
        <f>IF('PV Adoption'!W$4*(1/(1-'General Inputs'!$C$10))*$J1799*1000*$I1799 &lt;= ABS(($F1799-$E1799)*(1+$J91)^(AA$490-$K$490)),'PV Adoption'!W$4*(1/(1-'General Inputs'!$C$10))*$J1799*1000*$I1799,ABS(($F1799-$E1799)*(1+$J91)^(AA$490-$K$490)))</f>
        <v>0</v>
      </c>
      <c r="AB1799" s="357">
        <f>IF('PV Adoption'!X$4*(1/(1-'General Inputs'!$C$10))*$J1799*1000*$I1799 &lt;= ABS(($F1799-$E1799)*(1+$J91)^(AB$490-$K$490)),'PV Adoption'!X$4*(1/(1-'General Inputs'!$C$10))*$J1799*1000*$I1799,ABS(($F1799-$E1799)*(1+$J91)^(AB$490-$K$490)))</f>
        <v>0</v>
      </c>
      <c r="AC1799" s="357">
        <f>IF('PV Adoption'!Y$4*(1/(1-'General Inputs'!$C$10))*$J1799*1000*$I1799 &lt;= ABS(($F1799-$E1799)*(1+$J91)^(AC$490-$K$490)),'PV Adoption'!Y$4*(1/(1-'General Inputs'!$C$10))*$J1799*1000*$I1799,ABS(($F1799-$E1799)*(1+$J91)^(AC$490-$K$490)))</f>
        <v>0</v>
      </c>
      <c r="AD1799" s="357">
        <f>IF('PV Adoption'!Z$4*(1/(1-'General Inputs'!$C$10))*$J1799*1000*$I1799 &lt;= ABS(($F1799-$E1799)*(1+$J91)^(AD$490-$K$490)),'PV Adoption'!Z$4*(1/(1-'General Inputs'!$C$10))*$J1799*1000*$I1799,ABS(($F1799-$E1799)*(1+$J91)^(AD$490-$K$490)))</f>
        <v>0</v>
      </c>
      <c r="AE1799" s="357">
        <f>IF('PV Adoption'!AA$4*(1/(1-'General Inputs'!$C$10))*$J1799*1000*$I1799 &lt;= ABS(($F1799-$E1799)*(1+$J91)^(AE$490-$K$490)),'PV Adoption'!AA$4*(1/(1-'General Inputs'!$C$10))*$J1799*1000*$I1799,ABS(($F1799-$E1799)*(1+$J91)^(AE$490-$K$490)))</f>
        <v>0</v>
      </c>
      <c r="AF1799" s="357">
        <f>IF('PV Adoption'!AB$4*(1/(1-'General Inputs'!$C$10))*$J1799*1000*$I1799 &lt;= ABS(($F1799-$E1799)*(1+$J91)^(AF$490-$K$490)),'PV Adoption'!AB$4*(1/(1-'General Inputs'!$C$10))*$J1799*1000*$I1799,ABS(($F1799-$E1799)*(1+$J91)^(AF$490-$K$490)))</f>
        <v>0</v>
      </c>
      <c r="AG1799" s="357">
        <f>IF('PV Adoption'!AC$4*(1/(1-'General Inputs'!$C$10))*$J1799*1000*$I1799 &lt;= ABS(($F1799-$E1799)*(1+$J91)^(AG$490-$K$490)),'PV Adoption'!AC$4*(1/(1-'General Inputs'!$C$10))*$J1799*1000*$I1799,ABS(($F1799-$E1799)*(1+$J91)^(AG$490-$K$490)))</f>
        <v>0</v>
      </c>
      <c r="AH1799" s="357">
        <f>IF('PV Adoption'!AD$4*(1/(1-'General Inputs'!$C$10))*$J1799*1000*$I1799 &lt;= ABS(($F1799-$E1799)*(1+$J91)^(AH$490-$K$490)),'PV Adoption'!AD$4*(1/(1-'General Inputs'!$C$10))*$J1799*1000*$I1799,ABS(($F1799-$E1799)*(1+$J91)^(AH$490-$K$490)))</f>
        <v>0</v>
      </c>
      <c r="AI1799" s="357">
        <f>IF('PV Adoption'!AE$4*(1/(1-'General Inputs'!$C$10))*$J1799*1000*$I1799 &lt;= ABS(($F1799-$E1799)*(1+$J91)^(AI$490-$K$490)),'PV Adoption'!AE$4*(1/(1-'General Inputs'!$C$10))*$J1799*1000*$I1799,ABS(($F1799-$E1799)*(1+$J91)^(AI$490-$K$490)))</f>
        <v>0</v>
      </c>
      <c r="AJ1799" s="357">
        <f>IF('PV Adoption'!AF$4*(1/(1-'General Inputs'!$C$10))*$J1799*1000*$I1799 &lt;= ABS(($F1799-$E1799)*(1+$J91)^(AJ$490-$K$490)),'PV Adoption'!AF$4*(1/(1-'General Inputs'!$C$10))*$J1799*1000*$I1799,ABS(($F1799-$E1799)*(1+$J91)^(AJ$490-$K$490)))</f>
        <v>0</v>
      </c>
      <c r="AK1799" s="357">
        <v>0</v>
      </c>
      <c r="AL1799" s="357">
        <v>0</v>
      </c>
      <c r="AM1799" s="357">
        <v>0</v>
      </c>
    </row>
    <row r="1800" spans="1:39" x14ac:dyDescent="0.25">
      <c r="A1800" s="353" t="s">
        <v>350</v>
      </c>
      <c r="B1800" s="353" t="s">
        <v>350</v>
      </c>
      <c r="C1800" s="441">
        <f t="shared" ref="C1800:H1800" si="1251">C92</f>
        <v>3000</v>
      </c>
      <c r="D1800" s="441"/>
      <c r="E1800" s="441"/>
      <c r="F1800" s="441"/>
      <c r="G1800" s="441"/>
      <c r="H1800" s="441">
        <f t="shared" si="1251"/>
        <v>0</v>
      </c>
      <c r="I1800" s="470">
        <f>IFERROR(VLOOKUP(B1800,Coincidence!$B$2:$E$242,4,FALSE)*IF($G1800="Winter",'General Inputs'!$C$25,'General Inputs'!$C$24),IF($G1800="Winter",'General Inputs'!$C$25,'General Inputs'!$C$24))</f>
        <v>0.52140604400000001</v>
      </c>
      <c r="J1800" s="466">
        <f>'Nameplate by Substation'!H92</f>
        <v>1.6492423817682882E-3</v>
      </c>
      <c r="K1800" s="357">
        <f>IF('PV Adoption'!G$4*(1/(1-'General Inputs'!$C$10))*$J1800*1000*$I1800 &lt;= ABS(($F1800-$E1800)*(1+$J92)^(K$490-$K$490)),'PV Adoption'!G$4*(1/(1-'General Inputs'!$C$10))*$J1800*1000*$I1800,ABS(($F1800-$E1800)*(1+$J92)^(K$490-$K$490)))</f>
        <v>0</v>
      </c>
      <c r="L1800" s="357">
        <f>IF('PV Adoption'!H$4*(1/(1-'General Inputs'!$C$10))*$J1800*1000*$I1800 &lt;= ABS(($F1800-$E1800)*(1+$J92)^(L$490-$K$490)),'PV Adoption'!H$4*(1/(1-'General Inputs'!$C$10))*$J1800*1000*$I1800,ABS(($F1800-$E1800)*(1+$J92)^(L$490-$K$490)))</f>
        <v>0</v>
      </c>
      <c r="M1800" s="357">
        <f>IF('PV Adoption'!I$4*(1/(1-'General Inputs'!$C$10))*$J1800*1000*$I1800 &lt;= ABS(($F1800-$E1800)*(1+$J92)^(M$490-$K$490)),'PV Adoption'!I$4*(1/(1-'General Inputs'!$C$10))*$J1800*1000*$I1800,ABS(($F1800-$E1800)*(1+$J92)^(M$490-$K$490)))</f>
        <v>0</v>
      </c>
      <c r="N1800" s="357">
        <f>IF('PV Adoption'!J$4*(1/(1-'General Inputs'!$C$10))*$J1800*1000*$I1800 &lt;= ABS(($F1800-$E1800)*(1+$J92)^(N$490-$K$490)),'PV Adoption'!J$4*(1/(1-'General Inputs'!$C$10))*$J1800*1000*$I1800,ABS(($F1800-$E1800)*(1+$J92)^(N$490-$K$490)))</f>
        <v>0</v>
      </c>
      <c r="O1800" s="357">
        <f>IF('PV Adoption'!K$4*(1/(1-'General Inputs'!$C$10))*$J1800*1000*$I1800 &lt;= ABS(($F1800-$E1800)*(1+$J92)^(O$490-$K$490)),'PV Adoption'!K$4*(1/(1-'General Inputs'!$C$10))*$J1800*1000*$I1800,ABS(($F1800-$E1800)*(1+$J92)^(O$490-$K$490)))</f>
        <v>0</v>
      </c>
      <c r="P1800" s="357">
        <f>IF('PV Adoption'!L$4*(1/(1-'General Inputs'!$C$10))*$J1800*1000*$I1800 &lt;= ABS(($F1800-$E1800)*(1+$J92)^(P$490-$K$490)),'PV Adoption'!L$4*(1/(1-'General Inputs'!$C$10))*$J1800*1000*$I1800,ABS(($F1800-$E1800)*(1+$J92)^(P$490-$K$490)))</f>
        <v>0</v>
      </c>
      <c r="Q1800" s="357">
        <f>IF('PV Adoption'!M$4*(1/(1-'General Inputs'!$C$10))*$J1800*1000*$I1800 &lt;= ABS(($F1800-$E1800)*(1+$J92)^(Q$490-$K$490)),'PV Adoption'!M$4*(1/(1-'General Inputs'!$C$10))*$J1800*1000*$I1800,ABS(($F1800-$E1800)*(1+$J92)^(Q$490-$K$490)))</f>
        <v>0</v>
      </c>
      <c r="R1800" s="357">
        <f>IF('PV Adoption'!N$4*(1/(1-'General Inputs'!$C$10))*$J1800*1000*$I1800 &lt;= ABS(($F1800-$E1800)*(1+$J92)^(R$490-$K$490)),'PV Adoption'!N$4*(1/(1-'General Inputs'!$C$10))*$J1800*1000*$I1800,ABS(($F1800-$E1800)*(1+$J92)^(R$490-$K$490)))</f>
        <v>0</v>
      </c>
      <c r="S1800" s="357">
        <f>IF('PV Adoption'!O$4*(1/(1-'General Inputs'!$C$10))*$J1800*1000*$I1800 &lt;= ABS(($F1800-$E1800)*(1+$J92)^(S$490-$K$490)),'PV Adoption'!O$4*(1/(1-'General Inputs'!$C$10))*$J1800*1000*$I1800,ABS(($F1800-$E1800)*(1+$J92)^(S$490-$K$490)))</f>
        <v>0</v>
      </c>
      <c r="T1800" s="357">
        <f>IF('PV Adoption'!P$4*(1/(1-'General Inputs'!$C$10))*$J1800*1000*$I1800 &lt;= ABS(($F1800-$E1800)*(1+$J92)^(T$490-$K$490)),'PV Adoption'!P$4*(1/(1-'General Inputs'!$C$10))*$J1800*1000*$I1800,ABS(($F1800-$E1800)*(1+$J92)^(T$490-$K$490)))</f>
        <v>0</v>
      </c>
      <c r="U1800" s="357">
        <f>IF('PV Adoption'!Q$4*(1/(1-'General Inputs'!$C$10))*$J1800*1000*$I1800 &lt;= ABS(($F1800-$E1800)*(1+$J92)^(U$490-$K$490)),'PV Adoption'!Q$4*(1/(1-'General Inputs'!$C$10))*$J1800*1000*$I1800,ABS(($F1800-$E1800)*(1+$J92)^(U$490-$K$490)))</f>
        <v>0</v>
      </c>
      <c r="V1800" s="357">
        <f>IF('PV Adoption'!R$4*(1/(1-'General Inputs'!$C$10))*$J1800*1000*$I1800 &lt;= ABS(($F1800-$E1800)*(1+$J92)^(V$490-$K$490)),'PV Adoption'!R$4*(1/(1-'General Inputs'!$C$10))*$J1800*1000*$I1800,ABS(($F1800-$E1800)*(1+$J92)^(V$490-$K$490)))</f>
        <v>0</v>
      </c>
      <c r="W1800" s="357">
        <f>IF('PV Adoption'!S$4*(1/(1-'General Inputs'!$C$10))*$J1800*1000*$I1800 &lt;= ABS(($F1800-$E1800)*(1+$J92)^(W$490-$K$490)),'PV Adoption'!S$4*(1/(1-'General Inputs'!$C$10))*$J1800*1000*$I1800,ABS(($F1800-$E1800)*(1+$J92)^(W$490-$K$490)))</f>
        <v>0</v>
      </c>
      <c r="X1800" s="357">
        <f>IF('PV Adoption'!T$4*(1/(1-'General Inputs'!$C$10))*$J1800*1000*$I1800 &lt;= ABS(($F1800-$E1800)*(1+$J92)^(X$490-$K$490)),'PV Adoption'!T$4*(1/(1-'General Inputs'!$C$10))*$J1800*1000*$I1800,ABS(($F1800-$E1800)*(1+$J92)^(X$490-$K$490)))</f>
        <v>0</v>
      </c>
      <c r="Y1800" s="357">
        <f>IF('PV Adoption'!U$4*(1/(1-'General Inputs'!$C$10))*$J1800*1000*$I1800 &lt;= ABS(($F1800-$E1800)*(1+$J92)^(Y$490-$K$490)),'PV Adoption'!U$4*(1/(1-'General Inputs'!$C$10))*$J1800*1000*$I1800,ABS(($F1800-$E1800)*(1+$J92)^(Y$490-$K$490)))</f>
        <v>0</v>
      </c>
      <c r="Z1800" s="357">
        <f>IF('PV Adoption'!V$4*(1/(1-'General Inputs'!$C$10))*$J1800*1000*$I1800 &lt;= ABS(($F1800-$E1800)*(1+$J92)^(Z$490-$K$490)),'PV Adoption'!V$4*(1/(1-'General Inputs'!$C$10))*$J1800*1000*$I1800,ABS(($F1800-$E1800)*(1+$J92)^(Z$490-$K$490)))</f>
        <v>0</v>
      </c>
      <c r="AA1800" s="357">
        <f>IF('PV Adoption'!W$4*(1/(1-'General Inputs'!$C$10))*$J1800*1000*$I1800 &lt;= ABS(($F1800-$E1800)*(1+$J92)^(AA$490-$K$490)),'PV Adoption'!W$4*(1/(1-'General Inputs'!$C$10))*$J1800*1000*$I1800,ABS(($F1800-$E1800)*(1+$J92)^(AA$490-$K$490)))</f>
        <v>0</v>
      </c>
      <c r="AB1800" s="357">
        <f>IF('PV Adoption'!X$4*(1/(1-'General Inputs'!$C$10))*$J1800*1000*$I1800 &lt;= ABS(($F1800-$E1800)*(1+$J92)^(AB$490-$K$490)),'PV Adoption'!X$4*(1/(1-'General Inputs'!$C$10))*$J1800*1000*$I1800,ABS(($F1800-$E1800)*(1+$J92)^(AB$490-$K$490)))</f>
        <v>0</v>
      </c>
      <c r="AC1800" s="357">
        <f>IF('PV Adoption'!Y$4*(1/(1-'General Inputs'!$C$10))*$J1800*1000*$I1800 &lt;= ABS(($F1800-$E1800)*(1+$J92)^(AC$490-$K$490)),'PV Adoption'!Y$4*(1/(1-'General Inputs'!$C$10))*$J1800*1000*$I1800,ABS(($F1800-$E1800)*(1+$J92)^(AC$490-$K$490)))</f>
        <v>0</v>
      </c>
      <c r="AD1800" s="357">
        <f>IF('PV Adoption'!Z$4*(1/(1-'General Inputs'!$C$10))*$J1800*1000*$I1800 &lt;= ABS(($F1800-$E1800)*(1+$J92)^(AD$490-$K$490)),'PV Adoption'!Z$4*(1/(1-'General Inputs'!$C$10))*$J1800*1000*$I1800,ABS(($F1800-$E1800)*(1+$J92)^(AD$490-$K$490)))</f>
        <v>0</v>
      </c>
      <c r="AE1800" s="357">
        <f>IF('PV Adoption'!AA$4*(1/(1-'General Inputs'!$C$10))*$J1800*1000*$I1800 &lt;= ABS(($F1800-$E1800)*(1+$J92)^(AE$490-$K$490)),'PV Adoption'!AA$4*(1/(1-'General Inputs'!$C$10))*$J1800*1000*$I1800,ABS(($F1800-$E1800)*(1+$J92)^(AE$490-$K$490)))</f>
        <v>0</v>
      </c>
      <c r="AF1800" s="357">
        <f>IF('PV Adoption'!AB$4*(1/(1-'General Inputs'!$C$10))*$J1800*1000*$I1800 &lt;= ABS(($F1800-$E1800)*(1+$J92)^(AF$490-$K$490)),'PV Adoption'!AB$4*(1/(1-'General Inputs'!$C$10))*$J1800*1000*$I1800,ABS(($F1800-$E1800)*(1+$J92)^(AF$490-$K$490)))</f>
        <v>0</v>
      </c>
      <c r="AG1800" s="357">
        <f>IF('PV Adoption'!AC$4*(1/(1-'General Inputs'!$C$10))*$J1800*1000*$I1800 &lt;= ABS(($F1800-$E1800)*(1+$J92)^(AG$490-$K$490)),'PV Adoption'!AC$4*(1/(1-'General Inputs'!$C$10))*$J1800*1000*$I1800,ABS(($F1800-$E1800)*(1+$J92)^(AG$490-$K$490)))</f>
        <v>0</v>
      </c>
      <c r="AH1800" s="357">
        <f>IF('PV Adoption'!AD$4*(1/(1-'General Inputs'!$C$10))*$J1800*1000*$I1800 &lt;= ABS(($F1800-$E1800)*(1+$J92)^(AH$490-$K$490)),'PV Adoption'!AD$4*(1/(1-'General Inputs'!$C$10))*$J1800*1000*$I1800,ABS(($F1800-$E1800)*(1+$J92)^(AH$490-$K$490)))</f>
        <v>0</v>
      </c>
      <c r="AI1800" s="357">
        <f>IF('PV Adoption'!AE$4*(1/(1-'General Inputs'!$C$10))*$J1800*1000*$I1800 &lt;= ABS(($F1800-$E1800)*(1+$J92)^(AI$490-$K$490)),'PV Adoption'!AE$4*(1/(1-'General Inputs'!$C$10))*$J1800*1000*$I1800,ABS(($F1800-$E1800)*(1+$J92)^(AI$490-$K$490)))</f>
        <v>0</v>
      </c>
      <c r="AJ1800" s="357">
        <f>IF('PV Adoption'!AF$4*(1/(1-'General Inputs'!$C$10))*$J1800*1000*$I1800 &lt;= ABS(($F1800-$E1800)*(1+$J92)^(AJ$490-$K$490)),'PV Adoption'!AF$4*(1/(1-'General Inputs'!$C$10))*$J1800*1000*$I1800,ABS(($F1800-$E1800)*(1+$J92)^(AJ$490-$K$490)))</f>
        <v>0</v>
      </c>
      <c r="AK1800" s="357">
        <v>0</v>
      </c>
      <c r="AL1800" s="357">
        <v>0</v>
      </c>
      <c r="AM1800" s="357">
        <v>0</v>
      </c>
    </row>
    <row r="1801" spans="1:39" x14ac:dyDescent="0.25">
      <c r="A1801" s="353" t="s">
        <v>462</v>
      </c>
      <c r="B1801" s="353" t="s">
        <v>462</v>
      </c>
      <c r="C1801" s="441">
        <f t="shared" ref="C1801:H1801" si="1252">C93</f>
        <v>5000</v>
      </c>
      <c r="D1801" s="441"/>
      <c r="E1801" s="441"/>
      <c r="F1801" s="441"/>
      <c r="G1801" s="441"/>
      <c r="H1801" s="441">
        <f t="shared" si="1252"/>
        <v>0</v>
      </c>
      <c r="I1801" s="470">
        <f>IFERROR(VLOOKUP(B1801,Coincidence!$B$2:$E$242,4,FALSE)*IF($G1801="Winter",'General Inputs'!$C$25,'General Inputs'!$C$24),IF($G1801="Winter",'General Inputs'!$C$25,'General Inputs'!$C$24))</f>
        <v>0.52140604400000001</v>
      </c>
      <c r="J1801" s="466">
        <f>'Nameplate by Substation'!H93</f>
        <v>1.785076856008984E-3</v>
      </c>
      <c r="K1801" s="357">
        <f>IF('PV Adoption'!G$4*(1/(1-'General Inputs'!$C$10))*$J1801*1000*$I1801 &lt;= ABS(($F1801-$E1801)*(1+$J93)^(K$490-$K$490)),'PV Adoption'!G$4*(1/(1-'General Inputs'!$C$10))*$J1801*1000*$I1801,ABS(($F1801-$E1801)*(1+$J93)^(K$490-$K$490)))</f>
        <v>0</v>
      </c>
      <c r="L1801" s="357">
        <f>IF('PV Adoption'!H$4*(1/(1-'General Inputs'!$C$10))*$J1801*1000*$I1801 &lt;= ABS(($F1801-$E1801)*(1+$J93)^(L$490-$K$490)),'PV Adoption'!H$4*(1/(1-'General Inputs'!$C$10))*$J1801*1000*$I1801,ABS(($F1801-$E1801)*(1+$J93)^(L$490-$K$490)))</f>
        <v>0</v>
      </c>
      <c r="M1801" s="357">
        <f>IF('PV Adoption'!I$4*(1/(1-'General Inputs'!$C$10))*$J1801*1000*$I1801 &lt;= ABS(($F1801-$E1801)*(1+$J93)^(M$490-$K$490)),'PV Adoption'!I$4*(1/(1-'General Inputs'!$C$10))*$J1801*1000*$I1801,ABS(($F1801-$E1801)*(1+$J93)^(M$490-$K$490)))</f>
        <v>0</v>
      </c>
      <c r="N1801" s="357">
        <f>IF('PV Adoption'!J$4*(1/(1-'General Inputs'!$C$10))*$J1801*1000*$I1801 &lt;= ABS(($F1801-$E1801)*(1+$J93)^(N$490-$K$490)),'PV Adoption'!J$4*(1/(1-'General Inputs'!$C$10))*$J1801*1000*$I1801,ABS(($F1801-$E1801)*(1+$J93)^(N$490-$K$490)))</f>
        <v>0</v>
      </c>
      <c r="O1801" s="357">
        <f>IF('PV Adoption'!K$4*(1/(1-'General Inputs'!$C$10))*$J1801*1000*$I1801 &lt;= ABS(($F1801-$E1801)*(1+$J93)^(O$490-$K$490)),'PV Adoption'!K$4*(1/(1-'General Inputs'!$C$10))*$J1801*1000*$I1801,ABS(($F1801-$E1801)*(1+$J93)^(O$490-$K$490)))</f>
        <v>0</v>
      </c>
      <c r="P1801" s="357">
        <f>IF('PV Adoption'!L$4*(1/(1-'General Inputs'!$C$10))*$J1801*1000*$I1801 &lt;= ABS(($F1801-$E1801)*(1+$J93)^(P$490-$K$490)),'PV Adoption'!L$4*(1/(1-'General Inputs'!$C$10))*$J1801*1000*$I1801,ABS(($F1801-$E1801)*(1+$J93)^(P$490-$K$490)))</f>
        <v>0</v>
      </c>
      <c r="Q1801" s="357">
        <f>IF('PV Adoption'!M$4*(1/(1-'General Inputs'!$C$10))*$J1801*1000*$I1801 &lt;= ABS(($F1801-$E1801)*(1+$J93)^(Q$490-$K$490)),'PV Adoption'!M$4*(1/(1-'General Inputs'!$C$10))*$J1801*1000*$I1801,ABS(($F1801-$E1801)*(1+$J93)^(Q$490-$K$490)))</f>
        <v>0</v>
      </c>
      <c r="R1801" s="357">
        <f>IF('PV Adoption'!N$4*(1/(1-'General Inputs'!$C$10))*$J1801*1000*$I1801 &lt;= ABS(($F1801-$E1801)*(1+$J93)^(R$490-$K$490)),'PV Adoption'!N$4*(1/(1-'General Inputs'!$C$10))*$J1801*1000*$I1801,ABS(($F1801-$E1801)*(1+$J93)^(R$490-$K$490)))</f>
        <v>0</v>
      </c>
      <c r="S1801" s="357">
        <f>IF('PV Adoption'!O$4*(1/(1-'General Inputs'!$C$10))*$J1801*1000*$I1801 &lt;= ABS(($F1801-$E1801)*(1+$J93)^(S$490-$K$490)),'PV Adoption'!O$4*(1/(1-'General Inputs'!$C$10))*$J1801*1000*$I1801,ABS(($F1801-$E1801)*(1+$J93)^(S$490-$K$490)))</f>
        <v>0</v>
      </c>
      <c r="T1801" s="357">
        <f>IF('PV Adoption'!P$4*(1/(1-'General Inputs'!$C$10))*$J1801*1000*$I1801 &lt;= ABS(($F1801-$E1801)*(1+$J93)^(T$490-$K$490)),'PV Adoption'!P$4*(1/(1-'General Inputs'!$C$10))*$J1801*1000*$I1801,ABS(($F1801-$E1801)*(1+$J93)^(T$490-$K$490)))</f>
        <v>0</v>
      </c>
      <c r="U1801" s="357">
        <f>IF('PV Adoption'!Q$4*(1/(1-'General Inputs'!$C$10))*$J1801*1000*$I1801 &lt;= ABS(($F1801-$E1801)*(1+$J93)^(U$490-$K$490)),'PV Adoption'!Q$4*(1/(1-'General Inputs'!$C$10))*$J1801*1000*$I1801,ABS(($F1801-$E1801)*(1+$J93)^(U$490-$K$490)))</f>
        <v>0</v>
      </c>
      <c r="V1801" s="357">
        <f>IF('PV Adoption'!R$4*(1/(1-'General Inputs'!$C$10))*$J1801*1000*$I1801 &lt;= ABS(($F1801-$E1801)*(1+$J93)^(V$490-$K$490)),'PV Adoption'!R$4*(1/(1-'General Inputs'!$C$10))*$J1801*1000*$I1801,ABS(($F1801-$E1801)*(1+$J93)^(V$490-$K$490)))</f>
        <v>0</v>
      </c>
      <c r="W1801" s="357">
        <f>IF('PV Adoption'!S$4*(1/(1-'General Inputs'!$C$10))*$J1801*1000*$I1801 &lt;= ABS(($F1801-$E1801)*(1+$J93)^(W$490-$K$490)),'PV Adoption'!S$4*(1/(1-'General Inputs'!$C$10))*$J1801*1000*$I1801,ABS(($F1801-$E1801)*(1+$J93)^(W$490-$K$490)))</f>
        <v>0</v>
      </c>
      <c r="X1801" s="357">
        <f>IF('PV Adoption'!T$4*(1/(1-'General Inputs'!$C$10))*$J1801*1000*$I1801 &lt;= ABS(($F1801-$E1801)*(1+$J93)^(X$490-$K$490)),'PV Adoption'!T$4*(1/(1-'General Inputs'!$C$10))*$J1801*1000*$I1801,ABS(($F1801-$E1801)*(1+$J93)^(X$490-$K$490)))</f>
        <v>0</v>
      </c>
      <c r="Y1801" s="357">
        <f>IF('PV Adoption'!U$4*(1/(1-'General Inputs'!$C$10))*$J1801*1000*$I1801 &lt;= ABS(($F1801-$E1801)*(1+$J93)^(Y$490-$K$490)),'PV Adoption'!U$4*(1/(1-'General Inputs'!$C$10))*$J1801*1000*$I1801,ABS(($F1801-$E1801)*(1+$J93)^(Y$490-$K$490)))</f>
        <v>0</v>
      </c>
      <c r="Z1801" s="357">
        <f>IF('PV Adoption'!V$4*(1/(1-'General Inputs'!$C$10))*$J1801*1000*$I1801 &lt;= ABS(($F1801-$E1801)*(1+$J93)^(Z$490-$K$490)),'PV Adoption'!V$4*(1/(1-'General Inputs'!$C$10))*$J1801*1000*$I1801,ABS(($F1801-$E1801)*(1+$J93)^(Z$490-$K$490)))</f>
        <v>0</v>
      </c>
      <c r="AA1801" s="357">
        <f>IF('PV Adoption'!W$4*(1/(1-'General Inputs'!$C$10))*$J1801*1000*$I1801 &lt;= ABS(($F1801-$E1801)*(1+$J93)^(AA$490-$K$490)),'PV Adoption'!W$4*(1/(1-'General Inputs'!$C$10))*$J1801*1000*$I1801,ABS(($F1801-$E1801)*(1+$J93)^(AA$490-$K$490)))</f>
        <v>0</v>
      </c>
      <c r="AB1801" s="357">
        <f>IF('PV Adoption'!X$4*(1/(1-'General Inputs'!$C$10))*$J1801*1000*$I1801 &lt;= ABS(($F1801-$E1801)*(1+$J93)^(AB$490-$K$490)),'PV Adoption'!X$4*(1/(1-'General Inputs'!$C$10))*$J1801*1000*$I1801,ABS(($F1801-$E1801)*(1+$J93)^(AB$490-$K$490)))</f>
        <v>0</v>
      </c>
      <c r="AC1801" s="357">
        <f>IF('PV Adoption'!Y$4*(1/(1-'General Inputs'!$C$10))*$J1801*1000*$I1801 &lt;= ABS(($F1801-$E1801)*(1+$J93)^(AC$490-$K$490)),'PV Adoption'!Y$4*(1/(1-'General Inputs'!$C$10))*$J1801*1000*$I1801,ABS(($F1801-$E1801)*(1+$J93)^(AC$490-$K$490)))</f>
        <v>0</v>
      </c>
      <c r="AD1801" s="357">
        <f>IF('PV Adoption'!Z$4*(1/(1-'General Inputs'!$C$10))*$J1801*1000*$I1801 &lt;= ABS(($F1801-$E1801)*(1+$J93)^(AD$490-$K$490)),'PV Adoption'!Z$4*(1/(1-'General Inputs'!$C$10))*$J1801*1000*$I1801,ABS(($F1801-$E1801)*(1+$J93)^(AD$490-$K$490)))</f>
        <v>0</v>
      </c>
      <c r="AE1801" s="357">
        <f>IF('PV Adoption'!AA$4*(1/(1-'General Inputs'!$C$10))*$J1801*1000*$I1801 &lt;= ABS(($F1801-$E1801)*(1+$J93)^(AE$490-$K$490)),'PV Adoption'!AA$4*(1/(1-'General Inputs'!$C$10))*$J1801*1000*$I1801,ABS(($F1801-$E1801)*(1+$J93)^(AE$490-$K$490)))</f>
        <v>0</v>
      </c>
      <c r="AF1801" s="357">
        <f>IF('PV Adoption'!AB$4*(1/(1-'General Inputs'!$C$10))*$J1801*1000*$I1801 &lt;= ABS(($F1801-$E1801)*(1+$J93)^(AF$490-$K$490)),'PV Adoption'!AB$4*(1/(1-'General Inputs'!$C$10))*$J1801*1000*$I1801,ABS(($F1801-$E1801)*(1+$J93)^(AF$490-$K$490)))</f>
        <v>0</v>
      </c>
      <c r="AG1801" s="357">
        <f>IF('PV Adoption'!AC$4*(1/(1-'General Inputs'!$C$10))*$J1801*1000*$I1801 &lt;= ABS(($F1801-$E1801)*(1+$J93)^(AG$490-$K$490)),'PV Adoption'!AC$4*(1/(1-'General Inputs'!$C$10))*$J1801*1000*$I1801,ABS(($F1801-$E1801)*(1+$J93)^(AG$490-$K$490)))</f>
        <v>0</v>
      </c>
      <c r="AH1801" s="357">
        <f>IF('PV Adoption'!AD$4*(1/(1-'General Inputs'!$C$10))*$J1801*1000*$I1801 &lt;= ABS(($F1801-$E1801)*(1+$J93)^(AH$490-$K$490)),'PV Adoption'!AD$4*(1/(1-'General Inputs'!$C$10))*$J1801*1000*$I1801,ABS(($F1801-$E1801)*(1+$J93)^(AH$490-$K$490)))</f>
        <v>0</v>
      </c>
      <c r="AI1801" s="357">
        <f>IF('PV Adoption'!AE$4*(1/(1-'General Inputs'!$C$10))*$J1801*1000*$I1801 &lt;= ABS(($F1801-$E1801)*(1+$J93)^(AI$490-$K$490)),'PV Adoption'!AE$4*(1/(1-'General Inputs'!$C$10))*$J1801*1000*$I1801,ABS(($F1801-$E1801)*(1+$J93)^(AI$490-$K$490)))</f>
        <v>0</v>
      </c>
      <c r="AJ1801" s="357">
        <f>IF('PV Adoption'!AF$4*(1/(1-'General Inputs'!$C$10))*$J1801*1000*$I1801 &lt;= ABS(($F1801-$E1801)*(1+$J93)^(AJ$490-$K$490)),'PV Adoption'!AF$4*(1/(1-'General Inputs'!$C$10))*$J1801*1000*$I1801,ABS(($F1801-$E1801)*(1+$J93)^(AJ$490-$K$490)))</f>
        <v>0</v>
      </c>
      <c r="AK1801" s="357">
        <v>31.672129601911195</v>
      </c>
      <c r="AL1801" s="357">
        <v>31.913436355665201</v>
      </c>
      <c r="AM1801" s="357">
        <v>32.156581601182765</v>
      </c>
    </row>
    <row r="1802" spans="1:39" x14ac:dyDescent="0.25">
      <c r="A1802" s="353" t="s">
        <v>305</v>
      </c>
      <c r="B1802" s="353" t="s">
        <v>305</v>
      </c>
      <c r="C1802" s="441">
        <f t="shared" ref="C1802:H1802" si="1253">C94</f>
        <v>2500</v>
      </c>
      <c r="D1802" s="441"/>
      <c r="E1802" s="441"/>
      <c r="F1802" s="441"/>
      <c r="G1802" s="441"/>
      <c r="H1802" s="441">
        <f t="shared" si="1253"/>
        <v>0</v>
      </c>
      <c r="I1802" s="470">
        <f>IFERROR(VLOOKUP(B1802,Coincidence!$B$2:$E$242,4,FALSE)*IF($G1802="Winter",'General Inputs'!$C$25,'General Inputs'!$C$24),IF($G1802="Winter",'General Inputs'!$C$25,'General Inputs'!$C$24))</f>
        <v>0.52140604400000001</v>
      </c>
      <c r="J1802" s="466">
        <f>'Nameplate by Substation'!H94</f>
        <v>2.3050782806627824E-3</v>
      </c>
      <c r="K1802" s="357">
        <f>IF('PV Adoption'!G$4*(1/(1-'General Inputs'!$C$10))*$J1802*1000*$I1802 &lt;= ABS(($F1802-$E1802)*(1+$J94)^(K$490-$K$490)),'PV Adoption'!G$4*(1/(1-'General Inputs'!$C$10))*$J1802*1000*$I1802,ABS(($F1802-$E1802)*(1+$J94)^(K$490-$K$490)))</f>
        <v>0</v>
      </c>
      <c r="L1802" s="357">
        <f>IF('PV Adoption'!H$4*(1/(1-'General Inputs'!$C$10))*$J1802*1000*$I1802 &lt;= ABS(($F1802-$E1802)*(1+$J94)^(L$490-$K$490)),'PV Adoption'!H$4*(1/(1-'General Inputs'!$C$10))*$J1802*1000*$I1802,ABS(($F1802-$E1802)*(1+$J94)^(L$490-$K$490)))</f>
        <v>0</v>
      </c>
      <c r="M1802" s="357">
        <f>IF('PV Adoption'!I$4*(1/(1-'General Inputs'!$C$10))*$J1802*1000*$I1802 &lt;= ABS(($F1802-$E1802)*(1+$J94)^(M$490-$K$490)),'PV Adoption'!I$4*(1/(1-'General Inputs'!$C$10))*$J1802*1000*$I1802,ABS(($F1802-$E1802)*(1+$J94)^(M$490-$K$490)))</f>
        <v>0</v>
      </c>
      <c r="N1802" s="357">
        <f>IF('PV Adoption'!J$4*(1/(1-'General Inputs'!$C$10))*$J1802*1000*$I1802 &lt;= ABS(($F1802-$E1802)*(1+$J94)^(N$490-$K$490)),'PV Adoption'!J$4*(1/(1-'General Inputs'!$C$10))*$J1802*1000*$I1802,ABS(($F1802-$E1802)*(1+$J94)^(N$490-$K$490)))</f>
        <v>0</v>
      </c>
      <c r="O1802" s="357">
        <f>IF('PV Adoption'!K$4*(1/(1-'General Inputs'!$C$10))*$J1802*1000*$I1802 &lt;= ABS(($F1802-$E1802)*(1+$J94)^(O$490-$K$490)),'PV Adoption'!K$4*(1/(1-'General Inputs'!$C$10))*$J1802*1000*$I1802,ABS(($F1802-$E1802)*(1+$J94)^(O$490-$K$490)))</f>
        <v>0</v>
      </c>
      <c r="P1802" s="357">
        <f>IF('PV Adoption'!L$4*(1/(1-'General Inputs'!$C$10))*$J1802*1000*$I1802 &lt;= ABS(($F1802-$E1802)*(1+$J94)^(P$490-$K$490)),'PV Adoption'!L$4*(1/(1-'General Inputs'!$C$10))*$J1802*1000*$I1802,ABS(($F1802-$E1802)*(1+$J94)^(P$490-$K$490)))</f>
        <v>0</v>
      </c>
      <c r="Q1802" s="357">
        <f>IF('PV Adoption'!M$4*(1/(1-'General Inputs'!$C$10))*$J1802*1000*$I1802 &lt;= ABS(($F1802-$E1802)*(1+$J94)^(Q$490-$K$490)),'PV Adoption'!M$4*(1/(1-'General Inputs'!$C$10))*$J1802*1000*$I1802,ABS(($F1802-$E1802)*(1+$J94)^(Q$490-$K$490)))</f>
        <v>0</v>
      </c>
      <c r="R1802" s="357">
        <f>IF('PV Adoption'!N$4*(1/(1-'General Inputs'!$C$10))*$J1802*1000*$I1802 &lt;= ABS(($F1802-$E1802)*(1+$J94)^(R$490-$K$490)),'PV Adoption'!N$4*(1/(1-'General Inputs'!$C$10))*$J1802*1000*$I1802,ABS(($F1802-$E1802)*(1+$J94)^(R$490-$K$490)))</f>
        <v>0</v>
      </c>
      <c r="S1802" s="357">
        <f>IF('PV Adoption'!O$4*(1/(1-'General Inputs'!$C$10))*$J1802*1000*$I1802 &lt;= ABS(($F1802-$E1802)*(1+$J94)^(S$490-$K$490)),'PV Adoption'!O$4*(1/(1-'General Inputs'!$C$10))*$J1802*1000*$I1802,ABS(($F1802-$E1802)*(1+$J94)^(S$490-$K$490)))</f>
        <v>0</v>
      </c>
      <c r="T1802" s="357">
        <f>IF('PV Adoption'!P$4*(1/(1-'General Inputs'!$C$10))*$J1802*1000*$I1802 &lt;= ABS(($F1802-$E1802)*(1+$J94)^(T$490-$K$490)),'PV Adoption'!P$4*(1/(1-'General Inputs'!$C$10))*$J1802*1000*$I1802,ABS(($F1802-$E1802)*(1+$J94)^(T$490-$K$490)))</f>
        <v>0</v>
      </c>
      <c r="U1802" s="357">
        <f>IF('PV Adoption'!Q$4*(1/(1-'General Inputs'!$C$10))*$J1802*1000*$I1802 &lt;= ABS(($F1802-$E1802)*(1+$J94)^(U$490-$K$490)),'PV Adoption'!Q$4*(1/(1-'General Inputs'!$C$10))*$J1802*1000*$I1802,ABS(($F1802-$E1802)*(1+$J94)^(U$490-$K$490)))</f>
        <v>0</v>
      </c>
      <c r="V1802" s="357">
        <f>IF('PV Adoption'!R$4*(1/(1-'General Inputs'!$C$10))*$J1802*1000*$I1802 &lt;= ABS(($F1802-$E1802)*(1+$J94)^(V$490-$K$490)),'PV Adoption'!R$4*(1/(1-'General Inputs'!$C$10))*$J1802*1000*$I1802,ABS(($F1802-$E1802)*(1+$J94)^(V$490-$K$490)))</f>
        <v>0</v>
      </c>
      <c r="W1802" s="357">
        <f>IF('PV Adoption'!S$4*(1/(1-'General Inputs'!$C$10))*$J1802*1000*$I1802 &lt;= ABS(($F1802-$E1802)*(1+$J94)^(W$490-$K$490)),'PV Adoption'!S$4*(1/(1-'General Inputs'!$C$10))*$J1802*1000*$I1802,ABS(($F1802-$E1802)*(1+$J94)^(W$490-$K$490)))</f>
        <v>0</v>
      </c>
      <c r="X1802" s="357">
        <f>IF('PV Adoption'!T$4*(1/(1-'General Inputs'!$C$10))*$J1802*1000*$I1802 &lt;= ABS(($F1802-$E1802)*(1+$J94)^(X$490-$K$490)),'PV Adoption'!T$4*(1/(1-'General Inputs'!$C$10))*$J1802*1000*$I1802,ABS(($F1802-$E1802)*(1+$J94)^(X$490-$K$490)))</f>
        <v>0</v>
      </c>
      <c r="Y1802" s="357">
        <f>IF('PV Adoption'!U$4*(1/(1-'General Inputs'!$C$10))*$J1802*1000*$I1802 &lt;= ABS(($F1802-$E1802)*(1+$J94)^(Y$490-$K$490)),'PV Adoption'!U$4*(1/(1-'General Inputs'!$C$10))*$J1802*1000*$I1802,ABS(($F1802-$E1802)*(1+$J94)^(Y$490-$K$490)))</f>
        <v>0</v>
      </c>
      <c r="Z1802" s="357">
        <f>IF('PV Adoption'!V$4*(1/(1-'General Inputs'!$C$10))*$J1802*1000*$I1802 &lt;= ABS(($F1802-$E1802)*(1+$J94)^(Z$490-$K$490)),'PV Adoption'!V$4*(1/(1-'General Inputs'!$C$10))*$J1802*1000*$I1802,ABS(($F1802-$E1802)*(1+$J94)^(Z$490-$K$490)))</f>
        <v>0</v>
      </c>
      <c r="AA1802" s="357">
        <f>IF('PV Adoption'!W$4*(1/(1-'General Inputs'!$C$10))*$J1802*1000*$I1802 &lt;= ABS(($F1802-$E1802)*(1+$J94)^(AA$490-$K$490)),'PV Adoption'!W$4*(1/(1-'General Inputs'!$C$10))*$J1802*1000*$I1802,ABS(($F1802-$E1802)*(1+$J94)^(AA$490-$K$490)))</f>
        <v>0</v>
      </c>
      <c r="AB1802" s="357">
        <f>IF('PV Adoption'!X$4*(1/(1-'General Inputs'!$C$10))*$J1802*1000*$I1802 &lt;= ABS(($F1802-$E1802)*(1+$J94)^(AB$490-$K$490)),'PV Adoption'!X$4*(1/(1-'General Inputs'!$C$10))*$J1802*1000*$I1802,ABS(($F1802-$E1802)*(1+$J94)^(AB$490-$K$490)))</f>
        <v>0</v>
      </c>
      <c r="AC1802" s="357">
        <f>IF('PV Adoption'!Y$4*(1/(1-'General Inputs'!$C$10))*$J1802*1000*$I1802 &lt;= ABS(($F1802-$E1802)*(1+$J94)^(AC$490-$K$490)),'PV Adoption'!Y$4*(1/(1-'General Inputs'!$C$10))*$J1802*1000*$I1802,ABS(($F1802-$E1802)*(1+$J94)^(AC$490-$K$490)))</f>
        <v>0</v>
      </c>
      <c r="AD1802" s="357">
        <f>IF('PV Adoption'!Z$4*(1/(1-'General Inputs'!$C$10))*$J1802*1000*$I1802 &lt;= ABS(($F1802-$E1802)*(1+$J94)^(AD$490-$K$490)),'PV Adoption'!Z$4*(1/(1-'General Inputs'!$C$10))*$J1802*1000*$I1802,ABS(($F1802-$E1802)*(1+$J94)^(AD$490-$K$490)))</f>
        <v>0</v>
      </c>
      <c r="AE1802" s="357">
        <f>IF('PV Adoption'!AA$4*(1/(1-'General Inputs'!$C$10))*$J1802*1000*$I1802 &lt;= ABS(($F1802-$E1802)*(1+$J94)^(AE$490-$K$490)),'PV Adoption'!AA$4*(1/(1-'General Inputs'!$C$10))*$J1802*1000*$I1802,ABS(($F1802-$E1802)*(1+$J94)^(AE$490-$K$490)))</f>
        <v>0</v>
      </c>
      <c r="AF1802" s="357">
        <f>IF('PV Adoption'!AB$4*(1/(1-'General Inputs'!$C$10))*$J1802*1000*$I1802 &lt;= ABS(($F1802-$E1802)*(1+$J94)^(AF$490-$K$490)),'PV Adoption'!AB$4*(1/(1-'General Inputs'!$C$10))*$J1802*1000*$I1802,ABS(($F1802-$E1802)*(1+$J94)^(AF$490-$K$490)))</f>
        <v>0</v>
      </c>
      <c r="AG1802" s="357">
        <f>IF('PV Adoption'!AC$4*(1/(1-'General Inputs'!$C$10))*$J1802*1000*$I1802 &lt;= ABS(($F1802-$E1802)*(1+$J94)^(AG$490-$K$490)),'PV Adoption'!AC$4*(1/(1-'General Inputs'!$C$10))*$J1802*1000*$I1802,ABS(($F1802-$E1802)*(1+$J94)^(AG$490-$K$490)))</f>
        <v>0</v>
      </c>
      <c r="AH1802" s="357">
        <f>IF('PV Adoption'!AD$4*(1/(1-'General Inputs'!$C$10))*$J1802*1000*$I1802 &lt;= ABS(($F1802-$E1802)*(1+$J94)^(AH$490-$K$490)),'PV Adoption'!AD$4*(1/(1-'General Inputs'!$C$10))*$J1802*1000*$I1802,ABS(($F1802-$E1802)*(1+$J94)^(AH$490-$K$490)))</f>
        <v>0</v>
      </c>
      <c r="AI1802" s="357">
        <f>IF('PV Adoption'!AE$4*(1/(1-'General Inputs'!$C$10))*$J1802*1000*$I1802 &lt;= ABS(($F1802-$E1802)*(1+$J94)^(AI$490-$K$490)),'PV Adoption'!AE$4*(1/(1-'General Inputs'!$C$10))*$J1802*1000*$I1802,ABS(($F1802-$E1802)*(1+$J94)^(AI$490-$K$490)))</f>
        <v>0</v>
      </c>
      <c r="AJ1802" s="357">
        <f>IF('PV Adoption'!AF$4*(1/(1-'General Inputs'!$C$10))*$J1802*1000*$I1802 &lt;= ABS(($F1802-$E1802)*(1+$J94)^(AJ$490-$K$490)),'PV Adoption'!AF$4*(1/(1-'General Inputs'!$C$10))*$J1802*1000*$I1802,ABS(($F1802-$E1802)*(1+$J94)^(AJ$490-$K$490)))</f>
        <v>0</v>
      </c>
      <c r="AK1802" s="357">
        <v>0</v>
      </c>
      <c r="AL1802" s="357">
        <v>0</v>
      </c>
      <c r="AM1802" s="357">
        <v>0</v>
      </c>
    </row>
    <row r="1803" spans="1:39" x14ac:dyDescent="0.25">
      <c r="A1803" s="353" t="s">
        <v>282</v>
      </c>
      <c r="B1803" s="353" t="s">
        <v>282</v>
      </c>
      <c r="C1803" s="441">
        <f t="shared" ref="C1803:H1803" si="1254">C95</f>
        <v>2496</v>
      </c>
      <c r="D1803" s="441"/>
      <c r="E1803" s="441"/>
      <c r="F1803" s="441"/>
      <c r="G1803" s="441"/>
      <c r="H1803" s="441">
        <f t="shared" si="1254"/>
        <v>0</v>
      </c>
      <c r="I1803" s="470">
        <f>IFERROR(VLOOKUP(B1803,Coincidence!$B$2:$E$242,4,FALSE)*IF($G1803="Winter",'General Inputs'!$C$25,'General Inputs'!$C$24),IF($G1803="Winter",'General Inputs'!$C$25,'General Inputs'!$C$24))</f>
        <v>0.52140604400000001</v>
      </c>
      <c r="J1803" s="466">
        <f>'Nameplate by Substation'!H95</f>
        <v>1.1512397726421786E-3</v>
      </c>
      <c r="K1803" s="357">
        <f>IF('PV Adoption'!G$4*(1/(1-'General Inputs'!$C$10))*$J1803*1000*$I1803 &lt;= ABS(($F1803-$E1803)*(1+$J95)^(K$490-$K$490)),'PV Adoption'!G$4*(1/(1-'General Inputs'!$C$10))*$J1803*1000*$I1803,ABS(($F1803-$E1803)*(1+$J95)^(K$490-$K$490)))</f>
        <v>0</v>
      </c>
      <c r="L1803" s="357">
        <f>IF('PV Adoption'!H$4*(1/(1-'General Inputs'!$C$10))*$J1803*1000*$I1803 &lt;= ABS(($F1803-$E1803)*(1+$J95)^(L$490-$K$490)),'PV Adoption'!H$4*(1/(1-'General Inputs'!$C$10))*$J1803*1000*$I1803,ABS(($F1803-$E1803)*(1+$J95)^(L$490-$K$490)))</f>
        <v>0</v>
      </c>
      <c r="M1803" s="357">
        <f>IF('PV Adoption'!I$4*(1/(1-'General Inputs'!$C$10))*$J1803*1000*$I1803 &lt;= ABS(($F1803-$E1803)*(1+$J95)^(M$490-$K$490)),'PV Adoption'!I$4*(1/(1-'General Inputs'!$C$10))*$J1803*1000*$I1803,ABS(($F1803-$E1803)*(1+$J95)^(M$490-$K$490)))</f>
        <v>0</v>
      </c>
      <c r="N1803" s="357">
        <f>IF('PV Adoption'!J$4*(1/(1-'General Inputs'!$C$10))*$J1803*1000*$I1803 &lt;= ABS(($F1803-$E1803)*(1+$J95)^(N$490-$K$490)),'PV Adoption'!J$4*(1/(1-'General Inputs'!$C$10))*$J1803*1000*$I1803,ABS(($F1803-$E1803)*(1+$J95)^(N$490-$K$490)))</f>
        <v>0</v>
      </c>
      <c r="O1803" s="357">
        <f>IF('PV Adoption'!K$4*(1/(1-'General Inputs'!$C$10))*$J1803*1000*$I1803 &lt;= ABS(($F1803-$E1803)*(1+$J95)^(O$490-$K$490)),'PV Adoption'!K$4*(1/(1-'General Inputs'!$C$10))*$J1803*1000*$I1803,ABS(($F1803-$E1803)*(1+$J95)^(O$490-$K$490)))</f>
        <v>0</v>
      </c>
      <c r="P1803" s="357">
        <f>IF('PV Adoption'!L$4*(1/(1-'General Inputs'!$C$10))*$J1803*1000*$I1803 &lt;= ABS(($F1803-$E1803)*(1+$J95)^(P$490-$K$490)),'PV Adoption'!L$4*(1/(1-'General Inputs'!$C$10))*$J1803*1000*$I1803,ABS(($F1803-$E1803)*(1+$J95)^(P$490-$K$490)))</f>
        <v>0</v>
      </c>
      <c r="Q1803" s="357">
        <f>IF('PV Adoption'!M$4*(1/(1-'General Inputs'!$C$10))*$J1803*1000*$I1803 &lt;= ABS(($F1803-$E1803)*(1+$J95)^(Q$490-$K$490)),'PV Adoption'!M$4*(1/(1-'General Inputs'!$C$10))*$J1803*1000*$I1803,ABS(($F1803-$E1803)*(1+$J95)^(Q$490-$K$490)))</f>
        <v>0</v>
      </c>
      <c r="R1803" s="357">
        <f>IF('PV Adoption'!N$4*(1/(1-'General Inputs'!$C$10))*$J1803*1000*$I1803 &lt;= ABS(($F1803-$E1803)*(1+$J95)^(R$490-$K$490)),'PV Adoption'!N$4*(1/(1-'General Inputs'!$C$10))*$J1803*1000*$I1803,ABS(($F1803-$E1803)*(1+$J95)^(R$490-$K$490)))</f>
        <v>0</v>
      </c>
      <c r="S1803" s="357">
        <f>IF('PV Adoption'!O$4*(1/(1-'General Inputs'!$C$10))*$J1803*1000*$I1803 &lt;= ABS(($F1803-$E1803)*(1+$J95)^(S$490-$K$490)),'PV Adoption'!O$4*(1/(1-'General Inputs'!$C$10))*$J1803*1000*$I1803,ABS(($F1803-$E1803)*(1+$J95)^(S$490-$K$490)))</f>
        <v>0</v>
      </c>
      <c r="T1803" s="357">
        <f>IF('PV Adoption'!P$4*(1/(1-'General Inputs'!$C$10))*$J1803*1000*$I1803 &lt;= ABS(($F1803-$E1803)*(1+$J95)^(T$490-$K$490)),'PV Adoption'!P$4*(1/(1-'General Inputs'!$C$10))*$J1803*1000*$I1803,ABS(($F1803-$E1803)*(1+$J95)^(T$490-$K$490)))</f>
        <v>0</v>
      </c>
      <c r="U1803" s="357">
        <f>IF('PV Adoption'!Q$4*(1/(1-'General Inputs'!$C$10))*$J1803*1000*$I1803 &lt;= ABS(($F1803-$E1803)*(1+$J95)^(U$490-$K$490)),'PV Adoption'!Q$4*(1/(1-'General Inputs'!$C$10))*$J1803*1000*$I1803,ABS(($F1803-$E1803)*(1+$J95)^(U$490-$K$490)))</f>
        <v>0</v>
      </c>
      <c r="V1803" s="357">
        <f>IF('PV Adoption'!R$4*(1/(1-'General Inputs'!$C$10))*$J1803*1000*$I1803 &lt;= ABS(($F1803-$E1803)*(1+$J95)^(V$490-$K$490)),'PV Adoption'!R$4*(1/(1-'General Inputs'!$C$10))*$J1803*1000*$I1803,ABS(($F1803-$E1803)*(1+$J95)^(V$490-$K$490)))</f>
        <v>0</v>
      </c>
      <c r="W1803" s="357">
        <f>IF('PV Adoption'!S$4*(1/(1-'General Inputs'!$C$10))*$J1803*1000*$I1803 &lt;= ABS(($F1803-$E1803)*(1+$J95)^(W$490-$K$490)),'PV Adoption'!S$4*(1/(1-'General Inputs'!$C$10))*$J1803*1000*$I1803,ABS(($F1803-$E1803)*(1+$J95)^(W$490-$K$490)))</f>
        <v>0</v>
      </c>
      <c r="X1803" s="357">
        <f>IF('PV Adoption'!T$4*(1/(1-'General Inputs'!$C$10))*$J1803*1000*$I1803 &lt;= ABS(($F1803-$E1803)*(1+$J95)^(X$490-$K$490)),'PV Adoption'!T$4*(1/(1-'General Inputs'!$C$10))*$J1803*1000*$I1803,ABS(($F1803-$E1803)*(1+$J95)^(X$490-$K$490)))</f>
        <v>0</v>
      </c>
      <c r="Y1803" s="357">
        <f>IF('PV Adoption'!U$4*(1/(1-'General Inputs'!$C$10))*$J1803*1000*$I1803 &lt;= ABS(($F1803-$E1803)*(1+$J95)^(Y$490-$K$490)),'PV Adoption'!U$4*(1/(1-'General Inputs'!$C$10))*$J1803*1000*$I1803,ABS(($F1803-$E1803)*(1+$J95)^(Y$490-$K$490)))</f>
        <v>0</v>
      </c>
      <c r="Z1803" s="357">
        <f>IF('PV Adoption'!V$4*(1/(1-'General Inputs'!$C$10))*$J1803*1000*$I1803 &lt;= ABS(($F1803-$E1803)*(1+$J95)^(Z$490-$K$490)),'PV Adoption'!V$4*(1/(1-'General Inputs'!$C$10))*$J1803*1000*$I1803,ABS(($F1803-$E1803)*(1+$J95)^(Z$490-$K$490)))</f>
        <v>0</v>
      </c>
      <c r="AA1803" s="357">
        <f>IF('PV Adoption'!W$4*(1/(1-'General Inputs'!$C$10))*$J1803*1000*$I1803 &lt;= ABS(($F1803-$E1803)*(1+$J95)^(AA$490-$K$490)),'PV Adoption'!W$4*(1/(1-'General Inputs'!$C$10))*$J1803*1000*$I1803,ABS(($F1803-$E1803)*(1+$J95)^(AA$490-$K$490)))</f>
        <v>0</v>
      </c>
      <c r="AB1803" s="357">
        <f>IF('PV Adoption'!X$4*(1/(1-'General Inputs'!$C$10))*$J1803*1000*$I1803 &lt;= ABS(($F1803-$E1803)*(1+$J95)^(AB$490-$K$490)),'PV Adoption'!X$4*(1/(1-'General Inputs'!$C$10))*$J1803*1000*$I1803,ABS(($F1803-$E1803)*(1+$J95)^(AB$490-$K$490)))</f>
        <v>0</v>
      </c>
      <c r="AC1803" s="357">
        <f>IF('PV Adoption'!Y$4*(1/(1-'General Inputs'!$C$10))*$J1803*1000*$I1803 &lt;= ABS(($F1803-$E1803)*(1+$J95)^(AC$490-$K$490)),'PV Adoption'!Y$4*(1/(1-'General Inputs'!$C$10))*$J1803*1000*$I1803,ABS(($F1803-$E1803)*(1+$J95)^(AC$490-$K$490)))</f>
        <v>0</v>
      </c>
      <c r="AD1803" s="357">
        <f>IF('PV Adoption'!Z$4*(1/(1-'General Inputs'!$C$10))*$J1803*1000*$I1803 &lt;= ABS(($F1803-$E1803)*(1+$J95)^(AD$490-$K$490)),'PV Adoption'!Z$4*(1/(1-'General Inputs'!$C$10))*$J1803*1000*$I1803,ABS(($F1803-$E1803)*(1+$J95)^(AD$490-$K$490)))</f>
        <v>0</v>
      </c>
      <c r="AE1803" s="357">
        <f>IF('PV Adoption'!AA$4*(1/(1-'General Inputs'!$C$10))*$J1803*1000*$I1803 &lt;= ABS(($F1803-$E1803)*(1+$J95)^(AE$490-$K$490)),'PV Adoption'!AA$4*(1/(1-'General Inputs'!$C$10))*$J1803*1000*$I1803,ABS(($F1803-$E1803)*(1+$J95)^(AE$490-$K$490)))</f>
        <v>0</v>
      </c>
      <c r="AF1803" s="357">
        <f>IF('PV Adoption'!AB$4*(1/(1-'General Inputs'!$C$10))*$J1803*1000*$I1803 &lt;= ABS(($F1803-$E1803)*(1+$J95)^(AF$490-$K$490)),'PV Adoption'!AB$4*(1/(1-'General Inputs'!$C$10))*$J1803*1000*$I1803,ABS(($F1803-$E1803)*(1+$J95)^(AF$490-$K$490)))</f>
        <v>0</v>
      </c>
      <c r="AG1803" s="357">
        <f>IF('PV Adoption'!AC$4*(1/(1-'General Inputs'!$C$10))*$J1803*1000*$I1803 &lt;= ABS(($F1803-$E1803)*(1+$J95)^(AG$490-$K$490)),'PV Adoption'!AC$4*(1/(1-'General Inputs'!$C$10))*$J1803*1000*$I1803,ABS(($F1803-$E1803)*(1+$J95)^(AG$490-$K$490)))</f>
        <v>0</v>
      </c>
      <c r="AH1803" s="357">
        <f>IF('PV Adoption'!AD$4*(1/(1-'General Inputs'!$C$10))*$J1803*1000*$I1803 &lt;= ABS(($F1803-$E1803)*(1+$J95)^(AH$490-$K$490)),'PV Adoption'!AD$4*(1/(1-'General Inputs'!$C$10))*$J1803*1000*$I1803,ABS(($F1803-$E1803)*(1+$J95)^(AH$490-$K$490)))</f>
        <v>0</v>
      </c>
      <c r="AI1803" s="357">
        <f>IF('PV Adoption'!AE$4*(1/(1-'General Inputs'!$C$10))*$J1803*1000*$I1803 &lt;= ABS(($F1803-$E1803)*(1+$J95)^(AI$490-$K$490)),'PV Adoption'!AE$4*(1/(1-'General Inputs'!$C$10))*$J1803*1000*$I1803,ABS(($F1803-$E1803)*(1+$J95)^(AI$490-$K$490)))</f>
        <v>0</v>
      </c>
      <c r="AJ1803" s="357">
        <f>IF('PV Adoption'!AF$4*(1/(1-'General Inputs'!$C$10))*$J1803*1000*$I1803 &lt;= ABS(($F1803-$E1803)*(1+$J95)^(AJ$490-$K$490)),'PV Adoption'!AF$4*(1/(1-'General Inputs'!$C$10))*$J1803*1000*$I1803,ABS(($F1803-$E1803)*(1+$J95)^(AJ$490-$K$490)))</f>
        <v>0</v>
      </c>
      <c r="AK1803" s="357">
        <v>0</v>
      </c>
      <c r="AL1803" s="357">
        <v>0</v>
      </c>
      <c r="AM1803" s="357">
        <v>0</v>
      </c>
    </row>
    <row r="1804" spans="1:39" x14ac:dyDescent="0.25">
      <c r="A1804" s="353" t="s">
        <v>243</v>
      </c>
      <c r="B1804" s="353" t="s">
        <v>514</v>
      </c>
      <c r="C1804" s="441">
        <f t="shared" ref="C1804:H1804" si="1255">C96</f>
        <v>5000</v>
      </c>
      <c r="D1804" s="441"/>
      <c r="E1804" s="441"/>
      <c r="F1804" s="441"/>
      <c r="G1804" s="441"/>
      <c r="H1804" s="441">
        <f t="shared" si="1255"/>
        <v>0</v>
      </c>
      <c r="I1804" s="470">
        <f>IFERROR(VLOOKUP(B1804,Coincidence!$B$2:$E$242,4,FALSE)*IF($G1804="Winter",'General Inputs'!$C$25,'General Inputs'!$C$24),IF($G1804="Winter",'General Inputs'!$C$25,'General Inputs'!$C$24))</f>
        <v>0.52140604400000001</v>
      </c>
      <c r="J1804" s="466">
        <f>'Nameplate by Substation'!H96</f>
        <v>1.0426992218708351E-3</v>
      </c>
      <c r="K1804" s="357">
        <f>IF('PV Adoption'!G$4*(1/(1-'General Inputs'!$C$10))*$J1804*1000*$I1804 &lt;= ABS(($F1804-$E1804)*(1+$J96)^(K$490-$K$490)),'PV Adoption'!G$4*(1/(1-'General Inputs'!$C$10))*$J1804*1000*$I1804,ABS(($F1804-$E1804)*(1+$J96)^(K$490-$K$490)))</f>
        <v>0</v>
      </c>
      <c r="L1804" s="357">
        <f>IF('PV Adoption'!H$4*(1/(1-'General Inputs'!$C$10))*$J1804*1000*$I1804 &lt;= ABS(($F1804-$E1804)*(1+$J96)^(L$490-$K$490)),'PV Adoption'!H$4*(1/(1-'General Inputs'!$C$10))*$J1804*1000*$I1804,ABS(($F1804-$E1804)*(1+$J96)^(L$490-$K$490)))</f>
        <v>0</v>
      </c>
      <c r="M1804" s="357">
        <f>IF('PV Adoption'!I$4*(1/(1-'General Inputs'!$C$10))*$J1804*1000*$I1804 &lt;= ABS(($F1804-$E1804)*(1+$J96)^(M$490-$K$490)),'PV Adoption'!I$4*(1/(1-'General Inputs'!$C$10))*$J1804*1000*$I1804,ABS(($F1804-$E1804)*(1+$J96)^(M$490-$K$490)))</f>
        <v>0</v>
      </c>
      <c r="N1804" s="357">
        <f>IF('PV Adoption'!J$4*(1/(1-'General Inputs'!$C$10))*$J1804*1000*$I1804 &lt;= ABS(($F1804-$E1804)*(1+$J96)^(N$490-$K$490)),'PV Adoption'!J$4*(1/(1-'General Inputs'!$C$10))*$J1804*1000*$I1804,ABS(($F1804-$E1804)*(1+$J96)^(N$490-$K$490)))</f>
        <v>0</v>
      </c>
      <c r="O1804" s="357">
        <f>IF('PV Adoption'!K$4*(1/(1-'General Inputs'!$C$10))*$J1804*1000*$I1804 &lt;= ABS(($F1804-$E1804)*(1+$J96)^(O$490-$K$490)),'PV Adoption'!K$4*(1/(1-'General Inputs'!$C$10))*$J1804*1000*$I1804,ABS(($F1804-$E1804)*(1+$J96)^(O$490-$K$490)))</f>
        <v>0</v>
      </c>
      <c r="P1804" s="357">
        <f>IF('PV Adoption'!L$4*(1/(1-'General Inputs'!$C$10))*$J1804*1000*$I1804 &lt;= ABS(($F1804-$E1804)*(1+$J96)^(P$490-$K$490)),'PV Adoption'!L$4*(1/(1-'General Inputs'!$C$10))*$J1804*1000*$I1804,ABS(($F1804-$E1804)*(1+$J96)^(P$490-$K$490)))</f>
        <v>0</v>
      </c>
      <c r="Q1804" s="357">
        <f>IF('PV Adoption'!M$4*(1/(1-'General Inputs'!$C$10))*$J1804*1000*$I1804 &lt;= ABS(($F1804-$E1804)*(1+$J96)^(Q$490-$K$490)),'PV Adoption'!M$4*(1/(1-'General Inputs'!$C$10))*$J1804*1000*$I1804,ABS(($F1804-$E1804)*(1+$J96)^(Q$490-$K$490)))</f>
        <v>0</v>
      </c>
      <c r="R1804" s="357">
        <f>IF('PV Adoption'!N$4*(1/(1-'General Inputs'!$C$10))*$J1804*1000*$I1804 &lt;= ABS(($F1804-$E1804)*(1+$J96)^(R$490-$K$490)),'PV Adoption'!N$4*(1/(1-'General Inputs'!$C$10))*$J1804*1000*$I1804,ABS(($F1804-$E1804)*(1+$J96)^(R$490-$K$490)))</f>
        <v>0</v>
      </c>
      <c r="S1804" s="357">
        <f>IF('PV Adoption'!O$4*(1/(1-'General Inputs'!$C$10))*$J1804*1000*$I1804 &lt;= ABS(($F1804-$E1804)*(1+$J96)^(S$490-$K$490)),'PV Adoption'!O$4*(1/(1-'General Inputs'!$C$10))*$J1804*1000*$I1804,ABS(($F1804-$E1804)*(1+$J96)^(S$490-$K$490)))</f>
        <v>0</v>
      </c>
      <c r="T1804" s="357">
        <f>IF('PV Adoption'!P$4*(1/(1-'General Inputs'!$C$10))*$J1804*1000*$I1804 &lt;= ABS(($F1804-$E1804)*(1+$J96)^(T$490-$K$490)),'PV Adoption'!P$4*(1/(1-'General Inputs'!$C$10))*$J1804*1000*$I1804,ABS(($F1804-$E1804)*(1+$J96)^(T$490-$K$490)))</f>
        <v>0</v>
      </c>
      <c r="U1804" s="357">
        <f>IF('PV Adoption'!Q$4*(1/(1-'General Inputs'!$C$10))*$J1804*1000*$I1804 &lt;= ABS(($F1804-$E1804)*(1+$J96)^(U$490-$K$490)),'PV Adoption'!Q$4*(1/(1-'General Inputs'!$C$10))*$J1804*1000*$I1804,ABS(($F1804-$E1804)*(1+$J96)^(U$490-$K$490)))</f>
        <v>0</v>
      </c>
      <c r="V1804" s="357">
        <f>IF('PV Adoption'!R$4*(1/(1-'General Inputs'!$C$10))*$J1804*1000*$I1804 &lt;= ABS(($F1804-$E1804)*(1+$J96)^(V$490-$K$490)),'PV Adoption'!R$4*(1/(1-'General Inputs'!$C$10))*$J1804*1000*$I1804,ABS(($F1804-$E1804)*(1+$J96)^(V$490-$K$490)))</f>
        <v>0</v>
      </c>
      <c r="W1804" s="357">
        <f>IF('PV Adoption'!S$4*(1/(1-'General Inputs'!$C$10))*$J1804*1000*$I1804 &lt;= ABS(($F1804-$E1804)*(1+$J96)^(W$490-$K$490)),'PV Adoption'!S$4*(1/(1-'General Inputs'!$C$10))*$J1804*1000*$I1804,ABS(($F1804-$E1804)*(1+$J96)^(W$490-$K$490)))</f>
        <v>0</v>
      </c>
      <c r="X1804" s="357">
        <f>IF('PV Adoption'!T$4*(1/(1-'General Inputs'!$C$10))*$J1804*1000*$I1804 &lt;= ABS(($F1804-$E1804)*(1+$J96)^(X$490-$K$490)),'PV Adoption'!T$4*(1/(1-'General Inputs'!$C$10))*$J1804*1000*$I1804,ABS(($F1804-$E1804)*(1+$J96)^(X$490-$K$490)))</f>
        <v>0</v>
      </c>
      <c r="Y1804" s="357">
        <f>IF('PV Adoption'!U$4*(1/(1-'General Inputs'!$C$10))*$J1804*1000*$I1804 &lt;= ABS(($F1804-$E1804)*(1+$J96)^(Y$490-$K$490)),'PV Adoption'!U$4*(1/(1-'General Inputs'!$C$10))*$J1804*1000*$I1804,ABS(($F1804-$E1804)*(1+$J96)^(Y$490-$K$490)))</f>
        <v>0</v>
      </c>
      <c r="Z1804" s="357">
        <f>IF('PV Adoption'!V$4*(1/(1-'General Inputs'!$C$10))*$J1804*1000*$I1804 &lt;= ABS(($F1804-$E1804)*(1+$J96)^(Z$490-$K$490)),'PV Adoption'!V$4*(1/(1-'General Inputs'!$C$10))*$J1804*1000*$I1804,ABS(($F1804-$E1804)*(1+$J96)^(Z$490-$K$490)))</f>
        <v>0</v>
      </c>
      <c r="AA1804" s="357">
        <f>IF('PV Adoption'!W$4*(1/(1-'General Inputs'!$C$10))*$J1804*1000*$I1804 &lt;= ABS(($F1804-$E1804)*(1+$J96)^(AA$490-$K$490)),'PV Adoption'!W$4*(1/(1-'General Inputs'!$C$10))*$J1804*1000*$I1804,ABS(($F1804-$E1804)*(1+$J96)^(AA$490-$K$490)))</f>
        <v>0</v>
      </c>
      <c r="AB1804" s="357">
        <f>IF('PV Adoption'!X$4*(1/(1-'General Inputs'!$C$10))*$J1804*1000*$I1804 &lt;= ABS(($F1804-$E1804)*(1+$J96)^(AB$490-$K$490)),'PV Adoption'!X$4*(1/(1-'General Inputs'!$C$10))*$J1804*1000*$I1804,ABS(($F1804-$E1804)*(1+$J96)^(AB$490-$K$490)))</f>
        <v>0</v>
      </c>
      <c r="AC1804" s="357">
        <f>IF('PV Adoption'!Y$4*(1/(1-'General Inputs'!$C$10))*$J1804*1000*$I1804 &lt;= ABS(($F1804-$E1804)*(1+$J96)^(AC$490-$K$490)),'PV Adoption'!Y$4*(1/(1-'General Inputs'!$C$10))*$J1804*1000*$I1804,ABS(($F1804-$E1804)*(1+$J96)^(AC$490-$K$490)))</f>
        <v>0</v>
      </c>
      <c r="AD1804" s="357">
        <f>IF('PV Adoption'!Z$4*(1/(1-'General Inputs'!$C$10))*$J1804*1000*$I1804 &lt;= ABS(($F1804-$E1804)*(1+$J96)^(AD$490-$K$490)),'PV Adoption'!Z$4*(1/(1-'General Inputs'!$C$10))*$J1804*1000*$I1804,ABS(($F1804-$E1804)*(1+$J96)^(AD$490-$K$490)))</f>
        <v>0</v>
      </c>
      <c r="AE1804" s="357">
        <f>IF('PV Adoption'!AA$4*(1/(1-'General Inputs'!$C$10))*$J1804*1000*$I1804 &lt;= ABS(($F1804-$E1804)*(1+$J96)^(AE$490-$K$490)),'PV Adoption'!AA$4*(1/(1-'General Inputs'!$C$10))*$J1804*1000*$I1804,ABS(($F1804-$E1804)*(1+$J96)^(AE$490-$K$490)))</f>
        <v>0</v>
      </c>
      <c r="AF1804" s="357">
        <f>IF('PV Adoption'!AB$4*(1/(1-'General Inputs'!$C$10))*$J1804*1000*$I1804 &lt;= ABS(($F1804-$E1804)*(1+$J96)^(AF$490-$K$490)),'PV Adoption'!AB$4*(1/(1-'General Inputs'!$C$10))*$J1804*1000*$I1804,ABS(($F1804-$E1804)*(1+$J96)^(AF$490-$K$490)))</f>
        <v>0</v>
      </c>
      <c r="AG1804" s="357">
        <f>IF('PV Adoption'!AC$4*(1/(1-'General Inputs'!$C$10))*$J1804*1000*$I1804 &lt;= ABS(($F1804-$E1804)*(1+$J96)^(AG$490-$K$490)),'PV Adoption'!AC$4*(1/(1-'General Inputs'!$C$10))*$J1804*1000*$I1804,ABS(($F1804-$E1804)*(1+$J96)^(AG$490-$K$490)))</f>
        <v>0</v>
      </c>
      <c r="AH1804" s="357">
        <f>IF('PV Adoption'!AD$4*(1/(1-'General Inputs'!$C$10))*$J1804*1000*$I1804 &lt;= ABS(($F1804-$E1804)*(1+$J96)^(AH$490-$K$490)),'PV Adoption'!AD$4*(1/(1-'General Inputs'!$C$10))*$J1804*1000*$I1804,ABS(($F1804-$E1804)*(1+$J96)^(AH$490-$K$490)))</f>
        <v>0</v>
      </c>
      <c r="AI1804" s="357">
        <f>IF('PV Adoption'!AE$4*(1/(1-'General Inputs'!$C$10))*$J1804*1000*$I1804 &lt;= ABS(($F1804-$E1804)*(1+$J96)^(AI$490-$K$490)),'PV Adoption'!AE$4*(1/(1-'General Inputs'!$C$10))*$J1804*1000*$I1804,ABS(($F1804-$E1804)*(1+$J96)^(AI$490-$K$490)))</f>
        <v>0</v>
      </c>
      <c r="AJ1804" s="357">
        <f>IF('PV Adoption'!AF$4*(1/(1-'General Inputs'!$C$10))*$J1804*1000*$I1804 &lt;= ABS(($F1804-$E1804)*(1+$J96)^(AJ$490-$K$490)),'PV Adoption'!AF$4*(1/(1-'General Inputs'!$C$10))*$J1804*1000*$I1804,ABS(($F1804-$E1804)*(1+$J96)^(AJ$490-$K$490)))</f>
        <v>0</v>
      </c>
      <c r="AK1804" s="357">
        <v>165.09301966647323</v>
      </c>
      <c r="AL1804" s="357">
        <v>167.27369095563901</v>
      </c>
      <c r="AM1804" s="357">
        <v>169.65850737132391</v>
      </c>
    </row>
    <row r="1805" spans="1:39" x14ac:dyDescent="0.25">
      <c r="A1805" s="353" t="s">
        <v>243</v>
      </c>
      <c r="B1805" s="353" t="s">
        <v>456</v>
      </c>
      <c r="C1805" s="441">
        <f t="shared" ref="C1805:H1805" si="1256">C97</f>
        <v>6250</v>
      </c>
      <c r="D1805" s="441"/>
      <c r="E1805" s="441"/>
      <c r="F1805" s="441"/>
      <c r="G1805" s="441"/>
      <c r="H1805" s="441">
        <f t="shared" si="1256"/>
        <v>0</v>
      </c>
      <c r="I1805" s="470">
        <f>IFERROR(VLOOKUP(B1805,Coincidence!$B$2:$E$242,4,FALSE)*IF($G1805="Winter",'General Inputs'!$C$25,'General Inputs'!$C$24),IF($G1805="Winter",'General Inputs'!$C$25,'General Inputs'!$C$24))</f>
        <v>0.52140604400000001</v>
      </c>
      <c r="J1805" s="466">
        <f>'Nameplate by Substation'!H97</f>
        <v>5.2784248372551368E-4</v>
      </c>
      <c r="K1805" s="357">
        <f>IF('PV Adoption'!G$4*(1/(1-'General Inputs'!$C$10))*$J1805*1000*$I1805 &lt;= ABS(($F1805-$E1805)*(1+$J97)^(K$490-$K$490)),'PV Adoption'!G$4*(1/(1-'General Inputs'!$C$10))*$J1805*1000*$I1805,ABS(($F1805-$E1805)*(1+$J97)^(K$490-$K$490)))</f>
        <v>0</v>
      </c>
      <c r="L1805" s="357">
        <f>IF('PV Adoption'!H$4*(1/(1-'General Inputs'!$C$10))*$J1805*1000*$I1805 &lt;= ABS(($F1805-$E1805)*(1+$J97)^(L$490-$K$490)),'PV Adoption'!H$4*(1/(1-'General Inputs'!$C$10))*$J1805*1000*$I1805,ABS(($F1805-$E1805)*(1+$J97)^(L$490-$K$490)))</f>
        <v>0</v>
      </c>
      <c r="M1805" s="357">
        <f>IF('PV Adoption'!I$4*(1/(1-'General Inputs'!$C$10))*$J1805*1000*$I1805 &lt;= ABS(($F1805-$E1805)*(1+$J97)^(M$490-$K$490)),'PV Adoption'!I$4*(1/(1-'General Inputs'!$C$10))*$J1805*1000*$I1805,ABS(($F1805-$E1805)*(1+$J97)^(M$490-$K$490)))</f>
        <v>0</v>
      </c>
      <c r="N1805" s="357">
        <f>IF('PV Adoption'!J$4*(1/(1-'General Inputs'!$C$10))*$J1805*1000*$I1805 &lt;= ABS(($F1805-$E1805)*(1+$J97)^(N$490-$K$490)),'PV Adoption'!J$4*(1/(1-'General Inputs'!$C$10))*$J1805*1000*$I1805,ABS(($F1805-$E1805)*(1+$J97)^(N$490-$K$490)))</f>
        <v>0</v>
      </c>
      <c r="O1805" s="357">
        <f>IF('PV Adoption'!K$4*(1/(1-'General Inputs'!$C$10))*$J1805*1000*$I1805 &lt;= ABS(($F1805-$E1805)*(1+$J97)^(O$490-$K$490)),'PV Adoption'!K$4*(1/(1-'General Inputs'!$C$10))*$J1805*1000*$I1805,ABS(($F1805-$E1805)*(1+$J97)^(O$490-$K$490)))</f>
        <v>0</v>
      </c>
      <c r="P1805" s="357">
        <f>IF('PV Adoption'!L$4*(1/(1-'General Inputs'!$C$10))*$J1805*1000*$I1805 &lt;= ABS(($F1805-$E1805)*(1+$J97)^(P$490-$K$490)),'PV Adoption'!L$4*(1/(1-'General Inputs'!$C$10))*$J1805*1000*$I1805,ABS(($F1805-$E1805)*(1+$J97)^(P$490-$K$490)))</f>
        <v>0</v>
      </c>
      <c r="Q1805" s="357">
        <f>IF('PV Adoption'!M$4*(1/(1-'General Inputs'!$C$10))*$J1805*1000*$I1805 &lt;= ABS(($F1805-$E1805)*(1+$J97)^(Q$490-$K$490)),'PV Adoption'!M$4*(1/(1-'General Inputs'!$C$10))*$J1805*1000*$I1805,ABS(($F1805-$E1805)*(1+$J97)^(Q$490-$K$490)))</f>
        <v>0</v>
      </c>
      <c r="R1805" s="357">
        <f>IF('PV Adoption'!N$4*(1/(1-'General Inputs'!$C$10))*$J1805*1000*$I1805 &lt;= ABS(($F1805-$E1805)*(1+$J97)^(R$490-$K$490)),'PV Adoption'!N$4*(1/(1-'General Inputs'!$C$10))*$J1805*1000*$I1805,ABS(($F1805-$E1805)*(1+$J97)^(R$490-$K$490)))</f>
        <v>0</v>
      </c>
      <c r="S1805" s="357">
        <f>IF('PV Adoption'!O$4*(1/(1-'General Inputs'!$C$10))*$J1805*1000*$I1805 &lt;= ABS(($F1805-$E1805)*(1+$J97)^(S$490-$K$490)),'PV Adoption'!O$4*(1/(1-'General Inputs'!$C$10))*$J1805*1000*$I1805,ABS(($F1805-$E1805)*(1+$J97)^(S$490-$K$490)))</f>
        <v>0</v>
      </c>
      <c r="T1805" s="357">
        <f>IF('PV Adoption'!P$4*(1/(1-'General Inputs'!$C$10))*$J1805*1000*$I1805 &lt;= ABS(($F1805-$E1805)*(1+$J97)^(T$490-$K$490)),'PV Adoption'!P$4*(1/(1-'General Inputs'!$C$10))*$J1805*1000*$I1805,ABS(($F1805-$E1805)*(1+$J97)^(T$490-$K$490)))</f>
        <v>0</v>
      </c>
      <c r="U1805" s="357">
        <f>IF('PV Adoption'!Q$4*(1/(1-'General Inputs'!$C$10))*$J1805*1000*$I1805 &lt;= ABS(($F1805-$E1805)*(1+$J97)^(U$490-$K$490)),'PV Adoption'!Q$4*(1/(1-'General Inputs'!$C$10))*$J1805*1000*$I1805,ABS(($F1805-$E1805)*(1+$J97)^(U$490-$K$490)))</f>
        <v>0</v>
      </c>
      <c r="V1805" s="357">
        <f>IF('PV Adoption'!R$4*(1/(1-'General Inputs'!$C$10))*$J1805*1000*$I1805 &lt;= ABS(($F1805-$E1805)*(1+$J97)^(V$490-$K$490)),'PV Adoption'!R$4*(1/(1-'General Inputs'!$C$10))*$J1805*1000*$I1805,ABS(($F1805-$E1805)*(1+$J97)^(V$490-$K$490)))</f>
        <v>0</v>
      </c>
      <c r="W1805" s="357">
        <f>IF('PV Adoption'!S$4*(1/(1-'General Inputs'!$C$10))*$J1805*1000*$I1805 &lt;= ABS(($F1805-$E1805)*(1+$J97)^(W$490-$K$490)),'PV Adoption'!S$4*(1/(1-'General Inputs'!$C$10))*$J1805*1000*$I1805,ABS(($F1805-$E1805)*(1+$J97)^(W$490-$K$490)))</f>
        <v>0</v>
      </c>
      <c r="X1805" s="357">
        <f>IF('PV Adoption'!T$4*(1/(1-'General Inputs'!$C$10))*$J1805*1000*$I1805 &lt;= ABS(($F1805-$E1805)*(1+$J97)^(X$490-$K$490)),'PV Adoption'!T$4*(1/(1-'General Inputs'!$C$10))*$J1805*1000*$I1805,ABS(($F1805-$E1805)*(1+$J97)^(X$490-$K$490)))</f>
        <v>0</v>
      </c>
      <c r="Y1805" s="357">
        <f>IF('PV Adoption'!U$4*(1/(1-'General Inputs'!$C$10))*$J1805*1000*$I1805 &lt;= ABS(($F1805-$E1805)*(1+$J97)^(Y$490-$K$490)),'PV Adoption'!U$4*(1/(1-'General Inputs'!$C$10))*$J1805*1000*$I1805,ABS(($F1805-$E1805)*(1+$J97)^(Y$490-$K$490)))</f>
        <v>0</v>
      </c>
      <c r="Z1805" s="357">
        <f>IF('PV Adoption'!V$4*(1/(1-'General Inputs'!$C$10))*$J1805*1000*$I1805 &lt;= ABS(($F1805-$E1805)*(1+$J97)^(Z$490-$K$490)),'PV Adoption'!V$4*(1/(1-'General Inputs'!$C$10))*$J1805*1000*$I1805,ABS(($F1805-$E1805)*(1+$J97)^(Z$490-$K$490)))</f>
        <v>0</v>
      </c>
      <c r="AA1805" s="357">
        <f>IF('PV Adoption'!W$4*(1/(1-'General Inputs'!$C$10))*$J1805*1000*$I1805 &lt;= ABS(($F1805-$E1805)*(1+$J97)^(AA$490-$K$490)),'PV Adoption'!W$4*(1/(1-'General Inputs'!$C$10))*$J1805*1000*$I1805,ABS(($F1805-$E1805)*(1+$J97)^(AA$490-$K$490)))</f>
        <v>0</v>
      </c>
      <c r="AB1805" s="357">
        <f>IF('PV Adoption'!X$4*(1/(1-'General Inputs'!$C$10))*$J1805*1000*$I1805 &lt;= ABS(($F1805-$E1805)*(1+$J97)^(AB$490-$K$490)),'PV Adoption'!X$4*(1/(1-'General Inputs'!$C$10))*$J1805*1000*$I1805,ABS(($F1805-$E1805)*(1+$J97)^(AB$490-$K$490)))</f>
        <v>0</v>
      </c>
      <c r="AC1805" s="357">
        <f>IF('PV Adoption'!Y$4*(1/(1-'General Inputs'!$C$10))*$J1805*1000*$I1805 &lt;= ABS(($F1805-$E1805)*(1+$J97)^(AC$490-$K$490)),'PV Adoption'!Y$4*(1/(1-'General Inputs'!$C$10))*$J1805*1000*$I1805,ABS(($F1805-$E1805)*(1+$J97)^(AC$490-$K$490)))</f>
        <v>0</v>
      </c>
      <c r="AD1805" s="357">
        <f>IF('PV Adoption'!Z$4*(1/(1-'General Inputs'!$C$10))*$J1805*1000*$I1805 &lt;= ABS(($F1805-$E1805)*(1+$J97)^(AD$490-$K$490)),'PV Adoption'!Z$4*(1/(1-'General Inputs'!$C$10))*$J1805*1000*$I1805,ABS(($F1805-$E1805)*(1+$J97)^(AD$490-$K$490)))</f>
        <v>0</v>
      </c>
      <c r="AE1805" s="357">
        <f>IF('PV Adoption'!AA$4*(1/(1-'General Inputs'!$C$10))*$J1805*1000*$I1805 &lt;= ABS(($F1805-$E1805)*(1+$J97)^(AE$490-$K$490)),'PV Adoption'!AA$4*(1/(1-'General Inputs'!$C$10))*$J1805*1000*$I1805,ABS(($F1805-$E1805)*(1+$J97)^(AE$490-$K$490)))</f>
        <v>0</v>
      </c>
      <c r="AF1805" s="357">
        <f>IF('PV Adoption'!AB$4*(1/(1-'General Inputs'!$C$10))*$J1805*1000*$I1805 &lt;= ABS(($F1805-$E1805)*(1+$J97)^(AF$490-$K$490)),'PV Adoption'!AB$4*(1/(1-'General Inputs'!$C$10))*$J1805*1000*$I1805,ABS(($F1805-$E1805)*(1+$J97)^(AF$490-$K$490)))</f>
        <v>0</v>
      </c>
      <c r="AG1805" s="357">
        <f>IF('PV Adoption'!AC$4*(1/(1-'General Inputs'!$C$10))*$J1805*1000*$I1805 &lt;= ABS(($F1805-$E1805)*(1+$J97)^(AG$490-$K$490)),'PV Adoption'!AC$4*(1/(1-'General Inputs'!$C$10))*$J1805*1000*$I1805,ABS(($F1805-$E1805)*(1+$J97)^(AG$490-$K$490)))</f>
        <v>0</v>
      </c>
      <c r="AH1805" s="357">
        <f>IF('PV Adoption'!AD$4*(1/(1-'General Inputs'!$C$10))*$J1805*1000*$I1805 &lt;= ABS(($F1805-$E1805)*(1+$J97)^(AH$490-$K$490)),'PV Adoption'!AD$4*(1/(1-'General Inputs'!$C$10))*$J1805*1000*$I1805,ABS(($F1805-$E1805)*(1+$J97)^(AH$490-$K$490)))</f>
        <v>0</v>
      </c>
      <c r="AI1805" s="357">
        <f>IF('PV Adoption'!AE$4*(1/(1-'General Inputs'!$C$10))*$J1805*1000*$I1805 &lt;= ABS(($F1805-$E1805)*(1+$J97)^(AI$490-$K$490)),'PV Adoption'!AE$4*(1/(1-'General Inputs'!$C$10))*$J1805*1000*$I1805,ABS(($F1805-$E1805)*(1+$J97)^(AI$490-$K$490)))</f>
        <v>0</v>
      </c>
      <c r="AJ1805" s="357">
        <f>IF('PV Adoption'!AF$4*(1/(1-'General Inputs'!$C$10))*$J1805*1000*$I1805 &lt;= ABS(($F1805-$E1805)*(1+$J97)^(AJ$490-$K$490)),'PV Adoption'!AF$4*(1/(1-'General Inputs'!$C$10))*$J1805*1000*$I1805,ABS(($F1805-$E1805)*(1+$J97)^(AJ$490-$K$490)))</f>
        <v>0</v>
      </c>
      <c r="AK1805" s="357">
        <v>83.57454164983659</v>
      </c>
      <c r="AL1805" s="357">
        <v>84.678456302613398</v>
      </c>
      <c r="AM1805" s="357">
        <v>85.885714727364018</v>
      </c>
    </row>
    <row r="1806" spans="1:39" x14ac:dyDescent="0.25">
      <c r="A1806" s="353" t="s">
        <v>411</v>
      </c>
      <c r="B1806" s="353" t="s">
        <v>411</v>
      </c>
      <c r="C1806" s="441">
        <f t="shared" ref="C1806:H1806" si="1257">C98</f>
        <v>2500</v>
      </c>
      <c r="D1806" s="441"/>
      <c r="E1806" s="441"/>
      <c r="F1806" s="441"/>
      <c r="G1806" s="441"/>
      <c r="H1806" s="441">
        <f t="shared" si="1257"/>
        <v>0</v>
      </c>
      <c r="I1806" s="470">
        <f>IFERROR(VLOOKUP(B1806,Coincidence!$B$2:$E$242,4,FALSE)*IF($G1806="Winter",'General Inputs'!$C$25,'General Inputs'!$C$24),IF($G1806="Winter",'General Inputs'!$C$25,'General Inputs'!$C$24))</f>
        <v>0.52140604400000001</v>
      </c>
      <c r="J1806" s="466">
        <f>'Nameplate by Substation'!H98</f>
        <v>3.1879855433761413E-3</v>
      </c>
      <c r="K1806" s="357">
        <f>IF('PV Adoption'!G$4*(1/(1-'General Inputs'!$C$10))*$J1806*1000*$I1806 &lt;= ABS(($F1806-$E1806)*(1+$J98)^(K$490-$K$490)),'PV Adoption'!G$4*(1/(1-'General Inputs'!$C$10))*$J1806*1000*$I1806,ABS(($F1806-$E1806)*(1+$J98)^(K$490-$K$490)))</f>
        <v>0</v>
      </c>
      <c r="L1806" s="357">
        <f>IF('PV Adoption'!H$4*(1/(1-'General Inputs'!$C$10))*$J1806*1000*$I1806 &lt;= ABS(($F1806-$E1806)*(1+$J98)^(L$490-$K$490)),'PV Adoption'!H$4*(1/(1-'General Inputs'!$C$10))*$J1806*1000*$I1806,ABS(($F1806-$E1806)*(1+$J98)^(L$490-$K$490)))</f>
        <v>0</v>
      </c>
      <c r="M1806" s="357">
        <f>IF('PV Adoption'!I$4*(1/(1-'General Inputs'!$C$10))*$J1806*1000*$I1806 &lt;= ABS(($F1806-$E1806)*(1+$J98)^(M$490-$K$490)),'PV Adoption'!I$4*(1/(1-'General Inputs'!$C$10))*$J1806*1000*$I1806,ABS(($F1806-$E1806)*(1+$J98)^(M$490-$K$490)))</f>
        <v>0</v>
      </c>
      <c r="N1806" s="357">
        <f>IF('PV Adoption'!J$4*(1/(1-'General Inputs'!$C$10))*$J1806*1000*$I1806 &lt;= ABS(($F1806-$E1806)*(1+$J98)^(N$490-$K$490)),'PV Adoption'!J$4*(1/(1-'General Inputs'!$C$10))*$J1806*1000*$I1806,ABS(($F1806-$E1806)*(1+$J98)^(N$490-$K$490)))</f>
        <v>0</v>
      </c>
      <c r="O1806" s="357">
        <f>IF('PV Adoption'!K$4*(1/(1-'General Inputs'!$C$10))*$J1806*1000*$I1806 &lt;= ABS(($F1806-$E1806)*(1+$J98)^(O$490-$K$490)),'PV Adoption'!K$4*(1/(1-'General Inputs'!$C$10))*$J1806*1000*$I1806,ABS(($F1806-$E1806)*(1+$J98)^(O$490-$K$490)))</f>
        <v>0</v>
      </c>
      <c r="P1806" s="357">
        <f>IF('PV Adoption'!L$4*(1/(1-'General Inputs'!$C$10))*$J1806*1000*$I1806 &lt;= ABS(($F1806-$E1806)*(1+$J98)^(P$490-$K$490)),'PV Adoption'!L$4*(1/(1-'General Inputs'!$C$10))*$J1806*1000*$I1806,ABS(($F1806-$E1806)*(1+$J98)^(P$490-$K$490)))</f>
        <v>0</v>
      </c>
      <c r="Q1806" s="357">
        <f>IF('PV Adoption'!M$4*(1/(1-'General Inputs'!$C$10))*$J1806*1000*$I1806 &lt;= ABS(($F1806-$E1806)*(1+$J98)^(Q$490-$K$490)),'PV Adoption'!M$4*(1/(1-'General Inputs'!$C$10))*$J1806*1000*$I1806,ABS(($F1806-$E1806)*(1+$J98)^(Q$490-$K$490)))</f>
        <v>0</v>
      </c>
      <c r="R1806" s="357">
        <f>IF('PV Adoption'!N$4*(1/(1-'General Inputs'!$C$10))*$J1806*1000*$I1806 &lt;= ABS(($F1806-$E1806)*(1+$J98)^(R$490-$K$490)),'PV Adoption'!N$4*(1/(1-'General Inputs'!$C$10))*$J1806*1000*$I1806,ABS(($F1806-$E1806)*(1+$J98)^(R$490-$K$490)))</f>
        <v>0</v>
      </c>
      <c r="S1806" s="357">
        <f>IF('PV Adoption'!O$4*(1/(1-'General Inputs'!$C$10))*$J1806*1000*$I1806 &lt;= ABS(($F1806-$E1806)*(1+$J98)^(S$490-$K$490)),'PV Adoption'!O$4*(1/(1-'General Inputs'!$C$10))*$J1806*1000*$I1806,ABS(($F1806-$E1806)*(1+$J98)^(S$490-$K$490)))</f>
        <v>0</v>
      </c>
      <c r="T1806" s="357">
        <f>IF('PV Adoption'!P$4*(1/(1-'General Inputs'!$C$10))*$J1806*1000*$I1806 &lt;= ABS(($F1806-$E1806)*(1+$J98)^(T$490-$K$490)),'PV Adoption'!P$4*(1/(1-'General Inputs'!$C$10))*$J1806*1000*$I1806,ABS(($F1806-$E1806)*(1+$J98)^(T$490-$K$490)))</f>
        <v>0</v>
      </c>
      <c r="U1806" s="357">
        <f>IF('PV Adoption'!Q$4*(1/(1-'General Inputs'!$C$10))*$J1806*1000*$I1806 &lt;= ABS(($F1806-$E1806)*(1+$J98)^(U$490-$K$490)),'PV Adoption'!Q$4*(1/(1-'General Inputs'!$C$10))*$J1806*1000*$I1806,ABS(($F1806-$E1806)*(1+$J98)^(U$490-$K$490)))</f>
        <v>0</v>
      </c>
      <c r="V1806" s="357">
        <f>IF('PV Adoption'!R$4*(1/(1-'General Inputs'!$C$10))*$J1806*1000*$I1806 &lt;= ABS(($F1806-$E1806)*(1+$J98)^(V$490-$K$490)),'PV Adoption'!R$4*(1/(1-'General Inputs'!$C$10))*$J1806*1000*$I1806,ABS(($F1806-$E1806)*(1+$J98)^(V$490-$K$490)))</f>
        <v>0</v>
      </c>
      <c r="W1806" s="357">
        <f>IF('PV Adoption'!S$4*(1/(1-'General Inputs'!$C$10))*$J1806*1000*$I1806 &lt;= ABS(($F1806-$E1806)*(1+$J98)^(W$490-$K$490)),'PV Adoption'!S$4*(1/(1-'General Inputs'!$C$10))*$J1806*1000*$I1806,ABS(($F1806-$E1806)*(1+$J98)^(W$490-$K$490)))</f>
        <v>0</v>
      </c>
      <c r="X1806" s="357">
        <f>IF('PV Adoption'!T$4*(1/(1-'General Inputs'!$C$10))*$J1806*1000*$I1806 &lt;= ABS(($F1806-$E1806)*(1+$J98)^(X$490-$K$490)),'PV Adoption'!T$4*(1/(1-'General Inputs'!$C$10))*$J1806*1000*$I1806,ABS(($F1806-$E1806)*(1+$J98)^(X$490-$K$490)))</f>
        <v>0</v>
      </c>
      <c r="Y1806" s="357">
        <f>IF('PV Adoption'!U$4*(1/(1-'General Inputs'!$C$10))*$J1806*1000*$I1806 &lt;= ABS(($F1806-$E1806)*(1+$J98)^(Y$490-$K$490)),'PV Adoption'!U$4*(1/(1-'General Inputs'!$C$10))*$J1806*1000*$I1806,ABS(($F1806-$E1806)*(1+$J98)^(Y$490-$K$490)))</f>
        <v>0</v>
      </c>
      <c r="Z1806" s="357">
        <f>IF('PV Adoption'!V$4*(1/(1-'General Inputs'!$C$10))*$J1806*1000*$I1806 &lt;= ABS(($F1806-$E1806)*(1+$J98)^(Z$490-$K$490)),'PV Adoption'!V$4*(1/(1-'General Inputs'!$C$10))*$J1806*1000*$I1806,ABS(($F1806-$E1806)*(1+$J98)^(Z$490-$K$490)))</f>
        <v>0</v>
      </c>
      <c r="AA1806" s="357">
        <f>IF('PV Adoption'!W$4*(1/(1-'General Inputs'!$C$10))*$J1806*1000*$I1806 &lt;= ABS(($F1806-$E1806)*(1+$J98)^(AA$490-$K$490)),'PV Adoption'!W$4*(1/(1-'General Inputs'!$C$10))*$J1806*1000*$I1806,ABS(($F1806-$E1806)*(1+$J98)^(AA$490-$K$490)))</f>
        <v>0</v>
      </c>
      <c r="AB1806" s="357">
        <f>IF('PV Adoption'!X$4*(1/(1-'General Inputs'!$C$10))*$J1806*1000*$I1806 &lt;= ABS(($F1806-$E1806)*(1+$J98)^(AB$490-$K$490)),'PV Adoption'!X$4*(1/(1-'General Inputs'!$C$10))*$J1806*1000*$I1806,ABS(($F1806-$E1806)*(1+$J98)^(AB$490-$K$490)))</f>
        <v>0</v>
      </c>
      <c r="AC1806" s="357">
        <f>IF('PV Adoption'!Y$4*(1/(1-'General Inputs'!$C$10))*$J1806*1000*$I1806 &lt;= ABS(($F1806-$E1806)*(1+$J98)^(AC$490-$K$490)),'PV Adoption'!Y$4*(1/(1-'General Inputs'!$C$10))*$J1806*1000*$I1806,ABS(($F1806-$E1806)*(1+$J98)^(AC$490-$K$490)))</f>
        <v>0</v>
      </c>
      <c r="AD1806" s="357">
        <f>IF('PV Adoption'!Z$4*(1/(1-'General Inputs'!$C$10))*$J1806*1000*$I1806 &lt;= ABS(($F1806-$E1806)*(1+$J98)^(AD$490-$K$490)),'PV Adoption'!Z$4*(1/(1-'General Inputs'!$C$10))*$J1806*1000*$I1806,ABS(($F1806-$E1806)*(1+$J98)^(AD$490-$K$490)))</f>
        <v>0</v>
      </c>
      <c r="AE1806" s="357">
        <f>IF('PV Adoption'!AA$4*(1/(1-'General Inputs'!$C$10))*$J1806*1000*$I1806 &lt;= ABS(($F1806-$E1806)*(1+$J98)^(AE$490-$K$490)),'PV Adoption'!AA$4*(1/(1-'General Inputs'!$C$10))*$J1806*1000*$I1806,ABS(($F1806-$E1806)*(1+$J98)^(AE$490-$K$490)))</f>
        <v>0</v>
      </c>
      <c r="AF1806" s="357">
        <f>IF('PV Adoption'!AB$4*(1/(1-'General Inputs'!$C$10))*$J1806*1000*$I1806 &lt;= ABS(($F1806-$E1806)*(1+$J98)^(AF$490-$K$490)),'PV Adoption'!AB$4*(1/(1-'General Inputs'!$C$10))*$J1806*1000*$I1806,ABS(($F1806-$E1806)*(1+$J98)^(AF$490-$K$490)))</f>
        <v>0</v>
      </c>
      <c r="AG1806" s="357">
        <f>IF('PV Adoption'!AC$4*(1/(1-'General Inputs'!$C$10))*$J1806*1000*$I1806 &lt;= ABS(($F1806-$E1806)*(1+$J98)^(AG$490-$K$490)),'PV Adoption'!AC$4*(1/(1-'General Inputs'!$C$10))*$J1806*1000*$I1806,ABS(($F1806-$E1806)*(1+$J98)^(AG$490-$K$490)))</f>
        <v>0</v>
      </c>
      <c r="AH1806" s="357">
        <f>IF('PV Adoption'!AD$4*(1/(1-'General Inputs'!$C$10))*$J1806*1000*$I1806 &lt;= ABS(($F1806-$E1806)*(1+$J98)^(AH$490-$K$490)),'PV Adoption'!AD$4*(1/(1-'General Inputs'!$C$10))*$J1806*1000*$I1806,ABS(($F1806-$E1806)*(1+$J98)^(AH$490-$K$490)))</f>
        <v>0</v>
      </c>
      <c r="AI1806" s="357">
        <f>IF('PV Adoption'!AE$4*(1/(1-'General Inputs'!$C$10))*$J1806*1000*$I1806 &lt;= ABS(($F1806-$E1806)*(1+$J98)^(AI$490-$K$490)),'PV Adoption'!AE$4*(1/(1-'General Inputs'!$C$10))*$J1806*1000*$I1806,ABS(($F1806-$E1806)*(1+$J98)^(AI$490-$K$490)))</f>
        <v>0</v>
      </c>
      <c r="AJ1806" s="357">
        <f>IF('PV Adoption'!AF$4*(1/(1-'General Inputs'!$C$10))*$J1806*1000*$I1806 &lt;= ABS(($F1806-$E1806)*(1+$J98)^(AJ$490-$K$490)),'PV Adoption'!AF$4*(1/(1-'General Inputs'!$C$10))*$J1806*1000*$I1806,ABS(($F1806-$E1806)*(1+$J98)^(AJ$490-$K$490)))</f>
        <v>0</v>
      </c>
      <c r="AK1806" s="357">
        <v>504.76124750980881</v>
      </c>
      <c r="AL1806" s="357">
        <v>511.42850916964073</v>
      </c>
      <c r="AM1806" s="357">
        <v>518.7199313720746</v>
      </c>
    </row>
    <row r="1807" spans="1:39" x14ac:dyDescent="0.25">
      <c r="A1807" s="353" t="s">
        <v>524</v>
      </c>
      <c r="B1807" s="353" t="s">
        <v>524</v>
      </c>
      <c r="C1807" s="441">
        <f t="shared" ref="C1807:H1807" si="1258">C99</f>
        <v>2333</v>
      </c>
      <c r="D1807" s="441"/>
      <c r="E1807" s="441"/>
      <c r="F1807" s="441"/>
      <c r="G1807" s="441"/>
      <c r="H1807" s="441">
        <f t="shared" si="1258"/>
        <v>0</v>
      </c>
      <c r="I1807" s="470">
        <f>IFERROR(VLOOKUP(B1807,Coincidence!$B$2:$E$242,4,FALSE)*IF($G1807="Winter",'General Inputs'!$C$25,'General Inputs'!$C$24),IF($G1807="Winter",'General Inputs'!$C$25,'General Inputs'!$C$24))</f>
        <v>0.52140604400000001</v>
      </c>
      <c r="J1807" s="466">
        <f>'Nameplate by Substation'!H99</f>
        <v>9.6984820732423801E-4</v>
      </c>
      <c r="K1807" s="357">
        <f>IF('PV Adoption'!G$4*(1/(1-'General Inputs'!$C$10))*$J1807*1000*$I1807 &lt;= ABS(($F1807-$E1807)*(1+$J99)^(K$490-$K$490)),'PV Adoption'!G$4*(1/(1-'General Inputs'!$C$10))*$J1807*1000*$I1807,ABS(($F1807-$E1807)*(1+$J99)^(K$490-$K$490)))</f>
        <v>0</v>
      </c>
      <c r="L1807" s="357">
        <f>IF('PV Adoption'!H$4*(1/(1-'General Inputs'!$C$10))*$J1807*1000*$I1807 &lt;= ABS(($F1807-$E1807)*(1+$J99)^(L$490-$K$490)),'PV Adoption'!H$4*(1/(1-'General Inputs'!$C$10))*$J1807*1000*$I1807,ABS(($F1807-$E1807)*(1+$J99)^(L$490-$K$490)))</f>
        <v>0</v>
      </c>
      <c r="M1807" s="357">
        <f>IF('PV Adoption'!I$4*(1/(1-'General Inputs'!$C$10))*$J1807*1000*$I1807 &lt;= ABS(($F1807-$E1807)*(1+$J99)^(M$490-$K$490)),'PV Adoption'!I$4*(1/(1-'General Inputs'!$C$10))*$J1807*1000*$I1807,ABS(($F1807-$E1807)*(1+$J99)^(M$490-$K$490)))</f>
        <v>0</v>
      </c>
      <c r="N1807" s="357">
        <f>IF('PV Adoption'!J$4*(1/(1-'General Inputs'!$C$10))*$J1807*1000*$I1807 &lt;= ABS(($F1807-$E1807)*(1+$J99)^(N$490-$K$490)),'PV Adoption'!J$4*(1/(1-'General Inputs'!$C$10))*$J1807*1000*$I1807,ABS(($F1807-$E1807)*(1+$J99)^(N$490-$K$490)))</f>
        <v>0</v>
      </c>
      <c r="O1807" s="357">
        <f>IF('PV Adoption'!K$4*(1/(1-'General Inputs'!$C$10))*$J1807*1000*$I1807 &lt;= ABS(($F1807-$E1807)*(1+$J99)^(O$490-$K$490)),'PV Adoption'!K$4*(1/(1-'General Inputs'!$C$10))*$J1807*1000*$I1807,ABS(($F1807-$E1807)*(1+$J99)^(O$490-$K$490)))</f>
        <v>0</v>
      </c>
      <c r="P1807" s="357">
        <f>IF('PV Adoption'!L$4*(1/(1-'General Inputs'!$C$10))*$J1807*1000*$I1807 &lt;= ABS(($F1807-$E1807)*(1+$J99)^(P$490-$K$490)),'PV Adoption'!L$4*(1/(1-'General Inputs'!$C$10))*$J1807*1000*$I1807,ABS(($F1807-$E1807)*(1+$J99)^(P$490-$K$490)))</f>
        <v>0</v>
      </c>
      <c r="Q1807" s="357">
        <f>IF('PV Adoption'!M$4*(1/(1-'General Inputs'!$C$10))*$J1807*1000*$I1807 &lt;= ABS(($F1807-$E1807)*(1+$J99)^(Q$490-$K$490)),'PV Adoption'!M$4*(1/(1-'General Inputs'!$C$10))*$J1807*1000*$I1807,ABS(($F1807-$E1807)*(1+$J99)^(Q$490-$K$490)))</f>
        <v>0</v>
      </c>
      <c r="R1807" s="357">
        <f>IF('PV Adoption'!N$4*(1/(1-'General Inputs'!$C$10))*$J1807*1000*$I1807 &lt;= ABS(($F1807-$E1807)*(1+$J99)^(R$490-$K$490)),'PV Adoption'!N$4*(1/(1-'General Inputs'!$C$10))*$J1807*1000*$I1807,ABS(($F1807-$E1807)*(1+$J99)^(R$490-$K$490)))</f>
        <v>0</v>
      </c>
      <c r="S1807" s="357">
        <f>IF('PV Adoption'!O$4*(1/(1-'General Inputs'!$C$10))*$J1807*1000*$I1807 &lt;= ABS(($F1807-$E1807)*(1+$J99)^(S$490-$K$490)),'PV Adoption'!O$4*(1/(1-'General Inputs'!$C$10))*$J1807*1000*$I1807,ABS(($F1807-$E1807)*(1+$J99)^(S$490-$K$490)))</f>
        <v>0</v>
      </c>
      <c r="T1807" s="357">
        <f>IF('PV Adoption'!P$4*(1/(1-'General Inputs'!$C$10))*$J1807*1000*$I1807 &lt;= ABS(($F1807-$E1807)*(1+$J99)^(T$490-$K$490)),'PV Adoption'!P$4*(1/(1-'General Inputs'!$C$10))*$J1807*1000*$I1807,ABS(($F1807-$E1807)*(1+$J99)^(T$490-$K$490)))</f>
        <v>0</v>
      </c>
      <c r="U1807" s="357">
        <f>IF('PV Adoption'!Q$4*(1/(1-'General Inputs'!$C$10))*$J1807*1000*$I1807 &lt;= ABS(($F1807-$E1807)*(1+$J99)^(U$490-$K$490)),'PV Adoption'!Q$4*(1/(1-'General Inputs'!$C$10))*$J1807*1000*$I1807,ABS(($F1807-$E1807)*(1+$J99)^(U$490-$K$490)))</f>
        <v>0</v>
      </c>
      <c r="V1807" s="357">
        <f>IF('PV Adoption'!R$4*(1/(1-'General Inputs'!$C$10))*$J1807*1000*$I1807 &lt;= ABS(($F1807-$E1807)*(1+$J99)^(V$490-$K$490)),'PV Adoption'!R$4*(1/(1-'General Inputs'!$C$10))*$J1807*1000*$I1807,ABS(($F1807-$E1807)*(1+$J99)^(V$490-$K$490)))</f>
        <v>0</v>
      </c>
      <c r="W1807" s="357">
        <f>IF('PV Adoption'!S$4*(1/(1-'General Inputs'!$C$10))*$J1807*1000*$I1807 &lt;= ABS(($F1807-$E1807)*(1+$J99)^(W$490-$K$490)),'PV Adoption'!S$4*(1/(1-'General Inputs'!$C$10))*$J1807*1000*$I1807,ABS(($F1807-$E1807)*(1+$J99)^(W$490-$K$490)))</f>
        <v>0</v>
      </c>
      <c r="X1807" s="357">
        <f>IF('PV Adoption'!T$4*(1/(1-'General Inputs'!$C$10))*$J1807*1000*$I1807 &lt;= ABS(($F1807-$E1807)*(1+$J99)^(X$490-$K$490)),'PV Adoption'!T$4*(1/(1-'General Inputs'!$C$10))*$J1807*1000*$I1807,ABS(($F1807-$E1807)*(1+$J99)^(X$490-$K$490)))</f>
        <v>0</v>
      </c>
      <c r="Y1807" s="357">
        <f>IF('PV Adoption'!U$4*(1/(1-'General Inputs'!$C$10))*$J1807*1000*$I1807 &lt;= ABS(($F1807-$E1807)*(1+$J99)^(Y$490-$K$490)),'PV Adoption'!U$4*(1/(1-'General Inputs'!$C$10))*$J1807*1000*$I1807,ABS(($F1807-$E1807)*(1+$J99)^(Y$490-$K$490)))</f>
        <v>0</v>
      </c>
      <c r="Z1807" s="357">
        <f>IF('PV Adoption'!V$4*(1/(1-'General Inputs'!$C$10))*$J1807*1000*$I1807 &lt;= ABS(($F1807-$E1807)*(1+$J99)^(Z$490-$K$490)),'PV Adoption'!V$4*(1/(1-'General Inputs'!$C$10))*$J1807*1000*$I1807,ABS(($F1807-$E1807)*(1+$J99)^(Z$490-$K$490)))</f>
        <v>0</v>
      </c>
      <c r="AA1807" s="357">
        <f>IF('PV Adoption'!W$4*(1/(1-'General Inputs'!$C$10))*$J1807*1000*$I1807 &lt;= ABS(($F1807-$E1807)*(1+$J99)^(AA$490-$K$490)),'PV Adoption'!W$4*(1/(1-'General Inputs'!$C$10))*$J1807*1000*$I1807,ABS(($F1807-$E1807)*(1+$J99)^(AA$490-$K$490)))</f>
        <v>0</v>
      </c>
      <c r="AB1807" s="357">
        <f>IF('PV Adoption'!X$4*(1/(1-'General Inputs'!$C$10))*$J1807*1000*$I1807 &lt;= ABS(($F1807-$E1807)*(1+$J99)^(AB$490-$K$490)),'PV Adoption'!X$4*(1/(1-'General Inputs'!$C$10))*$J1807*1000*$I1807,ABS(($F1807-$E1807)*(1+$J99)^(AB$490-$K$490)))</f>
        <v>0</v>
      </c>
      <c r="AC1807" s="357">
        <f>IF('PV Adoption'!Y$4*(1/(1-'General Inputs'!$C$10))*$J1807*1000*$I1807 &lt;= ABS(($F1807-$E1807)*(1+$J99)^(AC$490-$K$490)),'PV Adoption'!Y$4*(1/(1-'General Inputs'!$C$10))*$J1807*1000*$I1807,ABS(($F1807-$E1807)*(1+$J99)^(AC$490-$K$490)))</f>
        <v>0</v>
      </c>
      <c r="AD1807" s="357">
        <f>IF('PV Adoption'!Z$4*(1/(1-'General Inputs'!$C$10))*$J1807*1000*$I1807 &lt;= ABS(($F1807-$E1807)*(1+$J99)^(AD$490-$K$490)),'PV Adoption'!Z$4*(1/(1-'General Inputs'!$C$10))*$J1807*1000*$I1807,ABS(($F1807-$E1807)*(1+$J99)^(AD$490-$K$490)))</f>
        <v>0</v>
      </c>
      <c r="AE1807" s="357">
        <f>IF('PV Adoption'!AA$4*(1/(1-'General Inputs'!$C$10))*$J1807*1000*$I1807 &lt;= ABS(($F1807-$E1807)*(1+$J99)^(AE$490-$K$490)),'PV Adoption'!AA$4*(1/(1-'General Inputs'!$C$10))*$J1807*1000*$I1807,ABS(($F1807-$E1807)*(1+$J99)^(AE$490-$K$490)))</f>
        <v>0</v>
      </c>
      <c r="AF1807" s="357">
        <f>IF('PV Adoption'!AB$4*(1/(1-'General Inputs'!$C$10))*$J1807*1000*$I1807 &lt;= ABS(($F1807-$E1807)*(1+$J99)^(AF$490-$K$490)),'PV Adoption'!AB$4*(1/(1-'General Inputs'!$C$10))*$J1807*1000*$I1807,ABS(($F1807-$E1807)*(1+$J99)^(AF$490-$K$490)))</f>
        <v>0</v>
      </c>
      <c r="AG1807" s="357">
        <f>IF('PV Adoption'!AC$4*(1/(1-'General Inputs'!$C$10))*$J1807*1000*$I1807 &lt;= ABS(($F1807-$E1807)*(1+$J99)^(AG$490-$K$490)),'PV Adoption'!AC$4*(1/(1-'General Inputs'!$C$10))*$J1807*1000*$I1807,ABS(($F1807-$E1807)*(1+$J99)^(AG$490-$K$490)))</f>
        <v>0</v>
      </c>
      <c r="AH1807" s="357">
        <f>IF('PV Adoption'!AD$4*(1/(1-'General Inputs'!$C$10))*$J1807*1000*$I1807 &lt;= ABS(($F1807-$E1807)*(1+$J99)^(AH$490-$K$490)),'PV Adoption'!AD$4*(1/(1-'General Inputs'!$C$10))*$J1807*1000*$I1807,ABS(($F1807-$E1807)*(1+$J99)^(AH$490-$K$490)))</f>
        <v>0</v>
      </c>
      <c r="AI1807" s="357">
        <f>IF('PV Adoption'!AE$4*(1/(1-'General Inputs'!$C$10))*$J1807*1000*$I1807 &lt;= ABS(($F1807-$E1807)*(1+$J99)^(AI$490-$K$490)),'PV Adoption'!AE$4*(1/(1-'General Inputs'!$C$10))*$J1807*1000*$I1807,ABS(($F1807-$E1807)*(1+$J99)^(AI$490-$K$490)))</f>
        <v>0</v>
      </c>
      <c r="AJ1807" s="357">
        <f>IF('PV Adoption'!AF$4*(1/(1-'General Inputs'!$C$10))*$J1807*1000*$I1807 &lt;= ABS(($F1807-$E1807)*(1+$J99)^(AJ$490-$K$490)),'PV Adoption'!AF$4*(1/(1-'General Inputs'!$C$10))*$J1807*1000*$I1807,ABS(($F1807-$E1807)*(1+$J99)^(AJ$490-$K$490)))</f>
        <v>0</v>
      </c>
      <c r="AK1807" s="357">
        <v>0</v>
      </c>
      <c r="AL1807" s="357">
        <v>0</v>
      </c>
      <c r="AM1807" s="357">
        <v>0</v>
      </c>
    </row>
    <row r="1808" spans="1:39" x14ac:dyDescent="0.25">
      <c r="A1808" s="353" t="s">
        <v>318</v>
      </c>
      <c r="B1808" s="353" t="s">
        <v>318</v>
      </c>
      <c r="C1808" s="441">
        <f t="shared" ref="C1808:H1808" si="1259">C100</f>
        <v>5000</v>
      </c>
      <c r="D1808" s="441"/>
      <c r="E1808" s="441"/>
      <c r="F1808" s="441"/>
      <c r="G1808" s="441"/>
      <c r="H1808" s="441">
        <f t="shared" si="1259"/>
        <v>0</v>
      </c>
      <c r="I1808" s="470">
        <f>IFERROR(VLOOKUP(B1808,Coincidence!$B$2:$E$242,4,FALSE)*IF($G1808="Winter",'General Inputs'!$C$25,'General Inputs'!$C$24),IF($G1808="Winter",'General Inputs'!$C$25,'General Inputs'!$C$24))</f>
        <v>0.52140604400000001</v>
      </c>
      <c r="J1808" s="466">
        <f>'Nameplate by Substation'!H100</f>
        <v>8.0832616465740872E-3</v>
      </c>
      <c r="K1808" s="357">
        <f>IF('PV Adoption'!G$4*(1/(1-'General Inputs'!$C$10))*$J1808*1000*$I1808 &lt;= ABS(($F1808-$E1808)*(1+$J100)^(K$490-$K$490)),'PV Adoption'!G$4*(1/(1-'General Inputs'!$C$10))*$J1808*1000*$I1808,ABS(($F1808-$E1808)*(1+$J100)^(K$490-$K$490)))</f>
        <v>0</v>
      </c>
      <c r="L1808" s="357">
        <f>IF('PV Adoption'!H$4*(1/(1-'General Inputs'!$C$10))*$J1808*1000*$I1808 &lt;= ABS(($F1808-$E1808)*(1+$J100)^(L$490-$K$490)),'PV Adoption'!H$4*(1/(1-'General Inputs'!$C$10))*$J1808*1000*$I1808,ABS(($F1808-$E1808)*(1+$J100)^(L$490-$K$490)))</f>
        <v>0</v>
      </c>
      <c r="M1808" s="357">
        <f>IF('PV Adoption'!I$4*(1/(1-'General Inputs'!$C$10))*$J1808*1000*$I1808 &lt;= ABS(($F1808-$E1808)*(1+$J100)^(M$490-$K$490)),'PV Adoption'!I$4*(1/(1-'General Inputs'!$C$10))*$J1808*1000*$I1808,ABS(($F1808-$E1808)*(1+$J100)^(M$490-$K$490)))</f>
        <v>0</v>
      </c>
      <c r="N1808" s="357">
        <f>IF('PV Adoption'!J$4*(1/(1-'General Inputs'!$C$10))*$J1808*1000*$I1808 &lt;= ABS(($F1808-$E1808)*(1+$J100)^(N$490-$K$490)),'PV Adoption'!J$4*(1/(1-'General Inputs'!$C$10))*$J1808*1000*$I1808,ABS(($F1808-$E1808)*(1+$J100)^(N$490-$K$490)))</f>
        <v>0</v>
      </c>
      <c r="O1808" s="357">
        <f>IF('PV Adoption'!K$4*(1/(1-'General Inputs'!$C$10))*$J1808*1000*$I1808 &lt;= ABS(($F1808-$E1808)*(1+$J100)^(O$490-$K$490)),'PV Adoption'!K$4*(1/(1-'General Inputs'!$C$10))*$J1808*1000*$I1808,ABS(($F1808-$E1808)*(1+$J100)^(O$490-$K$490)))</f>
        <v>0</v>
      </c>
      <c r="P1808" s="357">
        <f>IF('PV Adoption'!L$4*(1/(1-'General Inputs'!$C$10))*$J1808*1000*$I1808 &lt;= ABS(($F1808-$E1808)*(1+$J100)^(P$490-$K$490)),'PV Adoption'!L$4*(1/(1-'General Inputs'!$C$10))*$J1808*1000*$I1808,ABS(($F1808-$E1808)*(1+$J100)^(P$490-$K$490)))</f>
        <v>0</v>
      </c>
      <c r="Q1808" s="357">
        <f>IF('PV Adoption'!M$4*(1/(1-'General Inputs'!$C$10))*$J1808*1000*$I1808 &lt;= ABS(($F1808-$E1808)*(1+$J100)^(Q$490-$K$490)),'PV Adoption'!M$4*(1/(1-'General Inputs'!$C$10))*$J1808*1000*$I1808,ABS(($F1808-$E1808)*(1+$J100)^(Q$490-$K$490)))</f>
        <v>0</v>
      </c>
      <c r="R1808" s="357">
        <f>IF('PV Adoption'!N$4*(1/(1-'General Inputs'!$C$10))*$J1808*1000*$I1808 &lt;= ABS(($F1808-$E1808)*(1+$J100)^(R$490-$K$490)),'PV Adoption'!N$4*(1/(1-'General Inputs'!$C$10))*$J1808*1000*$I1808,ABS(($F1808-$E1808)*(1+$J100)^(R$490-$K$490)))</f>
        <v>0</v>
      </c>
      <c r="S1808" s="357">
        <f>IF('PV Adoption'!O$4*(1/(1-'General Inputs'!$C$10))*$J1808*1000*$I1808 &lt;= ABS(($F1808-$E1808)*(1+$J100)^(S$490-$K$490)),'PV Adoption'!O$4*(1/(1-'General Inputs'!$C$10))*$J1808*1000*$I1808,ABS(($F1808-$E1808)*(1+$J100)^(S$490-$K$490)))</f>
        <v>0</v>
      </c>
      <c r="T1808" s="357">
        <f>IF('PV Adoption'!P$4*(1/(1-'General Inputs'!$C$10))*$J1808*1000*$I1808 &lt;= ABS(($F1808-$E1808)*(1+$J100)^(T$490-$K$490)),'PV Adoption'!P$4*(1/(1-'General Inputs'!$C$10))*$J1808*1000*$I1808,ABS(($F1808-$E1808)*(1+$J100)^(T$490-$K$490)))</f>
        <v>0</v>
      </c>
      <c r="U1808" s="357">
        <f>IF('PV Adoption'!Q$4*(1/(1-'General Inputs'!$C$10))*$J1808*1000*$I1808 &lt;= ABS(($F1808-$E1808)*(1+$J100)^(U$490-$K$490)),'PV Adoption'!Q$4*(1/(1-'General Inputs'!$C$10))*$J1808*1000*$I1808,ABS(($F1808-$E1808)*(1+$J100)^(U$490-$K$490)))</f>
        <v>0</v>
      </c>
      <c r="V1808" s="357">
        <f>IF('PV Adoption'!R$4*(1/(1-'General Inputs'!$C$10))*$J1808*1000*$I1808 &lt;= ABS(($F1808-$E1808)*(1+$J100)^(V$490-$K$490)),'PV Adoption'!R$4*(1/(1-'General Inputs'!$C$10))*$J1808*1000*$I1808,ABS(($F1808-$E1808)*(1+$J100)^(V$490-$K$490)))</f>
        <v>0</v>
      </c>
      <c r="W1808" s="357">
        <f>IF('PV Adoption'!S$4*(1/(1-'General Inputs'!$C$10))*$J1808*1000*$I1808 &lt;= ABS(($F1808-$E1808)*(1+$J100)^(W$490-$K$490)),'PV Adoption'!S$4*(1/(1-'General Inputs'!$C$10))*$J1808*1000*$I1808,ABS(($F1808-$E1808)*(1+$J100)^(W$490-$K$490)))</f>
        <v>0</v>
      </c>
      <c r="X1808" s="357">
        <f>IF('PV Adoption'!T$4*(1/(1-'General Inputs'!$C$10))*$J1808*1000*$I1808 &lt;= ABS(($F1808-$E1808)*(1+$J100)^(X$490-$K$490)),'PV Adoption'!T$4*(1/(1-'General Inputs'!$C$10))*$J1808*1000*$I1808,ABS(($F1808-$E1808)*(1+$J100)^(X$490-$K$490)))</f>
        <v>0</v>
      </c>
      <c r="Y1808" s="357">
        <f>IF('PV Adoption'!U$4*(1/(1-'General Inputs'!$C$10))*$J1808*1000*$I1808 &lt;= ABS(($F1808-$E1808)*(1+$J100)^(Y$490-$K$490)),'PV Adoption'!U$4*(1/(1-'General Inputs'!$C$10))*$J1808*1000*$I1808,ABS(($F1808-$E1808)*(1+$J100)^(Y$490-$K$490)))</f>
        <v>0</v>
      </c>
      <c r="Z1808" s="357">
        <f>IF('PV Adoption'!V$4*(1/(1-'General Inputs'!$C$10))*$J1808*1000*$I1808 &lt;= ABS(($F1808-$E1808)*(1+$J100)^(Z$490-$K$490)),'PV Adoption'!V$4*(1/(1-'General Inputs'!$C$10))*$J1808*1000*$I1808,ABS(($F1808-$E1808)*(1+$J100)^(Z$490-$K$490)))</f>
        <v>0</v>
      </c>
      <c r="AA1808" s="357">
        <f>IF('PV Adoption'!W$4*(1/(1-'General Inputs'!$C$10))*$J1808*1000*$I1808 &lt;= ABS(($F1808-$E1808)*(1+$J100)^(AA$490-$K$490)),'PV Adoption'!W$4*(1/(1-'General Inputs'!$C$10))*$J1808*1000*$I1808,ABS(($F1808-$E1808)*(1+$J100)^(AA$490-$K$490)))</f>
        <v>0</v>
      </c>
      <c r="AB1808" s="357">
        <f>IF('PV Adoption'!X$4*(1/(1-'General Inputs'!$C$10))*$J1808*1000*$I1808 &lt;= ABS(($F1808-$E1808)*(1+$J100)^(AB$490-$K$490)),'PV Adoption'!X$4*(1/(1-'General Inputs'!$C$10))*$J1808*1000*$I1808,ABS(($F1808-$E1808)*(1+$J100)^(AB$490-$K$490)))</f>
        <v>0</v>
      </c>
      <c r="AC1808" s="357">
        <f>IF('PV Adoption'!Y$4*(1/(1-'General Inputs'!$C$10))*$J1808*1000*$I1808 &lt;= ABS(($F1808-$E1808)*(1+$J100)^(AC$490-$K$490)),'PV Adoption'!Y$4*(1/(1-'General Inputs'!$C$10))*$J1808*1000*$I1808,ABS(($F1808-$E1808)*(1+$J100)^(AC$490-$K$490)))</f>
        <v>0</v>
      </c>
      <c r="AD1808" s="357">
        <f>IF('PV Adoption'!Z$4*(1/(1-'General Inputs'!$C$10))*$J1808*1000*$I1808 &lt;= ABS(($F1808-$E1808)*(1+$J100)^(AD$490-$K$490)),'PV Adoption'!Z$4*(1/(1-'General Inputs'!$C$10))*$J1808*1000*$I1808,ABS(($F1808-$E1808)*(1+$J100)^(AD$490-$K$490)))</f>
        <v>0</v>
      </c>
      <c r="AE1808" s="357">
        <f>IF('PV Adoption'!AA$4*(1/(1-'General Inputs'!$C$10))*$J1808*1000*$I1808 &lt;= ABS(($F1808-$E1808)*(1+$J100)^(AE$490-$K$490)),'PV Adoption'!AA$4*(1/(1-'General Inputs'!$C$10))*$J1808*1000*$I1808,ABS(($F1808-$E1808)*(1+$J100)^(AE$490-$K$490)))</f>
        <v>0</v>
      </c>
      <c r="AF1808" s="357">
        <f>IF('PV Adoption'!AB$4*(1/(1-'General Inputs'!$C$10))*$J1808*1000*$I1808 &lt;= ABS(($F1808-$E1808)*(1+$J100)^(AF$490-$K$490)),'PV Adoption'!AB$4*(1/(1-'General Inputs'!$C$10))*$J1808*1000*$I1808,ABS(($F1808-$E1808)*(1+$J100)^(AF$490-$K$490)))</f>
        <v>0</v>
      </c>
      <c r="AG1808" s="357">
        <f>IF('PV Adoption'!AC$4*(1/(1-'General Inputs'!$C$10))*$J1808*1000*$I1808 &lt;= ABS(($F1808-$E1808)*(1+$J100)^(AG$490-$K$490)),'PV Adoption'!AC$4*(1/(1-'General Inputs'!$C$10))*$J1808*1000*$I1808,ABS(($F1808-$E1808)*(1+$J100)^(AG$490-$K$490)))</f>
        <v>0</v>
      </c>
      <c r="AH1808" s="357">
        <f>IF('PV Adoption'!AD$4*(1/(1-'General Inputs'!$C$10))*$J1808*1000*$I1808 &lt;= ABS(($F1808-$E1808)*(1+$J100)^(AH$490-$K$490)),'PV Adoption'!AD$4*(1/(1-'General Inputs'!$C$10))*$J1808*1000*$I1808,ABS(($F1808-$E1808)*(1+$J100)^(AH$490-$K$490)))</f>
        <v>0</v>
      </c>
      <c r="AI1808" s="357">
        <f>IF('PV Adoption'!AE$4*(1/(1-'General Inputs'!$C$10))*$J1808*1000*$I1808 &lt;= ABS(($F1808-$E1808)*(1+$J100)^(AI$490-$K$490)),'PV Adoption'!AE$4*(1/(1-'General Inputs'!$C$10))*$J1808*1000*$I1808,ABS(($F1808-$E1808)*(1+$J100)^(AI$490-$K$490)))</f>
        <v>0</v>
      </c>
      <c r="AJ1808" s="357">
        <f>IF('PV Adoption'!AF$4*(1/(1-'General Inputs'!$C$10))*$J1808*1000*$I1808 &lt;= ABS(($F1808-$E1808)*(1+$J100)^(AJ$490-$K$490)),'PV Adoption'!AF$4*(1/(1-'General Inputs'!$C$10))*$J1808*1000*$I1808,ABS(($F1808-$E1808)*(1+$J100)^(AJ$490-$K$490)))</f>
        <v>0</v>
      </c>
      <c r="AK1808" s="357">
        <v>0</v>
      </c>
      <c r="AL1808" s="357">
        <v>0</v>
      </c>
      <c r="AM1808" s="357">
        <v>0</v>
      </c>
    </row>
    <row r="1809" spans="1:39" x14ac:dyDescent="0.25">
      <c r="A1809" s="353" t="s">
        <v>400</v>
      </c>
      <c r="B1809" s="353" t="s">
        <v>400</v>
      </c>
      <c r="C1809" s="441">
        <f t="shared" ref="C1809:H1809" si="1260">C101</f>
        <v>1998.0000000000002</v>
      </c>
      <c r="D1809" s="441"/>
      <c r="E1809" s="441"/>
      <c r="F1809" s="441"/>
      <c r="G1809" s="441"/>
      <c r="H1809" s="441">
        <f t="shared" si="1260"/>
        <v>0</v>
      </c>
      <c r="I1809" s="470">
        <f>IFERROR(VLOOKUP(B1809,Coincidence!$B$2:$E$242,4,FALSE)*IF($G1809="Winter",'General Inputs'!$C$25,'General Inputs'!$C$24),IF($G1809="Winter",'General Inputs'!$C$25,'General Inputs'!$C$24))</f>
        <v>0.52140604400000001</v>
      </c>
      <c r="J1809" s="466">
        <f>'Nameplate by Substation'!H101</f>
        <v>7.3520242237776956E-3</v>
      </c>
      <c r="K1809" s="357">
        <f>IF('PV Adoption'!G$4*(1/(1-'General Inputs'!$C$10))*$J1809*1000*$I1809 &lt;= ABS(($F1809-$E1809)*(1+$J101)^(K$490-$K$490)),'PV Adoption'!G$4*(1/(1-'General Inputs'!$C$10))*$J1809*1000*$I1809,ABS(($F1809-$E1809)*(1+$J101)^(K$490-$K$490)))</f>
        <v>0</v>
      </c>
      <c r="L1809" s="357">
        <f>IF('PV Adoption'!H$4*(1/(1-'General Inputs'!$C$10))*$J1809*1000*$I1809 &lt;= ABS(($F1809-$E1809)*(1+$J101)^(L$490-$K$490)),'PV Adoption'!H$4*(1/(1-'General Inputs'!$C$10))*$J1809*1000*$I1809,ABS(($F1809-$E1809)*(1+$J101)^(L$490-$K$490)))</f>
        <v>0</v>
      </c>
      <c r="M1809" s="357">
        <f>IF('PV Adoption'!I$4*(1/(1-'General Inputs'!$C$10))*$J1809*1000*$I1809 &lt;= ABS(($F1809-$E1809)*(1+$J101)^(M$490-$K$490)),'PV Adoption'!I$4*(1/(1-'General Inputs'!$C$10))*$J1809*1000*$I1809,ABS(($F1809-$E1809)*(1+$J101)^(M$490-$K$490)))</f>
        <v>0</v>
      </c>
      <c r="N1809" s="357">
        <f>IF('PV Adoption'!J$4*(1/(1-'General Inputs'!$C$10))*$J1809*1000*$I1809 &lt;= ABS(($F1809-$E1809)*(1+$J101)^(N$490-$K$490)),'PV Adoption'!J$4*(1/(1-'General Inputs'!$C$10))*$J1809*1000*$I1809,ABS(($F1809-$E1809)*(1+$J101)^(N$490-$K$490)))</f>
        <v>0</v>
      </c>
      <c r="O1809" s="357">
        <f>IF('PV Adoption'!K$4*(1/(1-'General Inputs'!$C$10))*$J1809*1000*$I1809 &lt;= ABS(($F1809-$E1809)*(1+$J101)^(O$490-$K$490)),'PV Adoption'!K$4*(1/(1-'General Inputs'!$C$10))*$J1809*1000*$I1809,ABS(($F1809-$E1809)*(1+$J101)^(O$490-$K$490)))</f>
        <v>0</v>
      </c>
      <c r="P1809" s="357">
        <f>IF('PV Adoption'!L$4*(1/(1-'General Inputs'!$C$10))*$J1809*1000*$I1809 &lt;= ABS(($F1809-$E1809)*(1+$J101)^(P$490-$K$490)),'PV Adoption'!L$4*(1/(1-'General Inputs'!$C$10))*$J1809*1000*$I1809,ABS(($F1809-$E1809)*(1+$J101)^(P$490-$K$490)))</f>
        <v>0</v>
      </c>
      <c r="Q1809" s="357">
        <f>IF('PV Adoption'!M$4*(1/(1-'General Inputs'!$C$10))*$J1809*1000*$I1809 &lt;= ABS(($F1809-$E1809)*(1+$J101)^(Q$490-$K$490)),'PV Adoption'!M$4*(1/(1-'General Inputs'!$C$10))*$J1809*1000*$I1809,ABS(($F1809-$E1809)*(1+$J101)^(Q$490-$K$490)))</f>
        <v>0</v>
      </c>
      <c r="R1809" s="357">
        <f>IF('PV Adoption'!N$4*(1/(1-'General Inputs'!$C$10))*$J1809*1000*$I1809 &lt;= ABS(($F1809-$E1809)*(1+$J101)^(R$490-$K$490)),'PV Adoption'!N$4*(1/(1-'General Inputs'!$C$10))*$J1809*1000*$I1809,ABS(($F1809-$E1809)*(1+$J101)^(R$490-$K$490)))</f>
        <v>0</v>
      </c>
      <c r="S1809" s="357">
        <f>IF('PV Adoption'!O$4*(1/(1-'General Inputs'!$C$10))*$J1809*1000*$I1809 &lt;= ABS(($F1809-$E1809)*(1+$J101)^(S$490-$K$490)),'PV Adoption'!O$4*(1/(1-'General Inputs'!$C$10))*$J1809*1000*$I1809,ABS(($F1809-$E1809)*(1+$J101)^(S$490-$K$490)))</f>
        <v>0</v>
      </c>
      <c r="T1809" s="357">
        <f>IF('PV Adoption'!P$4*(1/(1-'General Inputs'!$C$10))*$J1809*1000*$I1809 &lt;= ABS(($F1809-$E1809)*(1+$J101)^(T$490-$K$490)),'PV Adoption'!P$4*(1/(1-'General Inputs'!$C$10))*$J1809*1000*$I1809,ABS(($F1809-$E1809)*(1+$J101)^(T$490-$K$490)))</f>
        <v>0</v>
      </c>
      <c r="U1809" s="357">
        <f>IF('PV Adoption'!Q$4*(1/(1-'General Inputs'!$C$10))*$J1809*1000*$I1809 &lt;= ABS(($F1809-$E1809)*(1+$J101)^(U$490-$K$490)),'PV Adoption'!Q$4*(1/(1-'General Inputs'!$C$10))*$J1809*1000*$I1809,ABS(($F1809-$E1809)*(1+$J101)^(U$490-$K$490)))</f>
        <v>0</v>
      </c>
      <c r="V1809" s="357">
        <f>IF('PV Adoption'!R$4*(1/(1-'General Inputs'!$C$10))*$J1809*1000*$I1809 &lt;= ABS(($F1809-$E1809)*(1+$J101)^(V$490-$K$490)),'PV Adoption'!R$4*(1/(1-'General Inputs'!$C$10))*$J1809*1000*$I1809,ABS(($F1809-$E1809)*(1+$J101)^(V$490-$K$490)))</f>
        <v>0</v>
      </c>
      <c r="W1809" s="357">
        <f>IF('PV Adoption'!S$4*(1/(1-'General Inputs'!$C$10))*$J1809*1000*$I1809 &lt;= ABS(($F1809-$E1809)*(1+$J101)^(W$490-$K$490)),'PV Adoption'!S$4*(1/(1-'General Inputs'!$C$10))*$J1809*1000*$I1809,ABS(($F1809-$E1809)*(1+$J101)^(W$490-$K$490)))</f>
        <v>0</v>
      </c>
      <c r="X1809" s="357">
        <f>IF('PV Adoption'!T$4*(1/(1-'General Inputs'!$C$10))*$J1809*1000*$I1809 &lt;= ABS(($F1809-$E1809)*(1+$J101)^(X$490-$K$490)),'PV Adoption'!T$4*(1/(1-'General Inputs'!$C$10))*$J1809*1000*$I1809,ABS(($F1809-$E1809)*(1+$J101)^(X$490-$K$490)))</f>
        <v>0</v>
      </c>
      <c r="Y1809" s="357">
        <f>IF('PV Adoption'!U$4*(1/(1-'General Inputs'!$C$10))*$J1809*1000*$I1809 &lt;= ABS(($F1809-$E1809)*(1+$J101)^(Y$490-$K$490)),'PV Adoption'!U$4*(1/(1-'General Inputs'!$C$10))*$J1809*1000*$I1809,ABS(($F1809-$E1809)*(1+$J101)^(Y$490-$K$490)))</f>
        <v>0</v>
      </c>
      <c r="Z1809" s="357">
        <f>IF('PV Adoption'!V$4*(1/(1-'General Inputs'!$C$10))*$J1809*1000*$I1809 &lt;= ABS(($F1809-$E1809)*(1+$J101)^(Z$490-$K$490)),'PV Adoption'!V$4*(1/(1-'General Inputs'!$C$10))*$J1809*1000*$I1809,ABS(($F1809-$E1809)*(1+$J101)^(Z$490-$K$490)))</f>
        <v>0</v>
      </c>
      <c r="AA1809" s="357">
        <f>IF('PV Adoption'!W$4*(1/(1-'General Inputs'!$C$10))*$J1809*1000*$I1809 &lt;= ABS(($F1809-$E1809)*(1+$J101)^(AA$490-$K$490)),'PV Adoption'!W$4*(1/(1-'General Inputs'!$C$10))*$J1809*1000*$I1809,ABS(($F1809-$E1809)*(1+$J101)^(AA$490-$K$490)))</f>
        <v>0</v>
      </c>
      <c r="AB1809" s="357">
        <f>IF('PV Adoption'!X$4*(1/(1-'General Inputs'!$C$10))*$J1809*1000*$I1809 &lt;= ABS(($F1809-$E1809)*(1+$J101)^(AB$490-$K$490)),'PV Adoption'!X$4*(1/(1-'General Inputs'!$C$10))*$J1809*1000*$I1809,ABS(($F1809-$E1809)*(1+$J101)^(AB$490-$K$490)))</f>
        <v>0</v>
      </c>
      <c r="AC1809" s="357">
        <f>IF('PV Adoption'!Y$4*(1/(1-'General Inputs'!$C$10))*$J1809*1000*$I1809 &lt;= ABS(($F1809-$E1809)*(1+$J101)^(AC$490-$K$490)),'PV Adoption'!Y$4*(1/(1-'General Inputs'!$C$10))*$J1809*1000*$I1809,ABS(($F1809-$E1809)*(1+$J101)^(AC$490-$K$490)))</f>
        <v>0</v>
      </c>
      <c r="AD1809" s="357">
        <f>IF('PV Adoption'!Z$4*(1/(1-'General Inputs'!$C$10))*$J1809*1000*$I1809 &lt;= ABS(($F1809-$E1809)*(1+$J101)^(AD$490-$K$490)),'PV Adoption'!Z$4*(1/(1-'General Inputs'!$C$10))*$J1809*1000*$I1809,ABS(($F1809-$E1809)*(1+$J101)^(AD$490-$K$490)))</f>
        <v>0</v>
      </c>
      <c r="AE1809" s="357">
        <f>IF('PV Adoption'!AA$4*(1/(1-'General Inputs'!$C$10))*$J1809*1000*$I1809 &lt;= ABS(($F1809-$E1809)*(1+$J101)^(AE$490-$K$490)),'PV Adoption'!AA$4*(1/(1-'General Inputs'!$C$10))*$J1809*1000*$I1809,ABS(($F1809-$E1809)*(1+$J101)^(AE$490-$K$490)))</f>
        <v>0</v>
      </c>
      <c r="AF1809" s="357">
        <f>IF('PV Adoption'!AB$4*(1/(1-'General Inputs'!$C$10))*$J1809*1000*$I1809 &lt;= ABS(($F1809-$E1809)*(1+$J101)^(AF$490-$K$490)),'PV Adoption'!AB$4*(1/(1-'General Inputs'!$C$10))*$J1809*1000*$I1809,ABS(($F1809-$E1809)*(1+$J101)^(AF$490-$K$490)))</f>
        <v>0</v>
      </c>
      <c r="AG1809" s="357">
        <f>IF('PV Adoption'!AC$4*(1/(1-'General Inputs'!$C$10))*$J1809*1000*$I1809 &lt;= ABS(($F1809-$E1809)*(1+$J101)^(AG$490-$K$490)),'PV Adoption'!AC$4*(1/(1-'General Inputs'!$C$10))*$J1809*1000*$I1809,ABS(($F1809-$E1809)*(1+$J101)^(AG$490-$K$490)))</f>
        <v>0</v>
      </c>
      <c r="AH1809" s="357">
        <f>IF('PV Adoption'!AD$4*(1/(1-'General Inputs'!$C$10))*$J1809*1000*$I1809 &lt;= ABS(($F1809-$E1809)*(1+$J101)^(AH$490-$K$490)),'PV Adoption'!AD$4*(1/(1-'General Inputs'!$C$10))*$J1809*1000*$I1809,ABS(($F1809-$E1809)*(1+$J101)^(AH$490-$K$490)))</f>
        <v>0</v>
      </c>
      <c r="AI1809" s="357">
        <f>IF('PV Adoption'!AE$4*(1/(1-'General Inputs'!$C$10))*$J1809*1000*$I1809 &lt;= ABS(($F1809-$E1809)*(1+$J101)^(AI$490-$K$490)),'PV Adoption'!AE$4*(1/(1-'General Inputs'!$C$10))*$J1809*1000*$I1809,ABS(($F1809-$E1809)*(1+$J101)^(AI$490-$K$490)))</f>
        <v>0</v>
      </c>
      <c r="AJ1809" s="357">
        <f>IF('PV Adoption'!AF$4*(1/(1-'General Inputs'!$C$10))*$J1809*1000*$I1809 &lt;= ABS(($F1809-$E1809)*(1+$J101)^(AJ$490-$K$490)),'PV Adoption'!AF$4*(1/(1-'General Inputs'!$C$10))*$J1809*1000*$I1809,ABS(($F1809-$E1809)*(1+$J101)^(AJ$490-$K$490)))</f>
        <v>0</v>
      </c>
      <c r="AK1809" s="357">
        <v>0</v>
      </c>
      <c r="AL1809" s="357">
        <v>0</v>
      </c>
      <c r="AM1809" s="357">
        <v>0</v>
      </c>
    </row>
    <row r="1810" spans="1:39" x14ac:dyDescent="0.25">
      <c r="A1810" s="353" t="s">
        <v>334</v>
      </c>
      <c r="B1810" s="353" t="s">
        <v>334</v>
      </c>
      <c r="C1810" s="441">
        <f t="shared" ref="C1810:H1810" si="1261">C102</f>
        <v>500</v>
      </c>
      <c r="D1810" s="441"/>
      <c r="E1810" s="441"/>
      <c r="F1810" s="441"/>
      <c r="G1810" s="441"/>
      <c r="H1810" s="441">
        <f t="shared" si="1261"/>
        <v>0</v>
      </c>
      <c r="I1810" s="470">
        <f>IFERROR(VLOOKUP(B1810,Coincidence!$B$2:$E$242,4,FALSE)*IF($G1810="Winter",'General Inputs'!$C$25,'General Inputs'!$C$24),IF($G1810="Winter",'General Inputs'!$C$25,'General Inputs'!$C$24))</f>
        <v>0.52140604400000001</v>
      </c>
      <c r="J1810" s="466">
        <f>'Nameplate by Substation'!H102</f>
        <v>2.9488763624996712E-4</v>
      </c>
      <c r="K1810" s="357">
        <f>IF('PV Adoption'!G$4*(1/(1-'General Inputs'!$C$10))*$J1810*1000*$I1810 &lt;= ABS(($F1810-$E1810)*(1+$J102)^(K$490-$K$490)),'PV Adoption'!G$4*(1/(1-'General Inputs'!$C$10))*$J1810*1000*$I1810,ABS(($F1810-$E1810)*(1+$J102)^(K$490-$K$490)))</f>
        <v>0</v>
      </c>
      <c r="L1810" s="357">
        <f>IF('PV Adoption'!H$4*(1/(1-'General Inputs'!$C$10))*$J1810*1000*$I1810 &lt;= ABS(($F1810-$E1810)*(1+$J102)^(L$490-$K$490)),'PV Adoption'!H$4*(1/(1-'General Inputs'!$C$10))*$J1810*1000*$I1810,ABS(($F1810-$E1810)*(1+$J102)^(L$490-$K$490)))</f>
        <v>0</v>
      </c>
      <c r="M1810" s="357">
        <f>IF('PV Adoption'!I$4*(1/(1-'General Inputs'!$C$10))*$J1810*1000*$I1810 &lt;= ABS(($F1810-$E1810)*(1+$J102)^(M$490-$K$490)),'PV Adoption'!I$4*(1/(1-'General Inputs'!$C$10))*$J1810*1000*$I1810,ABS(($F1810-$E1810)*(1+$J102)^(M$490-$K$490)))</f>
        <v>0</v>
      </c>
      <c r="N1810" s="357">
        <f>IF('PV Adoption'!J$4*(1/(1-'General Inputs'!$C$10))*$J1810*1000*$I1810 &lt;= ABS(($F1810-$E1810)*(1+$J102)^(N$490-$K$490)),'PV Adoption'!J$4*(1/(1-'General Inputs'!$C$10))*$J1810*1000*$I1810,ABS(($F1810-$E1810)*(1+$J102)^(N$490-$K$490)))</f>
        <v>0</v>
      </c>
      <c r="O1810" s="357">
        <f>IF('PV Adoption'!K$4*(1/(1-'General Inputs'!$C$10))*$J1810*1000*$I1810 &lt;= ABS(($F1810-$E1810)*(1+$J102)^(O$490-$K$490)),'PV Adoption'!K$4*(1/(1-'General Inputs'!$C$10))*$J1810*1000*$I1810,ABS(($F1810-$E1810)*(1+$J102)^(O$490-$K$490)))</f>
        <v>0</v>
      </c>
      <c r="P1810" s="357">
        <f>IF('PV Adoption'!L$4*(1/(1-'General Inputs'!$C$10))*$J1810*1000*$I1810 &lt;= ABS(($F1810-$E1810)*(1+$J102)^(P$490-$K$490)),'PV Adoption'!L$4*(1/(1-'General Inputs'!$C$10))*$J1810*1000*$I1810,ABS(($F1810-$E1810)*(1+$J102)^(P$490-$K$490)))</f>
        <v>0</v>
      </c>
      <c r="Q1810" s="357">
        <f>IF('PV Adoption'!M$4*(1/(1-'General Inputs'!$C$10))*$J1810*1000*$I1810 &lt;= ABS(($F1810-$E1810)*(1+$J102)^(Q$490-$K$490)),'PV Adoption'!M$4*(1/(1-'General Inputs'!$C$10))*$J1810*1000*$I1810,ABS(($F1810-$E1810)*(1+$J102)^(Q$490-$K$490)))</f>
        <v>0</v>
      </c>
      <c r="R1810" s="357">
        <f>IF('PV Adoption'!N$4*(1/(1-'General Inputs'!$C$10))*$J1810*1000*$I1810 &lt;= ABS(($F1810-$E1810)*(1+$J102)^(R$490-$K$490)),'PV Adoption'!N$4*(1/(1-'General Inputs'!$C$10))*$J1810*1000*$I1810,ABS(($F1810-$E1810)*(1+$J102)^(R$490-$K$490)))</f>
        <v>0</v>
      </c>
      <c r="S1810" s="357">
        <f>IF('PV Adoption'!O$4*(1/(1-'General Inputs'!$C$10))*$J1810*1000*$I1810 &lt;= ABS(($F1810-$E1810)*(1+$J102)^(S$490-$K$490)),'PV Adoption'!O$4*(1/(1-'General Inputs'!$C$10))*$J1810*1000*$I1810,ABS(($F1810-$E1810)*(1+$J102)^(S$490-$K$490)))</f>
        <v>0</v>
      </c>
      <c r="T1810" s="357">
        <f>IF('PV Adoption'!P$4*(1/(1-'General Inputs'!$C$10))*$J1810*1000*$I1810 &lt;= ABS(($F1810-$E1810)*(1+$J102)^(T$490-$K$490)),'PV Adoption'!P$4*(1/(1-'General Inputs'!$C$10))*$J1810*1000*$I1810,ABS(($F1810-$E1810)*(1+$J102)^(T$490-$K$490)))</f>
        <v>0</v>
      </c>
      <c r="U1810" s="357">
        <f>IF('PV Adoption'!Q$4*(1/(1-'General Inputs'!$C$10))*$J1810*1000*$I1810 &lt;= ABS(($F1810-$E1810)*(1+$J102)^(U$490-$K$490)),'PV Adoption'!Q$4*(1/(1-'General Inputs'!$C$10))*$J1810*1000*$I1810,ABS(($F1810-$E1810)*(1+$J102)^(U$490-$K$490)))</f>
        <v>0</v>
      </c>
      <c r="V1810" s="357">
        <f>IF('PV Adoption'!R$4*(1/(1-'General Inputs'!$C$10))*$J1810*1000*$I1810 &lt;= ABS(($F1810-$E1810)*(1+$J102)^(V$490-$K$490)),'PV Adoption'!R$4*(1/(1-'General Inputs'!$C$10))*$J1810*1000*$I1810,ABS(($F1810-$E1810)*(1+$J102)^(V$490-$K$490)))</f>
        <v>0</v>
      </c>
      <c r="W1810" s="357">
        <f>IF('PV Adoption'!S$4*(1/(1-'General Inputs'!$C$10))*$J1810*1000*$I1810 &lt;= ABS(($F1810-$E1810)*(1+$J102)^(W$490-$K$490)),'PV Adoption'!S$4*(1/(1-'General Inputs'!$C$10))*$J1810*1000*$I1810,ABS(($F1810-$E1810)*(1+$J102)^(W$490-$K$490)))</f>
        <v>0</v>
      </c>
      <c r="X1810" s="357">
        <f>IF('PV Adoption'!T$4*(1/(1-'General Inputs'!$C$10))*$J1810*1000*$I1810 &lt;= ABS(($F1810-$E1810)*(1+$J102)^(X$490-$K$490)),'PV Adoption'!T$4*(1/(1-'General Inputs'!$C$10))*$J1810*1000*$I1810,ABS(($F1810-$E1810)*(1+$J102)^(X$490-$K$490)))</f>
        <v>0</v>
      </c>
      <c r="Y1810" s="357">
        <f>IF('PV Adoption'!U$4*(1/(1-'General Inputs'!$C$10))*$J1810*1000*$I1810 &lt;= ABS(($F1810-$E1810)*(1+$J102)^(Y$490-$K$490)),'PV Adoption'!U$4*(1/(1-'General Inputs'!$C$10))*$J1810*1000*$I1810,ABS(($F1810-$E1810)*(1+$J102)^(Y$490-$K$490)))</f>
        <v>0</v>
      </c>
      <c r="Z1810" s="357">
        <f>IF('PV Adoption'!V$4*(1/(1-'General Inputs'!$C$10))*$J1810*1000*$I1810 &lt;= ABS(($F1810-$E1810)*(1+$J102)^(Z$490-$K$490)),'PV Adoption'!V$4*(1/(1-'General Inputs'!$C$10))*$J1810*1000*$I1810,ABS(($F1810-$E1810)*(1+$J102)^(Z$490-$K$490)))</f>
        <v>0</v>
      </c>
      <c r="AA1810" s="357">
        <f>IF('PV Adoption'!W$4*(1/(1-'General Inputs'!$C$10))*$J1810*1000*$I1810 &lt;= ABS(($F1810-$E1810)*(1+$J102)^(AA$490-$K$490)),'PV Adoption'!W$4*(1/(1-'General Inputs'!$C$10))*$J1810*1000*$I1810,ABS(($F1810-$E1810)*(1+$J102)^(AA$490-$K$490)))</f>
        <v>0</v>
      </c>
      <c r="AB1810" s="357">
        <f>IF('PV Adoption'!X$4*(1/(1-'General Inputs'!$C$10))*$J1810*1000*$I1810 &lt;= ABS(($F1810-$E1810)*(1+$J102)^(AB$490-$K$490)),'PV Adoption'!X$4*(1/(1-'General Inputs'!$C$10))*$J1810*1000*$I1810,ABS(($F1810-$E1810)*(1+$J102)^(AB$490-$K$490)))</f>
        <v>0</v>
      </c>
      <c r="AC1810" s="357">
        <f>IF('PV Adoption'!Y$4*(1/(1-'General Inputs'!$C$10))*$J1810*1000*$I1810 &lt;= ABS(($F1810-$E1810)*(1+$J102)^(AC$490-$K$490)),'PV Adoption'!Y$4*(1/(1-'General Inputs'!$C$10))*$J1810*1000*$I1810,ABS(($F1810-$E1810)*(1+$J102)^(AC$490-$K$490)))</f>
        <v>0</v>
      </c>
      <c r="AD1810" s="357">
        <f>IF('PV Adoption'!Z$4*(1/(1-'General Inputs'!$C$10))*$J1810*1000*$I1810 &lt;= ABS(($F1810-$E1810)*(1+$J102)^(AD$490-$K$490)),'PV Adoption'!Z$4*(1/(1-'General Inputs'!$C$10))*$J1810*1000*$I1810,ABS(($F1810-$E1810)*(1+$J102)^(AD$490-$K$490)))</f>
        <v>0</v>
      </c>
      <c r="AE1810" s="357">
        <f>IF('PV Adoption'!AA$4*(1/(1-'General Inputs'!$C$10))*$J1810*1000*$I1810 &lt;= ABS(($F1810-$E1810)*(1+$J102)^(AE$490-$K$490)),'PV Adoption'!AA$4*(1/(1-'General Inputs'!$C$10))*$J1810*1000*$I1810,ABS(($F1810-$E1810)*(1+$J102)^(AE$490-$K$490)))</f>
        <v>0</v>
      </c>
      <c r="AF1810" s="357">
        <f>IF('PV Adoption'!AB$4*(1/(1-'General Inputs'!$C$10))*$J1810*1000*$I1810 &lt;= ABS(($F1810-$E1810)*(1+$J102)^(AF$490-$K$490)),'PV Adoption'!AB$4*(1/(1-'General Inputs'!$C$10))*$J1810*1000*$I1810,ABS(($F1810-$E1810)*(1+$J102)^(AF$490-$K$490)))</f>
        <v>0</v>
      </c>
      <c r="AG1810" s="357">
        <f>IF('PV Adoption'!AC$4*(1/(1-'General Inputs'!$C$10))*$J1810*1000*$I1810 &lt;= ABS(($F1810-$E1810)*(1+$J102)^(AG$490-$K$490)),'PV Adoption'!AC$4*(1/(1-'General Inputs'!$C$10))*$J1810*1000*$I1810,ABS(($F1810-$E1810)*(1+$J102)^(AG$490-$K$490)))</f>
        <v>0</v>
      </c>
      <c r="AH1810" s="357">
        <f>IF('PV Adoption'!AD$4*(1/(1-'General Inputs'!$C$10))*$J1810*1000*$I1810 &lt;= ABS(($F1810-$E1810)*(1+$J102)^(AH$490-$K$490)),'PV Adoption'!AD$4*(1/(1-'General Inputs'!$C$10))*$J1810*1000*$I1810,ABS(($F1810-$E1810)*(1+$J102)^(AH$490-$K$490)))</f>
        <v>0</v>
      </c>
      <c r="AI1810" s="357">
        <f>IF('PV Adoption'!AE$4*(1/(1-'General Inputs'!$C$10))*$J1810*1000*$I1810 &lt;= ABS(($F1810-$E1810)*(1+$J102)^(AI$490-$K$490)),'PV Adoption'!AE$4*(1/(1-'General Inputs'!$C$10))*$J1810*1000*$I1810,ABS(($F1810-$E1810)*(1+$J102)^(AI$490-$K$490)))</f>
        <v>0</v>
      </c>
      <c r="AJ1810" s="357">
        <f>IF('PV Adoption'!AF$4*(1/(1-'General Inputs'!$C$10))*$J1810*1000*$I1810 &lt;= ABS(($F1810-$E1810)*(1+$J102)^(AJ$490-$K$490)),'PV Adoption'!AF$4*(1/(1-'General Inputs'!$C$10))*$J1810*1000*$I1810,ABS(($F1810-$E1810)*(1+$J102)^(AJ$490-$K$490)))</f>
        <v>0</v>
      </c>
      <c r="AK1810" s="357">
        <v>17.631705492436222</v>
      </c>
      <c r="AL1810" s="357">
        <v>17.617691805094772</v>
      </c>
      <c r="AM1810" s="357">
        <v>17.60368925583823</v>
      </c>
    </row>
    <row r="1811" spans="1:39" x14ac:dyDescent="0.25">
      <c r="A1811" s="353" t="s">
        <v>420</v>
      </c>
      <c r="B1811" s="353" t="s">
        <v>421</v>
      </c>
      <c r="C1811" s="441">
        <f t="shared" ref="C1811:H1811" si="1262">C103</f>
        <v>6250</v>
      </c>
      <c r="D1811" s="441"/>
      <c r="E1811" s="441"/>
      <c r="F1811" s="441"/>
      <c r="G1811" s="441"/>
      <c r="H1811" s="441">
        <f t="shared" si="1262"/>
        <v>0</v>
      </c>
      <c r="I1811" s="470">
        <f>IFERROR(VLOOKUP(B1811,Coincidence!$B$2:$E$242,4,FALSE)*IF($G1811="Winter",'General Inputs'!$C$25,'General Inputs'!$C$24),IF($G1811="Winter",'General Inputs'!$C$25,'General Inputs'!$C$24))</f>
        <v>0.52140604400000001</v>
      </c>
      <c r="J1811" s="466">
        <f>'Nameplate by Substation'!H103</f>
        <v>1.7801390913058167E-3</v>
      </c>
      <c r="K1811" s="357">
        <f>IF('PV Adoption'!G$4*(1/(1-'General Inputs'!$C$10))*$J1811*1000*$I1811 &lt;= ABS(($F1811-$E1811)*(1+$J103)^(K$490-$K$490)),'PV Adoption'!G$4*(1/(1-'General Inputs'!$C$10))*$J1811*1000*$I1811,ABS(($F1811-$E1811)*(1+$J103)^(K$490-$K$490)))</f>
        <v>0</v>
      </c>
      <c r="L1811" s="357">
        <f>IF('PV Adoption'!H$4*(1/(1-'General Inputs'!$C$10))*$J1811*1000*$I1811 &lt;= ABS(($F1811-$E1811)*(1+$J103)^(L$490-$K$490)),'PV Adoption'!H$4*(1/(1-'General Inputs'!$C$10))*$J1811*1000*$I1811,ABS(($F1811-$E1811)*(1+$J103)^(L$490-$K$490)))</f>
        <v>0</v>
      </c>
      <c r="M1811" s="357">
        <f>IF('PV Adoption'!I$4*(1/(1-'General Inputs'!$C$10))*$J1811*1000*$I1811 &lt;= ABS(($F1811-$E1811)*(1+$J103)^(M$490-$K$490)),'PV Adoption'!I$4*(1/(1-'General Inputs'!$C$10))*$J1811*1000*$I1811,ABS(($F1811-$E1811)*(1+$J103)^(M$490-$K$490)))</f>
        <v>0</v>
      </c>
      <c r="N1811" s="357">
        <f>IF('PV Adoption'!J$4*(1/(1-'General Inputs'!$C$10))*$J1811*1000*$I1811 &lt;= ABS(($F1811-$E1811)*(1+$J103)^(N$490-$K$490)),'PV Adoption'!J$4*(1/(1-'General Inputs'!$C$10))*$J1811*1000*$I1811,ABS(($F1811-$E1811)*(1+$J103)^(N$490-$K$490)))</f>
        <v>0</v>
      </c>
      <c r="O1811" s="357">
        <f>IF('PV Adoption'!K$4*(1/(1-'General Inputs'!$C$10))*$J1811*1000*$I1811 &lt;= ABS(($F1811-$E1811)*(1+$J103)^(O$490-$K$490)),'PV Adoption'!K$4*(1/(1-'General Inputs'!$C$10))*$J1811*1000*$I1811,ABS(($F1811-$E1811)*(1+$J103)^(O$490-$K$490)))</f>
        <v>0</v>
      </c>
      <c r="P1811" s="357">
        <f>IF('PV Adoption'!L$4*(1/(1-'General Inputs'!$C$10))*$J1811*1000*$I1811 &lt;= ABS(($F1811-$E1811)*(1+$J103)^(P$490-$K$490)),'PV Adoption'!L$4*(1/(1-'General Inputs'!$C$10))*$J1811*1000*$I1811,ABS(($F1811-$E1811)*(1+$J103)^(P$490-$K$490)))</f>
        <v>0</v>
      </c>
      <c r="Q1811" s="357">
        <f>IF('PV Adoption'!M$4*(1/(1-'General Inputs'!$C$10))*$J1811*1000*$I1811 &lt;= ABS(($F1811-$E1811)*(1+$J103)^(Q$490-$K$490)),'PV Adoption'!M$4*(1/(1-'General Inputs'!$C$10))*$J1811*1000*$I1811,ABS(($F1811-$E1811)*(1+$J103)^(Q$490-$K$490)))</f>
        <v>0</v>
      </c>
      <c r="R1811" s="357">
        <f>IF('PV Adoption'!N$4*(1/(1-'General Inputs'!$C$10))*$J1811*1000*$I1811 &lt;= ABS(($F1811-$E1811)*(1+$J103)^(R$490-$K$490)),'PV Adoption'!N$4*(1/(1-'General Inputs'!$C$10))*$J1811*1000*$I1811,ABS(($F1811-$E1811)*(1+$J103)^(R$490-$K$490)))</f>
        <v>0</v>
      </c>
      <c r="S1811" s="357">
        <f>IF('PV Adoption'!O$4*(1/(1-'General Inputs'!$C$10))*$J1811*1000*$I1811 &lt;= ABS(($F1811-$E1811)*(1+$J103)^(S$490-$K$490)),'PV Adoption'!O$4*(1/(1-'General Inputs'!$C$10))*$J1811*1000*$I1811,ABS(($F1811-$E1811)*(1+$J103)^(S$490-$K$490)))</f>
        <v>0</v>
      </c>
      <c r="T1811" s="357">
        <f>IF('PV Adoption'!P$4*(1/(1-'General Inputs'!$C$10))*$J1811*1000*$I1811 &lt;= ABS(($F1811-$E1811)*(1+$J103)^(T$490-$K$490)),'PV Adoption'!P$4*(1/(1-'General Inputs'!$C$10))*$J1811*1000*$I1811,ABS(($F1811-$E1811)*(1+$J103)^(T$490-$K$490)))</f>
        <v>0</v>
      </c>
      <c r="U1811" s="357">
        <f>IF('PV Adoption'!Q$4*(1/(1-'General Inputs'!$C$10))*$J1811*1000*$I1811 &lt;= ABS(($F1811-$E1811)*(1+$J103)^(U$490-$K$490)),'PV Adoption'!Q$4*(1/(1-'General Inputs'!$C$10))*$J1811*1000*$I1811,ABS(($F1811-$E1811)*(1+$J103)^(U$490-$K$490)))</f>
        <v>0</v>
      </c>
      <c r="V1811" s="357">
        <f>IF('PV Adoption'!R$4*(1/(1-'General Inputs'!$C$10))*$J1811*1000*$I1811 &lt;= ABS(($F1811-$E1811)*(1+$J103)^(V$490-$K$490)),'PV Adoption'!R$4*(1/(1-'General Inputs'!$C$10))*$J1811*1000*$I1811,ABS(($F1811-$E1811)*(1+$J103)^(V$490-$K$490)))</f>
        <v>0</v>
      </c>
      <c r="W1811" s="357">
        <f>IF('PV Adoption'!S$4*(1/(1-'General Inputs'!$C$10))*$J1811*1000*$I1811 &lt;= ABS(($F1811-$E1811)*(1+$J103)^(W$490-$K$490)),'PV Adoption'!S$4*(1/(1-'General Inputs'!$C$10))*$J1811*1000*$I1811,ABS(($F1811-$E1811)*(1+$J103)^(W$490-$K$490)))</f>
        <v>0</v>
      </c>
      <c r="X1811" s="357">
        <f>IF('PV Adoption'!T$4*(1/(1-'General Inputs'!$C$10))*$J1811*1000*$I1811 &lt;= ABS(($F1811-$E1811)*(1+$J103)^(X$490-$K$490)),'PV Adoption'!T$4*(1/(1-'General Inputs'!$C$10))*$J1811*1000*$I1811,ABS(($F1811-$E1811)*(1+$J103)^(X$490-$K$490)))</f>
        <v>0</v>
      </c>
      <c r="Y1811" s="357">
        <f>IF('PV Adoption'!U$4*(1/(1-'General Inputs'!$C$10))*$J1811*1000*$I1811 &lt;= ABS(($F1811-$E1811)*(1+$J103)^(Y$490-$K$490)),'PV Adoption'!U$4*(1/(1-'General Inputs'!$C$10))*$J1811*1000*$I1811,ABS(($F1811-$E1811)*(1+$J103)^(Y$490-$K$490)))</f>
        <v>0</v>
      </c>
      <c r="Z1811" s="357">
        <f>IF('PV Adoption'!V$4*(1/(1-'General Inputs'!$C$10))*$J1811*1000*$I1811 &lt;= ABS(($F1811-$E1811)*(1+$J103)^(Z$490-$K$490)),'PV Adoption'!V$4*(1/(1-'General Inputs'!$C$10))*$J1811*1000*$I1811,ABS(($F1811-$E1811)*(1+$J103)^(Z$490-$K$490)))</f>
        <v>0</v>
      </c>
      <c r="AA1811" s="357">
        <f>IF('PV Adoption'!W$4*(1/(1-'General Inputs'!$C$10))*$J1811*1000*$I1811 &lt;= ABS(($F1811-$E1811)*(1+$J103)^(AA$490-$K$490)),'PV Adoption'!W$4*(1/(1-'General Inputs'!$C$10))*$J1811*1000*$I1811,ABS(($F1811-$E1811)*(1+$J103)^(AA$490-$K$490)))</f>
        <v>0</v>
      </c>
      <c r="AB1811" s="357">
        <f>IF('PV Adoption'!X$4*(1/(1-'General Inputs'!$C$10))*$J1811*1000*$I1811 &lt;= ABS(($F1811-$E1811)*(1+$J103)^(AB$490-$K$490)),'PV Adoption'!X$4*(1/(1-'General Inputs'!$C$10))*$J1811*1000*$I1811,ABS(($F1811-$E1811)*(1+$J103)^(AB$490-$K$490)))</f>
        <v>0</v>
      </c>
      <c r="AC1811" s="357">
        <f>IF('PV Adoption'!Y$4*(1/(1-'General Inputs'!$C$10))*$J1811*1000*$I1811 &lt;= ABS(($F1811-$E1811)*(1+$J103)^(AC$490-$K$490)),'PV Adoption'!Y$4*(1/(1-'General Inputs'!$C$10))*$J1811*1000*$I1811,ABS(($F1811-$E1811)*(1+$J103)^(AC$490-$K$490)))</f>
        <v>0</v>
      </c>
      <c r="AD1811" s="357">
        <f>IF('PV Adoption'!Z$4*(1/(1-'General Inputs'!$C$10))*$J1811*1000*$I1811 &lt;= ABS(($F1811-$E1811)*(1+$J103)^(AD$490-$K$490)),'PV Adoption'!Z$4*(1/(1-'General Inputs'!$C$10))*$J1811*1000*$I1811,ABS(($F1811-$E1811)*(1+$J103)^(AD$490-$K$490)))</f>
        <v>0</v>
      </c>
      <c r="AE1811" s="357">
        <f>IF('PV Adoption'!AA$4*(1/(1-'General Inputs'!$C$10))*$J1811*1000*$I1811 &lt;= ABS(($F1811-$E1811)*(1+$J103)^(AE$490-$K$490)),'PV Adoption'!AA$4*(1/(1-'General Inputs'!$C$10))*$J1811*1000*$I1811,ABS(($F1811-$E1811)*(1+$J103)^(AE$490-$K$490)))</f>
        <v>0</v>
      </c>
      <c r="AF1811" s="357">
        <f>IF('PV Adoption'!AB$4*(1/(1-'General Inputs'!$C$10))*$J1811*1000*$I1811 &lt;= ABS(($F1811-$E1811)*(1+$J103)^(AF$490-$K$490)),'PV Adoption'!AB$4*(1/(1-'General Inputs'!$C$10))*$J1811*1000*$I1811,ABS(($F1811-$E1811)*(1+$J103)^(AF$490-$K$490)))</f>
        <v>0</v>
      </c>
      <c r="AG1811" s="357">
        <f>IF('PV Adoption'!AC$4*(1/(1-'General Inputs'!$C$10))*$J1811*1000*$I1811 &lt;= ABS(($F1811-$E1811)*(1+$J103)^(AG$490-$K$490)),'PV Adoption'!AC$4*(1/(1-'General Inputs'!$C$10))*$J1811*1000*$I1811,ABS(($F1811-$E1811)*(1+$J103)^(AG$490-$K$490)))</f>
        <v>0</v>
      </c>
      <c r="AH1811" s="357">
        <f>IF('PV Adoption'!AD$4*(1/(1-'General Inputs'!$C$10))*$J1811*1000*$I1811 &lt;= ABS(($F1811-$E1811)*(1+$J103)^(AH$490-$K$490)),'PV Adoption'!AD$4*(1/(1-'General Inputs'!$C$10))*$J1811*1000*$I1811,ABS(($F1811-$E1811)*(1+$J103)^(AH$490-$K$490)))</f>
        <v>0</v>
      </c>
      <c r="AI1811" s="357">
        <f>IF('PV Adoption'!AE$4*(1/(1-'General Inputs'!$C$10))*$J1811*1000*$I1811 &lt;= ABS(($F1811-$E1811)*(1+$J103)^(AI$490-$K$490)),'PV Adoption'!AE$4*(1/(1-'General Inputs'!$C$10))*$J1811*1000*$I1811,ABS(($F1811-$E1811)*(1+$J103)^(AI$490-$K$490)))</f>
        <v>0</v>
      </c>
      <c r="AJ1811" s="357">
        <f>IF('PV Adoption'!AF$4*(1/(1-'General Inputs'!$C$10))*$J1811*1000*$I1811 &lt;= ABS(($F1811-$E1811)*(1+$J103)^(AJ$490-$K$490)),'PV Adoption'!AF$4*(1/(1-'General Inputs'!$C$10))*$J1811*1000*$I1811,ABS(($F1811-$E1811)*(1+$J103)^(AJ$490-$K$490)))</f>
        <v>0</v>
      </c>
      <c r="AK1811" s="357">
        <v>281.85360825599099</v>
      </c>
      <c r="AL1811" s="357">
        <v>285.57654016742691</v>
      </c>
      <c r="AM1811" s="357">
        <v>289.64799705365283</v>
      </c>
    </row>
    <row r="1812" spans="1:39" x14ac:dyDescent="0.25">
      <c r="A1812" s="353" t="s">
        <v>245</v>
      </c>
      <c r="B1812" s="353" t="s">
        <v>408</v>
      </c>
      <c r="C1812" s="441">
        <f t="shared" ref="C1812:H1812" si="1263">C104</f>
        <v>6250</v>
      </c>
      <c r="D1812" s="441"/>
      <c r="E1812" s="441"/>
      <c r="F1812" s="441"/>
      <c r="G1812" s="441"/>
      <c r="H1812" s="441">
        <f t="shared" si="1263"/>
        <v>0</v>
      </c>
      <c r="I1812" s="470">
        <f>IFERROR(VLOOKUP(B1812,Coincidence!$B$2:$E$242,4,FALSE)*IF($G1812="Winter",'General Inputs'!$C$25,'General Inputs'!$C$24),IF($G1812="Winter",'General Inputs'!$C$25,'General Inputs'!$C$24))</f>
        <v>0.52140604400000001</v>
      </c>
      <c r="J1812" s="466">
        <f>'Nameplate by Substation'!H104</f>
        <v>3.384365920777282E-3</v>
      </c>
      <c r="K1812" s="357">
        <f>IF('PV Adoption'!G$4*(1/(1-'General Inputs'!$C$10))*$J1812*1000*$I1812 &lt;= ABS(($F1812-$E1812)*(1+$J104)^(K$490-$K$490)),'PV Adoption'!G$4*(1/(1-'General Inputs'!$C$10))*$J1812*1000*$I1812,ABS(($F1812-$E1812)*(1+$J104)^(K$490-$K$490)))</f>
        <v>0</v>
      </c>
      <c r="L1812" s="357">
        <f>IF('PV Adoption'!H$4*(1/(1-'General Inputs'!$C$10))*$J1812*1000*$I1812 &lt;= ABS(($F1812-$E1812)*(1+$J104)^(L$490-$K$490)),'PV Adoption'!H$4*(1/(1-'General Inputs'!$C$10))*$J1812*1000*$I1812,ABS(($F1812-$E1812)*(1+$J104)^(L$490-$K$490)))</f>
        <v>0</v>
      </c>
      <c r="M1812" s="357">
        <f>IF('PV Adoption'!I$4*(1/(1-'General Inputs'!$C$10))*$J1812*1000*$I1812 &lt;= ABS(($F1812-$E1812)*(1+$J104)^(M$490-$K$490)),'PV Adoption'!I$4*(1/(1-'General Inputs'!$C$10))*$J1812*1000*$I1812,ABS(($F1812-$E1812)*(1+$J104)^(M$490-$K$490)))</f>
        <v>0</v>
      </c>
      <c r="N1812" s="357">
        <f>IF('PV Adoption'!J$4*(1/(1-'General Inputs'!$C$10))*$J1812*1000*$I1812 &lt;= ABS(($F1812-$E1812)*(1+$J104)^(N$490-$K$490)),'PV Adoption'!J$4*(1/(1-'General Inputs'!$C$10))*$J1812*1000*$I1812,ABS(($F1812-$E1812)*(1+$J104)^(N$490-$K$490)))</f>
        <v>0</v>
      </c>
      <c r="O1812" s="357">
        <f>IF('PV Adoption'!K$4*(1/(1-'General Inputs'!$C$10))*$J1812*1000*$I1812 &lt;= ABS(($F1812-$E1812)*(1+$J104)^(O$490-$K$490)),'PV Adoption'!K$4*(1/(1-'General Inputs'!$C$10))*$J1812*1000*$I1812,ABS(($F1812-$E1812)*(1+$J104)^(O$490-$K$490)))</f>
        <v>0</v>
      </c>
      <c r="P1812" s="357">
        <f>IF('PV Adoption'!L$4*(1/(1-'General Inputs'!$C$10))*$J1812*1000*$I1812 &lt;= ABS(($F1812-$E1812)*(1+$J104)^(P$490-$K$490)),'PV Adoption'!L$4*(1/(1-'General Inputs'!$C$10))*$J1812*1000*$I1812,ABS(($F1812-$E1812)*(1+$J104)^(P$490-$K$490)))</f>
        <v>0</v>
      </c>
      <c r="Q1812" s="357">
        <f>IF('PV Adoption'!M$4*(1/(1-'General Inputs'!$C$10))*$J1812*1000*$I1812 &lt;= ABS(($F1812-$E1812)*(1+$J104)^(Q$490-$K$490)),'PV Adoption'!M$4*(1/(1-'General Inputs'!$C$10))*$J1812*1000*$I1812,ABS(($F1812-$E1812)*(1+$J104)^(Q$490-$K$490)))</f>
        <v>0</v>
      </c>
      <c r="R1812" s="357">
        <f>IF('PV Adoption'!N$4*(1/(1-'General Inputs'!$C$10))*$J1812*1000*$I1812 &lt;= ABS(($F1812-$E1812)*(1+$J104)^(R$490-$K$490)),'PV Adoption'!N$4*(1/(1-'General Inputs'!$C$10))*$J1812*1000*$I1812,ABS(($F1812-$E1812)*(1+$J104)^(R$490-$K$490)))</f>
        <v>0</v>
      </c>
      <c r="S1812" s="357">
        <f>IF('PV Adoption'!O$4*(1/(1-'General Inputs'!$C$10))*$J1812*1000*$I1812 &lt;= ABS(($F1812-$E1812)*(1+$J104)^(S$490-$K$490)),'PV Adoption'!O$4*(1/(1-'General Inputs'!$C$10))*$J1812*1000*$I1812,ABS(($F1812-$E1812)*(1+$J104)^(S$490-$K$490)))</f>
        <v>0</v>
      </c>
      <c r="T1812" s="357">
        <f>IF('PV Adoption'!P$4*(1/(1-'General Inputs'!$C$10))*$J1812*1000*$I1812 &lt;= ABS(($F1812-$E1812)*(1+$J104)^(T$490-$K$490)),'PV Adoption'!P$4*(1/(1-'General Inputs'!$C$10))*$J1812*1000*$I1812,ABS(($F1812-$E1812)*(1+$J104)^(T$490-$K$490)))</f>
        <v>0</v>
      </c>
      <c r="U1812" s="357">
        <f>IF('PV Adoption'!Q$4*(1/(1-'General Inputs'!$C$10))*$J1812*1000*$I1812 &lt;= ABS(($F1812-$E1812)*(1+$J104)^(U$490-$K$490)),'PV Adoption'!Q$4*(1/(1-'General Inputs'!$C$10))*$J1812*1000*$I1812,ABS(($F1812-$E1812)*(1+$J104)^(U$490-$K$490)))</f>
        <v>0</v>
      </c>
      <c r="V1812" s="357">
        <f>IF('PV Adoption'!R$4*(1/(1-'General Inputs'!$C$10))*$J1812*1000*$I1812 &lt;= ABS(($F1812-$E1812)*(1+$J104)^(V$490-$K$490)),'PV Adoption'!R$4*(1/(1-'General Inputs'!$C$10))*$J1812*1000*$I1812,ABS(($F1812-$E1812)*(1+$J104)^(V$490-$K$490)))</f>
        <v>0</v>
      </c>
      <c r="W1812" s="357">
        <f>IF('PV Adoption'!S$4*(1/(1-'General Inputs'!$C$10))*$J1812*1000*$I1812 &lt;= ABS(($F1812-$E1812)*(1+$J104)^(W$490-$K$490)),'PV Adoption'!S$4*(1/(1-'General Inputs'!$C$10))*$J1812*1000*$I1812,ABS(($F1812-$E1812)*(1+$J104)^(W$490-$K$490)))</f>
        <v>0</v>
      </c>
      <c r="X1812" s="357">
        <f>IF('PV Adoption'!T$4*(1/(1-'General Inputs'!$C$10))*$J1812*1000*$I1812 &lt;= ABS(($F1812-$E1812)*(1+$J104)^(X$490-$K$490)),'PV Adoption'!T$4*(1/(1-'General Inputs'!$C$10))*$J1812*1000*$I1812,ABS(($F1812-$E1812)*(1+$J104)^(X$490-$K$490)))</f>
        <v>0</v>
      </c>
      <c r="Y1812" s="357">
        <f>IF('PV Adoption'!U$4*(1/(1-'General Inputs'!$C$10))*$J1812*1000*$I1812 &lt;= ABS(($F1812-$E1812)*(1+$J104)^(Y$490-$K$490)),'PV Adoption'!U$4*(1/(1-'General Inputs'!$C$10))*$J1812*1000*$I1812,ABS(($F1812-$E1812)*(1+$J104)^(Y$490-$K$490)))</f>
        <v>0</v>
      </c>
      <c r="Z1812" s="357">
        <f>IF('PV Adoption'!V$4*(1/(1-'General Inputs'!$C$10))*$J1812*1000*$I1812 &lt;= ABS(($F1812-$E1812)*(1+$J104)^(Z$490-$K$490)),'PV Adoption'!V$4*(1/(1-'General Inputs'!$C$10))*$J1812*1000*$I1812,ABS(($F1812-$E1812)*(1+$J104)^(Z$490-$K$490)))</f>
        <v>0</v>
      </c>
      <c r="AA1812" s="357">
        <f>IF('PV Adoption'!W$4*(1/(1-'General Inputs'!$C$10))*$J1812*1000*$I1812 &lt;= ABS(($F1812-$E1812)*(1+$J104)^(AA$490-$K$490)),'PV Adoption'!W$4*(1/(1-'General Inputs'!$C$10))*$J1812*1000*$I1812,ABS(($F1812-$E1812)*(1+$J104)^(AA$490-$K$490)))</f>
        <v>0</v>
      </c>
      <c r="AB1812" s="357">
        <f>IF('PV Adoption'!X$4*(1/(1-'General Inputs'!$C$10))*$J1812*1000*$I1812 &lt;= ABS(($F1812-$E1812)*(1+$J104)^(AB$490-$K$490)),'PV Adoption'!X$4*(1/(1-'General Inputs'!$C$10))*$J1812*1000*$I1812,ABS(($F1812-$E1812)*(1+$J104)^(AB$490-$K$490)))</f>
        <v>0</v>
      </c>
      <c r="AC1812" s="357">
        <f>IF('PV Adoption'!Y$4*(1/(1-'General Inputs'!$C$10))*$J1812*1000*$I1812 &lt;= ABS(($F1812-$E1812)*(1+$J104)^(AC$490-$K$490)),'PV Adoption'!Y$4*(1/(1-'General Inputs'!$C$10))*$J1812*1000*$I1812,ABS(($F1812-$E1812)*(1+$J104)^(AC$490-$K$490)))</f>
        <v>0</v>
      </c>
      <c r="AD1812" s="357">
        <f>IF('PV Adoption'!Z$4*(1/(1-'General Inputs'!$C$10))*$J1812*1000*$I1812 &lt;= ABS(($F1812-$E1812)*(1+$J104)^(AD$490-$K$490)),'PV Adoption'!Z$4*(1/(1-'General Inputs'!$C$10))*$J1812*1000*$I1812,ABS(($F1812-$E1812)*(1+$J104)^(AD$490-$K$490)))</f>
        <v>0</v>
      </c>
      <c r="AE1812" s="357">
        <f>IF('PV Adoption'!AA$4*(1/(1-'General Inputs'!$C$10))*$J1812*1000*$I1812 &lt;= ABS(($F1812-$E1812)*(1+$J104)^(AE$490-$K$490)),'PV Adoption'!AA$4*(1/(1-'General Inputs'!$C$10))*$J1812*1000*$I1812,ABS(($F1812-$E1812)*(1+$J104)^(AE$490-$K$490)))</f>
        <v>0</v>
      </c>
      <c r="AF1812" s="357">
        <f>IF('PV Adoption'!AB$4*(1/(1-'General Inputs'!$C$10))*$J1812*1000*$I1812 &lt;= ABS(($F1812-$E1812)*(1+$J104)^(AF$490-$K$490)),'PV Adoption'!AB$4*(1/(1-'General Inputs'!$C$10))*$J1812*1000*$I1812,ABS(($F1812-$E1812)*(1+$J104)^(AF$490-$K$490)))</f>
        <v>0</v>
      </c>
      <c r="AG1812" s="357">
        <f>IF('PV Adoption'!AC$4*(1/(1-'General Inputs'!$C$10))*$J1812*1000*$I1812 &lt;= ABS(($F1812-$E1812)*(1+$J104)^(AG$490-$K$490)),'PV Adoption'!AC$4*(1/(1-'General Inputs'!$C$10))*$J1812*1000*$I1812,ABS(($F1812-$E1812)*(1+$J104)^(AG$490-$K$490)))</f>
        <v>0</v>
      </c>
      <c r="AH1812" s="357">
        <f>IF('PV Adoption'!AD$4*(1/(1-'General Inputs'!$C$10))*$J1812*1000*$I1812 &lt;= ABS(($F1812-$E1812)*(1+$J104)^(AH$490-$K$490)),'PV Adoption'!AD$4*(1/(1-'General Inputs'!$C$10))*$J1812*1000*$I1812,ABS(($F1812-$E1812)*(1+$J104)^(AH$490-$K$490)))</f>
        <v>0</v>
      </c>
      <c r="AI1812" s="357">
        <f>IF('PV Adoption'!AE$4*(1/(1-'General Inputs'!$C$10))*$J1812*1000*$I1812 &lt;= ABS(($F1812-$E1812)*(1+$J104)^(AI$490-$K$490)),'PV Adoption'!AE$4*(1/(1-'General Inputs'!$C$10))*$J1812*1000*$I1812,ABS(($F1812-$E1812)*(1+$J104)^(AI$490-$K$490)))</f>
        <v>0</v>
      </c>
      <c r="AJ1812" s="357">
        <f>IF('PV Adoption'!AF$4*(1/(1-'General Inputs'!$C$10))*$J1812*1000*$I1812 &lt;= ABS(($F1812-$E1812)*(1+$J104)^(AJ$490-$K$490)),'PV Adoption'!AF$4*(1/(1-'General Inputs'!$C$10))*$J1812*1000*$I1812,ABS(($F1812-$E1812)*(1+$J104)^(AJ$490-$K$490)))</f>
        <v>0</v>
      </c>
      <c r="AK1812" s="357">
        <v>535.85461444473879</v>
      </c>
      <c r="AL1812" s="357">
        <v>542.93258040143007</v>
      </c>
      <c r="AM1812" s="357">
        <v>550.67315528176118</v>
      </c>
    </row>
    <row r="1813" spans="1:39" x14ac:dyDescent="0.25">
      <c r="A1813" s="353" t="s">
        <v>245</v>
      </c>
      <c r="B1813" s="353" t="s">
        <v>362</v>
      </c>
      <c r="C1813" s="441">
        <f t="shared" ref="C1813:H1813" si="1264">C105</f>
        <v>6250</v>
      </c>
      <c r="D1813" s="441"/>
      <c r="E1813" s="441"/>
      <c r="F1813" s="441"/>
      <c r="G1813" s="441"/>
      <c r="H1813" s="441">
        <f t="shared" si="1264"/>
        <v>0</v>
      </c>
      <c r="I1813" s="470">
        <f>IFERROR(VLOOKUP(B1813,Coincidence!$B$2:$E$242,4,FALSE)*IF($G1813="Winter",'General Inputs'!$C$25,'General Inputs'!$C$24),IF($G1813="Winter",'General Inputs'!$C$25,'General Inputs'!$C$24))</f>
        <v>0.52140604400000001</v>
      </c>
      <c r="J1813" s="466">
        <f>'Nameplate by Substation'!H105</f>
        <v>2.9326428814302349E-3</v>
      </c>
      <c r="K1813" s="357">
        <f>IF('PV Adoption'!G$4*(1/(1-'General Inputs'!$C$10))*$J1813*1000*$I1813 &lt;= ABS(($F1813-$E1813)*(1+$J105)^(K$490-$K$490)),'PV Adoption'!G$4*(1/(1-'General Inputs'!$C$10))*$J1813*1000*$I1813,ABS(($F1813-$E1813)*(1+$J105)^(K$490-$K$490)))</f>
        <v>0</v>
      </c>
      <c r="L1813" s="357">
        <f>IF('PV Adoption'!H$4*(1/(1-'General Inputs'!$C$10))*$J1813*1000*$I1813 &lt;= ABS(($F1813-$E1813)*(1+$J105)^(L$490-$K$490)),'PV Adoption'!H$4*(1/(1-'General Inputs'!$C$10))*$J1813*1000*$I1813,ABS(($F1813-$E1813)*(1+$J105)^(L$490-$K$490)))</f>
        <v>0</v>
      </c>
      <c r="M1813" s="357">
        <f>IF('PV Adoption'!I$4*(1/(1-'General Inputs'!$C$10))*$J1813*1000*$I1813 &lt;= ABS(($F1813-$E1813)*(1+$J105)^(M$490-$K$490)),'PV Adoption'!I$4*(1/(1-'General Inputs'!$C$10))*$J1813*1000*$I1813,ABS(($F1813-$E1813)*(1+$J105)^(M$490-$K$490)))</f>
        <v>0</v>
      </c>
      <c r="N1813" s="357">
        <f>IF('PV Adoption'!J$4*(1/(1-'General Inputs'!$C$10))*$J1813*1000*$I1813 &lt;= ABS(($F1813-$E1813)*(1+$J105)^(N$490-$K$490)),'PV Adoption'!J$4*(1/(1-'General Inputs'!$C$10))*$J1813*1000*$I1813,ABS(($F1813-$E1813)*(1+$J105)^(N$490-$K$490)))</f>
        <v>0</v>
      </c>
      <c r="O1813" s="357">
        <f>IF('PV Adoption'!K$4*(1/(1-'General Inputs'!$C$10))*$J1813*1000*$I1813 &lt;= ABS(($F1813-$E1813)*(1+$J105)^(O$490-$K$490)),'PV Adoption'!K$4*(1/(1-'General Inputs'!$C$10))*$J1813*1000*$I1813,ABS(($F1813-$E1813)*(1+$J105)^(O$490-$K$490)))</f>
        <v>0</v>
      </c>
      <c r="P1813" s="357">
        <f>IF('PV Adoption'!L$4*(1/(1-'General Inputs'!$C$10))*$J1813*1000*$I1813 &lt;= ABS(($F1813-$E1813)*(1+$J105)^(P$490-$K$490)),'PV Adoption'!L$4*(1/(1-'General Inputs'!$C$10))*$J1813*1000*$I1813,ABS(($F1813-$E1813)*(1+$J105)^(P$490-$K$490)))</f>
        <v>0</v>
      </c>
      <c r="Q1813" s="357">
        <f>IF('PV Adoption'!M$4*(1/(1-'General Inputs'!$C$10))*$J1813*1000*$I1813 &lt;= ABS(($F1813-$E1813)*(1+$J105)^(Q$490-$K$490)),'PV Adoption'!M$4*(1/(1-'General Inputs'!$C$10))*$J1813*1000*$I1813,ABS(($F1813-$E1813)*(1+$J105)^(Q$490-$K$490)))</f>
        <v>0</v>
      </c>
      <c r="R1813" s="357">
        <f>IF('PV Adoption'!N$4*(1/(1-'General Inputs'!$C$10))*$J1813*1000*$I1813 &lt;= ABS(($F1813-$E1813)*(1+$J105)^(R$490-$K$490)),'PV Adoption'!N$4*(1/(1-'General Inputs'!$C$10))*$J1813*1000*$I1813,ABS(($F1813-$E1813)*(1+$J105)^(R$490-$K$490)))</f>
        <v>0</v>
      </c>
      <c r="S1813" s="357">
        <f>IF('PV Adoption'!O$4*(1/(1-'General Inputs'!$C$10))*$J1813*1000*$I1813 &lt;= ABS(($F1813-$E1813)*(1+$J105)^(S$490-$K$490)),'PV Adoption'!O$4*(1/(1-'General Inputs'!$C$10))*$J1813*1000*$I1813,ABS(($F1813-$E1813)*(1+$J105)^(S$490-$K$490)))</f>
        <v>0</v>
      </c>
      <c r="T1813" s="357">
        <f>IF('PV Adoption'!P$4*(1/(1-'General Inputs'!$C$10))*$J1813*1000*$I1813 &lt;= ABS(($F1813-$E1813)*(1+$J105)^(T$490-$K$490)),'PV Adoption'!P$4*(1/(1-'General Inputs'!$C$10))*$J1813*1000*$I1813,ABS(($F1813-$E1813)*(1+$J105)^(T$490-$K$490)))</f>
        <v>0</v>
      </c>
      <c r="U1813" s="357">
        <f>IF('PV Adoption'!Q$4*(1/(1-'General Inputs'!$C$10))*$J1813*1000*$I1813 &lt;= ABS(($F1813-$E1813)*(1+$J105)^(U$490-$K$490)),'PV Adoption'!Q$4*(1/(1-'General Inputs'!$C$10))*$J1813*1000*$I1813,ABS(($F1813-$E1813)*(1+$J105)^(U$490-$K$490)))</f>
        <v>0</v>
      </c>
      <c r="V1813" s="357">
        <f>IF('PV Adoption'!R$4*(1/(1-'General Inputs'!$C$10))*$J1813*1000*$I1813 &lt;= ABS(($F1813-$E1813)*(1+$J105)^(V$490-$K$490)),'PV Adoption'!R$4*(1/(1-'General Inputs'!$C$10))*$J1813*1000*$I1813,ABS(($F1813-$E1813)*(1+$J105)^(V$490-$K$490)))</f>
        <v>0</v>
      </c>
      <c r="W1813" s="357">
        <f>IF('PV Adoption'!S$4*(1/(1-'General Inputs'!$C$10))*$J1813*1000*$I1813 &lt;= ABS(($F1813-$E1813)*(1+$J105)^(W$490-$K$490)),'PV Adoption'!S$4*(1/(1-'General Inputs'!$C$10))*$J1813*1000*$I1813,ABS(($F1813-$E1813)*(1+$J105)^(W$490-$K$490)))</f>
        <v>0</v>
      </c>
      <c r="X1813" s="357">
        <f>IF('PV Adoption'!T$4*(1/(1-'General Inputs'!$C$10))*$J1813*1000*$I1813 &lt;= ABS(($F1813-$E1813)*(1+$J105)^(X$490-$K$490)),'PV Adoption'!T$4*(1/(1-'General Inputs'!$C$10))*$J1813*1000*$I1813,ABS(($F1813-$E1813)*(1+$J105)^(X$490-$K$490)))</f>
        <v>0</v>
      </c>
      <c r="Y1813" s="357">
        <f>IF('PV Adoption'!U$4*(1/(1-'General Inputs'!$C$10))*$J1813*1000*$I1813 &lt;= ABS(($F1813-$E1813)*(1+$J105)^(Y$490-$K$490)),'PV Adoption'!U$4*(1/(1-'General Inputs'!$C$10))*$J1813*1000*$I1813,ABS(($F1813-$E1813)*(1+$J105)^(Y$490-$K$490)))</f>
        <v>0</v>
      </c>
      <c r="Z1813" s="357">
        <f>IF('PV Adoption'!V$4*(1/(1-'General Inputs'!$C$10))*$J1813*1000*$I1813 &lt;= ABS(($F1813-$E1813)*(1+$J105)^(Z$490-$K$490)),'PV Adoption'!V$4*(1/(1-'General Inputs'!$C$10))*$J1813*1000*$I1813,ABS(($F1813-$E1813)*(1+$J105)^(Z$490-$K$490)))</f>
        <v>0</v>
      </c>
      <c r="AA1813" s="357">
        <f>IF('PV Adoption'!W$4*(1/(1-'General Inputs'!$C$10))*$J1813*1000*$I1813 &lt;= ABS(($F1813-$E1813)*(1+$J105)^(AA$490-$K$490)),'PV Adoption'!W$4*(1/(1-'General Inputs'!$C$10))*$J1813*1000*$I1813,ABS(($F1813-$E1813)*(1+$J105)^(AA$490-$K$490)))</f>
        <v>0</v>
      </c>
      <c r="AB1813" s="357">
        <f>IF('PV Adoption'!X$4*(1/(1-'General Inputs'!$C$10))*$J1813*1000*$I1813 &lt;= ABS(($F1813-$E1813)*(1+$J105)^(AB$490-$K$490)),'PV Adoption'!X$4*(1/(1-'General Inputs'!$C$10))*$J1813*1000*$I1813,ABS(($F1813-$E1813)*(1+$J105)^(AB$490-$K$490)))</f>
        <v>0</v>
      </c>
      <c r="AC1813" s="357">
        <f>IF('PV Adoption'!Y$4*(1/(1-'General Inputs'!$C$10))*$J1813*1000*$I1813 &lt;= ABS(($F1813-$E1813)*(1+$J105)^(AC$490-$K$490)),'PV Adoption'!Y$4*(1/(1-'General Inputs'!$C$10))*$J1813*1000*$I1813,ABS(($F1813-$E1813)*(1+$J105)^(AC$490-$K$490)))</f>
        <v>0</v>
      </c>
      <c r="AD1813" s="357">
        <f>IF('PV Adoption'!Z$4*(1/(1-'General Inputs'!$C$10))*$J1813*1000*$I1813 &lt;= ABS(($F1813-$E1813)*(1+$J105)^(AD$490-$K$490)),'PV Adoption'!Z$4*(1/(1-'General Inputs'!$C$10))*$J1813*1000*$I1813,ABS(($F1813-$E1813)*(1+$J105)^(AD$490-$K$490)))</f>
        <v>0</v>
      </c>
      <c r="AE1813" s="357">
        <f>IF('PV Adoption'!AA$4*(1/(1-'General Inputs'!$C$10))*$J1813*1000*$I1813 &lt;= ABS(($F1813-$E1813)*(1+$J105)^(AE$490-$K$490)),'PV Adoption'!AA$4*(1/(1-'General Inputs'!$C$10))*$J1813*1000*$I1813,ABS(($F1813-$E1813)*(1+$J105)^(AE$490-$K$490)))</f>
        <v>0</v>
      </c>
      <c r="AF1813" s="357">
        <f>IF('PV Adoption'!AB$4*(1/(1-'General Inputs'!$C$10))*$J1813*1000*$I1813 &lt;= ABS(($F1813-$E1813)*(1+$J105)^(AF$490-$K$490)),'PV Adoption'!AB$4*(1/(1-'General Inputs'!$C$10))*$J1813*1000*$I1813,ABS(($F1813-$E1813)*(1+$J105)^(AF$490-$K$490)))</f>
        <v>0</v>
      </c>
      <c r="AG1813" s="357">
        <f>IF('PV Adoption'!AC$4*(1/(1-'General Inputs'!$C$10))*$J1813*1000*$I1813 &lt;= ABS(($F1813-$E1813)*(1+$J105)^(AG$490-$K$490)),'PV Adoption'!AC$4*(1/(1-'General Inputs'!$C$10))*$J1813*1000*$I1813,ABS(($F1813-$E1813)*(1+$J105)^(AG$490-$K$490)))</f>
        <v>0</v>
      </c>
      <c r="AH1813" s="357">
        <f>IF('PV Adoption'!AD$4*(1/(1-'General Inputs'!$C$10))*$J1813*1000*$I1813 &lt;= ABS(($F1813-$E1813)*(1+$J105)^(AH$490-$K$490)),'PV Adoption'!AD$4*(1/(1-'General Inputs'!$C$10))*$J1813*1000*$I1813,ABS(($F1813-$E1813)*(1+$J105)^(AH$490-$K$490)))</f>
        <v>0</v>
      </c>
      <c r="AI1813" s="357">
        <f>IF('PV Adoption'!AE$4*(1/(1-'General Inputs'!$C$10))*$J1813*1000*$I1813 &lt;= ABS(($F1813-$E1813)*(1+$J105)^(AI$490-$K$490)),'PV Adoption'!AE$4*(1/(1-'General Inputs'!$C$10))*$J1813*1000*$I1813,ABS(($F1813-$E1813)*(1+$J105)^(AI$490-$K$490)))</f>
        <v>0</v>
      </c>
      <c r="AJ1813" s="357">
        <f>IF('PV Adoption'!AF$4*(1/(1-'General Inputs'!$C$10))*$J1813*1000*$I1813 &lt;= ABS(($F1813-$E1813)*(1+$J105)^(AJ$490-$K$490)),'PV Adoption'!AF$4*(1/(1-'General Inputs'!$C$10))*$J1813*1000*$I1813,ABS(($F1813-$E1813)*(1+$J105)^(AJ$490-$K$490)))</f>
        <v>0</v>
      </c>
      <c r="AK1813" s="357">
        <v>464.33224341533065</v>
      </c>
      <c r="AL1813" s="357">
        <v>470.46548874511723</v>
      </c>
      <c r="AM1813" s="357">
        <v>477.17290229092168</v>
      </c>
    </row>
    <row r="1814" spans="1:39" x14ac:dyDescent="0.25">
      <c r="A1814" s="353" t="s">
        <v>412</v>
      </c>
      <c r="B1814" s="353" t="s">
        <v>413</v>
      </c>
      <c r="C1814" s="441">
        <f t="shared" ref="C1814:H1814" si="1265">C106</f>
        <v>20000</v>
      </c>
      <c r="D1814" s="441"/>
      <c r="E1814" s="441"/>
      <c r="F1814" s="441"/>
      <c r="G1814" s="441"/>
      <c r="H1814" s="441">
        <f t="shared" si="1265"/>
        <v>0</v>
      </c>
      <c r="I1814" s="470">
        <f>IFERROR(VLOOKUP(B1814,Coincidence!$B$2:$E$242,4,FALSE)*IF($G1814="Winter",'General Inputs'!$C$25,'General Inputs'!$C$24),IF($G1814="Winter",'General Inputs'!$C$25,'General Inputs'!$C$24))</f>
        <v>0.52140604400000001</v>
      </c>
      <c r="J1814" s="466">
        <f>'Nameplate by Substation'!H106</f>
        <v>8.6527131601604901E-3</v>
      </c>
      <c r="K1814" s="357">
        <f>IF('PV Adoption'!G$4*(1/(1-'General Inputs'!$C$10))*$J1814*1000*$I1814 &lt;= ABS(($F1814-$E1814)*(1+$J106)^(K$490-$K$490)),'PV Adoption'!G$4*(1/(1-'General Inputs'!$C$10))*$J1814*1000*$I1814,ABS(($F1814-$E1814)*(1+$J106)^(K$490-$K$490)))</f>
        <v>0</v>
      </c>
      <c r="L1814" s="357">
        <f>IF('PV Adoption'!H$4*(1/(1-'General Inputs'!$C$10))*$J1814*1000*$I1814 &lt;= ABS(($F1814-$E1814)*(1+$J106)^(L$490-$K$490)),'PV Adoption'!H$4*(1/(1-'General Inputs'!$C$10))*$J1814*1000*$I1814,ABS(($F1814-$E1814)*(1+$J106)^(L$490-$K$490)))</f>
        <v>0</v>
      </c>
      <c r="M1814" s="357">
        <f>IF('PV Adoption'!I$4*(1/(1-'General Inputs'!$C$10))*$J1814*1000*$I1814 &lt;= ABS(($F1814-$E1814)*(1+$J106)^(M$490-$K$490)),'PV Adoption'!I$4*(1/(1-'General Inputs'!$C$10))*$J1814*1000*$I1814,ABS(($F1814-$E1814)*(1+$J106)^(M$490-$K$490)))</f>
        <v>0</v>
      </c>
      <c r="N1814" s="357">
        <f>IF('PV Adoption'!J$4*(1/(1-'General Inputs'!$C$10))*$J1814*1000*$I1814 &lt;= ABS(($F1814-$E1814)*(1+$J106)^(N$490-$K$490)),'PV Adoption'!J$4*(1/(1-'General Inputs'!$C$10))*$J1814*1000*$I1814,ABS(($F1814-$E1814)*(1+$J106)^(N$490-$K$490)))</f>
        <v>0</v>
      </c>
      <c r="O1814" s="357">
        <f>IF('PV Adoption'!K$4*(1/(1-'General Inputs'!$C$10))*$J1814*1000*$I1814 &lt;= ABS(($F1814-$E1814)*(1+$J106)^(O$490-$K$490)),'PV Adoption'!K$4*(1/(1-'General Inputs'!$C$10))*$J1814*1000*$I1814,ABS(($F1814-$E1814)*(1+$J106)^(O$490-$K$490)))</f>
        <v>0</v>
      </c>
      <c r="P1814" s="357">
        <f>IF('PV Adoption'!L$4*(1/(1-'General Inputs'!$C$10))*$J1814*1000*$I1814 &lt;= ABS(($F1814-$E1814)*(1+$J106)^(P$490-$K$490)),'PV Adoption'!L$4*(1/(1-'General Inputs'!$C$10))*$J1814*1000*$I1814,ABS(($F1814-$E1814)*(1+$J106)^(P$490-$K$490)))</f>
        <v>0</v>
      </c>
      <c r="Q1814" s="357">
        <f>IF('PV Adoption'!M$4*(1/(1-'General Inputs'!$C$10))*$J1814*1000*$I1814 &lt;= ABS(($F1814-$E1814)*(1+$J106)^(Q$490-$K$490)),'PV Adoption'!M$4*(1/(1-'General Inputs'!$C$10))*$J1814*1000*$I1814,ABS(($F1814-$E1814)*(1+$J106)^(Q$490-$K$490)))</f>
        <v>0</v>
      </c>
      <c r="R1814" s="357">
        <f>IF('PV Adoption'!N$4*(1/(1-'General Inputs'!$C$10))*$J1814*1000*$I1814 &lt;= ABS(($F1814-$E1814)*(1+$J106)^(R$490-$K$490)),'PV Adoption'!N$4*(1/(1-'General Inputs'!$C$10))*$J1814*1000*$I1814,ABS(($F1814-$E1814)*(1+$J106)^(R$490-$K$490)))</f>
        <v>0</v>
      </c>
      <c r="S1814" s="357">
        <f>IF('PV Adoption'!O$4*(1/(1-'General Inputs'!$C$10))*$J1814*1000*$I1814 &lt;= ABS(($F1814-$E1814)*(1+$J106)^(S$490-$K$490)),'PV Adoption'!O$4*(1/(1-'General Inputs'!$C$10))*$J1814*1000*$I1814,ABS(($F1814-$E1814)*(1+$J106)^(S$490-$K$490)))</f>
        <v>0</v>
      </c>
      <c r="T1814" s="357">
        <f>IF('PV Adoption'!P$4*(1/(1-'General Inputs'!$C$10))*$J1814*1000*$I1814 &lt;= ABS(($F1814-$E1814)*(1+$J106)^(T$490-$K$490)),'PV Adoption'!P$4*(1/(1-'General Inputs'!$C$10))*$J1814*1000*$I1814,ABS(($F1814-$E1814)*(1+$J106)^(T$490-$K$490)))</f>
        <v>0</v>
      </c>
      <c r="U1814" s="357">
        <f>IF('PV Adoption'!Q$4*(1/(1-'General Inputs'!$C$10))*$J1814*1000*$I1814 &lt;= ABS(($F1814-$E1814)*(1+$J106)^(U$490-$K$490)),'PV Adoption'!Q$4*(1/(1-'General Inputs'!$C$10))*$J1814*1000*$I1814,ABS(($F1814-$E1814)*(1+$J106)^(U$490-$K$490)))</f>
        <v>0</v>
      </c>
      <c r="V1814" s="357">
        <f>IF('PV Adoption'!R$4*(1/(1-'General Inputs'!$C$10))*$J1814*1000*$I1814 &lt;= ABS(($F1814-$E1814)*(1+$J106)^(V$490-$K$490)),'PV Adoption'!R$4*(1/(1-'General Inputs'!$C$10))*$J1814*1000*$I1814,ABS(($F1814-$E1814)*(1+$J106)^(V$490-$K$490)))</f>
        <v>0</v>
      </c>
      <c r="W1814" s="357">
        <f>IF('PV Adoption'!S$4*(1/(1-'General Inputs'!$C$10))*$J1814*1000*$I1814 &lt;= ABS(($F1814-$E1814)*(1+$J106)^(W$490-$K$490)),'PV Adoption'!S$4*(1/(1-'General Inputs'!$C$10))*$J1814*1000*$I1814,ABS(($F1814-$E1814)*(1+$J106)^(W$490-$K$490)))</f>
        <v>0</v>
      </c>
      <c r="X1814" s="357">
        <f>IF('PV Adoption'!T$4*(1/(1-'General Inputs'!$C$10))*$J1814*1000*$I1814 &lt;= ABS(($F1814-$E1814)*(1+$J106)^(X$490-$K$490)),'PV Adoption'!T$4*(1/(1-'General Inputs'!$C$10))*$J1814*1000*$I1814,ABS(($F1814-$E1814)*(1+$J106)^(X$490-$K$490)))</f>
        <v>0</v>
      </c>
      <c r="Y1814" s="357">
        <f>IF('PV Adoption'!U$4*(1/(1-'General Inputs'!$C$10))*$J1814*1000*$I1814 &lt;= ABS(($F1814-$E1814)*(1+$J106)^(Y$490-$K$490)),'PV Adoption'!U$4*(1/(1-'General Inputs'!$C$10))*$J1814*1000*$I1814,ABS(($F1814-$E1814)*(1+$J106)^(Y$490-$K$490)))</f>
        <v>0</v>
      </c>
      <c r="Z1814" s="357">
        <f>IF('PV Adoption'!V$4*(1/(1-'General Inputs'!$C$10))*$J1814*1000*$I1814 &lt;= ABS(($F1814-$E1814)*(1+$J106)^(Z$490-$K$490)),'PV Adoption'!V$4*(1/(1-'General Inputs'!$C$10))*$J1814*1000*$I1814,ABS(($F1814-$E1814)*(1+$J106)^(Z$490-$K$490)))</f>
        <v>0</v>
      </c>
      <c r="AA1814" s="357">
        <f>IF('PV Adoption'!W$4*(1/(1-'General Inputs'!$C$10))*$J1814*1000*$I1814 &lt;= ABS(($F1814-$E1814)*(1+$J106)^(AA$490-$K$490)),'PV Adoption'!W$4*(1/(1-'General Inputs'!$C$10))*$J1814*1000*$I1814,ABS(($F1814-$E1814)*(1+$J106)^(AA$490-$K$490)))</f>
        <v>0</v>
      </c>
      <c r="AB1814" s="357">
        <f>IF('PV Adoption'!X$4*(1/(1-'General Inputs'!$C$10))*$J1814*1000*$I1814 &lt;= ABS(($F1814-$E1814)*(1+$J106)^(AB$490-$K$490)),'PV Adoption'!X$4*(1/(1-'General Inputs'!$C$10))*$J1814*1000*$I1814,ABS(($F1814-$E1814)*(1+$J106)^(AB$490-$K$490)))</f>
        <v>0</v>
      </c>
      <c r="AC1814" s="357">
        <f>IF('PV Adoption'!Y$4*(1/(1-'General Inputs'!$C$10))*$J1814*1000*$I1814 &lt;= ABS(($F1814-$E1814)*(1+$J106)^(AC$490-$K$490)),'PV Adoption'!Y$4*(1/(1-'General Inputs'!$C$10))*$J1814*1000*$I1814,ABS(($F1814-$E1814)*(1+$J106)^(AC$490-$K$490)))</f>
        <v>0</v>
      </c>
      <c r="AD1814" s="357">
        <f>IF('PV Adoption'!Z$4*(1/(1-'General Inputs'!$C$10))*$J1814*1000*$I1814 &lt;= ABS(($F1814-$E1814)*(1+$J106)^(AD$490-$K$490)),'PV Adoption'!Z$4*(1/(1-'General Inputs'!$C$10))*$J1814*1000*$I1814,ABS(($F1814-$E1814)*(1+$J106)^(AD$490-$K$490)))</f>
        <v>0</v>
      </c>
      <c r="AE1814" s="357">
        <f>IF('PV Adoption'!AA$4*(1/(1-'General Inputs'!$C$10))*$J1814*1000*$I1814 &lt;= ABS(($F1814-$E1814)*(1+$J106)^(AE$490-$K$490)),'PV Adoption'!AA$4*(1/(1-'General Inputs'!$C$10))*$J1814*1000*$I1814,ABS(($F1814-$E1814)*(1+$J106)^(AE$490-$K$490)))</f>
        <v>0</v>
      </c>
      <c r="AF1814" s="357">
        <f>IF('PV Adoption'!AB$4*(1/(1-'General Inputs'!$C$10))*$J1814*1000*$I1814 &lt;= ABS(($F1814-$E1814)*(1+$J106)^(AF$490-$K$490)),'PV Adoption'!AB$4*(1/(1-'General Inputs'!$C$10))*$J1814*1000*$I1814,ABS(($F1814-$E1814)*(1+$J106)^(AF$490-$K$490)))</f>
        <v>0</v>
      </c>
      <c r="AG1814" s="357">
        <f>IF('PV Adoption'!AC$4*(1/(1-'General Inputs'!$C$10))*$J1814*1000*$I1814 &lt;= ABS(($F1814-$E1814)*(1+$J106)^(AG$490-$K$490)),'PV Adoption'!AC$4*(1/(1-'General Inputs'!$C$10))*$J1814*1000*$I1814,ABS(($F1814-$E1814)*(1+$J106)^(AG$490-$K$490)))</f>
        <v>0</v>
      </c>
      <c r="AH1814" s="357">
        <f>IF('PV Adoption'!AD$4*(1/(1-'General Inputs'!$C$10))*$J1814*1000*$I1814 &lt;= ABS(($F1814-$E1814)*(1+$J106)^(AH$490-$K$490)),'PV Adoption'!AD$4*(1/(1-'General Inputs'!$C$10))*$J1814*1000*$I1814,ABS(($F1814-$E1814)*(1+$J106)^(AH$490-$K$490)))</f>
        <v>0</v>
      </c>
      <c r="AI1814" s="357">
        <f>IF('PV Adoption'!AE$4*(1/(1-'General Inputs'!$C$10))*$J1814*1000*$I1814 &lt;= ABS(($F1814-$E1814)*(1+$J106)^(AI$490-$K$490)),'PV Adoption'!AE$4*(1/(1-'General Inputs'!$C$10))*$J1814*1000*$I1814,ABS(($F1814-$E1814)*(1+$J106)^(AI$490-$K$490)))</f>
        <v>0</v>
      </c>
      <c r="AJ1814" s="357">
        <f>IF('PV Adoption'!AF$4*(1/(1-'General Inputs'!$C$10))*$J1814*1000*$I1814 &lt;= ABS(($F1814-$E1814)*(1+$J106)^(AJ$490-$K$490)),'PV Adoption'!AF$4*(1/(1-'General Inputs'!$C$10))*$J1814*1000*$I1814,ABS(($F1814-$E1814)*(1+$J106)^(AJ$490-$K$490)))</f>
        <v>0</v>
      </c>
      <c r="AK1814" s="357">
        <v>1370.0044211749532</v>
      </c>
      <c r="AL1814" s="357">
        <v>1388.1004576598507</v>
      </c>
      <c r="AM1814" s="357">
        <v>1407.8905677431205</v>
      </c>
    </row>
    <row r="1815" spans="1:39" x14ac:dyDescent="0.25">
      <c r="A1815" s="353" t="s">
        <v>246</v>
      </c>
      <c r="B1815" s="353" t="s">
        <v>274</v>
      </c>
      <c r="C1815" s="441">
        <f t="shared" ref="C1815:H1815" si="1266">C107</f>
        <v>40000</v>
      </c>
      <c r="D1815" s="441"/>
      <c r="E1815" s="441"/>
      <c r="F1815" s="441"/>
      <c r="G1815" s="441"/>
      <c r="H1815" s="441">
        <f t="shared" si="1266"/>
        <v>0</v>
      </c>
      <c r="I1815" s="470">
        <f>IFERROR(VLOOKUP(B1815,Coincidence!$B$2:$E$242,4,FALSE)*IF($G1815="Winter",'General Inputs'!$C$25,'General Inputs'!$C$24),IF($G1815="Winter",'General Inputs'!$C$25,'General Inputs'!$C$24))</f>
        <v>0.52140604400000001</v>
      </c>
      <c r="J1815" s="466">
        <f>'Nameplate by Substation'!H107</f>
        <v>9.7860142385160272E-3</v>
      </c>
      <c r="K1815" s="357">
        <f>IF('PV Adoption'!G$4*(1/(1-'General Inputs'!$C$10))*$J1815*1000*$I1815 &lt;= ABS(($F1815-$E1815)*(1+$J107)^(K$490-$K$490)),'PV Adoption'!G$4*(1/(1-'General Inputs'!$C$10))*$J1815*1000*$I1815,ABS(($F1815-$E1815)*(1+$J107)^(K$490-$K$490)))</f>
        <v>0</v>
      </c>
      <c r="L1815" s="357">
        <f>IF('PV Adoption'!H$4*(1/(1-'General Inputs'!$C$10))*$J1815*1000*$I1815 &lt;= ABS(($F1815-$E1815)*(1+$J107)^(L$490-$K$490)),'PV Adoption'!H$4*(1/(1-'General Inputs'!$C$10))*$J1815*1000*$I1815,ABS(($F1815-$E1815)*(1+$J107)^(L$490-$K$490)))</f>
        <v>0</v>
      </c>
      <c r="M1815" s="357">
        <f>IF('PV Adoption'!I$4*(1/(1-'General Inputs'!$C$10))*$J1815*1000*$I1815 &lt;= ABS(($F1815-$E1815)*(1+$J107)^(M$490-$K$490)),'PV Adoption'!I$4*(1/(1-'General Inputs'!$C$10))*$J1815*1000*$I1815,ABS(($F1815-$E1815)*(1+$J107)^(M$490-$K$490)))</f>
        <v>0</v>
      </c>
      <c r="N1815" s="357">
        <f>IF('PV Adoption'!J$4*(1/(1-'General Inputs'!$C$10))*$J1815*1000*$I1815 &lt;= ABS(($F1815-$E1815)*(1+$J107)^(N$490-$K$490)),'PV Adoption'!J$4*(1/(1-'General Inputs'!$C$10))*$J1815*1000*$I1815,ABS(($F1815-$E1815)*(1+$J107)^(N$490-$K$490)))</f>
        <v>0</v>
      </c>
      <c r="O1815" s="357">
        <f>IF('PV Adoption'!K$4*(1/(1-'General Inputs'!$C$10))*$J1815*1000*$I1815 &lt;= ABS(($F1815-$E1815)*(1+$J107)^(O$490-$K$490)),'PV Adoption'!K$4*(1/(1-'General Inputs'!$C$10))*$J1815*1000*$I1815,ABS(($F1815-$E1815)*(1+$J107)^(O$490-$K$490)))</f>
        <v>0</v>
      </c>
      <c r="P1815" s="357">
        <f>IF('PV Adoption'!L$4*(1/(1-'General Inputs'!$C$10))*$J1815*1000*$I1815 &lt;= ABS(($F1815-$E1815)*(1+$J107)^(P$490-$K$490)),'PV Adoption'!L$4*(1/(1-'General Inputs'!$C$10))*$J1815*1000*$I1815,ABS(($F1815-$E1815)*(1+$J107)^(P$490-$K$490)))</f>
        <v>0</v>
      </c>
      <c r="Q1815" s="357">
        <f>IF('PV Adoption'!M$4*(1/(1-'General Inputs'!$C$10))*$J1815*1000*$I1815 &lt;= ABS(($F1815-$E1815)*(1+$J107)^(Q$490-$K$490)),'PV Adoption'!M$4*(1/(1-'General Inputs'!$C$10))*$J1815*1000*$I1815,ABS(($F1815-$E1815)*(1+$J107)^(Q$490-$K$490)))</f>
        <v>0</v>
      </c>
      <c r="R1815" s="357">
        <f>IF('PV Adoption'!N$4*(1/(1-'General Inputs'!$C$10))*$J1815*1000*$I1815 &lt;= ABS(($F1815-$E1815)*(1+$J107)^(R$490-$K$490)),'PV Adoption'!N$4*(1/(1-'General Inputs'!$C$10))*$J1815*1000*$I1815,ABS(($F1815-$E1815)*(1+$J107)^(R$490-$K$490)))</f>
        <v>0</v>
      </c>
      <c r="S1815" s="357">
        <f>IF('PV Adoption'!O$4*(1/(1-'General Inputs'!$C$10))*$J1815*1000*$I1815 &lt;= ABS(($F1815-$E1815)*(1+$J107)^(S$490-$K$490)),'PV Adoption'!O$4*(1/(1-'General Inputs'!$C$10))*$J1815*1000*$I1815,ABS(($F1815-$E1815)*(1+$J107)^(S$490-$K$490)))</f>
        <v>0</v>
      </c>
      <c r="T1815" s="357">
        <f>IF('PV Adoption'!P$4*(1/(1-'General Inputs'!$C$10))*$J1815*1000*$I1815 &lt;= ABS(($F1815-$E1815)*(1+$J107)^(T$490-$K$490)),'PV Adoption'!P$4*(1/(1-'General Inputs'!$C$10))*$J1815*1000*$I1815,ABS(($F1815-$E1815)*(1+$J107)^(T$490-$K$490)))</f>
        <v>0</v>
      </c>
      <c r="U1815" s="357">
        <f>IF('PV Adoption'!Q$4*(1/(1-'General Inputs'!$C$10))*$J1815*1000*$I1815 &lt;= ABS(($F1815-$E1815)*(1+$J107)^(U$490-$K$490)),'PV Adoption'!Q$4*(1/(1-'General Inputs'!$C$10))*$J1815*1000*$I1815,ABS(($F1815-$E1815)*(1+$J107)^(U$490-$K$490)))</f>
        <v>0</v>
      </c>
      <c r="V1815" s="357">
        <f>IF('PV Adoption'!R$4*(1/(1-'General Inputs'!$C$10))*$J1815*1000*$I1815 &lt;= ABS(($F1815-$E1815)*(1+$J107)^(V$490-$K$490)),'PV Adoption'!R$4*(1/(1-'General Inputs'!$C$10))*$J1815*1000*$I1815,ABS(($F1815-$E1815)*(1+$J107)^(V$490-$K$490)))</f>
        <v>0</v>
      </c>
      <c r="W1815" s="357">
        <f>IF('PV Adoption'!S$4*(1/(1-'General Inputs'!$C$10))*$J1815*1000*$I1815 &lt;= ABS(($F1815-$E1815)*(1+$J107)^(W$490-$K$490)),'PV Adoption'!S$4*(1/(1-'General Inputs'!$C$10))*$J1815*1000*$I1815,ABS(($F1815-$E1815)*(1+$J107)^(W$490-$K$490)))</f>
        <v>0</v>
      </c>
      <c r="X1815" s="357">
        <f>IF('PV Adoption'!T$4*(1/(1-'General Inputs'!$C$10))*$J1815*1000*$I1815 &lt;= ABS(($F1815-$E1815)*(1+$J107)^(X$490-$K$490)),'PV Adoption'!T$4*(1/(1-'General Inputs'!$C$10))*$J1815*1000*$I1815,ABS(($F1815-$E1815)*(1+$J107)^(X$490-$K$490)))</f>
        <v>0</v>
      </c>
      <c r="Y1815" s="357">
        <f>IF('PV Adoption'!U$4*(1/(1-'General Inputs'!$C$10))*$J1815*1000*$I1815 &lt;= ABS(($F1815-$E1815)*(1+$J107)^(Y$490-$K$490)),'PV Adoption'!U$4*(1/(1-'General Inputs'!$C$10))*$J1815*1000*$I1815,ABS(($F1815-$E1815)*(1+$J107)^(Y$490-$K$490)))</f>
        <v>0</v>
      </c>
      <c r="Z1815" s="357">
        <f>IF('PV Adoption'!V$4*(1/(1-'General Inputs'!$C$10))*$J1815*1000*$I1815 &lt;= ABS(($F1815-$E1815)*(1+$J107)^(Z$490-$K$490)),'PV Adoption'!V$4*(1/(1-'General Inputs'!$C$10))*$J1815*1000*$I1815,ABS(($F1815-$E1815)*(1+$J107)^(Z$490-$K$490)))</f>
        <v>0</v>
      </c>
      <c r="AA1815" s="357">
        <f>IF('PV Adoption'!W$4*(1/(1-'General Inputs'!$C$10))*$J1815*1000*$I1815 &lt;= ABS(($F1815-$E1815)*(1+$J107)^(AA$490-$K$490)),'PV Adoption'!W$4*(1/(1-'General Inputs'!$C$10))*$J1815*1000*$I1815,ABS(($F1815-$E1815)*(1+$J107)^(AA$490-$K$490)))</f>
        <v>0</v>
      </c>
      <c r="AB1815" s="357">
        <f>IF('PV Adoption'!X$4*(1/(1-'General Inputs'!$C$10))*$J1815*1000*$I1815 &lt;= ABS(($F1815-$E1815)*(1+$J107)^(AB$490-$K$490)),'PV Adoption'!X$4*(1/(1-'General Inputs'!$C$10))*$J1815*1000*$I1815,ABS(($F1815-$E1815)*(1+$J107)^(AB$490-$K$490)))</f>
        <v>0</v>
      </c>
      <c r="AC1815" s="357">
        <f>IF('PV Adoption'!Y$4*(1/(1-'General Inputs'!$C$10))*$J1815*1000*$I1815 &lt;= ABS(($F1815-$E1815)*(1+$J107)^(AC$490-$K$490)),'PV Adoption'!Y$4*(1/(1-'General Inputs'!$C$10))*$J1815*1000*$I1815,ABS(($F1815-$E1815)*(1+$J107)^(AC$490-$K$490)))</f>
        <v>0</v>
      </c>
      <c r="AD1815" s="357">
        <f>IF('PV Adoption'!Z$4*(1/(1-'General Inputs'!$C$10))*$J1815*1000*$I1815 &lt;= ABS(($F1815-$E1815)*(1+$J107)^(AD$490-$K$490)),'PV Adoption'!Z$4*(1/(1-'General Inputs'!$C$10))*$J1815*1000*$I1815,ABS(($F1815-$E1815)*(1+$J107)^(AD$490-$K$490)))</f>
        <v>0</v>
      </c>
      <c r="AE1815" s="357">
        <f>IF('PV Adoption'!AA$4*(1/(1-'General Inputs'!$C$10))*$J1815*1000*$I1815 &lt;= ABS(($F1815-$E1815)*(1+$J107)^(AE$490-$K$490)),'PV Adoption'!AA$4*(1/(1-'General Inputs'!$C$10))*$J1815*1000*$I1815,ABS(($F1815-$E1815)*(1+$J107)^(AE$490-$K$490)))</f>
        <v>0</v>
      </c>
      <c r="AF1815" s="357">
        <f>IF('PV Adoption'!AB$4*(1/(1-'General Inputs'!$C$10))*$J1815*1000*$I1815 &lt;= ABS(($F1815-$E1815)*(1+$J107)^(AF$490-$K$490)),'PV Adoption'!AB$4*(1/(1-'General Inputs'!$C$10))*$J1815*1000*$I1815,ABS(($F1815-$E1815)*(1+$J107)^(AF$490-$K$490)))</f>
        <v>0</v>
      </c>
      <c r="AG1815" s="357">
        <f>IF('PV Adoption'!AC$4*(1/(1-'General Inputs'!$C$10))*$J1815*1000*$I1815 &lt;= ABS(($F1815-$E1815)*(1+$J107)^(AG$490-$K$490)),'PV Adoption'!AC$4*(1/(1-'General Inputs'!$C$10))*$J1815*1000*$I1815,ABS(($F1815-$E1815)*(1+$J107)^(AG$490-$K$490)))</f>
        <v>0</v>
      </c>
      <c r="AH1815" s="357">
        <f>IF('PV Adoption'!AD$4*(1/(1-'General Inputs'!$C$10))*$J1815*1000*$I1815 &lt;= ABS(($F1815-$E1815)*(1+$J107)^(AH$490-$K$490)),'PV Adoption'!AD$4*(1/(1-'General Inputs'!$C$10))*$J1815*1000*$I1815,ABS(($F1815-$E1815)*(1+$J107)^(AH$490-$K$490)))</f>
        <v>0</v>
      </c>
      <c r="AI1815" s="357">
        <f>IF('PV Adoption'!AE$4*(1/(1-'General Inputs'!$C$10))*$J1815*1000*$I1815 &lt;= ABS(($F1815-$E1815)*(1+$J107)^(AI$490-$K$490)),'PV Adoption'!AE$4*(1/(1-'General Inputs'!$C$10))*$J1815*1000*$I1815,ABS(($F1815-$E1815)*(1+$J107)^(AI$490-$K$490)))</f>
        <v>0</v>
      </c>
      <c r="AJ1815" s="357">
        <f>IF('PV Adoption'!AF$4*(1/(1-'General Inputs'!$C$10))*$J1815*1000*$I1815 &lt;= ABS(($F1815-$E1815)*(1+$J107)^(AJ$490-$K$490)),'PV Adoption'!AF$4*(1/(1-'General Inputs'!$C$10))*$J1815*1000*$I1815,ABS(($F1815-$E1815)*(1+$J107)^(AJ$490-$K$490)))</f>
        <v>0</v>
      </c>
      <c r="AK1815" s="357">
        <v>0</v>
      </c>
      <c r="AL1815" s="357">
        <v>0</v>
      </c>
      <c r="AM1815" s="357">
        <v>0</v>
      </c>
    </row>
    <row r="1816" spans="1:39" x14ac:dyDescent="0.25">
      <c r="A1816" s="353" t="s">
        <v>247</v>
      </c>
      <c r="B1816" s="353" t="s">
        <v>269</v>
      </c>
      <c r="C1816" s="441">
        <f t="shared" ref="C1816:H1816" si="1267">C108</f>
        <v>25000</v>
      </c>
      <c r="D1816" s="441"/>
      <c r="E1816" s="441"/>
      <c r="F1816" s="441"/>
      <c r="G1816" s="441"/>
      <c r="H1816" s="441">
        <f t="shared" si="1267"/>
        <v>0</v>
      </c>
      <c r="I1816" s="470">
        <f>IFERROR(VLOOKUP(B1816,Coincidence!$B$2:$E$242,4,FALSE)*IF($G1816="Winter",'General Inputs'!$C$25,'General Inputs'!$C$24),IF($G1816="Winter",'General Inputs'!$C$25,'General Inputs'!$C$24))</f>
        <v>0.52140604400000001</v>
      </c>
      <c r="J1816" s="466">
        <f>'Nameplate by Substation'!H108</f>
        <v>9.2514819022393533E-3</v>
      </c>
      <c r="K1816" s="357">
        <f>IF('PV Adoption'!G$4*(1/(1-'General Inputs'!$C$10))*$J1816*1000*$I1816 &lt;= ABS(($F1816-$E1816)*(1+$J108)^(K$490-$K$490)),'PV Adoption'!G$4*(1/(1-'General Inputs'!$C$10))*$J1816*1000*$I1816,ABS(($F1816-$E1816)*(1+$J108)^(K$490-$K$490)))</f>
        <v>0</v>
      </c>
      <c r="L1816" s="357">
        <f>IF('PV Adoption'!H$4*(1/(1-'General Inputs'!$C$10))*$J1816*1000*$I1816 &lt;= ABS(($F1816-$E1816)*(1+$J108)^(L$490-$K$490)),'PV Adoption'!H$4*(1/(1-'General Inputs'!$C$10))*$J1816*1000*$I1816,ABS(($F1816-$E1816)*(1+$J108)^(L$490-$K$490)))</f>
        <v>0</v>
      </c>
      <c r="M1816" s="357">
        <f>IF('PV Adoption'!I$4*(1/(1-'General Inputs'!$C$10))*$J1816*1000*$I1816 &lt;= ABS(($F1816-$E1816)*(1+$J108)^(M$490-$K$490)),'PV Adoption'!I$4*(1/(1-'General Inputs'!$C$10))*$J1816*1000*$I1816,ABS(($F1816-$E1816)*(1+$J108)^(M$490-$K$490)))</f>
        <v>0</v>
      </c>
      <c r="N1816" s="357">
        <f>IF('PV Adoption'!J$4*(1/(1-'General Inputs'!$C$10))*$J1816*1000*$I1816 &lt;= ABS(($F1816-$E1816)*(1+$J108)^(N$490-$K$490)),'PV Adoption'!J$4*(1/(1-'General Inputs'!$C$10))*$J1816*1000*$I1816,ABS(($F1816-$E1816)*(1+$J108)^(N$490-$K$490)))</f>
        <v>0</v>
      </c>
      <c r="O1816" s="357">
        <f>IF('PV Adoption'!K$4*(1/(1-'General Inputs'!$C$10))*$J1816*1000*$I1816 &lt;= ABS(($F1816-$E1816)*(1+$J108)^(O$490-$K$490)),'PV Adoption'!K$4*(1/(1-'General Inputs'!$C$10))*$J1816*1000*$I1816,ABS(($F1816-$E1816)*(1+$J108)^(O$490-$K$490)))</f>
        <v>0</v>
      </c>
      <c r="P1816" s="357">
        <f>IF('PV Adoption'!L$4*(1/(1-'General Inputs'!$C$10))*$J1816*1000*$I1816 &lt;= ABS(($F1816-$E1816)*(1+$J108)^(P$490-$K$490)),'PV Adoption'!L$4*(1/(1-'General Inputs'!$C$10))*$J1816*1000*$I1816,ABS(($F1816-$E1816)*(1+$J108)^(P$490-$K$490)))</f>
        <v>0</v>
      </c>
      <c r="Q1816" s="357">
        <f>IF('PV Adoption'!M$4*(1/(1-'General Inputs'!$C$10))*$J1816*1000*$I1816 &lt;= ABS(($F1816-$E1816)*(1+$J108)^(Q$490-$K$490)),'PV Adoption'!M$4*(1/(1-'General Inputs'!$C$10))*$J1816*1000*$I1816,ABS(($F1816-$E1816)*(1+$J108)^(Q$490-$K$490)))</f>
        <v>0</v>
      </c>
      <c r="R1816" s="357">
        <f>IF('PV Adoption'!N$4*(1/(1-'General Inputs'!$C$10))*$J1816*1000*$I1816 &lt;= ABS(($F1816-$E1816)*(1+$J108)^(R$490-$K$490)),'PV Adoption'!N$4*(1/(1-'General Inputs'!$C$10))*$J1816*1000*$I1816,ABS(($F1816-$E1816)*(1+$J108)^(R$490-$K$490)))</f>
        <v>0</v>
      </c>
      <c r="S1816" s="357">
        <f>IF('PV Adoption'!O$4*(1/(1-'General Inputs'!$C$10))*$J1816*1000*$I1816 &lt;= ABS(($F1816-$E1816)*(1+$J108)^(S$490-$K$490)),'PV Adoption'!O$4*(1/(1-'General Inputs'!$C$10))*$J1816*1000*$I1816,ABS(($F1816-$E1816)*(1+$J108)^(S$490-$K$490)))</f>
        <v>0</v>
      </c>
      <c r="T1816" s="357">
        <f>IF('PV Adoption'!P$4*(1/(1-'General Inputs'!$C$10))*$J1816*1000*$I1816 &lt;= ABS(($F1816-$E1816)*(1+$J108)^(T$490-$K$490)),'PV Adoption'!P$4*(1/(1-'General Inputs'!$C$10))*$J1816*1000*$I1816,ABS(($F1816-$E1816)*(1+$J108)^(T$490-$K$490)))</f>
        <v>0</v>
      </c>
      <c r="U1816" s="357">
        <f>IF('PV Adoption'!Q$4*(1/(1-'General Inputs'!$C$10))*$J1816*1000*$I1816 &lt;= ABS(($F1816-$E1816)*(1+$J108)^(U$490-$K$490)),'PV Adoption'!Q$4*(1/(1-'General Inputs'!$C$10))*$J1816*1000*$I1816,ABS(($F1816-$E1816)*(1+$J108)^(U$490-$K$490)))</f>
        <v>0</v>
      </c>
      <c r="V1816" s="357">
        <f>IF('PV Adoption'!R$4*(1/(1-'General Inputs'!$C$10))*$J1816*1000*$I1816 &lt;= ABS(($F1816-$E1816)*(1+$J108)^(V$490-$K$490)),'PV Adoption'!R$4*(1/(1-'General Inputs'!$C$10))*$J1816*1000*$I1816,ABS(($F1816-$E1816)*(1+$J108)^(V$490-$K$490)))</f>
        <v>0</v>
      </c>
      <c r="W1816" s="357">
        <f>IF('PV Adoption'!S$4*(1/(1-'General Inputs'!$C$10))*$J1816*1000*$I1816 &lt;= ABS(($F1816-$E1816)*(1+$J108)^(W$490-$K$490)),'PV Adoption'!S$4*(1/(1-'General Inputs'!$C$10))*$J1816*1000*$I1816,ABS(($F1816-$E1816)*(1+$J108)^(W$490-$K$490)))</f>
        <v>0</v>
      </c>
      <c r="X1816" s="357">
        <f>IF('PV Adoption'!T$4*(1/(1-'General Inputs'!$C$10))*$J1816*1000*$I1816 &lt;= ABS(($F1816-$E1816)*(1+$J108)^(X$490-$K$490)),'PV Adoption'!T$4*(1/(1-'General Inputs'!$C$10))*$J1816*1000*$I1816,ABS(($F1816-$E1816)*(1+$J108)^(X$490-$K$490)))</f>
        <v>0</v>
      </c>
      <c r="Y1816" s="357">
        <f>IF('PV Adoption'!U$4*(1/(1-'General Inputs'!$C$10))*$J1816*1000*$I1816 &lt;= ABS(($F1816-$E1816)*(1+$J108)^(Y$490-$K$490)),'PV Adoption'!U$4*(1/(1-'General Inputs'!$C$10))*$J1816*1000*$I1816,ABS(($F1816-$E1816)*(1+$J108)^(Y$490-$K$490)))</f>
        <v>0</v>
      </c>
      <c r="Z1816" s="357">
        <f>IF('PV Adoption'!V$4*(1/(1-'General Inputs'!$C$10))*$J1816*1000*$I1816 &lt;= ABS(($F1816-$E1816)*(1+$J108)^(Z$490-$K$490)),'PV Adoption'!V$4*(1/(1-'General Inputs'!$C$10))*$J1816*1000*$I1816,ABS(($F1816-$E1816)*(1+$J108)^(Z$490-$K$490)))</f>
        <v>0</v>
      </c>
      <c r="AA1816" s="357">
        <f>IF('PV Adoption'!W$4*(1/(1-'General Inputs'!$C$10))*$J1816*1000*$I1816 &lt;= ABS(($F1816-$E1816)*(1+$J108)^(AA$490-$K$490)),'PV Adoption'!W$4*(1/(1-'General Inputs'!$C$10))*$J1816*1000*$I1816,ABS(($F1816-$E1816)*(1+$J108)^(AA$490-$K$490)))</f>
        <v>0</v>
      </c>
      <c r="AB1816" s="357">
        <f>IF('PV Adoption'!X$4*(1/(1-'General Inputs'!$C$10))*$J1816*1000*$I1816 &lt;= ABS(($F1816-$E1816)*(1+$J108)^(AB$490-$K$490)),'PV Adoption'!X$4*(1/(1-'General Inputs'!$C$10))*$J1816*1000*$I1816,ABS(($F1816-$E1816)*(1+$J108)^(AB$490-$K$490)))</f>
        <v>0</v>
      </c>
      <c r="AC1816" s="357">
        <f>IF('PV Adoption'!Y$4*(1/(1-'General Inputs'!$C$10))*$J1816*1000*$I1816 &lt;= ABS(($F1816-$E1816)*(1+$J108)^(AC$490-$K$490)),'PV Adoption'!Y$4*(1/(1-'General Inputs'!$C$10))*$J1816*1000*$I1816,ABS(($F1816-$E1816)*(1+$J108)^(AC$490-$K$490)))</f>
        <v>0</v>
      </c>
      <c r="AD1816" s="357">
        <f>IF('PV Adoption'!Z$4*(1/(1-'General Inputs'!$C$10))*$J1816*1000*$I1816 &lt;= ABS(($F1816-$E1816)*(1+$J108)^(AD$490-$K$490)),'PV Adoption'!Z$4*(1/(1-'General Inputs'!$C$10))*$J1816*1000*$I1816,ABS(($F1816-$E1816)*(1+$J108)^(AD$490-$K$490)))</f>
        <v>0</v>
      </c>
      <c r="AE1816" s="357">
        <f>IF('PV Adoption'!AA$4*(1/(1-'General Inputs'!$C$10))*$J1816*1000*$I1816 &lt;= ABS(($F1816-$E1816)*(1+$J108)^(AE$490-$K$490)),'PV Adoption'!AA$4*(1/(1-'General Inputs'!$C$10))*$J1816*1000*$I1816,ABS(($F1816-$E1816)*(1+$J108)^(AE$490-$K$490)))</f>
        <v>0</v>
      </c>
      <c r="AF1816" s="357">
        <f>IF('PV Adoption'!AB$4*(1/(1-'General Inputs'!$C$10))*$J1816*1000*$I1816 &lt;= ABS(($F1816-$E1816)*(1+$J108)^(AF$490-$K$490)),'PV Adoption'!AB$4*(1/(1-'General Inputs'!$C$10))*$J1816*1000*$I1816,ABS(($F1816-$E1816)*(1+$J108)^(AF$490-$K$490)))</f>
        <v>0</v>
      </c>
      <c r="AG1816" s="357">
        <f>IF('PV Adoption'!AC$4*(1/(1-'General Inputs'!$C$10))*$J1816*1000*$I1816 &lt;= ABS(($F1816-$E1816)*(1+$J108)^(AG$490-$K$490)),'PV Adoption'!AC$4*(1/(1-'General Inputs'!$C$10))*$J1816*1000*$I1816,ABS(($F1816-$E1816)*(1+$J108)^(AG$490-$K$490)))</f>
        <v>0</v>
      </c>
      <c r="AH1816" s="357">
        <f>IF('PV Adoption'!AD$4*(1/(1-'General Inputs'!$C$10))*$J1816*1000*$I1816 &lt;= ABS(($F1816-$E1816)*(1+$J108)^(AH$490-$K$490)),'PV Adoption'!AD$4*(1/(1-'General Inputs'!$C$10))*$J1816*1000*$I1816,ABS(($F1816-$E1816)*(1+$J108)^(AH$490-$K$490)))</f>
        <v>0</v>
      </c>
      <c r="AI1816" s="357">
        <f>IF('PV Adoption'!AE$4*(1/(1-'General Inputs'!$C$10))*$J1816*1000*$I1816 &lt;= ABS(($F1816-$E1816)*(1+$J108)^(AI$490-$K$490)),'PV Adoption'!AE$4*(1/(1-'General Inputs'!$C$10))*$J1816*1000*$I1816,ABS(($F1816-$E1816)*(1+$J108)^(AI$490-$K$490)))</f>
        <v>0</v>
      </c>
      <c r="AJ1816" s="357">
        <f>IF('PV Adoption'!AF$4*(1/(1-'General Inputs'!$C$10))*$J1816*1000*$I1816 &lt;= ABS(($F1816-$E1816)*(1+$J108)^(AJ$490-$K$490)),'PV Adoption'!AF$4*(1/(1-'General Inputs'!$C$10))*$J1816*1000*$I1816,ABS(($F1816-$E1816)*(1+$J108)^(AJ$490-$K$490)))</f>
        <v>0</v>
      </c>
      <c r="AK1816" s="357">
        <v>0</v>
      </c>
      <c r="AL1816" s="357">
        <v>0</v>
      </c>
      <c r="AM1816" s="357">
        <v>0</v>
      </c>
    </row>
    <row r="1817" spans="1:39" x14ac:dyDescent="0.25">
      <c r="A1817" s="353" t="s">
        <v>247</v>
      </c>
      <c r="B1817" s="353" t="s">
        <v>473</v>
      </c>
      <c r="C1817" s="441">
        <f t="shared" ref="C1817:H1817" si="1268">C109</f>
        <v>12500</v>
      </c>
      <c r="D1817" s="441"/>
      <c r="E1817" s="441"/>
      <c r="F1817" s="441"/>
      <c r="G1817" s="441"/>
      <c r="H1817" s="441">
        <f t="shared" si="1268"/>
        <v>0</v>
      </c>
      <c r="I1817" s="470">
        <f>IFERROR(VLOOKUP(B1817,Coincidence!$B$2:$E$242,4,FALSE)*IF($G1817="Winter",'General Inputs'!$C$25,'General Inputs'!$C$24),IF($G1817="Winter",'General Inputs'!$C$25,'General Inputs'!$C$24))</f>
        <v>0.52140604400000001</v>
      </c>
      <c r="J1817" s="466">
        <f>'Nameplate by Substation'!H109</f>
        <v>3.0729118706857603E-3</v>
      </c>
      <c r="K1817" s="357">
        <f>IF('PV Adoption'!G$4*(1/(1-'General Inputs'!$C$10))*$J1817*1000*$I1817 &lt;= ABS(($F1817-$E1817)*(1+$J109)^(K$490-$K$490)),'PV Adoption'!G$4*(1/(1-'General Inputs'!$C$10))*$J1817*1000*$I1817,ABS(($F1817-$E1817)*(1+$J109)^(K$490-$K$490)))</f>
        <v>0</v>
      </c>
      <c r="L1817" s="357">
        <f>IF('PV Adoption'!H$4*(1/(1-'General Inputs'!$C$10))*$J1817*1000*$I1817 &lt;= ABS(($F1817-$E1817)*(1+$J109)^(L$490-$K$490)),'PV Adoption'!H$4*(1/(1-'General Inputs'!$C$10))*$J1817*1000*$I1817,ABS(($F1817-$E1817)*(1+$J109)^(L$490-$K$490)))</f>
        <v>0</v>
      </c>
      <c r="M1817" s="357">
        <f>IF('PV Adoption'!I$4*(1/(1-'General Inputs'!$C$10))*$J1817*1000*$I1817 &lt;= ABS(($F1817-$E1817)*(1+$J109)^(M$490-$K$490)),'PV Adoption'!I$4*(1/(1-'General Inputs'!$C$10))*$J1817*1000*$I1817,ABS(($F1817-$E1817)*(1+$J109)^(M$490-$K$490)))</f>
        <v>0</v>
      </c>
      <c r="N1817" s="357">
        <f>IF('PV Adoption'!J$4*(1/(1-'General Inputs'!$C$10))*$J1817*1000*$I1817 &lt;= ABS(($F1817-$E1817)*(1+$J109)^(N$490-$K$490)),'PV Adoption'!J$4*(1/(1-'General Inputs'!$C$10))*$J1817*1000*$I1817,ABS(($F1817-$E1817)*(1+$J109)^(N$490-$K$490)))</f>
        <v>0</v>
      </c>
      <c r="O1817" s="357">
        <f>IF('PV Adoption'!K$4*(1/(1-'General Inputs'!$C$10))*$J1817*1000*$I1817 &lt;= ABS(($F1817-$E1817)*(1+$J109)^(O$490-$K$490)),'PV Adoption'!K$4*(1/(1-'General Inputs'!$C$10))*$J1817*1000*$I1817,ABS(($F1817-$E1817)*(1+$J109)^(O$490-$K$490)))</f>
        <v>0</v>
      </c>
      <c r="P1817" s="357">
        <f>IF('PV Adoption'!L$4*(1/(1-'General Inputs'!$C$10))*$J1817*1000*$I1817 &lt;= ABS(($F1817-$E1817)*(1+$J109)^(P$490-$K$490)),'PV Adoption'!L$4*(1/(1-'General Inputs'!$C$10))*$J1817*1000*$I1817,ABS(($F1817-$E1817)*(1+$J109)^(P$490-$K$490)))</f>
        <v>0</v>
      </c>
      <c r="Q1817" s="357">
        <f>IF('PV Adoption'!M$4*(1/(1-'General Inputs'!$C$10))*$J1817*1000*$I1817 &lt;= ABS(($F1817-$E1817)*(1+$J109)^(Q$490-$K$490)),'PV Adoption'!M$4*(1/(1-'General Inputs'!$C$10))*$J1817*1000*$I1817,ABS(($F1817-$E1817)*(1+$J109)^(Q$490-$K$490)))</f>
        <v>0</v>
      </c>
      <c r="R1817" s="357">
        <f>IF('PV Adoption'!N$4*(1/(1-'General Inputs'!$C$10))*$J1817*1000*$I1817 &lt;= ABS(($F1817-$E1817)*(1+$J109)^(R$490-$K$490)),'PV Adoption'!N$4*(1/(1-'General Inputs'!$C$10))*$J1817*1000*$I1817,ABS(($F1817-$E1817)*(1+$J109)^(R$490-$K$490)))</f>
        <v>0</v>
      </c>
      <c r="S1817" s="357">
        <f>IF('PV Adoption'!O$4*(1/(1-'General Inputs'!$C$10))*$J1817*1000*$I1817 &lt;= ABS(($F1817-$E1817)*(1+$J109)^(S$490-$K$490)),'PV Adoption'!O$4*(1/(1-'General Inputs'!$C$10))*$J1817*1000*$I1817,ABS(($F1817-$E1817)*(1+$J109)^(S$490-$K$490)))</f>
        <v>0</v>
      </c>
      <c r="T1817" s="357">
        <f>IF('PV Adoption'!P$4*(1/(1-'General Inputs'!$C$10))*$J1817*1000*$I1817 &lt;= ABS(($F1817-$E1817)*(1+$J109)^(T$490-$K$490)),'PV Adoption'!P$4*(1/(1-'General Inputs'!$C$10))*$J1817*1000*$I1817,ABS(($F1817-$E1817)*(1+$J109)^(T$490-$K$490)))</f>
        <v>0</v>
      </c>
      <c r="U1817" s="357">
        <f>IF('PV Adoption'!Q$4*(1/(1-'General Inputs'!$C$10))*$J1817*1000*$I1817 &lt;= ABS(($F1817-$E1817)*(1+$J109)^(U$490-$K$490)),'PV Adoption'!Q$4*(1/(1-'General Inputs'!$C$10))*$J1817*1000*$I1817,ABS(($F1817-$E1817)*(1+$J109)^(U$490-$K$490)))</f>
        <v>0</v>
      </c>
      <c r="V1817" s="357">
        <f>IF('PV Adoption'!R$4*(1/(1-'General Inputs'!$C$10))*$J1817*1000*$I1817 &lt;= ABS(($F1817-$E1817)*(1+$J109)^(V$490-$K$490)),'PV Adoption'!R$4*(1/(1-'General Inputs'!$C$10))*$J1817*1000*$I1817,ABS(($F1817-$E1817)*(1+$J109)^(V$490-$K$490)))</f>
        <v>0</v>
      </c>
      <c r="W1817" s="357">
        <f>IF('PV Adoption'!S$4*(1/(1-'General Inputs'!$C$10))*$J1817*1000*$I1817 &lt;= ABS(($F1817-$E1817)*(1+$J109)^(W$490-$K$490)),'PV Adoption'!S$4*(1/(1-'General Inputs'!$C$10))*$J1817*1000*$I1817,ABS(($F1817-$E1817)*(1+$J109)^(W$490-$K$490)))</f>
        <v>0</v>
      </c>
      <c r="X1817" s="357">
        <f>IF('PV Adoption'!T$4*(1/(1-'General Inputs'!$C$10))*$J1817*1000*$I1817 &lt;= ABS(($F1817-$E1817)*(1+$J109)^(X$490-$K$490)),'PV Adoption'!T$4*(1/(1-'General Inputs'!$C$10))*$J1817*1000*$I1817,ABS(($F1817-$E1817)*(1+$J109)^(X$490-$K$490)))</f>
        <v>0</v>
      </c>
      <c r="Y1817" s="357">
        <f>IF('PV Adoption'!U$4*(1/(1-'General Inputs'!$C$10))*$J1817*1000*$I1817 &lt;= ABS(($F1817-$E1817)*(1+$J109)^(Y$490-$K$490)),'PV Adoption'!U$4*(1/(1-'General Inputs'!$C$10))*$J1817*1000*$I1817,ABS(($F1817-$E1817)*(1+$J109)^(Y$490-$K$490)))</f>
        <v>0</v>
      </c>
      <c r="Z1817" s="357">
        <f>IF('PV Adoption'!V$4*(1/(1-'General Inputs'!$C$10))*$J1817*1000*$I1817 &lt;= ABS(($F1817-$E1817)*(1+$J109)^(Z$490-$K$490)),'PV Adoption'!V$4*(1/(1-'General Inputs'!$C$10))*$J1817*1000*$I1817,ABS(($F1817-$E1817)*(1+$J109)^(Z$490-$K$490)))</f>
        <v>0</v>
      </c>
      <c r="AA1817" s="357">
        <f>IF('PV Adoption'!W$4*(1/(1-'General Inputs'!$C$10))*$J1817*1000*$I1817 &lt;= ABS(($F1817-$E1817)*(1+$J109)^(AA$490-$K$490)),'PV Adoption'!W$4*(1/(1-'General Inputs'!$C$10))*$J1817*1000*$I1817,ABS(($F1817-$E1817)*(1+$J109)^(AA$490-$K$490)))</f>
        <v>0</v>
      </c>
      <c r="AB1817" s="357">
        <f>IF('PV Adoption'!X$4*(1/(1-'General Inputs'!$C$10))*$J1817*1000*$I1817 &lt;= ABS(($F1817-$E1817)*(1+$J109)^(AB$490-$K$490)),'PV Adoption'!X$4*(1/(1-'General Inputs'!$C$10))*$J1817*1000*$I1817,ABS(($F1817-$E1817)*(1+$J109)^(AB$490-$K$490)))</f>
        <v>0</v>
      </c>
      <c r="AC1817" s="357">
        <f>IF('PV Adoption'!Y$4*(1/(1-'General Inputs'!$C$10))*$J1817*1000*$I1817 &lt;= ABS(($F1817-$E1817)*(1+$J109)^(AC$490-$K$490)),'PV Adoption'!Y$4*(1/(1-'General Inputs'!$C$10))*$J1817*1000*$I1817,ABS(($F1817-$E1817)*(1+$J109)^(AC$490-$K$490)))</f>
        <v>0</v>
      </c>
      <c r="AD1817" s="357">
        <f>IF('PV Adoption'!Z$4*(1/(1-'General Inputs'!$C$10))*$J1817*1000*$I1817 &lt;= ABS(($F1817-$E1817)*(1+$J109)^(AD$490-$K$490)),'PV Adoption'!Z$4*(1/(1-'General Inputs'!$C$10))*$J1817*1000*$I1817,ABS(($F1817-$E1817)*(1+$J109)^(AD$490-$K$490)))</f>
        <v>0</v>
      </c>
      <c r="AE1817" s="357">
        <f>IF('PV Adoption'!AA$4*(1/(1-'General Inputs'!$C$10))*$J1817*1000*$I1817 &lt;= ABS(($F1817-$E1817)*(1+$J109)^(AE$490-$K$490)),'PV Adoption'!AA$4*(1/(1-'General Inputs'!$C$10))*$J1817*1000*$I1817,ABS(($F1817-$E1817)*(1+$J109)^(AE$490-$K$490)))</f>
        <v>0</v>
      </c>
      <c r="AF1817" s="357">
        <f>IF('PV Adoption'!AB$4*(1/(1-'General Inputs'!$C$10))*$J1817*1000*$I1817 &lt;= ABS(($F1817-$E1817)*(1+$J109)^(AF$490-$K$490)),'PV Adoption'!AB$4*(1/(1-'General Inputs'!$C$10))*$J1817*1000*$I1817,ABS(($F1817-$E1817)*(1+$J109)^(AF$490-$K$490)))</f>
        <v>0</v>
      </c>
      <c r="AG1817" s="357">
        <f>IF('PV Adoption'!AC$4*(1/(1-'General Inputs'!$C$10))*$J1817*1000*$I1817 &lt;= ABS(($F1817-$E1817)*(1+$J109)^(AG$490-$K$490)),'PV Adoption'!AC$4*(1/(1-'General Inputs'!$C$10))*$J1817*1000*$I1817,ABS(($F1817-$E1817)*(1+$J109)^(AG$490-$K$490)))</f>
        <v>0</v>
      </c>
      <c r="AH1817" s="357">
        <f>IF('PV Adoption'!AD$4*(1/(1-'General Inputs'!$C$10))*$J1817*1000*$I1817 &lt;= ABS(($F1817-$E1817)*(1+$J109)^(AH$490-$K$490)),'PV Adoption'!AD$4*(1/(1-'General Inputs'!$C$10))*$J1817*1000*$I1817,ABS(($F1817-$E1817)*(1+$J109)^(AH$490-$K$490)))</f>
        <v>0</v>
      </c>
      <c r="AI1817" s="357">
        <f>IF('PV Adoption'!AE$4*(1/(1-'General Inputs'!$C$10))*$J1817*1000*$I1817 &lt;= ABS(($F1817-$E1817)*(1+$J109)^(AI$490-$K$490)),'PV Adoption'!AE$4*(1/(1-'General Inputs'!$C$10))*$J1817*1000*$I1817,ABS(($F1817-$E1817)*(1+$J109)^(AI$490-$K$490)))</f>
        <v>0</v>
      </c>
      <c r="AJ1817" s="357">
        <f>IF('PV Adoption'!AF$4*(1/(1-'General Inputs'!$C$10))*$J1817*1000*$I1817 &lt;= ABS(($F1817-$E1817)*(1+$J109)^(AJ$490-$K$490)),'PV Adoption'!AF$4*(1/(1-'General Inputs'!$C$10))*$J1817*1000*$I1817,ABS(($F1817-$E1817)*(1+$J109)^(AJ$490-$K$490)))</f>
        <v>0</v>
      </c>
      <c r="AK1817" s="357">
        <v>486.54136232136489</v>
      </c>
      <c r="AL1817" s="357">
        <v>492.96796219790275</v>
      </c>
      <c r="AM1817" s="357">
        <v>499.99619288941096</v>
      </c>
    </row>
    <row r="1818" spans="1:39" x14ac:dyDescent="0.25">
      <c r="A1818" s="353" t="s">
        <v>325</v>
      </c>
      <c r="B1818" s="353" t="s">
        <v>325</v>
      </c>
      <c r="C1818" s="441">
        <f t="shared" ref="C1818:H1818" si="1269">C110</f>
        <v>20000</v>
      </c>
      <c r="D1818" s="441"/>
      <c r="E1818" s="441"/>
      <c r="F1818" s="441"/>
      <c r="G1818" s="441"/>
      <c r="H1818" s="441">
        <f t="shared" si="1269"/>
        <v>0</v>
      </c>
      <c r="I1818" s="470">
        <f>IFERROR(VLOOKUP(B1818,Coincidence!$B$2:$E$242,4,FALSE)*IF($G1818="Winter",'General Inputs'!$C$25,'General Inputs'!$C$24),IF($G1818="Winter",'General Inputs'!$C$25,'General Inputs'!$C$24))</f>
        <v>0.52140604400000001</v>
      </c>
      <c r="J1818" s="466">
        <f>'Nameplate by Substation'!H110</f>
        <v>8.6243727593386874E-3</v>
      </c>
      <c r="K1818" s="357">
        <f>IF('PV Adoption'!G$4*(1/(1-'General Inputs'!$C$10))*$J1818*1000*$I1818 &lt;= ABS(($F1818-$E1818)*(1+$J110)^(K$490-$K$490)),'PV Adoption'!G$4*(1/(1-'General Inputs'!$C$10))*$J1818*1000*$I1818,ABS(($F1818-$E1818)*(1+$J110)^(K$490-$K$490)))</f>
        <v>0</v>
      </c>
      <c r="L1818" s="357">
        <f>IF('PV Adoption'!H$4*(1/(1-'General Inputs'!$C$10))*$J1818*1000*$I1818 &lt;= ABS(($F1818-$E1818)*(1+$J110)^(L$490-$K$490)),'PV Adoption'!H$4*(1/(1-'General Inputs'!$C$10))*$J1818*1000*$I1818,ABS(($F1818-$E1818)*(1+$J110)^(L$490-$K$490)))</f>
        <v>0</v>
      </c>
      <c r="M1818" s="357">
        <f>IF('PV Adoption'!I$4*(1/(1-'General Inputs'!$C$10))*$J1818*1000*$I1818 &lt;= ABS(($F1818-$E1818)*(1+$J110)^(M$490-$K$490)),'PV Adoption'!I$4*(1/(1-'General Inputs'!$C$10))*$J1818*1000*$I1818,ABS(($F1818-$E1818)*(1+$J110)^(M$490-$K$490)))</f>
        <v>0</v>
      </c>
      <c r="N1818" s="357">
        <f>IF('PV Adoption'!J$4*(1/(1-'General Inputs'!$C$10))*$J1818*1000*$I1818 &lt;= ABS(($F1818-$E1818)*(1+$J110)^(N$490-$K$490)),'PV Adoption'!J$4*(1/(1-'General Inputs'!$C$10))*$J1818*1000*$I1818,ABS(($F1818-$E1818)*(1+$J110)^(N$490-$K$490)))</f>
        <v>0</v>
      </c>
      <c r="O1818" s="357">
        <f>IF('PV Adoption'!K$4*(1/(1-'General Inputs'!$C$10))*$J1818*1000*$I1818 &lt;= ABS(($F1818-$E1818)*(1+$J110)^(O$490-$K$490)),'PV Adoption'!K$4*(1/(1-'General Inputs'!$C$10))*$J1818*1000*$I1818,ABS(($F1818-$E1818)*(1+$J110)^(O$490-$K$490)))</f>
        <v>0</v>
      </c>
      <c r="P1818" s="357">
        <f>IF('PV Adoption'!L$4*(1/(1-'General Inputs'!$C$10))*$J1818*1000*$I1818 &lt;= ABS(($F1818-$E1818)*(1+$J110)^(P$490-$K$490)),'PV Adoption'!L$4*(1/(1-'General Inputs'!$C$10))*$J1818*1000*$I1818,ABS(($F1818-$E1818)*(1+$J110)^(P$490-$K$490)))</f>
        <v>0</v>
      </c>
      <c r="Q1818" s="357">
        <f>IF('PV Adoption'!M$4*(1/(1-'General Inputs'!$C$10))*$J1818*1000*$I1818 &lt;= ABS(($F1818-$E1818)*(1+$J110)^(Q$490-$K$490)),'PV Adoption'!M$4*(1/(1-'General Inputs'!$C$10))*$J1818*1000*$I1818,ABS(($F1818-$E1818)*(1+$J110)^(Q$490-$K$490)))</f>
        <v>0</v>
      </c>
      <c r="R1818" s="357">
        <f>IF('PV Adoption'!N$4*(1/(1-'General Inputs'!$C$10))*$J1818*1000*$I1818 &lt;= ABS(($F1818-$E1818)*(1+$J110)^(R$490-$K$490)),'PV Adoption'!N$4*(1/(1-'General Inputs'!$C$10))*$J1818*1000*$I1818,ABS(($F1818-$E1818)*(1+$J110)^(R$490-$K$490)))</f>
        <v>0</v>
      </c>
      <c r="S1818" s="357">
        <f>IF('PV Adoption'!O$4*(1/(1-'General Inputs'!$C$10))*$J1818*1000*$I1818 &lt;= ABS(($F1818-$E1818)*(1+$J110)^(S$490-$K$490)),'PV Adoption'!O$4*(1/(1-'General Inputs'!$C$10))*$J1818*1000*$I1818,ABS(($F1818-$E1818)*(1+$J110)^(S$490-$K$490)))</f>
        <v>0</v>
      </c>
      <c r="T1818" s="357">
        <f>IF('PV Adoption'!P$4*(1/(1-'General Inputs'!$C$10))*$J1818*1000*$I1818 &lt;= ABS(($F1818-$E1818)*(1+$J110)^(T$490-$K$490)),'PV Adoption'!P$4*(1/(1-'General Inputs'!$C$10))*$J1818*1000*$I1818,ABS(($F1818-$E1818)*(1+$J110)^(T$490-$K$490)))</f>
        <v>0</v>
      </c>
      <c r="U1818" s="357">
        <f>IF('PV Adoption'!Q$4*(1/(1-'General Inputs'!$C$10))*$J1818*1000*$I1818 &lt;= ABS(($F1818-$E1818)*(1+$J110)^(U$490-$K$490)),'PV Adoption'!Q$4*(1/(1-'General Inputs'!$C$10))*$J1818*1000*$I1818,ABS(($F1818-$E1818)*(1+$J110)^(U$490-$K$490)))</f>
        <v>0</v>
      </c>
      <c r="V1818" s="357">
        <f>IF('PV Adoption'!R$4*(1/(1-'General Inputs'!$C$10))*$J1818*1000*$I1818 &lt;= ABS(($F1818-$E1818)*(1+$J110)^(V$490-$K$490)),'PV Adoption'!R$4*(1/(1-'General Inputs'!$C$10))*$J1818*1000*$I1818,ABS(($F1818-$E1818)*(1+$J110)^(V$490-$K$490)))</f>
        <v>0</v>
      </c>
      <c r="W1818" s="357">
        <f>IF('PV Adoption'!S$4*(1/(1-'General Inputs'!$C$10))*$J1818*1000*$I1818 &lt;= ABS(($F1818-$E1818)*(1+$J110)^(W$490-$K$490)),'PV Adoption'!S$4*(1/(1-'General Inputs'!$C$10))*$J1818*1000*$I1818,ABS(($F1818-$E1818)*(1+$J110)^(W$490-$K$490)))</f>
        <v>0</v>
      </c>
      <c r="X1818" s="357">
        <f>IF('PV Adoption'!T$4*(1/(1-'General Inputs'!$C$10))*$J1818*1000*$I1818 &lt;= ABS(($F1818-$E1818)*(1+$J110)^(X$490-$K$490)),'PV Adoption'!T$4*(1/(1-'General Inputs'!$C$10))*$J1818*1000*$I1818,ABS(($F1818-$E1818)*(1+$J110)^(X$490-$K$490)))</f>
        <v>0</v>
      </c>
      <c r="Y1818" s="357">
        <f>IF('PV Adoption'!U$4*(1/(1-'General Inputs'!$C$10))*$J1818*1000*$I1818 &lt;= ABS(($F1818-$E1818)*(1+$J110)^(Y$490-$K$490)),'PV Adoption'!U$4*(1/(1-'General Inputs'!$C$10))*$J1818*1000*$I1818,ABS(($F1818-$E1818)*(1+$J110)^(Y$490-$K$490)))</f>
        <v>0</v>
      </c>
      <c r="Z1818" s="357">
        <f>IF('PV Adoption'!V$4*(1/(1-'General Inputs'!$C$10))*$J1818*1000*$I1818 &lt;= ABS(($F1818-$E1818)*(1+$J110)^(Z$490-$K$490)),'PV Adoption'!V$4*(1/(1-'General Inputs'!$C$10))*$J1818*1000*$I1818,ABS(($F1818-$E1818)*(1+$J110)^(Z$490-$K$490)))</f>
        <v>0</v>
      </c>
      <c r="AA1818" s="357">
        <f>IF('PV Adoption'!W$4*(1/(1-'General Inputs'!$C$10))*$J1818*1000*$I1818 &lt;= ABS(($F1818-$E1818)*(1+$J110)^(AA$490-$K$490)),'PV Adoption'!W$4*(1/(1-'General Inputs'!$C$10))*$J1818*1000*$I1818,ABS(($F1818-$E1818)*(1+$J110)^(AA$490-$K$490)))</f>
        <v>0</v>
      </c>
      <c r="AB1818" s="357">
        <f>IF('PV Adoption'!X$4*(1/(1-'General Inputs'!$C$10))*$J1818*1000*$I1818 &lt;= ABS(($F1818-$E1818)*(1+$J110)^(AB$490-$K$490)),'PV Adoption'!X$4*(1/(1-'General Inputs'!$C$10))*$J1818*1000*$I1818,ABS(($F1818-$E1818)*(1+$J110)^(AB$490-$K$490)))</f>
        <v>0</v>
      </c>
      <c r="AC1818" s="357">
        <f>IF('PV Adoption'!Y$4*(1/(1-'General Inputs'!$C$10))*$J1818*1000*$I1818 &lt;= ABS(($F1818-$E1818)*(1+$J110)^(AC$490-$K$490)),'PV Adoption'!Y$4*(1/(1-'General Inputs'!$C$10))*$J1818*1000*$I1818,ABS(($F1818-$E1818)*(1+$J110)^(AC$490-$K$490)))</f>
        <v>0</v>
      </c>
      <c r="AD1818" s="357">
        <f>IF('PV Adoption'!Z$4*(1/(1-'General Inputs'!$C$10))*$J1818*1000*$I1818 &lt;= ABS(($F1818-$E1818)*(1+$J110)^(AD$490-$K$490)),'PV Adoption'!Z$4*(1/(1-'General Inputs'!$C$10))*$J1818*1000*$I1818,ABS(($F1818-$E1818)*(1+$J110)^(AD$490-$K$490)))</f>
        <v>0</v>
      </c>
      <c r="AE1818" s="357">
        <f>IF('PV Adoption'!AA$4*(1/(1-'General Inputs'!$C$10))*$J1818*1000*$I1818 &lt;= ABS(($F1818-$E1818)*(1+$J110)^(AE$490-$K$490)),'PV Adoption'!AA$4*(1/(1-'General Inputs'!$C$10))*$J1818*1000*$I1818,ABS(($F1818-$E1818)*(1+$J110)^(AE$490-$K$490)))</f>
        <v>0</v>
      </c>
      <c r="AF1818" s="357">
        <f>IF('PV Adoption'!AB$4*(1/(1-'General Inputs'!$C$10))*$J1818*1000*$I1818 &lt;= ABS(($F1818-$E1818)*(1+$J110)^(AF$490-$K$490)),'PV Adoption'!AB$4*(1/(1-'General Inputs'!$C$10))*$J1818*1000*$I1818,ABS(($F1818-$E1818)*(1+$J110)^(AF$490-$K$490)))</f>
        <v>0</v>
      </c>
      <c r="AG1818" s="357">
        <f>IF('PV Adoption'!AC$4*(1/(1-'General Inputs'!$C$10))*$J1818*1000*$I1818 &lt;= ABS(($F1818-$E1818)*(1+$J110)^(AG$490-$K$490)),'PV Adoption'!AC$4*(1/(1-'General Inputs'!$C$10))*$J1818*1000*$I1818,ABS(($F1818-$E1818)*(1+$J110)^(AG$490-$K$490)))</f>
        <v>0</v>
      </c>
      <c r="AH1818" s="357">
        <f>IF('PV Adoption'!AD$4*(1/(1-'General Inputs'!$C$10))*$J1818*1000*$I1818 &lt;= ABS(($F1818-$E1818)*(1+$J110)^(AH$490-$K$490)),'PV Adoption'!AD$4*(1/(1-'General Inputs'!$C$10))*$J1818*1000*$I1818,ABS(($F1818-$E1818)*(1+$J110)^(AH$490-$K$490)))</f>
        <v>0</v>
      </c>
      <c r="AI1818" s="357">
        <f>IF('PV Adoption'!AE$4*(1/(1-'General Inputs'!$C$10))*$J1818*1000*$I1818 &lt;= ABS(($F1818-$E1818)*(1+$J110)^(AI$490-$K$490)),'PV Adoption'!AE$4*(1/(1-'General Inputs'!$C$10))*$J1818*1000*$I1818,ABS(($F1818-$E1818)*(1+$J110)^(AI$490-$K$490)))</f>
        <v>0</v>
      </c>
      <c r="AJ1818" s="357">
        <f>IF('PV Adoption'!AF$4*(1/(1-'General Inputs'!$C$10))*$J1818*1000*$I1818 &lt;= ABS(($F1818-$E1818)*(1+$J110)^(AJ$490-$K$490)),'PV Adoption'!AF$4*(1/(1-'General Inputs'!$C$10))*$J1818*1000*$I1818,ABS(($F1818-$E1818)*(1+$J110)^(AJ$490-$K$490)))</f>
        <v>0</v>
      </c>
      <c r="AK1818" s="357">
        <v>1365.5172188714598</v>
      </c>
      <c r="AL1818" s="357">
        <v>1383.5539850537627</v>
      </c>
      <c r="AM1818" s="357">
        <v>1403.2792762020131</v>
      </c>
    </row>
    <row r="1819" spans="1:39" x14ac:dyDescent="0.25">
      <c r="A1819" s="353" t="s">
        <v>248</v>
      </c>
      <c r="B1819" s="353" t="s">
        <v>297</v>
      </c>
      <c r="C1819" s="441">
        <f t="shared" ref="C1819:H1819" si="1270">C111</f>
        <v>20000</v>
      </c>
      <c r="D1819" s="441"/>
      <c r="E1819" s="441"/>
      <c r="F1819" s="441"/>
      <c r="G1819" s="441"/>
      <c r="H1819" s="441">
        <f t="shared" si="1270"/>
        <v>0</v>
      </c>
      <c r="I1819" s="470">
        <f>IFERROR(VLOOKUP(B1819,Coincidence!$B$2:$E$242,4,FALSE)*IF($G1819="Winter",'General Inputs'!$C$25,'General Inputs'!$C$24),IF($G1819="Winter",'General Inputs'!$C$25,'General Inputs'!$C$24))</f>
        <v>0.52140604400000001</v>
      </c>
      <c r="J1819" s="466">
        <f>'Nameplate by Substation'!H111</f>
        <v>1.2993713357925898E-2</v>
      </c>
      <c r="K1819" s="357">
        <f>IF('PV Adoption'!G$4*(1/(1-'General Inputs'!$C$10))*$J1819*1000*$I1819 &lt;= ABS(($F1819-$E1819)*(1+$J111)^(K$490-$K$490)),'PV Adoption'!G$4*(1/(1-'General Inputs'!$C$10))*$J1819*1000*$I1819,ABS(($F1819-$E1819)*(1+$J111)^(K$490-$K$490)))</f>
        <v>0</v>
      </c>
      <c r="L1819" s="357">
        <f>IF('PV Adoption'!H$4*(1/(1-'General Inputs'!$C$10))*$J1819*1000*$I1819 &lt;= ABS(($F1819-$E1819)*(1+$J111)^(L$490-$K$490)),'PV Adoption'!H$4*(1/(1-'General Inputs'!$C$10))*$J1819*1000*$I1819,ABS(($F1819-$E1819)*(1+$J111)^(L$490-$K$490)))</f>
        <v>0</v>
      </c>
      <c r="M1819" s="357">
        <f>IF('PV Adoption'!I$4*(1/(1-'General Inputs'!$C$10))*$J1819*1000*$I1819 &lt;= ABS(($F1819-$E1819)*(1+$J111)^(M$490-$K$490)),'PV Adoption'!I$4*(1/(1-'General Inputs'!$C$10))*$J1819*1000*$I1819,ABS(($F1819-$E1819)*(1+$J111)^(M$490-$K$490)))</f>
        <v>0</v>
      </c>
      <c r="N1819" s="357">
        <f>IF('PV Adoption'!J$4*(1/(1-'General Inputs'!$C$10))*$J1819*1000*$I1819 &lt;= ABS(($F1819-$E1819)*(1+$J111)^(N$490-$K$490)),'PV Adoption'!J$4*(1/(1-'General Inputs'!$C$10))*$J1819*1000*$I1819,ABS(($F1819-$E1819)*(1+$J111)^(N$490-$K$490)))</f>
        <v>0</v>
      </c>
      <c r="O1819" s="357">
        <f>IF('PV Adoption'!K$4*(1/(1-'General Inputs'!$C$10))*$J1819*1000*$I1819 &lt;= ABS(($F1819-$E1819)*(1+$J111)^(O$490-$K$490)),'PV Adoption'!K$4*(1/(1-'General Inputs'!$C$10))*$J1819*1000*$I1819,ABS(($F1819-$E1819)*(1+$J111)^(O$490-$K$490)))</f>
        <v>0</v>
      </c>
      <c r="P1819" s="357">
        <f>IF('PV Adoption'!L$4*(1/(1-'General Inputs'!$C$10))*$J1819*1000*$I1819 &lt;= ABS(($F1819-$E1819)*(1+$J111)^(P$490-$K$490)),'PV Adoption'!L$4*(1/(1-'General Inputs'!$C$10))*$J1819*1000*$I1819,ABS(($F1819-$E1819)*(1+$J111)^(P$490-$K$490)))</f>
        <v>0</v>
      </c>
      <c r="Q1819" s="357">
        <f>IF('PV Adoption'!M$4*(1/(1-'General Inputs'!$C$10))*$J1819*1000*$I1819 &lt;= ABS(($F1819-$E1819)*(1+$J111)^(Q$490-$K$490)),'PV Adoption'!M$4*(1/(1-'General Inputs'!$C$10))*$J1819*1000*$I1819,ABS(($F1819-$E1819)*(1+$J111)^(Q$490-$K$490)))</f>
        <v>0</v>
      </c>
      <c r="R1819" s="357">
        <f>IF('PV Adoption'!N$4*(1/(1-'General Inputs'!$C$10))*$J1819*1000*$I1819 &lt;= ABS(($F1819-$E1819)*(1+$J111)^(R$490-$K$490)),'PV Adoption'!N$4*(1/(1-'General Inputs'!$C$10))*$J1819*1000*$I1819,ABS(($F1819-$E1819)*(1+$J111)^(R$490-$K$490)))</f>
        <v>0</v>
      </c>
      <c r="S1819" s="357">
        <f>IF('PV Adoption'!O$4*(1/(1-'General Inputs'!$C$10))*$J1819*1000*$I1819 &lt;= ABS(($F1819-$E1819)*(1+$J111)^(S$490-$K$490)),'PV Adoption'!O$4*(1/(1-'General Inputs'!$C$10))*$J1819*1000*$I1819,ABS(($F1819-$E1819)*(1+$J111)^(S$490-$K$490)))</f>
        <v>0</v>
      </c>
      <c r="T1819" s="357">
        <f>IF('PV Adoption'!P$4*(1/(1-'General Inputs'!$C$10))*$J1819*1000*$I1819 &lt;= ABS(($F1819-$E1819)*(1+$J111)^(T$490-$K$490)),'PV Adoption'!P$4*(1/(1-'General Inputs'!$C$10))*$J1819*1000*$I1819,ABS(($F1819-$E1819)*(1+$J111)^(T$490-$K$490)))</f>
        <v>0</v>
      </c>
      <c r="U1819" s="357">
        <f>IF('PV Adoption'!Q$4*(1/(1-'General Inputs'!$C$10))*$J1819*1000*$I1819 &lt;= ABS(($F1819-$E1819)*(1+$J111)^(U$490-$K$490)),'PV Adoption'!Q$4*(1/(1-'General Inputs'!$C$10))*$J1819*1000*$I1819,ABS(($F1819-$E1819)*(1+$J111)^(U$490-$K$490)))</f>
        <v>0</v>
      </c>
      <c r="V1819" s="357">
        <f>IF('PV Adoption'!R$4*(1/(1-'General Inputs'!$C$10))*$J1819*1000*$I1819 &lt;= ABS(($F1819-$E1819)*(1+$J111)^(V$490-$K$490)),'PV Adoption'!R$4*(1/(1-'General Inputs'!$C$10))*$J1819*1000*$I1819,ABS(($F1819-$E1819)*(1+$J111)^(V$490-$K$490)))</f>
        <v>0</v>
      </c>
      <c r="W1819" s="357">
        <f>IF('PV Adoption'!S$4*(1/(1-'General Inputs'!$C$10))*$J1819*1000*$I1819 &lt;= ABS(($F1819-$E1819)*(1+$J111)^(W$490-$K$490)),'PV Adoption'!S$4*(1/(1-'General Inputs'!$C$10))*$J1819*1000*$I1819,ABS(($F1819-$E1819)*(1+$J111)^(W$490-$K$490)))</f>
        <v>0</v>
      </c>
      <c r="X1819" s="357">
        <f>IF('PV Adoption'!T$4*(1/(1-'General Inputs'!$C$10))*$J1819*1000*$I1819 &lt;= ABS(($F1819-$E1819)*(1+$J111)^(X$490-$K$490)),'PV Adoption'!T$4*(1/(1-'General Inputs'!$C$10))*$J1819*1000*$I1819,ABS(($F1819-$E1819)*(1+$J111)^(X$490-$K$490)))</f>
        <v>0</v>
      </c>
      <c r="Y1819" s="357">
        <f>IF('PV Adoption'!U$4*(1/(1-'General Inputs'!$C$10))*$J1819*1000*$I1819 &lt;= ABS(($F1819-$E1819)*(1+$J111)^(Y$490-$K$490)),'PV Adoption'!U$4*(1/(1-'General Inputs'!$C$10))*$J1819*1000*$I1819,ABS(($F1819-$E1819)*(1+$J111)^(Y$490-$K$490)))</f>
        <v>0</v>
      </c>
      <c r="Z1819" s="357">
        <f>IF('PV Adoption'!V$4*(1/(1-'General Inputs'!$C$10))*$J1819*1000*$I1819 &lt;= ABS(($F1819-$E1819)*(1+$J111)^(Z$490-$K$490)),'PV Adoption'!V$4*(1/(1-'General Inputs'!$C$10))*$J1819*1000*$I1819,ABS(($F1819-$E1819)*(1+$J111)^(Z$490-$K$490)))</f>
        <v>0</v>
      </c>
      <c r="AA1819" s="357">
        <f>IF('PV Adoption'!W$4*(1/(1-'General Inputs'!$C$10))*$J1819*1000*$I1819 &lt;= ABS(($F1819-$E1819)*(1+$J111)^(AA$490-$K$490)),'PV Adoption'!W$4*(1/(1-'General Inputs'!$C$10))*$J1819*1000*$I1819,ABS(($F1819-$E1819)*(1+$J111)^(AA$490-$K$490)))</f>
        <v>0</v>
      </c>
      <c r="AB1819" s="357">
        <f>IF('PV Adoption'!X$4*(1/(1-'General Inputs'!$C$10))*$J1819*1000*$I1819 &lt;= ABS(($F1819-$E1819)*(1+$J111)^(AB$490-$K$490)),'PV Adoption'!X$4*(1/(1-'General Inputs'!$C$10))*$J1819*1000*$I1819,ABS(($F1819-$E1819)*(1+$J111)^(AB$490-$K$490)))</f>
        <v>0</v>
      </c>
      <c r="AC1819" s="357">
        <f>IF('PV Adoption'!Y$4*(1/(1-'General Inputs'!$C$10))*$J1819*1000*$I1819 &lt;= ABS(($F1819-$E1819)*(1+$J111)^(AC$490-$K$490)),'PV Adoption'!Y$4*(1/(1-'General Inputs'!$C$10))*$J1819*1000*$I1819,ABS(($F1819-$E1819)*(1+$J111)^(AC$490-$K$490)))</f>
        <v>0</v>
      </c>
      <c r="AD1819" s="357">
        <f>IF('PV Adoption'!Z$4*(1/(1-'General Inputs'!$C$10))*$J1819*1000*$I1819 &lt;= ABS(($F1819-$E1819)*(1+$J111)^(AD$490-$K$490)),'PV Adoption'!Z$4*(1/(1-'General Inputs'!$C$10))*$J1819*1000*$I1819,ABS(($F1819-$E1819)*(1+$J111)^(AD$490-$K$490)))</f>
        <v>0</v>
      </c>
      <c r="AE1819" s="357">
        <f>IF('PV Adoption'!AA$4*(1/(1-'General Inputs'!$C$10))*$J1819*1000*$I1819 &lt;= ABS(($F1819-$E1819)*(1+$J111)^(AE$490-$K$490)),'PV Adoption'!AA$4*(1/(1-'General Inputs'!$C$10))*$J1819*1000*$I1819,ABS(($F1819-$E1819)*(1+$J111)^(AE$490-$K$490)))</f>
        <v>0</v>
      </c>
      <c r="AF1819" s="357">
        <f>IF('PV Adoption'!AB$4*(1/(1-'General Inputs'!$C$10))*$J1819*1000*$I1819 &lt;= ABS(($F1819-$E1819)*(1+$J111)^(AF$490-$K$490)),'PV Adoption'!AB$4*(1/(1-'General Inputs'!$C$10))*$J1819*1000*$I1819,ABS(($F1819-$E1819)*(1+$J111)^(AF$490-$K$490)))</f>
        <v>0</v>
      </c>
      <c r="AG1819" s="357">
        <f>IF('PV Adoption'!AC$4*(1/(1-'General Inputs'!$C$10))*$J1819*1000*$I1819 &lt;= ABS(($F1819-$E1819)*(1+$J111)^(AG$490-$K$490)),'PV Adoption'!AC$4*(1/(1-'General Inputs'!$C$10))*$J1819*1000*$I1819,ABS(($F1819-$E1819)*(1+$J111)^(AG$490-$K$490)))</f>
        <v>0</v>
      </c>
      <c r="AH1819" s="357">
        <f>IF('PV Adoption'!AD$4*(1/(1-'General Inputs'!$C$10))*$J1819*1000*$I1819 &lt;= ABS(($F1819-$E1819)*(1+$J111)^(AH$490-$K$490)),'PV Adoption'!AD$4*(1/(1-'General Inputs'!$C$10))*$J1819*1000*$I1819,ABS(($F1819-$E1819)*(1+$J111)^(AH$490-$K$490)))</f>
        <v>0</v>
      </c>
      <c r="AI1819" s="357">
        <f>IF('PV Adoption'!AE$4*(1/(1-'General Inputs'!$C$10))*$J1819*1000*$I1819 &lt;= ABS(($F1819-$E1819)*(1+$J111)^(AI$490-$K$490)),'PV Adoption'!AE$4*(1/(1-'General Inputs'!$C$10))*$J1819*1000*$I1819,ABS(($F1819-$E1819)*(1+$J111)^(AI$490-$K$490)))</f>
        <v>0</v>
      </c>
      <c r="AJ1819" s="357">
        <f>IF('PV Adoption'!AF$4*(1/(1-'General Inputs'!$C$10))*$J1819*1000*$I1819 &lt;= ABS(($F1819-$E1819)*(1+$J111)^(AJ$490-$K$490)),'PV Adoption'!AF$4*(1/(1-'General Inputs'!$C$10))*$J1819*1000*$I1819,ABS(($F1819-$E1819)*(1+$J111)^(AJ$490-$K$490)))</f>
        <v>0</v>
      </c>
      <c r="AK1819" s="357">
        <v>2057.3251901844333</v>
      </c>
      <c r="AL1819" s="357">
        <v>2084.499870154405</v>
      </c>
      <c r="AM1819" s="357">
        <v>2114.2185275262668</v>
      </c>
    </row>
    <row r="1820" spans="1:39" x14ac:dyDescent="0.25">
      <c r="A1820" s="353" t="s">
        <v>248</v>
      </c>
      <c r="B1820" s="353" t="s">
        <v>356</v>
      </c>
      <c r="C1820" s="441">
        <f t="shared" ref="C1820:H1820" si="1271">C112</f>
        <v>20000</v>
      </c>
      <c r="D1820" s="441"/>
      <c r="E1820" s="441"/>
      <c r="F1820" s="441"/>
      <c r="G1820" s="441"/>
      <c r="H1820" s="441">
        <f t="shared" si="1271"/>
        <v>0</v>
      </c>
      <c r="I1820" s="470">
        <f>IFERROR(VLOOKUP(B1820,Coincidence!$B$2:$E$242,4,FALSE)*IF($G1820="Winter",'General Inputs'!$C$25,'General Inputs'!$C$24),IF($G1820="Winter",'General Inputs'!$C$25,'General Inputs'!$C$24))</f>
        <v>0.52140604400000001</v>
      </c>
      <c r="J1820" s="466">
        <f>'Nameplate by Substation'!H112</f>
        <v>1.051464962516372E-2</v>
      </c>
      <c r="K1820" s="357">
        <f>IF('PV Adoption'!G$4*(1/(1-'General Inputs'!$C$10))*$J1820*1000*$I1820 &lt;= ABS(($F1820-$E1820)*(1+$J112)^(K$490-$K$490)),'PV Adoption'!G$4*(1/(1-'General Inputs'!$C$10))*$J1820*1000*$I1820,ABS(($F1820-$E1820)*(1+$J112)^(K$490-$K$490)))</f>
        <v>0</v>
      </c>
      <c r="L1820" s="357">
        <f>IF('PV Adoption'!H$4*(1/(1-'General Inputs'!$C$10))*$J1820*1000*$I1820 &lt;= ABS(($F1820-$E1820)*(1+$J112)^(L$490-$K$490)),'PV Adoption'!H$4*(1/(1-'General Inputs'!$C$10))*$J1820*1000*$I1820,ABS(($F1820-$E1820)*(1+$J112)^(L$490-$K$490)))</f>
        <v>0</v>
      </c>
      <c r="M1820" s="357">
        <f>IF('PV Adoption'!I$4*(1/(1-'General Inputs'!$C$10))*$J1820*1000*$I1820 &lt;= ABS(($F1820-$E1820)*(1+$J112)^(M$490-$K$490)),'PV Adoption'!I$4*(1/(1-'General Inputs'!$C$10))*$J1820*1000*$I1820,ABS(($F1820-$E1820)*(1+$J112)^(M$490-$K$490)))</f>
        <v>0</v>
      </c>
      <c r="N1820" s="357">
        <f>IF('PV Adoption'!J$4*(1/(1-'General Inputs'!$C$10))*$J1820*1000*$I1820 &lt;= ABS(($F1820-$E1820)*(1+$J112)^(N$490-$K$490)),'PV Adoption'!J$4*(1/(1-'General Inputs'!$C$10))*$J1820*1000*$I1820,ABS(($F1820-$E1820)*(1+$J112)^(N$490-$K$490)))</f>
        <v>0</v>
      </c>
      <c r="O1820" s="357">
        <f>IF('PV Adoption'!K$4*(1/(1-'General Inputs'!$C$10))*$J1820*1000*$I1820 &lt;= ABS(($F1820-$E1820)*(1+$J112)^(O$490-$K$490)),'PV Adoption'!K$4*(1/(1-'General Inputs'!$C$10))*$J1820*1000*$I1820,ABS(($F1820-$E1820)*(1+$J112)^(O$490-$K$490)))</f>
        <v>0</v>
      </c>
      <c r="P1820" s="357">
        <f>IF('PV Adoption'!L$4*(1/(1-'General Inputs'!$C$10))*$J1820*1000*$I1820 &lt;= ABS(($F1820-$E1820)*(1+$J112)^(P$490-$K$490)),'PV Adoption'!L$4*(1/(1-'General Inputs'!$C$10))*$J1820*1000*$I1820,ABS(($F1820-$E1820)*(1+$J112)^(P$490-$K$490)))</f>
        <v>0</v>
      </c>
      <c r="Q1820" s="357">
        <f>IF('PV Adoption'!M$4*(1/(1-'General Inputs'!$C$10))*$J1820*1000*$I1820 &lt;= ABS(($F1820-$E1820)*(1+$J112)^(Q$490-$K$490)),'PV Adoption'!M$4*(1/(1-'General Inputs'!$C$10))*$J1820*1000*$I1820,ABS(($F1820-$E1820)*(1+$J112)^(Q$490-$K$490)))</f>
        <v>0</v>
      </c>
      <c r="R1820" s="357">
        <f>IF('PV Adoption'!N$4*(1/(1-'General Inputs'!$C$10))*$J1820*1000*$I1820 &lt;= ABS(($F1820-$E1820)*(1+$J112)^(R$490-$K$490)),'PV Adoption'!N$4*(1/(1-'General Inputs'!$C$10))*$J1820*1000*$I1820,ABS(($F1820-$E1820)*(1+$J112)^(R$490-$K$490)))</f>
        <v>0</v>
      </c>
      <c r="S1820" s="357">
        <f>IF('PV Adoption'!O$4*(1/(1-'General Inputs'!$C$10))*$J1820*1000*$I1820 &lt;= ABS(($F1820-$E1820)*(1+$J112)^(S$490-$K$490)),'PV Adoption'!O$4*(1/(1-'General Inputs'!$C$10))*$J1820*1000*$I1820,ABS(($F1820-$E1820)*(1+$J112)^(S$490-$K$490)))</f>
        <v>0</v>
      </c>
      <c r="T1820" s="357">
        <f>IF('PV Adoption'!P$4*(1/(1-'General Inputs'!$C$10))*$J1820*1000*$I1820 &lt;= ABS(($F1820-$E1820)*(1+$J112)^(T$490-$K$490)),'PV Adoption'!P$4*(1/(1-'General Inputs'!$C$10))*$J1820*1000*$I1820,ABS(($F1820-$E1820)*(1+$J112)^(T$490-$K$490)))</f>
        <v>0</v>
      </c>
      <c r="U1820" s="357">
        <f>IF('PV Adoption'!Q$4*(1/(1-'General Inputs'!$C$10))*$J1820*1000*$I1820 &lt;= ABS(($F1820-$E1820)*(1+$J112)^(U$490-$K$490)),'PV Adoption'!Q$4*(1/(1-'General Inputs'!$C$10))*$J1820*1000*$I1820,ABS(($F1820-$E1820)*(1+$J112)^(U$490-$K$490)))</f>
        <v>0</v>
      </c>
      <c r="V1820" s="357">
        <f>IF('PV Adoption'!R$4*(1/(1-'General Inputs'!$C$10))*$J1820*1000*$I1820 &lt;= ABS(($F1820-$E1820)*(1+$J112)^(V$490-$K$490)),'PV Adoption'!R$4*(1/(1-'General Inputs'!$C$10))*$J1820*1000*$I1820,ABS(($F1820-$E1820)*(1+$J112)^(V$490-$K$490)))</f>
        <v>0</v>
      </c>
      <c r="W1820" s="357">
        <f>IF('PV Adoption'!S$4*(1/(1-'General Inputs'!$C$10))*$J1820*1000*$I1820 &lt;= ABS(($F1820-$E1820)*(1+$J112)^(W$490-$K$490)),'PV Adoption'!S$4*(1/(1-'General Inputs'!$C$10))*$J1820*1000*$I1820,ABS(($F1820-$E1820)*(1+$J112)^(W$490-$K$490)))</f>
        <v>0</v>
      </c>
      <c r="X1820" s="357">
        <f>IF('PV Adoption'!T$4*(1/(1-'General Inputs'!$C$10))*$J1820*1000*$I1820 &lt;= ABS(($F1820-$E1820)*(1+$J112)^(X$490-$K$490)),'PV Adoption'!T$4*(1/(1-'General Inputs'!$C$10))*$J1820*1000*$I1820,ABS(($F1820-$E1820)*(1+$J112)^(X$490-$K$490)))</f>
        <v>0</v>
      </c>
      <c r="Y1820" s="357">
        <f>IF('PV Adoption'!U$4*(1/(1-'General Inputs'!$C$10))*$J1820*1000*$I1820 &lt;= ABS(($F1820-$E1820)*(1+$J112)^(Y$490-$K$490)),'PV Adoption'!U$4*(1/(1-'General Inputs'!$C$10))*$J1820*1000*$I1820,ABS(($F1820-$E1820)*(1+$J112)^(Y$490-$K$490)))</f>
        <v>0</v>
      </c>
      <c r="Z1820" s="357">
        <f>IF('PV Adoption'!V$4*(1/(1-'General Inputs'!$C$10))*$J1820*1000*$I1820 &lt;= ABS(($F1820-$E1820)*(1+$J112)^(Z$490-$K$490)),'PV Adoption'!V$4*(1/(1-'General Inputs'!$C$10))*$J1820*1000*$I1820,ABS(($F1820-$E1820)*(1+$J112)^(Z$490-$K$490)))</f>
        <v>0</v>
      </c>
      <c r="AA1820" s="357">
        <f>IF('PV Adoption'!W$4*(1/(1-'General Inputs'!$C$10))*$J1820*1000*$I1820 &lt;= ABS(($F1820-$E1820)*(1+$J112)^(AA$490-$K$490)),'PV Adoption'!W$4*(1/(1-'General Inputs'!$C$10))*$J1820*1000*$I1820,ABS(($F1820-$E1820)*(1+$J112)^(AA$490-$K$490)))</f>
        <v>0</v>
      </c>
      <c r="AB1820" s="357">
        <f>IF('PV Adoption'!X$4*(1/(1-'General Inputs'!$C$10))*$J1820*1000*$I1820 &lt;= ABS(($F1820-$E1820)*(1+$J112)^(AB$490-$K$490)),'PV Adoption'!X$4*(1/(1-'General Inputs'!$C$10))*$J1820*1000*$I1820,ABS(($F1820-$E1820)*(1+$J112)^(AB$490-$K$490)))</f>
        <v>0</v>
      </c>
      <c r="AC1820" s="357">
        <f>IF('PV Adoption'!Y$4*(1/(1-'General Inputs'!$C$10))*$J1820*1000*$I1820 &lt;= ABS(($F1820-$E1820)*(1+$J112)^(AC$490-$K$490)),'PV Adoption'!Y$4*(1/(1-'General Inputs'!$C$10))*$J1820*1000*$I1820,ABS(($F1820-$E1820)*(1+$J112)^(AC$490-$K$490)))</f>
        <v>0</v>
      </c>
      <c r="AD1820" s="357">
        <f>IF('PV Adoption'!Z$4*(1/(1-'General Inputs'!$C$10))*$J1820*1000*$I1820 &lt;= ABS(($F1820-$E1820)*(1+$J112)^(AD$490-$K$490)),'PV Adoption'!Z$4*(1/(1-'General Inputs'!$C$10))*$J1820*1000*$I1820,ABS(($F1820-$E1820)*(1+$J112)^(AD$490-$K$490)))</f>
        <v>0</v>
      </c>
      <c r="AE1820" s="357">
        <f>IF('PV Adoption'!AA$4*(1/(1-'General Inputs'!$C$10))*$J1820*1000*$I1820 &lt;= ABS(($F1820-$E1820)*(1+$J112)^(AE$490-$K$490)),'PV Adoption'!AA$4*(1/(1-'General Inputs'!$C$10))*$J1820*1000*$I1820,ABS(($F1820-$E1820)*(1+$J112)^(AE$490-$K$490)))</f>
        <v>0</v>
      </c>
      <c r="AF1820" s="357">
        <f>IF('PV Adoption'!AB$4*(1/(1-'General Inputs'!$C$10))*$J1820*1000*$I1820 &lt;= ABS(($F1820-$E1820)*(1+$J112)^(AF$490-$K$490)),'PV Adoption'!AB$4*(1/(1-'General Inputs'!$C$10))*$J1820*1000*$I1820,ABS(($F1820-$E1820)*(1+$J112)^(AF$490-$K$490)))</f>
        <v>0</v>
      </c>
      <c r="AG1820" s="357">
        <f>IF('PV Adoption'!AC$4*(1/(1-'General Inputs'!$C$10))*$J1820*1000*$I1820 &lt;= ABS(($F1820-$E1820)*(1+$J112)^(AG$490-$K$490)),'PV Adoption'!AC$4*(1/(1-'General Inputs'!$C$10))*$J1820*1000*$I1820,ABS(($F1820-$E1820)*(1+$J112)^(AG$490-$K$490)))</f>
        <v>0</v>
      </c>
      <c r="AH1820" s="357">
        <f>IF('PV Adoption'!AD$4*(1/(1-'General Inputs'!$C$10))*$J1820*1000*$I1820 &lt;= ABS(($F1820-$E1820)*(1+$J112)^(AH$490-$K$490)),'PV Adoption'!AD$4*(1/(1-'General Inputs'!$C$10))*$J1820*1000*$I1820,ABS(($F1820-$E1820)*(1+$J112)^(AH$490-$K$490)))</f>
        <v>0</v>
      </c>
      <c r="AI1820" s="357">
        <f>IF('PV Adoption'!AE$4*(1/(1-'General Inputs'!$C$10))*$J1820*1000*$I1820 &lt;= ABS(($F1820-$E1820)*(1+$J112)^(AI$490-$K$490)),'PV Adoption'!AE$4*(1/(1-'General Inputs'!$C$10))*$J1820*1000*$I1820,ABS(($F1820-$E1820)*(1+$J112)^(AI$490-$K$490)))</f>
        <v>0</v>
      </c>
      <c r="AJ1820" s="357">
        <f>IF('PV Adoption'!AF$4*(1/(1-'General Inputs'!$C$10))*$J1820*1000*$I1820 &lt;= ABS(($F1820-$E1820)*(1+$J112)^(AJ$490-$K$490)),'PV Adoption'!AF$4*(1/(1-'General Inputs'!$C$10))*$J1820*1000*$I1820,ABS(($F1820-$E1820)*(1+$J112)^(AJ$490-$K$490)))</f>
        <v>0</v>
      </c>
      <c r="AK1820" s="357">
        <v>1664.809199951877</v>
      </c>
      <c r="AL1820" s="357">
        <v>1686.7992370328413</v>
      </c>
      <c r="AM1820" s="357">
        <v>1710.8478874061234</v>
      </c>
    </row>
    <row r="1821" spans="1:39" x14ac:dyDescent="0.25">
      <c r="A1821" s="353" t="s">
        <v>249</v>
      </c>
      <c r="B1821" s="353" t="s">
        <v>352</v>
      </c>
      <c r="C1821" s="441">
        <f t="shared" ref="C1821:H1821" si="1272">C113</f>
        <v>20000</v>
      </c>
      <c r="D1821" s="441"/>
      <c r="E1821" s="441"/>
      <c r="F1821" s="441"/>
      <c r="G1821" s="441"/>
      <c r="H1821" s="441">
        <f t="shared" si="1272"/>
        <v>0</v>
      </c>
      <c r="I1821" s="470">
        <f>IFERROR(VLOOKUP(B1821,Coincidence!$B$2:$E$242,4,FALSE)*IF($G1821="Winter",'General Inputs'!$C$25,'General Inputs'!$C$24),IF($G1821="Winter",'General Inputs'!$C$25,'General Inputs'!$C$24))</f>
        <v>0.52140604400000001</v>
      </c>
      <c r="J1821" s="466">
        <f>'Nameplate by Substation'!H113</f>
        <v>6.9612660540703131E-3</v>
      </c>
      <c r="K1821" s="357">
        <f>IF('PV Adoption'!G$4*(1/(1-'General Inputs'!$C$10))*$J1821*1000*$I1821 &lt;= ABS(($F1821-$E1821)*(1+$J113)^(K$490-$K$490)),'PV Adoption'!G$4*(1/(1-'General Inputs'!$C$10))*$J1821*1000*$I1821,ABS(($F1821-$E1821)*(1+$J113)^(K$490-$K$490)))</f>
        <v>0</v>
      </c>
      <c r="L1821" s="357">
        <f>IF('PV Adoption'!H$4*(1/(1-'General Inputs'!$C$10))*$J1821*1000*$I1821 &lt;= ABS(($F1821-$E1821)*(1+$J113)^(L$490-$K$490)),'PV Adoption'!H$4*(1/(1-'General Inputs'!$C$10))*$J1821*1000*$I1821,ABS(($F1821-$E1821)*(1+$J113)^(L$490-$K$490)))</f>
        <v>0</v>
      </c>
      <c r="M1821" s="357">
        <f>IF('PV Adoption'!I$4*(1/(1-'General Inputs'!$C$10))*$J1821*1000*$I1821 &lt;= ABS(($F1821-$E1821)*(1+$J113)^(M$490-$K$490)),'PV Adoption'!I$4*(1/(1-'General Inputs'!$C$10))*$J1821*1000*$I1821,ABS(($F1821-$E1821)*(1+$J113)^(M$490-$K$490)))</f>
        <v>0</v>
      </c>
      <c r="N1821" s="357">
        <f>IF('PV Adoption'!J$4*(1/(1-'General Inputs'!$C$10))*$J1821*1000*$I1821 &lt;= ABS(($F1821-$E1821)*(1+$J113)^(N$490-$K$490)),'PV Adoption'!J$4*(1/(1-'General Inputs'!$C$10))*$J1821*1000*$I1821,ABS(($F1821-$E1821)*(1+$J113)^(N$490-$K$490)))</f>
        <v>0</v>
      </c>
      <c r="O1821" s="357">
        <f>IF('PV Adoption'!K$4*(1/(1-'General Inputs'!$C$10))*$J1821*1000*$I1821 &lt;= ABS(($F1821-$E1821)*(1+$J113)^(O$490-$K$490)),'PV Adoption'!K$4*(1/(1-'General Inputs'!$C$10))*$J1821*1000*$I1821,ABS(($F1821-$E1821)*(1+$J113)^(O$490-$K$490)))</f>
        <v>0</v>
      </c>
      <c r="P1821" s="357">
        <f>IF('PV Adoption'!L$4*(1/(1-'General Inputs'!$C$10))*$J1821*1000*$I1821 &lt;= ABS(($F1821-$E1821)*(1+$J113)^(P$490-$K$490)),'PV Adoption'!L$4*(1/(1-'General Inputs'!$C$10))*$J1821*1000*$I1821,ABS(($F1821-$E1821)*(1+$J113)^(P$490-$K$490)))</f>
        <v>0</v>
      </c>
      <c r="Q1821" s="357">
        <f>IF('PV Adoption'!M$4*(1/(1-'General Inputs'!$C$10))*$J1821*1000*$I1821 &lt;= ABS(($F1821-$E1821)*(1+$J113)^(Q$490-$K$490)),'PV Adoption'!M$4*(1/(1-'General Inputs'!$C$10))*$J1821*1000*$I1821,ABS(($F1821-$E1821)*(1+$J113)^(Q$490-$K$490)))</f>
        <v>0</v>
      </c>
      <c r="R1821" s="357">
        <f>IF('PV Adoption'!N$4*(1/(1-'General Inputs'!$C$10))*$J1821*1000*$I1821 &lt;= ABS(($F1821-$E1821)*(1+$J113)^(R$490-$K$490)),'PV Adoption'!N$4*(1/(1-'General Inputs'!$C$10))*$J1821*1000*$I1821,ABS(($F1821-$E1821)*(1+$J113)^(R$490-$K$490)))</f>
        <v>0</v>
      </c>
      <c r="S1821" s="357">
        <f>IF('PV Adoption'!O$4*(1/(1-'General Inputs'!$C$10))*$J1821*1000*$I1821 &lt;= ABS(($F1821-$E1821)*(1+$J113)^(S$490-$K$490)),'PV Adoption'!O$4*(1/(1-'General Inputs'!$C$10))*$J1821*1000*$I1821,ABS(($F1821-$E1821)*(1+$J113)^(S$490-$K$490)))</f>
        <v>0</v>
      </c>
      <c r="T1821" s="357">
        <f>IF('PV Adoption'!P$4*(1/(1-'General Inputs'!$C$10))*$J1821*1000*$I1821 &lt;= ABS(($F1821-$E1821)*(1+$J113)^(T$490-$K$490)),'PV Adoption'!P$4*(1/(1-'General Inputs'!$C$10))*$J1821*1000*$I1821,ABS(($F1821-$E1821)*(1+$J113)^(T$490-$K$490)))</f>
        <v>0</v>
      </c>
      <c r="U1821" s="357">
        <f>IF('PV Adoption'!Q$4*(1/(1-'General Inputs'!$C$10))*$J1821*1000*$I1821 &lt;= ABS(($F1821-$E1821)*(1+$J113)^(U$490-$K$490)),'PV Adoption'!Q$4*(1/(1-'General Inputs'!$C$10))*$J1821*1000*$I1821,ABS(($F1821-$E1821)*(1+$J113)^(U$490-$K$490)))</f>
        <v>0</v>
      </c>
      <c r="V1821" s="357">
        <f>IF('PV Adoption'!R$4*(1/(1-'General Inputs'!$C$10))*$J1821*1000*$I1821 &lt;= ABS(($F1821-$E1821)*(1+$J113)^(V$490-$K$490)),'PV Adoption'!R$4*(1/(1-'General Inputs'!$C$10))*$J1821*1000*$I1821,ABS(($F1821-$E1821)*(1+$J113)^(V$490-$K$490)))</f>
        <v>0</v>
      </c>
      <c r="W1821" s="357">
        <f>IF('PV Adoption'!S$4*(1/(1-'General Inputs'!$C$10))*$J1821*1000*$I1821 &lt;= ABS(($F1821-$E1821)*(1+$J113)^(W$490-$K$490)),'PV Adoption'!S$4*(1/(1-'General Inputs'!$C$10))*$J1821*1000*$I1821,ABS(($F1821-$E1821)*(1+$J113)^(W$490-$K$490)))</f>
        <v>0</v>
      </c>
      <c r="X1821" s="357">
        <f>IF('PV Adoption'!T$4*(1/(1-'General Inputs'!$C$10))*$J1821*1000*$I1821 &lt;= ABS(($F1821-$E1821)*(1+$J113)^(X$490-$K$490)),'PV Adoption'!T$4*(1/(1-'General Inputs'!$C$10))*$J1821*1000*$I1821,ABS(($F1821-$E1821)*(1+$J113)^(X$490-$K$490)))</f>
        <v>0</v>
      </c>
      <c r="Y1821" s="357">
        <f>IF('PV Adoption'!U$4*(1/(1-'General Inputs'!$C$10))*$J1821*1000*$I1821 &lt;= ABS(($F1821-$E1821)*(1+$J113)^(Y$490-$K$490)),'PV Adoption'!U$4*(1/(1-'General Inputs'!$C$10))*$J1821*1000*$I1821,ABS(($F1821-$E1821)*(1+$J113)^(Y$490-$K$490)))</f>
        <v>0</v>
      </c>
      <c r="Z1821" s="357">
        <f>IF('PV Adoption'!V$4*(1/(1-'General Inputs'!$C$10))*$J1821*1000*$I1821 &lt;= ABS(($F1821-$E1821)*(1+$J113)^(Z$490-$K$490)),'PV Adoption'!V$4*(1/(1-'General Inputs'!$C$10))*$J1821*1000*$I1821,ABS(($F1821-$E1821)*(1+$J113)^(Z$490-$K$490)))</f>
        <v>0</v>
      </c>
      <c r="AA1821" s="357">
        <f>IF('PV Adoption'!W$4*(1/(1-'General Inputs'!$C$10))*$J1821*1000*$I1821 &lt;= ABS(($F1821-$E1821)*(1+$J113)^(AA$490-$K$490)),'PV Adoption'!W$4*(1/(1-'General Inputs'!$C$10))*$J1821*1000*$I1821,ABS(($F1821-$E1821)*(1+$J113)^(AA$490-$K$490)))</f>
        <v>0</v>
      </c>
      <c r="AB1821" s="357">
        <f>IF('PV Adoption'!X$4*(1/(1-'General Inputs'!$C$10))*$J1821*1000*$I1821 &lt;= ABS(($F1821-$E1821)*(1+$J113)^(AB$490-$K$490)),'PV Adoption'!X$4*(1/(1-'General Inputs'!$C$10))*$J1821*1000*$I1821,ABS(($F1821-$E1821)*(1+$J113)^(AB$490-$K$490)))</f>
        <v>0</v>
      </c>
      <c r="AC1821" s="357">
        <f>IF('PV Adoption'!Y$4*(1/(1-'General Inputs'!$C$10))*$J1821*1000*$I1821 &lt;= ABS(($F1821-$E1821)*(1+$J113)^(AC$490-$K$490)),'PV Adoption'!Y$4*(1/(1-'General Inputs'!$C$10))*$J1821*1000*$I1821,ABS(($F1821-$E1821)*(1+$J113)^(AC$490-$K$490)))</f>
        <v>0</v>
      </c>
      <c r="AD1821" s="357">
        <f>IF('PV Adoption'!Z$4*(1/(1-'General Inputs'!$C$10))*$J1821*1000*$I1821 &lt;= ABS(($F1821-$E1821)*(1+$J113)^(AD$490-$K$490)),'PV Adoption'!Z$4*(1/(1-'General Inputs'!$C$10))*$J1821*1000*$I1821,ABS(($F1821-$E1821)*(1+$J113)^(AD$490-$K$490)))</f>
        <v>0</v>
      </c>
      <c r="AE1821" s="357">
        <f>IF('PV Adoption'!AA$4*(1/(1-'General Inputs'!$C$10))*$J1821*1000*$I1821 &lt;= ABS(($F1821-$E1821)*(1+$J113)^(AE$490-$K$490)),'PV Adoption'!AA$4*(1/(1-'General Inputs'!$C$10))*$J1821*1000*$I1821,ABS(($F1821-$E1821)*(1+$J113)^(AE$490-$K$490)))</f>
        <v>0</v>
      </c>
      <c r="AF1821" s="357">
        <f>IF('PV Adoption'!AB$4*(1/(1-'General Inputs'!$C$10))*$J1821*1000*$I1821 &lt;= ABS(($F1821-$E1821)*(1+$J113)^(AF$490-$K$490)),'PV Adoption'!AB$4*(1/(1-'General Inputs'!$C$10))*$J1821*1000*$I1821,ABS(($F1821-$E1821)*(1+$J113)^(AF$490-$K$490)))</f>
        <v>0</v>
      </c>
      <c r="AG1821" s="357">
        <f>IF('PV Adoption'!AC$4*(1/(1-'General Inputs'!$C$10))*$J1821*1000*$I1821 &lt;= ABS(($F1821-$E1821)*(1+$J113)^(AG$490-$K$490)),'PV Adoption'!AC$4*(1/(1-'General Inputs'!$C$10))*$J1821*1000*$I1821,ABS(($F1821-$E1821)*(1+$J113)^(AG$490-$K$490)))</f>
        <v>0</v>
      </c>
      <c r="AH1821" s="357">
        <f>IF('PV Adoption'!AD$4*(1/(1-'General Inputs'!$C$10))*$J1821*1000*$I1821 &lt;= ABS(($F1821-$E1821)*(1+$J113)^(AH$490-$K$490)),'PV Adoption'!AD$4*(1/(1-'General Inputs'!$C$10))*$J1821*1000*$I1821,ABS(($F1821-$E1821)*(1+$J113)^(AH$490-$K$490)))</f>
        <v>0</v>
      </c>
      <c r="AI1821" s="357">
        <f>IF('PV Adoption'!AE$4*(1/(1-'General Inputs'!$C$10))*$J1821*1000*$I1821 &lt;= ABS(($F1821-$E1821)*(1+$J113)^(AI$490-$K$490)),'PV Adoption'!AE$4*(1/(1-'General Inputs'!$C$10))*$J1821*1000*$I1821,ABS(($F1821-$E1821)*(1+$J113)^(AI$490-$K$490)))</f>
        <v>0</v>
      </c>
      <c r="AJ1821" s="357">
        <f>IF('PV Adoption'!AF$4*(1/(1-'General Inputs'!$C$10))*$J1821*1000*$I1821 &lt;= ABS(($F1821-$E1821)*(1+$J113)^(AJ$490-$K$490)),'PV Adoption'!AF$4*(1/(1-'General Inputs'!$C$10))*$J1821*1000*$I1821,ABS(($F1821-$E1821)*(1+$J113)^(AJ$490-$K$490)))</f>
        <v>0</v>
      </c>
      <c r="AK1821" s="357">
        <v>0</v>
      </c>
      <c r="AL1821" s="357">
        <v>0</v>
      </c>
      <c r="AM1821" s="357">
        <v>0</v>
      </c>
    </row>
    <row r="1822" spans="1:39" x14ac:dyDescent="0.25">
      <c r="A1822" s="353" t="s">
        <v>249</v>
      </c>
      <c r="B1822" s="353" t="s">
        <v>525</v>
      </c>
      <c r="C1822" s="441">
        <f t="shared" ref="C1822:H1822" si="1273">C114</f>
        <v>25000</v>
      </c>
      <c r="D1822" s="441"/>
      <c r="E1822" s="441"/>
      <c r="F1822" s="441"/>
      <c r="G1822" s="441"/>
      <c r="H1822" s="441">
        <f t="shared" si="1273"/>
        <v>0</v>
      </c>
      <c r="I1822" s="470">
        <f>IFERROR(VLOOKUP(B1822,Coincidence!$B$2:$E$242,4,FALSE)*IF($G1822="Winter",'General Inputs'!$C$25,'General Inputs'!$C$24),IF($G1822="Winter",'General Inputs'!$C$25,'General Inputs'!$C$24))</f>
        <v>0.52140604400000001</v>
      </c>
      <c r="J1822" s="466">
        <f>'Nameplate by Substation'!H114</f>
        <v>3.4093715720456769E-3</v>
      </c>
      <c r="K1822" s="357">
        <f>IF('PV Adoption'!G$4*(1/(1-'General Inputs'!$C$10))*$J1822*1000*$I1822 &lt;= ABS(($F1822-$E1822)*(1+$J114)^(K$490-$K$490)),'PV Adoption'!G$4*(1/(1-'General Inputs'!$C$10))*$J1822*1000*$I1822,ABS(($F1822-$E1822)*(1+$J114)^(K$490-$K$490)))</f>
        <v>0</v>
      </c>
      <c r="L1822" s="357">
        <f>IF('PV Adoption'!H$4*(1/(1-'General Inputs'!$C$10))*$J1822*1000*$I1822 &lt;= ABS(($F1822-$E1822)*(1+$J114)^(L$490-$K$490)),'PV Adoption'!H$4*(1/(1-'General Inputs'!$C$10))*$J1822*1000*$I1822,ABS(($F1822-$E1822)*(1+$J114)^(L$490-$K$490)))</f>
        <v>0</v>
      </c>
      <c r="M1822" s="357">
        <f>IF('PV Adoption'!I$4*(1/(1-'General Inputs'!$C$10))*$J1822*1000*$I1822 &lt;= ABS(($F1822-$E1822)*(1+$J114)^(M$490-$K$490)),'PV Adoption'!I$4*(1/(1-'General Inputs'!$C$10))*$J1822*1000*$I1822,ABS(($F1822-$E1822)*(1+$J114)^(M$490-$K$490)))</f>
        <v>0</v>
      </c>
      <c r="N1822" s="357">
        <f>IF('PV Adoption'!J$4*(1/(1-'General Inputs'!$C$10))*$J1822*1000*$I1822 &lt;= ABS(($F1822-$E1822)*(1+$J114)^(N$490-$K$490)),'PV Adoption'!J$4*(1/(1-'General Inputs'!$C$10))*$J1822*1000*$I1822,ABS(($F1822-$E1822)*(1+$J114)^(N$490-$K$490)))</f>
        <v>0</v>
      </c>
      <c r="O1822" s="357">
        <f>IF('PV Adoption'!K$4*(1/(1-'General Inputs'!$C$10))*$J1822*1000*$I1822 &lt;= ABS(($F1822-$E1822)*(1+$J114)^(O$490-$K$490)),'PV Adoption'!K$4*(1/(1-'General Inputs'!$C$10))*$J1822*1000*$I1822,ABS(($F1822-$E1822)*(1+$J114)^(O$490-$K$490)))</f>
        <v>0</v>
      </c>
      <c r="P1822" s="357">
        <f>IF('PV Adoption'!L$4*(1/(1-'General Inputs'!$C$10))*$J1822*1000*$I1822 &lt;= ABS(($F1822-$E1822)*(1+$J114)^(P$490-$K$490)),'PV Adoption'!L$4*(1/(1-'General Inputs'!$C$10))*$J1822*1000*$I1822,ABS(($F1822-$E1822)*(1+$J114)^(P$490-$K$490)))</f>
        <v>0</v>
      </c>
      <c r="Q1822" s="357">
        <f>IF('PV Adoption'!M$4*(1/(1-'General Inputs'!$C$10))*$J1822*1000*$I1822 &lt;= ABS(($F1822-$E1822)*(1+$J114)^(Q$490-$K$490)),'PV Adoption'!M$4*(1/(1-'General Inputs'!$C$10))*$J1822*1000*$I1822,ABS(($F1822-$E1822)*(1+$J114)^(Q$490-$K$490)))</f>
        <v>0</v>
      </c>
      <c r="R1822" s="357">
        <f>IF('PV Adoption'!N$4*(1/(1-'General Inputs'!$C$10))*$J1822*1000*$I1822 &lt;= ABS(($F1822-$E1822)*(1+$J114)^(R$490-$K$490)),'PV Adoption'!N$4*(1/(1-'General Inputs'!$C$10))*$J1822*1000*$I1822,ABS(($F1822-$E1822)*(1+$J114)^(R$490-$K$490)))</f>
        <v>0</v>
      </c>
      <c r="S1822" s="357">
        <f>IF('PV Adoption'!O$4*(1/(1-'General Inputs'!$C$10))*$J1822*1000*$I1822 &lt;= ABS(($F1822-$E1822)*(1+$J114)^(S$490-$K$490)),'PV Adoption'!O$4*(1/(1-'General Inputs'!$C$10))*$J1822*1000*$I1822,ABS(($F1822-$E1822)*(1+$J114)^(S$490-$K$490)))</f>
        <v>0</v>
      </c>
      <c r="T1822" s="357">
        <f>IF('PV Adoption'!P$4*(1/(1-'General Inputs'!$C$10))*$J1822*1000*$I1822 &lt;= ABS(($F1822-$E1822)*(1+$J114)^(T$490-$K$490)),'PV Adoption'!P$4*(1/(1-'General Inputs'!$C$10))*$J1822*1000*$I1822,ABS(($F1822-$E1822)*(1+$J114)^(T$490-$K$490)))</f>
        <v>0</v>
      </c>
      <c r="U1822" s="357">
        <f>IF('PV Adoption'!Q$4*(1/(1-'General Inputs'!$C$10))*$J1822*1000*$I1822 &lt;= ABS(($F1822-$E1822)*(1+$J114)^(U$490-$K$490)),'PV Adoption'!Q$4*(1/(1-'General Inputs'!$C$10))*$J1822*1000*$I1822,ABS(($F1822-$E1822)*(1+$J114)^(U$490-$K$490)))</f>
        <v>0</v>
      </c>
      <c r="V1822" s="357">
        <f>IF('PV Adoption'!R$4*(1/(1-'General Inputs'!$C$10))*$J1822*1000*$I1822 &lt;= ABS(($F1822-$E1822)*(1+$J114)^(V$490-$K$490)),'PV Adoption'!R$4*(1/(1-'General Inputs'!$C$10))*$J1822*1000*$I1822,ABS(($F1822-$E1822)*(1+$J114)^(V$490-$K$490)))</f>
        <v>0</v>
      </c>
      <c r="W1822" s="357">
        <f>IF('PV Adoption'!S$4*(1/(1-'General Inputs'!$C$10))*$J1822*1000*$I1822 &lt;= ABS(($F1822-$E1822)*(1+$J114)^(W$490-$K$490)),'PV Adoption'!S$4*(1/(1-'General Inputs'!$C$10))*$J1822*1000*$I1822,ABS(($F1822-$E1822)*(1+$J114)^(W$490-$K$490)))</f>
        <v>0</v>
      </c>
      <c r="X1822" s="357">
        <f>IF('PV Adoption'!T$4*(1/(1-'General Inputs'!$C$10))*$J1822*1000*$I1822 &lt;= ABS(($F1822-$E1822)*(1+$J114)^(X$490-$K$490)),'PV Adoption'!T$4*(1/(1-'General Inputs'!$C$10))*$J1822*1000*$I1822,ABS(($F1822-$E1822)*(1+$J114)^(X$490-$K$490)))</f>
        <v>0</v>
      </c>
      <c r="Y1822" s="357">
        <f>IF('PV Adoption'!U$4*(1/(1-'General Inputs'!$C$10))*$J1822*1000*$I1822 &lt;= ABS(($F1822-$E1822)*(1+$J114)^(Y$490-$K$490)),'PV Adoption'!U$4*(1/(1-'General Inputs'!$C$10))*$J1822*1000*$I1822,ABS(($F1822-$E1822)*(1+$J114)^(Y$490-$K$490)))</f>
        <v>0</v>
      </c>
      <c r="Z1822" s="357">
        <f>IF('PV Adoption'!V$4*(1/(1-'General Inputs'!$C$10))*$J1822*1000*$I1822 &lt;= ABS(($F1822-$E1822)*(1+$J114)^(Z$490-$K$490)),'PV Adoption'!V$4*(1/(1-'General Inputs'!$C$10))*$J1822*1000*$I1822,ABS(($F1822-$E1822)*(1+$J114)^(Z$490-$K$490)))</f>
        <v>0</v>
      </c>
      <c r="AA1822" s="357">
        <f>IF('PV Adoption'!W$4*(1/(1-'General Inputs'!$C$10))*$J1822*1000*$I1822 &lt;= ABS(($F1822-$E1822)*(1+$J114)^(AA$490-$K$490)),'PV Adoption'!W$4*(1/(1-'General Inputs'!$C$10))*$J1822*1000*$I1822,ABS(($F1822-$E1822)*(1+$J114)^(AA$490-$K$490)))</f>
        <v>0</v>
      </c>
      <c r="AB1822" s="357">
        <f>IF('PV Adoption'!X$4*(1/(1-'General Inputs'!$C$10))*$J1822*1000*$I1822 &lt;= ABS(($F1822-$E1822)*(1+$J114)^(AB$490-$K$490)),'PV Adoption'!X$4*(1/(1-'General Inputs'!$C$10))*$J1822*1000*$I1822,ABS(($F1822-$E1822)*(1+$J114)^(AB$490-$K$490)))</f>
        <v>0</v>
      </c>
      <c r="AC1822" s="357">
        <f>IF('PV Adoption'!Y$4*(1/(1-'General Inputs'!$C$10))*$J1822*1000*$I1822 &lt;= ABS(($F1822-$E1822)*(1+$J114)^(AC$490-$K$490)),'PV Adoption'!Y$4*(1/(1-'General Inputs'!$C$10))*$J1822*1000*$I1822,ABS(($F1822-$E1822)*(1+$J114)^(AC$490-$K$490)))</f>
        <v>0</v>
      </c>
      <c r="AD1822" s="357">
        <f>IF('PV Adoption'!Z$4*(1/(1-'General Inputs'!$C$10))*$J1822*1000*$I1822 &lt;= ABS(($F1822-$E1822)*(1+$J114)^(AD$490-$K$490)),'PV Adoption'!Z$4*(1/(1-'General Inputs'!$C$10))*$J1822*1000*$I1822,ABS(($F1822-$E1822)*(1+$J114)^(AD$490-$K$490)))</f>
        <v>0</v>
      </c>
      <c r="AE1822" s="357">
        <f>IF('PV Adoption'!AA$4*(1/(1-'General Inputs'!$C$10))*$J1822*1000*$I1822 &lt;= ABS(($F1822-$E1822)*(1+$J114)^(AE$490-$K$490)),'PV Adoption'!AA$4*(1/(1-'General Inputs'!$C$10))*$J1822*1000*$I1822,ABS(($F1822-$E1822)*(1+$J114)^(AE$490-$K$490)))</f>
        <v>0</v>
      </c>
      <c r="AF1822" s="357">
        <f>IF('PV Adoption'!AB$4*(1/(1-'General Inputs'!$C$10))*$J1822*1000*$I1822 &lt;= ABS(($F1822-$E1822)*(1+$J114)^(AF$490-$K$490)),'PV Adoption'!AB$4*(1/(1-'General Inputs'!$C$10))*$J1822*1000*$I1822,ABS(($F1822-$E1822)*(1+$J114)^(AF$490-$K$490)))</f>
        <v>0</v>
      </c>
      <c r="AG1822" s="357">
        <f>IF('PV Adoption'!AC$4*(1/(1-'General Inputs'!$C$10))*$J1822*1000*$I1822 &lt;= ABS(($F1822-$E1822)*(1+$J114)^(AG$490-$K$490)),'PV Adoption'!AC$4*(1/(1-'General Inputs'!$C$10))*$J1822*1000*$I1822,ABS(($F1822-$E1822)*(1+$J114)^(AG$490-$K$490)))</f>
        <v>0</v>
      </c>
      <c r="AH1822" s="357">
        <f>IF('PV Adoption'!AD$4*(1/(1-'General Inputs'!$C$10))*$J1822*1000*$I1822 &lt;= ABS(($F1822-$E1822)*(1+$J114)^(AH$490-$K$490)),'PV Adoption'!AD$4*(1/(1-'General Inputs'!$C$10))*$J1822*1000*$I1822,ABS(($F1822-$E1822)*(1+$J114)^(AH$490-$K$490)))</f>
        <v>0</v>
      </c>
      <c r="AI1822" s="357">
        <f>IF('PV Adoption'!AE$4*(1/(1-'General Inputs'!$C$10))*$J1822*1000*$I1822 &lt;= ABS(($F1822-$E1822)*(1+$J114)^(AI$490-$K$490)),'PV Adoption'!AE$4*(1/(1-'General Inputs'!$C$10))*$J1822*1000*$I1822,ABS(($F1822-$E1822)*(1+$J114)^(AI$490-$K$490)))</f>
        <v>0</v>
      </c>
      <c r="AJ1822" s="357">
        <f>IF('PV Adoption'!AF$4*(1/(1-'General Inputs'!$C$10))*$J1822*1000*$I1822 &lt;= ABS(($F1822-$E1822)*(1+$J114)^(AJ$490-$K$490)),'PV Adoption'!AF$4*(1/(1-'General Inputs'!$C$10))*$J1822*1000*$I1822,ABS(($F1822-$E1822)*(1+$J114)^(AJ$490-$K$490)))</f>
        <v>0</v>
      </c>
      <c r="AK1822" s="357">
        <v>0</v>
      </c>
      <c r="AL1822" s="357">
        <v>0</v>
      </c>
      <c r="AM1822" s="357">
        <v>0</v>
      </c>
    </row>
    <row r="1823" spans="1:39" x14ac:dyDescent="0.25">
      <c r="A1823" s="353" t="s">
        <v>533</v>
      </c>
      <c r="B1823" s="353" t="s">
        <v>533</v>
      </c>
      <c r="C1823" s="441">
        <f t="shared" ref="C1823:H1823" si="1274">C115</f>
        <v>42000</v>
      </c>
      <c r="D1823" s="441"/>
      <c r="E1823" s="441"/>
      <c r="F1823" s="441"/>
      <c r="G1823" s="441"/>
      <c r="H1823" s="441">
        <f t="shared" si="1274"/>
        <v>0</v>
      </c>
      <c r="I1823" s="470">
        <f>IFERROR(VLOOKUP(B1823,Coincidence!$B$2:$E$242,4,FALSE)*IF($G1823="Winter",'General Inputs'!$C$25,'General Inputs'!$C$24),IF($G1823="Winter",'General Inputs'!$C$25,'General Inputs'!$C$24))</f>
        <v>0.52140604400000001</v>
      </c>
      <c r="J1823" s="466">
        <f>'Nameplate by Substation'!H115</f>
        <v>6.5878297384637597E-3</v>
      </c>
      <c r="K1823" s="357">
        <f>IF('PV Adoption'!G$4*(1/(1-'General Inputs'!$C$10))*$J1823*1000*$I1823 &lt;= ABS(($F1823-$E1823)*(1+$J115)^(K$490-$K$490)),'PV Adoption'!G$4*(1/(1-'General Inputs'!$C$10))*$J1823*1000*$I1823,ABS(($F1823-$E1823)*(1+$J115)^(K$490-$K$490)))</f>
        <v>0</v>
      </c>
      <c r="L1823" s="357">
        <f>IF('PV Adoption'!H$4*(1/(1-'General Inputs'!$C$10))*$J1823*1000*$I1823 &lt;= ABS(($F1823-$E1823)*(1+$J115)^(L$490-$K$490)),'PV Adoption'!H$4*(1/(1-'General Inputs'!$C$10))*$J1823*1000*$I1823,ABS(($F1823-$E1823)*(1+$J115)^(L$490-$K$490)))</f>
        <v>0</v>
      </c>
      <c r="M1823" s="357">
        <f>IF('PV Adoption'!I$4*(1/(1-'General Inputs'!$C$10))*$J1823*1000*$I1823 &lt;= ABS(($F1823-$E1823)*(1+$J115)^(M$490-$K$490)),'PV Adoption'!I$4*(1/(1-'General Inputs'!$C$10))*$J1823*1000*$I1823,ABS(($F1823-$E1823)*(1+$J115)^(M$490-$K$490)))</f>
        <v>0</v>
      </c>
      <c r="N1823" s="357">
        <f>IF('PV Adoption'!J$4*(1/(1-'General Inputs'!$C$10))*$J1823*1000*$I1823 &lt;= ABS(($F1823-$E1823)*(1+$J115)^(N$490-$K$490)),'PV Adoption'!J$4*(1/(1-'General Inputs'!$C$10))*$J1823*1000*$I1823,ABS(($F1823-$E1823)*(1+$J115)^(N$490-$K$490)))</f>
        <v>0</v>
      </c>
      <c r="O1823" s="357">
        <f>IF('PV Adoption'!K$4*(1/(1-'General Inputs'!$C$10))*$J1823*1000*$I1823 &lt;= ABS(($F1823-$E1823)*(1+$J115)^(O$490-$K$490)),'PV Adoption'!K$4*(1/(1-'General Inputs'!$C$10))*$J1823*1000*$I1823,ABS(($F1823-$E1823)*(1+$J115)^(O$490-$K$490)))</f>
        <v>0</v>
      </c>
      <c r="P1823" s="357">
        <f>IF('PV Adoption'!L$4*(1/(1-'General Inputs'!$C$10))*$J1823*1000*$I1823 &lt;= ABS(($F1823-$E1823)*(1+$J115)^(P$490-$K$490)),'PV Adoption'!L$4*(1/(1-'General Inputs'!$C$10))*$J1823*1000*$I1823,ABS(($F1823-$E1823)*(1+$J115)^(P$490-$K$490)))</f>
        <v>0</v>
      </c>
      <c r="Q1823" s="357">
        <f>IF('PV Adoption'!M$4*(1/(1-'General Inputs'!$C$10))*$J1823*1000*$I1823 &lt;= ABS(($F1823-$E1823)*(1+$J115)^(Q$490-$K$490)),'PV Adoption'!M$4*(1/(1-'General Inputs'!$C$10))*$J1823*1000*$I1823,ABS(($F1823-$E1823)*(1+$J115)^(Q$490-$K$490)))</f>
        <v>0</v>
      </c>
      <c r="R1823" s="357">
        <f>IF('PV Adoption'!N$4*(1/(1-'General Inputs'!$C$10))*$J1823*1000*$I1823 &lt;= ABS(($F1823-$E1823)*(1+$J115)^(R$490-$K$490)),'PV Adoption'!N$4*(1/(1-'General Inputs'!$C$10))*$J1823*1000*$I1823,ABS(($F1823-$E1823)*(1+$J115)^(R$490-$K$490)))</f>
        <v>0</v>
      </c>
      <c r="S1823" s="357">
        <f>IF('PV Adoption'!O$4*(1/(1-'General Inputs'!$C$10))*$J1823*1000*$I1823 &lt;= ABS(($F1823-$E1823)*(1+$J115)^(S$490-$K$490)),'PV Adoption'!O$4*(1/(1-'General Inputs'!$C$10))*$J1823*1000*$I1823,ABS(($F1823-$E1823)*(1+$J115)^(S$490-$K$490)))</f>
        <v>0</v>
      </c>
      <c r="T1823" s="357">
        <f>IF('PV Adoption'!P$4*(1/(1-'General Inputs'!$C$10))*$J1823*1000*$I1823 &lt;= ABS(($F1823-$E1823)*(1+$J115)^(T$490-$K$490)),'PV Adoption'!P$4*(1/(1-'General Inputs'!$C$10))*$J1823*1000*$I1823,ABS(($F1823-$E1823)*(1+$J115)^(T$490-$K$490)))</f>
        <v>0</v>
      </c>
      <c r="U1823" s="357">
        <f>IF('PV Adoption'!Q$4*(1/(1-'General Inputs'!$C$10))*$J1823*1000*$I1823 &lt;= ABS(($F1823-$E1823)*(1+$J115)^(U$490-$K$490)),'PV Adoption'!Q$4*(1/(1-'General Inputs'!$C$10))*$J1823*1000*$I1823,ABS(($F1823-$E1823)*(1+$J115)^(U$490-$K$490)))</f>
        <v>0</v>
      </c>
      <c r="V1823" s="357">
        <f>IF('PV Adoption'!R$4*(1/(1-'General Inputs'!$C$10))*$J1823*1000*$I1823 &lt;= ABS(($F1823-$E1823)*(1+$J115)^(V$490-$K$490)),'PV Adoption'!R$4*(1/(1-'General Inputs'!$C$10))*$J1823*1000*$I1823,ABS(($F1823-$E1823)*(1+$J115)^(V$490-$K$490)))</f>
        <v>0</v>
      </c>
      <c r="W1823" s="357">
        <f>IF('PV Adoption'!S$4*(1/(1-'General Inputs'!$C$10))*$J1823*1000*$I1823 &lt;= ABS(($F1823-$E1823)*(1+$J115)^(W$490-$K$490)),'PV Adoption'!S$4*(1/(1-'General Inputs'!$C$10))*$J1823*1000*$I1823,ABS(($F1823-$E1823)*(1+$J115)^(W$490-$K$490)))</f>
        <v>0</v>
      </c>
      <c r="X1823" s="357">
        <f>IF('PV Adoption'!T$4*(1/(1-'General Inputs'!$C$10))*$J1823*1000*$I1823 &lt;= ABS(($F1823-$E1823)*(1+$J115)^(X$490-$K$490)),'PV Adoption'!T$4*(1/(1-'General Inputs'!$C$10))*$J1823*1000*$I1823,ABS(($F1823-$E1823)*(1+$J115)^(X$490-$K$490)))</f>
        <v>0</v>
      </c>
      <c r="Y1823" s="357">
        <f>IF('PV Adoption'!U$4*(1/(1-'General Inputs'!$C$10))*$J1823*1000*$I1823 &lt;= ABS(($F1823-$E1823)*(1+$J115)^(Y$490-$K$490)),'PV Adoption'!U$4*(1/(1-'General Inputs'!$C$10))*$J1823*1000*$I1823,ABS(($F1823-$E1823)*(1+$J115)^(Y$490-$K$490)))</f>
        <v>0</v>
      </c>
      <c r="Z1823" s="357">
        <f>IF('PV Adoption'!V$4*(1/(1-'General Inputs'!$C$10))*$J1823*1000*$I1823 &lt;= ABS(($F1823-$E1823)*(1+$J115)^(Z$490-$K$490)),'PV Adoption'!V$4*(1/(1-'General Inputs'!$C$10))*$J1823*1000*$I1823,ABS(($F1823-$E1823)*(1+$J115)^(Z$490-$K$490)))</f>
        <v>0</v>
      </c>
      <c r="AA1823" s="357">
        <f>IF('PV Adoption'!W$4*(1/(1-'General Inputs'!$C$10))*$J1823*1000*$I1823 &lt;= ABS(($F1823-$E1823)*(1+$J115)^(AA$490-$K$490)),'PV Adoption'!W$4*(1/(1-'General Inputs'!$C$10))*$J1823*1000*$I1823,ABS(($F1823-$E1823)*(1+$J115)^(AA$490-$K$490)))</f>
        <v>0</v>
      </c>
      <c r="AB1823" s="357">
        <f>IF('PV Adoption'!X$4*(1/(1-'General Inputs'!$C$10))*$J1823*1000*$I1823 &lt;= ABS(($F1823-$E1823)*(1+$J115)^(AB$490-$K$490)),'PV Adoption'!X$4*(1/(1-'General Inputs'!$C$10))*$J1823*1000*$I1823,ABS(($F1823-$E1823)*(1+$J115)^(AB$490-$K$490)))</f>
        <v>0</v>
      </c>
      <c r="AC1823" s="357">
        <f>IF('PV Adoption'!Y$4*(1/(1-'General Inputs'!$C$10))*$J1823*1000*$I1823 &lt;= ABS(($F1823-$E1823)*(1+$J115)^(AC$490-$K$490)),'PV Adoption'!Y$4*(1/(1-'General Inputs'!$C$10))*$J1823*1000*$I1823,ABS(($F1823-$E1823)*(1+$J115)^(AC$490-$K$490)))</f>
        <v>0</v>
      </c>
      <c r="AD1823" s="357">
        <f>IF('PV Adoption'!Z$4*(1/(1-'General Inputs'!$C$10))*$J1823*1000*$I1823 &lt;= ABS(($F1823-$E1823)*(1+$J115)^(AD$490-$K$490)),'PV Adoption'!Z$4*(1/(1-'General Inputs'!$C$10))*$J1823*1000*$I1823,ABS(($F1823-$E1823)*(1+$J115)^(AD$490-$K$490)))</f>
        <v>0</v>
      </c>
      <c r="AE1823" s="357">
        <f>IF('PV Adoption'!AA$4*(1/(1-'General Inputs'!$C$10))*$J1823*1000*$I1823 &lt;= ABS(($F1823-$E1823)*(1+$J115)^(AE$490-$K$490)),'PV Adoption'!AA$4*(1/(1-'General Inputs'!$C$10))*$J1823*1000*$I1823,ABS(($F1823-$E1823)*(1+$J115)^(AE$490-$K$490)))</f>
        <v>0</v>
      </c>
      <c r="AF1823" s="357">
        <f>IF('PV Adoption'!AB$4*(1/(1-'General Inputs'!$C$10))*$J1823*1000*$I1823 &lt;= ABS(($F1823-$E1823)*(1+$J115)^(AF$490-$K$490)),'PV Adoption'!AB$4*(1/(1-'General Inputs'!$C$10))*$J1823*1000*$I1823,ABS(($F1823-$E1823)*(1+$J115)^(AF$490-$K$490)))</f>
        <v>0</v>
      </c>
      <c r="AG1823" s="357">
        <f>IF('PV Adoption'!AC$4*(1/(1-'General Inputs'!$C$10))*$J1823*1000*$I1823 &lt;= ABS(($F1823-$E1823)*(1+$J115)^(AG$490-$K$490)),'PV Adoption'!AC$4*(1/(1-'General Inputs'!$C$10))*$J1823*1000*$I1823,ABS(($F1823-$E1823)*(1+$J115)^(AG$490-$K$490)))</f>
        <v>0</v>
      </c>
      <c r="AH1823" s="357">
        <f>IF('PV Adoption'!AD$4*(1/(1-'General Inputs'!$C$10))*$J1823*1000*$I1823 &lt;= ABS(($F1823-$E1823)*(1+$J115)^(AH$490-$K$490)),'PV Adoption'!AD$4*(1/(1-'General Inputs'!$C$10))*$J1823*1000*$I1823,ABS(($F1823-$E1823)*(1+$J115)^(AH$490-$K$490)))</f>
        <v>0</v>
      </c>
      <c r="AI1823" s="357">
        <f>IF('PV Adoption'!AE$4*(1/(1-'General Inputs'!$C$10))*$J1823*1000*$I1823 &lt;= ABS(($F1823-$E1823)*(1+$J115)^(AI$490-$K$490)),'PV Adoption'!AE$4*(1/(1-'General Inputs'!$C$10))*$J1823*1000*$I1823,ABS(($F1823-$E1823)*(1+$J115)^(AI$490-$K$490)))</f>
        <v>0</v>
      </c>
      <c r="AJ1823" s="357">
        <f>IF('PV Adoption'!AF$4*(1/(1-'General Inputs'!$C$10))*$J1823*1000*$I1823 &lt;= ABS(($F1823-$E1823)*(1+$J115)^(AJ$490-$K$490)),'PV Adoption'!AF$4*(1/(1-'General Inputs'!$C$10))*$J1823*1000*$I1823,ABS(($F1823-$E1823)*(1+$J115)^(AJ$490-$K$490)))</f>
        <v>0</v>
      </c>
      <c r="AK1823" s="357">
        <v>865.83874904770482</v>
      </c>
      <c r="AL1823" s="357">
        <v>864.55107057920247</v>
      </c>
      <c r="AM1823" s="357">
        <v>863.26530715070032</v>
      </c>
    </row>
    <row r="1824" spans="1:39" x14ac:dyDescent="0.25">
      <c r="A1824" s="353" t="s">
        <v>316</v>
      </c>
      <c r="B1824" s="353" t="s">
        <v>316</v>
      </c>
      <c r="C1824" s="441">
        <f t="shared" ref="C1824:H1824" si="1275">C116</f>
        <v>20000</v>
      </c>
      <c r="D1824" s="441"/>
      <c r="E1824" s="441"/>
      <c r="F1824" s="441"/>
      <c r="G1824" s="441"/>
      <c r="H1824" s="441">
        <f t="shared" si="1275"/>
        <v>0</v>
      </c>
      <c r="I1824" s="470">
        <f>IFERROR(VLOOKUP(B1824,Coincidence!$B$2:$E$242,4,FALSE)*IF($G1824="Winter",'General Inputs'!$C$25,'General Inputs'!$C$24),IF($G1824="Winter",'General Inputs'!$C$25,'General Inputs'!$C$24))</f>
        <v>0.52140604400000001</v>
      </c>
      <c r="J1824" s="466">
        <f>'Nameplate by Substation'!H116</f>
        <v>1.2885881611180629E-2</v>
      </c>
      <c r="K1824" s="357">
        <f>IF('PV Adoption'!G$4*(1/(1-'General Inputs'!$C$10))*$J1824*1000*$I1824 &lt;= ABS(($F1824-$E1824)*(1+$J116)^(K$490-$K$490)),'PV Adoption'!G$4*(1/(1-'General Inputs'!$C$10))*$J1824*1000*$I1824,ABS(($F1824-$E1824)*(1+$J116)^(K$490-$K$490)))</f>
        <v>0</v>
      </c>
      <c r="L1824" s="357">
        <f>IF('PV Adoption'!H$4*(1/(1-'General Inputs'!$C$10))*$J1824*1000*$I1824 &lt;= ABS(($F1824-$E1824)*(1+$J116)^(L$490-$K$490)),'PV Adoption'!H$4*(1/(1-'General Inputs'!$C$10))*$J1824*1000*$I1824,ABS(($F1824-$E1824)*(1+$J116)^(L$490-$K$490)))</f>
        <v>0</v>
      </c>
      <c r="M1824" s="357">
        <f>IF('PV Adoption'!I$4*(1/(1-'General Inputs'!$C$10))*$J1824*1000*$I1824 &lt;= ABS(($F1824-$E1824)*(1+$J116)^(M$490-$K$490)),'PV Adoption'!I$4*(1/(1-'General Inputs'!$C$10))*$J1824*1000*$I1824,ABS(($F1824-$E1824)*(1+$J116)^(M$490-$K$490)))</f>
        <v>0</v>
      </c>
      <c r="N1824" s="357">
        <f>IF('PV Adoption'!J$4*(1/(1-'General Inputs'!$C$10))*$J1824*1000*$I1824 &lt;= ABS(($F1824-$E1824)*(1+$J116)^(N$490-$K$490)),'PV Adoption'!J$4*(1/(1-'General Inputs'!$C$10))*$J1824*1000*$I1824,ABS(($F1824-$E1824)*(1+$J116)^(N$490-$K$490)))</f>
        <v>0</v>
      </c>
      <c r="O1824" s="357">
        <f>IF('PV Adoption'!K$4*(1/(1-'General Inputs'!$C$10))*$J1824*1000*$I1824 &lt;= ABS(($F1824-$E1824)*(1+$J116)^(O$490-$K$490)),'PV Adoption'!K$4*(1/(1-'General Inputs'!$C$10))*$J1824*1000*$I1824,ABS(($F1824-$E1824)*(1+$J116)^(O$490-$K$490)))</f>
        <v>0</v>
      </c>
      <c r="P1824" s="357">
        <f>IF('PV Adoption'!L$4*(1/(1-'General Inputs'!$C$10))*$J1824*1000*$I1824 &lt;= ABS(($F1824-$E1824)*(1+$J116)^(P$490-$K$490)),'PV Adoption'!L$4*(1/(1-'General Inputs'!$C$10))*$J1824*1000*$I1824,ABS(($F1824-$E1824)*(1+$J116)^(P$490-$K$490)))</f>
        <v>0</v>
      </c>
      <c r="Q1824" s="357">
        <f>IF('PV Adoption'!M$4*(1/(1-'General Inputs'!$C$10))*$J1824*1000*$I1824 &lt;= ABS(($F1824-$E1824)*(1+$J116)^(Q$490-$K$490)),'PV Adoption'!M$4*(1/(1-'General Inputs'!$C$10))*$J1824*1000*$I1824,ABS(($F1824-$E1824)*(1+$J116)^(Q$490-$K$490)))</f>
        <v>0</v>
      </c>
      <c r="R1824" s="357">
        <f>IF('PV Adoption'!N$4*(1/(1-'General Inputs'!$C$10))*$J1824*1000*$I1824 &lt;= ABS(($F1824-$E1824)*(1+$J116)^(R$490-$K$490)),'PV Adoption'!N$4*(1/(1-'General Inputs'!$C$10))*$J1824*1000*$I1824,ABS(($F1824-$E1824)*(1+$J116)^(R$490-$K$490)))</f>
        <v>0</v>
      </c>
      <c r="S1824" s="357">
        <f>IF('PV Adoption'!O$4*(1/(1-'General Inputs'!$C$10))*$J1824*1000*$I1824 &lt;= ABS(($F1824-$E1824)*(1+$J116)^(S$490-$K$490)),'PV Adoption'!O$4*(1/(1-'General Inputs'!$C$10))*$J1824*1000*$I1824,ABS(($F1824-$E1824)*(1+$J116)^(S$490-$K$490)))</f>
        <v>0</v>
      </c>
      <c r="T1824" s="357">
        <f>IF('PV Adoption'!P$4*(1/(1-'General Inputs'!$C$10))*$J1824*1000*$I1824 &lt;= ABS(($F1824-$E1824)*(1+$J116)^(T$490-$K$490)),'PV Adoption'!P$4*(1/(1-'General Inputs'!$C$10))*$J1824*1000*$I1824,ABS(($F1824-$E1824)*(1+$J116)^(T$490-$K$490)))</f>
        <v>0</v>
      </c>
      <c r="U1824" s="357">
        <f>IF('PV Adoption'!Q$4*(1/(1-'General Inputs'!$C$10))*$J1824*1000*$I1824 &lt;= ABS(($F1824-$E1824)*(1+$J116)^(U$490-$K$490)),'PV Adoption'!Q$4*(1/(1-'General Inputs'!$C$10))*$J1824*1000*$I1824,ABS(($F1824-$E1824)*(1+$J116)^(U$490-$K$490)))</f>
        <v>0</v>
      </c>
      <c r="V1824" s="357">
        <f>IF('PV Adoption'!R$4*(1/(1-'General Inputs'!$C$10))*$J1824*1000*$I1824 &lt;= ABS(($F1824-$E1824)*(1+$J116)^(V$490-$K$490)),'PV Adoption'!R$4*(1/(1-'General Inputs'!$C$10))*$J1824*1000*$I1824,ABS(($F1824-$E1824)*(1+$J116)^(V$490-$K$490)))</f>
        <v>0</v>
      </c>
      <c r="W1824" s="357">
        <f>IF('PV Adoption'!S$4*(1/(1-'General Inputs'!$C$10))*$J1824*1000*$I1824 &lt;= ABS(($F1824-$E1824)*(1+$J116)^(W$490-$K$490)),'PV Adoption'!S$4*(1/(1-'General Inputs'!$C$10))*$J1824*1000*$I1824,ABS(($F1824-$E1824)*(1+$J116)^(W$490-$K$490)))</f>
        <v>0</v>
      </c>
      <c r="X1824" s="357">
        <f>IF('PV Adoption'!T$4*(1/(1-'General Inputs'!$C$10))*$J1824*1000*$I1824 &lt;= ABS(($F1824-$E1824)*(1+$J116)^(X$490-$K$490)),'PV Adoption'!T$4*(1/(1-'General Inputs'!$C$10))*$J1824*1000*$I1824,ABS(($F1824-$E1824)*(1+$J116)^(X$490-$K$490)))</f>
        <v>0</v>
      </c>
      <c r="Y1824" s="357">
        <f>IF('PV Adoption'!U$4*(1/(1-'General Inputs'!$C$10))*$J1824*1000*$I1824 &lt;= ABS(($F1824-$E1824)*(1+$J116)^(Y$490-$K$490)),'PV Adoption'!U$4*(1/(1-'General Inputs'!$C$10))*$J1824*1000*$I1824,ABS(($F1824-$E1824)*(1+$J116)^(Y$490-$K$490)))</f>
        <v>0</v>
      </c>
      <c r="Z1824" s="357">
        <f>IF('PV Adoption'!V$4*(1/(1-'General Inputs'!$C$10))*$J1824*1000*$I1824 &lt;= ABS(($F1824-$E1824)*(1+$J116)^(Z$490-$K$490)),'PV Adoption'!V$4*(1/(1-'General Inputs'!$C$10))*$J1824*1000*$I1824,ABS(($F1824-$E1824)*(1+$J116)^(Z$490-$K$490)))</f>
        <v>0</v>
      </c>
      <c r="AA1824" s="357">
        <f>IF('PV Adoption'!W$4*(1/(1-'General Inputs'!$C$10))*$J1824*1000*$I1824 &lt;= ABS(($F1824-$E1824)*(1+$J116)^(AA$490-$K$490)),'PV Adoption'!W$4*(1/(1-'General Inputs'!$C$10))*$J1824*1000*$I1824,ABS(($F1824-$E1824)*(1+$J116)^(AA$490-$K$490)))</f>
        <v>0</v>
      </c>
      <c r="AB1824" s="357">
        <f>IF('PV Adoption'!X$4*(1/(1-'General Inputs'!$C$10))*$J1824*1000*$I1824 &lt;= ABS(($F1824-$E1824)*(1+$J116)^(AB$490-$K$490)),'PV Adoption'!X$4*(1/(1-'General Inputs'!$C$10))*$J1824*1000*$I1824,ABS(($F1824-$E1824)*(1+$J116)^(AB$490-$K$490)))</f>
        <v>0</v>
      </c>
      <c r="AC1824" s="357">
        <f>IF('PV Adoption'!Y$4*(1/(1-'General Inputs'!$C$10))*$J1824*1000*$I1824 &lt;= ABS(($F1824-$E1824)*(1+$J116)^(AC$490-$K$490)),'PV Adoption'!Y$4*(1/(1-'General Inputs'!$C$10))*$J1824*1000*$I1824,ABS(($F1824-$E1824)*(1+$J116)^(AC$490-$K$490)))</f>
        <v>0</v>
      </c>
      <c r="AD1824" s="357">
        <f>IF('PV Adoption'!Z$4*(1/(1-'General Inputs'!$C$10))*$J1824*1000*$I1824 &lt;= ABS(($F1824-$E1824)*(1+$J116)^(AD$490-$K$490)),'PV Adoption'!Z$4*(1/(1-'General Inputs'!$C$10))*$J1824*1000*$I1824,ABS(($F1824-$E1824)*(1+$J116)^(AD$490-$K$490)))</f>
        <v>0</v>
      </c>
      <c r="AE1824" s="357">
        <f>IF('PV Adoption'!AA$4*(1/(1-'General Inputs'!$C$10))*$J1824*1000*$I1824 &lt;= ABS(($F1824-$E1824)*(1+$J116)^(AE$490-$K$490)),'PV Adoption'!AA$4*(1/(1-'General Inputs'!$C$10))*$J1824*1000*$I1824,ABS(($F1824-$E1824)*(1+$J116)^(AE$490-$K$490)))</f>
        <v>0</v>
      </c>
      <c r="AF1824" s="357">
        <f>IF('PV Adoption'!AB$4*(1/(1-'General Inputs'!$C$10))*$J1824*1000*$I1824 &lt;= ABS(($F1824-$E1824)*(1+$J116)^(AF$490-$K$490)),'PV Adoption'!AB$4*(1/(1-'General Inputs'!$C$10))*$J1824*1000*$I1824,ABS(($F1824-$E1824)*(1+$J116)^(AF$490-$K$490)))</f>
        <v>0</v>
      </c>
      <c r="AG1824" s="357">
        <f>IF('PV Adoption'!AC$4*(1/(1-'General Inputs'!$C$10))*$J1824*1000*$I1824 &lt;= ABS(($F1824-$E1824)*(1+$J116)^(AG$490-$K$490)),'PV Adoption'!AC$4*(1/(1-'General Inputs'!$C$10))*$J1824*1000*$I1824,ABS(($F1824-$E1824)*(1+$J116)^(AG$490-$K$490)))</f>
        <v>0</v>
      </c>
      <c r="AH1824" s="357">
        <f>IF('PV Adoption'!AD$4*(1/(1-'General Inputs'!$C$10))*$J1824*1000*$I1824 &lt;= ABS(($F1824-$E1824)*(1+$J116)^(AH$490-$K$490)),'PV Adoption'!AD$4*(1/(1-'General Inputs'!$C$10))*$J1824*1000*$I1824,ABS(($F1824-$E1824)*(1+$J116)^(AH$490-$K$490)))</f>
        <v>0</v>
      </c>
      <c r="AI1824" s="357">
        <f>IF('PV Adoption'!AE$4*(1/(1-'General Inputs'!$C$10))*$J1824*1000*$I1824 &lt;= ABS(($F1824-$E1824)*(1+$J116)^(AI$490-$K$490)),'PV Adoption'!AE$4*(1/(1-'General Inputs'!$C$10))*$J1824*1000*$I1824,ABS(($F1824-$E1824)*(1+$J116)^(AI$490-$K$490)))</f>
        <v>0</v>
      </c>
      <c r="AJ1824" s="357">
        <f>IF('PV Adoption'!AF$4*(1/(1-'General Inputs'!$C$10))*$J1824*1000*$I1824 &lt;= ABS(($F1824-$E1824)*(1+$J116)^(AJ$490-$K$490)),'PV Adoption'!AF$4*(1/(1-'General Inputs'!$C$10))*$J1824*1000*$I1824,ABS(($F1824-$E1824)*(1+$J116)^(AJ$490-$K$490)))</f>
        <v>0</v>
      </c>
      <c r="AK1824" s="357">
        <v>0</v>
      </c>
      <c r="AL1824" s="357">
        <v>0</v>
      </c>
      <c r="AM1824" s="357">
        <v>0</v>
      </c>
    </row>
    <row r="1825" spans="1:39" x14ac:dyDescent="0.25">
      <c r="A1825" s="353" t="s">
        <v>369</v>
      </c>
      <c r="B1825" s="353" t="s">
        <v>370</v>
      </c>
      <c r="C1825" s="441">
        <f t="shared" ref="C1825:H1825" si="1276">C117</f>
        <v>1800</v>
      </c>
      <c r="D1825" s="441"/>
      <c r="E1825" s="441"/>
      <c r="F1825" s="441"/>
      <c r="G1825" s="441"/>
      <c r="H1825" s="441">
        <f t="shared" si="1276"/>
        <v>0</v>
      </c>
      <c r="I1825" s="470">
        <f>IFERROR(VLOOKUP(B1825,Coincidence!$B$2:$E$242,4,FALSE)*IF($G1825="Winter",'General Inputs'!$C$25,'General Inputs'!$C$24),IF($G1825="Winter",'General Inputs'!$C$25,'General Inputs'!$C$24))</f>
        <v>0.52140604400000001</v>
      </c>
      <c r="J1825" s="466">
        <f>'Nameplate by Substation'!H117</f>
        <v>6.9756781850807117E-4</v>
      </c>
      <c r="K1825" s="357">
        <f>IF('PV Adoption'!G$4*(1/(1-'General Inputs'!$C$10))*$J1825*1000*$I1825 &lt;= ABS(($F1825-$E1825)*(1+$J117)^(K$490-$K$490)),'PV Adoption'!G$4*(1/(1-'General Inputs'!$C$10))*$J1825*1000*$I1825,ABS(($F1825-$E1825)*(1+$J117)^(K$490-$K$490)))</f>
        <v>0</v>
      </c>
      <c r="L1825" s="357">
        <f>IF('PV Adoption'!H$4*(1/(1-'General Inputs'!$C$10))*$J1825*1000*$I1825 &lt;= ABS(($F1825-$E1825)*(1+$J117)^(L$490-$K$490)),'PV Adoption'!H$4*(1/(1-'General Inputs'!$C$10))*$J1825*1000*$I1825,ABS(($F1825-$E1825)*(1+$J117)^(L$490-$K$490)))</f>
        <v>0</v>
      </c>
      <c r="M1825" s="357">
        <f>IF('PV Adoption'!I$4*(1/(1-'General Inputs'!$C$10))*$J1825*1000*$I1825 &lt;= ABS(($F1825-$E1825)*(1+$J117)^(M$490-$K$490)),'PV Adoption'!I$4*(1/(1-'General Inputs'!$C$10))*$J1825*1000*$I1825,ABS(($F1825-$E1825)*(1+$J117)^(M$490-$K$490)))</f>
        <v>0</v>
      </c>
      <c r="N1825" s="357">
        <f>IF('PV Adoption'!J$4*(1/(1-'General Inputs'!$C$10))*$J1825*1000*$I1825 &lt;= ABS(($F1825-$E1825)*(1+$J117)^(N$490-$K$490)),'PV Adoption'!J$4*(1/(1-'General Inputs'!$C$10))*$J1825*1000*$I1825,ABS(($F1825-$E1825)*(1+$J117)^(N$490-$K$490)))</f>
        <v>0</v>
      </c>
      <c r="O1825" s="357">
        <f>IF('PV Adoption'!K$4*(1/(1-'General Inputs'!$C$10))*$J1825*1000*$I1825 &lt;= ABS(($F1825-$E1825)*(1+$J117)^(O$490-$K$490)),'PV Adoption'!K$4*(1/(1-'General Inputs'!$C$10))*$J1825*1000*$I1825,ABS(($F1825-$E1825)*(1+$J117)^(O$490-$K$490)))</f>
        <v>0</v>
      </c>
      <c r="P1825" s="357">
        <f>IF('PV Adoption'!L$4*(1/(1-'General Inputs'!$C$10))*$J1825*1000*$I1825 &lt;= ABS(($F1825-$E1825)*(1+$J117)^(P$490-$K$490)),'PV Adoption'!L$4*(1/(1-'General Inputs'!$C$10))*$J1825*1000*$I1825,ABS(($F1825-$E1825)*(1+$J117)^(P$490-$K$490)))</f>
        <v>0</v>
      </c>
      <c r="Q1825" s="357">
        <f>IF('PV Adoption'!M$4*(1/(1-'General Inputs'!$C$10))*$J1825*1000*$I1825 &lt;= ABS(($F1825-$E1825)*(1+$J117)^(Q$490-$K$490)),'PV Adoption'!M$4*(1/(1-'General Inputs'!$C$10))*$J1825*1000*$I1825,ABS(($F1825-$E1825)*(1+$J117)^(Q$490-$K$490)))</f>
        <v>0</v>
      </c>
      <c r="R1825" s="357">
        <f>IF('PV Adoption'!N$4*(1/(1-'General Inputs'!$C$10))*$J1825*1000*$I1825 &lt;= ABS(($F1825-$E1825)*(1+$J117)^(R$490-$K$490)),'PV Adoption'!N$4*(1/(1-'General Inputs'!$C$10))*$J1825*1000*$I1825,ABS(($F1825-$E1825)*(1+$J117)^(R$490-$K$490)))</f>
        <v>0</v>
      </c>
      <c r="S1825" s="357">
        <f>IF('PV Adoption'!O$4*(1/(1-'General Inputs'!$C$10))*$J1825*1000*$I1825 &lt;= ABS(($F1825-$E1825)*(1+$J117)^(S$490-$K$490)),'PV Adoption'!O$4*(1/(1-'General Inputs'!$C$10))*$J1825*1000*$I1825,ABS(($F1825-$E1825)*(1+$J117)^(S$490-$K$490)))</f>
        <v>0</v>
      </c>
      <c r="T1825" s="357">
        <f>IF('PV Adoption'!P$4*(1/(1-'General Inputs'!$C$10))*$J1825*1000*$I1825 &lt;= ABS(($F1825-$E1825)*(1+$J117)^(T$490-$K$490)),'PV Adoption'!P$4*(1/(1-'General Inputs'!$C$10))*$J1825*1000*$I1825,ABS(($F1825-$E1825)*(1+$J117)^(T$490-$K$490)))</f>
        <v>0</v>
      </c>
      <c r="U1825" s="357">
        <f>IF('PV Adoption'!Q$4*(1/(1-'General Inputs'!$C$10))*$J1825*1000*$I1825 &lt;= ABS(($F1825-$E1825)*(1+$J117)^(U$490-$K$490)),'PV Adoption'!Q$4*(1/(1-'General Inputs'!$C$10))*$J1825*1000*$I1825,ABS(($F1825-$E1825)*(1+$J117)^(U$490-$K$490)))</f>
        <v>0</v>
      </c>
      <c r="V1825" s="357">
        <f>IF('PV Adoption'!R$4*(1/(1-'General Inputs'!$C$10))*$J1825*1000*$I1825 &lt;= ABS(($F1825-$E1825)*(1+$J117)^(V$490-$K$490)),'PV Adoption'!R$4*(1/(1-'General Inputs'!$C$10))*$J1825*1000*$I1825,ABS(($F1825-$E1825)*(1+$J117)^(V$490-$K$490)))</f>
        <v>0</v>
      </c>
      <c r="W1825" s="357">
        <f>IF('PV Adoption'!S$4*(1/(1-'General Inputs'!$C$10))*$J1825*1000*$I1825 &lt;= ABS(($F1825-$E1825)*(1+$J117)^(W$490-$K$490)),'PV Adoption'!S$4*(1/(1-'General Inputs'!$C$10))*$J1825*1000*$I1825,ABS(($F1825-$E1825)*(1+$J117)^(W$490-$K$490)))</f>
        <v>0</v>
      </c>
      <c r="X1825" s="357">
        <f>IF('PV Adoption'!T$4*(1/(1-'General Inputs'!$C$10))*$J1825*1000*$I1825 &lt;= ABS(($F1825-$E1825)*(1+$J117)^(X$490-$K$490)),'PV Adoption'!T$4*(1/(1-'General Inputs'!$C$10))*$J1825*1000*$I1825,ABS(($F1825-$E1825)*(1+$J117)^(X$490-$K$490)))</f>
        <v>0</v>
      </c>
      <c r="Y1825" s="357">
        <f>IF('PV Adoption'!U$4*(1/(1-'General Inputs'!$C$10))*$J1825*1000*$I1825 &lt;= ABS(($F1825-$E1825)*(1+$J117)^(Y$490-$K$490)),'PV Adoption'!U$4*(1/(1-'General Inputs'!$C$10))*$J1825*1000*$I1825,ABS(($F1825-$E1825)*(1+$J117)^(Y$490-$K$490)))</f>
        <v>0</v>
      </c>
      <c r="Z1825" s="357">
        <f>IF('PV Adoption'!V$4*(1/(1-'General Inputs'!$C$10))*$J1825*1000*$I1825 &lt;= ABS(($F1825-$E1825)*(1+$J117)^(Z$490-$K$490)),'PV Adoption'!V$4*(1/(1-'General Inputs'!$C$10))*$J1825*1000*$I1825,ABS(($F1825-$E1825)*(1+$J117)^(Z$490-$K$490)))</f>
        <v>0</v>
      </c>
      <c r="AA1825" s="357">
        <f>IF('PV Adoption'!W$4*(1/(1-'General Inputs'!$C$10))*$J1825*1000*$I1825 &lt;= ABS(($F1825-$E1825)*(1+$J117)^(AA$490-$K$490)),'PV Adoption'!W$4*(1/(1-'General Inputs'!$C$10))*$J1825*1000*$I1825,ABS(($F1825-$E1825)*(1+$J117)^(AA$490-$K$490)))</f>
        <v>0</v>
      </c>
      <c r="AB1825" s="357">
        <f>IF('PV Adoption'!X$4*(1/(1-'General Inputs'!$C$10))*$J1825*1000*$I1825 &lt;= ABS(($F1825-$E1825)*(1+$J117)^(AB$490-$K$490)),'PV Adoption'!X$4*(1/(1-'General Inputs'!$C$10))*$J1825*1000*$I1825,ABS(($F1825-$E1825)*(1+$J117)^(AB$490-$K$490)))</f>
        <v>0</v>
      </c>
      <c r="AC1825" s="357">
        <f>IF('PV Adoption'!Y$4*(1/(1-'General Inputs'!$C$10))*$J1825*1000*$I1825 &lt;= ABS(($F1825-$E1825)*(1+$J117)^(AC$490-$K$490)),'PV Adoption'!Y$4*(1/(1-'General Inputs'!$C$10))*$J1825*1000*$I1825,ABS(($F1825-$E1825)*(1+$J117)^(AC$490-$K$490)))</f>
        <v>0</v>
      </c>
      <c r="AD1825" s="357">
        <f>IF('PV Adoption'!Z$4*(1/(1-'General Inputs'!$C$10))*$J1825*1000*$I1825 &lt;= ABS(($F1825-$E1825)*(1+$J117)^(AD$490-$K$490)),'PV Adoption'!Z$4*(1/(1-'General Inputs'!$C$10))*$J1825*1000*$I1825,ABS(($F1825-$E1825)*(1+$J117)^(AD$490-$K$490)))</f>
        <v>0</v>
      </c>
      <c r="AE1825" s="357">
        <f>IF('PV Adoption'!AA$4*(1/(1-'General Inputs'!$C$10))*$J1825*1000*$I1825 &lt;= ABS(($F1825-$E1825)*(1+$J117)^(AE$490-$K$490)),'PV Adoption'!AA$4*(1/(1-'General Inputs'!$C$10))*$J1825*1000*$I1825,ABS(($F1825-$E1825)*(1+$J117)^(AE$490-$K$490)))</f>
        <v>0</v>
      </c>
      <c r="AF1825" s="357">
        <f>IF('PV Adoption'!AB$4*(1/(1-'General Inputs'!$C$10))*$J1825*1000*$I1825 &lt;= ABS(($F1825-$E1825)*(1+$J117)^(AF$490-$K$490)),'PV Adoption'!AB$4*(1/(1-'General Inputs'!$C$10))*$J1825*1000*$I1825,ABS(($F1825-$E1825)*(1+$J117)^(AF$490-$K$490)))</f>
        <v>0</v>
      </c>
      <c r="AG1825" s="357">
        <f>IF('PV Adoption'!AC$4*(1/(1-'General Inputs'!$C$10))*$J1825*1000*$I1825 &lt;= ABS(($F1825-$E1825)*(1+$J117)^(AG$490-$K$490)),'PV Adoption'!AC$4*(1/(1-'General Inputs'!$C$10))*$J1825*1000*$I1825,ABS(($F1825-$E1825)*(1+$J117)^(AG$490-$K$490)))</f>
        <v>0</v>
      </c>
      <c r="AH1825" s="357">
        <f>IF('PV Adoption'!AD$4*(1/(1-'General Inputs'!$C$10))*$J1825*1000*$I1825 &lt;= ABS(($F1825-$E1825)*(1+$J117)^(AH$490-$K$490)),'PV Adoption'!AD$4*(1/(1-'General Inputs'!$C$10))*$J1825*1000*$I1825,ABS(($F1825-$E1825)*(1+$J117)^(AH$490-$K$490)))</f>
        <v>0</v>
      </c>
      <c r="AI1825" s="357">
        <f>IF('PV Adoption'!AE$4*(1/(1-'General Inputs'!$C$10))*$J1825*1000*$I1825 &lt;= ABS(($F1825-$E1825)*(1+$J117)^(AI$490-$K$490)),'PV Adoption'!AE$4*(1/(1-'General Inputs'!$C$10))*$J1825*1000*$I1825,ABS(($F1825-$E1825)*(1+$J117)^(AI$490-$K$490)))</f>
        <v>0</v>
      </c>
      <c r="AJ1825" s="357">
        <f>IF('PV Adoption'!AF$4*(1/(1-'General Inputs'!$C$10))*$J1825*1000*$I1825 &lt;= ABS(($F1825-$E1825)*(1+$J117)^(AJ$490-$K$490)),'PV Adoption'!AF$4*(1/(1-'General Inputs'!$C$10))*$J1825*1000*$I1825,ABS(($F1825-$E1825)*(1+$J117)^(AJ$490-$K$490)))</f>
        <v>0</v>
      </c>
      <c r="AK1825" s="357">
        <v>110.44755300864487</v>
      </c>
      <c r="AL1825" s="357">
        <v>111.90642636556295</v>
      </c>
      <c r="AM1825" s="357">
        <v>113.50187321134338</v>
      </c>
    </row>
    <row r="1826" spans="1:39" x14ac:dyDescent="0.25">
      <c r="A1826" s="353" t="s">
        <v>508</v>
      </c>
      <c r="B1826" s="353" t="s">
        <v>509</v>
      </c>
      <c r="C1826" s="441">
        <f t="shared" ref="C1826:H1826" si="1277">C118</f>
        <v>5000</v>
      </c>
      <c r="D1826" s="441"/>
      <c r="E1826" s="441"/>
      <c r="F1826" s="441"/>
      <c r="G1826" s="441"/>
      <c r="H1826" s="441">
        <f t="shared" si="1277"/>
        <v>0</v>
      </c>
      <c r="I1826" s="470">
        <f>IFERROR(VLOOKUP(B1826,Coincidence!$B$2:$E$242,4,FALSE)*IF($G1826="Winter",'General Inputs'!$C$25,'General Inputs'!$C$24),IF($G1826="Winter",'General Inputs'!$C$25,'General Inputs'!$C$24))</f>
        <v>0.52140604400000001</v>
      </c>
      <c r="J1826" s="466">
        <f>'Nameplate by Substation'!H118</f>
        <v>1.2462187828199951E-3</v>
      </c>
      <c r="K1826" s="357">
        <f>IF('PV Adoption'!G$4*(1/(1-'General Inputs'!$C$10))*$J1826*1000*$I1826 &lt;= ABS(($F1826-$E1826)*(1+$J118)^(K$490-$K$490)),'PV Adoption'!G$4*(1/(1-'General Inputs'!$C$10))*$J1826*1000*$I1826,ABS(($F1826-$E1826)*(1+$J118)^(K$490-$K$490)))</f>
        <v>0</v>
      </c>
      <c r="L1826" s="357">
        <f>IF('PV Adoption'!H$4*(1/(1-'General Inputs'!$C$10))*$J1826*1000*$I1826 &lt;= ABS(($F1826-$E1826)*(1+$J118)^(L$490-$K$490)),'PV Adoption'!H$4*(1/(1-'General Inputs'!$C$10))*$J1826*1000*$I1826,ABS(($F1826-$E1826)*(1+$J118)^(L$490-$K$490)))</f>
        <v>0</v>
      </c>
      <c r="M1826" s="357">
        <f>IF('PV Adoption'!I$4*(1/(1-'General Inputs'!$C$10))*$J1826*1000*$I1826 &lt;= ABS(($F1826-$E1826)*(1+$J118)^(M$490-$K$490)),'PV Adoption'!I$4*(1/(1-'General Inputs'!$C$10))*$J1826*1000*$I1826,ABS(($F1826-$E1826)*(1+$J118)^(M$490-$K$490)))</f>
        <v>0</v>
      </c>
      <c r="N1826" s="357">
        <f>IF('PV Adoption'!J$4*(1/(1-'General Inputs'!$C$10))*$J1826*1000*$I1826 &lt;= ABS(($F1826-$E1826)*(1+$J118)^(N$490-$K$490)),'PV Adoption'!J$4*(1/(1-'General Inputs'!$C$10))*$J1826*1000*$I1826,ABS(($F1826-$E1826)*(1+$J118)^(N$490-$K$490)))</f>
        <v>0</v>
      </c>
      <c r="O1826" s="357">
        <f>IF('PV Adoption'!K$4*(1/(1-'General Inputs'!$C$10))*$J1826*1000*$I1826 &lt;= ABS(($F1826-$E1826)*(1+$J118)^(O$490-$K$490)),'PV Adoption'!K$4*(1/(1-'General Inputs'!$C$10))*$J1826*1000*$I1826,ABS(($F1826-$E1826)*(1+$J118)^(O$490-$K$490)))</f>
        <v>0</v>
      </c>
      <c r="P1826" s="357">
        <f>IF('PV Adoption'!L$4*(1/(1-'General Inputs'!$C$10))*$J1826*1000*$I1826 &lt;= ABS(($F1826-$E1826)*(1+$J118)^(P$490-$K$490)),'PV Adoption'!L$4*(1/(1-'General Inputs'!$C$10))*$J1826*1000*$I1826,ABS(($F1826-$E1826)*(1+$J118)^(P$490-$K$490)))</f>
        <v>0</v>
      </c>
      <c r="Q1826" s="357">
        <f>IF('PV Adoption'!M$4*(1/(1-'General Inputs'!$C$10))*$J1826*1000*$I1826 &lt;= ABS(($F1826-$E1826)*(1+$J118)^(Q$490-$K$490)),'PV Adoption'!M$4*(1/(1-'General Inputs'!$C$10))*$J1826*1000*$I1826,ABS(($F1826-$E1826)*(1+$J118)^(Q$490-$K$490)))</f>
        <v>0</v>
      </c>
      <c r="R1826" s="357">
        <f>IF('PV Adoption'!N$4*(1/(1-'General Inputs'!$C$10))*$J1826*1000*$I1826 &lt;= ABS(($F1826-$E1826)*(1+$J118)^(R$490-$K$490)),'PV Adoption'!N$4*(1/(1-'General Inputs'!$C$10))*$J1826*1000*$I1826,ABS(($F1826-$E1826)*(1+$J118)^(R$490-$K$490)))</f>
        <v>0</v>
      </c>
      <c r="S1826" s="357">
        <f>IF('PV Adoption'!O$4*(1/(1-'General Inputs'!$C$10))*$J1826*1000*$I1826 &lt;= ABS(($F1826-$E1826)*(1+$J118)^(S$490-$K$490)),'PV Adoption'!O$4*(1/(1-'General Inputs'!$C$10))*$J1826*1000*$I1826,ABS(($F1826-$E1826)*(1+$J118)^(S$490-$K$490)))</f>
        <v>0</v>
      </c>
      <c r="T1826" s="357">
        <f>IF('PV Adoption'!P$4*(1/(1-'General Inputs'!$C$10))*$J1826*1000*$I1826 &lt;= ABS(($F1826-$E1826)*(1+$J118)^(T$490-$K$490)),'PV Adoption'!P$4*(1/(1-'General Inputs'!$C$10))*$J1826*1000*$I1826,ABS(($F1826-$E1826)*(1+$J118)^(T$490-$K$490)))</f>
        <v>0</v>
      </c>
      <c r="U1826" s="357">
        <f>IF('PV Adoption'!Q$4*(1/(1-'General Inputs'!$C$10))*$J1826*1000*$I1826 &lt;= ABS(($F1826-$E1826)*(1+$J118)^(U$490-$K$490)),'PV Adoption'!Q$4*(1/(1-'General Inputs'!$C$10))*$J1826*1000*$I1826,ABS(($F1826-$E1826)*(1+$J118)^(U$490-$K$490)))</f>
        <v>0</v>
      </c>
      <c r="V1826" s="357">
        <f>IF('PV Adoption'!R$4*(1/(1-'General Inputs'!$C$10))*$J1826*1000*$I1826 &lt;= ABS(($F1826-$E1826)*(1+$J118)^(V$490-$K$490)),'PV Adoption'!R$4*(1/(1-'General Inputs'!$C$10))*$J1826*1000*$I1826,ABS(($F1826-$E1826)*(1+$J118)^(V$490-$K$490)))</f>
        <v>0</v>
      </c>
      <c r="W1826" s="357">
        <f>IF('PV Adoption'!S$4*(1/(1-'General Inputs'!$C$10))*$J1826*1000*$I1826 &lt;= ABS(($F1826-$E1826)*(1+$J118)^(W$490-$K$490)),'PV Adoption'!S$4*(1/(1-'General Inputs'!$C$10))*$J1826*1000*$I1826,ABS(($F1826-$E1826)*(1+$J118)^(W$490-$K$490)))</f>
        <v>0</v>
      </c>
      <c r="X1826" s="357">
        <f>IF('PV Adoption'!T$4*(1/(1-'General Inputs'!$C$10))*$J1826*1000*$I1826 &lt;= ABS(($F1826-$E1826)*(1+$J118)^(X$490-$K$490)),'PV Adoption'!T$4*(1/(1-'General Inputs'!$C$10))*$J1826*1000*$I1826,ABS(($F1826-$E1826)*(1+$J118)^(X$490-$K$490)))</f>
        <v>0</v>
      </c>
      <c r="Y1826" s="357">
        <f>IF('PV Adoption'!U$4*(1/(1-'General Inputs'!$C$10))*$J1826*1000*$I1826 &lt;= ABS(($F1826-$E1826)*(1+$J118)^(Y$490-$K$490)),'PV Adoption'!U$4*(1/(1-'General Inputs'!$C$10))*$J1826*1000*$I1826,ABS(($F1826-$E1826)*(1+$J118)^(Y$490-$K$490)))</f>
        <v>0</v>
      </c>
      <c r="Z1826" s="357">
        <f>IF('PV Adoption'!V$4*(1/(1-'General Inputs'!$C$10))*$J1826*1000*$I1826 &lt;= ABS(($F1826-$E1826)*(1+$J118)^(Z$490-$K$490)),'PV Adoption'!V$4*(1/(1-'General Inputs'!$C$10))*$J1826*1000*$I1826,ABS(($F1826-$E1826)*(1+$J118)^(Z$490-$K$490)))</f>
        <v>0</v>
      </c>
      <c r="AA1826" s="357">
        <f>IF('PV Adoption'!W$4*(1/(1-'General Inputs'!$C$10))*$J1826*1000*$I1826 &lt;= ABS(($F1826-$E1826)*(1+$J118)^(AA$490-$K$490)),'PV Adoption'!W$4*(1/(1-'General Inputs'!$C$10))*$J1826*1000*$I1826,ABS(($F1826-$E1826)*(1+$J118)^(AA$490-$K$490)))</f>
        <v>0</v>
      </c>
      <c r="AB1826" s="357">
        <f>IF('PV Adoption'!X$4*(1/(1-'General Inputs'!$C$10))*$J1826*1000*$I1826 &lt;= ABS(($F1826-$E1826)*(1+$J118)^(AB$490-$K$490)),'PV Adoption'!X$4*(1/(1-'General Inputs'!$C$10))*$J1826*1000*$I1826,ABS(($F1826-$E1826)*(1+$J118)^(AB$490-$K$490)))</f>
        <v>0</v>
      </c>
      <c r="AC1826" s="357">
        <f>IF('PV Adoption'!Y$4*(1/(1-'General Inputs'!$C$10))*$J1826*1000*$I1826 &lt;= ABS(($F1826-$E1826)*(1+$J118)^(AC$490-$K$490)),'PV Adoption'!Y$4*(1/(1-'General Inputs'!$C$10))*$J1826*1000*$I1826,ABS(($F1826-$E1826)*(1+$J118)^(AC$490-$K$490)))</f>
        <v>0</v>
      </c>
      <c r="AD1826" s="357">
        <f>IF('PV Adoption'!Z$4*(1/(1-'General Inputs'!$C$10))*$J1826*1000*$I1826 &lt;= ABS(($F1826-$E1826)*(1+$J118)^(AD$490-$K$490)),'PV Adoption'!Z$4*(1/(1-'General Inputs'!$C$10))*$J1826*1000*$I1826,ABS(($F1826-$E1826)*(1+$J118)^(AD$490-$K$490)))</f>
        <v>0</v>
      </c>
      <c r="AE1826" s="357">
        <f>IF('PV Adoption'!AA$4*(1/(1-'General Inputs'!$C$10))*$J1826*1000*$I1826 &lt;= ABS(($F1826-$E1826)*(1+$J118)^(AE$490-$K$490)),'PV Adoption'!AA$4*(1/(1-'General Inputs'!$C$10))*$J1826*1000*$I1826,ABS(($F1826-$E1826)*(1+$J118)^(AE$490-$K$490)))</f>
        <v>0</v>
      </c>
      <c r="AF1826" s="357">
        <f>IF('PV Adoption'!AB$4*(1/(1-'General Inputs'!$C$10))*$J1826*1000*$I1826 &lt;= ABS(($F1826-$E1826)*(1+$J118)^(AF$490-$K$490)),'PV Adoption'!AB$4*(1/(1-'General Inputs'!$C$10))*$J1826*1000*$I1826,ABS(($F1826-$E1826)*(1+$J118)^(AF$490-$K$490)))</f>
        <v>0</v>
      </c>
      <c r="AG1826" s="357">
        <f>IF('PV Adoption'!AC$4*(1/(1-'General Inputs'!$C$10))*$J1826*1000*$I1826 &lt;= ABS(($F1826-$E1826)*(1+$J118)^(AG$490-$K$490)),'PV Adoption'!AC$4*(1/(1-'General Inputs'!$C$10))*$J1826*1000*$I1826,ABS(($F1826-$E1826)*(1+$J118)^(AG$490-$K$490)))</f>
        <v>0</v>
      </c>
      <c r="AH1826" s="357">
        <f>IF('PV Adoption'!AD$4*(1/(1-'General Inputs'!$C$10))*$J1826*1000*$I1826 &lt;= ABS(($F1826-$E1826)*(1+$J118)^(AH$490-$K$490)),'PV Adoption'!AD$4*(1/(1-'General Inputs'!$C$10))*$J1826*1000*$I1826,ABS(($F1826-$E1826)*(1+$J118)^(AH$490-$K$490)))</f>
        <v>0</v>
      </c>
      <c r="AI1826" s="357">
        <f>IF('PV Adoption'!AE$4*(1/(1-'General Inputs'!$C$10))*$J1826*1000*$I1826 &lt;= ABS(($F1826-$E1826)*(1+$J118)^(AI$490-$K$490)),'PV Adoption'!AE$4*(1/(1-'General Inputs'!$C$10))*$J1826*1000*$I1826,ABS(($F1826-$E1826)*(1+$J118)^(AI$490-$K$490)))</f>
        <v>0</v>
      </c>
      <c r="AJ1826" s="357">
        <f>IF('PV Adoption'!AF$4*(1/(1-'General Inputs'!$C$10))*$J1826*1000*$I1826 &lt;= ABS(($F1826-$E1826)*(1+$J118)^(AJ$490-$K$490)),'PV Adoption'!AF$4*(1/(1-'General Inputs'!$C$10))*$J1826*1000*$I1826,ABS(($F1826-$E1826)*(1+$J118)^(AJ$490-$K$490)))</f>
        <v>0</v>
      </c>
      <c r="AK1826" s="357">
        <v>0</v>
      </c>
      <c r="AL1826" s="357">
        <v>0</v>
      </c>
      <c r="AM1826" s="357">
        <v>0</v>
      </c>
    </row>
    <row r="1827" spans="1:39" x14ac:dyDescent="0.25">
      <c r="A1827" s="353" t="s">
        <v>250</v>
      </c>
      <c r="B1827" s="353" t="s">
        <v>403</v>
      </c>
      <c r="C1827" s="441">
        <f t="shared" ref="C1827:H1827" si="1278">C119</f>
        <v>20000</v>
      </c>
      <c r="D1827" s="441"/>
      <c r="E1827" s="441"/>
      <c r="F1827" s="441"/>
      <c r="G1827" s="441"/>
      <c r="H1827" s="441">
        <f t="shared" si="1278"/>
        <v>0</v>
      </c>
      <c r="I1827" s="470">
        <f>IFERROR(VLOOKUP(B1827,Coincidence!$B$2:$E$242,4,FALSE)*IF($G1827="Winter",'General Inputs'!$C$25,'General Inputs'!$C$24),IF($G1827="Winter",'General Inputs'!$C$25,'General Inputs'!$C$24))</f>
        <v>0.52140604400000001</v>
      </c>
      <c r="J1827" s="466">
        <f>'Nameplate by Substation'!H119</f>
        <v>1.4045077583664287E-2</v>
      </c>
      <c r="K1827" s="357">
        <f>IF('PV Adoption'!G$4*(1/(1-'General Inputs'!$C$10))*$J1827*1000*$I1827 &lt;= ABS(($F1827-$E1827)*(1+$J119)^(K$490-$K$490)),'PV Adoption'!G$4*(1/(1-'General Inputs'!$C$10))*$J1827*1000*$I1827,ABS(($F1827-$E1827)*(1+$J119)^(K$490-$K$490)))</f>
        <v>0</v>
      </c>
      <c r="L1827" s="357">
        <f>IF('PV Adoption'!H$4*(1/(1-'General Inputs'!$C$10))*$J1827*1000*$I1827 &lt;= ABS(($F1827-$E1827)*(1+$J119)^(L$490-$K$490)),'PV Adoption'!H$4*(1/(1-'General Inputs'!$C$10))*$J1827*1000*$I1827,ABS(($F1827-$E1827)*(1+$J119)^(L$490-$K$490)))</f>
        <v>0</v>
      </c>
      <c r="M1827" s="357">
        <f>IF('PV Adoption'!I$4*(1/(1-'General Inputs'!$C$10))*$J1827*1000*$I1827 &lt;= ABS(($F1827-$E1827)*(1+$J119)^(M$490-$K$490)),'PV Adoption'!I$4*(1/(1-'General Inputs'!$C$10))*$J1827*1000*$I1827,ABS(($F1827-$E1827)*(1+$J119)^(M$490-$K$490)))</f>
        <v>0</v>
      </c>
      <c r="N1827" s="357">
        <f>IF('PV Adoption'!J$4*(1/(1-'General Inputs'!$C$10))*$J1827*1000*$I1827 &lt;= ABS(($F1827-$E1827)*(1+$J119)^(N$490-$K$490)),'PV Adoption'!J$4*(1/(1-'General Inputs'!$C$10))*$J1827*1000*$I1827,ABS(($F1827-$E1827)*(1+$J119)^(N$490-$K$490)))</f>
        <v>0</v>
      </c>
      <c r="O1827" s="357">
        <f>IF('PV Adoption'!K$4*(1/(1-'General Inputs'!$C$10))*$J1827*1000*$I1827 &lt;= ABS(($F1827-$E1827)*(1+$J119)^(O$490-$K$490)),'PV Adoption'!K$4*(1/(1-'General Inputs'!$C$10))*$J1827*1000*$I1827,ABS(($F1827-$E1827)*(1+$J119)^(O$490-$K$490)))</f>
        <v>0</v>
      </c>
      <c r="P1827" s="357">
        <f>IF('PV Adoption'!L$4*(1/(1-'General Inputs'!$C$10))*$J1827*1000*$I1827 &lt;= ABS(($F1827-$E1827)*(1+$J119)^(P$490-$K$490)),'PV Adoption'!L$4*(1/(1-'General Inputs'!$C$10))*$J1827*1000*$I1827,ABS(($F1827-$E1827)*(1+$J119)^(P$490-$K$490)))</f>
        <v>0</v>
      </c>
      <c r="Q1827" s="357">
        <f>IF('PV Adoption'!M$4*(1/(1-'General Inputs'!$C$10))*$J1827*1000*$I1827 &lt;= ABS(($F1827-$E1827)*(1+$J119)^(Q$490-$K$490)),'PV Adoption'!M$4*(1/(1-'General Inputs'!$C$10))*$J1827*1000*$I1827,ABS(($F1827-$E1827)*(1+$J119)^(Q$490-$K$490)))</f>
        <v>0</v>
      </c>
      <c r="R1827" s="357">
        <f>IF('PV Adoption'!N$4*(1/(1-'General Inputs'!$C$10))*$J1827*1000*$I1827 &lt;= ABS(($F1827-$E1827)*(1+$J119)^(R$490-$K$490)),'PV Adoption'!N$4*(1/(1-'General Inputs'!$C$10))*$J1827*1000*$I1827,ABS(($F1827-$E1827)*(1+$J119)^(R$490-$K$490)))</f>
        <v>0</v>
      </c>
      <c r="S1827" s="357">
        <f>IF('PV Adoption'!O$4*(1/(1-'General Inputs'!$C$10))*$J1827*1000*$I1827 &lt;= ABS(($F1827-$E1827)*(1+$J119)^(S$490-$K$490)),'PV Adoption'!O$4*(1/(1-'General Inputs'!$C$10))*$J1827*1000*$I1827,ABS(($F1827-$E1827)*(1+$J119)^(S$490-$K$490)))</f>
        <v>0</v>
      </c>
      <c r="T1827" s="357">
        <f>IF('PV Adoption'!P$4*(1/(1-'General Inputs'!$C$10))*$J1827*1000*$I1827 &lt;= ABS(($F1827-$E1827)*(1+$J119)^(T$490-$K$490)),'PV Adoption'!P$4*(1/(1-'General Inputs'!$C$10))*$J1827*1000*$I1827,ABS(($F1827-$E1827)*(1+$J119)^(T$490-$K$490)))</f>
        <v>0</v>
      </c>
      <c r="U1827" s="357">
        <f>IF('PV Adoption'!Q$4*(1/(1-'General Inputs'!$C$10))*$J1827*1000*$I1827 &lt;= ABS(($F1827-$E1827)*(1+$J119)^(U$490-$K$490)),'PV Adoption'!Q$4*(1/(1-'General Inputs'!$C$10))*$J1827*1000*$I1827,ABS(($F1827-$E1827)*(1+$J119)^(U$490-$K$490)))</f>
        <v>0</v>
      </c>
      <c r="V1827" s="357">
        <f>IF('PV Adoption'!R$4*(1/(1-'General Inputs'!$C$10))*$J1827*1000*$I1827 &lt;= ABS(($F1827-$E1827)*(1+$J119)^(V$490-$K$490)),'PV Adoption'!R$4*(1/(1-'General Inputs'!$C$10))*$J1827*1000*$I1827,ABS(($F1827-$E1827)*(1+$J119)^(V$490-$K$490)))</f>
        <v>0</v>
      </c>
      <c r="W1827" s="357">
        <f>IF('PV Adoption'!S$4*(1/(1-'General Inputs'!$C$10))*$J1827*1000*$I1827 &lt;= ABS(($F1827-$E1827)*(1+$J119)^(W$490-$K$490)),'PV Adoption'!S$4*(1/(1-'General Inputs'!$C$10))*$J1827*1000*$I1827,ABS(($F1827-$E1827)*(1+$J119)^(W$490-$K$490)))</f>
        <v>0</v>
      </c>
      <c r="X1827" s="357">
        <f>IF('PV Adoption'!T$4*(1/(1-'General Inputs'!$C$10))*$J1827*1000*$I1827 &lt;= ABS(($F1827-$E1827)*(1+$J119)^(X$490-$K$490)),'PV Adoption'!T$4*(1/(1-'General Inputs'!$C$10))*$J1827*1000*$I1827,ABS(($F1827-$E1827)*(1+$J119)^(X$490-$K$490)))</f>
        <v>0</v>
      </c>
      <c r="Y1827" s="357">
        <f>IF('PV Adoption'!U$4*(1/(1-'General Inputs'!$C$10))*$J1827*1000*$I1827 &lt;= ABS(($F1827-$E1827)*(1+$J119)^(Y$490-$K$490)),'PV Adoption'!U$4*(1/(1-'General Inputs'!$C$10))*$J1827*1000*$I1827,ABS(($F1827-$E1827)*(1+$J119)^(Y$490-$K$490)))</f>
        <v>0</v>
      </c>
      <c r="Z1827" s="357">
        <f>IF('PV Adoption'!V$4*(1/(1-'General Inputs'!$C$10))*$J1827*1000*$I1827 &lt;= ABS(($F1827-$E1827)*(1+$J119)^(Z$490-$K$490)),'PV Adoption'!V$4*(1/(1-'General Inputs'!$C$10))*$J1827*1000*$I1827,ABS(($F1827-$E1827)*(1+$J119)^(Z$490-$K$490)))</f>
        <v>0</v>
      </c>
      <c r="AA1827" s="357">
        <f>IF('PV Adoption'!W$4*(1/(1-'General Inputs'!$C$10))*$J1827*1000*$I1827 &lt;= ABS(($F1827-$E1827)*(1+$J119)^(AA$490-$K$490)),'PV Adoption'!W$4*(1/(1-'General Inputs'!$C$10))*$J1827*1000*$I1827,ABS(($F1827-$E1827)*(1+$J119)^(AA$490-$K$490)))</f>
        <v>0</v>
      </c>
      <c r="AB1827" s="357">
        <f>IF('PV Adoption'!X$4*(1/(1-'General Inputs'!$C$10))*$J1827*1000*$I1827 &lt;= ABS(($F1827-$E1827)*(1+$J119)^(AB$490-$K$490)),'PV Adoption'!X$4*(1/(1-'General Inputs'!$C$10))*$J1827*1000*$I1827,ABS(($F1827-$E1827)*(1+$J119)^(AB$490-$K$490)))</f>
        <v>0</v>
      </c>
      <c r="AC1827" s="357">
        <f>IF('PV Adoption'!Y$4*(1/(1-'General Inputs'!$C$10))*$J1827*1000*$I1827 &lt;= ABS(($F1827-$E1827)*(1+$J119)^(AC$490-$K$490)),'PV Adoption'!Y$4*(1/(1-'General Inputs'!$C$10))*$J1827*1000*$I1827,ABS(($F1827-$E1827)*(1+$J119)^(AC$490-$K$490)))</f>
        <v>0</v>
      </c>
      <c r="AD1827" s="357">
        <f>IF('PV Adoption'!Z$4*(1/(1-'General Inputs'!$C$10))*$J1827*1000*$I1827 &lt;= ABS(($F1827-$E1827)*(1+$J119)^(AD$490-$K$490)),'PV Adoption'!Z$4*(1/(1-'General Inputs'!$C$10))*$J1827*1000*$I1827,ABS(($F1827-$E1827)*(1+$J119)^(AD$490-$K$490)))</f>
        <v>0</v>
      </c>
      <c r="AE1827" s="357">
        <f>IF('PV Adoption'!AA$4*(1/(1-'General Inputs'!$C$10))*$J1827*1000*$I1827 &lt;= ABS(($F1827-$E1827)*(1+$J119)^(AE$490-$K$490)),'PV Adoption'!AA$4*(1/(1-'General Inputs'!$C$10))*$J1827*1000*$I1827,ABS(($F1827-$E1827)*(1+$J119)^(AE$490-$K$490)))</f>
        <v>0</v>
      </c>
      <c r="AF1827" s="357">
        <f>IF('PV Adoption'!AB$4*(1/(1-'General Inputs'!$C$10))*$J1827*1000*$I1827 &lt;= ABS(($F1827-$E1827)*(1+$J119)^(AF$490-$K$490)),'PV Adoption'!AB$4*(1/(1-'General Inputs'!$C$10))*$J1827*1000*$I1827,ABS(($F1827-$E1827)*(1+$J119)^(AF$490-$K$490)))</f>
        <v>0</v>
      </c>
      <c r="AG1827" s="357">
        <f>IF('PV Adoption'!AC$4*(1/(1-'General Inputs'!$C$10))*$J1827*1000*$I1827 &lt;= ABS(($F1827-$E1827)*(1+$J119)^(AG$490-$K$490)),'PV Adoption'!AC$4*(1/(1-'General Inputs'!$C$10))*$J1827*1000*$I1827,ABS(($F1827-$E1827)*(1+$J119)^(AG$490-$K$490)))</f>
        <v>0</v>
      </c>
      <c r="AH1827" s="357">
        <f>IF('PV Adoption'!AD$4*(1/(1-'General Inputs'!$C$10))*$J1827*1000*$I1827 &lt;= ABS(($F1827-$E1827)*(1+$J119)^(AH$490-$K$490)),'PV Adoption'!AD$4*(1/(1-'General Inputs'!$C$10))*$J1827*1000*$I1827,ABS(($F1827-$E1827)*(1+$J119)^(AH$490-$K$490)))</f>
        <v>0</v>
      </c>
      <c r="AI1827" s="357">
        <f>IF('PV Adoption'!AE$4*(1/(1-'General Inputs'!$C$10))*$J1827*1000*$I1827 &lt;= ABS(($F1827-$E1827)*(1+$J119)^(AI$490-$K$490)),'PV Adoption'!AE$4*(1/(1-'General Inputs'!$C$10))*$J1827*1000*$I1827,ABS(($F1827-$E1827)*(1+$J119)^(AI$490-$K$490)))</f>
        <v>0</v>
      </c>
      <c r="AJ1827" s="357">
        <f>IF('PV Adoption'!AF$4*(1/(1-'General Inputs'!$C$10))*$J1827*1000*$I1827 &lt;= ABS(($F1827-$E1827)*(1+$J119)^(AJ$490-$K$490)),'PV Adoption'!AF$4*(1/(1-'General Inputs'!$C$10))*$J1827*1000*$I1827,ABS(($F1827-$E1827)*(1+$J119)^(AJ$490-$K$490)))</f>
        <v>0</v>
      </c>
      <c r="AK1827" s="357">
        <v>0</v>
      </c>
      <c r="AL1827" s="357">
        <v>0</v>
      </c>
      <c r="AM1827" s="357">
        <v>0</v>
      </c>
    </row>
    <row r="1828" spans="1:39" x14ac:dyDescent="0.25">
      <c r="A1828" s="353" t="s">
        <v>250</v>
      </c>
      <c r="B1828" s="353" t="s">
        <v>290</v>
      </c>
      <c r="C1828" s="441">
        <f t="shared" ref="C1828:H1828" si="1279">C120</f>
        <v>20000</v>
      </c>
      <c r="D1828" s="441"/>
      <c r="E1828" s="441"/>
      <c r="F1828" s="441"/>
      <c r="G1828" s="441"/>
      <c r="H1828" s="441">
        <f t="shared" si="1279"/>
        <v>0</v>
      </c>
      <c r="I1828" s="470">
        <f>IFERROR(VLOOKUP(B1828,Coincidence!$B$2:$E$242,4,FALSE)*IF($G1828="Winter",'General Inputs'!$C$25,'General Inputs'!$C$24),IF($G1828="Winter",'General Inputs'!$C$25,'General Inputs'!$C$24))</f>
        <v>0.52140604400000001</v>
      </c>
      <c r="J1828" s="466">
        <f>'Nameplate by Substation'!H120</f>
        <v>9.6293664331220628E-3</v>
      </c>
      <c r="K1828" s="357">
        <f>IF('PV Adoption'!G$4*(1/(1-'General Inputs'!$C$10))*$J1828*1000*$I1828 &lt;= ABS(($F1828-$E1828)*(1+$J120)^(K$490-$K$490)),'PV Adoption'!G$4*(1/(1-'General Inputs'!$C$10))*$J1828*1000*$I1828,ABS(($F1828-$E1828)*(1+$J120)^(K$490-$K$490)))</f>
        <v>0</v>
      </c>
      <c r="L1828" s="357">
        <f>IF('PV Adoption'!H$4*(1/(1-'General Inputs'!$C$10))*$J1828*1000*$I1828 &lt;= ABS(($F1828-$E1828)*(1+$J120)^(L$490-$K$490)),'PV Adoption'!H$4*(1/(1-'General Inputs'!$C$10))*$J1828*1000*$I1828,ABS(($F1828-$E1828)*(1+$J120)^(L$490-$K$490)))</f>
        <v>0</v>
      </c>
      <c r="M1828" s="357">
        <f>IF('PV Adoption'!I$4*(1/(1-'General Inputs'!$C$10))*$J1828*1000*$I1828 &lt;= ABS(($F1828-$E1828)*(1+$J120)^(M$490-$K$490)),'PV Adoption'!I$4*(1/(1-'General Inputs'!$C$10))*$J1828*1000*$I1828,ABS(($F1828-$E1828)*(1+$J120)^(M$490-$K$490)))</f>
        <v>0</v>
      </c>
      <c r="N1828" s="357">
        <f>IF('PV Adoption'!J$4*(1/(1-'General Inputs'!$C$10))*$J1828*1000*$I1828 &lt;= ABS(($F1828-$E1828)*(1+$J120)^(N$490-$K$490)),'PV Adoption'!J$4*(1/(1-'General Inputs'!$C$10))*$J1828*1000*$I1828,ABS(($F1828-$E1828)*(1+$J120)^(N$490-$K$490)))</f>
        <v>0</v>
      </c>
      <c r="O1828" s="357">
        <f>IF('PV Adoption'!K$4*(1/(1-'General Inputs'!$C$10))*$J1828*1000*$I1828 &lt;= ABS(($F1828-$E1828)*(1+$J120)^(O$490-$K$490)),'PV Adoption'!K$4*(1/(1-'General Inputs'!$C$10))*$J1828*1000*$I1828,ABS(($F1828-$E1828)*(1+$J120)^(O$490-$K$490)))</f>
        <v>0</v>
      </c>
      <c r="P1828" s="357">
        <f>IF('PV Adoption'!L$4*(1/(1-'General Inputs'!$C$10))*$J1828*1000*$I1828 &lt;= ABS(($F1828-$E1828)*(1+$J120)^(P$490-$K$490)),'PV Adoption'!L$4*(1/(1-'General Inputs'!$C$10))*$J1828*1000*$I1828,ABS(($F1828-$E1828)*(1+$J120)^(P$490-$K$490)))</f>
        <v>0</v>
      </c>
      <c r="Q1828" s="357">
        <f>IF('PV Adoption'!M$4*(1/(1-'General Inputs'!$C$10))*$J1828*1000*$I1828 &lt;= ABS(($F1828-$E1828)*(1+$J120)^(Q$490-$K$490)),'PV Adoption'!M$4*(1/(1-'General Inputs'!$C$10))*$J1828*1000*$I1828,ABS(($F1828-$E1828)*(1+$J120)^(Q$490-$K$490)))</f>
        <v>0</v>
      </c>
      <c r="R1828" s="357">
        <f>IF('PV Adoption'!N$4*(1/(1-'General Inputs'!$C$10))*$J1828*1000*$I1828 &lt;= ABS(($F1828-$E1828)*(1+$J120)^(R$490-$K$490)),'PV Adoption'!N$4*(1/(1-'General Inputs'!$C$10))*$J1828*1000*$I1828,ABS(($F1828-$E1828)*(1+$J120)^(R$490-$K$490)))</f>
        <v>0</v>
      </c>
      <c r="S1828" s="357">
        <f>IF('PV Adoption'!O$4*(1/(1-'General Inputs'!$C$10))*$J1828*1000*$I1828 &lt;= ABS(($F1828-$E1828)*(1+$J120)^(S$490-$K$490)),'PV Adoption'!O$4*(1/(1-'General Inputs'!$C$10))*$J1828*1000*$I1828,ABS(($F1828-$E1828)*(1+$J120)^(S$490-$K$490)))</f>
        <v>0</v>
      </c>
      <c r="T1828" s="357">
        <f>IF('PV Adoption'!P$4*(1/(1-'General Inputs'!$C$10))*$J1828*1000*$I1828 &lt;= ABS(($F1828-$E1828)*(1+$J120)^(T$490-$K$490)),'PV Adoption'!P$4*(1/(1-'General Inputs'!$C$10))*$J1828*1000*$I1828,ABS(($F1828-$E1828)*(1+$J120)^(T$490-$K$490)))</f>
        <v>0</v>
      </c>
      <c r="U1828" s="357">
        <f>IF('PV Adoption'!Q$4*(1/(1-'General Inputs'!$C$10))*$J1828*1000*$I1828 &lt;= ABS(($F1828-$E1828)*(1+$J120)^(U$490-$K$490)),'PV Adoption'!Q$4*(1/(1-'General Inputs'!$C$10))*$J1828*1000*$I1828,ABS(($F1828-$E1828)*(1+$J120)^(U$490-$K$490)))</f>
        <v>0</v>
      </c>
      <c r="V1828" s="357">
        <f>IF('PV Adoption'!R$4*(1/(1-'General Inputs'!$C$10))*$J1828*1000*$I1828 &lt;= ABS(($F1828-$E1828)*(1+$J120)^(V$490-$K$490)),'PV Adoption'!R$4*(1/(1-'General Inputs'!$C$10))*$J1828*1000*$I1828,ABS(($F1828-$E1828)*(1+$J120)^(V$490-$K$490)))</f>
        <v>0</v>
      </c>
      <c r="W1828" s="357">
        <f>IF('PV Adoption'!S$4*(1/(1-'General Inputs'!$C$10))*$J1828*1000*$I1828 &lt;= ABS(($F1828-$E1828)*(1+$J120)^(W$490-$K$490)),'PV Adoption'!S$4*(1/(1-'General Inputs'!$C$10))*$J1828*1000*$I1828,ABS(($F1828-$E1828)*(1+$J120)^(W$490-$K$490)))</f>
        <v>0</v>
      </c>
      <c r="X1828" s="357">
        <f>IF('PV Adoption'!T$4*(1/(1-'General Inputs'!$C$10))*$J1828*1000*$I1828 &lt;= ABS(($F1828-$E1828)*(1+$J120)^(X$490-$K$490)),'PV Adoption'!T$4*(1/(1-'General Inputs'!$C$10))*$J1828*1000*$I1828,ABS(($F1828-$E1828)*(1+$J120)^(X$490-$K$490)))</f>
        <v>0</v>
      </c>
      <c r="Y1828" s="357">
        <f>IF('PV Adoption'!U$4*(1/(1-'General Inputs'!$C$10))*$J1828*1000*$I1828 &lt;= ABS(($F1828-$E1828)*(1+$J120)^(Y$490-$K$490)),'PV Adoption'!U$4*(1/(1-'General Inputs'!$C$10))*$J1828*1000*$I1828,ABS(($F1828-$E1828)*(1+$J120)^(Y$490-$K$490)))</f>
        <v>0</v>
      </c>
      <c r="Z1828" s="357">
        <f>IF('PV Adoption'!V$4*(1/(1-'General Inputs'!$C$10))*$J1828*1000*$I1828 &lt;= ABS(($F1828-$E1828)*(1+$J120)^(Z$490-$K$490)),'PV Adoption'!V$4*(1/(1-'General Inputs'!$C$10))*$J1828*1000*$I1828,ABS(($F1828-$E1828)*(1+$J120)^(Z$490-$K$490)))</f>
        <v>0</v>
      </c>
      <c r="AA1828" s="357">
        <f>IF('PV Adoption'!W$4*(1/(1-'General Inputs'!$C$10))*$J1828*1000*$I1828 &lt;= ABS(($F1828-$E1828)*(1+$J120)^(AA$490-$K$490)),'PV Adoption'!W$4*(1/(1-'General Inputs'!$C$10))*$J1828*1000*$I1828,ABS(($F1828-$E1828)*(1+$J120)^(AA$490-$K$490)))</f>
        <v>0</v>
      </c>
      <c r="AB1828" s="357">
        <f>IF('PV Adoption'!X$4*(1/(1-'General Inputs'!$C$10))*$J1828*1000*$I1828 &lt;= ABS(($F1828-$E1828)*(1+$J120)^(AB$490-$K$490)),'PV Adoption'!X$4*(1/(1-'General Inputs'!$C$10))*$J1828*1000*$I1828,ABS(($F1828-$E1828)*(1+$J120)^(AB$490-$K$490)))</f>
        <v>0</v>
      </c>
      <c r="AC1828" s="357">
        <f>IF('PV Adoption'!Y$4*(1/(1-'General Inputs'!$C$10))*$J1828*1000*$I1828 &lt;= ABS(($F1828-$E1828)*(1+$J120)^(AC$490-$K$490)),'PV Adoption'!Y$4*(1/(1-'General Inputs'!$C$10))*$J1828*1000*$I1828,ABS(($F1828-$E1828)*(1+$J120)^(AC$490-$K$490)))</f>
        <v>0</v>
      </c>
      <c r="AD1828" s="357">
        <f>IF('PV Adoption'!Z$4*(1/(1-'General Inputs'!$C$10))*$J1828*1000*$I1828 &lt;= ABS(($F1828-$E1828)*(1+$J120)^(AD$490-$K$490)),'PV Adoption'!Z$4*(1/(1-'General Inputs'!$C$10))*$J1828*1000*$I1828,ABS(($F1828-$E1828)*(1+$J120)^(AD$490-$K$490)))</f>
        <v>0</v>
      </c>
      <c r="AE1828" s="357">
        <f>IF('PV Adoption'!AA$4*(1/(1-'General Inputs'!$C$10))*$J1828*1000*$I1828 &lt;= ABS(($F1828-$E1828)*(1+$J120)^(AE$490-$K$490)),'PV Adoption'!AA$4*(1/(1-'General Inputs'!$C$10))*$J1828*1000*$I1828,ABS(($F1828-$E1828)*(1+$J120)^(AE$490-$K$490)))</f>
        <v>0</v>
      </c>
      <c r="AF1828" s="357">
        <f>IF('PV Adoption'!AB$4*(1/(1-'General Inputs'!$C$10))*$J1828*1000*$I1828 &lt;= ABS(($F1828-$E1828)*(1+$J120)^(AF$490-$K$490)),'PV Adoption'!AB$4*(1/(1-'General Inputs'!$C$10))*$J1828*1000*$I1828,ABS(($F1828-$E1828)*(1+$J120)^(AF$490-$K$490)))</f>
        <v>0</v>
      </c>
      <c r="AG1828" s="357">
        <f>IF('PV Adoption'!AC$4*(1/(1-'General Inputs'!$C$10))*$J1828*1000*$I1828 &lt;= ABS(($F1828-$E1828)*(1+$J120)^(AG$490-$K$490)),'PV Adoption'!AC$4*(1/(1-'General Inputs'!$C$10))*$J1828*1000*$I1828,ABS(($F1828-$E1828)*(1+$J120)^(AG$490-$K$490)))</f>
        <v>0</v>
      </c>
      <c r="AH1828" s="357">
        <f>IF('PV Adoption'!AD$4*(1/(1-'General Inputs'!$C$10))*$J1828*1000*$I1828 &lt;= ABS(($F1828-$E1828)*(1+$J120)^(AH$490-$K$490)),'PV Adoption'!AD$4*(1/(1-'General Inputs'!$C$10))*$J1828*1000*$I1828,ABS(($F1828-$E1828)*(1+$J120)^(AH$490-$K$490)))</f>
        <v>0</v>
      </c>
      <c r="AI1828" s="357">
        <f>IF('PV Adoption'!AE$4*(1/(1-'General Inputs'!$C$10))*$J1828*1000*$I1828 &lt;= ABS(($F1828-$E1828)*(1+$J120)^(AI$490-$K$490)),'PV Adoption'!AE$4*(1/(1-'General Inputs'!$C$10))*$J1828*1000*$I1828,ABS(($F1828-$E1828)*(1+$J120)^(AI$490-$K$490)))</f>
        <v>0</v>
      </c>
      <c r="AJ1828" s="357">
        <f>IF('PV Adoption'!AF$4*(1/(1-'General Inputs'!$C$10))*$J1828*1000*$I1828 &lt;= ABS(($F1828-$E1828)*(1+$J120)^(AJ$490-$K$490)),'PV Adoption'!AF$4*(1/(1-'General Inputs'!$C$10))*$J1828*1000*$I1828,ABS(($F1828-$E1828)*(1+$J120)^(AJ$490-$K$490)))</f>
        <v>0</v>
      </c>
      <c r="AK1828" s="357">
        <v>14.657890474562098</v>
      </c>
      <c r="AL1828" s="357">
        <v>14.820634950790458</v>
      </c>
      <c r="AM1828" s="357">
        <v>14.985186355825444</v>
      </c>
    </row>
    <row r="1829" spans="1:39" x14ac:dyDescent="0.25">
      <c r="A1829" s="353" t="s">
        <v>489</v>
      </c>
      <c r="B1829" s="353" t="s">
        <v>490</v>
      </c>
      <c r="C1829" s="441">
        <f t="shared" ref="C1829:H1829" si="1280">C121</f>
        <v>20000</v>
      </c>
      <c r="D1829" s="441"/>
      <c r="E1829" s="441"/>
      <c r="F1829" s="441"/>
      <c r="G1829" s="441"/>
      <c r="H1829" s="441">
        <f t="shared" si="1280"/>
        <v>0</v>
      </c>
      <c r="I1829" s="470">
        <f>IFERROR(VLOOKUP(B1829,Coincidence!$B$2:$E$242,4,FALSE)*IF($G1829="Winter",'General Inputs'!$C$25,'General Inputs'!$C$24),IF($G1829="Winter",'General Inputs'!$C$25,'General Inputs'!$C$24))</f>
        <v>0.52140604400000001</v>
      </c>
      <c r="J1829" s="466">
        <f>'Nameplate by Substation'!H121</f>
        <v>5.7446144984009658E-3</v>
      </c>
      <c r="K1829" s="357">
        <f>IF('PV Adoption'!G$4*(1/(1-'General Inputs'!$C$10))*$J1829*1000*$I1829 &lt;= ABS(($F1829-$E1829)*(1+$J121)^(K$490-$K$490)),'PV Adoption'!G$4*(1/(1-'General Inputs'!$C$10))*$J1829*1000*$I1829,ABS(($F1829-$E1829)*(1+$J121)^(K$490-$K$490)))</f>
        <v>0</v>
      </c>
      <c r="L1829" s="357">
        <f>IF('PV Adoption'!H$4*(1/(1-'General Inputs'!$C$10))*$J1829*1000*$I1829 &lt;= ABS(($F1829-$E1829)*(1+$J121)^(L$490-$K$490)),'PV Adoption'!H$4*(1/(1-'General Inputs'!$C$10))*$J1829*1000*$I1829,ABS(($F1829-$E1829)*(1+$J121)^(L$490-$K$490)))</f>
        <v>0</v>
      </c>
      <c r="M1829" s="357">
        <f>IF('PV Adoption'!I$4*(1/(1-'General Inputs'!$C$10))*$J1829*1000*$I1829 &lt;= ABS(($F1829-$E1829)*(1+$J121)^(M$490-$K$490)),'PV Adoption'!I$4*(1/(1-'General Inputs'!$C$10))*$J1829*1000*$I1829,ABS(($F1829-$E1829)*(1+$J121)^(M$490-$K$490)))</f>
        <v>0</v>
      </c>
      <c r="N1829" s="357">
        <f>IF('PV Adoption'!J$4*(1/(1-'General Inputs'!$C$10))*$J1829*1000*$I1829 &lt;= ABS(($F1829-$E1829)*(1+$J121)^(N$490-$K$490)),'PV Adoption'!J$4*(1/(1-'General Inputs'!$C$10))*$J1829*1000*$I1829,ABS(($F1829-$E1829)*(1+$J121)^(N$490-$K$490)))</f>
        <v>0</v>
      </c>
      <c r="O1829" s="357">
        <f>IF('PV Adoption'!K$4*(1/(1-'General Inputs'!$C$10))*$J1829*1000*$I1829 &lt;= ABS(($F1829-$E1829)*(1+$J121)^(O$490-$K$490)),'PV Adoption'!K$4*(1/(1-'General Inputs'!$C$10))*$J1829*1000*$I1829,ABS(($F1829-$E1829)*(1+$J121)^(O$490-$K$490)))</f>
        <v>0</v>
      </c>
      <c r="P1829" s="357">
        <f>IF('PV Adoption'!L$4*(1/(1-'General Inputs'!$C$10))*$J1829*1000*$I1829 &lt;= ABS(($F1829-$E1829)*(1+$J121)^(P$490-$K$490)),'PV Adoption'!L$4*(1/(1-'General Inputs'!$C$10))*$J1829*1000*$I1829,ABS(($F1829-$E1829)*(1+$J121)^(P$490-$K$490)))</f>
        <v>0</v>
      </c>
      <c r="Q1829" s="357">
        <f>IF('PV Adoption'!M$4*(1/(1-'General Inputs'!$C$10))*$J1829*1000*$I1829 &lt;= ABS(($F1829-$E1829)*(1+$J121)^(Q$490-$K$490)),'PV Adoption'!M$4*(1/(1-'General Inputs'!$C$10))*$J1829*1000*$I1829,ABS(($F1829-$E1829)*(1+$J121)^(Q$490-$K$490)))</f>
        <v>0</v>
      </c>
      <c r="R1829" s="357">
        <f>IF('PV Adoption'!N$4*(1/(1-'General Inputs'!$C$10))*$J1829*1000*$I1829 &lt;= ABS(($F1829-$E1829)*(1+$J121)^(R$490-$K$490)),'PV Adoption'!N$4*(1/(1-'General Inputs'!$C$10))*$J1829*1000*$I1829,ABS(($F1829-$E1829)*(1+$J121)^(R$490-$K$490)))</f>
        <v>0</v>
      </c>
      <c r="S1829" s="357">
        <f>IF('PV Adoption'!O$4*(1/(1-'General Inputs'!$C$10))*$J1829*1000*$I1829 &lt;= ABS(($F1829-$E1829)*(1+$J121)^(S$490-$K$490)),'PV Adoption'!O$4*(1/(1-'General Inputs'!$C$10))*$J1829*1000*$I1829,ABS(($F1829-$E1829)*(1+$J121)^(S$490-$K$490)))</f>
        <v>0</v>
      </c>
      <c r="T1829" s="357">
        <f>IF('PV Adoption'!P$4*(1/(1-'General Inputs'!$C$10))*$J1829*1000*$I1829 &lt;= ABS(($F1829-$E1829)*(1+$J121)^(T$490-$K$490)),'PV Adoption'!P$4*(1/(1-'General Inputs'!$C$10))*$J1829*1000*$I1829,ABS(($F1829-$E1829)*(1+$J121)^(T$490-$K$490)))</f>
        <v>0</v>
      </c>
      <c r="U1829" s="357">
        <f>IF('PV Adoption'!Q$4*(1/(1-'General Inputs'!$C$10))*$J1829*1000*$I1829 &lt;= ABS(($F1829-$E1829)*(1+$J121)^(U$490-$K$490)),'PV Adoption'!Q$4*(1/(1-'General Inputs'!$C$10))*$J1829*1000*$I1829,ABS(($F1829-$E1829)*(1+$J121)^(U$490-$K$490)))</f>
        <v>0</v>
      </c>
      <c r="V1829" s="357">
        <f>IF('PV Adoption'!R$4*(1/(1-'General Inputs'!$C$10))*$J1829*1000*$I1829 &lt;= ABS(($F1829-$E1829)*(1+$J121)^(V$490-$K$490)),'PV Adoption'!R$4*(1/(1-'General Inputs'!$C$10))*$J1829*1000*$I1829,ABS(($F1829-$E1829)*(1+$J121)^(V$490-$K$490)))</f>
        <v>0</v>
      </c>
      <c r="W1829" s="357">
        <f>IF('PV Adoption'!S$4*(1/(1-'General Inputs'!$C$10))*$J1829*1000*$I1829 &lt;= ABS(($F1829-$E1829)*(1+$J121)^(W$490-$K$490)),'PV Adoption'!S$4*(1/(1-'General Inputs'!$C$10))*$J1829*1000*$I1829,ABS(($F1829-$E1829)*(1+$J121)^(W$490-$K$490)))</f>
        <v>0</v>
      </c>
      <c r="X1829" s="357">
        <f>IF('PV Adoption'!T$4*(1/(1-'General Inputs'!$C$10))*$J1829*1000*$I1829 &lt;= ABS(($F1829-$E1829)*(1+$J121)^(X$490-$K$490)),'PV Adoption'!T$4*(1/(1-'General Inputs'!$C$10))*$J1829*1000*$I1829,ABS(($F1829-$E1829)*(1+$J121)^(X$490-$K$490)))</f>
        <v>0</v>
      </c>
      <c r="Y1829" s="357">
        <f>IF('PV Adoption'!U$4*(1/(1-'General Inputs'!$C$10))*$J1829*1000*$I1829 &lt;= ABS(($F1829-$E1829)*(1+$J121)^(Y$490-$K$490)),'PV Adoption'!U$4*(1/(1-'General Inputs'!$C$10))*$J1829*1000*$I1829,ABS(($F1829-$E1829)*(1+$J121)^(Y$490-$K$490)))</f>
        <v>0</v>
      </c>
      <c r="Z1829" s="357">
        <f>IF('PV Adoption'!V$4*(1/(1-'General Inputs'!$C$10))*$J1829*1000*$I1829 &lt;= ABS(($F1829-$E1829)*(1+$J121)^(Z$490-$K$490)),'PV Adoption'!V$4*(1/(1-'General Inputs'!$C$10))*$J1829*1000*$I1829,ABS(($F1829-$E1829)*(1+$J121)^(Z$490-$K$490)))</f>
        <v>0</v>
      </c>
      <c r="AA1829" s="357">
        <f>IF('PV Adoption'!W$4*(1/(1-'General Inputs'!$C$10))*$J1829*1000*$I1829 &lt;= ABS(($F1829-$E1829)*(1+$J121)^(AA$490-$K$490)),'PV Adoption'!W$4*(1/(1-'General Inputs'!$C$10))*$J1829*1000*$I1829,ABS(($F1829-$E1829)*(1+$J121)^(AA$490-$K$490)))</f>
        <v>0</v>
      </c>
      <c r="AB1829" s="357">
        <f>IF('PV Adoption'!X$4*(1/(1-'General Inputs'!$C$10))*$J1829*1000*$I1829 &lt;= ABS(($F1829-$E1829)*(1+$J121)^(AB$490-$K$490)),'PV Adoption'!X$4*(1/(1-'General Inputs'!$C$10))*$J1829*1000*$I1829,ABS(($F1829-$E1829)*(1+$J121)^(AB$490-$K$490)))</f>
        <v>0</v>
      </c>
      <c r="AC1829" s="357">
        <f>IF('PV Adoption'!Y$4*(1/(1-'General Inputs'!$C$10))*$J1829*1000*$I1829 &lt;= ABS(($F1829-$E1829)*(1+$J121)^(AC$490-$K$490)),'PV Adoption'!Y$4*(1/(1-'General Inputs'!$C$10))*$J1829*1000*$I1829,ABS(($F1829-$E1829)*(1+$J121)^(AC$490-$K$490)))</f>
        <v>0</v>
      </c>
      <c r="AD1829" s="357">
        <f>IF('PV Adoption'!Z$4*(1/(1-'General Inputs'!$C$10))*$J1829*1000*$I1829 &lt;= ABS(($F1829-$E1829)*(1+$J121)^(AD$490-$K$490)),'PV Adoption'!Z$4*(1/(1-'General Inputs'!$C$10))*$J1829*1000*$I1829,ABS(($F1829-$E1829)*(1+$J121)^(AD$490-$K$490)))</f>
        <v>0</v>
      </c>
      <c r="AE1829" s="357">
        <f>IF('PV Adoption'!AA$4*(1/(1-'General Inputs'!$C$10))*$J1829*1000*$I1829 &lt;= ABS(($F1829-$E1829)*(1+$J121)^(AE$490-$K$490)),'PV Adoption'!AA$4*(1/(1-'General Inputs'!$C$10))*$J1829*1000*$I1829,ABS(($F1829-$E1829)*(1+$J121)^(AE$490-$K$490)))</f>
        <v>0</v>
      </c>
      <c r="AF1829" s="357">
        <f>IF('PV Adoption'!AB$4*(1/(1-'General Inputs'!$C$10))*$J1829*1000*$I1829 &lt;= ABS(($F1829-$E1829)*(1+$J121)^(AF$490-$K$490)),'PV Adoption'!AB$4*(1/(1-'General Inputs'!$C$10))*$J1829*1000*$I1829,ABS(($F1829-$E1829)*(1+$J121)^(AF$490-$K$490)))</f>
        <v>0</v>
      </c>
      <c r="AG1829" s="357">
        <f>IF('PV Adoption'!AC$4*(1/(1-'General Inputs'!$C$10))*$J1829*1000*$I1829 &lt;= ABS(($F1829-$E1829)*(1+$J121)^(AG$490-$K$490)),'PV Adoption'!AC$4*(1/(1-'General Inputs'!$C$10))*$J1829*1000*$I1829,ABS(($F1829-$E1829)*(1+$J121)^(AG$490-$K$490)))</f>
        <v>0</v>
      </c>
      <c r="AH1829" s="357">
        <f>IF('PV Adoption'!AD$4*(1/(1-'General Inputs'!$C$10))*$J1829*1000*$I1829 &lt;= ABS(($F1829-$E1829)*(1+$J121)^(AH$490-$K$490)),'PV Adoption'!AD$4*(1/(1-'General Inputs'!$C$10))*$J1829*1000*$I1829,ABS(($F1829-$E1829)*(1+$J121)^(AH$490-$K$490)))</f>
        <v>0</v>
      </c>
      <c r="AI1829" s="357">
        <f>IF('PV Adoption'!AE$4*(1/(1-'General Inputs'!$C$10))*$J1829*1000*$I1829 &lt;= ABS(($F1829-$E1829)*(1+$J121)^(AI$490-$K$490)),'PV Adoption'!AE$4*(1/(1-'General Inputs'!$C$10))*$J1829*1000*$I1829,ABS(($F1829-$E1829)*(1+$J121)^(AI$490-$K$490)))</f>
        <v>0</v>
      </c>
      <c r="AJ1829" s="357">
        <f>IF('PV Adoption'!AF$4*(1/(1-'General Inputs'!$C$10))*$J1829*1000*$I1829 &lt;= ABS(($F1829-$E1829)*(1+$J121)^(AJ$490-$K$490)),'PV Adoption'!AF$4*(1/(1-'General Inputs'!$C$10))*$J1829*1000*$I1829,ABS(($F1829-$E1829)*(1+$J121)^(AJ$490-$K$490)))</f>
        <v>0</v>
      </c>
      <c r="AK1829" s="357">
        <v>749.75017847036372</v>
      </c>
      <c r="AL1829" s="357">
        <v>751.73270414988008</v>
      </c>
      <c r="AM1829" s="357">
        <v>753.72047211967242</v>
      </c>
    </row>
    <row r="1830" spans="1:39" x14ac:dyDescent="0.25">
      <c r="A1830" s="353" t="s">
        <v>469</v>
      </c>
      <c r="B1830" s="353" t="s">
        <v>469</v>
      </c>
      <c r="C1830" s="441">
        <f t="shared" ref="C1830:H1830" si="1281">C122</f>
        <v>5600</v>
      </c>
      <c r="D1830" s="441"/>
      <c r="E1830" s="441"/>
      <c r="F1830" s="441"/>
      <c r="G1830" s="441"/>
      <c r="H1830" s="441">
        <f t="shared" si="1281"/>
        <v>0</v>
      </c>
      <c r="I1830" s="470">
        <f>IFERROR(VLOOKUP(B1830,Coincidence!$B$2:$E$242,4,FALSE)*IF($G1830="Winter",'General Inputs'!$C$25,'General Inputs'!$C$24),IF($G1830="Winter",'General Inputs'!$C$25,'General Inputs'!$C$24))</f>
        <v>0.52140604400000001</v>
      </c>
      <c r="J1830" s="466">
        <f>'Nameplate by Substation'!H122</f>
        <v>1.8668718378083175E-3</v>
      </c>
      <c r="K1830" s="357">
        <f>IF('PV Adoption'!G$4*(1/(1-'General Inputs'!$C$10))*$J1830*1000*$I1830 &lt;= ABS(($F1830-$E1830)*(1+$J122)^(K$490-$K$490)),'PV Adoption'!G$4*(1/(1-'General Inputs'!$C$10))*$J1830*1000*$I1830,ABS(($F1830-$E1830)*(1+$J122)^(K$490-$K$490)))</f>
        <v>0</v>
      </c>
      <c r="L1830" s="357">
        <f>IF('PV Adoption'!H$4*(1/(1-'General Inputs'!$C$10))*$J1830*1000*$I1830 &lt;= ABS(($F1830-$E1830)*(1+$J122)^(L$490-$K$490)),'PV Adoption'!H$4*(1/(1-'General Inputs'!$C$10))*$J1830*1000*$I1830,ABS(($F1830-$E1830)*(1+$J122)^(L$490-$K$490)))</f>
        <v>0</v>
      </c>
      <c r="M1830" s="357">
        <f>IF('PV Adoption'!I$4*(1/(1-'General Inputs'!$C$10))*$J1830*1000*$I1830 &lt;= ABS(($F1830-$E1830)*(1+$J122)^(M$490-$K$490)),'PV Adoption'!I$4*(1/(1-'General Inputs'!$C$10))*$J1830*1000*$I1830,ABS(($F1830-$E1830)*(1+$J122)^(M$490-$K$490)))</f>
        <v>0</v>
      </c>
      <c r="N1830" s="357">
        <f>IF('PV Adoption'!J$4*(1/(1-'General Inputs'!$C$10))*$J1830*1000*$I1830 &lt;= ABS(($F1830-$E1830)*(1+$J122)^(N$490-$K$490)),'PV Adoption'!J$4*(1/(1-'General Inputs'!$C$10))*$J1830*1000*$I1830,ABS(($F1830-$E1830)*(1+$J122)^(N$490-$K$490)))</f>
        <v>0</v>
      </c>
      <c r="O1830" s="357">
        <f>IF('PV Adoption'!K$4*(1/(1-'General Inputs'!$C$10))*$J1830*1000*$I1830 &lt;= ABS(($F1830-$E1830)*(1+$J122)^(O$490-$K$490)),'PV Adoption'!K$4*(1/(1-'General Inputs'!$C$10))*$J1830*1000*$I1830,ABS(($F1830-$E1830)*(1+$J122)^(O$490-$K$490)))</f>
        <v>0</v>
      </c>
      <c r="P1830" s="357">
        <f>IF('PV Adoption'!L$4*(1/(1-'General Inputs'!$C$10))*$J1830*1000*$I1830 &lt;= ABS(($F1830-$E1830)*(1+$J122)^(P$490-$K$490)),'PV Adoption'!L$4*(1/(1-'General Inputs'!$C$10))*$J1830*1000*$I1830,ABS(($F1830-$E1830)*(1+$J122)^(P$490-$K$490)))</f>
        <v>0</v>
      </c>
      <c r="Q1830" s="357">
        <f>IF('PV Adoption'!M$4*(1/(1-'General Inputs'!$C$10))*$J1830*1000*$I1830 &lt;= ABS(($F1830-$E1830)*(1+$J122)^(Q$490-$K$490)),'PV Adoption'!M$4*(1/(1-'General Inputs'!$C$10))*$J1830*1000*$I1830,ABS(($F1830-$E1830)*(1+$J122)^(Q$490-$K$490)))</f>
        <v>0</v>
      </c>
      <c r="R1830" s="357">
        <f>IF('PV Adoption'!N$4*(1/(1-'General Inputs'!$C$10))*$J1830*1000*$I1830 &lt;= ABS(($F1830-$E1830)*(1+$J122)^(R$490-$K$490)),'PV Adoption'!N$4*(1/(1-'General Inputs'!$C$10))*$J1830*1000*$I1830,ABS(($F1830-$E1830)*(1+$J122)^(R$490-$K$490)))</f>
        <v>0</v>
      </c>
      <c r="S1830" s="357">
        <f>IF('PV Adoption'!O$4*(1/(1-'General Inputs'!$C$10))*$J1830*1000*$I1830 &lt;= ABS(($F1830-$E1830)*(1+$J122)^(S$490-$K$490)),'PV Adoption'!O$4*(1/(1-'General Inputs'!$C$10))*$J1830*1000*$I1830,ABS(($F1830-$E1830)*(1+$J122)^(S$490-$K$490)))</f>
        <v>0</v>
      </c>
      <c r="T1830" s="357">
        <f>IF('PV Adoption'!P$4*(1/(1-'General Inputs'!$C$10))*$J1830*1000*$I1830 &lt;= ABS(($F1830-$E1830)*(1+$J122)^(T$490-$K$490)),'PV Adoption'!P$4*(1/(1-'General Inputs'!$C$10))*$J1830*1000*$I1830,ABS(($F1830-$E1830)*(1+$J122)^(T$490-$K$490)))</f>
        <v>0</v>
      </c>
      <c r="U1830" s="357">
        <f>IF('PV Adoption'!Q$4*(1/(1-'General Inputs'!$C$10))*$J1830*1000*$I1830 &lt;= ABS(($F1830-$E1830)*(1+$J122)^(U$490-$K$490)),'PV Adoption'!Q$4*(1/(1-'General Inputs'!$C$10))*$J1830*1000*$I1830,ABS(($F1830-$E1830)*(1+$J122)^(U$490-$K$490)))</f>
        <v>0</v>
      </c>
      <c r="V1830" s="357">
        <f>IF('PV Adoption'!R$4*(1/(1-'General Inputs'!$C$10))*$J1830*1000*$I1830 &lt;= ABS(($F1830-$E1830)*(1+$J122)^(V$490-$K$490)),'PV Adoption'!R$4*(1/(1-'General Inputs'!$C$10))*$J1830*1000*$I1830,ABS(($F1830-$E1830)*(1+$J122)^(V$490-$K$490)))</f>
        <v>0</v>
      </c>
      <c r="W1830" s="357">
        <f>IF('PV Adoption'!S$4*(1/(1-'General Inputs'!$C$10))*$J1830*1000*$I1830 &lt;= ABS(($F1830-$E1830)*(1+$J122)^(W$490-$K$490)),'PV Adoption'!S$4*(1/(1-'General Inputs'!$C$10))*$J1830*1000*$I1830,ABS(($F1830-$E1830)*(1+$J122)^(W$490-$K$490)))</f>
        <v>0</v>
      </c>
      <c r="X1830" s="357">
        <f>IF('PV Adoption'!T$4*(1/(1-'General Inputs'!$C$10))*$J1830*1000*$I1830 &lt;= ABS(($F1830-$E1830)*(1+$J122)^(X$490-$K$490)),'PV Adoption'!T$4*(1/(1-'General Inputs'!$C$10))*$J1830*1000*$I1830,ABS(($F1830-$E1830)*(1+$J122)^(X$490-$K$490)))</f>
        <v>0</v>
      </c>
      <c r="Y1830" s="357">
        <f>IF('PV Adoption'!U$4*(1/(1-'General Inputs'!$C$10))*$J1830*1000*$I1830 &lt;= ABS(($F1830-$E1830)*(1+$J122)^(Y$490-$K$490)),'PV Adoption'!U$4*(1/(1-'General Inputs'!$C$10))*$J1830*1000*$I1830,ABS(($F1830-$E1830)*(1+$J122)^(Y$490-$K$490)))</f>
        <v>0</v>
      </c>
      <c r="Z1830" s="357">
        <f>IF('PV Adoption'!V$4*(1/(1-'General Inputs'!$C$10))*$J1830*1000*$I1830 &lt;= ABS(($F1830-$E1830)*(1+$J122)^(Z$490-$K$490)),'PV Adoption'!V$4*(1/(1-'General Inputs'!$C$10))*$J1830*1000*$I1830,ABS(($F1830-$E1830)*(1+$J122)^(Z$490-$K$490)))</f>
        <v>0</v>
      </c>
      <c r="AA1830" s="357">
        <f>IF('PV Adoption'!W$4*(1/(1-'General Inputs'!$C$10))*$J1830*1000*$I1830 &lt;= ABS(($F1830-$E1830)*(1+$J122)^(AA$490-$K$490)),'PV Adoption'!W$4*(1/(1-'General Inputs'!$C$10))*$J1830*1000*$I1830,ABS(($F1830-$E1830)*(1+$J122)^(AA$490-$K$490)))</f>
        <v>0</v>
      </c>
      <c r="AB1830" s="357">
        <f>IF('PV Adoption'!X$4*(1/(1-'General Inputs'!$C$10))*$J1830*1000*$I1830 &lt;= ABS(($F1830-$E1830)*(1+$J122)^(AB$490-$K$490)),'PV Adoption'!X$4*(1/(1-'General Inputs'!$C$10))*$J1830*1000*$I1830,ABS(($F1830-$E1830)*(1+$J122)^(AB$490-$K$490)))</f>
        <v>0</v>
      </c>
      <c r="AC1830" s="357">
        <f>IF('PV Adoption'!Y$4*(1/(1-'General Inputs'!$C$10))*$J1830*1000*$I1830 &lt;= ABS(($F1830-$E1830)*(1+$J122)^(AC$490-$K$490)),'PV Adoption'!Y$4*(1/(1-'General Inputs'!$C$10))*$J1830*1000*$I1830,ABS(($F1830-$E1830)*(1+$J122)^(AC$490-$K$490)))</f>
        <v>0</v>
      </c>
      <c r="AD1830" s="357">
        <f>IF('PV Adoption'!Z$4*(1/(1-'General Inputs'!$C$10))*$J1830*1000*$I1830 &lt;= ABS(($F1830-$E1830)*(1+$J122)^(AD$490-$K$490)),'PV Adoption'!Z$4*(1/(1-'General Inputs'!$C$10))*$J1830*1000*$I1830,ABS(($F1830-$E1830)*(1+$J122)^(AD$490-$K$490)))</f>
        <v>0</v>
      </c>
      <c r="AE1830" s="357">
        <f>IF('PV Adoption'!AA$4*(1/(1-'General Inputs'!$C$10))*$J1830*1000*$I1830 &lt;= ABS(($F1830-$E1830)*(1+$J122)^(AE$490-$K$490)),'PV Adoption'!AA$4*(1/(1-'General Inputs'!$C$10))*$J1830*1000*$I1830,ABS(($F1830-$E1830)*(1+$J122)^(AE$490-$K$490)))</f>
        <v>0</v>
      </c>
      <c r="AF1830" s="357">
        <f>IF('PV Adoption'!AB$4*(1/(1-'General Inputs'!$C$10))*$J1830*1000*$I1830 &lt;= ABS(($F1830-$E1830)*(1+$J122)^(AF$490-$K$490)),'PV Adoption'!AB$4*(1/(1-'General Inputs'!$C$10))*$J1830*1000*$I1830,ABS(($F1830-$E1830)*(1+$J122)^(AF$490-$K$490)))</f>
        <v>0</v>
      </c>
      <c r="AG1830" s="357">
        <f>IF('PV Adoption'!AC$4*(1/(1-'General Inputs'!$C$10))*$J1830*1000*$I1830 &lt;= ABS(($F1830-$E1830)*(1+$J122)^(AG$490-$K$490)),'PV Adoption'!AC$4*(1/(1-'General Inputs'!$C$10))*$J1830*1000*$I1830,ABS(($F1830-$E1830)*(1+$J122)^(AG$490-$K$490)))</f>
        <v>0</v>
      </c>
      <c r="AH1830" s="357">
        <f>IF('PV Adoption'!AD$4*(1/(1-'General Inputs'!$C$10))*$J1830*1000*$I1830 &lt;= ABS(($F1830-$E1830)*(1+$J122)^(AH$490-$K$490)),'PV Adoption'!AD$4*(1/(1-'General Inputs'!$C$10))*$J1830*1000*$I1830,ABS(($F1830-$E1830)*(1+$J122)^(AH$490-$K$490)))</f>
        <v>0</v>
      </c>
      <c r="AI1830" s="357">
        <f>IF('PV Adoption'!AE$4*(1/(1-'General Inputs'!$C$10))*$J1830*1000*$I1830 &lt;= ABS(($F1830-$E1830)*(1+$J122)^(AI$490-$K$490)),'PV Adoption'!AE$4*(1/(1-'General Inputs'!$C$10))*$J1830*1000*$I1830,ABS(($F1830-$E1830)*(1+$J122)^(AI$490-$K$490)))</f>
        <v>0</v>
      </c>
      <c r="AJ1830" s="357">
        <f>IF('PV Adoption'!AF$4*(1/(1-'General Inputs'!$C$10))*$J1830*1000*$I1830 &lt;= ABS(($F1830-$E1830)*(1+$J122)^(AJ$490-$K$490)),'PV Adoption'!AF$4*(1/(1-'General Inputs'!$C$10))*$J1830*1000*$I1830,ABS(($F1830-$E1830)*(1+$J122)^(AJ$490-$K$490)))</f>
        <v>0</v>
      </c>
      <c r="AK1830" s="357">
        <v>295.58620795849498</v>
      </c>
      <c r="AL1830" s="357">
        <v>299.49053025189471</v>
      </c>
      <c r="AM1830" s="357">
        <v>303.76035851243267</v>
      </c>
    </row>
    <row r="1831" spans="1:39" x14ac:dyDescent="0.25">
      <c r="A1831" s="353" t="s">
        <v>278</v>
      </c>
      <c r="B1831" s="353" t="s">
        <v>278</v>
      </c>
      <c r="C1831" s="441">
        <f t="shared" ref="C1831:H1831" si="1282">C123</f>
        <v>2500</v>
      </c>
      <c r="D1831" s="441"/>
      <c r="E1831" s="441"/>
      <c r="F1831" s="441"/>
      <c r="G1831" s="441"/>
      <c r="H1831" s="441">
        <f t="shared" si="1282"/>
        <v>0</v>
      </c>
      <c r="I1831" s="470">
        <f>IFERROR(VLOOKUP(B1831,Coincidence!$B$2:$E$242,4,FALSE)*IF($G1831="Winter",'General Inputs'!$C$25,'General Inputs'!$C$24),IF($G1831="Winter",'General Inputs'!$C$25,'General Inputs'!$C$24))</f>
        <v>0.52140604400000001</v>
      </c>
      <c r="J1831" s="466">
        <f>'Nameplate by Substation'!H123</f>
        <v>1.8659288321689984E-3</v>
      </c>
      <c r="K1831" s="357">
        <f>IF('PV Adoption'!G$4*(1/(1-'General Inputs'!$C$10))*$J1831*1000*$I1831 &lt;= ABS(($F1831-$E1831)*(1+$J123)^(K$490-$K$490)),'PV Adoption'!G$4*(1/(1-'General Inputs'!$C$10))*$J1831*1000*$I1831,ABS(($F1831-$E1831)*(1+$J123)^(K$490-$K$490)))</f>
        <v>0</v>
      </c>
      <c r="L1831" s="357">
        <f>IF('PV Adoption'!H$4*(1/(1-'General Inputs'!$C$10))*$J1831*1000*$I1831 &lt;= ABS(($F1831-$E1831)*(1+$J123)^(L$490-$K$490)),'PV Adoption'!H$4*(1/(1-'General Inputs'!$C$10))*$J1831*1000*$I1831,ABS(($F1831-$E1831)*(1+$J123)^(L$490-$K$490)))</f>
        <v>0</v>
      </c>
      <c r="M1831" s="357">
        <f>IF('PV Adoption'!I$4*(1/(1-'General Inputs'!$C$10))*$J1831*1000*$I1831 &lt;= ABS(($F1831-$E1831)*(1+$J123)^(M$490-$K$490)),'PV Adoption'!I$4*(1/(1-'General Inputs'!$C$10))*$J1831*1000*$I1831,ABS(($F1831-$E1831)*(1+$J123)^(M$490-$K$490)))</f>
        <v>0</v>
      </c>
      <c r="N1831" s="357">
        <f>IF('PV Adoption'!J$4*(1/(1-'General Inputs'!$C$10))*$J1831*1000*$I1831 &lt;= ABS(($F1831-$E1831)*(1+$J123)^(N$490-$K$490)),'PV Adoption'!J$4*(1/(1-'General Inputs'!$C$10))*$J1831*1000*$I1831,ABS(($F1831-$E1831)*(1+$J123)^(N$490-$K$490)))</f>
        <v>0</v>
      </c>
      <c r="O1831" s="357">
        <f>IF('PV Adoption'!K$4*(1/(1-'General Inputs'!$C$10))*$J1831*1000*$I1831 &lt;= ABS(($F1831-$E1831)*(1+$J123)^(O$490-$K$490)),'PV Adoption'!K$4*(1/(1-'General Inputs'!$C$10))*$J1831*1000*$I1831,ABS(($F1831-$E1831)*(1+$J123)^(O$490-$K$490)))</f>
        <v>0</v>
      </c>
      <c r="P1831" s="357">
        <f>IF('PV Adoption'!L$4*(1/(1-'General Inputs'!$C$10))*$J1831*1000*$I1831 &lt;= ABS(($F1831-$E1831)*(1+$J123)^(P$490-$K$490)),'PV Adoption'!L$4*(1/(1-'General Inputs'!$C$10))*$J1831*1000*$I1831,ABS(($F1831-$E1831)*(1+$J123)^(P$490-$K$490)))</f>
        <v>0</v>
      </c>
      <c r="Q1831" s="357">
        <f>IF('PV Adoption'!M$4*(1/(1-'General Inputs'!$C$10))*$J1831*1000*$I1831 &lt;= ABS(($F1831-$E1831)*(1+$J123)^(Q$490-$K$490)),'PV Adoption'!M$4*(1/(1-'General Inputs'!$C$10))*$J1831*1000*$I1831,ABS(($F1831-$E1831)*(1+$J123)^(Q$490-$K$490)))</f>
        <v>0</v>
      </c>
      <c r="R1831" s="357">
        <f>IF('PV Adoption'!N$4*(1/(1-'General Inputs'!$C$10))*$J1831*1000*$I1831 &lt;= ABS(($F1831-$E1831)*(1+$J123)^(R$490-$K$490)),'PV Adoption'!N$4*(1/(1-'General Inputs'!$C$10))*$J1831*1000*$I1831,ABS(($F1831-$E1831)*(1+$J123)^(R$490-$K$490)))</f>
        <v>0</v>
      </c>
      <c r="S1831" s="357">
        <f>IF('PV Adoption'!O$4*(1/(1-'General Inputs'!$C$10))*$J1831*1000*$I1831 &lt;= ABS(($F1831-$E1831)*(1+$J123)^(S$490-$K$490)),'PV Adoption'!O$4*(1/(1-'General Inputs'!$C$10))*$J1831*1000*$I1831,ABS(($F1831-$E1831)*(1+$J123)^(S$490-$K$490)))</f>
        <v>0</v>
      </c>
      <c r="T1831" s="357">
        <f>IF('PV Adoption'!P$4*(1/(1-'General Inputs'!$C$10))*$J1831*1000*$I1831 &lt;= ABS(($F1831-$E1831)*(1+$J123)^(T$490-$K$490)),'PV Adoption'!P$4*(1/(1-'General Inputs'!$C$10))*$J1831*1000*$I1831,ABS(($F1831-$E1831)*(1+$J123)^(T$490-$K$490)))</f>
        <v>0</v>
      </c>
      <c r="U1831" s="357">
        <f>IF('PV Adoption'!Q$4*(1/(1-'General Inputs'!$C$10))*$J1831*1000*$I1831 &lt;= ABS(($F1831-$E1831)*(1+$J123)^(U$490-$K$490)),'PV Adoption'!Q$4*(1/(1-'General Inputs'!$C$10))*$J1831*1000*$I1831,ABS(($F1831-$E1831)*(1+$J123)^(U$490-$K$490)))</f>
        <v>0</v>
      </c>
      <c r="V1831" s="357">
        <f>IF('PV Adoption'!R$4*(1/(1-'General Inputs'!$C$10))*$J1831*1000*$I1831 &lt;= ABS(($F1831-$E1831)*(1+$J123)^(V$490-$K$490)),'PV Adoption'!R$4*(1/(1-'General Inputs'!$C$10))*$J1831*1000*$I1831,ABS(($F1831-$E1831)*(1+$J123)^(V$490-$K$490)))</f>
        <v>0</v>
      </c>
      <c r="W1831" s="357">
        <f>IF('PV Adoption'!S$4*(1/(1-'General Inputs'!$C$10))*$J1831*1000*$I1831 &lt;= ABS(($F1831-$E1831)*(1+$J123)^(W$490-$K$490)),'PV Adoption'!S$4*(1/(1-'General Inputs'!$C$10))*$J1831*1000*$I1831,ABS(($F1831-$E1831)*(1+$J123)^(W$490-$K$490)))</f>
        <v>0</v>
      </c>
      <c r="X1831" s="357">
        <f>IF('PV Adoption'!T$4*(1/(1-'General Inputs'!$C$10))*$J1831*1000*$I1831 &lt;= ABS(($F1831-$E1831)*(1+$J123)^(X$490-$K$490)),'PV Adoption'!T$4*(1/(1-'General Inputs'!$C$10))*$J1831*1000*$I1831,ABS(($F1831-$E1831)*(1+$J123)^(X$490-$K$490)))</f>
        <v>0</v>
      </c>
      <c r="Y1831" s="357">
        <f>IF('PV Adoption'!U$4*(1/(1-'General Inputs'!$C$10))*$J1831*1000*$I1831 &lt;= ABS(($F1831-$E1831)*(1+$J123)^(Y$490-$K$490)),'PV Adoption'!U$4*(1/(1-'General Inputs'!$C$10))*$J1831*1000*$I1831,ABS(($F1831-$E1831)*(1+$J123)^(Y$490-$K$490)))</f>
        <v>0</v>
      </c>
      <c r="Z1831" s="357">
        <f>IF('PV Adoption'!V$4*(1/(1-'General Inputs'!$C$10))*$J1831*1000*$I1831 &lt;= ABS(($F1831-$E1831)*(1+$J123)^(Z$490-$K$490)),'PV Adoption'!V$4*(1/(1-'General Inputs'!$C$10))*$J1831*1000*$I1831,ABS(($F1831-$E1831)*(1+$J123)^(Z$490-$K$490)))</f>
        <v>0</v>
      </c>
      <c r="AA1831" s="357">
        <f>IF('PV Adoption'!W$4*(1/(1-'General Inputs'!$C$10))*$J1831*1000*$I1831 &lt;= ABS(($F1831-$E1831)*(1+$J123)^(AA$490-$K$490)),'PV Adoption'!W$4*(1/(1-'General Inputs'!$C$10))*$J1831*1000*$I1831,ABS(($F1831-$E1831)*(1+$J123)^(AA$490-$K$490)))</f>
        <v>0</v>
      </c>
      <c r="AB1831" s="357">
        <f>IF('PV Adoption'!X$4*(1/(1-'General Inputs'!$C$10))*$J1831*1000*$I1831 &lt;= ABS(($F1831-$E1831)*(1+$J123)^(AB$490-$K$490)),'PV Adoption'!X$4*(1/(1-'General Inputs'!$C$10))*$J1831*1000*$I1831,ABS(($F1831-$E1831)*(1+$J123)^(AB$490-$K$490)))</f>
        <v>0</v>
      </c>
      <c r="AC1831" s="357">
        <f>IF('PV Adoption'!Y$4*(1/(1-'General Inputs'!$C$10))*$J1831*1000*$I1831 &lt;= ABS(($F1831-$E1831)*(1+$J123)^(AC$490-$K$490)),'PV Adoption'!Y$4*(1/(1-'General Inputs'!$C$10))*$J1831*1000*$I1831,ABS(($F1831-$E1831)*(1+$J123)^(AC$490-$K$490)))</f>
        <v>0</v>
      </c>
      <c r="AD1831" s="357">
        <f>IF('PV Adoption'!Z$4*(1/(1-'General Inputs'!$C$10))*$J1831*1000*$I1831 &lt;= ABS(($F1831-$E1831)*(1+$J123)^(AD$490-$K$490)),'PV Adoption'!Z$4*(1/(1-'General Inputs'!$C$10))*$J1831*1000*$I1831,ABS(($F1831-$E1831)*(1+$J123)^(AD$490-$K$490)))</f>
        <v>0</v>
      </c>
      <c r="AE1831" s="357">
        <f>IF('PV Adoption'!AA$4*(1/(1-'General Inputs'!$C$10))*$J1831*1000*$I1831 &lt;= ABS(($F1831-$E1831)*(1+$J123)^(AE$490-$K$490)),'PV Adoption'!AA$4*(1/(1-'General Inputs'!$C$10))*$J1831*1000*$I1831,ABS(($F1831-$E1831)*(1+$J123)^(AE$490-$K$490)))</f>
        <v>0</v>
      </c>
      <c r="AF1831" s="357">
        <f>IF('PV Adoption'!AB$4*(1/(1-'General Inputs'!$C$10))*$J1831*1000*$I1831 &lt;= ABS(($F1831-$E1831)*(1+$J123)^(AF$490-$K$490)),'PV Adoption'!AB$4*(1/(1-'General Inputs'!$C$10))*$J1831*1000*$I1831,ABS(($F1831-$E1831)*(1+$J123)^(AF$490-$K$490)))</f>
        <v>0</v>
      </c>
      <c r="AG1831" s="357">
        <f>IF('PV Adoption'!AC$4*(1/(1-'General Inputs'!$C$10))*$J1831*1000*$I1831 &lt;= ABS(($F1831-$E1831)*(1+$J123)^(AG$490-$K$490)),'PV Adoption'!AC$4*(1/(1-'General Inputs'!$C$10))*$J1831*1000*$I1831,ABS(($F1831-$E1831)*(1+$J123)^(AG$490-$K$490)))</f>
        <v>0</v>
      </c>
      <c r="AH1831" s="357">
        <f>IF('PV Adoption'!AD$4*(1/(1-'General Inputs'!$C$10))*$J1831*1000*$I1831 &lt;= ABS(($F1831-$E1831)*(1+$J123)^(AH$490-$K$490)),'PV Adoption'!AD$4*(1/(1-'General Inputs'!$C$10))*$J1831*1000*$I1831,ABS(($F1831-$E1831)*(1+$J123)^(AH$490-$K$490)))</f>
        <v>0</v>
      </c>
      <c r="AI1831" s="357">
        <f>IF('PV Adoption'!AE$4*(1/(1-'General Inputs'!$C$10))*$J1831*1000*$I1831 &lt;= ABS(($F1831-$E1831)*(1+$J123)^(AI$490-$K$490)),'PV Adoption'!AE$4*(1/(1-'General Inputs'!$C$10))*$J1831*1000*$I1831,ABS(($F1831-$E1831)*(1+$J123)^(AI$490-$K$490)))</f>
        <v>0</v>
      </c>
      <c r="AJ1831" s="357">
        <f>IF('PV Adoption'!AF$4*(1/(1-'General Inputs'!$C$10))*$J1831*1000*$I1831 &lt;= ABS(($F1831-$E1831)*(1+$J123)^(AJ$490-$K$490)),'PV Adoption'!AF$4*(1/(1-'General Inputs'!$C$10))*$J1831*1000*$I1831,ABS(($F1831-$E1831)*(1+$J123)^(AJ$490-$K$490)))</f>
        <v>0</v>
      </c>
      <c r="AK1831" s="357">
        <v>0</v>
      </c>
      <c r="AL1831" s="357">
        <v>0</v>
      </c>
      <c r="AM1831" s="357">
        <v>0</v>
      </c>
    </row>
    <row r="1832" spans="1:39" x14ac:dyDescent="0.25">
      <c r="A1832" s="353" t="s">
        <v>383</v>
      </c>
      <c r="B1832" s="353" t="s">
        <v>384</v>
      </c>
      <c r="C1832" s="441">
        <f t="shared" ref="C1832:H1832" si="1283">C124</f>
        <v>2496</v>
      </c>
      <c r="D1832" s="441"/>
      <c r="E1832" s="441"/>
      <c r="F1832" s="441"/>
      <c r="G1832" s="441"/>
      <c r="H1832" s="441">
        <f t="shared" si="1283"/>
        <v>0</v>
      </c>
      <c r="I1832" s="470">
        <f>IFERROR(VLOOKUP(B1832,Coincidence!$B$2:$E$242,4,FALSE)*IF($G1832="Winter",'General Inputs'!$C$25,'General Inputs'!$C$24),IF($G1832="Winter",'General Inputs'!$C$25,'General Inputs'!$C$24))</f>
        <v>0.52140604400000001</v>
      </c>
      <c r="J1832" s="466">
        <f>'Nameplate by Substation'!H124</f>
        <v>1.0230298417739153E-3</v>
      </c>
      <c r="K1832" s="357">
        <f>IF('PV Adoption'!G$4*(1/(1-'General Inputs'!$C$10))*$J1832*1000*$I1832 &lt;= ABS(($F1832-$E1832)*(1+$J124)^(K$490-$K$490)),'PV Adoption'!G$4*(1/(1-'General Inputs'!$C$10))*$J1832*1000*$I1832,ABS(($F1832-$E1832)*(1+$J124)^(K$490-$K$490)))</f>
        <v>0</v>
      </c>
      <c r="L1832" s="357">
        <f>IF('PV Adoption'!H$4*(1/(1-'General Inputs'!$C$10))*$J1832*1000*$I1832 &lt;= ABS(($F1832-$E1832)*(1+$J124)^(L$490-$K$490)),'PV Adoption'!H$4*(1/(1-'General Inputs'!$C$10))*$J1832*1000*$I1832,ABS(($F1832-$E1832)*(1+$J124)^(L$490-$K$490)))</f>
        <v>0</v>
      </c>
      <c r="M1832" s="357">
        <f>IF('PV Adoption'!I$4*(1/(1-'General Inputs'!$C$10))*$J1832*1000*$I1832 &lt;= ABS(($F1832-$E1832)*(1+$J124)^(M$490-$K$490)),'PV Adoption'!I$4*(1/(1-'General Inputs'!$C$10))*$J1832*1000*$I1832,ABS(($F1832-$E1832)*(1+$J124)^(M$490-$K$490)))</f>
        <v>0</v>
      </c>
      <c r="N1832" s="357">
        <f>IF('PV Adoption'!J$4*(1/(1-'General Inputs'!$C$10))*$J1832*1000*$I1832 &lt;= ABS(($F1832-$E1832)*(1+$J124)^(N$490-$K$490)),'PV Adoption'!J$4*(1/(1-'General Inputs'!$C$10))*$J1832*1000*$I1832,ABS(($F1832-$E1832)*(1+$J124)^(N$490-$K$490)))</f>
        <v>0</v>
      </c>
      <c r="O1832" s="357">
        <f>IF('PV Adoption'!K$4*(1/(1-'General Inputs'!$C$10))*$J1832*1000*$I1832 &lt;= ABS(($F1832-$E1832)*(1+$J124)^(O$490-$K$490)),'PV Adoption'!K$4*(1/(1-'General Inputs'!$C$10))*$J1832*1000*$I1832,ABS(($F1832-$E1832)*(1+$J124)^(O$490-$K$490)))</f>
        <v>0</v>
      </c>
      <c r="P1832" s="357">
        <f>IF('PV Adoption'!L$4*(1/(1-'General Inputs'!$C$10))*$J1832*1000*$I1832 &lt;= ABS(($F1832-$E1832)*(1+$J124)^(P$490-$K$490)),'PV Adoption'!L$4*(1/(1-'General Inputs'!$C$10))*$J1832*1000*$I1832,ABS(($F1832-$E1832)*(1+$J124)^(P$490-$K$490)))</f>
        <v>0</v>
      </c>
      <c r="Q1832" s="357">
        <f>IF('PV Adoption'!M$4*(1/(1-'General Inputs'!$C$10))*$J1832*1000*$I1832 &lt;= ABS(($F1832-$E1832)*(1+$J124)^(Q$490-$K$490)),'PV Adoption'!M$4*(1/(1-'General Inputs'!$C$10))*$J1832*1000*$I1832,ABS(($F1832-$E1832)*(1+$J124)^(Q$490-$K$490)))</f>
        <v>0</v>
      </c>
      <c r="R1832" s="357">
        <f>IF('PV Adoption'!N$4*(1/(1-'General Inputs'!$C$10))*$J1832*1000*$I1832 &lt;= ABS(($F1832-$E1832)*(1+$J124)^(R$490-$K$490)),'PV Adoption'!N$4*(1/(1-'General Inputs'!$C$10))*$J1832*1000*$I1832,ABS(($F1832-$E1832)*(1+$J124)^(R$490-$K$490)))</f>
        <v>0</v>
      </c>
      <c r="S1832" s="357">
        <f>IF('PV Adoption'!O$4*(1/(1-'General Inputs'!$C$10))*$J1832*1000*$I1832 &lt;= ABS(($F1832-$E1832)*(1+$J124)^(S$490-$K$490)),'PV Adoption'!O$4*(1/(1-'General Inputs'!$C$10))*$J1832*1000*$I1832,ABS(($F1832-$E1832)*(1+$J124)^(S$490-$K$490)))</f>
        <v>0</v>
      </c>
      <c r="T1832" s="357">
        <f>IF('PV Adoption'!P$4*(1/(1-'General Inputs'!$C$10))*$J1832*1000*$I1832 &lt;= ABS(($F1832-$E1832)*(1+$J124)^(T$490-$K$490)),'PV Adoption'!P$4*(1/(1-'General Inputs'!$C$10))*$J1832*1000*$I1832,ABS(($F1832-$E1832)*(1+$J124)^(T$490-$K$490)))</f>
        <v>0</v>
      </c>
      <c r="U1832" s="357">
        <f>IF('PV Adoption'!Q$4*(1/(1-'General Inputs'!$C$10))*$J1832*1000*$I1832 &lt;= ABS(($F1832-$E1832)*(1+$J124)^(U$490-$K$490)),'PV Adoption'!Q$4*(1/(1-'General Inputs'!$C$10))*$J1832*1000*$I1832,ABS(($F1832-$E1832)*(1+$J124)^(U$490-$K$490)))</f>
        <v>0</v>
      </c>
      <c r="V1832" s="357">
        <f>IF('PV Adoption'!R$4*(1/(1-'General Inputs'!$C$10))*$J1832*1000*$I1832 &lt;= ABS(($F1832-$E1832)*(1+$J124)^(V$490-$K$490)),'PV Adoption'!R$4*(1/(1-'General Inputs'!$C$10))*$J1832*1000*$I1832,ABS(($F1832-$E1832)*(1+$J124)^(V$490-$K$490)))</f>
        <v>0</v>
      </c>
      <c r="W1832" s="357">
        <f>IF('PV Adoption'!S$4*(1/(1-'General Inputs'!$C$10))*$J1832*1000*$I1832 &lt;= ABS(($F1832-$E1832)*(1+$J124)^(W$490-$K$490)),'PV Adoption'!S$4*(1/(1-'General Inputs'!$C$10))*$J1832*1000*$I1832,ABS(($F1832-$E1832)*(1+$J124)^(W$490-$K$490)))</f>
        <v>0</v>
      </c>
      <c r="X1832" s="357">
        <f>IF('PV Adoption'!T$4*(1/(1-'General Inputs'!$C$10))*$J1832*1000*$I1832 &lt;= ABS(($F1832-$E1832)*(1+$J124)^(X$490-$K$490)),'PV Adoption'!T$4*(1/(1-'General Inputs'!$C$10))*$J1832*1000*$I1832,ABS(($F1832-$E1832)*(1+$J124)^(X$490-$K$490)))</f>
        <v>0</v>
      </c>
      <c r="Y1832" s="357">
        <f>IF('PV Adoption'!U$4*(1/(1-'General Inputs'!$C$10))*$J1832*1000*$I1832 &lt;= ABS(($F1832-$E1832)*(1+$J124)^(Y$490-$K$490)),'PV Adoption'!U$4*(1/(1-'General Inputs'!$C$10))*$J1832*1000*$I1832,ABS(($F1832-$E1832)*(1+$J124)^(Y$490-$K$490)))</f>
        <v>0</v>
      </c>
      <c r="Z1832" s="357">
        <f>IF('PV Adoption'!V$4*(1/(1-'General Inputs'!$C$10))*$J1832*1000*$I1832 &lt;= ABS(($F1832-$E1832)*(1+$J124)^(Z$490-$K$490)),'PV Adoption'!V$4*(1/(1-'General Inputs'!$C$10))*$J1832*1000*$I1832,ABS(($F1832-$E1832)*(1+$J124)^(Z$490-$K$490)))</f>
        <v>0</v>
      </c>
      <c r="AA1832" s="357">
        <f>IF('PV Adoption'!W$4*(1/(1-'General Inputs'!$C$10))*$J1832*1000*$I1832 &lt;= ABS(($F1832-$E1832)*(1+$J124)^(AA$490-$K$490)),'PV Adoption'!W$4*(1/(1-'General Inputs'!$C$10))*$J1832*1000*$I1832,ABS(($F1832-$E1832)*(1+$J124)^(AA$490-$K$490)))</f>
        <v>0</v>
      </c>
      <c r="AB1832" s="357">
        <f>IF('PV Adoption'!X$4*(1/(1-'General Inputs'!$C$10))*$J1832*1000*$I1832 &lt;= ABS(($F1832-$E1832)*(1+$J124)^(AB$490-$K$490)),'PV Adoption'!X$4*(1/(1-'General Inputs'!$C$10))*$J1832*1000*$I1832,ABS(($F1832-$E1832)*(1+$J124)^(AB$490-$K$490)))</f>
        <v>0</v>
      </c>
      <c r="AC1832" s="357">
        <f>IF('PV Adoption'!Y$4*(1/(1-'General Inputs'!$C$10))*$J1832*1000*$I1832 &lt;= ABS(($F1832-$E1832)*(1+$J124)^(AC$490-$K$490)),'PV Adoption'!Y$4*(1/(1-'General Inputs'!$C$10))*$J1832*1000*$I1832,ABS(($F1832-$E1832)*(1+$J124)^(AC$490-$K$490)))</f>
        <v>0</v>
      </c>
      <c r="AD1832" s="357">
        <f>IF('PV Adoption'!Z$4*(1/(1-'General Inputs'!$C$10))*$J1832*1000*$I1832 &lt;= ABS(($F1832-$E1832)*(1+$J124)^(AD$490-$K$490)),'PV Adoption'!Z$4*(1/(1-'General Inputs'!$C$10))*$J1832*1000*$I1832,ABS(($F1832-$E1832)*(1+$J124)^(AD$490-$K$490)))</f>
        <v>0</v>
      </c>
      <c r="AE1832" s="357">
        <f>IF('PV Adoption'!AA$4*(1/(1-'General Inputs'!$C$10))*$J1832*1000*$I1832 &lt;= ABS(($F1832-$E1832)*(1+$J124)^(AE$490-$K$490)),'PV Adoption'!AA$4*(1/(1-'General Inputs'!$C$10))*$J1832*1000*$I1832,ABS(($F1832-$E1832)*(1+$J124)^(AE$490-$K$490)))</f>
        <v>0</v>
      </c>
      <c r="AF1832" s="357">
        <f>IF('PV Adoption'!AB$4*(1/(1-'General Inputs'!$C$10))*$J1832*1000*$I1832 &lt;= ABS(($F1832-$E1832)*(1+$J124)^(AF$490-$K$490)),'PV Adoption'!AB$4*(1/(1-'General Inputs'!$C$10))*$J1832*1000*$I1832,ABS(($F1832-$E1832)*(1+$J124)^(AF$490-$K$490)))</f>
        <v>0</v>
      </c>
      <c r="AG1832" s="357">
        <f>IF('PV Adoption'!AC$4*(1/(1-'General Inputs'!$C$10))*$J1832*1000*$I1832 &lt;= ABS(($F1832-$E1832)*(1+$J124)^(AG$490-$K$490)),'PV Adoption'!AC$4*(1/(1-'General Inputs'!$C$10))*$J1832*1000*$I1832,ABS(($F1832-$E1832)*(1+$J124)^(AG$490-$K$490)))</f>
        <v>0</v>
      </c>
      <c r="AH1832" s="357">
        <f>IF('PV Adoption'!AD$4*(1/(1-'General Inputs'!$C$10))*$J1832*1000*$I1832 &lt;= ABS(($F1832-$E1832)*(1+$J124)^(AH$490-$K$490)),'PV Adoption'!AD$4*(1/(1-'General Inputs'!$C$10))*$J1832*1000*$I1832,ABS(($F1832-$E1832)*(1+$J124)^(AH$490-$K$490)))</f>
        <v>0</v>
      </c>
      <c r="AI1832" s="357">
        <f>IF('PV Adoption'!AE$4*(1/(1-'General Inputs'!$C$10))*$J1832*1000*$I1832 &lt;= ABS(($F1832-$E1832)*(1+$J124)^(AI$490-$K$490)),'PV Adoption'!AE$4*(1/(1-'General Inputs'!$C$10))*$J1832*1000*$I1832,ABS(($F1832-$E1832)*(1+$J124)^(AI$490-$K$490)))</f>
        <v>0</v>
      </c>
      <c r="AJ1832" s="357">
        <f>IF('PV Adoption'!AF$4*(1/(1-'General Inputs'!$C$10))*$J1832*1000*$I1832 &lt;= ABS(($F1832-$E1832)*(1+$J124)^(AJ$490-$K$490)),'PV Adoption'!AF$4*(1/(1-'General Inputs'!$C$10))*$J1832*1000*$I1832,ABS(($F1832-$E1832)*(1+$J124)^(AJ$490-$K$490)))</f>
        <v>0</v>
      </c>
      <c r="AK1832" s="357">
        <v>161.97872046392681</v>
      </c>
      <c r="AL1832" s="357">
        <v>164.11825577489932</v>
      </c>
      <c r="AM1832" s="357">
        <v>166.45808523791598</v>
      </c>
    </row>
    <row r="1833" spans="1:39" x14ac:dyDescent="0.25">
      <c r="A1833" s="353" t="s">
        <v>358</v>
      </c>
      <c r="B1833" s="353" t="s">
        <v>358</v>
      </c>
      <c r="C1833" s="441">
        <f t="shared" ref="C1833:H1833" si="1284">C125</f>
        <v>1500</v>
      </c>
      <c r="D1833" s="441"/>
      <c r="E1833" s="441"/>
      <c r="F1833" s="441"/>
      <c r="G1833" s="441"/>
      <c r="H1833" s="441">
        <f t="shared" si="1284"/>
        <v>0</v>
      </c>
      <c r="I1833" s="470">
        <f>IFERROR(VLOOKUP(B1833,Coincidence!$B$2:$E$242,4,FALSE)*IF($G1833="Winter",'General Inputs'!$C$25,'General Inputs'!$C$24),IF($G1833="Winter",'General Inputs'!$C$25,'General Inputs'!$C$24))</f>
        <v>0.52140604400000001</v>
      </c>
      <c r="J1833" s="466">
        <f>'Nameplate by Substation'!H125</f>
        <v>8.3103867062863746E-4</v>
      </c>
      <c r="K1833" s="357">
        <f>IF('PV Adoption'!G$4*(1/(1-'General Inputs'!$C$10))*$J1833*1000*$I1833 &lt;= ABS(($F1833-$E1833)*(1+$J125)^(K$490-$K$490)),'PV Adoption'!G$4*(1/(1-'General Inputs'!$C$10))*$J1833*1000*$I1833,ABS(($F1833-$E1833)*(1+$J125)^(K$490-$K$490)))</f>
        <v>0</v>
      </c>
      <c r="L1833" s="357">
        <f>IF('PV Adoption'!H$4*(1/(1-'General Inputs'!$C$10))*$J1833*1000*$I1833 &lt;= ABS(($F1833-$E1833)*(1+$J125)^(L$490-$K$490)),'PV Adoption'!H$4*(1/(1-'General Inputs'!$C$10))*$J1833*1000*$I1833,ABS(($F1833-$E1833)*(1+$J125)^(L$490-$K$490)))</f>
        <v>0</v>
      </c>
      <c r="M1833" s="357">
        <f>IF('PV Adoption'!I$4*(1/(1-'General Inputs'!$C$10))*$J1833*1000*$I1833 &lt;= ABS(($F1833-$E1833)*(1+$J125)^(M$490-$K$490)),'PV Adoption'!I$4*(1/(1-'General Inputs'!$C$10))*$J1833*1000*$I1833,ABS(($F1833-$E1833)*(1+$J125)^(M$490-$K$490)))</f>
        <v>0</v>
      </c>
      <c r="N1833" s="357">
        <f>IF('PV Adoption'!J$4*(1/(1-'General Inputs'!$C$10))*$J1833*1000*$I1833 &lt;= ABS(($F1833-$E1833)*(1+$J125)^(N$490-$K$490)),'PV Adoption'!J$4*(1/(1-'General Inputs'!$C$10))*$J1833*1000*$I1833,ABS(($F1833-$E1833)*(1+$J125)^(N$490-$K$490)))</f>
        <v>0</v>
      </c>
      <c r="O1833" s="357">
        <f>IF('PV Adoption'!K$4*(1/(1-'General Inputs'!$C$10))*$J1833*1000*$I1833 &lt;= ABS(($F1833-$E1833)*(1+$J125)^(O$490-$K$490)),'PV Adoption'!K$4*(1/(1-'General Inputs'!$C$10))*$J1833*1000*$I1833,ABS(($F1833-$E1833)*(1+$J125)^(O$490-$K$490)))</f>
        <v>0</v>
      </c>
      <c r="P1833" s="357">
        <f>IF('PV Adoption'!L$4*(1/(1-'General Inputs'!$C$10))*$J1833*1000*$I1833 &lt;= ABS(($F1833-$E1833)*(1+$J125)^(P$490-$K$490)),'PV Adoption'!L$4*(1/(1-'General Inputs'!$C$10))*$J1833*1000*$I1833,ABS(($F1833-$E1833)*(1+$J125)^(P$490-$K$490)))</f>
        <v>0</v>
      </c>
      <c r="Q1833" s="357">
        <f>IF('PV Adoption'!M$4*(1/(1-'General Inputs'!$C$10))*$J1833*1000*$I1833 &lt;= ABS(($F1833-$E1833)*(1+$J125)^(Q$490-$K$490)),'PV Adoption'!M$4*(1/(1-'General Inputs'!$C$10))*$J1833*1000*$I1833,ABS(($F1833-$E1833)*(1+$J125)^(Q$490-$K$490)))</f>
        <v>0</v>
      </c>
      <c r="R1833" s="357">
        <f>IF('PV Adoption'!N$4*(1/(1-'General Inputs'!$C$10))*$J1833*1000*$I1833 &lt;= ABS(($F1833-$E1833)*(1+$J125)^(R$490-$K$490)),'PV Adoption'!N$4*(1/(1-'General Inputs'!$C$10))*$J1833*1000*$I1833,ABS(($F1833-$E1833)*(1+$J125)^(R$490-$K$490)))</f>
        <v>0</v>
      </c>
      <c r="S1833" s="357">
        <f>IF('PV Adoption'!O$4*(1/(1-'General Inputs'!$C$10))*$J1833*1000*$I1833 &lt;= ABS(($F1833-$E1833)*(1+$J125)^(S$490-$K$490)),'PV Adoption'!O$4*(1/(1-'General Inputs'!$C$10))*$J1833*1000*$I1833,ABS(($F1833-$E1833)*(1+$J125)^(S$490-$K$490)))</f>
        <v>0</v>
      </c>
      <c r="T1833" s="357">
        <f>IF('PV Adoption'!P$4*(1/(1-'General Inputs'!$C$10))*$J1833*1000*$I1833 &lt;= ABS(($F1833-$E1833)*(1+$J125)^(T$490-$K$490)),'PV Adoption'!P$4*(1/(1-'General Inputs'!$C$10))*$J1833*1000*$I1833,ABS(($F1833-$E1833)*(1+$J125)^(T$490-$K$490)))</f>
        <v>0</v>
      </c>
      <c r="U1833" s="357">
        <f>IF('PV Adoption'!Q$4*(1/(1-'General Inputs'!$C$10))*$J1833*1000*$I1833 &lt;= ABS(($F1833-$E1833)*(1+$J125)^(U$490-$K$490)),'PV Adoption'!Q$4*(1/(1-'General Inputs'!$C$10))*$J1833*1000*$I1833,ABS(($F1833-$E1833)*(1+$J125)^(U$490-$K$490)))</f>
        <v>0</v>
      </c>
      <c r="V1833" s="357">
        <f>IF('PV Adoption'!R$4*(1/(1-'General Inputs'!$C$10))*$J1833*1000*$I1833 &lt;= ABS(($F1833-$E1833)*(1+$J125)^(V$490-$K$490)),'PV Adoption'!R$4*(1/(1-'General Inputs'!$C$10))*$J1833*1000*$I1833,ABS(($F1833-$E1833)*(1+$J125)^(V$490-$K$490)))</f>
        <v>0</v>
      </c>
      <c r="W1833" s="357">
        <f>IF('PV Adoption'!S$4*(1/(1-'General Inputs'!$C$10))*$J1833*1000*$I1833 &lt;= ABS(($F1833-$E1833)*(1+$J125)^(W$490-$K$490)),'PV Adoption'!S$4*(1/(1-'General Inputs'!$C$10))*$J1833*1000*$I1833,ABS(($F1833-$E1833)*(1+$J125)^(W$490-$K$490)))</f>
        <v>0</v>
      </c>
      <c r="X1833" s="357">
        <f>IF('PV Adoption'!T$4*(1/(1-'General Inputs'!$C$10))*$J1833*1000*$I1833 &lt;= ABS(($F1833-$E1833)*(1+$J125)^(X$490-$K$490)),'PV Adoption'!T$4*(1/(1-'General Inputs'!$C$10))*$J1833*1000*$I1833,ABS(($F1833-$E1833)*(1+$J125)^(X$490-$K$490)))</f>
        <v>0</v>
      </c>
      <c r="Y1833" s="357">
        <f>IF('PV Adoption'!U$4*(1/(1-'General Inputs'!$C$10))*$J1833*1000*$I1833 &lt;= ABS(($F1833-$E1833)*(1+$J125)^(Y$490-$K$490)),'PV Adoption'!U$4*(1/(1-'General Inputs'!$C$10))*$J1833*1000*$I1833,ABS(($F1833-$E1833)*(1+$J125)^(Y$490-$K$490)))</f>
        <v>0</v>
      </c>
      <c r="Z1833" s="357">
        <f>IF('PV Adoption'!V$4*(1/(1-'General Inputs'!$C$10))*$J1833*1000*$I1833 &lt;= ABS(($F1833-$E1833)*(1+$J125)^(Z$490-$K$490)),'PV Adoption'!V$4*(1/(1-'General Inputs'!$C$10))*$J1833*1000*$I1833,ABS(($F1833-$E1833)*(1+$J125)^(Z$490-$K$490)))</f>
        <v>0</v>
      </c>
      <c r="AA1833" s="357">
        <f>IF('PV Adoption'!W$4*(1/(1-'General Inputs'!$C$10))*$J1833*1000*$I1833 &lt;= ABS(($F1833-$E1833)*(1+$J125)^(AA$490-$K$490)),'PV Adoption'!W$4*(1/(1-'General Inputs'!$C$10))*$J1833*1000*$I1833,ABS(($F1833-$E1833)*(1+$J125)^(AA$490-$K$490)))</f>
        <v>0</v>
      </c>
      <c r="AB1833" s="357">
        <f>IF('PV Adoption'!X$4*(1/(1-'General Inputs'!$C$10))*$J1833*1000*$I1833 &lt;= ABS(($F1833-$E1833)*(1+$J125)^(AB$490-$K$490)),'PV Adoption'!X$4*(1/(1-'General Inputs'!$C$10))*$J1833*1000*$I1833,ABS(($F1833-$E1833)*(1+$J125)^(AB$490-$K$490)))</f>
        <v>0</v>
      </c>
      <c r="AC1833" s="357">
        <f>IF('PV Adoption'!Y$4*(1/(1-'General Inputs'!$C$10))*$J1833*1000*$I1833 &lt;= ABS(($F1833-$E1833)*(1+$J125)^(AC$490-$K$490)),'PV Adoption'!Y$4*(1/(1-'General Inputs'!$C$10))*$J1833*1000*$I1833,ABS(($F1833-$E1833)*(1+$J125)^(AC$490-$K$490)))</f>
        <v>0</v>
      </c>
      <c r="AD1833" s="357">
        <f>IF('PV Adoption'!Z$4*(1/(1-'General Inputs'!$C$10))*$J1833*1000*$I1833 &lt;= ABS(($F1833-$E1833)*(1+$J125)^(AD$490-$K$490)),'PV Adoption'!Z$4*(1/(1-'General Inputs'!$C$10))*$J1833*1000*$I1833,ABS(($F1833-$E1833)*(1+$J125)^(AD$490-$K$490)))</f>
        <v>0</v>
      </c>
      <c r="AE1833" s="357">
        <f>IF('PV Adoption'!AA$4*(1/(1-'General Inputs'!$C$10))*$J1833*1000*$I1833 &lt;= ABS(($F1833-$E1833)*(1+$J125)^(AE$490-$K$490)),'PV Adoption'!AA$4*(1/(1-'General Inputs'!$C$10))*$J1833*1000*$I1833,ABS(($F1833-$E1833)*(1+$J125)^(AE$490-$K$490)))</f>
        <v>0</v>
      </c>
      <c r="AF1833" s="357">
        <f>IF('PV Adoption'!AB$4*(1/(1-'General Inputs'!$C$10))*$J1833*1000*$I1833 &lt;= ABS(($F1833-$E1833)*(1+$J125)^(AF$490-$K$490)),'PV Adoption'!AB$4*(1/(1-'General Inputs'!$C$10))*$J1833*1000*$I1833,ABS(($F1833-$E1833)*(1+$J125)^(AF$490-$K$490)))</f>
        <v>0</v>
      </c>
      <c r="AG1833" s="357">
        <f>IF('PV Adoption'!AC$4*(1/(1-'General Inputs'!$C$10))*$J1833*1000*$I1833 &lt;= ABS(($F1833-$E1833)*(1+$J125)^(AG$490-$K$490)),'PV Adoption'!AC$4*(1/(1-'General Inputs'!$C$10))*$J1833*1000*$I1833,ABS(($F1833-$E1833)*(1+$J125)^(AG$490-$K$490)))</f>
        <v>0</v>
      </c>
      <c r="AH1833" s="357">
        <f>IF('PV Adoption'!AD$4*(1/(1-'General Inputs'!$C$10))*$J1833*1000*$I1833 &lt;= ABS(($F1833-$E1833)*(1+$J125)^(AH$490-$K$490)),'PV Adoption'!AD$4*(1/(1-'General Inputs'!$C$10))*$J1833*1000*$I1833,ABS(($F1833-$E1833)*(1+$J125)^(AH$490-$K$490)))</f>
        <v>0</v>
      </c>
      <c r="AI1833" s="357">
        <f>IF('PV Adoption'!AE$4*(1/(1-'General Inputs'!$C$10))*$J1833*1000*$I1833 &lt;= ABS(($F1833-$E1833)*(1+$J125)^(AI$490-$K$490)),'PV Adoption'!AE$4*(1/(1-'General Inputs'!$C$10))*$J1833*1000*$I1833,ABS(($F1833-$E1833)*(1+$J125)^(AI$490-$K$490)))</f>
        <v>0</v>
      </c>
      <c r="AJ1833" s="357">
        <f>IF('PV Adoption'!AF$4*(1/(1-'General Inputs'!$C$10))*$J1833*1000*$I1833 &lt;= ABS(($F1833-$E1833)*(1+$J125)^(AJ$490-$K$490)),'PV Adoption'!AF$4*(1/(1-'General Inputs'!$C$10))*$J1833*1000*$I1833,ABS(($F1833-$E1833)*(1+$J125)^(AJ$490-$K$490)))</f>
        <v>0</v>
      </c>
      <c r="AK1833" s="357">
        <v>0</v>
      </c>
      <c r="AL1833" s="357">
        <v>0</v>
      </c>
      <c r="AM1833" s="357">
        <v>0</v>
      </c>
    </row>
    <row r="1834" spans="1:39" x14ac:dyDescent="0.25">
      <c r="A1834" s="353" t="s">
        <v>552</v>
      </c>
      <c r="B1834" s="353" t="s">
        <v>553</v>
      </c>
      <c r="C1834" s="441">
        <f t="shared" ref="C1834:H1834" si="1285">C126</f>
        <v>4998</v>
      </c>
      <c r="D1834" s="441"/>
      <c r="E1834" s="441"/>
      <c r="F1834" s="441"/>
      <c r="G1834" s="441"/>
      <c r="H1834" s="441">
        <f t="shared" si="1285"/>
        <v>0</v>
      </c>
      <c r="I1834" s="470">
        <f>IFERROR(VLOOKUP(B1834,Coincidence!$B$2:$E$242,4,FALSE)*IF($G1834="Winter",'General Inputs'!$C$25,'General Inputs'!$C$24),IF($G1834="Winter",'General Inputs'!$C$25,'General Inputs'!$C$24))</f>
        <v>0.52140604400000001</v>
      </c>
      <c r="J1834" s="466">
        <f>'Nameplate by Substation'!H126</f>
        <v>3.5872886277124605E-4</v>
      </c>
      <c r="K1834" s="357">
        <f>IF('PV Adoption'!G$4*(1/(1-'General Inputs'!$C$10))*$J1834*1000*$I1834 &lt;= ABS(($F1834-$E1834)*(1+$J126)^(K$490-$K$490)),'PV Adoption'!G$4*(1/(1-'General Inputs'!$C$10))*$J1834*1000*$I1834,ABS(($F1834-$E1834)*(1+$J126)^(K$490-$K$490)))</f>
        <v>0</v>
      </c>
      <c r="L1834" s="357">
        <f>IF('PV Adoption'!H$4*(1/(1-'General Inputs'!$C$10))*$J1834*1000*$I1834 &lt;= ABS(($F1834-$E1834)*(1+$J126)^(L$490-$K$490)),'PV Adoption'!H$4*(1/(1-'General Inputs'!$C$10))*$J1834*1000*$I1834,ABS(($F1834-$E1834)*(1+$J126)^(L$490-$K$490)))</f>
        <v>0</v>
      </c>
      <c r="M1834" s="357">
        <f>IF('PV Adoption'!I$4*(1/(1-'General Inputs'!$C$10))*$J1834*1000*$I1834 &lt;= ABS(($F1834-$E1834)*(1+$J126)^(M$490-$K$490)),'PV Adoption'!I$4*(1/(1-'General Inputs'!$C$10))*$J1834*1000*$I1834,ABS(($F1834-$E1834)*(1+$J126)^(M$490-$K$490)))</f>
        <v>0</v>
      </c>
      <c r="N1834" s="357">
        <f>IF('PV Adoption'!J$4*(1/(1-'General Inputs'!$C$10))*$J1834*1000*$I1834 &lt;= ABS(($F1834-$E1834)*(1+$J126)^(N$490-$K$490)),'PV Adoption'!J$4*(1/(1-'General Inputs'!$C$10))*$J1834*1000*$I1834,ABS(($F1834-$E1834)*(1+$J126)^(N$490-$K$490)))</f>
        <v>0</v>
      </c>
      <c r="O1834" s="357">
        <f>IF('PV Adoption'!K$4*(1/(1-'General Inputs'!$C$10))*$J1834*1000*$I1834 &lt;= ABS(($F1834-$E1834)*(1+$J126)^(O$490-$K$490)),'PV Adoption'!K$4*(1/(1-'General Inputs'!$C$10))*$J1834*1000*$I1834,ABS(($F1834-$E1834)*(1+$J126)^(O$490-$K$490)))</f>
        <v>0</v>
      </c>
      <c r="P1834" s="357">
        <f>IF('PV Adoption'!L$4*(1/(1-'General Inputs'!$C$10))*$J1834*1000*$I1834 &lt;= ABS(($F1834-$E1834)*(1+$J126)^(P$490-$K$490)),'PV Adoption'!L$4*(1/(1-'General Inputs'!$C$10))*$J1834*1000*$I1834,ABS(($F1834-$E1834)*(1+$J126)^(P$490-$K$490)))</f>
        <v>0</v>
      </c>
      <c r="Q1834" s="357">
        <f>IF('PV Adoption'!M$4*(1/(1-'General Inputs'!$C$10))*$J1834*1000*$I1834 &lt;= ABS(($F1834-$E1834)*(1+$J126)^(Q$490-$K$490)),'PV Adoption'!M$4*(1/(1-'General Inputs'!$C$10))*$J1834*1000*$I1834,ABS(($F1834-$E1834)*(1+$J126)^(Q$490-$K$490)))</f>
        <v>0</v>
      </c>
      <c r="R1834" s="357">
        <f>IF('PV Adoption'!N$4*(1/(1-'General Inputs'!$C$10))*$J1834*1000*$I1834 &lt;= ABS(($F1834-$E1834)*(1+$J126)^(R$490-$K$490)),'PV Adoption'!N$4*(1/(1-'General Inputs'!$C$10))*$J1834*1000*$I1834,ABS(($F1834-$E1834)*(1+$J126)^(R$490-$K$490)))</f>
        <v>0</v>
      </c>
      <c r="S1834" s="357">
        <f>IF('PV Adoption'!O$4*(1/(1-'General Inputs'!$C$10))*$J1834*1000*$I1834 &lt;= ABS(($F1834-$E1834)*(1+$J126)^(S$490-$K$490)),'PV Adoption'!O$4*(1/(1-'General Inputs'!$C$10))*$J1834*1000*$I1834,ABS(($F1834-$E1834)*(1+$J126)^(S$490-$K$490)))</f>
        <v>0</v>
      </c>
      <c r="T1834" s="357">
        <f>IF('PV Adoption'!P$4*(1/(1-'General Inputs'!$C$10))*$J1834*1000*$I1834 &lt;= ABS(($F1834-$E1834)*(1+$J126)^(T$490-$K$490)),'PV Adoption'!P$4*(1/(1-'General Inputs'!$C$10))*$J1834*1000*$I1834,ABS(($F1834-$E1834)*(1+$J126)^(T$490-$K$490)))</f>
        <v>0</v>
      </c>
      <c r="U1834" s="357">
        <f>IF('PV Adoption'!Q$4*(1/(1-'General Inputs'!$C$10))*$J1834*1000*$I1834 &lt;= ABS(($F1834-$E1834)*(1+$J126)^(U$490-$K$490)),'PV Adoption'!Q$4*(1/(1-'General Inputs'!$C$10))*$J1834*1000*$I1834,ABS(($F1834-$E1834)*(1+$J126)^(U$490-$K$490)))</f>
        <v>0</v>
      </c>
      <c r="V1834" s="357">
        <f>IF('PV Adoption'!R$4*(1/(1-'General Inputs'!$C$10))*$J1834*1000*$I1834 &lt;= ABS(($F1834-$E1834)*(1+$J126)^(V$490-$K$490)),'PV Adoption'!R$4*(1/(1-'General Inputs'!$C$10))*$J1834*1000*$I1834,ABS(($F1834-$E1834)*(1+$J126)^(V$490-$K$490)))</f>
        <v>0</v>
      </c>
      <c r="W1834" s="357">
        <f>IF('PV Adoption'!S$4*(1/(1-'General Inputs'!$C$10))*$J1834*1000*$I1834 &lt;= ABS(($F1834-$E1834)*(1+$J126)^(W$490-$K$490)),'PV Adoption'!S$4*(1/(1-'General Inputs'!$C$10))*$J1834*1000*$I1834,ABS(($F1834-$E1834)*(1+$J126)^(W$490-$K$490)))</f>
        <v>0</v>
      </c>
      <c r="X1834" s="357">
        <f>IF('PV Adoption'!T$4*(1/(1-'General Inputs'!$C$10))*$J1834*1000*$I1834 &lt;= ABS(($F1834-$E1834)*(1+$J126)^(X$490-$K$490)),'PV Adoption'!T$4*(1/(1-'General Inputs'!$C$10))*$J1834*1000*$I1834,ABS(($F1834-$E1834)*(1+$J126)^(X$490-$K$490)))</f>
        <v>0</v>
      </c>
      <c r="Y1834" s="357">
        <f>IF('PV Adoption'!U$4*(1/(1-'General Inputs'!$C$10))*$J1834*1000*$I1834 &lt;= ABS(($F1834-$E1834)*(1+$J126)^(Y$490-$K$490)),'PV Adoption'!U$4*(1/(1-'General Inputs'!$C$10))*$J1834*1000*$I1834,ABS(($F1834-$E1834)*(1+$J126)^(Y$490-$K$490)))</f>
        <v>0</v>
      </c>
      <c r="Z1834" s="357">
        <f>IF('PV Adoption'!V$4*(1/(1-'General Inputs'!$C$10))*$J1834*1000*$I1834 &lt;= ABS(($F1834-$E1834)*(1+$J126)^(Z$490-$K$490)),'PV Adoption'!V$4*(1/(1-'General Inputs'!$C$10))*$J1834*1000*$I1834,ABS(($F1834-$E1834)*(1+$J126)^(Z$490-$K$490)))</f>
        <v>0</v>
      </c>
      <c r="AA1834" s="357">
        <f>IF('PV Adoption'!W$4*(1/(1-'General Inputs'!$C$10))*$J1834*1000*$I1834 &lt;= ABS(($F1834-$E1834)*(1+$J126)^(AA$490-$K$490)),'PV Adoption'!W$4*(1/(1-'General Inputs'!$C$10))*$J1834*1000*$I1834,ABS(($F1834-$E1834)*(1+$J126)^(AA$490-$K$490)))</f>
        <v>0</v>
      </c>
      <c r="AB1834" s="357">
        <f>IF('PV Adoption'!X$4*(1/(1-'General Inputs'!$C$10))*$J1834*1000*$I1834 &lt;= ABS(($F1834-$E1834)*(1+$J126)^(AB$490-$K$490)),'PV Adoption'!X$4*(1/(1-'General Inputs'!$C$10))*$J1834*1000*$I1834,ABS(($F1834-$E1834)*(1+$J126)^(AB$490-$K$490)))</f>
        <v>0</v>
      </c>
      <c r="AC1834" s="357">
        <f>IF('PV Adoption'!Y$4*(1/(1-'General Inputs'!$C$10))*$J1834*1000*$I1834 &lt;= ABS(($F1834-$E1834)*(1+$J126)^(AC$490-$K$490)),'PV Adoption'!Y$4*(1/(1-'General Inputs'!$C$10))*$J1834*1000*$I1834,ABS(($F1834-$E1834)*(1+$J126)^(AC$490-$K$490)))</f>
        <v>0</v>
      </c>
      <c r="AD1834" s="357">
        <f>IF('PV Adoption'!Z$4*(1/(1-'General Inputs'!$C$10))*$J1834*1000*$I1834 &lt;= ABS(($F1834-$E1834)*(1+$J126)^(AD$490-$K$490)),'PV Adoption'!Z$4*(1/(1-'General Inputs'!$C$10))*$J1834*1000*$I1834,ABS(($F1834-$E1834)*(1+$J126)^(AD$490-$K$490)))</f>
        <v>0</v>
      </c>
      <c r="AE1834" s="357">
        <f>IF('PV Adoption'!AA$4*(1/(1-'General Inputs'!$C$10))*$J1834*1000*$I1834 &lt;= ABS(($F1834-$E1834)*(1+$J126)^(AE$490-$K$490)),'PV Adoption'!AA$4*(1/(1-'General Inputs'!$C$10))*$J1834*1000*$I1834,ABS(($F1834-$E1834)*(1+$J126)^(AE$490-$K$490)))</f>
        <v>0</v>
      </c>
      <c r="AF1834" s="357">
        <f>IF('PV Adoption'!AB$4*(1/(1-'General Inputs'!$C$10))*$J1834*1000*$I1834 &lt;= ABS(($F1834-$E1834)*(1+$J126)^(AF$490-$K$490)),'PV Adoption'!AB$4*(1/(1-'General Inputs'!$C$10))*$J1834*1000*$I1834,ABS(($F1834-$E1834)*(1+$J126)^(AF$490-$K$490)))</f>
        <v>0</v>
      </c>
      <c r="AG1834" s="357">
        <f>IF('PV Adoption'!AC$4*(1/(1-'General Inputs'!$C$10))*$J1834*1000*$I1834 &lt;= ABS(($F1834-$E1834)*(1+$J126)^(AG$490-$K$490)),'PV Adoption'!AC$4*(1/(1-'General Inputs'!$C$10))*$J1834*1000*$I1834,ABS(($F1834-$E1834)*(1+$J126)^(AG$490-$K$490)))</f>
        <v>0</v>
      </c>
      <c r="AH1834" s="357">
        <f>IF('PV Adoption'!AD$4*(1/(1-'General Inputs'!$C$10))*$J1834*1000*$I1834 &lt;= ABS(($F1834-$E1834)*(1+$J126)^(AH$490-$K$490)),'PV Adoption'!AD$4*(1/(1-'General Inputs'!$C$10))*$J1834*1000*$I1834,ABS(($F1834-$E1834)*(1+$J126)^(AH$490-$K$490)))</f>
        <v>0</v>
      </c>
      <c r="AI1834" s="357">
        <f>IF('PV Adoption'!AE$4*(1/(1-'General Inputs'!$C$10))*$J1834*1000*$I1834 &lt;= ABS(($F1834-$E1834)*(1+$J126)^(AI$490-$K$490)),'PV Adoption'!AE$4*(1/(1-'General Inputs'!$C$10))*$J1834*1000*$I1834,ABS(($F1834-$E1834)*(1+$J126)^(AI$490-$K$490)))</f>
        <v>0</v>
      </c>
      <c r="AJ1834" s="357">
        <f>IF('PV Adoption'!AF$4*(1/(1-'General Inputs'!$C$10))*$J1834*1000*$I1834 &lt;= ABS(($F1834-$E1834)*(1+$J126)^(AJ$490-$K$490)),'PV Adoption'!AF$4*(1/(1-'General Inputs'!$C$10))*$J1834*1000*$I1834,ABS(($F1834-$E1834)*(1+$J126)^(AJ$490-$K$490)))</f>
        <v>0</v>
      </c>
      <c r="AK1834" s="357">
        <v>0</v>
      </c>
      <c r="AL1834" s="357">
        <v>0</v>
      </c>
      <c r="AM1834" s="357">
        <v>0</v>
      </c>
    </row>
    <row r="1835" spans="1:39" x14ac:dyDescent="0.25">
      <c r="A1835" s="353" t="s">
        <v>251</v>
      </c>
      <c r="B1835" s="353" t="s">
        <v>251</v>
      </c>
      <c r="C1835" s="441">
        <f t="shared" ref="C1835:H1835" si="1286">C127</f>
        <v>9375</v>
      </c>
      <c r="D1835" s="441"/>
      <c r="E1835" s="441"/>
      <c r="F1835" s="441"/>
      <c r="G1835" s="441"/>
      <c r="H1835" s="441">
        <f t="shared" si="1286"/>
        <v>0</v>
      </c>
      <c r="I1835" s="470">
        <f>IFERROR(VLOOKUP(B1835,Coincidence!$B$2:$E$242,4,FALSE)*IF($G1835="Winter",'General Inputs'!$C$25,'General Inputs'!$C$24),IF($G1835="Winter",'General Inputs'!$C$25,'General Inputs'!$C$24))</f>
        <v>0.52140604400000001</v>
      </c>
      <c r="J1835" s="466">
        <f>'Nameplate by Substation'!H127</f>
        <v>3.7722621375948333E-3</v>
      </c>
      <c r="K1835" s="357">
        <f>IF('PV Adoption'!G$4*(1/(1-'General Inputs'!$C$10))*$J1835*1000*$I1835 &lt;= ABS(($F1835-$E1835)*(1+$J127)^(K$490-$K$490)),'PV Adoption'!G$4*(1/(1-'General Inputs'!$C$10))*$J1835*1000*$I1835,ABS(($F1835-$E1835)*(1+$J127)^(K$490-$K$490)))</f>
        <v>0</v>
      </c>
      <c r="L1835" s="357">
        <f>IF('PV Adoption'!H$4*(1/(1-'General Inputs'!$C$10))*$J1835*1000*$I1835 &lt;= ABS(($F1835-$E1835)*(1+$J127)^(L$490-$K$490)),'PV Adoption'!H$4*(1/(1-'General Inputs'!$C$10))*$J1835*1000*$I1835,ABS(($F1835-$E1835)*(1+$J127)^(L$490-$K$490)))</f>
        <v>0</v>
      </c>
      <c r="M1835" s="357">
        <f>IF('PV Adoption'!I$4*(1/(1-'General Inputs'!$C$10))*$J1835*1000*$I1835 &lt;= ABS(($F1835-$E1835)*(1+$J127)^(M$490-$K$490)),'PV Adoption'!I$4*(1/(1-'General Inputs'!$C$10))*$J1835*1000*$I1835,ABS(($F1835-$E1835)*(1+$J127)^(M$490-$K$490)))</f>
        <v>0</v>
      </c>
      <c r="N1835" s="357">
        <f>IF('PV Adoption'!J$4*(1/(1-'General Inputs'!$C$10))*$J1835*1000*$I1835 &lt;= ABS(($F1835-$E1835)*(1+$J127)^(N$490-$K$490)),'PV Adoption'!J$4*(1/(1-'General Inputs'!$C$10))*$J1835*1000*$I1835,ABS(($F1835-$E1835)*(1+$J127)^(N$490-$K$490)))</f>
        <v>0</v>
      </c>
      <c r="O1835" s="357">
        <f>IF('PV Adoption'!K$4*(1/(1-'General Inputs'!$C$10))*$J1835*1000*$I1835 &lt;= ABS(($F1835-$E1835)*(1+$J127)^(O$490-$K$490)),'PV Adoption'!K$4*(1/(1-'General Inputs'!$C$10))*$J1835*1000*$I1835,ABS(($F1835-$E1835)*(1+$J127)^(O$490-$K$490)))</f>
        <v>0</v>
      </c>
      <c r="P1835" s="357">
        <f>IF('PV Adoption'!L$4*(1/(1-'General Inputs'!$C$10))*$J1835*1000*$I1835 &lt;= ABS(($F1835-$E1835)*(1+$J127)^(P$490-$K$490)),'PV Adoption'!L$4*(1/(1-'General Inputs'!$C$10))*$J1835*1000*$I1835,ABS(($F1835-$E1835)*(1+$J127)^(P$490-$K$490)))</f>
        <v>0</v>
      </c>
      <c r="Q1835" s="357">
        <f>IF('PV Adoption'!M$4*(1/(1-'General Inputs'!$C$10))*$J1835*1000*$I1835 &lt;= ABS(($F1835-$E1835)*(1+$J127)^(Q$490-$K$490)),'PV Adoption'!M$4*(1/(1-'General Inputs'!$C$10))*$J1835*1000*$I1835,ABS(($F1835-$E1835)*(1+$J127)^(Q$490-$K$490)))</f>
        <v>0</v>
      </c>
      <c r="R1835" s="357">
        <f>IF('PV Adoption'!N$4*(1/(1-'General Inputs'!$C$10))*$J1835*1000*$I1835 &lt;= ABS(($F1835-$E1835)*(1+$J127)^(R$490-$K$490)),'PV Adoption'!N$4*(1/(1-'General Inputs'!$C$10))*$J1835*1000*$I1835,ABS(($F1835-$E1835)*(1+$J127)^(R$490-$K$490)))</f>
        <v>0</v>
      </c>
      <c r="S1835" s="357">
        <f>IF('PV Adoption'!O$4*(1/(1-'General Inputs'!$C$10))*$J1835*1000*$I1835 &lt;= ABS(($F1835-$E1835)*(1+$J127)^(S$490-$K$490)),'PV Adoption'!O$4*(1/(1-'General Inputs'!$C$10))*$J1835*1000*$I1835,ABS(($F1835-$E1835)*(1+$J127)^(S$490-$K$490)))</f>
        <v>0</v>
      </c>
      <c r="T1835" s="357">
        <f>IF('PV Adoption'!P$4*(1/(1-'General Inputs'!$C$10))*$J1835*1000*$I1835 &lt;= ABS(($F1835-$E1835)*(1+$J127)^(T$490-$K$490)),'PV Adoption'!P$4*(1/(1-'General Inputs'!$C$10))*$J1835*1000*$I1835,ABS(($F1835-$E1835)*(1+$J127)^(T$490-$K$490)))</f>
        <v>0</v>
      </c>
      <c r="U1835" s="357">
        <f>IF('PV Adoption'!Q$4*(1/(1-'General Inputs'!$C$10))*$J1835*1000*$I1835 &lt;= ABS(($F1835-$E1835)*(1+$J127)^(U$490-$K$490)),'PV Adoption'!Q$4*(1/(1-'General Inputs'!$C$10))*$J1835*1000*$I1835,ABS(($F1835-$E1835)*(1+$J127)^(U$490-$K$490)))</f>
        <v>0</v>
      </c>
      <c r="V1835" s="357">
        <f>IF('PV Adoption'!R$4*(1/(1-'General Inputs'!$C$10))*$J1835*1000*$I1835 &lt;= ABS(($F1835-$E1835)*(1+$J127)^(V$490-$K$490)),'PV Adoption'!R$4*(1/(1-'General Inputs'!$C$10))*$J1835*1000*$I1835,ABS(($F1835-$E1835)*(1+$J127)^(V$490-$K$490)))</f>
        <v>0</v>
      </c>
      <c r="W1835" s="357">
        <f>IF('PV Adoption'!S$4*(1/(1-'General Inputs'!$C$10))*$J1835*1000*$I1835 &lt;= ABS(($F1835-$E1835)*(1+$J127)^(W$490-$K$490)),'PV Adoption'!S$4*(1/(1-'General Inputs'!$C$10))*$J1835*1000*$I1835,ABS(($F1835-$E1835)*(1+$J127)^(W$490-$K$490)))</f>
        <v>0</v>
      </c>
      <c r="X1835" s="357">
        <f>IF('PV Adoption'!T$4*(1/(1-'General Inputs'!$C$10))*$J1835*1000*$I1835 &lt;= ABS(($F1835-$E1835)*(1+$J127)^(X$490-$K$490)),'PV Adoption'!T$4*(1/(1-'General Inputs'!$C$10))*$J1835*1000*$I1835,ABS(($F1835-$E1835)*(1+$J127)^(X$490-$K$490)))</f>
        <v>0</v>
      </c>
      <c r="Y1835" s="357">
        <f>IF('PV Adoption'!U$4*(1/(1-'General Inputs'!$C$10))*$J1835*1000*$I1835 &lt;= ABS(($F1835-$E1835)*(1+$J127)^(Y$490-$K$490)),'PV Adoption'!U$4*(1/(1-'General Inputs'!$C$10))*$J1835*1000*$I1835,ABS(($F1835-$E1835)*(1+$J127)^(Y$490-$K$490)))</f>
        <v>0</v>
      </c>
      <c r="Z1835" s="357">
        <f>IF('PV Adoption'!V$4*(1/(1-'General Inputs'!$C$10))*$J1835*1000*$I1835 &lt;= ABS(($F1835-$E1835)*(1+$J127)^(Z$490-$K$490)),'PV Adoption'!V$4*(1/(1-'General Inputs'!$C$10))*$J1835*1000*$I1835,ABS(($F1835-$E1835)*(1+$J127)^(Z$490-$K$490)))</f>
        <v>0</v>
      </c>
      <c r="AA1835" s="357">
        <f>IF('PV Adoption'!W$4*(1/(1-'General Inputs'!$C$10))*$J1835*1000*$I1835 &lt;= ABS(($F1835-$E1835)*(1+$J127)^(AA$490-$K$490)),'PV Adoption'!W$4*(1/(1-'General Inputs'!$C$10))*$J1835*1000*$I1835,ABS(($F1835-$E1835)*(1+$J127)^(AA$490-$K$490)))</f>
        <v>0</v>
      </c>
      <c r="AB1835" s="357">
        <f>IF('PV Adoption'!X$4*(1/(1-'General Inputs'!$C$10))*$J1835*1000*$I1835 &lt;= ABS(($F1835-$E1835)*(1+$J127)^(AB$490-$K$490)),'PV Adoption'!X$4*(1/(1-'General Inputs'!$C$10))*$J1835*1000*$I1835,ABS(($F1835-$E1835)*(1+$J127)^(AB$490-$K$490)))</f>
        <v>0</v>
      </c>
      <c r="AC1835" s="357">
        <f>IF('PV Adoption'!Y$4*(1/(1-'General Inputs'!$C$10))*$J1835*1000*$I1835 &lt;= ABS(($F1835-$E1835)*(1+$J127)^(AC$490-$K$490)),'PV Adoption'!Y$4*(1/(1-'General Inputs'!$C$10))*$J1835*1000*$I1835,ABS(($F1835-$E1835)*(1+$J127)^(AC$490-$K$490)))</f>
        <v>0</v>
      </c>
      <c r="AD1835" s="357">
        <f>IF('PV Adoption'!Z$4*(1/(1-'General Inputs'!$C$10))*$J1835*1000*$I1835 &lt;= ABS(($F1835-$E1835)*(1+$J127)^(AD$490-$K$490)),'PV Adoption'!Z$4*(1/(1-'General Inputs'!$C$10))*$J1835*1000*$I1835,ABS(($F1835-$E1835)*(1+$J127)^(AD$490-$K$490)))</f>
        <v>0</v>
      </c>
      <c r="AE1835" s="357">
        <f>IF('PV Adoption'!AA$4*(1/(1-'General Inputs'!$C$10))*$J1835*1000*$I1835 &lt;= ABS(($F1835-$E1835)*(1+$J127)^(AE$490-$K$490)),'PV Adoption'!AA$4*(1/(1-'General Inputs'!$C$10))*$J1835*1000*$I1835,ABS(($F1835-$E1835)*(1+$J127)^(AE$490-$K$490)))</f>
        <v>0</v>
      </c>
      <c r="AF1835" s="357">
        <f>IF('PV Adoption'!AB$4*(1/(1-'General Inputs'!$C$10))*$J1835*1000*$I1835 &lt;= ABS(($F1835-$E1835)*(1+$J127)^(AF$490-$K$490)),'PV Adoption'!AB$4*(1/(1-'General Inputs'!$C$10))*$J1835*1000*$I1835,ABS(($F1835-$E1835)*(1+$J127)^(AF$490-$K$490)))</f>
        <v>0</v>
      </c>
      <c r="AG1835" s="357">
        <f>IF('PV Adoption'!AC$4*(1/(1-'General Inputs'!$C$10))*$J1835*1000*$I1835 &lt;= ABS(($F1835-$E1835)*(1+$J127)^(AG$490-$K$490)),'PV Adoption'!AC$4*(1/(1-'General Inputs'!$C$10))*$J1835*1000*$I1835,ABS(($F1835-$E1835)*(1+$J127)^(AG$490-$K$490)))</f>
        <v>0</v>
      </c>
      <c r="AH1835" s="357">
        <f>IF('PV Adoption'!AD$4*(1/(1-'General Inputs'!$C$10))*$J1835*1000*$I1835 &lt;= ABS(($F1835-$E1835)*(1+$J127)^(AH$490-$K$490)),'PV Adoption'!AD$4*(1/(1-'General Inputs'!$C$10))*$J1835*1000*$I1835,ABS(($F1835-$E1835)*(1+$J127)^(AH$490-$K$490)))</f>
        <v>0</v>
      </c>
      <c r="AI1835" s="357">
        <f>IF('PV Adoption'!AE$4*(1/(1-'General Inputs'!$C$10))*$J1835*1000*$I1835 &lt;= ABS(($F1835-$E1835)*(1+$J127)^(AI$490-$K$490)),'PV Adoption'!AE$4*(1/(1-'General Inputs'!$C$10))*$J1835*1000*$I1835,ABS(($F1835-$E1835)*(1+$J127)^(AI$490-$K$490)))</f>
        <v>0</v>
      </c>
      <c r="AJ1835" s="357">
        <f>IF('PV Adoption'!AF$4*(1/(1-'General Inputs'!$C$10))*$J1835*1000*$I1835 &lt;= ABS(($F1835-$E1835)*(1+$J127)^(AJ$490-$K$490)),'PV Adoption'!AF$4*(1/(1-'General Inputs'!$C$10))*$J1835*1000*$I1835,ABS(($F1835-$E1835)*(1+$J127)^(AJ$490-$K$490)))</f>
        <v>0</v>
      </c>
      <c r="AK1835" s="357">
        <v>235.69006871795315</v>
      </c>
      <c r="AL1835" s="357">
        <v>233.13243726711676</v>
      </c>
      <c r="AM1835" s="357">
        <v>230.60256039530816</v>
      </c>
    </row>
    <row r="1836" spans="1:39" x14ac:dyDescent="0.25">
      <c r="A1836" s="353" t="s">
        <v>251</v>
      </c>
      <c r="B1836" s="353" t="s">
        <v>328</v>
      </c>
      <c r="C1836" s="441">
        <f t="shared" ref="C1836:H1836" si="1287">C128</f>
        <v>6250</v>
      </c>
      <c r="D1836" s="441"/>
      <c r="E1836" s="441"/>
      <c r="F1836" s="441"/>
      <c r="G1836" s="441"/>
      <c r="H1836" s="441">
        <f t="shared" si="1287"/>
        <v>0</v>
      </c>
      <c r="I1836" s="470">
        <f>IFERROR(VLOOKUP(B1836,Coincidence!$B$2:$E$242,4,FALSE)*IF($G1836="Winter",'General Inputs'!$C$25,'General Inputs'!$C$24),IF($G1836="Winter",'General Inputs'!$C$25,'General Inputs'!$C$24))</f>
        <v>0.52140604400000001</v>
      </c>
      <c r="J1836" s="466">
        <f>'Nameplate by Substation'!H128</f>
        <v>3.1498299161276874E-3</v>
      </c>
      <c r="K1836" s="357">
        <f>IF('PV Adoption'!G$4*(1/(1-'General Inputs'!$C$10))*$J1836*1000*$I1836 &lt;= ABS(($F1836-$E1836)*(1+$J128)^(K$490-$K$490)),'PV Adoption'!G$4*(1/(1-'General Inputs'!$C$10))*$J1836*1000*$I1836,ABS(($F1836-$E1836)*(1+$J128)^(K$490-$K$490)))</f>
        <v>0</v>
      </c>
      <c r="L1836" s="357">
        <f>IF('PV Adoption'!H$4*(1/(1-'General Inputs'!$C$10))*$J1836*1000*$I1836 &lt;= ABS(($F1836-$E1836)*(1+$J128)^(L$490-$K$490)),'PV Adoption'!H$4*(1/(1-'General Inputs'!$C$10))*$J1836*1000*$I1836,ABS(($F1836-$E1836)*(1+$J128)^(L$490-$K$490)))</f>
        <v>0</v>
      </c>
      <c r="M1836" s="357">
        <f>IF('PV Adoption'!I$4*(1/(1-'General Inputs'!$C$10))*$J1836*1000*$I1836 &lt;= ABS(($F1836-$E1836)*(1+$J128)^(M$490-$K$490)),'PV Adoption'!I$4*(1/(1-'General Inputs'!$C$10))*$J1836*1000*$I1836,ABS(($F1836-$E1836)*(1+$J128)^(M$490-$K$490)))</f>
        <v>0</v>
      </c>
      <c r="N1836" s="357">
        <f>IF('PV Adoption'!J$4*(1/(1-'General Inputs'!$C$10))*$J1836*1000*$I1836 &lt;= ABS(($F1836-$E1836)*(1+$J128)^(N$490-$K$490)),'PV Adoption'!J$4*(1/(1-'General Inputs'!$C$10))*$J1836*1000*$I1836,ABS(($F1836-$E1836)*(1+$J128)^(N$490-$K$490)))</f>
        <v>0</v>
      </c>
      <c r="O1836" s="357">
        <f>IF('PV Adoption'!K$4*(1/(1-'General Inputs'!$C$10))*$J1836*1000*$I1836 &lt;= ABS(($F1836-$E1836)*(1+$J128)^(O$490-$K$490)),'PV Adoption'!K$4*(1/(1-'General Inputs'!$C$10))*$J1836*1000*$I1836,ABS(($F1836-$E1836)*(1+$J128)^(O$490-$K$490)))</f>
        <v>0</v>
      </c>
      <c r="P1836" s="357">
        <f>IF('PV Adoption'!L$4*(1/(1-'General Inputs'!$C$10))*$J1836*1000*$I1836 &lt;= ABS(($F1836-$E1836)*(1+$J128)^(P$490-$K$490)),'PV Adoption'!L$4*(1/(1-'General Inputs'!$C$10))*$J1836*1000*$I1836,ABS(($F1836-$E1836)*(1+$J128)^(P$490-$K$490)))</f>
        <v>0</v>
      </c>
      <c r="Q1836" s="357">
        <f>IF('PV Adoption'!M$4*(1/(1-'General Inputs'!$C$10))*$J1836*1000*$I1836 &lt;= ABS(($F1836-$E1836)*(1+$J128)^(Q$490-$K$490)),'PV Adoption'!M$4*(1/(1-'General Inputs'!$C$10))*$J1836*1000*$I1836,ABS(($F1836-$E1836)*(1+$J128)^(Q$490-$K$490)))</f>
        <v>0</v>
      </c>
      <c r="R1836" s="357">
        <f>IF('PV Adoption'!N$4*(1/(1-'General Inputs'!$C$10))*$J1836*1000*$I1836 &lt;= ABS(($F1836-$E1836)*(1+$J128)^(R$490-$K$490)),'PV Adoption'!N$4*(1/(1-'General Inputs'!$C$10))*$J1836*1000*$I1836,ABS(($F1836-$E1836)*(1+$J128)^(R$490-$K$490)))</f>
        <v>0</v>
      </c>
      <c r="S1836" s="357">
        <f>IF('PV Adoption'!O$4*(1/(1-'General Inputs'!$C$10))*$J1836*1000*$I1836 &lt;= ABS(($F1836-$E1836)*(1+$J128)^(S$490-$K$490)),'PV Adoption'!O$4*(1/(1-'General Inputs'!$C$10))*$J1836*1000*$I1836,ABS(($F1836-$E1836)*(1+$J128)^(S$490-$K$490)))</f>
        <v>0</v>
      </c>
      <c r="T1836" s="357">
        <f>IF('PV Adoption'!P$4*(1/(1-'General Inputs'!$C$10))*$J1836*1000*$I1836 &lt;= ABS(($F1836-$E1836)*(1+$J128)^(T$490-$K$490)),'PV Adoption'!P$4*(1/(1-'General Inputs'!$C$10))*$J1836*1000*$I1836,ABS(($F1836-$E1836)*(1+$J128)^(T$490-$K$490)))</f>
        <v>0</v>
      </c>
      <c r="U1836" s="357">
        <f>IF('PV Adoption'!Q$4*(1/(1-'General Inputs'!$C$10))*$J1836*1000*$I1836 &lt;= ABS(($F1836-$E1836)*(1+$J128)^(U$490-$K$490)),'PV Adoption'!Q$4*(1/(1-'General Inputs'!$C$10))*$J1836*1000*$I1836,ABS(($F1836-$E1836)*(1+$J128)^(U$490-$K$490)))</f>
        <v>0</v>
      </c>
      <c r="V1836" s="357">
        <f>IF('PV Adoption'!R$4*(1/(1-'General Inputs'!$C$10))*$J1836*1000*$I1836 &lt;= ABS(($F1836-$E1836)*(1+$J128)^(V$490-$K$490)),'PV Adoption'!R$4*(1/(1-'General Inputs'!$C$10))*$J1836*1000*$I1836,ABS(($F1836-$E1836)*(1+$J128)^(V$490-$K$490)))</f>
        <v>0</v>
      </c>
      <c r="W1836" s="357">
        <f>IF('PV Adoption'!S$4*(1/(1-'General Inputs'!$C$10))*$J1836*1000*$I1836 &lt;= ABS(($F1836-$E1836)*(1+$J128)^(W$490-$K$490)),'PV Adoption'!S$4*(1/(1-'General Inputs'!$C$10))*$J1836*1000*$I1836,ABS(($F1836-$E1836)*(1+$J128)^(W$490-$K$490)))</f>
        <v>0</v>
      </c>
      <c r="X1836" s="357">
        <f>IF('PV Adoption'!T$4*(1/(1-'General Inputs'!$C$10))*$J1836*1000*$I1836 &lt;= ABS(($F1836-$E1836)*(1+$J128)^(X$490-$K$490)),'PV Adoption'!T$4*(1/(1-'General Inputs'!$C$10))*$J1836*1000*$I1836,ABS(($F1836-$E1836)*(1+$J128)^(X$490-$K$490)))</f>
        <v>0</v>
      </c>
      <c r="Y1836" s="357">
        <f>IF('PV Adoption'!U$4*(1/(1-'General Inputs'!$C$10))*$J1836*1000*$I1836 &lt;= ABS(($F1836-$E1836)*(1+$J128)^(Y$490-$K$490)),'PV Adoption'!U$4*(1/(1-'General Inputs'!$C$10))*$J1836*1000*$I1836,ABS(($F1836-$E1836)*(1+$J128)^(Y$490-$K$490)))</f>
        <v>0</v>
      </c>
      <c r="Z1836" s="357">
        <f>IF('PV Adoption'!V$4*(1/(1-'General Inputs'!$C$10))*$J1836*1000*$I1836 &lt;= ABS(($F1836-$E1836)*(1+$J128)^(Z$490-$K$490)),'PV Adoption'!V$4*(1/(1-'General Inputs'!$C$10))*$J1836*1000*$I1836,ABS(($F1836-$E1836)*(1+$J128)^(Z$490-$K$490)))</f>
        <v>0</v>
      </c>
      <c r="AA1836" s="357">
        <f>IF('PV Adoption'!W$4*(1/(1-'General Inputs'!$C$10))*$J1836*1000*$I1836 &lt;= ABS(($F1836-$E1836)*(1+$J128)^(AA$490-$K$490)),'PV Adoption'!W$4*(1/(1-'General Inputs'!$C$10))*$J1836*1000*$I1836,ABS(($F1836-$E1836)*(1+$J128)^(AA$490-$K$490)))</f>
        <v>0</v>
      </c>
      <c r="AB1836" s="357">
        <f>IF('PV Adoption'!X$4*(1/(1-'General Inputs'!$C$10))*$J1836*1000*$I1836 &lt;= ABS(($F1836-$E1836)*(1+$J128)^(AB$490-$K$490)),'PV Adoption'!X$4*(1/(1-'General Inputs'!$C$10))*$J1836*1000*$I1836,ABS(($F1836-$E1836)*(1+$J128)^(AB$490-$K$490)))</f>
        <v>0</v>
      </c>
      <c r="AC1836" s="357">
        <f>IF('PV Adoption'!Y$4*(1/(1-'General Inputs'!$C$10))*$J1836*1000*$I1836 &lt;= ABS(($F1836-$E1836)*(1+$J128)^(AC$490-$K$490)),'PV Adoption'!Y$4*(1/(1-'General Inputs'!$C$10))*$J1836*1000*$I1836,ABS(($F1836-$E1836)*(1+$J128)^(AC$490-$K$490)))</f>
        <v>0</v>
      </c>
      <c r="AD1836" s="357">
        <f>IF('PV Adoption'!Z$4*(1/(1-'General Inputs'!$C$10))*$J1836*1000*$I1836 &lt;= ABS(($F1836-$E1836)*(1+$J128)^(AD$490-$K$490)),'PV Adoption'!Z$4*(1/(1-'General Inputs'!$C$10))*$J1836*1000*$I1836,ABS(($F1836-$E1836)*(1+$J128)^(AD$490-$K$490)))</f>
        <v>0</v>
      </c>
      <c r="AE1836" s="357">
        <f>IF('PV Adoption'!AA$4*(1/(1-'General Inputs'!$C$10))*$J1836*1000*$I1836 &lt;= ABS(($F1836-$E1836)*(1+$J128)^(AE$490-$K$490)),'PV Adoption'!AA$4*(1/(1-'General Inputs'!$C$10))*$J1836*1000*$I1836,ABS(($F1836-$E1836)*(1+$J128)^(AE$490-$K$490)))</f>
        <v>0</v>
      </c>
      <c r="AF1836" s="357">
        <f>IF('PV Adoption'!AB$4*(1/(1-'General Inputs'!$C$10))*$J1836*1000*$I1836 &lt;= ABS(($F1836-$E1836)*(1+$J128)^(AF$490-$K$490)),'PV Adoption'!AB$4*(1/(1-'General Inputs'!$C$10))*$J1836*1000*$I1836,ABS(($F1836-$E1836)*(1+$J128)^(AF$490-$K$490)))</f>
        <v>0</v>
      </c>
      <c r="AG1836" s="357">
        <f>IF('PV Adoption'!AC$4*(1/(1-'General Inputs'!$C$10))*$J1836*1000*$I1836 &lt;= ABS(($F1836-$E1836)*(1+$J128)^(AG$490-$K$490)),'PV Adoption'!AC$4*(1/(1-'General Inputs'!$C$10))*$J1836*1000*$I1836,ABS(($F1836-$E1836)*(1+$J128)^(AG$490-$K$490)))</f>
        <v>0</v>
      </c>
      <c r="AH1836" s="357">
        <f>IF('PV Adoption'!AD$4*(1/(1-'General Inputs'!$C$10))*$J1836*1000*$I1836 &lt;= ABS(($F1836-$E1836)*(1+$J128)^(AH$490-$K$490)),'PV Adoption'!AD$4*(1/(1-'General Inputs'!$C$10))*$J1836*1000*$I1836,ABS(($F1836-$E1836)*(1+$J128)^(AH$490-$K$490)))</f>
        <v>0</v>
      </c>
      <c r="AI1836" s="357">
        <f>IF('PV Adoption'!AE$4*(1/(1-'General Inputs'!$C$10))*$J1836*1000*$I1836 &lt;= ABS(($F1836-$E1836)*(1+$J128)^(AI$490-$K$490)),'PV Adoption'!AE$4*(1/(1-'General Inputs'!$C$10))*$J1836*1000*$I1836,ABS(($F1836-$E1836)*(1+$J128)^(AI$490-$K$490)))</f>
        <v>0</v>
      </c>
      <c r="AJ1836" s="357">
        <f>IF('PV Adoption'!AF$4*(1/(1-'General Inputs'!$C$10))*$J1836*1000*$I1836 &lt;= ABS(($F1836-$E1836)*(1+$J128)^(AJ$490-$K$490)),'PV Adoption'!AF$4*(1/(1-'General Inputs'!$C$10))*$J1836*1000*$I1836,ABS(($F1836-$E1836)*(1+$J128)^(AJ$490-$K$490)))</f>
        <v>0</v>
      </c>
      <c r="AK1836" s="357">
        <v>0</v>
      </c>
      <c r="AL1836" s="357">
        <v>0</v>
      </c>
      <c r="AM1836" s="357">
        <v>0</v>
      </c>
    </row>
    <row r="1837" spans="1:39" x14ac:dyDescent="0.25">
      <c r="A1837" s="353" t="s">
        <v>251</v>
      </c>
      <c r="B1837" s="353" t="s">
        <v>391</v>
      </c>
      <c r="C1837" s="441">
        <f t="shared" ref="C1837:H1837" si="1288">C129</f>
        <v>6250</v>
      </c>
      <c r="D1837" s="441"/>
      <c r="E1837" s="441"/>
      <c r="F1837" s="441"/>
      <c r="G1837" s="441"/>
      <c r="H1837" s="441">
        <f t="shared" si="1288"/>
        <v>0</v>
      </c>
      <c r="I1837" s="470">
        <f>IFERROR(VLOOKUP(B1837,Coincidence!$B$2:$E$242,4,FALSE)*IF($G1837="Winter",'General Inputs'!$C$25,'General Inputs'!$C$24),IF($G1837="Winter",'General Inputs'!$C$25,'General Inputs'!$C$24))</f>
        <v>0.52140604400000001</v>
      </c>
      <c r="J1837" s="466">
        <f>'Nameplate by Substation'!H129</f>
        <v>4.2520910114924168E-3</v>
      </c>
      <c r="K1837" s="357">
        <f>IF('PV Adoption'!G$4*(1/(1-'General Inputs'!$C$10))*$J1837*1000*$I1837 &lt;= ABS(($F1837-$E1837)*(1+$J129)^(K$490-$K$490)),'PV Adoption'!G$4*(1/(1-'General Inputs'!$C$10))*$J1837*1000*$I1837,ABS(($F1837-$E1837)*(1+$J129)^(K$490-$K$490)))</f>
        <v>0</v>
      </c>
      <c r="L1837" s="357">
        <f>IF('PV Adoption'!H$4*(1/(1-'General Inputs'!$C$10))*$J1837*1000*$I1837 &lt;= ABS(($F1837-$E1837)*(1+$J129)^(L$490-$K$490)),'PV Adoption'!H$4*(1/(1-'General Inputs'!$C$10))*$J1837*1000*$I1837,ABS(($F1837-$E1837)*(1+$J129)^(L$490-$K$490)))</f>
        <v>0</v>
      </c>
      <c r="M1837" s="357">
        <f>IF('PV Adoption'!I$4*(1/(1-'General Inputs'!$C$10))*$J1837*1000*$I1837 &lt;= ABS(($F1837-$E1837)*(1+$J129)^(M$490-$K$490)),'PV Adoption'!I$4*(1/(1-'General Inputs'!$C$10))*$J1837*1000*$I1837,ABS(($F1837-$E1837)*(1+$J129)^(M$490-$K$490)))</f>
        <v>0</v>
      </c>
      <c r="N1837" s="357">
        <f>IF('PV Adoption'!J$4*(1/(1-'General Inputs'!$C$10))*$J1837*1000*$I1837 &lt;= ABS(($F1837-$E1837)*(1+$J129)^(N$490-$K$490)),'PV Adoption'!J$4*(1/(1-'General Inputs'!$C$10))*$J1837*1000*$I1837,ABS(($F1837-$E1837)*(1+$J129)^(N$490-$K$490)))</f>
        <v>0</v>
      </c>
      <c r="O1837" s="357">
        <f>IF('PV Adoption'!K$4*(1/(1-'General Inputs'!$C$10))*$J1837*1000*$I1837 &lt;= ABS(($F1837-$E1837)*(1+$J129)^(O$490-$K$490)),'PV Adoption'!K$4*(1/(1-'General Inputs'!$C$10))*$J1837*1000*$I1837,ABS(($F1837-$E1837)*(1+$J129)^(O$490-$K$490)))</f>
        <v>0</v>
      </c>
      <c r="P1837" s="357">
        <f>IF('PV Adoption'!L$4*(1/(1-'General Inputs'!$C$10))*$J1837*1000*$I1837 &lt;= ABS(($F1837-$E1837)*(1+$J129)^(P$490-$K$490)),'PV Adoption'!L$4*(1/(1-'General Inputs'!$C$10))*$J1837*1000*$I1837,ABS(($F1837-$E1837)*(1+$J129)^(P$490-$K$490)))</f>
        <v>0</v>
      </c>
      <c r="Q1837" s="357">
        <f>IF('PV Adoption'!M$4*(1/(1-'General Inputs'!$C$10))*$J1837*1000*$I1837 &lt;= ABS(($F1837-$E1837)*(1+$J129)^(Q$490-$K$490)),'PV Adoption'!M$4*(1/(1-'General Inputs'!$C$10))*$J1837*1000*$I1837,ABS(($F1837-$E1837)*(1+$J129)^(Q$490-$K$490)))</f>
        <v>0</v>
      </c>
      <c r="R1837" s="357">
        <f>IF('PV Adoption'!N$4*(1/(1-'General Inputs'!$C$10))*$J1837*1000*$I1837 &lt;= ABS(($F1837-$E1837)*(1+$J129)^(R$490-$K$490)),'PV Adoption'!N$4*(1/(1-'General Inputs'!$C$10))*$J1837*1000*$I1837,ABS(($F1837-$E1837)*(1+$J129)^(R$490-$K$490)))</f>
        <v>0</v>
      </c>
      <c r="S1837" s="357">
        <f>IF('PV Adoption'!O$4*(1/(1-'General Inputs'!$C$10))*$J1837*1000*$I1837 &lt;= ABS(($F1837-$E1837)*(1+$J129)^(S$490-$K$490)),'PV Adoption'!O$4*(1/(1-'General Inputs'!$C$10))*$J1837*1000*$I1837,ABS(($F1837-$E1837)*(1+$J129)^(S$490-$K$490)))</f>
        <v>0</v>
      </c>
      <c r="T1837" s="357">
        <f>IF('PV Adoption'!P$4*(1/(1-'General Inputs'!$C$10))*$J1837*1000*$I1837 &lt;= ABS(($F1837-$E1837)*(1+$J129)^(T$490-$K$490)),'PV Adoption'!P$4*(1/(1-'General Inputs'!$C$10))*$J1837*1000*$I1837,ABS(($F1837-$E1837)*(1+$J129)^(T$490-$K$490)))</f>
        <v>0</v>
      </c>
      <c r="U1837" s="357">
        <f>IF('PV Adoption'!Q$4*(1/(1-'General Inputs'!$C$10))*$J1837*1000*$I1837 &lt;= ABS(($F1837-$E1837)*(1+$J129)^(U$490-$K$490)),'PV Adoption'!Q$4*(1/(1-'General Inputs'!$C$10))*$J1837*1000*$I1837,ABS(($F1837-$E1837)*(1+$J129)^(U$490-$K$490)))</f>
        <v>0</v>
      </c>
      <c r="V1837" s="357">
        <f>IF('PV Adoption'!R$4*(1/(1-'General Inputs'!$C$10))*$J1837*1000*$I1837 &lt;= ABS(($F1837-$E1837)*(1+$J129)^(V$490-$K$490)),'PV Adoption'!R$4*(1/(1-'General Inputs'!$C$10))*$J1837*1000*$I1837,ABS(($F1837-$E1837)*(1+$J129)^(V$490-$K$490)))</f>
        <v>0</v>
      </c>
      <c r="W1837" s="357">
        <f>IF('PV Adoption'!S$4*(1/(1-'General Inputs'!$C$10))*$J1837*1000*$I1837 &lt;= ABS(($F1837-$E1837)*(1+$J129)^(W$490-$K$490)),'PV Adoption'!S$4*(1/(1-'General Inputs'!$C$10))*$J1837*1000*$I1837,ABS(($F1837-$E1837)*(1+$J129)^(W$490-$K$490)))</f>
        <v>0</v>
      </c>
      <c r="X1837" s="357">
        <f>IF('PV Adoption'!T$4*(1/(1-'General Inputs'!$C$10))*$J1837*1000*$I1837 &lt;= ABS(($F1837-$E1837)*(1+$J129)^(X$490-$K$490)),'PV Adoption'!T$4*(1/(1-'General Inputs'!$C$10))*$J1837*1000*$I1837,ABS(($F1837-$E1837)*(1+$J129)^(X$490-$K$490)))</f>
        <v>0</v>
      </c>
      <c r="Y1837" s="357">
        <f>IF('PV Adoption'!U$4*(1/(1-'General Inputs'!$C$10))*$J1837*1000*$I1837 &lt;= ABS(($F1837-$E1837)*(1+$J129)^(Y$490-$K$490)),'PV Adoption'!U$4*(1/(1-'General Inputs'!$C$10))*$J1837*1000*$I1837,ABS(($F1837-$E1837)*(1+$J129)^(Y$490-$K$490)))</f>
        <v>0</v>
      </c>
      <c r="Z1837" s="357">
        <f>IF('PV Adoption'!V$4*(1/(1-'General Inputs'!$C$10))*$J1837*1000*$I1837 &lt;= ABS(($F1837-$E1837)*(1+$J129)^(Z$490-$K$490)),'PV Adoption'!V$4*(1/(1-'General Inputs'!$C$10))*$J1837*1000*$I1837,ABS(($F1837-$E1837)*(1+$J129)^(Z$490-$K$490)))</f>
        <v>0</v>
      </c>
      <c r="AA1837" s="357">
        <f>IF('PV Adoption'!W$4*(1/(1-'General Inputs'!$C$10))*$J1837*1000*$I1837 &lt;= ABS(($F1837-$E1837)*(1+$J129)^(AA$490-$K$490)),'PV Adoption'!W$4*(1/(1-'General Inputs'!$C$10))*$J1837*1000*$I1837,ABS(($F1837-$E1837)*(1+$J129)^(AA$490-$K$490)))</f>
        <v>0</v>
      </c>
      <c r="AB1837" s="357">
        <f>IF('PV Adoption'!X$4*(1/(1-'General Inputs'!$C$10))*$J1837*1000*$I1837 &lt;= ABS(($F1837-$E1837)*(1+$J129)^(AB$490-$K$490)),'PV Adoption'!X$4*(1/(1-'General Inputs'!$C$10))*$J1837*1000*$I1837,ABS(($F1837-$E1837)*(1+$J129)^(AB$490-$K$490)))</f>
        <v>0</v>
      </c>
      <c r="AC1837" s="357">
        <f>IF('PV Adoption'!Y$4*(1/(1-'General Inputs'!$C$10))*$J1837*1000*$I1837 &lt;= ABS(($F1837-$E1837)*(1+$J129)^(AC$490-$K$490)),'PV Adoption'!Y$4*(1/(1-'General Inputs'!$C$10))*$J1837*1000*$I1837,ABS(($F1837-$E1837)*(1+$J129)^(AC$490-$K$490)))</f>
        <v>0</v>
      </c>
      <c r="AD1837" s="357">
        <f>IF('PV Adoption'!Z$4*(1/(1-'General Inputs'!$C$10))*$J1837*1000*$I1837 &lt;= ABS(($F1837-$E1837)*(1+$J129)^(AD$490-$K$490)),'PV Adoption'!Z$4*(1/(1-'General Inputs'!$C$10))*$J1837*1000*$I1837,ABS(($F1837-$E1837)*(1+$J129)^(AD$490-$K$490)))</f>
        <v>0</v>
      </c>
      <c r="AE1837" s="357">
        <f>IF('PV Adoption'!AA$4*(1/(1-'General Inputs'!$C$10))*$J1837*1000*$I1837 &lt;= ABS(($F1837-$E1837)*(1+$J129)^(AE$490-$K$490)),'PV Adoption'!AA$4*(1/(1-'General Inputs'!$C$10))*$J1837*1000*$I1837,ABS(($F1837-$E1837)*(1+$J129)^(AE$490-$K$490)))</f>
        <v>0</v>
      </c>
      <c r="AF1837" s="357">
        <f>IF('PV Adoption'!AB$4*(1/(1-'General Inputs'!$C$10))*$J1837*1000*$I1837 &lt;= ABS(($F1837-$E1837)*(1+$J129)^(AF$490-$K$490)),'PV Adoption'!AB$4*(1/(1-'General Inputs'!$C$10))*$J1837*1000*$I1837,ABS(($F1837-$E1837)*(1+$J129)^(AF$490-$K$490)))</f>
        <v>0</v>
      </c>
      <c r="AG1837" s="357">
        <f>IF('PV Adoption'!AC$4*(1/(1-'General Inputs'!$C$10))*$J1837*1000*$I1837 &lt;= ABS(($F1837-$E1837)*(1+$J129)^(AG$490-$K$490)),'PV Adoption'!AC$4*(1/(1-'General Inputs'!$C$10))*$J1837*1000*$I1837,ABS(($F1837-$E1837)*(1+$J129)^(AG$490-$K$490)))</f>
        <v>0</v>
      </c>
      <c r="AH1837" s="357">
        <f>IF('PV Adoption'!AD$4*(1/(1-'General Inputs'!$C$10))*$J1837*1000*$I1837 &lt;= ABS(($F1837-$E1837)*(1+$J129)^(AH$490-$K$490)),'PV Adoption'!AD$4*(1/(1-'General Inputs'!$C$10))*$J1837*1000*$I1837,ABS(($F1837-$E1837)*(1+$J129)^(AH$490-$K$490)))</f>
        <v>0</v>
      </c>
      <c r="AI1837" s="357">
        <f>IF('PV Adoption'!AE$4*(1/(1-'General Inputs'!$C$10))*$J1837*1000*$I1837 &lt;= ABS(($F1837-$E1837)*(1+$J129)^(AI$490-$K$490)),'PV Adoption'!AE$4*(1/(1-'General Inputs'!$C$10))*$J1837*1000*$I1837,ABS(($F1837-$E1837)*(1+$J129)^(AI$490-$K$490)))</f>
        <v>0</v>
      </c>
      <c r="AJ1837" s="357">
        <f>IF('PV Adoption'!AF$4*(1/(1-'General Inputs'!$C$10))*$J1837*1000*$I1837 &lt;= ABS(($F1837-$E1837)*(1+$J129)^(AJ$490-$K$490)),'PV Adoption'!AF$4*(1/(1-'General Inputs'!$C$10))*$J1837*1000*$I1837,ABS(($F1837-$E1837)*(1+$J129)^(AJ$490-$K$490)))</f>
        <v>0</v>
      </c>
      <c r="AK1837" s="357">
        <v>0</v>
      </c>
      <c r="AL1837" s="357">
        <v>0</v>
      </c>
      <c r="AM1837" s="357">
        <v>0</v>
      </c>
    </row>
    <row r="1838" spans="1:39" x14ac:dyDescent="0.25">
      <c r="A1838" s="353" t="s">
        <v>435</v>
      </c>
      <c r="B1838" s="353" t="s">
        <v>435</v>
      </c>
      <c r="C1838" s="441">
        <f t="shared" ref="C1838:H1838" si="1289">C130</f>
        <v>12500</v>
      </c>
      <c r="D1838" s="441"/>
      <c r="E1838" s="441"/>
      <c r="F1838" s="441"/>
      <c r="G1838" s="441"/>
      <c r="H1838" s="441">
        <f t="shared" si="1289"/>
        <v>0</v>
      </c>
      <c r="I1838" s="470">
        <f>IFERROR(VLOOKUP(B1838,Coincidence!$B$2:$E$242,4,FALSE)*IF($G1838="Winter",'General Inputs'!$C$25,'General Inputs'!$C$24),IF($G1838="Winter",'General Inputs'!$C$25,'General Inputs'!$C$24))</f>
        <v>0.52140604400000001</v>
      </c>
      <c r="J1838" s="466">
        <f>'Nameplate by Substation'!H130</f>
        <v>5.1681281846247245E-3</v>
      </c>
      <c r="K1838" s="357">
        <f>IF('PV Adoption'!G$4*(1/(1-'General Inputs'!$C$10))*$J1838*1000*$I1838 &lt;= ABS(($F1838-$E1838)*(1+$J130)^(K$490-$K$490)),'PV Adoption'!G$4*(1/(1-'General Inputs'!$C$10))*$J1838*1000*$I1838,ABS(($F1838-$E1838)*(1+$J130)^(K$490-$K$490)))</f>
        <v>0</v>
      </c>
      <c r="L1838" s="357">
        <f>IF('PV Adoption'!H$4*(1/(1-'General Inputs'!$C$10))*$J1838*1000*$I1838 &lt;= ABS(($F1838-$E1838)*(1+$J130)^(L$490-$K$490)),'PV Adoption'!H$4*(1/(1-'General Inputs'!$C$10))*$J1838*1000*$I1838,ABS(($F1838-$E1838)*(1+$J130)^(L$490-$K$490)))</f>
        <v>0</v>
      </c>
      <c r="M1838" s="357">
        <f>IF('PV Adoption'!I$4*(1/(1-'General Inputs'!$C$10))*$J1838*1000*$I1838 &lt;= ABS(($F1838-$E1838)*(1+$J130)^(M$490-$K$490)),'PV Adoption'!I$4*(1/(1-'General Inputs'!$C$10))*$J1838*1000*$I1838,ABS(($F1838-$E1838)*(1+$J130)^(M$490-$K$490)))</f>
        <v>0</v>
      </c>
      <c r="N1838" s="357">
        <f>IF('PV Adoption'!J$4*(1/(1-'General Inputs'!$C$10))*$J1838*1000*$I1838 &lt;= ABS(($F1838-$E1838)*(1+$J130)^(N$490-$K$490)),'PV Adoption'!J$4*(1/(1-'General Inputs'!$C$10))*$J1838*1000*$I1838,ABS(($F1838-$E1838)*(1+$J130)^(N$490-$K$490)))</f>
        <v>0</v>
      </c>
      <c r="O1838" s="357">
        <f>IF('PV Adoption'!K$4*(1/(1-'General Inputs'!$C$10))*$J1838*1000*$I1838 &lt;= ABS(($F1838-$E1838)*(1+$J130)^(O$490-$K$490)),'PV Adoption'!K$4*(1/(1-'General Inputs'!$C$10))*$J1838*1000*$I1838,ABS(($F1838-$E1838)*(1+$J130)^(O$490-$K$490)))</f>
        <v>0</v>
      </c>
      <c r="P1838" s="357">
        <f>IF('PV Adoption'!L$4*(1/(1-'General Inputs'!$C$10))*$J1838*1000*$I1838 &lt;= ABS(($F1838-$E1838)*(1+$J130)^(P$490-$K$490)),'PV Adoption'!L$4*(1/(1-'General Inputs'!$C$10))*$J1838*1000*$I1838,ABS(($F1838-$E1838)*(1+$J130)^(P$490-$K$490)))</f>
        <v>0</v>
      </c>
      <c r="Q1838" s="357">
        <f>IF('PV Adoption'!M$4*(1/(1-'General Inputs'!$C$10))*$J1838*1000*$I1838 &lt;= ABS(($F1838-$E1838)*(1+$J130)^(Q$490-$K$490)),'PV Adoption'!M$4*(1/(1-'General Inputs'!$C$10))*$J1838*1000*$I1838,ABS(($F1838-$E1838)*(1+$J130)^(Q$490-$K$490)))</f>
        <v>0</v>
      </c>
      <c r="R1838" s="357">
        <f>IF('PV Adoption'!N$4*(1/(1-'General Inputs'!$C$10))*$J1838*1000*$I1838 &lt;= ABS(($F1838-$E1838)*(1+$J130)^(R$490-$K$490)),'PV Adoption'!N$4*(1/(1-'General Inputs'!$C$10))*$J1838*1000*$I1838,ABS(($F1838-$E1838)*(1+$J130)^(R$490-$K$490)))</f>
        <v>0</v>
      </c>
      <c r="S1838" s="357">
        <f>IF('PV Adoption'!O$4*(1/(1-'General Inputs'!$C$10))*$J1838*1000*$I1838 &lt;= ABS(($F1838-$E1838)*(1+$J130)^(S$490-$K$490)),'PV Adoption'!O$4*(1/(1-'General Inputs'!$C$10))*$J1838*1000*$I1838,ABS(($F1838-$E1838)*(1+$J130)^(S$490-$K$490)))</f>
        <v>0</v>
      </c>
      <c r="T1838" s="357">
        <f>IF('PV Adoption'!P$4*(1/(1-'General Inputs'!$C$10))*$J1838*1000*$I1838 &lt;= ABS(($F1838-$E1838)*(1+$J130)^(T$490-$K$490)),'PV Adoption'!P$4*(1/(1-'General Inputs'!$C$10))*$J1838*1000*$I1838,ABS(($F1838-$E1838)*(1+$J130)^(T$490-$K$490)))</f>
        <v>0</v>
      </c>
      <c r="U1838" s="357">
        <f>IF('PV Adoption'!Q$4*(1/(1-'General Inputs'!$C$10))*$J1838*1000*$I1838 &lt;= ABS(($F1838-$E1838)*(1+$J130)^(U$490-$K$490)),'PV Adoption'!Q$4*(1/(1-'General Inputs'!$C$10))*$J1838*1000*$I1838,ABS(($F1838-$E1838)*(1+$J130)^(U$490-$K$490)))</f>
        <v>0</v>
      </c>
      <c r="V1838" s="357">
        <f>IF('PV Adoption'!R$4*(1/(1-'General Inputs'!$C$10))*$J1838*1000*$I1838 &lt;= ABS(($F1838-$E1838)*(1+$J130)^(V$490-$K$490)),'PV Adoption'!R$4*(1/(1-'General Inputs'!$C$10))*$J1838*1000*$I1838,ABS(($F1838-$E1838)*(1+$J130)^(V$490-$K$490)))</f>
        <v>0</v>
      </c>
      <c r="W1838" s="357">
        <f>IF('PV Adoption'!S$4*(1/(1-'General Inputs'!$C$10))*$J1838*1000*$I1838 &lt;= ABS(($F1838-$E1838)*(1+$J130)^(W$490-$K$490)),'PV Adoption'!S$4*(1/(1-'General Inputs'!$C$10))*$J1838*1000*$I1838,ABS(($F1838-$E1838)*(1+$J130)^(W$490-$K$490)))</f>
        <v>0</v>
      </c>
      <c r="X1838" s="357">
        <f>IF('PV Adoption'!T$4*(1/(1-'General Inputs'!$C$10))*$J1838*1000*$I1838 &lt;= ABS(($F1838-$E1838)*(1+$J130)^(X$490-$K$490)),'PV Adoption'!T$4*(1/(1-'General Inputs'!$C$10))*$J1838*1000*$I1838,ABS(($F1838-$E1838)*(1+$J130)^(X$490-$K$490)))</f>
        <v>0</v>
      </c>
      <c r="Y1838" s="357">
        <f>IF('PV Adoption'!U$4*(1/(1-'General Inputs'!$C$10))*$J1838*1000*$I1838 &lt;= ABS(($F1838-$E1838)*(1+$J130)^(Y$490-$K$490)),'PV Adoption'!U$4*(1/(1-'General Inputs'!$C$10))*$J1838*1000*$I1838,ABS(($F1838-$E1838)*(1+$J130)^(Y$490-$K$490)))</f>
        <v>0</v>
      </c>
      <c r="Z1838" s="357">
        <f>IF('PV Adoption'!V$4*(1/(1-'General Inputs'!$C$10))*$J1838*1000*$I1838 &lt;= ABS(($F1838-$E1838)*(1+$J130)^(Z$490-$K$490)),'PV Adoption'!V$4*(1/(1-'General Inputs'!$C$10))*$J1838*1000*$I1838,ABS(($F1838-$E1838)*(1+$J130)^(Z$490-$K$490)))</f>
        <v>0</v>
      </c>
      <c r="AA1838" s="357">
        <f>IF('PV Adoption'!W$4*(1/(1-'General Inputs'!$C$10))*$J1838*1000*$I1838 &lt;= ABS(($F1838-$E1838)*(1+$J130)^(AA$490-$K$490)),'PV Adoption'!W$4*(1/(1-'General Inputs'!$C$10))*$J1838*1000*$I1838,ABS(($F1838-$E1838)*(1+$J130)^(AA$490-$K$490)))</f>
        <v>0</v>
      </c>
      <c r="AB1838" s="357">
        <f>IF('PV Adoption'!X$4*(1/(1-'General Inputs'!$C$10))*$J1838*1000*$I1838 &lt;= ABS(($F1838-$E1838)*(1+$J130)^(AB$490-$K$490)),'PV Adoption'!X$4*(1/(1-'General Inputs'!$C$10))*$J1838*1000*$I1838,ABS(($F1838-$E1838)*(1+$J130)^(AB$490-$K$490)))</f>
        <v>0</v>
      </c>
      <c r="AC1838" s="357">
        <f>IF('PV Adoption'!Y$4*(1/(1-'General Inputs'!$C$10))*$J1838*1000*$I1838 &lt;= ABS(($F1838-$E1838)*(1+$J130)^(AC$490-$K$490)),'PV Adoption'!Y$4*(1/(1-'General Inputs'!$C$10))*$J1838*1000*$I1838,ABS(($F1838-$E1838)*(1+$J130)^(AC$490-$K$490)))</f>
        <v>0</v>
      </c>
      <c r="AD1838" s="357">
        <f>IF('PV Adoption'!Z$4*(1/(1-'General Inputs'!$C$10))*$J1838*1000*$I1838 &lt;= ABS(($F1838-$E1838)*(1+$J130)^(AD$490-$K$490)),'PV Adoption'!Z$4*(1/(1-'General Inputs'!$C$10))*$J1838*1000*$I1838,ABS(($F1838-$E1838)*(1+$J130)^(AD$490-$K$490)))</f>
        <v>0</v>
      </c>
      <c r="AE1838" s="357">
        <f>IF('PV Adoption'!AA$4*(1/(1-'General Inputs'!$C$10))*$J1838*1000*$I1838 &lt;= ABS(($F1838-$E1838)*(1+$J130)^(AE$490-$K$490)),'PV Adoption'!AA$4*(1/(1-'General Inputs'!$C$10))*$J1838*1000*$I1838,ABS(($F1838-$E1838)*(1+$J130)^(AE$490-$K$490)))</f>
        <v>0</v>
      </c>
      <c r="AF1838" s="357">
        <f>IF('PV Adoption'!AB$4*(1/(1-'General Inputs'!$C$10))*$J1838*1000*$I1838 &lt;= ABS(($F1838-$E1838)*(1+$J130)^(AF$490-$K$490)),'PV Adoption'!AB$4*(1/(1-'General Inputs'!$C$10))*$J1838*1000*$I1838,ABS(($F1838-$E1838)*(1+$J130)^(AF$490-$K$490)))</f>
        <v>0</v>
      </c>
      <c r="AG1838" s="357">
        <f>IF('PV Adoption'!AC$4*(1/(1-'General Inputs'!$C$10))*$J1838*1000*$I1838 &lt;= ABS(($F1838-$E1838)*(1+$J130)^(AG$490-$K$490)),'PV Adoption'!AC$4*(1/(1-'General Inputs'!$C$10))*$J1838*1000*$I1838,ABS(($F1838-$E1838)*(1+$J130)^(AG$490-$K$490)))</f>
        <v>0</v>
      </c>
      <c r="AH1838" s="357">
        <f>IF('PV Adoption'!AD$4*(1/(1-'General Inputs'!$C$10))*$J1838*1000*$I1838 &lt;= ABS(($F1838-$E1838)*(1+$J130)^(AH$490-$K$490)),'PV Adoption'!AD$4*(1/(1-'General Inputs'!$C$10))*$J1838*1000*$I1838,ABS(($F1838-$E1838)*(1+$J130)^(AH$490-$K$490)))</f>
        <v>0</v>
      </c>
      <c r="AI1838" s="357">
        <f>IF('PV Adoption'!AE$4*(1/(1-'General Inputs'!$C$10))*$J1838*1000*$I1838 &lt;= ABS(($F1838-$E1838)*(1+$J130)^(AI$490-$K$490)),'PV Adoption'!AE$4*(1/(1-'General Inputs'!$C$10))*$J1838*1000*$I1838,ABS(($F1838-$E1838)*(1+$J130)^(AI$490-$K$490)))</f>
        <v>0</v>
      </c>
      <c r="AJ1838" s="357">
        <f>IF('PV Adoption'!AF$4*(1/(1-'General Inputs'!$C$10))*$J1838*1000*$I1838 &lt;= ABS(($F1838-$E1838)*(1+$J130)^(AJ$490-$K$490)),'PV Adoption'!AF$4*(1/(1-'General Inputs'!$C$10))*$J1838*1000*$I1838,ABS(($F1838-$E1838)*(1+$J130)^(AJ$490-$K$490)))</f>
        <v>0</v>
      </c>
      <c r="AK1838" s="357">
        <v>818.28188812899839</v>
      </c>
      <c r="AL1838" s="357">
        <v>819.66297253341611</v>
      </c>
      <c r="AM1838" s="357">
        <v>814.81641622589621</v>
      </c>
    </row>
    <row r="1839" spans="1:39" x14ac:dyDescent="0.25">
      <c r="A1839" s="353" t="s">
        <v>397</v>
      </c>
      <c r="B1839" s="353" t="s">
        <v>398</v>
      </c>
      <c r="C1839" s="441">
        <f t="shared" ref="C1839:H1839" si="1290">C131</f>
        <v>10500</v>
      </c>
      <c r="D1839" s="441"/>
      <c r="E1839" s="441"/>
      <c r="F1839" s="441"/>
      <c r="G1839" s="441"/>
      <c r="H1839" s="441">
        <f t="shared" si="1290"/>
        <v>0</v>
      </c>
      <c r="I1839" s="470">
        <f>IFERROR(VLOOKUP(B1839,Coincidence!$B$2:$E$242,4,FALSE)*IF($G1839="Winter",'General Inputs'!$C$25,'General Inputs'!$C$24),IF($G1839="Winter",'General Inputs'!$C$25,'General Inputs'!$C$24))</f>
        <v>0.52140604400000001</v>
      </c>
      <c r="J1839" s="466">
        <f>'Nameplate by Substation'!H131</f>
        <v>5.1559204369298721E-3</v>
      </c>
      <c r="K1839" s="357">
        <f>IF('PV Adoption'!G$4*(1/(1-'General Inputs'!$C$10))*$J1839*1000*$I1839 &lt;= ABS(($F1839-$E1839)*(1+$J131)^(K$490-$K$490)),'PV Adoption'!G$4*(1/(1-'General Inputs'!$C$10))*$J1839*1000*$I1839,ABS(($F1839-$E1839)*(1+$J131)^(K$490-$K$490)))</f>
        <v>0</v>
      </c>
      <c r="L1839" s="357">
        <f>IF('PV Adoption'!H$4*(1/(1-'General Inputs'!$C$10))*$J1839*1000*$I1839 &lt;= ABS(($F1839-$E1839)*(1+$J131)^(L$490-$K$490)),'PV Adoption'!H$4*(1/(1-'General Inputs'!$C$10))*$J1839*1000*$I1839,ABS(($F1839-$E1839)*(1+$J131)^(L$490-$K$490)))</f>
        <v>0</v>
      </c>
      <c r="M1839" s="357">
        <f>IF('PV Adoption'!I$4*(1/(1-'General Inputs'!$C$10))*$J1839*1000*$I1839 &lt;= ABS(($F1839-$E1839)*(1+$J131)^(M$490-$K$490)),'PV Adoption'!I$4*(1/(1-'General Inputs'!$C$10))*$J1839*1000*$I1839,ABS(($F1839-$E1839)*(1+$J131)^(M$490-$K$490)))</f>
        <v>0</v>
      </c>
      <c r="N1839" s="357">
        <f>IF('PV Adoption'!J$4*(1/(1-'General Inputs'!$C$10))*$J1839*1000*$I1839 &lt;= ABS(($F1839-$E1839)*(1+$J131)^(N$490-$K$490)),'PV Adoption'!J$4*(1/(1-'General Inputs'!$C$10))*$J1839*1000*$I1839,ABS(($F1839-$E1839)*(1+$J131)^(N$490-$K$490)))</f>
        <v>0</v>
      </c>
      <c r="O1839" s="357">
        <f>IF('PV Adoption'!K$4*(1/(1-'General Inputs'!$C$10))*$J1839*1000*$I1839 &lt;= ABS(($F1839-$E1839)*(1+$J131)^(O$490-$K$490)),'PV Adoption'!K$4*(1/(1-'General Inputs'!$C$10))*$J1839*1000*$I1839,ABS(($F1839-$E1839)*(1+$J131)^(O$490-$K$490)))</f>
        <v>0</v>
      </c>
      <c r="P1839" s="357">
        <f>IF('PV Adoption'!L$4*(1/(1-'General Inputs'!$C$10))*$J1839*1000*$I1839 &lt;= ABS(($F1839-$E1839)*(1+$J131)^(P$490-$K$490)),'PV Adoption'!L$4*(1/(1-'General Inputs'!$C$10))*$J1839*1000*$I1839,ABS(($F1839-$E1839)*(1+$J131)^(P$490-$K$490)))</f>
        <v>0</v>
      </c>
      <c r="Q1839" s="357">
        <f>IF('PV Adoption'!M$4*(1/(1-'General Inputs'!$C$10))*$J1839*1000*$I1839 &lt;= ABS(($F1839-$E1839)*(1+$J131)^(Q$490-$K$490)),'PV Adoption'!M$4*(1/(1-'General Inputs'!$C$10))*$J1839*1000*$I1839,ABS(($F1839-$E1839)*(1+$J131)^(Q$490-$K$490)))</f>
        <v>0</v>
      </c>
      <c r="R1839" s="357">
        <f>IF('PV Adoption'!N$4*(1/(1-'General Inputs'!$C$10))*$J1839*1000*$I1839 &lt;= ABS(($F1839-$E1839)*(1+$J131)^(R$490-$K$490)),'PV Adoption'!N$4*(1/(1-'General Inputs'!$C$10))*$J1839*1000*$I1839,ABS(($F1839-$E1839)*(1+$J131)^(R$490-$K$490)))</f>
        <v>0</v>
      </c>
      <c r="S1839" s="357">
        <f>IF('PV Adoption'!O$4*(1/(1-'General Inputs'!$C$10))*$J1839*1000*$I1839 &lt;= ABS(($F1839-$E1839)*(1+$J131)^(S$490-$K$490)),'PV Adoption'!O$4*(1/(1-'General Inputs'!$C$10))*$J1839*1000*$I1839,ABS(($F1839-$E1839)*(1+$J131)^(S$490-$K$490)))</f>
        <v>0</v>
      </c>
      <c r="T1839" s="357">
        <f>IF('PV Adoption'!P$4*(1/(1-'General Inputs'!$C$10))*$J1839*1000*$I1839 &lt;= ABS(($F1839-$E1839)*(1+$J131)^(T$490-$K$490)),'PV Adoption'!P$4*(1/(1-'General Inputs'!$C$10))*$J1839*1000*$I1839,ABS(($F1839-$E1839)*(1+$J131)^(T$490-$K$490)))</f>
        <v>0</v>
      </c>
      <c r="U1839" s="357">
        <f>IF('PV Adoption'!Q$4*(1/(1-'General Inputs'!$C$10))*$J1839*1000*$I1839 &lt;= ABS(($F1839-$E1839)*(1+$J131)^(U$490-$K$490)),'PV Adoption'!Q$4*(1/(1-'General Inputs'!$C$10))*$J1839*1000*$I1839,ABS(($F1839-$E1839)*(1+$J131)^(U$490-$K$490)))</f>
        <v>0</v>
      </c>
      <c r="V1839" s="357">
        <f>IF('PV Adoption'!R$4*(1/(1-'General Inputs'!$C$10))*$J1839*1000*$I1839 &lt;= ABS(($F1839-$E1839)*(1+$J131)^(V$490-$K$490)),'PV Adoption'!R$4*(1/(1-'General Inputs'!$C$10))*$J1839*1000*$I1839,ABS(($F1839-$E1839)*(1+$J131)^(V$490-$K$490)))</f>
        <v>0</v>
      </c>
      <c r="W1839" s="357">
        <f>IF('PV Adoption'!S$4*(1/(1-'General Inputs'!$C$10))*$J1839*1000*$I1839 &lt;= ABS(($F1839-$E1839)*(1+$J131)^(W$490-$K$490)),'PV Adoption'!S$4*(1/(1-'General Inputs'!$C$10))*$J1839*1000*$I1839,ABS(($F1839-$E1839)*(1+$J131)^(W$490-$K$490)))</f>
        <v>0</v>
      </c>
      <c r="X1839" s="357">
        <f>IF('PV Adoption'!T$4*(1/(1-'General Inputs'!$C$10))*$J1839*1000*$I1839 &lt;= ABS(($F1839-$E1839)*(1+$J131)^(X$490-$K$490)),'PV Adoption'!T$4*(1/(1-'General Inputs'!$C$10))*$J1839*1000*$I1839,ABS(($F1839-$E1839)*(1+$J131)^(X$490-$K$490)))</f>
        <v>0</v>
      </c>
      <c r="Y1839" s="357">
        <f>IF('PV Adoption'!U$4*(1/(1-'General Inputs'!$C$10))*$J1839*1000*$I1839 &lt;= ABS(($F1839-$E1839)*(1+$J131)^(Y$490-$K$490)),'PV Adoption'!U$4*(1/(1-'General Inputs'!$C$10))*$J1839*1000*$I1839,ABS(($F1839-$E1839)*(1+$J131)^(Y$490-$K$490)))</f>
        <v>0</v>
      </c>
      <c r="Z1839" s="357">
        <f>IF('PV Adoption'!V$4*(1/(1-'General Inputs'!$C$10))*$J1839*1000*$I1839 &lt;= ABS(($F1839-$E1839)*(1+$J131)^(Z$490-$K$490)),'PV Adoption'!V$4*(1/(1-'General Inputs'!$C$10))*$J1839*1000*$I1839,ABS(($F1839-$E1839)*(1+$J131)^(Z$490-$K$490)))</f>
        <v>0</v>
      </c>
      <c r="AA1839" s="357">
        <f>IF('PV Adoption'!W$4*(1/(1-'General Inputs'!$C$10))*$J1839*1000*$I1839 &lt;= ABS(($F1839-$E1839)*(1+$J131)^(AA$490-$K$490)),'PV Adoption'!W$4*(1/(1-'General Inputs'!$C$10))*$J1839*1000*$I1839,ABS(($F1839-$E1839)*(1+$J131)^(AA$490-$K$490)))</f>
        <v>0</v>
      </c>
      <c r="AB1839" s="357">
        <f>IF('PV Adoption'!X$4*(1/(1-'General Inputs'!$C$10))*$J1839*1000*$I1839 &lt;= ABS(($F1839-$E1839)*(1+$J131)^(AB$490-$K$490)),'PV Adoption'!X$4*(1/(1-'General Inputs'!$C$10))*$J1839*1000*$I1839,ABS(($F1839-$E1839)*(1+$J131)^(AB$490-$K$490)))</f>
        <v>0</v>
      </c>
      <c r="AC1839" s="357">
        <f>IF('PV Adoption'!Y$4*(1/(1-'General Inputs'!$C$10))*$J1839*1000*$I1839 &lt;= ABS(($F1839-$E1839)*(1+$J131)^(AC$490-$K$490)),'PV Adoption'!Y$4*(1/(1-'General Inputs'!$C$10))*$J1839*1000*$I1839,ABS(($F1839-$E1839)*(1+$J131)^(AC$490-$K$490)))</f>
        <v>0</v>
      </c>
      <c r="AD1839" s="357">
        <f>IF('PV Adoption'!Z$4*(1/(1-'General Inputs'!$C$10))*$J1839*1000*$I1839 &lt;= ABS(($F1839-$E1839)*(1+$J131)^(AD$490-$K$490)),'PV Adoption'!Z$4*(1/(1-'General Inputs'!$C$10))*$J1839*1000*$I1839,ABS(($F1839-$E1839)*(1+$J131)^(AD$490-$K$490)))</f>
        <v>0</v>
      </c>
      <c r="AE1839" s="357">
        <f>IF('PV Adoption'!AA$4*(1/(1-'General Inputs'!$C$10))*$J1839*1000*$I1839 &lt;= ABS(($F1839-$E1839)*(1+$J131)^(AE$490-$K$490)),'PV Adoption'!AA$4*(1/(1-'General Inputs'!$C$10))*$J1839*1000*$I1839,ABS(($F1839-$E1839)*(1+$J131)^(AE$490-$K$490)))</f>
        <v>0</v>
      </c>
      <c r="AF1839" s="357">
        <f>IF('PV Adoption'!AB$4*(1/(1-'General Inputs'!$C$10))*$J1839*1000*$I1839 &lt;= ABS(($F1839-$E1839)*(1+$J131)^(AF$490-$K$490)),'PV Adoption'!AB$4*(1/(1-'General Inputs'!$C$10))*$J1839*1000*$I1839,ABS(($F1839-$E1839)*(1+$J131)^(AF$490-$K$490)))</f>
        <v>0</v>
      </c>
      <c r="AG1839" s="357">
        <f>IF('PV Adoption'!AC$4*(1/(1-'General Inputs'!$C$10))*$J1839*1000*$I1839 &lt;= ABS(($F1839-$E1839)*(1+$J131)^(AG$490-$K$490)),'PV Adoption'!AC$4*(1/(1-'General Inputs'!$C$10))*$J1839*1000*$I1839,ABS(($F1839-$E1839)*(1+$J131)^(AG$490-$K$490)))</f>
        <v>0</v>
      </c>
      <c r="AH1839" s="357">
        <f>IF('PV Adoption'!AD$4*(1/(1-'General Inputs'!$C$10))*$J1839*1000*$I1839 &lt;= ABS(($F1839-$E1839)*(1+$J131)^(AH$490-$K$490)),'PV Adoption'!AD$4*(1/(1-'General Inputs'!$C$10))*$J1839*1000*$I1839,ABS(($F1839-$E1839)*(1+$J131)^(AH$490-$K$490)))</f>
        <v>0</v>
      </c>
      <c r="AI1839" s="357">
        <f>IF('PV Adoption'!AE$4*(1/(1-'General Inputs'!$C$10))*$J1839*1000*$I1839 &lt;= ABS(($F1839-$E1839)*(1+$J131)^(AI$490-$K$490)),'PV Adoption'!AE$4*(1/(1-'General Inputs'!$C$10))*$J1839*1000*$I1839,ABS(($F1839-$E1839)*(1+$J131)^(AI$490-$K$490)))</f>
        <v>0</v>
      </c>
      <c r="AJ1839" s="357">
        <f>IF('PV Adoption'!AF$4*(1/(1-'General Inputs'!$C$10))*$J1839*1000*$I1839 &lt;= ABS(($F1839-$E1839)*(1+$J131)^(AJ$490-$K$490)),'PV Adoption'!AF$4*(1/(1-'General Inputs'!$C$10))*$J1839*1000*$I1839,ABS(($F1839-$E1839)*(1+$J131)^(AJ$490-$K$490)))</f>
        <v>0</v>
      </c>
      <c r="AK1839" s="357">
        <v>278.23576913898449</v>
      </c>
      <c r="AL1839" s="357">
        <v>275.55136939951211</v>
      </c>
      <c r="AM1839" s="357">
        <v>272.89286856579008</v>
      </c>
    </row>
    <row r="1840" spans="1:39" x14ac:dyDescent="0.25">
      <c r="A1840" s="353" t="s">
        <v>365</v>
      </c>
      <c r="B1840" s="353" t="s">
        <v>366</v>
      </c>
      <c r="C1840" s="441">
        <f t="shared" ref="C1840:H1840" si="1291">C132</f>
        <v>20000</v>
      </c>
      <c r="D1840" s="441"/>
      <c r="E1840" s="441"/>
      <c r="F1840" s="441"/>
      <c r="G1840" s="441"/>
      <c r="H1840" s="441">
        <f t="shared" si="1291"/>
        <v>0</v>
      </c>
      <c r="I1840" s="470">
        <f>IFERROR(VLOOKUP(B1840,Coincidence!$B$2:$E$242,4,FALSE)*IF($G1840="Winter",'General Inputs'!$C$25,'General Inputs'!$C$24),IF($G1840="Winter",'General Inputs'!$C$25,'General Inputs'!$C$24))</f>
        <v>0.52140604400000001</v>
      </c>
      <c r="J1840" s="466">
        <f>'Nameplate by Substation'!H132</f>
        <v>1.0864338433294003E-2</v>
      </c>
      <c r="K1840" s="357">
        <f>IF('PV Adoption'!G$4*(1/(1-'General Inputs'!$C$10))*$J1840*1000*$I1840 &lt;= ABS(($F1840-$E1840)*(1+$J132)^(K$490-$K$490)),'PV Adoption'!G$4*(1/(1-'General Inputs'!$C$10))*$J1840*1000*$I1840,ABS(($F1840-$E1840)*(1+$J132)^(K$490-$K$490)))</f>
        <v>0</v>
      </c>
      <c r="L1840" s="357">
        <f>IF('PV Adoption'!H$4*(1/(1-'General Inputs'!$C$10))*$J1840*1000*$I1840 &lt;= ABS(($F1840-$E1840)*(1+$J132)^(L$490-$K$490)),'PV Adoption'!H$4*(1/(1-'General Inputs'!$C$10))*$J1840*1000*$I1840,ABS(($F1840-$E1840)*(1+$J132)^(L$490-$K$490)))</f>
        <v>0</v>
      </c>
      <c r="M1840" s="357">
        <f>IF('PV Adoption'!I$4*(1/(1-'General Inputs'!$C$10))*$J1840*1000*$I1840 &lt;= ABS(($F1840-$E1840)*(1+$J132)^(M$490-$K$490)),'PV Adoption'!I$4*(1/(1-'General Inputs'!$C$10))*$J1840*1000*$I1840,ABS(($F1840-$E1840)*(1+$J132)^(M$490-$K$490)))</f>
        <v>0</v>
      </c>
      <c r="N1840" s="357">
        <f>IF('PV Adoption'!J$4*(1/(1-'General Inputs'!$C$10))*$J1840*1000*$I1840 &lt;= ABS(($F1840-$E1840)*(1+$J132)^(N$490-$K$490)),'PV Adoption'!J$4*(1/(1-'General Inputs'!$C$10))*$J1840*1000*$I1840,ABS(($F1840-$E1840)*(1+$J132)^(N$490-$K$490)))</f>
        <v>0</v>
      </c>
      <c r="O1840" s="357">
        <f>IF('PV Adoption'!K$4*(1/(1-'General Inputs'!$C$10))*$J1840*1000*$I1840 &lt;= ABS(($F1840-$E1840)*(1+$J132)^(O$490-$K$490)),'PV Adoption'!K$4*(1/(1-'General Inputs'!$C$10))*$J1840*1000*$I1840,ABS(($F1840-$E1840)*(1+$J132)^(O$490-$K$490)))</f>
        <v>0</v>
      </c>
      <c r="P1840" s="357">
        <f>IF('PV Adoption'!L$4*(1/(1-'General Inputs'!$C$10))*$J1840*1000*$I1840 &lt;= ABS(($F1840-$E1840)*(1+$J132)^(P$490-$K$490)),'PV Adoption'!L$4*(1/(1-'General Inputs'!$C$10))*$J1840*1000*$I1840,ABS(($F1840-$E1840)*(1+$J132)^(P$490-$K$490)))</f>
        <v>0</v>
      </c>
      <c r="Q1840" s="357">
        <f>IF('PV Adoption'!M$4*(1/(1-'General Inputs'!$C$10))*$J1840*1000*$I1840 &lt;= ABS(($F1840-$E1840)*(1+$J132)^(Q$490-$K$490)),'PV Adoption'!M$4*(1/(1-'General Inputs'!$C$10))*$J1840*1000*$I1840,ABS(($F1840-$E1840)*(1+$J132)^(Q$490-$K$490)))</f>
        <v>0</v>
      </c>
      <c r="R1840" s="357">
        <f>IF('PV Adoption'!N$4*(1/(1-'General Inputs'!$C$10))*$J1840*1000*$I1840 &lt;= ABS(($F1840-$E1840)*(1+$J132)^(R$490-$K$490)),'PV Adoption'!N$4*(1/(1-'General Inputs'!$C$10))*$J1840*1000*$I1840,ABS(($F1840-$E1840)*(1+$J132)^(R$490-$K$490)))</f>
        <v>0</v>
      </c>
      <c r="S1840" s="357">
        <f>IF('PV Adoption'!O$4*(1/(1-'General Inputs'!$C$10))*$J1840*1000*$I1840 &lt;= ABS(($F1840-$E1840)*(1+$J132)^(S$490-$K$490)),'PV Adoption'!O$4*(1/(1-'General Inputs'!$C$10))*$J1840*1000*$I1840,ABS(($F1840-$E1840)*(1+$J132)^(S$490-$K$490)))</f>
        <v>0</v>
      </c>
      <c r="T1840" s="357">
        <f>IF('PV Adoption'!P$4*(1/(1-'General Inputs'!$C$10))*$J1840*1000*$I1840 &lt;= ABS(($F1840-$E1840)*(1+$J132)^(T$490-$K$490)),'PV Adoption'!P$4*(1/(1-'General Inputs'!$C$10))*$J1840*1000*$I1840,ABS(($F1840-$E1840)*(1+$J132)^(T$490-$K$490)))</f>
        <v>0</v>
      </c>
      <c r="U1840" s="357">
        <f>IF('PV Adoption'!Q$4*(1/(1-'General Inputs'!$C$10))*$J1840*1000*$I1840 &lt;= ABS(($F1840-$E1840)*(1+$J132)^(U$490-$K$490)),'PV Adoption'!Q$4*(1/(1-'General Inputs'!$C$10))*$J1840*1000*$I1840,ABS(($F1840-$E1840)*(1+$J132)^(U$490-$K$490)))</f>
        <v>0</v>
      </c>
      <c r="V1840" s="357">
        <f>IF('PV Adoption'!R$4*(1/(1-'General Inputs'!$C$10))*$J1840*1000*$I1840 &lt;= ABS(($F1840-$E1840)*(1+$J132)^(V$490-$K$490)),'PV Adoption'!R$4*(1/(1-'General Inputs'!$C$10))*$J1840*1000*$I1840,ABS(($F1840-$E1840)*(1+$J132)^(V$490-$K$490)))</f>
        <v>0</v>
      </c>
      <c r="W1840" s="357">
        <f>IF('PV Adoption'!S$4*(1/(1-'General Inputs'!$C$10))*$J1840*1000*$I1840 &lt;= ABS(($F1840-$E1840)*(1+$J132)^(W$490-$K$490)),'PV Adoption'!S$4*(1/(1-'General Inputs'!$C$10))*$J1840*1000*$I1840,ABS(($F1840-$E1840)*(1+$J132)^(W$490-$K$490)))</f>
        <v>0</v>
      </c>
      <c r="X1840" s="357">
        <f>IF('PV Adoption'!T$4*(1/(1-'General Inputs'!$C$10))*$J1840*1000*$I1840 &lt;= ABS(($F1840-$E1840)*(1+$J132)^(X$490-$K$490)),'PV Adoption'!T$4*(1/(1-'General Inputs'!$C$10))*$J1840*1000*$I1840,ABS(($F1840-$E1840)*(1+$J132)^(X$490-$K$490)))</f>
        <v>0</v>
      </c>
      <c r="Y1840" s="357">
        <f>IF('PV Adoption'!U$4*(1/(1-'General Inputs'!$C$10))*$J1840*1000*$I1840 &lt;= ABS(($F1840-$E1840)*(1+$J132)^(Y$490-$K$490)),'PV Adoption'!U$4*(1/(1-'General Inputs'!$C$10))*$J1840*1000*$I1840,ABS(($F1840-$E1840)*(1+$J132)^(Y$490-$K$490)))</f>
        <v>0</v>
      </c>
      <c r="Z1840" s="357">
        <f>IF('PV Adoption'!V$4*(1/(1-'General Inputs'!$C$10))*$J1840*1000*$I1840 &lt;= ABS(($F1840-$E1840)*(1+$J132)^(Z$490-$K$490)),'PV Adoption'!V$4*(1/(1-'General Inputs'!$C$10))*$J1840*1000*$I1840,ABS(($F1840-$E1840)*(1+$J132)^(Z$490-$K$490)))</f>
        <v>0</v>
      </c>
      <c r="AA1840" s="357">
        <f>IF('PV Adoption'!W$4*(1/(1-'General Inputs'!$C$10))*$J1840*1000*$I1840 &lt;= ABS(($F1840-$E1840)*(1+$J132)^(AA$490-$K$490)),'PV Adoption'!W$4*(1/(1-'General Inputs'!$C$10))*$J1840*1000*$I1840,ABS(($F1840-$E1840)*(1+$J132)^(AA$490-$K$490)))</f>
        <v>0</v>
      </c>
      <c r="AB1840" s="357">
        <f>IF('PV Adoption'!X$4*(1/(1-'General Inputs'!$C$10))*$J1840*1000*$I1840 &lt;= ABS(($F1840-$E1840)*(1+$J132)^(AB$490-$K$490)),'PV Adoption'!X$4*(1/(1-'General Inputs'!$C$10))*$J1840*1000*$I1840,ABS(($F1840-$E1840)*(1+$J132)^(AB$490-$K$490)))</f>
        <v>0</v>
      </c>
      <c r="AC1840" s="357">
        <f>IF('PV Adoption'!Y$4*(1/(1-'General Inputs'!$C$10))*$J1840*1000*$I1840 &lt;= ABS(($F1840-$E1840)*(1+$J132)^(AC$490-$K$490)),'PV Adoption'!Y$4*(1/(1-'General Inputs'!$C$10))*$J1840*1000*$I1840,ABS(($F1840-$E1840)*(1+$J132)^(AC$490-$K$490)))</f>
        <v>0</v>
      </c>
      <c r="AD1840" s="357">
        <f>IF('PV Adoption'!Z$4*(1/(1-'General Inputs'!$C$10))*$J1840*1000*$I1840 &lt;= ABS(($F1840-$E1840)*(1+$J132)^(AD$490-$K$490)),'PV Adoption'!Z$4*(1/(1-'General Inputs'!$C$10))*$J1840*1000*$I1840,ABS(($F1840-$E1840)*(1+$J132)^(AD$490-$K$490)))</f>
        <v>0</v>
      </c>
      <c r="AE1840" s="357">
        <f>IF('PV Adoption'!AA$4*(1/(1-'General Inputs'!$C$10))*$J1840*1000*$I1840 &lt;= ABS(($F1840-$E1840)*(1+$J132)^(AE$490-$K$490)),'PV Adoption'!AA$4*(1/(1-'General Inputs'!$C$10))*$J1840*1000*$I1840,ABS(($F1840-$E1840)*(1+$J132)^(AE$490-$K$490)))</f>
        <v>0</v>
      </c>
      <c r="AF1840" s="357">
        <f>IF('PV Adoption'!AB$4*(1/(1-'General Inputs'!$C$10))*$J1840*1000*$I1840 &lt;= ABS(($F1840-$E1840)*(1+$J132)^(AF$490-$K$490)),'PV Adoption'!AB$4*(1/(1-'General Inputs'!$C$10))*$J1840*1000*$I1840,ABS(($F1840-$E1840)*(1+$J132)^(AF$490-$K$490)))</f>
        <v>0</v>
      </c>
      <c r="AG1840" s="357">
        <f>IF('PV Adoption'!AC$4*(1/(1-'General Inputs'!$C$10))*$J1840*1000*$I1840 &lt;= ABS(($F1840-$E1840)*(1+$J132)^(AG$490-$K$490)),'PV Adoption'!AC$4*(1/(1-'General Inputs'!$C$10))*$J1840*1000*$I1840,ABS(($F1840-$E1840)*(1+$J132)^(AG$490-$K$490)))</f>
        <v>0</v>
      </c>
      <c r="AH1840" s="357">
        <f>IF('PV Adoption'!AD$4*(1/(1-'General Inputs'!$C$10))*$J1840*1000*$I1840 &lt;= ABS(($F1840-$E1840)*(1+$J132)^(AH$490-$K$490)),'PV Adoption'!AD$4*(1/(1-'General Inputs'!$C$10))*$J1840*1000*$I1840,ABS(($F1840-$E1840)*(1+$J132)^(AH$490-$K$490)))</f>
        <v>0</v>
      </c>
      <c r="AI1840" s="357">
        <f>IF('PV Adoption'!AE$4*(1/(1-'General Inputs'!$C$10))*$J1840*1000*$I1840 &lt;= ABS(($F1840-$E1840)*(1+$J132)^(AI$490-$K$490)),'PV Adoption'!AE$4*(1/(1-'General Inputs'!$C$10))*$J1840*1000*$I1840,ABS(($F1840-$E1840)*(1+$J132)^(AI$490-$K$490)))</f>
        <v>0</v>
      </c>
      <c r="AJ1840" s="357">
        <f>IF('PV Adoption'!AF$4*(1/(1-'General Inputs'!$C$10))*$J1840*1000*$I1840 &lt;= ABS(($F1840-$E1840)*(1+$J132)^(AJ$490-$K$490)),'PV Adoption'!AF$4*(1/(1-'General Inputs'!$C$10))*$J1840*1000*$I1840,ABS(($F1840-$E1840)*(1+$J132)^(AJ$490-$K$490)))</f>
        <v>0</v>
      </c>
      <c r="AK1840" s="357">
        <v>1211.7295688503152</v>
      </c>
      <c r="AL1840" s="357">
        <v>1201.8240119259299</v>
      </c>
      <c r="AM1840" s="357">
        <v>1191.9994302129323</v>
      </c>
    </row>
    <row r="1841" spans="1:39" x14ac:dyDescent="0.25">
      <c r="A1841" s="353" t="s">
        <v>252</v>
      </c>
      <c r="B1841" s="353" t="s">
        <v>404</v>
      </c>
      <c r="C1841" s="441">
        <f t="shared" ref="C1841:H1841" si="1292">C133</f>
        <v>20000</v>
      </c>
      <c r="D1841" s="441"/>
      <c r="E1841" s="441"/>
      <c r="F1841" s="441"/>
      <c r="G1841" s="441"/>
      <c r="H1841" s="441">
        <f t="shared" si="1292"/>
        <v>0</v>
      </c>
      <c r="I1841" s="470">
        <f>IFERROR(VLOOKUP(B1841,Coincidence!$B$2:$E$242,4,FALSE)*IF($G1841="Winter",'General Inputs'!$C$25,'General Inputs'!$C$24),IF($G1841="Winter",'General Inputs'!$C$25,'General Inputs'!$C$24))</f>
        <v>0.52140604400000001</v>
      </c>
      <c r="J1841" s="466">
        <f>'Nameplate by Substation'!H133</f>
        <v>1.3190355590209505E-2</v>
      </c>
      <c r="K1841" s="357">
        <f>IF('PV Adoption'!G$4*(1/(1-'General Inputs'!$C$10))*$J1841*1000*$I1841 &lt;= ABS(($F1841-$E1841)*(1+$J133)^(K$490-$K$490)),'PV Adoption'!G$4*(1/(1-'General Inputs'!$C$10))*$J1841*1000*$I1841,ABS(($F1841-$E1841)*(1+$J133)^(K$490-$K$490)))</f>
        <v>0</v>
      </c>
      <c r="L1841" s="357">
        <f>IF('PV Adoption'!H$4*(1/(1-'General Inputs'!$C$10))*$J1841*1000*$I1841 &lt;= ABS(($F1841-$E1841)*(1+$J133)^(L$490-$K$490)),'PV Adoption'!H$4*(1/(1-'General Inputs'!$C$10))*$J1841*1000*$I1841,ABS(($F1841-$E1841)*(1+$J133)^(L$490-$K$490)))</f>
        <v>0</v>
      </c>
      <c r="M1841" s="357">
        <f>IF('PV Adoption'!I$4*(1/(1-'General Inputs'!$C$10))*$J1841*1000*$I1841 &lt;= ABS(($F1841-$E1841)*(1+$J133)^(M$490-$K$490)),'PV Adoption'!I$4*(1/(1-'General Inputs'!$C$10))*$J1841*1000*$I1841,ABS(($F1841-$E1841)*(1+$J133)^(M$490-$K$490)))</f>
        <v>0</v>
      </c>
      <c r="N1841" s="357">
        <f>IF('PV Adoption'!J$4*(1/(1-'General Inputs'!$C$10))*$J1841*1000*$I1841 &lt;= ABS(($F1841-$E1841)*(1+$J133)^(N$490-$K$490)),'PV Adoption'!J$4*(1/(1-'General Inputs'!$C$10))*$J1841*1000*$I1841,ABS(($F1841-$E1841)*(1+$J133)^(N$490-$K$490)))</f>
        <v>0</v>
      </c>
      <c r="O1841" s="357">
        <f>IF('PV Adoption'!K$4*(1/(1-'General Inputs'!$C$10))*$J1841*1000*$I1841 &lt;= ABS(($F1841-$E1841)*(1+$J133)^(O$490-$K$490)),'PV Adoption'!K$4*(1/(1-'General Inputs'!$C$10))*$J1841*1000*$I1841,ABS(($F1841-$E1841)*(1+$J133)^(O$490-$K$490)))</f>
        <v>0</v>
      </c>
      <c r="P1841" s="357">
        <f>IF('PV Adoption'!L$4*(1/(1-'General Inputs'!$C$10))*$J1841*1000*$I1841 &lt;= ABS(($F1841-$E1841)*(1+$J133)^(P$490-$K$490)),'PV Adoption'!L$4*(1/(1-'General Inputs'!$C$10))*$J1841*1000*$I1841,ABS(($F1841-$E1841)*(1+$J133)^(P$490-$K$490)))</f>
        <v>0</v>
      </c>
      <c r="Q1841" s="357">
        <f>IF('PV Adoption'!M$4*(1/(1-'General Inputs'!$C$10))*$J1841*1000*$I1841 &lt;= ABS(($F1841-$E1841)*(1+$J133)^(Q$490-$K$490)),'PV Adoption'!M$4*(1/(1-'General Inputs'!$C$10))*$J1841*1000*$I1841,ABS(($F1841-$E1841)*(1+$J133)^(Q$490-$K$490)))</f>
        <v>0</v>
      </c>
      <c r="R1841" s="357">
        <f>IF('PV Adoption'!N$4*(1/(1-'General Inputs'!$C$10))*$J1841*1000*$I1841 &lt;= ABS(($F1841-$E1841)*(1+$J133)^(R$490-$K$490)),'PV Adoption'!N$4*(1/(1-'General Inputs'!$C$10))*$J1841*1000*$I1841,ABS(($F1841-$E1841)*(1+$J133)^(R$490-$K$490)))</f>
        <v>0</v>
      </c>
      <c r="S1841" s="357">
        <f>IF('PV Adoption'!O$4*(1/(1-'General Inputs'!$C$10))*$J1841*1000*$I1841 &lt;= ABS(($F1841-$E1841)*(1+$J133)^(S$490-$K$490)),'PV Adoption'!O$4*(1/(1-'General Inputs'!$C$10))*$J1841*1000*$I1841,ABS(($F1841-$E1841)*(1+$J133)^(S$490-$K$490)))</f>
        <v>0</v>
      </c>
      <c r="T1841" s="357">
        <f>IF('PV Adoption'!P$4*(1/(1-'General Inputs'!$C$10))*$J1841*1000*$I1841 &lt;= ABS(($F1841-$E1841)*(1+$J133)^(T$490-$K$490)),'PV Adoption'!P$4*(1/(1-'General Inputs'!$C$10))*$J1841*1000*$I1841,ABS(($F1841-$E1841)*(1+$J133)^(T$490-$K$490)))</f>
        <v>0</v>
      </c>
      <c r="U1841" s="357">
        <f>IF('PV Adoption'!Q$4*(1/(1-'General Inputs'!$C$10))*$J1841*1000*$I1841 &lt;= ABS(($F1841-$E1841)*(1+$J133)^(U$490-$K$490)),'PV Adoption'!Q$4*(1/(1-'General Inputs'!$C$10))*$J1841*1000*$I1841,ABS(($F1841-$E1841)*(1+$J133)^(U$490-$K$490)))</f>
        <v>0</v>
      </c>
      <c r="V1841" s="357">
        <f>IF('PV Adoption'!R$4*(1/(1-'General Inputs'!$C$10))*$J1841*1000*$I1841 &lt;= ABS(($F1841-$E1841)*(1+$J133)^(V$490-$K$490)),'PV Adoption'!R$4*(1/(1-'General Inputs'!$C$10))*$J1841*1000*$I1841,ABS(($F1841-$E1841)*(1+$J133)^(V$490-$K$490)))</f>
        <v>0</v>
      </c>
      <c r="W1841" s="357">
        <f>IF('PV Adoption'!S$4*(1/(1-'General Inputs'!$C$10))*$J1841*1000*$I1841 &lt;= ABS(($F1841-$E1841)*(1+$J133)^(W$490-$K$490)),'PV Adoption'!S$4*(1/(1-'General Inputs'!$C$10))*$J1841*1000*$I1841,ABS(($F1841-$E1841)*(1+$J133)^(W$490-$K$490)))</f>
        <v>0</v>
      </c>
      <c r="X1841" s="357">
        <f>IF('PV Adoption'!T$4*(1/(1-'General Inputs'!$C$10))*$J1841*1000*$I1841 &lt;= ABS(($F1841-$E1841)*(1+$J133)^(X$490-$K$490)),'PV Adoption'!T$4*(1/(1-'General Inputs'!$C$10))*$J1841*1000*$I1841,ABS(($F1841-$E1841)*(1+$J133)^(X$490-$K$490)))</f>
        <v>0</v>
      </c>
      <c r="Y1841" s="357">
        <f>IF('PV Adoption'!U$4*(1/(1-'General Inputs'!$C$10))*$J1841*1000*$I1841 &lt;= ABS(($F1841-$E1841)*(1+$J133)^(Y$490-$K$490)),'PV Adoption'!U$4*(1/(1-'General Inputs'!$C$10))*$J1841*1000*$I1841,ABS(($F1841-$E1841)*(1+$J133)^(Y$490-$K$490)))</f>
        <v>0</v>
      </c>
      <c r="Z1841" s="357">
        <f>IF('PV Adoption'!V$4*(1/(1-'General Inputs'!$C$10))*$J1841*1000*$I1841 &lt;= ABS(($F1841-$E1841)*(1+$J133)^(Z$490-$K$490)),'PV Adoption'!V$4*(1/(1-'General Inputs'!$C$10))*$J1841*1000*$I1841,ABS(($F1841-$E1841)*(1+$J133)^(Z$490-$K$490)))</f>
        <v>0</v>
      </c>
      <c r="AA1841" s="357">
        <f>IF('PV Adoption'!W$4*(1/(1-'General Inputs'!$C$10))*$J1841*1000*$I1841 &lt;= ABS(($F1841-$E1841)*(1+$J133)^(AA$490-$K$490)),'PV Adoption'!W$4*(1/(1-'General Inputs'!$C$10))*$J1841*1000*$I1841,ABS(($F1841-$E1841)*(1+$J133)^(AA$490-$K$490)))</f>
        <v>0</v>
      </c>
      <c r="AB1841" s="357">
        <f>IF('PV Adoption'!X$4*(1/(1-'General Inputs'!$C$10))*$J1841*1000*$I1841 &lt;= ABS(($F1841-$E1841)*(1+$J133)^(AB$490-$K$490)),'PV Adoption'!X$4*(1/(1-'General Inputs'!$C$10))*$J1841*1000*$I1841,ABS(($F1841-$E1841)*(1+$J133)^(AB$490-$K$490)))</f>
        <v>0</v>
      </c>
      <c r="AC1841" s="357">
        <f>IF('PV Adoption'!Y$4*(1/(1-'General Inputs'!$C$10))*$J1841*1000*$I1841 &lt;= ABS(($F1841-$E1841)*(1+$J133)^(AC$490-$K$490)),'PV Adoption'!Y$4*(1/(1-'General Inputs'!$C$10))*$J1841*1000*$I1841,ABS(($F1841-$E1841)*(1+$J133)^(AC$490-$K$490)))</f>
        <v>0</v>
      </c>
      <c r="AD1841" s="357">
        <f>IF('PV Adoption'!Z$4*(1/(1-'General Inputs'!$C$10))*$J1841*1000*$I1841 &lt;= ABS(($F1841-$E1841)*(1+$J133)^(AD$490-$K$490)),'PV Adoption'!Z$4*(1/(1-'General Inputs'!$C$10))*$J1841*1000*$I1841,ABS(($F1841-$E1841)*(1+$J133)^(AD$490-$K$490)))</f>
        <v>0</v>
      </c>
      <c r="AE1841" s="357">
        <f>IF('PV Adoption'!AA$4*(1/(1-'General Inputs'!$C$10))*$J1841*1000*$I1841 &lt;= ABS(($F1841-$E1841)*(1+$J133)^(AE$490-$K$490)),'PV Adoption'!AA$4*(1/(1-'General Inputs'!$C$10))*$J1841*1000*$I1841,ABS(($F1841-$E1841)*(1+$J133)^(AE$490-$K$490)))</f>
        <v>0</v>
      </c>
      <c r="AF1841" s="357">
        <f>IF('PV Adoption'!AB$4*(1/(1-'General Inputs'!$C$10))*$J1841*1000*$I1841 &lt;= ABS(($F1841-$E1841)*(1+$J133)^(AF$490-$K$490)),'PV Adoption'!AB$4*(1/(1-'General Inputs'!$C$10))*$J1841*1000*$I1841,ABS(($F1841-$E1841)*(1+$J133)^(AF$490-$K$490)))</f>
        <v>0</v>
      </c>
      <c r="AG1841" s="357">
        <f>IF('PV Adoption'!AC$4*(1/(1-'General Inputs'!$C$10))*$J1841*1000*$I1841 &lt;= ABS(($F1841-$E1841)*(1+$J133)^(AG$490-$K$490)),'PV Adoption'!AC$4*(1/(1-'General Inputs'!$C$10))*$J1841*1000*$I1841,ABS(($F1841-$E1841)*(1+$J133)^(AG$490-$K$490)))</f>
        <v>0</v>
      </c>
      <c r="AH1841" s="357">
        <f>IF('PV Adoption'!AD$4*(1/(1-'General Inputs'!$C$10))*$J1841*1000*$I1841 &lt;= ABS(($F1841-$E1841)*(1+$J133)^(AH$490-$K$490)),'PV Adoption'!AD$4*(1/(1-'General Inputs'!$C$10))*$J1841*1000*$I1841,ABS(($F1841-$E1841)*(1+$J133)^(AH$490-$K$490)))</f>
        <v>0</v>
      </c>
      <c r="AI1841" s="357">
        <f>IF('PV Adoption'!AE$4*(1/(1-'General Inputs'!$C$10))*$J1841*1000*$I1841 &lt;= ABS(($F1841-$E1841)*(1+$J133)^(AI$490-$K$490)),'PV Adoption'!AE$4*(1/(1-'General Inputs'!$C$10))*$J1841*1000*$I1841,ABS(($F1841-$E1841)*(1+$J133)^(AI$490-$K$490)))</f>
        <v>0</v>
      </c>
      <c r="AJ1841" s="357">
        <f>IF('PV Adoption'!AF$4*(1/(1-'General Inputs'!$C$10))*$J1841*1000*$I1841 &lt;= ABS(($F1841-$E1841)*(1+$J133)^(AJ$490-$K$490)),'PV Adoption'!AF$4*(1/(1-'General Inputs'!$C$10))*$J1841*1000*$I1841,ABS(($F1841-$E1841)*(1+$J133)^(AJ$490-$K$490)))</f>
        <v>0</v>
      </c>
      <c r="AK1841" s="357">
        <v>0</v>
      </c>
      <c r="AL1841" s="357">
        <v>0</v>
      </c>
      <c r="AM1841" s="357">
        <v>0</v>
      </c>
    </row>
    <row r="1842" spans="1:39" x14ac:dyDescent="0.25">
      <c r="A1842" s="353" t="s">
        <v>252</v>
      </c>
      <c r="B1842" s="353" t="s">
        <v>392</v>
      </c>
      <c r="C1842" s="441">
        <f t="shared" ref="C1842:H1842" si="1293">C134</f>
        <v>42000</v>
      </c>
      <c r="D1842" s="441"/>
      <c r="E1842" s="441"/>
      <c r="F1842" s="441"/>
      <c r="G1842" s="441"/>
      <c r="H1842" s="441">
        <f t="shared" si="1293"/>
        <v>0</v>
      </c>
      <c r="I1842" s="470">
        <f>IFERROR(VLOOKUP(B1842,Coincidence!$B$2:$E$242,4,FALSE)*IF($G1842="Winter",'General Inputs'!$C$25,'General Inputs'!$C$24),IF($G1842="Winter",'General Inputs'!$C$25,'General Inputs'!$C$24))</f>
        <v>0.52140604400000001</v>
      </c>
      <c r="J1842" s="466">
        <f>'Nameplate by Substation'!H134</f>
        <v>5.930070881869612E-3</v>
      </c>
      <c r="K1842" s="357">
        <f>IF('PV Adoption'!G$4*(1/(1-'General Inputs'!$C$10))*$J1842*1000*$I1842 &lt;= ABS(($F1842-$E1842)*(1+$J134)^(K$490-$K$490)),'PV Adoption'!G$4*(1/(1-'General Inputs'!$C$10))*$J1842*1000*$I1842,ABS(($F1842-$E1842)*(1+$J134)^(K$490-$K$490)))</f>
        <v>0</v>
      </c>
      <c r="L1842" s="357">
        <f>IF('PV Adoption'!H$4*(1/(1-'General Inputs'!$C$10))*$J1842*1000*$I1842 &lt;= ABS(($F1842-$E1842)*(1+$J134)^(L$490-$K$490)),'PV Adoption'!H$4*(1/(1-'General Inputs'!$C$10))*$J1842*1000*$I1842,ABS(($F1842-$E1842)*(1+$J134)^(L$490-$K$490)))</f>
        <v>0</v>
      </c>
      <c r="M1842" s="357">
        <f>IF('PV Adoption'!I$4*(1/(1-'General Inputs'!$C$10))*$J1842*1000*$I1842 &lt;= ABS(($F1842-$E1842)*(1+$J134)^(M$490-$K$490)),'PV Adoption'!I$4*(1/(1-'General Inputs'!$C$10))*$J1842*1000*$I1842,ABS(($F1842-$E1842)*(1+$J134)^(M$490-$K$490)))</f>
        <v>0</v>
      </c>
      <c r="N1842" s="357">
        <f>IF('PV Adoption'!J$4*(1/(1-'General Inputs'!$C$10))*$J1842*1000*$I1842 &lt;= ABS(($F1842-$E1842)*(1+$J134)^(N$490-$K$490)),'PV Adoption'!J$4*(1/(1-'General Inputs'!$C$10))*$J1842*1000*$I1842,ABS(($F1842-$E1842)*(1+$J134)^(N$490-$K$490)))</f>
        <v>0</v>
      </c>
      <c r="O1842" s="357">
        <f>IF('PV Adoption'!K$4*(1/(1-'General Inputs'!$C$10))*$J1842*1000*$I1842 &lt;= ABS(($F1842-$E1842)*(1+$J134)^(O$490-$K$490)),'PV Adoption'!K$4*(1/(1-'General Inputs'!$C$10))*$J1842*1000*$I1842,ABS(($F1842-$E1842)*(1+$J134)^(O$490-$K$490)))</f>
        <v>0</v>
      </c>
      <c r="P1842" s="357">
        <f>IF('PV Adoption'!L$4*(1/(1-'General Inputs'!$C$10))*$J1842*1000*$I1842 &lt;= ABS(($F1842-$E1842)*(1+$J134)^(P$490-$K$490)),'PV Adoption'!L$4*(1/(1-'General Inputs'!$C$10))*$J1842*1000*$I1842,ABS(($F1842-$E1842)*(1+$J134)^(P$490-$K$490)))</f>
        <v>0</v>
      </c>
      <c r="Q1842" s="357">
        <f>IF('PV Adoption'!M$4*(1/(1-'General Inputs'!$C$10))*$J1842*1000*$I1842 &lt;= ABS(($F1842-$E1842)*(1+$J134)^(Q$490-$K$490)),'PV Adoption'!M$4*(1/(1-'General Inputs'!$C$10))*$J1842*1000*$I1842,ABS(($F1842-$E1842)*(1+$J134)^(Q$490-$K$490)))</f>
        <v>0</v>
      </c>
      <c r="R1842" s="357">
        <f>IF('PV Adoption'!N$4*(1/(1-'General Inputs'!$C$10))*$J1842*1000*$I1842 &lt;= ABS(($F1842-$E1842)*(1+$J134)^(R$490-$K$490)),'PV Adoption'!N$4*(1/(1-'General Inputs'!$C$10))*$J1842*1000*$I1842,ABS(($F1842-$E1842)*(1+$J134)^(R$490-$K$490)))</f>
        <v>0</v>
      </c>
      <c r="S1842" s="357">
        <f>IF('PV Adoption'!O$4*(1/(1-'General Inputs'!$C$10))*$J1842*1000*$I1842 &lt;= ABS(($F1842-$E1842)*(1+$J134)^(S$490-$K$490)),'PV Adoption'!O$4*(1/(1-'General Inputs'!$C$10))*$J1842*1000*$I1842,ABS(($F1842-$E1842)*(1+$J134)^(S$490-$K$490)))</f>
        <v>0</v>
      </c>
      <c r="T1842" s="357">
        <f>IF('PV Adoption'!P$4*(1/(1-'General Inputs'!$C$10))*$J1842*1000*$I1842 &lt;= ABS(($F1842-$E1842)*(1+$J134)^(T$490-$K$490)),'PV Adoption'!P$4*(1/(1-'General Inputs'!$C$10))*$J1842*1000*$I1842,ABS(($F1842-$E1842)*(1+$J134)^(T$490-$K$490)))</f>
        <v>0</v>
      </c>
      <c r="U1842" s="357">
        <f>IF('PV Adoption'!Q$4*(1/(1-'General Inputs'!$C$10))*$J1842*1000*$I1842 &lt;= ABS(($F1842-$E1842)*(1+$J134)^(U$490-$K$490)),'PV Adoption'!Q$4*(1/(1-'General Inputs'!$C$10))*$J1842*1000*$I1842,ABS(($F1842-$E1842)*(1+$J134)^(U$490-$K$490)))</f>
        <v>0</v>
      </c>
      <c r="V1842" s="357">
        <f>IF('PV Adoption'!R$4*(1/(1-'General Inputs'!$C$10))*$J1842*1000*$I1842 &lt;= ABS(($F1842-$E1842)*(1+$J134)^(V$490-$K$490)),'PV Adoption'!R$4*(1/(1-'General Inputs'!$C$10))*$J1842*1000*$I1842,ABS(($F1842-$E1842)*(1+$J134)^(V$490-$K$490)))</f>
        <v>0</v>
      </c>
      <c r="W1842" s="357">
        <f>IF('PV Adoption'!S$4*(1/(1-'General Inputs'!$C$10))*$J1842*1000*$I1842 &lt;= ABS(($F1842-$E1842)*(1+$J134)^(W$490-$K$490)),'PV Adoption'!S$4*(1/(1-'General Inputs'!$C$10))*$J1842*1000*$I1842,ABS(($F1842-$E1842)*(1+$J134)^(W$490-$K$490)))</f>
        <v>0</v>
      </c>
      <c r="X1842" s="357">
        <f>IF('PV Adoption'!T$4*(1/(1-'General Inputs'!$C$10))*$J1842*1000*$I1842 &lt;= ABS(($F1842-$E1842)*(1+$J134)^(X$490-$K$490)),'PV Adoption'!T$4*(1/(1-'General Inputs'!$C$10))*$J1842*1000*$I1842,ABS(($F1842-$E1842)*(1+$J134)^(X$490-$K$490)))</f>
        <v>0</v>
      </c>
      <c r="Y1842" s="357">
        <f>IF('PV Adoption'!U$4*(1/(1-'General Inputs'!$C$10))*$J1842*1000*$I1842 &lt;= ABS(($F1842-$E1842)*(1+$J134)^(Y$490-$K$490)),'PV Adoption'!U$4*(1/(1-'General Inputs'!$C$10))*$J1842*1000*$I1842,ABS(($F1842-$E1842)*(1+$J134)^(Y$490-$K$490)))</f>
        <v>0</v>
      </c>
      <c r="Z1842" s="357">
        <f>IF('PV Adoption'!V$4*(1/(1-'General Inputs'!$C$10))*$J1842*1000*$I1842 &lt;= ABS(($F1842-$E1842)*(1+$J134)^(Z$490-$K$490)),'PV Adoption'!V$4*(1/(1-'General Inputs'!$C$10))*$J1842*1000*$I1842,ABS(($F1842-$E1842)*(1+$J134)^(Z$490-$K$490)))</f>
        <v>0</v>
      </c>
      <c r="AA1842" s="357">
        <f>IF('PV Adoption'!W$4*(1/(1-'General Inputs'!$C$10))*$J1842*1000*$I1842 &lt;= ABS(($F1842-$E1842)*(1+$J134)^(AA$490-$K$490)),'PV Adoption'!W$4*(1/(1-'General Inputs'!$C$10))*$J1842*1000*$I1842,ABS(($F1842-$E1842)*(1+$J134)^(AA$490-$K$490)))</f>
        <v>0</v>
      </c>
      <c r="AB1842" s="357">
        <f>IF('PV Adoption'!X$4*(1/(1-'General Inputs'!$C$10))*$J1842*1000*$I1842 &lt;= ABS(($F1842-$E1842)*(1+$J134)^(AB$490-$K$490)),'PV Adoption'!X$4*(1/(1-'General Inputs'!$C$10))*$J1842*1000*$I1842,ABS(($F1842-$E1842)*(1+$J134)^(AB$490-$K$490)))</f>
        <v>0</v>
      </c>
      <c r="AC1842" s="357">
        <f>IF('PV Adoption'!Y$4*(1/(1-'General Inputs'!$C$10))*$J1842*1000*$I1842 &lt;= ABS(($F1842-$E1842)*(1+$J134)^(AC$490-$K$490)),'PV Adoption'!Y$4*(1/(1-'General Inputs'!$C$10))*$J1842*1000*$I1842,ABS(($F1842-$E1842)*(1+$J134)^(AC$490-$K$490)))</f>
        <v>0</v>
      </c>
      <c r="AD1842" s="357">
        <f>IF('PV Adoption'!Z$4*(1/(1-'General Inputs'!$C$10))*$J1842*1000*$I1842 &lt;= ABS(($F1842-$E1842)*(1+$J134)^(AD$490-$K$490)),'PV Adoption'!Z$4*(1/(1-'General Inputs'!$C$10))*$J1842*1000*$I1842,ABS(($F1842-$E1842)*(1+$J134)^(AD$490-$K$490)))</f>
        <v>0</v>
      </c>
      <c r="AE1842" s="357">
        <f>IF('PV Adoption'!AA$4*(1/(1-'General Inputs'!$C$10))*$J1842*1000*$I1842 &lt;= ABS(($F1842-$E1842)*(1+$J134)^(AE$490-$K$490)),'PV Adoption'!AA$4*(1/(1-'General Inputs'!$C$10))*$J1842*1000*$I1842,ABS(($F1842-$E1842)*(1+$J134)^(AE$490-$K$490)))</f>
        <v>0</v>
      </c>
      <c r="AF1842" s="357">
        <f>IF('PV Adoption'!AB$4*(1/(1-'General Inputs'!$C$10))*$J1842*1000*$I1842 &lt;= ABS(($F1842-$E1842)*(1+$J134)^(AF$490-$K$490)),'PV Adoption'!AB$4*(1/(1-'General Inputs'!$C$10))*$J1842*1000*$I1842,ABS(($F1842-$E1842)*(1+$J134)^(AF$490-$K$490)))</f>
        <v>0</v>
      </c>
      <c r="AG1842" s="357">
        <f>IF('PV Adoption'!AC$4*(1/(1-'General Inputs'!$C$10))*$J1842*1000*$I1842 &lt;= ABS(($F1842-$E1842)*(1+$J134)^(AG$490-$K$490)),'PV Adoption'!AC$4*(1/(1-'General Inputs'!$C$10))*$J1842*1000*$I1842,ABS(($F1842-$E1842)*(1+$J134)^(AG$490-$K$490)))</f>
        <v>0</v>
      </c>
      <c r="AH1842" s="357">
        <f>IF('PV Adoption'!AD$4*(1/(1-'General Inputs'!$C$10))*$J1842*1000*$I1842 &lt;= ABS(($F1842-$E1842)*(1+$J134)^(AH$490-$K$490)),'PV Adoption'!AD$4*(1/(1-'General Inputs'!$C$10))*$J1842*1000*$I1842,ABS(($F1842-$E1842)*(1+$J134)^(AH$490-$K$490)))</f>
        <v>0</v>
      </c>
      <c r="AI1842" s="357">
        <f>IF('PV Adoption'!AE$4*(1/(1-'General Inputs'!$C$10))*$J1842*1000*$I1842 &lt;= ABS(($F1842-$E1842)*(1+$J134)^(AI$490-$K$490)),'PV Adoption'!AE$4*(1/(1-'General Inputs'!$C$10))*$J1842*1000*$I1842,ABS(($F1842-$E1842)*(1+$J134)^(AI$490-$K$490)))</f>
        <v>0</v>
      </c>
      <c r="AJ1842" s="357">
        <f>IF('PV Adoption'!AF$4*(1/(1-'General Inputs'!$C$10))*$J1842*1000*$I1842 &lt;= ABS(($F1842-$E1842)*(1+$J134)^(AJ$490-$K$490)),'PV Adoption'!AF$4*(1/(1-'General Inputs'!$C$10))*$J1842*1000*$I1842,ABS(($F1842-$E1842)*(1+$J134)^(AJ$490-$K$490)))</f>
        <v>0</v>
      </c>
      <c r="AK1842" s="357">
        <v>0</v>
      </c>
      <c r="AL1842" s="357">
        <v>0</v>
      </c>
      <c r="AM1842" s="357">
        <v>0</v>
      </c>
    </row>
    <row r="1843" spans="1:39" x14ac:dyDescent="0.25">
      <c r="A1843" s="353" t="s">
        <v>253</v>
      </c>
      <c r="B1843" s="353" t="s">
        <v>485</v>
      </c>
      <c r="C1843" s="441">
        <f t="shared" ref="C1843:H1843" si="1294">C135</f>
        <v>20000</v>
      </c>
      <c r="D1843" s="441"/>
      <c r="E1843" s="441"/>
      <c r="F1843" s="441"/>
      <c r="G1843" s="441"/>
      <c r="H1843" s="441">
        <f t="shared" si="1294"/>
        <v>0</v>
      </c>
      <c r="I1843" s="470">
        <f>IFERROR(VLOOKUP(B1843,Coincidence!$B$2:$E$242,4,FALSE)*IF($G1843="Winter",'General Inputs'!$C$25,'General Inputs'!$C$24),IF($G1843="Winter",'General Inputs'!$C$25,'General Inputs'!$C$24))</f>
        <v>0.52140604400000001</v>
      </c>
      <c r="J1843" s="466">
        <f>'Nameplate by Substation'!H135</f>
        <v>5.5237020262082727E-3</v>
      </c>
      <c r="K1843" s="357">
        <f>IF('PV Adoption'!G$4*(1/(1-'General Inputs'!$C$10))*$J1843*1000*$I1843 &lt;= ABS(($F1843-$E1843)*(1+$J135)^(K$490-$K$490)),'PV Adoption'!G$4*(1/(1-'General Inputs'!$C$10))*$J1843*1000*$I1843,ABS(($F1843-$E1843)*(1+$J135)^(K$490-$K$490)))</f>
        <v>0</v>
      </c>
      <c r="L1843" s="357">
        <f>IF('PV Adoption'!H$4*(1/(1-'General Inputs'!$C$10))*$J1843*1000*$I1843 &lt;= ABS(($F1843-$E1843)*(1+$J135)^(L$490-$K$490)),'PV Adoption'!H$4*(1/(1-'General Inputs'!$C$10))*$J1843*1000*$I1843,ABS(($F1843-$E1843)*(1+$J135)^(L$490-$K$490)))</f>
        <v>0</v>
      </c>
      <c r="M1843" s="357">
        <f>IF('PV Adoption'!I$4*(1/(1-'General Inputs'!$C$10))*$J1843*1000*$I1843 &lt;= ABS(($F1843-$E1843)*(1+$J135)^(M$490-$K$490)),'PV Adoption'!I$4*(1/(1-'General Inputs'!$C$10))*$J1843*1000*$I1843,ABS(($F1843-$E1843)*(1+$J135)^(M$490-$K$490)))</f>
        <v>0</v>
      </c>
      <c r="N1843" s="357">
        <f>IF('PV Adoption'!J$4*(1/(1-'General Inputs'!$C$10))*$J1843*1000*$I1843 &lt;= ABS(($F1843-$E1843)*(1+$J135)^(N$490-$K$490)),'PV Adoption'!J$4*(1/(1-'General Inputs'!$C$10))*$J1843*1000*$I1843,ABS(($F1843-$E1843)*(1+$J135)^(N$490-$K$490)))</f>
        <v>0</v>
      </c>
      <c r="O1843" s="357">
        <f>IF('PV Adoption'!K$4*(1/(1-'General Inputs'!$C$10))*$J1843*1000*$I1843 &lt;= ABS(($F1843-$E1843)*(1+$J135)^(O$490-$K$490)),'PV Adoption'!K$4*(1/(1-'General Inputs'!$C$10))*$J1843*1000*$I1843,ABS(($F1843-$E1843)*(1+$J135)^(O$490-$K$490)))</f>
        <v>0</v>
      </c>
      <c r="P1843" s="357">
        <f>IF('PV Adoption'!L$4*(1/(1-'General Inputs'!$C$10))*$J1843*1000*$I1843 &lt;= ABS(($F1843-$E1843)*(1+$J135)^(P$490-$K$490)),'PV Adoption'!L$4*(1/(1-'General Inputs'!$C$10))*$J1843*1000*$I1843,ABS(($F1843-$E1843)*(1+$J135)^(P$490-$K$490)))</f>
        <v>0</v>
      </c>
      <c r="Q1843" s="357">
        <f>IF('PV Adoption'!M$4*(1/(1-'General Inputs'!$C$10))*$J1843*1000*$I1843 &lt;= ABS(($F1843-$E1843)*(1+$J135)^(Q$490-$K$490)),'PV Adoption'!M$4*(1/(1-'General Inputs'!$C$10))*$J1843*1000*$I1843,ABS(($F1843-$E1843)*(1+$J135)^(Q$490-$K$490)))</f>
        <v>0</v>
      </c>
      <c r="R1843" s="357">
        <f>IF('PV Adoption'!N$4*(1/(1-'General Inputs'!$C$10))*$J1843*1000*$I1843 &lt;= ABS(($F1843-$E1843)*(1+$J135)^(R$490-$K$490)),'PV Adoption'!N$4*(1/(1-'General Inputs'!$C$10))*$J1843*1000*$I1843,ABS(($F1843-$E1843)*(1+$J135)^(R$490-$K$490)))</f>
        <v>0</v>
      </c>
      <c r="S1843" s="357">
        <f>IF('PV Adoption'!O$4*(1/(1-'General Inputs'!$C$10))*$J1843*1000*$I1843 &lt;= ABS(($F1843-$E1843)*(1+$J135)^(S$490-$K$490)),'PV Adoption'!O$4*(1/(1-'General Inputs'!$C$10))*$J1843*1000*$I1843,ABS(($F1843-$E1843)*(1+$J135)^(S$490-$K$490)))</f>
        <v>0</v>
      </c>
      <c r="T1843" s="357">
        <f>IF('PV Adoption'!P$4*(1/(1-'General Inputs'!$C$10))*$J1843*1000*$I1843 &lt;= ABS(($F1843-$E1843)*(1+$J135)^(T$490-$K$490)),'PV Adoption'!P$4*(1/(1-'General Inputs'!$C$10))*$J1843*1000*$I1843,ABS(($F1843-$E1843)*(1+$J135)^(T$490-$K$490)))</f>
        <v>0</v>
      </c>
      <c r="U1843" s="357">
        <f>IF('PV Adoption'!Q$4*(1/(1-'General Inputs'!$C$10))*$J1843*1000*$I1843 &lt;= ABS(($F1843-$E1843)*(1+$J135)^(U$490-$K$490)),'PV Adoption'!Q$4*(1/(1-'General Inputs'!$C$10))*$J1843*1000*$I1843,ABS(($F1843-$E1843)*(1+$J135)^(U$490-$K$490)))</f>
        <v>0</v>
      </c>
      <c r="V1843" s="357">
        <f>IF('PV Adoption'!R$4*(1/(1-'General Inputs'!$C$10))*$J1843*1000*$I1843 &lt;= ABS(($F1843-$E1843)*(1+$J135)^(V$490-$K$490)),'PV Adoption'!R$4*(1/(1-'General Inputs'!$C$10))*$J1843*1000*$I1843,ABS(($F1843-$E1843)*(1+$J135)^(V$490-$K$490)))</f>
        <v>0</v>
      </c>
      <c r="W1843" s="357">
        <f>IF('PV Adoption'!S$4*(1/(1-'General Inputs'!$C$10))*$J1843*1000*$I1843 &lt;= ABS(($F1843-$E1843)*(1+$J135)^(W$490-$K$490)),'PV Adoption'!S$4*(1/(1-'General Inputs'!$C$10))*$J1843*1000*$I1843,ABS(($F1843-$E1843)*(1+$J135)^(W$490-$K$490)))</f>
        <v>0</v>
      </c>
      <c r="X1843" s="357">
        <f>IF('PV Adoption'!T$4*(1/(1-'General Inputs'!$C$10))*$J1843*1000*$I1843 &lt;= ABS(($F1843-$E1843)*(1+$J135)^(X$490-$K$490)),'PV Adoption'!T$4*(1/(1-'General Inputs'!$C$10))*$J1843*1000*$I1843,ABS(($F1843-$E1843)*(1+$J135)^(X$490-$K$490)))</f>
        <v>0</v>
      </c>
      <c r="Y1843" s="357">
        <f>IF('PV Adoption'!U$4*(1/(1-'General Inputs'!$C$10))*$J1843*1000*$I1843 &lt;= ABS(($F1843-$E1843)*(1+$J135)^(Y$490-$K$490)),'PV Adoption'!U$4*(1/(1-'General Inputs'!$C$10))*$J1843*1000*$I1843,ABS(($F1843-$E1843)*(1+$J135)^(Y$490-$K$490)))</f>
        <v>0</v>
      </c>
      <c r="Z1843" s="357">
        <f>IF('PV Adoption'!V$4*(1/(1-'General Inputs'!$C$10))*$J1843*1000*$I1843 &lt;= ABS(($F1843-$E1843)*(1+$J135)^(Z$490-$K$490)),'PV Adoption'!V$4*(1/(1-'General Inputs'!$C$10))*$J1843*1000*$I1843,ABS(($F1843-$E1843)*(1+$J135)^(Z$490-$K$490)))</f>
        <v>0</v>
      </c>
      <c r="AA1843" s="357">
        <f>IF('PV Adoption'!W$4*(1/(1-'General Inputs'!$C$10))*$J1843*1000*$I1843 &lt;= ABS(($F1843-$E1843)*(1+$J135)^(AA$490-$K$490)),'PV Adoption'!W$4*(1/(1-'General Inputs'!$C$10))*$J1843*1000*$I1843,ABS(($F1843-$E1843)*(1+$J135)^(AA$490-$K$490)))</f>
        <v>0</v>
      </c>
      <c r="AB1843" s="357">
        <f>IF('PV Adoption'!X$4*(1/(1-'General Inputs'!$C$10))*$J1843*1000*$I1843 &lt;= ABS(($F1843-$E1843)*(1+$J135)^(AB$490-$K$490)),'PV Adoption'!X$4*(1/(1-'General Inputs'!$C$10))*$J1843*1000*$I1843,ABS(($F1843-$E1843)*(1+$J135)^(AB$490-$K$490)))</f>
        <v>0</v>
      </c>
      <c r="AC1843" s="357">
        <f>IF('PV Adoption'!Y$4*(1/(1-'General Inputs'!$C$10))*$J1843*1000*$I1843 &lt;= ABS(($F1843-$E1843)*(1+$J135)^(AC$490-$K$490)),'PV Adoption'!Y$4*(1/(1-'General Inputs'!$C$10))*$J1843*1000*$I1843,ABS(($F1843-$E1843)*(1+$J135)^(AC$490-$K$490)))</f>
        <v>0</v>
      </c>
      <c r="AD1843" s="357">
        <f>IF('PV Adoption'!Z$4*(1/(1-'General Inputs'!$C$10))*$J1843*1000*$I1843 &lt;= ABS(($F1843-$E1843)*(1+$J135)^(AD$490-$K$490)),'PV Adoption'!Z$4*(1/(1-'General Inputs'!$C$10))*$J1843*1000*$I1843,ABS(($F1843-$E1843)*(1+$J135)^(AD$490-$K$490)))</f>
        <v>0</v>
      </c>
      <c r="AE1843" s="357">
        <f>IF('PV Adoption'!AA$4*(1/(1-'General Inputs'!$C$10))*$J1843*1000*$I1843 &lt;= ABS(($F1843-$E1843)*(1+$J135)^(AE$490-$K$490)),'PV Adoption'!AA$4*(1/(1-'General Inputs'!$C$10))*$J1843*1000*$I1843,ABS(($F1843-$E1843)*(1+$J135)^(AE$490-$K$490)))</f>
        <v>0</v>
      </c>
      <c r="AF1843" s="357">
        <f>IF('PV Adoption'!AB$4*(1/(1-'General Inputs'!$C$10))*$J1843*1000*$I1843 &lt;= ABS(($F1843-$E1843)*(1+$J135)^(AF$490-$K$490)),'PV Adoption'!AB$4*(1/(1-'General Inputs'!$C$10))*$J1843*1000*$I1843,ABS(($F1843-$E1843)*(1+$J135)^(AF$490-$K$490)))</f>
        <v>0</v>
      </c>
      <c r="AG1843" s="357">
        <f>IF('PV Adoption'!AC$4*(1/(1-'General Inputs'!$C$10))*$J1843*1000*$I1843 &lt;= ABS(($F1843-$E1843)*(1+$J135)^(AG$490-$K$490)),'PV Adoption'!AC$4*(1/(1-'General Inputs'!$C$10))*$J1843*1000*$I1843,ABS(($F1843-$E1843)*(1+$J135)^(AG$490-$K$490)))</f>
        <v>0</v>
      </c>
      <c r="AH1843" s="357">
        <f>IF('PV Adoption'!AD$4*(1/(1-'General Inputs'!$C$10))*$J1843*1000*$I1843 &lt;= ABS(($F1843-$E1843)*(1+$J135)^(AH$490-$K$490)),'PV Adoption'!AD$4*(1/(1-'General Inputs'!$C$10))*$J1843*1000*$I1843,ABS(($F1843-$E1843)*(1+$J135)^(AH$490-$K$490)))</f>
        <v>0</v>
      </c>
      <c r="AI1843" s="357">
        <f>IF('PV Adoption'!AE$4*(1/(1-'General Inputs'!$C$10))*$J1843*1000*$I1843 &lt;= ABS(($F1843-$E1843)*(1+$J135)^(AI$490-$K$490)),'PV Adoption'!AE$4*(1/(1-'General Inputs'!$C$10))*$J1843*1000*$I1843,ABS(($F1843-$E1843)*(1+$J135)^(AI$490-$K$490)))</f>
        <v>0</v>
      </c>
      <c r="AJ1843" s="357">
        <f>IF('PV Adoption'!AF$4*(1/(1-'General Inputs'!$C$10))*$J1843*1000*$I1843 &lt;= ABS(($F1843-$E1843)*(1+$J135)^(AJ$490-$K$490)),'PV Adoption'!AF$4*(1/(1-'General Inputs'!$C$10))*$J1843*1000*$I1843,ABS(($F1843-$E1843)*(1+$J135)^(AJ$490-$K$490)))</f>
        <v>0</v>
      </c>
      <c r="AK1843" s="357">
        <v>0</v>
      </c>
      <c r="AL1843" s="357">
        <v>0</v>
      </c>
      <c r="AM1843" s="357">
        <v>0</v>
      </c>
    </row>
    <row r="1844" spans="1:39" x14ac:dyDescent="0.25">
      <c r="A1844" s="353" t="s">
        <v>253</v>
      </c>
      <c r="B1844" s="353" t="s">
        <v>449</v>
      </c>
      <c r="C1844" s="441">
        <f t="shared" ref="C1844:H1844" si="1295">C136</f>
        <v>20000</v>
      </c>
      <c r="D1844" s="441"/>
      <c r="E1844" s="441"/>
      <c r="F1844" s="441"/>
      <c r="G1844" s="441"/>
      <c r="H1844" s="441">
        <f t="shared" si="1295"/>
        <v>0</v>
      </c>
      <c r="I1844" s="470">
        <f>IFERROR(VLOOKUP(B1844,Coincidence!$B$2:$E$242,4,FALSE)*IF($G1844="Winter",'General Inputs'!$C$25,'General Inputs'!$C$24),IF($G1844="Winter",'General Inputs'!$C$25,'General Inputs'!$C$24))</f>
        <v>0.52140604400000001</v>
      </c>
      <c r="J1844" s="466">
        <f>'Nameplate by Substation'!H136</f>
        <v>4.1368309985538951E-3</v>
      </c>
      <c r="K1844" s="357">
        <f>IF('PV Adoption'!G$4*(1/(1-'General Inputs'!$C$10))*$J1844*1000*$I1844 &lt;= ABS(($F1844-$E1844)*(1+$J136)^(K$490-$K$490)),'PV Adoption'!G$4*(1/(1-'General Inputs'!$C$10))*$J1844*1000*$I1844,ABS(($F1844-$E1844)*(1+$J136)^(K$490-$K$490)))</f>
        <v>0</v>
      </c>
      <c r="L1844" s="357">
        <f>IF('PV Adoption'!H$4*(1/(1-'General Inputs'!$C$10))*$J1844*1000*$I1844 &lt;= ABS(($F1844-$E1844)*(1+$J136)^(L$490-$K$490)),'PV Adoption'!H$4*(1/(1-'General Inputs'!$C$10))*$J1844*1000*$I1844,ABS(($F1844-$E1844)*(1+$J136)^(L$490-$K$490)))</f>
        <v>0</v>
      </c>
      <c r="M1844" s="357">
        <f>IF('PV Adoption'!I$4*(1/(1-'General Inputs'!$C$10))*$J1844*1000*$I1844 &lt;= ABS(($F1844-$E1844)*(1+$J136)^(M$490-$K$490)),'PV Adoption'!I$4*(1/(1-'General Inputs'!$C$10))*$J1844*1000*$I1844,ABS(($F1844-$E1844)*(1+$J136)^(M$490-$K$490)))</f>
        <v>0</v>
      </c>
      <c r="N1844" s="357">
        <f>IF('PV Adoption'!J$4*(1/(1-'General Inputs'!$C$10))*$J1844*1000*$I1844 &lt;= ABS(($F1844-$E1844)*(1+$J136)^(N$490-$K$490)),'PV Adoption'!J$4*(1/(1-'General Inputs'!$C$10))*$J1844*1000*$I1844,ABS(($F1844-$E1844)*(1+$J136)^(N$490-$K$490)))</f>
        <v>0</v>
      </c>
      <c r="O1844" s="357">
        <f>IF('PV Adoption'!K$4*(1/(1-'General Inputs'!$C$10))*$J1844*1000*$I1844 &lt;= ABS(($F1844-$E1844)*(1+$J136)^(O$490-$K$490)),'PV Adoption'!K$4*(1/(1-'General Inputs'!$C$10))*$J1844*1000*$I1844,ABS(($F1844-$E1844)*(1+$J136)^(O$490-$K$490)))</f>
        <v>0</v>
      </c>
      <c r="P1844" s="357">
        <f>IF('PV Adoption'!L$4*(1/(1-'General Inputs'!$C$10))*$J1844*1000*$I1844 &lt;= ABS(($F1844-$E1844)*(1+$J136)^(P$490-$K$490)),'PV Adoption'!L$4*(1/(1-'General Inputs'!$C$10))*$J1844*1000*$I1844,ABS(($F1844-$E1844)*(1+$J136)^(P$490-$K$490)))</f>
        <v>0</v>
      </c>
      <c r="Q1844" s="357">
        <f>IF('PV Adoption'!M$4*(1/(1-'General Inputs'!$C$10))*$J1844*1000*$I1844 &lt;= ABS(($F1844-$E1844)*(1+$J136)^(Q$490-$K$490)),'PV Adoption'!M$4*(1/(1-'General Inputs'!$C$10))*$J1844*1000*$I1844,ABS(($F1844-$E1844)*(1+$J136)^(Q$490-$K$490)))</f>
        <v>0</v>
      </c>
      <c r="R1844" s="357">
        <f>IF('PV Adoption'!N$4*(1/(1-'General Inputs'!$C$10))*$J1844*1000*$I1844 &lt;= ABS(($F1844-$E1844)*(1+$J136)^(R$490-$K$490)),'PV Adoption'!N$4*(1/(1-'General Inputs'!$C$10))*$J1844*1000*$I1844,ABS(($F1844-$E1844)*(1+$J136)^(R$490-$K$490)))</f>
        <v>0</v>
      </c>
      <c r="S1844" s="357">
        <f>IF('PV Adoption'!O$4*(1/(1-'General Inputs'!$C$10))*$J1844*1000*$I1844 &lt;= ABS(($F1844-$E1844)*(1+$J136)^(S$490-$K$490)),'PV Adoption'!O$4*(1/(1-'General Inputs'!$C$10))*$J1844*1000*$I1844,ABS(($F1844-$E1844)*(1+$J136)^(S$490-$K$490)))</f>
        <v>0</v>
      </c>
      <c r="T1844" s="357">
        <f>IF('PV Adoption'!P$4*(1/(1-'General Inputs'!$C$10))*$J1844*1000*$I1844 &lt;= ABS(($F1844-$E1844)*(1+$J136)^(T$490-$K$490)),'PV Adoption'!P$4*(1/(1-'General Inputs'!$C$10))*$J1844*1000*$I1844,ABS(($F1844-$E1844)*(1+$J136)^(T$490-$K$490)))</f>
        <v>0</v>
      </c>
      <c r="U1844" s="357">
        <f>IF('PV Adoption'!Q$4*(1/(1-'General Inputs'!$C$10))*$J1844*1000*$I1844 &lt;= ABS(($F1844-$E1844)*(1+$J136)^(U$490-$K$490)),'PV Adoption'!Q$4*(1/(1-'General Inputs'!$C$10))*$J1844*1000*$I1844,ABS(($F1844-$E1844)*(1+$J136)^(U$490-$K$490)))</f>
        <v>0</v>
      </c>
      <c r="V1844" s="357">
        <f>IF('PV Adoption'!R$4*(1/(1-'General Inputs'!$C$10))*$J1844*1000*$I1844 &lt;= ABS(($F1844-$E1844)*(1+$J136)^(V$490-$K$490)),'PV Adoption'!R$4*(1/(1-'General Inputs'!$C$10))*$J1844*1000*$I1844,ABS(($F1844-$E1844)*(1+$J136)^(V$490-$K$490)))</f>
        <v>0</v>
      </c>
      <c r="W1844" s="357">
        <f>IF('PV Adoption'!S$4*(1/(1-'General Inputs'!$C$10))*$J1844*1000*$I1844 &lt;= ABS(($F1844-$E1844)*(1+$J136)^(W$490-$K$490)),'PV Adoption'!S$4*(1/(1-'General Inputs'!$C$10))*$J1844*1000*$I1844,ABS(($F1844-$E1844)*(1+$J136)^(W$490-$K$490)))</f>
        <v>0</v>
      </c>
      <c r="X1844" s="357">
        <f>IF('PV Adoption'!T$4*(1/(1-'General Inputs'!$C$10))*$J1844*1000*$I1844 &lt;= ABS(($F1844-$E1844)*(1+$J136)^(X$490-$K$490)),'PV Adoption'!T$4*(1/(1-'General Inputs'!$C$10))*$J1844*1000*$I1844,ABS(($F1844-$E1844)*(1+$J136)^(X$490-$K$490)))</f>
        <v>0</v>
      </c>
      <c r="Y1844" s="357">
        <f>IF('PV Adoption'!U$4*(1/(1-'General Inputs'!$C$10))*$J1844*1000*$I1844 &lt;= ABS(($F1844-$E1844)*(1+$J136)^(Y$490-$K$490)),'PV Adoption'!U$4*(1/(1-'General Inputs'!$C$10))*$J1844*1000*$I1844,ABS(($F1844-$E1844)*(1+$J136)^(Y$490-$K$490)))</f>
        <v>0</v>
      </c>
      <c r="Z1844" s="357">
        <f>IF('PV Adoption'!V$4*(1/(1-'General Inputs'!$C$10))*$J1844*1000*$I1844 &lt;= ABS(($F1844-$E1844)*(1+$J136)^(Z$490-$K$490)),'PV Adoption'!V$4*(1/(1-'General Inputs'!$C$10))*$J1844*1000*$I1844,ABS(($F1844-$E1844)*(1+$J136)^(Z$490-$K$490)))</f>
        <v>0</v>
      </c>
      <c r="AA1844" s="357">
        <f>IF('PV Adoption'!W$4*(1/(1-'General Inputs'!$C$10))*$J1844*1000*$I1844 &lt;= ABS(($F1844-$E1844)*(1+$J136)^(AA$490-$K$490)),'PV Adoption'!W$4*(1/(1-'General Inputs'!$C$10))*$J1844*1000*$I1844,ABS(($F1844-$E1844)*(1+$J136)^(AA$490-$K$490)))</f>
        <v>0</v>
      </c>
      <c r="AB1844" s="357">
        <f>IF('PV Adoption'!X$4*(1/(1-'General Inputs'!$C$10))*$J1844*1000*$I1844 &lt;= ABS(($F1844-$E1844)*(1+$J136)^(AB$490-$K$490)),'PV Adoption'!X$4*(1/(1-'General Inputs'!$C$10))*$J1844*1000*$I1844,ABS(($F1844-$E1844)*(1+$J136)^(AB$490-$K$490)))</f>
        <v>0</v>
      </c>
      <c r="AC1844" s="357">
        <f>IF('PV Adoption'!Y$4*(1/(1-'General Inputs'!$C$10))*$J1844*1000*$I1844 &lt;= ABS(($F1844-$E1844)*(1+$J136)^(AC$490-$K$490)),'PV Adoption'!Y$4*(1/(1-'General Inputs'!$C$10))*$J1844*1000*$I1844,ABS(($F1844-$E1844)*(1+$J136)^(AC$490-$K$490)))</f>
        <v>0</v>
      </c>
      <c r="AD1844" s="357">
        <f>IF('PV Adoption'!Z$4*(1/(1-'General Inputs'!$C$10))*$J1844*1000*$I1844 &lt;= ABS(($F1844-$E1844)*(1+$J136)^(AD$490-$K$490)),'PV Adoption'!Z$4*(1/(1-'General Inputs'!$C$10))*$J1844*1000*$I1844,ABS(($F1844-$E1844)*(1+$J136)^(AD$490-$K$490)))</f>
        <v>0</v>
      </c>
      <c r="AE1844" s="357">
        <f>IF('PV Adoption'!AA$4*(1/(1-'General Inputs'!$C$10))*$J1844*1000*$I1844 &lt;= ABS(($F1844-$E1844)*(1+$J136)^(AE$490-$K$490)),'PV Adoption'!AA$4*(1/(1-'General Inputs'!$C$10))*$J1844*1000*$I1844,ABS(($F1844-$E1844)*(1+$J136)^(AE$490-$K$490)))</f>
        <v>0</v>
      </c>
      <c r="AF1844" s="357">
        <f>IF('PV Adoption'!AB$4*(1/(1-'General Inputs'!$C$10))*$J1844*1000*$I1844 &lt;= ABS(($F1844-$E1844)*(1+$J136)^(AF$490-$K$490)),'PV Adoption'!AB$4*(1/(1-'General Inputs'!$C$10))*$J1844*1000*$I1844,ABS(($F1844-$E1844)*(1+$J136)^(AF$490-$K$490)))</f>
        <v>0</v>
      </c>
      <c r="AG1844" s="357">
        <f>IF('PV Adoption'!AC$4*(1/(1-'General Inputs'!$C$10))*$J1844*1000*$I1844 &lt;= ABS(($F1844-$E1844)*(1+$J136)^(AG$490-$K$490)),'PV Adoption'!AC$4*(1/(1-'General Inputs'!$C$10))*$J1844*1000*$I1844,ABS(($F1844-$E1844)*(1+$J136)^(AG$490-$K$490)))</f>
        <v>0</v>
      </c>
      <c r="AH1844" s="357">
        <f>IF('PV Adoption'!AD$4*(1/(1-'General Inputs'!$C$10))*$J1844*1000*$I1844 &lt;= ABS(($F1844-$E1844)*(1+$J136)^(AH$490-$K$490)),'PV Adoption'!AD$4*(1/(1-'General Inputs'!$C$10))*$J1844*1000*$I1844,ABS(($F1844-$E1844)*(1+$J136)^(AH$490-$K$490)))</f>
        <v>0</v>
      </c>
      <c r="AI1844" s="357">
        <f>IF('PV Adoption'!AE$4*(1/(1-'General Inputs'!$C$10))*$J1844*1000*$I1844 &lt;= ABS(($F1844-$E1844)*(1+$J136)^(AI$490-$K$490)),'PV Adoption'!AE$4*(1/(1-'General Inputs'!$C$10))*$J1844*1000*$I1844,ABS(($F1844-$E1844)*(1+$J136)^(AI$490-$K$490)))</f>
        <v>0</v>
      </c>
      <c r="AJ1844" s="357">
        <f>IF('PV Adoption'!AF$4*(1/(1-'General Inputs'!$C$10))*$J1844*1000*$I1844 &lt;= ABS(($F1844-$E1844)*(1+$J136)^(AJ$490-$K$490)),'PV Adoption'!AF$4*(1/(1-'General Inputs'!$C$10))*$J1844*1000*$I1844,ABS(($F1844-$E1844)*(1+$J136)^(AJ$490-$K$490)))</f>
        <v>0</v>
      </c>
      <c r="AK1844" s="357">
        <v>337.9740909446885</v>
      </c>
      <c r="AL1844" s="357">
        <v>340.80887016053561</v>
      </c>
      <c r="AM1844" s="357">
        <v>343.66742626762357</v>
      </c>
    </row>
    <row r="1845" spans="1:39" x14ac:dyDescent="0.25">
      <c r="A1845" s="353" t="s">
        <v>254</v>
      </c>
      <c r="B1845" s="353" t="s">
        <v>285</v>
      </c>
      <c r="C1845" s="441">
        <f t="shared" ref="C1845:H1845" si="1296">C137</f>
        <v>25000</v>
      </c>
      <c r="D1845" s="441"/>
      <c r="E1845" s="441"/>
      <c r="F1845" s="441"/>
      <c r="G1845" s="441"/>
      <c r="H1845" s="441">
        <f t="shared" si="1296"/>
        <v>0</v>
      </c>
      <c r="I1845" s="470">
        <f>IFERROR(VLOOKUP(B1845,Coincidence!$B$2:$E$242,4,FALSE)*IF($G1845="Winter",'General Inputs'!$C$25,'General Inputs'!$C$24),IF($G1845="Winter",'General Inputs'!$C$25,'General Inputs'!$C$24))</f>
        <v>0.52140604400000001</v>
      </c>
      <c r="J1845" s="466">
        <f>'Nameplate by Substation'!H137</f>
        <v>8.7769229748800651E-3</v>
      </c>
      <c r="K1845" s="357">
        <f>IF('PV Adoption'!G$4*(1/(1-'General Inputs'!$C$10))*$J1845*1000*$I1845 &lt;= ABS(($F1845-$E1845)*(1+$J137)^(K$490-$K$490)),'PV Adoption'!G$4*(1/(1-'General Inputs'!$C$10))*$J1845*1000*$I1845,ABS(($F1845-$E1845)*(1+$J137)^(K$490-$K$490)))</f>
        <v>0</v>
      </c>
      <c r="L1845" s="357">
        <f>IF('PV Adoption'!H$4*(1/(1-'General Inputs'!$C$10))*$J1845*1000*$I1845 &lt;= ABS(($F1845-$E1845)*(1+$J137)^(L$490-$K$490)),'PV Adoption'!H$4*(1/(1-'General Inputs'!$C$10))*$J1845*1000*$I1845,ABS(($F1845-$E1845)*(1+$J137)^(L$490-$K$490)))</f>
        <v>0</v>
      </c>
      <c r="M1845" s="357">
        <f>IF('PV Adoption'!I$4*(1/(1-'General Inputs'!$C$10))*$J1845*1000*$I1845 &lt;= ABS(($F1845-$E1845)*(1+$J137)^(M$490-$K$490)),'PV Adoption'!I$4*(1/(1-'General Inputs'!$C$10))*$J1845*1000*$I1845,ABS(($F1845-$E1845)*(1+$J137)^(M$490-$K$490)))</f>
        <v>0</v>
      </c>
      <c r="N1845" s="357">
        <f>IF('PV Adoption'!J$4*(1/(1-'General Inputs'!$C$10))*$J1845*1000*$I1845 &lt;= ABS(($F1845-$E1845)*(1+$J137)^(N$490-$K$490)),'PV Adoption'!J$4*(1/(1-'General Inputs'!$C$10))*$J1845*1000*$I1845,ABS(($F1845-$E1845)*(1+$J137)^(N$490-$K$490)))</f>
        <v>0</v>
      </c>
      <c r="O1845" s="357">
        <f>IF('PV Adoption'!K$4*(1/(1-'General Inputs'!$C$10))*$J1845*1000*$I1845 &lt;= ABS(($F1845-$E1845)*(1+$J137)^(O$490-$K$490)),'PV Adoption'!K$4*(1/(1-'General Inputs'!$C$10))*$J1845*1000*$I1845,ABS(($F1845-$E1845)*(1+$J137)^(O$490-$K$490)))</f>
        <v>0</v>
      </c>
      <c r="P1845" s="357">
        <f>IF('PV Adoption'!L$4*(1/(1-'General Inputs'!$C$10))*$J1845*1000*$I1845 &lt;= ABS(($F1845-$E1845)*(1+$J137)^(P$490-$K$490)),'PV Adoption'!L$4*(1/(1-'General Inputs'!$C$10))*$J1845*1000*$I1845,ABS(($F1845-$E1845)*(1+$J137)^(P$490-$K$490)))</f>
        <v>0</v>
      </c>
      <c r="Q1845" s="357">
        <f>IF('PV Adoption'!M$4*(1/(1-'General Inputs'!$C$10))*$J1845*1000*$I1845 &lt;= ABS(($F1845-$E1845)*(1+$J137)^(Q$490-$K$490)),'PV Adoption'!M$4*(1/(1-'General Inputs'!$C$10))*$J1845*1000*$I1845,ABS(($F1845-$E1845)*(1+$J137)^(Q$490-$K$490)))</f>
        <v>0</v>
      </c>
      <c r="R1845" s="357">
        <f>IF('PV Adoption'!N$4*(1/(1-'General Inputs'!$C$10))*$J1845*1000*$I1845 &lt;= ABS(($F1845-$E1845)*(1+$J137)^(R$490-$K$490)),'PV Adoption'!N$4*(1/(1-'General Inputs'!$C$10))*$J1845*1000*$I1845,ABS(($F1845-$E1845)*(1+$J137)^(R$490-$K$490)))</f>
        <v>0</v>
      </c>
      <c r="S1845" s="357">
        <f>IF('PV Adoption'!O$4*(1/(1-'General Inputs'!$C$10))*$J1845*1000*$I1845 &lt;= ABS(($F1845-$E1845)*(1+$J137)^(S$490-$K$490)),'PV Adoption'!O$4*(1/(1-'General Inputs'!$C$10))*$J1845*1000*$I1845,ABS(($F1845-$E1845)*(1+$J137)^(S$490-$K$490)))</f>
        <v>0</v>
      </c>
      <c r="T1845" s="357">
        <f>IF('PV Adoption'!P$4*(1/(1-'General Inputs'!$C$10))*$J1845*1000*$I1845 &lt;= ABS(($F1845-$E1845)*(1+$J137)^(T$490-$K$490)),'PV Adoption'!P$4*(1/(1-'General Inputs'!$C$10))*$J1845*1000*$I1845,ABS(($F1845-$E1845)*(1+$J137)^(T$490-$K$490)))</f>
        <v>0</v>
      </c>
      <c r="U1845" s="357">
        <f>IF('PV Adoption'!Q$4*(1/(1-'General Inputs'!$C$10))*$J1845*1000*$I1845 &lt;= ABS(($F1845-$E1845)*(1+$J137)^(U$490-$K$490)),'PV Adoption'!Q$4*(1/(1-'General Inputs'!$C$10))*$J1845*1000*$I1845,ABS(($F1845-$E1845)*(1+$J137)^(U$490-$K$490)))</f>
        <v>0</v>
      </c>
      <c r="V1845" s="357">
        <f>IF('PV Adoption'!R$4*(1/(1-'General Inputs'!$C$10))*$J1845*1000*$I1845 &lt;= ABS(($F1845-$E1845)*(1+$J137)^(V$490-$K$490)),'PV Adoption'!R$4*(1/(1-'General Inputs'!$C$10))*$J1845*1000*$I1845,ABS(($F1845-$E1845)*(1+$J137)^(V$490-$K$490)))</f>
        <v>0</v>
      </c>
      <c r="W1845" s="357">
        <f>IF('PV Adoption'!S$4*(1/(1-'General Inputs'!$C$10))*$J1845*1000*$I1845 &lt;= ABS(($F1845-$E1845)*(1+$J137)^(W$490-$K$490)),'PV Adoption'!S$4*(1/(1-'General Inputs'!$C$10))*$J1845*1000*$I1845,ABS(($F1845-$E1845)*(1+$J137)^(W$490-$K$490)))</f>
        <v>0</v>
      </c>
      <c r="X1845" s="357">
        <f>IF('PV Adoption'!T$4*(1/(1-'General Inputs'!$C$10))*$J1845*1000*$I1845 &lt;= ABS(($F1845-$E1845)*(1+$J137)^(X$490-$K$490)),'PV Adoption'!T$4*(1/(1-'General Inputs'!$C$10))*$J1845*1000*$I1845,ABS(($F1845-$E1845)*(1+$J137)^(X$490-$K$490)))</f>
        <v>0</v>
      </c>
      <c r="Y1845" s="357">
        <f>IF('PV Adoption'!U$4*(1/(1-'General Inputs'!$C$10))*$J1845*1000*$I1845 &lt;= ABS(($F1845-$E1845)*(1+$J137)^(Y$490-$K$490)),'PV Adoption'!U$4*(1/(1-'General Inputs'!$C$10))*$J1845*1000*$I1845,ABS(($F1845-$E1845)*(1+$J137)^(Y$490-$K$490)))</f>
        <v>0</v>
      </c>
      <c r="Z1845" s="357">
        <f>IF('PV Adoption'!V$4*(1/(1-'General Inputs'!$C$10))*$J1845*1000*$I1845 &lt;= ABS(($F1845-$E1845)*(1+$J137)^(Z$490-$K$490)),'PV Adoption'!V$4*(1/(1-'General Inputs'!$C$10))*$J1845*1000*$I1845,ABS(($F1845-$E1845)*(1+$J137)^(Z$490-$K$490)))</f>
        <v>0</v>
      </c>
      <c r="AA1845" s="357">
        <f>IF('PV Adoption'!W$4*(1/(1-'General Inputs'!$C$10))*$J1845*1000*$I1845 &lt;= ABS(($F1845-$E1845)*(1+$J137)^(AA$490-$K$490)),'PV Adoption'!W$4*(1/(1-'General Inputs'!$C$10))*$J1845*1000*$I1845,ABS(($F1845-$E1845)*(1+$J137)^(AA$490-$K$490)))</f>
        <v>0</v>
      </c>
      <c r="AB1845" s="357">
        <f>IF('PV Adoption'!X$4*(1/(1-'General Inputs'!$C$10))*$J1845*1000*$I1845 &lt;= ABS(($F1845-$E1845)*(1+$J137)^(AB$490-$K$490)),'PV Adoption'!X$4*(1/(1-'General Inputs'!$C$10))*$J1845*1000*$I1845,ABS(($F1845-$E1845)*(1+$J137)^(AB$490-$K$490)))</f>
        <v>0</v>
      </c>
      <c r="AC1845" s="357">
        <f>IF('PV Adoption'!Y$4*(1/(1-'General Inputs'!$C$10))*$J1845*1000*$I1845 &lt;= ABS(($F1845-$E1845)*(1+$J137)^(AC$490-$K$490)),'PV Adoption'!Y$4*(1/(1-'General Inputs'!$C$10))*$J1845*1000*$I1845,ABS(($F1845-$E1845)*(1+$J137)^(AC$490-$K$490)))</f>
        <v>0</v>
      </c>
      <c r="AD1845" s="357">
        <f>IF('PV Adoption'!Z$4*(1/(1-'General Inputs'!$C$10))*$J1845*1000*$I1845 &lt;= ABS(($F1845-$E1845)*(1+$J137)^(AD$490-$K$490)),'PV Adoption'!Z$4*(1/(1-'General Inputs'!$C$10))*$J1845*1000*$I1845,ABS(($F1845-$E1845)*(1+$J137)^(AD$490-$K$490)))</f>
        <v>0</v>
      </c>
      <c r="AE1845" s="357">
        <f>IF('PV Adoption'!AA$4*(1/(1-'General Inputs'!$C$10))*$J1845*1000*$I1845 &lt;= ABS(($F1845-$E1845)*(1+$J137)^(AE$490-$K$490)),'PV Adoption'!AA$4*(1/(1-'General Inputs'!$C$10))*$J1845*1000*$I1845,ABS(($F1845-$E1845)*(1+$J137)^(AE$490-$K$490)))</f>
        <v>0</v>
      </c>
      <c r="AF1845" s="357">
        <f>IF('PV Adoption'!AB$4*(1/(1-'General Inputs'!$C$10))*$J1845*1000*$I1845 &lt;= ABS(($F1845-$E1845)*(1+$J137)^(AF$490-$K$490)),'PV Adoption'!AB$4*(1/(1-'General Inputs'!$C$10))*$J1845*1000*$I1845,ABS(($F1845-$E1845)*(1+$J137)^(AF$490-$K$490)))</f>
        <v>0</v>
      </c>
      <c r="AG1845" s="357">
        <f>IF('PV Adoption'!AC$4*(1/(1-'General Inputs'!$C$10))*$J1845*1000*$I1845 &lt;= ABS(($F1845-$E1845)*(1+$J137)^(AG$490-$K$490)),'PV Adoption'!AC$4*(1/(1-'General Inputs'!$C$10))*$J1845*1000*$I1845,ABS(($F1845-$E1845)*(1+$J137)^(AG$490-$K$490)))</f>
        <v>0</v>
      </c>
      <c r="AH1845" s="357">
        <f>IF('PV Adoption'!AD$4*(1/(1-'General Inputs'!$C$10))*$J1845*1000*$I1845 &lt;= ABS(($F1845-$E1845)*(1+$J137)^(AH$490-$K$490)),'PV Adoption'!AD$4*(1/(1-'General Inputs'!$C$10))*$J1845*1000*$I1845,ABS(($F1845-$E1845)*(1+$J137)^(AH$490-$K$490)))</f>
        <v>0</v>
      </c>
      <c r="AI1845" s="357">
        <f>IF('PV Adoption'!AE$4*(1/(1-'General Inputs'!$C$10))*$J1845*1000*$I1845 &lt;= ABS(($F1845-$E1845)*(1+$J137)^(AI$490-$K$490)),'PV Adoption'!AE$4*(1/(1-'General Inputs'!$C$10))*$J1845*1000*$I1845,ABS(($F1845-$E1845)*(1+$J137)^(AI$490-$K$490)))</f>
        <v>0</v>
      </c>
      <c r="AJ1845" s="357">
        <f>IF('PV Adoption'!AF$4*(1/(1-'General Inputs'!$C$10))*$J1845*1000*$I1845 &lt;= ABS(($F1845-$E1845)*(1+$J137)^(AJ$490-$K$490)),'PV Adoption'!AF$4*(1/(1-'General Inputs'!$C$10))*$J1845*1000*$I1845,ABS(($F1845-$E1845)*(1+$J137)^(AJ$490-$K$490)))</f>
        <v>0</v>
      </c>
      <c r="AK1845" s="357">
        <v>0</v>
      </c>
      <c r="AL1845" s="357">
        <v>0</v>
      </c>
      <c r="AM1845" s="357">
        <v>0</v>
      </c>
    </row>
    <row r="1846" spans="1:39" x14ac:dyDescent="0.25">
      <c r="A1846" s="353" t="s">
        <v>254</v>
      </c>
      <c r="B1846" s="353" t="s">
        <v>345</v>
      </c>
      <c r="C1846" s="441">
        <f t="shared" ref="C1846:H1846" si="1297">C138</f>
        <v>20000</v>
      </c>
      <c r="D1846" s="441"/>
      <c r="E1846" s="441"/>
      <c r="F1846" s="441"/>
      <c r="G1846" s="441"/>
      <c r="H1846" s="441">
        <f t="shared" si="1297"/>
        <v>0</v>
      </c>
      <c r="I1846" s="470">
        <f>IFERROR(VLOOKUP(B1846,Coincidence!$B$2:$E$242,4,FALSE)*IF($G1846="Winter",'General Inputs'!$C$25,'General Inputs'!$C$24),IF($G1846="Winter",'General Inputs'!$C$25,'General Inputs'!$C$24))</f>
        <v>0.52140604400000001</v>
      </c>
      <c r="J1846" s="466">
        <f>'Nameplate by Substation'!H138</f>
        <v>1.1219660113856826E-2</v>
      </c>
      <c r="K1846" s="357">
        <f>IF('PV Adoption'!G$4*(1/(1-'General Inputs'!$C$10))*$J1846*1000*$I1846 &lt;= ABS(($F1846-$E1846)*(1+$J138)^(K$490-$K$490)),'PV Adoption'!G$4*(1/(1-'General Inputs'!$C$10))*$J1846*1000*$I1846,ABS(($F1846-$E1846)*(1+$J138)^(K$490-$K$490)))</f>
        <v>0</v>
      </c>
      <c r="L1846" s="357">
        <f>IF('PV Adoption'!H$4*(1/(1-'General Inputs'!$C$10))*$J1846*1000*$I1846 &lt;= ABS(($F1846-$E1846)*(1+$J138)^(L$490-$K$490)),'PV Adoption'!H$4*(1/(1-'General Inputs'!$C$10))*$J1846*1000*$I1846,ABS(($F1846-$E1846)*(1+$J138)^(L$490-$K$490)))</f>
        <v>0</v>
      </c>
      <c r="M1846" s="357">
        <f>IF('PV Adoption'!I$4*(1/(1-'General Inputs'!$C$10))*$J1846*1000*$I1846 &lt;= ABS(($F1846-$E1846)*(1+$J138)^(M$490-$K$490)),'PV Adoption'!I$4*(1/(1-'General Inputs'!$C$10))*$J1846*1000*$I1846,ABS(($F1846-$E1846)*(1+$J138)^(M$490-$K$490)))</f>
        <v>0</v>
      </c>
      <c r="N1846" s="357">
        <f>IF('PV Adoption'!J$4*(1/(1-'General Inputs'!$C$10))*$J1846*1000*$I1846 &lt;= ABS(($F1846-$E1846)*(1+$J138)^(N$490-$K$490)),'PV Adoption'!J$4*(1/(1-'General Inputs'!$C$10))*$J1846*1000*$I1846,ABS(($F1846-$E1846)*(1+$J138)^(N$490-$K$490)))</f>
        <v>0</v>
      </c>
      <c r="O1846" s="357">
        <f>IF('PV Adoption'!K$4*(1/(1-'General Inputs'!$C$10))*$J1846*1000*$I1846 &lt;= ABS(($F1846-$E1846)*(1+$J138)^(O$490-$K$490)),'PV Adoption'!K$4*(1/(1-'General Inputs'!$C$10))*$J1846*1000*$I1846,ABS(($F1846-$E1846)*(1+$J138)^(O$490-$K$490)))</f>
        <v>0</v>
      </c>
      <c r="P1846" s="357">
        <f>IF('PV Adoption'!L$4*(1/(1-'General Inputs'!$C$10))*$J1846*1000*$I1846 &lt;= ABS(($F1846-$E1846)*(1+$J138)^(P$490-$K$490)),'PV Adoption'!L$4*(1/(1-'General Inputs'!$C$10))*$J1846*1000*$I1846,ABS(($F1846-$E1846)*(1+$J138)^(P$490-$K$490)))</f>
        <v>0</v>
      </c>
      <c r="Q1846" s="357">
        <f>IF('PV Adoption'!M$4*(1/(1-'General Inputs'!$C$10))*$J1846*1000*$I1846 &lt;= ABS(($F1846-$E1846)*(1+$J138)^(Q$490-$K$490)),'PV Adoption'!M$4*(1/(1-'General Inputs'!$C$10))*$J1846*1000*$I1846,ABS(($F1846-$E1846)*(1+$J138)^(Q$490-$K$490)))</f>
        <v>0</v>
      </c>
      <c r="R1846" s="357">
        <f>IF('PV Adoption'!N$4*(1/(1-'General Inputs'!$C$10))*$J1846*1000*$I1846 &lt;= ABS(($F1846-$E1846)*(1+$J138)^(R$490-$K$490)),'PV Adoption'!N$4*(1/(1-'General Inputs'!$C$10))*$J1846*1000*$I1846,ABS(($F1846-$E1846)*(1+$J138)^(R$490-$K$490)))</f>
        <v>0</v>
      </c>
      <c r="S1846" s="357">
        <f>IF('PV Adoption'!O$4*(1/(1-'General Inputs'!$C$10))*$J1846*1000*$I1846 &lt;= ABS(($F1846-$E1846)*(1+$J138)^(S$490-$K$490)),'PV Adoption'!O$4*(1/(1-'General Inputs'!$C$10))*$J1846*1000*$I1846,ABS(($F1846-$E1846)*(1+$J138)^(S$490-$K$490)))</f>
        <v>0</v>
      </c>
      <c r="T1846" s="357">
        <f>IF('PV Adoption'!P$4*(1/(1-'General Inputs'!$C$10))*$J1846*1000*$I1846 &lt;= ABS(($F1846-$E1846)*(1+$J138)^(T$490-$K$490)),'PV Adoption'!P$4*(1/(1-'General Inputs'!$C$10))*$J1846*1000*$I1846,ABS(($F1846-$E1846)*(1+$J138)^(T$490-$K$490)))</f>
        <v>0</v>
      </c>
      <c r="U1846" s="357">
        <f>IF('PV Adoption'!Q$4*(1/(1-'General Inputs'!$C$10))*$J1846*1000*$I1846 &lt;= ABS(($F1846-$E1846)*(1+$J138)^(U$490-$K$490)),'PV Adoption'!Q$4*(1/(1-'General Inputs'!$C$10))*$J1846*1000*$I1846,ABS(($F1846-$E1846)*(1+$J138)^(U$490-$K$490)))</f>
        <v>0</v>
      </c>
      <c r="V1846" s="357">
        <f>IF('PV Adoption'!R$4*(1/(1-'General Inputs'!$C$10))*$J1846*1000*$I1846 &lt;= ABS(($F1846-$E1846)*(1+$J138)^(V$490-$K$490)),'PV Adoption'!R$4*(1/(1-'General Inputs'!$C$10))*$J1846*1000*$I1846,ABS(($F1846-$E1846)*(1+$J138)^(V$490-$K$490)))</f>
        <v>0</v>
      </c>
      <c r="W1846" s="357">
        <f>IF('PV Adoption'!S$4*(1/(1-'General Inputs'!$C$10))*$J1846*1000*$I1846 &lt;= ABS(($F1846-$E1846)*(1+$J138)^(W$490-$K$490)),'PV Adoption'!S$4*(1/(1-'General Inputs'!$C$10))*$J1846*1000*$I1846,ABS(($F1846-$E1846)*(1+$J138)^(W$490-$K$490)))</f>
        <v>0</v>
      </c>
      <c r="X1846" s="357">
        <f>IF('PV Adoption'!T$4*(1/(1-'General Inputs'!$C$10))*$J1846*1000*$I1846 &lt;= ABS(($F1846-$E1846)*(1+$J138)^(X$490-$K$490)),'PV Adoption'!T$4*(1/(1-'General Inputs'!$C$10))*$J1846*1000*$I1846,ABS(($F1846-$E1846)*(1+$J138)^(X$490-$K$490)))</f>
        <v>0</v>
      </c>
      <c r="Y1846" s="357">
        <f>IF('PV Adoption'!U$4*(1/(1-'General Inputs'!$C$10))*$J1846*1000*$I1846 &lt;= ABS(($F1846-$E1846)*(1+$J138)^(Y$490-$K$490)),'PV Adoption'!U$4*(1/(1-'General Inputs'!$C$10))*$J1846*1000*$I1846,ABS(($F1846-$E1846)*(1+$J138)^(Y$490-$K$490)))</f>
        <v>0</v>
      </c>
      <c r="Z1846" s="357">
        <f>IF('PV Adoption'!V$4*(1/(1-'General Inputs'!$C$10))*$J1846*1000*$I1846 &lt;= ABS(($F1846-$E1846)*(1+$J138)^(Z$490-$K$490)),'PV Adoption'!V$4*(1/(1-'General Inputs'!$C$10))*$J1846*1000*$I1846,ABS(($F1846-$E1846)*(1+$J138)^(Z$490-$K$490)))</f>
        <v>0</v>
      </c>
      <c r="AA1846" s="357">
        <f>IF('PV Adoption'!W$4*(1/(1-'General Inputs'!$C$10))*$J1846*1000*$I1846 &lt;= ABS(($F1846-$E1846)*(1+$J138)^(AA$490-$K$490)),'PV Adoption'!W$4*(1/(1-'General Inputs'!$C$10))*$J1846*1000*$I1846,ABS(($F1846-$E1846)*(1+$J138)^(AA$490-$K$490)))</f>
        <v>0</v>
      </c>
      <c r="AB1846" s="357">
        <f>IF('PV Adoption'!X$4*(1/(1-'General Inputs'!$C$10))*$J1846*1000*$I1846 &lt;= ABS(($F1846-$E1846)*(1+$J138)^(AB$490-$K$490)),'PV Adoption'!X$4*(1/(1-'General Inputs'!$C$10))*$J1846*1000*$I1846,ABS(($F1846-$E1846)*(1+$J138)^(AB$490-$K$490)))</f>
        <v>0</v>
      </c>
      <c r="AC1846" s="357">
        <f>IF('PV Adoption'!Y$4*(1/(1-'General Inputs'!$C$10))*$J1846*1000*$I1846 &lt;= ABS(($F1846-$E1846)*(1+$J138)^(AC$490-$K$490)),'PV Adoption'!Y$4*(1/(1-'General Inputs'!$C$10))*$J1846*1000*$I1846,ABS(($F1846-$E1846)*(1+$J138)^(AC$490-$K$490)))</f>
        <v>0</v>
      </c>
      <c r="AD1846" s="357">
        <f>IF('PV Adoption'!Z$4*(1/(1-'General Inputs'!$C$10))*$J1846*1000*$I1846 &lt;= ABS(($F1846-$E1846)*(1+$J138)^(AD$490-$K$490)),'PV Adoption'!Z$4*(1/(1-'General Inputs'!$C$10))*$J1846*1000*$I1846,ABS(($F1846-$E1846)*(1+$J138)^(AD$490-$K$490)))</f>
        <v>0</v>
      </c>
      <c r="AE1846" s="357">
        <f>IF('PV Adoption'!AA$4*(1/(1-'General Inputs'!$C$10))*$J1846*1000*$I1846 &lt;= ABS(($F1846-$E1846)*(1+$J138)^(AE$490-$K$490)),'PV Adoption'!AA$4*(1/(1-'General Inputs'!$C$10))*$J1846*1000*$I1846,ABS(($F1846-$E1846)*(1+$J138)^(AE$490-$K$490)))</f>
        <v>0</v>
      </c>
      <c r="AF1846" s="357">
        <f>IF('PV Adoption'!AB$4*(1/(1-'General Inputs'!$C$10))*$J1846*1000*$I1846 &lt;= ABS(($F1846-$E1846)*(1+$J138)^(AF$490-$K$490)),'PV Adoption'!AB$4*(1/(1-'General Inputs'!$C$10))*$J1846*1000*$I1846,ABS(($F1846-$E1846)*(1+$J138)^(AF$490-$K$490)))</f>
        <v>0</v>
      </c>
      <c r="AG1846" s="357">
        <f>IF('PV Adoption'!AC$4*(1/(1-'General Inputs'!$C$10))*$J1846*1000*$I1846 &lt;= ABS(($F1846-$E1846)*(1+$J138)^(AG$490-$K$490)),'PV Adoption'!AC$4*(1/(1-'General Inputs'!$C$10))*$J1846*1000*$I1846,ABS(($F1846-$E1846)*(1+$J138)^(AG$490-$K$490)))</f>
        <v>0</v>
      </c>
      <c r="AH1846" s="357">
        <f>IF('PV Adoption'!AD$4*(1/(1-'General Inputs'!$C$10))*$J1846*1000*$I1846 &lt;= ABS(($F1846-$E1846)*(1+$J138)^(AH$490-$K$490)),'PV Adoption'!AD$4*(1/(1-'General Inputs'!$C$10))*$J1846*1000*$I1846,ABS(($F1846-$E1846)*(1+$J138)^(AH$490-$K$490)))</f>
        <v>0</v>
      </c>
      <c r="AI1846" s="357">
        <f>IF('PV Adoption'!AE$4*(1/(1-'General Inputs'!$C$10))*$J1846*1000*$I1846 &lt;= ABS(($F1846-$E1846)*(1+$J138)^(AI$490-$K$490)),'PV Adoption'!AE$4*(1/(1-'General Inputs'!$C$10))*$J1846*1000*$I1846,ABS(($F1846-$E1846)*(1+$J138)^(AI$490-$K$490)))</f>
        <v>0</v>
      </c>
      <c r="AJ1846" s="357">
        <f>IF('PV Adoption'!AF$4*(1/(1-'General Inputs'!$C$10))*$J1846*1000*$I1846 &lt;= ABS(($F1846-$E1846)*(1+$J138)^(AJ$490-$K$490)),'PV Adoption'!AF$4*(1/(1-'General Inputs'!$C$10))*$J1846*1000*$I1846,ABS(($F1846-$E1846)*(1+$J138)^(AJ$490-$K$490)))</f>
        <v>0</v>
      </c>
      <c r="AK1846" s="357">
        <v>0</v>
      </c>
      <c r="AL1846" s="357">
        <v>0</v>
      </c>
      <c r="AM1846" s="357">
        <v>0</v>
      </c>
    </row>
    <row r="1847" spans="1:39" x14ac:dyDescent="0.25">
      <c r="A1847" s="353" t="s">
        <v>255</v>
      </c>
      <c r="B1847" s="353" t="s">
        <v>558</v>
      </c>
      <c r="C1847" s="441">
        <f t="shared" ref="C1847:H1847" si="1298">C139</f>
        <v>6240</v>
      </c>
      <c r="D1847" s="441"/>
      <c r="E1847" s="441"/>
      <c r="F1847" s="441"/>
      <c r="G1847" s="441"/>
      <c r="H1847" s="441">
        <f t="shared" si="1298"/>
        <v>0</v>
      </c>
      <c r="I1847" s="470">
        <f>IFERROR(VLOOKUP(B1847,Coincidence!$B$2:$E$242,4,FALSE)*IF($G1847="Winter",'General Inputs'!$C$25,'General Inputs'!$C$24),IF($G1847="Winter",'General Inputs'!$C$25,'General Inputs'!$C$24))</f>
        <v>0.52140604400000001</v>
      </c>
      <c r="J1847" s="466">
        <f>'Nameplate by Substation'!H139</f>
        <v>1.1201016607934235E-2</v>
      </c>
      <c r="K1847" s="357">
        <f>IF('PV Adoption'!G$4*(1/(1-'General Inputs'!$C$10))*$J1847*1000*$I1847 &lt;= ABS(($F1847-$E1847)*(1+$J139)^(K$490-$K$490)),'PV Adoption'!G$4*(1/(1-'General Inputs'!$C$10))*$J1847*1000*$I1847,ABS(($F1847-$E1847)*(1+$J139)^(K$490-$K$490)))</f>
        <v>0</v>
      </c>
      <c r="L1847" s="357">
        <f>IF('PV Adoption'!H$4*(1/(1-'General Inputs'!$C$10))*$J1847*1000*$I1847 &lt;= ABS(($F1847-$E1847)*(1+$J139)^(L$490-$K$490)),'PV Adoption'!H$4*(1/(1-'General Inputs'!$C$10))*$J1847*1000*$I1847,ABS(($F1847-$E1847)*(1+$J139)^(L$490-$K$490)))</f>
        <v>0</v>
      </c>
      <c r="M1847" s="357">
        <f>IF('PV Adoption'!I$4*(1/(1-'General Inputs'!$C$10))*$J1847*1000*$I1847 &lt;= ABS(($F1847-$E1847)*(1+$J139)^(M$490-$K$490)),'PV Adoption'!I$4*(1/(1-'General Inputs'!$C$10))*$J1847*1000*$I1847,ABS(($F1847-$E1847)*(1+$J139)^(M$490-$K$490)))</f>
        <v>0</v>
      </c>
      <c r="N1847" s="357">
        <f>IF('PV Adoption'!J$4*(1/(1-'General Inputs'!$C$10))*$J1847*1000*$I1847 &lt;= ABS(($F1847-$E1847)*(1+$J139)^(N$490-$K$490)),'PV Adoption'!J$4*(1/(1-'General Inputs'!$C$10))*$J1847*1000*$I1847,ABS(($F1847-$E1847)*(1+$J139)^(N$490-$K$490)))</f>
        <v>0</v>
      </c>
      <c r="O1847" s="357">
        <f>IF('PV Adoption'!K$4*(1/(1-'General Inputs'!$C$10))*$J1847*1000*$I1847 &lt;= ABS(($F1847-$E1847)*(1+$J139)^(O$490-$K$490)),'PV Adoption'!K$4*(1/(1-'General Inputs'!$C$10))*$J1847*1000*$I1847,ABS(($F1847-$E1847)*(1+$J139)^(O$490-$K$490)))</f>
        <v>0</v>
      </c>
      <c r="P1847" s="357">
        <f>IF('PV Adoption'!L$4*(1/(1-'General Inputs'!$C$10))*$J1847*1000*$I1847 &lt;= ABS(($F1847-$E1847)*(1+$J139)^(P$490-$K$490)),'PV Adoption'!L$4*(1/(1-'General Inputs'!$C$10))*$J1847*1000*$I1847,ABS(($F1847-$E1847)*(1+$J139)^(P$490-$K$490)))</f>
        <v>0</v>
      </c>
      <c r="Q1847" s="357">
        <f>IF('PV Adoption'!M$4*(1/(1-'General Inputs'!$C$10))*$J1847*1000*$I1847 &lt;= ABS(($F1847-$E1847)*(1+$J139)^(Q$490-$K$490)),'PV Adoption'!M$4*(1/(1-'General Inputs'!$C$10))*$J1847*1000*$I1847,ABS(($F1847-$E1847)*(1+$J139)^(Q$490-$K$490)))</f>
        <v>0</v>
      </c>
      <c r="R1847" s="357">
        <f>IF('PV Adoption'!N$4*(1/(1-'General Inputs'!$C$10))*$J1847*1000*$I1847 &lt;= ABS(($F1847-$E1847)*(1+$J139)^(R$490-$K$490)),'PV Adoption'!N$4*(1/(1-'General Inputs'!$C$10))*$J1847*1000*$I1847,ABS(($F1847-$E1847)*(1+$J139)^(R$490-$K$490)))</f>
        <v>0</v>
      </c>
      <c r="S1847" s="357">
        <f>IF('PV Adoption'!O$4*(1/(1-'General Inputs'!$C$10))*$J1847*1000*$I1847 &lt;= ABS(($F1847-$E1847)*(1+$J139)^(S$490-$K$490)),'PV Adoption'!O$4*(1/(1-'General Inputs'!$C$10))*$J1847*1000*$I1847,ABS(($F1847-$E1847)*(1+$J139)^(S$490-$K$490)))</f>
        <v>0</v>
      </c>
      <c r="T1847" s="357">
        <f>IF('PV Adoption'!P$4*(1/(1-'General Inputs'!$C$10))*$J1847*1000*$I1847 &lt;= ABS(($F1847-$E1847)*(1+$J139)^(T$490-$K$490)),'PV Adoption'!P$4*(1/(1-'General Inputs'!$C$10))*$J1847*1000*$I1847,ABS(($F1847-$E1847)*(1+$J139)^(T$490-$K$490)))</f>
        <v>0</v>
      </c>
      <c r="U1847" s="357">
        <f>IF('PV Adoption'!Q$4*(1/(1-'General Inputs'!$C$10))*$J1847*1000*$I1847 &lt;= ABS(($F1847-$E1847)*(1+$J139)^(U$490-$K$490)),'PV Adoption'!Q$4*(1/(1-'General Inputs'!$C$10))*$J1847*1000*$I1847,ABS(($F1847-$E1847)*(1+$J139)^(U$490-$K$490)))</f>
        <v>0</v>
      </c>
      <c r="V1847" s="357">
        <f>IF('PV Adoption'!R$4*(1/(1-'General Inputs'!$C$10))*$J1847*1000*$I1847 &lt;= ABS(($F1847-$E1847)*(1+$J139)^(V$490-$K$490)),'PV Adoption'!R$4*(1/(1-'General Inputs'!$C$10))*$J1847*1000*$I1847,ABS(($F1847-$E1847)*(1+$J139)^(V$490-$K$490)))</f>
        <v>0</v>
      </c>
      <c r="W1847" s="357">
        <f>IF('PV Adoption'!S$4*(1/(1-'General Inputs'!$C$10))*$J1847*1000*$I1847 &lt;= ABS(($F1847-$E1847)*(1+$J139)^(W$490-$K$490)),'PV Adoption'!S$4*(1/(1-'General Inputs'!$C$10))*$J1847*1000*$I1847,ABS(($F1847-$E1847)*(1+$J139)^(W$490-$K$490)))</f>
        <v>0</v>
      </c>
      <c r="X1847" s="357">
        <f>IF('PV Adoption'!T$4*(1/(1-'General Inputs'!$C$10))*$J1847*1000*$I1847 &lt;= ABS(($F1847-$E1847)*(1+$J139)^(X$490-$K$490)),'PV Adoption'!T$4*(1/(1-'General Inputs'!$C$10))*$J1847*1000*$I1847,ABS(($F1847-$E1847)*(1+$J139)^(X$490-$K$490)))</f>
        <v>0</v>
      </c>
      <c r="Y1847" s="357">
        <f>IF('PV Adoption'!U$4*(1/(1-'General Inputs'!$C$10))*$J1847*1000*$I1847 &lt;= ABS(($F1847-$E1847)*(1+$J139)^(Y$490-$K$490)),'PV Adoption'!U$4*(1/(1-'General Inputs'!$C$10))*$J1847*1000*$I1847,ABS(($F1847-$E1847)*(1+$J139)^(Y$490-$K$490)))</f>
        <v>0</v>
      </c>
      <c r="Z1847" s="357">
        <f>IF('PV Adoption'!V$4*(1/(1-'General Inputs'!$C$10))*$J1847*1000*$I1847 &lt;= ABS(($F1847-$E1847)*(1+$J139)^(Z$490-$K$490)),'PV Adoption'!V$4*(1/(1-'General Inputs'!$C$10))*$J1847*1000*$I1847,ABS(($F1847-$E1847)*(1+$J139)^(Z$490-$K$490)))</f>
        <v>0</v>
      </c>
      <c r="AA1847" s="357">
        <f>IF('PV Adoption'!W$4*(1/(1-'General Inputs'!$C$10))*$J1847*1000*$I1847 &lt;= ABS(($F1847-$E1847)*(1+$J139)^(AA$490-$K$490)),'PV Adoption'!W$4*(1/(1-'General Inputs'!$C$10))*$J1847*1000*$I1847,ABS(($F1847-$E1847)*(1+$J139)^(AA$490-$K$490)))</f>
        <v>0</v>
      </c>
      <c r="AB1847" s="357">
        <f>IF('PV Adoption'!X$4*(1/(1-'General Inputs'!$C$10))*$J1847*1000*$I1847 &lt;= ABS(($F1847-$E1847)*(1+$J139)^(AB$490-$K$490)),'PV Adoption'!X$4*(1/(1-'General Inputs'!$C$10))*$J1847*1000*$I1847,ABS(($F1847-$E1847)*(1+$J139)^(AB$490-$K$490)))</f>
        <v>0</v>
      </c>
      <c r="AC1847" s="357">
        <f>IF('PV Adoption'!Y$4*(1/(1-'General Inputs'!$C$10))*$J1847*1000*$I1847 &lt;= ABS(($F1847-$E1847)*(1+$J139)^(AC$490-$K$490)),'PV Adoption'!Y$4*(1/(1-'General Inputs'!$C$10))*$J1847*1000*$I1847,ABS(($F1847-$E1847)*(1+$J139)^(AC$490-$K$490)))</f>
        <v>0</v>
      </c>
      <c r="AD1847" s="357">
        <f>IF('PV Adoption'!Z$4*(1/(1-'General Inputs'!$C$10))*$J1847*1000*$I1847 &lt;= ABS(($F1847-$E1847)*(1+$J139)^(AD$490-$K$490)),'PV Adoption'!Z$4*(1/(1-'General Inputs'!$C$10))*$J1847*1000*$I1847,ABS(($F1847-$E1847)*(1+$J139)^(AD$490-$K$490)))</f>
        <v>0</v>
      </c>
      <c r="AE1847" s="357">
        <f>IF('PV Adoption'!AA$4*(1/(1-'General Inputs'!$C$10))*$J1847*1000*$I1847 &lt;= ABS(($F1847-$E1847)*(1+$J139)^(AE$490-$K$490)),'PV Adoption'!AA$4*(1/(1-'General Inputs'!$C$10))*$J1847*1000*$I1847,ABS(($F1847-$E1847)*(1+$J139)^(AE$490-$K$490)))</f>
        <v>0</v>
      </c>
      <c r="AF1847" s="357">
        <f>IF('PV Adoption'!AB$4*(1/(1-'General Inputs'!$C$10))*$J1847*1000*$I1847 &lt;= ABS(($F1847-$E1847)*(1+$J139)^(AF$490-$K$490)),'PV Adoption'!AB$4*(1/(1-'General Inputs'!$C$10))*$J1847*1000*$I1847,ABS(($F1847-$E1847)*(1+$J139)^(AF$490-$K$490)))</f>
        <v>0</v>
      </c>
      <c r="AG1847" s="357">
        <f>IF('PV Adoption'!AC$4*(1/(1-'General Inputs'!$C$10))*$J1847*1000*$I1847 &lt;= ABS(($F1847-$E1847)*(1+$J139)^(AG$490-$K$490)),'PV Adoption'!AC$4*(1/(1-'General Inputs'!$C$10))*$J1847*1000*$I1847,ABS(($F1847-$E1847)*(1+$J139)^(AG$490-$K$490)))</f>
        <v>0</v>
      </c>
      <c r="AH1847" s="357">
        <f>IF('PV Adoption'!AD$4*(1/(1-'General Inputs'!$C$10))*$J1847*1000*$I1847 &lt;= ABS(($F1847-$E1847)*(1+$J139)^(AH$490-$K$490)),'PV Adoption'!AD$4*(1/(1-'General Inputs'!$C$10))*$J1847*1000*$I1847,ABS(($F1847-$E1847)*(1+$J139)^(AH$490-$K$490)))</f>
        <v>0</v>
      </c>
      <c r="AI1847" s="357">
        <f>IF('PV Adoption'!AE$4*(1/(1-'General Inputs'!$C$10))*$J1847*1000*$I1847 &lt;= ABS(($F1847-$E1847)*(1+$J139)^(AI$490-$K$490)),'PV Adoption'!AE$4*(1/(1-'General Inputs'!$C$10))*$J1847*1000*$I1847,ABS(($F1847-$E1847)*(1+$J139)^(AI$490-$K$490)))</f>
        <v>0</v>
      </c>
      <c r="AJ1847" s="357">
        <f>IF('PV Adoption'!AF$4*(1/(1-'General Inputs'!$C$10))*$J1847*1000*$I1847 &lt;= ABS(($F1847-$E1847)*(1+$J139)^(AJ$490-$K$490)),'PV Adoption'!AF$4*(1/(1-'General Inputs'!$C$10))*$J1847*1000*$I1847,ABS(($F1847-$E1847)*(1+$J139)^(AJ$490-$K$490)))</f>
        <v>0</v>
      </c>
      <c r="AK1847" s="357">
        <v>0</v>
      </c>
      <c r="AL1847" s="357">
        <v>0</v>
      </c>
      <c r="AM1847" s="357">
        <v>0</v>
      </c>
    </row>
    <row r="1848" spans="1:39" x14ac:dyDescent="0.25">
      <c r="A1848" s="353" t="s">
        <v>255</v>
      </c>
      <c r="B1848" s="353" t="s">
        <v>270</v>
      </c>
      <c r="C1848" s="441">
        <f t="shared" ref="C1848:H1848" si="1299">C140</f>
        <v>25000</v>
      </c>
      <c r="D1848" s="441"/>
      <c r="E1848" s="441"/>
      <c r="F1848" s="441"/>
      <c r="G1848" s="441"/>
      <c r="H1848" s="441">
        <f t="shared" si="1299"/>
        <v>0</v>
      </c>
      <c r="I1848" s="470">
        <f>IFERROR(VLOOKUP(B1848,Coincidence!$B$2:$E$242,4,FALSE)*IF($G1848="Winter",'General Inputs'!$C$25,'General Inputs'!$C$24),IF($G1848="Winter",'General Inputs'!$C$25,'General Inputs'!$C$24))</f>
        <v>0.52140604400000001</v>
      </c>
      <c r="J1848" s="466">
        <f>'Nameplate by Substation'!H140</f>
        <v>0</v>
      </c>
      <c r="K1848" s="357">
        <f>IF('PV Adoption'!G$4*(1/(1-'General Inputs'!$C$10))*$J1848*1000*$I1848 &lt;= ABS(($F1848-$E1848)*(1+$J140)^(K$490-$K$490)),'PV Adoption'!G$4*(1/(1-'General Inputs'!$C$10))*$J1848*1000*$I1848,ABS(($F1848-$E1848)*(1+$J140)^(K$490-$K$490)))</f>
        <v>0</v>
      </c>
      <c r="L1848" s="357">
        <f>IF('PV Adoption'!H$4*(1/(1-'General Inputs'!$C$10))*$J1848*1000*$I1848 &lt;= ABS(($F1848-$E1848)*(1+$J140)^(L$490-$K$490)),'PV Adoption'!H$4*(1/(1-'General Inputs'!$C$10))*$J1848*1000*$I1848,ABS(($F1848-$E1848)*(1+$J140)^(L$490-$K$490)))</f>
        <v>0</v>
      </c>
      <c r="M1848" s="357">
        <f>IF('PV Adoption'!I$4*(1/(1-'General Inputs'!$C$10))*$J1848*1000*$I1848 &lt;= ABS(($F1848-$E1848)*(1+$J140)^(M$490-$K$490)),'PV Adoption'!I$4*(1/(1-'General Inputs'!$C$10))*$J1848*1000*$I1848,ABS(($F1848-$E1848)*(1+$J140)^(M$490-$K$490)))</f>
        <v>0</v>
      </c>
      <c r="N1848" s="357">
        <f>IF('PV Adoption'!J$4*(1/(1-'General Inputs'!$C$10))*$J1848*1000*$I1848 &lt;= ABS(($F1848-$E1848)*(1+$J140)^(N$490-$K$490)),'PV Adoption'!J$4*(1/(1-'General Inputs'!$C$10))*$J1848*1000*$I1848,ABS(($F1848-$E1848)*(1+$J140)^(N$490-$K$490)))</f>
        <v>0</v>
      </c>
      <c r="O1848" s="357">
        <f>IF('PV Adoption'!K$4*(1/(1-'General Inputs'!$C$10))*$J1848*1000*$I1848 &lt;= ABS(($F1848-$E1848)*(1+$J140)^(O$490-$K$490)),'PV Adoption'!K$4*(1/(1-'General Inputs'!$C$10))*$J1848*1000*$I1848,ABS(($F1848-$E1848)*(1+$J140)^(O$490-$K$490)))</f>
        <v>0</v>
      </c>
      <c r="P1848" s="357">
        <f>IF('PV Adoption'!L$4*(1/(1-'General Inputs'!$C$10))*$J1848*1000*$I1848 &lt;= ABS(($F1848-$E1848)*(1+$J140)^(P$490-$K$490)),'PV Adoption'!L$4*(1/(1-'General Inputs'!$C$10))*$J1848*1000*$I1848,ABS(($F1848-$E1848)*(1+$J140)^(P$490-$K$490)))</f>
        <v>0</v>
      </c>
      <c r="Q1848" s="357">
        <f>IF('PV Adoption'!M$4*(1/(1-'General Inputs'!$C$10))*$J1848*1000*$I1848 &lt;= ABS(($F1848-$E1848)*(1+$J140)^(Q$490-$K$490)),'PV Adoption'!M$4*(1/(1-'General Inputs'!$C$10))*$J1848*1000*$I1848,ABS(($F1848-$E1848)*(1+$J140)^(Q$490-$K$490)))</f>
        <v>0</v>
      </c>
      <c r="R1848" s="357">
        <f>IF('PV Adoption'!N$4*(1/(1-'General Inputs'!$C$10))*$J1848*1000*$I1848 &lt;= ABS(($F1848-$E1848)*(1+$J140)^(R$490-$K$490)),'PV Adoption'!N$4*(1/(1-'General Inputs'!$C$10))*$J1848*1000*$I1848,ABS(($F1848-$E1848)*(1+$J140)^(R$490-$K$490)))</f>
        <v>0</v>
      </c>
      <c r="S1848" s="357">
        <f>IF('PV Adoption'!O$4*(1/(1-'General Inputs'!$C$10))*$J1848*1000*$I1848 &lt;= ABS(($F1848-$E1848)*(1+$J140)^(S$490-$K$490)),'PV Adoption'!O$4*(1/(1-'General Inputs'!$C$10))*$J1848*1000*$I1848,ABS(($F1848-$E1848)*(1+$J140)^(S$490-$K$490)))</f>
        <v>0</v>
      </c>
      <c r="T1848" s="357">
        <f>IF('PV Adoption'!P$4*(1/(1-'General Inputs'!$C$10))*$J1848*1000*$I1848 &lt;= ABS(($F1848-$E1848)*(1+$J140)^(T$490-$K$490)),'PV Adoption'!P$4*(1/(1-'General Inputs'!$C$10))*$J1848*1000*$I1848,ABS(($F1848-$E1848)*(1+$J140)^(T$490-$K$490)))</f>
        <v>0</v>
      </c>
      <c r="U1848" s="357">
        <f>IF('PV Adoption'!Q$4*(1/(1-'General Inputs'!$C$10))*$J1848*1000*$I1848 &lt;= ABS(($F1848-$E1848)*(1+$J140)^(U$490-$K$490)),'PV Adoption'!Q$4*(1/(1-'General Inputs'!$C$10))*$J1848*1000*$I1848,ABS(($F1848-$E1848)*(1+$J140)^(U$490-$K$490)))</f>
        <v>0</v>
      </c>
      <c r="V1848" s="357">
        <f>IF('PV Adoption'!R$4*(1/(1-'General Inputs'!$C$10))*$J1848*1000*$I1848 &lt;= ABS(($F1848-$E1848)*(1+$J140)^(V$490-$K$490)),'PV Adoption'!R$4*(1/(1-'General Inputs'!$C$10))*$J1848*1000*$I1848,ABS(($F1848-$E1848)*(1+$J140)^(V$490-$K$490)))</f>
        <v>0</v>
      </c>
      <c r="W1848" s="357">
        <f>IF('PV Adoption'!S$4*(1/(1-'General Inputs'!$C$10))*$J1848*1000*$I1848 &lt;= ABS(($F1848-$E1848)*(1+$J140)^(W$490-$K$490)),'PV Adoption'!S$4*(1/(1-'General Inputs'!$C$10))*$J1848*1000*$I1848,ABS(($F1848-$E1848)*(1+$J140)^(W$490-$K$490)))</f>
        <v>0</v>
      </c>
      <c r="X1848" s="357">
        <f>IF('PV Adoption'!T$4*(1/(1-'General Inputs'!$C$10))*$J1848*1000*$I1848 &lt;= ABS(($F1848-$E1848)*(1+$J140)^(X$490-$K$490)),'PV Adoption'!T$4*(1/(1-'General Inputs'!$C$10))*$J1848*1000*$I1848,ABS(($F1848-$E1848)*(1+$J140)^(X$490-$K$490)))</f>
        <v>0</v>
      </c>
      <c r="Y1848" s="357">
        <f>IF('PV Adoption'!U$4*(1/(1-'General Inputs'!$C$10))*$J1848*1000*$I1848 &lt;= ABS(($F1848-$E1848)*(1+$J140)^(Y$490-$K$490)),'PV Adoption'!U$4*(1/(1-'General Inputs'!$C$10))*$J1848*1000*$I1848,ABS(($F1848-$E1848)*(1+$J140)^(Y$490-$K$490)))</f>
        <v>0</v>
      </c>
      <c r="Z1848" s="357">
        <f>IF('PV Adoption'!V$4*(1/(1-'General Inputs'!$C$10))*$J1848*1000*$I1848 &lt;= ABS(($F1848-$E1848)*(1+$J140)^(Z$490-$K$490)),'PV Adoption'!V$4*(1/(1-'General Inputs'!$C$10))*$J1848*1000*$I1848,ABS(($F1848-$E1848)*(1+$J140)^(Z$490-$K$490)))</f>
        <v>0</v>
      </c>
      <c r="AA1848" s="357">
        <f>IF('PV Adoption'!W$4*(1/(1-'General Inputs'!$C$10))*$J1848*1000*$I1848 &lt;= ABS(($F1848-$E1848)*(1+$J140)^(AA$490-$K$490)),'PV Adoption'!W$4*(1/(1-'General Inputs'!$C$10))*$J1848*1000*$I1848,ABS(($F1848-$E1848)*(1+$J140)^(AA$490-$K$490)))</f>
        <v>0</v>
      </c>
      <c r="AB1848" s="357">
        <f>IF('PV Adoption'!X$4*(1/(1-'General Inputs'!$C$10))*$J1848*1000*$I1848 &lt;= ABS(($F1848-$E1848)*(1+$J140)^(AB$490-$K$490)),'PV Adoption'!X$4*(1/(1-'General Inputs'!$C$10))*$J1848*1000*$I1848,ABS(($F1848-$E1848)*(1+$J140)^(AB$490-$K$490)))</f>
        <v>0</v>
      </c>
      <c r="AC1848" s="357">
        <f>IF('PV Adoption'!Y$4*(1/(1-'General Inputs'!$C$10))*$J1848*1000*$I1848 &lt;= ABS(($F1848-$E1848)*(1+$J140)^(AC$490-$K$490)),'PV Adoption'!Y$4*(1/(1-'General Inputs'!$C$10))*$J1848*1000*$I1848,ABS(($F1848-$E1848)*(1+$J140)^(AC$490-$K$490)))</f>
        <v>0</v>
      </c>
      <c r="AD1848" s="357">
        <f>IF('PV Adoption'!Z$4*(1/(1-'General Inputs'!$C$10))*$J1848*1000*$I1848 &lt;= ABS(($F1848-$E1848)*(1+$J140)^(AD$490-$K$490)),'PV Adoption'!Z$4*(1/(1-'General Inputs'!$C$10))*$J1848*1000*$I1848,ABS(($F1848-$E1848)*(1+$J140)^(AD$490-$K$490)))</f>
        <v>0</v>
      </c>
      <c r="AE1848" s="357">
        <f>IF('PV Adoption'!AA$4*(1/(1-'General Inputs'!$C$10))*$J1848*1000*$I1848 &lt;= ABS(($F1848-$E1848)*(1+$J140)^(AE$490-$K$490)),'PV Adoption'!AA$4*(1/(1-'General Inputs'!$C$10))*$J1848*1000*$I1848,ABS(($F1848-$E1848)*(1+$J140)^(AE$490-$K$490)))</f>
        <v>0</v>
      </c>
      <c r="AF1848" s="357">
        <f>IF('PV Adoption'!AB$4*(1/(1-'General Inputs'!$C$10))*$J1848*1000*$I1848 &lt;= ABS(($F1848-$E1848)*(1+$J140)^(AF$490-$K$490)),'PV Adoption'!AB$4*(1/(1-'General Inputs'!$C$10))*$J1848*1000*$I1848,ABS(($F1848-$E1848)*(1+$J140)^(AF$490-$K$490)))</f>
        <v>0</v>
      </c>
      <c r="AG1848" s="357">
        <f>IF('PV Adoption'!AC$4*(1/(1-'General Inputs'!$C$10))*$J1848*1000*$I1848 &lt;= ABS(($F1848-$E1848)*(1+$J140)^(AG$490-$K$490)),'PV Adoption'!AC$4*(1/(1-'General Inputs'!$C$10))*$J1848*1000*$I1848,ABS(($F1848-$E1848)*(1+$J140)^(AG$490-$K$490)))</f>
        <v>0</v>
      </c>
      <c r="AH1848" s="357">
        <f>IF('PV Adoption'!AD$4*(1/(1-'General Inputs'!$C$10))*$J1848*1000*$I1848 &lt;= ABS(($F1848-$E1848)*(1+$J140)^(AH$490-$K$490)),'PV Adoption'!AD$4*(1/(1-'General Inputs'!$C$10))*$J1848*1000*$I1848,ABS(($F1848-$E1848)*(1+$J140)^(AH$490-$K$490)))</f>
        <v>0</v>
      </c>
      <c r="AI1848" s="357">
        <f>IF('PV Adoption'!AE$4*(1/(1-'General Inputs'!$C$10))*$J1848*1000*$I1848 &lt;= ABS(($F1848-$E1848)*(1+$J140)^(AI$490-$K$490)),'PV Adoption'!AE$4*(1/(1-'General Inputs'!$C$10))*$J1848*1000*$I1848,ABS(($F1848-$E1848)*(1+$J140)^(AI$490-$K$490)))</f>
        <v>0</v>
      </c>
      <c r="AJ1848" s="357">
        <f>IF('PV Adoption'!AF$4*(1/(1-'General Inputs'!$C$10))*$J1848*1000*$I1848 &lt;= ABS(($F1848-$E1848)*(1+$J140)^(AJ$490-$K$490)),'PV Adoption'!AF$4*(1/(1-'General Inputs'!$C$10))*$J1848*1000*$I1848,ABS(($F1848-$E1848)*(1+$J140)^(AJ$490-$K$490)))</f>
        <v>0</v>
      </c>
      <c r="AK1848" s="357">
        <v>0</v>
      </c>
      <c r="AL1848" s="357">
        <v>0</v>
      </c>
      <c r="AM1848" s="357">
        <v>0</v>
      </c>
    </row>
    <row r="1849" spans="1:39" x14ac:dyDescent="0.25">
      <c r="A1849" s="353" t="s">
        <v>255</v>
      </c>
      <c r="B1849" s="353" t="s">
        <v>559</v>
      </c>
      <c r="C1849" s="441">
        <f t="shared" ref="C1849:H1849" si="1300">C141</f>
        <v>12500</v>
      </c>
      <c r="D1849" s="441"/>
      <c r="E1849" s="441"/>
      <c r="F1849" s="441"/>
      <c r="G1849" s="441"/>
      <c r="H1849" s="441">
        <f t="shared" si="1300"/>
        <v>0</v>
      </c>
      <c r="I1849" s="470">
        <f>IFERROR(VLOOKUP(B1849,Coincidence!$B$2:$E$242,4,FALSE)*IF($G1849="Winter",'General Inputs'!$C$25,'General Inputs'!$C$24),IF($G1849="Winter",'General Inputs'!$C$25,'General Inputs'!$C$24))</f>
        <v>0.52140604400000001</v>
      </c>
      <c r="J1849" s="466">
        <f>'Nameplate by Substation'!H141</f>
        <v>0</v>
      </c>
      <c r="K1849" s="357">
        <f>IF('PV Adoption'!G$4*(1/(1-'General Inputs'!$C$10))*$J1849*1000*$I1849 &lt;= ABS(($F1849-$E1849)*(1+$J141)^(K$490-$K$490)),'PV Adoption'!G$4*(1/(1-'General Inputs'!$C$10))*$J1849*1000*$I1849,ABS(($F1849-$E1849)*(1+$J141)^(K$490-$K$490)))</f>
        <v>0</v>
      </c>
      <c r="L1849" s="357">
        <f>IF('PV Adoption'!H$4*(1/(1-'General Inputs'!$C$10))*$J1849*1000*$I1849 &lt;= ABS(($F1849-$E1849)*(1+$J141)^(L$490-$K$490)),'PV Adoption'!H$4*(1/(1-'General Inputs'!$C$10))*$J1849*1000*$I1849,ABS(($F1849-$E1849)*(1+$J141)^(L$490-$K$490)))</f>
        <v>0</v>
      </c>
      <c r="M1849" s="357">
        <f>IF('PV Adoption'!I$4*(1/(1-'General Inputs'!$C$10))*$J1849*1000*$I1849 &lt;= ABS(($F1849-$E1849)*(1+$J141)^(M$490-$K$490)),'PV Adoption'!I$4*(1/(1-'General Inputs'!$C$10))*$J1849*1000*$I1849,ABS(($F1849-$E1849)*(1+$J141)^(M$490-$K$490)))</f>
        <v>0</v>
      </c>
      <c r="N1849" s="357">
        <f>IF('PV Adoption'!J$4*(1/(1-'General Inputs'!$C$10))*$J1849*1000*$I1849 &lt;= ABS(($F1849-$E1849)*(1+$J141)^(N$490-$K$490)),'PV Adoption'!J$4*(1/(1-'General Inputs'!$C$10))*$J1849*1000*$I1849,ABS(($F1849-$E1849)*(1+$J141)^(N$490-$K$490)))</f>
        <v>0</v>
      </c>
      <c r="O1849" s="357">
        <f>IF('PV Adoption'!K$4*(1/(1-'General Inputs'!$C$10))*$J1849*1000*$I1849 &lt;= ABS(($F1849-$E1849)*(1+$J141)^(O$490-$K$490)),'PV Adoption'!K$4*(1/(1-'General Inputs'!$C$10))*$J1849*1000*$I1849,ABS(($F1849-$E1849)*(1+$J141)^(O$490-$K$490)))</f>
        <v>0</v>
      </c>
      <c r="P1849" s="357">
        <f>IF('PV Adoption'!L$4*(1/(1-'General Inputs'!$C$10))*$J1849*1000*$I1849 &lt;= ABS(($F1849-$E1849)*(1+$J141)^(P$490-$K$490)),'PV Adoption'!L$4*(1/(1-'General Inputs'!$C$10))*$J1849*1000*$I1849,ABS(($F1849-$E1849)*(1+$J141)^(P$490-$K$490)))</f>
        <v>0</v>
      </c>
      <c r="Q1849" s="357">
        <f>IF('PV Adoption'!M$4*(1/(1-'General Inputs'!$C$10))*$J1849*1000*$I1849 &lt;= ABS(($F1849-$E1849)*(1+$J141)^(Q$490-$K$490)),'PV Adoption'!M$4*(1/(1-'General Inputs'!$C$10))*$J1849*1000*$I1849,ABS(($F1849-$E1849)*(1+$J141)^(Q$490-$K$490)))</f>
        <v>0</v>
      </c>
      <c r="R1849" s="357">
        <f>IF('PV Adoption'!N$4*(1/(1-'General Inputs'!$C$10))*$J1849*1000*$I1849 &lt;= ABS(($F1849-$E1849)*(1+$J141)^(R$490-$K$490)),'PV Adoption'!N$4*(1/(1-'General Inputs'!$C$10))*$J1849*1000*$I1849,ABS(($F1849-$E1849)*(1+$J141)^(R$490-$K$490)))</f>
        <v>0</v>
      </c>
      <c r="S1849" s="357">
        <f>IF('PV Adoption'!O$4*(1/(1-'General Inputs'!$C$10))*$J1849*1000*$I1849 &lt;= ABS(($F1849-$E1849)*(1+$J141)^(S$490-$K$490)),'PV Adoption'!O$4*(1/(1-'General Inputs'!$C$10))*$J1849*1000*$I1849,ABS(($F1849-$E1849)*(1+$J141)^(S$490-$K$490)))</f>
        <v>0</v>
      </c>
      <c r="T1849" s="357">
        <f>IF('PV Adoption'!P$4*(1/(1-'General Inputs'!$C$10))*$J1849*1000*$I1849 &lt;= ABS(($F1849-$E1849)*(1+$J141)^(T$490-$K$490)),'PV Adoption'!P$4*(1/(1-'General Inputs'!$C$10))*$J1849*1000*$I1849,ABS(($F1849-$E1849)*(1+$J141)^(T$490-$K$490)))</f>
        <v>0</v>
      </c>
      <c r="U1849" s="357">
        <f>IF('PV Adoption'!Q$4*(1/(1-'General Inputs'!$C$10))*$J1849*1000*$I1849 &lt;= ABS(($F1849-$E1849)*(1+$J141)^(U$490-$K$490)),'PV Adoption'!Q$4*(1/(1-'General Inputs'!$C$10))*$J1849*1000*$I1849,ABS(($F1849-$E1849)*(1+$J141)^(U$490-$K$490)))</f>
        <v>0</v>
      </c>
      <c r="V1849" s="357">
        <f>IF('PV Adoption'!R$4*(1/(1-'General Inputs'!$C$10))*$J1849*1000*$I1849 &lt;= ABS(($F1849-$E1849)*(1+$J141)^(V$490-$K$490)),'PV Adoption'!R$4*(1/(1-'General Inputs'!$C$10))*$J1849*1000*$I1849,ABS(($F1849-$E1849)*(1+$J141)^(V$490-$K$490)))</f>
        <v>0</v>
      </c>
      <c r="W1849" s="357">
        <f>IF('PV Adoption'!S$4*(1/(1-'General Inputs'!$C$10))*$J1849*1000*$I1849 &lt;= ABS(($F1849-$E1849)*(1+$J141)^(W$490-$K$490)),'PV Adoption'!S$4*(1/(1-'General Inputs'!$C$10))*$J1849*1000*$I1849,ABS(($F1849-$E1849)*(1+$J141)^(W$490-$K$490)))</f>
        <v>0</v>
      </c>
      <c r="X1849" s="357">
        <f>IF('PV Adoption'!T$4*(1/(1-'General Inputs'!$C$10))*$J1849*1000*$I1849 &lt;= ABS(($F1849-$E1849)*(1+$J141)^(X$490-$K$490)),'PV Adoption'!T$4*(1/(1-'General Inputs'!$C$10))*$J1849*1000*$I1849,ABS(($F1849-$E1849)*(1+$J141)^(X$490-$K$490)))</f>
        <v>0</v>
      </c>
      <c r="Y1849" s="357">
        <f>IF('PV Adoption'!U$4*(1/(1-'General Inputs'!$C$10))*$J1849*1000*$I1849 &lt;= ABS(($F1849-$E1849)*(1+$J141)^(Y$490-$K$490)),'PV Adoption'!U$4*(1/(1-'General Inputs'!$C$10))*$J1849*1000*$I1849,ABS(($F1849-$E1849)*(1+$J141)^(Y$490-$K$490)))</f>
        <v>0</v>
      </c>
      <c r="Z1849" s="357">
        <f>IF('PV Adoption'!V$4*(1/(1-'General Inputs'!$C$10))*$J1849*1000*$I1849 &lt;= ABS(($F1849-$E1849)*(1+$J141)^(Z$490-$K$490)),'PV Adoption'!V$4*(1/(1-'General Inputs'!$C$10))*$J1849*1000*$I1849,ABS(($F1849-$E1849)*(1+$J141)^(Z$490-$K$490)))</f>
        <v>0</v>
      </c>
      <c r="AA1849" s="357">
        <f>IF('PV Adoption'!W$4*(1/(1-'General Inputs'!$C$10))*$J1849*1000*$I1849 &lt;= ABS(($F1849-$E1849)*(1+$J141)^(AA$490-$K$490)),'PV Adoption'!W$4*(1/(1-'General Inputs'!$C$10))*$J1849*1000*$I1849,ABS(($F1849-$E1849)*(1+$J141)^(AA$490-$K$490)))</f>
        <v>0</v>
      </c>
      <c r="AB1849" s="357">
        <f>IF('PV Adoption'!X$4*(1/(1-'General Inputs'!$C$10))*$J1849*1000*$I1849 &lt;= ABS(($F1849-$E1849)*(1+$J141)^(AB$490-$K$490)),'PV Adoption'!X$4*(1/(1-'General Inputs'!$C$10))*$J1849*1000*$I1849,ABS(($F1849-$E1849)*(1+$J141)^(AB$490-$K$490)))</f>
        <v>0</v>
      </c>
      <c r="AC1849" s="357">
        <f>IF('PV Adoption'!Y$4*(1/(1-'General Inputs'!$C$10))*$J1849*1000*$I1849 &lt;= ABS(($F1849-$E1849)*(1+$J141)^(AC$490-$K$490)),'PV Adoption'!Y$4*(1/(1-'General Inputs'!$C$10))*$J1849*1000*$I1849,ABS(($F1849-$E1849)*(1+$J141)^(AC$490-$K$490)))</f>
        <v>0</v>
      </c>
      <c r="AD1849" s="357">
        <f>IF('PV Adoption'!Z$4*(1/(1-'General Inputs'!$C$10))*$J1849*1000*$I1849 &lt;= ABS(($F1849-$E1849)*(1+$J141)^(AD$490-$K$490)),'PV Adoption'!Z$4*(1/(1-'General Inputs'!$C$10))*$J1849*1000*$I1849,ABS(($F1849-$E1849)*(1+$J141)^(AD$490-$K$490)))</f>
        <v>0</v>
      </c>
      <c r="AE1849" s="357">
        <f>IF('PV Adoption'!AA$4*(1/(1-'General Inputs'!$C$10))*$J1849*1000*$I1849 &lt;= ABS(($F1849-$E1849)*(1+$J141)^(AE$490-$K$490)),'PV Adoption'!AA$4*(1/(1-'General Inputs'!$C$10))*$J1849*1000*$I1849,ABS(($F1849-$E1849)*(1+$J141)^(AE$490-$K$490)))</f>
        <v>0</v>
      </c>
      <c r="AF1849" s="357">
        <f>IF('PV Adoption'!AB$4*(1/(1-'General Inputs'!$C$10))*$J1849*1000*$I1849 &lt;= ABS(($F1849-$E1849)*(1+$J141)^(AF$490-$K$490)),'PV Adoption'!AB$4*(1/(1-'General Inputs'!$C$10))*$J1849*1000*$I1849,ABS(($F1849-$E1849)*(1+$J141)^(AF$490-$K$490)))</f>
        <v>0</v>
      </c>
      <c r="AG1849" s="357">
        <f>IF('PV Adoption'!AC$4*(1/(1-'General Inputs'!$C$10))*$J1849*1000*$I1849 &lt;= ABS(($F1849-$E1849)*(1+$J141)^(AG$490-$K$490)),'PV Adoption'!AC$4*(1/(1-'General Inputs'!$C$10))*$J1849*1000*$I1849,ABS(($F1849-$E1849)*(1+$J141)^(AG$490-$K$490)))</f>
        <v>0</v>
      </c>
      <c r="AH1849" s="357">
        <f>IF('PV Adoption'!AD$4*(1/(1-'General Inputs'!$C$10))*$J1849*1000*$I1849 &lt;= ABS(($F1849-$E1849)*(1+$J141)^(AH$490-$K$490)),'PV Adoption'!AD$4*(1/(1-'General Inputs'!$C$10))*$J1849*1000*$I1849,ABS(($F1849-$E1849)*(1+$J141)^(AH$490-$K$490)))</f>
        <v>0</v>
      </c>
      <c r="AI1849" s="357">
        <f>IF('PV Adoption'!AE$4*(1/(1-'General Inputs'!$C$10))*$J1849*1000*$I1849 &lt;= ABS(($F1849-$E1849)*(1+$J141)^(AI$490-$K$490)),'PV Adoption'!AE$4*(1/(1-'General Inputs'!$C$10))*$J1849*1000*$I1849,ABS(($F1849-$E1849)*(1+$J141)^(AI$490-$K$490)))</f>
        <v>0</v>
      </c>
      <c r="AJ1849" s="357">
        <f>IF('PV Adoption'!AF$4*(1/(1-'General Inputs'!$C$10))*$J1849*1000*$I1849 &lt;= ABS(($F1849-$E1849)*(1+$J141)^(AJ$490-$K$490)),'PV Adoption'!AF$4*(1/(1-'General Inputs'!$C$10))*$J1849*1000*$I1849,ABS(($F1849-$E1849)*(1+$J141)^(AJ$490-$K$490)))</f>
        <v>0</v>
      </c>
      <c r="AK1849" s="357">
        <v>0</v>
      </c>
      <c r="AL1849" s="357">
        <v>0</v>
      </c>
      <c r="AM1849" s="357">
        <v>0</v>
      </c>
    </row>
    <row r="1850" spans="1:39" x14ac:dyDescent="0.25">
      <c r="A1850" s="353" t="s">
        <v>294</v>
      </c>
      <c r="B1850" s="353" t="s">
        <v>295</v>
      </c>
      <c r="C1850" s="441">
        <f t="shared" ref="C1850:H1850" si="1301">C142</f>
        <v>20000</v>
      </c>
      <c r="D1850" s="441"/>
      <c r="E1850" s="441"/>
      <c r="F1850" s="441"/>
      <c r="G1850" s="441"/>
      <c r="H1850" s="441">
        <f t="shared" si="1301"/>
        <v>0</v>
      </c>
      <c r="I1850" s="470">
        <f>IFERROR(VLOOKUP(B1850,Coincidence!$B$2:$E$242,4,FALSE)*IF($G1850="Winter",'General Inputs'!$C$25,'General Inputs'!$C$24),IF($G1850="Winter",'General Inputs'!$C$25,'General Inputs'!$C$24))</f>
        <v>0.52140604400000001</v>
      </c>
      <c r="J1850" s="466">
        <f>'Nameplate by Substation'!H142</f>
        <v>8.6122961563363677E-3</v>
      </c>
      <c r="K1850" s="357">
        <f>IF('PV Adoption'!G$4*(1/(1-'General Inputs'!$C$10))*$J1850*1000*$I1850 &lt;= ABS(($F1850-$E1850)*(1+$J142)^(K$490-$K$490)),'PV Adoption'!G$4*(1/(1-'General Inputs'!$C$10))*$J1850*1000*$I1850,ABS(($F1850-$E1850)*(1+$J142)^(K$490-$K$490)))</f>
        <v>0</v>
      </c>
      <c r="L1850" s="357">
        <f>IF('PV Adoption'!H$4*(1/(1-'General Inputs'!$C$10))*$J1850*1000*$I1850 &lt;= ABS(($F1850-$E1850)*(1+$J142)^(L$490-$K$490)),'PV Adoption'!H$4*(1/(1-'General Inputs'!$C$10))*$J1850*1000*$I1850,ABS(($F1850-$E1850)*(1+$J142)^(L$490-$K$490)))</f>
        <v>0</v>
      </c>
      <c r="M1850" s="357">
        <f>IF('PV Adoption'!I$4*(1/(1-'General Inputs'!$C$10))*$J1850*1000*$I1850 &lt;= ABS(($F1850-$E1850)*(1+$J142)^(M$490-$K$490)),'PV Adoption'!I$4*(1/(1-'General Inputs'!$C$10))*$J1850*1000*$I1850,ABS(($F1850-$E1850)*(1+$J142)^(M$490-$K$490)))</f>
        <v>0</v>
      </c>
      <c r="N1850" s="357">
        <f>IF('PV Adoption'!J$4*(1/(1-'General Inputs'!$C$10))*$J1850*1000*$I1850 &lt;= ABS(($F1850-$E1850)*(1+$J142)^(N$490-$K$490)),'PV Adoption'!J$4*(1/(1-'General Inputs'!$C$10))*$J1850*1000*$I1850,ABS(($F1850-$E1850)*(1+$J142)^(N$490-$K$490)))</f>
        <v>0</v>
      </c>
      <c r="O1850" s="357">
        <f>IF('PV Adoption'!K$4*(1/(1-'General Inputs'!$C$10))*$J1850*1000*$I1850 &lt;= ABS(($F1850-$E1850)*(1+$J142)^(O$490-$K$490)),'PV Adoption'!K$4*(1/(1-'General Inputs'!$C$10))*$J1850*1000*$I1850,ABS(($F1850-$E1850)*(1+$J142)^(O$490-$K$490)))</f>
        <v>0</v>
      </c>
      <c r="P1850" s="357">
        <f>IF('PV Adoption'!L$4*(1/(1-'General Inputs'!$C$10))*$J1850*1000*$I1850 &lt;= ABS(($F1850-$E1850)*(1+$J142)^(P$490-$K$490)),'PV Adoption'!L$4*(1/(1-'General Inputs'!$C$10))*$J1850*1000*$I1850,ABS(($F1850-$E1850)*(1+$J142)^(P$490-$K$490)))</f>
        <v>0</v>
      </c>
      <c r="Q1850" s="357">
        <f>IF('PV Adoption'!M$4*(1/(1-'General Inputs'!$C$10))*$J1850*1000*$I1850 &lt;= ABS(($F1850-$E1850)*(1+$J142)^(Q$490-$K$490)),'PV Adoption'!M$4*(1/(1-'General Inputs'!$C$10))*$J1850*1000*$I1850,ABS(($F1850-$E1850)*(1+$J142)^(Q$490-$K$490)))</f>
        <v>0</v>
      </c>
      <c r="R1850" s="357">
        <f>IF('PV Adoption'!N$4*(1/(1-'General Inputs'!$C$10))*$J1850*1000*$I1850 &lt;= ABS(($F1850-$E1850)*(1+$J142)^(R$490-$K$490)),'PV Adoption'!N$4*(1/(1-'General Inputs'!$C$10))*$J1850*1000*$I1850,ABS(($F1850-$E1850)*(1+$J142)^(R$490-$K$490)))</f>
        <v>0</v>
      </c>
      <c r="S1850" s="357">
        <f>IF('PV Adoption'!O$4*(1/(1-'General Inputs'!$C$10))*$J1850*1000*$I1850 &lt;= ABS(($F1850-$E1850)*(1+$J142)^(S$490-$K$490)),'PV Adoption'!O$4*(1/(1-'General Inputs'!$C$10))*$J1850*1000*$I1850,ABS(($F1850-$E1850)*(1+$J142)^(S$490-$K$490)))</f>
        <v>0</v>
      </c>
      <c r="T1850" s="357">
        <f>IF('PV Adoption'!P$4*(1/(1-'General Inputs'!$C$10))*$J1850*1000*$I1850 &lt;= ABS(($F1850-$E1850)*(1+$J142)^(T$490-$K$490)),'PV Adoption'!P$4*(1/(1-'General Inputs'!$C$10))*$J1850*1000*$I1850,ABS(($F1850-$E1850)*(1+$J142)^(T$490-$K$490)))</f>
        <v>0</v>
      </c>
      <c r="U1850" s="357">
        <f>IF('PV Adoption'!Q$4*(1/(1-'General Inputs'!$C$10))*$J1850*1000*$I1850 &lt;= ABS(($F1850-$E1850)*(1+$J142)^(U$490-$K$490)),'PV Adoption'!Q$4*(1/(1-'General Inputs'!$C$10))*$J1850*1000*$I1850,ABS(($F1850-$E1850)*(1+$J142)^(U$490-$K$490)))</f>
        <v>0</v>
      </c>
      <c r="V1850" s="357">
        <f>IF('PV Adoption'!R$4*(1/(1-'General Inputs'!$C$10))*$J1850*1000*$I1850 &lt;= ABS(($F1850-$E1850)*(1+$J142)^(V$490-$K$490)),'PV Adoption'!R$4*(1/(1-'General Inputs'!$C$10))*$J1850*1000*$I1850,ABS(($F1850-$E1850)*(1+$J142)^(V$490-$K$490)))</f>
        <v>0</v>
      </c>
      <c r="W1850" s="357">
        <f>IF('PV Adoption'!S$4*(1/(1-'General Inputs'!$C$10))*$J1850*1000*$I1850 &lt;= ABS(($F1850-$E1850)*(1+$J142)^(W$490-$K$490)),'PV Adoption'!S$4*(1/(1-'General Inputs'!$C$10))*$J1850*1000*$I1850,ABS(($F1850-$E1850)*(1+$J142)^(W$490-$K$490)))</f>
        <v>0</v>
      </c>
      <c r="X1850" s="357">
        <f>IF('PV Adoption'!T$4*(1/(1-'General Inputs'!$C$10))*$J1850*1000*$I1850 &lt;= ABS(($F1850-$E1850)*(1+$J142)^(X$490-$K$490)),'PV Adoption'!T$4*(1/(1-'General Inputs'!$C$10))*$J1850*1000*$I1850,ABS(($F1850-$E1850)*(1+$J142)^(X$490-$K$490)))</f>
        <v>0</v>
      </c>
      <c r="Y1850" s="357">
        <f>IF('PV Adoption'!U$4*(1/(1-'General Inputs'!$C$10))*$J1850*1000*$I1850 &lt;= ABS(($F1850-$E1850)*(1+$J142)^(Y$490-$K$490)),'PV Adoption'!U$4*(1/(1-'General Inputs'!$C$10))*$J1850*1000*$I1850,ABS(($F1850-$E1850)*(1+$J142)^(Y$490-$K$490)))</f>
        <v>0</v>
      </c>
      <c r="Z1850" s="357">
        <f>IF('PV Adoption'!V$4*(1/(1-'General Inputs'!$C$10))*$J1850*1000*$I1850 &lt;= ABS(($F1850-$E1850)*(1+$J142)^(Z$490-$K$490)),'PV Adoption'!V$4*(1/(1-'General Inputs'!$C$10))*$J1850*1000*$I1850,ABS(($F1850-$E1850)*(1+$J142)^(Z$490-$K$490)))</f>
        <v>0</v>
      </c>
      <c r="AA1850" s="357">
        <f>IF('PV Adoption'!W$4*(1/(1-'General Inputs'!$C$10))*$J1850*1000*$I1850 &lt;= ABS(($F1850-$E1850)*(1+$J142)^(AA$490-$K$490)),'PV Adoption'!W$4*(1/(1-'General Inputs'!$C$10))*$J1850*1000*$I1850,ABS(($F1850-$E1850)*(1+$J142)^(AA$490-$K$490)))</f>
        <v>0</v>
      </c>
      <c r="AB1850" s="357">
        <f>IF('PV Adoption'!X$4*(1/(1-'General Inputs'!$C$10))*$J1850*1000*$I1850 &lt;= ABS(($F1850-$E1850)*(1+$J142)^(AB$490-$K$490)),'PV Adoption'!X$4*(1/(1-'General Inputs'!$C$10))*$J1850*1000*$I1850,ABS(($F1850-$E1850)*(1+$J142)^(AB$490-$K$490)))</f>
        <v>0</v>
      </c>
      <c r="AC1850" s="357">
        <f>IF('PV Adoption'!Y$4*(1/(1-'General Inputs'!$C$10))*$J1850*1000*$I1850 &lt;= ABS(($F1850-$E1850)*(1+$J142)^(AC$490-$K$490)),'PV Adoption'!Y$4*(1/(1-'General Inputs'!$C$10))*$J1850*1000*$I1850,ABS(($F1850-$E1850)*(1+$J142)^(AC$490-$K$490)))</f>
        <v>0</v>
      </c>
      <c r="AD1850" s="357">
        <f>IF('PV Adoption'!Z$4*(1/(1-'General Inputs'!$C$10))*$J1850*1000*$I1850 &lt;= ABS(($F1850-$E1850)*(1+$J142)^(AD$490-$K$490)),'PV Adoption'!Z$4*(1/(1-'General Inputs'!$C$10))*$J1850*1000*$I1850,ABS(($F1850-$E1850)*(1+$J142)^(AD$490-$K$490)))</f>
        <v>0</v>
      </c>
      <c r="AE1850" s="357">
        <f>IF('PV Adoption'!AA$4*(1/(1-'General Inputs'!$C$10))*$J1850*1000*$I1850 &lt;= ABS(($F1850-$E1850)*(1+$J142)^(AE$490-$K$490)),'PV Adoption'!AA$4*(1/(1-'General Inputs'!$C$10))*$J1850*1000*$I1850,ABS(($F1850-$E1850)*(1+$J142)^(AE$490-$K$490)))</f>
        <v>0</v>
      </c>
      <c r="AF1850" s="357">
        <f>IF('PV Adoption'!AB$4*(1/(1-'General Inputs'!$C$10))*$J1850*1000*$I1850 &lt;= ABS(($F1850-$E1850)*(1+$J142)^(AF$490-$K$490)),'PV Adoption'!AB$4*(1/(1-'General Inputs'!$C$10))*$J1850*1000*$I1850,ABS(($F1850-$E1850)*(1+$J142)^(AF$490-$K$490)))</f>
        <v>0</v>
      </c>
      <c r="AG1850" s="357">
        <f>IF('PV Adoption'!AC$4*(1/(1-'General Inputs'!$C$10))*$J1850*1000*$I1850 &lt;= ABS(($F1850-$E1850)*(1+$J142)^(AG$490-$K$490)),'PV Adoption'!AC$4*(1/(1-'General Inputs'!$C$10))*$J1850*1000*$I1850,ABS(($F1850-$E1850)*(1+$J142)^(AG$490-$K$490)))</f>
        <v>0</v>
      </c>
      <c r="AH1850" s="357">
        <f>IF('PV Adoption'!AD$4*(1/(1-'General Inputs'!$C$10))*$J1850*1000*$I1850 &lt;= ABS(($F1850-$E1850)*(1+$J142)^(AH$490-$K$490)),'PV Adoption'!AD$4*(1/(1-'General Inputs'!$C$10))*$J1850*1000*$I1850,ABS(($F1850-$E1850)*(1+$J142)^(AH$490-$K$490)))</f>
        <v>0</v>
      </c>
      <c r="AI1850" s="357">
        <f>IF('PV Adoption'!AE$4*(1/(1-'General Inputs'!$C$10))*$J1850*1000*$I1850 &lt;= ABS(($F1850-$E1850)*(1+$J142)^(AI$490-$K$490)),'PV Adoption'!AE$4*(1/(1-'General Inputs'!$C$10))*$J1850*1000*$I1850,ABS(($F1850-$E1850)*(1+$J142)^(AI$490-$K$490)))</f>
        <v>0</v>
      </c>
      <c r="AJ1850" s="357">
        <f>IF('PV Adoption'!AF$4*(1/(1-'General Inputs'!$C$10))*$J1850*1000*$I1850 &lt;= ABS(($F1850-$E1850)*(1+$J142)^(AJ$490-$K$490)),'PV Adoption'!AF$4*(1/(1-'General Inputs'!$C$10))*$J1850*1000*$I1850,ABS(($F1850-$E1850)*(1+$J142)^(AJ$490-$K$490)))</f>
        <v>0</v>
      </c>
      <c r="AK1850" s="357">
        <v>1017.0299143833651</v>
      </c>
      <c r="AL1850" s="357">
        <v>1015.3388513935262</v>
      </c>
      <c r="AM1850" s="357">
        <v>1013.6506002128538</v>
      </c>
    </row>
    <row r="1851" spans="1:39" x14ac:dyDescent="0.25">
      <c r="A1851" s="353" t="s">
        <v>402</v>
      </c>
      <c r="B1851" s="353" t="s">
        <v>402</v>
      </c>
      <c r="C1851" s="441">
        <f t="shared" ref="C1851:H1851" si="1302">C143</f>
        <v>1000</v>
      </c>
      <c r="D1851" s="441"/>
      <c r="E1851" s="441"/>
      <c r="F1851" s="441"/>
      <c r="G1851" s="441"/>
      <c r="H1851" s="441">
        <f t="shared" si="1302"/>
        <v>0</v>
      </c>
      <c r="I1851" s="470">
        <f>IFERROR(VLOOKUP(B1851,Coincidence!$B$2:$E$242,4,FALSE)*IF($G1851="Winter",'General Inputs'!$C$25,'General Inputs'!$C$24),IF($G1851="Winter",'General Inputs'!$C$25,'General Inputs'!$C$24))</f>
        <v>0.52140604400000001</v>
      </c>
      <c r="J1851" s="466">
        <f>'Nameplate by Substation'!H143</f>
        <v>4.8216113542800653E-4</v>
      </c>
      <c r="K1851" s="357">
        <f>IF('PV Adoption'!G$4*(1/(1-'General Inputs'!$C$10))*$J1851*1000*$I1851 &lt;= ABS(($F1851-$E1851)*(1+$J143)^(K$490-$K$490)),'PV Adoption'!G$4*(1/(1-'General Inputs'!$C$10))*$J1851*1000*$I1851,ABS(($F1851-$E1851)*(1+$J143)^(K$490-$K$490)))</f>
        <v>0</v>
      </c>
      <c r="L1851" s="357">
        <f>IF('PV Adoption'!H$4*(1/(1-'General Inputs'!$C$10))*$J1851*1000*$I1851 &lt;= ABS(($F1851-$E1851)*(1+$J143)^(L$490-$K$490)),'PV Adoption'!H$4*(1/(1-'General Inputs'!$C$10))*$J1851*1000*$I1851,ABS(($F1851-$E1851)*(1+$J143)^(L$490-$K$490)))</f>
        <v>0</v>
      </c>
      <c r="M1851" s="357">
        <f>IF('PV Adoption'!I$4*(1/(1-'General Inputs'!$C$10))*$J1851*1000*$I1851 &lt;= ABS(($F1851-$E1851)*(1+$J143)^(M$490-$K$490)),'PV Adoption'!I$4*(1/(1-'General Inputs'!$C$10))*$J1851*1000*$I1851,ABS(($F1851-$E1851)*(1+$J143)^(M$490-$K$490)))</f>
        <v>0</v>
      </c>
      <c r="N1851" s="357">
        <f>IF('PV Adoption'!J$4*(1/(1-'General Inputs'!$C$10))*$J1851*1000*$I1851 &lt;= ABS(($F1851-$E1851)*(1+$J143)^(N$490-$K$490)),'PV Adoption'!J$4*(1/(1-'General Inputs'!$C$10))*$J1851*1000*$I1851,ABS(($F1851-$E1851)*(1+$J143)^(N$490-$K$490)))</f>
        <v>0</v>
      </c>
      <c r="O1851" s="357">
        <f>IF('PV Adoption'!K$4*(1/(1-'General Inputs'!$C$10))*$J1851*1000*$I1851 &lt;= ABS(($F1851-$E1851)*(1+$J143)^(O$490-$K$490)),'PV Adoption'!K$4*(1/(1-'General Inputs'!$C$10))*$J1851*1000*$I1851,ABS(($F1851-$E1851)*(1+$J143)^(O$490-$K$490)))</f>
        <v>0</v>
      </c>
      <c r="P1851" s="357">
        <f>IF('PV Adoption'!L$4*(1/(1-'General Inputs'!$C$10))*$J1851*1000*$I1851 &lt;= ABS(($F1851-$E1851)*(1+$J143)^(P$490-$K$490)),'PV Adoption'!L$4*(1/(1-'General Inputs'!$C$10))*$J1851*1000*$I1851,ABS(($F1851-$E1851)*(1+$J143)^(P$490-$K$490)))</f>
        <v>0</v>
      </c>
      <c r="Q1851" s="357">
        <f>IF('PV Adoption'!M$4*(1/(1-'General Inputs'!$C$10))*$J1851*1000*$I1851 &lt;= ABS(($F1851-$E1851)*(1+$J143)^(Q$490-$K$490)),'PV Adoption'!M$4*(1/(1-'General Inputs'!$C$10))*$J1851*1000*$I1851,ABS(($F1851-$E1851)*(1+$J143)^(Q$490-$K$490)))</f>
        <v>0</v>
      </c>
      <c r="R1851" s="357">
        <f>IF('PV Adoption'!N$4*(1/(1-'General Inputs'!$C$10))*$J1851*1000*$I1851 &lt;= ABS(($F1851-$E1851)*(1+$J143)^(R$490-$K$490)),'PV Adoption'!N$4*(1/(1-'General Inputs'!$C$10))*$J1851*1000*$I1851,ABS(($F1851-$E1851)*(1+$J143)^(R$490-$K$490)))</f>
        <v>0</v>
      </c>
      <c r="S1851" s="357">
        <f>IF('PV Adoption'!O$4*(1/(1-'General Inputs'!$C$10))*$J1851*1000*$I1851 &lt;= ABS(($F1851-$E1851)*(1+$J143)^(S$490-$K$490)),'PV Adoption'!O$4*(1/(1-'General Inputs'!$C$10))*$J1851*1000*$I1851,ABS(($F1851-$E1851)*(1+$J143)^(S$490-$K$490)))</f>
        <v>0</v>
      </c>
      <c r="T1851" s="357">
        <f>IF('PV Adoption'!P$4*(1/(1-'General Inputs'!$C$10))*$J1851*1000*$I1851 &lt;= ABS(($F1851-$E1851)*(1+$J143)^(T$490-$K$490)),'PV Adoption'!P$4*(1/(1-'General Inputs'!$C$10))*$J1851*1000*$I1851,ABS(($F1851-$E1851)*(1+$J143)^(T$490-$K$490)))</f>
        <v>0</v>
      </c>
      <c r="U1851" s="357">
        <f>IF('PV Adoption'!Q$4*(1/(1-'General Inputs'!$C$10))*$J1851*1000*$I1851 &lt;= ABS(($F1851-$E1851)*(1+$J143)^(U$490-$K$490)),'PV Adoption'!Q$4*(1/(1-'General Inputs'!$C$10))*$J1851*1000*$I1851,ABS(($F1851-$E1851)*(1+$J143)^(U$490-$K$490)))</f>
        <v>0</v>
      </c>
      <c r="V1851" s="357">
        <f>IF('PV Adoption'!R$4*(1/(1-'General Inputs'!$C$10))*$J1851*1000*$I1851 &lt;= ABS(($F1851-$E1851)*(1+$J143)^(V$490-$K$490)),'PV Adoption'!R$4*(1/(1-'General Inputs'!$C$10))*$J1851*1000*$I1851,ABS(($F1851-$E1851)*(1+$J143)^(V$490-$K$490)))</f>
        <v>0</v>
      </c>
      <c r="W1851" s="357">
        <f>IF('PV Adoption'!S$4*(1/(1-'General Inputs'!$C$10))*$J1851*1000*$I1851 &lt;= ABS(($F1851-$E1851)*(1+$J143)^(W$490-$K$490)),'PV Adoption'!S$4*(1/(1-'General Inputs'!$C$10))*$J1851*1000*$I1851,ABS(($F1851-$E1851)*(1+$J143)^(W$490-$K$490)))</f>
        <v>0</v>
      </c>
      <c r="X1851" s="357">
        <f>IF('PV Adoption'!T$4*(1/(1-'General Inputs'!$C$10))*$J1851*1000*$I1851 &lt;= ABS(($F1851-$E1851)*(1+$J143)^(X$490-$K$490)),'PV Adoption'!T$4*(1/(1-'General Inputs'!$C$10))*$J1851*1000*$I1851,ABS(($F1851-$E1851)*(1+$J143)^(X$490-$K$490)))</f>
        <v>0</v>
      </c>
      <c r="Y1851" s="357">
        <f>IF('PV Adoption'!U$4*(1/(1-'General Inputs'!$C$10))*$J1851*1000*$I1851 &lt;= ABS(($F1851-$E1851)*(1+$J143)^(Y$490-$K$490)),'PV Adoption'!U$4*(1/(1-'General Inputs'!$C$10))*$J1851*1000*$I1851,ABS(($F1851-$E1851)*(1+$J143)^(Y$490-$K$490)))</f>
        <v>0</v>
      </c>
      <c r="Z1851" s="357">
        <f>IF('PV Adoption'!V$4*(1/(1-'General Inputs'!$C$10))*$J1851*1000*$I1851 &lt;= ABS(($F1851-$E1851)*(1+$J143)^(Z$490-$K$490)),'PV Adoption'!V$4*(1/(1-'General Inputs'!$C$10))*$J1851*1000*$I1851,ABS(($F1851-$E1851)*(1+$J143)^(Z$490-$K$490)))</f>
        <v>0</v>
      </c>
      <c r="AA1851" s="357">
        <f>IF('PV Adoption'!W$4*(1/(1-'General Inputs'!$C$10))*$J1851*1000*$I1851 &lt;= ABS(($F1851-$E1851)*(1+$J143)^(AA$490-$K$490)),'PV Adoption'!W$4*(1/(1-'General Inputs'!$C$10))*$J1851*1000*$I1851,ABS(($F1851-$E1851)*(1+$J143)^(AA$490-$K$490)))</f>
        <v>0</v>
      </c>
      <c r="AB1851" s="357">
        <f>IF('PV Adoption'!X$4*(1/(1-'General Inputs'!$C$10))*$J1851*1000*$I1851 &lt;= ABS(($F1851-$E1851)*(1+$J143)^(AB$490-$K$490)),'PV Adoption'!X$4*(1/(1-'General Inputs'!$C$10))*$J1851*1000*$I1851,ABS(($F1851-$E1851)*(1+$J143)^(AB$490-$K$490)))</f>
        <v>0</v>
      </c>
      <c r="AC1851" s="357">
        <f>IF('PV Adoption'!Y$4*(1/(1-'General Inputs'!$C$10))*$J1851*1000*$I1851 &lt;= ABS(($F1851-$E1851)*(1+$J143)^(AC$490-$K$490)),'PV Adoption'!Y$4*(1/(1-'General Inputs'!$C$10))*$J1851*1000*$I1851,ABS(($F1851-$E1851)*(1+$J143)^(AC$490-$K$490)))</f>
        <v>0</v>
      </c>
      <c r="AD1851" s="357">
        <f>IF('PV Adoption'!Z$4*(1/(1-'General Inputs'!$C$10))*$J1851*1000*$I1851 &lt;= ABS(($F1851-$E1851)*(1+$J143)^(AD$490-$K$490)),'PV Adoption'!Z$4*(1/(1-'General Inputs'!$C$10))*$J1851*1000*$I1851,ABS(($F1851-$E1851)*(1+$J143)^(AD$490-$K$490)))</f>
        <v>0</v>
      </c>
      <c r="AE1851" s="357">
        <f>IF('PV Adoption'!AA$4*(1/(1-'General Inputs'!$C$10))*$J1851*1000*$I1851 &lt;= ABS(($F1851-$E1851)*(1+$J143)^(AE$490-$K$490)),'PV Adoption'!AA$4*(1/(1-'General Inputs'!$C$10))*$J1851*1000*$I1851,ABS(($F1851-$E1851)*(1+$J143)^(AE$490-$K$490)))</f>
        <v>0</v>
      </c>
      <c r="AF1851" s="357">
        <f>IF('PV Adoption'!AB$4*(1/(1-'General Inputs'!$C$10))*$J1851*1000*$I1851 &lt;= ABS(($F1851-$E1851)*(1+$J143)^(AF$490-$K$490)),'PV Adoption'!AB$4*(1/(1-'General Inputs'!$C$10))*$J1851*1000*$I1851,ABS(($F1851-$E1851)*(1+$J143)^(AF$490-$K$490)))</f>
        <v>0</v>
      </c>
      <c r="AG1851" s="357">
        <f>IF('PV Adoption'!AC$4*(1/(1-'General Inputs'!$C$10))*$J1851*1000*$I1851 &lt;= ABS(($F1851-$E1851)*(1+$J143)^(AG$490-$K$490)),'PV Adoption'!AC$4*(1/(1-'General Inputs'!$C$10))*$J1851*1000*$I1851,ABS(($F1851-$E1851)*(1+$J143)^(AG$490-$K$490)))</f>
        <v>0</v>
      </c>
      <c r="AH1851" s="357">
        <f>IF('PV Adoption'!AD$4*(1/(1-'General Inputs'!$C$10))*$J1851*1000*$I1851 &lt;= ABS(($F1851-$E1851)*(1+$J143)^(AH$490-$K$490)),'PV Adoption'!AD$4*(1/(1-'General Inputs'!$C$10))*$J1851*1000*$I1851,ABS(($F1851-$E1851)*(1+$J143)^(AH$490-$K$490)))</f>
        <v>0</v>
      </c>
      <c r="AI1851" s="357">
        <f>IF('PV Adoption'!AE$4*(1/(1-'General Inputs'!$C$10))*$J1851*1000*$I1851 &lt;= ABS(($F1851-$E1851)*(1+$J143)^(AI$490-$K$490)),'PV Adoption'!AE$4*(1/(1-'General Inputs'!$C$10))*$J1851*1000*$I1851,ABS(($F1851-$E1851)*(1+$J143)^(AI$490-$K$490)))</f>
        <v>0</v>
      </c>
      <c r="AJ1851" s="357">
        <f>IF('PV Adoption'!AF$4*(1/(1-'General Inputs'!$C$10))*$J1851*1000*$I1851 &lt;= ABS(($F1851-$E1851)*(1+$J143)^(AJ$490-$K$490)),'PV Adoption'!AF$4*(1/(1-'General Inputs'!$C$10))*$J1851*1000*$I1851,ABS(($F1851-$E1851)*(1+$J143)^(AJ$490-$K$490)))</f>
        <v>0</v>
      </c>
      <c r="AK1851" s="357">
        <v>0</v>
      </c>
      <c r="AL1851" s="357">
        <v>0</v>
      </c>
      <c r="AM1851" s="357">
        <v>0</v>
      </c>
    </row>
    <row r="1852" spans="1:39" x14ac:dyDescent="0.25">
      <c r="A1852" s="353" t="s">
        <v>273</v>
      </c>
      <c r="B1852" s="353" t="s">
        <v>273</v>
      </c>
      <c r="C1852" s="441">
        <f t="shared" ref="C1852:H1852" si="1303">C144</f>
        <v>600</v>
      </c>
      <c r="D1852" s="441"/>
      <c r="E1852" s="441"/>
      <c r="F1852" s="441"/>
      <c r="G1852" s="441"/>
      <c r="H1852" s="441">
        <f t="shared" si="1303"/>
        <v>1</v>
      </c>
      <c r="I1852" s="470">
        <f>IFERROR(VLOOKUP(B1852,Coincidence!$B$2:$E$242,4,FALSE)*IF($G1852="Winter",'General Inputs'!$C$25,'General Inputs'!$C$24),IF($G1852="Winter",'General Inputs'!$C$25,'General Inputs'!$C$24))</f>
        <v>0.52140604400000001</v>
      </c>
      <c r="J1852" s="466">
        <f>'Nameplate by Substation'!H144</f>
        <v>4.4563252109959675E-4</v>
      </c>
      <c r="K1852" s="357">
        <f>IF('PV Adoption'!G$4*(1/(1-'General Inputs'!$C$10))*$J1852*1000*$I1852 &lt;= ABS(($F1852-$E1852)*(1+$J144)^(K$490-$K$490)),'PV Adoption'!G$4*(1/(1-'General Inputs'!$C$10))*$J1852*1000*$I1852,ABS(($F1852-$E1852)*(1+$J144)^(K$490-$K$490)))</f>
        <v>0</v>
      </c>
      <c r="L1852" s="357">
        <f>IF('PV Adoption'!H$4*(1/(1-'General Inputs'!$C$10))*$J1852*1000*$I1852 &lt;= ABS(($F1852-$E1852)*(1+$J144)^(L$490-$K$490)),'PV Adoption'!H$4*(1/(1-'General Inputs'!$C$10))*$J1852*1000*$I1852,ABS(($F1852-$E1852)*(1+$J144)^(L$490-$K$490)))</f>
        <v>0</v>
      </c>
      <c r="M1852" s="357">
        <f>IF('PV Adoption'!I$4*(1/(1-'General Inputs'!$C$10))*$J1852*1000*$I1852 &lt;= ABS(($F1852-$E1852)*(1+$J144)^(M$490-$K$490)),'PV Adoption'!I$4*(1/(1-'General Inputs'!$C$10))*$J1852*1000*$I1852,ABS(($F1852-$E1852)*(1+$J144)^(M$490-$K$490)))</f>
        <v>0</v>
      </c>
      <c r="N1852" s="357">
        <f>IF('PV Adoption'!J$4*(1/(1-'General Inputs'!$C$10))*$J1852*1000*$I1852 &lt;= ABS(($F1852-$E1852)*(1+$J144)^(N$490-$K$490)),'PV Adoption'!J$4*(1/(1-'General Inputs'!$C$10))*$J1852*1000*$I1852,ABS(($F1852-$E1852)*(1+$J144)^(N$490-$K$490)))</f>
        <v>0</v>
      </c>
      <c r="O1852" s="357">
        <f>IF('PV Adoption'!K$4*(1/(1-'General Inputs'!$C$10))*$J1852*1000*$I1852 &lt;= ABS(($F1852-$E1852)*(1+$J144)^(O$490-$K$490)),'PV Adoption'!K$4*(1/(1-'General Inputs'!$C$10))*$J1852*1000*$I1852,ABS(($F1852-$E1852)*(1+$J144)^(O$490-$K$490)))</f>
        <v>0</v>
      </c>
      <c r="P1852" s="357">
        <f>IF('PV Adoption'!L$4*(1/(1-'General Inputs'!$C$10))*$J1852*1000*$I1852 &lt;= ABS(($F1852-$E1852)*(1+$J144)^(P$490-$K$490)),'PV Adoption'!L$4*(1/(1-'General Inputs'!$C$10))*$J1852*1000*$I1852,ABS(($F1852-$E1852)*(1+$J144)^(P$490-$K$490)))</f>
        <v>0</v>
      </c>
      <c r="Q1852" s="357">
        <f>IF('PV Adoption'!M$4*(1/(1-'General Inputs'!$C$10))*$J1852*1000*$I1852 &lt;= ABS(($F1852-$E1852)*(1+$J144)^(Q$490-$K$490)),'PV Adoption'!M$4*(1/(1-'General Inputs'!$C$10))*$J1852*1000*$I1852,ABS(($F1852-$E1852)*(1+$J144)^(Q$490-$K$490)))</f>
        <v>0</v>
      </c>
      <c r="R1852" s="357">
        <f>IF('PV Adoption'!N$4*(1/(1-'General Inputs'!$C$10))*$J1852*1000*$I1852 &lt;= ABS(($F1852-$E1852)*(1+$J144)^(R$490-$K$490)),'PV Adoption'!N$4*(1/(1-'General Inputs'!$C$10))*$J1852*1000*$I1852,ABS(($F1852-$E1852)*(1+$J144)^(R$490-$K$490)))</f>
        <v>0</v>
      </c>
      <c r="S1852" s="357">
        <f>IF('PV Adoption'!O$4*(1/(1-'General Inputs'!$C$10))*$J1852*1000*$I1852 &lt;= ABS(($F1852-$E1852)*(1+$J144)^(S$490-$K$490)),'PV Adoption'!O$4*(1/(1-'General Inputs'!$C$10))*$J1852*1000*$I1852,ABS(($F1852-$E1852)*(1+$J144)^(S$490-$K$490)))</f>
        <v>0</v>
      </c>
      <c r="T1852" s="357">
        <f>IF('PV Adoption'!P$4*(1/(1-'General Inputs'!$C$10))*$J1852*1000*$I1852 &lt;= ABS(($F1852-$E1852)*(1+$J144)^(T$490-$K$490)),'PV Adoption'!P$4*(1/(1-'General Inputs'!$C$10))*$J1852*1000*$I1852,ABS(($F1852-$E1852)*(1+$J144)^(T$490-$K$490)))</f>
        <v>0</v>
      </c>
      <c r="U1852" s="357">
        <f>IF('PV Adoption'!Q$4*(1/(1-'General Inputs'!$C$10))*$J1852*1000*$I1852 &lt;= ABS(($F1852-$E1852)*(1+$J144)^(U$490-$K$490)),'PV Adoption'!Q$4*(1/(1-'General Inputs'!$C$10))*$J1852*1000*$I1852,ABS(($F1852-$E1852)*(1+$J144)^(U$490-$K$490)))</f>
        <v>0</v>
      </c>
      <c r="V1852" s="357">
        <f>IF('PV Adoption'!R$4*(1/(1-'General Inputs'!$C$10))*$J1852*1000*$I1852 &lt;= ABS(($F1852-$E1852)*(1+$J144)^(V$490-$K$490)),'PV Adoption'!R$4*(1/(1-'General Inputs'!$C$10))*$J1852*1000*$I1852,ABS(($F1852-$E1852)*(1+$J144)^(V$490-$K$490)))</f>
        <v>0</v>
      </c>
      <c r="W1852" s="357">
        <f>IF('PV Adoption'!S$4*(1/(1-'General Inputs'!$C$10))*$J1852*1000*$I1852 &lt;= ABS(($F1852-$E1852)*(1+$J144)^(W$490-$K$490)),'PV Adoption'!S$4*(1/(1-'General Inputs'!$C$10))*$J1852*1000*$I1852,ABS(($F1852-$E1852)*(1+$J144)^(W$490-$K$490)))</f>
        <v>0</v>
      </c>
      <c r="X1852" s="357">
        <f>IF('PV Adoption'!T$4*(1/(1-'General Inputs'!$C$10))*$J1852*1000*$I1852 &lt;= ABS(($F1852-$E1852)*(1+$J144)^(X$490-$K$490)),'PV Adoption'!T$4*(1/(1-'General Inputs'!$C$10))*$J1852*1000*$I1852,ABS(($F1852-$E1852)*(1+$J144)^(X$490-$K$490)))</f>
        <v>0</v>
      </c>
      <c r="Y1852" s="357">
        <f>IF('PV Adoption'!U$4*(1/(1-'General Inputs'!$C$10))*$J1852*1000*$I1852 &lt;= ABS(($F1852-$E1852)*(1+$J144)^(Y$490-$K$490)),'PV Adoption'!U$4*(1/(1-'General Inputs'!$C$10))*$J1852*1000*$I1852,ABS(($F1852-$E1852)*(1+$J144)^(Y$490-$K$490)))</f>
        <v>0</v>
      </c>
      <c r="Z1852" s="357">
        <f>IF('PV Adoption'!V$4*(1/(1-'General Inputs'!$C$10))*$J1852*1000*$I1852 &lt;= ABS(($F1852-$E1852)*(1+$J144)^(Z$490-$K$490)),'PV Adoption'!V$4*(1/(1-'General Inputs'!$C$10))*$J1852*1000*$I1852,ABS(($F1852-$E1852)*(1+$J144)^(Z$490-$K$490)))</f>
        <v>0</v>
      </c>
      <c r="AA1852" s="357">
        <f>IF('PV Adoption'!W$4*(1/(1-'General Inputs'!$C$10))*$J1852*1000*$I1852 &lt;= ABS(($F1852-$E1852)*(1+$J144)^(AA$490-$K$490)),'PV Adoption'!W$4*(1/(1-'General Inputs'!$C$10))*$J1852*1000*$I1852,ABS(($F1852-$E1852)*(1+$J144)^(AA$490-$K$490)))</f>
        <v>0</v>
      </c>
      <c r="AB1852" s="357">
        <f>IF('PV Adoption'!X$4*(1/(1-'General Inputs'!$C$10))*$J1852*1000*$I1852 &lt;= ABS(($F1852-$E1852)*(1+$J144)^(AB$490-$K$490)),'PV Adoption'!X$4*(1/(1-'General Inputs'!$C$10))*$J1852*1000*$I1852,ABS(($F1852-$E1852)*(1+$J144)^(AB$490-$K$490)))</f>
        <v>0</v>
      </c>
      <c r="AC1852" s="357">
        <f>IF('PV Adoption'!Y$4*(1/(1-'General Inputs'!$C$10))*$J1852*1000*$I1852 &lt;= ABS(($F1852-$E1852)*(1+$J144)^(AC$490-$K$490)),'PV Adoption'!Y$4*(1/(1-'General Inputs'!$C$10))*$J1852*1000*$I1852,ABS(($F1852-$E1852)*(1+$J144)^(AC$490-$K$490)))</f>
        <v>0</v>
      </c>
      <c r="AD1852" s="357">
        <f>IF('PV Adoption'!Z$4*(1/(1-'General Inputs'!$C$10))*$J1852*1000*$I1852 &lt;= ABS(($F1852-$E1852)*(1+$J144)^(AD$490-$K$490)),'PV Adoption'!Z$4*(1/(1-'General Inputs'!$C$10))*$J1852*1000*$I1852,ABS(($F1852-$E1852)*(1+$J144)^(AD$490-$K$490)))</f>
        <v>0</v>
      </c>
      <c r="AE1852" s="357">
        <f>IF('PV Adoption'!AA$4*(1/(1-'General Inputs'!$C$10))*$J1852*1000*$I1852 &lt;= ABS(($F1852-$E1852)*(1+$J144)^(AE$490-$K$490)),'PV Adoption'!AA$4*(1/(1-'General Inputs'!$C$10))*$J1852*1000*$I1852,ABS(($F1852-$E1852)*(1+$J144)^(AE$490-$K$490)))</f>
        <v>0</v>
      </c>
      <c r="AF1852" s="357">
        <f>IF('PV Adoption'!AB$4*(1/(1-'General Inputs'!$C$10))*$J1852*1000*$I1852 &lt;= ABS(($F1852-$E1852)*(1+$J144)^(AF$490-$K$490)),'PV Adoption'!AB$4*(1/(1-'General Inputs'!$C$10))*$J1852*1000*$I1852,ABS(($F1852-$E1852)*(1+$J144)^(AF$490-$K$490)))</f>
        <v>0</v>
      </c>
      <c r="AG1852" s="357">
        <f>IF('PV Adoption'!AC$4*(1/(1-'General Inputs'!$C$10))*$J1852*1000*$I1852 &lt;= ABS(($F1852-$E1852)*(1+$J144)^(AG$490-$K$490)),'PV Adoption'!AC$4*(1/(1-'General Inputs'!$C$10))*$J1852*1000*$I1852,ABS(($F1852-$E1852)*(1+$J144)^(AG$490-$K$490)))</f>
        <v>0</v>
      </c>
      <c r="AH1852" s="357">
        <f>IF('PV Adoption'!AD$4*(1/(1-'General Inputs'!$C$10))*$J1852*1000*$I1852 &lt;= ABS(($F1852-$E1852)*(1+$J144)^(AH$490-$K$490)),'PV Adoption'!AD$4*(1/(1-'General Inputs'!$C$10))*$J1852*1000*$I1852,ABS(($F1852-$E1852)*(1+$J144)^(AH$490-$K$490)))</f>
        <v>0</v>
      </c>
      <c r="AI1852" s="357">
        <f>IF('PV Adoption'!AE$4*(1/(1-'General Inputs'!$C$10))*$J1852*1000*$I1852 &lt;= ABS(($F1852-$E1852)*(1+$J144)^(AI$490-$K$490)),'PV Adoption'!AE$4*(1/(1-'General Inputs'!$C$10))*$J1852*1000*$I1852,ABS(($F1852-$E1852)*(1+$J144)^(AI$490-$K$490)))</f>
        <v>0</v>
      </c>
      <c r="AJ1852" s="357">
        <f>IF('PV Adoption'!AF$4*(1/(1-'General Inputs'!$C$10))*$J1852*1000*$I1852 &lt;= ABS(($F1852-$E1852)*(1+$J144)^(AJ$490-$K$490)),'PV Adoption'!AF$4*(1/(1-'General Inputs'!$C$10))*$J1852*1000*$I1852,ABS(($F1852-$E1852)*(1+$J144)^(AJ$490-$K$490)))</f>
        <v>0</v>
      </c>
      <c r="AK1852" s="357">
        <v>70.558044953666794</v>
      </c>
      <c r="AL1852" s="357">
        <v>71.490028045144399</v>
      </c>
      <c r="AM1852" s="357">
        <v>72.509259410613851</v>
      </c>
    </row>
    <row r="1853" spans="1:39" x14ac:dyDescent="0.25">
      <c r="A1853" s="353" t="s">
        <v>256</v>
      </c>
      <c r="B1853" s="353" t="s">
        <v>386</v>
      </c>
      <c r="C1853" s="441">
        <f t="shared" ref="C1853:H1853" si="1304">C145</f>
        <v>20000</v>
      </c>
      <c r="D1853" s="441"/>
      <c r="E1853" s="441"/>
      <c r="F1853" s="441"/>
      <c r="G1853" s="441"/>
      <c r="H1853" s="441">
        <f t="shared" si="1304"/>
        <v>0</v>
      </c>
      <c r="I1853" s="470">
        <f>IFERROR(VLOOKUP(B1853,Coincidence!$B$2:$E$242,4,FALSE)*IF($G1853="Winter",'General Inputs'!$C$25,'General Inputs'!$C$24),IF($G1853="Winter",'General Inputs'!$C$25,'General Inputs'!$C$24))</f>
        <v>0</v>
      </c>
      <c r="J1853" s="466">
        <f>'Nameplate by Substation'!H145</f>
        <v>1.1337347837562465E-2</v>
      </c>
      <c r="K1853" s="357">
        <f>IF('PV Adoption'!G$4*(1/(1-'General Inputs'!$C$10))*$J1853*1000*$I1853 &lt;= ABS(($F1853-$E1853)*(1+$J145)^(K$490-$K$490)),'PV Adoption'!G$4*(1/(1-'General Inputs'!$C$10))*$J1853*1000*$I1853,ABS(($F1853-$E1853)*(1+$J145)^(K$490-$K$490)))</f>
        <v>0</v>
      </c>
      <c r="L1853" s="357">
        <f>IF('PV Adoption'!H$4*(1/(1-'General Inputs'!$C$10))*$J1853*1000*$I1853 &lt;= ABS(($F1853-$E1853)*(1+$J145)^(L$490-$K$490)),'PV Adoption'!H$4*(1/(1-'General Inputs'!$C$10))*$J1853*1000*$I1853,ABS(($F1853-$E1853)*(1+$J145)^(L$490-$K$490)))</f>
        <v>0</v>
      </c>
      <c r="M1853" s="357">
        <f>IF('PV Adoption'!I$4*(1/(1-'General Inputs'!$C$10))*$J1853*1000*$I1853 &lt;= ABS(($F1853-$E1853)*(1+$J145)^(M$490-$K$490)),'PV Adoption'!I$4*(1/(1-'General Inputs'!$C$10))*$J1853*1000*$I1853,ABS(($F1853-$E1853)*(1+$J145)^(M$490-$K$490)))</f>
        <v>0</v>
      </c>
      <c r="N1853" s="357">
        <f>IF('PV Adoption'!J$4*(1/(1-'General Inputs'!$C$10))*$J1853*1000*$I1853 &lt;= ABS(($F1853-$E1853)*(1+$J145)^(N$490-$K$490)),'PV Adoption'!J$4*(1/(1-'General Inputs'!$C$10))*$J1853*1000*$I1853,ABS(($F1853-$E1853)*(1+$J145)^(N$490-$K$490)))</f>
        <v>0</v>
      </c>
      <c r="O1853" s="357">
        <f>IF('PV Adoption'!K$4*(1/(1-'General Inputs'!$C$10))*$J1853*1000*$I1853 &lt;= ABS(($F1853-$E1853)*(1+$J145)^(O$490-$K$490)),'PV Adoption'!K$4*(1/(1-'General Inputs'!$C$10))*$J1853*1000*$I1853,ABS(($F1853-$E1853)*(1+$J145)^(O$490-$K$490)))</f>
        <v>0</v>
      </c>
      <c r="P1853" s="357">
        <f>IF('PV Adoption'!L$4*(1/(1-'General Inputs'!$C$10))*$J1853*1000*$I1853 &lt;= ABS(($F1853-$E1853)*(1+$J145)^(P$490-$K$490)),'PV Adoption'!L$4*(1/(1-'General Inputs'!$C$10))*$J1853*1000*$I1853,ABS(($F1853-$E1853)*(1+$J145)^(P$490-$K$490)))</f>
        <v>0</v>
      </c>
      <c r="Q1853" s="357">
        <f>IF('PV Adoption'!M$4*(1/(1-'General Inputs'!$C$10))*$J1853*1000*$I1853 &lt;= ABS(($F1853-$E1853)*(1+$J145)^(Q$490-$K$490)),'PV Adoption'!M$4*(1/(1-'General Inputs'!$C$10))*$J1853*1000*$I1853,ABS(($F1853-$E1853)*(1+$J145)^(Q$490-$K$490)))</f>
        <v>0</v>
      </c>
      <c r="R1853" s="357">
        <f>IF('PV Adoption'!N$4*(1/(1-'General Inputs'!$C$10))*$J1853*1000*$I1853 &lt;= ABS(($F1853-$E1853)*(1+$J145)^(R$490-$K$490)),'PV Adoption'!N$4*(1/(1-'General Inputs'!$C$10))*$J1853*1000*$I1853,ABS(($F1853-$E1853)*(1+$J145)^(R$490-$K$490)))</f>
        <v>0</v>
      </c>
      <c r="S1853" s="357">
        <f>IF('PV Adoption'!O$4*(1/(1-'General Inputs'!$C$10))*$J1853*1000*$I1853 &lt;= ABS(($F1853-$E1853)*(1+$J145)^(S$490-$K$490)),'PV Adoption'!O$4*(1/(1-'General Inputs'!$C$10))*$J1853*1000*$I1853,ABS(($F1853-$E1853)*(1+$J145)^(S$490-$K$490)))</f>
        <v>0</v>
      </c>
      <c r="T1853" s="357">
        <f>IF('PV Adoption'!P$4*(1/(1-'General Inputs'!$C$10))*$J1853*1000*$I1853 &lt;= ABS(($F1853-$E1853)*(1+$J145)^(T$490-$K$490)),'PV Adoption'!P$4*(1/(1-'General Inputs'!$C$10))*$J1853*1000*$I1853,ABS(($F1853-$E1853)*(1+$J145)^(T$490-$K$490)))</f>
        <v>0</v>
      </c>
      <c r="U1853" s="357">
        <f>IF('PV Adoption'!Q$4*(1/(1-'General Inputs'!$C$10))*$J1853*1000*$I1853 &lt;= ABS(($F1853-$E1853)*(1+$J145)^(U$490-$K$490)),'PV Adoption'!Q$4*(1/(1-'General Inputs'!$C$10))*$J1853*1000*$I1853,ABS(($F1853-$E1853)*(1+$J145)^(U$490-$K$490)))</f>
        <v>0</v>
      </c>
      <c r="V1853" s="357">
        <f>IF('PV Adoption'!R$4*(1/(1-'General Inputs'!$C$10))*$J1853*1000*$I1853 &lt;= ABS(($F1853-$E1853)*(1+$J145)^(V$490-$K$490)),'PV Adoption'!R$4*(1/(1-'General Inputs'!$C$10))*$J1853*1000*$I1853,ABS(($F1853-$E1853)*(1+$J145)^(V$490-$K$490)))</f>
        <v>0</v>
      </c>
      <c r="W1853" s="357">
        <f>IF('PV Adoption'!S$4*(1/(1-'General Inputs'!$C$10))*$J1853*1000*$I1853 &lt;= ABS(($F1853-$E1853)*(1+$J145)^(W$490-$K$490)),'PV Adoption'!S$4*(1/(1-'General Inputs'!$C$10))*$J1853*1000*$I1853,ABS(($F1853-$E1853)*(1+$J145)^(W$490-$K$490)))</f>
        <v>0</v>
      </c>
      <c r="X1853" s="357">
        <f>IF('PV Adoption'!T$4*(1/(1-'General Inputs'!$C$10))*$J1853*1000*$I1853 &lt;= ABS(($F1853-$E1853)*(1+$J145)^(X$490-$K$490)),'PV Adoption'!T$4*(1/(1-'General Inputs'!$C$10))*$J1853*1000*$I1853,ABS(($F1853-$E1853)*(1+$J145)^(X$490-$K$490)))</f>
        <v>0</v>
      </c>
      <c r="Y1853" s="357">
        <f>IF('PV Adoption'!U$4*(1/(1-'General Inputs'!$C$10))*$J1853*1000*$I1853 &lt;= ABS(($F1853-$E1853)*(1+$J145)^(Y$490-$K$490)),'PV Adoption'!U$4*(1/(1-'General Inputs'!$C$10))*$J1853*1000*$I1853,ABS(($F1853-$E1853)*(1+$J145)^(Y$490-$K$490)))</f>
        <v>0</v>
      </c>
      <c r="Z1853" s="357">
        <f>IF('PV Adoption'!V$4*(1/(1-'General Inputs'!$C$10))*$J1853*1000*$I1853 &lt;= ABS(($F1853-$E1853)*(1+$J145)^(Z$490-$K$490)),'PV Adoption'!V$4*(1/(1-'General Inputs'!$C$10))*$J1853*1000*$I1853,ABS(($F1853-$E1853)*(1+$J145)^(Z$490-$K$490)))</f>
        <v>0</v>
      </c>
      <c r="AA1853" s="357">
        <f>IF('PV Adoption'!W$4*(1/(1-'General Inputs'!$C$10))*$J1853*1000*$I1853 &lt;= ABS(($F1853-$E1853)*(1+$J145)^(AA$490-$K$490)),'PV Adoption'!W$4*(1/(1-'General Inputs'!$C$10))*$J1853*1000*$I1853,ABS(($F1853-$E1853)*(1+$J145)^(AA$490-$K$490)))</f>
        <v>0</v>
      </c>
      <c r="AB1853" s="357">
        <f>IF('PV Adoption'!X$4*(1/(1-'General Inputs'!$C$10))*$J1853*1000*$I1853 &lt;= ABS(($F1853-$E1853)*(1+$J145)^(AB$490-$K$490)),'PV Adoption'!X$4*(1/(1-'General Inputs'!$C$10))*$J1853*1000*$I1853,ABS(($F1853-$E1853)*(1+$J145)^(AB$490-$K$490)))</f>
        <v>0</v>
      </c>
      <c r="AC1853" s="357">
        <f>IF('PV Adoption'!Y$4*(1/(1-'General Inputs'!$C$10))*$J1853*1000*$I1853 &lt;= ABS(($F1853-$E1853)*(1+$J145)^(AC$490-$K$490)),'PV Adoption'!Y$4*(1/(1-'General Inputs'!$C$10))*$J1853*1000*$I1853,ABS(($F1853-$E1853)*(1+$J145)^(AC$490-$K$490)))</f>
        <v>0</v>
      </c>
      <c r="AD1853" s="357">
        <f>IF('PV Adoption'!Z$4*(1/(1-'General Inputs'!$C$10))*$J1853*1000*$I1853 &lt;= ABS(($F1853-$E1853)*(1+$J145)^(AD$490-$K$490)),'PV Adoption'!Z$4*(1/(1-'General Inputs'!$C$10))*$J1853*1000*$I1853,ABS(($F1853-$E1853)*(1+$J145)^(AD$490-$K$490)))</f>
        <v>0</v>
      </c>
      <c r="AE1853" s="357">
        <f>IF('PV Adoption'!AA$4*(1/(1-'General Inputs'!$C$10))*$J1853*1000*$I1853 &lt;= ABS(($F1853-$E1853)*(1+$J145)^(AE$490-$K$490)),'PV Adoption'!AA$4*(1/(1-'General Inputs'!$C$10))*$J1853*1000*$I1853,ABS(($F1853-$E1853)*(1+$J145)^(AE$490-$K$490)))</f>
        <v>0</v>
      </c>
      <c r="AF1853" s="357">
        <f>IF('PV Adoption'!AB$4*(1/(1-'General Inputs'!$C$10))*$J1853*1000*$I1853 &lt;= ABS(($F1853-$E1853)*(1+$J145)^(AF$490-$K$490)),'PV Adoption'!AB$4*(1/(1-'General Inputs'!$C$10))*$J1853*1000*$I1853,ABS(($F1853-$E1853)*(1+$J145)^(AF$490-$K$490)))</f>
        <v>0</v>
      </c>
      <c r="AG1853" s="357">
        <f>IF('PV Adoption'!AC$4*(1/(1-'General Inputs'!$C$10))*$J1853*1000*$I1853 &lt;= ABS(($F1853-$E1853)*(1+$J145)^(AG$490-$K$490)),'PV Adoption'!AC$4*(1/(1-'General Inputs'!$C$10))*$J1853*1000*$I1853,ABS(($F1853-$E1853)*(1+$J145)^(AG$490-$K$490)))</f>
        <v>0</v>
      </c>
      <c r="AH1853" s="357">
        <f>IF('PV Adoption'!AD$4*(1/(1-'General Inputs'!$C$10))*$J1853*1000*$I1853 &lt;= ABS(($F1853-$E1853)*(1+$J145)^(AH$490-$K$490)),'PV Adoption'!AD$4*(1/(1-'General Inputs'!$C$10))*$J1853*1000*$I1853,ABS(($F1853-$E1853)*(1+$J145)^(AH$490-$K$490)))</f>
        <v>0</v>
      </c>
      <c r="AI1853" s="357">
        <f>IF('PV Adoption'!AE$4*(1/(1-'General Inputs'!$C$10))*$J1853*1000*$I1853 &lt;= ABS(($F1853-$E1853)*(1+$J145)^(AI$490-$K$490)),'PV Adoption'!AE$4*(1/(1-'General Inputs'!$C$10))*$J1853*1000*$I1853,ABS(($F1853-$E1853)*(1+$J145)^(AI$490-$K$490)))</f>
        <v>0</v>
      </c>
      <c r="AJ1853" s="357">
        <f>IF('PV Adoption'!AF$4*(1/(1-'General Inputs'!$C$10))*$J1853*1000*$I1853 &lt;= ABS(($F1853-$E1853)*(1+$J145)^(AJ$490-$K$490)),'PV Adoption'!AF$4*(1/(1-'General Inputs'!$C$10))*$J1853*1000*$I1853,ABS(($F1853-$E1853)*(1+$J145)^(AJ$490-$K$490)))</f>
        <v>0</v>
      </c>
      <c r="AK1853" s="357">
        <v>0</v>
      </c>
      <c r="AL1853" s="357">
        <v>0</v>
      </c>
      <c r="AM1853" s="357">
        <v>0</v>
      </c>
    </row>
    <row r="1854" spans="1:39" x14ac:dyDescent="0.25">
      <c r="A1854" s="353" t="s">
        <v>256</v>
      </c>
      <c r="B1854" s="353" t="s">
        <v>348</v>
      </c>
      <c r="C1854" s="441">
        <f t="shared" ref="C1854:H1854" si="1305">C146</f>
        <v>20000</v>
      </c>
      <c r="D1854" s="441"/>
      <c r="E1854" s="441"/>
      <c r="F1854" s="441"/>
      <c r="G1854" s="441"/>
      <c r="H1854" s="441">
        <f t="shared" si="1305"/>
        <v>0</v>
      </c>
      <c r="I1854" s="470">
        <f>IFERROR(VLOOKUP(B1854,Coincidence!$B$2:$E$242,4,FALSE)*IF($G1854="Winter",'General Inputs'!$C$25,'General Inputs'!$C$24),IF($G1854="Winter",'General Inputs'!$C$25,'General Inputs'!$C$24))</f>
        <v>0.52140604400000001</v>
      </c>
      <c r="J1854" s="466">
        <f>'Nameplate by Substation'!H146</f>
        <v>1.015723544571852E-2</v>
      </c>
      <c r="K1854" s="357">
        <f>IF('PV Adoption'!G$4*(1/(1-'General Inputs'!$C$10))*$J1854*1000*$I1854 &lt;= ABS(($F1854-$E1854)*(1+$J146)^(K$490-$K$490)),'PV Adoption'!G$4*(1/(1-'General Inputs'!$C$10))*$J1854*1000*$I1854,ABS(($F1854-$E1854)*(1+$J146)^(K$490-$K$490)))</f>
        <v>0</v>
      </c>
      <c r="L1854" s="357">
        <f>IF('PV Adoption'!H$4*(1/(1-'General Inputs'!$C$10))*$J1854*1000*$I1854 &lt;= ABS(($F1854-$E1854)*(1+$J146)^(L$490-$K$490)),'PV Adoption'!H$4*(1/(1-'General Inputs'!$C$10))*$J1854*1000*$I1854,ABS(($F1854-$E1854)*(1+$J146)^(L$490-$K$490)))</f>
        <v>0</v>
      </c>
      <c r="M1854" s="357">
        <f>IF('PV Adoption'!I$4*(1/(1-'General Inputs'!$C$10))*$J1854*1000*$I1854 &lt;= ABS(($F1854-$E1854)*(1+$J146)^(M$490-$K$490)),'PV Adoption'!I$4*(1/(1-'General Inputs'!$C$10))*$J1854*1000*$I1854,ABS(($F1854-$E1854)*(1+$J146)^(M$490-$K$490)))</f>
        <v>0</v>
      </c>
      <c r="N1854" s="357">
        <f>IF('PV Adoption'!J$4*(1/(1-'General Inputs'!$C$10))*$J1854*1000*$I1854 &lt;= ABS(($F1854-$E1854)*(1+$J146)^(N$490-$K$490)),'PV Adoption'!J$4*(1/(1-'General Inputs'!$C$10))*$J1854*1000*$I1854,ABS(($F1854-$E1854)*(1+$J146)^(N$490-$K$490)))</f>
        <v>0</v>
      </c>
      <c r="O1854" s="357">
        <f>IF('PV Adoption'!K$4*(1/(1-'General Inputs'!$C$10))*$J1854*1000*$I1854 &lt;= ABS(($F1854-$E1854)*(1+$J146)^(O$490-$K$490)),'PV Adoption'!K$4*(1/(1-'General Inputs'!$C$10))*$J1854*1000*$I1854,ABS(($F1854-$E1854)*(1+$J146)^(O$490-$K$490)))</f>
        <v>0</v>
      </c>
      <c r="P1854" s="357">
        <f>IF('PV Adoption'!L$4*(1/(1-'General Inputs'!$C$10))*$J1854*1000*$I1854 &lt;= ABS(($F1854-$E1854)*(1+$J146)^(P$490-$K$490)),'PV Adoption'!L$4*(1/(1-'General Inputs'!$C$10))*$J1854*1000*$I1854,ABS(($F1854-$E1854)*(1+$J146)^(P$490-$K$490)))</f>
        <v>0</v>
      </c>
      <c r="Q1854" s="357">
        <f>IF('PV Adoption'!M$4*(1/(1-'General Inputs'!$C$10))*$J1854*1000*$I1854 &lt;= ABS(($F1854-$E1854)*(1+$J146)^(Q$490-$K$490)),'PV Adoption'!M$4*(1/(1-'General Inputs'!$C$10))*$J1854*1000*$I1854,ABS(($F1854-$E1854)*(1+$J146)^(Q$490-$K$490)))</f>
        <v>0</v>
      </c>
      <c r="R1854" s="357">
        <f>IF('PV Adoption'!N$4*(1/(1-'General Inputs'!$C$10))*$J1854*1000*$I1854 &lt;= ABS(($F1854-$E1854)*(1+$J146)^(R$490-$K$490)),'PV Adoption'!N$4*(1/(1-'General Inputs'!$C$10))*$J1854*1000*$I1854,ABS(($F1854-$E1854)*(1+$J146)^(R$490-$K$490)))</f>
        <v>0</v>
      </c>
      <c r="S1854" s="357">
        <f>IF('PV Adoption'!O$4*(1/(1-'General Inputs'!$C$10))*$J1854*1000*$I1854 &lt;= ABS(($F1854-$E1854)*(1+$J146)^(S$490-$K$490)),'PV Adoption'!O$4*(1/(1-'General Inputs'!$C$10))*$J1854*1000*$I1854,ABS(($F1854-$E1854)*(1+$J146)^(S$490-$K$490)))</f>
        <v>0</v>
      </c>
      <c r="T1854" s="357">
        <f>IF('PV Adoption'!P$4*(1/(1-'General Inputs'!$C$10))*$J1854*1000*$I1854 &lt;= ABS(($F1854-$E1854)*(1+$J146)^(T$490-$K$490)),'PV Adoption'!P$4*(1/(1-'General Inputs'!$C$10))*$J1854*1000*$I1854,ABS(($F1854-$E1854)*(1+$J146)^(T$490-$K$490)))</f>
        <v>0</v>
      </c>
      <c r="U1854" s="357">
        <f>IF('PV Adoption'!Q$4*(1/(1-'General Inputs'!$C$10))*$J1854*1000*$I1854 &lt;= ABS(($F1854-$E1854)*(1+$J146)^(U$490-$K$490)),'PV Adoption'!Q$4*(1/(1-'General Inputs'!$C$10))*$J1854*1000*$I1854,ABS(($F1854-$E1854)*(1+$J146)^(U$490-$K$490)))</f>
        <v>0</v>
      </c>
      <c r="V1854" s="357">
        <f>IF('PV Adoption'!R$4*(1/(1-'General Inputs'!$C$10))*$J1854*1000*$I1854 &lt;= ABS(($F1854-$E1854)*(1+$J146)^(V$490-$K$490)),'PV Adoption'!R$4*(1/(1-'General Inputs'!$C$10))*$J1854*1000*$I1854,ABS(($F1854-$E1854)*(1+$J146)^(V$490-$K$490)))</f>
        <v>0</v>
      </c>
      <c r="W1854" s="357">
        <f>IF('PV Adoption'!S$4*(1/(1-'General Inputs'!$C$10))*$J1854*1000*$I1854 &lt;= ABS(($F1854-$E1854)*(1+$J146)^(W$490-$K$490)),'PV Adoption'!S$4*(1/(1-'General Inputs'!$C$10))*$J1854*1000*$I1854,ABS(($F1854-$E1854)*(1+$J146)^(W$490-$K$490)))</f>
        <v>0</v>
      </c>
      <c r="X1854" s="357">
        <f>IF('PV Adoption'!T$4*(1/(1-'General Inputs'!$C$10))*$J1854*1000*$I1854 &lt;= ABS(($F1854-$E1854)*(1+$J146)^(X$490-$K$490)),'PV Adoption'!T$4*(1/(1-'General Inputs'!$C$10))*$J1854*1000*$I1854,ABS(($F1854-$E1854)*(1+$J146)^(X$490-$K$490)))</f>
        <v>0</v>
      </c>
      <c r="Y1854" s="357">
        <f>IF('PV Adoption'!U$4*(1/(1-'General Inputs'!$C$10))*$J1854*1000*$I1854 &lt;= ABS(($F1854-$E1854)*(1+$J146)^(Y$490-$K$490)),'PV Adoption'!U$4*(1/(1-'General Inputs'!$C$10))*$J1854*1000*$I1854,ABS(($F1854-$E1854)*(1+$J146)^(Y$490-$K$490)))</f>
        <v>0</v>
      </c>
      <c r="Z1854" s="357">
        <f>IF('PV Adoption'!V$4*(1/(1-'General Inputs'!$C$10))*$J1854*1000*$I1854 &lt;= ABS(($F1854-$E1854)*(1+$J146)^(Z$490-$K$490)),'PV Adoption'!V$4*(1/(1-'General Inputs'!$C$10))*$J1854*1000*$I1854,ABS(($F1854-$E1854)*(1+$J146)^(Z$490-$K$490)))</f>
        <v>0</v>
      </c>
      <c r="AA1854" s="357">
        <f>IF('PV Adoption'!W$4*(1/(1-'General Inputs'!$C$10))*$J1854*1000*$I1854 &lt;= ABS(($F1854-$E1854)*(1+$J146)^(AA$490-$K$490)),'PV Adoption'!W$4*(1/(1-'General Inputs'!$C$10))*$J1854*1000*$I1854,ABS(($F1854-$E1854)*(1+$J146)^(AA$490-$K$490)))</f>
        <v>0</v>
      </c>
      <c r="AB1854" s="357">
        <f>IF('PV Adoption'!X$4*(1/(1-'General Inputs'!$C$10))*$J1854*1000*$I1854 &lt;= ABS(($F1854-$E1854)*(1+$J146)^(AB$490-$K$490)),'PV Adoption'!X$4*(1/(1-'General Inputs'!$C$10))*$J1854*1000*$I1854,ABS(($F1854-$E1854)*(1+$J146)^(AB$490-$K$490)))</f>
        <v>0</v>
      </c>
      <c r="AC1854" s="357">
        <f>IF('PV Adoption'!Y$4*(1/(1-'General Inputs'!$C$10))*$J1854*1000*$I1854 &lt;= ABS(($F1854-$E1854)*(1+$J146)^(AC$490-$K$490)),'PV Adoption'!Y$4*(1/(1-'General Inputs'!$C$10))*$J1854*1000*$I1854,ABS(($F1854-$E1854)*(1+$J146)^(AC$490-$K$490)))</f>
        <v>0</v>
      </c>
      <c r="AD1854" s="357">
        <f>IF('PV Adoption'!Z$4*(1/(1-'General Inputs'!$C$10))*$J1854*1000*$I1854 &lt;= ABS(($F1854-$E1854)*(1+$J146)^(AD$490-$K$490)),'PV Adoption'!Z$4*(1/(1-'General Inputs'!$C$10))*$J1854*1000*$I1854,ABS(($F1854-$E1854)*(1+$J146)^(AD$490-$K$490)))</f>
        <v>0</v>
      </c>
      <c r="AE1854" s="357">
        <f>IF('PV Adoption'!AA$4*(1/(1-'General Inputs'!$C$10))*$J1854*1000*$I1854 &lt;= ABS(($F1854-$E1854)*(1+$J146)^(AE$490-$K$490)),'PV Adoption'!AA$4*(1/(1-'General Inputs'!$C$10))*$J1854*1000*$I1854,ABS(($F1854-$E1854)*(1+$J146)^(AE$490-$K$490)))</f>
        <v>0</v>
      </c>
      <c r="AF1854" s="357">
        <f>IF('PV Adoption'!AB$4*(1/(1-'General Inputs'!$C$10))*$J1854*1000*$I1854 &lt;= ABS(($F1854-$E1854)*(1+$J146)^(AF$490-$K$490)),'PV Adoption'!AB$4*(1/(1-'General Inputs'!$C$10))*$J1854*1000*$I1854,ABS(($F1854-$E1854)*(1+$J146)^(AF$490-$K$490)))</f>
        <v>0</v>
      </c>
      <c r="AG1854" s="357">
        <f>IF('PV Adoption'!AC$4*(1/(1-'General Inputs'!$C$10))*$J1854*1000*$I1854 &lt;= ABS(($F1854-$E1854)*(1+$J146)^(AG$490-$K$490)),'PV Adoption'!AC$4*(1/(1-'General Inputs'!$C$10))*$J1854*1000*$I1854,ABS(($F1854-$E1854)*(1+$J146)^(AG$490-$K$490)))</f>
        <v>0</v>
      </c>
      <c r="AH1854" s="357">
        <f>IF('PV Adoption'!AD$4*(1/(1-'General Inputs'!$C$10))*$J1854*1000*$I1854 &lt;= ABS(($F1854-$E1854)*(1+$J146)^(AH$490-$K$490)),'PV Adoption'!AD$4*(1/(1-'General Inputs'!$C$10))*$J1854*1000*$I1854,ABS(($F1854-$E1854)*(1+$J146)^(AH$490-$K$490)))</f>
        <v>0</v>
      </c>
      <c r="AI1854" s="357">
        <f>IF('PV Adoption'!AE$4*(1/(1-'General Inputs'!$C$10))*$J1854*1000*$I1854 &lt;= ABS(($F1854-$E1854)*(1+$J146)^(AI$490-$K$490)),'PV Adoption'!AE$4*(1/(1-'General Inputs'!$C$10))*$J1854*1000*$I1854,ABS(($F1854-$E1854)*(1+$J146)^(AI$490-$K$490)))</f>
        <v>0</v>
      </c>
      <c r="AJ1854" s="357">
        <f>IF('PV Adoption'!AF$4*(1/(1-'General Inputs'!$C$10))*$J1854*1000*$I1854 &lt;= ABS(($F1854-$E1854)*(1+$J146)^(AJ$490-$K$490)),'PV Adoption'!AF$4*(1/(1-'General Inputs'!$C$10))*$J1854*1000*$I1854,ABS(($F1854-$E1854)*(1+$J146)^(AJ$490-$K$490)))</f>
        <v>0</v>
      </c>
      <c r="AK1854" s="357">
        <v>0</v>
      </c>
      <c r="AL1854" s="357">
        <v>0</v>
      </c>
      <c r="AM1854" s="357">
        <v>0</v>
      </c>
    </row>
    <row r="1855" spans="1:39" x14ac:dyDescent="0.25">
      <c r="A1855" s="353" t="s">
        <v>256</v>
      </c>
      <c r="B1855" s="353" t="s">
        <v>409</v>
      </c>
      <c r="C1855" s="441">
        <f t="shared" ref="C1855:H1855" si="1306">C147</f>
        <v>20000</v>
      </c>
      <c r="D1855" s="441"/>
      <c r="E1855" s="441"/>
      <c r="F1855" s="441"/>
      <c r="G1855" s="441"/>
      <c r="H1855" s="441">
        <f t="shared" si="1306"/>
        <v>0</v>
      </c>
      <c r="I1855" s="470">
        <f>IFERROR(VLOOKUP(B1855,Coincidence!$B$2:$E$242,4,FALSE)*IF($G1855="Winter",'General Inputs'!$C$25,'General Inputs'!$C$24),IF($G1855="Winter",'General Inputs'!$C$25,'General Inputs'!$C$24))</f>
        <v>0</v>
      </c>
      <c r="J1855" s="466">
        <f>'Nameplate by Substation'!H147</f>
        <v>9.4121378274103495E-3</v>
      </c>
      <c r="K1855" s="357">
        <f>IF('PV Adoption'!G$4*(1/(1-'General Inputs'!$C$10))*$J1855*1000*$I1855 &lt;= ABS(($F1855-$E1855)*(1+$J147)^(K$490-$K$490)),'PV Adoption'!G$4*(1/(1-'General Inputs'!$C$10))*$J1855*1000*$I1855,ABS(($F1855-$E1855)*(1+$J147)^(K$490-$K$490)))</f>
        <v>0</v>
      </c>
      <c r="L1855" s="357">
        <f>IF('PV Adoption'!H$4*(1/(1-'General Inputs'!$C$10))*$J1855*1000*$I1855 &lt;= ABS(($F1855-$E1855)*(1+$J147)^(L$490-$K$490)),'PV Adoption'!H$4*(1/(1-'General Inputs'!$C$10))*$J1855*1000*$I1855,ABS(($F1855-$E1855)*(1+$J147)^(L$490-$K$490)))</f>
        <v>0</v>
      </c>
      <c r="M1855" s="357">
        <f>IF('PV Adoption'!I$4*(1/(1-'General Inputs'!$C$10))*$J1855*1000*$I1855 &lt;= ABS(($F1855-$E1855)*(1+$J147)^(M$490-$K$490)),'PV Adoption'!I$4*(1/(1-'General Inputs'!$C$10))*$J1855*1000*$I1855,ABS(($F1855-$E1855)*(1+$J147)^(M$490-$K$490)))</f>
        <v>0</v>
      </c>
      <c r="N1855" s="357">
        <f>IF('PV Adoption'!J$4*(1/(1-'General Inputs'!$C$10))*$J1855*1000*$I1855 &lt;= ABS(($F1855-$E1855)*(1+$J147)^(N$490-$K$490)),'PV Adoption'!J$4*(1/(1-'General Inputs'!$C$10))*$J1855*1000*$I1855,ABS(($F1855-$E1855)*(1+$J147)^(N$490-$K$490)))</f>
        <v>0</v>
      </c>
      <c r="O1855" s="357">
        <f>IF('PV Adoption'!K$4*(1/(1-'General Inputs'!$C$10))*$J1855*1000*$I1855 &lt;= ABS(($F1855-$E1855)*(1+$J147)^(O$490-$K$490)),'PV Adoption'!K$4*(1/(1-'General Inputs'!$C$10))*$J1855*1000*$I1855,ABS(($F1855-$E1855)*(1+$J147)^(O$490-$K$490)))</f>
        <v>0</v>
      </c>
      <c r="P1855" s="357">
        <f>IF('PV Adoption'!L$4*(1/(1-'General Inputs'!$C$10))*$J1855*1000*$I1855 &lt;= ABS(($F1855-$E1855)*(1+$J147)^(P$490-$K$490)),'PV Adoption'!L$4*(1/(1-'General Inputs'!$C$10))*$J1855*1000*$I1855,ABS(($F1855-$E1855)*(1+$J147)^(P$490-$K$490)))</f>
        <v>0</v>
      </c>
      <c r="Q1855" s="357">
        <f>IF('PV Adoption'!M$4*(1/(1-'General Inputs'!$C$10))*$J1855*1000*$I1855 &lt;= ABS(($F1855-$E1855)*(1+$J147)^(Q$490-$K$490)),'PV Adoption'!M$4*(1/(1-'General Inputs'!$C$10))*$J1855*1000*$I1855,ABS(($F1855-$E1855)*(1+$J147)^(Q$490-$K$490)))</f>
        <v>0</v>
      </c>
      <c r="R1855" s="357">
        <f>IF('PV Adoption'!N$4*(1/(1-'General Inputs'!$C$10))*$J1855*1000*$I1855 &lt;= ABS(($F1855-$E1855)*(1+$J147)^(R$490-$K$490)),'PV Adoption'!N$4*(1/(1-'General Inputs'!$C$10))*$J1855*1000*$I1855,ABS(($F1855-$E1855)*(1+$J147)^(R$490-$K$490)))</f>
        <v>0</v>
      </c>
      <c r="S1855" s="357">
        <f>IF('PV Adoption'!O$4*(1/(1-'General Inputs'!$C$10))*$J1855*1000*$I1855 &lt;= ABS(($F1855-$E1855)*(1+$J147)^(S$490-$K$490)),'PV Adoption'!O$4*(1/(1-'General Inputs'!$C$10))*$J1855*1000*$I1855,ABS(($F1855-$E1855)*(1+$J147)^(S$490-$K$490)))</f>
        <v>0</v>
      </c>
      <c r="T1855" s="357">
        <f>IF('PV Adoption'!P$4*(1/(1-'General Inputs'!$C$10))*$J1855*1000*$I1855 &lt;= ABS(($F1855-$E1855)*(1+$J147)^(T$490-$K$490)),'PV Adoption'!P$4*(1/(1-'General Inputs'!$C$10))*$J1855*1000*$I1855,ABS(($F1855-$E1855)*(1+$J147)^(T$490-$K$490)))</f>
        <v>0</v>
      </c>
      <c r="U1855" s="357">
        <f>IF('PV Adoption'!Q$4*(1/(1-'General Inputs'!$C$10))*$J1855*1000*$I1855 &lt;= ABS(($F1855-$E1855)*(1+$J147)^(U$490-$K$490)),'PV Adoption'!Q$4*(1/(1-'General Inputs'!$C$10))*$J1855*1000*$I1855,ABS(($F1855-$E1855)*(1+$J147)^(U$490-$K$490)))</f>
        <v>0</v>
      </c>
      <c r="V1855" s="357">
        <f>IF('PV Adoption'!R$4*(1/(1-'General Inputs'!$C$10))*$J1855*1000*$I1855 &lt;= ABS(($F1855-$E1855)*(1+$J147)^(V$490-$K$490)),'PV Adoption'!R$4*(1/(1-'General Inputs'!$C$10))*$J1855*1000*$I1855,ABS(($F1855-$E1855)*(1+$J147)^(V$490-$K$490)))</f>
        <v>0</v>
      </c>
      <c r="W1855" s="357">
        <f>IF('PV Adoption'!S$4*(1/(1-'General Inputs'!$C$10))*$J1855*1000*$I1855 &lt;= ABS(($F1855-$E1855)*(1+$J147)^(W$490-$K$490)),'PV Adoption'!S$4*(1/(1-'General Inputs'!$C$10))*$J1855*1000*$I1855,ABS(($F1855-$E1855)*(1+$J147)^(W$490-$K$490)))</f>
        <v>0</v>
      </c>
      <c r="X1855" s="357">
        <f>IF('PV Adoption'!T$4*(1/(1-'General Inputs'!$C$10))*$J1855*1000*$I1855 &lt;= ABS(($F1855-$E1855)*(1+$J147)^(X$490-$K$490)),'PV Adoption'!T$4*(1/(1-'General Inputs'!$C$10))*$J1855*1000*$I1855,ABS(($F1855-$E1855)*(1+$J147)^(X$490-$K$490)))</f>
        <v>0</v>
      </c>
      <c r="Y1855" s="357">
        <f>IF('PV Adoption'!U$4*(1/(1-'General Inputs'!$C$10))*$J1855*1000*$I1855 &lt;= ABS(($F1855-$E1855)*(1+$J147)^(Y$490-$K$490)),'PV Adoption'!U$4*(1/(1-'General Inputs'!$C$10))*$J1855*1000*$I1855,ABS(($F1855-$E1855)*(1+$J147)^(Y$490-$K$490)))</f>
        <v>0</v>
      </c>
      <c r="Z1855" s="357">
        <f>IF('PV Adoption'!V$4*(1/(1-'General Inputs'!$C$10))*$J1855*1000*$I1855 &lt;= ABS(($F1855-$E1855)*(1+$J147)^(Z$490-$K$490)),'PV Adoption'!V$4*(1/(1-'General Inputs'!$C$10))*$J1855*1000*$I1855,ABS(($F1855-$E1855)*(1+$J147)^(Z$490-$K$490)))</f>
        <v>0</v>
      </c>
      <c r="AA1855" s="357">
        <f>IF('PV Adoption'!W$4*(1/(1-'General Inputs'!$C$10))*$J1855*1000*$I1855 &lt;= ABS(($F1855-$E1855)*(1+$J147)^(AA$490-$K$490)),'PV Adoption'!W$4*(1/(1-'General Inputs'!$C$10))*$J1855*1000*$I1855,ABS(($F1855-$E1855)*(1+$J147)^(AA$490-$K$490)))</f>
        <v>0</v>
      </c>
      <c r="AB1855" s="357">
        <f>IF('PV Adoption'!X$4*(1/(1-'General Inputs'!$C$10))*$J1855*1000*$I1855 &lt;= ABS(($F1855-$E1855)*(1+$J147)^(AB$490-$K$490)),'PV Adoption'!X$4*(1/(1-'General Inputs'!$C$10))*$J1855*1000*$I1855,ABS(($F1855-$E1855)*(1+$J147)^(AB$490-$K$490)))</f>
        <v>0</v>
      </c>
      <c r="AC1855" s="357">
        <f>IF('PV Adoption'!Y$4*(1/(1-'General Inputs'!$C$10))*$J1855*1000*$I1855 &lt;= ABS(($F1855-$E1855)*(1+$J147)^(AC$490-$K$490)),'PV Adoption'!Y$4*(1/(1-'General Inputs'!$C$10))*$J1855*1000*$I1855,ABS(($F1855-$E1855)*(1+$J147)^(AC$490-$K$490)))</f>
        <v>0</v>
      </c>
      <c r="AD1855" s="357">
        <f>IF('PV Adoption'!Z$4*(1/(1-'General Inputs'!$C$10))*$J1855*1000*$I1855 &lt;= ABS(($F1855-$E1855)*(1+$J147)^(AD$490-$K$490)),'PV Adoption'!Z$4*(1/(1-'General Inputs'!$C$10))*$J1855*1000*$I1855,ABS(($F1855-$E1855)*(1+$J147)^(AD$490-$K$490)))</f>
        <v>0</v>
      </c>
      <c r="AE1855" s="357">
        <f>IF('PV Adoption'!AA$4*(1/(1-'General Inputs'!$C$10))*$J1855*1000*$I1855 &lt;= ABS(($F1855-$E1855)*(1+$J147)^(AE$490-$K$490)),'PV Adoption'!AA$4*(1/(1-'General Inputs'!$C$10))*$J1855*1000*$I1855,ABS(($F1855-$E1855)*(1+$J147)^(AE$490-$K$490)))</f>
        <v>0</v>
      </c>
      <c r="AF1855" s="357">
        <f>IF('PV Adoption'!AB$4*(1/(1-'General Inputs'!$C$10))*$J1855*1000*$I1855 &lt;= ABS(($F1855-$E1855)*(1+$J147)^(AF$490-$K$490)),'PV Adoption'!AB$4*(1/(1-'General Inputs'!$C$10))*$J1855*1000*$I1855,ABS(($F1855-$E1855)*(1+$J147)^(AF$490-$K$490)))</f>
        <v>0</v>
      </c>
      <c r="AG1855" s="357">
        <f>IF('PV Adoption'!AC$4*(1/(1-'General Inputs'!$C$10))*$J1855*1000*$I1855 &lt;= ABS(($F1855-$E1855)*(1+$J147)^(AG$490-$K$490)),'PV Adoption'!AC$4*(1/(1-'General Inputs'!$C$10))*$J1855*1000*$I1855,ABS(($F1855-$E1855)*(1+$J147)^(AG$490-$K$490)))</f>
        <v>0</v>
      </c>
      <c r="AH1855" s="357">
        <f>IF('PV Adoption'!AD$4*(1/(1-'General Inputs'!$C$10))*$J1855*1000*$I1855 &lt;= ABS(($F1855-$E1855)*(1+$J147)^(AH$490-$K$490)),'PV Adoption'!AD$4*(1/(1-'General Inputs'!$C$10))*$J1855*1000*$I1855,ABS(($F1855-$E1855)*(1+$J147)^(AH$490-$K$490)))</f>
        <v>0</v>
      </c>
      <c r="AI1855" s="357">
        <f>IF('PV Adoption'!AE$4*(1/(1-'General Inputs'!$C$10))*$J1855*1000*$I1855 &lt;= ABS(($F1855-$E1855)*(1+$J147)^(AI$490-$K$490)),'PV Adoption'!AE$4*(1/(1-'General Inputs'!$C$10))*$J1855*1000*$I1855,ABS(($F1855-$E1855)*(1+$J147)^(AI$490-$K$490)))</f>
        <v>0</v>
      </c>
      <c r="AJ1855" s="357">
        <f>IF('PV Adoption'!AF$4*(1/(1-'General Inputs'!$C$10))*$J1855*1000*$I1855 &lt;= ABS(($F1855-$E1855)*(1+$J147)^(AJ$490-$K$490)),'PV Adoption'!AF$4*(1/(1-'General Inputs'!$C$10))*$J1855*1000*$I1855,ABS(($F1855-$E1855)*(1+$J147)^(AJ$490-$K$490)))</f>
        <v>0</v>
      </c>
      <c r="AK1855" s="357">
        <v>0</v>
      </c>
      <c r="AL1855" s="357">
        <v>0</v>
      </c>
      <c r="AM1855" s="357">
        <v>0</v>
      </c>
    </row>
    <row r="1856" spans="1:39" x14ac:dyDescent="0.25">
      <c r="A1856" s="353" t="s">
        <v>503</v>
      </c>
      <c r="B1856" s="353" t="s">
        <v>503</v>
      </c>
      <c r="C1856" s="441">
        <f t="shared" ref="C1856:H1856" si="1307">C148</f>
        <v>1500</v>
      </c>
      <c r="D1856" s="441"/>
      <c r="E1856" s="441"/>
      <c r="F1856" s="441"/>
      <c r="G1856" s="441"/>
      <c r="H1856" s="441">
        <f t="shared" si="1307"/>
        <v>0</v>
      </c>
      <c r="I1856" s="470">
        <f>IFERROR(VLOOKUP(B1856,Coincidence!$B$2:$E$242,4,FALSE)*IF($G1856="Winter",'General Inputs'!$C$25,'General Inputs'!$C$24),IF($G1856="Winter",'General Inputs'!$C$25,'General Inputs'!$C$24))</f>
        <v>0.52140604400000001</v>
      </c>
      <c r="J1856" s="466">
        <f>'Nameplate by Substation'!H148</f>
        <v>3.8343353197068948E-4</v>
      </c>
      <c r="K1856" s="357">
        <f>IF('PV Adoption'!G$4*(1/(1-'General Inputs'!$C$10))*$J1856*1000*$I1856 &lt;= ABS(($F1856-$E1856)*(1+$J148)^(K$490-$K$490)),'PV Adoption'!G$4*(1/(1-'General Inputs'!$C$10))*$J1856*1000*$I1856,ABS(($F1856-$E1856)*(1+$J148)^(K$490-$K$490)))</f>
        <v>0</v>
      </c>
      <c r="L1856" s="357">
        <f>IF('PV Adoption'!H$4*(1/(1-'General Inputs'!$C$10))*$J1856*1000*$I1856 &lt;= ABS(($F1856-$E1856)*(1+$J148)^(L$490-$K$490)),'PV Adoption'!H$4*(1/(1-'General Inputs'!$C$10))*$J1856*1000*$I1856,ABS(($F1856-$E1856)*(1+$J148)^(L$490-$K$490)))</f>
        <v>0</v>
      </c>
      <c r="M1856" s="357">
        <f>IF('PV Adoption'!I$4*(1/(1-'General Inputs'!$C$10))*$J1856*1000*$I1856 &lt;= ABS(($F1856-$E1856)*(1+$J148)^(M$490-$K$490)),'PV Adoption'!I$4*(1/(1-'General Inputs'!$C$10))*$J1856*1000*$I1856,ABS(($F1856-$E1856)*(1+$J148)^(M$490-$K$490)))</f>
        <v>0</v>
      </c>
      <c r="N1856" s="357">
        <f>IF('PV Adoption'!J$4*(1/(1-'General Inputs'!$C$10))*$J1856*1000*$I1856 &lt;= ABS(($F1856-$E1856)*(1+$J148)^(N$490-$K$490)),'PV Adoption'!J$4*(1/(1-'General Inputs'!$C$10))*$J1856*1000*$I1856,ABS(($F1856-$E1856)*(1+$J148)^(N$490-$K$490)))</f>
        <v>0</v>
      </c>
      <c r="O1856" s="357">
        <f>IF('PV Adoption'!K$4*(1/(1-'General Inputs'!$C$10))*$J1856*1000*$I1856 &lt;= ABS(($F1856-$E1856)*(1+$J148)^(O$490-$K$490)),'PV Adoption'!K$4*(1/(1-'General Inputs'!$C$10))*$J1856*1000*$I1856,ABS(($F1856-$E1856)*(1+$J148)^(O$490-$K$490)))</f>
        <v>0</v>
      </c>
      <c r="P1856" s="357">
        <f>IF('PV Adoption'!L$4*(1/(1-'General Inputs'!$C$10))*$J1856*1000*$I1856 &lt;= ABS(($F1856-$E1856)*(1+$J148)^(P$490-$K$490)),'PV Adoption'!L$4*(1/(1-'General Inputs'!$C$10))*$J1856*1000*$I1856,ABS(($F1856-$E1856)*(1+$J148)^(P$490-$K$490)))</f>
        <v>0</v>
      </c>
      <c r="Q1856" s="357">
        <f>IF('PV Adoption'!M$4*(1/(1-'General Inputs'!$C$10))*$J1856*1000*$I1856 &lt;= ABS(($F1856-$E1856)*(1+$J148)^(Q$490-$K$490)),'PV Adoption'!M$4*(1/(1-'General Inputs'!$C$10))*$J1856*1000*$I1856,ABS(($F1856-$E1856)*(1+$J148)^(Q$490-$K$490)))</f>
        <v>0</v>
      </c>
      <c r="R1856" s="357">
        <f>IF('PV Adoption'!N$4*(1/(1-'General Inputs'!$C$10))*$J1856*1000*$I1856 &lt;= ABS(($F1856-$E1856)*(1+$J148)^(R$490-$K$490)),'PV Adoption'!N$4*(1/(1-'General Inputs'!$C$10))*$J1856*1000*$I1856,ABS(($F1856-$E1856)*(1+$J148)^(R$490-$K$490)))</f>
        <v>0</v>
      </c>
      <c r="S1856" s="357">
        <f>IF('PV Adoption'!O$4*(1/(1-'General Inputs'!$C$10))*$J1856*1000*$I1856 &lt;= ABS(($F1856-$E1856)*(1+$J148)^(S$490-$K$490)),'PV Adoption'!O$4*(1/(1-'General Inputs'!$C$10))*$J1856*1000*$I1856,ABS(($F1856-$E1856)*(1+$J148)^(S$490-$K$490)))</f>
        <v>0</v>
      </c>
      <c r="T1856" s="357">
        <f>IF('PV Adoption'!P$4*(1/(1-'General Inputs'!$C$10))*$J1856*1000*$I1856 &lt;= ABS(($F1856-$E1856)*(1+$J148)^(T$490-$K$490)),'PV Adoption'!P$4*(1/(1-'General Inputs'!$C$10))*$J1856*1000*$I1856,ABS(($F1856-$E1856)*(1+$J148)^(T$490-$K$490)))</f>
        <v>0</v>
      </c>
      <c r="U1856" s="357">
        <f>IF('PV Adoption'!Q$4*(1/(1-'General Inputs'!$C$10))*$J1856*1000*$I1856 &lt;= ABS(($F1856-$E1856)*(1+$J148)^(U$490-$K$490)),'PV Adoption'!Q$4*(1/(1-'General Inputs'!$C$10))*$J1856*1000*$I1856,ABS(($F1856-$E1856)*(1+$J148)^(U$490-$K$490)))</f>
        <v>0</v>
      </c>
      <c r="V1856" s="357">
        <f>IF('PV Adoption'!R$4*(1/(1-'General Inputs'!$C$10))*$J1856*1000*$I1856 &lt;= ABS(($F1856-$E1856)*(1+$J148)^(V$490-$K$490)),'PV Adoption'!R$4*(1/(1-'General Inputs'!$C$10))*$J1856*1000*$I1856,ABS(($F1856-$E1856)*(1+$J148)^(V$490-$K$490)))</f>
        <v>0</v>
      </c>
      <c r="W1856" s="357">
        <f>IF('PV Adoption'!S$4*(1/(1-'General Inputs'!$C$10))*$J1856*1000*$I1856 &lt;= ABS(($F1856-$E1856)*(1+$J148)^(W$490-$K$490)),'PV Adoption'!S$4*(1/(1-'General Inputs'!$C$10))*$J1856*1000*$I1856,ABS(($F1856-$E1856)*(1+$J148)^(W$490-$K$490)))</f>
        <v>0</v>
      </c>
      <c r="X1856" s="357">
        <f>IF('PV Adoption'!T$4*(1/(1-'General Inputs'!$C$10))*$J1856*1000*$I1856 &lt;= ABS(($F1856-$E1856)*(1+$J148)^(X$490-$K$490)),'PV Adoption'!T$4*(1/(1-'General Inputs'!$C$10))*$J1856*1000*$I1856,ABS(($F1856-$E1856)*(1+$J148)^(X$490-$K$490)))</f>
        <v>0</v>
      </c>
      <c r="Y1856" s="357">
        <f>IF('PV Adoption'!U$4*(1/(1-'General Inputs'!$C$10))*$J1856*1000*$I1856 &lt;= ABS(($F1856-$E1856)*(1+$J148)^(Y$490-$K$490)),'PV Adoption'!U$4*(1/(1-'General Inputs'!$C$10))*$J1856*1000*$I1856,ABS(($F1856-$E1856)*(1+$J148)^(Y$490-$K$490)))</f>
        <v>0</v>
      </c>
      <c r="Z1856" s="357">
        <f>IF('PV Adoption'!V$4*(1/(1-'General Inputs'!$C$10))*$J1856*1000*$I1856 &lt;= ABS(($F1856-$E1856)*(1+$J148)^(Z$490-$K$490)),'PV Adoption'!V$4*(1/(1-'General Inputs'!$C$10))*$J1856*1000*$I1856,ABS(($F1856-$E1856)*(1+$J148)^(Z$490-$K$490)))</f>
        <v>0</v>
      </c>
      <c r="AA1856" s="357">
        <f>IF('PV Adoption'!W$4*(1/(1-'General Inputs'!$C$10))*$J1856*1000*$I1856 &lt;= ABS(($F1856-$E1856)*(1+$J148)^(AA$490-$K$490)),'PV Adoption'!W$4*(1/(1-'General Inputs'!$C$10))*$J1856*1000*$I1856,ABS(($F1856-$E1856)*(1+$J148)^(AA$490-$K$490)))</f>
        <v>0</v>
      </c>
      <c r="AB1856" s="357">
        <f>IF('PV Adoption'!X$4*(1/(1-'General Inputs'!$C$10))*$J1856*1000*$I1856 &lt;= ABS(($F1856-$E1856)*(1+$J148)^(AB$490-$K$490)),'PV Adoption'!X$4*(1/(1-'General Inputs'!$C$10))*$J1856*1000*$I1856,ABS(($F1856-$E1856)*(1+$J148)^(AB$490-$K$490)))</f>
        <v>0</v>
      </c>
      <c r="AC1856" s="357">
        <f>IF('PV Adoption'!Y$4*(1/(1-'General Inputs'!$C$10))*$J1856*1000*$I1856 &lt;= ABS(($F1856-$E1856)*(1+$J148)^(AC$490-$K$490)),'PV Adoption'!Y$4*(1/(1-'General Inputs'!$C$10))*$J1856*1000*$I1856,ABS(($F1856-$E1856)*(1+$J148)^(AC$490-$K$490)))</f>
        <v>0</v>
      </c>
      <c r="AD1856" s="357">
        <f>IF('PV Adoption'!Z$4*(1/(1-'General Inputs'!$C$10))*$J1856*1000*$I1856 &lt;= ABS(($F1856-$E1856)*(1+$J148)^(AD$490-$K$490)),'PV Adoption'!Z$4*(1/(1-'General Inputs'!$C$10))*$J1856*1000*$I1856,ABS(($F1856-$E1856)*(1+$J148)^(AD$490-$K$490)))</f>
        <v>0</v>
      </c>
      <c r="AE1856" s="357">
        <f>IF('PV Adoption'!AA$4*(1/(1-'General Inputs'!$C$10))*$J1856*1000*$I1856 &lt;= ABS(($F1856-$E1856)*(1+$J148)^(AE$490-$K$490)),'PV Adoption'!AA$4*(1/(1-'General Inputs'!$C$10))*$J1856*1000*$I1856,ABS(($F1856-$E1856)*(1+$J148)^(AE$490-$K$490)))</f>
        <v>0</v>
      </c>
      <c r="AF1856" s="357">
        <f>IF('PV Adoption'!AB$4*(1/(1-'General Inputs'!$C$10))*$J1856*1000*$I1856 &lt;= ABS(($F1856-$E1856)*(1+$J148)^(AF$490-$K$490)),'PV Adoption'!AB$4*(1/(1-'General Inputs'!$C$10))*$J1856*1000*$I1856,ABS(($F1856-$E1856)*(1+$J148)^(AF$490-$K$490)))</f>
        <v>0</v>
      </c>
      <c r="AG1856" s="357">
        <f>IF('PV Adoption'!AC$4*(1/(1-'General Inputs'!$C$10))*$J1856*1000*$I1856 &lt;= ABS(($F1856-$E1856)*(1+$J148)^(AG$490-$K$490)),'PV Adoption'!AC$4*(1/(1-'General Inputs'!$C$10))*$J1856*1000*$I1856,ABS(($F1856-$E1856)*(1+$J148)^(AG$490-$K$490)))</f>
        <v>0</v>
      </c>
      <c r="AH1856" s="357">
        <f>IF('PV Adoption'!AD$4*(1/(1-'General Inputs'!$C$10))*$J1856*1000*$I1856 &lt;= ABS(($F1856-$E1856)*(1+$J148)^(AH$490-$K$490)),'PV Adoption'!AD$4*(1/(1-'General Inputs'!$C$10))*$J1856*1000*$I1856,ABS(($F1856-$E1856)*(1+$J148)^(AH$490-$K$490)))</f>
        <v>0</v>
      </c>
      <c r="AI1856" s="357">
        <f>IF('PV Adoption'!AE$4*(1/(1-'General Inputs'!$C$10))*$J1856*1000*$I1856 &lt;= ABS(($F1856-$E1856)*(1+$J148)^(AI$490-$K$490)),'PV Adoption'!AE$4*(1/(1-'General Inputs'!$C$10))*$J1856*1000*$I1856,ABS(($F1856-$E1856)*(1+$J148)^(AI$490-$K$490)))</f>
        <v>0</v>
      </c>
      <c r="AJ1856" s="357">
        <f>IF('PV Adoption'!AF$4*(1/(1-'General Inputs'!$C$10))*$J1856*1000*$I1856 &lt;= ABS(($F1856-$E1856)*(1+$J148)^(AJ$490-$K$490)),'PV Adoption'!AF$4*(1/(1-'General Inputs'!$C$10))*$J1856*1000*$I1856,ABS(($F1856-$E1856)*(1+$J148)^(AJ$490-$K$490)))</f>
        <v>0</v>
      </c>
      <c r="AK1856" s="357">
        <v>60.709932746323588</v>
      </c>
      <c r="AL1856" s="357">
        <v>61.511834653348785</v>
      </c>
      <c r="AM1856" s="357">
        <v>62.388807189807629</v>
      </c>
    </row>
    <row r="1857" spans="1:39" x14ac:dyDescent="0.25">
      <c r="A1857" s="353" t="s">
        <v>543</v>
      </c>
      <c r="B1857" s="353" t="s">
        <v>543</v>
      </c>
      <c r="C1857" s="441">
        <f t="shared" ref="C1857:H1857" si="1308">C149</f>
        <v>1800</v>
      </c>
      <c r="D1857" s="441"/>
      <c r="E1857" s="441"/>
      <c r="F1857" s="441"/>
      <c r="G1857" s="441"/>
      <c r="H1857" s="441">
        <f t="shared" si="1308"/>
        <v>0</v>
      </c>
      <c r="I1857" s="470">
        <f>IFERROR(VLOOKUP(B1857,Coincidence!$B$2:$E$242,4,FALSE)*IF($G1857="Winter",'General Inputs'!$C$25,'General Inputs'!$C$24),IF($G1857="Winter",'General Inputs'!$C$25,'General Inputs'!$C$24))</f>
        <v>0.52140604400000001</v>
      </c>
      <c r="J1857" s="466">
        <f>'Nameplate by Substation'!H149</f>
        <v>2.9089820458125986E-3</v>
      </c>
      <c r="K1857" s="357">
        <f>IF('PV Adoption'!G$4*(1/(1-'General Inputs'!$C$10))*$J1857*1000*$I1857 &lt;= ABS(($F1857-$E1857)*(1+$J149)^(K$490-$K$490)),'PV Adoption'!G$4*(1/(1-'General Inputs'!$C$10))*$J1857*1000*$I1857,ABS(($F1857-$E1857)*(1+$J149)^(K$490-$K$490)))</f>
        <v>0</v>
      </c>
      <c r="L1857" s="357">
        <f>IF('PV Adoption'!H$4*(1/(1-'General Inputs'!$C$10))*$J1857*1000*$I1857 &lt;= ABS(($F1857-$E1857)*(1+$J149)^(L$490-$K$490)),'PV Adoption'!H$4*(1/(1-'General Inputs'!$C$10))*$J1857*1000*$I1857,ABS(($F1857-$E1857)*(1+$J149)^(L$490-$K$490)))</f>
        <v>0</v>
      </c>
      <c r="M1857" s="357">
        <f>IF('PV Adoption'!I$4*(1/(1-'General Inputs'!$C$10))*$J1857*1000*$I1857 &lt;= ABS(($F1857-$E1857)*(1+$J149)^(M$490-$K$490)),'PV Adoption'!I$4*(1/(1-'General Inputs'!$C$10))*$J1857*1000*$I1857,ABS(($F1857-$E1857)*(1+$J149)^(M$490-$K$490)))</f>
        <v>0</v>
      </c>
      <c r="N1857" s="357">
        <f>IF('PV Adoption'!J$4*(1/(1-'General Inputs'!$C$10))*$J1857*1000*$I1857 &lt;= ABS(($F1857-$E1857)*(1+$J149)^(N$490-$K$490)),'PV Adoption'!J$4*(1/(1-'General Inputs'!$C$10))*$J1857*1000*$I1857,ABS(($F1857-$E1857)*(1+$J149)^(N$490-$K$490)))</f>
        <v>0</v>
      </c>
      <c r="O1857" s="357">
        <f>IF('PV Adoption'!K$4*(1/(1-'General Inputs'!$C$10))*$J1857*1000*$I1857 &lt;= ABS(($F1857-$E1857)*(1+$J149)^(O$490-$K$490)),'PV Adoption'!K$4*(1/(1-'General Inputs'!$C$10))*$J1857*1000*$I1857,ABS(($F1857-$E1857)*(1+$J149)^(O$490-$K$490)))</f>
        <v>0</v>
      </c>
      <c r="P1857" s="357">
        <f>IF('PV Adoption'!L$4*(1/(1-'General Inputs'!$C$10))*$J1857*1000*$I1857 &lt;= ABS(($F1857-$E1857)*(1+$J149)^(P$490-$K$490)),'PV Adoption'!L$4*(1/(1-'General Inputs'!$C$10))*$J1857*1000*$I1857,ABS(($F1857-$E1857)*(1+$J149)^(P$490-$K$490)))</f>
        <v>0</v>
      </c>
      <c r="Q1857" s="357">
        <f>IF('PV Adoption'!M$4*(1/(1-'General Inputs'!$C$10))*$J1857*1000*$I1857 &lt;= ABS(($F1857-$E1857)*(1+$J149)^(Q$490-$K$490)),'PV Adoption'!M$4*(1/(1-'General Inputs'!$C$10))*$J1857*1000*$I1857,ABS(($F1857-$E1857)*(1+$J149)^(Q$490-$K$490)))</f>
        <v>0</v>
      </c>
      <c r="R1857" s="357">
        <f>IF('PV Adoption'!N$4*(1/(1-'General Inputs'!$C$10))*$J1857*1000*$I1857 &lt;= ABS(($F1857-$E1857)*(1+$J149)^(R$490-$K$490)),'PV Adoption'!N$4*(1/(1-'General Inputs'!$C$10))*$J1857*1000*$I1857,ABS(($F1857-$E1857)*(1+$J149)^(R$490-$K$490)))</f>
        <v>0</v>
      </c>
      <c r="S1857" s="357">
        <f>IF('PV Adoption'!O$4*(1/(1-'General Inputs'!$C$10))*$J1857*1000*$I1857 &lt;= ABS(($F1857-$E1857)*(1+$J149)^(S$490-$K$490)),'PV Adoption'!O$4*(1/(1-'General Inputs'!$C$10))*$J1857*1000*$I1857,ABS(($F1857-$E1857)*(1+$J149)^(S$490-$K$490)))</f>
        <v>0</v>
      </c>
      <c r="T1857" s="357">
        <f>IF('PV Adoption'!P$4*(1/(1-'General Inputs'!$C$10))*$J1857*1000*$I1857 &lt;= ABS(($F1857-$E1857)*(1+$J149)^(T$490-$K$490)),'PV Adoption'!P$4*(1/(1-'General Inputs'!$C$10))*$J1857*1000*$I1857,ABS(($F1857-$E1857)*(1+$J149)^(T$490-$K$490)))</f>
        <v>0</v>
      </c>
      <c r="U1857" s="357">
        <f>IF('PV Adoption'!Q$4*(1/(1-'General Inputs'!$C$10))*$J1857*1000*$I1857 &lt;= ABS(($F1857-$E1857)*(1+$J149)^(U$490-$K$490)),'PV Adoption'!Q$4*(1/(1-'General Inputs'!$C$10))*$J1857*1000*$I1857,ABS(($F1857-$E1857)*(1+$J149)^(U$490-$K$490)))</f>
        <v>0</v>
      </c>
      <c r="V1857" s="357">
        <f>IF('PV Adoption'!R$4*(1/(1-'General Inputs'!$C$10))*$J1857*1000*$I1857 &lt;= ABS(($F1857-$E1857)*(1+$J149)^(V$490-$K$490)),'PV Adoption'!R$4*(1/(1-'General Inputs'!$C$10))*$J1857*1000*$I1857,ABS(($F1857-$E1857)*(1+$J149)^(V$490-$K$490)))</f>
        <v>0</v>
      </c>
      <c r="W1857" s="357">
        <f>IF('PV Adoption'!S$4*(1/(1-'General Inputs'!$C$10))*$J1857*1000*$I1857 &lt;= ABS(($F1857-$E1857)*(1+$J149)^(W$490-$K$490)),'PV Adoption'!S$4*(1/(1-'General Inputs'!$C$10))*$J1857*1000*$I1857,ABS(($F1857-$E1857)*(1+$J149)^(W$490-$K$490)))</f>
        <v>0</v>
      </c>
      <c r="X1857" s="357">
        <f>IF('PV Adoption'!T$4*(1/(1-'General Inputs'!$C$10))*$J1857*1000*$I1857 &lt;= ABS(($F1857-$E1857)*(1+$J149)^(X$490-$K$490)),'PV Adoption'!T$4*(1/(1-'General Inputs'!$C$10))*$J1857*1000*$I1857,ABS(($F1857-$E1857)*(1+$J149)^(X$490-$K$490)))</f>
        <v>0</v>
      </c>
      <c r="Y1857" s="357">
        <f>IF('PV Adoption'!U$4*(1/(1-'General Inputs'!$C$10))*$J1857*1000*$I1857 &lt;= ABS(($F1857-$E1857)*(1+$J149)^(Y$490-$K$490)),'PV Adoption'!U$4*(1/(1-'General Inputs'!$C$10))*$J1857*1000*$I1857,ABS(($F1857-$E1857)*(1+$J149)^(Y$490-$K$490)))</f>
        <v>0</v>
      </c>
      <c r="Z1857" s="357">
        <f>IF('PV Adoption'!V$4*(1/(1-'General Inputs'!$C$10))*$J1857*1000*$I1857 &lt;= ABS(($F1857-$E1857)*(1+$J149)^(Z$490-$K$490)),'PV Adoption'!V$4*(1/(1-'General Inputs'!$C$10))*$J1857*1000*$I1857,ABS(($F1857-$E1857)*(1+$J149)^(Z$490-$K$490)))</f>
        <v>0</v>
      </c>
      <c r="AA1857" s="357">
        <f>IF('PV Adoption'!W$4*(1/(1-'General Inputs'!$C$10))*$J1857*1000*$I1857 &lt;= ABS(($F1857-$E1857)*(1+$J149)^(AA$490-$K$490)),'PV Adoption'!W$4*(1/(1-'General Inputs'!$C$10))*$J1857*1000*$I1857,ABS(($F1857-$E1857)*(1+$J149)^(AA$490-$K$490)))</f>
        <v>0</v>
      </c>
      <c r="AB1857" s="357">
        <f>IF('PV Adoption'!X$4*(1/(1-'General Inputs'!$C$10))*$J1857*1000*$I1857 &lt;= ABS(($F1857-$E1857)*(1+$J149)^(AB$490-$K$490)),'PV Adoption'!X$4*(1/(1-'General Inputs'!$C$10))*$J1857*1000*$I1857,ABS(($F1857-$E1857)*(1+$J149)^(AB$490-$K$490)))</f>
        <v>0</v>
      </c>
      <c r="AC1857" s="357">
        <f>IF('PV Adoption'!Y$4*(1/(1-'General Inputs'!$C$10))*$J1857*1000*$I1857 &lt;= ABS(($F1857-$E1857)*(1+$J149)^(AC$490-$K$490)),'PV Adoption'!Y$4*(1/(1-'General Inputs'!$C$10))*$J1857*1000*$I1857,ABS(($F1857-$E1857)*(1+$J149)^(AC$490-$K$490)))</f>
        <v>0</v>
      </c>
      <c r="AD1857" s="357">
        <f>IF('PV Adoption'!Z$4*(1/(1-'General Inputs'!$C$10))*$J1857*1000*$I1857 &lt;= ABS(($F1857-$E1857)*(1+$J149)^(AD$490-$K$490)),'PV Adoption'!Z$4*(1/(1-'General Inputs'!$C$10))*$J1857*1000*$I1857,ABS(($F1857-$E1857)*(1+$J149)^(AD$490-$K$490)))</f>
        <v>0</v>
      </c>
      <c r="AE1857" s="357">
        <f>IF('PV Adoption'!AA$4*(1/(1-'General Inputs'!$C$10))*$J1857*1000*$I1857 &lt;= ABS(($F1857-$E1857)*(1+$J149)^(AE$490-$K$490)),'PV Adoption'!AA$4*(1/(1-'General Inputs'!$C$10))*$J1857*1000*$I1857,ABS(($F1857-$E1857)*(1+$J149)^(AE$490-$K$490)))</f>
        <v>0</v>
      </c>
      <c r="AF1857" s="357">
        <f>IF('PV Adoption'!AB$4*(1/(1-'General Inputs'!$C$10))*$J1857*1000*$I1857 &lt;= ABS(($F1857-$E1857)*(1+$J149)^(AF$490-$K$490)),'PV Adoption'!AB$4*(1/(1-'General Inputs'!$C$10))*$J1857*1000*$I1857,ABS(($F1857-$E1857)*(1+$J149)^(AF$490-$K$490)))</f>
        <v>0</v>
      </c>
      <c r="AG1857" s="357">
        <f>IF('PV Adoption'!AC$4*(1/(1-'General Inputs'!$C$10))*$J1857*1000*$I1857 &lt;= ABS(($F1857-$E1857)*(1+$J149)^(AG$490-$K$490)),'PV Adoption'!AC$4*(1/(1-'General Inputs'!$C$10))*$J1857*1000*$I1857,ABS(($F1857-$E1857)*(1+$J149)^(AG$490-$K$490)))</f>
        <v>0</v>
      </c>
      <c r="AH1857" s="357">
        <f>IF('PV Adoption'!AD$4*(1/(1-'General Inputs'!$C$10))*$J1857*1000*$I1857 &lt;= ABS(($F1857-$E1857)*(1+$J149)^(AH$490-$K$490)),'PV Adoption'!AD$4*(1/(1-'General Inputs'!$C$10))*$J1857*1000*$I1857,ABS(($F1857-$E1857)*(1+$J149)^(AH$490-$K$490)))</f>
        <v>0</v>
      </c>
      <c r="AI1857" s="357">
        <f>IF('PV Adoption'!AE$4*(1/(1-'General Inputs'!$C$10))*$J1857*1000*$I1857 &lt;= ABS(($F1857-$E1857)*(1+$J149)^(AI$490-$K$490)),'PV Adoption'!AE$4*(1/(1-'General Inputs'!$C$10))*$J1857*1000*$I1857,ABS(($F1857-$E1857)*(1+$J149)^(AI$490-$K$490)))</f>
        <v>0</v>
      </c>
      <c r="AJ1857" s="357">
        <f>IF('PV Adoption'!AF$4*(1/(1-'General Inputs'!$C$10))*$J1857*1000*$I1857 &lt;= ABS(($F1857-$E1857)*(1+$J149)^(AJ$490-$K$490)),'PV Adoption'!AF$4*(1/(1-'General Inputs'!$C$10))*$J1857*1000*$I1857,ABS(($F1857-$E1857)*(1+$J149)^(AJ$490-$K$490)))</f>
        <v>0</v>
      </c>
      <c r="AK1857" s="357">
        <v>373.47275332103345</v>
      </c>
      <c r="AL1857" s="357">
        <v>378.32461839944926</v>
      </c>
      <c r="AM1857" s="357">
        <v>383.23951510341146</v>
      </c>
    </row>
    <row r="1858" spans="1:39" x14ac:dyDescent="0.25">
      <c r="A1858" s="353" t="s">
        <v>843</v>
      </c>
      <c r="B1858" s="353" t="s">
        <v>289</v>
      </c>
      <c r="C1858" s="441">
        <f t="shared" ref="C1858:H1858" si="1309">C150</f>
        <v>22400</v>
      </c>
      <c r="D1858" s="441"/>
      <c r="E1858" s="441"/>
      <c r="F1858" s="441"/>
      <c r="G1858" s="441"/>
      <c r="H1858" s="441">
        <f t="shared" si="1309"/>
        <v>1</v>
      </c>
      <c r="I1858" s="470">
        <f>IFERROR(VLOOKUP(B1858,Coincidence!$B$2:$E$242,4,FALSE)*IF($G1858="Winter",'General Inputs'!$C$25,'General Inputs'!$C$24),IF($G1858="Winter",'General Inputs'!$C$25,'General Inputs'!$C$24))</f>
        <v>0.52140604400000001</v>
      </c>
      <c r="J1858" s="466">
        <f>'Nameplate by Substation'!H150</f>
        <v>1.5567848724002934E-2</v>
      </c>
      <c r="K1858" s="357">
        <f>IF('PV Adoption'!G$4*(1/(1-'General Inputs'!$C$10))*$J1858*1000*$I1858 &lt;= ABS(($F1858-$E1858)*(1+$J150)^(K$490-$K$490)),'PV Adoption'!G$4*(1/(1-'General Inputs'!$C$10))*$J1858*1000*$I1858,ABS(($F1858-$E1858)*(1+$J150)^(K$490-$K$490)))</f>
        <v>0</v>
      </c>
      <c r="L1858" s="357">
        <f>IF('PV Adoption'!H$4*(1/(1-'General Inputs'!$C$10))*$J1858*1000*$I1858 &lt;= ABS(($F1858-$E1858)*(1+$J150)^(L$490-$K$490)),'PV Adoption'!H$4*(1/(1-'General Inputs'!$C$10))*$J1858*1000*$I1858,ABS(($F1858-$E1858)*(1+$J150)^(L$490-$K$490)))</f>
        <v>0</v>
      </c>
      <c r="M1858" s="357">
        <f>IF('PV Adoption'!I$4*(1/(1-'General Inputs'!$C$10))*$J1858*1000*$I1858 &lt;= ABS(($F1858-$E1858)*(1+$J150)^(M$490-$K$490)),'PV Adoption'!I$4*(1/(1-'General Inputs'!$C$10))*$J1858*1000*$I1858,ABS(($F1858-$E1858)*(1+$J150)^(M$490-$K$490)))</f>
        <v>0</v>
      </c>
      <c r="N1858" s="357">
        <f>IF('PV Adoption'!J$4*(1/(1-'General Inputs'!$C$10))*$J1858*1000*$I1858 &lt;= ABS(($F1858-$E1858)*(1+$J150)^(N$490-$K$490)),'PV Adoption'!J$4*(1/(1-'General Inputs'!$C$10))*$J1858*1000*$I1858,ABS(($F1858-$E1858)*(1+$J150)^(N$490-$K$490)))</f>
        <v>0</v>
      </c>
      <c r="O1858" s="357">
        <f>IF('PV Adoption'!K$4*(1/(1-'General Inputs'!$C$10))*$J1858*1000*$I1858 &lt;= ABS(($F1858-$E1858)*(1+$J150)^(O$490-$K$490)),'PV Adoption'!K$4*(1/(1-'General Inputs'!$C$10))*$J1858*1000*$I1858,ABS(($F1858-$E1858)*(1+$J150)^(O$490-$K$490)))</f>
        <v>0</v>
      </c>
      <c r="P1858" s="357">
        <f>IF('PV Adoption'!L$4*(1/(1-'General Inputs'!$C$10))*$J1858*1000*$I1858 &lt;= ABS(($F1858-$E1858)*(1+$J150)^(P$490-$K$490)),'PV Adoption'!L$4*(1/(1-'General Inputs'!$C$10))*$J1858*1000*$I1858,ABS(($F1858-$E1858)*(1+$J150)^(P$490-$K$490)))</f>
        <v>0</v>
      </c>
      <c r="Q1858" s="357">
        <f>IF('PV Adoption'!M$4*(1/(1-'General Inputs'!$C$10))*$J1858*1000*$I1858 &lt;= ABS(($F1858-$E1858)*(1+$J150)^(Q$490-$K$490)),'PV Adoption'!M$4*(1/(1-'General Inputs'!$C$10))*$J1858*1000*$I1858,ABS(($F1858-$E1858)*(1+$J150)^(Q$490-$K$490)))</f>
        <v>0</v>
      </c>
      <c r="R1858" s="357">
        <f>IF('PV Adoption'!N$4*(1/(1-'General Inputs'!$C$10))*$J1858*1000*$I1858 &lt;= ABS(($F1858-$E1858)*(1+$J150)^(R$490-$K$490)),'PV Adoption'!N$4*(1/(1-'General Inputs'!$C$10))*$J1858*1000*$I1858,ABS(($F1858-$E1858)*(1+$J150)^(R$490-$K$490)))</f>
        <v>0</v>
      </c>
      <c r="S1858" s="357">
        <f>IF('PV Adoption'!O$4*(1/(1-'General Inputs'!$C$10))*$J1858*1000*$I1858 &lt;= ABS(($F1858-$E1858)*(1+$J150)^(S$490-$K$490)),'PV Adoption'!O$4*(1/(1-'General Inputs'!$C$10))*$J1858*1000*$I1858,ABS(($F1858-$E1858)*(1+$J150)^(S$490-$K$490)))</f>
        <v>0</v>
      </c>
      <c r="T1858" s="357">
        <f>IF('PV Adoption'!P$4*(1/(1-'General Inputs'!$C$10))*$J1858*1000*$I1858 &lt;= ABS(($F1858-$E1858)*(1+$J150)^(T$490-$K$490)),'PV Adoption'!P$4*(1/(1-'General Inputs'!$C$10))*$J1858*1000*$I1858,ABS(($F1858-$E1858)*(1+$J150)^(T$490-$K$490)))</f>
        <v>0</v>
      </c>
      <c r="U1858" s="357">
        <f>IF('PV Adoption'!Q$4*(1/(1-'General Inputs'!$C$10))*$J1858*1000*$I1858 &lt;= ABS(($F1858-$E1858)*(1+$J150)^(U$490-$K$490)),'PV Adoption'!Q$4*(1/(1-'General Inputs'!$C$10))*$J1858*1000*$I1858,ABS(($F1858-$E1858)*(1+$J150)^(U$490-$K$490)))</f>
        <v>0</v>
      </c>
      <c r="V1858" s="357">
        <f>IF('PV Adoption'!R$4*(1/(1-'General Inputs'!$C$10))*$J1858*1000*$I1858 &lt;= ABS(($F1858-$E1858)*(1+$J150)^(V$490-$K$490)),'PV Adoption'!R$4*(1/(1-'General Inputs'!$C$10))*$J1858*1000*$I1858,ABS(($F1858-$E1858)*(1+$J150)^(V$490-$K$490)))</f>
        <v>0</v>
      </c>
      <c r="W1858" s="357">
        <f>IF('PV Adoption'!S$4*(1/(1-'General Inputs'!$C$10))*$J1858*1000*$I1858 &lt;= ABS(($F1858-$E1858)*(1+$J150)^(W$490-$K$490)),'PV Adoption'!S$4*(1/(1-'General Inputs'!$C$10))*$J1858*1000*$I1858,ABS(($F1858-$E1858)*(1+$J150)^(W$490-$K$490)))</f>
        <v>0</v>
      </c>
      <c r="X1858" s="357">
        <f>IF('PV Adoption'!T$4*(1/(1-'General Inputs'!$C$10))*$J1858*1000*$I1858 &lt;= ABS(($F1858-$E1858)*(1+$J150)^(X$490-$K$490)),'PV Adoption'!T$4*(1/(1-'General Inputs'!$C$10))*$J1858*1000*$I1858,ABS(($F1858-$E1858)*(1+$J150)^(X$490-$K$490)))</f>
        <v>0</v>
      </c>
      <c r="Y1858" s="357">
        <f>IF('PV Adoption'!U$4*(1/(1-'General Inputs'!$C$10))*$J1858*1000*$I1858 &lt;= ABS(($F1858-$E1858)*(1+$J150)^(Y$490-$K$490)),'PV Adoption'!U$4*(1/(1-'General Inputs'!$C$10))*$J1858*1000*$I1858,ABS(($F1858-$E1858)*(1+$J150)^(Y$490-$K$490)))</f>
        <v>0</v>
      </c>
      <c r="Z1858" s="357">
        <f>IF('PV Adoption'!V$4*(1/(1-'General Inputs'!$C$10))*$J1858*1000*$I1858 &lt;= ABS(($F1858-$E1858)*(1+$J150)^(Z$490-$K$490)),'PV Adoption'!V$4*(1/(1-'General Inputs'!$C$10))*$J1858*1000*$I1858,ABS(($F1858-$E1858)*(1+$J150)^(Z$490-$K$490)))</f>
        <v>0</v>
      </c>
      <c r="AA1858" s="357">
        <f>IF('PV Adoption'!W$4*(1/(1-'General Inputs'!$C$10))*$J1858*1000*$I1858 &lt;= ABS(($F1858-$E1858)*(1+$J150)^(AA$490-$K$490)),'PV Adoption'!W$4*(1/(1-'General Inputs'!$C$10))*$J1858*1000*$I1858,ABS(($F1858-$E1858)*(1+$J150)^(AA$490-$K$490)))</f>
        <v>0</v>
      </c>
      <c r="AB1858" s="357">
        <f>IF('PV Adoption'!X$4*(1/(1-'General Inputs'!$C$10))*$J1858*1000*$I1858 &lt;= ABS(($F1858-$E1858)*(1+$J150)^(AB$490-$K$490)),'PV Adoption'!X$4*(1/(1-'General Inputs'!$C$10))*$J1858*1000*$I1858,ABS(($F1858-$E1858)*(1+$J150)^(AB$490-$K$490)))</f>
        <v>0</v>
      </c>
      <c r="AC1858" s="357">
        <f>IF('PV Adoption'!Y$4*(1/(1-'General Inputs'!$C$10))*$J1858*1000*$I1858 &lt;= ABS(($F1858-$E1858)*(1+$J150)^(AC$490-$K$490)),'PV Adoption'!Y$4*(1/(1-'General Inputs'!$C$10))*$J1858*1000*$I1858,ABS(($F1858-$E1858)*(1+$J150)^(AC$490-$K$490)))</f>
        <v>0</v>
      </c>
      <c r="AD1858" s="357">
        <f>IF('PV Adoption'!Z$4*(1/(1-'General Inputs'!$C$10))*$J1858*1000*$I1858 &lt;= ABS(($F1858-$E1858)*(1+$J150)^(AD$490-$K$490)),'PV Adoption'!Z$4*(1/(1-'General Inputs'!$C$10))*$J1858*1000*$I1858,ABS(($F1858-$E1858)*(1+$J150)^(AD$490-$K$490)))</f>
        <v>0</v>
      </c>
      <c r="AE1858" s="357">
        <f>IF('PV Adoption'!AA$4*(1/(1-'General Inputs'!$C$10))*$J1858*1000*$I1858 &lt;= ABS(($F1858-$E1858)*(1+$J150)^(AE$490-$K$490)),'PV Adoption'!AA$4*(1/(1-'General Inputs'!$C$10))*$J1858*1000*$I1858,ABS(($F1858-$E1858)*(1+$J150)^(AE$490-$K$490)))</f>
        <v>0</v>
      </c>
      <c r="AF1858" s="357">
        <f>IF('PV Adoption'!AB$4*(1/(1-'General Inputs'!$C$10))*$J1858*1000*$I1858 &lt;= ABS(($F1858-$E1858)*(1+$J150)^(AF$490-$K$490)),'PV Adoption'!AB$4*(1/(1-'General Inputs'!$C$10))*$J1858*1000*$I1858,ABS(($F1858-$E1858)*(1+$J150)^(AF$490-$K$490)))</f>
        <v>0</v>
      </c>
      <c r="AG1858" s="357">
        <f>IF('PV Adoption'!AC$4*(1/(1-'General Inputs'!$C$10))*$J1858*1000*$I1858 &lt;= ABS(($F1858-$E1858)*(1+$J150)^(AG$490-$K$490)),'PV Adoption'!AC$4*(1/(1-'General Inputs'!$C$10))*$J1858*1000*$I1858,ABS(($F1858-$E1858)*(1+$J150)^(AG$490-$K$490)))</f>
        <v>0</v>
      </c>
      <c r="AH1858" s="357">
        <f>IF('PV Adoption'!AD$4*(1/(1-'General Inputs'!$C$10))*$J1858*1000*$I1858 &lt;= ABS(($F1858-$E1858)*(1+$J150)^(AH$490-$K$490)),'PV Adoption'!AD$4*(1/(1-'General Inputs'!$C$10))*$J1858*1000*$I1858,ABS(($F1858-$E1858)*(1+$J150)^(AH$490-$K$490)))</f>
        <v>0</v>
      </c>
      <c r="AI1858" s="357">
        <f>IF('PV Adoption'!AE$4*(1/(1-'General Inputs'!$C$10))*$J1858*1000*$I1858 &lt;= ABS(($F1858-$E1858)*(1+$J150)^(AI$490-$K$490)),'PV Adoption'!AE$4*(1/(1-'General Inputs'!$C$10))*$J1858*1000*$I1858,ABS(($F1858-$E1858)*(1+$J150)^(AI$490-$K$490)))</f>
        <v>0</v>
      </c>
      <c r="AJ1858" s="357">
        <f>IF('PV Adoption'!AF$4*(1/(1-'General Inputs'!$C$10))*$J1858*1000*$I1858 &lt;= ABS(($F1858-$E1858)*(1+$J150)^(AJ$490-$K$490)),'PV Adoption'!AF$4*(1/(1-'General Inputs'!$C$10))*$J1858*1000*$I1858,ABS(($F1858-$E1858)*(1+$J150)^(AJ$490-$K$490)))</f>
        <v>0</v>
      </c>
      <c r="AK1858" s="357">
        <v>701.79237672035799</v>
      </c>
      <c r="AL1858" s="357">
        <v>712.87301581800114</v>
      </c>
      <c r="AM1858" s="357">
        <v>724.12860774626063</v>
      </c>
    </row>
    <row r="1859" spans="1:39" x14ac:dyDescent="0.25">
      <c r="A1859" s="353" t="s">
        <v>555</v>
      </c>
      <c r="B1859" s="353" t="s">
        <v>556</v>
      </c>
      <c r="C1859" s="441">
        <f t="shared" ref="C1859:H1859" si="1310">C151</f>
        <v>5000</v>
      </c>
      <c r="D1859" s="441"/>
      <c r="E1859" s="441"/>
      <c r="F1859" s="441"/>
      <c r="G1859" s="441"/>
      <c r="H1859" s="441">
        <f t="shared" si="1310"/>
        <v>0</v>
      </c>
      <c r="I1859" s="470">
        <f>IFERROR(VLOOKUP(B1859,Coincidence!$B$2:$E$242,4,FALSE)*IF($G1859="Winter",'General Inputs'!$C$25,'General Inputs'!$C$24),IF($G1859="Winter",'General Inputs'!$C$25,'General Inputs'!$C$24))</f>
        <v>0.52140604400000001</v>
      </c>
      <c r="J1859" s="466">
        <f>'Nameplate by Substation'!H151</f>
        <v>1.4495156288835351E-4</v>
      </c>
      <c r="K1859" s="357">
        <f>IF('PV Adoption'!G$4*(1/(1-'General Inputs'!$C$10))*$J1859*1000*$I1859 &lt;= ABS(($F1859-$E1859)*(1+$J151)^(K$490-$K$490)),'PV Adoption'!G$4*(1/(1-'General Inputs'!$C$10))*$J1859*1000*$I1859,ABS(($F1859-$E1859)*(1+$J151)^(K$490-$K$490)))</f>
        <v>0</v>
      </c>
      <c r="L1859" s="357">
        <f>IF('PV Adoption'!H$4*(1/(1-'General Inputs'!$C$10))*$J1859*1000*$I1859 &lt;= ABS(($F1859-$E1859)*(1+$J151)^(L$490-$K$490)),'PV Adoption'!H$4*(1/(1-'General Inputs'!$C$10))*$J1859*1000*$I1859,ABS(($F1859-$E1859)*(1+$J151)^(L$490-$K$490)))</f>
        <v>0</v>
      </c>
      <c r="M1859" s="357">
        <f>IF('PV Adoption'!I$4*(1/(1-'General Inputs'!$C$10))*$J1859*1000*$I1859 &lt;= ABS(($F1859-$E1859)*(1+$J151)^(M$490-$K$490)),'PV Adoption'!I$4*(1/(1-'General Inputs'!$C$10))*$J1859*1000*$I1859,ABS(($F1859-$E1859)*(1+$J151)^(M$490-$K$490)))</f>
        <v>0</v>
      </c>
      <c r="N1859" s="357">
        <f>IF('PV Adoption'!J$4*(1/(1-'General Inputs'!$C$10))*$J1859*1000*$I1859 &lt;= ABS(($F1859-$E1859)*(1+$J151)^(N$490-$K$490)),'PV Adoption'!J$4*(1/(1-'General Inputs'!$C$10))*$J1859*1000*$I1859,ABS(($F1859-$E1859)*(1+$J151)^(N$490-$K$490)))</f>
        <v>0</v>
      </c>
      <c r="O1859" s="357">
        <f>IF('PV Adoption'!K$4*(1/(1-'General Inputs'!$C$10))*$J1859*1000*$I1859 &lt;= ABS(($F1859-$E1859)*(1+$J151)^(O$490-$K$490)),'PV Adoption'!K$4*(1/(1-'General Inputs'!$C$10))*$J1859*1000*$I1859,ABS(($F1859-$E1859)*(1+$J151)^(O$490-$K$490)))</f>
        <v>0</v>
      </c>
      <c r="P1859" s="357">
        <f>IF('PV Adoption'!L$4*(1/(1-'General Inputs'!$C$10))*$J1859*1000*$I1859 &lt;= ABS(($F1859-$E1859)*(1+$J151)^(P$490-$K$490)),'PV Adoption'!L$4*(1/(1-'General Inputs'!$C$10))*$J1859*1000*$I1859,ABS(($F1859-$E1859)*(1+$J151)^(P$490-$K$490)))</f>
        <v>0</v>
      </c>
      <c r="Q1859" s="357">
        <f>IF('PV Adoption'!M$4*(1/(1-'General Inputs'!$C$10))*$J1859*1000*$I1859 &lt;= ABS(($F1859-$E1859)*(1+$J151)^(Q$490-$K$490)),'PV Adoption'!M$4*(1/(1-'General Inputs'!$C$10))*$J1859*1000*$I1859,ABS(($F1859-$E1859)*(1+$J151)^(Q$490-$K$490)))</f>
        <v>0</v>
      </c>
      <c r="R1859" s="357">
        <f>IF('PV Adoption'!N$4*(1/(1-'General Inputs'!$C$10))*$J1859*1000*$I1859 &lt;= ABS(($F1859-$E1859)*(1+$J151)^(R$490-$K$490)),'PV Adoption'!N$4*(1/(1-'General Inputs'!$C$10))*$J1859*1000*$I1859,ABS(($F1859-$E1859)*(1+$J151)^(R$490-$K$490)))</f>
        <v>0</v>
      </c>
      <c r="S1859" s="357">
        <f>IF('PV Adoption'!O$4*(1/(1-'General Inputs'!$C$10))*$J1859*1000*$I1859 &lt;= ABS(($F1859-$E1859)*(1+$J151)^(S$490-$K$490)),'PV Adoption'!O$4*(1/(1-'General Inputs'!$C$10))*$J1859*1000*$I1859,ABS(($F1859-$E1859)*(1+$J151)^(S$490-$K$490)))</f>
        <v>0</v>
      </c>
      <c r="T1859" s="357">
        <f>IF('PV Adoption'!P$4*(1/(1-'General Inputs'!$C$10))*$J1859*1000*$I1859 &lt;= ABS(($F1859-$E1859)*(1+$J151)^(T$490-$K$490)),'PV Adoption'!P$4*(1/(1-'General Inputs'!$C$10))*$J1859*1000*$I1859,ABS(($F1859-$E1859)*(1+$J151)^(T$490-$K$490)))</f>
        <v>0</v>
      </c>
      <c r="U1859" s="357">
        <f>IF('PV Adoption'!Q$4*(1/(1-'General Inputs'!$C$10))*$J1859*1000*$I1859 &lt;= ABS(($F1859-$E1859)*(1+$J151)^(U$490-$K$490)),'PV Adoption'!Q$4*(1/(1-'General Inputs'!$C$10))*$J1859*1000*$I1859,ABS(($F1859-$E1859)*(1+$J151)^(U$490-$K$490)))</f>
        <v>0</v>
      </c>
      <c r="V1859" s="357">
        <f>IF('PV Adoption'!R$4*(1/(1-'General Inputs'!$C$10))*$J1859*1000*$I1859 &lt;= ABS(($F1859-$E1859)*(1+$J151)^(V$490-$K$490)),'PV Adoption'!R$4*(1/(1-'General Inputs'!$C$10))*$J1859*1000*$I1859,ABS(($F1859-$E1859)*(1+$J151)^(V$490-$K$490)))</f>
        <v>0</v>
      </c>
      <c r="W1859" s="357">
        <f>IF('PV Adoption'!S$4*(1/(1-'General Inputs'!$C$10))*$J1859*1000*$I1859 &lt;= ABS(($F1859-$E1859)*(1+$J151)^(W$490-$K$490)),'PV Adoption'!S$4*(1/(1-'General Inputs'!$C$10))*$J1859*1000*$I1859,ABS(($F1859-$E1859)*(1+$J151)^(W$490-$K$490)))</f>
        <v>0</v>
      </c>
      <c r="X1859" s="357">
        <f>IF('PV Adoption'!T$4*(1/(1-'General Inputs'!$C$10))*$J1859*1000*$I1859 &lt;= ABS(($F1859-$E1859)*(1+$J151)^(X$490-$K$490)),'PV Adoption'!T$4*(1/(1-'General Inputs'!$C$10))*$J1859*1000*$I1859,ABS(($F1859-$E1859)*(1+$J151)^(X$490-$K$490)))</f>
        <v>0</v>
      </c>
      <c r="Y1859" s="357">
        <f>IF('PV Adoption'!U$4*(1/(1-'General Inputs'!$C$10))*$J1859*1000*$I1859 &lt;= ABS(($F1859-$E1859)*(1+$J151)^(Y$490-$K$490)),'PV Adoption'!U$4*(1/(1-'General Inputs'!$C$10))*$J1859*1000*$I1859,ABS(($F1859-$E1859)*(1+$J151)^(Y$490-$K$490)))</f>
        <v>0</v>
      </c>
      <c r="Z1859" s="357">
        <f>IF('PV Adoption'!V$4*(1/(1-'General Inputs'!$C$10))*$J1859*1000*$I1859 &lt;= ABS(($F1859-$E1859)*(1+$J151)^(Z$490-$K$490)),'PV Adoption'!V$4*(1/(1-'General Inputs'!$C$10))*$J1859*1000*$I1859,ABS(($F1859-$E1859)*(1+$J151)^(Z$490-$K$490)))</f>
        <v>0</v>
      </c>
      <c r="AA1859" s="357">
        <f>IF('PV Adoption'!W$4*(1/(1-'General Inputs'!$C$10))*$J1859*1000*$I1859 &lt;= ABS(($F1859-$E1859)*(1+$J151)^(AA$490-$K$490)),'PV Adoption'!W$4*(1/(1-'General Inputs'!$C$10))*$J1859*1000*$I1859,ABS(($F1859-$E1859)*(1+$J151)^(AA$490-$K$490)))</f>
        <v>0</v>
      </c>
      <c r="AB1859" s="357">
        <f>IF('PV Adoption'!X$4*(1/(1-'General Inputs'!$C$10))*$J1859*1000*$I1859 &lt;= ABS(($F1859-$E1859)*(1+$J151)^(AB$490-$K$490)),'PV Adoption'!X$4*(1/(1-'General Inputs'!$C$10))*$J1859*1000*$I1859,ABS(($F1859-$E1859)*(1+$J151)^(AB$490-$K$490)))</f>
        <v>0</v>
      </c>
      <c r="AC1859" s="357">
        <f>IF('PV Adoption'!Y$4*(1/(1-'General Inputs'!$C$10))*$J1859*1000*$I1859 &lt;= ABS(($F1859-$E1859)*(1+$J151)^(AC$490-$K$490)),'PV Adoption'!Y$4*(1/(1-'General Inputs'!$C$10))*$J1859*1000*$I1859,ABS(($F1859-$E1859)*(1+$J151)^(AC$490-$K$490)))</f>
        <v>0</v>
      </c>
      <c r="AD1859" s="357">
        <f>IF('PV Adoption'!Z$4*(1/(1-'General Inputs'!$C$10))*$J1859*1000*$I1859 &lt;= ABS(($F1859-$E1859)*(1+$J151)^(AD$490-$K$490)),'PV Adoption'!Z$4*(1/(1-'General Inputs'!$C$10))*$J1859*1000*$I1859,ABS(($F1859-$E1859)*(1+$J151)^(AD$490-$K$490)))</f>
        <v>0</v>
      </c>
      <c r="AE1859" s="357">
        <f>IF('PV Adoption'!AA$4*(1/(1-'General Inputs'!$C$10))*$J1859*1000*$I1859 &lt;= ABS(($F1859-$E1859)*(1+$J151)^(AE$490-$K$490)),'PV Adoption'!AA$4*(1/(1-'General Inputs'!$C$10))*$J1859*1000*$I1859,ABS(($F1859-$E1859)*(1+$J151)^(AE$490-$K$490)))</f>
        <v>0</v>
      </c>
      <c r="AF1859" s="357">
        <f>IF('PV Adoption'!AB$4*(1/(1-'General Inputs'!$C$10))*$J1859*1000*$I1859 &lt;= ABS(($F1859-$E1859)*(1+$J151)^(AF$490-$K$490)),'PV Adoption'!AB$4*(1/(1-'General Inputs'!$C$10))*$J1859*1000*$I1859,ABS(($F1859-$E1859)*(1+$J151)^(AF$490-$K$490)))</f>
        <v>0</v>
      </c>
      <c r="AG1859" s="357">
        <f>IF('PV Adoption'!AC$4*(1/(1-'General Inputs'!$C$10))*$J1859*1000*$I1859 &lt;= ABS(($F1859-$E1859)*(1+$J151)^(AG$490-$K$490)),'PV Adoption'!AC$4*(1/(1-'General Inputs'!$C$10))*$J1859*1000*$I1859,ABS(($F1859-$E1859)*(1+$J151)^(AG$490-$K$490)))</f>
        <v>0</v>
      </c>
      <c r="AH1859" s="357">
        <f>IF('PV Adoption'!AD$4*(1/(1-'General Inputs'!$C$10))*$J1859*1000*$I1859 &lt;= ABS(($F1859-$E1859)*(1+$J151)^(AH$490-$K$490)),'PV Adoption'!AD$4*(1/(1-'General Inputs'!$C$10))*$J1859*1000*$I1859,ABS(($F1859-$E1859)*(1+$J151)^(AH$490-$K$490)))</f>
        <v>0</v>
      </c>
      <c r="AI1859" s="357">
        <f>IF('PV Adoption'!AE$4*(1/(1-'General Inputs'!$C$10))*$J1859*1000*$I1859 &lt;= ABS(($F1859-$E1859)*(1+$J151)^(AI$490-$K$490)),'PV Adoption'!AE$4*(1/(1-'General Inputs'!$C$10))*$J1859*1000*$I1859,ABS(($F1859-$E1859)*(1+$J151)^(AI$490-$K$490)))</f>
        <v>0</v>
      </c>
      <c r="AJ1859" s="357">
        <f>IF('PV Adoption'!AF$4*(1/(1-'General Inputs'!$C$10))*$J1859*1000*$I1859 &lt;= ABS(($F1859-$E1859)*(1+$J151)^(AJ$490-$K$490)),'PV Adoption'!AF$4*(1/(1-'General Inputs'!$C$10))*$J1859*1000*$I1859,ABS(($F1859-$E1859)*(1+$J151)^(AJ$490-$K$490)))</f>
        <v>0</v>
      </c>
      <c r="AK1859" s="357">
        <v>0</v>
      </c>
      <c r="AL1859" s="357">
        <v>0</v>
      </c>
      <c r="AM1859" s="357">
        <v>0</v>
      </c>
    </row>
    <row r="1860" spans="1:39" x14ac:dyDescent="0.25">
      <c r="A1860" s="353" t="s">
        <v>472</v>
      </c>
      <c r="B1860" s="353" t="s">
        <v>472</v>
      </c>
      <c r="C1860" s="441">
        <f t="shared" ref="C1860:H1860" si="1311">C152</f>
        <v>750</v>
      </c>
      <c r="D1860" s="441"/>
      <c r="E1860" s="441"/>
      <c r="F1860" s="441"/>
      <c r="G1860" s="441"/>
      <c r="H1860" s="441">
        <f t="shared" si="1311"/>
        <v>0</v>
      </c>
      <c r="I1860" s="470">
        <f>IFERROR(VLOOKUP(B1860,Coincidence!$B$2:$E$242,4,FALSE)*IF($G1860="Winter",'General Inputs'!$C$25,'General Inputs'!$C$24),IF($G1860="Winter",'General Inputs'!$C$25,'General Inputs'!$C$24))</f>
        <v>0.52140604400000001</v>
      </c>
      <c r="J1860" s="466">
        <f>'Nameplate by Substation'!H152</f>
        <v>1.5873139778048727E-4</v>
      </c>
      <c r="K1860" s="357">
        <f>IF('PV Adoption'!G$4*(1/(1-'General Inputs'!$C$10))*$J1860*1000*$I1860 &lt;= ABS(($F1860-$E1860)*(1+$J152)^(K$490-$K$490)),'PV Adoption'!G$4*(1/(1-'General Inputs'!$C$10))*$J1860*1000*$I1860,ABS(($F1860-$E1860)*(1+$J152)^(K$490-$K$490)))</f>
        <v>0</v>
      </c>
      <c r="L1860" s="357">
        <f>IF('PV Adoption'!H$4*(1/(1-'General Inputs'!$C$10))*$J1860*1000*$I1860 &lt;= ABS(($F1860-$E1860)*(1+$J152)^(L$490-$K$490)),'PV Adoption'!H$4*(1/(1-'General Inputs'!$C$10))*$J1860*1000*$I1860,ABS(($F1860-$E1860)*(1+$J152)^(L$490-$K$490)))</f>
        <v>0</v>
      </c>
      <c r="M1860" s="357">
        <f>IF('PV Adoption'!I$4*(1/(1-'General Inputs'!$C$10))*$J1860*1000*$I1860 &lt;= ABS(($F1860-$E1860)*(1+$J152)^(M$490-$K$490)),'PV Adoption'!I$4*(1/(1-'General Inputs'!$C$10))*$J1860*1000*$I1860,ABS(($F1860-$E1860)*(1+$J152)^(M$490-$K$490)))</f>
        <v>0</v>
      </c>
      <c r="N1860" s="357">
        <f>IF('PV Adoption'!J$4*(1/(1-'General Inputs'!$C$10))*$J1860*1000*$I1860 &lt;= ABS(($F1860-$E1860)*(1+$J152)^(N$490-$K$490)),'PV Adoption'!J$4*(1/(1-'General Inputs'!$C$10))*$J1860*1000*$I1860,ABS(($F1860-$E1860)*(1+$J152)^(N$490-$K$490)))</f>
        <v>0</v>
      </c>
      <c r="O1860" s="357">
        <f>IF('PV Adoption'!K$4*(1/(1-'General Inputs'!$C$10))*$J1860*1000*$I1860 &lt;= ABS(($F1860-$E1860)*(1+$J152)^(O$490-$K$490)),'PV Adoption'!K$4*(1/(1-'General Inputs'!$C$10))*$J1860*1000*$I1860,ABS(($F1860-$E1860)*(1+$J152)^(O$490-$K$490)))</f>
        <v>0</v>
      </c>
      <c r="P1860" s="357">
        <f>IF('PV Adoption'!L$4*(1/(1-'General Inputs'!$C$10))*$J1860*1000*$I1860 &lt;= ABS(($F1860-$E1860)*(1+$J152)^(P$490-$K$490)),'PV Adoption'!L$4*(1/(1-'General Inputs'!$C$10))*$J1860*1000*$I1860,ABS(($F1860-$E1860)*(1+$J152)^(P$490-$K$490)))</f>
        <v>0</v>
      </c>
      <c r="Q1860" s="357">
        <f>IF('PV Adoption'!M$4*(1/(1-'General Inputs'!$C$10))*$J1860*1000*$I1860 &lt;= ABS(($F1860-$E1860)*(1+$J152)^(Q$490-$K$490)),'PV Adoption'!M$4*(1/(1-'General Inputs'!$C$10))*$J1860*1000*$I1860,ABS(($F1860-$E1860)*(1+$J152)^(Q$490-$K$490)))</f>
        <v>0</v>
      </c>
      <c r="R1860" s="357">
        <f>IF('PV Adoption'!N$4*(1/(1-'General Inputs'!$C$10))*$J1860*1000*$I1860 &lt;= ABS(($F1860-$E1860)*(1+$J152)^(R$490-$K$490)),'PV Adoption'!N$4*(1/(1-'General Inputs'!$C$10))*$J1860*1000*$I1860,ABS(($F1860-$E1860)*(1+$J152)^(R$490-$K$490)))</f>
        <v>0</v>
      </c>
      <c r="S1860" s="357">
        <f>IF('PV Adoption'!O$4*(1/(1-'General Inputs'!$C$10))*$J1860*1000*$I1860 &lt;= ABS(($F1860-$E1860)*(1+$J152)^(S$490-$K$490)),'PV Adoption'!O$4*(1/(1-'General Inputs'!$C$10))*$J1860*1000*$I1860,ABS(($F1860-$E1860)*(1+$J152)^(S$490-$K$490)))</f>
        <v>0</v>
      </c>
      <c r="T1860" s="357">
        <f>IF('PV Adoption'!P$4*(1/(1-'General Inputs'!$C$10))*$J1860*1000*$I1860 &lt;= ABS(($F1860-$E1860)*(1+$J152)^(T$490-$K$490)),'PV Adoption'!P$4*(1/(1-'General Inputs'!$C$10))*$J1860*1000*$I1860,ABS(($F1860-$E1860)*(1+$J152)^(T$490-$K$490)))</f>
        <v>0</v>
      </c>
      <c r="U1860" s="357">
        <f>IF('PV Adoption'!Q$4*(1/(1-'General Inputs'!$C$10))*$J1860*1000*$I1860 &lt;= ABS(($F1860-$E1860)*(1+$J152)^(U$490-$K$490)),'PV Adoption'!Q$4*(1/(1-'General Inputs'!$C$10))*$J1860*1000*$I1860,ABS(($F1860-$E1860)*(1+$J152)^(U$490-$K$490)))</f>
        <v>0</v>
      </c>
      <c r="V1860" s="357">
        <f>IF('PV Adoption'!R$4*(1/(1-'General Inputs'!$C$10))*$J1860*1000*$I1860 &lt;= ABS(($F1860-$E1860)*(1+$J152)^(V$490-$K$490)),'PV Adoption'!R$4*(1/(1-'General Inputs'!$C$10))*$J1860*1000*$I1860,ABS(($F1860-$E1860)*(1+$J152)^(V$490-$K$490)))</f>
        <v>0</v>
      </c>
      <c r="W1860" s="357">
        <f>IF('PV Adoption'!S$4*(1/(1-'General Inputs'!$C$10))*$J1860*1000*$I1860 &lt;= ABS(($F1860-$E1860)*(1+$J152)^(W$490-$K$490)),'PV Adoption'!S$4*(1/(1-'General Inputs'!$C$10))*$J1860*1000*$I1860,ABS(($F1860-$E1860)*(1+$J152)^(W$490-$K$490)))</f>
        <v>0</v>
      </c>
      <c r="X1860" s="357">
        <f>IF('PV Adoption'!T$4*(1/(1-'General Inputs'!$C$10))*$J1860*1000*$I1860 &lt;= ABS(($F1860-$E1860)*(1+$J152)^(X$490-$K$490)),'PV Adoption'!T$4*(1/(1-'General Inputs'!$C$10))*$J1860*1000*$I1860,ABS(($F1860-$E1860)*(1+$J152)^(X$490-$K$490)))</f>
        <v>0</v>
      </c>
      <c r="Y1860" s="357">
        <f>IF('PV Adoption'!U$4*(1/(1-'General Inputs'!$C$10))*$J1860*1000*$I1860 &lt;= ABS(($F1860-$E1860)*(1+$J152)^(Y$490-$K$490)),'PV Adoption'!U$4*(1/(1-'General Inputs'!$C$10))*$J1860*1000*$I1860,ABS(($F1860-$E1860)*(1+$J152)^(Y$490-$K$490)))</f>
        <v>0</v>
      </c>
      <c r="Z1860" s="357">
        <f>IF('PV Adoption'!V$4*(1/(1-'General Inputs'!$C$10))*$J1860*1000*$I1860 &lt;= ABS(($F1860-$E1860)*(1+$J152)^(Z$490-$K$490)),'PV Adoption'!V$4*(1/(1-'General Inputs'!$C$10))*$J1860*1000*$I1860,ABS(($F1860-$E1860)*(1+$J152)^(Z$490-$K$490)))</f>
        <v>0</v>
      </c>
      <c r="AA1860" s="357">
        <f>IF('PV Adoption'!W$4*(1/(1-'General Inputs'!$C$10))*$J1860*1000*$I1860 &lt;= ABS(($F1860-$E1860)*(1+$J152)^(AA$490-$K$490)),'PV Adoption'!W$4*(1/(1-'General Inputs'!$C$10))*$J1860*1000*$I1860,ABS(($F1860-$E1860)*(1+$J152)^(AA$490-$K$490)))</f>
        <v>0</v>
      </c>
      <c r="AB1860" s="357">
        <f>IF('PV Adoption'!X$4*(1/(1-'General Inputs'!$C$10))*$J1860*1000*$I1860 &lt;= ABS(($F1860-$E1860)*(1+$J152)^(AB$490-$K$490)),'PV Adoption'!X$4*(1/(1-'General Inputs'!$C$10))*$J1860*1000*$I1860,ABS(($F1860-$E1860)*(1+$J152)^(AB$490-$K$490)))</f>
        <v>0</v>
      </c>
      <c r="AC1860" s="357">
        <f>IF('PV Adoption'!Y$4*(1/(1-'General Inputs'!$C$10))*$J1860*1000*$I1860 &lt;= ABS(($F1860-$E1860)*(1+$J152)^(AC$490-$K$490)),'PV Adoption'!Y$4*(1/(1-'General Inputs'!$C$10))*$J1860*1000*$I1860,ABS(($F1860-$E1860)*(1+$J152)^(AC$490-$K$490)))</f>
        <v>0</v>
      </c>
      <c r="AD1860" s="357">
        <f>IF('PV Adoption'!Z$4*(1/(1-'General Inputs'!$C$10))*$J1860*1000*$I1860 &lt;= ABS(($F1860-$E1860)*(1+$J152)^(AD$490-$K$490)),'PV Adoption'!Z$4*(1/(1-'General Inputs'!$C$10))*$J1860*1000*$I1860,ABS(($F1860-$E1860)*(1+$J152)^(AD$490-$K$490)))</f>
        <v>0</v>
      </c>
      <c r="AE1860" s="357">
        <f>IF('PV Adoption'!AA$4*(1/(1-'General Inputs'!$C$10))*$J1860*1000*$I1860 &lt;= ABS(($F1860-$E1860)*(1+$J152)^(AE$490-$K$490)),'PV Adoption'!AA$4*(1/(1-'General Inputs'!$C$10))*$J1860*1000*$I1860,ABS(($F1860-$E1860)*(1+$J152)^(AE$490-$K$490)))</f>
        <v>0</v>
      </c>
      <c r="AF1860" s="357">
        <f>IF('PV Adoption'!AB$4*(1/(1-'General Inputs'!$C$10))*$J1860*1000*$I1860 &lt;= ABS(($F1860-$E1860)*(1+$J152)^(AF$490-$K$490)),'PV Adoption'!AB$4*(1/(1-'General Inputs'!$C$10))*$J1860*1000*$I1860,ABS(($F1860-$E1860)*(1+$J152)^(AF$490-$K$490)))</f>
        <v>0</v>
      </c>
      <c r="AG1860" s="357">
        <f>IF('PV Adoption'!AC$4*(1/(1-'General Inputs'!$C$10))*$J1860*1000*$I1860 &lt;= ABS(($F1860-$E1860)*(1+$J152)^(AG$490-$K$490)),'PV Adoption'!AC$4*(1/(1-'General Inputs'!$C$10))*$J1860*1000*$I1860,ABS(($F1860-$E1860)*(1+$J152)^(AG$490-$K$490)))</f>
        <v>0</v>
      </c>
      <c r="AH1860" s="357">
        <f>IF('PV Adoption'!AD$4*(1/(1-'General Inputs'!$C$10))*$J1860*1000*$I1860 &lt;= ABS(($F1860-$E1860)*(1+$J152)^(AH$490-$K$490)),'PV Adoption'!AD$4*(1/(1-'General Inputs'!$C$10))*$J1860*1000*$I1860,ABS(($F1860-$E1860)*(1+$J152)^(AH$490-$K$490)))</f>
        <v>0</v>
      </c>
      <c r="AI1860" s="357">
        <f>IF('PV Adoption'!AE$4*(1/(1-'General Inputs'!$C$10))*$J1860*1000*$I1860 &lt;= ABS(($F1860-$E1860)*(1+$J152)^(AI$490-$K$490)),'PV Adoption'!AE$4*(1/(1-'General Inputs'!$C$10))*$J1860*1000*$I1860,ABS(($F1860-$E1860)*(1+$J152)^(AI$490-$K$490)))</f>
        <v>0</v>
      </c>
      <c r="AJ1860" s="357">
        <f>IF('PV Adoption'!AF$4*(1/(1-'General Inputs'!$C$10))*$J1860*1000*$I1860 &lt;= ABS(($F1860-$E1860)*(1+$J152)^(AJ$490-$K$490)),'PV Adoption'!AF$4*(1/(1-'General Inputs'!$C$10))*$J1860*1000*$I1860,ABS(($F1860-$E1860)*(1+$J152)^(AJ$490-$K$490)))</f>
        <v>0</v>
      </c>
      <c r="AK1860" s="357">
        <v>14.873493393948829</v>
      </c>
      <c r="AL1860" s="357">
        <v>14.764749404456452</v>
      </c>
      <c r="AM1860" s="357">
        <v>14.656800470633748</v>
      </c>
    </row>
    <row r="1861" spans="1:39" x14ac:dyDescent="0.25">
      <c r="A1861" s="353" t="s">
        <v>329</v>
      </c>
      <c r="B1861" s="353" t="s">
        <v>329</v>
      </c>
      <c r="C1861" s="441">
        <f t="shared" ref="C1861:H1861" si="1312">C153</f>
        <v>600</v>
      </c>
      <c r="D1861" s="441"/>
      <c r="E1861" s="441"/>
      <c r="F1861" s="441"/>
      <c r="G1861" s="441"/>
      <c r="H1861" s="441">
        <f t="shared" si="1312"/>
        <v>0</v>
      </c>
      <c r="I1861" s="470">
        <f>IFERROR(VLOOKUP(B1861,Coincidence!$B$2:$E$242,4,FALSE)*IF($G1861="Winter",'General Inputs'!$C$25,'General Inputs'!$C$24),IF($G1861="Winter",'General Inputs'!$C$25,'General Inputs'!$C$24))</f>
        <v>0.52140604400000001</v>
      </c>
      <c r="J1861" s="466">
        <f>'Nameplate by Substation'!H153</f>
        <v>3.6237671927276464E-4</v>
      </c>
      <c r="K1861" s="357">
        <f>IF('PV Adoption'!G$4*(1/(1-'General Inputs'!$C$10))*$J1861*1000*$I1861 &lt;= ABS(($F1861-$E1861)*(1+$J153)^(K$490-$K$490)),'PV Adoption'!G$4*(1/(1-'General Inputs'!$C$10))*$J1861*1000*$I1861,ABS(($F1861-$E1861)*(1+$J153)^(K$490-$K$490)))</f>
        <v>0</v>
      </c>
      <c r="L1861" s="357">
        <f>IF('PV Adoption'!H$4*(1/(1-'General Inputs'!$C$10))*$J1861*1000*$I1861 &lt;= ABS(($F1861-$E1861)*(1+$J153)^(L$490-$K$490)),'PV Adoption'!H$4*(1/(1-'General Inputs'!$C$10))*$J1861*1000*$I1861,ABS(($F1861-$E1861)*(1+$J153)^(L$490-$K$490)))</f>
        <v>0</v>
      </c>
      <c r="M1861" s="357">
        <f>IF('PV Adoption'!I$4*(1/(1-'General Inputs'!$C$10))*$J1861*1000*$I1861 &lt;= ABS(($F1861-$E1861)*(1+$J153)^(M$490-$K$490)),'PV Adoption'!I$4*(1/(1-'General Inputs'!$C$10))*$J1861*1000*$I1861,ABS(($F1861-$E1861)*(1+$J153)^(M$490-$K$490)))</f>
        <v>0</v>
      </c>
      <c r="N1861" s="357">
        <f>IF('PV Adoption'!J$4*(1/(1-'General Inputs'!$C$10))*$J1861*1000*$I1861 &lt;= ABS(($F1861-$E1861)*(1+$J153)^(N$490-$K$490)),'PV Adoption'!J$4*(1/(1-'General Inputs'!$C$10))*$J1861*1000*$I1861,ABS(($F1861-$E1861)*(1+$J153)^(N$490-$K$490)))</f>
        <v>0</v>
      </c>
      <c r="O1861" s="357">
        <f>IF('PV Adoption'!K$4*(1/(1-'General Inputs'!$C$10))*$J1861*1000*$I1861 &lt;= ABS(($F1861-$E1861)*(1+$J153)^(O$490-$K$490)),'PV Adoption'!K$4*(1/(1-'General Inputs'!$C$10))*$J1861*1000*$I1861,ABS(($F1861-$E1861)*(1+$J153)^(O$490-$K$490)))</f>
        <v>0</v>
      </c>
      <c r="P1861" s="357">
        <f>IF('PV Adoption'!L$4*(1/(1-'General Inputs'!$C$10))*$J1861*1000*$I1861 &lt;= ABS(($F1861-$E1861)*(1+$J153)^(P$490-$K$490)),'PV Adoption'!L$4*(1/(1-'General Inputs'!$C$10))*$J1861*1000*$I1861,ABS(($F1861-$E1861)*(1+$J153)^(P$490-$K$490)))</f>
        <v>0</v>
      </c>
      <c r="Q1861" s="357">
        <f>IF('PV Adoption'!M$4*(1/(1-'General Inputs'!$C$10))*$J1861*1000*$I1861 &lt;= ABS(($F1861-$E1861)*(1+$J153)^(Q$490-$K$490)),'PV Adoption'!M$4*(1/(1-'General Inputs'!$C$10))*$J1861*1000*$I1861,ABS(($F1861-$E1861)*(1+$J153)^(Q$490-$K$490)))</f>
        <v>0</v>
      </c>
      <c r="R1861" s="357">
        <f>IF('PV Adoption'!N$4*(1/(1-'General Inputs'!$C$10))*$J1861*1000*$I1861 &lt;= ABS(($F1861-$E1861)*(1+$J153)^(R$490-$K$490)),'PV Adoption'!N$4*(1/(1-'General Inputs'!$C$10))*$J1861*1000*$I1861,ABS(($F1861-$E1861)*(1+$J153)^(R$490-$K$490)))</f>
        <v>0</v>
      </c>
      <c r="S1861" s="357">
        <f>IF('PV Adoption'!O$4*(1/(1-'General Inputs'!$C$10))*$J1861*1000*$I1861 &lt;= ABS(($F1861-$E1861)*(1+$J153)^(S$490-$K$490)),'PV Adoption'!O$4*(1/(1-'General Inputs'!$C$10))*$J1861*1000*$I1861,ABS(($F1861-$E1861)*(1+$J153)^(S$490-$K$490)))</f>
        <v>0</v>
      </c>
      <c r="T1861" s="357">
        <f>IF('PV Adoption'!P$4*(1/(1-'General Inputs'!$C$10))*$J1861*1000*$I1861 &lt;= ABS(($F1861-$E1861)*(1+$J153)^(T$490-$K$490)),'PV Adoption'!P$4*(1/(1-'General Inputs'!$C$10))*$J1861*1000*$I1861,ABS(($F1861-$E1861)*(1+$J153)^(T$490-$K$490)))</f>
        <v>0</v>
      </c>
      <c r="U1861" s="357">
        <f>IF('PV Adoption'!Q$4*(1/(1-'General Inputs'!$C$10))*$J1861*1000*$I1861 &lt;= ABS(($F1861-$E1861)*(1+$J153)^(U$490-$K$490)),'PV Adoption'!Q$4*(1/(1-'General Inputs'!$C$10))*$J1861*1000*$I1861,ABS(($F1861-$E1861)*(1+$J153)^(U$490-$K$490)))</f>
        <v>0</v>
      </c>
      <c r="V1861" s="357">
        <f>IF('PV Adoption'!R$4*(1/(1-'General Inputs'!$C$10))*$J1861*1000*$I1861 &lt;= ABS(($F1861-$E1861)*(1+$J153)^(V$490-$K$490)),'PV Adoption'!R$4*(1/(1-'General Inputs'!$C$10))*$J1861*1000*$I1861,ABS(($F1861-$E1861)*(1+$J153)^(V$490-$K$490)))</f>
        <v>0</v>
      </c>
      <c r="W1861" s="357">
        <f>IF('PV Adoption'!S$4*(1/(1-'General Inputs'!$C$10))*$J1861*1000*$I1861 &lt;= ABS(($F1861-$E1861)*(1+$J153)^(W$490-$K$490)),'PV Adoption'!S$4*(1/(1-'General Inputs'!$C$10))*$J1861*1000*$I1861,ABS(($F1861-$E1861)*(1+$J153)^(W$490-$K$490)))</f>
        <v>0</v>
      </c>
      <c r="X1861" s="357">
        <f>IF('PV Adoption'!T$4*(1/(1-'General Inputs'!$C$10))*$J1861*1000*$I1861 &lt;= ABS(($F1861-$E1861)*(1+$J153)^(X$490-$K$490)),'PV Adoption'!T$4*(1/(1-'General Inputs'!$C$10))*$J1861*1000*$I1861,ABS(($F1861-$E1861)*(1+$J153)^(X$490-$K$490)))</f>
        <v>0</v>
      </c>
      <c r="Y1861" s="357">
        <f>IF('PV Adoption'!U$4*(1/(1-'General Inputs'!$C$10))*$J1861*1000*$I1861 &lt;= ABS(($F1861-$E1861)*(1+$J153)^(Y$490-$K$490)),'PV Adoption'!U$4*(1/(1-'General Inputs'!$C$10))*$J1861*1000*$I1861,ABS(($F1861-$E1861)*(1+$J153)^(Y$490-$K$490)))</f>
        <v>0</v>
      </c>
      <c r="Z1861" s="357">
        <f>IF('PV Adoption'!V$4*(1/(1-'General Inputs'!$C$10))*$J1861*1000*$I1861 &lt;= ABS(($F1861-$E1861)*(1+$J153)^(Z$490-$K$490)),'PV Adoption'!V$4*(1/(1-'General Inputs'!$C$10))*$J1861*1000*$I1861,ABS(($F1861-$E1861)*(1+$J153)^(Z$490-$K$490)))</f>
        <v>0</v>
      </c>
      <c r="AA1861" s="357">
        <f>IF('PV Adoption'!W$4*(1/(1-'General Inputs'!$C$10))*$J1861*1000*$I1861 &lt;= ABS(($F1861-$E1861)*(1+$J153)^(AA$490-$K$490)),'PV Adoption'!W$4*(1/(1-'General Inputs'!$C$10))*$J1861*1000*$I1861,ABS(($F1861-$E1861)*(1+$J153)^(AA$490-$K$490)))</f>
        <v>0</v>
      </c>
      <c r="AB1861" s="357">
        <f>IF('PV Adoption'!X$4*(1/(1-'General Inputs'!$C$10))*$J1861*1000*$I1861 &lt;= ABS(($F1861-$E1861)*(1+$J153)^(AB$490-$K$490)),'PV Adoption'!X$4*(1/(1-'General Inputs'!$C$10))*$J1861*1000*$I1861,ABS(($F1861-$E1861)*(1+$J153)^(AB$490-$K$490)))</f>
        <v>0</v>
      </c>
      <c r="AC1861" s="357">
        <f>IF('PV Adoption'!Y$4*(1/(1-'General Inputs'!$C$10))*$J1861*1000*$I1861 &lt;= ABS(($F1861-$E1861)*(1+$J153)^(AC$490-$K$490)),'PV Adoption'!Y$4*(1/(1-'General Inputs'!$C$10))*$J1861*1000*$I1861,ABS(($F1861-$E1861)*(1+$J153)^(AC$490-$K$490)))</f>
        <v>0</v>
      </c>
      <c r="AD1861" s="357">
        <f>IF('PV Adoption'!Z$4*(1/(1-'General Inputs'!$C$10))*$J1861*1000*$I1861 &lt;= ABS(($F1861-$E1861)*(1+$J153)^(AD$490-$K$490)),'PV Adoption'!Z$4*(1/(1-'General Inputs'!$C$10))*$J1861*1000*$I1861,ABS(($F1861-$E1861)*(1+$J153)^(AD$490-$K$490)))</f>
        <v>0</v>
      </c>
      <c r="AE1861" s="357">
        <f>IF('PV Adoption'!AA$4*(1/(1-'General Inputs'!$C$10))*$J1861*1000*$I1861 &lt;= ABS(($F1861-$E1861)*(1+$J153)^(AE$490-$K$490)),'PV Adoption'!AA$4*(1/(1-'General Inputs'!$C$10))*$J1861*1000*$I1861,ABS(($F1861-$E1861)*(1+$J153)^(AE$490-$K$490)))</f>
        <v>0</v>
      </c>
      <c r="AF1861" s="357">
        <f>IF('PV Adoption'!AB$4*(1/(1-'General Inputs'!$C$10))*$J1861*1000*$I1861 &lt;= ABS(($F1861-$E1861)*(1+$J153)^(AF$490-$K$490)),'PV Adoption'!AB$4*(1/(1-'General Inputs'!$C$10))*$J1861*1000*$I1861,ABS(($F1861-$E1861)*(1+$J153)^(AF$490-$K$490)))</f>
        <v>0</v>
      </c>
      <c r="AG1861" s="357">
        <f>IF('PV Adoption'!AC$4*(1/(1-'General Inputs'!$C$10))*$J1861*1000*$I1861 &lt;= ABS(($F1861-$E1861)*(1+$J153)^(AG$490-$K$490)),'PV Adoption'!AC$4*(1/(1-'General Inputs'!$C$10))*$J1861*1000*$I1861,ABS(($F1861-$E1861)*(1+$J153)^(AG$490-$K$490)))</f>
        <v>0</v>
      </c>
      <c r="AH1861" s="357">
        <f>IF('PV Adoption'!AD$4*(1/(1-'General Inputs'!$C$10))*$J1861*1000*$I1861 &lt;= ABS(($F1861-$E1861)*(1+$J153)^(AH$490-$K$490)),'PV Adoption'!AD$4*(1/(1-'General Inputs'!$C$10))*$J1861*1000*$I1861,ABS(($F1861-$E1861)*(1+$J153)^(AH$490-$K$490)))</f>
        <v>0</v>
      </c>
      <c r="AI1861" s="357">
        <f>IF('PV Adoption'!AE$4*(1/(1-'General Inputs'!$C$10))*$J1861*1000*$I1861 &lt;= ABS(($F1861-$E1861)*(1+$J153)^(AI$490-$K$490)),'PV Adoption'!AE$4*(1/(1-'General Inputs'!$C$10))*$J1861*1000*$I1861,ABS(($F1861-$E1861)*(1+$J153)^(AI$490-$K$490)))</f>
        <v>0</v>
      </c>
      <c r="AJ1861" s="357">
        <f>IF('PV Adoption'!AF$4*(1/(1-'General Inputs'!$C$10))*$J1861*1000*$I1861 &lt;= ABS(($F1861-$E1861)*(1+$J153)^(AJ$490-$K$490)),'PV Adoption'!AF$4*(1/(1-'General Inputs'!$C$10))*$J1861*1000*$I1861,ABS(($F1861-$E1861)*(1+$J153)^(AJ$490-$K$490)))</f>
        <v>0</v>
      </c>
      <c r="AK1861" s="357">
        <v>0</v>
      </c>
      <c r="AL1861" s="357">
        <v>0</v>
      </c>
      <c r="AM1861" s="357">
        <v>0</v>
      </c>
    </row>
    <row r="1862" spans="1:39" x14ac:dyDescent="0.25">
      <c r="A1862" s="353" t="s">
        <v>480</v>
      </c>
      <c r="B1862" s="353" t="s">
        <v>480</v>
      </c>
      <c r="C1862" s="441">
        <f t="shared" ref="C1862:H1862" si="1313">C154</f>
        <v>600</v>
      </c>
      <c r="D1862" s="441"/>
      <c r="E1862" s="441"/>
      <c r="F1862" s="441"/>
      <c r="G1862" s="441"/>
      <c r="H1862" s="441">
        <f t="shared" si="1313"/>
        <v>0</v>
      </c>
      <c r="I1862" s="470">
        <f>IFERROR(VLOOKUP(B1862,Coincidence!$B$2:$E$242,4,FALSE)*IF($G1862="Winter",'General Inputs'!$C$25,'General Inputs'!$C$24),IF($G1862="Winter",'General Inputs'!$C$25,'General Inputs'!$C$24))</f>
        <v>0.52140604400000001</v>
      </c>
      <c r="J1862" s="466">
        <f>'Nameplate by Substation'!H154</f>
        <v>1.8636112481238741E-4</v>
      </c>
      <c r="K1862" s="357">
        <f>IF('PV Adoption'!G$4*(1/(1-'General Inputs'!$C$10))*$J1862*1000*$I1862 &lt;= ABS(($F1862-$E1862)*(1+$J154)^(K$490-$K$490)),'PV Adoption'!G$4*(1/(1-'General Inputs'!$C$10))*$J1862*1000*$I1862,ABS(($F1862-$E1862)*(1+$J154)^(K$490-$K$490)))</f>
        <v>0</v>
      </c>
      <c r="L1862" s="357">
        <f>IF('PV Adoption'!H$4*(1/(1-'General Inputs'!$C$10))*$J1862*1000*$I1862 &lt;= ABS(($F1862-$E1862)*(1+$J154)^(L$490-$K$490)),'PV Adoption'!H$4*(1/(1-'General Inputs'!$C$10))*$J1862*1000*$I1862,ABS(($F1862-$E1862)*(1+$J154)^(L$490-$K$490)))</f>
        <v>0</v>
      </c>
      <c r="M1862" s="357">
        <f>IF('PV Adoption'!I$4*(1/(1-'General Inputs'!$C$10))*$J1862*1000*$I1862 &lt;= ABS(($F1862-$E1862)*(1+$J154)^(M$490-$K$490)),'PV Adoption'!I$4*(1/(1-'General Inputs'!$C$10))*$J1862*1000*$I1862,ABS(($F1862-$E1862)*(1+$J154)^(M$490-$K$490)))</f>
        <v>0</v>
      </c>
      <c r="N1862" s="357">
        <f>IF('PV Adoption'!J$4*(1/(1-'General Inputs'!$C$10))*$J1862*1000*$I1862 &lt;= ABS(($F1862-$E1862)*(1+$J154)^(N$490-$K$490)),'PV Adoption'!J$4*(1/(1-'General Inputs'!$C$10))*$J1862*1000*$I1862,ABS(($F1862-$E1862)*(1+$J154)^(N$490-$K$490)))</f>
        <v>0</v>
      </c>
      <c r="O1862" s="357">
        <f>IF('PV Adoption'!K$4*(1/(1-'General Inputs'!$C$10))*$J1862*1000*$I1862 &lt;= ABS(($F1862-$E1862)*(1+$J154)^(O$490-$K$490)),'PV Adoption'!K$4*(1/(1-'General Inputs'!$C$10))*$J1862*1000*$I1862,ABS(($F1862-$E1862)*(1+$J154)^(O$490-$K$490)))</f>
        <v>0</v>
      </c>
      <c r="P1862" s="357">
        <f>IF('PV Adoption'!L$4*(1/(1-'General Inputs'!$C$10))*$J1862*1000*$I1862 &lt;= ABS(($F1862-$E1862)*(1+$J154)^(P$490-$K$490)),'PV Adoption'!L$4*(1/(1-'General Inputs'!$C$10))*$J1862*1000*$I1862,ABS(($F1862-$E1862)*(1+$J154)^(P$490-$K$490)))</f>
        <v>0</v>
      </c>
      <c r="Q1862" s="357">
        <f>IF('PV Adoption'!M$4*(1/(1-'General Inputs'!$C$10))*$J1862*1000*$I1862 &lt;= ABS(($F1862-$E1862)*(1+$J154)^(Q$490-$K$490)),'PV Adoption'!M$4*(1/(1-'General Inputs'!$C$10))*$J1862*1000*$I1862,ABS(($F1862-$E1862)*(1+$J154)^(Q$490-$K$490)))</f>
        <v>0</v>
      </c>
      <c r="R1862" s="357">
        <f>IF('PV Adoption'!N$4*(1/(1-'General Inputs'!$C$10))*$J1862*1000*$I1862 &lt;= ABS(($F1862-$E1862)*(1+$J154)^(R$490-$K$490)),'PV Adoption'!N$4*(1/(1-'General Inputs'!$C$10))*$J1862*1000*$I1862,ABS(($F1862-$E1862)*(1+$J154)^(R$490-$K$490)))</f>
        <v>0</v>
      </c>
      <c r="S1862" s="357">
        <f>IF('PV Adoption'!O$4*(1/(1-'General Inputs'!$C$10))*$J1862*1000*$I1862 &lt;= ABS(($F1862-$E1862)*(1+$J154)^(S$490-$K$490)),'PV Adoption'!O$4*(1/(1-'General Inputs'!$C$10))*$J1862*1000*$I1862,ABS(($F1862-$E1862)*(1+$J154)^(S$490-$K$490)))</f>
        <v>0</v>
      </c>
      <c r="T1862" s="357">
        <f>IF('PV Adoption'!P$4*(1/(1-'General Inputs'!$C$10))*$J1862*1000*$I1862 &lt;= ABS(($F1862-$E1862)*(1+$J154)^(T$490-$K$490)),'PV Adoption'!P$4*(1/(1-'General Inputs'!$C$10))*$J1862*1000*$I1862,ABS(($F1862-$E1862)*(1+$J154)^(T$490-$K$490)))</f>
        <v>0</v>
      </c>
      <c r="U1862" s="357">
        <f>IF('PV Adoption'!Q$4*(1/(1-'General Inputs'!$C$10))*$J1862*1000*$I1862 &lt;= ABS(($F1862-$E1862)*(1+$J154)^(U$490-$K$490)),'PV Adoption'!Q$4*(1/(1-'General Inputs'!$C$10))*$J1862*1000*$I1862,ABS(($F1862-$E1862)*(1+$J154)^(U$490-$K$490)))</f>
        <v>0</v>
      </c>
      <c r="V1862" s="357">
        <f>IF('PV Adoption'!R$4*(1/(1-'General Inputs'!$C$10))*$J1862*1000*$I1862 &lt;= ABS(($F1862-$E1862)*(1+$J154)^(V$490-$K$490)),'PV Adoption'!R$4*(1/(1-'General Inputs'!$C$10))*$J1862*1000*$I1862,ABS(($F1862-$E1862)*(1+$J154)^(V$490-$K$490)))</f>
        <v>0</v>
      </c>
      <c r="W1862" s="357">
        <f>IF('PV Adoption'!S$4*(1/(1-'General Inputs'!$C$10))*$J1862*1000*$I1862 &lt;= ABS(($F1862-$E1862)*(1+$J154)^(W$490-$K$490)),'PV Adoption'!S$4*(1/(1-'General Inputs'!$C$10))*$J1862*1000*$I1862,ABS(($F1862-$E1862)*(1+$J154)^(W$490-$K$490)))</f>
        <v>0</v>
      </c>
      <c r="X1862" s="357">
        <f>IF('PV Adoption'!T$4*(1/(1-'General Inputs'!$C$10))*$J1862*1000*$I1862 &lt;= ABS(($F1862-$E1862)*(1+$J154)^(X$490-$K$490)),'PV Adoption'!T$4*(1/(1-'General Inputs'!$C$10))*$J1862*1000*$I1862,ABS(($F1862-$E1862)*(1+$J154)^(X$490-$K$490)))</f>
        <v>0</v>
      </c>
      <c r="Y1862" s="357">
        <f>IF('PV Adoption'!U$4*(1/(1-'General Inputs'!$C$10))*$J1862*1000*$I1862 &lt;= ABS(($F1862-$E1862)*(1+$J154)^(Y$490-$K$490)),'PV Adoption'!U$4*(1/(1-'General Inputs'!$C$10))*$J1862*1000*$I1862,ABS(($F1862-$E1862)*(1+$J154)^(Y$490-$K$490)))</f>
        <v>0</v>
      </c>
      <c r="Z1862" s="357">
        <f>IF('PV Adoption'!V$4*(1/(1-'General Inputs'!$C$10))*$J1862*1000*$I1862 &lt;= ABS(($F1862-$E1862)*(1+$J154)^(Z$490-$K$490)),'PV Adoption'!V$4*(1/(1-'General Inputs'!$C$10))*$J1862*1000*$I1862,ABS(($F1862-$E1862)*(1+$J154)^(Z$490-$K$490)))</f>
        <v>0</v>
      </c>
      <c r="AA1862" s="357">
        <f>IF('PV Adoption'!W$4*(1/(1-'General Inputs'!$C$10))*$J1862*1000*$I1862 &lt;= ABS(($F1862-$E1862)*(1+$J154)^(AA$490-$K$490)),'PV Adoption'!W$4*(1/(1-'General Inputs'!$C$10))*$J1862*1000*$I1862,ABS(($F1862-$E1862)*(1+$J154)^(AA$490-$K$490)))</f>
        <v>0</v>
      </c>
      <c r="AB1862" s="357">
        <f>IF('PV Adoption'!X$4*(1/(1-'General Inputs'!$C$10))*$J1862*1000*$I1862 &lt;= ABS(($F1862-$E1862)*(1+$J154)^(AB$490-$K$490)),'PV Adoption'!X$4*(1/(1-'General Inputs'!$C$10))*$J1862*1000*$I1862,ABS(($F1862-$E1862)*(1+$J154)^(AB$490-$K$490)))</f>
        <v>0</v>
      </c>
      <c r="AC1862" s="357">
        <f>IF('PV Adoption'!Y$4*(1/(1-'General Inputs'!$C$10))*$J1862*1000*$I1862 &lt;= ABS(($F1862-$E1862)*(1+$J154)^(AC$490-$K$490)),'PV Adoption'!Y$4*(1/(1-'General Inputs'!$C$10))*$J1862*1000*$I1862,ABS(($F1862-$E1862)*(1+$J154)^(AC$490-$K$490)))</f>
        <v>0</v>
      </c>
      <c r="AD1862" s="357">
        <f>IF('PV Adoption'!Z$4*(1/(1-'General Inputs'!$C$10))*$J1862*1000*$I1862 &lt;= ABS(($F1862-$E1862)*(1+$J154)^(AD$490-$K$490)),'PV Adoption'!Z$4*(1/(1-'General Inputs'!$C$10))*$J1862*1000*$I1862,ABS(($F1862-$E1862)*(1+$J154)^(AD$490-$K$490)))</f>
        <v>0</v>
      </c>
      <c r="AE1862" s="357">
        <f>IF('PV Adoption'!AA$4*(1/(1-'General Inputs'!$C$10))*$J1862*1000*$I1862 &lt;= ABS(($F1862-$E1862)*(1+$J154)^(AE$490-$K$490)),'PV Adoption'!AA$4*(1/(1-'General Inputs'!$C$10))*$J1862*1000*$I1862,ABS(($F1862-$E1862)*(1+$J154)^(AE$490-$K$490)))</f>
        <v>0</v>
      </c>
      <c r="AF1862" s="357">
        <f>IF('PV Adoption'!AB$4*(1/(1-'General Inputs'!$C$10))*$J1862*1000*$I1862 &lt;= ABS(($F1862-$E1862)*(1+$J154)^(AF$490-$K$490)),'PV Adoption'!AB$4*(1/(1-'General Inputs'!$C$10))*$J1862*1000*$I1862,ABS(($F1862-$E1862)*(1+$J154)^(AF$490-$K$490)))</f>
        <v>0</v>
      </c>
      <c r="AG1862" s="357">
        <f>IF('PV Adoption'!AC$4*(1/(1-'General Inputs'!$C$10))*$J1862*1000*$I1862 &lt;= ABS(($F1862-$E1862)*(1+$J154)^(AG$490-$K$490)),'PV Adoption'!AC$4*(1/(1-'General Inputs'!$C$10))*$J1862*1000*$I1862,ABS(($F1862-$E1862)*(1+$J154)^(AG$490-$K$490)))</f>
        <v>0</v>
      </c>
      <c r="AH1862" s="357">
        <f>IF('PV Adoption'!AD$4*(1/(1-'General Inputs'!$C$10))*$J1862*1000*$I1862 &lt;= ABS(($F1862-$E1862)*(1+$J154)^(AH$490-$K$490)),'PV Adoption'!AD$4*(1/(1-'General Inputs'!$C$10))*$J1862*1000*$I1862,ABS(($F1862-$E1862)*(1+$J154)^(AH$490-$K$490)))</f>
        <v>0</v>
      </c>
      <c r="AI1862" s="357">
        <f>IF('PV Adoption'!AE$4*(1/(1-'General Inputs'!$C$10))*$J1862*1000*$I1862 &lt;= ABS(($F1862-$E1862)*(1+$J154)^(AI$490-$K$490)),'PV Adoption'!AE$4*(1/(1-'General Inputs'!$C$10))*$J1862*1000*$I1862,ABS(($F1862-$E1862)*(1+$J154)^(AI$490-$K$490)))</f>
        <v>0</v>
      </c>
      <c r="AJ1862" s="357">
        <f>IF('PV Adoption'!AF$4*(1/(1-'General Inputs'!$C$10))*$J1862*1000*$I1862 &lt;= ABS(($F1862-$E1862)*(1+$J154)^(AJ$490-$K$490)),'PV Adoption'!AF$4*(1/(1-'General Inputs'!$C$10))*$J1862*1000*$I1862,ABS(($F1862-$E1862)*(1+$J154)^(AJ$490-$K$490)))</f>
        <v>0</v>
      </c>
      <c r="AK1862" s="357">
        <v>5.2117661573236393</v>
      </c>
      <c r="AL1862" s="357">
        <v>5.1836106126366923</v>
      </c>
      <c r="AM1862" s="357">
        <v>5.1556071727588781</v>
      </c>
    </row>
    <row r="1863" spans="1:39" x14ac:dyDescent="0.25">
      <c r="A1863" s="353" t="s">
        <v>343</v>
      </c>
      <c r="B1863" s="353" t="s">
        <v>343</v>
      </c>
      <c r="C1863" s="441">
        <f t="shared" ref="C1863:H1863" si="1314">C155</f>
        <v>2500</v>
      </c>
      <c r="D1863" s="441"/>
      <c r="E1863" s="441"/>
      <c r="F1863" s="441"/>
      <c r="G1863" s="441"/>
      <c r="H1863" s="441">
        <f t="shared" si="1314"/>
        <v>0</v>
      </c>
      <c r="I1863" s="470">
        <f>IFERROR(VLOOKUP(B1863,Coincidence!$B$2:$E$242,4,FALSE)*IF($G1863="Winter",'General Inputs'!$C$25,'General Inputs'!$C$24),IF($G1863="Winter",'General Inputs'!$C$25,'General Inputs'!$C$24))</f>
        <v>0.52140604400000001</v>
      </c>
      <c r="J1863" s="466">
        <f>'Nameplate by Substation'!H155</f>
        <v>1.3741840281569428E-3</v>
      </c>
      <c r="K1863" s="357">
        <f>IF('PV Adoption'!G$4*(1/(1-'General Inputs'!$C$10))*$J1863*1000*$I1863 &lt;= ABS(($F1863-$E1863)*(1+$J155)^(K$490-$K$490)),'PV Adoption'!G$4*(1/(1-'General Inputs'!$C$10))*$J1863*1000*$I1863,ABS(($F1863-$E1863)*(1+$J155)^(K$490-$K$490)))</f>
        <v>0</v>
      </c>
      <c r="L1863" s="357">
        <f>IF('PV Adoption'!H$4*(1/(1-'General Inputs'!$C$10))*$J1863*1000*$I1863 &lt;= ABS(($F1863-$E1863)*(1+$J155)^(L$490-$K$490)),'PV Adoption'!H$4*(1/(1-'General Inputs'!$C$10))*$J1863*1000*$I1863,ABS(($F1863-$E1863)*(1+$J155)^(L$490-$K$490)))</f>
        <v>0</v>
      </c>
      <c r="M1863" s="357">
        <f>IF('PV Adoption'!I$4*(1/(1-'General Inputs'!$C$10))*$J1863*1000*$I1863 &lt;= ABS(($F1863-$E1863)*(1+$J155)^(M$490-$K$490)),'PV Adoption'!I$4*(1/(1-'General Inputs'!$C$10))*$J1863*1000*$I1863,ABS(($F1863-$E1863)*(1+$J155)^(M$490-$K$490)))</f>
        <v>0</v>
      </c>
      <c r="N1863" s="357">
        <f>IF('PV Adoption'!J$4*(1/(1-'General Inputs'!$C$10))*$J1863*1000*$I1863 &lt;= ABS(($F1863-$E1863)*(1+$J155)^(N$490-$K$490)),'PV Adoption'!J$4*(1/(1-'General Inputs'!$C$10))*$J1863*1000*$I1863,ABS(($F1863-$E1863)*(1+$J155)^(N$490-$K$490)))</f>
        <v>0</v>
      </c>
      <c r="O1863" s="357">
        <f>IF('PV Adoption'!K$4*(1/(1-'General Inputs'!$C$10))*$J1863*1000*$I1863 &lt;= ABS(($F1863-$E1863)*(1+$J155)^(O$490-$K$490)),'PV Adoption'!K$4*(1/(1-'General Inputs'!$C$10))*$J1863*1000*$I1863,ABS(($F1863-$E1863)*(1+$J155)^(O$490-$K$490)))</f>
        <v>0</v>
      </c>
      <c r="P1863" s="357">
        <f>IF('PV Adoption'!L$4*(1/(1-'General Inputs'!$C$10))*$J1863*1000*$I1863 &lt;= ABS(($F1863-$E1863)*(1+$J155)^(P$490-$K$490)),'PV Adoption'!L$4*(1/(1-'General Inputs'!$C$10))*$J1863*1000*$I1863,ABS(($F1863-$E1863)*(1+$J155)^(P$490-$K$490)))</f>
        <v>0</v>
      </c>
      <c r="Q1863" s="357">
        <f>IF('PV Adoption'!M$4*(1/(1-'General Inputs'!$C$10))*$J1863*1000*$I1863 &lt;= ABS(($F1863-$E1863)*(1+$J155)^(Q$490-$K$490)),'PV Adoption'!M$4*(1/(1-'General Inputs'!$C$10))*$J1863*1000*$I1863,ABS(($F1863-$E1863)*(1+$J155)^(Q$490-$K$490)))</f>
        <v>0</v>
      </c>
      <c r="R1863" s="357">
        <f>IF('PV Adoption'!N$4*(1/(1-'General Inputs'!$C$10))*$J1863*1000*$I1863 &lt;= ABS(($F1863-$E1863)*(1+$J155)^(R$490-$K$490)),'PV Adoption'!N$4*(1/(1-'General Inputs'!$C$10))*$J1863*1000*$I1863,ABS(($F1863-$E1863)*(1+$J155)^(R$490-$K$490)))</f>
        <v>0</v>
      </c>
      <c r="S1863" s="357">
        <f>IF('PV Adoption'!O$4*(1/(1-'General Inputs'!$C$10))*$J1863*1000*$I1863 &lt;= ABS(($F1863-$E1863)*(1+$J155)^(S$490-$K$490)),'PV Adoption'!O$4*(1/(1-'General Inputs'!$C$10))*$J1863*1000*$I1863,ABS(($F1863-$E1863)*(1+$J155)^(S$490-$K$490)))</f>
        <v>0</v>
      </c>
      <c r="T1863" s="357">
        <f>IF('PV Adoption'!P$4*(1/(1-'General Inputs'!$C$10))*$J1863*1000*$I1863 &lt;= ABS(($F1863-$E1863)*(1+$J155)^(T$490-$K$490)),'PV Adoption'!P$4*(1/(1-'General Inputs'!$C$10))*$J1863*1000*$I1863,ABS(($F1863-$E1863)*(1+$J155)^(T$490-$K$490)))</f>
        <v>0</v>
      </c>
      <c r="U1863" s="357">
        <f>IF('PV Adoption'!Q$4*(1/(1-'General Inputs'!$C$10))*$J1863*1000*$I1863 &lt;= ABS(($F1863-$E1863)*(1+$J155)^(U$490-$K$490)),'PV Adoption'!Q$4*(1/(1-'General Inputs'!$C$10))*$J1863*1000*$I1863,ABS(($F1863-$E1863)*(1+$J155)^(U$490-$K$490)))</f>
        <v>0</v>
      </c>
      <c r="V1863" s="357">
        <f>IF('PV Adoption'!R$4*(1/(1-'General Inputs'!$C$10))*$J1863*1000*$I1863 &lt;= ABS(($F1863-$E1863)*(1+$J155)^(V$490-$K$490)),'PV Adoption'!R$4*(1/(1-'General Inputs'!$C$10))*$J1863*1000*$I1863,ABS(($F1863-$E1863)*(1+$J155)^(V$490-$K$490)))</f>
        <v>0</v>
      </c>
      <c r="W1863" s="357">
        <f>IF('PV Adoption'!S$4*(1/(1-'General Inputs'!$C$10))*$J1863*1000*$I1863 &lt;= ABS(($F1863-$E1863)*(1+$J155)^(W$490-$K$490)),'PV Adoption'!S$4*(1/(1-'General Inputs'!$C$10))*$J1863*1000*$I1863,ABS(($F1863-$E1863)*(1+$J155)^(W$490-$K$490)))</f>
        <v>0</v>
      </c>
      <c r="X1863" s="357">
        <f>IF('PV Adoption'!T$4*(1/(1-'General Inputs'!$C$10))*$J1863*1000*$I1863 &lt;= ABS(($F1863-$E1863)*(1+$J155)^(X$490-$K$490)),'PV Adoption'!T$4*(1/(1-'General Inputs'!$C$10))*$J1863*1000*$I1863,ABS(($F1863-$E1863)*(1+$J155)^(X$490-$K$490)))</f>
        <v>0</v>
      </c>
      <c r="Y1863" s="357">
        <f>IF('PV Adoption'!U$4*(1/(1-'General Inputs'!$C$10))*$J1863*1000*$I1863 &lt;= ABS(($F1863-$E1863)*(1+$J155)^(Y$490-$K$490)),'PV Adoption'!U$4*(1/(1-'General Inputs'!$C$10))*$J1863*1000*$I1863,ABS(($F1863-$E1863)*(1+$J155)^(Y$490-$K$490)))</f>
        <v>0</v>
      </c>
      <c r="Z1863" s="357">
        <f>IF('PV Adoption'!V$4*(1/(1-'General Inputs'!$C$10))*$J1863*1000*$I1863 &lt;= ABS(($F1863-$E1863)*(1+$J155)^(Z$490-$K$490)),'PV Adoption'!V$4*(1/(1-'General Inputs'!$C$10))*$J1863*1000*$I1863,ABS(($F1863-$E1863)*(1+$J155)^(Z$490-$K$490)))</f>
        <v>0</v>
      </c>
      <c r="AA1863" s="357">
        <f>IF('PV Adoption'!W$4*(1/(1-'General Inputs'!$C$10))*$J1863*1000*$I1863 &lt;= ABS(($F1863-$E1863)*(1+$J155)^(AA$490-$K$490)),'PV Adoption'!W$4*(1/(1-'General Inputs'!$C$10))*$J1863*1000*$I1863,ABS(($F1863-$E1863)*(1+$J155)^(AA$490-$K$490)))</f>
        <v>0</v>
      </c>
      <c r="AB1863" s="357">
        <f>IF('PV Adoption'!X$4*(1/(1-'General Inputs'!$C$10))*$J1863*1000*$I1863 &lt;= ABS(($F1863-$E1863)*(1+$J155)^(AB$490-$K$490)),'PV Adoption'!X$4*(1/(1-'General Inputs'!$C$10))*$J1863*1000*$I1863,ABS(($F1863-$E1863)*(1+$J155)^(AB$490-$K$490)))</f>
        <v>0</v>
      </c>
      <c r="AC1863" s="357">
        <f>IF('PV Adoption'!Y$4*(1/(1-'General Inputs'!$C$10))*$J1863*1000*$I1863 &lt;= ABS(($F1863-$E1863)*(1+$J155)^(AC$490-$K$490)),'PV Adoption'!Y$4*(1/(1-'General Inputs'!$C$10))*$J1863*1000*$I1863,ABS(($F1863-$E1863)*(1+$J155)^(AC$490-$K$490)))</f>
        <v>0</v>
      </c>
      <c r="AD1863" s="357">
        <f>IF('PV Adoption'!Z$4*(1/(1-'General Inputs'!$C$10))*$J1863*1000*$I1863 &lt;= ABS(($F1863-$E1863)*(1+$J155)^(AD$490-$K$490)),'PV Adoption'!Z$4*(1/(1-'General Inputs'!$C$10))*$J1863*1000*$I1863,ABS(($F1863-$E1863)*(1+$J155)^(AD$490-$K$490)))</f>
        <v>0</v>
      </c>
      <c r="AE1863" s="357">
        <f>IF('PV Adoption'!AA$4*(1/(1-'General Inputs'!$C$10))*$J1863*1000*$I1863 &lt;= ABS(($F1863-$E1863)*(1+$J155)^(AE$490-$K$490)),'PV Adoption'!AA$4*(1/(1-'General Inputs'!$C$10))*$J1863*1000*$I1863,ABS(($F1863-$E1863)*(1+$J155)^(AE$490-$K$490)))</f>
        <v>0</v>
      </c>
      <c r="AF1863" s="357">
        <f>IF('PV Adoption'!AB$4*(1/(1-'General Inputs'!$C$10))*$J1863*1000*$I1863 &lt;= ABS(($F1863-$E1863)*(1+$J155)^(AF$490-$K$490)),'PV Adoption'!AB$4*(1/(1-'General Inputs'!$C$10))*$J1863*1000*$I1863,ABS(($F1863-$E1863)*(1+$J155)^(AF$490-$K$490)))</f>
        <v>0</v>
      </c>
      <c r="AG1863" s="357">
        <f>IF('PV Adoption'!AC$4*(1/(1-'General Inputs'!$C$10))*$J1863*1000*$I1863 &lt;= ABS(($F1863-$E1863)*(1+$J155)^(AG$490-$K$490)),'PV Adoption'!AC$4*(1/(1-'General Inputs'!$C$10))*$J1863*1000*$I1863,ABS(($F1863-$E1863)*(1+$J155)^(AG$490-$K$490)))</f>
        <v>0</v>
      </c>
      <c r="AH1863" s="357">
        <f>IF('PV Adoption'!AD$4*(1/(1-'General Inputs'!$C$10))*$J1863*1000*$I1863 &lt;= ABS(($F1863-$E1863)*(1+$J155)^(AH$490-$K$490)),'PV Adoption'!AD$4*(1/(1-'General Inputs'!$C$10))*$J1863*1000*$I1863,ABS(($F1863-$E1863)*(1+$J155)^(AH$490-$K$490)))</f>
        <v>0</v>
      </c>
      <c r="AI1863" s="357">
        <f>IF('PV Adoption'!AE$4*(1/(1-'General Inputs'!$C$10))*$J1863*1000*$I1863 &lt;= ABS(($F1863-$E1863)*(1+$J155)^(AI$490-$K$490)),'PV Adoption'!AE$4*(1/(1-'General Inputs'!$C$10))*$J1863*1000*$I1863,ABS(($F1863-$E1863)*(1+$J155)^(AI$490-$K$490)))</f>
        <v>0</v>
      </c>
      <c r="AJ1863" s="357">
        <f>IF('PV Adoption'!AF$4*(1/(1-'General Inputs'!$C$10))*$J1863*1000*$I1863 &lt;= ABS(($F1863-$E1863)*(1+$J155)^(AJ$490-$K$490)),'PV Adoption'!AF$4*(1/(1-'General Inputs'!$C$10))*$J1863*1000*$I1863,ABS(($F1863-$E1863)*(1+$J155)^(AJ$490-$K$490)))</f>
        <v>0</v>
      </c>
      <c r="AK1863" s="357">
        <v>0</v>
      </c>
      <c r="AL1863" s="357">
        <v>0</v>
      </c>
      <c r="AM1863" s="357">
        <v>0</v>
      </c>
    </row>
    <row r="1864" spans="1:39" x14ac:dyDescent="0.25">
      <c r="A1864" s="353" t="s">
        <v>544</v>
      </c>
      <c r="B1864" s="353" t="s">
        <v>545</v>
      </c>
      <c r="C1864" s="441">
        <f t="shared" ref="C1864:H1864" si="1315">C156</f>
        <v>12504</v>
      </c>
      <c r="D1864" s="441"/>
      <c r="E1864" s="441"/>
      <c r="F1864" s="441"/>
      <c r="G1864" s="441"/>
      <c r="H1864" s="441">
        <f t="shared" si="1315"/>
        <v>0</v>
      </c>
      <c r="I1864" s="470">
        <f>IFERROR(VLOOKUP(B1864,Coincidence!$B$2:$E$242,4,FALSE)*IF($G1864="Winter",'General Inputs'!$C$25,'General Inputs'!$C$24),IF($G1864="Winter",'General Inputs'!$C$25,'General Inputs'!$C$24))</f>
        <v>0.52140604400000001</v>
      </c>
      <c r="J1864" s="466">
        <f>'Nameplate by Substation'!H156</f>
        <v>1.9971371636054369E-3</v>
      </c>
      <c r="K1864" s="357">
        <f>IF('PV Adoption'!G$4*(1/(1-'General Inputs'!$C$10))*$J1864*1000*$I1864 &lt;= ABS(($F1864-$E1864)*(1+$J156)^(K$490-$K$490)),'PV Adoption'!G$4*(1/(1-'General Inputs'!$C$10))*$J1864*1000*$I1864,ABS(($F1864-$E1864)*(1+$J156)^(K$490-$K$490)))</f>
        <v>0</v>
      </c>
      <c r="L1864" s="357">
        <f>IF('PV Adoption'!H$4*(1/(1-'General Inputs'!$C$10))*$J1864*1000*$I1864 &lt;= ABS(($F1864-$E1864)*(1+$J156)^(L$490-$K$490)),'PV Adoption'!H$4*(1/(1-'General Inputs'!$C$10))*$J1864*1000*$I1864,ABS(($F1864-$E1864)*(1+$J156)^(L$490-$K$490)))</f>
        <v>0</v>
      </c>
      <c r="M1864" s="357">
        <f>IF('PV Adoption'!I$4*(1/(1-'General Inputs'!$C$10))*$J1864*1000*$I1864 &lt;= ABS(($F1864-$E1864)*(1+$J156)^(M$490-$K$490)),'PV Adoption'!I$4*(1/(1-'General Inputs'!$C$10))*$J1864*1000*$I1864,ABS(($F1864-$E1864)*(1+$J156)^(M$490-$K$490)))</f>
        <v>0</v>
      </c>
      <c r="N1864" s="357">
        <f>IF('PV Adoption'!J$4*(1/(1-'General Inputs'!$C$10))*$J1864*1000*$I1864 &lt;= ABS(($F1864-$E1864)*(1+$J156)^(N$490-$K$490)),'PV Adoption'!J$4*(1/(1-'General Inputs'!$C$10))*$J1864*1000*$I1864,ABS(($F1864-$E1864)*(1+$J156)^(N$490-$K$490)))</f>
        <v>0</v>
      </c>
      <c r="O1864" s="357">
        <f>IF('PV Adoption'!K$4*(1/(1-'General Inputs'!$C$10))*$J1864*1000*$I1864 &lt;= ABS(($F1864-$E1864)*(1+$J156)^(O$490-$K$490)),'PV Adoption'!K$4*(1/(1-'General Inputs'!$C$10))*$J1864*1000*$I1864,ABS(($F1864-$E1864)*(1+$J156)^(O$490-$K$490)))</f>
        <v>0</v>
      </c>
      <c r="P1864" s="357">
        <f>IF('PV Adoption'!L$4*(1/(1-'General Inputs'!$C$10))*$J1864*1000*$I1864 &lt;= ABS(($F1864-$E1864)*(1+$J156)^(P$490-$K$490)),'PV Adoption'!L$4*(1/(1-'General Inputs'!$C$10))*$J1864*1000*$I1864,ABS(($F1864-$E1864)*(1+$J156)^(P$490-$K$490)))</f>
        <v>0</v>
      </c>
      <c r="Q1864" s="357">
        <f>IF('PV Adoption'!M$4*(1/(1-'General Inputs'!$C$10))*$J1864*1000*$I1864 &lt;= ABS(($F1864-$E1864)*(1+$J156)^(Q$490-$K$490)),'PV Adoption'!M$4*(1/(1-'General Inputs'!$C$10))*$J1864*1000*$I1864,ABS(($F1864-$E1864)*(1+$J156)^(Q$490-$K$490)))</f>
        <v>0</v>
      </c>
      <c r="R1864" s="357">
        <f>IF('PV Adoption'!N$4*(1/(1-'General Inputs'!$C$10))*$J1864*1000*$I1864 &lt;= ABS(($F1864-$E1864)*(1+$J156)^(R$490-$K$490)),'PV Adoption'!N$4*(1/(1-'General Inputs'!$C$10))*$J1864*1000*$I1864,ABS(($F1864-$E1864)*(1+$J156)^(R$490-$K$490)))</f>
        <v>0</v>
      </c>
      <c r="S1864" s="357">
        <f>IF('PV Adoption'!O$4*(1/(1-'General Inputs'!$C$10))*$J1864*1000*$I1864 &lt;= ABS(($F1864-$E1864)*(1+$J156)^(S$490-$K$490)),'PV Adoption'!O$4*(1/(1-'General Inputs'!$C$10))*$J1864*1000*$I1864,ABS(($F1864-$E1864)*(1+$J156)^(S$490-$K$490)))</f>
        <v>0</v>
      </c>
      <c r="T1864" s="357">
        <f>IF('PV Adoption'!P$4*(1/(1-'General Inputs'!$C$10))*$J1864*1000*$I1864 &lt;= ABS(($F1864-$E1864)*(1+$J156)^(T$490-$K$490)),'PV Adoption'!P$4*(1/(1-'General Inputs'!$C$10))*$J1864*1000*$I1864,ABS(($F1864-$E1864)*(1+$J156)^(T$490-$K$490)))</f>
        <v>0</v>
      </c>
      <c r="U1864" s="357">
        <f>IF('PV Adoption'!Q$4*(1/(1-'General Inputs'!$C$10))*$J1864*1000*$I1864 &lt;= ABS(($F1864-$E1864)*(1+$J156)^(U$490-$K$490)),'PV Adoption'!Q$4*(1/(1-'General Inputs'!$C$10))*$J1864*1000*$I1864,ABS(($F1864-$E1864)*(1+$J156)^(U$490-$K$490)))</f>
        <v>0</v>
      </c>
      <c r="V1864" s="357">
        <f>IF('PV Adoption'!R$4*(1/(1-'General Inputs'!$C$10))*$J1864*1000*$I1864 &lt;= ABS(($F1864-$E1864)*(1+$J156)^(V$490-$K$490)),'PV Adoption'!R$4*(1/(1-'General Inputs'!$C$10))*$J1864*1000*$I1864,ABS(($F1864-$E1864)*(1+$J156)^(V$490-$K$490)))</f>
        <v>0</v>
      </c>
      <c r="W1864" s="357">
        <f>IF('PV Adoption'!S$4*(1/(1-'General Inputs'!$C$10))*$J1864*1000*$I1864 &lt;= ABS(($F1864-$E1864)*(1+$J156)^(W$490-$K$490)),'PV Adoption'!S$4*(1/(1-'General Inputs'!$C$10))*$J1864*1000*$I1864,ABS(($F1864-$E1864)*(1+$J156)^(W$490-$K$490)))</f>
        <v>0</v>
      </c>
      <c r="X1864" s="357">
        <f>IF('PV Adoption'!T$4*(1/(1-'General Inputs'!$C$10))*$J1864*1000*$I1864 &lt;= ABS(($F1864-$E1864)*(1+$J156)^(X$490-$K$490)),'PV Adoption'!T$4*(1/(1-'General Inputs'!$C$10))*$J1864*1000*$I1864,ABS(($F1864-$E1864)*(1+$J156)^(X$490-$K$490)))</f>
        <v>0</v>
      </c>
      <c r="Y1864" s="357">
        <f>IF('PV Adoption'!U$4*(1/(1-'General Inputs'!$C$10))*$J1864*1000*$I1864 &lt;= ABS(($F1864-$E1864)*(1+$J156)^(Y$490-$K$490)),'PV Adoption'!U$4*(1/(1-'General Inputs'!$C$10))*$J1864*1000*$I1864,ABS(($F1864-$E1864)*(1+$J156)^(Y$490-$K$490)))</f>
        <v>0</v>
      </c>
      <c r="Z1864" s="357">
        <f>IF('PV Adoption'!V$4*(1/(1-'General Inputs'!$C$10))*$J1864*1000*$I1864 &lt;= ABS(($F1864-$E1864)*(1+$J156)^(Z$490-$K$490)),'PV Adoption'!V$4*(1/(1-'General Inputs'!$C$10))*$J1864*1000*$I1864,ABS(($F1864-$E1864)*(1+$J156)^(Z$490-$K$490)))</f>
        <v>0</v>
      </c>
      <c r="AA1864" s="357">
        <f>IF('PV Adoption'!W$4*(1/(1-'General Inputs'!$C$10))*$J1864*1000*$I1864 &lt;= ABS(($F1864-$E1864)*(1+$J156)^(AA$490-$K$490)),'PV Adoption'!W$4*(1/(1-'General Inputs'!$C$10))*$J1864*1000*$I1864,ABS(($F1864-$E1864)*(1+$J156)^(AA$490-$K$490)))</f>
        <v>0</v>
      </c>
      <c r="AB1864" s="357">
        <f>IF('PV Adoption'!X$4*(1/(1-'General Inputs'!$C$10))*$J1864*1000*$I1864 &lt;= ABS(($F1864-$E1864)*(1+$J156)^(AB$490-$K$490)),'PV Adoption'!X$4*(1/(1-'General Inputs'!$C$10))*$J1864*1000*$I1864,ABS(($F1864-$E1864)*(1+$J156)^(AB$490-$K$490)))</f>
        <v>0</v>
      </c>
      <c r="AC1864" s="357">
        <f>IF('PV Adoption'!Y$4*(1/(1-'General Inputs'!$C$10))*$J1864*1000*$I1864 &lt;= ABS(($F1864-$E1864)*(1+$J156)^(AC$490-$K$490)),'PV Adoption'!Y$4*(1/(1-'General Inputs'!$C$10))*$J1864*1000*$I1864,ABS(($F1864-$E1864)*(1+$J156)^(AC$490-$K$490)))</f>
        <v>0</v>
      </c>
      <c r="AD1864" s="357">
        <f>IF('PV Adoption'!Z$4*(1/(1-'General Inputs'!$C$10))*$J1864*1000*$I1864 &lt;= ABS(($F1864-$E1864)*(1+$J156)^(AD$490-$K$490)),'PV Adoption'!Z$4*(1/(1-'General Inputs'!$C$10))*$J1864*1000*$I1864,ABS(($F1864-$E1864)*(1+$J156)^(AD$490-$K$490)))</f>
        <v>0</v>
      </c>
      <c r="AE1864" s="357">
        <f>IF('PV Adoption'!AA$4*(1/(1-'General Inputs'!$C$10))*$J1864*1000*$I1864 &lt;= ABS(($F1864-$E1864)*(1+$J156)^(AE$490-$K$490)),'PV Adoption'!AA$4*(1/(1-'General Inputs'!$C$10))*$J1864*1000*$I1864,ABS(($F1864-$E1864)*(1+$J156)^(AE$490-$K$490)))</f>
        <v>0</v>
      </c>
      <c r="AF1864" s="357">
        <f>IF('PV Adoption'!AB$4*(1/(1-'General Inputs'!$C$10))*$J1864*1000*$I1864 &lt;= ABS(($F1864-$E1864)*(1+$J156)^(AF$490-$K$490)),'PV Adoption'!AB$4*(1/(1-'General Inputs'!$C$10))*$J1864*1000*$I1864,ABS(($F1864-$E1864)*(1+$J156)^(AF$490-$K$490)))</f>
        <v>0</v>
      </c>
      <c r="AG1864" s="357">
        <f>IF('PV Adoption'!AC$4*(1/(1-'General Inputs'!$C$10))*$J1864*1000*$I1864 &lt;= ABS(($F1864-$E1864)*(1+$J156)^(AG$490-$K$490)),'PV Adoption'!AC$4*(1/(1-'General Inputs'!$C$10))*$J1864*1000*$I1864,ABS(($F1864-$E1864)*(1+$J156)^(AG$490-$K$490)))</f>
        <v>0</v>
      </c>
      <c r="AH1864" s="357">
        <f>IF('PV Adoption'!AD$4*(1/(1-'General Inputs'!$C$10))*$J1864*1000*$I1864 &lt;= ABS(($F1864-$E1864)*(1+$J156)^(AH$490-$K$490)),'PV Adoption'!AD$4*(1/(1-'General Inputs'!$C$10))*$J1864*1000*$I1864,ABS(($F1864-$E1864)*(1+$J156)^(AH$490-$K$490)))</f>
        <v>0</v>
      </c>
      <c r="AI1864" s="357">
        <f>IF('PV Adoption'!AE$4*(1/(1-'General Inputs'!$C$10))*$J1864*1000*$I1864 &lt;= ABS(($F1864-$E1864)*(1+$J156)^(AI$490-$K$490)),'PV Adoption'!AE$4*(1/(1-'General Inputs'!$C$10))*$J1864*1000*$I1864,ABS(($F1864-$E1864)*(1+$J156)^(AI$490-$K$490)))</f>
        <v>0</v>
      </c>
      <c r="AJ1864" s="357">
        <f>IF('PV Adoption'!AF$4*(1/(1-'General Inputs'!$C$10))*$J1864*1000*$I1864 &lt;= ABS(($F1864-$E1864)*(1+$J156)^(AJ$490-$K$490)),'PV Adoption'!AF$4*(1/(1-'General Inputs'!$C$10))*$J1864*1000*$I1864,ABS(($F1864-$E1864)*(1+$J156)^(AJ$490-$K$490)))</f>
        <v>0</v>
      </c>
      <c r="AK1864" s="357">
        <v>0</v>
      </c>
      <c r="AL1864" s="357">
        <v>0</v>
      </c>
      <c r="AM1864" s="357">
        <v>0</v>
      </c>
    </row>
    <row r="1865" spans="1:39" x14ac:dyDescent="0.25">
      <c r="A1865" s="353" t="s">
        <v>367</v>
      </c>
      <c r="B1865" s="353" t="s">
        <v>367</v>
      </c>
      <c r="C1865" s="441">
        <f t="shared" ref="C1865:H1865" si="1316">C157</f>
        <v>5000</v>
      </c>
      <c r="D1865" s="441"/>
      <c r="E1865" s="441"/>
      <c r="F1865" s="441"/>
      <c r="G1865" s="441"/>
      <c r="H1865" s="441">
        <f t="shared" si="1316"/>
        <v>0</v>
      </c>
      <c r="I1865" s="470">
        <f>IFERROR(VLOOKUP(B1865,Coincidence!$B$2:$E$242,4,FALSE)*IF($G1865="Winter",'General Inputs'!$C$25,'General Inputs'!$C$24),IF($G1865="Winter",'General Inputs'!$C$25,'General Inputs'!$C$24))</f>
        <v>0.52140604400000001</v>
      </c>
      <c r="J1865" s="466">
        <f>'Nameplate by Substation'!H157</f>
        <v>2.1270178663561246E-3</v>
      </c>
      <c r="K1865" s="357">
        <f>IF('PV Adoption'!G$4*(1/(1-'General Inputs'!$C$10))*$J1865*1000*$I1865 &lt;= ABS(($F1865-$E1865)*(1+$J157)^(K$490-$K$490)),'PV Adoption'!G$4*(1/(1-'General Inputs'!$C$10))*$J1865*1000*$I1865,ABS(($F1865-$E1865)*(1+$J157)^(K$490-$K$490)))</f>
        <v>0</v>
      </c>
      <c r="L1865" s="357">
        <f>IF('PV Adoption'!H$4*(1/(1-'General Inputs'!$C$10))*$J1865*1000*$I1865 &lt;= ABS(($F1865-$E1865)*(1+$J157)^(L$490-$K$490)),'PV Adoption'!H$4*(1/(1-'General Inputs'!$C$10))*$J1865*1000*$I1865,ABS(($F1865-$E1865)*(1+$J157)^(L$490-$K$490)))</f>
        <v>0</v>
      </c>
      <c r="M1865" s="357">
        <f>IF('PV Adoption'!I$4*(1/(1-'General Inputs'!$C$10))*$J1865*1000*$I1865 &lt;= ABS(($F1865-$E1865)*(1+$J157)^(M$490-$K$490)),'PV Adoption'!I$4*(1/(1-'General Inputs'!$C$10))*$J1865*1000*$I1865,ABS(($F1865-$E1865)*(1+$J157)^(M$490-$K$490)))</f>
        <v>0</v>
      </c>
      <c r="N1865" s="357">
        <f>IF('PV Adoption'!J$4*(1/(1-'General Inputs'!$C$10))*$J1865*1000*$I1865 &lt;= ABS(($F1865-$E1865)*(1+$J157)^(N$490-$K$490)),'PV Adoption'!J$4*(1/(1-'General Inputs'!$C$10))*$J1865*1000*$I1865,ABS(($F1865-$E1865)*(1+$J157)^(N$490-$K$490)))</f>
        <v>0</v>
      </c>
      <c r="O1865" s="357">
        <f>IF('PV Adoption'!K$4*(1/(1-'General Inputs'!$C$10))*$J1865*1000*$I1865 &lt;= ABS(($F1865-$E1865)*(1+$J157)^(O$490-$K$490)),'PV Adoption'!K$4*(1/(1-'General Inputs'!$C$10))*$J1865*1000*$I1865,ABS(($F1865-$E1865)*(1+$J157)^(O$490-$K$490)))</f>
        <v>0</v>
      </c>
      <c r="P1865" s="357">
        <f>IF('PV Adoption'!L$4*(1/(1-'General Inputs'!$C$10))*$J1865*1000*$I1865 &lt;= ABS(($F1865-$E1865)*(1+$J157)^(P$490-$K$490)),'PV Adoption'!L$4*(1/(1-'General Inputs'!$C$10))*$J1865*1000*$I1865,ABS(($F1865-$E1865)*(1+$J157)^(P$490-$K$490)))</f>
        <v>0</v>
      </c>
      <c r="Q1865" s="357">
        <f>IF('PV Adoption'!M$4*(1/(1-'General Inputs'!$C$10))*$J1865*1000*$I1865 &lt;= ABS(($F1865-$E1865)*(1+$J157)^(Q$490-$K$490)),'PV Adoption'!M$4*(1/(1-'General Inputs'!$C$10))*$J1865*1000*$I1865,ABS(($F1865-$E1865)*(1+$J157)^(Q$490-$K$490)))</f>
        <v>0</v>
      </c>
      <c r="R1865" s="357">
        <f>IF('PV Adoption'!N$4*(1/(1-'General Inputs'!$C$10))*$J1865*1000*$I1865 &lt;= ABS(($F1865-$E1865)*(1+$J157)^(R$490-$K$490)),'PV Adoption'!N$4*(1/(1-'General Inputs'!$C$10))*$J1865*1000*$I1865,ABS(($F1865-$E1865)*(1+$J157)^(R$490-$K$490)))</f>
        <v>0</v>
      </c>
      <c r="S1865" s="357">
        <f>IF('PV Adoption'!O$4*(1/(1-'General Inputs'!$C$10))*$J1865*1000*$I1865 &lt;= ABS(($F1865-$E1865)*(1+$J157)^(S$490-$K$490)),'PV Adoption'!O$4*(1/(1-'General Inputs'!$C$10))*$J1865*1000*$I1865,ABS(($F1865-$E1865)*(1+$J157)^(S$490-$K$490)))</f>
        <v>0</v>
      </c>
      <c r="T1865" s="357">
        <f>IF('PV Adoption'!P$4*(1/(1-'General Inputs'!$C$10))*$J1865*1000*$I1865 &lt;= ABS(($F1865-$E1865)*(1+$J157)^(T$490-$K$490)),'PV Adoption'!P$4*(1/(1-'General Inputs'!$C$10))*$J1865*1000*$I1865,ABS(($F1865-$E1865)*(1+$J157)^(T$490-$K$490)))</f>
        <v>0</v>
      </c>
      <c r="U1865" s="357">
        <f>IF('PV Adoption'!Q$4*(1/(1-'General Inputs'!$C$10))*$J1865*1000*$I1865 &lt;= ABS(($F1865-$E1865)*(1+$J157)^(U$490-$K$490)),'PV Adoption'!Q$4*(1/(1-'General Inputs'!$C$10))*$J1865*1000*$I1865,ABS(($F1865-$E1865)*(1+$J157)^(U$490-$K$490)))</f>
        <v>0</v>
      </c>
      <c r="V1865" s="357">
        <f>IF('PV Adoption'!R$4*(1/(1-'General Inputs'!$C$10))*$J1865*1000*$I1865 &lt;= ABS(($F1865-$E1865)*(1+$J157)^(V$490-$K$490)),'PV Adoption'!R$4*(1/(1-'General Inputs'!$C$10))*$J1865*1000*$I1865,ABS(($F1865-$E1865)*(1+$J157)^(V$490-$K$490)))</f>
        <v>0</v>
      </c>
      <c r="W1865" s="357">
        <f>IF('PV Adoption'!S$4*(1/(1-'General Inputs'!$C$10))*$J1865*1000*$I1865 &lt;= ABS(($F1865-$E1865)*(1+$J157)^(W$490-$K$490)),'PV Adoption'!S$4*(1/(1-'General Inputs'!$C$10))*$J1865*1000*$I1865,ABS(($F1865-$E1865)*(1+$J157)^(W$490-$K$490)))</f>
        <v>0</v>
      </c>
      <c r="X1865" s="357">
        <f>IF('PV Adoption'!T$4*(1/(1-'General Inputs'!$C$10))*$J1865*1000*$I1865 &lt;= ABS(($F1865-$E1865)*(1+$J157)^(X$490-$K$490)),'PV Adoption'!T$4*(1/(1-'General Inputs'!$C$10))*$J1865*1000*$I1865,ABS(($F1865-$E1865)*(1+$J157)^(X$490-$K$490)))</f>
        <v>0</v>
      </c>
      <c r="Y1865" s="357">
        <f>IF('PV Adoption'!U$4*(1/(1-'General Inputs'!$C$10))*$J1865*1000*$I1865 &lt;= ABS(($F1865-$E1865)*(1+$J157)^(Y$490-$K$490)),'PV Adoption'!U$4*(1/(1-'General Inputs'!$C$10))*$J1865*1000*$I1865,ABS(($F1865-$E1865)*(1+$J157)^(Y$490-$K$490)))</f>
        <v>0</v>
      </c>
      <c r="Z1865" s="357">
        <f>IF('PV Adoption'!V$4*(1/(1-'General Inputs'!$C$10))*$J1865*1000*$I1865 &lt;= ABS(($F1865-$E1865)*(1+$J157)^(Z$490-$K$490)),'PV Adoption'!V$4*(1/(1-'General Inputs'!$C$10))*$J1865*1000*$I1865,ABS(($F1865-$E1865)*(1+$J157)^(Z$490-$K$490)))</f>
        <v>0</v>
      </c>
      <c r="AA1865" s="357">
        <f>IF('PV Adoption'!W$4*(1/(1-'General Inputs'!$C$10))*$J1865*1000*$I1865 &lt;= ABS(($F1865-$E1865)*(1+$J157)^(AA$490-$K$490)),'PV Adoption'!W$4*(1/(1-'General Inputs'!$C$10))*$J1865*1000*$I1865,ABS(($F1865-$E1865)*(1+$J157)^(AA$490-$K$490)))</f>
        <v>0</v>
      </c>
      <c r="AB1865" s="357">
        <f>IF('PV Adoption'!X$4*(1/(1-'General Inputs'!$C$10))*$J1865*1000*$I1865 &lt;= ABS(($F1865-$E1865)*(1+$J157)^(AB$490-$K$490)),'PV Adoption'!X$4*(1/(1-'General Inputs'!$C$10))*$J1865*1000*$I1865,ABS(($F1865-$E1865)*(1+$J157)^(AB$490-$K$490)))</f>
        <v>0</v>
      </c>
      <c r="AC1865" s="357">
        <f>IF('PV Adoption'!Y$4*(1/(1-'General Inputs'!$C$10))*$J1865*1000*$I1865 &lt;= ABS(($F1865-$E1865)*(1+$J157)^(AC$490-$K$490)),'PV Adoption'!Y$4*(1/(1-'General Inputs'!$C$10))*$J1865*1000*$I1865,ABS(($F1865-$E1865)*(1+$J157)^(AC$490-$K$490)))</f>
        <v>0</v>
      </c>
      <c r="AD1865" s="357">
        <f>IF('PV Adoption'!Z$4*(1/(1-'General Inputs'!$C$10))*$J1865*1000*$I1865 &lt;= ABS(($F1865-$E1865)*(1+$J157)^(AD$490-$K$490)),'PV Adoption'!Z$4*(1/(1-'General Inputs'!$C$10))*$J1865*1000*$I1865,ABS(($F1865-$E1865)*(1+$J157)^(AD$490-$K$490)))</f>
        <v>0</v>
      </c>
      <c r="AE1865" s="357">
        <f>IF('PV Adoption'!AA$4*(1/(1-'General Inputs'!$C$10))*$J1865*1000*$I1865 &lt;= ABS(($F1865-$E1865)*(1+$J157)^(AE$490-$K$490)),'PV Adoption'!AA$4*(1/(1-'General Inputs'!$C$10))*$J1865*1000*$I1865,ABS(($F1865-$E1865)*(1+$J157)^(AE$490-$K$490)))</f>
        <v>0</v>
      </c>
      <c r="AF1865" s="357">
        <f>IF('PV Adoption'!AB$4*(1/(1-'General Inputs'!$C$10))*$J1865*1000*$I1865 &lt;= ABS(($F1865-$E1865)*(1+$J157)^(AF$490-$K$490)),'PV Adoption'!AB$4*(1/(1-'General Inputs'!$C$10))*$J1865*1000*$I1865,ABS(($F1865-$E1865)*(1+$J157)^(AF$490-$K$490)))</f>
        <v>0</v>
      </c>
      <c r="AG1865" s="357">
        <f>IF('PV Adoption'!AC$4*(1/(1-'General Inputs'!$C$10))*$J1865*1000*$I1865 &lt;= ABS(($F1865-$E1865)*(1+$J157)^(AG$490-$K$490)),'PV Adoption'!AC$4*(1/(1-'General Inputs'!$C$10))*$J1865*1000*$I1865,ABS(($F1865-$E1865)*(1+$J157)^(AG$490-$K$490)))</f>
        <v>0</v>
      </c>
      <c r="AH1865" s="357">
        <f>IF('PV Adoption'!AD$4*(1/(1-'General Inputs'!$C$10))*$J1865*1000*$I1865 &lt;= ABS(($F1865-$E1865)*(1+$J157)^(AH$490-$K$490)),'PV Adoption'!AD$4*(1/(1-'General Inputs'!$C$10))*$J1865*1000*$I1865,ABS(($F1865-$E1865)*(1+$J157)^(AH$490-$K$490)))</f>
        <v>0</v>
      </c>
      <c r="AI1865" s="357">
        <f>IF('PV Adoption'!AE$4*(1/(1-'General Inputs'!$C$10))*$J1865*1000*$I1865 &lt;= ABS(($F1865-$E1865)*(1+$J157)^(AI$490-$K$490)),'PV Adoption'!AE$4*(1/(1-'General Inputs'!$C$10))*$J1865*1000*$I1865,ABS(($F1865-$E1865)*(1+$J157)^(AI$490-$K$490)))</f>
        <v>0</v>
      </c>
      <c r="AJ1865" s="357">
        <f>IF('PV Adoption'!AF$4*(1/(1-'General Inputs'!$C$10))*$J1865*1000*$I1865 &lt;= ABS(($F1865-$E1865)*(1+$J157)^(AJ$490-$K$490)),'PV Adoption'!AF$4*(1/(1-'General Inputs'!$C$10))*$J1865*1000*$I1865,ABS(($F1865-$E1865)*(1+$J157)^(AJ$490-$K$490)))</f>
        <v>0</v>
      </c>
      <c r="AK1865" s="357">
        <v>336.7757403819864</v>
      </c>
      <c r="AL1865" s="357">
        <v>341.22412462877168</v>
      </c>
      <c r="AM1865" s="357">
        <v>346.08894759760432</v>
      </c>
    </row>
    <row r="1866" spans="1:39" x14ac:dyDescent="0.25">
      <c r="A1866" s="353" t="s">
        <v>498</v>
      </c>
      <c r="B1866" s="353" t="s">
        <v>498</v>
      </c>
      <c r="C1866" s="441">
        <f t="shared" ref="C1866:H1866" si="1317">C158</f>
        <v>5000</v>
      </c>
      <c r="D1866" s="441"/>
      <c r="E1866" s="441"/>
      <c r="F1866" s="441"/>
      <c r="G1866" s="441"/>
      <c r="H1866" s="441">
        <f t="shared" si="1317"/>
        <v>0</v>
      </c>
      <c r="I1866" s="470">
        <f>IFERROR(VLOOKUP(B1866,Coincidence!$B$2:$E$242,4,FALSE)*IF($G1866="Winter",'General Inputs'!$C$25,'General Inputs'!$C$24),IF($G1866="Winter",'General Inputs'!$C$25,'General Inputs'!$C$24))</f>
        <v>0.52140604400000001</v>
      </c>
      <c r="J1866" s="466">
        <f>'Nameplate by Substation'!H158</f>
        <v>2.0107534940664463E-3</v>
      </c>
      <c r="K1866" s="357">
        <f>IF('PV Adoption'!G$4*(1/(1-'General Inputs'!$C$10))*$J1866*1000*$I1866 &lt;= ABS(($F1866-$E1866)*(1+$J158)^(K$490-$K$490)),'PV Adoption'!G$4*(1/(1-'General Inputs'!$C$10))*$J1866*1000*$I1866,ABS(($F1866-$E1866)*(1+$J158)^(K$490-$K$490)))</f>
        <v>0</v>
      </c>
      <c r="L1866" s="357">
        <f>IF('PV Adoption'!H$4*(1/(1-'General Inputs'!$C$10))*$J1866*1000*$I1866 &lt;= ABS(($F1866-$E1866)*(1+$J158)^(L$490-$K$490)),'PV Adoption'!H$4*(1/(1-'General Inputs'!$C$10))*$J1866*1000*$I1866,ABS(($F1866-$E1866)*(1+$J158)^(L$490-$K$490)))</f>
        <v>0</v>
      </c>
      <c r="M1866" s="357">
        <f>IF('PV Adoption'!I$4*(1/(1-'General Inputs'!$C$10))*$J1866*1000*$I1866 &lt;= ABS(($F1866-$E1866)*(1+$J158)^(M$490-$K$490)),'PV Adoption'!I$4*(1/(1-'General Inputs'!$C$10))*$J1866*1000*$I1866,ABS(($F1866-$E1866)*(1+$J158)^(M$490-$K$490)))</f>
        <v>0</v>
      </c>
      <c r="N1866" s="357">
        <f>IF('PV Adoption'!J$4*(1/(1-'General Inputs'!$C$10))*$J1866*1000*$I1866 &lt;= ABS(($F1866-$E1866)*(1+$J158)^(N$490-$K$490)),'PV Adoption'!J$4*(1/(1-'General Inputs'!$C$10))*$J1866*1000*$I1866,ABS(($F1866-$E1866)*(1+$J158)^(N$490-$K$490)))</f>
        <v>0</v>
      </c>
      <c r="O1866" s="357">
        <f>IF('PV Adoption'!K$4*(1/(1-'General Inputs'!$C$10))*$J1866*1000*$I1866 &lt;= ABS(($F1866-$E1866)*(1+$J158)^(O$490-$K$490)),'PV Adoption'!K$4*(1/(1-'General Inputs'!$C$10))*$J1866*1000*$I1866,ABS(($F1866-$E1866)*(1+$J158)^(O$490-$K$490)))</f>
        <v>0</v>
      </c>
      <c r="P1866" s="357">
        <f>IF('PV Adoption'!L$4*(1/(1-'General Inputs'!$C$10))*$J1866*1000*$I1866 &lt;= ABS(($F1866-$E1866)*(1+$J158)^(P$490-$K$490)),'PV Adoption'!L$4*(1/(1-'General Inputs'!$C$10))*$J1866*1000*$I1866,ABS(($F1866-$E1866)*(1+$J158)^(P$490-$K$490)))</f>
        <v>0</v>
      </c>
      <c r="Q1866" s="357">
        <f>IF('PV Adoption'!M$4*(1/(1-'General Inputs'!$C$10))*$J1866*1000*$I1866 &lt;= ABS(($F1866-$E1866)*(1+$J158)^(Q$490-$K$490)),'PV Adoption'!M$4*(1/(1-'General Inputs'!$C$10))*$J1866*1000*$I1866,ABS(($F1866-$E1866)*(1+$J158)^(Q$490-$K$490)))</f>
        <v>0</v>
      </c>
      <c r="R1866" s="357">
        <f>IF('PV Adoption'!N$4*(1/(1-'General Inputs'!$C$10))*$J1866*1000*$I1866 &lt;= ABS(($F1866-$E1866)*(1+$J158)^(R$490-$K$490)),'PV Adoption'!N$4*(1/(1-'General Inputs'!$C$10))*$J1866*1000*$I1866,ABS(($F1866-$E1866)*(1+$J158)^(R$490-$K$490)))</f>
        <v>0</v>
      </c>
      <c r="S1866" s="357">
        <f>IF('PV Adoption'!O$4*(1/(1-'General Inputs'!$C$10))*$J1866*1000*$I1866 &lt;= ABS(($F1866-$E1866)*(1+$J158)^(S$490-$K$490)),'PV Adoption'!O$4*(1/(1-'General Inputs'!$C$10))*$J1866*1000*$I1866,ABS(($F1866-$E1866)*(1+$J158)^(S$490-$K$490)))</f>
        <v>0</v>
      </c>
      <c r="T1866" s="357">
        <f>IF('PV Adoption'!P$4*(1/(1-'General Inputs'!$C$10))*$J1866*1000*$I1866 &lt;= ABS(($F1866-$E1866)*(1+$J158)^(T$490-$K$490)),'PV Adoption'!P$4*(1/(1-'General Inputs'!$C$10))*$J1866*1000*$I1866,ABS(($F1866-$E1866)*(1+$J158)^(T$490-$K$490)))</f>
        <v>0</v>
      </c>
      <c r="U1866" s="357">
        <f>IF('PV Adoption'!Q$4*(1/(1-'General Inputs'!$C$10))*$J1866*1000*$I1866 &lt;= ABS(($F1866-$E1866)*(1+$J158)^(U$490-$K$490)),'PV Adoption'!Q$4*(1/(1-'General Inputs'!$C$10))*$J1866*1000*$I1866,ABS(($F1866-$E1866)*(1+$J158)^(U$490-$K$490)))</f>
        <v>0</v>
      </c>
      <c r="V1866" s="357">
        <f>IF('PV Adoption'!R$4*(1/(1-'General Inputs'!$C$10))*$J1866*1000*$I1866 &lt;= ABS(($F1866-$E1866)*(1+$J158)^(V$490-$K$490)),'PV Adoption'!R$4*(1/(1-'General Inputs'!$C$10))*$J1866*1000*$I1866,ABS(($F1866-$E1866)*(1+$J158)^(V$490-$K$490)))</f>
        <v>0</v>
      </c>
      <c r="W1866" s="357">
        <f>IF('PV Adoption'!S$4*(1/(1-'General Inputs'!$C$10))*$J1866*1000*$I1866 &lt;= ABS(($F1866-$E1866)*(1+$J158)^(W$490-$K$490)),'PV Adoption'!S$4*(1/(1-'General Inputs'!$C$10))*$J1866*1000*$I1866,ABS(($F1866-$E1866)*(1+$J158)^(W$490-$K$490)))</f>
        <v>0</v>
      </c>
      <c r="X1866" s="357">
        <f>IF('PV Adoption'!T$4*(1/(1-'General Inputs'!$C$10))*$J1866*1000*$I1866 &lt;= ABS(($F1866-$E1866)*(1+$J158)^(X$490-$K$490)),'PV Adoption'!T$4*(1/(1-'General Inputs'!$C$10))*$J1866*1000*$I1866,ABS(($F1866-$E1866)*(1+$J158)^(X$490-$K$490)))</f>
        <v>0</v>
      </c>
      <c r="Y1866" s="357">
        <f>IF('PV Adoption'!U$4*(1/(1-'General Inputs'!$C$10))*$J1866*1000*$I1866 &lt;= ABS(($F1866-$E1866)*(1+$J158)^(Y$490-$K$490)),'PV Adoption'!U$4*(1/(1-'General Inputs'!$C$10))*$J1866*1000*$I1866,ABS(($F1866-$E1866)*(1+$J158)^(Y$490-$K$490)))</f>
        <v>0</v>
      </c>
      <c r="Z1866" s="357">
        <f>IF('PV Adoption'!V$4*(1/(1-'General Inputs'!$C$10))*$J1866*1000*$I1866 &lt;= ABS(($F1866-$E1866)*(1+$J158)^(Z$490-$K$490)),'PV Adoption'!V$4*(1/(1-'General Inputs'!$C$10))*$J1866*1000*$I1866,ABS(($F1866-$E1866)*(1+$J158)^(Z$490-$K$490)))</f>
        <v>0</v>
      </c>
      <c r="AA1866" s="357">
        <f>IF('PV Adoption'!W$4*(1/(1-'General Inputs'!$C$10))*$J1866*1000*$I1866 &lt;= ABS(($F1866-$E1866)*(1+$J158)^(AA$490-$K$490)),'PV Adoption'!W$4*(1/(1-'General Inputs'!$C$10))*$J1866*1000*$I1866,ABS(($F1866-$E1866)*(1+$J158)^(AA$490-$K$490)))</f>
        <v>0</v>
      </c>
      <c r="AB1866" s="357">
        <f>IF('PV Adoption'!X$4*(1/(1-'General Inputs'!$C$10))*$J1866*1000*$I1866 &lt;= ABS(($F1866-$E1866)*(1+$J158)^(AB$490-$K$490)),'PV Adoption'!X$4*(1/(1-'General Inputs'!$C$10))*$J1866*1000*$I1866,ABS(($F1866-$E1866)*(1+$J158)^(AB$490-$K$490)))</f>
        <v>0</v>
      </c>
      <c r="AC1866" s="357">
        <f>IF('PV Adoption'!Y$4*(1/(1-'General Inputs'!$C$10))*$J1866*1000*$I1866 &lt;= ABS(($F1866-$E1866)*(1+$J158)^(AC$490-$K$490)),'PV Adoption'!Y$4*(1/(1-'General Inputs'!$C$10))*$J1866*1000*$I1866,ABS(($F1866-$E1866)*(1+$J158)^(AC$490-$K$490)))</f>
        <v>0</v>
      </c>
      <c r="AD1866" s="357">
        <f>IF('PV Adoption'!Z$4*(1/(1-'General Inputs'!$C$10))*$J1866*1000*$I1866 &lt;= ABS(($F1866-$E1866)*(1+$J158)^(AD$490-$K$490)),'PV Adoption'!Z$4*(1/(1-'General Inputs'!$C$10))*$J1866*1000*$I1866,ABS(($F1866-$E1866)*(1+$J158)^(AD$490-$K$490)))</f>
        <v>0</v>
      </c>
      <c r="AE1866" s="357">
        <f>IF('PV Adoption'!AA$4*(1/(1-'General Inputs'!$C$10))*$J1866*1000*$I1866 &lt;= ABS(($F1866-$E1866)*(1+$J158)^(AE$490-$K$490)),'PV Adoption'!AA$4*(1/(1-'General Inputs'!$C$10))*$J1866*1000*$I1866,ABS(($F1866-$E1866)*(1+$J158)^(AE$490-$K$490)))</f>
        <v>0</v>
      </c>
      <c r="AF1866" s="357">
        <f>IF('PV Adoption'!AB$4*(1/(1-'General Inputs'!$C$10))*$J1866*1000*$I1866 &lt;= ABS(($F1866-$E1866)*(1+$J158)^(AF$490-$K$490)),'PV Adoption'!AB$4*(1/(1-'General Inputs'!$C$10))*$J1866*1000*$I1866,ABS(($F1866-$E1866)*(1+$J158)^(AF$490-$K$490)))</f>
        <v>0</v>
      </c>
      <c r="AG1866" s="357">
        <f>IF('PV Adoption'!AC$4*(1/(1-'General Inputs'!$C$10))*$J1866*1000*$I1866 &lt;= ABS(($F1866-$E1866)*(1+$J158)^(AG$490-$K$490)),'PV Adoption'!AC$4*(1/(1-'General Inputs'!$C$10))*$J1866*1000*$I1866,ABS(($F1866-$E1866)*(1+$J158)^(AG$490-$K$490)))</f>
        <v>0</v>
      </c>
      <c r="AH1866" s="357">
        <f>IF('PV Adoption'!AD$4*(1/(1-'General Inputs'!$C$10))*$J1866*1000*$I1866 &lt;= ABS(($F1866-$E1866)*(1+$J158)^(AH$490-$K$490)),'PV Adoption'!AD$4*(1/(1-'General Inputs'!$C$10))*$J1866*1000*$I1866,ABS(($F1866-$E1866)*(1+$J158)^(AH$490-$K$490)))</f>
        <v>0</v>
      </c>
      <c r="AI1866" s="357">
        <f>IF('PV Adoption'!AE$4*(1/(1-'General Inputs'!$C$10))*$J1866*1000*$I1866 &lt;= ABS(($F1866-$E1866)*(1+$J158)^(AI$490-$K$490)),'PV Adoption'!AE$4*(1/(1-'General Inputs'!$C$10))*$J1866*1000*$I1866,ABS(($F1866-$E1866)*(1+$J158)^(AI$490-$K$490)))</f>
        <v>0</v>
      </c>
      <c r="AJ1866" s="357">
        <f>IF('PV Adoption'!AF$4*(1/(1-'General Inputs'!$C$10))*$J1866*1000*$I1866 &lt;= ABS(($F1866-$E1866)*(1+$J158)^(AJ$490-$K$490)),'PV Adoption'!AF$4*(1/(1-'General Inputs'!$C$10))*$J1866*1000*$I1866,ABS(($F1866-$E1866)*(1+$J158)^(AJ$490-$K$490)))</f>
        <v>0</v>
      </c>
      <c r="AK1866" s="357">
        <v>247.87525494994028</v>
      </c>
      <c r="AL1866" s="357">
        <v>250.07504993727318</v>
      </c>
      <c r="AM1866" s="357">
        <v>252.29436723629183</v>
      </c>
    </row>
    <row r="1867" spans="1:39" x14ac:dyDescent="0.25">
      <c r="A1867" s="353" t="s">
        <v>498</v>
      </c>
      <c r="B1867" s="353" t="s">
        <v>499</v>
      </c>
      <c r="C1867" s="441">
        <f t="shared" ref="C1867:H1867" si="1318">C159</f>
        <v>9375</v>
      </c>
      <c r="D1867" s="441"/>
      <c r="E1867" s="441"/>
      <c r="F1867" s="441"/>
      <c r="G1867" s="441"/>
      <c r="H1867" s="441">
        <f t="shared" si="1318"/>
        <v>0</v>
      </c>
      <c r="I1867" s="470">
        <f>IFERROR(VLOOKUP(B1867,Coincidence!$B$2:$E$242,4,FALSE)*IF($G1867="Winter",'General Inputs'!$C$25,'General Inputs'!$C$24),IF($G1867="Winter",'General Inputs'!$C$25,'General Inputs'!$C$24))</f>
        <v>0.52140604400000001</v>
      </c>
      <c r="J1867" s="466">
        <f>'Nameplate by Substation'!H159</f>
        <v>8.3523606676606235E-4</v>
      </c>
      <c r="K1867" s="357">
        <f>IF('PV Adoption'!G$4*(1/(1-'General Inputs'!$C$10))*$J1867*1000*$I1867 &lt;= ABS(($F1867-$E1867)*(1+$J159)^(K$490-$K$490)),'PV Adoption'!G$4*(1/(1-'General Inputs'!$C$10))*$J1867*1000*$I1867,ABS(($F1867-$E1867)*(1+$J159)^(K$490-$K$490)))</f>
        <v>0</v>
      </c>
      <c r="L1867" s="357">
        <f>IF('PV Adoption'!H$4*(1/(1-'General Inputs'!$C$10))*$J1867*1000*$I1867 &lt;= ABS(($F1867-$E1867)*(1+$J159)^(L$490-$K$490)),'PV Adoption'!H$4*(1/(1-'General Inputs'!$C$10))*$J1867*1000*$I1867,ABS(($F1867-$E1867)*(1+$J159)^(L$490-$K$490)))</f>
        <v>0</v>
      </c>
      <c r="M1867" s="357">
        <f>IF('PV Adoption'!I$4*(1/(1-'General Inputs'!$C$10))*$J1867*1000*$I1867 &lt;= ABS(($F1867-$E1867)*(1+$J159)^(M$490-$K$490)),'PV Adoption'!I$4*(1/(1-'General Inputs'!$C$10))*$J1867*1000*$I1867,ABS(($F1867-$E1867)*(1+$J159)^(M$490-$K$490)))</f>
        <v>0</v>
      </c>
      <c r="N1867" s="357">
        <f>IF('PV Adoption'!J$4*(1/(1-'General Inputs'!$C$10))*$J1867*1000*$I1867 &lt;= ABS(($F1867-$E1867)*(1+$J159)^(N$490-$K$490)),'PV Adoption'!J$4*(1/(1-'General Inputs'!$C$10))*$J1867*1000*$I1867,ABS(($F1867-$E1867)*(1+$J159)^(N$490-$K$490)))</f>
        <v>0</v>
      </c>
      <c r="O1867" s="357">
        <f>IF('PV Adoption'!K$4*(1/(1-'General Inputs'!$C$10))*$J1867*1000*$I1867 &lt;= ABS(($F1867-$E1867)*(1+$J159)^(O$490-$K$490)),'PV Adoption'!K$4*(1/(1-'General Inputs'!$C$10))*$J1867*1000*$I1867,ABS(($F1867-$E1867)*(1+$J159)^(O$490-$K$490)))</f>
        <v>0</v>
      </c>
      <c r="P1867" s="357">
        <f>IF('PV Adoption'!L$4*(1/(1-'General Inputs'!$C$10))*$J1867*1000*$I1867 &lt;= ABS(($F1867-$E1867)*(1+$J159)^(P$490-$K$490)),'PV Adoption'!L$4*(1/(1-'General Inputs'!$C$10))*$J1867*1000*$I1867,ABS(($F1867-$E1867)*(1+$J159)^(P$490-$K$490)))</f>
        <v>0</v>
      </c>
      <c r="Q1867" s="357">
        <f>IF('PV Adoption'!M$4*(1/(1-'General Inputs'!$C$10))*$J1867*1000*$I1867 &lt;= ABS(($F1867-$E1867)*(1+$J159)^(Q$490-$K$490)),'PV Adoption'!M$4*(1/(1-'General Inputs'!$C$10))*$J1867*1000*$I1867,ABS(($F1867-$E1867)*(1+$J159)^(Q$490-$K$490)))</f>
        <v>0</v>
      </c>
      <c r="R1867" s="357">
        <f>IF('PV Adoption'!N$4*(1/(1-'General Inputs'!$C$10))*$J1867*1000*$I1867 &lt;= ABS(($F1867-$E1867)*(1+$J159)^(R$490-$K$490)),'PV Adoption'!N$4*(1/(1-'General Inputs'!$C$10))*$J1867*1000*$I1867,ABS(($F1867-$E1867)*(1+$J159)^(R$490-$K$490)))</f>
        <v>0</v>
      </c>
      <c r="S1867" s="357">
        <f>IF('PV Adoption'!O$4*(1/(1-'General Inputs'!$C$10))*$J1867*1000*$I1867 &lt;= ABS(($F1867-$E1867)*(1+$J159)^(S$490-$K$490)),'PV Adoption'!O$4*(1/(1-'General Inputs'!$C$10))*$J1867*1000*$I1867,ABS(($F1867-$E1867)*(1+$J159)^(S$490-$K$490)))</f>
        <v>0</v>
      </c>
      <c r="T1867" s="357">
        <f>IF('PV Adoption'!P$4*(1/(1-'General Inputs'!$C$10))*$J1867*1000*$I1867 &lt;= ABS(($F1867-$E1867)*(1+$J159)^(T$490-$K$490)),'PV Adoption'!P$4*(1/(1-'General Inputs'!$C$10))*$J1867*1000*$I1867,ABS(($F1867-$E1867)*(1+$J159)^(T$490-$K$490)))</f>
        <v>0</v>
      </c>
      <c r="U1867" s="357">
        <f>IF('PV Adoption'!Q$4*(1/(1-'General Inputs'!$C$10))*$J1867*1000*$I1867 &lt;= ABS(($F1867-$E1867)*(1+$J159)^(U$490-$K$490)),'PV Adoption'!Q$4*(1/(1-'General Inputs'!$C$10))*$J1867*1000*$I1867,ABS(($F1867-$E1867)*(1+$J159)^(U$490-$K$490)))</f>
        <v>0</v>
      </c>
      <c r="V1867" s="357">
        <f>IF('PV Adoption'!R$4*(1/(1-'General Inputs'!$C$10))*$J1867*1000*$I1867 &lt;= ABS(($F1867-$E1867)*(1+$J159)^(V$490-$K$490)),'PV Adoption'!R$4*(1/(1-'General Inputs'!$C$10))*$J1867*1000*$I1867,ABS(($F1867-$E1867)*(1+$J159)^(V$490-$K$490)))</f>
        <v>0</v>
      </c>
      <c r="W1867" s="357">
        <f>IF('PV Adoption'!S$4*(1/(1-'General Inputs'!$C$10))*$J1867*1000*$I1867 &lt;= ABS(($F1867-$E1867)*(1+$J159)^(W$490-$K$490)),'PV Adoption'!S$4*(1/(1-'General Inputs'!$C$10))*$J1867*1000*$I1867,ABS(($F1867-$E1867)*(1+$J159)^(W$490-$K$490)))</f>
        <v>0</v>
      </c>
      <c r="X1867" s="357">
        <f>IF('PV Adoption'!T$4*(1/(1-'General Inputs'!$C$10))*$J1867*1000*$I1867 &lt;= ABS(($F1867-$E1867)*(1+$J159)^(X$490-$K$490)),'PV Adoption'!T$4*(1/(1-'General Inputs'!$C$10))*$J1867*1000*$I1867,ABS(($F1867-$E1867)*(1+$J159)^(X$490-$K$490)))</f>
        <v>0</v>
      </c>
      <c r="Y1867" s="357">
        <f>IF('PV Adoption'!U$4*(1/(1-'General Inputs'!$C$10))*$J1867*1000*$I1867 &lt;= ABS(($F1867-$E1867)*(1+$J159)^(Y$490-$K$490)),'PV Adoption'!U$4*(1/(1-'General Inputs'!$C$10))*$J1867*1000*$I1867,ABS(($F1867-$E1867)*(1+$J159)^(Y$490-$K$490)))</f>
        <v>0</v>
      </c>
      <c r="Z1867" s="357">
        <f>IF('PV Adoption'!V$4*(1/(1-'General Inputs'!$C$10))*$J1867*1000*$I1867 &lt;= ABS(($F1867-$E1867)*(1+$J159)^(Z$490-$K$490)),'PV Adoption'!V$4*(1/(1-'General Inputs'!$C$10))*$J1867*1000*$I1867,ABS(($F1867-$E1867)*(1+$J159)^(Z$490-$K$490)))</f>
        <v>0</v>
      </c>
      <c r="AA1867" s="357">
        <f>IF('PV Adoption'!W$4*(1/(1-'General Inputs'!$C$10))*$J1867*1000*$I1867 &lt;= ABS(($F1867-$E1867)*(1+$J159)^(AA$490-$K$490)),'PV Adoption'!W$4*(1/(1-'General Inputs'!$C$10))*$J1867*1000*$I1867,ABS(($F1867-$E1867)*(1+$J159)^(AA$490-$K$490)))</f>
        <v>0</v>
      </c>
      <c r="AB1867" s="357">
        <f>IF('PV Adoption'!X$4*(1/(1-'General Inputs'!$C$10))*$J1867*1000*$I1867 &lt;= ABS(($F1867-$E1867)*(1+$J159)^(AB$490-$K$490)),'PV Adoption'!X$4*(1/(1-'General Inputs'!$C$10))*$J1867*1000*$I1867,ABS(($F1867-$E1867)*(1+$J159)^(AB$490-$K$490)))</f>
        <v>0</v>
      </c>
      <c r="AC1867" s="357">
        <f>IF('PV Adoption'!Y$4*(1/(1-'General Inputs'!$C$10))*$J1867*1000*$I1867 &lt;= ABS(($F1867-$E1867)*(1+$J159)^(AC$490-$K$490)),'PV Adoption'!Y$4*(1/(1-'General Inputs'!$C$10))*$J1867*1000*$I1867,ABS(($F1867-$E1867)*(1+$J159)^(AC$490-$K$490)))</f>
        <v>0</v>
      </c>
      <c r="AD1867" s="357">
        <f>IF('PV Adoption'!Z$4*(1/(1-'General Inputs'!$C$10))*$J1867*1000*$I1867 &lt;= ABS(($F1867-$E1867)*(1+$J159)^(AD$490-$K$490)),'PV Adoption'!Z$4*(1/(1-'General Inputs'!$C$10))*$J1867*1000*$I1867,ABS(($F1867-$E1867)*(1+$J159)^(AD$490-$K$490)))</f>
        <v>0</v>
      </c>
      <c r="AE1867" s="357">
        <f>IF('PV Adoption'!AA$4*(1/(1-'General Inputs'!$C$10))*$J1867*1000*$I1867 &lt;= ABS(($F1867-$E1867)*(1+$J159)^(AE$490-$K$490)),'PV Adoption'!AA$4*(1/(1-'General Inputs'!$C$10))*$J1867*1000*$I1867,ABS(($F1867-$E1867)*(1+$J159)^(AE$490-$K$490)))</f>
        <v>0</v>
      </c>
      <c r="AF1867" s="357">
        <f>IF('PV Adoption'!AB$4*(1/(1-'General Inputs'!$C$10))*$J1867*1000*$I1867 &lt;= ABS(($F1867-$E1867)*(1+$J159)^(AF$490-$K$490)),'PV Adoption'!AB$4*(1/(1-'General Inputs'!$C$10))*$J1867*1000*$I1867,ABS(($F1867-$E1867)*(1+$J159)^(AF$490-$K$490)))</f>
        <v>0</v>
      </c>
      <c r="AG1867" s="357">
        <f>IF('PV Adoption'!AC$4*(1/(1-'General Inputs'!$C$10))*$J1867*1000*$I1867 &lt;= ABS(($F1867-$E1867)*(1+$J159)^(AG$490-$K$490)),'PV Adoption'!AC$4*(1/(1-'General Inputs'!$C$10))*$J1867*1000*$I1867,ABS(($F1867-$E1867)*(1+$J159)^(AG$490-$K$490)))</f>
        <v>0</v>
      </c>
      <c r="AH1867" s="357">
        <f>IF('PV Adoption'!AD$4*(1/(1-'General Inputs'!$C$10))*$J1867*1000*$I1867 &lt;= ABS(($F1867-$E1867)*(1+$J159)^(AH$490-$K$490)),'PV Adoption'!AD$4*(1/(1-'General Inputs'!$C$10))*$J1867*1000*$I1867,ABS(($F1867-$E1867)*(1+$J159)^(AH$490-$K$490)))</f>
        <v>0</v>
      </c>
      <c r="AI1867" s="357">
        <f>IF('PV Adoption'!AE$4*(1/(1-'General Inputs'!$C$10))*$J1867*1000*$I1867 &lt;= ABS(($F1867-$E1867)*(1+$J159)^(AI$490-$K$490)),'PV Adoption'!AE$4*(1/(1-'General Inputs'!$C$10))*$J1867*1000*$I1867,ABS(($F1867-$E1867)*(1+$J159)^(AI$490-$K$490)))</f>
        <v>0</v>
      </c>
      <c r="AJ1867" s="357">
        <f>IF('PV Adoption'!AF$4*(1/(1-'General Inputs'!$C$10))*$J1867*1000*$I1867 &lt;= ABS(($F1867-$E1867)*(1+$J159)^(AJ$490-$K$490)),'PV Adoption'!AF$4*(1/(1-'General Inputs'!$C$10))*$J1867*1000*$I1867,ABS(($F1867-$E1867)*(1+$J159)^(AJ$490-$K$490)))</f>
        <v>0</v>
      </c>
      <c r="AK1867" s="357">
        <v>25.789555897734694</v>
      </c>
      <c r="AL1867" s="357">
        <v>25.781495998712867</v>
      </c>
      <c r="AM1867" s="357">
        <v>25.773438618616627</v>
      </c>
    </row>
    <row r="1868" spans="1:39" x14ac:dyDescent="0.25">
      <c r="A1868" s="353" t="s">
        <v>363</v>
      </c>
      <c r="B1868" s="353" t="s">
        <v>363</v>
      </c>
      <c r="C1868" s="441">
        <f t="shared" ref="C1868:H1868" si="1319">C160</f>
        <v>5000</v>
      </c>
      <c r="D1868" s="441"/>
      <c r="E1868" s="441"/>
      <c r="F1868" s="441"/>
      <c r="G1868" s="441"/>
      <c r="H1868" s="441">
        <f t="shared" si="1319"/>
        <v>0</v>
      </c>
      <c r="I1868" s="470">
        <f>IFERROR(VLOOKUP(B1868,Coincidence!$B$2:$E$242,4,FALSE)*IF($G1868="Winter",'General Inputs'!$C$25,'General Inputs'!$C$24),IF($G1868="Winter",'General Inputs'!$C$25,'General Inputs'!$C$24))</f>
        <v>0.52140604400000001</v>
      </c>
      <c r="J1868" s="466">
        <f>'Nameplate by Substation'!H160</f>
        <v>1.6996555656706401E-3</v>
      </c>
      <c r="K1868" s="357">
        <f>IF('PV Adoption'!G$4*(1/(1-'General Inputs'!$C$10))*$J1868*1000*$I1868 &lt;= ABS(($F1868-$E1868)*(1+$J160)^(K$490-$K$490)),'PV Adoption'!G$4*(1/(1-'General Inputs'!$C$10))*$J1868*1000*$I1868,ABS(($F1868-$E1868)*(1+$J160)^(K$490-$K$490)))</f>
        <v>0</v>
      </c>
      <c r="L1868" s="357">
        <f>IF('PV Adoption'!H$4*(1/(1-'General Inputs'!$C$10))*$J1868*1000*$I1868 &lt;= ABS(($F1868-$E1868)*(1+$J160)^(L$490-$K$490)),'PV Adoption'!H$4*(1/(1-'General Inputs'!$C$10))*$J1868*1000*$I1868,ABS(($F1868-$E1868)*(1+$J160)^(L$490-$K$490)))</f>
        <v>0</v>
      </c>
      <c r="M1868" s="357">
        <f>IF('PV Adoption'!I$4*(1/(1-'General Inputs'!$C$10))*$J1868*1000*$I1868 &lt;= ABS(($F1868-$E1868)*(1+$J160)^(M$490-$K$490)),'PV Adoption'!I$4*(1/(1-'General Inputs'!$C$10))*$J1868*1000*$I1868,ABS(($F1868-$E1868)*(1+$J160)^(M$490-$K$490)))</f>
        <v>0</v>
      </c>
      <c r="N1868" s="357">
        <f>IF('PV Adoption'!J$4*(1/(1-'General Inputs'!$C$10))*$J1868*1000*$I1868 &lt;= ABS(($F1868-$E1868)*(1+$J160)^(N$490-$K$490)),'PV Adoption'!J$4*(1/(1-'General Inputs'!$C$10))*$J1868*1000*$I1868,ABS(($F1868-$E1868)*(1+$J160)^(N$490-$K$490)))</f>
        <v>0</v>
      </c>
      <c r="O1868" s="357">
        <f>IF('PV Adoption'!K$4*(1/(1-'General Inputs'!$C$10))*$J1868*1000*$I1868 &lt;= ABS(($F1868-$E1868)*(1+$J160)^(O$490-$K$490)),'PV Adoption'!K$4*(1/(1-'General Inputs'!$C$10))*$J1868*1000*$I1868,ABS(($F1868-$E1868)*(1+$J160)^(O$490-$K$490)))</f>
        <v>0</v>
      </c>
      <c r="P1868" s="357">
        <f>IF('PV Adoption'!L$4*(1/(1-'General Inputs'!$C$10))*$J1868*1000*$I1868 &lt;= ABS(($F1868-$E1868)*(1+$J160)^(P$490-$K$490)),'PV Adoption'!L$4*(1/(1-'General Inputs'!$C$10))*$J1868*1000*$I1868,ABS(($F1868-$E1868)*(1+$J160)^(P$490-$K$490)))</f>
        <v>0</v>
      </c>
      <c r="Q1868" s="357">
        <f>IF('PV Adoption'!M$4*(1/(1-'General Inputs'!$C$10))*$J1868*1000*$I1868 &lt;= ABS(($F1868-$E1868)*(1+$J160)^(Q$490-$K$490)),'PV Adoption'!M$4*(1/(1-'General Inputs'!$C$10))*$J1868*1000*$I1868,ABS(($F1868-$E1868)*(1+$J160)^(Q$490-$K$490)))</f>
        <v>0</v>
      </c>
      <c r="R1868" s="357">
        <f>IF('PV Adoption'!N$4*(1/(1-'General Inputs'!$C$10))*$J1868*1000*$I1868 &lt;= ABS(($F1868-$E1868)*(1+$J160)^(R$490-$K$490)),'PV Adoption'!N$4*(1/(1-'General Inputs'!$C$10))*$J1868*1000*$I1868,ABS(($F1868-$E1868)*(1+$J160)^(R$490-$K$490)))</f>
        <v>0</v>
      </c>
      <c r="S1868" s="357">
        <f>IF('PV Adoption'!O$4*(1/(1-'General Inputs'!$C$10))*$J1868*1000*$I1868 &lt;= ABS(($F1868-$E1868)*(1+$J160)^(S$490-$K$490)),'PV Adoption'!O$4*(1/(1-'General Inputs'!$C$10))*$J1868*1000*$I1868,ABS(($F1868-$E1868)*(1+$J160)^(S$490-$K$490)))</f>
        <v>0</v>
      </c>
      <c r="T1868" s="357">
        <f>IF('PV Adoption'!P$4*(1/(1-'General Inputs'!$C$10))*$J1868*1000*$I1868 &lt;= ABS(($F1868-$E1868)*(1+$J160)^(T$490-$K$490)),'PV Adoption'!P$4*(1/(1-'General Inputs'!$C$10))*$J1868*1000*$I1868,ABS(($F1868-$E1868)*(1+$J160)^(T$490-$K$490)))</f>
        <v>0</v>
      </c>
      <c r="U1868" s="357">
        <f>IF('PV Adoption'!Q$4*(1/(1-'General Inputs'!$C$10))*$J1868*1000*$I1868 &lt;= ABS(($F1868-$E1868)*(1+$J160)^(U$490-$K$490)),'PV Adoption'!Q$4*(1/(1-'General Inputs'!$C$10))*$J1868*1000*$I1868,ABS(($F1868-$E1868)*(1+$J160)^(U$490-$K$490)))</f>
        <v>0</v>
      </c>
      <c r="V1868" s="357">
        <f>IF('PV Adoption'!R$4*(1/(1-'General Inputs'!$C$10))*$J1868*1000*$I1868 &lt;= ABS(($F1868-$E1868)*(1+$J160)^(V$490-$K$490)),'PV Adoption'!R$4*(1/(1-'General Inputs'!$C$10))*$J1868*1000*$I1868,ABS(($F1868-$E1868)*(1+$J160)^(V$490-$K$490)))</f>
        <v>0</v>
      </c>
      <c r="W1868" s="357">
        <f>IF('PV Adoption'!S$4*(1/(1-'General Inputs'!$C$10))*$J1868*1000*$I1868 &lt;= ABS(($F1868-$E1868)*(1+$J160)^(W$490-$K$490)),'PV Adoption'!S$4*(1/(1-'General Inputs'!$C$10))*$J1868*1000*$I1868,ABS(($F1868-$E1868)*(1+$J160)^(W$490-$K$490)))</f>
        <v>0</v>
      </c>
      <c r="X1868" s="357">
        <f>IF('PV Adoption'!T$4*(1/(1-'General Inputs'!$C$10))*$J1868*1000*$I1868 &lt;= ABS(($F1868-$E1868)*(1+$J160)^(X$490-$K$490)),'PV Adoption'!T$4*(1/(1-'General Inputs'!$C$10))*$J1868*1000*$I1868,ABS(($F1868-$E1868)*(1+$J160)^(X$490-$K$490)))</f>
        <v>0</v>
      </c>
      <c r="Y1868" s="357">
        <f>IF('PV Adoption'!U$4*(1/(1-'General Inputs'!$C$10))*$J1868*1000*$I1868 &lt;= ABS(($F1868-$E1868)*(1+$J160)^(Y$490-$K$490)),'PV Adoption'!U$4*(1/(1-'General Inputs'!$C$10))*$J1868*1000*$I1868,ABS(($F1868-$E1868)*(1+$J160)^(Y$490-$K$490)))</f>
        <v>0</v>
      </c>
      <c r="Z1868" s="357">
        <f>IF('PV Adoption'!V$4*(1/(1-'General Inputs'!$C$10))*$J1868*1000*$I1868 &lt;= ABS(($F1868-$E1868)*(1+$J160)^(Z$490-$K$490)),'PV Adoption'!V$4*(1/(1-'General Inputs'!$C$10))*$J1868*1000*$I1868,ABS(($F1868-$E1868)*(1+$J160)^(Z$490-$K$490)))</f>
        <v>0</v>
      </c>
      <c r="AA1868" s="357">
        <f>IF('PV Adoption'!W$4*(1/(1-'General Inputs'!$C$10))*$J1868*1000*$I1868 &lt;= ABS(($F1868-$E1868)*(1+$J160)^(AA$490-$K$490)),'PV Adoption'!W$4*(1/(1-'General Inputs'!$C$10))*$J1868*1000*$I1868,ABS(($F1868-$E1868)*(1+$J160)^(AA$490-$K$490)))</f>
        <v>0</v>
      </c>
      <c r="AB1868" s="357">
        <f>IF('PV Adoption'!X$4*(1/(1-'General Inputs'!$C$10))*$J1868*1000*$I1868 &lt;= ABS(($F1868-$E1868)*(1+$J160)^(AB$490-$K$490)),'PV Adoption'!X$4*(1/(1-'General Inputs'!$C$10))*$J1868*1000*$I1868,ABS(($F1868-$E1868)*(1+$J160)^(AB$490-$K$490)))</f>
        <v>0</v>
      </c>
      <c r="AC1868" s="357">
        <f>IF('PV Adoption'!Y$4*(1/(1-'General Inputs'!$C$10))*$J1868*1000*$I1868 &lt;= ABS(($F1868-$E1868)*(1+$J160)^(AC$490-$K$490)),'PV Adoption'!Y$4*(1/(1-'General Inputs'!$C$10))*$J1868*1000*$I1868,ABS(($F1868-$E1868)*(1+$J160)^(AC$490-$K$490)))</f>
        <v>0</v>
      </c>
      <c r="AD1868" s="357">
        <f>IF('PV Adoption'!Z$4*(1/(1-'General Inputs'!$C$10))*$J1868*1000*$I1868 &lt;= ABS(($F1868-$E1868)*(1+$J160)^(AD$490-$K$490)),'PV Adoption'!Z$4*(1/(1-'General Inputs'!$C$10))*$J1868*1000*$I1868,ABS(($F1868-$E1868)*(1+$J160)^(AD$490-$K$490)))</f>
        <v>0</v>
      </c>
      <c r="AE1868" s="357">
        <f>IF('PV Adoption'!AA$4*(1/(1-'General Inputs'!$C$10))*$J1868*1000*$I1868 &lt;= ABS(($F1868-$E1868)*(1+$J160)^(AE$490-$K$490)),'PV Adoption'!AA$4*(1/(1-'General Inputs'!$C$10))*$J1868*1000*$I1868,ABS(($F1868-$E1868)*(1+$J160)^(AE$490-$K$490)))</f>
        <v>0</v>
      </c>
      <c r="AF1868" s="357">
        <f>IF('PV Adoption'!AB$4*(1/(1-'General Inputs'!$C$10))*$J1868*1000*$I1868 &lt;= ABS(($F1868-$E1868)*(1+$J160)^(AF$490-$K$490)),'PV Adoption'!AB$4*(1/(1-'General Inputs'!$C$10))*$J1868*1000*$I1868,ABS(($F1868-$E1868)*(1+$J160)^(AF$490-$K$490)))</f>
        <v>0</v>
      </c>
      <c r="AG1868" s="357">
        <f>IF('PV Adoption'!AC$4*(1/(1-'General Inputs'!$C$10))*$J1868*1000*$I1868 &lt;= ABS(($F1868-$E1868)*(1+$J160)^(AG$490-$K$490)),'PV Adoption'!AC$4*(1/(1-'General Inputs'!$C$10))*$J1868*1000*$I1868,ABS(($F1868-$E1868)*(1+$J160)^(AG$490-$K$490)))</f>
        <v>0</v>
      </c>
      <c r="AH1868" s="357">
        <f>IF('PV Adoption'!AD$4*(1/(1-'General Inputs'!$C$10))*$J1868*1000*$I1868 &lt;= ABS(($F1868-$E1868)*(1+$J160)^(AH$490-$K$490)),'PV Adoption'!AD$4*(1/(1-'General Inputs'!$C$10))*$J1868*1000*$I1868,ABS(($F1868-$E1868)*(1+$J160)^(AH$490-$K$490)))</f>
        <v>0</v>
      </c>
      <c r="AI1868" s="357">
        <f>IF('PV Adoption'!AE$4*(1/(1-'General Inputs'!$C$10))*$J1868*1000*$I1868 &lt;= ABS(($F1868-$E1868)*(1+$J160)^(AI$490-$K$490)),'PV Adoption'!AE$4*(1/(1-'General Inputs'!$C$10))*$J1868*1000*$I1868,ABS(($F1868-$E1868)*(1+$J160)^(AI$490-$K$490)))</f>
        <v>0</v>
      </c>
      <c r="AJ1868" s="357">
        <f>IF('PV Adoption'!AF$4*(1/(1-'General Inputs'!$C$10))*$J1868*1000*$I1868 &lt;= ABS(($F1868-$E1868)*(1+$J160)^(AJ$490-$K$490)),'PV Adoption'!AF$4*(1/(1-'General Inputs'!$C$10))*$J1868*1000*$I1868,ABS(($F1868-$E1868)*(1+$J160)^(AJ$490-$K$490)))</f>
        <v>0</v>
      </c>
      <c r="AK1868" s="357">
        <v>0</v>
      </c>
      <c r="AL1868" s="357">
        <v>0</v>
      </c>
      <c r="AM1868" s="357">
        <v>0</v>
      </c>
    </row>
    <row r="1869" spans="1:39" x14ac:dyDescent="0.25">
      <c r="A1869" s="353" t="s">
        <v>258</v>
      </c>
      <c r="B1869" s="353" t="s">
        <v>359</v>
      </c>
      <c r="C1869" s="441">
        <f t="shared" ref="C1869:H1869" si="1320">C161</f>
        <v>7500</v>
      </c>
      <c r="D1869" s="441"/>
      <c r="E1869" s="441"/>
      <c r="F1869" s="441"/>
      <c r="G1869" s="441"/>
      <c r="H1869" s="441">
        <f t="shared" si="1320"/>
        <v>0</v>
      </c>
      <c r="I1869" s="470">
        <f>IFERROR(VLOOKUP(B1869,Coincidence!$B$2:$E$242,4,FALSE)*IF($G1869="Winter",'General Inputs'!$C$25,'General Inputs'!$C$24),IF($G1869="Winter",'General Inputs'!$C$25,'General Inputs'!$C$24))</f>
        <v>0.52140604400000001</v>
      </c>
      <c r="J1869" s="466">
        <f>'Nameplate by Substation'!H161</f>
        <v>2.9276587356149952E-3</v>
      </c>
      <c r="K1869" s="357">
        <f>IF('PV Adoption'!G$4*(1/(1-'General Inputs'!$C$10))*$J1869*1000*$I1869 &lt;= ABS(($F1869-$E1869)*(1+$J161)^(K$490-$K$490)),'PV Adoption'!G$4*(1/(1-'General Inputs'!$C$10))*$J1869*1000*$I1869,ABS(($F1869-$E1869)*(1+$J161)^(K$490-$K$490)))</f>
        <v>0</v>
      </c>
      <c r="L1869" s="357">
        <f>IF('PV Adoption'!H$4*(1/(1-'General Inputs'!$C$10))*$J1869*1000*$I1869 &lt;= ABS(($F1869-$E1869)*(1+$J161)^(L$490-$K$490)),'PV Adoption'!H$4*(1/(1-'General Inputs'!$C$10))*$J1869*1000*$I1869,ABS(($F1869-$E1869)*(1+$J161)^(L$490-$K$490)))</f>
        <v>0</v>
      </c>
      <c r="M1869" s="357">
        <f>IF('PV Adoption'!I$4*(1/(1-'General Inputs'!$C$10))*$J1869*1000*$I1869 &lt;= ABS(($F1869-$E1869)*(1+$J161)^(M$490-$K$490)),'PV Adoption'!I$4*(1/(1-'General Inputs'!$C$10))*$J1869*1000*$I1869,ABS(($F1869-$E1869)*(1+$J161)^(M$490-$K$490)))</f>
        <v>0</v>
      </c>
      <c r="N1869" s="357">
        <f>IF('PV Adoption'!J$4*(1/(1-'General Inputs'!$C$10))*$J1869*1000*$I1869 &lt;= ABS(($F1869-$E1869)*(1+$J161)^(N$490-$K$490)),'PV Adoption'!J$4*(1/(1-'General Inputs'!$C$10))*$J1869*1000*$I1869,ABS(($F1869-$E1869)*(1+$J161)^(N$490-$K$490)))</f>
        <v>0</v>
      </c>
      <c r="O1869" s="357">
        <f>IF('PV Adoption'!K$4*(1/(1-'General Inputs'!$C$10))*$J1869*1000*$I1869 &lt;= ABS(($F1869-$E1869)*(1+$J161)^(O$490-$K$490)),'PV Adoption'!K$4*(1/(1-'General Inputs'!$C$10))*$J1869*1000*$I1869,ABS(($F1869-$E1869)*(1+$J161)^(O$490-$K$490)))</f>
        <v>0</v>
      </c>
      <c r="P1869" s="357">
        <f>IF('PV Adoption'!L$4*(1/(1-'General Inputs'!$C$10))*$J1869*1000*$I1869 &lt;= ABS(($F1869-$E1869)*(1+$J161)^(P$490-$K$490)),'PV Adoption'!L$4*(1/(1-'General Inputs'!$C$10))*$J1869*1000*$I1869,ABS(($F1869-$E1869)*(1+$J161)^(P$490-$K$490)))</f>
        <v>0</v>
      </c>
      <c r="Q1869" s="357">
        <f>IF('PV Adoption'!M$4*(1/(1-'General Inputs'!$C$10))*$J1869*1000*$I1869 &lt;= ABS(($F1869-$E1869)*(1+$J161)^(Q$490-$K$490)),'PV Adoption'!M$4*(1/(1-'General Inputs'!$C$10))*$J1869*1000*$I1869,ABS(($F1869-$E1869)*(1+$J161)^(Q$490-$K$490)))</f>
        <v>0</v>
      </c>
      <c r="R1869" s="357">
        <f>IF('PV Adoption'!N$4*(1/(1-'General Inputs'!$C$10))*$J1869*1000*$I1869 &lt;= ABS(($F1869-$E1869)*(1+$J161)^(R$490-$K$490)),'PV Adoption'!N$4*(1/(1-'General Inputs'!$C$10))*$J1869*1000*$I1869,ABS(($F1869-$E1869)*(1+$J161)^(R$490-$K$490)))</f>
        <v>0</v>
      </c>
      <c r="S1869" s="357">
        <f>IF('PV Adoption'!O$4*(1/(1-'General Inputs'!$C$10))*$J1869*1000*$I1869 &lt;= ABS(($F1869-$E1869)*(1+$J161)^(S$490-$K$490)),'PV Adoption'!O$4*(1/(1-'General Inputs'!$C$10))*$J1869*1000*$I1869,ABS(($F1869-$E1869)*(1+$J161)^(S$490-$K$490)))</f>
        <v>0</v>
      </c>
      <c r="T1869" s="357">
        <f>IF('PV Adoption'!P$4*(1/(1-'General Inputs'!$C$10))*$J1869*1000*$I1869 &lt;= ABS(($F1869-$E1869)*(1+$J161)^(T$490-$K$490)),'PV Adoption'!P$4*(1/(1-'General Inputs'!$C$10))*$J1869*1000*$I1869,ABS(($F1869-$E1869)*(1+$J161)^(T$490-$K$490)))</f>
        <v>0</v>
      </c>
      <c r="U1869" s="357">
        <f>IF('PV Adoption'!Q$4*(1/(1-'General Inputs'!$C$10))*$J1869*1000*$I1869 &lt;= ABS(($F1869-$E1869)*(1+$J161)^(U$490-$K$490)),'PV Adoption'!Q$4*(1/(1-'General Inputs'!$C$10))*$J1869*1000*$I1869,ABS(($F1869-$E1869)*(1+$J161)^(U$490-$K$490)))</f>
        <v>0</v>
      </c>
      <c r="V1869" s="357">
        <f>IF('PV Adoption'!R$4*(1/(1-'General Inputs'!$C$10))*$J1869*1000*$I1869 &lt;= ABS(($F1869-$E1869)*(1+$J161)^(V$490-$K$490)),'PV Adoption'!R$4*(1/(1-'General Inputs'!$C$10))*$J1869*1000*$I1869,ABS(($F1869-$E1869)*(1+$J161)^(V$490-$K$490)))</f>
        <v>0</v>
      </c>
      <c r="W1869" s="357">
        <f>IF('PV Adoption'!S$4*(1/(1-'General Inputs'!$C$10))*$J1869*1000*$I1869 &lt;= ABS(($F1869-$E1869)*(1+$J161)^(W$490-$K$490)),'PV Adoption'!S$4*(1/(1-'General Inputs'!$C$10))*$J1869*1000*$I1869,ABS(($F1869-$E1869)*(1+$J161)^(W$490-$K$490)))</f>
        <v>0</v>
      </c>
      <c r="X1869" s="357">
        <f>IF('PV Adoption'!T$4*(1/(1-'General Inputs'!$C$10))*$J1869*1000*$I1869 &lt;= ABS(($F1869-$E1869)*(1+$J161)^(X$490-$K$490)),'PV Adoption'!T$4*(1/(1-'General Inputs'!$C$10))*$J1869*1000*$I1869,ABS(($F1869-$E1869)*(1+$J161)^(X$490-$K$490)))</f>
        <v>0</v>
      </c>
      <c r="Y1869" s="357">
        <f>IF('PV Adoption'!U$4*(1/(1-'General Inputs'!$C$10))*$J1869*1000*$I1869 &lt;= ABS(($F1869-$E1869)*(1+$J161)^(Y$490-$K$490)),'PV Adoption'!U$4*(1/(1-'General Inputs'!$C$10))*$J1869*1000*$I1869,ABS(($F1869-$E1869)*(1+$J161)^(Y$490-$K$490)))</f>
        <v>0</v>
      </c>
      <c r="Z1869" s="357">
        <f>IF('PV Adoption'!V$4*(1/(1-'General Inputs'!$C$10))*$J1869*1000*$I1869 &lt;= ABS(($F1869-$E1869)*(1+$J161)^(Z$490-$K$490)),'PV Adoption'!V$4*(1/(1-'General Inputs'!$C$10))*$J1869*1000*$I1869,ABS(($F1869-$E1869)*(1+$J161)^(Z$490-$K$490)))</f>
        <v>0</v>
      </c>
      <c r="AA1869" s="357">
        <f>IF('PV Adoption'!W$4*(1/(1-'General Inputs'!$C$10))*$J1869*1000*$I1869 &lt;= ABS(($F1869-$E1869)*(1+$J161)^(AA$490-$K$490)),'PV Adoption'!W$4*(1/(1-'General Inputs'!$C$10))*$J1869*1000*$I1869,ABS(($F1869-$E1869)*(1+$J161)^(AA$490-$K$490)))</f>
        <v>0</v>
      </c>
      <c r="AB1869" s="357">
        <f>IF('PV Adoption'!X$4*(1/(1-'General Inputs'!$C$10))*$J1869*1000*$I1869 &lt;= ABS(($F1869-$E1869)*(1+$J161)^(AB$490-$K$490)),'PV Adoption'!X$4*(1/(1-'General Inputs'!$C$10))*$J1869*1000*$I1869,ABS(($F1869-$E1869)*(1+$J161)^(AB$490-$K$490)))</f>
        <v>0</v>
      </c>
      <c r="AC1869" s="357">
        <f>IF('PV Adoption'!Y$4*(1/(1-'General Inputs'!$C$10))*$J1869*1000*$I1869 &lt;= ABS(($F1869-$E1869)*(1+$J161)^(AC$490-$K$490)),'PV Adoption'!Y$4*(1/(1-'General Inputs'!$C$10))*$J1869*1000*$I1869,ABS(($F1869-$E1869)*(1+$J161)^(AC$490-$K$490)))</f>
        <v>0</v>
      </c>
      <c r="AD1869" s="357">
        <f>IF('PV Adoption'!Z$4*(1/(1-'General Inputs'!$C$10))*$J1869*1000*$I1869 &lt;= ABS(($F1869-$E1869)*(1+$J161)^(AD$490-$K$490)),'PV Adoption'!Z$4*(1/(1-'General Inputs'!$C$10))*$J1869*1000*$I1869,ABS(($F1869-$E1869)*(1+$J161)^(AD$490-$K$490)))</f>
        <v>0</v>
      </c>
      <c r="AE1869" s="357">
        <f>IF('PV Adoption'!AA$4*(1/(1-'General Inputs'!$C$10))*$J1869*1000*$I1869 &lt;= ABS(($F1869-$E1869)*(1+$J161)^(AE$490-$K$490)),'PV Adoption'!AA$4*(1/(1-'General Inputs'!$C$10))*$J1869*1000*$I1869,ABS(($F1869-$E1869)*(1+$J161)^(AE$490-$K$490)))</f>
        <v>0</v>
      </c>
      <c r="AF1869" s="357">
        <f>IF('PV Adoption'!AB$4*(1/(1-'General Inputs'!$C$10))*$J1869*1000*$I1869 &lt;= ABS(($F1869-$E1869)*(1+$J161)^(AF$490-$K$490)),'PV Adoption'!AB$4*(1/(1-'General Inputs'!$C$10))*$J1869*1000*$I1869,ABS(($F1869-$E1869)*(1+$J161)^(AF$490-$K$490)))</f>
        <v>0</v>
      </c>
      <c r="AG1869" s="357">
        <f>IF('PV Adoption'!AC$4*(1/(1-'General Inputs'!$C$10))*$J1869*1000*$I1869 &lt;= ABS(($F1869-$E1869)*(1+$J161)^(AG$490-$K$490)),'PV Adoption'!AC$4*(1/(1-'General Inputs'!$C$10))*$J1869*1000*$I1869,ABS(($F1869-$E1869)*(1+$J161)^(AG$490-$K$490)))</f>
        <v>0</v>
      </c>
      <c r="AH1869" s="357">
        <f>IF('PV Adoption'!AD$4*(1/(1-'General Inputs'!$C$10))*$J1869*1000*$I1869 &lt;= ABS(($F1869-$E1869)*(1+$J161)^(AH$490-$K$490)),'PV Adoption'!AD$4*(1/(1-'General Inputs'!$C$10))*$J1869*1000*$I1869,ABS(($F1869-$E1869)*(1+$J161)^(AH$490-$K$490)))</f>
        <v>0</v>
      </c>
      <c r="AI1869" s="357">
        <f>IF('PV Adoption'!AE$4*(1/(1-'General Inputs'!$C$10))*$J1869*1000*$I1869 &lt;= ABS(($F1869-$E1869)*(1+$J161)^(AI$490-$K$490)),'PV Adoption'!AE$4*(1/(1-'General Inputs'!$C$10))*$J1869*1000*$I1869,ABS(($F1869-$E1869)*(1+$J161)^(AI$490-$K$490)))</f>
        <v>0</v>
      </c>
      <c r="AJ1869" s="357">
        <f>IF('PV Adoption'!AF$4*(1/(1-'General Inputs'!$C$10))*$J1869*1000*$I1869 &lt;= ABS(($F1869-$E1869)*(1+$J161)^(AJ$490-$K$490)),'PV Adoption'!AF$4*(1/(1-'General Inputs'!$C$10))*$J1869*1000*$I1869,ABS(($F1869-$E1869)*(1+$J161)^(AJ$490-$K$490)))</f>
        <v>0</v>
      </c>
      <c r="AK1869" s="357">
        <v>0</v>
      </c>
      <c r="AL1869" s="357">
        <v>0</v>
      </c>
      <c r="AM1869" s="357">
        <v>0</v>
      </c>
    </row>
    <row r="1870" spans="1:39" x14ac:dyDescent="0.25">
      <c r="A1870" s="353" t="s">
        <v>258</v>
      </c>
      <c r="B1870" s="353" t="s">
        <v>340</v>
      </c>
      <c r="C1870" s="441">
        <f t="shared" ref="C1870:H1870" si="1321">C162</f>
        <v>5000</v>
      </c>
      <c r="D1870" s="441"/>
      <c r="E1870" s="441"/>
      <c r="F1870" s="441"/>
      <c r="G1870" s="441"/>
      <c r="H1870" s="441">
        <f t="shared" si="1321"/>
        <v>0</v>
      </c>
      <c r="I1870" s="470">
        <f>IFERROR(VLOOKUP(B1870,Coincidence!$B$2:$E$242,4,FALSE)*IF($G1870="Winter",'General Inputs'!$C$25,'General Inputs'!$C$24),IF($G1870="Winter",'General Inputs'!$C$25,'General Inputs'!$C$24))</f>
        <v>0.52140604400000001</v>
      </c>
      <c r="J1870" s="466">
        <f>'Nameplate by Substation'!H162</f>
        <v>4.1429472251917447E-3</v>
      </c>
      <c r="K1870" s="357">
        <f>IF('PV Adoption'!G$4*(1/(1-'General Inputs'!$C$10))*$J1870*1000*$I1870 &lt;= ABS(($F1870-$E1870)*(1+$J162)^(K$490-$K$490)),'PV Adoption'!G$4*(1/(1-'General Inputs'!$C$10))*$J1870*1000*$I1870,ABS(($F1870-$E1870)*(1+$J162)^(K$490-$K$490)))</f>
        <v>0</v>
      </c>
      <c r="L1870" s="357">
        <f>IF('PV Adoption'!H$4*(1/(1-'General Inputs'!$C$10))*$J1870*1000*$I1870 &lt;= ABS(($F1870-$E1870)*(1+$J162)^(L$490-$K$490)),'PV Adoption'!H$4*(1/(1-'General Inputs'!$C$10))*$J1870*1000*$I1870,ABS(($F1870-$E1870)*(1+$J162)^(L$490-$K$490)))</f>
        <v>0</v>
      </c>
      <c r="M1870" s="357">
        <f>IF('PV Adoption'!I$4*(1/(1-'General Inputs'!$C$10))*$J1870*1000*$I1870 &lt;= ABS(($F1870-$E1870)*(1+$J162)^(M$490-$K$490)),'PV Adoption'!I$4*(1/(1-'General Inputs'!$C$10))*$J1870*1000*$I1870,ABS(($F1870-$E1870)*(1+$J162)^(M$490-$K$490)))</f>
        <v>0</v>
      </c>
      <c r="N1870" s="357">
        <f>IF('PV Adoption'!J$4*(1/(1-'General Inputs'!$C$10))*$J1870*1000*$I1870 &lt;= ABS(($F1870-$E1870)*(1+$J162)^(N$490-$K$490)),'PV Adoption'!J$4*(1/(1-'General Inputs'!$C$10))*$J1870*1000*$I1870,ABS(($F1870-$E1870)*(1+$J162)^(N$490-$K$490)))</f>
        <v>0</v>
      </c>
      <c r="O1870" s="357">
        <f>IF('PV Adoption'!K$4*(1/(1-'General Inputs'!$C$10))*$J1870*1000*$I1870 &lt;= ABS(($F1870-$E1870)*(1+$J162)^(O$490-$K$490)),'PV Adoption'!K$4*(1/(1-'General Inputs'!$C$10))*$J1870*1000*$I1870,ABS(($F1870-$E1870)*(1+$J162)^(O$490-$K$490)))</f>
        <v>0</v>
      </c>
      <c r="P1870" s="357">
        <f>IF('PV Adoption'!L$4*(1/(1-'General Inputs'!$C$10))*$J1870*1000*$I1870 &lt;= ABS(($F1870-$E1870)*(1+$J162)^(P$490-$K$490)),'PV Adoption'!L$4*(1/(1-'General Inputs'!$C$10))*$J1870*1000*$I1870,ABS(($F1870-$E1870)*(1+$J162)^(P$490-$K$490)))</f>
        <v>0</v>
      </c>
      <c r="Q1870" s="357">
        <f>IF('PV Adoption'!M$4*(1/(1-'General Inputs'!$C$10))*$J1870*1000*$I1870 &lt;= ABS(($F1870-$E1870)*(1+$J162)^(Q$490-$K$490)),'PV Adoption'!M$4*(1/(1-'General Inputs'!$C$10))*$J1870*1000*$I1870,ABS(($F1870-$E1870)*(1+$J162)^(Q$490-$K$490)))</f>
        <v>0</v>
      </c>
      <c r="R1870" s="357">
        <f>IF('PV Adoption'!N$4*(1/(1-'General Inputs'!$C$10))*$J1870*1000*$I1870 &lt;= ABS(($F1870-$E1870)*(1+$J162)^(R$490-$K$490)),'PV Adoption'!N$4*(1/(1-'General Inputs'!$C$10))*$J1870*1000*$I1870,ABS(($F1870-$E1870)*(1+$J162)^(R$490-$K$490)))</f>
        <v>0</v>
      </c>
      <c r="S1870" s="357">
        <f>IF('PV Adoption'!O$4*(1/(1-'General Inputs'!$C$10))*$J1870*1000*$I1870 &lt;= ABS(($F1870-$E1870)*(1+$J162)^(S$490-$K$490)),'PV Adoption'!O$4*(1/(1-'General Inputs'!$C$10))*$J1870*1000*$I1870,ABS(($F1870-$E1870)*(1+$J162)^(S$490-$K$490)))</f>
        <v>0</v>
      </c>
      <c r="T1870" s="357">
        <f>IF('PV Adoption'!P$4*(1/(1-'General Inputs'!$C$10))*$J1870*1000*$I1870 &lt;= ABS(($F1870-$E1870)*(1+$J162)^(T$490-$K$490)),'PV Adoption'!P$4*(1/(1-'General Inputs'!$C$10))*$J1870*1000*$I1870,ABS(($F1870-$E1870)*(1+$J162)^(T$490-$K$490)))</f>
        <v>0</v>
      </c>
      <c r="U1870" s="357">
        <f>IF('PV Adoption'!Q$4*(1/(1-'General Inputs'!$C$10))*$J1870*1000*$I1870 &lt;= ABS(($F1870-$E1870)*(1+$J162)^(U$490-$K$490)),'PV Adoption'!Q$4*(1/(1-'General Inputs'!$C$10))*$J1870*1000*$I1870,ABS(($F1870-$E1870)*(1+$J162)^(U$490-$K$490)))</f>
        <v>0</v>
      </c>
      <c r="V1870" s="357">
        <f>IF('PV Adoption'!R$4*(1/(1-'General Inputs'!$C$10))*$J1870*1000*$I1870 &lt;= ABS(($F1870-$E1870)*(1+$J162)^(V$490-$K$490)),'PV Adoption'!R$4*(1/(1-'General Inputs'!$C$10))*$J1870*1000*$I1870,ABS(($F1870-$E1870)*(1+$J162)^(V$490-$K$490)))</f>
        <v>0</v>
      </c>
      <c r="W1870" s="357">
        <f>IF('PV Adoption'!S$4*(1/(1-'General Inputs'!$C$10))*$J1870*1000*$I1870 &lt;= ABS(($F1870-$E1870)*(1+$J162)^(W$490-$K$490)),'PV Adoption'!S$4*(1/(1-'General Inputs'!$C$10))*$J1870*1000*$I1870,ABS(($F1870-$E1870)*(1+$J162)^(W$490-$K$490)))</f>
        <v>0</v>
      </c>
      <c r="X1870" s="357">
        <f>IF('PV Adoption'!T$4*(1/(1-'General Inputs'!$C$10))*$J1870*1000*$I1870 &lt;= ABS(($F1870-$E1870)*(1+$J162)^(X$490-$K$490)),'PV Adoption'!T$4*(1/(1-'General Inputs'!$C$10))*$J1870*1000*$I1870,ABS(($F1870-$E1870)*(1+$J162)^(X$490-$K$490)))</f>
        <v>0</v>
      </c>
      <c r="Y1870" s="357">
        <f>IF('PV Adoption'!U$4*(1/(1-'General Inputs'!$C$10))*$J1870*1000*$I1870 &lt;= ABS(($F1870-$E1870)*(1+$J162)^(Y$490-$K$490)),'PV Adoption'!U$4*(1/(1-'General Inputs'!$C$10))*$J1870*1000*$I1870,ABS(($F1870-$E1870)*(1+$J162)^(Y$490-$K$490)))</f>
        <v>0</v>
      </c>
      <c r="Z1870" s="357">
        <f>IF('PV Adoption'!V$4*(1/(1-'General Inputs'!$C$10))*$J1870*1000*$I1870 &lt;= ABS(($F1870-$E1870)*(1+$J162)^(Z$490-$K$490)),'PV Adoption'!V$4*(1/(1-'General Inputs'!$C$10))*$J1870*1000*$I1870,ABS(($F1870-$E1870)*(1+$J162)^(Z$490-$K$490)))</f>
        <v>0</v>
      </c>
      <c r="AA1870" s="357">
        <f>IF('PV Adoption'!W$4*(1/(1-'General Inputs'!$C$10))*$J1870*1000*$I1870 &lt;= ABS(($F1870-$E1870)*(1+$J162)^(AA$490-$K$490)),'PV Adoption'!W$4*(1/(1-'General Inputs'!$C$10))*$J1870*1000*$I1870,ABS(($F1870-$E1870)*(1+$J162)^(AA$490-$K$490)))</f>
        <v>0</v>
      </c>
      <c r="AB1870" s="357">
        <f>IF('PV Adoption'!X$4*(1/(1-'General Inputs'!$C$10))*$J1870*1000*$I1870 &lt;= ABS(($F1870-$E1870)*(1+$J162)^(AB$490-$K$490)),'PV Adoption'!X$4*(1/(1-'General Inputs'!$C$10))*$J1870*1000*$I1870,ABS(($F1870-$E1870)*(1+$J162)^(AB$490-$K$490)))</f>
        <v>0</v>
      </c>
      <c r="AC1870" s="357">
        <f>IF('PV Adoption'!Y$4*(1/(1-'General Inputs'!$C$10))*$J1870*1000*$I1870 &lt;= ABS(($F1870-$E1870)*(1+$J162)^(AC$490-$K$490)),'PV Adoption'!Y$4*(1/(1-'General Inputs'!$C$10))*$J1870*1000*$I1870,ABS(($F1870-$E1870)*(1+$J162)^(AC$490-$K$490)))</f>
        <v>0</v>
      </c>
      <c r="AD1870" s="357">
        <f>IF('PV Adoption'!Z$4*(1/(1-'General Inputs'!$C$10))*$J1870*1000*$I1870 &lt;= ABS(($F1870-$E1870)*(1+$J162)^(AD$490-$K$490)),'PV Adoption'!Z$4*(1/(1-'General Inputs'!$C$10))*$J1870*1000*$I1870,ABS(($F1870-$E1870)*(1+$J162)^(AD$490-$K$490)))</f>
        <v>0</v>
      </c>
      <c r="AE1870" s="357">
        <f>IF('PV Adoption'!AA$4*(1/(1-'General Inputs'!$C$10))*$J1870*1000*$I1870 &lt;= ABS(($F1870-$E1870)*(1+$J162)^(AE$490-$K$490)),'PV Adoption'!AA$4*(1/(1-'General Inputs'!$C$10))*$J1870*1000*$I1870,ABS(($F1870-$E1870)*(1+$J162)^(AE$490-$K$490)))</f>
        <v>0</v>
      </c>
      <c r="AF1870" s="357">
        <f>IF('PV Adoption'!AB$4*(1/(1-'General Inputs'!$C$10))*$J1870*1000*$I1870 &lt;= ABS(($F1870-$E1870)*(1+$J162)^(AF$490-$K$490)),'PV Adoption'!AB$4*(1/(1-'General Inputs'!$C$10))*$J1870*1000*$I1870,ABS(($F1870-$E1870)*(1+$J162)^(AF$490-$K$490)))</f>
        <v>0</v>
      </c>
      <c r="AG1870" s="357">
        <f>IF('PV Adoption'!AC$4*(1/(1-'General Inputs'!$C$10))*$J1870*1000*$I1870 &lt;= ABS(($F1870-$E1870)*(1+$J162)^(AG$490-$K$490)),'PV Adoption'!AC$4*(1/(1-'General Inputs'!$C$10))*$J1870*1000*$I1870,ABS(($F1870-$E1870)*(1+$J162)^(AG$490-$K$490)))</f>
        <v>0</v>
      </c>
      <c r="AH1870" s="357">
        <f>IF('PV Adoption'!AD$4*(1/(1-'General Inputs'!$C$10))*$J1870*1000*$I1870 &lt;= ABS(($F1870-$E1870)*(1+$J162)^(AH$490-$K$490)),'PV Adoption'!AD$4*(1/(1-'General Inputs'!$C$10))*$J1870*1000*$I1870,ABS(($F1870-$E1870)*(1+$J162)^(AH$490-$K$490)))</f>
        <v>0</v>
      </c>
      <c r="AI1870" s="357">
        <f>IF('PV Adoption'!AE$4*(1/(1-'General Inputs'!$C$10))*$J1870*1000*$I1870 &lt;= ABS(($F1870-$E1870)*(1+$J162)^(AI$490-$K$490)),'PV Adoption'!AE$4*(1/(1-'General Inputs'!$C$10))*$J1870*1000*$I1870,ABS(($F1870-$E1870)*(1+$J162)^(AI$490-$K$490)))</f>
        <v>0</v>
      </c>
      <c r="AJ1870" s="357">
        <f>IF('PV Adoption'!AF$4*(1/(1-'General Inputs'!$C$10))*$J1870*1000*$I1870 &lt;= ABS(($F1870-$E1870)*(1+$J162)^(AJ$490-$K$490)),'PV Adoption'!AF$4*(1/(1-'General Inputs'!$C$10))*$J1870*1000*$I1870,ABS(($F1870-$E1870)*(1+$J162)^(AJ$490-$K$490)))</f>
        <v>0</v>
      </c>
      <c r="AK1870" s="357">
        <v>161.2812143535314</v>
      </c>
      <c r="AL1870" s="357">
        <v>162.77036062309821</v>
      </c>
      <c r="AM1870" s="357">
        <v>164.27325652011578</v>
      </c>
    </row>
    <row r="1871" spans="1:39" x14ac:dyDescent="0.25">
      <c r="A1871" s="353" t="s">
        <v>281</v>
      </c>
      <c r="B1871" s="353" t="s">
        <v>281</v>
      </c>
      <c r="C1871" s="441">
        <f t="shared" ref="C1871:H1871" si="1322">C163</f>
        <v>5000</v>
      </c>
      <c r="D1871" s="441"/>
      <c r="E1871" s="441"/>
      <c r="F1871" s="441"/>
      <c r="G1871" s="441"/>
      <c r="H1871" s="441">
        <f t="shared" si="1322"/>
        <v>1</v>
      </c>
      <c r="I1871" s="470">
        <f>IFERROR(VLOOKUP(B1871,Coincidence!$B$2:$E$242,4,FALSE)*IF($G1871="Winter",'General Inputs'!$C$25,'General Inputs'!$C$24),IF($G1871="Winter",'General Inputs'!$C$25,'General Inputs'!$C$24))</f>
        <v>0.52140604400000001</v>
      </c>
      <c r="J1871" s="466">
        <f>'Nameplate by Substation'!H163</f>
        <v>3.7812649059532693E-3</v>
      </c>
      <c r="K1871" s="357">
        <f>IF('PV Adoption'!G$4*(1/(1-'General Inputs'!$C$10))*$J1871*1000*$I1871 &lt;= ABS(($F1871-$E1871)*(1+$J163)^(K$490-$K$490)),'PV Adoption'!G$4*(1/(1-'General Inputs'!$C$10))*$J1871*1000*$I1871,ABS(($F1871-$E1871)*(1+$J163)^(K$490-$K$490)))</f>
        <v>0</v>
      </c>
      <c r="L1871" s="357">
        <f>IF('PV Adoption'!H$4*(1/(1-'General Inputs'!$C$10))*$J1871*1000*$I1871 &lt;= ABS(($F1871-$E1871)*(1+$J163)^(L$490-$K$490)),'PV Adoption'!H$4*(1/(1-'General Inputs'!$C$10))*$J1871*1000*$I1871,ABS(($F1871-$E1871)*(1+$J163)^(L$490-$K$490)))</f>
        <v>0</v>
      </c>
      <c r="M1871" s="357">
        <f>IF('PV Adoption'!I$4*(1/(1-'General Inputs'!$C$10))*$J1871*1000*$I1871 &lt;= ABS(($F1871-$E1871)*(1+$J163)^(M$490-$K$490)),'PV Adoption'!I$4*(1/(1-'General Inputs'!$C$10))*$J1871*1000*$I1871,ABS(($F1871-$E1871)*(1+$J163)^(M$490-$K$490)))</f>
        <v>0</v>
      </c>
      <c r="N1871" s="357">
        <f>IF('PV Adoption'!J$4*(1/(1-'General Inputs'!$C$10))*$J1871*1000*$I1871 &lt;= ABS(($F1871-$E1871)*(1+$J163)^(N$490-$K$490)),'PV Adoption'!J$4*(1/(1-'General Inputs'!$C$10))*$J1871*1000*$I1871,ABS(($F1871-$E1871)*(1+$J163)^(N$490-$K$490)))</f>
        <v>0</v>
      </c>
      <c r="O1871" s="357">
        <f>IF('PV Adoption'!K$4*(1/(1-'General Inputs'!$C$10))*$J1871*1000*$I1871 &lt;= ABS(($F1871-$E1871)*(1+$J163)^(O$490-$K$490)),'PV Adoption'!K$4*(1/(1-'General Inputs'!$C$10))*$J1871*1000*$I1871,ABS(($F1871-$E1871)*(1+$J163)^(O$490-$K$490)))</f>
        <v>0</v>
      </c>
      <c r="P1871" s="357">
        <f>IF('PV Adoption'!L$4*(1/(1-'General Inputs'!$C$10))*$J1871*1000*$I1871 &lt;= ABS(($F1871-$E1871)*(1+$J163)^(P$490-$K$490)),'PV Adoption'!L$4*(1/(1-'General Inputs'!$C$10))*$J1871*1000*$I1871,ABS(($F1871-$E1871)*(1+$J163)^(P$490-$K$490)))</f>
        <v>0</v>
      </c>
      <c r="Q1871" s="357">
        <f>IF('PV Adoption'!M$4*(1/(1-'General Inputs'!$C$10))*$J1871*1000*$I1871 &lt;= ABS(($F1871-$E1871)*(1+$J163)^(Q$490-$K$490)),'PV Adoption'!M$4*(1/(1-'General Inputs'!$C$10))*$J1871*1000*$I1871,ABS(($F1871-$E1871)*(1+$J163)^(Q$490-$K$490)))</f>
        <v>0</v>
      </c>
      <c r="R1871" s="357">
        <f>IF('PV Adoption'!N$4*(1/(1-'General Inputs'!$C$10))*$J1871*1000*$I1871 &lt;= ABS(($F1871-$E1871)*(1+$J163)^(R$490-$K$490)),'PV Adoption'!N$4*(1/(1-'General Inputs'!$C$10))*$J1871*1000*$I1871,ABS(($F1871-$E1871)*(1+$J163)^(R$490-$K$490)))</f>
        <v>0</v>
      </c>
      <c r="S1871" s="357">
        <f>IF('PV Adoption'!O$4*(1/(1-'General Inputs'!$C$10))*$J1871*1000*$I1871 &lt;= ABS(($F1871-$E1871)*(1+$J163)^(S$490-$K$490)),'PV Adoption'!O$4*(1/(1-'General Inputs'!$C$10))*$J1871*1000*$I1871,ABS(($F1871-$E1871)*(1+$J163)^(S$490-$K$490)))</f>
        <v>0</v>
      </c>
      <c r="T1871" s="357">
        <f>IF('PV Adoption'!P$4*(1/(1-'General Inputs'!$C$10))*$J1871*1000*$I1871 &lt;= ABS(($F1871-$E1871)*(1+$J163)^(T$490-$K$490)),'PV Adoption'!P$4*(1/(1-'General Inputs'!$C$10))*$J1871*1000*$I1871,ABS(($F1871-$E1871)*(1+$J163)^(T$490-$K$490)))</f>
        <v>0</v>
      </c>
      <c r="U1871" s="357">
        <f>IF('PV Adoption'!Q$4*(1/(1-'General Inputs'!$C$10))*$J1871*1000*$I1871 &lt;= ABS(($F1871-$E1871)*(1+$J163)^(U$490-$K$490)),'PV Adoption'!Q$4*(1/(1-'General Inputs'!$C$10))*$J1871*1000*$I1871,ABS(($F1871-$E1871)*(1+$J163)^(U$490-$K$490)))</f>
        <v>0</v>
      </c>
      <c r="V1871" s="357">
        <f>IF('PV Adoption'!R$4*(1/(1-'General Inputs'!$C$10))*$J1871*1000*$I1871 &lt;= ABS(($F1871-$E1871)*(1+$J163)^(V$490-$K$490)),'PV Adoption'!R$4*(1/(1-'General Inputs'!$C$10))*$J1871*1000*$I1871,ABS(($F1871-$E1871)*(1+$J163)^(V$490-$K$490)))</f>
        <v>0</v>
      </c>
      <c r="W1871" s="357">
        <f>IF('PV Adoption'!S$4*(1/(1-'General Inputs'!$C$10))*$J1871*1000*$I1871 &lt;= ABS(($F1871-$E1871)*(1+$J163)^(W$490-$K$490)),'PV Adoption'!S$4*(1/(1-'General Inputs'!$C$10))*$J1871*1000*$I1871,ABS(($F1871-$E1871)*(1+$J163)^(W$490-$K$490)))</f>
        <v>0</v>
      </c>
      <c r="X1871" s="357">
        <f>IF('PV Adoption'!T$4*(1/(1-'General Inputs'!$C$10))*$J1871*1000*$I1871 &lt;= ABS(($F1871-$E1871)*(1+$J163)^(X$490-$K$490)),'PV Adoption'!T$4*(1/(1-'General Inputs'!$C$10))*$J1871*1000*$I1871,ABS(($F1871-$E1871)*(1+$J163)^(X$490-$K$490)))</f>
        <v>0</v>
      </c>
      <c r="Y1871" s="357">
        <f>IF('PV Adoption'!U$4*(1/(1-'General Inputs'!$C$10))*$J1871*1000*$I1871 &lt;= ABS(($F1871-$E1871)*(1+$J163)^(Y$490-$K$490)),'PV Adoption'!U$4*(1/(1-'General Inputs'!$C$10))*$J1871*1000*$I1871,ABS(($F1871-$E1871)*(1+$J163)^(Y$490-$K$490)))</f>
        <v>0</v>
      </c>
      <c r="Z1871" s="357">
        <f>IF('PV Adoption'!V$4*(1/(1-'General Inputs'!$C$10))*$J1871*1000*$I1871 &lt;= ABS(($F1871-$E1871)*(1+$J163)^(Z$490-$K$490)),'PV Adoption'!V$4*(1/(1-'General Inputs'!$C$10))*$J1871*1000*$I1871,ABS(($F1871-$E1871)*(1+$J163)^(Z$490-$K$490)))</f>
        <v>0</v>
      </c>
      <c r="AA1871" s="357">
        <f>IF('PV Adoption'!W$4*(1/(1-'General Inputs'!$C$10))*$J1871*1000*$I1871 &lt;= ABS(($F1871-$E1871)*(1+$J163)^(AA$490-$K$490)),'PV Adoption'!W$4*(1/(1-'General Inputs'!$C$10))*$J1871*1000*$I1871,ABS(($F1871-$E1871)*(1+$J163)^(AA$490-$K$490)))</f>
        <v>0</v>
      </c>
      <c r="AB1871" s="357">
        <f>IF('PV Adoption'!X$4*(1/(1-'General Inputs'!$C$10))*$J1871*1000*$I1871 &lt;= ABS(($F1871-$E1871)*(1+$J163)^(AB$490-$K$490)),'PV Adoption'!X$4*(1/(1-'General Inputs'!$C$10))*$J1871*1000*$I1871,ABS(($F1871-$E1871)*(1+$J163)^(AB$490-$K$490)))</f>
        <v>0</v>
      </c>
      <c r="AC1871" s="357">
        <f>IF('PV Adoption'!Y$4*(1/(1-'General Inputs'!$C$10))*$J1871*1000*$I1871 &lt;= ABS(($F1871-$E1871)*(1+$J163)^(AC$490-$K$490)),'PV Adoption'!Y$4*(1/(1-'General Inputs'!$C$10))*$J1871*1000*$I1871,ABS(($F1871-$E1871)*(1+$J163)^(AC$490-$K$490)))</f>
        <v>0</v>
      </c>
      <c r="AD1871" s="357">
        <f>IF('PV Adoption'!Z$4*(1/(1-'General Inputs'!$C$10))*$J1871*1000*$I1871 &lt;= ABS(($F1871-$E1871)*(1+$J163)^(AD$490-$K$490)),'PV Adoption'!Z$4*(1/(1-'General Inputs'!$C$10))*$J1871*1000*$I1871,ABS(($F1871-$E1871)*(1+$J163)^(AD$490-$K$490)))</f>
        <v>0</v>
      </c>
      <c r="AE1871" s="357">
        <f>IF('PV Adoption'!AA$4*(1/(1-'General Inputs'!$C$10))*$J1871*1000*$I1871 &lt;= ABS(($F1871-$E1871)*(1+$J163)^(AE$490-$K$490)),'PV Adoption'!AA$4*(1/(1-'General Inputs'!$C$10))*$J1871*1000*$I1871,ABS(($F1871-$E1871)*(1+$J163)^(AE$490-$K$490)))</f>
        <v>0</v>
      </c>
      <c r="AF1871" s="357">
        <f>IF('PV Adoption'!AB$4*(1/(1-'General Inputs'!$C$10))*$J1871*1000*$I1871 &lt;= ABS(($F1871-$E1871)*(1+$J163)^(AF$490-$K$490)),'PV Adoption'!AB$4*(1/(1-'General Inputs'!$C$10))*$J1871*1000*$I1871,ABS(($F1871-$E1871)*(1+$J163)^(AF$490-$K$490)))</f>
        <v>0</v>
      </c>
      <c r="AG1871" s="357">
        <f>IF('PV Adoption'!AC$4*(1/(1-'General Inputs'!$C$10))*$J1871*1000*$I1871 &lt;= ABS(($F1871-$E1871)*(1+$J163)^(AG$490-$K$490)),'PV Adoption'!AC$4*(1/(1-'General Inputs'!$C$10))*$J1871*1000*$I1871,ABS(($F1871-$E1871)*(1+$J163)^(AG$490-$K$490)))</f>
        <v>0</v>
      </c>
      <c r="AH1871" s="357">
        <f>IF('PV Adoption'!AD$4*(1/(1-'General Inputs'!$C$10))*$J1871*1000*$I1871 &lt;= ABS(($F1871-$E1871)*(1+$J163)^(AH$490-$K$490)),'PV Adoption'!AD$4*(1/(1-'General Inputs'!$C$10))*$J1871*1000*$I1871,ABS(($F1871-$E1871)*(1+$J163)^(AH$490-$K$490)))</f>
        <v>0</v>
      </c>
      <c r="AI1871" s="357">
        <f>IF('PV Adoption'!AE$4*(1/(1-'General Inputs'!$C$10))*$J1871*1000*$I1871 &lt;= ABS(($F1871-$E1871)*(1+$J163)^(AI$490-$K$490)),'PV Adoption'!AE$4*(1/(1-'General Inputs'!$C$10))*$J1871*1000*$I1871,ABS(($F1871-$E1871)*(1+$J163)^(AI$490-$K$490)))</f>
        <v>0</v>
      </c>
      <c r="AJ1871" s="357">
        <f>IF('PV Adoption'!AF$4*(1/(1-'General Inputs'!$C$10))*$J1871*1000*$I1871 &lt;= ABS(($F1871-$E1871)*(1+$J163)^(AJ$490-$K$490)),'PV Adoption'!AF$4*(1/(1-'General Inputs'!$C$10))*$J1871*1000*$I1871,ABS(($F1871-$E1871)*(1+$J163)^(AJ$490-$K$490)))</f>
        <v>0</v>
      </c>
      <c r="AK1871" s="357">
        <v>0</v>
      </c>
      <c r="AL1871" s="357">
        <v>0</v>
      </c>
      <c r="AM1871" s="357">
        <v>0</v>
      </c>
    </row>
    <row r="1872" spans="1:39" x14ac:dyDescent="0.25">
      <c r="A1872" s="353" t="s">
        <v>259</v>
      </c>
      <c r="B1872" s="353" t="s">
        <v>315</v>
      </c>
      <c r="C1872" s="441">
        <f t="shared" ref="C1872:H1872" si="1323">C164</f>
        <v>12000</v>
      </c>
      <c r="D1872" s="441"/>
      <c r="E1872" s="441"/>
      <c r="F1872" s="441"/>
      <c r="G1872" s="441"/>
      <c r="H1872" s="441">
        <f t="shared" si="1323"/>
        <v>0</v>
      </c>
      <c r="I1872" s="470">
        <f>IFERROR(VLOOKUP(B1872,Coincidence!$B$2:$E$242,4,FALSE)*IF($G1872="Winter",'General Inputs'!$C$25,'General Inputs'!$C$24),IF($G1872="Winter",'General Inputs'!$C$25,'General Inputs'!$C$24))</f>
        <v>0.52140604400000001</v>
      </c>
      <c r="J1872" s="466">
        <f>'Nameplate by Substation'!H164</f>
        <v>7.830966978687055E-3</v>
      </c>
      <c r="K1872" s="357">
        <f>IF('PV Adoption'!G$4*(1/(1-'General Inputs'!$C$10))*$J1872*1000*$I1872 &lt;= ABS(($F1872-$E1872)*(1+$J164)^(K$490-$K$490)),'PV Adoption'!G$4*(1/(1-'General Inputs'!$C$10))*$J1872*1000*$I1872,ABS(($F1872-$E1872)*(1+$J164)^(K$490-$K$490)))</f>
        <v>0</v>
      </c>
      <c r="L1872" s="357">
        <f>IF('PV Adoption'!H$4*(1/(1-'General Inputs'!$C$10))*$J1872*1000*$I1872 &lt;= ABS(($F1872-$E1872)*(1+$J164)^(L$490-$K$490)),'PV Adoption'!H$4*(1/(1-'General Inputs'!$C$10))*$J1872*1000*$I1872,ABS(($F1872-$E1872)*(1+$J164)^(L$490-$K$490)))</f>
        <v>0</v>
      </c>
      <c r="M1872" s="357">
        <f>IF('PV Adoption'!I$4*(1/(1-'General Inputs'!$C$10))*$J1872*1000*$I1872 &lt;= ABS(($F1872-$E1872)*(1+$J164)^(M$490-$K$490)),'PV Adoption'!I$4*(1/(1-'General Inputs'!$C$10))*$J1872*1000*$I1872,ABS(($F1872-$E1872)*(1+$J164)^(M$490-$K$490)))</f>
        <v>0</v>
      </c>
      <c r="N1872" s="357">
        <f>IF('PV Adoption'!J$4*(1/(1-'General Inputs'!$C$10))*$J1872*1000*$I1872 &lt;= ABS(($F1872-$E1872)*(1+$J164)^(N$490-$K$490)),'PV Adoption'!J$4*(1/(1-'General Inputs'!$C$10))*$J1872*1000*$I1872,ABS(($F1872-$E1872)*(1+$J164)^(N$490-$K$490)))</f>
        <v>0</v>
      </c>
      <c r="O1872" s="357">
        <f>IF('PV Adoption'!K$4*(1/(1-'General Inputs'!$C$10))*$J1872*1000*$I1872 &lt;= ABS(($F1872-$E1872)*(1+$J164)^(O$490-$K$490)),'PV Adoption'!K$4*(1/(1-'General Inputs'!$C$10))*$J1872*1000*$I1872,ABS(($F1872-$E1872)*(1+$J164)^(O$490-$K$490)))</f>
        <v>0</v>
      </c>
      <c r="P1872" s="357">
        <f>IF('PV Adoption'!L$4*(1/(1-'General Inputs'!$C$10))*$J1872*1000*$I1872 &lt;= ABS(($F1872-$E1872)*(1+$J164)^(P$490-$K$490)),'PV Adoption'!L$4*(1/(1-'General Inputs'!$C$10))*$J1872*1000*$I1872,ABS(($F1872-$E1872)*(1+$J164)^(P$490-$K$490)))</f>
        <v>0</v>
      </c>
      <c r="Q1872" s="357">
        <f>IF('PV Adoption'!M$4*(1/(1-'General Inputs'!$C$10))*$J1872*1000*$I1872 &lt;= ABS(($F1872-$E1872)*(1+$J164)^(Q$490-$K$490)),'PV Adoption'!M$4*(1/(1-'General Inputs'!$C$10))*$J1872*1000*$I1872,ABS(($F1872-$E1872)*(1+$J164)^(Q$490-$K$490)))</f>
        <v>0</v>
      </c>
      <c r="R1872" s="357">
        <f>IF('PV Adoption'!N$4*(1/(1-'General Inputs'!$C$10))*$J1872*1000*$I1872 &lt;= ABS(($F1872-$E1872)*(1+$J164)^(R$490-$K$490)),'PV Adoption'!N$4*(1/(1-'General Inputs'!$C$10))*$J1872*1000*$I1872,ABS(($F1872-$E1872)*(1+$J164)^(R$490-$K$490)))</f>
        <v>0</v>
      </c>
      <c r="S1872" s="357">
        <f>IF('PV Adoption'!O$4*(1/(1-'General Inputs'!$C$10))*$J1872*1000*$I1872 &lt;= ABS(($F1872-$E1872)*(1+$J164)^(S$490-$K$490)),'PV Adoption'!O$4*(1/(1-'General Inputs'!$C$10))*$J1872*1000*$I1872,ABS(($F1872-$E1872)*(1+$J164)^(S$490-$K$490)))</f>
        <v>0</v>
      </c>
      <c r="T1872" s="357">
        <f>IF('PV Adoption'!P$4*(1/(1-'General Inputs'!$C$10))*$J1872*1000*$I1872 &lt;= ABS(($F1872-$E1872)*(1+$J164)^(T$490-$K$490)),'PV Adoption'!P$4*(1/(1-'General Inputs'!$C$10))*$J1872*1000*$I1872,ABS(($F1872-$E1872)*(1+$J164)^(T$490-$K$490)))</f>
        <v>0</v>
      </c>
      <c r="U1872" s="357">
        <f>IF('PV Adoption'!Q$4*(1/(1-'General Inputs'!$C$10))*$J1872*1000*$I1872 &lt;= ABS(($F1872-$E1872)*(1+$J164)^(U$490-$K$490)),'PV Adoption'!Q$4*(1/(1-'General Inputs'!$C$10))*$J1872*1000*$I1872,ABS(($F1872-$E1872)*(1+$J164)^(U$490-$K$490)))</f>
        <v>0</v>
      </c>
      <c r="V1872" s="357">
        <f>IF('PV Adoption'!R$4*(1/(1-'General Inputs'!$C$10))*$J1872*1000*$I1872 &lt;= ABS(($F1872-$E1872)*(1+$J164)^(V$490-$K$490)),'PV Adoption'!R$4*(1/(1-'General Inputs'!$C$10))*$J1872*1000*$I1872,ABS(($F1872-$E1872)*(1+$J164)^(V$490-$K$490)))</f>
        <v>0</v>
      </c>
      <c r="W1872" s="357">
        <f>IF('PV Adoption'!S$4*(1/(1-'General Inputs'!$C$10))*$J1872*1000*$I1872 &lt;= ABS(($F1872-$E1872)*(1+$J164)^(W$490-$K$490)),'PV Adoption'!S$4*(1/(1-'General Inputs'!$C$10))*$J1872*1000*$I1872,ABS(($F1872-$E1872)*(1+$J164)^(W$490-$K$490)))</f>
        <v>0</v>
      </c>
      <c r="X1872" s="357">
        <f>IF('PV Adoption'!T$4*(1/(1-'General Inputs'!$C$10))*$J1872*1000*$I1872 &lt;= ABS(($F1872-$E1872)*(1+$J164)^(X$490-$K$490)),'PV Adoption'!T$4*(1/(1-'General Inputs'!$C$10))*$J1872*1000*$I1872,ABS(($F1872-$E1872)*(1+$J164)^(X$490-$K$490)))</f>
        <v>0</v>
      </c>
      <c r="Y1872" s="357">
        <f>IF('PV Adoption'!U$4*(1/(1-'General Inputs'!$C$10))*$J1872*1000*$I1872 &lt;= ABS(($F1872-$E1872)*(1+$J164)^(Y$490-$K$490)),'PV Adoption'!U$4*(1/(1-'General Inputs'!$C$10))*$J1872*1000*$I1872,ABS(($F1872-$E1872)*(1+$J164)^(Y$490-$K$490)))</f>
        <v>0</v>
      </c>
      <c r="Z1872" s="357">
        <f>IF('PV Adoption'!V$4*(1/(1-'General Inputs'!$C$10))*$J1872*1000*$I1872 &lt;= ABS(($F1872-$E1872)*(1+$J164)^(Z$490-$K$490)),'PV Adoption'!V$4*(1/(1-'General Inputs'!$C$10))*$J1872*1000*$I1872,ABS(($F1872-$E1872)*(1+$J164)^(Z$490-$K$490)))</f>
        <v>0</v>
      </c>
      <c r="AA1872" s="357">
        <f>IF('PV Adoption'!W$4*(1/(1-'General Inputs'!$C$10))*$J1872*1000*$I1872 &lt;= ABS(($F1872-$E1872)*(1+$J164)^(AA$490-$K$490)),'PV Adoption'!W$4*(1/(1-'General Inputs'!$C$10))*$J1872*1000*$I1872,ABS(($F1872-$E1872)*(1+$J164)^(AA$490-$K$490)))</f>
        <v>0</v>
      </c>
      <c r="AB1872" s="357">
        <f>IF('PV Adoption'!X$4*(1/(1-'General Inputs'!$C$10))*$J1872*1000*$I1872 &lt;= ABS(($F1872-$E1872)*(1+$J164)^(AB$490-$K$490)),'PV Adoption'!X$4*(1/(1-'General Inputs'!$C$10))*$J1872*1000*$I1872,ABS(($F1872-$E1872)*(1+$J164)^(AB$490-$K$490)))</f>
        <v>0</v>
      </c>
      <c r="AC1872" s="357">
        <f>IF('PV Adoption'!Y$4*(1/(1-'General Inputs'!$C$10))*$J1872*1000*$I1872 &lt;= ABS(($F1872-$E1872)*(1+$J164)^(AC$490-$K$490)),'PV Adoption'!Y$4*(1/(1-'General Inputs'!$C$10))*$J1872*1000*$I1872,ABS(($F1872-$E1872)*(1+$J164)^(AC$490-$K$490)))</f>
        <v>0</v>
      </c>
      <c r="AD1872" s="357">
        <f>IF('PV Adoption'!Z$4*(1/(1-'General Inputs'!$C$10))*$J1872*1000*$I1872 &lt;= ABS(($F1872-$E1872)*(1+$J164)^(AD$490-$K$490)),'PV Adoption'!Z$4*(1/(1-'General Inputs'!$C$10))*$J1872*1000*$I1872,ABS(($F1872-$E1872)*(1+$J164)^(AD$490-$K$490)))</f>
        <v>0</v>
      </c>
      <c r="AE1872" s="357">
        <f>IF('PV Adoption'!AA$4*(1/(1-'General Inputs'!$C$10))*$J1872*1000*$I1872 &lt;= ABS(($F1872-$E1872)*(1+$J164)^(AE$490-$K$490)),'PV Adoption'!AA$4*(1/(1-'General Inputs'!$C$10))*$J1872*1000*$I1872,ABS(($F1872-$E1872)*(1+$J164)^(AE$490-$K$490)))</f>
        <v>0</v>
      </c>
      <c r="AF1872" s="357">
        <f>IF('PV Adoption'!AB$4*(1/(1-'General Inputs'!$C$10))*$J1872*1000*$I1872 &lt;= ABS(($F1872-$E1872)*(1+$J164)^(AF$490-$K$490)),'PV Adoption'!AB$4*(1/(1-'General Inputs'!$C$10))*$J1872*1000*$I1872,ABS(($F1872-$E1872)*(1+$J164)^(AF$490-$K$490)))</f>
        <v>0</v>
      </c>
      <c r="AG1872" s="357">
        <f>IF('PV Adoption'!AC$4*(1/(1-'General Inputs'!$C$10))*$J1872*1000*$I1872 &lt;= ABS(($F1872-$E1872)*(1+$J164)^(AG$490-$K$490)),'PV Adoption'!AC$4*(1/(1-'General Inputs'!$C$10))*$J1872*1000*$I1872,ABS(($F1872-$E1872)*(1+$J164)^(AG$490-$K$490)))</f>
        <v>0</v>
      </c>
      <c r="AH1872" s="357">
        <f>IF('PV Adoption'!AD$4*(1/(1-'General Inputs'!$C$10))*$J1872*1000*$I1872 &lt;= ABS(($F1872-$E1872)*(1+$J164)^(AH$490-$K$490)),'PV Adoption'!AD$4*(1/(1-'General Inputs'!$C$10))*$J1872*1000*$I1872,ABS(($F1872-$E1872)*(1+$J164)^(AH$490-$K$490)))</f>
        <v>0</v>
      </c>
      <c r="AI1872" s="357">
        <f>IF('PV Adoption'!AE$4*(1/(1-'General Inputs'!$C$10))*$J1872*1000*$I1872 &lt;= ABS(($F1872-$E1872)*(1+$J164)^(AI$490-$K$490)),'PV Adoption'!AE$4*(1/(1-'General Inputs'!$C$10))*$J1872*1000*$I1872,ABS(($F1872-$E1872)*(1+$J164)^(AI$490-$K$490)))</f>
        <v>0</v>
      </c>
      <c r="AJ1872" s="357">
        <f>IF('PV Adoption'!AF$4*(1/(1-'General Inputs'!$C$10))*$J1872*1000*$I1872 &lt;= ABS(($F1872-$E1872)*(1+$J164)^(AJ$490-$K$490)),'PV Adoption'!AF$4*(1/(1-'General Inputs'!$C$10))*$J1872*1000*$I1872,ABS(($F1872-$E1872)*(1+$J164)^(AJ$490-$K$490)))</f>
        <v>0</v>
      </c>
      <c r="AK1872" s="357">
        <v>0</v>
      </c>
      <c r="AL1872" s="357">
        <v>0</v>
      </c>
      <c r="AM1872" s="357">
        <v>0</v>
      </c>
    </row>
    <row r="1873" spans="1:39" x14ac:dyDescent="0.25">
      <c r="A1873" s="353" t="s">
        <v>259</v>
      </c>
      <c r="B1873" s="353" t="s">
        <v>454</v>
      </c>
      <c r="C1873" s="441">
        <f t="shared" ref="C1873:H1873" si="1324">C165</f>
        <v>12500</v>
      </c>
      <c r="D1873" s="441"/>
      <c r="E1873" s="441"/>
      <c r="F1873" s="441"/>
      <c r="G1873" s="441"/>
      <c r="H1873" s="441">
        <f t="shared" si="1324"/>
        <v>0</v>
      </c>
      <c r="I1873" s="470">
        <f>IFERROR(VLOOKUP(B1873,Coincidence!$B$2:$E$242,4,FALSE)*IF($G1873="Winter",'General Inputs'!$C$25,'General Inputs'!$C$24),IF($G1873="Winter",'General Inputs'!$C$25,'General Inputs'!$C$24))</f>
        <v>0.52140604400000001</v>
      </c>
      <c r="J1873" s="466">
        <f>'Nameplate by Substation'!H165</f>
        <v>4.8360545468010734E-3</v>
      </c>
      <c r="K1873" s="357">
        <f>IF('PV Adoption'!G$4*(1/(1-'General Inputs'!$C$10))*$J1873*1000*$I1873 &lt;= ABS(($F1873-$E1873)*(1+$J165)^(K$490-$K$490)),'PV Adoption'!G$4*(1/(1-'General Inputs'!$C$10))*$J1873*1000*$I1873,ABS(($F1873-$E1873)*(1+$J165)^(K$490-$K$490)))</f>
        <v>0</v>
      </c>
      <c r="L1873" s="357">
        <f>IF('PV Adoption'!H$4*(1/(1-'General Inputs'!$C$10))*$J1873*1000*$I1873 &lt;= ABS(($F1873-$E1873)*(1+$J165)^(L$490-$K$490)),'PV Adoption'!H$4*(1/(1-'General Inputs'!$C$10))*$J1873*1000*$I1873,ABS(($F1873-$E1873)*(1+$J165)^(L$490-$K$490)))</f>
        <v>0</v>
      </c>
      <c r="M1873" s="357">
        <f>IF('PV Adoption'!I$4*(1/(1-'General Inputs'!$C$10))*$J1873*1000*$I1873 &lt;= ABS(($F1873-$E1873)*(1+$J165)^(M$490-$K$490)),'PV Adoption'!I$4*(1/(1-'General Inputs'!$C$10))*$J1873*1000*$I1873,ABS(($F1873-$E1873)*(1+$J165)^(M$490-$K$490)))</f>
        <v>0</v>
      </c>
      <c r="N1873" s="357">
        <f>IF('PV Adoption'!J$4*(1/(1-'General Inputs'!$C$10))*$J1873*1000*$I1873 &lt;= ABS(($F1873-$E1873)*(1+$J165)^(N$490-$K$490)),'PV Adoption'!J$4*(1/(1-'General Inputs'!$C$10))*$J1873*1000*$I1873,ABS(($F1873-$E1873)*(1+$J165)^(N$490-$K$490)))</f>
        <v>0</v>
      </c>
      <c r="O1873" s="357">
        <f>IF('PV Adoption'!K$4*(1/(1-'General Inputs'!$C$10))*$J1873*1000*$I1873 &lt;= ABS(($F1873-$E1873)*(1+$J165)^(O$490-$K$490)),'PV Adoption'!K$4*(1/(1-'General Inputs'!$C$10))*$J1873*1000*$I1873,ABS(($F1873-$E1873)*(1+$J165)^(O$490-$K$490)))</f>
        <v>0</v>
      </c>
      <c r="P1873" s="357">
        <f>IF('PV Adoption'!L$4*(1/(1-'General Inputs'!$C$10))*$J1873*1000*$I1873 &lt;= ABS(($F1873-$E1873)*(1+$J165)^(P$490-$K$490)),'PV Adoption'!L$4*(1/(1-'General Inputs'!$C$10))*$J1873*1000*$I1873,ABS(($F1873-$E1873)*(1+$J165)^(P$490-$K$490)))</f>
        <v>0</v>
      </c>
      <c r="Q1873" s="357">
        <f>IF('PV Adoption'!M$4*(1/(1-'General Inputs'!$C$10))*$J1873*1000*$I1873 &lt;= ABS(($F1873-$E1873)*(1+$J165)^(Q$490-$K$490)),'PV Adoption'!M$4*(1/(1-'General Inputs'!$C$10))*$J1873*1000*$I1873,ABS(($F1873-$E1873)*(1+$J165)^(Q$490-$K$490)))</f>
        <v>0</v>
      </c>
      <c r="R1873" s="357">
        <f>IF('PV Adoption'!N$4*(1/(1-'General Inputs'!$C$10))*$J1873*1000*$I1873 &lt;= ABS(($F1873-$E1873)*(1+$J165)^(R$490-$K$490)),'PV Adoption'!N$4*(1/(1-'General Inputs'!$C$10))*$J1873*1000*$I1873,ABS(($F1873-$E1873)*(1+$J165)^(R$490-$K$490)))</f>
        <v>0</v>
      </c>
      <c r="S1873" s="357">
        <f>IF('PV Adoption'!O$4*(1/(1-'General Inputs'!$C$10))*$J1873*1000*$I1873 &lt;= ABS(($F1873-$E1873)*(1+$J165)^(S$490-$K$490)),'PV Adoption'!O$4*(1/(1-'General Inputs'!$C$10))*$J1873*1000*$I1873,ABS(($F1873-$E1873)*(1+$J165)^(S$490-$K$490)))</f>
        <v>0</v>
      </c>
      <c r="T1873" s="357">
        <f>IF('PV Adoption'!P$4*(1/(1-'General Inputs'!$C$10))*$J1873*1000*$I1873 &lt;= ABS(($F1873-$E1873)*(1+$J165)^(T$490-$K$490)),'PV Adoption'!P$4*(1/(1-'General Inputs'!$C$10))*$J1873*1000*$I1873,ABS(($F1873-$E1873)*(1+$J165)^(T$490-$K$490)))</f>
        <v>0</v>
      </c>
      <c r="U1873" s="357">
        <f>IF('PV Adoption'!Q$4*(1/(1-'General Inputs'!$C$10))*$J1873*1000*$I1873 &lt;= ABS(($F1873-$E1873)*(1+$J165)^(U$490-$K$490)),'PV Adoption'!Q$4*(1/(1-'General Inputs'!$C$10))*$J1873*1000*$I1873,ABS(($F1873-$E1873)*(1+$J165)^(U$490-$K$490)))</f>
        <v>0</v>
      </c>
      <c r="V1873" s="357">
        <f>IF('PV Adoption'!R$4*(1/(1-'General Inputs'!$C$10))*$J1873*1000*$I1873 &lt;= ABS(($F1873-$E1873)*(1+$J165)^(V$490-$K$490)),'PV Adoption'!R$4*(1/(1-'General Inputs'!$C$10))*$J1873*1000*$I1873,ABS(($F1873-$E1873)*(1+$J165)^(V$490-$K$490)))</f>
        <v>0</v>
      </c>
      <c r="W1873" s="357">
        <f>IF('PV Adoption'!S$4*(1/(1-'General Inputs'!$C$10))*$J1873*1000*$I1873 &lt;= ABS(($F1873-$E1873)*(1+$J165)^(W$490-$K$490)),'PV Adoption'!S$4*(1/(1-'General Inputs'!$C$10))*$J1873*1000*$I1873,ABS(($F1873-$E1873)*(1+$J165)^(W$490-$K$490)))</f>
        <v>0</v>
      </c>
      <c r="X1873" s="357">
        <f>IF('PV Adoption'!T$4*(1/(1-'General Inputs'!$C$10))*$J1873*1000*$I1873 &lt;= ABS(($F1873-$E1873)*(1+$J165)^(X$490-$K$490)),'PV Adoption'!T$4*(1/(1-'General Inputs'!$C$10))*$J1873*1000*$I1873,ABS(($F1873-$E1873)*(1+$J165)^(X$490-$K$490)))</f>
        <v>0</v>
      </c>
      <c r="Y1873" s="357">
        <f>IF('PV Adoption'!U$4*(1/(1-'General Inputs'!$C$10))*$J1873*1000*$I1873 &lt;= ABS(($F1873-$E1873)*(1+$J165)^(Y$490-$K$490)),'PV Adoption'!U$4*(1/(1-'General Inputs'!$C$10))*$J1873*1000*$I1873,ABS(($F1873-$E1873)*(1+$J165)^(Y$490-$K$490)))</f>
        <v>0</v>
      </c>
      <c r="Z1873" s="357">
        <f>IF('PV Adoption'!V$4*(1/(1-'General Inputs'!$C$10))*$J1873*1000*$I1873 &lt;= ABS(($F1873-$E1873)*(1+$J165)^(Z$490-$K$490)),'PV Adoption'!V$4*(1/(1-'General Inputs'!$C$10))*$J1873*1000*$I1873,ABS(($F1873-$E1873)*(1+$J165)^(Z$490-$K$490)))</f>
        <v>0</v>
      </c>
      <c r="AA1873" s="357">
        <f>IF('PV Adoption'!W$4*(1/(1-'General Inputs'!$C$10))*$J1873*1000*$I1873 &lt;= ABS(($F1873-$E1873)*(1+$J165)^(AA$490-$K$490)),'PV Adoption'!W$4*(1/(1-'General Inputs'!$C$10))*$J1873*1000*$I1873,ABS(($F1873-$E1873)*(1+$J165)^(AA$490-$K$490)))</f>
        <v>0</v>
      </c>
      <c r="AB1873" s="357">
        <f>IF('PV Adoption'!X$4*(1/(1-'General Inputs'!$C$10))*$J1873*1000*$I1873 &lt;= ABS(($F1873-$E1873)*(1+$J165)^(AB$490-$K$490)),'PV Adoption'!X$4*(1/(1-'General Inputs'!$C$10))*$J1873*1000*$I1873,ABS(($F1873-$E1873)*(1+$J165)^(AB$490-$K$490)))</f>
        <v>0</v>
      </c>
      <c r="AC1873" s="357">
        <f>IF('PV Adoption'!Y$4*(1/(1-'General Inputs'!$C$10))*$J1873*1000*$I1873 &lt;= ABS(($F1873-$E1873)*(1+$J165)^(AC$490-$K$490)),'PV Adoption'!Y$4*(1/(1-'General Inputs'!$C$10))*$J1873*1000*$I1873,ABS(($F1873-$E1873)*(1+$J165)^(AC$490-$K$490)))</f>
        <v>0</v>
      </c>
      <c r="AD1873" s="357">
        <f>IF('PV Adoption'!Z$4*(1/(1-'General Inputs'!$C$10))*$J1873*1000*$I1873 &lt;= ABS(($F1873-$E1873)*(1+$J165)^(AD$490-$K$490)),'PV Adoption'!Z$4*(1/(1-'General Inputs'!$C$10))*$J1873*1000*$I1873,ABS(($F1873-$E1873)*(1+$J165)^(AD$490-$K$490)))</f>
        <v>0</v>
      </c>
      <c r="AE1873" s="357">
        <f>IF('PV Adoption'!AA$4*(1/(1-'General Inputs'!$C$10))*$J1873*1000*$I1873 &lt;= ABS(($F1873-$E1873)*(1+$J165)^(AE$490-$K$490)),'PV Adoption'!AA$4*(1/(1-'General Inputs'!$C$10))*$J1873*1000*$I1873,ABS(($F1873-$E1873)*(1+$J165)^(AE$490-$K$490)))</f>
        <v>0</v>
      </c>
      <c r="AF1873" s="357">
        <f>IF('PV Adoption'!AB$4*(1/(1-'General Inputs'!$C$10))*$J1873*1000*$I1873 &lt;= ABS(($F1873-$E1873)*(1+$J165)^(AF$490-$K$490)),'PV Adoption'!AB$4*(1/(1-'General Inputs'!$C$10))*$J1873*1000*$I1873,ABS(($F1873-$E1873)*(1+$J165)^(AF$490-$K$490)))</f>
        <v>0</v>
      </c>
      <c r="AG1873" s="357">
        <f>IF('PV Adoption'!AC$4*(1/(1-'General Inputs'!$C$10))*$J1873*1000*$I1873 &lt;= ABS(($F1873-$E1873)*(1+$J165)^(AG$490-$K$490)),'PV Adoption'!AC$4*(1/(1-'General Inputs'!$C$10))*$J1873*1000*$I1873,ABS(($F1873-$E1873)*(1+$J165)^(AG$490-$K$490)))</f>
        <v>0</v>
      </c>
      <c r="AH1873" s="357">
        <f>IF('PV Adoption'!AD$4*(1/(1-'General Inputs'!$C$10))*$J1873*1000*$I1873 &lt;= ABS(($F1873-$E1873)*(1+$J165)^(AH$490-$K$490)),'PV Adoption'!AD$4*(1/(1-'General Inputs'!$C$10))*$J1873*1000*$I1873,ABS(($F1873-$E1873)*(1+$J165)^(AH$490-$K$490)))</f>
        <v>0</v>
      </c>
      <c r="AI1873" s="357">
        <f>IF('PV Adoption'!AE$4*(1/(1-'General Inputs'!$C$10))*$J1873*1000*$I1873 &lt;= ABS(($F1873-$E1873)*(1+$J165)^(AI$490-$K$490)),'PV Adoption'!AE$4*(1/(1-'General Inputs'!$C$10))*$J1873*1000*$I1873,ABS(($F1873-$E1873)*(1+$J165)^(AI$490-$K$490)))</f>
        <v>0</v>
      </c>
      <c r="AJ1873" s="357">
        <f>IF('PV Adoption'!AF$4*(1/(1-'General Inputs'!$C$10))*$J1873*1000*$I1873 &lt;= ABS(($F1873-$E1873)*(1+$J165)^(AJ$490-$K$490)),'PV Adoption'!AF$4*(1/(1-'General Inputs'!$C$10))*$J1873*1000*$I1873,ABS(($F1873-$E1873)*(1+$J165)^(AJ$490-$K$490)))</f>
        <v>0</v>
      </c>
      <c r="AK1873" s="357">
        <v>0</v>
      </c>
      <c r="AL1873" s="357">
        <v>0</v>
      </c>
      <c r="AM1873" s="357">
        <v>0</v>
      </c>
    </row>
    <row r="1874" spans="1:39" x14ac:dyDescent="0.25">
      <c r="A1874" s="353" t="s">
        <v>536</v>
      </c>
      <c r="B1874" s="353" t="s">
        <v>536</v>
      </c>
      <c r="C1874" s="441">
        <f t="shared" ref="C1874:H1874" si="1325">C166</f>
        <v>2498.4</v>
      </c>
      <c r="D1874" s="441"/>
      <c r="E1874" s="441"/>
      <c r="F1874" s="441"/>
      <c r="G1874" s="441"/>
      <c r="H1874" s="441">
        <f t="shared" si="1325"/>
        <v>0</v>
      </c>
      <c r="I1874" s="470">
        <f>IFERROR(VLOOKUP(B1874,Coincidence!$B$2:$E$242,4,FALSE)*IF($G1874="Winter",'General Inputs'!$C$25,'General Inputs'!$C$24),IF($G1874="Winter",'General Inputs'!$C$25,'General Inputs'!$C$24))</f>
        <v>0.52140604400000001</v>
      </c>
      <c r="J1874" s="466">
        <f>'Nameplate by Substation'!H166</f>
        <v>3.9860476422831729E-4</v>
      </c>
      <c r="K1874" s="357">
        <f>IF('PV Adoption'!G$4*(1/(1-'General Inputs'!$C$10))*$J1874*1000*$I1874 &lt;= ABS(($F1874-$E1874)*(1+$J166)^(K$490-$K$490)),'PV Adoption'!G$4*(1/(1-'General Inputs'!$C$10))*$J1874*1000*$I1874,ABS(($F1874-$E1874)*(1+$J166)^(K$490-$K$490)))</f>
        <v>0</v>
      </c>
      <c r="L1874" s="357">
        <f>IF('PV Adoption'!H$4*(1/(1-'General Inputs'!$C$10))*$J1874*1000*$I1874 &lt;= ABS(($F1874-$E1874)*(1+$J166)^(L$490-$K$490)),'PV Adoption'!H$4*(1/(1-'General Inputs'!$C$10))*$J1874*1000*$I1874,ABS(($F1874-$E1874)*(1+$J166)^(L$490-$K$490)))</f>
        <v>0</v>
      </c>
      <c r="M1874" s="357">
        <f>IF('PV Adoption'!I$4*(1/(1-'General Inputs'!$C$10))*$J1874*1000*$I1874 &lt;= ABS(($F1874-$E1874)*(1+$J166)^(M$490-$K$490)),'PV Adoption'!I$4*(1/(1-'General Inputs'!$C$10))*$J1874*1000*$I1874,ABS(($F1874-$E1874)*(1+$J166)^(M$490-$K$490)))</f>
        <v>0</v>
      </c>
      <c r="N1874" s="357">
        <f>IF('PV Adoption'!J$4*(1/(1-'General Inputs'!$C$10))*$J1874*1000*$I1874 &lt;= ABS(($F1874-$E1874)*(1+$J166)^(N$490-$K$490)),'PV Adoption'!J$4*(1/(1-'General Inputs'!$C$10))*$J1874*1000*$I1874,ABS(($F1874-$E1874)*(1+$J166)^(N$490-$K$490)))</f>
        <v>0</v>
      </c>
      <c r="O1874" s="357">
        <f>IF('PV Adoption'!K$4*(1/(1-'General Inputs'!$C$10))*$J1874*1000*$I1874 &lt;= ABS(($F1874-$E1874)*(1+$J166)^(O$490-$K$490)),'PV Adoption'!K$4*(1/(1-'General Inputs'!$C$10))*$J1874*1000*$I1874,ABS(($F1874-$E1874)*(1+$J166)^(O$490-$K$490)))</f>
        <v>0</v>
      </c>
      <c r="P1874" s="357">
        <f>IF('PV Adoption'!L$4*(1/(1-'General Inputs'!$C$10))*$J1874*1000*$I1874 &lt;= ABS(($F1874-$E1874)*(1+$J166)^(P$490-$K$490)),'PV Adoption'!L$4*(1/(1-'General Inputs'!$C$10))*$J1874*1000*$I1874,ABS(($F1874-$E1874)*(1+$J166)^(P$490-$K$490)))</f>
        <v>0</v>
      </c>
      <c r="Q1874" s="357">
        <f>IF('PV Adoption'!M$4*(1/(1-'General Inputs'!$C$10))*$J1874*1000*$I1874 &lt;= ABS(($F1874-$E1874)*(1+$J166)^(Q$490-$K$490)),'PV Adoption'!M$4*(1/(1-'General Inputs'!$C$10))*$J1874*1000*$I1874,ABS(($F1874-$E1874)*(1+$J166)^(Q$490-$K$490)))</f>
        <v>0</v>
      </c>
      <c r="R1874" s="357">
        <f>IF('PV Adoption'!N$4*(1/(1-'General Inputs'!$C$10))*$J1874*1000*$I1874 &lt;= ABS(($F1874-$E1874)*(1+$J166)^(R$490-$K$490)),'PV Adoption'!N$4*(1/(1-'General Inputs'!$C$10))*$J1874*1000*$I1874,ABS(($F1874-$E1874)*(1+$J166)^(R$490-$K$490)))</f>
        <v>0</v>
      </c>
      <c r="S1874" s="357">
        <f>IF('PV Adoption'!O$4*(1/(1-'General Inputs'!$C$10))*$J1874*1000*$I1874 &lt;= ABS(($F1874-$E1874)*(1+$J166)^(S$490-$K$490)),'PV Adoption'!O$4*(1/(1-'General Inputs'!$C$10))*$J1874*1000*$I1874,ABS(($F1874-$E1874)*(1+$J166)^(S$490-$K$490)))</f>
        <v>0</v>
      </c>
      <c r="T1874" s="357">
        <f>IF('PV Adoption'!P$4*(1/(1-'General Inputs'!$C$10))*$J1874*1000*$I1874 &lt;= ABS(($F1874-$E1874)*(1+$J166)^(T$490-$K$490)),'PV Adoption'!P$4*(1/(1-'General Inputs'!$C$10))*$J1874*1000*$I1874,ABS(($F1874-$E1874)*(1+$J166)^(T$490-$K$490)))</f>
        <v>0</v>
      </c>
      <c r="U1874" s="357">
        <f>IF('PV Adoption'!Q$4*(1/(1-'General Inputs'!$C$10))*$J1874*1000*$I1874 &lt;= ABS(($F1874-$E1874)*(1+$J166)^(U$490-$K$490)),'PV Adoption'!Q$4*(1/(1-'General Inputs'!$C$10))*$J1874*1000*$I1874,ABS(($F1874-$E1874)*(1+$J166)^(U$490-$K$490)))</f>
        <v>0</v>
      </c>
      <c r="V1874" s="357">
        <f>IF('PV Adoption'!R$4*(1/(1-'General Inputs'!$C$10))*$J1874*1000*$I1874 &lt;= ABS(($F1874-$E1874)*(1+$J166)^(V$490-$K$490)),'PV Adoption'!R$4*(1/(1-'General Inputs'!$C$10))*$J1874*1000*$I1874,ABS(($F1874-$E1874)*(1+$J166)^(V$490-$K$490)))</f>
        <v>0</v>
      </c>
      <c r="W1874" s="357">
        <f>IF('PV Adoption'!S$4*(1/(1-'General Inputs'!$C$10))*$J1874*1000*$I1874 &lt;= ABS(($F1874-$E1874)*(1+$J166)^(W$490-$K$490)),'PV Adoption'!S$4*(1/(1-'General Inputs'!$C$10))*$J1874*1000*$I1874,ABS(($F1874-$E1874)*(1+$J166)^(W$490-$K$490)))</f>
        <v>0</v>
      </c>
      <c r="X1874" s="357">
        <f>IF('PV Adoption'!T$4*(1/(1-'General Inputs'!$C$10))*$J1874*1000*$I1874 &lt;= ABS(($F1874-$E1874)*(1+$J166)^(X$490-$K$490)),'PV Adoption'!T$4*(1/(1-'General Inputs'!$C$10))*$J1874*1000*$I1874,ABS(($F1874-$E1874)*(1+$J166)^(X$490-$K$490)))</f>
        <v>0</v>
      </c>
      <c r="Y1874" s="357">
        <f>IF('PV Adoption'!U$4*(1/(1-'General Inputs'!$C$10))*$J1874*1000*$I1874 &lt;= ABS(($F1874-$E1874)*(1+$J166)^(Y$490-$K$490)),'PV Adoption'!U$4*(1/(1-'General Inputs'!$C$10))*$J1874*1000*$I1874,ABS(($F1874-$E1874)*(1+$J166)^(Y$490-$K$490)))</f>
        <v>0</v>
      </c>
      <c r="Z1874" s="357">
        <f>IF('PV Adoption'!V$4*(1/(1-'General Inputs'!$C$10))*$J1874*1000*$I1874 &lt;= ABS(($F1874-$E1874)*(1+$J166)^(Z$490-$K$490)),'PV Adoption'!V$4*(1/(1-'General Inputs'!$C$10))*$J1874*1000*$I1874,ABS(($F1874-$E1874)*(1+$J166)^(Z$490-$K$490)))</f>
        <v>0</v>
      </c>
      <c r="AA1874" s="357">
        <f>IF('PV Adoption'!W$4*(1/(1-'General Inputs'!$C$10))*$J1874*1000*$I1874 &lt;= ABS(($F1874-$E1874)*(1+$J166)^(AA$490-$K$490)),'PV Adoption'!W$4*(1/(1-'General Inputs'!$C$10))*$J1874*1000*$I1874,ABS(($F1874-$E1874)*(1+$J166)^(AA$490-$K$490)))</f>
        <v>0</v>
      </c>
      <c r="AB1874" s="357">
        <f>IF('PV Adoption'!X$4*(1/(1-'General Inputs'!$C$10))*$J1874*1000*$I1874 &lt;= ABS(($F1874-$E1874)*(1+$J166)^(AB$490-$K$490)),'PV Adoption'!X$4*(1/(1-'General Inputs'!$C$10))*$J1874*1000*$I1874,ABS(($F1874-$E1874)*(1+$J166)^(AB$490-$K$490)))</f>
        <v>0</v>
      </c>
      <c r="AC1874" s="357">
        <f>IF('PV Adoption'!Y$4*(1/(1-'General Inputs'!$C$10))*$J1874*1000*$I1874 &lt;= ABS(($F1874-$E1874)*(1+$J166)^(AC$490-$K$490)),'PV Adoption'!Y$4*(1/(1-'General Inputs'!$C$10))*$J1874*1000*$I1874,ABS(($F1874-$E1874)*(1+$J166)^(AC$490-$K$490)))</f>
        <v>0</v>
      </c>
      <c r="AD1874" s="357">
        <f>IF('PV Adoption'!Z$4*(1/(1-'General Inputs'!$C$10))*$J1874*1000*$I1874 &lt;= ABS(($F1874-$E1874)*(1+$J166)^(AD$490-$K$490)),'PV Adoption'!Z$4*(1/(1-'General Inputs'!$C$10))*$J1874*1000*$I1874,ABS(($F1874-$E1874)*(1+$J166)^(AD$490-$K$490)))</f>
        <v>0</v>
      </c>
      <c r="AE1874" s="357">
        <f>IF('PV Adoption'!AA$4*(1/(1-'General Inputs'!$C$10))*$J1874*1000*$I1874 &lt;= ABS(($F1874-$E1874)*(1+$J166)^(AE$490-$K$490)),'PV Adoption'!AA$4*(1/(1-'General Inputs'!$C$10))*$J1874*1000*$I1874,ABS(($F1874-$E1874)*(1+$J166)^(AE$490-$K$490)))</f>
        <v>0</v>
      </c>
      <c r="AF1874" s="357">
        <f>IF('PV Adoption'!AB$4*(1/(1-'General Inputs'!$C$10))*$J1874*1000*$I1874 &lt;= ABS(($F1874-$E1874)*(1+$J166)^(AF$490-$K$490)),'PV Adoption'!AB$4*(1/(1-'General Inputs'!$C$10))*$J1874*1000*$I1874,ABS(($F1874-$E1874)*(1+$J166)^(AF$490-$K$490)))</f>
        <v>0</v>
      </c>
      <c r="AG1874" s="357">
        <f>IF('PV Adoption'!AC$4*(1/(1-'General Inputs'!$C$10))*$J1874*1000*$I1874 &lt;= ABS(($F1874-$E1874)*(1+$J166)^(AG$490-$K$490)),'PV Adoption'!AC$4*(1/(1-'General Inputs'!$C$10))*$J1874*1000*$I1874,ABS(($F1874-$E1874)*(1+$J166)^(AG$490-$K$490)))</f>
        <v>0</v>
      </c>
      <c r="AH1874" s="357">
        <f>IF('PV Adoption'!AD$4*(1/(1-'General Inputs'!$C$10))*$J1874*1000*$I1874 &lt;= ABS(($F1874-$E1874)*(1+$J166)^(AH$490-$K$490)),'PV Adoption'!AD$4*(1/(1-'General Inputs'!$C$10))*$J1874*1000*$I1874,ABS(($F1874-$E1874)*(1+$J166)^(AH$490-$K$490)))</f>
        <v>0</v>
      </c>
      <c r="AI1874" s="357">
        <f>IF('PV Adoption'!AE$4*(1/(1-'General Inputs'!$C$10))*$J1874*1000*$I1874 &lt;= ABS(($F1874-$E1874)*(1+$J166)^(AI$490-$K$490)),'PV Adoption'!AE$4*(1/(1-'General Inputs'!$C$10))*$J1874*1000*$I1874,ABS(($F1874-$E1874)*(1+$J166)^(AI$490-$K$490)))</f>
        <v>0</v>
      </c>
      <c r="AJ1874" s="357">
        <f>IF('PV Adoption'!AF$4*(1/(1-'General Inputs'!$C$10))*$J1874*1000*$I1874 &lt;= ABS(($F1874-$E1874)*(1+$J166)^(AJ$490-$K$490)),'PV Adoption'!AF$4*(1/(1-'General Inputs'!$C$10))*$J1874*1000*$I1874,ABS(($F1874-$E1874)*(1+$J166)^(AJ$490-$K$490)))</f>
        <v>0</v>
      </c>
      <c r="AK1874" s="357">
        <v>63.112029624250901</v>
      </c>
      <c r="AL1874" s="357">
        <v>63.945660211907629</v>
      </c>
      <c r="AM1874" s="357">
        <v>64.857331732479309</v>
      </c>
    </row>
    <row r="1875" spans="1:39" x14ac:dyDescent="0.25">
      <c r="A1875" s="353" t="s">
        <v>399</v>
      </c>
      <c r="B1875" s="353" t="s">
        <v>399</v>
      </c>
      <c r="C1875" s="441">
        <f t="shared" ref="C1875:H1875" si="1326">C167</f>
        <v>20000</v>
      </c>
      <c r="D1875" s="441"/>
      <c r="E1875" s="441"/>
      <c r="F1875" s="441"/>
      <c r="G1875" s="441"/>
      <c r="H1875" s="441">
        <f t="shared" si="1326"/>
        <v>0</v>
      </c>
      <c r="I1875" s="470">
        <f>IFERROR(VLOOKUP(B1875,Coincidence!$B$2:$E$242,4,FALSE)*IF($G1875="Winter",'General Inputs'!$C$25,'General Inputs'!$C$24),IF($G1875="Winter",'General Inputs'!$C$25,'General Inputs'!$C$24))</f>
        <v>0.52140604400000001</v>
      </c>
      <c r="J1875" s="466">
        <f>'Nameplate by Substation'!H167</f>
        <v>9.8056162291956864E-3</v>
      </c>
      <c r="K1875" s="357">
        <f>IF('PV Adoption'!G$4*(1/(1-'General Inputs'!$C$10))*$J1875*1000*$I1875 &lt;= ABS(($F1875-$E1875)*(1+$J167)^(K$490-$K$490)),'PV Adoption'!G$4*(1/(1-'General Inputs'!$C$10))*$J1875*1000*$I1875,ABS(($F1875-$E1875)*(1+$J167)^(K$490-$K$490)))</f>
        <v>0</v>
      </c>
      <c r="L1875" s="357">
        <f>IF('PV Adoption'!H$4*(1/(1-'General Inputs'!$C$10))*$J1875*1000*$I1875 &lt;= ABS(($F1875-$E1875)*(1+$J167)^(L$490-$K$490)),'PV Adoption'!H$4*(1/(1-'General Inputs'!$C$10))*$J1875*1000*$I1875,ABS(($F1875-$E1875)*(1+$J167)^(L$490-$K$490)))</f>
        <v>0</v>
      </c>
      <c r="M1875" s="357">
        <f>IF('PV Adoption'!I$4*(1/(1-'General Inputs'!$C$10))*$J1875*1000*$I1875 &lt;= ABS(($F1875-$E1875)*(1+$J167)^(M$490-$K$490)),'PV Adoption'!I$4*(1/(1-'General Inputs'!$C$10))*$J1875*1000*$I1875,ABS(($F1875-$E1875)*(1+$J167)^(M$490-$K$490)))</f>
        <v>0</v>
      </c>
      <c r="N1875" s="357">
        <f>IF('PV Adoption'!J$4*(1/(1-'General Inputs'!$C$10))*$J1875*1000*$I1875 &lt;= ABS(($F1875-$E1875)*(1+$J167)^(N$490-$K$490)),'PV Adoption'!J$4*(1/(1-'General Inputs'!$C$10))*$J1875*1000*$I1875,ABS(($F1875-$E1875)*(1+$J167)^(N$490-$K$490)))</f>
        <v>0</v>
      </c>
      <c r="O1875" s="357">
        <f>IF('PV Adoption'!K$4*(1/(1-'General Inputs'!$C$10))*$J1875*1000*$I1875 &lt;= ABS(($F1875-$E1875)*(1+$J167)^(O$490-$K$490)),'PV Adoption'!K$4*(1/(1-'General Inputs'!$C$10))*$J1875*1000*$I1875,ABS(($F1875-$E1875)*(1+$J167)^(O$490-$K$490)))</f>
        <v>0</v>
      </c>
      <c r="P1875" s="357">
        <f>IF('PV Adoption'!L$4*(1/(1-'General Inputs'!$C$10))*$J1875*1000*$I1875 &lt;= ABS(($F1875-$E1875)*(1+$J167)^(P$490-$K$490)),'PV Adoption'!L$4*(1/(1-'General Inputs'!$C$10))*$J1875*1000*$I1875,ABS(($F1875-$E1875)*(1+$J167)^(P$490-$K$490)))</f>
        <v>0</v>
      </c>
      <c r="Q1875" s="357">
        <f>IF('PV Adoption'!M$4*(1/(1-'General Inputs'!$C$10))*$J1875*1000*$I1875 &lt;= ABS(($F1875-$E1875)*(1+$J167)^(Q$490-$K$490)),'PV Adoption'!M$4*(1/(1-'General Inputs'!$C$10))*$J1875*1000*$I1875,ABS(($F1875-$E1875)*(1+$J167)^(Q$490-$K$490)))</f>
        <v>0</v>
      </c>
      <c r="R1875" s="357">
        <f>IF('PV Adoption'!N$4*(1/(1-'General Inputs'!$C$10))*$J1875*1000*$I1875 &lt;= ABS(($F1875-$E1875)*(1+$J167)^(R$490-$K$490)),'PV Adoption'!N$4*(1/(1-'General Inputs'!$C$10))*$J1875*1000*$I1875,ABS(($F1875-$E1875)*(1+$J167)^(R$490-$K$490)))</f>
        <v>0</v>
      </c>
      <c r="S1875" s="357">
        <f>IF('PV Adoption'!O$4*(1/(1-'General Inputs'!$C$10))*$J1875*1000*$I1875 &lt;= ABS(($F1875-$E1875)*(1+$J167)^(S$490-$K$490)),'PV Adoption'!O$4*(1/(1-'General Inputs'!$C$10))*$J1875*1000*$I1875,ABS(($F1875-$E1875)*(1+$J167)^(S$490-$K$490)))</f>
        <v>0</v>
      </c>
      <c r="T1875" s="357">
        <f>IF('PV Adoption'!P$4*(1/(1-'General Inputs'!$C$10))*$J1875*1000*$I1875 &lt;= ABS(($F1875-$E1875)*(1+$J167)^(T$490-$K$490)),'PV Adoption'!P$4*(1/(1-'General Inputs'!$C$10))*$J1875*1000*$I1875,ABS(($F1875-$E1875)*(1+$J167)^(T$490-$K$490)))</f>
        <v>0</v>
      </c>
      <c r="U1875" s="357">
        <f>IF('PV Adoption'!Q$4*(1/(1-'General Inputs'!$C$10))*$J1875*1000*$I1875 &lt;= ABS(($F1875-$E1875)*(1+$J167)^(U$490-$K$490)),'PV Adoption'!Q$4*(1/(1-'General Inputs'!$C$10))*$J1875*1000*$I1875,ABS(($F1875-$E1875)*(1+$J167)^(U$490-$K$490)))</f>
        <v>0</v>
      </c>
      <c r="V1875" s="357">
        <f>IF('PV Adoption'!R$4*(1/(1-'General Inputs'!$C$10))*$J1875*1000*$I1875 &lt;= ABS(($F1875-$E1875)*(1+$J167)^(V$490-$K$490)),'PV Adoption'!R$4*(1/(1-'General Inputs'!$C$10))*$J1875*1000*$I1875,ABS(($F1875-$E1875)*(1+$J167)^(V$490-$K$490)))</f>
        <v>0</v>
      </c>
      <c r="W1875" s="357">
        <f>IF('PV Adoption'!S$4*(1/(1-'General Inputs'!$C$10))*$J1875*1000*$I1875 &lt;= ABS(($F1875-$E1875)*(1+$J167)^(W$490-$K$490)),'PV Adoption'!S$4*(1/(1-'General Inputs'!$C$10))*$J1875*1000*$I1875,ABS(($F1875-$E1875)*(1+$J167)^(W$490-$K$490)))</f>
        <v>0</v>
      </c>
      <c r="X1875" s="357">
        <f>IF('PV Adoption'!T$4*(1/(1-'General Inputs'!$C$10))*$J1875*1000*$I1875 &lt;= ABS(($F1875-$E1875)*(1+$J167)^(X$490-$K$490)),'PV Adoption'!T$4*(1/(1-'General Inputs'!$C$10))*$J1875*1000*$I1875,ABS(($F1875-$E1875)*(1+$J167)^(X$490-$K$490)))</f>
        <v>0</v>
      </c>
      <c r="Y1875" s="357">
        <f>IF('PV Adoption'!U$4*(1/(1-'General Inputs'!$C$10))*$J1875*1000*$I1875 &lt;= ABS(($F1875-$E1875)*(1+$J167)^(Y$490-$K$490)),'PV Adoption'!U$4*(1/(1-'General Inputs'!$C$10))*$J1875*1000*$I1875,ABS(($F1875-$E1875)*(1+$J167)^(Y$490-$K$490)))</f>
        <v>0</v>
      </c>
      <c r="Z1875" s="357">
        <f>IF('PV Adoption'!V$4*(1/(1-'General Inputs'!$C$10))*$J1875*1000*$I1875 &lt;= ABS(($F1875-$E1875)*(1+$J167)^(Z$490-$K$490)),'PV Adoption'!V$4*(1/(1-'General Inputs'!$C$10))*$J1875*1000*$I1875,ABS(($F1875-$E1875)*(1+$J167)^(Z$490-$K$490)))</f>
        <v>0</v>
      </c>
      <c r="AA1875" s="357">
        <f>IF('PV Adoption'!W$4*(1/(1-'General Inputs'!$C$10))*$J1875*1000*$I1875 &lt;= ABS(($F1875-$E1875)*(1+$J167)^(AA$490-$K$490)),'PV Adoption'!W$4*(1/(1-'General Inputs'!$C$10))*$J1875*1000*$I1875,ABS(($F1875-$E1875)*(1+$J167)^(AA$490-$K$490)))</f>
        <v>0</v>
      </c>
      <c r="AB1875" s="357">
        <f>IF('PV Adoption'!X$4*(1/(1-'General Inputs'!$C$10))*$J1875*1000*$I1875 &lt;= ABS(($F1875-$E1875)*(1+$J167)^(AB$490-$K$490)),'PV Adoption'!X$4*(1/(1-'General Inputs'!$C$10))*$J1875*1000*$I1875,ABS(($F1875-$E1875)*(1+$J167)^(AB$490-$K$490)))</f>
        <v>0</v>
      </c>
      <c r="AC1875" s="357">
        <f>IF('PV Adoption'!Y$4*(1/(1-'General Inputs'!$C$10))*$J1875*1000*$I1875 &lt;= ABS(($F1875-$E1875)*(1+$J167)^(AC$490-$K$490)),'PV Adoption'!Y$4*(1/(1-'General Inputs'!$C$10))*$J1875*1000*$I1875,ABS(($F1875-$E1875)*(1+$J167)^(AC$490-$K$490)))</f>
        <v>0</v>
      </c>
      <c r="AD1875" s="357">
        <f>IF('PV Adoption'!Z$4*(1/(1-'General Inputs'!$C$10))*$J1875*1000*$I1875 &lt;= ABS(($F1875-$E1875)*(1+$J167)^(AD$490-$K$490)),'PV Adoption'!Z$4*(1/(1-'General Inputs'!$C$10))*$J1875*1000*$I1875,ABS(($F1875-$E1875)*(1+$J167)^(AD$490-$K$490)))</f>
        <v>0</v>
      </c>
      <c r="AE1875" s="357">
        <f>IF('PV Adoption'!AA$4*(1/(1-'General Inputs'!$C$10))*$J1875*1000*$I1875 &lt;= ABS(($F1875-$E1875)*(1+$J167)^(AE$490-$K$490)),'PV Adoption'!AA$4*(1/(1-'General Inputs'!$C$10))*$J1875*1000*$I1875,ABS(($F1875-$E1875)*(1+$J167)^(AE$490-$K$490)))</f>
        <v>0</v>
      </c>
      <c r="AF1875" s="357">
        <f>IF('PV Adoption'!AB$4*(1/(1-'General Inputs'!$C$10))*$J1875*1000*$I1875 &lt;= ABS(($F1875-$E1875)*(1+$J167)^(AF$490-$K$490)),'PV Adoption'!AB$4*(1/(1-'General Inputs'!$C$10))*$J1875*1000*$I1875,ABS(($F1875-$E1875)*(1+$J167)^(AF$490-$K$490)))</f>
        <v>0</v>
      </c>
      <c r="AG1875" s="357">
        <f>IF('PV Adoption'!AC$4*(1/(1-'General Inputs'!$C$10))*$J1875*1000*$I1875 &lt;= ABS(($F1875-$E1875)*(1+$J167)^(AG$490-$K$490)),'PV Adoption'!AC$4*(1/(1-'General Inputs'!$C$10))*$J1875*1000*$I1875,ABS(($F1875-$E1875)*(1+$J167)^(AG$490-$K$490)))</f>
        <v>0</v>
      </c>
      <c r="AH1875" s="357">
        <f>IF('PV Adoption'!AD$4*(1/(1-'General Inputs'!$C$10))*$J1875*1000*$I1875 &lt;= ABS(($F1875-$E1875)*(1+$J167)^(AH$490-$K$490)),'PV Adoption'!AD$4*(1/(1-'General Inputs'!$C$10))*$J1875*1000*$I1875,ABS(($F1875-$E1875)*(1+$J167)^(AH$490-$K$490)))</f>
        <v>0</v>
      </c>
      <c r="AI1875" s="357">
        <f>IF('PV Adoption'!AE$4*(1/(1-'General Inputs'!$C$10))*$J1875*1000*$I1875 &lt;= ABS(($F1875-$E1875)*(1+$J167)^(AI$490-$K$490)),'PV Adoption'!AE$4*(1/(1-'General Inputs'!$C$10))*$J1875*1000*$I1875,ABS(($F1875-$E1875)*(1+$J167)^(AI$490-$K$490)))</f>
        <v>0</v>
      </c>
      <c r="AJ1875" s="357">
        <f>IF('PV Adoption'!AF$4*(1/(1-'General Inputs'!$C$10))*$J1875*1000*$I1875 &lt;= ABS(($F1875-$E1875)*(1+$J167)^(AJ$490-$K$490)),'PV Adoption'!AF$4*(1/(1-'General Inputs'!$C$10))*$J1875*1000*$I1875,ABS(($F1875-$E1875)*(1+$J167)^(AJ$490-$K$490)))</f>
        <v>0</v>
      </c>
      <c r="AK1875" s="357">
        <v>0</v>
      </c>
      <c r="AL1875" s="357">
        <v>0</v>
      </c>
      <c r="AM1875" s="357">
        <v>0</v>
      </c>
    </row>
    <row r="1876" spans="1:39" x14ac:dyDescent="0.25">
      <c r="A1876" s="353" t="s">
        <v>551</v>
      </c>
      <c r="B1876" s="353" t="s">
        <v>551</v>
      </c>
      <c r="C1876" s="441">
        <f t="shared" ref="C1876:H1876" si="1327">C168</f>
        <v>2500</v>
      </c>
      <c r="D1876" s="441"/>
      <c r="E1876" s="441"/>
      <c r="F1876" s="441"/>
      <c r="G1876" s="441"/>
      <c r="H1876" s="441">
        <f t="shared" si="1327"/>
        <v>0</v>
      </c>
      <c r="I1876" s="470">
        <f>IFERROR(VLOOKUP(B1876,Coincidence!$B$2:$E$242,4,FALSE)*IF($G1876="Winter",'General Inputs'!$C$25,'General Inputs'!$C$24),IF($G1876="Winter",'General Inputs'!$C$25,'General Inputs'!$C$24))</f>
        <v>0.52140604400000001</v>
      </c>
      <c r="J1876" s="466">
        <f>'Nameplate by Substation'!H168</f>
        <v>2.5206602730858878E-4</v>
      </c>
      <c r="K1876" s="357">
        <f>IF('PV Adoption'!G$4*(1/(1-'General Inputs'!$C$10))*$J1876*1000*$I1876 &lt;= ABS(($F1876-$E1876)*(1+$J168)^(K$490-$K$490)),'PV Adoption'!G$4*(1/(1-'General Inputs'!$C$10))*$J1876*1000*$I1876,ABS(($F1876-$E1876)*(1+$J168)^(K$490-$K$490)))</f>
        <v>0</v>
      </c>
      <c r="L1876" s="357">
        <f>IF('PV Adoption'!H$4*(1/(1-'General Inputs'!$C$10))*$J1876*1000*$I1876 &lt;= ABS(($F1876-$E1876)*(1+$J168)^(L$490-$K$490)),'PV Adoption'!H$4*(1/(1-'General Inputs'!$C$10))*$J1876*1000*$I1876,ABS(($F1876-$E1876)*(1+$J168)^(L$490-$K$490)))</f>
        <v>0</v>
      </c>
      <c r="M1876" s="357">
        <f>IF('PV Adoption'!I$4*(1/(1-'General Inputs'!$C$10))*$J1876*1000*$I1876 &lt;= ABS(($F1876-$E1876)*(1+$J168)^(M$490-$K$490)),'PV Adoption'!I$4*(1/(1-'General Inputs'!$C$10))*$J1876*1000*$I1876,ABS(($F1876-$E1876)*(1+$J168)^(M$490-$K$490)))</f>
        <v>0</v>
      </c>
      <c r="N1876" s="357">
        <f>IF('PV Adoption'!J$4*(1/(1-'General Inputs'!$C$10))*$J1876*1000*$I1876 &lt;= ABS(($F1876-$E1876)*(1+$J168)^(N$490-$K$490)),'PV Adoption'!J$4*(1/(1-'General Inputs'!$C$10))*$J1876*1000*$I1876,ABS(($F1876-$E1876)*(1+$J168)^(N$490-$K$490)))</f>
        <v>0</v>
      </c>
      <c r="O1876" s="357">
        <f>IF('PV Adoption'!K$4*(1/(1-'General Inputs'!$C$10))*$J1876*1000*$I1876 &lt;= ABS(($F1876-$E1876)*(1+$J168)^(O$490-$K$490)),'PV Adoption'!K$4*(1/(1-'General Inputs'!$C$10))*$J1876*1000*$I1876,ABS(($F1876-$E1876)*(1+$J168)^(O$490-$K$490)))</f>
        <v>0</v>
      </c>
      <c r="P1876" s="357">
        <f>IF('PV Adoption'!L$4*(1/(1-'General Inputs'!$C$10))*$J1876*1000*$I1876 &lt;= ABS(($F1876-$E1876)*(1+$J168)^(P$490-$K$490)),'PV Adoption'!L$4*(1/(1-'General Inputs'!$C$10))*$J1876*1000*$I1876,ABS(($F1876-$E1876)*(1+$J168)^(P$490-$K$490)))</f>
        <v>0</v>
      </c>
      <c r="Q1876" s="357">
        <f>IF('PV Adoption'!M$4*(1/(1-'General Inputs'!$C$10))*$J1876*1000*$I1876 &lt;= ABS(($F1876-$E1876)*(1+$J168)^(Q$490-$K$490)),'PV Adoption'!M$4*(1/(1-'General Inputs'!$C$10))*$J1876*1000*$I1876,ABS(($F1876-$E1876)*(1+$J168)^(Q$490-$K$490)))</f>
        <v>0</v>
      </c>
      <c r="R1876" s="357">
        <f>IF('PV Adoption'!N$4*(1/(1-'General Inputs'!$C$10))*$J1876*1000*$I1876 &lt;= ABS(($F1876-$E1876)*(1+$J168)^(R$490-$K$490)),'PV Adoption'!N$4*(1/(1-'General Inputs'!$C$10))*$J1876*1000*$I1876,ABS(($F1876-$E1876)*(1+$J168)^(R$490-$K$490)))</f>
        <v>0</v>
      </c>
      <c r="S1876" s="357">
        <f>IF('PV Adoption'!O$4*(1/(1-'General Inputs'!$C$10))*$J1876*1000*$I1876 &lt;= ABS(($F1876-$E1876)*(1+$J168)^(S$490-$K$490)),'PV Adoption'!O$4*(1/(1-'General Inputs'!$C$10))*$J1876*1000*$I1876,ABS(($F1876-$E1876)*(1+$J168)^(S$490-$K$490)))</f>
        <v>0</v>
      </c>
      <c r="T1876" s="357">
        <f>IF('PV Adoption'!P$4*(1/(1-'General Inputs'!$C$10))*$J1876*1000*$I1876 &lt;= ABS(($F1876-$E1876)*(1+$J168)^(T$490-$K$490)),'PV Adoption'!P$4*(1/(1-'General Inputs'!$C$10))*$J1876*1000*$I1876,ABS(($F1876-$E1876)*(1+$J168)^(T$490-$K$490)))</f>
        <v>0</v>
      </c>
      <c r="U1876" s="357">
        <f>IF('PV Adoption'!Q$4*(1/(1-'General Inputs'!$C$10))*$J1876*1000*$I1876 &lt;= ABS(($F1876-$E1876)*(1+$J168)^(U$490-$K$490)),'PV Adoption'!Q$4*(1/(1-'General Inputs'!$C$10))*$J1876*1000*$I1876,ABS(($F1876-$E1876)*(1+$J168)^(U$490-$K$490)))</f>
        <v>0</v>
      </c>
      <c r="V1876" s="357">
        <f>IF('PV Adoption'!R$4*(1/(1-'General Inputs'!$C$10))*$J1876*1000*$I1876 &lt;= ABS(($F1876-$E1876)*(1+$J168)^(V$490-$K$490)),'PV Adoption'!R$4*(1/(1-'General Inputs'!$C$10))*$J1876*1000*$I1876,ABS(($F1876-$E1876)*(1+$J168)^(V$490-$K$490)))</f>
        <v>0</v>
      </c>
      <c r="W1876" s="357">
        <f>IF('PV Adoption'!S$4*(1/(1-'General Inputs'!$C$10))*$J1876*1000*$I1876 &lt;= ABS(($F1876-$E1876)*(1+$J168)^(W$490-$K$490)),'PV Adoption'!S$4*(1/(1-'General Inputs'!$C$10))*$J1876*1000*$I1876,ABS(($F1876-$E1876)*(1+$J168)^(W$490-$K$490)))</f>
        <v>0</v>
      </c>
      <c r="X1876" s="357">
        <f>IF('PV Adoption'!T$4*(1/(1-'General Inputs'!$C$10))*$J1876*1000*$I1876 &lt;= ABS(($F1876-$E1876)*(1+$J168)^(X$490-$K$490)),'PV Adoption'!T$4*(1/(1-'General Inputs'!$C$10))*$J1876*1000*$I1876,ABS(($F1876-$E1876)*(1+$J168)^(X$490-$K$490)))</f>
        <v>0</v>
      </c>
      <c r="Y1876" s="357">
        <f>IF('PV Adoption'!U$4*(1/(1-'General Inputs'!$C$10))*$J1876*1000*$I1876 &lt;= ABS(($F1876-$E1876)*(1+$J168)^(Y$490-$K$490)),'PV Adoption'!U$4*(1/(1-'General Inputs'!$C$10))*$J1876*1000*$I1876,ABS(($F1876-$E1876)*(1+$J168)^(Y$490-$K$490)))</f>
        <v>0</v>
      </c>
      <c r="Z1876" s="357">
        <f>IF('PV Adoption'!V$4*(1/(1-'General Inputs'!$C$10))*$J1876*1000*$I1876 &lt;= ABS(($F1876-$E1876)*(1+$J168)^(Z$490-$K$490)),'PV Adoption'!V$4*(1/(1-'General Inputs'!$C$10))*$J1876*1000*$I1876,ABS(($F1876-$E1876)*(1+$J168)^(Z$490-$K$490)))</f>
        <v>0</v>
      </c>
      <c r="AA1876" s="357">
        <f>IF('PV Adoption'!W$4*(1/(1-'General Inputs'!$C$10))*$J1876*1000*$I1876 &lt;= ABS(($F1876-$E1876)*(1+$J168)^(AA$490-$K$490)),'PV Adoption'!W$4*(1/(1-'General Inputs'!$C$10))*$J1876*1000*$I1876,ABS(($F1876-$E1876)*(1+$J168)^(AA$490-$K$490)))</f>
        <v>0</v>
      </c>
      <c r="AB1876" s="357">
        <f>IF('PV Adoption'!X$4*(1/(1-'General Inputs'!$C$10))*$J1876*1000*$I1876 &lt;= ABS(($F1876-$E1876)*(1+$J168)^(AB$490-$K$490)),'PV Adoption'!X$4*(1/(1-'General Inputs'!$C$10))*$J1876*1000*$I1876,ABS(($F1876-$E1876)*(1+$J168)^(AB$490-$K$490)))</f>
        <v>0</v>
      </c>
      <c r="AC1876" s="357">
        <f>IF('PV Adoption'!Y$4*(1/(1-'General Inputs'!$C$10))*$J1876*1000*$I1876 &lt;= ABS(($F1876-$E1876)*(1+$J168)^(AC$490-$K$490)),'PV Adoption'!Y$4*(1/(1-'General Inputs'!$C$10))*$J1876*1000*$I1876,ABS(($F1876-$E1876)*(1+$J168)^(AC$490-$K$490)))</f>
        <v>0</v>
      </c>
      <c r="AD1876" s="357">
        <f>IF('PV Adoption'!Z$4*(1/(1-'General Inputs'!$C$10))*$J1876*1000*$I1876 &lt;= ABS(($F1876-$E1876)*(1+$J168)^(AD$490-$K$490)),'PV Adoption'!Z$4*(1/(1-'General Inputs'!$C$10))*$J1876*1000*$I1876,ABS(($F1876-$E1876)*(1+$J168)^(AD$490-$K$490)))</f>
        <v>0</v>
      </c>
      <c r="AE1876" s="357">
        <f>IF('PV Adoption'!AA$4*(1/(1-'General Inputs'!$C$10))*$J1876*1000*$I1876 &lt;= ABS(($F1876-$E1876)*(1+$J168)^(AE$490-$K$490)),'PV Adoption'!AA$4*(1/(1-'General Inputs'!$C$10))*$J1876*1000*$I1876,ABS(($F1876-$E1876)*(1+$J168)^(AE$490-$K$490)))</f>
        <v>0</v>
      </c>
      <c r="AF1876" s="357">
        <f>IF('PV Adoption'!AB$4*(1/(1-'General Inputs'!$C$10))*$J1876*1000*$I1876 &lt;= ABS(($F1876-$E1876)*(1+$J168)^(AF$490-$K$490)),'PV Adoption'!AB$4*(1/(1-'General Inputs'!$C$10))*$J1876*1000*$I1876,ABS(($F1876-$E1876)*(1+$J168)^(AF$490-$K$490)))</f>
        <v>0</v>
      </c>
      <c r="AG1876" s="357">
        <f>IF('PV Adoption'!AC$4*(1/(1-'General Inputs'!$C$10))*$J1876*1000*$I1876 &lt;= ABS(($F1876-$E1876)*(1+$J168)^(AG$490-$K$490)),'PV Adoption'!AC$4*(1/(1-'General Inputs'!$C$10))*$J1876*1000*$I1876,ABS(($F1876-$E1876)*(1+$J168)^(AG$490-$K$490)))</f>
        <v>0</v>
      </c>
      <c r="AH1876" s="357">
        <f>IF('PV Adoption'!AD$4*(1/(1-'General Inputs'!$C$10))*$J1876*1000*$I1876 &lt;= ABS(($F1876-$E1876)*(1+$J168)^(AH$490-$K$490)),'PV Adoption'!AD$4*(1/(1-'General Inputs'!$C$10))*$J1876*1000*$I1876,ABS(($F1876-$E1876)*(1+$J168)^(AH$490-$K$490)))</f>
        <v>0</v>
      </c>
      <c r="AI1876" s="357">
        <f>IF('PV Adoption'!AE$4*(1/(1-'General Inputs'!$C$10))*$J1876*1000*$I1876 &lt;= ABS(($F1876-$E1876)*(1+$J168)^(AI$490-$K$490)),'PV Adoption'!AE$4*(1/(1-'General Inputs'!$C$10))*$J1876*1000*$I1876,ABS(($F1876-$E1876)*(1+$J168)^(AI$490-$K$490)))</f>
        <v>0</v>
      </c>
      <c r="AJ1876" s="357">
        <f>IF('PV Adoption'!AF$4*(1/(1-'General Inputs'!$C$10))*$J1876*1000*$I1876 &lt;= ABS(($F1876-$E1876)*(1+$J168)^(AJ$490-$K$490)),'PV Adoption'!AF$4*(1/(1-'General Inputs'!$C$10))*$J1876*1000*$I1876,ABS(($F1876-$E1876)*(1+$J168)^(AJ$490-$K$490)))</f>
        <v>0</v>
      </c>
      <c r="AK1876" s="357">
        <v>0</v>
      </c>
      <c r="AL1876" s="357">
        <v>0</v>
      </c>
      <c r="AM1876" s="357">
        <v>0</v>
      </c>
    </row>
    <row r="1877" spans="1:39" x14ac:dyDescent="0.25">
      <c r="A1877" s="353" t="s">
        <v>327</v>
      </c>
      <c r="B1877" s="353" t="s">
        <v>327</v>
      </c>
      <c r="C1877" s="441">
        <f t="shared" ref="C1877:H1877" si="1328">C169</f>
        <v>6240</v>
      </c>
      <c r="D1877" s="441"/>
      <c r="E1877" s="441"/>
      <c r="F1877" s="441"/>
      <c r="G1877" s="441"/>
      <c r="H1877" s="441">
        <f t="shared" si="1328"/>
        <v>0</v>
      </c>
      <c r="I1877" s="470">
        <f>IFERROR(VLOOKUP(B1877,Coincidence!$B$2:$E$242,4,FALSE)*IF($G1877="Winter",'General Inputs'!$C$25,'General Inputs'!$C$24),IF($G1877="Winter",'General Inputs'!$C$25,'General Inputs'!$C$24))</f>
        <v>0.52140604400000001</v>
      </c>
      <c r="J1877" s="466">
        <f>'Nameplate by Substation'!H169</f>
        <v>8.9241698181726746E-3</v>
      </c>
      <c r="K1877" s="357">
        <f>IF('PV Adoption'!G$4*(1/(1-'General Inputs'!$C$10))*$J1877*1000*$I1877 &lt;= ABS(($F1877-$E1877)*(1+$J169)^(K$490-$K$490)),'PV Adoption'!G$4*(1/(1-'General Inputs'!$C$10))*$J1877*1000*$I1877,ABS(($F1877-$E1877)*(1+$J169)^(K$490-$K$490)))</f>
        <v>0</v>
      </c>
      <c r="L1877" s="357">
        <f>IF('PV Adoption'!H$4*(1/(1-'General Inputs'!$C$10))*$J1877*1000*$I1877 &lt;= ABS(($F1877-$E1877)*(1+$J169)^(L$490-$K$490)),'PV Adoption'!H$4*(1/(1-'General Inputs'!$C$10))*$J1877*1000*$I1877,ABS(($F1877-$E1877)*(1+$J169)^(L$490-$K$490)))</f>
        <v>0</v>
      </c>
      <c r="M1877" s="357">
        <f>IF('PV Adoption'!I$4*(1/(1-'General Inputs'!$C$10))*$J1877*1000*$I1877 &lt;= ABS(($F1877-$E1877)*(1+$J169)^(M$490-$K$490)),'PV Adoption'!I$4*(1/(1-'General Inputs'!$C$10))*$J1877*1000*$I1877,ABS(($F1877-$E1877)*(1+$J169)^(M$490-$K$490)))</f>
        <v>0</v>
      </c>
      <c r="N1877" s="357">
        <f>IF('PV Adoption'!J$4*(1/(1-'General Inputs'!$C$10))*$J1877*1000*$I1877 &lt;= ABS(($F1877-$E1877)*(1+$J169)^(N$490-$K$490)),'PV Adoption'!J$4*(1/(1-'General Inputs'!$C$10))*$J1877*1000*$I1877,ABS(($F1877-$E1877)*(1+$J169)^(N$490-$K$490)))</f>
        <v>0</v>
      </c>
      <c r="O1877" s="357">
        <f>IF('PV Adoption'!K$4*(1/(1-'General Inputs'!$C$10))*$J1877*1000*$I1877 &lt;= ABS(($F1877-$E1877)*(1+$J169)^(O$490-$K$490)),'PV Adoption'!K$4*(1/(1-'General Inputs'!$C$10))*$J1877*1000*$I1877,ABS(($F1877-$E1877)*(1+$J169)^(O$490-$K$490)))</f>
        <v>0</v>
      </c>
      <c r="P1877" s="357">
        <f>IF('PV Adoption'!L$4*(1/(1-'General Inputs'!$C$10))*$J1877*1000*$I1877 &lt;= ABS(($F1877-$E1877)*(1+$J169)^(P$490-$K$490)),'PV Adoption'!L$4*(1/(1-'General Inputs'!$C$10))*$J1877*1000*$I1877,ABS(($F1877-$E1877)*(1+$J169)^(P$490-$K$490)))</f>
        <v>0</v>
      </c>
      <c r="Q1877" s="357">
        <f>IF('PV Adoption'!M$4*(1/(1-'General Inputs'!$C$10))*$J1877*1000*$I1877 &lt;= ABS(($F1877-$E1877)*(1+$J169)^(Q$490-$K$490)),'PV Adoption'!M$4*(1/(1-'General Inputs'!$C$10))*$J1877*1000*$I1877,ABS(($F1877-$E1877)*(1+$J169)^(Q$490-$K$490)))</f>
        <v>0</v>
      </c>
      <c r="R1877" s="357">
        <f>IF('PV Adoption'!N$4*(1/(1-'General Inputs'!$C$10))*$J1877*1000*$I1877 &lt;= ABS(($F1877-$E1877)*(1+$J169)^(R$490-$K$490)),'PV Adoption'!N$4*(1/(1-'General Inputs'!$C$10))*$J1877*1000*$I1877,ABS(($F1877-$E1877)*(1+$J169)^(R$490-$K$490)))</f>
        <v>0</v>
      </c>
      <c r="S1877" s="357">
        <f>IF('PV Adoption'!O$4*(1/(1-'General Inputs'!$C$10))*$J1877*1000*$I1877 &lt;= ABS(($F1877-$E1877)*(1+$J169)^(S$490-$K$490)),'PV Adoption'!O$4*(1/(1-'General Inputs'!$C$10))*$J1877*1000*$I1877,ABS(($F1877-$E1877)*(1+$J169)^(S$490-$K$490)))</f>
        <v>0</v>
      </c>
      <c r="T1877" s="357">
        <f>IF('PV Adoption'!P$4*(1/(1-'General Inputs'!$C$10))*$J1877*1000*$I1877 &lt;= ABS(($F1877-$E1877)*(1+$J169)^(T$490-$K$490)),'PV Adoption'!P$4*(1/(1-'General Inputs'!$C$10))*$J1877*1000*$I1877,ABS(($F1877-$E1877)*(1+$J169)^(T$490-$K$490)))</f>
        <v>0</v>
      </c>
      <c r="U1877" s="357">
        <f>IF('PV Adoption'!Q$4*(1/(1-'General Inputs'!$C$10))*$J1877*1000*$I1877 &lt;= ABS(($F1877-$E1877)*(1+$J169)^(U$490-$K$490)),'PV Adoption'!Q$4*(1/(1-'General Inputs'!$C$10))*$J1877*1000*$I1877,ABS(($F1877-$E1877)*(1+$J169)^(U$490-$K$490)))</f>
        <v>0</v>
      </c>
      <c r="V1877" s="357">
        <f>IF('PV Adoption'!R$4*(1/(1-'General Inputs'!$C$10))*$J1877*1000*$I1877 &lt;= ABS(($F1877-$E1877)*(1+$J169)^(V$490-$K$490)),'PV Adoption'!R$4*(1/(1-'General Inputs'!$C$10))*$J1877*1000*$I1877,ABS(($F1877-$E1877)*(1+$J169)^(V$490-$K$490)))</f>
        <v>0</v>
      </c>
      <c r="W1877" s="357">
        <f>IF('PV Adoption'!S$4*(1/(1-'General Inputs'!$C$10))*$J1877*1000*$I1877 &lt;= ABS(($F1877-$E1877)*(1+$J169)^(W$490-$K$490)),'PV Adoption'!S$4*(1/(1-'General Inputs'!$C$10))*$J1877*1000*$I1877,ABS(($F1877-$E1877)*(1+$J169)^(W$490-$K$490)))</f>
        <v>0</v>
      </c>
      <c r="X1877" s="357">
        <f>IF('PV Adoption'!T$4*(1/(1-'General Inputs'!$C$10))*$J1877*1000*$I1877 &lt;= ABS(($F1877-$E1877)*(1+$J169)^(X$490-$K$490)),'PV Adoption'!T$4*(1/(1-'General Inputs'!$C$10))*$J1877*1000*$I1877,ABS(($F1877-$E1877)*(1+$J169)^(X$490-$K$490)))</f>
        <v>0</v>
      </c>
      <c r="Y1877" s="357">
        <f>IF('PV Adoption'!U$4*(1/(1-'General Inputs'!$C$10))*$J1877*1000*$I1877 &lt;= ABS(($F1877-$E1877)*(1+$J169)^(Y$490-$K$490)),'PV Adoption'!U$4*(1/(1-'General Inputs'!$C$10))*$J1877*1000*$I1877,ABS(($F1877-$E1877)*(1+$J169)^(Y$490-$K$490)))</f>
        <v>0</v>
      </c>
      <c r="Z1877" s="357">
        <f>IF('PV Adoption'!V$4*(1/(1-'General Inputs'!$C$10))*$J1877*1000*$I1877 &lt;= ABS(($F1877-$E1877)*(1+$J169)^(Z$490-$K$490)),'PV Adoption'!V$4*(1/(1-'General Inputs'!$C$10))*$J1877*1000*$I1877,ABS(($F1877-$E1877)*(1+$J169)^(Z$490-$K$490)))</f>
        <v>0</v>
      </c>
      <c r="AA1877" s="357">
        <f>IF('PV Adoption'!W$4*(1/(1-'General Inputs'!$C$10))*$J1877*1000*$I1877 &lt;= ABS(($F1877-$E1877)*(1+$J169)^(AA$490-$K$490)),'PV Adoption'!W$4*(1/(1-'General Inputs'!$C$10))*$J1877*1000*$I1877,ABS(($F1877-$E1877)*(1+$J169)^(AA$490-$K$490)))</f>
        <v>0</v>
      </c>
      <c r="AB1877" s="357">
        <f>IF('PV Adoption'!X$4*(1/(1-'General Inputs'!$C$10))*$J1877*1000*$I1877 &lt;= ABS(($F1877-$E1877)*(1+$J169)^(AB$490-$K$490)),'PV Adoption'!X$4*(1/(1-'General Inputs'!$C$10))*$J1877*1000*$I1877,ABS(($F1877-$E1877)*(1+$J169)^(AB$490-$K$490)))</f>
        <v>0</v>
      </c>
      <c r="AC1877" s="357">
        <f>IF('PV Adoption'!Y$4*(1/(1-'General Inputs'!$C$10))*$J1877*1000*$I1877 &lt;= ABS(($F1877-$E1877)*(1+$J169)^(AC$490-$K$490)),'PV Adoption'!Y$4*(1/(1-'General Inputs'!$C$10))*$J1877*1000*$I1877,ABS(($F1877-$E1877)*(1+$J169)^(AC$490-$K$490)))</f>
        <v>0</v>
      </c>
      <c r="AD1877" s="357">
        <f>IF('PV Adoption'!Z$4*(1/(1-'General Inputs'!$C$10))*$J1877*1000*$I1877 &lt;= ABS(($F1877-$E1877)*(1+$J169)^(AD$490-$K$490)),'PV Adoption'!Z$4*(1/(1-'General Inputs'!$C$10))*$J1877*1000*$I1877,ABS(($F1877-$E1877)*(1+$J169)^(AD$490-$K$490)))</f>
        <v>0</v>
      </c>
      <c r="AE1877" s="357">
        <f>IF('PV Adoption'!AA$4*(1/(1-'General Inputs'!$C$10))*$J1877*1000*$I1877 &lt;= ABS(($F1877-$E1877)*(1+$J169)^(AE$490-$K$490)),'PV Adoption'!AA$4*(1/(1-'General Inputs'!$C$10))*$J1877*1000*$I1877,ABS(($F1877-$E1877)*(1+$J169)^(AE$490-$K$490)))</f>
        <v>0</v>
      </c>
      <c r="AF1877" s="357">
        <f>IF('PV Adoption'!AB$4*(1/(1-'General Inputs'!$C$10))*$J1877*1000*$I1877 &lt;= ABS(($F1877-$E1877)*(1+$J169)^(AF$490-$K$490)),'PV Adoption'!AB$4*(1/(1-'General Inputs'!$C$10))*$J1877*1000*$I1877,ABS(($F1877-$E1877)*(1+$J169)^(AF$490-$K$490)))</f>
        <v>0</v>
      </c>
      <c r="AG1877" s="357">
        <f>IF('PV Adoption'!AC$4*(1/(1-'General Inputs'!$C$10))*$J1877*1000*$I1877 &lt;= ABS(($F1877-$E1877)*(1+$J169)^(AG$490-$K$490)),'PV Adoption'!AC$4*(1/(1-'General Inputs'!$C$10))*$J1877*1000*$I1877,ABS(($F1877-$E1877)*(1+$J169)^(AG$490-$K$490)))</f>
        <v>0</v>
      </c>
      <c r="AH1877" s="357">
        <f>IF('PV Adoption'!AD$4*(1/(1-'General Inputs'!$C$10))*$J1877*1000*$I1877 &lt;= ABS(($F1877-$E1877)*(1+$J169)^(AH$490-$K$490)),'PV Adoption'!AD$4*(1/(1-'General Inputs'!$C$10))*$J1877*1000*$I1877,ABS(($F1877-$E1877)*(1+$J169)^(AH$490-$K$490)))</f>
        <v>0</v>
      </c>
      <c r="AI1877" s="357">
        <f>IF('PV Adoption'!AE$4*(1/(1-'General Inputs'!$C$10))*$J1877*1000*$I1877 &lt;= ABS(($F1877-$E1877)*(1+$J169)^(AI$490-$K$490)),'PV Adoption'!AE$4*(1/(1-'General Inputs'!$C$10))*$J1877*1000*$I1877,ABS(($F1877-$E1877)*(1+$J169)^(AI$490-$K$490)))</f>
        <v>0</v>
      </c>
      <c r="AJ1877" s="357">
        <f>IF('PV Adoption'!AF$4*(1/(1-'General Inputs'!$C$10))*$J1877*1000*$I1877 &lt;= ABS(($F1877-$E1877)*(1+$J169)^(AJ$490-$K$490)),'PV Adoption'!AF$4*(1/(1-'General Inputs'!$C$10))*$J1877*1000*$I1877,ABS(($F1877-$E1877)*(1+$J169)^(AJ$490-$K$490)))</f>
        <v>0</v>
      </c>
      <c r="AK1877" s="357">
        <v>1065.1279191881447</v>
      </c>
      <c r="AL1877" s="357">
        <v>1074.8998886861509</v>
      </c>
      <c r="AM1877" s="357">
        <v>1084.7615106908179</v>
      </c>
    </row>
    <row r="1878" spans="1:39" x14ac:dyDescent="0.25">
      <c r="A1878" s="353" t="s">
        <v>298</v>
      </c>
      <c r="B1878" s="353" t="s">
        <v>299</v>
      </c>
      <c r="C1878" s="441">
        <f t="shared" ref="C1878:H1878" si="1329">C170</f>
        <v>2500</v>
      </c>
      <c r="D1878" s="441"/>
      <c r="E1878" s="441"/>
      <c r="F1878" s="441"/>
      <c r="G1878" s="441"/>
      <c r="H1878" s="441">
        <f t="shared" si="1329"/>
        <v>0</v>
      </c>
      <c r="I1878" s="470">
        <f>IFERROR(VLOOKUP(B1878,Coincidence!$B$2:$E$242,4,FALSE)*IF($G1878="Winter",'General Inputs'!$C$25,'General Inputs'!$C$24),IF($G1878="Winter",'General Inputs'!$C$25,'General Inputs'!$C$24))</f>
        <v>0.52140604400000001</v>
      </c>
      <c r="J1878" s="466">
        <f>'Nameplate by Substation'!H170</f>
        <v>6.7220511306546491E-3</v>
      </c>
      <c r="K1878" s="357">
        <f>IF('PV Adoption'!G$4*(1/(1-'General Inputs'!$C$10))*$J1878*1000*$I1878 &lt;= ABS(($F1878-$E1878)*(1+$J170)^(K$490-$K$490)),'PV Adoption'!G$4*(1/(1-'General Inputs'!$C$10))*$J1878*1000*$I1878,ABS(($F1878-$E1878)*(1+$J170)^(K$490-$K$490)))</f>
        <v>0</v>
      </c>
      <c r="L1878" s="357">
        <f>IF('PV Adoption'!H$4*(1/(1-'General Inputs'!$C$10))*$J1878*1000*$I1878 &lt;= ABS(($F1878-$E1878)*(1+$J170)^(L$490-$K$490)),'PV Adoption'!H$4*(1/(1-'General Inputs'!$C$10))*$J1878*1000*$I1878,ABS(($F1878-$E1878)*(1+$J170)^(L$490-$K$490)))</f>
        <v>0</v>
      </c>
      <c r="M1878" s="357">
        <f>IF('PV Adoption'!I$4*(1/(1-'General Inputs'!$C$10))*$J1878*1000*$I1878 &lt;= ABS(($F1878-$E1878)*(1+$J170)^(M$490-$K$490)),'PV Adoption'!I$4*(1/(1-'General Inputs'!$C$10))*$J1878*1000*$I1878,ABS(($F1878-$E1878)*(1+$J170)^(M$490-$K$490)))</f>
        <v>0</v>
      </c>
      <c r="N1878" s="357">
        <f>IF('PV Adoption'!J$4*(1/(1-'General Inputs'!$C$10))*$J1878*1000*$I1878 &lt;= ABS(($F1878-$E1878)*(1+$J170)^(N$490-$K$490)),'PV Adoption'!J$4*(1/(1-'General Inputs'!$C$10))*$J1878*1000*$I1878,ABS(($F1878-$E1878)*(1+$J170)^(N$490-$K$490)))</f>
        <v>0</v>
      </c>
      <c r="O1878" s="357">
        <f>IF('PV Adoption'!K$4*(1/(1-'General Inputs'!$C$10))*$J1878*1000*$I1878 &lt;= ABS(($F1878-$E1878)*(1+$J170)^(O$490-$K$490)),'PV Adoption'!K$4*(1/(1-'General Inputs'!$C$10))*$J1878*1000*$I1878,ABS(($F1878-$E1878)*(1+$J170)^(O$490-$K$490)))</f>
        <v>0</v>
      </c>
      <c r="P1878" s="357">
        <f>IF('PV Adoption'!L$4*(1/(1-'General Inputs'!$C$10))*$J1878*1000*$I1878 &lt;= ABS(($F1878-$E1878)*(1+$J170)^(P$490-$K$490)),'PV Adoption'!L$4*(1/(1-'General Inputs'!$C$10))*$J1878*1000*$I1878,ABS(($F1878-$E1878)*(1+$J170)^(P$490-$K$490)))</f>
        <v>0</v>
      </c>
      <c r="Q1878" s="357">
        <f>IF('PV Adoption'!M$4*(1/(1-'General Inputs'!$C$10))*$J1878*1000*$I1878 &lt;= ABS(($F1878-$E1878)*(1+$J170)^(Q$490-$K$490)),'PV Adoption'!M$4*(1/(1-'General Inputs'!$C$10))*$J1878*1000*$I1878,ABS(($F1878-$E1878)*(1+$J170)^(Q$490-$K$490)))</f>
        <v>0</v>
      </c>
      <c r="R1878" s="357">
        <f>IF('PV Adoption'!N$4*(1/(1-'General Inputs'!$C$10))*$J1878*1000*$I1878 &lt;= ABS(($F1878-$E1878)*(1+$J170)^(R$490-$K$490)),'PV Adoption'!N$4*(1/(1-'General Inputs'!$C$10))*$J1878*1000*$I1878,ABS(($F1878-$E1878)*(1+$J170)^(R$490-$K$490)))</f>
        <v>0</v>
      </c>
      <c r="S1878" s="357">
        <f>IF('PV Adoption'!O$4*(1/(1-'General Inputs'!$C$10))*$J1878*1000*$I1878 &lt;= ABS(($F1878-$E1878)*(1+$J170)^(S$490-$K$490)),'PV Adoption'!O$4*(1/(1-'General Inputs'!$C$10))*$J1878*1000*$I1878,ABS(($F1878-$E1878)*(1+$J170)^(S$490-$K$490)))</f>
        <v>0</v>
      </c>
      <c r="T1878" s="357">
        <f>IF('PV Adoption'!P$4*(1/(1-'General Inputs'!$C$10))*$J1878*1000*$I1878 &lt;= ABS(($F1878-$E1878)*(1+$J170)^(T$490-$K$490)),'PV Adoption'!P$4*(1/(1-'General Inputs'!$C$10))*$J1878*1000*$I1878,ABS(($F1878-$E1878)*(1+$J170)^(T$490-$K$490)))</f>
        <v>0</v>
      </c>
      <c r="U1878" s="357">
        <f>IF('PV Adoption'!Q$4*(1/(1-'General Inputs'!$C$10))*$J1878*1000*$I1878 &lt;= ABS(($F1878-$E1878)*(1+$J170)^(U$490-$K$490)),'PV Adoption'!Q$4*(1/(1-'General Inputs'!$C$10))*$J1878*1000*$I1878,ABS(($F1878-$E1878)*(1+$J170)^(U$490-$K$490)))</f>
        <v>0</v>
      </c>
      <c r="V1878" s="357">
        <f>IF('PV Adoption'!R$4*(1/(1-'General Inputs'!$C$10))*$J1878*1000*$I1878 &lt;= ABS(($F1878-$E1878)*(1+$J170)^(V$490-$K$490)),'PV Adoption'!R$4*(1/(1-'General Inputs'!$C$10))*$J1878*1000*$I1878,ABS(($F1878-$E1878)*(1+$J170)^(V$490-$K$490)))</f>
        <v>0</v>
      </c>
      <c r="W1878" s="357">
        <f>IF('PV Adoption'!S$4*(1/(1-'General Inputs'!$C$10))*$J1878*1000*$I1878 &lt;= ABS(($F1878-$E1878)*(1+$J170)^(W$490-$K$490)),'PV Adoption'!S$4*(1/(1-'General Inputs'!$C$10))*$J1878*1000*$I1878,ABS(($F1878-$E1878)*(1+$J170)^(W$490-$K$490)))</f>
        <v>0</v>
      </c>
      <c r="X1878" s="357">
        <f>IF('PV Adoption'!T$4*(1/(1-'General Inputs'!$C$10))*$J1878*1000*$I1878 &lt;= ABS(($F1878-$E1878)*(1+$J170)^(X$490-$K$490)),'PV Adoption'!T$4*(1/(1-'General Inputs'!$C$10))*$J1878*1000*$I1878,ABS(($F1878-$E1878)*(1+$J170)^(X$490-$K$490)))</f>
        <v>0</v>
      </c>
      <c r="Y1878" s="357">
        <f>IF('PV Adoption'!U$4*(1/(1-'General Inputs'!$C$10))*$J1878*1000*$I1878 &lt;= ABS(($F1878-$E1878)*(1+$J170)^(Y$490-$K$490)),'PV Adoption'!U$4*(1/(1-'General Inputs'!$C$10))*$J1878*1000*$I1878,ABS(($F1878-$E1878)*(1+$J170)^(Y$490-$K$490)))</f>
        <v>0</v>
      </c>
      <c r="Z1878" s="357">
        <f>IF('PV Adoption'!V$4*(1/(1-'General Inputs'!$C$10))*$J1878*1000*$I1878 &lt;= ABS(($F1878-$E1878)*(1+$J170)^(Z$490-$K$490)),'PV Adoption'!V$4*(1/(1-'General Inputs'!$C$10))*$J1878*1000*$I1878,ABS(($F1878-$E1878)*(1+$J170)^(Z$490-$K$490)))</f>
        <v>0</v>
      </c>
      <c r="AA1878" s="357">
        <f>IF('PV Adoption'!W$4*(1/(1-'General Inputs'!$C$10))*$J1878*1000*$I1878 &lt;= ABS(($F1878-$E1878)*(1+$J170)^(AA$490-$K$490)),'PV Adoption'!W$4*(1/(1-'General Inputs'!$C$10))*$J1878*1000*$I1878,ABS(($F1878-$E1878)*(1+$J170)^(AA$490-$K$490)))</f>
        <v>0</v>
      </c>
      <c r="AB1878" s="357">
        <f>IF('PV Adoption'!X$4*(1/(1-'General Inputs'!$C$10))*$J1878*1000*$I1878 &lt;= ABS(($F1878-$E1878)*(1+$J170)^(AB$490-$K$490)),'PV Adoption'!X$4*(1/(1-'General Inputs'!$C$10))*$J1878*1000*$I1878,ABS(($F1878-$E1878)*(1+$J170)^(AB$490-$K$490)))</f>
        <v>0</v>
      </c>
      <c r="AC1878" s="357">
        <f>IF('PV Adoption'!Y$4*(1/(1-'General Inputs'!$C$10))*$J1878*1000*$I1878 &lt;= ABS(($F1878-$E1878)*(1+$J170)^(AC$490-$K$490)),'PV Adoption'!Y$4*(1/(1-'General Inputs'!$C$10))*$J1878*1000*$I1878,ABS(($F1878-$E1878)*(1+$J170)^(AC$490-$K$490)))</f>
        <v>0</v>
      </c>
      <c r="AD1878" s="357">
        <f>IF('PV Adoption'!Z$4*(1/(1-'General Inputs'!$C$10))*$J1878*1000*$I1878 &lt;= ABS(($F1878-$E1878)*(1+$J170)^(AD$490-$K$490)),'PV Adoption'!Z$4*(1/(1-'General Inputs'!$C$10))*$J1878*1000*$I1878,ABS(($F1878-$E1878)*(1+$J170)^(AD$490-$K$490)))</f>
        <v>0</v>
      </c>
      <c r="AE1878" s="357">
        <f>IF('PV Adoption'!AA$4*(1/(1-'General Inputs'!$C$10))*$J1878*1000*$I1878 &lt;= ABS(($F1878-$E1878)*(1+$J170)^(AE$490-$K$490)),'PV Adoption'!AA$4*(1/(1-'General Inputs'!$C$10))*$J1878*1000*$I1878,ABS(($F1878-$E1878)*(1+$J170)^(AE$490-$K$490)))</f>
        <v>0</v>
      </c>
      <c r="AF1878" s="357">
        <f>IF('PV Adoption'!AB$4*(1/(1-'General Inputs'!$C$10))*$J1878*1000*$I1878 &lt;= ABS(($F1878-$E1878)*(1+$J170)^(AF$490-$K$490)),'PV Adoption'!AB$4*(1/(1-'General Inputs'!$C$10))*$J1878*1000*$I1878,ABS(($F1878-$E1878)*(1+$J170)^(AF$490-$K$490)))</f>
        <v>0</v>
      </c>
      <c r="AG1878" s="357">
        <f>IF('PV Adoption'!AC$4*(1/(1-'General Inputs'!$C$10))*$J1878*1000*$I1878 &lt;= ABS(($F1878-$E1878)*(1+$J170)^(AG$490-$K$490)),'PV Adoption'!AC$4*(1/(1-'General Inputs'!$C$10))*$J1878*1000*$I1878,ABS(($F1878-$E1878)*(1+$J170)^(AG$490-$K$490)))</f>
        <v>0</v>
      </c>
      <c r="AH1878" s="357">
        <f>IF('PV Adoption'!AD$4*(1/(1-'General Inputs'!$C$10))*$J1878*1000*$I1878 &lt;= ABS(($F1878-$E1878)*(1+$J170)^(AH$490-$K$490)),'PV Adoption'!AD$4*(1/(1-'General Inputs'!$C$10))*$J1878*1000*$I1878,ABS(($F1878-$E1878)*(1+$J170)^(AH$490-$K$490)))</f>
        <v>0</v>
      </c>
      <c r="AI1878" s="357">
        <f>IF('PV Adoption'!AE$4*(1/(1-'General Inputs'!$C$10))*$J1878*1000*$I1878 &lt;= ABS(($F1878-$E1878)*(1+$J170)^(AI$490-$K$490)),'PV Adoption'!AE$4*(1/(1-'General Inputs'!$C$10))*$J1878*1000*$I1878,ABS(($F1878-$E1878)*(1+$J170)^(AI$490-$K$490)))</f>
        <v>0</v>
      </c>
      <c r="AJ1878" s="357">
        <f>IF('PV Adoption'!AF$4*(1/(1-'General Inputs'!$C$10))*$J1878*1000*$I1878 &lt;= ABS(($F1878-$E1878)*(1+$J170)^(AJ$490-$K$490)),'PV Adoption'!AF$4*(1/(1-'General Inputs'!$C$10))*$J1878*1000*$I1878,ABS(($F1878-$E1878)*(1+$J170)^(AJ$490-$K$490)))</f>
        <v>0</v>
      </c>
      <c r="AK1878" s="357">
        <v>0</v>
      </c>
      <c r="AL1878" s="357">
        <v>0</v>
      </c>
      <c r="AM1878" s="357">
        <v>0</v>
      </c>
    </row>
    <row r="1879" spans="1:39" x14ac:dyDescent="0.25">
      <c r="A1879" s="353" t="s">
        <v>481</v>
      </c>
      <c r="B1879" s="353" t="s">
        <v>482</v>
      </c>
      <c r="C1879" s="441">
        <f t="shared" ref="C1879:H1879" si="1330">C171</f>
        <v>5000</v>
      </c>
      <c r="D1879" s="441"/>
      <c r="E1879" s="441"/>
      <c r="F1879" s="441"/>
      <c r="G1879" s="441"/>
      <c r="H1879" s="441">
        <f t="shared" si="1330"/>
        <v>0</v>
      </c>
      <c r="I1879" s="470">
        <f>IFERROR(VLOOKUP(B1879,Coincidence!$B$2:$E$242,4,FALSE)*IF($G1879="Winter",'General Inputs'!$C$25,'General Inputs'!$C$24),IF($G1879="Winter",'General Inputs'!$C$25,'General Inputs'!$C$24))</f>
        <v>0.52140604400000001</v>
      </c>
      <c r="J1879" s="466">
        <f>'Nameplate by Substation'!H171</f>
        <v>3.3434035207500828E-3</v>
      </c>
      <c r="K1879" s="357">
        <f>IF('PV Adoption'!G$4*(1/(1-'General Inputs'!$C$10))*$J1879*1000*$I1879 &lt;= ABS(($F1879-$E1879)*(1+$J171)^(K$490-$K$490)),'PV Adoption'!G$4*(1/(1-'General Inputs'!$C$10))*$J1879*1000*$I1879,ABS(($F1879-$E1879)*(1+$J171)^(K$490-$K$490)))</f>
        <v>0</v>
      </c>
      <c r="L1879" s="357">
        <f>IF('PV Adoption'!H$4*(1/(1-'General Inputs'!$C$10))*$J1879*1000*$I1879 &lt;= ABS(($F1879-$E1879)*(1+$J171)^(L$490-$K$490)),'PV Adoption'!H$4*(1/(1-'General Inputs'!$C$10))*$J1879*1000*$I1879,ABS(($F1879-$E1879)*(1+$J171)^(L$490-$K$490)))</f>
        <v>0</v>
      </c>
      <c r="M1879" s="357">
        <f>IF('PV Adoption'!I$4*(1/(1-'General Inputs'!$C$10))*$J1879*1000*$I1879 &lt;= ABS(($F1879-$E1879)*(1+$J171)^(M$490-$K$490)),'PV Adoption'!I$4*(1/(1-'General Inputs'!$C$10))*$J1879*1000*$I1879,ABS(($F1879-$E1879)*(1+$J171)^(M$490-$K$490)))</f>
        <v>0</v>
      </c>
      <c r="N1879" s="357">
        <f>IF('PV Adoption'!J$4*(1/(1-'General Inputs'!$C$10))*$J1879*1000*$I1879 &lt;= ABS(($F1879-$E1879)*(1+$J171)^(N$490-$K$490)),'PV Adoption'!J$4*(1/(1-'General Inputs'!$C$10))*$J1879*1000*$I1879,ABS(($F1879-$E1879)*(1+$J171)^(N$490-$K$490)))</f>
        <v>0</v>
      </c>
      <c r="O1879" s="357">
        <f>IF('PV Adoption'!K$4*(1/(1-'General Inputs'!$C$10))*$J1879*1000*$I1879 &lt;= ABS(($F1879-$E1879)*(1+$J171)^(O$490-$K$490)),'PV Adoption'!K$4*(1/(1-'General Inputs'!$C$10))*$J1879*1000*$I1879,ABS(($F1879-$E1879)*(1+$J171)^(O$490-$K$490)))</f>
        <v>0</v>
      </c>
      <c r="P1879" s="357">
        <f>IF('PV Adoption'!L$4*(1/(1-'General Inputs'!$C$10))*$J1879*1000*$I1879 &lt;= ABS(($F1879-$E1879)*(1+$J171)^(P$490-$K$490)),'PV Adoption'!L$4*(1/(1-'General Inputs'!$C$10))*$J1879*1000*$I1879,ABS(($F1879-$E1879)*(1+$J171)^(P$490-$K$490)))</f>
        <v>0</v>
      </c>
      <c r="Q1879" s="357">
        <f>IF('PV Adoption'!M$4*(1/(1-'General Inputs'!$C$10))*$J1879*1000*$I1879 &lt;= ABS(($F1879-$E1879)*(1+$J171)^(Q$490-$K$490)),'PV Adoption'!M$4*(1/(1-'General Inputs'!$C$10))*$J1879*1000*$I1879,ABS(($F1879-$E1879)*(1+$J171)^(Q$490-$K$490)))</f>
        <v>0</v>
      </c>
      <c r="R1879" s="357">
        <f>IF('PV Adoption'!N$4*(1/(1-'General Inputs'!$C$10))*$J1879*1000*$I1879 &lt;= ABS(($F1879-$E1879)*(1+$J171)^(R$490-$K$490)),'PV Adoption'!N$4*(1/(1-'General Inputs'!$C$10))*$J1879*1000*$I1879,ABS(($F1879-$E1879)*(1+$J171)^(R$490-$K$490)))</f>
        <v>0</v>
      </c>
      <c r="S1879" s="357">
        <f>IF('PV Adoption'!O$4*(1/(1-'General Inputs'!$C$10))*$J1879*1000*$I1879 &lt;= ABS(($F1879-$E1879)*(1+$J171)^(S$490-$K$490)),'PV Adoption'!O$4*(1/(1-'General Inputs'!$C$10))*$J1879*1000*$I1879,ABS(($F1879-$E1879)*(1+$J171)^(S$490-$K$490)))</f>
        <v>0</v>
      </c>
      <c r="T1879" s="357">
        <f>IF('PV Adoption'!P$4*(1/(1-'General Inputs'!$C$10))*$J1879*1000*$I1879 &lt;= ABS(($F1879-$E1879)*(1+$J171)^(T$490-$K$490)),'PV Adoption'!P$4*(1/(1-'General Inputs'!$C$10))*$J1879*1000*$I1879,ABS(($F1879-$E1879)*(1+$J171)^(T$490-$K$490)))</f>
        <v>0</v>
      </c>
      <c r="U1879" s="357">
        <f>IF('PV Adoption'!Q$4*(1/(1-'General Inputs'!$C$10))*$J1879*1000*$I1879 &lt;= ABS(($F1879-$E1879)*(1+$J171)^(U$490-$K$490)),'PV Adoption'!Q$4*(1/(1-'General Inputs'!$C$10))*$J1879*1000*$I1879,ABS(($F1879-$E1879)*(1+$J171)^(U$490-$K$490)))</f>
        <v>0</v>
      </c>
      <c r="V1879" s="357">
        <f>IF('PV Adoption'!R$4*(1/(1-'General Inputs'!$C$10))*$J1879*1000*$I1879 &lt;= ABS(($F1879-$E1879)*(1+$J171)^(V$490-$K$490)),'PV Adoption'!R$4*(1/(1-'General Inputs'!$C$10))*$J1879*1000*$I1879,ABS(($F1879-$E1879)*(1+$J171)^(V$490-$K$490)))</f>
        <v>0</v>
      </c>
      <c r="W1879" s="357">
        <f>IF('PV Adoption'!S$4*(1/(1-'General Inputs'!$C$10))*$J1879*1000*$I1879 &lt;= ABS(($F1879-$E1879)*(1+$J171)^(W$490-$K$490)),'PV Adoption'!S$4*(1/(1-'General Inputs'!$C$10))*$J1879*1000*$I1879,ABS(($F1879-$E1879)*(1+$J171)^(W$490-$K$490)))</f>
        <v>0</v>
      </c>
      <c r="X1879" s="357">
        <f>IF('PV Adoption'!T$4*(1/(1-'General Inputs'!$C$10))*$J1879*1000*$I1879 &lt;= ABS(($F1879-$E1879)*(1+$J171)^(X$490-$K$490)),'PV Adoption'!T$4*(1/(1-'General Inputs'!$C$10))*$J1879*1000*$I1879,ABS(($F1879-$E1879)*(1+$J171)^(X$490-$K$490)))</f>
        <v>0</v>
      </c>
      <c r="Y1879" s="357">
        <f>IF('PV Adoption'!U$4*(1/(1-'General Inputs'!$C$10))*$J1879*1000*$I1879 &lt;= ABS(($F1879-$E1879)*(1+$J171)^(Y$490-$K$490)),'PV Adoption'!U$4*(1/(1-'General Inputs'!$C$10))*$J1879*1000*$I1879,ABS(($F1879-$E1879)*(1+$J171)^(Y$490-$K$490)))</f>
        <v>0</v>
      </c>
      <c r="Z1879" s="357">
        <f>IF('PV Adoption'!V$4*(1/(1-'General Inputs'!$C$10))*$J1879*1000*$I1879 &lt;= ABS(($F1879-$E1879)*(1+$J171)^(Z$490-$K$490)),'PV Adoption'!V$4*(1/(1-'General Inputs'!$C$10))*$J1879*1000*$I1879,ABS(($F1879-$E1879)*(1+$J171)^(Z$490-$K$490)))</f>
        <v>0</v>
      </c>
      <c r="AA1879" s="357">
        <f>IF('PV Adoption'!W$4*(1/(1-'General Inputs'!$C$10))*$J1879*1000*$I1879 &lt;= ABS(($F1879-$E1879)*(1+$J171)^(AA$490-$K$490)),'PV Adoption'!W$4*(1/(1-'General Inputs'!$C$10))*$J1879*1000*$I1879,ABS(($F1879-$E1879)*(1+$J171)^(AA$490-$K$490)))</f>
        <v>0</v>
      </c>
      <c r="AB1879" s="357">
        <f>IF('PV Adoption'!X$4*(1/(1-'General Inputs'!$C$10))*$J1879*1000*$I1879 &lt;= ABS(($F1879-$E1879)*(1+$J171)^(AB$490-$K$490)),'PV Adoption'!X$4*(1/(1-'General Inputs'!$C$10))*$J1879*1000*$I1879,ABS(($F1879-$E1879)*(1+$J171)^(AB$490-$K$490)))</f>
        <v>0</v>
      </c>
      <c r="AC1879" s="357">
        <f>IF('PV Adoption'!Y$4*(1/(1-'General Inputs'!$C$10))*$J1879*1000*$I1879 &lt;= ABS(($F1879-$E1879)*(1+$J171)^(AC$490-$K$490)),'PV Adoption'!Y$4*(1/(1-'General Inputs'!$C$10))*$J1879*1000*$I1879,ABS(($F1879-$E1879)*(1+$J171)^(AC$490-$K$490)))</f>
        <v>0</v>
      </c>
      <c r="AD1879" s="357">
        <f>IF('PV Adoption'!Z$4*(1/(1-'General Inputs'!$C$10))*$J1879*1000*$I1879 &lt;= ABS(($F1879-$E1879)*(1+$J171)^(AD$490-$K$490)),'PV Adoption'!Z$4*(1/(1-'General Inputs'!$C$10))*$J1879*1000*$I1879,ABS(($F1879-$E1879)*(1+$J171)^(AD$490-$K$490)))</f>
        <v>0</v>
      </c>
      <c r="AE1879" s="357">
        <f>IF('PV Adoption'!AA$4*(1/(1-'General Inputs'!$C$10))*$J1879*1000*$I1879 &lt;= ABS(($F1879-$E1879)*(1+$J171)^(AE$490-$K$490)),'PV Adoption'!AA$4*(1/(1-'General Inputs'!$C$10))*$J1879*1000*$I1879,ABS(($F1879-$E1879)*(1+$J171)^(AE$490-$K$490)))</f>
        <v>0</v>
      </c>
      <c r="AF1879" s="357">
        <f>IF('PV Adoption'!AB$4*(1/(1-'General Inputs'!$C$10))*$J1879*1000*$I1879 &lt;= ABS(($F1879-$E1879)*(1+$J171)^(AF$490-$K$490)),'PV Adoption'!AB$4*(1/(1-'General Inputs'!$C$10))*$J1879*1000*$I1879,ABS(($F1879-$E1879)*(1+$J171)^(AF$490-$K$490)))</f>
        <v>0</v>
      </c>
      <c r="AG1879" s="357">
        <f>IF('PV Adoption'!AC$4*(1/(1-'General Inputs'!$C$10))*$J1879*1000*$I1879 &lt;= ABS(($F1879-$E1879)*(1+$J171)^(AG$490-$K$490)),'PV Adoption'!AC$4*(1/(1-'General Inputs'!$C$10))*$J1879*1000*$I1879,ABS(($F1879-$E1879)*(1+$J171)^(AG$490-$K$490)))</f>
        <v>0</v>
      </c>
      <c r="AH1879" s="357">
        <f>IF('PV Adoption'!AD$4*(1/(1-'General Inputs'!$C$10))*$J1879*1000*$I1879 &lt;= ABS(($F1879-$E1879)*(1+$J171)^(AH$490-$K$490)),'PV Adoption'!AD$4*(1/(1-'General Inputs'!$C$10))*$J1879*1000*$I1879,ABS(($F1879-$E1879)*(1+$J171)^(AH$490-$K$490)))</f>
        <v>0</v>
      </c>
      <c r="AI1879" s="357">
        <f>IF('PV Adoption'!AE$4*(1/(1-'General Inputs'!$C$10))*$J1879*1000*$I1879 &lt;= ABS(($F1879-$E1879)*(1+$J171)^(AI$490-$K$490)),'PV Adoption'!AE$4*(1/(1-'General Inputs'!$C$10))*$J1879*1000*$I1879,ABS(($F1879-$E1879)*(1+$J171)^(AI$490-$K$490)))</f>
        <v>0</v>
      </c>
      <c r="AJ1879" s="357">
        <f>IF('PV Adoption'!AF$4*(1/(1-'General Inputs'!$C$10))*$J1879*1000*$I1879 &lt;= ABS(($F1879-$E1879)*(1+$J171)^(AJ$490-$K$490)),'PV Adoption'!AF$4*(1/(1-'General Inputs'!$C$10))*$J1879*1000*$I1879,ABS(($F1879-$E1879)*(1+$J171)^(AJ$490-$K$490)))</f>
        <v>0</v>
      </c>
      <c r="AK1879" s="357">
        <v>132.03796030385516</v>
      </c>
      <c r="AL1879" s="357">
        <v>131.59827711642666</v>
      </c>
      <c r="AM1879" s="357">
        <v>131.16005806328855</v>
      </c>
    </row>
    <row r="1880" spans="1:39" x14ac:dyDescent="0.25">
      <c r="A1880" s="353" t="s">
        <v>336</v>
      </c>
      <c r="B1880" s="353" t="s">
        <v>337</v>
      </c>
      <c r="C1880" s="441">
        <f t="shared" ref="C1880:H1880" si="1331">C172</f>
        <v>750</v>
      </c>
      <c r="D1880" s="441"/>
      <c r="E1880" s="441"/>
      <c r="F1880" s="441"/>
      <c r="G1880" s="441"/>
      <c r="H1880" s="441">
        <f t="shared" si="1331"/>
        <v>0</v>
      </c>
      <c r="I1880" s="470">
        <f>IFERROR(VLOOKUP(B1880,Coincidence!$B$2:$E$242,4,FALSE)*IF($G1880="Winter",'General Inputs'!$C$25,'General Inputs'!$C$24),IF($G1880="Winter",'General Inputs'!$C$25,'General Inputs'!$C$24))</f>
        <v>0.52140604400000001</v>
      </c>
      <c r="J1880" s="466">
        <f>'Nameplate by Substation'!H172</f>
        <v>1.5022801857230148E-3</v>
      </c>
      <c r="K1880" s="357">
        <f>IF('PV Adoption'!G$4*(1/(1-'General Inputs'!$C$10))*$J1880*1000*$I1880 &lt;= ABS(($F1880-$E1880)*(1+$J172)^(K$490-$K$490)),'PV Adoption'!G$4*(1/(1-'General Inputs'!$C$10))*$J1880*1000*$I1880,ABS(($F1880-$E1880)*(1+$J172)^(K$490-$K$490)))</f>
        <v>0</v>
      </c>
      <c r="L1880" s="357">
        <f>IF('PV Adoption'!H$4*(1/(1-'General Inputs'!$C$10))*$J1880*1000*$I1880 &lt;= ABS(($F1880-$E1880)*(1+$J172)^(L$490-$K$490)),'PV Adoption'!H$4*(1/(1-'General Inputs'!$C$10))*$J1880*1000*$I1880,ABS(($F1880-$E1880)*(1+$J172)^(L$490-$K$490)))</f>
        <v>0</v>
      </c>
      <c r="M1880" s="357">
        <f>IF('PV Adoption'!I$4*(1/(1-'General Inputs'!$C$10))*$J1880*1000*$I1880 &lt;= ABS(($F1880-$E1880)*(1+$J172)^(M$490-$K$490)),'PV Adoption'!I$4*(1/(1-'General Inputs'!$C$10))*$J1880*1000*$I1880,ABS(($F1880-$E1880)*(1+$J172)^(M$490-$K$490)))</f>
        <v>0</v>
      </c>
      <c r="N1880" s="357">
        <f>IF('PV Adoption'!J$4*(1/(1-'General Inputs'!$C$10))*$J1880*1000*$I1880 &lt;= ABS(($F1880-$E1880)*(1+$J172)^(N$490-$K$490)),'PV Adoption'!J$4*(1/(1-'General Inputs'!$C$10))*$J1880*1000*$I1880,ABS(($F1880-$E1880)*(1+$J172)^(N$490-$K$490)))</f>
        <v>0</v>
      </c>
      <c r="O1880" s="357">
        <f>IF('PV Adoption'!K$4*(1/(1-'General Inputs'!$C$10))*$J1880*1000*$I1880 &lt;= ABS(($F1880-$E1880)*(1+$J172)^(O$490-$K$490)),'PV Adoption'!K$4*(1/(1-'General Inputs'!$C$10))*$J1880*1000*$I1880,ABS(($F1880-$E1880)*(1+$J172)^(O$490-$K$490)))</f>
        <v>0</v>
      </c>
      <c r="P1880" s="357">
        <f>IF('PV Adoption'!L$4*(1/(1-'General Inputs'!$C$10))*$J1880*1000*$I1880 &lt;= ABS(($F1880-$E1880)*(1+$J172)^(P$490-$K$490)),'PV Adoption'!L$4*(1/(1-'General Inputs'!$C$10))*$J1880*1000*$I1880,ABS(($F1880-$E1880)*(1+$J172)^(P$490-$K$490)))</f>
        <v>0</v>
      </c>
      <c r="Q1880" s="357">
        <f>IF('PV Adoption'!M$4*(1/(1-'General Inputs'!$C$10))*$J1880*1000*$I1880 &lt;= ABS(($F1880-$E1880)*(1+$J172)^(Q$490-$K$490)),'PV Adoption'!M$4*(1/(1-'General Inputs'!$C$10))*$J1880*1000*$I1880,ABS(($F1880-$E1880)*(1+$J172)^(Q$490-$K$490)))</f>
        <v>0</v>
      </c>
      <c r="R1880" s="357">
        <f>IF('PV Adoption'!N$4*(1/(1-'General Inputs'!$C$10))*$J1880*1000*$I1880 &lt;= ABS(($F1880-$E1880)*(1+$J172)^(R$490-$K$490)),'PV Adoption'!N$4*(1/(1-'General Inputs'!$C$10))*$J1880*1000*$I1880,ABS(($F1880-$E1880)*(1+$J172)^(R$490-$K$490)))</f>
        <v>0</v>
      </c>
      <c r="S1880" s="357">
        <f>IF('PV Adoption'!O$4*(1/(1-'General Inputs'!$C$10))*$J1880*1000*$I1880 &lt;= ABS(($F1880-$E1880)*(1+$J172)^(S$490-$K$490)),'PV Adoption'!O$4*(1/(1-'General Inputs'!$C$10))*$J1880*1000*$I1880,ABS(($F1880-$E1880)*(1+$J172)^(S$490-$K$490)))</f>
        <v>0</v>
      </c>
      <c r="T1880" s="357">
        <f>IF('PV Adoption'!P$4*(1/(1-'General Inputs'!$C$10))*$J1880*1000*$I1880 &lt;= ABS(($F1880-$E1880)*(1+$J172)^(T$490-$K$490)),'PV Adoption'!P$4*(1/(1-'General Inputs'!$C$10))*$J1880*1000*$I1880,ABS(($F1880-$E1880)*(1+$J172)^(T$490-$K$490)))</f>
        <v>0</v>
      </c>
      <c r="U1880" s="357">
        <f>IF('PV Adoption'!Q$4*(1/(1-'General Inputs'!$C$10))*$J1880*1000*$I1880 &lt;= ABS(($F1880-$E1880)*(1+$J172)^(U$490-$K$490)),'PV Adoption'!Q$4*(1/(1-'General Inputs'!$C$10))*$J1880*1000*$I1880,ABS(($F1880-$E1880)*(1+$J172)^(U$490-$K$490)))</f>
        <v>0</v>
      </c>
      <c r="V1880" s="357">
        <f>IF('PV Adoption'!R$4*(1/(1-'General Inputs'!$C$10))*$J1880*1000*$I1880 &lt;= ABS(($F1880-$E1880)*(1+$J172)^(V$490-$K$490)),'PV Adoption'!R$4*(1/(1-'General Inputs'!$C$10))*$J1880*1000*$I1880,ABS(($F1880-$E1880)*(1+$J172)^(V$490-$K$490)))</f>
        <v>0</v>
      </c>
      <c r="W1880" s="357">
        <f>IF('PV Adoption'!S$4*(1/(1-'General Inputs'!$C$10))*$J1880*1000*$I1880 &lt;= ABS(($F1880-$E1880)*(1+$J172)^(W$490-$K$490)),'PV Adoption'!S$4*(1/(1-'General Inputs'!$C$10))*$J1880*1000*$I1880,ABS(($F1880-$E1880)*(1+$J172)^(W$490-$K$490)))</f>
        <v>0</v>
      </c>
      <c r="X1880" s="357">
        <f>IF('PV Adoption'!T$4*(1/(1-'General Inputs'!$C$10))*$J1880*1000*$I1880 &lt;= ABS(($F1880-$E1880)*(1+$J172)^(X$490-$K$490)),'PV Adoption'!T$4*(1/(1-'General Inputs'!$C$10))*$J1880*1000*$I1880,ABS(($F1880-$E1880)*(1+$J172)^(X$490-$K$490)))</f>
        <v>0</v>
      </c>
      <c r="Y1880" s="357">
        <f>IF('PV Adoption'!U$4*(1/(1-'General Inputs'!$C$10))*$J1880*1000*$I1880 &lt;= ABS(($F1880-$E1880)*(1+$J172)^(Y$490-$K$490)),'PV Adoption'!U$4*(1/(1-'General Inputs'!$C$10))*$J1880*1000*$I1880,ABS(($F1880-$E1880)*(1+$J172)^(Y$490-$K$490)))</f>
        <v>0</v>
      </c>
      <c r="Z1880" s="357">
        <f>IF('PV Adoption'!V$4*(1/(1-'General Inputs'!$C$10))*$J1880*1000*$I1880 &lt;= ABS(($F1880-$E1880)*(1+$J172)^(Z$490-$K$490)),'PV Adoption'!V$4*(1/(1-'General Inputs'!$C$10))*$J1880*1000*$I1880,ABS(($F1880-$E1880)*(1+$J172)^(Z$490-$K$490)))</f>
        <v>0</v>
      </c>
      <c r="AA1880" s="357">
        <f>IF('PV Adoption'!W$4*(1/(1-'General Inputs'!$C$10))*$J1880*1000*$I1880 &lt;= ABS(($F1880-$E1880)*(1+$J172)^(AA$490-$K$490)),'PV Adoption'!W$4*(1/(1-'General Inputs'!$C$10))*$J1880*1000*$I1880,ABS(($F1880-$E1880)*(1+$J172)^(AA$490-$K$490)))</f>
        <v>0</v>
      </c>
      <c r="AB1880" s="357">
        <f>IF('PV Adoption'!X$4*(1/(1-'General Inputs'!$C$10))*$J1880*1000*$I1880 &lt;= ABS(($F1880-$E1880)*(1+$J172)^(AB$490-$K$490)),'PV Adoption'!X$4*(1/(1-'General Inputs'!$C$10))*$J1880*1000*$I1880,ABS(($F1880-$E1880)*(1+$J172)^(AB$490-$K$490)))</f>
        <v>0</v>
      </c>
      <c r="AC1880" s="357">
        <f>IF('PV Adoption'!Y$4*(1/(1-'General Inputs'!$C$10))*$J1880*1000*$I1880 &lt;= ABS(($F1880-$E1880)*(1+$J172)^(AC$490-$K$490)),'PV Adoption'!Y$4*(1/(1-'General Inputs'!$C$10))*$J1880*1000*$I1880,ABS(($F1880-$E1880)*(1+$J172)^(AC$490-$K$490)))</f>
        <v>0</v>
      </c>
      <c r="AD1880" s="357">
        <f>IF('PV Adoption'!Z$4*(1/(1-'General Inputs'!$C$10))*$J1880*1000*$I1880 &lt;= ABS(($F1880-$E1880)*(1+$J172)^(AD$490-$K$490)),'PV Adoption'!Z$4*(1/(1-'General Inputs'!$C$10))*$J1880*1000*$I1880,ABS(($F1880-$E1880)*(1+$J172)^(AD$490-$K$490)))</f>
        <v>0</v>
      </c>
      <c r="AE1880" s="357">
        <f>IF('PV Adoption'!AA$4*(1/(1-'General Inputs'!$C$10))*$J1880*1000*$I1880 &lt;= ABS(($F1880-$E1880)*(1+$J172)^(AE$490-$K$490)),'PV Adoption'!AA$4*(1/(1-'General Inputs'!$C$10))*$J1880*1000*$I1880,ABS(($F1880-$E1880)*(1+$J172)^(AE$490-$K$490)))</f>
        <v>0</v>
      </c>
      <c r="AF1880" s="357">
        <f>IF('PV Adoption'!AB$4*(1/(1-'General Inputs'!$C$10))*$J1880*1000*$I1880 &lt;= ABS(($F1880-$E1880)*(1+$J172)^(AF$490-$K$490)),'PV Adoption'!AB$4*(1/(1-'General Inputs'!$C$10))*$J1880*1000*$I1880,ABS(($F1880-$E1880)*(1+$J172)^(AF$490-$K$490)))</f>
        <v>0</v>
      </c>
      <c r="AG1880" s="357">
        <f>IF('PV Adoption'!AC$4*(1/(1-'General Inputs'!$C$10))*$J1880*1000*$I1880 &lt;= ABS(($F1880-$E1880)*(1+$J172)^(AG$490-$K$490)),'PV Adoption'!AC$4*(1/(1-'General Inputs'!$C$10))*$J1880*1000*$I1880,ABS(($F1880-$E1880)*(1+$J172)^(AG$490-$K$490)))</f>
        <v>0</v>
      </c>
      <c r="AH1880" s="357">
        <f>IF('PV Adoption'!AD$4*(1/(1-'General Inputs'!$C$10))*$J1880*1000*$I1880 &lt;= ABS(($F1880-$E1880)*(1+$J172)^(AH$490-$K$490)),'PV Adoption'!AD$4*(1/(1-'General Inputs'!$C$10))*$J1880*1000*$I1880,ABS(($F1880-$E1880)*(1+$J172)^(AH$490-$K$490)))</f>
        <v>0</v>
      </c>
      <c r="AI1880" s="357">
        <f>IF('PV Adoption'!AE$4*(1/(1-'General Inputs'!$C$10))*$J1880*1000*$I1880 &lt;= ABS(($F1880-$E1880)*(1+$J172)^(AI$490-$K$490)),'PV Adoption'!AE$4*(1/(1-'General Inputs'!$C$10))*$J1880*1000*$I1880,ABS(($F1880-$E1880)*(1+$J172)^(AI$490-$K$490)))</f>
        <v>0</v>
      </c>
      <c r="AJ1880" s="357">
        <f>IF('PV Adoption'!AF$4*(1/(1-'General Inputs'!$C$10))*$J1880*1000*$I1880 &lt;= ABS(($F1880-$E1880)*(1+$J172)^(AJ$490-$K$490)),'PV Adoption'!AF$4*(1/(1-'General Inputs'!$C$10))*$J1880*1000*$I1880,ABS(($F1880-$E1880)*(1+$J172)^(AJ$490-$K$490)))</f>
        <v>0</v>
      </c>
      <c r="AK1880" s="357">
        <v>0</v>
      </c>
      <c r="AL1880" s="357">
        <v>0</v>
      </c>
      <c r="AM1880" s="357">
        <v>0</v>
      </c>
    </row>
    <row r="1881" spans="1:39" x14ac:dyDescent="0.25">
      <c r="A1881" s="353" t="s">
        <v>341</v>
      </c>
      <c r="B1881" s="353" t="s">
        <v>341</v>
      </c>
      <c r="C1881" s="441">
        <f t="shared" ref="C1881:H1881" si="1332">C173</f>
        <v>12500</v>
      </c>
      <c r="D1881" s="441"/>
      <c r="E1881" s="441"/>
      <c r="F1881" s="441"/>
      <c r="G1881" s="441"/>
      <c r="H1881" s="441">
        <f t="shared" si="1332"/>
        <v>0</v>
      </c>
      <c r="I1881" s="470">
        <f>IFERROR(VLOOKUP(B1881,Coincidence!$B$2:$E$242,4,FALSE)*IF($G1881="Winter",'General Inputs'!$C$25,'General Inputs'!$C$24),IF($G1881="Winter",'General Inputs'!$C$25,'General Inputs'!$C$24))</f>
        <v>0.52140604400000001</v>
      </c>
      <c r="J1881" s="466">
        <f>'Nameplate by Substation'!H173</f>
        <v>1.5240809007814229E-3</v>
      </c>
      <c r="K1881" s="357">
        <f>IF('PV Adoption'!G$4*(1/(1-'General Inputs'!$C$10))*$J1881*1000*$I1881 &lt;= ABS(($F1881-$E1881)*(1+$J173)^(K$490-$K$490)),'PV Adoption'!G$4*(1/(1-'General Inputs'!$C$10))*$J1881*1000*$I1881,ABS(($F1881-$E1881)*(1+$J173)^(K$490-$K$490)))</f>
        <v>0</v>
      </c>
      <c r="L1881" s="357">
        <f>IF('PV Adoption'!H$4*(1/(1-'General Inputs'!$C$10))*$J1881*1000*$I1881 &lt;= ABS(($F1881-$E1881)*(1+$J173)^(L$490-$K$490)),'PV Adoption'!H$4*(1/(1-'General Inputs'!$C$10))*$J1881*1000*$I1881,ABS(($F1881-$E1881)*(1+$J173)^(L$490-$K$490)))</f>
        <v>0</v>
      </c>
      <c r="M1881" s="357">
        <f>IF('PV Adoption'!I$4*(1/(1-'General Inputs'!$C$10))*$J1881*1000*$I1881 &lt;= ABS(($F1881-$E1881)*(1+$J173)^(M$490-$K$490)),'PV Adoption'!I$4*(1/(1-'General Inputs'!$C$10))*$J1881*1000*$I1881,ABS(($F1881-$E1881)*(1+$J173)^(M$490-$K$490)))</f>
        <v>0</v>
      </c>
      <c r="N1881" s="357">
        <f>IF('PV Adoption'!J$4*(1/(1-'General Inputs'!$C$10))*$J1881*1000*$I1881 &lt;= ABS(($F1881-$E1881)*(1+$J173)^(N$490-$K$490)),'PV Adoption'!J$4*(1/(1-'General Inputs'!$C$10))*$J1881*1000*$I1881,ABS(($F1881-$E1881)*(1+$J173)^(N$490-$K$490)))</f>
        <v>0</v>
      </c>
      <c r="O1881" s="357">
        <f>IF('PV Adoption'!K$4*(1/(1-'General Inputs'!$C$10))*$J1881*1000*$I1881 &lt;= ABS(($F1881-$E1881)*(1+$J173)^(O$490-$K$490)),'PV Adoption'!K$4*(1/(1-'General Inputs'!$C$10))*$J1881*1000*$I1881,ABS(($F1881-$E1881)*(1+$J173)^(O$490-$K$490)))</f>
        <v>0</v>
      </c>
      <c r="P1881" s="357">
        <f>IF('PV Adoption'!L$4*(1/(1-'General Inputs'!$C$10))*$J1881*1000*$I1881 &lt;= ABS(($F1881-$E1881)*(1+$J173)^(P$490-$K$490)),'PV Adoption'!L$4*(1/(1-'General Inputs'!$C$10))*$J1881*1000*$I1881,ABS(($F1881-$E1881)*(1+$J173)^(P$490-$K$490)))</f>
        <v>0</v>
      </c>
      <c r="Q1881" s="357">
        <f>IF('PV Adoption'!M$4*(1/(1-'General Inputs'!$C$10))*$J1881*1000*$I1881 &lt;= ABS(($F1881-$E1881)*(1+$J173)^(Q$490-$K$490)),'PV Adoption'!M$4*(1/(1-'General Inputs'!$C$10))*$J1881*1000*$I1881,ABS(($F1881-$E1881)*(1+$J173)^(Q$490-$K$490)))</f>
        <v>0</v>
      </c>
      <c r="R1881" s="357">
        <f>IF('PV Adoption'!N$4*(1/(1-'General Inputs'!$C$10))*$J1881*1000*$I1881 &lt;= ABS(($F1881-$E1881)*(1+$J173)^(R$490-$K$490)),'PV Adoption'!N$4*(1/(1-'General Inputs'!$C$10))*$J1881*1000*$I1881,ABS(($F1881-$E1881)*(1+$J173)^(R$490-$K$490)))</f>
        <v>0</v>
      </c>
      <c r="S1881" s="357">
        <f>IF('PV Adoption'!O$4*(1/(1-'General Inputs'!$C$10))*$J1881*1000*$I1881 &lt;= ABS(($F1881-$E1881)*(1+$J173)^(S$490-$K$490)),'PV Adoption'!O$4*(1/(1-'General Inputs'!$C$10))*$J1881*1000*$I1881,ABS(($F1881-$E1881)*(1+$J173)^(S$490-$K$490)))</f>
        <v>0</v>
      </c>
      <c r="T1881" s="357">
        <f>IF('PV Adoption'!P$4*(1/(1-'General Inputs'!$C$10))*$J1881*1000*$I1881 &lt;= ABS(($F1881-$E1881)*(1+$J173)^(T$490-$K$490)),'PV Adoption'!P$4*(1/(1-'General Inputs'!$C$10))*$J1881*1000*$I1881,ABS(($F1881-$E1881)*(1+$J173)^(T$490-$K$490)))</f>
        <v>0</v>
      </c>
      <c r="U1881" s="357">
        <f>IF('PV Adoption'!Q$4*(1/(1-'General Inputs'!$C$10))*$J1881*1000*$I1881 &lt;= ABS(($F1881-$E1881)*(1+$J173)^(U$490-$K$490)),'PV Adoption'!Q$4*(1/(1-'General Inputs'!$C$10))*$J1881*1000*$I1881,ABS(($F1881-$E1881)*(1+$J173)^(U$490-$K$490)))</f>
        <v>0</v>
      </c>
      <c r="V1881" s="357">
        <f>IF('PV Adoption'!R$4*(1/(1-'General Inputs'!$C$10))*$J1881*1000*$I1881 &lt;= ABS(($F1881-$E1881)*(1+$J173)^(V$490-$K$490)),'PV Adoption'!R$4*(1/(1-'General Inputs'!$C$10))*$J1881*1000*$I1881,ABS(($F1881-$E1881)*(1+$J173)^(V$490-$K$490)))</f>
        <v>0</v>
      </c>
      <c r="W1881" s="357">
        <f>IF('PV Adoption'!S$4*(1/(1-'General Inputs'!$C$10))*$J1881*1000*$I1881 &lt;= ABS(($F1881-$E1881)*(1+$J173)^(W$490-$K$490)),'PV Adoption'!S$4*(1/(1-'General Inputs'!$C$10))*$J1881*1000*$I1881,ABS(($F1881-$E1881)*(1+$J173)^(W$490-$K$490)))</f>
        <v>0</v>
      </c>
      <c r="X1881" s="357">
        <f>IF('PV Adoption'!T$4*(1/(1-'General Inputs'!$C$10))*$J1881*1000*$I1881 &lt;= ABS(($F1881-$E1881)*(1+$J173)^(X$490-$K$490)),'PV Adoption'!T$4*(1/(1-'General Inputs'!$C$10))*$J1881*1000*$I1881,ABS(($F1881-$E1881)*(1+$J173)^(X$490-$K$490)))</f>
        <v>0</v>
      </c>
      <c r="Y1881" s="357">
        <f>IF('PV Adoption'!U$4*(1/(1-'General Inputs'!$C$10))*$J1881*1000*$I1881 &lt;= ABS(($F1881-$E1881)*(1+$J173)^(Y$490-$K$490)),'PV Adoption'!U$4*(1/(1-'General Inputs'!$C$10))*$J1881*1000*$I1881,ABS(($F1881-$E1881)*(1+$J173)^(Y$490-$K$490)))</f>
        <v>0</v>
      </c>
      <c r="Z1881" s="357">
        <f>IF('PV Adoption'!V$4*(1/(1-'General Inputs'!$C$10))*$J1881*1000*$I1881 &lt;= ABS(($F1881-$E1881)*(1+$J173)^(Z$490-$K$490)),'PV Adoption'!V$4*(1/(1-'General Inputs'!$C$10))*$J1881*1000*$I1881,ABS(($F1881-$E1881)*(1+$J173)^(Z$490-$K$490)))</f>
        <v>0</v>
      </c>
      <c r="AA1881" s="357">
        <f>IF('PV Adoption'!W$4*(1/(1-'General Inputs'!$C$10))*$J1881*1000*$I1881 &lt;= ABS(($F1881-$E1881)*(1+$J173)^(AA$490-$K$490)),'PV Adoption'!W$4*(1/(1-'General Inputs'!$C$10))*$J1881*1000*$I1881,ABS(($F1881-$E1881)*(1+$J173)^(AA$490-$K$490)))</f>
        <v>0</v>
      </c>
      <c r="AB1881" s="357">
        <f>IF('PV Adoption'!X$4*(1/(1-'General Inputs'!$C$10))*$J1881*1000*$I1881 &lt;= ABS(($F1881-$E1881)*(1+$J173)^(AB$490-$K$490)),'PV Adoption'!X$4*(1/(1-'General Inputs'!$C$10))*$J1881*1000*$I1881,ABS(($F1881-$E1881)*(1+$J173)^(AB$490-$K$490)))</f>
        <v>0</v>
      </c>
      <c r="AC1881" s="357">
        <f>IF('PV Adoption'!Y$4*(1/(1-'General Inputs'!$C$10))*$J1881*1000*$I1881 &lt;= ABS(($F1881-$E1881)*(1+$J173)^(AC$490-$K$490)),'PV Adoption'!Y$4*(1/(1-'General Inputs'!$C$10))*$J1881*1000*$I1881,ABS(($F1881-$E1881)*(1+$J173)^(AC$490-$K$490)))</f>
        <v>0</v>
      </c>
      <c r="AD1881" s="357">
        <f>IF('PV Adoption'!Z$4*(1/(1-'General Inputs'!$C$10))*$J1881*1000*$I1881 &lt;= ABS(($F1881-$E1881)*(1+$J173)^(AD$490-$K$490)),'PV Adoption'!Z$4*(1/(1-'General Inputs'!$C$10))*$J1881*1000*$I1881,ABS(($F1881-$E1881)*(1+$J173)^(AD$490-$K$490)))</f>
        <v>0</v>
      </c>
      <c r="AE1881" s="357">
        <f>IF('PV Adoption'!AA$4*(1/(1-'General Inputs'!$C$10))*$J1881*1000*$I1881 &lt;= ABS(($F1881-$E1881)*(1+$J173)^(AE$490-$K$490)),'PV Adoption'!AA$4*(1/(1-'General Inputs'!$C$10))*$J1881*1000*$I1881,ABS(($F1881-$E1881)*(1+$J173)^(AE$490-$K$490)))</f>
        <v>0</v>
      </c>
      <c r="AF1881" s="357">
        <f>IF('PV Adoption'!AB$4*(1/(1-'General Inputs'!$C$10))*$J1881*1000*$I1881 &lt;= ABS(($F1881-$E1881)*(1+$J173)^(AF$490-$K$490)),'PV Adoption'!AB$4*(1/(1-'General Inputs'!$C$10))*$J1881*1000*$I1881,ABS(($F1881-$E1881)*(1+$J173)^(AF$490-$K$490)))</f>
        <v>0</v>
      </c>
      <c r="AG1881" s="357">
        <f>IF('PV Adoption'!AC$4*(1/(1-'General Inputs'!$C$10))*$J1881*1000*$I1881 &lt;= ABS(($F1881-$E1881)*(1+$J173)^(AG$490-$K$490)),'PV Adoption'!AC$4*(1/(1-'General Inputs'!$C$10))*$J1881*1000*$I1881,ABS(($F1881-$E1881)*(1+$J173)^(AG$490-$K$490)))</f>
        <v>0</v>
      </c>
      <c r="AH1881" s="357">
        <f>IF('PV Adoption'!AD$4*(1/(1-'General Inputs'!$C$10))*$J1881*1000*$I1881 &lt;= ABS(($F1881-$E1881)*(1+$J173)^(AH$490-$K$490)),'PV Adoption'!AD$4*(1/(1-'General Inputs'!$C$10))*$J1881*1000*$I1881,ABS(($F1881-$E1881)*(1+$J173)^(AH$490-$K$490)))</f>
        <v>0</v>
      </c>
      <c r="AI1881" s="357">
        <f>IF('PV Adoption'!AE$4*(1/(1-'General Inputs'!$C$10))*$J1881*1000*$I1881 &lt;= ABS(($F1881-$E1881)*(1+$J173)^(AI$490-$K$490)),'PV Adoption'!AE$4*(1/(1-'General Inputs'!$C$10))*$J1881*1000*$I1881,ABS(($F1881-$E1881)*(1+$J173)^(AI$490-$K$490)))</f>
        <v>0</v>
      </c>
      <c r="AJ1881" s="357">
        <f>IF('PV Adoption'!AF$4*(1/(1-'General Inputs'!$C$10))*$J1881*1000*$I1881 &lt;= ABS(($F1881-$E1881)*(1+$J173)^(AJ$490-$K$490)),'PV Adoption'!AF$4*(1/(1-'General Inputs'!$C$10))*$J1881*1000*$I1881,ABS(($F1881-$E1881)*(1+$J173)^(AJ$490-$K$490)))</f>
        <v>0</v>
      </c>
      <c r="AK1881" s="357">
        <v>241.31131283914263</v>
      </c>
      <c r="AL1881" s="357">
        <v>244.49873198455722</v>
      </c>
      <c r="AM1881" s="357">
        <v>247.98454368823715</v>
      </c>
    </row>
    <row r="1882" spans="1:39" x14ac:dyDescent="0.25">
      <c r="A1882" s="353" t="s">
        <v>347</v>
      </c>
      <c r="B1882" s="353" t="s">
        <v>347</v>
      </c>
      <c r="C1882" s="441">
        <f t="shared" ref="C1882:H1882" si="1333">C174</f>
        <v>3000</v>
      </c>
      <c r="D1882" s="441"/>
      <c r="E1882" s="441"/>
      <c r="F1882" s="441"/>
      <c r="G1882" s="441"/>
      <c r="H1882" s="441">
        <f t="shared" si="1333"/>
        <v>0</v>
      </c>
      <c r="I1882" s="470">
        <f>IFERROR(VLOOKUP(B1882,Coincidence!$B$2:$E$242,4,FALSE)*IF($G1882="Winter",'General Inputs'!$C$25,'General Inputs'!$C$24),IF($G1882="Winter",'General Inputs'!$C$25,'General Inputs'!$C$24))</f>
        <v>0.52140604400000001</v>
      </c>
      <c r="J1882" s="466">
        <f>'Nameplate by Substation'!H174</f>
        <v>4.4089889534399004E-4</v>
      </c>
      <c r="K1882" s="357">
        <f>IF('PV Adoption'!G$4*(1/(1-'General Inputs'!$C$10))*$J1882*1000*$I1882 &lt;= ABS(($F1882-$E1882)*(1+$J174)^(K$490-$K$490)),'PV Adoption'!G$4*(1/(1-'General Inputs'!$C$10))*$J1882*1000*$I1882,ABS(($F1882-$E1882)*(1+$J174)^(K$490-$K$490)))</f>
        <v>0</v>
      </c>
      <c r="L1882" s="357">
        <f>IF('PV Adoption'!H$4*(1/(1-'General Inputs'!$C$10))*$J1882*1000*$I1882 &lt;= ABS(($F1882-$E1882)*(1+$J174)^(L$490-$K$490)),'PV Adoption'!H$4*(1/(1-'General Inputs'!$C$10))*$J1882*1000*$I1882,ABS(($F1882-$E1882)*(1+$J174)^(L$490-$K$490)))</f>
        <v>0</v>
      </c>
      <c r="M1882" s="357">
        <f>IF('PV Adoption'!I$4*(1/(1-'General Inputs'!$C$10))*$J1882*1000*$I1882 &lt;= ABS(($F1882-$E1882)*(1+$J174)^(M$490-$K$490)),'PV Adoption'!I$4*(1/(1-'General Inputs'!$C$10))*$J1882*1000*$I1882,ABS(($F1882-$E1882)*(1+$J174)^(M$490-$K$490)))</f>
        <v>0</v>
      </c>
      <c r="N1882" s="357">
        <f>IF('PV Adoption'!J$4*(1/(1-'General Inputs'!$C$10))*$J1882*1000*$I1882 &lt;= ABS(($F1882-$E1882)*(1+$J174)^(N$490-$K$490)),'PV Adoption'!J$4*(1/(1-'General Inputs'!$C$10))*$J1882*1000*$I1882,ABS(($F1882-$E1882)*(1+$J174)^(N$490-$K$490)))</f>
        <v>0</v>
      </c>
      <c r="O1882" s="357">
        <f>IF('PV Adoption'!K$4*(1/(1-'General Inputs'!$C$10))*$J1882*1000*$I1882 &lt;= ABS(($F1882-$E1882)*(1+$J174)^(O$490-$K$490)),'PV Adoption'!K$4*(1/(1-'General Inputs'!$C$10))*$J1882*1000*$I1882,ABS(($F1882-$E1882)*(1+$J174)^(O$490-$K$490)))</f>
        <v>0</v>
      </c>
      <c r="P1882" s="357">
        <f>IF('PV Adoption'!L$4*(1/(1-'General Inputs'!$C$10))*$J1882*1000*$I1882 &lt;= ABS(($F1882-$E1882)*(1+$J174)^(P$490-$K$490)),'PV Adoption'!L$4*(1/(1-'General Inputs'!$C$10))*$J1882*1000*$I1882,ABS(($F1882-$E1882)*(1+$J174)^(P$490-$K$490)))</f>
        <v>0</v>
      </c>
      <c r="Q1882" s="357">
        <f>IF('PV Adoption'!M$4*(1/(1-'General Inputs'!$C$10))*$J1882*1000*$I1882 &lt;= ABS(($F1882-$E1882)*(1+$J174)^(Q$490-$K$490)),'PV Adoption'!M$4*(1/(1-'General Inputs'!$C$10))*$J1882*1000*$I1882,ABS(($F1882-$E1882)*(1+$J174)^(Q$490-$K$490)))</f>
        <v>0</v>
      </c>
      <c r="R1882" s="357">
        <f>IF('PV Adoption'!N$4*(1/(1-'General Inputs'!$C$10))*$J1882*1000*$I1882 &lt;= ABS(($F1882-$E1882)*(1+$J174)^(R$490-$K$490)),'PV Adoption'!N$4*(1/(1-'General Inputs'!$C$10))*$J1882*1000*$I1882,ABS(($F1882-$E1882)*(1+$J174)^(R$490-$K$490)))</f>
        <v>0</v>
      </c>
      <c r="S1882" s="357">
        <f>IF('PV Adoption'!O$4*(1/(1-'General Inputs'!$C$10))*$J1882*1000*$I1882 &lt;= ABS(($F1882-$E1882)*(1+$J174)^(S$490-$K$490)),'PV Adoption'!O$4*(1/(1-'General Inputs'!$C$10))*$J1882*1000*$I1882,ABS(($F1882-$E1882)*(1+$J174)^(S$490-$K$490)))</f>
        <v>0</v>
      </c>
      <c r="T1882" s="357">
        <f>IF('PV Adoption'!P$4*(1/(1-'General Inputs'!$C$10))*$J1882*1000*$I1882 &lt;= ABS(($F1882-$E1882)*(1+$J174)^(T$490-$K$490)),'PV Adoption'!P$4*(1/(1-'General Inputs'!$C$10))*$J1882*1000*$I1882,ABS(($F1882-$E1882)*(1+$J174)^(T$490-$K$490)))</f>
        <v>0</v>
      </c>
      <c r="U1882" s="357">
        <f>IF('PV Adoption'!Q$4*(1/(1-'General Inputs'!$C$10))*$J1882*1000*$I1882 &lt;= ABS(($F1882-$E1882)*(1+$J174)^(U$490-$K$490)),'PV Adoption'!Q$4*(1/(1-'General Inputs'!$C$10))*$J1882*1000*$I1882,ABS(($F1882-$E1882)*(1+$J174)^(U$490-$K$490)))</f>
        <v>0</v>
      </c>
      <c r="V1882" s="357">
        <f>IF('PV Adoption'!R$4*(1/(1-'General Inputs'!$C$10))*$J1882*1000*$I1882 &lt;= ABS(($F1882-$E1882)*(1+$J174)^(V$490-$K$490)),'PV Adoption'!R$4*(1/(1-'General Inputs'!$C$10))*$J1882*1000*$I1882,ABS(($F1882-$E1882)*(1+$J174)^(V$490-$K$490)))</f>
        <v>0</v>
      </c>
      <c r="W1882" s="357">
        <f>IF('PV Adoption'!S$4*(1/(1-'General Inputs'!$C$10))*$J1882*1000*$I1882 &lt;= ABS(($F1882-$E1882)*(1+$J174)^(W$490-$K$490)),'PV Adoption'!S$4*(1/(1-'General Inputs'!$C$10))*$J1882*1000*$I1882,ABS(($F1882-$E1882)*(1+$J174)^(W$490-$K$490)))</f>
        <v>0</v>
      </c>
      <c r="X1882" s="357">
        <f>IF('PV Adoption'!T$4*(1/(1-'General Inputs'!$C$10))*$J1882*1000*$I1882 &lt;= ABS(($F1882-$E1882)*(1+$J174)^(X$490-$K$490)),'PV Adoption'!T$4*(1/(1-'General Inputs'!$C$10))*$J1882*1000*$I1882,ABS(($F1882-$E1882)*(1+$J174)^(X$490-$K$490)))</f>
        <v>0</v>
      </c>
      <c r="Y1882" s="357">
        <f>IF('PV Adoption'!U$4*(1/(1-'General Inputs'!$C$10))*$J1882*1000*$I1882 &lt;= ABS(($F1882-$E1882)*(1+$J174)^(Y$490-$K$490)),'PV Adoption'!U$4*(1/(1-'General Inputs'!$C$10))*$J1882*1000*$I1882,ABS(($F1882-$E1882)*(1+$J174)^(Y$490-$K$490)))</f>
        <v>0</v>
      </c>
      <c r="Z1882" s="357">
        <f>IF('PV Adoption'!V$4*(1/(1-'General Inputs'!$C$10))*$J1882*1000*$I1882 &lt;= ABS(($F1882-$E1882)*(1+$J174)^(Z$490-$K$490)),'PV Adoption'!V$4*(1/(1-'General Inputs'!$C$10))*$J1882*1000*$I1882,ABS(($F1882-$E1882)*(1+$J174)^(Z$490-$K$490)))</f>
        <v>0</v>
      </c>
      <c r="AA1882" s="357">
        <f>IF('PV Adoption'!W$4*(1/(1-'General Inputs'!$C$10))*$J1882*1000*$I1882 &lt;= ABS(($F1882-$E1882)*(1+$J174)^(AA$490-$K$490)),'PV Adoption'!W$4*(1/(1-'General Inputs'!$C$10))*$J1882*1000*$I1882,ABS(($F1882-$E1882)*(1+$J174)^(AA$490-$K$490)))</f>
        <v>0</v>
      </c>
      <c r="AB1882" s="357">
        <f>IF('PV Adoption'!X$4*(1/(1-'General Inputs'!$C$10))*$J1882*1000*$I1882 &lt;= ABS(($F1882-$E1882)*(1+$J174)^(AB$490-$K$490)),'PV Adoption'!X$4*(1/(1-'General Inputs'!$C$10))*$J1882*1000*$I1882,ABS(($F1882-$E1882)*(1+$J174)^(AB$490-$K$490)))</f>
        <v>0</v>
      </c>
      <c r="AC1882" s="357">
        <f>IF('PV Adoption'!Y$4*(1/(1-'General Inputs'!$C$10))*$J1882*1000*$I1882 &lt;= ABS(($F1882-$E1882)*(1+$J174)^(AC$490-$K$490)),'PV Adoption'!Y$4*(1/(1-'General Inputs'!$C$10))*$J1882*1000*$I1882,ABS(($F1882-$E1882)*(1+$J174)^(AC$490-$K$490)))</f>
        <v>0</v>
      </c>
      <c r="AD1882" s="357">
        <f>IF('PV Adoption'!Z$4*(1/(1-'General Inputs'!$C$10))*$J1882*1000*$I1882 &lt;= ABS(($F1882-$E1882)*(1+$J174)^(AD$490-$K$490)),'PV Adoption'!Z$4*(1/(1-'General Inputs'!$C$10))*$J1882*1000*$I1882,ABS(($F1882-$E1882)*(1+$J174)^(AD$490-$K$490)))</f>
        <v>0</v>
      </c>
      <c r="AE1882" s="357">
        <f>IF('PV Adoption'!AA$4*(1/(1-'General Inputs'!$C$10))*$J1882*1000*$I1882 &lt;= ABS(($F1882-$E1882)*(1+$J174)^(AE$490-$K$490)),'PV Adoption'!AA$4*(1/(1-'General Inputs'!$C$10))*$J1882*1000*$I1882,ABS(($F1882-$E1882)*(1+$J174)^(AE$490-$K$490)))</f>
        <v>0</v>
      </c>
      <c r="AF1882" s="357">
        <f>IF('PV Adoption'!AB$4*(1/(1-'General Inputs'!$C$10))*$J1882*1000*$I1882 &lt;= ABS(($F1882-$E1882)*(1+$J174)^(AF$490-$K$490)),'PV Adoption'!AB$4*(1/(1-'General Inputs'!$C$10))*$J1882*1000*$I1882,ABS(($F1882-$E1882)*(1+$J174)^(AF$490-$K$490)))</f>
        <v>0</v>
      </c>
      <c r="AG1882" s="357">
        <f>IF('PV Adoption'!AC$4*(1/(1-'General Inputs'!$C$10))*$J1882*1000*$I1882 &lt;= ABS(($F1882-$E1882)*(1+$J174)^(AG$490-$K$490)),'PV Adoption'!AC$4*(1/(1-'General Inputs'!$C$10))*$J1882*1000*$I1882,ABS(($F1882-$E1882)*(1+$J174)^(AG$490-$K$490)))</f>
        <v>0</v>
      </c>
      <c r="AH1882" s="357">
        <f>IF('PV Adoption'!AD$4*(1/(1-'General Inputs'!$C$10))*$J1882*1000*$I1882 &lt;= ABS(($F1882-$E1882)*(1+$J174)^(AH$490-$K$490)),'PV Adoption'!AD$4*(1/(1-'General Inputs'!$C$10))*$J1882*1000*$I1882,ABS(($F1882-$E1882)*(1+$J174)^(AH$490-$K$490)))</f>
        <v>0</v>
      </c>
      <c r="AI1882" s="357">
        <f>IF('PV Adoption'!AE$4*(1/(1-'General Inputs'!$C$10))*$J1882*1000*$I1882 &lt;= ABS(($F1882-$E1882)*(1+$J174)^(AI$490-$K$490)),'PV Adoption'!AE$4*(1/(1-'General Inputs'!$C$10))*$J1882*1000*$I1882,ABS(($F1882-$E1882)*(1+$J174)^(AI$490-$K$490)))</f>
        <v>0</v>
      </c>
      <c r="AJ1882" s="357">
        <f>IF('PV Adoption'!AF$4*(1/(1-'General Inputs'!$C$10))*$J1882*1000*$I1882 &lt;= ABS(($F1882-$E1882)*(1+$J174)^(AJ$490-$K$490)),'PV Adoption'!AF$4*(1/(1-'General Inputs'!$C$10))*$J1882*1000*$I1882,ABS(($F1882-$E1882)*(1+$J174)^(AJ$490-$K$490)))</f>
        <v>0</v>
      </c>
      <c r="AK1882" s="357">
        <v>69.808558856840193</v>
      </c>
      <c r="AL1882" s="357">
        <v>70.730642178986045</v>
      </c>
      <c r="AM1882" s="357">
        <v>71.739047001027743</v>
      </c>
    </row>
    <row r="1883" spans="1:39" x14ac:dyDescent="0.25">
      <c r="A1883" s="353" t="s">
        <v>414</v>
      </c>
      <c r="B1883" s="353" t="s">
        <v>414</v>
      </c>
      <c r="C1883" s="441">
        <f t="shared" ref="C1883:H1883" si="1334">C175</f>
        <v>3000</v>
      </c>
      <c r="D1883" s="441"/>
      <c r="E1883" s="441"/>
      <c r="F1883" s="441"/>
      <c r="G1883" s="441"/>
      <c r="H1883" s="441">
        <f t="shared" si="1334"/>
        <v>0</v>
      </c>
      <c r="I1883" s="470">
        <f>IFERROR(VLOOKUP(B1883,Coincidence!$B$2:$E$242,4,FALSE)*IF($G1883="Winter",'General Inputs'!$C$25,'General Inputs'!$C$24),IF($G1883="Winter",'General Inputs'!$C$25,'General Inputs'!$C$24))</f>
        <v>0.52140604400000001</v>
      </c>
      <c r="J1883" s="466">
        <f>'Nameplate by Substation'!H175</f>
        <v>5.8827147752479689E-3</v>
      </c>
      <c r="K1883" s="357">
        <f>IF('PV Adoption'!G$4*(1/(1-'General Inputs'!$C$10))*$J1883*1000*$I1883 &lt;= ABS(($F1883-$E1883)*(1+$J175)^(K$490-$K$490)),'PV Adoption'!G$4*(1/(1-'General Inputs'!$C$10))*$J1883*1000*$I1883,ABS(($F1883-$E1883)*(1+$J175)^(K$490-$K$490)))</f>
        <v>0</v>
      </c>
      <c r="L1883" s="357">
        <f>IF('PV Adoption'!H$4*(1/(1-'General Inputs'!$C$10))*$J1883*1000*$I1883 &lt;= ABS(($F1883-$E1883)*(1+$J175)^(L$490-$K$490)),'PV Adoption'!H$4*(1/(1-'General Inputs'!$C$10))*$J1883*1000*$I1883,ABS(($F1883-$E1883)*(1+$J175)^(L$490-$K$490)))</f>
        <v>0</v>
      </c>
      <c r="M1883" s="357">
        <f>IF('PV Adoption'!I$4*(1/(1-'General Inputs'!$C$10))*$J1883*1000*$I1883 &lt;= ABS(($F1883-$E1883)*(1+$J175)^(M$490-$K$490)),'PV Adoption'!I$4*(1/(1-'General Inputs'!$C$10))*$J1883*1000*$I1883,ABS(($F1883-$E1883)*(1+$J175)^(M$490-$K$490)))</f>
        <v>0</v>
      </c>
      <c r="N1883" s="357">
        <f>IF('PV Adoption'!J$4*(1/(1-'General Inputs'!$C$10))*$J1883*1000*$I1883 &lt;= ABS(($F1883-$E1883)*(1+$J175)^(N$490-$K$490)),'PV Adoption'!J$4*(1/(1-'General Inputs'!$C$10))*$J1883*1000*$I1883,ABS(($F1883-$E1883)*(1+$J175)^(N$490-$K$490)))</f>
        <v>0</v>
      </c>
      <c r="O1883" s="357">
        <f>IF('PV Adoption'!K$4*(1/(1-'General Inputs'!$C$10))*$J1883*1000*$I1883 &lt;= ABS(($F1883-$E1883)*(1+$J175)^(O$490-$K$490)),'PV Adoption'!K$4*(1/(1-'General Inputs'!$C$10))*$J1883*1000*$I1883,ABS(($F1883-$E1883)*(1+$J175)^(O$490-$K$490)))</f>
        <v>0</v>
      </c>
      <c r="P1883" s="357">
        <f>IF('PV Adoption'!L$4*(1/(1-'General Inputs'!$C$10))*$J1883*1000*$I1883 &lt;= ABS(($F1883-$E1883)*(1+$J175)^(P$490-$K$490)),'PV Adoption'!L$4*(1/(1-'General Inputs'!$C$10))*$J1883*1000*$I1883,ABS(($F1883-$E1883)*(1+$J175)^(P$490-$K$490)))</f>
        <v>0</v>
      </c>
      <c r="Q1883" s="357">
        <f>IF('PV Adoption'!M$4*(1/(1-'General Inputs'!$C$10))*$J1883*1000*$I1883 &lt;= ABS(($F1883-$E1883)*(1+$J175)^(Q$490-$K$490)),'PV Adoption'!M$4*(1/(1-'General Inputs'!$C$10))*$J1883*1000*$I1883,ABS(($F1883-$E1883)*(1+$J175)^(Q$490-$K$490)))</f>
        <v>0</v>
      </c>
      <c r="R1883" s="357">
        <f>IF('PV Adoption'!N$4*(1/(1-'General Inputs'!$C$10))*$J1883*1000*$I1883 &lt;= ABS(($F1883-$E1883)*(1+$J175)^(R$490-$K$490)),'PV Adoption'!N$4*(1/(1-'General Inputs'!$C$10))*$J1883*1000*$I1883,ABS(($F1883-$E1883)*(1+$J175)^(R$490-$K$490)))</f>
        <v>0</v>
      </c>
      <c r="S1883" s="357">
        <f>IF('PV Adoption'!O$4*(1/(1-'General Inputs'!$C$10))*$J1883*1000*$I1883 &lt;= ABS(($F1883-$E1883)*(1+$J175)^(S$490-$K$490)),'PV Adoption'!O$4*(1/(1-'General Inputs'!$C$10))*$J1883*1000*$I1883,ABS(($F1883-$E1883)*(1+$J175)^(S$490-$K$490)))</f>
        <v>0</v>
      </c>
      <c r="T1883" s="357">
        <f>IF('PV Adoption'!P$4*(1/(1-'General Inputs'!$C$10))*$J1883*1000*$I1883 &lt;= ABS(($F1883-$E1883)*(1+$J175)^(T$490-$K$490)),'PV Adoption'!P$4*(1/(1-'General Inputs'!$C$10))*$J1883*1000*$I1883,ABS(($F1883-$E1883)*(1+$J175)^(T$490-$K$490)))</f>
        <v>0</v>
      </c>
      <c r="U1883" s="357">
        <f>IF('PV Adoption'!Q$4*(1/(1-'General Inputs'!$C$10))*$J1883*1000*$I1883 &lt;= ABS(($F1883-$E1883)*(1+$J175)^(U$490-$K$490)),'PV Adoption'!Q$4*(1/(1-'General Inputs'!$C$10))*$J1883*1000*$I1883,ABS(($F1883-$E1883)*(1+$J175)^(U$490-$K$490)))</f>
        <v>0</v>
      </c>
      <c r="V1883" s="357">
        <f>IF('PV Adoption'!R$4*(1/(1-'General Inputs'!$C$10))*$J1883*1000*$I1883 &lt;= ABS(($F1883-$E1883)*(1+$J175)^(V$490-$K$490)),'PV Adoption'!R$4*(1/(1-'General Inputs'!$C$10))*$J1883*1000*$I1883,ABS(($F1883-$E1883)*(1+$J175)^(V$490-$K$490)))</f>
        <v>0</v>
      </c>
      <c r="W1883" s="357">
        <f>IF('PV Adoption'!S$4*(1/(1-'General Inputs'!$C$10))*$J1883*1000*$I1883 &lt;= ABS(($F1883-$E1883)*(1+$J175)^(W$490-$K$490)),'PV Adoption'!S$4*(1/(1-'General Inputs'!$C$10))*$J1883*1000*$I1883,ABS(($F1883-$E1883)*(1+$J175)^(W$490-$K$490)))</f>
        <v>0</v>
      </c>
      <c r="X1883" s="357">
        <f>IF('PV Adoption'!T$4*(1/(1-'General Inputs'!$C$10))*$J1883*1000*$I1883 &lt;= ABS(($F1883-$E1883)*(1+$J175)^(X$490-$K$490)),'PV Adoption'!T$4*(1/(1-'General Inputs'!$C$10))*$J1883*1000*$I1883,ABS(($F1883-$E1883)*(1+$J175)^(X$490-$K$490)))</f>
        <v>0</v>
      </c>
      <c r="Y1883" s="357">
        <f>IF('PV Adoption'!U$4*(1/(1-'General Inputs'!$C$10))*$J1883*1000*$I1883 &lt;= ABS(($F1883-$E1883)*(1+$J175)^(Y$490-$K$490)),'PV Adoption'!U$4*(1/(1-'General Inputs'!$C$10))*$J1883*1000*$I1883,ABS(($F1883-$E1883)*(1+$J175)^(Y$490-$K$490)))</f>
        <v>0</v>
      </c>
      <c r="Z1883" s="357">
        <f>IF('PV Adoption'!V$4*(1/(1-'General Inputs'!$C$10))*$J1883*1000*$I1883 &lt;= ABS(($F1883-$E1883)*(1+$J175)^(Z$490-$K$490)),'PV Adoption'!V$4*(1/(1-'General Inputs'!$C$10))*$J1883*1000*$I1883,ABS(($F1883-$E1883)*(1+$J175)^(Z$490-$K$490)))</f>
        <v>0</v>
      </c>
      <c r="AA1883" s="357">
        <f>IF('PV Adoption'!W$4*(1/(1-'General Inputs'!$C$10))*$J1883*1000*$I1883 &lt;= ABS(($F1883-$E1883)*(1+$J175)^(AA$490-$K$490)),'PV Adoption'!W$4*(1/(1-'General Inputs'!$C$10))*$J1883*1000*$I1883,ABS(($F1883-$E1883)*(1+$J175)^(AA$490-$K$490)))</f>
        <v>0</v>
      </c>
      <c r="AB1883" s="357">
        <f>IF('PV Adoption'!X$4*(1/(1-'General Inputs'!$C$10))*$J1883*1000*$I1883 &lt;= ABS(($F1883-$E1883)*(1+$J175)^(AB$490-$K$490)),'PV Adoption'!X$4*(1/(1-'General Inputs'!$C$10))*$J1883*1000*$I1883,ABS(($F1883-$E1883)*(1+$J175)^(AB$490-$K$490)))</f>
        <v>0</v>
      </c>
      <c r="AC1883" s="357">
        <f>IF('PV Adoption'!Y$4*(1/(1-'General Inputs'!$C$10))*$J1883*1000*$I1883 &lt;= ABS(($F1883-$E1883)*(1+$J175)^(AC$490-$K$490)),'PV Adoption'!Y$4*(1/(1-'General Inputs'!$C$10))*$J1883*1000*$I1883,ABS(($F1883-$E1883)*(1+$J175)^(AC$490-$K$490)))</f>
        <v>0</v>
      </c>
      <c r="AD1883" s="357">
        <f>IF('PV Adoption'!Z$4*(1/(1-'General Inputs'!$C$10))*$J1883*1000*$I1883 &lt;= ABS(($F1883-$E1883)*(1+$J175)^(AD$490-$K$490)),'PV Adoption'!Z$4*(1/(1-'General Inputs'!$C$10))*$J1883*1000*$I1883,ABS(($F1883-$E1883)*(1+$J175)^(AD$490-$K$490)))</f>
        <v>0</v>
      </c>
      <c r="AE1883" s="357">
        <f>IF('PV Adoption'!AA$4*(1/(1-'General Inputs'!$C$10))*$J1883*1000*$I1883 &lt;= ABS(($F1883-$E1883)*(1+$J175)^(AE$490-$K$490)),'PV Adoption'!AA$4*(1/(1-'General Inputs'!$C$10))*$J1883*1000*$I1883,ABS(($F1883-$E1883)*(1+$J175)^(AE$490-$K$490)))</f>
        <v>0</v>
      </c>
      <c r="AF1883" s="357">
        <f>IF('PV Adoption'!AB$4*(1/(1-'General Inputs'!$C$10))*$J1883*1000*$I1883 &lt;= ABS(($F1883-$E1883)*(1+$J175)^(AF$490-$K$490)),'PV Adoption'!AB$4*(1/(1-'General Inputs'!$C$10))*$J1883*1000*$I1883,ABS(($F1883-$E1883)*(1+$J175)^(AF$490-$K$490)))</f>
        <v>0</v>
      </c>
      <c r="AG1883" s="357">
        <f>IF('PV Adoption'!AC$4*(1/(1-'General Inputs'!$C$10))*$J1883*1000*$I1883 &lt;= ABS(($F1883-$E1883)*(1+$J175)^(AG$490-$K$490)),'PV Adoption'!AC$4*(1/(1-'General Inputs'!$C$10))*$J1883*1000*$I1883,ABS(($F1883-$E1883)*(1+$J175)^(AG$490-$K$490)))</f>
        <v>0</v>
      </c>
      <c r="AH1883" s="357">
        <f>IF('PV Adoption'!AD$4*(1/(1-'General Inputs'!$C$10))*$J1883*1000*$I1883 &lt;= ABS(($F1883-$E1883)*(1+$J175)^(AH$490-$K$490)),'PV Adoption'!AD$4*(1/(1-'General Inputs'!$C$10))*$J1883*1000*$I1883,ABS(($F1883-$E1883)*(1+$J175)^(AH$490-$K$490)))</f>
        <v>0</v>
      </c>
      <c r="AI1883" s="357">
        <f>IF('PV Adoption'!AE$4*(1/(1-'General Inputs'!$C$10))*$J1883*1000*$I1883 &lt;= ABS(($F1883-$E1883)*(1+$J175)^(AI$490-$K$490)),'PV Adoption'!AE$4*(1/(1-'General Inputs'!$C$10))*$J1883*1000*$I1883,ABS(($F1883-$E1883)*(1+$J175)^(AI$490-$K$490)))</f>
        <v>0</v>
      </c>
      <c r="AJ1883" s="357">
        <f>IF('PV Adoption'!AF$4*(1/(1-'General Inputs'!$C$10))*$J1883*1000*$I1883 &lt;= ABS(($F1883-$E1883)*(1+$J175)^(AJ$490-$K$490)),'PV Adoption'!AF$4*(1/(1-'General Inputs'!$C$10))*$J1883*1000*$I1883,ABS(($F1883-$E1883)*(1+$J175)^(AJ$490-$K$490)))</f>
        <v>0</v>
      </c>
      <c r="AK1883" s="357">
        <v>624.54003587748173</v>
      </c>
      <c r="AL1883" s="357">
        <v>631.92868623033951</v>
      </c>
      <c r="AM1883" s="357">
        <v>639.40474835970565</v>
      </c>
    </row>
    <row r="1884" spans="1:39" x14ac:dyDescent="0.25">
      <c r="A1884" s="353" t="s">
        <v>448</v>
      </c>
      <c r="B1884" s="353" t="s">
        <v>448</v>
      </c>
      <c r="C1884" s="441">
        <f t="shared" ref="C1884:H1884" si="1335">C176</f>
        <v>2500</v>
      </c>
      <c r="D1884" s="441"/>
      <c r="E1884" s="441"/>
      <c r="F1884" s="441"/>
      <c r="G1884" s="441"/>
      <c r="H1884" s="441">
        <f t="shared" si="1335"/>
        <v>0</v>
      </c>
      <c r="I1884" s="470">
        <f>IFERROR(VLOOKUP(B1884,Coincidence!$B$2:$E$242,4,FALSE)*IF($G1884="Winter",'General Inputs'!$C$25,'General Inputs'!$C$24),IF($G1884="Winter",'General Inputs'!$C$25,'General Inputs'!$C$24))</f>
        <v>0.52140604400000001</v>
      </c>
      <c r="J1884" s="466">
        <f>'Nameplate by Substation'!H176</f>
        <v>1.5449517378892273E-3</v>
      </c>
      <c r="K1884" s="357">
        <f>IF('PV Adoption'!G$4*(1/(1-'General Inputs'!$C$10))*$J1884*1000*$I1884 &lt;= ABS(($F1884-$E1884)*(1+$J176)^(K$490-$K$490)),'PV Adoption'!G$4*(1/(1-'General Inputs'!$C$10))*$J1884*1000*$I1884,ABS(($F1884-$E1884)*(1+$J176)^(K$490-$K$490)))</f>
        <v>0</v>
      </c>
      <c r="L1884" s="357">
        <f>IF('PV Adoption'!H$4*(1/(1-'General Inputs'!$C$10))*$J1884*1000*$I1884 &lt;= ABS(($F1884-$E1884)*(1+$J176)^(L$490-$K$490)),'PV Adoption'!H$4*(1/(1-'General Inputs'!$C$10))*$J1884*1000*$I1884,ABS(($F1884-$E1884)*(1+$J176)^(L$490-$K$490)))</f>
        <v>0</v>
      </c>
      <c r="M1884" s="357">
        <f>IF('PV Adoption'!I$4*(1/(1-'General Inputs'!$C$10))*$J1884*1000*$I1884 &lt;= ABS(($F1884-$E1884)*(1+$J176)^(M$490-$K$490)),'PV Adoption'!I$4*(1/(1-'General Inputs'!$C$10))*$J1884*1000*$I1884,ABS(($F1884-$E1884)*(1+$J176)^(M$490-$K$490)))</f>
        <v>0</v>
      </c>
      <c r="N1884" s="357">
        <f>IF('PV Adoption'!J$4*(1/(1-'General Inputs'!$C$10))*$J1884*1000*$I1884 &lt;= ABS(($F1884-$E1884)*(1+$J176)^(N$490-$K$490)),'PV Adoption'!J$4*(1/(1-'General Inputs'!$C$10))*$J1884*1000*$I1884,ABS(($F1884-$E1884)*(1+$J176)^(N$490-$K$490)))</f>
        <v>0</v>
      </c>
      <c r="O1884" s="357">
        <f>IF('PV Adoption'!K$4*(1/(1-'General Inputs'!$C$10))*$J1884*1000*$I1884 &lt;= ABS(($F1884-$E1884)*(1+$J176)^(O$490-$K$490)),'PV Adoption'!K$4*(1/(1-'General Inputs'!$C$10))*$J1884*1000*$I1884,ABS(($F1884-$E1884)*(1+$J176)^(O$490-$K$490)))</f>
        <v>0</v>
      </c>
      <c r="P1884" s="357">
        <f>IF('PV Adoption'!L$4*(1/(1-'General Inputs'!$C$10))*$J1884*1000*$I1884 &lt;= ABS(($F1884-$E1884)*(1+$J176)^(P$490-$K$490)),'PV Adoption'!L$4*(1/(1-'General Inputs'!$C$10))*$J1884*1000*$I1884,ABS(($F1884-$E1884)*(1+$J176)^(P$490-$K$490)))</f>
        <v>0</v>
      </c>
      <c r="Q1884" s="357">
        <f>IF('PV Adoption'!M$4*(1/(1-'General Inputs'!$C$10))*$J1884*1000*$I1884 &lt;= ABS(($F1884-$E1884)*(1+$J176)^(Q$490-$K$490)),'PV Adoption'!M$4*(1/(1-'General Inputs'!$C$10))*$J1884*1000*$I1884,ABS(($F1884-$E1884)*(1+$J176)^(Q$490-$K$490)))</f>
        <v>0</v>
      </c>
      <c r="R1884" s="357">
        <f>IF('PV Adoption'!N$4*(1/(1-'General Inputs'!$C$10))*$J1884*1000*$I1884 &lt;= ABS(($F1884-$E1884)*(1+$J176)^(R$490-$K$490)),'PV Adoption'!N$4*(1/(1-'General Inputs'!$C$10))*$J1884*1000*$I1884,ABS(($F1884-$E1884)*(1+$J176)^(R$490-$K$490)))</f>
        <v>0</v>
      </c>
      <c r="S1884" s="357">
        <f>IF('PV Adoption'!O$4*(1/(1-'General Inputs'!$C$10))*$J1884*1000*$I1884 &lt;= ABS(($F1884-$E1884)*(1+$J176)^(S$490-$K$490)),'PV Adoption'!O$4*(1/(1-'General Inputs'!$C$10))*$J1884*1000*$I1884,ABS(($F1884-$E1884)*(1+$J176)^(S$490-$K$490)))</f>
        <v>0</v>
      </c>
      <c r="T1884" s="357">
        <f>IF('PV Adoption'!P$4*(1/(1-'General Inputs'!$C$10))*$J1884*1000*$I1884 &lt;= ABS(($F1884-$E1884)*(1+$J176)^(T$490-$K$490)),'PV Adoption'!P$4*(1/(1-'General Inputs'!$C$10))*$J1884*1000*$I1884,ABS(($F1884-$E1884)*(1+$J176)^(T$490-$K$490)))</f>
        <v>0</v>
      </c>
      <c r="U1884" s="357">
        <f>IF('PV Adoption'!Q$4*(1/(1-'General Inputs'!$C$10))*$J1884*1000*$I1884 &lt;= ABS(($F1884-$E1884)*(1+$J176)^(U$490-$K$490)),'PV Adoption'!Q$4*(1/(1-'General Inputs'!$C$10))*$J1884*1000*$I1884,ABS(($F1884-$E1884)*(1+$J176)^(U$490-$K$490)))</f>
        <v>0</v>
      </c>
      <c r="V1884" s="357">
        <f>IF('PV Adoption'!R$4*(1/(1-'General Inputs'!$C$10))*$J1884*1000*$I1884 &lt;= ABS(($F1884-$E1884)*(1+$J176)^(V$490-$K$490)),'PV Adoption'!R$4*(1/(1-'General Inputs'!$C$10))*$J1884*1000*$I1884,ABS(($F1884-$E1884)*(1+$J176)^(V$490-$K$490)))</f>
        <v>0</v>
      </c>
      <c r="W1884" s="357">
        <f>IF('PV Adoption'!S$4*(1/(1-'General Inputs'!$C$10))*$J1884*1000*$I1884 &lt;= ABS(($F1884-$E1884)*(1+$J176)^(W$490-$K$490)),'PV Adoption'!S$4*(1/(1-'General Inputs'!$C$10))*$J1884*1000*$I1884,ABS(($F1884-$E1884)*(1+$J176)^(W$490-$K$490)))</f>
        <v>0</v>
      </c>
      <c r="X1884" s="357">
        <f>IF('PV Adoption'!T$4*(1/(1-'General Inputs'!$C$10))*$J1884*1000*$I1884 &lt;= ABS(($F1884-$E1884)*(1+$J176)^(X$490-$K$490)),'PV Adoption'!T$4*(1/(1-'General Inputs'!$C$10))*$J1884*1000*$I1884,ABS(($F1884-$E1884)*(1+$J176)^(X$490-$K$490)))</f>
        <v>0</v>
      </c>
      <c r="Y1884" s="357">
        <f>IF('PV Adoption'!U$4*(1/(1-'General Inputs'!$C$10))*$J1884*1000*$I1884 &lt;= ABS(($F1884-$E1884)*(1+$J176)^(Y$490-$K$490)),'PV Adoption'!U$4*(1/(1-'General Inputs'!$C$10))*$J1884*1000*$I1884,ABS(($F1884-$E1884)*(1+$J176)^(Y$490-$K$490)))</f>
        <v>0</v>
      </c>
      <c r="Z1884" s="357">
        <f>IF('PV Adoption'!V$4*(1/(1-'General Inputs'!$C$10))*$J1884*1000*$I1884 &lt;= ABS(($F1884-$E1884)*(1+$J176)^(Z$490-$K$490)),'PV Adoption'!V$4*(1/(1-'General Inputs'!$C$10))*$J1884*1000*$I1884,ABS(($F1884-$E1884)*(1+$J176)^(Z$490-$K$490)))</f>
        <v>0</v>
      </c>
      <c r="AA1884" s="357">
        <f>IF('PV Adoption'!W$4*(1/(1-'General Inputs'!$C$10))*$J1884*1000*$I1884 &lt;= ABS(($F1884-$E1884)*(1+$J176)^(AA$490-$K$490)),'PV Adoption'!W$4*(1/(1-'General Inputs'!$C$10))*$J1884*1000*$I1884,ABS(($F1884-$E1884)*(1+$J176)^(AA$490-$K$490)))</f>
        <v>0</v>
      </c>
      <c r="AB1884" s="357">
        <f>IF('PV Adoption'!X$4*(1/(1-'General Inputs'!$C$10))*$J1884*1000*$I1884 &lt;= ABS(($F1884-$E1884)*(1+$J176)^(AB$490-$K$490)),'PV Adoption'!X$4*(1/(1-'General Inputs'!$C$10))*$J1884*1000*$I1884,ABS(($F1884-$E1884)*(1+$J176)^(AB$490-$K$490)))</f>
        <v>0</v>
      </c>
      <c r="AC1884" s="357">
        <f>IF('PV Adoption'!Y$4*(1/(1-'General Inputs'!$C$10))*$J1884*1000*$I1884 &lt;= ABS(($F1884-$E1884)*(1+$J176)^(AC$490-$K$490)),'PV Adoption'!Y$4*(1/(1-'General Inputs'!$C$10))*$J1884*1000*$I1884,ABS(($F1884-$E1884)*(1+$J176)^(AC$490-$K$490)))</f>
        <v>0</v>
      </c>
      <c r="AD1884" s="357">
        <f>IF('PV Adoption'!Z$4*(1/(1-'General Inputs'!$C$10))*$J1884*1000*$I1884 &lt;= ABS(($F1884-$E1884)*(1+$J176)^(AD$490-$K$490)),'PV Adoption'!Z$4*(1/(1-'General Inputs'!$C$10))*$J1884*1000*$I1884,ABS(($F1884-$E1884)*(1+$J176)^(AD$490-$K$490)))</f>
        <v>0</v>
      </c>
      <c r="AE1884" s="357">
        <f>IF('PV Adoption'!AA$4*(1/(1-'General Inputs'!$C$10))*$J1884*1000*$I1884 &lt;= ABS(($F1884-$E1884)*(1+$J176)^(AE$490-$K$490)),'PV Adoption'!AA$4*(1/(1-'General Inputs'!$C$10))*$J1884*1000*$I1884,ABS(($F1884-$E1884)*(1+$J176)^(AE$490-$K$490)))</f>
        <v>0</v>
      </c>
      <c r="AF1884" s="357">
        <f>IF('PV Adoption'!AB$4*(1/(1-'General Inputs'!$C$10))*$J1884*1000*$I1884 &lt;= ABS(($F1884-$E1884)*(1+$J176)^(AF$490-$K$490)),'PV Adoption'!AB$4*(1/(1-'General Inputs'!$C$10))*$J1884*1000*$I1884,ABS(($F1884-$E1884)*(1+$J176)^(AF$490-$K$490)))</f>
        <v>0</v>
      </c>
      <c r="AG1884" s="357">
        <f>IF('PV Adoption'!AC$4*(1/(1-'General Inputs'!$C$10))*$J1884*1000*$I1884 &lt;= ABS(($F1884-$E1884)*(1+$J176)^(AG$490-$K$490)),'PV Adoption'!AC$4*(1/(1-'General Inputs'!$C$10))*$J1884*1000*$I1884,ABS(($F1884-$E1884)*(1+$J176)^(AG$490-$K$490)))</f>
        <v>0</v>
      </c>
      <c r="AH1884" s="357">
        <f>IF('PV Adoption'!AD$4*(1/(1-'General Inputs'!$C$10))*$J1884*1000*$I1884 &lt;= ABS(($F1884-$E1884)*(1+$J176)^(AH$490-$K$490)),'PV Adoption'!AD$4*(1/(1-'General Inputs'!$C$10))*$J1884*1000*$I1884,ABS(($F1884-$E1884)*(1+$J176)^(AH$490-$K$490)))</f>
        <v>0</v>
      </c>
      <c r="AI1884" s="357">
        <f>IF('PV Adoption'!AE$4*(1/(1-'General Inputs'!$C$10))*$J1884*1000*$I1884 &lt;= ABS(($F1884-$E1884)*(1+$J176)^(AI$490-$K$490)),'PV Adoption'!AE$4*(1/(1-'General Inputs'!$C$10))*$J1884*1000*$I1884,ABS(($F1884-$E1884)*(1+$J176)^(AI$490-$K$490)))</f>
        <v>0</v>
      </c>
      <c r="AJ1884" s="357">
        <f>IF('PV Adoption'!AF$4*(1/(1-'General Inputs'!$C$10))*$J1884*1000*$I1884 &lt;= ABS(($F1884-$E1884)*(1+$J176)^(AJ$490-$K$490)),'PV Adoption'!AF$4*(1/(1-'General Inputs'!$C$10))*$J1884*1000*$I1884,ABS(($F1884-$E1884)*(1+$J176)^(AJ$490-$K$490)))</f>
        <v>0</v>
      </c>
      <c r="AK1884" s="357">
        <v>51.88556741441348</v>
      </c>
      <c r="AL1884" s="357">
        <v>52.083294087735801</v>
      </c>
      <c r="AM1884" s="357">
        <v>52.281774262258772</v>
      </c>
    </row>
    <row r="1885" spans="1:39" x14ac:dyDescent="0.25">
      <c r="A1885" s="353" t="s">
        <v>394</v>
      </c>
      <c r="B1885" s="353" t="s">
        <v>394</v>
      </c>
      <c r="C1885" s="441">
        <f t="shared" ref="C1885:H1885" si="1336">C177</f>
        <v>5616</v>
      </c>
      <c r="D1885" s="441"/>
      <c r="E1885" s="441"/>
      <c r="F1885" s="441"/>
      <c r="G1885" s="441"/>
      <c r="H1885" s="441">
        <f t="shared" si="1336"/>
        <v>0</v>
      </c>
      <c r="I1885" s="470">
        <f>IFERROR(VLOOKUP(B1885,Coincidence!$B$2:$E$242,4,FALSE)*IF($G1885="Winter",'General Inputs'!$C$25,'General Inputs'!$C$24),IF($G1885="Winter",'General Inputs'!$C$25,'General Inputs'!$C$24))</f>
        <v>0.52140604400000001</v>
      </c>
      <c r="J1885" s="466">
        <f>'Nameplate by Substation'!H177</f>
        <v>1.1636018618439313E-3</v>
      </c>
      <c r="K1885" s="357">
        <f>IF('PV Adoption'!G$4*(1/(1-'General Inputs'!$C$10))*$J1885*1000*$I1885 &lt;= ABS(($F1885-$E1885)*(1+$J177)^(K$490-$K$490)),'PV Adoption'!G$4*(1/(1-'General Inputs'!$C$10))*$J1885*1000*$I1885,ABS(($F1885-$E1885)*(1+$J177)^(K$490-$K$490)))</f>
        <v>0</v>
      </c>
      <c r="L1885" s="357">
        <f>IF('PV Adoption'!H$4*(1/(1-'General Inputs'!$C$10))*$J1885*1000*$I1885 &lt;= ABS(($F1885-$E1885)*(1+$J177)^(L$490-$K$490)),'PV Adoption'!H$4*(1/(1-'General Inputs'!$C$10))*$J1885*1000*$I1885,ABS(($F1885-$E1885)*(1+$J177)^(L$490-$K$490)))</f>
        <v>0</v>
      </c>
      <c r="M1885" s="357">
        <f>IF('PV Adoption'!I$4*(1/(1-'General Inputs'!$C$10))*$J1885*1000*$I1885 &lt;= ABS(($F1885-$E1885)*(1+$J177)^(M$490-$K$490)),'PV Adoption'!I$4*(1/(1-'General Inputs'!$C$10))*$J1885*1000*$I1885,ABS(($F1885-$E1885)*(1+$J177)^(M$490-$K$490)))</f>
        <v>0</v>
      </c>
      <c r="N1885" s="357">
        <f>IF('PV Adoption'!J$4*(1/(1-'General Inputs'!$C$10))*$J1885*1000*$I1885 &lt;= ABS(($F1885-$E1885)*(1+$J177)^(N$490-$K$490)),'PV Adoption'!J$4*(1/(1-'General Inputs'!$C$10))*$J1885*1000*$I1885,ABS(($F1885-$E1885)*(1+$J177)^(N$490-$K$490)))</f>
        <v>0</v>
      </c>
      <c r="O1885" s="357">
        <f>IF('PV Adoption'!K$4*(1/(1-'General Inputs'!$C$10))*$J1885*1000*$I1885 &lt;= ABS(($F1885-$E1885)*(1+$J177)^(O$490-$K$490)),'PV Adoption'!K$4*(1/(1-'General Inputs'!$C$10))*$J1885*1000*$I1885,ABS(($F1885-$E1885)*(1+$J177)^(O$490-$K$490)))</f>
        <v>0</v>
      </c>
      <c r="P1885" s="357">
        <f>IF('PV Adoption'!L$4*(1/(1-'General Inputs'!$C$10))*$J1885*1000*$I1885 &lt;= ABS(($F1885-$E1885)*(1+$J177)^(P$490-$K$490)),'PV Adoption'!L$4*(1/(1-'General Inputs'!$C$10))*$J1885*1000*$I1885,ABS(($F1885-$E1885)*(1+$J177)^(P$490-$K$490)))</f>
        <v>0</v>
      </c>
      <c r="Q1885" s="357">
        <f>IF('PV Adoption'!M$4*(1/(1-'General Inputs'!$C$10))*$J1885*1000*$I1885 &lt;= ABS(($F1885-$E1885)*(1+$J177)^(Q$490-$K$490)),'PV Adoption'!M$4*(1/(1-'General Inputs'!$C$10))*$J1885*1000*$I1885,ABS(($F1885-$E1885)*(1+$J177)^(Q$490-$K$490)))</f>
        <v>0</v>
      </c>
      <c r="R1885" s="357">
        <f>IF('PV Adoption'!N$4*(1/(1-'General Inputs'!$C$10))*$J1885*1000*$I1885 &lt;= ABS(($F1885-$E1885)*(1+$J177)^(R$490-$K$490)),'PV Adoption'!N$4*(1/(1-'General Inputs'!$C$10))*$J1885*1000*$I1885,ABS(($F1885-$E1885)*(1+$J177)^(R$490-$K$490)))</f>
        <v>0</v>
      </c>
      <c r="S1885" s="357">
        <f>IF('PV Adoption'!O$4*(1/(1-'General Inputs'!$C$10))*$J1885*1000*$I1885 &lt;= ABS(($F1885-$E1885)*(1+$J177)^(S$490-$K$490)),'PV Adoption'!O$4*(1/(1-'General Inputs'!$C$10))*$J1885*1000*$I1885,ABS(($F1885-$E1885)*(1+$J177)^(S$490-$K$490)))</f>
        <v>0</v>
      </c>
      <c r="T1885" s="357">
        <f>IF('PV Adoption'!P$4*(1/(1-'General Inputs'!$C$10))*$J1885*1000*$I1885 &lt;= ABS(($F1885-$E1885)*(1+$J177)^(T$490-$K$490)),'PV Adoption'!P$4*(1/(1-'General Inputs'!$C$10))*$J1885*1000*$I1885,ABS(($F1885-$E1885)*(1+$J177)^(T$490-$K$490)))</f>
        <v>0</v>
      </c>
      <c r="U1885" s="357">
        <f>IF('PV Adoption'!Q$4*(1/(1-'General Inputs'!$C$10))*$J1885*1000*$I1885 &lt;= ABS(($F1885-$E1885)*(1+$J177)^(U$490-$K$490)),'PV Adoption'!Q$4*(1/(1-'General Inputs'!$C$10))*$J1885*1000*$I1885,ABS(($F1885-$E1885)*(1+$J177)^(U$490-$K$490)))</f>
        <v>0</v>
      </c>
      <c r="V1885" s="357">
        <f>IF('PV Adoption'!R$4*(1/(1-'General Inputs'!$C$10))*$J1885*1000*$I1885 &lt;= ABS(($F1885-$E1885)*(1+$J177)^(V$490-$K$490)),'PV Adoption'!R$4*(1/(1-'General Inputs'!$C$10))*$J1885*1000*$I1885,ABS(($F1885-$E1885)*(1+$J177)^(V$490-$K$490)))</f>
        <v>0</v>
      </c>
      <c r="W1885" s="357">
        <f>IF('PV Adoption'!S$4*(1/(1-'General Inputs'!$C$10))*$J1885*1000*$I1885 &lt;= ABS(($F1885-$E1885)*(1+$J177)^(W$490-$K$490)),'PV Adoption'!S$4*(1/(1-'General Inputs'!$C$10))*$J1885*1000*$I1885,ABS(($F1885-$E1885)*(1+$J177)^(W$490-$K$490)))</f>
        <v>0</v>
      </c>
      <c r="X1885" s="357">
        <f>IF('PV Adoption'!T$4*(1/(1-'General Inputs'!$C$10))*$J1885*1000*$I1885 &lt;= ABS(($F1885-$E1885)*(1+$J177)^(X$490-$K$490)),'PV Adoption'!T$4*(1/(1-'General Inputs'!$C$10))*$J1885*1000*$I1885,ABS(($F1885-$E1885)*(1+$J177)^(X$490-$K$490)))</f>
        <v>0</v>
      </c>
      <c r="Y1885" s="357">
        <f>IF('PV Adoption'!U$4*(1/(1-'General Inputs'!$C$10))*$J1885*1000*$I1885 &lt;= ABS(($F1885-$E1885)*(1+$J177)^(Y$490-$K$490)),'PV Adoption'!U$4*(1/(1-'General Inputs'!$C$10))*$J1885*1000*$I1885,ABS(($F1885-$E1885)*(1+$J177)^(Y$490-$K$490)))</f>
        <v>0</v>
      </c>
      <c r="Z1885" s="357">
        <f>IF('PV Adoption'!V$4*(1/(1-'General Inputs'!$C$10))*$J1885*1000*$I1885 &lt;= ABS(($F1885-$E1885)*(1+$J177)^(Z$490-$K$490)),'PV Adoption'!V$4*(1/(1-'General Inputs'!$C$10))*$J1885*1000*$I1885,ABS(($F1885-$E1885)*(1+$J177)^(Z$490-$K$490)))</f>
        <v>0</v>
      </c>
      <c r="AA1885" s="357">
        <f>IF('PV Adoption'!W$4*(1/(1-'General Inputs'!$C$10))*$J1885*1000*$I1885 &lt;= ABS(($F1885-$E1885)*(1+$J177)^(AA$490-$K$490)),'PV Adoption'!W$4*(1/(1-'General Inputs'!$C$10))*$J1885*1000*$I1885,ABS(($F1885-$E1885)*(1+$J177)^(AA$490-$K$490)))</f>
        <v>0</v>
      </c>
      <c r="AB1885" s="357">
        <f>IF('PV Adoption'!X$4*(1/(1-'General Inputs'!$C$10))*$J1885*1000*$I1885 &lt;= ABS(($F1885-$E1885)*(1+$J177)^(AB$490-$K$490)),'PV Adoption'!X$4*(1/(1-'General Inputs'!$C$10))*$J1885*1000*$I1885,ABS(($F1885-$E1885)*(1+$J177)^(AB$490-$K$490)))</f>
        <v>0</v>
      </c>
      <c r="AC1885" s="357">
        <f>IF('PV Adoption'!Y$4*(1/(1-'General Inputs'!$C$10))*$J1885*1000*$I1885 &lt;= ABS(($F1885-$E1885)*(1+$J177)^(AC$490-$K$490)),'PV Adoption'!Y$4*(1/(1-'General Inputs'!$C$10))*$J1885*1000*$I1885,ABS(($F1885-$E1885)*(1+$J177)^(AC$490-$K$490)))</f>
        <v>0</v>
      </c>
      <c r="AD1885" s="357">
        <f>IF('PV Adoption'!Z$4*(1/(1-'General Inputs'!$C$10))*$J1885*1000*$I1885 &lt;= ABS(($F1885-$E1885)*(1+$J177)^(AD$490-$K$490)),'PV Adoption'!Z$4*(1/(1-'General Inputs'!$C$10))*$J1885*1000*$I1885,ABS(($F1885-$E1885)*(1+$J177)^(AD$490-$K$490)))</f>
        <v>0</v>
      </c>
      <c r="AE1885" s="357">
        <f>IF('PV Adoption'!AA$4*(1/(1-'General Inputs'!$C$10))*$J1885*1000*$I1885 &lt;= ABS(($F1885-$E1885)*(1+$J177)^(AE$490-$K$490)),'PV Adoption'!AA$4*(1/(1-'General Inputs'!$C$10))*$J1885*1000*$I1885,ABS(($F1885-$E1885)*(1+$J177)^(AE$490-$K$490)))</f>
        <v>0</v>
      </c>
      <c r="AF1885" s="357">
        <f>IF('PV Adoption'!AB$4*(1/(1-'General Inputs'!$C$10))*$J1885*1000*$I1885 &lt;= ABS(($F1885-$E1885)*(1+$J177)^(AF$490-$K$490)),'PV Adoption'!AB$4*(1/(1-'General Inputs'!$C$10))*$J1885*1000*$I1885,ABS(($F1885-$E1885)*(1+$J177)^(AF$490-$K$490)))</f>
        <v>0</v>
      </c>
      <c r="AG1885" s="357">
        <f>IF('PV Adoption'!AC$4*(1/(1-'General Inputs'!$C$10))*$J1885*1000*$I1885 &lt;= ABS(($F1885-$E1885)*(1+$J177)^(AG$490-$K$490)),'PV Adoption'!AC$4*(1/(1-'General Inputs'!$C$10))*$J1885*1000*$I1885,ABS(($F1885-$E1885)*(1+$J177)^(AG$490-$K$490)))</f>
        <v>0</v>
      </c>
      <c r="AH1885" s="357">
        <f>IF('PV Adoption'!AD$4*(1/(1-'General Inputs'!$C$10))*$J1885*1000*$I1885 &lt;= ABS(($F1885-$E1885)*(1+$J177)^(AH$490-$K$490)),'PV Adoption'!AD$4*(1/(1-'General Inputs'!$C$10))*$J1885*1000*$I1885,ABS(($F1885-$E1885)*(1+$J177)^(AH$490-$K$490)))</f>
        <v>0</v>
      </c>
      <c r="AI1885" s="357">
        <f>IF('PV Adoption'!AE$4*(1/(1-'General Inputs'!$C$10))*$J1885*1000*$I1885 &lt;= ABS(($F1885-$E1885)*(1+$J177)^(AI$490-$K$490)),'PV Adoption'!AE$4*(1/(1-'General Inputs'!$C$10))*$J1885*1000*$I1885,ABS(($F1885-$E1885)*(1+$J177)^(AI$490-$K$490)))</f>
        <v>0</v>
      </c>
      <c r="AJ1885" s="357">
        <f>IF('PV Adoption'!AF$4*(1/(1-'General Inputs'!$C$10))*$J1885*1000*$I1885 &lt;= ABS(($F1885-$E1885)*(1+$J177)^(AJ$490-$K$490)),'PV Adoption'!AF$4*(1/(1-'General Inputs'!$C$10))*$J1885*1000*$I1885,ABS(($F1885-$E1885)*(1+$J177)^(AJ$490-$K$490)))</f>
        <v>0</v>
      </c>
      <c r="AK1885" s="357">
        <v>0</v>
      </c>
      <c r="AL1885" s="357">
        <v>0</v>
      </c>
      <c r="AM1885" s="357">
        <v>0</v>
      </c>
    </row>
    <row r="1886" spans="1:39" x14ac:dyDescent="0.25">
      <c r="A1886" s="353" t="s">
        <v>393</v>
      </c>
      <c r="B1886" s="353" t="s">
        <v>393</v>
      </c>
      <c r="C1886" s="441">
        <f t="shared" ref="C1886:H1886" si="1337">C178</f>
        <v>1800</v>
      </c>
      <c r="D1886" s="441"/>
      <c r="E1886" s="441"/>
      <c r="F1886" s="441"/>
      <c r="G1886" s="441"/>
      <c r="H1886" s="441">
        <f t="shared" si="1337"/>
        <v>0</v>
      </c>
      <c r="I1886" s="470">
        <f>IFERROR(VLOOKUP(B1886,Coincidence!$B$2:$E$242,4,FALSE)*IF($G1886="Winter",'General Inputs'!$C$25,'General Inputs'!$C$24),IF($G1886="Winter",'General Inputs'!$C$25,'General Inputs'!$C$24))</f>
        <v>0.52140604400000001</v>
      </c>
      <c r="J1886" s="466">
        <f>'Nameplate by Substation'!H178</f>
        <v>8.0778169376797822E-4</v>
      </c>
      <c r="K1886" s="357">
        <f>IF('PV Adoption'!G$4*(1/(1-'General Inputs'!$C$10))*$J1886*1000*$I1886 &lt;= ABS(($F1886-$E1886)*(1+$J178)^(K$490-$K$490)),'PV Adoption'!G$4*(1/(1-'General Inputs'!$C$10))*$J1886*1000*$I1886,ABS(($F1886-$E1886)*(1+$J178)^(K$490-$K$490)))</f>
        <v>0</v>
      </c>
      <c r="L1886" s="357">
        <f>IF('PV Adoption'!H$4*(1/(1-'General Inputs'!$C$10))*$J1886*1000*$I1886 &lt;= ABS(($F1886-$E1886)*(1+$J178)^(L$490-$K$490)),'PV Adoption'!H$4*(1/(1-'General Inputs'!$C$10))*$J1886*1000*$I1886,ABS(($F1886-$E1886)*(1+$J178)^(L$490-$K$490)))</f>
        <v>0</v>
      </c>
      <c r="M1886" s="357">
        <f>IF('PV Adoption'!I$4*(1/(1-'General Inputs'!$C$10))*$J1886*1000*$I1886 &lt;= ABS(($F1886-$E1886)*(1+$J178)^(M$490-$K$490)),'PV Adoption'!I$4*(1/(1-'General Inputs'!$C$10))*$J1886*1000*$I1886,ABS(($F1886-$E1886)*(1+$J178)^(M$490-$K$490)))</f>
        <v>0</v>
      </c>
      <c r="N1886" s="357">
        <f>IF('PV Adoption'!J$4*(1/(1-'General Inputs'!$C$10))*$J1886*1000*$I1886 &lt;= ABS(($F1886-$E1886)*(1+$J178)^(N$490-$K$490)),'PV Adoption'!J$4*(1/(1-'General Inputs'!$C$10))*$J1886*1000*$I1886,ABS(($F1886-$E1886)*(1+$J178)^(N$490-$K$490)))</f>
        <v>0</v>
      </c>
      <c r="O1886" s="357">
        <f>IF('PV Adoption'!K$4*(1/(1-'General Inputs'!$C$10))*$J1886*1000*$I1886 &lt;= ABS(($F1886-$E1886)*(1+$J178)^(O$490-$K$490)),'PV Adoption'!K$4*(1/(1-'General Inputs'!$C$10))*$J1886*1000*$I1886,ABS(($F1886-$E1886)*(1+$J178)^(O$490-$K$490)))</f>
        <v>0</v>
      </c>
      <c r="P1886" s="357">
        <f>IF('PV Adoption'!L$4*(1/(1-'General Inputs'!$C$10))*$J1886*1000*$I1886 &lt;= ABS(($F1886-$E1886)*(1+$J178)^(P$490-$K$490)),'PV Adoption'!L$4*(1/(1-'General Inputs'!$C$10))*$J1886*1000*$I1886,ABS(($F1886-$E1886)*(1+$J178)^(P$490-$K$490)))</f>
        <v>0</v>
      </c>
      <c r="Q1886" s="357">
        <f>IF('PV Adoption'!M$4*(1/(1-'General Inputs'!$C$10))*$J1886*1000*$I1886 &lt;= ABS(($F1886-$E1886)*(1+$J178)^(Q$490-$K$490)),'PV Adoption'!M$4*(1/(1-'General Inputs'!$C$10))*$J1886*1000*$I1886,ABS(($F1886-$E1886)*(1+$J178)^(Q$490-$K$490)))</f>
        <v>0</v>
      </c>
      <c r="R1886" s="357">
        <f>IF('PV Adoption'!N$4*(1/(1-'General Inputs'!$C$10))*$J1886*1000*$I1886 &lt;= ABS(($F1886-$E1886)*(1+$J178)^(R$490-$K$490)),'PV Adoption'!N$4*(1/(1-'General Inputs'!$C$10))*$J1886*1000*$I1886,ABS(($F1886-$E1886)*(1+$J178)^(R$490-$K$490)))</f>
        <v>0</v>
      </c>
      <c r="S1886" s="357">
        <f>IF('PV Adoption'!O$4*(1/(1-'General Inputs'!$C$10))*$J1886*1000*$I1886 &lt;= ABS(($F1886-$E1886)*(1+$J178)^(S$490-$K$490)),'PV Adoption'!O$4*(1/(1-'General Inputs'!$C$10))*$J1886*1000*$I1886,ABS(($F1886-$E1886)*(1+$J178)^(S$490-$K$490)))</f>
        <v>0</v>
      </c>
      <c r="T1886" s="357">
        <f>IF('PV Adoption'!P$4*(1/(1-'General Inputs'!$C$10))*$J1886*1000*$I1886 &lt;= ABS(($F1886-$E1886)*(1+$J178)^(T$490-$K$490)),'PV Adoption'!P$4*(1/(1-'General Inputs'!$C$10))*$J1886*1000*$I1886,ABS(($F1886-$E1886)*(1+$J178)^(T$490-$K$490)))</f>
        <v>0</v>
      </c>
      <c r="U1886" s="357">
        <f>IF('PV Adoption'!Q$4*(1/(1-'General Inputs'!$C$10))*$J1886*1000*$I1886 &lt;= ABS(($F1886-$E1886)*(1+$J178)^(U$490-$K$490)),'PV Adoption'!Q$4*(1/(1-'General Inputs'!$C$10))*$J1886*1000*$I1886,ABS(($F1886-$E1886)*(1+$J178)^(U$490-$K$490)))</f>
        <v>0</v>
      </c>
      <c r="V1886" s="357">
        <f>IF('PV Adoption'!R$4*(1/(1-'General Inputs'!$C$10))*$J1886*1000*$I1886 &lt;= ABS(($F1886-$E1886)*(1+$J178)^(V$490-$K$490)),'PV Adoption'!R$4*(1/(1-'General Inputs'!$C$10))*$J1886*1000*$I1886,ABS(($F1886-$E1886)*(1+$J178)^(V$490-$K$490)))</f>
        <v>0</v>
      </c>
      <c r="W1886" s="357">
        <f>IF('PV Adoption'!S$4*(1/(1-'General Inputs'!$C$10))*$J1886*1000*$I1886 &lt;= ABS(($F1886-$E1886)*(1+$J178)^(W$490-$K$490)),'PV Adoption'!S$4*(1/(1-'General Inputs'!$C$10))*$J1886*1000*$I1886,ABS(($F1886-$E1886)*(1+$J178)^(W$490-$K$490)))</f>
        <v>0</v>
      </c>
      <c r="X1886" s="357">
        <f>IF('PV Adoption'!T$4*(1/(1-'General Inputs'!$C$10))*$J1886*1000*$I1886 &lt;= ABS(($F1886-$E1886)*(1+$J178)^(X$490-$K$490)),'PV Adoption'!T$4*(1/(1-'General Inputs'!$C$10))*$J1886*1000*$I1886,ABS(($F1886-$E1886)*(1+$J178)^(X$490-$K$490)))</f>
        <v>0</v>
      </c>
      <c r="Y1886" s="357">
        <f>IF('PV Adoption'!U$4*(1/(1-'General Inputs'!$C$10))*$J1886*1000*$I1886 &lt;= ABS(($F1886-$E1886)*(1+$J178)^(Y$490-$K$490)),'PV Adoption'!U$4*(1/(1-'General Inputs'!$C$10))*$J1886*1000*$I1886,ABS(($F1886-$E1886)*(1+$J178)^(Y$490-$K$490)))</f>
        <v>0</v>
      </c>
      <c r="Z1886" s="357">
        <f>IF('PV Adoption'!V$4*(1/(1-'General Inputs'!$C$10))*$J1886*1000*$I1886 &lt;= ABS(($F1886-$E1886)*(1+$J178)^(Z$490-$K$490)),'PV Adoption'!V$4*(1/(1-'General Inputs'!$C$10))*$J1886*1000*$I1886,ABS(($F1886-$E1886)*(1+$J178)^(Z$490-$K$490)))</f>
        <v>0</v>
      </c>
      <c r="AA1886" s="357">
        <f>IF('PV Adoption'!W$4*(1/(1-'General Inputs'!$C$10))*$J1886*1000*$I1886 &lt;= ABS(($F1886-$E1886)*(1+$J178)^(AA$490-$K$490)),'PV Adoption'!W$4*(1/(1-'General Inputs'!$C$10))*$J1886*1000*$I1886,ABS(($F1886-$E1886)*(1+$J178)^(AA$490-$K$490)))</f>
        <v>0</v>
      </c>
      <c r="AB1886" s="357">
        <f>IF('PV Adoption'!X$4*(1/(1-'General Inputs'!$C$10))*$J1886*1000*$I1886 &lt;= ABS(($F1886-$E1886)*(1+$J178)^(AB$490-$K$490)),'PV Adoption'!X$4*(1/(1-'General Inputs'!$C$10))*$J1886*1000*$I1886,ABS(($F1886-$E1886)*(1+$J178)^(AB$490-$K$490)))</f>
        <v>0</v>
      </c>
      <c r="AC1886" s="357">
        <f>IF('PV Adoption'!Y$4*(1/(1-'General Inputs'!$C$10))*$J1886*1000*$I1886 &lt;= ABS(($F1886-$E1886)*(1+$J178)^(AC$490-$K$490)),'PV Adoption'!Y$4*(1/(1-'General Inputs'!$C$10))*$J1886*1000*$I1886,ABS(($F1886-$E1886)*(1+$J178)^(AC$490-$K$490)))</f>
        <v>0</v>
      </c>
      <c r="AD1886" s="357">
        <f>IF('PV Adoption'!Z$4*(1/(1-'General Inputs'!$C$10))*$J1886*1000*$I1886 &lt;= ABS(($F1886-$E1886)*(1+$J178)^(AD$490-$K$490)),'PV Adoption'!Z$4*(1/(1-'General Inputs'!$C$10))*$J1886*1000*$I1886,ABS(($F1886-$E1886)*(1+$J178)^(AD$490-$K$490)))</f>
        <v>0</v>
      </c>
      <c r="AE1886" s="357">
        <f>IF('PV Adoption'!AA$4*(1/(1-'General Inputs'!$C$10))*$J1886*1000*$I1886 &lt;= ABS(($F1886-$E1886)*(1+$J178)^(AE$490-$K$490)),'PV Adoption'!AA$4*(1/(1-'General Inputs'!$C$10))*$J1886*1000*$I1886,ABS(($F1886-$E1886)*(1+$J178)^(AE$490-$K$490)))</f>
        <v>0</v>
      </c>
      <c r="AF1886" s="357">
        <f>IF('PV Adoption'!AB$4*(1/(1-'General Inputs'!$C$10))*$J1886*1000*$I1886 &lt;= ABS(($F1886-$E1886)*(1+$J178)^(AF$490-$K$490)),'PV Adoption'!AB$4*(1/(1-'General Inputs'!$C$10))*$J1886*1000*$I1886,ABS(($F1886-$E1886)*(1+$J178)^(AF$490-$K$490)))</f>
        <v>0</v>
      </c>
      <c r="AG1886" s="357">
        <f>IF('PV Adoption'!AC$4*(1/(1-'General Inputs'!$C$10))*$J1886*1000*$I1886 &lt;= ABS(($F1886-$E1886)*(1+$J178)^(AG$490-$K$490)),'PV Adoption'!AC$4*(1/(1-'General Inputs'!$C$10))*$J1886*1000*$I1886,ABS(($F1886-$E1886)*(1+$J178)^(AG$490-$K$490)))</f>
        <v>0</v>
      </c>
      <c r="AH1886" s="357">
        <f>IF('PV Adoption'!AD$4*(1/(1-'General Inputs'!$C$10))*$J1886*1000*$I1886 &lt;= ABS(($F1886-$E1886)*(1+$J178)^(AH$490-$K$490)),'PV Adoption'!AD$4*(1/(1-'General Inputs'!$C$10))*$J1886*1000*$I1886,ABS(($F1886-$E1886)*(1+$J178)^(AH$490-$K$490)))</f>
        <v>0</v>
      </c>
      <c r="AI1886" s="357">
        <f>IF('PV Adoption'!AE$4*(1/(1-'General Inputs'!$C$10))*$J1886*1000*$I1886 &lt;= ABS(($F1886-$E1886)*(1+$J178)^(AI$490-$K$490)),'PV Adoption'!AE$4*(1/(1-'General Inputs'!$C$10))*$J1886*1000*$I1886,ABS(($F1886-$E1886)*(1+$J178)^(AI$490-$K$490)))</f>
        <v>0</v>
      </c>
      <c r="AJ1886" s="357">
        <f>IF('PV Adoption'!AF$4*(1/(1-'General Inputs'!$C$10))*$J1886*1000*$I1886 &lt;= ABS(($F1886-$E1886)*(1+$J178)^(AJ$490-$K$490)),'PV Adoption'!AF$4*(1/(1-'General Inputs'!$C$10))*$J1886*1000*$I1886,ABS(($F1886-$E1886)*(1+$J178)^(AJ$490-$K$490)))</f>
        <v>0</v>
      </c>
      <c r="AK1886" s="357">
        <v>127.8979750422925</v>
      </c>
      <c r="AL1886" s="357">
        <v>129.58734654134571</v>
      </c>
      <c r="AM1886" s="357">
        <v>131.43486978024407</v>
      </c>
    </row>
    <row r="1887" spans="1:39" x14ac:dyDescent="0.25">
      <c r="A1887" s="353" t="s">
        <v>459</v>
      </c>
      <c r="B1887" s="353" t="s">
        <v>459</v>
      </c>
      <c r="C1887" s="441">
        <f t="shared" ref="C1887:H1887" si="1338">C179</f>
        <v>2502</v>
      </c>
      <c r="D1887" s="441"/>
      <c r="E1887" s="441"/>
      <c r="F1887" s="441"/>
      <c r="G1887" s="441"/>
      <c r="H1887" s="441">
        <f t="shared" si="1338"/>
        <v>0</v>
      </c>
      <c r="I1887" s="470">
        <f>IFERROR(VLOOKUP(B1887,Coincidence!$B$2:$E$242,4,FALSE)*IF($G1887="Winter",'General Inputs'!$C$25,'General Inputs'!$C$24),IF($G1887="Winter",'General Inputs'!$C$25,'General Inputs'!$C$24))</f>
        <v>0.52140604400000001</v>
      </c>
      <c r="J1887" s="466">
        <f>'Nameplate by Substation'!H179</f>
        <v>2.6217110216231318E-3</v>
      </c>
      <c r="K1887" s="357">
        <f>IF('PV Adoption'!G$4*(1/(1-'General Inputs'!$C$10))*$J1887*1000*$I1887 &lt;= ABS(($F1887-$E1887)*(1+$J179)^(K$490-$K$490)),'PV Adoption'!G$4*(1/(1-'General Inputs'!$C$10))*$J1887*1000*$I1887,ABS(($F1887-$E1887)*(1+$J179)^(K$490-$K$490)))</f>
        <v>0</v>
      </c>
      <c r="L1887" s="357">
        <f>IF('PV Adoption'!H$4*(1/(1-'General Inputs'!$C$10))*$J1887*1000*$I1887 &lt;= ABS(($F1887-$E1887)*(1+$J179)^(L$490-$K$490)),'PV Adoption'!H$4*(1/(1-'General Inputs'!$C$10))*$J1887*1000*$I1887,ABS(($F1887-$E1887)*(1+$J179)^(L$490-$K$490)))</f>
        <v>0</v>
      </c>
      <c r="M1887" s="357">
        <f>IF('PV Adoption'!I$4*(1/(1-'General Inputs'!$C$10))*$J1887*1000*$I1887 &lt;= ABS(($F1887-$E1887)*(1+$J179)^(M$490-$K$490)),'PV Adoption'!I$4*(1/(1-'General Inputs'!$C$10))*$J1887*1000*$I1887,ABS(($F1887-$E1887)*(1+$J179)^(M$490-$K$490)))</f>
        <v>0</v>
      </c>
      <c r="N1887" s="357">
        <f>IF('PV Adoption'!J$4*(1/(1-'General Inputs'!$C$10))*$J1887*1000*$I1887 &lt;= ABS(($F1887-$E1887)*(1+$J179)^(N$490-$K$490)),'PV Adoption'!J$4*(1/(1-'General Inputs'!$C$10))*$J1887*1000*$I1887,ABS(($F1887-$E1887)*(1+$J179)^(N$490-$K$490)))</f>
        <v>0</v>
      </c>
      <c r="O1887" s="357">
        <f>IF('PV Adoption'!K$4*(1/(1-'General Inputs'!$C$10))*$J1887*1000*$I1887 &lt;= ABS(($F1887-$E1887)*(1+$J179)^(O$490-$K$490)),'PV Adoption'!K$4*(1/(1-'General Inputs'!$C$10))*$J1887*1000*$I1887,ABS(($F1887-$E1887)*(1+$J179)^(O$490-$K$490)))</f>
        <v>0</v>
      </c>
      <c r="P1887" s="357">
        <f>IF('PV Adoption'!L$4*(1/(1-'General Inputs'!$C$10))*$J1887*1000*$I1887 &lt;= ABS(($F1887-$E1887)*(1+$J179)^(P$490-$K$490)),'PV Adoption'!L$4*(1/(1-'General Inputs'!$C$10))*$J1887*1000*$I1887,ABS(($F1887-$E1887)*(1+$J179)^(P$490-$K$490)))</f>
        <v>0</v>
      </c>
      <c r="Q1887" s="357">
        <f>IF('PV Adoption'!M$4*(1/(1-'General Inputs'!$C$10))*$J1887*1000*$I1887 &lt;= ABS(($F1887-$E1887)*(1+$J179)^(Q$490-$K$490)),'PV Adoption'!M$4*(1/(1-'General Inputs'!$C$10))*$J1887*1000*$I1887,ABS(($F1887-$E1887)*(1+$J179)^(Q$490-$K$490)))</f>
        <v>0</v>
      </c>
      <c r="R1887" s="357">
        <f>IF('PV Adoption'!N$4*(1/(1-'General Inputs'!$C$10))*$J1887*1000*$I1887 &lt;= ABS(($F1887-$E1887)*(1+$J179)^(R$490-$K$490)),'PV Adoption'!N$4*(1/(1-'General Inputs'!$C$10))*$J1887*1000*$I1887,ABS(($F1887-$E1887)*(1+$J179)^(R$490-$K$490)))</f>
        <v>0</v>
      </c>
      <c r="S1887" s="357">
        <f>IF('PV Adoption'!O$4*(1/(1-'General Inputs'!$C$10))*$J1887*1000*$I1887 &lt;= ABS(($F1887-$E1887)*(1+$J179)^(S$490-$K$490)),'PV Adoption'!O$4*(1/(1-'General Inputs'!$C$10))*$J1887*1000*$I1887,ABS(($F1887-$E1887)*(1+$J179)^(S$490-$K$490)))</f>
        <v>0</v>
      </c>
      <c r="T1887" s="357">
        <f>IF('PV Adoption'!P$4*(1/(1-'General Inputs'!$C$10))*$J1887*1000*$I1887 &lt;= ABS(($F1887-$E1887)*(1+$J179)^(T$490-$K$490)),'PV Adoption'!P$4*(1/(1-'General Inputs'!$C$10))*$J1887*1000*$I1887,ABS(($F1887-$E1887)*(1+$J179)^(T$490-$K$490)))</f>
        <v>0</v>
      </c>
      <c r="U1887" s="357">
        <f>IF('PV Adoption'!Q$4*(1/(1-'General Inputs'!$C$10))*$J1887*1000*$I1887 &lt;= ABS(($F1887-$E1887)*(1+$J179)^(U$490-$K$490)),'PV Adoption'!Q$4*(1/(1-'General Inputs'!$C$10))*$J1887*1000*$I1887,ABS(($F1887-$E1887)*(1+$J179)^(U$490-$K$490)))</f>
        <v>0</v>
      </c>
      <c r="V1887" s="357">
        <f>IF('PV Adoption'!R$4*(1/(1-'General Inputs'!$C$10))*$J1887*1000*$I1887 &lt;= ABS(($F1887-$E1887)*(1+$J179)^(V$490-$K$490)),'PV Adoption'!R$4*(1/(1-'General Inputs'!$C$10))*$J1887*1000*$I1887,ABS(($F1887-$E1887)*(1+$J179)^(V$490-$K$490)))</f>
        <v>0</v>
      </c>
      <c r="W1887" s="357">
        <f>IF('PV Adoption'!S$4*(1/(1-'General Inputs'!$C$10))*$J1887*1000*$I1887 &lt;= ABS(($F1887-$E1887)*(1+$J179)^(W$490-$K$490)),'PV Adoption'!S$4*(1/(1-'General Inputs'!$C$10))*$J1887*1000*$I1887,ABS(($F1887-$E1887)*(1+$J179)^(W$490-$K$490)))</f>
        <v>0</v>
      </c>
      <c r="X1887" s="357">
        <f>IF('PV Adoption'!T$4*(1/(1-'General Inputs'!$C$10))*$J1887*1000*$I1887 &lt;= ABS(($F1887-$E1887)*(1+$J179)^(X$490-$K$490)),'PV Adoption'!T$4*(1/(1-'General Inputs'!$C$10))*$J1887*1000*$I1887,ABS(($F1887-$E1887)*(1+$J179)^(X$490-$K$490)))</f>
        <v>0</v>
      </c>
      <c r="Y1887" s="357">
        <f>IF('PV Adoption'!U$4*(1/(1-'General Inputs'!$C$10))*$J1887*1000*$I1887 &lt;= ABS(($F1887-$E1887)*(1+$J179)^(Y$490-$K$490)),'PV Adoption'!U$4*(1/(1-'General Inputs'!$C$10))*$J1887*1000*$I1887,ABS(($F1887-$E1887)*(1+$J179)^(Y$490-$K$490)))</f>
        <v>0</v>
      </c>
      <c r="Z1887" s="357">
        <f>IF('PV Adoption'!V$4*(1/(1-'General Inputs'!$C$10))*$J1887*1000*$I1887 &lt;= ABS(($F1887-$E1887)*(1+$J179)^(Z$490-$K$490)),'PV Adoption'!V$4*(1/(1-'General Inputs'!$C$10))*$J1887*1000*$I1887,ABS(($F1887-$E1887)*(1+$J179)^(Z$490-$K$490)))</f>
        <v>0</v>
      </c>
      <c r="AA1887" s="357">
        <f>IF('PV Adoption'!W$4*(1/(1-'General Inputs'!$C$10))*$J1887*1000*$I1887 &lt;= ABS(($F1887-$E1887)*(1+$J179)^(AA$490-$K$490)),'PV Adoption'!W$4*(1/(1-'General Inputs'!$C$10))*$J1887*1000*$I1887,ABS(($F1887-$E1887)*(1+$J179)^(AA$490-$K$490)))</f>
        <v>0</v>
      </c>
      <c r="AB1887" s="357">
        <f>IF('PV Adoption'!X$4*(1/(1-'General Inputs'!$C$10))*$J1887*1000*$I1887 &lt;= ABS(($F1887-$E1887)*(1+$J179)^(AB$490-$K$490)),'PV Adoption'!X$4*(1/(1-'General Inputs'!$C$10))*$J1887*1000*$I1887,ABS(($F1887-$E1887)*(1+$J179)^(AB$490-$K$490)))</f>
        <v>0</v>
      </c>
      <c r="AC1887" s="357">
        <f>IF('PV Adoption'!Y$4*(1/(1-'General Inputs'!$C$10))*$J1887*1000*$I1887 &lt;= ABS(($F1887-$E1887)*(1+$J179)^(AC$490-$K$490)),'PV Adoption'!Y$4*(1/(1-'General Inputs'!$C$10))*$J1887*1000*$I1887,ABS(($F1887-$E1887)*(1+$J179)^(AC$490-$K$490)))</f>
        <v>0</v>
      </c>
      <c r="AD1887" s="357">
        <f>IF('PV Adoption'!Z$4*(1/(1-'General Inputs'!$C$10))*$J1887*1000*$I1887 &lt;= ABS(($F1887-$E1887)*(1+$J179)^(AD$490-$K$490)),'PV Adoption'!Z$4*(1/(1-'General Inputs'!$C$10))*$J1887*1000*$I1887,ABS(($F1887-$E1887)*(1+$J179)^(AD$490-$K$490)))</f>
        <v>0</v>
      </c>
      <c r="AE1887" s="357">
        <f>IF('PV Adoption'!AA$4*(1/(1-'General Inputs'!$C$10))*$J1887*1000*$I1887 &lt;= ABS(($F1887-$E1887)*(1+$J179)^(AE$490-$K$490)),'PV Adoption'!AA$4*(1/(1-'General Inputs'!$C$10))*$J1887*1000*$I1887,ABS(($F1887-$E1887)*(1+$J179)^(AE$490-$K$490)))</f>
        <v>0</v>
      </c>
      <c r="AF1887" s="357">
        <f>IF('PV Adoption'!AB$4*(1/(1-'General Inputs'!$C$10))*$J1887*1000*$I1887 &lt;= ABS(($F1887-$E1887)*(1+$J179)^(AF$490-$K$490)),'PV Adoption'!AB$4*(1/(1-'General Inputs'!$C$10))*$J1887*1000*$I1887,ABS(($F1887-$E1887)*(1+$J179)^(AF$490-$K$490)))</f>
        <v>0</v>
      </c>
      <c r="AG1887" s="357">
        <f>IF('PV Adoption'!AC$4*(1/(1-'General Inputs'!$C$10))*$J1887*1000*$I1887 &lt;= ABS(($F1887-$E1887)*(1+$J179)^(AG$490-$K$490)),'PV Adoption'!AC$4*(1/(1-'General Inputs'!$C$10))*$J1887*1000*$I1887,ABS(($F1887-$E1887)*(1+$J179)^(AG$490-$K$490)))</f>
        <v>0</v>
      </c>
      <c r="AH1887" s="357">
        <f>IF('PV Adoption'!AD$4*(1/(1-'General Inputs'!$C$10))*$J1887*1000*$I1887 &lt;= ABS(($F1887-$E1887)*(1+$J179)^(AH$490-$K$490)),'PV Adoption'!AD$4*(1/(1-'General Inputs'!$C$10))*$J1887*1000*$I1887,ABS(($F1887-$E1887)*(1+$J179)^(AH$490-$K$490)))</f>
        <v>0</v>
      </c>
      <c r="AI1887" s="357">
        <f>IF('PV Adoption'!AE$4*(1/(1-'General Inputs'!$C$10))*$J1887*1000*$I1887 &lt;= ABS(($F1887-$E1887)*(1+$J179)^(AI$490-$K$490)),'PV Adoption'!AE$4*(1/(1-'General Inputs'!$C$10))*$J1887*1000*$I1887,ABS(($F1887-$E1887)*(1+$J179)^(AI$490-$K$490)))</f>
        <v>0</v>
      </c>
      <c r="AJ1887" s="357">
        <f>IF('PV Adoption'!AF$4*(1/(1-'General Inputs'!$C$10))*$J1887*1000*$I1887 &lt;= ABS(($F1887-$E1887)*(1+$J179)^(AJ$490-$K$490)),'PV Adoption'!AF$4*(1/(1-'General Inputs'!$C$10))*$J1887*1000*$I1887,ABS(($F1887-$E1887)*(1+$J179)^(AJ$490-$K$490)))</f>
        <v>0</v>
      </c>
      <c r="AK1887" s="357">
        <v>0</v>
      </c>
      <c r="AL1887" s="357">
        <v>0</v>
      </c>
      <c r="AM1887" s="357">
        <v>0</v>
      </c>
    </row>
    <row r="1888" spans="1:39" x14ac:dyDescent="0.25">
      <c r="A1888" s="353" t="s">
        <v>550</v>
      </c>
      <c r="B1888" s="353" t="s">
        <v>550</v>
      </c>
      <c r="C1888" s="441">
        <f t="shared" ref="C1888:H1888" si="1339">C180</f>
        <v>6250</v>
      </c>
      <c r="D1888" s="441"/>
      <c r="E1888" s="441"/>
      <c r="F1888" s="441"/>
      <c r="G1888" s="441"/>
      <c r="H1888" s="441">
        <f t="shared" si="1339"/>
        <v>0</v>
      </c>
      <c r="I1888" s="470">
        <f>IFERROR(VLOOKUP(B1888,Coincidence!$B$2:$E$242,4,FALSE)*IF($G1888="Winter",'General Inputs'!$C$25,'General Inputs'!$C$24),IF($G1888="Winter",'General Inputs'!$C$25,'General Inputs'!$C$24))</f>
        <v>0.52140604400000001</v>
      </c>
      <c r="J1888" s="466">
        <f>'Nameplate by Substation'!H180</f>
        <v>7.8388300995689715E-4</v>
      </c>
      <c r="K1888" s="357">
        <f>IF('PV Adoption'!G$4*(1/(1-'General Inputs'!$C$10))*$J1888*1000*$I1888 &lt;= ABS(($F1888-$E1888)*(1+$J180)^(K$490-$K$490)),'PV Adoption'!G$4*(1/(1-'General Inputs'!$C$10))*$J1888*1000*$I1888,ABS(($F1888-$E1888)*(1+$J180)^(K$490-$K$490)))</f>
        <v>0</v>
      </c>
      <c r="L1888" s="357">
        <f>IF('PV Adoption'!H$4*(1/(1-'General Inputs'!$C$10))*$J1888*1000*$I1888 &lt;= ABS(($F1888-$E1888)*(1+$J180)^(L$490-$K$490)),'PV Adoption'!H$4*(1/(1-'General Inputs'!$C$10))*$J1888*1000*$I1888,ABS(($F1888-$E1888)*(1+$J180)^(L$490-$K$490)))</f>
        <v>0</v>
      </c>
      <c r="M1888" s="357">
        <f>IF('PV Adoption'!I$4*(1/(1-'General Inputs'!$C$10))*$J1888*1000*$I1888 &lt;= ABS(($F1888-$E1888)*(1+$J180)^(M$490-$K$490)),'PV Adoption'!I$4*(1/(1-'General Inputs'!$C$10))*$J1888*1000*$I1888,ABS(($F1888-$E1888)*(1+$J180)^(M$490-$K$490)))</f>
        <v>0</v>
      </c>
      <c r="N1888" s="357">
        <f>IF('PV Adoption'!J$4*(1/(1-'General Inputs'!$C$10))*$J1888*1000*$I1888 &lt;= ABS(($F1888-$E1888)*(1+$J180)^(N$490-$K$490)),'PV Adoption'!J$4*(1/(1-'General Inputs'!$C$10))*$J1888*1000*$I1888,ABS(($F1888-$E1888)*(1+$J180)^(N$490-$K$490)))</f>
        <v>0</v>
      </c>
      <c r="O1888" s="357">
        <f>IF('PV Adoption'!K$4*(1/(1-'General Inputs'!$C$10))*$J1888*1000*$I1888 &lt;= ABS(($F1888-$E1888)*(1+$J180)^(O$490-$K$490)),'PV Adoption'!K$4*(1/(1-'General Inputs'!$C$10))*$J1888*1000*$I1888,ABS(($F1888-$E1888)*(1+$J180)^(O$490-$K$490)))</f>
        <v>0</v>
      </c>
      <c r="P1888" s="357">
        <f>IF('PV Adoption'!L$4*(1/(1-'General Inputs'!$C$10))*$J1888*1000*$I1888 &lt;= ABS(($F1888-$E1888)*(1+$J180)^(P$490-$K$490)),'PV Adoption'!L$4*(1/(1-'General Inputs'!$C$10))*$J1888*1000*$I1888,ABS(($F1888-$E1888)*(1+$J180)^(P$490-$K$490)))</f>
        <v>0</v>
      </c>
      <c r="Q1888" s="357">
        <f>IF('PV Adoption'!M$4*(1/(1-'General Inputs'!$C$10))*$J1888*1000*$I1888 &lt;= ABS(($F1888-$E1888)*(1+$J180)^(Q$490-$K$490)),'PV Adoption'!M$4*(1/(1-'General Inputs'!$C$10))*$J1888*1000*$I1888,ABS(($F1888-$E1888)*(1+$J180)^(Q$490-$K$490)))</f>
        <v>0</v>
      </c>
      <c r="R1888" s="357">
        <f>IF('PV Adoption'!N$4*(1/(1-'General Inputs'!$C$10))*$J1888*1000*$I1888 &lt;= ABS(($F1888-$E1888)*(1+$J180)^(R$490-$K$490)),'PV Adoption'!N$4*(1/(1-'General Inputs'!$C$10))*$J1888*1000*$I1888,ABS(($F1888-$E1888)*(1+$J180)^(R$490-$K$490)))</f>
        <v>0</v>
      </c>
      <c r="S1888" s="357">
        <f>IF('PV Adoption'!O$4*(1/(1-'General Inputs'!$C$10))*$J1888*1000*$I1888 &lt;= ABS(($F1888-$E1888)*(1+$J180)^(S$490-$K$490)),'PV Adoption'!O$4*(1/(1-'General Inputs'!$C$10))*$J1888*1000*$I1888,ABS(($F1888-$E1888)*(1+$J180)^(S$490-$K$490)))</f>
        <v>0</v>
      </c>
      <c r="T1888" s="357">
        <f>IF('PV Adoption'!P$4*(1/(1-'General Inputs'!$C$10))*$J1888*1000*$I1888 &lt;= ABS(($F1888-$E1888)*(1+$J180)^(T$490-$K$490)),'PV Adoption'!P$4*(1/(1-'General Inputs'!$C$10))*$J1888*1000*$I1888,ABS(($F1888-$E1888)*(1+$J180)^(T$490-$K$490)))</f>
        <v>0</v>
      </c>
      <c r="U1888" s="357">
        <f>IF('PV Adoption'!Q$4*(1/(1-'General Inputs'!$C$10))*$J1888*1000*$I1888 &lt;= ABS(($F1888-$E1888)*(1+$J180)^(U$490-$K$490)),'PV Adoption'!Q$4*(1/(1-'General Inputs'!$C$10))*$J1888*1000*$I1888,ABS(($F1888-$E1888)*(1+$J180)^(U$490-$K$490)))</f>
        <v>0</v>
      </c>
      <c r="V1888" s="357">
        <f>IF('PV Adoption'!R$4*(1/(1-'General Inputs'!$C$10))*$J1888*1000*$I1888 &lt;= ABS(($F1888-$E1888)*(1+$J180)^(V$490-$K$490)),'PV Adoption'!R$4*(1/(1-'General Inputs'!$C$10))*$J1888*1000*$I1888,ABS(($F1888-$E1888)*(1+$J180)^(V$490-$K$490)))</f>
        <v>0</v>
      </c>
      <c r="W1888" s="357">
        <f>IF('PV Adoption'!S$4*(1/(1-'General Inputs'!$C$10))*$J1888*1000*$I1888 &lt;= ABS(($F1888-$E1888)*(1+$J180)^(W$490-$K$490)),'PV Adoption'!S$4*(1/(1-'General Inputs'!$C$10))*$J1888*1000*$I1888,ABS(($F1888-$E1888)*(1+$J180)^(W$490-$K$490)))</f>
        <v>0</v>
      </c>
      <c r="X1888" s="357">
        <f>IF('PV Adoption'!T$4*(1/(1-'General Inputs'!$C$10))*$J1888*1000*$I1888 &lt;= ABS(($F1888-$E1888)*(1+$J180)^(X$490-$K$490)),'PV Adoption'!T$4*(1/(1-'General Inputs'!$C$10))*$J1888*1000*$I1888,ABS(($F1888-$E1888)*(1+$J180)^(X$490-$K$490)))</f>
        <v>0</v>
      </c>
      <c r="Y1888" s="357">
        <f>IF('PV Adoption'!U$4*(1/(1-'General Inputs'!$C$10))*$J1888*1000*$I1888 &lt;= ABS(($F1888-$E1888)*(1+$J180)^(Y$490-$K$490)),'PV Adoption'!U$4*(1/(1-'General Inputs'!$C$10))*$J1888*1000*$I1888,ABS(($F1888-$E1888)*(1+$J180)^(Y$490-$K$490)))</f>
        <v>0</v>
      </c>
      <c r="Z1888" s="357">
        <f>IF('PV Adoption'!V$4*(1/(1-'General Inputs'!$C$10))*$J1888*1000*$I1888 &lt;= ABS(($F1888-$E1888)*(1+$J180)^(Z$490-$K$490)),'PV Adoption'!V$4*(1/(1-'General Inputs'!$C$10))*$J1888*1000*$I1888,ABS(($F1888-$E1888)*(1+$J180)^(Z$490-$K$490)))</f>
        <v>0</v>
      </c>
      <c r="AA1888" s="357">
        <f>IF('PV Adoption'!W$4*(1/(1-'General Inputs'!$C$10))*$J1888*1000*$I1888 &lt;= ABS(($F1888-$E1888)*(1+$J180)^(AA$490-$K$490)),'PV Adoption'!W$4*(1/(1-'General Inputs'!$C$10))*$J1888*1000*$I1888,ABS(($F1888-$E1888)*(1+$J180)^(AA$490-$K$490)))</f>
        <v>0</v>
      </c>
      <c r="AB1888" s="357">
        <f>IF('PV Adoption'!X$4*(1/(1-'General Inputs'!$C$10))*$J1888*1000*$I1888 &lt;= ABS(($F1888-$E1888)*(1+$J180)^(AB$490-$K$490)),'PV Adoption'!X$4*(1/(1-'General Inputs'!$C$10))*$J1888*1000*$I1888,ABS(($F1888-$E1888)*(1+$J180)^(AB$490-$K$490)))</f>
        <v>0</v>
      </c>
      <c r="AC1888" s="357">
        <f>IF('PV Adoption'!Y$4*(1/(1-'General Inputs'!$C$10))*$J1888*1000*$I1888 &lt;= ABS(($F1888-$E1888)*(1+$J180)^(AC$490-$K$490)),'PV Adoption'!Y$4*(1/(1-'General Inputs'!$C$10))*$J1888*1000*$I1888,ABS(($F1888-$E1888)*(1+$J180)^(AC$490-$K$490)))</f>
        <v>0</v>
      </c>
      <c r="AD1888" s="357">
        <f>IF('PV Adoption'!Z$4*(1/(1-'General Inputs'!$C$10))*$J1888*1000*$I1888 &lt;= ABS(($F1888-$E1888)*(1+$J180)^(AD$490-$K$490)),'PV Adoption'!Z$4*(1/(1-'General Inputs'!$C$10))*$J1888*1000*$I1888,ABS(($F1888-$E1888)*(1+$J180)^(AD$490-$K$490)))</f>
        <v>0</v>
      </c>
      <c r="AE1888" s="357">
        <f>IF('PV Adoption'!AA$4*(1/(1-'General Inputs'!$C$10))*$J1888*1000*$I1888 &lt;= ABS(($F1888-$E1888)*(1+$J180)^(AE$490-$K$490)),'PV Adoption'!AA$4*(1/(1-'General Inputs'!$C$10))*$J1888*1000*$I1888,ABS(($F1888-$E1888)*(1+$J180)^(AE$490-$K$490)))</f>
        <v>0</v>
      </c>
      <c r="AF1888" s="357">
        <f>IF('PV Adoption'!AB$4*(1/(1-'General Inputs'!$C$10))*$J1888*1000*$I1888 &lt;= ABS(($F1888-$E1888)*(1+$J180)^(AF$490-$K$490)),'PV Adoption'!AB$4*(1/(1-'General Inputs'!$C$10))*$J1888*1000*$I1888,ABS(($F1888-$E1888)*(1+$J180)^(AF$490-$K$490)))</f>
        <v>0</v>
      </c>
      <c r="AG1888" s="357">
        <f>IF('PV Adoption'!AC$4*(1/(1-'General Inputs'!$C$10))*$J1888*1000*$I1888 &lt;= ABS(($F1888-$E1888)*(1+$J180)^(AG$490-$K$490)),'PV Adoption'!AC$4*(1/(1-'General Inputs'!$C$10))*$J1888*1000*$I1888,ABS(($F1888-$E1888)*(1+$J180)^(AG$490-$K$490)))</f>
        <v>0</v>
      </c>
      <c r="AH1888" s="357">
        <f>IF('PV Adoption'!AD$4*(1/(1-'General Inputs'!$C$10))*$J1888*1000*$I1888 &lt;= ABS(($F1888-$E1888)*(1+$J180)^(AH$490-$K$490)),'PV Adoption'!AD$4*(1/(1-'General Inputs'!$C$10))*$J1888*1000*$I1888,ABS(($F1888-$E1888)*(1+$J180)^(AH$490-$K$490)))</f>
        <v>0</v>
      </c>
      <c r="AI1888" s="357">
        <f>IF('PV Adoption'!AE$4*(1/(1-'General Inputs'!$C$10))*$J1888*1000*$I1888 &lt;= ABS(($F1888-$E1888)*(1+$J180)^(AI$490-$K$490)),'PV Adoption'!AE$4*(1/(1-'General Inputs'!$C$10))*$J1888*1000*$I1888,ABS(($F1888-$E1888)*(1+$J180)^(AI$490-$K$490)))</f>
        <v>0</v>
      </c>
      <c r="AJ1888" s="357">
        <f>IF('PV Adoption'!AF$4*(1/(1-'General Inputs'!$C$10))*$J1888*1000*$I1888 &lt;= ABS(($F1888-$E1888)*(1+$J180)^(AJ$490-$K$490)),'PV Adoption'!AF$4*(1/(1-'General Inputs'!$C$10))*$J1888*1000*$I1888,ABS(($F1888-$E1888)*(1+$J180)^(AJ$490-$K$490)))</f>
        <v>0</v>
      </c>
      <c r="AK1888" s="357">
        <v>97.010315012794891</v>
      </c>
      <c r="AL1888" s="357">
        <v>97.010711765961062</v>
      </c>
      <c r="AM1888" s="357">
        <v>97.011108520749886</v>
      </c>
    </row>
    <row r="1889" spans="1:39" x14ac:dyDescent="0.25">
      <c r="A1889" s="353" t="s">
        <v>465</v>
      </c>
      <c r="B1889" s="353" t="s">
        <v>465</v>
      </c>
      <c r="C1889" s="441">
        <f t="shared" ref="C1889:H1889" si="1340">C181</f>
        <v>2000</v>
      </c>
      <c r="D1889" s="441"/>
      <c r="E1889" s="441"/>
      <c r="F1889" s="441"/>
      <c r="G1889" s="441"/>
      <c r="H1889" s="441">
        <f t="shared" si="1340"/>
        <v>0</v>
      </c>
      <c r="I1889" s="470">
        <f>IFERROR(VLOOKUP(B1889,Coincidence!$B$2:$E$242,4,FALSE)*IF($G1889="Winter",'General Inputs'!$C$25,'General Inputs'!$C$24),IF($G1889="Winter",'General Inputs'!$C$25,'General Inputs'!$C$24))</f>
        <v>0.52140604400000001</v>
      </c>
      <c r="J1889" s="466">
        <f>'Nameplate by Substation'!H181</f>
        <v>9.3162010429434093E-4</v>
      </c>
      <c r="K1889" s="357">
        <f>IF('PV Adoption'!G$4*(1/(1-'General Inputs'!$C$10))*$J1889*1000*$I1889 &lt;= ABS(($F1889-$E1889)*(1+$J181)^(K$490-$K$490)),'PV Adoption'!G$4*(1/(1-'General Inputs'!$C$10))*$J1889*1000*$I1889,ABS(($F1889-$E1889)*(1+$J181)^(K$490-$K$490)))</f>
        <v>0</v>
      </c>
      <c r="L1889" s="357">
        <f>IF('PV Adoption'!H$4*(1/(1-'General Inputs'!$C$10))*$J1889*1000*$I1889 &lt;= ABS(($F1889-$E1889)*(1+$J181)^(L$490-$K$490)),'PV Adoption'!H$4*(1/(1-'General Inputs'!$C$10))*$J1889*1000*$I1889,ABS(($F1889-$E1889)*(1+$J181)^(L$490-$K$490)))</f>
        <v>0</v>
      </c>
      <c r="M1889" s="357">
        <f>IF('PV Adoption'!I$4*(1/(1-'General Inputs'!$C$10))*$J1889*1000*$I1889 &lt;= ABS(($F1889-$E1889)*(1+$J181)^(M$490-$K$490)),'PV Adoption'!I$4*(1/(1-'General Inputs'!$C$10))*$J1889*1000*$I1889,ABS(($F1889-$E1889)*(1+$J181)^(M$490-$K$490)))</f>
        <v>0</v>
      </c>
      <c r="N1889" s="357">
        <f>IF('PV Adoption'!J$4*(1/(1-'General Inputs'!$C$10))*$J1889*1000*$I1889 &lt;= ABS(($F1889-$E1889)*(1+$J181)^(N$490-$K$490)),'PV Adoption'!J$4*(1/(1-'General Inputs'!$C$10))*$J1889*1000*$I1889,ABS(($F1889-$E1889)*(1+$J181)^(N$490-$K$490)))</f>
        <v>0</v>
      </c>
      <c r="O1889" s="357">
        <f>IF('PV Adoption'!K$4*(1/(1-'General Inputs'!$C$10))*$J1889*1000*$I1889 &lt;= ABS(($F1889-$E1889)*(1+$J181)^(O$490-$K$490)),'PV Adoption'!K$4*(1/(1-'General Inputs'!$C$10))*$J1889*1000*$I1889,ABS(($F1889-$E1889)*(1+$J181)^(O$490-$K$490)))</f>
        <v>0</v>
      </c>
      <c r="P1889" s="357">
        <f>IF('PV Adoption'!L$4*(1/(1-'General Inputs'!$C$10))*$J1889*1000*$I1889 &lt;= ABS(($F1889-$E1889)*(1+$J181)^(P$490-$K$490)),'PV Adoption'!L$4*(1/(1-'General Inputs'!$C$10))*$J1889*1000*$I1889,ABS(($F1889-$E1889)*(1+$J181)^(P$490-$K$490)))</f>
        <v>0</v>
      </c>
      <c r="Q1889" s="357">
        <f>IF('PV Adoption'!M$4*(1/(1-'General Inputs'!$C$10))*$J1889*1000*$I1889 &lt;= ABS(($F1889-$E1889)*(1+$J181)^(Q$490-$K$490)),'PV Adoption'!M$4*(1/(1-'General Inputs'!$C$10))*$J1889*1000*$I1889,ABS(($F1889-$E1889)*(1+$J181)^(Q$490-$K$490)))</f>
        <v>0</v>
      </c>
      <c r="R1889" s="357">
        <f>IF('PV Adoption'!N$4*(1/(1-'General Inputs'!$C$10))*$J1889*1000*$I1889 &lt;= ABS(($F1889-$E1889)*(1+$J181)^(R$490-$K$490)),'PV Adoption'!N$4*(1/(1-'General Inputs'!$C$10))*$J1889*1000*$I1889,ABS(($F1889-$E1889)*(1+$J181)^(R$490-$K$490)))</f>
        <v>0</v>
      </c>
      <c r="S1889" s="357">
        <f>IF('PV Adoption'!O$4*(1/(1-'General Inputs'!$C$10))*$J1889*1000*$I1889 &lt;= ABS(($F1889-$E1889)*(1+$J181)^(S$490-$K$490)),'PV Adoption'!O$4*(1/(1-'General Inputs'!$C$10))*$J1889*1000*$I1889,ABS(($F1889-$E1889)*(1+$J181)^(S$490-$K$490)))</f>
        <v>0</v>
      </c>
      <c r="T1889" s="357">
        <f>IF('PV Adoption'!P$4*(1/(1-'General Inputs'!$C$10))*$J1889*1000*$I1889 &lt;= ABS(($F1889-$E1889)*(1+$J181)^(T$490-$K$490)),'PV Adoption'!P$4*(1/(1-'General Inputs'!$C$10))*$J1889*1000*$I1889,ABS(($F1889-$E1889)*(1+$J181)^(T$490-$K$490)))</f>
        <v>0</v>
      </c>
      <c r="U1889" s="357">
        <f>IF('PV Adoption'!Q$4*(1/(1-'General Inputs'!$C$10))*$J1889*1000*$I1889 &lt;= ABS(($F1889-$E1889)*(1+$J181)^(U$490-$K$490)),'PV Adoption'!Q$4*(1/(1-'General Inputs'!$C$10))*$J1889*1000*$I1889,ABS(($F1889-$E1889)*(1+$J181)^(U$490-$K$490)))</f>
        <v>0</v>
      </c>
      <c r="V1889" s="357">
        <f>IF('PV Adoption'!R$4*(1/(1-'General Inputs'!$C$10))*$J1889*1000*$I1889 &lt;= ABS(($F1889-$E1889)*(1+$J181)^(V$490-$K$490)),'PV Adoption'!R$4*(1/(1-'General Inputs'!$C$10))*$J1889*1000*$I1889,ABS(($F1889-$E1889)*(1+$J181)^(V$490-$K$490)))</f>
        <v>0</v>
      </c>
      <c r="W1889" s="357">
        <f>IF('PV Adoption'!S$4*(1/(1-'General Inputs'!$C$10))*$J1889*1000*$I1889 &lt;= ABS(($F1889-$E1889)*(1+$J181)^(W$490-$K$490)),'PV Adoption'!S$4*(1/(1-'General Inputs'!$C$10))*$J1889*1000*$I1889,ABS(($F1889-$E1889)*(1+$J181)^(W$490-$K$490)))</f>
        <v>0</v>
      </c>
      <c r="X1889" s="357">
        <f>IF('PV Adoption'!T$4*(1/(1-'General Inputs'!$C$10))*$J1889*1000*$I1889 &lt;= ABS(($F1889-$E1889)*(1+$J181)^(X$490-$K$490)),'PV Adoption'!T$4*(1/(1-'General Inputs'!$C$10))*$J1889*1000*$I1889,ABS(($F1889-$E1889)*(1+$J181)^(X$490-$K$490)))</f>
        <v>0</v>
      </c>
      <c r="Y1889" s="357">
        <f>IF('PV Adoption'!U$4*(1/(1-'General Inputs'!$C$10))*$J1889*1000*$I1889 &lt;= ABS(($F1889-$E1889)*(1+$J181)^(Y$490-$K$490)),'PV Adoption'!U$4*(1/(1-'General Inputs'!$C$10))*$J1889*1000*$I1889,ABS(($F1889-$E1889)*(1+$J181)^(Y$490-$K$490)))</f>
        <v>0</v>
      </c>
      <c r="Z1889" s="357">
        <f>IF('PV Adoption'!V$4*(1/(1-'General Inputs'!$C$10))*$J1889*1000*$I1889 &lt;= ABS(($F1889-$E1889)*(1+$J181)^(Z$490-$K$490)),'PV Adoption'!V$4*(1/(1-'General Inputs'!$C$10))*$J1889*1000*$I1889,ABS(($F1889-$E1889)*(1+$J181)^(Z$490-$K$490)))</f>
        <v>0</v>
      </c>
      <c r="AA1889" s="357">
        <f>IF('PV Adoption'!W$4*(1/(1-'General Inputs'!$C$10))*$J1889*1000*$I1889 &lt;= ABS(($F1889-$E1889)*(1+$J181)^(AA$490-$K$490)),'PV Adoption'!W$4*(1/(1-'General Inputs'!$C$10))*$J1889*1000*$I1889,ABS(($F1889-$E1889)*(1+$J181)^(AA$490-$K$490)))</f>
        <v>0</v>
      </c>
      <c r="AB1889" s="357">
        <f>IF('PV Adoption'!X$4*(1/(1-'General Inputs'!$C$10))*$J1889*1000*$I1889 &lt;= ABS(($F1889-$E1889)*(1+$J181)^(AB$490-$K$490)),'PV Adoption'!X$4*(1/(1-'General Inputs'!$C$10))*$J1889*1000*$I1889,ABS(($F1889-$E1889)*(1+$J181)^(AB$490-$K$490)))</f>
        <v>0</v>
      </c>
      <c r="AC1889" s="357">
        <f>IF('PV Adoption'!Y$4*(1/(1-'General Inputs'!$C$10))*$J1889*1000*$I1889 &lt;= ABS(($F1889-$E1889)*(1+$J181)^(AC$490-$K$490)),'PV Adoption'!Y$4*(1/(1-'General Inputs'!$C$10))*$J1889*1000*$I1889,ABS(($F1889-$E1889)*(1+$J181)^(AC$490-$K$490)))</f>
        <v>0</v>
      </c>
      <c r="AD1889" s="357">
        <f>IF('PV Adoption'!Z$4*(1/(1-'General Inputs'!$C$10))*$J1889*1000*$I1889 &lt;= ABS(($F1889-$E1889)*(1+$J181)^(AD$490-$K$490)),'PV Adoption'!Z$4*(1/(1-'General Inputs'!$C$10))*$J1889*1000*$I1889,ABS(($F1889-$E1889)*(1+$J181)^(AD$490-$K$490)))</f>
        <v>0</v>
      </c>
      <c r="AE1889" s="357">
        <f>IF('PV Adoption'!AA$4*(1/(1-'General Inputs'!$C$10))*$J1889*1000*$I1889 &lt;= ABS(($F1889-$E1889)*(1+$J181)^(AE$490-$K$490)),'PV Adoption'!AA$4*(1/(1-'General Inputs'!$C$10))*$J1889*1000*$I1889,ABS(($F1889-$E1889)*(1+$J181)^(AE$490-$K$490)))</f>
        <v>0</v>
      </c>
      <c r="AF1889" s="357">
        <f>IF('PV Adoption'!AB$4*(1/(1-'General Inputs'!$C$10))*$J1889*1000*$I1889 &lt;= ABS(($F1889-$E1889)*(1+$J181)^(AF$490-$K$490)),'PV Adoption'!AB$4*(1/(1-'General Inputs'!$C$10))*$J1889*1000*$I1889,ABS(($F1889-$E1889)*(1+$J181)^(AF$490-$K$490)))</f>
        <v>0</v>
      </c>
      <c r="AG1889" s="357">
        <f>IF('PV Adoption'!AC$4*(1/(1-'General Inputs'!$C$10))*$J1889*1000*$I1889 &lt;= ABS(($F1889-$E1889)*(1+$J181)^(AG$490-$K$490)),'PV Adoption'!AC$4*(1/(1-'General Inputs'!$C$10))*$J1889*1000*$I1889,ABS(($F1889-$E1889)*(1+$J181)^(AG$490-$K$490)))</f>
        <v>0</v>
      </c>
      <c r="AH1889" s="357">
        <f>IF('PV Adoption'!AD$4*(1/(1-'General Inputs'!$C$10))*$J1889*1000*$I1889 &lt;= ABS(($F1889-$E1889)*(1+$J181)^(AH$490-$K$490)),'PV Adoption'!AD$4*(1/(1-'General Inputs'!$C$10))*$J1889*1000*$I1889,ABS(($F1889-$E1889)*(1+$J181)^(AH$490-$K$490)))</f>
        <v>0</v>
      </c>
      <c r="AI1889" s="357">
        <f>IF('PV Adoption'!AE$4*(1/(1-'General Inputs'!$C$10))*$J1889*1000*$I1889 &lt;= ABS(($F1889-$E1889)*(1+$J181)^(AI$490-$K$490)),'PV Adoption'!AE$4*(1/(1-'General Inputs'!$C$10))*$J1889*1000*$I1889,ABS(($F1889-$E1889)*(1+$J181)^(AI$490-$K$490)))</f>
        <v>0</v>
      </c>
      <c r="AJ1889" s="357">
        <f>IF('PV Adoption'!AF$4*(1/(1-'General Inputs'!$C$10))*$J1889*1000*$I1889 &lt;= ABS(($F1889-$E1889)*(1+$J181)^(AJ$490-$K$490)),'PV Adoption'!AF$4*(1/(1-'General Inputs'!$C$10))*$J1889*1000*$I1889,ABS(($F1889-$E1889)*(1+$J181)^(AJ$490-$K$490)))</f>
        <v>0</v>
      </c>
      <c r="AK1889" s="357">
        <v>0</v>
      </c>
      <c r="AL1889" s="357">
        <v>0</v>
      </c>
      <c r="AM1889" s="357">
        <v>0</v>
      </c>
    </row>
    <row r="1890" spans="1:39" x14ac:dyDescent="0.25">
      <c r="A1890" s="353" t="s">
        <v>540</v>
      </c>
      <c r="B1890" s="353" t="s">
        <v>541</v>
      </c>
      <c r="C1890" s="441">
        <f t="shared" ref="C1890:H1890" si="1341">C182</f>
        <v>1000</v>
      </c>
      <c r="D1890" s="441"/>
      <c r="E1890" s="441"/>
      <c r="F1890" s="441"/>
      <c r="G1890" s="441"/>
      <c r="H1890" s="441">
        <f t="shared" si="1341"/>
        <v>0</v>
      </c>
      <c r="I1890" s="470">
        <f>IFERROR(VLOOKUP(B1890,Coincidence!$B$2:$E$242,4,FALSE)*IF($G1890="Winter",'General Inputs'!$C$25,'General Inputs'!$C$24),IF($G1890="Winter",'General Inputs'!$C$25,'General Inputs'!$C$24))</f>
        <v>0.52140604400000001</v>
      </c>
      <c r="J1890" s="466">
        <f>'Nameplate by Substation'!H182</f>
        <v>5.417083314366017E-4</v>
      </c>
      <c r="K1890" s="357">
        <f>IF('PV Adoption'!G$4*(1/(1-'General Inputs'!$C$10))*$J1890*1000*$I1890 &lt;= ABS(($F1890-$E1890)*(1+$J182)^(K$490-$K$490)),'PV Adoption'!G$4*(1/(1-'General Inputs'!$C$10))*$J1890*1000*$I1890,ABS(($F1890-$E1890)*(1+$J182)^(K$490-$K$490)))</f>
        <v>0</v>
      </c>
      <c r="L1890" s="357">
        <f>IF('PV Adoption'!H$4*(1/(1-'General Inputs'!$C$10))*$J1890*1000*$I1890 &lt;= ABS(($F1890-$E1890)*(1+$J182)^(L$490-$K$490)),'PV Adoption'!H$4*(1/(1-'General Inputs'!$C$10))*$J1890*1000*$I1890,ABS(($F1890-$E1890)*(1+$J182)^(L$490-$K$490)))</f>
        <v>0</v>
      </c>
      <c r="M1890" s="357">
        <f>IF('PV Adoption'!I$4*(1/(1-'General Inputs'!$C$10))*$J1890*1000*$I1890 &lt;= ABS(($F1890-$E1890)*(1+$J182)^(M$490-$K$490)),'PV Adoption'!I$4*(1/(1-'General Inputs'!$C$10))*$J1890*1000*$I1890,ABS(($F1890-$E1890)*(1+$J182)^(M$490-$K$490)))</f>
        <v>0</v>
      </c>
      <c r="N1890" s="357">
        <f>IF('PV Adoption'!J$4*(1/(1-'General Inputs'!$C$10))*$J1890*1000*$I1890 &lt;= ABS(($F1890-$E1890)*(1+$J182)^(N$490-$K$490)),'PV Adoption'!J$4*(1/(1-'General Inputs'!$C$10))*$J1890*1000*$I1890,ABS(($F1890-$E1890)*(1+$J182)^(N$490-$K$490)))</f>
        <v>0</v>
      </c>
      <c r="O1890" s="357">
        <f>IF('PV Adoption'!K$4*(1/(1-'General Inputs'!$C$10))*$J1890*1000*$I1890 &lt;= ABS(($F1890-$E1890)*(1+$J182)^(O$490-$K$490)),'PV Adoption'!K$4*(1/(1-'General Inputs'!$C$10))*$J1890*1000*$I1890,ABS(($F1890-$E1890)*(1+$J182)^(O$490-$K$490)))</f>
        <v>0</v>
      </c>
      <c r="P1890" s="357">
        <f>IF('PV Adoption'!L$4*(1/(1-'General Inputs'!$C$10))*$J1890*1000*$I1890 &lt;= ABS(($F1890-$E1890)*(1+$J182)^(P$490-$K$490)),'PV Adoption'!L$4*(1/(1-'General Inputs'!$C$10))*$J1890*1000*$I1890,ABS(($F1890-$E1890)*(1+$J182)^(P$490-$K$490)))</f>
        <v>0</v>
      </c>
      <c r="Q1890" s="357">
        <f>IF('PV Adoption'!M$4*(1/(1-'General Inputs'!$C$10))*$J1890*1000*$I1890 &lt;= ABS(($F1890-$E1890)*(1+$J182)^(Q$490-$K$490)),'PV Adoption'!M$4*(1/(1-'General Inputs'!$C$10))*$J1890*1000*$I1890,ABS(($F1890-$E1890)*(1+$J182)^(Q$490-$K$490)))</f>
        <v>0</v>
      </c>
      <c r="R1890" s="357">
        <f>IF('PV Adoption'!N$4*(1/(1-'General Inputs'!$C$10))*$J1890*1000*$I1890 &lt;= ABS(($F1890-$E1890)*(1+$J182)^(R$490-$K$490)),'PV Adoption'!N$4*(1/(1-'General Inputs'!$C$10))*$J1890*1000*$I1890,ABS(($F1890-$E1890)*(1+$J182)^(R$490-$K$490)))</f>
        <v>0</v>
      </c>
      <c r="S1890" s="357">
        <f>IF('PV Adoption'!O$4*(1/(1-'General Inputs'!$C$10))*$J1890*1000*$I1890 &lt;= ABS(($F1890-$E1890)*(1+$J182)^(S$490-$K$490)),'PV Adoption'!O$4*(1/(1-'General Inputs'!$C$10))*$J1890*1000*$I1890,ABS(($F1890-$E1890)*(1+$J182)^(S$490-$K$490)))</f>
        <v>0</v>
      </c>
      <c r="T1890" s="357">
        <f>IF('PV Adoption'!P$4*(1/(1-'General Inputs'!$C$10))*$J1890*1000*$I1890 &lt;= ABS(($F1890-$E1890)*(1+$J182)^(T$490-$K$490)),'PV Adoption'!P$4*(1/(1-'General Inputs'!$C$10))*$J1890*1000*$I1890,ABS(($F1890-$E1890)*(1+$J182)^(T$490-$K$490)))</f>
        <v>0</v>
      </c>
      <c r="U1890" s="357">
        <f>IF('PV Adoption'!Q$4*(1/(1-'General Inputs'!$C$10))*$J1890*1000*$I1890 &lt;= ABS(($F1890-$E1890)*(1+$J182)^(U$490-$K$490)),'PV Adoption'!Q$4*(1/(1-'General Inputs'!$C$10))*$J1890*1000*$I1890,ABS(($F1890-$E1890)*(1+$J182)^(U$490-$K$490)))</f>
        <v>0</v>
      </c>
      <c r="V1890" s="357">
        <f>IF('PV Adoption'!R$4*(1/(1-'General Inputs'!$C$10))*$J1890*1000*$I1890 &lt;= ABS(($F1890-$E1890)*(1+$J182)^(V$490-$K$490)),'PV Adoption'!R$4*(1/(1-'General Inputs'!$C$10))*$J1890*1000*$I1890,ABS(($F1890-$E1890)*(1+$J182)^(V$490-$K$490)))</f>
        <v>0</v>
      </c>
      <c r="W1890" s="357">
        <f>IF('PV Adoption'!S$4*(1/(1-'General Inputs'!$C$10))*$J1890*1000*$I1890 &lt;= ABS(($F1890-$E1890)*(1+$J182)^(W$490-$K$490)),'PV Adoption'!S$4*(1/(1-'General Inputs'!$C$10))*$J1890*1000*$I1890,ABS(($F1890-$E1890)*(1+$J182)^(W$490-$K$490)))</f>
        <v>0</v>
      </c>
      <c r="X1890" s="357">
        <f>IF('PV Adoption'!T$4*(1/(1-'General Inputs'!$C$10))*$J1890*1000*$I1890 &lt;= ABS(($F1890-$E1890)*(1+$J182)^(X$490-$K$490)),'PV Adoption'!T$4*(1/(1-'General Inputs'!$C$10))*$J1890*1000*$I1890,ABS(($F1890-$E1890)*(1+$J182)^(X$490-$K$490)))</f>
        <v>0</v>
      </c>
      <c r="Y1890" s="357">
        <f>IF('PV Adoption'!U$4*(1/(1-'General Inputs'!$C$10))*$J1890*1000*$I1890 &lt;= ABS(($F1890-$E1890)*(1+$J182)^(Y$490-$K$490)),'PV Adoption'!U$4*(1/(1-'General Inputs'!$C$10))*$J1890*1000*$I1890,ABS(($F1890-$E1890)*(1+$J182)^(Y$490-$K$490)))</f>
        <v>0</v>
      </c>
      <c r="Z1890" s="357">
        <f>IF('PV Adoption'!V$4*(1/(1-'General Inputs'!$C$10))*$J1890*1000*$I1890 &lt;= ABS(($F1890-$E1890)*(1+$J182)^(Z$490-$K$490)),'PV Adoption'!V$4*(1/(1-'General Inputs'!$C$10))*$J1890*1000*$I1890,ABS(($F1890-$E1890)*(1+$J182)^(Z$490-$K$490)))</f>
        <v>0</v>
      </c>
      <c r="AA1890" s="357">
        <f>IF('PV Adoption'!W$4*(1/(1-'General Inputs'!$C$10))*$J1890*1000*$I1890 &lt;= ABS(($F1890-$E1890)*(1+$J182)^(AA$490-$K$490)),'PV Adoption'!W$4*(1/(1-'General Inputs'!$C$10))*$J1890*1000*$I1890,ABS(($F1890-$E1890)*(1+$J182)^(AA$490-$K$490)))</f>
        <v>0</v>
      </c>
      <c r="AB1890" s="357">
        <f>IF('PV Adoption'!X$4*(1/(1-'General Inputs'!$C$10))*$J1890*1000*$I1890 &lt;= ABS(($F1890-$E1890)*(1+$J182)^(AB$490-$K$490)),'PV Adoption'!X$4*(1/(1-'General Inputs'!$C$10))*$J1890*1000*$I1890,ABS(($F1890-$E1890)*(1+$J182)^(AB$490-$K$490)))</f>
        <v>0</v>
      </c>
      <c r="AC1890" s="357">
        <f>IF('PV Adoption'!Y$4*(1/(1-'General Inputs'!$C$10))*$J1890*1000*$I1890 &lt;= ABS(($F1890-$E1890)*(1+$J182)^(AC$490-$K$490)),'PV Adoption'!Y$4*(1/(1-'General Inputs'!$C$10))*$J1890*1000*$I1890,ABS(($F1890-$E1890)*(1+$J182)^(AC$490-$K$490)))</f>
        <v>0</v>
      </c>
      <c r="AD1890" s="357">
        <f>IF('PV Adoption'!Z$4*(1/(1-'General Inputs'!$C$10))*$J1890*1000*$I1890 &lt;= ABS(($F1890-$E1890)*(1+$J182)^(AD$490-$K$490)),'PV Adoption'!Z$4*(1/(1-'General Inputs'!$C$10))*$J1890*1000*$I1890,ABS(($F1890-$E1890)*(1+$J182)^(AD$490-$K$490)))</f>
        <v>0</v>
      </c>
      <c r="AE1890" s="357">
        <f>IF('PV Adoption'!AA$4*(1/(1-'General Inputs'!$C$10))*$J1890*1000*$I1890 &lt;= ABS(($F1890-$E1890)*(1+$J182)^(AE$490-$K$490)),'PV Adoption'!AA$4*(1/(1-'General Inputs'!$C$10))*$J1890*1000*$I1890,ABS(($F1890-$E1890)*(1+$J182)^(AE$490-$K$490)))</f>
        <v>0</v>
      </c>
      <c r="AF1890" s="357">
        <f>IF('PV Adoption'!AB$4*(1/(1-'General Inputs'!$C$10))*$J1890*1000*$I1890 &lt;= ABS(($F1890-$E1890)*(1+$J182)^(AF$490-$K$490)),'PV Adoption'!AB$4*(1/(1-'General Inputs'!$C$10))*$J1890*1000*$I1890,ABS(($F1890-$E1890)*(1+$J182)^(AF$490-$K$490)))</f>
        <v>0</v>
      </c>
      <c r="AG1890" s="357">
        <f>IF('PV Adoption'!AC$4*(1/(1-'General Inputs'!$C$10))*$J1890*1000*$I1890 &lt;= ABS(($F1890-$E1890)*(1+$J182)^(AG$490-$K$490)),'PV Adoption'!AC$4*(1/(1-'General Inputs'!$C$10))*$J1890*1000*$I1890,ABS(($F1890-$E1890)*(1+$J182)^(AG$490-$K$490)))</f>
        <v>0</v>
      </c>
      <c r="AH1890" s="357">
        <f>IF('PV Adoption'!AD$4*(1/(1-'General Inputs'!$C$10))*$J1890*1000*$I1890 &lt;= ABS(($F1890-$E1890)*(1+$J182)^(AH$490-$K$490)),'PV Adoption'!AD$4*(1/(1-'General Inputs'!$C$10))*$J1890*1000*$I1890,ABS(($F1890-$E1890)*(1+$J182)^(AH$490-$K$490)))</f>
        <v>0</v>
      </c>
      <c r="AI1890" s="357">
        <f>IF('PV Adoption'!AE$4*(1/(1-'General Inputs'!$C$10))*$J1890*1000*$I1890 &lt;= ABS(($F1890-$E1890)*(1+$J182)^(AI$490-$K$490)),'PV Adoption'!AE$4*(1/(1-'General Inputs'!$C$10))*$J1890*1000*$I1890,ABS(($F1890-$E1890)*(1+$J182)^(AI$490-$K$490)))</f>
        <v>0</v>
      </c>
      <c r="AJ1890" s="357">
        <f>IF('PV Adoption'!AF$4*(1/(1-'General Inputs'!$C$10))*$J1890*1000*$I1890 &lt;= ABS(($F1890-$E1890)*(1+$J182)^(AJ$490-$K$490)),'PV Adoption'!AF$4*(1/(1-'General Inputs'!$C$10))*$J1890*1000*$I1890,ABS(($F1890-$E1890)*(1+$J182)^(AJ$490-$K$490)))</f>
        <v>0</v>
      </c>
      <c r="AK1890" s="357">
        <v>0</v>
      </c>
      <c r="AL1890" s="357">
        <v>0</v>
      </c>
      <c r="AM1890" s="357">
        <v>0</v>
      </c>
    </row>
    <row r="1891" spans="1:39" x14ac:dyDescent="0.25">
      <c r="A1891" s="353" t="s">
        <v>330</v>
      </c>
      <c r="B1891" s="353" t="s">
        <v>330</v>
      </c>
      <c r="C1891" s="441">
        <f t="shared" ref="C1891:H1891" si="1342">C183</f>
        <v>3750</v>
      </c>
      <c r="D1891" s="441"/>
      <c r="E1891" s="441"/>
      <c r="F1891" s="441"/>
      <c r="G1891" s="441"/>
      <c r="H1891" s="441">
        <f t="shared" si="1342"/>
        <v>0</v>
      </c>
      <c r="I1891" s="470">
        <f>IFERROR(VLOOKUP(B1891,Coincidence!$B$2:$E$242,4,FALSE)*IF($G1891="Winter",'General Inputs'!$C$25,'General Inputs'!$C$24),IF($G1891="Winter",'General Inputs'!$C$25,'General Inputs'!$C$24))</f>
        <v>0.52140604400000001</v>
      </c>
      <c r="J1891" s="466">
        <f>'Nameplate by Substation'!H183</f>
        <v>7.3131892386382714E-4</v>
      </c>
      <c r="K1891" s="357">
        <f>IF('PV Adoption'!G$4*(1/(1-'General Inputs'!$C$10))*$J1891*1000*$I1891 &lt;= ABS(($F1891-$E1891)*(1+$J183)^(K$490-$K$490)),'PV Adoption'!G$4*(1/(1-'General Inputs'!$C$10))*$J1891*1000*$I1891,ABS(($F1891-$E1891)*(1+$J183)^(K$490-$K$490)))</f>
        <v>0</v>
      </c>
      <c r="L1891" s="357">
        <f>IF('PV Adoption'!H$4*(1/(1-'General Inputs'!$C$10))*$J1891*1000*$I1891 &lt;= ABS(($F1891-$E1891)*(1+$J183)^(L$490-$K$490)),'PV Adoption'!H$4*(1/(1-'General Inputs'!$C$10))*$J1891*1000*$I1891,ABS(($F1891-$E1891)*(1+$J183)^(L$490-$K$490)))</f>
        <v>0</v>
      </c>
      <c r="M1891" s="357">
        <f>IF('PV Adoption'!I$4*(1/(1-'General Inputs'!$C$10))*$J1891*1000*$I1891 &lt;= ABS(($F1891-$E1891)*(1+$J183)^(M$490-$K$490)),'PV Adoption'!I$4*(1/(1-'General Inputs'!$C$10))*$J1891*1000*$I1891,ABS(($F1891-$E1891)*(1+$J183)^(M$490-$K$490)))</f>
        <v>0</v>
      </c>
      <c r="N1891" s="357">
        <f>IF('PV Adoption'!J$4*(1/(1-'General Inputs'!$C$10))*$J1891*1000*$I1891 &lt;= ABS(($F1891-$E1891)*(1+$J183)^(N$490-$K$490)),'PV Adoption'!J$4*(1/(1-'General Inputs'!$C$10))*$J1891*1000*$I1891,ABS(($F1891-$E1891)*(1+$J183)^(N$490-$K$490)))</f>
        <v>0</v>
      </c>
      <c r="O1891" s="357">
        <f>IF('PV Adoption'!K$4*(1/(1-'General Inputs'!$C$10))*$J1891*1000*$I1891 &lt;= ABS(($F1891-$E1891)*(1+$J183)^(O$490-$K$490)),'PV Adoption'!K$4*(1/(1-'General Inputs'!$C$10))*$J1891*1000*$I1891,ABS(($F1891-$E1891)*(1+$J183)^(O$490-$K$490)))</f>
        <v>0</v>
      </c>
      <c r="P1891" s="357">
        <f>IF('PV Adoption'!L$4*(1/(1-'General Inputs'!$C$10))*$J1891*1000*$I1891 &lt;= ABS(($F1891-$E1891)*(1+$J183)^(P$490-$K$490)),'PV Adoption'!L$4*(1/(1-'General Inputs'!$C$10))*$J1891*1000*$I1891,ABS(($F1891-$E1891)*(1+$J183)^(P$490-$K$490)))</f>
        <v>0</v>
      </c>
      <c r="Q1891" s="357">
        <f>IF('PV Adoption'!M$4*(1/(1-'General Inputs'!$C$10))*$J1891*1000*$I1891 &lt;= ABS(($F1891-$E1891)*(1+$J183)^(Q$490-$K$490)),'PV Adoption'!M$4*(1/(1-'General Inputs'!$C$10))*$J1891*1000*$I1891,ABS(($F1891-$E1891)*(1+$J183)^(Q$490-$K$490)))</f>
        <v>0</v>
      </c>
      <c r="R1891" s="357">
        <f>IF('PV Adoption'!N$4*(1/(1-'General Inputs'!$C$10))*$J1891*1000*$I1891 &lt;= ABS(($F1891-$E1891)*(1+$J183)^(R$490-$K$490)),'PV Adoption'!N$4*(1/(1-'General Inputs'!$C$10))*$J1891*1000*$I1891,ABS(($F1891-$E1891)*(1+$J183)^(R$490-$K$490)))</f>
        <v>0</v>
      </c>
      <c r="S1891" s="357">
        <f>IF('PV Adoption'!O$4*(1/(1-'General Inputs'!$C$10))*$J1891*1000*$I1891 &lt;= ABS(($F1891-$E1891)*(1+$J183)^(S$490-$K$490)),'PV Adoption'!O$4*(1/(1-'General Inputs'!$C$10))*$J1891*1000*$I1891,ABS(($F1891-$E1891)*(1+$J183)^(S$490-$K$490)))</f>
        <v>0</v>
      </c>
      <c r="T1891" s="357">
        <f>IF('PV Adoption'!P$4*(1/(1-'General Inputs'!$C$10))*$J1891*1000*$I1891 &lt;= ABS(($F1891-$E1891)*(1+$J183)^(T$490-$K$490)),'PV Adoption'!P$4*(1/(1-'General Inputs'!$C$10))*$J1891*1000*$I1891,ABS(($F1891-$E1891)*(1+$J183)^(T$490-$K$490)))</f>
        <v>0</v>
      </c>
      <c r="U1891" s="357">
        <f>IF('PV Adoption'!Q$4*(1/(1-'General Inputs'!$C$10))*$J1891*1000*$I1891 &lt;= ABS(($F1891-$E1891)*(1+$J183)^(U$490-$K$490)),'PV Adoption'!Q$4*(1/(1-'General Inputs'!$C$10))*$J1891*1000*$I1891,ABS(($F1891-$E1891)*(1+$J183)^(U$490-$K$490)))</f>
        <v>0</v>
      </c>
      <c r="V1891" s="357">
        <f>IF('PV Adoption'!R$4*(1/(1-'General Inputs'!$C$10))*$J1891*1000*$I1891 &lt;= ABS(($F1891-$E1891)*(1+$J183)^(V$490-$K$490)),'PV Adoption'!R$4*(1/(1-'General Inputs'!$C$10))*$J1891*1000*$I1891,ABS(($F1891-$E1891)*(1+$J183)^(V$490-$K$490)))</f>
        <v>0</v>
      </c>
      <c r="W1891" s="357">
        <f>IF('PV Adoption'!S$4*(1/(1-'General Inputs'!$C$10))*$J1891*1000*$I1891 &lt;= ABS(($F1891-$E1891)*(1+$J183)^(W$490-$K$490)),'PV Adoption'!S$4*(1/(1-'General Inputs'!$C$10))*$J1891*1000*$I1891,ABS(($F1891-$E1891)*(1+$J183)^(W$490-$K$490)))</f>
        <v>0</v>
      </c>
      <c r="X1891" s="357">
        <f>IF('PV Adoption'!T$4*(1/(1-'General Inputs'!$C$10))*$J1891*1000*$I1891 &lt;= ABS(($F1891-$E1891)*(1+$J183)^(X$490-$K$490)),'PV Adoption'!T$4*(1/(1-'General Inputs'!$C$10))*$J1891*1000*$I1891,ABS(($F1891-$E1891)*(1+$J183)^(X$490-$K$490)))</f>
        <v>0</v>
      </c>
      <c r="Y1891" s="357">
        <f>IF('PV Adoption'!U$4*(1/(1-'General Inputs'!$C$10))*$J1891*1000*$I1891 &lt;= ABS(($F1891-$E1891)*(1+$J183)^(Y$490-$K$490)),'PV Adoption'!U$4*(1/(1-'General Inputs'!$C$10))*$J1891*1000*$I1891,ABS(($F1891-$E1891)*(1+$J183)^(Y$490-$K$490)))</f>
        <v>0</v>
      </c>
      <c r="Z1891" s="357">
        <f>IF('PV Adoption'!V$4*(1/(1-'General Inputs'!$C$10))*$J1891*1000*$I1891 &lt;= ABS(($F1891-$E1891)*(1+$J183)^(Z$490-$K$490)),'PV Adoption'!V$4*(1/(1-'General Inputs'!$C$10))*$J1891*1000*$I1891,ABS(($F1891-$E1891)*(1+$J183)^(Z$490-$K$490)))</f>
        <v>0</v>
      </c>
      <c r="AA1891" s="357">
        <f>IF('PV Adoption'!W$4*(1/(1-'General Inputs'!$C$10))*$J1891*1000*$I1891 &lt;= ABS(($F1891-$E1891)*(1+$J183)^(AA$490-$K$490)),'PV Adoption'!W$4*(1/(1-'General Inputs'!$C$10))*$J1891*1000*$I1891,ABS(($F1891-$E1891)*(1+$J183)^(AA$490-$K$490)))</f>
        <v>0</v>
      </c>
      <c r="AB1891" s="357">
        <f>IF('PV Adoption'!X$4*(1/(1-'General Inputs'!$C$10))*$J1891*1000*$I1891 &lt;= ABS(($F1891-$E1891)*(1+$J183)^(AB$490-$K$490)),'PV Adoption'!X$4*(1/(1-'General Inputs'!$C$10))*$J1891*1000*$I1891,ABS(($F1891-$E1891)*(1+$J183)^(AB$490-$K$490)))</f>
        <v>0</v>
      </c>
      <c r="AC1891" s="357">
        <f>IF('PV Adoption'!Y$4*(1/(1-'General Inputs'!$C$10))*$J1891*1000*$I1891 &lt;= ABS(($F1891-$E1891)*(1+$J183)^(AC$490-$K$490)),'PV Adoption'!Y$4*(1/(1-'General Inputs'!$C$10))*$J1891*1000*$I1891,ABS(($F1891-$E1891)*(1+$J183)^(AC$490-$K$490)))</f>
        <v>0</v>
      </c>
      <c r="AD1891" s="357">
        <f>IF('PV Adoption'!Z$4*(1/(1-'General Inputs'!$C$10))*$J1891*1000*$I1891 &lt;= ABS(($F1891-$E1891)*(1+$J183)^(AD$490-$K$490)),'PV Adoption'!Z$4*(1/(1-'General Inputs'!$C$10))*$J1891*1000*$I1891,ABS(($F1891-$E1891)*(1+$J183)^(AD$490-$K$490)))</f>
        <v>0</v>
      </c>
      <c r="AE1891" s="357">
        <f>IF('PV Adoption'!AA$4*(1/(1-'General Inputs'!$C$10))*$J1891*1000*$I1891 &lt;= ABS(($F1891-$E1891)*(1+$J183)^(AE$490-$K$490)),'PV Adoption'!AA$4*(1/(1-'General Inputs'!$C$10))*$J1891*1000*$I1891,ABS(($F1891-$E1891)*(1+$J183)^(AE$490-$K$490)))</f>
        <v>0</v>
      </c>
      <c r="AF1891" s="357">
        <f>IF('PV Adoption'!AB$4*(1/(1-'General Inputs'!$C$10))*$J1891*1000*$I1891 &lt;= ABS(($F1891-$E1891)*(1+$J183)^(AF$490-$K$490)),'PV Adoption'!AB$4*(1/(1-'General Inputs'!$C$10))*$J1891*1000*$I1891,ABS(($F1891-$E1891)*(1+$J183)^(AF$490-$K$490)))</f>
        <v>0</v>
      </c>
      <c r="AG1891" s="357">
        <f>IF('PV Adoption'!AC$4*(1/(1-'General Inputs'!$C$10))*$J1891*1000*$I1891 &lt;= ABS(($F1891-$E1891)*(1+$J183)^(AG$490-$K$490)),'PV Adoption'!AC$4*(1/(1-'General Inputs'!$C$10))*$J1891*1000*$I1891,ABS(($F1891-$E1891)*(1+$J183)^(AG$490-$K$490)))</f>
        <v>0</v>
      </c>
      <c r="AH1891" s="357">
        <f>IF('PV Adoption'!AD$4*(1/(1-'General Inputs'!$C$10))*$J1891*1000*$I1891 &lt;= ABS(($F1891-$E1891)*(1+$J183)^(AH$490-$K$490)),'PV Adoption'!AD$4*(1/(1-'General Inputs'!$C$10))*$J1891*1000*$I1891,ABS(($F1891-$E1891)*(1+$J183)^(AH$490-$K$490)))</f>
        <v>0</v>
      </c>
      <c r="AI1891" s="357">
        <f>IF('PV Adoption'!AE$4*(1/(1-'General Inputs'!$C$10))*$J1891*1000*$I1891 &lt;= ABS(($F1891-$E1891)*(1+$J183)^(AI$490-$K$490)),'PV Adoption'!AE$4*(1/(1-'General Inputs'!$C$10))*$J1891*1000*$I1891,ABS(($F1891-$E1891)*(1+$J183)^(AI$490-$K$490)))</f>
        <v>0</v>
      </c>
      <c r="AJ1891" s="357">
        <f>IF('PV Adoption'!AF$4*(1/(1-'General Inputs'!$C$10))*$J1891*1000*$I1891 &lt;= ABS(($F1891-$E1891)*(1+$J183)^(AJ$490-$K$490)),'PV Adoption'!AF$4*(1/(1-'General Inputs'!$C$10))*$J1891*1000*$I1891,ABS(($F1891-$E1891)*(1+$J183)^(AJ$490-$K$490)))</f>
        <v>0</v>
      </c>
      <c r="AK1891" s="357">
        <v>0</v>
      </c>
      <c r="AL1891" s="357">
        <v>0</v>
      </c>
      <c r="AM1891" s="357">
        <v>0</v>
      </c>
    </row>
    <row r="1892" spans="1:39" x14ac:dyDescent="0.25">
      <c r="A1892" s="353" t="s">
        <v>554</v>
      </c>
      <c r="B1892" s="353" t="s">
        <v>554</v>
      </c>
      <c r="C1892" s="441">
        <f t="shared" ref="C1892:H1892" si="1343">C184</f>
        <v>7500</v>
      </c>
      <c r="D1892" s="441"/>
      <c r="E1892" s="441"/>
      <c r="F1892" s="441"/>
      <c r="G1892" s="441"/>
      <c r="H1892" s="441">
        <f t="shared" si="1343"/>
        <v>0</v>
      </c>
      <c r="I1892" s="470">
        <f>IFERROR(VLOOKUP(B1892,Coincidence!$B$2:$E$242,4,FALSE)*IF($G1892="Winter",'General Inputs'!$C$25,'General Inputs'!$C$24),IF($G1892="Winter",'General Inputs'!$C$25,'General Inputs'!$C$24))</f>
        <v>0.52140604400000001</v>
      </c>
      <c r="J1892" s="466">
        <f>'Nameplate by Substation'!H184</f>
        <v>1.6252899108992801E-4</v>
      </c>
      <c r="K1892" s="357">
        <f>IF('PV Adoption'!G$4*(1/(1-'General Inputs'!$C$10))*$J1892*1000*$I1892 &lt;= ABS(($F1892-$E1892)*(1+$J184)^(K$490-$K$490)),'PV Adoption'!G$4*(1/(1-'General Inputs'!$C$10))*$J1892*1000*$I1892,ABS(($F1892-$E1892)*(1+$J184)^(K$490-$K$490)))</f>
        <v>0</v>
      </c>
      <c r="L1892" s="357">
        <f>IF('PV Adoption'!H$4*(1/(1-'General Inputs'!$C$10))*$J1892*1000*$I1892 &lt;= ABS(($F1892-$E1892)*(1+$J184)^(L$490-$K$490)),'PV Adoption'!H$4*(1/(1-'General Inputs'!$C$10))*$J1892*1000*$I1892,ABS(($F1892-$E1892)*(1+$J184)^(L$490-$K$490)))</f>
        <v>0</v>
      </c>
      <c r="M1892" s="357">
        <f>IF('PV Adoption'!I$4*(1/(1-'General Inputs'!$C$10))*$J1892*1000*$I1892 &lt;= ABS(($F1892-$E1892)*(1+$J184)^(M$490-$K$490)),'PV Adoption'!I$4*(1/(1-'General Inputs'!$C$10))*$J1892*1000*$I1892,ABS(($F1892-$E1892)*(1+$J184)^(M$490-$K$490)))</f>
        <v>0</v>
      </c>
      <c r="N1892" s="357">
        <f>IF('PV Adoption'!J$4*(1/(1-'General Inputs'!$C$10))*$J1892*1000*$I1892 &lt;= ABS(($F1892-$E1892)*(1+$J184)^(N$490-$K$490)),'PV Adoption'!J$4*(1/(1-'General Inputs'!$C$10))*$J1892*1000*$I1892,ABS(($F1892-$E1892)*(1+$J184)^(N$490-$K$490)))</f>
        <v>0</v>
      </c>
      <c r="O1892" s="357">
        <f>IF('PV Adoption'!K$4*(1/(1-'General Inputs'!$C$10))*$J1892*1000*$I1892 &lt;= ABS(($F1892-$E1892)*(1+$J184)^(O$490-$K$490)),'PV Adoption'!K$4*(1/(1-'General Inputs'!$C$10))*$J1892*1000*$I1892,ABS(($F1892-$E1892)*(1+$J184)^(O$490-$K$490)))</f>
        <v>0</v>
      </c>
      <c r="P1892" s="357">
        <f>IF('PV Adoption'!L$4*(1/(1-'General Inputs'!$C$10))*$J1892*1000*$I1892 &lt;= ABS(($F1892-$E1892)*(1+$J184)^(P$490-$K$490)),'PV Adoption'!L$4*(1/(1-'General Inputs'!$C$10))*$J1892*1000*$I1892,ABS(($F1892-$E1892)*(1+$J184)^(P$490-$K$490)))</f>
        <v>0</v>
      </c>
      <c r="Q1892" s="357">
        <f>IF('PV Adoption'!M$4*(1/(1-'General Inputs'!$C$10))*$J1892*1000*$I1892 &lt;= ABS(($F1892-$E1892)*(1+$J184)^(Q$490-$K$490)),'PV Adoption'!M$4*(1/(1-'General Inputs'!$C$10))*$J1892*1000*$I1892,ABS(($F1892-$E1892)*(1+$J184)^(Q$490-$K$490)))</f>
        <v>0</v>
      </c>
      <c r="R1892" s="357">
        <f>IF('PV Adoption'!N$4*(1/(1-'General Inputs'!$C$10))*$J1892*1000*$I1892 &lt;= ABS(($F1892-$E1892)*(1+$J184)^(R$490-$K$490)),'PV Adoption'!N$4*(1/(1-'General Inputs'!$C$10))*$J1892*1000*$I1892,ABS(($F1892-$E1892)*(1+$J184)^(R$490-$K$490)))</f>
        <v>0</v>
      </c>
      <c r="S1892" s="357">
        <f>IF('PV Adoption'!O$4*(1/(1-'General Inputs'!$C$10))*$J1892*1000*$I1892 &lt;= ABS(($F1892-$E1892)*(1+$J184)^(S$490-$K$490)),'PV Adoption'!O$4*(1/(1-'General Inputs'!$C$10))*$J1892*1000*$I1892,ABS(($F1892-$E1892)*(1+$J184)^(S$490-$K$490)))</f>
        <v>0</v>
      </c>
      <c r="T1892" s="357">
        <f>IF('PV Adoption'!P$4*(1/(1-'General Inputs'!$C$10))*$J1892*1000*$I1892 &lt;= ABS(($F1892-$E1892)*(1+$J184)^(T$490-$K$490)),'PV Adoption'!P$4*(1/(1-'General Inputs'!$C$10))*$J1892*1000*$I1892,ABS(($F1892-$E1892)*(1+$J184)^(T$490-$K$490)))</f>
        <v>0</v>
      </c>
      <c r="U1892" s="357">
        <f>IF('PV Adoption'!Q$4*(1/(1-'General Inputs'!$C$10))*$J1892*1000*$I1892 &lt;= ABS(($F1892-$E1892)*(1+$J184)^(U$490-$K$490)),'PV Adoption'!Q$4*(1/(1-'General Inputs'!$C$10))*$J1892*1000*$I1892,ABS(($F1892-$E1892)*(1+$J184)^(U$490-$K$490)))</f>
        <v>0</v>
      </c>
      <c r="V1892" s="357">
        <f>IF('PV Adoption'!R$4*(1/(1-'General Inputs'!$C$10))*$J1892*1000*$I1892 &lt;= ABS(($F1892-$E1892)*(1+$J184)^(V$490-$K$490)),'PV Adoption'!R$4*(1/(1-'General Inputs'!$C$10))*$J1892*1000*$I1892,ABS(($F1892-$E1892)*(1+$J184)^(V$490-$K$490)))</f>
        <v>0</v>
      </c>
      <c r="W1892" s="357">
        <f>IF('PV Adoption'!S$4*(1/(1-'General Inputs'!$C$10))*$J1892*1000*$I1892 &lt;= ABS(($F1892-$E1892)*(1+$J184)^(W$490-$K$490)),'PV Adoption'!S$4*(1/(1-'General Inputs'!$C$10))*$J1892*1000*$I1892,ABS(($F1892-$E1892)*(1+$J184)^(W$490-$K$490)))</f>
        <v>0</v>
      </c>
      <c r="X1892" s="357">
        <f>IF('PV Adoption'!T$4*(1/(1-'General Inputs'!$C$10))*$J1892*1000*$I1892 &lt;= ABS(($F1892-$E1892)*(1+$J184)^(X$490-$K$490)),'PV Adoption'!T$4*(1/(1-'General Inputs'!$C$10))*$J1892*1000*$I1892,ABS(($F1892-$E1892)*(1+$J184)^(X$490-$K$490)))</f>
        <v>0</v>
      </c>
      <c r="Y1892" s="357">
        <f>IF('PV Adoption'!U$4*(1/(1-'General Inputs'!$C$10))*$J1892*1000*$I1892 &lt;= ABS(($F1892-$E1892)*(1+$J184)^(Y$490-$K$490)),'PV Adoption'!U$4*(1/(1-'General Inputs'!$C$10))*$J1892*1000*$I1892,ABS(($F1892-$E1892)*(1+$J184)^(Y$490-$K$490)))</f>
        <v>0</v>
      </c>
      <c r="Z1892" s="357">
        <f>IF('PV Adoption'!V$4*(1/(1-'General Inputs'!$C$10))*$J1892*1000*$I1892 &lt;= ABS(($F1892-$E1892)*(1+$J184)^(Z$490-$K$490)),'PV Adoption'!V$4*(1/(1-'General Inputs'!$C$10))*$J1892*1000*$I1892,ABS(($F1892-$E1892)*(1+$J184)^(Z$490-$K$490)))</f>
        <v>0</v>
      </c>
      <c r="AA1892" s="357">
        <f>IF('PV Adoption'!W$4*(1/(1-'General Inputs'!$C$10))*$J1892*1000*$I1892 &lt;= ABS(($F1892-$E1892)*(1+$J184)^(AA$490-$K$490)),'PV Adoption'!W$4*(1/(1-'General Inputs'!$C$10))*$J1892*1000*$I1892,ABS(($F1892-$E1892)*(1+$J184)^(AA$490-$K$490)))</f>
        <v>0</v>
      </c>
      <c r="AB1892" s="357">
        <f>IF('PV Adoption'!X$4*(1/(1-'General Inputs'!$C$10))*$J1892*1000*$I1892 &lt;= ABS(($F1892-$E1892)*(1+$J184)^(AB$490-$K$490)),'PV Adoption'!X$4*(1/(1-'General Inputs'!$C$10))*$J1892*1000*$I1892,ABS(($F1892-$E1892)*(1+$J184)^(AB$490-$K$490)))</f>
        <v>0</v>
      </c>
      <c r="AC1892" s="357">
        <f>IF('PV Adoption'!Y$4*(1/(1-'General Inputs'!$C$10))*$J1892*1000*$I1892 &lt;= ABS(($F1892-$E1892)*(1+$J184)^(AC$490-$K$490)),'PV Adoption'!Y$4*(1/(1-'General Inputs'!$C$10))*$J1892*1000*$I1892,ABS(($F1892-$E1892)*(1+$J184)^(AC$490-$K$490)))</f>
        <v>0</v>
      </c>
      <c r="AD1892" s="357">
        <f>IF('PV Adoption'!Z$4*(1/(1-'General Inputs'!$C$10))*$J1892*1000*$I1892 &lt;= ABS(($F1892-$E1892)*(1+$J184)^(AD$490-$K$490)),'PV Adoption'!Z$4*(1/(1-'General Inputs'!$C$10))*$J1892*1000*$I1892,ABS(($F1892-$E1892)*(1+$J184)^(AD$490-$K$490)))</f>
        <v>0</v>
      </c>
      <c r="AE1892" s="357">
        <f>IF('PV Adoption'!AA$4*(1/(1-'General Inputs'!$C$10))*$J1892*1000*$I1892 &lt;= ABS(($F1892-$E1892)*(1+$J184)^(AE$490-$K$490)),'PV Adoption'!AA$4*(1/(1-'General Inputs'!$C$10))*$J1892*1000*$I1892,ABS(($F1892-$E1892)*(1+$J184)^(AE$490-$K$490)))</f>
        <v>0</v>
      </c>
      <c r="AF1892" s="357">
        <f>IF('PV Adoption'!AB$4*(1/(1-'General Inputs'!$C$10))*$J1892*1000*$I1892 &lt;= ABS(($F1892-$E1892)*(1+$J184)^(AF$490-$K$490)),'PV Adoption'!AB$4*(1/(1-'General Inputs'!$C$10))*$J1892*1000*$I1892,ABS(($F1892-$E1892)*(1+$J184)^(AF$490-$K$490)))</f>
        <v>0</v>
      </c>
      <c r="AG1892" s="357">
        <f>IF('PV Adoption'!AC$4*(1/(1-'General Inputs'!$C$10))*$J1892*1000*$I1892 &lt;= ABS(($F1892-$E1892)*(1+$J184)^(AG$490-$K$490)),'PV Adoption'!AC$4*(1/(1-'General Inputs'!$C$10))*$J1892*1000*$I1892,ABS(($F1892-$E1892)*(1+$J184)^(AG$490-$K$490)))</f>
        <v>0</v>
      </c>
      <c r="AH1892" s="357">
        <f>IF('PV Adoption'!AD$4*(1/(1-'General Inputs'!$C$10))*$J1892*1000*$I1892 &lt;= ABS(($F1892-$E1892)*(1+$J184)^(AH$490-$K$490)),'PV Adoption'!AD$4*(1/(1-'General Inputs'!$C$10))*$J1892*1000*$I1892,ABS(($F1892-$E1892)*(1+$J184)^(AH$490-$K$490)))</f>
        <v>0</v>
      </c>
      <c r="AI1892" s="357">
        <f>IF('PV Adoption'!AE$4*(1/(1-'General Inputs'!$C$10))*$J1892*1000*$I1892 &lt;= ABS(($F1892-$E1892)*(1+$J184)^(AI$490-$K$490)),'PV Adoption'!AE$4*(1/(1-'General Inputs'!$C$10))*$J1892*1000*$I1892,ABS(($F1892-$E1892)*(1+$J184)^(AI$490-$K$490)))</f>
        <v>0</v>
      </c>
      <c r="AJ1892" s="357">
        <f>IF('PV Adoption'!AF$4*(1/(1-'General Inputs'!$C$10))*$J1892*1000*$I1892 &lt;= ABS(($F1892-$E1892)*(1+$J184)^(AJ$490-$K$490)),'PV Adoption'!AF$4*(1/(1-'General Inputs'!$C$10))*$J1892*1000*$I1892,ABS(($F1892-$E1892)*(1+$J184)^(AJ$490-$K$490)))</f>
        <v>0</v>
      </c>
      <c r="AK1892" s="357">
        <v>0</v>
      </c>
      <c r="AL1892" s="357">
        <v>0</v>
      </c>
      <c r="AM1892" s="357">
        <v>0</v>
      </c>
    </row>
    <row r="1893" spans="1:39" x14ac:dyDescent="0.25">
      <c r="A1893" s="353" t="s">
        <v>291</v>
      </c>
      <c r="B1893" s="353" t="s">
        <v>291</v>
      </c>
      <c r="C1893" s="441">
        <f t="shared" ref="C1893:H1893" si="1344">C185</f>
        <v>1000</v>
      </c>
      <c r="D1893" s="441"/>
      <c r="E1893" s="441"/>
      <c r="F1893" s="441"/>
      <c r="G1893" s="441"/>
      <c r="H1893" s="441">
        <f t="shared" si="1344"/>
        <v>0</v>
      </c>
      <c r="I1893" s="470">
        <f>IFERROR(VLOOKUP(B1893,Coincidence!$B$2:$E$242,4,FALSE)*IF($G1893="Winter",'General Inputs'!$C$25,'General Inputs'!$C$24),IF($G1893="Winter",'General Inputs'!$C$25,'General Inputs'!$C$24))</f>
        <v>0.52140604400000001</v>
      </c>
      <c r="J1893" s="466">
        <f>'Nameplate by Substation'!H185</f>
        <v>2.2795564128408668E-3</v>
      </c>
      <c r="K1893" s="357">
        <f>IF('PV Adoption'!G$4*(1/(1-'General Inputs'!$C$10))*$J1893*1000*$I1893 &lt;= ABS(($F1893-$E1893)*(1+$J185)^(K$490-$K$490)),'PV Adoption'!G$4*(1/(1-'General Inputs'!$C$10))*$J1893*1000*$I1893,ABS(($F1893-$E1893)*(1+$J185)^(K$490-$K$490)))</f>
        <v>0</v>
      </c>
      <c r="L1893" s="357">
        <f>IF('PV Adoption'!H$4*(1/(1-'General Inputs'!$C$10))*$J1893*1000*$I1893 &lt;= ABS(($F1893-$E1893)*(1+$J185)^(L$490-$K$490)),'PV Adoption'!H$4*(1/(1-'General Inputs'!$C$10))*$J1893*1000*$I1893,ABS(($F1893-$E1893)*(1+$J185)^(L$490-$K$490)))</f>
        <v>0</v>
      </c>
      <c r="M1893" s="357">
        <f>IF('PV Adoption'!I$4*(1/(1-'General Inputs'!$C$10))*$J1893*1000*$I1893 &lt;= ABS(($F1893-$E1893)*(1+$J185)^(M$490-$K$490)),'PV Adoption'!I$4*(1/(1-'General Inputs'!$C$10))*$J1893*1000*$I1893,ABS(($F1893-$E1893)*(1+$J185)^(M$490-$K$490)))</f>
        <v>0</v>
      </c>
      <c r="N1893" s="357">
        <f>IF('PV Adoption'!J$4*(1/(1-'General Inputs'!$C$10))*$J1893*1000*$I1893 &lt;= ABS(($F1893-$E1893)*(1+$J185)^(N$490-$K$490)),'PV Adoption'!J$4*(1/(1-'General Inputs'!$C$10))*$J1893*1000*$I1893,ABS(($F1893-$E1893)*(1+$J185)^(N$490-$K$490)))</f>
        <v>0</v>
      </c>
      <c r="O1893" s="357">
        <f>IF('PV Adoption'!K$4*(1/(1-'General Inputs'!$C$10))*$J1893*1000*$I1893 &lt;= ABS(($F1893-$E1893)*(1+$J185)^(O$490-$K$490)),'PV Adoption'!K$4*(1/(1-'General Inputs'!$C$10))*$J1893*1000*$I1893,ABS(($F1893-$E1893)*(1+$J185)^(O$490-$K$490)))</f>
        <v>0</v>
      </c>
      <c r="P1893" s="357">
        <f>IF('PV Adoption'!L$4*(1/(1-'General Inputs'!$C$10))*$J1893*1000*$I1893 &lt;= ABS(($F1893-$E1893)*(1+$J185)^(P$490-$K$490)),'PV Adoption'!L$4*(1/(1-'General Inputs'!$C$10))*$J1893*1000*$I1893,ABS(($F1893-$E1893)*(1+$J185)^(P$490-$K$490)))</f>
        <v>0</v>
      </c>
      <c r="Q1893" s="357">
        <f>IF('PV Adoption'!M$4*(1/(1-'General Inputs'!$C$10))*$J1893*1000*$I1893 &lt;= ABS(($F1893-$E1893)*(1+$J185)^(Q$490-$K$490)),'PV Adoption'!M$4*(1/(1-'General Inputs'!$C$10))*$J1893*1000*$I1893,ABS(($F1893-$E1893)*(1+$J185)^(Q$490-$K$490)))</f>
        <v>0</v>
      </c>
      <c r="R1893" s="357">
        <f>IF('PV Adoption'!N$4*(1/(1-'General Inputs'!$C$10))*$J1893*1000*$I1893 &lt;= ABS(($F1893-$E1893)*(1+$J185)^(R$490-$K$490)),'PV Adoption'!N$4*(1/(1-'General Inputs'!$C$10))*$J1893*1000*$I1893,ABS(($F1893-$E1893)*(1+$J185)^(R$490-$K$490)))</f>
        <v>0</v>
      </c>
      <c r="S1893" s="357">
        <f>IF('PV Adoption'!O$4*(1/(1-'General Inputs'!$C$10))*$J1893*1000*$I1893 &lt;= ABS(($F1893-$E1893)*(1+$J185)^(S$490-$K$490)),'PV Adoption'!O$4*(1/(1-'General Inputs'!$C$10))*$J1893*1000*$I1893,ABS(($F1893-$E1893)*(1+$J185)^(S$490-$K$490)))</f>
        <v>0</v>
      </c>
      <c r="T1893" s="357">
        <f>IF('PV Adoption'!P$4*(1/(1-'General Inputs'!$C$10))*$J1893*1000*$I1893 &lt;= ABS(($F1893-$E1893)*(1+$J185)^(T$490-$K$490)),'PV Adoption'!P$4*(1/(1-'General Inputs'!$C$10))*$J1893*1000*$I1893,ABS(($F1893-$E1893)*(1+$J185)^(T$490-$K$490)))</f>
        <v>0</v>
      </c>
      <c r="U1893" s="357">
        <f>IF('PV Adoption'!Q$4*(1/(1-'General Inputs'!$C$10))*$J1893*1000*$I1893 &lt;= ABS(($F1893-$E1893)*(1+$J185)^(U$490-$K$490)),'PV Adoption'!Q$4*(1/(1-'General Inputs'!$C$10))*$J1893*1000*$I1893,ABS(($F1893-$E1893)*(1+$J185)^(U$490-$K$490)))</f>
        <v>0</v>
      </c>
      <c r="V1893" s="357">
        <f>IF('PV Adoption'!R$4*(1/(1-'General Inputs'!$C$10))*$J1893*1000*$I1893 &lt;= ABS(($F1893-$E1893)*(1+$J185)^(V$490-$K$490)),'PV Adoption'!R$4*(1/(1-'General Inputs'!$C$10))*$J1893*1000*$I1893,ABS(($F1893-$E1893)*(1+$J185)^(V$490-$K$490)))</f>
        <v>0</v>
      </c>
      <c r="W1893" s="357">
        <f>IF('PV Adoption'!S$4*(1/(1-'General Inputs'!$C$10))*$J1893*1000*$I1893 &lt;= ABS(($F1893-$E1893)*(1+$J185)^(W$490-$K$490)),'PV Adoption'!S$4*(1/(1-'General Inputs'!$C$10))*$J1893*1000*$I1893,ABS(($F1893-$E1893)*(1+$J185)^(W$490-$K$490)))</f>
        <v>0</v>
      </c>
      <c r="X1893" s="357">
        <f>IF('PV Adoption'!T$4*(1/(1-'General Inputs'!$C$10))*$J1893*1000*$I1893 &lt;= ABS(($F1893-$E1893)*(1+$J185)^(X$490-$K$490)),'PV Adoption'!T$4*(1/(1-'General Inputs'!$C$10))*$J1893*1000*$I1893,ABS(($F1893-$E1893)*(1+$J185)^(X$490-$K$490)))</f>
        <v>0</v>
      </c>
      <c r="Y1893" s="357">
        <f>IF('PV Adoption'!U$4*(1/(1-'General Inputs'!$C$10))*$J1893*1000*$I1893 &lt;= ABS(($F1893-$E1893)*(1+$J185)^(Y$490-$K$490)),'PV Adoption'!U$4*(1/(1-'General Inputs'!$C$10))*$J1893*1000*$I1893,ABS(($F1893-$E1893)*(1+$J185)^(Y$490-$K$490)))</f>
        <v>0</v>
      </c>
      <c r="Z1893" s="357">
        <f>IF('PV Adoption'!V$4*(1/(1-'General Inputs'!$C$10))*$J1893*1000*$I1893 &lt;= ABS(($F1893-$E1893)*(1+$J185)^(Z$490-$K$490)),'PV Adoption'!V$4*(1/(1-'General Inputs'!$C$10))*$J1893*1000*$I1893,ABS(($F1893-$E1893)*(1+$J185)^(Z$490-$K$490)))</f>
        <v>0</v>
      </c>
      <c r="AA1893" s="357">
        <f>IF('PV Adoption'!W$4*(1/(1-'General Inputs'!$C$10))*$J1893*1000*$I1893 &lt;= ABS(($F1893-$E1893)*(1+$J185)^(AA$490-$K$490)),'PV Adoption'!W$4*(1/(1-'General Inputs'!$C$10))*$J1893*1000*$I1893,ABS(($F1893-$E1893)*(1+$J185)^(AA$490-$K$490)))</f>
        <v>0</v>
      </c>
      <c r="AB1893" s="357">
        <f>IF('PV Adoption'!X$4*(1/(1-'General Inputs'!$C$10))*$J1893*1000*$I1893 &lt;= ABS(($F1893-$E1893)*(1+$J185)^(AB$490-$K$490)),'PV Adoption'!X$4*(1/(1-'General Inputs'!$C$10))*$J1893*1000*$I1893,ABS(($F1893-$E1893)*(1+$J185)^(AB$490-$K$490)))</f>
        <v>0</v>
      </c>
      <c r="AC1893" s="357">
        <f>IF('PV Adoption'!Y$4*(1/(1-'General Inputs'!$C$10))*$J1893*1000*$I1893 &lt;= ABS(($F1893-$E1893)*(1+$J185)^(AC$490-$K$490)),'PV Adoption'!Y$4*(1/(1-'General Inputs'!$C$10))*$J1893*1000*$I1893,ABS(($F1893-$E1893)*(1+$J185)^(AC$490-$K$490)))</f>
        <v>0</v>
      </c>
      <c r="AD1893" s="357">
        <f>IF('PV Adoption'!Z$4*(1/(1-'General Inputs'!$C$10))*$J1893*1000*$I1893 &lt;= ABS(($F1893-$E1893)*(1+$J185)^(AD$490-$K$490)),'PV Adoption'!Z$4*(1/(1-'General Inputs'!$C$10))*$J1893*1000*$I1893,ABS(($F1893-$E1893)*(1+$J185)^(AD$490-$K$490)))</f>
        <v>0</v>
      </c>
      <c r="AE1893" s="357">
        <f>IF('PV Adoption'!AA$4*(1/(1-'General Inputs'!$C$10))*$J1893*1000*$I1893 &lt;= ABS(($F1893-$E1893)*(1+$J185)^(AE$490-$K$490)),'PV Adoption'!AA$4*(1/(1-'General Inputs'!$C$10))*$J1893*1000*$I1893,ABS(($F1893-$E1893)*(1+$J185)^(AE$490-$K$490)))</f>
        <v>0</v>
      </c>
      <c r="AF1893" s="357">
        <f>IF('PV Adoption'!AB$4*(1/(1-'General Inputs'!$C$10))*$J1893*1000*$I1893 &lt;= ABS(($F1893-$E1893)*(1+$J185)^(AF$490-$K$490)),'PV Adoption'!AB$4*(1/(1-'General Inputs'!$C$10))*$J1893*1000*$I1893,ABS(($F1893-$E1893)*(1+$J185)^(AF$490-$K$490)))</f>
        <v>0</v>
      </c>
      <c r="AG1893" s="357">
        <f>IF('PV Adoption'!AC$4*(1/(1-'General Inputs'!$C$10))*$J1893*1000*$I1893 &lt;= ABS(($F1893-$E1893)*(1+$J185)^(AG$490-$K$490)),'PV Adoption'!AC$4*(1/(1-'General Inputs'!$C$10))*$J1893*1000*$I1893,ABS(($F1893-$E1893)*(1+$J185)^(AG$490-$K$490)))</f>
        <v>0</v>
      </c>
      <c r="AH1893" s="357">
        <f>IF('PV Adoption'!AD$4*(1/(1-'General Inputs'!$C$10))*$J1893*1000*$I1893 &lt;= ABS(($F1893-$E1893)*(1+$J185)^(AH$490-$K$490)),'PV Adoption'!AD$4*(1/(1-'General Inputs'!$C$10))*$J1893*1000*$I1893,ABS(($F1893-$E1893)*(1+$J185)^(AH$490-$K$490)))</f>
        <v>0</v>
      </c>
      <c r="AI1893" s="357">
        <f>IF('PV Adoption'!AE$4*(1/(1-'General Inputs'!$C$10))*$J1893*1000*$I1893 &lt;= ABS(($F1893-$E1893)*(1+$J185)^(AI$490-$K$490)),'PV Adoption'!AE$4*(1/(1-'General Inputs'!$C$10))*$J1893*1000*$I1893,ABS(($F1893-$E1893)*(1+$J185)^(AI$490-$K$490)))</f>
        <v>0</v>
      </c>
      <c r="AJ1893" s="357">
        <f>IF('PV Adoption'!AF$4*(1/(1-'General Inputs'!$C$10))*$J1893*1000*$I1893 &lt;= ABS(($F1893-$E1893)*(1+$J185)^(AJ$490-$K$490)),'PV Adoption'!AF$4*(1/(1-'General Inputs'!$C$10))*$J1893*1000*$I1893,ABS(($F1893-$E1893)*(1+$J185)^(AJ$490-$K$490)))</f>
        <v>0</v>
      </c>
      <c r="AK1893" s="357">
        <v>239.52963824156112</v>
      </c>
      <c r="AL1893" s="357">
        <v>239.13580935428203</v>
      </c>
      <c r="AM1893" s="357">
        <v>238.74262799101535</v>
      </c>
    </row>
    <row r="1894" spans="1:39" x14ac:dyDescent="0.25">
      <c r="A1894" s="353" t="s">
        <v>539</v>
      </c>
      <c r="B1894" s="353" t="s">
        <v>539</v>
      </c>
      <c r="C1894" s="441">
        <f t="shared" ref="C1894:H1894" si="1345">C186</f>
        <v>3000</v>
      </c>
      <c r="D1894" s="441"/>
      <c r="E1894" s="441"/>
      <c r="F1894" s="441"/>
      <c r="G1894" s="441"/>
      <c r="H1894" s="441">
        <f t="shared" si="1345"/>
        <v>0</v>
      </c>
      <c r="I1894" s="470">
        <f>IFERROR(VLOOKUP(B1894,Coincidence!$B$2:$E$242,4,FALSE)*IF($G1894="Winter",'General Inputs'!$C$25,'General Inputs'!$C$24),IF($G1894="Winter",'General Inputs'!$C$25,'General Inputs'!$C$24))</f>
        <v>0.52140604400000001</v>
      </c>
      <c r="J1894" s="466">
        <f>'Nameplate by Substation'!H186</f>
        <v>4.7241710847973056E-4</v>
      </c>
      <c r="K1894" s="357">
        <f>IF('PV Adoption'!G$4*(1/(1-'General Inputs'!$C$10))*$J1894*1000*$I1894 &lt;= ABS(($F1894-$E1894)*(1+$J186)^(K$490-$K$490)),'PV Adoption'!G$4*(1/(1-'General Inputs'!$C$10))*$J1894*1000*$I1894,ABS(($F1894-$E1894)*(1+$J186)^(K$490-$K$490)))</f>
        <v>0</v>
      </c>
      <c r="L1894" s="357">
        <f>IF('PV Adoption'!H$4*(1/(1-'General Inputs'!$C$10))*$J1894*1000*$I1894 &lt;= ABS(($F1894-$E1894)*(1+$J186)^(L$490-$K$490)),'PV Adoption'!H$4*(1/(1-'General Inputs'!$C$10))*$J1894*1000*$I1894,ABS(($F1894-$E1894)*(1+$J186)^(L$490-$K$490)))</f>
        <v>0</v>
      </c>
      <c r="M1894" s="357">
        <f>IF('PV Adoption'!I$4*(1/(1-'General Inputs'!$C$10))*$J1894*1000*$I1894 &lt;= ABS(($F1894-$E1894)*(1+$J186)^(M$490-$K$490)),'PV Adoption'!I$4*(1/(1-'General Inputs'!$C$10))*$J1894*1000*$I1894,ABS(($F1894-$E1894)*(1+$J186)^(M$490-$K$490)))</f>
        <v>0</v>
      </c>
      <c r="N1894" s="357">
        <f>IF('PV Adoption'!J$4*(1/(1-'General Inputs'!$C$10))*$J1894*1000*$I1894 &lt;= ABS(($F1894-$E1894)*(1+$J186)^(N$490-$K$490)),'PV Adoption'!J$4*(1/(1-'General Inputs'!$C$10))*$J1894*1000*$I1894,ABS(($F1894-$E1894)*(1+$J186)^(N$490-$K$490)))</f>
        <v>0</v>
      </c>
      <c r="O1894" s="357">
        <f>IF('PV Adoption'!K$4*(1/(1-'General Inputs'!$C$10))*$J1894*1000*$I1894 &lt;= ABS(($F1894-$E1894)*(1+$J186)^(O$490-$K$490)),'PV Adoption'!K$4*(1/(1-'General Inputs'!$C$10))*$J1894*1000*$I1894,ABS(($F1894-$E1894)*(1+$J186)^(O$490-$K$490)))</f>
        <v>0</v>
      </c>
      <c r="P1894" s="357">
        <f>IF('PV Adoption'!L$4*(1/(1-'General Inputs'!$C$10))*$J1894*1000*$I1894 &lt;= ABS(($F1894-$E1894)*(1+$J186)^(P$490-$K$490)),'PV Adoption'!L$4*(1/(1-'General Inputs'!$C$10))*$J1894*1000*$I1894,ABS(($F1894-$E1894)*(1+$J186)^(P$490-$K$490)))</f>
        <v>0</v>
      </c>
      <c r="Q1894" s="357">
        <f>IF('PV Adoption'!M$4*(1/(1-'General Inputs'!$C$10))*$J1894*1000*$I1894 &lt;= ABS(($F1894-$E1894)*(1+$J186)^(Q$490-$K$490)),'PV Adoption'!M$4*(1/(1-'General Inputs'!$C$10))*$J1894*1000*$I1894,ABS(($F1894-$E1894)*(1+$J186)^(Q$490-$K$490)))</f>
        <v>0</v>
      </c>
      <c r="R1894" s="357">
        <f>IF('PV Adoption'!N$4*(1/(1-'General Inputs'!$C$10))*$J1894*1000*$I1894 &lt;= ABS(($F1894-$E1894)*(1+$J186)^(R$490-$K$490)),'PV Adoption'!N$4*(1/(1-'General Inputs'!$C$10))*$J1894*1000*$I1894,ABS(($F1894-$E1894)*(1+$J186)^(R$490-$K$490)))</f>
        <v>0</v>
      </c>
      <c r="S1894" s="357">
        <f>IF('PV Adoption'!O$4*(1/(1-'General Inputs'!$C$10))*$J1894*1000*$I1894 &lt;= ABS(($F1894-$E1894)*(1+$J186)^(S$490-$K$490)),'PV Adoption'!O$4*(1/(1-'General Inputs'!$C$10))*$J1894*1000*$I1894,ABS(($F1894-$E1894)*(1+$J186)^(S$490-$K$490)))</f>
        <v>0</v>
      </c>
      <c r="T1894" s="357">
        <f>IF('PV Adoption'!P$4*(1/(1-'General Inputs'!$C$10))*$J1894*1000*$I1894 &lt;= ABS(($F1894-$E1894)*(1+$J186)^(T$490-$K$490)),'PV Adoption'!P$4*(1/(1-'General Inputs'!$C$10))*$J1894*1000*$I1894,ABS(($F1894-$E1894)*(1+$J186)^(T$490-$K$490)))</f>
        <v>0</v>
      </c>
      <c r="U1894" s="357">
        <f>IF('PV Adoption'!Q$4*(1/(1-'General Inputs'!$C$10))*$J1894*1000*$I1894 &lt;= ABS(($F1894-$E1894)*(1+$J186)^(U$490-$K$490)),'PV Adoption'!Q$4*(1/(1-'General Inputs'!$C$10))*$J1894*1000*$I1894,ABS(($F1894-$E1894)*(1+$J186)^(U$490-$K$490)))</f>
        <v>0</v>
      </c>
      <c r="V1894" s="357">
        <f>IF('PV Adoption'!R$4*(1/(1-'General Inputs'!$C$10))*$J1894*1000*$I1894 &lt;= ABS(($F1894-$E1894)*(1+$J186)^(V$490-$K$490)),'PV Adoption'!R$4*(1/(1-'General Inputs'!$C$10))*$J1894*1000*$I1894,ABS(($F1894-$E1894)*(1+$J186)^(V$490-$K$490)))</f>
        <v>0</v>
      </c>
      <c r="W1894" s="357">
        <f>IF('PV Adoption'!S$4*(1/(1-'General Inputs'!$C$10))*$J1894*1000*$I1894 &lt;= ABS(($F1894-$E1894)*(1+$J186)^(W$490-$K$490)),'PV Adoption'!S$4*(1/(1-'General Inputs'!$C$10))*$J1894*1000*$I1894,ABS(($F1894-$E1894)*(1+$J186)^(W$490-$K$490)))</f>
        <v>0</v>
      </c>
      <c r="X1894" s="357">
        <f>IF('PV Adoption'!T$4*(1/(1-'General Inputs'!$C$10))*$J1894*1000*$I1894 &lt;= ABS(($F1894-$E1894)*(1+$J186)^(X$490-$K$490)),'PV Adoption'!T$4*(1/(1-'General Inputs'!$C$10))*$J1894*1000*$I1894,ABS(($F1894-$E1894)*(1+$J186)^(X$490-$K$490)))</f>
        <v>0</v>
      </c>
      <c r="Y1894" s="357">
        <f>IF('PV Adoption'!U$4*(1/(1-'General Inputs'!$C$10))*$J1894*1000*$I1894 &lt;= ABS(($F1894-$E1894)*(1+$J186)^(Y$490-$K$490)),'PV Adoption'!U$4*(1/(1-'General Inputs'!$C$10))*$J1894*1000*$I1894,ABS(($F1894-$E1894)*(1+$J186)^(Y$490-$K$490)))</f>
        <v>0</v>
      </c>
      <c r="Z1894" s="357">
        <f>IF('PV Adoption'!V$4*(1/(1-'General Inputs'!$C$10))*$J1894*1000*$I1894 &lt;= ABS(($F1894-$E1894)*(1+$J186)^(Z$490-$K$490)),'PV Adoption'!V$4*(1/(1-'General Inputs'!$C$10))*$J1894*1000*$I1894,ABS(($F1894-$E1894)*(1+$J186)^(Z$490-$K$490)))</f>
        <v>0</v>
      </c>
      <c r="AA1894" s="357">
        <f>IF('PV Adoption'!W$4*(1/(1-'General Inputs'!$C$10))*$J1894*1000*$I1894 &lt;= ABS(($F1894-$E1894)*(1+$J186)^(AA$490-$K$490)),'PV Adoption'!W$4*(1/(1-'General Inputs'!$C$10))*$J1894*1000*$I1894,ABS(($F1894-$E1894)*(1+$J186)^(AA$490-$K$490)))</f>
        <v>0</v>
      </c>
      <c r="AB1894" s="357">
        <f>IF('PV Adoption'!X$4*(1/(1-'General Inputs'!$C$10))*$J1894*1000*$I1894 &lt;= ABS(($F1894-$E1894)*(1+$J186)^(AB$490-$K$490)),'PV Adoption'!X$4*(1/(1-'General Inputs'!$C$10))*$J1894*1000*$I1894,ABS(($F1894-$E1894)*(1+$J186)^(AB$490-$K$490)))</f>
        <v>0</v>
      </c>
      <c r="AC1894" s="357">
        <f>IF('PV Adoption'!Y$4*(1/(1-'General Inputs'!$C$10))*$J1894*1000*$I1894 &lt;= ABS(($F1894-$E1894)*(1+$J186)^(AC$490-$K$490)),'PV Adoption'!Y$4*(1/(1-'General Inputs'!$C$10))*$J1894*1000*$I1894,ABS(($F1894-$E1894)*(1+$J186)^(AC$490-$K$490)))</f>
        <v>0</v>
      </c>
      <c r="AD1894" s="357">
        <f>IF('PV Adoption'!Z$4*(1/(1-'General Inputs'!$C$10))*$J1894*1000*$I1894 &lt;= ABS(($F1894-$E1894)*(1+$J186)^(AD$490-$K$490)),'PV Adoption'!Z$4*(1/(1-'General Inputs'!$C$10))*$J1894*1000*$I1894,ABS(($F1894-$E1894)*(1+$J186)^(AD$490-$K$490)))</f>
        <v>0</v>
      </c>
      <c r="AE1894" s="357">
        <f>IF('PV Adoption'!AA$4*(1/(1-'General Inputs'!$C$10))*$J1894*1000*$I1894 &lt;= ABS(($F1894-$E1894)*(1+$J186)^(AE$490-$K$490)),'PV Adoption'!AA$4*(1/(1-'General Inputs'!$C$10))*$J1894*1000*$I1894,ABS(($F1894-$E1894)*(1+$J186)^(AE$490-$K$490)))</f>
        <v>0</v>
      </c>
      <c r="AF1894" s="357">
        <f>IF('PV Adoption'!AB$4*(1/(1-'General Inputs'!$C$10))*$J1894*1000*$I1894 &lt;= ABS(($F1894-$E1894)*(1+$J186)^(AF$490-$K$490)),'PV Adoption'!AB$4*(1/(1-'General Inputs'!$C$10))*$J1894*1000*$I1894,ABS(($F1894-$E1894)*(1+$J186)^(AF$490-$K$490)))</f>
        <v>0</v>
      </c>
      <c r="AG1894" s="357">
        <f>IF('PV Adoption'!AC$4*(1/(1-'General Inputs'!$C$10))*$J1894*1000*$I1894 &lt;= ABS(($F1894-$E1894)*(1+$J186)^(AG$490-$K$490)),'PV Adoption'!AC$4*(1/(1-'General Inputs'!$C$10))*$J1894*1000*$I1894,ABS(($F1894-$E1894)*(1+$J186)^(AG$490-$K$490)))</f>
        <v>0</v>
      </c>
      <c r="AH1894" s="357">
        <f>IF('PV Adoption'!AD$4*(1/(1-'General Inputs'!$C$10))*$J1894*1000*$I1894 &lt;= ABS(($F1894-$E1894)*(1+$J186)^(AH$490-$K$490)),'PV Adoption'!AD$4*(1/(1-'General Inputs'!$C$10))*$J1894*1000*$I1894,ABS(($F1894-$E1894)*(1+$J186)^(AH$490-$K$490)))</f>
        <v>0</v>
      </c>
      <c r="AI1894" s="357">
        <f>IF('PV Adoption'!AE$4*(1/(1-'General Inputs'!$C$10))*$J1894*1000*$I1894 &lt;= ABS(($F1894-$E1894)*(1+$J186)^(AI$490-$K$490)),'PV Adoption'!AE$4*(1/(1-'General Inputs'!$C$10))*$J1894*1000*$I1894,ABS(($F1894-$E1894)*(1+$J186)^(AI$490-$K$490)))</f>
        <v>0</v>
      </c>
      <c r="AJ1894" s="357">
        <f>IF('PV Adoption'!AF$4*(1/(1-'General Inputs'!$C$10))*$J1894*1000*$I1894 &lt;= ABS(($F1894-$E1894)*(1+$J186)^(AJ$490-$K$490)),'PV Adoption'!AF$4*(1/(1-'General Inputs'!$C$10))*$J1894*1000*$I1894,ABS(($F1894-$E1894)*(1+$J186)^(AJ$490-$K$490)))</f>
        <v>0</v>
      </c>
      <c r="AK1894" s="357">
        <v>74.798911656504501</v>
      </c>
      <c r="AL1894" s="357">
        <v>75.786911266904212</v>
      </c>
      <c r="AM1894" s="357">
        <v>76.867403178398519</v>
      </c>
    </row>
    <row r="1895" spans="1:39" x14ac:dyDescent="0.25">
      <c r="A1895" s="353" t="s">
        <v>283</v>
      </c>
      <c r="B1895" s="353" t="s">
        <v>283</v>
      </c>
      <c r="C1895" s="441">
        <f t="shared" ref="C1895:H1895" si="1346">C187</f>
        <v>1000</v>
      </c>
      <c r="D1895" s="441"/>
      <c r="E1895" s="441"/>
      <c r="F1895" s="441"/>
      <c r="G1895" s="441"/>
      <c r="H1895" s="441">
        <f t="shared" si="1346"/>
        <v>0</v>
      </c>
      <c r="I1895" s="470">
        <f>IFERROR(VLOOKUP(B1895,Coincidence!$B$2:$E$242,4,FALSE)*IF($G1895="Winter",'General Inputs'!$C$25,'General Inputs'!$C$24),IF($G1895="Winter",'General Inputs'!$C$25,'General Inputs'!$C$24))</f>
        <v>0.52140604400000001</v>
      </c>
      <c r="J1895" s="466">
        <f>'Nameplate by Substation'!H187</f>
        <v>6.7216555851666452E-4</v>
      </c>
      <c r="K1895" s="357">
        <f>IF('PV Adoption'!G$4*(1/(1-'General Inputs'!$C$10))*$J1895*1000*$I1895 &lt;= ABS(($F1895-$E1895)*(1+$J187)^(K$490-$K$490)),'PV Adoption'!G$4*(1/(1-'General Inputs'!$C$10))*$J1895*1000*$I1895,ABS(($F1895-$E1895)*(1+$J187)^(K$490-$K$490)))</f>
        <v>0</v>
      </c>
      <c r="L1895" s="357">
        <f>IF('PV Adoption'!H$4*(1/(1-'General Inputs'!$C$10))*$J1895*1000*$I1895 &lt;= ABS(($F1895-$E1895)*(1+$J187)^(L$490-$K$490)),'PV Adoption'!H$4*(1/(1-'General Inputs'!$C$10))*$J1895*1000*$I1895,ABS(($F1895-$E1895)*(1+$J187)^(L$490-$K$490)))</f>
        <v>0</v>
      </c>
      <c r="M1895" s="357">
        <f>IF('PV Adoption'!I$4*(1/(1-'General Inputs'!$C$10))*$J1895*1000*$I1895 &lt;= ABS(($F1895-$E1895)*(1+$J187)^(M$490-$K$490)),'PV Adoption'!I$4*(1/(1-'General Inputs'!$C$10))*$J1895*1000*$I1895,ABS(($F1895-$E1895)*(1+$J187)^(M$490-$K$490)))</f>
        <v>0</v>
      </c>
      <c r="N1895" s="357">
        <f>IF('PV Adoption'!J$4*(1/(1-'General Inputs'!$C$10))*$J1895*1000*$I1895 &lt;= ABS(($F1895-$E1895)*(1+$J187)^(N$490-$K$490)),'PV Adoption'!J$4*(1/(1-'General Inputs'!$C$10))*$J1895*1000*$I1895,ABS(($F1895-$E1895)*(1+$J187)^(N$490-$K$490)))</f>
        <v>0</v>
      </c>
      <c r="O1895" s="357">
        <f>IF('PV Adoption'!K$4*(1/(1-'General Inputs'!$C$10))*$J1895*1000*$I1895 &lt;= ABS(($F1895-$E1895)*(1+$J187)^(O$490-$K$490)),'PV Adoption'!K$4*(1/(1-'General Inputs'!$C$10))*$J1895*1000*$I1895,ABS(($F1895-$E1895)*(1+$J187)^(O$490-$K$490)))</f>
        <v>0</v>
      </c>
      <c r="P1895" s="357">
        <f>IF('PV Adoption'!L$4*(1/(1-'General Inputs'!$C$10))*$J1895*1000*$I1895 &lt;= ABS(($F1895-$E1895)*(1+$J187)^(P$490-$K$490)),'PV Adoption'!L$4*(1/(1-'General Inputs'!$C$10))*$J1895*1000*$I1895,ABS(($F1895-$E1895)*(1+$J187)^(P$490-$K$490)))</f>
        <v>0</v>
      </c>
      <c r="Q1895" s="357">
        <f>IF('PV Adoption'!M$4*(1/(1-'General Inputs'!$C$10))*$J1895*1000*$I1895 &lt;= ABS(($F1895-$E1895)*(1+$J187)^(Q$490-$K$490)),'PV Adoption'!M$4*(1/(1-'General Inputs'!$C$10))*$J1895*1000*$I1895,ABS(($F1895-$E1895)*(1+$J187)^(Q$490-$K$490)))</f>
        <v>0</v>
      </c>
      <c r="R1895" s="357">
        <f>IF('PV Adoption'!N$4*(1/(1-'General Inputs'!$C$10))*$J1895*1000*$I1895 &lt;= ABS(($F1895-$E1895)*(1+$J187)^(R$490-$K$490)),'PV Adoption'!N$4*(1/(1-'General Inputs'!$C$10))*$J1895*1000*$I1895,ABS(($F1895-$E1895)*(1+$J187)^(R$490-$K$490)))</f>
        <v>0</v>
      </c>
      <c r="S1895" s="357">
        <f>IF('PV Adoption'!O$4*(1/(1-'General Inputs'!$C$10))*$J1895*1000*$I1895 &lt;= ABS(($F1895-$E1895)*(1+$J187)^(S$490-$K$490)),'PV Adoption'!O$4*(1/(1-'General Inputs'!$C$10))*$J1895*1000*$I1895,ABS(($F1895-$E1895)*(1+$J187)^(S$490-$K$490)))</f>
        <v>0</v>
      </c>
      <c r="T1895" s="357">
        <f>IF('PV Adoption'!P$4*(1/(1-'General Inputs'!$C$10))*$J1895*1000*$I1895 &lt;= ABS(($F1895-$E1895)*(1+$J187)^(T$490-$K$490)),'PV Adoption'!P$4*(1/(1-'General Inputs'!$C$10))*$J1895*1000*$I1895,ABS(($F1895-$E1895)*(1+$J187)^(T$490-$K$490)))</f>
        <v>0</v>
      </c>
      <c r="U1895" s="357">
        <f>IF('PV Adoption'!Q$4*(1/(1-'General Inputs'!$C$10))*$J1895*1000*$I1895 &lt;= ABS(($F1895-$E1895)*(1+$J187)^(U$490-$K$490)),'PV Adoption'!Q$4*(1/(1-'General Inputs'!$C$10))*$J1895*1000*$I1895,ABS(($F1895-$E1895)*(1+$J187)^(U$490-$K$490)))</f>
        <v>0</v>
      </c>
      <c r="V1895" s="357">
        <f>IF('PV Adoption'!R$4*(1/(1-'General Inputs'!$C$10))*$J1895*1000*$I1895 &lt;= ABS(($F1895-$E1895)*(1+$J187)^(V$490-$K$490)),'PV Adoption'!R$4*(1/(1-'General Inputs'!$C$10))*$J1895*1000*$I1895,ABS(($F1895-$E1895)*(1+$J187)^(V$490-$K$490)))</f>
        <v>0</v>
      </c>
      <c r="W1895" s="357">
        <f>IF('PV Adoption'!S$4*(1/(1-'General Inputs'!$C$10))*$J1895*1000*$I1895 &lt;= ABS(($F1895-$E1895)*(1+$J187)^(W$490-$K$490)),'PV Adoption'!S$4*(1/(1-'General Inputs'!$C$10))*$J1895*1000*$I1895,ABS(($F1895-$E1895)*(1+$J187)^(W$490-$K$490)))</f>
        <v>0</v>
      </c>
      <c r="X1895" s="357">
        <f>IF('PV Adoption'!T$4*(1/(1-'General Inputs'!$C$10))*$J1895*1000*$I1895 &lt;= ABS(($F1895-$E1895)*(1+$J187)^(X$490-$K$490)),'PV Adoption'!T$4*(1/(1-'General Inputs'!$C$10))*$J1895*1000*$I1895,ABS(($F1895-$E1895)*(1+$J187)^(X$490-$K$490)))</f>
        <v>0</v>
      </c>
      <c r="Y1895" s="357">
        <f>IF('PV Adoption'!U$4*(1/(1-'General Inputs'!$C$10))*$J1895*1000*$I1895 &lt;= ABS(($F1895-$E1895)*(1+$J187)^(Y$490-$K$490)),'PV Adoption'!U$4*(1/(1-'General Inputs'!$C$10))*$J1895*1000*$I1895,ABS(($F1895-$E1895)*(1+$J187)^(Y$490-$K$490)))</f>
        <v>0</v>
      </c>
      <c r="Z1895" s="357">
        <f>IF('PV Adoption'!V$4*(1/(1-'General Inputs'!$C$10))*$J1895*1000*$I1895 &lt;= ABS(($F1895-$E1895)*(1+$J187)^(Z$490-$K$490)),'PV Adoption'!V$4*(1/(1-'General Inputs'!$C$10))*$J1895*1000*$I1895,ABS(($F1895-$E1895)*(1+$J187)^(Z$490-$K$490)))</f>
        <v>0</v>
      </c>
      <c r="AA1895" s="357">
        <f>IF('PV Adoption'!W$4*(1/(1-'General Inputs'!$C$10))*$J1895*1000*$I1895 &lt;= ABS(($F1895-$E1895)*(1+$J187)^(AA$490-$K$490)),'PV Adoption'!W$4*(1/(1-'General Inputs'!$C$10))*$J1895*1000*$I1895,ABS(($F1895-$E1895)*(1+$J187)^(AA$490-$K$490)))</f>
        <v>0</v>
      </c>
      <c r="AB1895" s="357">
        <f>IF('PV Adoption'!X$4*(1/(1-'General Inputs'!$C$10))*$J1895*1000*$I1895 &lt;= ABS(($F1895-$E1895)*(1+$J187)^(AB$490-$K$490)),'PV Adoption'!X$4*(1/(1-'General Inputs'!$C$10))*$J1895*1000*$I1895,ABS(($F1895-$E1895)*(1+$J187)^(AB$490-$K$490)))</f>
        <v>0</v>
      </c>
      <c r="AC1895" s="357">
        <f>IF('PV Adoption'!Y$4*(1/(1-'General Inputs'!$C$10))*$J1895*1000*$I1895 &lt;= ABS(($F1895-$E1895)*(1+$J187)^(AC$490-$K$490)),'PV Adoption'!Y$4*(1/(1-'General Inputs'!$C$10))*$J1895*1000*$I1895,ABS(($F1895-$E1895)*(1+$J187)^(AC$490-$K$490)))</f>
        <v>0</v>
      </c>
      <c r="AD1895" s="357">
        <f>IF('PV Adoption'!Z$4*(1/(1-'General Inputs'!$C$10))*$J1895*1000*$I1895 &lt;= ABS(($F1895-$E1895)*(1+$J187)^(AD$490-$K$490)),'PV Adoption'!Z$4*(1/(1-'General Inputs'!$C$10))*$J1895*1000*$I1895,ABS(($F1895-$E1895)*(1+$J187)^(AD$490-$K$490)))</f>
        <v>0</v>
      </c>
      <c r="AE1895" s="357">
        <f>IF('PV Adoption'!AA$4*(1/(1-'General Inputs'!$C$10))*$J1895*1000*$I1895 &lt;= ABS(($F1895-$E1895)*(1+$J187)^(AE$490-$K$490)),'PV Adoption'!AA$4*(1/(1-'General Inputs'!$C$10))*$J1895*1000*$I1895,ABS(($F1895-$E1895)*(1+$J187)^(AE$490-$K$490)))</f>
        <v>0</v>
      </c>
      <c r="AF1895" s="357">
        <f>IF('PV Adoption'!AB$4*(1/(1-'General Inputs'!$C$10))*$J1895*1000*$I1895 &lt;= ABS(($F1895-$E1895)*(1+$J187)^(AF$490-$K$490)),'PV Adoption'!AB$4*(1/(1-'General Inputs'!$C$10))*$J1895*1000*$I1895,ABS(($F1895-$E1895)*(1+$J187)^(AF$490-$K$490)))</f>
        <v>0</v>
      </c>
      <c r="AG1895" s="357">
        <f>IF('PV Adoption'!AC$4*(1/(1-'General Inputs'!$C$10))*$J1895*1000*$I1895 &lt;= ABS(($F1895-$E1895)*(1+$J187)^(AG$490-$K$490)),'PV Adoption'!AC$4*(1/(1-'General Inputs'!$C$10))*$J1895*1000*$I1895,ABS(($F1895-$E1895)*(1+$J187)^(AG$490-$K$490)))</f>
        <v>0</v>
      </c>
      <c r="AH1895" s="357">
        <f>IF('PV Adoption'!AD$4*(1/(1-'General Inputs'!$C$10))*$J1895*1000*$I1895 &lt;= ABS(($F1895-$E1895)*(1+$J187)^(AH$490-$K$490)),'PV Adoption'!AD$4*(1/(1-'General Inputs'!$C$10))*$J1895*1000*$I1895,ABS(($F1895-$E1895)*(1+$J187)^(AH$490-$K$490)))</f>
        <v>0</v>
      </c>
      <c r="AI1895" s="357">
        <f>IF('PV Adoption'!AE$4*(1/(1-'General Inputs'!$C$10))*$J1895*1000*$I1895 &lt;= ABS(($F1895-$E1895)*(1+$J187)^(AI$490-$K$490)),'PV Adoption'!AE$4*(1/(1-'General Inputs'!$C$10))*$J1895*1000*$I1895,ABS(($F1895-$E1895)*(1+$J187)^(AI$490-$K$490)))</f>
        <v>0</v>
      </c>
      <c r="AJ1895" s="357">
        <f>IF('PV Adoption'!AF$4*(1/(1-'General Inputs'!$C$10))*$J1895*1000*$I1895 &lt;= ABS(($F1895-$E1895)*(1+$J187)^(AJ$490-$K$490)),'PV Adoption'!AF$4*(1/(1-'General Inputs'!$C$10))*$J1895*1000*$I1895,ABS(($F1895-$E1895)*(1+$J187)^(AJ$490-$K$490)))</f>
        <v>0</v>
      </c>
      <c r="AK1895" s="357">
        <v>0</v>
      </c>
      <c r="AL1895" s="357">
        <v>0</v>
      </c>
      <c r="AM1895" s="357">
        <v>0</v>
      </c>
    </row>
    <row r="1896" spans="1:39" x14ac:dyDescent="0.25">
      <c r="A1896" s="353" t="s">
        <v>310</v>
      </c>
      <c r="B1896" s="353" t="s">
        <v>310</v>
      </c>
      <c r="C1896" s="441">
        <f t="shared" ref="C1896:H1896" si="1347">C188</f>
        <v>2000</v>
      </c>
      <c r="D1896" s="441"/>
      <c r="E1896" s="441"/>
      <c r="F1896" s="441"/>
      <c r="G1896" s="441"/>
      <c r="H1896" s="441">
        <f t="shared" si="1347"/>
        <v>0</v>
      </c>
      <c r="I1896" s="470">
        <f>IFERROR(VLOOKUP(B1896,Coincidence!$B$2:$E$242,4,FALSE)*IF($G1896="Winter",'General Inputs'!$C$25,'General Inputs'!$C$24),IF($G1896="Winter",'General Inputs'!$C$25,'General Inputs'!$C$24))</f>
        <v>0.52140604400000001</v>
      </c>
      <c r="J1896" s="466">
        <f>'Nameplate by Substation'!H188</f>
        <v>1.2252509466789125E-5</v>
      </c>
      <c r="K1896" s="357">
        <f>IF('PV Adoption'!G$4*(1/(1-'General Inputs'!$C$10))*$J1896*1000*$I1896 &lt;= ABS(($F1896-$E1896)*(1+$J188)^(K$490-$K$490)),'PV Adoption'!G$4*(1/(1-'General Inputs'!$C$10))*$J1896*1000*$I1896,ABS(($F1896-$E1896)*(1+$J188)^(K$490-$K$490)))</f>
        <v>0</v>
      </c>
      <c r="L1896" s="357">
        <f>IF('PV Adoption'!H$4*(1/(1-'General Inputs'!$C$10))*$J1896*1000*$I1896 &lt;= ABS(($F1896-$E1896)*(1+$J188)^(L$490-$K$490)),'PV Adoption'!H$4*(1/(1-'General Inputs'!$C$10))*$J1896*1000*$I1896,ABS(($F1896-$E1896)*(1+$J188)^(L$490-$K$490)))</f>
        <v>0</v>
      </c>
      <c r="M1896" s="357">
        <f>IF('PV Adoption'!I$4*(1/(1-'General Inputs'!$C$10))*$J1896*1000*$I1896 &lt;= ABS(($F1896-$E1896)*(1+$J188)^(M$490-$K$490)),'PV Adoption'!I$4*(1/(1-'General Inputs'!$C$10))*$J1896*1000*$I1896,ABS(($F1896-$E1896)*(1+$J188)^(M$490-$K$490)))</f>
        <v>0</v>
      </c>
      <c r="N1896" s="357">
        <f>IF('PV Adoption'!J$4*(1/(1-'General Inputs'!$C$10))*$J1896*1000*$I1896 &lt;= ABS(($F1896-$E1896)*(1+$J188)^(N$490-$K$490)),'PV Adoption'!J$4*(1/(1-'General Inputs'!$C$10))*$J1896*1000*$I1896,ABS(($F1896-$E1896)*(1+$J188)^(N$490-$K$490)))</f>
        <v>0</v>
      </c>
      <c r="O1896" s="357">
        <f>IF('PV Adoption'!K$4*(1/(1-'General Inputs'!$C$10))*$J1896*1000*$I1896 &lt;= ABS(($F1896-$E1896)*(1+$J188)^(O$490-$K$490)),'PV Adoption'!K$4*(1/(1-'General Inputs'!$C$10))*$J1896*1000*$I1896,ABS(($F1896-$E1896)*(1+$J188)^(O$490-$K$490)))</f>
        <v>0</v>
      </c>
      <c r="P1896" s="357">
        <f>IF('PV Adoption'!L$4*(1/(1-'General Inputs'!$C$10))*$J1896*1000*$I1896 &lt;= ABS(($F1896-$E1896)*(1+$J188)^(P$490-$K$490)),'PV Adoption'!L$4*(1/(1-'General Inputs'!$C$10))*$J1896*1000*$I1896,ABS(($F1896-$E1896)*(1+$J188)^(P$490-$K$490)))</f>
        <v>0</v>
      </c>
      <c r="Q1896" s="357">
        <f>IF('PV Adoption'!M$4*(1/(1-'General Inputs'!$C$10))*$J1896*1000*$I1896 &lt;= ABS(($F1896-$E1896)*(1+$J188)^(Q$490-$K$490)),'PV Adoption'!M$4*(1/(1-'General Inputs'!$C$10))*$J1896*1000*$I1896,ABS(($F1896-$E1896)*(1+$J188)^(Q$490-$K$490)))</f>
        <v>0</v>
      </c>
      <c r="R1896" s="357">
        <f>IF('PV Adoption'!N$4*(1/(1-'General Inputs'!$C$10))*$J1896*1000*$I1896 &lt;= ABS(($F1896-$E1896)*(1+$J188)^(R$490-$K$490)),'PV Adoption'!N$4*(1/(1-'General Inputs'!$C$10))*$J1896*1000*$I1896,ABS(($F1896-$E1896)*(1+$J188)^(R$490-$K$490)))</f>
        <v>0</v>
      </c>
      <c r="S1896" s="357">
        <f>IF('PV Adoption'!O$4*(1/(1-'General Inputs'!$C$10))*$J1896*1000*$I1896 &lt;= ABS(($F1896-$E1896)*(1+$J188)^(S$490-$K$490)),'PV Adoption'!O$4*(1/(1-'General Inputs'!$C$10))*$J1896*1000*$I1896,ABS(($F1896-$E1896)*(1+$J188)^(S$490-$K$490)))</f>
        <v>0</v>
      </c>
      <c r="T1896" s="357">
        <f>IF('PV Adoption'!P$4*(1/(1-'General Inputs'!$C$10))*$J1896*1000*$I1896 &lt;= ABS(($F1896-$E1896)*(1+$J188)^(T$490-$K$490)),'PV Adoption'!P$4*(1/(1-'General Inputs'!$C$10))*$J1896*1000*$I1896,ABS(($F1896-$E1896)*(1+$J188)^(T$490-$K$490)))</f>
        <v>0</v>
      </c>
      <c r="U1896" s="357">
        <f>IF('PV Adoption'!Q$4*(1/(1-'General Inputs'!$C$10))*$J1896*1000*$I1896 &lt;= ABS(($F1896-$E1896)*(1+$J188)^(U$490-$K$490)),'PV Adoption'!Q$4*(1/(1-'General Inputs'!$C$10))*$J1896*1000*$I1896,ABS(($F1896-$E1896)*(1+$J188)^(U$490-$K$490)))</f>
        <v>0</v>
      </c>
      <c r="V1896" s="357">
        <f>IF('PV Adoption'!R$4*(1/(1-'General Inputs'!$C$10))*$J1896*1000*$I1896 &lt;= ABS(($F1896-$E1896)*(1+$J188)^(V$490-$K$490)),'PV Adoption'!R$4*(1/(1-'General Inputs'!$C$10))*$J1896*1000*$I1896,ABS(($F1896-$E1896)*(1+$J188)^(V$490-$K$490)))</f>
        <v>0</v>
      </c>
      <c r="W1896" s="357">
        <f>IF('PV Adoption'!S$4*(1/(1-'General Inputs'!$C$10))*$J1896*1000*$I1896 &lt;= ABS(($F1896-$E1896)*(1+$J188)^(W$490-$K$490)),'PV Adoption'!S$4*(1/(1-'General Inputs'!$C$10))*$J1896*1000*$I1896,ABS(($F1896-$E1896)*(1+$J188)^(W$490-$K$490)))</f>
        <v>0</v>
      </c>
      <c r="X1896" s="357">
        <f>IF('PV Adoption'!T$4*(1/(1-'General Inputs'!$C$10))*$J1896*1000*$I1896 &lt;= ABS(($F1896-$E1896)*(1+$J188)^(X$490-$K$490)),'PV Adoption'!T$4*(1/(1-'General Inputs'!$C$10))*$J1896*1000*$I1896,ABS(($F1896-$E1896)*(1+$J188)^(X$490-$K$490)))</f>
        <v>0</v>
      </c>
      <c r="Y1896" s="357">
        <f>IF('PV Adoption'!U$4*(1/(1-'General Inputs'!$C$10))*$J1896*1000*$I1896 &lt;= ABS(($F1896-$E1896)*(1+$J188)^(Y$490-$K$490)),'PV Adoption'!U$4*(1/(1-'General Inputs'!$C$10))*$J1896*1000*$I1896,ABS(($F1896-$E1896)*(1+$J188)^(Y$490-$K$490)))</f>
        <v>0</v>
      </c>
      <c r="Z1896" s="357">
        <f>IF('PV Adoption'!V$4*(1/(1-'General Inputs'!$C$10))*$J1896*1000*$I1896 &lt;= ABS(($F1896-$E1896)*(1+$J188)^(Z$490-$K$490)),'PV Adoption'!V$4*(1/(1-'General Inputs'!$C$10))*$J1896*1000*$I1896,ABS(($F1896-$E1896)*(1+$J188)^(Z$490-$K$490)))</f>
        <v>0</v>
      </c>
      <c r="AA1896" s="357">
        <f>IF('PV Adoption'!W$4*(1/(1-'General Inputs'!$C$10))*$J1896*1000*$I1896 &lt;= ABS(($F1896-$E1896)*(1+$J188)^(AA$490-$K$490)),'PV Adoption'!W$4*(1/(1-'General Inputs'!$C$10))*$J1896*1000*$I1896,ABS(($F1896-$E1896)*(1+$J188)^(AA$490-$K$490)))</f>
        <v>0</v>
      </c>
      <c r="AB1896" s="357">
        <f>IF('PV Adoption'!X$4*(1/(1-'General Inputs'!$C$10))*$J1896*1000*$I1896 &lt;= ABS(($F1896-$E1896)*(1+$J188)^(AB$490-$K$490)),'PV Adoption'!X$4*(1/(1-'General Inputs'!$C$10))*$J1896*1000*$I1896,ABS(($F1896-$E1896)*(1+$J188)^(AB$490-$K$490)))</f>
        <v>0</v>
      </c>
      <c r="AC1896" s="357">
        <f>IF('PV Adoption'!Y$4*(1/(1-'General Inputs'!$C$10))*$J1896*1000*$I1896 &lt;= ABS(($F1896-$E1896)*(1+$J188)^(AC$490-$K$490)),'PV Adoption'!Y$4*(1/(1-'General Inputs'!$C$10))*$J1896*1000*$I1896,ABS(($F1896-$E1896)*(1+$J188)^(AC$490-$K$490)))</f>
        <v>0</v>
      </c>
      <c r="AD1896" s="357">
        <f>IF('PV Adoption'!Z$4*(1/(1-'General Inputs'!$C$10))*$J1896*1000*$I1896 &lt;= ABS(($F1896-$E1896)*(1+$J188)^(AD$490-$K$490)),'PV Adoption'!Z$4*(1/(1-'General Inputs'!$C$10))*$J1896*1000*$I1896,ABS(($F1896-$E1896)*(1+$J188)^(AD$490-$K$490)))</f>
        <v>0</v>
      </c>
      <c r="AE1896" s="357">
        <f>IF('PV Adoption'!AA$4*(1/(1-'General Inputs'!$C$10))*$J1896*1000*$I1896 &lt;= ABS(($F1896-$E1896)*(1+$J188)^(AE$490-$K$490)),'PV Adoption'!AA$4*(1/(1-'General Inputs'!$C$10))*$J1896*1000*$I1896,ABS(($F1896-$E1896)*(1+$J188)^(AE$490-$K$490)))</f>
        <v>0</v>
      </c>
      <c r="AF1896" s="357">
        <f>IF('PV Adoption'!AB$4*(1/(1-'General Inputs'!$C$10))*$J1896*1000*$I1896 &lt;= ABS(($F1896-$E1896)*(1+$J188)^(AF$490-$K$490)),'PV Adoption'!AB$4*(1/(1-'General Inputs'!$C$10))*$J1896*1000*$I1896,ABS(($F1896-$E1896)*(1+$J188)^(AF$490-$K$490)))</f>
        <v>0</v>
      </c>
      <c r="AG1896" s="357">
        <f>IF('PV Adoption'!AC$4*(1/(1-'General Inputs'!$C$10))*$J1896*1000*$I1896 &lt;= ABS(($F1896-$E1896)*(1+$J188)^(AG$490-$K$490)),'PV Adoption'!AC$4*(1/(1-'General Inputs'!$C$10))*$J1896*1000*$I1896,ABS(($F1896-$E1896)*(1+$J188)^(AG$490-$K$490)))</f>
        <v>0</v>
      </c>
      <c r="AH1896" s="357">
        <f>IF('PV Adoption'!AD$4*(1/(1-'General Inputs'!$C$10))*$J1896*1000*$I1896 &lt;= ABS(($F1896-$E1896)*(1+$J188)^(AH$490-$K$490)),'PV Adoption'!AD$4*(1/(1-'General Inputs'!$C$10))*$J1896*1000*$I1896,ABS(($F1896-$E1896)*(1+$J188)^(AH$490-$K$490)))</f>
        <v>0</v>
      </c>
      <c r="AI1896" s="357">
        <f>IF('PV Adoption'!AE$4*(1/(1-'General Inputs'!$C$10))*$J1896*1000*$I1896 &lt;= ABS(($F1896-$E1896)*(1+$J188)^(AI$490-$K$490)),'PV Adoption'!AE$4*(1/(1-'General Inputs'!$C$10))*$J1896*1000*$I1896,ABS(($F1896-$E1896)*(1+$J188)^(AI$490-$K$490)))</f>
        <v>0</v>
      </c>
      <c r="AJ1896" s="357">
        <f>IF('PV Adoption'!AF$4*(1/(1-'General Inputs'!$C$10))*$J1896*1000*$I1896 &lt;= ABS(($F1896-$E1896)*(1+$J188)^(AJ$490-$K$490)),'PV Adoption'!AF$4*(1/(1-'General Inputs'!$C$10))*$J1896*1000*$I1896,ABS(($F1896-$E1896)*(1+$J188)^(AJ$490-$K$490)))</f>
        <v>0</v>
      </c>
      <c r="AK1896" s="357">
        <v>1.9399686351879162</v>
      </c>
      <c r="AL1896" s="357">
        <v>1.9655931825684352</v>
      </c>
      <c r="AM1896" s="357">
        <v>1.9936165905626466</v>
      </c>
    </row>
    <row r="1897" spans="1:39" x14ac:dyDescent="0.25">
      <c r="A1897" s="353" t="s">
        <v>444</v>
      </c>
      <c r="B1897" s="353" t="s">
        <v>444</v>
      </c>
      <c r="C1897" s="441">
        <f t="shared" ref="C1897:H1897" si="1348">C189</f>
        <v>12500</v>
      </c>
      <c r="D1897" s="441"/>
      <c r="E1897" s="441"/>
      <c r="F1897" s="441"/>
      <c r="G1897" s="441"/>
      <c r="H1897" s="441">
        <f t="shared" si="1348"/>
        <v>0</v>
      </c>
      <c r="I1897" s="470">
        <f>IFERROR(VLOOKUP(B1897,Coincidence!$B$2:$E$242,4,FALSE)*IF($G1897="Winter",'General Inputs'!$C$25,'General Inputs'!$C$24),IF($G1897="Winter",'General Inputs'!$C$25,'General Inputs'!$C$24))</f>
        <v>0.52140604400000001</v>
      </c>
      <c r="J1897" s="466">
        <f>'Nameplate by Substation'!H189</f>
        <v>7.5119552088052379E-4</v>
      </c>
      <c r="K1897" s="357">
        <f>IF('PV Adoption'!G$4*(1/(1-'General Inputs'!$C$10))*$J1897*1000*$I1897 &lt;= ABS(($F1897-$E1897)*(1+$J189)^(K$490-$K$490)),'PV Adoption'!G$4*(1/(1-'General Inputs'!$C$10))*$J1897*1000*$I1897,ABS(($F1897-$E1897)*(1+$J189)^(K$490-$K$490)))</f>
        <v>0</v>
      </c>
      <c r="L1897" s="357">
        <f>IF('PV Adoption'!H$4*(1/(1-'General Inputs'!$C$10))*$J1897*1000*$I1897 &lt;= ABS(($F1897-$E1897)*(1+$J189)^(L$490-$K$490)),'PV Adoption'!H$4*(1/(1-'General Inputs'!$C$10))*$J1897*1000*$I1897,ABS(($F1897-$E1897)*(1+$J189)^(L$490-$K$490)))</f>
        <v>0</v>
      </c>
      <c r="M1897" s="357">
        <f>IF('PV Adoption'!I$4*(1/(1-'General Inputs'!$C$10))*$J1897*1000*$I1897 &lt;= ABS(($F1897-$E1897)*(1+$J189)^(M$490-$K$490)),'PV Adoption'!I$4*(1/(1-'General Inputs'!$C$10))*$J1897*1000*$I1897,ABS(($F1897-$E1897)*(1+$J189)^(M$490-$K$490)))</f>
        <v>0</v>
      </c>
      <c r="N1897" s="357">
        <f>IF('PV Adoption'!J$4*(1/(1-'General Inputs'!$C$10))*$J1897*1000*$I1897 &lt;= ABS(($F1897-$E1897)*(1+$J189)^(N$490-$K$490)),'PV Adoption'!J$4*(1/(1-'General Inputs'!$C$10))*$J1897*1000*$I1897,ABS(($F1897-$E1897)*(1+$J189)^(N$490-$K$490)))</f>
        <v>0</v>
      </c>
      <c r="O1897" s="357">
        <f>IF('PV Adoption'!K$4*(1/(1-'General Inputs'!$C$10))*$J1897*1000*$I1897 &lt;= ABS(($F1897-$E1897)*(1+$J189)^(O$490-$K$490)),'PV Adoption'!K$4*(1/(1-'General Inputs'!$C$10))*$J1897*1000*$I1897,ABS(($F1897-$E1897)*(1+$J189)^(O$490-$K$490)))</f>
        <v>0</v>
      </c>
      <c r="P1897" s="357">
        <f>IF('PV Adoption'!L$4*(1/(1-'General Inputs'!$C$10))*$J1897*1000*$I1897 &lt;= ABS(($F1897-$E1897)*(1+$J189)^(P$490-$K$490)),'PV Adoption'!L$4*(1/(1-'General Inputs'!$C$10))*$J1897*1000*$I1897,ABS(($F1897-$E1897)*(1+$J189)^(P$490-$K$490)))</f>
        <v>0</v>
      </c>
      <c r="Q1897" s="357">
        <f>IF('PV Adoption'!M$4*(1/(1-'General Inputs'!$C$10))*$J1897*1000*$I1897 &lt;= ABS(($F1897-$E1897)*(1+$J189)^(Q$490-$K$490)),'PV Adoption'!M$4*(1/(1-'General Inputs'!$C$10))*$J1897*1000*$I1897,ABS(($F1897-$E1897)*(1+$J189)^(Q$490-$K$490)))</f>
        <v>0</v>
      </c>
      <c r="R1897" s="357">
        <f>IF('PV Adoption'!N$4*(1/(1-'General Inputs'!$C$10))*$J1897*1000*$I1897 &lt;= ABS(($F1897-$E1897)*(1+$J189)^(R$490-$K$490)),'PV Adoption'!N$4*(1/(1-'General Inputs'!$C$10))*$J1897*1000*$I1897,ABS(($F1897-$E1897)*(1+$J189)^(R$490-$K$490)))</f>
        <v>0</v>
      </c>
      <c r="S1897" s="357">
        <f>IF('PV Adoption'!O$4*(1/(1-'General Inputs'!$C$10))*$J1897*1000*$I1897 &lt;= ABS(($F1897-$E1897)*(1+$J189)^(S$490-$K$490)),'PV Adoption'!O$4*(1/(1-'General Inputs'!$C$10))*$J1897*1000*$I1897,ABS(($F1897-$E1897)*(1+$J189)^(S$490-$K$490)))</f>
        <v>0</v>
      </c>
      <c r="T1897" s="357">
        <f>IF('PV Adoption'!P$4*(1/(1-'General Inputs'!$C$10))*$J1897*1000*$I1897 &lt;= ABS(($F1897-$E1897)*(1+$J189)^(T$490-$K$490)),'PV Adoption'!P$4*(1/(1-'General Inputs'!$C$10))*$J1897*1000*$I1897,ABS(($F1897-$E1897)*(1+$J189)^(T$490-$K$490)))</f>
        <v>0</v>
      </c>
      <c r="U1897" s="357">
        <f>IF('PV Adoption'!Q$4*(1/(1-'General Inputs'!$C$10))*$J1897*1000*$I1897 &lt;= ABS(($F1897-$E1897)*(1+$J189)^(U$490-$K$490)),'PV Adoption'!Q$4*(1/(1-'General Inputs'!$C$10))*$J1897*1000*$I1897,ABS(($F1897-$E1897)*(1+$J189)^(U$490-$K$490)))</f>
        <v>0</v>
      </c>
      <c r="V1897" s="357">
        <f>IF('PV Adoption'!R$4*(1/(1-'General Inputs'!$C$10))*$J1897*1000*$I1897 &lt;= ABS(($F1897-$E1897)*(1+$J189)^(V$490-$K$490)),'PV Adoption'!R$4*(1/(1-'General Inputs'!$C$10))*$J1897*1000*$I1897,ABS(($F1897-$E1897)*(1+$J189)^(V$490-$K$490)))</f>
        <v>0</v>
      </c>
      <c r="W1897" s="357">
        <f>IF('PV Adoption'!S$4*(1/(1-'General Inputs'!$C$10))*$J1897*1000*$I1897 &lt;= ABS(($F1897-$E1897)*(1+$J189)^(W$490-$K$490)),'PV Adoption'!S$4*(1/(1-'General Inputs'!$C$10))*$J1897*1000*$I1897,ABS(($F1897-$E1897)*(1+$J189)^(W$490-$K$490)))</f>
        <v>0</v>
      </c>
      <c r="X1897" s="357">
        <f>IF('PV Adoption'!T$4*(1/(1-'General Inputs'!$C$10))*$J1897*1000*$I1897 &lt;= ABS(($F1897-$E1897)*(1+$J189)^(X$490-$K$490)),'PV Adoption'!T$4*(1/(1-'General Inputs'!$C$10))*$J1897*1000*$I1897,ABS(($F1897-$E1897)*(1+$J189)^(X$490-$K$490)))</f>
        <v>0</v>
      </c>
      <c r="Y1897" s="357">
        <f>IF('PV Adoption'!U$4*(1/(1-'General Inputs'!$C$10))*$J1897*1000*$I1897 &lt;= ABS(($F1897-$E1897)*(1+$J189)^(Y$490-$K$490)),'PV Adoption'!U$4*(1/(1-'General Inputs'!$C$10))*$J1897*1000*$I1897,ABS(($F1897-$E1897)*(1+$J189)^(Y$490-$K$490)))</f>
        <v>0</v>
      </c>
      <c r="Z1897" s="357">
        <f>IF('PV Adoption'!V$4*(1/(1-'General Inputs'!$C$10))*$J1897*1000*$I1897 &lt;= ABS(($F1897-$E1897)*(1+$J189)^(Z$490-$K$490)),'PV Adoption'!V$4*(1/(1-'General Inputs'!$C$10))*$J1897*1000*$I1897,ABS(($F1897-$E1897)*(1+$J189)^(Z$490-$K$490)))</f>
        <v>0</v>
      </c>
      <c r="AA1897" s="357">
        <f>IF('PV Adoption'!W$4*(1/(1-'General Inputs'!$C$10))*$J1897*1000*$I1897 &lt;= ABS(($F1897-$E1897)*(1+$J189)^(AA$490-$K$490)),'PV Adoption'!W$4*(1/(1-'General Inputs'!$C$10))*$J1897*1000*$I1897,ABS(($F1897-$E1897)*(1+$J189)^(AA$490-$K$490)))</f>
        <v>0</v>
      </c>
      <c r="AB1897" s="357">
        <f>IF('PV Adoption'!X$4*(1/(1-'General Inputs'!$C$10))*$J1897*1000*$I1897 &lt;= ABS(($F1897-$E1897)*(1+$J189)^(AB$490-$K$490)),'PV Adoption'!X$4*(1/(1-'General Inputs'!$C$10))*$J1897*1000*$I1897,ABS(($F1897-$E1897)*(1+$J189)^(AB$490-$K$490)))</f>
        <v>0</v>
      </c>
      <c r="AC1897" s="357">
        <f>IF('PV Adoption'!Y$4*(1/(1-'General Inputs'!$C$10))*$J1897*1000*$I1897 &lt;= ABS(($F1897-$E1897)*(1+$J189)^(AC$490-$K$490)),'PV Adoption'!Y$4*(1/(1-'General Inputs'!$C$10))*$J1897*1000*$I1897,ABS(($F1897-$E1897)*(1+$J189)^(AC$490-$K$490)))</f>
        <v>0</v>
      </c>
      <c r="AD1897" s="357">
        <f>IF('PV Adoption'!Z$4*(1/(1-'General Inputs'!$C$10))*$J1897*1000*$I1897 &lt;= ABS(($F1897-$E1897)*(1+$J189)^(AD$490-$K$490)),'PV Adoption'!Z$4*(1/(1-'General Inputs'!$C$10))*$J1897*1000*$I1897,ABS(($F1897-$E1897)*(1+$J189)^(AD$490-$K$490)))</f>
        <v>0</v>
      </c>
      <c r="AE1897" s="357">
        <f>IF('PV Adoption'!AA$4*(1/(1-'General Inputs'!$C$10))*$J1897*1000*$I1897 &lt;= ABS(($F1897-$E1897)*(1+$J189)^(AE$490-$K$490)),'PV Adoption'!AA$4*(1/(1-'General Inputs'!$C$10))*$J1897*1000*$I1897,ABS(($F1897-$E1897)*(1+$J189)^(AE$490-$K$490)))</f>
        <v>0</v>
      </c>
      <c r="AF1897" s="357">
        <f>IF('PV Adoption'!AB$4*(1/(1-'General Inputs'!$C$10))*$J1897*1000*$I1897 &lt;= ABS(($F1897-$E1897)*(1+$J189)^(AF$490-$K$490)),'PV Adoption'!AB$4*(1/(1-'General Inputs'!$C$10))*$J1897*1000*$I1897,ABS(($F1897-$E1897)*(1+$J189)^(AF$490-$K$490)))</f>
        <v>0</v>
      </c>
      <c r="AG1897" s="357">
        <f>IF('PV Adoption'!AC$4*(1/(1-'General Inputs'!$C$10))*$J1897*1000*$I1897 &lt;= ABS(($F1897-$E1897)*(1+$J189)^(AG$490-$K$490)),'PV Adoption'!AC$4*(1/(1-'General Inputs'!$C$10))*$J1897*1000*$I1897,ABS(($F1897-$E1897)*(1+$J189)^(AG$490-$K$490)))</f>
        <v>0</v>
      </c>
      <c r="AH1897" s="357">
        <f>IF('PV Adoption'!AD$4*(1/(1-'General Inputs'!$C$10))*$J1897*1000*$I1897 &lt;= ABS(($F1897-$E1897)*(1+$J189)^(AH$490-$K$490)),'PV Adoption'!AD$4*(1/(1-'General Inputs'!$C$10))*$J1897*1000*$I1897,ABS(($F1897-$E1897)*(1+$J189)^(AH$490-$K$490)))</f>
        <v>0</v>
      </c>
      <c r="AI1897" s="357">
        <f>IF('PV Adoption'!AE$4*(1/(1-'General Inputs'!$C$10))*$J1897*1000*$I1897 &lt;= ABS(($F1897-$E1897)*(1+$J189)^(AI$490-$K$490)),'PV Adoption'!AE$4*(1/(1-'General Inputs'!$C$10))*$J1897*1000*$I1897,ABS(($F1897-$E1897)*(1+$J189)^(AI$490-$K$490)))</f>
        <v>0</v>
      </c>
      <c r="AJ1897" s="357">
        <f>IF('PV Adoption'!AF$4*(1/(1-'General Inputs'!$C$10))*$J1897*1000*$I1897 &lt;= ABS(($F1897-$E1897)*(1+$J189)^(AJ$490-$K$490)),'PV Adoption'!AF$4*(1/(1-'General Inputs'!$C$10))*$J1897*1000*$I1897,ABS(($F1897-$E1897)*(1+$J189)^(AJ$490-$K$490)))</f>
        <v>0</v>
      </c>
      <c r="AK1897" s="357">
        <v>0</v>
      </c>
      <c r="AL1897" s="357">
        <v>0</v>
      </c>
      <c r="AM1897" s="357">
        <v>0</v>
      </c>
    </row>
    <row r="1898" spans="1:39" x14ac:dyDescent="0.25">
      <c r="A1898" s="353" t="s">
        <v>532</v>
      </c>
      <c r="B1898" s="353" t="s">
        <v>532</v>
      </c>
      <c r="C1898" s="441">
        <f t="shared" ref="C1898:H1898" si="1349">C190</f>
        <v>14000</v>
      </c>
      <c r="D1898" s="441"/>
      <c r="E1898" s="441"/>
      <c r="F1898" s="441"/>
      <c r="G1898" s="441"/>
      <c r="H1898" s="441">
        <f t="shared" si="1349"/>
        <v>0</v>
      </c>
      <c r="I1898" s="470">
        <f>IFERROR(VLOOKUP(B1898,Coincidence!$B$2:$E$242,4,FALSE)*IF($G1898="Winter",'General Inputs'!$C$25,'General Inputs'!$C$24),IF($G1898="Winter",'General Inputs'!$C$25,'General Inputs'!$C$24))</f>
        <v>0.52140604400000001</v>
      </c>
      <c r="J1898" s="466">
        <f>'Nameplate by Substation'!H190</f>
        <v>1.264775682462873E-3</v>
      </c>
      <c r="K1898" s="357">
        <f>IF('PV Adoption'!G$4*(1/(1-'General Inputs'!$C$10))*$J1898*1000*$I1898 &lt;= ABS(($F1898-$E1898)*(1+$J190)^(K$490-$K$490)),'PV Adoption'!G$4*(1/(1-'General Inputs'!$C$10))*$J1898*1000*$I1898,ABS(($F1898-$E1898)*(1+$J190)^(K$490-$K$490)))</f>
        <v>0</v>
      </c>
      <c r="L1898" s="357">
        <f>IF('PV Adoption'!H$4*(1/(1-'General Inputs'!$C$10))*$J1898*1000*$I1898 &lt;= ABS(($F1898-$E1898)*(1+$J190)^(L$490-$K$490)),'PV Adoption'!H$4*(1/(1-'General Inputs'!$C$10))*$J1898*1000*$I1898,ABS(($F1898-$E1898)*(1+$J190)^(L$490-$K$490)))</f>
        <v>0</v>
      </c>
      <c r="M1898" s="357">
        <f>IF('PV Adoption'!I$4*(1/(1-'General Inputs'!$C$10))*$J1898*1000*$I1898 &lt;= ABS(($F1898-$E1898)*(1+$J190)^(M$490-$K$490)),'PV Adoption'!I$4*(1/(1-'General Inputs'!$C$10))*$J1898*1000*$I1898,ABS(($F1898-$E1898)*(1+$J190)^(M$490-$K$490)))</f>
        <v>0</v>
      </c>
      <c r="N1898" s="357">
        <f>IF('PV Adoption'!J$4*(1/(1-'General Inputs'!$C$10))*$J1898*1000*$I1898 &lt;= ABS(($F1898-$E1898)*(1+$J190)^(N$490-$K$490)),'PV Adoption'!J$4*(1/(1-'General Inputs'!$C$10))*$J1898*1000*$I1898,ABS(($F1898-$E1898)*(1+$J190)^(N$490-$K$490)))</f>
        <v>0</v>
      </c>
      <c r="O1898" s="357">
        <f>IF('PV Adoption'!K$4*(1/(1-'General Inputs'!$C$10))*$J1898*1000*$I1898 &lt;= ABS(($F1898-$E1898)*(1+$J190)^(O$490-$K$490)),'PV Adoption'!K$4*(1/(1-'General Inputs'!$C$10))*$J1898*1000*$I1898,ABS(($F1898-$E1898)*(1+$J190)^(O$490-$K$490)))</f>
        <v>0</v>
      </c>
      <c r="P1898" s="357">
        <f>IF('PV Adoption'!L$4*(1/(1-'General Inputs'!$C$10))*$J1898*1000*$I1898 &lt;= ABS(($F1898-$E1898)*(1+$J190)^(P$490-$K$490)),'PV Adoption'!L$4*(1/(1-'General Inputs'!$C$10))*$J1898*1000*$I1898,ABS(($F1898-$E1898)*(1+$J190)^(P$490-$K$490)))</f>
        <v>0</v>
      </c>
      <c r="Q1898" s="357">
        <f>IF('PV Adoption'!M$4*(1/(1-'General Inputs'!$C$10))*$J1898*1000*$I1898 &lt;= ABS(($F1898-$E1898)*(1+$J190)^(Q$490-$K$490)),'PV Adoption'!M$4*(1/(1-'General Inputs'!$C$10))*$J1898*1000*$I1898,ABS(($F1898-$E1898)*(1+$J190)^(Q$490-$K$490)))</f>
        <v>0</v>
      </c>
      <c r="R1898" s="357">
        <f>IF('PV Adoption'!N$4*(1/(1-'General Inputs'!$C$10))*$J1898*1000*$I1898 &lt;= ABS(($F1898-$E1898)*(1+$J190)^(R$490-$K$490)),'PV Adoption'!N$4*(1/(1-'General Inputs'!$C$10))*$J1898*1000*$I1898,ABS(($F1898-$E1898)*(1+$J190)^(R$490-$K$490)))</f>
        <v>0</v>
      </c>
      <c r="S1898" s="357">
        <f>IF('PV Adoption'!O$4*(1/(1-'General Inputs'!$C$10))*$J1898*1000*$I1898 &lt;= ABS(($F1898-$E1898)*(1+$J190)^(S$490-$K$490)),'PV Adoption'!O$4*(1/(1-'General Inputs'!$C$10))*$J1898*1000*$I1898,ABS(($F1898-$E1898)*(1+$J190)^(S$490-$K$490)))</f>
        <v>0</v>
      </c>
      <c r="T1898" s="357">
        <f>IF('PV Adoption'!P$4*(1/(1-'General Inputs'!$C$10))*$J1898*1000*$I1898 &lt;= ABS(($F1898-$E1898)*(1+$J190)^(T$490-$K$490)),'PV Adoption'!P$4*(1/(1-'General Inputs'!$C$10))*$J1898*1000*$I1898,ABS(($F1898-$E1898)*(1+$J190)^(T$490-$K$490)))</f>
        <v>0</v>
      </c>
      <c r="U1898" s="357">
        <f>IF('PV Adoption'!Q$4*(1/(1-'General Inputs'!$C$10))*$J1898*1000*$I1898 &lt;= ABS(($F1898-$E1898)*(1+$J190)^(U$490-$K$490)),'PV Adoption'!Q$4*(1/(1-'General Inputs'!$C$10))*$J1898*1000*$I1898,ABS(($F1898-$E1898)*(1+$J190)^(U$490-$K$490)))</f>
        <v>0</v>
      </c>
      <c r="V1898" s="357">
        <f>IF('PV Adoption'!R$4*(1/(1-'General Inputs'!$C$10))*$J1898*1000*$I1898 &lt;= ABS(($F1898-$E1898)*(1+$J190)^(V$490-$K$490)),'PV Adoption'!R$4*(1/(1-'General Inputs'!$C$10))*$J1898*1000*$I1898,ABS(($F1898-$E1898)*(1+$J190)^(V$490-$K$490)))</f>
        <v>0</v>
      </c>
      <c r="W1898" s="357">
        <f>IF('PV Adoption'!S$4*(1/(1-'General Inputs'!$C$10))*$J1898*1000*$I1898 &lt;= ABS(($F1898-$E1898)*(1+$J190)^(W$490-$K$490)),'PV Adoption'!S$4*(1/(1-'General Inputs'!$C$10))*$J1898*1000*$I1898,ABS(($F1898-$E1898)*(1+$J190)^(W$490-$K$490)))</f>
        <v>0</v>
      </c>
      <c r="X1898" s="357">
        <f>IF('PV Adoption'!T$4*(1/(1-'General Inputs'!$C$10))*$J1898*1000*$I1898 &lt;= ABS(($F1898-$E1898)*(1+$J190)^(X$490-$K$490)),'PV Adoption'!T$4*(1/(1-'General Inputs'!$C$10))*$J1898*1000*$I1898,ABS(($F1898-$E1898)*(1+$J190)^(X$490-$K$490)))</f>
        <v>0</v>
      </c>
      <c r="Y1898" s="357">
        <f>IF('PV Adoption'!U$4*(1/(1-'General Inputs'!$C$10))*$J1898*1000*$I1898 &lt;= ABS(($F1898-$E1898)*(1+$J190)^(Y$490-$K$490)),'PV Adoption'!U$4*(1/(1-'General Inputs'!$C$10))*$J1898*1000*$I1898,ABS(($F1898-$E1898)*(1+$J190)^(Y$490-$K$490)))</f>
        <v>0</v>
      </c>
      <c r="Z1898" s="357">
        <f>IF('PV Adoption'!V$4*(1/(1-'General Inputs'!$C$10))*$J1898*1000*$I1898 &lt;= ABS(($F1898-$E1898)*(1+$J190)^(Z$490-$K$490)),'PV Adoption'!V$4*(1/(1-'General Inputs'!$C$10))*$J1898*1000*$I1898,ABS(($F1898-$E1898)*(1+$J190)^(Z$490-$K$490)))</f>
        <v>0</v>
      </c>
      <c r="AA1898" s="357">
        <f>IF('PV Adoption'!W$4*(1/(1-'General Inputs'!$C$10))*$J1898*1000*$I1898 &lt;= ABS(($F1898-$E1898)*(1+$J190)^(AA$490-$K$490)),'PV Adoption'!W$4*(1/(1-'General Inputs'!$C$10))*$J1898*1000*$I1898,ABS(($F1898-$E1898)*(1+$J190)^(AA$490-$K$490)))</f>
        <v>0</v>
      </c>
      <c r="AB1898" s="357">
        <f>IF('PV Adoption'!X$4*(1/(1-'General Inputs'!$C$10))*$J1898*1000*$I1898 &lt;= ABS(($F1898-$E1898)*(1+$J190)^(AB$490-$K$490)),'PV Adoption'!X$4*(1/(1-'General Inputs'!$C$10))*$J1898*1000*$I1898,ABS(($F1898-$E1898)*(1+$J190)^(AB$490-$K$490)))</f>
        <v>0</v>
      </c>
      <c r="AC1898" s="357">
        <f>IF('PV Adoption'!Y$4*(1/(1-'General Inputs'!$C$10))*$J1898*1000*$I1898 &lt;= ABS(($F1898-$E1898)*(1+$J190)^(AC$490-$K$490)),'PV Adoption'!Y$4*(1/(1-'General Inputs'!$C$10))*$J1898*1000*$I1898,ABS(($F1898-$E1898)*(1+$J190)^(AC$490-$K$490)))</f>
        <v>0</v>
      </c>
      <c r="AD1898" s="357">
        <f>IF('PV Adoption'!Z$4*(1/(1-'General Inputs'!$C$10))*$J1898*1000*$I1898 &lt;= ABS(($F1898-$E1898)*(1+$J190)^(AD$490-$K$490)),'PV Adoption'!Z$4*(1/(1-'General Inputs'!$C$10))*$J1898*1000*$I1898,ABS(($F1898-$E1898)*(1+$J190)^(AD$490-$K$490)))</f>
        <v>0</v>
      </c>
      <c r="AE1898" s="357">
        <f>IF('PV Adoption'!AA$4*(1/(1-'General Inputs'!$C$10))*$J1898*1000*$I1898 &lt;= ABS(($F1898-$E1898)*(1+$J190)^(AE$490-$K$490)),'PV Adoption'!AA$4*(1/(1-'General Inputs'!$C$10))*$J1898*1000*$I1898,ABS(($F1898-$E1898)*(1+$J190)^(AE$490-$K$490)))</f>
        <v>0</v>
      </c>
      <c r="AF1898" s="357">
        <f>IF('PV Adoption'!AB$4*(1/(1-'General Inputs'!$C$10))*$J1898*1000*$I1898 &lt;= ABS(($F1898-$E1898)*(1+$J190)^(AF$490-$K$490)),'PV Adoption'!AB$4*(1/(1-'General Inputs'!$C$10))*$J1898*1000*$I1898,ABS(($F1898-$E1898)*(1+$J190)^(AF$490-$K$490)))</f>
        <v>0</v>
      </c>
      <c r="AG1898" s="357">
        <f>IF('PV Adoption'!AC$4*(1/(1-'General Inputs'!$C$10))*$J1898*1000*$I1898 &lt;= ABS(($F1898-$E1898)*(1+$J190)^(AG$490-$K$490)),'PV Adoption'!AC$4*(1/(1-'General Inputs'!$C$10))*$J1898*1000*$I1898,ABS(($F1898-$E1898)*(1+$J190)^(AG$490-$K$490)))</f>
        <v>0</v>
      </c>
      <c r="AH1898" s="357">
        <f>IF('PV Adoption'!AD$4*(1/(1-'General Inputs'!$C$10))*$J1898*1000*$I1898 &lt;= ABS(($F1898-$E1898)*(1+$J190)^(AH$490-$K$490)),'PV Adoption'!AD$4*(1/(1-'General Inputs'!$C$10))*$J1898*1000*$I1898,ABS(($F1898-$E1898)*(1+$J190)^(AH$490-$K$490)))</f>
        <v>0</v>
      </c>
      <c r="AI1898" s="357">
        <f>IF('PV Adoption'!AE$4*(1/(1-'General Inputs'!$C$10))*$J1898*1000*$I1898 &lt;= ABS(($F1898-$E1898)*(1+$J190)^(AI$490-$K$490)),'PV Adoption'!AE$4*(1/(1-'General Inputs'!$C$10))*$J1898*1000*$I1898,ABS(($F1898-$E1898)*(1+$J190)^(AI$490-$K$490)))</f>
        <v>0</v>
      </c>
      <c r="AJ1898" s="357">
        <f>IF('PV Adoption'!AF$4*(1/(1-'General Inputs'!$C$10))*$J1898*1000*$I1898 &lt;= ABS(($F1898-$E1898)*(1+$J190)^(AJ$490-$K$490)),'PV Adoption'!AF$4*(1/(1-'General Inputs'!$C$10))*$J1898*1000*$I1898,ABS(($F1898-$E1898)*(1+$J190)^(AJ$490-$K$490)))</f>
        <v>0</v>
      </c>
      <c r="AK1898" s="357">
        <v>0</v>
      </c>
      <c r="AL1898" s="357">
        <v>0</v>
      </c>
      <c r="AM1898" s="357">
        <v>0</v>
      </c>
    </row>
    <row r="1899" spans="1:39" x14ac:dyDescent="0.25">
      <c r="A1899" s="353" t="s">
        <v>502</v>
      </c>
      <c r="B1899" s="353" t="s">
        <v>502</v>
      </c>
      <c r="C1899" s="441">
        <f t="shared" ref="C1899:H1899" si="1350">C191</f>
        <v>28000</v>
      </c>
      <c r="D1899" s="441"/>
      <c r="E1899" s="441"/>
      <c r="F1899" s="441"/>
      <c r="G1899" s="441"/>
      <c r="H1899" s="441">
        <f t="shared" si="1350"/>
        <v>0</v>
      </c>
      <c r="I1899" s="470">
        <f>IFERROR(VLOOKUP(B1899,Coincidence!$B$2:$E$242,4,FALSE)*IF($G1899="Winter",'General Inputs'!$C$25,'General Inputs'!$C$24),IF($G1899="Winter",'General Inputs'!$C$25,'General Inputs'!$C$24))</f>
        <v>0.52140604400000001</v>
      </c>
      <c r="J1899" s="466">
        <f>'Nameplate by Substation'!H191</f>
        <v>5.0128564351167399E-3</v>
      </c>
      <c r="K1899" s="357">
        <f>IF('PV Adoption'!G$4*(1/(1-'General Inputs'!$C$10))*$J1899*1000*$I1899 &lt;= ABS(($F1899-$E1899)*(1+$J191)^(K$490-$K$490)),'PV Adoption'!G$4*(1/(1-'General Inputs'!$C$10))*$J1899*1000*$I1899,ABS(($F1899-$E1899)*(1+$J191)^(K$490-$K$490)))</f>
        <v>0</v>
      </c>
      <c r="L1899" s="357">
        <f>IF('PV Adoption'!H$4*(1/(1-'General Inputs'!$C$10))*$J1899*1000*$I1899 &lt;= ABS(($F1899-$E1899)*(1+$J191)^(L$490-$K$490)),'PV Adoption'!H$4*(1/(1-'General Inputs'!$C$10))*$J1899*1000*$I1899,ABS(($F1899-$E1899)*(1+$J191)^(L$490-$K$490)))</f>
        <v>0</v>
      </c>
      <c r="M1899" s="357">
        <f>IF('PV Adoption'!I$4*(1/(1-'General Inputs'!$C$10))*$J1899*1000*$I1899 &lt;= ABS(($F1899-$E1899)*(1+$J191)^(M$490-$K$490)),'PV Adoption'!I$4*(1/(1-'General Inputs'!$C$10))*$J1899*1000*$I1899,ABS(($F1899-$E1899)*(1+$J191)^(M$490-$K$490)))</f>
        <v>0</v>
      </c>
      <c r="N1899" s="357">
        <f>IF('PV Adoption'!J$4*(1/(1-'General Inputs'!$C$10))*$J1899*1000*$I1899 &lt;= ABS(($F1899-$E1899)*(1+$J191)^(N$490-$K$490)),'PV Adoption'!J$4*(1/(1-'General Inputs'!$C$10))*$J1899*1000*$I1899,ABS(($F1899-$E1899)*(1+$J191)^(N$490-$K$490)))</f>
        <v>0</v>
      </c>
      <c r="O1899" s="357">
        <f>IF('PV Adoption'!K$4*(1/(1-'General Inputs'!$C$10))*$J1899*1000*$I1899 &lt;= ABS(($F1899-$E1899)*(1+$J191)^(O$490-$K$490)),'PV Adoption'!K$4*(1/(1-'General Inputs'!$C$10))*$J1899*1000*$I1899,ABS(($F1899-$E1899)*(1+$J191)^(O$490-$K$490)))</f>
        <v>0</v>
      </c>
      <c r="P1899" s="357">
        <f>IF('PV Adoption'!L$4*(1/(1-'General Inputs'!$C$10))*$J1899*1000*$I1899 &lt;= ABS(($F1899-$E1899)*(1+$J191)^(P$490-$K$490)),'PV Adoption'!L$4*(1/(1-'General Inputs'!$C$10))*$J1899*1000*$I1899,ABS(($F1899-$E1899)*(1+$J191)^(P$490-$K$490)))</f>
        <v>0</v>
      </c>
      <c r="Q1899" s="357">
        <f>IF('PV Adoption'!M$4*(1/(1-'General Inputs'!$C$10))*$J1899*1000*$I1899 &lt;= ABS(($F1899-$E1899)*(1+$J191)^(Q$490-$K$490)),'PV Adoption'!M$4*(1/(1-'General Inputs'!$C$10))*$J1899*1000*$I1899,ABS(($F1899-$E1899)*(1+$J191)^(Q$490-$K$490)))</f>
        <v>0</v>
      </c>
      <c r="R1899" s="357">
        <f>IF('PV Adoption'!N$4*(1/(1-'General Inputs'!$C$10))*$J1899*1000*$I1899 &lt;= ABS(($F1899-$E1899)*(1+$J191)^(R$490-$K$490)),'PV Adoption'!N$4*(1/(1-'General Inputs'!$C$10))*$J1899*1000*$I1899,ABS(($F1899-$E1899)*(1+$J191)^(R$490-$K$490)))</f>
        <v>0</v>
      </c>
      <c r="S1899" s="357">
        <f>IF('PV Adoption'!O$4*(1/(1-'General Inputs'!$C$10))*$J1899*1000*$I1899 &lt;= ABS(($F1899-$E1899)*(1+$J191)^(S$490-$K$490)),'PV Adoption'!O$4*(1/(1-'General Inputs'!$C$10))*$J1899*1000*$I1899,ABS(($F1899-$E1899)*(1+$J191)^(S$490-$K$490)))</f>
        <v>0</v>
      </c>
      <c r="T1899" s="357">
        <f>IF('PV Adoption'!P$4*(1/(1-'General Inputs'!$C$10))*$J1899*1000*$I1899 &lt;= ABS(($F1899-$E1899)*(1+$J191)^(T$490-$K$490)),'PV Adoption'!P$4*(1/(1-'General Inputs'!$C$10))*$J1899*1000*$I1899,ABS(($F1899-$E1899)*(1+$J191)^(T$490-$K$490)))</f>
        <v>0</v>
      </c>
      <c r="U1899" s="357">
        <f>IF('PV Adoption'!Q$4*(1/(1-'General Inputs'!$C$10))*$J1899*1000*$I1899 &lt;= ABS(($F1899-$E1899)*(1+$J191)^(U$490-$K$490)),'PV Adoption'!Q$4*(1/(1-'General Inputs'!$C$10))*$J1899*1000*$I1899,ABS(($F1899-$E1899)*(1+$J191)^(U$490-$K$490)))</f>
        <v>0</v>
      </c>
      <c r="V1899" s="357">
        <f>IF('PV Adoption'!R$4*(1/(1-'General Inputs'!$C$10))*$J1899*1000*$I1899 &lt;= ABS(($F1899-$E1899)*(1+$J191)^(V$490-$K$490)),'PV Adoption'!R$4*(1/(1-'General Inputs'!$C$10))*$J1899*1000*$I1899,ABS(($F1899-$E1899)*(1+$J191)^(V$490-$K$490)))</f>
        <v>0</v>
      </c>
      <c r="W1899" s="357">
        <f>IF('PV Adoption'!S$4*(1/(1-'General Inputs'!$C$10))*$J1899*1000*$I1899 &lt;= ABS(($F1899-$E1899)*(1+$J191)^(W$490-$K$490)),'PV Adoption'!S$4*(1/(1-'General Inputs'!$C$10))*$J1899*1000*$I1899,ABS(($F1899-$E1899)*(1+$J191)^(W$490-$K$490)))</f>
        <v>0</v>
      </c>
      <c r="X1899" s="357">
        <f>IF('PV Adoption'!T$4*(1/(1-'General Inputs'!$C$10))*$J1899*1000*$I1899 &lt;= ABS(($F1899-$E1899)*(1+$J191)^(X$490-$K$490)),'PV Adoption'!T$4*(1/(1-'General Inputs'!$C$10))*$J1899*1000*$I1899,ABS(($F1899-$E1899)*(1+$J191)^(X$490-$K$490)))</f>
        <v>0</v>
      </c>
      <c r="Y1899" s="357">
        <f>IF('PV Adoption'!U$4*(1/(1-'General Inputs'!$C$10))*$J1899*1000*$I1899 &lt;= ABS(($F1899-$E1899)*(1+$J191)^(Y$490-$K$490)),'PV Adoption'!U$4*(1/(1-'General Inputs'!$C$10))*$J1899*1000*$I1899,ABS(($F1899-$E1899)*(1+$J191)^(Y$490-$K$490)))</f>
        <v>0</v>
      </c>
      <c r="Z1899" s="357">
        <f>IF('PV Adoption'!V$4*(1/(1-'General Inputs'!$C$10))*$J1899*1000*$I1899 &lt;= ABS(($F1899-$E1899)*(1+$J191)^(Z$490-$K$490)),'PV Adoption'!V$4*(1/(1-'General Inputs'!$C$10))*$J1899*1000*$I1899,ABS(($F1899-$E1899)*(1+$J191)^(Z$490-$K$490)))</f>
        <v>0</v>
      </c>
      <c r="AA1899" s="357">
        <f>IF('PV Adoption'!W$4*(1/(1-'General Inputs'!$C$10))*$J1899*1000*$I1899 &lt;= ABS(($F1899-$E1899)*(1+$J191)^(AA$490-$K$490)),'PV Adoption'!W$4*(1/(1-'General Inputs'!$C$10))*$J1899*1000*$I1899,ABS(($F1899-$E1899)*(1+$J191)^(AA$490-$K$490)))</f>
        <v>0</v>
      </c>
      <c r="AB1899" s="357">
        <f>IF('PV Adoption'!X$4*(1/(1-'General Inputs'!$C$10))*$J1899*1000*$I1899 &lt;= ABS(($F1899-$E1899)*(1+$J191)^(AB$490-$K$490)),'PV Adoption'!X$4*(1/(1-'General Inputs'!$C$10))*$J1899*1000*$I1899,ABS(($F1899-$E1899)*(1+$J191)^(AB$490-$K$490)))</f>
        <v>0</v>
      </c>
      <c r="AC1899" s="357">
        <f>IF('PV Adoption'!Y$4*(1/(1-'General Inputs'!$C$10))*$J1899*1000*$I1899 &lt;= ABS(($F1899-$E1899)*(1+$J191)^(AC$490-$K$490)),'PV Adoption'!Y$4*(1/(1-'General Inputs'!$C$10))*$J1899*1000*$I1899,ABS(($F1899-$E1899)*(1+$J191)^(AC$490-$K$490)))</f>
        <v>0</v>
      </c>
      <c r="AD1899" s="357">
        <f>IF('PV Adoption'!Z$4*(1/(1-'General Inputs'!$C$10))*$J1899*1000*$I1899 &lt;= ABS(($F1899-$E1899)*(1+$J191)^(AD$490-$K$490)),'PV Adoption'!Z$4*(1/(1-'General Inputs'!$C$10))*$J1899*1000*$I1899,ABS(($F1899-$E1899)*(1+$J191)^(AD$490-$K$490)))</f>
        <v>0</v>
      </c>
      <c r="AE1899" s="357">
        <f>IF('PV Adoption'!AA$4*(1/(1-'General Inputs'!$C$10))*$J1899*1000*$I1899 &lt;= ABS(($F1899-$E1899)*(1+$J191)^(AE$490-$K$490)),'PV Adoption'!AA$4*(1/(1-'General Inputs'!$C$10))*$J1899*1000*$I1899,ABS(($F1899-$E1899)*(1+$J191)^(AE$490-$K$490)))</f>
        <v>0</v>
      </c>
      <c r="AF1899" s="357">
        <f>IF('PV Adoption'!AB$4*(1/(1-'General Inputs'!$C$10))*$J1899*1000*$I1899 &lt;= ABS(($F1899-$E1899)*(1+$J191)^(AF$490-$K$490)),'PV Adoption'!AB$4*(1/(1-'General Inputs'!$C$10))*$J1899*1000*$I1899,ABS(($F1899-$E1899)*(1+$J191)^(AF$490-$K$490)))</f>
        <v>0</v>
      </c>
      <c r="AG1899" s="357">
        <f>IF('PV Adoption'!AC$4*(1/(1-'General Inputs'!$C$10))*$J1899*1000*$I1899 &lt;= ABS(($F1899-$E1899)*(1+$J191)^(AG$490-$K$490)),'PV Adoption'!AC$4*(1/(1-'General Inputs'!$C$10))*$J1899*1000*$I1899,ABS(($F1899-$E1899)*(1+$J191)^(AG$490-$K$490)))</f>
        <v>0</v>
      </c>
      <c r="AH1899" s="357">
        <f>IF('PV Adoption'!AD$4*(1/(1-'General Inputs'!$C$10))*$J1899*1000*$I1899 &lt;= ABS(($F1899-$E1899)*(1+$J191)^(AH$490-$K$490)),'PV Adoption'!AD$4*(1/(1-'General Inputs'!$C$10))*$J1899*1000*$I1899,ABS(($F1899-$E1899)*(1+$J191)^(AH$490-$K$490)))</f>
        <v>0</v>
      </c>
      <c r="AI1899" s="357">
        <f>IF('PV Adoption'!AE$4*(1/(1-'General Inputs'!$C$10))*$J1899*1000*$I1899 &lt;= ABS(($F1899-$E1899)*(1+$J191)^(AI$490-$K$490)),'PV Adoption'!AE$4*(1/(1-'General Inputs'!$C$10))*$J1899*1000*$I1899,ABS(($F1899-$E1899)*(1+$J191)^(AI$490-$K$490)))</f>
        <v>0</v>
      </c>
      <c r="AJ1899" s="357">
        <f>IF('PV Adoption'!AF$4*(1/(1-'General Inputs'!$C$10))*$J1899*1000*$I1899 &lt;= ABS(($F1899-$E1899)*(1+$J191)^(AJ$490-$K$490)),'PV Adoption'!AF$4*(1/(1-'General Inputs'!$C$10))*$J1899*1000*$I1899,ABS(($F1899-$E1899)*(1+$J191)^(AJ$490-$K$490)))</f>
        <v>0</v>
      </c>
      <c r="AK1899" s="357">
        <v>0</v>
      </c>
      <c r="AL1899" s="357">
        <v>0</v>
      </c>
      <c r="AM1899" s="357">
        <v>0</v>
      </c>
    </row>
    <row r="1900" spans="1:39" x14ac:dyDescent="0.25">
      <c r="A1900" s="353" t="s">
        <v>410</v>
      </c>
      <c r="B1900" s="353" t="s">
        <v>410</v>
      </c>
      <c r="C1900" s="441">
        <f t="shared" ref="C1900:H1900" si="1351">C192</f>
        <v>1000</v>
      </c>
      <c r="D1900" s="441"/>
      <c r="E1900" s="441"/>
      <c r="F1900" s="441"/>
      <c r="G1900" s="441"/>
      <c r="H1900" s="441">
        <f t="shared" si="1351"/>
        <v>0</v>
      </c>
      <c r="I1900" s="470">
        <f>IFERROR(VLOOKUP(B1900,Coincidence!$B$2:$E$242,4,FALSE)*IF($G1900="Winter",'General Inputs'!$C$25,'General Inputs'!$C$24),IF($G1900="Winter",'General Inputs'!$C$25,'General Inputs'!$C$24))</f>
        <v>0.52140604400000001</v>
      </c>
      <c r="J1900" s="466">
        <f>'Nameplate by Substation'!H192</f>
        <v>1.738220588370829E-3</v>
      </c>
      <c r="K1900" s="357">
        <f>IF('PV Adoption'!G$4*(1/(1-'General Inputs'!$C$10))*$J1900*1000*$I1900 &lt;= ABS(($F1900-$E1900)*(1+$J192)^(K$490-$K$490)),'PV Adoption'!G$4*(1/(1-'General Inputs'!$C$10))*$J1900*1000*$I1900,ABS(($F1900-$E1900)*(1+$J192)^(K$490-$K$490)))</f>
        <v>0</v>
      </c>
      <c r="L1900" s="357">
        <f>IF('PV Adoption'!H$4*(1/(1-'General Inputs'!$C$10))*$J1900*1000*$I1900 &lt;= ABS(($F1900-$E1900)*(1+$J192)^(L$490-$K$490)),'PV Adoption'!H$4*(1/(1-'General Inputs'!$C$10))*$J1900*1000*$I1900,ABS(($F1900-$E1900)*(1+$J192)^(L$490-$K$490)))</f>
        <v>0</v>
      </c>
      <c r="M1900" s="357">
        <f>IF('PV Adoption'!I$4*(1/(1-'General Inputs'!$C$10))*$J1900*1000*$I1900 &lt;= ABS(($F1900-$E1900)*(1+$J192)^(M$490-$K$490)),'PV Adoption'!I$4*(1/(1-'General Inputs'!$C$10))*$J1900*1000*$I1900,ABS(($F1900-$E1900)*(1+$J192)^(M$490-$K$490)))</f>
        <v>0</v>
      </c>
      <c r="N1900" s="357">
        <f>IF('PV Adoption'!J$4*(1/(1-'General Inputs'!$C$10))*$J1900*1000*$I1900 &lt;= ABS(($F1900-$E1900)*(1+$J192)^(N$490-$K$490)),'PV Adoption'!J$4*(1/(1-'General Inputs'!$C$10))*$J1900*1000*$I1900,ABS(($F1900-$E1900)*(1+$J192)^(N$490-$K$490)))</f>
        <v>0</v>
      </c>
      <c r="O1900" s="357">
        <f>IF('PV Adoption'!K$4*(1/(1-'General Inputs'!$C$10))*$J1900*1000*$I1900 &lt;= ABS(($F1900-$E1900)*(1+$J192)^(O$490-$K$490)),'PV Adoption'!K$4*(1/(1-'General Inputs'!$C$10))*$J1900*1000*$I1900,ABS(($F1900-$E1900)*(1+$J192)^(O$490-$K$490)))</f>
        <v>0</v>
      </c>
      <c r="P1900" s="357">
        <f>IF('PV Adoption'!L$4*(1/(1-'General Inputs'!$C$10))*$J1900*1000*$I1900 &lt;= ABS(($F1900-$E1900)*(1+$J192)^(P$490-$K$490)),'PV Adoption'!L$4*(1/(1-'General Inputs'!$C$10))*$J1900*1000*$I1900,ABS(($F1900-$E1900)*(1+$J192)^(P$490-$K$490)))</f>
        <v>0</v>
      </c>
      <c r="Q1900" s="357">
        <f>IF('PV Adoption'!M$4*(1/(1-'General Inputs'!$C$10))*$J1900*1000*$I1900 &lt;= ABS(($F1900-$E1900)*(1+$J192)^(Q$490-$K$490)),'PV Adoption'!M$4*(1/(1-'General Inputs'!$C$10))*$J1900*1000*$I1900,ABS(($F1900-$E1900)*(1+$J192)^(Q$490-$K$490)))</f>
        <v>0</v>
      </c>
      <c r="R1900" s="357">
        <f>IF('PV Adoption'!N$4*(1/(1-'General Inputs'!$C$10))*$J1900*1000*$I1900 &lt;= ABS(($F1900-$E1900)*(1+$J192)^(R$490-$K$490)),'PV Adoption'!N$4*(1/(1-'General Inputs'!$C$10))*$J1900*1000*$I1900,ABS(($F1900-$E1900)*(1+$J192)^(R$490-$K$490)))</f>
        <v>0</v>
      </c>
      <c r="S1900" s="357">
        <f>IF('PV Adoption'!O$4*(1/(1-'General Inputs'!$C$10))*$J1900*1000*$I1900 &lt;= ABS(($F1900-$E1900)*(1+$J192)^(S$490-$K$490)),'PV Adoption'!O$4*(1/(1-'General Inputs'!$C$10))*$J1900*1000*$I1900,ABS(($F1900-$E1900)*(1+$J192)^(S$490-$K$490)))</f>
        <v>0</v>
      </c>
      <c r="T1900" s="357">
        <f>IF('PV Adoption'!P$4*(1/(1-'General Inputs'!$C$10))*$J1900*1000*$I1900 &lt;= ABS(($F1900-$E1900)*(1+$J192)^(T$490-$K$490)),'PV Adoption'!P$4*(1/(1-'General Inputs'!$C$10))*$J1900*1000*$I1900,ABS(($F1900-$E1900)*(1+$J192)^(T$490-$K$490)))</f>
        <v>0</v>
      </c>
      <c r="U1900" s="357">
        <f>IF('PV Adoption'!Q$4*(1/(1-'General Inputs'!$C$10))*$J1900*1000*$I1900 &lt;= ABS(($F1900-$E1900)*(1+$J192)^(U$490-$K$490)),'PV Adoption'!Q$4*(1/(1-'General Inputs'!$C$10))*$J1900*1000*$I1900,ABS(($F1900-$E1900)*(1+$J192)^(U$490-$K$490)))</f>
        <v>0</v>
      </c>
      <c r="V1900" s="357">
        <f>IF('PV Adoption'!R$4*(1/(1-'General Inputs'!$C$10))*$J1900*1000*$I1900 &lt;= ABS(($F1900-$E1900)*(1+$J192)^(V$490-$K$490)),'PV Adoption'!R$4*(1/(1-'General Inputs'!$C$10))*$J1900*1000*$I1900,ABS(($F1900-$E1900)*(1+$J192)^(V$490-$K$490)))</f>
        <v>0</v>
      </c>
      <c r="W1900" s="357">
        <f>IF('PV Adoption'!S$4*(1/(1-'General Inputs'!$C$10))*$J1900*1000*$I1900 &lt;= ABS(($F1900-$E1900)*(1+$J192)^(W$490-$K$490)),'PV Adoption'!S$4*(1/(1-'General Inputs'!$C$10))*$J1900*1000*$I1900,ABS(($F1900-$E1900)*(1+$J192)^(W$490-$K$490)))</f>
        <v>0</v>
      </c>
      <c r="X1900" s="357">
        <f>IF('PV Adoption'!T$4*(1/(1-'General Inputs'!$C$10))*$J1900*1000*$I1900 &lt;= ABS(($F1900-$E1900)*(1+$J192)^(X$490-$K$490)),'PV Adoption'!T$4*(1/(1-'General Inputs'!$C$10))*$J1900*1000*$I1900,ABS(($F1900-$E1900)*(1+$J192)^(X$490-$K$490)))</f>
        <v>0</v>
      </c>
      <c r="Y1900" s="357">
        <f>IF('PV Adoption'!U$4*(1/(1-'General Inputs'!$C$10))*$J1900*1000*$I1900 &lt;= ABS(($F1900-$E1900)*(1+$J192)^(Y$490-$K$490)),'PV Adoption'!U$4*(1/(1-'General Inputs'!$C$10))*$J1900*1000*$I1900,ABS(($F1900-$E1900)*(1+$J192)^(Y$490-$K$490)))</f>
        <v>0</v>
      </c>
      <c r="Z1900" s="357">
        <f>IF('PV Adoption'!V$4*(1/(1-'General Inputs'!$C$10))*$J1900*1000*$I1900 &lt;= ABS(($F1900-$E1900)*(1+$J192)^(Z$490-$K$490)),'PV Adoption'!V$4*(1/(1-'General Inputs'!$C$10))*$J1900*1000*$I1900,ABS(($F1900-$E1900)*(1+$J192)^(Z$490-$K$490)))</f>
        <v>0</v>
      </c>
      <c r="AA1900" s="357">
        <f>IF('PV Adoption'!W$4*(1/(1-'General Inputs'!$C$10))*$J1900*1000*$I1900 &lt;= ABS(($F1900-$E1900)*(1+$J192)^(AA$490-$K$490)),'PV Adoption'!W$4*(1/(1-'General Inputs'!$C$10))*$J1900*1000*$I1900,ABS(($F1900-$E1900)*(1+$J192)^(AA$490-$K$490)))</f>
        <v>0</v>
      </c>
      <c r="AB1900" s="357">
        <f>IF('PV Adoption'!X$4*(1/(1-'General Inputs'!$C$10))*$J1900*1000*$I1900 &lt;= ABS(($F1900-$E1900)*(1+$J192)^(AB$490-$K$490)),'PV Adoption'!X$4*(1/(1-'General Inputs'!$C$10))*$J1900*1000*$I1900,ABS(($F1900-$E1900)*(1+$J192)^(AB$490-$K$490)))</f>
        <v>0</v>
      </c>
      <c r="AC1900" s="357">
        <f>IF('PV Adoption'!Y$4*(1/(1-'General Inputs'!$C$10))*$J1900*1000*$I1900 &lt;= ABS(($F1900-$E1900)*(1+$J192)^(AC$490-$K$490)),'PV Adoption'!Y$4*(1/(1-'General Inputs'!$C$10))*$J1900*1000*$I1900,ABS(($F1900-$E1900)*(1+$J192)^(AC$490-$K$490)))</f>
        <v>0</v>
      </c>
      <c r="AD1900" s="357">
        <f>IF('PV Adoption'!Z$4*(1/(1-'General Inputs'!$C$10))*$J1900*1000*$I1900 &lt;= ABS(($F1900-$E1900)*(1+$J192)^(AD$490-$K$490)),'PV Adoption'!Z$4*(1/(1-'General Inputs'!$C$10))*$J1900*1000*$I1900,ABS(($F1900-$E1900)*(1+$J192)^(AD$490-$K$490)))</f>
        <v>0</v>
      </c>
      <c r="AE1900" s="357">
        <f>IF('PV Adoption'!AA$4*(1/(1-'General Inputs'!$C$10))*$J1900*1000*$I1900 &lt;= ABS(($F1900-$E1900)*(1+$J192)^(AE$490-$K$490)),'PV Adoption'!AA$4*(1/(1-'General Inputs'!$C$10))*$J1900*1000*$I1900,ABS(($F1900-$E1900)*(1+$J192)^(AE$490-$K$490)))</f>
        <v>0</v>
      </c>
      <c r="AF1900" s="357">
        <f>IF('PV Adoption'!AB$4*(1/(1-'General Inputs'!$C$10))*$J1900*1000*$I1900 &lt;= ABS(($F1900-$E1900)*(1+$J192)^(AF$490-$K$490)),'PV Adoption'!AB$4*(1/(1-'General Inputs'!$C$10))*$J1900*1000*$I1900,ABS(($F1900-$E1900)*(1+$J192)^(AF$490-$K$490)))</f>
        <v>0</v>
      </c>
      <c r="AG1900" s="357">
        <f>IF('PV Adoption'!AC$4*(1/(1-'General Inputs'!$C$10))*$J1900*1000*$I1900 &lt;= ABS(($F1900-$E1900)*(1+$J192)^(AG$490-$K$490)),'PV Adoption'!AC$4*(1/(1-'General Inputs'!$C$10))*$J1900*1000*$I1900,ABS(($F1900-$E1900)*(1+$J192)^(AG$490-$K$490)))</f>
        <v>0</v>
      </c>
      <c r="AH1900" s="357">
        <f>IF('PV Adoption'!AD$4*(1/(1-'General Inputs'!$C$10))*$J1900*1000*$I1900 &lt;= ABS(($F1900-$E1900)*(1+$J192)^(AH$490-$K$490)),'PV Adoption'!AD$4*(1/(1-'General Inputs'!$C$10))*$J1900*1000*$I1900,ABS(($F1900-$E1900)*(1+$J192)^(AH$490-$K$490)))</f>
        <v>0</v>
      </c>
      <c r="AI1900" s="357">
        <f>IF('PV Adoption'!AE$4*(1/(1-'General Inputs'!$C$10))*$J1900*1000*$I1900 &lt;= ABS(($F1900-$E1900)*(1+$J192)^(AI$490-$K$490)),'PV Adoption'!AE$4*(1/(1-'General Inputs'!$C$10))*$J1900*1000*$I1900,ABS(($F1900-$E1900)*(1+$J192)^(AI$490-$K$490)))</f>
        <v>0</v>
      </c>
      <c r="AJ1900" s="357">
        <f>IF('PV Adoption'!AF$4*(1/(1-'General Inputs'!$C$10))*$J1900*1000*$I1900 &lt;= ABS(($F1900-$E1900)*(1+$J192)^(AJ$490-$K$490)),'PV Adoption'!AF$4*(1/(1-'General Inputs'!$C$10))*$J1900*1000*$I1900,ABS(($F1900-$E1900)*(1+$J192)^(AJ$490-$K$490)))</f>
        <v>0</v>
      </c>
      <c r="AK1900" s="357">
        <v>0</v>
      </c>
      <c r="AL1900" s="357">
        <v>0</v>
      </c>
      <c r="AM1900" s="357">
        <v>0</v>
      </c>
    </row>
    <row r="1901" spans="1:39" x14ac:dyDescent="0.25">
      <c r="A1901" s="353" t="s">
        <v>326</v>
      </c>
      <c r="B1901" s="353" t="s">
        <v>326</v>
      </c>
      <c r="C1901" s="441">
        <f t="shared" ref="C1901:H1901" si="1352">C193</f>
        <v>2000</v>
      </c>
      <c r="D1901" s="441"/>
      <c r="E1901" s="441"/>
      <c r="F1901" s="441"/>
      <c r="G1901" s="441"/>
      <c r="H1901" s="441">
        <f t="shared" si="1352"/>
        <v>0</v>
      </c>
      <c r="I1901" s="470">
        <f>IFERROR(VLOOKUP(B1901,Coincidence!$B$2:$E$242,4,FALSE)*IF($G1901="Winter",'General Inputs'!$C$25,'General Inputs'!$C$24),IF($G1901="Winter",'General Inputs'!$C$25,'General Inputs'!$C$24))</f>
        <v>0.52140604400000001</v>
      </c>
      <c r="J1901" s="466">
        <f>'Nameplate by Substation'!H193</f>
        <v>7.540107537253306E-3</v>
      </c>
      <c r="K1901" s="357">
        <f>IF('PV Adoption'!G$4*(1/(1-'General Inputs'!$C$10))*$J1901*1000*$I1901 &lt;= ABS(($F1901-$E1901)*(1+$J193)^(K$490-$K$490)),'PV Adoption'!G$4*(1/(1-'General Inputs'!$C$10))*$J1901*1000*$I1901,ABS(($F1901-$E1901)*(1+$J193)^(K$490-$K$490)))</f>
        <v>0</v>
      </c>
      <c r="L1901" s="357">
        <f>IF('PV Adoption'!H$4*(1/(1-'General Inputs'!$C$10))*$J1901*1000*$I1901 &lt;= ABS(($F1901-$E1901)*(1+$J193)^(L$490-$K$490)),'PV Adoption'!H$4*(1/(1-'General Inputs'!$C$10))*$J1901*1000*$I1901,ABS(($F1901-$E1901)*(1+$J193)^(L$490-$K$490)))</f>
        <v>0</v>
      </c>
      <c r="M1901" s="357">
        <f>IF('PV Adoption'!I$4*(1/(1-'General Inputs'!$C$10))*$J1901*1000*$I1901 &lt;= ABS(($F1901-$E1901)*(1+$J193)^(M$490-$K$490)),'PV Adoption'!I$4*(1/(1-'General Inputs'!$C$10))*$J1901*1000*$I1901,ABS(($F1901-$E1901)*(1+$J193)^(M$490-$K$490)))</f>
        <v>0</v>
      </c>
      <c r="N1901" s="357">
        <f>IF('PV Adoption'!J$4*(1/(1-'General Inputs'!$C$10))*$J1901*1000*$I1901 &lt;= ABS(($F1901-$E1901)*(1+$J193)^(N$490-$K$490)),'PV Adoption'!J$4*(1/(1-'General Inputs'!$C$10))*$J1901*1000*$I1901,ABS(($F1901-$E1901)*(1+$J193)^(N$490-$K$490)))</f>
        <v>0</v>
      </c>
      <c r="O1901" s="357">
        <f>IF('PV Adoption'!K$4*(1/(1-'General Inputs'!$C$10))*$J1901*1000*$I1901 &lt;= ABS(($F1901-$E1901)*(1+$J193)^(O$490-$K$490)),'PV Adoption'!K$4*(1/(1-'General Inputs'!$C$10))*$J1901*1000*$I1901,ABS(($F1901-$E1901)*(1+$J193)^(O$490-$K$490)))</f>
        <v>0</v>
      </c>
      <c r="P1901" s="357">
        <f>IF('PV Adoption'!L$4*(1/(1-'General Inputs'!$C$10))*$J1901*1000*$I1901 &lt;= ABS(($F1901-$E1901)*(1+$J193)^(P$490-$K$490)),'PV Adoption'!L$4*(1/(1-'General Inputs'!$C$10))*$J1901*1000*$I1901,ABS(($F1901-$E1901)*(1+$J193)^(P$490-$K$490)))</f>
        <v>0</v>
      </c>
      <c r="Q1901" s="357">
        <f>IF('PV Adoption'!M$4*(1/(1-'General Inputs'!$C$10))*$J1901*1000*$I1901 &lt;= ABS(($F1901-$E1901)*(1+$J193)^(Q$490-$K$490)),'PV Adoption'!M$4*(1/(1-'General Inputs'!$C$10))*$J1901*1000*$I1901,ABS(($F1901-$E1901)*(1+$J193)^(Q$490-$K$490)))</f>
        <v>0</v>
      </c>
      <c r="R1901" s="357">
        <f>IF('PV Adoption'!N$4*(1/(1-'General Inputs'!$C$10))*$J1901*1000*$I1901 &lt;= ABS(($F1901-$E1901)*(1+$J193)^(R$490-$K$490)),'PV Adoption'!N$4*(1/(1-'General Inputs'!$C$10))*$J1901*1000*$I1901,ABS(($F1901-$E1901)*(1+$J193)^(R$490-$K$490)))</f>
        <v>0</v>
      </c>
      <c r="S1901" s="357">
        <f>IF('PV Adoption'!O$4*(1/(1-'General Inputs'!$C$10))*$J1901*1000*$I1901 &lt;= ABS(($F1901-$E1901)*(1+$J193)^(S$490-$K$490)),'PV Adoption'!O$4*(1/(1-'General Inputs'!$C$10))*$J1901*1000*$I1901,ABS(($F1901-$E1901)*(1+$J193)^(S$490-$K$490)))</f>
        <v>0</v>
      </c>
      <c r="T1901" s="357">
        <f>IF('PV Adoption'!P$4*(1/(1-'General Inputs'!$C$10))*$J1901*1000*$I1901 &lt;= ABS(($F1901-$E1901)*(1+$J193)^(T$490-$K$490)),'PV Adoption'!P$4*(1/(1-'General Inputs'!$C$10))*$J1901*1000*$I1901,ABS(($F1901-$E1901)*(1+$J193)^(T$490-$K$490)))</f>
        <v>0</v>
      </c>
      <c r="U1901" s="357">
        <f>IF('PV Adoption'!Q$4*(1/(1-'General Inputs'!$C$10))*$J1901*1000*$I1901 &lt;= ABS(($F1901-$E1901)*(1+$J193)^(U$490-$K$490)),'PV Adoption'!Q$4*(1/(1-'General Inputs'!$C$10))*$J1901*1000*$I1901,ABS(($F1901-$E1901)*(1+$J193)^(U$490-$K$490)))</f>
        <v>0</v>
      </c>
      <c r="V1901" s="357">
        <f>IF('PV Adoption'!R$4*(1/(1-'General Inputs'!$C$10))*$J1901*1000*$I1901 &lt;= ABS(($F1901-$E1901)*(1+$J193)^(V$490-$K$490)),'PV Adoption'!R$4*(1/(1-'General Inputs'!$C$10))*$J1901*1000*$I1901,ABS(($F1901-$E1901)*(1+$J193)^(V$490-$K$490)))</f>
        <v>0</v>
      </c>
      <c r="W1901" s="357">
        <f>IF('PV Adoption'!S$4*(1/(1-'General Inputs'!$C$10))*$J1901*1000*$I1901 &lt;= ABS(($F1901-$E1901)*(1+$J193)^(W$490-$K$490)),'PV Adoption'!S$4*(1/(1-'General Inputs'!$C$10))*$J1901*1000*$I1901,ABS(($F1901-$E1901)*(1+$J193)^(W$490-$K$490)))</f>
        <v>0</v>
      </c>
      <c r="X1901" s="357">
        <f>IF('PV Adoption'!T$4*(1/(1-'General Inputs'!$C$10))*$J1901*1000*$I1901 &lt;= ABS(($F1901-$E1901)*(1+$J193)^(X$490-$K$490)),'PV Adoption'!T$4*(1/(1-'General Inputs'!$C$10))*$J1901*1000*$I1901,ABS(($F1901-$E1901)*(1+$J193)^(X$490-$K$490)))</f>
        <v>0</v>
      </c>
      <c r="Y1901" s="357">
        <f>IF('PV Adoption'!U$4*(1/(1-'General Inputs'!$C$10))*$J1901*1000*$I1901 &lt;= ABS(($F1901-$E1901)*(1+$J193)^(Y$490-$K$490)),'PV Adoption'!U$4*(1/(1-'General Inputs'!$C$10))*$J1901*1000*$I1901,ABS(($F1901-$E1901)*(1+$J193)^(Y$490-$K$490)))</f>
        <v>0</v>
      </c>
      <c r="Z1901" s="357">
        <f>IF('PV Adoption'!V$4*(1/(1-'General Inputs'!$C$10))*$J1901*1000*$I1901 &lt;= ABS(($F1901-$E1901)*(1+$J193)^(Z$490-$K$490)),'PV Adoption'!V$4*(1/(1-'General Inputs'!$C$10))*$J1901*1000*$I1901,ABS(($F1901-$E1901)*(1+$J193)^(Z$490-$K$490)))</f>
        <v>0</v>
      </c>
      <c r="AA1901" s="357">
        <f>IF('PV Adoption'!W$4*(1/(1-'General Inputs'!$C$10))*$J1901*1000*$I1901 &lt;= ABS(($F1901-$E1901)*(1+$J193)^(AA$490-$K$490)),'PV Adoption'!W$4*(1/(1-'General Inputs'!$C$10))*$J1901*1000*$I1901,ABS(($F1901-$E1901)*(1+$J193)^(AA$490-$K$490)))</f>
        <v>0</v>
      </c>
      <c r="AB1901" s="357">
        <f>IF('PV Adoption'!X$4*(1/(1-'General Inputs'!$C$10))*$J1901*1000*$I1901 &lt;= ABS(($F1901-$E1901)*(1+$J193)^(AB$490-$K$490)),'PV Adoption'!X$4*(1/(1-'General Inputs'!$C$10))*$J1901*1000*$I1901,ABS(($F1901-$E1901)*(1+$J193)^(AB$490-$K$490)))</f>
        <v>0</v>
      </c>
      <c r="AC1901" s="357">
        <f>IF('PV Adoption'!Y$4*(1/(1-'General Inputs'!$C$10))*$J1901*1000*$I1901 &lt;= ABS(($F1901-$E1901)*(1+$J193)^(AC$490-$K$490)),'PV Adoption'!Y$4*(1/(1-'General Inputs'!$C$10))*$J1901*1000*$I1901,ABS(($F1901-$E1901)*(1+$J193)^(AC$490-$K$490)))</f>
        <v>0</v>
      </c>
      <c r="AD1901" s="357">
        <f>IF('PV Adoption'!Z$4*(1/(1-'General Inputs'!$C$10))*$J1901*1000*$I1901 &lt;= ABS(($F1901-$E1901)*(1+$J193)^(AD$490-$K$490)),'PV Adoption'!Z$4*(1/(1-'General Inputs'!$C$10))*$J1901*1000*$I1901,ABS(($F1901-$E1901)*(1+$J193)^(AD$490-$K$490)))</f>
        <v>0</v>
      </c>
      <c r="AE1901" s="357">
        <f>IF('PV Adoption'!AA$4*(1/(1-'General Inputs'!$C$10))*$J1901*1000*$I1901 &lt;= ABS(($F1901-$E1901)*(1+$J193)^(AE$490-$K$490)),'PV Adoption'!AA$4*(1/(1-'General Inputs'!$C$10))*$J1901*1000*$I1901,ABS(($F1901-$E1901)*(1+$J193)^(AE$490-$K$490)))</f>
        <v>0</v>
      </c>
      <c r="AF1901" s="357">
        <f>IF('PV Adoption'!AB$4*(1/(1-'General Inputs'!$C$10))*$J1901*1000*$I1901 &lt;= ABS(($F1901-$E1901)*(1+$J193)^(AF$490-$K$490)),'PV Adoption'!AB$4*(1/(1-'General Inputs'!$C$10))*$J1901*1000*$I1901,ABS(($F1901-$E1901)*(1+$J193)^(AF$490-$K$490)))</f>
        <v>0</v>
      </c>
      <c r="AG1901" s="357">
        <f>IF('PV Adoption'!AC$4*(1/(1-'General Inputs'!$C$10))*$J1901*1000*$I1901 &lt;= ABS(($F1901-$E1901)*(1+$J193)^(AG$490-$K$490)),'PV Adoption'!AC$4*(1/(1-'General Inputs'!$C$10))*$J1901*1000*$I1901,ABS(($F1901-$E1901)*(1+$J193)^(AG$490-$K$490)))</f>
        <v>0</v>
      </c>
      <c r="AH1901" s="357">
        <f>IF('PV Adoption'!AD$4*(1/(1-'General Inputs'!$C$10))*$J1901*1000*$I1901 &lt;= ABS(($F1901-$E1901)*(1+$J193)^(AH$490-$K$490)),'PV Adoption'!AD$4*(1/(1-'General Inputs'!$C$10))*$J1901*1000*$I1901,ABS(($F1901-$E1901)*(1+$J193)^(AH$490-$K$490)))</f>
        <v>0</v>
      </c>
      <c r="AI1901" s="357">
        <f>IF('PV Adoption'!AE$4*(1/(1-'General Inputs'!$C$10))*$J1901*1000*$I1901 &lt;= ABS(($F1901-$E1901)*(1+$J193)^(AI$490-$K$490)),'PV Adoption'!AE$4*(1/(1-'General Inputs'!$C$10))*$J1901*1000*$I1901,ABS(($F1901-$E1901)*(1+$J193)^(AI$490-$K$490)))</f>
        <v>0</v>
      </c>
      <c r="AJ1901" s="357">
        <f>IF('PV Adoption'!AF$4*(1/(1-'General Inputs'!$C$10))*$J1901*1000*$I1901 &lt;= ABS(($F1901-$E1901)*(1+$J193)^(AJ$490-$K$490)),'PV Adoption'!AF$4*(1/(1-'General Inputs'!$C$10))*$J1901*1000*$I1901,ABS(($F1901-$E1901)*(1+$J193)^(AJ$490-$K$490)))</f>
        <v>0</v>
      </c>
      <c r="AK1901" s="357">
        <v>0</v>
      </c>
      <c r="AL1901" s="357">
        <v>0</v>
      </c>
      <c r="AM1901" s="357">
        <v>0</v>
      </c>
    </row>
    <row r="1902" spans="1:39" x14ac:dyDescent="0.25">
      <c r="A1902" s="353" t="s">
        <v>549</v>
      </c>
      <c r="B1902" s="353" t="s">
        <v>549</v>
      </c>
      <c r="C1902" s="441">
        <f t="shared" ref="C1902:H1902" si="1353">C194</f>
        <v>5000</v>
      </c>
      <c r="D1902" s="441"/>
      <c r="E1902" s="441"/>
      <c r="F1902" s="441"/>
      <c r="G1902" s="441"/>
      <c r="H1902" s="441">
        <f t="shared" si="1353"/>
        <v>0</v>
      </c>
      <c r="I1902" s="470">
        <f>IFERROR(VLOOKUP(B1902,Coincidence!$B$2:$E$242,4,FALSE)*IF($G1902="Winter",'General Inputs'!$C$25,'General Inputs'!$C$24),IF($G1902="Winter",'General Inputs'!$C$25,'General Inputs'!$C$24))</f>
        <v>0.52140604400000001</v>
      </c>
      <c r="J1902" s="466">
        <f>'Nameplate by Substation'!H194</f>
        <v>4.6358326794898748E-4</v>
      </c>
      <c r="K1902" s="357">
        <f>IF('PV Adoption'!G$4*(1/(1-'General Inputs'!$C$10))*$J1902*1000*$I1902 &lt;= ABS(($F1902-$E1902)*(1+$J194)^(K$490-$K$490)),'PV Adoption'!G$4*(1/(1-'General Inputs'!$C$10))*$J1902*1000*$I1902,ABS(($F1902-$E1902)*(1+$J194)^(K$490-$K$490)))</f>
        <v>0</v>
      </c>
      <c r="L1902" s="357">
        <f>IF('PV Adoption'!H$4*(1/(1-'General Inputs'!$C$10))*$J1902*1000*$I1902 &lt;= ABS(($F1902-$E1902)*(1+$J194)^(L$490-$K$490)),'PV Adoption'!H$4*(1/(1-'General Inputs'!$C$10))*$J1902*1000*$I1902,ABS(($F1902-$E1902)*(1+$J194)^(L$490-$K$490)))</f>
        <v>0</v>
      </c>
      <c r="M1902" s="357">
        <f>IF('PV Adoption'!I$4*(1/(1-'General Inputs'!$C$10))*$J1902*1000*$I1902 &lt;= ABS(($F1902-$E1902)*(1+$J194)^(M$490-$K$490)),'PV Adoption'!I$4*(1/(1-'General Inputs'!$C$10))*$J1902*1000*$I1902,ABS(($F1902-$E1902)*(1+$J194)^(M$490-$K$490)))</f>
        <v>0</v>
      </c>
      <c r="N1902" s="357">
        <f>IF('PV Adoption'!J$4*(1/(1-'General Inputs'!$C$10))*$J1902*1000*$I1902 &lt;= ABS(($F1902-$E1902)*(1+$J194)^(N$490-$K$490)),'PV Adoption'!J$4*(1/(1-'General Inputs'!$C$10))*$J1902*1000*$I1902,ABS(($F1902-$E1902)*(1+$J194)^(N$490-$K$490)))</f>
        <v>0</v>
      </c>
      <c r="O1902" s="357">
        <f>IF('PV Adoption'!K$4*(1/(1-'General Inputs'!$C$10))*$J1902*1000*$I1902 &lt;= ABS(($F1902-$E1902)*(1+$J194)^(O$490-$K$490)),'PV Adoption'!K$4*(1/(1-'General Inputs'!$C$10))*$J1902*1000*$I1902,ABS(($F1902-$E1902)*(1+$J194)^(O$490-$K$490)))</f>
        <v>0</v>
      </c>
      <c r="P1902" s="357">
        <f>IF('PV Adoption'!L$4*(1/(1-'General Inputs'!$C$10))*$J1902*1000*$I1902 &lt;= ABS(($F1902-$E1902)*(1+$J194)^(P$490-$K$490)),'PV Adoption'!L$4*(1/(1-'General Inputs'!$C$10))*$J1902*1000*$I1902,ABS(($F1902-$E1902)*(1+$J194)^(P$490-$K$490)))</f>
        <v>0</v>
      </c>
      <c r="Q1902" s="357">
        <f>IF('PV Adoption'!M$4*(1/(1-'General Inputs'!$C$10))*$J1902*1000*$I1902 &lt;= ABS(($F1902-$E1902)*(1+$J194)^(Q$490-$K$490)),'PV Adoption'!M$4*(1/(1-'General Inputs'!$C$10))*$J1902*1000*$I1902,ABS(($F1902-$E1902)*(1+$J194)^(Q$490-$K$490)))</f>
        <v>0</v>
      </c>
      <c r="R1902" s="357">
        <f>IF('PV Adoption'!N$4*(1/(1-'General Inputs'!$C$10))*$J1902*1000*$I1902 &lt;= ABS(($F1902-$E1902)*(1+$J194)^(R$490-$K$490)),'PV Adoption'!N$4*(1/(1-'General Inputs'!$C$10))*$J1902*1000*$I1902,ABS(($F1902-$E1902)*(1+$J194)^(R$490-$K$490)))</f>
        <v>0</v>
      </c>
      <c r="S1902" s="357">
        <f>IF('PV Adoption'!O$4*(1/(1-'General Inputs'!$C$10))*$J1902*1000*$I1902 &lt;= ABS(($F1902-$E1902)*(1+$J194)^(S$490-$K$490)),'PV Adoption'!O$4*(1/(1-'General Inputs'!$C$10))*$J1902*1000*$I1902,ABS(($F1902-$E1902)*(1+$J194)^(S$490-$K$490)))</f>
        <v>0</v>
      </c>
      <c r="T1902" s="357">
        <f>IF('PV Adoption'!P$4*(1/(1-'General Inputs'!$C$10))*$J1902*1000*$I1902 &lt;= ABS(($F1902-$E1902)*(1+$J194)^(T$490-$K$490)),'PV Adoption'!P$4*(1/(1-'General Inputs'!$C$10))*$J1902*1000*$I1902,ABS(($F1902-$E1902)*(1+$J194)^(T$490-$K$490)))</f>
        <v>0</v>
      </c>
      <c r="U1902" s="357">
        <f>IF('PV Adoption'!Q$4*(1/(1-'General Inputs'!$C$10))*$J1902*1000*$I1902 &lt;= ABS(($F1902-$E1902)*(1+$J194)^(U$490-$K$490)),'PV Adoption'!Q$4*(1/(1-'General Inputs'!$C$10))*$J1902*1000*$I1902,ABS(($F1902-$E1902)*(1+$J194)^(U$490-$K$490)))</f>
        <v>0</v>
      </c>
      <c r="V1902" s="357">
        <f>IF('PV Adoption'!R$4*(1/(1-'General Inputs'!$C$10))*$J1902*1000*$I1902 &lt;= ABS(($F1902-$E1902)*(1+$J194)^(V$490-$K$490)),'PV Adoption'!R$4*(1/(1-'General Inputs'!$C$10))*$J1902*1000*$I1902,ABS(($F1902-$E1902)*(1+$J194)^(V$490-$K$490)))</f>
        <v>0</v>
      </c>
      <c r="W1902" s="357">
        <f>IF('PV Adoption'!S$4*(1/(1-'General Inputs'!$C$10))*$J1902*1000*$I1902 &lt;= ABS(($F1902-$E1902)*(1+$J194)^(W$490-$K$490)),'PV Adoption'!S$4*(1/(1-'General Inputs'!$C$10))*$J1902*1000*$I1902,ABS(($F1902-$E1902)*(1+$J194)^(W$490-$K$490)))</f>
        <v>0</v>
      </c>
      <c r="X1902" s="357">
        <f>IF('PV Adoption'!T$4*(1/(1-'General Inputs'!$C$10))*$J1902*1000*$I1902 &lt;= ABS(($F1902-$E1902)*(1+$J194)^(X$490-$K$490)),'PV Adoption'!T$4*(1/(1-'General Inputs'!$C$10))*$J1902*1000*$I1902,ABS(($F1902-$E1902)*(1+$J194)^(X$490-$K$490)))</f>
        <v>0</v>
      </c>
      <c r="Y1902" s="357">
        <f>IF('PV Adoption'!U$4*(1/(1-'General Inputs'!$C$10))*$J1902*1000*$I1902 &lt;= ABS(($F1902-$E1902)*(1+$J194)^(Y$490-$K$490)),'PV Adoption'!U$4*(1/(1-'General Inputs'!$C$10))*$J1902*1000*$I1902,ABS(($F1902-$E1902)*(1+$J194)^(Y$490-$K$490)))</f>
        <v>0</v>
      </c>
      <c r="Z1902" s="357">
        <f>IF('PV Adoption'!V$4*(1/(1-'General Inputs'!$C$10))*$J1902*1000*$I1902 &lt;= ABS(($F1902-$E1902)*(1+$J194)^(Z$490-$K$490)),'PV Adoption'!V$4*(1/(1-'General Inputs'!$C$10))*$J1902*1000*$I1902,ABS(($F1902-$E1902)*(1+$J194)^(Z$490-$K$490)))</f>
        <v>0</v>
      </c>
      <c r="AA1902" s="357">
        <f>IF('PV Adoption'!W$4*(1/(1-'General Inputs'!$C$10))*$J1902*1000*$I1902 &lt;= ABS(($F1902-$E1902)*(1+$J194)^(AA$490-$K$490)),'PV Adoption'!W$4*(1/(1-'General Inputs'!$C$10))*$J1902*1000*$I1902,ABS(($F1902-$E1902)*(1+$J194)^(AA$490-$K$490)))</f>
        <v>0</v>
      </c>
      <c r="AB1902" s="357">
        <f>IF('PV Adoption'!X$4*(1/(1-'General Inputs'!$C$10))*$J1902*1000*$I1902 &lt;= ABS(($F1902-$E1902)*(1+$J194)^(AB$490-$K$490)),'PV Adoption'!X$4*(1/(1-'General Inputs'!$C$10))*$J1902*1000*$I1902,ABS(($F1902-$E1902)*(1+$J194)^(AB$490-$K$490)))</f>
        <v>0</v>
      </c>
      <c r="AC1902" s="357">
        <f>IF('PV Adoption'!Y$4*(1/(1-'General Inputs'!$C$10))*$J1902*1000*$I1902 &lt;= ABS(($F1902-$E1902)*(1+$J194)^(AC$490-$K$490)),'PV Adoption'!Y$4*(1/(1-'General Inputs'!$C$10))*$J1902*1000*$I1902,ABS(($F1902-$E1902)*(1+$J194)^(AC$490-$K$490)))</f>
        <v>0</v>
      </c>
      <c r="AD1902" s="357">
        <f>IF('PV Adoption'!Z$4*(1/(1-'General Inputs'!$C$10))*$J1902*1000*$I1902 &lt;= ABS(($F1902-$E1902)*(1+$J194)^(AD$490-$K$490)),'PV Adoption'!Z$4*(1/(1-'General Inputs'!$C$10))*$J1902*1000*$I1902,ABS(($F1902-$E1902)*(1+$J194)^(AD$490-$K$490)))</f>
        <v>0</v>
      </c>
      <c r="AE1902" s="357">
        <f>IF('PV Adoption'!AA$4*(1/(1-'General Inputs'!$C$10))*$J1902*1000*$I1902 &lt;= ABS(($F1902-$E1902)*(1+$J194)^(AE$490-$K$490)),'PV Adoption'!AA$4*(1/(1-'General Inputs'!$C$10))*$J1902*1000*$I1902,ABS(($F1902-$E1902)*(1+$J194)^(AE$490-$K$490)))</f>
        <v>0</v>
      </c>
      <c r="AF1902" s="357">
        <f>IF('PV Adoption'!AB$4*(1/(1-'General Inputs'!$C$10))*$J1902*1000*$I1902 &lt;= ABS(($F1902-$E1902)*(1+$J194)^(AF$490-$K$490)),'PV Adoption'!AB$4*(1/(1-'General Inputs'!$C$10))*$J1902*1000*$I1902,ABS(($F1902-$E1902)*(1+$J194)^(AF$490-$K$490)))</f>
        <v>0</v>
      </c>
      <c r="AG1902" s="357">
        <f>IF('PV Adoption'!AC$4*(1/(1-'General Inputs'!$C$10))*$J1902*1000*$I1902 &lt;= ABS(($F1902-$E1902)*(1+$J194)^(AG$490-$K$490)),'PV Adoption'!AC$4*(1/(1-'General Inputs'!$C$10))*$J1902*1000*$I1902,ABS(($F1902-$E1902)*(1+$J194)^(AG$490-$K$490)))</f>
        <v>0</v>
      </c>
      <c r="AH1902" s="357">
        <f>IF('PV Adoption'!AD$4*(1/(1-'General Inputs'!$C$10))*$J1902*1000*$I1902 &lt;= ABS(($F1902-$E1902)*(1+$J194)^(AH$490-$K$490)),'PV Adoption'!AD$4*(1/(1-'General Inputs'!$C$10))*$J1902*1000*$I1902,ABS(($F1902-$E1902)*(1+$J194)^(AH$490-$K$490)))</f>
        <v>0</v>
      </c>
      <c r="AI1902" s="357">
        <f>IF('PV Adoption'!AE$4*(1/(1-'General Inputs'!$C$10))*$J1902*1000*$I1902 &lt;= ABS(($F1902-$E1902)*(1+$J194)^(AI$490-$K$490)),'PV Adoption'!AE$4*(1/(1-'General Inputs'!$C$10))*$J1902*1000*$I1902,ABS(($F1902-$E1902)*(1+$J194)^(AI$490-$K$490)))</f>
        <v>0</v>
      </c>
      <c r="AJ1902" s="357">
        <f>IF('PV Adoption'!AF$4*(1/(1-'General Inputs'!$C$10))*$J1902*1000*$I1902 &lt;= ABS(($F1902-$E1902)*(1+$J194)^(AJ$490-$K$490)),'PV Adoption'!AF$4*(1/(1-'General Inputs'!$C$10))*$J1902*1000*$I1902,ABS(($F1902-$E1902)*(1+$J194)^(AJ$490-$K$490)))</f>
        <v>0</v>
      </c>
      <c r="AK1902" s="357">
        <v>0</v>
      </c>
      <c r="AL1902" s="357">
        <v>0</v>
      </c>
      <c r="AM1902" s="357">
        <v>0</v>
      </c>
    </row>
    <row r="1903" spans="1:39" x14ac:dyDescent="0.25">
      <c r="A1903" s="353" t="s">
        <v>440</v>
      </c>
      <c r="B1903" s="353" t="s">
        <v>440</v>
      </c>
      <c r="C1903" s="441">
        <f t="shared" ref="C1903:H1903" si="1354">C195</f>
        <v>12500</v>
      </c>
      <c r="D1903" s="441"/>
      <c r="E1903" s="441"/>
      <c r="F1903" s="441"/>
      <c r="G1903" s="441"/>
      <c r="H1903" s="441">
        <f t="shared" si="1354"/>
        <v>0</v>
      </c>
      <c r="I1903" s="470">
        <f>IFERROR(VLOOKUP(B1903,Coincidence!$B$2:$E$242,4,FALSE)*IF($G1903="Winter",'General Inputs'!$C$25,'General Inputs'!$C$24),IF($G1903="Winter",'General Inputs'!$C$25,'General Inputs'!$C$24))</f>
        <v>0.52140604400000001</v>
      </c>
      <c r="J1903" s="466">
        <f>'Nameplate by Substation'!H195</f>
        <v>1.0309221352974188E-3</v>
      </c>
      <c r="K1903" s="357">
        <f>IF('PV Adoption'!G$4*(1/(1-'General Inputs'!$C$10))*$J1903*1000*$I1903 &lt;= ABS(($F1903-$E1903)*(1+$J195)^(K$490-$K$490)),'PV Adoption'!G$4*(1/(1-'General Inputs'!$C$10))*$J1903*1000*$I1903,ABS(($F1903-$E1903)*(1+$J195)^(K$490-$K$490)))</f>
        <v>0</v>
      </c>
      <c r="L1903" s="357">
        <f>IF('PV Adoption'!H$4*(1/(1-'General Inputs'!$C$10))*$J1903*1000*$I1903 &lt;= ABS(($F1903-$E1903)*(1+$J195)^(L$490-$K$490)),'PV Adoption'!H$4*(1/(1-'General Inputs'!$C$10))*$J1903*1000*$I1903,ABS(($F1903-$E1903)*(1+$J195)^(L$490-$K$490)))</f>
        <v>0</v>
      </c>
      <c r="M1903" s="357">
        <f>IF('PV Adoption'!I$4*(1/(1-'General Inputs'!$C$10))*$J1903*1000*$I1903 &lt;= ABS(($F1903-$E1903)*(1+$J195)^(M$490-$K$490)),'PV Adoption'!I$4*(1/(1-'General Inputs'!$C$10))*$J1903*1000*$I1903,ABS(($F1903-$E1903)*(1+$J195)^(M$490-$K$490)))</f>
        <v>0</v>
      </c>
      <c r="N1903" s="357">
        <f>IF('PV Adoption'!J$4*(1/(1-'General Inputs'!$C$10))*$J1903*1000*$I1903 &lt;= ABS(($F1903-$E1903)*(1+$J195)^(N$490-$K$490)),'PV Adoption'!J$4*(1/(1-'General Inputs'!$C$10))*$J1903*1000*$I1903,ABS(($F1903-$E1903)*(1+$J195)^(N$490-$K$490)))</f>
        <v>0</v>
      </c>
      <c r="O1903" s="357">
        <f>IF('PV Adoption'!K$4*(1/(1-'General Inputs'!$C$10))*$J1903*1000*$I1903 &lt;= ABS(($F1903-$E1903)*(1+$J195)^(O$490-$K$490)),'PV Adoption'!K$4*(1/(1-'General Inputs'!$C$10))*$J1903*1000*$I1903,ABS(($F1903-$E1903)*(1+$J195)^(O$490-$K$490)))</f>
        <v>0</v>
      </c>
      <c r="P1903" s="357">
        <f>IF('PV Adoption'!L$4*(1/(1-'General Inputs'!$C$10))*$J1903*1000*$I1903 &lt;= ABS(($F1903-$E1903)*(1+$J195)^(P$490-$K$490)),'PV Adoption'!L$4*(1/(1-'General Inputs'!$C$10))*$J1903*1000*$I1903,ABS(($F1903-$E1903)*(1+$J195)^(P$490-$K$490)))</f>
        <v>0</v>
      </c>
      <c r="Q1903" s="357">
        <f>IF('PV Adoption'!M$4*(1/(1-'General Inputs'!$C$10))*$J1903*1000*$I1903 &lt;= ABS(($F1903-$E1903)*(1+$J195)^(Q$490-$K$490)),'PV Adoption'!M$4*(1/(1-'General Inputs'!$C$10))*$J1903*1000*$I1903,ABS(($F1903-$E1903)*(1+$J195)^(Q$490-$K$490)))</f>
        <v>0</v>
      </c>
      <c r="R1903" s="357">
        <f>IF('PV Adoption'!N$4*(1/(1-'General Inputs'!$C$10))*$J1903*1000*$I1903 &lt;= ABS(($F1903-$E1903)*(1+$J195)^(R$490-$K$490)),'PV Adoption'!N$4*(1/(1-'General Inputs'!$C$10))*$J1903*1000*$I1903,ABS(($F1903-$E1903)*(1+$J195)^(R$490-$K$490)))</f>
        <v>0</v>
      </c>
      <c r="S1903" s="357">
        <f>IF('PV Adoption'!O$4*(1/(1-'General Inputs'!$C$10))*$J1903*1000*$I1903 &lt;= ABS(($F1903-$E1903)*(1+$J195)^(S$490-$K$490)),'PV Adoption'!O$4*(1/(1-'General Inputs'!$C$10))*$J1903*1000*$I1903,ABS(($F1903-$E1903)*(1+$J195)^(S$490-$K$490)))</f>
        <v>0</v>
      </c>
      <c r="T1903" s="357">
        <f>IF('PV Adoption'!P$4*(1/(1-'General Inputs'!$C$10))*$J1903*1000*$I1903 &lt;= ABS(($F1903-$E1903)*(1+$J195)^(T$490-$K$490)),'PV Adoption'!P$4*(1/(1-'General Inputs'!$C$10))*$J1903*1000*$I1903,ABS(($F1903-$E1903)*(1+$J195)^(T$490-$K$490)))</f>
        <v>0</v>
      </c>
      <c r="U1903" s="357">
        <f>IF('PV Adoption'!Q$4*(1/(1-'General Inputs'!$C$10))*$J1903*1000*$I1903 &lt;= ABS(($F1903-$E1903)*(1+$J195)^(U$490-$K$490)),'PV Adoption'!Q$4*(1/(1-'General Inputs'!$C$10))*$J1903*1000*$I1903,ABS(($F1903-$E1903)*(1+$J195)^(U$490-$K$490)))</f>
        <v>0</v>
      </c>
      <c r="V1903" s="357">
        <f>IF('PV Adoption'!R$4*(1/(1-'General Inputs'!$C$10))*$J1903*1000*$I1903 &lt;= ABS(($F1903-$E1903)*(1+$J195)^(V$490-$K$490)),'PV Adoption'!R$4*(1/(1-'General Inputs'!$C$10))*$J1903*1000*$I1903,ABS(($F1903-$E1903)*(1+$J195)^(V$490-$K$490)))</f>
        <v>0</v>
      </c>
      <c r="W1903" s="357">
        <f>IF('PV Adoption'!S$4*(1/(1-'General Inputs'!$C$10))*$J1903*1000*$I1903 &lt;= ABS(($F1903-$E1903)*(1+$J195)^(W$490-$K$490)),'PV Adoption'!S$4*(1/(1-'General Inputs'!$C$10))*$J1903*1000*$I1903,ABS(($F1903-$E1903)*(1+$J195)^(W$490-$K$490)))</f>
        <v>0</v>
      </c>
      <c r="X1903" s="357">
        <f>IF('PV Adoption'!T$4*(1/(1-'General Inputs'!$C$10))*$J1903*1000*$I1903 &lt;= ABS(($F1903-$E1903)*(1+$J195)^(X$490-$K$490)),'PV Adoption'!T$4*(1/(1-'General Inputs'!$C$10))*$J1903*1000*$I1903,ABS(($F1903-$E1903)*(1+$J195)^(X$490-$K$490)))</f>
        <v>0</v>
      </c>
      <c r="Y1903" s="357">
        <f>IF('PV Adoption'!U$4*(1/(1-'General Inputs'!$C$10))*$J1903*1000*$I1903 &lt;= ABS(($F1903-$E1903)*(1+$J195)^(Y$490-$K$490)),'PV Adoption'!U$4*(1/(1-'General Inputs'!$C$10))*$J1903*1000*$I1903,ABS(($F1903-$E1903)*(1+$J195)^(Y$490-$K$490)))</f>
        <v>0</v>
      </c>
      <c r="Z1903" s="357">
        <f>IF('PV Adoption'!V$4*(1/(1-'General Inputs'!$C$10))*$J1903*1000*$I1903 &lt;= ABS(($F1903-$E1903)*(1+$J195)^(Z$490-$K$490)),'PV Adoption'!V$4*(1/(1-'General Inputs'!$C$10))*$J1903*1000*$I1903,ABS(($F1903-$E1903)*(1+$J195)^(Z$490-$K$490)))</f>
        <v>0</v>
      </c>
      <c r="AA1903" s="357">
        <f>IF('PV Adoption'!W$4*(1/(1-'General Inputs'!$C$10))*$J1903*1000*$I1903 &lt;= ABS(($F1903-$E1903)*(1+$J195)^(AA$490-$K$490)),'PV Adoption'!W$4*(1/(1-'General Inputs'!$C$10))*$J1903*1000*$I1903,ABS(($F1903-$E1903)*(1+$J195)^(AA$490-$K$490)))</f>
        <v>0</v>
      </c>
      <c r="AB1903" s="357">
        <f>IF('PV Adoption'!X$4*(1/(1-'General Inputs'!$C$10))*$J1903*1000*$I1903 &lt;= ABS(($F1903-$E1903)*(1+$J195)^(AB$490-$K$490)),'PV Adoption'!X$4*(1/(1-'General Inputs'!$C$10))*$J1903*1000*$I1903,ABS(($F1903-$E1903)*(1+$J195)^(AB$490-$K$490)))</f>
        <v>0</v>
      </c>
      <c r="AC1903" s="357">
        <f>IF('PV Adoption'!Y$4*(1/(1-'General Inputs'!$C$10))*$J1903*1000*$I1903 &lt;= ABS(($F1903-$E1903)*(1+$J195)^(AC$490-$K$490)),'PV Adoption'!Y$4*(1/(1-'General Inputs'!$C$10))*$J1903*1000*$I1903,ABS(($F1903-$E1903)*(1+$J195)^(AC$490-$K$490)))</f>
        <v>0</v>
      </c>
      <c r="AD1903" s="357">
        <f>IF('PV Adoption'!Z$4*(1/(1-'General Inputs'!$C$10))*$J1903*1000*$I1903 &lt;= ABS(($F1903-$E1903)*(1+$J195)^(AD$490-$K$490)),'PV Adoption'!Z$4*(1/(1-'General Inputs'!$C$10))*$J1903*1000*$I1903,ABS(($F1903-$E1903)*(1+$J195)^(AD$490-$K$490)))</f>
        <v>0</v>
      </c>
      <c r="AE1903" s="357">
        <f>IF('PV Adoption'!AA$4*(1/(1-'General Inputs'!$C$10))*$J1903*1000*$I1903 &lt;= ABS(($F1903-$E1903)*(1+$J195)^(AE$490-$K$490)),'PV Adoption'!AA$4*(1/(1-'General Inputs'!$C$10))*$J1903*1000*$I1903,ABS(($F1903-$E1903)*(1+$J195)^(AE$490-$K$490)))</f>
        <v>0</v>
      </c>
      <c r="AF1903" s="357">
        <f>IF('PV Adoption'!AB$4*(1/(1-'General Inputs'!$C$10))*$J1903*1000*$I1903 &lt;= ABS(($F1903-$E1903)*(1+$J195)^(AF$490-$K$490)),'PV Adoption'!AB$4*(1/(1-'General Inputs'!$C$10))*$J1903*1000*$I1903,ABS(($F1903-$E1903)*(1+$J195)^(AF$490-$K$490)))</f>
        <v>0</v>
      </c>
      <c r="AG1903" s="357">
        <f>IF('PV Adoption'!AC$4*(1/(1-'General Inputs'!$C$10))*$J1903*1000*$I1903 &lt;= ABS(($F1903-$E1903)*(1+$J195)^(AG$490-$K$490)),'PV Adoption'!AC$4*(1/(1-'General Inputs'!$C$10))*$J1903*1000*$I1903,ABS(($F1903-$E1903)*(1+$J195)^(AG$490-$K$490)))</f>
        <v>0</v>
      </c>
      <c r="AH1903" s="357">
        <f>IF('PV Adoption'!AD$4*(1/(1-'General Inputs'!$C$10))*$J1903*1000*$I1903 &lt;= ABS(($F1903-$E1903)*(1+$J195)^(AH$490-$K$490)),'PV Adoption'!AD$4*(1/(1-'General Inputs'!$C$10))*$J1903*1000*$I1903,ABS(($F1903-$E1903)*(1+$J195)^(AH$490-$K$490)))</f>
        <v>0</v>
      </c>
      <c r="AI1903" s="357">
        <f>IF('PV Adoption'!AE$4*(1/(1-'General Inputs'!$C$10))*$J1903*1000*$I1903 &lt;= ABS(($F1903-$E1903)*(1+$J195)^(AI$490-$K$490)),'PV Adoption'!AE$4*(1/(1-'General Inputs'!$C$10))*$J1903*1000*$I1903,ABS(($F1903-$E1903)*(1+$J195)^(AI$490-$K$490)))</f>
        <v>0</v>
      </c>
      <c r="AJ1903" s="357">
        <f>IF('PV Adoption'!AF$4*(1/(1-'General Inputs'!$C$10))*$J1903*1000*$I1903 &lt;= ABS(($F1903-$E1903)*(1+$J195)^(AJ$490-$K$490)),'PV Adoption'!AF$4*(1/(1-'General Inputs'!$C$10))*$J1903*1000*$I1903,ABS(($F1903-$E1903)*(1+$J195)^(AJ$490-$K$490)))</f>
        <v>0</v>
      </c>
      <c r="AK1903" s="357">
        <v>0</v>
      </c>
      <c r="AL1903" s="357">
        <v>0</v>
      </c>
      <c r="AM1903" s="357">
        <v>0</v>
      </c>
    </row>
    <row r="1904" spans="1:39" x14ac:dyDescent="0.25">
      <c r="A1904" s="353" t="s">
        <v>507</v>
      </c>
      <c r="B1904" s="353" t="s">
        <v>507</v>
      </c>
      <c r="C1904" s="441">
        <f t="shared" ref="C1904:H1904" si="1355">C196</f>
        <v>3125</v>
      </c>
      <c r="D1904" s="441"/>
      <c r="E1904" s="441"/>
      <c r="F1904" s="441"/>
      <c r="G1904" s="441"/>
      <c r="H1904" s="441">
        <f t="shared" si="1355"/>
        <v>0</v>
      </c>
      <c r="I1904" s="470">
        <f>IFERROR(VLOOKUP(B1904,Coincidence!$B$2:$E$242,4,FALSE)*IF($G1904="Winter",'General Inputs'!$C$25,'General Inputs'!$C$24),IF($G1904="Winter",'General Inputs'!$C$25,'General Inputs'!$C$24))</f>
        <v>0.52140604400000001</v>
      </c>
      <c r="J1904" s="466">
        <f>'Nameplate by Substation'!H196</f>
        <v>6.4453305007588634E-4</v>
      </c>
      <c r="K1904" s="357">
        <f>IF('PV Adoption'!G$4*(1/(1-'General Inputs'!$C$10))*$J1904*1000*$I1904 &lt;= ABS(($F1904-$E1904)*(1+$J196)^(K$490-$K$490)),'PV Adoption'!G$4*(1/(1-'General Inputs'!$C$10))*$J1904*1000*$I1904,ABS(($F1904-$E1904)*(1+$J196)^(K$490-$K$490)))</f>
        <v>0</v>
      </c>
      <c r="L1904" s="357">
        <f>IF('PV Adoption'!H$4*(1/(1-'General Inputs'!$C$10))*$J1904*1000*$I1904 &lt;= ABS(($F1904-$E1904)*(1+$J196)^(L$490-$K$490)),'PV Adoption'!H$4*(1/(1-'General Inputs'!$C$10))*$J1904*1000*$I1904,ABS(($F1904-$E1904)*(1+$J196)^(L$490-$K$490)))</f>
        <v>0</v>
      </c>
      <c r="M1904" s="357">
        <f>IF('PV Adoption'!I$4*(1/(1-'General Inputs'!$C$10))*$J1904*1000*$I1904 &lt;= ABS(($F1904-$E1904)*(1+$J196)^(M$490-$K$490)),'PV Adoption'!I$4*(1/(1-'General Inputs'!$C$10))*$J1904*1000*$I1904,ABS(($F1904-$E1904)*(1+$J196)^(M$490-$K$490)))</f>
        <v>0</v>
      </c>
      <c r="N1904" s="357">
        <f>IF('PV Adoption'!J$4*(1/(1-'General Inputs'!$C$10))*$J1904*1000*$I1904 &lt;= ABS(($F1904-$E1904)*(1+$J196)^(N$490-$K$490)),'PV Adoption'!J$4*(1/(1-'General Inputs'!$C$10))*$J1904*1000*$I1904,ABS(($F1904-$E1904)*(1+$J196)^(N$490-$K$490)))</f>
        <v>0</v>
      </c>
      <c r="O1904" s="357">
        <f>IF('PV Adoption'!K$4*(1/(1-'General Inputs'!$C$10))*$J1904*1000*$I1904 &lt;= ABS(($F1904-$E1904)*(1+$J196)^(O$490-$K$490)),'PV Adoption'!K$4*(1/(1-'General Inputs'!$C$10))*$J1904*1000*$I1904,ABS(($F1904-$E1904)*(1+$J196)^(O$490-$K$490)))</f>
        <v>0</v>
      </c>
      <c r="P1904" s="357">
        <f>IF('PV Adoption'!L$4*(1/(1-'General Inputs'!$C$10))*$J1904*1000*$I1904 &lt;= ABS(($F1904-$E1904)*(1+$J196)^(P$490-$K$490)),'PV Adoption'!L$4*(1/(1-'General Inputs'!$C$10))*$J1904*1000*$I1904,ABS(($F1904-$E1904)*(1+$J196)^(P$490-$K$490)))</f>
        <v>0</v>
      </c>
      <c r="Q1904" s="357">
        <f>IF('PV Adoption'!M$4*(1/(1-'General Inputs'!$C$10))*$J1904*1000*$I1904 &lt;= ABS(($F1904-$E1904)*(1+$J196)^(Q$490-$K$490)),'PV Adoption'!M$4*(1/(1-'General Inputs'!$C$10))*$J1904*1000*$I1904,ABS(($F1904-$E1904)*(1+$J196)^(Q$490-$K$490)))</f>
        <v>0</v>
      </c>
      <c r="R1904" s="357">
        <f>IF('PV Adoption'!N$4*(1/(1-'General Inputs'!$C$10))*$J1904*1000*$I1904 &lt;= ABS(($F1904-$E1904)*(1+$J196)^(R$490-$K$490)),'PV Adoption'!N$4*(1/(1-'General Inputs'!$C$10))*$J1904*1000*$I1904,ABS(($F1904-$E1904)*(1+$J196)^(R$490-$K$490)))</f>
        <v>0</v>
      </c>
      <c r="S1904" s="357">
        <f>IF('PV Adoption'!O$4*(1/(1-'General Inputs'!$C$10))*$J1904*1000*$I1904 &lt;= ABS(($F1904-$E1904)*(1+$J196)^(S$490-$K$490)),'PV Adoption'!O$4*(1/(1-'General Inputs'!$C$10))*$J1904*1000*$I1904,ABS(($F1904-$E1904)*(1+$J196)^(S$490-$K$490)))</f>
        <v>0</v>
      </c>
      <c r="T1904" s="357">
        <f>IF('PV Adoption'!P$4*(1/(1-'General Inputs'!$C$10))*$J1904*1000*$I1904 &lt;= ABS(($F1904-$E1904)*(1+$J196)^(T$490-$K$490)),'PV Adoption'!P$4*(1/(1-'General Inputs'!$C$10))*$J1904*1000*$I1904,ABS(($F1904-$E1904)*(1+$J196)^(T$490-$K$490)))</f>
        <v>0</v>
      </c>
      <c r="U1904" s="357">
        <f>IF('PV Adoption'!Q$4*(1/(1-'General Inputs'!$C$10))*$J1904*1000*$I1904 &lt;= ABS(($F1904-$E1904)*(1+$J196)^(U$490-$K$490)),'PV Adoption'!Q$4*(1/(1-'General Inputs'!$C$10))*$J1904*1000*$I1904,ABS(($F1904-$E1904)*(1+$J196)^(U$490-$K$490)))</f>
        <v>0</v>
      </c>
      <c r="V1904" s="357">
        <f>IF('PV Adoption'!R$4*(1/(1-'General Inputs'!$C$10))*$J1904*1000*$I1904 &lt;= ABS(($F1904-$E1904)*(1+$J196)^(V$490-$K$490)),'PV Adoption'!R$4*(1/(1-'General Inputs'!$C$10))*$J1904*1000*$I1904,ABS(($F1904-$E1904)*(1+$J196)^(V$490-$K$490)))</f>
        <v>0</v>
      </c>
      <c r="W1904" s="357">
        <f>IF('PV Adoption'!S$4*(1/(1-'General Inputs'!$C$10))*$J1904*1000*$I1904 &lt;= ABS(($F1904-$E1904)*(1+$J196)^(W$490-$K$490)),'PV Adoption'!S$4*(1/(1-'General Inputs'!$C$10))*$J1904*1000*$I1904,ABS(($F1904-$E1904)*(1+$J196)^(W$490-$K$490)))</f>
        <v>0</v>
      </c>
      <c r="X1904" s="357">
        <f>IF('PV Adoption'!T$4*(1/(1-'General Inputs'!$C$10))*$J1904*1000*$I1904 &lt;= ABS(($F1904-$E1904)*(1+$J196)^(X$490-$K$490)),'PV Adoption'!T$4*(1/(1-'General Inputs'!$C$10))*$J1904*1000*$I1904,ABS(($F1904-$E1904)*(1+$J196)^(X$490-$K$490)))</f>
        <v>0</v>
      </c>
      <c r="Y1904" s="357">
        <f>IF('PV Adoption'!U$4*(1/(1-'General Inputs'!$C$10))*$J1904*1000*$I1904 &lt;= ABS(($F1904-$E1904)*(1+$J196)^(Y$490-$K$490)),'PV Adoption'!U$4*(1/(1-'General Inputs'!$C$10))*$J1904*1000*$I1904,ABS(($F1904-$E1904)*(1+$J196)^(Y$490-$K$490)))</f>
        <v>0</v>
      </c>
      <c r="Z1904" s="357">
        <f>IF('PV Adoption'!V$4*(1/(1-'General Inputs'!$C$10))*$J1904*1000*$I1904 &lt;= ABS(($F1904-$E1904)*(1+$J196)^(Z$490-$K$490)),'PV Adoption'!V$4*(1/(1-'General Inputs'!$C$10))*$J1904*1000*$I1904,ABS(($F1904-$E1904)*(1+$J196)^(Z$490-$K$490)))</f>
        <v>0</v>
      </c>
      <c r="AA1904" s="357">
        <f>IF('PV Adoption'!W$4*(1/(1-'General Inputs'!$C$10))*$J1904*1000*$I1904 &lt;= ABS(($F1904-$E1904)*(1+$J196)^(AA$490-$K$490)),'PV Adoption'!W$4*(1/(1-'General Inputs'!$C$10))*$J1904*1000*$I1904,ABS(($F1904-$E1904)*(1+$J196)^(AA$490-$K$490)))</f>
        <v>0</v>
      </c>
      <c r="AB1904" s="357">
        <f>IF('PV Adoption'!X$4*(1/(1-'General Inputs'!$C$10))*$J1904*1000*$I1904 &lt;= ABS(($F1904-$E1904)*(1+$J196)^(AB$490-$K$490)),'PV Adoption'!X$4*(1/(1-'General Inputs'!$C$10))*$J1904*1000*$I1904,ABS(($F1904-$E1904)*(1+$J196)^(AB$490-$K$490)))</f>
        <v>0</v>
      </c>
      <c r="AC1904" s="357">
        <f>IF('PV Adoption'!Y$4*(1/(1-'General Inputs'!$C$10))*$J1904*1000*$I1904 &lt;= ABS(($F1904-$E1904)*(1+$J196)^(AC$490-$K$490)),'PV Adoption'!Y$4*(1/(1-'General Inputs'!$C$10))*$J1904*1000*$I1904,ABS(($F1904-$E1904)*(1+$J196)^(AC$490-$K$490)))</f>
        <v>0</v>
      </c>
      <c r="AD1904" s="357">
        <f>IF('PV Adoption'!Z$4*(1/(1-'General Inputs'!$C$10))*$J1904*1000*$I1904 &lt;= ABS(($F1904-$E1904)*(1+$J196)^(AD$490-$K$490)),'PV Adoption'!Z$4*(1/(1-'General Inputs'!$C$10))*$J1904*1000*$I1904,ABS(($F1904-$E1904)*(1+$J196)^(AD$490-$K$490)))</f>
        <v>0</v>
      </c>
      <c r="AE1904" s="357">
        <f>IF('PV Adoption'!AA$4*(1/(1-'General Inputs'!$C$10))*$J1904*1000*$I1904 &lt;= ABS(($F1904-$E1904)*(1+$J196)^(AE$490-$K$490)),'PV Adoption'!AA$4*(1/(1-'General Inputs'!$C$10))*$J1904*1000*$I1904,ABS(($F1904-$E1904)*(1+$J196)^(AE$490-$K$490)))</f>
        <v>0</v>
      </c>
      <c r="AF1904" s="357">
        <f>IF('PV Adoption'!AB$4*(1/(1-'General Inputs'!$C$10))*$J1904*1000*$I1904 &lt;= ABS(($F1904-$E1904)*(1+$J196)^(AF$490-$K$490)),'PV Adoption'!AB$4*(1/(1-'General Inputs'!$C$10))*$J1904*1000*$I1904,ABS(($F1904-$E1904)*(1+$J196)^(AF$490-$K$490)))</f>
        <v>0</v>
      </c>
      <c r="AG1904" s="357">
        <f>IF('PV Adoption'!AC$4*(1/(1-'General Inputs'!$C$10))*$J1904*1000*$I1904 &lt;= ABS(($F1904-$E1904)*(1+$J196)^(AG$490-$K$490)),'PV Adoption'!AC$4*(1/(1-'General Inputs'!$C$10))*$J1904*1000*$I1904,ABS(($F1904-$E1904)*(1+$J196)^(AG$490-$K$490)))</f>
        <v>0</v>
      </c>
      <c r="AH1904" s="357">
        <f>IF('PV Adoption'!AD$4*(1/(1-'General Inputs'!$C$10))*$J1904*1000*$I1904 &lt;= ABS(($F1904-$E1904)*(1+$J196)^(AH$490-$K$490)),'PV Adoption'!AD$4*(1/(1-'General Inputs'!$C$10))*$J1904*1000*$I1904,ABS(($F1904-$E1904)*(1+$J196)^(AH$490-$K$490)))</f>
        <v>0</v>
      </c>
      <c r="AI1904" s="357">
        <f>IF('PV Adoption'!AE$4*(1/(1-'General Inputs'!$C$10))*$J1904*1000*$I1904 &lt;= ABS(($F1904-$E1904)*(1+$J196)^(AI$490-$K$490)),'PV Adoption'!AE$4*(1/(1-'General Inputs'!$C$10))*$J1904*1000*$I1904,ABS(($F1904-$E1904)*(1+$J196)^(AI$490-$K$490)))</f>
        <v>0</v>
      </c>
      <c r="AJ1904" s="357">
        <f>IF('PV Adoption'!AF$4*(1/(1-'General Inputs'!$C$10))*$J1904*1000*$I1904 &lt;= ABS(($F1904-$E1904)*(1+$J196)^(AJ$490-$K$490)),'PV Adoption'!AF$4*(1/(1-'General Inputs'!$C$10))*$J1904*1000*$I1904,ABS(($F1904-$E1904)*(1+$J196)^(AJ$490-$K$490)))</f>
        <v>0</v>
      </c>
      <c r="AK1904" s="357">
        <v>102.05043341353104</v>
      </c>
      <c r="AL1904" s="357">
        <v>103.39839137469373</v>
      </c>
      <c r="AM1904" s="357">
        <v>104.87253939938923</v>
      </c>
    </row>
    <row r="1905" spans="1:39" x14ac:dyDescent="0.25">
      <c r="A1905" s="353" t="s">
        <v>387</v>
      </c>
      <c r="B1905" s="353" t="s">
        <v>388</v>
      </c>
      <c r="C1905" s="441">
        <f t="shared" ref="C1905:H1905" si="1356">C197</f>
        <v>25000</v>
      </c>
      <c r="D1905" s="441"/>
      <c r="E1905" s="441"/>
      <c r="F1905" s="441"/>
      <c r="G1905" s="441"/>
      <c r="H1905" s="441">
        <f t="shared" si="1356"/>
        <v>0</v>
      </c>
      <c r="I1905" s="470">
        <f>IFERROR(VLOOKUP(B1905,Coincidence!$B$2:$E$242,4,FALSE)*IF($G1905="Winter",'General Inputs'!$C$25,'General Inputs'!$C$24),IF($G1905="Winter",'General Inputs'!$C$25,'General Inputs'!$C$24))</f>
        <v>0.52140604400000001</v>
      </c>
      <c r="J1905" s="466">
        <f>'Nameplate by Substation'!H197</f>
        <v>5.2261000579875904E-3</v>
      </c>
      <c r="K1905" s="357">
        <f>IF('PV Adoption'!G$4*(1/(1-'General Inputs'!$C$10))*$J1905*1000*$I1905 &lt;= ABS(($F1905-$E1905)*(1+$J197)^(K$490-$K$490)),'PV Adoption'!G$4*(1/(1-'General Inputs'!$C$10))*$J1905*1000*$I1905,ABS(($F1905-$E1905)*(1+$J197)^(K$490-$K$490)))</f>
        <v>0</v>
      </c>
      <c r="L1905" s="357">
        <f>IF('PV Adoption'!H$4*(1/(1-'General Inputs'!$C$10))*$J1905*1000*$I1905 &lt;= ABS(($F1905-$E1905)*(1+$J197)^(L$490-$K$490)),'PV Adoption'!H$4*(1/(1-'General Inputs'!$C$10))*$J1905*1000*$I1905,ABS(($F1905-$E1905)*(1+$J197)^(L$490-$K$490)))</f>
        <v>0</v>
      </c>
      <c r="M1905" s="357">
        <f>IF('PV Adoption'!I$4*(1/(1-'General Inputs'!$C$10))*$J1905*1000*$I1905 &lt;= ABS(($F1905-$E1905)*(1+$J197)^(M$490-$K$490)),'PV Adoption'!I$4*(1/(1-'General Inputs'!$C$10))*$J1905*1000*$I1905,ABS(($F1905-$E1905)*(1+$J197)^(M$490-$K$490)))</f>
        <v>0</v>
      </c>
      <c r="N1905" s="357">
        <f>IF('PV Adoption'!J$4*(1/(1-'General Inputs'!$C$10))*$J1905*1000*$I1905 &lt;= ABS(($F1905-$E1905)*(1+$J197)^(N$490-$K$490)),'PV Adoption'!J$4*(1/(1-'General Inputs'!$C$10))*$J1905*1000*$I1905,ABS(($F1905-$E1905)*(1+$J197)^(N$490-$K$490)))</f>
        <v>0</v>
      </c>
      <c r="O1905" s="357">
        <f>IF('PV Adoption'!K$4*(1/(1-'General Inputs'!$C$10))*$J1905*1000*$I1905 &lt;= ABS(($F1905-$E1905)*(1+$J197)^(O$490-$K$490)),'PV Adoption'!K$4*(1/(1-'General Inputs'!$C$10))*$J1905*1000*$I1905,ABS(($F1905-$E1905)*(1+$J197)^(O$490-$K$490)))</f>
        <v>0</v>
      </c>
      <c r="P1905" s="357">
        <f>IF('PV Adoption'!L$4*(1/(1-'General Inputs'!$C$10))*$J1905*1000*$I1905 &lt;= ABS(($F1905-$E1905)*(1+$J197)^(P$490-$K$490)),'PV Adoption'!L$4*(1/(1-'General Inputs'!$C$10))*$J1905*1000*$I1905,ABS(($F1905-$E1905)*(1+$J197)^(P$490-$K$490)))</f>
        <v>0</v>
      </c>
      <c r="Q1905" s="357">
        <f>IF('PV Adoption'!M$4*(1/(1-'General Inputs'!$C$10))*$J1905*1000*$I1905 &lt;= ABS(($F1905-$E1905)*(1+$J197)^(Q$490-$K$490)),'PV Adoption'!M$4*(1/(1-'General Inputs'!$C$10))*$J1905*1000*$I1905,ABS(($F1905-$E1905)*(1+$J197)^(Q$490-$K$490)))</f>
        <v>0</v>
      </c>
      <c r="R1905" s="357">
        <f>IF('PV Adoption'!N$4*(1/(1-'General Inputs'!$C$10))*$J1905*1000*$I1905 &lt;= ABS(($F1905-$E1905)*(1+$J197)^(R$490-$K$490)),'PV Adoption'!N$4*(1/(1-'General Inputs'!$C$10))*$J1905*1000*$I1905,ABS(($F1905-$E1905)*(1+$J197)^(R$490-$K$490)))</f>
        <v>0</v>
      </c>
      <c r="S1905" s="357">
        <f>IF('PV Adoption'!O$4*(1/(1-'General Inputs'!$C$10))*$J1905*1000*$I1905 &lt;= ABS(($F1905-$E1905)*(1+$J197)^(S$490-$K$490)),'PV Adoption'!O$4*(1/(1-'General Inputs'!$C$10))*$J1905*1000*$I1905,ABS(($F1905-$E1905)*(1+$J197)^(S$490-$K$490)))</f>
        <v>0</v>
      </c>
      <c r="T1905" s="357">
        <f>IF('PV Adoption'!P$4*(1/(1-'General Inputs'!$C$10))*$J1905*1000*$I1905 &lt;= ABS(($F1905-$E1905)*(1+$J197)^(T$490-$K$490)),'PV Adoption'!P$4*(1/(1-'General Inputs'!$C$10))*$J1905*1000*$I1905,ABS(($F1905-$E1905)*(1+$J197)^(T$490-$K$490)))</f>
        <v>0</v>
      </c>
      <c r="U1905" s="357">
        <f>IF('PV Adoption'!Q$4*(1/(1-'General Inputs'!$C$10))*$J1905*1000*$I1905 &lt;= ABS(($F1905-$E1905)*(1+$J197)^(U$490-$K$490)),'PV Adoption'!Q$4*(1/(1-'General Inputs'!$C$10))*$J1905*1000*$I1905,ABS(($F1905-$E1905)*(1+$J197)^(U$490-$K$490)))</f>
        <v>0</v>
      </c>
      <c r="V1905" s="357">
        <f>IF('PV Adoption'!R$4*(1/(1-'General Inputs'!$C$10))*$J1905*1000*$I1905 &lt;= ABS(($F1905-$E1905)*(1+$J197)^(V$490-$K$490)),'PV Adoption'!R$4*(1/(1-'General Inputs'!$C$10))*$J1905*1000*$I1905,ABS(($F1905-$E1905)*(1+$J197)^(V$490-$K$490)))</f>
        <v>0</v>
      </c>
      <c r="W1905" s="357">
        <f>IF('PV Adoption'!S$4*(1/(1-'General Inputs'!$C$10))*$J1905*1000*$I1905 &lt;= ABS(($F1905-$E1905)*(1+$J197)^(W$490-$K$490)),'PV Adoption'!S$4*(1/(1-'General Inputs'!$C$10))*$J1905*1000*$I1905,ABS(($F1905-$E1905)*(1+$J197)^(W$490-$K$490)))</f>
        <v>0</v>
      </c>
      <c r="X1905" s="357">
        <f>IF('PV Adoption'!T$4*(1/(1-'General Inputs'!$C$10))*$J1905*1000*$I1905 &lt;= ABS(($F1905-$E1905)*(1+$J197)^(X$490-$K$490)),'PV Adoption'!T$4*(1/(1-'General Inputs'!$C$10))*$J1905*1000*$I1905,ABS(($F1905-$E1905)*(1+$J197)^(X$490-$K$490)))</f>
        <v>0</v>
      </c>
      <c r="Y1905" s="357">
        <f>IF('PV Adoption'!U$4*(1/(1-'General Inputs'!$C$10))*$J1905*1000*$I1905 &lt;= ABS(($F1905-$E1905)*(1+$J197)^(Y$490-$K$490)),'PV Adoption'!U$4*(1/(1-'General Inputs'!$C$10))*$J1905*1000*$I1905,ABS(($F1905-$E1905)*(1+$J197)^(Y$490-$K$490)))</f>
        <v>0</v>
      </c>
      <c r="Z1905" s="357">
        <f>IF('PV Adoption'!V$4*(1/(1-'General Inputs'!$C$10))*$J1905*1000*$I1905 &lt;= ABS(($F1905-$E1905)*(1+$J197)^(Z$490-$K$490)),'PV Adoption'!V$4*(1/(1-'General Inputs'!$C$10))*$J1905*1000*$I1905,ABS(($F1905-$E1905)*(1+$J197)^(Z$490-$K$490)))</f>
        <v>0</v>
      </c>
      <c r="AA1905" s="357">
        <f>IF('PV Adoption'!W$4*(1/(1-'General Inputs'!$C$10))*$J1905*1000*$I1905 &lt;= ABS(($F1905-$E1905)*(1+$J197)^(AA$490-$K$490)),'PV Adoption'!W$4*(1/(1-'General Inputs'!$C$10))*$J1905*1000*$I1905,ABS(($F1905-$E1905)*(1+$J197)^(AA$490-$K$490)))</f>
        <v>0</v>
      </c>
      <c r="AB1905" s="357">
        <f>IF('PV Adoption'!X$4*(1/(1-'General Inputs'!$C$10))*$J1905*1000*$I1905 &lt;= ABS(($F1905-$E1905)*(1+$J197)^(AB$490-$K$490)),'PV Adoption'!X$4*(1/(1-'General Inputs'!$C$10))*$J1905*1000*$I1905,ABS(($F1905-$E1905)*(1+$J197)^(AB$490-$K$490)))</f>
        <v>0</v>
      </c>
      <c r="AC1905" s="357">
        <f>IF('PV Adoption'!Y$4*(1/(1-'General Inputs'!$C$10))*$J1905*1000*$I1905 &lt;= ABS(($F1905-$E1905)*(1+$J197)^(AC$490-$K$490)),'PV Adoption'!Y$4*(1/(1-'General Inputs'!$C$10))*$J1905*1000*$I1905,ABS(($F1905-$E1905)*(1+$J197)^(AC$490-$K$490)))</f>
        <v>0</v>
      </c>
      <c r="AD1905" s="357">
        <f>IF('PV Adoption'!Z$4*(1/(1-'General Inputs'!$C$10))*$J1905*1000*$I1905 &lt;= ABS(($F1905-$E1905)*(1+$J197)^(AD$490-$K$490)),'PV Adoption'!Z$4*(1/(1-'General Inputs'!$C$10))*$J1905*1000*$I1905,ABS(($F1905-$E1905)*(1+$J197)^(AD$490-$K$490)))</f>
        <v>0</v>
      </c>
      <c r="AE1905" s="357">
        <f>IF('PV Adoption'!AA$4*(1/(1-'General Inputs'!$C$10))*$J1905*1000*$I1905 &lt;= ABS(($F1905-$E1905)*(1+$J197)^(AE$490-$K$490)),'PV Adoption'!AA$4*(1/(1-'General Inputs'!$C$10))*$J1905*1000*$I1905,ABS(($F1905-$E1905)*(1+$J197)^(AE$490-$K$490)))</f>
        <v>0</v>
      </c>
      <c r="AF1905" s="357">
        <f>IF('PV Adoption'!AB$4*(1/(1-'General Inputs'!$C$10))*$J1905*1000*$I1905 &lt;= ABS(($F1905-$E1905)*(1+$J197)^(AF$490-$K$490)),'PV Adoption'!AB$4*(1/(1-'General Inputs'!$C$10))*$J1905*1000*$I1905,ABS(($F1905-$E1905)*(1+$J197)^(AF$490-$K$490)))</f>
        <v>0</v>
      </c>
      <c r="AG1905" s="357">
        <f>IF('PV Adoption'!AC$4*(1/(1-'General Inputs'!$C$10))*$J1905*1000*$I1905 &lt;= ABS(($F1905-$E1905)*(1+$J197)^(AG$490-$K$490)),'PV Adoption'!AC$4*(1/(1-'General Inputs'!$C$10))*$J1905*1000*$I1905,ABS(($F1905-$E1905)*(1+$J197)^(AG$490-$K$490)))</f>
        <v>0</v>
      </c>
      <c r="AH1905" s="357">
        <f>IF('PV Adoption'!AD$4*(1/(1-'General Inputs'!$C$10))*$J1905*1000*$I1905 &lt;= ABS(($F1905-$E1905)*(1+$J197)^(AH$490-$K$490)),'PV Adoption'!AD$4*(1/(1-'General Inputs'!$C$10))*$J1905*1000*$I1905,ABS(($F1905-$E1905)*(1+$J197)^(AH$490-$K$490)))</f>
        <v>0</v>
      </c>
      <c r="AI1905" s="357">
        <f>IF('PV Adoption'!AE$4*(1/(1-'General Inputs'!$C$10))*$J1905*1000*$I1905 &lt;= ABS(($F1905-$E1905)*(1+$J197)^(AI$490-$K$490)),'PV Adoption'!AE$4*(1/(1-'General Inputs'!$C$10))*$J1905*1000*$I1905,ABS(($F1905-$E1905)*(1+$J197)^(AI$490-$K$490)))</f>
        <v>0</v>
      </c>
      <c r="AJ1905" s="357">
        <f>IF('PV Adoption'!AF$4*(1/(1-'General Inputs'!$C$10))*$J1905*1000*$I1905 &lt;= ABS(($F1905-$E1905)*(1+$J197)^(AJ$490-$K$490)),'PV Adoption'!AF$4*(1/(1-'General Inputs'!$C$10))*$J1905*1000*$I1905,ABS(($F1905-$E1905)*(1+$J197)^(AJ$490-$K$490)))</f>
        <v>0</v>
      </c>
      <c r="AK1905" s="357">
        <v>827.46071115720179</v>
      </c>
      <c r="AL1905" s="357">
        <v>838.390427140219</v>
      </c>
      <c r="AM1905" s="357">
        <v>850.34333642304989</v>
      </c>
    </row>
    <row r="1906" spans="1:39" x14ac:dyDescent="0.25">
      <c r="A1906" s="353" t="s">
        <v>306</v>
      </c>
      <c r="B1906" s="353" t="s">
        <v>306</v>
      </c>
      <c r="C1906" s="441">
        <f t="shared" ref="C1906:H1906" si="1357">C198</f>
        <v>12500</v>
      </c>
      <c r="D1906" s="441"/>
      <c r="E1906" s="441"/>
      <c r="F1906" s="441"/>
      <c r="G1906" s="441"/>
      <c r="H1906" s="441">
        <f t="shared" si="1357"/>
        <v>0</v>
      </c>
      <c r="I1906" s="470">
        <f>IFERROR(VLOOKUP(B1906,Coincidence!$B$2:$E$242,4,FALSE)*IF($G1906="Winter",'General Inputs'!$C$25,'General Inputs'!$C$24),IF($G1906="Winter",'General Inputs'!$C$25,'General Inputs'!$C$24))</f>
        <v>0.52140604400000001</v>
      </c>
      <c r="J1906" s="466">
        <f>'Nameplate by Substation'!H198</f>
        <v>4.7787093345886135E-4</v>
      </c>
      <c r="K1906" s="357">
        <f>IF('PV Adoption'!G$4*(1/(1-'General Inputs'!$C$10))*$J1906*1000*$I1906 &lt;= ABS(($F1906-$E1906)*(1+$J198)^(K$490-$K$490)),'PV Adoption'!G$4*(1/(1-'General Inputs'!$C$10))*$J1906*1000*$I1906,ABS(($F1906-$E1906)*(1+$J198)^(K$490-$K$490)))</f>
        <v>0</v>
      </c>
      <c r="L1906" s="357">
        <f>IF('PV Adoption'!H$4*(1/(1-'General Inputs'!$C$10))*$J1906*1000*$I1906 &lt;= ABS(($F1906-$E1906)*(1+$J198)^(L$490-$K$490)),'PV Adoption'!H$4*(1/(1-'General Inputs'!$C$10))*$J1906*1000*$I1906,ABS(($F1906-$E1906)*(1+$J198)^(L$490-$K$490)))</f>
        <v>0</v>
      </c>
      <c r="M1906" s="357">
        <f>IF('PV Adoption'!I$4*(1/(1-'General Inputs'!$C$10))*$J1906*1000*$I1906 &lt;= ABS(($F1906-$E1906)*(1+$J198)^(M$490-$K$490)),'PV Adoption'!I$4*(1/(1-'General Inputs'!$C$10))*$J1906*1000*$I1906,ABS(($F1906-$E1906)*(1+$J198)^(M$490-$K$490)))</f>
        <v>0</v>
      </c>
      <c r="N1906" s="357">
        <f>IF('PV Adoption'!J$4*(1/(1-'General Inputs'!$C$10))*$J1906*1000*$I1906 &lt;= ABS(($F1906-$E1906)*(1+$J198)^(N$490-$K$490)),'PV Adoption'!J$4*(1/(1-'General Inputs'!$C$10))*$J1906*1000*$I1906,ABS(($F1906-$E1906)*(1+$J198)^(N$490-$K$490)))</f>
        <v>0</v>
      </c>
      <c r="O1906" s="357">
        <f>IF('PV Adoption'!K$4*(1/(1-'General Inputs'!$C$10))*$J1906*1000*$I1906 &lt;= ABS(($F1906-$E1906)*(1+$J198)^(O$490-$K$490)),'PV Adoption'!K$4*(1/(1-'General Inputs'!$C$10))*$J1906*1000*$I1906,ABS(($F1906-$E1906)*(1+$J198)^(O$490-$K$490)))</f>
        <v>0</v>
      </c>
      <c r="P1906" s="357">
        <f>IF('PV Adoption'!L$4*(1/(1-'General Inputs'!$C$10))*$J1906*1000*$I1906 &lt;= ABS(($F1906-$E1906)*(1+$J198)^(P$490-$K$490)),'PV Adoption'!L$4*(1/(1-'General Inputs'!$C$10))*$J1906*1000*$I1906,ABS(($F1906-$E1906)*(1+$J198)^(P$490-$K$490)))</f>
        <v>0</v>
      </c>
      <c r="Q1906" s="357">
        <f>IF('PV Adoption'!M$4*(1/(1-'General Inputs'!$C$10))*$J1906*1000*$I1906 &lt;= ABS(($F1906-$E1906)*(1+$J198)^(Q$490-$K$490)),'PV Adoption'!M$4*(1/(1-'General Inputs'!$C$10))*$J1906*1000*$I1906,ABS(($F1906-$E1906)*(1+$J198)^(Q$490-$K$490)))</f>
        <v>0</v>
      </c>
      <c r="R1906" s="357">
        <f>IF('PV Adoption'!N$4*(1/(1-'General Inputs'!$C$10))*$J1906*1000*$I1906 &lt;= ABS(($F1906-$E1906)*(1+$J198)^(R$490-$K$490)),'PV Adoption'!N$4*(1/(1-'General Inputs'!$C$10))*$J1906*1000*$I1906,ABS(($F1906-$E1906)*(1+$J198)^(R$490-$K$490)))</f>
        <v>0</v>
      </c>
      <c r="S1906" s="357">
        <f>IF('PV Adoption'!O$4*(1/(1-'General Inputs'!$C$10))*$J1906*1000*$I1906 &lt;= ABS(($F1906-$E1906)*(1+$J198)^(S$490-$K$490)),'PV Adoption'!O$4*(1/(1-'General Inputs'!$C$10))*$J1906*1000*$I1906,ABS(($F1906-$E1906)*(1+$J198)^(S$490-$K$490)))</f>
        <v>0</v>
      </c>
      <c r="T1906" s="357">
        <f>IF('PV Adoption'!P$4*(1/(1-'General Inputs'!$C$10))*$J1906*1000*$I1906 &lt;= ABS(($F1906-$E1906)*(1+$J198)^(T$490-$K$490)),'PV Adoption'!P$4*(1/(1-'General Inputs'!$C$10))*$J1906*1000*$I1906,ABS(($F1906-$E1906)*(1+$J198)^(T$490-$K$490)))</f>
        <v>0</v>
      </c>
      <c r="U1906" s="357">
        <f>IF('PV Adoption'!Q$4*(1/(1-'General Inputs'!$C$10))*$J1906*1000*$I1906 &lt;= ABS(($F1906-$E1906)*(1+$J198)^(U$490-$K$490)),'PV Adoption'!Q$4*(1/(1-'General Inputs'!$C$10))*$J1906*1000*$I1906,ABS(($F1906-$E1906)*(1+$J198)^(U$490-$K$490)))</f>
        <v>0</v>
      </c>
      <c r="V1906" s="357">
        <f>IF('PV Adoption'!R$4*(1/(1-'General Inputs'!$C$10))*$J1906*1000*$I1906 &lt;= ABS(($F1906-$E1906)*(1+$J198)^(V$490-$K$490)),'PV Adoption'!R$4*(1/(1-'General Inputs'!$C$10))*$J1906*1000*$I1906,ABS(($F1906-$E1906)*(1+$J198)^(V$490-$K$490)))</f>
        <v>0</v>
      </c>
      <c r="W1906" s="357">
        <f>IF('PV Adoption'!S$4*(1/(1-'General Inputs'!$C$10))*$J1906*1000*$I1906 &lt;= ABS(($F1906-$E1906)*(1+$J198)^(W$490-$K$490)),'PV Adoption'!S$4*(1/(1-'General Inputs'!$C$10))*$J1906*1000*$I1906,ABS(($F1906-$E1906)*(1+$J198)^(W$490-$K$490)))</f>
        <v>0</v>
      </c>
      <c r="X1906" s="357">
        <f>IF('PV Adoption'!T$4*(1/(1-'General Inputs'!$C$10))*$J1906*1000*$I1906 &lt;= ABS(($F1906-$E1906)*(1+$J198)^(X$490-$K$490)),'PV Adoption'!T$4*(1/(1-'General Inputs'!$C$10))*$J1906*1000*$I1906,ABS(($F1906-$E1906)*(1+$J198)^(X$490-$K$490)))</f>
        <v>0</v>
      </c>
      <c r="Y1906" s="357">
        <f>IF('PV Adoption'!U$4*(1/(1-'General Inputs'!$C$10))*$J1906*1000*$I1906 &lt;= ABS(($F1906-$E1906)*(1+$J198)^(Y$490-$K$490)),'PV Adoption'!U$4*(1/(1-'General Inputs'!$C$10))*$J1906*1000*$I1906,ABS(($F1906-$E1906)*(1+$J198)^(Y$490-$K$490)))</f>
        <v>0</v>
      </c>
      <c r="Z1906" s="357">
        <f>IF('PV Adoption'!V$4*(1/(1-'General Inputs'!$C$10))*$J1906*1000*$I1906 &lt;= ABS(($F1906-$E1906)*(1+$J198)^(Z$490-$K$490)),'PV Adoption'!V$4*(1/(1-'General Inputs'!$C$10))*$J1906*1000*$I1906,ABS(($F1906-$E1906)*(1+$J198)^(Z$490-$K$490)))</f>
        <v>0</v>
      </c>
      <c r="AA1906" s="357">
        <f>IF('PV Adoption'!W$4*(1/(1-'General Inputs'!$C$10))*$J1906*1000*$I1906 &lt;= ABS(($F1906-$E1906)*(1+$J198)^(AA$490-$K$490)),'PV Adoption'!W$4*(1/(1-'General Inputs'!$C$10))*$J1906*1000*$I1906,ABS(($F1906-$E1906)*(1+$J198)^(AA$490-$K$490)))</f>
        <v>0</v>
      </c>
      <c r="AB1906" s="357">
        <f>IF('PV Adoption'!X$4*(1/(1-'General Inputs'!$C$10))*$J1906*1000*$I1906 &lt;= ABS(($F1906-$E1906)*(1+$J198)^(AB$490-$K$490)),'PV Adoption'!X$4*(1/(1-'General Inputs'!$C$10))*$J1906*1000*$I1906,ABS(($F1906-$E1906)*(1+$J198)^(AB$490-$K$490)))</f>
        <v>0</v>
      </c>
      <c r="AC1906" s="357">
        <f>IF('PV Adoption'!Y$4*(1/(1-'General Inputs'!$C$10))*$J1906*1000*$I1906 &lt;= ABS(($F1906-$E1906)*(1+$J198)^(AC$490-$K$490)),'PV Adoption'!Y$4*(1/(1-'General Inputs'!$C$10))*$J1906*1000*$I1906,ABS(($F1906-$E1906)*(1+$J198)^(AC$490-$K$490)))</f>
        <v>0</v>
      </c>
      <c r="AD1906" s="357">
        <f>IF('PV Adoption'!Z$4*(1/(1-'General Inputs'!$C$10))*$J1906*1000*$I1906 &lt;= ABS(($F1906-$E1906)*(1+$J198)^(AD$490-$K$490)),'PV Adoption'!Z$4*(1/(1-'General Inputs'!$C$10))*$J1906*1000*$I1906,ABS(($F1906-$E1906)*(1+$J198)^(AD$490-$K$490)))</f>
        <v>0</v>
      </c>
      <c r="AE1906" s="357">
        <f>IF('PV Adoption'!AA$4*(1/(1-'General Inputs'!$C$10))*$J1906*1000*$I1906 &lt;= ABS(($F1906-$E1906)*(1+$J198)^(AE$490-$K$490)),'PV Adoption'!AA$4*(1/(1-'General Inputs'!$C$10))*$J1906*1000*$I1906,ABS(($F1906-$E1906)*(1+$J198)^(AE$490-$K$490)))</f>
        <v>0</v>
      </c>
      <c r="AF1906" s="357">
        <f>IF('PV Adoption'!AB$4*(1/(1-'General Inputs'!$C$10))*$J1906*1000*$I1906 &lt;= ABS(($F1906-$E1906)*(1+$J198)^(AF$490-$K$490)),'PV Adoption'!AB$4*(1/(1-'General Inputs'!$C$10))*$J1906*1000*$I1906,ABS(($F1906-$E1906)*(1+$J198)^(AF$490-$K$490)))</f>
        <v>0</v>
      </c>
      <c r="AG1906" s="357">
        <f>IF('PV Adoption'!AC$4*(1/(1-'General Inputs'!$C$10))*$J1906*1000*$I1906 &lt;= ABS(($F1906-$E1906)*(1+$J198)^(AG$490-$K$490)),'PV Adoption'!AC$4*(1/(1-'General Inputs'!$C$10))*$J1906*1000*$I1906,ABS(($F1906-$E1906)*(1+$J198)^(AG$490-$K$490)))</f>
        <v>0</v>
      </c>
      <c r="AH1906" s="357">
        <f>IF('PV Adoption'!AD$4*(1/(1-'General Inputs'!$C$10))*$J1906*1000*$I1906 &lt;= ABS(($F1906-$E1906)*(1+$J198)^(AH$490-$K$490)),'PV Adoption'!AD$4*(1/(1-'General Inputs'!$C$10))*$J1906*1000*$I1906,ABS(($F1906-$E1906)*(1+$J198)^(AH$490-$K$490)))</f>
        <v>0</v>
      </c>
      <c r="AI1906" s="357">
        <f>IF('PV Adoption'!AE$4*(1/(1-'General Inputs'!$C$10))*$J1906*1000*$I1906 &lt;= ABS(($F1906-$E1906)*(1+$J198)^(AI$490-$K$490)),'PV Adoption'!AE$4*(1/(1-'General Inputs'!$C$10))*$J1906*1000*$I1906,ABS(($F1906-$E1906)*(1+$J198)^(AI$490-$K$490)))</f>
        <v>0</v>
      </c>
      <c r="AJ1906" s="357">
        <f>IF('PV Adoption'!AF$4*(1/(1-'General Inputs'!$C$10))*$J1906*1000*$I1906 &lt;= ABS(($F1906-$E1906)*(1+$J198)^(AJ$490-$K$490)),'PV Adoption'!AF$4*(1/(1-'General Inputs'!$C$10))*$J1906*1000*$I1906,ABS(($F1906-$E1906)*(1+$J198)^(AJ$490-$K$490)))</f>
        <v>0</v>
      </c>
      <c r="AK1906" s="357">
        <v>0</v>
      </c>
      <c r="AL1906" s="357">
        <v>0</v>
      </c>
      <c r="AM1906" s="357">
        <v>0</v>
      </c>
    </row>
    <row r="1907" spans="1:39" x14ac:dyDescent="0.25">
      <c r="A1907" s="353" t="s">
        <v>287</v>
      </c>
      <c r="B1907" s="353" t="s">
        <v>287</v>
      </c>
      <c r="C1907" s="441">
        <f t="shared" ref="C1907:H1907" si="1358">C199</f>
        <v>3125</v>
      </c>
      <c r="D1907" s="441"/>
      <c r="E1907" s="441"/>
      <c r="F1907" s="441"/>
      <c r="G1907" s="441"/>
      <c r="H1907" s="441">
        <f t="shared" si="1358"/>
        <v>0</v>
      </c>
      <c r="I1907" s="470">
        <f>IFERROR(VLOOKUP(B1907,Coincidence!$B$2:$E$242,4,FALSE)*IF($G1907="Winter",'General Inputs'!$C$25,'General Inputs'!$C$24),IF($G1907="Winter",'General Inputs'!$C$25,'General Inputs'!$C$24))</f>
        <v>0.52140604400000001</v>
      </c>
      <c r="J1907" s="466">
        <f>'Nameplate by Substation'!H199</f>
        <v>7.8806785517777124E-3</v>
      </c>
      <c r="K1907" s="357">
        <f>IF('PV Adoption'!G$4*(1/(1-'General Inputs'!$C$10))*$J1907*1000*$I1907 &lt;= ABS(($F1907-$E1907)*(1+$J199)^(K$490-$K$490)),'PV Adoption'!G$4*(1/(1-'General Inputs'!$C$10))*$J1907*1000*$I1907,ABS(($F1907-$E1907)*(1+$J199)^(K$490-$K$490)))</f>
        <v>0</v>
      </c>
      <c r="L1907" s="357">
        <f>IF('PV Adoption'!H$4*(1/(1-'General Inputs'!$C$10))*$J1907*1000*$I1907 &lt;= ABS(($F1907-$E1907)*(1+$J199)^(L$490-$K$490)),'PV Adoption'!H$4*(1/(1-'General Inputs'!$C$10))*$J1907*1000*$I1907,ABS(($F1907-$E1907)*(1+$J199)^(L$490-$K$490)))</f>
        <v>0</v>
      </c>
      <c r="M1907" s="357">
        <f>IF('PV Adoption'!I$4*(1/(1-'General Inputs'!$C$10))*$J1907*1000*$I1907 &lt;= ABS(($F1907-$E1907)*(1+$J199)^(M$490-$K$490)),'PV Adoption'!I$4*(1/(1-'General Inputs'!$C$10))*$J1907*1000*$I1907,ABS(($F1907-$E1907)*(1+$J199)^(M$490-$K$490)))</f>
        <v>0</v>
      </c>
      <c r="N1907" s="357">
        <f>IF('PV Adoption'!J$4*(1/(1-'General Inputs'!$C$10))*$J1907*1000*$I1907 &lt;= ABS(($F1907-$E1907)*(1+$J199)^(N$490-$K$490)),'PV Adoption'!J$4*(1/(1-'General Inputs'!$C$10))*$J1907*1000*$I1907,ABS(($F1907-$E1907)*(1+$J199)^(N$490-$K$490)))</f>
        <v>0</v>
      </c>
      <c r="O1907" s="357">
        <f>IF('PV Adoption'!K$4*(1/(1-'General Inputs'!$C$10))*$J1907*1000*$I1907 &lt;= ABS(($F1907-$E1907)*(1+$J199)^(O$490-$K$490)),'PV Adoption'!K$4*(1/(1-'General Inputs'!$C$10))*$J1907*1000*$I1907,ABS(($F1907-$E1907)*(1+$J199)^(O$490-$K$490)))</f>
        <v>0</v>
      </c>
      <c r="P1907" s="357">
        <f>IF('PV Adoption'!L$4*(1/(1-'General Inputs'!$C$10))*$J1907*1000*$I1907 &lt;= ABS(($F1907-$E1907)*(1+$J199)^(P$490-$K$490)),'PV Adoption'!L$4*(1/(1-'General Inputs'!$C$10))*$J1907*1000*$I1907,ABS(($F1907-$E1907)*(1+$J199)^(P$490-$K$490)))</f>
        <v>0</v>
      </c>
      <c r="Q1907" s="357">
        <f>IF('PV Adoption'!M$4*(1/(1-'General Inputs'!$C$10))*$J1907*1000*$I1907 &lt;= ABS(($F1907-$E1907)*(1+$J199)^(Q$490-$K$490)),'PV Adoption'!M$4*(1/(1-'General Inputs'!$C$10))*$J1907*1000*$I1907,ABS(($F1907-$E1907)*(1+$J199)^(Q$490-$K$490)))</f>
        <v>0</v>
      </c>
      <c r="R1907" s="357">
        <f>IF('PV Adoption'!N$4*(1/(1-'General Inputs'!$C$10))*$J1907*1000*$I1907 &lt;= ABS(($F1907-$E1907)*(1+$J199)^(R$490-$K$490)),'PV Adoption'!N$4*(1/(1-'General Inputs'!$C$10))*$J1907*1000*$I1907,ABS(($F1907-$E1907)*(1+$J199)^(R$490-$K$490)))</f>
        <v>0</v>
      </c>
      <c r="S1907" s="357">
        <f>IF('PV Adoption'!O$4*(1/(1-'General Inputs'!$C$10))*$J1907*1000*$I1907 &lt;= ABS(($F1907-$E1907)*(1+$J199)^(S$490-$K$490)),'PV Adoption'!O$4*(1/(1-'General Inputs'!$C$10))*$J1907*1000*$I1907,ABS(($F1907-$E1907)*(1+$J199)^(S$490-$K$490)))</f>
        <v>0</v>
      </c>
      <c r="T1907" s="357">
        <f>IF('PV Adoption'!P$4*(1/(1-'General Inputs'!$C$10))*$J1907*1000*$I1907 &lt;= ABS(($F1907-$E1907)*(1+$J199)^(T$490-$K$490)),'PV Adoption'!P$4*(1/(1-'General Inputs'!$C$10))*$J1907*1000*$I1907,ABS(($F1907-$E1907)*(1+$J199)^(T$490-$K$490)))</f>
        <v>0</v>
      </c>
      <c r="U1907" s="357">
        <f>IF('PV Adoption'!Q$4*(1/(1-'General Inputs'!$C$10))*$J1907*1000*$I1907 &lt;= ABS(($F1907-$E1907)*(1+$J199)^(U$490-$K$490)),'PV Adoption'!Q$4*(1/(1-'General Inputs'!$C$10))*$J1907*1000*$I1907,ABS(($F1907-$E1907)*(1+$J199)^(U$490-$K$490)))</f>
        <v>0</v>
      </c>
      <c r="V1907" s="357">
        <f>IF('PV Adoption'!R$4*(1/(1-'General Inputs'!$C$10))*$J1907*1000*$I1907 &lt;= ABS(($F1907-$E1907)*(1+$J199)^(V$490-$K$490)),'PV Adoption'!R$4*(1/(1-'General Inputs'!$C$10))*$J1907*1000*$I1907,ABS(($F1907-$E1907)*(1+$J199)^(V$490-$K$490)))</f>
        <v>0</v>
      </c>
      <c r="W1907" s="357">
        <f>IF('PV Adoption'!S$4*(1/(1-'General Inputs'!$C$10))*$J1907*1000*$I1907 &lt;= ABS(($F1907-$E1907)*(1+$J199)^(W$490-$K$490)),'PV Adoption'!S$4*(1/(1-'General Inputs'!$C$10))*$J1907*1000*$I1907,ABS(($F1907-$E1907)*(1+$J199)^(W$490-$K$490)))</f>
        <v>0</v>
      </c>
      <c r="X1907" s="357">
        <f>IF('PV Adoption'!T$4*(1/(1-'General Inputs'!$C$10))*$J1907*1000*$I1907 &lt;= ABS(($F1907-$E1907)*(1+$J199)^(X$490-$K$490)),'PV Adoption'!T$4*(1/(1-'General Inputs'!$C$10))*$J1907*1000*$I1907,ABS(($F1907-$E1907)*(1+$J199)^(X$490-$K$490)))</f>
        <v>0</v>
      </c>
      <c r="Y1907" s="357">
        <f>IF('PV Adoption'!U$4*(1/(1-'General Inputs'!$C$10))*$J1907*1000*$I1907 &lt;= ABS(($F1907-$E1907)*(1+$J199)^(Y$490-$K$490)),'PV Adoption'!U$4*(1/(1-'General Inputs'!$C$10))*$J1907*1000*$I1907,ABS(($F1907-$E1907)*(1+$J199)^(Y$490-$K$490)))</f>
        <v>0</v>
      </c>
      <c r="Z1907" s="357">
        <f>IF('PV Adoption'!V$4*(1/(1-'General Inputs'!$C$10))*$J1907*1000*$I1907 &lt;= ABS(($F1907-$E1907)*(1+$J199)^(Z$490-$K$490)),'PV Adoption'!V$4*(1/(1-'General Inputs'!$C$10))*$J1907*1000*$I1907,ABS(($F1907-$E1907)*(1+$J199)^(Z$490-$K$490)))</f>
        <v>0</v>
      </c>
      <c r="AA1907" s="357">
        <f>IF('PV Adoption'!W$4*(1/(1-'General Inputs'!$C$10))*$J1907*1000*$I1907 &lt;= ABS(($F1907-$E1907)*(1+$J199)^(AA$490-$K$490)),'PV Adoption'!W$4*(1/(1-'General Inputs'!$C$10))*$J1907*1000*$I1907,ABS(($F1907-$E1907)*(1+$J199)^(AA$490-$K$490)))</f>
        <v>0</v>
      </c>
      <c r="AB1907" s="357">
        <f>IF('PV Adoption'!X$4*(1/(1-'General Inputs'!$C$10))*$J1907*1000*$I1907 &lt;= ABS(($F1907-$E1907)*(1+$J199)^(AB$490-$K$490)),'PV Adoption'!X$4*(1/(1-'General Inputs'!$C$10))*$J1907*1000*$I1907,ABS(($F1907-$E1907)*(1+$J199)^(AB$490-$K$490)))</f>
        <v>0</v>
      </c>
      <c r="AC1907" s="357">
        <f>IF('PV Adoption'!Y$4*(1/(1-'General Inputs'!$C$10))*$J1907*1000*$I1907 &lt;= ABS(($F1907-$E1907)*(1+$J199)^(AC$490-$K$490)),'PV Adoption'!Y$4*(1/(1-'General Inputs'!$C$10))*$J1907*1000*$I1907,ABS(($F1907-$E1907)*(1+$J199)^(AC$490-$K$490)))</f>
        <v>0</v>
      </c>
      <c r="AD1907" s="357">
        <f>IF('PV Adoption'!Z$4*(1/(1-'General Inputs'!$C$10))*$J1907*1000*$I1907 &lt;= ABS(($F1907-$E1907)*(1+$J199)^(AD$490-$K$490)),'PV Adoption'!Z$4*(1/(1-'General Inputs'!$C$10))*$J1907*1000*$I1907,ABS(($F1907-$E1907)*(1+$J199)^(AD$490-$K$490)))</f>
        <v>0</v>
      </c>
      <c r="AE1907" s="357">
        <f>IF('PV Adoption'!AA$4*(1/(1-'General Inputs'!$C$10))*$J1907*1000*$I1907 &lt;= ABS(($F1907-$E1907)*(1+$J199)^(AE$490-$K$490)),'PV Adoption'!AA$4*(1/(1-'General Inputs'!$C$10))*$J1907*1000*$I1907,ABS(($F1907-$E1907)*(1+$J199)^(AE$490-$K$490)))</f>
        <v>0</v>
      </c>
      <c r="AF1907" s="357">
        <f>IF('PV Adoption'!AB$4*(1/(1-'General Inputs'!$C$10))*$J1907*1000*$I1907 &lt;= ABS(($F1907-$E1907)*(1+$J199)^(AF$490-$K$490)),'PV Adoption'!AB$4*(1/(1-'General Inputs'!$C$10))*$J1907*1000*$I1907,ABS(($F1907-$E1907)*(1+$J199)^(AF$490-$K$490)))</f>
        <v>0</v>
      </c>
      <c r="AG1907" s="357">
        <f>IF('PV Adoption'!AC$4*(1/(1-'General Inputs'!$C$10))*$J1907*1000*$I1907 &lt;= ABS(($F1907-$E1907)*(1+$J199)^(AG$490-$K$490)),'PV Adoption'!AC$4*(1/(1-'General Inputs'!$C$10))*$J1907*1000*$I1907,ABS(($F1907-$E1907)*(1+$J199)^(AG$490-$K$490)))</f>
        <v>0</v>
      </c>
      <c r="AH1907" s="357">
        <f>IF('PV Adoption'!AD$4*(1/(1-'General Inputs'!$C$10))*$J1907*1000*$I1907 &lt;= ABS(($F1907-$E1907)*(1+$J199)^(AH$490-$K$490)),'PV Adoption'!AD$4*(1/(1-'General Inputs'!$C$10))*$J1907*1000*$I1907,ABS(($F1907-$E1907)*(1+$J199)^(AH$490-$K$490)))</f>
        <v>0</v>
      </c>
      <c r="AI1907" s="357">
        <f>IF('PV Adoption'!AE$4*(1/(1-'General Inputs'!$C$10))*$J1907*1000*$I1907 &lt;= ABS(($F1907-$E1907)*(1+$J199)^(AI$490-$K$490)),'PV Adoption'!AE$4*(1/(1-'General Inputs'!$C$10))*$J1907*1000*$I1907,ABS(($F1907-$E1907)*(1+$J199)^(AI$490-$K$490)))</f>
        <v>0</v>
      </c>
      <c r="AJ1907" s="357">
        <f>IF('PV Adoption'!AF$4*(1/(1-'General Inputs'!$C$10))*$J1907*1000*$I1907 &lt;= ABS(($F1907-$E1907)*(1+$J199)^(AJ$490-$K$490)),'PV Adoption'!AF$4*(1/(1-'General Inputs'!$C$10))*$J1907*1000*$I1907,ABS(($F1907-$E1907)*(1+$J199)^(AJ$490-$K$490)))</f>
        <v>0</v>
      </c>
      <c r="AK1907" s="357">
        <v>45.015690565841027</v>
      </c>
      <c r="AL1907" s="357">
        <v>45.783475740329813</v>
      </c>
      <c r="AM1907" s="357">
        <v>46.564356217073339</v>
      </c>
    </row>
    <row r="1908" spans="1:39" x14ac:dyDescent="0.25">
      <c r="A1908" s="353" t="s">
        <v>261</v>
      </c>
      <c r="B1908" s="353" t="s">
        <v>361</v>
      </c>
      <c r="C1908" s="441">
        <f t="shared" ref="C1908:H1908" si="1359">C200</f>
        <v>5000</v>
      </c>
      <c r="D1908" s="441"/>
      <c r="E1908" s="441"/>
      <c r="F1908" s="441"/>
      <c r="G1908" s="441"/>
      <c r="H1908" s="441">
        <f t="shared" si="1359"/>
        <v>0</v>
      </c>
      <c r="I1908" s="470">
        <f>IFERROR(VLOOKUP(B1908,Coincidence!$B$2:$E$242,4,FALSE)*IF($G1908="Winter",'General Inputs'!$C$25,'General Inputs'!$C$24),IF($G1908="Winter",'General Inputs'!$C$25,'General Inputs'!$C$24))</f>
        <v>0.52140604400000001</v>
      </c>
      <c r="J1908" s="466">
        <f>'Nameplate by Substation'!H200</f>
        <v>8.2761872538952182E-3</v>
      </c>
      <c r="K1908" s="357">
        <f>IF('PV Adoption'!G$4*(1/(1-'General Inputs'!$C$10))*$J1908*1000*$I1908 &lt;= ABS(($F1908-$E1908)*(1+$J200)^(K$490-$K$490)),'PV Adoption'!G$4*(1/(1-'General Inputs'!$C$10))*$J1908*1000*$I1908,ABS(($F1908-$E1908)*(1+$J200)^(K$490-$K$490)))</f>
        <v>0</v>
      </c>
      <c r="L1908" s="357">
        <f>IF('PV Adoption'!H$4*(1/(1-'General Inputs'!$C$10))*$J1908*1000*$I1908 &lt;= ABS(($F1908-$E1908)*(1+$J200)^(L$490-$K$490)),'PV Adoption'!H$4*(1/(1-'General Inputs'!$C$10))*$J1908*1000*$I1908,ABS(($F1908-$E1908)*(1+$J200)^(L$490-$K$490)))</f>
        <v>0</v>
      </c>
      <c r="M1908" s="357">
        <f>IF('PV Adoption'!I$4*(1/(1-'General Inputs'!$C$10))*$J1908*1000*$I1908 &lt;= ABS(($F1908-$E1908)*(1+$J200)^(M$490-$K$490)),'PV Adoption'!I$4*(1/(1-'General Inputs'!$C$10))*$J1908*1000*$I1908,ABS(($F1908-$E1908)*(1+$J200)^(M$490-$K$490)))</f>
        <v>0</v>
      </c>
      <c r="N1908" s="357">
        <f>IF('PV Adoption'!J$4*(1/(1-'General Inputs'!$C$10))*$J1908*1000*$I1908 &lt;= ABS(($F1908-$E1908)*(1+$J200)^(N$490-$K$490)),'PV Adoption'!J$4*(1/(1-'General Inputs'!$C$10))*$J1908*1000*$I1908,ABS(($F1908-$E1908)*(1+$J200)^(N$490-$K$490)))</f>
        <v>0</v>
      </c>
      <c r="O1908" s="357">
        <f>IF('PV Adoption'!K$4*(1/(1-'General Inputs'!$C$10))*$J1908*1000*$I1908 &lt;= ABS(($F1908-$E1908)*(1+$J200)^(O$490-$K$490)),'PV Adoption'!K$4*(1/(1-'General Inputs'!$C$10))*$J1908*1000*$I1908,ABS(($F1908-$E1908)*(1+$J200)^(O$490-$K$490)))</f>
        <v>0</v>
      </c>
      <c r="P1908" s="357">
        <f>IF('PV Adoption'!L$4*(1/(1-'General Inputs'!$C$10))*$J1908*1000*$I1908 &lt;= ABS(($F1908-$E1908)*(1+$J200)^(P$490-$K$490)),'PV Adoption'!L$4*(1/(1-'General Inputs'!$C$10))*$J1908*1000*$I1908,ABS(($F1908-$E1908)*(1+$J200)^(P$490-$K$490)))</f>
        <v>0</v>
      </c>
      <c r="Q1908" s="357">
        <f>IF('PV Adoption'!M$4*(1/(1-'General Inputs'!$C$10))*$J1908*1000*$I1908 &lt;= ABS(($F1908-$E1908)*(1+$J200)^(Q$490-$K$490)),'PV Adoption'!M$4*(1/(1-'General Inputs'!$C$10))*$J1908*1000*$I1908,ABS(($F1908-$E1908)*(1+$J200)^(Q$490-$K$490)))</f>
        <v>0</v>
      </c>
      <c r="R1908" s="357">
        <f>IF('PV Adoption'!N$4*(1/(1-'General Inputs'!$C$10))*$J1908*1000*$I1908 &lt;= ABS(($F1908-$E1908)*(1+$J200)^(R$490-$K$490)),'PV Adoption'!N$4*(1/(1-'General Inputs'!$C$10))*$J1908*1000*$I1908,ABS(($F1908-$E1908)*(1+$J200)^(R$490-$K$490)))</f>
        <v>0</v>
      </c>
      <c r="S1908" s="357">
        <f>IF('PV Adoption'!O$4*(1/(1-'General Inputs'!$C$10))*$J1908*1000*$I1908 &lt;= ABS(($F1908-$E1908)*(1+$J200)^(S$490-$K$490)),'PV Adoption'!O$4*(1/(1-'General Inputs'!$C$10))*$J1908*1000*$I1908,ABS(($F1908-$E1908)*(1+$J200)^(S$490-$K$490)))</f>
        <v>0</v>
      </c>
      <c r="T1908" s="357">
        <f>IF('PV Adoption'!P$4*(1/(1-'General Inputs'!$C$10))*$J1908*1000*$I1908 &lt;= ABS(($F1908-$E1908)*(1+$J200)^(T$490-$K$490)),'PV Adoption'!P$4*(1/(1-'General Inputs'!$C$10))*$J1908*1000*$I1908,ABS(($F1908-$E1908)*(1+$J200)^(T$490-$K$490)))</f>
        <v>0</v>
      </c>
      <c r="U1908" s="357">
        <f>IF('PV Adoption'!Q$4*(1/(1-'General Inputs'!$C$10))*$J1908*1000*$I1908 &lt;= ABS(($F1908-$E1908)*(1+$J200)^(U$490-$K$490)),'PV Adoption'!Q$4*(1/(1-'General Inputs'!$C$10))*$J1908*1000*$I1908,ABS(($F1908-$E1908)*(1+$J200)^(U$490-$K$490)))</f>
        <v>0</v>
      </c>
      <c r="V1908" s="357">
        <f>IF('PV Adoption'!R$4*(1/(1-'General Inputs'!$C$10))*$J1908*1000*$I1908 &lt;= ABS(($F1908-$E1908)*(1+$J200)^(V$490-$K$490)),'PV Adoption'!R$4*(1/(1-'General Inputs'!$C$10))*$J1908*1000*$I1908,ABS(($F1908-$E1908)*(1+$J200)^(V$490-$K$490)))</f>
        <v>0</v>
      </c>
      <c r="W1908" s="357">
        <f>IF('PV Adoption'!S$4*(1/(1-'General Inputs'!$C$10))*$J1908*1000*$I1908 &lt;= ABS(($F1908-$E1908)*(1+$J200)^(W$490-$K$490)),'PV Adoption'!S$4*(1/(1-'General Inputs'!$C$10))*$J1908*1000*$I1908,ABS(($F1908-$E1908)*(1+$J200)^(W$490-$K$490)))</f>
        <v>0</v>
      </c>
      <c r="X1908" s="357">
        <f>IF('PV Adoption'!T$4*(1/(1-'General Inputs'!$C$10))*$J1908*1000*$I1908 &lt;= ABS(($F1908-$E1908)*(1+$J200)^(X$490-$K$490)),'PV Adoption'!T$4*(1/(1-'General Inputs'!$C$10))*$J1908*1000*$I1908,ABS(($F1908-$E1908)*(1+$J200)^(X$490-$K$490)))</f>
        <v>0</v>
      </c>
      <c r="Y1908" s="357">
        <f>IF('PV Adoption'!U$4*(1/(1-'General Inputs'!$C$10))*$J1908*1000*$I1908 &lt;= ABS(($F1908-$E1908)*(1+$J200)^(Y$490-$K$490)),'PV Adoption'!U$4*(1/(1-'General Inputs'!$C$10))*$J1908*1000*$I1908,ABS(($F1908-$E1908)*(1+$J200)^(Y$490-$K$490)))</f>
        <v>0</v>
      </c>
      <c r="Z1908" s="357">
        <f>IF('PV Adoption'!V$4*(1/(1-'General Inputs'!$C$10))*$J1908*1000*$I1908 &lt;= ABS(($F1908-$E1908)*(1+$J200)^(Z$490-$K$490)),'PV Adoption'!V$4*(1/(1-'General Inputs'!$C$10))*$J1908*1000*$I1908,ABS(($F1908-$E1908)*(1+$J200)^(Z$490-$K$490)))</f>
        <v>0</v>
      </c>
      <c r="AA1908" s="357">
        <f>IF('PV Adoption'!W$4*(1/(1-'General Inputs'!$C$10))*$J1908*1000*$I1908 &lt;= ABS(($F1908-$E1908)*(1+$J200)^(AA$490-$K$490)),'PV Adoption'!W$4*(1/(1-'General Inputs'!$C$10))*$J1908*1000*$I1908,ABS(($F1908-$E1908)*(1+$J200)^(AA$490-$K$490)))</f>
        <v>0</v>
      </c>
      <c r="AB1908" s="357">
        <f>IF('PV Adoption'!X$4*(1/(1-'General Inputs'!$C$10))*$J1908*1000*$I1908 &lt;= ABS(($F1908-$E1908)*(1+$J200)^(AB$490-$K$490)),'PV Adoption'!X$4*(1/(1-'General Inputs'!$C$10))*$J1908*1000*$I1908,ABS(($F1908-$E1908)*(1+$J200)^(AB$490-$K$490)))</f>
        <v>0</v>
      </c>
      <c r="AC1908" s="357">
        <f>IF('PV Adoption'!Y$4*(1/(1-'General Inputs'!$C$10))*$J1908*1000*$I1908 &lt;= ABS(($F1908-$E1908)*(1+$J200)^(AC$490-$K$490)),'PV Adoption'!Y$4*(1/(1-'General Inputs'!$C$10))*$J1908*1000*$I1908,ABS(($F1908-$E1908)*(1+$J200)^(AC$490-$K$490)))</f>
        <v>0</v>
      </c>
      <c r="AD1908" s="357">
        <f>IF('PV Adoption'!Z$4*(1/(1-'General Inputs'!$C$10))*$J1908*1000*$I1908 &lt;= ABS(($F1908-$E1908)*(1+$J200)^(AD$490-$K$490)),'PV Adoption'!Z$4*(1/(1-'General Inputs'!$C$10))*$J1908*1000*$I1908,ABS(($F1908-$E1908)*(1+$J200)^(AD$490-$K$490)))</f>
        <v>0</v>
      </c>
      <c r="AE1908" s="357">
        <f>IF('PV Adoption'!AA$4*(1/(1-'General Inputs'!$C$10))*$J1908*1000*$I1908 &lt;= ABS(($F1908-$E1908)*(1+$J200)^(AE$490-$K$490)),'PV Adoption'!AA$4*(1/(1-'General Inputs'!$C$10))*$J1908*1000*$I1908,ABS(($F1908-$E1908)*(1+$J200)^(AE$490-$K$490)))</f>
        <v>0</v>
      </c>
      <c r="AF1908" s="357">
        <f>IF('PV Adoption'!AB$4*(1/(1-'General Inputs'!$C$10))*$J1908*1000*$I1908 &lt;= ABS(($F1908-$E1908)*(1+$J200)^(AF$490-$K$490)),'PV Adoption'!AB$4*(1/(1-'General Inputs'!$C$10))*$J1908*1000*$I1908,ABS(($F1908-$E1908)*(1+$J200)^(AF$490-$K$490)))</f>
        <v>0</v>
      </c>
      <c r="AG1908" s="357">
        <f>IF('PV Adoption'!AC$4*(1/(1-'General Inputs'!$C$10))*$J1908*1000*$I1908 &lt;= ABS(($F1908-$E1908)*(1+$J200)^(AG$490-$K$490)),'PV Adoption'!AC$4*(1/(1-'General Inputs'!$C$10))*$J1908*1000*$I1908,ABS(($F1908-$E1908)*(1+$J200)^(AG$490-$K$490)))</f>
        <v>0</v>
      </c>
      <c r="AH1908" s="357">
        <f>IF('PV Adoption'!AD$4*(1/(1-'General Inputs'!$C$10))*$J1908*1000*$I1908 &lt;= ABS(($F1908-$E1908)*(1+$J200)^(AH$490-$K$490)),'PV Adoption'!AD$4*(1/(1-'General Inputs'!$C$10))*$J1908*1000*$I1908,ABS(($F1908-$E1908)*(1+$J200)^(AH$490-$K$490)))</f>
        <v>0</v>
      </c>
      <c r="AI1908" s="357">
        <f>IF('PV Adoption'!AE$4*(1/(1-'General Inputs'!$C$10))*$J1908*1000*$I1908 &lt;= ABS(($F1908-$E1908)*(1+$J200)^(AI$490-$K$490)),'PV Adoption'!AE$4*(1/(1-'General Inputs'!$C$10))*$J1908*1000*$I1908,ABS(($F1908-$E1908)*(1+$J200)^(AI$490-$K$490)))</f>
        <v>0</v>
      </c>
      <c r="AJ1908" s="357">
        <f>IF('PV Adoption'!AF$4*(1/(1-'General Inputs'!$C$10))*$J1908*1000*$I1908 &lt;= ABS(($F1908-$E1908)*(1+$J200)^(AJ$490-$K$490)),'PV Adoption'!AF$4*(1/(1-'General Inputs'!$C$10))*$J1908*1000*$I1908,ABS(($F1908-$E1908)*(1+$J200)^(AJ$490-$K$490)))</f>
        <v>0</v>
      </c>
      <c r="AK1908" s="357">
        <v>0</v>
      </c>
      <c r="AL1908" s="357">
        <v>0</v>
      </c>
      <c r="AM1908" s="357">
        <v>0</v>
      </c>
    </row>
    <row r="1909" spans="1:39" x14ac:dyDescent="0.25">
      <c r="A1909" s="353" t="s">
        <v>261</v>
      </c>
      <c r="B1909" s="353" t="s">
        <v>320</v>
      </c>
      <c r="C1909" s="441">
        <f t="shared" ref="C1909:H1909" si="1360">C201</f>
        <v>3750</v>
      </c>
      <c r="D1909" s="441"/>
      <c r="E1909" s="441"/>
      <c r="F1909" s="441"/>
      <c r="G1909" s="441"/>
      <c r="H1909" s="441">
        <f t="shared" si="1360"/>
        <v>0</v>
      </c>
      <c r="I1909" s="470">
        <f>IFERROR(VLOOKUP(B1909,Coincidence!$B$2:$E$242,4,FALSE)*IF($G1909="Winter",'General Inputs'!$C$25,'General Inputs'!$C$24),IF($G1909="Winter",'General Inputs'!$C$25,'General Inputs'!$C$24))</f>
        <v>0.52140604400000001</v>
      </c>
      <c r="J1909" s="466">
        <f>'Nameplate by Substation'!H201</f>
        <v>2.2472597459972619E-3</v>
      </c>
      <c r="K1909" s="357">
        <f>IF('PV Adoption'!G$4*(1/(1-'General Inputs'!$C$10))*$J1909*1000*$I1909 &lt;= ABS(($F1909-$E1909)*(1+$J201)^(K$490-$K$490)),'PV Adoption'!G$4*(1/(1-'General Inputs'!$C$10))*$J1909*1000*$I1909,ABS(($F1909-$E1909)*(1+$J201)^(K$490-$K$490)))</f>
        <v>0</v>
      </c>
      <c r="L1909" s="357">
        <f>IF('PV Adoption'!H$4*(1/(1-'General Inputs'!$C$10))*$J1909*1000*$I1909 &lt;= ABS(($F1909-$E1909)*(1+$J201)^(L$490-$K$490)),'PV Adoption'!H$4*(1/(1-'General Inputs'!$C$10))*$J1909*1000*$I1909,ABS(($F1909-$E1909)*(1+$J201)^(L$490-$K$490)))</f>
        <v>0</v>
      </c>
      <c r="M1909" s="357">
        <f>IF('PV Adoption'!I$4*(1/(1-'General Inputs'!$C$10))*$J1909*1000*$I1909 &lt;= ABS(($F1909-$E1909)*(1+$J201)^(M$490-$K$490)),'PV Adoption'!I$4*(1/(1-'General Inputs'!$C$10))*$J1909*1000*$I1909,ABS(($F1909-$E1909)*(1+$J201)^(M$490-$K$490)))</f>
        <v>0</v>
      </c>
      <c r="N1909" s="357">
        <f>IF('PV Adoption'!J$4*(1/(1-'General Inputs'!$C$10))*$J1909*1000*$I1909 &lt;= ABS(($F1909-$E1909)*(1+$J201)^(N$490-$K$490)),'PV Adoption'!J$4*(1/(1-'General Inputs'!$C$10))*$J1909*1000*$I1909,ABS(($F1909-$E1909)*(1+$J201)^(N$490-$K$490)))</f>
        <v>0</v>
      </c>
      <c r="O1909" s="357">
        <f>IF('PV Adoption'!K$4*(1/(1-'General Inputs'!$C$10))*$J1909*1000*$I1909 &lt;= ABS(($F1909-$E1909)*(1+$J201)^(O$490-$K$490)),'PV Adoption'!K$4*(1/(1-'General Inputs'!$C$10))*$J1909*1000*$I1909,ABS(($F1909-$E1909)*(1+$J201)^(O$490-$K$490)))</f>
        <v>0</v>
      </c>
      <c r="P1909" s="357">
        <f>IF('PV Adoption'!L$4*(1/(1-'General Inputs'!$C$10))*$J1909*1000*$I1909 &lt;= ABS(($F1909-$E1909)*(1+$J201)^(P$490-$K$490)),'PV Adoption'!L$4*(1/(1-'General Inputs'!$C$10))*$J1909*1000*$I1909,ABS(($F1909-$E1909)*(1+$J201)^(P$490-$K$490)))</f>
        <v>0</v>
      </c>
      <c r="Q1909" s="357">
        <f>IF('PV Adoption'!M$4*(1/(1-'General Inputs'!$C$10))*$J1909*1000*$I1909 &lt;= ABS(($F1909-$E1909)*(1+$J201)^(Q$490-$K$490)),'PV Adoption'!M$4*(1/(1-'General Inputs'!$C$10))*$J1909*1000*$I1909,ABS(($F1909-$E1909)*(1+$J201)^(Q$490-$K$490)))</f>
        <v>0</v>
      </c>
      <c r="R1909" s="357">
        <f>IF('PV Adoption'!N$4*(1/(1-'General Inputs'!$C$10))*$J1909*1000*$I1909 &lt;= ABS(($F1909-$E1909)*(1+$J201)^(R$490-$K$490)),'PV Adoption'!N$4*(1/(1-'General Inputs'!$C$10))*$J1909*1000*$I1909,ABS(($F1909-$E1909)*(1+$J201)^(R$490-$K$490)))</f>
        <v>0</v>
      </c>
      <c r="S1909" s="357">
        <f>IF('PV Adoption'!O$4*(1/(1-'General Inputs'!$C$10))*$J1909*1000*$I1909 &lt;= ABS(($F1909-$E1909)*(1+$J201)^(S$490-$K$490)),'PV Adoption'!O$4*(1/(1-'General Inputs'!$C$10))*$J1909*1000*$I1909,ABS(($F1909-$E1909)*(1+$J201)^(S$490-$K$490)))</f>
        <v>0</v>
      </c>
      <c r="T1909" s="357">
        <f>IF('PV Adoption'!P$4*(1/(1-'General Inputs'!$C$10))*$J1909*1000*$I1909 &lt;= ABS(($F1909-$E1909)*(1+$J201)^(T$490-$K$490)),'PV Adoption'!P$4*(1/(1-'General Inputs'!$C$10))*$J1909*1000*$I1909,ABS(($F1909-$E1909)*(1+$J201)^(T$490-$K$490)))</f>
        <v>0</v>
      </c>
      <c r="U1909" s="357">
        <f>IF('PV Adoption'!Q$4*(1/(1-'General Inputs'!$C$10))*$J1909*1000*$I1909 &lt;= ABS(($F1909-$E1909)*(1+$J201)^(U$490-$K$490)),'PV Adoption'!Q$4*(1/(1-'General Inputs'!$C$10))*$J1909*1000*$I1909,ABS(($F1909-$E1909)*(1+$J201)^(U$490-$K$490)))</f>
        <v>0</v>
      </c>
      <c r="V1909" s="357">
        <f>IF('PV Adoption'!R$4*(1/(1-'General Inputs'!$C$10))*$J1909*1000*$I1909 &lt;= ABS(($F1909-$E1909)*(1+$J201)^(V$490-$K$490)),'PV Adoption'!R$4*(1/(1-'General Inputs'!$C$10))*$J1909*1000*$I1909,ABS(($F1909-$E1909)*(1+$J201)^(V$490-$K$490)))</f>
        <v>0</v>
      </c>
      <c r="W1909" s="357">
        <f>IF('PV Adoption'!S$4*(1/(1-'General Inputs'!$C$10))*$J1909*1000*$I1909 &lt;= ABS(($F1909-$E1909)*(1+$J201)^(W$490-$K$490)),'PV Adoption'!S$4*(1/(1-'General Inputs'!$C$10))*$J1909*1000*$I1909,ABS(($F1909-$E1909)*(1+$J201)^(W$490-$K$490)))</f>
        <v>0</v>
      </c>
      <c r="X1909" s="357">
        <f>IF('PV Adoption'!T$4*(1/(1-'General Inputs'!$C$10))*$J1909*1000*$I1909 &lt;= ABS(($F1909-$E1909)*(1+$J201)^(X$490-$K$490)),'PV Adoption'!T$4*(1/(1-'General Inputs'!$C$10))*$J1909*1000*$I1909,ABS(($F1909-$E1909)*(1+$J201)^(X$490-$K$490)))</f>
        <v>0</v>
      </c>
      <c r="Y1909" s="357">
        <f>IF('PV Adoption'!U$4*(1/(1-'General Inputs'!$C$10))*$J1909*1000*$I1909 &lt;= ABS(($F1909-$E1909)*(1+$J201)^(Y$490-$K$490)),'PV Adoption'!U$4*(1/(1-'General Inputs'!$C$10))*$J1909*1000*$I1909,ABS(($F1909-$E1909)*(1+$J201)^(Y$490-$K$490)))</f>
        <v>0</v>
      </c>
      <c r="Z1909" s="357">
        <f>IF('PV Adoption'!V$4*(1/(1-'General Inputs'!$C$10))*$J1909*1000*$I1909 &lt;= ABS(($F1909-$E1909)*(1+$J201)^(Z$490-$K$490)),'PV Adoption'!V$4*(1/(1-'General Inputs'!$C$10))*$J1909*1000*$I1909,ABS(($F1909-$E1909)*(1+$J201)^(Z$490-$K$490)))</f>
        <v>0</v>
      </c>
      <c r="AA1909" s="357">
        <f>IF('PV Adoption'!W$4*(1/(1-'General Inputs'!$C$10))*$J1909*1000*$I1909 &lt;= ABS(($F1909-$E1909)*(1+$J201)^(AA$490-$K$490)),'PV Adoption'!W$4*(1/(1-'General Inputs'!$C$10))*$J1909*1000*$I1909,ABS(($F1909-$E1909)*(1+$J201)^(AA$490-$K$490)))</f>
        <v>0</v>
      </c>
      <c r="AB1909" s="357">
        <f>IF('PV Adoption'!X$4*(1/(1-'General Inputs'!$C$10))*$J1909*1000*$I1909 &lt;= ABS(($F1909-$E1909)*(1+$J201)^(AB$490-$K$490)),'PV Adoption'!X$4*(1/(1-'General Inputs'!$C$10))*$J1909*1000*$I1909,ABS(($F1909-$E1909)*(1+$J201)^(AB$490-$K$490)))</f>
        <v>0</v>
      </c>
      <c r="AC1909" s="357">
        <f>IF('PV Adoption'!Y$4*(1/(1-'General Inputs'!$C$10))*$J1909*1000*$I1909 &lt;= ABS(($F1909-$E1909)*(1+$J201)^(AC$490-$K$490)),'PV Adoption'!Y$4*(1/(1-'General Inputs'!$C$10))*$J1909*1000*$I1909,ABS(($F1909-$E1909)*(1+$J201)^(AC$490-$K$490)))</f>
        <v>0</v>
      </c>
      <c r="AD1909" s="357">
        <f>IF('PV Adoption'!Z$4*(1/(1-'General Inputs'!$C$10))*$J1909*1000*$I1909 &lt;= ABS(($F1909-$E1909)*(1+$J201)^(AD$490-$K$490)),'PV Adoption'!Z$4*(1/(1-'General Inputs'!$C$10))*$J1909*1000*$I1909,ABS(($F1909-$E1909)*(1+$J201)^(AD$490-$K$490)))</f>
        <v>0</v>
      </c>
      <c r="AE1909" s="357">
        <f>IF('PV Adoption'!AA$4*(1/(1-'General Inputs'!$C$10))*$J1909*1000*$I1909 &lt;= ABS(($F1909-$E1909)*(1+$J201)^(AE$490-$K$490)),'PV Adoption'!AA$4*(1/(1-'General Inputs'!$C$10))*$J1909*1000*$I1909,ABS(($F1909-$E1909)*(1+$J201)^(AE$490-$K$490)))</f>
        <v>0</v>
      </c>
      <c r="AF1909" s="357">
        <f>IF('PV Adoption'!AB$4*(1/(1-'General Inputs'!$C$10))*$J1909*1000*$I1909 &lt;= ABS(($F1909-$E1909)*(1+$J201)^(AF$490-$K$490)),'PV Adoption'!AB$4*(1/(1-'General Inputs'!$C$10))*$J1909*1000*$I1909,ABS(($F1909-$E1909)*(1+$J201)^(AF$490-$K$490)))</f>
        <v>0</v>
      </c>
      <c r="AG1909" s="357">
        <f>IF('PV Adoption'!AC$4*(1/(1-'General Inputs'!$C$10))*$J1909*1000*$I1909 &lt;= ABS(($F1909-$E1909)*(1+$J201)^(AG$490-$K$490)),'PV Adoption'!AC$4*(1/(1-'General Inputs'!$C$10))*$J1909*1000*$I1909,ABS(($F1909-$E1909)*(1+$J201)^(AG$490-$K$490)))</f>
        <v>0</v>
      </c>
      <c r="AH1909" s="357">
        <f>IF('PV Adoption'!AD$4*(1/(1-'General Inputs'!$C$10))*$J1909*1000*$I1909 &lt;= ABS(($F1909-$E1909)*(1+$J201)^(AH$490-$K$490)),'PV Adoption'!AD$4*(1/(1-'General Inputs'!$C$10))*$J1909*1000*$I1909,ABS(($F1909-$E1909)*(1+$J201)^(AH$490-$K$490)))</f>
        <v>0</v>
      </c>
      <c r="AI1909" s="357">
        <f>IF('PV Adoption'!AE$4*(1/(1-'General Inputs'!$C$10))*$J1909*1000*$I1909 &lt;= ABS(($F1909-$E1909)*(1+$J201)^(AI$490-$K$490)),'PV Adoption'!AE$4*(1/(1-'General Inputs'!$C$10))*$J1909*1000*$I1909,ABS(($F1909-$E1909)*(1+$J201)^(AI$490-$K$490)))</f>
        <v>0</v>
      </c>
      <c r="AJ1909" s="357">
        <f>IF('PV Adoption'!AF$4*(1/(1-'General Inputs'!$C$10))*$J1909*1000*$I1909 &lt;= ABS(($F1909-$E1909)*(1+$J201)^(AJ$490-$K$490)),'PV Adoption'!AF$4*(1/(1-'General Inputs'!$C$10))*$J1909*1000*$I1909,ABS(($F1909-$E1909)*(1+$J201)^(AJ$490-$K$490)))</f>
        <v>0</v>
      </c>
      <c r="AK1909" s="357">
        <v>0</v>
      </c>
      <c r="AL1909" s="357">
        <v>0</v>
      </c>
      <c r="AM1909" s="357">
        <v>0</v>
      </c>
    </row>
    <row r="1910" spans="1:39" x14ac:dyDescent="0.25">
      <c r="A1910" s="353" t="s">
        <v>493</v>
      </c>
      <c r="B1910" s="353" t="s">
        <v>493</v>
      </c>
      <c r="C1910" s="441">
        <f t="shared" ref="C1910:H1910" si="1361">C202</f>
        <v>1500</v>
      </c>
      <c r="D1910" s="441"/>
      <c r="E1910" s="441"/>
      <c r="F1910" s="441"/>
      <c r="G1910" s="441"/>
      <c r="H1910" s="441">
        <f t="shared" si="1361"/>
        <v>0</v>
      </c>
      <c r="I1910" s="470">
        <f>IFERROR(VLOOKUP(B1910,Coincidence!$B$2:$E$242,4,FALSE)*IF($G1910="Winter",'General Inputs'!$C$25,'General Inputs'!$C$24),IF($G1910="Winter",'General Inputs'!$C$25,'General Inputs'!$C$24))</f>
        <v>0.52140604400000001</v>
      </c>
      <c r="J1910" s="466">
        <f>'Nameplate by Substation'!H202</f>
        <v>1.4632352091173088E-3</v>
      </c>
      <c r="K1910" s="357">
        <f>IF('PV Adoption'!G$4*(1/(1-'General Inputs'!$C$10))*$J1910*1000*$I1910 &lt;= ABS(($F1910-$E1910)*(1+$J202)^(K$490-$K$490)),'PV Adoption'!G$4*(1/(1-'General Inputs'!$C$10))*$J1910*1000*$I1910,ABS(($F1910-$E1910)*(1+$J202)^(K$490-$K$490)))</f>
        <v>0</v>
      </c>
      <c r="L1910" s="357">
        <f>IF('PV Adoption'!H$4*(1/(1-'General Inputs'!$C$10))*$J1910*1000*$I1910 &lt;= ABS(($F1910-$E1910)*(1+$J202)^(L$490-$K$490)),'PV Adoption'!H$4*(1/(1-'General Inputs'!$C$10))*$J1910*1000*$I1910,ABS(($F1910-$E1910)*(1+$J202)^(L$490-$K$490)))</f>
        <v>0</v>
      </c>
      <c r="M1910" s="357">
        <f>IF('PV Adoption'!I$4*(1/(1-'General Inputs'!$C$10))*$J1910*1000*$I1910 &lt;= ABS(($F1910-$E1910)*(1+$J202)^(M$490-$K$490)),'PV Adoption'!I$4*(1/(1-'General Inputs'!$C$10))*$J1910*1000*$I1910,ABS(($F1910-$E1910)*(1+$J202)^(M$490-$K$490)))</f>
        <v>0</v>
      </c>
      <c r="N1910" s="357">
        <f>IF('PV Adoption'!J$4*(1/(1-'General Inputs'!$C$10))*$J1910*1000*$I1910 &lt;= ABS(($F1910-$E1910)*(1+$J202)^(N$490-$K$490)),'PV Adoption'!J$4*(1/(1-'General Inputs'!$C$10))*$J1910*1000*$I1910,ABS(($F1910-$E1910)*(1+$J202)^(N$490-$K$490)))</f>
        <v>0</v>
      </c>
      <c r="O1910" s="357">
        <f>IF('PV Adoption'!K$4*(1/(1-'General Inputs'!$C$10))*$J1910*1000*$I1910 &lt;= ABS(($F1910-$E1910)*(1+$J202)^(O$490-$K$490)),'PV Adoption'!K$4*(1/(1-'General Inputs'!$C$10))*$J1910*1000*$I1910,ABS(($F1910-$E1910)*(1+$J202)^(O$490-$K$490)))</f>
        <v>0</v>
      </c>
      <c r="P1910" s="357">
        <f>IF('PV Adoption'!L$4*(1/(1-'General Inputs'!$C$10))*$J1910*1000*$I1910 &lt;= ABS(($F1910-$E1910)*(1+$J202)^(P$490-$K$490)),'PV Adoption'!L$4*(1/(1-'General Inputs'!$C$10))*$J1910*1000*$I1910,ABS(($F1910-$E1910)*(1+$J202)^(P$490-$K$490)))</f>
        <v>0</v>
      </c>
      <c r="Q1910" s="357">
        <f>IF('PV Adoption'!M$4*(1/(1-'General Inputs'!$C$10))*$J1910*1000*$I1910 &lt;= ABS(($F1910-$E1910)*(1+$J202)^(Q$490-$K$490)),'PV Adoption'!M$4*(1/(1-'General Inputs'!$C$10))*$J1910*1000*$I1910,ABS(($F1910-$E1910)*(1+$J202)^(Q$490-$K$490)))</f>
        <v>0</v>
      </c>
      <c r="R1910" s="357">
        <f>IF('PV Adoption'!N$4*(1/(1-'General Inputs'!$C$10))*$J1910*1000*$I1910 &lt;= ABS(($F1910-$E1910)*(1+$J202)^(R$490-$K$490)),'PV Adoption'!N$4*(1/(1-'General Inputs'!$C$10))*$J1910*1000*$I1910,ABS(($F1910-$E1910)*(1+$J202)^(R$490-$K$490)))</f>
        <v>0</v>
      </c>
      <c r="S1910" s="357">
        <f>IF('PV Adoption'!O$4*(1/(1-'General Inputs'!$C$10))*$J1910*1000*$I1910 &lt;= ABS(($F1910-$E1910)*(1+$J202)^(S$490-$K$490)),'PV Adoption'!O$4*(1/(1-'General Inputs'!$C$10))*$J1910*1000*$I1910,ABS(($F1910-$E1910)*(1+$J202)^(S$490-$K$490)))</f>
        <v>0</v>
      </c>
      <c r="T1910" s="357">
        <f>IF('PV Adoption'!P$4*(1/(1-'General Inputs'!$C$10))*$J1910*1000*$I1910 &lt;= ABS(($F1910-$E1910)*(1+$J202)^(T$490-$K$490)),'PV Adoption'!P$4*(1/(1-'General Inputs'!$C$10))*$J1910*1000*$I1910,ABS(($F1910-$E1910)*(1+$J202)^(T$490-$K$490)))</f>
        <v>0</v>
      </c>
      <c r="U1910" s="357">
        <f>IF('PV Adoption'!Q$4*(1/(1-'General Inputs'!$C$10))*$J1910*1000*$I1910 &lt;= ABS(($F1910-$E1910)*(1+$J202)^(U$490-$K$490)),'PV Adoption'!Q$4*(1/(1-'General Inputs'!$C$10))*$J1910*1000*$I1910,ABS(($F1910-$E1910)*(1+$J202)^(U$490-$K$490)))</f>
        <v>0</v>
      </c>
      <c r="V1910" s="357">
        <f>IF('PV Adoption'!R$4*(1/(1-'General Inputs'!$C$10))*$J1910*1000*$I1910 &lt;= ABS(($F1910-$E1910)*(1+$J202)^(V$490-$K$490)),'PV Adoption'!R$4*(1/(1-'General Inputs'!$C$10))*$J1910*1000*$I1910,ABS(($F1910-$E1910)*(1+$J202)^(V$490-$K$490)))</f>
        <v>0</v>
      </c>
      <c r="W1910" s="357">
        <f>IF('PV Adoption'!S$4*(1/(1-'General Inputs'!$C$10))*$J1910*1000*$I1910 &lt;= ABS(($F1910-$E1910)*(1+$J202)^(W$490-$K$490)),'PV Adoption'!S$4*(1/(1-'General Inputs'!$C$10))*$J1910*1000*$I1910,ABS(($F1910-$E1910)*(1+$J202)^(W$490-$K$490)))</f>
        <v>0</v>
      </c>
      <c r="X1910" s="357">
        <f>IF('PV Adoption'!T$4*(1/(1-'General Inputs'!$C$10))*$J1910*1000*$I1910 &lt;= ABS(($F1910-$E1910)*(1+$J202)^(X$490-$K$490)),'PV Adoption'!T$4*(1/(1-'General Inputs'!$C$10))*$J1910*1000*$I1910,ABS(($F1910-$E1910)*(1+$J202)^(X$490-$K$490)))</f>
        <v>0</v>
      </c>
      <c r="Y1910" s="357">
        <f>IF('PV Adoption'!U$4*(1/(1-'General Inputs'!$C$10))*$J1910*1000*$I1910 &lt;= ABS(($F1910-$E1910)*(1+$J202)^(Y$490-$K$490)),'PV Adoption'!U$4*(1/(1-'General Inputs'!$C$10))*$J1910*1000*$I1910,ABS(($F1910-$E1910)*(1+$J202)^(Y$490-$K$490)))</f>
        <v>0</v>
      </c>
      <c r="Z1910" s="357">
        <f>IF('PV Adoption'!V$4*(1/(1-'General Inputs'!$C$10))*$J1910*1000*$I1910 &lt;= ABS(($F1910-$E1910)*(1+$J202)^(Z$490-$K$490)),'PV Adoption'!V$4*(1/(1-'General Inputs'!$C$10))*$J1910*1000*$I1910,ABS(($F1910-$E1910)*(1+$J202)^(Z$490-$K$490)))</f>
        <v>0</v>
      </c>
      <c r="AA1910" s="357">
        <f>IF('PV Adoption'!W$4*(1/(1-'General Inputs'!$C$10))*$J1910*1000*$I1910 &lt;= ABS(($F1910-$E1910)*(1+$J202)^(AA$490-$K$490)),'PV Adoption'!W$4*(1/(1-'General Inputs'!$C$10))*$J1910*1000*$I1910,ABS(($F1910-$E1910)*(1+$J202)^(AA$490-$K$490)))</f>
        <v>0</v>
      </c>
      <c r="AB1910" s="357">
        <f>IF('PV Adoption'!X$4*(1/(1-'General Inputs'!$C$10))*$J1910*1000*$I1910 &lt;= ABS(($F1910-$E1910)*(1+$J202)^(AB$490-$K$490)),'PV Adoption'!X$4*(1/(1-'General Inputs'!$C$10))*$J1910*1000*$I1910,ABS(($F1910-$E1910)*(1+$J202)^(AB$490-$K$490)))</f>
        <v>0</v>
      </c>
      <c r="AC1910" s="357">
        <f>IF('PV Adoption'!Y$4*(1/(1-'General Inputs'!$C$10))*$J1910*1000*$I1910 &lt;= ABS(($F1910-$E1910)*(1+$J202)^(AC$490-$K$490)),'PV Adoption'!Y$4*(1/(1-'General Inputs'!$C$10))*$J1910*1000*$I1910,ABS(($F1910-$E1910)*(1+$J202)^(AC$490-$K$490)))</f>
        <v>0</v>
      </c>
      <c r="AD1910" s="357">
        <f>IF('PV Adoption'!Z$4*(1/(1-'General Inputs'!$C$10))*$J1910*1000*$I1910 &lt;= ABS(($F1910-$E1910)*(1+$J202)^(AD$490-$K$490)),'PV Adoption'!Z$4*(1/(1-'General Inputs'!$C$10))*$J1910*1000*$I1910,ABS(($F1910-$E1910)*(1+$J202)^(AD$490-$K$490)))</f>
        <v>0</v>
      </c>
      <c r="AE1910" s="357">
        <f>IF('PV Adoption'!AA$4*(1/(1-'General Inputs'!$C$10))*$J1910*1000*$I1910 &lt;= ABS(($F1910-$E1910)*(1+$J202)^(AE$490-$K$490)),'PV Adoption'!AA$4*(1/(1-'General Inputs'!$C$10))*$J1910*1000*$I1910,ABS(($F1910-$E1910)*(1+$J202)^(AE$490-$K$490)))</f>
        <v>0</v>
      </c>
      <c r="AF1910" s="357">
        <f>IF('PV Adoption'!AB$4*(1/(1-'General Inputs'!$C$10))*$J1910*1000*$I1910 &lt;= ABS(($F1910-$E1910)*(1+$J202)^(AF$490-$K$490)),'PV Adoption'!AB$4*(1/(1-'General Inputs'!$C$10))*$J1910*1000*$I1910,ABS(($F1910-$E1910)*(1+$J202)^(AF$490-$K$490)))</f>
        <v>0</v>
      </c>
      <c r="AG1910" s="357">
        <f>IF('PV Adoption'!AC$4*(1/(1-'General Inputs'!$C$10))*$J1910*1000*$I1910 &lt;= ABS(($F1910-$E1910)*(1+$J202)^(AG$490-$K$490)),'PV Adoption'!AC$4*(1/(1-'General Inputs'!$C$10))*$J1910*1000*$I1910,ABS(($F1910-$E1910)*(1+$J202)^(AG$490-$K$490)))</f>
        <v>0</v>
      </c>
      <c r="AH1910" s="357">
        <f>IF('PV Adoption'!AD$4*(1/(1-'General Inputs'!$C$10))*$J1910*1000*$I1910 &lt;= ABS(($F1910-$E1910)*(1+$J202)^(AH$490-$K$490)),'PV Adoption'!AD$4*(1/(1-'General Inputs'!$C$10))*$J1910*1000*$I1910,ABS(($F1910-$E1910)*(1+$J202)^(AH$490-$K$490)))</f>
        <v>0</v>
      </c>
      <c r="AI1910" s="357">
        <f>IF('PV Adoption'!AE$4*(1/(1-'General Inputs'!$C$10))*$J1910*1000*$I1910 &lt;= ABS(($F1910-$E1910)*(1+$J202)^(AI$490-$K$490)),'PV Adoption'!AE$4*(1/(1-'General Inputs'!$C$10))*$J1910*1000*$I1910,ABS(($F1910-$E1910)*(1+$J202)^(AI$490-$K$490)))</f>
        <v>0</v>
      </c>
      <c r="AJ1910" s="357">
        <f>IF('PV Adoption'!AF$4*(1/(1-'General Inputs'!$C$10))*$J1910*1000*$I1910 &lt;= ABS(($F1910-$E1910)*(1+$J202)^(AJ$490-$K$490)),'PV Adoption'!AF$4*(1/(1-'General Inputs'!$C$10))*$J1910*1000*$I1910,ABS(($F1910-$E1910)*(1+$J202)^(AJ$490-$K$490)))</f>
        <v>0</v>
      </c>
      <c r="AK1910" s="357">
        <v>0</v>
      </c>
      <c r="AL1910" s="357">
        <v>0</v>
      </c>
      <c r="AM1910" s="357">
        <v>0</v>
      </c>
    </row>
    <row r="1911" spans="1:39" x14ac:dyDescent="0.25">
      <c r="A1911" s="353" t="s">
        <v>262</v>
      </c>
      <c r="B1911" s="353" t="s">
        <v>319</v>
      </c>
      <c r="C1911" s="441">
        <f t="shared" ref="C1911:H1911" si="1362">C203</f>
        <v>20000</v>
      </c>
      <c r="D1911" s="441"/>
      <c r="E1911" s="441"/>
      <c r="F1911" s="441"/>
      <c r="G1911" s="441"/>
      <c r="H1911" s="441">
        <f t="shared" si="1362"/>
        <v>0</v>
      </c>
      <c r="I1911" s="470">
        <f>IFERROR(VLOOKUP(B1911,Coincidence!$B$2:$E$242,4,FALSE)*IF($G1911="Winter",'General Inputs'!$C$25,'General Inputs'!$C$24),IF($G1911="Winter",'General Inputs'!$C$25,'General Inputs'!$C$24))</f>
        <v>0.52140604400000001</v>
      </c>
      <c r="J1911" s="466">
        <f>'Nameplate by Substation'!H203</f>
        <v>1.714187313354769E-3</v>
      </c>
      <c r="K1911" s="357">
        <f>IF('PV Adoption'!G$4*(1/(1-'General Inputs'!$C$10))*$J1911*1000*$I1911 &lt;= ABS(($F1911-$E1911)*(1+$J203)^(K$490-$K$490)),'PV Adoption'!G$4*(1/(1-'General Inputs'!$C$10))*$J1911*1000*$I1911,ABS(($F1911-$E1911)*(1+$J203)^(K$490-$K$490)))</f>
        <v>0</v>
      </c>
      <c r="L1911" s="357">
        <f>IF('PV Adoption'!H$4*(1/(1-'General Inputs'!$C$10))*$J1911*1000*$I1911 &lt;= ABS(($F1911-$E1911)*(1+$J203)^(L$490-$K$490)),'PV Adoption'!H$4*(1/(1-'General Inputs'!$C$10))*$J1911*1000*$I1911,ABS(($F1911-$E1911)*(1+$J203)^(L$490-$K$490)))</f>
        <v>0</v>
      </c>
      <c r="M1911" s="357">
        <f>IF('PV Adoption'!I$4*(1/(1-'General Inputs'!$C$10))*$J1911*1000*$I1911 &lt;= ABS(($F1911-$E1911)*(1+$J203)^(M$490-$K$490)),'PV Adoption'!I$4*(1/(1-'General Inputs'!$C$10))*$J1911*1000*$I1911,ABS(($F1911-$E1911)*(1+$J203)^(M$490-$K$490)))</f>
        <v>0</v>
      </c>
      <c r="N1911" s="357">
        <f>IF('PV Adoption'!J$4*(1/(1-'General Inputs'!$C$10))*$J1911*1000*$I1911 &lt;= ABS(($F1911-$E1911)*(1+$J203)^(N$490-$K$490)),'PV Adoption'!J$4*(1/(1-'General Inputs'!$C$10))*$J1911*1000*$I1911,ABS(($F1911-$E1911)*(1+$J203)^(N$490-$K$490)))</f>
        <v>0</v>
      </c>
      <c r="O1911" s="357">
        <f>IF('PV Adoption'!K$4*(1/(1-'General Inputs'!$C$10))*$J1911*1000*$I1911 &lt;= ABS(($F1911-$E1911)*(1+$J203)^(O$490-$K$490)),'PV Adoption'!K$4*(1/(1-'General Inputs'!$C$10))*$J1911*1000*$I1911,ABS(($F1911-$E1911)*(1+$J203)^(O$490-$K$490)))</f>
        <v>0</v>
      </c>
      <c r="P1911" s="357">
        <f>IF('PV Adoption'!L$4*(1/(1-'General Inputs'!$C$10))*$J1911*1000*$I1911 &lt;= ABS(($F1911-$E1911)*(1+$J203)^(P$490-$K$490)),'PV Adoption'!L$4*(1/(1-'General Inputs'!$C$10))*$J1911*1000*$I1911,ABS(($F1911-$E1911)*(1+$J203)^(P$490-$K$490)))</f>
        <v>0</v>
      </c>
      <c r="Q1911" s="357">
        <f>IF('PV Adoption'!M$4*(1/(1-'General Inputs'!$C$10))*$J1911*1000*$I1911 &lt;= ABS(($F1911-$E1911)*(1+$J203)^(Q$490-$K$490)),'PV Adoption'!M$4*(1/(1-'General Inputs'!$C$10))*$J1911*1000*$I1911,ABS(($F1911-$E1911)*(1+$J203)^(Q$490-$K$490)))</f>
        <v>0</v>
      </c>
      <c r="R1911" s="357">
        <f>IF('PV Adoption'!N$4*(1/(1-'General Inputs'!$C$10))*$J1911*1000*$I1911 &lt;= ABS(($F1911-$E1911)*(1+$J203)^(R$490-$K$490)),'PV Adoption'!N$4*(1/(1-'General Inputs'!$C$10))*$J1911*1000*$I1911,ABS(($F1911-$E1911)*(1+$J203)^(R$490-$K$490)))</f>
        <v>0</v>
      </c>
      <c r="S1911" s="357">
        <f>IF('PV Adoption'!O$4*(1/(1-'General Inputs'!$C$10))*$J1911*1000*$I1911 &lt;= ABS(($F1911-$E1911)*(1+$J203)^(S$490-$K$490)),'PV Adoption'!O$4*(1/(1-'General Inputs'!$C$10))*$J1911*1000*$I1911,ABS(($F1911-$E1911)*(1+$J203)^(S$490-$K$490)))</f>
        <v>0</v>
      </c>
      <c r="T1911" s="357">
        <f>IF('PV Adoption'!P$4*(1/(1-'General Inputs'!$C$10))*$J1911*1000*$I1911 &lt;= ABS(($F1911-$E1911)*(1+$J203)^(T$490-$K$490)),'PV Adoption'!P$4*(1/(1-'General Inputs'!$C$10))*$J1911*1000*$I1911,ABS(($F1911-$E1911)*(1+$J203)^(T$490-$K$490)))</f>
        <v>0</v>
      </c>
      <c r="U1911" s="357">
        <f>IF('PV Adoption'!Q$4*(1/(1-'General Inputs'!$C$10))*$J1911*1000*$I1911 &lt;= ABS(($F1911-$E1911)*(1+$J203)^(U$490-$K$490)),'PV Adoption'!Q$4*(1/(1-'General Inputs'!$C$10))*$J1911*1000*$I1911,ABS(($F1911-$E1911)*(1+$J203)^(U$490-$K$490)))</f>
        <v>0</v>
      </c>
      <c r="V1911" s="357">
        <f>IF('PV Adoption'!R$4*(1/(1-'General Inputs'!$C$10))*$J1911*1000*$I1911 &lt;= ABS(($F1911-$E1911)*(1+$J203)^(V$490-$K$490)),'PV Adoption'!R$4*(1/(1-'General Inputs'!$C$10))*$J1911*1000*$I1911,ABS(($F1911-$E1911)*(1+$J203)^(V$490-$K$490)))</f>
        <v>0</v>
      </c>
      <c r="W1911" s="357">
        <f>IF('PV Adoption'!S$4*(1/(1-'General Inputs'!$C$10))*$J1911*1000*$I1911 &lt;= ABS(($F1911-$E1911)*(1+$J203)^(W$490-$K$490)),'PV Adoption'!S$4*(1/(1-'General Inputs'!$C$10))*$J1911*1000*$I1911,ABS(($F1911-$E1911)*(1+$J203)^(W$490-$K$490)))</f>
        <v>0</v>
      </c>
      <c r="X1911" s="357">
        <f>IF('PV Adoption'!T$4*(1/(1-'General Inputs'!$C$10))*$J1911*1000*$I1911 &lt;= ABS(($F1911-$E1911)*(1+$J203)^(X$490-$K$490)),'PV Adoption'!T$4*(1/(1-'General Inputs'!$C$10))*$J1911*1000*$I1911,ABS(($F1911-$E1911)*(1+$J203)^(X$490-$K$490)))</f>
        <v>0</v>
      </c>
      <c r="Y1911" s="357">
        <f>IF('PV Adoption'!U$4*(1/(1-'General Inputs'!$C$10))*$J1911*1000*$I1911 &lt;= ABS(($F1911-$E1911)*(1+$J203)^(Y$490-$K$490)),'PV Adoption'!U$4*(1/(1-'General Inputs'!$C$10))*$J1911*1000*$I1911,ABS(($F1911-$E1911)*(1+$J203)^(Y$490-$K$490)))</f>
        <v>0</v>
      </c>
      <c r="Z1911" s="357">
        <f>IF('PV Adoption'!V$4*(1/(1-'General Inputs'!$C$10))*$J1911*1000*$I1911 &lt;= ABS(($F1911-$E1911)*(1+$J203)^(Z$490-$K$490)),'PV Adoption'!V$4*(1/(1-'General Inputs'!$C$10))*$J1911*1000*$I1911,ABS(($F1911-$E1911)*(1+$J203)^(Z$490-$K$490)))</f>
        <v>0</v>
      </c>
      <c r="AA1911" s="357">
        <f>IF('PV Adoption'!W$4*(1/(1-'General Inputs'!$C$10))*$J1911*1000*$I1911 &lt;= ABS(($F1911-$E1911)*(1+$J203)^(AA$490-$K$490)),'PV Adoption'!W$4*(1/(1-'General Inputs'!$C$10))*$J1911*1000*$I1911,ABS(($F1911-$E1911)*(1+$J203)^(AA$490-$K$490)))</f>
        <v>0</v>
      </c>
      <c r="AB1911" s="357">
        <f>IF('PV Adoption'!X$4*(1/(1-'General Inputs'!$C$10))*$J1911*1000*$I1911 &lt;= ABS(($F1911-$E1911)*(1+$J203)^(AB$490-$K$490)),'PV Adoption'!X$4*(1/(1-'General Inputs'!$C$10))*$J1911*1000*$I1911,ABS(($F1911-$E1911)*(1+$J203)^(AB$490-$K$490)))</f>
        <v>0</v>
      </c>
      <c r="AC1911" s="357">
        <f>IF('PV Adoption'!Y$4*(1/(1-'General Inputs'!$C$10))*$J1911*1000*$I1911 &lt;= ABS(($F1911-$E1911)*(1+$J203)^(AC$490-$K$490)),'PV Adoption'!Y$4*(1/(1-'General Inputs'!$C$10))*$J1911*1000*$I1911,ABS(($F1911-$E1911)*(1+$J203)^(AC$490-$K$490)))</f>
        <v>0</v>
      </c>
      <c r="AD1911" s="357">
        <f>IF('PV Adoption'!Z$4*(1/(1-'General Inputs'!$C$10))*$J1911*1000*$I1911 &lt;= ABS(($F1911-$E1911)*(1+$J203)^(AD$490-$K$490)),'PV Adoption'!Z$4*(1/(1-'General Inputs'!$C$10))*$J1911*1000*$I1911,ABS(($F1911-$E1911)*(1+$J203)^(AD$490-$K$490)))</f>
        <v>0</v>
      </c>
      <c r="AE1911" s="357">
        <f>IF('PV Adoption'!AA$4*(1/(1-'General Inputs'!$C$10))*$J1911*1000*$I1911 &lt;= ABS(($F1911-$E1911)*(1+$J203)^(AE$490-$K$490)),'PV Adoption'!AA$4*(1/(1-'General Inputs'!$C$10))*$J1911*1000*$I1911,ABS(($F1911-$E1911)*(1+$J203)^(AE$490-$K$490)))</f>
        <v>0</v>
      </c>
      <c r="AF1911" s="357">
        <f>IF('PV Adoption'!AB$4*(1/(1-'General Inputs'!$C$10))*$J1911*1000*$I1911 &lt;= ABS(($F1911-$E1911)*(1+$J203)^(AF$490-$K$490)),'PV Adoption'!AB$4*(1/(1-'General Inputs'!$C$10))*$J1911*1000*$I1911,ABS(($F1911-$E1911)*(1+$J203)^(AF$490-$K$490)))</f>
        <v>0</v>
      </c>
      <c r="AG1911" s="357">
        <f>IF('PV Adoption'!AC$4*(1/(1-'General Inputs'!$C$10))*$J1911*1000*$I1911 &lt;= ABS(($F1911-$E1911)*(1+$J203)^(AG$490-$K$490)),'PV Adoption'!AC$4*(1/(1-'General Inputs'!$C$10))*$J1911*1000*$I1911,ABS(($F1911-$E1911)*(1+$J203)^(AG$490-$K$490)))</f>
        <v>0</v>
      </c>
      <c r="AH1911" s="357">
        <f>IF('PV Adoption'!AD$4*(1/(1-'General Inputs'!$C$10))*$J1911*1000*$I1911 &lt;= ABS(($F1911-$E1911)*(1+$J203)^(AH$490-$K$490)),'PV Adoption'!AD$4*(1/(1-'General Inputs'!$C$10))*$J1911*1000*$I1911,ABS(($F1911-$E1911)*(1+$J203)^(AH$490-$K$490)))</f>
        <v>0</v>
      </c>
      <c r="AI1911" s="357">
        <f>IF('PV Adoption'!AE$4*(1/(1-'General Inputs'!$C$10))*$J1911*1000*$I1911 &lt;= ABS(($F1911-$E1911)*(1+$J203)^(AI$490-$K$490)),'PV Adoption'!AE$4*(1/(1-'General Inputs'!$C$10))*$J1911*1000*$I1911,ABS(($F1911-$E1911)*(1+$J203)^(AI$490-$K$490)))</f>
        <v>0</v>
      </c>
      <c r="AJ1911" s="357">
        <f>IF('PV Adoption'!AF$4*(1/(1-'General Inputs'!$C$10))*$J1911*1000*$I1911 &lt;= ABS(($F1911-$E1911)*(1+$J203)^(AJ$490-$K$490)),'PV Adoption'!AF$4*(1/(1-'General Inputs'!$C$10))*$J1911*1000*$I1911,ABS(($F1911-$E1911)*(1+$J203)^(AJ$490-$K$490)))</f>
        <v>0</v>
      </c>
      <c r="AK1911" s="357">
        <v>0</v>
      </c>
      <c r="AL1911" s="357">
        <v>0</v>
      </c>
      <c r="AM1911" s="357">
        <v>0</v>
      </c>
    </row>
    <row r="1912" spans="1:39" x14ac:dyDescent="0.25">
      <c r="A1912" s="353" t="s">
        <v>262</v>
      </c>
      <c r="B1912" s="353" t="s">
        <v>308</v>
      </c>
      <c r="C1912" s="441">
        <f t="shared" ref="C1912:H1912" si="1363">C204</f>
        <v>20000</v>
      </c>
      <c r="D1912" s="441"/>
      <c r="E1912" s="441"/>
      <c r="F1912" s="441"/>
      <c r="G1912" s="441"/>
      <c r="H1912" s="441">
        <f t="shared" si="1363"/>
        <v>0</v>
      </c>
      <c r="I1912" s="470">
        <f>IFERROR(VLOOKUP(B1912,Coincidence!$B$2:$E$242,4,FALSE)*IF($G1912="Winter",'General Inputs'!$C$25,'General Inputs'!$C$24),IF($G1912="Winter",'General Inputs'!$C$25,'General Inputs'!$C$24))</f>
        <v>0.52140604400000001</v>
      </c>
      <c r="J1912" s="466">
        <f>'Nameplate by Substation'!H204</f>
        <v>4.1796318219881429E-4</v>
      </c>
      <c r="K1912" s="357">
        <f>IF('PV Adoption'!G$4*(1/(1-'General Inputs'!$C$10))*$J1912*1000*$I1912 &lt;= ABS(($F1912-$E1912)*(1+$J204)^(K$490-$K$490)),'PV Adoption'!G$4*(1/(1-'General Inputs'!$C$10))*$J1912*1000*$I1912,ABS(($F1912-$E1912)*(1+$J204)^(K$490-$K$490)))</f>
        <v>0</v>
      </c>
      <c r="L1912" s="357">
        <f>IF('PV Adoption'!H$4*(1/(1-'General Inputs'!$C$10))*$J1912*1000*$I1912 &lt;= ABS(($F1912-$E1912)*(1+$J204)^(L$490-$K$490)),'PV Adoption'!H$4*(1/(1-'General Inputs'!$C$10))*$J1912*1000*$I1912,ABS(($F1912-$E1912)*(1+$J204)^(L$490-$K$490)))</f>
        <v>0</v>
      </c>
      <c r="M1912" s="357">
        <f>IF('PV Adoption'!I$4*(1/(1-'General Inputs'!$C$10))*$J1912*1000*$I1912 &lt;= ABS(($F1912-$E1912)*(1+$J204)^(M$490-$K$490)),'PV Adoption'!I$4*(1/(1-'General Inputs'!$C$10))*$J1912*1000*$I1912,ABS(($F1912-$E1912)*(1+$J204)^(M$490-$K$490)))</f>
        <v>0</v>
      </c>
      <c r="N1912" s="357">
        <f>IF('PV Adoption'!J$4*(1/(1-'General Inputs'!$C$10))*$J1912*1000*$I1912 &lt;= ABS(($F1912-$E1912)*(1+$J204)^(N$490-$K$490)),'PV Adoption'!J$4*(1/(1-'General Inputs'!$C$10))*$J1912*1000*$I1912,ABS(($F1912-$E1912)*(1+$J204)^(N$490-$K$490)))</f>
        <v>0</v>
      </c>
      <c r="O1912" s="357">
        <f>IF('PV Adoption'!K$4*(1/(1-'General Inputs'!$C$10))*$J1912*1000*$I1912 &lt;= ABS(($F1912-$E1912)*(1+$J204)^(O$490-$K$490)),'PV Adoption'!K$4*(1/(1-'General Inputs'!$C$10))*$J1912*1000*$I1912,ABS(($F1912-$E1912)*(1+$J204)^(O$490-$K$490)))</f>
        <v>0</v>
      </c>
      <c r="P1912" s="357">
        <f>IF('PV Adoption'!L$4*(1/(1-'General Inputs'!$C$10))*$J1912*1000*$I1912 &lt;= ABS(($F1912-$E1912)*(1+$J204)^(P$490-$K$490)),'PV Adoption'!L$4*(1/(1-'General Inputs'!$C$10))*$J1912*1000*$I1912,ABS(($F1912-$E1912)*(1+$J204)^(P$490-$K$490)))</f>
        <v>0</v>
      </c>
      <c r="Q1912" s="357">
        <f>IF('PV Adoption'!M$4*(1/(1-'General Inputs'!$C$10))*$J1912*1000*$I1912 &lt;= ABS(($F1912-$E1912)*(1+$J204)^(Q$490-$K$490)),'PV Adoption'!M$4*(1/(1-'General Inputs'!$C$10))*$J1912*1000*$I1912,ABS(($F1912-$E1912)*(1+$J204)^(Q$490-$K$490)))</f>
        <v>0</v>
      </c>
      <c r="R1912" s="357">
        <f>IF('PV Adoption'!N$4*(1/(1-'General Inputs'!$C$10))*$J1912*1000*$I1912 &lt;= ABS(($F1912-$E1912)*(1+$J204)^(R$490-$K$490)),'PV Adoption'!N$4*(1/(1-'General Inputs'!$C$10))*$J1912*1000*$I1912,ABS(($F1912-$E1912)*(1+$J204)^(R$490-$K$490)))</f>
        <v>0</v>
      </c>
      <c r="S1912" s="357">
        <f>IF('PV Adoption'!O$4*(1/(1-'General Inputs'!$C$10))*$J1912*1000*$I1912 &lt;= ABS(($F1912-$E1912)*(1+$J204)^(S$490-$K$490)),'PV Adoption'!O$4*(1/(1-'General Inputs'!$C$10))*$J1912*1000*$I1912,ABS(($F1912-$E1912)*(1+$J204)^(S$490-$K$490)))</f>
        <v>0</v>
      </c>
      <c r="T1912" s="357">
        <f>IF('PV Adoption'!P$4*(1/(1-'General Inputs'!$C$10))*$J1912*1000*$I1912 &lt;= ABS(($F1912-$E1912)*(1+$J204)^(T$490-$K$490)),'PV Adoption'!P$4*(1/(1-'General Inputs'!$C$10))*$J1912*1000*$I1912,ABS(($F1912-$E1912)*(1+$J204)^(T$490-$K$490)))</f>
        <v>0</v>
      </c>
      <c r="U1912" s="357">
        <f>IF('PV Adoption'!Q$4*(1/(1-'General Inputs'!$C$10))*$J1912*1000*$I1912 &lt;= ABS(($F1912-$E1912)*(1+$J204)^(U$490-$K$490)),'PV Adoption'!Q$4*(1/(1-'General Inputs'!$C$10))*$J1912*1000*$I1912,ABS(($F1912-$E1912)*(1+$J204)^(U$490-$K$490)))</f>
        <v>0</v>
      </c>
      <c r="V1912" s="357">
        <f>IF('PV Adoption'!R$4*(1/(1-'General Inputs'!$C$10))*$J1912*1000*$I1912 &lt;= ABS(($F1912-$E1912)*(1+$J204)^(V$490-$K$490)),'PV Adoption'!R$4*(1/(1-'General Inputs'!$C$10))*$J1912*1000*$I1912,ABS(($F1912-$E1912)*(1+$J204)^(V$490-$K$490)))</f>
        <v>0</v>
      </c>
      <c r="W1912" s="357">
        <f>IF('PV Adoption'!S$4*(1/(1-'General Inputs'!$C$10))*$J1912*1000*$I1912 &lt;= ABS(($F1912-$E1912)*(1+$J204)^(W$490-$K$490)),'PV Adoption'!S$4*(1/(1-'General Inputs'!$C$10))*$J1912*1000*$I1912,ABS(($F1912-$E1912)*(1+$J204)^(W$490-$K$490)))</f>
        <v>0</v>
      </c>
      <c r="X1912" s="357">
        <f>IF('PV Adoption'!T$4*(1/(1-'General Inputs'!$C$10))*$J1912*1000*$I1912 &lt;= ABS(($F1912-$E1912)*(1+$J204)^(X$490-$K$490)),'PV Adoption'!T$4*(1/(1-'General Inputs'!$C$10))*$J1912*1000*$I1912,ABS(($F1912-$E1912)*(1+$J204)^(X$490-$K$490)))</f>
        <v>0</v>
      </c>
      <c r="Y1912" s="357">
        <f>IF('PV Adoption'!U$4*(1/(1-'General Inputs'!$C$10))*$J1912*1000*$I1912 &lt;= ABS(($F1912-$E1912)*(1+$J204)^(Y$490-$K$490)),'PV Adoption'!U$4*(1/(1-'General Inputs'!$C$10))*$J1912*1000*$I1912,ABS(($F1912-$E1912)*(1+$J204)^(Y$490-$K$490)))</f>
        <v>0</v>
      </c>
      <c r="Z1912" s="357">
        <f>IF('PV Adoption'!V$4*(1/(1-'General Inputs'!$C$10))*$J1912*1000*$I1912 &lt;= ABS(($F1912-$E1912)*(1+$J204)^(Z$490-$K$490)),'PV Adoption'!V$4*(1/(1-'General Inputs'!$C$10))*$J1912*1000*$I1912,ABS(($F1912-$E1912)*(1+$J204)^(Z$490-$K$490)))</f>
        <v>0</v>
      </c>
      <c r="AA1912" s="357">
        <f>IF('PV Adoption'!W$4*(1/(1-'General Inputs'!$C$10))*$J1912*1000*$I1912 &lt;= ABS(($F1912-$E1912)*(1+$J204)^(AA$490-$K$490)),'PV Adoption'!W$4*(1/(1-'General Inputs'!$C$10))*$J1912*1000*$I1912,ABS(($F1912-$E1912)*(1+$J204)^(AA$490-$K$490)))</f>
        <v>0</v>
      </c>
      <c r="AB1912" s="357">
        <f>IF('PV Adoption'!X$4*(1/(1-'General Inputs'!$C$10))*$J1912*1000*$I1912 &lt;= ABS(($F1912-$E1912)*(1+$J204)^(AB$490-$K$490)),'PV Adoption'!X$4*(1/(1-'General Inputs'!$C$10))*$J1912*1000*$I1912,ABS(($F1912-$E1912)*(1+$J204)^(AB$490-$K$490)))</f>
        <v>0</v>
      </c>
      <c r="AC1912" s="357">
        <f>IF('PV Adoption'!Y$4*(1/(1-'General Inputs'!$C$10))*$J1912*1000*$I1912 &lt;= ABS(($F1912-$E1912)*(1+$J204)^(AC$490-$K$490)),'PV Adoption'!Y$4*(1/(1-'General Inputs'!$C$10))*$J1912*1000*$I1912,ABS(($F1912-$E1912)*(1+$J204)^(AC$490-$K$490)))</f>
        <v>0</v>
      </c>
      <c r="AD1912" s="357">
        <f>IF('PV Adoption'!Z$4*(1/(1-'General Inputs'!$C$10))*$J1912*1000*$I1912 &lt;= ABS(($F1912-$E1912)*(1+$J204)^(AD$490-$K$490)),'PV Adoption'!Z$4*(1/(1-'General Inputs'!$C$10))*$J1912*1000*$I1912,ABS(($F1912-$E1912)*(1+$J204)^(AD$490-$K$490)))</f>
        <v>0</v>
      </c>
      <c r="AE1912" s="357">
        <f>IF('PV Adoption'!AA$4*(1/(1-'General Inputs'!$C$10))*$J1912*1000*$I1912 &lt;= ABS(($F1912-$E1912)*(1+$J204)^(AE$490-$K$490)),'PV Adoption'!AA$4*(1/(1-'General Inputs'!$C$10))*$J1912*1000*$I1912,ABS(($F1912-$E1912)*(1+$J204)^(AE$490-$K$490)))</f>
        <v>0</v>
      </c>
      <c r="AF1912" s="357">
        <f>IF('PV Adoption'!AB$4*(1/(1-'General Inputs'!$C$10))*$J1912*1000*$I1912 &lt;= ABS(($F1912-$E1912)*(1+$J204)^(AF$490-$K$490)),'PV Adoption'!AB$4*(1/(1-'General Inputs'!$C$10))*$J1912*1000*$I1912,ABS(($F1912-$E1912)*(1+$J204)^(AF$490-$K$490)))</f>
        <v>0</v>
      </c>
      <c r="AG1912" s="357">
        <f>IF('PV Adoption'!AC$4*(1/(1-'General Inputs'!$C$10))*$J1912*1000*$I1912 &lt;= ABS(($F1912-$E1912)*(1+$J204)^(AG$490-$K$490)),'PV Adoption'!AC$4*(1/(1-'General Inputs'!$C$10))*$J1912*1000*$I1912,ABS(($F1912-$E1912)*(1+$J204)^(AG$490-$K$490)))</f>
        <v>0</v>
      </c>
      <c r="AH1912" s="357">
        <f>IF('PV Adoption'!AD$4*(1/(1-'General Inputs'!$C$10))*$J1912*1000*$I1912 &lt;= ABS(($F1912-$E1912)*(1+$J204)^(AH$490-$K$490)),'PV Adoption'!AD$4*(1/(1-'General Inputs'!$C$10))*$J1912*1000*$I1912,ABS(($F1912-$E1912)*(1+$J204)^(AH$490-$K$490)))</f>
        <v>0</v>
      </c>
      <c r="AI1912" s="357">
        <f>IF('PV Adoption'!AE$4*(1/(1-'General Inputs'!$C$10))*$J1912*1000*$I1912 &lt;= ABS(($F1912-$E1912)*(1+$J204)^(AI$490-$K$490)),'PV Adoption'!AE$4*(1/(1-'General Inputs'!$C$10))*$J1912*1000*$I1912,ABS(($F1912-$E1912)*(1+$J204)^(AI$490-$K$490)))</f>
        <v>0</v>
      </c>
      <c r="AJ1912" s="357">
        <f>IF('PV Adoption'!AF$4*(1/(1-'General Inputs'!$C$10))*$J1912*1000*$I1912 &lt;= ABS(($F1912-$E1912)*(1+$J204)^(AJ$490-$K$490)),'PV Adoption'!AF$4*(1/(1-'General Inputs'!$C$10))*$J1912*1000*$I1912,ABS(($F1912-$E1912)*(1+$J204)^(AJ$490-$K$490)))</f>
        <v>0</v>
      </c>
      <c r="AK1912" s="357">
        <v>66.177093462105177</v>
      </c>
      <c r="AL1912" s="357">
        <v>67.051209690670092</v>
      </c>
      <c r="AM1912" s="357">
        <v>68.007156944827642</v>
      </c>
    </row>
    <row r="1913" spans="1:39" x14ac:dyDescent="0.25">
      <c r="A1913" s="353" t="s">
        <v>262</v>
      </c>
      <c r="B1913" s="353" t="s">
        <v>331</v>
      </c>
      <c r="C1913" s="441">
        <f t="shared" ref="C1913:H1913" si="1364">C205</f>
        <v>20000</v>
      </c>
      <c r="D1913" s="441"/>
      <c r="E1913" s="441"/>
      <c r="F1913" s="441"/>
      <c r="G1913" s="441"/>
      <c r="H1913" s="441">
        <f t="shared" si="1364"/>
        <v>0</v>
      </c>
      <c r="I1913" s="470">
        <f>IFERROR(VLOOKUP(B1913,Coincidence!$B$2:$E$242,4,FALSE)*IF($G1913="Winter",'General Inputs'!$C$25,'General Inputs'!$C$24),IF($G1913="Winter",'General Inputs'!$C$25,'General Inputs'!$C$24))</f>
        <v>0.52140604400000001</v>
      </c>
      <c r="J1913" s="466">
        <f>'Nameplate by Substation'!H205</f>
        <v>1.3209520709005268E-2</v>
      </c>
      <c r="K1913" s="357">
        <f>IF('PV Adoption'!G$4*(1/(1-'General Inputs'!$C$10))*$J1913*1000*$I1913 &lt;= ABS(($F1913-$E1913)*(1+$J205)^(K$490-$K$490)),'PV Adoption'!G$4*(1/(1-'General Inputs'!$C$10))*$J1913*1000*$I1913,ABS(($F1913-$E1913)*(1+$J205)^(K$490-$K$490)))</f>
        <v>0</v>
      </c>
      <c r="L1913" s="357">
        <f>IF('PV Adoption'!H$4*(1/(1-'General Inputs'!$C$10))*$J1913*1000*$I1913 &lt;= ABS(($F1913-$E1913)*(1+$J205)^(L$490-$K$490)),'PV Adoption'!H$4*(1/(1-'General Inputs'!$C$10))*$J1913*1000*$I1913,ABS(($F1913-$E1913)*(1+$J205)^(L$490-$K$490)))</f>
        <v>0</v>
      </c>
      <c r="M1913" s="357">
        <f>IF('PV Adoption'!I$4*(1/(1-'General Inputs'!$C$10))*$J1913*1000*$I1913 &lt;= ABS(($F1913-$E1913)*(1+$J205)^(M$490-$K$490)),'PV Adoption'!I$4*(1/(1-'General Inputs'!$C$10))*$J1913*1000*$I1913,ABS(($F1913-$E1913)*(1+$J205)^(M$490-$K$490)))</f>
        <v>0</v>
      </c>
      <c r="N1913" s="357">
        <f>IF('PV Adoption'!J$4*(1/(1-'General Inputs'!$C$10))*$J1913*1000*$I1913 &lt;= ABS(($F1913-$E1913)*(1+$J205)^(N$490-$K$490)),'PV Adoption'!J$4*(1/(1-'General Inputs'!$C$10))*$J1913*1000*$I1913,ABS(($F1913-$E1913)*(1+$J205)^(N$490-$K$490)))</f>
        <v>0</v>
      </c>
      <c r="O1913" s="357">
        <f>IF('PV Adoption'!K$4*(1/(1-'General Inputs'!$C$10))*$J1913*1000*$I1913 &lt;= ABS(($F1913-$E1913)*(1+$J205)^(O$490-$K$490)),'PV Adoption'!K$4*(1/(1-'General Inputs'!$C$10))*$J1913*1000*$I1913,ABS(($F1913-$E1913)*(1+$J205)^(O$490-$K$490)))</f>
        <v>0</v>
      </c>
      <c r="P1913" s="357">
        <f>IF('PV Adoption'!L$4*(1/(1-'General Inputs'!$C$10))*$J1913*1000*$I1913 &lt;= ABS(($F1913-$E1913)*(1+$J205)^(P$490-$K$490)),'PV Adoption'!L$4*(1/(1-'General Inputs'!$C$10))*$J1913*1000*$I1913,ABS(($F1913-$E1913)*(1+$J205)^(P$490-$K$490)))</f>
        <v>0</v>
      </c>
      <c r="Q1913" s="357">
        <f>IF('PV Adoption'!M$4*(1/(1-'General Inputs'!$C$10))*$J1913*1000*$I1913 &lt;= ABS(($F1913-$E1913)*(1+$J205)^(Q$490-$K$490)),'PV Adoption'!M$4*(1/(1-'General Inputs'!$C$10))*$J1913*1000*$I1913,ABS(($F1913-$E1913)*(1+$J205)^(Q$490-$K$490)))</f>
        <v>0</v>
      </c>
      <c r="R1913" s="357">
        <f>IF('PV Adoption'!N$4*(1/(1-'General Inputs'!$C$10))*$J1913*1000*$I1913 &lt;= ABS(($F1913-$E1913)*(1+$J205)^(R$490-$K$490)),'PV Adoption'!N$4*(1/(1-'General Inputs'!$C$10))*$J1913*1000*$I1913,ABS(($F1913-$E1913)*(1+$J205)^(R$490-$K$490)))</f>
        <v>0</v>
      </c>
      <c r="S1913" s="357">
        <f>IF('PV Adoption'!O$4*(1/(1-'General Inputs'!$C$10))*$J1913*1000*$I1913 &lt;= ABS(($F1913-$E1913)*(1+$J205)^(S$490-$K$490)),'PV Adoption'!O$4*(1/(1-'General Inputs'!$C$10))*$J1913*1000*$I1913,ABS(($F1913-$E1913)*(1+$J205)^(S$490-$K$490)))</f>
        <v>0</v>
      </c>
      <c r="T1913" s="357">
        <f>IF('PV Adoption'!P$4*(1/(1-'General Inputs'!$C$10))*$J1913*1000*$I1913 &lt;= ABS(($F1913-$E1913)*(1+$J205)^(T$490-$K$490)),'PV Adoption'!P$4*(1/(1-'General Inputs'!$C$10))*$J1913*1000*$I1913,ABS(($F1913-$E1913)*(1+$J205)^(T$490-$K$490)))</f>
        <v>0</v>
      </c>
      <c r="U1913" s="357">
        <f>IF('PV Adoption'!Q$4*(1/(1-'General Inputs'!$C$10))*$J1913*1000*$I1913 &lt;= ABS(($F1913-$E1913)*(1+$J205)^(U$490-$K$490)),'PV Adoption'!Q$4*(1/(1-'General Inputs'!$C$10))*$J1913*1000*$I1913,ABS(($F1913-$E1913)*(1+$J205)^(U$490-$K$490)))</f>
        <v>0</v>
      </c>
      <c r="V1913" s="357">
        <f>IF('PV Adoption'!R$4*(1/(1-'General Inputs'!$C$10))*$J1913*1000*$I1913 &lt;= ABS(($F1913-$E1913)*(1+$J205)^(V$490-$K$490)),'PV Adoption'!R$4*(1/(1-'General Inputs'!$C$10))*$J1913*1000*$I1913,ABS(($F1913-$E1913)*(1+$J205)^(V$490-$K$490)))</f>
        <v>0</v>
      </c>
      <c r="W1913" s="357">
        <f>IF('PV Adoption'!S$4*(1/(1-'General Inputs'!$C$10))*$J1913*1000*$I1913 &lt;= ABS(($F1913-$E1913)*(1+$J205)^(W$490-$K$490)),'PV Adoption'!S$4*(1/(1-'General Inputs'!$C$10))*$J1913*1000*$I1913,ABS(($F1913-$E1913)*(1+$J205)^(W$490-$K$490)))</f>
        <v>0</v>
      </c>
      <c r="X1913" s="357">
        <f>IF('PV Adoption'!T$4*(1/(1-'General Inputs'!$C$10))*$J1913*1000*$I1913 &lt;= ABS(($F1913-$E1913)*(1+$J205)^(X$490-$K$490)),'PV Adoption'!T$4*(1/(1-'General Inputs'!$C$10))*$J1913*1000*$I1913,ABS(($F1913-$E1913)*(1+$J205)^(X$490-$K$490)))</f>
        <v>0</v>
      </c>
      <c r="Y1913" s="357">
        <f>IF('PV Adoption'!U$4*(1/(1-'General Inputs'!$C$10))*$J1913*1000*$I1913 &lt;= ABS(($F1913-$E1913)*(1+$J205)^(Y$490-$K$490)),'PV Adoption'!U$4*(1/(1-'General Inputs'!$C$10))*$J1913*1000*$I1913,ABS(($F1913-$E1913)*(1+$J205)^(Y$490-$K$490)))</f>
        <v>0</v>
      </c>
      <c r="Z1913" s="357">
        <f>IF('PV Adoption'!V$4*(1/(1-'General Inputs'!$C$10))*$J1913*1000*$I1913 &lt;= ABS(($F1913-$E1913)*(1+$J205)^(Z$490-$K$490)),'PV Adoption'!V$4*(1/(1-'General Inputs'!$C$10))*$J1913*1000*$I1913,ABS(($F1913-$E1913)*(1+$J205)^(Z$490-$K$490)))</f>
        <v>0</v>
      </c>
      <c r="AA1913" s="357">
        <f>IF('PV Adoption'!W$4*(1/(1-'General Inputs'!$C$10))*$J1913*1000*$I1913 &lt;= ABS(($F1913-$E1913)*(1+$J205)^(AA$490-$K$490)),'PV Adoption'!W$4*(1/(1-'General Inputs'!$C$10))*$J1913*1000*$I1913,ABS(($F1913-$E1913)*(1+$J205)^(AA$490-$K$490)))</f>
        <v>0</v>
      </c>
      <c r="AB1913" s="357">
        <f>IF('PV Adoption'!X$4*(1/(1-'General Inputs'!$C$10))*$J1913*1000*$I1913 &lt;= ABS(($F1913-$E1913)*(1+$J205)^(AB$490-$K$490)),'PV Adoption'!X$4*(1/(1-'General Inputs'!$C$10))*$J1913*1000*$I1913,ABS(($F1913-$E1913)*(1+$J205)^(AB$490-$K$490)))</f>
        <v>0</v>
      </c>
      <c r="AC1913" s="357">
        <f>IF('PV Adoption'!Y$4*(1/(1-'General Inputs'!$C$10))*$J1913*1000*$I1913 &lt;= ABS(($F1913-$E1913)*(1+$J205)^(AC$490-$K$490)),'PV Adoption'!Y$4*(1/(1-'General Inputs'!$C$10))*$J1913*1000*$I1913,ABS(($F1913-$E1913)*(1+$J205)^(AC$490-$K$490)))</f>
        <v>0</v>
      </c>
      <c r="AD1913" s="357">
        <f>IF('PV Adoption'!Z$4*(1/(1-'General Inputs'!$C$10))*$J1913*1000*$I1913 &lt;= ABS(($F1913-$E1913)*(1+$J205)^(AD$490-$K$490)),'PV Adoption'!Z$4*(1/(1-'General Inputs'!$C$10))*$J1913*1000*$I1913,ABS(($F1913-$E1913)*(1+$J205)^(AD$490-$K$490)))</f>
        <v>0</v>
      </c>
      <c r="AE1913" s="357">
        <f>IF('PV Adoption'!AA$4*(1/(1-'General Inputs'!$C$10))*$J1913*1000*$I1913 &lt;= ABS(($F1913-$E1913)*(1+$J205)^(AE$490-$K$490)),'PV Adoption'!AA$4*(1/(1-'General Inputs'!$C$10))*$J1913*1000*$I1913,ABS(($F1913-$E1913)*(1+$J205)^(AE$490-$K$490)))</f>
        <v>0</v>
      </c>
      <c r="AF1913" s="357">
        <f>IF('PV Adoption'!AB$4*(1/(1-'General Inputs'!$C$10))*$J1913*1000*$I1913 &lt;= ABS(($F1913-$E1913)*(1+$J205)^(AF$490-$K$490)),'PV Adoption'!AB$4*(1/(1-'General Inputs'!$C$10))*$J1913*1000*$I1913,ABS(($F1913-$E1913)*(1+$J205)^(AF$490-$K$490)))</f>
        <v>0</v>
      </c>
      <c r="AG1913" s="357">
        <f>IF('PV Adoption'!AC$4*(1/(1-'General Inputs'!$C$10))*$J1913*1000*$I1913 &lt;= ABS(($F1913-$E1913)*(1+$J205)^(AG$490-$K$490)),'PV Adoption'!AC$4*(1/(1-'General Inputs'!$C$10))*$J1913*1000*$I1913,ABS(($F1913-$E1913)*(1+$J205)^(AG$490-$K$490)))</f>
        <v>0</v>
      </c>
      <c r="AH1913" s="357">
        <f>IF('PV Adoption'!AD$4*(1/(1-'General Inputs'!$C$10))*$J1913*1000*$I1913 &lt;= ABS(($F1913-$E1913)*(1+$J205)^(AH$490-$K$490)),'PV Adoption'!AD$4*(1/(1-'General Inputs'!$C$10))*$J1913*1000*$I1913,ABS(($F1913-$E1913)*(1+$J205)^(AH$490-$K$490)))</f>
        <v>0</v>
      </c>
      <c r="AI1913" s="357">
        <f>IF('PV Adoption'!AE$4*(1/(1-'General Inputs'!$C$10))*$J1913*1000*$I1913 &lt;= ABS(($F1913-$E1913)*(1+$J205)^(AI$490-$K$490)),'PV Adoption'!AE$4*(1/(1-'General Inputs'!$C$10))*$J1913*1000*$I1913,ABS(($F1913-$E1913)*(1+$J205)^(AI$490-$K$490)))</f>
        <v>0</v>
      </c>
      <c r="AJ1913" s="357">
        <f>IF('PV Adoption'!AF$4*(1/(1-'General Inputs'!$C$10))*$J1913*1000*$I1913 &lt;= ABS(($F1913-$E1913)*(1+$J205)^(AJ$490-$K$490)),'PV Adoption'!AF$4*(1/(1-'General Inputs'!$C$10))*$J1913*1000*$I1913,ABS(($F1913-$E1913)*(1+$J205)^(AJ$490-$K$490)))</f>
        <v>0</v>
      </c>
      <c r="AK1913" s="357">
        <v>2091.4944755436291</v>
      </c>
      <c r="AL1913" s="357">
        <v>2119.1204888268126</v>
      </c>
      <c r="AM1913" s="357">
        <v>2149.3327314077965</v>
      </c>
    </row>
    <row r="1914" spans="1:39" x14ac:dyDescent="0.25">
      <c r="A1914" s="353" t="s">
        <v>339</v>
      </c>
      <c r="B1914" s="353" t="s">
        <v>339</v>
      </c>
      <c r="C1914" s="441">
        <f t="shared" ref="C1914:H1914" si="1365">C206</f>
        <v>1000</v>
      </c>
      <c r="D1914" s="441"/>
      <c r="E1914" s="441"/>
      <c r="F1914" s="441"/>
      <c r="G1914" s="441"/>
      <c r="H1914" s="441">
        <f t="shared" si="1365"/>
        <v>0</v>
      </c>
      <c r="I1914" s="470">
        <f>IFERROR(VLOOKUP(B1914,Coincidence!$B$2:$E$242,4,FALSE)*IF($G1914="Winter",'General Inputs'!$C$25,'General Inputs'!$C$24),IF($G1914="Winter",'General Inputs'!$C$25,'General Inputs'!$C$24))</f>
        <v>0.52140604400000001</v>
      </c>
      <c r="J1914" s="466">
        <f>'Nameplate by Substation'!H206</f>
        <v>1.2741392252332428E-2</v>
      </c>
      <c r="K1914" s="357">
        <f>IF('PV Adoption'!G$4*(1/(1-'General Inputs'!$C$10))*$J1914*1000*$I1914 &lt;= ABS(($F1914-$E1914)*(1+$J206)^(K$490-$K$490)),'PV Adoption'!G$4*(1/(1-'General Inputs'!$C$10))*$J1914*1000*$I1914,ABS(($F1914-$E1914)*(1+$J206)^(K$490-$K$490)))</f>
        <v>0</v>
      </c>
      <c r="L1914" s="357">
        <f>IF('PV Adoption'!H$4*(1/(1-'General Inputs'!$C$10))*$J1914*1000*$I1914 &lt;= ABS(($F1914-$E1914)*(1+$J206)^(L$490-$K$490)),'PV Adoption'!H$4*(1/(1-'General Inputs'!$C$10))*$J1914*1000*$I1914,ABS(($F1914-$E1914)*(1+$J206)^(L$490-$K$490)))</f>
        <v>0</v>
      </c>
      <c r="M1914" s="357">
        <f>IF('PV Adoption'!I$4*(1/(1-'General Inputs'!$C$10))*$J1914*1000*$I1914 &lt;= ABS(($F1914-$E1914)*(1+$J206)^(M$490-$K$490)),'PV Adoption'!I$4*(1/(1-'General Inputs'!$C$10))*$J1914*1000*$I1914,ABS(($F1914-$E1914)*(1+$J206)^(M$490-$K$490)))</f>
        <v>0</v>
      </c>
      <c r="N1914" s="357">
        <f>IF('PV Adoption'!J$4*(1/(1-'General Inputs'!$C$10))*$J1914*1000*$I1914 &lt;= ABS(($F1914-$E1914)*(1+$J206)^(N$490-$K$490)),'PV Adoption'!J$4*(1/(1-'General Inputs'!$C$10))*$J1914*1000*$I1914,ABS(($F1914-$E1914)*(1+$J206)^(N$490-$K$490)))</f>
        <v>0</v>
      </c>
      <c r="O1914" s="357">
        <f>IF('PV Adoption'!K$4*(1/(1-'General Inputs'!$C$10))*$J1914*1000*$I1914 &lt;= ABS(($F1914-$E1914)*(1+$J206)^(O$490-$K$490)),'PV Adoption'!K$4*(1/(1-'General Inputs'!$C$10))*$J1914*1000*$I1914,ABS(($F1914-$E1914)*(1+$J206)^(O$490-$K$490)))</f>
        <v>0</v>
      </c>
      <c r="P1914" s="357">
        <f>IF('PV Adoption'!L$4*(1/(1-'General Inputs'!$C$10))*$J1914*1000*$I1914 &lt;= ABS(($F1914-$E1914)*(1+$J206)^(P$490-$K$490)),'PV Adoption'!L$4*(1/(1-'General Inputs'!$C$10))*$J1914*1000*$I1914,ABS(($F1914-$E1914)*(1+$J206)^(P$490-$K$490)))</f>
        <v>0</v>
      </c>
      <c r="Q1914" s="357">
        <f>IF('PV Adoption'!M$4*(1/(1-'General Inputs'!$C$10))*$J1914*1000*$I1914 &lt;= ABS(($F1914-$E1914)*(1+$J206)^(Q$490-$K$490)),'PV Adoption'!M$4*(1/(1-'General Inputs'!$C$10))*$J1914*1000*$I1914,ABS(($F1914-$E1914)*(1+$J206)^(Q$490-$K$490)))</f>
        <v>0</v>
      </c>
      <c r="R1914" s="357">
        <f>IF('PV Adoption'!N$4*(1/(1-'General Inputs'!$C$10))*$J1914*1000*$I1914 &lt;= ABS(($F1914-$E1914)*(1+$J206)^(R$490-$K$490)),'PV Adoption'!N$4*(1/(1-'General Inputs'!$C$10))*$J1914*1000*$I1914,ABS(($F1914-$E1914)*(1+$J206)^(R$490-$K$490)))</f>
        <v>0</v>
      </c>
      <c r="S1914" s="357">
        <f>IF('PV Adoption'!O$4*(1/(1-'General Inputs'!$C$10))*$J1914*1000*$I1914 &lt;= ABS(($F1914-$E1914)*(1+$J206)^(S$490-$K$490)),'PV Adoption'!O$4*(1/(1-'General Inputs'!$C$10))*$J1914*1000*$I1914,ABS(($F1914-$E1914)*(1+$J206)^(S$490-$K$490)))</f>
        <v>0</v>
      </c>
      <c r="T1914" s="357">
        <f>IF('PV Adoption'!P$4*(1/(1-'General Inputs'!$C$10))*$J1914*1000*$I1914 &lt;= ABS(($F1914-$E1914)*(1+$J206)^(T$490-$K$490)),'PV Adoption'!P$4*(1/(1-'General Inputs'!$C$10))*$J1914*1000*$I1914,ABS(($F1914-$E1914)*(1+$J206)^(T$490-$K$490)))</f>
        <v>0</v>
      </c>
      <c r="U1914" s="357">
        <f>IF('PV Adoption'!Q$4*(1/(1-'General Inputs'!$C$10))*$J1914*1000*$I1914 &lt;= ABS(($F1914-$E1914)*(1+$J206)^(U$490-$K$490)),'PV Adoption'!Q$4*(1/(1-'General Inputs'!$C$10))*$J1914*1000*$I1914,ABS(($F1914-$E1914)*(1+$J206)^(U$490-$K$490)))</f>
        <v>0</v>
      </c>
      <c r="V1914" s="357">
        <f>IF('PV Adoption'!R$4*(1/(1-'General Inputs'!$C$10))*$J1914*1000*$I1914 &lt;= ABS(($F1914-$E1914)*(1+$J206)^(V$490-$K$490)),'PV Adoption'!R$4*(1/(1-'General Inputs'!$C$10))*$J1914*1000*$I1914,ABS(($F1914-$E1914)*(1+$J206)^(V$490-$K$490)))</f>
        <v>0</v>
      </c>
      <c r="W1914" s="357">
        <f>IF('PV Adoption'!S$4*(1/(1-'General Inputs'!$C$10))*$J1914*1000*$I1914 &lt;= ABS(($F1914-$E1914)*(1+$J206)^(W$490-$K$490)),'PV Adoption'!S$4*(1/(1-'General Inputs'!$C$10))*$J1914*1000*$I1914,ABS(($F1914-$E1914)*(1+$J206)^(W$490-$K$490)))</f>
        <v>0</v>
      </c>
      <c r="X1914" s="357">
        <f>IF('PV Adoption'!T$4*(1/(1-'General Inputs'!$C$10))*$J1914*1000*$I1914 &lt;= ABS(($F1914-$E1914)*(1+$J206)^(X$490-$K$490)),'PV Adoption'!T$4*(1/(1-'General Inputs'!$C$10))*$J1914*1000*$I1914,ABS(($F1914-$E1914)*(1+$J206)^(X$490-$K$490)))</f>
        <v>0</v>
      </c>
      <c r="Y1914" s="357">
        <f>IF('PV Adoption'!U$4*(1/(1-'General Inputs'!$C$10))*$J1914*1000*$I1914 &lt;= ABS(($F1914-$E1914)*(1+$J206)^(Y$490-$K$490)),'PV Adoption'!U$4*(1/(1-'General Inputs'!$C$10))*$J1914*1000*$I1914,ABS(($F1914-$E1914)*(1+$J206)^(Y$490-$K$490)))</f>
        <v>0</v>
      </c>
      <c r="Z1914" s="357">
        <f>IF('PV Adoption'!V$4*(1/(1-'General Inputs'!$C$10))*$J1914*1000*$I1914 &lt;= ABS(($F1914-$E1914)*(1+$J206)^(Z$490-$K$490)),'PV Adoption'!V$4*(1/(1-'General Inputs'!$C$10))*$J1914*1000*$I1914,ABS(($F1914-$E1914)*(1+$J206)^(Z$490-$K$490)))</f>
        <v>0</v>
      </c>
      <c r="AA1914" s="357">
        <f>IF('PV Adoption'!W$4*(1/(1-'General Inputs'!$C$10))*$J1914*1000*$I1914 &lt;= ABS(($F1914-$E1914)*(1+$J206)^(AA$490-$K$490)),'PV Adoption'!W$4*(1/(1-'General Inputs'!$C$10))*$J1914*1000*$I1914,ABS(($F1914-$E1914)*(1+$J206)^(AA$490-$K$490)))</f>
        <v>0</v>
      </c>
      <c r="AB1914" s="357">
        <f>IF('PV Adoption'!X$4*(1/(1-'General Inputs'!$C$10))*$J1914*1000*$I1914 &lt;= ABS(($F1914-$E1914)*(1+$J206)^(AB$490-$K$490)),'PV Adoption'!X$4*(1/(1-'General Inputs'!$C$10))*$J1914*1000*$I1914,ABS(($F1914-$E1914)*(1+$J206)^(AB$490-$K$490)))</f>
        <v>0</v>
      </c>
      <c r="AC1914" s="357">
        <f>IF('PV Adoption'!Y$4*(1/(1-'General Inputs'!$C$10))*$J1914*1000*$I1914 &lt;= ABS(($F1914-$E1914)*(1+$J206)^(AC$490-$K$490)),'PV Adoption'!Y$4*(1/(1-'General Inputs'!$C$10))*$J1914*1000*$I1914,ABS(($F1914-$E1914)*(1+$J206)^(AC$490-$K$490)))</f>
        <v>0</v>
      </c>
      <c r="AD1914" s="357">
        <f>IF('PV Adoption'!Z$4*(1/(1-'General Inputs'!$C$10))*$J1914*1000*$I1914 &lt;= ABS(($F1914-$E1914)*(1+$J206)^(AD$490-$K$490)),'PV Adoption'!Z$4*(1/(1-'General Inputs'!$C$10))*$J1914*1000*$I1914,ABS(($F1914-$E1914)*(1+$J206)^(AD$490-$K$490)))</f>
        <v>0</v>
      </c>
      <c r="AE1914" s="357">
        <f>IF('PV Adoption'!AA$4*(1/(1-'General Inputs'!$C$10))*$J1914*1000*$I1914 &lt;= ABS(($F1914-$E1914)*(1+$J206)^(AE$490-$K$490)),'PV Adoption'!AA$4*(1/(1-'General Inputs'!$C$10))*$J1914*1000*$I1914,ABS(($F1914-$E1914)*(1+$J206)^(AE$490-$K$490)))</f>
        <v>0</v>
      </c>
      <c r="AF1914" s="357">
        <f>IF('PV Adoption'!AB$4*(1/(1-'General Inputs'!$C$10))*$J1914*1000*$I1914 &lt;= ABS(($F1914-$E1914)*(1+$J206)^(AF$490-$K$490)),'PV Adoption'!AB$4*(1/(1-'General Inputs'!$C$10))*$J1914*1000*$I1914,ABS(($F1914-$E1914)*(1+$J206)^(AF$490-$K$490)))</f>
        <v>0</v>
      </c>
      <c r="AG1914" s="357">
        <f>IF('PV Adoption'!AC$4*(1/(1-'General Inputs'!$C$10))*$J1914*1000*$I1914 &lt;= ABS(($F1914-$E1914)*(1+$J206)^(AG$490-$K$490)),'PV Adoption'!AC$4*(1/(1-'General Inputs'!$C$10))*$J1914*1000*$I1914,ABS(($F1914-$E1914)*(1+$J206)^(AG$490-$K$490)))</f>
        <v>0</v>
      </c>
      <c r="AH1914" s="357">
        <f>IF('PV Adoption'!AD$4*(1/(1-'General Inputs'!$C$10))*$J1914*1000*$I1914 &lt;= ABS(($F1914-$E1914)*(1+$J206)^(AH$490-$K$490)),'PV Adoption'!AD$4*(1/(1-'General Inputs'!$C$10))*$J1914*1000*$I1914,ABS(($F1914-$E1914)*(1+$J206)^(AH$490-$K$490)))</f>
        <v>0</v>
      </c>
      <c r="AI1914" s="357">
        <f>IF('PV Adoption'!AE$4*(1/(1-'General Inputs'!$C$10))*$J1914*1000*$I1914 &lt;= ABS(($F1914-$E1914)*(1+$J206)^(AI$490-$K$490)),'PV Adoption'!AE$4*(1/(1-'General Inputs'!$C$10))*$J1914*1000*$I1914,ABS(($F1914-$E1914)*(1+$J206)^(AI$490-$K$490)))</f>
        <v>0</v>
      </c>
      <c r="AJ1914" s="357">
        <f>IF('PV Adoption'!AF$4*(1/(1-'General Inputs'!$C$10))*$J1914*1000*$I1914 &lt;= ABS(($F1914-$E1914)*(1+$J206)^(AJ$490-$K$490)),'PV Adoption'!AF$4*(1/(1-'General Inputs'!$C$10))*$J1914*1000*$I1914,ABS(($F1914-$E1914)*(1+$J206)^(AJ$490-$K$490)))</f>
        <v>0</v>
      </c>
      <c r="AK1914" s="357">
        <v>173.33060775147015</v>
      </c>
      <c r="AL1914" s="357">
        <v>174.47833414293589</v>
      </c>
      <c r="AM1914" s="357">
        <v>175.63366032238343</v>
      </c>
    </row>
    <row r="1915" spans="1:39" x14ac:dyDescent="0.25">
      <c r="A1915" s="353" t="s">
        <v>430</v>
      </c>
      <c r="B1915" s="353" t="s">
        <v>430</v>
      </c>
      <c r="C1915" s="441">
        <f t="shared" ref="C1915:H1915" si="1366">C207</f>
        <v>999</v>
      </c>
      <c r="D1915" s="441"/>
      <c r="E1915" s="441"/>
      <c r="F1915" s="441"/>
      <c r="G1915" s="441"/>
      <c r="H1915" s="441">
        <f t="shared" si="1366"/>
        <v>0</v>
      </c>
      <c r="I1915" s="470">
        <f>IFERROR(VLOOKUP(B1915,Coincidence!$B$2:$E$242,4,FALSE)*IF($G1915="Winter",'General Inputs'!$C$25,'General Inputs'!$C$24),IF($G1915="Winter",'General Inputs'!$C$25,'General Inputs'!$C$24))</f>
        <v>0.52140604400000001</v>
      </c>
      <c r="J1915" s="466">
        <f>'Nameplate by Substation'!H207</f>
        <v>1.20405525397413E-2</v>
      </c>
      <c r="K1915" s="357">
        <f>IF('PV Adoption'!G$4*(1/(1-'General Inputs'!$C$10))*$J1915*1000*$I1915 &lt;= ABS(($F1915-$E1915)*(1+$J207)^(K$490-$K$490)),'PV Adoption'!G$4*(1/(1-'General Inputs'!$C$10))*$J1915*1000*$I1915,ABS(($F1915-$E1915)*(1+$J207)^(K$490-$K$490)))</f>
        <v>0</v>
      </c>
      <c r="L1915" s="357">
        <f>IF('PV Adoption'!H$4*(1/(1-'General Inputs'!$C$10))*$J1915*1000*$I1915 &lt;= ABS(($F1915-$E1915)*(1+$J207)^(L$490-$K$490)),'PV Adoption'!H$4*(1/(1-'General Inputs'!$C$10))*$J1915*1000*$I1915,ABS(($F1915-$E1915)*(1+$J207)^(L$490-$K$490)))</f>
        <v>0</v>
      </c>
      <c r="M1915" s="357">
        <f>IF('PV Adoption'!I$4*(1/(1-'General Inputs'!$C$10))*$J1915*1000*$I1915 &lt;= ABS(($F1915-$E1915)*(1+$J207)^(M$490-$K$490)),'PV Adoption'!I$4*(1/(1-'General Inputs'!$C$10))*$J1915*1000*$I1915,ABS(($F1915-$E1915)*(1+$J207)^(M$490-$K$490)))</f>
        <v>0</v>
      </c>
      <c r="N1915" s="357">
        <f>IF('PV Adoption'!J$4*(1/(1-'General Inputs'!$C$10))*$J1915*1000*$I1915 &lt;= ABS(($F1915-$E1915)*(1+$J207)^(N$490-$K$490)),'PV Adoption'!J$4*(1/(1-'General Inputs'!$C$10))*$J1915*1000*$I1915,ABS(($F1915-$E1915)*(1+$J207)^(N$490-$K$490)))</f>
        <v>0</v>
      </c>
      <c r="O1915" s="357">
        <f>IF('PV Adoption'!K$4*(1/(1-'General Inputs'!$C$10))*$J1915*1000*$I1915 &lt;= ABS(($F1915-$E1915)*(1+$J207)^(O$490-$K$490)),'PV Adoption'!K$4*(1/(1-'General Inputs'!$C$10))*$J1915*1000*$I1915,ABS(($F1915-$E1915)*(1+$J207)^(O$490-$K$490)))</f>
        <v>0</v>
      </c>
      <c r="P1915" s="357">
        <f>IF('PV Adoption'!L$4*(1/(1-'General Inputs'!$C$10))*$J1915*1000*$I1915 &lt;= ABS(($F1915-$E1915)*(1+$J207)^(P$490-$K$490)),'PV Adoption'!L$4*(1/(1-'General Inputs'!$C$10))*$J1915*1000*$I1915,ABS(($F1915-$E1915)*(1+$J207)^(P$490-$K$490)))</f>
        <v>0</v>
      </c>
      <c r="Q1915" s="357">
        <f>IF('PV Adoption'!M$4*(1/(1-'General Inputs'!$C$10))*$J1915*1000*$I1915 &lt;= ABS(($F1915-$E1915)*(1+$J207)^(Q$490-$K$490)),'PV Adoption'!M$4*(1/(1-'General Inputs'!$C$10))*$J1915*1000*$I1915,ABS(($F1915-$E1915)*(1+$J207)^(Q$490-$K$490)))</f>
        <v>0</v>
      </c>
      <c r="R1915" s="357">
        <f>IF('PV Adoption'!N$4*(1/(1-'General Inputs'!$C$10))*$J1915*1000*$I1915 &lt;= ABS(($F1915-$E1915)*(1+$J207)^(R$490-$K$490)),'PV Adoption'!N$4*(1/(1-'General Inputs'!$C$10))*$J1915*1000*$I1915,ABS(($F1915-$E1915)*(1+$J207)^(R$490-$K$490)))</f>
        <v>0</v>
      </c>
      <c r="S1915" s="357">
        <f>IF('PV Adoption'!O$4*(1/(1-'General Inputs'!$C$10))*$J1915*1000*$I1915 &lt;= ABS(($F1915-$E1915)*(1+$J207)^(S$490-$K$490)),'PV Adoption'!O$4*(1/(1-'General Inputs'!$C$10))*$J1915*1000*$I1915,ABS(($F1915-$E1915)*(1+$J207)^(S$490-$K$490)))</f>
        <v>0</v>
      </c>
      <c r="T1915" s="357">
        <f>IF('PV Adoption'!P$4*(1/(1-'General Inputs'!$C$10))*$J1915*1000*$I1915 &lt;= ABS(($F1915-$E1915)*(1+$J207)^(T$490-$K$490)),'PV Adoption'!P$4*(1/(1-'General Inputs'!$C$10))*$J1915*1000*$I1915,ABS(($F1915-$E1915)*(1+$J207)^(T$490-$K$490)))</f>
        <v>0</v>
      </c>
      <c r="U1915" s="357">
        <f>IF('PV Adoption'!Q$4*(1/(1-'General Inputs'!$C$10))*$J1915*1000*$I1915 &lt;= ABS(($F1915-$E1915)*(1+$J207)^(U$490-$K$490)),'PV Adoption'!Q$4*(1/(1-'General Inputs'!$C$10))*$J1915*1000*$I1915,ABS(($F1915-$E1915)*(1+$J207)^(U$490-$K$490)))</f>
        <v>0</v>
      </c>
      <c r="V1915" s="357">
        <f>IF('PV Adoption'!R$4*(1/(1-'General Inputs'!$C$10))*$J1915*1000*$I1915 &lt;= ABS(($F1915-$E1915)*(1+$J207)^(V$490-$K$490)),'PV Adoption'!R$4*(1/(1-'General Inputs'!$C$10))*$J1915*1000*$I1915,ABS(($F1915-$E1915)*(1+$J207)^(V$490-$K$490)))</f>
        <v>0</v>
      </c>
      <c r="W1915" s="357">
        <f>IF('PV Adoption'!S$4*(1/(1-'General Inputs'!$C$10))*$J1915*1000*$I1915 &lt;= ABS(($F1915-$E1915)*(1+$J207)^(W$490-$K$490)),'PV Adoption'!S$4*(1/(1-'General Inputs'!$C$10))*$J1915*1000*$I1915,ABS(($F1915-$E1915)*(1+$J207)^(W$490-$K$490)))</f>
        <v>0</v>
      </c>
      <c r="X1915" s="357">
        <f>IF('PV Adoption'!T$4*(1/(1-'General Inputs'!$C$10))*$J1915*1000*$I1915 &lt;= ABS(($F1915-$E1915)*(1+$J207)^(X$490-$K$490)),'PV Adoption'!T$4*(1/(1-'General Inputs'!$C$10))*$J1915*1000*$I1915,ABS(($F1915-$E1915)*(1+$J207)^(X$490-$K$490)))</f>
        <v>0</v>
      </c>
      <c r="Y1915" s="357">
        <f>IF('PV Adoption'!U$4*(1/(1-'General Inputs'!$C$10))*$J1915*1000*$I1915 &lt;= ABS(($F1915-$E1915)*(1+$J207)^(Y$490-$K$490)),'PV Adoption'!U$4*(1/(1-'General Inputs'!$C$10))*$J1915*1000*$I1915,ABS(($F1915-$E1915)*(1+$J207)^(Y$490-$K$490)))</f>
        <v>0</v>
      </c>
      <c r="Z1915" s="357">
        <f>IF('PV Adoption'!V$4*(1/(1-'General Inputs'!$C$10))*$J1915*1000*$I1915 &lt;= ABS(($F1915-$E1915)*(1+$J207)^(Z$490-$K$490)),'PV Adoption'!V$4*(1/(1-'General Inputs'!$C$10))*$J1915*1000*$I1915,ABS(($F1915-$E1915)*(1+$J207)^(Z$490-$K$490)))</f>
        <v>0</v>
      </c>
      <c r="AA1915" s="357">
        <f>IF('PV Adoption'!W$4*(1/(1-'General Inputs'!$C$10))*$J1915*1000*$I1915 &lt;= ABS(($F1915-$E1915)*(1+$J207)^(AA$490-$K$490)),'PV Adoption'!W$4*(1/(1-'General Inputs'!$C$10))*$J1915*1000*$I1915,ABS(($F1915-$E1915)*(1+$J207)^(AA$490-$K$490)))</f>
        <v>0</v>
      </c>
      <c r="AB1915" s="357">
        <f>IF('PV Adoption'!X$4*(1/(1-'General Inputs'!$C$10))*$J1915*1000*$I1915 &lt;= ABS(($F1915-$E1915)*(1+$J207)^(AB$490-$K$490)),'PV Adoption'!X$4*(1/(1-'General Inputs'!$C$10))*$J1915*1000*$I1915,ABS(($F1915-$E1915)*(1+$J207)^(AB$490-$K$490)))</f>
        <v>0</v>
      </c>
      <c r="AC1915" s="357">
        <f>IF('PV Adoption'!Y$4*(1/(1-'General Inputs'!$C$10))*$J1915*1000*$I1915 &lt;= ABS(($F1915-$E1915)*(1+$J207)^(AC$490-$K$490)),'PV Adoption'!Y$4*(1/(1-'General Inputs'!$C$10))*$J1915*1000*$I1915,ABS(($F1915-$E1915)*(1+$J207)^(AC$490-$K$490)))</f>
        <v>0</v>
      </c>
      <c r="AD1915" s="357">
        <f>IF('PV Adoption'!Z$4*(1/(1-'General Inputs'!$C$10))*$J1915*1000*$I1915 &lt;= ABS(($F1915-$E1915)*(1+$J207)^(AD$490-$K$490)),'PV Adoption'!Z$4*(1/(1-'General Inputs'!$C$10))*$J1915*1000*$I1915,ABS(($F1915-$E1915)*(1+$J207)^(AD$490-$K$490)))</f>
        <v>0</v>
      </c>
      <c r="AE1915" s="357">
        <f>IF('PV Adoption'!AA$4*(1/(1-'General Inputs'!$C$10))*$J1915*1000*$I1915 &lt;= ABS(($F1915-$E1915)*(1+$J207)^(AE$490-$K$490)),'PV Adoption'!AA$4*(1/(1-'General Inputs'!$C$10))*$J1915*1000*$I1915,ABS(($F1915-$E1915)*(1+$J207)^(AE$490-$K$490)))</f>
        <v>0</v>
      </c>
      <c r="AF1915" s="357">
        <f>IF('PV Adoption'!AB$4*(1/(1-'General Inputs'!$C$10))*$J1915*1000*$I1915 &lt;= ABS(($F1915-$E1915)*(1+$J207)^(AF$490-$K$490)),'PV Adoption'!AB$4*(1/(1-'General Inputs'!$C$10))*$J1915*1000*$I1915,ABS(($F1915-$E1915)*(1+$J207)^(AF$490-$K$490)))</f>
        <v>0</v>
      </c>
      <c r="AG1915" s="357">
        <f>IF('PV Adoption'!AC$4*(1/(1-'General Inputs'!$C$10))*$J1915*1000*$I1915 &lt;= ABS(($F1915-$E1915)*(1+$J207)^(AG$490-$K$490)),'PV Adoption'!AC$4*(1/(1-'General Inputs'!$C$10))*$J1915*1000*$I1915,ABS(($F1915-$E1915)*(1+$J207)^(AG$490-$K$490)))</f>
        <v>0</v>
      </c>
      <c r="AH1915" s="357">
        <f>IF('PV Adoption'!AD$4*(1/(1-'General Inputs'!$C$10))*$J1915*1000*$I1915 &lt;= ABS(($F1915-$E1915)*(1+$J207)^(AH$490-$K$490)),'PV Adoption'!AD$4*(1/(1-'General Inputs'!$C$10))*$J1915*1000*$I1915,ABS(($F1915-$E1915)*(1+$J207)^(AH$490-$K$490)))</f>
        <v>0</v>
      </c>
      <c r="AI1915" s="357">
        <f>IF('PV Adoption'!AE$4*(1/(1-'General Inputs'!$C$10))*$J1915*1000*$I1915 &lt;= ABS(($F1915-$E1915)*(1+$J207)^(AI$490-$K$490)),'PV Adoption'!AE$4*(1/(1-'General Inputs'!$C$10))*$J1915*1000*$I1915,ABS(($F1915-$E1915)*(1+$J207)^(AI$490-$K$490)))</f>
        <v>0</v>
      </c>
      <c r="AJ1915" s="357">
        <f>IF('PV Adoption'!AF$4*(1/(1-'General Inputs'!$C$10))*$J1915*1000*$I1915 &lt;= ABS(($F1915-$E1915)*(1+$J207)^(AJ$490-$K$490)),'PV Adoption'!AF$4*(1/(1-'General Inputs'!$C$10))*$J1915*1000*$I1915,ABS(($F1915-$E1915)*(1+$J207)^(AJ$490-$K$490)))</f>
        <v>0</v>
      </c>
      <c r="AK1915" s="357">
        <v>23.721603996282713</v>
      </c>
      <c r="AL1915" s="357">
        <v>23.422315418057099</v>
      </c>
      <c r="AM1915" s="357">
        <v>23.126802876775297</v>
      </c>
    </row>
    <row r="1916" spans="1:39" x14ac:dyDescent="0.25">
      <c r="A1916" s="353" t="s">
        <v>374</v>
      </c>
      <c r="B1916" s="353" t="s">
        <v>374</v>
      </c>
      <c r="C1916" s="441">
        <f t="shared" ref="C1916:H1916" si="1367">C208</f>
        <v>5000</v>
      </c>
      <c r="D1916" s="441"/>
      <c r="E1916" s="441"/>
      <c r="F1916" s="441"/>
      <c r="G1916" s="441"/>
      <c r="H1916" s="441">
        <f t="shared" si="1367"/>
        <v>0</v>
      </c>
      <c r="I1916" s="470">
        <f>IFERROR(VLOOKUP(B1916,Coincidence!$B$2:$E$242,4,FALSE)*IF($G1916="Winter",'General Inputs'!$C$25,'General Inputs'!$C$24),IF($G1916="Winter",'General Inputs'!$C$25,'General Inputs'!$C$24))</f>
        <v>0.52140604400000001</v>
      </c>
      <c r="J1916" s="466">
        <f>'Nameplate by Substation'!H208</f>
        <v>5.3340789442438673E-4</v>
      </c>
      <c r="K1916" s="357">
        <f>IF('PV Adoption'!G$4*(1/(1-'General Inputs'!$C$10))*$J1916*1000*$I1916 &lt;= ABS(($F1916-$E1916)*(1+$J208)^(K$490-$K$490)),'PV Adoption'!G$4*(1/(1-'General Inputs'!$C$10))*$J1916*1000*$I1916,ABS(($F1916-$E1916)*(1+$J208)^(K$490-$K$490)))</f>
        <v>0</v>
      </c>
      <c r="L1916" s="357">
        <f>IF('PV Adoption'!H$4*(1/(1-'General Inputs'!$C$10))*$J1916*1000*$I1916 &lt;= ABS(($F1916-$E1916)*(1+$J208)^(L$490-$K$490)),'PV Adoption'!H$4*(1/(1-'General Inputs'!$C$10))*$J1916*1000*$I1916,ABS(($F1916-$E1916)*(1+$J208)^(L$490-$K$490)))</f>
        <v>0</v>
      </c>
      <c r="M1916" s="357">
        <f>IF('PV Adoption'!I$4*(1/(1-'General Inputs'!$C$10))*$J1916*1000*$I1916 &lt;= ABS(($F1916-$E1916)*(1+$J208)^(M$490-$K$490)),'PV Adoption'!I$4*(1/(1-'General Inputs'!$C$10))*$J1916*1000*$I1916,ABS(($F1916-$E1916)*(1+$J208)^(M$490-$K$490)))</f>
        <v>0</v>
      </c>
      <c r="N1916" s="357">
        <f>IF('PV Adoption'!J$4*(1/(1-'General Inputs'!$C$10))*$J1916*1000*$I1916 &lt;= ABS(($F1916-$E1916)*(1+$J208)^(N$490-$K$490)),'PV Adoption'!J$4*(1/(1-'General Inputs'!$C$10))*$J1916*1000*$I1916,ABS(($F1916-$E1916)*(1+$J208)^(N$490-$K$490)))</f>
        <v>0</v>
      </c>
      <c r="O1916" s="357">
        <f>IF('PV Adoption'!K$4*(1/(1-'General Inputs'!$C$10))*$J1916*1000*$I1916 &lt;= ABS(($F1916-$E1916)*(1+$J208)^(O$490-$K$490)),'PV Adoption'!K$4*(1/(1-'General Inputs'!$C$10))*$J1916*1000*$I1916,ABS(($F1916-$E1916)*(1+$J208)^(O$490-$K$490)))</f>
        <v>0</v>
      </c>
      <c r="P1916" s="357">
        <f>IF('PV Adoption'!L$4*(1/(1-'General Inputs'!$C$10))*$J1916*1000*$I1916 &lt;= ABS(($F1916-$E1916)*(1+$J208)^(P$490-$K$490)),'PV Adoption'!L$4*(1/(1-'General Inputs'!$C$10))*$J1916*1000*$I1916,ABS(($F1916-$E1916)*(1+$J208)^(P$490-$K$490)))</f>
        <v>0</v>
      </c>
      <c r="Q1916" s="357">
        <f>IF('PV Adoption'!M$4*(1/(1-'General Inputs'!$C$10))*$J1916*1000*$I1916 &lt;= ABS(($F1916-$E1916)*(1+$J208)^(Q$490-$K$490)),'PV Adoption'!M$4*(1/(1-'General Inputs'!$C$10))*$J1916*1000*$I1916,ABS(($F1916-$E1916)*(1+$J208)^(Q$490-$K$490)))</f>
        <v>0</v>
      </c>
      <c r="R1916" s="357">
        <f>IF('PV Adoption'!N$4*(1/(1-'General Inputs'!$C$10))*$J1916*1000*$I1916 &lt;= ABS(($F1916-$E1916)*(1+$J208)^(R$490-$K$490)),'PV Adoption'!N$4*(1/(1-'General Inputs'!$C$10))*$J1916*1000*$I1916,ABS(($F1916-$E1916)*(1+$J208)^(R$490-$K$490)))</f>
        <v>0</v>
      </c>
      <c r="S1916" s="357">
        <f>IF('PV Adoption'!O$4*(1/(1-'General Inputs'!$C$10))*$J1916*1000*$I1916 &lt;= ABS(($F1916-$E1916)*(1+$J208)^(S$490-$K$490)),'PV Adoption'!O$4*(1/(1-'General Inputs'!$C$10))*$J1916*1000*$I1916,ABS(($F1916-$E1916)*(1+$J208)^(S$490-$K$490)))</f>
        <v>0</v>
      </c>
      <c r="T1916" s="357">
        <f>IF('PV Adoption'!P$4*(1/(1-'General Inputs'!$C$10))*$J1916*1000*$I1916 &lt;= ABS(($F1916-$E1916)*(1+$J208)^(T$490-$K$490)),'PV Adoption'!P$4*(1/(1-'General Inputs'!$C$10))*$J1916*1000*$I1916,ABS(($F1916-$E1916)*(1+$J208)^(T$490-$K$490)))</f>
        <v>0</v>
      </c>
      <c r="U1916" s="357">
        <f>IF('PV Adoption'!Q$4*(1/(1-'General Inputs'!$C$10))*$J1916*1000*$I1916 &lt;= ABS(($F1916-$E1916)*(1+$J208)^(U$490-$K$490)),'PV Adoption'!Q$4*(1/(1-'General Inputs'!$C$10))*$J1916*1000*$I1916,ABS(($F1916-$E1916)*(1+$J208)^(U$490-$K$490)))</f>
        <v>0</v>
      </c>
      <c r="V1916" s="357">
        <f>IF('PV Adoption'!R$4*(1/(1-'General Inputs'!$C$10))*$J1916*1000*$I1916 &lt;= ABS(($F1916-$E1916)*(1+$J208)^(V$490-$K$490)),'PV Adoption'!R$4*(1/(1-'General Inputs'!$C$10))*$J1916*1000*$I1916,ABS(($F1916-$E1916)*(1+$J208)^(V$490-$K$490)))</f>
        <v>0</v>
      </c>
      <c r="W1916" s="357">
        <f>IF('PV Adoption'!S$4*(1/(1-'General Inputs'!$C$10))*$J1916*1000*$I1916 &lt;= ABS(($F1916-$E1916)*(1+$J208)^(W$490-$K$490)),'PV Adoption'!S$4*(1/(1-'General Inputs'!$C$10))*$J1916*1000*$I1916,ABS(($F1916-$E1916)*(1+$J208)^(W$490-$K$490)))</f>
        <v>0</v>
      </c>
      <c r="X1916" s="357">
        <f>IF('PV Adoption'!T$4*(1/(1-'General Inputs'!$C$10))*$J1916*1000*$I1916 &lt;= ABS(($F1916-$E1916)*(1+$J208)^(X$490-$K$490)),'PV Adoption'!T$4*(1/(1-'General Inputs'!$C$10))*$J1916*1000*$I1916,ABS(($F1916-$E1916)*(1+$J208)^(X$490-$K$490)))</f>
        <v>0</v>
      </c>
      <c r="Y1916" s="357">
        <f>IF('PV Adoption'!U$4*(1/(1-'General Inputs'!$C$10))*$J1916*1000*$I1916 &lt;= ABS(($F1916-$E1916)*(1+$J208)^(Y$490-$K$490)),'PV Adoption'!U$4*(1/(1-'General Inputs'!$C$10))*$J1916*1000*$I1916,ABS(($F1916-$E1916)*(1+$J208)^(Y$490-$K$490)))</f>
        <v>0</v>
      </c>
      <c r="Z1916" s="357">
        <f>IF('PV Adoption'!V$4*(1/(1-'General Inputs'!$C$10))*$J1916*1000*$I1916 &lt;= ABS(($F1916-$E1916)*(1+$J208)^(Z$490-$K$490)),'PV Adoption'!V$4*(1/(1-'General Inputs'!$C$10))*$J1916*1000*$I1916,ABS(($F1916-$E1916)*(1+$J208)^(Z$490-$K$490)))</f>
        <v>0</v>
      </c>
      <c r="AA1916" s="357">
        <f>IF('PV Adoption'!W$4*(1/(1-'General Inputs'!$C$10))*$J1916*1000*$I1916 &lt;= ABS(($F1916-$E1916)*(1+$J208)^(AA$490-$K$490)),'PV Adoption'!W$4*(1/(1-'General Inputs'!$C$10))*$J1916*1000*$I1916,ABS(($F1916-$E1916)*(1+$J208)^(AA$490-$K$490)))</f>
        <v>0</v>
      </c>
      <c r="AB1916" s="357">
        <f>IF('PV Adoption'!X$4*(1/(1-'General Inputs'!$C$10))*$J1916*1000*$I1916 &lt;= ABS(($F1916-$E1916)*(1+$J208)^(AB$490-$K$490)),'PV Adoption'!X$4*(1/(1-'General Inputs'!$C$10))*$J1916*1000*$I1916,ABS(($F1916-$E1916)*(1+$J208)^(AB$490-$K$490)))</f>
        <v>0</v>
      </c>
      <c r="AC1916" s="357">
        <f>IF('PV Adoption'!Y$4*(1/(1-'General Inputs'!$C$10))*$J1916*1000*$I1916 &lt;= ABS(($F1916-$E1916)*(1+$J208)^(AC$490-$K$490)),'PV Adoption'!Y$4*(1/(1-'General Inputs'!$C$10))*$J1916*1000*$I1916,ABS(($F1916-$E1916)*(1+$J208)^(AC$490-$K$490)))</f>
        <v>0</v>
      </c>
      <c r="AD1916" s="357">
        <f>IF('PV Adoption'!Z$4*(1/(1-'General Inputs'!$C$10))*$J1916*1000*$I1916 &lt;= ABS(($F1916-$E1916)*(1+$J208)^(AD$490-$K$490)),'PV Adoption'!Z$4*(1/(1-'General Inputs'!$C$10))*$J1916*1000*$I1916,ABS(($F1916-$E1916)*(1+$J208)^(AD$490-$K$490)))</f>
        <v>0</v>
      </c>
      <c r="AE1916" s="357">
        <f>IF('PV Adoption'!AA$4*(1/(1-'General Inputs'!$C$10))*$J1916*1000*$I1916 &lt;= ABS(($F1916-$E1916)*(1+$J208)^(AE$490-$K$490)),'PV Adoption'!AA$4*(1/(1-'General Inputs'!$C$10))*$J1916*1000*$I1916,ABS(($F1916-$E1916)*(1+$J208)^(AE$490-$K$490)))</f>
        <v>0</v>
      </c>
      <c r="AF1916" s="357">
        <f>IF('PV Adoption'!AB$4*(1/(1-'General Inputs'!$C$10))*$J1916*1000*$I1916 &lt;= ABS(($F1916-$E1916)*(1+$J208)^(AF$490-$K$490)),'PV Adoption'!AB$4*(1/(1-'General Inputs'!$C$10))*$J1916*1000*$I1916,ABS(($F1916-$E1916)*(1+$J208)^(AF$490-$K$490)))</f>
        <v>0</v>
      </c>
      <c r="AG1916" s="357">
        <f>IF('PV Adoption'!AC$4*(1/(1-'General Inputs'!$C$10))*$J1916*1000*$I1916 &lt;= ABS(($F1916-$E1916)*(1+$J208)^(AG$490-$K$490)),'PV Adoption'!AC$4*(1/(1-'General Inputs'!$C$10))*$J1916*1000*$I1916,ABS(($F1916-$E1916)*(1+$J208)^(AG$490-$K$490)))</f>
        <v>0</v>
      </c>
      <c r="AH1916" s="357">
        <f>IF('PV Adoption'!AD$4*(1/(1-'General Inputs'!$C$10))*$J1916*1000*$I1916 &lt;= ABS(($F1916-$E1916)*(1+$J208)^(AH$490-$K$490)),'PV Adoption'!AD$4*(1/(1-'General Inputs'!$C$10))*$J1916*1000*$I1916,ABS(($F1916-$E1916)*(1+$J208)^(AH$490-$K$490)))</f>
        <v>0</v>
      </c>
      <c r="AI1916" s="357">
        <f>IF('PV Adoption'!AE$4*(1/(1-'General Inputs'!$C$10))*$J1916*1000*$I1916 &lt;= ABS(($F1916-$E1916)*(1+$J208)^(AI$490-$K$490)),'PV Adoption'!AE$4*(1/(1-'General Inputs'!$C$10))*$J1916*1000*$I1916,ABS(($F1916-$E1916)*(1+$J208)^(AI$490-$K$490)))</f>
        <v>0</v>
      </c>
      <c r="AJ1916" s="357">
        <f>IF('PV Adoption'!AF$4*(1/(1-'General Inputs'!$C$10))*$J1916*1000*$I1916 &lt;= ABS(($F1916-$E1916)*(1+$J208)^(AJ$490-$K$490)),'PV Adoption'!AF$4*(1/(1-'General Inputs'!$C$10))*$J1916*1000*$I1916,ABS(($F1916-$E1916)*(1+$J208)^(AJ$490-$K$490)))</f>
        <v>0</v>
      </c>
      <c r="AK1916" s="357">
        <v>84.455726212641281</v>
      </c>
      <c r="AL1916" s="357">
        <v>85.571280205957407</v>
      </c>
      <c r="AM1916" s="357">
        <v>86.791267596565405</v>
      </c>
    </row>
    <row r="1917" spans="1:39" x14ac:dyDescent="0.25">
      <c r="A1917" s="353" t="s">
        <v>443</v>
      </c>
      <c r="B1917" s="353" t="s">
        <v>443</v>
      </c>
      <c r="C1917" s="441">
        <f t="shared" ref="C1917:H1917" si="1368">C209</f>
        <v>50000</v>
      </c>
      <c r="D1917" s="441"/>
      <c r="E1917" s="441"/>
      <c r="F1917" s="441"/>
      <c r="G1917" s="441"/>
      <c r="H1917" s="441">
        <f t="shared" si="1368"/>
        <v>0</v>
      </c>
      <c r="I1917" s="470">
        <f>IFERROR(VLOOKUP(B1917,Coincidence!$B$2:$E$242,4,FALSE)*IF($G1917="Winter",'General Inputs'!$C$25,'General Inputs'!$C$24),IF($G1917="Winter",'General Inputs'!$C$25,'General Inputs'!$C$24))</f>
        <v>0.52140604400000001</v>
      </c>
      <c r="J1917" s="466">
        <f>'Nameplate by Substation'!H209</f>
        <v>4.2559966812139651E-4</v>
      </c>
      <c r="K1917" s="357">
        <f>IF('PV Adoption'!G$4*(1/(1-'General Inputs'!$C$10))*$J1917*1000*$I1917 &lt;= ABS(($F1917-$E1917)*(1+$J209)^(K$490-$K$490)),'PV Adoption'!G$4*(1/(1-'General Inputs'!$C$10))*$J1917*1000*$I1917,ABS(($F1917-$E1917)*(1+$J209)^(K$490-$K$490)))</f>
        <v>0</v>
      </c>
      <c r="L1917" s="357">
        <f>IF('PV Adoption'!H$4*(1/(1-'General Inputs'!$C$10))*$J1917*1000*$I1917 &lt;= ABS(($F1917-$E1917)*(1+$J209)^(L$490-$K$490)),'PV Adoption'!H$4*(1/(1-'General Inputs'!$C$10))*$J1917*1000*$I1917,ABS(($F1917-$E1917)*(1+$J209)^(L$490-$K$490)))</f>
        <v>0</v>
      </c>
      <c r="M1917" s="357">
        <f>IF('PV Adoption'!I$4*(1/(1-'General Inputs'!$C$10))*$J1917*1000*$I1917 &lt;= ABS(($F1917-$E1917)*(1+$J209)^(M$490-$K$490)),'PV Adoption'!I$4*(1/(1-'General Inputs'!$C$10))*$J1917*1000*$I1917,ABS(($F1917-$E1917)*(1+$J209)^(M$490-$K$490)))</f>
        <v>0</v>
      </c>
      <c r="N1917" s="357">
        <f>IF('PV Adoption'!J$4*(1/(1-'General Inputs'!$C$10))*$J1917*1000*$I1917 &lt;= ABS(($F1917-$E1917)*(1+$J209)^(N$490-$K$490)),'PV Adoption'!J$4*(1/(1-'General Inputs'!$C$10))*$J1917*1000*$I1917,ABS(($F1917-$E1917)*(1+$J209)^(N$490-$K$490)))</f>
        <v>0</v>
      </c>
      <c r="O1917" s="357">
        <f>IF('PV Adoption'!K$4*(1/(1-'General Inputs'!$C$10))*$J1917*1000*$I1917 &lt;= ABS(($F1917-$E1917)*(1+$J209)^(O$490-$K$490)),'PV Adoption'!K$4*(1/(1-'General Inputs'!$C$10))*$J1917*1000*$I1917,ABS(($F1917-$E1917)*(1+$J209)^(O$490-$K$490)))</f>
        <v>0</v>
      </c>
      <c r="P1917" s="357">
        <f>IF('PV Adoption'!L$4*(1/(1-'General Inputs'!$C$10))*$J1917*1000*$I1917 &lt;= ABS(($F1917-$E1917)*(1+$J209)^(P$490-$K$490)),'PV Adoption'!L$4*(1/(1-'General Inputs'!$C$10))*$J1917*1000*$I1917,ABS(($F1917-$E1917)*(1+$J209)^(P$490-$K$490)))</f>
        <v>0</v>
      </c>
      <c r="Q1917" s="357">
        <f>IF('PV Adoption'!M$4*(1/(1-'General Inputs'!$C$10))*$J1917*1000*$I1917 &lt;= ABS(($F1917-$E1917)*(1+$J209)^(Q$490-$K$490)),'PV Adoption'!M$4*(1/(1-'General Inputs'!$C$10))*$J1917*1000*$I1917,ABS(($F1917-$E1917)*(1+$J209)^(Q$490-$K$490)))</f>
        <v>0</v>
      </c>
      <c r="R1917" s="357">
        <f>IF('PV Adoption'!N$4*(1/(1-'General Inputs'!$C$10))*$J1917*1000*$I1917 &lt;= ABS(($F1917-$E1917)*(1+$J209)^(R$490-$K$490)),'PV Adoption'!N$4*(1/(1-'General Inputs'!$C$10))*$J1917*1000*$I1917,ABS(($F1917-$E1917)*(1+$J209)^(R$490-$K$490)))</f>
        <v>0</v>
      </c>
      <c r="S1917" s="357">
        <f>IF('PV Adoption'!O$4*(1/(1-'General Inputs'!$C$10))*$J1917*1000*$I1917 &lt;= ABS(($F1917-$E1917)*(1+$J209)^(S$490-$K$490)),'PV Adoption'!O$4*(1/(1-'General Inputs'!$C$10))*$J1917*1000*$I1917,ABS(($F1917-$E1917)*(1+$J209)^(S$490-$K$490)))</f>
        <v>0</v>
      </c>
      <c r="T1917" s="357">
        <f>IF('PV Adoption'!P$4*(1/(1-'General Inputs'!$C$10))*$J1917*1000*$I1917 &lt;= ABS(($F1917-$E1917)*(1+$J209)^(T$490-$K$490)),'PV Adoption'!P$4*(1/(1-'General Inputs'!$C$10))*$J1917*1000*$I1917,ABS(($F1917-$E1917)*(1+$J209)^(T$490-$K$490)))</f>
        <v>0</v>
      </c>
      <c r="U1917" s="357">
        <f>IF('PV Adoption'!Q$4*(1/(1-'General Inputs'!$C$10))*$J1917*1000*$I1917 &lt;= ABS(($F1917-$E1917)*(1+$J209)^(U$490-$K$490)),'PV Adoption'!Q$4*(1/(1-'General Inputs'!$C$10))*$J1917*1000*$I1917,ABS(($F1917-$E1917)*(1+$J209)^(U$490-$K$490)))</f>
        <v>0</v>
      </c>
      <c r="V1917" s="357">
        <f>IF('PV Adoption'!R$4*(1/(1-'General Inputs'!$C$10))*$J1917*1000*$I1917 &lt;= ABS(($F1917-$E1917)*(1+$J209)^(V$490-$K$490)),'PV Adoption'!R$4*(1/(1-'General Inputs'!$C$10))*$J1917*1000*$I1917,ABS(($F1917-$E1917)*(1+$J209)^(V$490-$K$490)))</f>
        <v>0</v>
      </c>
      <c r="W1917" s="357">
        <f>IF('PV Adoption'!S$4*(1/(1-'General Inputs'!$C$10))*$J1917*1000*$I1917 &lt;= ABS(($F1917-$E1917)*(1+$J209)^(W$490-$K$490)),'PV Adoption'!S$4*(1/(1-'General Inputs'!$C$10))*$J1917*1000*$I1917,ABS(($F1917-$E1917)*(1+$J209)^(W$490-$K$490)))</f>
        <v>0</v>
      </c>
      <c r="X1917" s="357">
        <f>IF('PV Adoption'!T$4*(1/(1-'General Inputs'!$C$10))*$J1917*1000*$I1917 &lt;= ABS(($F1917-$E1917)*(1+$J209)^(X$490-$K$490)),'PV Adoption'!T$4*(1/(1-'General Inputs'!$C$10))*$J1917*1000*$I1917,ABS(($F1917-$E1917)*(1+$J209)^(X$490-$K$490)))</f>
        <v>0</v>
      </c>
      <c r="Y1917" s="357">
        <f>IF('PV Adoption'!U$4*(1/(1-'General Inputs'!$C$10))*$J1917*1000*$I1917 &lt;= ABS(($F1917-$E1917)*(1+$J209)^(Y$490-$K$490)),'PV Adoption'!U$4*(1/(1-'General Inputs'!$C$10))*$J1917*1000*$I1917,ABS(($F1917-$E1917)*(1+$J209)^(Y$490-$K$490)))</f>
        <v>0</v>
      </c>
      <c r="Z1917" s="357">
        <f>IF('PV Adoption'!V$4*(1/(1-'General Inputs'!$C$10))*$J1917*1000*$I1917 &lt;= ABS(($F1917-$E1917)*(1+$J209)^(Z$490-$K$490)),'PV Adoption'!V$4*(1/(1-'General Inputs'!$C$10))*$J1917*1000*$I1917,ABS(($F1917-$E1917)*(1+$J209)^(Z$490-$K$490)))</f>
        <v>0</v>
      </c>
      <c r="AA1917" s="357">
        <f>IF('PV Adoption'!W$4*(1/(1-'General Inputs'!$C$10))*$J1917*1000*$I1917 &lt;= ABS(($F1917-$E1917)*(1+$J209)^(AA$490-$K$490)),'PV Adoption'!W$4*(1/(1-'General Inputs'!$C$10))*$J1917*1000*$I1917,ABS(($F1917-$E1917)*(1+$J209)^(AA$490-$K$490)))</f>
        <v>0</v>
      </c>
      <c r="AB1917" s="357">
        <f>IF('PV Adoption'!X$4*(1/(1-'General Inputs'!$C$10))*$J1917*1000*$I1917 &lt;= ABS(($F1917-$E1917)*(1+$J209)^(AB$490-$K$490)),'PV Adoption'!X$4*(1/(1-'General Inputs'!$C$10))*$J1917*1000*$I1917,ABS(($F1917-$E1917)*(1+$J209)^(AB$490-$K$490)))</f>
        <v>0</v>
      </c>
      <c r="AC1917" s="357">
        <f>IF('PV Adoption'!Y$4*(1/(1-'General Inputs'!$C$10))*$J1917*1000*$I1917 &lt;= ABS(($F1917-$E1917)*(1+$J209)^(AC$490-$K$490)),'PV Adoption'!Y$4*(1/(1-'General Inputs'!$C$10))*$J1917*1000*$I1917,ABS(($F1917-$E1917)*(1+$J209)^(AC$490-$K$490)))</f>
        <v>0</v>
      </c>
      <c r="AD1917" s="357">
        <f>IF('PV Adoption'!Z$4*(1/(1-'General Inputs'!$C$10))*$J1917*1000*$I1917 &lt;= ABS(($F1917-$E1917)*(1+$J209)^(AD$490-$K$490)),'PV Adoption'!Z$4*(1/(1-'General Inputs'!$C$10))*$J1917*1000*$I1917,ABS(($F1917-$E1917)*(1+$J209)^(AD$490-$K$490)))</f>
        <v>0</v>
      </c>
      <c r="AE1917" s="357">
        <f>IF('PV Adoption'!AA$4*(1/(1-'General Inputs'!$C$10))*$J1917*1000*$I1917 &lt;= ABS(($F1917-$E1917)*(1+$J209)^(AE$490-$K$490)),'PV Adoption'!AA$4*(1/(1-'General Inputs'!$C$10))*$J1917*1000*$I1917,ABS(($F1917-$E1917)*(1+$J209)^(AE$490-$K$490)))</f>
        <v>0</v>
      </c>
      <c r="AF1917" s="357">
        <f>IF('PV Adoption'!AB$4*(1/(1-'General Inputs'!$C$10))*$J1917*1000*$I1917 &lt;= ABS(($F1917-$E1917)*(1+$J209)^(AF$490-$K$490)),'PV Adoption'!AB$4*(1/(1-'General Inputs'!$C$10))*$J1917*1000*$I1917,ABS(($F1917-$E1917)*(1+$J209)^(AF$490-$K$490)))</f>
        <v>0</v>
      </c>
      <c r="AG1917" s="357">
        <f>IF('PV Adoption'!AC$4*(1/(1-'General Inputs'!$C$10))*$J1917*1000*$I1917 &lt;= ABS(($F1917-$E1917)*(1+$J209)^(AG$490-$K$490)),'PV Adoption'!AC$4*(1/(1-'General Inputs'!$C$10))*$J1917*1000*$I1917,ABS(($F1917-$E1917)*(1+$J209)^(AG$490-$K$490)))</f>
        <v>0</v>
      </c>
      <c r="AH1917" s="357">
        <f>IF('PV Adoption'!AD$4*(1/(1-'General Inputs'!$C$10))*$J1917*1000*$I1917 &lt;= ABS(($F1917-$E1917)*(1+$J209)^(AH$490-$K$490)),'PV Adoption'!AD$4*(1/(1-'General Inputs'!$C$10))*$J1917*1000*$I1917,ABS(($F1917-$E1917)*(1+$J209)^(AH$490-$K$490)))</f>
        <v>0</v>
      </c>
      <c r="AI1917" s="357">
        <f>IF('PV Adoption'!AE$4*(1/(1-'General Inputs'!$C$10))*$J1917*1000*$I1917 &lt;= ABS(($F1917-$E1917)*(1+$J209)^(AI$490-$K$490)),'PV Adoption'!AE$4*(1/(1-'General Inputs'!$C$10))*$J1917*1000*$I1917,ABS(($F1917-$E1917)*(1+$J209)^(AI$490-$K$490)))</f>
        <v>0</v>
      </c>
      <c r="AJ1917" s="357">
        <f>IF('PV Adoption'!AF$4*(1/(1-'General Inputs'!$C$10))*$J1917*1000*$I1917 &lt;= ABS(($F1917-$E1917)*(1+$J209)^(AJ$490-$K$490)),'PV Adoption'!AF$4*(1/(1-'General Inputs'!$C$10))*$J1917*1000*$I1917,ABS(($F1917-$E1917)*(1+$J209)^(AJ$490-$K$490)))</f>
        <v>0</v>
      </c>
      <c r="AK1917" s="357">
        <v>0</v>
      </c>
      <c r="AL1917" s="357">
        <v>0</v>
      </c>
      <c r="AM1917" s="357">
        <v>0</v>
      </c>
    </row>
    <row r="1918" spans="1:39" x14ac:dyDescent="0.25">
      <c r="A1918" s="353" t="s">
        <v>244</v>
      </c>
      <c r="B1918" s="353" t="s">
        <v>429</v>
      </c>
      <c r="C1918" s="441">
        <f t="shared" ref="C1918:H1918" si="1369">C210</f>
        <v>20000</v>
      </c>
      <c r="D1918" s="441"/>
      <c r="E1918" s="441"/>
      <c r="F1918" s="441"/>
      <c r="G1918" s="441"/>
      <c r="H1918" s="441">
        <f t="shared" si="1369"/>
        <v>0</v>
      </c>
      <c r="I1918" s="470">
        <f>IFERROR(VLOOKUP(B1918,Coincidence!$B$2:$E$242,4,FALSE)*IF($G1918="Winter",'General Inputs'!$C$25,'General Inputs'!$C$24),IF($G1918="Winter",'General Inputs'!$C$25,'General Inputs'!$C$24))</f>
        <v>0.52140604400000001</v>
      </c>
      <c r="J1918" s="466">
        <f>'Nameplate by Substation'!H210</f>
        <v>1.633144874347126E-3</v>
      </c>
      <c r="K1918" s="357">
        <f>IF('PV Adoption'!G$4*(1/(1-'General Inputs'!$C$10))*$J1918*1000*$I1918 &lt;= ABS(($F1918-$E1918)*(1+$J210)^(K$490-$K$490)),'PV Adoption'!G$4*(1/(1-'General Inputs'!$C$10))*$J1918*1000*$I1918,ABS(($F1918-$E1918)*(1+$J210)^(K$490-$K$490)))</f>
        <v>0</v>
      </c>
      <c r="L1918" s="357">
        <f>IF('PV Adoption'!H$4*(1/(1-'General Inputs'!$C$10))*$J1918*1000*$I1918 &lt;= ABS(($F1918-$E1918)*(1+$J210)^(L$490-$K$490)),'PV Adoption'!H$4*(1/(1-'General Inputs'!$C$10))*$J1918*1000*$I1918,ABS(($F1918-$E1918)*(1+$J210)^(L$490-$K$490)))</f>
        <v>0</v>
      </c>
      <c r="M1918" s="357">
        <f>IF('PV Adoption'!I$4*(1/(1-'General Inputs'!$C$10))*$J1918*1000*$I1918 &lt;= ABS(($F1918-$E1918)*(1+$J210)^(M$490-$K$490)),'PV Adoption'!I$4*(1/(1-'General Inputs'!$C$10))*$J1918*1000*$I1918,ABS(($F1918-$E1918)*(1+$J210)^(M$490-$K$490)))</f>
        <v>0</v>
      </c>
      <c r="N1918" s="357">
        <f>IF('PV Adoption'!J$4*(1/(1-'General Inputs'!$C$10))*$J1918*1000*$I1918 &lt;= ABS(($F1918-$E1918)*(1+$J210)^(N$490-$K$490)),'PV Adoption'!J$4*(1/(1-'General Inputs'!$C$10))*$J1918*1000*$I1918,ABS(($F1918-$E1918)*(1+$J210)^(N$490-$K$490)))</f>
        <v>0</v>
      </c>
      <c r="O1918" s="357">
        <f>IF('PV Adoption'!K$4*(1/(1-'General Inputs'!$C$10))*$J1918*1000*$I1918 &lt;= ABS(($F1918-$E1918)*(1+$J210)^(O$490-$K$490)),'PV Adoption'!K$4*(1/(1-'General Inputs'!$C$10))*$J1918*1000*$I1918,ABS(($F1918-$E1918)*(1+$J210)^(O$490-$K$490)))</f>
        <v>0</v>
      </c>
      <c r="P1918" s="357">
        <f>IF('PV Adoption'!L$4*(1/(1-'General Inputs'!$C$10))*$J1918*1000*$I1918 &lt;= ABS(($F1918-$E1918)*(1+$J210)^(P$490-$K$490)),'PV Adoption'!L$4*(1/(1-'General Inputs'!$C$10))*$J1918*1000*$I1918,ABS(($F1918-$E1918)*(1+$J210)^(P$490-$K$490)))</f>
        <v>0</v>
      </c>
      <c r="Q1918" s="357">
        <f>IF('PV Adoption'!M$4*(1/(1-'General Inputs'!$C$10))*$J1918*1000*$I1918 &lt;= ABS(($F1918-$E1918)*(1+$J210)^(Q$490-$K$490)),'PV Adoption'!M$4*(1/(1-'General Inputs'!$C$10))*$J1918*1000*$I1918,ABS(($F1918-$E1918)*(1+$J210)^(Q$490-$K$490)))</f>
        <v>0</v>
      </c>
      <c r="R1918" s="357">
        <f>IF('PV Adoption'!N$4*(1/(1-'General Inputs'!$C$10))*$J1918*1000*$I1918 &lt;= ABS(($F1918-$E1918)*(1+$J210)^(R$490-$K$490)),'PV Adoption'!N$4*(1/(1-'General Inputs'!$C$10))*$J1918*1000*$I1918,ABS(($F1918-$E1918)*(1+$J210)^(R$490-$K$490)))</f>
        <v>0</v>
      </c>
      <c r="S1918" s="357">
        <f>IF('PV Adoption'!O$4*(1/(1-'General Inputs'!$C$10))*$J1918*1000*$I1918 &lt;= ABS(($F1918-$E1918)*(1+$J210)^(S$490-$K$490)),'PV Adoption'!O$4*(1/(1-'General Inputs'!$C$10))*$J1918*1000*$I1918,ABS(($F1918-$E1918)*(1+$J210)^(S$490-$K$490)))</f>
        <v>0</v>
      </c>
      <c r="T1918" s="357">
        <f>IF('PV Adoption'!P$4*(1/(1-'General Inputs'!$C$10))*$J1918*1000*$I1918 &lt;= ABS(($F1918-$E1918)*(1+$J210)^(T$490-$K$490)),'PV Adoption'!P$4*(1/(1-'General Inputs'!$C$10))*$J1918*1000*$I1918,ABS(($F1918-$E1918)*(1+$J210)^(T$490-$K$490)))</f>
        <v>0</v>
      </c>
      <c r="U1918" s="357">
        <f>IF('PV Adoption'!Q$4*(1/(1-'General Inputs'!$C$10))*$J1918*1000*$I1918 &lt;= ABS(($F1918-$E1918)*(1+$J210)^(U$490-$K$490)),'PV Adoption'!Q$4*(1/(1-'General Inputs'!$C$10))*$J1918*1000*$I1918,ABS(($F1918-$E1918)*(1+$J210)^(U$490-$K$490)))</f>
        <v>0</v>
      </c>
      <c r="V1918" s="357">
        <f>IF('PV Adoption'!R$4*(1/(1-'General Inputs'!$C$10))*$J1918*1000*$I1918 &lt;= ABS(($F1918-$E1918)*(1+$J210)^(V$490-$K$490)),'PV Adoption'!R$4*(1/(1-'General Inputs'!$C$10))*$J1918*1000*$I1918,ABS(($F1918-$E1918)*(1+$J210)^(V$490-$K$490)))</f>
        <v>0</v>
      </c>
      <c r="W1918" s="357">
        <f>IF('PV Adoption'!S$4*(1/(1-'General Inputs'!$C$10))*$J1918*1000*$I1918 &lt;= ABS(($F1918-$E1918)*(1+$J210)^(W$490-$K$490)),'PV Adoption'!S$4*(1/(1-'General Inputs'!$C$10))*$J1918*1000*$I1918,ABS(($F1918-$E1918)*(1+$J210)^(W$490-$K$490)))</f>
        <v>0</v>
      </c>
      <c r="X1918" s="357">
        <f>IF('PV Adoption'!T$4*(1/(1-'General Inputs'!$C$10))*$J1918*1000*$I1918 &lt;= ABS(($F1918-$E1918)*(1+$J210)^(X$490-$K$490)),'PV Adoption'!T$4*(1/(1-'General Inputs'!$C$10))*$J1918*1000*$I1918,ABS(($F1918-$E1918)*(1+$J210)^(X$490-$K$490)))</f>
        <v>0</v>
      </c>
      <c r="Y1918" s="357">
        <f>IF('PV Adoption'!U$4*(1/(1-'General Inputs'!$C$10))*$J1918*1000*$I1918 &lt;= ABS(($F1918-$E1918)*(1+$J210)^(Y$490-$K$490)),'PV Adoption'!U$4*(1/(1-'General Inputs'!$C$10))*$J1918*1000*$I1918,ABS(($F1918-$E1918)*(1+$J210)^(Y$490-$K$490)))</f>
        <v>0</v>
      </c>
      <c r="Z1918" s="357">
        <f>IF('PV Adoption'!V$4*(1/(1-'General Inputs'!$C$10))*$J1918*1000*$I1918 &lt;= ABS(($F1918-$E1918)*(1+$J210)^(Z$490-$K$490)),'PV Adoption'!V$4*(1/(1-'General Inputs'!$C$10))*$J1918*1000*$I1918,ABS(($F1918-$E1918)*(1+$J210)^(Z$490-$K$490)))</f>
        <v>0</v>
      </c>
      <c r="AA1918" s="357">
        <f>IF('PV Adoption'!W$4*(1/(1-'General Inputs'!$C$10))*$J1918*1000*$I1918 &lt;= ABS(($F1918-$E1918)*(1+$J210)^(AA$490-$K$490)),'PV Adoption'!W$4*(1/(1-'General Inputs'!$C$10))*$J1918*1000*$I1918,ABS(($F1918-$E1918)*(1+$J210)^(AA$490-$K$490)))</f>
        <v>0</v>
      </c>
      <c r="AB1918" s="357">
        <f>IF('PV Adoption'!X$4*(1/(1-'General Inputs'!$C$10))*$J1918*1000*$I1918 &lt;= ABS(($F1918-$E1918)*(1+$J210)^(AB$490-$K$490)),'PV Adoption'!X$4*(1/(1-'General Inputs'!$C$10))*$J1918*1000*$I1918,ABS(($F1918-$E1918)*(1+$J210)^(AB$490-$K$490)))</f>
        <v>0</v>
      </c>
      <c r="AC1918" s="357">
        <f>IF('PV Adoption'!Y$4*(1/(1-'General Inputs'!$C$10))*$J1918*1000*$I1918 &lt;= ABS(($F1918-$E1918)*(1+$J210)^(AC$490-$K$490)),'PV Adoption'!Y$4*(1/(1-'General Inputs'!$C$10))*$J1918*1000*$I1918,ABS(($F1918-$E1918)*(1+$J210)^(AC$490-$K$490)))</f>
        <v>0</v>
      </c>
      <c r="AD1918" s="357">
        <f>IF('PV Adoption'!Z$4*(1/(1-'General Inputs'!$C$10))*$J1918*1000*$I1918 &lt;= ABS(($F1918-$E1918)*(1+$J210)^(AD$490-$K$490)),'PV Adoption'!Z$4*(1/(1-'General Inputs'!$C$10))*$J1918*1000*$I1918,ABS(($F1918-$E1918)*(1+$J210)^(AD$490-$K$490)))</f>
        <v>0</v>
      </c>
      <c r="AE1918" s="357">
        <f>IF('PV Adoption'!AA$4*(1/(1-'General Inputs'!$C$10))*$J1918*1000*$I1918 &lt;= ABS(($F1918-$E1918)*(1+$J210)^(AE$490-$K$490)),'PV Adoption'!AA$4*(1/(1-'General Inputs'!$C$10))*$J1918*1000*$I1918,ABS(($F1918-$E1918)*(1+$J210)^(AE$490-$K$490)))</f>
        <v>0</v>
      </c>
      <c r="AF1918" s="357">
        <f>IF('PV Adoption'!AB$4*(1/(1-'General Inputs'!$C$10))*$J1918*1000*$I1918 &lt;= ABS(($F1918-$E1918)*(1+$J210)^(AF$490-$K$490)),'PV Adoption'!AB$4*(1/(1-'General Inputs'!$C$10))*$J1918*1000*$I1918,ABS(($F1918-$E1918)*(1+$J210)^(AF$490-$K$490)))</f>
        <v>0</v>
      </c>
      <c r="AG1918" s="357">
        <f>IF('PV Adoption'!AC$4*(1/(1-'General Inputs'!$C$10))*$J1918*1000*$I1918 &lt;= ABS(($F1918-$E1918)*(1+$J210)^(AG$490-$K$490)),'PV Adoption'!AC$4*(1/(1-'General Inputs'!$C$10))*$J1918*1000*$I1918,ABS(($F1918-$E1918)*(1+$J210)^(AG$490-$K$490)))</f>
        <v>0</v>
      </c>
      <c r="AH1918" s="357">
        <f>IF('PV Adoption'!AD$4*(1/(1-'General Inputs'!$C$10))*$J1918*1000*$I1918 &lt;= ABS(($F1918-$E1918)*(1+$J210)^(AH$490-$K$490)),'PV Adoption'!AD$4*(1/(1-'General Inputs'!$C$10))*$J1918*1000*$I1918,ABS(($F1918-$E1918)*(1+$J210)^(AH$490-$K$490)))</f>
        <v>0</v>
      </c>
      <c r="AI1918" s="357">
        <f>IF('PV Adoption'!AE$4*(1/(1-'General Inputs'!$C$10))*$J1918*1000*$I1918 &lt;= ABS(($F1918-$E1918)*(1+$J210)^(AI$490-$K$490)),'PV Adoption'!AE$4*(1/(1-'General Inputs'!$C$10))*$J1918*1000*$I1918,ABS(($F1918-$E1918)*(1+$J210)^(AI$490-$K$490)))</f>
        <v>0</v>
      </c>
      <c r="AJ1918" s="357">
        <f>IF('PV Adoption'!AF$4*(1/(1-'General Inputs'!$C$10))*$J1918*1000*$I1918 &lt;= ABS(($F1918-$E1918)*(1+$J210)^(AJ$490-$K$490)),'PV Adoption'!AF$4*(1/(1-'General Inputs'!$C$10))*$J1918*1000*$I1918,ABS(($F1918-$E1918)*(1+$J210)^(AJ$490-$K$490)))</f>
        <v>0</v>
      </c>
      <c r="AK1918" s="357">
        <v>258.57966823359675</v>
      </c>
      <c r="AL1918" s="357">
        <v>261.99518064967697</v>
      </c>
      <c r="AM1918" s="357">
        <v>265.73043874121623</v>
      </c>
    </row>
    <row r="1919" spans="1:39" x14ac:dyDescent="0.25">
      <c r="A1919" s="353" t="s">
        <v>244</v>
      </c>
      <c r="B1919" s="353" t="s">
        <v>405</v>
      </c>
      <c r="C1919" s="441">
        <f t="shared" ref="C1919:H1919" si="1370">C211</f>
        <v>20000</v>
      </c>
      <c r="D1919" s="441"/>
      <c r="E1919" s="441"/>
      <c r="F1919" s="441"/>
      <c r="G1919" s="441"/>
      <c r="H1919" s="441">
        <f t="shared" si="1370"/>
        <v>0</v>
      </c>
      <c r="I1919" s="470">
        <f>IFERROR(VLOOKUP(B1919,Coincidence!$B$2:$E$242,4,FALSE)*IF($G1919="Winter",'General Inputs'!$C$25,'General Inputs'!$C$24),IF($G1919="Winter",'General Inputs'!$C$25,'General Inputs'!$C$24))</f>
        <v>0.52140604400000001</v>
      </c>
      <c r="J1919" s="466">
        <f>'Nameplate by Substation'!H211</f>
        <v>1.2748814025960967E-2</v>
      </c>
      <c r="K1919" s="357">
        <f>IF('PV Adoption'!G$4*(1/(1-'General Inputs'!$C$10))*$J1919*1000*$I1919 &lt;= ABS(($F1919-$E1919)*(1+$J211)^(K$490-$K$490)),'PV Adoption'!G$4*(1/(1-'General Inputs'!$C$10))*$J1919*1000*$I1919,ABS(($F1919-$E1919)*(1+$J211)^(K$490-$K$490)))</f>
        <v>0</v>
      </c>
      <c r="L1919" s="357">
        <f>IF('PV Adoption'!H$4*(1/(1-'General Inputs'!$C$10))*$J1919*1000*$I1919 &lt;= ABS(($F1919-$E1919)*(1+$J211)^(L$490-$K$490)),'PV Adoption'!H$4*(1/(1-'General Inputs'!$C$10))*$J1919*1000*$I1919,ABS(($F1919-$E1919)*(1+$J211)^(L$490-$K$490)))</f>
        <v>0</v>
      </c>
      <c r="M1919" s="357">
        <f>IF('PV Adoption'!I$4*(1/(1-'General Inputs'!$C$10))*$J1919*1000*$I1919 &lt;= ABS(($F1919-$E1919)*(1+$J211)^(M$490-$K$490)),'PV Adoption'!I$4*(1/(1-'General Inputs'!$C$10))*$J1919*1000*$I1919,ABS(($F1919-$E1919)*(1+$J211)^(M$490-$K$490)))</f>
        <v>0</v>
      </c>
      <c r="N1919" s="357">
        <f>IF('PV Adoption'!J$4*(1/(1-'General Inputs'!$C$10))*$J1919*1000*$I1919 &lt;= ABS(($F1919-$E1919)*(1+$J211)^(N$490-$K$490)),'PV Adoption'!J$4*(1/(1-'General Inputs'!$C$10))*$J1919*1000*$I1919,ABS(($F1919-$E1919)*(1+$J211)^(N$490-$K$490)))</f>
        <v>0</v>
      </c>
      <c r="O1919" s="357">
        <f>IF('PV Adoption'!K$4*(1/(1-'General Inputs'!$C$10))*$J1919*1000*$I1919 &lt;= ABS(($F1919-$E1919)*(1+$J211)^(O$490-$K$490)),'PV Adoption'!K$4*(1/(1-'General Inputs'!$C$10))*$J1919*1000*$I1919,ABS(($F1919-$E1919)*(1+$J211)^(O$490-$K$490)))</f>
        <v>0</v>
      </c>
      <c r="P1919" s="357">
        <f>IF('PV Adoption'!L$4*(1/(1-'General Inputs'!$C$10))*$J1919*1000*$I1919 &lt;= ABS(($F1919-$E1919)*(1+$J211)^(P$490-$K$490)),'PV Adoption'!L$4*(1/(1-'General Inputs'!$C$10))*$J1919*1000*$I1919,ABS(($F1919-$E1919)*(1+$J211)^(P$490-$K$490)))</f>
        <v>0</v>
      </c>
      <c r="Q1919" s="357">
        <f>IF('PV Adoption'!M$4*(1/(1-'General Inputs'!$C$10))*$J1919*1000*$I1919 &lt;= ABS(($F1919-$E1919)*(1+$J211)^(Q$490-$K$490)),'PV Adoption'!M$4*(1/(1-'General Inputs'!$C$10))*$J1919*1000*$I1919,ABS(($F1919-$E1919)*(1+$J211)^(Q$490-$K$490)))</f>
        <v>0</v>
      </c>
      <c r="R1919" s="357">
        <f>IF('PV Adoption'!N$4*(1/(1-'General Inputs'!$C$10))*$J1919*1000*$I1919 &lt;= ABS(($F1919-$E1919)*(1+$J211)^(R$490-$K$490)),'PV Adoption'!N$4*(1/(1-'General Inputs'!$C$10))*$J1919*1000*$I1919,ABS(($F1919-$E1919)*(1+$J211)^(R$490-$K$490)))</f>
        <v>0</v>
      </c>
      <c r="S1919" s="357">
        <f>IF('PV Adoption'!O$4*(1/(1-'General Inputs'!$C$10))*$J1919*1000*$I1919 &lt;= ABS(($F1919-$E1919)*(1+$J211)^(S$490-$K$490)),'PV Adoption'!O$4*(1/(1-'General Inputs'!$C$10))*$J1919*1000*$I1919,ABS(($F1919-$E1919)*(1+$J211)^(S$490-$K$490)))</f>
        <v>0</v>
      </c>
      <c r="T1919" s="357">
        <f>IF('PV Adoption'!P$4*(1/(1-'General Inputs'!$C$10))*$J1919*1000*$I1919 &lt;= ABS(($F1919-$E1919)*(1+$J211)^(T$490-$K$490)),'PV Adoption'!P$4*(1/(1-'General Inputs'!$C$10))*$J1919*1000*$I1919,ABS(($F1919-$E1919)*(1+$J211)^(T$490-$K$490)))</f>
        <v>0</v>
      </c>
      <c r="U1919" s="357">
        <f>IF('PV Adoption'!Q$4*(1/(1-'General Inputs'!$C$10))*$J1919*1000*$I1919 &lt;= ABS(($F1919-$E1919)*(1+$J211)^(U$490-$K$490)),'PV Adoption'!Q$4*(1/(1-'General Inputs'!$C$10))*$J1919*1000*$I1919,ABS(($F1919-$E1919)*(1+$J211)^(U$490-$K$490)))</f>
        <v>0</v>
      </c>
      <c r="V1919" s="357">
        <f>IF('PV Adoption'!R$4*(1/(1-'General Inputs'!$C$10))*$J1919*1000*$I1919 &lt;= ABS(($F1919-$E1919)*(1+$J211)^(V$490-$K$490)),'PV Adoption'!R$4*(1/(1-'General Inputs'!$C$10))*$J1919*1000*$I1919,ABS(($F1919-$E1919)*(1+$J211)^(V$490-$K$490)))</f>
        <v>0</v>
      </c>
      <c r="W1919" s="357">
        <f>IF('PV Adoption'!S$4*(1/(1-'General Inputs'!$C$10))*$J1919*1000*$I1919 &lt;= ABS(($F1919-$E1919)*(1+$J211)^(W$490-$K$490)),'PV Adoption'!S$4*(1/(1-'General Inputs'!$C$10))*$J1919*1000*$I1919,ABS(($F1919-$E1919)*(1+$J211)^(W$490-$K$490)))</f>
        <v>0</v>
      </c>
      <c r="X1919" s="357">
        <f>IF('PV Adoption'!T$4*(1/(1-'General Inputs'!$C$10))*$J1919*1000*$I1919 &lt;= ABS(($F1919-$E1919)*(1+$J211)^(X$490-$K$490)),'PV Adoption'!T$4*(1/(1-'General Inputs'!$C$10))*$J1919*1000*$I1919,ABS(($F1919-$E1919)*(1+$J211)^(X$490-$K$490)))</f>
        <v>0</v>
      </c>
      <c r="Y1919" s="357">
        <f>IF('PV Adoption'!U$4*(1/(1-'General Inputs'!$C$10))*$J1919*1000*$I1919 &lt;= ABS(($F1919-$E1919)*(1+$J211)^(Y$490-$K$490)),'PV Adoption'!U$4*(1/(1-'General Inputs'!$C$10))*$J1919*1000*$I1919,ABS(($F1919-$E1919)*(1+$J211)^(Y$490-$K$490)))</f>
        <v>0</v>
      </c>
      <c r="Z1919" s="357">
        <f>IF('PV Adoption'!V$4*(1/(1-'General Inputs'!$C$10))*$J1919*1000*$I1919 &lt;= ABS(($F1919-$E1919)*(1+$J211)^(Z$490-$K$490)),'PV Adoption'!V$4*(1/(1-'General Inputs'!$C$10))*$J1919*1000*$I1919,ABS(($F1919-$E1919)*(1+$J211)^(Z$490-$K$490)))</f>
        <v>0</v>
      </c>
      <c r="AA1919" s="357">
        <f>IF('PV Adoption'!W$4*(1/(1-'General Inputs'!$C$10))*$J1919*1000*$I1919 &lt;= ABS(($F1919-$E1919)*(1+$J211)^(AA$490-$K$490)),'PV Adoption'!W$4*(1/(1-'General Inputs'!$C$10))*$J1919*1000*$I1919,ABS(($F1919-$E1919)*(1+$J211)^(AA$490-$K$490)))</f>
        <v>0</v>
      </c>
      <c r="AB1919" s="357">
        <f>IF('PV Adoption'!X$4*(1/(1-'General Inputs'!$C$10))*$J1919*1000*$I1919 &lt;= ABS(($F1919-$E1919)*(1+$J211)^(AB$490-$K$490)),'PV Adoption'!X$4*(1/(1-'General Inputs'!$C$10))*$J1919*1000*$I1919,ABS(($F1919-$E1919)*(1+$J211)^(AB$490-$K$490)))</f>
        <v>0</v>
      </c>
      <c r="AC1919" s="357">
        <f>IF('PV Adoption'!Y$4*(1/(1-'General Inputs'!$C$10))*$J1919*1000*$I1919 &lt;= ABS(($F1919-$E1919)*(1+$J211)^(AC$490-$K$490)),'PV Adoption'!Y$4*(1/(1-'General Inputs'!$C$10))*$J1919*1000*$I1919,ABS(($F1919-$E1919)*(1+$J211)^(AC$490-$K$490)))</f>
        <v>0</v>
      </c>
      <c r="AD1919" s="357">
        <f>IF('PV Adoption'!Z$4*(1/(1-'General Inputs'!$C$10))*$J1919*1000*$I1919 &lt;= ABS(($F1919-$E1919)*(1+$J211)^(AD$490-$K$490)),'PV Adoption'!Z$4*(1/(1-'General Inputs'!$C$10))*$J1919*1000*$I1919,ABS(($F1919-$E1919)*(1+$J211)^(AD$490-$K$490)))</f>
        <v>0</v>
      </c>
      <c r="AE1919" s="357">
        <f>IF('PV Adoption'!AA$4*(1/(1-'General Inputs'!$C$10))*$J1919*1000*$I1919 &lt;= ABS(($F1919-$E1919)*(1+$J211)^(AE$490-$K$490)),'PV Adoption'!AA$4*(1/(1-'General Inputs'!$C$10))*$J1919*1000*$I1919,ABS(($F1919-$E1919)*(1+$J211)^(AE$490-$K$490)))</f>
        <v>0</v>
      </c>
      <c r="AF1919" s="357">
        <f>IF('PV Adoption'!AB$4*(1/(1-'General Inputs'!$C$10))*$J1919*1000*$I1919 &lt;= ABS(($F1919-$E1919)*(1+$J211)^(AF$490-$K$490)),'PV Adoption'!AB$4*(1/(1-'General Inputs'!$C$10))*$J1919*1000*$I1919,ABS(($F1919-$E1919)*(1+$J211)^(AF$490-$K$490)))</f>
        <v>0</v>
      </c>
      <c r="AG1919" s="357">
        <f>IF('PV Adoption'!AC$4*(1/(1-'General Inputs'!$C$10))*$J1919*1000*$I1919 &lt;= ABS(($F1919-$E1919)*(1+$J211)^(AG$490-$K$490)),'PV Adoption'!AC$4*(1/(1-'General Inputs'!$C$10))*$J1919*1000*$I1919,ABS(($F1919-$E1919)*(1+$J211)^(AG$490-$K$490)))</f>
        <v>0</v>
      </c>
      <c r="AH1919" s="357">
        <f>IF('PV Adoption'!AD$4*(1/(1-'General Inputs'!$C$10))*$J1919*1000*$I1919 &lt;= ABS(($F1919-$E1919)*(1+$J211)^(AH$490-$K$490)),'PV Adoption'!AD$4*(1/(1-'General Inputs'!$C$10))*$J1919*1000*$I1919,ABS(($F1919-$E1919)*(1+$J211)^(AH$490-$K$490)))</f>
        <v>0</v>
      </c>
      <c r="AI1919" s="357">
        <f>IF('PV Adoption'!AE$4*(1/(1-'General Inputs'!$C$10))*$J1919*1000*$I1919 &lt;= ABS(($F1919-$E1919)*(1+$J211)^(AI$490-$K$490)),'PV Adoption'!AE$4*(1/(1-'General Inputs'!$C$10))*$J1919*1000*$I1919,ABS(($F1919-$E1919)*(1+$J211)^(AI$490-$K$490)))</f>
        <v>0</v>
      </c>
      <c r="AJ1919" s="357">
        <f>IF('PV Adoption'!AF$4*(1/(1-'General Inputs'!$C$10))*$J1919*1000*$I1919 &lt;= ABS(($F1919-$E1919)*(1+$J211)^(AJ$490-$K$490)),'PV Adoption'!AF$4*(1/(1-'General Inputs'!$C$10))*$J1919*1000*$I1919,ABS(($F1919-$E1919)*(1+$J211)^(AJ$490-$K$490)))</f>
        <v>0</v>
      </c>
      <c r="AK1919" s="357">
        <v>2018.549703082937</v>
      </c>
      <c r="AL1919" s="357">
        <v>2045.2122076040837</v>
      </c>
      <c r="AM1919" s="357">
        <v>2074.3707418504932</v>
      </c>
    </row>
    <row r="1920" spans="1:39" x14ac:dyDescent="0.25">
      <c r="A1920" s="353" t="s">
        <v>303</v>
      </c>
      <c r="B1920" s="353" t="s">
        <v>303</v>
      </c>
      <c r="C1920" s="441">
        <f t="shared" ref="C1920:H1920" si="1371">C212</f>
        <v>6250</v>
      </c>
      <c r="D1920" s="441"/>
      <c r="E1920" s="441"/>
      <c r="F1920" s="441"/>
      <c r="G1920" s="441"/>
      <c r="H1920" s="441">
        <f t="shared" si="1371"/>
        <v>0</v>
      </c>
      <c r="I1920" s="470">
        <f>IFERROR(VLOOKUP(B1920,Coincidence!$B$2:$E$242,4,FALSE)*IF($G1920="Winter",'General Inputs'!$C$25,'General Inputs'!$C$24),IF($G1920="Winter",'General Inputs'!$C$25,'General Inputs'!$C$24))</f>
        <v>0.52140604400000001</v>
      </c>
      <c r="J1920" s="466">
        <f>'Nameplate by Substation'!H212</f>
        <v>2.598947181969246E-3</v>
      </c>
      <c r="K1920" s="357">
        <f>IF('PV Adoption'!G$4*(1/(1-'General Inputs'!$C$10))*$J1920*1000*$I1920 &lt;= ABS(($F1920-$E1920)*(1+$J212)^(K$490-$K$490)),'PV Adoption'!G$4*(1/(1-'General Inputs'!$C$10))*$J1920*1000*$I1920,ABS(($F1920-$E1920)*(1+$J212)^(K$490-$K$490)))</f>
        <v>0</v>
      </c>
      <c r="L1920" s="357">
        <f>IF('PV Adoption'!H$4*(1/(1-'General Inputs'!$C$10))*$J1920*1000*$I1920 &lt;= ABS(($F1920-$E1920)*(1+$J212)^(L$490-$K$490)),'PV Adoption'!H$4*(1/(1-'General Inputs'!$C$10))*$J1920*1000*$I1920,ABS(($F1920-$E1920)*(1+$J212)^(L$490-$K$490)))</f>
        <v>0</v>
      </c>
      <c r="M1920" s="357">
        <f>IF('PV Adoption'!I$4*(1/(1-'General Inputs'!$C$10))*$J1920*1000*$I1920 &lt;= ABS(($F1920-$E1920)*(1+$J212)^(M$490-$K$490)),'PV Adoption'!I$4*(1/(1-'General Inputs'!$C$10))*$J1920*1000*$I1920,ABS(($F1920-$E1920)*(1+$J212)^(M$490-$K$490)))</f>
        <v>0</v>
      </c>
      <c r="N1920" s="357">
        <f>IF('PV Adoption'!J$4*(1/(1-'General Inputs'!$C$10))*$J1920*1000*$I1920 &lt;= ABS(($F1920-$E1920)*(1+$J212)^(N$490-$K$490)),'PV Adoption'!J$4*(1/(1-'General Inputs'!$C$10))*$J1920*1000*$I1920,ABS(($F1920-$E1920)*(1+$J212)^(N$490-$K$490)))</f>
        <v>0</v>
      </c>
      <c r="O1920" s="357">
        <f>IF('PV Adoption'!K$4*(1/(1-'General Inputs'!$C$10))*$J1920*1000*$I1920 &lt;= ABS(($F1920-$E1920)*(1+$J212)^(O$490-$K$490)),'PV Adoption'!K$4*(1/(1-'General Inputs'!$C$10))*$J1920*1000*$I1920,ABS(($F1920-$E1920)*(1+$J212)^(O$490-$K$490)))</f>
        <v>0</v>
      </c>
      <c r="P1920" s="357">
        <f>IF('PV Adoption'!L$4*(1/(1-'General Inputs'!$C$10))*$J1920*1000*$I1920 &lt;= ABS(($F1920-$E1920)*(1+$J212)^(P$490-$K$490)),'PV Adoption'!L$4*(1/(1-'General Inputs'!$C$10))*$J1920*1000*$I1920,ABS(($F1920-$E1920)*(1+$J212)^(P$490-$K$490)))</f>
        <v>0</v>
      </c>
      <c r="Q1920" s="357">
        <f>IF('PV Adoption'!M$4*(1/(1-'General Inputs'!$C$10))*$J1920*1000*$I1920 &lt;= ABS(($F1920-$E1920)*(1+$J212)^(Q$490-$K$490)),'PV Adoption'!M$4*(1/(1-'General Inputs'!$C$10))*$J1920*1000*$I1920,ABS(($F1920-$E1920)*(1+$J212)^(Q$490-$K$490)))</f>
        <v>0</v>
      </c>
      <c r="R1920" s="357">
        <f>IF('PV Adoption'!N$4*(1/(1-'General Inputs'!$C$10))*$J1920*1000*$I1920 &lt;= ABS(($F1920-$E1920)*(1+$J212)^(R$490-$K$490)),'PV Adoption'!N$4*(1/(1-'General Inputs'!$C$10))*$J1920*1000*$I1920,ABS(($F1920-$E1920)*(1+$J212)^(R$490-$K$490)))</f>
        <v>0</v>
      </c>
      <c r="S1920" s="357">
        <f>IF('PV Adoption'!O$4*(1/(1-'General Inputs'!$C$10))*$J1920*1000*$I1920 &lt;= ABS(($F1920-$E1920)*(1+$J212)^(S$490-$K$490)),'PV Adoption'!O$4*(1/(1-'General Inputs'!$C$10))*$J1920*1000*$I1920,ABS(($F1920-$E1920)*(1+$J212)^(S$490-$K$490)))</f>
        <v>0</v>
      </c>
      <c r="T1920" s="357">
        <f>IF('PV Adoption'!P$4*(1/(1-'General Inputs'!$C$10))*$J1920*1000*$I1920 &lt;= ABS(($F1920-$E1920)*(1+$J212)^(T$490-$K$490)),'PV Adoption'!P$4*(1/(1-'General Inputs'!$C$10))*$J1920*1000*$I1920,ABS(($F1920-$E1920)*(1+$J212)^(T$490-$K$490)))</f>
        <v>0</v>
      </c>
      <c r="U1920" s="357">
        <f>IF('PV Adoption'!Q$4*(1/(1-'General Inputs'!$C$10))*$J1920*1000*$I1920 &lt;= ABS(($F1920-$E1920)*(1+$J212)^(U$490-$K$490)),'PV Adoption'!Q$4*(1/(1-'General Inputs'!$C$10))*$J1920*1000*$I1920,ABS(($F1920-$E1920)*(1+$J212)^(U$490-$K$490)))</f>
        <v>0</v>
      </c>
      <c r="V1920" s="357">
        <f>IF('PV Adoption'!R$4*(1/(1-'General Inputs'!$C$10))*$J1920*1000*$I1920 &lt;= ABS(($F1920-$E1920)*(1+$J212)^(V$490-$K$490)),'PV Adoption'!R$4*(1/(1-'General Inputs'!$C$10))*$J1920*1000*$I1920,ABS(($F1920-$E1920)*(1+$J212)^(V$490-$K$490)))</f>
        <v>0</v>
      </c>
      <c r="W1920" s="357">
        <f>IF('PV Adoption'!S$4*(1/(1-'General Inputs'!$C$10))*$J1920*1000*$I1920 &lt;= ABS(($F1920-$E1920)*(1+$J212)^(W$490-$K$490)),'PV Adoption'!S$4*(1/(1-'General Inputs'!$C$10))*$J1920*1000*$I1920,ABS(($F1920-$E1920)*(1+$J212)^(W$490-$K$490)))</f>
        <v>0</v>
      </c>
      <c r="X1920" s="357">
        <f>IF('PV Adoption'!T$4*(1/(1-'General Inputs'!$C$10))*$J1920*1000*$I1920 &lt;= ABS(($F1920-$E1920)*(1+$J212)^(X$490-$K$490)),'PV Adoption'!T$4*(1/(1-'General Inputs'!$C$10))*$J1920*1000*$I1920,ABS(($F1920-$E1920)*(1+$J212)^(X$490-$K$490)))</f>
        <v>0</v>
      </c>
      <c r="Y1920" s="357">
        <f>IF('PV Adoption'!U$4*(1/(1-'General Inputs'!$C$10))*$J1920*1000*$I1920 &lt;= ABS(($F1920-$E1920)*(1+$J212)^(Y$490-$K$490)),'PV Adoption'!U$4*(1/(1-'General Inputs'!$C$10))*$J1920*1000*$I1920,ABS(($F1920-$E1920)*(1+$J212)^(Y$490-$K$490)))</f>
        <v>0</v>
      </c>
      <c r="Z1920" s="357">
        <f>IF('PV Adoption'!V$4*(1/(1-'General Inputs'!$C$10))*$J1920*1000*$I1920 &lt;= ABS(($F1920-$E1920)*(1+$J212)^(Z$490-$K$490)),'PV Adoption'!V$4*(1/(1-'General Inputs'!$C$10))*$J1920*1000*$I1920,ABS(($F1920-$E1920)*(1+$J212)^(Z$490-$K$490)))</f>
        <v>0</v>
      </c>
      <c r="AA1920" s="357">
        <f>IF('PV Adoption'!W$4*(1/(1-'General Inputs'!$C$10))*$J1920*1000*$I1920 &lt;= ABS(($F1920-$E1920)*(1+$J212)^(AA$490-$K$490)),'PV Adoption'!W$4*(1/(1-'General Inputs'!$C$10))*$J1920*1000*$I1920,ABS(($F1920-$E1920)*(1+$J212)^(AA$490-$K$490)))</f>
        <v>0</v>
      </c>
      <c r="AB1920" s="357">
        <f>IF('PV Adoption'!X$4*(1/(1-'General Inputs'!$C$10))*$J1920*1000*$I1920 &lt;= ABS(($F1920-$E1920)*(1+$J212)^(AB$490-$K$490)),'PV Adoption'!X$4*(1/(1-'General Inputs'!$C$10))*$J1920*1000*$I1920,ABS(($F1920-$E1920)*(1+$J212)^(AB$490-$K$490)))</f>
        <v>0</v>
      </c>
      <c r="AC1920" s="357">
        <f>IF('PV Adoption'!Y$4*(1/(1-'General Inputs'!$C$10))*$J1920*1000*$I1920 &lt;= ABS(($F1920-$E1920)*(1+$J212)^(AC$490-$K$490)),'PV Adoption'!Y$4*(1/(1-'General Inputs'!$C$10))*$J1920*1000*$I1920,ABS(($F1920-$E1920)*(1+$J212)^(AC$490-$K$490)))</f>
        <v>0</v>
      </c>
      <c r="AD1920" s="357">
        <f>IF('PV Adoption'!Z$4*(1/(1-'General Inputs'!$C$10))*$J1920*1000*$I1920 &lt;= ABS(($F1920-$E1920)*(1+$J212)^(AD$490-$K$490)),'PV Adoption'!Z$4*(1/(1-'General Inputs'!$C$10))*$J1920*1000*$I1920,ABS(($F1920-$E1920)*(1+$J212)^(AD$490-$K$490)))</f>
        <v>0</v>
      </c>
      <c r="AE1920" s="357">
        <f>IF('PV Adoption'!AA$4*(1/(1-'General Inputs'!$C$10))*$J1920*1000*$I1920 &lt;= ABS(($F1920-$E1920)*(1+$J212)^(AE$490-$K$490)),'PV Adoption'!AA$4*(1/(1-'General Inputs'!$C$10))*$J1920*1000*$I1920,ABS(($F1920-$E1920)*(1+$J212)^(AE$490-$K$490)))</f>
        <v>0</v>
      </c>
      <c r="AF1920" s="357">
        <f>IF('PV Adoption'!AB$4*(1/(1-'General Inputs'!$C$10))*$J1920*1000*$I1920 &lt;= ABS(($F1920-$E1920)*(1+$J212)^(AF$490-$K$490)),'PV Adoption'!AB$4*(1/(1-'General Inputs'!$C$10))*$J1920*1000*$I1920,ABS(($F1920-$E1920)*(1+$J212)^(AF$490-$K$490)))</f>
        <v>0</v>
      </c>
      <c r="AG1920" s="357">
        <f>IF('PV Adoption'!AC$4*(1/(1-'General Inputs'!$C$10))*$J1920*1000*$I1920 &lt;= ABS(($F1920-$E1920)*(1+$J212)^(AG$490-$K$490)),'PV Adoption'!AC$4*(1/(1-'General Inputs'!$C$10))*$J1920*1000*$I1920,ABS(($F1920-$E1920)*(1+$J212)^(AG$490-$K$490)))</f>
        <v>0</v>
      </c>
      <c r="AH1920" s="357">
        <f>IF('PV Adoption'!AD$4*(1/(1-'General Inputs'!$C$10))*$J1920*1000*$I1920 &lt;= ABS(($F1920-$E1920)*(1+$J212)^(AH$490-$K$490)),'PV Adoption'!AD$4*(1/(1-'General Inputs'!$C$10))*$J1920*1000*$I1920,ABS(($F1920-$E1920)*(1+$J212)^(AH$490-$K$490)))</f>
        <v>0</v>
      </c>
      <c r="AI1920" s="357">
        <f>IF('PV Adoption'!AE$4*(1/(1-'General Inputs'!$C$10))*$J1920*1000*$I1920 &lt;= ABS(($F1920-$E1920)*(1+$J212)^(AI$490-$K$490)),'PV Adoption'!AE$4*(1/(1-'General Inputs'!$C$10))*$J1920*1000*$I1920,ABS(($F1920-$E1920)*(1+$J212)^(AI$490-$K$490)))</f>
        <v>0</v>
      </c>
      <c r="AJ1920" s="357">
        <f>IF('PV Adoption'!AF$4*(1/(1-'General Inputs'!$C$10))*$J1920*1000*$I1920 &lt;= ABS(($F1920-$E1920)*(1+$J212)^(AJ$490-$K$490)),'PV Adoption'!AF$4*(1/(1-'General Inputs'!$C$10))*$J1920*1000*$I1920,ABS(($F1920-$E1920)*(1+$J212)^(AJ$490-$K$490)))</f>
        <v>0</v>
      </c>
      <c r="AK1920" s="357">
        <v>411.49741864689429</v>
      </c>
      <c r="AL1920" s="357">
        <v>416.93278234804865</v>
      </c>
      <c r="AM1920" s="357">
        <v>422.87698156969725</v>
      </c>
    </row>
    <row r="1921" spans="1:39" x14ac:dyDescent="0.25">
      <c r="A1921" s="353" t="s">
        <v>475</v>
      </c>
      <c r="B1921" s="353" t="s">
        <v>475</v>
      </c>
      <c r="C1921" s="441">
        <f t="shared" ref="C1921:H1921" si="1372">C213</f>
        <v>3750</v>
      </c>
      <c r="D1921" s="441"/>
      <c r="E1921" s="441"/>
      <c r="F1921" s="441"/>
      <c r="G1921" s="441"/>
      <c r="H1921" s="441">
        <f t="shared" si="1372"/>
        <v>0</v>
      </c>
      <c r="I1921" s="470">
        <f>IFERROR(VLOOKUP(B1921,Coincidence!$B$2:$E$242,4,FALSE)*IF($G1921="Winter",'General Inputs'!$C$25,'General Inputs'!$C$24),IF($G1921="Winter",'General Inputs'!$C$25,'General Inputs'!$C$24))</f>
        <v>0.52140604400000001</v>
      </c>
      <c r="J1921" s="466">
        <f>'Nameplate by Substation'!H213</f>
        <v>7.8247872145310621E-4</v>
      </c>
      <c r="K1921" s="357">
        <f>IF('PV Adoption'!G$4*(1/(1-'General Inputs'!$C$10))*$J1921*1000*$I1921 &lt;= ABS(($F1921-$E1921)*(1+$J213)^(K$490-$K$490)),'PV Adoption'!G$4*(1/(1-'General Inputs'!$C$10))*$J1921*1000*$I1921,ABS(($F1921-$E1921)*(1+$J213)^(K$490-$K$490)))</f>
        <v>0</v>
      </c>
      <c r="L1921" s="357">
        <f>IF('PV Adoption'!H$4*(1/(1-'General Inputs'!$C$10))*$J1921*1000*$I1921 &lt;= ABS(($F1921-$E1921)*(1+$J213)^(L$490-$K$490)),'PV Adoption'!H$4*(1/(1-'General Inputs'!$C$10))*$J1921*1000*$I1921,ABS(($F1921-$E1921)*(1+$J213)^(L$490-$K$490)))</f>
        <v>0</v>
      </c>
      <c r="M1921" s="357">
        <f>IF('PV Adoption'!I$4*(1/(1-'General Inputs'!$C$10))*$J1921*1000*$I1921 &lt;= ABS(($F1921-$E1921)*(1+$J213)^(M$490-$K$490)),'PV Adoption'!I$4*(1/(1-'General Inputs'!$C$10))*$J1921*1000*$I1921,ABS(($F1921-$E1921)*(1+$J213)^(M$490-$K$490)))</f>
        <v>0</v>
      </c>
      <c r="N1921" s="357">
        <f>IF('PV Adoption'!J$4*(1/(1-'General Inputs'!$C$10))*$J1921*1000*$I1921 &lt;= ABS(($F1921-$E1921)*(1+$J213)^(N$490-$K$490)),'PV Adoption'!J$4*(1/(1-'General Inputs'!$C$10))*$J1921*1000*$I1921,ABS(($F1921-$E1921)*(1+$J213)^(N$490-$K$490)))</f>
        <v>0</v>
      </c>
      <c r="O1921" s="357">
        <f>IF('PV Adoption'!K$4*(1/(1-'General Inputs'!$C$10))*$J1921*1000*$I1921 &lt;= ABS(($F1921-$E1921)*(1+$J213)^(O$490-$K$490)),'PV Adoption'!K$4*(1/(1-'General Inputs'!$C$10))*$J1921*1000*$I1921,ABS(($F1921-$E1921)*(1+$J213)^(O$490-$K$490)))</f>
        <v>0</v>
      </c>
      <c r="P1921" s="357">
        <f>IF('PV Adoption'!L$4*(1/(1-'General Inputs'!$C$10))*$J1921*1000*$I1921 &lt;= ABS(($F1921-$E1921)*(1+$J213)^(P$490-$K$490)),'PV Adoption'!L$4*(1/(1-'General Inputs'!$C$10))*$J1921*1000*$I1921,ABS(($F1921-$E1921)*(1+$J213)^(P$490-$K$490)))</f>
        <v>0</v>
      </c>
      <c r="Q1921" s="357">
        <f>IF('PV Adoption'!M$4*(1/(1-'General Inputs'!$C$10))*$J1921*1000*$I1921 &lt;= ABS(($F1921-$E1921)*(1+$J213)^(Q$490-$K$490)),'PV Adoption'!M$4*(1/(1-'General Inputs'!$C$10))*$J1921*1000*$I1921,ABS(($F1921-$E1921)*(1+$J213)^(Q$490-$K$490)))</f>
        <v>0</v>
      </c>
      <c r="R1921" s="357">
        <f>IF('PV Adoption'!N$4*(1/(1-'General Inputs'!$C$10))*$J1921*1000*$I1921 &lt;= ABS(($F1921-$E1921)*(1+$J213)^(R$490-$K$490)),'PV Adoption'!N$4*(1/(1-'General Inputs'!$C$10))*$J1921*1000*$I1921,ABS(($F1921-$E1921)*(1+$J213)^(R$490-$K$490)))</f>
        <v>0</v>
      </c>
      <c r="S1921" s="357">
        <f>IF('PV Adoption'!O$4*(1/(1-'General Inputs'!$C$10))*$J1921*1000*$I1921 &lt;= ABS(($F1921-$E1921)*(1+$J213)^(S$490-$K$490)),'PV Adoption'!O$4*(1/(1-'General Inputs'!$C$10))*$J1921*1000*$I1921,ABS(($F1921-$E1921)*(1+$J213)^(S$490-$K$490)))</f>
        <v>0</v>
      </c>
      <c r="T1921" s="357">
        <f>IF('PV Adoption'!P$4*(1/(1-'General Inputs'!$C$10))*$J1921*1000*$I1921 &lt;= ABS(($F1921-$E1921)*(1+$J213)^(T$490-$K$490)),'PV Adoption'!P$4*(1/(1-'General Inputs'!$C$10))*$J1921*1000*$I1921,ABS(($F1921-$E1921)*(1+$J213)^(T$490-$K$490)))</f>
        <v>0</v>
      </c>
      <c r="U1921" s="357">
        <f>IF('PV Adoption'!Q$4*(1/(1-'General Inputs'!$C$10))*$J1921*1000*$I1921 &lt;= ABS(($F1921-$E1921)*(1+$J213)^(U$490-$K$490)),'PV Adoption'!Q$4*(1/(1-'General Inputs'!$C$10))*$J1921*1000*$I1921,ABS(($F1921-$E1921)*(1+$J213)^(U$490-$K$490)))</f>
        <v>0</v>
      </c>
      <c r="V1921" s="357">
        <f>IF('PV Adoption'!R$4*(1/(1-'General Inputs'!$C$10))*$J1921*1000*$I1921 &lt;= ABS(($F1921-$E1921)*(1+$J213)^(V$490-$K$490)),'PV Adoption'!R$4*(1/(1-'General Inputs'!$C$10))*$J1921*1000*$I1921,ABS(($F1921-$E1921)*(1+$J213)^(V$490-$K$490)))</f>
        <v>0</v>
      </c>
      <c r="W1921" s="357">
        <f>IF('PV Adoption'!S$4*(1/(1-'General Inputs'!$C$10))*$J1921*1000*$I1921 &lt;= ABS(($F1921-$E1921)*(1+$J213)^(W$490-$K$490)),'PV Adoption'!S$4*(1/(1-'General Inputs'!$C$10))*$J1921*1000*$I1921,ABS(($F1921-$E1921)*(1+$J213)^(W$490-$K$490)))</f>
        <v>0</v>
      </c>
      <c r="X1921" s="357">
        <f>IF('PV Adoption'!T$4*(1/(1-'General Inputs'!$C$10))*$J1921*1000*$I1921 &lt;= ABS(($F1921-$E1921)*(1+$J213)^(X$490-$K$490)),'PV Adoption'!T$4*(1/(1-'General Inputs'!$C$10))*$J1921*1000*$I1921,ABS(($F1921-$E1921)*(1+$J213)^(X$490-$K$490)))</f>
        <v>0</v>
      </c>
      <c r="Y1921" s="357">
        <f>IF('PV Adoption'!U$4*(1/(1-'General Inputs'!$C$10))*$J1921*1000*$I1921 &lt;= ABS(($F1921-$E1921)*(1+$J213)^(Y$490-$K$490)),'PV Adoption'!U$4*(1/(1-'General Inputs'!$C$10))*$J1921*1000*$I1921,ABS(($F1921-$E1921)*(1+$J213)^(Y$490-$K$490)))</f>
        <v>0</v>
      </c>
      <c r="Z1921" s="357">
        <f>IF('PV Adoption'!V$4*(1/(1-'General Inputs'!$C$10))*$J1921*1000*$I1921 &lt;= ABS(($F1921-$E1921)*(1+$J213)^(Z$490-$K$490)),'PV Adoption'!V$4*(1/(1-'General Inputs'!$C$10))*$J1921*1000*$I1921,ABS(($F1921-$E1921)*(1+$J213)^(Z$490-$K$490)))</f>
        <v>0</v>
      </c>
      <c r="AA1921" s="357">
        <f>IF('PV Adoption'!W$4*(1/(1-'General Inputs'!$C$10))*$J1921*1000*$I1921 &lt;= ABS(($F1921-$E1921)*(1+$J213)^(AA$490-$K$490)),'PV Adoption'!W$4*(1/(1-'General Inputs'!$C$10))*$J1921*1000*$I1921,ABS(($F1921-$E1921)*(1+$J213)^(AA$490-$K$490)))</f>
        <v>0</v>
      </c>
      <c r="AB1921" s="357">
        <f>IF('PV Adoption'!X$4*(1/(1-'General Inputs'!$C$10))*$J1921*1000*$I1921 &lt;= ABS(($F1921-$E1921)*(1+$J213)^(AB$490-$K$490)),'PV Adoption'!X$4*(1/(1-'General Inputs'!$C$10))*$J1921*1000*$I1921,ABS(($F1921-$E1921)*(1+$J213)^(AB$490-$K$490)))</f>
        <v>0</v>
      </c>
      <c r="AC1921" s="357">
        <f>IF('PV Adoption'!Y$4*(1/(1-'General Inputs'!$C$10))*$J1921*1000*$I1921 &lt;= ABS(($F1921-$E1921)*(1+$J213)^(AC$490-$K$490)),'PV Adoption'!Y$4*(1/(1-'General Inputs'!$C$10))*$J1921*1000*$I1921,ABS(($F1921-$E1921)*(1+$J213)^(AC$490-$K$490)))</f>
        <v>0</v>
      </c>
      <c r="AD1921" s="357">
        <f>IF('PV Adoption'!Z$4*(1/(1-'General Inputs'!$C$10))*$J1921*1000*$I1921 &lt;= ABS(($F1921-$E1921)*(1+$J213)^(AD$490-$K$490)),'PV Adoption'!Z$4*(1/(1-'General Inputs'!$C$10))*$J1921*1000*$I1921,ABS(($F1921-$E1921)*(1+$J213)^(AD$490-$K$490)))</f>
        <v>0</v>
      </c>
      <c r="AE1921" s="357">
        <f>IF('PV Adoption'!AA$4*(1/(1-'General Inputs'!$C$10))*$J1921*1000*$I1921 &lt;= ABS(($F1921-$E1921)*(1+$J213)^(AE$490-$K$490)),'PV Adoption'!AA$4*(1/(1-'General Inputs'!$C$10))*$J1921*1000*$I1921,ABS(($F1921-$E1921)*(1+$J213)^(AE$490-$K$490)))</f>
        <v>0</v>
      </c>
      <c r="AF1921" s="357">
        <f>IF('PV Adoption'!AB$4*(1/(1-'General Inputs'!$C$10))*$J1921*1000*$I1921 &lt;= ABS(($F1921-$E1921)*(1+$J213)^(AF$490-$K$490)),'PV Adoption'!AB$4*(1/(1-'General Inputs'!$C$10))*$J1921*1000*$I1921,ABS(($F1921-$E1921)*(1+$J213)^(AF$490-$K$490)))</f>
        <v>0</v>
      </c>
      <c r="AG1921" s="357">
        <f>IF('PV Adoption'!AC$4*(1/(1-'General Inputs'!$C$10))*$J1921*1000*$I1921 &lt;= ABS(($F1921-$E1921)*(1+$J213)^(AG$490-$K$490)),'PV Adoption'!AC$4*(1/(1-'General Inputs'!$C$10))*$J1921*1000*$I1921,ABS(($F1921-$E1921)*(1+$J213)^(AG$490-$K$490)))</f>
        <v>0</v>
      </c>
      <c r="AH1921" s="357">
        <f>IF('PV Adoption'!AD$4*(1/(1-'General Inputs'!$C$10))*$J1921*1000*$I1921 &lt;= ABS(($F1921-$E1921)*(1+$J213)^(AH$490-$K$490)),'PV Adoption'!AD$4*(1/(1-'General Inputs'!$C$10))*$J1921*1000*$I1921,ABS(($F1921-$E1921)*(1+$J213)^(AH$490-$K$490)))</f>
        <v>0</v>
      </c>
      <c r="AI1921" s="357">
        <f>IF('PV Adoption'!AE$4*(1/(1-'General Inputs'!$C$10))*$J1921*1000*$I1921 &lt;= ABS(($F1921-$E1921)*(1+$J213)^(AI$490-$K$490)),'PV Adoption'!AE$4*(1/(1-'General Inputs'!$C$10))*$J1921*1000*$I1921,ABS(($F1921-$E1921)*(1+$J213)^(AI$490-$K$490)))</f>
        <v>0</v>
      </c>
      <c r="AJ1921" s="357">
        <f>IF('PV Adoption'!AF$4*(1/(1-'General Inputs'!$C$10))*$J1921*1000*$I1921 &lt;= ABS(($F1921-$E1921)*(1+$J213)^(AJ$490-$K$490)),'PV Adoption'!AF$4*(1/(1-'General Inputs'!$C$10))*$J1921*1000*$I1921,ABS(($F1921-$E1921)*(1+$J213)^(AJ$490-$K$490)))</f>
        <v>0</v>
      </c>
      <c r="AK1921" s="357">
        <v>0</v>
      </c>
      <c r="AL1921" s="357">
        <v>0</v>
      </c>
      <c r="AM1921" s="357">
        <v>0</v>
      </c>
    </row>
    <row r="1922" spans="1:39" x14ac:dyDescent="0.25">
      <c r="A1922" s="353" t="s">
        <v>355</v>
      </c>
      <c r="B1922" s="353" t="s">
        <v>355</v>
      </c>
      <c r="C1922" s="441">
        <f t="shared" ref="C1922:H1922" si="1373">C214</f>
        <v>7000</v>
      </c>
      <c r="D1922" s="441"/>
      <c r="E1922" s="441"/>
      <c r="F1922" s="441"/>
      <c r="G1922" s="441"/>
      <c r="H1922" s="441">
        <f t="shared" si="1373"/>
        <v>0</v>
      </c>
      <c r="I1922" s="470">
        <f>IFERROR(VLOOKUP(B1922,Coincidence!$B$2:$E$242,4,FALSE)*IF($G1922="Winter",'General Inputs'!$C$25,'General Inputs'!$C$24),IF($G1922="Winter",'General Inputs'!$C$25,'General Inputs'!$C$24))</f>
        <v>0.52140604400000001</v>
      </c>
      <c r="J1922" s="466">
        <f>'Nameplate by Substation'!H214</f>
        <v>2.407239895213235E-3</v>
      </c>
      <c r="K1922" s="357">
        <f>IF('PV Adoption'!G$4*(1/(1-'General Inputs'!$C$10))*$J1922*1000*$I1922 &lt;= ABS(($F1922-$E1922)*(1+$J214)^(K$490-$K$490)),'PV Adoption'!G$4*(1/(1-'General Inputs'!$C$10))*$J1922*1000*$I1922,ABS(($F1922-$E1922)*(1+$J214)^(K$490-$K$490)))</f>
        <v>0</v>
      </c>
      <c r="L1922" s="357">
        <f>IF('PV Adoption'!H$4*(1/(1-'General Inputs'!$C$10))*$J1922*1000*$I1922 &lt;= ABS(($F1922-$E1922)*(1+$J214)^(L$490-$K$490)),'PV Adoption'!H$4*(1/(1-'General Inputs'!$C$10))*$J1922*1000*$I1922,ABS(($F1922-$E1922)*(1+$J214)^(L$490-$K$490)))</f>
        <v>0</v>
      </c>
      <c r="M1922" s="357">
        <f>IF('PV Adoption'!I$4*(1/(1-'General Inputs'!$C$10))*$J1922*1000*$I1922 &lt;= ABS(($F1922-$E1922)*(1+$J214)^(M$490-$K$490)),'PV Adoption'!I$4*(1/(1-'General Inputs'!$C$10))*$J1922*1000*$I1922,ABS(($F1922-$E1922)*(1+$J214)^(M$490-$K$490)))</f>
        <v>0</v>
      </c>
      <c r="N1922" s="357">
        <f>IF('PV Adoption'!J$4*(1/(1-'General Inputs'!$C$10))*$J1922*1000*$I1922 &lt;= ABS(($F1922-$E1922)*(1+$J214)^(N$490-$K$490)),'PV Adoption'!J$4*(1/(1-'General Inputs'!$C$10))*$J1922*1000*$I1922,ABS(($F1922-$E1922)*(1+$J214)^(N$490-$K$490)))</f>
        <v>0</v>
      </c>
      <c r="O1922" s="357">
        <f>IF('PV Adoption'!K$4*(1/(1-'General Inputs'!$C$10))*$J1922*1000*$I1922 &lt;= ABS(($F1922-$E1922)*(1+$J214)^(O$490-$K$490)),'PV Adoption'!K$4*(1/(1-'General Inputs'!$C$10))*$J1922*1000*$I1922,ABS(($F1922-$E1922)*(1+$J214)^(O$490-$K$490)))</f>
        <v>0</v>
      </c>
      <c r="P1922" s="357">
        <f>IF('PV Adoption'!L$4*(1/(1-'General Inputs'!$C$10))*$J1922*1000*$I1922 &lt;= ABS(($F1922-$E1922)*(1+$J214)^(P$490-$K$490)),'PV Adoption'!L$4*(1/(1-'General Inputs'!$C$10))*$J1922*1000*$I1922,ABS(($F1922-$E1922)*(1+$J214)^(P$490-$K$490)))</f>
        <v>0</v>
      </c>
      <c r="Q1922" s="357">
        <f>IF('PV Adoption'!M$4*(1/(1-'General Inputs'!$C$10))*$J1922*1000*$I1922 &lt;= ABS(($F1922-$E1922)*(1+$J214)^(Q$490-$K$490)),'PV Adoption'!M$4*(1/(1-'General Inputs'!$C$10))*$J1922*1000*$I1922,ABS(($F1922-$E1922)*(1+$J214)^(Q$490-$K$490)))</f>
        <v>0</v>
      </c>
      <c r="R1922" s="357">
        <f>IF('PV Adoption'!N$4*(1/(1-'General Inputs'!$C$10))*$J1922*1000*$I1922 &lt;= ABS(($F1922-$E1922)*(1+$J214)^(R$490-$K$490)),'PV Adoption'!N$4*(1/(1-'General Inputs'!$C$10))*$J1922*1000*$I1922,ABS(($F1922-$E1922)*(1+$J214)^(R$490-$K$490)))</f>
        <v>0</v>
      </c>
      <c r="S1922" s="357">
        <f>IF('PV Adoption'!O$4*(1/(1-'General Inputs'!$C$10))*$J1922*1000*$I1922 &lt;= ABS(($F1922-$E1922)*(1+$J214)^(S$490-$K$490)),'PV Adoption'!O$4*(1/(1-'General Inputs'!$C$10))*$J1922*1000*$I1922,ABS(($F1922-$E1922)*(1+$J214)^(S$490-$K$490)))</f>
        <v>0</v>
      </c>
      <c r="T1922" s="357">
        <f>IF('PV Adoption'!P$4*(1/(1-'General Inputs'!$C$10))*$J1922*1000*$I1922 &lt;= ABS(($F1922-$E1922)*(1+$J214)^(T$490-$K$490)),'PV Adoption'!P$4*(1/(1-'General Inputs'!$C$10))*$J1922*1000*$I1922,ABS(($F1922-$E1922)*(1+$J214)^(T$490-$K$490)))</f>
        <v>0</v>
      </c>
      <c r="U1922" s="357">
        <f>IF('PV Adoption'!Q$4*(1/(1-'General Inputs'!$C$10))*$J1922*1000*$I1922 &lt;= ABS(($F1922-$E1922)*(1+$J214)^(U$490-$K$490)),'PV Adoption'!Q$4*(1/(1-'General Inputs'!$C$10))*$J1922*1000*$I1922,ABS(($F1922-$E1922)*(1+$J214)^(U$490-$K$490)))</f>
        <v>0</v>
      </c>
      <c r="V1922" s="357">
        <f>IF('PV Adoption'!R$4*(1/(1-'General Inputs'!$C$10))*$J1922*1000*$I1922 &lt;= ABS(($F1922-$E1922)*(1+$J214)^(V$490-$K$490)),'PV Adoption'!R$4*(1/(1-'General Inputs'!$C$10))*$J1922*1000*$I1922,ABS(($F1922-$E1922)*(1+$J214)^(V$490-$K$490)))</f>
        <v>0</v>
      </c>
      <c r="W1922" s="357">
        <f>IF('PV Adoption'!S$4*(1/(1-'General Inputs'!$C$10))*$J1922*1000*$I1922 &lt;= ABS(($F1922-$E1922)*(1+$J214)^(W$490-$K$490)),'PV Adoption'!S$4*(1/(1-'General Inputs'!$C$10))*$J1922*1000*$I1922,ABS(($F1922-$E1922)*(1+$J214)^(W$490-$K$490)))</f>
        <v>0</v>
      </c>
      <c r="X1922" s="357">
        <f>IF('PV Adoption'!T$4*(1/(1-'General Inputs'!$C$10))*$J1922*1000*$I1922 &lt;= ABS(($F1922-$E1922)*(1+$J214)^(X$490-$K$490)),'PV Adoption'!T$4*(1/(1-'General Inputs'!$C$10))*$J1922*1000*$I1922,ABS(($F1922-$E1922)*(1+$J214)^(X$490-$K$490)))</f>
        <v>0</v>
      </c>
      <c r="Y1922" s="357">
        <f>IF('PV Adoption'!U$4*(1/(1-'General Inputs'!$C$10))*$J1922*1000*$I1922 &lt;= ABS(($F1922-$E1922)*(1+$J214)^(Y$490-$K$490)),'PV Adoption'!U$4*(1/(1-'General Inputs'!$C$10))*$J1922*1000*$I1922,ABS(($F1922-$E1922)*(1+$J214)^(Y$490-$K$490)))</f>
        <v>0</v>
      </c>
      <c r="Z1922" s="357">
        <f>IF('PV Adoption'!V$4*(1/(1-'General Inputs'!$C$10))*$J1922*1000*$I1922 &lt;= ABS(($F1922-$E1922)*(1+$J214)^(Z$490-$K$490)),'PV Adoption'!V$4*(1/(1-'General Inputs'!$C$10))*$J1922*1000*$I1922,ABS(($F1922-$E1922)*(1+$J214)^(Z$490-$K$490)))</f>
        <v>0</v>
      </c>
      <c r="AA1922" s="357">
        <f>IF('PV Adoption'!W$4*(1/(1-'General Inputs'!$C$10))*$J1922*1000*$I1922 &lt;= ABS(($F1922-$E1922)*(1+$J214)^(AA$490-$K$490)),'PV Adoption'!W$4*(1/(1-'General Inputs'!$C$10))*$J1922*1000*$I1922,ABS(($F1922-$E1922)*(1+$J214)^(AA$490-$K$490)))</f>
        <v>0</v>
      </c>
      <c r="AB1922" s="357">
        <f>IF('PV Adoption'!X$4*(1/(1-'General Inputs'!$C$10))*$J1922*1000*$I1922 &lt;= ABS(($F1922-$E1922)*(1+$J214)^(AB$490-$K$490)),'PV Adoption'!X$4*(1/(1-'General Inputs'!$C$10))*$J1922*1000*$I1922,ABS(($F1922-$E1922)*(1+$J214)^(AB$490-$K$490)))</f>
        <v>0</v>
      </c>
      <c r="AC1922" s="357">
        <f>IF('PV Adoption'!Y$4*(1/(1-'General Inputs'!$C$10))*$J1922*1000*$I1922 &lt;= ABS(($F1922-$E1922)*(1+$J214)^(AC$490-$K$490)),'PV Adoption'!Y$4*(1/(1-'General Inputs'!$C$10))*$J1922*1000*$I1922,ABS(($F1922-$E1922)*(1+$J214)^(AC$490-$K$490)))</f>
        <v>0</v>
      </c>
      <c r="AD1922" s="357">
        <f>IF('PV Adoption'!Z$4*(1/(1-'General Inputs'!$C$10))*$J1922*1000*$I1922 &lt;= ABS(($F1922-$E1922)*(1+$J214)^(AD$490-$K$490)),'PV Adoption'!Z$4*(1/(1-'General Inputs'!$C$10))*$J1922*1000*$I1922,ABS(($F1922-$E1922)*(1+$J214)^(AD$490-$K$490)))</f>
        <v>0</v>
      </c>
      <c r="AE1922" s="357">
        <f>IF('PV Adoption'!AA$4*(1/(1-'General Inputs'!$C$10))*$J1922*1000*$I1922 &lt;= ABS(($F1922-$E1922)*(1+$J214)^(AE$490-$K$490)),'PV Adoption'!AA$4*(1/(1-'General Inputs'!$C$10))*$J1922*1000*$I1922,ABS(($F1922-$E1922)*(1+$J214)^(AE$490-$K$490)))</f>
        <v>0</v>
      </c>
      <c r="AF1922" s="357">
        <f>IF('PV Adoption'!AB$4*(1/(1-'General Inputs'!$C$10))*$J1922*1000*$I1922 &lt;= ABS(($F1922-$E1922)*(1+$J214)^(AF$490-$K$490)),'PV Adoption'!AB$4*(1/(1-'General Inputs'!$C$10))*$J1922*1000*$I1922,ABS(($F1922-$E1922)*(1+$J214)^(AF$490-$K$490)))</f>
        <v>0</v>
      </c>
      <c r="AG1922" s="357">
        <f>IF('PV Adoption'!AC$4*(1/(1-'General Inputs'!$C$10))*$J1922*1000*$I1922 &lt;= ABS(($F1922-$E1922)*(1+$J214)^(AG$490-$K$490)),'PV Adoption'!AC$4*(1/(1-'General Inputs'!$C$10))*$J1922*1000*$I1922,ABS(($F1922-$E1922)*(1+$J214)^(AG$490-$K$490)))</f>
        <v>0</v>
      </c>
      <c r="AH1922" s="357">
        <f>IF('PV Adoption'!AD$4*(1/(1-'General Inputs'!$C$10))*$J1922*1000*$I1922 &lt;= ABS(($F1922-$E1922)*(1+$J214)^(AH$490-$K$490)),'PV Adoption'!AD$4*(1/(1-'General Inputs'!$C$10))*$J1922*1000*$I1922,ABS(($F1922-$E1922)*(1+$J214)^(AH$490-$K$490)))</f>
        <v>0</v>
      </c>
      <c r="AI1922" s="357">
        <f>IF('PV Adoption'!AE$4*(1/(1-'General Inputs'!$C$10))*$J1922*1000*$I1922 &lt;= ABS(($F1922-$E1922)*(1+$J214)^(AI$490-$K$490)),'PV Adoption'!AE$4*(1/(1-'General Inputs'!$C$10))*$J1922*1000*$I1922,ABS(($F1922-$E1922)*(1+$J214)^(AI$490-$K$490)))</f>
        <v>0</v>
      </c>
      <c r="AJ1922" s="357">
        <f>IF('PV Adoption'!AF$4*(1/(1-'General Inputs'!$C$10))*$J1922*1000*$I1922 &lt;= ABS(($F1922-$E1922)*(1+$J214)^(AJ$490-$K$490)),'PV Adoption'!AF$4*(1/(1-'General Inputs'!$C$10))*$J1922*1000*$I1922,ABS(($F1922-$E1922)*(1+$J214)^(AJ$490-$K$490)))</f>
        <v>0</v>
      </c>
      <c r="AK1922" s="357">
        <v>0</v>
      </c>
      <c r="AL1922" s="357">
        <v>0</v>
      </c>
      <c r="AM1922" s="357">
        <v>0</v>
      </c>
    </row>
    <row r="1923" spans="1:39" x14ac:dyDescent="0.25">
      <c r="A1923" s="353" t="s">
        <v>484</v>
      </c>
      <c r="B1923" s="353" t="s">
        <v>484</v>
      </c>
      <c r="C1923" s="441">
        <f t="shared" ref="C1923:H1923" si="1374">C215</f>
        <v>5000</v>
      </c>
      <c r="D1923" s="441"/>
      <c r="E1923" s="441"/>
      <c r="F1923" s="441"/>
      <c r="G1923" s="441"/>
      <c r="H1923" s="441">
        <f t="shared" si="1374"/>
        <v>0</v>
      </c>
      <c r="I1923" s="470">
        <f>IFERROR(VLOOKUP(B1923,Coincidence!$B$2:$E$242,4,FALSE)*IF($G1923="Winter",'General Inputs'!$C$25,'General Inputs'!$C$24),IF($G1923="Winter",'General Inputs'!$C$25,'General Inputs'!$C$24))</f>
        <v>0.52140604400000001</v>
      </c>
      <c r="J1923" s="466">
        <f>'Nameplate by Substation'!H215</f>
        <v>9.3897446574372752E-4</v>
      </c>
      <c r="K1923" s="357">
        <f>IF('PV Adoption'!G$4*(1/(1-'General Inputs'!$C$10))*$J1923*1000*$I1923 &lt;= ABS(($F1923-$E1923)*(1+$J215)^(K$490-$K$490)),'PV Adoption'!G$4*(1/(1-'General Inputs'!$C$10))*$J1923*1000*$I1923,ABS(($F1923-$E1923)*(1+$J215)^(K$490-$K$490)))</f>
        <v>0</v>
      </c>
      <c r="L1923" s="357">
        <f>IF('PV Adoption'!H$4*(1/(1-'General Inputs'!$C$10))*$J1923*1000*$I1923 &lt;= ABS(($F1923-$E1923)*(1+$J215)^(L$490-$K$490)),'PV Adoption'!H$4*(1/(1-'General Inputs'!$C$10))*$J1923*1000*$I1923,ABS(($F1923-$E1923)*(1+$J215)^(L$490-$K$490)))</f>
        <v>0</v>
      </c>
      <c r="M1923" s="357">
        <f>IF('PV Adoption'!I$4*(1/(1-'General Inputs'!$C$10))*$J1923*1000*$I1923 &lt;= ABS(($F1923-$E1923)*(1+$J215)^(M$490-$K$490)),'PV Adoption'!I$4*(1/(1-'General Inputs'!$C$10))*$J1923*1000*$I1923,ABS(($F1923-$E1923)*(1+$J215)^(M$490-$K$490)))</f>
        <v>0</v>
      </c>
      <c r="N1923" s="357">
        <f>IF('PV Adoption'!J$4*(1/(1-'General Inputs'!$C$10))*$J1923*1000*$I1923 &lt;= ABS(($F1923-$E1923)*(1+$J215)^(N$490-$K$490)),'PV Adoption'!J$4*(1/(1-'General Inputs'!$C$10))*$J1923*1000*$I1923,ABS(($F1923-$E1923)*(1+$J215)^(N$490-$K$490)))</f>
        <v>0</v>
      </c>
      <c r="O1923" s="357">
        <f>IF('PV Adoption'!K$4*(1/(1-'General Inputs'!$C$10))*$J1923*1000*$I1923 &lt;= ABS(($F1923-$E1923)*(1+$J215)^(O$490-$K$490)),'PV Adoption'!K$4*(1/(1-'General Inputs'!$C$10))*$J1923*1000*$I1923,ABS(($F1923-$E1923)*(1+$J215)^(O$490-$K$490)))</f>
        <v>0</v>
      </c>
      <c r="P1923" s="357">
        <f>IF('PV Adoption'!L$4*(1/(1-'General Inputs'!$C$10))*$J1923*1000*$I1923 &lt;= ABS(($F1923-$E1923)*(1+$J215)^(P$490-$K$490)),'PV Adoption'!L$4*(1/(1-'General Inputs'!$C$10))*$J1923*1000*$I1923,ABS(($F1923-$E1923)*(1+$J215)^(P$490-$K$490)))</f>
        <v>0</v>
      </c>
      <c r="Q1923" s="357">
        <f>IF('PV Adoption'!M$4*(1/(1-'General Inputs'!$C$10))*$J1923*1000*$I1923 &lt;= ABS(($F1923-$E1923)*(1+$J215)^(Q$490-$K$490)),'PV Adoption'!M$4*(1/(1-'General Inputs'!$C$10))*$J1923*1000*$I1923,ABS(($F1923-$E1923)*(1+$J215)^(Q$490-$K$490)))</f>
        <v>0</v>
      </c>
      <c r="R1923" s="357">
        <f>IF('PV Adoption'!N$4*(1/(1-'General Inputs'!$C$10))*$J1923*1000*$I1923 &lt;= ABS(($F1923-$E1923)*(1+$J215)^(R$490-$K$490)),'PV Adoption'!N$4*(1/(1-'General Inputs'!$C$10))*$J1923*1000*$I1923,ABS(($F1923-$E1923)*(1+$J215)^(R$490-$K$490)))</f>
        <v>0</v>
      </c>
      <c r="S1923" s="357">
        <f>IF('PV Adoption'!O$4*(1/(1-'General Inputs'!$C$10))*$J1923*1000*$I1923 &lt;= ABS(($F1923-$E1923)*(1+$J215)^(S$490-$K$490)),'PV Adoption'!O$4*(1/(1-'General Inputs'!$C$10))*$J1923*1000*$I1923,ABS(($F1923-$E1923)*(1+$J215)^(S$490-$K$490)))</f>
        <v>0</v>
      </c>
      <c r="T1923" s="357">
        <f>IF('PV Adoption'!P$4*(1/(1-'General Inputs'!$C$10))*$J1923*1000*$I1923 &lt;= ABS(($F1923-$E1923)*(1+$J215)^(T$490-$K$490)),'PV Adoption'!P$4*(1/(1-'General Inputs'!$C$10))*$J1923*1000*$I1923,ABS(($F1923-$E1923)*(1+$J215)^(T$490-$K$490)))</f>
        <v>0</v>
      </c>
      <c r="U1923" s="357">
        <f>IF('PV Adoption'!Q$4*(1/(1-'General Inputs'!$C$10))*$J1923*1000*$I1923 &lt;= ABS(($F1923-$E1923)*(1+$J215)^(U$490-$K$490)),'PV Adoption'!Q$4*(1/(1-'General Inputs'!$C$10))*$J1923*1000*$I1923,ABS(($F1923-$E1923)*(1+$J215)^(U$490-$K$490)))</f>
        <v>0</v>
      </c>
      <c r="V1923" s="357">
        <f>IF('PV Adoption'!R$4*(1/(1-'General Inputs'!$C$10))*$J1923*1000*$I1923 &lt;= ABS(($F1923-$E1923)*(1+$J215)^(V$490-$K$490)),'PV Adoption'!R$4*(1/(1-'General Inputs'!$C$10))*$J1923*1000*$I1923,ABS(($F1923-$E1923)*(1+$J215)^(V$490-$K$490)))</f>
        <v>0</v>
      </c>
      <c r="W1923" s="357">
        <f>IF('PV Adoption'!S$4*(1/(1-'General Inputs'!$C$10))*$J1923*1000*$I1923 &lt;= ABS(($F1923-$E1923)*(1+$J215)^(W$490-$K$490)),'PV Adoption'!S$4*(1/(1-'General Inputs'!$C$10))*$J1923*1000*$I1923,ABS(($F1923-$E1923)*(1+$J215)^(W$490-$K$490)))</f>
        <v>0</v>
      </c>
      <c r="X1923" s="357">
        <f>IF('PV Adoption'!T$4*(1/(1-'General Inputs'!$C$10))*$J1923*1000*$I1923 &lt;= ABS(($F1923-$E1923)*(1+$J215)^(X$490-$K$490)),'PV Adoption'!T$4*(1/(1-'General Inputs'!$C$10))*$J1923*1000*$I1923,ABS(($F1923-$E1923)*(1+$J215)^(X$490-$K$490)))</f>
        <v>0</v>
      </c>
      <c r="Y1923" s="357">
        <f>IF('PV Adoption'!U$4*(1/(1-'General Inputs'!$C$10))*$J1923*1000*$I1923 &lt;= ABS(($F1923-$E1923)*(1+$J215)^(Y$490-$K$490)),'PV Adoption'!U$4*(1/(1-'General Inputs'!$C$10))*$J1923*1000*$I1923,ABS(($F1923-$E1923)*(1+$J215)^(Y$490-$K$490)))</f>
        <v>0</v>
      </c>
      <c r="Z1923" s="357">
        <f>IF('PV Adoption'!V$4*(1/(1-'General Inputs'!$C$10))*$J1923*1000*$I1923 &lt;= ABS(($F1923-$E1923)*(1+$J215)^(Z$490-$K$490)),'PV Adoption'!V$4*(1/(1-'General Inputs'!$C$10))*$J1923*1000*$I1923,ABS(($F1923-$E1923)*(1+$J215)^(Z$490-$K$490)))</f>
        <v>0</v>
      </c>
      <c r="AA1923" s="357">
        <f>IF('PV Adoption'!W$4*(1/(1-'General Inputs'!$C$10))*$J1923*1000*$I1923 &lt;= ABS(($F1923-$E1923)*(1+$J215)^(AA$490-$K$490)),'PV Adoption'!W$4*(1/(1-'General Inputs'!$C$10))*$J1923*1000*$I1923,ABS(($F1923-$E1923)*(1+$J215)^(AA$490-$K$490)))</f>
        <v>0</v>
      </c>
      <c r="AB1923" s="357">
        <f>IF('PV Adoption'!X$4*(1/(1-'General Inputs'!$C$10))*$J1923*1000*$I1923 &lt;= ABS(($F1923-$E1923)*(1+$J215)^(AB$490-$K$490)),'PV Adoption'!X$4*(1/(1-'General Inputs'!$C$10))*$J1923*1000*$I1923,ABS(($F1923-$E1923)*(1+$J215)^(AB$490-$K$490)))</f>
        <v>0</v>
      </c>
      <c r="AC1923" s="357">
        <f>IF('PV Adoption'!Y$4*(1/(1-'General Inputs'!$C$10))*$J1923*1000*$I1923 &lt;= ABS(($F1923-$E1923)*(1+$J215)^(AC$490-$K$490)),'PV Adoption'!Y$4*(1/(1-'General Inputs'!$C$10))*$J1923*1000*$I1923,ABS(($F1923-$E1923)*(1+$J215)^(AC$490-$K$490)))</f>
        <v>0</v>
      </c>
      <c r="AD1923" s="357">
        <f>IF('PV Adoption'!Z$4*(1/(1-'General Inputs'!$C$10))*$J1923*1000*$I1923 &lt;= ABS(($F1923-$E1923)*(1+$J215)^(AD$490-$K$490)),'PV Adoption'!Z$4*(1/(1-'General Inputs'!$C$10))*$J1923*1000*$I1923,ABS(($F1923-$E1923)*(1+$J215)^(AD$490-$K$490)))</f>
        <v>0</v>
      </c>
      <c r="AE1923" s="357">
        <f>IF('PV Adoption'!AA$4*(1/(1-'General Inputs'!$C$10))*$J1923*1000*$I1923 &lt;= ABS(($F1923-$E1923)*(1+$J215)^(AE$490-$K$490)),'PV Adoption'!AA$4*(1/(1-'General Inputs'!$C$10))*$J1923*1000*$I1923,ABS(($F1923-$E1923)*(1+$J215)^(AE$490-$K$490)))</f>
        <v>0</v>
      </c>
      <c r="AF1923" s="357">
        <f>IF('PV Adoption'!AB$4*(1/(1-'General Inputs'!$C$10))*$J1923*1000*$I1923 &lt;= ABS(($F1923-$E1923)*(1+$J215)^(AF$490-$K$490)),'PV Adoption'!AB$4*(1/(1-'General Inputs'!$C$10))*$J1923*1000*$I1923,ABS(($F1923-$E1923)*(1+$J215)^(AF$490-$K$490)))</f>
        <v>0</v>
      </c>
      <c r="AG1923" s="357">
        <f>IF('PV Adoption'!AC$4*(1/(1-'General Inputs'!$C$10))*$J1923*1000*$I1923 &lt;= ABS(($F1923-$E1923)*(1+$J215)^(AG$490-$K$490)),'PV Adoption'!AC$4*(1/(1-'General Inputs'!$C$10))*$J1923*1000*$I1923,ABS(($F1923-$E1923)*(1+$J215)^(AG$490-$K$490)))</f>
        <v>0</v>
      </c>
      <c r="AH1923" s="357">
        <f>IF('PV Adoption'!AD$4*(1/(1-'General Inputs'!$C$10))*$J1923*1000*$I1923 &lt;= ABS(($F1923-$E1923)*(1+$J215)^(AH$490-$K$490)),'PV Adoption'!AD$4*(1/(1-'General Inputs'!$C$10))*$J1923*1000*$I1923,ABS(($F1923-$E1923)*(1+$J215)^(AH$490-$K$490)))</f>
        <v>0</v>
      </c>
      <c r="AI1923" s="357">
        <f>IF('PV Adoption'!AE$4*(1/(1-'General Inputs'!$C$10))*$J1923*1000*$I1923 &lt;= ABS(($F1923-$E1923)*(1+$J215)^(AI$490-$K$490)),'PV Adoption'!AE$4*(1/(1-'General Inputs'!$C$10))*$J1923*1000*$I1923,ABS(($F1923-$E1923)*(1+$J215)^(AI$490-$K$490)))</f>
        <v>0</v>
      </c>
      <c r="AJ1923" s="357">
        <f>IF('PV Adoption'!AF$4*(1/(1-'General Inputs'!$C$10))*$J1923*1000*$I1923 &lt;= ABS(($F1923-$E1923)*(1+$J215)^(AJ$490-$K$490)),'PV Adoption'!AF$4*(1/(1-'General Inputs'!$C$10))*$J1923*1000*$I1923,ABS(($F1923-$E1923)*(1+$J215)^(AJ$490-$K$490)))</f>
        <v>0</v>
      </c>
      <c r="AK1923" s="357">
        <v>0</v>
      </c>
      <c r="AL1923" s="357">
        <v>0</v>
      </c>
      <c r="AM1923" s="357">
        <v>0</v>
      </c>
    </row>
    <row r="1924" spans="1:39" x14ac:dyDescent="0.25">
      <c r="A1924" s="353" t="s">
        <v>492</v>
      </c>
      <c r="B1924" s="353" t="s">
        <v>492</v>
      </c>
      <c r="C1924" s="441">
        <f t="shared" ref="C1924:H1924" si="1375">C216</f>
        <v>25000</v>
      </c>
      <c r="D1924" s="441"/>
      <c r="E1924" s="441"/>
      <c r="F1924" s="441"/>
      <c r="G1924" s="441"/>
      <c r="H1924" s="441">
        <f t="shared" si="1375"/>
        <v>0</v>
      </c>
      <c r="I1924" s="470">
        <f>IFERROR(VLOOKUP(B1924,Coincidence!$B$2:$E$242,4,FALSE)*IF($G1924="Winter",'General Inputs'!$C$25,'General Inputs'!$C$24),IF($G1924="Winter",'General Inputs'!$C$25,'General Inputs'!$C$24))</f>
        <v>0.52140604400000001</v>
      </c>
      <c r="J1924" s="466">
        <f>'Nameplate by Substation'!H216</f>
        <v>4.4618054524001053E-3</v>
      </c>
      <c r="K1924" s="357">
        <f>IF('PV Adoption'!G$4*(1/(1-'General Inputs'!$C$10))*$J1924*1000*$I1924 &lt;= ABS(($F1924-$E1924)*(1+$J216)^(K$490-$K$490)),'PV Adoption'!G$4*(1/(1-'General Inputs'!$C$10))*$J1924*1000*$I1924,ABS(($F1924-$E1924)*(1+$J216)^(K$490-$K$490)))</f>
        <v>0</v>
      </c>
      <c r="L1924" s="357">
        <f>IF('PV Adoption'!H$4*(1/(1-'General Inputs'!$C$10))*$J1924*1000*$I1924 &lt;= ABS(($F1924-$E1924)*(1+$J216)^(L$490-$K$490)),'PV Adoption'!H$4*(1/(1-'General Inputs'!$C$10))*$J1924*1000*$I1924,ABS(($F1924-$E1924)*(1+$J216)^(L$490-$K$490)))</f>
        <v>0</v>
      </c>
      <c r="M1924" s="357">
        <f>IF('PV Adoption'!I$4*(1/(1-'General Inputs'!$C$10))*$J1924*1000*$I1924 &lt;= ABS(($F1924-$E1924)*(1+$J216)^(M$490-$K$490)),'PV Adoption'!I$4*(1/(1-'General Inputs'!$C$10))*$J1924*1000*$I1924,ABS(($F1924-$E1924)*(1+$J216)^(M$490-$K$490)))</f>
        <v>0</v>
      </c>
      <c r="N1924" s="357">
        <f>IF('PV Adoption'!J$4*(1/(1-'General Inputs'!$C$10))*$J1924*1000*$I1924 &lt;= ABS(($F1924-$E1924)*(1+$J216)^(N$490-$K$490)),'PV Adoption'!J$4*(1/(1-'General Inputs'!$C$10))*$J1924*1000*$I1924,ABS(($F1924-$E1924)*(1+$J216)^(N$490-$K$490)))</f>
        <v>0</v>
      </c>
      <c r="O1924" s="357">
        <f>IF('PV Adoption'!K$4*(1/(1-'General Inputs'!$C$10))*$J1924*1000*$I1924 &lt;= ABS(($F1924-$E1924)*(1+$J216)^(O$490-$K$490)),'PV Adoption'!K$4*(1/(1-'General Inputs'!$C$10))*$J1924*1000*$I1924,ABS(($F1924-$E1924)*(1+$J216)^(O$490-$K$490)))</f>
        <v>0</v>
      </c>
      <c r="P1924" s="357">
        <f>IF('PV Adoption'!L$4*(1/(1-'General Inputs'!$C$10))*$J1924*1000*$I1924 &lt;= ABS(($F1924-$E1924)*(1+$J216)^(P$490-$K$490)),'PV Adoption'!L$4*(1/(1-'General Inputs'!$C$10))*$J1924*1000*$I1924,ABS(($F1924-$E1924)*(1+$J216)^(P$490-$K$490)))</f>
        <v>0</v>
      </c>
      <c r="Q1924" s="357">
        <f>IF('PV Adoption'!M$4*(1/(1-'General Inputs'!$C$10))*$J1924*1000*$I1924 &lt;= ABS(($F1924-$E1924)*(1+$J216)^(Q$490-$K$490)),'PV Adoption'!M$4*(1/(1-'General Inputs'!$C$10))*$J1924*1000*$I1924,ABS(($F1924-$E1924)*(1+$J216)^(Q$490-$K$490)))</f>
        <v>0</v>
      </c>
      <c r="R1924" s="357">
        <f>IF('PV Adoption'!N$4*(1/(1-'General Inputs'!$C$10))*$J1924*1000*$I1924 &lt;= ABS(($F1924-$E1924)*(1+$J216)^(R$490-$K$490)),'PV Adoption'!N$4*(1/(1-'General Inputs'!$C$10))*$J1924*1000*$I1924,ABS(($F1924-$E1924)*(1+$J216)^(R$490-$K$490)))</f>
        <v>0</v>
      </c>
      <c r="S1924" s="357">
        <f>IF('PV Adoption'!O$4*(1/(1-'General Inputs'!$C$10))*$J1924*1000*$I1924 &lt;= ABS(($F1924-$E1924)*(1+$J216)^(S$490-$K$490)),'PV Adoption'!O$4*(1/(1-'General Inputs'!$C$10))*$J1924*1000*$I1924,ABS(($F1924-$E1924)*(1+$J216)^(S$490-$K$490)))</f>
        <v>0</v>
      </c>
      <c r="T1924" s="357">
        <f>IF('PV Adoption'!P$4*(1/(1-'General Inputs'!$C$10))*$J1924*1000*$I1924 &lt;= ABS(($F1924-$E1924)*(1+$J216)^(T$490-$K$490)),'PV Adoption'!P$4*(1/(1-'General Inputs'!$C$10))*$J1924*1000*$I1924,ABS(($F1924-$E1924)*(1+$J216)^(T$490-$K$490)))</f>
        <v>0</v>
      </c>
      <c r="U1924" s="357">
        <f>IF('PV Adoption'!Q$4*(1/(1-'General Inputs'!$C$10))*$J1924*1000*$I1924 &lt;= ABS(($F1924-$E1924)*(1+$J216)^(U$490-$K$490)),'PV Adoption'!Q$4*(1/(1-'General Inputs'!$C$10))*$J1924*1000*$I1924,ABS(($F1924-$E1924)*(1+$J216)^(U$490-$K$490)))</f>
        <v>0</v>
      </c>
      <c r="V1924" s="357">
        <f>IF('PV Adoption'!R$4*(1/(1-'General Inputs'!$C$10))*$J1924*1000*$I1924 &lt;= ABS(($F1924-$E1924)*(1+$J216)^(V$490-$K$490)),'PV Adoption'!R$4*(1/(1-'General Inputs'!$C$10))*$J1924*1000*$I1924,ABS(($F1924-$E1924)*(1+$J216)^(V$490-$K$490)))</f>
        <v>0</v>
      </c>
      <c r="W1924" s="357">
        <f>IF('PV Adoption'!S$4*(1/(1-'General Inputs'!$C$10))*$J1924*1000*$I1924 &lt;= ABS(($F1924-$E1924)*(1+$J216)^(W$490-$K$490)),'PV Adoption'!S$4*(1/(1-'General Inputs'!$C$10))*$J1924*1000*$I1924,ABS(($F1924-$E1924)*(1+$J216)^(W$490-$K$490)))</f>
        <v>0</v>
      </c>
      <c r="X1924" s="357">
        <f>IF('PV Adoption'!T$4*(1/(1-'General Inputs'!$C$10))*$J1924*1000*$I1924 &lt;= ABS(($F1924-$E1924)*(1+$J216)^(X$490-$K$490)),'PV Adoption'!T$4*(1/(1-'General Inputs'!$C$10))*$J1924*1000*$I1924,ABS(($F1924-$E1924)*(1+$J216)^(X$490-$K$490)))</f>
        <v>0</v>
      </c>
      <c r="Y1924" s="357">
        <f>IF('PV Adoption'!U$4*(1/(1-'General Inputs'!$C$10))*$J1924*1000*$I1924 &lt;= ABS(($F1924-$E1924)*(1+$J216)^(Y$490-$K$490)),'PV Adoption'!U$4*(1/(1-'General Inputs'!$C$10))*$J1924*1000*$I1924,ABS(($F1924-$E1924)*(1+$J216)^(Y$490-$K$490)))</f>
        <v>0</v>
      </c>
      <c r="Z1924" s="357">
        <f>IF('PV Adoption'!V$4*(1/(1-'General Inputs'!$C$10))*$J1924*1000*$I1924 &lt;= ABS(($F1924-$E1924)*(1+$J216)^(Z$490-$K$490)),'PV Adoption'!V$4*(1/(1-'General Inputs'!$C$10))*$J1924*1000*$I1924,ABS(($F1924-$E1924)*(1+$J216)^(Z$490-$K$490)))</f>
        <v>0</v>
      </c>
      <c r="AA1924" s="357">
        <f>IF('PV Adoption'!W$4*(1/(1-'General Inputs'!$C$10))*$J1924*1000*$I1924 &lt;= ABS(($F1924-$E1924)*(1+$J216)^(AA$490-$K$490)),'PV Adoption'!W$4*(1/(1-'General Inputs'!$C$10))*$J1924*1000*$I1924,ABS(($F1924-$E1924)*(1+$J216)^(AA$490-$K$490)))</f>
        <v>0</v>
      </c>
      <c r="AB1924" s="357">
        <f>IF('PV Adoption'!X$4*(1/(1-'General Inputs'!$C$10))*$J1924*1000*$I1924 &lt;= ABS(($F1924-$E1924)*(1+$J216)^(AB$490-$K$490)),'PV Adoption'!X$4*(1/(1-'General Inputs'!$C$10))*$J1924*1000*$I1924,ABS(($F1924-$E1924)*(1+$J216)^(AB$490-$K$490)))</f>
        <v>0</v>
      </c>
      <c r="AC1924" s="357">
        <f>IF('PV Adoption'!Y$4*(1/(1-'General Inputs'!$C$10))*$J1924*1000*$I1924 &lt;= ABS(($F1924-$E1924)*(1+$J216)^(AC$490-$K$490)),'PV Adoption'!Y$4*(1/(1-'General Inputs'!$C$10))*$J1924*1000*$I1924,ABS(($F1924-$E1924)*(1+$J216)^(AC$490-$K$490)))</f>
        <v>0</v>
      </c>
      <c r="AD1924" s="357">
        <f>IF('PV Adoption'!Z$4*(1/(1-'General Inputs'!$C$10))*$J1924*1000*$I1924 &lt;= ABS(($F1924-$E1924)*(1+$J216)^(AD$490-$K$490)),'PV Adoption'!Z$4*(1/(1-'General Inputs'!$C$10))*$J1924*1000*$I1924,ABS(($F1924-$E1924)*(1+$J216)^(AD$490-$K$490)))</f>
        <v>0</v>
      </c>
      <c r="AE1924" s="357">
        <f>IF('PV Adoption'!AA$4*(1/(1-'General Inputs'!$C$10))*$J1924*1000*$I1924 &lt;= ABS(($F1924-$E1924)*(1+$J216)^(AE$490-$K$490)),'PV Adoption'!AA$4*(1/(1-'General Inputs'!$C$10))*$J1924*1000*$I1924,ABS(($F1924-$E1924)*(1+$J216)^(AE$490-$K$490)))</f>
        <v>0</v>
      </c>
      <c r="AF1924" s="357">
        <f>IF('PV Adoption'!AB$4*(1/(1-'General Inputs'!$C$10))*$J1924*1000*$I1924 &lt;= ABS(($F1924-$E1924)*(1+$J216)^(AF$490-$K$490)),'PV Adoption'!AB$4*(1/(1-'General Inputs'!$C$10))*$J1924*1000*$I1924,ABS(($F1924-$E1924)*(1+$J216)^(AF$490-$K$490)))</f>
        <v>0</v>
      </c>
      <c r="AG1924" s="357">
        <f>IF('PV Adoption'!AC$4*(1/(1-'General Inputs'!$C$10))*$J1924*1000*$I1924 &lt;= ABS(($F1924-$E1924)*(1+$J216)^(AG$490-$K$490)),'PV Adoption'!AC$4*(1/(1-'General Inputs'!$C$10))*$J1924*1000*$I1924,ABS(($F1924-$E1924)*(1+$J216)^(AG$490-$K$490)))</f>
        <v>0</v>
      </c>
      <c r="AH1924" s="357">
        <f>IF('PV Adoption'!AD$4*(1/(1-'General Inputs'!$C$10))*$J1924*1000*$I1924 &lt;= ABS(($F1924-$E1924)*(1+$J216)^(AH$490-$K$490)),'PV Adoption'!AD$4*(1/(1-'General Inputs'!$C$10))*$J1924*1000*$I1924,ABS(($F1924-$E1924)*(1+$J216)^(AH$490-$K$490)))</f>
        <v>0</v>
      </c>
      <c r="AI1924" s="357">
        <f>IF('PV Adoption'!AE$4*(1/(1-'General Inputs'!$C$10))*$J1924*1000*$I1924 &lt;= ABS(($F1924-$E1924)*(1+$J216)^(AI$490-$K$490)),'PV Adoption'!AE$4*(1/(1-'General Inputs'!$C$10))*$J1924*1000*$I1924,ABS(($F1924-$E1924)*(1+$J216)^(AI$490-$K$490)))</f>
        <v>0</v>
      </c>
      <c r="AJ1924" s="357">
        <f>IF('PV Adoption'!AF$4*(1/(1-'General Inputs'!$C$10))*$J1924*1000*$I1924 &lt;= ABS(($F1924-$E1924)*(1+$J216)^(AJ$490-$K$490)),'PV Adoption'!AF$4*(1/(1-'General Inputs'!$C$10))*$J1924*1000*$I1924,ABS(($F1924-$E1924)*(1+$J216)^(AJ$490-$K$490)))</f>
        <v>0</v>
      </c>
      <c r="AK1924" s="357">
        <v>0</v>
      </c>
      <c r="AL1924" s="357">
        <v>0</v>
      </c>
      <c r="AM1924" s="357">
        <v>0</v>
      </c>
    </row>
    <row r="1925" spans="1:39" x14ac:dyDescent="0.25">
      <c r="A1925" s="353" t="s">
        <v>380</v>
      </c>
      <c r="B1925" s="353" t="s">
        <v>380</v>
      </c>
      <c r="C1925" s="441">
        <f t="shared" ref="C1925:H1925" si="1376">C217</f>
        <v>35000</v>
      </c>
      <c r="D1925" s="441"/>
      <c r="E1925" s="441"/>
      <c r="F1925" s="441"/>
      <c r="G1925" s="441"/>
      <c r="H1925" s="441">
        <f t="shared" si="1376"/>
        <v>0</v>
      </c>
      <c r="I1925" s="470">
        <f>IFERROR(VLOOKUP(B1925,Coincidence!$B$2:$E$242,4,FALSE)*IF($G1925="Winter",'General Inputs'!$C$25,'General Inputs'!$C$24),IF($G1925="Winter",'General Inputs'!$C$25,'General Inputs'!$C$24))</f>
        <v>0.52140604400000001</v>
      </c>
      <c r="J1925" s="466">
        <f>'Nameplate by Substation'!H217</f>
        <v>1.8313125756611606E-2</v>
      </c>
      <c r="K1925" s="357">
        <f>IF('PV Adoption'!G$4*(1/(1-'General Inputs'!$C$10))*$J1925*1000*$I1925 &lt;= ABS(($F1925-$E1925)*(1+$J217)^(K$490-$K$490)),'PV Adoption'!G$4*(1/(1-'General Inputs'!$C$10))*$J1925*1000*$I1925,ABS(($F1925-$E1925)*(1+$J217)^(K$490-$K$490)))</f>
        <v>0</v>
      </c>
      <c r="L1925" s="357">
        <f>IF('PV Adoption'!H$4*(1/(1-'General Inputs'!$C$10))*$J1925*1000*$I1925 &lt;= ABS(($F1925-$E1925)*(1+$J217)^(L$490-$K$490)),'PV Adoption'!H$4*(1/(1-'General Inputs'!$C$10))*$J1925*1000*$I1925,ABS(($F1925-$E1925)*(1+$J217)^(L$490-$K$490)))</f>
        <v>0</v>
      </c>
      <c r="M1925" s="357">
        <f>IF('PV Adoption'!I$4*(1/(1-'General Inputs'!$C$10))*$J1925*1000*$I1925 &lt;= ABS(($F1925-$E1925)*(1+$J217)^(M$490-$K$490)),'PV Adoption'!I$4*(1/(1-'General Inputs'!$C$10))*$J1925*1000*$I1925,ABS(($F1925-$E1925)*(1+$J217)^(M$490-$K$490)))</f>
        <v>0</v>
      </c>
      <c r="N1925" s="357">
        <f>IF('PV Adoption'!J$4*(1/(1-'General Inputs'!$C$10))*$J1925*1000*$I1925 &lt;= ABS(($F1925-$E1925)*(1+$J217)^(N$490-$K$490)),'PV Adoption'!J$4*(1/(1-'General Inputs'!$C$10))*$J1925*1000*$I1925,ABS(($F1925-$E1925)*(1+$J217)^(N$490-$K$490)))</f>
        <v>0</v>
      </c>
      <c r="O1925" s="357">
        <f>IF('PV Adoption'!K$4*(1/(1-'General Inputs'!$C$10))*$J1925*1000*$I1925 &lt;= ABS(($F1925-$E1925)*(1+$J217)^(O$490-$K$490)),'PV Adoption'!K$4*(1/(1-'General Inputs'!$C$10))*$J1925*1000*$I1925,ABS(($F1925-$E1925)*(1+$J217)^(O$490-$K$490)))</f>
        <v>0</v>
      </c>
      <c r="P1925" s="357">
        <f>IF('PV Adoption'!L$4*(1/(1-'General Inputs'!$C$10))*$J1925*1000*$I1925 &lt;= ABS(($F1925-$E1925)*(1+$J217)^(P$490-$K$490)),'PV Adoption'!L$4*(1/(1-'General Inputs'!$C$10))*$J1925*1000*$I1925,ABS(($F1925-$E1925)*(1+$J217)^(P$490-$K$490)))</f>
        <v>0</v>
      </c>
      <c r="Q1925" s="357">
        <f>IF('PV Adoption'!M$4*(1/(1-'General Inputs'!$C$10))*$J1925*1000*$I1925 &lt;= ABS(($F1925-$E1925)*(1+$J217)^(Q$490-$K$490)),'PV Adoption'!M$4*(1/(1-'General Inputs'!$C$10))*$J1925*1000*$I1925,ABS(($F1925-$E1925)*(1+$J217)^(Q$490-$K$490)))</f>
        <v>0</v>
      </c>
      <c r="R1925" s="357">
        <f>IF('PV Adoption'!N$4*(1/(1-'General Inputs'!$C$10))*$J1925*1000*$I1925 &lt;= ABS(($F1925-$E1925)*(1+$J217)^(R$490-$K$490)),'PV Adoption'!N$4*(1/(1-'General Inputs'!$C$10))*$J1925*1000*$I1925,ABS(($F1925-$E1925)*(1+$J217)^(R$490-$K$490)))</f>
        <v>0</v>
      </c>
      <c r="S1925" s="357">
        <f>IF('PV Adoption'!O$4*(1/(1-'General Inputs'!$C$10))*$J1925*1000*$I1925 &lt;= ABS(($F1925-$E1925)*(1+$J217)^(S$490-$K$490)),'PV Adoption'!O$4*(1/(1-'General Inputs'!$C$10))*$J1925*1000*$I1925,ABS(($F1925-$E1925)*(1+$J217)^(S$490-$K$490)))</f>
        <v>0</v>
      </c>
      <c r="T1925" s="357">
        <f>IF('PV Adoption'!P$4*(1/(1-'General Inputs'!$C$10))*$J1925*1000*$I1925 &lt;= ABS(($F1925-$E1925)*(1+$J217)^(T$490-$K$490)),'PV Adoption'!P$4*(1/(1-'General Inputs'!$C$10))*$J1925*1000*$I1925,ABS(($F1925-$E1925)*(1+$J217)^(T$490-$K$490)))</f>
        <v>0</v>
      </c>
      <c r="U1925" s="357">
        <f>IF('PV Adoption'!Q$4*(1/(1-'General Inputs'!$C$10))*$J1925*1000*$I1925 &lt;= ABS(($F1925-$E1925)*(1+$J217)^(U$490-$K$490)),'PV Adoption'!Q$4*(1/(1-'General Inputs'!$C$10))*$J1925*1000*$I1925,ABS(($F1925-$E1925)*(1+$J217)^(U$490-$K$490)))</f>
        <v>0</v>
      </c>
      <c r="V1925" s="357">
        <f>IF('PV Adoption'!R$4*(1/(1-'General Inputs'!$C$10))*$J1925*1000*$I1925 &lt;= ABS(($F1925-$E1925)*(1+$J217)^(V$490-$K$490)),'PV Adoption'!R$4*(1/(1-'General Inputs'!$C$10))*$J1925*1000*$I1925,ABS(($F1925-$E1925)*(1+$J217)^(V$490-$K$490)))</f>
        <v>0</v>
      </c>
      <c r="W1925" s="357">
        <f>IF('PV Adoption'!S$4*(1/(1-'General Inputs'!$C$10))*$J1925*1000*$I1925 &lt;= ABS(($F1925-$E1925)*(1+$J217)^(W$490-$K$490)),'PV Adoption'!S$4*(1/(1-'General Inputs'!$C$10))*$J1925*1000*$I1925,ABS(($F1925-$E1925)*(1+$J217)^(W$490-$K$490)))</f>
        <v>0</v>
      </c>
      <c r="X1925" s="357">
        <f>IF('PV Adoption'!T$4*(1/(1-'General Inputs'!$C$10))*$J1925*1000*$I1925 &lt;= ABS(($F1925-$E1925)*(1+$J217)^(X$490-$K$490)),'PV Adoption'!T$4*(1/(1-'General Inputs'!$C$10))*$J1925*1000*$I1925,ABS(($F1925-$E1925)*(1+$J217)^(X$490-$K$490)))</f>
        <v>0</v>
      </c>
      <c r="Y1925" s="357">
        <f>IF('PV Adoption'!U$4*(1/(1-'General Inputs'!$C$10))*$J1925*1000*$I1925 &lt;= ABS(($F1925-$E1925)*(1+$J217)^(Y$490-$K$490)),'PV Adoption'!U$4*(1/(1-'General Inputs'!$C$10))*$J1925*1000*$I1925,ABS(($F1925-$E1925)*(1+$J217)^(Y$490-$K$490)))</f>
        <v>0</v>
      </c>
      <c r="Z1925" s="357">
        <f>IF('PV Adoption'!V$4*(1/(1-'General Inputs'!$C$10))*$J1925*1000*$I1925 &lt;= ABS(($F1925-$E1925)*(1+$J217)^(Z$490-$K$490)),'PV Adoption'!V$4*(1/(1-'General Inputs'!$C$10))*$J1925*1000*$I1925,ABS(($F1925-$E1925)*(1+$J217)^(Z$490-$K$490)))</f>
        <v>0</v>
      </c>
      <c r="AA1925" s="357">
        <f>IF('PV Adoption'!W$4*(1/(1-'General Inputs'!$C$10))*$J1925*1000*$I1925 &lt;= ABS(($F1925-$E1925)*(1+$J217)^(AA$490-$K$490)),'PV Adoption'!W$4*(1/(1-'General Inputs'!$C$10))*$J1925*1000*$I1925,ABS(($F1925-$E1925)*(1+$J217)^(AA$490-$K$490)))</f>
        <v>0</v>
      </c>
      <c r="AB1925" s="357">
        <f>IF('PV Adoption'!X$4*(1/(1-'General Inputs'!$C$10))*$J1925*1000*$I1925 &lt;= ABS(($F1925-$E1925)*(1+$J217)^(AB$490-$K$490)),'PV Adoption'!X$4*(1/(1-'General Inputs'!$C$10))*$J1925*1000*$I1925,ABS(($F1925-$E1925)*(1+$J217)^(AB$490-$K$490)))</f>
        <v>0</v>
      </c>
      <c r="AC1925" s="357">
        <f>IF('PV Adoption'!Y$4*(1/(1-'General Inputs'!$C$10))*$J1925*1000*$I1925 &lt;= ABS(($F1925-$E1925)*(1+$J217)^(AC$490-$K$490)),'PV Adoption'!Y$4*(1/(1-'General Inputs'!$C$10))*$J1925*1000*$I1925,ABS(($F1925-$E1925)*(1+$J217)^(AC$490-$K$490)))</f>
        <v>0</v>
      </c>
      <c r="AD1925" s="357">
        <f>IF('PV Adoption'!Z$4*(1/(1-'General Inputs'!$C$10))*$J1925*1000*$I1925 &lt;= ABS(($F1925-$E1925)*(1+$J217)^(AD$490-$K$490)),'PV Adoption'!Z$4*(1/(1-'General Inputs'!$C$10))*$J1925*1000*$I1925,ABS(($F1925-$E1925)*(1+$J217)^(AD$490-$K$490)))</f>
        <v>0</v>
      </c>
      <c r="AE1925" s="357">
        <f>IF('PV Adoption'!AA$4*(1/(1-'General Inputs'!$C$10))*$J1925*1000*$I1925 &lt;= ABS(($F1925-$E1925)*(1+$J217)^(AE$490-$K$490)),'PV Adoption'!AA$4*(1/(1-'General Inputs'!$C$10))*$J1925*1000*$I1925,ABS(($F1925-$E1925)*(1+$J217)^(AE$490-$K$490)))</f>
        <v>0</v>
      </c>
      <c r="AF1925" s="357">
        <f>IF('PV Adoption'!AB$4*(1/(1-'General Inputs'!$C$10))*$J1925*1000*$I1925 &lt;= ABS(($F1925-$E1925)*(1+$J217)^(AF$490-$K$490)),'PV Adoption'!AB$4*(1/(1-'General Inputs'!$C$10))*$J1925*1000*$I1925,ABS(($F1925-$E1925)*(1+$J217)^(AF$490-$K$490)))</f>
        <v>0</v>
      </c>
      <c r="AG1925" s="357">
        <f>IF('PV Adoption'!AC$4*(1/(1-'General Inputs'!$C$10))*$J1925*1000*$I1925 &lt;= ABS(($F1925-$E1925)*(1+$J217)^(AG$490-$K$490)),'PV Adoption'!AC$4*(1/(1-'General Inputs'!$C$10))*$J1925*1000*$I1925,ABS(($F1925-$E1925)*(1+$J217)^(AG$490-$K$490)))</f>
        <v>0</v>
      </c>
      <c r="AH1925" s="357">
        <f>IF('PV Adoption'!AD$4*(1/(1-'General Inputs'!$C$10))*$J1925*1000*$I1925 &lt;= ABS(($F1925-$E1925)*(1+$J217)^(AH$490-$K$490)),'PV Adoption'!AD$4*(1/(1-'General Inputs'!$C$10))*$J1925*1000*$I1925,ABS(($F1925-$E1925)*(1+$J217)^(AH$490-$K$490)))</f>
        <v>0</v>
      </c>
      <c r="AI1925" s="357">
        <f>IF('PV Adoption'!AE$4*(1/(1-'General Inputs'!$C$10))*$J1925*1000*$I1925 &lt;= ABS(($F1925-$E1925)*(1+$J217)^(AI$490-$K$490)),'PV Adoption'!AE$4*(1/(1-'General Inputs'!$C$10))*$J1925*1000*$I1925,ABS(($F1925-$E1925)*(1+$J217)^(AI$490-$K$490)))</f>
        <v>0</v>
      </c>
      <c r="AJ1925" s="357">
        <f>IF('PV Adoption'!AF$4*(1/(1-'General Inputs'!$C$10))*$J1925*1000*$I1925 &lt;= ABS(($F1925-$E1925)*(1+$J217)^(AJ$490-$K$490)),'PV Adoption'!AF$4*(1/(1-'General Inputs'!$C$10))*$J1925*1000*$I1925,ABS(($F1925-$E1925)*(1+$J217)^(AJ$490-$K$490)))</f>
        <v>0</v>
      </c>
      <c r="AK1925" s="357">
        <v>0</v>
      </c>
      <c r="AL1925" s="357">
        <v>0</v>
      </c>
      <c r="AM1925" s="357">
        <v>0</v>
      </c>
    </row>
    <row r="1926" spans="1:39" x14ac:dyDescent="0.25">
      <c r="A1926" s="353" t="s">
        <v>322</v>
      </c>
      <c r="B1926" s="353" t="s">
        <v>322</v>
      </c>
      <c r="C1926" s="441">
        <f t="shared" ref="C1926:H1926" si="1377">C218</f>
        <v>2500</v>
      </c>
      <c r="D1926" s="441"/>
      <c r="E1926" s="441"/>
      <c r="F1926" s="441"/>
      <c r="G1926" s="441"/>
      <c r="H1926" s="441">
        <f t="shared" si="1377"/>
        <v>0</v>
      </c>
      <c r="I1926" s="470">
        <f>IFERROR(VLOOKUP(B1926,Coincidence!$B$2:$E$242,4,FALSE)*IF($G1926="Winter",'General Inputs'!$C$25,'General Inputs'!$C$24),IF($G1926="Winter",'General Inputs'!$C$25,'General Inputs'!$C$24))</f>
        <v>0.52140604400000001</v>
      </c>
      <c r="J1926" s="466">
        <f>'Nameplate by Substation'!H218</f>
        <v>1.532446885072705E-3</v>
      </c>
      <c r="K1926" s="357">
        <f>IF('PV Adoption'!G$4*(1/(1-'General Inputs'!$C$10))*$J1926*1000*$I1926 &lt;= ABS(($F1926-$E1926)*(1+$J218)^(K$490-$K$490)),'PV Adoption'!G$4*(1/(1-'General Inputs'!$C$10))*$J1926*1000*$I1926,ABS(($F1926-$E1926)*(1+$J218)^(K$490-$K$490)))</f>
        <v>0</v>
      </c>
      <c r="L1926" s="357">
        <f>IF('PV Adoption'!H$4*(1/(1-'General Inputs'!$C$10))*$J1926*1000*$I1926 &lt;= ABS(($F1926-$E1926)*(1+$J218)^(L$490-$K$490)),'PV Adoption'!H$4*(1/(1-'General Inputs'!$C$10))*$J1926*1000*$I1926,ABS(($F1926-$E1926)*(1+$J218)^(L$490-$K$490)))</f>
        <v>0</v>
      </c>
      <c r="M1926" s="357">
        <f>IF('PV Adoption'!I$4*(1/(1-'General Inputs'!$C$10))*$J1926*1000*$I1926 &lt;= ABS(($F1926-$E1926)*(1+$J218)^(M$490-$K$490)),'PV Adoption'!I$4*(1/(1-'General Inputs'!$C$10))*$J1926*1000*$I1926,ABS(($F1926-$E1926)*(1+$J218)^(M$490-$K$490)))</f>
        <v>0</v>
      </c>
      <c r="N1926" s="357">
        <f>IF('PV Adoption'!J$4*(1/(1-'General Inputs'!$C$10))*$J1926*1000*$I1926 &lt;= ABS(($F1926-$E1926)*(1+$J218)^(N$490-$K$490)),'PV Adoption'!J$4*(1/(1-'General Inputs'!$C$10))*$J1926*1000*$I1926,ABS(($F1926-$E1926)*(1+$J218)^(N$490-$K$490)))</f>
        <v>0</v>
      </c>
      <c r="O1926" s="357">
        <f>IF('PV Adoption'!K$4*(1/(1-'General Inputs'!$C$10))*$J1926*1000*$I1926 &lt;= ABS(($F1926-$E1926)*(1+$J218)^(O$490-$K$490)),'PV Adoption'!K$4*(1/(1-'General Inputs'!$C$10))*$J1926*1000*$I1926,ABS(($F1926-$E1926)*(1+$J218)^(O$490-$K$490)))</f>
        <v>0</v>
      </c>
      <c r="P1926" s="357">
        <f>IF('PV Adoption'!L$4*(1/(1-'General Inputs'!$C$10))*$J1926*1000*$I1926 &lt;= ABS(($F1926-$E1926)*(1+$J218)^(P$490-$K$490)),'PV Adoption'!L$4*(1/(1-'General Inputs'!$C$10))*$J1926*1000*$I1926,ABS(($F1926-$E1926)*(1+$J218)^(P$490-$K$490)))</f>
        <v>0</v>
      </c>
      <c r="Q1926" s="357">
        <f>IF('PV Adoption'!M$4*(1/(1-'General Inputs'!$C$10))*$J1926*1000*$I1926 &lt;= ABS(($F1926-$E1926)*(1+$J218)^(Q$490-$K$490)),'PV Adoption'!M$4*(1/(1-'General Inputs'!$C$10))*$J1926*1000*$I1926,ABS(($F1926-$E1926)*(1+$J218)^(Q$490-$K$490)))</f>
        <v>0</v>
      </c>
      <c r="R1926" s="357">
        <f>IF('PV Adoption'!N$4*(1/(1-'General Inputs'!$C$10))*$J1926*1000*$I1926 &lt;= ABS(($F1926-$E1926)*(1+$J218)^(R$490-$K$490)),'PV Adoption'!N$4*(1/(1-'General Inputs'!$C$10))*$J1926*1000*$I1926,ABS(($F1926-$E1926)*(1+$J218)^(R$490-$K$490)))</f>
        <v>0</v>
      </c>
      <c r="S1926" s="357">
        <f>IF('PV Adoption'!O$4*(1/(1-'General Inputs'!$C$10))*$J1926*1000*$I1926 &lt;= ABS(($F1926-$E1926)*(1+$J218)^(S$490-$K$490)),'PV Adoption'!O$4*(1/(1-'General Inputs'!$C$10))*$J1926*1000*$I1926,ABS(($F1926-$E1926)*(1+$J218)^(S$490-$K$490)))</f>
        <v>0</v>
      </c>
      <c r="T1926" s="357">
        <f>IF('PV Adoption'!P$4*(1/(1-'General Inputs'!$C$10))*$J1926*1000*$I1926 &lt;= ABS(($F1926-$E1926)*(1+$J218)^(T$490-$K$490)),'PV Adoption'!P$4*(1/(1-'General Inputs'!$C$10))*$J1926*1000*$I1926,ABS(($F1926-$E1926)*(1+$J218)^(T$490-$K$490)))</f>
        <v>0</v>
      </c>
      <c r="U1926" s="357">
        <f>IF('PV Adoption'!Q$4*(1/(1-'General Inputs'!$C$10))*$J1926*1000*$I1926 &lt;= ABS(($F1926-$E1926)*(1+$J218)^(U$490-$K$490)),'PV Adoption'!Q$4*(1/(1-'General Inputs'!$C$10))*$J1926*1000*$I1926,ABS(($F1926-$E1926)*(1+$J218)^(U$490-$K$490)))</f>
        <v>0</v>
      </c>
      <c r="V1926" s="357">
        <f>IF('PV Adoption'!R$4*(1/(1-'General Inputs'!$C$10))*$J1926*1000*$I1926 &lt;= ABS(($F1926-$E1926)*(1+$J218)^(V$490-$K$490)),'PV Adoption'!R$4*(1/(1-'General Inputs'!$C$10))*$J1926*1000*$I1926,ABS(($F1926-$E1926)*(1+$J218)^(V$490-$K$490)))</f>
        <v>0</v>
      </c>
      <c r="W1926" s="357">
        <f>IF('PV Adoption'!S$4*(1/(1-'General Inputs'!$C$10))*$J1926*1000*$I1926 &lt;= ABS(($F1926-$E1926)*(1+$J218)^(W$490-$K$490)),'PV Adoption'!S$4*(1/(1-'General Inputs'!$C$10))*$J1926*1000*$I1926,ABS(($F1926-$E1926)*(1+$J218)^(W$490-$K$490)))</f>
        <v>0</v>
      </c>
      <c r="X1926" s="357">
        <f>IF('PV Adoption'!T$4*(1/(1-'General Inputs'!$C$10))*$J1926*1000*$I1926 &lt;= ABS(($F1926-$E1926)*(1+$J218)^(X$490-$K$490)),'PV Adoption'!T$4*(1/(1-'General Inputs'!$C$10))*$J1926*1000*$I1926,ABS(($F1926-$E1926)*(1+$J218)^(X$490-$K$490)))</f>
        <v>0</v>
      </c>
      <c r="Y1926" s="357">
        <f>IF('PV Adoption'!U$4*(1/(1-'General Inputs'!$C$10))*$J1926*1000*$I1926 &lt;= ABS(($F1926-$E1926)*(1+$J218)^(Y$490-$K$490)),'PV Adoption'!U$4*(1/(1-'General Inputs'!$C$10))*$J1926*1000*$I1926,ABS(($F1926-$E1926)*(1+$J218)^(Y$490-$K$490)))</f>
        <v>0</v>
      </c>
      <c r="Z1926" s="357">
        <f>IF('PV Adoption'!V$4*(1/(1-'General Inputs'!$C$10))*$J1926*1000*$I1926 &lt;= ABS(($F1926-$E1926)*(1+$J218)^(Z$490-$K$490)),'PV Adoption'!V$4*(1/(1-'General Inputs'!$C$10))*$J1926*1000*$I1926,ABS(($F1926-$E1926)*(1+$J218)^(Z$490-$K$490)))</f>
        <v>0</v>
      </c>
      <c r="AA1926" s="357">
        <f>IF('PV Adoption'!W$4*(1/(1-'General Inputs'!$C$10))*$J1926*1000*$I1926 &lt;= ABS(($F1926-$E1926)*(1+$J218)^(AA$490-$K$490)),'PV Adoption'!W$4*(1/(1-'General Inputs'!$C$10))*$J1926*1000*$I1926,ABS(($F1926-$E1926)*(1+$J218)^(AA$490-$K$490)))</f>
        <v>0</v>
      </c>
      <c r="AB1926" s="357">
        <f>IF('PV Adoption'!X$4*(1/(1-'General Inputs'!$C$10))*$J1926*1000*$I1926 &lt;= ABS(($F1926-$E1926)*(1+$J218)^(AB$490-$K$490)),'PV Adoption'!X$4*(1/(1-'General Inputs'!$C$10))*$J1926*1000*$I1926,ABS(($F1926-$E1926)*(1+$J218)^(AB$490-$K$490)))</f>
        <v>0</v>
      </c>
      <c r="AC1926" s="357">
        <f>IF('PV Adoption'!Y$4*(1/(1-'General Inputs'!$C$10))*$J1926*1000*$I1926 &lt;= ABS(($F1926-$E1926)*(1+$J218)^(AC$490-$K$490)),'PV Adoption'!Y$4*(1/(1-'General Inputs'!$C$10))*$J1926*1000*$I1926,ABS(($F1926-$E1926)*(1+$J218)^(AC$490-$K$490)))</f>
        <v>0</v>
      </c>
      <c r="AD1926" s="357">
        <f>IF('PV Adoption'!Z$4*(1/(1-'General Inputs'!$C$10))*$J1926*1000*$I1926 &lt;= ABS(($F1926-$E1926)*(1+$J218)^(AD$490-$K$490)),'PV Adoption'!Z$4*(1/(1-'General Inputs'!$C$10))*$J1926*1000*$I1926,ABS(($F1926-$E1926)*(1+$J218)^(AD$490-$K$490)))</f>
        <v>0</v>
      </c>
      <c r="AE1926" s="357">
        <f>IF('PV Adoption'!AA$4*(1/(1-'General Inputs'!$C$10))*$J1926*1000*$I1926 &lt;= ABS(($F1926-$E1926)*(1+$J218)^(AE$490-$K$490)),'PV Adoption'!AA$4*(1/(1-'General Inputs'!$C$10))*$J1926*1000*$I1926,ABS(($F1926-$E1926)*(1+$J218)^(AE$490-$K$490)))</f>
        <v>0</v>
      </c>
      <c r="AF1926" s="357">
        <f>IF('PV Adoption'!AB$4*(1/(1-'General Inputs'!$C$10))*$J1926*1000*$I1926 &lt;= ABS(($F1926-$E1926)*(1+$J218)^(AF$490-$K$490)),'PV Adoption'!AB$4*(1/(1-'General Inputs'!$C$10))*$J1926*1000*$I1926,ABS(($F1926-$E1926)*(1+$J218)^(AF$490-$K$490)))</f>
        <v>0</v>
      </c>
      <c r="AG1926" s="357">
        <f>IF('PV Adoption'!AC$4*(1/(1-'General Inputs'!$C$10))*$J1926*1000*$I1926 &lt;= ABS(($F1926-$E1926)*(1+$J218)^(AG$490-$K$490)),'PV Adoption'!AC$4*(1/(1-'General Inputs'!$C$10))*$J1926*1000*$I1926,ABS(($F1926-$E1926)*(1+$J218)^(AG$490-$K$490)))</f>
        <v>0</v>
      </c>
      <c r="AH1926" s="357">
        <f>IF('PV Adoption'!AD$4*(1/(1-'General Inputs'!$C$10))*$J1926*1000*$I1926 &lt;= ABS(($F1926-$E1926)*(1+$J218)^(AH$490-$K$490)),'PV Adoption'!AD$4*(1/(1-'General Inputs'!$C$10))*$J1926*1000*$I1926,ABS(($F1926-$E1926)*(1+$J218)^(AH$490-$K$490)))</f>
        <v>0</v>
      </c>
      <c r="AI1926" s="357">
        <f>IF('PV Adoption'!AE$4*(1/(1-'General Inputs'!$C$10))*$J1926*1000*$I1926 &lt;= ABS(($F1926-$E1926)*(1+$J218)^(AI$490-$K$490)),'PV Adoption'!AE$4*(1/(1-'General Inputs'!$C$10))*$J1926*1000*$I1926,ABS(($F1926-$E1926)*(1+$J218)^(AI$490-$K$490)))</f>
        <v>0</v>
      </c>
      <c r="AJ1926" s="357">
        <f>IF('PV Adoption'!AF$4*(1/(1-'General Inputs'!$C$10))*$J1926*1000*$I1926 &lt;= ABS(($F1926-$E1926)*(1+$J218)^(AJ$490-$K$490)),'PV Adoption'!AF$4*(1/(1-'General Inputs'!$C$10))*$J1926*1000*$I1926,ABS(($F1926-$E1926)*(1+$J218)^(AJ$490-$K$490)))</f>
        <v>0</v>
      </c>
      <c r="AK1926" s="357">
        <v>0</v>
      </c>
      <c r="AL1926" s="357">
        <v>0</v>
      </c>
      <c r="AM1926" s="357">
        <v>0</v>
      </c>
    </row>
    <row r="1927" spans="1:39" x14ac:dyDescent="0.25">
      <c r="A1927" s="353" t="s">
        <v>447</v>
      </c>
      <c r="B1927" s="353" t="s">
        <v>447</v>
      </c>
      <c r="C1927" s="441">
        <f t="shared" ref="C1927:H1927" si="1378">C219</f>
        <v>2000</v>
      </c>
      <c r="D1927" s="441"/>
      <c r="E1927" s="441"/>
      <c r="F1927" s="441"/>
      <c r="G1927" s="441"/>
      <c r="H1927" s="441">
        <f t="shared" si="1378"/>
        <v>0</v>
      </c>
      <c r="I1927" s="470">
        <f>IFERROR(VLOOKUP(B1927,Coincidence!$B$2:$E$242,4,FALSE)*IF($G1927="Winter",'General Inputs'!$C$25,'General Inputs'!$C$24),IF($G1927="Winter",'General Inputs'!$C$25,'General Inputs'!$C$24))</f>
        <v>0.52140604400000001</v>
      </c>
      <c r="J1927" s="466">
        <f>'Nameplate by Substation'!H219</f>
        <v>6.3378949549521555E-4</v>
      </c>
      <c r="K1927" s="357">
        <f>IF('PV Adoption'!G$4*(1/(1-'General Inputs'!$C$10))*$J1927*1000*$I1927 &lt;= ABS(($F1927-$E1927)*(1+$J219)^(K$490-$K$490)),'PV Adoption'!G$4*(1/(1-'General Inputs'!$C$10))*$J1927*1000*$I1927,ABS(($F1927-$E1927)*(1+$J219)^(K$490-$K$490)))</f>
        <v>0</v>
      </c>
      <c r="L1927" s="357">
        <f>IF('PV Adoption'!H$4*(1/(1-'General Inputs'!$C$10))*$J1927*1000*$I1927 &lt;= ABS(($F1927-$E1927)*(1+$J219)^(L$490-$K$490)),'PV Adoption'!H$4*(1/(1-'General Inputs'!$C$10))*$J1927*1000*$I1927,ABS(($F1927-$E1927)*(1+$J219)^(L$490-$K$490)))</f>
        <v>0</v>
      </c>
      <c r="M1927" s="357">
        <f>IF('PV Adoption'!I$4*(1/(1-'General Inputs'!$C$10))*$J1927*1000*$I1927 &lt;= ABS(($F1927-$E1927)*(1+$J219)^(M$490-$K$490)),'PV Adoption'!I$4*(1/(1-'General Inputs'!$C$10))*$J1927*1000*$I1927,ABS(($F1927-$E1927)*(1+$J219)^(M$490-$K$490)))</f>
        <v>0</v>
      </c>
      <c r="N1927" s="357">
        <f>IF('PV Adoption'!J$4*(1/(1-'General Inputs'!$C$10))*$J1927*1000*$I1927 &lt;= ABS(($F1927-$E1927)*(1+$J219)^(N$490-$K$490)),'PV Adoption'!J$4*(1/(1-'General Inputs'!$C$10))*$J1927*1000*$I1927,ABS(($F1927-$E1927)*(1+$J219)^(N$490-$K$490)))</f>
        <v>0</v>
      </c>
      <c r="O1927" s="357">
        <f>IF('PV Adoption'!K$4*(1/(1-'General Inputs'!$C$10))*$J1927*1000*$I1927 &lt;= ABS(($F1927-$E1927)*(1+$J219)^(O$490-$K$490)),'PV Adoption'!K$4*(1/(1-'General Inputs'!$C$10))*$J1927*1000*$I1927,ABS(($F1927-$E1927)*(1+$J219)^(O$490-$K$490)))</f>
        <v>0</v>
      </c>
      <c r="P1927" s="357">
        <f>IF('PV Adoption'!L$4*(1/(1-'General Inputs'!$C$10))*$J1927*1000*$I1927 &lt;= ABS(($F1927-$E1927)*(1+$J219)^(P$490-$K$490)),'PV Adoption'!L$4*(1/(1-'General Inputs'!$C$10))*$J1927*1000*$I1927,ABS(($F1927-$E1927)*(1+$J219)^(P$490-$K$490)))</f>
        <v>0</v>
      </c>
      <c r="Q1927" s="357">
        <f>IF('PV Adoption'!M$4*(1/(1-'General Inputs'!$C$10))*$J1927*1000*$I1927 &lt;= ABS(($F1927-$E1927)*(1+$J219)^(Q$490-$K$490)),'PV Adoption'!M$4*(1/(1-'General Inputs'!$C$10))*$J1927*1000*$I1927,ABS(($F1927-$E1927)*(1+$J219)^(Q$490-$K$490)))</f>
        <v>0</v>
      </c>
      <c r="R1927" s="357">
        <f>IF('PV Adoption'!N$4*(1/(1-'General Inputs'!$C$10))*$J1927*1000*$I1927 &lt;= ABS(($F1927-$E1927)*(1+$J219)^(R$490-$K$490)),'PV Adoption'!N$4*(1/(1-'General Inputs'!$C$10))*$J1927*1000*$I1927,ABS(($F1927-$E1927)*(1+$J219)^(R$490-$K$490)))</f>
        <v>0</v>
      </c>
      <c r="S1927" s="357">
        <f>IF('PV Adoption'!O$4*(1/(1-'General Inputs'!$C$10))*$J1927*1000*$I1927 &lt;= ABS(($F1927-$E1927)*(1+$J219)^(S$490-$K$490)),'PV Adoption'!O$4*(1/(1-'General Inputs'!$C$10))*$J1927*1000*$I1927,ABS(($F1927-$E1927)*(1+$J219)^(S$490-$K$490)))</f>
        <v>0</v>
      </c>
      <c r="T1927" s="357">
        <f>IF('PV Adoption'!P$4*(1/(1-'General Inputs'!$C$10))*$J1927*1000*$I1927 &lt;= ABS(($F1927-$E1927)*(1+$J219)^(T$490-$K$490)),'PV Adoption'!P$4*(1/(1-'General Inputs'!$C$10))*$J1927*1000*$I1927,ABS(($F1927-$E1927)*(1+$J219)^(T$490-$K$490)))</f>
        <v>0</v>
      </c>
      <c r="U1927" s="357">
        <f>IF('PV Adoption'!Q$4*(1/(1-'General Inputs'!$C$10))*$J1927*1000*$I1927 &lt;= ABS(($F1927-$E1927)*(1+$J219)^(U$490-$K$490)),'PV Adoption'!Q$4*(1/(1-'General Inputs'!$C$10))*$J1927*1000*$I1927,ABS(($F1927-$E1927)*(1+$J219)^(U$490-$K$490)))</f>
        <v>0</v>
      </c>
      <c r="V1927" s="357">
        <f>IF('PV Adoption'!R$4*(1/(1-'General Inputs'!$C$10))*$J1927*1000*$I1927 &lt;= ABS(($F1927-$E1927)*(1+$J219)^(V$490-$K$490)),'PV Adoption'!R$4*(1/(1-'General Inputs'!$C$10))*$J1927*1000*$I1927,ABS(($F1927-$E1927)*(1+$J219)^(V$490-$K$490)))</f>
        <v>0</v>
      </c>
      <c r="W1927" s="357">
        <f>IF('PV Adoption'!S$4*(1/(1-'General Inputs'!$C$10))*$J1927*1000*$I1927 &lt;= ABS(($F1927-$E1927)*(1+$J219)^(W$490-$K$490)),'PV Adoption'!S$4*(1/(1-'General Inputs'!$C$10))*$J1927*1000*$I1927,ABS(($F1927-$E1927)*(1+$J219)^(W$490-$K$490)))</f>
        <v>0</v>
      </c>
      <c r="X1927" s="357">
        <f>IF('PV Adoption'!T$4*(1/(1-'General Inputs'!$C$10))*$J1927*1000*$I1927 &lt;= ABS(($F1927-$E1927)*(1+$J219)^(X$490-$K$490)),'PV Adoption'!T$4*(1/(1-'General Inputs'!$C$10))*$J1927*1000*$I1927,ABS(($F1927-$E1927)*(1+$J219)^(X$490-$K$490)))</f>
        <v>0</v>
      </c>
      <c r="Y1927" s="357">
        <f>IF('PV Adoption'!U$4*(1/(1-'General Inputs'!$C$10))*$J1927*1000*$I1927 &lt;= ABS(($F1927-$E1927)*(1+$J219)^(Y$490-$K$490)),'PV Adoption'!U$4*(1/(1-'General Inputs'!$C$10))*$J1927*1000*$I1927,ABS(($F1927-$E1927)*(1+$J219)^(Y$490-$K$490)))</f>
        <v>0</v>
      </c>
      <c r="Z1927" s="357">
        <f>IF('PV Adoption'!V$4*(1/(1-'General Inputs'!$C$10))*$J1927*1000*$I1927 &lt;= ABS(($F1927-$E1927)*(1+$J219)^(Z$490-$K$490)),'PV Adoption'!V$4*(1/(1-'General Inputs'!$C$10))*$J1927*1000*$I1927,ABS(($F1927-$E1927)*(1+$J219)^(Z$490-$K$490)))</f>
        <v>0</v>
      </c>
      <c r="AA1927" s="357">
        <f>IF('PV Adoption'!W$4*(1/(1-'General Inputs'!$C$10))*$J1927*1000*$I1927 &lt;= ABS(($F1927-$E1927)*(1+$J219)^(AA$490-$K$490)),'PV Adoption'!W$4*(1/(1-'General Inputs'!$C$10))*$J1927*1000*$I1927,ABS(($F1927-$E1927)*(1+$J219)^(AA$490-$K$490)))</f>
        <v>0</v>
      </c>
      <c r="AB1927" s="357">
        <f>IF('PV Adoption'!X$4*(1/(1-'General Inputs'!$C$10))*$J1927*1000*$I1927 &lt;= ABS(($F1927-$E1927)*(1+$J219)^(AB$490-$K$490)),'PV Adoption'!X$4*(1/(1-'General Inputs'!$C$10))*$J1927*1000*$I1927,ABS(($F1927-$E1927)*(1+$J219)^(AB$490-$K$490)))</f>
        <v>0</v>
      </c>
      <c r="AC1927" s="357">
        <f>IF('PV Adoption'!Y$4*(1/(1-'General Inputs'!$C$10))*$J1927*1000*$I1927 &lt;= ABS(($F1927-$E1927)*(1+$J219)^(AC$490-$K$490)),'PV Adoption'!Y$4*(1/(1-'General Inputs'!$C$10))*$J1927*1000*$I1927,ABS(($F1927-$E1927)*(1+$J219)^(AC$490-$K$490)))</f>
        <v>0</v>
      </c>
      <c r="AD1927" s="357">
        <f>IF('PV Adoption'!Z$4*(1/(1-'General Inputs'!$C$10))*$J1927*1000*$I1927 &lt;= ABS(($F1927-$E1927)*(1+$J219)^(AD$490-$K$490)),'PV Adoption'!Z$4*(1/(1-'General Inputs'!$C$10))*$J1927*1000*$I1927,ABS(($F1927-$E1927)*(1+$J219)^(AD$490-$K$490)))</f>
        <v>0</v>
      </c>
      <c r="AE1927" s="357">
        <f>IF('PV Adoption'!AA$4*(1/(1-'General Inputs'!$C$10))*$J1927*1000*$I1927 &lt;= ABS(($F1927-$E1927)*(1+$J219)^(AE$490-$K$490)),'PV Adoption'!AA$4*(1/(1-'General Inputs'!$C$10))*$J1927*1000*$I1927,ABS(($F1927-$E1927)*(1+$J219)^(AE$490-$K$490)))</f>
        <v>0</v>
      </c>
      <c r="AF1927" s="357">
        <f>IF('PV Adoption'!AB$4*(1/(1-'General Inputs'!$C$10))*$J1927*1000*$I1927 &lt;= ABS(($F1927-$E1927)*(1+$J219)^(AF$490-$K$490)),'PV Adoption'!AB$4*(1/(1-'General Inputs'!$C$10))*$J1927*1000*$I1927,ABS(($F1927-$E1927)*(1+$J219)^(AF$490-$K$490)))</f>
        <v>0</v>
      </c>
      <c r="AG1927" s="357">
        <f>IF('PV Adoption'!AC$4*(1/(1-'General Inputs'!$C$10))*$J1927*1000*$I1927 &lt;= ABS(($F1927-$E1927)*(1+$J219)^(AG$490-$K$490)),'PV Adoption'!AC$4*(1/(1-'General Inputs'!$C$10))*$J1927*1000*$I1927,ABS(($F1927-$E1927)*(1+$J219)^(AG$490-$K$490)))</f>
        <v>0</v>
      </c>
      <c r="AH1927" s="357">
        <f>IF('PV Adoption'!AD$4*(1/(1-'General Inputs'!$C$10))*$J1927*1000*$I1927 &lt;= ABS(($F1927-$E1927)*(1+$J219)^(AH$490-$K$490)),'PV Adoption'!AD$4*(1/(1-'General Inputs'!$C$10))*$J1927*1000*$I1927,ABS(($F1927-$E1927)*(1+$J219)^(AH$490-$K$490)))</f>
        <v>0</v>
      </c>
      <c r="AI1927" s="357">
        <f>IF('PV Adoption'!AE$4*(1/(1-'General Inputs'!$C$10))*$J1927*1000*$I1927 &lt;= ABS(($F1927-$E1927)*(1+$J219)^(AI$490-$K$490)),'PV Adoption'!AE$4*(1/(1-'General Inputs'!$C$10))*$J1927*1000*$I1927,ABS(($F1927-$E1927)*(1+$J219)^(AI$490-$K$490)))</f>
        <v>0</v>
      </c>
      <c r="AJ1927" s="357">
        <f>IF('PV Adoption'!AF$4*(1/(1-'General Inputs'!$C$10))*$J1927*1000*$I1927 &lt;= ABS(($F1927-$E1927)*(1+$J219)^(AJ$490-$K$490)),'PV Adoption'!AF$4*(1/(1-'General Inputs'!$C$10))*$J1927*1000*$I1927,ABS(($F1927-$E1927)*(1+$J219)^(AJ$490-$K$490)))</f>
        <v>0</v>
      </c>
      <c r="AK1927" s="357">
        <v>0</v>
      </c>
      <c r="AL1927" s="357">
        <v>0</v>
      </c>
      <c r="AM1927" s="357">
        <v>0</v>
      </c>
    </row>
    <row r="1928" spans="1:39" x14ac:dyDescent="0.25">
      <c r="A1928" s="353" t="s">
        <v>494</v>
      </c>
      <c r="B1928" s="353" t="s">
        <v>494</v>
      </c>
      <c r="C1928" s="441">
        <f t="shared" ref="C1928:H1928" si="1379">C220</f>
        <v>5000</v>
      </c>
      <c r="D1928" s="441"/>
      <c r="E1928" s="441"/>
      <c r="F1928" s="441"/>
      <c r="G1928" s="441"/>
      <c r="H1928" s="441">
        <f t="shared" si="1379"/>
        <v>0</v>
      </c>
      <c r="I1928" s="470">
        <f>IFERROR(VLOOKUP(B1928,Coincidence!$B$2:$E$242,4,FALSE)*IF($G1928="Winter",'General Inputs'!$C$25,'General Inputs'!$C$24),IF($G1928="Winter",'General Inputs'!$C$25,'General Inputs'!$C$24))</f>
        <v>0.52140604400000001</v>
      </c>
      <c r="J1928" s="466">
        <f>'Nameplate by Substation'!H220</f>
        <v>1.4145901423748685E-3</v>
      </c>
      <c r="K1928" s="357">
        <f>IF('PV Adoption'!G$4*(1/(1-'General Inputs'!$C$10))*$J1928*1000*$I1928 &lt;= ABS(($F1928-$E1928)*(1+$J220)^(K$490-$K$490)),'PV Adoption'!G$4*(1/(1-'General Inputs'!$C$10))*$J1928*1000*$I1928,ABS(($F1928-$E1928)*(1+$J220)^(K$490-$K$490)))</f>
        <v>0</v>
      </c>
      <c r="L1928" s="357">
        <f>IF('PV Adoption'!H$4*(1/(1-'General Inputs'!$C$10))*$J1928*1000*$I1928 &lt;= ABS(($F1928-$E1928)*(1+$J220)^(L$490-$K$490)),'PV Adoption'!H$4*(1/(1-'General Inputs'!$C$10))*$J1928*1000*$I1928,ABS(($F1928-$E1928)*(1+$J220)^(L$490-$K$490)))</f>
        <v>0</v>
      </c>
      <c r="M1928" s="357">
        <f>IF('PV Adoption'!I$4*(1/(1-'General Inputs'!$C$10))*$J1928*1000*$I1928 &lt;= ABS(($F1928-$E1928)*(1+$J220)^(M$490-$K$490)),'PV Adoption'!I$4*(1/(1-'General Inputs'!$C$10))*$J1928*1000*$I1928,ABS(($F1928-$E1928)*(1+$J220)^(M$490-$K$490)))</f>
        <v>0</v>
      </c>
      <c r="N1928" s="357">
        <f>IF('PV Adoption'!J$4*(1/(1-'General Inputs'!$C$10))*$J1928*1000*$I1928 &lt;= ABS(($F1928-$E1928)*(1+$J220)^(N$490-$K$490)),'PV Adoption'!J$4*(1/(1-'General Inputs'!$C$10))*$J1928*1000*$I1928,ABS(($F1928-$E1928)*(1+$J220)^(N$490-$K$490)))</f>
        <v>0</v>
      </c>
      <c r="O1928" s="357">
        <f>IF('PV Adoption'!K$4*(1/(1-'General Inputs'!$C$10))*$J1928*1000*$I1928 &lt;= ABS(($F1928-$E1928)*(1+$J220)^(O$490-$K$490)),'PV Adoption'!K$4*(1/(1-'General Inputs'!$C$10))*$J1928*1000*$I1928,ABS(($F1928-$E1928)*(1+$J220)^(O$490-$K$490)))</f>
        <v>0</v>
      </c>
      <c r="P1928" s="357">
        <f>IF('PV Adoption'!L$4*(1/(1-'General Inputs'!$C$10))*$J1928*1000*$I1928 &lt;= ABS(($F1928-$E1928)*(1+$J220)^(P$490-$K$490)),'PV Adoption'!L$4*(1/(1-'General Inputs'!$C$10))*$J1928*1000*$I1928,ABS(($F1928-$E1928)*(1+$J220)^(P$490-$K$490)))</f>
        <v>0</v>
      </c>
      <c r="Q1928" s="357">
        <f>IF('PV Adoption'!M$4*(1/(1-'General Inputs'!$C$10))*$J1928*1000*$I1928 &lt;= ABS(($F1928-$E1928)*(1+$J220)^(Q$490-$K$490)),'PV Adoption'!M$4*(1/(1-'General Inputs'!$C$10))*$J1928*1000*$I1928,ABS(($F1928-$E1928)*(1+$J220)^(Q$490-$K$490)))</f>
        <v>0</v>
      </c>
      <c r="R1928" s="357">
        <f>IF('PV Adoption'!N$4*(1/(1-'General Inputs'!$C$10))*$J1928*1000*$I1928 &lt;= ABS(($F1928-$E1928)*(1+$J220)^(R$490-$K$490)),'PV Adoption'!N$4*(1/(1-'General Inputs'!$C$10))*$J1928*1000*$I1928,ABS(($F1928-$E1928)*(1+$J220)^(R$490-$K$490)))</f>
        <v>0</v>
      </c>
      <c r="S1928" s="357">
        <f>IF('PV Adoption'!O$4*(1/(1-'General Inputs'!$C$10))*$J1928*1000*$I1928 &lt;= ABS(($F1928-$E1928)*(1+$J220)^(S$490-$K$490)),'PV Adoption'!O$4*(1/(1-'General Inputs'!$C$10))*$J1928*1000*$I1928,ABS(($F1928-$E1928)*(1+$J220)^(S$490-$K$490)))</f>
        <v>0</v>
      </c>
      <c r="T1928" s="357">
        <f>IF('PV Adoption'!P$4*(1/(1-'General Inputs'!$C$10))*$J1928*1000*$I1928 &lt;= ABS(($F1928-$E1928)*(1+$J220)^(T$490-$K$490)),'PV Adoption'!P$4*(1/(1-'General Inputs'!$C$10))*$J1928*1000*$I1928,ABS(($F1928-$E1928)*(1+$J220)^(T$490-$K$490)))</f>
        <v>0</v>
      </c>
      <c r="U1928" s="357">
        <f>IF('PV Adoption'!Q$4*(1/(1-'General Inputs'!$C$10))*$J1928*1000*$I1928 &lt;= ABS(($F1928-$E1928)*(1+$J220)^(U$490-$K$490)),'PV Adoption'!Q$4*(1/(1-'General Inputs'!$C$10))*$J1928*1000*$I1928,ABS(($F1928-$E1928)*(1+$J220)^(U$490-$K$490)))</f>
        <v>0</v>
      </c>
      <c r="V1928" s="357">
        <f>IF('PV Adoption'!R$4*(1/(1-'General Inputs'!$C$10))*$J1928*1000*$I1928 &lt;= ABS(($F1928-$E1928)*(1+$J220)^(V$490-$K$490)),'PV Adoption'!R$4*(1/(1-'General Inputs'!$C$10))*$J1928*1000*$I1928,ABS(($F1928-$E1928)*(1+$J220)^(V$490-$K$490)))</f>
        <v>0</v>
      </c>
      <c r="W1928" s="357">
        <f>IF('PV Adoption'!S$4*(1/(1-'General Inputs'!$C$10))*$J1928*1000*$I1928 &lt;= ABS(($F1928-$E1928)*(1+$J220)^(W$490-$K$490)),'PV Adoption'!S$4*(1/(1-'General Inputs'!$C$10))*$J1928*1000*$I1928,ABS(($F1928-$E1928)*(1+$J220)^(W$490-$K$490)))</f>
        <v>0</v>
      </c>
      <c r="X1928" s="357">
        <f>IF('PV Adoption'!T$4*(1/(1-'General Inputs'!$C$10))*$J1928*1000*$I1928 &lt;= ABS(($F1928-$E1928)*(1+$J220)^(X$490-$K$490)),'PV Adoption'!T$4*(1/(1-'General Inputs'!$C$10))*$J1928*1000*$I1928,ABS(($F1928-$E1928)*(1+$J220)^(X$490-$K$490)))</f>
        <v>0</v>
      </c>
      <c r="Y1928" s="357">
        <f>IF('PV Adoption'!U$4*(1/(1-'General Inputs'!$C$10))*$J1928*1000*$I1928 &lt;= ABS(($F1928-$E1928)*(1+$J220)^(Y$490-$K$490)),'PV Adoption'!U$4*(1/(1-'General Inputs'!$C$10))*$J1928*1000*$I1928,ABS(($F1928-$E1928)*(1+$J220)^(Y$490-$K$490)))</f>
        <v>0</v>
      </c>
      <c r="Z1928" s="357">
        <f>IF('PV Adoption'!V$4*(1/(1-'General Inputs'!$C$10))*$J1928*1000*$I1928 &lt;= ABS(($F1928-$E1928)*(1+$J220)^(Z$490-$K$490)),'PV Adoption'!V$4*(1/(1-'General Inputs'!$C$10))*$J1928*1000*$I1928,ABS(($F1928-$E1928)*(1+$J220)^(Z$490-$K$490)))</f>
        <v>0</v>
      </c>
      <c r="AA1928" s="357">
        <f>IF('PV Adoption'!W$4*(1/(1-'General Inputs'!$C$10))*$J1928*1000*$I1928 &lt;= ABS(($F1928-$E1928)*(1+$J220)^(AA$490-$K$490)),'PV Adoption'!W$4*(1/(1-'General Inputs'!$C$10))*$J1928*1000*$I1928,ABS(($F1928-$E1928)*(1+$J220)^(AA$490-$K$490)))</f>
        <v>0</v>
      </c>
      <c r="AB1928" s="357">
        <f>IF('PV Adoption'!X$4*(1/(1-'General Inputs'!$C$10))*$J1928*1000*$I1928 &lt;= ABS(($F1928-$E1928)*(1+$J220)^(AB$490-$K$490)),'PV Adoption'!X$4*(1/(1-'General Inputs'!$C$10))*$J1928*1000*$I1928,ABS(($F1928-$E1928)*(1+$J220)^(AB$490-$K$490)))</f>
        <v>0</v>
      </c>
      <c r="AC1928" s="357">
        <f>IF('PV Adoption'!Y$4*(1/(1-'General Inputs'!$C$10))*$J1928*1000*$I1928 &lt;= ABS(($F1928-$E1928)*(1+$J220)^(AC$490-$K$490)),'PV Adoption'!Y$4*(1/(1-'General Inputs'!$C$10))*$J1928*1000*$I1928,ABS(($F1928-$E1928)*(1+$J220)^(AC$490-$K$490)))</f>
        <v>0</v>
      </c>
      <c r="AD1928" s="357">
        <f>IF('PV Adoption'!Z$4*(1/(1-'General Inputs'!$C$10))*$J1928*1000*$I1928 &lt;= ABS(($F1928-$E1928)*(1+$J220)^(AD$490-$K$490)),'PV Adoption'!Z$4*(1/(1-'General Inputs'!$C$10))*$J1928*1000*$I1928,ABS(($F1928-$E1928)*(1+$J220)^(AD$490-$K$490)))</f>
        <v>0</v>
      </c>
      <c r="AE1928" s="357">
        <f>IF('PV Adoption'!AA$4*(1/(1-'General Inputs'!$C$10))*$J1928*1000*$I1928 &lt;= ABS(($F1928-$E1928)*(1+$J220)^(AE$490-$K$490)),'PV Adoption'!AA$4*(1/(1-'General Inputs'!$C$10))*$J1928*1000*$I1928,ABS(($F1928-$E1928)*(1+$J220)^(AE$490-$K$490)))</f>
        <v>0</v>
      </c>
      <c r="AF1928" s="357">
        <f>IF('PV Adoption'!AB$4*(1/(1-'General Inputs'!$C$10))*$J1928*1000*$I1928 &lt;= ABS(($F1928-$E1928)*(1+$J220)^(AF$490-$K$490)),'PV Adoption'!AB$4*(1/(1-'General Inputs'!$C$10))*$J1928*1000*$I1928,ABS(($F1928-$E1928)*(1+$J220)^(AF$490-$K$490)))</f>
        <v>0</v>
      </c>
      <c r="AG1928" s="357">
        <f>IF('PV Adoption'!AC$4*(1/(1-'General Inputs'!$C$10))*$J1928*1000*$I1928 &lt;= ABS(($F1928-$E1928)*(1+$J220)^(AG$490-$K$490)),'PV Adoption'!AC$4*(1/(1-'General Inputs'!$C$10))*$J1928*1000*$I1928,ABS(($F1928-$E1928)*(1+$J220)^(AG$490-$K$490)))</f>
        <v>0</v>
      </c>
      <c r="AH1928" s="357">
        <f>IF('PV Adoption'!AD$4*(1/(1-'General Inputs'!$C$10))*$J1928*1000*$I1928 &lt;= ABS(($F1928-$E1928)*(1+$J220)^(AH$490-$K$490)),'PV Adoption'!AD$4*(1/(1-'General Inputs'!$C$10))*$J1928*1000*$I1928,ABS(($F1928-$E1928)*(1+$J220)^(AH$490-$K$490)))</f>
        <v>0</v>
      </c>
      <c r="AI1928" s="357">
        <f>IF('PV Adoption'!AE$4*(1/(1-'General Inputs'!$C$10))*$J1928*1000*$I1928 &lt;= ABS(($F1928-$E1928)*(1+$J220)^(AI$490-$K$490)),'PV Adoption'!AE$4*(1/(1-'General Inputs'!$C$10))*$J1928*1000*$I1928,ABS(($F1928-$E1928)*(1+$J220)^(AI$490-$K$490)))</f>
        <v>0</v>
      </c>
      <c r="AJ1928" s="357">
        <f>IF('PV Adoption'!AF$4*(1/(1-'General Inputs'!$C$10))*$J1928*1000*$I1928 &lt;= ABS(($F1928-$E1928)*(1+$J220)^(AJ$490-$K$490)),'PV Adoption'!AF$4*(1/(1-'General Inputs'!$C$10))*$J1928*1000*$I1928,ABS(($F1928-$E1928)*(1+$J220)^(AJ$490-$K$490)))</f>
        <v>0</v>
      </c>
      <c r="AK1928" s="357">
        <v>0</v>
      </c>
      <c r="AL1928" s="357">
        <v>0</v>
      </c>
      <c r="AM1928" s="357">
        <v>0</v>
      </c>
    </row>
    <row r="1929" spans="1:39" x14ac:dyDescent="0.25">
      <c r="A1929" s="353" t="s">
        <v>332</v>
      </c>
      <c r="B1929" s="353" t="s">
        <v>332</v>
      </c>
      <c r="C1929" s="441">
        <f t="shared" ref="C1929:H1929" si="1380">C221</f>
        <v>5000</v>
      </c>
      <c r="D1929" s="441"/>
      <c r="E1929" s="441"/>
      <c r="F1929" s="441"/>
      <c r="G1929" s="441"/>
      <c r="H1929" s="441">
        <f t="shared" si="1380"/>
        <v>0</v>
      </c>
      <c r="I1929" s="470">
        <f>IFERROR(VLOOKUP(B1929,Coincidence!$B$2:$E$242,4,FALSE)*IF($G1929="Winter",'General Inputs'!$C$25,'General Inputs'!$C$24),IF($G1929="Winter",'General Inputs'!$C$25,'General Inputs'!$C$24))</f>
        <v>0.52140604400000001</v>
      </c>
      <c r="J1929" s="466">
        <f>'Nameplate by Substation'!H221</f>
        <v>2.9942297920728333E-3</v>
      </c>
      <c r="K1929" s="357">
        <f>IF('PV Adoption'!G$4*(1/(1-'General Inputs'!$C$10))*$J1929*1000*$I1929 &lt;= ABS(($F1929-$E1929)*(1+$J221)^(K$490-$K$490)),'PV Adoption'!G$4*(1/(1-'General Inputs'!$C$10))*$J1929*1000*$I1929,ABS(($F1929-$E1929)*(1+$J221)^(K$490-$K$490)))</f>
        <v>0</v>
      </c>
      <c r="L1929" s="357">
        <f>IF('PV Adoption'!H$4*(1/(1-'General Inputs'!$C$10))*$J1929*1000*$I1929 &lt;= ABS(($F1929-$E1929)*(1+$J221)^(L$490-$K$490)),'PV Adoption'!H$4*(1/(1-'General Inputs'!$C$10))*$J1929*1000*$I1929,ABS(($F1929-$E1929)*(1+$J221)^(L$490-$K$490)))</f>
        <v>0</v>
      </c>
      <c r="M1929" s="357">
        <f>IF('PV Adoption'!I$4*(1/(1-'General Inputs'!$C$10))*$J1929*1000*$I1929 &lt;= ABS(($F1929-$E1929)*(1+$J221)^(M$490-$K$490)),'PV Adoption'!I$4*(1/(1-'General Inputs'!$C$10))*$J1929*1000*$I1929,ABS(($F1929-$E1929)*(1+$J221)^(M$490-$K$490)))</f>
        <v>0</v>
      </c>
      <c r="N1929" s="357">
        <f>IF('PV Adoption'!J$4*(1/(1-'General Inputs'!$C$10))*$J1929*1000*$I1929 &lt;= ABS(($F1929-$E1929)*(1+$J221)^(N$490-$K$490)),'PV Adoption'!J$4*(1/(1-'General Inputs'!$C$10))*$J1929*1000*$I1929,ABS(($F1929-$E1929)*(1+$J221)^(N$490-$K$490)))</f>
        <v>0</v>
      </c>
      <c r="O1929" s="357">
        <f>IF('PV Adoption'!K$4*(1/(1-'General Inputs'!$C$10))*$J1929*1000*$I1929 &lt;= ABS(($F1929-$E1929)*(1+$J221)^(O$490-$K$490)),'PV Adoption'!K$4*(1/(1-'General Inputs'!$C$10))*$J1929*1000*$I1929,ABS(($F1929-$E1929)*(1+$J221)^(O$490-$K$490)))</f>
        <v>0</v>
      </c>
      <c r="P1929" s="357">
        <f>IF('PV Adoption'!L$4*(1/(1-'General Inputs'!$C$10))*$J1929*1000*$I1929 &lt;= ABS(($F1929-$E1929)*(1+$J221)^(P$490-$K$490)),'PV Adoption'!L$4*(1/(1-'General Inputs'!$C$10))*$J1929*1000*$I1929,ABS(($F1929-$E1929)*(1+$J221)^(P$490-$K$490)))</f>
        <v>0</v>
      </c>
      <c r="Q1929" s="357">
        <f>IF('PV Adoption'!M$4*(1/(1-'General Inputs'!$C$10))*$J1929*1000*$I1929 &lt;= ABS(($F1929-$E1929)*(1+$J221)^(Q$490-$K$490)),'PV Adoption'!M$4*(1/(1-'General Inputs'!$C$10))*$J1929*1000*$I1929,ABS(($F1929-$E1929)*(1+$J221)^(Q$490-$K$490)))</f>
        <v>0</v>
      </c>
      <c r="R1929" s="357">
        <f>IF('PV Adoption'!N$4*(1/(1-'General Inputs'!$C$10))*$J1929*1000*$I1929 &lt;= ABS(($F1929-$E1929)*(1+$J221)^(R$490-$K$490)),'PV Adoption'!N$4*(1/(1-'General Inputs'!$C$10))*$J1929*1000*$I1929,ABS(($F1929-$E1929)*(1+$J221)^(R$490-$K$490)))</f>
        <v>0</v>
      </c>
      <c r="S1929" s="357">
        <f>IF('PV Adoption'!O$4*(1/(1-'General Inputs'!$C$10))*$J1929*1000*$I1929 &lt;= ABS(($F1929-$E1929)*(1+$J221)^(S$490-$K$490)),'PV Adoption'!O$4*(1/(1-'General Inputs'!$C$10))*$J1929*1000*$I1929,ABS(($F1929-$E1929)*(1+$J221)^(S$490-$K$490)))</f>
        <v>0</v>
      </c>
      <c r="T1929" s="357">
        <f>IF('PV Adoption'!P$4*(1/(1-'General Inputs'!$C$10))*$J1929*1000*$I1929 &lt;= ABS(($F1929-$E1929)*(1+$J221)^(T$490-$K$490)),'PV Adoption'!P$4*(1/(1-'General Inputs'!$C$10))*$J1929*1000*$I1929,ABS(($F1929-$E1929)*(1+$J221)^(T$490-$K$490)))</f>
        <v>0</v>
      </c>
      <c r="U1929" s="357">
        <f>IF('PV Adoption'!Q$4*(1/(1-'General Inputs'!$C$10))*$J1929*1000*$I1929 &lt;= ABS(($F1929-$E1929)*(1+$J221)^(U$490-$K$490)),'PV Adoption'!Q$4*(1/(1-'General Inputs'!$C$10))*$J1929*1000*$I1929,ABS(($F1929-$E1929)*(1+$J221)^(U$490-$K$490)))</f>
        <v>0</v>
      </c>
      <c r="V1929" s="357">
        <f>IF('PV Adoption'!R$4*(1/(1-'General Inputs'!$C$10))*$J1929*1000*$I1929 &lt;= ABS(($F1929-$E1929)*(1+$J221)^(V$490-$K$490)),'PV Adoption'!R$4*(1/(1-'General Inputs'!$C$10))*$J1929*1000*$I1929,ABS(($F1929-$E1929)*(1+$J221)^(V$490-$K$490)))</f>
        <v>0</v>
      </c>
      <c r="W1929" s="357">
        <f>IF('PV Adoption'!S$4*(1/(1-'General Inputs'!$C$10))*$J1929*1000*$I1929 &lt;= ABS(($F1929-$E1929)*(1+$J221)^(W$490-$K$490)),'PV Adoption'!S$4*(1/(1-'General Inputs'!$C$10))*$J1929*1000*$I1929,ABS(($F1929-$E1929)*(1+$J221)^(W$490-$K$490)))</f>
        <v>0</v>
      </c>
      <c r="X1929" s="357">
        <f>IF('PV Adoption'!T$4*(1/(1-'General Inputs'!$C$10))*$J1929*1000*$I1929 &lt;= ABS(($F1929-$E1929)*(1+$J221)^(X$490-$K$490)),'PV Adoption'!T$4*(1/(1-'General Inputs'!$C$10))*$J1929*1000*$I1929,ABS(($F1929-$E1929)*(1+$J221)^(X$490-$K$490)))</f>
        <v>0</v>
      </c>
      <c r="Y1929" s="357">
        <f>IF('PV Adoption'!U$4*(1/(1-'General Inputs'!$C$10))*$J1929*1000*$I1929 &lt;= ABS(($F1929-$E1929)*(1+$J221)^(Y$490-$K$490)),'PV Adoption'!U$4*(1/(1-'General Inputs'!$C$10))*$J1929*1000*$I1929,ABS(($F1929-$E1929)*(1+$J221)^(Y$490-$K$490)))</f>
        <v>0</v>
      </c>
      <c r="Z1929" s="357">
        <f>IF('PV Adoption'!V$4*(1/(1-'General Inputs'!$C$10))*$J1929*1000*$I1929 &lt;= ABS(($F1929-$E1929)*(1+$J221)^(Z$490-$K$490)),'PV Adoption'!V$4*(1/(1-'General Inputs'!$C$10))*$J1929*1000*$I1929,ABS(($F1929-$E1929)*(1+$J221)^(Z$490-$K$490)))</f>
        <v>0</v>
      </c>
      <c r="AA1929" s="357">
        <f>IF('PV Adoption'!W$4*(1/(1-'General Inputs'!$C$10))*$J1929*1000*$I1929 &lt;= ABS(($F1929-$E1929)*(1+$J221)^(AA$490-$K$490)),'PV Adoption'!W$4*(1/(1-'General Inputs'!$C$10))*$J1929*1000*$I1929,ABS(($F1929-$E1929)*(1+$J221)^(AA$490-$K$490)))</f>
        <v>0</v>
      </c>
      <c r="AB1929" s="357">
        <f>IF('PV Adoption'!X$4*(1/(1-'General Inputs'!$C$10))*$J1929*1000*$I1929 &lt;= ABS(($F1929-$E1929)*(1+$J221)^(AB$490-$K$490)),'PV Adoption'!X$4*(1/(1-'General Inputs'!$C$10))*$J1929*1000*$I1929,ABS(($F1929-$E1929)*(1+$J221)^(AB$490-$K$490)))</f>
        <v>0</v>
      </c>
      <c r="AC1929" s="357">
        <f>IF('PV Adoption'!Y$4*(1/(1-'General Inputs'!$C$10))*$J1929*1000*$I1929 &lt;= ABS(($F1929-$E1929)*(1+$J221)^(AC$490-$K$490)),'PV Adoption'!Y$4*(1/(1-'General Inputs'!$C$10))*$J1929*1000*$I1929,ABS(($F1929-$E1929)*(1+$J221)^(AC$490-$K$490)))</f>
        <v>0</v>
      </c>
      <c r="AD1929" s="357">
        <f>IF('PV Adoption'!Z$4*(1/(1-'General Inputs'!$C$10))*$J1929*1000*$I1929 &lt;= ABS(($F1929-$E1929)*(1+$J221)^(AD$490-$K$490)),'PV Adoption'!Z$4*(1/(1-'General Inputs'!$C$10))*$J1929*1000*$I1929,ABS(($F1929-$E1929)*(1+$J221)^(AD$490-$K$490)))</f>
        <v>0</v>
      </c>
      <c r="AE1929" s="357">
        <f>IF('PV Adoption'!AA$4*(1/(1-'General Inputs'!$C$10))*$J1929*1000*$I1929 &lt;= ABS(($F1929-$E1929)*(1+$J221)^(AE$490-$K$490)),'PV Adoption'!AA$4*(1/(1-'General Inputs'!$C$10))*$J1929*1000*$I1929,ABS(($F1929-$E1929)*(1+$J221)^(AE$490-$K$490)))</f>
        <v>0</v>
      </c>
      <c r="AF1929" s="357">
        <f>IF('PV Adoption'!AB$4*(1/(1-'General Inputs'!$C$10))*$J1929*1000*$I1929 &lt;= ABS(($F1929-$E1929)*(1+$J221)^(AF$490-$K$490)),'PV Adoption'!AB$4*(1/(1-'General Inputs'!$C$10))*$J1929*1000*$I1929,ABS(($F1929-$E1929)*(1+$J221)^(AF$490-$K$490)))</f>
        <v>0</v>
      </c>
      <c r="AG1929" s="357">
        <f>IF('PV Adoption'!AC$4*(1/(1-'General Inputs'!$C$10))*$J1929*1000*$I1929 &lt;= ABS(($F1929-$E1929)*(1+$J221)^(AG$490-$K$490)),'PV Adoption'!AC$4*(1/(1-'General Inputs'!$C$10))*$J1929*1000*$I1929,ABS(($F1929-$E1929)*(1+$J221)^(AG$490-$K$490)))</f>
        <v>0</v>
      </c>
      <c r="AH1929" s="357">
        <f>IF('PV Adoption'!AD$4*(1/(1-'General Inputs'!$C$10))*$J1929*1000*$I1929 &lt;= ABS(($F1929-$E1929)*(1+$J221)^(AH$490-$K$490)),'PV Adoption'!AD$4*(1/(1-'General Inputs'!$C$10))*$J1929*1000*$I1929,ABS(($F1929-$E1929)*(1+$J221)^(AH$490-$K$490)))</f>
        <v>0</v>
      </c>
      <c r="AI1929" s="357">
        <f>IF('PV Adoption'!AE$4*(1/(1-'General Inputs'!$C$10))*$J1929*1000*$I1929 &lt;= ABS(($F1929-$E1929)*(1+$J221)^(AI$490-$K$490)),'PV Adoption'!AE$4*(1/(1-'General Inputs'!$C$10))*$J1929*1000*$I1929,ABS(($F1929-$E1929)*(1+$J221)^(AI$490-$K$490)))</f>
        <v>0</v>
      </c>
      <c r="AJ1929" s="357">
        <f>IF('PV Adoption'!AF$4*(1/(1-'General Inputs'!$C$10))*$J1929*1000*$I1929 &lt;= ABS(($F1929-$E1929)*(1+$J221)^(AJ$490-$K$490)),'PV Adoption'!AF$4*(1/(1-'General Inputs'!$C$10))*$J1929*1000*$I1929,ABS(($F1929-$E1929)*(1+$J221)^(AJ$490-$K$490)))</f>
        <v>0</v>
      </c>
      <c r="AK1929" s="357">
        <v>0</v>
      </c>
      <c r="AL1929" s="357">
        <v>0</v>
      </c>
      <c r="AM1929" s="357">
        <v>0</v>
      </c>
    </row>
    <row r="1930" spans="1:39" x14ac:dyDescent="0.25">
      <c r="A1930" s="353" t="s">
        <v>263</v>
      </c>
      <c r="B1930" s="353" t="s">
        <v>478</v>
      </c>
      <c r="C1930" s="441">
        <f t="shared" ref="C1930:H1930" si="1381">C222</f>
        <v>20000</v>
      </c>
      <c r="D1930" s="441"/>
      <c r="E1930" s="441"/>
      <c r="F1930" s="441"/>
      <c r="G1930" s="441"/>
      <c r="H1930" s="441">
        <f t="shared" si="1381"/>
        <v>0</v>
      </c>
      <c r="I1930" s="470">
        <f>IFERROR(VLOOKUP(B1930,Coincidence!$B$2:$E$242,4,FALSE)*IF($G1930="Winter",'General Inputs'!$C$25,'General Inputs'!$C$24),IF($G1930="Winter",'General Inputs'!$C$25,'General Inputs'!$C$24))</f>
        <v>0.52140604400000001</v>
      </c>
      <c r="J1930" s="466">
        <f>'Nameplate by Substation'!H222</f>
        <v>6.4410506919089531E-3</v>
      </c>
      <c r="K1930" s="357">
        <f>IF('PV Adoption'!G$4*(1/(1-'General Inputs'!$C$10))*$J1930*1000*$I1930 &lt;= ABS(($F1930-$E1930)*(1+$J222)^(K$490-$K$490)),'PV Adoption'!G$4*(1/(1-'General Inputs'!$C$10))*$J1930*1000*$I1930,ABS(($F1930-$E1930)*(1+$J222)^(K$490-$K$490)))</f>
        <v>0</v>
      </c>
      <c r="L1930" s="357">
        <f>IF('PV Adoption'!H$4*(1/(1-'General Inputs'!$C$10))*$J1930*1000*$I1930 &lt;= ABS(($F1930-$E1930)*(1+$J222)^(L$490-$K$490)),'PV Adoption'!H$4*(1/(1-'General Inputs'!$C$10))*$J1930*1000*$I1930,ABS(($F1930-$E1930)*(1+$J222)^(L$490-$K$490)))</f>
        <v>0</v>
      </c>
      <c r="M1930" s="357">
        <f>IF('PV Adoption'!I$4*(1/(1-'General Inputs'!$C$10))*$J1930*1000*$I1930 &lt;= ABS(($F1930-$E1930)*(1+$J222)^(M$490-$K$490)),'PV Adoption'!I$4*(1/(1-'General Inputs'!$C$10))*$J1930*1000*$I1930,ABS(($F1930-$E1930)*(1+$J222)^(M$490-$K$490)))</f>
        <v>0</v>
      </c>
      <c r="N1930" s="357">
        <f>IF('PV Adoption'!J$4*(1/(1-'General Inputs'!$C$10))*$J1930*1000*$I1930 &lt;= ABS(($F1930-$E1930)*(1+$J222)^(N$490-$K$490)),'PV Adoption'!J$4*(1/(1-'General Inputs'!$C$10))*$J1930*1000*$I1930,ABS(($F1930-$E1930)*(1+$J222)^(N$490-$K$490)))</f>
        <v>0</v>
      </c>
      <c r="O1930" s="357">
        <f>IF('PV Adoption'!K$4*(1/(1-'General Inputs'!$C$10))*$J1930*1000*$I1930 &lt;= ABS(($F1930-$E1930)*(1+$J222)^(O$490-$K$490)),'PV Adoption'!K$4*(1/(1-'General Inputs'!$C$10))*$J1930*1000*$I1930,ABS(($F1930-$E1930)*(1+$J222)^(O$490-$K$490)))</f>
        <v>0</v>
      </c>
      <c r="P1930" s="357">
        <f>IF('PV Adoption'!L$4*(1/(1-'General Inputs'!$C$10))*$J1930*1000*$I1930 &lt;= ABS(($F1930-$E1930)*(1+$J222)^(P$490-$K$490)),'PV Adoption'!L$4*(1/(1-'General Inputs'!$C$10))*$J1930*1000*$I1930,ABS(($F1930-$E1930)*(1+$J222)^(P$490-$K$490)))</f>
        <v>0</v>
      </c>
      <c r="Q1930" s="357">
        <f>IF('PV Adoption'!M$4*(1/(1-'General Inputs'!$C$10))*$J1930*1000*$I1930 &lt;= ABS(($F1930-$E1930)*(1+$J222)^(Q$490-$K$490)),'PV Adoption'!M$4*(1/(1-'General Inputs'!$C$10))*$J1930*1000*$I1930,ABS(($F1930-$E1930)*(1+$J222)^(Q$490-$K$490)))</f>
        <v>0</v>
      </c>
      <c r="R1930" s="357">
        <f>IF('PV Adoption'!N$4*(1/(1-'General Inputs'!$C$10))*$J1930*1000*$I1930 &lt;= ABS(($F1930-$E1930)*(1+$J222)^(R$490-$K$490)),'PV Adoption'!N$4*(1/(1-'General Inputs'!$C$10))*$J1930*1000*$I1930,ABS(($F1930-$E1930)*(1+$J222)^(R$490-$K$490)))</f>
        <v>0</v>
      </c>
      <c r="S1930" s="357">
        <f>IF('PV Adoption'!O$4*(1/(1-'General Inputs'!$C$10))*$J1930*1000*$I1930 &lt;= ABS(($F1930-$E1930)*(1+$J222)^(S$490-$K$490)),'PV Adoption'!O$4*(1/(1-'General Inputs'!$C$10))*$J1930*1000*$I1930,ABS(($F1930-$E1930)*(1+$J222)^(S$490-$K$490)))</f>
        <v>0</v>
      </c>
      <c r="T1930" s="357">
        <f>IF('PV Adoption'!P$4*(1/(1-'General Inputs'!$C$10))*$J1930*1000*$I1930 &lt;= ABS(($F1930-$E1930)*(1+$J222)^(T$490-$K$490)),'PV Adoption'!P$4*(1/(1-'General Inputs'!$C$10))*$J1930*1000*$I1930,ABS(($F1930-$E1930)*(1+$J222)^(T$490-$K$490)))</f>
        <v>0</v>
      </c>
      <c r="U1930" s="357">
        <f>IF('PV Adoption'!Q$4*(1/(1-'General Inputs'!$C$10))*$J1930*1000*$I1930 &lt;= ABS(($F1930-$E1930)*(1+$J222)^(U$490-$K$490)),'PV Adoption'!Q$4*(1/(1-'General Inputs'!$C$10))*$J1930*1000*$I1930,ABS(($F1930-$E1930)*(1+$J222)^(U$490-$K$490)))</f>
        <v>0</v>
      </c>
      <c r="V1930" s="357">
        <f>IF('PV Adoption'!R$4*(1/(1-'General Inputs'!$C$10))*$J1930*1000*$I1930 &lt;= ABS(($F1930-$E1930)*(1+$J222)^(V$490-$K$490)),'PV Adoption'!R$4*(1/(1-'General Inputs'!$C$10))*$J1930*1000*$I1930,ABS(($F1930-$E1930)*(1+$J222)^(V$490-$K$490)))</f>
        <v>0</v>
      </c>
      <c r="W1930" s="357">
        <f>IF('PV Adoption'!S$4*(1/(1-'General Inputs'!$C$10))*$J1930*1000*$I1930 &lt;= ABS(($F1930-$E1930)*(1+$J222)^(W$490-$K$490)),'PV Adoption'!S$4*(1/(1-'General Inputs'!$C$10))*$J1930*1000*$I1930,ABS(($F1930-$E1930)*(1+$J222)^(W$490-$K$490)))</f>
        <v>0</v>
      </c>
      <c r="X1930" s="357">
        <f>IF('PV Adoption'!T$4*(1/(1-'General Inputs'!$C$10))*$J1930*1000*$I1930 &lt;= ABS(($F1930-$E1930)*(1+$J222)^(X$490-$K$490)),'PV Adoption'!T$4*(1/(1-'General Inputs'!$C$10))*$J1930*1000*$I1930,ABS(($F1930-$E1930)*(1+$J222)^(X$490-$K$490)))</f>
        <v>0</v>
      </c>
      <c r="Y1930" s="357">
        <f>IF('PV Adoption'!U$4*(1/(1-'General Inputs'!$C$10))*$J1930*1000*$I1930 &lt;= ABS(($F1930-$E1930)*(1+$J222)^(Y$490-$K$490)),'PV Adoption'!U$4*(1/(1-'General Inputs'!$C$10))*$J1930*1000*$I1930,ABS(($F1930-$E1930)*(1+$J222)^(Y$490-$K$490)))</f>
        <v>0</v>
      </c>
      <c r="Z1930" s="357">
        <f>IF('PV Adoption'!V$4*(1/(1-'General Inputs'!$C$10))*$J1930*1000*$I1930 &lt;= ABS(($F1930-$E1930)*(1+$J222)^(Z$490-$K$490)),'PV Adoption'!V$4*(1/(1-'General Inputs'!$C$10))*$J1930*1000*$I1930,ABS(($F1930-$E1930)*(1+$J222)^(Z$490-$K$490)))</f>
        <v>0</v>
      </c>
      <c r="AA1930" s="357">
        <f>IF('PV Adoption'!W$4*(1/(1-'General Inputs'!$C$10))*$J1930*1000*$I1930 &lt;= ABS(($F1930-$E1930)*(1+$J222)^(AA$490-$K$490)),'PV Adoption'!W$4*(1/(1-'General Inputs'!$C$10))*$J1930*1000*$I1930,ABS(($F1930-$E1930)*(1+$J222)^(AA$490-$K$490)))</f>
        <v>0</v>
      </c>
      <c r="AB1930" s="357">
        <f>IF('PV Adoption'!X$4*(1/(1-'General Inputs'!$C$10))*$J1930*1000*$I1930 &lt;= ABS(($F1930-$E1930)*(1+$J222)^(AB$490-$K$490)),'PV Adoption'!X$4*(1/(1-'General Inputs'!$C$10))*$J1930*1000*$I1930,ABS(($F1930-$E1930)*(1+$J222)^(AB$490-$K$490)))</f>
        <v>0</v>
      </c>
      <c r="AC1930" s="357">
        <f>IF('PV Adoption'!Y$4*(1/(1-'General Inputs'!$C$10))*$J1930*1000*$I1930 &lt;= ABS(($F1930-$E1930)*(1+$J222)^(AC$490-$K$490)),'PV Adoption'!Y$4*(1/(1-'General Inputs'!$C$10))*$J1930*1000*$I1930,ABS(($F1930-$E1930)*(1+$J222)^(AC$490-$K$490)))</f>
        <v>0</v>
      </c>
      <c r="AD1930" s="357">
        <f>IF('PV Adoption'!Z$4*(1/(1-'General Inputs'!$C$10))*$J1930*1000*$I1930 &lt;= ABS(($F1930-$E1930)*(1+$J222)^(AD$490-$K$490)),'PV Adoption'!Z$4*(1/(1-'General Inputs'!$C$10))*$J1930*1000*$I1930,ABS(($F1930-$E1930)*(1+$J222)^(AD$490-$K$490)))</f>
        <v>0</v>
      </c>
      <c r="AE1930" s="357">
        <f>IF('PV Adoption'!AA$4*(1/(1-'General Inputs'!$C$10))*$J1930*1000*$I1930 &lt;= ABS(($F1930-$E1930)*(1+$J222)^(AE$490-$K$490)),'PV Adoption'!AA$4*(1/(1-'General Inputs'!$C$10))*$J1930*1000*$I1930,ABS(($F1930-$E1930)*(1+$J222)^(AE$490-$K$490)))</f>
        <v>0</v>
      </c>
      <c r="AF1930" s="357">
        <f>IF('PV Adoption'!AB$4*(1/(1-'General Inputs'!$C$10))*$J1930*1000*$I1930 &lt;= ABS(($F1930-$E1930)*(1+$J222)^(AF$490-$K$490)),'PV Adoption'!AB$4*(1/(1-'General Inputs'!$C$10))*$J1930*1000*$I1930,ABS(($F1930-$E1930)*(1+$J222)^(AF$490-$K$490)))</f>
        <v>0</v>
      </c>
      <c r="AG1930" s="357">
        <f>IF('PV Adoption'!AC$4*(1/(1-'General Inputs'!$C$10))*$J1930*1000*$I1930 &lt;= ABS(($F1930-$E1930)*(1+$J222)^(AG$490-$K$490)),'PV Adoption'!AC$4*(1/(1-'General Inputs'!$C$10))*$J1930*1000*$I1930,ABS(($F1930-$E1930)*(1+$J222)^(AG$490-$K$490)))</f>
        <v>0</v>
      </c>
      <c r="AH1930" s="357">
        <f>IF('PV Adoption'!AD$4*(1/(1-'General Inputs'!$C$10))*$J1930*1000*$I1930 &lt;= ABS(($F1930-$E1930)*(1+$J222)^(AH$490-$K$490)),'PV Adoption'!AD$4*(1/(1-'General Inputs'!$C$10))*$J1930*1000*$I1930,ABS(($F1930-$E1930)*(1+$J222)^(AH$490-$K$490)))</f>
        <v>0</v>
      </c>
      <c r="AI1930" s="357">
        <f>IF('PV Adoption'!AE$4*(1/(1-'General Inputs'!$C$10))*$J1930*1000*$I1930 &lt;= ABS(($F1930-$E1930)*(1+$J222)^(AI$490-$K$490)),'PV Adoption'!AE$4*(1/(1-'General Inputs'!$C$10))*$J1930*1000*$I1930,ABS(($F1930-$E1930)*(1+$J222)^(AI$490-$K$490)))</f>
        <v>0</v>
      </c>
      <c r="AJ1930" s="357">
        <f>IF('PV Adoption'!AF$4*(1/(1-'General Inputs'!$C$10))*$J1930*1000*$I1930 &lt;= ABS(($F1930-$E1930)*(1+$J222)^(AJ$490-$K$490)),'PV Adoption'!AF$4*(1/(1-'General Inputs'!$C$10))*$J1930*1000*$I1930,ABS(($F1930-$E1930)*(1+$J222)^(AJ$490-$K$490)))</f>
        <v>0</v>
      </c>
      <c r="AK1930" s="357">
        <v>803.24069488993166</v>
      </c>
      <c r="AL1930" s="357">
        <v>819.3055087877301</v>
      </c>
      <c r="AM1930" s="357">
        <v>835.69161896348498</v>
      </c>
    </row>
    <row r="1931" spans="1:39" x14ac:dyDescent="0.25">
      <c r="A1931" s="353" t="s">
        <v>263</v>
      </c>
      <c r="B1931" s="353" t="s">
        <v>542</v>
      </c>
      <c r="C1931" s="441">
        <f t="shared" ref="C1931:H1931" si="1382">C223</f>
        <v>20000</v>
      </c>
      <c r="D1931" s="441"/>
      <c r="E1931" s="441"/>
      <c r="F1931" s="441"/>
      <c r="G1931" s="441"/>
      <c r="H1931" s="441">
        <f t="shared" si="1382"/>
        <v>0</v>
      </c>
      <c r="I1931" s="470">
        <f>IFERROR(VLOOKUP(B1931,Coincidence!$B$2:$E$242,4,FALSE)*IF($G1931="Winter",'General Inputs'!$C$25,'General Inputs'!$C$24),IF($G1931="Winter",'General Inputs'!$C$25,'General Inputs'!$C$24))</f>
        <v>0.52140604400000001</v>
      </c>
      <c r="J1931" s="466">
        <f>'Nameplate by Substation'!H223</f>
        <v>3.3319200750471468E-3</v>
      </c>
      <c r="K1931" s="357">
        <f>IF('PV Adoption'!G$4*(1/(1-'General Inputs'!$C$10))*$J1931*1000*$I1931 &lt;= ABS(($F1931-$E1931)*(1+$J223)^(K$490-$K$490)),'PV Adoption'!G$4*(1/(1-'General Inputs'!$C$10))*$J1931*1000*$I1931,ABS(($F1931-$E1931)*(1+$J223)^(K$490-$K$490)))</f>
        <v>0</v>
      </c>
      <c r="L1931" s="357">
        <f>IF('PV Adoption'!H$4*(1/(1-'General Inputs'!$C$10))*$J1931*1000*$I1931 &lt;= ABS(($F1931-$E1931)*(1+$J223)^(L$490-$K$490)),'PV Adoption'!H$4*(1/(1-'General Inputs'!$C$10))*$J1931*1000*$I1931,ABS(($F1931-$E1931)*(1+$J223)^(L$490-$K$490)))</f>
        <v>0</v>
      </c>
      <c r="M1931" s="357">
        <f>IF('PV Adoption'!I$4*(1/(1-'General Inputs'!$C$10))*$J1931*1000*$I1931 &lt;= ABS(($F1931-$E1931)*(1+$J223)^(M$490-$K$490)),'PV Adoption'!I$4*(1/(1-'General Inputs'!$C$10))*$J1931*1000*$I1931,ABS(($F1931-$E1931)*(1+$J223)^(M$490-$K$490)))</f>
        <v>0</v>
      </c>
      <c r="N1931" s="357">
        <f>IF('PV Adoption'!J$4*(1/(1-'General Inputs'!$C$10))*$J1931*1000*$I1931 &lt;= ABS(($F1931-$E1931)*(1+$J223)^(N$490-$K$490)),'PV Adoption'!J$4*(1/(1-'General Inputs'!$C$10))*$J1931*1000*$I1931,ABS(($F1931-$E1931)*(1+$J223)^(N$490-$K$490)))</f>
        <v>0</v>
      </c>
      <c r="O1931" s="357">
        <f>IF('PV Adoption'!K$4*(1/(1-'General Inputs'!$C$10))*$J1931*1000*$I1931 &lt;= ABS(($F1931-$E1931)*(1+$J223)^(O$490-$K$490)),'PV Adoption'!K$4*(1/(1-'General Inputs'!$C$10))*$J1931*1000*$I1931,ABS(($F1931-$E1931)*(1+$J223)^(O$490-$K$490)))</f>
        <v>0</v>
      </c>
      <c r="P1931" s="357">
        <f>IF('PV Adoption'!L$4*(1/(1-'General Inputs'!$C$10))*$J1931*1000*$I1931 &lt;= ABS(($F1931-$E1931)*(1+$J223)^(P$490-$K$490)),'PV Adoption'!L$4*(1/(1-'General Inputs'!$C$10))*$J1931*1000*$I1931,ABS(($F1931-$E1931)*(1+$J223)^(P$490-$K$490)))</f>
        <v>0</v>
      </c>
      <c r="Q1931" s="357">
        <f>IF('PV Adoption'!M$4*(1/(1-'General Inputs'!$C$10))*$J1931*1000*$I1931 &lt;= ABS(($F1931-$E1931)*(1+$J223)^(Q$490-$K$490)),'PV Adoption'!M$4*(1/(1-'General Inputs'!$C$10))*$J1931*1000*$I1931,ABS(($F1931-$E1931)*(1+$J223)^(Q$490-$K$490)))</f>
        <v>0</v>
      </c>
      <c r="R1931" s="357">
        <f>IF('PV Adoption'!N$4*(1/(1-'General Inputs'!$C$10))*$J1931*1000*$I1931 &lt;= ABS(($F1931-$E1931)*(1+$J223)^(R$490-$K$490)),'PV Adoption'!N$4*(1/(1-'General Inputs'!$C$10))*$J1931*1000*$I1931,ABS(($F1931-$E1931)*(1+$J223)^(R$490-$K$490)))</f>
        <v>0</v>
      </c>
      <c r="S1931" s="357">
        <f>IF('PV Adoption'!O$4*(1/(1-'General Inputs'!$C$10))*$J1931*1000*$I1931 &lt;= ABS(($F1931-$E1931)*(1+$J223)^(S$490-$K$490)),'PV Adoption'!O$4*(1/(1-'General Inputs'!$C$10))*$J1931*1000*$I1931,ABS(($F1931-$E1931)*(1+$J223)^(S$490-$K$490)))</f>
        <v>0</v>
      </c>
      <c r="T1931" s="357">
        <f>IF('PV Adoption'!P$4*(1/(1-'General Inputs'!$C$10))*$J1931*1000*$I1931 &lt;= ABS(($F1931-$E1931)*(1+$J223)^(T$490-$K$490)),'PV Adoption'!P$4*(1/(1-'General Inputs'!$C$10))*$J1931*1000*$I1931,ABS(($F1931-$E1931)*(1+$J223)^(T$490-$K$490)))</f>
        <v>0</v>
      </c>
      <c r="U1931" s="357">
        <f>IF('PV Adoption'!Q$4*(1/(1-'General Inputs'!$C$10))*$J1931*1000*$I1931 &lt;= ABS(($F1931-$E1931)*(1+$J223)^(U$490-$K$490)),'PV Adoption'!Q$4*(1/(1-'General Inputs'!$C$10))*$J1931*1000*$I1931,ABS(($F1931-$E1931)*(1+$J223)^(U$490-$K$490)))</f>
        <v>0</v>
      </c>
      <c r="V1931" s="357">
        <f>IF('PV Adoption'!R$4*(1/(1-'General Inputs'!$C$10))*$J1931*1000*$I1931 &lt;= ABS(($F1931-$E1931)*(1+$J223)^(V$490-$K$490)),'PV Adoption'!R$4*(1/(1-'General Inputs'!$C$10))*$J1931*1000*$I1931,ABS(($F1931-$E1931)*(1+$J223)^(V$490-$K$490)))</f>
        <v>0</v>
      </c>
      <c r="W1931" s="357">
        <f>IF('PV Adoption'!S$4*(1/(1-'General Inputs'!$C$10))*$J1931*1000*$I1931 &lt;= ABS(($F1931-$E1931)*(1+$J223)^(W$490-$K$490)),'PV Adoption'!S$4*(1/(1-'General Inputs'!$C$10))*$J1931*1000*$I1931,ABS(($F1931-$E1931)*(1+$J223)^(W$490-$K$490)))</f>
        <v>0</v>
      </c>
      <c r="X1931" s="357">
        <f>IF('PV Adoption'!T$4*(1/(1-'General Inputs'!$C$10))*$J1931*1000*$I1931 &lt;= ABS(($F1931-$E1931)*(1+$J223)^(X$490-$K$490)),'PV Adoption'!T$4*(1/(1-'General Inputs'!$C$10))*$J1931*1000*$I1931,ABS(($F1931-$E1931)*(1+$J223)^(X$490-$K$490)))</f>
        <v>0</v>
      </c>
      <c r="Y1931" s="357">
        <f>IF('PV Adoption'!U$4*(1/(1-'General Inputs'!$C$10))*$J1931*1000*$I1931 &lt;= ABS(($F1931-$E1931)*(1+$J223)^(Y$490-$K$490)),'PV Adoption'!U$4*(1/(1-'General Inputs'!$C$10))*$J1931*1000*$I1931,ABS(($F1931-$E1931)*(1+$J223)^(Y$490-$K$490)))</f>
        <v>0</v>
      </c>
      <c r="Z1931" s="357">
        <f>IF('PV Adoption'!V$4*(1/(1-'General Inputs'!$C$10))*$J1931*1000*$I1931 &lt;= ABS(($F1931-$E1931)*(1+$J223)^(Z$490-$K$490)),'PV Adoption'!V$4*(1/(1-'General Inputs'!$C$10))*$J1931*1000*$I1931,ABS(($F1931-$E1931)*(1+$J223)^(Z$490-$K$490)))</f>
        <v>0</v>
      </c>
      <c r="AA1931" s="357">
        <f>IF('PV Adoption'!W$4*(1/(1-'General Inputs'!$C$10))*$J1931*1000*$I1931 &lt;= ABS(($F1931-$E1931)*(1+$J223)^(AA$490-$K$490)),'PV Adoption'!W$4*(1/(1-'General Inputs'!$C$10))*$J1931*1000*$I1931,ABS(($F1931-$E1931)*(1+$J223)^(AA$490-$K$490)))</f>
        <v>0</v>
      </c>
      <c r="AB1931" s="357">
        <f>IF('PV Adoption'!X$4*(1/(1-'General Inputs'!$C$10))*$J1931*1000*$I1931 &lt;= ABS(($F1931-$E1931)*(1+$J223)^(AB$490-$K$490)),'PV Adoption'!X$4*(1/(1-'General Inputs'!$C$10))*$J1931*1000*$I1931,ABS(($F1931-$E1931)*(1+$J223)^(AB$490-$K$490)))</f>
        <v>0</v>
      </c>
      <c r="AC1931" s="357">
        <f>IF('PV Adoption'!Y$4*(1/(1-'General Inputs'!$C$10))*$J1931*1000*$I1931 &lt;= ABS(($F1931-$E1931)*(1+$J223)^(AC$490-$K$490)),'PV Adoption'!Y$4*(1/(1-'General Inputs'!$C$10))*$J1931*1000*$I1931,ABS(($F1931-$E1931)*(1+$J223)^(AC$490-$K$490)))</f>
        <v>0</v>
      </c>
      <c r="AD1931" s="357">
        <f>IF('PV Adoption'!Z$4*(1/(1-'General Inputs'!$C$10))*$J1931*1000*$I1931 &lt;= ABS(($F1931-$E1931)*(1+$J223)^(AD$490-$K$490)),'PV Adoption'!Z$4*(1/(1-'General Inputs'!$C$10))*$J1931*1000*$I1931,ABS(($F1931-$E1931)*(1+$J223)^(AD$490-$K$490)))</f>
        <v>0</v>
      </c>
      <c r="AE1931" s="357">
        <f>IF('PV Adoption'!AA$4*(1/(1-'General Inputs'!$C$10))*$J1931*1000*$I1931 &lt;= ABS(($F1931-$E1931)*(1+$J223)^(AE$490-$K$490)),'PV Adoption'!AA$4*(1/(1-'General Inputs'!$C$10))*$J1931*1000*$I1931,ABS(($F1931-$E1931)*(1+$J223)^(AE$490-$K$490)))</f>
        <v>0</v>
      </c>
      <c r="AF1931" s="357">
        <f>IF('PV Adoption'!AB$4*(1/(1-'General Inputs'!$C$10))*$J1931*1000*$I1931 &lt;= ABS(($F1931-$E1931)*(1+$J223)^(AF$490-$K$490)),'PV Adoption'!AB$4*(1/(1-'General Inputs'!$C$10))*$J1931*1000*$I1931,ABS(($F1931-$E1931)*(1+$J223)^(AF$490-$K$490)))</f>
        <v>0</v>
      </c>
      <c r="AG1931" s="357">
        <f>IF('PV Adoption'!AC$4*(1/(1-'General Inputs'!$C$10))*$J1931*1000*$I1931 &lt;= ABS(($F1931-$E1931)*(1+$J223)^(AG$490-$K$490)),'PV Adoption'!AC$4*(1/(1-'General Inputs'!$C$10))*$J1931*1000*$I1931,ABS(($F1931-$E1931)*(1+$J223)^(AG$490-$K$490)))</f>
        <v>0</v>
      </c>
      <c r="AH1931" s="357">
        <f>IF('PV Adoption'!AD$4*(1/(1-'General Inputs'!$C$10))*$J1931*1000*$I1931 &lt;= ABS(($F1931-$E1931)*(1+$J223)^(AH$490-$K$490)),'PV Adoption'!AD$4*(1/(1-'General Inputs'!$C$10))*$J1931*1000*$I1931,ABS(($F1931-$E1931)*(1+$J223)^(AH$490-$K$490)))</f>
        <v>0</v>
      </c>
      <c r="AI1931" s="357">
        <f>IF('PV Adoption'!AE$4*(1/(1-'General Inputs'!$C$10))*$J1931*1000*$I1931 &lt;= ABS(($F1931-$E1931)*(1+$J223)^(AI$490-$K$490)),'PV Adoption'!AE$4*(1/(1-'General Inputs'!$C$10))*$J1931*1000*$I1931,ABS(($F1931-$E1931)*(1+$J223)^(AI$490-$K$490)))</f>
        <v>0</v>
      </c>
      <c r="AJ1931" s="357">
        <f>IF('PV Adoption'!AF$4*(1/(1-'General Inputs'!$C$10))*$J1931*1000*$I1931 &lt;= ABS(($F1931-$E1931)*(1+$J223)^(AJ$490-$K$490)),'PV Adoption'!AF$4*(1/(1-'General Inputs'!$C$10))*$J1931*1000*$I1931,ABS(($F1931-$E1931)*(1+$J223)^(AJ$490-$K$490)))</f>
        <v>0</v>
      </c>
      <c r="AK1931" s="357">
        <v>527.55074036587007</v>
      </c>
      <c r="AL1931" s="357">
        <v>534.51902258287782</v>
      </c>
      <c r="AM1931" s="357">
        <v>542.13964560057366</v>
      </c>
    </row>
    <row r="1932" spans="1:39" x14ac:dyDescent="0.25">
      <c r="A1932" s="353" t="s">
        <v>466</v>
      </c>
      <c r="B1932" s="353" t="s">
        <v>467</v>
      </c>
      <c r="C1932" s="441">
        <f t="shared" ref="C1932:H1932" si="1383">C224</f>
        <v>20000</v>
      </c>
      <c r="D1932" s="441"/>
      <c r="E1932" s="441"/>
      <c r="F1932" s="441"/>
      <c r="G1932" s="441"/>
      <c r="H1932" s="441">
        <f t="shared" si="1383"/>
        <v>0</v>
      </c>
      <c r="I1932" s="470">
        <f>IFERROR(VLOOKUP(B1932,Coincidence!$B$2:$E$242,4,FALSE)*IF($G1932="Winter",'General Inputs'!$C$25,'General Inputs'!$C$24),IF($G1932="Winter",'General Inputs'!$C$25,'General Inputs'!$C$24))</f>
        <v>0.52140604400000001</v>
      </c>
      <c r="J1932" s="466">
        <f>'Nameplate by Substation'!H224</f>
        <v>4.5417300646628158E-3</v>
      </c>
      <c r="K1932" s="357">
        <f>IF('PV Adoption'!G$4*(1/(1-'General Inputs'!$C$10))*$J1932*1000*$I1932 &lt;= ABS(($F1932-$E1932)*(1+$J224)^(K$490-$K$490)),'PV Adoption'!G$4*(1/(1-'General Inputs'!$C$10))*$J1932*1000*$I1932,ABS(($F1932-$E1932)*(1+$J224)^(K$490-$K$490)))</f>
        <v>0</v>
      </c>
      <c r="L1932" s="357">
        <f>IF('PV Adoption'!H$4*(1/(1-'General Inputs'!$C$10))*$J1932*1000*$I1932 &lt;= ABS(($F1932-$E1932)*(1+$J224)^(L$490-$K$490)),'PV Adoption'!H$4*(1/(1-'General Inputs'!$C$10))*$J1932*1000*$I1932,ABS(($F1932-$E1932)*(1+$J224)^(L$490-$K$490)))</f>
        <v>0</v>
      </c>
      <c r="M1932" s="357">
        <f>IF('PV Adoption'!I$4*(1/(1-'General Inputs'!$C$10))*$J1932*1000*$I1932 &lt;= ABS(($F1932-$E1932)*(1+$J224)^(M$490-$K$490)),'PV Adoption'!I$4*(1/(1-'General Inputs'!$C$10))*$J1932*1000*$I1932,ABS(($F1932-$E1932)*(1+$J224)^(M$490-$K$490)))</f>
        <v>0</v>
      </c>
      <c r="N1932" s="357">
        <f>IF('PV Adoption'!J$4*(1/(1-'General Inputs'!$C$10))*$J1932*1000*$I1932 &lt;= ABS(($F1932-$E1932)*(1+$J224)^(N$490-$K$490)),'PV Adoption'!J$4*(1/(1-'General Inputs'!$C$10))*$J1932*1000*$I1932,ABS(($F1932-$E1932)*(1+$J224)^(N$490-$K$490)))</f>
        <v>0</v>
      </c>
      <c r="O1932" s="357">
        <f>IF('PV Adoption'!K$4*(1/(1-'General Inputs'!$C$10))*$J1932*1000*$I1932 &lt;= ABS(($F1932-$E1932)*(1+$J224)^(O$490-$K$490)),'PV Adoption'!K$4*(1/(1-'General Inputs'!$C$10))*$J1932*1000*$I1932,ABS(($F1932-$E1932)*(1+$J224)^(O$490-$K$490)))</f>
        <v>0</v>
      </c>
      <c r="P1932" s="357">
        <f>IF('PV Adoption'!L$4*(1/(1-'General Inputs'!$C$10))*$J1932*1000*$I1932 &lt;= ABS(($F1932-$E1932)*(1+$J224)^(P$490-$K$490)),'PV Adoption'!L$4*(1/(1-'General Inputs'!$C$10))*$J1932*1000*$I1932,ABS(($F1932-$E1932)*(1+$J224)^(P$490-$K$490)))</f>
        <v>0</v>
      </c>
      <c r="Q1932" s="357">
        <f>IF('PV Adoption'!M$4*(1/(1-'General Inputs'!$C$10))*$J1932*1000*$I1932 &lt;= ABS(($F1932-$E1932)*(1+$J224)^(Q$490-$K$490)),'PV Adoption'!M$4*(1/(1-'General Inputs'!$C$10))*$J1932*1000*$I1932,ABS(($F1932-$E1932)*(1+$J224)^(Q$490-$K$490)))</f>
        <v>0</v>
      </c>
      <c r="R1932" s="357">
        <f>IF('PV Adoption'!N$4*(1/(1-'General Inputs'!$C$10))*$J1932*1000*$I1932 &lt;= ABS(($F1932-$E1932)*(1+$J224)^(R$490-$K$490)),'PV Adoption'!N$4*(1/(1-'General Inputs'!$C$10))*$J1932*1000*$I1932,ABS(($F1932-$E1932)*(1+$J224)^(R$490-$K$490)))</f>
        <v>0</v>
      </c>
      <c r="S1932" s="357">
        <f>IF('PV Adoption'!O$4*(1/(1-'General Inputs'!$C$10))*$J1932*1000*$I1932 &lt;= ABS(($F1932-$E1932)*(1+$J224)^(S$490-$K$490)),'PV Adoption'!O$4*(1/(1-'General Inputs'!$C$10))*$J1932*1000*$I1932,ABS(($F1932-$E1932)*(1+$J224)^(S$490-$K$490)))</f>
        <v>0</v>
      </c>
      <c r="T1932" s="357">
        <f>IF('PV Adoption'!P$4*(1/(1-'General Inputs'!$C$10))*$J1932*1000*$I1932 &lt;= ABS(($F1932-$E1932)*(1+$J224)^(T$490-$K$490)),'PV Adoption'!P$4*(1/(1-'General Inputs'!$C$10))*$J1932*1000*$I1932,ABS(($F1932-$E1932)*(1+$J224)^(T$490-$K$490)))</f>
        <v>0</v>
      </c>
      <c r="U1932" s="357">
        <f>IF('PV Adoption'!Q$4*(1/(1-'General Inputs'!$C$10))*$J1932*1000*$I1932 &lt;= ABS(($F1932-$E1932)*(1+$J224)^(U$490-$K$490)),'PV Adoption'!Q$4*(1/(1-'General Inputs'!$C$10))*$J1932*1000*$I1932,ABS(($F1932-$E1932)*(1+$J224)^(U$490-$K$490)))</f>
        <v>0</v>
      </c>
      <c r="V1932" s="357">
        <f>IF('PV Adoption'!R$4*(1/(1-'General Inputs'!$C$10))*$J1932*1000*$I1932 &lt;= ABS(($F1932-$E1932)*(1+$J224)^(V$490-$K$490)),'PV Adoption'!R$4*(1/(1-'General Inputs'!$C$10))*$J1932*1000*$I1932,ABS(($F1932-$E1932)*(1+$J224)^(V$490-$K$490)))</f>
        <v>0</v>
      </c>
      <c r="W1932" s="357">
        <f>IF('PV Adoption'!S$4*(1/(1-'General Inputs'!$C$10))*$J1932*1000*$I1932 &lt;= ABS(($F1932-$E1932)*(1+$J224)^(W$490-$K$490)),'PV Adoption'!S$4*(1/(1-'General Inputs'!$C$10))*$J1932*1000*$I1932,ABS(($F1932-$E1932)*(1+$J224)^(W$490-$K$490)))</f>
        <v>0</v>
      </c>
      <c r="X1932" s="357">
        <f>IF('PV Adoption'!T$4*(1/(1-'General Inputs'!$C$10))*$J1932*1000*$I1932 &lt;= ABS(($F1932-$E1932)*(1+$J224)^(X$490-$K$490)),'PV Adoption'!T$4*(1/(1-'General Inputs'!$C$10))*$J1932*1000*$I1932,ABS(($F1932-$E1932)*(1+$J224)^(X$490-$K$490)))</f>
        <v>0</v>
      </c>
      <c r="Y1932" s="357">
        <f>IF('PV Adoption'!U$4*(1/(1-'General Inputs'!$C$10))*$J1932*1000*$I1932 &lt;= ABS(($F1932-$E1932)*(1+$J224)^(Y$490-$K$490)),'PV Adoption'!U$4*(1/(1-'General Inputs'!$C$10))*$J1932*1000*$I1932,ABS(($F1932-$E1932)*(1+$J224)^(Y$490-$K$490)))</f>
        <v>0</v>
      </c>
      <c r="Z1932" s="357">
        <f>IF('PV Adoption'!V$4*(1/(1-'General Inputs'!$C$10))*$J1932*1000*$I1932 &lt;= ABS(($F1932-$E1932)*(1+$J224)^(Z$490-$K$490)),'PV Adoption'!V$4*(1/(1-'General Inputs'!$C$10))*$J1932*1000*$I1932,ABS(($F1932-$E1932)*(1+$J224)^(Z$490-$K$490)))</f>
        <v>0</v>
      </c>
      <c r="AA1932" s="357">
        <f>IF('PV Adoption'!W$4*(1/(1-'General Inputs'!$C$10))*$J1932*1000*$I1932 &lt;= ABS(($F1932-$E1932)*(1+$J224)^(AA$490-$K$490)),'PV Adoption'!W$4*(1/(1-'General Inputs'!$C$10))*$J1932*1000*$I1932,ABS(($F1932-$E1932)*(1+$J224)^(AA$490-$K$490)))</f>
        <v>0</v>
      </c>
      <c r="AB1932" s="357">
        <f>IF('PV Adoption'!X$4*(1/(1-'General Inputs'!$C$10))*$J1932*1000*$I1932 &lt;= ABS(($F1932-$E1932)*(1+$J224)^(AB$490-$K$490)),'PV Adoption'!X$4*(1/(1-'General Inputs'!$C$10))*$J1932*1000*$I1932,ABS(($F1932-$E1932)*(1+$J224)^(AB$490-$K$490)))</f>
        <v>0</v>
      </c>
      <c r="AC1932" s="357">
        <f>IF('PV Adoption'!Y$4*(1/(1-'General Inputs'!$C$10))*$J1932*1000*$I1932 &lt;= ABS(($F1932-$E1932)*(1+$J224)^(AC$490-$K$490)),'PV Adoption'!Y$4*(1/(1-'General Inputs'!$C$10))*$J1932*1000*$I1932,ABS(($F1932-$E1932)*(1+$J224)^(AC$490-$K$490)))</f>
        <v>0</v>
      </c>
      <c r="AD1932" s="357">
        <f>IF('PV Adoption'!Z$4*(1/(1-'General Inputs'!$C$10))*$J1932*1000*$I1932 &lt;= ABS(($F1932-$E1932)*(1+$J224)^(AD$490-$K$490)),'PV Adoption'!Z$4*(1/(1-'General Inputs'!$C$10))*$J1932*1000*$I1932,ABS(($F1932-$E1932)*(1+$J224)^(AD$490-$K$490)))</f>
        <v>0</v>
      </c>
      <c r="AE1932" s="357">
        <f>IF('PV Adoption'!AA$4*(1/(1-'General Inputs'!$C$10))*$J1932*1000*$I1932 &lt;= ABS(($F1932-$E1932)*(1+$J224)^(AE$490-$K$490)),'PV Adoption'!AA$4*(1/(1-'General Inputs'!$C$10))*$J1932*1000*$I1932,ABS(($F1932-$E1932)*(1+$J224)^(AE$490-$K$490)))</f>
        <v>0</v>
      </c>
      <c r="AF1932" s="357">
        <f>IF('PV Adoption'!AB$4*(1/(1-'General Inputs'!$C$10))*$J1932*1000*$I1932 &lt;= ABS(($F1932-$E1932)*(1+$J224)^(AF$490-$K$490)),'PV Adoption'!AB$4*(1/(1-'General Inputs'!$C$10))*$J1932*1000*$I1932,ABS(($F1932-$E1932)*(1+$J224)^(AF$490-$K$490)))</f>
        <v>0</v>
      </c>
      <c r="AG1932" s="357">
        <f>IF('PV Adoption'!AC$4*(1/(1-'General Inputs'!$C$10))*$J1932*1000*$I1932 &lt;= ABS(($F1932-$E1932)*(1+$J224)^(AG$490-$K$490)),'PV Adoption'!AC$4*(1/(1-'General Inputs'!$C$10))*$J1932*1000*$I1932,ABS(($F1932-$E1932)*(1+$J224)^(AG$490-$K$490)))</f>
        <v>0</v>
      </c>
      <c r="AH1932" s="357">
        <f>IF('PV Adoption'!AD$4*(1/(1-'General Inputs'!$C$10))*$J1932*1000*$I1932 &lt;= ABS(($F1932-$E1932)*(1+$J224)^(AH$490-$K$490)),'PV Adoption'!AD$4*(1/(1-'General Inputs'!$C$10))*$J1932*1000*$I1932,ABS(($F1932-$E1932)*(1+$J224)^(AH$490-$K$490)))</f>
        <v>0</v>
      </c>
      <c r="AI1932" s="357">
        <f>IF('PV Adoption'!AE$4*(1/(1-'General Inputs'!$C$10))*$J1932*1000*$I1932 &lt;= ABS(($F1932-$E1932)*(1+$J224)^(AI$490-$K$490)),'PV Adoption'!AE$4*(1/(1-'General Inputs'!$C$10))*$J1932*1000*$I1932,ABS(($F1932-$E1932)*(1+$J224)^(AI$490-$K$490)))</f>
        <v>0</v>
      </c>
      <c r="AJ1932" s="357">
        <f>IF('PV Adoption'!AF$4*(1/(1-'General Inputs'!$C$10))*$J1932*1000*$I1932 &lt;= ABS(($F1932-$E1932)*(1+$J224)^(AJ$490-$K$490)),'PV Adoption'!AF$4*(1/(1-'General Inputs'!$C$10))*$J1932*1000*$I1932,ABS(($F1932-$E1932)*(1+$J224)^(AJ$490-$K$490)))</f>
        <v>0</v>
      </c>
      <c r="AK1932" s="357">
        <v>0</v>
      </c>
      <c r="AL1932" s="357">
        <v>0</v>
      </c>
      <c r="AM1932" s="357">
        <v>0</v>
      </c>
    </row>
    <row r="1933" spans="1:39" x14ac:dyDescent="0.25">
      <c r="A1933" s="353" t="s">
        <v>557</v>
      </c>
      <c r="B1933" s="353" t="s">
        <v>557</v>
      </c>
      <c r="C1933" s="441">
        <f t="shared" ref="C1933:H1933" si="1384">C225</f>
        <v>7500</v>
      </c>
      <c r="D1933" s="441"/>
      <c r="E1933" s="441"/>
      <c r="F1933" s="441"/>
      <c r="G1933" s="441"/>
      <c r="H1933" s="441">
        <f t="shared" si="1384"/>
        <v>0</v>
      </c>
      <c r="I1933" s="470">
        <f>IFERROR(VLOOKUP(B1933,Coincidence!$B$2:$E$242,4,FALSE)*IF($G1933="Winter",'General Inputs'!$C$25,'General Inputs'!$C$24),IF($G1933="Winter",'General Inputs'!$C$25,'General Inputs'!$C$24))</f>
        <v>0.52140604400000001</v>
      </c>
      <c r="J1933" s="466">
        <f>'Nameplate by Substation'!H225</f>
        <v>4.3626318026671152E-5</v>
      </c>
      <c r="K1933" s="357">
        <f>IF('PV Adoption'!G$4*(1/(1-'General Inputs'!$C$10))*$J1933*1000*$I1933 &lt;= ABS(($F1933-$E1933)*(1+$J225)^(K$490-$K$490)),'PV Adoption'!G$4*(1/(1-'General Inputs'!$C$10))*$J1933*1000*$I1933,ABS(($F1933-$E1933)*(1+$J225)^(K$490-$K$490)))</f>
        <v>0</v>
      </c>
      <c r="L1933" s="357">
        <f>IF('PV Adoption'!H$4*(1/(1-'General Inputs'!$C$10))*$J1933*1000*$I1933 &lt;= ABS(($F1933-$E1933)*(1+$J225)^(L$490-$K$490)),'PV Adoption'!H$4*(1/(1-'General Inputs'!$C$10))*$J1933*1000*$I1933,ABS(($F1933-$E1933)*(1+$J225)^(L$490-$K$490)))</f>
        <v>0</v>
      </c>
      <c r="M1933" s="357">
        <f>IF('PV Adoption'!I$4*(1/(1-'General Inputs'!$C$10))*$J1933*1000*$I1933 &lt;= ABS(($F1933-$E1933)*(1+$J225)^(M$490-$K$490)),'PV Adoption'!I$4*(1/(1-'General Inputs'!$C$10))*$J1933*1000*$I1933,ABS(($F1933-$E1933)*(1+$J225)^(M$490-$K$490)))</f>
        <v>0</v>
      </c>
      <c r="N1933" s="357">
        <f>IF('PV Adoption'!J$4*(1/(1-'General Inputs'!$C$10))*$J1933*1000*$I1933 &lt;= ABS(($F1933-$E1933)*(1+$J225)^(N$490-$K$490)),'PV Adoption'!J$4*(1/(1-'General Inputs'!$C$10))*$J1933*1000*$I1933,ABS(($F1933-$E1933)*(1+$J225)^(N$490-$K$490)))</f>
        <v>0</v>
      </c>
      <c r="O1933" s="357">
        <f>IF('PV Adoption'!K$4*(1/(1-'General Inputs'!$C$10))*$J1933*1000*$I1933 &lt;= ABS(($F1933-$E1933)*(1+$J225)^(O$490-$K$490)),'PV Adoption'!K$4*(1/(1-'General Inputs'!$C$10))*$J1933*1000*$I1933,ABS(($F1933-$E1933)*(1+$J225)^(O$490-$K$490)))</f>
        <v>0</v>
      </c>
      <c r="P1933" s="357">
        <f>IF('PV Adoption'!L$4*(1/(1-'General Inputs'!$C$10))*$J1933*1000*$I1933 &lt;= ABS(($F1933-$E1933)*(1+$J225)^(P$490-$K$490)),'PV Adoption'!L$4*(1/(1-'General Inputs'!$C$10))*$J1933*1000*$I1933,ABS(($F1933-$E1933)*(1+$J225)^(P$490-$K$490)))</f>
        <v>0</v>
      </c>
      <c r="Q1933" s="357">
        <f>IF('PV Adoption'!M$4*(1/(1-'General Inputs'!$C$10))*$J1933*1000*$I1933 &lt;= ABS(($F1933-$E1933)*(1+$J225)^(Q$490-$K$490)),'PV Adoption'!M$4*(1/(1-'General Inputs'!$C$10))*$J1933*1000*$I1933,ABS(($F1933-$E1933)*(1+$J225)^(Q$490-$K$490)))</f>
        <v>0</v>
      </c>
      <c r="R1933" s="357">
        <f>IF('PV Adoption'!N$4*(1/(1-'General Inputs'!$C$10))*$J1933*1000*$I1933 &lt;= ABS(($F1933-$E1933)*(1+$J225)^(R$490-$K$490)),'PV Adoption'!N$4*(1/(1-'General Inputs'!$C$10))*$J1933*1000*$I1933,ABS(($F1933-$E1933)*(1+$J225)^(R$490-$K$490)))</f>
        <v>0</v>
      </c>
      <c r="S1933" s="357">
        <f>IF('PV Adoption'!O$4*(1/(1-'General Inputs'!$C$10))*$J1933*1000*$I1933 &lt;= ABS(($F1933-$E1933)*(1+$J225)^(S$490-$K$490)),'PV Adoption'!O$4*(1/(1-'General Inputs'!$C$10))*$J1933*1000*$I1933,ABS(($F1933-$E1933)*(1+$J225)^(S$490-$K$490)))</f>
        <v>0</v>
      </c>
      <c r="T1933" s="357">
        <f>IF('PV Adoption'!P$4*(1/(1-'General Inputs'!$C$10))*$J1933*1000*$I1933 &lt;= ABS(($F1933-$E1933)*(1+$J225)^(T$490-$K$490)),'PV Adoption'!P$4*(1/(1-'General Inputs'!$C$10))*$J1933*1000*$I1933,ABS(($F1933-$E1933)*(1+$J225)^(T$490-$K$490)))</f>
        <v>0</v>
      </c>
      <c r="U1933" s="357">
        <f>IF('PV Adoption'!Q$4*(1/(1-'General Inputs'!$C$10))*$J1933*1000*$I1933 &lt;= ABS(($F1933-$E1933)*(1+$J225)^(U$490-$K$490)),'PV Adoption'!Q$4*(1/(1-'General Inputs'!$C$10))*$J1933*1000*$I1933,ABS(($F1933-$E1933)*(1+$J225)^(U$490-$K$490)))</f>
        <v>0</v>
      </c>
      <c r="V1933" s="357">
        <f>IF('PV Adoption'!R$4*(1/(1-'General Inputs'!$C$10))*$J1933*1000*$I1933 &lt;= ABS(($F1933-$E1933)*(1+$J225)^(V$490-$K$490)),'PV Adoption'!R$4*(1/(1-'General Inputs'!$C$10))*$J1933*1000*$I1933,ABS(($F1933-$E1933)*(1+$J225)^(V$490-$K$490)))</f>
        <v>0</v>
      </c>
      <c r="W1933" s="357">
        <f>IF('PV Adoption'!S$4*(1/(1-'General Inputs'!$C$10))*$J1933*1000*$I1933 &lt;= ABS(($F1933-$E1933)*(1+$J225)^(W$490-$K$490)),'PV Adoption'!S$4*(1/(1-'General Inputs'!$C$10))*$J1933*1000*$I1933,ABS(($F1933-$E1933)*(1+$J225)^(W$490-$K$490)))</f>
        <v>0</v>
      </c>
      <c r="X1933" s="357">
        <f>IF('PV Adoption'!T$4*(1/(1-'General Inputs'!$C$10))*$J1933*1000*$I1933 &lt;= ABS(($F1933-$E1933)*(1+$J225)^(X$490-$K$490)),'PV Adoption'!T$4*(1/(1-'General Inputs'!$C$10))*$J1933*1000*$I1933,ABS(($F1933-$E1933)*(1+$J225)^(X$490-$K$490)))</f>
        <v>0</v>
      </c>
      <c r="Y1933" s="357">
        <f>IF('PV Adoption'!U$4*(1/(1-'General Inputs'!$C$10))*$J1933*1000*$I1933 &lt;= ABS(($F1933-$E1933)*(1+$J225)^(Y$490-$K$490)),'PV Adoption'!U$4*(1/(1-'General Inputs'!$C$10))*$J1933*1000*$I1933,ABS(($F1933-$E1933)*(1+$J225)^(Y$490-$K$490)))</f>
        <v>0</v>
      </c>
      <c r="Z1933" s="357">
        <f>IF('PV Adoption'!V$4*(1/(1-'General Inputs'!$C$10))*$J1933*1000*$I1933 &lt;= ABS(($F1933-$E1933)*(1+$J225)^(Z$490-$K$490)),'PV Adoption'!V$4*(1/(1-'General Inputs'!$C$10))*$J1933*1000*$I1933,ABS(($F1933-$E1933)*(1+$J225)^(Z$490-$K$490)))</f>
        <v>0</v>
      </c>
      <c r="AA1933" s="357">
        <f>IF('PV Adoption'!W$4*(1/(1-'General Inputs'!$C$10))*$J1933*1000*$I1933 &lt;= ABS(($F1933-$E1933)*(1+$J225)^(AA$490-$K$490)),'PV Adoption'!W$4*(1/(1-'General Inputs'!$C$10))*$J1933*1000*$I1933,ABS(($F1933-$E1933)*(1+$J225)^(AA$490-$K$490)))</f>
        <v>0</v>
      </c>
      <c r="AB1933" s="357">
        <f>IF('PV Adoption'!X$4*(1/(1-'General Inputs'!$C$10))*$J1933*1000*$I1933 &lt;= ABS(($F1933-$E1933)*(1+$J225)^(AB$490-$K$490)),'PV Adoption'!X$4*(1/(1-'General Inputs'!$C$10))*$J1933*1000*$I1933,ABS(($F1933-$E1933)*(1+$J225)^(AB$490-$K$490)))</f>
        <v>0</v>
      </c>
      <c r="AC1933" s="357">
        <f>IF('PV Adoption'!Y$4*(1/(1-'General Inputs'!$C$10))*$J1933*1000*$I1933 &lt;= ABS(($F1933-$E1933)*(1+$J225)^(AC$490-$K$490)),'PV Adoption'!Y$4*(1/(1-'General Inputs'!$C$10))*$J1933*1000*$I1933,ABS(($F1933-$E1933)*(1+$J225)^(AC$490-$K$490)))</f>
        <v>0</v>
      </c>
      <c r="AD1933" s="357">
        <f>IF('PV Adoption'!Z$4*(1/(1-'General Inputs'!$C$10))*$J1933*1000*$I1933 &lt;= ABS(($F1933-$E1933)*(1+$J225)^(AD$490-$K$490)),'PV Adoption'!Z$4*(1/(1-'General Inputs'!$C$10))*$J1933*1000*$I1933,ABS(($F1933-$E1933)*(1+$J225)^(AD$490-$K$490)))</f>
        <v>0</v>
      </c>
      <c r="AE1933" s="357">
        <f>IF('PV Adoption'!AA$4*(1/(1-'General Inputs'!$C$10))*$J1933*1000*$I1933 &lt;= ABS(($F1933-$E1933)*(1+$J225)^(AE$490-$K$490)),'PV Adoption'!AA$4*(1/(1-'General Inputs'!$C$10))*$J1933*1000*$I1933,ABS(($F1933-$E1933)*(1+$J225)^(AE$490-$K$490)))</f>
        <v>0</v>
      </c>
      <c r="AF1933" s="357">
        <f>IF('PV Adoption'!AB$4*(1/(1-'General Inputs'!$C$10))*$J1933*1000*$I1933 &lt;= ABS(($F1933-$E1933)*(1+$J225)^(AF$490-$K$490)),'PV Adoption'!AB$4*(1/(1-'General Inputs'!$C$10))*$J1933*1000*$I1933,ABS(($F1933-$E1933)*(1+$J225)^(AF$490-$K$490)))</f>
        <v>0</v>
      </c>
      <c r="AG1933" s="357">
        <f>IF('PV Adoption'!AC$4*(1/(1-'General Inputs'!$C$10))*$J1933*1000*$I1933 &lt;= ABS(($F1933-$E1933)*(1+$J225)^(AG$490-$K$490)),'PV Adoption'!AC$4*(1/(1-'General Inputs'!$C$10))*$J1933*1000*$I1933,ABS(($F1933-$E1933)*(1+$J225)^(AG$490-$K$490)))</f>
        <v>0</v>
      </c>
      <c r="AH1933" s="357">
        <f>IF('PV Adoption'!AD$4*(1/(1-'General Inputs'!$C$10))*$J1933*1000*$I1933 &lt;= ABS(($F1933-$E1933)*(1+$J225)^(AH$490-$K$490)),'PV Adoption'!AD$4*(1/(1-'General Inputs'!$C$10))*$J1933*1000*$I1933,ABS(($F1933-$E1933)*(1+$J225)^(AH$490-$K$490)))</f>
        <v>0</v>
      </c>
      <c r="AI1933" s="357">
        <f>IF('PV Adoption'!AE$4*(1/(1-'General Inputs'!$C$10))*$J1933*1000*$I1933 &lt;= ABS(($F1933-$E1933)*(1+$J225)^(AI$490-$K$490)),'PV Adoption'!AE$4*(1/(1-'General Inputs'!$C$10))*$J1933*1000*$I1933,ABS(($F1933-$E1933)*(1+$J225)^(AI$490-$K$490)))</f>
        <v>0</v>
      </c>
      <c r="AJ1933" s="357">
        <f>IF('PV Adoption'!AF$4*(1/(1-'General Inputs'!$C$10))*$J1933*1000*$I1933 &lt;= ABS(($F1933-$E1933)*(1+$J225)^(AJ$490-$K$490)),'PV Adoption'!AF$4*(1/(1-'General Inputs'!$C$10))*$J1933*1000*$I1933,ABS(($F1933-$E1933)*(1+$J225)^(AJ$490-$K$490)))</f>
        <v>0</v>
      </c>
      <c r="AK1933" s="357">
        <v>6.9074575187946552</v>
      </c>
      <c r="AL1933" s="357">
        <v>6.9986963508349103</v>
      </c>
      <c r="AM1933" s="357">
        <v>7.0984765724017986</v>
      </c>
    </row>
    <row r="1934" spans="1:39" x14ac:dyDescent="0.25">
      <c r="A1934" s="353" t="s">
        <v>527</v>
      </c>
      <c r="B1934" s="353" t="s">
        <v>527</v>
      </c>
      <c r="C1934" s="441">
        <f t="shared" ref="C1934:H1934" si="1385">C226</f>
        <v>6250</v>
      </c>
      <c r="D1934" s="441"/>
      <c r="E1934" s="441"/>
      <c r="F1934" s="441"/>
      <c r="G1934" s="441"/>
      <c r="H1934" s="441">
        <f t="shared" si="1385"/>
        <v>0</v>
      </c>
      <c r="I1934" s="470">
        <f>IFERROR(VLOOKUP(B1934,Coincidence!$B$2:$E$242,4,FALSE)*IF($G1934="Winter",'General Inputs'!$C$25,'General Inputs'!$C$24),IF($G1934="Winter",'General Inputs'!$C$25,'General Inputs'!$C$24))</f>
        <v>0.52140604400000001</v>
      </c>
      <c r="J1934" s="466">
        <f>'Nameplate by Substation'!H226</f>
        <v>3.0748310658442038E-4</v>
      </c>
      <c r="K1934" s="357">
        <f>IF('PV Adoption'!G$4*(1/(1-'General Inputs'!$C$10))*$J1934*1000*$I1934 &lt;= ABS(($F1934-$E1934)*(1+$J226)^(K$490-$K$490)),'PV Adoption'!G$4*(1/(1-'General Inputs'!$C$10))*$J1934*1000*$I1934,ABS(($F1934-$E1934)*(1+$J226)^(K$490-$K$490)))</f>
        <v>0</v>
      </c>
      <c r="L1934" s="357">
        <f>IF('PV Adoption'!H$4*(1/(1-'General Inputs'!$C$10))*$J1934*1000*$I1934 &lt;= ABS(($F1934-$E1934)*(1+$J226)^(L$490-$K$490)),'PV Adoption'!H$4*(1/(1-'General Inputs'!$C$10))*$J1934*1000*$I1934,ABS(($F1934-$E1934)*(1+$J226)^(L$490-$K$490)))</f>
        <v>0</v>
      </c>
      <c r="M1934" s="357">
        <f>IF('PV Adoption'!I$4*(1/(1-'General Inputs'!$C$10))*$J1934*1000*$I1934 &lt;= ABS(($F1934-$E1934)*(1+$J226)^(M$490-$K$490)),'PV Adoption'!I$4*(1/(1-'General Inputs'!$C$10))*$J1934*1000*$I1934,ABS(($F1934-$E1934)*(1+$J226)^(M$490-$K$490)))</f>
        <v>0</v>
      </c>
      <c r="N1934" s="357">
        <f>IF('PV Adoption'!J$4*(1/(1-'General Inputs'!$C$10))*$J1934*1000*$I1934 &lt;= ABS(($F1934-$E1934)*(1+$J226)^(N$490-$K$490)),'PV Adoption'!J$4*(1/(1-'General Inputs'!$C$10))*$J1934*1000*$I1934,ABS(($F1934-$E1934)*(1+$J226)^(N$490-$K$490)))</f>
        <v>0</v>
      </c>
      <c r="O1934" s="357">
        <f>IF('PV Adoption'!K$4*(1/(1-'General Inputs'!$C$10))*$J1934*1000*$I1934 &lt;= ABS(($F1934-$E1934)*(1+$J226)^(O$490-$K$490)),'PV Adoption'!K$4*(1/(1-'General Inputs'!$C$10))*$J1934*1000*$I1934,ABS(($F1934-$E1934)*(1+$J226)^(O$490-$K$490)))</f>
        <v>0</v>
      </c>
      <c r="P1934" s="357">
        <f>IF('PV Adoption'!L$4*(1/(1-'General Inputs'!$C$10))*$J1934*1000*$I1934 &lt;= ABS(($F1934-$E1934)*(1+$J226)^(P$490-$K$490)),'PV Adoption'!L$4*(1/(1-'General Inputs'!$C$10))*$J1934*1000*$I1934,ABS(($F1934-$E1934)*(1+$J226)^(P$490-$K$490)))</f>
        <v>0</v>
      </c>
      <c r="Q1934" s="357">
        <f>IF('PV Adoption'!M$4*(1/(1-'General Inputs'!$C$10))*$J1934*1000*$I1934 &lt;= ABS(($F1934-$E1934)*(1+$J226)^(Q$490-$K$490)),'PV Adoption'!M$4*(1/(1-'General Inputs'!$C$10))*$J1934*1000*$I1934,ABS(($F1934-$E1934)*(1+$J226)^(Q$490-$K$490)))</f>
        <v>0</v>
      </c>
      <c r="R1934" s="357">
        <f>IF('PV Adoption'!N$4*(1/(1-'General Inputs'!$C$10))*$J1934*1000*$I1934 &lt;= ABS(($F1934-$E1934)*(1+$J226)^(R$490-$K$490)),'PV Adoption'!N$4*(1/(1-'General Inputs'!$C$10))*$J1934*1000*$I1934,ABS(($F1934-$E1934)*(1+$J226)^(R$490-$K$490)))</f>
        <v>0</v>
      </c>
      <c r="S1934" s="357">
        <f>IF('PV Adoption'!O$4*(1/(1-'General Inputs'!$C$10))*$J1934*1000*$I1934 &lt;= ABS(($F1934-$E1934)*(1+$J226)^(S$490-$K$490)),'PV Adoption'!O$4*(1/(1-'General Inputs'!$C$10))*$J1934*1000*$I1934,ABS(($F1934-$E1934)*(1+$J226)^(S$490-$K$490)))</f>
        <v>0</v>
      </c>
      <c r="T1934" s="357">
        <f>IF('PV Adoption'!P$4*(1/(1-'General Inputs'!$C$10))*$J1934*1000*$I1934 &lt;= ABS(($F1934-$E1934)*(1+$J226)^(T$490-$K$490)),'PV Adoption'!P$4*(1/(1-'General Inputs'!$C$10))*$J1934*1000*$I1934,ABS(($F1934-$E1934)*(1+$J226)^(T$490-$K$490)))</f>
        <v>0</v>
      </c>
      <c r="U1934" s="357">
        <f>IF('PV Adoption'!Q$4*(1/(1-'General Inputs'!$C$10))*$J1934*1000*$I1934 &lt;= ABS(($F1934-$E1934)*(1+$J226)^(U$490-$K$490)),'PV Adoption'!Q$4*(1/(1-'General Inputs'!$C$10))*$J1934*1000*$I1934,ABS(($F1934-$E1934)*(1+$J226)^(U$490-$K$490)))</f>
        <v>0</v>
      </c>
      <c r="V1934" s="357">
        <f>IF('PV Adoption'!R$4*(1/(1-'General Inputs'!$C$10))*$J1934*1000*$I1934 &lt;= ABS(($F1934-$E1934)*(1+$J226)^(V$490-$K$490)),'PV Adoption'!R$4*(1/(1-'General Inputs'!$C$10))*$J1934*1000*$I1934,ABS(($F1934-$E1934)*(1+$J226)^(V$490-$K$490)))</f>
        <v>0</v>
      </c>
      <c r="W1934" s="357">
        <f>IF('PV Adoption'!S$4*(1/(1-'General Inputs'!$C$10))*$J1934*1000*$I1934 &lt;= ABS(($F1934-$E1934)*(1+$J226)^(W$490-$K$490)),'PV Adoption'!S$4*(1/(1-'General Inputs'!$C$10))*$J1934*1000*$I1934,ABS(($F1934-$E1934)*(1+$J226)^(W$490-$K$490)))</f>
        <v>0</v>
      </c>
      <c r="X1934" s="357">
        <f>IF('PV Adoption'!T$4*(1/(1-'General Inputs'!$C$10))*$J1934*1000*$I1934 &lt;= ABS(($F1934-$E1934)*(1+$J226)^(X$490-$K$490)),'PV Adoption'!T$4*(1/(1-'General Inputs'!$C$10))*$J1934*1000*$I1934,ABS(($F1934-$E1934)*(1+$J226)^(X$490-$K$490)))</f>
        <v>0</v>
      </c>
      <c r="Y1934" s="357">
        <f>IF('PV Adoption'!U$4*(1/(1-'General Inputs'!$C$10))*$J1934*1000*$I1934 &lt;= ABS(($F1934-$E1934)*(1+$J226)^(Y$490-$K$490)),'PV Adoption'!U$4*(1/(1-'General Inputs'!$C$10))*$J1934*1000*$I1934,ABS(($F1934-$E1934)*(1+$J226)^(Y$490-$K$490)))</f>
        <v>0</v>
      </c>
      <c r="Z1934" s="357">
        <f>IF('PV Adoption'!V$4*(1/(1-'General Inputs'!$C$10))*$J1934*1000*$I1934 &lt;= ABS(($F1934-$E1934)*(1+$J226)^(Z$490-$K$490)),'PV Adoption'!V$4*(1/(1-'General Inputs'!$C$10))*$J1934*1000*$I1934,ABS(($F1934-$E1934)*(1+$J226)^(Z$490-$K$490)))</f>
        <v>0</v>
      </c>
      <c r="AA1934" s="357">
        <f>IF('PV Adoption'!W$4*(1/(1-'General Inputs'!$C$10))*$J1934*1000*$I1934 &lt;= ABS(($F1934-$E1934)*(1+$J226)^(AA$490-$K$490)),'PV Adoption'!W$4*(1/(1-'General Inputs'!$C$10))*$J1934*1000*$I1934,ABS(($F1934-$E1934)*(1+$J226)^(AA$490-$K$490)))</f>
        <v>0</v>
      </c>
      <c r="AB1934" s="357">
        <f>IF('PV Adoption'!X$4*(1/(1-'General Inputs'!$C$10))*$J1934*1000*$I1934 &lt;= ABS(($F1934-$E1934)*(1+$J226)^(AB$490-$K$490)),'PV Adoption'!X$4*(1/(1-'General Inputs'!$C$10))*$J1934*1000*$I1934,ABS(($F1934-$E1934)*(1+$J226)^(AB$490-$K$490)))</f>
        <v>0</v>
      </c>
      <c r="AC1934" s="357">
        <f>IF('PV Adoption'!Y$4*(1/(1-'General Inputs'!$C$10))*$J1934*1000*$I1934 &lt;= ABS(($F1934-$E1934)*(1+$J226)^(AC$490-$K$490)),'PV Adoption'!Y$4*(1/(1-'General Inputs'!$C$10))*$J1934*1000*$I1934,ABS(($F1934-$E1934)*(1+$J226)^(AC$490-$K$490)))</f>
        <v>0</v>
      </c>
      <c r="AD1934" s="357">
        <f>IF('PV Adoption'!Z$4*(1/(1-'General Inputs'!$C$10))*$J1934*1000*$I1934 &lt;= ABS(($F1934-$E1934)*(1+$J226)^(AD$490-$K$490)),'PV Adoption'!Z$4*(1/(1-'General Inputs'!$C$10))*$J1934*1000*$I1934,ABS(($F1934-$E1934)*(1+$J226)^(AD$490-$K$490)))</f>
        <v>0</v>
      </c>
      <c r="AE1934" s="357">
        <f>IF('PV Adoption'!AA$4*(1/(1-'General Inputs'!$C$10))*$J1934*1000*$I1934 &lt;= ABS(($F1934-$E1934)*(1+$J226)^(AE$490-$K$490)),'PV Adoption'!AA$4*(1/(1-'General Inputs'!$C$10))*$J1934*1000*$I1934,ABS(($F1934-$E1934)*(1+$J226)^(AE$490-$K$490)))</f>
        <v>0</v>
      </c>
      <c r="AF1934" s="357">
        <f>IF('PV Adoption'!AB$4*(1/(1-'General Inputs'!$C$10))*$J1934*1000*$I1934 &lt;= ABS(($F1934-$E1934)*(1+$J226)^(AF$490-$K$490)),'PV Adoption'!AB$4*(1/(1-'General Inputs'!$C$10))*$J1934*1000*$I1934,ABS(($F1934-$E1934)*(1+$J226)^(AF$490-$K$490)))</f>
        <v>0</v>
      </c>
      <c r="AG1934" s="357">
        <f>IF('PV Adoption'!AC$4*(1/(1-'General Inputs'!$C$10))*$J1934*1000*$I1934 &lt;= ABS(($F1934-$E1934)*(1+$J226)^(AG$490-$K$490)),'PV Adoption'!AC$4*(1/(1-'General Inputs'!$C$10))*$J1934*1000*$I1934,ABS(($F1934-$E1934)*(1+$J226)^(AG$490-$K$490)))</f>
        <v>0</v>
      </c>
      <c r="AH1934" s="357">
        <f>IF('PV Adoption'!AD$4*(1/(1-'General Inputs'!$C$10))*$J1934*1000*$I1934 &lt;= ABS(($F1934-$E1934)*(1+$J226)^(AH$490-$K$490)),'PV Adoption'!AD$4*(1/(1-'General Inputs'!$C$10))*$J1934*1000*$I1934,ABS(($F1934-$E1934)*(1+$J226)^(AH$490-$K$490)))</f>
        <v>0</v>
      </c>
      <c r="AI1934" s="357">
        <f>IF('PV Adoption'!AE$4*(1/(1-'General Inputs'!$C$10))*$J1934*1000*$I1934 &lt;= ABS(($F1934-$E1934)*(1+$J226)^(AI$490-$K$490)),'PV Adoption'!AE$4*(1/(1-'General Inputs'!$C$10))*$J1934*1000*$I1934,ABS(($F1934-$E1934)*(1+$J226)^(AI$490-$K$490)))</f>
        <v>0</v>
      </c>
      <c r="AJ1934" s="357">
        <f>IF('PV Adoption'!AF$4*(1/(1-'General Inputs'!$C$10))*$J1934*1000*$I1934 &lt;= ABS(($F1934-$E1934)*(1+$J226)^(AJ$490-$K$490)),'PV Adoption'!AF$4*(1/(1-'General Inputs'!$C$10))*$J1934*1000*$I1934,ABS(($F1934-$E1934)*(1+$J226)^(AJ$490-$K$490)))</f>
        <v>0</v>
      </c>
      <c r="AK1934" s="357">
        <v>48.684523300371588</v>
      </c>
      <c r="AL1934" s="357">
        <v>49.327584663004139</v>
      </c>
      <c r="AM1934" s="357">
        <v>50.03084668214386</v>
      </c>
    </row>
    <row r="1935" spans="1:39" x14ac:dyDescent="0.25">
      <c r="A1935" s="353" t="s">
        <v>349</v>
      </c>
      <c r="B1935" s="353" t="s">
        <v>349</v>
      </c>
      <c r="C1935" s="441">
        <f t="shared" ref="C1935:H1935" si="1386">C227</f>
        <v>20000</v>
      </c>
      <c r="D1935" s="441"/>
      <c r="E1935" s="441"/>
      <c r="F1935" s="441"/>
      <c r="G1935" s="441"/>
      <c r="H1935" s="441">
        <f t="shared" si="1386"/>
        <v>0</v>
      </c>
      <c r="I1935" s="470">
        <f>IFERROR(VLOOKUP(B1935,Coincidence!$B$2:$E$242,4,FALSE)*IF($G1935="Winter",'General Inputs'!$C$25,'General Inputs'!$C$24),IF($G1935="Winter",'General Inputs'!$C$25,'General Inputs'!$C$24))</f>
        <v>0.52140604400000001</v>
      </c>
      <c r="J1935" s="466">
        <f>'Nameplate by Substation'!H227</f>
        <v>1.1091190364149425E-2</v>
      </c>
      <c r="K1935" s="357">
        <f>IF('PV Adoption'!G$4*(1/(1-'General Inputs'!$C$10))*$J1935*1000*$I1935 &lt;= ABS(($F1935-$E1935)*(1+$J227)^(K$490-$K$490)),'PV Adoption'!G$4*(1/(1-'General Inputs'!$C$10))*$J1935*1000*$I1935,ABS(($F1935-$E1935)*(1+$J227)^(K$490-$K$490)))</f>
        <v>0</v>
      </c>
      <c r="L1935" s="357">
        <f>IF('PV Adoption'!H$4*(1/(1-'General Inputs'!$C$10))*$J1935*1000*$I1935 &lt;= ABS(($F1935-$E1935)*(1+$J227)^(L$490-$K$490)),'PV Adoption'!H$4*(1/(1-'General Inputs'!$C$10))*$J1935*1000*$I1935,ABS(($F1935-$E1935)*(1+$J227)^(L$490-$K$490)))</f>
        <v>0</v>
      </c>
      <c r="M1935" s="357">
        <f>IF('PV Adoption'!I$4*(1/(1-'General Inputs'!$C$10))*$J1935*1000*$I1935 &lt;= ABS(($F1935-$E1935)*(1+$J227)^(M$490-$K$490)),'PV Adoption'!I$4*(1/(1-'General Inputs'!$C$10))*$J1935*1000*$I1935,ABS(($F1935-$E1935)*(1+$J227)^(M$490-$K$490)))</f>
        <v>0</v>
      </c>
      <c r="N1935" s="357">
        <f>IF('PV Adoption'!J$4*(1/(1-'General Inputs'!$C$10))*$J1935*1000*$I1935 &lt;= ABS(($F1935-$E1935)*(1+$J227)^(N$490-$K$490)),'PV Adoption'!J$4*(1/(1-'General Inputs'!$C$10))*$J1935*1000*$I1935,ABS(($F1935-$E1935)*(1+$J227)^(N$490-$K$490)))</f>
        <v>0</v>
      </c>
      <c r="O1935" s="357">
        <f>IF('PV Adoption'!K$4*(1/(1-'General Inputs'!$C$10))*$J1935*1000*$I1935 &lt;= ABS(($F1935-$E1935)*(1+$J227)^(O$490-$K$490)),'PV Adoption'!K$4*(1/(1-'General Inputs'!$C$10))*$J1935*1000*$I1935,ABS(($F1935-$E1935)*(1+$J227)^(O$490-$K$490)))</f>
        <v>0</v>
      </c>
      <c r="P1935" s="357">
        <f>IF('PV Adoption'!L$4*(1/(1-'General Inputs'!$C$10))*$J1935*1000*$I1935 &lt;= ABS(($F1935-$E1935)*(1+$J227)^(P$490-$K$490)),'PV Adoption'!L$4*(1/(1-'General Inputs'!$C$10))*$J1935*1000*$I1935,ABS(($F1935-$E1935)*(1+$J227)^(P$490-$K$490)))</f>
        <v>0</v>
      </c>
      <c r="Q1935" s="357">
        <f>IF('PV Adoption'!M$4*(1/(1-'General Inputs'!$C$10))*$J1935*1000*$I1935 &lt;= ABS(($F1935-$E1935)*(1+$J227)^(Q$490-$K$490)),'PV Adoption'!M$4*(1/(1-'General Inputs'!$C$10))*$J1935*1000*$I1935,ABS(($F1935-$E1935)*(1+$J227)^(Q$490-$K$490)))</f>
        <v>0</v>
      </c>
      <c r="R1935" s="357">
        <f>IF('PV Adoption'!N$4*(1/(1-'General Inputs'!$C$10))*$J1935*1000*$I1935 &lt;= ABS(($F1935-$E1935)*(1+$J227)^(R$490-$K$490)),'PV Adoption'!N$4*(1/(1-'General Inputs'!$C$10))*$J1935*1000*$I1935,ABS(($F1935-$E1935)*(1+$J227)^(R$490-$K$490)))</f>
        <v>0</v>
      </c>
      <c r="S1935" s="357">
        <f>IF('PV Adoption'!O$4*(1/(1-'General Inputs'!$C$10))*$J1935*1000*$I1935 &lt;= ABS(($F1935-$E1935)*(1+$J227)^(S$490-$K$490)),'PV Adoption'!O$4*(1/(1-'General Inputs'!$C$10))*$J1935*1000*$I1935,ABS(($F1935-$E1935)*(1+$J227)^(S$490-$K$490)))</f>
        <v>0</v>
      </c>
      <c r="T1935" s="357">
        <f>IF('PV Adoption'!P$4*(1/(1-'General Inputs'!$C$10))*$J1935*1000*$I1935 &lt;= ABS(($F1935-$E1935)*(1+$J227)^(T$490-$K$490)),'PV Adoption'!P$4*(1/(1-'General Inputs'!$C$10))*$J1935*1000*$I1935,ABS(($F1935-$E1935)*(1+$J227)^(T$490-$K$490)))</f>
        <v>0</v>
      </c>
      <c r="U1935" s="357">
        <f>IF('PV Adoption'!Q$4*(1/(1-'General Inputs'!$C$10))*$J1935*1000*$I1935 &lt;= ABS(($F1935-$E1935)*(1+$J227)^(U$490-$K$490)),'PV Adoption'!Q$4*(1/(1-'General Inputs'!$C$10))*$J1935*1000*$I1935,ABS(($F1935-$E1935)*(1+$J227)^(U$490-$K$490)))</f>
        <v>0</v>
      </c>
      <c r="V1935" s="357">
        <f>IF('PV Adoption'!R$4*(1/(1-'General Inputs'!$C$10))*$J1935*1000*$I1935 &lt;= ABS(($F1935-$E1935)*(1+$J227)^(V$490-$K$490)),'PV Adoption'!R$4*(1/(1-'General Inputs'!$C$10))*$J1935*1000*$I1935,ABS(($F1935-$E1935)*(1+$J227)^(V$490-$K$490)))</f>
        <v>0</v>
      </c>
      <c r="W1935" s="357">
        <f>IF('PV Adoption'!S$4*(1/(1-'General Inputs'!$C$10))*$J1935*1000*$I1935 &lt;= ABS(($F1935-$E1935)*(1+$J227)^(W$490-$K$490)),'PV Adoption'!S$4*(1/(1-'General Inputs'!$C$10))*$J1935*1000*$I1935,ABS(($F1935-$E1935)*(1+$J227)^(W$490-$K$490)))</f>
        <v>0</v>
      </c>
      <c r="X1935" s="357">
        <f>IF('PV Adoption'!T$4*(1/(1-'General Inputs'!$C$10))*$J1935*1000*$I1935 &lt;= ABS(($F1935-$E1935)*(1+$J227)^(X$490-$K$490)),'PV Adoption'!T$4*(1/(1-'General Inputs'!$C$10))*$J1935*1000*$I1935,ABS(($F1935-$E1935)*(1+$J227)^(X$490-$K$490)))</f>
        <v>0</v>
      </c>
      <c r="Y1935" s="357">
        <f>IF('PV Adoption'!U$4*(1/(1-'General Inputs'!$C$10))*$J1935*1000*$I1935 &lt;= ABS(($F1935-$E1935)*(1+$J227)^(Y$490-$K$490)),'PV Adoption'!U$4*(1/(1-'General Inputs'!$C$10))*$J1935*1000*$I1935,ABS(($F1935-$E1935)*(1+$J227)^(Y$490-$K$490)))</f>
        <v>0</v>
      </c>
      <c r="Z1935" s="357">
        <f>IF('PV Adoption'!V$4*(1/(1-'General Inputs'!$C$10))*$J1935*1000*$I1935 &lt;= ABS(($F1935-$E1935)*(1+$J227)^(Z$490-$K$490)),'PV Adoption'!V$4*(1/(1-'General Inputs'!$C$10))*$J1935*1000*$I1935,ABS(($F1935-$E1935)*(1+$J227)^(Z$490-$K$490)))</f>
        <v>0</v>
      </c>
      <c r="AA1935" s="357">
        <f>IF('PV Adoption'!W$4*(1/(1-'General Inputs'!$C$10))*$J1935*1000*$I1935 &lt;= ABS(($F1935-$E1935)*(1+$J227)^(AA$490-$K$490)),'PV Adoption'!W$4*(1/(1-'General Inputs'!$C$10))*$J1935*1000*$I1935,ABS(($F1935-$E1935)*(1+$J227)^(AA$490-$K$490)))</f>
        <v>0</v>
      </c>
      <c r="AB1935" s="357">
        <f>IF('PV Adoption'!X$4*(1/(1-'General Inputs'!$C$10))*$J1935*1000*$I1935 &lt;= ABS(($F1935-$E1935)*(1+$J227)^(AB$490-$K$490)),'PV Adoption'!X$4*(1/(1-'General Inputs'!$C$10))*$J1935*1000*$I1935,ABS(($F1935-$E1935)*(1+$J227)^(AB$490-$K$490)))</f>
        <v>0</v>
      </c>
      <c r="AC1935" s="357">
        <f>IF('PV Adoption'!Y$4*(1/(1-'General Inputs'!$C$10))*$J1935*1000*$I1935 &lt;= ABS(($F1935-$E1935)*(1+$J227)^(AC$490-$K$490)),'PV Adoption'!Y$4*(1/(1-'General Inputs'!$C$10))*$J1935*1000*$I1935,ABS(($F1935-$E1935)*(1+$J227)^(AC$490-$K$490)))</f>
        <v>0</v>
      </c>
      <c r="AD1935" s="357">
        <f>IF('PV Adoption'!Z$4*(1/(1-'General Inputs'!$C$10))*$J1935*1000*$I1935 &lt;= ABS(($F1935-$E1935)*(1+$J227)^(AD$490-$K$490)),'PV Adoption'!Z$4*(1/(1-'General Inputs'!$C$10))*$J1935*1000*$I1935,ABS(($F1935-$E1935)*(1+$J227)^(AD$490-$K$490)))</f>
        <v>0</v>
      </c>
      <c r="AE1935" s="357">
        <f>IF('PV Adoption'!AA$4*(1/(1-'General Inputs'!$C$10))*$J1935*1000*$I1935 &lt;= ABS(($F1935-$E1935)*(1+$J227)^(AE$490-$K$490)),'PV Adoption'!AA$4*(1/(1-'General Inputs'!$C$10))*$J1935*1000*$I1935,ABS(($F1935-$E1935)*(1+$J227)^(AE$490-$K$490)))</f>
        <v>0</v>
      </c>
      <c r="AF1935" s="357">
        <f>IF('PV Adoption'!AB$4*(1/(1-'General Inputs'!$C$10))*$J1935*1000*$I1935 &lt;= ABS(($F1935-$E1935)*(1+$J227)^(AF$490-$K$490)),'PV Adoption'!AB$4*(1/(1-'General Inputs'!$C$10))*$J1935*1000*$I1935,ABS(($F1935-$E1935)*(1+$J227)^(AF$490-$K$490)))</f>
        <v>0</v>
      </c>
      <c r="AG1935" s="357">
        <f>IF('PV Adoption'!AC$4*(1/(1-'General Inputs'!$C$10))*$J1935*1000*$I1935 &lt;= ABS(($F1935-$E1935)*(1+$J227)^(AG$490-$K$490)),'PV Adoption'!AC$4*(1/(1-'General Inputs'!$C$10))*$J1935*1000*$I1935,ABS(($F1935-$E1935)*(1+$J227)^(AG$490-$K$490)))</f>
        <v>0</v>
      </c>
      <c r="AH1935" s="357">
        <f>IF('PV Adoption'!AD$4*(1/(1-'General Inputs'!$C$10))*$J1935*1000*$I1935 &lt;= ABS(($F1935-$E1935)*(1+$J227)^(AH$490-$K$490)),'PV Adoption'!AD$4*(1/(1-'General Inputs'!$C$10))*$J1935*1000*$I1935,ABS(($F1935-$E1935)*(1+$J227)^(AH$490-$K$490)))</f>
        <v>0</v>
      </c>
      <c r="AI1935" s="357">
        <f>IF('PV Adoption'!AE$4*(1/(1-'General Inputs'!$C$10))*$J1935*1000*$I1935 &lt;= ABS(($F1935-$E1935)*(1+$J227)^(AI$490-$K$490)),'PV Adoption'!AE$4*(1/(1-'General Inputs'!$C$10))*$J1935*1000*$I1935,ABS(($F1935-$E1935)*(1+$J227)^(AI$490-$K$490)))</f>
        <v>0</v>
      </c>
      <c r="AJ1935" s="357">
        <f>IF('PV Adoption'!AF$4*(1/(1-'General Inputs'!$C$10))*$J1935*1000*$I1935 &lt;= ABS(($F1935-$E1935)*(1+$J227)^(AJ$490-$K$490)),'PV Adoption'!AF$4*(1/(1-'General Inputs'!$C$10))*$J1935*1000*$I1935,ABS(($F1935-$E1935)*(1+$J227)^(AJ$490-$K$490)))</f>
        <v>0</v>
      </c>
      <c r="AK1935" s="357">
        <v>425.55885736680096</v>
      </c>
      <c r="AL1935" s="357">
        <v>429.74174743815297</v>
      </c>
      <c r="AM1935" s="357">
        <v>433.96575184432885</v>
      </c>
    </row>
    <row r="1936" spans="1:39" x14ac:dyDescent="0.25">
      <c r="A1936" s="353" t="s">
        <v>529</v>
      </c>
      <c r="B1936" s="353" t="s">
        <v>530</v>
      </c>
      <c r="C1936" s="441">
        <f t="shared" ref="C1936:H1936" si="1387">C228</f>
        <v>6250</v>
      </c>
      <c r="D1936" s="441"/>
      <c r="E1936" s="441"/>
      <c r="F1936" s="441"/>
      <c r="G1936" s="441"/>
      <c r="H1936" s="441">
        <f t="shared" si="1387"/>
        <v>0</v>
      </c>
      <c r="I1936" s="470">
        <f>IFERROR(VLOOKUP(B1936,Coincidence!$B$2:$E$242,4,FALSE)*IF($G1936="Winter",'General Inputs'!$C$25,'General Inputs'!$C$24),IF($G1936="Winter",'General Inputs'!$C$25,'General Inputs'!$C$24))</f>
        <v>0.52140604400000001</v>
      </c>
      <c r="J1936" s="466">
        <f>'Nameplate by Substation'!H228</f>
        <v>6.0050041185060301E-4</v>
      </c>
      <c r="K1936" s="357">
        <f>IF('PV Adoption'!G$4*(1/(1-'General Inputs'!$C$10))*$J1936*1000*$I1936 &lt;= ABS(($F1936-$E1936)*(1+$J228)^(K$490-$K$490)),'PV Adoption'!G$4*(1/(1-'General Inputs'!$C$10))*$J1936*1000*$I1936,ABS(($F1936-$E1936)*(1+$J228)^(K$490-$K$490)))</f>
        <v>0</v>
      </c>
      <c r="L1936" s="357">
        <f>IF('PV Adoption'!H$4*(1/(1-'General Inputs'!$C$10))*$J1936*1000*$I1936 &lt;= ABS(($F1936-$E1936)*(1+$J228)^(L$490-$K$490)),'PV Adoption'!H$4*(1/(1-'General Inputs'!$C$10))*$J1936*1000*$I1936,ABS(($F1936-$E1936)*(1+$J228)^(L$490-$K$490)))</f>
        <v>0</v>
      </c>
      <c r="M1936" s="357">
        <f>IF('PV Adoption'!I$4*(1/(1-'General Inputs'!$C$10))*$J1936*1000*$I1936 &lt;= ABS(($F1936-$E1936)*(1+$J228)^(M$490-$K$490)),'PV Adoption'!I$4*(1/(1-'General Inputs'!$C$10))*$J1936*1000*$I1936,ABS(($F1936-$E1936)*(1+$J228)^(M$490-$K$490)))</f>
        <v>0</v>
      </c>
      <c r="N1936" s="357">
        <f>IF('PV Adoption'!J$4*(1/(1-'General Inputs'!$C$10))*$J1936*1000*$I1936 &lt;= ABS(($F1936-$E1936)*(1+$J228)^(N$490-$K$490)),'PV Adoption'!J$4*(1/(1-'General Inputs'!$C$10))*$J1936*1000*$I1936,ABS(($F1936-$E1936)*(1+$J228)^(N$490-$K$490)))</f>
        <v>0</v>
      </c>
      <c r="O1936" s="357">
        <f>IF('PV Adoption'!K$4*(1/(1-'General Inputs'!$C$10))*$J1936*1000*$I1936 &lt;= ABS(($F1936-$E1936)*(1+$J228)^(O$490-$K$490)),'PV Adoption'!K$4*(1/(1-'General Inputs'!$C$10))*$J1936*1000*$I1936,ABS(($F1936-$E1936)*(1+$J228)^(O$490-$K$490)))</f>
        <v>0</v>
      </c>
      <c r="P1936" s="357">
        <f>IF('PV Adoption'!L$4*(1/(1-'General Inputs'!$C$10))*$J1936*1000*$I1936 &lt;= ABS(($F1936-$E1936)*(1+$J228)^(P$490-$K$490)),'PV Adoption'!L$4*(1/(1-'General Inputs'!$C$10))*$J1936*1000*$I1936,ABS(($F1936-$E1936)*(1+$J228)^(P$490-$K$490)))</f>
        <v>0</v>
      </c>
      <c r="Q1936" s="357">
        <f>IF('PV Adoption'!M$4*(1/(1-'General Inputs'!$C$10))*$J1936*1000*$I1936 &lt;= ABS(($F1936-$E1936)*(1+$J228)^(Q$490-$K$490)),'PV Adoption'!M$4*(1/(1-'General Inputs'!$C$10))*$J1936*1000*$I1936,ABS(($F1936-$E1936)*(1+$J228)^(Q$490-$K$490)))</f>
        <v>0</v>
      </c>
      <c r="R1936" s="357">
        <f>IF('PV Adoption'!N$4*(1/(1-'General Inputs'!$C$10))*$J1936*1000*$I1936 &lt;= ABS(($F1936-$E1936)*(1+$J228)^(R$490-$K$490)),'PV Adoption'!N$4*(1/(1-'General Inputs'!$C$10))*$J1936*1000*$I1936,ABS(($F1936-$E1936)*(1+$J228)^(R$490-$K$490)))</f>
        <v>0</v>
      </c>
      <c r="S1936" s="357">
        <f>IF('PV Adoption'!O$4*(1/(1-'General Inputs'!$C$10))*$J1936*1000*$I1936 &lt;= ABS(($F1936-$E1936)*(1+$J228)^(S$490-$K$490)),'PV Adoption'!O$4*(1/(1-'General Inputs'!$C$10))*$J1936*1000*$I1936,ABS(($F1936-$E1936)*(1+$J228)^(S$490-$K$490)))</f>
        <v>0</v>
      </c>
      <c r="T1936" s="357">
        <f>IF('PV Adoption'!P$4*(1/(1-'General Inputs'!$C$10))*$J1936*1000*$I1936 &lt;= ABS(($F1936-$E1936)*(1+$J228)^(T$490-$K$490)),'PV Adoption'!P$4*(1/(1-'General Inputs'!$C$10))*$J1936*1000*$I1936,ABS(($F1936-$E1936)*(1+$J228)^(T$490-$K$490)))</f>
        <v>0</v>
      </c>
      <c r="U1936" s="357">
        <f>IF('PV Adoption'!Q$4*(1/(1-'General Inputs'!$C$10))*$J1936*1000*$I1936 &lt;= ABS(($F1936-$E1936)*(1+$J228)^(U$490-$K$490)),'PV Adoption'!Q$4*(1/(1-'General Inputs'!$C$10))*$J1936*1000*$I1936,ABS(($F1936-$E1936)*(1+$J228)^(U$490-$K$490)))</f>
        <v>0</v>
      </c>
      <c r="V1936" s="357">
        <f>IF('PV Adoption'!R$4*(1/(1-'General Inputs'!$C$10))*$J1936*1000*$I1936 &lt;= ABS(($F1936-$E1936)*(1+$J228)^(V$490-$K$490)),'PV Adoption'!R$4*(1/(1-'General Inputs'!$C$10))*$J1936*1000*$I1936,ABS(($F1936-$E1936)*(1+$J228)^(V$490-$K$490)))</f>
        <v>0</v>
      </c>
      <c r="W1936" s="357">
        <f>IF('PV Adoption'!S$4*(1/(1-'General Inputs'!$C$10))*$J1936*1000*$I1936 &lt;= ABS(($F1936-$E1936)*(1+$J228)^(W$490-$K$490)),'PV Adoption'!S$4*(1/(1-'General Inputs'!$C$10))*$J1936*1000*$I1936,ABS(($F1936-$E1936)*(1+$J228)^(W$490-$K$490)))</f>
        <v>0</v>
      </c>
      <c r="X1936" s="357">
        <f>IF('PV Adoption'!T$4*(1/(1-'General Inputs'!$C$10))*$J1936*1000*$I1936 &lt;= ABS(($F1936-$E1936)*(1+$J228)^(X$490-$K$490)),'PV Adoption'!T$4*(1/(1-'General Inputs'!$C$10))*$J1936*1000*$I1936,ABS(($F1936-$E1936)*(1+$J228)^(X$490-$K$490)))</f>
        <v>0</v>
      </c>
      <c r="Y1936" s="357">
        <f>IF('PV Adoption'!U$4*(1/(1-'General Inputs'!$C$10))*$J1936*1000*$I1936 &lt;= ABS(($F1936-$E1936)*(1+$J228)^(Y$490-$K$490)),'PV Adoption'!U$4*(1/(1-'General Inputs'!$C$10))*$J1936*1000*$I1936,ABS(($F1936-$E1936)*(1+$J228)^(Y$490-$K$490)))</f>
        <v>0</v>
      </c>
      <c r="Z1936" s="357">
        <f>IF('PV Adoption'!V$4*(1/(1-'General Inputs'!$C$10))*$J1936*1000*$I1936 &lt;= ABS(($F1936-$E1936)*(1+$J228)^(Z$490-$K$490)),'PV Adoption'!V$4*(1/(1-'General Inputs'!$C$10))*$J1936*1000*$I1936,ABS(($F1936-$E1936)*(1+$J228)^(Z$490-$K$490)))</f>
        <v>0</v>
      </c>
      <c r="AA1936" s="357">
        <f>IF('PV Adoption'!W$4*(1/(1-'General Inputs'!$C$10))*$J1936*1000*$I1936 &lt;= ABS(($F1936-$E1936)*(1+$J228)^(AA$490-$K$490)),'PV Adoption'!W$4*(1/(1-'General Inputs'!$C$10))*$J1936*1000*$I1936,ABS(($F1936-$E1936)*(1+$J228)^(AA$490-$K$490)))</f>
        <v>0</v>
      </c>
      <c r="AB1936" s="357">
        <f>IF('PV Adoption'!X$4*(1/(1-'General Inputs'!$C$10))*$J1936*1000*$I1936 &lt;= ABS(($F1936-$E1936)*(1+$J228)^(AB$490-$K$490)),'PV Adoption'!X$4*(1/(1-'General Inputs'!$C$10))*$J1936*1000*$I1936,ABS(($F1936-$E1936)*(1+$J228)^(AB$490-$K$490)))</f>
        <v>0</v>
      </c>
      <c r="AC1936" s="357">
        <f>IF('PV Adoption'!Y$4*(1/(1-'General Inputs'!$C$10))*$J1936*1000*$I1936 &lt;= ABS(($F1936-$E1936)*(1+$J228)^(AC$490-$K$490)),'PV Adoption'!Y$4*(1/(1-'General Inputs'!$C$10))*$J1936*1000*$I1936,ABS(($F1936-$E1936)*(1+$J228)^(AC$490-$K$490)))</f>
        <v>0</v>
      </c>
      <c r="AD1936" s="357">
        <f>IF('PV Adoption'!Z$4*(1/(1-'General Inputs'!$C$10))*$J1936*1000*$I1936 &lt;= ABS(($F1936-$E1936)*(1+$J228)^(AD$490-$K$490)),'PV Adoption'!Z$4*(1/(1-'General Inputs'!$C$10))*$J1936*1000*$I1936,ABS(($F1936-$E1936)*(1+$J228)^(AD$490-$K$490)))</f>
        <v>0</v>
      </c>
      <c r="AE1936" s="357">
        <f>IF('PV Adoption'!AA$4*(1/(1-'General Inputs'!$C$10))*$J1936*1000*$I1936 &lt;= ABS(($F1936-$E1936)*(1+$J228)^(AE$490-$K$490)),'PV Adoption'!AA$4*(1/(1-'General Inputs'!$C$10))*$J1936*1000*$I1936,ABS(($F1936-$E1936)*(1+$J228)^(AE$490-$K$490)))</f>
        <v>0</v>
      </c>
      <c r="AF1936" s="357">
        <f>IF('PV Adoption'!AB$4*(1/(1-'General Inputs'!$C$10))*$J1936*1000*$I1936 &lt;= ABS(($F1936-$E1936)*(1+$J228)^(AF$490-$K$490)),'PV Adoption'!AB$4*(1/(1-'General Inputs'!$C$10))*$J1936*1000*$I1936,ABS(($F1936-$E1936)*(1+$J228)^(AF$490-$K$490)))</f>
        <v>0</v>
      </c>
      <c r="AG1936" s="357">
        <f>IF('PV Adoption'!AC$4*(1/(1-'General Inputs'!$C$10))*$J1936*1000*$I1936 &lt;= ABS(($F1936-$E1936)*(1+$J228)^(AG$490-$K$490)),'PV Adoption'!AC$4*(1/(1-'General Inputs'!$C$10))*$J1936*1000*$I1936,ABS(($F1936-$E1936)*(1+$J228)^(AG$490-$K$490)))</f>
        <v>0</v>
      </c>
      <c r="AH1936" s="357">
        <f>IF('PV Adoption'!AD$4*(1/(1-'General Inputs'!$C$10))*$J1936*1000*$I1936 &lt;= ABS(($F1936-$E1936)*(1+$J228)^(AH$490-$K$490)),'PV Adoption'!AD$4*(1/(1-'General Inputs'!$C$10))*$J1936*1000*$I1936,ABS(($F1936-$E1936)*(1+$J228)^(AH$490-$K$490)))</f>
        <v>0</v>
      </c>
      <c r="AI1936" s="357">
        <f>IF('PV Adoption'!AE$4*(1/(1-'General Inputs'!$C$10))*$J1936*1000*$I1936 &lt;= ABS(($F1936-$E1936)*(1+$J228)^(AI$490-$K$490)),'PV Adoption'!AE$4*(1/(1-'General Inputs'!$C$10))*$J1936*1000*$I1936,ABS(($F1936-$E1936)*(1+$J228)^(AI$490-$K$490)))</f>
        <v>0</v>
      </c>
      <c r="AJ1936" s="357">
        <f>IF('PV Adoption'!AF$4*(1/(1-'General Inputs'!$C$10))*$J1936*1000*$I1936 &lt;= ABS(($F1936-$E1936)*(1+$J228)^(AJ$490-$K$490)),'PV Adoption'!AF$4*(1/(1-'General Inputs'!$C$10))*$J1936*1000*$I1936,ABS(($F1936-$E1936)*(1+$J228)^(AJ$490-$K$490)))</f>
        <v>0</v>
      </c>
      <c r="AK1936" s="357">
        <v>0</v>
      </c>
      <c r="AL1936" s="357">
        <v>0</v>
      </c>
      <c r="AM1936" s="357">
        <v>0</v>
      </c>
    </row>
    <row r="1937" spans="1:39" x14ac:dyDescent="0.25">
      <c r="A1937" s="353" t="s">
        <v>427</v>
      </c>
      <c r="B1937" s="353" t="s">
        <v>427</v>
      </c>
      <c r="C1937" s="441">
        <f t="shared" ref="C1937:H1937" si="1388">C229</f>
        <v>3000</v>
      </c>
      <c r="D1937" s="441"/>
      <c r="E1937" s="441"/>
      <c r="F1937" s="441"/>
      <c r="G1937" s="441"/>
      <c r="H1937" s="441">
        <f t="shared" si="1388"/>
        <v>0</v>
      </c>
      <c r="I1937" s="470">
        <f>IFERROR(VLOOKUP(B1937,Coincidence!$B$2:$E$242,4,FALSE)*IF($G1937="Winter",'General Inputs'!$C$25,'General Inputs'!$C$24),IF($G1937="Winter",'General Inputs'!$C$25,'General Inputs'!$C$24))</f>
        <v>0.52140604400000001</v>
      </c>
      <c r="J1937" s="466">
        <f>'Nameplate by Substation'!H229</f>
        <v>1.0720945783440484E-3</v>
      </c>
      <c r="K1937" s="357">
        <f>IF('PV Adoption'!G$4*(1/(1-'General Inputs'!$C$10))*$J1937*1000*$I1937 &lt;= ABS(($F1937-$E1937)*(1+$J229)^(K$490-$K$490)),'PV Adoption'!G$4*(1/(1-'General Inputs'!$C$10))*$J1937*1000*$I1937,ABS(($F1937-$E1937)*(1+$J229)^(K$490-$K$490)))</f>
        <v>0</v>
      </c>
      <c r="L1937" s="357">
        <f>IF('PV Adoption'!H$4*(1/(1-'General Inputs'!$C$10))*$J1937*1000*$I1937 &lt;= ABS(($F1937-$E1937)*(1+$J229)^(L$490-$K$490)),'PV Adoption'!H$4*(1/(1-'General Inputs'!$C$10))*$J1937*1000*$I1937,ABS(($F1937-$E1937)*(1+$J229)^(L$490-$K$490)))</f>
        <v>0</v>
      </c>
      <c r="M1937" s="357">
        <f>IF('PV Adoption'!I$4*(1/(1-'General Inputs'!$C$10))*$J1937*1000*$I1937 &lt;= ABS(($F1937-$E1937)*(1+$J229)^(M$490-$K$490)),'PV Adoption'!I$4*(1/(1-'General Inputs'!$C$10))*$J1937*1000*$I1937,ABS(($F1937-$E1937)*(1+$J229)^(M$490-$K$490)))</f>
        <v>0</v>
      </c>
      <c r="N1937" s="357">
        <f>IF('PV Adoption'!J$4*(1/(1-'General Inputs'!$C$10))*$J1937*1000*$I1937 &lt;= ABS(($F1937-$E1937)*(1+$J229)^(N$490-$K$490)),'PV Adoption'!J$4*(1/(1-'General Inputs'!$C$10))*$J1937*1000*$I1937,ABS(($F1937-$E1937)*(1+$J229)^(N$490-$K$490)))</f>
        <v>0</v>
      </c>
      <c r="O1937" s="357">
        <f>IF('PV Adoption'!K$4*(1/(1-'General Inputs'!$C$10))*$J1937*1000*$I1937 &lt;= ABS(($F1937-$E1937)*(1+$J229)^(O$490-$K$490)),'PV Adoption'!K$4*(1/(1-'General Inputs'!$C$10))*$J1937*1000*$I1937,ABS(($F1937-$E1937)*(1+$J229)^(O$490-$K$490)))</f>
        <v>0</v>
      </c>
      <c r="P1937" s="357">
        <f>IF('PV Adoption'!L$4*(1/(1-'General Inputs'!$C$10))*$J1937*1000*$I1937 &lt;= ABS(($F1937-$E1937)*(1+$J229)^(P$490-$K$490)),'PV Adoption'!L$4*(1/(1-'General Inputs'!$C$10))*$J1937*1000*$I1937,ABS(($F1937-$E1937)*(1+$J229)^(P$490-$K$490)))</f>
        <v>0</v>
      </c>
      <c r="Q1937" s="357">
        <f>IF('PV Adoption'!M$4*(1/(1-'General Inputs'!$C$10))*$J1937*1000*$I1937 &lt;= ABS(($F1937-$E1937)*(1+$J229)^(Q$490-$K$490)),'PV Adoption'!M$4*(1/(1-'General Inputs'!$C$10))*$J1937*1000*$I1937,ABS(($F1937-$E1937)*(1+$J229)^(Q$490-$K$490)))</f>
        <v>0</v>
      </c>
      <c r="R1937" s="357">
        <f>IF('PV Adoption'!N$4*(1/(1-'General Inputs'!$C$10))*$J1937*1000*$I1937 &lt;= ABS(($F1937-$E1937)*(1+$J229)^(R$490-$K$490)),'PV Adoption'!N$4*(1/(1-'General Inputs'!$C$10))*$J1937*1000*$I1937,ABS(($F1937-$E1937)*(1+$J229)^(R$490-$K$490)))</f>
        <v>0</v>
      </c>
      <c r="S1937" s="357">
        <f>IF('PV Adoption'!O$4*(1/(1-'General Inputs'!$C$10))*$J1937*1000*$I1937 &lt;= ABS(($F1937-$E1937)*(1+$J229)^(S$490-$K$490)),'PV Adoption'!O$4*(1/(1-'General Inputs'!$C$10))*$J1937*1000*$I1937,ABS(($F1937-$E1937)*(1+$J229)^(S$490-$K$490)))</f>
        <v>0</v>
      </c>
      <c r="T1937" s="357">
        <f>IF('PV Adoption'!P$4*(1/(1-'General Inputs'!$C$10))*$J1937*1000*$I1937 &lt;= ABS(($F1937-$E1937)*(1+$J229)^(T$490-$K$490)),'PV Adoption'!P$4*(1/(1-'General Inputs'!$C$10))*$J1937*1000*$I1937,ABS(($F1937-$E1937)*(1+$J229)^(T$490-$K$490)))</f>
        <v>0</v>
      </c>
      <c r="U1937" s="357">
        <f>IF('PV Adoption'!Q$4*(1/(1-'General Inputs'!$C$10))*$J1937*1000*$I1937 &lt;= ABS(($F1937-$E1937)*(1+$J229)^(U$490-$K$490)),'PV Adoption'!Q$4*(1/(1-'General Inputs'!$C$10))*$J1937*1000*$I1937,ABS(($F1937-$E1937)*(1+$J229)^(U$490-$K$490)))</f>
        <v>0</v>
      </c>
      <c r="V1937" s="357">
        <f>IF('PV Adoption'!R$4*(1/(1-'General Inputs'!$C$10))*$J1937*1000*$I1937 &lt;= ABS(($F1937-$E1937)*(1+$J229)^(V$490-$K$490)),'PV Adoption'!R$4*(1/(1-'General Inputs'!$C$10))*$J1937*1000*$I1937,ABS(($F1937-$E1937)*(1+$J229)^(V$490-$K$490)))</f>
        <v>0</v>
      </c>
      <c r="W1937" s="357">
        <f>IF('PV Adoption'!S$4*(1/(1-'General Inputs'!$C$10))*$J1937*1000*$I1937 &lt;= ABS(($F1937-$E1937)*(1+$J229)^(W$490-$K$490)),'PV Adoption'!S$4*(1/(1-'General Inputs'!$C$10))*$J1937*1000*$I1937,ABS(($F1937-$E1937)*(1+$J229)^(W$490-$K$490)))</f>
        <v>0</v>
      </c>
      <c r="X1937" s="357">
        <f>IF('PV Adoption'!T$4*(1/(1-'General Inputs'!$C$10))*$J1937*1000*$I1937 &lt;= ABS(($F1937-$E1937)*(1+$J229)^(X$490-$K$490)),'PV Adoption'!T$4*(1/(1-'General Inputs'!$C$10))*$J1937*1000*$I1937,ABS(($F1937-$E1937)*(1+$J229)^(X$490-$K$490)))</f>
        <v>0</v>
      </c>
      <c r="Y1937" s="357">
        <f>IF('PV Adoption'!U$4*(1/(1-'General Inputs'!$C$10))*$J1937*1000*$I1937 &lt;= ABS(($F1937-$E1937)*(1+$J229)^(Y$490-$K$490)),'PV Adoption'!U$4*(1/(1-'General Inputs'!$C$10))*$J1937*1000*$I1937,ABS(($F1937-$E1937)*(1+$J229)^(Y$490-$K$490)))</f>
        <v>0</v>
      </c>
      <c r="Z1937" s="357">
        <f>IF('PV Adoption'!V$4*(1/(1-'General Inputs'!$C$10))*$J1937*1000*$I1937 &lt;= ABS(($F1937-$E1937)*(1+$J229)^(Z$490-$K$490)),'PV Adoption'!V$4*(1/(1-'General Inputs'!$C$10))*$J1937*1000*$I1937,ABS(($F1937-$E1937)*(1+$J229)^(Z$490-$K$490)))</f>
        <v>0</v>
      </c>
      <c r="AA1937" s="357">
        <f>IF('PV Adoption'!W$4*(1/(1-'General Inputs'!$C$10))*$J1937*1000*$I1937 &lt;= ABS(($F1937-$E1937)*(1+$J229)^(AA$490-$K$490)),'PV Adoption'!W$4*(1/(1-'General Inputs'!$C$10))*$J1937*1000*$I1937,ABS(($F1937-$E1937)*(1+$J229)^(AA$490-$K$490)))</f>
        <v>0</v>
      </c>
      <c r="AB1937" s="357">
        <f>IF('PV Adoption'!X$4*(1/(1-'General Inputs'!$C$10))*$J1937*1000*$I1937 &lt;= ABS(($F1937-$E1937)*(1+$J229)^(AB$490-$K$490)),'PV Adoption'!X$4*(1/(1-'General Inputs'!$C$10))*$J1937*1000*$I1937,ABS(($F1937-$E1937)*(1+$J229)^(AB$490-$K$490)))</f>
        <v>0</v>
      </c>
      <c r="AC1937" s="357">
        <f>IF('PV Adoption'!Y$4*(1/(1-'General Inputs'!$C$10))*$J1937*1000*$I1937 &lt;= ABS(($F1937-$E1937)*(1+$J229)^(AC$490-$K$490)),'PV Adoption'!Y$4*(1/(1-'General Inputs'!$C$10))*$J1937*1000*$I1937,ABS(($F1937-$E1937)*(1+$J229)^(AC$490-$K$490)))</f>
        <v>0</v>
      </c>
      <c r="AD1937" s="357">
        <f>IF('PV Adoption'!Z$4*(1/(1-'General Inputs'!$C$10))*$J1937*1000*$I1937 &lt;= ABS(($F1937-$E1937)*(1+$J229)^(AD$490-$K$490)),'PV Adoption'!Z$4*(1/(1-'General Inputs'!$C$10))*$J1937*1000*$I1937,ABS(($F1937-$E1937)*(1+$J229)^(AD$490-$K$490)))</f>
        <v>0</v>
      </c>
      <c r="AE1937" s="357">
        <f>IF('PV Adoption'!AA$4*(1/(1-'General Inputs'!$C$10))*$J1937*1000*$I1937 &lt;= ABS(($F1937-$E1937)*(1+$J229)^(AE$490-$K$490)),'PV Adoption'!AA$4*(1/(1-'General Inputs'!$C$10))*$J1937*1000*$I1937,ABS(($F1937-$E1937)*(1+$J229)^(AE$490-$K$490)))</f>
        <v>0</v>
      </c>
      <c r="AF1937" s="357">
        <f>IF('PV Adoption'!AB$4*(1/(1-'General Inputs'!$C$10))*$J1937*1000*$I1937 &lt;= ABS(($F1937-$E1937)*(1+$J229)^(AF$490-$K$490)),'PV Adoption'!AB$4*(1/(1-'General Inputs'!$C$10))*$J1937*1000*$I1937,ABS(($F1937-$E1937)*(1+$J229)^(AF$490-$K$490)))</f>
        <v>0</v>
      </c>
      <c r="AG1937" s="357">
        <f>IF('PV Adoption'!AC$4*(1/(1-'General Inputs'!$C$10))*$J1937*1000*$I1937 &lt;= ABS(($F1937-$E1937)*(1+$J229)^(AG$490-$K$490)),'PV Adoption'!AC$4*(1/(1-'General Inputs'!$C$10))*$J1937*1000*$I1937,ABS(($F1937-$E1937)*(1+$J229)^(AG$490-$K$490)))</f>
        <v>0</v>
      </c>
      <c r="AH1937" s="357">
        <f>IF('PV Adoption'!AD$4*(1/(1-'General Inputs'!$C$10))*$J1937*1000*$I1937 &lt;= ABS(($F1937-$E1937)*(1+$J229)^(AH$490-$K$490)),'PV Adoption'!AD$4*(1/(1-'General Inputs'!$C$10))*$J1937*1000*$I1937,ABS(($F1937-$E1937)*(1+$J229)^(AH$490-$K$490)))</f>
        <v>0</v>
      </c>
      <c r="AI1937" s="357">
        <f>IF('PV Adoption'!AE$4*(1/(1-'General Inputs'!$C$10))*$J1937*1000*$I1937 &lt;= ABS(($F1937-$E1937)*(1+$J229)^(AI$490-$K$490)),'PV Adoption'!AE$4*(1/(1-'General Inputs'!$C$10))*$J1937*1000*$I1937,ABS(($F1937-$E1937)*(1+$J229)^(AI$490-$K$490)))</f>
        <v>0</v>
      </c>
      <c r="AJ1937" s="357">
        <f>IF('PV Adoption'!AF$4*(1/(1-'General Inputs'!$C$10))*$J1937*1000*$I1937 &lt;= ABS(($F1937-$E1937)*(1+$J229)^(AJ$490-$K$490)),'PV Adoption'!AF$4*(1/(1-'General Inputs'!$C$10))*$J1937*1000*$I1937,ABS(($F1937-$E1937)*(1+$J229)^(AJ$490-$K$490)))</f>
        <v>0</v>
      </c>
      <c r="AK1937" s="357">
        <v>116.18902212417954</v>
      </c>
      <c r="AL1937" s="357">
        <v>116.2740495908841</v>
      </c>
      <c r="AM1937" s="357">
        <v>116.3591392809378</v>
      </c>
    </row>
    <row r="1938" spans="1:39" x14ac:dyDescent="0.25">
      <c r="A1938" s="353" t="s">
        <v>333</v>
      </c>
      <c r="B1938" s="353" t="s">
        <v>333</v>
      </c>
      <c r="C1938" s="441">
        <f t="shared" ref="C1938:H1938" si="1389">C230</f>
        <v>1000</v>
      </c>
      <c r="D1938" s="441"/>
      <c r="E1938" s="441"/>
      <c r="F1938" s="441"/>
      <c r="G1938" s="441"/>
      <c r="H1938" s="441">
        <f t="shared" si="1389"/>
        <v>0</v>
      </c>
      <c r="I1938" s="470">
        <f>IFERROR(VLOOKUP(B1938,Coincidence!$B$2:$E$242,4,FALSE)*IF($G1938="Winter",'General Inputs'!$C$25,'General Inputs'!$C$24),IF($G1938="Winter",'General Inputs'!$C$25,'General Inputs'!$C$24))</f>
        <v>0.52140604400000001</v>
      </c>
      <c r="J1938" s="466">
        <f>'Nameplate by Substation'!H230</f>
        <v>4.7638650219024742E-4</v>
      </c>
      <c r="K1938" s="357">
        <f>IF('PV Adoption'!G$4*(1/(1-'General Inputs'!$C$10))*$J1938*1000*$I1938 &lt;= ABS(($F1938-$E1938)*(1+$J230)^(K$490-$K$490)),'PV Adoption'!G$4*(1/(1-'General Inputs'!$C$10))*$J1938*1000*$I1938,ABS(($F1938-$E1938)*(1+$J230)^(K$490-$K$490)))</f>
        <v>0</v>
      </c>
      <c r="L1938" s="357">
        <f>IF('PV Adoption'!H$4*(1/(1-'General Inputs'!$C$10))*$J1938*1000*$I1938 &lt;= ABS(($F1938-$E1938)*(1+$J230)^(L$490-$K$490)),'PV Adoption'!H$4*(1/(1-'General Inputs'!$C$10))*$J1938*1000*$I1938,ABS(($F1938-$E1938)*(1+$J230)^(L$490-$K$490)))</f>
        <v>0</v>
      </c>
      <c r="M1938" s="357">
        <f>IF('PV Adoption'!I$4*(1/(1-'General Inputs'!$C$10))*$J1938*1000*$I1938 &lt;= ABS(($F1938-$E1938)*(1+$J230)^(M$490-$K$490)),'PV Adoption'!I$4*(1/(1-'General Inputs'!$C$10))*$J1938*1000*$I1938,ABS(($F1938-$E1938)*(1+$J230)^(M$490-$K$490)))</f>
        <v>0</v>
      </c>
      <c r="N1938" s="357">
        <f>IF('PV Adoption'!J$4*(1/(1-'General Inputs'!$C$10))*$J1938*1000*$I1938 &lt;= ABS(($F1938-$E1938)*(1+$J230)^(N$490-$K$490)),'PV Adoption'!J$4*(1/(1-'General Inputs'!$C$10))*$J1938*1000*$I1938,ABS(($F1938-$E1938)*(1+$J230)^(N$490-$K$490)))</f>
        <v>0</v>
      </c>
      <c r="O1938" s="357">
        <f>IF('PV Adoption'!K$4*(1/(1-'General Inputs'!$C$10))*$J1938*1000*$I1938 &lt;= ABS(($F1938-$E1938)*(1+$J230)^(O$490-$K$490)),'PV Adoption'!K$4*(1/(1-'General Inputs'!$C$10))*$J1938*1000*$I1938,ABS(($F1938-$E1938)*(1+$J230)^(O$490-$K$490)))</f>
        <v>0</v>
      </c>
      <c r="P1938" s="357">
        <f>IF('PV Adoption'!L$4*(1/(1-'General Inputs'!$C$10))*$J1938*1000*$I1938 &lt;= ABS(($F1938-$E1938)*(1+$J230)^(P$490-$K$490)),'PV Adoption'!L$4*(1/(1-'General Inputs'!$C$10))*$J1938*1000*$I1938,ABS(($F1938-$E1938)*(1+$J230)^(P$490-$K$490)))</f>
        <v>0</v>
      </c>
      <c r="Q1938" s="357">
        <f>IF('PV Adoption'!M$4*(1/(1-'General Inputs'!$C$10))*$J1938*1000*$I1938 &lt;= ABS(($F1938-$E1938)*(1+$J230)^(Q$490-$K$490)),'PV Adoption'!M$4*(1/(1-'General Inputs'!$C$10))*$J1938*1000*$I1938,ABS(($F1938-$E1938)*(1+$J230)^(Q$490-$K$490)))</f>
        <v>0</v>
      </c>
      <c r="R1938" s="357">
        <f>IF('PV Adoption'!N$4*(1/(1-'General Inputs'!$C$10))*$J1938*1000*$I1938 &lt;= ABS(($F1938-$E1938)*(1+$J230)^(R$490-$K$490)),'PV Adoption'!N$4*(1/(1-'General Inputs'!$C$10))*$J1938*1000*$I1938,ABS(($F1938-$E1938)*(1+$J230)^(R$490-$K$490)))</f>
        <v>0</v>
      </c>
      <c r="S1938" s="357">
        <f>IF('PV Adoption'!O$4*(1/(1-'General Inputs'!$C$10))*$J1938*1000*$I1938 &lt;= ABS(($F1938-$E1938)*(1+$J230)^(S$490-$K$490)),'PV Adoption'!O$4*(1/(1-'General Inputs'!$C$10))*$J1938*1000*$I1938,ABS(($F1938-$E1938)*(1+$J230)^(S$490-$K$490)))</f>
        <v>0</v>
      </c>
      <c r="T1938" s="357">
        <f>IF('PV Adoption'!P$4*(1/(1-'General Inputs'!$C$10))*$J1938*1000*$I1938 &lt;= ABS(($F1938-$E1938)*(1+$J230)^(T$490-$K$490)),'PV Adoption'!P$4*(1/(1-'General Inputs'!$C$10))*$J1938*1000*$I1938,ABS(($F1938-$E1938)*(1+$J230)^(T$490-$K$490)))</f>
        <v>0</v>
      </c>
      <c r="U1938" s="357">
        <f>IF('PV Adoption'!Q$4*(1/(1-'General Inputs'!$C$10))*$J1938*1000*$I1938 &lt;= ABS(($F1938-$E1938)*(1+$J230)^(U$490-$K$490)),'PV Adoption'!Q$4*(1/(1-'General Inputs'!$C$10))*$J1938*1000*$I1938,ABS(($F1938-$E1938)*(1+$J230)^(U$490-$K$490)))</f>
        <v>0</v>
      </c>
      <c r="V1938" s="357">
        <f>IF('PV Adoption'!R$4*(1/(1-'General Inputs'!$C$10))*$J1938*1000*$I1938 &lt;= ABS(($F1938-$E1938)*(1+$J230)^(V$490-$K$490)),'PV Adoption'!R$4*(1/(1-'General Inputs'!$C$10))*$J1938*1000*$I1938,ABS(($F1938-$E1938)*(1+$J230)^(V$490-$K$490)))</f>
        <v>0</v>
      </c>
      <c r="W1938" s="357">
        <f>IF('PV Adoption'!S$4*(1/(1-'General Inputs'!$C$10))*$J1938*1000*$I1938 &lt;= ABS(($F1938-$E1938)*(1+$J230)^(W$490-$K$490)),'PV Adoption'!S$4*(1/(1-'General Inputs'!$C$10))*$J1938*1000*$I1938,ABS(($F1938-$E1938)*(1+$J230)^(W$490-$K$490)))</f>
        <v>0</v>
      </c>
      <c r="X1938" s="357">
        <f>IF('PV Adoption'!T$4*(1/(1-'General Inputs'!$C$10))*$J1938*1000*$I1938 &lt;= ABS(($F1938-$E1938)*(1+$J230)^(X$490-$K$490)),'PV Adoption'!T$4*(1/(1-'General Inputs'!$C$10))*$J1938*1000*$I1938,ABS(($F1938-$E1938)*(1+$J230)^(X$490-$K$490)))</f>
        <v>0</v>
      </c>
      <c r="Y1938" s="357">
        <f>IF('PV Adoption'!U$4*(1/(1-'General Inputs'!$C$10))*$J1938*1000*$I1938 &lt;= ABS(($F1938-$E1938)*(1+$J230)^(Y$490-$K$490)),'PV Adoption'!U$4*(1/(1-'General Inputs'!$C$10))*$J1938*1000*$I1938,ABS(($F1938-$E1938)*(1+$J230)^(Y$490-$K$490)))</f>
        <v>0</v>
      </c>
      <c r="Z1938" s="357">
        <f>IF('PV Adoption'!V$4*(1/(1-'General Inputs'!$C$10))*$J1938*1000*$I1938 &lt;= ABS(($F1938-$E1938)*(1+$J230)^(Z$490-$K$490)),'PV Adoption'!V$4*(1/(1-'General Inputs'!$C$10))*$J1938*1000*$I1938,ABS(($F1938-$E1938)*(1+$J230)^(Z$490-$K$490)))</f>
        <v>0</v>
      </c>
      <c r="AA1938" s="357">
        <f>IF('PV Adoption'!W$4*(1/(1-'General Inputs'!$C$10))*$J1938*1000*$I1938 &lt;= ABS(($F1938-$E1938)*(1+$J230)^(AA$490-$K$490)),'PV Adoption'!W$4*(1/(1-'General Inputs'!$C$10))*$J1938*1000*$I1938,ABS(($F1938-$E1938)*(1+$J230)^(AA$490-$K$490)))</f>
        <v>0</v>
      </c>
      <c r="AB1938" s="357">
        <f>IF('PV Adoption'!X$4*(1/(1-'General Inputs'!$C$10))*$J1938*1000*$I1938 &lt;= ABS(($F1938-$E1938)*(1+$J230)^(AB$490-$K$490)),'PV Adoption'!X$4*(1/(1-'General Inputs'!$C$10))*$J1938*1000*$I1938,ABS(($F1938-$E1938)*(1+$J230)^(AB$490-$K$490)))</f>
        <v>0</v>
      </c>
      <c r="AC1938" s="357">
        <f>IF('PV Adoption'!Y$4*(1/(1-'General Inputs'!$C$10))*$J1938*1000*$I1938 &lt;= ABS(($F1938-$E1938)*(1+$J230)^(AC$490-$K$490)),'PV Adoption'!Y$4*(1/(1-'General Inputs'!$C$10))*$J1938*1000*$I1938,ABS(($F1938-$E1938)*(1+$J230)^(AC$490-$K$490)))</f>
        <v>0</v>
      </c>
      <c r="AD1938" s="357">
        <f>IF('PV Adoption'!Z$4*(1/(1-'General Inputs'!$C$10))*$J1938*1000*$I1938 &lt;= ABS(($F1938-$E1938)*(1+$J230)^(AD$490-$K$490)),'PV Adoption'!Z$4*(1/(1-'General Inputs'!$C$10))*$J1938*1000*$I1938,ABS(($F1938-$E1938)*(1+$J230)^(AD$490-$K$490)))</f>
        <v>0</v>
      </c>
      <c r="AE1938" s="357">
        <f>IF('PV Adoption'!AA$4*(1/(1-'General Inputs'!$C$10))*$J1938*1000*$I1938 &lt;= ABS(($F1938-$E1938)*(1+$J230)^(AE$490-$K$490)),'PV Adoption'!AA$4*(1/(1-'General Inputs'!$C$10))*$J1938*1000*$I1938,ABS(($F1938-$E1938)*(1+$J230)^(AE$490-$K$490)))</f>
        <v>0</v>
      </c>
      <c r="AF1938" s="357">
        <f>IF('PV Adoption'!AB$4*(1/(1-'General Inputs'!$C$10))*$J1938*1000*$I1938 &lt;= ABS(($F1938-$E1938)*(1+$J230)^(AF$490-$K$490)),'PV Adoption'!AB$4*(1/(1-'General Inputs'!$C$10))*$J1938*1000*$I1938,ABS(($F1938-$E1938)*(1+$J230)^(AF$490-$K$490)))</f>
        <v>0</v>
      </c>
      <c r="AG1938" s="357">
        <f>IF('PV Adoption'!AC$4*(1/(1-'General Inputs'!$C$10))*$J1938*1000*$I1938 &lt;= ABS(($F1938-$E1938)*(1+$J230)^(AG$490-$K$490)),'PV Adoption'!AC$4*(1/(1-'General Inputs'!$C$10))*$J1938*1000*$I1938,ABS(($F1938-$E1938)*(1+$J230)^(AG$490-$K$490)))</f>
        <v>0</v>
      </c>
      <c r="AH1938" s="357">
        <f>IF('PV Adoption'!AD$4*(1/(1-'General Inputs'!$C$10))*$J1938*1000*$I1938 &lt;= ABS(($F1938-$E1938)*(1+$J230)^(AH$490-$K$490)),'PV Adoption'!AD$4*(1/(1-'General Inputs'!$C$10))*$J1938*1000*$I1938,ABS(($F1938-$E1938)*(1+$J230)^(AH$490-$K$490)))</f>
        <v>0</v>
      </c>
      <c r="AI1938" s="357">
        <f>IF('PV Adoption'!AE$4*(1/(1-'General Inputs'!$C$10))*$J1938*1000*$I1938 &lt;= ABS(($F1938-$E1938)*(1+$J230)^(AI$490-$K$490)),'PV Adoption'!AE$4*(1/(1-'General Inputs'!$C$10))*$J1938*1000*$I1938,ABS(($F1938-$E1938)*(1+$J230)^(AI$490-$K$490)))</f>
        <v>0</v>
      </c>
      <c r="AJ1938" s="357">
        <f>IF('PV Adoption'!AF$4*(1/(1-'General Inputs'!$C$10))*$J1938*1000*$I1938 &lt;= ABS(($F1938-$E1938)*(1+$J230)^(AJ$490-$K$490)),'PV Adoption'!AF$4*(1/(1-'General Inputs'!$C$10))*$J1938*1000*$I1938,ABS(($F1938-$E1938)*(1+$J230)^(AJ$490-$K$490)))</f>
        <v>0</v>
      </c>
      <c r="AK1938" s="357">
        <v>75.427395096569356</v>
      </c>
      <c r="AL1938" s="357">
        <v>76.423696183289721</v>
      </c>
      <c r="AM1938" s="357">
        <v>77.513266719839663</v>
      </c>
    </row>
    <row r="1939" spans="1:39" x14ac:dyDescent="0.25">
      <c r="A1939" s="353" t="s">
        <v>506</v>
      </c>
      <c r="B1939" s="353" t="s">
        <v>506</v>
      </c>
      <c r="C1939" s="441">
        <f t="shared" ref="C1939:H1939" si="1390">C231</f>
        <v>10000</v>
      </c>
      <c r="D1939" s="441"/>
      <c r="E1939" s="441"/>
      <c r="F1939" s="441"/>
      <c r="G1939" s="441"/>
      <c r="H1939" s="441">
        <f t="shared" si="1390"/>
        <v>0</v>
      </c>
      <c r="I1939" s="470">
        <f>IFERROR(VLOOKUP(B1939,Coincidence!$B$2:$E$242,4,FALSE)*IF($G1939="Winter",'General Inputs'!$C$25,'General Inputs'!$C$24),IF($G1939="Winter",'General Inputs'!$C$25,'General Inputs'!$C$24))</f>
        <v>0.52140604400000001</v>
      </c>
      <c r="J1939" s="466">
        <f>'Nameplate by Substation'!H231</f>
        <v>2.3939159027993808E-3</v>
      </c>
      <c r="K1939" s="357">
        <f>IF('PV Adoption'!G$4*(1/(1-'General Inputs'!$C$10))*$J1939*1000*$I1939 &lt;= ABS(($F1939-$E1939)*(1+$J231)^(K$490-$K$490)),'PV Adoption'!G$4*(1/(1-'General Inputs'!$C$10))*$J1939*1000*$I1939,ABS(($F1939-$E1939)*(1+$J231)^(K$490-$K$490)))</f>
        <v>0</v>
      </c>
      <c r="L1939" s="357">
        <f>IF('PV Adoption'!H$4*(1/(1-'General Inputs'!$C$10))*$J1939*1000*$I1939 &lt;= ABS(($F1939-$E1939)*(1+$J231)^(L$490-$K$490)),'PV Adoption'!H$4*(1/(1-'General Inputs'!$C$10))*$J1939*1000*$I1939,ABS(($F1939-$E1939)*(1+$J231)^(L$490-$K$490)))</f>
        <v>0</v>
      </c>
      <c r="M1939" s="357">
        <f>IF('PV Adoption'!I$4*(1/(1-'General Inputs'!$C$10))*$J1939*1000*$I1939 &lt;= ABS(($F1939-$E1939)*(1+$J231)^(M$490-$K$490)),'PV Adoption'!I$4*(1/(1-'General Inputs'!$C$10))*$J1939*1000*$I1939,ABS(($F1939-$E1939)*(1+$J231)^(M$490-$K$490)))</f>
        <v>0</v>
      </c>
      <c r="N1939" s="357">
        <f>IF('PV Adoption'!J$4*(1/(1-'General Inputs'!$C$10))*$J1939*1000*$I1939 &lt;= ABS(($F1939-$E1939)*(1+$J231)^(N$490-$K$490)),'PV Adoption'!J$4*(1/(1-'General Inputs'!$C$10))*$J1939*1000*$I1939,ABS(($F1939-$E1939)*(1+$J231)^(N$490-$K$490)))</f>
        <v>0</v>
      </c>
      <c r="O1939" s="357">
        <f>IF('PV Adoption'!K$4*(1/(1-'General Inputs'!$C$10))*$J1939*1000*$I1939 &lt;= ABS(($F1939-$E1939)*(1+$J231)^(O$490-$K$490)),'PV Adoption'!K$4*(1/(1-'General Inputs'!$C$10))*$J1939*1000*$I1939,ABS(($F1939-$E1939)*(1+$J231)^(O$490-$K$490)))</f>
        <v>0</v>
      </c>
      <c r="P1939" s="357">
        <f>IF('PV Adoption'!L$4*(1/(1-'General Inputs'!$C$10))*$J1939*1000*$I1939 &lt;= ABS(($F1939-$E1939)*(1+$J231)^(P$490-$K$490)),'PV Adoption'!L$4*(1/(1-'General Inputs'!$C$10))*$J1939*1000*$I1939,ABS(($F1939-$E1939)*(1+$J231)^(P$490-$K$490)))</f>
        <v>0</v>
      </c>
      <c r="Q1939" s="357">
        <f>IF('PV Adoption'!M$4*(1/(1-'General Inputs'!$C$10))*$J1939*1000*$I1939 &lt;= ABS(($F1939-$E1939)*(1+$J231)^(Q$490-$K$490)),'PV Adoption'!M$4*(1/(1-'General Inputs'!$C$10))*$J1939*1000*$I1939,ABS(($F1939-$E1939)*(1+$J231)^(Q$490-$K$490)))</f>
        <v>0</v>
      </c>
      <c r="R1939" s="357">
        <f>IF('PV Adoption'!N$4*(1/(1-'General Inputs'!$C$10))*$J1939*1000*$I1939 &lt;= ABS(($F1939-$E1939)*(1+$J231)^(R$490-$K$490)),'PV Adoption'!N$4*(1/(1-'General Inputs'!$C$10))*$J1939*1000*$I1939,ABS(($F1939-$E1939)*(1+$J231)^(R$490-$K$490)))</f>
        <v>0</v>
      </c>
      <c r="S1939" s="357">
        <f>IF('PV Adoption'!O$4*(1/(1-'General Inputs'!$C$10))*$J1939*1000*$I1939 &lt;= ABS(($F1939-$E1939)*(1+$J231)^(S$490-$K$490)),'PV Adoption'!O$4*(1/(1-'General Inputs'!$C$10))*$J1939*1000*$I1939,ABS(($F1939-$E1939)*(1+$J231)^(S$490-$K$490)))</f>
        <v>0</v>
      </c>
      <c r="T1939" s="357">
        <f>IF('PV Adoption'!P$4*(1/(1-'General Inputs'!$C$10))*$J1939*1000*$I1939 &lt;= ABS(($F1939-$E1939)*(1+$J231)^(T$490-$K$490)),'PV Adoption'!P$4*(1/(1-'General Inputs'!$C$10))*$J1939*1000*$I1939,ABS(($F1939-$E1939)*(1+$J231)^(T$490-$K$490)))</f>
        <v>0</v>
      </c>
      <c r="U1939" s="357">
        <f>IF('PV Adoption'!Q$4*(1/(1-'General Inputs'!$C$10))*$J1939*1000*$I1939 &lt;= ABS(($F1939-$E1939)*(1+$J231)^(U$490-$K$490)),'PV Adoption'!Q$4*(1/(1-'General Inputs'!$C$10))*$J1939*1000*$I1939,ABS(($F1939-$E1939)*(1+$J231)^(U$490-$K$490)))</f>
        <v>0</v>
      </c>
      <c r="V1939" s="357">
        <f>IF('PV Adoption'!R$4*(1/(1-'General Inputs'!$C$10))*$J1939*1000*$I1939 &lt;= ABS(($F1939-$E1939)*(1+$J231)^(V$490-$K$490)),'PV Adoption'!R$4*(1/(1-'General Inputs'!$C$10))*$J1939*1000*$I1939,ABS(($F1939-$E1939)*(1+$J231)^(V$490-$K$490)))</f>
        <v>0</v>
      </c>
      <c r="W1939" s="357">
        <f>IF('PV Adoption'!S$4*(1/(1-'General Inputs'!$C$10))*$J1939*1000*$I1939 &lt;= ABS(($F1939-$E1939)*(1+$J231)^(W$490-$K$490)),'PV Adoption'!S$4*(1/(1-'General Inputs'!$C$10))*$J1939*1000*$I1939,ABS(($F1939-$E1939)*(1+$J231)^(W$490-$K$490)))</f>
        <v>0</v>
      </c>
      <c r="X1939" s="357">
        <f>IF('PV Adoption'!T$4*(1/(1-'General Inputs'!$C$10))*$J1939*1000*$I1939 &lt;= ABS(($F1939-$E1939)*(1+$J231)^(X$490-$K$490)),'PV Adoption'!T$4*(1/(1-'General Inputs'!$C$10))*$J1939*1000*$I1939,ABS(($F1939-$E1939)*(1+$J231)^(X$490-$K$490)))</f>
        <v>0</v>
      </c>
      <c r="Y1939" s="357">
        <f>IF('PV Adoption'!U$4*(1/(1-'General Inputs'!$C$10))*$J1939*1000*$I1939 &lt;= ABS(($F1939-$E1939)*(1+$J231)^(Y$490-$K$490)),'PV Adoption'!U$4*(1/(1-'General Inputs'!$C$10))*$J1939*1000*$I1939,ABS(($F1939-$E1939)*(1+$J231)^(Y$490-$K$490)))</f>
        <v>0</v>
      </c>
      <c r="Z1939" s="357">
        <f>IF('PV Adoption'!V$4*(1/(1-'General Inputs'!$C$10))*$J1939*1000*$I1939 &lt;= ABS(($F1939-$E1939)*(1+$J231)^(Z$490-$K$490)),'PV Adoption'!V$4*(1/(1-'General Inputs'!$C$10))*$J1939*1000*$I1939,ABS(($F1939-$E1939)*(1+$J231)^(Z$490-$K$490)))</f>
        <v>0</v>
      </c>
      <c r="AA1939" s="357">
        <f>IF('PV Adoption'!W$4*(1/(1-'General Inputs'!$C$10))*$J1939*1000*$I1939 &lt;= ABS(($F1939-$E1939)*(1+$J231)^(AA$490-$K$490)),'PV Adoption'!W$4*(1/(1-'General Inputs'!$C$10))*$J1939*1000*$I1939,ABS(($F1939-$E1939)*(1+$J231)^(AA$490-$K$490)))</f>
        <v>0</v>
      </c>
      <c r="AB1939" s="357">
        <f>IF('PV Adoption'!X$4*(1/(1-'General Inputs'!$C$10))*$J1939*1000*$I1939 &lt;= ABS(($F1939-$E1939)*(1+$J231)^(AB$490-$K$490)),'PV Adoption'!X$4*(1/(1-'General Inputs'!$C$10))*$J1939*1000*$I1939,ABS(($F1939-$E1939)*(1+$J231)^(AB$490-$K$490)))</f>
        <v>0</v>
      </c>
      <c r="AC1939" s="357">
        <f>IF('PV Adoption'!Y$4*(1/(1-'General Inputs'!$C$10))*$J1939*1000*$I1939 &lt;= ABS(($F1939-$E1939)*(1+$J231)^(AC$490-$K$490)),'PV Adoption'!Y$4*(1/(1-'General Inputs'!$C$10))*$J1939*1000*$I1939,ABS(($F1939-$E1939)*(1+$J231)^(AC$490-$K$490)))</f>
        <v>0</v>
      </c>
      <c r="AD1939" s="357">
        <f>IF('PV Adoption'!Z$4*(1/(1-'General Inputs'!$C$10))*$J1939*1000*$I1939 &lt;= ABS(($F1939-$E1939)*(1+$J231)^(AD$490-$K$490)),'PV Adoption'!Z$4*(1/(1-'General Inputs'!$C$10))*$J1939*1000*$I1939,ABS(($F1939-$E1939)*(1+$J231)^(AD$490-$K$490)))</f>
        <v>0</v>
      </c>
      <c r="AE1939" s="357">
        <f>IF('PV Adoption'!AA$4*(1/(1-'General Inputs'!$C$10))*$J1939*1000*$I1939 &lt;= ABS(($F1939-$E1939)*(1+$J231)^(AE$490-$K$490)),'PV Adoption'!AA$4*(1/(1-'General Inputs'!$C$10))*$J1939*1000*$I1939,ABS(($F1939-$E1939)*(1+$J231)^(AE$490-$K$490)))</f>
        <v>0</v>
      </c>
      <c r="AF1939" s="357">
        <f>IF('PV Adoption'!AB$4*(1/(1-'General Inputs'!$C$10))*$J1939*1000*$I1939 &lt;= ABS(($F1939-$E1939)*(1+$J231)^(AF$490-$K$490)),'PV Adoption'!AB$4*(1/(1-'General Inputs'!$C$10))*$J1939*1000*$I1939,ABS(($F1939-$E1939)*(1+$J231)^(AF$490-$K$490)))</f>
        <v>0</v>
      </c>
      <c r="AG1939" s="357">
        <f>IF('PV Adoption'!AC$4*(1/(1-'General Inputs'!$C$10))*$J1939*1000*$I1939 &lt;= ABS(($F1939-$E1939)*(1+$J231)^(AG$490-$K$490)),'PV Adoption'!AC$4*(1/(1-'General Inputs'!$C$10))*$J1939*1000*$I1939,ABS(($F1939-$E1939)*(1+$J231)^(AG$490-$K$490)))</f>
        <v>0</v>
      </c>
      <c r="AH1939" s="357">
        <f>IF('PV Adoption'!AD$4*(1/(1-'General Inputs'!$C$10))*$J1939*1000*$I1939 &lt;= ABS(($F1939-$E1939)*(1+$J231)^(AH$490-$K$490)),'PV Adoption'!AD$4*(1/(1-'General Inputs'!$C$10))*$J1939*1000*$I1939,ABS(($F1939-$E1939)*(1+$J231)^(AH$490-$K$490)))</f>
        <v>0</v>
      </c>
      <c r="AI1939" s="357">
        <f>IF('PV Adoption'!AE$4*(1/(1-'General Inputs'!$C$10))*$J1939*1000*$I1939 &lt;= ABS(($F1939-$E1939)*(1+$J231)^(AI$490-$K$490)),'PV Adoption'!AE$4*(1/(1-'General Inputs'!$C$10))*$J1939*1000*$I1939,ABS(($F1939-$E1939)*(1+$J231)^(AI$490-$K$490)))</f>
        <v>0</v>
      </c>
      <c r="AJ1939" s="357">
        <f>IF('PV Adoption'!AF$4*(1/(1-'General Inputs'!$C$10))*$J1939*1000*$I1939 &lt;= ABS(($F1939-$E1939)*(1+$J231)^(AJ$490-$K$490)),'PV Adoption'!AF$4*(1/(1-'General Inputs'!$C$10))*$J1939*1000*$I1939,ABS(($F1939-$E1939)*(1+$J231)^(AJ$490-$K$490)))</f>
        <v>0</v>
      </c>
      <c r="AK1939" s="357">
        <v>0</v>
      </c>
      <c r="AL1939" s="357">
        <v>0</v>
      </c>
      <c r="AM1939" s="357">
        <v>0</v>
      </c>
    </row>
    <row r="1940" spans="1:39" x14ac:dyDescent="0.25">
      <c r="A1940" s="353" t="s">
        <v>513</v>
      </c>
      <c r="B1940" s="353" t="s">
        <v>513</v>
      </c>
      <c r="C1940" s="441">
        <f t="shared" ref="C1940:H1940" si="1391">C232</f>
        <v>9375</v>
      </c>
      <c r="D1940" s="441"/>
      <c r="E1940" s="441"/>
      <c r="F1940" s="441"/>
      <c r="G1940" s="441"/>
      <c r="H1940" s="441">
        <f t="shared" si="1391"/>
        <v>0</v>
      </c>
      <c r="I1940" s="470">
        <f>IFERROR(VLOOKUP(B1940,Coincidence!$B$2:$E$242,4,FALSE)*IF($G1940="Winter",'General Inputs'!$C$25,'General Inputs'!$C$24),IF($G1940="Winter",'General Inputs'!$C$25,'General Inputs'!$C$24))</f>
        <v>0.52140604400000001</v>
      </c>
      <c r="J1940" s="466">
        <f>'Nameplate by Substation'!H232</f>
        <v>1.4319360602591843E-3</v>
      </c>
      <c r="K1940" s="357">
        <f>IF('PV Adoption'!G$4*(1/(1-'General Inputs'!$C$10))*$J1940*1000*$I1940 &lt;= ABS(($F1940-$E1940)*(1+$J232)^(K$490-$K$490)),'PV Adoption'!G$4*(1/(1-'General Inputs'!$C$10))*$J1940*1000*$I1940,ABS(($F1940-$E1940)*(1+$J232)^(K$490-$K$490)))</f>
        <v>0</v>
      </c>
      <c r="L1940" s="357">
        <f>IF('PV Adoption'!H$4*(1/(1-'General Inputs'!$C$10))*$J1940*1000*$I1940 &lt;= ABS(($F1940-$E1940)*(1+$J232)^(L$490-$K$490)),'PV Adoption'!H$4*(1/(1-'General Inputs'!$C$10))*$J1940*1000*$I1940,ABS(($F1940-$E1940)*(1+$J232)^(L$490-$K$490)))</f>
        <v>0</v>
      </c>
      <c r="M1940" s="357">
        <f>IF('PV Adoption'!I$4*(1/(1-'General Inputs'!$C$10))*$J1940*1000*$I1940 &lt;= ABS(($F1940-$E1940)*(1+$J232)^(M$490-$K$490)),'PV Adoption'!I$4*(1/(1-'General Inputs'!$C$10))*$J1940*1000*$I1940,ABS(($F1940-$E1940)*(1+$J232)^(M$490-$K$490)))</f>
        <v>0</v>
      </c>
      <c r="N1940" s="357">
        <f>IF('PV Adoption'!J$4*(1/(1-'General Inputs'!$C$10))*$J1940*1000*$I1940 &lt;= ABS(($F1940-$E1940)*(1+$J232)^(N$490-$K$490)),'PV Adoption'!J$4*(1/(1-'General Inputs'!$C$10))*$J1940*1000*$I1940,ABS(($F1940-$E1940)*(1+$J232)^(N$490-$K$490)))</f>
        <v>0</v>
      </c>
      <c r="O1940" s="357">
        <f>IF('PV Adoption'!K$4*(1/(1-'General Inputs'!$C$10))*$J1940*1000*$I1940 &lt;= ABS(($F1940-$E1940)*(1+$J232)^(O$490-$K$490)),'PV Adoption'!K$4*(1/(1-'General Inputs'!$C$10))*$J1940*1000*$I1940,ABS(($F1940-$E1940)*(1+$J232)^(O$490-$K$490)))</f>
        <v>0</v>
      </c>
      <c r="P1940" s="357">
        <f>IF('PV Adoption'!L$4*(1/(1-'General Inputs'!$C$10))*$J1940*1000*$I1940 &lt;= ABS(($F1940-$E1940)*(1+$J232)^(P$490-$K$490)),'PV Adoption'!L$4*(1/(1-'General Inputs'!$C$10))*$J1940*1000*$I1940,ABS(($F1940-$E1940)*(1+$J232)^(P$490-$K$490)))</f>
        <v>0</v>
      </c>
      <c r="Q1940" s="357">
        <f>IF('PV Adoption'!M$4*(1/(1-'General Inputs'!$C$10))*$J1940*1000*$I1940 &lt;= ABS(($F1940-$E1940)*(1+$J232)^(Q$490-$K$490)),'PV Adoption'!M$4*(1/(1-'General Inputs'!$C$10))*$J1940*1000*$I1940,ABS(($F1940-$E1940)*(1+$J232)^(Q$490-$K$490)))</f>
        <v>0</v>
      </c>
      <c r="R1940" s="357">
        <f>IF('PV Adoption'!N$4*(1/(1-'General Inputs'!$C$10))*$J1940*1000*$I1940 &lt;= ABS(($F1940-$E1940)*(1+$J232)^(R$490-$K$490)),'PV Adoption'!N$4*(1/(1-'General Inputs'!$C$10))*$J1940*1000*$I1940,ABS(($F1940-$E1940)*(1+$J232)^(R$490-$K$490)))</f>
        <v>0</v>
      </c>
      <c r="S1940" s="357">
        <f>IF('PV Adoption'!O$4*(1/(1-'General Inputs'!$C$10))*$J1940*1000*$I1940 &lt;= ABS(($F1940-$E1940)*(1+$J232)^(S$490-$K$490)),'PV Adoption'!O$4*(1/(1-'General Inputs'!$C$10))*$J1940*1000*$I1940,ABS(($F1940-$E1940)*(1+$J232)^(S$490-$K$490)))</f>
        <v>0</v>
      </c>
      <c r="T1940" s="357">
        <f>IF('PV Adoption'!P$4*(1/(1-'General Inputs'!$C$10))*$J1940*1000*$I1940 &lt;= ABS(($F1940-$E1940)*(1+$J232)^(T$490-$K$490)),'PV Adoption'!P$4*(1/(1-'General Inputs'!$C$10))*$J1940*1000*$I1940,ABS(($F1940-$E1940)*(1+$J232)^(T$490-$K$490)))</f>
        <v>0</v>
      </c>
      <c r="U1940" s="357">
        <f>IF('PV Adoption'!Q$4*(1/(1-'General Inputs'!$C$10))*$J1940*1000*$I1940 &lt;= ABS(($F1940-$E1940)*(1+$J232)^(U$490-$K$490)),'PV Adoption'!Q$4*(1/(1-'General Inputs'!$C$10))*$J1940*1000*$I1940,ABS(($F1940-$E1940)*(1+$J232)^(U$490-$K$490)))</f>
        <v>0</v>
      </c>
      <c r="V1940" s="357">
        <f>IF('PV Adoption'!R$4*(1/(1-'General Inputs'!$C$10))*$J1940*1000*$I1940 &lt;= ABS(($F1940-$E1940)*(1+$J232)^(V$490-$K$490)),'PV Adoption'!R$4*(1/(1-'General Inputs'!$C$10))*$J1940*1000*$I1940,ABS(($F1940-$E1940)*(1+$J232)^(V$490-$K$490)))</f>
        <v>0</v>
      </c>
      <c r="W1940" s="357">
        <f>IF('PV Adoption'!S$4*(1/(1-'General Inputs'!$C$10))*$J1940*1000*$I1940 &lt;= ABS(($F1940-$E1940)*(1+$J232)^(W$490-$K$490)),'PV Adoption'!S$4*(1/(1-'General Inputs'!$C$10))*$J1940*1000*$I1940,ABS(($F1940-$E1940)*(1+$J232)^(W$490-$K$490)))</f>
        <v>0</v>
      </c>
      <c r="X1940" s="357">
        <f>IF('PV Adoption'!T$4*(1/(1-'General Inputs'!$C$10))*$J1940*1000*$I1940 &lt;= ABS(($F1940-$E1940)*(1+$J232)^(X$490-$K$490)),'PV Adoption'!T$4*(1/(1-'General Inputs'!$C$10))*$J1940*1000*$I1940,ABS(($F1940-$E1940)*(1+$J232)^(X$490-$K$490)))</f>
        <v>0</v>
      </c>
      <c r="Y1940" s="357">
        <f>IF('PV Adoption'!U$4*(1/(1-'General Inputs'!$C$10))*$J1940*1000*$I1940 &lt;= ABS(($F1940-$E1940)*(1+$J232)^(Y$490-$K$490)),'PV Adoption'!U$4*(1/(1-'General Inputs'!$C$10))*$J1940*1000*$I1940,ABS(($F1940-$E1940)*(1+$J232)^(Y$490-$K$490)))</f>
        <v>0</v>
      </c>
      <c r="Z1940" s="357">
        <f>IF('PV Adoption'!V$4*(1/(1-'General Inputs'!$C$10))*$J1940*1000*$I1940 &lt;= ABS(($F1940-$E1940)*(1+$J232)^(Z$490-$K$490)),'PV Adoption'!V$4*(1/(1-'General Inputs'!$C$10))*$J1940*1000*$I1940,ABS(($F1940-$E1940)*(1+$J232)^(Z$490-$K$490)))</f>
        <v>0</v>
      </c>
      <c r="AA1940" s="357">
        <f>IF('PV Adoption'!W$4*(1/(1-'General Inputs'!$C$10))*$J1940*1000*$I1940 &lt;= ABS(($F1940-$E1940)*(1+$J232)^(AA$490-$K$490)),'PV Adoption'!W$4*(1/(1-'General Inputs'!$C$10))*$J1940*1000*$I1940,ABS(($F1940-$E1940)*(1+$J232)^(AA$490-$K$490)))</f>
        <v>0</v>
      </c>
      <c r="AB1940" s="357">
        <f>IF('PV Adoption'!X$4*(1/(1-'General Inputs'!$C$10))*$J1940*1000*$I1940 &lt;= ABS(($F1940-$E1940)*(1+$J232)^(AB$490-$K$490)),'PV Adoption'!X$4*(1/(1-'General Inputs'!$C$10))*$J1940*1000*$I1940,ABS(($F1940-$E1940)*(1+$J232)^(AB$490-$K$490)))</f>
        <v>0</v>
      </c>
      <c r="AC1940" s="357">
        <f>IF('PV Adoption'!Y$4*(1/(1-'General Inputs'!$C$10))*$J1940*1000*$I1940 &lt;= ABS(($F1940-$E1940)*(1+$J232)^(AC$490-$K$490)),'PV Adoption'!Y$4*(1/(1-'General Inputs'!$C$10))*$J1940*1000*$I1940,ABS(($F1940-$E1940)*(1+$J232)^(AC$490-$K$490)))</f>
        <v>0</v>
      </c>
      <c r="AD1940" s="357">
        <f>IF('PV Adoption'!Z$4*(1/(1-'General Inputs'!$C$10))*$J1940*1000*$I1940 &lt;= ABS(($F1940-$E1940)*(1+$J232)^(AD$490-$K$490)),'PV Adoption'!Z$4*(1/(1-'General Inputs'!$C$10))*$J1940*1000*$I1940,ABS(($F1940-$E1940)*(1+$J232)^(AD$490-$K$490)))</f>
        <v>0</v>
      </c>
      <c r="AE1940" s="357">
        <f>IF('PV Adoption'!AA$4*(1/(1-'General Inputs'!$C$10))*$J1940*1000*$I1940 &lt;= ABS(($F1940-$E1940)*(1+$J232)^(AE$490-$K$490)),'PV Adoption'!AA$4*(1/(1-'General Inputs'!$C$10))*$J1940*1000*$I1940,ABS(($F1940-$E1940)*(1+$J232)^(AE$490-$K$490)))</f>
        <v>0</v>
      </c>
      <c r="AF1940" s="357">
        <f>IF('PV Adoption'!AB$4*(1/(1-'General Inputs'!$C$10))*$J1940*1000*$I1940 &lt;= ABS(($F1940-$E1940)*(1+$J232)^(AF$490-$K$490)),'PV Adoption'!AB$4*(1/(1-'General Inputs'!$C$10))*$J1940*1000*$I1940,ABS(($F1940-$E1940)*(1+$J232)^(AF$490-$K$490)))</f>
        <v>0</v>
      </c>
      <c r="AG1940" s="357">
        <f>IF('PV Adoption'!AC$4*(1/(1-'General Inputs'!$C$10))*$J1940*1000*$I1940 &lt;= ABS(($F1940-$E1940)*(1+$J232)^(AG$490-$K$490)),'PV Adoption'!AC$4*(1/(1-'General Inputs'!$C$10))*$J1940*1000*$I1940,ABS(($F1940-$E1940)*(1+$J232)^(AG$490-$K$490)))</f>
        <v>0</v>
      </c>
      <c r="AH1940" s="357">
        <f>IF('PV Adoption'!AD$4*(1/(1-'General Inputs'!$C$10))*$J1940*1000*$I1940 &lt;= ABS(($F1940-$E1940)*(1+$J232)^(AH$490-$K$490)),'PV Adoption'!AD$4*(1/(1-'General Inputs'!$C$10))*$J1940*1000*$I1940,ABS(($F1940-$E1940)*(1+$J232)^(AH$490-$K$490)))</f>
        <v>0</v>
      </c>
      <c r="AI1940" s="357">
        <f>IF('PV Adoption'!AE$4*(1/(1-'General Inputs'!$C$10))*$J1940*1000*$I1940 &lt;= ABS(($F1940-$E1940)*(1+$J232)^(AI$490-$K$490)),'PV Adoption'!AE$4*(1/(1-'General Inputs'!$C$10))*$J1940*1000*$I1940,ABS(($F1940-$E1940)*(1+$J232)^(AI$490-$K$490)))</f>
        <v>0</v>
      </c>
      <c r="AJ1940" s="357">
        <f>IF('PV Adoption'!AF$4*(1/(1-'General Inputs'!$C$10))*$J1940*1000*$I1940 &lt;= ABS(($F1940-$E1940)*(1+$J232)^(AJ$490-$K$490)),'PV Adoption'!AF$4*(1/(1-'General Inputs'!$C$10))*$J1940*1000*$I1940,ABS(($F1940-$E1940)*(1+$J232)^(AJ$490-$K$490)))</f>
        <v>0</v>
      </c>
      <c r="AK1940" s="357">
        <v>0</v>
      </c>
      <c r="AL1940" s="357">
        <v>0</v>
      </c>
      <c r="AM1940" s="357">
        <v>0</v>
      </c>
    </row>
    <row r="1941" spans="1:39" x14ac:dyDescent="0.25">
      <c r="A1941" s="353" t="s">
        <v>371</v>
      </c>
      <c r="B1941" s="353" t="s">
        <v>371</v>
      </c>
      <c r="C1941" s="441">
        <f t="shared" ref="C1941:H1941" si="1392">C233</f>
        <v>1500</v>
      </c>
      <c r="D1941" s="441"/>
      <c r="E1941" s="441"/>
      <c r="F1941" s="441"/>
      <c r="G1941" s="441"/>
      <c r="H1941" s="441">
        <f t="shared" si="1392"/>
        <v>0</v>
      </c>
      <c r="I1941" s="470">
        <f>IFERROR(VLOOKUP(B1941,Coincidence!$B$2:$E$242,4,FALSE)*IF($G1941="Winter",'General Inputs'!$C$25,'General Inputs'!$C$24),IF($G1941="Winter",'General Inputs'!$C$25,'General Inputs'!$C$24))</f>
        <v>0.52140604400000001</v>
      </c>
      <c r="J1941" s="466">
        <f>'Nameplate by Substation'!H233</f>
        <v>4.96315074750256E-4</v>
      </c>
      <c r="K1941" s="357">
        <f>IF('PV Adoption'!G$4*(1/(1-'General Inputs'!$C$10))*$J1941*1000*$I1941 &lt;= ABS(($F1941-$E1941)*(1+$J233)^(K$490-$K$490)),'PV Adoption'!G$4*(1/(1-'General Inputs'!$C$10))*$J1941*1000*$I1941,ABS(($F1941-$E1941)*(1+$J233)^(K$490-$K$490)))</f>
        <v>0</v>
      </c>
      <c r="L1941" s="357">
        <f>IF('PV Adoption'!H$4*(1/(1-'General Inputs'!$C$10))*$J1941*1000*$I1941 &lt;= ABS(($F1941-$E1941)*(1+$J233)^(L$490-$K$490)),'PV Adoption'!H$4*(1/(1-'General Inputs'!$C$10))*$J1941*1000*$I1941,ABS(($F1941-$E1941)*(1+$J233)^(L$490-$K$490)))</f>
        <v>0</v>
      </c>
      <c r="M1941" s="357">
        <f>IF('PV Adoption'!I$4*(1/(1-'General Inputs'!$C$10))*$J1941*1000*$I1941 &lt;= ABS(($F1941-$E1941)*(1+$J233)^(M$490-$K$490)),'PV Adoption'!I$4*(1/(1-'General Inputs'!$C$10))*$J1941*1000*$I1941,ABS(($F1941-$E1941)*(1+$J233)^(M$490-$K$490)))</f>
        <v>0</v>
      </c>
      <c r="N1941" s="357">
        <f>IF('PV Adoption'!J$4*(1/(1-'General Inputs'!$C$10))*$J1941*1000*$I1941 &lt;= ABS(($F1941-$E1941)*(1+$J233)^(N$490-$K$490)),'PV Adoption'!J$4*(1/(1-'General Inputs'!$C$10))*$J1941*1000*$I1941,ABS(($F1941-$E1941)*(1+$J233)^(N$490-$K$490)))</f>
        <v>0</v>
      </c>
      <c r="O1941" s="357">
        <f>IF('PV Adoption'!K$4*(1/(1-'General Inputs'!$C$10))*$J1941*1000*$I1941 &lt;= ABS(($F1941-$E1941)*(1+$J233)^(O$490-$K$490)),'PV Adoption'!K$4*(1/(1-'General Inputs'!$C$10))*$J1941*1000*$I1941,ABS(($F1941-$E1941)*(1+$J233)^(O$490-$K$490)))</f>
        <v>0</v>
      </c>
      <c r="P1941" s="357">
        <f>IF('PV Adoption'!L$4*(1/(1-'General Inputs'!$C$10))*$J1941*1000*$I1941 &lt;= ABS(($F1941-$E1941)*(1+$J233)^(P$490-$K$490)),'PV Adoption'!L$4*(1/(1-'General Inputs'!$C$10))*$J1941*1000*$I1941,ABS(($F1941-$E1941)*(1+$J233)^(P$490-$K$490)))</f>
        <v>0</v>
      </c>
      <c r="Q1941" s="357">
        <f>IF('PV Adoption'!M$4*(1/(1-'General Inputs'!$C$10))*$J1941*1000*$I1941 &lt;= ABS(($F1941-$E1941)*(1+$J233)^(Q$490-$K$490)),'PV Adoption'!M$4*(1/(1-'General Inputs'!$C$10))*$J1941*1000*$I1941,ABS(($F1941-$E1941)*(1+$J233)^(Q$490-$K$490)))</f>
        <v>0</v>
      </c>
      <c r="R1941" s="357">
        <f>IF('PV Adoption'!N$4*(1/(1-'General Inputs'!$C$10))*$J1941*1000*$I1941 &lt;= ABS(($F1941-$E1941)*(1+$J233)^(R$490-$K$490)),'PV Adoption'!N$4*(1/(1-'General Inputs'!$C$10))*$J1941*1000*$I1941,ABS(($F1941-$E1941)*(1+$J233)^(R$490-$K$490)))</f>
        <v>0</v>
      </c>
      <c r="S1941" s="357">
        <f>IF('PV Adoption'!O$4*(1/(1-'General Inputs'!$C$10))*$J1941*1000*$I1941 &lt;= ABS(($F1941-$E1941)*(1+$J233)^(S$490-$K$490)),'PV Adoption'!O$4*(1/(1-'General Inputs'!$C$10))*$J1941*1000*$I1941,ABS(($F1941-$E1941)*(1+$J233)^(S$490-$K$490)))</f>
        <v>0</v>
      </c>
      <c r="T1941" s="357">
        <f>IF('PV Adoption'!P$4*(1/(1-'General Inputs'!$C$10))*$J1941*1000*$I1941 &lt;= ABS(($F1941-$E1941)*(1+$J233)^(T$490-$K$490)),'PV Adoption'!P$4*(1/(1-'General Inputs'!$C$10))*$J1941*1000*$I1941,ABS(($F1941-$E1941)*(1+$J233)^(T$490-$K$490)))</f>
        <v>0</v>
      </c>
      <c r="U1941" s="357">
        <f>IF('PV Adoption'!Q$4*(1/(1-'General Inputs'!$C$10))*$J1941*1000*$I1941 &lt;= ABS(($F1941-$E1941)*(1+$J233)^(U$490-$K$490)),'PV Adoption'!Q$4*(1/(1-'General Inputs'!$C$10))*$J1941*1000*$I1941,ABS(($F1941-$E1941)*(1+$J233)^(U$490-$K$490)))</f>
        <v>0</v>
      </c>
      <c r="V1941" s="357">
        <f>IF('PV Adoption'!R$4*(1/(1-'General Inputs'!$C$10))*$J1941*1000*$I1941 &lt;= ABS(($F1941-$E1941)*(1+$J233)^(V$490-$K$490)),'PV Adoption'!R$4*(1/(1-'General Inputs'!$C$10))*$J1941*1000*$I1941,ABS(($F1941-$E1941)*(1+$J233)^(V$490-$K$490)))</f>
        <v>0</v>
      </c>
      <c r="W1941" s="357">
        <f>IF('PV Adoption'!S$4*(1/(1-'General Inputs'!$C$10))*$J1941*1000*$I1941 &lt;= ABS(($F1941-$E1941)*(1+$J233)^(W$490-$K$490)),'PV Adoption'!S$4*(1/(1-'General Inputs'!$C$10))*$J1941*1000*$I1941,ABS(($F1941-$E1941)*(1+$J233)^(W$490-$K$490)))</f>
        <v>0</v>
      </c>
      <c r="X1941" s="357">
        <f>IF('PV Adoption'!T$4*(1/(1-'General Inputs'!$C$10))*$J1941*1000*$I1941 &lt;= ABS(($F1941-$E1941)*(1+$J233)^(X$490-$K$490)),'PV Adoption'!T$4*(1/(1-'General Inputs'!$C$10))*$J1941*1000*$I1941,ABS(($F1941-$E1941)*(1+$J233)^(X$490-$K$490)))</f>
        <v>0</v>
      </c>
      <c r="Y1941" s="357">
        <f>IF('PV Adoption'!U$4*(1/(1-'General Inputs'!$C$10))*$J1941*1000*$I1941 &lt;= ABS(($F1941-$E1941)*(1+$J233)^(Y$490-$K$490)),'PV Adoption'!U$4*(1/(1-'General Inputs'!$C$10))*$J1941*1000*$I1941,ABS(($F1941-$E1941)*(1+$J233)^(Y$490-$K$490)))</f>
        <v>0</v>
      </c>
      <c r="Z1941" s="357">
        <f>IF('PV Adoption'!V$4*(1/(1-'General Inputs'!$C$10))*$J1941*1000*$I1941 &lt;= ABS(($F1941-$E1941)*(1+$J233)^(Z$490-$K$490)),'PV Adoption'!V$4*(1/(1-'General Inputs'!$C$10))*$J1941*1000*$I1941,ABS(($F1941-$E1941)*(1+$J233)^(Z$490-$K$490)))</f>
        <v>0</v>
      </c>
      <c r="AA1941" s="357">
        <f>IF('PV Adoption'!W$4*(1/(1-'General Inputs'!$C$10))*$J1941*1000*$I1941 &lt;= ABS(($F1941-$E1941)*(1+$J233)^(AA$490-$K$490)),'PV Adoption'!W$4*(1/(1-'General Inputs'!$C$10))*$J1941*1000*$I1941,ABS(($F1941-$E1941)*(1+$J233)^(AA$490-$K$490)))</f>
        <v>0</v>
      </c>
      <c r="AB1941" s="357">
        <f>IF('PV Adoption'!X$4*(1/(1-'General Inputs'!$C$10))*$J1941*1000*$I1941 &lt;= ABS(($F1941-$E1941)*(1+$J233)^(AB$490-$K$490)),'PV Adoption'!X$4*(1/(1-'General Inputs'!$C$10))*$J1941*1000*$I1941,ABS(($F1941-$E1941)*(1+$J233)^(AB$490-$K$490)))</f>
        <v>0</v>
      </c>
      <c r="AC1941" s="357">
        <f>IF('PV Adoption'!Y$4*(1/(1-'General Inputs'!$C$10))*$J1941*1000*$I1941 &lt;= ABS(($F1941-$E1941)*(1+$J233)^(AC$490-$K$490)),'PV Adoption'!Y$4*(1/(1-'General Inputs'!$C$10))*$J1941*1000*$I1941,ABS(($F1941-$E1941)*(1+$J233)^(AC$490-$K$490)))</f>
        <v>0</v>
      </c>
      <c r="AD1941" s="357">
        <f>IF('PV Adoption'!Z$4*(1/(1-'General Inputs'!$C$10))*$J1941*1000*$I1941 &lt;= ABS(($F1941-$E1941)*(1+$J233)^(AD$490-$K$490)),'PV Adoption'!Z$4*(1/(1-'General Inputs'!$C$10))*$J1941*1000*$I1941,ABS(($F1941-$E1941)*(1+$J233)^(AD$490-$K$490)))</f>
        <v>0</v>
      </c>
      <c r="AE1941" s="357">
        <f>IF('PV Adoption'!AA$4*(1/(1-'General Inputs'!$C$10))*$J1941*1000*$I1941 &lt;= ABS(($F1941-$E1941)*(1+$J233)^(AE$490-$K$490)),'PV Adoption'!AA$4*(1/(1-'General Inputs'!$C$10))*$J1941*1000*$I1941,ABS(($F1941-$E1941)*(1+$J233)^(AE$490-$K$490)))</f>
        <v>0</v>
      </c>
      <c r="AF1941" s="357">
        <f>IF('PV Adoption'!AB$4*(1/(1-'General Inputs'!$C$10))*$J1941*1000*$I1941 &lt;= ABS(($F1941-$E1941)*(1+$J233)^(AF$490-$K$490)),'PV Adoption'!AB$4*(1/(1-'General Inputs'!$C$10))*$J1941*1000*$I1941,ABS(($F1941-$E1941)*(1+$J233)^(AF$490-$K$490)))</f>
        <v>0</v>
      </c>
      <c r="AG1941" s="357">
        <f>IF('PV Adoption'!AC$4*(1/(1-'General Inputs'!$C$10))*$J1941*1000*$I1941 &lt;= ABS(($F1941-$E1941)*(1+$J233)^(AG$490-$K$490)),'PV Adoption'!AC$4*(1/(1-'General Inputs'!$C$10))*$J1941*1000*$I1941,ABS(($F1941-$E1941)*(1+$J233)^(AG$490-$K$490)))</f>
        <v>0</v>
      </c>
      <c r="AH1941" s="357">
        <f>IF('PV Adoption'!AD$4*(1/(1-'General Inputs'!$C$10))*$J1941*1000*$I1941 &lt;= ABS(($F1941-$E1941)*(1+$J233)^(AH$490-$K$490)),'PV Adoption'!AD$4*(1/(1-'General Inputs'!$C$10))*$J1941*1000*$I1941,ABS(($F1941-$E1941)*(1+$J233)^(AH$490-$K$490)))</f>
        <v>0</v>
      </c>
      <c r="AI1941" s="357">
        <f>IF('PV Adoption'!AE$4*(1/(1-'General Inputs'!$C$10))*$J1941*1000*$I1941 &lt;= ABS(($F1941-$E1941)*(1+$J233)^(AI$490-$K$490)),'PV Adoption'!AE$4*(1/(1-'General Inputs'!$C$10))*$J1941*1000*$I1941,ABS(($F1941-$E1941)*(1+$J233)^(AI$490-$K$490)))</f>
        <v>0</v>
      </c>
      <c r="AJ1941" s="357">
        <f>IF('PV Adoption'!AF$4*(1/(1-'General Inputs'!$C$10))*$J1941*1000*$I1941 &lt;= ABS(($F1941-$E1941)*(1+$J233)^(AJ$490-$K$490)),'PV Adoption'!AF$4*(1/(1-'General Inputs'!$C$10))*$J1941*1000*$I1941,ABS(($F1941-$E1941)*(1+$J233)^(AJ$490-$K$490)))</f>
        <v>0</v>
      </c>
      <c r="AK1941" s="357">
        <v>0</v>
      </c>
      <c r="AL1941" s="357">
        <v>0</v>
      </c>
      <c r="AM1941" s="357">
        <v>0</v>
      </c>
    </row>
    <row r="1942" spans="1:39" x14ac:dyDescent="0.25">
      <c r="A1942" s="353" t="s">
        <v>518</v>
      </c>
      <c r="B1942" s="353" t="s">
        <v>518</v>
      </c>
      <c r="C1942" s="441">
        <f t="shared" ref="C1942:H1942" si="1393">C234</f>
        <v>14000</v>
      </c>
      <c r="D1942" s="441"/>
      <c r="E1942" s="441"/>
      <c r="F1942" s="441"/>
      <c r="G1942" s="441"/>
      <c r="H1942" s="441">
        <f t="shared" si="1393"/>
        <v>0</v>
      </c>
      <c r="I1942" s="470">
        <f>IFERROR(VLOOKUP(B1942,Coincidence!$B$2:$E$242,4,FALSE)*IF($G1942="Winter",'General Inputs'!$C$25,'General Inputs'!$C$24),IF($G1942="Winter",'General Inputs'!$C$25,'General Inputs'!$C$24))</f>
        <v>0.52140604400000001</v>
      </c>
      <c r="J1942" s="466">
        <f>'Nameplate by Substation'!H234</f>
        <v>2.0377981560128753E-3</v>
      </c>
      <c r="K1942" s="357">
        <f>IF('PV Adoption'!G$4*(1/(1-'General Inputs'!$C$10))*$J1942*1000*$I1942 &lt;= ABS(($F1942-$E1942)*(1+$J234)^(K$490-$K$490)),'PV Adoption'!G$4*(1/(1-'General Inputs'!$C$10))*$J1942*1000*$I1942,ABS(($F1942-$E1942)*(1+$J234)^(K$490-$K$490)))</f>
        <v>0</v>
      </c>
      <c r="L1942" s="357">
        <f>IF('PV Adoption'!H$4*(1/(1-'General Inputs'!$C$10))*$J1942*1000*$I1942 &lt;= ABS(($F1942-$E1942)*(1+$J234)^(L$490-$K$490)),'PV Adoption'!H$4*(1/(1-'General Inputs'!$C$10))*$J1942*1000*$I1942,ABS(($F1942-$E1942)*(1+$J234)^(L$490-$K$490)))</f>
        <v>0</v>
      </c>
      <c r="M1942" s="357">
        <f>IF('PV Adoption'!I$4*(1/(1-'General Inputs'!$C$10))*$J1942*1000*$I1942 &lt;= ABS(($F1942-$E1942)*(1+$J234)^(M$490-$K$490)),'PV Adoption'!I$4*(1/(1-'General Inputs'!$C$10))*$J1942*1000*$I1942,ABS(($F1942-$E1942)*(1+$J234)^(M$490-$K$490)))</f>
        <v>0</v>
      </c>
      <c r="N1942" s="357">
        <f>IF('PV Adoption'!J$4*(1/(1-'General Inputs'!$C$10))*$J1942*1000*$I1942 &lt;= ABS(($F1942-$E1942)*(1+$J234)^(N$490-$K$490)),'PV Adoption'!J$4*(1/(1-'General Inputs'!$C$10))*$J1942*1000*$I1942,ABS(($F1942-$E1942)*(1+$J234)^(N$490-$K$490)))</f>
        <v>0</v>
      </c>
      <c r="O1942" s="357">
        <f>IF('PV Adoption'!K$4*(1/(1-'General Inputs'!$C$10))*$J1942*1000*$I1942 &lt;= ABS(($F1942-$E1942)*(1+$J234)^(O$490-$K$490)),'PV Adoption'!K$4*(1/(1-'General Inputs'!$C$10))*$J1942*1000*$I1942,ABS(($F1942-$E1942)*(1+$J234)^(O$490-$K$490)))</f>
        <v>0</v>
      </c>
      <c r="P1942" s="357">
        <f>IF('PV Adoption'!L$4*(1/(1-'General Inputs'!$C$10))*$J1942*1000*$I1942 &lt;= ABS(($F1942-$E1942)*(1+$J234)^(P$490-$K$490)),'PV Adoption'!L$4*(1/(1-'General Inputs'!$C$10))*$J1942*1000*$I1942,ABS(($F1942-$E1942)*(1+$J234)^(P$490-$K$490)))</f>
        <v>0</v>
      </c>
      <c r="Q1942" s="357">
        <f>IF('PV Adoption'!M$4*(1/(1-'General Inputs'!$C$10))*$J1942*1000*$I1942 &lt;= ABS(($F1942-$E1942)*(1+$J234)^(Q$490-$K$490)),'PV Adoption'!M$4*(1/(1-'General Inputs'!$C$10))*$J1942*1000*$I1942,ABS(($F1942-$E1942)*(1+$J234)^(Q$490-$K$490)))</f>
        <v>0</v>
      </c>
      <c r="R1942" s="357">
        <f>IF('PV Adoption'!N$4*(1/(1-'General Inputs'!$C$10))*$J1942*1000*$I1942 &lt;= ABS(($F1942-$E1942)*(1+$J234)^(R$490-$K$490)),'PV Adoption'!N$4*(1/(1-'General Inputs'!$C$10))*$J1942*1000*$I1942,ABS(($F1942-$E1942)*(1+$J234)^(R$490-$K$490)))</f>
        <v>0</v>
      </c>
      <c r="S1942" s="357">
        <f>IF('PV Adoption'!O$4*(1/(1-'General Inputs'!$C$10))*$J1942*1000*$I1942 &lt;= ABS(($F1942-$E1942)*(1+$J234)^(S$490-$K$490)),'PV Adoption'!O$4*(1/(1-'General Inputs'!$C$10))*$J1942*1000*$I1942,ABS(($F1942-$E1942)*(1+$J234)^(S$490-$K$490)))</f>
        <v>0</v>
      </c>
      <c r="T1942" s="357">
        <f>IF('PV Adoption'!P$4*(1/(1-'General Inputs'!$C$10))*$J1942*1000*$I1942 &lt;= ABS(($F1942-$E1942)*(1+$J234)^(T$490-$K$490)),'PV Adoption'!P$4*(1/(1-'General Inputs'!$C$10))*$J1942*1000*$I1942,ABS(($F1942-$E1942)*(1+$J234)^(T$490-$K$490)))</f>
        <v>0</v>
      </c>
      <c r="U1942" s="357">
        <f>IF('PV Adoption'!Q$4*(1/(1-'General Inputs'!$C$10))*$J1942*1000*$I1942 &lt;= ABS(($F1942-$E1942)*(1+$J234)^(U$490-$K$490)),'PV Adoption'!Q$4*(1/(1-'General Inputs'!$C$10))*$J1942*1000*$I1942,ABS(($F1942-$E1942)*(1+$J234)^(U$490-$K$490)))</f>
        <v>0</v>
      </c>
      <c r="V1942" s="357">
        <f>IF('PV Adoption'!R$4*(1/(1-'General Inputs'!$C$10))*$J1942*1000*$I1942 &lt;= ABS(($F1942-$E1942)*(1+$J234)^(V$490-$K$490)),'PV Adoption'!R$4*(1/(1-'General Inputs'!$C$10))*$J1942*1000*$I1942,ABS(($F1942-$E1942)*(1+$J234)^(V$490-$K$490)))</f>
        <v>0</v>
      </c>
      <c r="W1942" s="357">
        <f>IF('PV Adoption'!S$4*(1/(1-'General Inputs'!$C$10))*$J1942*1000*$I1942 &lt;= ABS(($F1942-$E1942)*(1+$J234)^(W$490-$K$490)),'PV Adoption'!S$4*(1/(1-'General Inputs'!$C$10))*$J1942*1000*$I1942,ABS(($F1942-$E1942)*(1+$J234)^(W$490-$K$490)))</f>
        <v>0</v>
      </c>
      <c r="X1942" s="357">
        <f>IF('PV Adoption'!T$4*(1/(1-'General Inputs'!$C$10))*$J1942*1000*$I1942 &lt;= ABS(($F1942-$E1942)*(1+$J234)^(X$490-$K$490)),'PV Adoption'!T$4*(1/(1-'General Inputs'!$C$10))*$J1942*1000*$I1942,ABS(($F1942-$E1942)*(1+$J234)^(X$490-$K$490)))</f>
        <v>0</v>
      </c>
      <c r="Y1942" s="357">
        <f>IF('PV Adoption'!U$4*(1/(1-'General Inputs'!$C$10))*$J1942*1000*$I1942 &lt;= ABS(($F1942-$E1942)*(1+$J234)^(Y$490-$K$490)),'PV Adoption'!U$4*(1/(1-'General Inputs'!$C$10))*$J1942*1000*$I1942,ABS(($F1942-$E1942)*(1+$J234)^(Y$490-$K$490)))</f>
        <v>0</v>
      </c>
      <c r="Z1942" s="357">
        <f>IF('PV Adoption'!V$4*(1/(1-'General Inputs'!$C$10))*$J1942*1000*$I1942 &lt;= ABS(($F1942-$E1942)*(1+$J234)^(Z$490-$K$490)),'PV Adoption'!V$4*(1/(1-'General Inputs'!$C$10))*$J1942*1000*$I1942,ABS(($F1942-$E1942)*(1+$J234)^(Z$490-$K$490)))</f>
        <v>0</v>
      </c>
      <c r="AA1942" s="357">
        <f>IF('PV Adoption'!W$4*(1/(1-'General Inputs'!$C$10))*$J1942*1000*$I1942 &lt;= ABS(($F1942-$E1942)*(1+$J234)^(AA$490-$K$490)),'PV Adoption'!W$4*(1/(1-'General Inputs'!$C$10))*$J1942*1000*$I1942,ABS(($F1942-$E1942)*(1+$J234)^(AA$490-$K$490)))</f>
        <v>0</v>
      </c>
      <c r="AB1942" s="357">
        <f>IF('PV Adoption'!X$4*(1/(1-'General Inputs'!$C$10))*$J1942*1000*$I1942 &lt;= ABS(($F1942-$E1942)*(1+$J234)^(AB$490-$K$490)),'PV Adoption'!X$4*(1/(1-'General Inputs'!$C$10))*$J1942*1000*$I1942,ABS(($F1942-$E1942)*(1+$J234)^(AB$490-$K$490)))</f>
        <v>0</v>
      </c>
      <c r="AC1942" s="357">
        <f>IF('PV Adoption'!Y$4*(1/(1-'General Inputs'!$C$10))*$J1942*1000*$I1942 &lt;= ABS(($F1942-$E1942)*(1+$J234)^(AC$490-$K$490)),'PV Adoption'!Y$4*(1/(1-'General Inputs'!$C$10))*$J1942*1000*$I1942,ABS(($F1942-$E1942)*(1+$J234)^(AC$490-$K$490)))</f>
        <v>0</v>
      </c>
      <c r="AD1942" s="357">
        <f>IF('PV Adoption'!Z$4*(1/(1-'General Inputs'!$C$10))*$J1942*1000*$I1942 &lt;= ABS(($F1942-$E1942)*(1+$J234)^(AD$490-$K$490)),'PV Adoption'!Z$4*(1/(1-'General Inputs'!$C$10))*$J1942*1000*$I1942,ABS(($F1942-$E1942)*(1+$J234)^(AD$490-$K$490)))</f>
        <v>0</v>
      </c>
      <c r="AE1942" s="357">
        <f>IF('PV Adoption'!AA$4*(1/(1-'General Inputs'!$C$10))*$J1942*1000*$I1942 &lt;= ABS(($F1942-$E1942)*(1+$J234)^(AE$490-$K$490)),'PV Adoption'!AA$4*(1/(1-'General Inputs'!$C$10))*$J1942*1000*$I1942,ABS(($F1942-$E1942)*(1+$J234)^(AE$490-$K$490)))</f>
        <v>0</v>
      </c>
      <c r="AF1942" s="357">
        <f>IF('PV Adoption'!AB$4*(1/(1-'General Inputs'!$C$10))*$J1942*1000*$I1942 &lt;= ABS(($F1942-$E1942)*(1+$J234)^(AF$490-$K$490)),'PV Adoption'!AB$4*(1/(1-'General Inputs'!$C$10))*$J1942*1000*$I1942,ABS(($F1942-$E1942)*(1+$J234)^(AF$490-$K$490)))</f>
        <v>0</v>
      </c>
      <c r="AG1942" s="357">
        <f>IF('PV Adoption'!AC$4*(1/(1-'General Inputs'!$C$10))*$J1942*1000*$I1942 &lt;= ABS(($F1942-$E1942)*(1+$J234)^(AG$490-$K$490)),'PV Adoption'!AC$4*(1/(1-'General Inputs'!$C$10))*$J1942*1000*$I1942,ABS(($F1942-$E1942)*(1+$J234)^(AG$490-$K$490)))</f>
        <v>0</v>
      </c>
      <c r="AH1942" s="357">
        <f>IF('PV Adoption'!AD$4*(1/(1-'General Inputs'!$C$10))*$J1942*1000*$I1942 &lt;= ABS(($F1942-$E1942)*(1+$J234)^(AH$490-$K$490)),'PV Adoption'!AD$4*(1/(1-'General Inputs'!$C$10))*$J1942*1000*$I1942,ABS(($F1942-$E1942)*(1+$J234)^(AH$490-$K$490)))</f>
        <v>0</v>
      </c>
      <c r="AI1942" s="357">
        <f>IF('PV Adoption'!AE$4*(1/(1-'General Inputs'!$C$10))*$J1942*1000*$I1942 &lt;= ABS(($F1942-$E1942)*(1+$J234)^(AI$490-$K$490)),'PV Adoption'!AE$4*(1/(1-'General Inputs'!$C$10))*$J1942*1000*$I1942,ABS(($F1942-$E1942)*(1+$J234)^(AI$490-$K$490)))</f>
        <v>0</v>
      </c>
      <c r="AJ1942" s="357">
        <f>IF('PV Adoption'!AF$4*(1/(1-'General Inputs'!$C$10))*$J1942*1000*$I1942 &lt;= ABS(($F1942-$E1942)*(1+$J234)^(AJ$490-$K$490)),'PV Adoption'!AF$4*(1/(1-'General Inputs'!$C$10))*$J1942*1000*$I1942,ABS(($F1942-$E1942)*(1+$J234)^(AJ$490-$K$490)))</f>
        <v>0</v>
      </c>
      <c r="AK1942" s="357">
        <v>0</v>
      </c>
      <c r="AL1942" s="357">
        <v>0</v>
      </c>
      <c r="AM1942" s="357">
        <v>0</v>
      </c>
    </row>
    <row r="1943" spans="1:39" x14ac:dyDescent="0.25">
      <c r="A1943" s="353" t="s">
        <v>423</v>
      </c>
      <c r="B1943" s="353" t="s">
        <v>423</v>
      </c>
      <c r="C1943" s="441">
        <f t="shared" ref="C1943:H1943" si="1394">C235</f>
        <v>3000</v>
      </c>
      <c r="D1943" s="441"/>
      <c r="E1943" s="441"/>
      <c r="F1943" s="441"/>
      <c r="G1943" s="441"/>
      <c r="H1943" s="441">
        <f t="shared" si="1394"/>
        <v>0</v>
      </c>
      <c r="I1943" s="470">
        <f>IFERROR(VLOOKUP(B1943,Coincidence!$B$2:$E$242,4,FALSE)*IF($G1943="Winter",'General Inputs'!$C$25,'General Inputs'!$C$24),IF($G1943="Winter",'General Inputs'!$C$25,'General Inputs'!$C$24))</f>
        <v>0.52140604400000001</v>
      </c>
      <c r="J1943" s="466">
        <f>'Nameplate by Substation'!H235</f>
        <v>8.4619484591428771E-4</v>
      </c>
      <c r="K1943" s="357">
        <f>IF('PV Adoption'!G$4*(1/(1-'General Inputs'!$C$10))*$J1943*1000*$I1943 &lt;= ABS(($F1943-$E1943)*(1+$J235)^(K$490-$K$490)),'PV Adoption'!G$4*(1/(1-'General Inputs'!$C$10))*$J1943*1000*$I1943,ABS(($F1943-$E1943)*(1+$J235)^(K$490-$K$490)))</f>
        <v>0</v>
      </c>
      <c r="L1943" s="357">
        <f>IF('PV Adoption'!H$4*(1/(1-'General Inputs'!$C$10))*$J1943*1000*$I1943 &lt;= ABS(($F1943-$E1943)*(1+$J235)^(L$490-$K$490)),'PV Adoption'!H$4*(1/(1-'General Inputs'!$C$10))*$J1943*1000*$I1943,ABS(($F1943-$E1943)*(1+$J235)^(L$490-$K$490)))</f>
        <v>0</v>
      </c>
      <c r="M1943" s="357">
        <f>IF('PV Adoption'!I$4*(1/(1-'General Inputs'!$C$10))*$J1943*1000*$I1943 &lt;= ABS(($F1943-$E1943)*(1+$J235)^(M$490-$K$490)),'PV Adoption'!I$4*(1/(1-'General Inputs'!$C$10))*$J1943*1000*$I1943,ABS(($F1943-$E1943)*(1+$J235)^(M$490-$K$490)))</f>
        <v>0</v>
      </c>
      <c r="N1943" s="357">
        <f>IF('PV Adoption'!J$4*(1/(1-'General Inputs'!$C$10))*$J1943*1000*$I1943 &lt;= ABS(($F1943-$E1943)*(1+$J235)^(N$490-$K$490)),'PV Adoption'!J$4*(1/(1-'General Inputs'!$C$10))*$J1943*1000*$I1943,ABS(($F1943-$E1943)*(1+$J235)^(N$490-$K$490)))</f>
        <v>0</v>
      </c>
      <c r="O1943" s="357">
        <f>IF('PV Adoption'!K$4*(1/(1-'General Inputs'!$C$10))*$J1943*1000*$I1943 &lt;= ABS(($F1943-$E1943)*(1+$J235)^(O$490-$K$490)),'PV Adoption'!K$4*(1/(1-'General Inputs'!$C$10))*$J1943*1000*$I1943,ABS(($F1943-$E1943)*(1+$J235)^(O$490-$K$490)))</f>
        <v>0</v>
      </c>
      <c r="P1943" s="357">
        <f>IF('PV Adoption'!L$4*(1/(1-'General Inputs'!$C$10))*$J1943*1000*$I1943 &lt;= ABS(($F1943-$E1943)*(1+$J235)^(P$490-$K$490)),'PV Adoption'!L$4*(1/(1-'General Inputs'!$C$10))*$J1943*1000*$I1943,ABS(($F1943-$E1943)*(1+$J235)^(P$490-$K$490)))</f>
        <v>0</v>
      </c>
      <c r="Q1943" s="357">
        <f>IF('PV Adoption'!M$4*(1/(1-'General Inputs'!$C$10))*$J1943*1000*$I1943 &lt;= ABS(($F1943-$E1943)*(1+$J235)^(Q$490-$K$490)),'PV Adoption'!M$4*(1/(1-'General Inputs'!$C$10))*$J1943*1000*$I1943,ABS(($F1943-$E1943)*(1+$J235)^(Q$490-$K$490)))</f>
        <v>0</v>
      </c>
      <c r="R1943" s="357">
        <f>IF('PV Adoption'!N$4*(1/(1-'General Inputs'!$C$10))*$J1943*1000*$I1943 &lt;= ABS(($F1943-$E1943)*(1+$J235)^(R$490-$K$490)),'PV Adoption'!N$4*(1/(1-'General Inputs'!$C$10))*$J1943*1000*$I1943,ABS(($F1943-$E1943)*(1+$J235)^(R$490-$K$490)))</f>
        <v>0</v>
      </c>
      <c r="S1943" s="357">
        <f>IF('PV Adoption'!O$4*(1/(1-'General Inputs'!$C$10))*$J1943*1000*$I1943 &lt;= ABS(($F1943-$E1943)*(1+$J235)^(S$490-$K$490)),'PV Adoption'!O$4*(1/(1-'General Inputs'!$C$10))*$J1943*1000*$I1943,ABS(($F1943-$E1943)*(1+$J235)^(S$490-$K$490)))</f>
        <v>0</v>
      </c>
      <c r="T1943" s="357">
        <f>IF('PV Adoption'!P$4*(1/(1-'General Inputs'!$C$10))*$J1943*1000*$I1943 &lt;= ABS(($F1943-$E1943)*(1+$J235)^(T$490-$K$490)),'PV Adoption'!P$4*(1/(1-'General Inputs'!$C$10))*$J1943*1000*$I1943,ABS(($F1943-$E1943)*(1+$J235)^(T$490-$K$490)))</f>
        <v>0</v>
      </c>
      <c r="U1943" s="357">
        <f>IF('PV Adoption'!Q$4*(1/(1-'General Inputs'!$C$10))*$J1943*1000*$I1943 &lt;= ABS(($F1943-$E1943)*(1+$J235)^(U$490-$K$490)),'PV Adoption'!Q$4*(1/(1-'General Inputs'!$C$10))*$J1943*1000*$I1943,ABS(($F1943-$E1943)*(1+$J235)^(U$490-$K$490)))</f>
        <v>0</v>
      </c>
      <c r="V1943" s="357">
        <f>IF('PV Adoption'!R$4*(1/(1-'General Inputs'!$C$10))*$J1943*1000*$I1943 &lt;= ABS(($F1943-$E1943)*(1+$J235)^(V$490-$K$490)),'PV Adoption'!R$4*(1/(1-'General Inputs'!$C$10))*$J1943*1000*$I1943,ABS(($F1943-$E1943)*(1+$J235)^(V$490-$K$490)))</f>
        <v>0</v>
      </c>
      <c r="W1943" s="357">
        <f>IF('PV Adoption'!S$4*(1/(1-'General Inputs'!$C$10))*$J1943*1000*$I1943 &lt;= ABS(($F1943-$E1943)*(1+$J235)^(W$490-$K$490)),'PV Adoption'!S$4*(1/(1-'General Inputs'!$C$10))*$J1943*1000*$I1943,ABS(($F1943-$E1943)*(1+$J235)^(W$490-$K$490)))</f>
        <v>0</v>
      </c>
      <c r="X1943" s="357">
        <f>IF('PV Adoption'!T$4*(1/(1-'General Inputs'!$C$10))*$J1943*1000*$I1943 &lt;= ABS(($F1943-$E1943)*(1+$J235)^(X$490-$K$490)),'PV Adoption'!T$4*(1/(1-'General Inputs'!$C$10))*$J1943*1000*$I1943,ABS(($F1943-$E1943)*(1+$J235)^(X$490-$K$490)))</f>
        <v>0</v>
      </c>
      <c r="Y1943" s="357">
        <f>IF('PV Adoption'!U$4*(1/(1-'General Inputs'!$C$10))*$J1943*1000*$I1943 &lt;= ABS(($F1943-$E1943)*(1+$J235)^(Y$490-$K$490)),'PV Adoption'!U$4*(1/(1-'General Inputs'!$C$10))*$J1943*1000*$I1943,ABS(($F1943-$E1943)*(1+$J235)^(Y$490-$K$490)))</f>
        <v>0</v>
      </c>
      <c r="Z1943" s="357">
        <f>IF('PV Adoption'!V$4*(1/(1-'General Inputs'!$C$10))*$J1943*1000*$I1943 &lt;= ABS(($F1943-$E1943)*(1+$J235)^(Z$490-$K$490)),'PV Adoption'!V$4*(1/(1-'General Inputs'!$C$10))*$J1943*1000*$I1943,ABS(($F1943-$E1943)*(1+$J235)^(Z$490-$K$490)))</f>
        <v>0</v>
      </c>
      <c r="AA1943" s="357">
        <f>IF('PV Adoption'!W$4*(1/(1-'General Inputs'!$C$10))*$J1943*1000*$I1943 &lt;= ABS(($F1943-$E1943)*(1+$J235)^(AA$490-$K$490)),'PV Adoption'!W$4*(1/(1-'General Inputs'!$C$10))*$J1943*1000*$I1943,ABS(($F1943-$E1943)*(1+$J235)^(AA$490-$K$490)))</f>
        <v>0</v>
      </c>
      <c r="AB1943" s="357">
        <f>IF('PV Adoption'!X$4*(1/(1-'General Inputs'!$C$10))*$J1943*1000*$I1943 &lt;= ABS(($F1943-$E1943)*(1+$J235)^(AB$490-$K$490)),'PV Adoption'!X$4*(1/(1-'General Inputs'!$C$10))*$J1943*1000*$I1943,ABS(($F1943-$E1943)*(1+$J235)^(AB$490-$K$490)))</f>
        <v>0</v>
      </c>
      <c r="AC1943" s="357">
        <f>IF('PV Adoption'!Y$4*(1/(1-'General Inputs'!$C$10))*$J1943*1000*$I1943 &lt;= ABS(($F1943-$E1943)*(1+$J235)^(AC$490-$K$490)),'PV Adoption'!Y$4*(1/(1-'General Inputs'!$C$10))*$J1943*1000*$I1943,ABS(($F1943-$E1943)*(1+$J235)^(AC$490-$K$490)))</f>
        <v>0</v>
      </c>
      <c r="AD1943" s="357">
        <f>IF('PV Adoption'!Z$4*(1/(1-'General Inputs'!$C$10))*$J1943*1000*$I1943 &lt;= ABS(($F1943-$E1943)*(1+$J235)^(AD$490-$K$490)),'PV Adoption'!Z$4*(1/(1-'General Inputs'!$C$10))*$J1943*1000*$I1943,ABS(($F1943-$E1943)*(1+$J235)^(AD$490-$K$490)))</f>
        <v>0</v>
      </c>
      <c r="AE1943" s="357">
        <f>IF('PV Adoption'!AA$4*(1/(1-'General Inputs'!$C$10))*$J1943*1000*$I1943 &lt;= ABS(($F1943-$E1943)*(1+$J235)^(AE$490-$K$490)),'PV Adoption'!AA$4*(1/(1-'General Inputs'!$C$10))*$J1943*1000*$I1943,ABS(($F1943-$E1943)*(1+$J235)^(AE$490-$K$490)))</f>
        <v>0</v>
      </c>
      <c r="AF1943" s="357">
        <f>IF('PV Adoption'!AB$4*(1/(1-'General Inputs'!$C$10))*$J1943*1000*$I1943 &lt;= ABS(($F1943-$E1943)*(1+$J235)^(AF$490-$K$490)),'PV Adoption'!AB$4*(1/(1-'General Inputs'!$C$10))*$J1943*1000*$I1943,ABS(($F1943-$E1943)*(1+$J235)^(AF$490-$K$490)))</f>
        <v>0</v>
      </c>
      <c r="AG1943" s="357">
        <f>IF('PV Adoption'!AC$4*(1/(1-'General Inputs'!$C$10))*$J1943*1000*$I1943 &lt;= ABS(($F1943-$E1943)*(1+$J235)^(AG$490-$K$490)),'PV Adoption'!AC$4*(1/(1-'General Inputs'!$C$10))*$J1943*1000*$I1943,ABS(($F1943-$E1943)*(1+$J235)^(AG$490-$K$490)))</f>
        <v>0</v>
      </c>
      <c r="AH1943" s="357">
        <f>IF('PV Adoption'!AD$4*(1/(1-'General Inputs'!$C$10))*$J1943*1000*$I1943 &lt;= ABS(($F1943-$E1943)*(1+$J235)^(AH$490-$K$490)),'PV Adoption'!AD$4*(1/(1-'General Inputs'!$C$10))*$J1943*1000*$I1943,ABS(($F1943-$E1943)*(1+$J235)^(AH$490-$K$490)))</f>
        <v>0</v>
      </c>
      <c r="AI1943" s="357">
        <f>IF('PV Adoption'!AE$4*(1/(1-'General Inputs'!$C$10))*$J1943*1000*$I1943 &lt;= ABS(($F1943-$E1943)*(1+$J235)^(AI$490-$K$490)),'PV Adoption'!AE$4*(1/(1-'General Inputs'!$C$10))*$J1943*1000*$I1943,ABS(($F1943-$E1943)*(1+$J235)^(AI$490-$K$490)))</f>
        <v>0</v>
      </c>
      <c r="AJ1943" s="357">
        <f>IF('PV Adoption'!AF$4*(1/(1-'General Inputs'!$C$10))*$J1943*1000*$I1943 &lt;= ABS(($F1943-$E1943)*(1+$J235)^(AJ$490-$K$490)),'PV Adoption'!AF$4*(1/(1-'General Inputs'!$C$10))*$J1943*1000*$I1943,ABS(($F1943-$E1943)*(1+$J235)^(AJ$490-$K$490)))</f>
        <v>0</v>
      </c>
      <c r="AK1943" s="357">
        <v>0</v>
      </c>
      <c r="AL1943" s="357">
        <v>0</v>
      </c>
      <c r="AM1943" s="357">
        <v>0</v>
      </c>
    </row>
    <row r="1944" spans="1:39" x14ac:dyDescent="0.25">
      <c r="A1944" s="353" t="s">
        <v>296</v>
      </c>
      <c r="B1944" s="353" t="s">
        <v>296</v>
      </c>
      <c r="C1944" s="441">
        <f t="shared" ref="C1944:H1944" si="1395">C236</f>
        <v>5000</v>
      </c>
      <c r="D1944" s="441"/>
      <c r="E1944" s="441"/>
      <c r="F1944" s="441"/>
      <c r="G1944" s="441"/>
      <c r="H1944" s="441">
        <f t="shared" si="1395"/>
        <v>0</v>
      </c>
      <c r="I1944" s="470">
        <f>IFERROR(VLOOKUP(B1944,Coincidence!$B$2:$E$242,4,FALSE)*IF($G1944="Winter",'General Inputs'!$C$25,'General Inputs'!$C$24),IF($G1944="Winter",'General Inputs'!$C$25,'General Inputs'!$C$24))</f>
        <v>0.52140604400000001</v>
      </c>
      <c r="J1944" s="466">
        <f>'Nameplate by Substation'!H236</f>
        <v>3.309772023224836E-3</v>
      </c>
      <c r="K1944" s="357">
        <f>IF('PV Adoption'!G$4*(1/(1-'General Inputs'!$C$10))*$J1944*1000*$I1944 &lt;= ABS(($F1944-$E1944)*(1+$J236)^(K$490-$K$490)),'PV Adoption'!G$4*(1/(1-'General Inputs'!$C$10))*$J1944*1000*$I1944,ABS(($F1944-$E1944)*(1+$J236)^(K$490-$K$490)))</f>
        <v>0</v>
      </c>
      <c r="L1944" s="357">
        <f>IF('PV Adoption'!H$4*(1/(1-'General Inputs'!$C$10))*$J1944*1000*$I1944 &lt;= ABS(($F1944-$E1944)*(1+$J236)^(L$490-$K$490)),'PV Adoption'!H$4*(1/(1-'General Inputs'!$C$10))*$J1944*1000*$I1944,ABS(($F1944-$E1944)*(1+$J236)^(L$490-$K$490)))</f>
        <v>0</v>
      </c>
      <c r="M1944" s="357">
        <f>IF('PV Adoption'!I$4*(1/(1-'General Inputs'!$C$10))*$J1944*1000*$I1944 &lt;= ABS(($F1944-$E1944)*(1+$J236)^(M$490-$K$490)),'PV Adoption'!I$4*(1/(1-'General Inputs'!$C$10))*$J1944*1000*$I1944,ABS(($F1944-$E1944)*(1+$J236)^(M$490-$K$490)))</f>
        <v>0</v>
      </c>
      <c r="N1944" s="357">
        <f>IF('PV Adoption'!J$4*(1/(1-'General Inputs'!$C$10))*$J1944*1000*$I1944 &lt;= ABS(($F1944-$E1944)*(1+$J236)^(N$490-$K$490)),'PV Adoption'!J$4*(1/(1-'General Inputs'!$C$10))*$J1944*1000*$I1944,ABS(($F1944-$E1944)*(1+$J236)^(N$490-$K$490)))</f>
        <v>0</v>
      </c>
      <c r="O1944" s="357">
        <f>IF('PV Adoption'!K$4*(1/(1-'General Inputs'!$C$10))*$J1944*1000*$I1944 &lt;= ABS(($F1944-$E1944)*(1+$J236)^(O$490-$K$490)),'PV Adoption'!K$4*(1/(1-'General Inputs'!$C$10))*$J1944*1000*$I1944,ABS(($F1944-$E1944)*(1+$J236)^(O$490-$K$490)))</f>
        <v>0</v>
      </c>
      <c r="P1944" s="357">
        <f>IF('PV Adoption'!L$4*(1/(1-'General Inputs'!$C$10))*$J1944*1000*$I1944 &lt;= ABS(($F1944-$E1944)*(1+$J236)^(P$490-$K$490)),'PV Adoption'!L$4*(1/(1-'General Inputs'!$C$10))*$J1944*1000*$I1944,ABS(($F1944-$E1944)*(1+$J236)^(P$490-$K$490)))</f>
        <v>0</v>
      </c>
      <c r="Q1944" s="357">
        <f>IF('PV Adoption'!M$4*(1/(1-'General Inputs'!$C$10))*$J1944*1000*$I1944 &lt;= ABS(($F1944-$E1944)*(1+$J236)^(Q$490-$K$490)),'PV Adoption'!M$4*(1/(1-'General Inputs'!$C$10))*$J1944*1000*$I1944,ABS(($F1944-$E1944)*(1+$J236)^(Q$490-$K$490)))</f>
        <v>0</v>
      </c>
      <c r="R1944" s="357">
        <f>IF('PV Adoption'!N$4*(1/(1-'General Inputs'!$C$10))*$J1944*1000*$I1944 &lt;= ABS(($F1944-$E1944)*(1+$J236)^(R$490-$K$490)),'PV Adoption'!N$4*(1/(1-'General Inputs'!$C$10))*$J1944*1000*$I1944,ABS(($F1944-$E1944)*(1+$J236)^(R$490-$K$490)))</f>
        <v>0</v>
      </c>
      <c r="S1944" s="357">
        <f>IF('PV Adoption'!O$4*(1/(1-'General Inputs'!$C$10))*$J1944*1000*$I1944 &lt;= ABS(($F1944-$E1944)*(1+$J236)^(S$490-$K$490)),'PV Adoption'!O$4*(1/(1-'General Inputs'!$C$10))*$J1944*1000*$I1944,ABS(($F1944-$E1944)*(1+$J236)^(S$490-$K$490)))</f>
        <v>0</v>
      </c>
      <c r="T1944" s="357">
        <f>IF('PV Adoption'!P$4*(1/(1-'General Inputs'!$C$10))*$J1944*1000*$I1944 &lt;= ABS(($F1944-$E1944)*(1+$J236)^(T$490-$K$490)),'PV Adoption'!P$4*(1/(1-'General Inputs'!$C$10))*$J1944*1000*$I1944,ABS(($F1944-$E1944)*(1+$J236)^(T$490-$K$490)))</f>
        <v>0</v>
      </c>
      <c r="U1944" s="357">
        <f>IF('PV Adoption'!Q$4*(1/(1-'General Inputs'!$C$10))*$J1944*1000*$I1944 &lt;= ABS(($F1944-$E1944)*(1+$J236)^(U$490-$K$490)),'PV Adoption'!Q$4*(1/(1-'General Inputs'!$C$10))*$J1944*1000*$I1944,ABS(($F1944-$E1944)*(1+$J236)^(U$490-$K$490)))</f>
        <v>0</v>
      </c>
      <c r="V1944" s="357">
        <f>IF('PV Adoption'!R$4*(1/(1-'General Inputs'!$C$10))*$J1944*1000*$I1944 &lt;= ABS(($F1944-$E1944)*(1+$J236)^(V$490-$K$490)),'PV Adoption'!R$4*(1/(1-'General Inputs'!$C$10))*$J1944*1000*$I1944,ABS(($F1944-$E1944)*(1+$J236)^(V$490-$K$490)))</f>
        <v>0</v>
      </c>
      <c r="W1944" s="357">
        <f>IF('PV Adoption'!S$4*(1/(1-'General Inputs'!$C$10))*$J1944*1000*$I1944 &lt;= ABS(($F1944-$E1944)*(1+$J236)^(W$490-$K$490)),'PV Adoption'!S$4*(1/(1-'General Inputs'!$C$10))*$J1944*1000*$I1944,ABS(($F1944-$E1944)*(1+$J236)^(W$490-$K$490)))</f>
        <v>0</v>
      </c>
      <c r="X1944" s="357">
        <f>IF('PV Adoption'!T$4*(1/(1-'General Inputs'!$C$10))*$J1944*1000*$I1944 &lt;= ABS(($F1944-$E1944)*(1+$J236)^(X$490-$K$490)),'PV Adoption'!T$4*(1/(1-'General Inputs'!$C$10))*$J1944*1000*$I1944,ABS(($F1944-$E1944)*(1+$J236)^(X$490-$K$490)))</f>
        <v>0</v>
      </c>
      <c r="Y1944" s="357">
        <f>IF('PV Adoption'!U$4*(1/(1-'General Inputs'!$C$10))*$J1944*1000*$I1944 &lt;= ABS(($F1944-$E1944)*(1+$J236)^(Y$490-$K$490)),'PV Adoption'!U$4*(1/(1-'General Inputs'!$C$10))*$J1944*1000*$I1944,ABS(($F1944-$E1944)*(1+$J236)^(Y$490-$K$490)))</f>
        <v>0</v>
      </c>
      <c r="Z1944" s="357">
        <f>IF('PV Adoption'!V$4*(1/(1-'General Inputs'!$C$10))*$J1944*1000*$I1944 &lt;= ABS(($F1944-$E1944)*(1+$J236)^(Z$490-$K$490)),'PV Adoption'!V$4*(1/(1-'General Inputs'!$C$10))*$J1944*1000*$I1944,ABS(($F1944-$E1944)*(1+$J236)^(Z$490-$K$490)))</f>
        <v>0</v>
      </c>
      <c r="AA1944" s="357">
        <f>IF('PV Adoption'!W$4*(1/(1-'General Inputs'!$C$10))*$J1944*1000*$I1944 &lt;= ABS(($F1944-$E1944)*(1+$J236)^(AA$490-$K$490)),'PV Adoption'!W$4*(1/(1-'General Inputs'!$C$10))*$J1944*1000*$I1944,ABS(($F1944-$E1944)*(1+$J236)^(AA$490-$K$490)))</f>
        <v>0</v>
      </c>
      <c r="AB1944" s="357">
        <f>IF('PV Adoption'!X$4*(1/(1-'General Inputs'!$C$10))*$J1944*1000*$I1944 &lt;= ABS(($F1944-$E1944)*(1+$J236)^(AB$490-$K$490)),'PV Adoption'!X$4*(1/(1-'General Inputs'!$C$10))*$J1944*1000*$I1944,ABS(($F1944-$E1944)*(1+$J236)^(AB$490-$K$490)))</f>
        <v>0</v>
      </c>
      <c r="AC1944" s="357">
        <f>IF('PV Adoption'!Y$4*(1/(1-'General Inputs'!$C$10))*$J1944*1000*$I1944 &lt;= ABS(($F1944-$E1944)*(1+$J236)^(AC$490-$K$490)),'PV Adoption'!Y$4*(1/(1-'General Inputs'!$C$10))*$J1944*1000*$I1944,ABS(($F1944-$E1944)*(1+$J236)^(AC$490-$K$490)))</f>
        <v>0</v>
      </c>
      <c r="AD1944" s="357">
        <f>IF('PV Adoption'!Z$4*(1/(1-'General Inputs'!$C$10))*$J1944*1000*$I1944 &lt;= ABS(($F1944-$E1944)*(1+$J236)^(AD$490-$K$490)),'PV Adoption'!Z$4*(1/(1-'General Inputs'!$C$10))*$J1944*1000*$I1944,ABS(($F1944-$E1944)*(1+$J236)^(AD$490-$K$490)))</f>
        <v>0</v>
      </c>
      <c r="AE1944" s="357">
        <f>IF('PV Adoption'!AA$4*(1/(1-'General Inputs'!$C$10))*$J1944*1000*$I1944 &lt;= ABS(($F1944-$E1944)*(1+$J236)^(AE$490-$K$490)),'PV Adoption'!AA$4*(1/(1-'General Inputs'!$C$10))*$J1944*1000*$I1944,ABS(($F1944-$E1944)*(1+$J236)^(AE$490-$K$490)))</f>
        <v>0</v>
      </c>
      <c r="AF1944" s="357">
        <f>IF('PV Adoption'!AB$4*(1/(1-'General Inputs'!$C$10))*$J1944*1000*$I1944 &lt;= ABS(($F1944-$E1944)*(1+$J236)^(AF$490-$K$490)),'PV Adoption'!AB$4*(1/(1-'General Inputs'!$C$10))*$J1944*1000*$I1944,ABS(($F1944-$E1944)*(1+$J236)^(AF$490-$K$490)))</f>
        <v>0</v>
      </c>
      <c r="AG1944" s="357">
        <f>IF('PV Adoption'!AC$4*(1/(1-'General Inputs'!$C$10))*$J1944*1000*$I1944 &lt;= ABS(($F1944-$E1944)*(1+$J236)^(AG$490-$K$490)),'PV Adoption'!AC$4*(1/(1-'General Inputs'!$C$10))*$J1944*1000*$I1944,ABS(($F1944-$E1944)*(1+$J236)^(AG$490-$K$490)))</f>
        <v>0</v>
      </c>
      <c r="AH1944" s="357">
        <f>IF('PV Adoption'!AD$4*(1/(1-'General Inputs'!$C$10))*$J1944*1000*$I1944 &lt;= ABS(($F1944-$E1944)*(1+$J236)^(AH$490-$K$490)),'PV Adoption'!AD$4*(1/(1-'General Inputs'!$C$10))*$J1944*1000*$I1944,ABS(($F1944-$E1944)*(1+$J236)^(AH$490-$K$490)))</f>
        <v>0</v>
      </c>
      <c r="AI1944" s="357">
        <f>IF('PV Adoption'!AE$4*(1/(1-'General Inputs'!$C$10))*$J1944*1000*$I1944 &lt;= ABS(($F1944-$E1944)*(1+$J236)^(AI$490-$K$490)),'PV Adoption'!AE$4*(1/(1-'General Inputs'!$C$10))*$J1944*1000*$I1944,ABS(($F1944-$E1944)*(1+$J236)^(AI$490-$K$490)))</f>
        <v>0</v>
      </c>
      <c r="AJ1944" s="357">
        <f>IF('PV Adoption'!AF$4*(1/(1-'General Inputs'!$C$10))*$J1944*1000*$I1944 &lt;= ABS(($F1944-$E1944)*(1+$J236)^(AJ$490-$K$490)),'PV Adoption'!AF$4*(1/(1-'General Inputs'!$C$10))*$J1944*1000*$I1944,ABS(($F1944-$E1944)*(1+$J236)^(AJ$490-$K$490)))</f>
        <v>0</v>
      </c>
      <c r="AK1944" s="357">
        <v>0</v>
      </c>
      <c r="AL1944" s="357">
        <v>0</v>
      </c>
      <c r="AM1944" s="357">
        <v>0</v>
      </c>
    </row>
    <row r="1945" spans="1:39" x14ac:dyDescent="0.25">
      <c r="A1945" s="353" t="s">
        <v>496</v>
      </c>
      <c r="B1945" s="353" t="s">
        <v>497</v>
      </c>
      <c r="C1945" s="441">
        <f t="shared" ref="C1945:H1945" si="1396">C237</f>
        <v>2500</v>
      </c>
      <c r="D1945" s="441"/>
      <c r="E1945" s="441"/>
      <c r="F1945" s="441"/>
      <c r="G1945" s="441"/>
      <c r="H1945" s="441">
        <f t="shared" si="1396"/>
        <v>0</v>
      </c>
      <c r="I1945" s="470">
        <f>IFERROR(VLOOKUP(B1945,Coincidence!$B$2:$E$242,4,FALSE)*IF($G1945="Winter",'General Inputs'!$C$25,'General Inputs'!$C$24),IF($G1945="Winter",'General Inputs'!$C$25,'General Inputs'!$C$24))</f>
        <v>0.52140604400000001</v>
      </c>
      <c r="J1945" s="466">
        <f>'Nameplate by Substation'!H237</f>
        <v>4.2756872993687594E-4</v>
      </c>
      <c r="K1945" s="357">
        <f>IF('PV Adoption'!G$4*(1/(1-'General Inputs'!$C$10))*$J1945*1000*$I1945 &lt;= ABS(($F1945-$E1945)*(1+$J237)^(K$490-$K$490)),'PV Adoption'!G$4*(1/(1-'General Inputs'!$C$10))*$J1945*1000*$I1945,ABS(($F1945-$E1945)*(1+$J237)^(K$490-$K$490)))</f>
        <v>0</v>
      </c>
      <c r="L1945" s="357">
        <f>IF('PV Adoption'!H$4*(1/(1-'General Inputs'!$C$10))*$J1945*1000*$I1945 &lt;= ABS(($F1945-$E1945)*(1+$J237)^(L$490-$K$490)),'PV Adoption'!H$4*(1/(1-'General Inputs'!$C$10))*$J1945*1000*$I1945,ABS(($F1945-$E1945)*(1+$J237)^(L$490-$K$490)))</f>
        <v>0</v>
      </c>
      <c r="M1945" s="357">
        <f>IF('PV Adoption'!I$4*(1/(1-'General Inputs'!$C$10))*$J1945*1000*$I1945 &lt;= ABS(($F1945-$E1945)*(1+$J237)^(M$490-$K$490)),'PV Adoption'!I$4*(1/(1-'General Inputs'!$C$10))*$J1945*1000*$I1945,ABS(($F1945-$E1945)*(1+$J237)^(M$490-$K$490)))</f>
        <v>0</v>
      </c>
      <c r="N1945" s="357">
        <f>IF('PV Adoption'!J$4*(1/(1-'General Inputs'!$C$10))*$J1945*1000*$I1945 &lt;= ABS(($F1945-$E1945)*(1+$J237)^(N$490-$K$490)),'PV Adoption'!J$4*(1/(1-'General Inputs'!$C$10))*$J1945*1000*$I1945,ABS(($F1945-$E1945)*(1+$J237)^(N$490-$K$490)))</f>
        <v>0</v>
      </c>
      <c r="O1945" s="357">
        <f>IF('PV Adoption'!K$4*(1/(1-'General Inputs'!$C$10))*$J1945*1000*$I1945 &lt;= ABS(($F1945-$E1945)*(1+$J237)^(O$490-$K$490)),'PV Adoption'!K$4*(1/(1-'General Inputs'!$C$10))*$J1945*1000*$I1945,ABS(($F1945-$E1945)*(1+$J237)^(O$490-$K$490)))</f>
        <v>0</v>
      </c>
      <c r="P1945" s="357">
        <f>IF('PV Adoption'!L$4*(1/(1-'General Inputs'!$C$10))*$J1945*1000*$I1945 &lt;= ABS(($F1945-$E1945)*(1+$J237)^(P$490-$K$490)),'PV Adoption'!L$4*(1/(1-'General Inputs'!$C$10))*$J1945*1000*$I1945,ABS(($F1945-$E1945)*(1+$J237)^(P$490-$K$490)))</f>
        <v>0</v>
      </c>
      <c r="Q1945" s="357">
        <f>IF('PV Adoption'!M$4*(1/(1-'General Inputs'!$C$10))*$J1945*1000*$I1945 &lt;= ABS(($F1945-$E1945)*(1+$J237)^(Q$490-$K$490)),'PV Adoption'!M$4*(1/(1-'General Inputs'!$C$10))*$J1945*1000*$I1945,ABS(($F1945-$E1945)*(1+$J237)^(Q$490-$K$490)))</f>
        <v>0</v>
      </c>
      <c r="R1945" s="357">
        <f>IF('PV Adoption'!N$4*(1/(1-'General Inputs'!$C$10))*$J1945*1000*$I1945 &lt;= ABS(($F1945-$E1945)*(1+$J237)^(R$490-$K$490)),'PV Adoption'!N$4*(1/(1-'General Inputs'!$C$10))*$J1945*1000*$I1945,ABS(($F1945-$E1945)*(1+$J237)^(R$490-$K$490)))</f>
        <v>0</v>
      </c>
      <c r="S1945" s="357">
        <f>IF('PV Adoption'!O$4*(1/(1-'General Inputs'!$C$10))*$J1945*1000*$I1945 &lt;= ABS(($F1945-$E1945)*(1+$J237)^(S$490-$K$490)),'PV Adoption'!O$4*(1/(1-'General Inputs'!$C$10))*$J1945*1000*$I1945,ABS(($F1945-$E1945)*(1+$J237)^(S$490-$K$490)))</f>
        <v>0</v>
      </c>
      <c r="T1945" s="357">
        <f>IF('PV Adoption'!P$4*(1/(1-'General Inputs'!$C$10))*$J1945*1000*$I1945 &lt;= ABS(($F1945-$E1945)*(1+$J237)^(T$490-$K$490)),'PV Adoption'!P$4*(1/(1-'General Inputs'!$C$10))*$J1945*1000*$I1945,ABS(($F1945-$E1945)*(1+$J237)^(T$490-$K$490)))</f>
        <v>0</v>
      </c>
      <c r="U1945" s="357">
        <f>IF('PV Adoption'!Q$4*(1/(1-'General Inputs'!$C$10))*$J1945*1000*$I1945 &lt;= ABS(($F1945-$E1945)*(1+$J237)^(U$490-$K$490)),'PV Adoption'!Q$4*(1/(1-'General Inputs'!$C$10))*$J1945*1000*$I1945,ABS(($F1945-$E1945)*(1+$J237)^(U$490-$K$490)))</f>
        <v>0</v>
      </c>
      <c r="V1945" s="357">
        <f>IF('PV Adoption'!R$4*(1/(1-'General Inputs'!$C$10))*$J1945*1000*$I1945 &lt;= ABS(($F1945-$E1945)*(1+$J237)^(V$490-$K$490)),'PV Adoption'!R$4*(1/(1-'General Inputs'!$C$10))*$J1945*1000*$I1945,ABS(($F1945-$E1945)*(1+$J237)^(V$490-$K$490)))</f>
        <v>0</v>
      </c>
      <c r="W1945" s="357">
        <f>IF('PV Adoption'!S$4*(1/(1-'General Inputs'!$C$10))*$J1945*1000*$I1945 &lt;= ABS(($F1945-$E1945)*(1+$J237)^(W$490-$K$490)),'PV Adoption'!S$4*(1/(1-'General Inputs'!$C$10))*$J1945*1000*$I1945,ABS(($F1945-$E1945)*(1+$J237)^(W$490-$K$490)))</f>
        <v>0</v>
      </c>
      <c r="X1945" s="357">
        <f>IF('PV Adoption'!T$4*(1/(1-'General Inputs'!$C$10))*$J1945*1000*$I1945 &lt;= ABS(($F1945-$E1945)*(1+$J237)^(X$490-$K$490)),'PV Adoption'!T$4*(1/(1-'General Inputs'!$C$10))*$J1945*1000*$I1945,ABS(($F1945-$E1945)*(1+$J237)^(X$490-$K$490)))</f>
        <v>0</v>
      </c>
      <c r="Y1945" s="357">
        <f>IF('PV Adoption'!U$4*(1/(1-'General Inputs'!$C$10))*$J1945*1000*$I1945 &lt;= ABS(($F1945-$E1945)*(1+$J237)^(Y$490-$K$490)),'PV Adoption'!U$4*(1/(1-'General Inputs'!$C$10))*$J1945*1000*$I1945,ABS(($F1945-$E1945)*(1+$J237)^(Y$490-$K$490)))</f>
        <v>0</v>
      </c>
      <c r="Z1945" s="357">
        <f>IF('PV Adoption'!V$4*(1/(1-'General Inputs'!$C$10))*$J1945*1000*$I1945 &lt;= ABS(($F1945-$E1945)*(1+$J237)^(Z$490-$K$490)),'PV Adoption'!V$4*(1/(1-'General Inputs'!$C$10))*$J1945*1000*$I1945,ABS(($F1945-$E1945)*(1+$J237)^(Z$490-$K$490)))</f>
        <v>0</v>
      </c>
      <c r="AA1945" s="357">
        <f>IF('PV Adoption'!W$4*(1/(1-'General Inputs'!$C$10))*$J1945*1000*$I1945 &lt;= ABS(($F1945-$E1945)*(1+$J237)^(AA$490-$K$490)),'PV Adoption'!W$4*(1/(1-'General Inputs'!$C$10))*$J1945*1000*$I1945,ABS(($F1945-$E1945)*(1+$J237)^(AA$490-$K$490)))</f>
        <v>0</v>
      </c>
      <c r="AB1945" s="357">
        <f>IF('PV Adoption'!X$4*(1/(1-'General Inputs'!$C$10))*$J1945*1000*$I1945 &lt;= ABS(($F1945-$E1945)*(1+$J237)^(AB$490-$K$490)),'PV Adoption'!X$4*(1/(1-'General Inputs'!$C$10))*$J1945*1000*$I1945,ABS(($F1945-$E1945)*(1+$J237)^(AB$490-$K$490)))</f>
        <v>0</v>
      </c>
      <c r="AC1945" s="357">
        <f>IF('PV Adoption'!Y$4*(1/(1-'General Inputs'!$C$10))*$J1945*1000*$I1945 &lt;= ABS(($F1945-$E1945)*(1+$J237)^(AC$490-$K$490)),'PV Adoption'!Y$4*(1/(1-'General Inputs'!$C$10))*$J1945*1000*$I1945,ABS(($F1945-$E1945)*(1+$J237)^(AC$490-$K$490)))</f>
        <v>0</v>
      </c>
      <c r="AD1945" s="357">
        <f>IF('PV Adoption'!Z$4*(1/(1-'General Inputs'!$C$10))*$J1945*1000*$I1945 &lt;= ABS(($F1945-$E1945)*(1+$J237)^(AD$490-$K$490)),'PV Adoption'!Z$4*(1/(1-'General Inputs'!$C$10))*$J1945*1000*$I1945,ABS(($F1945-$E1945)*(1+$J237)^(AD$490-$K$490)))</f>
        <v>0</v>
      </c>
      <c r="AE1945" s="357">
        <f>IF('PV Adoption'!AA$4*(1/(1-'General Inputs'!$C$10))*$J1945*1000*$I1945 &lt;= ABS(($F1945-$E1945)*(1+$J237)^(AE$490-$K$490)),'PV Adoption'!AA$4*(1/(1-'General Inputs'!$C$10))*$J1945*1000*$I1945,ABS(($F1945-$E1945)*(1+$J237)^(AE$490-$K$490)))</f>
        <v>0</v>
      </c>
      <c r="AF1945" s="357">
        <f>IF('PV Adoption'!AB$4*(1/(1-'General Inputs'!$C$10))*$J1945*1000*$I1945 &lt;= ABS(($F1945-$E1945)*(1+$J237)^(AF$490-$K$490)),'PV Adoption'!AB$4*(1/(1-'General Inputs'!$C$10))*$J1945*1000*$I1945,ABS(($F1945-$E1945)*(1+$J237)^(AF$490-$K$490)))</f>
        <v>0</v>
      </c>
      <c r="AG1945" s="357">
        <f>IF('PV Adoption'!AC$4*(1/(1-'General Inputs'!$C$10))*$J1945*1000*$I1945 &lt;= ABS(($F1945-$E1945)*(1+$J237)^(AG$490-$K$490)),'PV Adoption'!AC$4*(1/(1-'General Inputs'!$C$10))*$J1945*1000*$I1945,ABS(($F1945-$E1945)*(1+$J237)^(AG$490-$K$490)))</f>
        <v>0</v>
      </c>
      <c r="AH1945" s="357">
        <f>IF('PV Adoption'!AD$4*(1/(1-'General Inputs'!$C$10))*$J1945*1000*$I1945 &lt;= ABS(($F1945-$E1945)*(1+$J237)^(AH$490-$K$490)),'PV Adoption'!AD$4*(1/(1-'General Inputs'!$C$10))*$J1945*1000*$I1945,ABS(($F1945-$E1945)*(1+$J237)^(AH$490-$K$490)))</f>
        <v>0</v>
      </c>
      <c r="AI1945" s="357">
        <f>IF('PV Adoption'!AE$4*(1/(1-'General Inputs'!$C$10))*$J1945*1000*$I1945 &lt;= ABS(($F1945-$E1945)*(1+$J237)^(AI$490-$K$490)),'PV Adoption'!AE$4*(1/(1-'General Inputs'!$C$10))*$J1945*1000*$I1945,ABS(($F1945-$E1945)*(1+$J237)^(AI$490-$K$490)))</f>
        <v>0</v>
      </c>
      <c r="AJ1945" s="357">
        <f>IF('PV Adoption'!AF$4*(1/(1-'General Inputs'!$C$10))*$J1945*1000*$I1945 &lt;= ABS(($F1945-$E1945)*(1+$J237)^(AJ$490-$K$490)),'PV Adoption'!AF$4*(1/(1-'General Inputs'!$C$10))*$J1945*1000*$I1945,ABS(($F1945-$E1945)*(1+$J237)^(AJ$490-$K$490)))</f>
        <v>0</v>
      </c>
      <c r="AK1945" s="357">
        <v>0</v>
      </c>
      <c r="AL1945" s="357">
        <v>0</v>
      </c>
      <c r="AM1945" s="357">
        <v>0</v>
      </c>
    </row>
    <row r="1946" spans="1:39" x14ac:dyDescent="0.25">
      <c r="A1946" s="353" t="s">
        <v>487</v>
      </c>
      <c r="B1946" s="353" t="s">
        <v>487</v>
      </c>
      <c r="C1946" s="441">
        <f t="shared" ref="C1946:H1946" si="1397">C238</f>
        <v>9375</v>
      </c>
      <c r="D1946" s="441"/>
      <c r="E1946" s="441"/>
      <c r="F1946" s="441"/>
      <c r="G1946" s="441"/>
      <c r="H1946" s="441">
        <f t="shared" si="1397"/>
        <v>0</v>
      </c>
      <c r="I1946" s="470">
        <f>IFERROR(VLOOKUP(B1946,Coincidence!$B$2:$E$242,4,FALSE)*IF($G1946="Winter",'General Inputs'!$C$25,'General Inputs'!$C$24),IF($G1946="Winter",'General Inputs'!$C$25,'General Inputs'!$C$24))</f>
        <v>0.52140604400000001</v>
      </c>
      <c r="J1946" s="466">
        <f>'Nameplate by Substation'!H238</f>
        <v>1.7309547145287643E-3</v>
      </c>
      <c r="K1946" s="357">
        <f>IF('PV Adoption'!G$4*(1/(1-'General Inputs'!$C$10))*$J1946*1000*$I1946 &lt;= ABS(($F1946-$E1946)*(1+$J238)^(K$490-$K$490)),'PV Adoption'!G$4*(1/(1-'General Inputs'!$C$10))*$J1946*1000*$I1946,ABS(($F1946-$E1946)*(1+$J238)^(K$490-$K$490)))</f>
        <v>0</v>
      </c>
      <c r="L1946" s="357">
        <f>IF('PV Adoption'!H$4*(1/(1-'General Inputs'!$C$10))*$J1946*1000*$I1946 &lt;= ABS(($F1946-$E1946)*(1+$J238)^(L$490-$K$490)),'PV Adoption'!H$4*(1/(1-'General Inputs'!$C$10))*$J1946*1000*$I1946,ABS(($F1946-$E1946)*(1+$J238)^(L$490-$K$490)))</f>
        <v>0</v>
      </c>
      <c r="M1946" s="357">
        <f>IF('PV Adoption'!I$4*(1/(1-'General Inputs'!$C$10))*$J1946*1000*$I1946 &lt;= ABS(($F1946-$E1946)*(1+$J238)^(M$490-$K$490)),'PV Adoption'!I$4*(1/(1-'General Inputs'!$C$10))*$J1946*1000*$I1946,ABS(($F1946-$E1946)*(1+$J238)^(M$490-$K$490)))</f>
        <v>0</v>
      </c>
      <c r="N1946" s="357">
        <f>IF('PV Adoption'!J$4*(1/(1-'General Inputs'!$C$10))*$J1946*1000*$I1946 &lt;= ABS(($F1946-$E1946)*(1+$J238)^(N$490-$K$490)),'PV Adoption'!J$4*(1/(1-'General Inputs'!$C$10))*$J1946*1000*$I1946,ABS(($F1946-$E1946)*(1+$J238)^(N$490-$K$490)))</f>
        <v>0</v>
      </c>
      <c r="O1946" s="357">
        <f>IF('PV Adoption'!K$4*(1/(1-'General Inputs'!$C$10))*$J1946*1000*$I1946 &lt;= ABS(($F1946-$E1946)*(1+$J238)^(O$490-$K$490)),'PV Adoption'!K$4*(1/(1-'General Inputs'!$C$10))*$J1946*1000*$I1946,ABS(($F1946-$E1946)*(1+$J238)^(O$490-$K$490)))</f>
        <v>0</v>
      </c>
      <c r="P1946" s="357">
        <f>IF('PV Adoption'!L$4*(1/(1-'General Inputs'!$C$10))*$J1946*1000*$I1946 &lt;= ABS(($F1946-$E1946)*(1+$J238)^(P$490-$K$490)),'PV Adoption'!L$4*(1/(1-'General Inputs'!$C$10))*$J1946*1000*$I1946,ABS(($F1946-$E1946)*(1+$J238)^(P$490-$K$490)))</f>
        <v>0</v>
      </c>
      <c r="Q1946" s="357">
        <f>IF('PV Adoption'!M$4*(1/(1-'General Inputs'!$C$10))*$J1946*1000*$I1946 &lt;= ABS(($F1946-$E1946)*(1+$J238)^(Q$490-$K$490)),'PV Adoption'!M$4*(1/(1-'General Inputs'!$C$10))*$J1946*1000*$I1946,ABS(($F1946-$E1946)*(1+$J238)^(Q$490-$K$490)))</f>
        <v>0</v>
      </c>
      <c r="R1946" s="357">
        <f>IF('PV Adoption'!N$4*(1/(1-'General Inputs'!$C$10))*$J1946*1000*$I1946 &lt;= ABS(($F1946-$E1946)*(1+$J238)^(R$490-$K$490)),'PV Adoption'!N$4*(1/(1-'General Inputs'!$C$10))*$J1946*1000*$I1946,ABS(($F1946-$E1946)*(1+$J238)^(R$490-$K$490)))</f>
        <v>0</v>
      </c>
      <c r="S1946" s="357">
        <f>IF('PV Adoption'!O$4*(1/(1-'General Inputs'!$C$10))*$J1946*1000*$I1946 &lt;= ABS(($F1946-$E1946)*(1+$J238)^(S$490-$K$490)),'PV Adoption'!O$4*(1/(1-'General Inputs'!$C$10))*$J1946*1000*$I1946,ABS(($F1946-$E1946)*(1+$J238)^(S$490-$K$490)))</f>
        <v>0</v>
      </c>
      <c r="T1946" s="357">
        <f>IF('PV Adoption'!P$4*(1/(1-'General Inputs'!$C$10))*$J1946*1000*$I1946 &lt;= ABS(($F1946-$E1946)*(1+$J238)^(T$490-$K$490)),'PV Adoption'!P$4*(1/(1-'General Inputs'!$C$10))*$J1946*1000*$I1946,ABS(($F1946-$E1946)*(1+$J238)^(T$490-$K$490)))</f>
        <v>0</v>
      </c>
      <c r="U1946" s="357">
        <f>IF('PV Adoption'!Q$4*(1/(1-'General Inputs'!$C$10))*$J1946*1000*$I1946 &lt;= ABS(($F1946-$E1946)*(1+$J238)^(U$490-$K$490)),'PV Adoption'!Q$4*(1/(1-'General Inputs'!$C$10))*$J1946*1000*$I1946,ABS(($F1946-$E1946)*(1+$J238)^(U$490-$K$490)))</f>
        <v>0</v>
      </c>
      <c r="V1946" s="357">
        <f>IF('PV Adoption'!R$4*(1/(1-'General Inputs'!$C$10))*$J1946*1000*$I1946 &lt;= ABS(($F1946-$E1946)*(1+$J238)^(V$490-$K$490)),'PV Adoption'!R$4*(1/(1-'General Inputs'!$C$10))*$J1946*1000*$I1946,ABS(($F1946-$E1946)*(1+$J238)^(V$490-$K$490)))</f>
        <v>0</v>
      </c>
      <c r="W1946" s="357">
        <f>IF('PV Adoption'!S$4*(1/(1-'General Inputs'!$C$10))*$J1946*1000*$I1946 &lt;= ABS(($F1946-$E1946)*(1+$J238)^(W$490-$K$490)),'PV Adoption'!S$4*(1/(1-'General Inputs'!$C$10))*$J1946*1000*$I1946,ABS(($F1946-$E1946)*(1+$J238)^(W$490-$K$490)))</f>
        <v>0</v>
      </c>
      <c r="X1946" s="357">
        <f>IF('PV Adoption'!T$4*(1/(1-'General Inputs'!$C$10))*$J1946*1000*$I1946 &lt;= ABS(($F1946-$E1946)*(1+$J238)^(X$490-$K$490)),'PV Adoption'!T$4*(1/(1-'General Inputs'!$C$10))*$J1946*1000*$I1946,ABS(($F1946-$E1946)*(1+$J238)^(X$490-$K$490)))</f>
        <v>0</v>
      </c>
      <c r="Y1946" s="357">
        <f>IF('PV Adoption'!U$4*(1/(1-'General Inputs'!$C$10))*$J1946*1000*$I1946 &lt;= ABS(($F1946-$E1946)*(1+$J238)^(Y$490-$K$490)),'PV Adoption'!U$4*(1/(1-'General Inputs'!$C$10))*$J1946*1000*$I1946,ABS(($F1946-$E1946)*(1+$J238)^(Y$490-$K$490)))</f>
        <v>0</v>
      </c>
      <c r="Z1946" s="357">
        <f>IF('PV Adoption'!V$4*(1/(1-'General Inputs'!$C$10))*$J1946*1000*$I1946 &lt;= ABS(($F1946-$E1946)*(1+$J238)^(Z$490-$K$490)),'PV Adoption'!V$4*(1/(1-'General Inputs'!$C$10))*$J1946*1000*$I1946,ABS(($F1946-$E1946)*(1+$J238)^(Z$490-$K$490)))</f>
        <v>0</v>
      </c>
      <c r="AA1946" s="357">
        <f>IF('PV Adoption'!W$4*(1/(1-'General Inputs'!$C$10))*$J1946*1000*$I1946 &lt;= ABS(($F1946-$E1946)*(1+$J238)^(AA$490-$K$490)),'PV Adoption'!W$4*(1/(1-'General Inputs'!$C$10))*$J1946*1000*$I1946,ABS(($F1946-$E1946)*(1+$J238)^(AA$490-$K$490)))</f>
        <v>0</v>
      </c>
      <c r="AB1946" s="357">
        <f>IF('PV Adoption'!X$4*(1/(1-'General Inputs'!$C$10))*$J1946*1000*$I1946 &lt;= ABS(($F1946-$E1946)*(1+$J238)^(AB$490-$K$490)),'PV Adoption'!X$4*(1/(1-'General Inputs'!$C$10))*$J1946*1000*$I1946,ABS(($F1946-$E1946)*(1+$J238)^(AB$490-$K$490)))</f>
        <v>0</v>
      </c>
      <c r="AC1946" s="357">
        <f>IF('PV Adoption'!Y$4*(1/(1-'General Inputs'!$C$10))*$J1946*1000*$I1946 &lt;= ABS(($F1946-$E1946)*(1+$J238)^(AC$490-$K$490)),'PV Adoption'!Y$4*(1/(1-'General Inputs'!$C$10))*$J1946*1000*$I1946,ABS(($F1946-$E1946)*(1+$J238)^(AC$490-$K$490)))</f>
        <v>0</v>
      </c>
      <c r="AD1946" s="357">
        <f>IF('PV Adoption'!Z$4*(1/(1-'General Inputs'!$C$10))*$J1946*1000*$I1946 &lt;= ABS(($F1946-$E1946)*(1+$J238)^(AD$490-$K$490)),'PV Adoption'!Z$4*(1/(1-'General Inputs'!$C$10))*$J1946*1000*$I1946,ABS(($F1946-$E1946)*(1+$J238)^(AD$490-$K$490)))</f>
        <v>0</v>
      </c>
      <c r="AE1946" s="357">
        <f>IF('PV Adoption'!AA$4*(1/(1-'General Inputs'!$C$10))*$J1946*1000*$I1946 &lt;= ABS(($F1946-$E1946)*(1+$J238)^(AE$490-$K$490)),'PV Adoption'!AA$4*(1/(1-'General Inputs'!$C$10))*$J1946*1000*$I1946,ABS(($F1946-$E1946)*(1+$J238)^(AE$490-$K$490)))</f>
        <v>0</v>
      </c>
      <c r="AF1946" s="357">
        <f>IF('PV Adoption'!AB$4*(1/(1-'General Inputs'!$C$10))*$J1946*1000*$I1946 &lt;= ABS(($F1946-$E1946)*(1+$J238)^(AF$490-$K$490)),'PV Adoption'!AB$4*(1/(1-'General Inputs'!$C$10))*$J1946*1000*$I1946,ABS(($F1946-$E1946)*(1+$J238)^(AF$490-$K$490)))</f>
        <v>0</v>
      </c>
      <c r="AG1946" s="357">
        <f>IF('PV Adoption'!AC$4*(1/(1-'General Inputs'!$C$10))*$J1946*1000*$I1946 &lt;= ABS(($F1946-$E1946)*(1+$J238)^(AG$490-$K$490)),'PV Adoption'!AC$4*(1/(1-'General Inputs'!$C$10))*$J1946*1000*$I1946,ABS(($F1946-$E1946)*(1+$J238)^(AG$490-$K$490)))</f>
        <v>0</v>
      </c>
      <c r="AH1946" s="357">
        <f>IF('PV Adoption'!AD$4*(1/(1-'General Inputs'!$C$10))*$J1946*1000*$I1946 &lt;= ABS(($F1946-$E1946)*(1+$J238)^(AH$490-$K$490)),'PV Adoption'!AD$4*(1/(1-'General Inputs'!$C$10))*$J1946*1000*$I1946,ABS(($F1946-$E1946)*(1+$J238)^(AH$490-$K$490)))</f>
        <v>0</v>
      </c>
      <c r="AI1946" s="357">
        <f>IF('PV Adoption'!AE$4*(1/(1-'General Inputs'!$C$10))*$J1946*1000*$I1946 &lt;= ABS(($F1946-$E1946)*(1+$J238)^(AI$490-$K$490)),'PV Adoption'!AE$4*(1/(1-'General Inputs'!$C$10))*$J1946*1000*$I1946,ABS(($F1946-$E1946)*(1+$J238)^(AI$490-$K$490)))</f>
        <v>0</v>
      </c>
      <c r="AJ1946" s="357">
        <f>IF('PV Adoption'!AF$4*(1/(1-'General Inputs'!$C$10))*$J1946*1000*$I1946 &lt;= ABS(($F1946-$E1946)*(1+$J238)^(AJ$490-$K$490)),'PV Adoption'!AF$4*(1/(1-'General Inputs'!$C$10))*$J1946*1000*$I1946,ABS(($F1946-$E1946)*(1+$J238)^(AJ$490-$K$490)))</f>
        <v>0</v>
      </c>
      <c r="AK1946" s="357">
        <v>215.41656019684459</v>
      </c>
      <c r="AL1946" s="357">
        <v>216.68142219877865</v>
      </c>
      <c r="AM1946" s="357">
        <v>217.95371109436689</v>
      </c>
    </row>
    <row r="1947" spans="1:39" x14ac:dyDescent="0.25">
      <c r="A1947" s="353" t="s">
        <v>324</v>
      </c>
      <c r="B1947" s="353" t="s">
        <v>324</v>
      </c>
      <c r="C1947" s="441">
        <f t="shared" ref="C1947:H1947" si="1398">C239</f>
        <v>5000</v>
      </c>
      <c r="D1947" s="441"/>
      <c r="E1947" s="441"/>
      <c r="F1947" s="441"/>
      <c r="G1947" s="441"/>
      <c r="H1947" s="441">
        <f t="shared" si="1398"/>
        <v>0</v>
      </c>
      <c r="I1947" s="470">
        <f>IFERROR(VLOOKUP(B1947,Coincidence!$B$2:$E$242,4,FALSE)*IF($G1947="Winter",'General Inputs'!$C$25,'General Inputs'!$C$24),IF($G1947="Winter",'General Inputs'!$C$25,'General Inputs'!$C$24))</f>
        <v>0.52140604400000001</v>
      </c>
      <c r="J1947" s="466">
        <f>'Nameplate by Substation'!H239</f>
        <v>2.9799853381726402E-3</v>
      </c>
      <c r="K1947" s="357">
        <f>IF('PV Adoption'!G$4*(1/(1-'General Inputs'!$C$10))*$J1947*1000*$I1947 &lt;= ABS(($F1947-$E1947)*(1+$J239)^(K$490-$K$490)),'PV Adoption'!G$4*(1/(1-'General Inputs'!$C$10))*$J1947*1000*$I1947,ABS(($F1947-$E1947)*(1+$J239)^(K$490-$K$490)))</f>
        <v>0</v>
      </c>
      <c r="L1947" s="357">
        <f>IF('PV Adoption'!H$4*(1/(1-'General Inputs'!$C$10))*$J1947*1000*$I1947 &lt;= ABS(($F1947-$E1947)*(1+$J239)^(L$490-$K$490)),'PV Adoption'!H$4*(1/(1-'General Inputs'!$C$10))*$J1947*1000*$I1947,ABS(($F1947-$E1947)*(1+$J239)^(L$490-$K$490)))</f>
        <v>0</v>
      </c>
      <c r="M1947" s="357">
        <f>IF('PV Adoption'!I$4*(1/(1-'General Inputs'!$C$10))*$J1947*1000*$I1947 &lt;= ABS(($F1947-$E1947)*(1+$J239)^(M$490-$K$490)),'PV Adoption'!I$4*(1/(1-'General Inputs'!$C$10))*$J1947*1000*$I1947,ABS(($F1947-$E1947)*(1+$J239)^(M$490-$K$490)))</f>
        <v>0</v>
      </c>
      <c r="N1947" s="357">
        <f>IF('PV Adoption'!J$4*(1/(1-'General Inputs'!$C$10))*$J1947*1000*$I1947 &lt;= ABS(($F1947-$E1947)*(1+$J239)^(N$490-$K$490)),'PV Adoption'!J$4*(1/(1-'General Inputs'!$C$10))*$J1947*1000*$I1947,ABS(($F1947-$E1947)*(1+$J239)^(N$490-$K$490)))</f>
        <v>0</v>
      </c>
      <c r="O1947" s="357">
        <f>IF('PV Adoption'!K$4*(1/(1-'General Inputs'!$C$10))*$J1947*1000*$I1947 &lt;= ABS(($F1947-$E1947)*(1+$J239)^(O$490-$K$490)),'PV Adoption'!K$4*(1/(1-'General Inputs'!$C$10))*$J1947*1000*$I1947,ABS(($F1947-$E1947)*(1+$J239)^(O$490-$K$490)))</f>
        <v>0</v>
      </c>
      <c r="P1947" s="357">
        <f>IF('PV Adoption'!L$4*(1/(1-'General Inputs'!$C$10))*$J1947*1000*$I1947 &lt;= ABS(($F1947-$E1947)*(1+$J239)^(P$490-$K$490)),'PV Adoption'!L$4*(1/(1-'General Inputs'!$C$10))*$J1947*1000*$I1947,ABS(($F1947-$E1947)*(1+$J239)^(P$490-$K$490)))</f>
        <v>0</v>
      </c>
      <c r="Q1947" s="357">
        <f>IF('PV Adoption'!M$4*(1/(1-'General Inputs'!$C$10))*$J1947*1000*$I1947 &lt;= ABS(($F1947-$E1947)*(1+$J239)^(Q$490-$K$490)),'PV Adoption'!M$4*(1/(1-'General Inputs'!$C$10))*$J1947*1000*$I1947,ABS(($F1947-$E1947)*(1+$J239)^(Q$490-$K$490)))</f>
        <v>0</v>
      </c>
      <c r="R1947" s="357">
        <f>IF('PV Adoption'!N$4*(1/(1-'General Inputs'!$C$10))*$J1947*1000*$I1947 &lt;= ABS(($F1947-$E1947)*(1+$J239)^(R$490-$K$490)),'PV Adoption'!N$4*(1/(1-'General Inputs'!$C$10))*$J1947*1000*$I1947,ABS(($F1947-$E1947)*(1+$J239)^(R$490-$K$490)))</f>
        <v>0</v>
      </c>
      <c r="S1947" s="357">
        <f>IF('PV Adoption'!O$4*(1/(1-'General Inputs'!$C$10))*$J1947*1000*$I1947 &lt;= ABS(($F1947-$E1947)*(1+$J239)^(S$490-$K$490)),'PV Adoption'!O$4*(1/(1-'General Inputs'!$C$10))*$J1947*1000*$I1947,ABS(($F1947-$E1947)*(1+$J239)^(S$490-$K$490)))</f>
        <v>0</v>
      </c>
      <c r="T1947" s="357">
        <f>IF('PV Adoption'!P$4*(1/(1-'General Inputs'!$C$10))*$J1947*1000*$I1947 &lt;= ABS(($F1947-$E1947)*(1+$J239)^(T$490-$K$490)),'PV Adoption'!P$4*(1/(1-'General Inputs'!$C$10))*$J1947*1000*$I1947,ABS(($F1947-$E1947)*(1+$J239)^(T$490-$K$490)))</f>
        <v>0</v>
      </c>
      <c r="U1947" s="357">
        <f>IF('PV Adoption'!Q$4*(1/(1-'General Inputs'!$C$10))*$J1947*1000*$I1947 &lt;= ABS(($F1947-$E1947)*(1+$J239)^(U$490-$K$490)),'PV Adoption'!Q$4*(1/(1-'General Inputs'!$C$10))*$J1947*1000*$I1947,ABS(($F1947-$E1947)*(1+$J239)^(U$490-$K$490)))</f>
        <v>0</v>
      </c>
      <c r="V1947" s="357">
        <f>IF('PV Adoption'!R$4*(1/(1-'General Inputs'!$C$10))*$J1947*1000*$I1947 &lt;= ABS(($F1947-$E1947)*(1+$J239)^(V$490-$K$490)),'PV Adoption'!R$4*(1/(1-'General Inputs'!$C$10))*$J1947*1000*$I1947,ABS(($F1947-$E1947)*(1+$J239)^(V$490-$K$490)))</f>
        <v>0</v>
      </c>
      <c r="W1947" s="357">
        <f>IF('PV Adoption'!S$4*(1/(1-'General Inputs'!$C$10))*$J1947*1000*$I1947 &lt;= ABS(($F1947-$E1947)*(1+$J239)^(W$490-$K$490)),'PV Adoption'!S$4*(1/(1-'General Inputs'!$C$10))*$J1947*1000*$I1947,ABS(($F1947-$E1947)*(1+$J239)^(W$490-$K$490)))</f>
        <v>0</v>
      </c>
      <c r="X1947" s="357">
        <f>IF('PV Adoption'!T$4*(1/(1-'General Inputs'!$C$10))*$J1947*1000*$I1947 &lt;= ABS(($F1947-$E1947)*(1+$J239)^(X$490-$K$490)),'PV Adoption'!T$4*(1/(1-'General Inputs'!$C$10))*$J1947*1000*$I1947,ABS(($F1947-$E1947)*(1+$J239)^(X$490-$K$490)))</f>
        <v>0</v>
      </c>
      <c r="Y1947" s="357">
        <f>IF('PV Adoption'!U$4*(1/(1-'General Inputs'!$C$10))*$J1947*1000*$I1947 &lt;= ABS(($F1947-$E1947)*(1+$J239)^(Y$490-$K$490)),'PV Adoption'!U$4*(1/(1-'General Inputs'!$C$10))*$J1947*1000*$I1947,ABS(($F1947-$E1947)*(1+$J239)^(Y$490-$K$490)))</f>
        <v>0</v>
      </c>
      <c r="Z1947" s="357">
        <f>IF('PV Adoption'!V$4*(1/(1-'General Inputs'!$C$10))*$J1947*1000*$I1947 &lt;= ABS(($F1947-$E1947)*(1+$J239)^(Z$490-$K$490)),'PV Adoption'!V$4*(1/(1-'General Inputs'!$C$10))*$J1947*1000*$I1947,ABS(($F1947-$E1947)*(1+$J239)^(Z$490-$K$490)))</f>
        <v>0</v>
      </c>
      <c r="AA1947" s="357">
        <f>IF('PV Adoption'!W$4*(1/(1-'General Inputs'!$C$10))*$J1947*1000*$I1947 &lt;= ABS(($F1947-$E1947)*(1+$J239)^(AA$490-$K$490)),'PV Adoption'!W$4*(1/(1-'General Inputs'!$C$10))*$J1947*1000*$I1947,ABS(($F1947-$E1947)*(1+$J239)^(AA$490-$K$490)))</f>
        <v>0</v>
      </c>
      <c r="AB1947" s="357">
        <f>IF('PV Adoption'!X$4*(1/(1-'General Inputs'!$C$10))*$J1947*1000*$I1947 &lt;= ABS(($F1947-$E1947)*(1+$J239)^(AB$490-$K$490)),'PV Adoption'!X$4*(1/(1-'General Inputs'!$C$10))*$J1947*1000*$I1947,ABS(($F1947-$E1947)*(1+$J239)^(AB$490-$K$490)))</f>
        <v>0</v>
      </c>
      <c r="AC1947" s="357">
        <f>IF('PV Adoption'!Y$4*(1/(1-'General Inputs'!$C$10))*$J1947*1000*$I1947 &lt;= ABS(($F1947-$E1947)*(1+$J239)^(AC$490-$K$490)),'PV Adoption'!Y$4*(1/(1-'General Inputs'!$C$10))*$J1947*1000*$I1947,ABS(($F1947-$E1947)*(1+$J239)^(AC$490-$K$490)))</f>
        <v>0</v>
      </c>
      <c r="AD1947" s="357">
        <f>IF('PV Adoption'!Z$4*(1/(1-'General Inputs'!$C$10))*$J1947*1000*$I1947 &lt;= ABS(($F1947-$E1947)*(1+$J239)^(AD$490-$K$490)),'PV Adoption'!Z$4*(1/(1-'General Inputs'!$C$10))*$J1947*1000*$I1947,ABS(($F1947-$E1947)*(1+$J239)^(AD$490-$K$490)))</f>
        <v>0</v>
      </c>
      <c r="AE1947" s="357">
        <f>IF('PV Adoption'!AA$4*(1/(1-'General Inputs'!$C$10))*$J1947*1000*$I1947 &lt;= ABS(($F1947-$E1947)*(1+$J239)^(AE$490-$K$490)),'PV Adoption'!AA$4*(1/(1-'General Inputs'!$C$10))*$J1947*1000*$I1947,ABS(($F1947-$E1947)*(1+$J239)^(AE$490-$K$490)))</f>
        <v>0</v>
      </c>
      <c r="AF1947" s="357">
        <f>IF('PV Adoption'!AB$4*(1/(1-'General Inputs'!$C$10))*$J1947*1000*$I1947 &lt;= ABS(($F1947-$E1947)*(1+$J239)^(AF$490-$K$490)),'PV Adoption'!AB$4*(1/(1-'General Inputs'!$C$10))*$J1947*1000*$I1947,ABS(($F1947-$E1947)*(1+$J239)^(AF$490-$K$490)))</f>
        <v>0</v>
      </c>
      <c r="AG1947" s="357">
        <f>IF('PV Adoption'!AC$4*(1/(1-'General Inputs'!$C$10))*$J1947*1000*$I1947 &lt;= ABS(($F1947-$E1947)*(1+$J239)^(AG$490-$K$490)),'PV Adoption'!AC$4*(1/(1-'General Inputs'!$C$10))*$J1947*1000*$I1947,ABS(($F1947-$E1947)*(1+$J239)^(AG$490-$K$490)))</f>
        <v>0</v>
      </c>
      <c r="AH1947" s="357">
        <f>IF('PV Adoption'!AD$4*(1/(1-'General Inputs'!$C$10))*$J1947*1000*$I1947 &lt;= ABS(($F1947-$E1947)*(1+$J239)^(AH$490-$K$490)),'PV Adoption'!AD$4*(1/(1-'General Inputs'!$C$10))*$J1947*1000*$I1947,ABS(($F1947-$E1947)*(1+$J239)^(AH$490-$K$490)))</f>
        <v>0</v>
      </c>
      <c r="AI1947" s="357">
        <f>IF('PV Adoption'!AE$4*(1/(1-'General Inputs'!$C$10))*$J1947*1000*$I1947 &lt;= ABS(($F1947-$E1947)*(1+$J239)^(AI$490-$K$490)),'PV Adoption'!AE$4*(1/(1-'General Inputs'!$C$10))*$J1947*1000*$I1947,ABS(($F1947-$E1947)*(1+$J239)^(AI$490-$K$490)))</f>
        <v>0</v>
      </c>
      <c r="AJ1947" s="357">
        <f>IF('PV Adoption'!AF$4*(1/(1-'General Inputs'!$C$10))*$J1947*1000*$I1947 &lt;= ABS(($F1947-$E1947)*(1+$J239)^(AJ$490-$K$490)),'PV Adoption'!AF$4*(1/(1-'General Inputs'!$C$10))*$J1947*1000*$I1947,ABS(($F1947-$E1947)*(1+$J239)^(AJ$490-$K$490)))</f>
        <v>0</v>
      </c>
      <c r="AK1947" s="357">
        <v>0</v>
      </c>
      <c r="AL1947" s="357">
        <v>0</v>
      </c>
      <c r="AM1947" s="357">
        <v>0</v>
      </c>
    </row>
    <row r="1948" spans="1:39" x14ac:dyDescent="0.25">
      <c r="A1948" s="353" t="s">
        <v>476</v>
      </c>
      <c r="B1948" s="353" t="s">
        <v>476</v>
      </c>
      <c r="C1948" s="441">
        <f t="shared" ref="C1948:H1948" si="1399">C240</f>
        <v>2500</v>
      </c>
      <c r="D1948" s="441"/>
      <c r="E1948" s="441"/>
      <c r="F1948" s="441"/>
      <c r="G1948" s="441"/>
      <c r="H1948" s="441">
        <f t="shared" si="1399"/>
        <v>0</v>
      </c>
      <c r="I1948" s="470">
        <f>IFERROR(VLOOKUP(B1948,Coincidence!$B$2:$E$242,4,FALSE)*IF($G1948="Winter",'General Inputs'!$C$25,'General Inputs'!$C$24),IF($G1948="Winter",'General Inputs'!$C$25,'General Inputs'!$C$24))</f>
        <v>0.52140604400000001</v>
      </c>
      <c r="J1948" s="466">
        <f>'Nameplate by Substation'!H240</f>
        <v>4.8162754958046847E-4</v>
      </c>
      <c r="K1948" s="357">
        <f>IF('PV Adoption'!G$4*(1/(1-'General Inputs'!$C$10))*$J1948*1000*$I1948 &lt;= ABS(($F1948-$E1948)*(1+$J240)^(K$490-$K$490)),'PV Adoption'!G$4*(1/(1-'General Inputs'!$C$10))*$J1948*1000*$I1948,ABS(($F1948-$E1948)*(1+$J240)^(K$490-$K$490)))</f>
        <v>0</v>
      </c>
      <c r="L1948" s="357">
        <f>IF('PV Adoption'!H$4*(1/(1-'General Inputs'!$C$10))*$J1948*1000*$I1948 &lt;= ABS(($F1948-$E1948)*(1+$J240)^(L$490-$K$490)),'PV Adoption'!H$4*(1/(1-'General Inputs'!$C$10))*$J1948*1000*$I1948,ABS(($F1948-$E1948)*(1+$J240)^(L$490-$K$490)))</f>
        <v>0</v>
      </c>
      <c r="M1948" s="357">
        <f>IF('PV Adoption'!I$4*(1/(1-'General Inputs'!$C$10))*$J1948*1000*$I1948 &lt;= ABS(($F1948-$E1948)*(1+$J240)^(M$490-$K$490)),'PV Adoption'!I$4*(1/(1-'General Inputs'!$C$10))*$J1948*1000*$I1948,ABS(($F1948-$E1948)*(1+$J240)^(M$490-$K$490)))</f>
        <v>0</v>
      </c>
      <c r="N1948" s="357">
        <f>IF('PV Adoption'!J$4*(1/(1-'General Inputs'!$C$10))*$J1948*1000*$I1948 &lt;= ABS(($F1948-$E1948)*(1+$J240)^(N$490-$K$490)),'PV Adoption'!J$4*(1/(1-'General Inputs'!$C$10))*$J1948*1000*$I1948,ABS(($F1948-$E1948)*(1+$J240)^(N$490-$K$490)))</f>
        <v>0</v>
      </c>
      <c r="O1948" s="357">
        <f>IF('PV Adoption'!K$4*(1/(1-'General Inputs'!$C$10))*$J1948*1000*$I1948 &lt;= ABS(($F1948-$E1948)*(1+$J240)^(O$490-$K$490)),'PV Adoption'!K$4*(1/(1-'General Inputs'!$C$10))*$J1948*1000*$I1948,ABS(($F1948-$E1948)*(1+$J240)^(O$490-$K$490)))</f>
        <v>0</v>
      </c>
      <c r="P1948" s="357">
        <f>IF('PV Adoption'!L$4*(1/(1-'General Inputs'!$C$10))*$J1948*1000*$I1948 &lt;= ABS(($F1948-$E1948)*(1+$J240)^(P$490-$K$490)),'PV Adoption'!L$4*(1/(1-'General Inputs'!$C$10))*$J1948*1000*$I1948,ABS(($F1948-$E1948)*(1+$J240)^(P$490-$K$490)))</f>
        <v>0</v>
      </c>
      <c r="Q1948" s="357">
        <f>IF('PV Adoption'!M$4*(1/(1-'General Inputs'!$C$10))*$J1948*1000*$I1948 &lt;= ABS(($F1948-$E1948)*(1+$J240)^(Q$490-$K$490)),'PV Adoption'!M$4*(1/(1-'General Inputs'!$C$10))*$J1948*1000*$I1948,ABS(($F1948-$E1948)*(1+$J240)^(Q$490-$K$490)))</f>
        <v>0</v>
      </c>
      <c r="R1948" s="357">
        <f>IF('PV Adoption'!N$4*(1/(1-'General Inputs'!$C$10))*$J1948*1000*$I1948 &lt;= ABS(($F1948-$E1948)*(1+$J240)^(R$490-$K$490)),'PV Adoption'!N$4*(1/(1-'General Inputs'!$C$10))*$J1948*1000*$I1948,ABS(($F1948-$E1948)*(1+$J240)^(R$490-$K$490)))</f>
        <v>0</v>
      </c>
      <c r="S1948" s="357">
        <f>IF('PV Adoption'!O$4*(1/(1-'General Inputs'!$C$10))*$J1948*1000*$I1948 &lt;= ABS(($F1948-$E1948)*(1+$J240)^(S$490-$K$490)),'PV Adoption'!O$4*(1/(1-'General Inputs'!$C$10))*$J1948*1000*$I1948,ABS(($F1948-$E1948)*(1+$J240)^(S$490-$K$490)))</f>
        <v>0</v>
      </c>
      <c r="T1948" s="357">
        <f>IF('PV Adoption'!P$4*(1/(1-'General Inputs'!$C$10))*$J1948*1000*$I1948 &lt;= ABS(($F1948-$E1948)*(1+$J240)^(T$490-$K$490)),'PV Adoption'!P$4*(1/(1-'General Inputs'!$C$10))*$J1948*1000*$I1948,ABS(($F1948-$E1948)*(1+$J240)^(T$490-$K$490)))</f>
        <v>0</v>
      </c>
      <c r="U1948" s="357">
        <f>IF('PV Adoption'!Q$4*(1/(1-'General Inputs'!$C$10))*$J1948*1000*$I1948 &lt;= ABS(($F1948-$E1948)*(1+$J240)^(U$490-$K$490)),'PV Adoption'!Q$4*(1/(1-'General Inputs'!$C$10))*$J1948*1000*$I1948,ABS(($F1948-$E1948)*(1+$J240)^(U$490-$K$490)))</f>
        <v>0</v>
      </c>
      <c r="V1948" s="357">
        <f>IF('PV Adoption'!R$4*(1/(1-'General Inputs'!$C$10))*$J1948*1000*$I1948 &lt;= ABS(($F1948-$E1948)*(1+$J240)^(V$490-$K$490)),'PV Adoption'!R$4*(1/(1-'General Inputs'!$C$10))*$J1948*1000*$I1948,ABS(($F1948-$E1948)*(1+$J240)^(V$490-$K$490)))</f>
        <v>0</v>
      </c>
      <c r="W1948" s="357">
        <f>IF('PV Adoption'!S$4*(1/(1-'General Inputs'!$C$10))*$J1948*1000*$I1948 &lt;= ABS(($F1948-$E1948)*(1+$J240)^(W$490-$K$490)),'PV Adoption'!S$4*(1/(1-'General Inputs'!$C$10))*$J1948*1000*$I1948,ABS(($F1948-$E1948)*(1+$J240)^(W$490-$K$490)))</f>
        <v>0</v>
      </c>
      <c r="X1948" s="357">
        <f>IF('PV Adoption'!T$4*(1/(1-'General Inputs'!$C$10))*$J1948*1000*$I1948 &lt;= ABS(($F1948-$E1948)*(1+$J240)^(X$490-$K$490)),'PV Adoption'!T$4*(1/(1-'General Inputs'!$C$10))*$J1948*1000*$I1948,ABS(($F1948-$E1948)*(1+$J240)^(X$490-$K$490)))</f>
        <v>0</v>
      </c>
      <c r="Y1948" s="357">
        <f>IF('PV Adoption'!U$4*(1/(1-'General Inputs'!$C$10))*$J1948*1000*$I1948 &lt;= ABS(($F1948-$E1948)*(1+$J240)^(Y$490-$K$490)),'PV Adoption'!U$4*(1/(1-'General Inputs'!$C$10))*$J1948*1000*$I1948,ABS(($F1948-$E1948)*(1+$J240)^(Y$490-$K$490)))</f>
        <v>0</v>
      </c>
      <c r="Z1948" s="357">
        <f>IF('PV Adoption'!V$4*(1/(1-'General Inputs'!$C$10))*$J1948*1000*$I1948 &lt;= ABS(($F1948-$E1948)*(1+$J240)^(Z$490-$K$490)),'PV Adoption'!V$4*(1/(1-'General Inputs'!$C$10))*$J1948*1000*$I1948,ABS(($F1948-$E1948)*(1+$J240)^(Z$490-$K$490)))</f>
        <v>0</v>
      </c>
      <c r="AA1948" s="357">
        <f>IF('PV Adoption'!W$4*(1/(1-'General Inputs'!$C$10))*$J1948*1000*$I1948 &lt;= ABS(($F1948-$E1948)*(1+$J240)^(AA$490-$K$490)),'PV Adoption'!W$4*(1/(1-'General Inputs'!$C$10))*$J1948*1000*$I1948,ABS(($F1948-$E1948)*(1+$J240)^(AA$490-$K$490)))</f>
        <v>0</v>
      </c>
      <c r="AB1948" s="357">
        <f>IF('PV Adoption'!X$4*(1/(1-'General Inputs'!$C$10))*$J1948*1000*$I1948 &lt;= ABS(($F1948-$E1948)*(1+$J240)^(AB$490-$K$490)),'PV Adoption'!X$4*(1/(1-'General Inputs'!$C$10))*$J1948*1000*$I1948,ABS(($F1948-$E1948)*(1+$J240)^(AB$490-$K$490)))</f>
        <v>0</v>
      </c>
      <c r="AC1948" s="357">
        <f>IF('PV Adoption'!Y$4*(1/(1-'General Inputs'!$C$10))*$J1948*1000*$I1948 &lt;= ABS(($F1948-$E1948)*(1+$J240)^(AC$490-$K$490)),'PV Adoption'!Y$4*(1/(1-'General Inputs'!$C$10))*$J1948*1000*$I1948,ABS(($F1948-$E1948)*(1+$J240)^(AC$490-$K$490)))</f>
        <v>0</v>
      </c>
      <c r="AD1948" s="357">
        <f>IF('PV Adoption'!Z$4*(1/(1-'General Inputs'!$C$10))*$J1948*1000*$I1948 &lt;= ABS(($F1948-$E1948)*(1+$J240)^(AD$490-$K$490)),'PV Adoption'!Z$4*(1/(1-'General Inputs'!$C$10))*$J1948*1000*$I1948,ABS(($F1948-$E1948)*(1+$J240)^(AD$490-$K$490)))</f>
        <v>0</v>
      </c>
      <c r="AE1948" s="357">
        <f>IF('PV Adoption'!AA$4*(1/(1-'General Inputs'!$C$10))*$J1948*1000*$I1948 &lt;= ABS(($F1948-$E1948)*(1+$J240)^(AE$490-$K$490)),'PV Adoption'!AA$4*(1/(1-'General Inputs'!$C$10))*$J1948*1000*$I1948,ABS(($F1948-$E1948)*(1+$J240)^(AE$490-$K$490)))</f>
        <v>0</v>
      </c>
      <c r="AF1948" s="357">
        <f>IF('PV Adoption'!AB$4*(1/(1-'General Inputs'!$C$10))*$J1948*1000*$I1948 &lt;= ABS(($F1948-$E1948)*(1+$J240)^(AF$490-$K$490)),'PV Adoption'!AB$4*(1/(1-'General Inputs'!$C$10))*$J1948*1000*$I1948,ABS(($F1948-$E1948)*(1+$J240)^(AF$490-$K$490)))</f>
        <v>0</v>
      </c>
      <c r="AG1948" s="357">
        <f>IF('PV Adoption'!AC$4*(1/(1-'General Inputs'!$C$10))*$J1948*1000*$I1948 &lt;= ABS(($F1948-$E1948)*(1+$J240)^(AG$490-$K$490)),'PV Adoption'!AC$4*(1/(1-'General Inputs'!$C$10))*$J1948*1000*$I1948,ABS(($F1948-$E1948)*(1+$J240)^(AG$490-$K$490)))</f>
        <v>0</v>
      </c>
      <c r="AH1948" s="357">
        <f>IF('PV Adoption'!AD$4*(1/(1-'General Inputs'!$C$10))*$J1948*1000*$I1948 &lt;= ABS(($F1948-$E1948)*(1+$J240)^(AH$490-$K$490)),'PV Adoption'!AD$4*(1/(1-'General Inputs'!$C$10))*$J1948*1000*$I1948,ABS(($F1948-$E1948)*(1+$J240)^(AH$490-$K$490)))</f>
        <v>0</v>
      </c>
      <c r="AI1948" s="357">
        <f>IF('PV Adoption'!AE$4*(1/(1-'General Inputs'!$C$10))*$J1948*1000*$I1948 &lt;= ABS(($F1948-$E1948)*(1+$J240)^(AI$490-$K$490)),'PV Adoption'!AE$4*(1/(1-'General Inputs'!$C$10))*$J1948*1000*$I1948,ABS(($F1948-$E1948)*(1+$J240)^(AI$490-$K$490)))</f>
        <v>0</v>
      </c>
      <c r="AJ1948" s="357">
        <f>IF('PV Adoption'!AF$4*(1/(1-'General Inputs'!$C$10))*$J1948*1000*$I1948 &lt;= ABS(($F1948-$E1948)*(1+$J240)^(AJ$490-$K$490)),'PV Adoption'!AF$4*(1/(1-'General Inputs'!$C$10))*$J1948*1000*$I1948,ABS(($F1948-$E1948)*(1+$J240)^(AJ$490-$K$490)))</f>
        <v>0</v>
      </c>
      <c r="AK1948" s="357">
        <v>0</v>
      </c>
      <c r="AL1948" s="357">
        <v>0</v>
      </c>
      <c r="AM1948" s="357">
        <v>0</v>
      </c>
    </row>
    <row r="1949" spans="1:39" x14ac:dyDescent="0.25">
      <c r="A1949" s="353" t="s">
        <v>342</v>
      </c>
      <c r="B1949" s="353" t="s">
        <v>342</v>
      </c>
      <c r="C1949" s="441">
        <f t="shared" ref="C1949:H1949" si="1400">C241</f>
        <v>1000</v>
      </c>
      <c r="D1949" s="441"/>
      <c r="E1949" s="441"/>
      <c r="F1949" s="441"/>
      <c r="G1949" s="441"/>
      <c r="H1949" s="441">
        <f t="shared" si="1400"/>
        <v>0</v>
      </c>
      <c r="I1949" s="470">
        <f>IFERROR(VLOOKUP(B1949,Coincidence!$B$2:$E$242,4,FALSE)*IF($G1949="Winter",'General Inputs'!$C$25,'General Inputs'!$C$24),IF($G1949="Winter",'General Inputs'!$C$25,'General Inputs'!$C$24))</f>
        <v>0.52140604400000001</v>
      </c>
      <c r="J1949" s="466">
        <f>'Nameplate by Substation'!H241</f>
        <v>5.8818426955935081E-4</v>
      </c>
      <c r="K1949" s="357">
        <f>IF('PV Adoption'!G$4*(1/(1-'General Inputs'!$C$10))*$J1949*1000*$I1949 &lt;= ABS(($F1949-$E1949)*(1+$J241)^(K$490-$K$490)),'PV Adoption'!G$4*(1/(1-'General Inputs'!$C$10))*$J1949*1000*$I1949,ABS(($F1949-$E1949)*(1+$J241)^(K$490-$K$490)))</f>
        <v>0</v>
      </c>
      <c r="L1949" s="357">
        <f>IF('PV Adoption'!H$4*(1/(1-'General Inputs'!$C$10))*$J1949*1000*$I1949 &lt;= ABS(($F1949-$E1949)*(1+$J241)^(L$490-$K$490)),'PV Adoption'!H$4*(1/(1-'General Inputs'!$C$10))*$J1949*1000*$I1949,ABS(($F1949-$E1949)*(1+$J241)^(L$490-$K$490)))</f>
        <v>0</v>
      </c>
      <c r="M1949" s="357">
        <f>IF('PV Adoption'!I$4*(1/(1-'General Inputs'!$C$10))*$J1949*1000*$I1949 &lt;= ABS(($F1949-$E1949)*(1+$J241)^(M$490-$K$490)),'PV Adoption'!I$4*(1/(1-'General Inputs'!$C$10))*$J1949*1000*$I1949,ABS(($F1949-$E1949)*(1+$J241)^(M$490-$K$490)))</f>
        <v>0</v>
      </c>
      <c r="N1949" s="357">
        <f>IF('PV Adoption'!J$4*(1/(1-'General Inputs'!$C$10))*$J1949*1000*$I1949 &lt;= ABS(($F1949-$E1949)*(1+$J241)^(N$490-$K$490)),'PV Adoption'!J$4*(1/(1-'General Inputs'!$C$10))*$J1949*1000*$I1949,ABS(($F1949-$E1949)*(1+$J241)^(N$490-$K$490)))</f>
        <v>0</v>
      </c>
      <c r="O1949" s="357">
        <f>IF('PV Adoption'!K$4*(1/(1-'General Inputs'!$C$10))*$J1949*1000*$I1949 &lt;= ABS(($F1949-$E1949)*(1+$J241)^(O$490-$K$490)),'PV Adoption'!K$4*(1/(1-'General Inputs'!$C$10))*$J1949*1000*$I1949,ABS(($F1949-$E1949)*(1+$J241)^(O$490-$K$490)))</f>
        <v>0</v>
      </c>
      <c r="P1949" s="357">
        <f>IF('PV Adoption'!L$4*(1/(1-'General Inputs'!$C$10))*$J1949*1000*$I1949 &lt;= ABS(($F1949-$E1949)*(1+$J241)^(P$490-$K$490)),'PV Adoption'!L$4*(1/(1-'General Inputs'!$C$10))*$J1949*1000*$I1949,ABS(($F1949-$E1949)*(1+$J241)^(P$490-$K$490)))</f>
        <v>0</v>
      </c>
      <c r="Q1949" s="357">
        <f>IF('PV Adoption'!M$4*(1/(1-'General Inputs'!$C$10))*$J1949*1000*$I1949 &lt;= ABS(($F1949-$E1949)*(1+$J241)^(Q$490-$K$490)),'PV Adoption'!M$4*(1/(1-'General Inputs'!$C$10))*$J1949*1000*$I1949,ABS(($F1949-$E1949)*(1+$J241)^(Q$490-$K$490)))</f>
        <v>0</v>
      </c>
      <c r="R1949" s="357">
        <f>IF('PV Adoption'!N$4*(1/(1-'General Inputs'!$C$10))*$J1949*1000*$I1949 &lt;= ABS(($F1949-$E1949)*(1+$J241)^(R$490-$K$490)),'PV Adoption'!N$4*(1/(1-'General Inputs'!$C$10))*$J1949*1000*$I1949,ABS(($F1949-$E1949)*(1+$J241)^(R$490-$K$490)))</f>
        <v>0</v>
      </c>
      <c r="S1949" s="357">
        <f>IF('PV Adoption'!O$4*(1/(1-'General Inputs'!$C$10))*$J1949*1000*$I1949 &lt;= ABS(($F1949-$E1949)*(1+$J241)^(S$490-$K$490)),'PV Adoption'!O$4*(1/(1-'General Inputs'!$C$10))*$J1949*1000*$I1949,ABS(($F1949-$E1949)*(1+$J241)^(S$490-$K$490)))</f>
        <v>0</v>
      </c>
      <c r="T1949" s="357">
        <f>IF('PV Adoption'!P$4*(1/(1-'General Inputs'!$C$10))*$J1949*1000*$I1949 &lt;= ABS(($F1949-$E1949)*(1+$J241)^(T$490-$K$490)),'PV Adoption'!P$4*(1/(1-'General Inputs'!$C$10))*$J1949*1000*$I1949,ABS(($F1949-$E1949)*(1+$J241)^(T$490-$K$490)))</f>
        <v>0</v>
      </c>
      <c r="U1949" s="357">
        <f>IF('PV Adoption'!Q$4*(1/(1-'General Inputs'!$C$10))*$J1949*1000*$I1949 &lt;= ABS(($F1949-$E1949)*(1+$J241)^(U$490-$K$490)),'PV Adoption'!Q$4*(1/(1-'General Inputs'!$C$10))*$J1949*1000*$I1949,ABS(($F1949-$E1949)*(1+$J241)^(U$490-$K$490)))</f>
        <v>0</v>
      </c>
      <c r="V1949" s="357">
        <f>IF('PV Adoption'!R$4*(1/(1-'General Inputs'!$C$10))*$J1949*1000*$I1949 &lt;= ABS(($F1949-$E1949)*(1+$J241)^(V$490-$K$490)),'PV Adoption'!R$4*(1/(1-'General Inputs'!$C$10))*$J1949*1000*$I1949,ABS(($F1949-$E1949)*(1+$J241)^(V$490-$K$490)))</f>
        <v>0</v>
      </c>
      <c r="W1949" s="357">
        <f>IF('PV Adoption'!S$4*(1/(1-'General Inputs'!$C$10))*$J1949*1000*$I1949 &lt;= ABS(($F1949-$E1949)*(1+$J241)^(W$490-$K$490)),'PV Adoption'!S$4*(1/(1-'General Inputs'!$C$10))*$J1949*1000*$I1949,ABS(($F1949-$E1949)*(1+$J241)^(W$490-$K$490)))</f>
        <v>0</v>
      </c>
      <c r="X1949" s="357">
        <f>IF('PV Adoption'!T$4*(1/(1-'General Inputs'!$C$10))*$J1949*1000*$I1949 &lt;= ABS(($F1949-$E1949)*(1+$J241)^(X$490-$K$490)),'PV Adoption'!T$4*(1/(1-'General Inputs'!$C$10))*$J1949*1000*$I1949,ABS(($F1949-$E1949)*(1+$J241)^(X$490-$K$490)))</f>
        <v>0</v>
      </c>
      <c r="Y1949" s="357">
        <f>IF('PV Adoption'!U$4*(1/(1-'General Inputs'!$C$10))*$J1949*1000*$I1949 &lt;= ABS(($F1949-$E1949)*(1+$J241)^(Y$490-$K$490)),'PV Adoption'!U$4*(1/(1-'General Inputs'!$C$10))*$J1949*1000*$I1949,ABS(($F1949-$E1949)*(1+$J241)^(Y$490-$K$490)))</f>
        <v>0</v>
      </c>
      <c r="Z1949" s="357">
        <f>IF('PV Adoption'!V$4*(1/(1-'General Inputs'!$C$10))*$J1949*1000*$I1949 &lt;= ABS(($F1949-$E1949)*(1+$J241)^(Z$490-$K$490)),'PV Adoption'!V$4*(1/(1-'General Inputs'!$C$10))*$J1949*1000*$I1949,ABS(($F1949-$E1949)*(1+$J241)^(Z$490-$K$490)))</f>
        <v>0</v>
      </c>
      <c r="AA1949" s="357">
        <f>IF('PV Adoption'!W$4*(1/(1-'General Inputs'!$C$10))*$J1949*1000*$I1949 &lt;= ABS(($F1949-$E1949)*(1+$J241)^(AA$490-$K$490)),'PV Adoption'!W$4*(1/(1-'General Inputs'!$C$10))*$J1949*1000*$I1949,ABS(($F1949-$E1949)*(1+$J241)^(AA$490-$K$490)))</f>
        <v>0</v>
      </c>
      <c r="AB1949" s="357">
        <f>IF('PV Adoption'!X$4*(1/(1-'General Inputs'!$C$10))*$J1949*1000*$I1949 &lt;= ABS(($F1949-$E1949)*(1+$J241)^(AB$490-$K$490)),'PV Adoption'!X$4*(1/(1-'General Inputs'!$C$10))*$J1949*1000*$I1949,ABS(($F1949-$E1949)*(1+$J241)^(AB$490-$K$490)))</f>
        <v>0</v>
      </c>
      <c r="AC1949" s="357">
        <f>IF('PV Adoption'!Y$4*(1/(1-'General Inputs'!$C$10))*$J1949*1000*$I1949 &lt;= ABS(($F1949-$E1949)*(1+$J241)^(AC$490-$K$490)),'PV Adoption'!Y$4*(1/(1-'General Inputs'!$C$10))*$J1949*1000*$I1949,ABS(($F1949-$E1949)*(1+$J241)^(AC$490-$K$490)))</f>
        <v>0</v>
      </c>
      <c r="AD1949" s="357">
        <f>IF('PV Adoption'!Z$4*(1/(1-'General Inputs'!$C$10))*$J1949*1000*$I1949 &lt;= ABS(($F1949-$E1949)*(1+$J241)^(AD$490-$K$490)),'PV Adoption'!Z$4*(1/(1-'General Inputs'!$C$10))*$J1949*1000*$I1949,ABS(($F1949-$E1949)*(1+$J241)^(AD$490-$K$490)))</f>
        <v>0</v>
      </c>
      <c r="AE1949" s="357">
        <f>IF('PV Adoption'!AA$4*(1/(1-'General Inputs'!$C$10))*$J1949*1000*$I1949 &lt;= ABS(($F1949-$E1949)*(1+$J241)^(AE$490-$K$490)),'PV Adoption'!AA$4*(1/(1-'General Inputs'!$C$10))*$J1949*1000*$I1949,ABS(($F1949-$E1949)*(1+$J241)^(AE$490-$K$490)))</f>
        <v>0</v>
      </c>
      <c r="AF1949" s="357">
        <f>IF('PV Adoption'!AB$4*(1/(1-'General Inputs'!$C$10))*$J1949*1000*$I1949 &lt;= ABS(($F1949-$E1949)*(1+$J241)^(AF$490-$K$490)),'PV Adoption'!AB$4*(1/(1-'General Inputs'!$C$10))*$J1949*1000*$I1949,ABS(($F1949-$E1949)*(1+$J241)^(AF$490-$K$490)))</f>
        <v>0</v>
      </c>
      <c r="AG1949" s="357">
        <f>IF('PV Adoption'!AC$4*(1/(1-'General Inputs'!$C$10))*$J1949*1000*$I1949 &lt;= ABS(($F1949-$E1949)*(1+$J241)^(AG$490-$K$490)),'PV Adoption'!AC$4*(1/(1-'General Inputs'!$C$10))*$J1949*1000*$I1949,ABS(($F1949-$E1949)*(1+$J241)^(AG$490-$K$490)))</f>
        <v>0</v>
      </c>
      <c r="AH1949" s="357">
        <f>IF('PV Adoption'!AD$4*(1/(1-'General Inputs'!$C$10))*$J1949*1000*$I1949 &lt;= ABS(($F1949-$E1949)*(1+$J241)^(AH$490-$K$490)),'PV Adoption'!AD$4*(1/(1-'General Inputs'!$C$10))*$J1949*1000*$I1949,ABS(($F1949-$E1949)*(1+$J241)^(AH$490-$K$490)))</f>
        <v>0</v>
      </c>
      <c r="AI1949" s="357">
        <f>IF('PV Adoption'!AE$4*(1/(1-'General Inputs'!$C$10))*$J1949*1000*$I1949 &lt;= ABS(($F1949-$E1949)*(1+$J241)^(AI$490-$K$490)),'PV Adoption'!AE$4*(1/(1-'General Inputs'!$C$10))*$J1949*1000*$I1949,ABS(($F1949-$E1949)*(1+$J241)^(AI$490-$K$490)))</f>
        <v>0</v>
      </c>
      <c r="AJ1949" s="357">
        <f>IF('PV Adoption'!AF$4*(1/(1-'General Inputs'!$C$10))*$J1949*1000*$I1949 &lt;= ABS(($F1949-$E1949)*(1+$J241)^(AJ$490-$K$490)),'PV Adoption'!AF$4*(1/(1-'General Inputs'!$C$10))*$J1949*1000*$I1949,ABS(($F1949-$E1949)*(1+$J241)^(AJ$490-$K$490)))</f>
        <v>0</v>
      </c>
      <c r="AK1949" s="357">
        <v>0</v>
      </c>
      <c r="AL1949" s="357">
        <v>0</v>
      </c>
      <c r="AM1949" s="357">
        <v>0</v>
      </c>
    </row>
    <row r="1950" spans="1:39" x14ac:dyDescent="0.25">
      <c r="A1950" s="353" t="s">
        <v>520</v>
      </c>
      <c r="B1950" s="353" t="s">
        <v>521</v>
      </c>
      <c r="C1950" s="441">
        <f t="shared" ref="C1950:H1950" si="1401">C242</f>
        <v>4992</v>
      </c>
      <c r="D1950" s="441"/>
      <c r="E1950" s="441"/>
      <c r="F1950" s="441"/>
      <c r="G1950" s="441"/>
      <c r="H1950" s="441">
        <f t="shared" si="1401"/>
        <v>0</v>
      </c>
      <c r="I1950" s="470">
        <f>IFERROR(VLOOKUP(B1950,Coincidence!$B$2:$E$242,4,FALSE)*IF($G1950="Winter",'General Inputs'!$C$25,'General Inputs'!$C$24),IF($G1950="Winter",'General Inputs'!$C$25,'General Inputs'!$C$24))</f>
        <v>0.52140604400000001</v>
      </c>
      <c r="J1950" s="466">
        <f>'Nameplate by Substation'!H242</f>
        <v>7.109378097773936E-4</v>
      </c>
      <c r="K1950" s="357">
        <f>IF('PV Adoption'!G$4*(1/(1-'General Inputs'!$C$10))*$J1950*1000*$I1950 &lt;= ABS(($F1950-$E1950)*(1+$J242)^(K$490-$K$490)),'PV Adoption'!G$4*(1/(1-'General Inputs'!$C$10))*$J1950*1000*$I1950,ABS(($F1950-$E1950)*(1+$J242)^(K$490-$K$490)))</f>
        <v>0</v>
      </c>
      <c r="L1950" s="357">
        <f>IF('PV Adoption'!H$4*(1/(1-'General Inputs'!$C$10))*$J1950*1000*$I1950 &lt;= ABS(($F1950-$E1950)*(1+$J242)^(L$490-$K$490)),'PV Adoption'!H$4*(1/(1-'General Inputs'!$C$10))*$J1950*1000*$I1950,ABS(($F1950-$E1950)*(1+$J242)^(L$490-$K$490)))</f>
        <v>0</v>
      </c>
      <c r="M1950" s="357">
        <f>IF('PV Adoption'!I$4*(1/(1-'General Inputs'!$C$10))*$J1950*1000*$I1950 &lt;= ABS(($F1950-$E1950)*(1+$J242)^(M$490-$K$490)),'PV Adoption'!I$4*(1/(1-'General Inputs'!$C$10))*$J1950*1000*$I1950,ABS(($F1950-$E1950)*(1+$J242)^(M$490-$K$490)))</f>
        <v>0</v>
      </c>
      <c r="N1950" s="357">
        <f>IF('PV Adoption'!J$4*(1/(1-'General Inputs'!$C$10))*$J1950*1000*$I1950 &lt;= ABS(($F1950-$E1950)*(1+$J242)^(N$490-$K$490)),'PV Adoption'!J$4*(1/(1-'General Inputs'!$C$10))*$J1950*1000*$I1950,ABS(($F1950-$E1950)*(1+$J242)^(N$490-$K$490)))</f>
        <v>0</v>
      </c>
      <c r="O1950" s="357">
        <f>IF('PV Adoption'!K$4*(1/(1-'General Inputs'!$C$10))*$J1950*1000*$I1950 &lt;= ABS(($F1950-$E1950)*(1+$J242)^(O$490-$K$490)),'PV Adoption'!K$4*(1/(1-'General Inputs'!$C$10))*$J1950*1000*$I1950,ABS(($F1950-$E1950)*(1+$J242)^(O$490-$K$490)))</f>
        <v>0</v>
      </c>
      <c r="P1950" s="357">
        <f>IF('PV Adoption'!L$4*(1/(1-'General Inputs'!$C$10))*$J1950*1000*$I1950 &lt;= ABS(($F1950-$E1950)*(1+$J242)^(P$490-$K$490)),'PV Adoption'!L$4*(1/(1-'General Inputs'!$C$10))*$J1950*1000*$I1950,ABS(($F1950-$E1950)*(1+$J242)^(P$490-$K$490)))</f>
        <v>0</v>
      </c>
      <c r="Q1950" s="357">
        <f>IF('PV Adoption'!M$4*(1/(1-'General Inputs'!$C$10))*$J1950*1000*$I1950 &lt;= ABS(($F1950-$E1950)*(1+$J242)^(Q$490-$K$490)),'PV Adoption'!M$4*(1/(1-'General Inputs'!$C$10))*$J1950*1000*$I1950,ABS(($F1950-$E1950)*(1+$J242)^(Q$490-$K$490)))</f>
        <v>0</v>
      </c>
      <c r="R1950" s="357">
        <f>IF('PV Adoption'!N$4*(1/(1-'General Inputs'!$C$10))*$J1950*1000*$I1950 &lt;= ABS(($F1950-$E1950)*(1+$J242)^(R$490-$K$490)),'PV Adoption'!N$4*(1/(1-'General Inputs'!$C$10))*$J1950*1000*$I1950,ABS(($F1950-$E1950)*(1+$J242)^(R$490-$K$490)))</f>
        <v>0</v>
      </c>
      <c r="S1950" s="357">
        <f>IF('PV Adoption'!O$4*(1/(1-'General Inputs'!$C$10))*$J1950*1000*$I1950 &lt;= ABS(($F1950-$E1950)*(1+$J242)^(S$490-$K$490)),'PV Adoption'!O$4*(1/(1-'General Inputs'!$C$10))*$J1950*1000*$I1950,ABS(($F1950-$E1950)*(1+$J242)^(S$490-$K$490)))</f>
        <v>0</v>
      </c>
      <c r="T1950" s="357">
        <f>IF('PV Adoption'!P$4*(1/(1-'General Inputs'!$C$10))*$J1950*1000*$I1950 &lt;= ABS(($F1950-$E1950)*(1+$J242)^(T$490-$K$490)),'PV Adoption'!P$4*(1/(1-'General Inputs'!$C$10))*$J1950*1000*$I1950,ABS(($F1950-$E1950)*(1+$J242)^(T$490-$K$490)))</f>
        <v>0</v>
      </c>
      <c r="U1950" s="357">
        <f>IF('PV Adoption'!Q$4*(1/(1-'General Inputs'!$C$10))*$J1950*1000*$I1950 &lt;= ABS(($F1950-$E1950)*(1+$J242)^(U$490-$K$490)),'PV Adoption'!Q$4*(1/(1-'General Inputs'!$C$10))*$J1950*1000*$I1950,ABS(($F1950-$E1950)*(1+$J242)^(U$490-$K$490)))</f>
        <v>0</v>
      </c>
      <c r="V1950" s="357">
        <f>IF('PV Adoption'!R$4*(1/(1-'General Inputs'!$C$10))*$J1950*1000*$I1950 &lt;= ABS(($F1950-$E1950)*(1+$J242)^(V$490-$K$490)),'PV Adoption'!R$4*(1/(1-'General Inputs'!$C$10))*$J1950*1000*$I1950,ABS(($F1950-$E1950)*(1+$J242)^(V$490-$K$490)))</f>
        <v>0</v>
      </c>
      <c r="W1950" s="357">
        <f>IF('PV Adoption'!S$4*(1/(1-'General Inputs'!$C$10))*$J1950*1000*$I1950 &lt;= ABS(($F1950-$E1950)*(1+$J242)^(W$490-$K$490)),'PV Adoption'!S$4*(1/(1-'General Inputs'!$C$10))*$J1950*1000*$I1950,ABS(($F1950-$E1950)*(1+$J242)^(W$490-$K$490)))</f>
        <v>0</v>
      </c>
      <c r="X1950" s="357">
        <f>IF('PV Adoption'!T$4*(1/(1-'General Inputs'!$C$10))*$J1950*1000*$I1950 &lt;= ABS(($F1950-$E1950)*(1+$J242)^(X$490-$K$490)),'PV Adoption'!T$4*(1/(1-'General Inputs'!$C$10))*$J1950*1000*$I1950,ABS(($F1950-$E1950)*(1+$J242)^(X$490-$K$490)))</f>
        <v>0</v>
      </c>
      <c r="Y1950" s="357">
        <f>IF('PV Adoption'!U$4*(1/(1-'General Inputs'!$C$10))*$J1950*1000*$I1950 &lt;= ABS(($F1950-$E1950)*(1+$J242)^(Y$490-$K$490)),'PV Adoption'!U$4*(1/(1-'General Inputs'!$C$10))*$J1950*1000*$I1950,ABS(($F1950-$E1950)*(1+$J242)^(Y$490-$K$490)))</f>
        <v>0</v>
      </c>
      <c r="Z1950" s="357">
        <f>IF('PV Adoption'!V$4*(1/(1-'General Inputs'!$C$10))*$J1950*1000*$I1950 &lt;= ABS(($F1950-$E1950)*(1+$J242)^(Z$490-$K$490)),'PV Adoption'!V$4*(1/(1-'General Inputs'!$C$10))*$J1950*1000*$I1950,ABS(($F1950-$E1950)*(1+$J242)^(Z$490-$K$490)))</f>
        <v>0</v>
      </c>
      <c r="AA1950" s="357">
        <f>IF('PV Adoption'!W$4*(1/(1-'General Inputs'!$C$10))*$J1950*1000*$I1950 &lt;= ABS(($F1950-$E1950)*(1+$J242)^(AA$490-$K$490)),'PV Adoption'!W$4*(1/(1-'General Inputs'!$C$10))*$J1950*1000*$I1950,ABS(($F1950-$E1950)*(1+$J242)^(AA$490-$K$490)))</f>
        <v>0</v>
      </c>
      <c r="AB1950" s="357">
        <f>IF('PV Adoption'!X$4*(1/(1-'General Inputs'!$C$10))*$J1950*1000*$I1950 &lt;= ABS(($F1950-$E1950)*(1+$J242)^(AB$490-$K$490)),'PV Adoption'!X$4*(1/(1-'General Inputs'!$C$10))*$J1950*1000*$I1950,ABS(($F1950-$E1950)*(1+$J242)^(AB$490-$K$490)))</f>
        <v>0</v>
      </c>
      <c r="AC1950" s="357">
        <f>IF('PV Adoption'!Y$4*(1/(1-'General Inputs'!$C$10))*$J1950*1000*$I1950 &lt;= ABS(($F1950-$E1950)*(1+$J242)^(AC$490-$K$490)),'PV Adoption'!Y$4*(1/(1-'General Inputs'!$C$10))*$J1950*1000*$I1950,ABS(($F1950-$E1950)*(1+$J242)^(AC$490-$K$490)))</f>
        <v>0</v>
      </c>
      <c r="AD1950" s="357">
        <f>IF('PV Adoption'!Z$4*(1/(1-'General Inputs'!$C$10))*$J1950*1000*$I1950 &lt;= ABS(($F1950-$E1950)*(1+$J242)^(AD$490-$K$490)),'PV Adoption'!Z$4*(1/(1-'General Inputs'!$C$10))*$J1950*1000*$I1950,ABS(($F1950-$E1950)*(1+$J242)^(AD$490-$K$490)))</f>
        <v>0</v>
      </c>
      <c r="AE1950" s="357">
        <f>IF('PV Adoption'!AA$4*(1/(1-'General Inputs'!$C$10))*$J1950*1000*$I1950 &lt;= ABS(($F1950-$E1950)*(1+$J242)^(AE$490-$K$490)),'PV Adoption'!AA$4*(1/(1-'General Inputs'!$C$10))*$J1950*1000*$I1950,ABS(($F1950-$E1950)*(1+$J242)^(AE$490-$K$490)))</f>
        <v>0</v>
      </c>
      <c r="AF1950" s="357">
        <f>IF('PV Adoption'!AB$4*(1/(1-'General Inputs'!$C$10))*$J1950*1000*$I1950 &lt;= ABS(($F1950-$E1950)*(1+$J242)^(AF$490-$K$490)),'PV Adoption'!AB$4*(1/(1-'General Inputs'!$C$10))*$J1950*1000*$I1950,ABS(($F1950-$E1950)*(1+$J242)^(AF$490-$K$490)))</f>
        <v>0</v>
      </c>
      <c r="AG1950" s="357">
        <f>IF('PV Adoption'!AC$4*(1/(1-'General Inputs'!$C$10))*$J1950*1000*$I1950 &lt;= ABS(($F1950-$E1950)*(1+$J242)^(AG$490-$K$490)),'PV Adoption'!AC$4*(1/(1-'General Inputs'!$C$10))*$J1950*1000*$I1950,ABS(($F1950-$E1950)*(1+$J242)^(AG$490-$K$490)))</f>
        <v>0</v>
      </c>
      <c r="AH1950" s="357">
        <f>IF('PV Adoption'!AD$4*(1/(1-'General Inputs'!$C$10))*$J1950*1000*$I1950 &lt;= ABS(($F1950-$E1950)*(1+$J242)^(AH$490-$K$490)),'PV Adoption'!AD$4*(1/(1-'General Inputs'!$C$10))*$J1950*1000*$I1950,ABS(($F1950-$E1950)*(1+$J242)^(AH$490-$K$490)))</f>
        <v>0</v>
      </c>
      <c r="AI1950" s="357">
        <f>IF('PV Adoption'!AE$4*(1/(1-'General Inputs'!$C$10))*$J1950*1000*$I1950 &lt;= ABS(($F1950-$E1950)*(1+$J242)^(AI$490-$K$490)),'PV Adoption'!AE$4*(1/(1-'General Inputs'!$C$10))*$J1950*1000*$I1950,ABS(($F1950-$E1950)*(1+$J242)^(AI$490-$K$490)))</f>
        <v>0</v>
      </c>
      <c r="AJ1950" s="357">
        <f>IF('PV Adoption'!AF$4*(1/(1-'General Inputs'!$C$10))*$J1950*1000*$I1950 &lt;= ABS(($F1950-$E1950)*(1+$J242)^(AJ$490-$K$490)),'PV Adoption'!AF$4*(1/(1-'General Inputs'!$C$10))*$J1950*1000*$I1950,ABS(($F1950-$E1950)*(1+$J242)^(AJ$490-$K$490)))</f>
        <v>0</v>
      </c>
      <c r="AK1950" s="357">
        <v>112.56445516534396</v>
      </c>
      <c r="AL1950" s="357">
        <v>114.0512901390791</v>
      </c>
      <c r="AM1950" s="357">
        <v>115.67731624874297</v>
      </c>
    </row>
    <row r="1951" spans="1:39" x14ac:dyDescent="0.25">
      <c r="A1951" s="353" t="s">
        <v>338</v>
      </c>
      <c r="B1951" s="353" t="s">
        <v>338</v>
      </c>
      <c r="C1951" s="441">
        <f t="shared" ref="C1951:H1951" si="1402">C243</f>
        <v>1503</v>
      </c>
      <c r="D1951" s="441"/>
      <c r="E1951" s="441"/>
      <c r="F1951" s="441"/>
      <c r="G1951" s="441"/>
      <c r="H1951" s="441">
        <f t="shared" si="1402"/>
        <v>0</v>
      </c>
      <c r="I1951" s="470">
        <f>IFERROR(VLOOKUP(B1951,Coincidence!$B$2:$E$242,4,FALSE)*IF($G1951="Winter",'General Inputs'!$C$25,'General Inputs'!$C$24),IF($G1951="Winter",'General Inputs'!$C$25,'General Inputs'!$C$24))</f>
        <v>0.52140604400000001</v>
      </c>
      <c r="J1951" s="466">
        <f>'Nameplate by Substation'!H243</f>
        <v>6.3291294878001334E-4</v>
      </c>
      <c r="K1951" s="357">
        <f>IF('PV Adoption'!G$4*(1/(1-'General Inputs'!$C$10))*$J1951*1000*$I1951 &lt;= ABS(($F1951-$E1951)*(1+$J243)^(K$490-$K$490)),'PV Adoption'!G$4*(1/(1-'General Inputs'!$C$10))*$J1951*1000*$I1951,ABS(($F1951-$E1951)*(1+$J243)^(K$490-$K$490)))</f>
        <v>0</v>
      </c>
      <c r="L1951" s="357">
        <f>IF('PV Adoption'!H$4*(1/(1-'General Inputs'!$C$10))*$J1951*1000*$I1951 &lt;= ABS(($F1951-$E1951)*(1+$J243)^(L$490-$K$490)),'PV Adoption'!H$4*(1/(1-'General Inputs'!$C$10))*$J1951*1000*$I1951,ABS(($F1951-$E1951)*(1+$J243)^(L$490-$K$490)))</f>
        <v>0</v>
      </c>
      <c r="M1951" s="357">
        <f>IF('PV Adoption'!I$4*(1/(1-'General Inputs'!$C$10))*$J1951*1000*$I1951 &lt;= ABS(($F1951-$E1951)*(1+$J243)^(M$490-$K$490)),'PV Adoption'!I$4*(1/(1-'General Inputs'!$C$10))*$J1951*1000*$I1951,ABS(($F1951-$E1951)*(1+$J243)^(M$490-$K$490)))</f>
        <v>0</v>
      </c>
      <c r="N1951" s="357">
        <f>IF('PV Adoption'!J$4*(1/(1-'General Inputs'!$C$10))*$J1951*1000*$I1951 &lt;= ABS(($F1951-$E1951)*(1+$J243)^(N$490-$K$490)),'PV Adoption'!J$4*(1/(1-'General Inputs'!$C$10))*$J1951*1000*$I1951,ABS(($F1951-$E1951)*(1+$J243)^(N$490-$K$490)))</f>
        <v>0</v>
      </c>
      <c r="O1951" s="357">
        <f>IF('PV Adoption'!K$4*(1/(1-'General Inputs'!$C$10))*$J1951*1000*$I1951 &lt;= ABS(($F1951-$E1951)*(1+$J243)^(O$490-$K$490)),'PV Adoption'!K$4*(1/(1-'General Inputs'!$C$10))*$J1951*1000*$I1951,ABS(($F1951-$E1951)*(1+$J243)^(O$490-$K$490)))</f>
        <v>0</v>
      </c>
      <c r="P1951" s="357">
        <f>IF('PV Adoption'!L$4*(1/(1-'General Inputs'!$C$10))*$J1951*1000*$I1951 &lt;= ABS(($F1951-$E1951)*(1+$J243)^(P$490-$K$490)),'PV Adoption'!L$4*(1/(1-'General Inputs'!$C$10))*$J1951*1000*$I1951,ABS(($F1951-$E1951)*(1+$J243)^(P$490-$K$490)))</f>
        <v>0</v>
      </c>
      <c r="Q1951" s="357">
        <f>IF('PV Adoption'!M$4*(1/(1-'General Inputs'!$C$10))*$J1951*1000*$I1951 &lt;= ABS(($F1951-$E1951)*(1+$J243)^(Q$490-$K$490)),'PV Adoption'!M$4*(1/(1-'General Inputs'!$C$10))*$J1951*1000*$I1951,ABS(($F1951-$E1951)*(1+$J243)^(Q$490-$K$490)))</f>
        <v>0</v>
      </c>
      <c r="R1951" s="357">
        <f>IF('PV Adoption'!N$4*(1/(1-'General Inputs'!$C$10))*$J1951*1000*$I1951 &lt;= ABS(($F1951-$E1951)*(1+$J243)^(R$490-$K$490)),'PV Adoption'!N$4*(1/(1-'General Inputs'!$C$10))*$J1951*1000*$I1951,ABS(($F1951-$E1951)*(1+$J243)^(R$490-$K$490)))</f>
        <v>0</v>
      </c>
      <c r="S1951" s="357">
        <f>IF('PV Adoption'!O$4*(1/(1-'General Inputs'!$C$10))*$J1951*1000*$I1951 &lt;= ABS(($F1951-$E1951)*(1+$J243)^(S$490-$K$490)),'PV Adoption'!O$4*(1/(1-'General Inputs'!$C$10))*$J1951*1000*$I1951,ABS(($F1951-$E1951)*(1+$J243)^(S$490-$K$490)))</f>
        <v>0</v>
      </c>
      <c r="T1951" s="357">
        <f>IF('PV Adoption'!P$4*(1/(1-'General Inputs'!$C$10))*$J1951*1000*$I1951 &lt;= ABS(($F1951-$E1951)*(1+$J243)^(T$490-$K$490)),'PV Adoption'!P$4*(1/(1-'General Inputs'!$C$10))*$J1951*1000*$I1951,ABS(($F1951-$E1951)*(1+$J243)^(T$490-$K$490)))</f>
        <v>0</v>
      </c>
      <c r="U1951" s="357">
        <f>IF('PV Adoption'!Q$4*(1/(1-'General Inputs'!$C$10))*$J1951*1000*$I1951 &lt;= ABS(($F1951-$E1951)*(1+$J243)^(U$490-$K$490)),'PV Adoption'!Q$4*(1/(1-'General Inputs'!$C$10))*$J1951*1000*$I1951,ABS(($F1951-$E1951)*(1+$J243)^(U$490-$K$490)))</f>
        <v>0</v>
      </c>
      <c r="V1951" s="357">
        <f>IF('PV Adoption'!R$4*(1/(1-'General Inputs'!$C$10))*$J1951*1000*$I1951 &lt;= ABS(($F1951-$E1951)*(1+$J243)^(V$490-$K$490)),'PV Adoption'!R$4*(1/(1-'General Inputs'!$C$10))*$J1951*1000*$I1951,ABS(($F1951-$E1951)*(1+$J243)^(V$490-$K$490)))</f>
        <v>0</v>
      </c>
      <c r="W1951" s="357">
        <f>IF('PV Adoption'!S$4*(1/(1-'General Inputs'!$C$10))*$J1951*1000*$I1951 &lt;= ABS(($F1951-$E1951)*(1+$J243)^(W$490-$K$490)),'PV Adoption'!S$4*(1/(1-'General Inputs'!$C$10))*$J1951*1000*$I1951,ABS(($F1951-$E1951)*(1+$J243)^(W$490-$K$490)))</f>
        <v>0</v>
      </c>
      <c r="X1951" s="357">
        <f>IF('PV Adoption'!T$4*(1/(1-'General Inputs'!$C$10))*$J1951*1000*$I1951 &lt;= ABS(($F1951-$E1951)*(1+$J243)^(X$490-$K$490)),'PV Adoption'!T$4*(1/(1-'General Inputs'!$C$10))*$J1951*1000*$I1951,ABS(($F1951-$E1951)*(1+$J243)^(X$490-$K$490)))</f>
        <v>0</v>
      </c>
      <c r="Y1951" s="357">
        <f>IF('PV Adoption'!U$4*(1/(1-'General Inputs'!$C$10))*$J1951*1000*$I1951 &lt;= ABS(($F1951-$E1951)*(1+$J243)^(Y$490-$K$490)),'PV Adoption'!U$4*(1/(1-'General Inputs'!$C$10))*$J1951*1000*$I1951,ABS(($F1951-$E1951)*(1+$J243)^(Y$490-$K$490)))</f>
        <v>0</v>
      </c>
      <c r="Z1951" s="357">
        <f>IF('PV Adoption'!V$4*(1/(1-'General Inputs'!$C$10))*$J1951*1000*$I1951 &lt;= ABS(($F1951-$E1951)*(1+$J243)^(Z$490-$K$490)),'PV Adoption'!V$4*(1/(1-'General Inputs'!$C$10))*$J1951*1000*$I1951,ABS(($F1951-$E1951)*(1+$J243)^(Z$490-$K$490)))</f>
        <v>0</v>
      </c>
      <c r="AA1951" s="357">
        <f>IF('PV Adoption'!W$4*(1/(1-'General Inputs'!$C$10))*$J1951*1000*$I1951 &lt;= ABS(($F1951-$E1951)*(1+$J243)^(AA$490-$K$490)),'PV Adoption'!W$4*(1/(1-'General Inputs'!$C$10))*$J1951*1000*$I1951,ABS(($F1951-$E1951)*(1+$J243)^(AA$490-$K$490)))</f>
        <v>0</v>
      </c>
      <c r="AB1951" s="357">
        <f>IF('PV Adoption'!X$4*(1/(1-'General Inputs'!$C$10))*$J1951*1000*$I1951 &lt;= ABS(($F1951-$E1951)*(1+$J243)^(AB$490-$K$490)),'PV Adoption'!X$4*(1/(1-'General Inputs'!$C$10))*$J1951*1000*$I1951,ABS(($F1951-$E1951)*(1+$J243)^(AB$490-$K$490)))</f>
        <v>0</v>
      </c>
      <c r="AC1951" s="357">
        <f>IF('PV Adoption'!Y$4*(1/(1-'General Inputs'!$C$10))*$J1951*1000*$I1951 &lt;= ABS(($F1951-$E1951)*(1+$J243)^(AC$490-$K$490)),'PV Adoption'!Y$4*(1/(1-'General Inputs'!$C$10))*$J1951*1000*$I1951,ABS(($F1951-$E1951)*(1+$J243)^(AC$490-$K$490)))</f>
        <v>0</v>
      </c>
      <c r="AD1951" s="357">
        <f>IF('PV Adoption'!Z$4*(1/(1-'General Inputs'!$C$10))*$J1951*1000*$I1951 &lt;= ABS(($F1951-$E1951)*(1+$J243)^(AD$490-$K$490)),'PV Adoption'!Z$4*(1/(1-'General Inputs'!$C$10))*$J1951*1000*$I1951,ABS(($F1951-$E1951)*(1+$J243)^(AD$490-$K$490)))</f>
        <v>0</v>
      </c>
      <c r="AE1951" s="357">
        <f>IF('PV Adoption'!AA$4*(1/(1-'General Inputs'!$C$10))*$J1951*1000*$I1951 &lt;= ABS(($F1951-$E1951)*(1+$J243)^(AE$490-$K$490)),'PV Adoption'!AA$4*(1/(1-'General Inputs'!$C$10))*$J1951*1000*$I1951,ABS(($F1951-$E1951)*(1+$J243)^(AE$490-$K$490)))</f>
        <v>0</v>
      </c>
      <c r="AF1951" s="357">
        <f>IF('PV Adoption'!AB$4*(1/(1-'General Inputs'!$C$10))*$J1951*1000*$I1951 &lt;= ABS(($F1951-$E1951)*(1+$J243)^(AF$490-$K$490)),'PV Adoption'!AB$4*(1/(1-'General Inputs'!$C$10))*$J1951*1000*$I1951,ABS(($F1951-$E1951)*(1+$J243)^(AF$490-$K$490)))</f>
        <v>0</v>
      </c>
      <c r="AG1951" s="357">
        <f>IF('PV Adoption'!AC$4*(1/(1-'General Inputs'!$C$10))*$J1951*1000*$I1951 &lt;= ABS(($F1951-$E1951)*(1+$J243)^(AG$490-$K$490)),'PV Adoption'!AC$4*(1/(1-'General Inputs'!$C$10))*$J1951*1000*$I1951,ABS(($F1951-$E1951)*(1+$J243)^(AG$490-$K$490)))</f>
        <v>0</v>
      </c>
      <c r="AH1951" s="357">
        <f>IF('PV Adoption'!AD$4*(1/(1-'General Inputs'!$C$10))*$J1951*1000*$I1951 &lt;= ABS(($F1951-$E1951)*(1+$J243)^(AH$490-$K$490)),'PV Adoption'!AD$4*(1/(1-'General Inputs'!$C$10))*$J1951*1000*$I1951,ABS(($F1951-$E1951)*(1+$J243)^(AH$490-$K$490)))</f>
        <v>0</v>
      </c>
      <c r="AI1951" s="357">
        <f>IF('PV Adoption'!AE$4*(1/(1-'General Inputs'!$C$10))*$J1951*1000*$I1951 &lt;= ABS(($F1951-$E1951)*(1+$J243)^(AI$490-$K$490)),'PV Adoption'!AE$4*(1/(1-'General Inputs'!$C$10))*$J1951*1000*$I1951,ABS(($F1951-$E1951)*(1+$J243)^(AI$490-$K$490)))</f>
        <v>0</v>
      </c>
      <c r="AJ1951" s="357">
        <f>IF('PV Adoption'!AF$4*(1/(1-'General Inputs'!$C$10))*$J1951*1000*$I1951 &lt;= ABS(($F1951-$E1951)*(1+$J243)^(AJ$490-$K$490)),'PV Adoption'!AF$4*(1/(1-'General Inputs'!$C$10))*$J1951*1000*$I1951,ABS(($F1951-$E1951)*(1+$J243)^(AJ$490-$K$490)))</f>
        <v>0</v>
      </c>
      <c r="AK1951" s="357">
        <v>100.21059545112809</v>
      </c>
      <c r="AL1951" s="357">
        <v>101.53425146524643</v>
      </c>
      <c r="AM1951" s="357">
        <v>102.98182249847491</v>
      </c>
    </row>
    <row r="1952" spans="1:39" x14ac:dyDescent="0.25">
      <c r="A1952" s="353"/>
      <c r="B1952" s="353"/>
      <c r="C1952" s="354"/>
      <c r="D1952" s="354"/>
      <c r="E1952" s="354"/>
      <c r="F1952" s="354"/>
      <c r="G1952" s="354"/>
      <c r="H1952" s="354"/>
      <c r="I1952" s="354"/>
      <c r="J1952" s="355"/>
      <c r="K1952" s="357"/>
      <c r="L1952" s="357"/>
      <c r="M1952" s="357"/>
      <c r="N1952" s="357"/>
      <c r="O1952" s="357"/>
      <c r="P1952" s="357"/>
      <c r="Q1952" s="357"/>
      <c r="R1952" s="357"/>
      <c r="S1952" s="357"/>
      <c r="T1952" s="357"/>
      <c r="U1952" s="357"/>
      <c r="V1952" s="357"/>
      <c r="W1952" s="357"/>
      <c r="X1952" s="357"/>
      <c r="Y1952" s="357"/>
      <c r="Z1952" s="357"/>
      <c r="AA1952" s="357"/>
      <c r="AB1952" s="357"/>
      <c r="AC1952" s="357"/>
      <c r="AD1952" s="357"/>
      <c r="AE1952" s="357"/>
      <c r="AF1952" s="357"/>
      <c r="AG1952" s="357"/>
      <c r="AH1952" s="357"/>
      <c r="AI1952" s="357"/>
      <c r="AJ1952" s="357"/>
    </row>
    <row r="1953" spans="1:39" x14ac:dyDescent="0.25">
      <c r="A1953" s="362" t="s">
        <v>721</v>
      </c>
    </row>
    <row r="1954" spans="1:39" ht="45" x14ac:dyDescent="0.25">
      <c r="A1954" s="351" t="s">
        <v>219</v>
      </c>
      <c r="B1954" s="351" t="s">
        <v>264</v>
      </c>
      <c r="C1954" s="351" t="s">
        <v>220</v>
      </c>
      <c r="D1954" s="352" t="s">
        <v>265</v>
      </c>
      <c r="E1954" s="463" t="s">
        <v>837</v>
      </c>
      <c r="F1954" s="463" t="s">
        <v>838</v>
      </c>
      <c r="G1954" s="464" t="s">
        <v>839</v>
      </c>
      <c r="H1954" s="464" t="s">
        <v>840</v>
      </c>
      <c r="I1954" s="464"/>
      <c r="J1954" s="351" t="s">
        <v>221</v>
      </c>
      <c r="K1954" s="359">
        <v>2017</v>
      </c>
      <c r="L1954" s="359">
        <v>2018</v>
      </c>
      <c r="M1954" s="359">
        <v>2019</v>
      </c>
      <c r="N1954" s="359">
        <v>2020</v>
      </c>
      <c r="O1954" s="359">
        <v>2021</v>
      </c>
      <c r="P1954" s="359">
        <v>2022</v>
      </c>
      <c r="Q1954" s="359">
        <v>2023</v>
      </c>
      <c r="R1954" s="359">
        <v>2024</v>
      </c>
      <c r="S1954" s="359">
        <v>2025</v>
      </c>
      <c r="T1954" s="359">
        <v>2026</v>
      </c>
      <c r="U1954" s="359">
        <v>2027</v>
      </c>
      <c r="V1954" s="359">
        <v>2028</v>
      </c>
      <c r="W1954" s="359">
        <v>2029</v>
      </c>
      <c r="X1954" s="359">
        <v>2030</v>
      </c>
      <c r="Y1954" s="359">
        <v>2031</v>
      </c>
      <c r="Z1954" s="359">
        <v>2032</v>
      </c>
      <c r="AA1954" s="359">
        <v>2033</v>
      </c>
      <c r="AB1954" s="359">
        <v>2034</v>
      </c>
      <c r="AC1954" s="359">
        <v>2035</v>
      </c>
      <c r="AD1954" s="359">
        <v>2036</v>
      </c>
      <c r="AE1954" s="359">
        <v>2037</v>
      </c>
      <c r="AF1954" s="359">
        <v>2038</v>
      </c>
      <c r="AG1954" s="359">
        <v>2039</v>
      </c>
      <c r="AH1954" s="359">
        <v>2040</v>
      </c>
      <c r="AI1954" s="359">
        <v>2041</v>
      </c>
      <c r="AJ1954" s="359">
        <v>2042</v>
      </c>
      <c r="AK1954" s="359">
        <v>2043</v>
      </c>
      <c r="AL1954" s="359">
        <v>2044</v>
      </c>
      <c r="AM1954" s="359">
        <v>2045</v>
      </c>
    </row>
    <row r="1955" spans="1:39" x14ac:dyDescent="0.25">
      <c r="A1955" s="353" t="s">
        <v>351</v>
      </c>
      <c r="B1955" s="353" t="s">
        <v>351</v>
      </c>
      <c r="C1955" s="441">
        <f>C3</f>
        <v>6250</v>
      </c>
      <c r="D1955" s="441"/>
      <c r="E1955" s="441"/>
      <c r="F1955" s="441"/>
      <c r="G1955" s="441"/>
      <c r="H1955" s="441">
        <f t="shared" ref="H1955:J1955" si="1403">H3</f>
        <v>0</v>
      </c>
      <c r="I1955" s="441"/>
      <c r="J1955" s="445">
        <f t="shared" si="1403"/>
        <v>0</v>
      </c>
      <c r="K1955" s="358">
        <f t="shared" ref="K1955:AJ1955" si="1404">K3-K1711</f>
        <v>0</v>
      </c>
      <c r="L1955" s="358">
        <f t="shared" si="1404"/>
        <v>0</v>
      </c>
      <c r="M1955" s="358">
        <f t="shared" si="1404"/>
        <v>0</v>
      </c>
      <c r="N1955" s="358">
        <f t="shared" si="1404"/>
        <v>0</v>
      </c>
      <c r="O1955" s="358">
        <f t="shared" si="1404"/>
        <v>0</v>
      </c>
      <c r="P1955" s="358">
        <f t="shared" si="1404"/>
        <v>0</v>
      </c>
      <c r="Q1955" s="358">
        <f t="shared" si="1404"/>
        <v>0</v>
      </c>
      <c r="R1955" s="358">
        <f t="shared" si="1404"/>
        <v>0</v>
      </c>
      <c r="S1955" s="358">
        <f t="shared" si="1404"/>
        <v>0</v>
      </c>
      <c r="T1955" s="358">
        <f t="shared" si="1404"/>
        <v>0</v>
      </c>
      <c r="U1955" s="358">
        <f t="shared" si="1404"/>
        <v>0</v>
      </c>
      <c r="V1955" s="358">
        <f t="shared" si="1404"/>
        <v>0</v>
      </c>
      <c r="W1955" s="358">
        <f t="shared" si="1404"/>
        <v>0</v>
      </c>
      <c r="X1955" s="358">
        <f t="shared" si="1404"/>
        <v>0</v>
      </c>
      <c r="Y1955" s="358">
        <f t="shared" si="1404"/>
        <v>0</v>
      </c>
      <c r="Z1955" s="358">
        <f t="shared" si="1404"/>
        <v>0</v>
      </c>
      <c r="AA1955" s="358">
        <f t="shared" si="1404"/>
        <v>0</v>
      </c>
      <c r="AB1955" s="358">
        <f t="shared" si="1404"/>
        <v>0</v>
      </c>
      <c r="AC1955" s="358">
        <f t="shared" si="1404"/>
        <v>0</v>
      </c>
      <c r="AD1955" s="358">
        <f t="shared" si="1404"/>
        <v>0</v>
      </c>
      <c r="AE1955" s="358">
        <f t="shared" si="1404"/>
        <v>0</v>
      </c>
      <c r="AF1955" s="358">
        <f t="shared" si="1404"/>
        <v>0</v>
      </c>
      <c r="AG1955" s="358">
        <f t="shared" si="1404"/>
        <v>0</v>
      </c>
      <c r="AH1955" s="358">
        <f t="shared" si="1404"/>
        <v>0</v>
      </c>
      <c r="AI1955" s="358">
        <f t="shared" si="1404"/>
        <v>0</v>
      </c>
      <c r="AJ1955" s="358">
        <f t="shared" si="1404"/>
        <v>0</v>
      </c>
      <c r="AK1955" s="358">
        <v>4186.4072339477398</v>
      </c>
      <c r="AL1955" s="358">
        <v>4196.8841238285331</v>
      </c>
      <c r="AM1955" s="358">
        <v>4207.3872331417515</v>
      </c>
    </row>
    <row r="1956" spans="1:39" x14ac:dyDescent="0.25">
      <c r="A1956" s="353" t="s">
        <v>268</v>
      </c>
      <c r="B1956" s="353" t="s">
        <v>268</v>
      </c>
      <c r="C1956" s="441">
        <f t="shared" ref="C1956:J1956" si="1405">C4</f>
        <v>2500</v>
      </c>
      <c r="D1956" s="441"/>
      <c r="E1956" s="441"/>
      <c r="F1956" s="441"/>
      <c r="G1956" s="441"/>
      <c r="H1956" s="441">
        <f t="shared" si="1405"/>
        <v>1</v>
      </c>
      <c r="I1956" s="441"/>
      <c r="J1956" s="445">
        <f t="shared" si="1405"/>
        <v>0</v>
      </c>
      <c r="K1956" s="358">
        <f t="shared" ref="K1956:AJ1956" si="1406">K4-K1712</f>
        <v>0</v>
      </c>
      <c r="L1956" s="358">
        <f t="shared" si="1406"/>
        <v>0</v>
      </c>
      <c r="M1956" s="358">
        <f t="shared" si="1406"/>
        <v>0</v>
      </c>
      <c r="N1956" s="358">
        <f t="shared" si="1406"/>
        <v>0</v>
      </c>
      <c r="O1956" s="358">
        <f t="shared" si="1406"/>
        <v>0</v>
      </c>
      <c r="P1956" s="358">
        <f t="shared" si="1406"/>
        <v>0</v>
      </c>
      <c r="Q1956" s="358">
        <f t="shared" si="1406"/>
        <v>0</v>
      </c>
      <c r="R1956" s="358">
        <f t="shared" si="1406"/>
        <v>0</v>
      </c>
      <c r="S1956" s="358">
        <f t="shared" si="1406"/>
        <v>0</v>
      </c>
      <c r="T1956" s="358">
        <f t="shared" si="1406"/>
        <v>0</v>
      </c>
      <c r="U1956" s="358">
        <f t="shared" si="1406"/>
        <v>0</v>
      </c>
      <c r="V1956" s="358">
        <f t="shared" si="1406"/>
        <v>0</v>
      </c>
      <c r="W1956" s="358">
        <f t="shared" si="1406"/>
        <v>0</v>
      </c>
      <c r="X1956" s="358">
        <f t="shared" si="1406"/>
        <v>0</v>
      </c>
      <c r="Y1956" s="358">
        <f t="shared" si="1406"/>
        <v>0</v>
      </c>
      <c r="Z1956" s="358">
        <f t="shared" si="1406"/>
        <v>0</v>
      </c>
      <c r="AA1956" s="358">
        <f t="shared" si="1406"/>
        <v>0</v>
      </c>
      <c r="AB1956" s="358">
        <f t="shared" si="1406"/>
        <v>0</v>
      </c>
      <c r="AC1956" s="358">
        <f t="shared" si="1406"/>
        <v>0</v>
      </c>
      <c r="AD1956" s="358">
        <f t="shared" si="1406"/>
        <v>0</v>
      </c>
      <c r="AE1956" s="358">
        <f t="shared" si="1406"/>
        <v>0</v>
      </c>
      <c r="AF1956" s="358">
        <f t="shared" si="1406"/>
        <v>0</v>
      </c>
      <c r="AG1956" s="358">
        <f t="shared" si="1406"/>
        <v>0</v>
      </c>
      <c r="AH1956" s="358">
        <f t="shared" si="1406"/>
        <v>0</v>
      </c>
      <c r="AI1956" s="358">
        <f t="shared" si="1406"/>
        <v>0</v>
      </c>
      <c r="AJ1956" s="358">
        <f t="shared" si="1406"/>
        <v>0</v>
      </c>
      <c r="AK1956" s="358">
        <v>3919.803870999524</v>
      </c>
      <c r="AL1956" s="358">
        <v>3964.9723086745989</v>
      </c>
      <c r="AM1956" s="358">
        <v>4010.6612284526441</v>
      </c>
    </row>
    <row r="1957" spans="1:39" x14ac:dyDescent="0.25">
      <c r="A1957" s="353" t="s">
        <v>271</v>
      </c>
      <c r="B1957" s="353" t="s">
        <v>271</v>
      </c>
      <c r="C1957" s="441">
        <f t="shared" ref="C1957:J1957" si="1407">C5</f>
        <v>5500</v>
      </c>
      <c r="D1957" s="441"/>
      <c r="E1957" s="441"/>
      <c r="F1957" s="441"/>
      <c r="G1957" s="441"/>
      <c r="H1957" s="441">
        <f t="shared" si="1407"/>
        <v>1</v>
      </c>
      <c r="I1957" s="441"/>
      <c r="J1957" s="445">
        <f t="shared" si="1407"/>
        <v>0</v>
      </c>
      <c r="K1957" s="358">
        <f t="shared" ref="K1957:AJ1957" si="1408">K5-K1713</f>
        <v>0</v>
      </c>
      <c r="L1957" s="358">
        <f t="shared" si="1408"/>
        <v>0</v>
      </c>
      <c r="M1957" s="358">
        <f t="shared" si="1408"/>
        <v>0</v>
      </c>
      <c r="N1957" s="358">
        <f t="shared" si="1408"/>
        <v>0</v>
      </c>
      <c r="O1957" s="358">
        <f t="shared" si="1408"/>
        <v>0</v>
      </c>
      <c r="P1957" s="358">
        <f t="shared" si="1408"/>
        <v>0</v>
      </c>
      <c r="Q1957" s="358">
        <f t="shared" si="1408"/>
        <v>0</v>
      </c>
      <c r="R1957" s="358">
        <f t="shared" si="1408"/>
        <v>0</v>
      </c>
      <c r="S1957" s="358">
        <f t="shared" si="1408"/>
        <v>0</v>
      </c>
      <c r="T1957" s="358">
        <f t="shared" si="1408"/>
        <v>0</v>
      </c>
      <c r="U1957" s="358">
        <f t="shared" si="1408"/>
        <v>0</v>
      </c>
      <c r="V1957" s="358">
        <f t="shared" si="1408"/>
        <v>0</v>
      </c>
      <c r="W1957" s="358">
        <f t="shared" si="1408"/>
        <v>0</v>
      </c>
      <c r="X1957" s="358">
        <f t="shared" si="1408"/>
        <v>0</v>
      </c>
      <c r="Y1957" s="358">
        <f t="shared" si="1408"/>
        <v>0</v>
      </c>
      <c r="Z1957" s="358">
        <f t="shared" si="1408"/>
        <v>0</v>
      </c>
      <c r="AA1957" s="358">
        <f t="shared" si="1408"/>
        <v>0</v>
      </c>
      <c r="AB1957" s="358">
        <f t="shared" si="1408"/>
        <v>0</v>
      </c>
      <c r="AC1957" s="358">
        <f t="shared" si="1408"/>
        <v>0</v>
      </c>
      <c r="AD1957" s="358">
        <f t="shared" si="1408"/>
        <v>0</v>
      </c>
      <c r="AE1957" s="358">
        <f t="shared" si="1408"/>
        <v>0</v>
      </c>
      <c r="AF1957" s="358">
        <f t="shared" si="1408"/>
        <v>0</v>
      </c>
      <c r="AG1957" s="358">
        <f t="shared" si="1408"/>
        <v>0</v>
      </c>
      <c r="AH1957" s="358">
        <f t="shared" si="1408"/>
        <v>0</v>
      </c>
      <c r="AI1957" s="358">
        <f t="shared" si="1408"/>
        <v>0</v>
      </c>
      <c r="AJ1957" s="358">
        <f t="shared" si="1408"/>
        <v>0</v>
      </c>
      <c r="AK1957" s="358">
        <v>4754.3952725510517</v>
      </c>
      <c r="AL1957" s="358">
        <v>4751.3362799758515</v>
      </c>
      <c r="AM1957" s="358">
        <v>4747.5040604430433</v>
      </c>
    </row>
    <row r="1958" spans="1:39" x14ac:dyDescent="0.25">
      <c r="A1958" s="353" t="s">
        <v>222</v>
      </c>
      <c r="B1958" s="353" t="s">
        <v>304</v>
      </c>
      <c r="C1958" s="441">
        <f t="shared" ref="C1958:J1958" si="1409">C6</f>
        <v>10000</v>
      </c>
      <c r="D1958" s="441"/>
      <c r="E1958" s="441"/>
      <c r="F1958" s="441"/>
      <c r="G1958" s="441"/>
      <c r="H1958" s="441">
        <f t="shared" si="1409"/>
        <v>0</v>
      </c>
      <c r="I1958" s="441"/>
      <c r="J1958" s="445">
        <f t="shared" si="1409"/>
        <v>0</v>
      </c>
      <c r="K1958" s="358">
        <f t="shared" ref="K1958:AJ1958" si="1410">K6-K1714</f>
        <v>0</v>
      </c>
      <c r="L1958" s="358">
        <f t="shared" si="1410"/>
        <v>0</v>
      </c>
      <c r="M1958" s="358">
        <f t="shared" si="1410"/>
        <v>0</v>
      </c>
      <c r="N1958" s="358">
        <f t="shared" si="1410"/>
        <v>0</v>
      </c>
      <c r="O1958" s="358">
        <f t="shared" si="1410"/>
        <v>0</v>
      </c>
      <c r="P1958" s="358">
        <f t="shared" si="1410"/>
        <v>0</v>
      </c>
      <c r="Q1958" s="358">
        <f t="shared" si="1410"/>
        <v>0</v>
      </c>
      <c r="R1958" s="358">
        <f t="shared" si="1410"/>
        <v>0</v>
      </c>
      <c r="S1958" s="358">
        <f t="shared" si="1410"/>
        <v>0</v>
      </c>
      <c r="T1958" s="358">
        <f t="shared" si="1410"/>
        <v>0</v>
      </c>
      <c r="U1958" s="358">
        <f t="shared" si="1410"/>
        <v>0</v>
      </c>
      <c r="V1958" s="358">
        <f t="shared" si="1410"/>
        <v>0</v>
      </c>
      <c r="W1958" s="358">
        <f t="shared" si="1410"/>
        <v>0</v>
      </c>
      <c r="X1958" s="358">
        <f t="shared" si="1410"/>
        <v>0</v>
      </c>
      <c r="Y1958" s="358">
        <f t="shared" si="1410"/>
        <v>0</v>
      </c>
      <c r="Z1958" s="358">
        <f t="shared" si="1410"/>
        <v>0</v>
      </c>
      <c r="AA1958" s="358">
        <f t="shared" si="1410"/>
        <v>0</v>
      </c>
      <c r="AB1958" s="358">
        <f t="shared" si="1410"/>
        <v>0</v>
      </c>
      <c r="AC1958" s="358">
        <f t="shared" si="1410"/>
        <v>0</v>
      </c>
      <c r="AD1958" s="358">
        <f t="shared" si="1410"/>
        <v>0</v>
      </c>
      <c r="AE1958" s="358">
        <f t="shared" si="1410"/>
        <v>0</v>
      </c>
      <c r="AF1958" s="358">
        <f t="shared" si="1410"/>
        <v>0</v>
      </c>
      <c r="AG1958" s="358">
        <f t="shared" si="1410"/>
        <v>0</v>
      </c>
      <c r="AH1958" s="358">
        <f t="shared" si="1410"/>
        <v>0</v>
      </c>
      <c r="AI1958" s="358">
        <f t="shared" si="1410"/>
        <v>0</v>
      </c>
      <c r="AJ1958" s="358">
        <f t="shared" si="1410"/>
        <v>0</v>
      </c>
      <c r="AK1958" s="358">
        <v>8650.9618195848325</v>
      </c>
      <c r="AL1958" s="358">
        <v>8701.5981015536599</v>
      </c>
      <c r="AM1958" s="358">
        <v>8752.5307705722844</v>
      </c>
    </row>
    <row r="1959" spans="1:39" x14ac:dyDescent="0.25">
      <c r="A1959" s="353" t="s">
        <v>222</v>
      </c>
      <c r="B1959" s="353" t="s">
        <v>379</v>
      </c>
      <c r="C1959" s="441">
        <f t="shared" ref="C1959:J1959" si="1411">C7</f>
        <v>10000</v>
      </c>
      <c r="D1959" s="441"/>
      <c r="E1959" s="441"/>
      <c r="F1959" s="441"/>
      <c r="G1959" s="441"/>
      <c r="H1959" s="441">
        <f t="shared" si="1411"/>
        <v>0</v>
      </c>
      <c r="I1959" s="441"/>
      <c r="J1959" s="445">
        <f t="shared" si="1411"/>
        <v>0</v>
      </c>
      <c r="K1959" s="358">
        <f t="shared" ref="K1959:AJ1959" si="1412">K7-K1715</f>
        <v>0</v>
      </c>
      <c r="L1959" s="358">
        <f t="shared" si="1412"/>
        <v>0</v>
      </c>
      <c r="M1959" s="358">
        <f t="shared" si="1412"/>
        <v>0</v>
      </c>
      <c r="N1959" s="358">
        <f t="shared" si="1412"/>
        <v>0</v>
      </c>
      <c r="O1959" s="358">
        <f t="shared" si="1412"/>
        <v>0</v>
      </c>
      <c r="P1959" s="358">
        <f t="shared" si="1412"/>
        <v>0</v>
      </c>
      <c r="Q1959" s="358">
        <f t="shared" si="1412"/>
        <v>0</v>
      </c>
      <c r="R1959" s="358">
        <f t="shared" si="1412"/>
        <v>0</v>
      </c>
      <c r="S1959" s="358">
        <f t="shared" si="1412"/>
        <v>0</v>
      </c>
      <c r="T1959" s="358">
        <f t="shared" si="1412"/>
        <v>0</v>
      </c>
      <c r="U1959" s="358">
        <f t="shared" si="1412"/>
        <v>0</v>
      </c>
      <c r="V1959" s="358">
        <f t="shared" si="1412"/>
        <v>0</v>
      </c>
      <c r="W1959" s="358">
        <f t="shared" si="1412"/>
        <v>0</v>
      </c>
      <c r="X1959" s="358">
        <f t="shared" si="1412"/>
        <v>0</v>
      </c>
      <c r="Y1959" s="358">
        <f t="shared" si="1412"/>
        <v>0</v>
      </c>
      <c r="Z1959" s="358">
        <f t="shared" si="1412"/>
        <v>0</v>
      </c>
      <c r="AA1959" s="358">
        <f t="shared" si="1412"/>
        <v>0</v>
      </c>
      <c r="AB1959" s="358">
        <f t="shared" si="1412"/>
        <v>0</v>
      </c>
      <c r="AC1959" s="358">
        <f t="shared" si="1412"/>
        <v>0</v>
      </c>
      <c r="AD1959" s="358">
        <f t="shared" si="1412"/>
        <v>0</v>
      </c>
      <c r="AE1959" s="358">
        <f t="shared" si="1412"/>
        <v>0</v>
      </c>
      <c r="AF1959" s="358">
        <f t="shared" si="1412"/>
        <v>0</v>
      </c>
      <c r="AG1959" s="358">
        <f t="shared" si="1412"/>
        <v>0</v>
      </c>
      <c r="AH1959" s="358">
        <f t="shared" si="1412"/>
        <v>0</v>
      </c>
      <c r="AI1959" s="358">
        <f t="shared" si="1412"/>
        <v>0</v>
      </c>
      <c r="AJ1959" s="358">
        <f t="shared" si="1412"/>
        <v>0</v>
      </c>
      <c r="AK1959" s="358">
        <v>5515.5208302752944</v>
      </c>
      <c r="AL1959" s="358">
        <v>5533.5429338278582</v>
      </c>
      <c r="AM1959" s="358">
        <v>5551.6239250587496</v>
      </c>
    </row>
    <row r="1960" spans="1:39" x14ac:dyDescent="0.25">
      <c r="A1960" s="353" t="s">
        <v>395</v>
      </c>
      <c r="B1960" s="353" t="s">
        <v>395</v>
      </c>
      <c r="C1960" s="441">
        <f t="shared" ref="C1960:J1960" si="1413">C8</f>
        <v>1500</v>
      </c>
      <c r="D1960" s="441"/>
      <c r="E1960" s="441"/>
      <c r="F1960" s="441"/>
      <c r="G1960" s="441"/>
      <c r="H1960" s="441">
        <f t="shared" si="1413"/>
        <v>0</v>
      </c>
      <c r="I1960" s="441"/>
      <c r="J1960" s="445">
        <f t="shared" si="1413"/>
        <v>0</v>
      </c>
      <c r="K1960" s="358">
        <f t="shared" ref="K1960:AJ1960" si="1414">K8-K1716</f>
        <v>0</v>
      </c>
      <c r="L1960" s="358">
        <f t="shared" si="1414"/>
        <v>0</v>
      </c>
      <c r="M1960" s="358">
        <f t="shared" si="1414"/>
        <v>0</v>
      </c>
      <c r="N1960" s="358">
        <f t="shared" si="1414"/>
        <v>0</v>
      </c>
      <c r="O1960" s="358">
        <f t="shared" si="1414"/>
        <v>0</v>
      </c>
      <c r="P1960" s="358">
        <f t="shared" si="1414"/>
        <v>0</v>
      </c>
      <c r="Q1960" s="358">
        <f t="shared" si="1414"/>
        <v>0</v>
      </c>
      <c r="R1960" s="358">
        <f t="shared" si="1414"/>
        <v>0</v>
      </c>
      <c r="S1960" s="358">
        <f t="shared" si="1414"/>
        <v>0</v>
      </c>
      <c r="T1960" s="358">
        <f t="shared" si="1414"/>
        <v>0</v>
      </c>
      <c r="U1960" s="358">
        <f t="shared" si="1414"/>
        <v>0</v>
      </c>
      <c r="V1960" s="358">
        <f t="shared" si="1414"/>
        <v>0</v>
      </c>
      <c r="W1960" s="358">
        <f t="shared" si="1414"/>
        <v>0</v>
      </c>
      <c r="X1960" s="358">
        <f t="shared" si="1414"/>
        <v>0</v>
      </c>
      <c r="Y1960" s="358">
        <f t="shared" si="1414"/>
        <v>0</v>
      </c>
      <c r="Z1960" s="358">
        <f t="shared" si="1414"/>
        <v>0</v>
      </c>
      <c r="AA1960" s="358">
        <f t="shared" si="1414"/>
        <v>0</v>
      </c>
      <c r="AB1960" s="358">
        <f t="shared" si="1414"/>
        <v>0</v>
      </c>
      <c r="AC1960" s="358">
        <f t="shared" si="1414"/>
        <v>0</v>
      </c>
      <c r="AD1960" s="358">
        <f t="shared" si="1414"/>
        <v>0</v>
      </c>
      <c r="AE1960" s="358">
        <f t="shared" si="1414"/>
        <v>0</v>
      </c>
      <c r="AF1960" s="358">
        <f t="shared" si="1414"/>
        <v>0</v>
      </c>
      <c r="AG1960" s="358">
        <f t="shared" si="1414"/>
        <v>0</v>
      </c>
      <c r="AH1960" s="358">
        <f t="shared" si="1414"/>
        <v>0</v>
      </c>
      <c r="AI1960" s="358">
        <f t="shared" si="1414"/>
        <v>0</v>
      </c>
      <c r="AJ1960" s="358">
        <f t="shared" si="1414"/>
        <v>0</v>
      </c>
      <c r="AK1960" s="358">
        <v>1018.046412795523</v>
      </c>
      <c r="AL1960" s="358">
        <v>1029.6710983654907</v>
      </c>
      <c r="AM1960" s="358">
        <v>1041.3142794806151</v>
      </c>
    </row>
    <row r="1961" spans="1:39" x14ac:dyDescent="0.25">
      <c r="A1961" s="353" t="s">
        <v>495</v>
      </c>
      <c r="B1961" s="353" t="s">
        <v>495</v>
      </c>
      <c r="C1961" s="441">
        <f t="shared" ref="C1961:J1961" si="1415">C9</f>
        <v>750</v>
      </c>
      <c r="D1961" s="441"/>
      <c r="E1961" s="441"/>
      <c r="F1961" s="441"/>
      <c r="G1961" s="441"/>
      <c r="H1961" s="441">
        <f t="shared" si="1415"/>
        <v>0</v>
      </c>
      <c r="I1961" s="441"/>
      <c r="J1961" s="445">
        <f t="shared" si="1415"/>
        <v>0</v>
      </c>
      <c r="K1961" s="358">
        <f t="shared" ref="K1961:AJ1961" si="1416">K9-K1717</f>
        <v>0</v>
      </c>
      <c r="L1961" s="358">
        <f t="shared" si="1416"/>
        <v>0</v>
      </c>
      <c r="M1961" s="358">
        <f t="shared" si="1416"/>
        <v>0</v>
      </c>
      <c r="N1961" s="358">
        <f t="shared" si="1416"/>
        <v>0</v>
      </c>
      <c r="O1961" s="358">
        <f t="shared" si="1416"/>
        <v>0</v>
      </c>
      <c r="P1961" s="358">
        <f t="shared" si="1416"/>
        <v>0</v>
      </c>
      <c r="Q1961" s="358">
        <f t="shared" si="1416"/>
        <v>0</v>
      </c>
      <c r="R1961" s="358">
        <f t="shared" si="1416"/>
        <v>0</v>
      </c>
      <c r="S1961" s="358">
        <f t="shared" si="1416"/>
        <v>0</v>
      </c>
      <c r="T1961" s="358">
        <f t="shared" si="1416"/>
        <v>0</v>
      </c>
      <c r="U1961" s="358">
        <f t="shared" si="1416"/>
        <v>0</v>
      </c>
      <c r="V1961" s="358">
        <f t="shared" si="1416"/>
        <v>0</v>
      </c>
      <c r="W1961" s="358">
        <f t="shared" si="1416"/>
        <v>0</v>
      </c>
      <c r="X1961" s="358">
        <f t="shared" si="1416"/>
        <v>0</v>
      </c>
      <c r="Y1961" s="358">
        <f t="shared" si="1416"/>
        <v>0</v>
      </c>
      <c r="Z1961" s="358">
        <f t="shared" si="1416"/>
        <v>0</v>
      </c>
      <c r="AA1961" s="358">
        <f t="shared" si="1416"/>
        <v>0</v>
      </c>
      <c r="AB1961" s="358">
        <f t="shared" si="1416"/>
        <v>0</v>
      </c>
      <c r="AC1961" s="358">
        <f t="shared" si="1416"/>
        <v>0</v>
      </c>
      <c r="AD1961" s="358">
        <f t="shared" si="1416"/>
        <v>0</v>
      </c>
      <c r="AE1961" s="358">
        <f t="shared" si="1416"/>
        <v>0</v>
      </c>
      <c r="AF1961" s="358">
        <f t="shared" si="1416"/>
        <v>0</v>
      </c>
      <c r="AG1961" s="358">
        <f t="shared" si="1416"/>
        <v>0</v>
      </c>
      <c r="AH1961" s="358">
        <f t="shared" si="1416"/>
        <v>0</v>
      </c>
      <c r="AI1961" s="358">
        <f t="shared" si="1416"/>
        <v>0</v>
      </c>
      <c r="AJ1961" s="358">
        <f t="shared" si="1416"/>
        <v>0</v>
      </c>
      <c r="AK1961" s="358">
        <v>294.84413930148759</v>
      </c>
      <c r="AL1961" s="358">
        <v>298.7391094782509</v>
      </c>
      <c r="AM1961" s="358">
        <v>302.65446842306324</v>
      </c>
    </row>
    <row r="1962" spans="1:39" x14ac:dyDescent="0.25">
      <c r="A1962" s="353" t="s">
        <v>344</v>
      </c>
      <c r="B1962" s="353" t="s">
        <v>344</v>
      </c>
      <c r="C1962" s="441">
        <f t="shared" ref="C1962:J1962" si="1417">C10</f>
        <v>750</v>
      </c>
      <c r="D1962" s="441"/>
      <c r="E1962" s="441"/>
      <c r="F1962" s="441"/>
      <c r="G1962" s="441"/>
      <c r="H1962" s="441">
        <f t="shared" si="1417"/>
        <v>0</v>
      </c>
      <c r="I1962" s="441"/>
      <c r="J1962" s="445">
        <f t="shared" si="1417"/>
        <v>0</v>
      </c>
      <c r="K1962" s="358">
        <f t="shared" ref="K1962:AJ1962" si="1418">K10-K1718</f>
        <v>0</v>
      </c>
      <c r="L1962" s="358">
        <f t="shared" si="1418"/>
        <v>0</v>
      </c>
      <c r="M1962" s="358">
        <f t="shared" si="1418"/>
        <v>0</v>
      </c>
      <c r="N1962" s="358">
        <f t="shared" si="1418"/>
        <v>0</v>
      </c>
      <c r="O1962" s="358">
        <f t="shared" si="1418"/>
        <v>0</v>
      </c>
      <c r="P1962" s="358">
        <f t="shared" si="1418"/>
        <v>0</v>
      </c>
      <c r="Q1962" s="358">
        <f t="shared" si="1418"/>
        <v>0</v>
      </c>
      <c r="R1962" s="358">
        <f t="shared" si="1418"/>
        <v>0</v>
      </c>
      <c r="S1962" s="358">
        <f t="shared" si="1418"/>
        <v>0</v>
      </c>
      <c r="T1962" s="358">
        <f t="shared" si="1418"/>
        <v>0</v>
      </c>
      <c r="U1962" s="358">
        <f t="shared" si="1418"/>
        <v>0</v>
      </c>
      <c r="V1962" s="358">
        <f t="shared" si="1418"/>
        <v>0</v>
      </c>
      <c r="W1962" s="358">
        <f t="shared" si="1418"/>
        <v>0</v>
      </c>
      <c r="X1962" s="358">
        <f t="shared" si="1418"/>
        <v>0</v>
      </c>
      <c r="Y1962" s="358">
        <f t="shared" si="1418"/>
        <v>0</v>
      </c>
      <c r="Z1962" s="358">
        <f t="shared" si="1418"/>
        <v>0</v>
      </c>
      <c r="AA1962" s="358">
        <f t="shared" si="1418"/>
        <v>0</v>
      </c>
      <c r="AB1962" s="358">
        <f t="shared" si="1418"/>
        <v>0</v>
      </c>
      <c r="AC1962" s="358">
        <f t="shared" si="1418"/>
        <v>0</v>
      </c>
      <c r="AD1962" s="358">
        <f t="shared" si="1418"/>
        <v>0</v>
      </c>
      <c r="AE1962" s="358">
        <f t="shared" si="1418"/>
        <v>0</v>
      </c>
      <c r="AF1962" s="358">
        <f t="shared" si="1418"/>
        <v>0</v>
      </c>
      <c r="AG1962" s="358">
        <f t="shared" si="1418"/>
        <v>0</v>
      </c>
      <c r="AH1962" s="358">
        <f t="shared" si="1418"/>
        <v>0</v>
      </c>
      <c r="AI1962" s="358">
        <f t="shared" si="1418"/>
        <v>0</v>
      </c>
      <c r="AJ1962" s="358">
        <f t="shared" si="1418"/>
        <v>0</v>
      </c>
      <c r="AK1962" s="358">
        <v>500.08711260349708</v>
      </c>
      <c r="AL1962" s="358">
        <v>502.6433639760956</v>
      </c>
      <c r="AM1962" s="358">
        <v>505.21268191432881</v>
      </c>
    </row>
    <row r="1963" spans="1:39" x14ac:dyDescent="0.25">
      <c r="A1963" s="353" t="s">
        <v>223</v>
      </c>
      <c r="B1963" s="353" t="s">
        <v>307</v>
      </c>
      <c r="C1963" s="441">
        <f t="shared" ref="C1963:J1963" si="1419">C11</f>
        <v>20000</v>
      </c>
      <c r="D1963" s="441"/>
      <c r="E1963" s="441"/>
      <c r="F1963" s="441"/>
      <c r="G1963" s="441"/>
      <c r="H1963" s="441">
        <f t="shared" si="1419"/>
        <v>0</v>
      </c>
      <c r="I1963" s="441"/>
      <c r="J1963" s="445">
        <f t="shared" si="1419"/>
        <v>0</v>
      </c>
      <c r="K1963" s="358">
        <f t="shared" ref="K1963:AJ1963" si="1420">K11-K1719</f>
        <v>0</v>
      </c>
      <c r="L1963" s="358">
        <f t="shared" si="1420"/>
        <v>0</v>
      </c>
      <c r="M1963" s="358">
        <f t="shared" si="1420"/>
        <v>0</v>
      </c>
      <c r="N1963" s="358">
        <f t="shared" si="1420"/>
        <v>0</v>
      </c>
      <c r="O1963" s="358">
        <f t="shared" si="1420"/>
        <v>0</v>
      </c>
      <c r="P1963" s="358">
        <f t="shared" si="1420"/>
        <v>0</v>
      </c>
      <c r="Q1963" s="358">
        <f t="shared" si="1420"/>
        <v>0</v>
      </c>
      <c r="R1963" s="358">
        <f t="shared" si="1420"/>
        <v>0</v>
      </c>
      <c r="S1963" s="358">
        <f t="shared" si="1420"/>
        <v>0</v>
      </c>
      <c r="T1963" s="358">
        <f t="shared" si="1420"/>
        <v>0</v>
      </c>
      <c r="U1963" s="358">
        <f t="shared" si="1420"/>
        <v>0</v>
      </c>
      <c r="V1963" s="358">
        <f t="shared" si="1420"/>
        <v>0</v>
      </c>
      <c r="W1963" s="358">
        <f t="shared" si="1420"/>
        <v>0</v>
      </c>
      <c r="X1963" s="358">
        <f t="shared" si="1420"/>
        <v>0</v>
      </c>
      <c r="Y1963" s="358">
        <f t="shared" si="1420"/>
        <v>0</v>
      </c>
      <c r="Z1963" s="358">
        <f t="shared" si="1420"/>
        <v>0</v>
      </c>
      <c r="AA1963" s="358">
        <f t="shared" si="1420"/>
        <v>0</v>
      </c>
      <c r="AB1963" s="358">
        <f t="shared" si="1420"/>
        <v>0</v>
      </c>
      <c r="AC1963" s="358">
        <f t="shared" si="1420"/>
        <v>0</v>
      </c>
      <c r="AD1963" s="358">
        <f t="shared" si="1420"/>
        <v>0</v>
      </c>
      <c r="AE1963" s="358">
        <f t="shared" si="1420"/>
        <v>0</v>
      </c>
      <c r="AF1963" s="358">
        <f t="shared" si="1420"/>
        <v>0</v>
      </c>
      <c r="AG1963" s="358">
        <f t="shared" si="1420"/>
        <v>0</v>
      </c>
      <c r="AH1963" s="358">
        <f t="shared" si="1420"/>
        <v>0</v>
      </c>
      <c r="AI1963" s="358">
        <f t="shared" si="1420"/>
        <v>0</v>
      </c>
      <c r="AJ1963" s="358">
        <f t="shared" si="1420"/>
        <v>0</v>
      </c>
      <c r="AK1963" s="358">
        <v>14879.958024055632</v>
      </c>
      <c r="AL1963" s="358">
        <v>14888.054037125816</v>
      </c>
      <c r="AM1963" s="358">
        <v>14896.15445514308</v>
      </c>
    </row>
    <row r="1964" spans="1:39" x14ac:dyDescent="0.25">
      <c r="A1964" s="353" t="s">
        <v>223</v>
      </c>
      <c r="B1964" s="353" t="s">
        <v>275</v>
      </c>
      <c r="C1964" s="441">
        <f t="shared" ref="C1964:J1964" si="1421">C12</f>
        <v>20000</v>
      </c>
      <c r="D1964" s="441"/>
      <c r="E1964" s="441"/>
      <c r="F1964" s="441"/>
      <c r="G1964" s="441"/>
      <c r="H1964" s="441">
        <f t="shared" si="1421"/>
        <v>0</v>
      </c>
      <c r="I1964" s="441"/>
      <c r="J1964" s="445">
        <f t="shared" si="1421"/>
        <v>0</v>
      </c>
      <c r="K1964" s="358">
        <f t="shared" ref="K1964:AJ1964" si="1422">K12-K1720</f>
        <v>0</v>
      </c>
      <c r="L1964" s="358">
        <f t="shared" si="1422"/>
        <v>0</v>
      </c>
      <c r="M1964" s="358">
        <f t="shared" si="1422"/>
        <v>0</v>
      </c>
      <c r="N1964" s="358">
        <f t="shared" si="1422"/>
        <v>0</v>
      </c>
      <c r="O1964" s="358">
        <f t="shared" si="1422"/>
        <v>0</v>
      </c>
      <c r="P1964" s="358">
        <f t="shared" si="1422"/>
        <v>0</v>
      </c>
      <c r="Q1964" s="358">
        <f t="shared" si="1422"/>
        <v>0</v>
      </c>
      <c r="R1964" s="358">
        <f t="shared" si="1422"/>
        <v>0</v>
      </c>
      <c r="S1964" s="358">
        <f t="shared" si="1422"/>
        <v>0</v>
      </c>
      <c r="T1964" s="358">
        <f t="shared" si="1422"/>
        <v>0</v>
      </c>
      <c r="U1964" s="358">
        <f t="shared" si="1422"/>
        <v>0</v>
      </c>
      <c r="V1964" s="358">
        <f t="shared" si="1422"/>
        <v>0</v>
      </c>
      <c r="W1964" s="358">
        <f t="shared" si="1422"/>
        <v>0</v>
      </c>
      <c r="X1964" s="358">
        <f t="shared" si="1422"/>
        <v>0</v>
      </c>
      <c r="Y1964" s="358">
        <f t="shared" si="1422"/>
        <v>0</v>
      </c>
      <c r="Z1964" s="358">
        <f t="shared" si="1422"/>
        <v>0</v>
      </c>
      <c r="AA1964" s="358">
        <f t="shared" si="1422"/>
        <v>0</v>
      </c>
      <c r="AB1964" s="358">
        <f t="shared" si="1422"/>
        <v>0</v>
      </c>
      <c r="AC1964" s="358">
        <f t="shared" si="1422"/>
        <v>0</v>
      </c>
      <c r="AD1964" s="358">
        <f t="shared" si="1422"/>
        <v>0</v>
      </c>
      <c r="AE1964" s="358">
        <f t="shared" si="1422"/>
        <v>0</v>
      </c>
      <c r="AF1964" s="358">
        <f t="shared" si="1422"/>
        <v>0</v>
      </c>
      <c r="AG1964" s="358">
        <f t="shared" si="1422"/>
        <v>0</v>
      </c>
      <c r="AH1964" s="358">
        <f t="shared" si="1422"/>
        <v>0</v>
      </c>
      <c r="AI1964" s="358">
        <f t="shared" si="1422"/>
        <v>0</v>
      </c>
      <c r="AJ1964" s="358">
        <f t="shared" si="1422"/>
        <v>0</v>
      </c>
      <c r="AK1964" s="358">
        <v>23119.740111372168</v>
      </c>
      <c r="AL1964" s="358">
        <v>23382.32065618303</v>
      </c>
      <c r="AM1964" s="358">
        <v>23647.883437912693</v>
      </c>
    </row>
    <row r="1965" spans="1:39" x14ac:dyDescent="0.25">
      <c r="A1965" s="353" t="s">
        <v>477</v>
      </c>
      <c r="B1965" s="353" t="s">
        <v>477</v>
      </c>
      <c r="C1965" s="441">
        <f t="shared" ref="C1965:J1965" si="1423">C13</f>
        <v>5000</v>
      </c>
      <c r="D1965" s="441"/>
      <c r="E1965" s="441"/>
      <c r="F1965" s="441"/>
      <c r="G1965" s="441"/>
      <c r="H1965" s="441">
        <f t="shared" si="1423"/>
        <v>0</v>
      </c>
      <c r="I1965" s="441"/>
      <c r="J1965" s="445">
        <f t="shared" si="1423"/>
        <v>0</v>
      </c>
      <c r="K1965" s="358">
        <f t="shared" ref="K1965:AJ1965" si="1424">K13-K1721</f>
        <v>0</v>
      </c>
      <c r="L1965" s="358">
        <f t="shared" si="1424"/>
        <v>0</v>
      </c>
      <c r="M1965" s="358">
        <f t="shared" si="1424"/>
        <v>0</v>
      </c>
      <c r="N1965" s="358">
        <f t="shared" si="1424"/>
        <v>0</v>
      </c>
      <c r="O1965" s="358">
        <f t="shared" si="1424"/>
        <v>0</v>
      </c>
      <c r="P1965" s="358">
        <f t="shared" si="1424"/>
        <v>0</v>
      </c>
      <c r="Q1965" s="358">
        <f t="shared" si="1424"/>
        <v>0</v>
      </c>
      <c r="R1965" s="358">
        <f t="shared" si="1424"/>
        <v>0</v>
      </c>
      <c r="S1965" s="358">
        <f t="shared" si="1424"/>
        <v>0</v>
      </c>
      <c r="T1965" s="358">
        <f t="shared" si="1424"/>
        <v>0</v>
      </c>
      <c r="U1965" s="358">
        <f t="shared" si="1424"/>
        <v>0</v>
      </c>
      <c r="V1965" s="358">
        <f t="shared" si="1424"/>
        <v>0</v>
      </c>
      <c r="W1965" s="358">
        <f t="shared" si="1424"/>
        <v>0</v>
      </c>
      <c r="X1965" s="358">
        <f t="shared" si="1424"/>
        <v>0</v>
      </c>
      <c r="Y1965" s="358">
        <f t="shared" si="1424"/>
        <v>0</v>
      </c>
      <c r="Z1965" s="358">
        <f t="shared" si="1424"/>
        <v>0</v>
      </c>
      <c r="AA1965" s="358">
        <f t="shared" si="1424"/>
        <v>0</v>
      </c>
      <c r="AB1965" s="358">
        <f t="shared" si="1424"/>
        <v>0</v>
      </c>
      <c r="AC1965" s="358">
        <f t="shared" si="1424"/>
        <v>0</v>
      </c>
      <c r="AD1965" s="358">
        <f t="shared" si="1424"/>
        <v>0</v>
      </c>
      <c r="AE1965" s="358">
        <f t="shared" si="1424"/>
        <v>0</v>
      </c>
      <c r="AF1965" s="358">
        <f t="shared" si="1424"/>
        <v>0</v>
      </c>
      <c r="AG1965" s="358">
        <f t="shared" si="1424"/>
        <v>0</v>
      </c>
      <c r="AH1965" s="358">
        <f t="shared" si="1424"/>
        <v>0</v>
      </c>
      <c r="AI1965" s="358">
        <f t="shared" si="1424"/>
        <v>0</v>
      </c>
      <c r="AJ1965" s="358">
        <f t="shared" si="1424"/>
        <v>0</v>
      </c>
      <c r="AK1965" s="358">
        <v>2249.4573228342892</v>
      </c>
      <c r="AL1965" s="358">
        <v>2266.8133576306423</v>
      </c>
      <c r="AM1965" s="358">
        <v>2284.3033055894252</v>
      </c>
    </row>
    <row r="1966" spans="1:39" x14ac:dyDescent="0.25">
      <c r="A1966" s="353" t="s">
        <v>425</v>
      </c>
      <c r="B1966" s="353" t="s">
        <v>425</v>
      </c>
      <c r="C1966" s="441">
        <f t="shared" ref="C1966:J1966" si="1425">C14</f>
        <v>2500</v>
      </c>
      <c r="D1966" s="441"/>
      <c r="E1966" s="441"/>
      <c r="F1966" s="441"/>
      <c r="G1966" s="441"/>
      <c r="H1966" s="441">
        <f t="shared" si="1425"/>
        <v>0</v>
      </c>
      <c r="I1966" s="441"/>
      <c r="J1966" s="445">
        <f t="shared" si="1425"/>
        <v>0</v>
      </c>
      <c r="K1966" s="358">
        <f t="shared" ref="K1966:AJ1966" si="1426">K14-K1722</f>
        <v>0</v>
      </c>
      <c r="L1966" s="358">
        <f t="shared" si="1426"/>
        <v>0</v>
      </c>
      <c r="M1966" s="358">
        <f t="shared" si="1426"/>
        <v>0</v>
      </c>
      <c r="N1966" s="358">
        <f t="shared" si="1426"/>
        <v>0</v>
      </c>
      <c r="O1966" s="358">
        <f t="shared" si="1426"/>
        <v>0</v>
      </c>
      <c r="P1966" s="358">
        <f t="shared" si="1426"/>
        <v>0</v>
      </c>
      <c r="Q1966" s="358">
        <f t="shared" si="1426"/>
        <v>0</v>
      </c>
      <c r="R1966" s="358">
        <f t="shared" si="1426"/>
        <v>0</v>
      </c>
      <c r="S1966" s="358">
        <f t="shared" si="1426"/>
        <v>0</v>
      </c>
      <c r="T1966" s="358">
        <f t="shared" si="1426"/>
        <v>0</v>
      </c>
      <c r="U1966" s="358">
        <f t="shared" si="1426"/>
        <v>0</v>
      </c>
      <c r="V1966" s="358">
        <f t="shared" si="1426"/>
        <v>0</v>
      </c>
      <c r="W1966" s="358">
        <f t="shared" si="1426"/>
        <v>0</v>
      </c>
      <c r="X1966" s="358">
        <f t="shared" si="1426"/>
        <v>0</v>
      </c>
      <c r="Y1966" s="358">
        <f t="shared" si="1426"/>
        <v>0</v>
      </c>
      <c r="Z1966" s="358">
        <f t="shared" si="1426"/>
        <v>0</v>
      </c>
      <c r="AA1966" s="358">
        <f t="shared" si="1426"/>
        <v>0</v>
      </c>
      <c r="AB1966" s="358">
        <f t="shared" si="1426"/>
        <v>0</v>
      </c>
      <c r="AC1966" s="358">
        <f t="shared" si="1426"/>
        <v>0</v>
      </c>
      <c r="AD1966" s="358">
        <f t="shared" si="1426"/>
        <v>0</v>
      </c>
      <c r="AE1966" s="358">
        <f t="shared" si="1426"/>
        <v>0</v>
      </c>
      <c r="AF1966" s="358">
        <f t="shared" si="1426"/>
        <v>0</v>
      </c>
      <c r="AG1966" s="358">
        <f t="shared" si="1426"/>
        <v>0</v>
      </c>
      <c r="AH1966" s="358">
        <f t="shared" si="1426"/>
        <v>0</v>
      </c>
      <c r="AI1966" s="358">
        <f t="shared" si="1426"/>
        <v>0</v>
      </c>
      <c r="AJ1966" s="358">
        <f t="shared" si="1426"/>
        <v>0</v>
      </c>
      <c r="AK1966" s="358">
        <v>1384.96326470278</v>
      </c>
      <c r="AL1966" s="358">
        <v>1396.1770794832369</v>
      </c>
      <c r="AM1966" s="358">
        <v>1407.4816906372405</v>
      </c>
    </row>
    <row r="1967" spans="1:39" x14ac:dyDescent="0.25">
      <c r="A1967" s="353" t="s">
        <v>260</v>
      </c>
      <c r="B1967" s="353" t="s">
        <v>504</v>
      </c>
      <c r="C1967" s="441">
        <f t="shared" ref="C1967:J1967" si="1427">C15</f>
        <v>42000</v>
      </c>
      <c r="D1967" s="441"/>
      <c r="E1967" s="441"/>
      <c r="F1967" s="441"/>
      <c r="G1967" s="441"/>
      <c r="H1967" s="441">
        <f t="shared" si="1427"/>
        <v>0</v>
      </c>
      <c r="I1967" s="441"/>
      <c r="J1967" s="445">
        <f t="shared" si="1427"/>
        <v>0</v>
      </c>
      <c r="K1967" s="358">
        <f t="shared" ref="K1967:AJ1967" si="1428">K15-K1723</f>
        <v>0</v>
      </c>
      <c r="L1967" s="358">
        <f t="shared" si="1428"/>
        <v>0</v>
      </c>
      <c r="M1967" s="358">
        <f t="shared" si="1428"/>
        <v>0</v>
      </c>
      <c r="N1967" s="358">
        <f t="shared" si="1428"/>
        <v>0</v>
      </c>
      <c r="O1967" s="358">
        <f t="shared" si="1428"/>
        <v>0</v>
      </c>
      <c r="P1967" s="358">
        <f t="shared" si="1428"/>
        <v>0</v>
      </c>
      <c r="Q1967" s="358">
        <f t="shared" si="1428"/>
        <v>0</v>
      </c>
      <c r="R1967" s="358">
        <f t="shared" si="1428"/>
        <v>0</v>
      </c>
      <c r="S1967" s="358">
        <f t="shared" si="1428"/>
        <v>0</v>
      </c>
      <c r="T1967" s="358">
        <f t="shared" si="1428"/>
        <v>0</v>
      </c>
      <c r="U1967" s="358">
        <f t="shared" si="1428"/>
        <v>0</v>
      </c>
      <c r="V1967" s="358">
        <f t="shared" si="1428"/>
        <v>0</v>
      </c>
      <c r="W1967" s="358">
        <f t="shared" si="1428"/>
        <v>0</v>
      </c>
      <c r="X1967" s="358">
        <f t="shared" si="1428"/>
        <v>0</v>
      </c>
      <c r="Y1967" s="358">
        <f t="shared" si="1428"/>
        <v>0</v>
      </c>
      <c r="Z1967" s="358">
        <f t="shared" si="1428"/>
        <v>0</v>
      </c>
      <c r="AA1967" s="358">
        <f t="shared" si="1428"/>
        <v>0</v>
      </c>
      <c r="AB1967" s="358">
        <f t="shared" si="1428"/>
        <v>0</v>
      </c>
      <c r="AC1967" s="358">
        <f t="shared" si="1428"/>
        <v>0</v>
      </c>
      <c r="AD1967" s="358">
        <f t="shared" si="1428"/>
        <v>0</v>
      </c>
      <c r="AE1967" s="358">
        <f t="shared" si="1428"/>
        <v>0</v>
      </c>
      <c r="AF1967" s="358">
        <f t="shared" si="1428"/>
        <v>0</v>
      </c>
      <c r="AG1967" s="358">
        <f t="shared" si="1428"/>
        <v>0</v>
      </c>
      <c r="AH1967" s="358">
        <f t="shared" si="1428"/>
        <v>0</v>
      </c>
      <c r="AI1967" s="358">
        <f t="shared" si="1428"/>
        <v>0</v>
      </c>
      <c r="AJ1967" s="358">
        <f t="shared" si="1428"/>
        <v>0</v>
      </c>
      <c r="AK1967" s="358">
        <v>10967.08756938148</v>
      </c>
      <c r="AL1967" s="358">
        <v>10928.242190312629</v>
      </c>
      <c r="AM1967" s="358">
        <v>10889.534401416688</v>
      </c>
    </row>
    <row r="1968" spans="1:39" x14ac:dyDescent="0.25">
      <c r="A1968" s="353" t="s">
        <v>260</v>
      </c>
      <c r="B1968" s="353" t="s">
        <v>471</v>
      </c>
      <c r="C1968" s="441">
        <f t="shared" ref="C1968:J1968" si="1429">C16</f>
        <v>42000</v>
      </c>
      <c r="D1968" s="441"/>
      <c r="E1968" s="441"/>
      <c r="F1968" s="441"/>
      <c r="G1968" s="441"/>
      <c r="H1968" s="441">
        <f t="shared" si="1429"/>
        <v>0</v>
      </c>
      <c r="I1968" s="441"/>
      <c r="J1968" s="445">
        <f t="shared" si="1429"/>
        <v>0</v>
      </c>
      <c r="K1968" s="358">
        <f t="shared" ref="K1968:AJ1968" si="1430">K16-K1724</f>
        <v>0</v>
      </c>
      <c r="L1968" s="358">
        <f t="shared" si="1430"/>
        <v>0</v>
      </c>
      <c r="M1968" s="358">
        <f t="shared" si="1430"/>
        <v>0</v>
      </c>
      <c r="N1968" s="358">
        <f t="shared" si="1430"/>
        <v>0</v>
      </c>
      <c r="O1968" s="358">
        <f t="shared" si="1430"/>
        <v>0</v>
      </c>
      <c r="P1968" s="358">
        <f t="shared" si="1430"/>
        <v>0</v>
      </c>
      <c r="Q1968" s="358">
        <f t="shared" si="1430"/>
        <v>0</v>
      </c>
      <c r="R1968" s="358">
        <f t="shared" si="1430"/>
        <v>0</v>
      </c>
      <c r="S1968" s="358">
        <f t="shared" si="1430"/>
        <v>0</v>
      </c>
      <c r="T1968" s="358">
        <f t="shared" si="1430"/>
        <v>0</v>
      </c>
      <c r="U1968" s="358">
        <f t="shared" si="1430"/>
        <v>0</v>
      </c>
      <c r="V1968" s="358">
        <f t="shared" si="1430"/>
        <v>0</v>
      </c>
      <c r="W1968" s="358">
        <f t="shared" si="1430"/>
        <v>0</v>
      </c>
      <c r="X1968" s="358">
        <f t="shared" si="1430"/>
        <v>0</v>
      </c>
      <c r="Y1968" s="358">
        <f t="shared" si="1430"/>
        <v>0</v>
      </c>
      <c r="Z1968" s="358">
        <f t="shared" si="1430"/>
        <v>0</v>
      </c>
      <c r="AA1968" s="358">
        <f t="shared" si="1430"/>
        <v>0</v>
      </c>
      <c r="AB1968" s="358">
        <f t="shared" si="1430"/>
        <v>0</v>
      </c>
      <c r="AC1968" s="358">
        <f t="shared" si="1430"/>
        <v>0</v>
      </c>
      <c r="AD1968" s="358">
        <f t="shared" si="1430"/>
        <v>0</v>
      </c>
      <c r="AE1968" s="358">
        <f t="shared" si="1430"/>
        <v>0</v>
      </c>
      <c r="AF1968" s="358">
        <f t="shared" si="1430"/>
        <v>0</v>
      </c>
      <c r="AG1968" s="358">
        <f t="shared" si="1430"/>
        <v>0</v>
      </c>
      <c r="AH1968" s="358">
        <f t="shared" si="1430"/>
        <v>0</v>
      </c>
      <c r="AI1968" s="358">
        <f t="shared" si="1430"/>
        <v>0</v>
      </c>
      <c r="AJ1968" s="358">
        <f t="shared" si="1430"/>
        <v>0</v>
      </c>
      <c r="AK1968" s="358">
        <v>37583.304804242165</v>
      </c>
      <c r="AL1968" s="358">
        <v>38841.310581601923</v>
      </c>
      <c r="AM1968" s="358">
        <v>40141.424910727248</v>
      </c>
    </row>
    <row r="1969" spans="1:39" x14ac:dyDescent="0.25">
      <c r="A1969" s="353" t="s">
        <v>406</v>
      </c>
      <c r="B1969" s="353" t="s">
        <v>407</v>
      </c>
      <c r="C1969" s="441">
        <f t="shared" ref="C1969:J1969" si="1431">C17</f>
        <v>25000</v>
      </c>
      <c r="D1969" s="441"/>
      <c r="E1969" s="441"/>
      <c r="F1969" s="441"/>
      <c r="G1969" s="441"/>
      <c r="H1969" s="441">
        <f t="shared" si="1431"/>
        <v>0</v>
      </c>
      <c r="I1969" s="441"/>
      <c r="J1969" s="445">
        <f t="shared" si="1431"/>
        <v>0</v>
      </c>
      <c r="K1969" s="358">
        <f t="shared" ref="K1969:AJ1969" si="1432">K17-K1725</f>
        <v>0</v>
      </c>
      <c r="L1969" s="358">
        <f t="shared" si="1432"/>
        <v>0</v>
      </c>
      <c r="M1969" s="358">
        <f t="shared" si="1432"/>
        <v>0</v>
      </c>
      <c r="N1969" s="358">
        <f t="shared" si="1432"/>
        <v>0</v>
      </c>
      <c r="O1969" s="358">
        <f t="shared" si="1432"/>
        <v>0</v>
      </c>
      <c r="P1969" s="358">
        <f t="shared" si="1432"/>
        <v>0</v>
      </c>
      <c r="Q1969" s="358">
        <f t="shared" si="1432"/>
        <v>0</v>
      </c>
      <c r="R1969" s="358">
        <f t="shared" si="1432"/>
        <v>0</v>
      </c>
      <c r="S1969" s="358">
        <f t="shared" si="1432"/>
        <v>0</v>
      </c>
      <c r="T1969" s="358">
        <f t="shared" si="1432"/>
        <v>0</v>
      </c>
      <c r="U1969" s="358">
        <f t="shared" si="1432"/>
        <v>0</v>
      </c>
      <c r="V1969" s="358">
        <f t="shared" si="1432"/>
        <v>0</v>
      </c>
      <c r="W1969" s="358">
        <f t="shared" si="1432"/>
        <v>0</v>
      </c>
      <c r="X1969" s="358">
        <f t="shared" si="1432"/>
        <v>0</v>
      </c>
      <c r="Y1969" s="358">
        <f t="shared" si="1432"/>
        <v>0</v>
      </c>
      <c r="Z1969" s="358">
        <f t="shared" si="1432"/>
        <v>0</v>
      </c>
      <c r="AA1969" s="358">
        <f t="shared" si="1432"/>
        <v>0</v>
      </c>
      <c r="AB1969" s="358">
        <f t="shared" si="1432"/>
        <v>0</v>
      </c>
      <c r="AC1969" s="358">
        <f t="shared" si="1432"/>
        <v>0</v>
      </c>
      <c r="AD1969" s="358">
        <f t="shared" si="1432"/>
        <v>0</v>
      </c>
      <c r="AE1969" s="358">
        <f t="shared" si="1432"/>
        <v>0</v>
      </c>
      <c r="AF1969" s="358">
        <f t="shared" si="1432"/>
        <v>0</v>
      </c>
      <c r="AG1969" s="358">
        <f t="shared" si="1432"/>
        <v>0</v>
      </c>
      <c r="AH1969" s="358">
        <f t="shared" si="1432"/>
        <v>0</v>
      </c>
      <c r="AI1969" s="358">
        <f t="shared" si="1432"/>
        <v>0</v>
      </c>
      <c r="AJ1969" s="358">
        <f t="shared" si="1432"/>
        <v>0</v>
      </c>
      <c r="AK1969" s="358">
        <v>14875.239407049934</v>
      </c>
      <c r="AL1969" s="358">
        <v>14942.928169627892</v>
      </c>
      <c r="AM1969" s="358">
        <v>15010.924945304258</v>
      </c>
    </row>
    <row r="1970" spans="1:39" x14ac:dyDescent="0.25">
      <c r="A1970" s="353" t="s">
        <v>401</v>
      </c>
      <c r="B1970" s="353" t="s">
        <v>401</v>
      </c>
      <c r="C1970" s="441">
        <f t="shared" ref="C1970:J1970" si="1433">C18</f>
        <v>6250</v>
      </c>
      <c r="D1970" s="441"/>
      <c r="E1970" s="441"/>
      <c r="F1970" s="441"/>
      <c r="G1970" s="441"/>
      <c r="H1970" s="441">
        <f t="shared" si="1433"/>
        <v>0</v>
      </c>
      <c r="I1970" s="441"/>
      <c r="J1970" s="445">
        <f t="shared" si="1433"/>
        <v>0</v>
      </c>
      <c r="K1970" s="358">
        <f t="shared" ref="K1970:AJ1970" si="1434">K18-K1726</f>
        <v>0</v>
      </c>
      <c r="L1970" s="358">
        <f t="shared" si="1434"/>
        <v>0</v>
      </c>
      <c r="M1970" s="358">
        <f t="shared" si="1434"/>
        <v>0</v>
      </c>
      <c r="N1970" s="358">
        <f t="shared" si="1434"/>
        <v>0</v>
      </c>
      <c r="O1970" s="358">
        <f t="shared" si="1434"/>
        <v>0</v>
      </c>
      <c r="P1970" s="358">
        <f t="shared" si="1434"/>
        <v>0</v>
      </c>
      <c r="Q1970" s="358">
        <f t="shared" si="1434"/>
        <v>0</v>
      </c>
      <c r="R1970" s="358">
        <f t="shared" si="1434"/>
        <v>0</v>
      </c>
      <c r="S1970" s="358">
        <f t="shared" si="1434"/>
        <v>0</v>
      </c>
      <c r="T1970" s="358">
        <f t="shared" si="1434"/>
        <v>0</v>
      </c>
      <c r="U1970" s="358">
        <f t="shared" si="1434"/>
        <v>0</v>
      </c>
      <c r="V1970" s="358">
        <f t="shared" si="1434"/>
        <v>0</v>
      </c>
      <c r="W1970" s="358">
        <f t="shared" si="1434"/>
        <v>0</v>
      </c>
      <c r="X1970" s="358">
        <f t="shared" si="1434"/>
        <v>0</v>
      </c>
      <c r="Y1970" s="358">
        <f t="shared" si="1434"/>
        <v>0</v>
      </c>
      <c r="Z1970" s="358">
        <f t="shared" si="1434"/>
        <v>0</v>
      </c>
      <c r="AA1970" s="358">
        <f t="shared" si="1434"/>
        <v>0</v>
      </c>
      <c r="AB1970" s="358">
        <f t="shared" si="1434"/>
        <v>0</v>
      </c>
      <c r="AC1970" s="358">
        <f t="shared" si="1434"/>
        <v>0</v>
      </c>
      <c r="AD1970" s="358">
        <f t="shared" si="1434"/>
        <v>0</v>
      </c>
      <c r="AE1970" s="358">
        <f t="shared" si="1434"/>
        <v>0</v>
      </c>
      <c r="AF1970" s="358">
        <f t="shared" si="1434"/>
        <v>0</v>
      </c>
      <c r="AG1970" s="358">
        <f t="shared" si="1434"/>
        <v>0</v>
      </c>
      <c r="AH1970" s="358">
        <f t="shared" si="1434"/>
        <v>0</v>
      </c>
      <c r="AI1970" s="358">
        <f t="shared" si="1434"/>
        <v>0</v>
      </c>
      <c r="AJ1970" s="358">
        <f t="shared" si="1434"/>
        <v>0</v>
      </c>
      <c r="AK1970" s="358">
        <v>3262.4863231807763</v>
      </c>
      <c r="AL1970" s="358">
        <v>3257.4573552094826</v>
      </c>
      <c r="AM1970" s="358">
        <v>3252.43613915386</v>
      </c>
    </row>
    <row r="1971" spans="1:39" x14ac:dyDescent="0.25">
      <c r="A1971" s="353" t="s">
        <v>224</v>
      </c>
      <c r="B1971" s="353" t="s">
        <v>488</v>
      </c>
      <c r="C1971" s="441">
        <f t="shared" ref="C1971:J1971" si="1435">C19</f>
        <v>42000</v>
      </c>
      <c r="D1971" s="441"/>
      <c r="E1971" s="441"/>
      <c r="F1971" s="441"/>
      <c r="G1971" s="441"/>
      <c r="H1971" s="441">
        <f t="shared" si="1435"/>
        <v>0</v>
      </c>
      <c r="I1971" s="441"/>
      <c r="J1971" s="445">
        <f t="shared" si="1435"/>
        <v>0</v>
      </c>
      <c r="K1971" s="358">
        <f t="shared" ref="K1971:AJ1971" si="1436">K19-K1727</f>
        <v>0</v>
      </c>
      <c r="L1971" s="358">
        <f t="shared" si="1436"/>
        <v>0</v>
      </c>
      <c r="M1971" s="358">
        <f t="shared" si="1436"/>
        <v>0</v>
      </c>
      <c r="N1971" s="358">
        <f t="shared" si="1436"/>
        <v>0</v>
      </c>
      <c r="O1971" s="358">
        <f t="shared" si="1436"/>
        <v>0</v>
      </c>
      <c r="P1971" s="358">
        <f t="shared" si="1436"/>
        <v>0</v>
      </c>
      <c r="Q1971" s="358">
        <f t="shared" si="1436"/>
        <v>0</v>
      </c>
      <c r="R1971" s="358">
        <f t="shared" si="1436"/>
        <v>0</v>
      </c>
      <c r="S1971" s="358">
        <f t="shared" si="1436"/>
        <v>0</v>
      </c>
      <c r="T1971" s="358">
        <f t="shared" si="1436"/>
        <v>0</v>
      </c>
      <c r="U1971" s="358">
        <f t="shared" si="1436"/>
        <v>0</v>
      </c>
      <c r="V1971" s="358">
        <f t="shared" si="1436"/>
        <v>0</v>
      </c>
      <c r="W1971" s="358">
        <f t="shared" si="1436"/>
        <v>0</v>
      </c>
      <c r="X1971" s="358">
        <f t="shared" si="1436"/>
        <v>0</v>
      </c>
      <c r="Y1971" s="358">
        <f t="shared" si="1436"/>
        <v>0</v>
      </c>
      <c r="Z1971" s="358">
        <f t="shared" si="1436"/>
        <v>0</v>
      </c>
      <c r="AA1971" s="358">
        <f t="shared" si="1436"/>
        <v>0</v>
      </c>
      <c r="AB1971" s="358">
        <f t="shared" si="1436"/>
        <v>0</v>
      </c>
      <c r="AC1971" s="358">
        <f t="shared" si="1436"/>
        <v>0</v>
      </c>
      <c r="AD1971" s="358">
        <f t="shared" si="1436"/>
        <v>0</v>
      </c>
      <c r="AE1971" s="358">
        <f t="shared" si="1436"/>
        <v>0</v>
      </c>
      <c r="AF1971" s="358">
        <f t="shared" si="1436"/>
        <v>0</v>
      </c>
      <c r="AG1971" s="358">
        <f t="shared" si="1436"/>
        <v>0</v>
      </c>
      <c r="AH1971" s="358">
        <f t="shared" si="1436"/>
        <v>0</v>
      </c>
      <c r="AI1971" s="358">
        <f t="shared" si="1436"/>
        <v>0</v>
      </c>
      <c r="AJ1971" s="358">
        <f t="shared" si="1436"/>
        <v>0</v>
      </c>
      <c r="AK1971" s="358">
        <v>11410.150874474104</v>
      </c>
      <c r="AL1971" s="358">
        <v>11376.260605907477</v>
      </c>
      <c r="AM1971" s="358">
        <v>11339.94739644545</v>
      </c>
    </row>
    <row r="1972" spans="1:39" x14ac:dyDescent="0.25">
      <c r="A1972" s="353" t="s">
        <v>224</v>
      </c>
      <c r="B1972" s="353" t="s">
        <v>445</v>
      </c>
      <c r="C1972" s="441">
        <f t="shared" ref="C1972:J1972" si="1437">C20</f>
        <v>42000</v>
      </c>
      <c r="D1972" s="441"/>
      <c r="E1972" s="441"/>
      <c r="F1972" s="441"/>
      <c r="G1972" s="441"/>
      <c r="H1972" s="441">
        <f t="shared" si="1437"/>
        <v>0</v>
      </c>
      <c r="I1972" s="441"/>
      <c r="J1972" s="445">
        <f t="shared" si="1437"/>
        <v>0</v>
      </c>
      <c r="K1972" s="358">
        <f t="shared" ref="K1972:AJ1972" si="1438">K20-K1728</f>
        <v>0</v>
      </c>
      <c r="L1972" s="358">
        <f t="shared" si="1438"/>
        <v>0</v>
      </c>
      <c r="M1972" s="358">
        <f t="shared" si="1438"/>
        <v>0</v>
      </c>
      <c r="N1972" s="358">
        <f t="shared" si="1438"/>
        <v>0</v>
      </c>
      <c r="O1972" s="358">
        <f t="shared" si="1438"/>
        <v>0</v>
      </c>
      <c r="P1972" s="358">
        <f t="shared" si="1438"/>
        <v>0</v>
      </c>
      <c r="Q1972" s="358">
        <f t="shared" si="1438"/>
        <v>0</v>
      </c>
      <c r="R1972" s="358">
        <f t="shared" si="1438"/>
        <v>0</v>
      </c>
      <c r="S1972" s="358">
        <f t="shared" si="1438"/>
        <v>0</v>
      </c>
      <c r="T1972" s="358">
        <f t="shared" si="1438"/>
        <v>0</v>
      </c>
      <c r="U1972" s="358">
        <f t="shared" si="1438"/>
        <v>0</v>
      </c>
      <c r="V1972" s="358">
        <f t="shared" si="1438"/>
        <v>0</v>
      </c>
      <c r="W1972" s="358">
        <f t="shared" si="1438"/>
        <v>0</v>
      </c>
      <c r="X1972" s="358">
        <f t="shared" si="1438"/>
        <v>0</v>
      </c>
      <c r="Y1972" s="358">
        <f t="shared" si="1438"/>
        <v>0</v>
      </c>
      <c r="Z1972" s="358">
        <f t="shared" si="1438"/>
        <v>0</v>
      </c>
      <c r="AA1972" s="358">
        <f t="shared" si="1438"/>
        <v>0</v>
      </c>
      <c r="AB1972" s="358">
        <f t="shared" si="1438"/>
        <v>0</v>
      </c>
      <c r="AC1972" s="358">
        <f t="shared" si="1438"/>
        <v>0</v>
      </c>
      <c r="AD1972" s="358">
        <f t="shared" si="1438"/>
        <v>0</v>
      </c>
      <c r="AE1972" s="358">
        <f t="shared" si="1438"/>
        <v>0</v>
      </c>
      <c r="AF1972" s="358">
        <f t="shared" si="1438"/>
        <v>0</v>
      </c>
      <c r="AG1972" s="358">
        <f t="shared" si="1438"/>
        <v>0</v>
      </c>
      <c r="AH1972" s="358">
        <f t="shared" si="1438"/>
        <v>0</v>
      </c>
      <c r="AI1972" s="358">
        <f t="shared" si="1438"/>
        <v>0</v>
      </c>
      <c r="AJ1972" s="358">
        <f t="shared" si="1438"/>
        <v>0</v>
      </c>
      <c r="AK1972" s="358">
        <v>25158.721107335325</v>
      </c>
      <c r="AL1972" s="358">
        <v>25534.897886670627</v>
      </c>
      <c r="AM1972" s="358">
        <v>25914.207986498324</v>
      </c>
    </row>
    <row r="1973" spans="1:39" x14ac:dyDescent="0.25">
      <c r="A1973" s="353" t="s">
        <v>224</v>
      </c>
      <c r="B1973" s="353" t="s">
        <v>451</v>
      </c>
      <c r="C1973" s="441">
        <f t="shared" ref="C1973:J1973" si="1439">C21</f>
        <v>42000</v>
      </c>
      <c r="D1973" s="441"/>
      <c r="E1973" s="441"/>
      <c r="F1973" s="441"/>
      <c r="G1973" s="441"/>
      <c r="H1973" s="441">
        <f t="shared" si="1439"/>
        <v>0</v>
      </c>
      <c r="I1973" s="441"/>
      <c r="J1973" s="445">
        <f t="shared" si="1439"/>
        <v>0</v>
      </c>
      <c r="K1973" s="358">
        <f t="shared" ref="K1973:AJ1973" si="1440">K21-K1729</f>
        <v>0</v>
      </c>
      <c r="L1973" s="358">
        <f t="shared" si="1440"/>
        <v>0</v>
      </c>
      <c r="M1973" s="358">
        <f t="shared" si="1440"/>
        <v>0</v>
      </c>
      <c r="N1973" s="358">
        <f t="shared" si="1440"/>
        <v>0</v>
      </c>
      <c r="O1973" s="358">
        <f t="shared" si="1440"/>
        <v>0</v>
      </c>
      <c r="P1973" s="358">
        <f t="shared" si="1440"/>
        <v>0</v>
      </c>
      <c r="Q1973" s="358">
        <f t="shared" si="1440"/>
        <v>0</v>
      </c>
      <c r="R1973" s="358">
        <f t="shared" si="1440"/>
        <v>0</v>
      </c>
      <c r="S1973" s="358">
        <f t="shared" si="1440"/>
        <v>0</v>
      </c>
      <c r="T1973" s="358">
        <f t="shared" si="1440"/>
        <v>0</v>
      </c>
      <c r="U1973" s="358">
        <f t="shared" si="1440"/>
        <v>0</v>
      </c>
      <c r="V1973" s="358">
        <f t="shared" si="1440"/>
        <v>0</v>
      </c>
      <c r="W1973" s="358">
        <f t="shared" si="1440"/>
        <v>0</v>
      </c>
      <c r="X1973" s="358">
        <f t="shared" si="1440"/>
        <v>0</v>
      </c>
      <c r="Y1973" s="358">
        <f t="shared" si="1440"/>
        <v>0</v>
      </c>
      <c r="Z1973" s="358">
        <f t="shared" si="1440"/>
        <v>0</v>
      </c>
      <c r="AA1973" s="358">
        <f t="shared" si="1440"/>
        <v>0</v>
      </c>
      <c r="AB1973" s="358">
        <f t="shared" si="1440"/>
        <v>0</v>
      </c>
      <c r="AC1973" s="358">
        <f t="shared" si="1440"/>
        <v>0</v>
      </c>
      <c r="AD1973" s="358">
        <f t="shared" si="1440"/>
        <v>0</v>
      </c>
      <c r="AE1973" s="358">
        <f t="shared" si="1440"/>
        <v>0</v>
      </c>
      <c r="AF1973" s="358">
        <f t="shared" si="1440"/>
        <v>0</v>
      </c>
      <c r="AG1973" s="358">
        <f t="shared" si="1440"/>
        <v>0</v>
      </c>
      <c r="AH1973" s="358">
        <f t="shared" si="1440"/>
        <v>0</v>
      </c>
      <c r="AI1973" s="358">
        <f t="shared" si="1440"/>
        <v>0</v>
      </c>
      <c r="AJ1973" s="358">
        <f t="shared" si="1440"/>
        <v>0</v>
      </c>
      <c r="AK1973" s="358">
        <v>14907.273177272413</v>
      </c>
      <c r="AL1973" s="358">
        <v>14837.843469932943</v>
      </c>
      <c r="AM1973" s="358">
        <v>14765.617913114122</v>
      </c>
    </row>
    <row r="1974" spans="1:39" x14ac:dyDescent="0.25">
      <c r="A1974" s="353" t="s">
        <v>225</v>
      </c>
      <c r="B1974" s="353" t="s">
        <v>353</v>
      </c>
      <c r="C1974" s="441">
        <f t="shared" ref="C1974:J1974" si="1441">C22</f>
        <v>42000</v>
      </c>
      <c r="D1974" s="441"/>
      <c r="E1974" s="441"/>
      <c r="F1974" s="441"/>
      <c r="G1974" s="441"/>
      <c r="H1974" s="441">
        <f t="shared" si="1441"/>
        <v>0</v>
      </c>
      <c r="I1974" s="441"/>
      <c r="J1974" s="445">
        <f t="shared" si="1441"/>
        <v>0</v>
      </c>
      <c r="K1974" s="358">
        <f t="shared" ref="K1974:AJ1974" si="1442">K22-K1730</f>
        <v>0</v>
      </c>
      <c r="L1974" s="358">
        <f t="shared" si="1442"/>
        <v>0</v>
      </c>
      <c r="M1974" s="358">
        <f t="shared" si="1442"/>
        <v>0</v>
      </c>
      <c r="N1974" s="358">
        <f t="shared" si="1442"/>
        <v>0</v>
      </c>
      <c r="O1974" s="358">
        <f t="shared" si="1442"/>
        <v>0</v>
      </c>
      <c r="P1974" s="358">
        <f t="shared" si="1442"/>
        <v>0</v>
      </c>
      <c r="Q1974" s="358">
        <f t="shared" si="1442"/>
        <v>0</v>
      </c>
      <c r="R1974" s="358">
        <f t="shared" si="1442"/>
        <v>0</v>
      </c>
      <c r="S1974" s="358">
        <f t="shared" si="1442"/>
        <v>0</v>
      </c>
      <c r="T1974" s="358">
        <f t="shared" si="1442"/>
        <v>0</v>
      </c>
      <c r="U1974" s="358">
        <f t="shared" si="1442"/>
        <v>0</v>
      </c>
      <c r="V1974" s="358">
        <f t="shared" si="1442"/>
        <v>0</v>
      </c>
      <c r="W1974" s="358">
        <f t="shared" si="1442"/>
        <v>0</v>
      </c>
      <c r="X1974" s="358">
        <f t="shared" si="1442"/>
        <v>0</v>
      </c>
      <c r="Y1974" s="358">
        <f t="shared" si="1442"/>
        <v>0</v>
      </c>
      <c r="Z1974" s="358">
        <f t="shared" si="1442"/>
        <v>0</v>
      </c>
      <c r="AA1974" s="358">
        <f t="shared" si="1442"/>
        <v>0</v>
      </c>
      <c r="AB1974" s="358">
        <f t="shared" si="1442"/>
        <v>0</v>
      </c>
      <c r="AC1974" s="358">
        <f t="shared" si="1442"/>
        <v>0</v>
      </c>
      <c r="AD1974" s="358">
        <f t="shared" si="1442"/>
        <v>0</v>
      </c>
      <c r="AE1974" s="358">
        <f t="shared" si="1442"/>
        <v>0</v>
      </c>
      <c r="AF1974" s="358">
        <f t="shared" si="1442"/>
        <v>0</v>
      </c>
      <c r="AG1974" s="358">
        <f t="shared" si="1442"/>
        <v>0</v>
      </c>
      <c r="AH1974" s="358">
        <f t="shared" si="1442"/>
        <v>0</v>
      </c>
      <c r="AI1974" s="358">
        <f t="shared" si="1442"/>
        <v>0</v>
      </c>
      <c r="AJ1974" s="358">
        <f t="shared" si="1442"/>
        <v>0</v>
      </c>
      <c r="AK1974" s="358">
        <v>24683.350273188044</v>
      </c>
      <c r="AL1974" s="358">
        <v>24659.775791584456</v>
      </c>
      <c r="AM1974" s="358">
        <v>24634.803544731385</v>
      </c>
    </row>
    <row r="1975" spans="1:39" x14ac:dyDescent="0.25">
      <c r="A1975" s="353" t="s">
        <v>225</v>
      </c>
      <c r="B1975" s="353" t="s">
        <v>354</v>
      </c>
      <c r="C1975" s="441">
        <f t="shared" ref="C1975:J1975" si="1443">C23</f>
        <v>42000</v>
      </c>
      <c r="D1975" s="441"/>
      <c r="E1975" s="441"/>
      <c r="F1975" s="441"/>
      <c r="G1975" s="441"/>
      <c r="H1975" s="441">
        <f t="shared" si="1443"/>
        <v>0</v>
      </c>
      <c r="I1975" s="441"/>
      <c r="J1975" s="445">
        <f t="shared" si="1443"/>
        <v>0</v>
      </c>
      <c r="K1975" s="358">
        <f t="shared" ref="K1975:AJ1975" si="1444">K23-K1731</f>
        <v>0</v>
      </c>
      <c r="L1975" s="358">
        <f t="shared" si="1444"/>
        <v>0</v>
      </c>
      <c r="M1975" s="358">
        <f t="shared" si="1444"/>
        <v>0</v>
      </c>
      <c r="N1975" s="358">
        <f t="shared" si="1444"/>
        <v>0</v>
      </c>
      <c r="O1975" s="358">
        <f t="shared" si="1444"/>
        <v>0</v>
      </c>
      <c r="P1975" s="358">
        <f t="shared" si="1444"/>
        <v>0</v>
      </c>
      <c r="Q1975" s="358">
        <f t="shared" si="1444"/>
        <v>0</v>
      </c>
      <c r="R1975" s="358">
        <f t="shared" si="1444"/>
        <v>0</v>
      </c>
      <c r="S1975" s="358">
        <f t="shared" si="1444"/>
        <v>0</v>
      </c>
      <c r="T1975" s="358">
        <f t="shared" si="1444"/>
        <v>0</v>
      </c>
      <c r="U1975" s="358">
        <f t="shared" si="1444"/>
        <v>0</v>
      </c>
      <c r="V1975" s="358">
        <f t="shared" si="1444"/>
        <v>0</v>
      </c>
      <c r="W1975" s="358">
        <f t="shared" si="1444"/>
        <v>0</v>
      </c>
      <c r="X1975" s="358">
        <f t="shared" si="1444"/>
        <v>0</v>
      </c>
      <c r="Y1975" s="358">
        <f t="shared" si="1444"/>
        <v>0</v>
      </c>
      <c r="Z1975" s="358">
        <f t="shared" si="1444"/>
        <v>0</v>
      </c>
      <c r="AA1975" s="358">
        <f t="shared" si="1444"/>
        <v>0</v>
      </c>
      <c r="AB1975" s="358">
        <f t="shared" si="1444"/>
        <v>0</v>
      </c>
      <c r="AC1975" s="358">
        <f t="shared" si="1444"/>
        <v>0</v>
      </c>
      <c r="AD1975" s="358">
        <f t="shared" si="1444"/>
        <v>0</v>
      </c>
      <c r="AE1975" s="358">
        <f t="shared" si="1444"/>
        <v>0</v>
      </c>
      <c r="AF1975" s="358">
        <f t="shared" si="1444"/>
        <v>0</v>
      </c>
      <c r="AG1975" s="358">
        <f t="shared" si="1444"/>
        <v>0</v>
      </c>
      <c r="AH1975" s="358">
        <f t="shared" si="1444"/>
        <v>0</v>
      </c>
      <c r="AI1975" s="358">
        <f t="shared" si="1444"/>
        <v>0</v>
      </c>
      <c r="AJ1975" s="358">
        <f t="shared" si="1444"/>
        <v>0</v>
      </c>
      <c r="AK1975" s="358">
        <v>25728.268904936846</v>
      </c>
      <c r="AL1975" s="358">
        <v>25746.549050046611</v>
      </c>
      <c r="AM1975" s="358">
        <v>25763.587114562881</v>
      </c>
    </row>
    <row r="1976" spans="1:39" x14ac:dyDescent="0.25">
      <c r="A1976" s="353" t="s">
        <v>227</v>
      </c>
      <c r="B1976" s="353" t="s">
        <v>417</v>
      </c>
      <c r="C1976" s="441">
        <f t="shared" ref="C1976:J1976" si="1445">C24</f>
        <v>20000</v>
      </c>
      <c r="D1976" s="441"/>
      <c r="E1976" s="441"/>
      <c r="F1976" s="441"/>
      <c r="G1976" s="441"/>
      <c r="H1976" s="441">
        <f t="shared" si="1445"/>
        <v>0</v>
      </c>
      <c r="I1976" s="441"/>
      <c r="J1976" s="445">
        <f t="shared" si="1445"/>
        <v>0</v>
      </c>
      <c r="K1976" s="358">
        <f t="shared" ref="K1976:AJ1976" si="1446">K24-K1732</f>
        <v>0</v>
      </c>
      <c r="L1976" s="358">
        <f t="shared" si="1446"/>
        <v>0</v>
      </c>
      <c r="M1976" s="358">
        <f t="shared" si="1446"/>
        <v>0</v>
      </c>
      <c r="N1976" s="358">
        <f t="shared" si="1446"/>
        <v>0</v>
      </c>
      <c r="O1976" s="358">
        <f t="shared" si="1446"/>
        <v>0</v>
      </c>
      <c r="P1976" s="358">
        <f t="shared" si="1446"/>
        <v>0</v>
      </c>
      <c r="Q1976" s="358">
        <f t="shared" si="1446"/>
        <v>0</v>
      </c>
      <c r="R1976" s="358">
        <f t="shared" si="1446"/>
        <v>0</v>
      </c>
      <c r="S1976" s="358">
        <f t="shared" si="1446"/>
        <v>0</v>
      </c>
      <c r="T1976" s="358">
        <f t="shared" si="1446"/>
        <v>0</v>
      </c>
      <c r="U1976" s="358">
        <f t="shared" si="1446"/>
        <v>0</v>
      </c>
      <c r="V1976" s="358">
        <f t="shared" si="1446"/>
        <v>0</v>
      </c>
      <c r="W1976" s="358">
        <f t="shared" si="1446"/>
        <v>0</v>
      </c>
      <c r="X1976" s="358">
        <f t="shared" si="1446"/>
        <v>0</v>
      </c>
      <c r="Y1976" s="358">
        <f t="shared" si="1446"/>
        <v>0</v>
      </c>
      <c r="Z1976" s="358">
        <f t="shared" si="1446"/>
        <v>0</v>
      </c>
      <c r="AA1976" s="358">
        <f t="shared" si="1446"/>
        <v>0</v>
      </c>
      <c r="AB1976" s="358">
        <f t="shared" si="1446"/>
        <v>0</v>
      </c>
      <c r="AC1976" s="358">
        <f t="shared" si="1446"/>
        <v>0</v>
      </c>
      <c r="AD1976" s="358">
        <f t="shared" si="1446"/>
        <v>0</v>
      </c>
      <c r="AE1976" s="358">
        <f t="shared" si="1446"/>
        <v>0</v>
      </c>
      <c r="AF1976" s="358">
        <f t="shared" si="1446"/>
        <v>0</v>
      </c>
      <c r="AG1976" s="358">
        <f t="shared" si="1446"/>
        <v>0</v>
      </c>
      <c r="AH1976" s="358">
        <f t="shared" si="1446"/>
        <v>0</v>
      </c>
      <c r="AI1976" s="358">
        <f t="shared" si="1446"/>
        <v>0</v>
      </c>
      <c r="AJ1976" s="358">
        <f t="shared" si="1446"/>
        <v>0</v>
      </c>
      <c r="AK1976" s="358">
        <v>9481.805171558055</v>
      </c>
      <c r="AL1976" s="358">
        <v>9475.2869602187511</v>
      </c>
      <c r="AM1976" s="358">
        <v>9467.5868842286218</v>
      </c>
    </row>
    <row r="1977" spans="1:39" x14ac:dyDescent="0.25">
      <c r="A1977" s="353" t="s">
        <v>227</v>
      </c>
      <c r="B1977" s="353" t="s">
        <v>433</v>
      </c>
      <c r="C1977" s="441">
        <f t="shared" ref="C1977:J1977" si="1447">C25</f>
        <v>20000</v>
      </c>
      <c r="D1977" s="441"/>
      <c r="E1977" s="441"/>
      <c r="F1977" s="441"/>
      <c r="G1977" s="441"/>
      <c r="H1977" s="441">
        <f t="shared" si="1447"/>
        <v>0</v>
      </c>
      <c r="I1977" s="441"/>
      <c r="J1977" s="445">
        <f t="shared" si="1447"/>
        <v>0</v>
      </c>
      <c r="K1977" s="358">
        <f t="shared" ref="K1977:AJ1977" si="1448">K25-K1733</f>
        <v>0</v>
      </c>
      <c r="L1977" s="358">
        <f t="shared" si="1448"/>
        <v>0</v>
      </c>
      <c r="M1977" s="358">
        <f t="shared" si="1448"/>
        <v>0</v>
      </c>
      <c r="N1977" s="358">
        <f t="shared" si="1448"/>
        <v>0</v>
      </c>
      <c r="O1977" s="358">
        <f t="shared" si="1448"/>
        <v>0</v>
      </c>
      <c r="P1977" s="358">
        <f t="shared" si="1448"/>
        <v>0</v>
      </c>
      <c r="Q1977" s="358">
        <f t="shared" si="1448"/>
        <v>0</v>
      </c>
      <c r="R1977" s="358">
        <f t="shared" si="1448"/>
        <v>0</v>
      </c>
      <c r="S1977" s="358">
        <f t="shared" si="1448"/>
        <v>0</v>
      </c>
      <c r="T1977" s="358">
        <f t="shared" si="1448"/>
        <v>0</v>
      </c>
      <c r="U1977" s="358">
        <f t="shared" si="1448"/>
        <v>0</v>
      </c>
      <c r="V1977" s="358">
        <f t="shared" si="1448"/>
        <v>0</v>
      </c>
      <c r="W1977" s="358">
        <f t="shared" si="1448"/>
        <v>0</v>
      </c>
      <c r="X1977" s="358">
        <f t="shared" si="1448"/>
        <v>0</v>
      </c>
      <c r="Y1977" s="358">
        <f t="shared" si="1448"/>
        <v>0</v>
      </c>
      <c r="Z1977" s="358">
        <f t="shared" si="1448"/>
        <v>0</v>
      </c>
      <c r="AA1977" s="358">
        <f t="shared" si="1448"/>
        <v>0</v>
      </c>
      <c r="AB1977" s="358">
        <f t="shared" si="1448"/>
        <v>0</v>
      </c>
      <c r="AC1977" s="358">
        <f t="shared" si="1448"/>
        <v>0</v>
      </c>
      <c r="AD1977" s="358">
        <f t="shared" si="1448"/>
        <v>0</v>
      </c>
      <c r="AE1977" s="358">
        <f t="shared" si="1448"/>
        <v>0</v>
      </c>
      <c r="AF1977" s="358">
        <f t="shared" si="1448"/>
        <v>0</v>
      </c>
      <c r="AG1977" s="358">
        <f t="shared" si="1448"/>
        <v>0</v>
      </c>
      <c r="AH1977" s="358">
        <f t="shared" si="1448"/>
        <v>0</v>
      </c>
      <c r="AI1977" s="358">
        <f t="shared" si="1448"/>
        <v>0</v>
      </c>
      <c r="AJ1977" s="358">
        <f t="shared" si="1448"/>
        <v>0</v>
      </c>
      <c r="AK1977" s="358">
        <v>6313.2233527351782</v>
      </c>
      <c r="AL1977" s="358">
        <v>6226.4344414452344</v>
      </c>
      <c r="AM1977" s="358">
        <v>6139.1222368107983</v>
      </c>
    </row>
    <row r="1978" spans="1:39" x14ac:dyDescent="0.25">
      <c r="A1978" s="353" t="s">
        <v>227</v>
      </c>
      <c r="B1978" s="353" t="s">
        <v>390</v>
      </c>
      <c r="C1978" s="441">
        <f t="shared" ref="C1978:J1978" si="1449">C26</f>
        <v>20000</v>
      </c>
      <c r="D1978" s="441"/>
      <c r="E1978" s="441"/>
      <c r="F1978" s="441"/>
      <c r="G1978" s="441"/>
      <c r="H1978" s="441">
        <f t="shared" si="1449"/>
        <v>0</v>
      </c>
      <c r="I1978" s="441"/>
      <c r="J1978" s="445">
        <f t="shared" si="1449"/>
        <v>0</v>
      </c>
      <c r="K1978" s="358">
        <f t="shared" ref="K1978:AJ1978" si="1450">K26-K1734</f>
        <v>0</v>
      </c>
      <c r="L1978" s="358">
        <f t="shared" si="1450"/>
        <v>0</v>
      </c>
      <c r="M1978" s="358">
        <f t="shared" si="1450"/>
        <v>0</v>
      </c>
      <c r="N1978" s="358">
        <f t="shared" si="1450"/>
        <v>0</v>
      </c>
      <c r="O1978" s="358">
        <f t="shared" si="1450"/>
        <v>0</v>
      </c>
      <c r="P1978" s="358">
        <f t="shared" si="1450"/>
        <v>0</v>
      </c>
      <c r="Q1978" s="358">
        <f t="shared" si="1450"/>
        <v>0</v>
      </c>
      <c r="R1978" s="358">
        <f t="shared" si="1450"/>
        <v>0</v>
      </c>
      <c r="S1978" s="358">
        <f t="shared" si="1450"/>
        <v>0</v>
      </c>
      <c r="T1978" s="358">
        <f t="shared" si="1450"/>
        <v>0</v>
      </c>
      <c r="U1978" s="358">
        <f t="shared" si="1450"/>
        <v>0</v>
      </c>
      <c r="V1978" s="358">
        <f t="shared" si="1450"/>
        <v>0</v>
      </c>
      <c r="W1978" s="358">
        <f t="shared" si="1450"/>
        <v>0</v>
      </c>
      <c r="X1978" s="358">
        <f t="shared" si="1450"/>
        <v>0</v>
      </c>
      <c r="Y1978" s="358">
        <f t="shared" si="1450"/>
        <v>0</v>
      </c>
      <c r="Z1978" s="358">
        <f t="shared" si="1450"/>
        <v>0</v>
      </c>
      <c r="AA1978" s="358">
        <f t="shared" si="1450"/>
        <v>0</v>
      </c>
      <c r="AB1978" s="358">
        <f t="shared" si="1450"/>
        <v>0</v>
      </c>
      <c r="AC1978" s="358">
        <f t="shared" si="1450"/>
        <v>0</v>
      </c>
      <c r="AD1978" s="358">
        <f t="shared" si="1450"/>
        <v>0</v>
      </c>
      <c r="AE1978" s="358">
        <f t="shared" si="1450"/>
        <v>0</v>
      </c>
      <c r="AF1978" s="358">
        <f t="shared" si="1450"/>
        <v>0</v>
      </c>
      <c r="AG1978" s="358">
        <f t="shared" si="1450"/>
        <v>0</v>
      </c>
      <c r="AH1978" s="358">
        <f t="shared" si="1450"/>
        <v>0</v>
      </c>
      <c r="AI1978" s="358">
        <f t="shared" si="1450"/>
        <v>0</v>
      </c>
      <c r="AJ1978" s="358">
        <f t="shared" si="1450"/>
        <v>0</v>
      </c>
      <c r="AK1978" s="358">
        <v>10141.559644410589</v>
      </c>
      <c r="AL1978" s="358">
        <v>10120.443381574996</v>
      </c>
      <c r="AM1978" s="358">
        <v>10098.290438389722</v>
      </c>
    </row>
    <row r="1979" spans="1:39" x14ac:dyDescent="0.25">
      <c r="A1979" s="353" t="s">
        <v>228</v>
      </c>
      <c r="B1979" s="353" t="s">
        <v>378</v>
      </c>
      <c r="C1979" s="441">
        <f t="shared" ref="C1979:J1979" si="1451">C27</f>
        <v>20000</v>
      </c>
      <c r="D1979" s="441"/>
      <c r="E1979" s="441"/>
      <c r="F1979" s="441"/>
      <c r="G1979" s="441"/>
      <c r="H1979" s="441">
        <f t="shared" si="1451"/>
        <v>0</v>
      </c>
      <c r="I1979" s="441"/>
      <c r="J1979" s="445">
        <f t="shared" si="1451"/>
        <v>0</v>
      </c>
      <c r="K1979" s="358">
        <f t="shared" ref="K1979:AJ1979" si="1452">K27-K1735</f>
        <v>0</v>
      </c>
      <c r="L1979" s="358">
        <f t="shared" si="1452"/>
        <v>0</v>
      </c>
      <c r="M1979" s="358">
        <f t="shared" si="1452"/>
        <v>0</v>
      </c>
      <c r="N1979" s="358">
        <f t="shared" si="1452"/>
        <v>0</v>
      </c>
      <c r="O1979" s="358">
        <f t="shared" si="1452"/>
        <v>0</v>
      </c>
      <c r="P1979" s="358">
        <f t="shared" si="1452"/>
        <v>0</v>
      </c>
      <c r="Q1979" s="358">
        <f t="shared" si="1452"/>
        <v>0</v>
      </c>
      <c r="R1979" s="358">
        <f t="shared" si="1452"/>
        <v>0</v>
      </c>
      <c r="S1979" s="358">
        <f t="shared" si="1452"/>
        <v>0</v>
      </c>
      <c r="T1979" s="358">
        <f t="shared" si="1452"/>
        <v>0</v>
      </c>
      <c r="U1979" s="358">
        <f t="shared" si="1452"/>
        <v>0</v>
      </c>
      <c r="V1979" s="358">
        <f t="shared" si="1452"/>
        <v>0</v>
      </c>
      <c r="W1979" s="358">
        <f t="shared" si="1452"/>
        <v>0</v>
      </c>
      <c r="X1979" s="358">
        <f t="shared" si="1452"/>
        <v>0</v>
      </c>
      <c r="Y1979" s="358">
        <f t="shared" si="1452"/>
        <v>0</v>
      </c>
      <c r="Z1979" s="358">
        <f t="shared" si="1452"/>
        <v>0</v>
      </c>
      <c r="AA1979" s="358">
        <f t="shared" si="1452"/>
        <v>0</v>
      </c>
      <c r="AB1979" s="358">
        <f t="shared" si="1452"/>
        <v>0</v>
      </c>
      <c r="AC1979" s="358">
        <f t="shared" si="1452"/>
        <v>0</v>
      </c>
      <c r="AD1979" s="358">
        <f t="shared" si="1452"/>
        <v>0</v>
      </c>
      <c r="AE1979" s="358">
        <f t="shared" si="1452"/>
        <v>0</v>
      </c>
      <c r="AF1979" s="358">
        <f t="shared" si="1452"/>
        <v>0</v>
      </c>
      <c r="AG1979" s="358">
        <f t="shared" si="1452"/>
        <v>0</v>
      </c>
      <c r="AH1979" s="358">
        <f t="shared" si="1452"/>
        <v>0</v>
      </c>
      <c r="AI1979" s="358">
        <f t="shared" si="1452"/>
        <v>0</v>
      </c>
      <c r="AJ1979" s="358">
        <f t="shared" si="1452"/>
        <v>0</v>
      </c>
      <c r="AK1979" s="358">
        <v>9710.3913358820446</v>
      </c>
      <c r="AL1979" s="358">
        <v>9668.553882350343</v>
      </c>
      <c r="AM1979" s="358">
        <v>9625.5381733638824</v>
      </c>
    </row>
    <row r="1980" spans="1:39" x14ac:dyDescent="0.25">
      <c r="A1980" s="353" t="s">
        <v>228</v>
      </c>
      <c r="B1980" s="353" t="s">
        <v>432</v>
      </c>
      <c r="C1980" s="441">
        <f t="shared" ref="C1980:J1980" si="1453">C28</f>
        <v>20000</v>
      </c>
      <c r="D1980" s="441"/>
      <c r="E1980" s="441"/>
      <c r="F1980" s="441"/>
      <c r="G1980" s="441"/>
      <c r="H1980" s="441">
        <f t="shared" si="1453"/>
        <v>0</v>
      </c>
      <c r="I1980" s="441"/>
      <c r="J1980" s="445">
        <f t="shared" si="1453"/>
        <v>0</v>
      </c>
      <c r="K1980" s="358">
        <f t="shared" ref="K1980:AJ1980" si="1454">K28-K1736</f>
        <v>0</v>
      </c>
      <c r="L1980" s="358">
        <f t="shared" si="1454"/>
        <v>0</v>
      </c>
      <c r="M1980" s="358">
        <f t="shared" si="1454"/>
        <v>0</v>
      </c>
      <c r="N1980" s="358">
        <f t="shared" si="1454"/>
        <v>0</v>
      </c>
      <c r="O1980" s="358">
        <f t="shared" si="1454"/>
        <v>0</v>
      </c>
      <c r="P1980" s="358">
        <f t="shared" si="1454"/>
        <v>0</v>
      </c>
      <c r="Q1980" s="358">
        <f t="shared" si="1454"/>
        <v>0</v>
      </c>
      <c r="R1980" s="358">
        <f t="shared" si="1454"/>
        <v>0</v>
      </c>
      <c r="S1980" s="358">
        <f t="shared" si="1454"/>
        <v>0</v>
      </c>
      <c r="T1980" s="358">
        <f t="shared" si="1454"/>
        <v>0</v>
      </c>
      <c r="U1980" s="358">
        <f t="shared" si="1454"/>
        <v>0</v>
      </c>
      <c r="V1980" s="358">
        <f t="shared" si="1454"/>
        <v>0</v>
      </c>
      <c r="W1980" s="358">
        <f t="shared" si="1454"/>
        <v>0</v>
      </c>
      <c r="X1980" s="358">
        <f t="shared" si="1454"/>
        <v>0</v>
      </c>
      <c r="Y1980" s="358">
        <f t="shared" si="1454"/>
        <v>0</v>
      </c>
      <c r="Z1980" s="358">
        <f t="shared" si="1454"/>
        <v>0</v>
      </c>
      <c r="AA1980" s="358">
        <f t="shared" si="1454"/>
        <v>0</v>
      </c>
      <c r="AB1980" s="358">
        <f t="shared" si="1454"/>
        <v>0</v>
      </c>
      <c r="AC1980" s="358">
        <f t="shared" si="1454"/>
        <v>0</v>
      </c>
      <c r="AD1980" s="358">
        <f t="shared" si="1454"/>
        <v>0</v>
      </c>
      <c r="AE1980" s="358">
        <f t="shared" si="1454"/>
        <v>0</v>
      </c>
      <c r="AF1980" s="358">
        <f t="shared" si="1454"/>
        <v>0</v>
      </c>
      <c r="AG1980" s="358">
        <f t="shared" si="1454"/>
        <v>0</v>
      </c>
      <c r="AH1980" s="358">
        <f t="shared" si="1454"/>
        <v>0</v>
      </c>
      <c r="AI1980" s="358">
        <f t="shared" si="1454"/>
        <v>0</v>
      </c>
      <c r="AJ1980" s="358">
        <f t="shared" si="1454"/>
        <v>0</v>
      </c>
      <c r="AK1980" s="358">
        <v>6050.8595602400392</v>
      </c>
      <c r="AL1980" s="358">
        <v>5950.506257022249</v>
      </c>
      <c r="AM1980" s="358">
        <v>5850.7560801254376</v>
      </c>
    </row>
    <row r="1981" spans="1:39" x14ac:dyDescent="0.25">
      <c r="A1981" s="353" t="s">
        <v>229</v>
      </c>
      <c r="B1981" s="353" t="s">
        <v>381</v>
      </c>
      <c r="C1981" s="441">
        <f t="shared" ref="C1981:J1981" si="1455">C29</f>
        <v>20000</v>
      </c>
      <c r="D1981" s="441"/>
      <c r="E1981" s="441"/>
      <c r="F1981" s="441"/>
      <c r="G1981" s="441"/>
      <c r="H1981" s="441">
        <f t="shared" si="1455"/>
        <v>0</v>
      </c>
      <c r="I1981" s="441"/>
      <c r="J1981" s="445">
        <f t="shared" si="1455"/>
        <v>0</v>
      </c>
      <c r="K1981" s="358">
        <f t="shared" ref="K1981:AJ1981" si="1456">K29-K1737</f>
        <v>0</v>
      </c>
      <c r="L1981" s="358">
        <f t="shared" si="1456"/>
        <v>0</v>
      </c>
      <c r="M1981" s="358">
        <f t="shared" si="1456"/>
        <v>0</v>
      </c>
      <c r="N1981" s="358">
        <f t="shared" si="1456"/>
        <v>0</v>
      </c>
      <c r="O1981" s="358">
        <f t="shared" si="1456"/>
        <v>0</v>
      </c>
      <c r="P1981" s="358">
        <f t="shared" si="1456"/>
        <v>0</v>
      </c>
      <c r="Q1981" s="358">
        <f t="shared" si="1456"/>
        <v>0</v>
      </c>
      <c r="R1981" s="358">
        <f t="shared" si="1456"/>
        <v>0</v>
      </c>
      <c r="S1981" s="358">
        <f t="shared" si="1456"/>
        <v>0</v>
      </c>
      <c r="T1981" s="358">
        <f t="shared" si="1456"/>
        <v>0</v>
      </c>
      <c r="U1981" s="358">
        <f t="shared" si="1456"/>
        <v>0</v>
      </c>
      <c r="V1981" s="358">
        <f t="shared" si="1456"/>
        <v>0</v>
      </c>
      <c r="W1981" s="358">
        <f t="shared" si="1456"/>
        <v>0</v>
      </c>
      <c r="X1981" s="358">
        <f t="shared" si="1456"/>
        <v>0</v>
      </c>
      <c r="Y1981" s="358">
        <f t="shared" si="1456"/>
        <v>0</v>
      </c>
      <c r="Z1981" s="358">
        <f t="shared" si="1456"/>
        <v>0</v>
      </c>
      <c r="AA1981" s="358">
        <f t="shared" si="1456"/>
        <v>0</v>
      </c>
      <c r="AB1981" s="358">
        <f t="shared" si="1456"/>
        <v>0</v>
      </c>
      <c r="AC1981" s="358">
        <f t="shared" si="1456"/>
        <v>0</v>
      </c>
      <c r="AD1981" s="358">
        <f t="shared" si="1456"/>
        <v>0</v>
      </c>
      <c r="AE1981" s="358">
        <f t="shared" si="1456"/>
        <v>0</v>
      </c>
      <c r="AF1981" s="358">
        <f t="shared" si="1456"/>
        <v>0</v>
      </c>
      <c r="AG1981" s="358">
        <f t="shared" si="1456"/>
        <v>0</v>
      </c>
      <c r="AH1981" s="358">
        <f t="shared" si="1456"/>
        <v>0</v>
      </c>
      <c r="AI1981" s="358">
        <f t="shared" si="1456"/>
        <v>0</v>
      </c>
      <c r="AJ1981" s="358">
        <f t="shared" si="1456"/>
        <v>0</v>
      </c>
      <c r="AK1981" s="358">
        <v>15335.84202767416</v>
      </c>
      <c r="AL1981" s="358">
        <v>15555.392565928127</v>
      </c>
      <c r="AM1981" s="358">
        <v>15776.800233160231</v>
      </c>
    </row>
    <row r="1982" spans="1:39" x14ac:dyDescent="0.25">
      <c r="A1982" s="353" t="s">
        <v>229</v>
      </c>
      <c r="B1982" s="353" t="s">
        <v>491</v>
      </c>
      <c r="C1982" s="441">
        <f t="shared" ref="C1982:J1982" si="1457">C30</f>
        <v>20000</v>
      </c>
      <c r="D1982" s="441"/>
      <c r="E1982" s="441"/>
      <c r="F1982" s="441"/>
      <c r="G1982" s="441"/>
      <c r="H1982" s="441">
        <f t="shared" si="1457"/>
        <v>0</v>
      </c>
      <c r="I1982" s="441"/>
      <c r="J1982" s="445">
        <f t="shared" si="1457"/>
        <v>0</v>
      </c>
      <c r="K1982" s="358">
        <f t="shared" ref="K1982:AJ1982" si="1458">K30-K1738</f>
        <v>0</v>
      </c>
      <c r="L1982" s="358">
        <f t="shared" si="1458"/>
        <v>0</v>
      </c>
      <c r="M1982" s="358">
        <f t="shared" si="1458"/>
        <v>0</v>
      </c>
      <c r="N1982" s="358">
        <f t="shared" si="1458"/>
        <v>0</v>
      </c>
      <c r="O1982" s="358">
        <f t="shared" si="1458"/>
        <v>0</v>
      </c>
      <c r="P1982" s="358">
        <f t="shared" si="1458"/>
        <v>0</v>
      </c>
      <c r="Q1982" s="358">
        <f t="shared" si="1458"/>
        <v>0</v>
      </c>
      <c r="R1982" s="358">
        <f t="shared" si="1458"/>
        <v>0</v>
      </c>
      <c r="S1982" s="358">
        <f t="shared" si="1458"/>
        <v>0</v>
      </c>
      <c r="T1982" s="358">
        <f t="shared" si="1458"/>
        <v>0</v>
      </c>
      <c r="U1982" s="358">
        <f t="shared" si="1458"/>
        <v>0</v>
      </c>
      <c r="V1982" s="358">
        <f t="shared" si="1458"/>
        <v>0</v>
      </c>
      <c r="W1982" s="358">
        <f t="shared" si="1458"/>
        <v>0</v>
      </c>
      <c r="X1982" s="358">
        <f t="shared" si="1458"/>
        <v>0</v>
      </c>
      <c r="Y1982" s="358">
        <f t="shared" si="1458"/>
        <v>0</v>
      </c>
      <c r="Z1982" s="358">
        <f t="shared" si="1458"/>
        <v>0</v>
      </c>
      <c r="AA1982" s="358">
        <f t="shared" si="1458"/>
        <v>0</v>
      </c>
      <c r="AB1982" s="358">
        <f t="shared" si="1458"/>
        <v>0</v>
      </c>
      <c r="AC1982" s="358">
        <f t="shared" si="1458"/>
        <v>0</v>
      </c>
      <c r="AD1982" s="358">
        <f t="shared" si="1458"/>
        <v>0</v>
      </c>
      <c r="AE1982" s="358">
        <f t="shared" si="1458"/>
        <v>0</v>
      </c>
      <c r="AF1982" s="358">
        <f t="shared" si="1458"/>
        <v>0</v>
      </c>
      <c r="AG1982" s="358">
        <f t="shared" si="1458"/>
        <v>0</v>
      </c>
      <c r="AH1982" s="358">
        <f t="shared" si="1458"/>
        <v>0</v>
      </c>
      <c r="AI1982" s="358">
        <f t="shared" si="1458"/>
        <v>0</v>
      </c>
      <c r="AJ1982" s="358">
        <f t="shared" si="1458"/>
        <v>0</v>
      </c>
      <c r="AK1982" s="358">
        <v>8339.9245396868318</v>
      </c>
      <c r="AL1982" s="358">
        <v>8459.3009845562374</v>
      </c>
      <c r="AM1982" s="358">
        <v>8579.4338383440609</v>
      </c>
    </row>
    <row r="1983" spans="1:39" x14ac:dyDescent="0.25">
      <c r="A1983" s="353" t="s">
        <v>323</v>
      </c>
      <c r="B1983" s="353" t="s">
        <v>323</v>
      </c>
      <c r="C1983" s="441">
        <f t="shared" ref="C1983:J1983" si="1459">C31</f>
        <v>20000</v>
      </c>
      <c r="D1983" s="441"/>
      <c r="E1983" s="441"/>
      <c r="F1983" s="441"/>
      <c r="G1983" s="441"/>
      <c r="H1983" s="441">
        <f t="shared" si="1459"/>
        <v>0</v>
      </c>
      <c r="I1983" s="441"/>
      <c r="J1983" s="445">
        <f t="shared" si="1459"/>
        <v>0</v>
      </c>
      <c r="K1983" s="358">
        <f t="shared" ref="K1983:AJ1983" si="1460">K31-K1739</f>
        <v>0</v>
      </c>
      <c r="L1983" s="358">
        <f t="shared" si="1460"/>
        <v>0</v>
      </c>
      <c r="M1983" s="358">
        <f t="shared" si="1460"/>
        <v>0</v>
      </c>
      <c r="N1983" s="358">
        <f t="shared" si="1460"/>
        <v>0</v>
      </c>
      <c r="O1983" s="358">
        <f t="shared" si="1460"/>
        <v>0</v>
      </c>
      <c r="P1983" s="358">
        <f t="shared" si="1460"/>
        <v>0</v>
      </c>
      <c r="Q1983" s="358">
        <f t="shared" si="1460"/>
        <v>0</v>
      </c>
      <c r="R1983" s="358">
        <f t="shared" si="1460"/>
        <v>0</v>
      </c>
      <c r="S1983" s="358">
        <f t="shared" si="1460"/>
        <v>0</v>
      </c>
      <c r="T1983" s="358">
        <f t="shared" si="1460"/>
        <v>0</v>
      </c>
      <c r="U1983" s="358">
        <f t="shared" si="1460"/>
        <v>0</v>
      </c>
      <c r="V1983" s="358">
        <f t="shared" si="1460"/>
        <v>0</v>
      </c>
      <c r="W1983" s="358">
        <f t="shared" si="1460"/>
        <v>0</v>
      </c>
      <c r="X1983" s="358">
        <f t="shared" si="1460"/>
        <v>0</v>
      </c>
      <c r="Y1983" s="358">
        <f t="shared" si="1460"/>
        <v>0</v>
      </c>
      <c r="Z1983" s="358">
        <f t="shared" si="1460"/>
        <v>0</v>
      </c>
      <c r="AA1983" s="358">
        <f t="shared" si="1460"/>
        <v>0</v>
      </c>
      <c r="AB1983" s="358">
        <f t="shared" si="1460"/>
        <v>0</v>
      </c>
      <c r="AC1983" s="358">
        <f t="shared" si="1460"/>
        <v>0</v>
      </c>
      <c r="AD1983" s="358">
        <f t="shared" si="1460"/>
        <v>0</v>
      </c>
      <c r="AE1983" s="358">
        <f t="shared" si="1460"/>
        <v>0</v>
      </c>
      <c r="AF1983" s="358">
        <f t="shared" si="1460"/>
        <v>0</v>
      </c>
      <c r="AG1983" s="358">
        <f t="shared" si="1460"/>
        <v>0</v>
      </c>
      <c r="AH1983" s="358">
        <f t="shared" si="1460"/>
        <v>0</v>
      </c>
      <c r="AI1983" s="358">
        <f t="shared" si="1460"/>
        <v>0</v>
      </c>
      <c r="AJ1983" s="358">
        <f t="shared" si="1460"/>
        <v>0</v>
      </c>
      <c r="AK1983" s="358">
        <v>12950.460476957271</v>
      </c>
      <c r="AL1983" s="358">
        <v>12938.515530837478</v>
      </c>
      <c r="AM1983" s="358">
        <v>12925.805859245036</v>
      </c>
    </row>
    <row r="1984" spans="1:39" x14ac:dyDescent="0.25">
      <c r="A1984" s="353" t="s">
        <v>230</v>
      </c>
      <c r="B1984" s="353" t="s">
        <v>479</v>
      </c>
      <c r="C1984" s="441">
        <f t="shared" ref="C1984:J1984" si="1461">C32</f>
        <v>20000</v>
      </c>
      <c r="D1984" s="441"/>
      <c r="E1984" s="441"/>
      <c r="F1984" s="441"/>
      <c r="G1984" s="441"/>
      <c r="H1984" s="441">
        <f t="shared" si="1461"/>
        <v>0</v>
      </c>
      <c r="I1984" s="441"/>
      <c r="J1984" s="445">
        <f t="shared" si="1461"/>
        <v>0</v>
      </c>
      <c r="K1984" s="358">
        <f t="shared" ref="K1984:AJ1984" si="1462">K32-K1740</f>
        <v>0</v>
      </c>
      <c r="L1984" s="358">
        <f t="shared" si="1462"/>
        <v>0</v>
      </c>
      <c r="M1984" s="358">
        <f t="shared" si="1462"/>
        <v>0</v>
      </c>
      <c r="N1984" s="358">
        <f t="shared" si="1462"/>
        <v>0</v>
      </c>
      <c r="O1984" s="358">
        <f t="shared" si="1462"/>
        <v>0</v>
      </c>
      <c r="P1984" s="358">
        <f t="shared" si="1462"/>
        <v>0</v>
      </c>
      <c r="Q1984" s="358">
        <f t="shared" si="1462"/>
        <v>0</v>
      </c>
      <c r="R1984" s="358">
        <f t="shared" si="1462"/>
        <v>0</v>
      </c>
      <c r="S1984" s="358">
        <f t="shared" si="1462"/>
        <v>0</v>
      </c>
      <c r="T1984" s="358">
        <f t="shared" si="1462"/>
        <v>0</v>
      </c>
      <c r="U1984" s="358">
        <f t="shared" si="1462"/>
        <v>0</v>
      </c>
      <c r="V1984" s="358">
        <f t="shared" si="1462"/>
        <v>0</v>
      </c>
      <c r="W1984" s="358">
        <f t="shared" si="1462"/>
        <v>0</v>
      </c>
      <c r="X1984" s="358">
        <f t="shared" si="1462"/>
        <v>0</v>
      </c>
      <c r="Y1984" s="358">
        <f t="shared" si="1462"/>
        <v>0</v>
      </c>
      <c r="Z1984" s="358">
        <f t="shared" si="1462"/>
        <v>0</v>
      </c>
      <c r="AA1984" s="358">
        <f t="shared" si="1462"/>
        <v>0</v>
      </c>
      <c r="AB1984" s="358">
        <f t="shared" si="1462"/>
        <v>0</v>
      </c>
      <c r="AC1984" s="358">
        <f t="shared" si="1462"/>
        <v>0</v>
      </c>
      <c r="AD1984" s="358">
        <f t="shared" si="1462"/>
        <v>0</v>
      </c>
      <c r="AE1984" s="358">
        <f t="shared" si="1462"/>
        <v>0</v>
      </c>
      <c r="AF1984" s="358">
        <f t="shared" si="1462"/>
        <v>0</v>
      </c>
      <c r="AG1984" s="358">
        <f t="shared" si="1462"/>
        <v>0</v>
      </c>
      <c r="AH1984" s="358">
        <f t="shared" si="1462"/>
        <v>0</v>
      </c>
      <c r="AI1984" s="358">
        <f t="shared" si="1462"/>
        <v>0</v>
      </c>
      <c r="AJ1984" s="358">
        <f t="shared" si="1462"/>
        <v>0</v>
      </c>
      <c r="AK1984" s="358">
        <v>7584.204275435417</v>
      </c>
      <c r="AL1984" s="358">
        <v>7607.7059389470587</v>
      </c>
      <c r="AM1984" s="358">
        <v>7631.2804285809616</v>
      </c>
    </row>
    <row r="1985" spans="1:39" x14ac:dyDescent="0.25">
      <c r="A1985" s="353" t="s">
        <v>230</v>
      </c>
      <c r="B1985" s="353" t="s">
        <v>422</v>
      </c>
      <c r="C1985" s="441">
        <f t="shared" ref="C1985:J1985" si="1463">C33</f>
        <v>20000</v>
      </c>
      <c r="D1985" s="441"/>
      <c r="E1985" s="441"/>
      <c r="F1985" s="441"/>
      <c r="G1985" s="441"/>
      <c r="H1985" s="441">
        <f t="shared" si="1463"/>
        <v>0</v>
      </c>
      <c r="I1985" s="441"/>
      <c r="J1985" s="445">
        <f t="shared" si="1463"/>
        <v>0</v>
      </c>
      <c r="K1985" s="358">
        <f t="shared" ref="K1985:AJ1985" si="1464">K33-K1741</f>
        <v>0</v>
      </c>
      <c r="L1985" s="358">
        <f t="shared" si="1464"/>
        <v>0</v>
      </c>
      <c r="M1985" s="358">
        <f t="shared" si="1464"/>
        <v>0</v>
      </c>
      <c r="N1985" s="358">
        <f t="shared" si="1464"/>
        <v>0</v>
      </c>
      <c r="O1985" s="358">
        <f t="shared" si="1464"/>
        <v>0</v>
      </c>
      <c r="P1985" s="358">
        <f t="shared" si="1464"/>
        <v>0</v>
      </c>
      <c r="Q1985" s="358">
        <f t="shared" si="1464"/>
        <v>0</v>
      </c>
      <c r="R1985" s="358">
        <f t="shared" si="1464"/>
        <v>0</v>
      </c>
      <c r="S1985" s="358">
        <f t="shared" si="1464"/>
        <v>0</v>
      </c>
      <c r="T1985" s="358">
        <f t="shared" si="1464"/>
        <v>0</v>
      </c>
      <c r="U1985" s="358">
        <f t="shared" si="1464"/>
        <v>0</v>
      </c>
      <c r="V1985" s="358">
        <f t="shared" si="1464"/>
        <v>0</v>
      </c>
      <c r="W1985" s="358">
        <f t="shared" si="1464"/>
        <v>0</v>
      </c>
      <c r="X1985" s="358">
        <f t="shared" si="1464"/>
        <v>0</v>
      </c>
      <c r="Y1985" s="358">
        <f t="shared" si="1464"/>
        <v>0</v>
      </c>
      <c r="Z1985" s="358">
        <f t="shared" si="1464"/>
        <v>0</v>
      </c>
      <c r="AA1985" s="358">
        <f t="shared" si="1464"/>
        <v>0</v>
      </c>
      <c r="AB1985" s="358">
        <f t="shared" si="1464"/>
        <v>0</v>
      </c>
      <c r="AC1985" s="358">
        <f t="shared" si="1464"/>
        <v>0</v>
      </c>
      <c r="AD1985" s="358">
        <f t="shared" si="1464"/>
        <v>0</v>
      </c>
      <c r="AE1985" s="358">
        <f t="shared" si="1464"/>
        <v>0</v>
      </c>
      <c r="AF1985" s="358">
        <f t="shared" si="1464"/>
        <v>0</v>
      </c>
      <c r="AG1985" s="358">
        <f t="shared" si="1464"/>
        <v>0</v>
      </c>
      <c r="AH1985" s="358">
        <f t="shared" si="1464"/>
        <v>0</v>
      </c>
      <c r="AI1985" s="358">
        <f t="shared" si="1464"/>
        <v>0</v>
      </c>
      <c r="AJ1985" s="358">
        <f t="shared" si="1464"/>
        <v>0</v>
      </c>
      <c r="AK1985" s="358">
        <v>12515.404717598343</v>
      </c>
      <c r="AL1985" s="358">
        <v>12617.991416137138</v>
      </c>
      <c r="AM1985" s="358">
        <v>12721.419000844184</v>
      </c>
    </row>
    <row r="1986" spans="1:39" x14ac:dyDescent="0.25">
      <c r="A1986" s="353" t="s">
        <v>231</v>
      </c>
      <c r="B1986" s="353" t="s">
        <v>464</v>
      </c>
      <c r="C1986" s="441">
        <f t="shared" ref="C1986:J1986" si="1465">C34</f>
        <v>25000</v>
      </c>
      <c r="D1986" s="441"/>
      <c r="E1986" s="441"/>
      <c r="F1986" s="441"/>
      <c r="G1986" s="441"/>
      <c r="H1986" s="441">
        <f t="shared" si="1465"/>
        <v>0</v>
      </c>
      <c r="I1986" s="441"/>
      <c r="J1986" s="445">
        <f t="shared" si="1465"/>
        <v>0</v>
      </c>
      <c r="K1986" s="358">
        <f t="shared" ref="K1986:AJ1986" si="1466">K34-K1742</f>
        <v>0</v>
      </c>
      <c r="L1986" s="358">
        <f t="shared" si="1466"/>
        <v>0</v>
      </c>
      <c r="M1986" s="358">
        <f t="shared" si="1466"/>
        <v>0</v>
      </c>
      <c r="N1986" s="358">
        <f t="shared" si="1466"/>
        <v>0</v>
      </c>
      <c r="O1986" s="358">
        <f t="shared" si="1466"/>
        <v>0</v>
      </c>
      <c r="P1986" s="358">
        <f t="shared" si="1466"/>
        <v>0</v>
      </c>
      <c r="Q1986" s="358">
        <f t="shared" si="1466"/>
        <v>0</v>
      </c>
      <c r="R1986" s="358">
        <f t="shared" si="1466"/>
        <v>0</v>
      </c>
      <c r="S1986" s="358">
        <f t="shared" si="1466"/>
        <v>0</v>
      </c>
      <c r="T1986" s="358">
        <f t="shared" si="1466"/>
        <v>0</v>
      </c>
      <c r="U1986" s="358">
        <f t="shared" si="1466"/>
        <v>0</v>
      </c>
      <c r="V1986" s="358">
        <f t="shared" si="1466"/>
        <v>0</v>
      </c>
      <c r="W1986" s="358">
        <f t="shared" si="1466"/>
        <v>0</v>
      </c>
      <c r="X1986" s="358">
        <f t="shared" si="1466"/>
        <v>0</v>
      </c>
      <c r="Y1986" s="358">
        <f t="shared" si="1466"/>
        <v>0</v>
      </c>
      <c r="Z1986" s="358">
        <f t="shared" si="1466"/>
        <v>0</v>
      </c>
      <c r="AA1986" s="358">
        <f t="shared" si="1466"/>
        <v>0</v>
      </c>
      <c r="AB1986" s="358">
        <f t="shared" si="1466"/>
        <v>0</v>
      </c>
      <c r="AC1986" s="358">
        <f t="shared" si="1466"/>
        <v>0</v>
      </c>
      <c r="AD1986" s="358">
        <f t="shared" si="1466"/>
        <v>0</v>
      </c>
      <c r="AE1986" s="358">
        <f t="shared" si="1466"/>
        <v>0</v>
      </c>
      <c r="AF1986" s="358">
        <f t="shared" si="1466"/>
        <v>0</v>
      </c>
      <c r="AG1986" s="358">
        <f t="shared" si="1466"/>
        <v>0</v>
      </c>
      <c r="AH1986" s="358">
        <f t="shared" si="1466"/>
        <v>0</v>
      </c>
      <c r="AI1986" s="358">
        <f t="shared" si="1466"/>
        <v>0</v>
      </c>
      <c r="AJ1986" s="358">
        <f t="shared" si="1466"/>
        <v>0</v>
      </c>
      <c r="AK1986" s="358">
        <v>10571.393062623403</v>
      </c>
      <c r="AL1986" s="358">
        <v>10598.923219290855</v>
      </c>
      <c r="AM1986" s="358">
        <v>10625.938283376057</v>
      </c>
    </row>
    <row r="1987" spans="1:39" x14ac:dyDescent="0.25">
      <c r="A1987" s="353" t="s">
        <v>231</v>
      </c>
      <c r="B1987" s="353" t="s">
        <v>450</v>
      </c>
      <c r="C1987" s="441">
        <f t="shared" ref="C1987:J1987" si="1467">C35</f>
        <v>25000</v>
      </c>
      <c r="D1987" s="441"/>
      <c r="E1987" s="441"/>
      <c r="F1987" s="441"/>
      <c r="G1987" s="441"/>
      <c r="H1987" s="441">
        <f t="shared" si="1467"/>
        <v>0</v>
      </c>
      <c r="I1987" s="441"/>
      <c r="J1987" s="445">
        <f t="shared" si="1467"/>
        <v>0</v>
      </c>
      <c r="K1987" s="358">
        <f t="shared" ref="K1987:AJ1987" si="1468">K35-K1743</f>
        <v>0</v>
      </c>
      <c r="L1987" s="358">
        <f t="shared" si="1468"/>
        <v>0</v>
      </c>
      <c r="M1987" s="358">
        <f t="shared" si="1468"/>
        <v>0</v>
      </c>
      <c r="N1987" s="358">
        <f t="shared" si="1468"/>
        <v>0</v>
      </c>
      <c r="O1987" s="358">
        <f t="shared" si="1468"/>
        <v>0</v>
      </c>
      <c r="P1987" s="358">
        <f t="shared" si="1468"/>
        <v>0</v>
      </c>
      <c r="Q1987" s="358">
        <f t="shared" si="1468"/>
        <v>0</v>
      </c>
      <c r="R1987" s="358">
        <f t="shared" si="1468"/>
        <v>0</v>
      </c>
      <c r="S1987" s="358">
        <f t="shared" si="1468"/>
        <v>0</v>
      </c>
      <c r="T1987" s="358">
        <f t="shared" si="1468"/>
        <v>0</v>
      </c>
      <c r="U1987" s="358">
        <f t="shared" si="1468"/>
        <v>0</v>
      </c>
      <c r="V1987" s="358">
        <f t="shared" si="1468"/>
        <v>0</v>
      </c>
      <c r="W1987" s="358">
        <f t="shared" si="1468"/>
        <v>0</v>
      </c>
      <c r="X1987" s="358">
        <f t="shared" si="1468"/>
        <v>0</v>
      </c>
      <c r="Y1987" s="358">
        <f t="shared" si="1468"/>
        <v>0</v>
      </c>
      <c r="Z1987" s="358">
        <f t="shared" si="1468"/>
        <v>0</v>
      </c>
      <c r="AA1987" s="358">
        <f t="shared" si="1468"/>
        <v>0</v>
      </c>
      <c r="AB1987" s="358">
        <f t="shared" si="1468"/>
        <v>0</v>
      </c>
      <c r="AC1987" s="358">
        <f t="shared" si="1468"/>
        <v>0</v>
      </c>
      <c r="AD1987" s="358">
        <f t="shared" si="1468"/>
        <v>0</v>
      </c>
      <c r="AE1987" s="358">
        <f t="shared" si="1468"/>
        <v>0</v>
      </c>
      <c r="AF1987" s="358">
        <f t="shared" si="1468"/>
        <v>0</v>
      </c>
      <c r="AG1987" s="358">
        <f t="shared" si="1468"/>
        <v>0</v>
      </c>
      <c r="AH1987" s="358">
        <f t="shared" si="1468"/>
        <v>0</v>
      </c>
      <c r="AI1987" s="358">
        <f t="shared" si="1468"/>
        <v>0</v>
      </c>
      <c r="AJ1987" s="358">
        <f t="shared" si="1468"/>
        <v>0</v>
      </c>
      <c r="AK1987" s="358">
        <v>11265.794102444654</v>
      </c>
      <c r="AL1987" s="358">
        <v>11288.501671973412</v>
      </c>
      <c r="AM1987" s="358">
        <v>11310.806343718399</v>
      </c>
    </row>
    <row r="1988" spans="1:39" x14ac:dyDescent="0.25">
      <c r="A1988" s="353" t="s">
        <v>842</v>
      </c>
      <c r="B1988" s="353" t="s">
        <v>416</v>
      </c>
      <c r="C1988" s="441">
        <f t="shared" ref="C1988:J1988" si="1469">C36</f>
        <v>20000</v>
      </c>
      <c r="D1988" s="441"/>
      <c r="E1988" s="441"/>
      <c r="F1988" s="441"/>
      <c r="G1988" s="441"/>
      <c r="H1988" s="441">
        <f t="shared" si="1469"/>
        <v>0</v>
      </c>
      <c r="I1988" s="441"/>
      <c r="J1988" s="445">
        <f t="shared" si="1469"/>
        <v>0</v>
      </c>
      <c r="K1988" s="358">
        <f t="shared" ref="K1988:AJ1988" si="1470">K36-K1744</f>
        <v>0</v>
      </c>
      <c r="L1988" s="358">
        <f t="shared" si="1470"/>
        <v>0</v>
      </c>
      <c r="M1988" s="358">
        <f t="shared" si="1470"/>
        <v>0</v>
      </c>
      <c r="N1988" s="358">
        <f t="shared" si="1470"/>
        <v>0</v>
      </c>
      <c r="O1988" s="358">
        <f t="shared" si="1470"/>
        <v>0</v>
      </c>
      <c r="P1988" s="358">
        <f t="shared" si="1470"/>
        <v>0</v>
      </c>
      <c r="Q1988" s="358">
        <f t="shared" si="1470"/>
        <v>0</v>
      </c>
      <c r="R1988" s="358">
        <f t="shared" si="1470"/>
        <v>0</v>
      </c>
      <c r="S1988" s="358">
        <f t="shared" si="1470"/>
        <v>0</v>
      </c>
      <c r="T1988" s="358">
        <f t="shared" si="1470"/>
        <v>0</v>
      </c>
      <c r="U1988" s="358">
        <f t="shared" si="1470"/>
        <v>0</v>
      </c>
      <c r="V1988" s="358">
        <f t="shared" si="1470"/>
        <v>0</v>
      </c>
      <c r="W1988" s="358">
        <f t="shared" si="1470"/>
        <v>0</v>
      </c>
      <c r="X1988" s="358">
        <f t="shared" si="1470"/>
        <v>0</v>
      </c>
      <c r="Y1988" s="358">
        <f t="shared" si="1470"/>
        <v>0</v>
      </c>
      <c r="Z1988" s="358">
        <f t="shared" si="1470"/>
        <v>0</v>
      </c>
      <c r="AA1988" s="358">
        <f t="shared" si="1470"/>
        <v>0</v>
      </c>
      <c r="AB1988" s="358">
        <f t="shared" si="1470"/>
        <v>0</v>
      </c>
      <c r="AC1988" s="358">
        <f t="shared" si="1470"/>
        <v>0</v>
      </c>
      <c r="AD1988" s="358">
        <f t="shared" si="1470"/>
        <v>0</v>
      </c>
      <c r="AE1988" s="358">
        <f t="shared" si="1470"/>
        <v>0</v>
      </c>
      <c r="AF1988" s="358">
        <f t="shared" si="1470"/>
        <v>0</v>
      </c>
      <c r="AG1988" s="358">
        <f t="shared" si="1470"/>
        <v>0</v>
      </c>
      <c r="AH1988" s="358">
        <f t="shared" si="1470"/>
        <v>0</v>
      </c>
      <c r="AI1988" s="358">
        <f t="shared" si="1470"/>
        <v>0</v>
      </c>
      <c r="AJ1988" s="358">
        <f t="shared" si="1470"/>
        <v>0</v>
      </c>
      <c r="AK1988" s="358">
        <v>13907.564676419912</v>
      </c>
      <c r="AL1988" s="358">
        <v>14068.96475573641</v>
      </c>
      <c r="AM1988" s="358">
        <v>14232.237915366351</v>
      </c>
    </row>
    <row r="1989" spans="1:39" x14ac:dyDescent="0.25">
      <c r="A1989" s="353" t="s">
        <v>360</v>
      </c>
      <c r="B1989" s="353" t="s">
        <v>360</v>
      </c>
      <c r="C1989" s="441">
        <f t="shared" ref="C1989:J1989" si="1471">C37</f>
        <v>5000</v>
      </c>
      <c r="D1989" s="441"/>
      <c r="E1989" s="441"/>
      <c r="F1989" s="441"/>
      <c r="G1989" s="441"/>
      <c r="H1989" s="441">
        <f t="shared" si="1471"/>
        <v>0</v>
      </c>
      <c r="I1989" s="441"/>
      <c r="J1989" s="445">
        <f t="shared" si="1471"/>
        <v>0</v>
      </c>
      <c r="K1989" s="358">
        <f t="shared" ref="K1989:AJ1989" si="1472">K37-K1745</f>
        <v>0</v>
      </c>
      <c r="L1989" s="358">
        <f t="shared" si="1472"/>
        <v>0</v>
      </c>
      <c r="M1989" s="358">
        <f t="shared" si="1472"/>
        <v>0</v>
      </c>
      <c r="N1989" s="358">
        <f t="shared" si="1472"/>
        <v>0</v>
      </c>
      <c r="O1989" s="358">
        <f t="shared" si="1472"/>
        <v>0</v>
      </c>
      <c r="P1989" s="358">
        <f t="shared" si="1472"/>
        <v>0</v>
      </c>
      <c r="Q1989" s="358">
        <f t="shared" si="1472"/>
        <v>0</v>
      </c>
      <c r="R1989" s="358">
        <f t="shared" si="1472"/>
        <v>0</v>
      </c>
      <c r="S1989" s="358">
        <f t="shared" si="1472"/>
        <v>0</v>
      </c>
      <c r="T1989" s="358">
        <f t="shared" si="1472"/>
        <v>0</v>
      </c>
      <c r="U1989" s="358">
        <f t="shared" si="1472"/>
        <v>0</v>
      </c>
      <c r="V1989" s="358">
        <f t="shared" si="1472"/>
        <v>0</v>
      </c>
      <c r="W1989" s="358">
        <f t="shared" si="1472"/>
        <v>0</v>
      </c>
      <c r="X1989" s="358">
        <f t="shared" si="1472"/>
        <v>0</v>
      </c>
      <c r="Y1989" s="358">
        <f t="shared" si="1472"/>
        <v>0</v>
      </c>
      <c r="Z1989" s="358">
        <f t="shared" si="1472"/>
        <v>0</v>
      </c>
      <c r="AA1989" s="358">
        <f t="shared" si="1472"/>
        <v>0</v>
      </c>
      <c r="AB1989" s="358">
        <f t="shared" si="1472"/>
        <v>0</v>
      </c>
      <c r="AC1989" s="358">
        <f t="shared" si="1472"/>
        <v>0</v>
      </c>
      <c r="AD1989" s="358">
        <f t="shared" si="1472"/>
        <v>0</v>
      </c>
      <c r="AE1989" s="358">
        <f t="shared" si="1472"/>
        <v>0</v>
      </c>
      <c r="AF1989" s="358">
        <f t="shared" si="1472"/>
        <v>0</v>
      </c>
      <c r="AG1989" s="358">
        <f t="shared" si="1472"/>
        <v>0</v>
      </c>
      <c r="AH1989" s="358">
        <f t="shared" si="1472"/>
        <v>0</v>
      </c>
      <c r="AI1989" s="358">
        <f t="shared" si="1472"/>
        <v>0</v>
      </c>
      <c r="AJ1989" s="358">
        <f t="shared" si="1472"/>
        <v>0</v>
      </c>
      <c r="AK1989" s="358">
        <v>4179.6684115395801</v>
      </c>
      <c r="AL1989" s="358">
        <v>4229.7250634174979</v>
      </c>
      <c r="AM1989" s="358">
        <v>4280.3812050516626</v>
      </c>
    </row>
    <row r="1990" spans="1:39" x14ac:dyDescent="0.25">
      <c r="A1990" s="353" t="s">
        <v>314</v>
      </c>
      <c r="B1990" s="353" t="s">
        <v>314</v>
      </c>
      <c r="C1990" s="441">
        <f t="shared" ref="C1990:J1990" si="1473">C38</f>
        <v>1000</v>
      </c>
      <c r="D1990" s="441"/>
      <c r="E1990" s="441"/>
      <c r="F1990" s="441"/>
      <c r="G1990" s="441"/>
      <c r="H1990" s="441">
        <f t="shared" si="1473"/>
        <v>0</v>
      </c>
      <c r="I1990" s="441"/>
      <c r="J1990" s="445">
        <f t="shared" si="1473"/>
        <v>0</v>
      </c>
      <c r="K1990" s="358">
        <f t="shared" ref="K1990:AJ1990" si="1474">K38-K1746</f>
        <v>0</v>
      </c>
      <c r="L1990" s="358">
        <f t="shared" si="1474"/>
        <v>0</v>
      </c>
      <c r="M1990" s="358">
        <f t="shared" si="1474"/>
        <v>0</v>
      </c>
      <c r="N1990" s="358">
        <f t="shared" si="1474"/>
        <v>0</v>
      </c>
      <c r="O1990" s="358">
        <f t="shared" si="1474"/>
        <v>0</v>
      </c>
      <c r="P1990" s="358">
        <f t="shared" si="1474"/>
        <v>0</v>
      </c>
      <c r="Q1990" s="358">
        <f t="shared" si="1474"/>
        <v>0</v>
      </c>
      <c r="R1990" s="358">
        <f t="shared" si="1474"/>
        <v>0</v>
      </c>
      <c r="S1990" s="358">
        <f t="shared" si="1474"/>
        <v>0</v>
      </c>
      <c r="T1990" s="358">
        <f t="shared" si="1474"/>
        <v>0</v>
      </c>
      <c r="U1990" s="358">
        <f t="shared" si="1474"/>
        <v>0</v>
      </c>
      <c r="V1990" s="358">
        <f t="shared" si="1474"/>
        <v>0</v>
      </c>
      <c r="W1990" s="358">
        <f t="shared" si="1474"/>
        <v>0</v>
      </c>
      <c r="X1990" s="358">
        <f t="shared" si="1474"/>
        <v>0</v>
      </c>
      <c r="Y1990" s="358">
        <f t="shared" si="1474"/>
        <v>0</v>
      </c>
      <c r="Z1990" s="358">
        <f t="shared" si="1474"/>
        <v>0</v>
      </c>
      <c r="AA1990" s="358">
        <f t="shared" si="1474"/>
        <v>0</v>
      </c>
      <c r="AB1990" s="358">
        <f t="shared" si="1474"/>
        <v>0</v>
      </c>
      <c r="AC1990" s="358">
        <f t="shared" si="1474"/>
        <v>0</v>
      </c>
      <c r="AD1990" s="358">
        <f t="shared" si="1474"/>
        <v>0</v>
      </c>
      <c r="AE1990" s="358">
        <f t="shared" si="1474"/>
        <v>0</v>
      </c>
      <c r="AF1990" s="358">
        <f t="shared" si="1474"/>
        <v>0</v>
      </c>
      <c r="AG1990" s="358">
        <f t="shared" si="1474"/>
        <v>0</v>
      </c>
      <c r="AH1990" s="358">
        <f t="shared" si="1474"/>
        <v>0</v>
      </c>
      <c r="AI1990" s="358">
        <f t="shared" si="1474"/>
        <v>0</v>
      </c>
      <c r="AJ1990" s="358">
        <f t="shared" si="1474"/>
        <v>0</v>
      </c>
      <c r="AK1990" s="358">
        <v>863.58053215328653</v>
      </c>
      <c r="AL1990" s="358">
        <v>869.54853908201437</v>
      </c>
      <c r="AM1990" s="358">
        <v>875.55778953740275</v>
      </c>
    </row>
    <row r="1991" spans="1:39" x14ac:dyDescent="0.25">
      <c r="A1991" s="353" t="s">
        <v>300</v>
      </c>
      <c r="B1991" s="353" t="s">
        <v>301</v>
      </c>
      <c r="C1991" s="441">
        <f t="shared" ref="C1991:J1991" si="1475">C39</f>
        <v>10000</v>
      </c>
      <c r="D1991" s="441"/>
      <c r="E1991" s="441"/>
      <c r="F1991" s="441"/>
      <c r="G1991" s="441"/>
      <c r="H1991" s="441">
        <f t="shared" si="1475"/>
        <v>0</v>
      </c>
      <c r="I1991" s="441"/>
      <c r="J1991" s="445">
        <f t="shared" si="1475"/>
        <v>0</v>
      </c>
      <c r="K1991" s="358">
        <f t="shared" ref="K1991:AJ1991" si="1476">K39-K1747</f>
        <v>0</v>
      </c>
      <c r="L1991" s="358">
        <f t="shared" si="1476"/>
        <v>0</v>
      </c>
      <c r="M1991" s="358">
        <f t="shared" si="1476"/>
        <v>0</v>
      </c>
      <c r="N1991" s="358">
        <f t="shared" si="1476"/>
        <v>0</v>
      </c>
      <c r="O1991" s="358">
        <f t="shared" si="1476"/>
        <v>0</v>
      </c>
      <c r="P1991" s="358">
        <f t="shared" si="1476"/>
        <v>0</v>
      </c>
      <c r="Q1991" s="358">
        <f t="shared" si="1476"/>
        <v>0</v>
      </c>
      <c r="R1991" s="358">
        <f t="shared" si="1476"/>
        <v>0</v>
      </c>
      <c r="S1991" s="358">
        <f t="shared" si="1476"/>
        <v>0</v>
      </c>
      <c r="T1991" s="358">
        <f t="shared" si="1476"/>
        <v>0</v>
      </c>
      <c r="U1991" s="358">
        <f t="shared" si="1476"/>
        <v>0</v>
      </c>
      <c r="V1991" s="358">
        <f t="shared" si="1476"/>
        <v>0</v>
      </c>
      <c r="W1991" s="358">
        <f t="shared" si="1476"/>
        <v>0</v>
      </c>
      <c r="X1991" s="358">
        <f t="shared" si="1476"/>
        <v>0</v>
      </c>
      <c r="Y1991" s="358">
        <f t="shared" si="1476"/>
        <v>0</v>
      </c>
      <c r="Z1991" s="358">
        <f t="shared" si="1476"/>
        <v>0</v>
      </c>
      <c r="AA1991" s="358">
        <f t="shared" si="1476"/>
        <v>0</v>
      </c>
      <c r="AB1991" s="358">
        <f t="shared" si="1476"/>
        <v>0</v>
      </c>
      <c r="AC1991" s="358">
        <f t="shared" si="1476"/>
        <v>0</v>
      </c>
      <c r="AD1991" s="358">
        <f t="shared" si="1476"/>
        <v>0</v>
      </c>
      <c r="AE1991" s="358">
        <f t="shared" si="1476"/>
        <v>0</v>
      </c>
      <c r="AF1991" s="358">
        <f t="shared" si="1476"/>
        <v>0</v>
      </c>
      <c r="AG1991" s="358">
        <f t="shared" si="1476"/>
        <v>0</v>
      </c>
      <c r="AH1991" s="358">
        <f t="shared" si="1476"/>
        <v>0</v>
      </c>
      <c r="AI1991" s="358">
        <f t="shared" si="1476"/>
        <v>0</v>
      </c>
      <c r="AJ1991" s="358">
        <f t="shared" si="1476"/>
        <v>0</v>
      </c>
      <c r="AK1991" s="358">
        <v>10056.676605268964</v>
      </c>
      <c r="AL1991" s="358">
        <v>10172.609108613049</v>
      </c>
      <c r="AM1991" s="358">
        <v>10289.878071889096</v>
      </c>
    </row>
    <row r="1992" spans="1:39" x14ac:dyDescent="0.25">
      <c r="A1992" s="353" t="s">
        <v>300</v>
      </c>
      <c r="B1992" s="353" t="s">
        <v>317</v>
      </c>
      <c r="C1992" s="441">
        <f t="shared" ref="C1992:J1992" si="1477">C40</f>
        <v>20000</v>
      </c>
      <c r="D1992" s="441"/>
      <c r="E1992" s="441"/>
      <c r="F1992" s="441"/>
      <c r="G1992" s="441"/>
      <c r="H1992" s="441">
        <f t="shared" si="1477"/>
        <v>0</v>
      </c>
      <c r="I1992" s="441"/>
      <c r="J1992" s="445">
        <f t="shared" si="1477"/>
        <v>0</v>
      </c>
      <c r="K1992" s="358">
        <f t="shared" ref="K1992:AJ1992" si="1478">K40-K1748</f>
        <v>0</v>
      </c>
      <c r="L1992" s="358">
        <f t="shared" si="1478"/>
        <v>0</v>
      </c>
      <c r="M1992" s="358">
        <f t="shared" si="1478"/>
        <v>0</v>
      </c>
      <c r="N1992" s="358">
        <f t="shared" si="1478"/>
        <v>0</v>
      </c>
      <c r="O1992" s="358">
        <f t="shared" si="1478"/>
        <v>0</v>
      </c>
      <c r="P1992" s="358">
        <f t="shared" si="1478"/>
        <v>0</v>
      </c>
      <c r="Q1992" s="358">
        <f t="shared" si="1478"/>
        <v>0</v>
      </c>
      <c r="R1992" s="358">
        <f t="shared" si="1478"/>
        <v>0</v>
      </c>
      <c r="S1992" s="358">
        <f t="shared" si="1478"/>
        <v>0</v>
      </c>
      <c r="T1992" s="358">
        <f t="shared" si="1478"/>
        <v>0</v>
      </c>
      <c r="U1992" s="358">
        <f t="shared" si="1478"/>
        <v>0</v>
      </c>
      <c r="V1992" s="358">
        <f t="shared" si="1478"/>
        <v>0</v>
      </c>
      <c r="W1992" s="358">
        <f t="shared" si="1478"/>
        <v>0</v>
      </c>
      <c r="X1992" s="358">
        <f t="shared" si="1478"/>
        <v>0</v>
      </c>
      <c r="Y1992" s="358">
        <f t="shared" si="1478"/>
        <v>0</v>
      </c>
      <c r="Z1992" s="358">
        <f t="shared" si="1478"/>
        <v>0</v>
      </c>
      <c r="AA1992" s="358">
        <f t="shared" si="1478"/>
        <v>0</v>
      </c>
      <c r="AB1992" s="358">
        <f t="shared" si="1478"/>
        <v>0</v>
      </c>
      <c r="AC1992" s="358">
        <f t="shared" si="1478"/>
        <v>0</v>
      </c>
      <c r="AD1992" s="358">
        <f t="shared" si="1478"/>
        <v>0</v>
      </c>
      <c r="AE1992" s="358">
        <f t="shared" si="1478"/>
        <v>0</v>
      </c>
      <c r="AF1992" s="358">
        <f t="shared" si="1478"/>
        <v>0</v>
      </c>
      <c r="AG1992" s="358">
        <f t="shared" si="1478"/>
        <v>0</v>
      </c>
      <c r="AH1992" s="358">
        <f t="shared" si="1478"/>
        <v>0</v>
      </c>
      <c r="AI1992" s="358">
        <f t="shared" si="1478"/>
        <v>0</v>
      </c>
      <c r="AJ1992" s="358">
        <f t="shared" si="1478"/>
        <v>0</v>
      </c>
      <c r="AK1992" s="358">
        <v>20032.569115851584</v>
      </c>
      <c r="AL1992" s="358">
        <v>20302.112041330362</v>
      </c>
      <c r="AM1992" s="358">
        <v>20575.281730219038</v>
      </c>
    </row>
    <row r="1993" spans="1:39" x14ac:dyDescent="0.25">
      <c r="A1993" s="353" t="s">
        <v>292</v>
      </c>
      <c r="B1993" s="353" t="s">
        <v>293</v>
      </c>
      <c r="C1993" s="441">
        <f t="shared" ref="C1993:J1993" si="1479">C41</f>
        <v>20000</v>
      </c>
      <c r="D1993" s="441"/>
      <c r="E1993" s="441"/>
      <c r="F1993" s="441"/>
      <c r="G1993" s="441"/>
      <c r="H1993" s="441">
        <f t="shared" si="1479"/>
        <v>1</v>
      </c>
      <c r="I1993" s="441"/>
      <c r="J1993" s="445">
        <f t="shared" si="1479"/>
        <v>0</v>
      </c>
      <c r="K1993" s="358">
        <f t="shared" ref="K1993:AJ1993" si="1480">K41-K1749</f>
        <v>0</v>
      </c>
      <c r="L1993" s="358">
        <f t="shared" si="1480"/>
        <v>0</v>
      </c>
      <c r="M1993" s="358">
        <f t="shared" si="1480"/>
        <v>0</v>
      </c>
      <c r="N1993" s="358">
        <f t="shared" si="1480"/>
        <v>0</v>
      </c>
      <c r="O1993" s="358">
        <f t="shared" si="1480"/>
        <v>0</v>
      </c>
      <c r="P1993" s="358">
        <f t="shared" si="1480"/>
        <v>0</v>
      </c>
      <c r="Q1993" s="358">
        <f t="shared" si="1480"/>
        <v>0</v>
      </c>
      <c r="R1993" s="358">
        <f t="shared" si="1480"/>
        <v>0</v>
      </c>
      <c r="S1993" s="358">
        <f t="shared" si="1480"/>
        <v>0</v>
      </c>
      <c r="T1993" s="358">
        <f t="shared" si="1480"/>
        <v>0</v>
      </c>
      <c r="U1993" s="358">
        <f t="shared" si="1480"/>
        <v>0</v>
      </c>
      <c r="V1993" s="358">
        <f t="shared" si="1480"/>
        <v>0</v>
      </c>
      <c r="W1993" s="358">
        <f t="shared" si="1480"/>
        <v>0</v>
      </c>
      <c r="X1993" s="358">
        <f t="shared" si="1480"/>
        <v>0</v>
      </c>
      <c r="Y1993" s="358">
        <f t="shared" si="1480"/>
        <v>0</v>
      </c>
      <c r="Z1993" s="358">
        <f t="shared" si="1480"/>
        <v>0</v>
      </c>
      <c r="AA1993" s="358">
        <f t="shared" si="1480"/>
        <v>0</v>
      </c>
      <c r="AB1993" s="358">
        <f t="shared" si="1480"/>
        <v>0</v>
      </c>
      <c r="AC1993" s="358">
        <f t="shared" si="1480"/>
        <v>0</v>
      </c>
      <c r="AD1993" s="358">
        <f t="shared" si="1480"/>
        <v>0</v>
      </c>
      <c r="AE1993" s="358">
        <f t="shared" si="1480"/>
        <v>0</v>
      </c>
      <c r="AF1993" s="358">
        <f t="shared" si="1480"/>
        <v>0</v>
      </c>
      <c r="AG1993" s="358">
        <f t="shared" si="1480"/>
        <v>0</v>
      </c>
      <c r="AH1993" s="358">
        <f t="shared" si="1480"/>
        <v>0</v>
      </c>
      <c r="AI1993" s="358">
        <f t="shared" si="1480"/>
        <v>0</v>
      </c>
      <c r="AJ1993" s="358">
        <f t="shared" si="1480"/>
        <v>0</v>
      </c>
      <c r="AK1993" s="358">
        <v>20189.245429157225</v>
      </c>
      <c r="AL1993" s="358">
        <v>20397.254094750406</v>
      </c>
      <c r="AM1993" s="358">
        <v>20607.405861982214</v>
      </c>
    </row>
    <row r="1994" spans="1:39" x14ac:dyDescent="0.25">
      <c r="A1994" s="353" t="s">
        <v>232</v>
      </c>
      <c r="B1994" s="353" t="s">
        <v>368</v>
      </c>
      <c r="C1994" s="441">
        <f t="shared" ref="C1994:J1994" si="1481">C42</f>
        <v>20000</v>
      </c>
      <c r="D1994" s="441"/>
      <c r="E1994" s="441"/>
      <c r="F1994" s="441"/>
      <c r="G1994" s="441"/>
      <c r="H1994" s="441">
        <f t="shared" si="1481"/>
        <v>0</v>
      </c>
      <c r="I1994" s="441"/>
      <c r="J1994" s="445">
        <f t="shared" si="1481"/>
        <v>0</v>
      </c>
      <c r="K1994" s="358">
        <f t="shared" ref="K1994:AJ1994" si="1482">K42-K1750</f>
        <v>0</v>
      </c>
      <c r="L1994" s="358">
        <f t="shared" si="1482"/>
        <v>0</v>
      </c>
      <c r="M1994" s="358">
        <f t="shared" si="1482"/>
        <v>0</v>
      </c>
      <c r="N1994" s="358">
        <f t="shared" si="1482"/>
        <v>0</v>
      </c>
      <c r="O1994" s="358">
        <f t="shared" si="1482"/>
        <v>0</v>
      </c>
      <c r="P1994" s="358">
        <f t="shared" si="1482"/>
        <v>0</v>
      </c>
      <c r="Q1994" s="358">
        <f t="shared" si="1482"/>
        <v>0</v>
      </c>
      <c r="R1994" s="358">
        <f t="shared" si="1482"/>
        <v>0</v>
      </c>
      <c r="S1994" s="358">
        <f t="shared" si="1482"/>
        <v>0</v>
      </c>
      <c r="T1994" s="358">
        <f t="shared" si="1482"/>
        <v>0</v>
      </c>
      <c r="U1994" s="358">
        <f t="shared" si="1482"/>
        <v>0</v>
      </c>
      <c r="V1994" s="358">
        <f t="shared" si="1482"/>
        <v>0</v>
      </c>
      <c r="W1994" s="358">
        <f t="shared" si="1482"/>
        <v>0</v>
      </c>
      <c r="X1994" s="358">
        <f t="shared" si="1482"/>
        <v>0</v>
      </c>
      <c r="Y1994" s="358">
        <f t="shared" si="1482"/>
        <v>0</v>
      </c>
      <c r="Z1994" s="358">
        <f t="shared" si="1482"/>
        <v>0</v>
      </c>
      <c r="AA1994" s="358">
        <f t="shared" si="1482"/>
        <v>0</v>
      </c>
      <c r="AB1994" s="358">
        <f t="shared" si="1482"/>
        <v>0</v>
      </c>
      <c r="AC1994" s="358">
        <f t="shared" si="1482"/>
        <v>0</v>
      </c>
      <c r="AD1994" s="358">
        <f t="shared" si="1482"/>
        <v>0</v>
      </c>
      <c r="AE1994" s="358">
        <f t="shared" si="1482"/>
        <v>0</v>
      </c>
      <c r="AF1994" s="358">
        <f t="shared" si="1482"/>
        <v>0</v>
      </c>
      <c r="AG1994" s="358">
        <f t="shared" si="1482"/>
        <v>0</v>
      </c>
      <c r="AH1994" s="358">
        <f t="shared" si="1482"/>
        <v>0</v>
      </c>
      <c r="AI1994" s="358">
        <f t="shared" si="1482"/>
        <v>0</v>
      </c>
      <c r="AJ1994" s="358">
        <f t="shared" si="1482"/>
        <v>0</v>
      </c>
      <c r="AK1994" s="358">
        <v>13677.648610432003</v>
      </c>
      <c r="AL1994" s="358">
        <v>13751.797636680352</v>
      </c>
      <c r="AM1994" s="358">
        <v>13826.348638315712</v>
      </c>
    </row>
    <row r="1995" spans="1:39" x14ac:dyDescent="0.25">
      <c r="A1995" s="353" t="s">
        <v>232</v>
      </c>
      <c r="B1995" s="353" t="s">
        <v>364</v>
      </c>
      <c r="C1995" s="441">
        <f t="shared" ref="C1995:J1995" si="1483">C43</f>
        <v>20000</v>
      </c>
      <c r="D1995" s="441"/>
      <c r="E1995" s="441"/>
      <c r="F1995" s="441"/>
      <c r="G1995" s="441"/>
      <c r="H1995" s="441">
        <f t="shared" si="1483"/>
        <v>0</v>
      </c>
      <c r="I1995" s="441"/>
      <c r="J1995" s="445">
        <f t="shared" si="1483"/>
        <v>0</v>
      </c>
      <c r="K1995" s="358">
        <f t="shared" ref="K1995:AJ1995" si="1484">K43-K1751</f>
        <v>0</v>
      </c>
      <c r="L1995" s="358">
        <f t="shared" si="1484"/>
        <v>0</v>
      </c>
      <c r="M1995" s="358">
        <f t="shared" si="1484"/>
        <v>0</v>
      </c>
      <c r="N1995" s="358">
        <f t="shared" si="1484"/>
        <v>0</v>
      </c>
      <c r="O1995" s="358">
        <f t="shared" si="1484"/>
        <v>0</v>
      </c>
      <c r="P1995" s="358">
        <f t="shared" si="1484"/>
        <v>0</v>
      </c>
      <c r="Q1995" s="358">
        <f t="shared" si="1484"/>
        <v>0</v>
      </c>
      <c r="R1995" s="358">
        <f t="shared" si="1484"/>
        <v>0</v>
      </c>
      <c r="S1995" s="358">
        <f t="shared" si="1484"/>
        <v>0</v>
      </c>
      <c r="T1995" s="358">
        <f t="shared" si="1484"/>
        <v>0</v>
      </c>
      <c r="U1995" s="358">
        <f t="shared" si="1484"/>
        <v>0</v>
      </c>
      <c r="V1995" s="358">
        <f t="shared" si="1484"/>
        <v>0</v>
      </c>
      <c r="W1995" s="358">
        <f t="shared" si="1484"/>
        <v>0</v>
      </c>
      <c r="X1995" s="358">
        <f t="shared" si="1484"/>
        <v>0</v>
      </c>
      <c r="Y1995" s="358">
        <f t="shared" si="1484"/>
        <v>0</v>
      </c>
      <c r="Z1995" s="358">
        <f t="shared" si="1484"/>
        <v>0</v>
      </c>
      <c r="AA1995" s="358">
        <f t="shared" si="1484"/>
        <v>0</v>
      </c>
      <c r="AB1995" s="358">
        <f t="shared" si="1484"/>
        <v>0</v>
      </c>
      <c r="AC1995" s="358">
        <f t="shared" si="1484"/>
        <v>0</v>
      </c>
      <c r="AD1995" s="358">
        <f t="shared" si="1484"/>
        <v>0</v>
      </c>
      <c r="AE1995" s="358">
        <f t="shared" si="1484"/>
        <v>0</v>
      </c>
      <c r="AF1995" s="358">
        <f t="shared" si="1484"/>
        <v>0</v>
      </c>
      <c r="AG1995" s="358">
        <f t="shared" si="1484"/>
        <v>0</v>
      </c>
      <c r="AH1995" s="358">
        <f t="shared" si="1484"/>
        <v>0</v>
      </c>
      <c r="AI1995" s="358">
        <f t="shared" si="1484"/>
        <v>0</v>
      </c>
      <c r="AJ1995" s="358">
        <f t="shared" si="1484"/>
        <v>0</v>
      </c>
      <c r="AK1995" s="358">
        <v>15937.044991673001</v>
      </c>
      <c r="AL1995" s="358">
        <v>16149.153303411456</v>
      </c>
      <c r="AM1995" s="358">
        <v>16364.084593684016</v>
      </c>
    </row>
    <row r="1996" spans="1:39" x14ac:dyDescent="0.25">
      <c r="A1996" s="353" t="s">
        <v>233</v>
      </c>
      <c r="B1996" s="353" t="s">
        <v>385</v>
      </c>
      <c r="C1996" s="441">
        <f t="shared" ref="C1996:J1996" si="1485">C44</f>
        <v>20000</v>
      </c>
      <c r="D1996" s="441"/>
      <c r="E1996" s="441"/>
      <c r="F1996" s="441"/>
      <c r="G1996" s="441"/>
      <c r="H1996" s="441">
        <f t="shared" si="1485"/>
        <v>0</v>
      </c>
      <c r="I1996" s="441"/>
      <c r="J1996" s="445">
        <f t="shared" si="1485"/>
        <v>0</v>
      </c>
      <c r="K1996" s="358">
        <f t="shared" ref="K1996:AJ1996" si="1486">K44-K1752</f>
        <v>0</v>
      </c>
      <c r="L1996" s="358">
        <f t="shared" si="1486"/>
        <v>0</v>
      </c>
      <c r="M1996" s="358">
        <f t="shared" si="1486"/>
        <v>0</v>
      </c>
      <c r="N1996" s="358">
        <f t="shared" si="1486"/>
        <v>0</v>
      </c>
      <c r="O1996" s="358">
        <f t="shared" si="1486"/>
        <v>0</v>
      </c>
      <c r="P1996" s="358">
        <f t="shared" si="1486"/>
        <v>0</v>
      </c>
      <c r="Q1996" s="358">
        <f t="shared" si="1486"/>
        <v>0</v>
      </c>
      <c r="R1996" s="358">
        <f t="shared" si="1486"/>
        <v>0</v>
      </c>
      <c r="S1996" s="358">
        <f t="shared" si="1486"/>
        <v>0</v>
      </c>
      <c r="T1996" s="358">
        <f t="shared" si="1486"/>
        <v>0</v>
      </c>
      <c r="U1996" s="358">
        <f t="shared" si="1486"/>
        <v>0</v>
      </c>
      <c r="V1996" s="358">
        <f t="shared" si="1486"/>
        <v>0</v>
      </c>
      <c r="W1996" s="358">
        <f t="shared" si="1486"/>
        <v>0</v>
      </c>
      <c r="X1996" s="358">
        <f t="shared" si="1486"/>
        <v>0</v>
      </c>
      <c r="Y1996" s="358">
        <f t="shared" si="1486"/>
        <v>0</v>
      </c>
      <c r="Z1996" s="358">
        <f t="shared" si="1486"/>
        <v>0</v>
      </c>
      <c r="AA1996" s="358">
        <f t="shared" si="1486"/>
        <v>0</v>
      </c>
      <c r="AB1996" s="358">
        <f t="shared" si="1486"/>
        <v>0</v>
      </c>
      <c r="AC1996" s="358">
        <f t="shared" si="1486"/>
        <v>0</v>
      </c>
      <c r="AD1996" s="358">
        <f t="shared" si="1486"/>
        <v>0</v>
      </c>
      <c r="AE1996" s="358">
        <f t="shared" si="1486"/>
        <v>0</v>
      </c>
      <c r="AF1996" s="358">
        <f t="shared" si="1486"/>
        <v>0</v>
      </c>
      <c r="AG1996" s="358">
        <f t="shared" si="1486"/>
        <v>0</v>
      </c>
      <c r="AH1996" s="358">
        <f t="shared" si="1486"/>
        <v>0</v>
      </c>
      <c r="AI1996" s="358">
        <f t="shared" si="1486"/>
        <v>0</v>
      </c>
      <c r="AJ1996" s="358">
        <f t="shared" si="1486"/>
        <v>0</v>
      </c>
      <c r="AK1996" s="358">
        <v>13901.687874641582</v>
      </c>
      <c r="AL1996" s="358">
        <v>14012.06250046471</v>
      </c>
      <c r="AM1996" s="358">
        <v>14123.313462897857</v>
      </c>
    </row>
    <row r="1997" spans="1:39" x14ac:dyDescent="0.25">
      <c r="A1997" s="353" t="s">
        <v>436</v>
      </c>
      <c r="B1997" s="353" t="s">
        <v>437</v>
      </c>
      <c r="C1997" s="441">
        <f t="shared" ref="C1997:J1997" si="1487">C45</f>
        <v>42000</v>
      </c>
      <c r="D1997" s="441"/>
      <c r="E1997" s="441"/>
      <c r="F1997" s="441"/>
      <c r="G1997" s="441"/>
      <c r="H1997" s="441">
        <f t="shared" si="1487"/>
        <v>0</v>
      </c>
      <c r="I1997" s="441"/>
      <c r="J1997" s="445">
        <f t="shared" si="1487"/>
        <v>0</v>
      </c>
      <c r="K1997" s="358">
        <f t="shared" ref="K1997:AJ1997" si="1488">K45-K1753</f>
        <v>0</v>
      </c>
      <c r="L1997" s="358">
        <f t="shared" si="1488"/>
        <v>0</v>
      </c>
      <c r="M1997" s="358">
        <f t="shared" si="1488"/>
        <v>0</v>
      </c>
      <c r="N1997" s="358">
        <f t="shared" si="1488"/>
        <v>0</v>
      </c>
      <c r="O1997" s="358">
        <f t="shared" si="1488"/>
        <v>0</v>
      </c>
      <c r="P1997" s="358">
        <f t="shared" si="1488"/>
        <v>0</v>
      </c>
      <c r="Q1997" s="358">
        <f t="shared" si="1488"/>
        <v>0</v>
      </c>
      <c r="R1997" s="358">
        <f t="shared" si="1488"/>
        <v>0</v>
      </c>
      <c r="S1997" s="358">
        <f t="shared" si="1488"/>
        <v>0</v>
      </c>
      <c r="T1997" s="358">
        <f t="shared" si="1488"/>
        <v>0</v>
      </c>
      <c r="U1997" s="358">
        <f t="shared" si="1488"/>
        <v>0</v>
      </c>
      <c r="V1997" s="358">
        <f t="shared" si="1488"/>
        <v>0</v>
      </c>
      <c r="W1997" s="358">
        <f t="shared" si="1488"/>
        <v>0</v>
      </c>
      <c r="X1997" s="358">
        <f t="shared" si="1488"/>
        <v>0</v>
      </c>
      <c r="Y1997" s="358">
        <f t="shared" si="1488"/>
        <v>0</v>
      </c>
      <c r="Z1997" s="358">
        <f t="shared" si="1488"/>
        <v>0</v>
      </c>
      <c r="AA1997" s="358">
        <f t="shared" si="1488"/>
        <v>0</v>
      </c>
      <c r="AB1997" s="358">
        <f t="shared" si="1488"/>
        <v>0</v>
      </c>
      <c r="AC1997" s="358">
        <f t="shared" si="1488"/>
        <v>0</v>
      </c>
      <c r="AD1997" s="358">
        <f t="shared" si="1488"/>
        <v>0</v>
      </c>
      <c r="AE1997" s="358">
        <f t="shared" si="1488"/>
        <v>0</v>
      </c>
      <c r="AF1997" s="358">
        <f t="shared" si="1488"/>
        <v>0</v>
      </c>
      <c r="AG1997" s="358">
        <f t="shared" si="1488"/>
        <v>0</v>
      </c>
      <c r="AH1997" s="358">
        <f t="shared" si="1488"/>
        <v>0</v>
      </c>
      <c r="AI1997" s="358">
        <f t="shared" si="1488"/>
        <v>0</v>
      </c>
      <c r="AJ1997" s="358">
        <f t="shared" si="1488"/>
        <v>0</v>
      </c>
      <c r="AK1997" s="358">
        <v>23957.01811617511</v>
      </c>
      <c r="AL1997" s="358">
        <v>24147.014565351968</v>
      </c>
      <c r="AM1997" s="358">
        <v>24338.517823536724</v>
      </c>
    </row>
    <row r="1998" spans="1:39" x14ac:dyDescent="0.25">
      <c r="A1998" s="353" t="s">
        <v>463</v>
      </c>
      <c r="B1998" s="353" t="s">
        <v>463</v>
      </c>
      <c r="C1998" s="441">
        <f t="shared" ref="C1998:J1998" si="1489">C46</f>
        <v>1000</v>
      </c>
      <c r="D1998" s="441"/>
      <c r="E1998" s="441"/>
      <c r="F1998" s="441"/>
      <c r="G1998" s="441"/>
      <c r="H1998" s="441">
        <f t="shared" si="1489"/>
        <v>0</v>
      </c>
      <c r="I1998" s="441"/>
      <c r="J1998" s="445">
        <f t="shared" si="1489"/>
        <v>0</v>
      </c>
      <c r="K1998" s="358">
        <f t="shared" ref="K1998:AJ1998" si="1490">K46-K1754</f>
        <v>0</v>
      </c>
      <c r="L1998" s="358">
        <f t="shared" si="1490"/>
        <v>0</v>
      </c>
      <c r="M1998" s="358">
        <f t="shared" si="1490"/>
        <v>0</v>
      </c>
      <c r="N1998" s="358">
        <f t="shared" si="1490"/>
        <v>0</v>
      </c>
      <c r="O1998" s="358">
        <f t="shared" si="1490"/>
        <v>0</v>
      </c>
      <c r="P1998" s="358">
        <f t="shared" si="1490"/>
        <v>0</v>
      </c>
      <c r="Q1998" s="358">
        <f t="shared" si="1490"/>
        <v>0</v>
      </c>
      <c r="R1998" s="358">
        <f t="shared" si="1490"/>
        <v>0</v>
      </c>
      <c r="S1998" s="358">
        <f t="shared" si="1490"/>
        <v>0</v>
      </c>
      <c r="T1998" s="358">
        <f t="shared" si="1490"/>
        <v>0</v>
      </c>
      <c r="U1998" s="358">
        <f t="shared" si="1490"/>
        <v>0</v>
      </c>
      <c r="V1998" s="358">
        <f t="shared" si="1490"/>
        <v>0</v>
      </c>
      <c r="W1998" s="358">
        <f t="shared" si="1490"/>
        <v>0</v>
      </c>
      <c r="X1998" s="358">
        <f t="shared" si="1490"/>
        <v>0</v>
      </c>
      <c r="Y1998" s="358">
        <f t="shared" si="1490"/>
        <v>0</v>
      </c>
      <c r="Z1998" s="358">
        <f t="shared" si="1490"/>
        <v>0</v>
      </c>
      <c r="AA1998" s="358">
        <f t="shared" si="1490"/>
        <v>0</v>
      </c>
      <c r="AB1998" s="358">
        <f t="shared" si="1490"/>
        <v>0</v>
      </c>
      <c r="AC1998" s="358">
        <f t="shared" si="1490"/>
        <v>0</v>
      </c>
      <c r="AD1998" s="358">
        <f t="shared" si="1490"/>
        <v>0</v>
      </c>
      <c r="AE1998" s="358">
        <f t="shared" si="1490"/>
        <v>0</v>
      </c>
      <c r="AF1998" s="358">
        <f t="shared" si="1490"/>
        <v>0</v>
      </c>
      <c r="AG1998" s="358">
        <f t="shared" si="1490"/>
        <v>0</v>
      </c>
      <c r="AH1998" s="358">
        <f t="shared" si="1490"/>
        <v>0</v>
      </c>
      <c r="AI1998" s="358">
        <f t="shared" si="1490"/>
        <v>0</v>
      </c>
      <c r="AJ1998" s="358">
        <f t="shared" si="1490"/>
        <v>0</v>
      </c>
      <c r="AK1998" s="358">
        <v>428.89687724773455</v>
      </c>
      <c r="AL1998" s="358">
        <v>433.91297715730934</v>
      </c>
      <c r="AM1998" s="358">
        <v>438.98774212050802</v>
      </c>
    </row>
    <row r="1999" spans="1:39" x14ac:dyDescent="0.25">
      <c r="A1999" s="353" t="s">
        <v>534</v>
      </c>
      <c r="B1999" s="353" t="s">
        <v>534</v>
      </c>
      <c r="C1999" s="441">
        <f t="shared" ref="C1999:J1999" si="1491">C47</f>
        <v>12500</v>
      </c>
      <c r="D1999" s="441"/>
      <c r="E1999" s="441"/>
      <c r="F1999" s="441"/>
      <c r="G1999" s="441"/>
      <c r="H1999" s="441">
        <f t="shared" si="1491"/>
        <v>0</v>
      </c>
      <c r="I1999" s="441"/>
      <c r="J1999" s="445">
        <f t="shared" si="1491"/>
        <v>0</v>
      </c>
      <c r="K1999" s="358">
        <f t="shared" ref="K1999:AJ1999" si="1492">K47-K1755</f>
        <v>0</v>
      </c>
      <c r="L1999" s="358">
        <f t="shared" si="1492"/>
        <v>0</v>
      </c>
      <c r="M1999" s="358">
        <f t="shared" si="1492"/>
        <v>0</v>
      </c>
      <c r="N1999" s="358">
        <f t="shared" si="1492"/>
        <v>0</v>
      </c>
      <c r="O1999" s="358">
        <f t="shared" si="1492"/>
        <v>0</v>
      </c>
      <c r="P1999" s="358">
        <f t="shared" si="1492"/>
        <v>0</v>
      </c>
      <c r="Q1999" s="358">
        <f t="shared" si="1492"/>
        <v>0</v>
      </c>
      <c r="R1999" s="358">
        <f t="shared" si="1492"/>
        <v>0</v>
      </c>
      <c r="S1999" s="358">
        <f t="shared" si="1492"/>
        <v>0</v>
      </c>
      <c r="T1999" s="358">
        <f t="shared" si="1492"/>
        <v>0</v>
      </c>
      <c r="U1999" s="358">
        <f t="shared" si="1492"/>
        <v>0</v>
      </c>
      <c r="V1999" s="358">
        <f t="shared" si="1492"/>
        <v>0</v>
      </c>
      <c r="W1999" s="358">
        <f t="shared" si="1492"/>
        <v>0</v>
      </c>
      <c r="X1999" s="358">
        <f t="shared" si="1492"/>
        <v>0</v>
      </c>
      <c r="Y1999" s="358">
        <f t="shared" si="1492"/>
        <v>0</v>
      </c>
      <c r="Z1999" s="358">
        <f t="shared" si="1492"/>
        <v>0</v>
      </c>
      <c r="AA1999" s="358">
        <f t="shared" si="1492"/>
        <v>0</v>
      </c>
      <c r="AB1999" s="358">
        <f t="shared" si="1492"/>
        <v>0</v>
      </c>
      <c r="AC1999" s="358">
        <f t="shared" si="1492"/>
        <v>0</v>
      </c>
      <c r="AD1999" s="358">
        <f t="shared" si="1492"/>
        <v>0</v>
      </c>
      <c r="AE1999" s="358">
        <f t="shared" si="1492"/>
        <v>0</v>
      </c>
      <c r="AF1999" s="358">
        <f t="shared" si="1492"/>
        <v>0</v>
      </c>
      <c r="AG1999" s="358">
        <f t="shared" si="1492"/>
        <v>0</v>
      </c>
      <c r="AH1999" s="358">
        <f t="shared" si="1492"/>
        <v>0</v>
      </c>
      <c r="AI1999" s="358">
        <f t="shared" si="1492"/>
        <v>0</v>
      </c>
      <c r="AJ1999" s="358">
        <f t="shared" si="1492"/>
        <v>0</v>
      </c>
      <c r="AK1999" s="358">
        <v>2351.6221341368646</v>
      </c>
      <c r="AL1999" s="358">
        <v>2368.2954160101904</v>
      </c>
      <c r="AM1999" s="358">
        <v>2385.0869134439126</v>
      </c>
    </row>
    <row r="2000" spans="1:39" x14ac:dyDescent="0.25">
      <c r="A2000" s="353" t="s">
        <v>377</v>
      </c>
      <c r="B2000" s="353" t="s">
        <v>377</v>
      </c>
      <c r="C2000" s="441">
        <f t="shared" ref="C2000:J2000" si="1493">C48</f>
        <v>2000</v>
      </c>
      <c r="D2000" s="441"/>
      <c r="E2000" s="441"/>
      <c r="F2000" s="441"/>
      <c r="G2000" s="441"/>
      <c r="H2000" s="441">
        <f t="shared" si="1493"/>
        <v>0</v>
      </c>
      <c r="I2000" s="441"/>
      <c r="J2000" s="445">
        <f t="shared" si="1493"/>
        <v>0</v>
      </c>
      <c r="K2000" s="358">
        <f t="shared" ref="K2000:AJ2000" si="1494">K48-K1756</f>
        <v>0</v>
      </c>
      <c r="L2000" s="358">
        <f t="shared" si="1494"/>
        <v>0</v>
      </c>
      <c r="M2000" s="358">
        <f t="shared" si="1494"/>
        <v>0</v>
      </c>
      <c r="N2000" s="358">
        <f t="shared" si="1494"/>
        <v>0</v>
      </c>
      <c r="O2000" s="358">
        <f t="shared" si="1494"/>
        <v>0</v>
      </c>
      <c r="P2000" s="358">
        <f t="shared" si="1494"/>
        <v>0</v>
      </c>
      <c r="Q2000" s="358">
        <f t="shared" si="1494"/>
        <v>0</v>
      </c>
      <c r="R2000" s="358">
        <f t="shared" si="1494"/>
        <v>0</v>
      </c>
      <c r="S2000" s="358">
        <f t="shared" si="1494"/>
        <v>0</v>
      </c>
      <c r="T2000" s="358">
        <f t="shared" si="1494"/>
        <v>0</v>
      </c>
      <c r="U2000" s="358">
        <f t="shared" si="1494"/>
        <v>0</v>
      </c>
      <c r="V2000" s="358">
        <f t="shared" si="1494"/>
        <v>0</v>
      </c>
      <c r="W2000" s="358">
        <f t="shared" si="1494"/>
        <v>0</v>
      </c>
      <c r="X2000" s="358">
        <f t="shared" si="1494"/>
        <v>0</v>
      </c>
      <c r="Y2000" s="358">
        <f t="shared" si="1494"/>
        <v>0</v>
      </c>
      <c r="Z2000" s="358">
        <f t="shared" si="1494"/>
        <v>0</v>
      </c>
      <c r="AA2000" s="358">
        <f t="shared" si="1494"/>
        <v>0</v>
      </c>
      <c r="AB2000" s="358">
        <f t="shared" si="1494"/>
        <v>0</v>
      </c>
      <c r="AC2000" s="358">
        <f t="shared" si="1494"/>
        <v>0</v>
      </c>
      <c r="AD2000" s="358">
        <f t="shared" si="1494"/>
        <v>0</v>
      </c>
      <c r="AE2000" s="358">
        <f t="shared" si="1494"/>
        <v>0</v>
      </c>
      <c r="AF2000" s="358">
        <f t="shared" si="1494"/>
        <v>0</v>
      </c>
      <c r="AG2000" s="358">
        <f t="shared" si="1494"/>
        <v>0</v>
      </c>
      <c r="AH2000" s="358">
        <f t="shared" si="1494"/>
        <v>0</v>
      </c>
      <c r="AI2000" s="358">
        <f t="shared" si="1494"/>
        <v>0</v>
      </c>
      <c r="AJ2000" s="358">
        <f t="shared" si="1494"/>
        <v>0</v>
      </c>
      <c r="AK2000" s="358">
        <v>1492.8420671813101</v>
      </c>
      <c r="AL2000" s="358">
        <v>1507.7476329685201</v>
      </c>
      <c r="AM2000" s="358">
        <v>1522.8020262146563</v>
      </c>
    </row>
    <row r="2001" spans="1:39" x14ac:dyDescent="0.25">
      <c r="A2001" s="353" t="s">
        <v>461</v>
      </c>
      <c r="B2001" s="353" t="s">
        <v>461</v>
      </c>
      <c r="C2001" s="441">
        <f t="shared" ref="C2001:J2001" si="1495">C49</f>
        <v>20000</v>
      </c>
      <c r="D2001" s="441"/>
      <c r="E2001" s="441"/>
      <c r="F2001" s="441"/>
      <c r="G2001" s="441"/>
      <c r="H2001" s="441">
        <f t="shared" si="1495"/>
        <v>0</v>
      </c>
      <c r="I2001" s="441"/>
      <c r="J2001" s="445">
        <f t="shared" si="1495"/>
        <v>0</v>
      </c>
      <c r="K2001" s="358">
        <f t="shared" ref="K2001:AJ2001" si="1496">K49-K1757</f>
        <v>0</v>
      </c>
      <c r="L2001" s="358">
        <f t="shared" si="1496"/>
        <v>0</v>
      </c>
      <c r="M2001" s="358">
        <f t="shared" si="1496"/>
        <v>0</v>
      </c>
      <c r="N2001" s="358">
        <f t="shared" si="1496"/>
        <v>0</v>
      </c>
      <c r="O2001" s="358">
        <f t="shared" si="1496"/>
        <v>0</v>
      </c>
      <c r="P2001" s="358">
        <f t="shared" si="1496"/>
        <v>0</v>
      </c>
      <c r="Q2001" s="358">
        <f t="shared" si="1496"/>
        <v>0</v>
      </c>
      <c r="R2001" s="358">
        <f t="shared" si="1496"/>
        <v>0</v>
      </c>
      <c r="S2001" s="358">
        <f t="shared" si="1496"/>
        <v>0</v>
      </c>
      <c r="T2001" s="358">
        <f t="shared" si="1496"/>
        <v>0</v>
      </c>
      <c r="U2001" s="358">
        <f t="shared" si="1496"/>
        <v>0</v>
      </c>
      <c r="V2001" s="358">
        <f t="shared" si="1496"/>
        <v>0</v>
      </c>
      <c r="W2001" s="358">
        <f t="shared" si="1496"/>
        <v>0</v>
      </c>
      <c r="X2001" s="358">
        <f t="shared" si="1496"/>
        <v>0</v>
      </c>
      <c r="Y2001" s="358">
        <f t="shared" si="1496"/>
        <v>0</v>
      </c>
      <c r="Z2001" s="358">
        <f t="shared" si="1496"/>
        <v>0</v>
      </c>
      <c r="AA2001" s="358">
        <f t="shared" si="1496"/>
        <v>0</v>
      </c>
      <c r="AB2001" s="358">
        <f t="shared" si="1496"/>
        <v>0</v>
      </c>
      <c r="AC2001" s="358">
        <f t="shared" si="1496"/>
        <v>0</v>
      </c>
      <c r="AD2001" s="358">
        <f t="shared" si="1496"/>
        <v>0</v>
      </c>
      <c r="AE2001" s="358">
        <f t="shared" si="1496"/>
        <v>0</v>
      </c>
      <c r="AF2001" s="358">
        <f t="shared" si="1496"/>
        <v>0</v>
      </c>
      <c r="AG2001" s="358">
        <f t="shared" si="1496"/>
        <v>0</v>
      </c>
      <c r="AH2001" s="358">
        <f t="shared" si="1496"/>
        <v>0</v>
      </c>
      <c r="AI2001" s="358">
        <f t="shared" si="1496"/>
        <v>0</v>
      </c>
      <c r="AJ2001" s="358">
        <f t="shared" si="1496"/>
        <v>0</v>
      </c>
      <c r="AK2001" s="358">
        <v>8465.2452332945304</v>
      </c>
      <c r="AL2001" s="358">
        <v>8478.5722559012793</v>
      </c>
      <c r="AM2001" s="358">
        <v>8491.920259534174</v>
      </c>
    </row>
    <row r="2002" spans="1:39" x14ac:dyDescent="0.25">
      <c r="A2002" s="353" t="s">
        <v>442</v>
      </c>
      <c r="B2002" s="353" t="s">
        <v>442</v>
      </c>
      <c r="C2002" s="441">
        <f t="shared" ref="C2002:J2002" si="1497">C50</f>
        <v>20000</v>
      </c>
      <c r="D2002" s="441"/>
      <c r="E2002" s="441"/>
      <c r="F2002" s="441"/>
      <c r="G2002" s="441"/>
      <c r="H2002" s="441">
        <f t="shared" si="1497"/>
        <v>0</v>
      </c>
      <c r="I2002" s="441"/>
      <c r="J2002" s="445">
        <f t="shared" si="1497"/>
        <v>0</v>
      </c>
      <c r="K2002" s="358">
        <f t="shared" ref="K2002:AJ2002" si="1498">K50-K1758</f>
        <v>0</v>
      </c>
      <c r="L2002" s="358">
        <f t="shared" si="1498"/>
        <v>0</v>
      </c>
      <c r="M2002" s="358">
        <f t="shared" si="1498"/>
        <v>0</v>
      </c>
      <c r="N2002" s="358">
        <f t="shared" si="1498"/>
        <v>0</v>
      </c>
      <c r="O2002" s="358">
        <f t="shared" si="1498"/>
        <v>0</v>
      </c>
      <c r="P2002" s="358">
        <f t="shared" si="1498"/>
        <v>0</v>
      </c>
      <c r="Q2002" s="358">
        <f t="shared" si="1498"/>
        <v>0</v>
      </c>
      <c r="R2002" s="358">
        <f t="shared" si="1498"/>
        <v>0</v>
      </c>
      <c r="S2002" s="358">
        <f t="shared" si="1498"/>
        <v>0</v>
      </c>
      <c r="T2002" s="358">
        <f t="shared" si="1498"/>
        <v>0</v>
      </c>
      <c r="U2002" s="358">
        <f t="shared" si="1498"/>
        <v>0</v>
      </c>
      <c r="V2002" s="358">
        <f t="shared" si="1498"/>
        <v>0</v>
      </c>
      <c r="W2002" s="358">
        <f t="shared" si="1498"/>
        <v>0</v>
      </c>
      <c r="X2002" s="358">
        <f t="shared" si="1498"/>
        <v>0</v>
      </c>
      <c r="Y2002" s="358">
        <f t="shared" si="1498"/>
        <v>0</v>
      </c>
      <c r="Z2002" s="358">
        <f t="shared" si="1498"/>
        <v>0</v>
      </c>
      <c r="AA2002" s="358">
        <f t="shared" si="1498"/>
        <v>0</v>
      </c>
      <c r="AB2002" s="358">
        <f t="shared" si="1498"/>
        <v>0</v>
      </c>
      <c r="AC2002" s="358">
        <f t="shared" si="1498"/>
        <v>0</v>
      </c>
      <c r="AD2002" s="358">
        <f t="shared" si="1498"/>
        <v>0</v>
      </c>
      <c r="AE2002" s="358">
        <f t="shared" si="1498"/>
        <v>0</v>
      </c>
      <c r="AF2002" s="358">
        <f t="shared" si="1498"/>
        <v>0</v>
      </c>
      <c r="AG2002" s="358">
        <f t="shared" si="1498"/>
        <v>0</v>
      </c>
      <c r="AH2002" s="358">
        <f t="shared" si="1498"/>
        <v>0</v>
      </c>
      <c r="AI2002" s="358">
        <f t="shared" si="1498"/>
        <v>0</v>
      </c>
      <c r="AJ2002" s="358">
        <f t="shared" si="1498"/>
        <v>0</v>
      </c>
      <c r="AK2002" s="358">
        <v>11902.110278235499</v>
      </c>
      <c r="AL2002" s="358">
        <v>12021.131381017854</v>
      </c>
      <c r="AM2002" s="358">
        <v>12141.342694828034</v>
      </c>
    </row>
    <row r="2003" spans="1:39" x14ac:dyDescent="0.25">
      <c r="A2003" s="353" t="s">
        <v>375</v>
      </c>
      <c r="B2003" s="353" t="s">
        <v>375</v>
      </c>
      <c r="C2003" s="441">
        <f t="shared" ref="C2003:J2003" si="1499">C51</f>
        <v>10000</v>
      </c>
      <c r="D2003" s="441"/>
      <c r="E2003" s="441"/>
      <c r="F2003" s="441"/>
      <c r="G2003" s="441"/>
      <c r="H2003" s="441">
        <f t="shared" si="1499"/>
        <v>0</v>
      </c>
      <c r="I2003" s="441"/>
      <c r="J2003" s="445">
        <f t="shared" si="1499"/>
        <v>0</v>
      </c>
      <c r="K2003" s="358">
        <f t="shared" ref="K2003:AJ2003" si="1500">K51-K1759</f>
        <v>0</v>
      </c>
      <c r="L2003" s="358">
        <f t="shared" si="1500"/>
        <v>0</v>
      </c>
      <c r="M2003" s="358">
        <f t="shared" si="1500"/>
        <v>0</v>
      </c>
      <c r="N2003" s="358">
        <f t="shared" si="1500"/>
        <v>0</v>
      </c>
      <c r="O2003" s="358">
        <f t="shared" si="1500"/>
        <v>0</v>
      </c>
      <c r="P2003" s="358">
        <f t="shared" si="1500"/>
        <v>0</v>
      </c>
      <c r="Q2003" s="358">
        <f t="shared" si="1500"/>
        <v>0</v>
      </c>
      <c r="R2003" s="358">
        <f t="shared" si="1500"/>
        <v>0</v>
      </c>
      <c r="S2003" s="358">
        <f t="shared" si="1500"/>
        <v>0</v>
      </c>
      <c r="T2003" s="358">
        <f t="shared" si="1500"/>
        <v>0</v>
      </c>
      <c r="U2003" s="358">
        <f t="shared" si="1500"/>
        <v>0</v>
      </c>
      <c r="V2003" s="358">
        <f t="shared" si="1500"/>
        <v>0</v>
      </c>
      <c r="W2003" s="358">
        <f t="shared" si="1500"/>
        <v>0</v>
      </c>
      <c r="X2003" s="358">
        <f t="shared" si="1500"/>
        <v>0</v>
      </c>
      <c r="Y2003" s="358">
        <f t="shared" si="1500"/>
        <v>0</v>
      </c>
      <c r="Z2003" s="358">
        <f t="shared" si="1500"/>
        <v>0</v>
      </c>
      <c r="AA2003" s="358">
        <f t="shared" si="1500"/>
        <v>0</v>
      </c>
      <c r="AB2003" s="358">
        <f t="shared" si="1500"/>
        <v>0</v>
      </c>
      <c r="AC2003" s="358">
        <f t="shared" si="1500"/>
        <v>0</v>
      </c>
      <c r="AD2003" s="358">
        <f t="shared" si="1500"/>
        <v>0</v>
      </c>
      <c r="AE2003" s="358">
        <f t="shared" si="1500"/>
        <v>0</v>
      </c>
      <c r="AF2003" s="358">
        <f t="shared" si="1500"/>
        <v>0</v>
      </c>
      <c r="AG2003" s="358">
        <f t="shared" si="1500"/>
        <v>0</v>
      </c>
      <c r="AH2003" s="358">
        <f t="shared" si="1500"/>
        <v>0</v>
      </c>
      <c r="AI2003" s="358">
        <f t="shared" si="1500"/>
        <v>0</v>
      </c>
      <c r="AJ2003" s="358">
        <f t="shared" si="1500"/>
        <v>0</v>
      </c>
      <c r="AK2003" s="358">
        <v>6044.1839266687175</v>
      </c>
      <c r="AL2003" s="358">
        <v>6052.9367518953641</v>
      </c>
      <c r="AM2003" s="358">
        <v>6061.7022524393697</v>
      </c>
    </row>
    <row r="2004" spans="1:39" x14ac:dyDescent="0.25">
      <c r="A2004" s="353" t="s">
        <v>234</v>
      </c>
      <c r="B2004" s="353" t="s">
        <v>434</v>
      </c>
      <c r="C2004" s="441">
        <f t="shared" ref="C2004:J2004" si="1501">C52</f>
        <v>6240</v>
      </c>
      <c r="D2004" s="441"/>
      <c r="E2004" s="441"/>
      <c r="F2004" s="441"/>
      <c r="G2004" s="441"/>
      <c r="H2004" s="441">
        <f t="shared" si="1501"/>
        <v>1</v>
      </c>
      <c r="I2004" s="441"/>
      <c r="J2004" s="445">
        <f t="shared" si="1501"/>
        <v>0</v>
      </c>
      <c r="K2004" s="358">
        <f t="shared" ref="K2004:AJ2004" si="1502">K52-K1760</f>
        <v>0</v>
      </c>
      <c r="L2004" s="358">
        <f t="shared" si="1502"/>
        <v>0</v>
      </c>
      <c r="M2004" s="358">
        <f t="shared" si="1502"/>
        <v>0</v>
      </c>
      <c r="N2004" s="358">
        <f t="shared" si="1502"/>
        <v>0</v>
      </c>
      <c r="O2004" s="358">
        <f t="shared" si="1502"/>
        <v>0</v>
      </c>
      <c r="P2004" s="358">
        <f t="shared" si="1502"/>
        <v>0</v>
      </c>
      <c r="Q2004" s="358">
        <f t="shared" si="1502"/>
        <v>0</v>
      </c>
      <c r="R2004" s="358">
        <f t="shared" si="1502"/>
        <v>0</v>
      </c>
      <c r="S2004" s="358">
        <f t="shared" si="1502"/>
        <v>0</v>
      </c>
      <c r="T2004" s="358">
        <f t="shared" si="1502"/>
        <v>0</v>
      </c>
      <c r="U2004" s="358">
        <f t="shared" si="1502"/>
        <v>0</v>
      </c>
      <c r="V2004" s="358">
        <f t="shared" si="1502"/>
        <v>0</v>
      </c>
      <c r="W2004" s="358">
        <f t="shared" si="1502"/>
        <v>0</v>
      </c>
      <c r="X2004" s="358">
        <f t="shared" si="1502"/>
        <v>0</v>
      </c>
      <c r="Y2004" s="358">
        <f t="shared" si="1502"/>
        <v>0</v>
      </c>
      <c r="Z2004" s="358">
        <f t="shared" si="1502"/>
        <v>0</v>
      </c>
      <c r="AA2004" s="358">
        <f t="shared" si="1502"/>
        <v>0</v>
      </c>
      <c r="AB2004" s="358">
        <f t="shared" si="1502"/>
        <v>0</v>
      </c>
      <c r="AC2004" s="358">
        <f t="shared" si="1502"/>
        <v>0</v>
      </c>
      <c r="AD2004" s="358">
        <f t="shared" si="1502"/>
        <v>0</v>
      </c>
      <c r="AE2004" s="358">
        <f t="shared" si="1502"/>
        <v>0</v>
      </c>
      <c r="AF2004" s="358">
        <f t="shared" si="1502"/>
        <v>0</v>
      </c>
      <c r="AG2004" s="358">
        <f t="shared" si="1502"/>
        <v>0</v>
      </c>
      <c r="AH2004" s="358">
        <f t="shared" si="1502"/>
        <v>0</v>
      </c>
      <c r="AI2004" s="358">
        <f t="shared" si="1502"/>
        <v>0</v>
      </c>
      <c r="AJ2004" s="358">
        <f t="shared" si="1502"/>
        <v>0</v>
      </c>
      <c r="AK2004" s="358">
        <v>2132.9871940078142</v>
      </c>
      <c r="AL2004" s="358">
        <v>2107.1555722860335</v>
      </c>
      <c r="AM2004" s="358">
        <v>2081.6367853916968</v>
      </c>
    </row>
    <row r="2005" spans="1:39" x14ac:dyDescent="0.25">
      <c r="A2005" s="353" t="s">
        <v>234</v>
      </c>
      <c r="B2005" s="353" t="s">
        <v>284</v>
      </c>
      <c r="C2005" s="441">
        <f t="shared" ref="C2005:J2005" si="1503">C53</f>
        <v>6240</v>
      </c>
      <c r="D2005" s="441"/>
      <c r="E2005" s="441"/>
      <c r="F2005" s="441"/>
      <c r="G2005" s="441"/>
      <c r="H2005" s="441">
        <f t="shared" si="1503"/>
        <v>1</v>
      </c>
      <c r="I2005" s="441"/>
      <c r="J2005" s="445">
        <f t="shared" si="1503"/>
        <v>0</v>
      </c>
      <c r="K2005" s="358">
        <f t="shared" ref="K2005:AJ2005" si="1504">K53-K1761</f>
        <v>0</v>
      </c>
      <c r="L2005" s="358">
        <f t="shared" si="1504"/>
        <v>0</v>
      </c>
      <c r="M2005" s="358">
        <f t="shared" si="1504"/>
        <v>0</v>
      </c>
      <c r="N2005" s="358">
        <f t="shared" si="1504"/>
        <v>0</v>
      </c>
      <c r="O2005" s="358">
        <f t="shared" si="1504"/>
        <v>0</v>
      </c>
      <c r="P2005" s="358">
        <f t="shared" si="1504"/>
        <v>0</v>
      </c>
      <c r="Q2005" s="358">
        <f t="shared" si="1504"/>
        <v>0</v>
      </c>
      <c r="R2005" s="358">
        <f t="shared" si="1504"/>
        <v>0</v>
      </c>
      <c r="S2005" s="358">
        <f t="shared" si="1504"/>
        <v>0</v>
      </c>
      <c r="T2005" s="358">
        <f t="shared" si="1504"/>
        <v>0</v>
      </c>
      <c r="U2005" s="358">
        <f t="shared" si="1504"/>
        <v>0</v>
      </c>
      <c r="V2005" s="358">
        <f t="shared" si="1504"/>
        <v>0</v>
      </c>
      <c r="W2005" s="358">
        <f t="shared" si="1504"/>
        <v>0</v>
      </c>
      <c r="X2005" s="358">
        <f t="shared" si="1504"/>
        <v>0</v>
      </c>
      <c r="Y2005" s="358">
        <f t="shared" si="1504"/>
        <v>0</v>
      </c>
      <c r="Z2005" s="358">
        <f t="shared" si="1504"/>
        <v>0</v>
      </c>
      <c r="AA2005" s="358">
        <f t="shared" si="1504"/>
        <v>0</v>
      </c>
      <c r="AB2005" s="358">
        <f t="shared" si="1504"/>
        <v>0</v>
      </c>
      <c r="AC2005" s="358">
        <f t="shared" si="1504"/>
        <v>0</v>
      </c>
      <c r="AD2005" s="358">
        <f t="shared" si="1504"/>
        <v>0</v>
      </c>
      <c r="AE2005" s="358">
        <f t="shared" si="1504"/>
        <v>0</v>
      </c>
      <c r="AF2005" s="358">
        <f t="shared" si="1504"/>
        <v>0</v>
      </c>
      <c r="AG2005" s="358">
        <f t="shared" si="1504"/>
        <v>0</v>
      </c>
      <c r="AH2005" s="358">
        <f t="shared" si="1504"/>
        <v>0</v>
      </c>
      <c r="AI2005" s="358">
        <f t="shared" si="1504"/>
        <v>0</v>
      </c>
      <c r="AJ2005" s="358">
        <f t="shared" si="1504"/>
        <v>0</v>
      </c>
      <c r="AK2005" s="358">
        <v>5155.5161436930921</v>
      </c>
      <c r="AL2005" s="358">
        <v>5158.130734695088</v>
      </c>
      <c r="AM2005" s="358">
        <v>5160.7466516721979</v>
      </c>
    </row>
    <row r="2006" spans="1:39" x14ac:dyDescent="0.25">
      <c r="A2006" s="353" t="s">
        <v>234</v>
      </c>
      <c r="B2006" s="353" t="s">
        <v>548</v>
      </c>
      <c r="C2006" s="441">
        <f t="shared" ref="C2006:J2006" si="1505">C54</f>
        <v>25000</v>
      </c>
      <c r="D2006" s="441"/>
      <c r="E2006" s="441"/>
      <c r="F2006" s="441"/>
      <c r="G2006" s="441"/>
      <c r="H2006" s="441">
        <f t="shared" si="1505"/>
        <v>0</v>
      </c>
      <c r="I2006" s="441"/>
      <c r="J2006" s="445">
        <f t="shared" si="1505"/>
        <v>0</v>
      </c>
      <c r="K2006" s="358">
        <f t="shared" ref="K2006:AJ2006" si="1506">K54-K1762</f>
        <v>0</v>
      </c>
      <c r="L2006" s="358">
        <f t="shared" si="1506"/>
        <v>0</v>
      </c>
      <c r="M2006" s="358">
        <f t="shared" si="1506"/>
        <v>0</v>
      </c>
      <c r="N2006" s="358">
        <f t="shared" si="1506"/>
        <v>0</v>
      </c>
      <c r="O2006" s="358">
        <f t="shared" si="1506"/>
        <v>0</v>
      </c>
      <c r="P2006" s="358">
        <f t="shared" si="1506"/>
        <v>0</v>
      </c>
      <c r="Q2006" s="358">
        <f t="shared" si="1506"/>
        <v>0</v>
      </c>
      <c r="R2006" s="358">
        <f t="shared" si="1506"/>
        <v>0</v>
      </c>
      <c r="S2006" s="358">
        <f t="shared" si="1506"/>
        <v>0</v>
      </c>
      <c r="T2006" s="358">
        <f t="shared" si="1506"/>
        <v>0</v>
      </c>
      <c r="U2006" s="358">
        <f t="shared" si="1506"/>
        <v>0</v>
      </c>
      <c r="V2006" s="358">
        <f t="shared" si="1506"/>
        <v>0</v>
      </c>
      <c r="W2006" s="358">
        <f t="shared" si="1506"/>
        <v>0</v>
      </c>
      <c r="X2006" s="358">
        <f t="shared" si="1506"/>
        <v>0</v>
      </c>
      <c r="Y2006" s="358">
        <f t="shared" si="1506"/>
        <v>0</v>
      </c>
      <c r="Z2006" s="358">
        <f t="shared" si="1506"/>
        <v>0</v>
      </c>
      <c r="AA2006" s="358">
        <f t="shared" si="1506"/>
        <v>0</v>
      </c>
      <c r="AB2006" s="358">
        <f t="shared" si="1506"/>
        <v>0</v>
      </c>
      <c r="AC2006" s="358">
        <f t="shared" si="1506"/>
        <v>0</v>
      </c>
      <c r="AD2006" s="358">
        <f t="shared" si="1506"/>
        <v>0</v>
      </c>
      <c r="AE2006" s="358">
        <f t="shared" si="1506"/>
        <v>0</v>
      </c>
      <c r="AF2006" s="358">
        <f t="shared" si="1506"/>
        <v>0</v>
      </c>
      <c r="AG2006" s="358">
        <f t="shared" si="1506"/>
        <v>0</v>
      </c>
      <c r="AH2006" s="358">
        <f t="shared" si="1506"/>
        <v>0</v>
      </c>
      <c r="AI2006" s="358">
        <f t="shared" si="1506"/>
        <v>0</v>
      </c>
      <c r="AJ2006" s="358">
        <f t="shared" si="1506"/>
        <v>0</v>
      </c>
      <c r="AK2006" s="358">
        <v>4282.7017552255629</v>
      </c>
      <c r="AL2006" s="358">
        <v>4297.0081254021898</v>
      </c>
      <c r="AM2006" s="358">
        <v>4311.3622860249716</v>
      </c>
    </row>
    <row r="2007" spans="1:39" x14ac:dyDescent="0.25">
      <c r="A2007" s="353" t="s">
        <v>234</v>
      </c>
      <c r="B2007" s="353" t="s">
        <v>272</v>
      </c>
      <c r="C2007" s="441">
        <f t="shared" ref="C2007:J2007" si="1507">C55</f>
        <v>25000</v>
      </c>
      <c r="D2007" s="441"/>
      <c r="E2007" s="441"/>
      <c r="F2007" s="441"/>
      <c r="G2007" s="441"/>
      <c r="H2007" s="441">
        <f t="shared" si="1507"/>
        <v>0</v>
      </c>
      <c r="I2007" s="441"/>
      <c r="J2007" s="445">
        <f t="shared" si="1507"/>
        <v>0</v>
      </c>
      <c r="K2007" s="358">
        <f t="shared" ref="K2007:AJ2007" si="1508">K55-K1763</f>
        <v>0</v>
      </c>
      <c r="L2007" s="358">
        <f t="shared" si="1508"/>
        <v>0</v>
      </c>
      <c r="M2007" s="358">
        <f t="shared" si="1508"/>
        <v>0</v>
      </c>
      <c r="N2007" s="358">
        <f t="shared" si="1508"/>
        <v>0</v>
      </c>
      <c r="O2007" s="358">
        <f t="shared" si="1508"/>
        <v>0</v>
      </c>
      <c r="P2007" s="358">
        <f t="shared" si="1508"/>
        <v>0</v>
      </c>
      <c r="Q2007" s="358">
        <f t="shared" si="1508"/>
        <v>0</v>
      </c>
      <c r="R2007" s="358">
        <f t="shared" si="1508"/>
        <v>0</v>
      </c>
      <c r="S2007" s="358">
        <f t="shared" si="1508"/>
        <v>0</v>
      </c>
      <c r="T2007" s="358">
        <f t="shared" si="1508"/>
        <v>0</v>
      </c>
      <c r="U2007" s="358">
        <f t="shared" si="1508"/>
        <v>0</v>
      </c>
      <c r="V2007" s="358">
        <f t="shared" si="1508"/>
        <v>0</v>
      </c>
      <c r="W2007" s="358">
        <f t="shared" si="1508"/>
        <v>0</v>
      </c>
      <c r="X2007" s="358">
        <f t="shared" si="1508"/>
        <v>0</v>
      </c>
      <c r="Y2007" s="358">
        <f t="shared" si="1508"/>
        <v>0</v>
      </c>
      <c r="Z2007" s="358">
        <f t="shared" si="1508"/>
        <v>0</v>
      </c>
      <c r="AA2007" s="358">
        <f t="shared" si="1508"/>
        <v>0</v>
      </c>
      <c r="AB2007" s="358">
        <f t="shared" si="1508"/>
        <v>0</v>
      </c>
      <c r="AC2007" s="358">
        <f t="shared" si="1508"/>
        <v>0</v>
      </c>
      <c r="AD2007" s="358">
        <f t="shared" si="1508"/>
        <v>0</v>
      </c>
      <c r="AE2007" s="358">
        <f t="shared" si="1508"/>
        <v>0</v>
      </c>
      <c r="AF2007" s="358">
        <f t="shared" si="1508"/>
        <v>0</v>
      </c>
      <c r="AG2007" s="358">
        <f t="shared" si="1508"/>
        <v>0</v>
      </c>
      <c r="AH2007" s="358">
        <f t="shared" si="1508"/>
        <v>0</v>
      </c>
      <c r="AI2007" s="358">
        <f t="shared" si="1508"/>
        <v>0</v>
      </c>
      <c r="AJ2007" s="358">
        <f t="shared" si="1508"/>
        <v>0</v>
      </c>
      <c r="AK2007" s="358">
        <v>16420.868787094718</v>
      </c>
      <c r="AL2007" s="358">
        <v>16635.694682803074</v>
      </c>
      <c r="AM2007" s="358">
        <v>16853.331036719537</v>
      </c>
    </row>
    <row r="2008" spans="1:39" x14ac:dyDescent="0.25">
      <c r="A2008" s="353" t="s">
        <v>547</v>
      </c>
      <c r="B2008" s="353" t="s">
        <v>547</v>
      </c>
      <c r="C2008" s="441">
        <f t="shared" ref="C2008:J2008" si="1509">C56</f>
        <v>10000</v>
      </c>
      <c r="D2008" s="441"/>
      <c r="E2008" s="441"/>
      <c r="F2008" s="441"/>
      <c r="G2008" s="441"/>
      <c r="H2008" s="441">
        <f t="shared" si="1509"/>
        <v>0</v>
      </c>
      <c r="I2008" s="441"/>
      <c r="J2008" s="445">
        <f t="shared" si="1509"/>
        <v>0</v>
      </c>
      <c r="K2008" s="358">
        <f t="shared" ref="K2008:AJ2008" si="1510">K56-K1764</f>
        <v>0</v>
      </c>
      <c r="L2008" s="358">
        <f t="shared" si="1510"/>
        <v>0</v>
      </c>
      <c r="M2008" s="358">
        <f t="shared" si="1510"/>
        <v>0</v>
      </c>
      <c r="N2008" s="358">
        <f t="shared" si="1510"/>
        <v>0</v>
      </c>
      <c r="O2008" s="358">
        <f t="shared" si="1510"/>
        <v>0</v>
      </c>
      <c r="P2008" s="358">
        <f t="shared" si="1510"/>
        <v>0</v>
      </c>
      <c r="Q2008" s="358">
        <f t="shared" si="1510"/>
        <v>0</v>
      </c>
      <c r="R2008" s="358">
        <f t="shared" si="1510"/>
        <v>0</v>
      </c>
      <c r="S2008" s="358">
        <f t="shared" si="1510"/>
        <v>0</v>
      </c>
      <c r="T2008" s="358">
        <f t="shared" si="1510"/>
        <v>0</v>
      </c>
      <c r="U2008" s="358">
        <f t="shared" si="1510"/>
        <v>0</v>
      </c>
      <c r="V2008" s="358">
        <f t="shared" si="1510"/>
        <v>0</v>
      </c>
      <c r="W2008" s="358">
        <f t="shared" si="1510"/>
        <v>0</v>
      </c>
      <c r="X2008" s="358">
        <f t="shared" si="1510"/>
        <v>0</v>
      </c>
      <c r="Y2008" s="358">
        <f t="shared" si="1510"/>
        <v>0</v>
      </c>
      <c r="Z2008" s="358">
        <f t="shared" si="1510"/>
        <v>0</v>
      </c>
      <c r="AA2008" s="358">
        <f t="shared" si="1510"/>
        <v>0</v>
      </c>
      <c r="AB2008" s="358">
        <f t="shared" si="1510"/>
        <v>0</v>
      </c>
      <c r="AC2008" s="358">
        <f t="shared" si="1510"/>
        <v>0</v>
      </c>
      <c r="AD2008" s="358">
        <f t="shared" si="1510"/>
        <v>0</v>
      </c>
      <c r="AE2008" s="358">
        <f t="shared" si="1510"/>
        <v>0</v>
      </c>
      <c r="AF2008" s="358">
        <f t="shared" si="1510"/>
        <v>0</v>
      </c>
      <c r="AG2008" s="358">
        <f t="shared" si="1510"/>
        <v>0</v>
      </c>
      <c r="AH2008" s="358">
        <f t="shared" si="1510"/>
        <v>0</v>
      </c>
      <c r="AI2008" s="358">
        <f t="shared" si="1510"/>
        <v>0</v>
      </c>
      <c r="AJ2008" s="358">
        <f t="shared" si="1510"/>
        <v>0</v>
      </c>
      <c r="AK2008" s="358">
        <v>1934.9351311537432</v>
      </c>
      <c r="AL2008" s="358">
        <v>1949.4137670735113</v>
      </c>
      <c r="AM2008" s="358">
        <v>1964.0007430067103</v>
      </c>
    </row>
    <row r="2009" spans="1:39" x14ac:dyDescent="0.25">
      <c r="A2009" s="353" t="s">
        <v>500</v>
      </c>
      <c r="B2009" s="353" t="s">
        <v>500</v>
      </c>
      <c r="C2009" s="441">
        <f t="shared" ref="C2009:J2009" si="1511">C57</f>
        <v>2500</v>
      </c>
      <c r="D2009" s="441"/>
      <c r="E2009" s="441"/>
      <c r="F2009" s="441"/>
      <c r="G2009" s="441"/>
      <c r="H2009" s="441">
        <f t="shared" si="1511"/>
        <v>0</v>
      </c>
      <c r="I2009" s="441"/>
      <c r="J2009" s="445">
        <f t="shared" si="1511"/>
        <v>0</v>
      </c>
      <c r="K2009" s="358">
        <f t="shared" ref="K2009:AJ2009" si="1512">K57-K1765</f>
        <v>0</v>
      </c>
      <c r="L2009" s="358">
        <f t="shared" si="1512"/>
        <v>0</v>
      </c>
      <c r="M2009" s="358">
        <f t="shared" si="1512"/>
        <v>0</v>
      </c>
      <c r="N2009" s="358">
        <f t="shared" si="1512"/>
        <v>0</v>
      </c>
      <c r="O2009" s="358">
        <f t="shared" si="1512"/>
        <v>0</v>
      </c>
      <c r="P2009" s="358">
        <f t="shared" si="1512"/>
        <v>0</v>
      </c>
      <c r="Q2009" s="358">
        <f t="shared" si="1512"/>
        <v>0</v>
      </c>
      <c r="R2009" s="358">
        <f t="shared" si="1512"/>
        <v>0</v>
      </c>
      <c r="S2009" s="358">
        <f t="shared" si="1512"/>
        <v>0</v>
      </c>
      <c r="T2009" s="358">
        <f t="shared" si="1512"/>
        <v>0</v>
      </c>
      <c r="U2009" s="358">
        <f t="shared" si="1512"/>
        <v>0</v>
      </c>
      <c r="V2009" s="358">
        <f t="shared" si="1512"/>
        <v>0</v>
      </c>
      <c r="W2009" s="358">
        <f t="shared" si="1512"/>
        <v>0</v>
      </c>
      <c r="X2009" s="358">
        <f t="shared" si="1512"/>
        <v>0</v>
      </c>
      <c r="Y2009" s="358">
        <f t="shared" si="1512"/>
        <v>0</v>
      </c>
      <c r="Z2009" s="358">
        <f t="shared" si="1512"/>
        <v>0</v>
      </c>
      <c r="AA2009" s="358">
        <f t="shared" si="1512"/>
        <v>0</v>
      </c>
      <c r="AB2009" s="358">
        <f t="shared" si="1512"/>
        <v>0</v>
      </c>
      <c r="AC2009" s="358">
        <f t="shared" si="1512"/>
        <v>0</v>
      </c>
      <c r="AD2009" s="358">
        <f t="shared" si="1512"/>
        <v>0</v>
      </c>
      <c r="AE2009" s="358">
        <f t="shared" si="1512"/>
        <v>0</v>
      </c>
      <c r="AF2009" s="358">
        <f t="shared" si="1512"/>
        <v>0</v>
      </c>
      <c r="AG2009" s="358">
        <f t="shared" si="1512"/>
        <v>0</v>
      </c>
      <c r="AH2009" s="358">
        <f t="shared" si="1512"/>
        <v>0</v>
      </c>
      <c r="AI2009" s="358">
        <f t="shared" si="1512"/>
        <v>0</v>
      </c>
      <c r="AJ2009" s="358">
        <f t="shared" si="1512"/>
        <v>0</v>
      </c>
      <c r="AK2009" s="358">
        <v>1211.9075123921912</v>
      </c>
      <c r="AL2009" s="358">
        <v>1233.8544584492577</v>
      </c>
      <c r="AM2009" s="358">
        <v>1256.1988510410692</v>
      </c>
    </row>
    <row r="2010" spans="1:39" x14ac:dyDescent="0.25">
      <c r="A2010" s="353" t="s">
        <v>458</v>
      </c>
      <c r="B2010" s="353" t="s">
        <v>458</v>
      </c>
      <c r="C2010" s="441">
        <f t="shared" ref="C2010:J2010" si="1513">C58</f>
        <v>3750</v>
      </c>
      <c r="D2010" s="441"/>
      <c r="E2010" s="441"/>
      <c r="F2010" s="441"/>
      <c r="G2010" s="441"/>
      <c r="H2010" s="441">
        <f t="shared" si="1513"/>
        <v>0</v>
      </c>
      <c r="I2010" s="441"/>
      <c r="J2010" s="445">
        <f t="shared" si="1513"/>
        <v>0</v>
      </c>
      <c r="K2010" s="358">
        <f t="shared" ref="K2010:AJ2010" si="1514">K58-K1766</f>
        <v>0</v>
      </c>
      <c r="L2010" s="358">
        <f t="shared" si="1514"/>
        <v>0</v>
      </c>
      <c r="M2010" s="358">
        <f t="shared" si="1514"/>
        <v>0</v>
      </c>
      <c r="N2010" s="358">
        <f t="shared" si="1514"/>
        <v>0</v>
      </c>
      <c r="O2010" s="358">
        <f t="shared" si="1514"/>
        <v>0</v>
      </c>
      <c r="P2010" s="358">
        <f t="shared" si="1514"/>
        <v>0</v>
      </c>
      <c r="Q2010" s="358">
        <f t="shared" si="1514"/>
        <v>0</v>
      </c>
      <c r="R2010" s="358">
        <f t="shared" si="1514"/>
        <v>0</v>
      </c>
      <c r="S2010" s="358">
        <f t="shared" si="1514"/>
        <v>0</v>
      </c>
      <c r="T2010" s="358">
        <f t="shared" si="1514"/>
        <v>0</v>
      </c>
      <c r="U2010" s="358">
        <f t="shared" si="1514"/>
        <v>0</v>
      </c>
      <c r="V2010" s="358">
        <f t="shared" si="1514"/>
        <v>0</v>
      </c>
      <c r="W2010" s="358">
        <f t="shared" si="1514"/>
        <v>0</v>
      </c>
      <c r="X2010" s="358">
        <f t="shared" si="1514"/>
        <v>0</v>
      </c>
      <c r="Y2010" s="358">
        <f t="shared" si="1514"/>
        <v>0</v>
      </c>
      <c r="Z2010" s="358">
        <f t="shared" si="1514"/>
        <v>0</v>
      </c>
      <c r="AA2010" s="358">
        <f t="shared" si="1514"/>
        <v>0</v>
      </c>
      <c r="AB2010" s="358">
        <f t="shared" si="1514"/>
        <v>0</v>
      </c>
      <c r="AC2010" s="358">
        <f t="shared" si="1514"/>
        <v>0</v>
      </c>
      <c r="AD2010" s="358">
        <f t="shared" si="1514"/>
        <v>0</v>
      </c>
      <c r="AE2010" s="358">
        <f t="shared" si="1514"/>
        <v>0</v>
      </c>
      <c r="AF2010" s="358">
        <f t="shared" si="1514"/>
        <v>0</v>
      </c>
      <c r="AG2010" s="358">
        <f t="shared" si="1514"/>
        <v>0</v>
      </c>
      <c r="AH2010" s="358">
        <f t="shared" si="1514"/>
        <v>0</v>
      </c>
      <c r="AI2010" s="358">
        <f t="shared" si="1514"/>
        <v>0</v>
      </c>
      <c r="AJ2010" s="358">
        <f t="shared" si="1514"/>
        <v>0</v>
      </c>
      <c r="AK2010" s="358">
        <v>1240.397363560917</v>
      </c>
      <c r="AL2010" s="358">
        <v>1228.7865150632051</v>
      </c>
      <c r="AM2010" s="358">
        <v>1217.2843509329364</v>
      </c>
    </row>
    <row r="2011" spans="1:39" x14ac:dyDescent="0.25">
      <c r="A2011" s="353" t="s">
        <v>426</v>
      </c>
      <c r="B2011" s="353" t="s">
        <v>426</v>
      </c>
      <c r="C2011" s="441">
        <f t="shared" ref="C2011:J2011" si="1515">C59</f>
        <v>4995</v>
      </c>
      <c r="D2011" s="441"/>
      <c r="E2011" s="441"/>
      <c r="F2011" s="441"/>
      <c r="G2011" s="441"/>
      <c r="H2011" s="441">
        <f t="shared" si="1515"/>
        <v>0</v>
      </c>
      <c r="I2011" s="441"/>
      <c r="J2011" s="445">
        <f t="shared" si="1515"/>
        <v>0</v>
      </c>
      <c r="K2011" s="358">
        <f t="shared" ref="K2011:AJ2011" si="1516">K59-K1767</f>
        <v>0</v>
      </c>
      <c r="L2011" s="358">
        <f t="shared" si="1516"/>
        <v>0</v>
      </c>
      <c r="M2011" s="358">
        <f t="shared" si="1516"/>
        <v>0</v>
      </c>
      <c r="N2011" s="358">
        <f t="shared" si="1516"/>
        <v>0</v>
      </c>
      <c r="O2011" s="358">
        <f t="shared" si="1516"/>
        <v>0</v>
      </c>
      <c r="P2011" s="358">
        <f t="shared" si="1516"/>
        <v>0</v>
      </c>
      <c r="Q2011" s="358">
        <f t="shared" si="1516"/>
        <v>0</v>
      </c>
      <c r="R2011" s="358">
        <f t="shared" si="1516"/>
        <v>0</v>
      </c>
      <c r="S2011" s="358">
        <f t="shared" si="1516"/>
        <v>0</v>
      </c>
      <c r="T2011" s="358">
        <f t="shared" si="1516"/>
        <v>0</v>
      </c>
      <c r="U2011" s="358">
        <f t="shared" si="1516"/>
        <v>0</v>
      </c>
      <c r="V2011" s="358">
        <f t="shared" si="1516"/>
        <v>0</v>
      </c>
      <c r="W2011" s="358">
        <f t="shared" si="1516"/>
        <v>0</v>
      </c>
      <c r="X2011" s="358">
        <f t="shared" si="1516"/>
        <v>0</v>
      </c>
      <c r="Y2011" s="358">
        <f t="shared" si="1516"/>
        <v>0</v>
      </c>
      <c r="Z2011" s="358">
        <f t="shared" si="1516"/>
        <v>0</v>
      </c>
      <c r="AA2011" s="358">
        <f t="shared" si="1516"/>
        <v>0</v>
      </c>
      <c r="AB2011" s="358">
        <f t="shared" si="1516"/>
        <v>0</v>
      </c>
      <c r="AC2011" s="358">
        <f t="shared" si="1516"/>
        <v>0</v>
      </c>
      <c r="AD2011" s="358">
        <f t="shared" si="1516"/>
        <v>0</v>
      </c>
      <c r="AE2011" s="358">
        <f t="shared" si="1516"/>
        <v>0</v>
      </c>
      <c r="AF2011" s="358">
        <f t="shared" si="1516"/>
        <v>0</v>
      </c>
      <c r="AG2011" s="358">
        <f t="shared" si="1516"/>
        <v>0</v>
      </c>
      <c r="AH2011" s="358">
        <f t="shared" si="1516"/>
        <v>0</v>
      </c>
      <c r="AI2011" s="358">
        <f t="shared" si="1516"/>
        <v>0</v>
      </c>
      <c r="AJ2011" s="358">
        <f t="shared" si="1516"/>
        <v>0</v>
      </c>
      <c r="AK2011" s="358">
        <v>2526.1194907821127</v>
      </c>
      <c r="AL2011" s="358">
        <v>2528.4608229965461</v>
      </c>
      <c r="AM2011" s="358">
        <v>2530.8043252732264</v>
      </c>
    </row>
    <row r="2012" spans="1:39" x14ac:dyDescent="0.25">
      <c r="A2012" s="353" t="s">
        <v>335</v>
      </c>
      <c r="B2012" s="353" t="s">
        <v>335</v>
      </c>
      <c r="C2012" s="441">
        <f t="shared" ref="C2012:J2012" si="1517">C60</f>
        <v>5000</v>
      </c>
      <c r="D2012" s="441"/>
      <c r="E2012" s="441"/>
      <c r="F2012" s="441"/>
      <c r="G2012" s="441"/>
      <c r="H2012" s="441">
        <f t="shared" si="1517"/>
        <v>0</v>
      </c>
      <c r="I2012" s="441"/>
      <c r="J2012" s="445">
        <f t="shared" si="1517"/>
        <v>0</v>
      </c>
      <c r="K2012" s="358">
        <f t="shared" ref="K2012:AJ2012" si="1518">K60-K1768</f>
        <v>0</v>
      </c>
      <c r="L2012" s="358">
        <f t="shared" si="1518"/>
        <v>0</v>
      </c>
      <c r="M2012" s="358">
        <f t="shared" si="1518"/>
        <v>0</v>
      </c>
      <c r="N2012" s="358">
        <f t="shared" si="1518"/>
        <v>0</v>
      </c>
      <c r="O2012" s="358">
        <f t="shared" si="1518"/>
        <v>0</v>
      </c>
      <c r="P2012" s="358">
        <f t="shared" si="1518"/>
        <v>0</v>
      </c>
      <c r="Q2012" s="358">
        <f t="shared" si="1518"/>
        <v>0</v>
      </c>
      <c r="R2012" s="358">
        <f t="shared" si="1518"/>
        <v>0</v>
      </c>
      <c r="S2012" s="358">
        <f t="shared" si="1518"/>
        <v>0</v>
      </c>
      <c r="T2012" s="358">
        <f t="shared" si="1518"/>
        <v>0</v>
      </c>
      <c r="U2012" s="358">
        <f t="shared" si="1518"/>
        <v>0</v>
      </c>
      <c r="V2012" s="358">
        <f t="shared" si="1518"/>
        <v>0</v>
      </c>
      <c r="W2012" s="358">
        <f t="shared" si="1518"/>
        <v>0</v>
      </c>
      <c r="X2012" s="358">
        <f t="shared" si="1518"/>
        <v>0</v>
      </c>
      <c r="Y2012" s="358">
        <f t="shared" si="1518"/>
        <v>0</v>
      </c>
      <c r="Z2012" s="358">
        <f t="shared" si="1518"/>
        <v>0</v>
      </c>
      <c r="AA2012" s="358">
        <f t="shared" si="1518"/>
        <v>0</v>
      </c>
      <c r="AB2012" s="358">
        <f t="shared" si="1518"/>
        <v>0</v>
      </c>
      <c r="AC2012" s="358">
        <f t="shared" si="1518"/>
        <v>0</v>
      </c>
      <c r="AD2012" s="358">
        <f t="shared" si="1518"/>
        <v>0</v>
      </c>
      <c r="AE2012" s="358">
        <f t="shared" si="1518"/>
        <v>0</v>
      </c>
      <c r="AF2012" s="358">
        <f t="shared" si="1518"/>
        <v>0</v>
      </c>
      <c r="AG2012" s="358">
        <f t="shared" si="1518"/>
        <v>0</v>
      </c>
      <c r="AH2012" s="358">
        <f t="shared" si="1518"/>
        <v>0</v>
      </c>
      <c r="AI2012" s="358">
        <f t="shared" si="1518"/>
        <v>0</v>
      </c>
      <c r="AJ2012" s="358">
        <f t="shared" si="1518"/>
        <v>0</v>
      </c>
      <c r="AK2012" s="358">
        <v>3203.4595603585954</v>
      </c>
      <c r="AL2012" s="358">
        <v>3204.1944558262871</v>
      </c>
      <c r="AM2012" s="358">
        <v>3204.736191797906</v>
      </c>
    </row>
    <row r="2013" spans="1:39" x14ac:dyDescent="0.25">
      <c r="A2013" s="353" t="s">
        <v>235</v>
      </c>
      <c r="B2013" s="353" t="s">
        <v>428</v>
      </c>
      <c r="C2013" s="441">
        <f t="shared" ref="C2013:J2013" si="1519">C61</f>
        <v>2500</v>
      </c>
      <c r="D2013" s="441"/>
      <c r="E2013" s="441"/>
      <c r="F2013" s="441"/>
      <c r="G2013" s="441"/>
      <c r="H2013" s="441">
        <f t="shared" si="1519"/>
        <v>0</v>
      </c>
      <c r="I2013" s="441"/>
      <c r="J2013" s="445">
        <f t="shared" si="1519"/>
        <v>0</v>
      </c>
      <c r="K2013" s="358">
        <f t="shared" ref="K2013:AJ2013" si="1520">K61-K1769</f>
        <v>0</v>
      </c>
      <c r="L2013" s="358">
        <f t="shared" si="1520"/>
        <v>0</v>
      </c>
      <c r="M2013" s="358">
        <f t="shared" si="1520"/>
        <v>0</v>
      </c>
      <c r="N2013" s="358">
        <f t="shared" si="1520"/>
        <v>0</v>
      </c>
      <c r="O2013" s="358">
        <f t="shared" si="1520"/>
        <v>0</v>
      </c>
      <c r="P2013" s="358">
        <f t="shared" si="1520"/>
        <v>0</v>
      </c>
      <c r="Q2013" s="358">
        <f t="shared" si="1520"/>
        <v>0</v>
      </c>
      <c r="R2013" s="358">
        <f t="shared" si="1520"/>
        <v>0</v>
      </c>
      <c r="S2013" s="358">
        <f t="shared" si="1520"/>
        <v>0</v>
      </c>
      <c r="T2013" s="358">
        <f t="shared" si="1520"/>
        <v>0</v>
      </c>
      <c r="U2013" s="358">
        <f t="shared" si="1520"/>
        <v>0</v>
      </c>
      <c r="V2013" s="358">
        <f t="shared" si="1520"/>
        <v>0</v>
      </c>
      <c r="W2013" s="358">
        <f t="shared" si="1520"/>
        <v>0</v>
      </c>
      <c r="X2013" s="358">
        <f t="shared" si="1520"/>
        <v>0</v>
      </c>
      <c r="Y2013" s="358">
        <f t="shared" si="1520"/>
        <v>0</v>
      </c>
      <c r="Z2013" s="358">
        <f t="shared" si="1520"/>
        <v>0</v>
      </c>
      <c r="AA2013" s="358">
        <f t="shared" si="1520"/>
        <v>0</v>
      </c>
      <c r="AB2013" s="358">
        <f t="shared" si="1520"/>
        <v>0</v>
      </c>
      <c r="AC2013" s="358">
        <f t="shared" si="1520"/>
        <v>0</v>
      </c>
      <c r="AD2013" s="358">
        <f t="shared" si="1520"/>
        <v>0</v>
      </c>
      <c r="AE2013" s="358">
        <f t="shared" si="1520"/>
        <v>0</v>
      </c>
      <c r="AF2013" s="358">
        <f t="shared" si="1520"/>
        <v>0</v>
      </c>
      <c r="AG2013" s="358">
        <f t="shared" si="1520"/>
        <v>0</v>
      </c>
      <c r="AH2013" s="358">
        <f t="shared" si="1520"/>
        <v>0</v>
      </c>
      <c r="AI2013" s="358">
        <f t="shared" si="1520"/>
        <v>0</v>
      </c>
      <c r="AJ2013" s="358">
        <f t="shared" si="1520"/>
        <v>0</v>
      </c>
      <c r="AK2013" s="358">
        <v>1261.9905980710046</v>
      </c>
      <c r="AL2013" s="358">
        <v>1263.7937907234132</v>
      </c>
      <c r="AM2013" s="358">
        <v>1265.5995598639086</v>
      </c>
    </row>
    <row r="2014" spans="1:39" x14ac:dyDescent="0.25">
      <c r="A2014" s="353" t="s">
        <v>235</v>
      </c>
      <c r="B2014" s="353" t="s">
        <v>372</v>
      </c>
      <c r="C2014" s="441">
        <f t="shared" ref="C2014:J2014" si="1521">C62</f>
        <v>5000</v>
      </c>
      <c r="D2014" s="441"/>
      <c r="E2014" s="441"/>
      <c r="F2014" s="441"/>
      <c r="G2014" s="441"/>
      <c r="H2014" s="441">
        <f t="shared" si="1521"/>
        <v>0</v>
      </c>
      <c r="I2014" s="441"/>
      <c r="J2014" s="445">
        <f t="shared" si="1521"/>
        <v>0</v>
      </c>
      <c r="K2014" s="358">
        <f t="shared" ref="K2014:AJ2014" si="1522">K62-K1770</f>
        <v>0</v>
      </c>
      <c r="L2014" s="358">
        <f t="shared" si="1522"/>
        <v>0</v>
      </c>
      <c r="M2014" s="358">
        <f t="shared" si="1522"/>
        <v>0</v>
      </c>
      <c r="N2014" s="358">
        <f t="shared" si="1522"/>
        <v>0</v>
      </c>
      <c r="O2014" s="358">
        <f t="shared" si="1522"/>
        <v>0</v>
      </c>
      <c r="P2014" s="358">
        <f t="shared" si="1522"/>
        <v>0</v>
      </c>
      <c r="Q2014" s="358">
        <f t="shared" si="1522"/>
        <v>0</v>
      </c>
      <c r="R2014" s="358">
        <f t="shared" si="1522"/>
        <v>0</v>
      </c>
      <c r="S2014" s="358">
        <f t="shared" si="1522"/>
        <v>0</v>
      </c>
      <c r="T2014" s="358">
        <f t="shared" si="1522"/>
        <v>0</v>
      </c>
      <c r="U2014" s="358">
        <f t="shared" si="1522"/>
        <v>0</v>
      </c>
      <c r="V2014" s="358">
        <f t="shared" si="1522"/>
        <v>0</v>
      </c>
      <c r="W2014" s="358">
        <f t="shared" si="1522"/>
        <v>0</v>
      </c>
      <c r="X2014" s="358">
        <f t="shared" si="1522"/>
        <v>0</v>
      </c>
      <c r="Y2014" s="358">
        <f t="shared" si="1522"/>
        <v>0</v>
      </c>
      <c r="Z2014" s="358">
        <f t="shared" si="1522"/>
        <v>0</v>
      </c>
      <c r="AA2014" s="358">
        <f t="shared" si="1522"/>
        <v>0</v>
      </c>
      <c r="AB2014" s="358">
        <f t="shared" si="1522"/>
        <v>0</v>
      </c>
      <c r="AC2014" s="358">
        <f t="shared" si="1522"/>
        <v>0</v>
      </c>
      <c r="AD2014" s="358">
        <f t="shared" si="1522"/>
        <v>0</v>
      </c>
      <c r="AE2014" s="358">
        <f t="shared" si="1522"/>
        <v>0</v>
      </c>
      <c r="AF2014" s="358">
        <f t="shared" si="1522"/>
        <v>0</v>
      </c>
      <c r="AG2014" s="358">
        <f t="shared" si="1522"/>
        <v>0</v>
      </c>
      <c r="AH2014" s="358">
        <f t="shared" si="1522"/>
        <v>0</v>
      </c>
      <c r="AI2014" s="358">
        <f t="shared" si="1522"/>
        <v>0</v>
      </c>
      <c r="AJ2014" s="358">
        <f t="shared" si="1522"/>
        <v>0</v>
      </c>
      <c r="AK2014" s="358">
        <v>2415.1084135954798</v>
      </c>
      <c r="AL2014" s="358">
        <v>2424.7692056115602</v>
      </c>
      <c r="AM2014" s="358">
        <v>2434.4686422292043</v>
      </c>
    </row>
    <row r="2015" spans="1:39" x14ac:dyDescent="0.25">
      <c r="A2015" s="353" t="s">
        <v>419</v>
      </c>
      <c r="B2015" s="353" t="s">
        <v>419</v>
      </c>
      <c r="C2015" s="441">
        <f t="shared" ref="C2015:J2015" si="1523">C63</f>
        <v>1500</v>
      </c>
      <c r="D2015" s="441"/>
      <c r="E2015" s="441"/>
      <c r="F2015" s="441"/>
      <c r="G2015" s="441"/>
      <c r="H2015" s="441">
        <f t="shared" si="1523"/>
        <v>0</v>
      </c>
      <c r="I2015" s="441"/>
      <c r="J2015" s="445">
        <f t="shared" si="1523"/>
        <v>0</v>
      </c>
      <c r="K2015" s="358">
        <f t="shared" ref="K2015:AJ2015" si="1524">K63-K1771</f>
        <v>0</v>
      </c>
      <c r="L2015" s="358">
        <f t="shared" si="1524"/>
        <v>0</v>
      </c>
      <c r="M2015" s="358">
        <f t="shared" si="1524"/>
        <v>0</v>
      </c>
      <c r="N2015" s="358">
        <f t="shared" si="1524"/>
        <v>0</v>
      </c>
      <c r="O2015" s="358">
        <f t="shared" si="1524"/>
        <v>0</v>
      </c>
      <c r="P2015" s="358">
        <f t="shared" si="1524"/>
        <v>0</v>
      </c>
      <c r="Q2015" s="358">
        <f t="shared" si="1524"/>
        <v>0</v>
      </c>
      <c r="R2015" s="358">
        <f t="shared" si="1524"/>
        <v>0</v>
      </c>
      <c r="S2015" s="358">
        <f t="shared" si="1524"/>
        <v>0</v>
      </c>
      <c r="T2015" s="358">
        <f t="shared" si="1524"/>
        <v>0</v>
      </c>
      <c r="U2015" s="358">
        <f t="shared" si="1524"/>
        <v>0</v>
      </c>
      <c r="V2015" s="358">
        <f t="shared" si="1524"/>
        <v>0</v>
      </c>
      <c r="W2015" s="358">
        <f t="shared" si="1524"/>
        <v>0</v>
      </c>
      <c r="X2015" s="358">
        <f t="shared" si="1524"/>
        <v>0</v>
      </c>
      <c r="Y2015" s="358">
        <f t="shared" si="1524"/>
        <v>0</v>
      </c>
      <c r="Z2015" s="358">
        <f t="shared" si="1524"/>
        <v>0</v>
      </c>
      <c r="AA2015" s="358">
        <f t="shared" si="1524"/>
        <v>0</v>
      </c>
      <c r="AB2015" s="358">
        <f t="shared" si="1524"/>
        <v>0</v>
      </c>
      <c r="AC2015" s="358">
        <f t="shared" si="1524"/>
        <v>0</v>
      </c>
      <c r="AD2015" s="358">
        <f t="shared" si="1524"/>
        <v>0</v>
      </c>
      <c r="AE2015" s="358">
        <f t="shared" si="1524"/>
        <v>0</v>
      </c>
      <c r="AF2015" s="358">
        <f t="shared" si="1524"/>
        <v>0</v>
      </c>
      <c r="AG2015" s="358">
        <f t="shared" si="1524"/>
        <v>0</v>
      </c>
      <c r="AH2015" s="358">
        <f t="shared" si="1524"/>
        <v>0</v>
      </c>
      <c r="AI2015" s="358">
        <f t="shared" si="1524"/>
        <v>0</v>
      </c>
      <c r="AJ2015" s="358">
        <f t="shared" si="1524"/>
        <v>0</v>
      </c>
      <c r="AK2015" s="358">
        <v>320.73849402998326</v>
      </c>
      <c r="AL2015" s="358">
        <v>316.97338734148252</v>
      </c>
      <c r="AM2015" s="358">
        <v>313.25247874157947</v>
      </c>
    </row>
    <row r="2016" spans="1:39" x14ac:dyDescent="0.25">
      <c r="A2016" s="353" t="s">
        <v>236</v>
      </c>
      <c r="B2016" s="353" t="s">
        <v>236</v>
      </c>
      <c r="C2016" s="441">
        <f t="shared" ref="C2016:J2016" si="1525">C64</f>
        <v>20000</v>
      </c>
      <c r="D2016" s="441"/>
      <c r="E2016" s="441"/>
      <c r="F2016" s="441"/>
      <c r="G2016" s="441"/>
      <c r="H2016" s="441">
        <f t="shared" si="1525"/>
        <v>0</v>
      </c>
      <c r="I2016" s="441"/>
      <c r="J2016" s="445">
        <f t="shared" si="1525"/>
        <v>0</v>
      </c>
      <c r="K2016" s="358">
        <f t="shared" ref="K2016:AJ2016" si="1526">K64-K1772</f>
        <v>0</v>
      </c>
      <c r="L2016" s="358">
        <f t="shared" si="1526"/>
        <v>0</v>
      </c>
      <c r="M2016" s="358">
        <f t="shared" si="1526"/>
        <v>0</v>
      </c>
      <c r="N2016" s="358">
        <f t="shared" si="1526"/>
        <v>0</v>
      </c>
      <c r="O2016" s="358">
        <f t="shared" si="1526"/>
        <v>0</v>
      </c>
      <c r="P2016" s="358">
        <f t="shared" si="1526"/>
        <v>0</v>
      </c>
      <c r="Q2016" s="358">
        <f t="shared" si="1526"/>
        <v>0</v>
      </c>
      <c r="R2016" s="358">
        <f t="shared" si="1526"/>
        <v>0</v>
      </c>
      <c r="S2016" s="358">
        <f t="shared" si="1526"/>
        <v>0</v>
      </c>
      <c r="T2016" s="358">
        <f t="shared" si="1526"/>
        <v>0</v>
      </c>
      <c r="U2016" s="358">
        <f t="shared" si="1526"/>
        <v>0</v>
      </c>
      <c r="V2016" s="358">
        <f t="shared" si="1526"/>
        <v>0</v>
      </c>
      <c r="W2016" s="358">
        <f t="shared" si="1526"/>
        <v>0</v>
      </c>
      <c r="X2016" s="358">
        <f t="shared" si="1526"/>
        <v>0</v>
      </c>
      <c r="Y2016" s="358">
        <f t="shared" si="1526"/>
        <v>0</v>
      </c>
      <c r="Z2016" s="358">
        <f t="shared" si="1526"/>
        <v>0</v>
      </c>
      <c r="AA2016" s="358">
        <f t="shared" si="1526"/>
        <v>0</v>
      </c>
      <c r="AB2016" s="358">
        <f t="shared" si="1526"/>
        <v>0</v>
      </c>
      <c r="AC2016" s="358">
        <f t="shared" si="1526"/>
        <v>0</v>
      </c>
      <c r="AD2016" s="358">
        <f t="shared" si="1526"/>
        <v>0</v>
      </c>
      <c r="AE2016" s="358">
        <f t="shared" si="1526"/>
        <v>0</v>
      </c>
      <c r="AF2016" s="358">
        <f t="shared" si="1526"/>
        <v>0</v>
      </c>
      <c r="AG2016" s="358">
        <f t="shared" si="1526"/>
        <v>0</v>
      </c>
      <c r="AH2016" s="358">
        <f t="shared" si="1526"/>
        <v>0</v>
      </c>
      <c r="AI2016" s="358">
        <f t="shared" si="1526"/>
        <v>0</v>
      </c>
      <c r="AJ2016" s="358">
        <f t="shared" si="1526"/>
        <v>0</v>
      </c>
      <c r="AK2016" s="358">
        <v>12608.581747173313</v>
      </c>
      <c r="AL2016" s="358">
        <v>12634.298972873754</v>
      </c>
      <c r="AM2016" s="358">
        <v>12660.068652982705</v>
      </c>
    </row>
    <row r="2017" spans="1:39" x14ac:dyDescent="0.25">
      <c r="A2017" s="353" t="s">
        <v>236</v>
      </c>
      <c r="B2017" s="353" t="s">
        <v>312</v>
      </c>
      <c r="C2017" s="441">
        <f t="shared" ref="C2017:J2017" si="1527">C65</f>
        <v>20000</v>
      </c>
      <c r="D2017" s="441"/>
      <c r="E2017" s="441"/>
      <c r="F2017" s="441"/>
      <c r="G2017" s="441"/>
      <c r="H2017" s="441">
        <f t="shared" si="1527"/>
        <v>0</v>
      </c>
      <c r="I2017" s="441"/>
      <c r="J2017" s="445">
        <f t="shared" si="1527"/>
        <v>0</v>
      </c>
      <c r="K2017" s="358">
        <f t="shared" ref="K2017:AJ2017" si="1528">K65-K1773</f>
        <v>0</v>
      </c>
      <c r="L2017" s="358">
        <f t="shared" si="1528"/>
        <v>0</v>
      </c>
      <c r="M2017" s="358">
        <f t="shared" si="1528"/>
        <v>0</v>
      </c>
      <c r="N2017" s="358">
        <f t="shared" si="1528"/>
        <v>0</v>
      </c>
      <c r="O2017" s="358">
        <f t="shared" si="1528"/>
        <v>0</v>
      </c>
      <c r="P2017" s="358">
        <f t="shared" si="1528"/>
        <v>0</v>
      </c>
      <c r="Q2017" s="358">
        <f t="shared" si="1528"/>
        <v>0</v>
      </c>
      <c r="R2017" s="358">
        <f t="shared" si="1528"/>
        <v>0</v>
      </c>
      <c r="S2017" s="358">
        <f t="shared" si="1528"/>
        <v>0</v>
      </c>
      <c r="T2017" s="358">
        <f t="shared" si="1528"/>
        <v>0</v>
      </c>
      <c r="U2017" s="358">
        <f t="shared" si="1528"/>
        <v>0</v>
      </c>
      <c r="V2017" s="358">
        <f t="shared" si="1528"/>
        <v>0</v>
      </c>
      <c r="W2017" s="358">
        <f t="shared" si="1528"/>
        <v>0</v>
      </c>
      <c r="X2017" s="358">
        <f t="shared" si="1528"/>
        <v>0</v>
      </c>
      <c r="Y2017" s="358">
        <f t="shared" si="1528"/>
        <v>0</v>
      </c>
      <c r="Z2017" s="358">
        <f t="shared" si="1528"/>
        <v>0</v>
      </c>
      <c r="AA2017" s="358">
        <f t="shared" si="1528"/>
        <v>0</v>
      </c>
      <c r="AB2017" s="358">
        <f t="shared" si="1528"/>
        <v>0</v>
      </c>
      <c r="AC2017" s="358">
        <f t="shared" si="1528"/>
        <v>0</v>
      </c>
      <c r="AD2017" s="358">
        <f t="shared" si="1528"/>
        <v>0</v>
      </c>
      <c r="AE2017" s="358">
        <f t="shared" si="1528"/>
        <v>0</v>
      </c>
      <c r="AF2017" s="358">
        <f t="shared" si="1528"/>
        <v>0</v>
      </c>
      <c r="AG2017" s="358">
        <f t="shared" si="1528"/>
        <v>0</v>
      </c>
      <c r="AH2017" s="358">
        <f t="shared" si="1528"/>
        <v>0</v>
      </c>
      <c r="AI2017" s="358">
        <f t="shared" si="1528"/>
        <v>0</v>
      </c>
      <c r="AJ2017" s="358">
        <f t="shared" si="1528"/>
        <v>0</v>
      </c>
      <c r="AK2017" s="358">
        <v>11227.126451413362</v>
      </c>
      <c r="AL2017" s="358">
        <v>11117.2626165114</v>
      </c>
      <c r="AM2017" s="358">
        <v>11008.4738618868</v>
      </c>
    </row>
    <row r="2018" spans="1:39" x14ac:dyDescent="0.25">
      <c r="A2018" s="353" t="s">
        <v>346</v>
      </c>
      <c r="B2018" s="353" t="s">
        <v>346</v>
      </c>
      <c r="C2018" s="441">
        <f t="shared" ref="C2018:J2018" si="1529">C66</f>
        <v>6220</v>
      </c>
      <c r="D2018" s="441"/>
      <c r="E2018" s="441"/>
      <c r="F2018" s="441"/>
      <c r="G2018" s="441"/>
      <c r="H2018" s="441">
        <f t="shared" si="1529"/>
        <v>0</v>
      </c>
      <c r="I2018" s="441"/>
      <c r="J2018" s="445">
        <f t="shared" si="1529"/>
        <v>0</v>
      </c>
      <c r="K2018" s="358">
        <f t="shared" ref="K2018:AJ2018" si="1530">K66-K1774</f>
        <v>0</v>
      </c>
      <c r="L2018" s="358">
        <f t="shared" si="1530"/>
        <v>0</v>
      </c>
      <c r="M2018" s="358">
        <f t="shared" si="1530"/>
        <v>0</v>
      </c>
      <c r="N2018" s="358">
        <f t="shared" si="1530"/>
        <v>0</v>
      </c>
      <c r="O2018" s="358">
        <f t="shared" si="1530"/>
        <v>0</v>
      </c>
      <c r="P2018" s="358">
        <f t="shared" si="1530"/>
        <v>0</v>
      </c>
      <c r="Q2018" s="358">
        <f t="shared" si="1530"/>
        <v>0</v>
      </c>
      <c r="R2018" s="358">
        <f t="shared" si="1530"/>
        <v>0</v>
      </c>
      <c r="S2018" s="358">
        <f t="shared" si="1530"/>
        <v>0</v>
      </c>
      <c r="T2018" s="358">
        <f t="shared" si="1530"/>
        <v>0</v>
      </c>
      <c r="U2018" s="358">
        <f t="shared" si="1530"/>
        <v>0</v>
      </c>
      <c r="V2018" s="358">
        <f t="shared" si="1530"/>
        <v>0</v>
      </c>
      <c r="W2018" s="358">
        <f t="shared" si="1530"/>
        <v>0</v>
      </c>
      <c r="X2018" s="358">
        <f t="shared" si="1530"/>
        <v>0</v>
      </c>
      <c r="Y2018" s="358">
        <f t="shared" si="1530"/>
        <v>0</v>
      </c>
      <c r="Z2018" s="358">
        <f t="shared" si="1530"/>
        <v>0</v>
      </c>
      <c r="AA2018" s="358">
        <f t="shared" si="1530"/>
        <v>0</v>
      </c>
      <c r="AB2018" s="358">
        <f t="shared" si="1530"/>
        <v>0</v>
      </c>
      <c r="AC2018" s="358">
        <f t="shared" si="1530"/>
        <v>0</v>
      </c>
      <c r="AD2018" s="358">
        <f t="shared" si="1530"/>
        <v>0</v>
      </c>
      <c r="AE2018" s="358">
        <f t="shared" si="1530"/>
        <v>0</v>
      </c>
      <c r="AF2018" s="358">
        <f t="shared" si="1530"/>
        <v>0</v>
      </c>
      <c r="AG2018" s="358">
        <f t="shared" si="1530"/>
        <v>0</v>
      </c>
      <c r="AH2018" s="358">
        <f t="shared" si="1530"/>
        <v>0</v>
      </c>
      <c r="AI2018" s="358">
        <f t="shared" si="1530"/>
        <v>0</v>
      </c>
      <c r="AJ2018" s="358">
        <f t="shared" si="1530"/>
        <v>0</v>
      </c>
      <c r="AK2018" s="358">
        <v>5155.3371311749961</v>
      </c>
      <c r="AL2018" s="358">
        <v>5207.60467287135</v>
      </c>
      <c r="AM2018" s="358">
        <v>5260.4021306227487</v>
      </c>
    </row>
    <row r="2019" spans="1:39" x14ac:dyDescent="0.25">
      <c r="A2019" s="353" t="s">
        <v>470</v>
      </c>
      <c r="B2019" s="353" t="s">
        <v>470</v>
      </c>
      <c r="C2019" s="441">
        <f t="shared" ref="C2019:J2019" si="1531">C67</f>
        <v>5000</v>
      </c>
      <c r="D2019" s="441"/>
      <c r="E2019" s="441"/>
      <c r="F2019" s="441"/>
      <c r="G2019" s="441"/>
      <c r="H2019" s="441">
        <f t="shared" si="1531"/>
        <v>0</v>
      </c>
      <c r="I2019" s="441"/>
      <c r="J2019" s="445">
        <f t="shared" si="1531"/>
        <v>0</v>
      </c>
      <c r="K2019" s="358">
        <f t="shared" ref="K2019:AJ2019" si="1532">K67-K1775</f>
        <v>0</v>
      </c>
      <c r="L2019" s="358">
        <f t="shared" si="1532"/>
        <v>0</v>
      </c>
      <c r="M2019" s="358">
        <f t="shared" si="1532"/>
        <v>0</v>
      </c>
      <c r="N2019" s="358">
        <f t="shared" si="1532"/>
        <v>0</v>
      </c>
      <c r="O2019" s="358">
        <f t="shared" si="1532"/>
        <v>0</v>
      </c>
      <c r="P2019" s="358">
        <f t="shared" si="1532"/>
        <v>0</v>
      </c>
      <c r="Q2019" s="358">
        <f t="shared" si="1532"/>
        <v>0</v>
      </c>
      <c r="R2019" s="358">
        <f t="shared" si="1532"/>
        <v>0</v>
      </c>
      <c r="S2019" s="358">
        <f t="shared" si="1532"/>
        <v>0</v>
      </c>
      <c r="T2019" s="358">
        <f t="shared" si="1532"/>
        <v>0</v>
      </c>
      <c r="U2019" s="358">
        <f t="shared" si="1532"/>
        <v>0</v>
      </c>
      <c r="V2019" s="358">
        <f t="shared" si="1532"/>
        <v>0</v>
      </c>
      <c r="W2019" s="358">
        <f t="shared" si="1532"/>
        <v>0</v>
      </c>
      <c r="X2019" s="358">
        <f t="shared" si="1532"/>
        <v>0</v>
      </c>
      <c r="Y2019" s="358">
        <f t="shared" si="1532"/>
        <v>0</v>
      </c>
      <c r="Z2019" s="358">
        <f t="shared" si="1532"/>
        <v>0</v>
      </c>
      <c r="AA2019" s="358">
        <f t="shared" si="1532"/>
        <v>0</v>
      </c>
      <c r="AB2019" s="358">
        <f t="shared" si="1532"/>
        <v>0</v>
      </c>
      <c r="AC2019" s="358">
        <f t="shared" si="1532"/>
        <v>0</v>
      </c>
      <c r="AD2019" s="358">
        <f t="shared" si="1532"/>
        <v>0</v>
      </c>
      <c r="AE2019" s="358">
        <f t="shared" si="1532"/>
        <v>0</v>
      </c>
      <c r="AF2019" s="358">
        <f t="shared" si="1532"/>
        <v>0</v>
      </c>
      <c r="AG2019" s="358">
        <f t="shared" si="1532"/>
        <v>0</v>
      </c>
      <c r="AH2019" s="358">
        <f t="shared" si="1532"/>
        <v>0</v>
      </c>
      <c r="AI2019" s="358">
        <f t="shared" si="1532"/>
        <v>0</v>
      </c>
      <c r="AJ2019" s="358">
        <f t="shared" si="1532"/>
        <v>0</v>
      </c>
      <c r="AK2019" s="358">
        <v>2023.7560050607149</v>
      </c>
      <c r="AL2019" s="358">
        <v>2052.1561360756677</v>
      </c>
      <c r="AM2019" s="358">
        <v>2080.2187918078898</v>
      </c>
    </row>
    <row r="2020" spans="1:39" x14ac:dyDescent="0.25">
      <c r="A2020" s="353" t="s">
        <v>537</v>
      </c>
      <c r="B2020" s="353" t="s">
        <v>537</v>
      </c>
      <c r="C2020" s="441">
        <f t="shared" ref="C2020:J2020" si="1533">C68</f>
        <v>2500</v>
      </c>
      <c r="D2020" s="441"/>
      <c r="E2020" s="441"/>
      <c r="F2020" s="441"/>
      <c r="G2020" s="441"/>
      <c r="H2020" s="441">
        <f t="shared" si="1533"/>
        <v>0</v>
      </c>
      <c r="I2020" s="441"/>
      <c r="J2020" s="445">
        <f t="shared" si="1533"/>
        <v>0</v>
      </c>
      <c r="K2020" s="358">
        <f t="shared" ref="K2020:AJ2020" si="1534">K68-K1776</f>
        <v>0</v>
      </c>
      <c r="L2020" s="358">
        <f t="shared" si="1534"/>
        <v>0</v>
      </c>
      <c r="M2020" s="358">
        <f t="shared" si="1534"/>
        <v>0</v>
      </c>
      <c r="N2020" s="358">
        <f t="shared" si="1534"/>
        <v>0</v>
      </c>
      <c r="O2020" s="358">
        <f t="shared" si="1534"/>
        <v>0</v>
      </c>
      <c r="P2020" s="358">
        <f t="shared" si="1534"/>
        <v>0</v>
      </c>
      <c r="Q2020" s="358">
        <f t="shared" si="1534"/>
        <v>0</v>
      </c>
      <c r="R2020" s="358">
        <f t="shared" si="1534"/>
        <v>0</v>
      </c>
      <c r="S2020" s="358">
        <f t="shared" si="1534"/>
        <v>0</v>
      </c>
      <c r="T2020" s="358">
        <f t="shared" si="1534"/>
        <v>0</v>
      </c>
      <c r="U2020" s="358">
        <f t="shared" si="1534"/>
        <v>0</v>
      </c>
      <c r="V2020" s="358">
        <f t="shared" si="1534"/>
        <v>0</v>
      </c>
      <c r="W2020" s="358">
        <f t="shared" si="1534"/>
        <v>0</v>
      </c>
      <c r="X2020" s="358">
        <f t="shared" si="1534"/>
        <v>0</v>
      </c>
      <c r="Y2020" s="358">
        <f t="shared" si="1534"/>
        <v>0</v>
      </c>
      <c r="Z2020" s="358">
        <f t="shared" si="1534"/>
        <v>0</v>
      </c>
      <c r="AA2020" s="358">
        <f t="shared" si="1534"/>
        <v>0</v>
      </c>
      <c r="AB2020" s="358">
        <f t="shared" si="1534"/>
        <v>0</v>
      </c>
      <c r="AC2020" s="358">
        <f t="shared" si="1534"/>
        <v>0</v>
      </c>
      <c r="AD2020" s="358">
        <f t="shared" si="1534"/>
        <v>0</v>
      </c>
      <c r="AE2020" s="358">
        <f t="shared" si="1534"/>
        <v>0</v>
      </c>
      <c r="AF2020" s="358">
        <f t="shared" si="1534"/>
        <v>0</v>
      </c>
      <c r="AG2020" s="358">
        <f t="shared" si="1534"/>
        <v>0</v>
      </c>
      <c r="AH2020" s="358">
        <f t="shared" si="1534"/>
        <v>0</v>
      </c>
      <c r="AI2020" s="358">
        <f t="shared" si="1534"/>
        <v>0</v>
      </c>
      <c r="AJ2020" s="358">
        <f t="shared" si="1534"/>
        <v>0</v>
      </c>
      <c r="AK2020" s="358">
        <v>663.54383698351216</v>
      </c>
      <c r="AL2020" s="358">
        <v>670.09326731315048</v>
      </c>
      <c r="AM2020" s="358">
        <v>676.70734301397908</v>
      </c>
    </row>
    <row r="2021" spans="1:39" x14ac:dyDescent="0.25">
      <c r="A2021" s="353" t="s">
        <v>237</v>
      </c>
      <c r="B2021" s="353" t="s">
        <v>528</v>
      </c>
      <c r="C2021" s="441">
        <f t="shared" ref="C2021:J2021" si="1535">C69</f>
        <v>20000</v>
      </c>
      <c r="D2021" s="441"/>
      <c r="E2021" s="441"/>
      <c r="F2021" s="441"/>
      <c r="G2021" s="441"/>
      <c r="H2021" s="441">
        <f t="shared" si="1535"/>
        <v>0</v>
      </c>
      <c r="I2021" s="441"/>
      <c r="J2021" s="445">
        <f t="shared" si="1535"/>
        <v>0</v>
      </c>
      <c r="K2021" s="358">
        <f t="shared" ref="K2021:AJ2021" si="1536">K69-K1777</f>
        <v>0</v>
      </c>
      <c r="L2021" s="358">
        <f t="shared" si="1536"/>
        <v>0</v>
      </c>
      <c r="M2021" s="358">
        <f t="shared" si="1536"/>
        <v>0</v>
      </c>
      <c r="N2021" s="358">
        <f t="shared" si="1536"/>
        <v>0</v>
      </c>
      <c r="O2021" s="358">
        <f t="shared" si="1536"/>
        <v>0</v>
      </c>
      <c r="P2021" s="358">
        <f t="shared" si="1536"/>
        <v>0</v>
      </c>
      <c r="Q2021" s="358">
        <f t="shared" si="1536"/>
        <v>0</v>
      </c>
      <c r="R2021" s="358">
        <f t="shared" si="1536"/>
        <v>0</v>
      </c>
      <c r="S2021" s="358">
        <f t="shared" si="1536"/>
        <v>0</v>
      </c>
      <c r="T2021" s="358">
        <f t="shared" si="1536"/>
        <v>0</v>
      </c>
      <c r="U2021" s="358">
        <f t="shared" si="1536"/>
        <v>0</v>
      </c>
      <c r="V2021" s="358">
        <f t="shared" si="1536"/>
        <v>0</v>
      </c>
      <c r="W2021" s="358">
        <f t="shared" si="1536"/>
        <v>0</v>
      </c>
      <c r="X2021" s="358">
        <f t="shared" si="1536"/>
        <v>0</v>
      </c>
      <c r="Y2021" s="358">
        <f t="shared" si="1536"/>
        <v>0</v>
      </c>
      <c r="Z2021" s="358">
        <f t="shared" si="1536"/>
        <v>0</v>
      </c>
      <c r="AA2021" s="358">
        <f t="shared" si="1536"/>
        <v>0</v>
      </c>
      <c r="AB2021" s="358">
        <f t="shared" si="1536"/>
        <v>0</v>
      </c>
      <c r="AC2021" s="358">
        <f t="shared" si="1536"/>
        <v>0</v>
      </c>
      <c r="AD2021" s="358">
        <f t="shared" si="1536"/>
        <v>0</v>
      </c>
      <c r="AE2021" s="358">
        <f t="shared" si="1536"/>
        <v>0</v>
      </c>
      <c r="AF2021" s="358">
        <f t="shared" si="1536"/>
        <v>0</v>
      </c>
      <c r="AG2021" s="358">
        <f t="shared" si="1536"/>
        <v>0</v>
      </c>
      <c r="AH2021" s="358">
        <f t="shared" si="1536"/>
        <v>0</v>
      </c>
      <c r="AI2021" s="358">
        <f t="shared" si="1536"/>
        <v>0</v>
      </c>
      <c r="AJ2021" s="358">
        <f t="shared" si="1536"/>
        <v>0</v>
      </c>
      <c r="AK2021" s="358">
        <v>4456.5931786416641</v>
      </c>
      <c r="AL2021" s="358">
        <v>4453.4533167661311</v>
      </c>
      <c r="AM2021" s="358">
        <v>4450.2713350975728</v>
      </c>
    </row>
    <row r="2022" spans="1:39" x14ac:dyDescent="0.25">
      <c r="A2022" s="353" t="s">
        <v>237</v>
      </c>
      <c r="B2022" s="353" t="s">
        <v>526</v>
      </c>
      <c r="C2022" s="441">
        <f t="shared" ref="C2022:J2022" si="1537">C70</f>
        <v>20000</v>
      </c>
      <c r="D2022" s="441"/>
      <c r="E2022" s="441"/>
      <c r="F2022" s="441"/>
      <c r="G2022" s="441"/>
      <c r="H2022" s="441">
        <f t="shared" si="1537"/>
        <v>0</v>
      </c>
      <c r="I2022" s="441"/>
      <c r="J2022" s="445">
        <f t="shared" si="1537"/>
        <v>0</v>
      </c>
      <c r="K2022" s="358">
        <f t="shared" ref="K2022:AJ2022" si="1538">K70-K1778</f>
        <v>0</v>
      </c>
      <c r="L2022" s="358">
        <f t="shared" si="1538"/>
        <v>0</v>
      </c>
      <c r="M2022" s="358">
        <f t="shared" si="1538"/>
        <v>0</v>
      </c>
      <c r="N2022" s="358">
        <f t="shared" si="1538"/>
        <v>0</v>
      </c>
      <c r="O2022" s="358">
        <f t="shared" si="1538"/>
        <v>0</v>
      </c>
      <c r="P2022" s="358">
        <f t="shared" si="1538"/>
        <v>0</v>
      </c>
      <c r="Q2022" s="358">
        <f t="shared" si="1538"/>
        <v>0</v>
      </c>
      <c r="R2022" s="358">
        <f t="shared" si="1538"/>
        <v>0</v>
      </c>
      <c r="S2022" s="358">
        <f t="shared" si="1538"/>
        <v>0</v>
      </c>
      <c r="T2022" s="358">
        <f t="shared" si="1538"/>
        <v>0</v>
      </c>
      <c r="U2022" s="358">
        <f t="shared" si="1538"/>
        <v>0</v>
      </c>
      <c r="V2022" s="358">
        <f t="shared" si="1538"/>
        <v>0</v>
      </c>
      <c r="W2022" s="358">
        <f t="shared" si="1538"/>
        <v>0</v>
      </c>
      <c r="X2022" s="358">
        <f t="shared" si="1538"/>
        <v>0</v>
      </c>
      <c r="Y2022" s="358">
        <f t="shared" si="1538"/>
        <v>0</v>
      </c>
      <c r="Z2022" s="358">
        <f t="shared" si="1538"/>
        <v>0</v>
      </c>
      <c r="AA2022" s="358">
        <f t="shared" si="1538"/>
        <v>0</v>
      </c>
      <c r="AB2022" s="358">
        <f t="shared" si="1538"/>
        <v>0</v>
      </c>
      <c r="AC2022" s="358">
        <f t="shared" si="1538"/>
        <v>0</v>
      </c>
      <c r="AD2022" s="358">
        <f t="shared" si="1538"/>
        <v>0</v>
      </c>
      <c r="AE2022" s="358">
        <f t="shared" si="1538"/>
        <v>0</v>
      </c>
      <c r="AF2022" s="358">
        <f t="shared" si="1538"/>
        <v>0</v>
      </c>
      <c r="AG2022" s="358">
        <f t="shared" si="1538"/>
        <v>0</v>
      </c>
      <c r="AH2022" s="358">
        <f t="shared" si="1538"/>
        <v>0</v>
      </c>
      <c r="AI2022" s="358">
        <f t="shared" si="1538"/>
        <v>0</v>
      </c>
      <c r="AJ2022" s="358">
        <f t="shared" si="1538"/>
        <v>0</v>
      </c>
      <c r="AK2022" s="358">
        <v>3838.7272900905914</v>
      </c>
      <c r="AL2022" s="358">
        <v>3805.235115838705</v>
      </c>
      <c r="AM2022" s="358">
        <v>3772.0351545134872</v>
      </c>
    </row>
    <row r="2023" spans="1:39" x14ac:dyDescent="0.25">
      <c r="A2023" s="353" t="s">
        <v>238</v>
      </c>
      <c r="B2023" s="353" t="s">
        <v>441</v>
      </c>
      <c r="C2023" s="441">
        <f t="shared" ref="C2023:J2023" si="1539">C71</f>
        <v>3750</v>
      </c>
      <c r="D2023" s="441"/>
      <c r="E2023" s="441"/>
      <c r="F2023" s="441"/>
      <c r="G2023" s="441"/>
      <c r="H2023" s="441">
        <f t="shared" si="1539"/>
        <v>0</v>
      </c>
      <c r="I2023" s="441"/>
      <c r="J2023" s="445">
        <f t="shared" si="1539"/>
        <v>0</v>
      </c>
      <c r="K2023" s="358">
        <f t="shared" ref="K2023:AJ2023" si="1540">K71-K1779</f>
        <v>0</v>
      </c>
      <c r="L2023" s="358">
        <f t="shared" si="1540"/>
        <v>0</v>
      </c>
      <c r="M2023" s="358">
        <f t="shared" si="1540"/>
        <v>0</v>
      </c>
      <c r="N2023" s="358">
        <f t="shared" si="1540"/>
        <v>0</v>
      </c>
      <c r="O2023" s="358">
        <f t="shared" si="1540"/>
        <v>0</v>
      </c>
      <c r="P2023" s="358">
        <f t="shared" si="1540"/>
        <v>0</v>
      </c>
      <c r="Q2023" s="358">
        <f t="shared" si="1540"/>
        <v>0</v>
      </c>
      <c r="R2023" s="358">
        <f t="shared" si="1540"/>
        <v>0</v>
      </c>
      <c r="S2023" s="358">
        <f t="shared" si="1540"/>
        <v>0</v>
      </c>
      <c r="T2023" s="358">
        <f t="shared" si="1540"/>
        <v>0</v>
      </c>
      <c r="U2023" s="358">
        <f t="shared" si="1540"/>
        <v>0</v>
      </c>
      <c r="V2023" s="358">
        <f t="shared" si="1540"/>
        <v>0</v>
      </c>
      <c r="W2023" s="358">
        <f t="shared" si="1540"/>
        <v>0</v>
      </c>
      <c r="X2023" s="358">
        <f t="shared" si="1540"/>
        <v>0</v>
      </c>
      <c r="Y2023" s="358">
        <f t="shared" si="1540"/>
        <v>0</v>
      </c>
      <c r="Z2023" s="358">
        <f t="shared" si="1540"/>
        <v>0</v>
      </c>
      <c r="AA2023" s="358">
        <f t="shared" si="1540"/>
        <v>0</v>
      </c>
      <c r="AB2023" s="358">
        <f t="shared" si="1540"/>
        <v>0</v>
      </c>
      <c r="AC2023" s="358">
        <f t="shared" si="1540"/>
        <v>0</v>
      </c>
      <c r="AD2023" s="358">
        <f t="shared" si="1540"/>
        <v>0</v>
      </c>
      <c r="AE2023" s="358">
        <f t="shared" si="1540"/>
        <v>0</v>
      </c>
      <c r="AF2023" s="358">
        <f t="shared" si="1540"/>
        <v>0</v>
      </c>
      <c r="AG2023" s="358">
        <f t="shared" si="1540"/>
        <v>0</v>
      </c>
      <c r="AH2023" s="358">
        <f t="shared" si="1540"/>
        <v>0</v>
      </c>
      <c r="AI2023" s="358">
        <f t="shared" si="1540"/>
        <v>0</v>
      </c>
      <c r="AJ2023" s="358">
        <f t="shared" si="1540"/>
        <v>0</v>
      </c>
      <c r="AK2023" s="358">
        <v>1607.2974161346158</v>
      </c>
      <c r="AL2023" s="358">
        <v>1609.1449109457653</v>
      </c>
      <c r="AM2023" s="358">
        <v>1610.9945293446488</v>
      </c>
    </row>
    <row r="2024" spans="1:39" x14ac:dyDescent="0.25">
      <c r="A2024" s="353" t="s">
        <v>238</v>
      </c>
      <c r="B2024" s="353" t="s">
        <v>389</v>
      </c>
      <c r="C2024" s="441">
        <f t="shared" ref="C2024:J2024" si="1541">C72</f>
        <v>6250</v>
      </c>
      <c r="D2024" s="441"/>
      <c r="E2024" s="441"/>
      <c r="F2024" s="441"/>
      <c r="G2024" s="441"/>
      <c r="H2024" s="441">
        <f t="shared" si="1541"/>
        <v>0</v>
      </c>
      <c r="I2024" s="441"/>
      <c r="J2024" s="445">
        <f t="shared" si="1541"/>
        <v>0</v>
      </c>
      <c r="K2024" s="358">
        <f t="shared" ref="K2024:AJ2024" si="1542">K72-K1780</f>
        <v>0</v>
      </c>
      <c r="L2024" s="358">
        <f t="shared" si="1542"/>
        <v>0</v>
      </c>
      <c r="M2024" s="358">
        <f t="shared" si="1542"/>
        <v>0</v>
      </c>
      <c r="N2024" s="358">
        <f t="shared" si="1542"/>
        <v>0</v>
      </c>
      <c r="O2024" s="358">
        <f t="shared" si="1542"/>
        <v>0</v>
      </c>
      <c r="P2024" s="358">
        <f t="shared" si="1542"/>
        <v>0</v>
      </c>
      <c r="Q2024" s="358">
        <f t="shared" si="1542"/>
        <v>0</v>
      </c>
      <c r="R2024" s="358">
        <f t="shared" si="1542"/>
        <v>0</v>
      </c>
      <c r="S2024" s="358">
        <f t="shared" si="1542"/>
        <v>0</v>
      </c>
      <c r="T2024" s="358">
        <f t="shared" si="1542"/>
        <v>0</v>
      </c>
      <c r="U2024" s="358">
        <f t="shared" si="1542"/>
        <v>0</v>
      </c>
      <c r="V2024" s="358">
        <f t="shared" si="1542"/>
        <v>0</v>
      </c>
      <c r="W2024" s="358">
        <f t="shared" si="1542"/>
        <v>0</v>
      </c>
      <c r="X2024" s="358">
        <f t="shared" si="1542"/>
        <v>0</v>
      </c>
      <c r="Y2024" s="358">
        <f t="shared" si="1542"/>
        <v>0</v>
      </c>
      <c r="Z2024" s="358">
        <f t="shared" si="1542"/>
        <v>0</v>
      </c>
      <c r="AA2024" s="358">
        <f t="shared" si="1542"/>
        <v>0</v>
      </c>
      <c r="AB2024" s="358">
        <f t="shared" si="1542"/>
        <v>0</v>
      </c>
      <c r="AC2024" s="358">
        <f t="shared" si="1542"/>
        <v>0</v>
      </c>
      <c r="AD2024" s="358">
        <f t="shared" si="1542"/>
        <v>0</v>
      </c>
      <c r="AE2024" s="358">
        <f t="shared" si="1542"/>
        <v>0</v>
      </c>
      <c r="AF2024" s="358">
        <f t="shared" si="1542"/>
        <v>0</v>
      </c>
      <c r="AG2024" s="358">
        <f t="shared" si="1542"/>
        <v>0</v>
      </c>
      <c r="AH2024" s="358">
        <f t="shared" si="1542"/>
        <v>0</v>
      </c>
      <c r="AI2024" s="358">
        <f t="shared" si="1542"/>
        <v>0</v>
      </c>
      <c r="AJ2024" s="358">
        <f t="shared" si="1542"/>
        <v>0</v>
      </c>
      <c r="AK2024" s="358">
        <v>2168.6083502625206</v>
      </c>
      <c r="AL2024" s="358">
        <v>2128.6048303781295</v>
      </c>
      <c r="AM2024" s="358">
        <v>2089.3392406981238</v>
      </c>
    </row>
    <row r="2025" spans="1:39" x14ac:dyDescent="0.25">
      <c r="A2025" s="353" t="s">
        <v>510</v>
      </c>
      <c r="B2025" s="353" t="s">
        <v>511</v>
      </c>
      <c r="C2025" s="441">
        <f t="shared" ref="C2025:J2025" si="1543">C73</f>
        <v>9375</v>
      </c>
      <c r="D2025" s="441"/>
      <c r="E2025" s="441"/>
      <c r="F2025" s="441"/>
      <c r="G2025" s="441"/>
      <c r="H2025" s="441">
        <f t="shared" si="1543"/>
        <v>0</v>
      </c>
      <c r="I2025" s="441"/>
      <c r="J2025" s="445">
        <f t="shared" si="1543"/>
        <v>0</v>
      </c>
      <c r="K2025" s="358">
        <f t="shared" ref="K2025:AJ2025" si="1544">K73-K1781</f>
        <v>0</v>
      </c>
      <c r="L2025" s="358">
        <f t="shared" si="1544"/>
        <v>0</v>
      </c>
      <c r="M2025" s="358">
        <f t="shared" si="1544"/>
        <v>0</v>
      </c>
      <c r="N2025" s="358">
        <f t="shared" si="1544"/>
        <v>0</v>
      </c>
      <c r="O2025" s="358">
        <f t="shared" si="1544"/>
        <v>0</v>
      </c>
      <c r="P2025" s="358">
        <f t="shared" si="1544"/>
        <v>0</v>
      </c>
      <c r="Q2025" s="358">
        <f t="shared" si="1544"/>
        <v>0</v>
      </c>
      <c r="R2025" s="358">
        <f t="shared" si="1544"/>
        <v>0</v>
      </c>
      <c r="S2025" s="358">
        <f t="shared" si="1544"/>
        <v>0</v>
      </c>
      <c r="T2025" s="358">
        <f t="shared" si="1544"/>
        <v>0</v>
      </c>
      <c r="U2025" s="358">
        <f t="shared" si="1544"/>
        <v>0</v>
      </c>
      <c r="V2025" s="358">
        <f t="shared" si="1544"/>
        <v>0</v>
      </c>
      <c r="W2025" s="358">
        <f t="shared" si="1544"/>
        <v>0</v>
      </c>
      <c r="X2025" s="358">
        <f t="shared" si="1544"/>
        <v>0</v>
      </c>
      <c r="Y2025" s="358">
        <f t="shared" si="1544"/>
        <v>0</v>
      </c>
      <c r="Z2025" s="358">
        <f t="shared" si="1544"/>
        <v>0</v>
      </c>
      <c r="AA2025" s="358">
        <f t="shared" si="1544"/>
        <v>0</v>
      </c>
      <c r="AB2025" s="358">
        <f t="shared" si="1544"/>
        <v>0</v>
      </c>
      <c r="AC2025" s="358">
        <f t="shared" si="1544"/>
        <v>0</v>
      </c>
      <c r="AD2025" s="358">
        <f t="shared" si="1544"/>
        <v>0</v>
      </c>
      <c r="AE2025" s="358">
        <f t="shared" si="1544"/>
        <v>0</v>
      </c>
      <c r="AF2025" s="358">
        <f t="shared" si="1544"/>
        <v>0</v>
      </c>
      <c r="AG2025" s="358">
        <f t="shared" si="1544"/>
        <v>0</v>
      </c>
      <c r="AH2025" s="358">
        <f t="shared" si="1544"/>
        <v>0</v>
      </c>
      <c r="AI2025" s="358">
        <f t="shared" si="1544"/>
        <v>0</v>
      </c>
      <c r="AJ2025" s="358">
        <f t="shared" si="1544"/>
        <v>0</v>
      </c>
      <c r="AK2025" s="358">
        <v>2269.2517783098974</v>
      </c>
      <c r="AL2025" s="358">
        <v>2258.6861990882703</v>
      </c>
      <c r="AM2025" s="358">
        <v>2248.1698129378378</v>
      </c>
    </row>
    <row r="2026" spans="1:39" x14ac:dyDescent="0.25">
      <c r="A2026" s="353" t="s">
        <v>321</v>
      </c>
      <c r="B2026" s="353" t="s">
        <v>321</v>
      </c>
      <c r="C2026" s="441">
        <f t="shared" ref="C2026:J2026" si="1545">C74</f>
        <v>5000</v>
      </c>
      <c r="D2026" s="441"/>
      <c r="E2026" s="441"/>
      <c r="F2026" s="441"/>
      <c r="G2026" s="441"/>
      <c r="H2026" s="441">
        <f t="shared" si="1545"/>
        <v>0</v>
      </c>
      <c r="I2026" s="441"/>
      <c r="J2026" s="445">
        <f t="shared" si="1545"/>
        <v>0</v>
      </c>
      <c r="K2026" s="358">
        <f t="shared" ref="K2026:AJ2026" si="1546">K74-K1782</f>
        <v>0</v>
      </c>
      <c r="L2026" s="358">
        <f t="shared" si="1546"/>
        <v>0</v>
      </c>
      <c r="M2026" s="358">
        <f t="shared" si="1546"/>
        <v>0</v>
      </c>
      <c r="N2026" s="358">
        <f t="shared" si="1546"/>
        <v>0</v>
      </c>
      <c r="O2026" s="358">
        <f t="shared" si="1546"/>
        <v>0</v>
      </c>
      <c r="P2026" s="358">
        <f t="shared" si="1546"/>
        <v>0</v>
      </c>
      <c r="Q2026" s="358">
        <f t="shared" si="1546"/>
        <v>0</v>
      </c>
      <c r="R2026" s="358">
        <f t="shared" si="1546"/>
        <v>0</v>
      </c>
      <c r="S2026" s="358">
        <f t="shared" si="1546"/>
        <v>0</v>
      </c>
      <c r="T2026" s="358">
        <f t="shared" si="1546"/>
        <v>0</v>
      </c>
      <c r="U2026" s="358">
        <f t="shared" si="1546"/>
        <v>0</v>
      </c>
      <c r="V2026" s="358">
        <f t="shared" si="1546"/>
        <v>0</v>
      </c>
      <c r="W2026" s="358">
        <f t="shared" si="1546"/>
        <v>0</v>
      </c>
      <c r="X2026" s="358">
        <f t="shared" si="1546"/>
        <v>0</v>
      </c>
      <c r="Y2026" s="358">
        <f t="shared" si="1546"/>
        <v>0</v>
      </c>
      <c r="Z2026" s="358">
        <f t="shared" si="1546"/>
        <v>0</v>
      </c>
      <c r="AA2026" s="358">
        <f t="shared" si="1546"/>
        <v>0</v>
      </c>
      <c r="AB2026" s="358">
        <f t="shared" si="1546"/>
        <v>0</v>
      </c>
      <c r="AC2026" s="358">
        <f t="shared" si="1546"/>
        <v>0</v>
      </c>
      <c r="AD2026" s="358">
        <f t="shared" si="1546"/>
        <v>0</v>
      </c>
      <c r="AE2026" s="358">
        <f t="shared" si="1546"/>
        <v>0</v>
      </c>
      <c r="AF2026" s="358">
        <f t="shared" si="1546"/>
        <v>0</v>
      </c>
      <c r="AG2026" s="358">
        <f t="shared" si="1546"/>
        <v>0</v>
      </c>
      <c r="AH2026" s="358">
        <f t="shared" si="1546"/>
        <v>0</v>
      </c>
      <c r="AI2026" s="358">
        <f t="shared" si="1546"/>
        <v>0</v>
      </c>
      <c r="AJ2026" s="358">
        <f t="shared" si="1546"/>
        <v>0</v>
      </c>
      <c r="AK2026" s="358">
        <v>3841.6745864991235</v>
      </c>
      <c r="AL2026" s="358">
        <v>3856.3120043491681</v>
      </c>
      <c r="AM2026" s="358">
        <v>3871.0051931908711</v>
      </c>
    </row>
    <row r="2027" spans="1:39" x14ac:dyDescent="0.25">
      <c r="A2027" s="353" t="s">
        <v>501</v>
      </c>
      <c r="B2027" s="353" t="s">
        <v>501</v>
      </c>
      <c r="C2027" s="441">
        <f t="shared" ref="C2027:J2027" si="1547">C75</f>
        <v>4992</v>
      </c>
      <c r="D2027" s="441"/>
      <c r="E2027" s="441"/>
      <c r="F2027" s="441"/>
      <c r="G2027" s="441"/>
      <c r="H2027" s="441">
        <f t="shared" si="1547"/>
        <v>0</v>
      </c>
      <c r="I2027" s="441"/>
      <c r="J2027" s="445">
        <f t="shared" si="1547"/>
        <v>0</v>
      </c>
      <c r="K2027" s="358">
        <f t="shared" ref="K2027:AJ2027" si="1548">K75-K1783</f>
        <v>0</v>
      </c>
      <c r="L2027" s="358">
        <f t="shared" si="1548"/>
        <v>0</v>
      </c>
      <c r="M2027" s="358">
        <f t="shared" si="1548"/>
        <v>0</v>
      </c>
      <c r="N2027" s="358">
        <f t="shared" si="1548"/>
        <v>0</v>
      </c>
      <c r="O2027" s="358">
        <f t="shared" si="1548"/>
        <v>0</v>
      </c>
      <c r="P2027" s="358">
        <f t="shared" si="1548"/>
        <v>0</v>
      </c>
      <c r="Q2027" s="358">
        <f t="shared" si="1548"/>
        <v>0</v>
      </c>
      <c r="R2027" s="358">
        <f t="shared" si="1548"/>
        <v>0</v>
      </c>
      <c r="S2027" s="358">
        <f t="shared" si="1548"/>
        <v>0</v>
      </c>
      <c r="T2027" s="358">
        <f t="shared" si="1548"/>
        <v>0</v>
      </c>
      <c r="U2027" s="358">
        <f t="shared" si="1548"/>
        <v>0</v>
      </c>
      <c r="V2027" s="358">
        <f t="shared" si="1548"/>
        <v>0</v>
      </c>
      <c r="W2027" s="358">
        <f t="shared" si="1548"/>
        <v>0</v>
      </c>
      <c r="X2027" s="358">
        <f t="shared" si="1548"/>
        <v>0</v>
      </c>
      <c r="Y2027" s="358">
        <f t="shared" si="1548"/>
        <v>0</v>
      </c>
      <c r="Z2027" s="358">
        <f t="shared" si="1548"/>
        <v>0</v>
      </c>
      <c r="AA2027" s="358">
        <f t="shared" si="1548"/>
        <v>0</v>
      </c>
      <c r="AB2027" s="358">
        <f t="shared" si="1548"/>
        <v>0</v>
      </c>
      <c r="AC2027" s="358">
        <f t="shared" si="1548"/>
        <v>0</v>
      </c>
      <c r="AD2027" s="358">
        <f t="shared" si="1548"/>
        <v>0</v>
      </c>
      <c r="AE2027" s="358">
        <f t="shared" si="1548"/>
        <v>0</v>
      </c>
      <c r="AF2027" s="358">
        <f t="shared" si="1548"/>
        <v>0</v>
      </c>
      <c r="AG2027" s="358">
        <f t="shared" si="1548"/>
        <v>0</v>
      </c>
      <c r="AH2027" s="358">
        <f t="shared" si="1548"/>
        <v>0</v>
      </c>
      <c r="AI2027" s="358">
        <f t="shared" si="1548"/>
        <v>0</v>
      </c>
      <c r="AJ2027" s="358">
        <f t="shared" si="1548"/>
        <v>0</v>
      </c>
      <c r="AK2027" s="358">
        <v>1379.9794343213225</v>
      </c>
      <c r="AL2027" s="358">
        <v>1395.9024808259594</v>
      </c>
      <c r="AM2027" s="358">
        <v>1411.3652771423092</v>
      </c>
    </row>
    <row r="2028" spans="1:39" x14ac:dyDescent="0.25">
      <c r="A2028" s="353" t="s">
        <v>240</v>
      </c>
      <c r="B2028" s="353" t="s">
        <v>286</v>
      </c>
      <c r="C2028" s="441">
        <f t="shared" ref="C2028:J2028" si="1549">C76</f>
        <v>6250</v>
      </c>
      <c r="D2028" s="441"/>
      <c r="E2028" s="441"/>
      <c r="F2028" s="441"/>
      <c r="G2028" s="441"/>
      <c r="H2028" s="441">
        <f t="shared" si="1549"/>
        <v>0</v>
      </c>
      <c r="I2028" s="441"/>
      <c r="J2028" s="445">
        <f t="shared" si="1549"/>
        <v>0</v>
      </c>
      <c r="K2028" s="358">
        <f t="shared" ref="K2028:AJ2028" si="1550">K76-K1784</f>
        <v>0</v>
      </c>
      <c r="L2028" s="358">
        <f t="shared" si="1550"/>
        <v>0</v>
      </c>
      <c r="M2028" s="358">
        <f t="shared" si="1550"/>
        <v>0</v>
      </c>
      <c r="N2028" s="358">
        <f t="shared" si="1550"/>
        <v>0</v>
      </c>
      <c r="O2028" s="358">
        <f t="shared" si="1550"/>
        <v>0</v>
      </c>
      <c r="P2028" s="358">
        <f t="shared" si="1550"/>
        <v>0</v>
      </c>
      <c r="Q2028" s="358">
        <f t="shared" si="1550"/>
        <v>0</v>
      </c>
      <c r="R2028" s="358">
        <f t="shared" si="1550"/>
        <v>0</v>
      </c>
      <c r="S2028" s="358">
        <f t="shared" si="1550"/>
        <v>0</v>
      </c>
      <c r="T2028" s="358">
        <f t="shared" si="1550"/>
        <v>0</v>
      </c>
      <c r="U2028" s="358">
        <f t="shared" si="1550"/>
        <v>0</v>
      </c>
      <c r="V2028" s="358">
        <f t="shared" si="1550"/>
        <v>0</v>
      </c>
      <c r="W2028" s="358">
        <f t="shared" si="1550"/>
        <v>0</v>
      </c>
      <c r="X2028" s="358">
        <f t="shared" si="1550"/>
        <v>0</v>
      </c>
      <c r="Y2028" s="358">
        <f t="shared" si="1550"/>
        <v>0</v>
      </c>
      <c r="Z2028" s="358">
        <f t="shared" si="1550"/>
        <v>0</v>
      </c>
      <c r="AA2028" s="358">
        <f t="shared" si="1550"/>
        <v>0</v>
      </c>
      <c r="AB2028" s="358">
        <f t="shared" si="1550"/>
        <v>0</v>
      </c>
      <c r="AC2028" s="358">
        <f t="shared" si="1550"/>
        <v>0</v>
      </c>
      <c r="AD2028" s="358">
        <f t="shared" si="1550"/>
        <v>0</v>
      </c>
      <c r="AE2028" s="358">
        <f t="shared" si="1550"/>
        <v>0</v>
      </c>
      <c r="AF2028" s="358">
        <f t="shared" si="1550"/>
        <v>0</v>
      </c>
      <c r="AG2028" s="358">
        <f t="shared" si="1550"/>
        <v>0</v>
      </c>
      <c r="AH2028" s="358">
        <f t="shared" si="1550"/>
        <v>0</v>
      </c>
      <c r="AI2028" s="358">
        <f t="shared" si="1550"/>
        <v>0</v>
      </c>
      <c r="AJ2028" s="358">
        <f t="shared" si="1550"/>
        <v>0</v>
      </c>
      <c r="AK2028" s="358">
        <v>5681.7212131426413</v>
      </c>
      <c r="AL2028" s="358">
        <v>5708.844790246847</v>
      </c>
      <c r="AM2028" s="358">
        <v>5736.0978507254258</v>
      </c>
    </row>
    <row r="2029" spans="1:39" x14ac:dyDescent="0.25">
      <c r="A2029" s="353" t="s">
        <v>240</v>
      </c>
      <c r="B2029" s="353" t="s">
        <v>279</v>
      </c>
      <c r="C2029" s="441">
        <f t="shared" ref="C2029:J2029" si="1551">C77</f>
        <v>6250</v>
      </c>
      <c r="D2029" s="441"/>
      <c r="E2029" s="441"/>
      <c r="F2029" s="441"/>
      <c r="G2029" s="441"/>
      <c r="H2029" s="441">
        <f t="shared" si="1551"/>
        <v>0</v>
      </c>
      <c r="I2029" s="441"/>
      <c r="J2029" s="445">
        <f t="shared" si="1551"/>
        <v>0</v>
      </c>
      <c r="K2029" s="358">
        <f t="shared" ref="K2029:AJ2029" si="1552">K77-K1785</f>
        <v>0</v>
      </c>
      <c r="L2029" s="358">
        <f t="shared" si="1552"/>
        <v>0</v>
      </c>
      <c r="M2029" s="358">
        <f t="shared" si="1552"/>
        <v>0</v>
      </c>
      <c r="N2029" s="358">
        <f t="shared" si="1552"/>
        <v>0</v>
      </c>
      <c r="O2029" s="358">
        <f t="shared" si="1552"/>
        <v>0</v>
      </c>
      <c r="P2029" s="358">
        <f t="shared" si="1552"/>
        <v>0</v>
      </c>
      <c r="Q2029" s="358">
        <f t="shared" si="1552"/>
        <v>0</v>
      </c>
      <c r="R2029" s="358">
        <f t="shared" si="1552"/>
        <v>0</v>
      </c>
      <c r="S2029" s="358">
        <f t="shared" si="1552"/>
        <v>0</v>
      </c>
      <c r="T2029" s="358">
        <f t="shared" si="1552"/>
        <v>0</v>
      </c>
      <c r="U2029" s="358">
        <f t="shared" si="1552"/>
        <v>0</v>
      </c>
      <c r="V2029" s="358">
        <f t="shared" si="1552"/>
        <v>0</v>
      </c>
      <c r="W2029" s="358">
        <f t="shared" si="1552"/>
        <v>0</v>
      </c>
      <c r="X2029" s="358">
        <f t="shared" si="1552"/>
        <v>0</v>
      </c>
      <c r="Y2029" s="358">
        <f t="shared" si="1552"/>
        <v>0</v>
      </c>
      <c r="Z2029" s="358">
        <f t="shared" si="1552"/>
        <v>0</v>
      </c>
      <c r="AA2029" s="358">
        <f t="shared" si="1552"/>
        <v>0</v>
      </c>
      <c r="AB2029" s="358">
        <f t="shared" si="1552"/>
        <v>0</v>
      </c>
      <c r="AC2029" s="358">
        <f t="shared" si="1552"/>
        <v>0</v>
      </c>
      <c r="AD2029" s="358">
        <f t="shared" si="1552"/>
        <v>0</v>
      </c>
      <c r="AE2029" s="358">
        <f t="shared" si="1552"/>
        <v>0</v>
      </c>
      <c r="AF2029" s="358">
        <f t="shared" si="1552"/>
        <v>0</v>
      </c>
      <c r="AG2029" s="358">
        <f t="shared" si="1552"/>
        <v>0</v>
      </c>
      <c r="AH2029" s="358">
        <f t="shared" si="1552"/>
        <v>0</v>
      </c>
      <c r="AI2029" s="358">
        <f t="shared" si="1552"/>
        <v>0</v>
      </c>
      <c r="AJ2029" s="358">
        <f t="shared" si="1552"/>
        <v>0</v>
      </c>
      <c r="AK2029" s="358">
        <v>6226.5514879107968</v>
      </c>
      <c r="AL2029" s="358">
        <v>6267.5861885028553</v>
      </c>
      <c r="AM2029" s="358">
        <v>6308.8913191485235</v>
      </c>
    </row>
    <row r="2030" spans="1:39" x14ac:dyDescent="0.25">
      <c r="A2030" s="353" t="s">
        <v>241</v>
      </c>
      <c r="B2030" s="353" t="s">
        <v>241</v>
      </c>
      <c r="C2030" s="441">
        <f t="shared" ref="C2030:J2030" si="1553">C78</f>
        <v>6000</v>
      </c>
      <c r="D2030" s="441"/>
      <c r="E2030" s="441"/>
      <c r="F2030" s="441"/>
      <c r="G2030" s="441"/>
      <c r="H2030" s="441">
        <f t="shared" si="1553"/>
        <v>1</v>
      </c>
      <c r="I2030" s="441"/>
      <c r="J2030" s="445">
        <f t="shared" si="1553"/>
        <v>0</v>
      </c>
      <c r="K2030" s="358">
        <f t="shared" ref="K2030:AJ2030" si="1554">K78-K1786</f>
        <v>0</v>
      </c>
      <c r="L2030" s="358">
        <f t="shared" si="1554"/>
        <v>0</v>
      </c>
      <c r="M2030" s="358">
        <f t="shared" si="1554"/>
        <v>0</v>
      </c>
      <c r="N2030" s="358">
        <f t="shared" si="1554"/>
        <v>0</v>
      </c>
      <c r="O2030" s="358">
        <f t="shared" si="1554"/>
        <v>0</v>
      </c>
      <c r="P2030" s="358">
        <f t="shared" si="1554"/>
        <v>0</v>
      </c>
      <c r="Q2030" s="358">
        <f t="shared" si="1554"/>
        <v>0</v>
      </c>
      <c r="R2030" s="358">
        <f t="shared" si="1554"/>
        <v>0</v>
      </c>
      <c r="S2030" s="358">
        <f t="shared" si="1554"/>
        <v>0</v>
      </c>
      <c r="T2030" s="358">
        <f t="shared" si="1554"/>
        <v>0</v>
      </c>
      <c r="U2030" s="358">
        <f t="shared" si="1554"/>
        <v>0</v>
      </c>
      <c r="V2030" s="358">
        <f t="shared" si="1554"/>
        <v>0</v>
      </c>
      <c r="W2030" s="358">
        <f t="shared" si="1554"/>
        <v>0</v>
      </c>
      <c r="X2030" s="358">
        <f t="shared" si="1554"/>
        <v>0</v>
      </c>
      <c r="Y2030" s="358">
        <f t="shared" si="1554"/>
        <v>0</v>
      </c>
      <c r="Z2030" s="358">
        <f t="shared" si="1554"/>
        <v>0</v>
      </c>
      <c r="AA2030" s="358">
        <f t="shared" si="1554"/>
        <v>0</v>
      </c>
      <c r="AB2030" s="358">
        <f t="shared" si="1554"/>
        <v>0</v>
      </c>
      <c r="AC2030" s="358">
        <f t="shared" si="1554"/>
        <v>0</v>
      </c>
      <c r="AD2030" s="358">
        <f t="shared" si="1554"/>
        <v>0</v>
      </c>
      <c r="AE2030" s="358">
        <f t="shared" si="1554"/>
        <v>0</v>
      </c>
      <c r="AF2030" s="358">
        <f t="shared" si="1554"/>
        <v>0</v>
      </c>
      <c r="AG2030" s="358">
        <f t="shared" si="1554"/>
        <v>0</v>
      </c>
      <c r="AH2030" s="358">
        <f t="shared" si="1554"/>
        <v>0</v>
      </c>
      <c r="AI2030" s="358">
        <f t="shared" si="1554"/>
        <v>0</v>
      </c>
      <c r="AJ2030" s="358">
        <f t="shared" si="1554"/>
        <v>0</v>
      </c>
      <c r="AK2030" s="358">
        <v>3995.6925049825768</v>
      </c>
      <c r="AL2030" s="358">
        <v>4023.2879815545002</v>
      </c>
      <c r="AM2030" s="358">
        <v>4051.0740409418636</v>
      </c>
    </row>
    <row r="2031" spans="1:39" x14ac:dyDescent="0.25">
      <c r="A2031" s="353" t="s">
        <v>241</v>
      </c>
      <c r="B2031" s="353" t="s">
        <v>446</v>
      </c>
      <c r="C2031" s="441">
        <f t="shared" ref="C2031:J2031" si="1555">C79</f>
        <v>20000</v>
      </c>
      <c r="D2031" s="441"/>
      <c r="E2031" s="441"/>
      <c r="F2031" s="441"/>
      <c r="G2031" s="441"/>
      <c r="H2031" s="441">
        <f t="shared" si="1555"/>
        <v>0</v>
      </c>
      <c r="I2031" s="441"/>
      <c r="J2031" s="445">
        <f t="shared" si="1555"/>
        <v>0</v>
      </c>
      <c r="K2031" s="358">
        <f t="shared" ref="K2031:AJ2031" si="1556">K79-K1787</f>
        <v>0</v>
      </c>
      <c r="L2031" s="358">
        <f t="shared" si="1556"/>
        <v>0</v>
      </c>
      <c r="M2031" s="358">
        <f t="shared" si="1556"/>
        <v>0</v>
      </c>
      <c r="N2031" s="358">
        <f t="shared" si="1556"/>
        <v>0</v>
      </c>
      <c r="O2031" s="358">
        <f t="shared" si="1556"/>
        <v>0</v>
      </c>
      <c r="P2031" s="358">
        <f t="shared" si="1556"/>
        <v>0</v>
      </c>
      <c r="Q2031" s="358">
        <f t="shared" si="1556"/>
        <v>0</v>
      </c>
      <c r="R2031" s="358">
        <f t="shared" si="1556"/>
        <v>0</v>
      </c>
      <c r="S2031" s="358">
        <f t="shared" si="1556"/>
        <v>0</v>
      </c>
      <c r="T2031" s="358">
        <f t="shared" si="1556"/>
        <v>0</v>
      </c>
      <c r="U2031" s="358">
        <f t="shared" si="1556"/>
        <v>0</v>
      </c>
      <c r="V2031" s="358">
        <f t="shared" si="1556"/>
        <v>0</v>
      </c>
      <c r="W2031" s="358">
        <f t="shared" si="1556"/>
        <v>0</v>
      </c>
      <c r="X2031" s="358">
        <f t="shared" si="1556"/>
        <v>0</v>
      </c>
      <c r="Y2031" s="358">
        <f t="shared" si="1556"/>
        <v>0</v>
      </c>
      <c r="Z2031" s="358">
        <f t="shared" si="1556"/>
        <v>0</v>
      </c>
      <c r="AA2031" s="358">
        <f t="shared" si="1556"/>
        <v>0</v>
      </c>
      <c r="AB2031" s="358">
        <f t="shared" si="1556"/>
        <v>0</v>
      </c>
      <c r="AC2031" s="358">
        <f t="shared" si="1556"/>
        <v>0</v>
      </c>
      <c r="AD2031" s="358">
        <f t="shared" si="1556"/>
        <v>0</v>
      </c>
      <c r="AE2031" s="358">
        <f t="shared" si="1556"/>
        <v>0</v>
      </c>
      <c r="AF2031" s="358">
        <f t="shared" si="1556"/>
        <v>0</v>
      </c>
      <c r="AG2031" s="358">
        <f t="shared" si="1556"/>
        <v>0</v>
      </c>
      <c r="AH2031" s="358">
        <f t="shared" si="1556"/>
        <v>0</v>
      </c>
      <c r="AI2031" s="358">
        <f t="shared" si="1556"/>
        <v>0</v>
      </c>
      <c r="AJ2031" s="358">
        <f t="shared" si="1556"/>
        <v>0</v>
      </c>
      <c r="AK2031" s="358">
        <v>9705.2592963604366</v>
      </c>
      <c r="AL2031" s="358">
        <v>9739.5629998031109</v>
      </c>
      <c r="AM2031" s="358">
        <v>9773.8842001102112</v>
      </c>
    </row>
    <row r="2032" spans="1:39" x14ac:dyDescent="0.25">
      <c r="A2032" s="353" t="s">
        <v>396</v>
      </c>
      <c r="B2032" s="353" t="s">
        <v>396</v>
      </c>
      <c r="C2032" s="441">
        <f t="shared" ref="C2032:J2032" si="1557">C80</f>
        <v>2500</v>
      </c>
      <c r="D2032" s="441"/>
      <c r="E2032" s="441"/>
      <c r="F2032" s="441"/>
      <c r="G2032" s="441"/>
      <c r="H2032" s="441">
        <f t="shared" si="1557"/>
        <v>0</v>
      </c>
      <c r="I2032" s="441"/>
      <c r="J2032" s="445">
        <f t="shared" si="1557"/>
        <v>0</v>
      </c>
      <c r="K2032" s="358">
        <f t="shared" ref="K2032:AJ2032" si="1558">K80-K1788</f>
        <v>0</v>
      </c>
      <c r="L2032" s="358">
        <f t="shared" si="1558"/>
        <v>0</v>
      </c>
      <c r="M2032" s="358">
        <f t="shared" si="1558"/>
        <v>0</v>
      </c>
      <c r="N2032" s="358">
        <f t="shared" si="1558"/>
        <v>0</v>
      </c>
      <c r="O2032" s="358">
        <f t="shared" si="1558"/>
        <v>0</v>
      </c>
      <c r="P2032" s="358">
        <f t="shared" si="1558"/>
        <v>0</v>
      </c>
      <c r="Q2032" s="358">
        <f t="shared" si="1558"/>
        <v>0</v>
      </c>
      <c r="R2032" s="358">
        <f t="shared" si="1558"/>
        <v>0</v>
      </c>
      <c r="S2032" s="358">
        <f t="shared" si="1558"/>
        <v>0</v>
      </c>
      <c r="T2032" s="358">
        <f t="shared" si="1558"/>
        <v>0</v>
      </c>
      <c r="U2032" s="358">
        <f t="shared" si="1558"/>
        <v>0</v>
      </c>
      <c r="V2032" s="358">
        <f t="shared" si="1558"/>
        <v>0</v>
      </c>
      <c r="W2032" s="358">
        <f t="shared" si="1558"/>
        <v>0</v>
      </c>
      <c r="X2032" s="358">
        <f t="shared" si="1558"/>
        <v>0</v>
      </c>
      <c r="Y2032" s="358">
        <f t="shared" si="1558"/>
        <v>0</v>
      </c>
      <c r="Z2032" s="358">
        <f t="shared" si="1558"/>
        <v>0</v>
      </c>
      <c r="AA2032" s="358">
        <f t="shared" si="1558"/>
        <v>0</v>
      </c>
      <c r="AB2032" s="358">
        <f t="shared" si="1558"/>
        <v>0</v>
      </c>
      <c r="AC2032" s="358">
        <f t="shared" si="1558"/>
        <v>0</v>
      </c>
      <c r="AD2032" s="358">
        <f t="shared" si="1558"/>
        <v>0</v>
      </c>
      <c r="AE2032" s="358">
        <f t="shared" si="1558"/>
        <v>0</v>
      </c>
      <c r="AF2032" s="358">
        <f t="shared" si="1558"/>
        <v>0</v>
      </c>
      <c r="AG2032" s="358">
        <f t="shared" si="1558"/>
        <v>0</v>
      </c>
      <c r="AH2032" s="358">
        <f t="shared" si="1558"/>
        <v>0</v>
      </c>
      <c r="AI2032" s="358">
        <f t="shared" si="1558"/>
        <v>0</v>
      </c>
      <c r="AJ2032" s="358">
        <f t="shared" si="1558"/>
        <v>0</v>
      </c>
      <c r="AK2032" s="358">
        <v>1465.7863888730906</v>
      </c>
      <c r="AL2032" s="358">
        <v>1469.4365449335571</v>
      </c>
      <c r="AM2032" s="358">
        <v>1473.0957907490977</v>
      </c>
    </row>
    <row r="2033" spans="1:39" x14ac:dyDescent="0.25">
      <c r="A2033" s="353" t="s">
        <v>522</v>
      </c>
      <c r="B2033" s="353" t="s">
        <v>523</v>
      </c>
      <c r="C2033" s="441">
        <f t="shared" ref="C2033:J2033" si="1559">C81</f>
        <v>2500</v>
      </c>
      <c r="D2033" s="441"/>
      <c r="E2033" s="441"/>
      <c r="F2033" s="441"/>
      <c r="G2033" s="441"/>
      <c r="H2033" s="441">
        <f t="shared" si="1559"/>
        <v>0</v>
      </c>
      <c r="I2033" s="441"/>
      <c r="J2033" s="445">
        <f t="shared" si="1559"/>
        <v>0</v>
      </c>
      <c r="K2033" s="358">
        <f t="shared" ref="K2033:AJ2033" si="1560">K81-K1789</f>
        <v>0</v>
      </c>
      <c r="L2033" s="358">
        <f t="shared" si="1560"/>
        <v>0</v>
      </c>
      <c r="M2033" s="358">
        <f t="shared" si="1560"/>
        <v>0</v>
      </c>
      <c r="N2033" s="358">
        <f t="shared" si="1560"/>
        <v>0</v>
      </c>
      <c r="O2033" s="358">
        <f t="shared" si="1560"/>
        <v>0</v>
      </c>
      <c r="P2033" s="358">
        <f t="shared" si="1560"/>
        <v>0</v>
      </c>
      <c r="Q2033" s="358">
        <f t="shared" si="1560"/>
        <v>0</v>
      </c>
      <c r="R2033" s="358">
        <f t="shared" si="1560"/>
        <v>0</v>
      </c>
      <c r="S2033" s="358">
        <f t="shared" si="1560"/>
        <v>0</v>
      </c>
      <c r="T2033" s="358">
        <f t="shared" si="1560"/>
        <v>0</v>
      </c>
      <c r="U2033" s="358">
        <f t="shared" si="1560"/>
        <v>0</v>
      </c>
      <c r="V2033" s="358">
        <f t="shared" si="1560"/>
        <v>0</v>
      </c>
      <c r="W2033" s="358">
        <f t="shared" si="1560"/>
        <v>0</v>
      </c>
      <c r="X2033" s="358">
        <f t="shared" si="1560"/>
        <v>0</v>
      </c>
      <c r="Y2033" s="358">
        <f t="shared" si="1560"/>
        <v>0</v>
      </c>
      <c r="Z2033" s="358">
        <f t="shared" si="1560"/>
        <v>0</v>
      </c>
      <c r="AA2033" s="358">
        <f t="shared" si="1560"/>
        <v>0</v>
      </c>
      <c r="AB2033" s="358">
        <f t="shared" si="1560"/>
        <v>0</v>
      </c>
      <c r="AC2033" s="358">
        <f t="shared" si="1560"/>
        <v>0</v>
      </c>
      <c r="AD2033" s="358">
        <f t="shared" si="1560"/>
        <v>0</v>
      </c>
      <c r="AE2033" s="358">
        <f t="shared" si="1560"/>
        <v>0</v>
      </c>
      <c r="AF2033" s="358">
        <f t="shared" si="1560"/>
        <v>0</v>
      </c>
      <c r="AG2033" s="358">
        <f t="shared" si="1560"/>
        <v>0</v>
      </c>
      <c r="AH2033" s="358">
        <f t="shared" si="1560"/>
        <v>0</v>
      </c>
      <c r="AI2033" s="358">
        <f t="shared" si="1560"/>
        <v>0</v>
      </c>
      <c r="AJ2033" s="358">
        <f t="shared" si="1560"/>
        <v>0</v>
      </c>
      <c r="AK2033" s="358">
        <v>635</v>
      </c>
      <c r="AL2033" s="358">
        <v>635</v>
      </c>
      <c r="AM2033" s="358">
        <v>635</v>
      </c>
    </row>
    <row r="2034" spans="1:39" x14ac:dyDescent="0.25">
      <c r="A2034" s="353" t="s">
        <v>516</v>
      </c>
      <c r="B2034" s="353" t="s">
        <v>517</v>
      </c>
      <c r="C2034" s="441">
        <f t="shared" ref="C2034:J2034" si="1561">C82</f>
        <v>2500</v>
      </c>
      <c r="D2034" s="441"/>
      <c r="E2034" s="441"/>
      <c r="F2034" s="441"/>
      <c r="G2034" s="441"/>
      <c r="H2034" s="441">
        <f t="shared" si="1561"/>
        <v>0</v>
      </c>
      <c r="I2034" s="441"/>
      <c r="J2034" s="445">
        <f t="shared" si="1561"/>
        <v>0</v>
      </c>
      <c r="K2034" s="358">
        <f t="shared" ref="K2034:AJ2034" si="1562">K82-K1790</f>
        <v>0</v>
      </c>
      <c r="L2034" s="358">
        <f t="shared" si="1562"/>
        <v>0</v>
      </c>
      <c r="M2034" s="358">
        <f t="shared" si="1562"/>
        <v>0</v>
      </c>
      <c r="N2034" s="358">
        <f t="shared" si="1562"/>
        <v>0</v>
      </c>
      <c r="O2034" s="358">
        <f t="shared" si="1562"/>
        <v>0</v>
      </c>
      <c r="P2034" s="358">
        <f t="shared" si="1562"/>
        <v>0</v>
      </c>
      <c r="Q2034" s="358">
        <f t="shared" si="1562"/>
        <v>0</v>
      </c>
      <c r="R2034" s="358">
        <f t="shared" si="1562"/>
        <v>0</v>
      </c>
      <c r="S2034" s="358">
        <f t="shared" si="1562"/>
        <v>0</v>
      </c>
      <c r="T2034" s="358">
        <f t="shared" si="1562"/>
        <v>0</v>
      </c>
      <c r="U2034" s="358">
        <f t="shared" si="1562"/>
        <v>0</v>
      </c>
      <c r="V2034" s="358">
        <f t="shared" si="1562"/>
        <v>0</v>
      </c>
      <c r="W2034" s="358">
        <f t="shared" si="1562"/>
        <v>0</v>
      </c>
      <c r="X2034" s="358">
        <f t="shared" si="1562"/>
        <v>0</v>
      </c>
      <c r="Y2034" s="358">
        <f t="shared" si="1562"/>
        <v>0</v>
      </c>
      <c r="Z2034" s="358">
        <f t="shared" si="1562"/>
        <v>0</v>
      </c>
      <c r="AA2034" s="358">
        <f t="shared" si="1562"/>
        <v>0</v>
      </c>
      <c r="AB2034" s="358">
        <f t="shared" si="1562"/>
        <v>0</v>
      </c>
      <c r="AC2034" s="358">
        <f t="shared" si="1562"/>
        <v>0</v>
      </c>
      <c r="AD2034" s="358">
        <f t="shared" si="1562"/>
        <v>0</v>
      </c>
      <c r="AE2034" s="358">
        <f t="shared" si="1562"/>
        <v>0</v>
      </c>
      <c r="AF2034" s="358">
        <f t="shared" si="1562"/>
        <v>0</v>
      </c>
      <c r="AG2034" s="358">
        <f t="shared" si="1562"/>
        <v>0</v>
      </c>
      <c r="AH2034" s="358">
        <f t="shared" si="1562"/>
        <v>0</v>
      </c>
      <c r="AI2034" s="358">
        <f t="shared" si="1562"/>
        <v>0</v>
      </c>
      <c r="AJ2034" s="358">
        <f t="shared" si="1562"/>
        <v>0</v>
      </c>
      <c r="AK2034" s="358">
        <v>738.09411419033472</v>
      </c>
      <c r="AL2034" s="358">
        <v>743.73451912473786</v>
      </c>
      <c r="AM2034" s="358">
        <v>749.34291266526941</v>
      </c>
    </row>
    <row r="2035" spans="1:39" x14ac:dyDescent="0.25">
      <c r="A2035" s="353" t="s">
        <v>535</v>
      </c>
      <c r="B2035" s="353" t="s">
        <v>535</v>
      </c>
      <c r="C2035" s="441">
        <f t="shared" ref="C2035:J2035" si="1563">C83</f>
        <v>4992</v>
      </c>
      <c r="D2035" s="441"/>
      <c r="E2035" s="441"/>
      <c r="F2035" s="441"/>
      <c r="G2035" s="441"/>
      <c r="H2035" s="441">
        <f t="shared" si="1563"/>
        <v>0</v>
      </c>
      <c r="I2035" s="441"/>
      <c r="J2035" s="445">
        <f t="shared" si="1563"/>
        <v>0</v>
      </c>
      <c r="K2035" s="358">
        <f t="shared" ref="K2035:AJ2035" si="1564">K83-K1791</f>
        <v>0</v>
      </c>
      <c r="L2035" s="358">
        <f t="shared" si="1564"/>
        <v>0</v>
      </c>
      <c r="M2035" s="358">
        <f t="shared" si="1564"/>
        <v>0</v>
      </c>
      <c r="N2035" s="358">
        <f t="shared" si="1564"/>
        <v>0</v>
      </c>
      <c r="O2035" s="358">
        <f t="shared" si="1564"/>
        <v>0</v>
      </c>
      <c r="P2035" s="358">
        <f t="shared" si="1564"/>
        <v>0</v>
      </c>
      <c r="Q2035" s="358">
        <f t="shared" si="1564"/>
        <v>0</v>
      </c>
      <c r="R2035" s="358">
        <f t="shared" si="1564"/>
        <v>0</v>
      </c>
      <c r="S2035" s="358">
        <f t="shared" si="1564"/>
        <v>0</v>
      </c>
      <c r="T2035" s="358">
        <f t="shared" si="1564"/>
        <v>0</v>
      </c>
      <c r="U2035" s="358">
        <f t="shared" si="1564"/>
        <v>0</v>
      </c>
      <c r="V2035" s="358">
        <f t="shared" si="1564"/>
        <v>0</v>
      </c>
      <c r="W2035" s="358">
        <f t="shared" si="1564"/>
        <v>0</v>
      </c>
      <c r="X2035" s="358">
        <f t="shared" si="1564"/>
        <v>0</v>
      </c>
      <c r="Y2035" s="358">
        <f t="shared" si="1564"/>
        <v>0</v>
      </c>
      <c r="Z2035" s="358">
        <f t="shared" si="1564"/>
        <v>0</v>
      </c>
      <c r="AA2035" s="358">
        <f t="shared" si="1564"/>
        <v>0</v>
      </c>
      <c r="AB2035" s="358">
        <f t="shared" si="1564"/>
        <v>0</v>
      </c>
      <c r="AC2035" s="358">
        <f t="shared" si="1564"/>
        <v>0</v>
      </c>
      <c r="AD2035" s="358">
        <f t="shared" si="1564"/>
        <v>0</v>
      </c>
      <c r="AE2035" s="358">
        <f t="shared" si="1564"/>
        <v>0</v>
      </c>
      <c r="AF2035" s="358">
        <f t="shared" si="1564"/>
        <v>0</v>
      </c>
      <c r="AG2035" s="358">
        <f t="shared" si="1564"/>
        <v>0</v>
      </c>
      <c r="AH2035" s="358">
        <f t="shared" si="1564"/>
        <v>0</v>
      </c>
      <c r="AI2035" s="358">
        <f t="shared" si="1564"/>
        <v>0</v>
      </c>
      <c r="AJ2035" s="358">
        <f t="shared" si="1564"/>
        <v>0</v>
      </c>
      <c r="AK2035" s="358">
        <v>895.60701199729579</v>
      </c>
      <c r="AL2035" s="358">
        <v>889.95018826470994</v>
      </c>
      <c r="AM2035" s="358">
        <v>884.32909410359116</v>
      </c>
    </row>
    <row r="2036" spans="1:39" x14ac:dyDescent="0.25">
      <c r="A2036" s="353" t="s">
        <v>424</v>
      </c>
      <c r="B2036" s="353" t="s">
        <v>424</v>
      </c>
      <c r="C2036" s="441">
        <f t="shared" ref="C2036:J2036" si="1565">C84</f>
        <v>1002</v>
      </c>
      <c r="D2036" s="441"/>
      <c r="E2036" s="441"/>
      <c r="F2036" s="441"/>
      <c r="G2036" s="441"/>
      <c r="H2036" s="441">
        <f t="shared" si="1565"/>
        <v>0</v>
      </c>
      <c r="I2036" s="441"/>
      <c r="J2036" s="445">
        <f t="shared" si="1565"/>
        <v>0</v>
      </c>
      <c r="K2036" s="358">
        <f t="shared" ref="K2036:AJ2036" si="1566">K84-K1792</f>
        <v>0</v>
      </c>
      <c r="L2036" s="358">
        <f t="shared" si="1566"/>
        <v>0</v>
      </c>
      <c r="M2036" s="358">
        <f t="shared" si="1566"/>
        <v>0</v>
      </c>
      <c r="N2036" s="358">
        <f t="shared" si="1566"/>
        <v>0</v>
      </c>
      <c r="O2036" s="358">
        <f t="shared" si="1566"/>
        <v>0</v>
      </c>
      <c r="P2036" s="358">
        <f t="shared" si="1566"/>
        <v>0</v>
      </c>
      <c r="Q2036" s="358">
        <f t="shared" si="1566"/>
        <v>0</v>
      </c>
      <c r="R2036" s="358">
        <f t="shared" si="1566"/>
        <v>0</v>
      </c>
      <c r="S2036" s="358">
        <f t="shared" si="1566"/>
        <v>0</v>
      </c>
      <c r="T2036" s="358">
        <f t="shared" si="1566"/>
        <v>0</v>
      </c>
      <c r="U2036" s="358">
        <f t="shared" si="1566"/>
        <v>0</v>
      </c>
      <c r="V2036" s="358">
        <f t="shared" si="1566"/>
        <v>0</v>
      </c>
      <c r="W2036" s="358">
        <f t="shared" si="1566"/>
        <v>0</v>
      </c>
      <c r="X2036" s="358">
        <f t="shared" si="1566"/>
        <v>0</v>
      </c>
      <c r="Y2036" s="358">
        <f t="shared" si="1566"/>
        <v>0</v>
      </c>
      <c r="Z2036" s="358">
        <f t="shared" si="1566"/>
        <v>0</v>
      </c>
      <c r="AA2036" s="358">
        <f t="shared" si="1566"/>
        <v>0</v>
      </c>
      <c r="AB2036" s="358">
        <f t="shared" si="1566"/>
        <v>0</v>
      </c>
      <c r="AC2036" s="358">
        <f t="shared" si="1566"/>
        <v>0</v>
      </c>
      <c r="AD2036" s="358">
        <f t="shared" si="1566"/>
        <v>0</v>
      </c>
      <c r="AE2036" s="358">
        <f t="shared" si="1566"/>
        <v>0</v>
      </c>
      <c r="AF2036" s="358">
        <f t="shared" si="1566"/>
        <v>0</v>
      </c>
      <c r="AG2036" s="358">
        <f t="shared" si="1566"/>
        <v>0</v>
      </c>
      <c r="AH2036" s="358">
        <f t="shared" si="1566"/>
        <v>0</v>
      </c>
      <c r="AI2036" s="358">
        <f t="shared" si="1566"/>
        <v>0</v>
      </c>
      <c r="AJ2036" s="358">
        <f t="shared" si="1566"/>
        <v>0</v>
      </c>
      <c r="AK2036" s="358">
        <v>455.72545172948708</v>
      </c>
      <c r="AL2036" s="358">
        <v>453.96405503767767</v>
      </c>
      <c r="AM2036" s="358">
        <v>452.20946621296048</v>
      </c>
    </row>
    <row r="2037" spans="1:39" x14ac:dyDescent="0.25">
      <c r="A2037" s="353" t="s">
        <v>438</v>
      </c>
      <c r="B2037" s="353" t="s">
        <v>438</v>
      </c>
      <c r="C2037" s="441">
        <f t="shared" ref="C2037:J2037" si="1567">C85</f>
        <v>2500</v>
      </c>
      <c r="D2037" s="441"/>
      <c r="E2037" s="441"/>
      <c r="F2037" s="441"/>
      <c r="G2037" s="441"/>
      <c r="H2037" s="441">
        <f t="shared" si="1567"/>
        <v>0</v>
      </c>
      <c r="I2037" s="441"/>
      <c r="J2037" s="445">
        <f t="shared" si="1567"/>
        <v>0</v>
      </c>
      <c r="K2037" s="358">
        <f t="shared" ref="K2037:AJ2037" si="1568">K85-K1793</f>
        <v>0</v>
      </c>
      <c r="L2037" s="358">
        <f t="shared" si="1568"/>
        <v>0</v>
      </c>
      <c r="M2037" s="358">
        <f t="shared" si="1568"/>
        <v>0</v>
      </c>
      <c r="N2037" s="358">
        <f t="shared" si="1568"/>
        <v>0</v>
      </c>
      <c r="O2037" s="358">
        <f t="shared" si="1568"/>
        <v>0</v>
      </c>
      <c r="P2037" s="358">
        <f t="shared" si="1568"/>
        <v>0</v>
      </c>
      <c r="Q2037" s="358">
        <f t="shared" si="1568"/>
        <v>0</v>
      </c>
      <c r="R2037" s="358">
        <f t="shared" si="1568"/>
        <v>0</v>
      </c>
      <c r="S2037" s="358">
        <f t="shared" si="1568"/>
        <v>0</v>
      </c>
      <c r="T2037" s="358">
        <f t="shared" si="1568"/>
        <v>0</v>
      </c>
      <c r="U2037" s="358">
        <f t="shared" si="1568"/>
        <v>0</v>
      </c>
      <c r="V2037" s="358">
        <f t="shared" si="1568"/>
        <v>0</v>
      </c>
      <c r="W2037" s="358">
        <f t="shared" si="1568"/>
        <v>0</v>
      </c>
      <c r="X2037" s="358">
        <f t="shared" si="1568"/>
        <v>0</v>
      </c>
      <c r="Y2037" s="358">
        <f t="shared" si="1568"/>
        <v>0</v>
      </c>
      <c r="Z2037" s="358">
        <f t="shared" si="1568"/>
        <v>0</v>
      </c>
      <c r="AA2037" s="358">
        <f t="shared" si="1568"/>
        <v>0</v>
      </c>
      <c r="AB2037" s="358">
        <f t="shared" si="1568"/>
        <v>0</v>
      </c>
      <c r="AC2037" s="358">
        <f t="shared" si="1568"/>
        <v>0</v>
      </c>
      <c r="AD2037" s="358">
        <f t="shared" si="1568"/>
        <v>0</v>
      </c>
      <c r="AE2037" s="358">
        <f t="shared" si="1568"/>
        <v>0</v>
      </c>
      <c r="AF2037" s="358">
        <f t="shared" si="1568"/>
        <v>0</v>
      </c>
      <c r="AG2037" s="358">
        <f t="shared" si="1568"/>
        <v>0</v>
      </c>
      <c r="AH2037" s="358">
        <f t="shared" si="1568"/>
        <v>0</v>
      </c>
      <c r="AI2037" s="358">
        <f t="shared" si="1568"/>
        <v>0</v>
      </c>
      <c r="AJ2037" s="358">
        <f t="shared" si="1568"/>
        <v>0</v>
      </c>
      <c r="AK2037" s="358">
        <v>1415.4525151253742</v>
      </c>
      <c r="AL2037" s="358">
        <v>1426.6307192815625</v>
      </c>
      <c r="AM2037" s="358">
        <v>1437.8873528152008</v>
      </c>
    </row>
    <row r="2038" spans="1:39" x14ac:dyDescent="0.25">
      <c r="A2038" s="353" t="s">
        <v>452</v>
      </c>
      <c r="B2038" s="353" t="s">
        <v>453</v>
      </c>
      <c r="C2038" s="441">
        <f t="shared" ref="C2038:J2038" si="1569">C86</f>
        <v>6250</v>
      </c>
      <c r="D2038" s="441"/>
      <c r="E2038" s="441"/>
      <c r="F2038" s="441"/>
      <c r="G2038" s="441"/>
      <c r="H2038" s="441">
        <f t="shared" si="1569"/>
        <v>0</v>
      </c>
      <c r="I2038" s="441"/>
      <c r="J2038" s="445">
        <f t="shared" si="1569"/>
        <v>0</v>
      </c>
      <c r="K2038" s="358">
        <f t="shared" ref="K2038:AJ2038" si="1570">K86-K1794</f>
        <v>0</v>
      </c>
      <c r="L2038" s="358">
        <f t="shared" si="1570"/>
        <v>0</v>
      </c>
      <c r="M2038" s="358">
        <f t="shared" si="1570"/>
        <v>0</v>
      </c>
      <c r="N2038" s="358">
        <f t="shared" si="1570"/>
        <v>0</v>
      </c>
      <c r="O2038" s="358">
        <f t="shared" si="1570"/>
        <v>0</v>
      </c>
      <c r="P2038" s="358">
        <f t="shared" si="1570"/>
        <v>0</v>
      </c>
      <c r="Q2038" s="358">
        <f t="shared" si="1570"/>
        <v>0</v>
      </c>
      <c r="R2038" s="358">
        <f t="shared" si="1570"/>
        <v>0</v>
      </c>
      <c r="S2038" s="358">
        <f t="shared" si="1570"/>
        <v>0</v>
      </c>
      <c r="T2038" s="358">
        <f t="shared" si="1570"/>
        <v>0</v>
      </c>
      <c r="U2038" s="358">
        <f t="shared" si="1570"/>
        <v>0</v>
      </c>
      <c r="V2038" s="358">
        <f t="shared" si="1570"/>
        <v>0</v>
      </c>
      <c r="W2038" s="358">
        <f t="shared" si="1570"/>
        <v>0</v>
      </c>
      <c r="X2038" s="358">
        <f t="shared" si="1570"/>
        <v>0</v>
      </c>
      <c r="Y2038" s="358">
        <f t="shared" si="1570"/>
        <v>0</v>
      </c>
      <c r="Z2038" s="358">
        <f t="shared" si="1570"/>
        <v>0</v>
      </c>
      <c r="AA2038" s="358">
        <f t="shared" si="1570"/>
        <v>0</v>
      </c>
      <c r="AB2038" s="358">
        <f t="shared" si="1570"/>
        <v>0</v>
      </c>
      <c r="AC2038" s="358">
        <f t="shared" si="1570"/>
        <v>0</v>
      </c>
      <c r="AD2038" s="358">
        <f t="shared" si="1570"/>
        <v>0</v>
      </c>
      <c r="AE2038" s="358">
        <f t="shared" si="1570"/>
        <v>0</v>
      </c>
      <c r="AF2038" s="358">
        <f t="shared" si="1570"/>
        <v>0</v>
      </c>
      <c r="AG2038" s="358">
        <f t="shared" si="1570"/>
        <v>0</v>
      </c>
      <c r="AH2038" s="358">
        <f t="shared" si="1570"/>
        <v>0</v>
      </c>
      <c r="AI2038" s="358">
        <f t="shared" si="1570"/>
        <v>0</v>
      </c>
      <c r="AJ2038" s="358">
        <f t="shared" si="1570"/>
        <v>0</v>
      </c>
      <c r="AK2038" s="358">
        <v>2017.4746509320323</v>
      </c>
      <c r="AL2038" s="358">
        <v>2004.5306012588742</v>
      </c>
      <c r="AM2038" s="358">
        <v>1991.6696001741404</v>
      </c>
    </row>
    <row r="2039" spans="1:39" x14ac:dyDescent="0.25">
      <c r="A2039" s="353" t="s">
        <v>538</v>
      </c>
      <c r="B2039" s="353" t="s">
        <v>538</v>
      </c>
      <c r="C2039" s="441">
        <f t="shared" ref="C2039:J2039" si="1571">C87</f>
        <v>2500</v>
      </c>
      <c r="D2039" s="441"/>
      <c r="E2039" s="441"/>
      <c r="F2039" s="441"/>
      <c r="G2039" s="441"/>
      <c r="H2039" s="441">
        <f t="shared" si="1571"/>
        <v>0</v>
      </c>
      <c r="I2039" s="441"/>
      <c r="J2039" s="445">
        <f t="shared" si="1571"/>
        <v>0</v>
      </c>
      <c r="K2039" s="358">
        <f t="shared" ref="K2039:AJ2039" si="1572">K87-K1795</f>
        <v>0</v>
      </c>
      <c r="L2039" s="358">
        <f t="shared" si="1572"/>
        <v>0</v>
      </c>
      <c r="M2039" s="358">
        <f t="shared" si="1572"/>
        <v>0</v>
      </c>
      <c r="N2039" s="358">
        <f t="shared" si="1572"/>
        <v>0</v>
      </c>
      <c r="O2039" s="358">
        <f t="shared" si="1572"/>
        <v>0</v>
      </c>
      <c r="P2039" s="358">
        <f t="shared" si="1572"/>
        <v>0</v>
      </c>
      <c r="Q2039" s="358">
        <f t="shared" si="1572"/>
        <v>0</v>
      </c>
      <c r="R2039" s="358">
        <f t="shared" si="1572"/>
        <v>0</v>
      </c>
      <c r="S2039" s="358">
        <f t="shared" si="1572"/>
        <v>0</v>
      </c>
      <c r="T2039" s="358">
        <f t="shared" si="1572"/>
        <v>0</v>
      </c>
      <c r="U2039" s="358">
        <f t="shared" si="1572"/>
        <v>0</v>
      </c>
      <c r="V2039" s="358">
        <f t="shared" si="1572"/>
        <v>0</v>
      </c>
      <c r="W2039" s="358">
        <f t="shared" si="1572"/>
        <v>0</v>
      </c>
      <c r="X2039" s="358">
        <f t="shared" si="1572"/>
        <v>0</v>
      </c>
      <c r="Y2039" s="358">
        <f t="shared" si="1572"/>
        <v>0</v>
      </c>
      <c r="Z2039" s="358">
        <f t="shared" si="1572"/>
        <v>0</v>
      </c>
      <c r="AA2039" s="358">
        <f t="shared" si="1572"/>
        <v>0</v>
      </c>
      <c r="AB2039" s="358">
        <f t="shared" si="1572"/>
        <v>0</v>
      </c>
      <c r="AC2039" s="358">
        <f t="shared" si="1572"/>
        <v>0</v>
      </c>
      <c r="AD2039" s="358">
        <f t="shared" si="1572"/>
        <v>0</v>
      </c>
      <c r="AE2039" s="358">
        <f t="shared" si="1572"/>
        <v>0</v>
      </c>
      <c r="AF2039" s="358">
        <f t="shared" si="1572"/>
        <v>0</v>
      </c>
      <c r="AG2039" s="358">
        <f t="shared" si="1572"/>
        <v>0</v>
      </c>
      <c r="AH2039" s="358">
        <f t="shared" si="1572"/>
        <v>0</v>
      </c>
      <c r="AI2039" s="358">
        <f t="shared" si="1572"/>
        <v>0</v>
      </c>
      <c r="AJ2039" s="358">
        <f t="shared" si="1572"/>
        <v>0</v>
      </c>
      <c r="AK2039" s="358">
        <v>155.14785347807037</v>
      </c>
      <c r="AL2039" s="358">
        <v>154.78090444761227</v>
      </c>
      <c r="AM2039" s="358">
        <v>154.41482330921934</v>
      </c>
    </row>
    <row r="2040" spans="1:39" x14ac:dyDescent="0.25">
      <c r="A2040" s="353" t="s">
        <v>242</v>
      </c>
      <c r="B2040" s="353" t="s">
        <v>455</v>
      </c>
      <c r="C2040" s="441">
        <f t="shared" ref="C2040:J2040" si="1573">C88</f>
        <v>25000</v>
      </c>
      <c r="D2040" s="441"/>
      <c r="E2040" s="441"/>
      <c r="F2040" s="441"/>
      <c r="G2040" s="441"/>
      <c r="H2040" s="441">
        <f t="shared" si="1573"/>
        <v>1</v>
      </c>
      <c r="I2040" s="441"/>
      <c r="J2040" s="445">
        <f t="shared" si="1573"/>
        <v>0</v>
      </c>
      <c r="K2040" s="358">
        <f t="shared" ref="K2040:AJ2040" si="1574">K88-K1796</f>
        <v>0</v>
      </c>
      <c r="L2040" s="358">
        <f t="shared" si="1574"/>
        <v>0</v>
      </c>
      <c r="M2040" s="358">
        <f t="shared" si="1574"/>
        <v>0</v>
      </c>
      <c r="N2040" s="358">
        <f t="shared" si="1574"/>
        <v>0</v>
      </c>
      <c r="O2040" s="358">
        <f t="shared" si="1574"/>
        <v>0</v>
      </c>
      <c r="P2040" s="358">
        <f t="shared" si="1574"/>
        <v>0</v>
      </c>
      <c r="Q2040" s="358">
        <f t="shared" si="1574"/>
        <v>0</v>
      </c>
      <c r="R2040" s="358">
        <f t="shared" si="1574"/>
        <v>0</v>
      </c>
      <c r="S2040" s="358">
        <f t="shared" si="1574"/>
        <v>0</v>
      </c>
      <c r="T2040" s="358">
        <f t="shared" si="1574"/>
        <v>0</v>
      </c>
      <c r="U2040" s="358">
        <f t="shared" si="1574"/>
        <v>0</v>
      </c>
      <c r="V2040" s="358">
        <f t="shared" si="1574"/>
        <v>0</v>
      </c>
      <c r="W2040" s="358">
        <f t="shared" si="1574"/>
        <v>0</v>
      </c>
      <c r="X2040" s="358">
        <f t="shared" si="1574"/>
        <v>0</v>
      </c>
      <c r="Y2040" s="358">
        <f t="shared" si="1574"/>
        <v>0</v>
      </c>
      <c r="Z2040" s="358">
        <f t="shared" si="1574"/>
        <v>0</v>
      </c>
      <c r="AA2040" s="358">
        <f t="shared" si="1574"/>
        <v>0</v>
      </c>
      <c r="AB2040" s="358">
        <f t="shared" si="1574"/>
        <v>0</v>
      </c>
      <c r="AC2040" s="358">
        <f t="shared" si="1574"/>
        <v>0</v>
      </c>
      <c r="AD2040" s="358">
        <f t="shared" si="1574"/>
        <v>0</v>
      </c>
      <c r="AE2040" s="358">
        <f t="shared" si="1574"/>
        <v>0</v>
      </c>
      <c r="AF2040" s="358">
        <f t="shared" si="1574"/>
        <v>0</v>
      </c>
      <c r="AG2040" s="358">
        <f t="shared" si="1574"/>
        <v>0</v>
      </c>
      <c r="AH2040" s="358">
        <f t="shared" si="1574"/>
        <v>0</v>
      </c>
      <c r="AI2040" s="358">
        <f t="shared" si="1574"/>
        <v>0</v>
      </c>
      <c r="AJ2040" s="358">
        <f t="shared" si="1574"/>
        <v>0</v>
      </c>
      <c r="AK2040" s="358">
        <v>5927.9971910074137</v>
      </c>
      <c r="AL2040" s="358">
        <v>5958.5647267237955</v>
      </c>
      <c r="AM2040" s="358">
        <v>5989.2898830006579</v>
      </c>
    </row>
    <row r="2041" spans="1:39" x14ac:dyDescent="0.25">
      <c r="A2041" s="353" t="s">
        <v>242</v>
      </c>
      <c r="B2041" s="353" t="s">
        <v>277</v>
      </c>
      <c r="C2041" s="441">
        <f t="shared" ref="C2041:J2041" si="1575">C89</f>
        <v>40000</v>
      </c>
      <c r="D2041" s="441"/>
      <c r="E2041" s="441"/>
      <c r="F2041" s="441"/>
      <c r="G2041" s="441"/>
      <c r="H2041" s="441">
        <f t="shared" si="1575"/>
        <v>1</v>
      </c>
      <c r="I2041" s="441"/>
      <c r="J2041" s="445">
        <f t="shared" si="1575"/>
        <v>0</v>
      </c>
      <c r="K2041" s="358">
        <f t="shared" ref="K2041:AJ2041" si="1576">K89-K1797</f>
        <v>0</v>
      </c>
      <c r="L2041" s="358">
        <f t="shared" si="1576"/>
        <v>0</v>
      </c>
      <c r="M2041" s="358">
        <f t="shared" si="1576"/>
        <v>0</v>
      </c>
      <c r="N2041" s="358">
        <f t="shared" si="1576"/>
        <v>0</v>
      </c>
      <c r="O2041" s="358">
        <f t="shared" si="1576"/>
        <v>0</v>
      </c>
      <c r="P2041" s="358">
        <f t="shared" si="1576"/>
        <v>0</v>
      </c>
      <c r="Q2041" s="358">
        <f t="shared" si="1576"/>
        <v>0</v>
      </c>
      <c r="R2041" s="358">
        <f t="shared" si="1576"/>
        <v>0</v>
      </c>
      <c r="S2041" s="358">
        <f t="shared" si="1576"/>
        <v>0</v>
      </c>
      <c r="T2041" s="358">
        <f t="shared" si="1576"/>
        <v>0</v>
      </c>
      <c r="U2041" s="358">
        <f t="shared" si="1576"/>
        <v>0</v>
      </c>
      <c r="V2041" s="358">
        <f t="shared" si="1576"/>
        <v>0</v>
      </c>
      <c r="W2041" s="358">
        <f t="shared" si="1576"/>
        <v>0</v>
      </c>
      <c r="X2041" s="358">
        <f t="shared" si="1576"/>
        <v>0</v>
      </c>
      <c r="Y2041" s="358">
        <f t="shared" si="1576"/>
        <v>0</v>
      </c>
      <c r="Z2041" s="358">
        <f t="shared" si="1576"/>
        <v>0</v>
      </c>
      <c r="AA2041" s="358">
        <f t="shared" si="1576"/>
        <v>0</v>
      </c>
      <c r="AB2041" s="358">
        <f t="shared" si="1576"/>
        <v>0</v>
      </c>
      <c r="AC2041" s="358">
        <f t="shared" si="1576"/>
        <v>0</v>
      </c>
      <c r="AD2041" s="358">
        <f t="shared" si="1576"/>
        <v>0</v>
      </c>
      <c r="AE2041" s="358">
        <f t="shared" si="1576"/>
        <v>0</v>
      </c>
      <c r="AF2041" s="358">
        <f t="shared" si="1576"/>
        <v>0</v>
      </c>
      <c r="AG2041" s="358">
        <f t="shared" si="1576"/>
        <v>0</v>
      </c>
      <c r="AH2041" s="358">
        <f t="shared" si="1576"/>
        <v>0</v>
      </c>
      <c r="AI2041" s="358">
        <f t="shared" si="1576"/>
        <v>0</v>
      </c>
      <c r="AJ2041" s="358">
        <f t="shared" si="1576"/>
        <v>0</v>
      </c>
      <c r="AK2041" s="358">
        <v>19168.702449135209</v>
      </c>
      <c r="AL2041" s="358">
        <v>19258.865616142561</v>
      </c>
      <c r="AM2041" s="358">
        <v>19349.452880540248</v>
      </c>
    </row>
    <row r="2042" spans="1:39" x14ac:dyDescent="0.25">
      <c r="A2042" s="353" t="s">
        <v>276</v>
      </c>
      <c r="B2042" s="353" t="s">
        <v>276</v>
      </c>
      <c r="C2042" s="441">
        <f t="shared" ref="C2042:J2042" si="1577">C90</f>
        <v>10000</v>
      </c>
      <c r="D2042" s="441"/>
      <c r="E2042" s="441"/>
      <c r="F2042" s="441"/>
      <c r="G2042" s="441"/>
      <c r="H2042" s="441">
        <f t="shared" si="1577"/>
        <v>0</v>
      </c>
      <c r="I2042" s="441"/>
      <c r="J2042" s="445">
        <f t="shared" si="1577"/>
        <v>0</v>
      </c>
      <c r="K2042" s="358">
        <f t="shared" ref="K2042:AJ2042" si="1578">K90-K1798</f>
        <v>0</v>
      </c>
      <c r="L2042" s="358">
        <f t="shared" si="1578"/>
        <v>0</v>
      </c>
      <c r="M2042" s="358">
        <f t="shared" si="1578"/>
        <v>0</v>
      </c>
      <c r="N2042" s="358">
        <f t="shared" si="1578"/>
        <v>0</v>
      </c>
      <c r="O2042" s="358">
        <f t="shared" si="1578"/>
        <v>0</v>
      </c>
      <c r="P2042" s="358">
        <f t="shared" si="1578"/>
        <v>0</v>
      </c>
      <c r="Q2042" s="358">
        <f t="shared" si="1578"/>
        <v>0</v>
      </c>
      <c r="R2042" s="358">
        <f t="shared" si="1578"/>
        <v>0</v>
      </c>
      <c r="S2042" s="358">
        <f t="shared" si="1578"/>
        <v>0</v>
      </c>
      <c r="T2042" s="358">
        <f t="shared" si="1578"/>
        <v>0</v>
      </c>
      <c r="U2042" s="358">
        <f t="shared" si="1578"/>
        <v>0</v>
      </c>
      <c r="V2042" s="358">
        <f t="shared" si="1578"/>
        <v>0</v>
      </c>
      <c r="W2042" s="358">
        <f t="shared" si="1578"/>
        <v>0</v>
      </c>
      <c r="X2042" s="358">
        <f t="shared" si="1578"/>
        <v>0</v>
      </c>
      <c r="Y2042" s="358">
        <f t="shared" si="1578"/>
        <v>0</v>
      </c>
      <c r="Z2042" s="358">
        <f t="shared" si="1578"/>
        <v>0</v>
      </c>
      <c r="AA2042" s="358">
        <f t="shared" si="1578"/>
        <v>0</v>
      </c>
      <c r="AB2042" s="358">
        <f t="shared" si="1578"/>
        <v>0</v>
      </c>
      <c r="AC2042" s="358">
        <f t="shared" si="1578"/>
        <v>0</v>
      </c>
      <c r="AD2042" s="358">
        <f t="shared" si="1578"/>
        <v>0</v>
      </c>
      <c r="AE2042" s="358">
        <f t="shared" si="1578"/>
        <v>0</v>
      </c>
      <c r="AF2042" s="358">
        <f t="shared" si="1578"/>
        <v>0</v>
      </c>
      <c r="AG2042" s="358">
        <f t="shared" si="1578"/>
        <v>0</v>
      </c>
      <c r="AH2042" s="358">
        <f t="shared" si="1578"/>
        <v>0</v>
      </c>
      <c r="AI2042" s="358">
        <f t="shared" si="1578"/>
        <v>0</v>
      </c>
      <c r="AJ2042" s="358">
        <f t="shared" si="1578"/>
        <v>0</v>
      </c>
      <c r="AK2042" s="358">
        <v>10948.633275585473</v>
      </c>
      <c r="AL2042" s="358">
        <v>11052.665142992877</v>
      </c>
      <c r="AM2042" s="358">
        <v>11157.685501763892</v>
      </c>
    </row>
    <row r="2043" spans="1:39" x14ac:dyDescent="0.25">
      <c r="A2043" s="353" t="s">
        <v>519</v>
      </c>
      <c r="B2043" s="353" t="s">
        <v>519</v>
      </c>
      <c r="C2043" s="441">
        <f t="shared" ref="C2043:J2043" si="1579">C91</f>
        <v>3000</v>
      </c>
      <c r="D2043" s="441"/>
      <c r="E2043" s="441"/>
      <c r="F2043" s="441"/>
      <c r="G2043" s="441"/>
      <c r="H2043" s="441">
        <f t="shared" si="1579"/>
        <v>0</v>
      </c>
      <c r="I2043" s="441"/>
      <c r="J2043" s="445">
        <f t="shared" si="1579"/>
        <v>0</v>
      </c>
      <c r="K2043" s="358">
        <f t="shared" ref="K2043:AJ2043" si="1580">K91-K1799</f>
        <v>0</v>
      </c>
      <c r="L2043" s="358">
        <f t="shared" si="1580"/>
        <v>0</v>
      </c>
      <c r="M2043" s="358">
        <f t="shared" si="1580"/>
        <v>0</v>
      </c>
      <c r="N2043" s="358">
        <f t="shared" si="1580"/>
        <v>0</v>
      </c>
      <c r="O2043" s="358">
        <f t="shared" si="1580"/>
        <v>0</v>
      </c>
      <c r="P2043" s="358">
        <f t="shared" si="1580"/>
        <v>0</v>
      </c>
      <c r="Q2043" s="358">
        <f t="shared" si="1580"/>
        <v>0</v>
      </c>
      <c r="R2043" s="358">
        <f t="shared" si="1580"/>
        <v>0</v>
      </c>
      <c r="S2043" s="358">
        <f t="shared" si="1580"/>
        <v>0</v>
      </c>
      <c r="T2043" s="358">
        <f t="shared" si="1580"/>
        <v>0</v>
      </c>
      <c r="U2043" s="358">
        <f t="shared" si="1580"/>
        <v>0</v>
      </c>
      <c r="V2043" s="358">
        <f t="shared" si="1580"/>
        <v>0</v>
      </c>
      <c r="W2043" s="358">
        <f t="shared" si="1580"/>
        <v>0</v>
      </c>
      <c r="X2043" s="358">
        <f t="shared" si="1580"/>
        <v>0</v>
      </c>
      <c r="Y2043" s="358">
        <f t="shared" si="1580"/>
        <v>0</v>
      </c>
      <c r="Z2043" s="358">
        <f t="shared" si="1580"/>
        <v>0</v>
      </c>
      <c r="AA2043" s="358">
        <f t="shared" si="1580"/>
        <v>0</v>
      </c>
      <c r="AB2043" s="358">
        <f t="shared" si="1580"/>
        <v>0</v>
      </c>
      <c r="AC2043" s="358">
        <f t="shared" si="1580"/>
        <v>0</v>
      </c>
      <c r="AD2043" s="358">
        <f t="shared" si="1580"/>
        <v>0</v>
      </c>
      <c r="AE2043" s="358">
        <f t="shared" si="1580"/>
        <v>0</v>
      </c>
      <c r="AF2043" s="358">
        <f t="shared" si="1580"/>
        <v>0</v>
      </c>
      <c r="AG2043" s="358">
        <f t="shared" si="1580"/>
        <v>0</v>
      </c>
      <c r="AH2043" s="358">
        <f t="shared" si="1580"/>
        <v>0</v>
      </c>
      <c r="AI2043" s="358">
        <f t="shared" si="1580"/>
        <v>0</v>
      </c>
      <c r="AJ2043" s="358">
        <f t="shared" si="1580"/>
        <v>0</v>
      </c>
      <c r="AK2043" s="358">
        <v>1044.3016978686155</v>
      </c>
      <c r="AL2043" s="358">
        <v>1056.7183383375702</v>
      </c>
      <c r="AM2043" s="358">
        <v>1069.2826113928263</v>
      </c>
    </row>
    <row r="2044" spans="1:39" x14ac:dyDescent="0.25">
      <c r="A2044" s="353" t="s">
        <v>350</v>
      </c>
      <c r="B2044" s="353" t="s">
        <v>350</v>
      </c>
      <c r="C2044" s="441">
        <f t="shared" ref="C2044:J2044" si="1581">C92</f>
        <v>3000</v>
      </c>
      <c r="D2044" s="441"/>
      <c r="E2044" s="441"/>
      <c r="F2044" s="441"/>
      <c r="G2044" s="441"/>
      <c r="H2044" s="441">
        <f t="shared" si="1581"/>
        <v>0</v>
      </c>
      <c r="I2044" s="441"/>
      <c r="J2044" s="445">
        <f t="shared" si="1581"/>
        <v>0</v>
      </c>
      <c r="K2044" s="358">
        <f t="shared" ref="K2044:AJ2044" si="1582">K92-K1800</f>
        <v>0</v>
      </c>
      <c r="L2044" s="358">
        <f t="shared" si="1582"/>
        <v>0</v>
      </c>
      <c r="M2044" s="358">
        <f t="shared" si="1582"/>
        <v>0</v>
      </c>
      <c r="N2044" s="358">
        <f t="shared" si="1582"/>
        <v>0</v>
      </c>
      <c r="O2044" s="358">
        <f t="shared" si="1582"/>
        <v>0</v>
      </c>
      <c r="P2044" s="358">
        <f t="shared" si="1582"/>
        <v>0</v>
      </c>
      <c r="Q2044" s="358">
        <f t="shared" si="1582"/>
        <v>0</v>
      </c>
      <c r="R2044" s="358">
        <f t="shared" si="1582"/>
        <v>0</v>
      </c>
      <c r="S2044" s="358">
        <f t="shared" si="1582"/>
        <v>0</v>
      </c>
      <c r="T2044" s="358">
        <f t="shared" si="1582"/>
        <v>0</v>
      </c>
      <c r="U2044" s="358">
        <f t="shared" si="1582"/>
        <v>0</v>
      </c>
      <c r="V2044" s="358">
        <f t="shared" si="1582"/>
        <v>0</v>
      </c>
      <c r="W2044" s="358">
        <f t="shared" si="1582"/>
        <v>0</v>
      </c>
      <c r="X2044" s="358">
        <f t="shared" si="1582"/>
        <v>0</v>
      </c>
      <c r="Y2044" s="358">
        <f t="shared" si="1582"/>
        <v>0</v>
      </c>
      <c r="Z2044" s="358">
        <f t="shared" si="1582"/>
        <v>0</v>
      </c>
      <c r="AA2044" s="358">
        <f t="shared" si="1582"/>
        <v>0</v>
      </c>
      <c r="AB2044" s="358">
        <f t="shared" si="1582"/>
        <v>0</v>
      </c>
      <c r="AC2044" s="358">
        <f t="shared" si="1582"/>
        <v>0</v>
      </c>
      <c r="AD2044" s="358">
        <f t="shared" si="1582"/>
        <v>0</v>
      </c>
      <c r="AE2044" s="358">
        <f t="shared" si="1582"/>
        <v>0</v>
      </c>
      <c r="AF2044" s="358">
        <f t="shared" si="1582"/>
        <v>0</v>
      </c>
      <c r="AG2044" s="358">
        <f t="shared" si="1582"/>
        <v>0</v>
      </c>
      <c r="AH2044" s="358">
        <f t="shared" si="1582"/>
        <v>0</v>
      </c>
      <c r="AI2044" s="358">
        <f t="shared" si="1582"/>
        <v>0</v>
      </c>
      <c r="AJ2044" s="358">
        <f t="shared" si="1582"/>
        <v>0</v>
      </c>
      <c r="AK2044" s="358">
        <v>2146.0985818570275</v>
      </c>
      <c r="AL2044" s="358">
        <v>2156.5694174413893</v>
      </c>
      <c r="AM2044" s="358">
        <v>2167.0913403330919</v>
      </c>
    </row>
    <row r="2045" spans="1:39" x14ac:dyDescent="0.25">
      <c r="A2045" s="353" t="s">
        <v>462</v>
      </c>
      <c r="B2045" s="353" t="s">
        <v>462</v>
      </c>
      <c r="C2045" s="441">
        <f t="shared" ref="C2045:J2045" si="1583">C93</f>
        <v>5000</v>
      </c>
      <c r="D2045" s="441"/>
      <c r="E2045" s="441"/>
      <c r="F2045" s="441"/>
      <c r="G2045" s="441"/>
      <c r="H2045" s="441">
        <f t="shared" si="1583"/>
        <v>0</v>
      </c>
      <c r="I2045" s="441"/>
      <c r="J2045" s="445">
        <f t="shared" si="1583"/>
        <v>0</v>
      </c>
      <c r="K2045" s="358">
        <f t="shared" ref="K2045:AJ2045" si="1584">K93-K1801</f>
        <v>0</v>
      </c>
      <c r="L2045" s="358">
        <f t="shared" si="1584"/>
        <v>0</v>
      </c>
      <c r="M2045" s="358">
        <f t="shared" si="1584"/>
        <v>0</v>
      </c>
      <c r="N2045" s="358">
        <f t="shared" si="1584"/>
        <v>0</v>
      </c>
      <c r="O2045" s="358">
        <f t="shared" si="1584"/>
        <v>0</v>
      </c>
      <c r="P2045" s="358">
        <f t="shared" si="1584"/>
        <v>0</v>
      </c>
      <c r="Q2045" s="358">
        <f t="shared" si="1584"/>
        <v>0</v>
      </c>
      <c r="R2045" s="358">
        <f t="shared" si="1584"/>
        <v>0</v>
      </c>
      <c r="S2045" s="358">
        <f t="shared" si="1584"/>
        <v>0</v>
      </c>
      <c r="T2045" s="358">
        <f t="shared" si="1584"/>
        <v>0</v>
      </c>
      <c r="U2045" s="358">
        <f t="shared" si="1584"/>
        <v>0</v>
      </c>
      <c r="V2045" s="358">
        <f t="shared" si="1584"/>
        <v>0</v>
      </c>
      <c r="W2045" s="358">
        <f t="shared" si="1584"/>
        <v>0</v>
      </c>
      <c r="X2045" s="358">
        <f t="shared" si="1584"/>
        <v>0</v>
      </c>
      <c r="Y2045" s="358">
        <f t="shared" si="1584"/>
        <v>0</v>
      </c>
      <c r="Z2045" s="358">
        <f t="shared" si="1584"/>
        <v>0</v>
      </c>
      <c r="AA2045" s="358">
        <f t="shared" si="1584"/>
        <v>0</v>
      </c>
      <c r="AB2045" s="358">
        <f t="shared" si="1584"/>
        <v>0</v>
      </c>
      <c r="AC2045" s="358">
        <f t="shared" si="1584"/>
        <v>0</v>
      </c>
      <c r="AD2045" s="358">
        <f t="shared" si="1584"/>
        <v>0</v>
      </c>
      <c r="AE2045" s="358">
        <f t="shared" si="1584"/>
        <v>0</v>
      </c>
      <c r="AF2045" s="358">
        <f t="shared" si="1584"/>
        <v>0</v>
      </c>
      <c r="AG2045" s="358">
        <f t="shared" si="1584"/>
        <v>0</v>
      </c>
      <c r="AH2045" s="358">
        <f t="shared" si="1584"/>
        <v>0</v>
      </c>
      <c r="AI2045" s="358">
        <f t="shared" si="1584"/>
        <v>0</v>
      </c>
      <c r="AJ2045" s="358">
        <f t="shared" si="1584"/>
        <v>0</v>
      </c>
      <c r="AK2045" s="358">
        <v>2463.1171559640143</v>
      </c>
      <c r="AL2045" s="358">
        <v>2481.883396582884</v>
      </c>
      <c r="AM2045" s="358">
        <v>2500.7926152919804</v>
      </c>
    </row>
    <row r="2046" spans="1:39" x14ac:dyDescent="0.25">
      <c r="A2046" s="353" t="s">
        <v>305</v>
      </c>
      <c r="B2046" s="353" t="s">
        <v>305</v>
      </c>
      <c r="C2046" s="441">
        <f t="shared" ref="C2046:J2046" si="1585">C94</f>
        <v>2500</v>
      </c>
      <c r="D2046" s="441"/>
      <c r="E2046" s="441"/>
      <c r="F2046" s="441"/>
      <c r="G2046" s="441"/>
      <c r="H2046" s="441">
        <f t="shared" si="1585"/>
        <v>0</v>
      </c>
      <c r="I2046" s="441"/>
      <c r="J2046" s="445">
        <f t="shared" si="1585"/>
        <v>0</v>
      </c>
      <c r="K2046" s="358">
        <f t="shared" ref="K2046:AJ2046" si="1586">K94-K1802</f>
        <v>0</v>
      </c>
      <c r="L2046" s="358">
        <f t="shared" si="1586"/>
        <v>0</v>
      </c>
      <c r="M2046" s="358">
        <f t="shared" si="1586"/>
        <v>0</v>
      </c>
      <c r="N2046" s="358">
        <f t="shared" si="1586"/>
        <v>0</v>
      </c>
      <c r="O2046" s="358">
        <f t="shared" si="1586"/>
        <v>0</v>
      </c>
      <c r="P2046" s="358">
        <f t="shared" si="1586"/>
        <v>0</v>
      </c>
      <c r="Q2046" s="358">
        <f t="shared" si="1586"/>
        <v>0</v>
      </c>
      <c r="R2046" s="358">
        <f t="shared" si="1586"/>
        <v>0</v>
      </c>
      <c r="S2046" s="358">
        <f t="shared" si="1586"/>
        <v>0</v>
      </c>
      <c r="T2046" s="358">
        <f t="shared" si="1586"/>
        <v>0</v>
      </c>
      <c r="U2046" s="358">
        <f t="shared" si="1586"/>
        <v>0</v>
      </c>
      <c r="V2046" s="358">
        <f t="shared" si="1586"/>
        <v>0</v>
      </c>
      <c r="W2046" s="358">
        <f t="shared" si="1586"/>
        <v>0</v>
      </c>
      <c r="X2046" s="358">
        <f t="shared" si="1586"/>
        <v>0</v>
      </c>
      <c r="Y2046" s="358">
        <f t="shared" si="1586"/>
        <v>0</v>
      </c>
      <c r="Z2046" s="358">
        <f t="shared" si="1586"/>
        <v>0</v>
      </c>
      <c r="AA2046" s="358">
        <f t="shared" si="1586"/>
        <v>0</v>
      </c>
      <c r="AB2046" s="358">
        <f t="shared" si="1586"/>
        <v>0</v>
      </c>
      <c r="AC2046" s="358">
        <f t="shared" si="1586"/>
        <v>0</v>
      </c>
      <c r="AD2046" s="358">
        <f t="shared" si="1586"/>
        <v>0</v>
      </c>
      <c r="AE2046" s="358">
        <f t="shared" si="1586"/>
        <v>0</v>
      </c>
      <c r="AF2046" s="358">
        <f t="shared" si="1586"/>
        <v>0</v>
      </c>
      <c r="AG2046" s="358">
        <f t="shared" si="1586"/>
        <v>0</v>
      </c>
      <c r="AH2046" s="358">
        <f t="shared" si="1586"/>
        <v>0</v>
      </c>
      <c r="AI2046" s="358">
        <f t="shared" si="1586"/>
        <v>0</v>
      </c>
      <c r="AJ2046" s="358">
        <f t="shared" si="1586"/>
        <v>0</v>
      </c>
      <c r="AK2046" s="358">
        <v>1495.0086204846782</v>
      </c>
      <c r="AL2046" s="358">
        <v>1482.7156153992987</v>
      </c>
      <c r="AM2046" s="358">
        <v>1470.5236919879367</v>
      </c>
    </row>
    <row r="2047" spans="1:39" x14ac:dyDescent="0.25">
      <c r="A2047" s="353" t="s">
        <v>282</v>
      </c>
      <c r="B2047" s="353" t="s">
        <v>282</v>
      </c>
      <c r="C2047" s="441">
        <f t="shared" ref="C2047:J2047" si="1587">C95</f>
        <v>2496</v>
      </c>
      <c r="D2047" s="441"/>
      <c r="E2047" s="441"/>
      <c r="F2047" s="441"/>
      <c r="G2047" s="441"/>
      <c r="H2047" s="441">
        <f t="shared" si="1587"/>
        <v>0</v>
      </c>
      <c r="I2047" s="441"/>
      <c r="J2047" s="445">
        <f t="shared" si="1587"/>
        <v>0</v>
      </c>
      <c r="K2047" s="358">
        <f t="shared" ref="K2047:AJ2047" si="1588">K95-K1803</f>
        <v>0</v>
      </c>
      <c r="L2047" s="358">
        <f t="shared" si="1588"/>
        <v>0</v>
      </c>
      <c r="M2047" s="358">
        <f t="shared" si="1588"/>
        <v>0</v>
      </c>
      <c r="N2047" s="358">
        <f t="shared" si="1588"/>
        <v>0</v>
      </c>
      <c r="O2047" s="358">
        <f t="shared" si="1588"/>
        <v>0</v>
      </c>
      <c r="P2047" s="358">
        <f t="shared" si="1588"/>
        <v>0</v>
      </c>
      <c r="Q2047" s="358">
        <f t="shared" si="1588"/>
        <v>0</v>
      </c>
      <c r="R2047" s="358">
        <f t="shared" si="1588"/>
        <v>0</v>
      </c>
      <c r="S2047" s="358">
        <f t="shared" si="1588"/>
        <v>0</v>
      </c>
      <c r="T2047" s="358">
        <f t="shared" si="1588"/>
        <v>0</v>
      </c>
      <c r="U2047" s="358">
        <f t="shared" si="1588"/>
        <v>0</v>
      </c>
      <c r="V2047" s="358">
        <f t="shared" si="1588"/>
        <v>0</v>
      </c>
      <c r="W2047" s="358">
        <f t="shared" si="1588"/>
        <v>0</v>
      </c>
      <c r="X2047" s="358">
        <f t="shared" si="1588"/>
        <v>0</v>
      </c>
      <c r="Y2047" s="358">
        <f t="shared" si="1588"/>
        <v>0</v>
      </c>
      <c r="Z2047" s="358">
        <f t="shared" si="1588"/>
        <v>0</v>
      </c>
      <c r="AA2047" s="358">
        <f t="shared" si="1588"/>
        <v>0</v>
      </c>
      <c r="AB2047" s="358">
        <f t="shared" si="1588"/>
        <v>0</v>
      </c>
      <c r="AC2047" s="358">
        <f t="shared" si="1588"/>
        <v>0</v>
      </c>
      <c r="AD2047" s="358">
        <f t="shared" si="1588"/>
        <v>0</v>
      </c>
      <c r="AE2047" s="358">
        <f t="shared" si="1588"/>
        <v>0</v>
      </c>
      <c r="AF2047" s="358">
        <f t="shared" si="1588"/>
        <v>0</v>
      </c>
      <c r="AG2047" s="358">
        <f t="shared" si="1588"/>
        <v>0</v>
      </c>
      <c r="AH2047" s="358">
        <f t="shared" si="1588"/>
        <v>0</v>
      </c>
      <c r="AI2047" s="358">
        <f t="shared" si="1588"/>
        <v>0</v>
      </c>
      <c r="AJ2047" s="358">
        <f t="shared" si="1588"/>
        <v>0</v>
      </c>
      <c r="AK2047" s="358">
        <v>2694.8257109648648</v>
      </c>
      <c r="AL2047" s="358">
        <v>2722.0023934873275</v>
      </c>
      <c r="AM2047" s="358">
        <v>2749.4531464514967</v>
      </c>
    </row>
    <row r="2048" spans="1:39" x14ac:dyDescent="0.25">
      <c r="A2048" s="353" t="s">
        <v>243</v>
      </c>
      <c r="B2048" s="353" t="s">
        <v>514</v>
      </c>
      <c r="C2048" s="441">
        <f t="shared" ref="C2048:J2048" si="1589">C96</f>
        <v>5000</v>
      </c>
      <c r="D2048" s="441"/>
      <c r="E2048" s="441"/>
      <c r="F2048" s="441"/>
      <c r="G2048" s="441"/>
      <c r="H2048" s="441">
        <f t="shared" si="1589"/>
        <v>0</v>
      </c>
      <c r="I2048" s="441"/>
      <c r="J2048" s="445">
        <f t="shared" si="1589"/>
        <v>0</v>
      </c>
      <c r="K2048" s="358">
        <f t="shared" ref="K2048:AJ2048" si="1590">K96-K1804</f>
        <v>0</v>
      </c>
      <c r="L2048" s="358">
        <f t="shared" si="1590"/>
        <v>0</v>
      </c>
      <c r="M2048" s="358">
        <f t="shared" si="1590"/>
        <v>0</v>
      </c>
      <c r="N2048" s="358">
        <f t="shared" si="1590"/>
        <v>0</v>
      </c>
      <c r="O2048" s="358">
        <f t="shared" si="1590"/>
        <v>0</v>
      </c>
      <c r="P2048" s="358">
        <f t="shared" si="1590"/>
        <v>0</v>
      </c>
      <c r="Q2048" s="358">
        <f t="shared" si="1590"/>
        <v>0</v>
      </c>
      <c r="R2048" s="358">
        <f t="shared" si="1590"/>
        <v>0</v>
      </c>
      <c r="S2048" s="358">
        <f t="shared" si="1590"/>
        <v>0</v>
      </c>
      <c r="T2048" s="358">
        <f t="shared" si="1590"/>
        <v>0</v>
      </c>
      <c r="U2048" s="358">
        <f t="shared" si="1590"/>
        <v>0</v>
      </c>
      <c r="V2048" s="358">
        <f t="shared" si="1590"/>
        <v>0</v>
      </c>
      <c r="W2048" s="358">
        <f t="shared" si="1590"/>
        <v>0</v>
      </c>
      <c r="X2048" s="358">
        <f t="shared" si="1590"/>
        <v>0</v>
      </c>
      <c r="Y2048" s="358">
        <f t="shared" si="1590"/>
        <v>0</v>
      </c>
      <c r="Z2048" s="358">
        <f t="shared" si="1590"/>
        <v>0</v>
      </c>
      <c r="AA2048" s="358">
        <f t="shared" si="1590"/>
        <v>0</v>
      </c>
      <c r="AB2048" s="358">
        <f t="shared" si="1590"/>
        <v>0</v>
      </c>
      <c r="AC2048" s="358">
        <f t="shared" si="1590"/>
        <v>0</v>
      </c>
      <c r="AD2048" s="358">
        <f t="shared" si="1590"/>
        <v>0</v>
      </c>
      <c r="AE2048" s="358">
        <f t="shared" si="1590"/>
        <v>0</v>
      </c>
      <c r="AF2048" s="358">
        <f t="shared" si="1590"/>
        <v>0</v>
      </c>
      <c r="AG2048" s="358">
        <f t="shared" si="1590"/>
        <v>0</v>
      </c>
      <c r="AH2048" s="358">
        <f t="shared" si="1590"/>
        <v>0</v>
      </c>
      <c r="AI2048" s="358">
        <f t="shared" si="1590"/>
        <v>0</v>
      </c>
      <c r="AJ2048" s="358">
        <f t="shared" si="1590"/>
        <v>0</v>
      </c>
      <c r="AK2048" s="358">
        <v>1270.5608695733247</v>
      </c>
      <c r="AL2048" s="358">
        <v>1272.648968496494</v>
      </c>
      <c r="AM2048" s="358">
        <v>1274.5456150453895</v>
      </c>
    </row>
    <row r="2049" spans="1:39" x14ac:dyDescent="0.25">
      <c r="A2049" s="353" t="s">
        <v>243</v>
      </c>
      <c r="B2049" s="353" t="s">
        <v>456</v>
      </c>
      <c r="C2049" s="441">
        <f t="shared" ref="C2049:J2049" si="1591">C97</f>
        <v>6250</v>
      </c>
      <c r="D2049" s="441"/>
      <c r="E2049" s="441"/>
      <c r="F2049" s="441"/>
      <c r="G2049" s="441"/>
      <c r="H2049" s="441">
        <f t="shared" si="1591"/>
        <v>0</v>
      </c>
      <c r="I2049" s="441"/>
      <c r="J2049" s="445">
        <f t="shared" si="1591"/>
        <v>0</v>
      </c>
      <c r="K2049" s="358">
        <f t="shared" ref="K2049:AJ2049" si="1592">K97-K1805</f>
        <v>0</v>
      </c>
      <c r="L2049" s="358">
        <f t="shared" si="1592"/>
        <v>0</v>
      </c>
      <c r="M2049" s="358">
        <f t="shared" si="1592"/>
        <v>0</v>
      </c>
      <c r="N2049" s="358">
        <f t="shared" si="1592"/>
        <v>0</v>
      </c>
      <c r="O2049" s="358">
        <f t="shared" si="1592"/>
        <v>0</v>
      </c>
      <c r="P2049" s="358">
        <f t="shared" si="1592"/>
        <v>0</v>
      </c>
      <c r="Q2049" s="358">
        <f t="shared" si="1592"/>
        <v>0</v>
      </c>
      <c r="R2049" s="358">
        <f t="shared" si="1592"/>
        <v>0</v>
      </c>
      <c r="S2049" s="358">
        <f t="shared" si="1592"/>
        <v>0</v>
      </c>
      <c r="T2049" s="358">
        <f t="shared" si="1592"/>
        <v>0</v>
      </c>
      <c r="U2049" s="358">
        <f t="shared" si="1592"/>
        <v>0</v>
      </c>
      <c r="V2049" s="358">
        <f t="shared" si="1592"/>
        <v>0</v>
      </c>
      <c r="W2049" s="358">
        <f t="shared" si="1592"/>
        <v>0</v>
      </c>
      <c r="X2049" s="358">
        <f t="shared" si="1592"/>
        <v>0</v>
      </c>
      <c r="Y2049" s="358">
        <f t="shared" si="1592"/>
        <v>0</v>
      </c>
      <c r="Z2049" s="358">
        <f t="shared" si="1592"/>
        <v>0</v>
      </c>
      <c r="AA2049" s="358">
        <f t="shared" si="1592"/>
        <v>0</v>
      </c>
      <c r="AB2049" s="358">
        <f t="shared" si="1592"/>
        <v>0</v>
      </c>
      <c r="AC2049" s="358">
        <f t="shared" si="1592"/>
        <v>0</v>
      </c>
      <c r="AD2049" s="358">
        <f t="shared" si="1592"/>
        <v>0</v>
      </c>
      <c r="AE2049" s="358">
        <f t="shared" si="1592"/>
        <v>0</v>
      </c>
      <c r="AF2049" s="358">
        <f t="shared" si="1592"/>
        <v>0</v>
      </c>
      <c r="AG2049" s="358">
        <f t="shared" si="1592"/>
        <v>0</v>
      </c>
      <c r="AH2049" s="358">
        <f t="shared" si="1592"/>
        <v>0</v>
      </c>
      <c r="AI2049" s="358">
        <f t="shared" si="1592"/>
        <v>0</v>
      </c>
      <c r="AJ2049" s="358">
        <f t="shared" si="1592"/>
        <v>0</v>
      </c>
      <c r="AK2049" s="358">
        <v>2872.156527559338</v>
      </c>
      <c r="AL2049" s="358">
        <v>2883.0183799523875</v>
      </c>
      <c r="AM2049" s="358">
        <v>2893.825329915941</v>
      </c>
    </row>
    <row r="2050" spans="1:39" x14ac:dyDescent="0.25">
      <c r="A2050" s="353" t="s">
        <v>411</v>
      </c>
      <c r="B2050" s="353" t="s">
        <v>411</v>
      </c>
      <c r="C2050" s="441">
        <f t="shared" ref="C2050:J2050" si="1593">C98</f>
        <v>2500</v>
      </c>
      <c r="D2050" s="441"/>
      <c r="E2050" s="441"/>
      <c r="F2050" s="441"/>
      <c r="G2050" s="441"/>
      <c r="H2050" s="441">
        <f t="shared" si="1593"/>
        <v>0</v>
      </c>
      <c r="I2050" s="441"/>
      <c r="J2050" s="445">
        <f t="shared" si="1593"/>
        <v>0</v>
      </c>
      <c r="K2050" s="358">
        <f t="shared" ref="K2050:AJ2050" si="1594">K98-K1806</f>
        <v>0</v>
      </c>
      <c r="L2050" s="358">
        <f t="shared" si="1594"/>
        <v>0</v>
      </c>
      <c r="M2050" s="358">
        <f t="shared" si="1594"/>
        <v>0</v>
      </c>
      <c r="N2050" s="358">
        <f t="shared" si="1594"/>
        <v>0</v>
      </c>
      <c r="O2050" s="358">
        <f t="shared" si="1594"/>
        <v>0</v>
      </c>
      <c r="P2050" s="358">
        <f t="shared" si="1594"/>
        <v>0</v>
      </c>
      <c r="Q2050" s="358">
        <f t="shared" si="1594"/>
        <v>0</v>
      </c>
      <c r="R2050" s="358">
        <f t="shared" si="1594"/>
        <v>0</v>
      </c>
      <c r="S2050" s="358">
        <f t="shared" si="1594"/>
        <v>0</v>
      </c>
      <c r="T2050" s="358">
        <f t="shared" si="1594"/>
        <v>0</v>
      </c>
      <c r="U2050" s="358">
        <f t="shared" si="1594"/>
        <v>0</v>
      </c>
      <c r="V2050" s="358">
        <f t="shared" si="1594"/>
        <v>0</v>
      </c>
      <c r="W2050" s="358">
        <f t="shared" si="1594"/>
        <v>0</v>
      </c>
      <c r="X2050" s="358">
        <f t="shared" si="1594"/>
        <v>0</v>
      </c>
      <c r="Y2050" s="358">
        <f t="shared" si="1594"/>
        <v>0</v>
      </c>
      <c r="Z2050" s="358">
        <f t="shared" si="1594"/>
        <v>0</v>
      </c>
      <c r="AA2050" s="358">
        <f t="shared" si="1594"/>
        <v>0</v>
      </c>
      <c r="AB2050" s="358">
        <f t="shared" si="1594"/>
        <v>0</v>
      </c>
      <c r="AC2050" s="358">
        <f t="shared" si="1594"/>
        <v>0</v>
      </c>
      <c r="AD2050" s="358">
        <f t="shared" si="1594"/>
        <v>0</v>
      </c>
      <c r="AE2050" s="358">
        <f t="shared" si="1594"/>
        <v>0</v>
      </c>
      <c r="AF2050" s="358">
        <f t="shared" si="1594"/>
        <v>0</v>
      </c>
      <c r="AG2050" s="358">
        <f t="shared" si="1594"/>
        <v>0</v>
      </c>
      <c r="AH2050" s="358">
        <f t="shared" si="1594"/>
        <v>0</v>
      </c>
      <c r="AI2050" s="358">
        <f t="shared" si="1594"/>
        <v>0</v>
      </c>
      <c r="AJ2050" s="358">
        <f t="shared" si="1594"/>
        <v>0</v>
      </c>
      <c r="AK2050" s="358">
        <v>1174.7080345098836</v>
      </c>
      <c r="AL2050" s="358">
        <v>1184.315888472478</v>
      </c>
      <c r="AM2050" s="358">
        <v>1193.4572980182488</v>
      </c>
    </row>
    <row r="2051" spans="1:39" x14ac:dyDescent="0.25">
      <c r="A2051" s="353" t="s">
        <v>524</v>
      </c>
      <c r="B2051" s="353" t="s">
        <v>524</v>
      </c>
      <c r="C2051" s="441">
        <f t="shared" ref="C2051:J2051" si="1595">C99</f>
        <v>2333</v>
      </c>
      <c r="D2051" s="441"/>
      <c r="E2051" s="441"/>
      <c r="F2051" s="441"/>
      <c r="G2051" s="441"/>
      <c r="H2051" s="441">
        <f t="shared" si="1595"/>
        <v>0</v>
      </c>
      <c r="I2051" s="441"/>
      <c r="J2051" s="445">
        <f t="shared" si="1595"/>
        <v>0</v>
      </c>
      <c r="K2051" s="358">
        <f t="shared" ref="K2051:AJ2051" si="1596">K99-K1807</f>
        <v>0</v>
      </c>
      <c r="L2051" s="358">
        <f t="shared" si="1596"/>
        <v>0</v>
      </c>
      <c r="M2051" s="358">
        <f t="shared" si="1596"/>
        <v>0</v>
      </c>
      <c r="N2051" s="358">
        <f t="shared" si="1596"/>
        <v>0</v>
      </c>
      <c r="O2051" s="358">
        <f t="shared" si="1596"/>
        <v>0</v>
      </c>
      <c r="P2051" s="358">
        <f t="shared" si="1596"/>
        <v>0</v>
      </c>
      <c r="Q2051" s="358">
        <f t="shared" si="1596"/>
        <v>0</v>
      </c>
      <c r="R2051" s="358">
        <f t="shared" si="1596"/>
        <v>0</v>
      </c>
      <c r="S2051" s="358">
        <f t="shared" si="1596"/>
        <v>0</v>
      </c>
      <c r="T2051" s="358">
        <f t="shared" si="1596"/>
        <v>0</v>
      </c>
      <c r="U2051" s="358">
        <f t="shared" si="1596"/>
        <v>0</v>
      </c>
      <c r="V2051" s="358">
        <f t="shared" si="1596"/>
        <v>0</v>
      </c>
      <c r="W2051" s="358">
        <f t="shared" si="1596"/>
        <v>0</v>
      </c>
      <c r="X2051" s="358">
        <f t="shared" si="1596"/>
        <v>0</v>
      </c>
      <c r="Y2051" s="358">
        <f t="shared" si="1596"/>
        <v>0</v>
      </c>
      <c r="Z2051" s="358">
        <f t="shared" si="1596"/>
        <v>0</v>
      </c>
      <c r="AA2051" s="358">
        <f t="shared" si="1596"/>
        <v>0</v>
      </c>
      <c r="AB2051" s="358">
        <f t="shared" si="1596"/>
        <v>0</v>
      </c>
      <c r="AC2051" s="358">
        <f t="shared" si="1596"/>
        <v>0</v>
      </c>
      <c r="AD2051" s="358">
        <f t="shared" si="1596"/>
        <v>0</v>
      </c>
      <c r="AE2051" s="358">
        <f t="shared" si="1596"/>
        <v>0</v>
      </c>
      <c r="AF2051" s="358">
        <f t="shared" si="1596"/>
        <v>0</v>
      </c>
      <c r="AG2051" s="358">
        <f t="shared" si="1596"/>
        <v>0</v>
      </c>
      <c r="AH2051" s="358">
        <f t="shared" si="1596"/>
        <v>0</v>
      </c>
      <c r="AI2051" s="358">
        <f t="shared" si="1596"/>
        <v>0</v>
      </c>
      <c r="AJ2051" s="358">
        <f t="shared" si="1596"/>
        <v>0</v>
      </c>
      <c r="AK2051" s="358">
        <v>651.21147968067919</v>
      </c>
      <c r="AL2051" s="358">
        <v>654.16191891025414</v>
      </c>
      <c r="AM2051" s="358">
        <v>657.12572567390828</v>
      </c>
    </row>
    <row r="2052" spans="1:39" x14ac:dyDescent="0.25">
      <c r="A2052" s="353" t="s">
        <v>318</v>
      </c>
      <c r="B2052" s="353" t="s">
        <v>318</v>
      </c>
      <c r="C2052" s="441">
        <f t="shared" ref="C2052:J2052" si="1597">C100</f>
        <v>5000</v>
      </c>
      <c r="D2052" s="441"/>
      <c r="E2052" s="441"/>
      <c r="F2052" s="441"/>
      <c r="G2052" s="441"/>
      <c r="H2052" s="441">
        <f t="shared" si="1597"/>
        <v>0</v>
      </c>
      <c r="I2052" s="441"/>
      <c r="J2052" s="445">
        <f t="shared" si="1597"/>
        <v>0</v>
      </c>
      <c r="K2052" s="358">
        <f t="shared" ref="K2052:AJ2052" si="1598">K100-K1808</f>
        <v>0</v>
      </c>
      <c r="L2052" s="358">
        <f t="shared" si="1598"/>
        <v>0</v>
      </c>
      <c r="M2052" s="358">
        <f t="shared" si="1598"/>
        <v>0</v>
      </c>
      <c r="N2052" s="358">
        <f t="shared" si="1598"/>
        <v>0</v>
      </c>
      <c r="O2052" s="358">
        <f t="shared" si="1598"/>
        <v>0</v>
      </c>
      <c r="P2052" s="358">
        <f t="shared" si="1598"/>
        <v>0</v>
      </c>
      <c r="Q2052" s="358">
        <f t="shared" si="1598"/>
        <v>0</v>
      </c>
      <c r="R2052" s="358">
        <f t="shared" si="1598"/>
        <v>0</v>
      </c>
      <c r="S2052" s="358">
        <f t="shared" si="1598"/>
        <v>0</v>
      </c>
      <c r="T2052" s="358">
        <f t="shared" si="1598"/>
        <v>0</v>
      </c>
      <c r="U2052" s="358">
        <f t="shared" si="1598"/>
        <v>0</v>
      </c>
      <c r="V2052" s="358">
        <f t="shared" si="1598"/>
        <v>0</v>
      </c>
      <c r="W2052" s="358">
        <f t="shared" si="1598"/>
        <v>0</v>
      </c>
      <c r="X2052" s="358">
        <f t="shared" si="1598"/>
        <v>0</v>
      </c>
      <c r="Y2052" s="358">
        <f t="shared" si="1598"/>
        <v>0</v>
      </c>
      <c r="Z2052" s="358">
        <f t="shared" si="1598"/>
        <v>0</v>
      </c>
      <c r="AA2052" s="358">
        <f t="shared" si="1598"/>
        <v>0</v>
      </c>
      <c r="AB2052" s="358">
        <f t="shared" si="1598"/>
        <v>0</v>
      </c>
      <c r="AC2052" s="358">
        <f t="shared" si="1598"/>
        <v>0</v>
      </c>
      <c r="AD2052" s="358">
        <f t="shared" si="1598"/>
        <v>0</v>
      </c>
      <c r="AE2052" s="358">
        <f t="shared" si="1598"/>
        <v>0</v>
      </c>
      <c r="AF2052" s="358">
        <f t="shared" si="1598"/>
        <v>0</v>
      </c>
      <c r="AG2052" s="358">
        <f t="shared" si="1598"/>
        <v>0</v>
      </c>
      <c r="AH2052" s="358">
        <f t="shared" si="1598"/>
        <v>0</v>
      </c>
      <c r="AI2052" s="358">
        <f t="shared" si="1598"/>
        <v>0</v>
      </c>
      <c r="AJ2052" s="358">
        <f t="shared" si="1598"/>
        <v>0</v>
      </c>
      <c r="AK2052" s="358">
        <v>3658.644659014808</v>
      </c>
      <c r="AL2052" s="358">
        <v>3663.3661121639802</v>
      </c>
      <c r="AM2052" s="358">
        <v>3668.0936583125876</v>
      </c>
    </row>
    <row r="2053" spans="1:39" x14ac:dyDescent="0.25">
      <c r="A2053" s="353" t="s">
        <v>400</v>
      </c>
      <c r="B2053" s="353" t="s">
        <v>400</v>
      </c>
      <c r="C2053" s="441">
        <f t="shared" ref="C2053:J2053" si="1599">C101</f>
        <v>1998.0000000000002</v>
      </c>
      <c r="D2053" s="441"/>
      <c r="E2053" s="441"/>
      <c r="F2053" s="441"/>
      <c r="G2053" s="441"/>
      <c r="H2053" s="441">
        <f t="shared" si="1599"/>
        <v>0</v>
      </c>
      <c r="I2053" s="441"/>
      <c r="J2053" s="445">
        <f t="shared" si="1599"/>
        <v>0</v>
      </c>
      <c r="K2053" s="358">
        <f t="shared" ref="K2053:AJ2053" si="1600">K101-K1809</f>
        <v>0</v>
      </c>
      <c r="L2053" s="358">
        <f t="shared" si="1600"/>
        <v>0</v>
      </c>
      <c r="M2053" s="358">
        <f t="shared" si="1600"/>
        <v>0</v>
      </c>
      <c r="N2053" s="358">
        <f t="shared" si="1600"/>
        <v>0</v>
      </c>
      <c r="O2053" s="358">
        <f t="shared" si="1600"/>
        <v>0</v>
      </c>
      <c r="P2053" s="358">
        <f t="shared" si="1600"/>
        <v>0</v>
      </c>
      <c r="Q2053" s="358">
        <f t="shared" si="1600"/>
        <v>0</v>
      </c>
      <c r="R2053" s="358">
        <f t="shared" si="1600"/>
        <v>0</v>
      </c>
      <c r="S2053" s="358">
        <f t="shared" si="1600"/>
        <v>0</v>
      </c>
      <c r="T2053" s="358">
        <f t="shared" si="1600"/>
        <v>0</v>
      </c>
      <c r="U2053" s="358">
        <f t="shared" si="1600"/>
        <v>0</v>
      </c>
      <c r="V2053" s="358">
        <f t="shared" si="1600"/>
        <v>0</v>
      </c>
      <c r="W2053" s="358">
        <f t="shared" si="1600"/>
        <v>0</v>
      </c>
      <c r="X2053" s="358">
        <f t="shared" si="1600"/>
        <v>0</v>
      </c>
      <c r="Y2053" s="358">
        <f t="shared" si="1600"/>
        <v>0</v>
      </c>
      <c r="Z2053" s="358">
        <f t="shared" si="1600"/>
        <v>0</v>
      </c>
      <c r="AA2053" s="358">
        <f t="shared" si="1600"/>
        <v>0</v>
      </c>
      <c r="AB2053" s="358">
        <f t="shared" si="1600"/>
        <v>0</v>
      </c>
      <c r="AC2053" s="358">
        <f t="shared" si="1600"/>
        <v>0</v>
      </c>
      <c r="AD2053" s="358">
        <f t="shared" si="1600"/>
        <v>0</v>
      </c>
      <c r="AE2053" s="358">
        <f t="shared" si="1600"/>
        <v>0</v>
      </c>
      <c r="AF2053" s="358">
        <f t="shared" si="1600"/>
        <v>0</v>
      </c>
      <c r="AG2053" s="358">
        <f t="shared" si="1600"/>
        <v>0</v>
      </c>
      <c r="AH2053" s="358">
        <f t="shared" si="1600"/>
        <v>0</v>
      </c>
      <c r="AI2053" s="358">
        <f t="shared" si="1600"/>
        <v>0</v>
      </c>
      <c r="AJ2053" s="358">
        <f t="shared" si="1600"/>
        <v>0</v>
      </c>
      <c r="AK2053" s="358">
        <v>884.03505932313817</v>
      </c>
      <c r="AL2053" s="358">
        <v>876.9735069656233</v>
      </c>
      <c r="AM2053" s="358">
        <v>869.968361332222</v>
      </c>
    </row>
    <row r="2054" spans="1:39" x14ac:dyDescent="0.25">
      <c r="A2054" s="353" t="s">
        <v>334</v>
      </c>
      <c r="B2054" s="353" t="s">
        <v>334</v>
      </c>
      <c r="C2054" s="441">
        <f t="shared" ref="C2054:J2054" si="1601">C102</f>
        <v>500</v>
      </c>
      <c r="D2054" s="441"/>
      <c r="E2054" s="441"/>
      <c r="F2054" s="441"/>
      <c r="G2054" s="441"/>
      <c r="H2054" s="441">
        <f t="shared" si="1601"/>
        <v>0</v>
      </c>
      <c r="I2054" s="441"/>
      <c r="J2054" s="445">
        <f t="shared" si="1601"/>
        <v>0</v>
      </c>
      <c r="K2054" s="358">
        <f t="shared" ref="K2054:AJ2054" si="1602">K102-K1810</f>
        <v>0</v>
      </c>
      <c r="L2054" s="358">
        <f t="shared" si="1602"/>
        <v>0</v>
      </c>
      <c r="M2054" s="358">
        <f t="shared" si="1602"/>
        <v>0</v>
      </c>
      <c r="N2054" s="358">
        <f t="shared" si="1602"/>
        <v>0</v>
      </c>
      <c r="O2054" s="358">
        <f t="shared" si="1602"/>
        <v>0</v>
      </c>
      <c r="P2054" s="358">
        <f t="shared" si="1602"/>
        <v>0</v>
      </c>
      <c r="Q2054" s="358">
        <f t="shared" si="1602"/>
        <v>0</v>
      </c>
      <c r="R2054" s="358">
        <f t="shared" si="1602"/>
        <v>0</v>
      </c>
      <c r="S2054" s="358">
        <f t="shared" si="1602"/>
        <v>0</v>
      </c>
      <c r="T2054" s="358">
        <f t="shared" si="1602"/>
        <v>0</v>
      </c>
      <c r="U2054" s="358">
        <f t="shared" si="1602"/>
        <v>0</v>
      </c>
      <c r="V2054" s="358">
        <f t="shared" si="1602"/>
        <v>0</v>
      </c>
      <c r="W2054" s="358">
        <f t="shared" si="1602"/>
        <v>0</v>
      </c>
      <c r="X2054" s="358">
        <f t="shared" si="1602"/>
        <v>0</v>
      </c>
      <c r="Y2054" s="358">
        <f t="shared" si="1602"/>
        <v>0</v>
      </c>
      <c r="Z2054" s="358">
        <f t="shared" si="1602"/>
        <v>0</v>
      </c>
      <c r="AA2054" s="358">
        <f t="shared" si="1602"/>
        <v>0</v>
      </c>
      <c r="AB2054" s="358">
        <f t="shared" si="1602"/>
        <v>0</v>
      </c>
      <c r="AC2054" s="358">
        <f t="shared" si="1602"/>
        <v>0</v>
      </c>
      <c r="AD2054" s="358">
        <f t="shared" si="1602"/>
        <v>0</v>
      </c>
      <c r="AE2054" s="358">
        <f t="shared" si="1602"/>
        <v>0</v>
      </c>
      <c r="AF2054" s="358">
        <f t="shared" si="1602"/>
        <v>0</v>
      </c>
      <c r="AG2054" s="358">
        <f t="shared" si="1602"/>
        <v>0</v>
      </c>
      <c r="AH2054" s="358">
        <f t="shared" si="1602"/>
        <v>0</v>
      </c>
      <c r="AI2054" s="358">
        <f t="shared" si="1602"/>
        <v>0</v>
      </c>
      <c r="AJ2054" s="358">
        <f t="shared" si="1602"/>
        <v>0</v>
      </c>
      <c r="AK2054" s="358">
        <v>307.57530692360962</v>
      </c>
      <c r="AL2054" s="358">
        <v>307.33084593331984</v>
      </c>
      <c r="AM2054" s="358">
        <v>307.0865792407335</v>
      </c>
    </row>
    <row r="2055" spans="1:39" x14ac:dyDescent="0.25">
      <c r="A2055" s="353" t="s">
        <v>420</v>
      </c>
      <c r="B2055" s="353" t="s">
        <v>421</v>
      </c>
      <c r="C2055" s="441">
        <f t="shared" ref="C2055:J2055" si="1603">C103</f>
        <v>6250</v>
      </c>
      <c r="D2055" s="441"/>
      <c r="E2055" s="441"/>
      <c r="F2055" s="441"/>
      <c r="G2055" s="441"/>
      <c r="H2055" s="441">
        <f t="shared" si="1603"/>
        <v>0</v>
      </c>
      <c r="I2055" s="441"/>
      <c r="J2055" s="445">
        <f t="shared" si="1603"/>
        <v>0</v>
      </c>
      <c r="K2055" s="358">
        <f t="shared" ref="K2055:AJ2055" si="1604">K103-K1811</f>
        <v>0</v>
      </c>
      <c r="L2055" s="358">
        <f t="shared" si="1604"/>
        <v>0</v>
      </c>
      <c r="M2055" s="358">
        <f t="shared" si="1604"/>
        <v>0</v>
      </c>
      <c r="N2055" s="358">
        <f t="shared" si="1604"/>
        <v>0</v>
      </c>
      <c r="O2055" s="358">
        <f t="shared" si="1604"/>
        <v>0</v>
      </c>
      <c r="P2055" s="358">
        <f t="shared" si="1604"/>
        <v>0</v>
      </c>
      <c r="Q2055" s="358">
        <f t="shared" si="1604"/>
        <v>0</v>
      </c>
      <c r="R2055" s="358">
        <f t="shared" si="1604"/>
        <v>0</v>
      </c>
      <c r="S2055" s="358">
        <f t="shared" si="1604"/>
        <v>0</v>
      </c>
      <c r="T2055" s="358">
        <f t="shared" si="1604"/>
        <v>0</v>
      </c>
      <c r="U2055" s="358">
        <f t="shared" si="1604"/>
        <v>0</v>
      </c>
      <c r="V2055" s="358">
        <f t="shared" si="1604"/>
        <v>0</v>
      </c>
      <c r="W2055" s="358">
        <f t="shared" si="1604"/>
        <v>0</v>
      </c>
      <c r="X2055" s="358">
        <f t="shared" si="1604"/>
        <v>0</v>
      </c>
      <c r="Y2055" s="358">
        <f t="shared" si="1604"/>
        <v>0</v>
      </c>
      <c r="Z2055" s="358">
        <f t="shared" si="1604"/>
        <v>0</v>
      </c>
      <c r="AA2055" s="358">
        <f t="shared" si="1604"/>
        <v>0</v>
      </c>
      <c r="AB2055" s="358">
        <f t="shared" si="1604"/>
        <v>0</v>
      </c>
      <c r="AC2055" s="358">
        <f t="shared" si="1604"/>
        <v>0</v>
      </c>
      <c r="AD2055" s="358">
        <f t="shared" si="1604"/>
        <v>0</v>
      </c>
      <c r="AE2055" s="358">
        <f t="shared" si="1604"/>
        <v>0</v>
      </c>
      <c r="AF2055" s="358">
        <f t="shared" si="1604"/>
        <v>0</v>
      </c>
      <c r="AG2055" s="358">
        <f t="shared" si="1604"/>
        <v>0</v>
      </c>
      <c r="AH2055" s="358">
        <f t="shared" si="1604"/>
        <v>0</v>
      </c>
      <c r="AI2055" s="358">
        <f t="shared" si="1604"/>
        <v>0</v>
      </c>
      <c r="AJ2055" s="358">
        <f t="shared" si="1604"/>
        <v>0</v>
      </c>
      <c r="AK2055" s="358">
        <v>3406.6117511871471</v>
      </c>
      <c r="AL2055" s="358">
        <v>3423.7674005446906</v>
      </c>
      <c r="AM2055" s="358">
        <v>3440.6927082674856</v>
      </c>
    </row>
    <row r="2056" spans="1:39" x14ac:dyDescent="0.25">
      <c r="A2056" s="353" t="s">
        <v>245</v>
      </c>
      <c r="B2056" s="353" t="s">
        <v>408</v>
      </c>
      <c r="C2056" s="441">
        <f t="shared" ref="C2056:J2056" si="1605">C104</f>
        <v>6250</v>
      </c>
      <c r="D2056" s="441"/>
      <c r="E2056" s="441"/>
      <c r="F2056" s="441"/>
      <c r="G2056" s="441"/>
      <c r="H2056" s="441">
        <f t="shared" si="1605"/>
        <v>0</v>
      </c>
      <c r="I2056" s="441"/>
      <c r="J2056" s="445">
        <f t="shared" si="1605"/>
        <v>0</v>
      </c>
      <c r="K2056" s="358">
        <f t="shared" ref="K2056:AJ2056" si="1606">K104-K1812</f>
        <v>0</v>
      </c>
      <c r="L2056" s="358">
        <f t="shared" si="1606"/>
        <v>0</v>
      </c>
      <c r="M2056" s="358">
        <f t="shared" si="1606"/>
        <v>0</v>
      </c>
      <c r="N2056" s="358">
        <f t="shared" si="1606"/>
        <v>0</v>
      </c>
      <c r="O2056" s="358">
        <f t="shared" si="1606"/>
        <v>0</v>
      </c>
      <c r="P2056" s="358">
        <f t="shared" si="1606"/>
        <v>0</v>
      </c>
      <c r="Q2056" s="358">
        <f t="shared" si="1606"/>
        <v>0</v>
      </c>
      <c r="R2056" s="358">
        <f t="shared" si="1606"/>
        <v>0</v>
      </c>
      <c r="S2056" s="358">
        <f t="shared" si="1606"/>
        <v>0</v>
      </c>
      <c r="T2056" s="358">
        <f t="shared" si="1606"/>
        <v>0</v>
      </c>
      <c r="U2056" s="358">
        <f t="shared" si="1606"/>
        <v>0</v>
      </c>
      <c r="V2056" s="358">
        <f t="shared" si="1606"/>
        <v>0</v>
      </c>
      <c r="W2056" s="358">
        <f t="shared" si="1606"/>
        <v>0</v>
      </c>
      <c r="X2056" s="358">
        <f t="shared" si="1606"/>
        <v>0</v>
      </c>
      <c r="Y2056" s="358">
        <f t="shared" si="1606"/>
        <v>0</v>
      </c>
      <c r="Z2056" s="358">
        <f t="shared" si="1606"/>
        <v>0</v>
      </c>
      <c r="AA2056" s="358">
        <f t="shared" si="1606"/>
        <v>0</v>
      </c>
      <c r="AB2056" s="358">
        <f t="shared" si="1606"/>
        <v>0</v>
      </c>
      <c r="AC2056" s="358">
        <f t="shared" si="1606"/>
        <v>0</v>
      </c>
      <c r="AD2056" s="358">
        <f t="shared" si="1606"/>
        <v>0</v>
      </c>
      <c r="AE2056" s="358">
        <f t="shared" si="1606"/>
        <v>0</v>
      </c>
      <c r="AF2056" s="358">
        <f t="shared" si="1606"/>
        <v>0</v>
      </c>
      <c r="AG2056" s="358">
        <f t="shared" si="1606"/>
        <v>0</v>
      </c>
      <c r="AH2056" s="358">
        <f t="shared" si="1606"/>
        <v>0</v>
      </c>
      <c r="AI2056" s="358">
        <f t="shared" si="1606"/>
        <v>0</v>
      </c>
      <c r="AJ2056" s="358">
        <f t="shared" si="1606"/>
        <v>0</v>
      </c>
      <c r="AK2056" s="358">
        <v>1781.8877432135046</v>
      </c>
      <c r="AL2056" s="358">
        <v>1743.5790142889027</v>
      </c>
      <c r="AM2056" s="358">
        <v>1705.0284999857524</v>
      </c>
    </row>
    <row r="2057" spans="1:39" x14ac:dyDescent="0.25">
      <c r="A2057" s="353" t="s">
        <v>245</v>
      </c>
      <c r="B2057" s="353" t="s">
        <v>362</v>
      </c>
      <c r="C2057" s="441">
        <f t="shared" ref="C2057:J2057" si="1607">C105</f>
        <v>6250</v>
      </c>
      <c r="D2057" s="441"/>
      <c r="E2057" s="441"/>
      <c r="F2057" s="441"/>
      <c r="G2057" s="441"/>
      <c r="H2057" s="441">
        <f t="shared" si="1607"/>
        <v>0</v>
      </c>
      <c r="I2057" s="441"/>
      <c r="J2057" s="445">
        <f t="shared" si="1607"/>
        <v>0</v>
      </c>
      <c r="K2057" s="358">
        <f t="shared" ref="K2057:AJ2057" si="1608">K105-K1813</f>
        <v>0</v>
      </c>
      <c r="L2057" s="358">
        <f t="shared" si="1608"/>
        <v>0</v>
      </c>
      <c r="M2057" s="358">
        <f t="shared" si="1608"/>
        <v>0</v>
      </c>
      <c r="N2057" s="358">
        <f t="shared" si="1608"/>
        <v>0</v>
      </c>
      <c r="O2057" s="358">
        <f t="shared" si="1608"/>
        <v>0</v>
      </c>
      <c r="P2057" s="358">
        <f t="shared" si="1608"/>
        <v>0</v>
      </c>
      <c r="Q2057" s="358">
        <f t="shared" si="1608"/>
        <v>0</v>
      </c>
      <c r="R2057" s="358">
        <f t="shared" si="1608"/>
        <v>0</v>
      </c>
      <c r="S2057" s="358">
        <f t="shared" si="1608"/>
        <v>0</v>
      </c>
      <c r="T2057" s="358">
        <f t="shared" si="1608"/>
        <v>0</v>
      </c>
      <c r="U2057" s="358">
        <f t="shared" si="1608"/>
        <v>0</v>
      </c>
      <c r="V2057" s="358">
        <f t="shared" si="1608"/>
        <v>0</v>
      </c>
      <c r="W2057" s="358">
        <f t="shared" si="1608"/>
        <v>0</v>
      </c>
      <c r="X2057" s="358">
        <f t="shared" si="1608"/>
        <v>0</v>
      </c>
      <c r="Y2057" s="358">
        <f t="shared" si="1608"/>
        <v>0</v>
      </c>
      <c r="Z2057" s="358">
        <f t="shared" si="1608"/>
        <v>0</v>
      </c>
      <c r="AA2057" s="358">
        <f t="shared" si="1608"/>
        <v>0</v>
      </c>
      <c r="AB2057" s="358">
        <f t="shared" si="1608"/>
        <v>0</v>
      </c>
      <c r="AC2057" s="358">
        <f t="shared" si="1608"/>
        <v>0</v>
      </c>
      <c r="AD2057" s="358">
        <f t="shared" si="1608"/>
        <v>0</v>
      </c>
      <c r="AE2057" s="358">
        <f t="shared" si="1608"/>
        <v>0</v>
      </c>
      <c r="AF2057" s="358">
        <f t="shared" si="1608"/>
        <v>0</v>
      </c>
      <c r="AG2057" s="358">
        <f t="shared" si="1608"/>
        <v>0</v>
      </c>
      <c r="AH2057" s="358">
        <f t="shared" si="1608"/>
        <v>0</v>
      </c>
      <c r="AI2057" s="358">
        <f t="shared" si="1608"/>
        <v>0</v>
      </c>
      <c r="AJ2057" s="358">
        <f t="shared" si="1608"/>
        <v>0</v>
      </c>
      <c r="AK2057" s="358">
        <v>3506.1111530512894</v>
      </c>
      <c r="AL2057" s="358">
        <v>3506.4426192148485</v>
      </c>
      <c r="AM2057" s="358">
        <v>3506.210443063535</v>
      </c>
    </row>
    <row r="2058" spans="1:39" x14ac:dyDescent="0.25">
      <c r="A2058" s="353" t="s">
        <v>412</v>
      </c>
      <c r="B2058" s="353" t="s">
        <v>413</v>
      </c>
      <c r="C2058" s="441">
        <f t="shared" ref="C2058:J2058" si="1609">C106</f>
        <v>20000</v>
      </c>
      <c r="D2058" s="441"/>
      <c r="E2058" s="441"/>
      <c r="F2058" s="441"/>
      <c r="G2058" s="441"/>
      <c r="H2058" s="441">
        <f t="shared" si="1609"/>
        <v>0</v>
      </c>
      <c r="I2058" s="441"/>
      <c r="J2058" s="445">
        <f t="shared" si="1609"/>
        <v>0</v>
      </c>
      <c r="K2058" s="358">
        <f t="shared" ref="K2058:AJ2058" si="1610">K106-K1814</f>
        <v>0</v>
      </c>
      <c r="L2058" s="358">
        <f t="shared" si="1610"/>
        <v>0</v>
      </c>
      <c r="M2058" s="358">
        <f t="shared" si="1610"/>
        <v>0</v>
      </c>
      <c r="N2058" s="358">
        <f t="shared" si="1610"/>
        <v>0</v>
      </c>
      <c r="O2058" s="358">
        <f t="shared" si="1610"/>
        <v>0</v>
      </c>
      <c r="P2058" s="358">
        <f t="shared" si="1610"/>
        <v>0</v>
      </c>
      <c r="Q2058" s="358">
        <f t="shared" si="1610"/>
        <v>0</v>
      </c>
      <c r="R2058" s="358">
        <f t="shared" si="1610"/>
        <v>0</v>
      </c>
      <c r="S2058" s="358">
        <f t="shared" si="1610"/>
        <v>0</v>
      </c>
      <c r="T2058" s="358">
        <f t="shared" si="1610"/>
        <v>0</v>
      </c>
      <c r="U2058" s="358">
        <f t="shared" si="1610"/>
        <v>0</v>
      </c>
      <c r="V2058" s="358">
        <f t="shared" si="1610"/>
        <v>0</v>
      </c>
      <c r="W2058" s="358">
        <f t="shared" si="1610"/>
        <v>0</v>
      </c>
      <c r="X2058" s="358">
        <f t="shared" si="1610"/>
        <v>0</v>
      </c>
      <c r="Y2058" s="358">
        <f t="shared" si="1610"/>
        <v>0</v>
      </c>
      <c r="Z2058" s="358">
        <f t="shared" si="1610"/>
        <v>0</v>
      </c>
      <c r="AA2058" s="358">
        <f t="shared" si="1610"/>
        <v>0</v>
      </c>
      <c r="AB2058" s="358">
        <f t="shared" si="1610"/>
        <v>0</v>
      </c>
      <c r="AC2058" s="358">
        <f t="shared" si="1610"/>
        <v>0</v>
      </c>
      <c r="AD2058" s="358">
        <f t="shared" si="1610"/>
        <v>0</v>
      </c>
      <c r="AE2058" s="358">
        <f t="shared" si="1610"/>
        <v>0</v>
      </c>
      <c r="AF2058" s="358">
        <f t="shared" si="1610"/>
        <v>0</v>
      </c>
      <c r="AG2058" s="358">
        <f t="shared" si="1610"/>
        <v>0</v>
      </c>
      <c r="AH2058" s="358">
        <f t="shared" si="1610"/>
        <v>0</v>
      </c>
      <c r="AI2058" s="358">
        <f t="shared" si="1610"/>
        <v>0</v>
      </c>
      <c r="AJ2058" s="358">
        <f t="shared" si="1610"/>
        <v>0</v>
      </c>
      <c r="AK2058" s="358">
        <v>7482.8983391830243</v>
      </c>
      <c r="AL2058" s="358">
        <v>7412.4497588788663</v>
      </c>
      <c r="AM2058" s="358">
        <v>7340.6166970862387</v>
      </c>
    </row>
    <row r="2059" spans="1:39" x14ac:dyDescent="0.25">
      <c r="A2059" s="353" t="s">
        <v>246</v>
      </c>
      <c r="B2059" s="353" t="s">
        <v>274</v>
      </c>
      <c r="C2059" s="441">
        <f t="shared" ref="C2059:J2059" si="1611">C107</f>
        <v>40000</v>
      </c>
      <c r="D2059" s="441"/>
      <c r="E2059" s="441"/>
      <c r="F2059" s="441"/>
      <c r="G2059" s="441"/>
      <c r="H2059" s="441">
        <f t="shared" si="1611"/>
        <v>0</v>
      </c>
      <c r="I2059" s="441"/>
      <c r="J2059" s="445">
        <f t="shared" si="1611"/>
        <v>0</v>
      </c>
      <c r="K2059" s="358">
        <f t="shared" ref="K2059:AJ2059" si="1612">K107-K1815</f>
        <v>0</v>
      </c>
      <c r="L2059" s="358">
        <f t="shared" si="1612"/>
        <v>0</v>
      </c>
      <c r="M2059" s="358">
        <f t="shared" si="1612"/>
        <v>0</v>
      </c>
      <c r="N2059" s="358">
        <f t="shared" si="1612"/>
        <v>0</v>
      </c>
      <c r="O2059" s="358">
        <f t="shared" si="1612"/>
        <v>0</v>
      </c>
      <c r="P2059" s="358">
        <f t="shared" si="1612"/>
        <v>0</v>
      </c>
      <c r="Q2059" s="358">
        <f t="shared" si="1612"/>
        <v>0</v>
      </c>
      <c r="R2059" s="358">
        <f t="shared" si="1612"/>
        <v>0</v>
      </c>
      <c r="S2059" s="358">
        <f t="shared" si="1612"/>
        <v>0</v>
      </c>
      <c r="T2059" s="358">
        <f t="shared" si="1612"/>
        <v>0</v>
      </c>
      <c r="U2059" s="358">
        <f t="shared" si="1612"/>
        <v>0</v>
      </c>
      <c r="V2059" s="358">
        <f t="shared" si="1612"/>
        <v>0</v>
      </c>
      <c r="W2059" s="358">
        <f t="shared" si="1612"/>
        <v>0</v>
      </c>
      <c r="X2059" s="358">
        <f t="shared" si="1612"/>
        <v>0</v>
      </c>
      <c r="Y2059" s="358">
        <f t="shared" si="1612"/>
        <v>0</v>
      </c>
      <c r="Z2059" s="358">
        <f t="shared" si="1612"/>
        <v>0</v>
      </c>
      <c r="AA2059" s="358">
        <f t="shared" si="1612"/>
        <v>0</v>
      </c>
      <c r="AB2059" s="358">
        <f t="shared" si="1612"/>
        <v>0</v>
      </c>
      <c r="AC2059" s="358">
        <f t="shared" si="1612"/>
        <v>0</v>
      </c>
      <c r="AD2059" s="358">
        <f t="shared" si="1612"/>
        <v>0</v>
      </c>
      <c r="AE2059" s="358">
        <f t="shared" si="1612"/>
        <v>0</v>
      </c>
      <c r="AF2059" s="358">
        <f t="shared" si="1612"/>
        <v>0</v>
      </c>
      <c r="AG2059" s="358">
        <f t="shared" si="1612"/>
        <v>0</v>
      </c>
      <c r="AH2059" s="358">
        <f t="shared" si="1612"/>
        <v>0</v>
      </c>
      <c r="AI2059" s="358">
        <f t="shared" si="1612"/>
        <v>0</v>
      </c>
      <c r="AJ2059" s="358">
        <f t="shared" si="1612"/>
        <v>0</v>
      </c>
      <c r="AK2059" s="358">
        <v>14094.043887073627</v>
      </c>
      <c r="AL2059" s="358">
        <v>13976.922376063047</v>
      </c>
      <c r="AM2059" s="358">
        <v>13860.774144861391</v>
      </c>
    </row>
    <row r="2060" spans="1:39" x14ac:dyDescent="0.25">
      <c r="A2060" s="353" t="s">
        <v>247</v>
      </c>
      <c r="B2060" s="353" t="s">
        <v>269</v>
      </c>
      <c r="C2060" s="441">
        <f t="shared" ref="C2060:J2060" si="1613">C108</f>
        <v>25000</v>
      </c>
      <c r="D2060" s="441"/>
      <c r="E2060" s="441"/>
      <c r="F2060" s="441"/>
      <c r="G2060" s="441"/>
      <c r="H2060" s="441">
        <f t="shared" si="1613"/>
        <v>0</v>
      </c>
      <c r="I2060" s="441"/>
      <c r="J2060" s="445">
        <f t="shared" si="1613"/>
        <v>0</v>
      </c>
      <c r="K2060" s="358">
        <f t="shared" ref="K2060:AJ2060" si="1614">K108-K1816</f>
        <v>0</v>
      </c>
      <c r="L2060" s="358">
        <f t="shared" si="1614"/>
        <v>0</v>
      </c>
      <c r="M2060" s="358">
        <f t="shared" si="1614"/>
        <v>0</v>
      </c>
      <c r="N2060" s="358">
        <f t="shared" si="1614"/>
        <v>0</v>
      </c>
      <c r="O2060" s="358">
        <f t="shared" si="1614"/>
        <v>0</v>
      </c>
      <c r="P2060" s="358">
        <f t="shared" si="1614"/>
        <v>0</v>
      </c>
      <c r="Q2060" s="358">
        <f t="shared" si="1614"/>
        <v>0</v>
      </c>
      <c r="R2060" s="358">
        <f t="shared" si="1614"/>
        <v>0</v>
      </c>
      <c r="S2060" s="358">
        <f t="shared" si="1614"/>
        <v>0</v>
      </c>
      <c r="T2060" s="358">
        <f t="shared" si="1614"/>
        <v>0</v>
      </c>
      <c r="U2060" s="358">
        <f t="shared" si="1614"/>
        <v>0</v>
      </c>
      <c r="V2060" s="358">
        <f t="shared" si="1614"/>
        <v>0</v>
      </c>
      <c r="W2060" s="358">
        <f t="shared" si="1614"/>
        <v>0</v>
      </c>
      <c r="X2060" s="358">
        <f t="shared" si="1614"/>
        <v>0</v>
      </c>
      <c r="Y2060" s="358">
        <f t="shared" si="1614"/>
        <v>0</v>
      </c>
      <c r="Z2060" s="358">
        <f t="shared" si="1614"/>
        <v>0</v>
      </c>
      <c r="AA2060" s="358">
        <f t="shared" si="1614"/>
        <v>0</v>
      </c>
      <c r="AB2060" s="358">
        <f t="shared" si="1614"/>
        <v>0</v>
      </c>
      <c r="AC2060" s="358">
        <f t="shared" si="1614"/>
        <v>0</v>
      </c>
      <c r="AD2060" s="358">
        <f t="shared" si="1614"/>
        <v>0</v>
      </c>
      <c r="AE2060" s="358">
        <f t="shared" si="1614"/>
        <v>0</v>
      </c>
      <c r="AF2060" s="358">
        <f t="shared" si="1614"/>
        <v>0</v>
      </c>
      <c r="AG2060" s="358">
        <f t="shared" si="1614"/>
        <v>0</v>
      </c>
      <c r="AH2060" s="358">
        <f t="shared" si="1614"/>
        <v>0</v>
      </c>
      <c r="AI2060" s="358">
        <f t="shared" si="1614"/>
        <v>0</v>
      </c>
      <c r="AJ2060" s="358">
        <f t="shared" si="1614"/>
        <v>0</v>
      </c>
      <c r="AK2060" s="358">
        <v>11498.078889227603</v>
      </c>
      <c r="AL2060" s="358">
        <v>11407.410141680397</v>
      </c>
      <c r="AM2060" s="358">
        <v>11317.456367639719</v>
      </c>
    </row>
    <row r="2061" spans="1:39" x14ac:dyDescent="0.25">
      <c r="A2061" s="353" t="s">
        <v>247</v>
      </c>
      <c r="B2061" s="353" t="s">
        <v>473</v>
      </c>
      <c r="C2061" s="441">
        <f t="shared" ref="C2061:J2061" si="1615">C109</f>
        <v>12500</v>
      </c>
      <c r="D2061" s="441"/>
      <c r="E2061" s="441"/>
      <c r="F2061" s="441"/>
      <c r="G2061" s="441"/>
      <c r="H2061" s="441">
        <f t="shared" si="1615"/>
        <v>0</v>
      </c>
      <c r="I2061" s="441"/>
      <c r="J2061" s="445">
        <f t="shared" si="1615"/>
        <v>0</v>
      </c>
      <c r="K2061" s="358">
        <f t="shared" ref="K2061:AJ2061" si="1616">K109-K1817</f>
        <v>0</v>
      </c>
      <c r="L2061" s="358">
        <f t="shared" si="1616"/>
        <v>0</v>
      </c>
      <c r="M2061" s="358">
        <f t="shared" si="1616"/>
        <v>0</v>
      </c>
      <c r="N2061" s="358">
        <f t="shared" si="1616"/>
        <v>0</v>
      </c>
      <c r="O2061" s="358">
        <f t="shared" si="1616"/>
        <v>0</v>
      </c>
      <c r="P2061" s="358">
        <f t="shared" si="1616"/>
        <v>0</v>
      </c>
      <c r="Q2061" s="358">
        <f t="shared" si="1616"/>
        <v>0</v>
      </c>
      <c r="R2061" s="358">
        <f t="shared" si="1616"/>
        <v>0</v>
      </c>
      <c r="S2061" s="358">
        <f t="shared" si="1616"/>
        <v>0</v>
      </c>
      <c r="T2061" s="358">
        <f t="shared" si="1616"/>
        <v>0</v>
      </c>
      <c r="U2061" s="358">
        <f t="shared" si="1616"/>
        <v>0</v>
      </c>
      <c r="V2061" s="358">
        <f t="shared" si="1616"/>
        <v>0</v>
      </c>
      <c r="W2061" s="358">
        <f t="shared" si="1616"/>
        <v>0</v>
      </c>
      <c r="X2061" s="358">
        <f t="shared" si="1616"/>
        <v>0</v>
      </c>
      <c r="Y2061" s="358">
        <f t="shared" si="1616"/>
        <v>0</v>
      </c>
      <c r="Z2061" s="358">
        <f t="shared" si="1616"/>
        <v>0</v>
      </c>
      <c r="AA2061" s="358">
        <f t="shared" si="1616"/>
        <v>0</v>
      </c>
      <c r="AB2061" s="358">
        <f t="shared" si="1616"/>
        <v>0</v>
      </c>
      <c r="AC2061" s="358">
        <f t="shared" si="1616"/>
        <v>0</v>
      </c>
      <c r="AD2061" s="358">
        <f t="shared" si="1616"/>
        <v>0</v>
      </c>
      <c r="AE2061" s="358">
        <f t="shared" si="1616"/>
        <v>0</v>
      </c>
      <c r="AF2061" s="358">
        <f t="shared" si="1616"/>
        <v>0</v>
      </c>
      <c r="AG2061" s="358">
        <f t="shared" si="1616"/>
        <v>0</v>
      </c>
      <c r="AH2061" s="358">
        <f t="shared" si="1616"/>
        <v>0</v>
      </c>
      <c r="AI2061" s="358">
        <f t="shared" si="1616"/>
        <v>0</v>
      </c>
      <c r="AJ2061" s="358">
        <f t="shared" si="1616"/>
        <v>0</v>
      </c>
      <c r="AK2061" s="358">
        <v>3733.8959858733274</v>
      </c>
      <c r="AL2061" s="358">
        <v>3710.3109200268295</v>
      </c>
      <c r="AM2061" s="358">
        <v>3686.1939822387085</v>
      </c>
    </row>
    <row r="2062" spans="1:39" x14ac:dyDescent="0.25">
      <c r="A2062" s="353" t="s">
        <v>325</v>
      </c>
      <c r="B2062" s="353" t="s">
        <v>325</v>
      </c>
      <c r="C2062" s="441">
        <f t="shared" ref="C2062:J2062" si="1617">C110</f>
        <v>20000</v>
      </c>
      <c r="D2062" s="441"/>
      <c r="E2062" s="441"/>
      <c r="F2062" s="441"/>
      <c r="G2062" s="441"/>
      <c r="H2062" s="441">
        <f t="shared" si="1617"/>
        <v>0</v>
      </c>
      <c r="I2062" s="441"/>
      <c r="J2062" s="445">
        <f t="shared" si="1617"/>
        <v>0</v>
      </c>
      <c r="K2062" s="358">
        <f t="shared" ref="K2062:AJ2062" si="1618">K110-K1818</f>
        <v>0</v>
      </c>
      <c r="L2062" s="358">
        <f t="shared" si="1618"/>
        <v>0</v>
      </c>
      <c r="M2062" s="358">
        <f t="shared" si="1618"/>
        <v>0</v>
      </c>
      <c r="N2062" s="358">
        <f t="shared" si="1618"/>
        <v>0</v>
      </c>
      <c r="O2062" s="358">
        <f t="shared" si="1618"/>
        <v>0</v>
      </c>
      <c r="P2062" s="358">
        <f t="shared" si="1618"/>
        <v>0</v>
      </c>
      <c r="Q2062" s="358">
        <f t="shared" si="1618"/>
        <v>0</v>
      </c>
      <c r="R2062" s="358">
        <f t="shared" si="1618"/>
        <v>0</v>
      </c>
      <c r="S2062" s="358">
        <f t="shared" si="1618"/>
        <v>0</v>
      </c>
      <c r="T2062" s="358">
        <f t="shared" si="1618"/>
        <v>0</v>
      </c>
      <c r="U2062" s="358">
        <f t="shared" si="1618"/>
        <v>0</v>
      </c>
      <c r="V2062" s="358">
        <f t="shared" si="1618"/>
        <v>0</v>
      </c>
      <c r="W2062" s="358">
        <f t="shared" si="1618"/>
        <v>0</v>
      </c>
      <c r="X2062" s="358">
        <f t="shared" si="1618"/>
        <v>0</v>
      </c>
      <c r="Y2062" s="358">
        <f t="shared" si="1618"/>
        <v>0</v>
      </c>
      <c r="Z2062" s="358">
        <f t="shared" si="1618"/>
        <v>0</v>
      </c>
      <c r="AA2062" s="358">
        <f t="shared" si="1618"/>
        <v>0</v>
      </c>
      <c r="AB2062" s="358">
        <f t="shared" si="1618"/>
        <v>0</v>
      </c>
      <c r="AC2062" s="358">
        <f t="shared" si="1618"/>
        <v>0</v>
      </c>
      <c r="AD2062" s="358">
        <f t="shared" si="1618"/>
        <v>0</v>
      </c>
      <c r="AE2062" s="358">
        <f t="shared" si="1618"/>
        <v>0</v>
      </c>
      <c r="AF2062" s="358">
        <f t="shared" si="1618"/>
        <v>0</v>
      </c>
      <c r="AG2062" s="358">
        <f t="shared" si="1618"/>
        <v>0</v>
      </c>
      <c r="AH2062" s="358">
        <f t="shared" si="1618"/>
        <v>0</v>
      </c>
      <c r="AI2062" s="358">
        <f t="shared" si="1618"/>
        <v>0</v>
      </c>
      <c r="AJ2062" s="358">
        <f t="shared" si="1618"/>
        <v>0</v>
      </c>
      <c r="AK2062" s="358">
        <v>13186.321788174313</v>
      </c>
      <c r="AL2062" s="358">
        <v>13207.641787625154</v>
      </c>
      <c r="AM2062" s="358">
        <v>13227.379706044752</v>
      </c>
    </row>
    <row r="2063" spans="1:39" x14ac:dyDescent="0.25">
      <c r="A2063" s="353" t="s">
        <v>248</v>
      </c>
      <c r="B2063" s="353" t="s">
        <v>297</v>
      </c>
      <c r="C2063" s="441">
        <f t="shared" ref="C2063:J2063" si="1619">C111</f>
        <v>20000</v>
      </c>
      <c r="D2063" s="441"/>
      <c r="E2063" s="441"/>
      <c r="F2063" s="441"/>
      <c r="G2063" s="441"/>
      <c r="H2063" s="441">
        <f t="shared" si="1619"/>
        <v>0</v>
      </c>
      <c r="I2063" s="441"/>
      <c r="J2063" s="445">
        <f t="shared" si="1619"/>
        <v>0</v>
      </c>
      <c r="K2063" s="358">
        <f t="shared" ref="K2063:AJ2063" si="1620">K111-K1819</f>
        <v>0</v>
      </c>
      <c r="L2063" s="358">
        <f t="shared" si="1620"/>
        <v>0</v>
      </c>
      <c r="M2063" s="358">
        <f t="shared" si="1620"/>
        <v>0</v>
      </c>
      <c r="N2063" s="358">
        <f t="shared" si="1620"/>
        <v>0</v>
      </c>
      <c r="O2063" s="358">
        <f t="shared" si="1620"/>
        <v>0</v>
      </c>
      <c r="P2063" s="358">
        <f t="shared" si="1620"/>
        <v>0</v>
      </c>
      <c r="Q2063" s="358">
        <f t="shared" si="1620"/>
        <v>0</v>
      </c>
      <c r="R2063" s="358">
        <f t="shared" si="1620"/>
        <v>0</v>
      </c>
      <c r="S2063" s="358">
        <f t="shared" si="1620"/>
        <v>0</v>
      </c>
      <c r="T2063" s="358">
        <f t="shared" si="1620"/>
        <v>0</v>
      </c>
      <c r="U2063" s="358">
        <f t="shared" si="1620"/>
        <v>0</v>
      </c>
      <c r="V2063" s="358">
        <f t="shared" si="1620"/>
        <v>0</v>
      </c>
      <c r="W2063" s="358">
        <f t="shared" si="1620"/>
        <v>0</v>
      </c>
      <c r="X2063" s="358">
        <f t="shared" si="1620"/>
        <v>0</v>
      </c>
      <c r="Y2063" s="358">
        <f t="shared" si="1620"/>
        <v>0</v>
      </c>
      <c r="Z2063" s="358">
        <f t="shared" si="1620"/>
        <v>0</v>
      </c>
      <c r="AA2063" s="358">
        <f t="shared" si="1620"/>
        <v>0</v>
      </c>
      <c r="AB2063" s="358">
        <f t="shared" si="1620"/>
        <v>0</v>
      </c>
      <c r="AC2063" s="358">
        <f t="shared" si="1620"/>
        <v>0</v>
      </c>
      <c r="AD2063" s="358">
        <f t="shared" si="1620"/>
        <v>0</v>
      </c>
      <c r="AE2063" s="358">
        <f t="shared" si="1620"/>
        <v>0</v>
      </c>
      <c r="AF2063" s="358">
        <f t="shared" si="1620"/>
        <v>0</v>
      </c>
      <c r="AG2063" s="358">
        <f t="shared" si="1620"/>
        <v>0</v>
      </c>
      <c r="AH2063" s="358">
        <f t="shared" si="1620"/>
        <v>0</v>
      </c>
      <c r="AI2063" s="358">
        <f t="shared" si="1620"/>
        <v>0</v>
      </c>
      <c r="AJ2063" s="358">
        <f t="shared" si="1620"/>
        <v>0</v>
      </c>
      <c r="AK2063" s="358">
        <v>13397.473331228386</v>
      </c>
      <c r="AL2063" s="358">
        <v>13380.183437528805</v>
      </c>
      <c r="AM2063" s="358">
        <v>13360.35588867084</v>
      </c>
    </row>
    <row r="2064" spans="1:39" x14ac:dyDescent="0.25">
      <c r="A2064" s="353" t="s">
        <v>248</v>
      </c>
      <c r="B2064" s="353" t="s">
        <v>356</v>
      </c>
      <c r="C2064" s="441">
        <f t="shared" ref="C2064:J2064" si="1621">C112</f>
        <v>20000</v>
      </c>
      <c r="D2064" s="441"/>
      <c r="E2064" s="441"/>
      <c r="F2064" s="441"/>
      <c r="G2064" s="441"/>
      <c r="H2064" s="441">
        <f t="shared" si="1621"/>
        <v>0</v>
      </c>
      <c r="I2064" s="441"/>
      <c r="J2064" s="445">
        <f t="shared" si="1621"/>
        <v>0</v>
      </c>
      <c r="K2064" s="358">
        <f t="shared" ref="K2064:AJ2064" si="1622">K112-K1820</f>
        <v>0</v>
      </c>
      <c r="L2064" s="358">
        <f t="shared" si="1622"/>
        <v>0</v>
      </c>
      <c r="M2064" s="358">
        <f t="shared" si="1622"/>
        <v>0</v>
      </c>
      <c r="N2064" s="358">
        <f t="shared" si="1622"/>
        <v>0</v>
      </c>
      <c r="O2064" s="358">
        <f t="shared" si="1622"/>
        <v>0</v>
      </c>
      <c r="P2064" s="358">
        <f t="shared" si="1622"/>
        <v>0</v>
      </c>
      <c r="Q2064" s="358">
        <f t="shared" si="1622"/>
        <v>0</v>
      </c>
      <c r="R2064" s="358">
        <f t="shared" si="1622"/>
        <v>0</v>
      </c>
      <c r="S2064" s="358">
        <f t="shared" si="1622"/>
        <v>0</v>
      </c>
      <c r="T2064" s="358">
        <f t="shared" si="1622"/>
        <v>0</v>
      </c>
      <c r="U2064" s="358">
        <f t="shared" si="1622"/>
        <v>0</v>
      </c>
      <c r="V2064" s="358">
        <f t="shared" si="1622"/>
        <v>0</v>
      </c>
      <c r="W2064" s="358">
        <f t="shared" si="1622"/>
        <v>0</v>
      </c>
      <c r="X2064" s="358">
        <f t="shared" si="1622"/>
        <v>0</v>
      </c>
      <c r="Y2064" s="358">
        <f t="shared" si="1622"/>
        <v>0</v>
      </c>
      <c r="Z2064" s="358">
        <f t="shared" si="1622"/>
        <v>0</v>
      </c>
      <c r="AA2064" s="358">
        <f t="shared" si="1622"/>
        <v>0</v>
      </c>
      <c r="AB2064" s="358">
        <f t="shared" si="1622"/>
        <v>0</v>
      </c>
      <c r="AC2064" s="358">
        <f t="shared" si="1622"/>
        <v>0</v>
      </c>
      <c r="AD2064" s="358">
        <f t="shared" si="1622"/>
        <v>0</v>
      </c>
      <c r="AE2064" s="358">
        <f t="shared" si="1622"/>
        <v>0</v>
      </c>
      <c r="AF2064" s="358">
        <f t="shared" si="1622"/>
        <v>0</v>
      </c>
      <c r="AG2064" s="358">
        <f t="shared" si="1622"/>
        <v>0</v>
      </c>
      <c r="AH2064" s="358">
        <f t="shared" si="1622"/>
        <v>0</v>
      </c>
      <c r="AI2064" s="358">
        <f t="shared" si="1622"/>
        <v>0</v>
      </c>
      <c r="AJ2064" s="358">
        <f t="shared" si="1622"/>
        <v>0</v>
      </c>
      <c r="AK2064" s="358">
        <v>9324.9770983385897</v>
      </c>
      <c r="AL2064" s="358">
        <v>9255.4818813742531</v>
      </c>
      <c r="AM2064" s="358">
        <v>9184.1334001621108</v>
      </c>
    </row>
    <row r="2065" spans="1:39" x14ac:dyDescent="0.25">
      <c r="A2065" s="353" t="s">
        <v>249</v>
      </c>
      <c r="B2065" s="353" t="s">
        <v>352</v>
      </c>
      <c r="C2065" s="441">
        <f t="shared" ref="C2065:J2065" si="1623">C113</f>
        <v>20000</v>
      </c>
      <c r="D2065" s="441"/>
      <c r="E2065" s="441"/>
      <c r="F2065" s="441"/>
      <c r="G2065" s="441"/>
      <c r="H2065" s="441">
        <f t="shared" si="1623"/>
        <v>0</v>
      </c>
      <c r="I2065" s="441"/>
      <c r="J2065" s="445">
        <f t="shared" si="1623"/>
        <v>0</v>
      </c>
      <c r="K2065" s="358">
        <f t="shared" ref="K2065:AJ2065" si="1624">K113-K1821</f>
        <v>0</v>
      </c>
      <c r="L2065" s="358">
        <f t="shared" si="1624"/>
        <v>0</v>
      </c>
      <c r="M2065" s="358">
        <f t="shared" si="1624"/>
        <v>0</v>
      </c>
      <c r="N2065" s="358">
        <f t="shared" si="1624"/>
        <v>0</v>
      </c>
      <c r="O2065" s="358">
        <f t="shared" si="1624"/>
        <v>0</v>
      </c>
      <c r="P2065" s="358">
        <f t="shared" si="1624"/>
        <v>0</v>
      </c>
      <c r="Q2065" s="358">
        <f t="shared" si="1624"/>
        <v>0</v>
      </c>
      <c r="R2065" s="358">
        <f t="shared" si="1624"/>
        <v>0</v>
      </c>
      <c r="S2065" s="358">
        <f t="shared" si="1624"/>
        <v>0</v>
      </c>
      <c r="T2065" s="358">
        <f t="shared" si="1624"/>
        <v>0</v>
      </c>
      <c r="U2065" s="358">
        <f t="shared" si="1624"/>
        <v>0</v>
      </c>
      <c r="V2065" s="358">
        <f t="shared" si="1624"/>
        <v>0</v>
      </c>
      <c r="W2065" s="358">
        <f t="shared" si="1624"/>
        <v>0</v>
      </c>
      <c r="X2065" s="358">
        <f t="shared" si="1624"/>
        <v>0</v>
      </c>
      <c r="Y2065" s="358">
        <f t="shared" si="1624"/>
        <v>0</v>
      </c>
      <c r="Z2065" s="358">
        <f t="shared" si="1624"/>
        <v>0</v>
      </c>
      <c r="AA2065" s="358">
        <f t="shared" si="1624"/>
        <v>0</v>
      </c>
      <c r="AB2065" s="358">
        <f t="shared" si="1624"/>
        <v>0</v>
      </c>
      <c r="AC2065" s="358">
        <f t="shared" si="1624"/>
        <v>0</v>
      </c>
      <c r="AD2065" s="358">
        <f t="shared" si="1624"/>
        <v>0</v>
      </c>
      <c r="AE2065" s="358">
        <f t="shared" si="1624"/>
        <v>0</v>
      </c>
      <c r="AF2065" s="358">
        <f t="shared" si="1624"/>
        <v>0</v>
      </c>
      <c r="AG2065" s="358">
        <f t="shared" si="1624"/>
        <v>0</v>
      </c>
      <c r="AH2065" s="358">
        <f t="shared" si="1624"/>
        <v>0</v>
      </c>
      <c r="AI2065" s="358">
        <f t="shared" si="1624"/>
        <v>0</v>
      </c>
      <c r="AJ2065" s="358">
        <f t="shared" si="1624"/>
        <v>0</v>
      </c>
      <c r="AK2065" s="358">
        <v>13783.508964344846</v>
      </c>
      <c r="AL2065" s="358">
        <v>13837.343385524926</v>
      </c>
      <c r="AM2065" s="358">
        <v>13891.38806846863</v>
      </c>
    </row>
    <row r="2066" spans="1:39" x14ac:dyDescent="0.25">
      <c r="A2066" s="353" t="s">
        <v>249</v>
      </c>
      <c r="B2066" s="353" t="s">
        <v>525</v>
      </c>
      <c r="C2066" s="441">
        <f t="shared" ref="C2066:J2066" si="1625">C114</f>
        <v>25000</v>
      </c>
      <c r="D2066" s="441"/>
      <c r="E2066" s="441"/>
      <c r="F2066" s="441"/>
      <c r="G2066" s="441"/>
      <c r="H2066" s="441">
        <f t="shared" si="1625"/>
        <v>0</v>
      </c>
      <c r="I2066" s="441"/>
      <c r="J2066" s="445">
        <f t="shared" si="1625"/>
        <v>0</v>
      </c>
      <c r="K2066" s="358">
        <f t="shared" ref="K2066:AJ2066" si="1626">K114-K1822</f>
        <v>0</v>
      </c>
      <c r="L2066" s="358">
        <f t="shared" si="1626"/>
        <v>0</v>
      </c>
      <c r="M2066" s="358">
        <f t="shared" si="1626"/>
        <v>0</v>
      </c>
      <c r="N2066" s="358">
        <f t="shared" si="1626"/>
        <v>0</v>
      </c>
      <c r="O2066" s="358">
        <f t="shared" si="1626"/>
        <v>0</v>
      </c>
      <c r="P2066" s="358">
        <f t="shared" si="1626"/>
        <v>0</v>
      </c>
      <c r="Q2066" s="358">
        <f t="shared" si="1626"/>
        <v>0</v>
      </c>
      <c r="R2066" s="358">
        <f t="shared" si="1626"/>
        <v>0</v>
      </c>
      <c r="S2066" s="358">
        <f t="shared" si="1626"/>
        <v>0</v>
      </c>
      <c r="T2066" s="358">
        <f t="shared" si="1626"/>
        <v>0</v>
      </c>
      <c r="U2066" s="358">
        <f t="shared" si="1626"/>
        <v>0</v>
      </c>
      <c r="V2066" s="358">
        <f t="shared" si="1626"/>
        <v>0</v>
      </c>
      <c r="W2066" s="358">
        <f t="shared" si="1626"/>
        <v>0</v>
      </c>
      <c r="X2066" s="358">
        <f t="shared" si="1626"/>
        <v>0</v>
      </c>
      <c r="Y2066" s="358">
        <f t="shared" si="1626"/>
        <v>0</v>
      </c>
      <c r="Z2066" s="358">
        <f t="shared" si="1626"/>
        <v>0</v>
      </c>
      <c r="AA2066" s="358">
        <f t="shared" si="1626"/>
        <v>0</v>
      </c>
      <c r="AB2066" s="358">
        <f t="shared" si="1626"/>
        <v>0</v>
      </c>
      <c r="AC2066" s="358">
        <f t="shared" si="1626"/>
        <v>0</v>
      </c>
      <c r="AD2066" s="358">
        <f t="shared" si="1626"/>
        <v>0</v>
      </c>
      <c r="AE2066" s="358">
        <f t="shared" si="1626"/>
        <v>0</v>
      </c>
      <c r="AF2066" s="358">
        <f t="shared" si="1626"/>
        <v>0</v>
      </c>
      <c r="AG2066" s="358">
        <f t="shared" si="1626"/>
        <v>0</v>
      </c>
      <c r="AH2066" s="358">
        <f t="shared" si="1626"/>
        <v>0</v>
      </c>
      <c r="AI2066" s="358">
        <f t="shared" si="1626"/>
        <v>0</v>
      </c>
      <c r="AJ2066" s="358">
        <f t="shared" si="1626"/>
        <v>0</v>
      </c>
      <c r="AK2066" s="358">
        <v>9637.3651078623716</v>
      </c>
      <c r="AL2066" s="358">
        <v>9802.2609397683082</v>
      </c>
      <c r="AM2066" s="358">
        <v>9969.9781481683003</v>
      </c>
    </row>
    <row r="2067" spans="1:39" x14ac:dyDescent="0.25">
      <c r="A2067" s="353" t="s">
        <v>533</v>
      </c>
      <c r="B2067" s="353" t="s">
        <v>533</v>
      </c>
      <c r="C2067" s="441">
        <f t="shared" ref="C2067:J2067" si="1627">C115</f>
        <v>42000</v>
      </c>
      <c r="D2067" s="441"/>
      <c r="E2067" s="441"/>
      <c r="F2067" s="441"/>
      <c r="G2067" s="441"/>
      <c r="H2067" s="441">
        <f t="shared" si="1627"/>
        <v>0</v>
      </c>
      <c r="I2067" s="441"/>
      <c r="J2067" s="445">
        <f t="shared" si="1627"/>
        <v>0</v>
      </c>
      <c r="K2067" s="358">
        <f t="shared" ref="K2067:AJ2067" si="1628">K115-K1823</f>
        <v>0</v>
      </c>
      <c r="L2067" s="358">
        <f t="shared" si="1628"/>
        <v>0</v>
      </c>
      <c r="M2067" s="358">
        <f t="shared" si="1628"/>
        <v>0</v>
      </c>
      <c r="N2067" s="358">
        <f t="shared" si="1628"/>
        <v>0</v>
      </c>
      <c r="O2067" s="358">
        <f t="shared" si="1628"/>
        <v>0</v>
      </c>
      <c r="P2067" s="358">
        <f t="shared" si="1628"/>
        <v>0</v>
      </c>
      <c r="Q2067" s="358">
        <f t="shared" si="1628"/>
        <v>0</v>
      </c>
      <c r="R2067" s="358">
        <f t="shared" si="1628"/>
        <v>0</v>
      </c>
      <c r="S2067" s="358">
        <f t="shared" si="1628"/>
        <v>0</v>
      </c>
      <c r="T2067" s="358">
        <f t="shared" si="1628"/>
        <v>0</v>
      </c>
      <c r="U2067" s="358">
        <f t="shared" si="1628"/>
        <v>0</v>
      </c>
      <c r="V2067" s="358">
        <f t="shared" si="1628"/>
        <v>0</v>
      </c>
      <c r="W2067" s="358">
        <f t="shared" si="1628"/>
        <v>0</v>
      </c>
      <c r="X2067" s="358">
        <f t="shared" si="1628"/>
        <v>0</v>
      </c>
      <c r="Y2067" s="358">
        <f t="shared" si="1628"/>
        <v>0</v>
      </c>
      <c r="Z2067" s="358">
        <f t="shared" si="1628"/>
        <v>0</v>
      </c>
      <c r="AA2067" s="358">
        <f t="shared" si="1628"/>
        <v>0</v>
      </c>
      <c r="AB2067" s="358">
        <f t="shared" si="1628"/>
        <v>0</v>
      </c>
      <c r="AC2067" s="358">
        <f t="shared" si="1628"/>
        <v>0</v>
      </c>
      <c r="AD2067" s="358">
        <f t="shared" si="1628"/>
        <v>0</v>
      </c>
      <c r="AE2067" s="358">
        <f t="shared" si="1628"/>
        <v>0</v>
      </c>
      <c r="AF2067" s="358">
        <f t="shared" si="1628"/>
        <v>0</v>
      </c>
      <c r="AG2067" s="358">
        <f t="shared" si="1628"/>
        <v>0</v>
      </c>
      <c r="AH2067" s="358">
        <f t="shared" si="1628"/>
        <v>0</v>
      </c>
      <c r="AI2067" s="358">
        <f t="shared" si="1628"/>
        <v>0</v>
      </c>
      <c r="AJ2067" s="358">
        <f t="shared" si="1628"/>
        <v>0</v>
      </c>
      <c r="AK2067" s="358">
        <v>7888.7530468790865</v>
      </c>
      <c r="AL2067" s="358">
        <v>7877.0208652771762</v>
      </c>
      <c r="AM2067" s="358">
        <v>7865.3061318174905</v>
      </c>
    </row>
    <row r="2068" spans="1:39" x14ac:dyDescent="0.25">
      <c r="A2068" s="353" t="s">
        <v>316</v>
      </c>
      <c r="B2068" s="353" t="s">
        <v>316</v>
      </c>
      <c r="C2068" s="441">
        <f t="shared" ref="C2068:J2068" si="1629">C116</f>
        <v>20000</v>
      </c>
      <c r="D2068" s="441"/>
      <c r="E2068" s="441"/>
      <c r="F2068" s="441"/>
      <c r="G2068" s="441"/>
      <c r="H2068" s="441">
        <f t="shared" si="1629"/>
        <v>0</v>
      </c>
      <c r="I2068" s="441"/>
      <c r="J2068" s="445">
        <f t="shared" si="1629"/>
        <v>0</v>
      </c>
      <c r="K2068" s="358">
        <f t="shared" ref="K2068:AJ2068" si="1630">K116-K1824</f>
        <v>0</v>
      </c>
      <c r="L2068" s="358">
        <f t="shared" si="1630"/>
        <v>0</v>
      </c>
      <c r="M2068" s="358">
        <f t="shared" si="1630"/>
        <v>0</v>
      </c>
      <c r="N2068" s="358">
        <f t="shared" si="1630"/>
        <v>0</v>
      </c>
      <c r="O2068" s="358">
        <f t="shared" si="1630"/>
        <v>0</v>
      </c>
      <c r="P2068" s="358">
        <f t="shared" si="1630"/>
        <v>0</v>
      </c>
      <c r="Q2068" s="358">
        <f t="shared" si="1630"/>
        <v>0</v>
      </c>
      <c r="R2068" s="358">
        <f t="shared" si="1630"/>
        <v>0</v>
      </c>
      <c r="S2068" s="358">
        <f t="shared" si="1630"/>
        <v>0</v>
      </c>
      <c r="T2068" s="358">
        <f t="shared" si="1630"/>
        <v>0</v>
      </c>
      <c r="U2068" s="358">
        <f t="shared" si="1630"/>
        <v>0</v>
      </c>
      <c r="V2068" s="358">
        <f t="shared" si="1630"/>
        <v>0</v>
      </c>
      <c r="W2068" s="358">
        <f t="shared" si="1630"/>
        <v>0</v>
      </c>
      <c r="X2068" s="358">
        <f t="shared" si="1630"/>
        <v>0</v>
      </c>
      <c r="Y2068" s="358">
        <f t="shared" si="1630"/>
        <v>0</v>
      </c>
      <c r="Z2068" s="358">
        <f t="shared" si="1630"/>
        <v>0</v>
      </c>
      <c r="AA2068" s="358">
        <f t="shared" si="1630"/>
        <v>0</v>
      </c>
      <c r="AB2068" s="358">
        <f t="shared" si="1630"/>
        <v>0</v>
      </c>
      <c r="AC2068" s="358">
        <f t="shared" si="1630"/>
        <v>0</v>
      </c>
      <c r="AD2068" s="358">
        <f t="shared" si="1630"/>
        <v>0</v>
      </c>
      <c r="AE2068" s="358">
        <f t="shared" si="1630"/>
        <v>0</v>
      </c>
      <c r="AF2068" s="358">
        <f t="shared" si="1630"/>
        <v>0</v>
      </c>
      <c r="AG2068" s="358">
        <f t="shared" si="1630"/>
        <v>0</v>
      </c>
      <c r="AH2068" s="358">
        <f t="shared" si="1630"/>
        <v>0</v>
      </c>
      <c r="AI2068" s="358">
        <f t="shared" si="1630"/>
        <v>0</v>
      </c>
      <c r="AJ2068" s="358">
        <f t="shared" si="1630"/>
        <v>0</v>
      </c>
      <c r="AK2068" s="358">
        <v>17666.387475564679</v>
      </c>
      <c r="AL2068" s="358">
        <v>17808.99055287358</v>
      </c>
      <c r="AM2068" s="358">
        <v>17952.744722203195</v>
      </c>
    </row>
    <row r="2069" spans="1:39" x14ac:dyDescent="0.25">
      <c r="A2069" s="353" t="s">
        <v>369</v>
      </c>
      <c r="B2069" s="353" t="s">
        <v>370</v>
      </c>
      <c r="C2069" s="441">
        <f t="shared" ref="C2069:J2069" si="1631">C117</f>
        <v>1800</v>
      </c>
      <c r="D2069" s="441"/>
      <c r="E2069" s="441"/>
      <c r="F2069" s="441"/>
      <c r="G2069" s="441"/>
      <c r="H2069" s="441">
        <f t="shared" si="1631"/>
        <v>0</v>
      </c>
      <c r="I2069" s="441"/>
      <c r="J2069" s="445">
        <f t="shared" si="1631"/>
        <v>0</v>
      </c>
      <c r="K2069" s="358">
        <f t="shared" ref="K2069:AJ2069" si="1632">K117-K1825</f>
        <v>0</v>
      </c>
      <c r="L2069" s="358">
        <f t="shared" si="1632"/>
        <v>0</v>
      </c>
      <c r="M2069" s="358">
        <f t="shared" si="1632"/>
        <v>0</v>
      </c>
      <c r="N2069" s="358">
        <f t="shared" si="1632"/>
        <v>0</v>
      </c>
      <c r="O2069" s="358">
        <f t="shared" si="1632"/>
        <v>0</v>
      </c>
      <c r="P2069" s="358">
        <f t="shared" si="1632"/>
        <v>0</v>
      </c>
      <c r="Q2069" s="358">
        <f t="shared" si="1632"/>
        <v>0</v>
      </c>
      <c r="R2069" s="358">
        <f t="shared" si="1632"/>
        <v>0</v>
      </c>
      <c r="S2069" s="358">
        <f t="shared" si="1632"/>
        <v>0</v>
      </c>
      <c r="T2069" s="358">
        <f t="shared" si="1632"/>
        <v>0</v>
      </c>
      <c r="U2069" s="358">
        <f t="shared" si="1632"/>
        <v>0</v>
      </c>
      <c r="V2069" s="358">
        <f t="shared" si="1632"/>
        <v>0</v>
      </c>
      <c r="W2069" s="358">
        <f t="shared" si="1632"/>
        <v>0</v>
      </c>
      <c r="X2069" s="358">
        <f t="shared" si="1632"/>
        <v>0</v>
      </c>
      <c r="Y2069" s="358">
        <f t="shared" si="1632"/>
        <v>0</v>
      </c>
      <c r="Z2069" s="358">
        <f t="shared" si="1632"/>
        <v>0</v>
      </c>
      <c r="AA2069" s="358">
        <f t="shared" si="1632"/>
        <v>0</v>
      </c>
      <c r="AB2069" s="358">
        <f t="shared" si="1632"/>
        <v>0</v>
      </c>
      <c r="AC2069" s="358">
        <f t="shared" si="1632"/>
        <v>0</v>
      </c>
      <c r="AD2069" s="358">
        <f t="shared" si="1632"/>
        <v>0</v>
      </c>
      <c r="AE2069" s="358">
        <f t="shared" si="1632"/>
        <v>0</v>
      </c>
      <c r="AF2069" s="358">
        <f t="shared" si="1632"/>
        <v>0</v>
      </c>
      <c r="AG2069" s="358">
        <f t="shared" si="1632"/>
        <v>0</v>
      </c>
      <c r="AH2069" s="358">
        <f t="shared" si="1632"/>
        <v>0</v>
      </c>
      <c r="AI2069" s="358">
        <f t="shared" si="1632"/>
        <v>0</v>
      </c>
      <c r="AJ2069" s="358">
        <f t="shared" si="1632"/>
        <v>0</v>
      </c>
      <c r="AK2069" s="358">
        <v>786.70823734547889</v>
      </c>
      <c r="AL2069" s="358">
        <v>779.31887060099893</v>
      </c>
      <c r="AM2069" s="358">
        <v>771.83213286982857</v>
      </c>
    </row>
    <row r="2070" spans="1:39" x14ac:dyDescent="0.25">
      <c r="A2070" s="353" t="s">
        <v>508</v>
      </c>
      <c r="B2070" s="353" t="s">
        <v>509</v>
      </c>
      <c r="C2070" s="441">
        <f t="shared" ref="C2070:J2070" si="1633">C118</f>
        <v>5000</v>
      </c>
      <c r="D2070" s="441"/>
      <c r="E2070" s="441"/>
      <c r="F2070" s="441"/>
      <c r="G2070" s="441"/>
      <c r="H2070" s="441">
        <f t="shared" si="1633"/>
        <v>0</v>
      </c>
      <c r="I2070" s="441"/>
      <c r="J2070" s="445">
        <f t="shared" si="1633"/>
        <v>0</v>
      </c>
      <c r="K2070" s="358">
        <f t="shared" ref="K2070:AJ2070" si="1634">K118-K1826</f>
        <v>0</v>
      </c>
      <c r="L2070" s="358">
        <f t="shared" si="1634"/>
        <v>0</v>
      </c>
      <c r="M2070" s="358">
        <f t="shared" si="1634"/>
        <v>0</v>
      </c>
      <c r="N2070" s="358">
        <f t="shared" si="1634"/>
        <v>0</v>
      </c>
      <c r="O2070" s="358">
        <f t="shared" si="1634"/>
        <v>0</v>
      </c>
      <c r="P2070" s="358">
        <f t="shared" si="1634"/>
        <v>0</v>
      </c>
      <c r="Q2070" s="358">
        <f t="shared" si="1634"/>
        <v>0</v>
      </c>
      <c r="R2070" s="358">
        <f t="shared" si="1634"/>
        <v>0</v>
      </c>
      <c r="S2070" s="358">
        <f t="shared" si="1634"/>
        <v>0</v>
      </c>
      <c r="T2070" s="358">
        <f t="shared" si="1634"/>
        <v>0</v>
      </c>
      <c r="U2070" s="358">
        <f t="shared" si="1634"/>
        <v>0</v>
      </c>
      <c r="V2070" s="358">
        <f t="shared" si="1634"/>
        <v>0</v>
      </c>
      <c r="W2070" s="358">
        <f t="shared" si="1634"/>
        <v>0</v>
      </c>
      <c r="X2070" s="358">
        <f t="shared" si="1634"/>
        <v>0</v>
      </c>
      <c r="Y2070" s="358">
        <f t="shared" si="1634"/>
        <v>0</v>
      </c>
      <c r="Z2070" s="358">
        <f t="shared" si="1634"/>
        <v>0</v>
      </c>
      <c r="AA2070" s="358">
        <f t="shared" si="1634"/>
        <v>0</v>
      </c>
      <c r="AB2070" s="358">
        <f t="shared" si="1634"/>
        <v>0</v>
      </c>
      <c r="AC2070" s="358">
        <f t="shared" si="1634"/>
        <v>0</v>
      </c>
      <c r="AD2070" s="358">
        <f t="shared" si="1634"/>
        <v>0</v>
      </c>
      <c r="AE2070" s="358">
        <f t="shared" si="1634"/>
        <v>0</v>
      </c>
      <c r="AF2070" s="358">
        <f t="shared" si="1634"/>
        <v>0</v>
      </c>
      <c r="AG2070" s="358">
        <f t="shared" si="1634"/>
        <v>0</v>
      </c>
      <c r="AH2070" s="358">
        <f t="shared" si="1634"/>
        <v>0</v>
      </c>
      <c r="AI2070" s="358">
        <f t="shared" si="1634"/>
        <v>0</v>
      </c>
      <c r="AJ2070" s="358">
        <f t="shared" si="1634"/>
        <v>0</v>
      </c>
      <c r="AK2070" s="358">
        <v>1574.5922327941289</v>
      </c>
      <c r="AL2070" s="358">
        <v>1583.1775671760886</v>
      </c>
      <c r="AM2070" s="358">
        <v>1591.8097123862201</v>
      </c>
    </row>
    <row r="2071" spans="1:39" x14ac:dyDescent="0.25">
      <c r="A2071" s="353" t="s">
        <v>250</v>
      </c>
      <c r="B2071" s="353" t="s">
        <v>403</v>
      </c>
      <c r="C2071" s="441">
        <f t="shared" ref="C2071:J2071" si="1635">C119</f>
        <v>20000</v>
      </c>
      <c r="D2071" s="441"/>
      <c r="E2071" s="441"/>
      <c r="F2071" s="441"/>
      <c r="G2071" s="441"/>
      <c r="H2071" s="441">
        <f t="shared" si="1635"/>
        <v>0</v>
      </c>
      <c r="I2071" s="441"/>
      <c r="J2071" s="445">
        <f t="shared" si="1635"/>
        <v>0</v>
      </c>
      <c r="K2071" s="358">
        <f t="shared" ref="K2071:AJ2071" si="1636">K119-K1827</f>
        <v>0</v>
      </c>
      <c r="L2071" s="358">
        <f t="shared" si="1636"/>
        <v>0</v>
      </c>
      <c r="M2071" s="358">
        <f t="shared" si="1636"/>
        <v>0</v>
      </c>
      <c r="N2071" s="358">
        <f t="shared" si="1636"/>
        <v>0</v>
      </c>
      <c r="O2071" s="358">
        <f t="shared" si="1636"/>
        <v>0</v>
      </c>
      <c r="P2071" s="358">
        <f t="shared" si="1636"/>
        <v>0</v>
      </c>
      <c r="Q2071" s="358">
        <f t="shared" si="1636"/>
        <v>0</v>
      </c>
      <c r="R2071" s="358">
        <f t="shared" si="1636"/>
        <v>0</v>
      </c>
      <c r="S2071" s="358">
        <f t="shared" si="1636"/>
        <v>0</v>
      </c>
      <c r="T2071" s="358">
        <f t="shared" si="1636"/>
        <v>0</v>
      </c>
      <c r="U2071" s="358">
        <f t="shared" si="1636"/>
        <v>0</v>
      </c>
      <c r="V2071" s="358">
        <f t="shared" si="1636"/>
        <v>0</v>
      </c>
      <c r="W2071" s="358">
        <f t="shared" si="1636"/>
        <v>0</v>
      </c>
      <c r="X2071" s="358">
        <f t="shared" si="1636"/>
        <v>0</v>
      </c>
      <c r="Y2071" s="358">
        <f t="shared" si="1636"/>
        <v>0</v>
      </c>
      <c r="Z2071" s="358">
        <f t="shared" si="1636"/>
        <v>0</v>
      </c>
      <c r="AA2071" s="358">
        <f t="shared" si="1636"/>
        <v>0</v>
      </c>
      <c r="AB2071" s="358">
        <f t="shared" si="1636"/>
        <v>0</v>
      </c>
      <c r="AC2071" s="358">
        <f t="shared" si="1636"/>
        <v>0</v>
      </c>
      <c r="AD2071" s="358">
        <f t="shared" si="1636"/>
        <v>0</v>
      </c>
      <c r="AE2071" s="358">
        <f t="shared" si="1636"/>
        <v>0</v>
      </c>
      <c r="AF2071" s="358">
        <f t="shared" si="1636"/>
        <v>0</v>
      </c>
      <c r="AG2071" s="358">
        <f t="shared" si="1636"/>
        <v>0</v>
      </c>
      <c r="AH2071" s="358">
        <f t="shared" si="1636"/>
        <v>0</v>
      </c>
      <c r="AI2071" s="358">
        <f t="shared" si="1636"/>
        <v>0</v>
      </c>
      <c r="AJ2071" s="358">
        <f t="shared" si="1636"/>
        <v>0</v>
      </c>
      <c r="AK2071" s="358">
        <v>10659.060573115119</v>
      </c>
      <c r="AL2071" s="358">
        <v>10657.795700648607</v>
      </c>
      <c r="AM2071" s="358">
        <v>10656.530978279972</v>
      </c>
    </row>
    <row r="2072" spans="1:39" x14ac:dyDescent="0.25">
      <c r="A2072" s="353" t="s">
        <v>250</v>
      </c>
      <c r="B2072" s="353" t="s">
        <v>290</v>
      </c>
      <c r="C2072" s="441">
        <f t="shared" ref="C2072:J2072" si="1637">C120</f>
        <v>20000</v>
      </c>
      <c r="D2072" s="441"/>
      <c r="E2072" s="441"/>
      <c r="F2072" s="441"/>
      <c r="G2072" s="441"/>
      <c r="H2072" s="441">
        <f t="shared" si="1637"/>
        <v>0</v>
      </c>
      <c r="I2072" s="441"/>
      <c r="J2072" s="445">
        <f t="shared" si="1637"/>
        <v>0</v>
      </c>
      <c r="K2072" s="358">
        <f t="shared" ref="K2072:AJ2072" si="1638">K120-K1828</f>
        <v>0</v>
      </c>
      <c r="L2072" s="358">
        <f t="shared" si="1638"/>
        <v>0</v>
      </c>
      <c r="M2072" s="358">
        <f t="shared" si="1638"/>
        <v>0</v>
      </c>
      <c r="N2072" s="358">
        <f t="shared" si="1638"/>
        <v>0</v>
      </c>
      <c r="O2072" s="358">
        <f t="shared" si="1638"/>
        <v>0</v>
      </c>
      <c r="P2072" s="358">
        <f t="shared" si="1638"/>
        <v>0</v>
      </c>
      <c r="Q2072" s="358">
        <f t="shared" si="1638"/>
        <v>0</v>
      </c>
      <c r="R2072" s="358">
        <f t="shared" si="1638"/>
        <v>0</v>
      </c>
      <c r="S2072" s="358">
        <f t="shared" si="1638"/>
        <v>0</v>
      </c>
      <c r="T2072" s="358">
        <f t="shared" si="1638"/>
        <v>0</v>
      </c>
      <c r="U2072" s="358">
        <f t="shared" si="1638"/>
        <v>0</v>
      </c>
      <c r="V2072" s="358">
        <f t="shared" si="1638"/>
        <v>0</v>
      </c>
      <c r="W2072" s="358">
        <f t="shared" si="1638"/>
        <v>0</v>
      </c>
      <c r="X2072" s="358">
        <f t="shared" si="1638"/>
        <v>0</v>
      </c>
      <c r="Y2072" s="358">
        <f t="shared" si="1638"/>
        <v>0</v>
      </c>
      <c r="Z2072" s="358">
        <f t="shared" si="1638"/>
        <v>0</v>
      </c>
      <c r="AA2072" s="358">
        <f t="shared" si="1638"/>
        <v>0</v>
      </c>
      <c r="AB2072" s="358">
        <f t="shared" si="1638"/>
        <v>0</v>
      </c>
      <c r="AC2072" s="358">
        <f t="shared" si="1638"/>
        <v>0</v>
      </c>
      <c r="AD2072" s="358">
        <f t="shared" si="1638"/>
        <v>0</v>
      </c>
      <c r="AE2072" s="358">
        <f t="shared" si="1638"/>
        <v>0</v>
      </c>
      <c r="AF2072" s="358">
        <f t="shared" si="1638"/>
        <v>0</v>
      </c>
      <c r="AG2072" s="358">
        <f t="shared" si="1638"/>
        <v>0</v>
      </c>
      <c r="AH2072" s="358">
        <f t="shared" si="1638"/>
        <v>0</v>
      </c>
      <c r="AI2072" s="358">
        <f t="shared" si="1638"/>
        <v>0</v>
      </c>
      <c r="AJ2072" s="358">
        <f t="shared" si="1638"/>
        <v>0</v>
      </c>
      <c r="AK2072" s="358">
        <v>20766.233195964855</v>
      </c>
      <c r="AL2072" s="358">
        <v>20996.797733923326</v>
      </c>
      <c r="AM2072" s="358">
        <v>21229.922197202017</v>
      </c>
    </row>
    <row r="2073" spans="1:39" x14ac:dyDescent="0.25">
      <c r="A2073" s="353" t="s">
        <v>489</v>
      </c>
      <c r="B2073" s="353" t="s">
        <v>490</v>
      </c>
      <c r="C2073" s="441">
        <f t="shared" ref="C2073:J2073" si="1639">C121</f>
        <v>20000</v>
      </c>
      <c r="D2073" s="441"/>
      <c r="E2073" s="441"/>
      <c r="F2073" s="441"/>
      <c r="G2073" s="441"/>
      <c r="H2073" s="441">
        <f t="shared" si="1639"/>
        <v>0</v>
      </c>
      <c r="I2073" s="441"/>
      <c r="J2073" s="445">
        <f t="shared" si="1639"/>
        <v>0</v>
      </c>
      <c r="K2073" s="358">
        <f t="shared" ref="K2073:AJ2073" si="1640">K121-K1829</f>
        <v>0</v>
      </c>
      <c r="L2073" s="358">
        <f t="shared" si="1640"/>
        <v>0</v>
      </c>
      <c r="M2073" s="358">
        <f t="shared" si="1640"/>
        <v>0</v>
      </c>
      <c r="N2073" s="358">
        <f t="shared" si="1640"/>
        <v>0</v>
      </c>
      <c r="O2073" s="358">
        <f t="shared" si="1640"/>
        <v>0</v>
      </c>
      <c r="P2073" s="358">
        <f t="shared" si="1640"/>
        <v>0</v>
      </c>
      <c r="Q2073" s="358">
        <f t="shared" si="1640"/>
        <v>0</v>
      </c>
      <c r="R2073" s="358">
        <f t="shared" si="1640"/>
        <v>0</v>
      </c>
      <c r="S2073" s="358">
        <f t="shared" si="1640"/>
        <v>0</v>
      </c>
      <c r="T2073" s="358">
        <f t="shared" si="1640"/>
        <v>0</v>
      </c>
      <c r="U2073" s="358">
        <f t="shared" si="1640"/>
        <v>0</v>
      </c>
      <c r="V2073" s="358">
        <f t="shared" si="1640"/>
        <v>0</v>
      </c>
      <c r="W2073" s="358">
        <f t="shared" si="1640"/>
        <v>0</v>
      </c>
      <c r="X2073" s="358">
        <f t="shared" si="1640"/>
        <v>0</v>
      </c>
      <c r="Y2073" s="358">
        <f t="shared" si="1640"/>
        <v>0</v>
      </c>
      <c r="Z2073" s="358">
        <f t="shared" si="1640"/>
        <v>0</v>
      </c>
      <c r="AA2073" s="358">
        <f t="shared" si="1640"/>
        <v>0</v>
      </c>
      <c r="AB2073" s="358">
        <f t="shared" si="1640"/>
        <v>0</v>
      </c>
      <c r="AC2073" s="358">
        <f t="shared" si="1640"/>
        <v>0</v>
      </c>
      <c r="AD2073" s="358">
        <f t="shared" si="1640"/>
        <v>0</v>
      </c>
      <c r="AE2073" s="358">
        <f t="shared" si="1640"/>
        <v>0</v>
      </c>
      <c r="AF2073" s="358">
        <f t="shared" si="1640"/>
        <v>0</v>
      </c>
      <c r="AG2073" s="358">
        <f t="shared" si="1640"/>
        <v>0</v>
      </c>
      <c r="AH2073" s="358">
        <f t="shared" si="1640"/>
        <v>0</v>
      </c>
      <c r="AI2073" s="358">
        <f t="shared" si="1640"/>
        <v>0</v>
      </c>
      <c r="AJ2073" s="358">
        <f t="shared" si="1640"/>
        <v>0</v>
      </c>
      <c r="AK2073" s="358">
        <v>6116.8903846346248</v>
      </c>
      <c r="AL2073" s="358">
        <v>6133.0649619999358</v>
      </c>
      <c r="AM2073" s="358">
        <v>6149.2823089649119</v>
      </c>
    </row>
    <row r="2074" spans="1:39" x14ac:dyDescent="0.25">
      <c r="A2074" s="353" t="s">
        <v>469</v>
      </c>
      <c r="B2074" s="353" t="s">
        <v>469</v>
      </c>
      <c r="C2074" s="441">
        <f t="shared" ref="C2074:J2074" si="1641">C122</f>
        <v>5600</v>
      </c>
      <c r="D2074" s="441"/>
      <c r="E2074" s="441"/>
      <c r="F2074" s="441"/>
      <c r="G2074" s="441"/>
      <c r="H2074" s="441">
        <f t="shared" si="1641"/>
        <v>0</v>
      </c>
      <c r="I2074" s="441"/>
      <c r="J2074" s="445">
        <f t="shared" si="1641"/>
        <v>0</v>
      </c>
      <c r="K2074" s="358">
        <f t="shared" ref="K2074:AJ2074" si="1642">K122-K1830</f>
        <v>0</v>
      </c>
      <c r="L2074" s="358">
        <f t="shared" si="1642"/>
        <v>0</v>
      </c>
      <c r="M2074" s="358">
        <f t="shared" si="1642"/>
        <v>0</v>
      </c>
      <c r="N2074" s="358">
        <f t="shared" si="1642"/>
        <v>0</v>
      </c>
      <c r="O2074" s="358">
        <f t="shared" si="1642"/>
        <v>0</v>
      </c>
      <c r="P2074" s="358">
        <f t="shared" si="1642"/>
        <v>0</v>
      </c>
      <c r="Q2074" s="358">
        <f t="shared" si="1642"/>
        <v>0</v>
      </c>
      <c r="R2074" s="358">
        <f t="shared" si="1642"/>
        <v>0</v>
      </c>
      <c r="S2074" s="358">
        <f t="shared" si="1642"/>
        <v>0</v>
      </c>
      <c r="T2074" s="358">
        <f t="shared" si="1642"/>
        <v>0</v>
      </c>
      <c r="U2074" s="358">
        <f t="shared" si="1642"/>
        <v>0</v>
      </c>
      <c r="V2074" s="358">
        <f t="shared" si="1642"/>
        <v>0</v>
      </c>
      <c r="W2074" s="358">
        <f t="shared" si="1642"/>
        <v>0</v>
      </c>
      <c r="X2074" s="358">
        <f t="shared" si="1642"/>
        <v>0</v>
      </c>
      <c r="Y2074" s="358">
        <f t="shared" si="1642"/>
        <v>0</v>
      </c>
      <c r="Z2074" s="358">
        <f t="shared" si="1642"/>
        <v>0</v>
      </c>
      <c r="AA2074" s="358">
        <f t="shared" si="1642"/>
        <v>0</v>
      </c>
      <c r="AB2074" s="358">
        <f t="shared" si="1642"/>
        <v>0</v>
      </c>
      <c r="AC2074" s="358">
        <f t="shared" si="1642"/>
        <v>0</v>
      </c>
      <c r="AD2074" s="358">
        <f t="shared" si="1642"/>
        <v>0</v>
      </c>
      <c r="AE2074" s="358">
        <f t="shared" si="1642"/>
        <v>0</v>
      </c>
      <c r="AF2074" s="358">
        <f t="shared" si="1642"/>
        <v>0</v>
      </c>
      <c r="AG2074" s="358">
        <f t="shared" si="1642"/>
        <v>0</v>
      </c>
      <c r="AH2074" s="358">
        <f t="shared" si="1642"/>
        <v>0</v>
      </c>
      <c r="AI2074" s="358">
        <f t="shared" si="1642"/>
        <v>0</v>
      </c>
      <c r="AJ2074" s="358">
        <f t="shared" si="1642"/>
        <v>0</v>
      </c>
      <c r="AK2074" s="358">
        <v>1581.8823858605679</v>
      </c>
      <c r="AL2074" s="358">
        <v>1566.0451621692278</v>
      </c>
      <c r="AM2074" s="358">
        <v>1549.9182761952948</v>
      </c>
    </row>
    <row r="2075" spans="1:39" x14ac:dyDescent="0.25">
      <c r="A2075" s="353" t="s">
        <v>278</v>
      </c>
      <c r="B2075" s="353" t="s">
        <v>278</v>
      </c>
      <c r="C2075" s="441">
        <f t="shared" ref="C2075:J2075" si="1643">C123</f>
        <v>2500</v>
      </c>
      <c r="D2075" s="441"/>
      <c r="E2075" s="441"/>
      <c r="F2075" s="441"/>
      <c r="G2075" s="441"/>
      <c r="H2075" s="441">
        <f t="shared" si="1643"/>
        <v>0</v>
      </c>
      <c r="I2075" s="441"/>
      <c r="J2075" s="445">
        <f t="shared" si="1643"/>
        <v>0</v>
      </c>
      <c r="K2075" s="358">
        <f t="shared" ref="K2075:AJ2075" si="1644">K123-K1831</f>
        <v>0</v>
      </c>
      <c r="L2075" s="358">
        <f t="shared" si="1644"/>
        <v>0</v>
      </c>
      <c r="M2075" s="358">
        <f t="shared" si="1644"/>
        <v>0</v>
      </c>
      <c r="N2075" s="358">
        <f t="shared" si="1644"/>
        <v>0</v>
      </c>
      <c r="O2075" s="358">
        <f t="shared" si="1644"/>
        <v>0</v>
      </c>
      <c r="P2075" s="358">
        <f t="shared" si="1644"/>
        <v>0</v>
      </c>
      <c r="Q2075" s="358">
        <f t="shared" si="1644"/>
        <v>0</v>
      </c>
      <c r="R2075" s="358">
        <f t="shared" si="1644"/>
        <v>0</v>
      </c>
      <c r="S2075" s="358">
        <f t="shared" si="1644"/>
        <v>0</v>
      </c>
      <c r="T2075" s="358">
        <f t="shared" si="1644"/>
        <v>0</v>
      </c>
      <c r="U2075" s="358">
        <f t="shared" si="1644"/>
        <v>0</v>
      </c>
      <c r="V2075" s="358">
        <f t="shared" si="1644"/>
        <v>0</v>
      </c>
      <c r="W2075" s="358">
        <f t="shared" si="1644"/>
        <v>0</v>
      </c>
      <c r="X2075" s="358">
        <f t="shared" si="1644"/>
        <v>0</v>
      </c>
      <c r="Y2075" s="358">
        <f t="shared" si="1644"/>
        <v>0</v>
      </c>
      <c r="Z2075" s="358">
        <f t="shared" si="1644"/>
        <v>0</v>
      </c>
      <c r="AA2075" s="358">
        <f t="shared" si="1644"/>
        <v>0</v>
      </c>
      <c r="AB2075" s="358">
        <f t="shared" si="1644"/>
        <v>0</v>
      </c>
      <c r="AC2075" s="358">
        <f t="shared" si="1644"/>
        <v>0</v>
      </c>
      <c r="AD2075" s="358">
        <f t="shared" si="1644"/>
        <v>0</v>
      </c>
      <c r="AE2075" s="358">
        <f t="shared" si="1644"/>
        <v>0</v>
      </c>
      <c r="AF2075" s="358">
        <f t="shared" si="1644"/>
        <v>0</v>
      </c>
      <c r="AG2075" s="358">
        <f t="shared" si="1644"/>
        <v>0</v>
      </c>
      <c r="AH2075" s="358">
        <f t="shared" si="1644"/>
        <v>0</v>
      </c>
      <c r="AI2075" s="358">
        <f t="shared" si="1644"/>
        <v>0</v>
      </c>
      <c r="AJ2075" s="358">
        <f t="shared" si="1644"/>
        <v>0</v>
      </c>
      <c r="AK2075" s="358">
        <v>2492.7073227402916</v>
      </c>
      <c r="AL2075" s="358">
        <v>2509.0137512736446</v>
      </c>
      <c r="AM2075" s="358">
        <v>2525.4268508185069</v>
      </c>
    </row>
    <row r="2076" spans="1:39" x14ac:dyDescent="0.25">
      <c r="A2076" s="353" t="s">
        <v>383</v>
      </c>
      <c r="B2076" s="353" t="s">
        <v>384</v>
      </c>
      <c r="C2076" s="441">
        <f t="shared" ref="C2076:J2076" si="1645">C124</f>
        <v>2496</v>
      </c>
      <c r="D2076" s="441"/>
      <c r="E2076" s="441"/>
      <c r="F2076" s="441"/>
      <c r="G2076" s="441"/>
      <c r="H2076" s="441">
        <f t="shared" si="1645"/>
        <v>0</v>
      </c>
      <c r="I2076" s="441"/>
      <c r="J2076" s="445">
        <f t="shared" si="1645"/>
        <v>0</v>
      </c>
      <c r="K2076" s="358">
        <f t="shared" ref="K2076:AJ2076" si="1646">K124-K1832</f>
        <v>0</v>
      </c>
      <c r="L2076" s="358">
        <f t="shared" si="1646"/>
        <v>0</v>
      </c>
      <c r="M2076" s="358">
        <f t="shared" si="1646"/>
        <v>0</v>
      </c>
      <c r="N2076" s="358">
        <f t="shared" si="1646"/>
        <v>0</v>
      </c>
      <c r="O2076" s="358">
        <f t="shared" si="1646"/>
        <v>0</v>
      </c>
      <c r="P2076" s="358">
        <f t="shared" si="1646"/>
        <v>0</v>
      </c>
      <c r="Q2076" s="358">
        <f t="shared" si="1646"/>
        <v>0</v>
      </c>
      <c r="R2076" s="358">
        <f t="shared" si="1646"/>
        <v>0</v>
      </c>
      <c r="S2076" s="358">
        <f t="shared" si="1646"/>
        <v>0</v>
      </c>
      <c r="T2076" s="358">
        <f t="shared" si="1646"/>
        <v>0</v>
      </c>
      <c r="U2076" s="358">
        <f t="shared" si="1646"/>
        <v>0</v>
      </c>
      <c r="V2076" s="358">
        <f t="shared" si="1646"/>
        <v>0</v>
      </c>
      <c r="W2076" s="358">
        <f t="shared" si="1646"/>
        <v>0</v>
      </c>
      <c r="X2076" s="358">
        <f t="shared" si="1646"/>
        <v>0</v>
      </c>
      <c r="Y2076" s="358">
        <f t="shared" si="1646"/>
        <v>0</v>
      </c>
      <c r="Z2076" s="358">
        <f t="shared" si="1646"/>
        <v>0</v>
      </c>
      <c r="AA2076" s="358">
        <f t="shared" si="1646"/>
        <v>0</v>
      </c>
      <c r="AB2076" s="358">
        <f t="shared" si="1646"/>
        <v>0</v>
      </c>
      <c r="AC2076" s="358">
        <f t="shared" si="1646"/>
        <v>0</v>
      </c>
      <c r="AD2076" s="358">
        <f t="shared" si="1646"/>
        <v>0</v>
      </c>
      <c r="AE2076" s="358">
        <f t="shared" si="1646"/>
        <v>0</v>
      </c>
      <c r="AF2076" s="358">
        <f t="shared" si="1646"/>
        <v>0</v>
      </c>
      <c r="AG2076" s="358">
        <f t="shared" si="1646"/>
        <v>0</v>
      </c>
      <c r="AH2076" s="358">
        <f t="shared" si="1646"/>
        <v>0</v>
      </c>
      <c r="AI2076" s="358">
        <f t="shared" si="1646"/>
        <v>0</v>
      </c>
      <c r="AJ2076" s="358">
        <f t="shared" si="1646"/>
        <v>0</v>
      </c>
      <c r="AK2076" s="358">
        <v>1479.9729675300032</v>
      </c>
      <c r="AL2076" s="358">
        <v>1487.2097283070884</v>
      </c>
      <c r="AM2076" s="358">
        <v>1494.2997378767691</v>
      </c>
    </row>
    <row r="2077" spans="1:39" x14ac:dyDescent="0.25">
      <c r="A2077" s="353" t="s">
        <v>358</v>
      </c>
      <c r="B2077" s="353" t="s">
        <v>358</v>
      </c>
      <c r="C2077" s="441">
        <f t="shared" ref="C2077:J2077" si="1647">C125</f>
        <v>1500</v>
      </c>
      <c r="D2077" s="441"/>
      <c r="E2077" s="441"/>
      <c r="F2077" s="441"/>
      <c r="G2077" s="441"/>
      <c r="H2077" s="441">
        <f t="shared" si="1647"/>
        <v>0</v>
      </c>
      <c r="I2077" s="441"/>
      <c r="J2077" s="445">
        <f t="shared" si="1647"/>
        <v>0</v>
      </c>
      <c r="K2077" s="358">
        <f t="shared" ref="K2077:AJ2077" si="1648">K125-K1833</f>
        <v>0</v>
      </c>
      <c r="L2077" s="358">
        <f t="shared" si="1648"/>
        <v>0</v>
      </c>
      <c r="M2077" s="358">
        <f t="shared" si="1648"/>
        <v>0</v>
      </c>
      <c r="N2077" s="358">
        <f t="shared" si="1648"/>
        <v>0</v>
      </c>
      <c r="O2077" s="358">
        <f t="shared" si="1648"/>
        <v>0</v>
      </c>
      <c r="P2077" s="358">
        <f t="shared" si="1648"/>
        <v>0</v>
      </c>
      <c r="Q2077" s="358">
        <f t="shared" si="1648"/>
        <v>0</v>
      </c>
      <c r="R2077" s="358">
        <f t="shared" si="1648"/>
        <v>0</v>
      </c>
      <c r="S2077" s="358">
        <f t="shared" si="1648"/>
        <v>0</v>
      </c>
      <c r="T2077" s="358">
        <f t="shared" si="1648"/>
        <v>0</v>
      </c>
      <c r="U2077" s="358">
        <f t="shared" si="1648"/>
        <v>0</v>
      </c>
      <c r="V2077" s="358">
        <f t="shared" si="1648"/>
        <v>0</v>
      </c>
      <c r="W2077" s="358">
        <f t="shared" si="1648"/>
        <v>0</v>
      </c>
      <c r="X2077" s="358">
        <f t="shared" si="1648"/>
        <v>0</v>
      </c>
      <c r="Y2077" s="358">
        <f t="shared" si="1648"/>
        <v>0</v>
      </c>
      <c r="Z2077" s="358">
        <f t="shared" si="1648"/>
        <v>0</v>
      </c>
      <c r="AA2077" s="358">
        <f t="shared" si="1648"/>
        <v>0</v>
      </c>
      <c r="AB2077" s="358">
        <f t="shared" si="1648"/>
        <v>0</v>
      </c>
      <c r="AC2077" s="358">
        <f t="shared" si="1648"/>
        <v>0</v>
      </c>
      <c r="AD2077" s="358">
        <f t="shared" si="1648"/>
        <v>0</v>
      </c>
      <c r="AE2077" s="358">
        <f t="shared" si="1648"/>
        <v>0</v>
      </c>
      <c r="AF2077" s="358">
        <f t="shared" si="1648"/>
        <v>0</v>
      </c>
      <c r="AG2077" s="358">
        <f t="shared" si="1648"/>
        <v>0</v>
      </c>
      <c r="AH2077" s="358">
        <f t="shared" si="1648"/>
        <v>0</v>
      </c>
      <c r="AI2077" s="358">
        <f t="shared" si="1648"/>
        <v>0</v>
      </c>
      <c r="AJ2077" s="358">
        <f t="shared" si="1648"/>
        <v>0</v>
      </c>
      <c r="AK2077" s="358">
        <v>1018.2197913485405</v>
      </c>
      <c r="AL2077" s="358">
        <v>1022.114701011537</v>
      </c>
      <c r="AM2077" s="358">
        <v>1026.0245095415678</v>
      </c>
    </row>
    <row r="2078" spans="1:39" x14ac:dyDescent="0.25">
      <c r="A2078" s="353" t="s">
        <v>552</v>
      </c>
      <c r="B2078" s="353" t="s">
        <v>553</v>
      </c>
      <c r="C2078" s="441">
        <f t="shared" ref="C2078:J2078" si="1649">C126</f>
        <v>4998</v>
      </c>
      <c r="D2078" s="441"/>
      <c r="E2078" s="441"/>
      <c r="F2078" s="441"/>
      <c r="G2078" s="441"/>
      <c r="H2078" s="441">
        <f t="shared" si="1649"/>
        <v>0</v>
      </c>
      <c r="I2078" s="441"/>
      <c r="J2078" s="445">
        <f t="shared" si="1649"/>
        <v>0</v>
      </c>
      <c r="K2078" s="358">
        <f t="shared" ref="K2078:AJ2078" si="1650">K126-K1834</f>
        <v>0</v>
      </c>
      <c r="L2078" s="358">
        <f t="shared" si="1650"/>
        <v>0</v>
      </c>
      <c r="M2078" s="358">
        <f t="shared" si="1650"/>
        <v>0</v>
      </c>
      <c r="N2078" s="358">
        <f t="shared" si="1650"/>
        <v>0</v>
      </c>
      <c r="O2078" s="358">
        <f t="shared" si="1650"/>
        <v>0</v>
      </c>
      <c r="P2078" s="358">
        <f t="shared" si="1650"/>
        <v>0</v>
      </c>
      <c r="Q2078" s="358">
        <f t="shared" si="1650"/>
        <v>0</v>
      </c>
      <c r="R2078" s="358">
        <f t="shared" si="1650"/>
        <v>0</v>
      </c>
      <c r="S2078" s="358">
        <f t="shared" si="1650"/>
        <v>0</v>
      </c>
      <c r="T2078" s="358">
        <f t="shared" si="1650"/>
        <v>0</v>
      </c>
      <c r="U2078" s="358">
        <f t="shared" si="1650"/>
        <v>0</v>
      </c>
      <c r="V2078" s="358">
        <f t="shared" si="1650"/>
        <v>0</v>
      </c>
      <c r="W2078" s="358">
        <f t="shared" si="1650"/>
        <v>0</v>
      </c>
      <c r="X2078" s="358">
        <f t="shared" si="1650"/>
        <v>0</v>
      </c>
      <c r="Y2078" s="358">
        <f t="shared" si="1650"/>
        <v>0</v>
      </c>
      <c r="Z2078" s="358">
        <f t="shared" si="1650"/>
        <v>0</v>
      </c>
      <c r="AA2078" s="358">
        <f t="shared" si="1650"/>
        <v>0</v>
      </c>
      <c r="AB2078" s="358">
        <f t="shared" si="1650"/>
        <v>0</v>
      </c>
      <c r="AC2078" s="358">
        <f t="shared" si="1650"/>
        <v>0</v>
      </c>
      <c r="AD2078" s="358">
        <f t="shared" si="1650"/>
        <v>0</v>
      </c>
      <c r="AE2078" s="358">
        <f t="shared" si="1650"/>
        <v>0</v>
      </c>
      <c r="AF2078" s="358">
        <f t="shared" si="1650"/>
        <v>0</v>
      </c>
      <c r="AG2078" s="358">
        <f t="shared" si="1650"/>
        <v>0</v>
      </c>
      <c r="AH2078" s="358">
        <f t="shared" si="1650"/>
        <v>0</v>
      </c>
      <c r="AI2078" s="358">
        <f t="shared" si="1650"/>
        <v>0</v>
      </c>
      <c r="AJ2078" s="358">
        <f t="shared" si="1650"/>
        <v>0</v>
      </c>
      <c r="AK2078" s="358">
        <v>626.91842569097196</v>
      </c>
      <c r="AL2078" s="358">
        <v>636.30441365626541</v>
      </c>
      <c r="AM2078" s="358">
        <v>645.83092511947257</v>
      </c>
    </row>
    <row r="2079" spans="1:39" x14ac:dyDescent="0.25">
      <c r="A2079" s="353" t="s">
        <v>251</v>
      </c>
      <c r="B2079" s="353" t="s">
        <v>251</v>
      </c>
      <c r="C2079" s="441">
        <f t="shared" ref="C2079:J2079" si="1651">C127</f>
        <v>9375</v>
      </c>
      <c r="D2079" s="441"/>
      <c r="E2079" s="441"/>
      <c r="F2079" s="441"/>
      <c r="G2079" s="441"/>
      <c r="H2079" s="441">
        <f t="shared" si="1651"/>
        <v>0</v>
      </c>
      <c r="I2079" s="441"/>
      <c r="J2079" s="445">
        <f t="shared" si="1651"/>
        <v>0</v>
      </c>
      <c r="K2079" s="358">
        <f t="shared" ref="K2079:AJ2079" si="1652">K127-K1835</f>
        <v>0</v>
      </c>
      <c r="L2079" s="358">
        <f t="shared" si="1652"/>
        <v>0</v>
      </c>
      <c r="M2079" s="358">
        <f t="shared" si="1652"/>
        <v>0</v>
      </c>
      <c r="N2079" s="358">
        <f t="shared" si="1652"/>
        <v>0</v>
      </c>
      <c r="O2079" s="358">
        <f t="shared" si="1652"/>
        <v>0</v>
      </c>
      <c r="P2079" s="358">
        <f t="shared" si="1652"/>
        <v>0</v>
      </c>
      <c r="Q2079" s="358">
        <f t="shared" si="1652"/>
        <v>0</v>
      </c>
      <c r="R2079" s="358">
        <f t="shared" si="1652"/>
        <v>0</v>
      </c>
      <c r="S2079" s="358">
        <f t="shared" si="1652"/>
        <v>0</v>
      </c>
      <c r="T2079" s="358">
        <f t="shared" si="1652"/>
        <v>0</v>
      </c>
      <c r="U2079" s="358">
        <f t="shared" si="1652"/>
        <v>0</v>
      </c>
      <c r="V2079" s="358">
        <f t="shared" si="1652"/>
        <v>0</v>
      </c>
      <c r="W2079" s="358">
        <f t="shared" si="1652"/>
        <v>0</v>
      </c>
      <c r="X2079" s="358">
        <f t="shared" si="1652"/>
        <v>0</v>
      </c>
      <c r="Y2079" s="358">
        <f t="shared" si="1652"/>
        <v>0</v>
      </c>
      <c r="Z2079" s="358">
        <f t="shared" si="1652"/>
        <v>0</v>
      </c>
      <c r="AA2079" s="358">
        <f t="shared" si="1652"/>
        <v>0</v>
      </c>
      <c r="AB2079" s="358">
        <f t="shared" si="1652"/>
        <v>0</v>
      </c>
      <c r="AC2079" s="358">
        <f t="shared" si="1652"/>
        <v>0</v>
      </c>
      <c r="AD2079" s="358">
        <f t="shared" si="1652"/>
        <v>0</v>
      </c>
      <c r="AE2079" s="358">
        <f t="shared" si="1652"/>
        <v>0</v>
      </c>
      <c r="AF2079" s="358">
        <f t="shared" si="1652"/>
        <v>0</v>
      </c>
      <c r="AG2079" s="358">
        <f t="shared" si="1652"/>
        <v>0</v>
      </c>
      <c r="AH2079" s="358">
        <f t="shared" si="1652"/>
        <v>0</v>
      </c>
      <c r="AI2079" s="358">
        <f t="shared" si="1652"/>
        <v>0</v>
      </c>
      <c r="AJ2079" s="358">
        <f t="shared" si="1652"/>
        <v>0</v>
      </c>
      <c r="AK2079" s="358">
        <v>3334.299119115321</v>
      </c>
      <c r="AL2079" s="358">
        <v>3298.1163968651499</v>
      </c>
      <c r="AM2079" s="358">
        <v>3262.3263176690843</v>
      </c>
    </row>
    <row r="2080" spans="1:39" x14ac:dyDescent="0.25">
      <c r="A2080" s="353" t="s">
        <v>251</v>
      </c>
      <c r="B2080" s="353" t="s">
        <v>328</v>
      </c>
      <c r="C2080" s="441">
        <f t="shared" ref="C2080:J2080" si="1653">C128</f>
        <v>6250</v>
      </c>
      <c r="D2080" s="441"/>
      <c r="E2080" s="441"/>
      <c r="F2080" s="441"/>
      <c r="G2080" s="441"/>
      <c r="H2080" s="441">
        <f t="shared" si="1653"/>
        <v>0</v>
      </c>
      <c r="I2080" s="441"/>
      <c r="J2080" s="445">
        <f t="shared" si="1653"/>
        <v>0</v>
      </c>
      <c r="K2080" s="358">
        <f t="shared" ref="K2080:AJ2080" si="1654">K128-K1836</f>
        <v>0</v>
      </c>
      <c r="L2080" s="358">
        <f t="shared" si="1654"/>
        <v>0</v>
      </c>
      <c r="M2080" s="358">
        <f t="shared" si="1654"/>
        <v>0</v>
      </c>
      <c r="N2080" s="358">
        <f t="shared" si="1654"/>
        <v>0</v>
      </c>
      <c r="O2080" s="358">
        <f t="shared" si="1654"/>
        <v>0</v>
      </c>
      <c r="P2080" s="358">
        <f t="shared" si="1654"/>
        <v>0</v>
      </c>
      <c r="Q2080" s="358">
        <f t="shared" si="1654"/>
        <v>0</v>
      </c>
      <c r="R2080" s="358">
        <f t="shared" si="1654"/>
        <v>0</v>
      </c>
      <c r="S2080" s="358">
        <f t="shared" si="1654"/>
        <v>0</v>
      </c>
      <c r="T2080" s="358">
        <f t="shared" si="1654"/>
        <v>0</v>
      </c>
      <c r="U2080" s="358">
        <f t="shared" si="1654"/>
        <v>0</v>
      </c>
      <c r="V2080" s="358">
        <f t="shared" si="1654"/>
        <v>0</v>
      </c>
      <c r="W2080" s="358">
        <f t="shared" si="1654"/>
        <v>0</v>
      </c>
      <c r="X2080" s="358">
        <f t="shared" si="1654"/>
        <v>0</v>
      </c>
      <c r="Y2080" s="358">
        <f t="shared" si="1654"/>
        <v>0</v>
      </c>
      <c r="Z2080" s="358">
        <f t="shared" si="1654"/>
        <v>0</v>
      </c>
      <c r="AA2080" s="358">
        <f t="shared" si="1654"/>
        <v>0</v>
      </c>
      <c r="AB2080" s="358">
        <f t="shared" si="1654"/>
        <v>0</v>
      </c>
      <c r="AC2080" s="358">
        <f t="shared" si="1654"/>
        <v>0</v>
      </c>
      <c r="AD2080" s="358">
        <f t="shared" si="1654"/>
        <v>0</v>
      </c>
      <c r="AE2080" s="358">
        <f t="shared" si="1654"/>
        <v>0</v>
      </c>
      <c r="AF2080" s="358">
        <f t="shared" si="1654"/>
        <v>0</v>
      </c>
      <c r="AG2080" s="358">
        <f t="shared" si="1654"/>
        <v>0</v>
      </c>
      <c r="AH2080" s="358">
        <f t="shared" si="1654"/>
        <v>0</v>
      </c>
      <c r="AI2080" s="358">
        <f t="shared" si="1654"/>
        <v>0</v>
      </c>
      <c r="AJ2080" s="358">
        <f t="shared" si="1654"/>
        <v>0</v>
      </c>
      <c r="AK2080" s="358">
        <v>3334.4538754634887</v>
      </c>
      <c r="AL2080" s="358">
        <v>3304.8068156401</v>
      </c>
      <c r="AM2080" s="358">
        <v>3275.423351652491</v>
      </c>
    </row>
    <row r="2081" spans="1:39" x14ac:dyDescent="0.25">
      <c r="A2081" s="353" t="s">
        <v>251</v>
      </c>
      <c r="B2081" s="353" t="s">
        <v>391</v>
      </c>
      <c r="C2081" s="441">
        <f t="shared" ref="C2081:J2081" si="1655">C129</f>
        <v>6250</v>
      </c>
      <c r="D2081" s="441"/>
      <c r="E2081" s="441"/>
      <c r="F2081" s="441"/>
      <c r="G2081" s="441"/>
      <c r="H2081" s="441">
        <f t="shared" si="1655"/>
        <v>0</v>
      </c>
      <c r="I2081" s="441"/>
      <c r="J2081" s="445">
        <f t="shared" si="1655"/>
        <v>0</v>
      </c>
      <c r="K2081" s="358">
        <f t="shared" ref="K2081:AJ2081" si="1656">K129-K1837</f>
        <v>0</v>
      </c>
      <c r="L2081" s="358">
        <f t="shared" si="1656"/>
        <v>0</v>
      </c>
      <c r="M2081" s="358">
        <f t="shared" si="1656"/>
        <v>0</v>
      </c>
      <c r="N2081" s="358">
        <f t="shared" si="1656"/>
        <v>0</v>
      </c>
      <c r="O2081" s="358">
        <f t="shared" si="1656"/>
        <v>0</v>
      </c>
      <c r="P2081" s="358">
        <f t="shared" si="1656"/>
        <v>0</v>
      </c>
      <c r="Q2081" s="358">
        <f t="shared" si="1656"/>
        <v>0</v>
      </c>
      <c r="R2081" s="358">
        <f t="shared" si="1656"/>
        <v>0</v>
      </c>
      <c r="S2081" s="358">
        <f t="shared" si="1656"/>
        <v>0</v>
      </c>
      <c r="T2081" s="358">
        <f t="shared" si="1656"/>
        <v>0</v>
      </c>
      <c r="U2081" s="358">
        <f t="shared" si="1656"/>
        <v>0</v>
      </c>
      <c r="V2081" s="358">
        <f t="shared" si="1656"/>
        <v>0</v>
      </c>
      <c r="W2081" s="358">
        <f t="shared" si="1656"/>
        <v>0</v>
      </c>
      <c r="X2081" s="358">
        <f t="shared" si="1656"/>
        <v>0</v>
      </c>
      <c r="Y2081" s="358">
        <f t="shared" si="1656"/>
        <v>0</v>
      </c>
      <c r="Z2081" s="358">
        <f t="shared" si="1656"/>
        <v>0</v>
      </c>
      <c r="AA2081" s="358">
        <f t="shared" si="1656"/>
        <v>0</v>
      </c>
      <c r="AB2081" s="358">
        <f t="shared" si="1656"/>
        <v>0</v>
      </c>
      <c r="AC2081" s="358">
        <f t="shared" si="1656"/>
        <v>0</v>
      </c>
      <c r="AD2081" s="358">
        <f t="shared" si="1656"/>
        <v>0</v>
      </c>
      <c r="AE2081" s="358">
        <f t="shared" si="1656"/>
        <v>0</v>
      </c>
      <c r="AF2081" s="358">
        <f t="shared" si="1656"/>
        <v>0</v>
      </c>
      <c r="AG2081" s="358">
        <f t="shared" si="1656"/>
        <v>0</v>
      </c>
      <c r="AH2081" s="358">
        <f t="shared" si="1656"/>
        <v>0</v>
      </c>
      <c r="AI2081" s="358">
        <f t="shared" si="1656"/>
        <v>0</v>
      </c>
      <c r="AJ2081" s="358">
        <f t="shared" si="1656"/>
        <v>0</v>
      </c>
      <c r="AK2081" s="358">
        <v>2159.7832148384728</v>
      </c>
      <c r="AL2081" s="358">
        <v>2119.7723612186974</v>
      </c>
      <c r="AM2081" s="358">
        <v>2080.5027247712678</v>
      </c>
    </row>
    <row r="2082" spans="1:39" x14ac:dyDescent="0.25">
      <c r="A2082" s="353" t="s">
        <v>435</v>
      </c>
      <c r="B2082" s="353" t="s">
        <v>435</v>
      </c>
      <c r="C2082" s="441">
        <f t="shared" ref="C2082:J2082" si="1657">C130</f>
        <v>12500</v>
      </c>
      <c r="D2082" s="441"/>
      <c r="E2082" s="441"/>
      <c r="F2082" s="441"/>
      <c r="G2082" s="441"/>
      <c r="H2082" s="441">
        <f t="shared" si="1657"/>
        <v>0</v>
      </c>
      <c r="I2082" s="441"/>
      <c r="J2082" s="445">
        <f t="shared" si="1657"/>
        <v>0</v>
      </c>
      <c r="K2082" s="358">
        <f t="shared" ref="K2082:AJ2082" si="1658">K130-K1838</f>
        <v>0</v>
      </c>
      <c r="L2082" s="358">
        <f t="shared" si="1658"/>
        <v>0</v>
      </c>
      <c r="M2082" s="358">
        <f t="shared" si="1658"/>
        <v>0</v>
      </c>
      <c r="N2082" s="358">
        <f t="shared" si="1658"/>
        <v>0</v>
      </c>
      <c r="O2082" s="358">
        <f t="shared" si="1658"/>
        <v>0</v>
      </c>
      <c r="P2082" s="358">
        <f t="shared" si="1658"/>
        <v>0</v>
      </c>
      <c r="Q2082" s="358">
        <f t="shared" si="1658"/>
        <v>0</v>
      </c>
      <c r="R2082" s="358">
        <f t="shared" si="1658"/>
        <v>0</v>
      </c>
      <c r="S2082" s="358">
        <f t="shared" si="1658"/>
        <v>0</v>
      </c>
      <c r="T2082" s="358">
        <f t="shared" si="1658"/>
        <v>0</v>
      </c>
      <c r="U2082" s="358">
        <f t="shared" si="1658"/>
        <v>0</v>
      </c>
      <c r="V2082" s="358">
        <f t="shared" si="1658"/>
        <v>0</v>
      </c>
      <c r="W2082" s="358">
        <f t="shared" si="1658"/>
        <v>0</v>
      </c>
      <c r="X2082" s="358">
        <f t="shared" si="1658"/>
        <v>0</v>
      </c>
      <c r="Y2082" s="358">
        <f t="shared" si="1658"/>
        <v>0</v>
      </c>
      <c r="Z2082" s="358">
        <f t="shared" si="1658"/>
        <v>0</v>
      </c>
      <c r="AA2082" s="358">
        <f t="shared" si="1658"/>
        <v>0</v>
      </c>
      <c r="AB2082" s="358">
        <f t="shared" si="1658"/>
        <v>0</v>
      </c>
      <c r="AC2082" s="358">
        <f t="shared" si="1658"/>
        <v>0</v>
      </c>
      <c r="AD2082" s="358">
        <f t="shared" si="1658"/>
        <v>0</v>
      </c>
      <c r="AE2082" s="358">
        <f t="shared" si="1658"/>
        <v>0</v>
      </c>
      <c r="AF2082" s="358">
        <f t="shared" si="1658"/>
        <v>0</v>
      </c>
      <c r="AG2082" s="358">
        <f t="shared" si="1658"/>
        <v>0</v>
      </c>
      <c r="AH2082" s="358">
        <f t="shared" si="1658"/>
        <v>0</v>
      </c>
      <c r="AI2082" s="358">
        <f t="shared" si="1658"/>
        <v>0</v>
      </c>
      <c r="AJ2082" s="358">
        <f t="shared" si="1658"/>
        <v>0</v>
      </c>
      <c r="AK2082" s="358">
        <v>4199.2311450645657</v>
      </c>
      <c r="AL2082" s="358">
        <v>4168.1821846501753</v>
      </c>
      <c r="AM2082" s="358">
        <v>4143.5362870863637</v>
      </c>
    </row>
    <row r="2083" spans="1:39" x14ac:dyDescent="0.25">
      <c r="A2083" s="353" t="s">
        <v>397</v>
      </c>
      <c r="B2083" s="353" t="s">
        <v>398</v>
      </c>
      <c r="C2083" s="441">
        <f t="shared" ref="C2083:J2083" si="1659">C131</f>
        <v>10500</v>
      </c>
      <c r="D2083" s="441"/>
      <c r="E2083" s="441"/>
      <c r="F2083" s="441"/>
      <c r="G2083" s="441"/>
      <c r="H2083" s="441">
        <f t="shared" si="1659"/>
        <v>0</v>
      </c>
      <c r="I2083" s="441"/>
      <c r="J2083" s="445">
        <f t="shared" si="1659"/>
        <v>0</v>
      </c>
      <c r="K2083" s="358">
        <f t="shared" ref="K2083:AJ2083" si="1660">K131-K1839</f>
        <v>0</v>
      </c>
      <c r="L2083" s="358">
        <f t="shared" si="1660"/>
        <v>0</v>
      </c>
      <c r="M2083" s="358">
        <f t="shared" si="1660"/>
        <v>0</v>
      </c>
      <c r="N2083" s="358">
        <f t="shared" si="1660"/>
        <v>0</v>
      </c>
      <c r="O2083" s="358">
        <f t="shared" si="1660"/>
        <v>0</v>
      </c>
      <c r="P2083" s="358">
        <f t="shared" si="1660"/>
        <v>0</v>
      </c>
      <c r="Q2083" s="358">
        <f t="shared" si="1660"/>
        <v>0</v>
      </c>
      <c r="R2083" s="358">
        <f t="shared" si="1660"/>
        <v>0</v>
      </c>
      <c r="S2083" s="358">
        <f t="shared" si="1660"/>
        <v>0</v>
      </c>
      <c r="T2083" s="358">
        <f t="shared" si="1660"/>
        <v>0</v>
      </c>
      <c r="U2083" s="358">
        <f t="shared" si="1660"/>
        <v>0</v>
      </c>
      <c r="V2083" s="358">
        <f t="shared" si="1660"/>
        <v>0</v>
      </c>
      <c r="W2083" s="358">
        <f t="shared" si="1660"/>
        <v>0</v>
      </c>
      <c r="X2083" s="358">
        <f t="shared" si="1660"/>
        <v>0</v>
      </c>
      <c r="Y2083" s="358">
        <f t="shared" si="1660"/>
        <v>0</v>
      </c>
      <c r="Z2083" s="358">
        <f t="shared" si="1660"/>
        <v>0</v>
      </c>
      <c r="AA2083" s="358">
        <f t="shared" si="1660"/>
        <v>0</v>
      </c>
      <c r="AB2083" s="358">
        <f t="shared" si="1660"/>
        <v>0</v>
      </c>
      <c r="AC2083" s="358">
        <f t="shared" si="1660"/>
        <v>0</v>
      </c>
      <c r="AD2083" s="358">
        <f t="shared" si="1660"/>
        <v>0</v>
      </c>
      <c r="AE2083" s="358">
        <f t="shared" si="1660"/>
        <v>0</v>
      </c>
      <c r="AF2083" s="358">
        <f t="shared" si="1660"/>
        <v>0</v>
      </c>
      <c r="AG2083" s="358">
        <f t="shared" si="1660"/>
        <v>0</v>
      </c>
      <c r="AH2083" s="358">
        <f t="shared" si="1660"/>
        <v>0</v>
      </c>
      <c r="AI2083" s="358">
        <f t="shared" si="1660"/>
        <v>0</v>
      </c>
      <c r="AJ2083" s="358">
        <f t="shared" si="1660"/>
        <v>0</v>
      </c>
      <c r="AK2083" s="358">
        <v>4188.3032399161639</v>
      </c>
      <c r="AL2083" s="358">
        <v>4147.8947756814823</v>
      </c>
      <c r="AM2083" s="358">
        <v>4107.8761695559842</v>
      </c>
    </row>
    <row r="2084" spans="1:39" x14ac:dyDescent="0.25">
      <c r="A2084" s="353" t="s">
        <v>365</v>
      </c>
      <c r="B2084" s="353" t="s">
        <v>366</v>
      </c>
      <c r="C2084" s="441">
        <f t="shared" ref="C2084:J2084" si="1661">C132</f>
        <v>20000</v>
      </c>
      <c r="D2084" s="441"/>
      <c r="E2084" s="441"/>
      <c r="F2084" s="441"/>
      <c r="G2084" s="441"/>
      <c r="H2084" s="441">
        <f t="shared" si="1661"/>
        <v>0</v>
      </c>
      <c r="I2084" s="441"/>
      <c r="J2084" s="445">
        <f t="shared" si="1661"/>
        <v>0</v>
      </c>
      <c r="K2084" s="358">
        <f t="shared" ref="K2084:AJ2084" si="1662">K132-K1840</f>
        <v>0</v>
      </c>
      <c r="L2084" s="358">
        <f t="shared" si="1662"/>
        <v>0</v>
      </c>
      <c r="M2084" s="358">
        <f t="shared" si="1662"/>
        <v>0</v>
      </c>
      <c r="N2084" s="358">
        <f t="shared" si="1662"/>
        <v>0</v>
      </c>
      <c r="O2084" s="358">
        <f t="shared" si="1662"/>
        <v>0</v>
      </c>
      <c r="P2084" s="358">
        <f t="shared" si="1662"/>
        <v>0</v>
      </c>
      <c r="Q2084" s="358">
        <f t="shared" si="1662"/>
        <v>0</v>
      </c>
      <c r="R2084" s="358">
        <f t="shared" si="1662"/>
        <v>0</v>
      </c>
      <c r="S2084" s="358">
        <f t="shared" si="1662"/>
        <v>0</v>
      </c>
      <c r="T2084" s="358">
        <f t="shared" si="1662"/>
        <v>0</v>
      </c>
      <c r="U2084" s="358">
        <f t="shared" si="1662"/>
        <v>0</v>
      </c>
      <c r="V2084" s="358">
        <f t="shared" si="1662"/>
        <v>0</v>
      </c>
      <c r="W2084" s="358">
        <f t="shared" si="1662"/>
        <v>0</v>
      </c>
      <c r="X2084" s="358">
        <f t="shared" si="1662"/>
        <v>0</v>
      </c>
      <c r="Y2084" s="358">
        <f t="shared" si="1662"/>
        <v>0</v>
      </c>
      <c r="Z2084" s="358">
        <f t="shared" si="1662"/>
        <v>0</v>
      </c>
      <c r="AA2084" s="358">
        <f t="shared" si="1662"/>
        <v>0</v>
      </c>
      <c r="AB2084" s="358">
        <f t="shared" si="1662"/>
        <v>0</v>
      </c>
      <c r="AC2084" s="358">
        <f t="shared" si="1662"/>
        <v>0</v>
      </c>
      <c r="AD2084" s="358">
        <f t="shared" si="1662"/>
        <v>0</v>
      </c>
      <c r="AE2084" s="358">
        <f t="shared" si="1662"/>
        <v>0</v>
      </c>
      <c r="AF2084" s="358">
        <f t="shared" si="1662"/>
        <v>0</v>
      </c>
      <c r="AG2084" s="358">
        <f t="shared" si="1662"/>
        <v>0</v>
      </c>
      <c r="AH2084" s="358">
        <f t="shared" si="1662"/>
        <v>0</v>
      </c>
      <c r="AI2084" s="358">
        <f t="shared" si="1662"/>
        <v>0</v>
      </c>
      <c r="AJ2084" s="358">
        <f t="shared" si="1662"/>
        <v>0</v>
      </c>
      <c r="AK2084" s="358">
        <v>8562.8889532088924</v>
      </c>
      <c r="AL2084" s="358">
        <v>8492.8896842765698</v>
      </c>
      <c r="AM2084" s="358">
        <v>8423.4626401713849</v>
      </c>
    </row>
    <row r="2085" spans="1:39" x14ac:dyDescent="0.25">
      <c r="A2085" s="353" t="s">
        <v>252</v>
      </c>
      <c r="B2085" s="353" t="s">
        <v>404</v>
      </c>
      <c r="C2085" s="441">
        <f t="shared" ref="C2085:J2085" si="1663">C133</f>
        <v>20000</v>
      </c>
      <c r="D2085" s="441"/>
      <c r="E2085" s="441"/>
      <c r="F2085" s="441"/>
      <c r="G2085" s="441"/>
      <c r="H2085" s="441">
        <f t="shared" si="1663"/>
        <v>0</v>
      </c>
      <c r="I2085" s="441"/>
      <c r="J2085" s="445">
        <f t="shared" si="1663"/>
        <v>0</v>
      </c>
      <c r="K2085" s="358">
        <f t="shared" ref="K2085:AJ2085" si="1664">K133-K1841</f>
        <v>0</v>
      </c>
      <c r="L2085" s="358">
        <f t="shared" si="1664"/>
        <v>0</v>
      </c>
      <c r="M2085" s="358">
        <f t="shared" si="1664"/>
        <v>0</v>
      </c>
      <c r="N2085" s="358">
        <f t="shared" si="1664"/>
        <v>0</v>
      </c>
      <c r="O2085" s="358">
        <f t="shared" si="1664"/>
        <v>0</v>
      </c>
      <c r="P2085" s="358">
        <f t="shared" si="1664"/>
        <v>0</v>
      </c>
      <c r="Q2085" s="358">
        <f t="shared" si="1664"/>
        <v>0</v>
      </c>
      <c r="R2085" s="358">
        <f t="shared" si="1664"/>
        <v>0</v>
      </c>
      <c r="S2085" s="358">
        <f t="shared" si="1664"/>
        <v>0</v>
      </c>
      <c r="T2085" s="358">
        <f t="shared" si="1664"/>
        <v>0</v>
      </c>
      <c r="U2085" s="358">
        <f t="shared" si="1664"/>
        <v>0</v>
      </c>
      <c r="V2085" s="358">
        <f t="shared" si="1664"/>
        <v>0</v>
      </c>
      <c r="W2085" s="358">
        <f t="shared" si="1664"/>
        <v>0</v>
      </c>
      <c r="X2085" s="358">
        <f t="shared" si="1664"/>
        <v>0</v>
      </c>
      <c r="Y2085" s="358">
        <f t="shared" si="1664"/>
        <v>0</v>
      </c>
      <c r="Z2085" s="358">
        <f t="shared" si="1664"/>
        <v>0</v>
      </c>
      <c r="AA2085" s="358">
        <f t="shared" si="1664"/>
        <v>0</v>
      </c>
      <c r="AB2085" s="358">
        <f t="shared" si="1664"/>
        <v>0</v>
      </c>
      <c r="AC2085" s="358">
        <f t="shared" si="1664"/>
        <v>0</v>
      </c>
      <c r="AD2085" s="358">
        <f t="shared" si="1664"/>
        <v>0</v>
      </c>
      <c r="AE2085" s="358">
        <f t="shared" si="1664"/>
        <v>0</v>
      </c>
      <c r="AF2085" s="358">
        <f t="shared" si="1664"/>
        <v>0</v>
      </c>
      <c r="AG2085" s="358">
        <f t="shared" si="1664"/>
        <v>0</v>
      </c>
      <c r="AH2085" s="358">
        <f t="shared" si="1664"/>
        <v>0</v>
      </c>
      <c r="AI2085" s="358">
        <f t="shared" si="1664"/>
        <v>0</v>
      </c>
      <c r="AJ2085" s="358">
        <f t="shared" si="1664"/>
        <v>0</v>
      </c>
      <c r="AK2085" s="358">
        <v>9389.3369608282137</v>
      </c>
      <c r="AL2085" s="358">
        <v>9213.2181509545135</v>
      </c>
      <c r="AM2085" s="358">
        <v>9040.4028581790626</v>
      </c>
    </row>
    <row r="2086" spans="1:39" x14ac:dyDescent="0.25">
      <c r="A2086" s="353" t="s">
        <v>252</v>
      </c>
      <c r="B2086" s="353" t="s">
        <v>392</v>
      </c>
      <c r="C2086" s="441">
        <f t="shared" ref="C2086:J2086" si="1665">C134</f>
        <v>42000</v>
      </c>
      <c r="D2086" s="441"/>
      <c r="E2086" s="441"/>
      <c r="F2086" s="441"/>
      <c r="G2086" s="441"/>
      <c r="H2086" s="441">
        <f t="shared" si="1665"/>
        <v>0</v>
      </c>
      <c r="I2086" s="441"/>
      <c r="J2086" s="445">
        <f t="shared" si="1665"/>
        <v>0</v>
      </c>
      <c r="K2086" s="358">
        <f t="shared" ref="K2086:AJ2086" si="1666">K134-K1842</f>
        <v>0</v>
      </c>
      <c r="L2086" s="358">
        <f t="shared" si="1666"/>
        <v>0</v>
      </c>
      <c r="M2086" s="358">
        <f t="shared" si="1666"/>
        <v>0</v>
      </c>
      <c r="N2086" s="358">
        <f t="shared" si="1666"/>
        <v>0</v>
      </c>
      <c r="O2086" s="358">
        <f t="shared" si="1666"/>
        <v>0</v>
      </c>
      <c r="P2086" s="358">
        <f t="shared" si="1666"/>
        <v>0</v>
      </c>
      <c r="Q2086" s="358">
        <f t="shared" si="1666"/>
        <v>0</v>
      </c>
      <c r="R2086" s="358">
        <f t="shared" si="1666"/>
        <v>0</v>
      </c>
      <c r="S2086" s="358">
        <f t="shared" si="1666"/>
        <v>0</v>
      </c>
      <c r="T2086" s="358">
        <f t="shared" si="1666"/>
        <v>0</v>
      </c>
      <c r="U2086" s="358">
        <f t="shared" si="1666"/>
        <v>0</v>
      </c>
      <c r="V2086" s="358">
        <f t="shared" si="1666"/>
        <v>0</v>
      </c>
      <c r="W2086" s="358">
        <f t="shared" si="1666"/>
        <v>0</v>
      </c>
      <c r="X2086" s="358">
        <f t="shared" si="1666"/>
        <v>0</v>
      </c>
      <c r="Y2086" s="358">
        <f t="shared" si="1666"/>
        <v>0</v>
      </c>
      <c r="Z2086" s="358">
        <f t="shared" si="1666"/>
        <v>0</v>
      </c>
      <c r="AA2086" s="358">
        <f t="shared" si="1666"/>
        <v>0</v>
      </c>
      <c r="AB2086" s="358">
        <f t="shared" si="1666"/>
        <v>0</v>
      </c>
      <c r="AC2086" s="358">
        <f t="shared" si="1666"/>
        <v>0</v>
      </c>
      <c r="AD2086" s="358">
        <f t="shared" si="1666"/>
        <v>0</v>
      </c>
      <c r="AE2086" s="358">
        <f t="shared" si="1666"/>
        <v>0</v>
      </c>
      <c r="AF2086" s="358">
        <f t="shared" si="1666"/>
        <v>0</v>
      </c>
      <c r="AG2086" s="358">
        <f t="shared" si="1666"/>
        <v>0</v>
      </c>
      <c r="AH2086" s="358">
        <f t="shared" si="1666"/>
        <v>0</v>
      </c>
      <c r="AI2086" s="358">
        <f t="shared" si="1666"/>
        <v>0</v>
      </c>
      <c r="AJ2086" s="358">
        <f t="shared" si="1666"/>
        <v>0</v>
      </c>
      <c r="AK2086" s="358">
        <v>28143.070545239018</v>
      </c>
      <c r="AL2086" s="358">
        <v>28334.283073367402</v>
      </c>
      <c r="AM2086" s="358">
        <v>28526.794757209962</v>
      </c>
    </row>
    <row r="2087" spans="1:39" x14ac:dyDescent="0.25">
      <c r="A2087" s="353" t="s">
        <v>253</v>
      </c>
      <c r="B2087" s="353" t="s">
        <v>485</v>
      </c>
      <c r="C2087" s="441">
        <f t="shared" ref="C2087:J2087" si="1667">C135</f>
        <v>20000</v>
      </c>
      <c r="D2087" s="441"/>
      <c r="E2087" s="441"/>
      <c r="F2087" s="441"/>
      <c r="G2087" s="441"/>
      <c r="H2087" s="441">
        <f t="shared" si="1667"/>
        <v>0</v>
      </c>
      <c r="I2087" s="441"/>
      <c r="J2087" s="445">
        <f t="shared" si="1667"/>
        <v>0</v>
      </c>
      <c r="K2087" s="358">
        <f t="shared" ref="K2087:AJ2087" si="1668">K135-K1843</f>
        <v>0</v>
      </c>
      <c r="L2087" s="358">
        <f t="shared" si="1668"/>
        <v>0</v>
      </c>
      <c r="M2087" s="358">
        <f t="shared" si="1668"/>
        <v>0</v>
      </c>
      <c r="N2087" s="358">
        <f t="shared" si="1668"/>
        <v>0</v>
      </c>
      <c r="O2087" s="358">
        <f t="shared" si="1668"/>
        <v>0</v>
      </c>
      <c r="P2087" s="358">
        <f t="shared" si="1668"/>
        <v>0</v>
      </c>
      <c r="Q2087" s="358">
        <f t="shared" si="1668"/>
        <v>0</v>
      </c>
      <c r="R2087" s="358">
        <f t="shared" si="1668"/>
        <v>0</v>
      </c>
      <c r="S2087" s="358">
        <f t="shared" si="1668"/>
        <v>0</v>
      </c>
      <c r="T2087" s="358">
        <f t="shared" si="1668"/>
        <v>0</v>
      </c>
      <c r="U2087" s="358">
        <f t="shared" si="1668"/>
        <v>0</v>
      </c>
      <c r="V2087" s="358">
        <f t="shared" si="1668"/>
        <v>0</v>
      </c>
      <c r="W2087" s="358">
        <f t="shared" si="1668"/>
        <v>0</v>
      </c>
      <c r="X2087" s="358">
        <f t="shared" si="1668"/>
        <v>0</v>
      </c>
      <c r="Y2087" s="358">
        <f t="shared" si="1668"/>
        <v>0</v>
      </c>
      <c r="Z2087" s="358">
        <f t="shared" si="1668"/>
        <v>0</v>
      </c>
      <c r="AA2087" s="358">
        <f t="shared" si="1668"/>
        <v>0</v>
      </c>
      <c r="AB2087" s="358">
        <f t="shared" si="1668"/>
        <v>0</v>
      </c>
      <c r="AC2087" s="358">
        <f t="shared" si="1668"/>
        <v>0</v>
      </c>
      <c r="AD2087" s="358">
        <f t="shared" si="1668"/>
        <v>0</v>
      </c>
      <c r="AE2087" s="358">
        <f t="shared" si="1668"/>
        <v>0</v>
      </c>
      <c r="AF2087" s="358">
        <f t="shared" si="1668"/>
        <v>0</v>
      </c>
      <c r="AG2087" s="358">
        <f t="shared" si="1668"/>
        <v>0</v>
      </c>
      <c r="AH2087" s="358">
        <f t="shared" si="1668"/>
        <v>0</v>
      </c>
      <c r="AI2087" s="358">
        <f t="shared" si="1668"/>
        <v>0</v>
      </c>
      <c r="AJ2087" s="358">
        <f t="shared" si="1668"/>
        <v>0</v>
      </c>
      <c r="AK2087" s="358">
        <v>3367.9442593761496</v>
      </c>
      <c r="AL2087" s="358">
        <v>3281.7232233858413</v>
      </c>
      <c r="AM2087" s="358">
        <v>3197.7094884892331</v>
      </c>
    </row>
    <row r="2088" spans="1:39" x14ac:dyDescent="0.25">
      <c r="A2088" s="353" t="s">
        <v>253</v>
      </c>
      <c r="B2088" s="353" t="s">
        <v>449</v>
      </c>
      <c r="C2088" s="441">
        <f t="shared" ref="C2088:J2088" si="1669">C136</f>
        <v>20000</v>
      </c>
      <c r="D2088" s="441"/>
      <c r="E2088" s="441"/>
      <c r="F2088" s="441"/>
      <c r="G2088" s="441"/>
      <c r="H2088" s="441">
        <f t="shared" si="1669"/>
        <v>0</v>
      </c>
      <c r="I2088" s="441"/>
      <c r="J2088" s="445">
        <f t="shared" si="1669"/>
        <v>0</v>
      </c>
      <c r="K2088" s="358">
        <f t="shared" ref="K2088:AJ2088" si="1670">K136-K1844</f>
        <v>0</v>
      </c>
      <c r="L2088" s="358">
        <f t="shared" si="1670"/>
        <v>0</v>
      </c>
      <c r="M2088" s="358">
        <f t="shared" si="1670"/>
        <v>0</v>
      </c>
      <c r="N2088" s="358">
        <f t="shared" si="1670"/>
        <v>0</v>
      </c>
      <c r="O2088" s="358">
        <f t="shared" si="1670"/>
        <v>0</v>
      </c>
      <c r="P2088" s="358">
        <f t="shared" si="1670"/>
        <v>0</v>
      </c>
      <c r="Q2088" s="358">
        <f t="shared" si="1670"/>
        <v>0</v>
      </c>
      <c r="R2088" s="358">
        <f t="shared" si="1670"/>
        <v>0</v>
      </c>
      <c r="S2088" s="358">
        <f t="shared" si="1670"/>
        <v>0</v>
      </c>
      <c r="T2088" s="358">
        <f t="shared" si="1670"/>
        <v>0</v>
      </c>
      <c r="U2088" s="358">
        <f t="shared" si="1670"/>
        <v>0</v>
      </c>
      <c r="V2088" s="358">
        <f t="shared" si="1670"/>
        <v>0</v>
      </c>
      <c r="W2088" s="358">
        <f t="shared" si="1670"/>
        <v>0</v>
      </c>
      <c r="X2088" s="358">
        <f t="shared" si="1670"/>
        <v>0</v>
      </c>
      <c r="Y2088" s="358">
        <f t="shared" si="1670"/>
        <v>0</v>
      </c>
      <c r="Z2088" s="358">
        <f t="shared" si="1670"/>
        <v>0</v>
      </c>
      <c r="AA2088" s="358">
        <f t="shared" si="1670"/>
        <v>0</v>
      </c>
      <c r="AB2088" s="358">
        <f t="shared" si="1670"/>
        <v>0</v>
      </c>
      <c r="AC2088" s="358">
        <f t="shared" si="1670"/>
        <v>0</v>
      </c>
      <c r="AD2088" s="358">
        <f t="shared" si="1670"/>
        <v>0</v>
      </c>
      <c r="AE2088" s="358">
        <f t="shared" si="1670"/>
        <v>0</v>
      </c>
      <c r="AF2088" s="358">
        <f t="shared" si="1670"/>
        <v>0</v>
      </c>
      <c r="AG2088" s="358">
        <f t="shared" si="1670"/>
        <v>0</v>
      </c>
      <c r="AH2088" s="358">
        <f t="shared" si="1670"/>
        <v>0</v>
      </c>
      <c r="AI2088" s="358">
        <f t="shared" si="1670"/>
        <v>0</v>
      </c>
      <c r="AJ2088" s="358">
        <f t="shared" si="1670"/>
        <v>0</v>
      </c>
      <c r="AK2088" s="358">
        <v>10628.788139488479</v>
      </c>
      <c r="AL2088" s="358">
        <v>10717.937777033907</v>
      </c>
      <c r="AM2088" s="358">
        <v>10807.835162842841</v>
      </c>
    </row>
    <row r="2089" spans="1:39" x14ac:dyDescent="0.25">
      <c r="A2089" s="353" t="s">
        <v>254</v>
      </c>
      <c r="B2089" s="353" t="s">
        <v>285</v>
      </c>
      <c r="C2089" s="441">
        <f t="shared" ref="C2089:J2089" si="1671">C137</f>
        <v>25000</v>
      </c>
      <c r="D2089" s="441"/>
      <c r="E2089" s="441"/>
      <c r="F2089" s="441"/>
      <c r="G2089" s="441"/>
      <c r="H2089" s="441">
        <f t="shared" si="1671"/>
        <v>0</v>
      </c>
      <c r="I2089" s="441"/>
      <c r="J2089" s="445">
        <f t="shared" si="1671"/>
        <v>0</v>
      </c>
      <c r="K2089" s="358">
        <f t="shared" ref="K2089:AJ2089" si="1672">K137-K1845</f>
        <v>0</v>
      </c>
      <c r="L2089" s="358">
        <f t="shared" si="1672"/>
        <v>0</v>
      </c>
      <c r="M2089" s="358">
        <f t="shared" si="1672"/>
        <v>0</v>
      </c>
      <c r="N2089" s="358">
        <f t="shared" si="1672"/>
        <v>0</v>
      </c>
      <c r="O2089" s="358">
        <f t="shared" si="1672"/>
        <v>0</v>
      </c>
      <c r="P2089" s="358">
        <f t="shared" si="1672"/>
        <v>0</v>
      </c>
      <c r="Q2089" s="358">
        <f t="shared" si="1672"/>
        <v>0</v>
      </c>
      <c r="R2089" s="358">
        <f t="shared" si="1672"/>
        <v>0</v>
      </c>
      <c r="S2089" s="358">
        <f t="shared" si="1672"/>
        <v>0</v>
      </c>
      <c r="T2089" s="358">
        <f t="shared" si="1672"/>
        <v>0</v>
      </c>
      <c r="U2089" s="358">
        <f t="shared" si="1672"/>
        <v>0</v>
      </c>
      <c r="V2089" s="358">
        <f t="shared" si="1672"/>
        <v>0</v>
      </c>
      <c r="W2089" s="358">
        <f t="shared" si="1672"/>
        <v>0</v>
      </c>
      <c r="X2089" s="358">
        <f t="shared" si="1672"/>
        <v>0</v>
      </c>
      <c r="Y2089" s="358">
        <f t="shared" si="1672"/>
        <v>0</v>
      </c>
      <c r="Z2089" s="358">
        <f t="shared" si="1672"/>
        <v>0</v>
      </c>
      <c r="AA2089" s="358">
        <f t="shared" si="1672"/>
        <v>0</v>
      </c>
      <c r="AB2089" s="358">
        <f t="shared" si="1672"/>
        <v>0</v>
      </c>
      <c r="AC2089" s="358">
        <f t="shared" si="1672"/>
        <v>0</v>
      </c>
      <c r="AD2089" s="358">
        <f t="shared" si="1672"/>
        <v>0</v>
      </c>
      <c r="AE2089" s="358">
        <f t="shared" si="1672"/>
        <v>0</v>
      </c>
      <c r="AF2089" s="358">
        <f t="shared" si="1672"/>
        <v>0</v>
      </c>
      <c r="AG2089" s="358">
        <f t="shared" si="1672"/>
        <v>0</v>
      </c>
      <c r="AH2089" s="358">
        <f t="shared" si="1672"/>
        <v>0</v>
      </c>
      <c r="AI2089" s="358">
        <f t="shared" si="1672"/>
        <v>0</v>
      </c>
      <c r="AJ2089" s="358">
        <f t="shared" si="1672"/>
        <v>0</v>
      </c>
      <c r="AK2089" s="358">
        <v>14226.614679276374</v>
      </c>
      <c r="AL2089" s="358">
        <v>14417.672310590031</v>
      </c>
      <c r="AM2089" s="358">
        <v>14611.295767949174</v>
      </c>
    </row>
    <row r="2090" spans="1:39" x14ac:dyDescent="0.25">
      <c r="A2090" s="353" t="s">
        <v>254</v>
      </c>
      <c r="B2090" s="353" t="s">
        <v>345</v>
      </c>
      <c r="C2090" s="441">
        <f t="shared" ref="C2090:J2090" si="1673">C138</f>
        <v>20000</v>
      </c>
      <c r="D2090" s="441"/>
      <c r="E2090" s="441"/>
      <c r="F2090" s="441"/>
      <c r="G2090" s="441"/>
      <c r="H2090" s="441">
        <f t="shared" si="1673"/>
        <v>0</v>
      </c>
      <c r="I2090" s="441"/>
      <c r="J2090" s="445">
        <f t="shared" si="1673"/>
        <v>0</v>
      </c>
      <c r="K2090" s="358">
        <f t="shared" ref="K2090:AJ2090" si="1674">K138-K1846</f>
        <v>0</v>
      </c>
      <c r="L2090" s="358">
        <f t="shared" si="1674"/>
        <v>0</v>
      </c>
      <c r="M2090" s="358">
        <f t="shared" si="1674"/>
        <v>0</v>
      </c>
      <c r="N2090" s="358">
        <f t="shared" si="1674"/>
        <v>0</v>
      </c>
      <c r="O2090" s="358">
        <f t="shared" si="1674"/>
        <v>0</v>
      </c>
      <c r="P2090" s="358">
        <f t="shared" si="1674"/>
        <v>0</v>
      </c>
      <c r="Q2090" s="358">
        <f t="shared" si="1674"/>
        <v>0</v>
      </c>
      <c r="R2090" s="358">
        <f t="shared" si="1674"/>
        <v>0</v>
      </c>
      <c r="S2090" s="358">
        <f t="shared" si="1674"/>
        <v>0</v>
      </c>
      <c r="T2090" s="358">
        <f t="shared" si="1674"/>
        <v>0</v>
      </c>
      <c r="U2090" s="358">
        <f t="shared" si="1674"/>
        <v>0</v>
      </c>
      <c r="V2090" s="358">
        <f t="shared" si="1674"/>
        <v>0</v>
      </c>
      <c r="W2090" s="358">
        <f t="shared" si="1674"/>
        <v>0</v>
      </c>
      <c r="X2090" s="358">
        <f t="shared" si="1674"/>
        <v>0</v>
      </c>
      <c r="Y2090" s="358">
        <f t="shared" si="1674"/>
        <v>0</v>
      </c>
      <c r="Z2090" s="358">
        <f t="shared" si="1674"/>
        <v>0</v>
      </c>
      <c r="AA2090" s="358">
        <f t="shared" si="1674"/>
        <v>0</v>
      </c>
      <c r="AB2090" s="358">
        <f t="shared" si="1674"/>
        <v>0</v>
      </c>
      <c r="AC2090" s="358">
        <f t="shared" si="1674"/>
        <v>0</v>
      </c>
      <c r="AD2090" s="358">
        <f t="shared" si="1674"/>
        <v>0</v>
      </c>
      <c r="AE2090" s="358">
        <f t="shared" si="1674"/>
        <v>0</v>
      </c>
      <c r="AF2090" s="358">
        <f t="shared" si="1674"/>
        <v>0</v>
      </c>
      <c r="AG2090" s="358">
        <f t="shared" si="1674"/>
        <v>0</v>
      </c>
      <c r="AH2090" s="358">
        <f t="shared" si="1674"/>
        <v>0</v>
      </c>
      <c r="AI2090" s="358">
        <f t="shared" si="1674"/>
        <v>0</v>
      </c>
      <c r="AJ2090" s="358">
        <f t="shared" si="1674"/>
        <v>0</v>
      </c>
      <c r="AK2090" s="358">
        <v>21730.982121383091</v>
      </c>
      <c r="AL2090" s="358">
        <v>22174.179850134435</v>
      </c>
      <c r="AM2090" s="358">
        <v>22626.416481300461</v>
      </c>
    </row>
    <row r="2091" spans="1:39" x14ac:dyDescent="0.25">
      <c r="A2091" s="353" t="s">
        <v>255</v>
      </c>
      <c r="B2091" s="353" t="s">
        <v>558</v>
      </c>
      <c r="C2091" s="441">
        <f t="shared" ref="C2091:J2091" si="1675">C139</f>
        <v>6240</v>
      </c>
      <c r="D2091" s="441"/>
      <c r="E2091" s="441"/>
      <c r="F2091" s="441"/>
      <c r="G2091" s="441"/>
      <c r="H2091" s="441">
        <f t="shared" si="1675"/>
        <v>0</v>
      </c>
      <c r="I2091" s="441"/>
      <c r="J2091" s="445">
        <f t="shared" si="1675"/>
        <v>0</v>
      </c>
      <c r="K2091" s="358">
        <f t="shared" ref="K2091:AJ2091" si="1676">K139-K1847</f>
        <v>0</v>
      </c>
      <c r="L2091" s="358">
        <f t="shared" si="1676"/>
        <v>0</v>
      </c>
      <c r="M2091" s="358">
        <f t="shared" si="1676"/>
        <v>0</v>
      </c>
      <c r="N2091" s="358">
        <f t="shared" si="1676"/>
        <v>0</v>
      </c>
      <c r="O2091" s="358">
        <f t="shared" si="1676"/>
        <v>0</v>
      </c>
      <c r="P2091" s="358">
        <f t="shared" si="1676"/>
        <v>0</v>
      </c>
      <c r="Q2091" s="358">
        <f t="shared" si="1676"/>
        <v>0</v>
      </c>
      <c r="R2091" s="358">
        <f t="shared" si="1676"/>
        <v>0</v>
      </c>
      <c r="S2091" s="358">
        <f t="shared" si="1676"/>
        <v>0</v>
      </c>
      <c r="T2091" s="358">
        <f t="shared" si="1676"/>
        <v>0</v>
      </c>
      <c r="U2091" s="358">
        <f t="shared" si="1676"/>
        <v>0</v>
      </c>
      <c r="V2091" s="358">
        <f t="shared" si="1676"/>
        <v>0</v>
      </c>
      <c r="W2091" s="358">
        <f t="shared" si="1676"/>
        <v>0</v>
      </c>
      <c r="X2091" s="358">
        <f t="shared" si="1676"/>
        <v>0</v>
      </c>
      <c r="Y2091" s="358">
        <f t="shared" si="1676"/>
        <v>0</v>
      </c>
      <c r="Z2091" s="358">
        <f t="shared" si="1676"/>
        <v>0</v>
      </c>
      <c r="AA2091" s="358">
        <f t="shared" si="1676"/>
        <v>0</v>
      </c>
      <c r="AB2091" s="358">
        <f t="shared" si="1676"/>
        <v>0</v>
      </c>
      <c r="AC2091" s="358">
        <f t="shared" si="1676"/>
        <v>0</v>
      </c>
      <c r="AD2091" s="358">
        <f t="shared" si="1676"/>
        <v>0</v>
      </c>
      <c r="AE2091" s="358">
        <f t="shared" si="1676"/>
        <v>0</v>
      </c>
      <c r="AF2091" s="358">
        <f t="shared" si="1676"/>
        <v>0</v>
      </c>
      <c r="AG2091" s="358">
        <f t="shared" si="1676"/>
        <v>0</v>
      </c>
      <c r="AH2091" s="358">
        <f t="shared" si="1676"/>
        <v>0</v>
      </c>
      <c r="AI2091" s="358">
        <f t="shared" si="1676"/>
        <v>0</v>
      </c>
      <c r="AJ2091" s="358">
        <f t="shared" si="1676"/>
        <v>0</v>
      </c>
      <c r="AK2091" s="358">
        <v>0</v>
      </c>
      <c r="AL2091" s="358">
        <v>0</v>
      </c>
      <c r="AM2091" s="358">
        <v>0</v>
      </c>
    </row>
    <row r="2092" spans="1:39" x14ac:dyDescent="0.25">
      <c r="A2092" s="353" t="s">
        <v>255</v>
      </c>
      <c r="B2092" s="353" t="s">
        <v>270</v>
      </c>
      <c r="C2092" s="441">
        <f t="shared" ref="C2092:J2092" si="1677">C140</f>
        <v>25000</v>
      </c>
      <c r="D2092" s="441"/>
      <c r="E2092" s="441"/>
      <c r="F2092" s="441"/>
      <c r="G2092" s="441"/>
      <c r="H2092" s="441">
        <f t="shared" si="1677"/>
        <v>0</v>
      </c>
      <c r="I2092" s="441"/>
      <c r="J2092" s="445">
        <f t="shared" si="1677"/>
        <v>0</v>
      </c>
      <c r="K2092" s="358">
        <f t="shared" ref="K2092:AJ2092" si="1678">K140-K1848</f>
        <v>0</v>
      </c>
      <c r="L2092" s="358">
        <f t="shared" si="1678"/>
        <v>0</v>
      </c>
      <c r="M2092" s="358">
        <f t="shared" si="1678"/>
        <v>0</v>
      </c>
      <c r="N2092" s="358">
        <f t="shared" si="1678"/>
        <v>0</v>
      </c>
      <c r="O2092" s="358">
        <f t="shared" si="1678"/>
        <v>0</v>
      </c>
      <c r="P2092" s="358">
        <f t="shared" si="1678"/>
        <v>0</v>
      </c>
      <c r="Q2092" s="358">
        <f t="shared" si="1678"/>
        <v>0</v>
      </c>
      <c r="R2092" s="358">
        <f t="shared" si="1678"/>
        <v>0</v>
      </c>
      <c r="S2092" s="358">
        <f t="shared" si="1678"/>
        <v>0</v>
      </c>
      <c r="T2092" s="358">
        <f t="shared" si="1678"/>
        <v>0</v>
      </c>
      <c r="U2092" s="358">
        <f t="shared" si="1678"/>
        <v>0</v>
      </c>
      <c r="V2092" s="358">
        <f t="shared" si="1678"/>
        <v>0</v>
      </c>
      <c r="W2092" s="358">
        <f t="shared" si="1678"/>
        <v>0</v>
      </c>
      <c r="X2092" s="358">
        <f t="shared" si="1678"/>
        <v>0</v>
      </c>
      <c r="Y2092" s="358">
        <f t="shared" si="1678"/>
        <v>0</v>
      </c>
      <c r="Z2092" s="358">
        <f t="shared" si="1678"/>
        <v>0</v>
      </c>
      <c r="AA2092" s="358">
        <f t="shared" si="1678"/>
        <v>0</v>
      </c>
      <c r="AB2092" s="358">
        <f t="shared" si="1678"/>
        <v>0</v>
      </c>
      <c r="AC2092" s="358">
        <f t="shared" si="1678"/>
        <v>0</v>
      </c>
      <c r="AD2092" s="358">
        <f t="shared" si="1678"/>
        <v>0</v>
      </c>
      <c r="AE2092" s="358">
        <f t="shared" si="1678"/>
        <v>0</v>
      </c>
      <c r="AF2092" s="358">
        <f t="shared" si="1678"/>
        <v>0</v>
      </c>
      <c r="AG2092" s="358">
        <f t="shared" si="1678"/>
        <v>0</v>
      </c>
      <c r="AH2092" s="358">
        <f t="shared" si="1678"/>
        <v>0</v>
      </c>
      <c r="AI2092" s="358">
        <f t="shared" si="1678"/>
        <v>0</v>
      </c>
      <c r="AJ2092" s="358">
        <f t="shared" si="1678"/>
        <v>0</v>
      </c>
      <c r="AK2092" s="358">
        <v>16877.649164914335</v>
      </c>
      <c r="AL2092" s="358">
        <v>17076.006631958953</v>
      </c>
      <c r="AM2092" s="358">
        <v>17276.69532916175</v>
      </c>
    </row>
    <row r="2093" spans="1:39" x14ac:dyDescent="0.25">
      <c r="A2093" s="353" t="s">
        <v>255</v>
      </c>
      <c r="B2093" s="353" t="s">
        <v>559</v>
      </c>
      <c r="C2093" s="441">
        <f t="shared" ref="C2093:J2093" si="1679">C141</f>
        <v>12500</v>
      </c>
      <c r="D2093" s="441"/>
      <c r="E2093" s="441"/>
      <c r="F2093" s="441"/>
      <c r="G2093" s="441"/>
      <c r="H2093" s="441">
        <f t="shared" si="1679"/>
        <v>0</v>
      </c>
      <c r="I2093" s="441"/>
      <c r="J2093" s="445">
        <f t="shared" si="1679"/>
        <v>0</v>
      </c>
      <c r="K2093" s="358">
        <f t="shared" ref="K2093:AJ2093" si="1680">K141-K1849</f>
        <v>0</v>
      </c>
      <c r="L2093" s="358">
        <f t="shared" si="1680"/>
        <v>0</v>
      </c>
      <c r="M2093" s="358">
        <f t="shared" si="1680"/>
        <v>0</v>
      </c>
      <c r="N2093" s="358">
        <f t="shared" si="1680"/>
        <v>0</v>
      </c>
      <c r="O2093" s="358">
        <f t="shared" si="1680"/>
        <v>0</v>
      </c>
      <c r="P2093" s="358">
        <f t="shared" si="1680"/>
        <v>0</v>
      </c>
      <c r="Q2093" s="358">
        <f t="shared" si="1680"/>
        <v>0</v>
      </c>
      <c r="R2093" s="358">
        <f t="shared" si="1680"/>
        <v>0</v>
      </c>
      <c r="S2093" s="358">
        <f t="shared" si="1680"/>
        <v>0</v>
      </c>
      <c r="T2093" s="358">
        <f t="shared" si="1680"/>
        <v>0</v>
      </c>
      <c r="U2093" s="358">
        <f t="shared" si="1680"/>
        <v>0</v>
      </c>
      <c r="V2093" s="358">
        <f t="shared" si="1680"/>
        <v>0</v>
      </c>
      <c r="W2093" s="358">
        <f t="shared" si="1680"/>
        <v>0</v>
      </c>
      <c r="X2093" s="358">
        <f t="shared" si="1680"/>
        <v>0</v>
      </c>
      <c r="Y2093" s="358">
        <f t="shared" si="1680"/>
        <v>0</v>
      </c>
      <c r="Z2093" s="358">
        <f t="shared" si="1680"/>
        <v>0</v>
      </c>
      <c r="AA2093" s="358">
        <f t="shared" si="1680"/>
        <v>0</v>
      </c>
      <c r="AB2093" s="358">
        <f t="shared" si="1680"/>
        <v>0</v>
      </c>
      <c r="AC2093" s="358">
        <f t="shared" si="1680"/>
        <v>0</v>
      </c>
      <c r="AD2093" s="358">
        <f t="shared" si="1680"/>
        <v>0</v>
      </c>
      <c r="AE2093" s="358">
        <f t="shared" si="1680"/>
        <v>0</v>
      </c>
      <c r="AF2093" s="358">
        <f t="shared" si="1680"/>
        <v>0</v>
      </c>
      <c r="AG2093" s="358">
        <f t="shared" si="1680"/>
        <v>0</v>
      </c>
      <c r="AH2093" s="358">
        <f t="shared" si="1680"/>
        <v>0</v>
      </c>
      <c r="AI2093" s="358">
        <f t="shared" si="1680"/>
        <v>0</v>
      </c>
      <c r="AJ2093" s="358">
        <f t="shared" si="1680"/>
        <v>0</v>
      </c>
      <c r="AK2093" s="358">
        <v>0</v>
      </c>
      <c r="AL2093" s="358">
        <v>0</v>
      </c>
      <c r="AM2093" s="358">
        <v>0</v>
      </c>
    </row>
    <row r="2094" spans="1:39" x14ac:dyDescent="0.25">
      <c r="A2094" s="353" t="s">
        <v>294</v>
      </c>
      <c r="B2094" s="353" t="s">
        <v>295</v>
      </c>
      <c r="C2094" s="441">
        <f t="shared" ref="C2094:J2094" si="1681">C142</f>
        <v>20000</v>
      </c>
      <c r="D2094" s="441"/>
      <c r="E2094" s="441"/>
      <c r="F2094" s="441"/>
      <c r="G2094" s="441"/>
      <c r="H2094" s="441">
        <f t="shared" si="1681"/>
        <v>0</v>
      </c>
      <c r="I2094" s="441"/>
      <c r="J2094" s="445">
        <f t="shared" si="1681"/>
        <v>0</v>
      </c>
      <c r="K2094" s="358">
        <f t="shared" ref="K2094:AJ2094" si="1682">K142-K1850</f>
        <v>0</v>
      </c>
      <c r="L2094" s="358">
        <f t="shared" si="1682"/>
        <v>0</v>
      </c>
      <c r="M2094" s="358">
        <f t="shared" si="1682"/>
        <v>0</v>
      </c>
      <c r="N2094" s="358">
        <f t="shared" si="1682"/>
        <v>0</v>
      </c>
      <c r="O2094" s="358">
        <f t="shared" si="1682"/>
        <v>0</v>
      </c>
      <c r="P2094" s="358">
        <f t="shared" si="1682"/>
        <v>0</v>
      </c>
      <c r="Q2094" s="358">
        <f t="shared" si="1682"/>
        <v>0</v>
      </c>
      <c r="R2094" s="358">
        <f t="shared" si="1682"/>
        <v>0</v>
      </c>
      <c r="S2094" s="358">
        <f t="shared" si="1682"/>
        <v>0</v>
      </c>
      <c r="T2094" s="358">
        <f t="shared" si="1682"/>
        <v>0</v>
      </c>
      <c r="U2094" s="358">
        <f t="shared" si="1682"/>
        <v>0</v>
      </c>
      <c r="V2094" s="358">
        <f t="shared" si="1682"/>
        <v>0</v>
      </c>
      <c r="W2094" s="358">
        <f t="shared" si="1682"/>
        <v>0</v>
      </c>
      <c r="X2094" s="358">
        <f t="shared" si="1682"/>
        <v>0</v>
      </c>
      <c r="Y2094" s="358">
        <f t="shared" si="1682"/>
        <v>0</v>
      </c>
      <c r="Z2094" s="358">
        <f t="shared" si="1682"/>
        <v>0</v>
      </c>
      <c r="AA2094" s="358">
        <f t="shared" si="1682"/>
        <v>0</v>
      </c>
      <c r="AB2094" s="358">
        <f t="shared" si="1682"/>
        <v>0</v>
      </c>
      <c r="AC2094" s="358">
        <f t="shared" si="1682"/>
        <v>0</v>
      </c>
      <c r="AD2094" s="358">
        <f t="shared" si="1682"/>
        <v>0</v>
      </c>
      <c r="AE2094" s="358">
        <f t="shared" si="1682"/>
        <v>0</v>
      </c>
      <c r="AF2094" s="358">
        <f t="shared" si="1682"/>
        <v>0</v>
      </c>
      <c r="AG2094" s="358">
        <f t="shared" si="1682"/>
        <v>0</v>
      </c>
      <c r="AH2094" s="358">
        <f t="shared" si="1682"/>
        <v>0</v>
      </c>
      <c r="AI2094" s="358">
        <f t="shared" si="1682"/>
        <v>0</v>
      </c>
      <c r="AJ2094" s="358">
        <f t="shared" si="1682"/>
        <v>0</v>
      </c>
      <c r="AK2094" s="358">
        <v>13739.480397041563</v>
      </c>
      <c r="AL2094" s="358">
        <v>13716.635123298422</v>
      </c>
      <c r="AM2094" s="358">
        <v>13693.82783545557</v>
      </c>
    </row>
    <row r="2095" spans="1:39" x14ac:dyDescent="0.25">
      <c r="A2095" s="353" t="s">
        <v>402</v>
      </c>
      <c r="B2095" s="353" t="s">
        <v>402</v>
      </c>
      <c r="C2095" s="441">
        <f t="shared" ref="C2095:J2095" si="1683">C143</f>
        <v>1000</v>
      </c>
      <c r="D2095" s="441"/>
      <c r="E2095" s="441"/>
      <c r="F2095" s="441"/>
      <c r="G2095" s="441"/>
      <c r="H2095" s="441">
        <f t="shared" si="1683"/>
        <v>0</v>
      </c>
      <c r="I2095" s="441"/>
      <c r="J2095" s="445">
        <f t="shared" si="1683"/>
        <v>0</v>
      </c>
      <c r="K2095" s="358">
        <f t="shared" ref="K2095:AJ2095" si="1684">K143-K1851</f>
        <v>0</v>
      </c>
      <c r="L2095" s="358">
        <f t="shared" si="1684"/>
        <v>0</v>
      </c>
      <c r="M2095" s="358">
        <f t="shared" si="1684"/>
        <v>0</v>
      </c>
      <c r="N2095" s="358">
        <f t="shared" si="1684"/>
        <v>0</v>
      </c>
      <c r="O2095" s="358">
        <f t="shared" si="1684"/>
        <v>0</v>
      </c>
      <c r="P2095" s="358">
        <f t="shared" si="1684"/>
        <v>0</v>
      </c>
      <c r="Q2095" s="358">
        <f t="shared" si="1684"/>
        <v>0</v>
      </c>
      <c r="R2095" s="358">
        <f t="shared" si="1684"/>
        <v>0</v>
      </c>
      <c r="S2095" s="358">
        <f t="shared" si="1684"/>
        <v>0</v>
      </c>
      <c r="T2095" s="358">
        <f t="shared" si="1684"/>
        <v>0</v>
      </c>
      <c r="U2095" s="358">
        <f t="shared" si="1684"/>
        <v>0</v>
      </c>
      <c r="V2095" s="358">
        <f t="shared" si="1684"/>
        <v>0</v>
      </c>
      <c r="W2095" s="358">
        <f t="shared" si="1684"/>
        <v>0</v>
      </c>
      <c r="X2095" s="358">
        <f t="shared" si="1684"/>
        <v>0</v>
      </c>
      <c r="Y2095" s="358">
        <f t="shared" si="1684"/>
        <v>0</v>
      </c>
      <c r="Z2095" s="358">
        <f t="shared" si="1684"/>
        <v>0</v>
      </c>
      <c r="AA2095" s="358">
        <f t="shared" si="1684"/>
        <v>0</v>
      </c>
      <c r="AB2095" s="358">
        <f t="shared" si="1684"/>
        <v>0</v>
      </c>
      <c r="AC2095" s="358">
        <f t="shared" si="1684"/>
        <v>0</v>
      </c>
      <c r="AD2095" s="358">
        <f t="shared" si="1684"/>
        <v>0</v>
      </c>
      <c r="AE2095" s="358">
        <f t="shared" si="1684"/>
        <v>0</v>
      </c>
      <c r="AF2095" s="358">
        <f t="shared" si="1684"/>
        <v>0</v>
      </c>
      <c r="AG2095" s="358">
        <f t="shared" si="1684"/>
        <v>0</v>
      </c>
      <c r="AH2095" s="358">
        <f t="shared" si="1684"/>
        <v>0</v>
      </c>
      <c r="AI2095" s="358">
        <f t="shared" si="1684"/>
        <v>0</v>
      </c>
      <c r="AJ2095" s="358">
        <f t="shared" si="1684"/>
        <v>0</v>
      </c>
      <c r="AK2095" s="358">
        <v>469.20924601899867</v>
      </c>
      <c r="AL2095" s="358">
        <v>466.78019198642613</v>
      </c>
      <c r="AM2095" s="358">
        <v>464.36371294793827</v>
      </c>
    </row>
    <row r="2096" spans="1:39" x14ac:dyDescent="0.25">
      <c r="A2096" s="353" t="s">
        <v>273</v>
      </c>
      <c r="B2096" s="353" t="s">
        <v>273</v>
      </c>
      <c r="C2096" s="441">
        <f t="shared" ref="C2096:J2096" si="1685">C144</f>
        <v>600</v>
      </c>
      <c r="D2096" s="441"/>
      <c r="E2096" s="441"/>
      <c r="F2096" s="441"/>
      <c r="G2096" s="441"/>
      <c r="H2096" s="441">
        <f t="shared" si="1685"/>
        <v>1</v>
      </c>
      <c r="I2096" s="441"/>
      <c r="J2096" s="445">
        <f t="shared" si="1685"/>
        <v>0</v>
      </c>
      <c r="K2096" s="358">
        <f t="shared" ref="K2096:AJ2096" si="1686">K144-K1852</f>
        <v>0</v>
      </c>
      <c r="L2096" s="358">
        <f t="shared" si="1686"/>
        <v>0</v>
      </c>
      <c r="M2096" s="358">
        <f t="shared" si="1686"/>
        <v>0</v>
      </c>
      <c r="N2096" s="358">
        <f t="shared" si="1686"/>
        <v>0</v>
      </c>
      <c r="O2096" s="358">
        <f t="shared" si="1686"/>
        <v>0</v>
      </c>
      <c r="P2096" s="358">
        <f t="shared" si="1686"/>
        <v>0</v>
      </c>
      <c r="Q2096" s="358">
        <f t="shared" si="1686"/>
        <v>0</v>
      </c>
      <c r="R2096" s="358">
        <f t="shared" si="1686"/>
        <v>0</v>
      </c>
      <c r="S2096" s="358">
        <f t="shared" si="1686"/>
        <v>0</v>
      </c>
      <c r="T2096" s="358">
        <f t="shared" si="1686"/>
        <v>0</v>
      </c>
      <c r="U2096" s="358">
        <f t="shared" si="1686"/>
        <v>0</v>
      </c>
      <c r="V2096" s="358">
        <f t="shared" si="1686"/>
        <v>0</v>
      </c>
      <c r="W2096" s="358">
        <f t="shared" si="1686"/>
        <v>0</v>
      </c>
      <c r="X2096" s="358">
        <f t="shared" si="1686"/>
        <v>0</v>
      </c>
      <c r="Y2096" s="358">
        <f t="shared" si="1686"/>
        <v>0</v>
      </c>
      <c r="Z2096" s="358">
        <f t="shared" si="1686"/>
        <v>0</v>
      </c>
      <c r="AA2096" s="358">
        <f t="shared" si="1686"/>
        <v>0</v>
      </c>
      <c r="AB2096" s="358">
        <f t="shared" si="1686"/>
        <v>0</v>
      </c>
      <c r="AC2096" s="358">
        <f t="shared" si="1686"/>
        <v>0</v>
      </c>
      <c r="AD2096" s="358">
        <f t="shared" si="1686"/>
        <v>0</v>
      </c>
      <c r="AE2096" s="358">
        <f t="shared" si="1686"/>
        <v>0</v>
      </c>
      <c r="AF2096" s="358">
        <f t="shared" si="1686"/>
        <v>0</v>
      </c>
      <c r="AG2096" s="358">
        <f t="shared" si="1686"/>
        <v>0</v>
      </c>
      <c r="AH2096" s="358">
        <f t="shared" si="1686"/>
        <v>0</v>
      </c>
      <c r="AI2096" s="358">
        <f t="shared" si="1686"/>
        <v>0</v>
      </c>
      <c r="AJ2096" s="358">
        <f t="shared" si="1686"/>
        <v>0</v>
      </c>
      <c r="AK2096" s="358">
        <v>515.39000696000335</v>
      </c>
      <c r="AL2096" s="358">
        <v>512.61367672035908</v>
      </c>
      <c r="AM2096" s="358">
        <v>509.75590352750498</v>
      </c>
    </row>
    <row r="2097" spans="1:39" x14ac:dyDescent="0.25">
      <c r="A2097" s="353" t="s">
        <v>256</v>
      </c>
      <c r="B2097" s="353" t="s">
        <v>386</v>
      </c>
      <c r="C2097" s="441">
        <f t="shared" ref="C2097:J2097" si="1687">C145</f>
        <v>20000</v>
      </c>
      <c r="D2097" s="441"/>
      <c r="E2097" s="441"/>
      <c r="F2097" s="441"/>
      <c r="G2097" s="441"/>
      <c r="H2097" s="441">
        <f t="shared" si="1687"/>
        <v>0</v>
      </c>
      <c r="I2097" s="441"/>
      <c r="J2097" s="445">
        <f t="shared" si="1687"/>
        <v>0</v>
      </c>
      <c r="K2097" s="358">
        <f t="shared" ref="K2097:AJ2097" si="1688">K145-K1853</f>
        <v>0</v>
      </c>
      <c r="L2097" s="358">
        <f t="shared" si="1688"/>
        <v>0</v>
      </c>
      <c r="M2097" s="358">
        <f t="shared" si="1688"/>
        <v>0</v>
      </c>
      <c r="N2097" s="358">
        <f t="shared" si="1688"/>
        <v>0</v>
      </c>
      <c r="O2097" s="358">
        <f t="shared" si="1688"/>
        <v>0</v>
      </c>
      <c r="P2097" s="358">
        <f t="shared" si="1688"/>
        <v>0</v>
      </c>
      <c r="Q2097" s="358">
        <f t="shared" si="1688"/>
        <v>0</v>
      </c>
      <c r="R2097" s="358">
        <f t="shared" si="1688"/>
        <v>0</v>
      </c>
      <c r="S2097" s="358">
        <f t="shared" si="1688"/>
        <v>0</v>
      </c>
      <c r="T2097" s="358">
        <f t="shared" si="1688"/>
        <v>0</v>
      </c>
      <c r="U2097" s="358">
        <f t="shared" si="1688"/>
        <v>0</v>
      </c>
      <c r="V2097" s="358">
        <f t="shared" si="1688"/>
        <v>0</v>
      </c>
      <c r="W2097" s="358">
        <f t="shared" si="1688"/>
        <v>0</v>
      </c>
      <c r="X2097" s="358">
        <f t="shared" si="1688"/>
        <v>0</v>
      </c>
      <c r="Y2097" s="358">
        <f t="shared" si="1688"/>
        <v>0</v>
      </c>
      <c r="Z2097" s="358">
        <f t="shared" si="1688"/>
        <v>0</v>
      </c>
      <c r="AA2097" s="358">
        <f t="shared" si="1688"/>
        <v>0</v>
      </c>
      <c r="AB2097" s="358">
        <f t="shared" si="1688"/>
        <v>0</v>
      </c>
      <c r="AC2097" s="358">
        <f t="shared" si="1688"/>
        <v>0</v>
      </c>
      <c r="AD2097" s="358">
        <f t="shared" si="1688"/>
        <v>0</v>
      </c>
      <c r="AE2097" s="358">
        <f t="shared" si="1688"/>
        <v>0</v>
      </c>
      <c r="AF2097" s="358">
        <f t="shared" si="1688"/>
        <v>0</v>
      </c>
      <c r="AG2097" s="358">
        <f t="shared" si="1688"/>
        <v>0</v>
      </c>
      <c r="AH2097" s="358">
        <f t="shared" si="1688"/>
        <v>0</v>
      </c>
      <c r="AI2097" s="358">
        <f t="shared" si="1688"/>
        <v>0</v>
      </c>
      <c r="AJ2097" s="358">
        <f t="shared" si="1688"/>
        <v>0</v>
      </c>
      <c r="AK2097" s="358">
        <v>14295.728112857047</v>
      </c>
      <c r="AL2097" s="358">
        <v>14425.563784762844</v>
      </c>
      <c r="AM2097" s="358">
        <v>14556.578641217071</v>
      </c>
    </row>
    <row r="2098" spans="1:39" x14ac:dyDescent="0.25">
      <c r="A2098" s="353" t="s">
        <v>256</v>
      </c>
      <c r="B2098" s="353" t="s">
        <v>348</v>
      </c>
      <c r="C2098" s="441">
        <f t="shared" ref="C2098:J2098" si="1689">C146</f>
        <v>20000</v>
      </c>
      <c r="D2098" s="441"/>
      <c r="E2098" s="441"/>
      <c r="F2098" s="441"/>
      <c r="G2098" s="441"/>
      <c r="H2098" s="441">
        <f t="shared" si="1689"/>
        <v>0</v>
      </c>
      <c r="I2098" s="441"/>
      <c r="J2098" s="445">
        <f t="shared" si="1689"/>
        <v>0</v>
      </c>
      <c r="K2098" s="358">
        <f t="shared" ref="K2098:AJ2098" si="1690">K146-K1854</f>
        <v>0</v>
      </c>
      <c r="L2098" s="358">
        <f t="shared" si="1690"/>
        <v>0</v>
      </c>
      <c r="M2098" s="358">
        <f t="shared" si="1690"/>
        <v>0</v>
      </c>
      <c r="N2098" s="358">
        <f t="shared" si="1690"/>
        <v>0</v>
      </c>
      <c r="O2098" s="358">
        <f t="shared" si="1690"/>
        <v>0</v>
      </c>
      <c r="P2098" s="358">
        <f t="shared" si="1690"/>
        <v>0</v>
      </c>
      <c r="Q2098" s="358">
        <f t="shared" si="1690"/>
        <v>0</v>
      </c>
      <c r="R2098" s="358">
        <f t="shared" si="1690"/>
        <v>0</v>
      </c>
      <c r="S2098" s="358">
        <f t="shared" si="1690"/>
        <v>0</v>
      </c>
      <c r="T2098" s="358">
        <f t="shared" si="1690"/>
        <v>0</v>
      </c>
      <c r="U2098" s="358">
        <f t="shared" si="1690"/>
        <v>0</v>
      </c>
      <c r="V2098" s="358">
        <f t="shared" si="1690"/>
        <v>0</v>
      </c>
      <c r="W2098" s="358">
        <f t="shared" si="1690"/>
        <v>0</v>
      </c>
      <c r="X2098" s="358">
        <f t="shared" si="1690"/>
        <v>0</v>
      </c>
      <c r="Y2098" s="358">
        <f t="shared" si="1690"/>
        <v>0</v>
      </c>
      <c r="Z2098" s="358">
        <f t="shared" si="1690"/>
        <v>0</v>
      </c>
      <c r="AA2098" s="358">
        <f t="shared" si="1690"/>
        <v>0</v>
      </c>
      <c r="AB2098" s="358">
        <f t="shared" si="1690"/>
        <v>0</v>
      </c>
      <c r="AC2098" s="358">
        <f t="shared" si="1690"/>
        <v>0</v>
      </c>
      <c r="AD2098" s="358">
        <f t="shared" si="1690"/>
        <v>0</v>
      </c>
      <c r="AE2098" s="358">
        <f t="shared" si="1690"/>
        <v>0</v>
      </c>
      <c r="AF2098" s="358">
        <f t="shared" si="1690"/>
        <v>0</v>
      </c>
      <c r="AG2098" s="358">
        <f t="shared" si="1690"/>
        <v>0</v>
      </c>
      <c r="AH2098" s="358">
        <f t="shared" si="1690"/>
        <v>0</v>
      </c>
      <c r="AI2098" s="358">
        <f t="shared" si="1690"/>
        <v>0</v>
      </c>
      <c r="AJ2098" s="358">
        <f t="shared" si="1690"/>
        <v>0</v>
      </c>
      <c r="AK2098" s="358">
        <v>14892.760378016532</v>
      </c>
      <c r="AL2098" s="358">
        <v>14988.188256817957</v>
      </c>
      <c r="AM2098" s="358">
        <v>15084.22760587885</v>
      </c>
    </row>
    <row r="2099" spans="1:39" x14ac:dyDescent="0.25">
      <c r="A2099" s="353" t="s">
        <v>256</v>
      </c>
      <c r="B2099" s="353" t="s">
        <v>409</v>
      </c>
      <c r="C2099" s="441">
        <f t="shared" ref="C2099:J2099" si="1691">C147</f>
        <v>20000</v>
      </c>
      <c r="D2099" s="441"/>
      <c r="E2099" s="441"/>
      <c r="F2099" s="441"/>
      <c r="G2099" s="441"/>
      <c r="H2099" s="441">
        <f t="shared" si="1691"/>
        <v>0</v>
      </c>
      <c r="I2099" s="441"/>
      <c r="J2099" s="445">
        <f t="shared" si="1691"/>
        <v>0</v>
      </c>
      <c r="K2099" s="358">
        <f t="shared" ref="K2099:AJ2099" si="1692">K147-K1855</f>
        <v>0</v>
      </c>
      <c r="L2099" s="358">
        <f t="shared" si="1692"/>
        <v>0</v>
      </c>
      <c r="M2099" s="358">
        <f t="shared" si="1692"/>
        <v>0</v>
      </c>
      <c r="N2099" s="358">
        <f t="shared" si="1692"/>
        <v>0</v>
      </c>
      <c r="O2099" s="358">
        <f t="shared" si="1692"/>
        <v>0</v>
      </c>
      <c r="P2099" s="358">
        <f t="shared" si="1692"/>
        <v>0</v>
      </c>
      <c r="Q2099" s="358">
        <f t="shared" si="1692"/>
        <v>0</v>
      </c>
      <c r="R2099" s="358">
        <f t="shared" si="1692"/>
        <v>0</v>
      </c>
      <c r="S2099" s="358">
        <f t="shared" si="1692"/>
        <v>0</v>
      </c>
      <c r="T2099" s="358">
        <f t="shared" si="1692"/>
        <v>0</v>
      </c>
      <c r="U2099" s="358">
        <f t="shared" si="1692"/>
        <v>0</v>
      </c>
      <c r="V2099" s="358">
        <f t="shared" si="1692"/>
        <v>0</v>
      </c>
      <c r="W2099" s="358">
        <f t="shared" si="1692"/>
        <v>0</v>
      </c>
      <c r="X2099" s="358">
        <f t="shared" si="1692"/>
        <v>0</v>
      </c>
      <c r="Y2099" s="358">
        <f t="shared" si="1692"/>
        <v>0</v>
      </c>
      <c r="Z2099" s="358">
        <f t="shared" si="1692"/>
        <v>0</v>
      </c>
      <c r="AA2099" s="358">
        <f t="shared" si="1692"/>
        <v>0</v>
      </c>
      <c r="AB2099" s="358">
        <f t="shared" si="1692"/>
        <v>0</v>
      </c>
      <c r="AC2099" s="358">
        <f t="shared" si="1692"/>
        <v>0</v>
      </c>
      <c r="AD2099" s="358">
        <f t="shared" si="1692"/>
        <v>0</v>
      </c>
      <c r="AE2099" s="358">
        <f t="shared" si="1692"/>
        <v>0</v>
      </c>
      <c r="AF2099" s="358">
        <f t="shared" si="1692"/>
        <v>0</v>
      </c>
      <c r="AG2099" s="358">
        <f t="shared" si="1692"/>
        <v>0</v>
      </c>
      <c r="AH2099" s="358">
        <f t="shared" si="1692"/>
        <v>0</v>
      </c>
      <c r="AI2099" s="358">
        <f t="shared" si="1692"/>
        <v>0</v>
      </c>
      <c r="AJ2099" s="358">
        <f t="shared" si="1692"/>
        <v>0</v>
      </c>
      <c r="AK2099" s="358">
        <v>14425.748657293572</v>
      </c>
      <c r="AL2099" s="358">
        <v>14604.567382407864</v>
      </c>
      <c r="AM2099" s="358">
        <v>14785.602709045663</v>
      </c>
    </row>
    <row r="2100" spans="1:39" x14ac:dyDescent="0.25">
      <c r="A2100" s="353" t="s">
        <v>503</v>
      </c>
      <c r="B2100" s="353" t="s">
        <v>503</v>
      </c>
      <c r="C2100" s="441">
        <f t="shared" ref="C2100:J2100" si="1693">C148</f>
        <v>1500</v>
      </c>
      <c r="D2100" s="441"/>
      <c r="E2100" s="441"/>
      <c r="F2100" s="441"/>
      <c r="G2100" s="441"/>
      <c r="H2100" s="441">
        <f t="shared" si="1693"/>
        <v>0</v>
      </c>
      <c r="I2100" s="441"/>
      <c r="J2100" s="445">
        <f t="shared" si="1693"/>
        <v>0</v>
      </c>
      <c r="K2100" s="358">
        <f t="shared" ref="K2100:AJ2100" si="1694">K148-K1856</f>
        <v>0</v>
      </c>
      <c r="L2100" s="358">
        <f t="shared" si="1694"/>
        <v>0</v>
      </c>
      <c r="M2100" s="358">
        <f t="shared" si="1694"/>
        <v>0</v>
      </c>
      <c r="N2100" s="358">
        <f t="shared" si="1694"/>
        <v>0</v>
      </c>
      <c r="O2100" s="358">
        <f t="shared" si="1694"/>
        <v>0</v>
      </c>
      <c r="P2100" s="358">
        <f t="shared" si="1694"/>
        <v>0</v>
      </c>
      <c r="Q2100" s="358">
        <f t="shared" si="1694"/>
        <v>0</v>
      </c>
      <c r="R2100" s="358">
        <f t="shared" si="1694"/>
        <v>0</v>
      </c>
      <c r="S2100" s="358">
        <f t="shared" si="1694"/>
        <v>0</v>
      </c>
      <c r="T2100" s="358">
        <f t="shared" si="1694"/>
        <v>0</v>
      </c>
      <c r="U2100" s="358">
        <f t="shared" si="1694"/>
        <v>0</v>
      </c>
      <c r="V2100" s="358">
        <f t="shared" si="1694"/>
        <v>0</v>
      </c>
      <c r="W2100" s="358">
        <f t="shared" si="1694"/>
        <v>0</v>
      </c>
      <c r="X2100" s="358">
        <f t="shared" si="1694"/>
        <v>0</v>
      </c>
      <c r="Y2100" s="358">
        <f t="shared" si="1694"/>
        <v>0</v>
      </c>
      <c r="Z2100" s="358">
        <f t="shared" si="1694"/>
        <v>0</v>
      </c>
      <c r="AA2100" s="358">
        <f t="shared" si="1694"/>
        <v>0</v>
      </c>
      <c r="AB2100" s="358">
        <f t="shared" si="1694"/>
        <v>0</v>
      </c>
      <c r="AC2100" s="358">
        <f t="shared" si="1694"/>
        <v>0</v>
      </c>
      <c r="AD2100" s="358">
        <f t="shared" si="1694"/>
        <v>0</v>
      </c>
      <c r="AE2100" s="358">
        <f t="shared" si="1694"/>
        <v>0</v>
      </c>
      <c r="AF2100" s="358">
        <f t="shared" si="1694"/>
        <v>0</v>
      </c>
      <c r="AG2100" s="358">
        <f t="shared" si="1694"/>
        <v>0</v>
      </c>
      <c r="AH2100" s="358">
        <f t="shared" si="1694"/>
        <v>0</v>
      </c>
      <c r="AI2100" s="358">
        <f t="shared" si="1694"/>
        <v>0</v>
      </c>
      <c r="AJ2100" s="358">
        <f t="shared" si="1694"/>
        <v>0</v>
      </c>
      <c r="AK2100" s="358">
        <v>497.20713499350734</v>
      </c>
      <c r="AL2100" s="358">
        <v>501.92103863753613</v>
      </c>
      <c r="AM2100" s="358">
        <v>506.61440325303806</v>
      </c>
    </row>
    <row r="2101" spans="1:39" x14ac:dyDescent="0.25">
      <c r="A2101" s="353" t="s">
        <v>543</v>
      </c>
      <c r="B2101" s="353" t="s">
        <v>543</v>
      </c>
      <c r="C2101" s="441">
        <f t="shared" ref="C2101:J2101" si="1695">C149</f>
        <v>1800</v>
      </c>
      <c r="D2101" s="441"/>
      <c r="E2101" s="441"/>
      <c r="F2101" s="441"/>
      <c r="G2101" s="441"/>
      <c r="H2101" s="441">
        <f t="shared" si="1695"/>
        <v>0</v>
      </c>
      <c r="I2101" s="441"/>
      <c r="J2101" s="445">
        <f t="shared" si="1695"/>
        <v>0</v>
      </c>
      <c r="K2101" s="358">
        <f t="shared" ref="K2101:AJ2101" si="1696">K149-K1857</f>
        <v>0</v>
      </c>
      <c r="L2101" s="358">
        <f t="shared" si="1696"/>
        <v>0</v>
      </c>
      <c r="M2101" s="358">
        <f t="shared" si="1696"/>
        <v>0</v>
      </c>
      <c r="N2101" s="358">
        <f t="shared" si="1696"/>
        <v>0</v>
      </c>
      <c r="O2101" s="358">
        <f t="shared" si="1696"/>
        <v>0</v>
      </c>
      <c r="P2101" s="358">
        <f t="shared" si="1696"/>
        <v>0</v>
      </c>
      <c r="Q2101" s="358">
        <f t="shared" si="1696"/>
        <v>0</v>
      </c>
      <c r="R2101" s="358">
        <f t="shared" si="1696"/>
        <v>0</v>
      </c>
      <c r="S2101" s="358">
        <f t="shared" si="1696"/>
        <v>0</v>
      </c>
      <c r="T2101" s="358">
        <f t="shared" si="1696"/>
        <v>0</v>
      </c>
      <c r="U2101" s="358">
        <f t="shared" si="1696"/>
        <v>0</v>
      </c>
      <c r="V2101" s="358">
        <f t="shared" si="1696"/>
        <v>0</v>
      </c>
      <c r="W2101" s="358">
        <f t="shared" si="1696"/>
        <v>0</v>
      </c>
      <c r="X2101" s="358">
        <f t="shared" si="1696"/>
        <v>0</v>
      </c>
      <c r="Y2101" s="358">
        <f t="shared" si="1696"/>
        <v>0</v>
      </c>
      <c r="Z2101" s="358">
        <f t="shared" si="1696"/>
        <v>0</v>
      </c>
      <c r="AA2101" s="358">
        <f t="shared" si="1696"/>
        <v>0</v>
      </c>
      <c r="AB2101" s="358">
        <f t="shared" si="1696"/>
        <v>0</v>
      </c>
      <c r="AC2101" s="358">
        <f t="shared" si="1696"/>
        <v>0</v>
      </c>
      <c r="AD2101" s="358">
        <f t="shared" si="1696"/>
        <v>0</v>
      </c>
      <c r="AE2101" s="358">
        <f t="shared" si="1696"/>
        <v>0</v>
      </c>
      <c r="AF2101" s="358">
        <f t="shared" si="1696"/>
        <v>0</v>
      </c>
      <c r="AG2101" s="358">
        <f t="shared" si="1696"/>
        <v>0</v>
      </c>
      <c r="AH2101" s="358">
        <f t="shared" si="1696"/>
        <v>0</v>
      </c>
      <c r="AI2101" s="358">
        <f t="shared" si="1696"/>
        <v>0</v>
      </c>
      <c r="AJ2101" s="358">
        <f t="shared" si="1696"/>
        <v>0</v>
      </c>
      <c r="AK2101" s="358">
        <v>1137.2035522471929</v>
      </c>
      <c r="AL2101" s="358">
        <v>1151.9772088342791</v>
      </c>
      <c r="AM2101" s="358">
        <v>1166.9427931800519</v>
      </c>
    </row>
    <row r="2102" spans="1:39" x14ac:dyDescent="0.25">
      <c r="A2102" s="353" t="s">
        <v>843</v>
      </c>
      <c r="B2102" s="353" t="s">
        <v>289</v>
      </c>
      <c r="C2102" s="441">
        <f t="shared" ref="C2102:J2102" si="1697">C150</f>
        <v>22400</v>
      </c>
      <c r="D2102" s="441"/>
      <c r="E2102" s="441"/>
      <c r="F2102" s="441"/>
      <c r="G2102" s="441"/>
      <c r="H2102" s="441">
        <f t="shared" si="1697"/>
        <v>1</v>
      </c>
      <c r="I2102" s="441"/>
      <c r="J2102" s="445">
        <f t="shared" si="1697"/>
        <v>0</v>
      </c>
      <c r="K2102" s="358">
        <f t="shared" ref="K2102:AJ2102" si="1698">K150-K1858</f>
        <v>0</v>
      </c>
      <c r="L2102" s="358">
        <f t="shared" si="1698"/>
        <v>0</v>
      </c>
      <c r="M2102" s="358">
        <f t="shared" si="1698"/>
        <v>0</v>
      </c>
      <c r="N2102" s="358">
        <f t="shared" si="1698"/>
        <v>0</v>
      </c>
      <c r="O2102" s="358">
        <f t="shared" si="1698"/>
        <v>0</v>
      </c>
      <c r="P2102" s="358">
        <f t="shared" si="1698"/>
        <v>0</v>
      </c>
      <c r="Q2102" s="358">
        <f t="shared" si="1698"/>
        <v>0</v>
      </c>
      <c r="R2102" s="358">
        <f t="shared" si="1698"/>
        <v>0</v>
      </c>
      <c r="S2102" s="358">
        <f t="shared" si="1698"/>
        <v>0</v>
      </c>
      <c r="T2102" s="358">
        <f t="shared" si="1698"/>
        <v>0</v>
      </c>
      <c r="U2102" s="358">
        <f t="shared" si="1698"/>
        <v>0</v>
      </c>
      <c r="V2102" s="358">
        <f t="shared" si="1698"/>
        <v>0</v>
      </c>
      <c r="W2102" s="358">
        <f t="shared" si="1698"/>
        <v>0</v>
      </c>
      <c r="X2102" s="358">
        <f t="shared" si="1698"/>
        <v>0</v>
      </c>
      <c r="Y2102" s="358">
        <f t="shared" si="1698"/>
        <v>0</v>
      </c>
      <c r="Z2102" s="358">
        <f t="shared" si="1698"/>
        <v>0</v>
      </c>
      <c r="AA2102" s="358">
        <f t="shared" si="1698"/>
        <v>0</v>
      </c>
      <c r="AB2102" s="358">
        <f t="shared" si="1698"/>
        <v>0</v>
      </c>
      <c r="AC2102" s="358">
        <f t="shared" si="1698"/>
        <v>0</v>
      </c>
      <c r="AD2102" s="358">
        <f t="shared" si="1698"/>
        <v>0</v>
      </c>
      <c r="AE2102" s="358">
        <f t="shared" si="1698"/>
        <v>0</v>
      </c>
      <c r="AF2102" s="358">
        <f t="shared" si="1698"/>
        <v>0</v>
      </c>
      <c r="AG2102" s="358">
        <f t="shared" si="1698"/>
        <v>0</v>
      </c>
      <c r="AH2102" s="358">
        <f t="shared" si="1698"/>
        <v>0</v>
      </c>
      <c r="AI2102" s="358">
        <f t="shared" si="1698"/>
        <v>0</v>
      </c>
      <c r="AJ2102" s="358">
        <f t="shared" si="1698"/>
        <v>0</v>
      </c>
      <c r="AK2102" s="358">
        <v>25707.841945514301</v>
      </c>
      <c r="AL2102" s="358">
        <v>26113.744500211051</v>
      </c>
      <c r="AM2102" s="358">
        <v>26526.055873052028</v>
      </c>
    </row>
    <row r="2103" spans="1:39" x14ac:dyDescent="0.25">
      <c r="A2103" s="353" t="s">
        <v>555</v>
      </c>
      <c r="B2103" s="353" t="s">
        <v>556</v>
      </c>
      <c r="C2103" s="441">
        <f t="shared" ref="C2103:J2103" si="1699">C151</f>
        <v>5000</v>
      </c>
      <c r="D2103" s="441"/>
      <c r="E2103" s="441"/>
      <c r="F2103" s="441"/>
      <c r="G2103" s="441"/>
      <c r="H2103" s="441">
        <f t="shared" si="1699"/>
        <v>0</v>
      </c>
      <c r="I2103" s="441"/>
      <c r="J2103" s="445">
        <f t="shared" si="1699"/>
        <v>0</v>
      </c>
      <c r="K2103" s="358">
        <f t="shared" ref="K2103:AJ2103" si="1700">K151-K1859</f>
        <v>0</v>
      </c>
      <c r="L2103" s="358">
        <f t="shared" si="1700"/>
        <v>0</v>
      </c>
      <c r="M2103" s="358">
        <f t="shared" si="1700"/>
        <v>0</v>
      </c>
      <c r="N2103" s="358">
        <f t="shared" si="1700"/>
        <v>0</v>
      </c>
      <c r="O2103" s="358">
        <f t="shared" si="1700"/>
        <v>0</v>
      </c>
      <c r="P2103" s="358">
        <f t="shared" si="1700"/>
        <v>0</v>
      </c>
      <c r="Q2103" s="358">
        <f t="shared" si="1700"/>
        <v>0</v>
      </c>
      <c r="R2103" s="358">
        <f t="shared" si="1700"/>
        <v>0</v>
      </c>
      <c r="S2103" s="358">
        <f t="shared" si="1700"/>
        <v>0</v>
      </c>
      <c r="T2103" s="358">
        <f t="shared" si="1700"/>
        <v>0</v>
      </c>
      <c r="U2103" s="358">
        <f t="shared" si="1700"/>
        <v>0</v>
      </c>
      <c r="V2103" s="358">
        <f t="shared" si="1700"/>
        <v>0</v>
      </c>
      <c r="W2103" s="358">
        <f t="shared" si="1700"/>
        <v>0</v>
      </c>
      <c r="X2103" s="358">
        <f t="shared" si="1700"/>
        <v>0</v>
      </c>
      <c r="Y2103" s="358">
        <f t="shared" si="1700"/>
        <v>0</v>
      </c>
      <c r="Z2103" s="358">
        <f t="shared" si="1700"/>
        <v>0</v>
      </c>
      <c r="AA2103" s="358">
        <f t="shared" si="1700"/>
        <v>0</v>
      </c>
      <c r="AB2103" s="358">
        <f t="shared" si="1700"/>
        <v>0</v>
      </c>
      <c r="AC2103" s="358">
        <f t="shared" si="1700"/>
        <v>0</v>
      </c>
      <c r="AD2103" s="358">
        <f t="shared" si="1700"/>
        <v>0</v>
      </c>
      <c r="AE2103" s="358">
        <f t="shared" si="1700"/>
        <v>0</v>
      </c>
      <c r="AF2103" s="358">
        <f t="shared" si="1700"/>
        <v>0</v>
      </c>
      <c r="AG2103" s="358">
        <f t="shared" si="1700"/>
        <v>0</v>
      </c>
      <c r="AH2103" s="358">
        <f t="shared" si="1700"/>
        <v>0</v>
      </c>
      <c r="AI2103" s="358">
        <f t="shared" si="1700"/>
        <v>0</v>
      </c>
      <c r="AJ2103" s="358">
        <f t="shared" si="1700"/>
        <v>0</v>
      </c>
      <c r="AK2103" s="358">
        <v>283.57554264730783</v>
      </c>
      <c r="AL2103" s="358">
        <v>289.95664495387859</v>
      </c>
      <c r="AM2103" s="358">
        <v>296.48133674728166</v>
      </c>
    </row>
    <row r="2104" spans="1:39" x14ac:dyDescent="0.25">
      <c r="A2104" s="353" t="s">
        <v>472</v>
      </c>
      <c r="B2104" s="353" t="s">
        <v>472</v>
      </c>
      <c r="C2104" s="441">
        <f t="shared" ref="C2104:J2104" si="1701">C152</f>
        <v>750</v>
      </c>
      <c r="D2104" s="441"/>
      <c r="E2104" s="441"/>
      <c r="F2104" s="441"/>
      <c r="G2104" s="441"/>
      <c r="H2104" s="441">
        <f t="shared" si="1701"/>
        <v>0</v>
      </c>
      <c r="I2104" s="441"/>
      <c r="J2104" s="445">
        <f t="shared" si="1701"/>
        <v>0</v>
      </c>
      <c r="K2104" s="358">
        <f t="shared" ref="K2104:AJ2104" si="1702">K152-K1860</f>
        <v>0</v>
      </c>
      <c r="L2104" s="358">
        <f t="shared" si="1702"/>
        <v>0</v>
      </c>
      <c r="M2104" s="358">
        <f t="shared" si="1702"/>
        <v>0</v>
      </c>
      <c r="N2104" s="358">
        <f t="shared" si="1702"/>
        <v>0</v>
      </c>
      <c r="O2104" s="358">
        <f t="shared" si="1702"/>
        <v>0</v>
      </c>
      <c r="P2104" s="358">
        <f t="shared" si="1702"/>
        <v>0</v>
      </c>
      <c r="Q2104" s="358">
        <f t="shared" si="1702"/>
        <v>0</v>
      </c>
      <c r="R2104" s="358">
        <f t="shared" si="1702"/>
        <v>0</v>
      </c>
      <c r="S2104" s="358">
        <f t="shared" si="1702"/>
        <v>0</v>
      </c>
      <c r="T2104" s="358">
        <f t="shared" si="1702"/>
        <v>0</v>
      </c>
      <c r="U2104" s="358">
        <f t="shared" si="1702"/>
        <v>0</v>
      </c>
      <c r="V2104" s="358">
        <f t="shared" si="1702"/>
        <v>0</v>
      </c>
      <c r="W2104" s="358">
        <f t="shared" si="1702"/>
        <v>0</v>
      </c>
      <c r="X2104" s="358">
        <f t="shared" si="1702"/>
        <v>0</v>
      </c>
      <c r="Y2104" s="358">
        <f t="shared" si="1702"/>
        <v>0</v>
      </c>
      <c r="Z2104" s="358">
        <f t="shared" si="1702"/>
        <v>0</v>
      </c>
      <c r="AA2104" s="358">
        <f t="shared" si="1702"/>
        <v>0</v>
      </c>
      <c r="AB2104" s="358">
        <f t="shared" si="1702"/>
        <v>0</v>
      </c>
      <c r="AC2104" s="358">
        <f t="shared" si="1702"/>
        <v>0</v>
      </c>
      <c r="AD2104" s="358">
        <f t="shared" si="1702"/>
        <v>0</v>
      </c>
      <c r="AE2104" s="358">
        <f t="shared" si="1702"/>
        <v>0</v>
      </c>
      <c r="AF2104" s="358">
        <f t="shared" si="1702"/>
        <v>0</v>
      </c>
      <c r="AG2104" s="358">
        <f t="shared" si="1702"/>
        <v>0</v>
      </c>
      <c r="AH2104" s="358">
        <f t="shared" si="1702"/>
        <v>0</v>
      </c>
      <c r="AI2104" s="358">
        <f t="shared" si="1702"/>
        <v>0</v>
      </c>
      <c r="AJ2104" s="358">
        <f t="shared" si="1702"/>
        <v>0</v>
      </c>
      <c r="AK2104" s="358">
        <v>219.79718015502146</v>
      </c>
      <c r="AL2104" s="358">
        <v>218.19018564363409</v>
      </c>
      <c r="AM2104" s="358">
        <v>216.59494028825412</v>
      </c>
    </row>
    <row r="2105" spans="1:39" x14ac:dyDescent="0.25">
      <c r="A2105" s="353" t="s">
        <v>329</v>
      </c>
      <c r="B2105" s="353" t="s">
        <v>329</v>
      </c>
      <c r="C2105" s="441">
        <f t="shared" ref="C2105:J2105" si="1703">C153</f>
        <v>600</v>
      </c>
      <c r="D2105" s="441"/>
      <c r="E2105" s="441"/>
      <c r="F2105" s="441"/>
      <c r="G2105" s="441"/>
      <c r="H2105" s="441">
        <f t="shared" si="1703"/>
        <v>0</v>
      </c>
      <c r="I2105" s="441"/>
      <c r="J2105" s="445">
        <f t="shared" si="1703"/>
        <v>0</v>
      </c>
      <c r="K2105" s="358">
        <f t="shared" ref="K2105:AJ2105" si="1704">K153-K1861</f>
        <v>0</v>
      </c>
      <c r="L2105" s="358">
        <f t="shared" si="1704"/>
        <v>0</v>
      </c>
      <c r="M2105" s="358">
        <f t="shared" si="1704"/>
        <v>0</v>
      </c>
      <c r="N2105" s="358">
        <f t="shared" si="1704"/>
        <v>0</v>
      </c>
      <c r="O2105" s="358">
        <f t="shared" si="1704"/>
        <v>0</v>
      </c>
      <c r="P2105" s="358">
        <f t="shared" si="1704"/>
        <v>0</v>
      </c>
      <c r="Q2105" s="358">
        <f t="shared" si="1704"/>
        <v>0</v>
      </c>
      <c r="R2105" s="358">
        <f t="shared" si="1704"/>
        <v>0</v>
      </c>
      <c r="S2105" s="358">
        <f t="shared" si="1704"/>
        <v>0</v>
      </c>
      <c r="T2105" s="358">
        <f t="shared" si="1704"/>
        <v>0</v>
      </c>
      <c r="U2105" s="358">
        <f t="shared" si="1704"/>
        <v>0</v>
      </c>
      <c r="V2105" s="358">
        <f t="shared" si="1704"/>
        <v>0</v>
      </c>
      <c r="W2105" s="358">
        <f t="shared" si="1704"/>
        <v>0</v>
      </c>
      <c r="X2105" s="358">
        <f t="shared" si="1704"/>
        <v>0</v>
      </c>
      <c r="Y2105" s="358">
        <f t="shared" si="1704"/>
        <v>0</v>
      </c>
      <c r="Z2105" s="358">
        <f t="shared" si="1704"/>
        <v>0</v>
      </c>
      <c r="AA2105" s="358">
        <f t="shared" si="1704"/>
        <v>0</v>
      </c>
      <c r="AB2105" s="358">
        <f t="shared" si="1704"/>
        <v>0</v>
      </c>
      <c r="AC2105" s="358">
        <f t="shared" si="1704"/>
        <v>0</v>
      </c>
      <c r="AD2105" s="358">
        <f t="shared" si="1704"/>
        <v>0</v>
      </c>
      <c r="AE2105" s="358">
        <f t="shared" si="1704"/>
        <v>0</v>
      </c>
      <c r="AF2105" s="358">
        <f t="shared" si="1704"/>
        <v>0</v>
      </c>
      <c r="AG2105" s="358">
        <f t="shared" si="1704"/>
        <v>0</v>
      </c>
      <c r="AH2105" s="358">
        <f t="shared" si="1704"/>
        <v>0</v>
      </c>
      <c r="AI2105" s="358">
        <f t="shared" si="1704"/>
        <v>0</v>
      </c>
      <c r="AJ2105" s="358">
        <f t="shared" si="1704"/>
        <v>0</v>
      </c>
      <c r="AK2105" s="358">
        <v>474.77298373424446</v>
      </c>
      <c r="AL2105" s="358">
        <v>477.82099326679719</v>
      </c>
      <c r="AM2105" s="358">
        <v>480.88857080854342</v>
      </c>
    </row>
    <row r="2106" spans="1:39" x14ac:dyDescent="0.25">
      <c r="A2106" s="353" t="s">
        <v>480</v>
      </c>
      <c r="B2106" s="353" t="s">
        <v>480</v>
      </c>
      <c r="C2106" s="441">
        <f t="shared" ref="C2106:J2106" si="1705">C154</f>
        <v>600</v>
      </c>
      <c r="D2106" s="441"/>
      <c r="E2106" s="441"/>
      <c r="F2106" s="441"/>
      <c r="G2106" s="441"/>
      <c r="H2106" s="441">
        <f t="shared" si="1705"/>
        <v>0</v>
      </c>
      <c r="I2106" s="441"/>
      <c r="J2106" s="445">
        <f t="shared" si="1705"/>
        <v>0</v>
      </c>
      <c r="K2106" s="358">
        <f t="shared" ref="K2106:AJ2106" si="1706">K154-K1862</f>
        <v>0</v>
      </c>
      <c r="L2106" s="358">
        <f t="shared" si="1706"/>
        <v>0</v>
      </c>
      <c r="M2106" s="358">
        <f t="shared" si="1706"/>
        <v>0</v>
      </c>
      <c r="N2106" s="358">
        <f t="shared" si="1706"/>
        <v>0</v>
      </c>
      <c r="O2106" s="358">
        <f t="shared" si="1706"/>
        <v>0</v>
      </c>
      <c r="P2106" s="358">
        <f t="shared" si="1706"/>
        <v>0</v>
      </c>
      <c r="Q2106" s="358">
        <f t="shared" si="1706"/>
        <v>0</v>
      </c>
      <c r="R2106" s="358">
        <f t="shared" si="1706"/>
        <v>0</v>
      </c>
      <c r="S2106" s="358">
        <f t="shared" si="1706"/>
        <v>0</v>
      </c>
      <c r="T2106" s="358">
        <f t="shared" si="1706"/>
        <v>0</v>
      </c>
      <c r="U2106" s="358">
        <f t="shared" si="1706"/>
        <v>0</v>
      </c>
      <c r="V2106" s="358">
        <f t="shared" si="1706"/>
        <v>0</v>
      </c>
      <c r="W2106" s="358">
        <f t="shared" si="1706"/>
        <v>0</v>
      </c>
      <c r="X2106" s="358">
        <f t="shared" si="1706"/>
        <v>0</v>
      </c>
      <c r="Y2106" s="358">
        <f t="shared" si="1706"/>
        <v>0</v>
      </c>
      <c r="Z2106" s="358">
        <f t="shared" si="1706"/>
        <v>0</v>
      </c>
      <c r="AA2106" s="358">
        <f t="shared" si="1706"/>
        <v>0</v>
      </c>
      <c r="AB2106" s="358">
        <f t="shared" si="1706"/>
        <v>0</v>
      </c>
      <c r="AC2106" s="358">
        <f t="shared" si="1706"/>
        <v>0</v>
      </c>
      <c r="AD2106" s="358">
        <f t="shared" si="1706"/>
        <v>0</v>
      </c>
      <c r="AE2106" s="358">
        <f t="shared" si="1706"/>
        <v>0</v>
      </c>
      <c r="AF2106" s="358">
        <f t="shared" si="1706"/>
        <v>0</v>
      </c>
      <c r="AG2106" s="358">
        <f t="shared" si="1706"/>
        <v>0</v>
      </c>
      <c r="AH2106" s="358">
        <f t="shared" si="1706"/>
        <v>0</v>
      </c>
      <c r="AI2106" s="358">
        <f t="shared" si="1706"/>
        <v>0</v>
      </c>
      <c r="AJ2106" s="358">
        <f t="shared" si="1706"/>
        <v>0</v>
      </c>
      <c r="AK2106" s="358">
        <v>176.33142165611565</v>
      </c>
      <c r="AL2106" s="358">
        <v>175.37882572754054</v>
      </c>
      <c r="AM2106" s="358">
        <v>174.43137601167453</v>
      </c>
    </row>
    <row r="2107" spans="1:39" x14ac:dyDescent="0.25">
      <c r="A2107" s="353" t="s">
        <v>343</v>
      </c>
      <c r="B2107" s="353" t="s">
        <v>343</v>
      </c>
      <c r="C2107" s="441">
        <f t="shared" ref="C2107:J2107" si="1707">C155</f>
        <v>2500</v>
      </c>
      <c r="D2107" s="441"/>
      <c r="E2107" s="441"/>
      <c r="F2107" s="441"/>
      <c r="G2107" s="441"/>
      <c r="H2107" s="441">
        <f t="shared" si="1707"/>
        <v>0</v>
      </c>
      <c r="I2107" s="441"/>
      <c r="J2107" s="445">
        <f t="shared" si="1707"/>
        <v>0</v>
      </c>
      <c r="K2107" s="358">
        <f t="shared" ref="K2107:AJ2107" si="1708">K155-K1863</f>
        <v>0</v>
      </c>
      <c r="L2107" s="358">
        <f t="shared" si="1708"/>
        <v>0</v>
      </c>
      <c r="M2107" s="358">
        <f t="shared" si="1708"/>
        <v>0</v>
      </c>
      <c r="N2107" s="358">
        <f t="shared" si="1708"/>
        <v>0</v>
      </c>
      <c r="O2107" s="358">
        <f t="shared" si="1708"/>
        <v>0</v>
      </c>
      <c r="P2107" s="358">
        <f t="shared" si="1708"/>
        <v>0</v>
      </c>
      <c r="Q2107" s="358">
        <f t="shared" si="1708"/>
        <v>0</v>
      </c>
      <c r="R2107" s="358">
        <f t="shared" si="1708"/>
        <v>0</v>
      </c>
      <c r="S2107" s="358">
        <f t="shared" si="1708"/>
        <v>0</v>
      </c>
      <c r="T2107" s="358">
        <f t="shared" si="1708"/>
        <v>0</v>
      </c>
      <c r="U2107" s="358">
        <f t="shared" si="1708"/>
        <v>0</v>
      </c>
      <c r="V2107" s="358">
        <f t="shared" si="1708"/>
        <v>0</v>
      </c>
      <c r="W2107" s="358">
        <f t="shared" si="1708"/>
        <v>0</v>
      </c>
      <c r="X2107" s="358">
        <f t="shared" si="1708"/>
        <v>0</v>
      </c>
      <c r="Y2107" s="358">
        <f t="shared" si="1708"/>
        <v>0</v>
      </c>
      <c r="Z2107" s="358">
        <f t="shared" si="1708"/>
        <v>0</v>
      </c>
      <c r="AA2107" s="358">
        <f t="shared" si="1708"/>
        <v>0</v>
      </c>
      <c r="AB2107" s="358">
        <f t="shared" si="1708"/>
        <v>0</v>
      </c>
      <c r="AC2107" s="358">
        <f t="shared" si="1708"/>
        <v>0</v>
      </c>
      <c r="AD2107" s="358">
        <f t="shared" si="1708"/>
        <v>0</v>
      </c>
      <c r="AE2107" s="358">
        <f t="shared" si="1708"/>
        <v>0</v>
      </c>
      <c r="AF2107" s="358">
        <f t="shared" si="1708"/>
        <v>0</v>
      </c>
      <c r="AG2107" s="358">
        <f t="shared" si="1708"/>
        <v>0</v>
      </c>
      <c r="AH2107" s="358">
        <f t="shared" si="1708"/>
        <v>0</v>
      </c>
      <c r="AI2107" s="358">
        <f t="shared" si="1708"/>
        <v>0</v>
      </c>
      <c r="AJ2107" s="358">
        <f t="shared" si="1708"/>
        <v>0</v>
      </c>
      <c r="AK2107" s="358">
        <v>1986.6605247262376</v>
      </c>
      <c r="AL2107" s="358">
        <v>2002.4544623332588</v>
      </c>
      <c r="AM2107" s="358">
        <v>2018.3739616364176</v>
      </c>
    </row>
    <row r="2108" spans="1:39" x14ac:dyDescent="0.25">
      <c r="A2108" s="353" t="s">
        <v>544</v>
      </c>
      <c r="B2108" s="353" t="s">
        <v>545</v>
      </c>
      <c r="C2108" s="441">
        <f t="shared" ref="C2108:J2108" si="1709">C156</f>
        <v>12504</v>
      </c>
      <c r="D2108" s="441"/>
      <c r="E2108" s="441"/>
      <c r="F2108" s="441"/>
      <c r="G2108" s="441"/>
      <c r="H2108" s="441">
        <f t="shared" si="1709"/>
        <v>0</v>
      </c>
      <c r="I2108" s="441"/>
      <c r="J2108" s="445">
        <f t="shared" si="1709"/>
        <v>0</v>
      </c>
      <c r="K2108" s="358">
        <f t="shared" ref="K2108:AJ2108" si="1710">K156-K1864</f>
        <v>0</v>
      </c>
      <c r="L2108" s="358">
        <f t="shared" si="1710"/>
        <v>0</v>
      </c>
      <c r="M2108" s="358">
        <f t="shared" si="1710"/>
        <v>0</v>
      </c>
      <c r="N2108" s="358">
        <f t="shared" si="1710"/>
        <v>0</v>
      </c>
      <c r="O2108" s="358">
        <f t="shared" si="1710"/>
        <v>0</v>
      </c>
      <c r="P2108" s="358">
        <f t="shared" si="1710"/>
        <v>0</v>
      </c>
      <c r="Q2108" s="358">
        <f t="shared" si="1710"/>
        <v>0</v>
      </c>
      <c r="R2108" s="358">
        <f t="shared" si="1710"/>
        <v>0</v>
      </c>
      <c r="S2108" s="358">
        <f t="shared" si="1710"/>
        <v>0</v>
      </c>
      <c r="T2108" s="358">
        <f t="shared" si="1710"/>
        <v>0</v>
      </c>
      <c r="U2108" s="358">
        <f t="shared" si="1710"/>
        <v>0</v>
      </c>
      <c r="V2108" s="358">
        <f t="shared" si="1710"/>
        <v>0</v>
      </c>
      <c r="W2108" s="358">
        <f t="shared" si="1710"/>
        <v>0</v>
      </c>
      <c r="X2108" s="358">
        <f t="shared" si="1710"/>
        <v>0</v>
      </c>
      <c r="Y2108" s="358">
        <f t="shared" si="1710"/>
        <v>0</v>
      </c>
      <c r="Z2108" s="358">
        <f t="shared" si="1710"/>
        <v>0</v>
      </c>
      <c r="AA2108" s="358">
        <f t="shared" si="1710"/>
        <v>0</v>
      </c>
      <c r="AB2108" s="358">
        <f t="shared" si="1710"/>
        <v>0</v>
      </c>
      <c r="AC2108" s="358">
        <f t="shared" si="1710"/>
        <v>0</v>
      </c>
      <c r="AD2108" s="358">
        <f t="shared" si="1710"/>
        <v>0</v>
      </c>
      <c r="AE2108" s="358">
        <f t="shared" si="1710"/>
        <v>0</v>
      </c>
      <c r="AF2108" s="358">
        <f t="shared" si="1710"/>
        <v>0</v>
      </c>
      <c r="AG2108" s="358">
        <f t="shared" si="1710"/>
        <v>0</v>
      </c>
      <c r="AH2108" s="358">
        <f t="shared" si="1710"/>
        <v>0</v>
      </c>
      <c r="AI2108" s="358">
        <f t="shared" si="1710"/>
        <v>0</v>
      </c>
      <c r="AJ2108" s="358">
        <f t="shared" si="1710"/>
        <v>0</v>
      </c>
      <c r="AK2108" s="358">
        <v>2060.6865615473016</v>
      </c>
      <c r="AL2108" s="358">
        <v>2054.7928835195503</v>
      </c>
      <c r="AM2108" s="358">
        <v>2048.916061738325</v>
      </c>
    </row>
    <row r="2109" spans="1:39" x14ac:dyDescent="0.25">
      <c r="A2109" s="353" t="s">
        <v>367</v>
      </c>
      <c r="B2109" s="353" t="s">
        <v>367</v>
      </c>
      <c r="C2109" s="441">
        <f t="shared" ref="C2109:J2109" si="1711">C157</f>
        <v>5000</v>
      </c>
      <c r="D2109" s="441"/>
      <c r="E2109" s="441"/>
      <c r="F2109" s="441"/>
      <c r="G2109" s="441"/>
      <c r="H2109" s="441">
        <f t="shared" si="1711"/>
        <v>0</v>
      </c>
      <c r="I2109" s="441"/>
      <c r="J2109" s="445">
        <f t="shared" si="1711"/>
        <v>0</v>
      </c>
      <c r="K2109" s="358">
        <f t="shared" ref="K2109:AJ2109" si="1712">K157-K1865</f>
        <v>0</v>
      </c>
      <c r="L2109" s="358">
        <f t="shared" si="1712"/>
        <v>0</v>
      </c>
      <c r="M2109" s="358">
        <f t="shared" si="1712"/>
        <v>0</v>
      </c>
      <c r="N2109" s="358">
        <f t="shared" si="1712"/>
        <v>0</v>
      </c>
      <c r="O2109" s="358">
        <f t="shared" si="1712"/>
        <v>0</v>
      </c>
      <c r="P2109" s="358">
        <f t="shared" si="1712"/>
        <v>0</v>
      </c>
      <c r="Q2109" s="358">
        <f t="shared" si="1712"/>
        <v>0</v>
      </c>
      <c r="R2109" s="358">
        <f t="shared" si="1712"/>
        <v>0</v>
      </c>
      <c r="S2109" s="358">
        <f t="shared" si="1712"/>
        <v>0</v>
      </c>
      <c r="T2109" s="358">
        <f t="shared" si="1712"/>
        <v>0</v>
      </c>
      <c r="U2109" s="358">
        <f t="shared" si="1712"/>
        <v>0</v>
      </c>
      <c r="V2109" s="358">
        <f t="shared" si="1712"/>
        <v>0</v>
      </c>
      <c r="W2109" s="358">
        <f t="shared" si="1712"/>
        <v>0</v>
      </c>
      <c r="X2109" s="358">
        <f t="shared" si="1712"/>
        <v>0</v>
      </c>
      <c r="Y2109" s="358">
        <f t="shared" si="1712"/>
        <v>0</v>
      </c>
      <c r="Z2109" s="358">
        <f t="shared" si="1712"/>
        <v>0</v>
      </c>
      <c r="AA2109" s="358">
        <f t="shared" si="1712"/>
        <v>0</v>
      </c>
      <c r="AB2109" s="358">
        <f t="shared" si="1712"/>
        <v>0</v>
      </c>
      <c r="AC2109" s="358">
        <f t="shared" si="1712"/>
        <v>0</v>
      </c>
      <c r="AD2109" s="358">
        <f t="shared" si="1712"/>
        <v>0</v>
      </c>
      <c r="AE2109" s="358">
        <f t="shared" si="1712"/>
        <v>0</v>
      </c>
      <c r="AF2109" s="358">
        <f t="shared" si="1712"/>
        <v>0</v>
      </c>
      <c r="AG2109" s="358">
        <f t="shared" si="1712"/>
        <v>0</v>
      </c>
      <c r="AH2109" s="358">
        <f t="shared" si="1712"/>
        <v>0</v>
      </c>
      <c r="AI2109" s="358">
        <f t="shared" si="1712"/>
        <v>0</v>
      </c>
      <c r="AJ2109" s="358">
        <f t="shared" si="1712"/>
        <v>0</v>
      </c>
      <c r="AK2109" s="358">
        <v>4063.8698575306903</v>
      </c>
      <c r="AL2109" s="358">
        <v>4124.9219092077965</v>
      </c>
      <c r="AM2109" s="358">
        <v>4186.532448911842</v>
      </c>
    </row>
    <row r="2110" spans="1:39" x14ac:dyDescent="0.25">
      <c r="A2110" s="353" t="s">
        <v>498</v>
      </c>
      <c r="B2110" s="353" t="s">
        <v>498</v>
      </c>
      <c r="C2110" s="441">
        <f t="shared" ref="C2110:J2110" si="1713">C158</f>
        <v>5000</v>
      </c>
      <c r="D2110" s="441"/>
      <c r="E2110" s="441"/>
      <c r="F2110" s="441"/>
      <c r="G2110" s="441"/>
      <c r="H2110" s="441">
        <f t="shared" si="1713"/>
        <v>0</v>
      </c>
      <c r="I2110" s="441"/>
      <c r="J2110" s="445">
        <f t="shared" si="1713"/>
        <v>0</v>
      </c>
      <c r="K2110" s="358">
        <f t="shared" ref="K2110:AJ2110" si="1714">K158-K1866</f>
        <v>0</v>
      </c>
      <c r="L2110" s="358">
        <f t="shared" si="1714"/>
        <v>0</v>
      </c>
      <c r="M2110" s="358">
        <f t="shared" si="1714"/>
        <v>0</v>
      </c>
      <c r="N2110" s="358">
        <f t="shared" si="1714"/>
        <v>0</v>
      </c>
      <c r="O2110" s="358">
        <f t="shared" si="1714"/>
        <v>0</v>
      </c>
      <c r="P2110" s="358">
        <f t="shared" si="1714"/>
        <v>0</v>
      </c>
      <c r="Q2110" s="358">
        <f t="shared" si="1714"/>
        <v>0</v>
      </c>
      <c r="R2110" s="358">
        <f t="shared" si="1714"/>
        <v>0</v>
      </c>
      <c r="S2110" s="358">
        <f t="shared" si="1714"/>
        <v>0</v>
      </c>
      <c r="T2110" s="358">
        <f t="shared" si="1714"/>
        <v>0</v>
      </c>
      <c r="U2110" s="358">
        <f t="shared" si="1714"/>
        <v>0</v>
      </c>
      <c r="V2110" s="358">
        <f t="shared" si="1714"/>
        <v>0</v>
      </c>
      <c r="W2110" s="358">
        <f t="shared" si="1714"/>
        <v>0</v>
      </c>
      <c r="X2110" s="358">
        <f t="shared" si="1714"/>
        <v>0</v>
      </c>
      <c r="Y2110" s="358">
        <f t="shared" si="1714"/>
        <v>0</v>
      </c>
      <c r="Z2110" s="358">
        <f t="shared" si="1714"/>
        <v>0</v>
      </c>
      <c r="AA2110" s="358">
        <f t="shared" si="1714"/>
        <v>0</v>
      </c>
      <c r="AB2110" s="358">
        <f t="shared" si="1714"/>
        <v>0</v>
      </c>
      <c r="AC2110" s="358">
        <f t="shared" si="1714"/>
        <v>0</v>
      </c>
      <c r="AD2110" s="358">
        <f t="shared" si="1714"/>
        <v>0</v>
      </c>
      <c r="AE2110" s="358">
        <f t="shared" si="1714"/>
        <v>0</v>
      </c>
      <c r="AF2110" s="358">
        <f t="shared" si="1714"/>
        <v>0</v>
      </c>
      <c r="AG2110" s="358">
        <f t="shared" si="1714"/>
        <v>0</v>
      </c>
      <c r="AH2110" s="358">
        <f t="shared" si="1714"/>
        <v>0</v>
      </c>
      <c r="AI2110" s="358">
        <f t="shared" si="1714"/>
        <v>0</v>
      </c>
      <c r="AJ2110" s="358">
        <f t="shared" si="1714"/>
        <v>0</v>
      </c>
      <c r="AK2110" s="358">
        <v>1246.9257749004619</v>
      </c>
      <c r="AL2110" s="358">
        <v>1257.9917486692279</v>
      </c>
      <c r="AM2110" s="358">
        <v>1269.1559285845956</v>
      </c>
    </row>
    <row r="2111" spans="1:39" x14ac:dyDescent="0.25">
      <c r="A2111" s="353" t="s">
        <v>498</v>
      </c>
      <c r="B2111" s="353" t="s">
        <v>499</v>
      </c>
      <c r="C2111" s="441">
        <f t="shared" ref="C2111:J2111" si="1715">C159</f>
        <v>9375</v>
      </c>
      <c r="D2111" s="441"/>
      <c r="E2111" s="441"/>
      <c r="F2111" s="441"/>
      <c r="G2111" s="441"/>
      <c r="H2111" s="441">
        <f t="shared" si="1715"/>
        <v>0</v>
      </c>
      <c r="I2111" s="441"/>
      <c r="J2111" s="445">
        <f t="shared" si="1715"/>
        <v>0</v>
      </c>
      <c r="K2111" s="358">
        <f t="shared" ref="K2111:AJ2111" si="1716">K159-K1867</f>
        <v>0</v>
      </c>
      <c r="L2111" s="358">
        <f t="shared" si="1716"/>
        <v>0</v>
      </c>
      <c r="M2111" s="358">
        <f t="shared" si="1716"/>
        <v>0</v>
      </c>
      <c r="N2111" s="358">
        <f t="shared" si="1716"/>
        <v>0</v>
      </c>
      <c r="O2111" s="358">
        <f t="shared" si="1716"/>
        <v>0</v>
      </c>
      <c r="P2111" s="358">
        <f t="shared" si="1716"/>
        <v>0</v>
      </c>
      <c r="Q2111" s="358">
        <f t="shared" si="1716"/>
        <v>0</v>
      </c>
      <c r="R2111" s="358">
        <f t="shared" si="1716"/>
        <v>0</v>
      </c>
      <c r="S2111" s="358">
        <f t="shared" si="1716"/>
        <v>0</v>
      </c>
      <c r="T2111" s="358">
        <f t="shared" si="1716"/>
        <v>0</v>
      </c>
      <c r="U2111" s="358">
        <f t="shared" si="1716"/>
        <v>0</v>
      </c>
      <c r="V2111" s="358">
        <f t="shared" si="1716"/>
        <v>0</v>
      </c>
      <c r="W2111" s="358">
        <f t="shared" si="1716"/>
        <v>0</v>
      </c>
      <c r="X2111" s="358">
        <f t="shared" si="1716"/>
        <v>0</v>
      </c>
      <c r="Y2111" s="358">
        <f t="shared" si="1716"/>
        <v>0</v>
      </c>
      <c r="Z2111" s="358">
        <f t="shared" si="1716"/>
        <v>0</v>
      </c>
      <c r="AA2111" s="358">
        <f t="shared" si="1716"/>
        <v>0</v>
      </c>
      <c r="AB2111" s="358">
        <f t="shared" si="1716"/>
        <v>0</v>
      </c>
      <c r="AC2111" s="358">
        <f t="shared" si="1716"/>
        <v>0</v>
      </c>
      <c r="AD2111" s="358">
        <f t="shared" si="1716"/>
        <v>0</v>
      </c>
      <c r="AE2111" s="358">
        <f t="shared" si="1716"/>
        <v>0</v>
      </c>
      <c r="AF2111" s="358">
        <f t="shared" si="1716"/>
        <v>0</v>
      </c>
      <c r="AG2111" s="358">
        <f t="shared" si="1716"/>
        <v>0</v>
      </c>
      <c r="AH2111" s="358">
        <f t="shared" si="1716"/>
        <v>0</v>
      </c>
      <c r="AI2111" s="358">
        <f t="shared" si="1716"/>
        <v>0</v>
      </c>
      <c r="AJ2111" s="358">
        <f t="shared" si="1716"/>
        <v>0</v>
      </c>
      <c r="AK2111" s="358">
        <v>2811.0615928530815</v>
      </c>
      <c r="AL2111" s="358">
        <v>2810.1830638597025</v>
      </c>
      <c r="AM2111" s="358">
        <v>2809.3048094292121</v>
      </c>
    </row>
    <row r="2112" spans="1:39" x14ac:dyDescent="0.25">
      <c r="A2112" s="353" t="s">
        <v>363</v>
      </c>
      <c r="B2112" s="353" t="s">
        <v>363</v>
      </c>
      <c r="C2112" s="441">
        <f t="shared" ref="C2112:J2112" si="1717">C160</f>
        <v>5000</v>
      </c>
      <c r="D2112" s="441"/>
      <c r="E2112" s="441"/>
      <c r="F2112" s="441"/>
      <c r="G2112" s="441"/>
      <c r="H2112" s="441">
        <f t="shared" si="1717"/>
        <v>0</v>
      </c>
      <c r="I2112" s="441"/>
      <c r="J2112" s="445">
        <f t="shared" si="1717"/>
        <v>0</v>
      </c>
      <c r="K2112" s="358">
        <f t="shared" ref="K2112:AJ2112" si="1718">K160-K1868</f>
        <v>0</v>
      </c>
      <c r="L2112" s="358">
        <f t="shared" si="1718"/>
        <v>0</v>
      </c>
      <c r="M2112" s="358">
        <f t="shared" si="1718"/>
        <v>0</v>
      </c>
      <c r="N2112" s="358">
        <f t="shared" si="1718"/>
        <v>0</v>
      </c>
      <c r="O2112" s="358">
        <f t="shared" si="1718"/>
        <v>0</v>
      </c>
      <c r="P2112" s="358">
        <f t="shared" si="1718"/>
        <v>0</v>
      </c>
      <c r="Q2112" s="358">
        <f t="shared" si="1718"/>
        <v>0</v>
      </c>
      <c r="R2112" s="358">
        <f t="shared" si="1718"/>
        <v>0</v>
      </c>
      <c r="S2112" s="358">
        <f t="shared" si="1718"/>
        <v>0</v>
      </c>
      <c r="T2112" s="358">
        <f t="shared" si="1718"/>
        <v>0</v>
      </c>
      <c r="U2112" s="358">
        <f t="shared" si="1718"/>
        <v>0</v>
      </c>
      <c r="V2112" s="358">
        <f t="shared" si="1718"/>
        <v>0</v>
      </c>
      <c r="W2112" s="358">
        <f t="shared" si="1718"/>
        <v>0</v>
      </c>
      <c r="X2112" s="358">
        <f t="shared" si="1718"/>
        <v>0</v>
      </c>
      <c r="Y2112" s="358">
        <f t="shared" si="1718"/>
        <v>0</v>
      </c>
      <c r="Z2112" s="358">
        <f t="shared" si="1718"/>
        <v>0</v>
      </c>
      <c r="AA2112" s="358">
        <f t="shared" si="1718"/>
        <v>0</v>
      </c>
      <c r="AB2112" s="358">
        <f t="shared" si="1718"/>
        <v>0</v>
      </c>
      <c r="AC2112" s="358">
        <f t="shared" si="1718"/>
        <v>0</v>
      </c>
      <c r="AD2112" s="358">
        <f t="shared" si="1718"/>
        <v>0</v>
      </c>
      <c r="AE2112" s="358">
        <f t="shared" si="1718"/>
        <v>0</v>
      </c>
      <c r="AF2112" s="358">
        <f t="shared" si="1718"/>
        <v>0</v>
      </c>
      <c r="AG2112" s="358">
        <f t="shared" si="1718"/>
        <v>0</v>
      </c>
      <c r="AH2112" s="358">
        <f t="shared" si="1718"/>
        <v>0</v>
      </c>
      <c r="AI2112" s="358">
        <f t="shared" si="1718"/>
        <v>0</v>
      </c>
      <c r="AJ2112" s="358">
        <f t="shared" si="1718"/>
        <v>0</v>
      </c>
      <c r="AK2112" s="358">
        <v>2906.9072623358079</v>
      </c>
      <c r="AL2112" s="358">
        <v>2901.8696365597798</v>
      </c>
      <c r="AM2112" s="358">
        <v>2896.8407409120873</v>
      </c>
    </row>
    <row r="2113" spans="1:39" x14ac:dyDescent="0.25">
      <c r="A2113" s="353" t="s">
        <v>258</v>
      </c>
      <c r="B2113" s="353" t="s">
        <v>359</v>
      </c>
      <c r="C2113" s="441">
        <f t="shared" ref="C2113:J2113" si="1719">C161</f>
        <v>7500</v>
      </c>
      <c r="D2113" s="441"/>
      <c r="E2113" s="441"/>
      <c r="F2113" s="441"/>
      <c r="G2113" s="441"/>
      <c r="H2113" s="441">
        <f t="shared" si="1719"/>
        <v>0</v>
      </c>
      <c r="I2113" s="441"/>
      <c r="J2113" s="445">
        <f t="shared" si="1719"/>
        <v>0</v>
      </c>
      <c r="K2113" s="358">
        <f t="shared" ref="K2113:AJ2113" si="1720">K161-K1869</f>
        <v>0</v>
      </c>
      <c r="L2113" s="358">
        <f t="shared" si="1720"/>
        <v>0</v>
      </c>
      <c r="M2113" s="358">
        <f t="shared" si="1720"/>
        <v>0</v>
      </c>
      <c r="N2113" s="358">
        <f t="shared" si="1720"/>
        <v>0</v>
      </c>
      <c r="O2113" s="358">
        <f t="shared" si="1720"/>
        <v>0</v>
      </c>
      <c r="P2113" s="358">
        <f t="shared" si="1720"/>
        <v>0</v>
      </c>
      <c r="Q2113" s="358">
        <f t="shared" si="1720"/>
        <v>0</v>
      </c>
      <c r="R2113" s="358">
        <f t="shared" si="1720"/>
        <v>0</v>
      </c>
      <c r="S2113" s="358">
        <f t="shared" si="1720"/>
        <v>0</v>
      </c>
      <c r="T2113" s="358">
        <f t="shared" si="1720"/>
        <v>0</v>
      </c>
      <c r="U2113" s="358">
        <f t="shared" si="1720"/>
        <v>0</v>
      </c>
      <c r="V2113" s="358">
        <f t="shared" si="1720"/>
        <v>0</v>
      </c>
      <c r="W2113" s="358">
        <f t="shared" si="1720"/>
        <v>0</v>
      </c>
      <c r="X2113" s="358">
        <f t="shared" si="1720"/>
        <v>0</v>
      </c>
      <c r="Y2113" s="358">
        <f t="shared" si="1720"/>
        <v>0</v>
      </c>
      <c r="Z2113" s="358">
        <f t="shared" si="1720"/>
        <v>0</v>
      </c>
      <c r="AA2113" s="358">
        <f t="shared" si="1720"/>
        <v>0</v>
      </c>
      <c r="AB2113" s="358">
        <f t="shared" si="1720"/>
        <v>0</v>
      </c>
      <c r="AC2113" s="358">
        <f t="shared" si="1720"/>
        <v>0</v>
      </c>
      <c r="AD2113" s="358">
        <f t="shared" si="1720"/>
        <v>0</v>
      </c>
      <c r="AE2113" s="358">
        <f t="shared" si="1720"/>
        <v>0</v>
      </c>
      <c r="AF2113" s="358">
        <f t="shared" si="1720"/>
        <v>0</v>
      </c>
      <c r="AG2113" s="358">
        <f t="shared" si="1720"/>
        <v>0</v>
      </c>
      <c r="AH2113" s="358">
        <f t="shared" si="1720"/>
        <v>0</v>
      </c>
      <c r="AI2113" s="358">
        <f t="shared" si="1720"/>
        <v>0</v>
      </c>
      <c r="AJ2113" s="358">
        <f t="shared" si="1720"/>
        <v>0</v>
      </c>
      <c r="AK2113" s="358">
        <v>3867.7701078240966</v>
      </c>
      <c r="AL2113" s="358">
        <v>3841.7752838996807</v>
      </c>
      <c r="AM2113" s="358">
        <v>3815.9551681021762</v>
      </c>
    </row>
    <row r="2114" spans="1:39" x14ac:dyDescent="0.25">
      <c r="A2114" s="353" t="s">
        <v>258</v>
      </c>
      <c r="B2114" s="353" t="s">
        <v>340</v>
      </c>
      <c r="C2114" s="441">
        <f t="shared" ref="C2114:J2114" si="1721">C162</f>
        <v>5000</v>
      </c>
      <c r="D2114" s="441"/>
      <c r="E2114" s="441"/>
      <c r="F2114" s="441"/>
      <c r="G2114" s="441"/>
      <c r="H2114" s="441">
        <f t="shared" si="1721"/>
        <v>0</v>
      </c>
      <c r="I2114" s="441"/>
      <c r="J2114" s="445">
        <f t="shared" si="1721"/>
        <v>0</v>
      </c>
      <c r="K2114" s="358">
        <f t="shared" ref="K2114:AJ2114" si="1722">K162-K1870</f>
        <v>0</v>
      </c>
      <c r="L2114" s="358">
        <f t="shared" si="1722"/>
        <v>0</v>
      </c>
      <c r="M2114" s="358">
        <f t="shared" si="1722"/>
        <v>0</v>
      </c>
      <c r="N2114" s="358">
        <f t="shared" si="1722"/>
        <v>0</v>
      </c>
      <c r="O2114" s="358">
        <f t="shared" si="1722"/>
        <v>0</v>
      </c>
      <c r="P2114" s="358">
        <f t="shared" si="1722"/>
        <v>0</v>
      </c>
      <c r="Q2114" s="358">
        <f t="shared" si="1722"/>
        <v>0</v>
      </c>
      <c r="R2114" s="358">
        <f t="shared" si="1722"/>
        <v>0</v>
      </c>
      <c r="S2114" s="358">
        <f t="shared" si="1722"/>
        <v>0</v>
      </c>
      <c r="T2114" s="358">
        <f t="shared" si="1722"/>
        <v>0</v>
      </c>
      <c r="U2114" s="358">
        <f t="shared" si="1722"/>
        <v>0</v>
      </c>
      <c r="V2114" s="358">
        <f t="shared" si="1722"/>
        <v>0</v>
      </c>
      <c r="W2114" s="358">
        <f t="shared" si="1722"/>
        <v>0</v>
      </c>
      <c r="X2114" s="358">
        <f t="shared" si="1722"/>
        <v>0</v>
      </c>
      <c r="Y2114" s="358">
        <f t="shared" si="1722"/>
        <v>0</v>
      </c>
      <c r="Z2114" s="358">
        <f t="shared" si="1722"/>
        <v>0</v>
      </c>
      <c r="AA2114" s="358">
        <f t="shared" si="1722"/>
        <v>0</v>
      </c>
      <c r="AB2114" s="358">
        <f t="shared" si="1722"/>
        <v>0</v>
      </c>
      <c r="AC2114" s="358">
        <f t="shared" si="1722"/>
        <v>0</v>
      </c>
      <c r="AD2114" s="358">
        <f t="shared" si="1722"/>
        <v>0</v>
      </c>
      <c r="AE2114" s="358">
        <f t="shared" si="1722"/>
        <v>0</v>
      </c>
      <c r="AF2114" s="358">
        <f t="shared" si="1722"/>
        <v>0</v>
      </c>
      <c r="AG2114" s="358">
        <f t="shared" si="1722"/>
        <v>0</v>
      </c>
      <c r="AH2114" s="358">
        <f t="shared" si="1722"/>
        <v>0</v>
      </c>
      <c r="AI2114" s="358">
        <f t="shared" si="1722"/>
        <v>0</v>
      </c>
      <c r="AJ2114" s="358">
        <f t="shared" si="1722"/>
        <v>0</v>
      </c>
      <c r="AK2114" s="358">
        <v>3974.8834718626281</v>
      </c>
      <c r="AL2114" s="358">
        <v>4011.5844783488037</v>
      </c>
      <c r="AM2114" s="358">
        <v>4048.6243536060083</v>
      </c>
    </row>
    <row r="2115" spans="1:39" x14ac:dyDescent="0.25">
      <c r="A2115" s="353" t="s">
        <v>281</v>
      </c>
      <c r="B2115" s="353" t="s">
        <v>281</v>
      </c>
      <c r="C2115" s="441">
        <f t="shared" ref="C2115:J2115" si="1723">C163</f>
        <v>5000</v>
      </c>
      <c r="D2115" s="441"/>
      <c r="E2115" s="441"/>
      <c r="F2115" s="441"/>
      <c r="G2115" s="441"/>
      <c r="H2115" s="441">
        <f t="shared" si="1723"/>
        <v>1</v>
      </c>
      <c r="I2115" s="441"/>
      <c r="J2115" s="445">
        <f t="shared" si="1723"/>
        <v>0</v>
      </c>
      <c r="K2115" s="358">
        <f t="shared" ref="K2115:AJ2115" si="1724">K163-K1871</f>
        <v>0</v>
      </c>
      <c r="L2115" s="358">
        <f t="shared" si="1724"/>
        <v>0</v>
      </c>
      <c r="M2115" s="358">
        <f t="shared" si="1724"/>
        <v>0</v>
      </c>
      <c r="N2115" s="358">
        <f t="shared" si="1724"/>
        <v>0</v>
      </c>
      <c r="O2115" s="358">
        <f t="shared" si="1724"/>
        <v>0</v>
      </c>
      <c r="P2115" s="358">
        <f t="shared" si="1724"/>
        <v>0</v>
      </c>
      <c r="Q2115" s="358">
        <f t="shared" si="1724"/>
        <v>0</v>
      </c>
      <c r="R2115" s="358">
        <f t="shared" si="1724"/>
        <v>0</v>
      </c>
      <c r="S2115" s="358">
        <f t="shared" si="1724"/>
        <v>0</v>
      </c>
      <c r="T2115" s="358">
        <f t="shared" si="1724"/>
        <v>0</v>
      </c>
      <c r="U2115" s="358">
        <f t="shared" si="1724"/>
        <v>0</v>
      </c>
      <c r="V2115" s="358">
        <f t="shared" si="1724"/>
        <v>0</v>
      </c>
      <c r="W2115" s="358">
        <f t="shared" si="1724"/>
        <v>0</v>
      </c>
      <c r="X2115" s="358">
        <f t="shared" si="1724"/>
        <v>0</v>
      </c>
      <c r="Y2115" s="358">
        <f t="shared" si="1724"/>
        <v>0</v>
      </c>
      <c r="Z2115" s="358">
        <f t="shared" si="1724"/>
        <v>0</v>
      </c>
      <c r="AA2115" s="358">
        <f t="shared" si="1724"/>
        <v>0</v>
      </c>
      <c r="AB2115" s="358">
        <f t="shared" si="1724"/>
        <v>0</v>
      </c>
      <c r="AC2115" s="358">
        <f t="shared" si="1724"/>
        <v>0</v>
      </c>
      <c r="AD2115" s="358">
        <f t="shared" si="1724"/>
        <v>0</v>
      </c>
      <c r="AE2115" s="358">
        <f t="shared" si="1724"/>
        <v>0</v>
      </c>
      <c r="AF2115" s="358">
        <f t="shared" si="1724"/>
        <v>0</v>
      </c>
      <c r="AG2115" s="358">
        <f t="shared" si="1724"/>
        <v>0</v>
      </c>
      <c r="AH2115" s="358">
        <f t="shared" si="1724"/>
        <v>0</v>
      </c>
      <c r="AI2115" s="358">
        <f t="shared" si="1724"/>
        <v>0</v>
      </c>
      <c r="AJ2115" s="358">
        <f t="shared" si="1724"/>
        <v>0</v>
      </c>
      <c r="AK2115" s="358">
        <v>5191.2630833683061</v>
      </c>
      <c r="AL2115" s="358">
        <v>5235.2347400459967</v>
      </c>
      <c r="AM2115" s="358">
        <v>5279.5788507025991</v>
      </c>
    </row>
    <row r="2116" spans="1:39" x14ac:dyDescent="0.25">
      <c r="A2116" s="353" t="s">
        <v>259</v>
      </c>
      <c r="B2116" s="353" t="s">
        <v>315</v>
      </c>
      <c r="C2116" s="441">
        <f t="shared" ref="C2116:J2116" si="1725">C164</f>
        <v>12000</v>
      </c>
      <c r="D2116" s="441"/>
      <c r="E2116" s="441"/>
      <c r="F2116" s="441"/>
      <c r="G2116" s="441"/>
      <c r="H2116" s="441">
        <f t="shared" si="1725"/>
        <v>0</v>
      </c>
      <c r="I2116" s="441"/>
      <c r="J2116" s="445">
        <f t="shared" si="1725"/>
        <v>0</v>
      </c>
      <c r="K2116" s="358">
        <f t="shared" ref="K2116:AJ2116" si="1726">K164-K1872</f>
        <v>0</v>
      </c>
      <c r="L2116" s="358">
        <f t="shared" si="1726"/>
        <v>0</v>
      </c>
      <c r="M2116" s="358">
        <f t="shared" si="1726"/>
        <v>0</v>
      </c>
      <c r="N2116" s="358">
        <f t="shared" si="1726"/>
        <v>0</v>
      </c>
      <c r="O2116" s="358">
        <f t="shared" si="1726"/>
        <v>0</v>
      </c>
      <c r="P2116" s="358">
        <f t="shared" si="1726"/>
        <v>0</v>
      </c>
      <c r="Q2116" s="358">
        <f t="shared" si="1726"/>
        <v>0</v>
      </c>
      <c r="R2116" s="358">
        <f t="shared" si="1726"/>
        <v>0</v>
      </c>
      <c r="S2116" s="358">
        <f t="shared" si="1726"/>
        <v>0</v>
      </c>
      <c r="T2116" s="358">
        <f t="shared" si="1726"/>
        <v>0</v>
      </c>
      <c r="U2116" s="358">
        <f t="shared" si="1726"/>
        <v>0</v>
      </c>
      <c r="V2116" s="358">
        <f t="shared" si="1726"/>
        <v>0</v>
      </c>
      <c r="W2116" s="358">
        <f t="shared" si="1726"/>
        <v>0</v>
      </c>
      <c r="X2116" s="358">
        <f t="shared" si="1726"/>
        <v>0</v>
      </c>
      <c r="Y2116" s="358">
        <f t="shared" si="1726"/>
        <v>0</v>
      </c>
      <c r="Z2116" s="358">
        <f t="shared" si="1726"/>
        <v>0</v>
      </c>
      <c r="AA2116" s="358">
        <f t="shared" si="1726"/>
        <v>0</v>
      </c>
      <c r="AB2116" s="358">
        <f t="shared" si="1726"/>
        <v>0</v>
      </c>
      <c r="AC2116" s="358">
        <f t="shared" si="1726"/>
        <v>0</v>
      </c>
      <c r="AD2116" s="358">
        <f t="shared" si="1726"/>
        <v>0</v>
      </c>
      <c r="AE2116" s="358">
        <f t="shared" si="1726"/>
        <v>0</v>
      </c>
      <c r="AF2116" s="358">
        <f t="shared" si="1726"/>
        <v>0</v>
      </c>
      <c r="AG2116" s="358">
        <f t="shared" si="1726"/>
        <v>0</v>
      </c>
      <c r="AH2116" s="358">
        <f t="shared" si="1726"/>
        <v>0</v>
      </c>
      <c r="AI2116" s="358">
        <f t="shared" si="1726"/>
        <v>0</v>
      </c>
      <c r="AJ2116" s="358">
        <f t="shared" si="1726"/>
        <v>0</v>
      </c>
      <c r="AK2116" s="358">
        <v>10367.980386213581</v>
      </c>
      <c r="AL2116" s="358">
        <v>10440.614013751634</v>
      </c>
      <c r="AM2116" s="358">
        <v>10513.75648135813</v>
      </c>
    </row>
    <row r="2117" spans="1:39" x14ac:dyDescent="0.25">
      <c r="A2117" s="353" t="s">
        <v>259</v>
      </c>
      <c r="B2117" s="353" t="s">
        <v>454</v>
      </c>
      <c r="C2117" s="441">
        <f t="shared" ref="C2117:J2117" si="1727">C165</f>
        <v>12500</v>
      </c>
      <c r="D2117" s="441"/>
      <c r="E2117" s="441"/>
      <c r="F2117" s="441"/>
      <c r="G2117" s="441"/>
      <c r="H2117" s="441">
        <f t="shared" si="1727"/>
        <v>0</v>
      </c>
      <c r="I2117" s="441"/>
      <c r="J2117" s="445">
        <f t="shared" si="1727"/>
        <v>0</v>
      </c>
      <c r="K2117" s="358">
        <f t="shared" ref="K2117:AJ2117" si="1728">K165-K1873</f>
        <v>0</v>
      </c>
      <c r="L2117" s="358">
        <f t="shared" si="1728"/>
        <v>0</v>
      </c>
      <c r="M2117" s="358">
        <f t="shared" si="1728"/>
        <v>0</v>
      </c>
      <c r="N2117" s="358">
        <f t="shared" si="1728"/>
        <v>0</v>
      </c>
      <c r="O2117" s="358">
        <f t="shared" si="1728"/>
        <v>0</v>
      </c>
      <c r="P2117" s="358">
        <f t="shared" si="1728"/>
        <v>0</v>
      </c>
      <c r="Q2117" s="358">
        <f t="shared" si="1728"/>
        <v>0</v>
      </c>
      <c r="R2117" s="358">
        <f t="shared" si="1728"/>
        <v>0</v>
      </c>
      <c r="S2117" s="358">
        <f t="shared" si="1728"/>
        <v>0</v>
      </c>
      <c r="T2117" s="358">
        <f t="shared" si="1728"/>
        <v>0</v>
      </c>
      <c r="U2117" s="358">
        <f t="shared" si="1728"/>
        <v>0</v>
      </c>
      <c r="V2117" s="358">
        <f t="shared" si="1728"/>
        <v>0</v>
      </c>
      <c r="W2117" s="358">
        <f t="shared" si="1728"/>
        <v>0</v>
      </c>
      <c r="X2117" s="358">
        <f t="shared" si="1728"/>
        <v>0</v>
      </c>
      <c r="Y2117" s="358">
        <f t="shared" si="1728"/>
        <v>0</v>
      </c>
      <c r="Z2117" s="358">
        <f t="shared" si="1728"/>
        <v>0</v>
      </c>
      <c r="AA2117" s="358">
        <f t="shared" si="1728"/>
        <v>0</v>
      </c>
      <c r="AB2117" s="358">
        <f t="shared" si="1728"/>
        <v>0</v>
      </c>
      <c r="AC2117" s="358">
        <f t="shared" si="1728"/>
        <v>0</v>
      </c>
      <c r="AD2117" s="358">
        <f t="shared" si="1728"/>
        <v>0</v>
      </c>
      <c r="AE2117" s="358">
        <f t="shared" si="1728"/>
        <v>0</v>
      </c>
      <c r="AF2117" s="358">
        <f t="shared" si="1728"/>
        <v>0</v>
      </c>
      <c r="AG2117" s="358">
        <f t="shared" si="1728"/>
        <v>0</v>
      </c>
      <c r="AH2117" s="358">
        <f t="shared" si="1728"/>
        <v>0</v>
      </c>
      <c r="AI2117" s="358">
        <f t="shared" si="1728"/>
        <v>0</v>
      </c>
      <c r="AJ2117" s="358">
        <f t="shared" si="1728"/>
        <v>0</v>
      </c>
      <c r="AK2117" s="358">
        <v>7941.8747512069785</v>
      </c>
      <c r="AL2117" s="358">
        <v>8064.0479593936052</v>
      </c>
      <c r="AM2117" s="358">
        <v>8188.1006095591356</v>
      </c>
    </row>
    <row r="2118" spans="1:39" x14ac:dyDescent="0.25">
      <c r="A2118" s="353" t="s">
        <v>536</v>
      </c>
      <c r="B2118" s="353" t="s">
        <v>536</v>
      </c>
      <c r="C2118" s="441">
        <f t="shared" ref="C2118:J2118" si="1729">C166</f>
        <v>2498.4</v>
      </c>
      <c r="D2118" s="441"/>
      <c r="E2118" s="441"/>
      <c r="F2118" s="441"/>
      <c r="G2118" s="441"/>
      <c r="H2118" s="441">
        <f t="shared" si="1729"/>
        <v>0</v>
      </c>
      <c r="I2118" s="441"/>
      <c r="J2118" s="445">
        <f t="shared" si="1729"/>
        <v>0</v>
      </c>
      <c r="K2118" s="358">
        <f t="shared" ref="K2118:AJ2118" si="1730">K166-K1874</f>
        <v>0</v>
      </c>
      <c r="L2118" s="358">
        <f t="shared" si="1730"/>
        <v>0</v>
      </c>
      <c r="M2118" s="358">
        <f t="shared" si="1730"/>
        <v>0</v>
      </c>
      <c r="N2118" s="358">
        <f t="shared" si="1730"/>
        <v>0</v>
      </c>
      <c r="O2118" s="358">
        <f t="shared" si="1730"/>
        <v>0</v>
      </c>
      <c r="P2118" s="358">
        <f t="shared" si="1730"/>
        <v>0</v>
      </c>
      <c r="Q2118" s="358">
        <f t="shared" si="1730"/>
        <v>0</v>
      </c>
      <c r="R2118" s="358">
        <f t="shared" si="1730"/>
        <v>0</v>
      </c>
      <c r="S2118" s="358">
        <f t="shared" si="1730"/>
        <v>0</v>
      </c>
      <c r="T2118" s="358">
        <f t="shared" si="1730"/>
        <v>0</v>
      </c>
      <c r="U2118" s="358">
        <f t="shared" si="1730"/>
        <v>0</v>
      </c>
      <c r="V2118" s="358">
        <f t="shared" si="1730"/>
        <v>0</v>
      </c>
      <c r="W2118" s="358">
        <f t="shared" si="1730"/>
        <v>0</v>
      </c>
      <c r="X2118" s="358">
        <f t="shared" si="1730"/>
        <v>0</v>
      </c>
      <c r="Y2118" s="358">
        <f t="shared" si="1730"/>
        <v>0</v>
      </c>
      <c r="Z2118" s="358">
        <f t="shared" si="1730"/>
        <v>0</v>
      </c>
      <c r="AA2118" s="358">
        <f t="shared" si="1730"/>
        <v>0</v>
      </c>
      <c r="AB2118" s="358">
        <f t="shared" si="1730"/>
        <v>0</v>
      </c>
      <c r="AC2118" s="358">
        <f t="shared" si="1730"/>
        <v>0</v>
      </c>
      <c r="AD2118" s="358">
        <f t="shared" si="1730"/>
        <v>0</v>
      </c>
      <c r="AE2118" s="358">
        <f t="shared" si="1730"/>
        <v>0</v>
      </c>
      <c r="AF2118" s="358">
        <f t="shared" si="1730"/>
        <v>0</v>
      </c>
      <c r="AG2118" s="358">
        <f t="shared" si="1730"/>
        <v>0</v>
      </c>
      <c r="AH2118" s="358">
        <f t="shared" si="1730"/>
        <v>0</v>
      </c>
      <c r="AI2118" s="358">
        <f t="shared" si="1730"/>
        <v>0</v>
      </c>
      <c r="AJ2118" s="358">
        <f t="shared" si="1730"/>
        <v>0</v>
      </c>
      <c r="AK2118" s="358">
        <v>110.73791174094035</v>
      </c>
      <c r="AL2118" s="358">
        <v>102.63263716342203</v>
      </c>
      <c r="AM2118" s="358">
        <v>94.7534736469444</v>
      </c>
    </row>
    <row r="2119" spans="1:39" x14ac:dyDescent="0.25">
      <c r="A2119" s="353" t="s">
        <v>399</v>
      </c>
      <c r="B2119" s="353" t="s">
        <v>399</v>
      </c>
      <c r="C2119" s="441">
        <f t="shared" ref="C2119:J2119" si="1731">C167</f>
        <v>20000</v>
      </c>
      <c r="D2119" s="441"/>
      <c r="E2119" s="441"/>
      <c r="F2119" s="441"/>
      <c r="G2119" s="441"/>
      <c r="H2119" s="441">
        <f t="shared" si="1731"/>
        <v>0</v>
      </c>
      <c r="I2119" s="441"/>
      <c r="J2119" s="445">
        <f t="shared" si="1731"/>
        <v>0</v>
      </c>
      <c r="K2119" s="358">
        <f t="shared" ref="K2119:AJ2119" si="1732">K167-K1875</f>
        <v>0</v>
      </c>
      <c r="L2119" s="358">
        <f t="shared" si="1732"/>
        <v>0</v>
      </c>
      <c r="M2119" s="358">
        <f t="shared" si="1732"/>
        <v>0</v>
      </c>
      <c r="N2119" s="358">
        <f t="shared" si="1732"/>
        <v>0</v>
      </c>
      <c r="O2119" s="358">
        <f t="shared" si="1732"/>
        <v>0</v>
      </c>
      <c r="P2119" s="358">
        <f t="shared" si="1732"/>
        <v>0</v>
      </c>
      <c r="Q2119" s="358">
        <f t="shared" si="1732"/>
        <v>0</v>
      </c>
      <c r="R2119" s="358">
        <f t="shared" si="1732"/>
        <v>0</v>
      </c>
      <c r="S2119" s="358">
        <f t="shared" si="1732"/>
        <v>0</v>
      </c>
      <c r="T2119" s="358">
        <f t="shared" si="1732"/>
        <v>0</v>
      </c>
      <c r="U2119" s="358">
        <f t="shared" si="1732"/>
        <v>0</v>
      </c>
      <c r="V2119" s="358">
        <f t="shared" si="1732"/>
        <v>0</v>
      </c>
      <c r="W2119" s="358">
        <f t="shared" si="1732"/>
        <v>0</v>
      </c>
      <c r="X2119" s="358">
        <f t="shared" si="1732"/>
        <v>0</v>
      </c>
      <c r="Y2119" s="358">
        <f t="shared" si="1732"/>
        <v>0</v>
      </c>
      <c r="Z2119" s="358">
        <f t="shared" si="1732"/>
        <v>0</v>
      </c>
      <c r="AA2119" s="358">
        <f t="shared" si="1732"/>
        <v>0</v>
      </c>
      <c r="AB2119" s="358">
        <f t="shared" si="1732"/>
        <v>0</v>
      </c>
      <c r="AC2119" s="358">
        <f t="shared" si="1732"/>
        <v>0</v>
      </c>
      <c r="AD2119" s="358">
        <f t="shared" si="1732"/>
        <v>0</v>
      </c>
      <c r="AE2119" s="358">
        <f t="shared" si="1732"/>
        <v>0</v>
      </c>
      <c r="AF2119" s="358">
        <f t="shared" si="1732"/>
        <v>0</v>
      </c>
      <c r="AG2119" s="358">
        <f t="shared" si="1732"/>
        <v>0</v>
      </c>
      <c r="AH2119" s="358">
        <f t="shared" si="1732"/>
        <v>0</v>
      </c>
      <c r="AI2119" s="358">
        <f t="shared" si="1732"/>
        <v>0</v>
      </c>
      <c r="AJ2119" s="358">
        <f t="shared" si="1732"/>
        <v>0</v>
      </c>
      <c r="AK2119" s="358">
        <v>14482.889853853339</v>
      </c>
      <c r="AL2119" s="358">
        <v>14641.450629470259</v>
      </c>
      <c r="AM2119" s="358">
        <v>14801.747351422331</v>
      </c>
    </row>
    <row r="2120" spans="1:39" x14ac:dyDescent="0.25">
      <c r="A2120" s="353" t="s">
        <v>551</v>
      </c>
      <c r="B2120" s="353" t="s">
        <v>551</v>
      </c>
      <c r="C2120" s="441">
        <f t="shared" ref="C2120:J2120" si="1733">C168</f>
        <v>2500</v>
      </c>
      <c r="D2120" s="441"/>
      <c r="E2120" s="441"/>
      <c r="F2120" s="441"/>
      <c r="G2120" s="441"/>
      <c r="H2120" s="441">
        <f t="shared" si="1733"/>
        <v>0</v>
      </c>
      <c r="I2120" s="441"/>
      <c r="J2120" s="445">
        <f t="shared" si="1733"/>
        <v>0</v>
      </c>
      <c r="K2120" s="358">
        <f t="shared" ref="K2120:AJ2120" si="1734">K168-K1876</f>
        <v>0</v>
      </c>
      <c r="L2120" s="358">
        <f t="shared" si="1734"/>
        <v>0</v>
      </c>
      <c r="M2120" s="358">
        <f t="shared" si="1734"/>
        <v>0</v>
      </c>
      <c r="N2120" s="358">
        <f t="shared" si="1734"/>
        <v>0</v>
      </c>
      <c r="O2120" s="358">
        <f t="shared" si="1734"/>
        <v>0</v>
      </c>
      <c r="P2120" s="358">
        <f t="shared" si="1734"/>
        <v>0</v>
      </c>
      <c r="Q2120" s="358">
        <f t="shared" si="1734"/>
        <v>0</v>
      </c>
      <c r="R2120" s="358">
        <f t="shared" si="1734"/>
        <v>0</v>
      </c>
      <c r="S2120" s="358">
        <f t="shared" si="1734"/>
        <v>0</v>
      </c>
      <c r="T2120" s="358">
        <f t="shared" si="1734"/>
        <v>0</v>
      </c>
      <c r="U2120" s="358">
        <f t="shared" si="1734"/>
        <v>0</v>
      </c>
      <c r="V2120" s="358">
        <f t="shared" si="1734"/>
        <v>0</v>
      </c>
      <c r="W2120" s="358">
        <f t="shared" si="1734"/>
        <v>0</v>
      </c>
      <c r="X2120" s="358">
        <f t="shared" si="1734"/>
        <v>0</v>
      </c>
      <c r="Y2120" s="358">
        <f t="shared" si="1734"/>
        <v>0</v>
      </c>
      <c r="Z2120" s="358">
        <f t="shared" si="1734"/>
        <v>0</v>
      </c>
      <c r="AA2120" s="358">
        <f t="shared" si="1734"/>
        <v>0</v>
      </c>
      <c r="AB2120" s="358">
        <f t="shared" si="1734"/>
        <v>0</v>
      </c>
      <c r="AC2120" s="358">
        <f t="shared" si="1734"/>
        <v>0</v>
      </c>
      <c r="AD2120" s="358">
        <f t="shared" si="1734"/>
        <v>0</v>
      </c>
      <c r="AE2120" s="358">
        <f t="shared" si="1734"/>
        <v>0</v>
      </c>
      <c r="AF2120" s="358">
        <f t="shared" si="1734"/>
        <v>0</v>
      </c>
      <c r="AG2120" s="358">
        <f t="shared" si="1734"/>
        <v>0</v>
      </c>
      <c r="AH2120" s="358">
        <f t="shared" si="1734"/>
        <v>0</v>
      </c>
      <c r="AI2120" s="358">
        <f t="shared" si="1734"/>
        <v>0</v>
      </c>
      <c r="AJ2120" s="358">
        <f t="shared" si="1734"/>
        <v>0</v>
      </c>
      <c r="AK2120" s="358">
        <v>110.68754603833806</v>
      </c>
      <c r="AL2120" s="358">
        <v>106.70481645654749</v>
      </c>
      <c r="AM2120" s="358">
        <v>102.86539238192009</v>
      </c>
    </row>
    <row r="2121" spans="1:39" x14ac:dyDescent="0.25">
      <c r="A2121" s="353" t="s">
        <v>327</v>
      </c>
      <c r="B2121" s="353" t="s">
        <v>327</v>
      </c>
      <c r="C2121" s="441">
        <f t="shared" ref="C2121:J2121" si="1735">C169</f>
        <v>6240</v>
      </c>
      <c r="D2121" s="441"/>
      <c r="E2121" s="441"/>
      <c r="F2121" s="441"/>
      <c r="G2121" s="441"/>
      <c r="H2121" s="441">
        <f t="shared" si="1735"/>
        <v>0</v>
      </c>
      <c r="I2121" s="441"/>
      <c r="J2121" s="445">
        <f t="shared" si="1735"/>
        <v>0</v>
      </c>
      <c r="K2121" s="358">
        <f t="shared" ref="K2121:AJ2121" si="1736">K169-K1877</f>
        <v>0</v>
      </c>
      <c r="L2121" s="358">
        <f t="shared" si="1736"/>
        <v>0</v>
      </c>
      <c r="M2121" s="358">
        <f t="shared" si="1736"/>
        <v>0</v>
      </c>
      <c r="N2121" s="358">
        <f t="shared" si="1736"/>
        <v>0</v>
      </c>
      <c r="O2121" s="358">
        <f t="shared" si="1736"/>
        <v>0</v>
      </c>
      <c r="P2121" s="358">
        <f t="shared" si="1736"/>
        <v>0</v>
      </c>
      <c r="Q2121" s="358">
        <f t="shared" si="1736"/>
        <v>0</v>
      </c>
      <c r="R2121" s="358">
        <f t="shared" si="1736"/>
        <v>0</v>
      </c>
      <c r="S2121" s="358">
        <f t="shared" si="1736"/>
        <v>0</v>
      </c>
      <c r="T2121" s="358">
        <f t="shared" si="1736"/>
        <v>0</v>
      </c>
      <c r="U2121" s="358">
        <f t="shared" si="1736"/>
        <v>0</v>
      </c>
      <c r="V2121" s="358">
        <f t="shared" si="1736"/>
        <v>0</v>
      </c>
      <c r="W2121" s="358">
        <f t="shared" si="1736"/>
        <v>0</v>
      </c>
      <c r="X2121" s="358">
        <f t="shared" si="1736"/>
        <v>0</v>
      </c>
      <c r="Y2121" s="358">
        <f t="shared" si="1736"/>
        <v>0</v>
      </c>
      <c r="Z2121" s="358">
        <f t="shared" si="1736"/>
        <v>0</v>
      </c>
      <c r="AA2121" s="358">
        <f t="shared" si="1736"/>
        <v>0</v>
      </c>
      <c r="AB2121" s="358">
        <f t="shared" si="1736"/>
        <v>0</v>
      </c>
      <c r="AC2121" s="358">
        <f t="shared" si="1736"/>
        <v>0</v>
      </c>
      <c r="AD2121" s="358">
        <f t="shared" si="1736"/>
        <v>0</v>
      </c>
      <c r="AE2121" s="358">
        <f t="shared" si="1736"/>
        <v>0</v>
      </c>
      <c r="AF2121" s="358">
        <f t="shared" si="1736"/>
        <v>0</v>
      </c>
      <c r="AG2121" s="358">
        <f t="shared" si="1736"/>
        <v>0</v>
      </c>
      <c r="AH2121" s="358">
        <f t="shared" si="1736"/>
        <v>0</v>
      </c>
      <c r="AI2121" s="358">
        <f t="shared" si="1736"/>
        <v>0</v>
      </c>
      <c r="AJ2121" s="358">
        <f t="shared" si="1736"/>
        <v>0</v>
      </c>
      <c r="AK2121" s="358">
        <v>4260.5116767525769</v>
      </c>
      <c r="AL2121" s="358">
        <v>4299.5995547446018</v>
      </c>
      <c r="AM2121" s="358">
        <v>4339.0460427632715</v>
      </c>
    </row>
    <row r="2122" spans="1:39" x14ac:dyDescent="0.25">
      <c r="A2122" s="353" t="s">
        <v>298</v>
      </c>
      <c r="B2122" s="353" t="s">
        <v>299</v>
      </c>
      <c r="C2122" s="441">
        <f t="shared" ref="C2122:J2122" si="1737">C170</f>
        <v>2500</v>
      </c>
      <c r="D2122" s="441"/>
      <c r="E2122" s="441"/>
      <c r="F2122" s="441"/>
      <c r="G2122" s="441"/>
      <c r="H2122" s="441">
        <f t="shared" si="1737"/>
        <v>0</v>
      </c>
      <c r="I2122" s="441"/>
      <c r="J2122" s="445">
        <f t="shared" si="1737"/>
        <v>0</v>
      </c>
      <c r="K2122" s="358">
        <f t="shared" ref="K2122:AJ2122" si="1738">K170-K1878</f>
        <v>0</v>
      </c>
      <c r="L2122" s="358">
        <f t="shared" si="1738"/>
        <v>0</v>
      </c>
      <c r="M2122" s="358">
        <f t="shared" si="1738"/>
        <v>0</v>
      </c>
      <c r="N2122" s="358">
        <f t="shared" si="1738"/>
        <v>0</v>
      </c>
      <c r="O2122" s="358">
        <f t="shared" si="1738"/>
        <v>0</v>
      </c>
      <c r="P2122" s="358">
        <f t="shared" si="1738"/>
        <v>0</v>
      </c>
      <c r="Q2122" s="358">
        <f t="shared" si="1738"/>
        <v>0</v>
      </c>
      <c r="R2122" s="358">
        <f t="shared" si="1738"/>
        <v>0</v>
      </c>
      <c r="S2122" s="358">
        <f t="shared" si="1738"/>
        <v>0</v>
      </c>
      <c r="T2122" s="358">
        <f t="shared" si="1738"/>
        <v>0</v>
      </c>
      <c r="U2122" s="358">
        <f t="shared" si="1738"/>
        <v>0</v>
      </c>
      <c r="V2122" s="358">
        <f t="shared" si="1738"/>
        <v>0</v>
      </c>
      <c r="W2122" s="358">
        <f t="shared" si="1738"/>
        <v>0</v>
      </c>
      <c r="X2122" s="358">
        <f t="shared" si="1738"/>
        <v>0</v>
      </c>
      <c r="Y2122" s="358">
        <f t="shared" si="1738"/>
        <v>0</v>
      </c>
      <c r="Z2122" s="358">
        <f t="shared" si="1738"/>
        <v>0</v>
      </c>
      <c r="AA2122" s="358">
        <f t="shared" si="1738"/>
        <v>0</v>
      </c>
      <c r="AB2122" s="358">
        <f t="shared" si="1738"/>
        <v>0</v>
      </c>
      <c r="AC2122" s="358">
        <f t="shared" si="1738"/>
        <v>0</v>
      </c>
      <c r="AD2122" s="358">
        <f t="shared" si="1738"/>
        <v>0</v>
      </c>
      <c r="AE2122" s="358">
        <f t="shared" si="1738"/>
        <v>0</v>
      </c>
      <c r="AF2122" s="358">
        <f t="shared" si="1738"/>
        <v>0</v>
      </c>
      <c r="AG2122" s="358">
        <f t="shared" si="1738"/>
        <v>0</v>
      </c>
      <c r="AH2122" s="358">
        <f t="shared" si="1738"/>
        <v>0</v>
      </c>
      <c r="AI2122" s="358">
        <f t="shared" si="1738"/>
        <v>0</v>
      </c>
      <c r="AJ2122" s="358">
        <f t="shared" si="1738"/>
        <v>0</v>
      </c>
      <c r="AK2122" s="358">
        <v>2229.0264575417405</v>
      </c>
      <c r="AL2122" s="358">
        <v>2243.8577192810462</v>
      </c>
      <c r="AM2122" s="358">
        <v>2258.7876637093955</v>
      </c>
    </row>
    <row r="2123" spans="1:39" x14ac:dyDescent="0.25">
      <c r="A2123" s="353" t="s">
        <v>481</v>
      </c>
      <c r="B2123" s="353" t="s">
        <v>482</v>
      </c>
      <c r="C2123" s="441">
        <f t="shared" ref="C2123:J2123" si="1739">C171</f>
        <v>5000</v>
      </c>
      <c r="D2123" s="441"/>
      <c r="E2123" s="441"/>
      <c r="F2123" s="441"/>
      <c r="G2123" s="441"/>
      <c r="H2123" s="441">
        <f t="shared" si="1739"/>
        <v>0</v>
      </c>
      <c r="I2123" s="441"/>
      <c r="J2123" s="445">
        <f t="shared" si="1739"/>
        <v>0</v>
      </c>
      <c r="K2123" s="358">
        <f t="shared" ref="K2123:AJ2123" si="1740">K171-K1879</f>
        <v>0</v>
      </c>
      <c r="L2123" s="358">
        <f t="shared" si="1740"/>
        <v>0</v>
      </c>
      <c r="M2123" s="358">
        <f t="shared" si="1740"/>
        <v>0</v>
      </c>
      <c r="N2123" s="358">
        <f t="shared" si="1740"/>
        <v>0</v>
      </c>
      <c r="O2123" s="358">
        <f t="shared" si="1740"/>
        <v>0</v>
      </c>
      <c r="P2123" s="358">
        <f t="shared" si="1740"/>
        <v>0</v>
      </c>
      <c r="Q2123" s="358">
        <f t="shared" si="1740"/>
        <v>0</v>
      </c>
      <c r="R2123" s="358">
        <f t="shared" si="1740"/>
        <v>0</v>
      </c>
      <c r="S2123" s="358">
        <f t="shared" si="1740"/>
        <v>0</v>
      </c>
      <c r="T2123" s="358">
        <f t="shared" si="1740"/>
        <v>0</v>
      </c>
      <c r="U2123" s="358">
        <f t="shared" si="1740"/>
        <v>0</v>
      </c>
      <c r="V2123" s="358">
        <f t="shared" si="1740"/>
        <v>0</v>
      </c>
      <c r="W2123" s="358">
        <f t="shared" si="1740"/>
        <v>0</v>
      </c>
      <c r="X2123" s="358">
        <f t="shared" si="1740"/>
        <v>0</v>
      </c>
      <c r="Y2123" s="358">
        <f t="shared" si="1740"/>
        <v>0</v>
      </c>
      <c r="Z2123" s="358">
        <f t="shared" si="1740"/>
        <v>0</v>
      </c>
      <c r="AA2123" s="358">
        <f t="shared" si="1740"/>
        <v>0</v>
      </c>
      <c r="AB2123" s="358">
        <f t="shared" si="1740"/>
        <v>0</v>
      </c>
      <c r="AC2123" s="358">
        <f t="shared" si="1740"/>
        <v>0</v>
      </c>
      <c r="AD2123" s="358">
        <f t="shared" si="1740"/>
        <v>0</v>
      </c>
      <c r="AE2123" s="358">
        <f t="shared" si="1740"/>
        <v>0</v>
      </c>
      <c r="AF2123" s="358">
        <f t="shared" si="1740"/>
        <v>0</v>
      </c>
      <c r="AG2123" s="358">
        <f t="shared" si="1740"/>
        <v>0</v>
      </c>
      <c r="AH2123" s="358">
        <f t="shared" si="1740"/>
        <v>0</v>
      </c>
      <c r="AI2123" s="358">
        <f t="shared" si="1740"/>
        <v>0</v>
      </c>
      <c r="AJ2123" s="358">
        <f t="shared" si="1740"/>
        <v>0</v>
      </c>
      <c r="AK2123" s="358">
        <v>1463.420726701064</v>
      </c>
      <c r="AL2123" s="358">
        <v>1458.5475713737317</v>
      </c>
      <c r="AM2123" s="358">
        <v>1453.6906435347842</v>
      </c>
    </row>
    <row r="2124" spans="1:39" x14ac:dyDescent="0.25">
      <c r="A2124" s="353" t="s">
        <v>336</v>
      </c>
      <c r="B2124" s="353" t="s">
        <v>337</v>
      </c>
      <c r="C2124" s="441">
        <f t="shared" ref="C2124:J2124" si="1741">C172</f>
        <v>750</v>
      </c>
      <c r="D2124" s="441"/>
      <c r="E2124" s="441"/>
      <c r="F2124" s="441"/>
      <c r="G2124" s="441"/>
      <c r="H2124" s="441">
        <f t="shared" si="1741"/>
        <v>0</v>
      </c>
      <c r="I2124" s="441"/>
      <c r="J2124" s="445">
        <f t="shared" si="1741"/>
        <v>0</v>
      </c>
      <c r="K2124" s="358">
        <f t="shared" ref="K2124:AJ2124" si="1742">K172-K1880</f>
        <v>0</v>
      </c>
      <c r="L2124" s="358">
        <f t="shared" si="1742"/>
        <v>0</v>
      </c>
      <c r="M2124" s="358">
        <f t="shared" si="1742"/>
        <v>0</v>
      </c>
      <c r="N2124" s="358">
        <f t="shared" si="1742"/>
        <v>0</v>
      </c>
      <c r="O2124" s="358">
        <f t="shared" si="1742"/>
        <v>0</v>
      </c>
      <c r="P2124" s="358">
        <f t="shared" si="1742"/>
        <v>0</v>
      </c>
      <c r="Q2124" s="358">
        <f t="shared" si="1742"/>
        <v>0</v>
      </c>
      <c r="R2124" s="358">
        <f t="shared" si="1742"/>
        <v>0</v>
      </c>
      <c r="S2124" s="358">
        <f t="shared" si="1742"/>
        <v>0</v>
      </c>
      <c r="T2124" s="358">
        <f t="shared" si="1742"/>
        <v>0</v>
      </c>
      <c r="U2124" s="358">
        <f t="shared" si="1742"/>
        <v>0</v>
      </c>
      <c r="V2124" s="358">
        <f t="shared" si="1742"/>
        <v>0</v>
      </c>
      <c r="W2124" s="358">
        <f t="shared" si="1742"/>
        <v>0</v>
      </c>
      <c r="X2124" s="358">
        <f t="shared" si="1742"/>
        <v>0</v>
      </c>
      <c r="Y2124" s="358">
        <f t="shared" si="1742"/>
        <v>0</v>
      </c>
      <c r="Z2124" s="358">
        <f t="shared" si="1742"/>
        <v>0</v>
      </c>
      <c r="AA2124" s="358">
        <f t="shared" si="1742"/>
        <v>0</v>
      </c>
      <c r="AB2124" s="358">
        <f t="shared" si="1742"/>
        <v>0</v>
      </c>
      <c r="AC2124" s="358">
        <f t="shared" si="1742"/>
        <v>0</v>
      </c>
      <c r="AD2124" s="358">
        <f t="shared" si="1742"/>
        <v>0</v>
      </c>
      <c r="AE2124" s="358">
        <f t="shared" si="1742"/>
        <v>0</v>
      </c>
      <c r="AF2124" s="358">
        <f t="shared" si="1742"/>
        <v>0</v>
      </c>
      <c r="AG2124" s="358">
        <f t="shared" si="1742"/>
        <v>0</v>
      </c>
      <c r="AH2124" s="358">
        <f t="shared" si="1742"/>
        <v>0</v>
      </c>
      <c r="AI2124" s="358">
        <f t="shared" si="1742"/>
        <v>0</v>
      </c>
      <c r="AJ2124" s="358">
        <f t="shared" si="1742"/>
        <v>0</v>
      </c>
      <c r="AK2124" s="358">
        <v>474.67611095389464</v>
      </c>
      <c r="AL2124" s="358">
        <v>474.09639840913667</v>
      </c>
      <c r="AM2124" s="358">
        <v>473.51739385584233</v>
      </c>
    </row>
    <row r="2125" spans="1:39" x14ac:dyDescent="0.25">
      <c r="A2125" s="353" t="s">
        <v>341</v>
      </c>
      <c r="B2125" s="353" t="s">
        <v>341</v>
      </c>
      <c r="C2125" s="441">
        <f t="shared" ref="C2125:J2125" si="1743">C173</f>
        <v>12500</v>
      </c>
      <c r="D2125" s="441"/>
      <c r="E2125" s="441"/>
      <c r="F2125" s="441"/>
      <c r="G2125" s="441"/>
      <c r="H2125" s="441">
        <f t="shared" si="1743"/>
        <v>0</v>
      </c>
      <c r="I2125" s="441"/>
      <c r="J2125" s="445">
        <f t="shared" si="1743"/>
        <v>0</v>
      </c>
      <c r="K2125" s="358">
        <f t="shared" ref="K2125:AJ2125" si="1744">K173-K1881</f>
        <v>0</v>
      </c>
      <c r="L2125" s="358">
        <f t="shared" si="1744"/>
        <v>0</v>
      </c>
      <c r="M2125" s="358">
        <f t="shared" si="1744"/>
        <v>0</v>
      </c>
      <c r="N2125" s="358">
        <f t="shared" si="1744"/>
        <v>0</v>
      </c>
      <c r="O2125" s="358">
        <f t="shared" si="1744"/>
        <v>0</v>
      </c>
      <c r="P2125" s="358">
        <f t="shared" si="1744"/>
        <v>0</v>
      </c>
      <c r="Q2125" s="358">
        <f t="shared" si="1744"/>
        <v>0</v>
      </c>
      <c r="R2125" s="358">
        <f t="shared" si="1744"/>
        <v>0</v>
      </c>
      <c r="S2125" s="358">
        <f t="shared" si="1744"/>
        <v>0</v>
      </c>
      <c r="T2125" s="358">
        <f t="shared" si="1744"/>
        <v>0</v>
      </c>
      <c r="U2125" s="358">
        <f t="shared" si="1744"/>
        <v>0</v>
      </c>
      <c r="V2125" s="358">
        <f t="shared" si="1744"/>
        <v>0</v>
      </c>
      <c r="W2125" s="358">
        <f t="shared" si="1744"/>
        <v>0</v>
      </c>
      <c r="X2125" s="358">
        <f t="shared" si="1744"/>
        <v>0</v>
      </c>
      <c r="Y2125" s="358">
        <f t="shared" si="1744"/>
        <v>0</v>
      </c>
      <c r="Z2125" s="358">
        <f t="shared" si="1744"/>
        <v>0</v>
      </c>
      <c r="AA2125" s="358">
        <f t="shared" si="1744"/>
        <v>0</v>
      </c>
      <c r="AB2125" s="358">
        <f t="shared" si="1744"/>
        <v>0</v>
      </c>
      <c r="AC2125" s="358">
        <f t="shared" si="1744"/>
        <v>0</v>
      </c>
      <c r="AD2125" s="358">
        <f t="shared" si="1744"/>
        <v>0</v>
      </c>
      <c r="AE2125" s="358">
        <f t="shared" si="1744"/>
        <v>0</v>
      </c>
      <c r="AF2125" s="358">
        <f t="shared" si="1744"/>
        <v>0</v>
      </c>
      <c r="AG2125" s="358">
        <f t="shared" si="1744"/>
        <v>0</v>
      </c>
      <c r="AH2125" s="358">
        <f t="shared" si="1744"/>
        <v>0</v>
      </c>
      <c r="AI2125" s="358">
        <f t="shared" si="1744"/>
        <v>0</v>
      </c>
      <c r="AJ2125" s="358">
        <f t="shared" si="1744"/>
        <v>0</v>
      </c>
      <c r="AK2125" s="358">
        <v>10770.904405060675</v>
      </c>
      <c r="AL2125" s="358">
        <v>10897.203619741298</v>
      </c>
      <c r="AM2125" s="358">
        <v>11024.72700451309</v>
      </c>
    </row>
    <row r="2126" spans="1:39" x14ac:dyDescent="0.25">
      <c r="A2126" s="353" t="s">
        <v>347</v>
      </c>
      <c r="B2126" s="353" t="s">
        <v>347</v>
      </c>
      <c r="C2126" s="441">
        <f t="shared" ref="C2126:J2126" si="1745">C174</f>
        <v>3000</v>
      </c>
      <c r="D2126" s="441"/>
      <c r="E2126" s="441"/>
      <c r="F2126" s="441"/>
      <c r="G2126" s="441"/>
      <c r="H2126" s="441">
        <f t="shared" si="1745"/>
        <v>0</v>
      </c>
      <c r="I2126" s="441"/>
      <c r="J2126" s="445">
        <f t="shared" si="1745"/>
        <v>0</v>
      </c>
      <c r="K2126" s="358">
        <f t="shared" ref="K2126:AJ2126" si="1746">K174-K1882</f>
        <v>0</v>
      </c>
      <c r="L2126" s="358">
        <f t="shared" si="1746"/>
        <v>0</v>
      </c>
      <c r="M2126" s="358">
        <f t="shared" si="1746"/>
        <v>0</v>
      </c>
      <c r="N2126" s="358">
        <f t="shared" si="1746"/>
        <v>0</v>
      </c>
      <c r="O2126" s="358">
        <f t="shared" si="1746"/>
        <v>0</v>
      </c>
      <c r="P2126" s="358">
        <f t="shared" si="1746"/>
        <v>0</v>
      </c>
      <c r="Q2126" s="358">
        <f t="shared" si="1746"/>
        <v>0</v>
      </c>
      <c r="R2126" s="358">
        <f t="shared" si="1746"/>
        <v>0</v>
      </c>
      <c r="S2126" s="358">
        <f t="shared" si="1746"/>
        <v>0</v>
      </c>
      <c r="T2126" s="358">
        <f t="shared" si="1746"/>
        <v>0</v>
      </c>
      <c r="U2126" s="358">
        <f t="shared" si="1746"/>
        <v>0</v>
      </c>
      <c r="V2126" s="358">
        <f t="shared" si="1746"/>
        <v>0</v>
      </c>
      <c r="W2126" s="358">
        <f t="shared" si="1746"/>
        <v>0</v>
      </c>
      <c r="X2126" s="358">
        <f t="shared" si="1746"/>
        <v>0</v>
      </c>
      <c r="Y2126" s="358">
        <f t="shared" si="1746"/>
        <v>0</v>
      </c>
      <c r="Z2126" s="358">
        <f t="shared" si="1746"/>
        <v>0</v>
      </c>
      <c r="AA2126" s="358">
        <f t="shared" si="1746"/>
        <v>0</v>
      </c>
      <c r="AB2126" s="358">
        <f t="shared" si="1746"/>
        <v>0</v>
      </c>
      <c r="AC2126" s="358">
        <f t="shared" si="1746"/>
        <v>0</v>
      </c>
      <c r="AD2126" s="358">
        <f t="shared" si="1746"/>
        <v>0</v>
      </c>
      <c r="AE2126" s="358">
        <f t="shared" si="1746"/>
        <v>0</v>
      </c>
      <c r="AF2126" s="358">
        <f t="shared" si="1746"/>
        <v>0</v>
      </c>
      <c r="AG2126" s="358">
        <f t="shared" si="1746"/>
        <v>0</v>
      </c>
      <c r="AH2126" s="358">
        <f t="shared" si="1746"/>
        <v>0</v>
      </c>
      <c r="AI2126" s="358">
        <f t="shared" si="1746"/>
        <v>0</v>
      </c>
      <c r="AJ2126" s="358">
        <f t="shared" si="1746"/>
        <v>0</v>
      </c>
      <c r="AK2126" s="358">
        <v>1848.2649591059298</v>
      </c>
      <c r="AL2126" s="358">
        <v>1847.7313791034496</v>
      </c>
      <c r="AM2126" s="358">
        <v>1847.1115562919206</v>
      </c>
    </row>
    <row r="2127" spans="1:39" x14ac:dyDescent="0.25">
      <c r="A2127" s="353" t="s">
        <v>414</v>
      </c>
      <c r="B2127" s="353" t="s">
        <v>414</v>
      </c>
      <c r="C2127" s="441">
        <f t="shared" ref="C2127:J2127" si="1747">C175</f>
        <v>3000</v>
      </c>
      <c r="D2127" s="441"/>
      <c r="E2127" s="441"/>
      <c r="F2127" s="441"/>
      <c r="G2127" s="441"/>
      <c r="H2127" s="441">
        <f t="shared" si="1747"/>
        <v>0</v>
      </c>
      <c r="I2127" s="441"/>
      <c r="J2127" s="445">
        <f t="shared" si="1747"/>
        <v>0</v>
      </c>
      <c r="K2127" s="358">
        <f t="shared" ref="K2127:AJ2127" si="1748">K175-K1883</f>
        <v>0</v>
      </c>
      <c r="L2127" s="358">
        <f t="shared" si="1748"/>
        <v>0</v>
      </c>
      <c r="M2127" s="358">
        <f t="shared" si="1748"/>
        <v>0</v>
      </c>
      <c r="N2127" s="358">
        <f t="shared" si="1748"/>
        <v>0</v>
      </c>
      <c r="O2127" s="358">
        <f t="shared" si="1748"/>
        <v>0</v>
      </c>
      <c r="P2127" s="358">
        <f t="shared" si="1748"/>
        <v>0</v>
      </c>
      <c r="Q2127" s="358">
        <f t="shared" si="1748"/>
        <v>0</v>
      </c>
      <c r="R2127" s="358">
        <f t="shared" si="1748"/>
        <v>0</v>
      </c>
      <c r="S2127" s="358">
        <f t="shared" si="1748"/>
        <v>0</v>
      </c>
      <c r="T2127" s="358">
        <f t="shared" si="1748"/>
        <v>0</v>
      </c>
      <c r="U2127" s="358">
        <f t="shared" si="1748"/>
        <v>0</v>
      </c>
      <c r="V2127" s="358">
        <f t="shared" si="1748"/>
        <v>0</v>
      </c>
      <c r="W2127" s="358">
        <f t="shared" si="1748"/>
        <v>0</v>
      </c>
      <c r="X2127" s="358">
        <f t="shared" si="1748"/>
        <v>0</v>
      </c>
      <c r="Y2127" s="358">
        <f t="shared" si="1748"/>
        <v>0</v>
      </c>
      <c r="Z2127" s="358">
        <f t="shared" si="1748"/>
        <v>0</v>
      </c>
      <c r="AA2127" s="358">
        <f t="shared" si="1748"/>
        <v>0</v>
      </c>
      <c r="AB2127" s="358">
        <f t="shared" si="1748"/>
        <v>0</v>
      </c>
      <c r="AC2127" s="358">
        <f t="shared" si="1748"/>
        <v>0</v>
      </c>
      <c r="AD2127" s="358">
        <f t="shared" si="1748"/>
        <v>0</v>
      </c>
      <c r="AE2127" s="358">
        <f t="shared" si="1748"/>
        <v>0</v>
      </c>
      <c r="AF2127" s="358">
        <f t="shared" si="1748"/>
        <v>0</v>
      </c>
      <c r="AG2127" s="358">
        <f t="shared" si="1748"/>
        <v>0</v>
      </c>
      <c r="AH2127" s="358">
        <f t="shared" si="1748"/>
        <v>0</v>
      </c>
      <c r="AI2127" s="358">
        <f t="shared" si="1748"/>
        <v>0</v>
      </c>
      <c r="AJ2127" s="358">
        <f t="shared" si="1748"/>
        <v>0</v>
      </c>
      <c r="AK2127" s="358">
        <v>1478.5306501534296</v>
      </c>
      <c r="AL2127" s="358">
        <v>1496.0224767496513</v>
      </c>
      <c r="AM2127" s="358">
        <v>1513.7212412254771</v>
      </c>
    </row>
    <row r="2128" spans="1:39" x14ac:dyDescent="0.25">
      <c r="A2128" s="353" t="s">
        <v>448</v>
      </c>
      <c r="B2128" s="353" t="s">
        <v>448</v>
      </c>
      <c r="C2128" s="441">
        <f t="shared" ref="C2128:J2128" si="1749">C176</f>
        <v>2500</v>
      </c>
      <c r="D2128" s="441"/>
      <c r="E2128" s="441"/>
      <c r="F2128" s="441"/>
      <c r="G2128" s="441"/>
      <c r="H2128" s="441">
        <f t="shared" si="1749"/>
        <v>0</v>
      </c>
      <c r="I2128" s="441"/>
      <c r="J2128" s="445">
        <f t="shared" si="1749"/>
        <v>0</v>
      </c>
      <c r="K2128" s="358">
        <f t="shared" ref="K2128:AJ2128" si="1750">K176-K1884</f>
        <v>0</v>
      </c>
      <c r="L2128" s="358">
        <f t="shared" si="1750"/>
        <v>0</v>
      </c>
      <c r="M2128" s="358">
        <f t="shared" si="1750"/>
        <v>0</v>
      </c>
      <c r="N2128" s="358">
        <f t="shared" si="1750"/>
        <v>0</v>
      </c>
      <c r="O2128" s="358">
        <f t="shared" si="1750"/>
        <v>0</v>
      </c>
      <c r="P2128" s="358">
        <f t="shared" si="1750"/>
        <v>0</v>
      </c>
      <c r="Q2128" s="358">
        <f t="shared" si="1750"/>
        <v>0</v>
      </c>
      <c r="R2128" s="358">
        <f t="shared" si="1750"/>
        <v>0</v>
      </c>
      <c r="S2128" s="358">
        <f t="shared" si="1750"/>
        <v>0</v>
      </c>
      <c r="T2128" s="358">
        <f t="shared" si="1750"/>
        <v>0</v>
      </c>
      <c r="U2128" s="358">
        <f t="shared" si="1750"/>
        <v>0</v>
      </c>
      <c r="V2128" s="358">
        <f t="shared" si="1750"/>
        <v>0</v>
      </c>
      <c r="W2128" s="358">
        <f t="shared" si="1750"/>
        <v>0</v>
      </c>
      <c r="X2128" s="358">
        <f t="shared" si="1750"/>
        <v>0</v>
      </c>
      <c r="Y2128" s="358">
        <f t="shared" si="1750"/>
        <v>0</v>
      </c>
      <c r="Z2128" s="358">
        <f t="shared" si="1750"/>
        <v>0</v>
      </c>
      <c r="AA2128" s="358">
        <f t="shared" si="1750"/>
        <v>0</v>
      </c>
      <c r="AB2128" s="358">
        <f t="shared" si="1750"/>
        <v>0</v>
      </c>
      <c r="AC2128" s="358">
        <f t="shared" si="1750"/>
        <v>0</v>
      </c>
      <c r="AD2128" s="358">
        <f t="shared" si="1750"/>
        <v>0</v>
      </c>
      <c r="AE2128" s="358">
        <f t="shared" si="1750"/>
        <v>0</v>
      </c>
      <c r="AF2128" s="358">
        <f t="shared" si="1750"/>
        <v>0</v>
      </c>
      <c r="AG2128" s="358">
        <f t="shared" si="1750"/>
        <v>0</v>
      </c>
      <c r="AH2128" s="358">
        <f t="shared" si="1750"/>
        <v>0</v>
      </c>
      <c r="AI2128" s="358">
        <f t="shared" si="1750"/>
        <v>0</v>
      </c>
      <c r="AJ2128" s="358">
        <f t="shared" si="1750"/>
        <v>0</v>
      </c>
      <c r="AK2128" s="358">
        <v>1166.8732927028718</v>
      </c>
      <c r="AL2128" s="358">
        <v>1171.3200393773759</v>
      </c>
      <c r="AM2128" s="358">
        <v>1175.7837318129243</v>
      </c>
    </row>
    <row r="2129" spans="1:39" x14ac:dyDescent="0.25">
      <c r="A2129" s="353" t="s">
        <v>394</v>
      </c>
      <c r="B2129" s="353" t="s">
        <v>394</v>
      </c>
      <c r="C2129" s="441">
        <f t="shared" ref="C2129:J2129" si="1751">C177</f>
        <v>5616</v>
      </c>
      <c r="D2129" s="441"/>
      <c r="E2129" s="441"/>
      <c r="F2129" s="441"/>
      <c r="G2129" s="441"/>
      <c r="H2129" s="441">
        <f t="shared" si="1751"/>
        <v>0</v>
      </c>
      <c r="I2129" s="441"/>
      <c r="J2129" s="445">
        <f t="shared" si="1751"/>
        <v>0</v>
      </c>
      <c r="K2129" s="358">
        <f t="shared" ref="K2129:AJ2129" si="1752">K177-K1885</f>
        <v>0</v>
      </c>
      <c r="L2129" s="358">
        <f t="shared" si="1752"/>
        <v>0</v>
      </c>
      <c r="M2129" s="358">
        <f t="shared" si="1752"/>
        <v>0</v>
      </c>
      <c r="N2129" s="358">
        <f t="shared" si="1752"/>
        <v>0</v>
      </c>
      <c r="O2129" s="358">
        <f t="shared" si="1752"/>
        <v>0</v>
      </c>
      <c r="P2129" s="358">
        <f t="shared" si="1752"/>
        <v>0</v>
      </c>
      <c r="Q2129" s="358">
        <f t="shared" si="1752"/>
        <v>0</v>
      </c>
      <c r="R2129" s="358">
        <f t="shared" si="1752"/>
        <v>0</v>
      </c>
      <c r="S2129" s="358">
        <f t="shared" si="1752"/>
        <v>0</v>
      </c>
      <c r="T2129" s="358">
        <f t="shared" si="1752"/>
        <v>0</v>
      </c>
      <c r="U2129" s="358">
        <f t="shared" si="1752"/>
        <v>0</v>
      </c>
      <c r="V2129" s="358">
        <f t="shared" si="1752"/>
        <v>0</v>
      </c>
      <c r="W2129" s="358">
        <f t="shared" si="1752"/>
        <v>0</v>
      </c>
      <c r="X2129" s="358">
        <f t="shared" si="1752"/>
        <v>0</v>
      </c>
      <c r="Y2129" s="358">
        <f t="shared" si="1752"/>
        <v>0</v>
      </c>
      <c r="Z2129" s="358">
        <f t="shared" si="1752"/>
        <v>0</v>
      </c>
      <c r="AA2129" s="358">
        <f t="shared" si="1752"/>
        <v>0</v>
      </c>
      <c r="AB2129" s="358">
        <f t="shared" si="1752"/>
        <v>0</v>
      </c>
      <c r="AC2129" s="358">
        <f t="shared" si="1752"/>
        <v>0</v>
      </c>
      <c r="AD2129" s="358">
        <f t="shared" si="1752"/>
        <v>0</v>
      </c>
      <c r="AE2129" s="358">
        <f t="shared" si="1752"/>
        <v>0</v>
      </c>
      <c r="AF2129" s="358">
        <f t="shared" si="1752"/>
        <v>0</v>
      </c>
      <c r="AG2129" s="358">
        <f t="shared" si="1752"/>
        <v>0</v>
      </c>
      <c r="AH2129" s="358">
        <f t="shared" si="1752"/>
        <v>0</v>
      </c>
      <c r="AI2129" s="358">
        <f t="shared" si="1752"/>
        <v>0</v>
      </c>
      <c r="AJ2129" s="358">
        <f t="shared" si="1752"/>
        <v>0</v>
      </c>
      <c r="AK2129" s="358">
        <v>3448.0244552195559</v>
      </c>
      <c r="AL2129" s="358">
        <v>3460.7964147311773</v>
      </c>
      <c r="AM2129" s="358">
        <v>3473.6156833474424</v>
      </c>
    </row>
    <row r="2130" spans="1:39" x14ac:dyDescent="0.25">
      <c r="A2130" s="353" t="s">
        <v>393</v>
      </c>
      <c r="B2130" s="353" t="s">
        <v>393</v>
      </c>
      <c r="C2130" s="441">
        <f t="shared" ref="C2130:J2130" si="1753">C178</f>
        <v>1800</v>
      </c>
      <c r="D2130" s="441"/>
      <c r="E2130" s="441"/>
      <c r="F2130" s="441"/>
      <c r="G2130" s="441"/>
      <c r="H2130" s="441">
        <f t="shared" si="1753"/>
        <v>0</v>
      </c>
      <c r="I2130" s="441"/>
      <c r="J2130" s="445">
        <f t="shared" si="1753"/>
        <v>0</v>
      </c>
      <c r="K2130" s="358">
        <f t="shared" ref="K2130:AJ2130" si="1754">K178-K1886</f>
        <v>0</v>
      </c>
      <c r="L2130" s="358">
        <f t="shared" si="1754"/>
        <v>0</v>
      </c>
      <c r="M2130" s="358">
        <f t="shared" si="1754"/>
        <v>0</v>
      </c>
      <c r="N2130" s="358">
        <f t="shared" si="1754"/>
        <v>0</v>
      </c>
      <c r="O2130" s="358">
        <f t="shared" si="1754"/>
        <v>0</v>
      </c>
      <c r="P2130" s="358">
        <f t="shared" si="1754"/>
        <v>0</v>
      </c>
      <c r="Q2130" s="358">
        <f t="shared" si="1754"/>
        <v>0</v>
      </c>
      <c r="R2130" s="358">
        <f t="shared" si="1754"/>
        <v>0</v>
      </c>
      <c r="S2130" s="358">
        <f t="shared" si="1754"/>
        <v>0</v>
      </c>
      <c r="T2130" s="358">
        <f t="shared" si="1754"/>
        <v>0</v>
      </c>
      <c r="U2130" s="358">
        <f t="shared" si="1754"/>
        <v>0</v>
      </c>
      <c r="V2130" s="358">
        <f t="shared" si="1754"/>
        <v>0</v>
      </c>
      <c r="W2130" s="358">
        <f t="shared" si="1754"/>
        <v>0</v>
      </c>
      <c r="X2130" s="358">
        <f t="shared" si="1754"/>
        <v>0</v>
      </c>
      <c r="Y2130" s="358">
        <f t="shared" si="1754"/>
        <v>0</v>
      </c>
      <c r="Z2130" s="358">
        <f t="shared" si="1754"/>
        <v>0</v>
      </c>
      <c r="AA2130" s="358">
        <f t="shared" si="1754"/>
        <v>0</v>
      </c>
      <c r="AB2130" s="358">
        <f t="shared" si="1754"/>
        <v>0</v>
      </c>
      <c r="AC2130" s="358">
        <f t="shared" si="1754"/>
        <v>0</v>
      </c>
      <c r="AD2130" s="358">
        <f t="shared" si="1754"/>
        <v>0</v>
      </c>
      <c r="AE2130" s="358">
        <f t="shared" si="1754"/>
        <v>0</v>
      </c>
      <c r="AF2130" s="358">
        <f t="shared" si="1754"/>
        <v>0</v>
      </c>
      <c r="AG2130" s="358">
        <f t="shared" si="1754"/>
        <v>0</v>
      </c>
      <c r="AH2130" s="358">
        <f t="shared" si="1754"/>
        <v>0</v>
      </c>
      <c r="AI2130" s="358">
        <f t="shared" si="1754"/>
        <v>0</v>
      </c>
      <c r="AJ2130" s="358">
        <f t="shared" si="1754"/>
        <v>0</v>
      </c>
      <c r="AK2130" s="358">
        <v>1010.041464706343</v>
      </c>
      <c r="AL2130" s="358">
        <v>1013.5405991629401</v>
      </c>
      <c r="AM2130" s="358">
        <v>1016.9052391966909</v>
      </c>
    </row>
    <row r="2131" spans="1:39" x14ac:dyDescent="0.25">
      <c r="A2131" s="353" t="s">
        <v>459</v>
      </c>
      <c r="B2131" s="353" t="s">
        <v>459</v>
      </c>
      <c r="C2131" s="441">
        <f t="shared" ref="C2131:J2131" si="1755">C179</f>
        <v>2502</v>
      </c>
      <c r="D2131" s="441"/>
      <c r="E2131" s="441"/>
      <c r="F2131" s="441"/>
      <c r="G2131" s="441"/>
      <c r="H2131" s="441">
        <f t="shared" si="1755"/>
        <v>0</v>
      </c>
      <c r="I2131" s="441"/>
      <c r="J2131" s="445">
        <f t="shared" si="1755"/>
        <v>0</v>
      </c>
      <c r="K2131" s="358">
        <f t="shared" ref="K2131:AJ2131" si="1756">K179-K1887</f>
        <v>0</v>
      </c>
      <c r="L2131" s="358">
        <f t="shared" si="1756"/>
        <v>0</v>
      </c>
      <c r="M2131" s="358">
        <f t="shared" si="1756"/>
        <v>0</v>
      </c>
      <c r="N2131" s="358">
        <f t="shared" si="1756"/>
        <v>0</v>
      </c>
      <c r="O2131" s="358">
        <f t="shared" si="1756"/>
        <v>0</v>
      </c>
      <c r="P2131" s="358">
        <f t="shared" si="1756"/>
        <v>0</v>
      </c>
      <c r="Q2131" s="358">
        <f t="shared" si="1756"/>
        <v>0</v>
      </c>
      <c r="R2131" s="358">
        <f t="shared" si="1756"/>
        <v>0</v>
      </c>
      <c r="S2131" s="358">
        <f t="shared" si="1756"/>
        <v>0</v>
      </c>
      <c r="T2131" s="358">
        <f t="shared" si="1756"/>
        <v>0</v>
      </c>
      <c r="U2131" s="358">
        <f t="shared" si="1756"/>
        <v>0</v>
      </c>
      <c r="V2131" s="358">
        <f t="shared" si="1756"/>
        <v>0</v>
      </c>
      <c r="W2131" s="358">
        <f t="shared" si="1756"/>
        <v>0</v>
      </c>
      <c r="X2131" s="358">
        <f t="shared" si="1756"/>
        <v>0</v>
      </c>
      <c r="Y2131" s="358">
        <f t="shared" si="1756"/>
        <v>0</v>
      </c>
      <c r="Z2131" s="358">
        <f t="shared" si="1756"/>
        <v>0</v>
      </c>
      <c r="AA2131" s="358">
        <f t="shared" si="1756"/>
        <v>0</v>
      </c>
      <c r="AB2131" s="358">
        <f t="shared" si="1756"/>
        <v>0</v>
      </c>
      <c r="AC2131" s="358">
        <f t="shared" si="1756"/>
        <v>0</v>
      </c>
      <c r="AD2131" s="358">
        <f t="shared" si="1756"/>
        <v>0</v>
      </c>
      <c r="AE2131" s="358">
        <f t="shared" si="1756"/>
        <v>0</v>
      </c>
      <c r="AF2131" s="358">
        <f t="shared" si="1756"/>
        <v>0</v>
      </c>
      <c r="AG2131" s="358">
        <f t="shared" si="1756"/>
        <v>0</v>
      </c>
      <c r="AH2131" s="358">
        <f t="shared" si="1756"/>
        <v>0</v>
      </c>
      <c r="AI2131" s="358">
        <f t="shared" si="1756"/>
        <v>0</v>
      </c>
      <c r="AJ2131" s="358">
        <f t="shared" si="1756"/>
        <v>0</v>
      </c>
      <c r="AK2131" s="358">
        <v>1303.5514677112865</v>
      </c>
      <c r="AL2131" s="358">
        <v>1315.0225944724075</v>
      </c>
      <c r="AM2131" s="358">
        <v>1326.594666038877</v>
      </c>
    </row>
    <row r="2132" spans="1:39" x14ac:dyDescent="0.25">
      <c r="A2132" s="353" t="s">
        <v>550</v>
      </c>
      <c r="B2132" s="353" t="s">
        <v>550</v>
      </c>
      <c r="C2132" s="441">
        <f t="shared" ref="C2132:J2132" si="1757">C180</f>
        <v>6250</v>
      </c>
      <c r="D2132" s="441"/>
      <c r="E2132" s="441"/>
      <c r="F2132" s="441"/>
      <c r="G2132" s="441"/>
      <c r="H2132" s="441">
        <f t="shared" si="1757"/>
        <v>0</v>
      </c>
      <c r="I2132" s="441"/>
      <c r="J2132" s="445">
        <f t="shared" si="1757"/>
        <v>0</v>
      </c>
      <c r="K2132" s="358">
        <f t="shared" ref="K2132:AJ2132" si="1758">K180-K1888</f>
        <v>0</v>
      </c>
      <c r="L2132" s="358">
        <f t="shared" si="1758"/>
        <v>0</v>
      </c>
      <c r="M2132" s="358">
        <f t="shared" si="1758"/>
        <v>0</v>
      </c>
      <c r="N2132" s="358">
        <f t="shared" si="1758"/>
        <v>0</v>
      </c>
      <c r="O2132" s="358">
        <f t="shared" si="1758"/>
        <v>0</v>
      </c>
      <c r="P2132" s="358">
        <f t="shared" si="1758"/>
        <v>0</v>
      </c>
      <c r="Q2132" s="358">
        <f t="shared" si="1758"/>
        <v>0</v>
      </c>
      <c r="R2132" s="358">
        <f t="shared" si="1758"/>
        <v>0</v>
      </c>
      <c r="S2132" s="358">
        <f t="shared" si="1758"/>
        <v>0</v>
      </c>
      <c r="T2132" s="358">
        <f t="shared" si="1758"/>
        <v>0</v>
      </c>
      <c r="U2132" s="358">
        <f t="shared" si="1758"/>
        <v>0</v>
      </c>
      <c r="V2132" s="358">
        <f t="shared" si="1758"/>
        <v>0</v>
      </c>
      <c r="W2132" s="358">
        <f t="shared" si="1758"/>
        <v>0</v>
      </c>
      <c r="X2132" s="358">
        <f t="shared" si="1758"/>
        <v>0</v>
      </c>
      <c r="Y2132" s="358">
        <f t="shared" si="1758"/>
        <v>0</v>
      </c>
      <c r="Z2132" s="358">
        <f t="shared" si="1758"/>
        <v>0</v>
      </c>
      <c r="AA2132" s="358">
        <f t="shared" si="1758"/>
        <v>0</v>
      </c>
      <c r="AB2132" s="358">
        <f t="shared" si="1758"/>
        <v>0</v>
      </c>
      <c r="AC2132" s="358">
        <f t="shared" si="1758"/>
        <v>0</v>
      </c>
      <c r="AD2132" s="358">
        <f t="shared" si="1758"/>
        <v>0</v>
      </c>
      <c r="AE2132" s="358">
        <f t="shared" si="1758"/>
        <v>0</v>
      </c>
      <c r="AF2132" s="358">
        <f t="shared" si="1758"/>
        <v>0</v>
      </c>
      <c r="AG2132" s="358">
        <f t="shared" si="1758"/>
        <v>0</v>
      </c>
      <c r="AH2132" s="358">
        <f t="shared" si="1758"/>
        <v>0</v>
      </c>
      <c r="AI2132" s="358">
        <f t="shared" si="1758"/>
        <v>0</v>
      </c>
      <c r="AJ2132" s="358">
        <f t="shared" si="1758"/>
        <v>0</v>
      </c>
      <c r="AK2132" s="358">
        <v>674.07167338787463</v>
      </c>
      <c r="AL2132" s="358">
        <v>674.07443020884375</v>
      </c>
      <c r="AM2132" s="358">
        <v>674.07718704108788</v>
      </c>
    </row>
    <row r="2133" spans="1:39" x14ac:dyDescent="0.25">
      <c r="A2133" s="353" t="s">
        <v>465</v>
      </c>
      <c r="B2133" s="353" t="s">
        <v>465</v>
      </c>
      <c r="C2133" s="441">
        <f t="shared" ref="C2133:J2133" si="1759">C181</f>
        <v>2000</v>
      </c>
      <c r="D2133" s="441"/>
      <c r="E2133" s="441"/>
      <c r="F2133" s="441"/>
      <c r="G2133" s="441"/>
      <c r="H2133" s="441">
        <f t="shared" si="1759"/>
        <v>0</v>
      </c>
      <c r="I2133" s="441"/>
      <c r="J2133" s="445">
        <f t="shared" si="1759"/>
        <v>0</v>
      </c>
      <c r="K2133" s="358">
        <f t="shared" ref="K2133:AJ2133" si="1760">K181-K1889</f>
        <v>0</v>
      </c>
      <c r="L2133" s="358">
        <f t="shared" si="1760"/>
        <v>0</v>
      </c>
      <c r="M2133" s="358">
        <f t="shared" si="1760"/>
        <v>0</v>
      </c>
      <c r="N2133" s="358">
        <f t="shared" si="1760"/>
        <v>0</v>
      </c>
      <c r="O2133" s="358">
        <f t="shared" si="1760"/>
        <v>0</v>
      </c>
      <c r="P2133" s="358">
        <f t="shared" si="1760"/>
        <v>0</v>
      </c>
      <c r="Q2133" s="358">
        <f t="shared" si="1760"/>
        <v>0</v>
      </c>
      <c r="R2133" s="358">
        <f t="shared" si="1760"/>
        <v>0</v>
      </c>
      <c r="S2133" s="358">
        <f t="shared" si="1760"/>
        <v>0</v>
      </c>
      <c r="T2133" s="358">
        <f t="shared" si="1760"/>
        <v>0</v>
      </c>
      <c r="U2133" s="358">
        <f t="shared" si="1760"/>
        <v>0</v>
      </c>
      <c r="V2133" s="358">
        <f t="shared" si="1760"/>
        <v>0</v>
      </c>
      <c r="W2133" s="358">
        <f t="shared" si="1760"/>
        <v>0</v>
      </c>
      <c r="X2133" s="358">
        <f t="shared" si="1760"/>
        <v>0</v>
      </c>
      <c r="Y2133" s="358">
        <f t="shared" si="1760"/>
        <v>0</v>
      </c>
      <c r="Z2133" s="358">
        <f t="shared" si="1760"/>
        <v>0</v>
      </c>
      <c r="AA2133" s="358">
        <f t="shared" si="1760"/>
        <v>0</v>
      </c>
      <c r="AB2133" s="358">
        <f t="shared" si="1760"/>
        <v>0</v>
      </c>
      <c r="AC2133" s="358">
        <f t="shared" si="1760"/>
        <v>0</v>
      </c>
      <c r="AD2133" s="358">
        <f t="shared" si="1760"/>
        <v>0</v>
      </c>
      <c r="AE2133" s="358">
        <f t="shared" si="1760"/>
        <v>0</v>
      </c>
      <c r="AF2133" s="358">
        <f t="shared" si="1760"/>
        <v>0</v>
      </c>
      <c r="AG2133" s="358">
        <f t="shared" si="1760"/>
        <v>0</v>
      </c>
      <c r="AH2133" s="358">
        <f t="shared" si="1760"/>
        <v>0</v>
      </c>
      <c r="AI2133" s="358">
        <f t="shared" si="1760"/>
        <v>0</v>
      </c>
      <c r="AJ2133" s="358">
        <f t="shared" si="1760"/>
        <v>0</v>
      </c>
      <c r="AK2133" s="358">
        <v>958.52225389642672</v>
      </c>
      <c r="AL2133" s="358">
        <v>964.56636890389029</v>
      </c>
      <c r="AM2133" s="358">
        <v>970.64859604289268</v>
      </c>
    </row>
    <row r="2134" spans="1:39" x14ac:dyDescent="0.25">
      <c r="A2134" s="353" t="s">
        <v>540</v>
      </c>
      <c r="B2134" s="353" t="s">
        <v>541</v>
      </c>
      <c r="C2134" s="441">
        <f t="shared" ref="C2134:J2134" si="1761">C182</f>
        <v>1000</v>
      </c>
      <c r="D2134" s="441"/>
      <c r="E2134" s="441"/>
      <c r="F2134" s="441"/>
      <c r="G2134" s="441"/>
      <c r="H2134" s="441">
        <f t="shared" si="1761"/>
        <v>0</v>
      </c>
      <c r="I2134" s="441"/>
      <c r="J2134" s="445">
        <f t="shared" si="1761"/>
        <v>0</v>
      </c>
      <c r="K2134" s="358">
        <f t="shared" ref="K2134:AJ2134" si="1762">K182-K1890</f>
        <v>0</v>
      </c>
      <c r="L2134" s="358">
        <f t="shared" si="1762"/>
        <v>0</v>
      </c>
      <c r="M2134" s="358">
        <f t="shared" si="1762"/>
        <v>0</v>
      </c>
      <c r="N2134" s="358">
        <f t="shared" si="1762"/>
        <v>0</v>
      </c>
      <c r="O2134" s="358">
        <f t="shared" si="1762"/>
        <v>0</v>
      </c>
      <c r="P2134" s="358">
        <f t="shared" si="1762"/>
        <v>0</v>
      </c>
      <c r="Q2134" s="358">
        <f t="shared" si="1762"/>
        <v>0</v>
      </c>
      <c r="R2134" s="358">
        <f t="shared" si="1762"/>
        <v>0</v>
      </c>
      <c r="S2134" s="358">
        <f t="shared" si="1762"/>
        <v>0</v>
      </c>
      <c r="T2134" s="358">
        <f t="shared" si="1762"/>
        <v>0</v>
      </c>
      <c r="U2134" s="358">
        <f t="shared" si="1762"/>
        <v>0</v>
      </c>
      <c r="V2134" s="358">
        <f t="shared" si="1762"/>
        <v>0</v>
      </c>
      <c r="W2134" s="358">
        <f t="shared" si="1762"/>
        <v>0</v>
      </c>
      <c r="X2134" s="358">
        <f t="shared" si="1762"/>
        <v>0</v>
      </c>
      <c r="Y2134" s="358">
        <f t="shared" si="1762"/>
        <v>0</v>
      </c>
      <c r="Z2134" s="358">
        <f t="shared" si="1762"/>
        <v>0</v>
      </c>
      <c r="AA2134" s="358">
        <f t="shared" si="1762"/>
        <v>0</v>
      </c>
      <c r="AB2134" s="358">
        <f t="shared" si="1762"/>
        <v>0</v>
      </c>
      <c r="AC2134" s="358">
        <f t="shared" si="1762"/>
        <v>0</v>
      </c>
      <c r="AD2134" s="358">
        <f t="shared" si="1762"/>
        <v>0</v>
      </c>
      <c r="AE2134" s="358">
        <f t="shared" si="1762"/>
        <v>0</v>
      </c>
      <c r="AF2134" s="358">
        <f t="shared" si="1762"/>
        <v>0</v>
      </c>
      <c r="AG2134" s="358">
        <f t="shared" si="1762"/>
        <v>0</v>
      </c>
      <c r="AH2134" s="358">
        <f t="shared" si="1762"/>
        <v>0</v>
      </c>
      <c r="AI2134" s="358">
        <f t="shared" si="1762"/>
        <v>0</v>
      </c>
      <c r="AJ2134" s="358">
        <f t="shared" si="1762"/>
        <v>0</v>
      </c>
      <c r="AK2134" s="358">
        <v>177.17438076116034</v>
      </c>
      <c r="AL2134" s="358">
        <v>176.84342714583158</v>
      </c>
      <c r="AM2134" s="358">
        <v>176.51309173667366</v>
      </c>
    </row>
    <row r="2135" spans="1:39" x14ac:dyDescent="0.25">
      <c r="A2135" s="353" t="s">
        <v>330</v>
      </c>
      <c r="B2135" s="353" t="s">
        <v>330</v>
      </c>
      <c r="C2135" s="441">
        <f t="shared" ref="C2135:J2135" si="1763">C183</f>
        <v>3750</v>
      </c>
      <c r="D2135" s="441"/>
      <c r="E2135" s="441"/>
      <c r="F2135" s="441"/>
      <c r="G2135" s="441"/>
      <c r="H2135" s="441">
        <f t="shared" si="1763"/>
        <v>0</v>
      </c>
      <c r="I2135" s="441"/>
      <c r="J2135" s="445">
        <f t="shared" si="1763"/>
        <v>0</v>
      </c>
      <c r="K2135" s="358">
        <f t="shared" ref="K2135:AJ2135" si="1764">K183-K1891</f>
        <v>0</v>
      </c>
      <c r="L2135" s="358">
        <f t="shared" si="1764"/>
        <v>0</v>
      </c>
      <c r="M2135" s="358">
        <f t="shared" si="1764"/>
        <v>0</v>
      </c>
      <c r="N2135" s="358">
        <f t="shared" si="1764"/>
        <v>0</v>
      </c>
      <c r="O2135" s="358">
        <f t="shared" si="1764"/>
        <v>0</v>
      </c>
      <c r="P2135" s="358">
        <f t="shared" si="1764"/>
        <v>0</v>
      </c>
      <c r="Q2135" s="358">
        <f t="shared" si="1764"/>
        <v>0</v>
      </c>
      <c r="R2135" s="358">
        <f t="shared" si="1764"/>
        <v>0</v>
      </c>
      <c r="S2135" s="358">
        <f t="shared" si="1764"/>
        <v>0</v>
      </c>
      <c r="T2135" s="358">
        <f t="shared" si="1764"/>
        <v>0</v>
      </c>
      <c r="U2135" s="358">
        <f t="shared" si="1764"/>
        <v>0</v>
      </c>
      <c r="V2135" s="358">
        <f t="shared" si="1764"/>
        <v>0</v>
      </c>
      <c r="W2135" s="358">
        <f t="shared" si="1764"/>
        <v>0</v>
      </c>
      <c r="X2135" s="358">
        <f t="shared" si="1764"/>
        <v>0</v>
      </c>
      <c r="Y2135" s="358">
        <f t="shared" si="1764"/>
        <v>0</v>
      </c>
      <c r="Z2135" s="358">
        <f t="shared" si="1764"/>
        <v>0</v>
      </c>
      <c r="AA2135" s="358">
        <f t="shared" si="1764"/>
        <v>0</v>
      </c>
      <c r="AB2135" s="358">
        <f t="shared" si="1764"/>
        <v>0</v>
      </c>
      <c r="AC2135" s="358">
        <f t="shared" si="1764"/>
        <v>0</v>
      </c>
      <c r="AD2135" s="358">
        <f t="shared" si="1764"/>
        <v>0</v>
      </c>
      <c r="AE2135" s="358">
        <f t="shared" si="1764"/>
        <v>0</v>
      </c>
      <c r="AF2135" s="358">
        <f t="shared" si="1764"/>
        <v>0</v>
      </c>
      <c r="AG2135" s="358">
        <f t="shared" si="1764"/>
        <v>0</v>
      </c>
      <c r="AH2135" s="358">
        <f t="shared" si="1764"/>
        <v>0</v>
      </c>
      <c r="AI2135" s="358">
        <f t="shared" si="1764"/>
        <v>0</v>
      </c>
      <c r="AJ2135" s="358">
        <f t="shared" si="1764"/>
        <v>0</v>
      </c>
      <c r="AK2135" s="358">
        <v>3460.8438479694028</v>
      </c>
      <c r="AL2135" s="358">
        <v>3504.0827070229607</v>
      </c>
      <c r="AM2135" s="358">
        <v>3547.8617808375375</v>
      </c>
    </row>
    <row r="2136" spans="1:39" x14ac:dyDescent="0.25">
      <c r="A2136" s="353" t="s">
        <v>554</v>
      </c>
      <c r="B2136" s="353" t="s">
        <v>554</v>
      </c>
      <c r="C2136" s="441">
        <f t="shared" ref="C2136:J2136" si="1765">C184</f>
        <v>7500</v>
      </c>
      <c r="D2136" s="441"/>
      <c r="E2136" s="441"/>
      <c r="F2136" s="441"/>
      <c r="G2136" s="441"/>
      <c r="H2136" s="441">
        <f t="shared" si="1765"/>
        <v>0</v>
      </c>
      <c r="I2136" s="441"/>
      <c r="J2136" s="445">
        <f t="shared" si="1765"/>
        <v>0</v>
      </c>
      <c r="K2136" s="358">
        <f t="shared" ref="K2136:AJ2136" si="1766">K184-K1892</f>
        <v>0</v>
      </c>
      <c r="L2136" s="358">
        <f t="shared" si="1766"/>
        <v>0</v>
      </c>
      <c r="M2136" s="358">
        <f t="shared" si="1766"/>
        <v>0</v>
      </c>
      <c r="N2136" s="358">
        <f t="shared" si="1766"/>
        <v>0</v>
      </c>
      <c r="O2136" s="358">
        <f t="shared" si="1766"/>
        <v>0</v>
      </c>
      <c r="P2136" s="358">
        <f t="shared" si="1766"/>
        <v>0</v>
      </c>
      <c r="Q2136" s="358">
        <f t="shared" si="1766"/>
        <v>0</v>
      </c>
      <c r="R2136" s="358">
        <f t="shared" si="1766"/>
        <v>0</v>
      </c>
      <c r="S2136" s="358">
        <f t="shared" si="1766"/>
        <v>0</v>
      </c>
      <c r="T2136" s="358">
        <f t="shared" si="1766"/>
        <v>0</v>
      </c>
      <c r="U2136" s="358">
        <f t="shared" si="1766"/>
        <v>0</v>
      </c>
      <c r="V2136" s="358">
        <f t="shared" si="1766"/>
        <v>0</v>
      </c>
      <c r="W2136" s="358">
        <f t="shared" si="1766"/>
        <v>0</v>
      </c>
      <c r="X2136" s="358">
        <f t="shared" si="1766"/>
        <v>0</v>
      </c>
      <c r="Y2136" s="358">
        <f t="shared" si="1766"/>
        <v>0</v>
      </c>
      <c r="Z2136" s="358">
        <f t="shared" si="1766"/>
        <v>0</v>
      </c>
      <c r="AA2136" s="358">
        <f t="shared" si="1766"/>
        <v>0</v>
      </c>
      <c r="AB2136" s="358">
        <f t="shared" si="1766"/>
        <v>0</v>
      </c>
      <c r="AC2136" s="358">
        <f t="shared" si="1766"/>
        <v>0</v>
      </c>
      <c r="AD2136" s="358">
        <f t="shared" si="1766"/>
        <v>0</v>
      </c>
      <c r="AE2136" s="358">
        <f t="shared" si="1766"/>
        <v>0</v>
      </c>
      <c r="AF2136" s="358">
        <f t="shared" si="1766"/>
        <v>0</v>
      </c>
      <c r="AG2136" s="358">
        <f t="shared" si="1766"/>
        <v>0</v>
      </c>
      <c r="AH2136" s="358">
        <f t="shared" si="1766"/>
        <v>0</v>
      </c>
      <c r="AI2136" s="358">
        <f t="shared" si="1766"/>
        <v>0</v>
      </c>
      <c r="AJ2136" s="358">
        <f t="shared" si="1766"/>
        <v>0</v>
      </c>
      <c r="AK2136" s="358">
        <v>506.85294301925012</v>
      </c>
      <c r="AL2136" s="358">
        <v>505.9464661134752</v>
      </c>
      <c r="AM2136" s="358">
        <v>505.04161038873912</v>
      </c>
    </row>
    <row r="2137" spans="1:39" x14ac:dyDescent="0.25">
      <c r="A2137" s="353" t="s">
        <v>291</v>
      </c>
      <c r="B2137" s="353" t="s">
        <v>291</v>
      </c>
      <c r="C2137" s="441">
        <f t="shared" ref="C2137:J2137" si="1767">C185</f>
        <v>1000</v>
      </c>
      <c r="D2137" s="441"/>
      <c r="E2137" s="441"/>
      <c r="F2137" s="441"/>
      <c r="G2137" s="441"/>
      <c r="H2137" s="441">
        <f t="shared" si="1767"/>
        <v>0</v>
      </c>
      <c r="I2137" s="441"/>
      <c r="J2137" s="445">
        <f t="shared" si="1767"/>
        <v>0</v>
      </c>
      <c r="K2137" s="358">
        <f t="shared" ref="K2137:AJ2137" si="1768">K185-K1893</f>
        <v>0</v>
      </c>
      <c r="L2137" s="358">
        <f t="shared" si="1768"/>
        <v>0</v>
      </c>
      <c r="M2137" s="358">
        <f t="shared" si="1768"/>
        <v>0</v>
      </c>
      <c r="N2137" s="358">
        <f t="shared" si="1768"/>
        <v>0</v>
      </c>
      <c r="O2137" s="358">
        <f t="shared" si="1768"/>
        <v>0</v>
      </c>
      <c r="P2137" s="358">
        <f t="shared" si="1768"/>
        <v>0</v>
      </c>
      <c r="Q2137" s="358">
        <f t="shared" si="1768"/>
        <v>0</v>
      </c>
      <c r="R2137" s="358">
        <f t="shared" si="1768"/>
        <v>0</v>
      </c>
      <c r="S2137" s="358">
        <f t="shared" si="1768"/>
        <v>0</v>
      </c>
      <c r="T2137" s="358">
        <f t="shared" si="1768"/>
        <v>0</v>
      </c>
      <c r="U2137" s="358">
        <f t="shared" si="1768"/>
        <v>0</v>
      </c>
      <c r="V2137" s="358">
        <f t="shared" si="1768"/>
        <v>0</v>
      </c>
      <c r="W2137" s="358">
        <f t="shared" si="1768"/>
        <v>0</v>
      </c>
      <c r="X2137" s="358">
        <f t="shared" si="1768"/>
        <v>0</v>
      </c>
      <c r="Y2137" s="358">
        <f t="shared" si="1768"/>
        <v>0</v>
      </c>
      <c r="Z2137" s="358">
        <f t="shared" si="1768"/>
        <v>0</v>
      </c>
      <c r="AA2137" s="358">
        <f t="shared" si="1768"/>
        <v>0</v>
      </c>
      <c r="AB2137" s="358">
        <f t="shared" si="1768"/>
        <v>0</v>
      </c>
      <c r="AC2137" s="358">
        <f t="shared" si="1768"/>
        <v>0</v>
      </c>
      <c r="AD2137" s="358">
        <f t="shared" si="1768"/>
        <v>0</v>
      </c>
      <c r="AE2137" s="358">
        <f t="shared" si="1768"/>
        <v>0</v>
      </c>
      <c r="AF2137" s="358">
        <f t="shared" si="1768"/>
        <v>0</v>
      </c>
      <c r="AG2137" s="358">
        <f t="shared" si="1768"/>
        <v>0</v>
      </c>
      <c r="AH2137" s="358">
        <f t="shared" si="1768"/>
        <v>0</v>
      </c>
      <c r="AI2137" s="358">
        <f t="shared" si="1768"/>
        <v>0</v>
      </c>
      <c r="AJ2137" s="358">
        <f t="shared" si="1768"/>
        <v>0</v>
      </c>
      <c r="AK2137" s="358">
        <v>505.88659596617708</v>
      </c>
      <c r="AL2137" s="358">
        <v>505.05482935624354</v>
      </c>
      <c r="AM2137" s="358">
        <v>504.22443031702443</v>
      </c>
    </row>
    <row r="2138" spans="1:39" x14ac:dyDescent="0.25">
      <c r="A2138" s="353" t="s">
        <v>539</v>
      </c>
      <c r="B2138" s="353" t="s">
        <v>539</v>
      </c>
      <c r="C2138" s="441">
        <f t="shared" ref="C2138:J2138" si="1769">C186</f>
        <v>3000</v>
      </c>
      <c r="D2138" s="441"/>
      <c r="E2138" s="441"/>
      <c r="F2138" s="441"/>
      <c r="G2138" s="441"/>
      <c r="H2138" s="441">
        <f t="shared" si="1769"/>
        <v>0</v>
      </c>
      <c r="I2138" s="441"/>
      <c r="J2138" s="445">
        <f t="shared" si="1769"/>
        <v>0</v>
      </c>
      <c r="K2138" s="358">
        <f t="shared" ref="K2138:AJ2138" si="1770">K186-K1894</f>
        <v>0</v>
      </c>
      <c r="L2138" s="358">
        <f t="shared" si="1770"/>
        <v>0</v>
      </c>
      <c r="M2138" s="358">
        <f t="shared" si="1770"/>
        <v>0</v>
      </c>
      <c r="N2138" s="358">
        <f t="shared" si="1770"/>
        <v>0</v>
      </c>
      <c r="O2138" s="358">
        <f t="shared" si="1770"/>
        <v>0</v>
      </c>
      <c r="P2138" s="358">
        <f t="shared" si="1770"/>
        <v>0</v>
      </c>
      <c r="Q2138" s="358">
        <f t="shared" si="1770"/>
        <v>0</v>
      </c>
      <c r="R2138" s="358">
        <f t="shared" si="1770"/>
        <v>0</v>
      </c>
      <c r="S2138" s="358">
        <f t="shared" si="1770"/>
        <v>0</v>
      </c>
      <c r="T2138" s="358">
        <f t="shared" si="1770"/>
        <v>0</v>
      </c>
      <c r="U2138" s="358">
        <f t="shared" si="1770"/>
        <v>0</v>
      </c>
      <c r="V2138" s="358">
        <f t="shared" si="1770"/>
        <v>0</v>
      </c>
      <c r="W2138" s="358">
        <f t="shared" si="1770"/>
        <v>0</v>
      </c>
      <c r="X2138" s="358">
        <f t="shared" si="1770"/>
        <v>0</v>
      </c>
      <c r="Y2138" s="358">
        <f t="shared" si="1770"/>
        <v>0</v>
      </c>
      <c r="Z2138" s="358">
        <f t="shared" si="1770"/>
        <v>0</v>
      </c>
      <c r="AA2138" s="358">
        <f t="shared" si="1770"/>
        <v>0</v>
      </c>
      <c r="AB2138" s="358">
        <f t="shared" si="1770"/>
        <v>0</v>
      </c>
      <c r="AC2138" s="358">
        <f t="shared" si="1770"/>
        <v>0</v>
      </c>
      <c r="AD2138" s="358">
        <f t="shared" si="1770"/>
        <v>0</v>
      </c>
      <c r="AE2138" s="358">
        <f t="shared" si="1770"/>
        <v>0</v>
      </c>
      <c r="AF2138" s="358">
        <f t="shared" si="1770"/>
        <v>0</v>
      </c>
      <c r="AG2138" s="358">
        <f t="shared" si="1770"/>
        <v>0</v>
      </c>
      <c r="AH2138" s="358">
        <f t="shared" si="1770"/>
        <v>0</v>
      </c>
      <c r="AI2138" s="358">
        <f t="shared" si="1770"/>
        <v>0</v>
      </c>
      <c r="AJ2138" s="358">
        <f t="shared" si="1770"/>
        <v>0</v>
      </c>
      <c r="AK2138" s="358">
        <v>924.8122692370298</v>
      </c>
      <c r="AL2138" s="358">
        <v>943.64272133427141</v>
      </c>
      <c r="AM2138" s="358">
        <v>962.77360493478909</v>
      </c>
    </row>
    <row r="2139" spans="1:39" x14ac:dyDescent="0.25">
      <c r="A2139" s="353" t="s">
        <v>283</v>
      </c>
      <c r="B2139" s="353" t="s">
        <v>283</v>
      </c>
      <c r="C2139" s="441">
        <f t="shared" ref="C2139:J2139" si="1771">C187</f>
        <v>1000</v>
      </c>
      <c r="D2139" s="441"/>
      <c r="E2139" s="441"/>
      <c r="F2139" s="441"/>
      <c r="G2139" s="441"/>
      <c r="H2139" s="441">
        <f t="shared" si="1771"/>
        <v>0</v>
      </c>
      <c r="I2139" s="441"/>
      <c r="J2139" s="445">
        <f t="shared" si="1771"/>
        <v>0</v>
      </c>
      <c r="K2139" s="358">
        <f t="shared" ref="K2139:AJ2139" si="1772">K187-K1895</f>
        <v>0</v>
      </c>
      <c r="L2139" s="358">
        <f t="shared" si="1772"/>
        <v>0</v>
      </c>
      <c r="M2139" s="358">
        <f t="shared" si="1772"/>
        <v>0</v>
      </c>
      <c r="N2139" s="358">
        <f t="shared" si="1772"/>
        <v>0</v>
      </c>
      <c r="O2139" s="358">
        <f t="shared" si="1772"/>
        <v>0</v>
      </c>
      <c r="P2139" s="358">
        <f t="shared" si="1772"/>
        <v>0</v>
      </c>
      <c r="Q2139" s="358">
        <f t="shared" si="1772"/>
        <v>0</v>
      </c>
      <c r="R2139" s="358">
        <f t="shared" si="1772"/>
        <v>0</v>
      </c>
      <c r="S2139" s="358">
        <f t="shared" si="1772"/>
        <v>0</v>
      </c>
      <c r="T2139" s="358">
        <f t="shared" si="1772"/>
        <v>0</v>
      </c>
      <c r="U2139" s="358">
        <f t="shared" si="1772"/>
        <v>0</v>
      </c>
      <c r="V2139" s="358">
        <f t="shared" si="1772"/>
        <v>0</v>
      </c>
      <c r="W2139" s="358">
        <f t="shared" si="1772"/>
        <v>0</v>
      </c>
      <c r="X2139" s="358">
        <f t="shared" si="1772"/>
        <v>0</v>
      </c>
      <c r="Y2139" s="358">
        <f t="shared" si="1772"/>
        <v>0</v>
      </c>
      <c r="Z2139" s="358">
        <f t="shared" si="1772"/>
        <v>0</v>
      </c>
      <c r="AA2139" s="358">
        <f t="shared" si="1772"/>
        <v>0</v>
      </c>
      <c r="AB2139" s="358">
        <f t="shared" si="1772"/>
        <v>0</v>
      </c>
      <c r="AC2139" s="358">
        <f t="shared" si="1772"/>
        <v>0</v>
      </c>
      <c r="AD2139" s="358">
        <f t="shared" si="1772"/>
        <v>0</v>
      </c>
      <c r="AE2139" s="358">
        <f t="shared" si="1772"/>
        <v>0</v>
      </c>
      <c r="AF2139" s="358">
        <f t="shared" si="1772"/>
        <v>0</v>
      </c>
      <c r="AG2139" s="358">
        <f t="shared" si="1772"/>
        <v>0</v>
      </c>
      <c r="AH2139" s="358">
        <f t="shared" si="1772"/>
        <v>0</v>
      </c>
      <c r="AI2139" s="358">
        <f t="shared" si="1772"/>
        <v>0</v>
      </c>
      <c r="AJ2139" s="358">
        <f t="shared" si="1772"/>
        <v>0</v>
      </c>
      <c r="AK2139" s="358">
        <v>1105.8773225649397</v>
      </c>
      <c r="AL2139" s="358">
        <v>1118.4628353616542</v>
      </c>
      <c r="AM2139" s="358">
        <v>1131.1915784508474</v>
      </c>
    </row>
    <row r="2140" spans="1:39" x14ac:dyDescent="0.25">
      <c r="A2140" s="353" t="s">
        <v>310</v>
      </c>
      <c r="B2140" s="353" t="s">
        <v>310</v>
      </c>
      <c r="C2140" s="441">
        <f t="shared" ref="C2140:J2140" si="1773">C188</f>
        <v>2000</v>
      </c>
      <c r="D2140" s="441"/>
      <c r="E2140" s="441"/>
      <c r="F2140" s="441"/>
      <c r="G2140" s="441"/>
      <c r="H2140" s="441">
        <f t="shared" si="1773"/>
        <v>0</v>
      </c>
      <c r="I2140" s="441"/>
      <c r="J2140" s="445">
        <f t="shared" si="1773"/>
        <v>0</v>
      </c>
      <c r="K2140" s="358">
        <f t="shared" ref="K2140:AJ2140" si="1774">K188-K1896</f>
        <v>0</v>
      </c>
      <c r="L2140" s="358">
        <f t="shared" si="1774"/>
        <v>0</v>
      </c>
      <c r="M2140" s="358">
        <f t="shared" si="1774"/>
        <v>0</v>
      </c>
      <c r="N2140" s="358">
        <f t="shared" si="1774"/>
        <v>0</v>
      </c>
      <c r="O2140" s="358">
        <f t="shared" si="1774"/>
        <v>0</v>
      </c>
      <c r="P2140" s="358">
        <f t="shared" si="1774"/>
        <v>0</v>
      </c>
      <c r="Q2140" s="358">
        <f t="shared" si="1774"/>
        <v>0</v>
      </c>
      <c r="R2140" s="358">
        <f t="shared" si="1774"/>
        <v>0</v>
      </c>
      <c r="S2140" s="358">
        <f t="shared" si="1774"/>
        <v>0</v>
      </c>
      <c r="T2140" s="358">
        <f t="shared" si="1774"/>
        <v>0</v>
      </c>
      <c r="U2140" s="358">
        <f t="shared" si="1774"/>
        <v>0</v>
      </c>
      <c r="V2140" s="358">
        <f t="shared" si="1774"/>
        <v>0</v>
      </c>
      <c r="W2140" s="358">
        <f t="shared" si="1774"/>
        <v>0</v>
      </c>
      <c r="X2140" s="358">
        <f t="shared" si="1774"/>
        <v>0</v>
      </c>
      <c r="Y2140" s="358">
        <f t="shared" si="1774"/>
        <v>0</v>
      </c>
      <c r="Z2140" s="358">
        <f t="shared" si="1774"/>
        <v>0</v>
      </c>
      <c r="AA2140" s="358">
        <f t="shared" si="1774"/>
        <v>0</v>
      </c>
      <c r="AB2140" s="358">
        <f t="shared" si="1774"/>
        <v>0</v>
      </c>
      <c r="AC2140" s="358">
        <f t="shared" si="1774"/>
        <v>0</v>
      </c>
      <c r="AD2140" s="358">
        <f t="shared" si="1774"/>
        <v>0</v>
      </c>
      <c r="AE2140" s="358">
        <f t="shared" si="1774"/>
        <v>0</v>
      </c>
      <c r="AF2140" s="358">
        <f t="shared" si="1774"/>
        <v>0</v>
      </c>
      <c r="AG2140" s="358">
        <f t="shared" si="1774"/>
        <v>0</v>
      </c>
      <c r="AH2140" s="358">
        <f t="shared" si="1774"/>
        <v>0</v>
      </c>
      <c r="AI2140" s="358">
        <f t="shared" si="1774"/>
        <v>0</v>
      </c>
      <c r="AJ2140" s="358">
        <f t="shared" si="1774"/>
        <v>0</v>
      </c>
      <c r="AK2140" s="358">
        <v>1784.7113504238841</v>
      </c>
      <c r="AL2140" s="358">
        <v>1798.7566829875223</v>
      </c>
      <c r="AM2140" s="358">
        <v>1812.9104339674873</v>
      </c>
    </row>
    <row r="2141" spans="1:39" x14ac:dyDescent="0.25">
      <c r="A2141" s="353" t="s">
        <v>444</v>
      </c>
      <c r="B2141" s="353" t="s">
        <v>444</v>
      </c>
      <c r="C2141" s="441">
        <f t="shared" ref="C2141:J2141" si="1775">C189</f>
        <v>12500</v>
      </c>
      <c r="D2141" s="441"/>
      <c r="E2141" s="441"/>
      <c r="F2141" s="441"/>
      <c r="G2141" s="441"/>
      <c r="H2141" s="441">
        <f t="shared" si="1775"/>
        <v>0</v>
      </c>
      <c r="I2141" s="441"/>
      <c r="J2141" s="445">
        <f t="shared" si="1775"/>
        <v>0</v>
      </c>
      <c r="K2141" s="358">
        <f t="shared" ref="K2141:AJ2141" si="1776">K189-K1897</f>
        <v>0</v>
      </c>
      <c r="L2141" s="358">
        <f t="shared" si="1776"/>
        <v>0</v>
      </c>
      <c r="M2141" s="358">
        <f t="shared" si="1776"/>
        <v>0</v>
      </c>
      <c r="N2141" s="358">
        <f t="shared" si="1776"/>
        <v>0</v>
      </c>
      <c r="O2141" s="358">
        <f t="shared" si="1776"/>
        <v>0</v>
      </c>
      <c r="P2141" s="358">
        <f t="shared" si="1776"/>
        <v>0</v>
      </c>
      <c r="Q2141" s="358">
        <f t="shared" si="1776"/>
        <v>0</v>
      </c>
      <c r="R2141" s="358">
        <f t="shared" si="1776"/>
        <v>0</v>
      </c>
      <c r="S2141" s="358">
        <f t="shared" si="1776"/>
        <v>0</v>
      </c>
      <c r="T2141" s="358">
        <f t="shared" si="1776"/>
        <v>0</v>
      </c>
      <c r="U2141" s="358">
        <f t="shared" si="1776"/>
        <v>0</v>
      </c>
      <c r="V2141" s="358">
        <f t="shared" si="1776"/>
        <v>0</v>
      </c>
      <c r="W2141" s="358">
        <f t="shared" si="1776"/>
        <v>0</v>
      </c>
      <c r="X2141" s="358">
        <f t="shared" si="1776"/>
        <v>0</v>
      </c>
      <c r="Y2141" s="358">
        <f t="shared" si="1776"/>
        <v>0</v>
      </c>
      <c r="Z2141" s="358">
        <f t="shared" si="1776"/>
        <v>0</v>
      </c>
      <c r="AA2141" s="358">
        <f t="shared" si="1776"/>
        <v>0</v>
      </c>
      <c r="AB2141" s="358">
        <f t="shared" si="1776"/>
        <v>0</v>
      </c>
      <c r="AC2141" s="358">
        <f t="shared" si="1776"/>
        <v>0</v>
      </c>
      <c r="AD2141" s="358">
        <f t="shared" si="1776"/>
        <v>0</v>
      </c>
      <c r="AE2141" s="358">
        <f t="shared" si="1776"/>
        <v>0</v>
      </c>
      <c r="AF2141" s="358">
        <f t="shared" si="1776"/>
        <v>0</v>
      </c>
      <c r="AG2141" s="358">
        <f t="shared" si="1776"/>
        <v>0</v>
      </c>
      <c r="AH2141" s="358">
        <f t="shared" si="1776"/>
        <v>0</v>
      </c>
      <c r="AI2141" s="358">
        <f t="shared" si="1776"/>
        <v>0</v>
      </c>
      <c r="AJ2141" s="358">
        <f t="shared" si="1776"/>
        <v>0</v>
      </c>
      <c r="AK2141" s="358">
        <v>7032.7867241592976</v>
      </c>
      <c r="AL2141" s="358">
        <v>7092.6413514247197</v>
      </c>
      <c r="AM2141" s="358">
        <v>7153.005389332835</v>
      </c>
    </row>
    <row r="2142" spans="1:39" x14ac:dyDescent="0.25">
      <c r="A2142" s="353" t="s">
        <v>532</v>
      </c>
      <c r="B2142" s="353" t="s">
        <v>532</v>
      </c>
      <c r="C2142" s="441">
        <f t="shared" ref="C2142:J2142" si="1777">C190</f>
        <v>14000</v>
      </c>
      <c r="D2142" s="441"/>
      <c r="E2142" s="441"/>
      <c r="F2142" s="441"/>
      <c r="G2142" s="441"/>
      <c r="H2142" s="441">
        <f t="shared" si="1777"/>
        <v>0</v>
      </c>
      <c r="I2142" s="441"/>
      <c r="J2142" s="445">
        <f t="shared" si="1777"/>
        <v>0</v>
      </c>
      <c r="K2142" s="358">
        <f t="shared" ref="K2142:AJ2142" si="1778">K190-K1898</f>
        <v>0</v>
      </c>
      <c r="L2142" s="358">
        <f t="shared" si="1778"/>
        <v>0</v>
      </c>
      <c r="M2142" s="358">
        <f t="shared" si="1778"/>
        <v>0</v>
      </c>
      <c r="N2142" s="358">
        <f t="shared" si="1778"/>
        <v>0</v>
      </c>
      <c r="O2142" s="358">
        <f t="shared" si="1778"/>
        <v>0</v>
      </c>
      <c r="P2142" s="358">
        <f t="shared" si="1778"/>
        <v>0</v>
      </c>
      <c r="Q2142" s="358">
        <f t="shared" si="1778"/>
        <v>0</v>
      </c>
      <c r="R2142" s="358">
        <f t="shared" si="1778"/>
        <v>0</v>
      </c>
      <c r="S2142" s="358">
        <f t="shared" si="1778"/>
        <v>0</v>
      </c>
      <c r="T2142" s="358">
        <f t="shared" si="1778"/>
        <v>0</v>
      </c>
      <c r="U2142" s="358">
        <f t="shared" si="1778"/>
        <v>0</v>
      </c>
      <c r="V2142" s="358">
        <f t="shared" si="1778"/>
        <v>0</v>
      </c>
      <c r="W2142" s="358">
        <f t="shared" si="1778"/>
        <v>0</v>
      </c>
      <c r="X2142" s="358">
        <f t="shared" si="1778"/>
        <v>0</v>
      </c>
      <c r="Y2142" s="358">
        <f t="shared" si="1778"/>
        <v>0</v>
      </c>
      <c r="Z2142" s="358">
        <f t="shared" si="1778"/>
        <v>0</v>
      </c>
      <c r="AA2142" s="358">
        <f t="shared" si="1778"/>
        <v>0</v>
      </c>
      <c r="AB2142" s="358">
        <f t="shared" si="1778"/>
        <v>0</v>
      </c>
      <c r="AC2142" s="358">
        <f t="shared" si="1778"/>
        <v>0</v>
      </c>
      <c r="AD2142" s="358">
        <f t="shared" si="1778"/>
        <v>0</v>
      </c>
      <c r="AE2142" s="358">
        <f t="shared" si="1778"/>
        <v>0</v>
      </c>
      <c r="AF2142" s="358">
        <f t="shared" si="1778"/>
        <v>0</v>
      </c>
      <c r="AG2142" s="358">
        <f t="shared" si="1778"/>
        <v>0</v>
      </c>
      <c r="AH2142" s="358">
        <f t="shared" si="1778"/>
        <v>0</v>
      </c>
      <c r="AI2142" s="358">
        <f t="shared" si="1778"/>
        <v>0</v>
      </c>
      <c r="AJ2142" s="358">
        <f t="shared" si="1778"/>
        <v>0</v>
      </c>
      <c r="AK2142" s="358">
        <v>5134.5247553473018</v>
      </c>
      <c r="AL2142" s="358">
        <v>5234.4958786612997</v>
      </c>
      <c r="AM2142" s="358">
        <v>5336.4134772525385</v>
      </c>
    </row>
    <row r="2143" spans="1:39" x14ac:dyDescent="0.25">
      <c r="A2143" s="353" t="s">
        <v>502</v>
      </c>
      <c r="B2143" s="353" t="s">
        <v>502</v>
      </c>
      <c r="C2143" s="441">
        <f t="shared" ref="C2143:J2143" si="1779">C191</f>
        <v>28000</v>
      </c>
      <c r="D2143" s="441"/>
      <c r="E2143" s="441"/>
      <c r="F2143" s="441"/>
      <c r="G2143" s="441"/>
      <c r="H2143" s="441">
        <f t="shared" si="1779"/>
        <v>0</v>
      </c>
      <c r="I2143" s="441"/>
      <c r="J2143" s="445">
        <f t="shared" si="1779"/>
        <v>0</v>
      </c>
      <c r="K2143" s="358">
        <f t="shared" ref="K2143:AJ2143" si="1780">K191-K1899</f>
        <v>0</v>
      </c>
      <c r="L2143" s="358">
        <f t="shared" si="1780"/>
        <v>0</v>
      </c>
      <c r="M2143" s="358">
        <f t="shared" si="1780"/>
        <v>0</v>
      </c>
      <c r="N2143" s="358">
        <f t="shared" si="1780"/>
        <v>0</v>
      </c>
      <c r="O2143" s="358">
        <f t="shared" si="1780"/>
        <v>0</v>
      </c>
      <c r="P2143" s="358">
        <f t="shared" si="1780"/>
        <v>0</v>
      </c>
      <c r="Q2143" s="358">
        <f t="shared" si="1780"/>
        <v>0</v>
      </c>
      <c r="R2143" s="358">
        <f t="shared" si="1780"/>
        <v>0</v>
      </c>
      <c r="S2143" s="358">
        <f t="shared" si="1780"/>
        <v>0</v>
      </c>
      <c r="T2143" s="358">
        <f t="shared" si="1780"/>
        <v>0</v>
      </c>
      <c r="U2143" s="358">
        <f t="shared" si="1780"/>
        <v>0</v>
      </c>
      <c r="V2143" s="358">
        <f t="shared" si="1780"/>
        <v>0</v>
      </c>
      <c r="W2143" s="358">
        <f t="shared" si="1780"/>
        <v>0</v>
      </c>
      <c r="X2143" s="358">
        <f t="shared" si="1780"/>
        <v>0</v>
      </c>
      <c r="Y2143" s="358">
        <f t="shared" si="1780"/>
        <v>0</v>
      </c>
      <c r="Z2143" s="358">
        <f t="shared" si="1780"/>
        <v>0</v>
      </c>
      <c r="AA2143" s="358">
        <f t="shared" si="1780"/>
        <v>0</v>
      </c>
      <c r="AB2143" s="358">
        <f t="shared" si="1780"/>
        <v>0</v>
      </c>
      <c r="AC2143" s="358">
        <f t="shared" si="1780"/>
        <v>0</v>
      </c>
      <c r="AD2143" s="358">
        <f t="shared" si="1780"/>
        <v>0</v>
      </c>
      <c r="AE2143" s="358">
        <f t="shared" si="1780"/>
        <v>0</v>
      </c>
      <c r="AF2143" s="358">
        <f t="shared" si="1780"/>
        <v>0</v>
      </c>
      <c r="AG2143" s="358">
        <f t="shared" si="1780"/>
        <v>0</v>
      </c>
      <c r="AH2143" s="358">
        <f t="shared" si="1780"/>
        <v>0</v>
      </c>
      <c r="AI2143" s="358">
        <f t="shared" si="1780"/>
        <v>0</v>
      </c>
      <c r="AJ2143" s="358">
        <f t="shared" si="1780"/>
        <v>0</v>
      </c>
      <c r="AK2143" s="358">
        <v>11262.533220844289</v>
      </c>
      <c r="AL2143" s="358">
        <v>11386.335465619915</v>
      </c>
      <c r="AM2143" s="358">
        <v>11511.498593911794</v>
      </c>
    </row>
    <row r="2144" spans="1:39" x14ac:dyDescent="0.25">
      <c r="A2144" s="353" t="s">
        <v>410</v>
      </c>
      <c r="B2144" s="353" t="s">
        <v>410</v>
      </c>
      <c r="C2144" s="441">
        <f t="shared" ref="C2144:J2144" si="1781">C192</f>
        <v>1000</v>
      </c>
      <c r="D2144" s="441"/>
      <c r="E2144" s="441"/>
      <c r="F2144" s="441"/>
      <c r="G2144" s="441"/>
      <c r="H2144" s="441">
        <f t="shared" si="1781"/>
        <v>0</v>
      </c>
      <c r="I2144" s="441"/>
      <c r="J2144" s="445">
        <f t="shared" si="1781"/>
        <v>0</v>
      </c>
      <c r="K2144" s="358">
        <f t="shared" ref="K2144:AJ2144" si="1782">K192-K1900</f>
        <v>0</v>
      </c>
      <c r="L2144" s="358">
        <f t="shared" si="1782"/>
        <v>0</v>
      </c>
      <c r="M2144" s="358">
        <f t="shared" si="1782"/>
        <v>0</v>
      </c>
      <c r="N2144" s="358">
        <f t="shared" si="1782"/>
        <v>0</v>
      </c>
      <c r="O2144" s="358">
        <f t="shared" si="1782"/>
        <v>0</v>
      </c>
      <c r="P2144" s="358">
        <f t="shared" si="1782"/>
        <v>0</v>
      </c>
      <c r="Q2144" s="358">
        <f t="shared" si="1782"/>
        <v>0</v>
      </c>
      <c r="R2144" s="358">
        <f t="shared" si="1782"/>
        <v>0</v>
      </c>
      <c r="S2144" s="358">
        <f t="shared" si="1782"/>
        <v>0</v>
      </c>
      <c r="T2144" s="358">
        <f t="shared" si="1782"/>
        <v>0</v>
      </c>
      <c r="U2144" s="358">
        <f t="shared" si="1782"/>
        <v>0</v>
      </c>
      <c r="V2144" s="358">
        <f t="shared" si="1782"/>
        <v>0</v>
      </c>
      <c r="W2144" s="358">
        <f t="shared" si="1782"/>
        <v>0</v>
      </c>
      <c r="X2144" s="358">
        <f t="shared" si="1782"/>
        <v>0</v>
      </c>
      <c r="Y2144" s="358">
        <f t="shared" si="1782"/>
        <v>0</v>
      </c>
      <c r="Z2144" s="358">
        <f t="shared" si="1782"/>
        <v>0</v>
      </c>
      <c r="AA2144" s="358">
        <f t="shared" si="1782"/>
        <v>0</v>
      </c>
      <c r="AB2144" s="358">
        <f t="shared" si="1782"/>
        <v>0</v>
      </c>
      <c r="AC2144" s="358">
        <f t="shared" si="1782"/>
        <v>0</v>
      </c>
      <c r="AD2144" s="358">
        <f t="shared" si="1782"/>
        <v>0</v>
      </c>
      <c r="AE2144" s="358">
        <f t="shared" si="1782"/>
        <v>0</v>
      </c>
      <c r="AF2144" s="358">
        <f t="shared" si="1782"/>
        <v>0</v>
      </c>
      <c r="AG2144" s="358">
        <f t="shared" si="1782"/>
        <v>0</v>
      </c>
      <c r="AH2144" s="358">
        <f t="shared" si="1782"/>
        <v>0</v>
      </c>
      <c r="AI2144" s="358">
        <f t="shared" si="1782"/>
        <v>0</v>
      </c>
      <c r="AJ2144" s="358">
        <f t="shared" si="1782"/>
        <v>0</v>
      </c>
      <c r="AK2144" s="358">
        <v>775.91042167593753</v>
      </c>
      <c r="AL2144" s="358">
        <v>787.771794702536</v>
      </c>
      <c r="AM2144" s="358">
        <v>799.81449300347765</v>
      </c>
    </row>
    <row r="2145" spans="1:39" x14ac:dyDescent="0.25">
      <c r="A2145" s="353" t="s">
        <v>326</v>
      </c>
      <c r="B2145" s="353" t="s">
        <v>326</v>
      </c>
      <c r="C2145" s="441">
        <f t="shared" ref="C2145:J2145" si="1783">C193</f>
        <v>2000</v>
      </c>
      <c r="D2145" s="441"/>
      <c r="E2145" s="441"/>
      <c r="F2145" s="441"/>
      <c r="G2145" s="441"/>
      <c r="H2145" s="441">
        <f t="shared" si="1783"/>
        <v>0</v>
      </c>
      <c r="I2145" s="441"/>
      <c r="J2145" s="445">
        <f t="shared" si="1783"/>
        <v>0</v>
      </c>
      <c r="K2145" s="358">
        <f t="shared" ref="K2145:AJ2145" si="1784">K193-K1901</f>
        <v>0</v>
      </c>
      <c r="L2145" s="358">
        <f t="shared" si="1784"/>
        <v>0</v>
      </c>
      <c r="M2145" s="358">
        <f t="shared" si="1784"/>
        <v>0</v>
      </c>
      <c r="N2145" s="358">
        <f t="shared" si="1784"/>
        <v>0</v>
      </c>
      <c r="O2145" s="358">
        <f t="shared" si="1784"/>
        <v>0</v>
      </c>
      <c r="P2145" s="358">
        <f t="shared" si="1784"/>
        <v>0</v>
      </c>
      <c r="Q2145" s="358">
        <f t="shared" si="1784"/>
        <v>0</v>
      </c>
      <c r="R2145" s="358">
        <f t="shared" si="1784"/>
        <v>0</v>
      </c>
      <c r="S2145" s="358">
        <f t="shared" si="1784"/>
        <v>0</v>
      </c>
      <c r="T2145" s="358">
        <f t="shared" si="1784"/>
        <v>0</v>
      </c>
      <c r="U2145" s="358">
        <f t="shared" si="1784"/>
        <v>0</v>
      </c>
      <c r="V2145" s="358">
        <f t="shared" si="1784"/>
        <v>0</v>
      </c>
      <c r="W2145" s="358">
        <f t="shared" si="1784"/>
        <v>0</v>
      </c>
      <c r="X2145" s="358">
        <f t="shared" si="1784"/>
        <v>0</v>
      </c>
      <c r="Y2145" s="358">
        <f t="shared" si="1784"/>
        <v>0</v>
      </c>
      <c r="Z2145" s="358">
        <f t="shared" si="1784"/>
        <v>0</v>
      </c>
      <c r="AA2145" s="358">
        <f t="shared" si="1784"/>
        <v>0</v>
      </c>
      <c r="AB2145" s="358">
        <f t="shared" si="1784"/>
        <v>0</v>
      </c>
      <c r="AC2145" s="358">
        <f t="shared" si="1784"/>
        <v>0</v>
      </c>
      <c r="AD2145" s="358">
        <f t="shared" si="1784"/>
        <v>0</v>
      </c>
      <c r="AE2145" s="358">
        <f t="shared" si="1784"/>
        <v>0</v>
      </c>
      <c r="AF2145" s="358">
        <f t="shared" si="1784"/>
        <v>0</v>
      </c>
      <c r="AG2145" s="358">
        <f t="shared" si="1784"/>
        <v>0</v>
      </c>
      <c r="AH2145" s="358">
        <f t="shared" si="1784"/>
        <v>0</v>
      </c>
      <c r="AI2145" s="358">
        <f t="shared" si="1784"/>
        <v>0</v>
      </c>
      <c r="AJ2145" s="358">
        <f t="shared" si="1784"/>
        <v>0</v>
      </c>
      <c r="AK2145" s="358">
        <v>1607.5726766314781</v>
      </c>
      <c r="AL2145" s="358">
        <v>1618.4980568407304</v>
      </c>
      <c r="AM2145" s="358">
        <v>1629.4976880835143</v>
      </c>
    </row>
    <row r="2146" spans="1:39" x14ac:dyDescent="0.25">
      <c r="A2146" s="353" t="s">
        <v>549</v>
      </c>
      <c r="B2146" s="353" t="s">
        <v>549</v>
      </c>
      <c r="C2146" s="441">
        <f t="shared" ref="C2146:J2146" si="1785">C194</f>
        <v>5000</v>
      </c>
      <c r="D2146" s="441"/>
      <c r="E2146" s="441"/>
      <c r="F2146" s="441"/>
      <c r="G2146" s="441"/>
      <c r="H2146" s="441">
        <f t="shared" si="1785"/>
        <v>0</v>
      </c>
      <c r="I2146" s="441"/>
      <c r="J2146" s="445">
        <f t="shared" si="1785"/>
        <v>0</v>
      </c>
      <c r="K2146" s="358">
        <f t="shared" ref="K2146:AJ2146" si="1786">K194-K1902</f>
        <v>0</v>
      </c>
      <c r="L2146" s="358">
        <f t="shared" si="1786"/>
        <v>0</v>
      </c>
      <c r="M2146" s="358">
        <f t="shared" si="1786"/>
        <v>0</v>
      </c>
      <c r="N2146" s="358">
        <f t="shared" si="1786"/>
        <v>0</v>
      </c>
      <c r="O2146" s="358">
        <f t="shared" si="1786"/>
        <v>0</v>
      </c>
      <c r="P2146" s="358">
        <f t="shared" si="1786"/>
        <v>0</v>
      </c>
      <c r="Q2146" s="358">
        <f t="shared" si="1786"/>
        <v>0</v>
      </c>
      <c r="R2146" s="358">
        <f t="shared" si="1786"/>
        <v>0</v>
      </c>
      <c r="S2146" s="358">
        <f t="shared" si="1786"/>
        <v>0</v>
      </c>
      <c r="T2146" s="358">
        <f t="shared" si="1786"/>
        <v>0</v>
      </c>
      <c r="U2146" s="358">
        <f t="shared" si="1786"/>
        <v>0</v>
      </c>
      <c r="V2146" s="358">
        <f t="shared" si="1786"/>
        <v>0</v>
      </c>
      <c r="W2146" s="358">
        <f t="shared" si="1786"/>
        <v>0</v>
      </c>
      <c r="X2146" s="358">
        <f t="shared" si="1786"/>
        <v>0</v>
      </c>
      <c r="Y2146" s="358">
        <f t="shared" si="1786"/>
        <v>0</v>
      </c>
      <c r="Z2146" s="358">
        <f t="shared" si="1786"/>
        <v>0</v>
      </c>
      <c r="AA2146" s="358">
        <f t="shared" si="1786"/>
        <v>0</v>
      </c>
      <c r="AB2146" s="358">
        <f t="shared" si="1786"/>
        <v>0</v>
      </c>
      <c r="AC2146" s="358">
        <f t="shared" si="1786"/>
        <v>0</v>
      </c>
      <c r="AD2146" s="358">
        <f t="shared" si="1786"/>
        <v>0</v>
      </c>
      <c r="AE2146" s="358">
        <f t="shared" si="1786"/>
        <v>0</v>
      </c>
      <c r="AF2146" s="358">
        <f t="shared" si="1786"/>
        <v>0</v>
      </c>
      <c r="AG2146" s="358">
        <f t="shared" si="1786"/>
        <v>0</v>
      </c>
      <c r="AH2146" s="358">
        <f t="shared" si="1786"/>
        <v>0</v>
      </c>
      <c r="AI2146" s="358">
        <f t="shared" si="1786"/>
        <v>0</v>
      </c>
      <c r="AJ2146" s="358">
        <f t="shared" si="1786"/>
        <v>0</v>
      </c>
      <c r="AK2146" s="358">
        <v>435.30792480108784</v>
      </c>
      <c r="AL2146" s="358">
        <v>427.26340294449528</v>
      </c>
      <c r="AM2146" s="358">
        <v>419.36754443220264</v>
      </c>
    </row>
    <row r="2147" spans="1:39" x14ac:dyDescent="0.25">
      <c r="A2147" s="353" t="s">
        <v>440</v>
      </c>
      <c r="B2147" s="353" t="s">
        <v>440</v>
      </c>
      <c r="C2147" s="441">
        <f t="shared" ref="C2147:J2147" si="1787">C195</f>
        <v>12500</v>
      </c>
      <c r="D2147" s="441"/>
      <c r="E2147" s="441"/>
      <c r="F2147" s="441"/>
      <c r="G2147" s="441"/>
      <c r="H2147" s="441">
        <f t="shared" si="1787"/>
        <v>0</v>
      </c>
      <c r="I2147" s="441"/>
      <c r="J2147" s="445">
        <f t="shared" si="1787"/>
        <v>0</v>
      </c>
      <c r="K2147" s="358">
        <f t="shared" ref="K2147:AJ2147" si="1788">K195-K1903</f>
        <v>0</v>
      </c>
      <c r="L2147" s="358">
        <f t="shared" si="1788"/>
        <v>0</v>
      </c>
      <c r="M2147" s="358">
        <f t="shared" si="1788"/>
        <v>0</v>
      </c>
      <c r="N2147" s="358">
        <f t="shared" si="1788"/>
        <v>0</v>
      </c>
      <c r="O2147" s="358">
        <f t="shared" si="1788"/>
        <v>0</v>
      </c>
      <c r="P2147" s="358">
        <f t="shared" si="1788"/>
        <v>0</v>
      </c>
      <c r="Q2147" s="358">
        <f t="shared" si="1788"/>
        <v>0</v>
      </c>
      <c r="R2147" s="358">
        <f t="shared" si="1788"/>
        <v>0</v>
      </c>
      <c r="S2147" s="358">
        <f t="shared" si="1788"/>
        <v>0</v>
      </c>
      <c r="T2147" s="358">
        <f t="shared" si="1788"/>
        <v>0</v>
      </c>
      <c r="U2147" s="358">
        <f t="shared" si="1788"/>
        <v>0</v>
      </c>
      <c r="V2147" s="358">
        <f t="shared" si="1788"/>
        <v>0</v>
      </c>
      <c r="W2147" s="358">
        <f t="shared" si="1788"/>
        <v>0</v>
      </c>
      <c r="X2147" s="358">
        <f t="shared" si="1788"/>
        <v>0</v>
      </c>
      <c r="Y2147" s="358">
        <f t="shared" si="1788"/>
        <v>0</v>
      </c>
      <c r="Z2147" s="358">
        <f t="shared" si="1788"/>
        <v>0</v>
      </c>
      <c r="AA2147" s="358">
        <f t="shared" si="1788"/>
        <v>0</v>
      </c>
      <c r="AB2147" s="358">
        <f t="shared" si="1788"/>
        <v>0</v>
      </c>
      <c r="AC2147" s="358">
        <f t="shared" si="1788"/>
        <v>0</v>
      </c>
      <c r="AD2147" s="358">
        <f t="shared" si="1788"/>
        <v>0</v>
      </c>
      <c r="AE2147" s="358">
        <f t="shared" si="1788"/>
        <v>0</v>
      </c>
      <c r="AF2147" s="358">
        <f t="shared" si="1788"/>
        <v>0</v>
      </c>
      <c r="AG2147" s="358">
        <f t="shared" si="1788"/>
        <v>0</v>
      </c>
      <c r="AH2147" s="358">
        <f t="shared" si="1788"/>
        <v>0</v>
      </c>
      <c r="AI2147" s="358">
        <f t="shared" si="1788"/>
        <v>0</v>
      </c>
      <c r="AJ2147" s="358">
        <f t="shared" si="1788"/>
        <v>0</v>
      </c>
      <c r="AK2147" s="358">
        <v>7960.093362247394</v>
      </c>
      <c r="AL2147" s="358">
        <v>8058.6806001596287</v>
      </c>
      <c r="AM2147" s="358">
        <v>8158.488859363556</v>
      </c>
    </row>
    <row r="2148" spans="1:39" x14ac:dyDescent="0.25">
      <c r="A2148" s="353" t="s">
        <v>507</v>
      </c>
      <c r="B2148" s="353" t="s">
        <v>507</v>
      </c>
      <c r="C2148" s="441">
        <f t="shared" ref="C2148:J2148" si="1789">C196</f>
        <v>3125</v>
      </c>
      <c r="D2148" s="441"/>
      <c r="E2148" s="441"/>
      <c r="F2148" s="441"/>
      <c r="G2148" s="441"/>
      <c r="H2148" s="441">
        <f t="shared" si="1789"/>
        <v>0</v>
      </c>
      <c r="I2148" s="441"/>
      <c r="J2148" s="445">
        <f t="shared" si="1789"/>
        <v>0</v>
      </c>
      <c r="K2148" s="358">
        <f t="shared" ref="K2148:AJ2148" si="1790">K196-K1904</f>
        <v>0</v>
      </c>
      <c r="L2148" s="358">
        <f t="shared" si="1790"/>
        <v>0</v>
      </c>
      <c r="M2148" s="358">
        <f t="shared" si="1790"/>
        <v>0</v>
      </c>
      <c r="N2148" s="358">
        <f t="shared" si="1790"/>
        <v>0</v>
      </c>
      <c r="O2148" s="358">
        <f t="shared" si="1790"/>
        <v>0</v>
      </c>
      <c r="P2148" s="358">
        <f t="shared" si="1790"/>
        <v>0</v>
      </c>
      <c r="Q2148" s="358">
        <f t="shared" si="1790"/>
        <v>0</v>
      </c>
      <c r="R2148" s="358">
        <f t="shared" si="1790"/>
        <v>0</v>
      </c>
      <c r="S2148" s="358">
        <f t="shared" si="1790"/>
        <v>0</v>
      </c>
      <c r="T2148" s="358">
        <f t="shared" si="1790"/>
        <v>0</v>
      </c>
      <c r="U2148" s="358">
        <f t="shared" si="1790"/>
        <v>0</v>
      </c>
      <c r="V2148" s="358">
        <f t="shared" si="1790"/>
        <v>0</v>
      </c>
      <c r="W2148" s="358">
        <f t="shared" si="1790"/>
        <v>0</v>
      </c>
      <c r="X2148" s="358">
        <f t="shared" si="1790"/>
        <v>0</v>
      </c>
      <c r="Y2148" s="358">
        <f t="shared" si="1790"/>
        <v>0</v>
      </c>
      <c r="Z2148" s="358">
        <f t="shared" si="1790"/>
        <v>0</v>
      </c>
      <c r="AA2148" s="358">
        <f t="shared" si="1790"/>
        <v>0</v>
      </c>
      <c r="AB2148" s="358">
        <f t="shared" si="1790"/>
        <v>0</v>
      </c>
      <c r="AC2148" s="358">
        <f t="shared" si="1790"/>
        <v>0</v>
      </c>
      <c r="AD2148" s="358">
        <f t="shared" si="1790"/>
        <v>0</v>
      </c>
      <c r="AE2148" s="358">
        <f t="shared" si="1790"/>
        <v>0</v>
      </c>
      <c r="AF2148" s="358">
        <f t="shared" si="1790"/>
        <v>0</v>
      </c>
      <c r="AG2148" s="358">
        <f t="shared" si="1790"/>
        <v>0</v>
      </c>
      <c r="AH2148" s="358">
        <f t="shared" si="1790"/>
        <v>0</v>
      </c>
      <c r="AI2148" s="358">
        <f t="shared" si="1790"/>
        <v>0</v>
      </c>
      <c r="AJ2148" s="358">
        <f t="shared" si="1790"/>
        <v>0</v>
      </c>
      <c r="AK2148" s="358">
        <v>704.72107822449334</v>
      </c>
      <c r="AL2148" s="358">
        <v>701.57351730942685</v>
      </c>
      <c r="AM2148" s="358">
        <v>698.30378056626455</v>
      </c>
    </row>
    <row r="2149" spans="1:39" x14ac:dyDescent="0.25">
      <c r="A2149" s="353" t="s">
        <v>387</v>
      </c>
      <c r="B2149" s="353" t="s">
        <v>388</v>
      </c>
      <c r="C2149" s="441">
        <f t="shared" ref="C2149:J2149" si="1791">C197</f>
        <v>25000</v>
      </c>
      <c r="D2149" s="441"/>
      <c r="E2149" s="441"/>
      <c r="F2149" s="441"/>
      <c r="G2149" s="441"/>
      <c r="H2149" s="441">
        <f t="shared" si="1791"/>
        <v>0</v>
      </c>
      <c r="I2149" s="441"/>
      <c r="J2149" s="445">
        <f t="shared" si="1791"/>
        <v>0</v>
      </c>
      <c r="K2149" s="358">
        <f t="shared" ref="K2149:AJ2149" si="1792">K197-K1905</f>
        <v>0</v>
      </c>
      <c r="L2149" s="358">
        <f t="shared" si="1792"/>
        <v>0</v>
      </c>
      <c r="M2149" s="358">
        <f t="shared" si="1792"/>
        <v>0</v>
      </c>
      <c r="N2149" s="358">
        <f t="shared" si="1792"/>
        <v>0</v>
      </c>
      <c r="O2149" s="358">
        <f t="shared" si="1792"/>
        <v>0</v>
      </c>
      <c r="P2149" s="358">
        <f t="shared" si="1792"/>
        <v>0</v>
      </c>
      <c r="Q2149" s="358">
        <f t="shared" si="1792"/>
        <v>0</v>
      </c>
      <c r="R2149" s="358">
        <f t="shared" si="1792"/>
        <v>0</v>
      </c>
      <c r="S2149" s="358">
        <f t="shared" si="1792"/>
        <v>0</v>
      </c>
      <c r="T2149" s="358">
        <f t="shared" si="1792"/>
        <v>0</v>
      </c>
      <c r="U2149" s="358">
        <f t="shared" si="1792"/>
        <v>0</v>
      </c>
      <c r="V2149" s="358">
        <f t="shared" si="1792"/>
        <v>0</v>
      </c>
      <c r="W2149" s="358">
        <f t="shared" si="1792"/>
        <v>0</v>
      </c>
      <c r="X2149" s="358">
        <f t="shared" si="1792"/>
        <v>0</v>
      </c>
      <c r="Y2149" s="358">
        <f t="shared" si="1792"/>
        <v>0</v>
      </c>
      <c r="Z2149" s="358">
        <f t="shared" si="1792"/>
        <v>0</v>
      </c>
      <c r="AA2149" s="358">
        <f t="shared" si="1792"/>
        <v>0</v>
      </c>
      <c r="AB2149" s="358">
        <f t="shared" si="1792"/>
        <v>0</v>
      </c>
      <c r="AC2149" s="358">
        <f t="shared" si="1792"/>
        <v>0</v>
      </c>
      <c r="AD2149" s="358">
        <f t="shared" si="1792"/>
        <v>0</v>
      </c>
      <c r="AE2149" s="358">
        <f t="shared" si="1792"/>
        <v>0</v>
      </c>
      <c r="AF2149" s="358">
        <f t="shared" si="1792"/>
        <v>0</v>
      </c>
      <c r="AG2149" s="358">
        <f t="shared" si="1792"/>
        <v>0</v>
      </c>
      <c r="AH2149" s="358">
        <f t="shared" si="1792"/>
        <v>0</v>
      </c>
      <c r="AI2149" s="358">
        <f t="shared" si="1792"/>
        <v>0</v>
      </c>
      <c r="AJ2149" s="358">
        <f t="shared" si="1792"/>
        <v>0</v>
      </c>
      <c r="AK2149" s="358">
        <v>13042.360261046317</v>
      </c>
      <c r="AL2149" s="358">
        <v>13022.652942490718</v>
      </c>
      <c r="AM2149" s="358">
        <v>13001.927985595754</v>
      </c>
    </row>
    <row r="2150" spans="1:39" x14ac:dyDescent="0.25">
      <c r="A2150" s="353" t="s">
        <v>306</v>
      </c>
      <c r="B2150" s="353" t="s">
        <v>306</v>
      </c>
      <c r="C2150" s="441">
        <f t="shared" ref="C2150:J2150" si="1793">C198</f>
        <v>12500</v>
      </c>
      <c r="D2150" s="441"/>
      <c r="E2150" s="441"/>
      <c r="F2150" s="441"/>
      <c r="G2150" s="441"/>
      <c r="H2150" s="441">
        <f t="shared" si="1793"/>
        <v>0</v>
      </c>
      <c r="I2150" s="441"/>
      <c r="J2150" s="445">
        <f t="shared" si="1793"/>
        <v>0</v>
      </c>
      <c r="K2150" s="358">
        <f t="shared" ref="K2150:AJ2150" si="1794">K198-K1906</f>
        <v>0</v>
      </c>
      <c r="L2150" s="358">
        <f t="shared" si="1794"/>
        <v>0</v>
      </c>
      <c r="M2150" s="358">
        <f t="shared" si="1794"/>
        <v>0</v>
      </c>
      <c r="N2150" s="358">
        <f t="shared" si="1794"/>
        <v>0</v>
      </c>
      <c r="O2150" s="358">
        <f t="shared" si="1794"/>
        <v>0</v>
      </c>
      <c r="P2150" s="358">
        <f t="shared" si="1794"/>
        <v>0</v>
      </c>
      <c r="Q2150" s="358">
        <f t="shared" si="1794"/>
        <v>0</v>
      </c>
      <c r="R2150" s="358">
        <f t="shared" si="1794"/>
        <v>0</v>
      </c>
      <c r="S2150" s="358">
        <f t="shared" si="1794"/>
        <v>0</v>
      </c>
      <c r="T2150" s="358">
        <f t="shared" si="1794"/>
        <v>0</v>
      </c>
      <c r="U2150" s="358">
        <f t="shared" si="1794"/>
        <v>0</v>
      </c>
      <c r="V2150" s="358">
        <f t="shared" si="1794"/>
        <v>0</v>
      </c>
      <c r="W2150" s="358">
        <f t="shared" si="1794"/>
        <v>0</v>
      </c>
      <c r="X2150" s="358">
        <f t="shared" si="1794"/>
        <v>0</v>
      </c>
      <c r="Y2150" s="358">
        <f t="shared" si="1794"/>
        <v>0</v>
      </c>
      <c r="Z2150" s="358">
        <f t="shared" si="1794"/>
        <v>0</v>
      </c>
      <c r="AA2150" s="358">
        <f t="shared" si="1794"/>
        <v>0</v>
      </c>
      <c r="AB2150" s="358">
        <f t="shared" si="1794"/>
        <v>0</v>
      </c>
      <c r="AC2150" s="358">
        <f t="shared" si="1794"/>
        <v>0</v>
      </c>
      <c r="AD2150" s="358">
        <f t="shared" si="1794"/>
        <v>0</v>
      </c>
      <c r="AE2150" s="358">
        <f t="shared" si="1794"/>
        <v>0</v>
      </c>
      <c r="AF2150" s="358">
        <f t="shared" si="1794"/>
        <v>0</v>
      </c>
      <c r="AG2150" s="358">
        <f t="shared" si="1794"/>
        <v>0</v>
      </c>
      <c r="AH2150" s="358">
        <f t="shared" si="1794"/>
        <v>0</v>
      </c>
      <c r="AI2150" s="358">
        <f t="shared" si="1794"/>
        <v>0</v>
      </c>
      <c r="AJ2150" s="358">
        <f t="shared" si="1794"/>
        <v>0</v>
      </c>
      <c r="AK2150" s="358">
        <v>10631.959819345291</v>
      </c>
      <c r="AL2150" s="358">
        <v>10689.495897133847</v>
      </c>
      <c r="AM2150" s="358">
        <v>10747.343338048633</v>
      </c>
    </row>
    <row r="2151" spans="1:39" x14ac:dyDescent="0.25">
      <c r="A2151" s="353" t="s">
        <v>287</v>
      </c>
      <c r="B2151" s="353" t="s">
        <v>287</v>
      </c>
      <c r="C2151" s="441">
        <f t="shared" ref="C2151:J2151" si="1795">C199</f>
        <v>3125</v>
      </c>
      <c r="D2151" s="441"/>
      <c r="E2151" s="441"/>
      <c r="F2151" s="441"/>
      <c r="G2151" s="441"/>
      <c r="H2151" s="441">
        <f t="shared" si="1795"/>
        <v>0</v>
      </c>
      <c r="I2151" s="441"/>
      <c r="J2151" s="445">
        <f t="shared" si="1795"/>
        <v>0</v>
      </c>
      <c r="K2151" s="358">
        <f t="shared" ref="K2151:AJ2151" si="1796">K199-K1907</f>
        <v>0</v>
      </c>
      <c r="L2151" s="358">
        <f t="shared" si="1796"/>
        <v>0</v>
      </c>
      <c r="M2151" s="358">
        <f t="shared" si="1796"/>
        <v>0</v>
      </c>
      <c r="N2151" s="358">
        <f t="shared" si="1796"/>
        <v>0</v>
      </c>
      <c r="O2151" s="358">
        <f t="shared" si="1796"/>
        <v>0</v>
      </c>
      <c r="P2151" s="358">
        <f t="shared" si="1796"/>
        <v>0</v>
      </c>
      <c r="Q2151" s="358">
        <f t="shared" si="1796"/>
        <v>0</v>
      </c>
      <c r="R2151" s="358">
        <f t="shared" si="1796"/>
        <v>0</v>
      </c>
      <c r="S2151" s="358">
        <f t="shared" si="1796"/>
        <v>0</v>
      </c>
      <c r="T2151" s="358">
        <f t="shared" si="1796"/>
        <v>0</v>
      </c>
      <c r="U2151" s="358">
        <f t="shared" si="1796"/>
        <v>0</v>
      </c>
      <c r="V2151" s="358">
        <f t="shared" si="1796"/>
        <v>0</v>
      </c>
      <c r="W2151" s="358">
        <f t="shared" si="1796"/>
        <v>0</v>
      </c>
      <c r="X2151" s="358">
        <f t="shared" si="1796"/>
        <v>0</v>
      </c>
      <c r="Y2151" s="358">
        <f t="shared" si="1796"/>
        <v>0</v>
      </c>
      <c r="Z2151" s="358">
        <f t="shared" si="1796"/>
        <v>0</v>
      </c>
      <c r="AA2151" s="358">
        <f t="shared" si="1796"/>
        <v>0</v>
      </c>
      <c r="AB2151" s="358">
        <f t="shared" si="1796"/>
        <v>0</v>
      </c>
      <c r="AC2151" s="358">
        <f t="shared" si="1796"/>
        <v>0</v>
      </c>
      <c r="AD2151" s="358">
        <f t="shared" si="1796"/>
        <v>0</v>
      </c>
      <c r="AE2151" s="358">
        <f t="shared" si="1796"/>
        <v>0</v>
      </c>
      <c r="AF2151" s="358">
        <f t="shared" si="1796"/>
        <v>0</v>
      </c>
      <c r="AG2151" s="358">
        <f t="shared" si="1796"/>
        <v>0</v>
      </c>
      <c r="AH2151" s="358">
        <f t="shared" si="1796"/>
        <v>0</v>
      </c>
      <c r="AI2151" s="358">
        <f t="shared" si="1796"/>
        <v>0</v>
      </c>
      <c r="AJ2151" s="358">
        <f t="shared" si="1796"/>
        <v>0</v>
      </c>
      <c r="AK2151" s="358">
        <v>3827.8859632884132</v>
      </c>
      <c r="AL2151" s="358">
        <v>3893.1741784708051</v>
      </c>
      <c r="AM2151" s="358">
        <v>3959.575945906995</v>
      </c>
    </row>
    <row r="2152" spans="1:39" x14ac:dyDescent="0.25">
      <c r="A2152" s="353" t="s">
        <v>261</v>
      </c>
      <c r="B2152" s="353" t="s">
        <v>361</v>
      </c>
      <c r="C2152" s="441">
        <f t="shared" ref="C2152:J2152" si="1797">C200</f>
        <v>5000</v>
      </c>
      <c r="D2152" s="441"/>
      <c r="E2152" s="441"/>
      <c r="F2152" s="441"/>
      <c r="G2152" s="441"/>
      <c r="H2152" s="441">
        <f t="shared" si="1797"/>
        <v>0</v>
      </c>
      <c r="I2152" s="441"/>
      <c r="J2152" s="445">
        <f t="shared" si="1797"/>
        <v>0</v>
      </c>
      <c r="K2152" s="358">
        <f t="shared" ref="K2152:AJ2152" si="1798">K200-K1908</f>
        <v>0</v>
      </c>
      <c r="L2152" s="358">
        <f t="shared" si="1798"/>
        <v>0</v>
      </c>
      <c r="M2152" s="358">
        <f t="shared" si="1798"/>
        <v>0</v>
      </c>
      <c r="N2152" s="358">
        <f t="shared" si="1798"/>
        <v>0</v>
      </c>
      <c r="O2152" s="358">
        <f t="shared" si="1798"/>
        <v>0</v>
      </c>
      <c r="P2152" s="358">
        <f t="shared" si="1798"/>
        <v>0</v>
      </c>
      <c r="Q2152" s="358">
        <f t="shared" si="1798"/>
        <v>0</v>
      </c>
      <c r="R2152" s="358">
        <f t="shared" si="1798"/>
        <v>0</v>
      </c>
      <c r="S2152" s="358">
        <f t="shared" si="1798"/>
        <v>0</v>
      </c>
      <c r="T2152" s="358">
        <f t="shared" si="1798"/>
        <v>0</v>
      </c>
      <c r="U2152" s="358">
        <f t="shared" si="1798"/>
        <v>0</v>
      </c>
      <c r="V2152" s="358">
        <f t="shared" si="1798"/>
        <v>0</v>
      </c>
      <c r="W2152" s="358">
        <f t="shared" si="1798"/>
        <v>0</v>
      </c>
      <c r="X2152" s="358">
        <f t="shared" si="1798"/>
        <v>0</v>
      </c>
      <c r="Y2152" s="358">
        <f t="shared" si="1798"/>
        <v>0</v>
      </c>
      <c r="Z2152" s="358">
        <f t="shared" si="1798"/>
        <v>0</v>
      </c>
      <c r="AA2152" s="358">
        <f t="shared" si="1798"/>
        <v>0</v>
      </c>
      <c r="AB2152" s="358">
        <f t="shared" si="1798"/>
        <v>0</v>
      </c>
      <c r="AC2152" s="358">
        <f t="shared" si="1798"/>
        <v>0</v>
      </c>
      <c r="AD2152" s="358">
        <f t="shared" si="1798"/>
        <v>0</v>
      </c>
      <c r="AE2152" s="358">
        <f t="shared" si="1798"/>
        <v>0</v>
      </c>
      <c r="AF2152" s="358">
        <f t="shared" si="1798"/>
        <v>0</v>
      </c>
      <c r="AG2152" s="358">
        <f t="shared" si="1798"/>
        <v>0</v>
      </c>
      <c r="AH2152" s="358">
        <f t="shared" si="1798"/>
        <v>0</v>
      </c>
      <c r="AI2152" s="358">
        <f t="shared" si="1798"/>
        <v>0</v>
      </c>
      <c r="AJ2152" s="358">
        <f t="shared" si="1798"/>
        <v>0</v>
      </c>
      <c r="AK2152" s="358">
        <v>3712.8886793194715</v>
      </c>
      <c r="AL2152" s="358">
        <v>3740.2804299566069</v>
      </c>
      <c r="AM2152" s="358">
        <v>3767.874262602596</v>
      </c>
    </row>
    <row r="2153" spans="1:39" x14ac:dyDescent="0.25">
      <c r="A2153" s="353" t="s">
        <v>261</v>
      </c>
      <c r="B2153" s="353" t="s">
        <v>320</v>
      </c>
      <c r="C2153" s="441">
        <f t="shared" ref="C2153:J2153" si="1799">C201</f>
        <v>3750</v>
      </c>
      <c r="D2153" s="441"/>
      <c r="E2153" s="441"/>
      <c r="F2153" s="441"/>
      <c r="G2153" s="441"/>
      <c r="H2153" s="441">
        <f t="shared" si="1799"/>
        <v>0</v>
      </c>
      <c r="I2153" s="441"/>
      <c r="J2153" s="445">
        <f t="shared" si="1799"/>
        <v>0</v>
      </c>
      <c r="K2153" s="358">
        <f t="shared" ref="K2153:AJ2153" si="1800">K201-K1909</f>
        <v>0</v>
      </c>
      <c r="L2153" s="358">
        <f t="shared" si="1800"/>
        <v>0</v>
      </c>
      <c r="M2153" s="358">
        <f t="shared" si="1800"/>
        <v>0</v>
      </c>
      <c r="N2153" s="358">
        <f t="shared" si="1800"/>
        <v>0</v>
      </c>
      <c r="O2153" s="358">
        <f t="shared" si="1800"/>
        <v>0</v>
      </c>
      <c r="P2153" s="358">
        <f t="shared" si="1800"/>
        <v>0</v>
      </c>
      <c r="Q2153" s="358">
        <f t="shared" si="1800"/>
        <v>0</v>
      </c>
      <c r="R2153" s="358">
        <f t="shared" si="1800"/>
        <v>0</v>
      </c>
      <c r="S2153" s="358">
        <f t="shared" si="1800"/>
        <v>0</v>
      </c>
      <c r="T2153" s="358">
        <f t="shared" si="1800"/>
        <v>0</v>
      </c>
      <c r="U2153" s="358">
        <f t="shared" si="1800"/>
        <v>0</v>
      </c>
      <c r="V2153" s="358">
        <f t="shared" si="1800"/>
        <v>0</v>
      </c>
      <c r="W2153" s="358">
        <f t="shared" si="1800"/>
        <v>0</v>
      </c>
      <c r="X2153" s="358">
        <f t="shared" si="1800"/>
        <v>0</v>
      </c>
      <c r="Y2153" s="358">
        <f t="shared" si="1800"/>
        <v>0</v>
      </c>
      <c r="Z2153" s="358">
        <f t="shared" si="1800"/>
        <v>0</v>
      </c>
      <c r="AA2153" s="358">
        <f t="shared" si="1800"/>
        <v>0</v>
      </c>
      <c r="AB2153" s="358">
        <f t="shared" si="1800"/>
        <v>0</v>
      </c>
      <c r="AC2153" s="358">
        <f t="shared" si="1800"/>
        <v>0</v>
      </c>
      <c r="AD2153" s="358">
        <f t="shared" si="1800"/>
        <v>0</v>
      </c>
      <c r="AE2153" s="358">
        <f t="shared" si="1800"/>
        <v>0</v>
      </c>
      <c r="AF2153" s="358">
        <f t="shared" si="1800"/>
        <v>0</v>
      </c>
      <c r="AG2153" s="358">
        <f t="shared" si="1800"/>
        <v>0</v>
      </c>
      <c r="AH2153" s="358">
        <f t="shared" si="1800"/>
        <v>0</v>
      </c>
      <c r="AI2153" s="358">
        <f t="shared" si="1800"/>
        <v>0</v>
      </c>
      <c r="AJ2153" s="358">
        <f t="shared" si="1800"/>
        <v>0</v>
      </c>
      <c r="AK2153" s="358">
        <v>4356.1052122809151</v>
      </c>
      <c r="AL2153" s="358">
        <v>4442.2532253931149</v>
      </c>
      <c r="AM2153" s="358">
        <v>4530.1049347664275</v>
      </c>
    </row>
    <row r="2154" spans="1:39" x14ac:dyDescent="0.25">
      <c r="A2154" s="353" t="s">
        <v>493</v>
      </c>
      <c r="B2154" s="353" t="s">
        <v>493</v>
      </c>
      <c r="C2154" s="441">
        <f t="shared" ref="C2154:J2154" si="1801">C202</f>
        <v>1500</v>
      </c>
      <c r="D2154" s="441"/>
      <c r="E2154" s="441"/>
      <c r="F2154" s="441"/>
      <c r="G2154" s="441"/>
      <c r="H2154" s="441">
        <f t="shared" si="1801"/>
        <v>0</v>
      </c>
      <c r="I2154" s="441"/>
      <c r="J2154" s="445">
        <f t="shared" si="1801"/>
        <v>0</v>
      </c>
      <c r="K2154" s="358">
        <f t="shared" ref="K2154:AJ2154" si="1802">K202-K1910</f>
        <v>0</v>
      </c>
      <c r="L2154" s="358">
        <f t="shared" si="1802"/>
        <v>0</v>
      </c>
      <c r="M2154" s="358">
        <f t="shared" si="1802"/>
        <v>0</v>
      </c>
      <c r="N2154" s="358">
        <f t="shared" si="1802"/>
        <v>0</v>
      </c>
      <c r="O2154" s="358">
        <f t="shared" si="1802"/>
        <v>0</v>
      </c>
      <c r="P2154" s="358">
        <f t="shared" si="1802"/>
        <v>0</v>
      </c>
      <c r="Q2154" s="358">
        <f t="shared" si="1802"/>
        <v>0</v>
      </c>
      <c r="R2154" s="358">
        <f t="shared" si="1802"/>
        <v>0</v>
      </c>
      <c r="S2154" s="358">
        <f t="shared" si="1802"/>
        <v>0</v>
      </c>
      <c r="T2154" s="358">
        <f t="shared" si="1802"/>
        <v>0</v>
      </c>
      <c r="U2154" s="358">
        <f t="shared" si="1802"/>
        <v>0</v>
      </c>
      <c r="V2154" s="358">
        <f t="shared" si="1802"/>
        <v>0</v>
      </c>
      <c r="W2154" s="358">
        <f t="shared" si="1802"/>
        <v>0</v>
      </c>
      <c r="X2154" s="358">
        <f t="shared" si="1802"/>
        <v>0</v>
      </c>
      <c r="Y2154" s="358">
        <f t="shared" si="1802"/>
        <v>0</v>
      </c>
      <c r="Z2154" s="358">
        <f t="shared" si="1802"/>
        <v>0</v>
      </c>
      <c r="AA2154" s="358">
        <f t="shared" si="1802"/>
        <v>0</v>
      </c>
      <c r="AB2154" s="358">
        <f t="shared" si="1802"/>
        <v>0</v>
      </c>
      <c r="AC2154" s="358">
        <f t="shared" si="1802"/>
        <v>0</v>
      </c>
      <c r="AD2154" s="358">
        <f t="shared" si="1802"/>
        <v>0</v>
      </c>
      <c r="AE2154" s="358">
        <f t="shared" si="1802"/>
        <v>0</v>
      </c>
      <c r="AF2154" s="358">
        <f t="shared" si="1802"/>
        <v>0</v>
      </c>
      <c r="AG2154" s="358">
        <f t="shared" si="1802"/>
        <v>0</v>
      </c>
      <c r="AH2154" s="358">
        <f t="shared" si="1802"/>
        <v>0</v>
      </c>
      <c r="AI2154" s="358">
        <f t="shared" si="1802"/>
        <v>0</v>
      </c>
      <c r="AJ2154" s="358">
        <f t="shared" si="1802"/>
        <v>0</v>
      </c>
      <c r="AK2154" s="358">
        <v>441.43666146785154</v>
      </c>
      <c r="AL2154" s="358">
        <v>440.33743657270395</v>
      </c>
      <c r="AM2154" s="358">
        <v>439.24094886609453</v>
      </c>
    </row>
    <row r="2155" spans="1:39" x14ac:dyDescent="0.25">
      <c r="A2155" s="353" t="s">
        <v>262</v>
      </c>
      <c r="B2155" s="353" t="s">
        <v>319</v>
      </c>
      <c r="C2155" s="441">
        <f t="shared" ref="C2155:J2155" si="1803">C203</f>
        <v>20000</v>
      </c>
      <c r="D2155" s="441"/>
      <c r="E2155" s="441"/>
      <c r="F2155" s="441"/>
      <c r="G2155" s="441"/>
      <c r="H2155" s="441">
        <f t="shared" si="1803"/>
        <v>0</v>
      </c>
      <c r="I2155" s="441"/>
      <c r="J2155" s="445">
        <f t="shared" si="1803"/>
        <v>0</v>
      </c>
      <c r="K2155" s="358">
        <f t="shared" ref="K2155:AJ2155" si="1804">K203-K1911</f>
        <v>0</v>
      </c>
      <c r="L2155" s="358">
        <f t="shared" si="1804"/>
        <v>0</v>
      </c>
      <c r="M2155" s="358">
        <f t="shared" si="1804"/>
        <v>0</v>
      </c>
      <c r="N2155" s="358">
        <f t="shared" si="1804"/>
        <v>0</v>
      </c>
      <c r="O2155" s="358">
        <f t="shared" si="1804"/>
        <v>0</v>
      </c>
      <c r="P2155" s="358">
        <f t="shared" si="1804"/>
        <v>0</v>
      </c>
      <c r="Q2155" s="358">
        <f t="shared" si="1804"/>
        <v>0</v>
      </c>
      <c r="R2155" s="358">
        <f t="shared" si="1804"/>
        <v>0</v>
      </c>
      <c r="S2155" s="358">
        <f t="shared" si="1804"/>
        <v>0</v>
      </c>
      <c r="T2155" s="358">
        <f t="shared" si="1804"/>
        <v>0</v>
      </c>
      <c r="U2155" s="358">
        <f t="shared" si="1804"/>
        <v>0</v>
      </c>
      <c r="V2155" s="358">
        <f t="shared" si="1804"/>
        <v>0</v>
      </c>
      <c r="W2155" s="358">
        <f t="shared" si="1804"/>
        <v>0</v>
      </c>
      <c r="X2155" s="358">
        <f t="shared" si="1804"/>
        <v>0</v>
      </c>
      <c r="Y2155" s="358">
        <f t="shared" si="1804"/>
        <v>0</v>
      </c>
      <c r="Z2155" s="358">
        <f t="shared" si="1804"/>
        <v>0</v>
      </c>
      <c r="AA2155" s="358">
        <f t="shared" si="1804"/>
        <v>0</v>
      </c>
      <c r="AB2155" s="358">
        <f t="shared" si="1804"/>
        <v>0</v>
      </c>
      <c r="AC2155" s="358">
        <f t="shared" si="1804"/>
        <v>0</v>
      </c>
      <c r="AD2155" s="358">
        <f t="shared" si="1804"/>
        <v>0</v>
      </c>
      <c r="AE2155" s="358">
        <f t="shared" si="1804"/>
        <v>0</v>
      </c>
      <c r="AF2155" s="358">
        <f t="shared" si="1804"/>
        <v>0</v>
      </c>
      <c r="AG2155" s="358">
        <f t="shared" si="1804"/>
        <v>0</v>
      </c>
      <c r="AH2155" s="358">
        <f t="shared" si="1804"/>
        <v>0</v>
      </c>
      <c r="AI2155" s="358">
        <f t="shared" si="1804"/>
        <v>0</v>
      </c>
      <c r="AJ2155" s="358">
        <f t="shared" si="1804"/>
        <v>0</v>
      </c>
      <c r="AK2155" s="358">
        <v>13373.900946569331</v>
      </c>
      <c r="AL2155" s="358">
        <v>13345.787757444743</v>
      </c>
      <c r="AM2155" s="358">
        <v>13317.733664869913</v>
      </c>
    </row>
    <row r="2156" spans="1:39" x14ac:dyDescent="0.25">
      <c r="A2156" s="353" t="s">
        <v>262</v>
      </c>
      <c r="B2156" s="353" t="s">
        <v>308</v>
      </c>
      <c r="C2156" s="441">
        <f t="shared" ref="C2156:J2156" si="1805">C204</f>
        <v>20000</v>
      </c>
      <c r="D2156" s="441"/>
      <c r="E2156" s="441"/>
      <c r="F2156" s="441"/>
      <c r="G2156" s="441"/>
      <c r="H2156" s="441">
        <f t="shared" si="1805"/>
        <v>0</v>
      </c>
      <c r="I2156" s="441"/>
      <c r="J2156" s="445">
        <f t="shared" si="1805"/>
        <v>0</v>
      </c>
      <c r="K2156" s="358">
        <f t="shared" ref="K2156:AJ2156" si="1806">K204-K1912</f>
        <v>0</v>
      </c>
      <c r="L2156" s="358">
        <f t="shared" si="1806"/>
        <v>0</v>
      </c>
      <c r="M2156" s="358">
        <f t="shared" si="1806"/>
        <v>0</v>
      </c>
      <c r="N2156" s="358">
        <f t="shared" si="1806"/>
        <v>0</v>
      </c>
      <c r="O2156" s="358">
        <f t="shared" si="1806"/>
        <v>0</v>
      </c>
      <c r="P2156" s="358">
        <f t="shared" si="1806"/>
        <v>0</v>
      </c>
      <c r="Q2156" s="358">
        <f t="shared" si="1806"/>
        <v>0</v>
      </c>
      <c r="R2156" s="358">
        <f t="shared" si="1806"/>
        <v>0</v>
      </c>
      <c r="S2156" s="358">
        <f t="shared" si="1806"/>
        <v>0</v>
      </c>
      <c r="T2156" s="358">
        <f t="shared" si="1806"/>
        <v>0</v>
      </c>
      <c r="U2156" s="358">
        <f t="shared" si="1806"/>
        <v>0</v>
      </c>
      <c r="V2156" s="358">
        <f t="shared" si="1806"/>
        <v>0</v>
      </c>
      <c r="W2156" s="358">
        <f t="shared" si="1806"/>
        <v>0</v>
      </c>
      <c r="X2156" s="358">
        <f t="shared" si="1806"/>
        <v>0</v>
      </c>
      <c r="Y2156" s="358">
        <f t="shared" si="1806"/>
        <v>0</v>
      </c>
      <c r="Z2156" s="358">
        <f t="shared" si="1806"/>
        <v>0</v>
      </c>
      <c r="AA2156" s="358">
        <f t="shared" si="1806"/>
        <v>0</v>
      </c>
      <c r="AB2156" s="358">
        <f t="shared" si="1806"/>
        <v>0</v>
      </c>
      <c r="AC2156" s="358">
        <f t="shared" si="1806"/>
        <v>0</v>
      </c>
      <c r="AD2156" s="358">
        <f t="shared" si="1806"/>
        <v>0</v>
      </c>
      <c r="AE2156" s="358">
        <f t="shared" si="1806"/>
        <v>0</v>
      </c>
      <c r="AF2156" s="358">
        <f t="shared" si="1806"/>
        <v>0</v>
      </c>
      <c r="AG2156" s="358">
        <f t="shared" si="1806"/>
        <v>0</v>
      </c>
      <c r="AH2156" s="358">
        <f t="shared" si="1806"/>
        <v>0</v>
      </c>
      <c r="AI2156" s="358">
        <f t="shared" si="1806"/>
        <v>0</v>
      </c>
      <c r="AJ2156" s="358">
        <f t="shared" si="1806"/>
        <v>0</v>
      </c>
      <c r="AK2156" s="358">
        <v>13476.925438411965</v>
      </c>
      <c r="AL2156" s="358">
        <v>13435.36781459108</v>
      </c>
      <c r="AM2156" s="358">
        <v>13393.850573084279</v>
      </c>
    </row>
    <row r="2157" spans="1:39" x14ac:dyDescent="0.25">
      <c r="A2157" s="353" t="s">
        <v>262</v>
      </c>
      <c r="B2157" s="353" t="s">
        <v>331</v>
      </c>
      <c r="C2157" s="441">
        <f t="shared" ref="C2157:J2157" si="1807">C205</f>
        <v>20000</v>
      </c>
      <c r="D2157" s="441"/>
      <c r="E2157" s="441"/>
      <c r="F2157" s="441"/>
      <c r="G2157" s="441"/>
      <c r="H2157" s="441">
        <f t="shared" si="1807"/>
        <v>0</v>
      </c>
      <c r="I2157" s="441"/>
      <c r="J2157" s="445">
        <f t="shared" si="1807"/>
        <v>0</v>
      </c>
      <c r="K2157" s="358">
        <f t="shared" ref="K2157:AJ2157" si="1808">K205-K1913</f>
        <v>0</v>
      </c>
      <c r="L2157" s="358">
        <f t="shared" si="1808"/>
        <v>0</v>
      </c>
      <c r="M2157" s="358">
        <f t="shared" si="1808"/>
        <v>0</v>
      </c>
      <c r="N2157" s="358">
        <f t="shared" si="1808"/>
        <v>0</v>
      </c>
      <c r="O2157" s="358">
        <f t="shared" si="1808"/>
        <v>0</v>
      </c>
      <c r="P2157" s="358">
        <f t="shared" si="1808"/>
        <v>0</v>
      </c>
      <c r="Q2157" s="358">
        <f t="shared" si="1808"/>
        <v>0</v>
      </c>
      <c r="R2157" s="358">
        <f t="shared" si="1808"/>
        <v>0</v>
      </c>
      <c r="S2157" s="358">
        <f t="shared" si="1808"/>
        <v>0</v>
      </c>
      <c r="T2157" s="358">
        <f t="shared" si="1808"/>
        <v>0</v>
      </c>
      <c r="U2157" s="358">
        <f t="shared" si="1808"/>
        <v>0</v>
      </c>
      <c r="V2157" s="358">
        <f t="shared" si="1808"/>
        <v>0</v>
      </c>
      <c r="W2157" s="358">
        <f t="shared" si="1808"/>
        <v>0</v>
      </c>
      <c r="X2157" s="358">
        <f t="shared" si="1808"/>
        <v>0</v>
      </c>
      <c r="Y2157" s="358">
        <f t="shared" si="1808"/>
        <v>0</v>
      </c>
      <c r="Z2157" s="358">
        <f t="shared" si="1808"/>
        <v>0</v>
      </c>
      <c r="AA2157" s="358">
        <f t="shared" si="1808"/>
        <v>0</v>
      </c>
      <c r="AB2157" s="358">
        <f t="shared" si="1808"/>
        <v>0</v>
      </c>
      <c r="AC2157" s="358">
        <f t="shared" si="1808"/>
        <v>0</v>
      </c>
      <c r="AD2157" s="358">
        <f t="shared" si="1808"/>
        <v>0</v>
      </c>
      <c r="AE2157" s="358">
        <f t="shared" si="1808"/>
        <v>0</v>
      </c>
      <c r="AF2157" s="358">
        <f t="shared" si="1808"/>
        <v>0</v>
      </c>
      <c r="AG2157" s="358">
        <f t="shared" si="1808"/>
        <v>0</v>
      </c>
      <c r="AH2157" s="358">
        <f t="shared" si="1808"/>
        <v>0</v>
      </c>
      <c r="AI2157" s="358">
        <f t="shared" si="1808"/>
        <v>0</v>
      </c>
      <c r="AJ2157" s="358">
        <f t="shared" si="1808"/>
        <v>0</v>
      </c>
      <c r="AK2157" s="358">
        <v>12462.120319085025</v>
      </c>
      <c r="AL2157" s="358">
        <v>12482.936368510731</v>
      </c>
      <c r="AM2157" s="358">
        <v>12501.327429228872</v>
      </c>
    </row>
    <row r="2158" spans="1:39" x14ac:dyDescent="0.25">
      <c r="A2158" s="353" t="s">
        <v>339</v>
      </c>
      <c r="B2158" s="353" t="s">
        <v>339</v>
      </c>
      <c r="C2158" s="441">
        <f t="shared" ref="C2158:J2158" si="1809">C206</f>
        <v>1000</v>
      </c>
      <c r="D2158" s="441"/>
      <c r="E2158" s="441"/>
      <c r="F2158" s="441"/>
      <c r="G2158" s="441"/>
      <c r="H2158" s="441">
        <f t="shared" si="1809"/>
        <v>0</v>
      </c>
      <c r="I2158" s="441"/>
      <c r="J2158" s="445">
        <f t="shared" si="1809"/>
        <v>0</v>
      </c>
      <c r="K2158" s="358">
        <f t="shared" ref="K2158:AJ2158" si="1810">K206-K1914</f>
        <v>0</v>
      </c>
      <c r="L2158" s="358">
        <f t="shared" si="1810"/>
        <v>0</v>
      </c>
      <c r="M2158" s="358">
        <f t="shared" si="1810"/>
        <v>0</v>
      </c>
      <c r="N2158" s="358">
        <f t="shared" si="1810"/>
        <v>0</v>
      </c>
      <c r="O2158" s="358">
        <f t="shared" si="1810"/>
        <v>0</v>
      </c>
      <c r="P2158" s="358">
        <f t="shared" si="1810"/>
        <v>0</v>
      </c>
      <c r="Q2158" s="358">
        <f t="shared" si="1810"/>
        <v>0</v>
      </c>
      <c r="R2158" s="358">
        <f t="shared" si="1810"/>
        <v>0</v>
      </c>
      <c r="S2158" s="358">
        <f t="shared" si="1810"/>
        <v>0</v>
      </c>
      <c r="T2158" s="358">
        <f t="shared" si="1810"/>
        <v>0</v>
      </c>
      <c r="U2158" s="358">
        <f t="shared" si="1810"/>
        <v>0</v>
      </c>
      <c r="V2158" s="358">
        <f t="shared" si="1810"/>
        <v>0</v>
      </c>
      <c r="W2158" s="358">
        <f t="shared" si="1810"/>
        <v>0</v>
      </c>
      <c r="X2158" s="358">
        <f t="shared" si="1810"/>
        <v>0</v>
      </c>
      <c r="Y2158" s="358">
        <f t="shared" si="1810"/>
        <v>0</v>
      </c>
      <c r="Z2158" s="358">
        <f t="shared" si="1810"/>
        <v>0</v>
      </c>
      <c r="AA2158" s="358">
        <f t="shared" si="1810"/>
        <v>0</v>
      </c>
      <c r="AB2158" s="358">
        <f t="shared" si="1810"/>
        <v>0</v>
      </c>
      <c r="AC2158" s="358">
        <f t="shared" si="1810"/>
        <v>0</v>
      </c>
      <c r="AD2158" s="358">
        <f t="shared" si="1810"/>
        <v>0</v>
      </c>
      <c r="AE2158" s="358">
        <f t="shared" si="1810"/>
        <v>0</v>
      </c>
      <c r="AF2158" s="358">
        <f t="shared" si="1810"/>
        <v>0</v>
      </c>
      <c r="AG2158" s="358">
        <f t="shared" si="1810"/>
        <v>0</v>
      </c>
      <c r="AH2158" s="358">
        <f t="shared" si="1810"/>
        <v>0</v>
      </c>
      <c r="AI2158" s="358">
        <f t="shared" si="1810"/>
        <v>0</v>
      </c>
      <c r="AJ2158" s="358">
        <f t="shared" si="1810"/>
        <v>0</v>
      </c>
      <c r="AK2158" s="358">
        <v>600.72114741262976</v>
      </c>
      <c r="AL2158" s="358">
        <v>604.69888408442205</v>
      </c>
      <c r="AM2158" s="358">
        <v>608.70295974743885</v>
      </c>
    </row>
    <row r="2159" spans="1:39" x14ac:dyDescent="0.25">
      <c r="A2159" s="353" t="s">
        <v>430</v>
      </c>
      <c r="B2159" s="353" t="s">
        <v>430</v>
      </c>
      <c r="C2159" s="441">
        <f t="shared" ref="C2159:J2159" si="1811">C207</f>
        <v>999</v>
      </c>
      <c r="D2159" s="441"/>
      <c r="E2159" s="441"/>
      <c r="F2159" s="441"/>
      <c r="G2159" s="441"/>
      <c r="H2159" s="441">
        <f t="shared" si="1811"/>
        <v>0</v>
      </c>
      <c r="I2159" s="441"/>
      <c r="J2159" s="445">
        <f t="shared" si="1811"/>
        <v>0</v>
      </c>
      <c r="K2159" s="358">
        <f t="shared" ref="K2159:AJ2159" si="1812">K207-K1915</f>
        <v>0</v>
      </c>
      <c r="L2159" s="358">
        <f t="shared" si="1812"/>
        <v>0</v>
      </c>
      <c r="M2159" s="358">
        <f t="shared" si="1812"/>
        <v>0</v>
      </c>
      <c r="N2159" s="358">
        <f t="shared" si="1812"/>
        <v>0</v>
      </c>
      <c r="O2159" s="358">
        <f t="shared" si="1812"/>
        <v>0</v>
      </c>
      <c r="P2159" s="358">
        <f t="shared" si="1812"/>
        <v>0</v>
      </c>
      <c r="Q2159" s="358">
        <f t="shared" si="1812"/>
        <v>0</v>
      </c>
      <c r="R2159" s="358">
        <f t="shared" si="1812"/>
        <v>0</v>
      </c>
      <c r="S2159" s="358">
        <f t="shared" si="1812"/>
        <v>0</v>
      </c>
      <c r="T2159" s="358">
        <f t="shared" si="1812"/>
        <v>0</v>
      </c>
      <c r="U2159" s="358">
        <f t="shared" si="1812"/>
        <v>0</v>
      </c>
      <c r="V2159" s="358">
        <f t="shared" si="1812"/>
        <v>0</v>
      </c>
      <c r="W2159" s="358">
        <f t="shared" si="1812"/>
        <v>0</v>
      </c>
      <c r="X2159" s="358">
        <f t="shared" si="1812"/>
        <v>0</v>
      </c>
      <c r="Y2159" s="358">
        <f t="shared" si="1812"/>
        <v>0</v>
      </c>
      <c r="Z2159" s="358">
        <f t="shared" si="1812"/>
        <v>0</v>
      </c>
      <c r="AA2159" s="358">
        <f t="shared" si="1812"/>
        <v>0</v>
      </c>
      <c r="AB2159" s="358">
        <f t="shared" si="1812"/>
        <v>0</v>
      </c>
      <c r="AC2159" s="358">
        <f t="shared" si="1812"/>
        <v>0</v>
      </c>
      <c r="AD2159" s="358">
        <f t="shared" si="1812"/>
        <v>0</v>
      </c>
      <c r="AE2159" s="358">
        <f t="shared" si="1812"/>
        <v>0</v>
      </c>
      <c r="AF2159" s="358">
        <f t="shared" si="1812"/>
        <v>0</v>
      </c>
      <c r="AG2159" s="358">
        <f t="shared" si="1812"/>
        <v>0</v>
      </c>
      <c r="AH2159" s="358">
        <f t="shared" si="1812"/>
        <v>0</v>
      </c>
      <c r="AI2159" s="358">
        <f t="shared" si="1812"/>
        <v>0</v>
      </c>
      <c r="AJ2159" s="358">
        <f t="shared" si="1812"/>
        <v>0</v>
      </c>
      <c r="AK2159" s="358">
        <v>321.31990867692031</v>
      </c>
      <c r="AL2159" s="358">
        <v>317.26590884459159</v>
      </c>
      <c r="AM2159" s="358">
        <v>313.2630571490472</v>
      </c>
    </row>
    <row r="2160" spans="1:39" x14ac:dyDescent="0.25">
      <c r="A2160" s="353" t="s">
        <v>374</v>
      </c>
      <c r="B2160" s="353" t="s">
        <v>374</v>
      </c>
      <c r="C2160" s="441">
        <f t="shared" ref="C2160:J2160" si="1813">C208</f>
        <v>5000</v>
      </c>
      <c r="D2160" s="441"/>
      <c r="E2160" s="441"/>
      <c r="F2160" s="441"/>
      <c r="G2160" s="441"/>
      <c r="H2160" s="441">
        <f t="shared" si="1813"/>
        <v>0</v>
      </c>
      <c r="I2160" s="441"/>
      <c r="J2160" s="445">
        <f t="shared" si="1813"/>
        <v>0</v>
      </c>
      <c r="K2160" s="358">
        <f t="shared" ref="K2160:AJ2160" si="1814">K208-K1916</f>
        <v>0</v>
      </c>
      <c r="L2160" s="358">
        <f t="shared" si="1814"/>
        <v>0</v>
      </c>
      <c r="M2160" s="358">
        <f t="shared" si="1814"/>
        <v>0</v>
      </c>
      <c r="N2160" s="358">
        <f t="shared" si="1814"/>
        <v>0</v>
      </c>
      <c r="O2160" s="358">
        <f t="shared" si="1814"/>
        <v>0</v>
      </c>
      <c r="P2160" s="358">
        <f t="shared" si="1814"/>
        <v>0</v>
      </c>
      <c r="Q2160" s="358">
        <f t="shared" si="1814"/>
        <v>0</v>
      </c>
      <c r="R2160" s="358">
        <f t="shared" si="1814"/>
        <v>0</v>
      </c>
      <c r="S2160" s="358">
        <f t="shared" si="1814"/>
        <v>0</v>
      </c>
      <c r="T2160" s="358">
        <f t="shared" si="1814"/>
        <v>0</v>
      </c>
      <c r="U2160" s="358">
        <f t="shared" si="1814"/>
        <v>0</v>
      </c>
      <c r="V2160" s="358">
        <f t="shared" si="1814"/>
        <v>0</v>
      </c>
      <c r="W2160" s="358">
        <f t="shared" si="1814"/>
        <v>0</v>
      </c>
      <c r="X2160" s="358">
        <f t="shared" si="1814"/>
        <v>0</v>
      </c>
      <c r="Y2160" s="358">
        <f t="shared" si="1814"/>
        <v>0</v>
      </c>
      <c r="Z2160" s="358">
        <f t="shared" si="1814"/>
        <v>0</v>
      </c>
      <c r="AA2160" s="358">
        <f t="shared" si="1814"/>
        <v>0</v>
      </c>
      <c r="AB2160" s="358">
        <f t="shared" si="1814"/>
        <v>0</v>
      </c>
      <c r="AC2160" s="358">
        <f t="shared" si="1814"/>
        <v>0</v>
      </c>
      <c r="AD2160" s="358">
        <f t="shared" si="1814"/>
        <v>0</v>
      </c>
      <c r="AE2160" s="358">
        <f t="shared" si="1814"/>
        <v>0</v>
      </c>
      <c r="AF2160" s="358">
        <f t="shared" si="1814"/>
        <v>0</v>
      </c>
      <c r="AG2160" s="358">
        <f t="shared" si="1814"/>
        <v>0</v>
      </c>
      <c r="AH2160" s="358">
        <f t="shared" si="1814"/>
        <v>0</v>
      </c>
      <c r="AI2160" s="358">
        <f t="shared" si="1814"/>
        <v>0</v>
      </c>
      <c r="AJ2160" s="358">
        <f t="shared" si="1814"/>
        <v>0</v>
      </c>
      <c r="AK2160" s="358">
        <v>3840.4386520326761</v>
      </c>
      <c r="AL2160" s="358">
        <v>3884.120007498283</v>
      </c>
      <c r="AM2160" s="358">
        <v>3928.2082205476227</v>
      </c>
    </row>
    <row r="2161" spans="1:39" x14ac:dyDescent="0.25">
      <c r="A2161" s="353" t="s">
        <v>443</v>
      </c>
      <c r="B2161" s="353" t="s">
        <v>443</v>
      </c>
      <c r="C2161" s="441">
        <f t="shared" ref="C2161:J2161" si="1815">C209</f>
        <v>50000</v>
      </c>
      <c r="D2161" s="441"/>
      <c r="E2161" s="441"/>
      <c r="F2161" s="441"/>
      <c r="G2161" s="441"/>
      <c r="H2161" s="441">
        <f t="shared" si="1815"/>
        <v>0</v>
      </c>
      <c r="I2161" s="441"/>
      <c r="J2161" s="445">
        <f t="shared" si="1815"/>
        <v>0</v>
      </c>
      <c r="K2161" s="358">
        <f t="shared" ref="K2161:AJ2161" si="1816">K209-K1917</f>
        <v>0</v>
      </c>
      <c r="L2161" s="358">
        <f t="shared" si="1816"/>
        <v>0</v>
      </c>
      <c r="M2161" s="358">
        <f t="shared" si="1816"/>
        <v>0</v>
      </c>
      <c r="N2161" s="358">
        <f t="shared" si="1816"/>
        <v>0</v>
      </c>
      <c r="O2161" s="358">
        <f t="shared" si="1816"/>
        <v>0</v>
      </c>
      <c r="P2161" s="358">
        <f t="shared" si="1816"/>
        <v>0</v>
      </c>
      <c r="Q2161" s="358">
        <f t="shared" si="1816"/>
        <v>0</v>
      </c>
      <c r="R2161" s="358">
        <f t="shared" si="1816"/>
        <v>0</v>
      </c>
      <c r="S2161" s="358">
        <f t="shared" si="1816"/>
        <v>0</v>
      </c>
      <c r="T2161" s="358">
        <f t="shared" si="1816"/>
        <v>0</v>
      </c>
      <c r="U2161" s="358">
        <f t="shared" si="1816"/>
        <v>0</v>
      </c>
      <c r="V2161" s="358">
        <f t="shared" si="1816"/>
        <v>0</v>
      </c>
      <c r="W2161" s="358">
        <f t="shared" si="1816"/>
        <v>0</v>
      </c>
      <c r="X2161" s="358">
        <f t="shared" si="1816"/>
        <v>0</v>
      </c>
      <c r="Y2161" s="358">
        <f t="shared" si="1816"/>
        <v>0</v>
      </c>
      <c r="Z2161" s="358">
        <f t="shared" si="1816"/>
        <v>0</v>
      </c>
      <c r="AA2161" s="358">
        <f t="shared" si="1816"/>
        <v>0</v>
      </c>
      <c r="AB2161" s="358">
        <f t="shared" si="1816"/>
        <v>0</v>
      </c>
      <c r="AC2161" s="358">
        <f t="shared" si="1816"/>
        <v>0</v>
      </c>
      <c r="AD2161" s="358">
        <f t="shared" si="1816"/>
        <v>0</v>
      </c>
      <c r="AE2161" s="358">
        <f t="shared" si="1816"/>
        <v>0</v>
      </c>
      <c r="AF2161" s="358">
        <f t="shared" si="1816"/>
        <v>0</v>
      </c>
      <c r="AG2161" s="358">
        <f t="shared" si="1816"/>
        <v>0</v>
      </c>
      <c r="AH2161" s="358">
        <f t="shared" si="1816"/>
        <v>0</v>
      </c>
      <c r="AI2161" s="358">
        <f t="shared" si="1816"/>
        <v>0</v>
      </c>
      <c r="AJ2161" s="358">
        <f t="shared" si="1816"/>
        <v>0</v>
      </c>
      <c r="AK2161" s="358">
        <v>48224.399217960054</v>
      </c>
      <c r="AL2161" s="358">
        <v>49633.199245673575</v>
      </c>
      <c r="AM2161" s="358">
        <v>51083.155151952116</v>
      </c>
    </row>
    <row r="2162" spans="1:39" x14ac:dyDescent="0.25">
      <c r="A2162" s="353" t="s">
        <v>244</v>
      </c>
      <c r="B2162" s="353" t="s">
        <v>429</v>
      </c>
      <c r="C2162" s="441">
        <f t="shared" ref="C2162:J2162" si="1817">C210</f>
        <v>20000</v>
      </c>
      <c r="D2162" s="441"/>
      <c r="E2162" s="441"/>
      <c r="F2162" s="441"/>
      <c r="G2162" s="441"/>
      <c r="H2162" s="441">
        <f t="shared" si="1817"/>
        <v>0</v>
      </c>
      <c r="I2162" s="441"/>
      <c r="J2162" s="445">
        <f t="shared" si="1817"/>
        <v>0</v>
      </c>
      <c r="K2162" s="358">
        <f t="shared" ref="K2162:AJ2162" si="1818">K210-K1918</f>
        <v>0</v>
      </c>
      <c r="L2162" s="358">
        <f t="shared" si="1818"/>
        <v>0</v>
      </c>
      <c r="M2162" s="358">
        <f t="shared" si="1818"/>
        <v>0</v>
      </c>
      <c r="N2162" s="358">
        <f t="shared" si="1818"/>
        <v>0</v>
      </c>
      <c r="O2162" s="358">
        <f t="shared" si="1818"/>
        <v>0</v>
      </c>
      <c r="P2162" s="358">
        <f t="shared" si="1818"/>
        <v>0</v>
      </c>
      <c r="Q2162" s="358">
        <f t="shared" si="1818"/>
        <v>0</v>
      </c>
      <c r="R2162" s="358">
        <f t="shared" si="1818"/>
        <v>0</v>
      </c>
      <c r="S2162" s="358">
        <f t="shared" si="1818"/>
        <v>0</v>
      </c>
      <c r="T2162" s="358">
        <f t="shared" si="1818"/>
        <v>0</v>
      </c>
      <c r="U2162" s="358">
        <f t="shared" si="1818"/>
        <v>0</v>
      </c>
      <c r="V2162" s="358">
        <f t="shared" si="1818"/>
        <v>0</v>
      </c>
      <c r="W2162" s="358">
        <f t="shared" si="1818"/>
        <v>0</v>
      </c>
      <c r="X2162" s="358">
        <f t="shared" si="1818"/>
        <v>0</v>
      </c>
      <c r="Y2162" s="358">
        <f t="shared" si="1818"/>
        <v>0</v>
      </c>
      <c r="Z2162" s="358">
        <f t="shared" si="1818"/>
        <v>0</v>
      </c>
      <c r="AA2162" s="358">
        <f t="shared" si="1818"/>
        <v>0</v>
      </c>
      <c r="AB2162" s="358">
        <f t="shared" si="1818"/>
        <v>0</v>
      </c>
      <c r="AC2162" s="358">
        <f t="shared" si="1818"/>
        <v>0</v>
      </c>
      <c r="AD2162" s="358">
        <f t="shared" si="1818"/>
        <v>0</v>
      </c>
      <c r="AE2162" s="358">
        <f t="shared" si="1818"/>
        <v>0</v>
      </c>
      <c r="AF2162" s="358">
        <f t="shared" si="1818"/>
        <v>0</v>
      </c>
      <c r="AG2162" s="358">
        <f t="shared" si="1818"/>
        <v>0</v>
      </c>
      <c r="AH2162" s="358">
        <f t="shared" si="1818"/>
        <v>0</v>
      </c>
      <c r="AI2162" s="358">
        <f t="shared" si="1818"/>
        <v>0</v>
      </c>
      <c r="AJ2162" s="358">
        <f t="shared" si="1818"/>
        <v>0</v>
      </c>
      <c r="AK2162" s="358">
        <v>14681.006730066149</v>
      </c>
      <c r="AL2162" s="358">
        <v>14931.330964402929</v>
      </c>
      <c r="AM2162" s="358">
        <v>15185.64506762557</v>
      </c>
    </row>
    <row r="2163" spans="1:39" x14ac:dyDescent="0.25">
      <c r="A2163" s="353" t="s">
        <v>244</v>
      </c>
      <c r="B2163" s="353" t="s">
        <v>405</v>
      </c>
      <c r="C2163" s="441">
        <f t="shared" ref="C2163:J2163" si="1819">C211</f>
        <v>20000</v>
      </c>
      <c r="D2163" s="441"/>
      <c r="E2163" s="441"/>
      <c r="F2163" s="441"/>
      <c r="G2163" s="441"/>
      <c r="H2163" s="441">
        <f t="shared" si="1819"/>
        <v>0</v>
      </c>
      <c r="I2163" s="441"/>
      <c r="J2163" s="445">
        <f t="shared" si="1819"/>
        <v>0</v>
      </c>
      <c r="K2163" s="358">
        <f t="shared" ref="K2163:AJ2163" si="1820">K211-K1919</f>
        <v>0</v>
      </c>
      <c r="L2163" s="358">
        <f t="shared" si="1820"/>
        <v>0</v>
      </c>
      <c r="M2163" s="358">
        <f t="shared" si="1820"/>
        <v>0</v>
      </c>
      <c r="N2163" s="358">
        <f t="shared" si="1820"/>
        <v>0</v>
      </c>
      <c r="O2163" s="358">
        <f t="shared" si="1820"/>
        <v>0</v>
      </c>
      <c r="P2163" s="358">
        <f t="shared" si="1820"/>
        <v>0</v>
      </c>
      <c r="Q2163" s="358">
        <f t="shared" si="1820"/>
        <v>0</v>
      </c>
      <c r="R2163" s="358">
        <f t="shared" si="1820"/>
        <v>0</v>
      </c>
      <c r="S2163" s="358">
        <f t="shared" si="1820"/>
        <v>0</v>
      </c>
      <c r="T2163" s="358">
        <f t="shared" si="1820"/>
        <v>0</v>
      </c>
      <c r="U2163" s="358">
        <f t="shared" si="1820"/>
        <v>0</v>
      </c>
      <c r="V2163" s="358">
        <f t="shared" si="1820"/>
        <v>0</v>
      </c>
      <c r="W2163" s="358">
        <f t="shared" si="1820"/>
        <v>0</v>
      </c>
      <c r="X2163" s="358">
        <f t="shared" si="1820"/>
        <v>0</v>
      </c>
      <c r="Y2163" s="358">
        <f t="shared" si="1820"/>
        <v>0</v>
      </c>
      <c r="Z2163" s="358">
        <f t="shared" si="1820"/>
        <v>0</v>
      </c>
      <c r="AA2163" s="358">
        <f t="shared" si="1820"/>
        <v>0</v>
      </c>
      <c r="AB2163" s="358">
        <f t="shared" si="1820"/>
        <v>0</v>
      </c>
      <c r="AC2163" s="358">
        <f t="shared" si="1820"/>
        <v>0</v>
      </c>
      <c r="AD2163" s="358">
        <f t="shared" si="1820"/>
        <v>0</v>
      </c>
      <c r="AE2163" s="358">
        <f t="shared" si="1820"/>
        <v>0</v>
      </c>
      <c r="AF2163" s="358">
        <f t="shared" si="1820"/>
        <v>0</v>
      </c>
      <c r="AG2163" s="358">
        <f t="shared" si="1820"/>
        <v>0</v>
      </c>
      <c r="AH2163" s="358">
        <f t="shared" si="1820"/>
        <v>0</v>
      </c>
      <c r="AI2163" s="358">
        <f t="shared" si="1820"/>
        <v>0</v>
      </c>
      <c r="AJ2163" s="358">
        <f t="shared" si="1820"/>
        <v>0</v>
      </c>
      <c r="AK2163" s="358">
        <v>9527.7416341701883</v>
      </c>
      <c r="AL2163" s="358">
        <v>9539.0737165339251</v>
      </c>
      <c r="AM2163" s="358">
        <v>9548.0347953466389</v>
      </c>
    </row>
    <row r="2164" spans="1:39" x14ac:dyDescent="0.25">
      <c r="A2164" s="353" t="s">
        <v>303</v>
      </c>
      <c r="B2164" s="353" t="s">
        <v>303</v>
      </c>
      <c r="C2164" s="441">
        <f t="shared" ref="C2164:J2164" si="1821">C212</f>
        <v>6250</v>
      </c>
      <c r="D2164" s="441"/>
      <c r="E2164" s="441"/>
      <c r="F2164" s="441"/>
      <c r="G2164" s="441"/>
      <c r="H2164" s="441">
        <f t="shared" si="1821"/>
        <v>0</v>
      </c>
      <c r="I2164" s="441"/>
      <c r="J2164" s="445">
        <f t="shared" si="1821"/>
        <v>0</v>
      </c>
      <c r="K2164" s="358">
        <f t="shared" ref="K2164:AJ2164" si="1822">K212-K1920</f>
        <v>0</v>
      </c>
      <c r="L2164" s="358">
        <f t="shared" si="1822"/>
        <v>0</v>
      </c>
      <c r="M2164" s="358">
        <f t="shared" si="1822"/>
        <v>0</v>
      </c>
      <c r="N2164" s="358">
        <f t="shared" si="1822"/>
        <v>0</v>
      </c>
      <c r="O2164" s="358">
        <f t="shared" si="1822"/>
        <v>0</v>
      </c>
      <c r="P2164" s="358">
        <f t="shared" si="1822"/>
        <v>0</v>
      </c>
      <c r="Q2164" s="358">
        <f t="shared" si="1822"/>
        <v>0</v>
      </c>
      <c r="R2164" s="358">
        <f t="shared" si="1822"/>
        <v>0</v>
      </c>
      <c r="S2164" s="358">
        <f t="shared" si="1822"/>
        <v>0</v>
      </c>
      <c r="T2164" s="358">
        <f t="shared" si="1822"/>
        <v>0</v>
      </c>
      <c r="U2164" s="358">
        <f t="shared" si="1822"/>
        <v>0</v>
      </c>
      <c r="V2164" s="358">
        <f t="shared" si="1822"/>
        <v>0</v>
      </c>
      <c r="W2164" s="358">
        <f t="shared" si="1822"/>
        <v>0</v>
      </c>
      <c r="X2164" s="358">
        <f t="shared" si="1822"/>
        <v>0</v>
      </c>
      <c r="Y2164" s="358">
        <f t="shared" si="1822"/>
        <v>0</v>
      </c>
      <c r="Z2164" s="358">
        <f t="shared" si="1822"/>
        <v>0</v>
      </c>
      <c r="AA2164" s="358">
        <f t="shared" si="1822"/>
        <v>0</v>
      </c>
      <c r="AB2164" s="358">
        <f t="shared" si="1822"/>
        <v>0</v>
      </c>
      <c r="AC2164" s="358">
        <f t="shared" si="1822"/>
        <v>0</v>
      </c>
      <c r="AD2164" s="358">
        <f t="shared" si="1822"/>
        <v>0</v>
      </c>
      <c r="AE2164" s="358">
        <f t="shared" si="1822"/>
        <v>0</v>
      </c>
      <c r="AF2164" s="358">
        <f t="shared" si="1822"/>
        <v>0</v>
      </c>
      <c r="AG2164" s="358">
        <f t="shared" si="1822"/>
        <v>0</v>
      </c>
      <c r="AH2164" s="358">
        <f t="shared" si="1822"/>
        <v>0</v>
      </c>
      <c r="AI2164" s="358">
        <f t="shared" si="1822"/>
        <v>0</v>
      </c>
      <c r="AJ2164" s="358">
        <f t="shared" si="1822"/>
        <v>0</v>
      </c>
      <c r="AK2164" s="358">
        <v>5647.0303662128536</v>
      </c>
      <c r="AL2164" s="358">
        <v>5703.5668893675775</v>
      </c>
      <c r="AM2164" s="358">
        <v>5760.2284793122135</v>
      </c>
    </row>
    <row r="2165" spans="1:39" x14ac:dyDescent="0.25">
      <c r="A2165" s="353" t="s">
        <v>475</v>
      </c>
      <c r="B2165" s="353" t="s">
        <v>475</v>
      </c>
      <c r="C2165" s="441">
        <f t="shared" ref="C2165:J2165" si="1823">C213</f>
        <v>3750</v>
      </c>
      <c r="D2165" s="441"/>
      <c r="E2165" s="441"/>
      <c r="F2165" s="441"/>
      <c r="G2165" s="441"/>
      <c r="H2165" s="441">
        <f t="shared" si="1823"/>
        <v>0</v>
      </c>
      <c r="I2165" s="441"/>
      <c r="J2165" s="445">
        <f t="shared" si="1823"/>
        <v>0</v>
      </c>
      <c r="K2165" s="358">
        <f t="shared" ref="K2165:AJ2165" si="1824">K213-K1921</f>
        <v>0</v>
      </c>
      <c r="L2165" s="358">
        <f t="shared" si="1824"/>
        <v>0</v>
      </c>
      <c r="M2165" s="358">
        <f t="shared" si="1824"/>
        <v>0</v>
      </c>
      <c r="N2165" s="358">
        <f t="shared" si="1824"/>
        <v>0</v>
      </c>
      <c r="O2165" s="358">
        <f t="shared" si="1824"/>
        <v>0</v>
      </c>
      <c r="P2165" s="358">
        <f t="shared" si="1824"/>
        <v>0</v>
      </c>
      <c r="Q2165" s="358">
        <f t="shared" si="1824"/>
        <v>0</v>
      </c>
      <c r="R2165" s="358">
        <f t="shared" si="1824"/>
        <v>0</v>
      </c>
      <c r="S2165" s="358">
        <f t="shared" si="1824"/>
        <v>0</v>
      </c>
      <c r="T2165" s="358">
        <f t="shared" si="1824"/>
        <v>0</v>
      </c>
      <c r="U2165" s="358">
        <f t="shared" si="1824"/>
        <v>0</v>
      </c>
      <c r="V2165" s="358">
        <f t="shared" si="1824"/>
        <v>0</v>
      </c>
      <c r="W2165" s="358">
        <f t="shared" si="1824"/>
        <v>0</v>
      </c>
      <c r="X2165" s="358">
        <f t="shared" si="1824"/>
        <v>0</v>
      </c>
      <c r="Y2165" s="358">
        <f t="shared" si="1824"/>
        <v>0</v>
      </c>
      <c r="Z2165" s="358">
        <f t="shared" si="1824"/>
        <v>0</v>
      </c>
      <c r="AA2165" s="358">
        <f t="shared" si="1824"/>
        <v>0</v>
      </c>
      <c r="AB2165" s="358">
        <f t="shared" si="1824"/>
        <v>0</v>
      </c>
      <c r="AC2165" s="358">
        <f t="shared" si="1824"/>
        <v>0</v>
      </c>
      <c r="AD2165" s="358">
        <f t="shared" si="1824"/>
        <v>0</v>
      </c>
      <c r="AE2165" s="358">
        <f t="shared" si="1824"/>
        <v>0</v>
      </c>
      <c r="AF2165" s="358">
        <f t="shared" si="1824"/>
        <v>0</v>
      </c>
      <c r="AG2165" s="358">
        <f t="shared" si="1824"/>
        <v>0</v>
      </c>
      <c r="AH2165" s="358">
        <f t="shared" si="1824"/>
        <v>0</v>
      </c>
      <c r="AI2165" s="358">
        <f t="shared" si="1824"/>
        <v>0</v>
      </c>
      <c r="AJ2165" s="358">
        <f t="shared" si="1824"/>
        <v>0</v>
      </c>
      <c r="AK2165" s="358">
        <v>1169.87496731387</v>
      </c>
      <c r="AL2165" s="358">
        <v>1161.8227789384619</v>
      </c>
      <c r="AM2165" s="358">
        <v>1153.8260133556123</v>
      </c>
    </row>
    <row r="2166" spans="1:39" x14ac:dyDescent="0.25">
      <c r="A2166" s="353" t="s">
        <v>355</v>
      </c>
      <c r="B2166" s="353" t="s">
        <v>355</v>
      </c>
      <c r="C2166" s="441">
        <f t="shared" ref="C2166:J2166" si="1825">C214</f>
        <v>7000</v>
      </c>
      <c r="D2166" s="441"/>
      <c r="E2166" s="441"/>
      <c r="F2166" s="441"/>
      <c r="G2166" s="441"/>
      <c r="H2166" s="441">
        <f t="shared" si="1825"/>
        <v>0</v>
      </c>
      <c r="I2166" s="441"/>
      <c r="J2166" s="445">
        <f t="shared" si="1825"/>
        <v>0</v>
      </c>
      <c r="K2166" s="358">
        <f t="shared" ref="K2166:AJ2166" si="1826">K214-K1922</f>
        <v>0</v>
      </c>
      <c r="L2166" s="358">
        <f t="shared" si="1826"/>
        <v>0</v>
      </c>
      <c r="M2166" s="358">
        <f t="shared" si="1826"/>
        <v>0</v>
      </c>
      <c r="N2166" s="358">
        <f t="shared" si="1826"/>
        <v>0</v>
      </c>
      <c r="O2166" s="358">
        <f t="shared" si="1826"/>
        <v>0</v>
      </c>
      <c r="P2166" s="358">
        <f t="shared" si="1826"/>
        <v>0</v>
      </c>
      <c r="Q2166" s="358">
        <f t="shared" si="1826"/>
        <v>0</v>
      </c>
      <c r="R2166" s="358">
        <f t="shared" si="1826"/>
        <v>0</v>
      </c>
      <c r="S2166" s="358">
        <f t="shared" si="1826"/>
        <v>0</v>
      </c>
      <c r="T2166" s="358">
        <f t="shared" si="1826"/>
        <v>0</v>
      </c>
      <c r="U2166" s="358">
        <f t="shared" si="1826"/>
        <v>0</v>
      </c>
      <c r="V2166" s="358">
        <f t="shared" si="1826"/>
        <v>0</v>
      </c>
      <c r="W2166" s="358">
        <f t="shared" si="1826"/>
        <v>0</v>
      </c>
      <c r="X2166" s="358">
        <f t="shared" si="1826"/>
        <v>0</v>
      </c>
      <c r="Y2166" s="358">
        <f t="shared" si="1826"/>
        <v>0</v>
      </c>
      <c r="Z2166" s="358">
        <f t="shared" si="1826"/>
        <v>0</v>
      </c>
      <c r="AA2166" s="358">
        <f t="shared" si="1826"/>
        <v>0</v>
      </c>
      <c r="AB2166" s="358">
        <f t="shared" si="1826"/>
        <v>0</v>
      </c>
      <c r="AC2166" s="358">
        <f t="shared" si="1826"/>
        <v>0</v>
      </c>
      <c r="AD2166" s="358">
        <f t="shared" si="1826"/>
        <v>0</v>
      </c>
      <c r="AE2166" s="358">
        <f t="shared" si="1826"/>
        <v>0</v>
      </c>
      <c r="AF2166" s="358">
        <f t="shared" si="1826"/>
        <v>0</v>
      </c>
      <c r="AG2166" s="358">
        <f t="shared" si="1826"/>
        <v>0</v>
      </c>
      <c r="AH2166" s="358">
        <f t="shared" si="1826"/>
        <v>0</v>
      </c>
      <c r="AI2166" s="358">
        <f t="shared" si="1826"/>
        <v>0</v>
      </c>
      <c r="AJ2166" s="358">
        <f t="shared" si="1826"/>
        <v>0</v>
      </c>
      <c r="AK2166" s="358">
        <v>6420.0144525033384</v>
      </c>
      <c r="AL2166" s="358">
        <v>6519.3416584257338</v>
      </c>
      <c r="AM2166" s="358">
        <v>6620.2056044768842</v>
      </c>
    </row>
    <row r="2167" spans="1:39" x14ac:dyDescent="0.25">
      <c r="A2167" s="353" t="s">
        <v>484</v>
      </c>
      <c r="B2167" s="353" t="s">
        <v>484</v>
      </c>
      <c r="C2167" s="441">
        <f t="shared" ref="C2167:J2167" si="1827">C215</f>
        <v>5000</v>
      </c>
      <c r="D2167" s="441"/>
      <c r="E2167" s="441"/>
      <c r="F2167" s="441"/>
      <c r="G2167" s="441"/>
      <c r="H2167" s="441">
        <f t="shared" si="1827"/>
        <v>0</v>
      </c>
      <c r="I2167" s="441"/>
      <c r="J2167" s="445">
        <f t="shared" si="1827"/>
        <v>0</v>
      </c>
      <c r="K2167" s="358">
        <f t="shared" ref="K2167:AJ2167" si="1828">K215-K1923</f>
        <v>0</v>
      </c>
      <c r="L2167" s="358">
        <f t="shared" si="1828"/>
        <v>0</v>
      </c>
      <c r="M2167" s="358">
        <f t="shared" si="1828"/>
        <v>0</v>
      </c>
      <c r="N2167" s="358">
        <f t="shared" si="1828"/>
        <v>0</v>
      </c>
      <c r="O2167" s="358">
        <f t="shared" si="1828"/>
        <v>0</v>
      </c>
      <c r="P2167" s="358">
        <f t="shared" si="1828"/>
        <v>0</v>
      </c>
      <c r="Q2167" s="358">
        <f t="shared" si="1828"/>
        <v>0</v>
      </c>
      <c r="R2167" s="358">
        <f t="shared" si="1828"/>
        <v>0</v>
      </c>
      <c r="S2167" s="358">
        <f t="shared" si="1828"/>
        <v>0</v>
      </c>
      <c r="T2167" s="358">
        <f t="shared" si="1828"/>
        <v>0</v>
      </c>
      <c r="U2167" s="358">
        <f t="shared" si="1828"/>
        <v>0</v>
      </c>
      <c r="V2167" s="358">
        <f t="shared" si="1828"/>
        <v>0</v>
      </c>
      <c r="W2167" s="358">
        <f t="shared" si="1828"/>
        <v>0</v>
      </c>
      <c r="X2167" s="358">
        <f t="shared" si="1828"/>
        <v>0</v>
      </c>
      <c r="Y2167" s="358">
        <f t="shared" si="1828"/>
        <v>0</v>
      </c>
      <c r="Z2167" s="358">
        <f t="shared" si="1828"/>
        <v>0</v>
      </c>
      <c r="AA2167" s="358">
        <f t="shared" si="1828"/>
        <v>0</v>
      </c>
      <c r="AB2167" s="358">
        <f t="shared" si="1828"/>
        <v>0</v>
      </c>
      <c r="AC2167" s="358">
        <f t="shared" si="1828"/>
        <v>0</v>
      </c>
      <c r="AD2167" s="358">
        <f t="shared" si="1828"/>
        <v>0</v>
      </c>
      <c r="AE2167" s="358">
        <f t="shared" si="1828"/>
        <v>0</v>
      </c>
      <c r="AF2167" s="358">
        <f t="shared" si="1828"/>
        <v>0</v>
      </c>
      <c r="AG2167" s="358">
        <f t="shared" si="1828"/>
        <v>0</v>
      </c>
      <c r="AH2167" s="358">
        <f t="shared" si="1828"/>
        <v>0</v>
      </c>
      <c r="AI2167" s="358">
        <f t="shared" si="1828"/>
        <v>0</v>
      </c>
      <c r="AJ2167" s="358">
        <f t="shared" si="1828"/>
        <v>0</v>
      </c>
      <c r="AK2167" s="358">
        <v>1620.4246664397936</v>
      </c>
      <c r="AL2167" s="358">
        <v>1618.1759856218259</v>
      </c>
      <c r="AM2167" s="358">
        <v>1615.9304253225259</v>
      </c>
    </row>
    <row r="2168" spans="1:39" x14ac:dyDescent="0.25">
      <c r="A2168" s="353" t="s">
        <v>492</v>
      </c>
      <c r="B2168" s="353" t="s">
        <v>492</v>
      </c>
      <c r="C2168" s="441">
        <f t="shared" ref="C2168:J2168" si="1829">C216</f>
        <v>25000</v>
      </c>
      <c r="D2168" s="441"/>
      <c r="E2168" s="441"/>
      <c r="F2168" s="441"/>
      <c r="G2168" s="441"/>
      <c r="H2168" s="441">
        <f t="shared" si="1829"/>
        <v>0</v>
      </c>
      <c r="I2168" s="441"/>
      <c r="J2168" s="445">
        <f t="shared" si="1829"/>
        <v>0</v>
      </c>
      <c r="K2168" s="358">
        <f t="shared" ref="K2168:AJ2168" si="1830">K216-K1924</f>
        <v>0</v>
      </c>
      <c r="L2168" s="358">
        <f t="shared" si="1830"/>
        <v>0</v>
      </c>
      <c r="M2168" s="358">
        <f t="shared" si="1830"/>
        <v>0</v>
      </c>
      <c r="N2168" s="358">
        <f t="shared" si="1830"/>
        <v>0</v>
      </c>
      <c r="O2168" s="358">
        <f t="shared" si="1830"/>
        <v>0</v>
      </c>
      <c r="P2168" s="358">
        <f t="shared" si="1830"/>
        <v>0</v>
      </c>
      <c r="Q2168" s="358">
        <f t="shared" si="1830"/>
        <v>0</v>
      </c>
      <c r="R2168" s="358">
        <f t="shared" si="1830"/>
        <v>0</v>
      </c>
      <c r="S2168" s="358">
        <f t="shared" si="1830"/>
        <v>0</v>
      </c>
      <c r="T2168" s="358">
        <f t="shared" si="1830"/>
        <v>0</v>
      </c>
      <c r="U2168" s="358">
        <f t="shared" si="1830"/>
        <v>0</v>
      </c>
      <c r="V2168" s="358">
        <f t="shared" si="1830"/>
        <v>0</v>
      </c>
      <c r="W2168" s="358">
        <f t="shared" si="1830"/>
        <v>0</v>
      </c>
      <c r="X2168" s="358">
        <f t="shared" si="1830"/>
        <v>0</v>
      </c>
      <c r="Y2168" s="358">
        <f t="shared" si="1830"/>
        <v>0</v>
      </c>
      <c r="Z2168" s="358">
        <f t="shared" si="1830"/>
        <v>0</v>
      </c>
      <c r="AA2168" s="358">
        <f t="shared" si="1830"/>
        <v>0</v>
      </c>
      <c r="AB2168" s="358">
        <f t="shared" si="1830"/>
        <v>0</v>
      </c>
      <c r="AC2168" s="358">
        <f t="shared" si="1830"/>
        <v>0</v>
      </c>
      <c r="AD2168" s="358">
        <f t="shared" si="1830"/>
        <v>0</v>
      </c>
      <c r="AE2168" s="358">
        <f t="shared" si="1830"/>
        <v>0</v>
      </c>
      <c r="AF2168" s="358">
        <f t="shared" si="1830"/>
        <v>0</v>
      </c>
      <c r="AG2168" s="358">
        <f t="shared" si="1830"/>
        <v>0</v>
      </c>
      <c r="AH2168" s="358">
        <f t="shared" si="1830"/>
        <v>0</v>
      </c>
      <c r="AI2168" s="358">
        <f t="shared" si="1830"/>
        <v>0</v>
      </c>
      <c r="AJ2168" s="358">
        <f t="shared" si="1830"/>
        <v>0</v>
      </c>
      <c r="AK2168" s="358">
        <v>11062.832521384433</v>
      </c>
      <c r="AL2168" s="358">
        <v>11202.5359360156</v>
      </c>
      <c r="AM2168" s="358">
        <v>11344.003550188057</v>
      </c>
    </row>
    <row r="2169" spans="1:39" x14ac:dyDescent="0.25">
      <c r="A2169" s="353" t="s">
        <v>380</v>
      </c>
      <c r="B2169" s="353" t="s">
        <v>380</v>
      </c>
      <c r="C2169" s="441">
        <f t="shared" ref="C2169:J2169" si="1831">C217</f>
        <v>35000</v>
      </c>
      <c r="D2169" s="441"/>
      <c r="E2169" s="441"/>
      <c r="F2169" s="441"/>
      <c r="G2169" s="441"/>
      <c r="H2169" s="441">
        <f t="shared" si="1831"/>
        <v>0</v>
      </c>
      <c r="I2169" s="441"/>
      <c r="J2169" s="445">
        <f t="shared" si="1831"/>
        <v>0</v>
      </c>
      <c r="K2169" s="358">
        <f t="shared" ref="K2169:AJ2169" si="1832">K217-K1925</f>
        <v>0</v>
      </c>
      <c r="L2169" s="358">
        <f t="shared" si="1832"/>
        <v>0</v>
      </c>
      <c r="M2169" s="358">
        <f t="shared" si="1832"/>
        <v>0</v>
      </c>
      <c r="N2169" s="358">
        <f t="shared" si="1832"/>
        <v>0</v>
      </c>
      <c r="O2169" s="358">
        <f t="shared" si="1832"/>
        <v>0</v>
      </c>
      <c r="P2169" s="358">
        <f t="shared" si="1832"/>
        <v>0</v>
      </c>
      <c r="Q2169" s="358">
        <f t="shared" si="1832"/>
        <v>0</v>
      </c>
      <c r="R2169" s="358">
        <f t="shared" si="1832"/>
        <v>0</v>
      </c>
      <c r="S2169" s="358">
        <f t="shared" si="1832"/>
        <v>0</v>
      </c>
      <c r="T2169" s="358">
        <f t="shared" si="1832"/>
        <v>0</v>
      </c>
      <c r="U2169" s="358">
        <f t="shared" si="1832"/>
        <v>0</v>
      </c>
      <c r="V2169" s="358">
        <f t="shared" si="1832"/>
        <v>0</v>
      </c>
      <c r="W2169" s="358">
        <f t="shared" si="1832"/>
        <v>0</v>
      </c>
      <c r="X2169" s="358">
        <f t="shared" si="1832"/>
        <v>0</v>
      </c>
      <c r="Y2169" s="358">
        <f t="shared" si="1832"/>
        <v>0</v>
      </c>
      <c r="Z2169" s="358">
        <f t="shared" si="1832"/>
        <v>0</v>
      </c>
      <c r="AA2169" s="358">
        <f t="shared" si="1832"/>
        <v>0</v>
      </c>
      <c r="AB2169" s="358">
        <f t="shared" si="1832"/>
        <v>0</v>
      </c>
      <c r="AC2169" s="358">
        <f t="shared" si="1832"/>
        <v>0</v>
      </c>
      <c r="AD2169" s="358">
        <f t="shared" si="1832"/>
        <v>0</v>
      </c>
      <c r="AE2169" s="358">
        <f t="shared" si="1832"/>
        <v>0</v>
      </c>
      <c r="AF2169" s="358">
        <f t="shared" si="1832"/>
        <v>0</v>
      </c>
      <c r="AG2169" s="358">
        <f t="shared" si="1832"/>
        <v>0</v>
      </c>
      <c r="AH2169" s="358">
        <f t="shared" si="1832"/>
        <v>0</v>
      </c>
      <c r="AI2169" s="358">
        <f t="shared" si="1832"/>
        <v>0</v>
      </c>
      <c r="AJ2169" s="358">
        <f t="shared" si="1832"/>
        <v>0</v>
      </c>
      <c r="AK2169" s="358">
        <v>25802.840876023372</v>
      </c>
      <c r="AL2169" s="358">
        <v>26052.504460304859</v>
      </c>
      <c r="AM2169" s="358">
        <v>26304.583743912466</v>
      </c>
    </row>
    <row r="2170" spans="1:39" x14ac:dyDescent="0.25">
      <c r="A2170" s="353" t="s">
        <v>322</v>
      </c>
      <c r="B2170" s="353" t="s">
        <v>322</v>
      </c>
      <c r="C2170" s="441">
        <f t="shared" ref="C2170:J2170" si="1833">C218</f>
        <v>2500</v>
      </c>
      <c r="D2170" s="441"/>
      <c r="E2170" s="441"/>
      <c r="F2170" s="441"/>
      <c r="G2170" s="441"/>
      <c r="H2170" s="441">
        <f t="shared" si="1833"/>
        <v>0</v>
      </c>
      <c r="I2170" s="441"/>
      <c r="J2170" s="445">
        <f t="shared" si="1833"/>
        <v>0</v>
      </c>
      <c r="K2170" s="358">
        <f t="shared" ref="K2170:AJ2170" si="1834">K218-K1926</f>
        <v>0</v>
      </c>
      <c r="L2170" s="358">
        <f t="shared" si="1834"/>
        <v>0</v>
      </c>
      <c r="M2170" s="358">
        <f t="shared" si="1834"/>
        <v>0</v>
      </c>
      <c r="N2170" s="358">
        <f t="shared" si="1834"/>
        <v>0</v>
      </c>
      <c r="O2170" s="358">
        <f t="shared" si="1834"/>
        <v>0</v>
      </c>
      <c r="P2170" s="358">
        <f t="shared" si="1834"/>
        <v>0</v>
      </c>
      <c r="Q2170" s="358">
        <f t="shared" si="1834"/>
        <v>0</v>
      </c>
      <c r="R2170" s="358">
        <f t="shared" si="1834"/>
        <v>0</v>
      </c>
      <c r="S2170" s="358">
        <f t="shared" si="1834"/>
        <v>0</v>
      </c>
      <c r="T2170" s="358">
        <f t="shared" si="1834"/>
        <v>0</v>
      </c>
      <c r="U2170" s="358">
        <f t="shared" si="1834"/>
        <v>0</v>
      </c>
      <c r="V2170" s="358">
        <f t="shared" si="1834"/>
        <v>0</v>
      </c>
      <c r="W2170" s="358">
        <f t="shared" si="1834"/>
        <v>0</v>
      </c>
      <c r="X2170" s="358">
        <f t="shared" si="1834"/>
        <v>0</v>
      </c>
      <c r="Y2170" s="358">
        <f t="shared" si="1834"/>
        <v>0</v>
      </c>
      <c r="Z2170" s="358">
        <f t="shared" si="1834"/>
        <v>0</v>
      </c>
      <c r="AA2170" s="358">
        <f t="shared" si="1834"/>
        <v>0</v>
      </c>
      <c r="AB2170" s="358">
        <f t="shared" si="1834"/>
        <v>0</v>
      </c>
      <c r="AC2170" s="358">
        <f t="shared" si="1834"/>
        <v>0</v>
      </c>
      <c r="AD2170" s="358">
        <f t="shared" si="1834"/>
        <v>0</v>
      </c>
      <c r="AE2170" s="358">
        <f t="shared" si="1834"/>
        <v>0</v>
      </c>
      <c r="AF2170" s="358">
        <f t="shared" si="1834"/>
        <v>0</v>
      </c>
      <c r="AG2170" s="358">
        <f t="shared" si="1834"/>
        <v>0</v>
      </c>
      <c r="AH2170" s="358">
        <f t="shared" si="1834"/>
        <v>0</v>
      </c>
      <c r="AI2170" s="358">
        <f t="shared" si="1834"/>
        <v>0</v>
      </c>
      <c r="AJ2170" s="358">
        <f t="shared" si="1834"/>
        <v>0</v>
      </c>
      <c r="AK2170" s="358">
        <v>2185.7472943979624</v>
      </c>
      <c r="AL2170" s="358">
        <v>2205.2002609095744</v>
      </c>
      <c r="AM2170" s="358">
        <v>2224.8263571819193</v>
      </c>
    </row>
    <row r="2171" spans="1:39" x14ac:dyDescent="0.25">
      <c r="A2171" s="353" t="s">
        <v>447</v>
      </c>
      <c r="B2171" s="353" t="s">
        <v>447</v>
      </c>
      <c r="C2171" s="441">
        <f t="shared" ref="C2171:J2171" si="1835">C219</f>
        <v>2000</v>
      </c>
      <c r="D2171" s="441"/>
      <c r="E2171" s="441"/>
      <c r="F2171" s="441"/>
      <c r="G2171" s="441"/>
      <c r="H2171" s="441">
        <f t="shared" si="1835"/>
        <v>0</v>
      </c>
      <c r="I2171" s="441"/>
      <c r="J2171" s="445">
        <f t="shared" si="1835"/>
        <v>0</v>
      </c>
      <c r="K2171" s="358">
        <f t="shared" ref="K2171:AJ2171" si="1836">K219-K1927</f>
        <v>0</v>
      </c>
      <c r="L2171" s="358">
        <f t="shared" si="1836"/>
        <v>0</v>
      </c>
      <c r="M2171" s="358">
        <f t="shared" si="1836"/>
        <v>0</v>
      </c>
      <c r="N2171" s="358">
        <f t="shared" si="1836"/>
        <v>0</v>
      </c>
      <c r="O2171" s="358">
        <f t="shared" si="1836"/>
        <v>0</v>
      </c>
      <c r="P2171" s="358">
        <f t="shared" si="1836"/>
        <v>0</v>
      </c>
      <c r="Q2171" s="358">
        <f t="shared" si="1836"/>
        <v>0</v>
      </c>
      <c r="R2171" s="358">
        <f t="shared" si="1836"/>
        <v>0</v>
      </c>
      <c r="S2171" s="358">
        <f t="shared" si="1836"/>
        <v>0</v>
      </c>
      <c r="T2171" s="358">
        <f t="shared" si="1836"/>
        <v>0</v>
      </c>
      <c r="U2171" s="358">
        <f t="shared" si="1836"/>
        <v>0</v>
      </c>
      <c r="V2171" s="358">
        <f t="shared" si="1836"/>
        <v>0</v>
      </c>
      <c r="W2171" s="358">
        <f t="shared" si="1836"/>
        <v>0</v>
      </c>
      <c r="X2171" s="358">
        <f t="shared" si="1836"/>
        <v>0</v>
      </c>
      <c r="Y2171" s="358">
        <f t="shared" si="1836"/>
        <v>0</v>
      </c>
      <c r="Z2171" s="358">
        <f t="shared" si="1836"/>
        <v>0</v>
      </c>
      <c r="AA2171" s="358">
        <f t="shared" si="1836"/>
        <v>0</v>
      </c>
      <c r="AB2171" s="358">
        <f t="shared" si="1836"/>
        <v>0</v>
      </c>
      <c r="AC2171" s="358">
        <f t="shared" si="1836"/>
        <v>0</v>
      </c>
      <c r="AD2171" s="358">
        <f t="shared" si="1836"/>
        <v>0</v>
      </c>
      <c r="AE2171" s="358">
        <f t="shared" si="1836"/>
        <v>0</v>
      </c>
      <c r="AF2171" s="358">
        <f t="shared" si="1836"/>
        <v>0</v>
      </c>
      <c r="AG2171" s="358">
        <f t="shared" si="1836"/>
        <v>0</v>
      </c>
      <c r="AH2171" s="358">
        <f t="shared" si="1836"/>
        <v>0</v>
      </c>
      <c r="AI2171" s="358">
        <f t="shared" si="1836"/>
        <v>0</v>
      </c>
      <c r="AJ2171" s="358">
        <f t="shared" si="1836"/>
        <v>0</v>
      </c>
      <c r="AK2171" s="358">
        <v>1078.7562187749215</v>
      </c>
      <c r="AL2171" s="358">
        <v>1086.8602619911564</v>
      </c>
      <c r="AM2171" s="358">
        <v>1095.0251859840744</v>
      </c>
    </row>
    <row r="2172" spans="1:39" x14ac:dyDescent="0.25">
      <c r="A2172" s="353" t="s">
        <v>494</v>
      </c>
      <c r="B2172" s="353" t="s">
        <v>494</v>
      </c>
      <c r="C2172" s="441">
        <f t="shared" ref="C2172:J2172" si="1837">C220</f>
        <v>5000</v>
      </c>
      <c r="D2172" s="441"/>
      <c r="E2172" s="441"/>
      <c r="F2172" s="441"/>
      <c r="G2172" s="441"/>
      <c r="H2172" s="441">
        <f t="shared" si="1837"/>
        <v>0</v>
      </c>
      <c r="I2172" s="441"/>
      <c r="J2172" s="445">
        <f t="shared" si="1837"/>
        <v>0</v>
      </c>
      <c r="K2172" s="358">
        <f t="shared" ref="K2172:AJ2172" si="1838">K220-K1928</f>
        <v>0</v>
      </c>
      <c r="L2172" s="358">
        <f t="shared" si="1838"/>
        <v>0</v>
      </c>
      <c r="M2172" s="358">
        <f t="shared" si="1838"/>
        <v>0</v>
      </c>
      <c r="N2172" s="358">
        <f t="shared" si="1838"/>
        <v>0</v>
      </c>
      <c r="O2172" s="358">
        <f t="shared" si="1838"/>
        <v>0</v>
      </c>
      <c r="P2172" s="358">
        <f t="shared" si="1838"/>
        <v>0</v>
      </c>
      <c r="Q2172" s="358">
        <f t="shared" si="1838"/>
        <v>0</v>
      </c>
      <c r="R2172" s="358">
        <f t="shared" si="1838"/>
        <v>0</v>
      </c>
      <c r="S2172" s="358">
        <f t="shared" si="1838"/>
        <v>0</v>
      </c>
      <c r="T2172" s="358">
        <f t="shared" si="1838"/>
        <v>0</v>
      </c>
      <c r="U2172" s="358">
        <f t="shared" si="1838"/>
        <v>0</v>
      </c>
      <c r="V2172" s="358">
        <f t="shared" si="1838"/>
        <v>0</v>
      </c>
      <c r="W2172" s="358">
        <f t="shared" si="1838"/>
        <v>0</v>
      </c>
      <c r="X2172" s="358">
        <f t="shared" si="1838"/>
        <v>0</v>
      </c>
      <c r="Y2172" s="358">
        <f t="shared" si="1838"/>
        <v>0</v>
      </c>
      <c r="Z2172" s="358">
        <f t="shared" si="1838"/>
        <v>0</v>
      </c>
      <c r="AA2172" s="358">
        <f t="shared" si="1838"/>
        <v>0</v>
      </c>
      <c r="AB2172" s="358">
        <f t="shared" si="1838"/>
        <v>0</v>
      </c>
      <c r="AC2172" s="358">
        <f t="shared" si="1838"/>
        <v>0</v>
      </c>
      <c r="AD2172" s="358">
        <f t="shared" si="1838"/>
        <v>0</v>
      </c>
      <c r="AE2172" s="358">
        <f t="shared" si="1838"/>
        <v>0</v>
      </c>
      <c r="AF2172" s="358">
        <f t="shared" si="1838"/>
        <v>0</v>
      </c>
      <c r="AG2172" s="358">
        <f t="shared" si="1838"/>
        <v>0</v>
      </c>
      <c r="AH2172" s="358">
        <f t="shared" si="1838"/>
        <v>0</v>
      </c>
      <c r="AI2172" s="358">
        <f t="shared" si="1838"/>
        <v>0</v>
      </c>
      <c r="AJ2172" s="358">
        <f t="shared" si="1838"/>
        <v>0</v>
      </c>
      <c r="AK2172" s="358">
        <v>740.07866498538908</v>
      </c>
      <c r="AL2172" s="358">
        <v>719.29678928110036</v>
      </c>
      <c r="AM2172" s="358">
        <v>699.09848175438776</v>
      </c>
    </row>
    <row r="2173" spans="1:39" x14ac:dyDescent="0.25">
      <c r="A2173" s="353" t="s">
        <v>332</v>
      </c>
      <c r="B2173" s="353" t="s">
        <v>332</v>
      </c>
      <c r="C2173" s="441">
        <f t="shared" ref="C2173:J2173" si="1839">C221</f>
        <v>5000</v>
      </c>
      <c r="D2173" s="441"/>
      <c r="E2173" s="441"/>
      <c r="F2173" s="441"/>
      <c r="G2173" s="441"/>
      <c r="H2173" s="441">
        <f t="shared" si="1839"/>
        <v>0</v>
      </c>
      <c r="I2173" s="441"/>
      <c r="J2173" s="445">
        <f t="shared" si="1839"/>
        <v>0</v>
      </c>
      <c r="K2173" s="358">
        <f t="shared" ref="K2173:AJ2173" si="1840">K221-K1929</f>
        <v>0</v>
      </c>
      <c r="L2173" s="358">
        <f t="shared" si="1840"/>
        <v>0</v>
      </c>
      <c r="M2173" s="358">
        <f t="shared" si="1840"/>
        <v>0</v>
      </c>
      <c r="N2173" s="358">
        <f t="shared" si="1840"/>
        <v>0</v>
      </c>
      <c r="O2173" s="358">
        <f t="shared" si="1840"/>
        <v>0</v>
      </c>
      <c r="P2173" s="358">
        <f t="shared" si="1840"/>
        <v>0</v>
      </c>
      <c r="Q2173" s="358">
        <f t="shared" si="1840"/>
        <v>0</v>
      </c>
      <c r="R2173" s="358">
        <f t="shared" si="1840"/>
        <v>0</v>
      </c>
      <c r="S2173" s="358">
        <f t="shared" si="1840"/>
        <v>0</v>
      </c>
      <c r="T2173" s="358">
        <f t="shared" si="1840"/>
        <v>0</v>
      </c>
      <c r="U2173" s="358">
        <f t="shared" si="1840"/>
        <v>0</v>
      </c>
      <c r="V2173" s="358">
        <f t="shared" si="1840"/>
        <v>0</v>
      </c>
      <c r="W2173" s="358">
        <f t="shared" si="1840"/>
        <v>0</v>
      </c>
      <c r="X2173" s="358">
        <f t="shared" si="1840"/>
        <v>0</v>
      </c>
      <c r="Y2173" s="358">
        <f t="shared" si="1840"/>
        <v>0</v>
      </c>
      <c r="Z2173" s="358">
        <f t="shared" si="1840"/>
        <v>0</v>
      </c>
      <c r="AA2173" s="358">
        <f t="shared" si="1840"/>
        <v>0</v>
      </c>
      <c r="AB2173" s="358">
        <f t="shared" si="1840"/>
        <v>0</v>
      </c>
      <c r="AC2173" s="358">
        <f t="shared" si="1840"/>
        <v>0</v>
      </c>
      <c r="AD2173" s="358">
        <f t="shared" si="1840"/>
        <v>0</v>
      </c>
      <c r="AE2173" s="358">
        <f t="shared" si="1840"/>
        <v>0</v>
      </c>
      <c r="AF2173" s="358">
        <f t="shared" si="1840"/>
        <v>0</v>
      </c>
      <c r="AG2173" s="358">
        <f t="shared" si="1840"/>
        <v>0</v>
      </c>
      <c r="AH2173" s="358">
        <f t="shared" si="1840"/>
        <v>0</v>
      </c>
      <c r="AI2173" s="358">
        <f t="shared" si="1840"/>
        <v>0</v>
      </c>
      <c r="AJ2173" s="358">
        <f t="shared" si="1840"/>
        <v>0</v>
      </c>
      <c r="AK2173" s="358">
        <v>2334.9517673414794</v>
      </c>
      <c r="AL2173" s="358">
        <v>2303.3955130496515</v>
      </c>
      <c r="AM2173" s="358">
        <v>2272.265733171068</v>
      </c>
    </row>
    <row r="2174" spans="1:39" x14ac:dyDescent="0.25">
      <c r="A2174" s="353" t="s">
        <v>263</v>
      </c>
      <c r="B2174" s="353" t="s">
        <v>478</v>
      </c>
      <c r="C2174" s="441">
        <f t="shared" ref="C2174:J2174" si="1841">C222</f>
        <v>20000</v>
      </c>
      <c r="D2174" s="441"/>
      <c r="E2174" s="441"/>
      <c r="F2174" s="441"/>
      <c r="G2174" s="441"/>
      <c r="H2174" s="441">
        <f t="shared" si="1841"/>
        <v>0</v>
      </c>
      <c r="I2174" s="441"/>
      <c r="J2174" s="445">
        <f t="shared" si="1841"/>
        <v>0</v>
      </c>
      <c r="K2174" s="358">
        <f t="shared" ref="K2174:AJ2174" si="1842">K222-K1930</f>
        <v>0</v>
      </c>
      <c r="L2174" s="358">
        <f t="shared" si="1842"/>
        <v>0</v>
      </c>
      <c r="M2174" s="358">
        <f t="shared" si="1842"/>
        <v>0</v>
      </c>
      <c r="N2174" s="358">
        <f t="shared" si="1842"/>
        <v>0</v>
      </c>
      <c r="O2174" s="358">
        <f t="shared" si="1842"/>
        <v>0</v>
      </c>
      <c r="P2174" s="358">
        <f t="shared" si="1842"/>
        <v>0</v>
      </c>
      <c r="Q2174" s="358">
        <f t="shared" si="1842"/>
        <v>0</v>
      </c>
      <c r="R2174" s="358">
        <f t="shared" si="1842"/>
        <v>0</v>
      </c>
      <c r="S2174" s="358">
        <f t="shared" si="1842"/>
        <v>0</v>
      </c>
      <c r="T2174" s="358">
        <f t="shared" si="1842"/>
        <v>0</v>
      </c>
      <c r="U2174" s="358">
        <f t="shared" si="1842"/>
        <v>0</v>
      </c>
      <c r="V2174" s="358">
        <f t="shared" si="1842"/>
        <v>0</v>
      </c>
      <c r="W2174" s="358">
        <f t="shared" si="1842"/>
        <v>0</v>
      </c>
      <c r="X2174" s="358">
        <f t="shared" si="1842"/>
        <v>0</v>
      </c>
      <c r="Y2174" s="358">
        <f t="shared" si="1842"/>
        <v>0</v>
      </c>
      <c r="Z2174" s="358">
        <f t="shared" si="1842"/>
        <v>0</v>
      </c>
      <c r="AA2174" s="358">
        <f t="shared" si="1842"/>
        <v>0</v>
      </c>
      <c r="AB2174" s="358">
        <f t="shared" si="1842"/>
        <v>0</v>
      </c>
      <c r="AC2174" s="358">
        <f t="shared" si="1842"/>
        <v>0</v>
      </c>
      <c r="AD2174" s="358">
        <f t="shared" si="1842"/>
        <v>0</v>
      </c>
      <c r="AE2174" s="358">
        <f t="shared" si="1842"/>
        <v>0</v>
      </c>
      <c r="AF2174" s="358">
        <f t="shared" si="1842"/>
        <v>0</v>
      </c>
      <c r="AG2174" s="358">
        <f t="shared" si="1842"/>
        <v>0</v>
      </c>
      <c r="AH2174" s="358">
        <f t="shared" si="1842"/>
        <v>0</v>
      </c>
      <c r="AI2174" s="358">
        <f t="shared" si="1842"/>
        <v>0</v>
      </c>
      <c r="AJ2174" s="358">
        <f t="shared" si="1842"/>
        <v>0</v>
      </c>
      <c r="AK2174" s="358">
        <v>11146.638059712164</v>
      </c>
      <c r="AL2174" s="358">
        <v>11369.570820906407</v>
      </c>
      <c r="AM2174" s="358">
        <v>11596.962237324537</v>
      </c>
    </row>
    <row r="2175" spans="1:39" x14ac:dyDescent="0.25">
      <c r="A2175" s="353" t="s">
        <v>263</v>
      </c>
      <c r="B2175" s="353" t="s">
        <v>542</v>
      </c>
      <c r="C2175" s="441">
        <f t="shared" ref="C2175:J2175" si="1843">C223</f>
        <v>20000</v>
      </c>
      <c r="D2175" s="441"/>
      <c r="E2175" s="441"/>
      <c r="F2175" s="441"/>
      <c r="G2175" s="441"/>
      <c r="H2175" s="441">
        <f t="shared" si="1843"/>
        <v>0</v>
      </c>
      <c r="I2175" s="441"/>
      <c r="J2175" s="445">
        <f t="shared" si="1843"/>
        <v>0</v>
      </c>
      <c r="K2175" s="358">
        <f t="shared" ref="K2175:AJ2175" si="1844">K223-K1931</f>
        <v>0</v>
      </c>
      <c r="L2175" s="358">
        <f t="shared" si="1844"/>
        <v>0</v>
      </c>
      <c r="M2175" s="358">
        <f t="shared" si="1844"/>
        <v>0</v>
      </c>
      <c r="N2175" s="358">
        <f t="shared" si="1844"/>
        <v>0</v>
      </c>
      <c r="O2175" s="358">
        <f t="shared" si="1844"/>
        <v>0</v>
      </c>
      <c r="P2175" s="358">
        <f t="shared" si="1844"/>
        <v>0</v>
      </c>
      <c r="Q2175" s="358">
        <f t="shared" si="1844"/>
        <v>0</v>
      </c>
      <c r="R2175" s="358">
        <f t="shared" si="1844"/>
        <v>0</v>
      </c>
      <c r="S2175" s="358">
        <f t="shared" si="1844"/>
        <v>0</v>
      </c>
      <c r="T2175" s="358">
        <f t="shared" si="1844"/>
        <v>0</v>
      </c>
      <c r="U2175" s="358">
        <f t="shared" si="1844"/>
        <v>0</v>
      </c>
      <c r="V2175" s="358">
        <f t="shared" si="1844"/>
        <v>0</v>
      </c>
      <c r="W2175" s="358">
        <f t="shared" si="1844"/>
        <v>0</v>
      </c>
      <c r="X2175" s="358">
        <f t="shared" si="1844"/>
        <v>0</v>
      </c>
      <c r="Y2175" s="358">
        <f t="shared" si="1844"/>
        <v>0</v>
      </c>
      <c r="Z2175" s="358">
        <f t="shared" si="1844"/>
        <v>0</v>
      </c>
      <c r="AA2175" s="358">
        <f t="shared" si="1844"/>
        <v>0</v>
      </c>
      <c r="AB2175" s="358">
        <f t="shared" si="1844"/>
        <v>0</v>
      </c>
      <c r="AC2175" s="358">
        <f t="shared" si="1844"/>
        <v>0</v>
      </c>
      <c r="AD2175" s="358">
        <f t="shared" si="1844"/>
        <v>0</v>
      </c>
      <c r="AE2175" s="358">
        <f t="shared" si="1844"/>
        <v>0</v>
      </c>
      <c r="AF2175" s="358">
        <f t="shared" si="1844"/>
        <v>0</v>
      </c>
      <c r="AG2175" s="358">
        <f t="shared" si="1844"/>
        <v>0</v>
      </c>
      <c r="AH2175" s="358">
        <f t="shared" si="1844"/>
        <v>0</v>
      </c>
      <c r="AI2175" s="358">
        <f t="shared" si="1844"/>
        <v>0</v>
      </c>
      <c r="AJ2175" s="358">
        <f t="shared" si="1844"/>
        <v>0</v>
      </c>
      <c r="AK2175" s="358">
        <v>3710.2428732686285</v>
      </c>
      <c r="AL2175" s="358">
        <v>3725.717981198341</v>
      </c>
      <c r="AM2175" s="358">
        <v>3740.6596087078365</v>
      </c>
    </row>
    <row r="2176" spans="1:39" x14ac:dyDescent="0.25">
      <c r="A2176" s="353" t="s">
        <v>466</v>
      </c>
      <c r="B2176" s="353" t="s">
        <v>467</v>
      </c>
      <c r="C2176" s="441">
        <f t="shared" ref="C2176:J2176" si="1845">C224</f>
        <v>20000</v>
      </c>
      <c r="D2176" s="441"/>
      <c r="E2176" s="441"/>
      <c r="F2176" s="441"/>
      <c r="G2176" s="441"/>
      <c r="H2176" s="441">
        <f t="shared" si="1845"/>
        <v>0</v>
      </c>
      <c r="I2176" s="441"/>
      <c r="J2176" s="445">
        <f t="shared" si="1845"/>
        <v>0</v>
      </c>
      <c r="K2176" s="358">
        <f t="shared" ref="K2176:AJ2176" si="1846">K224-K1932</f>
        <v>0</v>
      </c>
      <c r="L2176" s="358">
        <f t="shared" si="1846"/>
        <v>0</v>
      </c>
      <c r="M2176" s="358">
        <f t="shared" si="1846"/>
        <v>0</v>
      </c>
      <c r="N2176" s="358">
        <f t="shared" si="1846"/>
        <v>0</v>
      </c>
      <c r="O2176" s="358">
        <f t="shared" si="1846"/>
        <v>0</v>
      </c>
      <c r="P2176" s="358">
        <f t="shared" si="1846"/>
        <v>0</v>
      </c>
      <c r="Q2176" s="358">
        <f t="shared" si="1846"/>
        <v>0</v>
      </c>
      <c r="R2176" s="358">
        <f t="shared" si="1846"/>
        <v>0</v>
      </c>
      <c r="S2176" s="358">
        <f t="shared" si="1846"/>
        <v>0</v>
      </c>
      <c r="T2176" s="358">
        <f t="shared" si="1846"/>
        <v>0</v>
      </c>
      <c r="U2176" s="358">
        <f t="shared" si="1846"/>
        <v>0</v>
      </c>
      <c r="V2176" s="358">
        <f t="shared" si="1846"/>
        <v>0</v>
      </c>
      <c r="W2176" s="358">
        <f t="shared" si="1846"/>
        <v>0</v>
      </c>
      <c r="X2176" s="358">
        <f t="shared" si="1846"/>
        <v>0</v>
      </c>
      <c r="Y2176" s="358">
        <f t="shared" si="1846"/>
        <v>0</v>
      </c>
      <c r="Z2176" s="358">
        <f t="shared" si="1846"/>
        <v>0</v>
      </c>
      <c r="AA2176" s="358">
        <f t="shared" si="1846"/>
        <v>0</v>
      </c>
      <c r="AB2176" s="358">
        <f t="shared" si="1846"/>
        <v>0</v>
      </c>
      <c r="AC2176" s="358">
        <f t="shared" si="1846"/>
        <v>0</v>
      </c>
      <c r="AD2176" s="358">
        <f t="shared" si="1846"/>
        <v>0</v>
      </c>
      <c r="AE2176" s="358">
        <f t="shared" si="1846"/>
        <v>0</v>
      </c>
      <c r="AF2176" s="358">
        <f t="shared" si="1846"/>
        <v>0</v>
      </c>
      <c r="AG2176" s="358">
        <f t="shared" si="1846"/>
        <v>0</v>
      </c>
      <c r="AH2176" s="358">
        <f t="shared" si="1846"/>
        <v>0</v>
      </c>
      <c r="AI2176" s="358">
        <f t="shared" si="1846"/>
        <v>0</v>
      </c>
      <c r="AJ2176" s="358">
        <f t="shared" si="1846"/>
        <v>0</v>
      </c>
      <c r="AK2176" s="358">
        <v>7535.403593043221</v>
      </c>
      <c r="AL2176" s="358">
        <v>7513.5662784178412</v>
      </c>
      <c r="AM2176" s="358">
        <v>7491.7922475043633</v>
      </c>
    </row>
    <row r="2177" spans="1:39" x14ac:dyDescent="0.25">
      <c r="A2177" s="353" t="s">
        <v>557</v>
      </c>
      <c r="B2177" s="353" t="s">
        <v>557</v>
      </c>
      <c r="C2177" s="441">
        <f t="shared" ref="C2177:J2177" si="1847">C225</f>
        <v>7500</v>
      </c>
      <c r="D2177" s="441"/>
      <c r="E2177" s="441"/>
      <c r="F2177" s="441"/>
      <c r="G2177" s="441"/>
      <c r="H2177" s="441">
        <f t="shared" si="1847"/>
        <v>0</v>
      </c>
      <c r="I2177" s="441"/>
      <c r="J2177" s="445">
        <f t="shared" si="1847"/>
        <v>0</v>
      </c>
      <c r="K2177" s="358">
        <f t="shared" ref="K2177:AJ2177" si="1848">K225-K1933</f>
        <v>0</v>
      </c>
      <c r="L2177" s="358">
        <f t="shared" si="1848"/>
        <v>0</v>
      </c>
      <c r="M2177" s="358">
        <f t="shared" si="1848"/>
        <v>0</v>
      </c>
      <c r="N2177" s="358">
        <f t="shared" si="1848"/>
        <v>0</v>
      </c>
      <c r="O2177" s="358">
        <f t="shared" si="1848"/>
        <v>0</v>
      </c>
      <c r="P2177" s="358">
        <f t="shared" si="1848"/>
        <v>0</v>
      </c>
      <c r="Q2177" s="358">
        <f t="shared" si="1848"/>
        <v>0</v>
      </c>
      <c r="R2177" s="358">
        <f t="shared" si="1848"/>
        <v>0</v>
      </c>
      <c r="S2177" s="358">
        <f t="shared" si="1848"/>
        <v>0</v>
      </c>
      <c r="T2177" s="358">
        <f t="shared" si="1848"/>
        <v>0</v>
      </c>
      <c r="U2177" s="358">
        <f t="shared" si="1848"/>
        <v>0</v>
      </c>
      <c r="V2177" s="358">
        <f t="shared" si="1848"/>
        <v>0</v>
      </c>
      <c r="W2177" s="358">
        <f t="shared" si="1848"/>
        <v>0</v>
      </c>
      <c r="X2177" s="358">
        <f t="shared" si="1848"/>
        <v>0</v>
      </c>
      <c r="Y2177" s="358">
        <f t="shared" si="1848"/>
        <v>0</v>
      </c>
      <c r="Z2177" s="358">
        <f t="shared" si="1848"/>
        <v>0</v>
      </c>
      <c r="AA2177" s="358">
        <f t="shared" si="1848"/>
        <v>0</v>
      </c>
      <c r="AB2177" s="358">
        <f t="shared" si="1848"/>
        <v>0</v>
      </c>
      <c r="AC2177" s="358">
        <f t="shared" si="1848"/>
        <v>0</v>
      </c>
      <c r="AD2177" s="358">
        <f t="shared" si="1848"/>
        <v>0</v>
      </c>
      <c r="AE2177" s="358">
        <f t="shared" si="1848"/>
        <v>0</v>
      </c>
      <c r="AF2177" s="358">
        <f t="shared" si="1848"/>
        <v>0</v>
      </c>
      <c r="AG2177" s="358">
        <f t="shared" si="1848"/>
        <v>0</v>
      </c>
      <c r="AH2177" s="358">
        <f t="shared" si="1848"/>
        <v>0</v>
      </c>
      <c r="AI2177" s="358">
        <f t="shared" si="1848"/>
        <v>0</v>
      </c>
      <c r="AJ2177" s="358">
        <f t="shared" si="1848"/>
        <v>0</v>
      </c>
      <c r="AK2177" s="358">
        <v>136.18835367730836</v>
      </c>
      <c r="AL2177" s="358">
        <v>134.74974726786252</v>
      </c>
      <c r="AM2177" s="358">
        <v>133.31528606938147</v>
      </c>
    </row>
    <row r="2178" spans="1:39" x14ac:dyDescent="0.25">
      <c r="A2178" s="353" t="s">
        <v>527</v>
      </c>
      <c r="B2178" s="353" t="s">
        <v>527</v>
      </c>
      <c r="C2178" s="441">
        <f t="shared" ref="C2178:J2178" si="1849">C226</f>
        <v>6250</v>
      </c>
      <c r="D2178" s="441"/>
      <c r="E2178" s="441"/>
      <c r="F2178" s="441"/>
      <c r="G2178" s="441"/>
      <c r="H2178" s="441">
        <f t="shared" si="1849"/>
        <v>0</v>
      </c>
      <c r="I2178" s="441"/>
      <c r="J2178" s="445">
        <f t="shared" si="1849"/>
        <v>0</v>
      </c>
      <c r="K2178" s="358">
        <f t="shared" ref="K2178:AJ2178" si="1850">K226-K1934</f>
        <v>0</v>
      </c>
      <c r="L2178" s="358">
        <f t="shared" si="1850"/>
        <v>0</v>
      </c>
      <c r="M2178" s="358">
        <f t="shared" si="1850"/>
        <v>0</v>
      </c>
      <c r="N2178" s="358">
        <f t="shared" si="1850"/>
        <v>0</v>
      </c>
      <c r="O2178" s="358">
        <f t="shared" si="1850"/>
        <v>0</v>
      </c>
      <c r="P2178" s="358">
        <f t="shared" si="1850"/>
        <v>0</v>
      </c>
      <c r="Q2178" s="358">
        <f t="shared" si="1850"/>
        <v>0</v>
      </c>
      <c r="R2178" s="358">
        <f t="shared" si="1850"/>
        <v>0</v>
      </c>
      <c r="S2178" s="358">
        <f t="shared" si="1850"/>
        <v>0</v>
      </c>
      <c r="T2178" s="358">
        <f t="shared" si="1850"/>
        <v>0</v>
      </c>
      <c r="U2178" s="358">
        <f t="shared" si="1850"/>
        <v>0</v>
      </c>
      <c r="V2178" s="358">
        <f t="shared" si="1850"/>
        <v>0</v>
      </c>
      <c r="W2178" s="358">
        <f t="shared" si="1850"/>
        <v>0</v>
      </c>
      <c r="X2178" s="358">
        <f t="shared" si="1850"/>
        <v>0</v>
      </c>
      <c r="Y2178" s="358">
        <f t="shared" si="1850"/>
        <v>0</v>
      </c>
      <c r="Z2178" s="358">
        <f t="shared" si="1850"/>
        <v>0</v>
      </c>
      <c r="AA2178" s="358">
        <f t="shared" si="1850"/>
        <v>0</v>
      </c>
      <c r="AB2178" s="358">
        <f t="shared" si="1850"/>
        <v>0</v>
      </c>
      <c r="AC2178" s="358">
        <f t="shared" si="1850"/>
        <v>0</v>
      </c>
      <c r="AD2178" s="358">
        <f t="shared" si="1850"/>
        <v>0</v>
      </c>
      <c r="AE2178" s="358">
        <f t="shared" si="1850"/>
        <v>0</v>
      </c>
      <c r="AF2178" s="358">
        <f t="shared" si="1850"/>
        <v>0</v>
      </c>
      <c r="AG2178" s="358">
        <f t="shared" si="1850"/>
        <v>0</v>
      </c>
      <c r="AH2178" s="358">
        <f t="shared" si="1850"/>
        <v>0</v>
      </c>
      <c r="AI2178" s="358">
        <f t="shared" si="1850"/>
        <v>0</v>
      </c>
      <c r="AJ2178" s="358">
        <f t="shared" si="1850"/>
        <v>0</v>
      </c>
      <c r="AK2178" s="358">
        <v>1353.7874267577686</v>
      </c>
      <c r="AL2178" s="358">
        <v>1351.6458872666478</v>
      </c>
      <c r="AM2178" s="358">
        <v>1349.4457481754273</v>
      </c>
    </row>
    <row r="2179" spans="1:39" x14ac:dyDescent="0.25">
      <c r="A2179" s="353" t="s">
        <v>349</v>
      </c>
      <c r="B2179" s="353" t="s">
        <v>349</v>
      </c>
      <c r="C2179" s="441">
        <f t="shared" ref="C2179:J2179" si="1851">C227</f>
        <v>20000</v>
      </c>
      <c r="D2179" s="441"/>
      <c r="E2179" s="441"/>
      <c r="F2179" s="441"/>
      <c r="G2179" s="441"/>
      <c r="H2179" s="441">
        <f t="shared" si="1851"/>
        <v>0</v>
      </c>
      <c r="I2179" s="441"/>
      <c r="J2179" s="445">
        <f t="shared" si="1851"/>
        <v>0</v>
      </c>
      <c r="K2179" s="358">
        <f t="shared" ref="K2179:AJ2179" si="1852">K227-K1935</f>
        <v>0</v>
      </c>
      <c r="L2179" s="358">
        <f t="shared" si="1852"/>
        <v>0</v>
      </c>
      <c r="M2179" s="358">
        <f t="shared" si="1852"/>
        <v>0</v>
      </c>
      <c r="N2179" s="358">
        <f t="shared" si="1852"/>
        <v>0</v>
      </c>
      <c r="O2179" s="358">
        <f t="shared" si="1852"/>
        <v>0</v>
      </c>
      <c r="P2179" s="358">
        <f t="shared" si="1852"/>
        <v>0</v>
      </c>
      <c r="Q2179" s="358">
        <f t="shared" si="1852"/>
        <v>0</v>
      </c>
      <c r="R2179" s="358">
        <f t="shared" si="1852"/>
        <v>0</v>
      </c>
      <c r="S2179" s="358">
        <f t="shared" si="1852"/>
        <v>0</v>
      </c>
      <c r="T2179" s="358">
        <f t="shared" si="1852"/>
        <v>0</v>
      </c>
      <c r="U2179" s="358">
        <f t="shared" si="1852"/>
        <v>0</v>
      </c>
      <c r="V2179" s="358">
        <f t="shared" si="1852"/>
        <v>0</v>
      </c>
      <c r="W2179" s="358">
        <f t="shared" si="1852"/>
        <v>0</v>
      </c>
      <c r="X2179" s="358">
        <f t="shared" si="1852"/>
        <v>0</v>
      </c>
      <c r="Y2179" s="358">
        <f t="shared" si="1852"/>
        <v>0</v>
      </c>
      <c r="Z2179" s="358">
        <f t="shared" si="1852"/>
        <v>0</v>
      </c>
      <c r="AA2179" s="358">
        <f t="shared" si="1852"/>
        <v>0</v>
      </c>
      <c r="AB2179" s="358">
        <f t="shared" si="1852"/>
        <v>0</v>
      </c>
      <c r="AC2179" s="358">
        <f t="shared" si="1852"/>
        <v>0</v>
      </c>
      <c r="AD2179" s="358">
        <f t="shared" si="1852"/>
        <v>0</v>
      </c>
      <c r="AE2179" s="358">
        <f t="shared" si="1852"/>
        <v>0</v>
      </c>
      <c r="AF2179" s="358">
        <f t="shared" si="1852"/>
        <v>0</v>
      </c>
      <c r="AG2179" s="358">
        <f t="shared" si="1852"/>
        <v>0</v>
      </c>
      <c r="AH2179" s="358">
        <f t="shared" si="1852"/>
        <v>0</v>
      </c>
      <c r="AI2179" s="358">
        <f t="shared" si="1852"/>
        <v>0</v>
      </c>
      <c r="AJ2179" s="358">
        <f t="shared" si="1852"/>
        <v>0</v>
      </c>
      <c r="AK2179" s="358">
        <v>15835.947783225221</v>
      </c>
      <c r="AL2179" s="358">
        <v>15991.601995577354</v>
      </c>
      <c r="AM2179" s="358">
        <v>16148.786159540503</v>
      </c>
    </row>
    <row r="2180" spans="1:39" x14ac:dyDescent="0.25">
      <c r="A2180" s="353" t="s">
        <v>529</v>
      </c>
      <c r="B2180" s="353" t="s">
        <v>530</v>
      </c>
      <c r="C2180" s="441">
        <f t="shared" ref="C2180:J2180" si="1853">C228</f>
        <v>6250</v>
      </c>
      <c r="D2180" s="441"/>
      <c r="E2180" s="441"/>
      <c r="F2180" s="441"/>
      <c r="G2180" s="441"/>
      <c r="H2180" s="441">
        <f t="shared" si="1853"/>
        <v>0</v>
      </c>
      <c r="I2180" s="441"/>
      <c r="J2180" s="445">
        <f t="shared" si="1853"/>
        <v>0</v>
      </c>
      <c r="K2180" s="358">
        <f t="shared" ref="K2180:AJ2180" si="1854">K228-K1936</f>
        <v>0</v>
      </c>
      <c r="L2180" s="358">
        <f t="shared" si="1854"/>
        <v>0</v>
      </c>
      <c r="M2180" s="358">
        <f t="shared" si="1854"/>
        <v>0</v>
      </c>
      <c r="N2180" s="358">
        <f t="shared" si="1854"/>
        <v>0</v>
      </c>
      <c r="O2180" s="358">
        <f t="shared" si="1854"/>
        <v>0</v>
      </c>
      <c r="P2180" s="358">
        <f t="shared" si="1854"/>
        <v>0</v>
      </c>
      <c r="Q2180" s="358">
        <f t="shared" si="1854"/>
        <v>0</v>
      </c>
      <c r="R2180" s="358">
        <f t="shared" si="1854"/>
        <v>0</v>
      </c>
      <c r="S2180" s="358">
        <f t="shared" si="1854"/>
        <v>0</v>
      </c>
      <c r="T2180" s="358">
        <f t="shared" si="1854"/>
        <v>0</v>
      </c>
      <c r="U2180" s="358">
        <f t="shared" si="1854"/>
        <v>0</v>
      </c>
      <c r="V2180" s="358">
        <f t="shared" si="1854"/>
        <v>0</v>
      </c>
      <c r="W2180" s="358">
        <f t="shared" si="1854"/>
        <v>0</v>
      </c>
      <c r="X2180" s="358">
        <f t="shared" si="1854"/>
        <v>0</v>
      </c>
      <c r="Y2180" s="358">
        <f t="shared" si="1854"/>
        <v>0</v>
      </c>
      <c r="Z2180" s="358">
        <f t="shared" si="1854"/>
        <v>0</v>
      </c>
      <c r="AA2180" s="358">
        <f t="shared" si="1854"/>
        <v>0</v>
      </c>
      <c r="AB2180" s="358">
        <f t="shared" si="1854"/>
        <v>0</v>
      </c>
      <c r="AC2180" s="358">
        <f t="shared" si="1854"/>
        <v>0</v>
      </c>
      <c r="AD2180" s="358">
        <f t="shared" si="1854"/>
        <v>0</v>
      </c>
      <c r="AE2180" s="358">
        <f t="shared" si="1854"/>
        <v>0</v>
      </c>
      <c r="AF2180" s="358">
        <f t="shared" si="1854"/>
        <v>0</v>
      </c>
      <c r="AG2180" s="358">
        <f t="shared" si="1854"/>
        <v>0</v>
      </c>
      <c r="AH2180" s="358">
        <f t="shared" si="1854"/>
        <v>0</v>
      </c>
      <c r="AI2180" s="358">
        <f t="shared" si="1854"/>
        <v>0</v>
      </c>
      <c r="AJ2180" s="358">
        <f t="shared" si="1854"/>
        <v>0</v>
      </c>
      <c r="AK2180" s="358">
        <v>1621.7065899046029</v>
      </c>
      <c r="AL2180" s="358">
        <v>1630.0565143328217</v>
      </c>
      <c r="AM2180" s="358">
        <v>1638.4494312717641</v>
      </c>
    </row>
    <row r="2181" spans="1:39" x14ac:dyDescent="0.25">
      <c r="A2181" s="353" t="s">
        <v>427</v>
      </c>
      <c r="B2181" s="353" t="s">
        <v>427</v>
      </c>
      <c r="C2181" s="441">
        <f t="shared" ref="C2181:J2181" si="1855">C229</f>
        <v>3000</v>
      </c>
      <c r="D2181" s="441"/>
      <c r="E2181" s="441"/>
      <c r="F2181" s="441"/>
      <c r="G2181" s="441"/>
      <c r="H2181" s="441">
        <f t="shared" si="1855"/>
        <v>0</v>
      </c>
      <c r="I2181" s="441"/>
      <c r="J2181" s="445">
        <f t="shared" si="1855"/>
        <v>0</v>
      </c>
      <c r="K2181" s="358">
        <f t="shared" ref="K2181:AJ2181" si="1856">K229-K1937</f>
        <v>0</v>
      </c>
      <c r="L2181" s="358">
        <f t="shared" si="1856"/>
        <v>0</v>
      </c>
      <c r="M2181" s="358">
        <f t="shared" si="1856"/>
        <v>0</v>
      </c>
      <c r="N2181" s="358">
        <f t="shared" si="1856"/>
        <v>0</v>
      </c>
      <c r="O2181" s="358">
        <f t="shared" si="1856"/>
        <v>0</v>
      </c>
      <c r="P2181" s="358">
        <f t="shared" si="1856"/>
        <v>0</v>
      </c>
      <c r="Q2181" s="358">
        <f t="shared" si="1856"/>
        <v>0</v>
      </c>
      <c r="R2181" s="358">
        <f t="shared" si="1856"/>
        <v>0</v>
      </c>
      <c r="S2181" s="358">
        <f t="shared" si="1856"/>
        <v>0</v>
      </c>
      <c r="T2181" s="358">
        <f t="shared" si="1856"/>
        <v>0</v>
      </c>
      <c r="U2181" s="358">
        <f t="shared" si="1856"/>
        <v>0</v>
      </c>
      <c r="V2181" s="358">
        <f t="shared" si="1856"/>
        <v>0</v>
      </c>
      <c r="W2181" s="358">
        <f t="shared" si="1856"/>
        <v>0</v>
      </c>
      <c r="X2181" s="358">
        <f t="shared" si="1856"/>
        <v>0</v>
      </c>
      <c r="Y2181" s="358">
        <f t="shared" si="1856"/>
        <v>0</v>
      </c>
      <c r="Z2181" s="358">
        <f t="shared" si="1856"/>
        <v>0</v>
      </c>
      <c r="AA2181" s="358">
        <f t="shared" si="1856"/>
        <v>0</v>
      </c>
      <c r="AB2181" s="358">
        <f t="shared" si="1856"/>
        <v>0</v>
      </c>
      <c r="AC2181" s="358">
        <f t="shared" si="1856"/>
        <v>0</v>
      </c>
      <c r="AD2181" s="358">
        <f t="shared" si="1856"/>
        <v>0</v>
      </c>
      <c r="AE2181" s="358">
        <f t="shared" si="1856"/>
        <v>0</v>
      </c>
      <c r="AF2181" s="358">
        <f t="shared" si="1856"/>
        <v>0</v>
      </c>
      <c r="AG2181" s="358">
        <f t="shared" si="1856"/>
        <v>0</v>
      </c>
      <c r="AH2181" s="358">
        <f t="shared" si="1856"/>
        <v>0</v>
      </c>
      <c r="AI2181" s="358">
        <f t="shared" si="1856"/>
        <v>0</v>
      </c>
      <c r="AJ2181" s="358">
        <f t="shared" si="1856"/>
        <v>0</v>
      </c>
      <c r="AK2181" s="358">
        <v>1382.0378421086591</v>
      </c>
      <c r="AL2181" s="358">
        <v>1383.0492214494604</v>
      </c>
      <c r="AM2181" s="358">
        <v>1384.0613409206255</v>
      </c>
    </row>
    <row r="2182" spans="1:39" x14ac:dyDescent="0.25">
      <c r="A2182" s="353" t="s">
        <v>333</v>
      </c>
      <c r="B2182" s="353" t="s">
        <v>333</v>
      </c>
      <c r="C2182" s="441">
        <f t="shared" ref="C2182:J2182" si="1857">C230</f>
        <v>1000</v>
      </c>
      <c r="D2182" s="441"/>
      <c r="E2182" s="441"/>
      <c r="F2182" s="441"/>
      <c r="G2182" s="441"/>
      <c r="H2182" s="441">
        <f t="shared" si="1857"/>
        <v>0</v>
      </c>
      <c r="I2182" s="441"/>
      <c r="J2182" s="445">
        <f t="shared" si="1857"/>
        <v>0</v>
      </c>
      <c r="K2182" s="358">
        <f t="shared" ref="K2182:AJ2182" si="1858">K230-K1938</f>
        <v>0</v>
      </c>
      <c r="L2182" s="358">
        <f t="shared" si="1858"/>
        <v>0</v>
      </c>
      <c r="M2182" s="358">
        <f t="shared" si="1858"/>
        <v>0</v>
      </c>
      <c r="N2182" s="358">
        <f t="shared" si="1858"/>
        <v>0</v>
      </c>
      <c r="O2182" s="358">
        <f t="shared" si="1858"/>
        <v>0</v>
      </c>
      <c r="P2182" s="358">
        <f t="shared" si="1858"/>
        <v>0</v>
      </c>
      <c r="Q2182" s="358">
        <f t="shared" si="1858"/>
        <v>0</v>
      </c>
      <c r="R2182" s="358">
        <f t="shared" si="1858"/>
        <v>0</v>
      </c>
      <c r="S2182" s="358">
        <f t="shared" si="1858"/>
        <v>0</v>
      </c>
      <c r="T2182" s="358">
        <f t="shared" si="1858"/>
        <v>0</v>
      </c>
      <c r="U2182" s="358">
        <f t="shared" si="1858"/>
        <v>0</v>
      </c>
      <c r="V2182" s="358">
        <f t="shared" si="1858"/>
        <v>0</v>
      </c>
      <c r="W2182" s="358">
        <f t="shared" si="1858"/>
        <v>0</v>
      </c>
      <c r="X2182" s="358">
        <f t="shared" si="1858"/>
        <v>0</v>
      </c>
      <c r="Y2182" s="358">
        <f t="shared" si="1858"/>
        <v>0</v>
      </c>
      <c r="Z2182" s="358">
        <f t="shared" si="1858"/>
        <v>0</v>
      </c>
      <c r="AA2182" s="358">
        <f t="shared" si="1858"/>
        <v>0</v>
      </c>
      <c r="AB2182" s="358">
        <f t="shared" si="1858"/>
        <v>0</v>
      </c>
      <c r="AC2182" s="358">
        <f t="shared" si="1858"/>
        <v>0</v>
      </c>
      <c r="AD2182" s="358">
        <f t="shared" si="1858"/>
        <v>0</v>
      </c>
      <c r="AE2182" s="358">
        <f t="shared" si="1858"/>
        <v>0</v>
      </c>
      <c r="AF2182" s="358">
        <f t="shared" si="1858"/>
        <v>0</v>
      </c>
      <c r="AG2182" s="358">
        <f t="shared" si="1858"/>
        <v>0</v>
      </c>
      <c r="AH2182" s="358">
        <f t="shared" si="1858"/>
        <v>0</v>
      </c>
      <c r="AI2182" s="358">
        <f t="shared" si="1858"/>
        <v>0</v>
      </c>
      <c r="AJ2182" s="358">
        <f t="shared" si="1858"/>
        <v>0</v>
      </c>
      <c r="AK2182" s="358">
        <v>907.16327660408103</v>
      </c>
      <c r="AL2182" s="358">
        <v>921.03249147029499</v>
      </c>
      <c r="AM2182" s="358">
        <v>935.0333357900696</v>
      </c>
    </row>
    <row r="2183" spans="1:39" x14ac:dyDescent="0.25">
      <c r="A2183" s="353" t="s">
        <v>506</v>
      </c>
      <c r="B2183" s="353" t="s">
        <v>506</v>
      </c>
      <c r="C2183" s="441">
        <f t="shared" ref="C2183:J2183" si="1859">C231</f>
        <v>10000</v>
      </c>
      <c r="D2183" s="441"/>
      <c r="E2183" s="441"/>
      <c r="F2183" s="441"/>
      <c r="G2183" s="441"/>
      <c r="H2183" s="441">
        <f t="shared" si="1859"/>
        <v>0</v>
      </c>
      <c r="I2183" s="441"/>
      <c r="J2183" s="445">
        <f t="shared" si="1859"/>
        <v>0</v>
      </c>
      <c r="K2183" s="358">
        <f t="shared" ref="K2183:AJ2183" si="1860">K231-K1939</f>
        <v>0</v>
      </c>
      <c r="L2183" s="358">
        <f t="shared" si="1860"/>
        <v>0</v>
      </c>
      <c r="M2183" s="358">
        <f t="shared" si="1860"/>
        <v>0</v>
      </c>
      <c r="N2183" s="358">
        <f t="shared" si="1860"/>
        <v>0</v>
      </c>
      <c r="O2183" s="358">
        <f t="shared" si="1860"/>
        <v>0</v>
      </c>
      <c r="P2183" s="358">
        <f t="shared" si="1860"/>
        <v>0</v>
      </c>
      <c r="Q2183" s="358">
        <f t="shared" si="1860"/>
        <v>0</v>
      </c>
      <c r="R2183" s="358">
        <f t="shared" si="1860"/>
        <v>0</v>
      </c>
      <c r="S2183" s="358">
        <f t="shared" si="1860"/>
        <v>0</v>
      </c>
      <c r="T2183" s="358">
        <f t="shared" si="1860"/>
        <v>0</v>
      </c>
      <c r="U2183" s="358">
        <f t="shared" si="1860"/>
        <v>0</v>
      </c>
      <c r="V2183" s="358">
        <f t="shared" si="1860"/>
        <v>0</v>
      </c>
      <c r="W2183" s="358">
        <f t="shared" si="1860"/>
        <v>0</v>
      </c>
      <c r="X2183" s="358">
        <f t="shared" si="1860"/>
        <v>0</v>
      </c>
      <c r="Y2183" s="358">
        <f t="shared" si="1860"/>
        <v>0</v>
      </c>
      <c r="Z2183" s="358">
        <f t="shared" si="1860"/>
        <v>0</v>
      </c>
      <c r="AA2183" s="358">
        <f t="shared" si="1860"/>
        <v>0</v>
      </c>
      <c r="AB2183" s="358">
        <f t="shared" si="1860"/>
        <v>0</v>
      </c>
      <c r="AC2183" s="358">
        <f t="shared" si="1860"/>
        <v>0</v>
      </c>
      <c r="AD2183" s="358">
        <f t="shared" si="1860"/>
        <v>0</v>
      </c>
      <c r="AE2183" s="358">
        <f t="shared" si="1860"/>
        <v>0</v>
      </c>
      <c r="AF2183" s="358">
        <f t="shared" si="1860"/>
        <v>0</v>
      </c>
      <c r="AG2183" s="358">
        <f t="shared" si="1860"/>
        <v>0</v>
      </c>
      <c r="AH2183" s="358">
        <f t="shared" si="1860"/>
        <v>0</v>
      </c>
      <c r="AI2183" s="358">
        <f t="shared" si="1860"/>
        <v>0</v>
      </c>
      <c r="AJ2183" s="358">
        <f t="shared" si="1860"/>
        <v>0</v>
      </c>
      <c r="AK2183" s="358">
        <v>3558.6340959175641</v>
      </c>
      <c r="AL2183" s="358">
        <v>3592.4925983281223</v>
      </c>
      <c r="AM2183" s="358">
        <v>3626.6732463020021</v>
      </c>
    </row>
    <row r="2184" spans="1:39" x14ac:dyDescent="0.25">
      <c r="A2184" s="353" t="s">
        <v>513</v>
      </c>
      <c r="B2184" s="353" t="s">
        <v>513</v>
      </c>
      <c r="C2184" s="441">
        <f t="shared" ref="C2184:J2184" si="1861">C232</f>
        <v>9375</v>
      </c>
      <c r="D2184" s="441"/>
      <c r="E2184" s="441"/>
      <c r="F2184" s="441"/>
      <c r="G2184" s="441"/>
      <c r="H2184" s="441">
        <f t="shared" si="1861"/>
        <v>0</v>
      </c>
      <c r="I2184" s="441"/>
      <c r="J2184" s="445">
        <f t="shared" si="1861"/>
        <v>0</v>
      </c>
      <c r="K2184" s="358">
        <f t="shared" ref="K2184:AJ2184" si="1862">K232-K1940</f>
        <v>0</v>
      </c>
      <c r="L2184" s="358">
        <f t="shared" si="1862"/>
        <v>0</v>
      </c>
      <c r="M2184" s="358">
        <f t="shared" si="1862"/>
        <v>0</v>
      </c>
      <c r="N2184" s="358">
        <f t="shared" si="1862"/>
        <v>0</v>
      </c>
      <c r="O2184" s="358">
        <f t="shared" si="1862"/>
        <v>0</v>
      </c>
      <c r="P2184" s="358">
        <f t="shared" si="1862"/>
        <v>0</v>
      </c>
      <c r="Q2184" s="358">
        <f t="shared" si="1862"/>
        <v>0</v>
      </c>
      <c r="R2184" s="358">
        <f t="shared" si="1862"/>
        <v>0</v>
      </c>
      <c r="S2184" s="358">
        <f t="shared" si="1862"/>
        <v>0</v>
      </c>
      <c r="T2184" s="358">
        <f t="shared" si="1862"/>
        <v>0</v>
      </c>
      <c r="U2184" s="358">
        <f t="shared" si="1862"/>
        <v>0</v>
      </c>
      <c r="V2184" s="358">
        <f t="shared" si="1862"/>
        <v>0</v>
      </c>
      <c r="W2184" s="358">
        <f t="shared" si="1862"/>
        <v>0</v>
      </c>
      <c r="X2184" s="358">
        <f t="shared" si="1862"/>
        <v>0</v>
      </c>
      <c r="Y2184" s="358">
        <f t="shared" si="1862"/>
        <v>0</v>
      </c>
      <c r="Z2184" s="358">
        <f t="shared" si="1862"/>
        <v>0</v>
      </c>
      <c r="AA2184" s="358">
        <f t="shared" si="1862"/>
        <v>0</v>
      </c>
      <c r="AB2184" s="358">
        <f t="shared" si="1862"/>
        <v>0</v>
      </c>
      <c r="AC2184" s="358">
        <f t="shared" si="1862"/>
        <v>0</v>
      </c>
      <c r="AD2184" s="358">
        <f t="shared" si="1862"/>
        <v>0</v>
      </c>
      <c r="AE2184" s="358">
        <f t="shared" si="1862"/>
        <v>0</v>
      </c>
      <c r="AF2184" s="358">
        <f t="shared" si="1862"/>
        <v>0</v>
      </c>
      <c r="AG2184" s="358">
        <f t="shared" si="1862"/>
        <v>0</v>
      </c>
      <c r="AH2184" s="358">
        <f t="shared" si="1862"/>
        <v>0</v>
      </c>
      <c r="AI2184" s="358">
        <f t="shared" si="1862"/>
        <v>0</v>
      </c>
      <c r="AJ2184" s="358">
        <f t="shared" si="1862"/>
        <v>0</v>
      </c>
      <c r="AK2184" s="358">
        <v>2304.7972811595027</v>
      </c>
      <c r="AL2184" s="358">
        <v>2295.4379846428751</v>
      </c>
      <c r="AM2184" s="358">
        <v>2286.1166942589352</v>
      </c>
    </row>
    <row r="2185" spans="1:39" x14ac:dyDescent="0.25">
      <c r="A2185" s="353" t="s">
        <v>371</v>
      </c>
      <c r="B2185" s="353" t="s">
        <v>371</v>
      </c>
      <c r="C2185" s="441">
        <f t="shared" ref="C2185:J2185" si="1863">C233</f>
        <v>1500</v>
      </c>
      <c r="D2185" s="441"/>
      <c r="E2185" s="441"/>
      <c r="F2185" s="441"/>
      <c r="G2185" s="441"/>
      <c r="H2185" s="441">
        <f t="shared" si="1863"/>
        <v>0</v>
      </c>
      <c r="I2185" s="441"/>
      <c r="J2185" s="445">
        <f t="shared" si="1863"/>
        <v>0</v>
      </c>
      <c r="K2185" s="358">
        <f t="shared" ref="K2185:AJ2185" si="1864">K233-K1941</f>
        <v>0</v>
      </c>
      <c r="L2185" s="358">
        <f t="shared" si="1864"/>
        <v>0</v>
      </c>
      <c r="M2185" s="358">
        <f t="shared" si="1864"/>
        <v>0</v>
      </c>
      <c r="N2185" s="358">
        <f t="shared" si="1864"/>
        <v>0</v>
      </c>
      <c r="O2185" s="358">
        <f t="shared" si="1864"/>
        <v>0</v>
      </c>
      <c r="P2185" s="358">
        <f t="shared" si="1864"/>
        <v>0</v>
      </c>
      <c r="Q2185" s="358">
        <f t="shared" si="1864"/>
        <v>0</v>
      </c>
      <c r="R2185" s="358">
        <f t="shared" si="1864"/>
        <v>0</v>
      </c>
      <c r="S2185" s="358">
        <f t="shared" si="1864"/>
        <v>0</v>
      </c>
      <c r="T2185" s="358">
        <f t="shared" si="1864"/>
        <v>0</v>
      </c>
      <c r="U2185" s="358">
        <f t="shared" si="1864"/>
        <v>0</v>
      </c>
      <c r="V2185" s="358">
        <f t="shared" si="1864"/>
        <v>0</v>
      </c>
      <c r="W2185" s="358">
        <f t="shared" si="1864"/>
        <v>0</v>
      </c>
      <c r="X2185" s="358">
        <f t="shared" si="1864"/>
        <v>0</v>
      </c>
      <c r="Y2185" s="358">
        <f t="shared" si="1864"/>
        <v>0</v>
      </c>
      <c r="Z2185" s="358">
        <f t="shared" si="1864"/>
        <v>0</v>
      </c>
      <c r="AA2185" s="358">
        <f t="shared" si="1864"/>
        <v>0</v>
      </c>
      <c r="AB2185" s="358">
        <f t="shared" si="1864"/>
        <v>0</v>
      </c>
      <c r="AC2185" s="358">
        <f t="shared" si="1864"/>
        <v>0</v>
      </c>
      <c r="AD2185" s="358">
        <f t="shared" si="1864"/>
        <v>0</v>
      </c>
      <c r="AE2185" s="358">
        <f t="shared" si="1864"/>
        <v>0</v>
      </c>
      <c r="AF2185" s="358">
        <f t="shared" si="1864"/>
        <v>0</v>
      </c>
      <c r="AG2185" s="358">
        <f t="shared" si="1864"/>
        <v>0</v>
      </c>
      <c r="AH2185" s="358">
        <f t="shared" si="1864"/>
        <v>0</v>
      </c>
      <c r="AI2185" s="358">
        <f t="shared" si="1864"/>
        <v>0</v>
      </c>
      <c r="AJ2185" s="358">
        <f t="shared" si="1864"/>
        <v>0</v>
      </c>
      <c r="AK2185" s="358">
        <v>909.08974040038197</v>
      </c>
      <c r="AL2185" s="358">
        <v>909.91081167972868</v>
      </c>
      <c r="AM2185" s="358">
        <v>910.73262453387906</v>
      </c>
    </row>
    <row r="2186" spans="1:39" x14ac:dyDescent="0.25">
      <c r="A2186" s="353" t="s">
        <v>518</v>
      </c>
      <c r="B2186" s="353" t="s">
        <v>518</v>
      </c>
      <c r="C2186" s="441">
        <f t="shared" ref="C2186:J2186" si="1865">C234</f>
        <v>14000</v>
      </c>
      <c r="D2186" s="441"/>
      <c r="E2186" s="441"/>
      <c r="F2186" s="441"/>
      <c r="G2186" s="441"/>
      <c r="H2186" s="441">
        <f t="shared" si="1865"/>
        <v>0</v>
      </c>
      <c r="I2186" s="441"/>
      <c r="J2186" s="445">
        <f t="shared" si="1865"/>
        <v>0</v>
      </c>
      <c r="K2186" s="358">
        <f t="shared" ref="K2186:AJ2186" si="1866">K234-K1942</f>
        <v>0</v>
      </c>
      <c r="L2186" s="358">
        <f t="shared" si="1866"/>
        <v>0</v>
      </c>
      <c r="M2186" s="358">
        <f t="shared" si="1866"/>
        <v>0</v>
      </c>
      <c r="N2186" s="358">
        <f t="shared" si="1866"/>
        <v>0</v>
      </c>
      <c r="O2186" s="358">
        <f t="shared" si="1866"/>
        <v>0</v>
      </c>
      <c r="P2186" s="358">
        <f t="shared" si="1866"/>
        <v>0</v>
      </c>
      <c r="Q2186" s="358">
        <f t="shared" si="1866"/>
        <v>0</v>
      </c>
      <c r="R2186" s="358">
        <f t="shared" si="1866"/>
        <v>0</v>
      </c>
      <c r="S2186" s="358">
        <f t="shared" si="1866"/>
        <v>0</v>
      </c>
      <c r="T2186" s="358">
        <f t="shared" si="1866"/>
        <v>0</v>
      </c>
      <c r="U2186" s="358">
        <f t="shared" si="1866"/>
        <v>0</v>
      </c>
      <c r="V2186" s="358">
        <f t="shared" si="1866"/>
        <v>0</v>
      </c>
      <c r="W2186" s="358">
        <f t="shared" si="1866"/>
        <v>0</v>
      </c>
      <c r="X2186" s="358">
        <f t="shared" si="1866"/>
        <v>0</v>
      </c>
      <c r="Y2186" s="358">
        <f t="shared" si="1866"/>
        <v>0</v>
      </c>
      <c r="Z2186" s="358">
        <f t="shared" si="1866"/>
        <v>0</v>
      </c>
      <c r="AA2186" s="358">
        <f t="shared" si="1866"/>
        <v>0</v>
      </c>
      <c r="AB2186" s="358">
        <f t="shared" si="1866"/>
        <v>0</v>
      </c>
      <c r="AC2186" s="358">
        <f t="shared" si="1866"/>
        <v>0</v>
      </c>
      <c r="AD2186" s="358">
        <f t="shared" si="1866"/>
        <v>0</v>
      </c>
      <c r="AE2186" s="358">
        <f t="shared" si="1866"/>
        <v>0</v>
      </c>
      <c r="AF2186" s="358">
        <f t="shared" si="1866"/>
        <v>0</v>
      </c>
      <c r="AG2186" s="358">
        <f t="shared" si="1866"/>
        <v>0</v>
      </c>
      <c r="AH2186" s="358">
        <f t="shared" si="1866"/>
        <v>0</v>
      </c>
      <c r="AI2186" s="358">
        <f t="shared" si="1866"/>
        <v>0</v>
      </c>
      <c r="AJ2186" s="358">
        <f t="shared" si="1866"/>
        <v>0</v>
      </c>
      <c r="AK2186" s="358">
        <v>5600.2844617431447</v>
      </c>
      <c r="AL2186" s="358">
        <v>5693.496591546651</v>
      </c>
      <c r="AM2186" s="358">
        <v>5788.2601606032631</v>
      </c>
    </row>
    <row r="2187" spans="1:39" x14ac:dyDescent="0.25">
      <c r="A2187" s="353" t="s">
        <v>423</v>
      </c>
      <c r="B2187" s="353" t="s">
        <v>423</v>
      </c>
      <c r="C2187" s="441">
        <f t="shared" ref="C2187:J2187" si="1867">C235</f>
        <v>3000</v>
      </c>
      <c r="D2187" s="441"/>
      <c r="E2187" s="441"/>
      <c r="F2187" s="441"/>
      <c r="G2187" s="441"/>
      <c r="H2187" s="441">
        <f t="shared" si="1867"/>
        <v>0</v>
      </c>
      <c r="I2187" s="441"/>
      <c r="J2187" s="445">
        <f t="shared" si="1867"/>
        <v>0</v>
      </c>
      <c r="K2187" s="358">
        <f t="shared" ref="K2187:AJ2187" si="1868">K235-K1943</f>
        <v>0</v>
      </c>
      <c r="L2187" s="358">
        <f t="shared" si="1868"/>
        <v>0</v>
      </c>
      <c r="M2187" s="358">
        <f t="shared" si="1868"/>
        <v>0</v>
      </c>
      <c r="N2187" s="358">
        <f t="shared" si="1868"/>
        <v>0</v>
      </c>
      <c r="O2187" s="358">
        <f t="shared" si="1868"/>
        <v>0</v>
      </c>
      <c r="P2187" s="358">
        <f t="shared" si="1868"/>
        <v>0</v>
      </c>
      <c r="Q2187" s="358">
        <f t="shared" si="1868"/>
        <v>0</v>
      </c>
      <c r="R2187" s="358">
        <f t="shared" si="1868"/>
        <v>0</v>
      </c>
      <c r="S2187" s="358">
        <f t="shared" si="1868"/>
        <v>0</v>
      </c>
      <c r="T2187" s="358">
        <f t="shared" si="1868"/>
        <v>0</v>
      </c>
      <c r="U2187" s="358">
        <f t="shared" si="1868"/>
        <v>0</v>
      </c>
      <c r="V2187" s="358">
        <f t="shared" si="1868"/>
        <v>0</v>
      </c>
      <c r="W2187" s="358">
        <f t="shared" si="1868"/>
        <v>0</v>
      </c>
      <c r="X2187" s="358">
        <f t="shared" si="1868"/>
        <v>0</v>
      </c>
      <c r="Y2187" s="358">
        <f t="shared" si="1868"/>
        <v>0</v>
      </c>
      <c r="Z2187" s="358">
        <f t="shared" si="1868"/>
        <v>0</v>
      </c>
      <c r="AA2187" s="358">
        <f t="shared" si="1868"/>
        <v>0</v>
      </c>
      <c r="AB2187" s="358">
        <f t="shared" si="1868"/>
        <v>0</v>
      </c>
      <c r="AC2187" s="358">
        <f t="shared" si="1868"/>
        <v>0</v>
      </c>
      <c r="AD2187" s="358">
        <f t="shared" si="1868"/>
        <v>0</v>
      </c>
      <c r="AE2187" s="358">
        <f t="shared" si="1868"/>
        <v>0</v>
      </c>
      <c r="AF2187" s="358">
        <f t="shared" si="1868"/>
        <v>0</v>
      </c>
      <c r="AG2187" s="358">
        <f t="shared" si="1868"/>
        <v>0</v>
      </c>
      <c r="AH2187" s="358">
        <f t="shared" si="1868"/>
        <v>0</v>
      </c>
      <c r="AI2187" s="358">
        <f t="shared" si="1868"/>
        <v>0</v>
      </c>
      <c r="AJ2187" s="358">
        <f t="shared" si="1868"/>
        <v>0</v>
      </c>
      <c r="AK2187" s="358">
        <v>2191.9890702694865</v>
      </c>
      <c r="AL2187" s="358">
        <v>2223.4104099453721</v>
      </c>
      <c r="AM2187" s="358">
        <v>2255.2821627188496</v>
      </c>
    </row>
    <row r="2188" spans="1:39" x14ac:dyDescent="0.25">
      <c r="A2188" s="353" t="s">
        <v>296</v>
      </c>
      <c r="B2188" s="353" t="s">
        <v>296</v>
      </c>
      <c r="C2188" s="441">
        <f t="shared" ref="C2188:J2188" si="1869">C236</f>
        <v>5000</v>
      </c>
      <c r="D2188" s="441"/>
      <c r="E2188" s="441"/>
      <c r="F2188" s="441"/>
      <c r="G2188" s="441"/>
      <c r="H2188" s="441">
        <f t="shared" si="1869"/>
        <v>0</v>
      </c>
      <c r="I2188" s="441"/>
      <c r="J2188" s="445">
        <f t="shared" si="1869"/>
        <v>0</v>
      </c>
      <c r="K2188" s="358">
        <f t="shared" ref="K2188:AJ2188" si="1870">K236-K1944</f>
        <v>0</v>
      </c>
      <c r="L2188" s="358">
        <f t="shared" si="1870"/>
        <v>0</v>
      </c>
      <c r="M2188" s="358">
        <f t="shared" si="1870"/>
        <v>0</v>
      </c>
      <c r="N2188" s="358">
        <f t="shared" si="1870"/>
        <v>0</v>
      </c>
      <c r="O2188" s="358">
        <f t="shared" si="1870"/>
        <v>0</v>
      </c>
      <c r="P2188" s="358">
        <f t="shared" si="1870"/>
        <v>0</v>
      </c>
      <c r="Q2188" s="358">
        <f t="shared" si="1870"/>
        <v>0</v>
      </c>
      <c r="R2188" s="358">
        <f t="shared" si="1870"/>
        <v>0</v>
      </c>
      <c r="S2188" s="358">
        <f t="shared" si="1870"/>
        <v>0</v>
      </c>
      <c r="T2188" s="358">
        <f t="shared" si="1870"/>
        <v>0</v>
      </c>
      <c r="U2188" s="358">
        <f t="shared" si="1870"/>
        <v>0</v>
      </c>
      <c r="V2188" s="358">
        <f t="shared" si="1870"/>
        <v>0</v>
      </c>
      <c r="W2188" s="358">
        <f t="shared" si="1870"/>
        <v>0</v>
      </c>
      <c r="X2188" s="358">
        <f t="shared" si="1870"/>
        <v>0</v>
      </c>
      <c r="Y2188" s="358">
        <f t="shared" si="1870"/>
        <v>0</v>
      </c>
      <c r="Z2188" s="358">
        <f t="shared" si="1870"/>
        <v>0</v>
      </c>
      <c r="AA2188" s="358">
        <f t="shared" si="1870"/>
        <v>0</v>
      </c>
      <c r="AB2188" s="358">
        <f t="shared" si="1870"/>
        <v>0</v>
      </c>
      <c r="AC2188" s="358">
        <f t="shared" si="1870"/>
        <v>0</v>
      </c>
      <c r="AD2188" s="358">
        <f t="shared" si="1870"/>
        <v>0</v>
      </c>
      <c r="AE2188" s="358">
        <f t="shared" si="1870"/>
        <v>0</v>
      </c>
      <c r="AF2188" s="358">
        <f t="shared" si="1870"/>
        <v>0</v>
      </c>
      <c r="AG2188" s="358">
        <f t="shared" si="1870"/>
        <v>0</v>
      </c>
      <c r="AH2188" s="358">
        <f t="shared" si="1870"/>
        <v>0</v>
      </c>
      <c r="AI2188" s="358">
        <f t="shared" si="1870"/>
        <v>0</v>
      </c>
      <c r="AJ2188" s="358">
        <f t="shared" si="1870"/>
        <v>0</v>
      </c>
      <c r="AK2188" s="358">
        <v>4785.2500518563229</v>
      </c>
      <c r="AL2188" s="358">
        <v>4827.3806654909222</v>
      </c>
      <c r="AM2188" s="358">
        <v>4869.882208248554</v>
      </c>
    </row>
    <row r="2189" spans="1:39" x14ac:dyDescent="0.25">
      <c r="A2189" s="353" t="s">
        <v>496</v>
      </c>
      <c r="B2189" s="353" t="s">
        <v>497</v>
      </c>
      <c r="C2189" s="441">
        <f t="shared" ref="C2189:J2189" si="1871">C237</f>
        <v>2500</v>
      </c>
      <c r="D2189" s="441"/>
      <c r="E2189" s="441"/>
      <c r="F2189" s="441"/>
      <c r="G2189" s="441"/>
      <c r="H2189" s="441">
        <f t="shared" si="1871"/>
        <v>0</v>
      </c>
      <c r="I2189" s="441"/>
      <c r="J2189" s="445">
        <f t="shared" si="1871"/>
        <v>0</v>
      </c>
      <c r="K2189" s="358">
        <f t="shared" ref="K2189:AJ2189" si="1872">K237-K1945</f>
        <v>0</v>
      </c>
      <c r="L2189" s="358">
        <f t="shared" si="1872"/>
        <v>0</v>
      </c>
      <c r="M2189" s="358">
        <f t="shared" si="1872"/>
        <v>0</v>
      </c>
      <c r="N2189" s="358">
        <f t="shared" si="1872"/>
        <v>0</v>
      </c>
      <c r="O2189" s="358">
        <f t="shared" si="1872"/>
        <v>0</v>
      </c>
      <c r="P2189" s="358">
        <f t="shared" si="1872"/>
        <v>0</v>
      </c>
      <c r="Q2189" s="358">
        <f t="shared" si="1872"/>
        <v>0</v>
      </c>
      <c r="R2189" s="358">
        <f t="shared" si="1872"/>
        <v>0</v>
      </c>
      <c r="S2189" s="358">
        <f t="shared" si="1872"/>
        <v>0</v>
      </c>
      <c r="T2189" s="358">
        <f t="shared" si="1872"/>
        <v>0</v>
      </c>
      <c r="U2189" s="358">
        <f t="shared" si="1872"/>
        <v>0</v>
      </c>
      <c r="V2189" s="358">
        <f t="shared" si="1872"/>
        <v>0</v>
      </c>
      <c r="W2189" s="358">
        <f t="shared" si="1872"/>
        <v>0</v>
      </c>
      <c r="X2189" s="358">
        <f t="shared" si="1872"/>
        <v>0</v>
      </c>
      <c r="Y2189" s="358">
        <f t="shared" si="1872"/>
        <v>0</v>
      </c>
      <c r="Z2189" s="358">
        <f t="shared" si="1872"/>
        <v>0</v>
      </c>
      <c r="AA2189" s="358">
        <f t="shared" si="1872"/>
        <v>0</v>
      </c>
      <c r="AB2189" s="358">
        <f t="shared" si="1872"/>
        <v>0</v>
      </c>
      <c r="AC2189" s="358">
        <f t="shared" si="1872"/>
        <v>0</v>
      </c>
      <c r="AD2189" s="358">
        <f t="shared" si="1872"/>
        <v>0</v>
      </c>
      <c r="AE2189" s="358">
        <f t="shared" si="1872"/>
        <v>0</v>
      </c>
      <c r="AF2189" s="358">
        <f t="shared" si="1872"/>
        <v>0</v>
      </c>
      <c r="AG2189" s="358">
        <f t="shared" si="1872"/>
        <v>0</v>
      </c>
      <c r="AH2189" s="358">
        <f t="shared" si="1872"/>
        <v>0</v>
      </c>
      <c r="AI2189" s="358">
        <f t="shared" si="1872"/>
        <v>0</v>
      </c>
      <c r="AJ2189" s="358">
        <f t="shared" si="1872"/>
        <v>0</v>
      </c>
      <c r="AK2189" s="358">
        <v>1059.3131971566106</v>
      </c>
      <c r="AL2189" s="358">
        <v>1072.658353634484</v>
      </c>
      <c r="AM2189" s="358">
        <v>1086.1716314969458</v>
      </c>
    </row>
    <row r="2190" spans="1:39" x14ac:dyDescent="0.25">
      <c r="A2190" s="353" t="s">
        <v>487</v>
      </c>
      <c r="B2190" s="353" t="s">
        <v>487</v>
      </c>
      <c r="C2190" s="441">
        <f t="shared" ref="C2190:J2190" si="1873">C238</f>
        <v>9375</v>
      </c>
      <c r="D2190" s="441"/>
      <c r="E2190" s="441"/>
      <c r="F2190" s="441"/>
      <c r="G2190" s="441"/>
      <c r="H2190" s="441">
        <f t="shared" si="1873"/>
        <v>0</v>
      </c>
      <c r="I2190" s="441"/>
      <c r="J2190" s="445">
        <f t="shared" si="1873"/>
        <v>0</v>
      </c>
      <c r="K2190" s="358">
        <f t="shared" ref="K2190:AJ2190" si="1874">K238-K1946</f>
        <v>0</v>
      </c>
      <c r="L2190" s="358">
        <f t="shared" si="1874"/>
        <v>0</v>
      </c>
      <c r="M2190" s="358">
        <f t="shared" si="1874"/>
        <v>0</v>
      </c>
      <c r="N2190" s="358">
        <f t="shared" si="1874"/>
        <v>0</v>
      </c>
      <c r="O2190" s="358">
        <f t="shared" si="1874"/>
        <v>0</v>
      </c>
      <c r="P2190" s="358">
        <f t="shared" si="1874"/>
        <v>0</v>
      </c>
      <c r="Q2190" s="358">
        <f t="shared" si="1874"/>
        <v>0</v>
      </c>
      <c r="R2190" s="358">
        <f t="shared" si="1874"/>
        <v>0</v>
      </c>
      <c r="S2190" s="358">
        <f t="shared" si="1874"/>
        <v>0</v>
      </c>
      <c r="T2190" s="358">
        <f t="shared" si="1874"/>
        <v>0</v>
      </c>
      <c r="U2190" s="358">
        <f t="shared" si="1874"/>
        <v>0</v>
      </c>
      <c r="V2190" s="358">
        <f t="shared" si="1874"/>
        <v>0</v>
      </c>
      <c r="W2190" s="358">
        <f t="shared" si="1874"/>
        <v>0</v>
      </c>
      <c r="X2190" s="358">
        <f t="shared" si="1874"/>
        <v>0</v>
      </c>
      <c r="Y2190" s="358">
        <f t="shared" si="1874"/>
        <v>0</v>
      </c>
      <c r="Z2190" s="358">
        <f t="shared" si="1874"/>
        <v>0</v>
      </c>
      <c r="AA2190" s="358">
        <f t="shared" si="1874"/>
        <v>0</v>
      </c>
      <c r="AB2190" s="358">
        <f t="shared" si="1874"/>
        <v>0</v>
      </c>
      <c r="AC2190" s="358">
        <f t="shared" si="1874"/>
        <v>0</v>
      </c>
      <c r="AD2190" s="358">
        <f t="shared" si="1874"/>
        <v>0</v>
      </c>
      <c r="AE2190" s="358">
        <f t="shared" si="1874"/>
        <v>0</v>
      </c>
      <c r="AF2190" s="358">
        <f t="shared" si="1874"/>
        <v>0</v>
      </c>
      <c r="AG2190" s="358">
        <f t="shared" si="1874"/>
        <v>0</v>
      </c>
      <c r="AH2190" s="358">
        <f t="shared" si="1874"/>
        <v>0</v>
      </c>
      <c r="AI2190" s="358">
        <f t="shared" si="1874"/>
        <v>0</v>
      </c>
      <c r="AJ2190" s="358">
        <f t="shared" si="1874"/>
        <v>0</v>
      </c>
      <c r="AK2190" s="358">
        <v>3390.7730988822213</v>
      </c>
      <c r="AL2190" s="358">
        <v>3410.6827105018538</v>
      </c>
      <c r="AM2190" s="358">
        <v>3430.7092254421405</v>
      </c>
    </row>
    <row r="2191" spans="1:39" x14ac:dyDescent="0.25">
      <c r="A2191" s="353" t="s">
        <v>324</v>
      </c>
      <c r="B2191" s="353" t="s">
        <v>324</v>
      </c>
      <c r="C2191" s="441">
        <f t="shared" ref="C2191:J2191" si="1875">C239</f>
        <v>5000</v>
      </c>
      <c r="D2191" s="441"/>
      <c r="E2191" s="441"/>
      <c r="F2191" s="441"/>
      <c r="G2191" s="441"/>
      <c r="H2191" s="441">
        <f t="shared" si="1875"/>
        <v>0</v>
      </c>
      <c r="I2191" s="441"/>
      <c r="J2191" s="445">
        <f t="shared" si="1875"/>
        <v>0</v>
      </c>
      <c r="K2191" s="358">
        <f t="shared" ref="K2191:AJ2191" si="1876">K239-K1947</f>
        <v>0</v>
      </c>
      <c r="L2191" s="358">
        <f t="shared" si="1876"/>
        <v>0</v>
      </c>
      <c r="M2191" s="358">
        <f t="shared" si="1876"/>
        <v>0</v>
      </c>
      <c r="N2191" s="358">
        <f t="shared" si="1876"/>
        <v>0</v>
      </c>
      <c r="O2191" s="358">
        <f t="shared" si="1876"/>
        <v>0</v>
      </c>
      <c r="P2191" s="358">
        <f t="shared" si="1876"/>
        <v>0</v>
      </c>
      <c r="Q2191" s="358">
        <f t="shared" si="1876"/>
        <v>0</v>
      </c>
      <c r="R2191" s="358">
        <f t="shared" si="1876"/>
        <v>0</v>
      </c>
      <c r="S2191" s="358">
        <f t="shared" si="1876"/>
        <v>0</v>
      </c>
      <c r="T2191" s="358">
        <f t="shared" si="1876"/>
        <v>0</v>
      </c>
      <c r="U2191" s="358">
        <f t="shared" si="1876"/>
        <v>0</v>
      </c>
      <c r="V2191" s="358">
        <f t="shared" si="1876"/>
        <v>0</v>
      </c>
      <c r="W2191" s="358">
        <f t="shared" si="1876"/>
        <v>0</v>
      </c>
      <c r="X2191" s="358">
        <f t="shared" si="1876"/>
        <v>0</v>
      </c>
      <c r="Y2191" s="358">
        <f t="shared" si="1876"/>
        <v>0</v>
      </c>
      <c r="Z2191" s="358">
        <f t="shared" si="1876"/>
        <v>0</v>
      </c>
      <c r="AA2191" s="358">
        <f t="shared" si="1876"/>
        <v>0</v>
      </c>
      <c r="AB2191" s="358">
        <f t="shared" si="1876"/>
        <v>0</v>
      </c>
      <c r="AC2191" s="358">
        <f t="shared" si="1876"/>
        <v>0</v>
      </c>
      <c r="AD2191" s="358">
        <f t="shared" si="1876"/>
        <v>0</v>
      </c>
      <c r="AE2191" s="358">
        <f t="shared" si="1876"/>
        <v>0</v>
      </c>
      <c r="AF2191" s="358">
        <f t="shared" si="1876"/>
        <v>0</v>
      </c>
      <c r="AG2191" s="358">
        <f t="shared" si="1876"/>
        <v>0</v>
      </c>
      <c r="AH2191" s="358">
        <f t="shared" si="1876"/>
        <v>0</v>
      </c>
      <c r="AI2191" s="358">
        <f t="shared" si="1876"/>
        <v>0</v>
      </c>
      <c r="AJ2191" s="358">
        <f t="shared" si="1876"/>
        <v>0</v>
      </c>
      <c r="AK2191" s="358">
        <v>3611.4769151074206</v>
      </c>
      <c r="AL2191" s="358">
        <v>3619.6636567021706</v>
      </c>
      <c r="AM2191" s="358">
        <v>3627.8689565597906</v>
      </c>
    </row>
    <row r="2192" spans="1:39" x14ac:dyDescent="0.25">
      <c r="A2192" s="353" t="s">
        <v>476</v>
      </c>
      <c r="B2192" s="353" t="s">
        <v>476</v>
      </c>
      <c r="C2192" s="441">
        <f t="shared" ref="C2192:J2192" si="1877">C240</f>
        <v>2500</v>
      </c>
      <c r="D2192" s="441"/>
      <c r="E2192" s="441"/>
      <c r="F2192" s="441"/>
      <c r="G2192" s="441"/>
      <c r="H2192" s="441">
        <f t="shared" si="1877"/>
        <v>0</v>
      </c>
      <c r="I2192" s="441"/>
      <c r="J2192" s="445">
        <f t="shared" si="1877"/>
        <v>0</v>
      </c>
      <c r="K2192" s="358">
        <f t="shared" ref="K2192:AJ2192" si="1878">K240-K1948</f>
        <v>0</v>
      </c>
      <c r="L2192" s="358">
        <f t="shared" si="1878"/>
        <v>0</v>
      </c>
      <c r="M2192" s="358">
        <f t="shared" si="1878"/>
        <v>0</v>
      </c>
      <c r="N2192" s="358">
        <f t="shared" si="1878"/>
        <v>0</v>
      </c>
      <c r="O2192" s="358">
        <f t="shared" si="1878"/>
        <v>0</v>
      </c>
      <c r="P2192" s="358">
        <f t="shared" si="1878"/>
        <v>0</v>
      </c>
      <c r="Q2192" s="358">
        <f t="shared" si="1878"/>
        <v>0</v>
      </c>
      <c r="R2192" s="358">
        <f t="shared" si="1878"/>
        <v>0</v>
      </c>
      <c r="S2192" s="358">
        <f t="shared" si="1878"/>
        <v>0</v>
      </c>
      <c r="T2192" s="358">
        <f t="shared" si="1878"/>
        <v>0</v>
      </c>
      <c r="U2192" s="358">
        <f t="shared" si="1878"/>
        <v>0</v>
      </c>
      <c r="V2192" s="358">
        <f t="shared" si="1878"/>
        <v>0</v>
      </c>
      <c r="W2192" s="358">
        <f t="shared" si="1878"/>
        <v>0</v>
      </c>
      <c r="X2192" s="358">
        <f t="shared" si="1878"/>
        <v>0</v>
      </c>
      <c r="Y2192" s="358">
        <f t="shared" si="1878"/>
        <v>0</v>
      </c>
      <c r="Z2192" s="358">
        <f t="shared" si="1878"/>
        <v>0</v>
      </c>
      <c r="AA2192" s="358">
        <f t="shared" si="1878"/>
        <v>0</v>
      </c>
      <c r="AB2192" s="358">
        <f t="shared" si="1878"/>
        <v>0</v>
      </c>
      <c r="AC2192" s="358">
        <f t="shared" si="1878"/>
        <v>0</v>
      </c>
      <c r="AD2192" s="358">
        <f t="shared" si="1878"/>
        <v>0</v>
      </c>
      <c r="AE2192" s="358">
        <f t="shared" si="1878"/>
        <v>0</v>
      </c>
      <c r="AF2192" s="358">
        <f t="shared" si="1878"/>
        <v>0</v>
      </c>
      <c r="AG2192" s="358">
        <f t="shared" si="1878"/>
        <v>0</v>
      </c>
      <c r="AH2192" s="358">
        <f t="shared" si="1878"/>
        <v>0</v>
      </c>
      <c r="AI2192" s="358">
        <f t="shared" si="1878"/>
        <v>0</v>
      </c>
      <c r="AJ2192" s="358">
        <f t="shared" si="1878"/>
        <v>0</v>
      </c>
      <c r="AK2192" s="358">
        <v>717.42415276303234</v>
      </c>
      <c r="AL2192" s="358">
        <v>710.53490810457072</v>
      </c>
      <c r="AM2192" s="358">
        <v>703.71181913905775</v>
      </c>
    </row>
    <row r="2193" spans="1:39" x14ac:dyDescent="0.25">
      <c r="A2193" s="353" t="s">
        <v>342</v>
      </c>
      <c r="B2193" s="353" t="s">
        <v>342</v>
      </c>
      <c r="C2193" s="441">
        <f t="shared" ref="C2193:J2193" si="1879">C241</f>
        <v>1000</v>
      </c>
      <c r="D2193" s="441"/>
      <c r="E2193" s="441"/>
      <c r="F2193" s="441"/>
      <c r="G2193" s="441"/>
      <c r="H2193" s="441">
        <f t="shared" si="1879"/>
        <v>0</v>
      </c>
      <c r="I2193" s="441"/>
      <c r="J2193" s="445">
        <f t="shared" si="1879"/>
        <v>0</v>
      </c>
      <c r="K2193" s="358">
        <f t="shared" ref="K2193:AJ2193" si="1880">K241-K1949</f>
        <v>0</v>
      </c>
      <c r="L2193" s="358">
        <f t="shared" si="1880"/>
        <v>0</v>
      </c>
      <c r="M2193" s="358">
        <f t="shared" si="1880"/>
        <v>0</v>
      </c>
      <c r="N2193" s="358">
        <f t="shared" si="1880"/>
        <v>0</v>
      </c>
      <c r="O2193" s="358">
        <f t="shared" si="1880"/>
        <v>0</v>
      </c>
      <c r="P2193" s="358">
        <f t="shared" si="1880"/>
        <v>0</v>
      </c>
      <c r="Q2193" s="358">
        <f t="shared" si="1880"/>
        <v>0</v>
      </c>
      <c r="R2193" s="358">
        <f t="shared" si="1880"/>
        <v>0</v>
      </c>
      <c r="S2193" s="358">
        <f t="shared" si="1880"/>
        <v>0</v>
      </c>
      <c r="T2193" s="358">
        <f t="shared" si="1880"/>
        <v>0</v>
      </c>
      <c r="U2193" s="358">
        <f t="shared" si="1880"/>
        <v>0</v>
      </c>
      <c r="V2193" s="358">
        <f t="shared" si="1880"/>
        <v>0</v>
      </c>
      <c r="W2193" s="358">
        <f t="shared" si="1880"/>
        <v>0</v>
      </c>
      <c r="X2193" s="358">
        <f t="shared" si="1880"/>
        <v>0</v>
      </c>
      <c r="Y2193" s="358">
        <f t="shared" si="1880"/>
        <v>0</v>
      </c>
      <c r="Z2193" s="358">
        <f t="shared" si="1880"/>
        <v>0</v>
      </c>
      <c r="AA2193" s="358">
        <f t="shared" si="1880"/>
        <v>0</v>
      </c>
      <c r="AB2193" s="358">
        <f t="shared" si="1880"/>
        <v>0</v>
      </c>
      <c r="AC2193" s="358">
        <f t="shared" si="1880"/>
        <v>0</v>
      </c>
      <c r="AD2193" s="358">
        <f t="shared" si="1880"/>
        <v>0</v>
      </c>
      <c r="AE2193" s="358">
        <f t="shared" si="1880"/>
        <v>0</v>
      </c>
      <c r="AF2193" s="358">
        <f t="shared" si="1880"/>
        <v>0</v>
      </c>
      <c r="AG2193" s="358">
        <f t="shared" si="1880"/>
        <v>0</v>
      </c>
      <c r="AH2193" s="358">
        <f t="shared" si="1880"/>
        <v>0</v>
      </c>
      <c r="AI2193" s="358">
        <f t="shared" si="1880"/>
        <v>0</v>
      </c>
      <c r="AJ2193" s="358">
        <f t="shared" si="1880"/>
        <v>0</v>
      </c>
      <c r="AK2193" s="358">
        <v>666.20917062485807</v>
      </c>
      <c r="AL2193" s="358">
        <v>666.84060878573518</v>
      </c>
      <c r="AM2193" s="358">
        <v>667.47264542854339</v>
      </c>
    </row>
    <row r="2194" spans="1:39" x14ac:dyDescent="0.25">
      <c r="A2194" s="353" t="s">
        <v>520</v>
      </c>
      <c r="B2194" s="353" t="s">
        <v>521</v>
      </c>
      <c r="C2194" s="441">
        <f t="shared" ref="C2194:J2194" si="1881">C242</f>
        <v>4992</v>
      </c>
      <c r="D2194" s="441"/>
      <c r="E2194" s="441"/>
      <c r="F2194" s="441"/>
      <c r="G2194" s="441"/>
      <c r="H2194" s="441">
        <f t="shared" si="1881"/>
        <v>0</v>
      </c>
      <c r="I2194" s="441"/>
      <c r="J2194" s="445">
        <f t="shared" si="1881"/>
        <v>0</v>
      </c>
      <c r="K2194" s="358">
        <f t="shared" ref="K2194:AJ2194" si="1882">K242-K1950</f>
        <v>0</v>
      </c>
      <c r="L2194" s="358">
        <f t="shared" si="1882"/>
        <v>0</v>
      </c>
      <c r="M2194" s="358">
        <f t="shared" si="1882"/>
        <v>0</v>
      </c>
      <c r="N2194" s="358">
        <f t="shared" si="1882"/>
        <v>0</v>
      </c>
      <c r="O2194" s="358">
        <f t="shared" si="1882"/>
        <v>0</v>
      </c>
      <c r="P2194" s="358">
        <f t="shared" si="1882"/>
        <v>0</v>
      </c>
      <c r="Q2194" s="358">
        <f t="shared" si="1882"/>
        <v>0</v>
      </c>
      <c r="R2194" s="358">
        <f t="shared" si="1882"/>
        <v>0</v>
      </c>
      <c r="S2194" s="358">
        <f t="shared" si="1882"/>
        <v>0</v>
      </c>
      <c r="T2194" s="358">
        <f t="shared" si="1882"/>
        <v>0</v>
      </c>
      <c r="U2194" s="358">
        <f t="shared" si="1882"/>
        <v>0</v>
      </c>
      <c r="V2194" s="358">
        <f t="shared" si="1882"/>
        <v>0</v>
      </c>
      <c r="W2194" s="358">
        <f t="shared" si="1882"/>
        <v>0</v>
      </c>
      <c r="X2194" s="358">
        <f t="shared" si="1882"/>
        <v>0</v>
      </c>
      <c r="Y2194" s="358">
        <f t="shared" si="1882"/>
        <v>0</v>
      </c>
      <c r="Z2194" s="358">
        <f t="shared" si="1882"/>
        <v>0</v>
      </c>
      <c r="AA2194" s="358">
        <f t="shared" si="1882"/>
        <v>0</v>
      </c>
      <c r="AB2194" s="358">
        <f t="shared" si="1882"/>
        <v>0</v>
      </c>
      <c r="AC2194" s="358">
        <f t="shared" si="1882"/>
        <v>0</v>
      </c>
      <c r="AD2194" s="358">
        <f t="shared" si="1882"/>
        <v>0</v>
      </c>
      <c r="AE2194" s="358">
        <f t="shared" si="1882"/>
        <v>0</v>
      </c>
      <c r="AF2194" s="358">
        <f t="shared" si="1882"/>
        <v>0</v>
      </c>
      <c r="AG2194" s="358">
        <f t="shared" si="1882"/>
        <v>0</v>
      </c>
      <c r="AH2194" s="358">
        <f t="shared" si="1882"/>
        <v>0</v>
      </c>
      <c r="AI2194" s="358">
        <f t="shared" si="1882"/>
        <v>0</v>
      </c>
      <c r="AJ2194" s="358">
        <f t="shared" si="1882"/>
        <v>0</v>
      </c>
      <c r="AK2194" s="358">
        <v>1484.632321293489</v>
      </c>
      <c r="AL2194" s="358">
        <v>1497.1921708603629</v>
      </c>
      <c r="AM2194" s="358">
        <v>1509.7363640676685</v>
      </c>
    </row>
    <row r="2195" spans="1:39" x14ac:dyDescent="0.25">
      <c r="A2195" s="353" t="s">
        <v>338</v>
      </c>
      <c r="B2195" s="353" t="s">
        <v>338</v>
      </c>
      <c r="C2195" s="441">
        <f t="shared" ref="C2195:J2195" si="1883">C243</f>
        <v>1503</v>
      </c>
      <c r="D2195" s="441"/>
      <c r="E2195" s="441"/>
      <c r="F2195" s="441"/>
      <c r="G2195" s="441"/>
      <c r="H2195" s="441">
        <f t="shared" si="1883"/>
        <v>0</v>
      </c>
      <c r="I2195" s="441"/>
      <c r="J2195" s="445">
        <f t="shared" si="1883"/>
        <v>0</v>
      </c>
      <c r="K2195" s="358">
        <f t="shared" ref="K2195:AJ2195" si="1884">K243-K1951</f>
        <v>0</v>
      </c>
      <c r="L2195" s="358">
        <f t="shared" si="1884"/>
        <v>0</v>
      </c>
      <c r="M2195" s="358">
        <f t="shared" si="1884"/>
        <v>0</v>
      </c>
      <c r="N2195" s="358">
        <f t="shared" si="1884"/>
        <v>0</v>
      </c>
      <c r="O2195" s="358">
        <f t="shared" si="1884"/>
        <v>0</v>
      </c>
      <c r="P2195" s="358">
        <f t="shared" si="1884"/>
        <v>0</v>
      </c>
      <c r="Q2195" s="358">
        <f t="shared" si="1884"/>
        <v>0</v>
      </c>
      <c r="R2195" s="358">
        <f t="shared" si="1884"/>
        <v>0</v>
      </c>
      <c r="S2195" s="358">
        <f t="shared" si="1884"/>
        <v>0</v>
      </c>
      <c r="T2195" s="358">
        <f t="shared" si="1884"/>
        <v>0</v>
      </c>
      <c r="U2195" s="358">
        <f t="shared" si="1884"/>
        <v>0</v>
      </c>
      <c r="V2195" s="358">
        <f t="shared" si="1884"/>
        <v>0</v>
      </c>
      <c r="W2195" s="358">
        <f t="shared" si="1884"/>
        <v>0</v>
      </c>
      <c r="X2195" s="358">
        <f t="shared" si="1884"/>
        <v>0</v>
      </c>
      <c r="Y2195" s="358">
        <f t="shared" si="1884"/>
        <v>0</v>
      </c>
      <c r="Z2195" s="358">
        <f t="shared" si="1884"/>
        <v>0</v>
      </c>
      <c r="AA2195" s="358">
        <f t="shared" si="1884"/>
        <v>0</v>
      </c>
      <c r="AB2195" s="358">
        <f t="shared" si="1884"/>
        <v>0</v>
      </c>
      <c r="AC2195" s="358">
        <f t="shared" si="1884"/>
        <v>0</v>
      </c>
      <c r="AD2195" s="358">
        <f t="shared" si="1884"/>
        <v>0</v>
      </c>
      <c r="AE2195" s="358">
        <f t="shared" si="1884"/>
        <v>0</v>
      </c>
      <c r="AF2195" s="358">
        <f t="shared" si="1884"/>
        <v>0</v>
      </c>
      <c r="AG2195" s="358">
        <f t="shared" si="1884"/>
        <v>0</v>
      </c>
      <c r="AH2195" s="358">
        <f t="shared" si="1884"/>
        <v>0</v>
      </c>
      <c r="AI2195" s="358">
        <f t="shared" si="1884"/>
        <v>0</v>
      </c>
      <c r="AJ2195" s="358">
        <f t="shared" si="1884"/>
        <v>0</v>
      </c>
      <c r="AK2195" s="358">
        <v>742.84702877395875</v>
      </c>
      <c r="AL2195" s="358">
        <v>736.62402772942733</v>
      </c>
      <c r="AM2195" s="358">
        <v>730.30558371922223</v>
      </c>
    </row>
    <row r="2197" spans="1:39" x14ac:dyDescent="0.25">
      <c r="A2197" s="362" t="s">
        <v>722</v>
      </c>
    </row>
    <row r="2198" spans="1:39" ht="45" x14ac:dyDescent="0.25">
      <c r="A2198" s="351" t="s">
        <v>219</v>
      </c>
      <c r="B2198" s="351" t="s">
        <v>264</v>
      </c>
      <c r="C2198" s="351" t="s">
        <v>220</v>
      </c>
      <c r="D2198" s="352" t="s">
        <v>265</v>
      </c>
      <c r="E2198" s="463" t="s">
        <v>837</v>
      </c>
      <c r="F2198" s="463" t="s">
        <v>838</v>
      </c>
      <c r="G2198" s="464" t="s">
        <v>839</v>
      </c>
      <c r="H2198" s="464" t="s">
        <v>840</v>
      </c>
      <c r="I2198" s="464"/>
      <c r="J2198" s="351" t="s">
        <v>221</v>
      </c>
      <c r="K2198" s="359">
        <v>2017</v>
      </c>
      <c r="L2198" s="359">
        <v>2018</v>
      </c>
      <c r="M2198" s="359">
        <v>2019</v>
      </c>
      <c r="N2198" s="359">
        <v>2020</v>
      </c>
      <c r="O2198" s="359">
        <v>2021</v>
      </c>
      <c r="P2198" s="359">
        <v>2022</v>
      </c>
      <c r="Q2198" s="359">
        <v>2023</v>
      </c>
      <c r="R2198" s="359">
        <v>2024</v>
      </c>
      <c r="S2198" s="359">
        <v>2025</v>
      </c>
      <c r="T2198" s="359">
        <v>2026</v>
      </c>
      <c r="U2198" s="359">
        <v>2027</v>
      </c>
      <c r="V2198" s="359">
        <v>2028</v>
      </c>
      <c r="W2198" s="359">
        <v>2029</v>
      </c>
      <c r="X2198" s="359">
        <v>2030</v>
      </c>
      <c r="Y2198" s="359">
        <v>2031</v>
      </c>
      <c r="Z2198" s="359">
        <v>2032</v>
      </c>
      <c r="AA2198" s="359">
        <v>2033</v>
      </c>
      <c r="AB2198" s="359">
        <v>2034</v>
      </c>
      <c r="AC2198" s="359">
        <v>2035</v>
      </c>
      <c r="AD2198" s="359">
        <v>2036</v>
      </c>
      <c r="AE2198" s="359">
        <v>2037</v>
      </c>
      <c r="AF2198" s="359">
        <v>2038</v>
      </c>
      <c r="AG2198" s="359">
        <v>2039</v>
      </c>
      <c r="AH2198" s="359">
        <v>2040</v>
      </c>
      <c r="AI2198" s="359">
        <v>2041</v>
      </c>
      <c r="AJ2198" s="359">
        <v>2042</v>
      </c>
    </row>
    <row r="2199" spans="1:39" x14ac:dyDescent="0.25">
      <c r="A2199" s="353" t="s">
        <v>351</v>
      </c>
      <c r="B2199" s="353" t="s">
        <v>351</v>
      </c>
      <c r="C2199" s="441">
        <f>C3</f>
        <v>6250</v>
      </c>
      <c r="D2199" s="441"/>
      <c r="E2199" s="441"/>
      <c r="F2199" s="441"/>
      <c r="G2199" s="441"/>
      <c r="H2199" s="441">
        <f t="shared" ref="H2199" si="1885">H3</f>
        <v>0</v>
      </c>
      <c r="I2199" s="441"/>
      <c r="J2199" s="445"/>
      <c r="K2199" s="358"/>
      <c r="L2199" s="358"/>
      <c r="M2199" s="358"/>
      <c r="N2199" s="358"/>
      <c r="O2199" s="358"/>
      <c r="P2199" s="358"/>
      <c r="Q2199" s="358"/>
      <c r="R2199" s="358"/>
      <c r="S2199" s="358"/>
      <c r="T2199" s="358"/>
      <c r="U2199" s="358"/>
      <c r="V2199" s="358"/>
      <c r="W2199" s="358"/>
      <c r="X2199" s="358"/>
      <c r="Y2199" s="358"/>
      <c r="Z2199" s="358"/>
      <c r="AA2199" s="358"/>
      <c r="AB2199" s="358"/>
      <c r="AC2199" s="358"/>
      <c r="AD2199" s="358"/>
      <c r="AE2199" s="358"/>
      <c r="AF2199" s="358"/>
      <c r="AG2199" s="358"/>
      <c r="AH2199" s="358"/>
      <c r="AI2199" s="358"/>
      <c r="AJ2199" s="358"/>
    </row>
    <row r="2200" spans="1:39" x14ac:dyDescent="0.25">
      <c r="A2200" s="353" t="s">
        <v>268</v>
      </c>
      <c r="B2200" s="353" t="s">
        <v>268</v>
      </c>
      <c r="C2200" s="441">
        <f t="shared" ref="C2200:H2200" si="1886">C4</f>
        <v>2500</v>
      </c>
      <c r="D2200" s="441"/>
      <c r="E2200" s="441"/>
      <c r="F2200" s="441"/>
      <c r="G2200" s="441"/>
      <c r="H2200" s="441">
        <f t="shared" si="1886"/>
        <v>1</v>
      </c>
      <c r="I2200" s="441"/>
      <c r="J2200" s="445"/>
      <c r="K2200" s="358"/>
      <c r="L2200" s="358"/>
      <c r="M2200" s="358"/>
      <c r="N2200" s="358"/>
      <c r="O2200" s="358"/>
      <c r="P2200" s="358"/>
      <c r="Q2200" s="358"/>
      <c r="R2200" s="358"/>
      <c r="S2200" s="358"/>
      <c r="T2200" s="358"/>
      <c r="U2200" s="358"/>
      <c r="V2200" s="358"/>
      <c r="W2200" s="358"/>
      <c r="X2200" s="358"/>
      <c r="Y2200" s="358"/>
      <c r="Z2200" s="358"/>
      <c r="AA2200" s="358"/>
      <c r="AB2200" s="358"/>
      <c r="AC2200" s="358"/>
      <c r="AD2200" s="358"/>
      <c r="AE2200" s="358"/>
      <c r="AF2200" s="358"/>
      <c r="AG2200" s="358"/>
      <c r="AH2200" s="358"/>
      <c r="AI2200" s="358"/>
      <c r="AJ2200" s="358"/>
    </row>
    <row r="2201" spans="1:39" x14ac:dyDescent="0.25">
      <c r="A2201" s="353" t="s">
        <v>271</v>
      </c>
      <c r="B2201" s="353" t="s">
        <v>271</v>
      </c>
      <c r="C2201" s="441">
        <f t="shared" ref="C2201:H2201" si="1887">C5</f>
        <v>5500</v>
      </c>
      <c r="D2201" s="441"/>
      <c r="E2201" s="441"/>
      <c r="F2201" s="441"/>
      <c r="G2201" s="441"/>
      <c r="H2201" s="441">
        <f t="shared" si="1887"/>
        <v>1</v>
      </c>
      <c r="I2201" s="441"/>
      <c r="J2201" s="445"/>
      <c r="K2201" s="358"/>
      <c r="L2201" s="358"/>
      <c r="M2201" s="358"/>
      <c r="N2201" s="358"/>
      <c r="O2201" s="358"/>
      <c r="P2201" s="358"/>
      <c r="Q2201" s="358"/>
      <c r="R2201" s="358"/>
      <c r="S2201" s="358"/>
      <c r="T2201" s="358"/>
      <c r="U2201" s="358"/>
      <c r="V2201" s="358"/>
      <c r="W2201" s="358"/>
      <c r="X2201" s="358"/>
      <c r="Y2201" s="358"/>
      <c r="Z2201" s="358"/>
      <c r="AA2201" s="358"/>
      <c r="AB2201" s="358"/>
      <c r="AC2201" s="358"/>
      <c r="AD2201" s="358"/>
      <c r="AE2201" s="358"/>
      <c r="AF2201" s="358"/>
      <c r="AG2201" s="358"/>
      <c r="AH2201" s="358"/>
      <c r="AI2201" s="358"/>
      <c r="AJ2201" s="358"/>
    </row>
    <row r="2202" spans="1:39" x14ac:dyDescent="0.25">
      <c r="A2202" s="353" t="s">
        <v>222</v>
      </c>
      <c r="B2202" s="353" t="s">
        <v>304</v>
      </c>
      <c r="C2202" s="441">
        <f t="shared" ref="C2202:H2202" si="1888">C6</f>
        <v>10000</v>
      </c>
      <c r="D2202" s="441"/>
      <c r="E2202" s="441"/>
      <c r="F2202" s="441"/>
      <c r="G2202" s="441"/>
      <c r="H2202" s="441">
        <f t="shared" si="1888"/>
        <v>0</v>
      </c>
      <c r="I2202" s="441"/>
      <c r="J2202" s="445"/>
      <c r="K2202" s="358"/>
      <c r="L2202" s="358"/>
      <c r="M2202" s="358"/>
      <c r="N2202" s="358"/>
      <c r="O2202" s="358"/>
      <c r="P2202" s="358"/>
      <c r="Q2202" s="358"/>
      <c r="R2202" s="358"/>
      <c r="S2202" s="358"/>
      <c r="T2202" s="358"/>
      <c r="U2202" s="358"/>
      <c r="V2202" s="358"/>
      <c r="W2202" s="358"/>
      <c r="X2202" s="358"/>
      <c r="Y2202" s="358"/>
      <c r="Z2202" s="358"/>
      <c r="AA2202" s="358"/>
      <c r="AB2202" s="358"/>
      <c r="AC2202" s="358"/>
      <c r="AD2202" s="358"/>
      <c r="AE2202" s="358"/>
      <c r="AF2202" s="358"/>
      <c r="AG2202" s="358"/>
      <c r="AH2202" s="358"/>
      <c r="AI2202" s="358"/>
      <c r="AJ2202" s="358"/>
    </row>
    <row r="2203" spans="1:39" x14ac:dyDescent="0.25">
      <c r="A2203" s="353" t="s">
        <v>222</v>
      </c>
      <c r="B2203" s="353" t="s">
        <v>379</v>
      </c>
      <c r="C2203" s="441">
        <f t="shared" ref="C2203:H2203" si="1889">C7</f>
        <v>10000</v>
      </c>
      <c r="D2203" s="441"/>
      <c r="E2203" s="441"/>
      <c r="F2203" s="441"/>
      <c r="G2203" s="441"/>
      <c r="H2203" s="441">
        <f t="shared" si="1889"/>
        <v>0</v>
      </c>
      <c r="I2203" s="441"/>
      <c r="J2203" s="445"/>
      <c r="K2203" s="358"/>
      <c r="L2203" s="358"/>
      <c r="M2203" s="358"/>
      <c r="N2203" s="358"/>
      <c r="O2203" s="358"/>
      <c r="P2203" s="358"/>
      <c r="Q2203" s="358"/>
      <c r="R2203" s="358"/>
      <c r="S2203" s="358"/>
      <c r="T2203" s="358"/>
      <c r="U2203" s="358"/>
      <c r="V2203" s="358"/>
      <c r="W2203" s="358"/>
      <c r="X2203" s="358"/>
      <c r="Y2203" s="358"/>
      <c r="Z2203" s="358"/>
      <c r="AA2203" s="358"/>
      <c r="AB2203" s="358"/>
      <c r="AC2203" s="358"/>
      <c r="AD2203" s="358"/>
      <c r="AE2203" s="358"/>
      <c r="AF2203" s="358"/>
      <c r="AG2203" s="358"/>
      <c r="AH2203" s="358"/>
      <c r="AI2203" s="358"/>
      <c r="AJ2203" s="358"/>
    </row>
    <row r="2204" spans="1:39" x14ac:dyDescent="0.25">
      <c r="A2204" s="353" t="s">
        <v>395</v>
      </c>
      <c r="B2204" s="353" t="s">
        <v>395</v>
      </c>
      <c r="C2204" s="441">
        <f t="shared" ref="C2204:H2204" si="1890">C8</f>
        <v>1500</v>
      </c>
      <c r="D2204" s="441"/>
      <c r="E2204" s="441"/>
      <c r="F2204" s="441"/>
      <c r="G2204" s="441"/>
      <c r="H2204" s="441">
        <f t="shared" si="1890"/>
        <v>0</v>
      </c>
      <c r="I2204" s="441"/>
      <c r="J2204" s="445"/>
      <c r="K2204" s="358"/>
      <c r="L2204" s="358"/>
      <c r="M2204" s="358"/>
      <c r="N2204" s="358"/>
      <c r="O2204" s="358"/>
      <c r="P2204" s="358"/>
      <c r="Q2204" s="358"/>
      <c r="R2204" s="358"/>
      <c r="S2204" s="358"/>
      <c r="T2204" s="358"/>
      <c r="U2204" s="358"/>
      <c r="V2204" s="358"/>
      <c r="W2204" s="358"/>
      <c r="X2204" s="358"/>
      <c r="Y2204" s="358"/>
      <c r="Z2204" s="358"/>
      <c r="AA2204" s="358"/>
      <c r="AB2204" s="358"/>
      <c r="AC2204" s="358"/>
      <c r="AD2204" s="358"/>
      <c r="AE2204" s="358"/>
      <c r="AF2204" s="358"/>
      <c r="AG2204" s="358"/>
      <c r="AH2204" s="358"/>
      <c r="AI2204" s="358"/>
      <c r="AJ2204" s="358"/>
    </row>
    <row r="2205" spans="1:39" x14ac:dyDescent="0.25">
      <c r="A2205" s="353" t="s">
        <v>495</v>
      </c>
      <c r="B2205" s="353" t="s">
        <v>495</v>
      </c>
      <c r="C2205" s="441">
        <f t="shared" ref="C2205:H2205" si="1891">C9</f>
        <v>750</v>
      </c>
      <c r="D2205" s="441"/>
      <c r="E2205" s="441"/>
      <c r="F2205" s="441"/>
      <c r="G2205" s="441"/>
      <c r="H2205" s="441">
        <f t="shared" si="1891"/>
        <v>0</v>
      </c>
      <c r="I2205" s="441"/>
      <c r="J2205" s="445"/>
      <c r="K2205" s="358"/>
      <c r="L2205" s="358"/>
      <c r="M2205" s="358"/>
      <c r="N2205" s="358"/>
      <c r="O2205" s="358"/>
      <c r="P2205" s="358"/>
      <c r="Q2205" s="358"/>
      <c r="R2205" s="358"/>
      <c r="S2205" s="358"/>
      <c r="T2205" s="358"/>
      <c r="U2205" s="358"/>
      <c r="V2205" s="358"/>
      <c r="W2205" s="358"/>
      <c r="X2205" s="358"/>
      <c r="Y2205" s="358"/>
      <c r="Z2205" s="358"/>
      <c r="AA2205" s="358"/>
      <c r="AB2205" s="358"/>
      <c r="AC2205" s="358"/>
      <c r="AD2205" s="358"/>
      <c r="AE2205" s="358"/>
      <c r="AF2205" s="358"/>
      <c r="AG2205" s="358"/>
      <c r="AH2205" s="358"/>
      <c r="AI2205" s="358"/>
      <c r="AJ2205" s="358"/>
    </row>
    <row r="2206" spans="1:39" x14ac:dyDescent="0.25">
      <c r="A2206" s="353" t="s">
        <v>344</v>
      </c>
      <c r="B2206" s="353" t="s">
        <v>344</v>
      </c>
      <c r="C2206" s="441">
        <f t="shared" ref="C2206:H2206" si="1892">C10</f>
        <v>750</v>
      </c>
      <c r="D2206" s="441"/>
      <c r="E2206" s="441"/>
      <c r="F2206" s="441"/>
      <c r="G2206" s="441"/>
      <c r="H2206" s="441">
        <f t="shared" si="1892"/>
        <v>0</v>
      </c>
      <c r="I2206" s="441"/>
      <c r="J2206" s="445"/>
      <c r="K2206" s="358"/>
      <c r="L2206" s="358"/>
      <c r="M2206" s="358"/>
      <c r="N2206" s="358"/>
      <c r="O2206" s="358"/>
      <c r="P2206" s="358"/>
      <c r="Q2206" s="358"/>
      <c r="R2206" s="358"/>
      <c r="S2206" s="358"/>
      <c r="T2206" s="358"/>
      <c r="U2206" s="358"/>
      <c r="V2206" s="358"/>
      <c r="W2206" s="358"/>
      <c r="X2206" s="358"/>
      <c r="Y2206" s="358"/>
      <c r="Z2206" s="358"/>
      <c r="AA2206" s="358"/>
      <c r="AB2206" s="358"/>
      <c r="AC2206" s="358"/>
      <c r="AD2206" s="358"/>
      <c r="AE2206" s="358"/>
      <c r="AF2206" s="358"/>
      <c r="AG2206" s="358"/>
      <c r="AH2206" s="358"/>
      <c r="AI2206" s="358"/>
      <c r="AJ2206" s="358"/>
    </row>
    <row r="2207" spans="1:39" x14ac:dyDescent="0.25">
      <c r="A2207" s="353" t="s">
        <v>223</v>
      </c>
      <c r="B2207" s="353" t="s">
        <v>307</v>
      </c>
      <c r="C2207" s="441">
        <f t="shared" ref="C2207:H2207" si="1893">C11</f>
        <v>20000</v>
      </c>
      <c r="D2207" s="441"/>
      <c r="E2207" s="441"/>
      <c r="F2207" s="441"/>
      <c r="G2207" s="441"/>
      <c r="H2207" s="441">
        <f t="shared" si="1893"/>
        <v>0</v>
      </c>
      <c r="I2207" s="441"/>
      <c r="J2207" s="445"/>
      <c r="K2207" s="358"/>
      <c r="L2207" s="358"/>
      <c r="M2207" s="358"/>
      <c r="N2207" s="358"/>
      <c r="O2207" s="358"/>
      <c r="P2207" s="358"/>
      <c r="Q2207" s="358"/>
      <c r="R2207" s="358"/>
      <c r="S2207" s="358"/>
      <c r="T2207" s="358"/>
      <c r="U2207" s="358"/>
      <c r="V2207" s="358"/>
      <c r="W2207" s="358"/>
      <c r="X2207" s="358"/>
      <c r="Y2207" s="358"/>
      <c r="Z2207" s="358"/>
      <c r="AA2207" s="358"/>
      <c r="AB2207" s="358"/>
      <c r="AC2207" s="358"/>
      <c r="AD2207" s="358"/>
      <c r="AE2207" s="358"/>
      <c r="AF2207" s="358"/>
      <c r="AG2207" s="358"/>
      <c r="AH2207" s="358"/>
      <c r="AI2207" s="358"/>
      <c r="AJ2207" s="358"/>
    </row>
    <row r="2208" spans="1:39" x14ac:dyDescent="0.25">
      <c r="A2208" s="353" t="s">
        <v>223</v>
      </c>
      <c r="B2208" s="353" t="s">
        <v>275</v>
      </c>
      <c r="C2208" s="441">
        <f t="shared" ref="C2208:H2208" si="1894">C12</f>
        <v>20000</v>
      </c>
      <c r="D2208" s="441"/>
      <c r="E2208" s="441"/>
      <c r="F2208" s="441"/>
      <c r="G2208" s="441"/>
      <c r="H2208" s="441">
        <f t="shared" si="1894"/>
        <v>0</v>
      </c>
      <c r="I2208" s="441"/>
      <c r="J2208" s="445"/>
      <c r="K2208" s="358"/>
      <c r="L2208" s="358"/>
      <c r="M2208" s="358"/>
      <c r="N2208" s="358"/>
      <c r="O2208" s="358"/>
      <c r="P2208" s="358"/>
      <c r="Q2208" s="358"/>
      <c r="R2208" s="358"/>
      <c r="S2208" s="358"/>
      <c r="T2208" s="358"/>
      <c r="U2208" s="358"/>
      <c r="V2208" s="358"/>
      <c r="W2208" s="358"/>
      <c r="X2208" s="358"/>
      <c r="Y2208" s="358"/>
      <c r="Z2208" s="358"/>
      <c r="AA2208" s="358"/>
      <c r="AB2208" s="358"/>
      <c r="AC2208" s="358"/>
      <c r="AD2208" s="358"/>
      <c r="AE2208" s="358"/>
      <c r="AF2208" s="358"/>
      <c r="AG2208" s="358"/>
      <c r="AH2208" s="358"/>
      <c r="AI2208" s="358"/>
      <c r="AJ2208" s="358"/>
    </row>
    <row r="2209" spans="1:36" x14ac:dyDescent="0.25">
      <c r="A2209" s="353" t="s">
        <v>477</v>
      </c>
      <c r="B2209" s="353" t="s">
        <v>477</v>
      </c>
      <c r="C2209" s="441">
        <f t="shared" ref="C2209:H2209" si="1895">C13</f>
        <v>5000</v>
      </c>
      <c r="D2209" s="441"/>
      <c r="E2209" s="441"/>
      <c r="F2209" s="441"/>
      <c r="G2209" s="441"/>
      <c r="H2209" s="441">
        <f t="shared" si="1895"/>
        <v>0</v>
      </c>
      <c r="I2209" s="441"/>
      <c r="J2209" s="445"/>
      <c r="K2209" s="358"/>
      <c r="L2209" s="358"/>
      <c r="M2209" s="358"/>
      <c r="N2209" s="358"/>
      <c r="O2209" s="358"/>
      <c r="P2209" s="358"/>
      <c r="Q2209" s="358"/>
      <c r="R2209" s="358"/>
      <c r="S2209" s="358"/>
      <c r="T2209" s="358"/>
      <c r="U2209" s="358"/>
      <c r="V2209" s="358"/>
      <c r="W2209" s="358"/>
      <c r="X2209" s="358"/>
      <c r="Y2209" s="358"/>
      <c r="Z2209" s="358"/>
      <c r="AA2209" s="358"/>
      <c r="AB2209" s="358"/>
      <c r="AC2209" s="358"/>
      <c r="AD2209" s="358"/>
      <c r="AE2209" s="358"/>
      <c r="AF2209" s="358"/>
      <c r="AG2209" s="358"/>
      <c r="AH2209" s="358"/>
      <c r="AI2209" s="358"/>
      <c r="AJ2209" s="358"/>
    </row>
    <row r="2210" spans="1:36" x14ac:dyDescent="0.25">
      <c r="A2210" s="353" t="s">
        <v>425</v>
      </c>
      <c r="B2210" s="353" t="s">
        <v>425</v>
      </c>
      <c r="C2210" s="441">
        <f t="shared" ref="C2210:H2210" si="1896">C14</f>
        <v>2500</v>
      </c>
      <c r="D2210" s="441"/>
      <c r="E2210" s="441"/>
      <c r="F2210" s="441"/>
      <c r="G2210" s="441"/>
      <c r="H2210" s="441">
        <f t="shared" si="1896"/>
        <v>0</v>
      </c>
      <c r="I2210" s="441"/>
      <c r="J2210" s="445"/>
      <c r="K2210" s="358"/>
      <c r="L2210" s="358"/>
      <c r="M2210" s="358"/>
      <c r="N2210" s="358"/>
      <c r="O2210" s="358"/>
      <c r="P2210" s="358"/>
      <c r="Q2210" s="358"/>
      <c r="R2210" s="358"/>
      <c r="S2210" s="358"/>
      <c r="T2210" s="358"/>
      <c r="U2210" s="358"/>
      <c r="V2210" s="358"/>
      <c r="W2210" s="358"/>
      <c r="X2210" s="358"/>
      <c r="Y2210" s="358"/>
      <c r="Z2210" s="358"/>
      <c r="AA2210" s="358"/>
      <c r="AB2210" s="358"/>
      <c r="AC2210" s="358"/>
      <c r="AD2210" s="358"/>
      <c r="AE2210" s="358"/>
      <c r="AF2210" s="358"/>
      <c r="AG2210" s="358"/>
      <c r="AH2210" s="358"/>
      <c r="AI2210" s="358"/>
      <c r="AJ2210" s="358"/>
    </row>
    <row r="2211" spans="1:36" x14ac:dyDescent="0.25">
      <c r="A2211" s="353" t="s">
        <v>260</v>
      </c>
      <c r="B2211" s="353" t="s">
        <v>504</v>
      </c>
      <c r="C2211" s="441">
        <f t="shared" ref="C2211:H2211" si="1897">C15</f>
        <v>42000</v>
      </c>
      <c r="D2211" s="441"/>
      <c r="E2211" s="441"/>
      <c r="F2211" s="441"/>
      <c r="G2211" s="441"/>
      <c r="H2211" s="441">
        <f t="shared" si="1897"/>
        <v>0</v>
      </c>
      <c r="I2211" s="441"/>
      <c r="J2211" s="445"/>
      <c r="K2211" s="358"/>
      <c r="L2211" s="358"/>
      <c r="M2211" s="358"/>
      <c r="N2211" s="358"/>
      <c r="O2211" s="358"/>
      <c r="P2211" s="358"/>
      <c r="Q2211" s="358"/>
      <c r="R2211" s="358"/>
      <c r="S2211" s="358"/>
      <c r="T2211" s="358"/>
      <c r="U2211" s="358"/>
      <c r="V2211" s="358"/>
      <c r="W2211" s="358"/>
      <c r="X2211" s="358"/>
      <c r="Y2211" s="358"/>
      <c r="Z2211" s="358"/>
      <c r="AA2211" s="358"/>
      <c r="AB2211" s="358"/>
      <c r="AC2211" s="358"/>
      <c r="AD2211" s="358"/>
      <c r="AE2211" s="358"/>
      <c r="AF2211" s="358"/>
      <c r="AG2211" s="358"/>
      <c r="AH2211" s="358"/>
      <c r="AI2211" s="358"/>
      <c r="AJ2211" s="358"/>
    </row>
    <row r="2212" spans="1:36" x14ac:dyDescent="0.25">
      <c r="A2212" s="353" t="s">
        <v>260</v>
      </c>
      <c r="B2212" s="353" t="s">
        <v>471</v>
      </c>
      <c r="C2212" s="441">
        <f t="shared" ref="C2212:H2212" si="1898">C16</f>
        <v>42000</v>
      </c>
      <c r="D2212" s="441"/>
      <c r="E2212" s="441"/>
      <c r="F2212" s="441"/>
      <c r="G2212" s="441"/>
      <c r="H2212" s="441">
        <f t="shared" si="1898"/>
        <v>0</v>
      </c>
      <c r="I2212" s="441"/>
      <c r="J2212" s="445"/>
      <c r="K2212" s="358"/>
      <c r="L2212" s="358"/>
      <c r="M2212" s="358"/>
      <c r="N2212" s="358"/>
      <c r="O2212" s="358"/>
      <c r="P2212" s="358"/>
      <c r="Q2212" s="358"/>
      <c r="R2212" s="358"/>
      <c r="S2212" s="358"/>
      <c r="T2212" s="358"/>
      <c r="U2212" s="358"/>
      <c r="V2212" s="358"/>
      <c r="W2212" s="358"/>
      <c r="X2212" s="358"/>
      <c r="Y2212" s="358"/>
      <c r="Z2212" s="358"/>
      <c r="AA2212" s="358"/>
      <c r="AB2212" s="358"/>
      <c r="AC2212" s="358"/>
      <c r="AD2212" s="358"/>
      <c r="AE2212" s="358"/>
      <c r="AF2212" s="358"/>
      <c r="AG2212" s="358"/>
      <c r="AH2212" s="358"/>
      <c r="AI2212" s="358"/>
      <c r="AJ2212" s="358"/>
    </row>
    <row r="2213" spans="1:36" x14ac:dyDescent="0.25">
      <c r="A2213" s="353" t="s">
        <v>406</v>
      </c>
      <c r="B2213" s="353" t="s">
        <v>407</v>
      </c>
      <c r="C2213" s="441">
        <f t="shared" ref="C2213:H2213" si="1899">C17</f>
        <v>25000</v>
      </c>
      <c r="D2213" s="441"/>
      <c r="E2213" s="441"/>
      <c r="F2213" s="441"/>
      <c r="G2213" s="441"/>
      <c r="H2213" s="441">
        <f t="shared" si="1899"/>
        <v>0</v>
      </c>
      <c r="I2213" s="441"/>
      <c r="J2213" s="445"/>
      <c r="K2213" s="358"/>
      <c r="L2213" s="358"/>
      <c r="M2213" s="358"/>
      <c r="N2213" s="358"/>
      <c r="O2213" s="358"/>
      <c r="P2213" s="358"/>
      <c r="Q2213" s="358"/>
      <c r="R2213" s="358"/>
      <c r="S2213" s="358"/>
      <c r="T2213" s="358"/>
      <c r="U2213" s="358"/>
      <c r="V2213" s="358"/>
      <c r="W2213" s="358"/>
      <c r="X2213" s="358"/>
      <c r="Y2213" s="358"/>
      <c r="Z2213" s="358"/>
      <c r="AA2213" s="358"/>
      <c r="AB2213" s="358"/>
      <c r="AC2213" s="358"/>
      <c r="AD2213" s="358"/>
      <c r="AE2213" s="358"/>
      <c r="AF2213" s="358"/>
      <c r="AG2213" s="358"/>
      <c r="AH2213" s="358"/>
      <c r="AI2213" s="358"/>
      <c r="AJ2213" s="358"/>
    </row>
    <row r="2214" spans="1:36" x14ac:dyDescent="0.25">
      <c r="A2214" s="353" t="s">
        <v>401</v>
      </c>
      <c r="B2214" s="353" t="s">
        <v>401</v>
      </c>
      <c r="C2214" s="441">
        <f t="shared" ref="C2214:H2214" si="1900">C18</f>
        <v>6250</v>
      </c>
      <c r="D2214" s="441"/>
      <c r="E2214" s="441"/>
      <c r="F2214" s="441"/>
      <c r="G2214" s="441"/>
      <c r="H2214" s="441">
        <f t="shared" si="1900"/>
        <v>0</v>
      </c>
      <c r="I2214" s="441"/>
      <c r="J2214" s="445"/>
      <c r="K2214" s="358"/>
      <c r="L2214" s="358"/>
      <c r="M2214" s="358"/>
      <c r="N2214" s="358"/>
      <c r="O2214" s="358"/>
      <c r="P2214" s="358"/>
      <c r="Q2214" s="358"/>
      <c r="R2214" s="358"/>
      <c r="S2214" s="358"/>
      <c r="T2214" s="358"/>
      <c r="U2214" s="358"/>
      <c r="V2214" s="358"/>
      <c r="W2214" s="358"/>
      <c r="X2214" s="358"/>
      <c r="Y2214" s="358"/>
      <c r="Z2214" s="358"/>
      <c r="AA2214" s="358"/>
      <c r="AB2214" s="358"/>
      <c r="AC2214" s="358"/>
      <c r="AD2214" s="358"/>
      <c r="AE2214" s="358"/>
      <c r="AF2214" s="358"/>
      <c r="AG2214" s="358"/>
      <c r="AH2214" s="358"/>
      <c r="AI2214" s="358"/>
      <c r="AJ2214" s="358"/>
    </row>
    <row r="2215" spans="1:36" x14ac:dyDescent="0.25">
      <c r="A2215" s="353" t="s">
        <v>224</v>
      </c>
      <c r="B2215" s="353" t="s">
        <v>488</v>
      </c>
      <c r="C2215" s="441">
        <f t="shared" ref="C2215:H2215" si="1901">C19</f>
        <v>42000</v>
      </c>
      <c r="D2215" s="441"/>
      <c r="E2215" s="441"/>
      <c r="F2215" s="441"/>
      <c r="G2215" s="441"/>
      <c r="H2215" s="441">
        <f t="shared" si="1901"/>
        <v>0</v>
      </c>
      <c r="I2215" s="441"/>
      <c r="J2215" s="445"/>
      <c r="K2215" s="358"/>
      <c r="L2215" s="358"/>
      <c r="M2215" s="358"/>
      <c r="N2215" s="358"/>
      <c r="O2215" s="358"/>
      <c r="P2215" s="358"/>
      <c r="Q2215" s="358"/>
      <c r="R2215" s="358"/>
      <c r="S2215" s="358"/>
      <c r="T2215" s="358"/>
      <c r="U2215" s="358"/>
      <c r="V2215" s="358"/>
      <c r="W2215" s="358"/>
      <c r="X2215" s="358"/>
      <c r="Y2215" s="358"/>
      <c r="Z2215" s="358"/>
      <c r="AA2215" s="358"/>
      <c r="AB2215" s="358"/>
      <c r="AC2215" s="358"/>
      <c r="AD2215" s="358"/>
      <c r="AE2215" s="358"/>
      <c r="AF2215" s="358"/>
      <c r="AG2215" s="358"/>
      <c r="AH2215" s="358"/>
      <c r="AI2215" s="358"/>
      <c r="AJ2215" s="358"/>
    </row>
    <row r="2216" spans="1:36" x14ac:dyDescent="0.25">
      <c r="A2216" s="353" t="s">
        <v>224</v>
      </c>
      <c r="B2216" s="353" t="s">
        <v>445</v>
      </c>
      <c r="C2216" s="441">
        <f t="shared" ref="C2216:H2216" si="1902">C20</f>
        <v>42000</v>
      </c>
      <c r="D2216" s="441"/>
      <c r="E2216" s="441"/>
      <c r="F2216" s="441"/>
      <c r="G2216" s="441"/>
      <c r="H2216" s="441">
        <f t="shared" si="1902"/>
        <v>0</v>
      </c>
      <c r="I2216" s="441"/>
      <c r="J2216" s="445"/>
      <c r="K2216" s="358"/>
      <c r="L2216" s="358"/>
      <c r="M2216" s="358"/>
      <c r="N2216" s="358"/>
      <c r="O2216" s="358"/>
      <c r="P2216" s="358"/>
      <c r="Q2216" s="358"/>
      <c r="R2216" s="358"/>
      <c r="S2216" s="358"/>
      <c r="T2216" s="358"/>
      <c r="U2216" s="358"/>
      <c r="V2216" s="358"/>
      <c r="W2216" s="358"/>
      <c r="X2216" s="358"/>
      <c r="Y2216" s="358"/>
      <c r="Z2216" s="358"/>
      <c r="AA2216" s="358"/>
      <c r="AB2216" s="358"/>
      <c r="AC2216" s="358"/>
      <c r="AD2216" s="358"/>
      <c r="AE2216" s="358"/>
      <c r="AF2216" s="358"/>
      <c r="AG2216" s="358"/>
      <c r="AH2216" s="358"/>
      <c r="AI2216" s="358"/>
      <c r="AJ2216" s="358"/>
    </row>
    <row r="2217" spans="1:36" x14ac:dyDescent="0.25">
      <c r="A2217" s="353" t="s">
        <v>224</v>
      </c>
      <c r="B2217" s="353" t="s">
        <v>451</v>
      </c>
      <c r="C2217" s="441">
        <f t="shared" ref="C2217:H2217" si="1903">C21</f>
        <v>42000</v>
      </c>
      <c r="D2217" s="441"/>
      <c r="E2217" s="441"/>
      <c r="F2217" s="441"/>
      <c r="G2217" s="441"/>
      <c r="H2217" s="441">
        <f t="shared" si="1903"/>
        <v>0</v>
      </c>
      <c r="I2217" s="441"/>
      <c r="J2217" s="445"/>
      <c r="K2217" s="358"/>
      <c r="L2217" s="358"/>
      <c r="M2217" s="358"/>
      <c r="N2217" s="358"/>
      <c r="O2217" s="358"/>
      <c r="P2217" s="358"/>
      <c r="Q2217" s="358"/>
      <c r="R2217" s="358"/>
      <c r="S2217" s="358"/>
      <c r="T2217" s="358"/>
      <c r="U2217" s="358"/>
      <c r="V2217" s="358"/>
      <c r="W2217" s="358"/>
      <c r="X2217" s="358"/>
      <c r="Y2217" s="358"/>
      <c r="Z2217" s="358"/>
      <c r="AA2217" s="358"/>
      <c r="AB2217" s="358"/>
      <c r="AC2217" s="358"/>
      <c r="AD2217" s="358"/>
      <c r="AE2217" s="358"/>
      <c r="AF2217" s="358"/>
      <c r="AG2217" s="358"/>
      <c r="AH2217" s="358"/>
      <c r="AI2217" s="358"/>
      <c r="AJ2217" s="358"/>
    </row>
    <row r="2218" spans="1:36" x14ac:dyDescent="0.25">
      <c r="A2218" s="353" t="s">
        <v>225</v>
      </c>
      <c r="B2218" s="353" t="s">
        <v>353</v>
      </c>
      <c r="C2218" s="441">
        <f t="shared" ref="C2218:H2218" si="1904">C22</f>
        <v>42000</v>
      </c>
      <c r="D2218" s="441"/>
      <c r="E2218" s="441"/>
      <c r="F2218" s="441"/>
      <c r="G2218" s="441"/>
      <c r="H2218" s="441">
        <f t="shared" si="1904"/>
        <v>0</v>
      </c>
      <c r="I2218" s="441"/>
      <c r="J2218" s="445"/>
      <c r="K2218" s="358"/>
      <c r="L2218" s="358"/>
      <c r="M2218" s="358"/>
      <c r="N2218" s="358"/>
      <c r="O2218" s="358"/>
      <c r="P2218" s="358"/>
      <c r="Q2218" s="358"/>
      <c r="R2218" s="358"/>
      <c r="S2218" s="358"/>
      <c r="T2218" s="358"/>
      <c r="U2218" s="358"/>
      <c r="V2218" s="358"/>
      <c r="W2218" s="358"/>
      <c r="X2218" s="358"/>
      <c r="Y2218" s="358"/>
      <c r="Z2218" s="358"/>
      <c r="AA2218" s="358"/>
      <c r="AB2218" s="358"/>
      <c r="AC2218" s="358"/>
      <c r="AD2218" s="358"/>
      <c r="AE2218" s="358"/>
      <c r="AF2218" s="358"/>
      <c r="AG2218" s="358"/>
      <c r="AH2218" s="358"/>
      <c r="AI2218" s="358"/>
      <c r="AJ2218" s="358"/>
    </row>
    <row r="2219" spans="1:36" x14ac:dyDescent="0.25">
      <c r="A2219" s="353" t="s">
        <v>225</v>
      </c>
      <c r="B2219" s="353" t="s">
        <v>354</v>
      </c>
      <c r="C2219" s="441">
        <f t="shared" ref="C2219:H2219" si="1905">C23</f>
        <v>42000</v>
      </c>
      <c r="D2219" s="441"/>
      <c r="E2219" s="441"/>
      <c r="F2219" s="441"/>
      <c r="G2219" s="441"/>
      <c r="H2219" s="441">
        <f t="shared" si="1905"/>
        <v>0</v>
      </c>
      <c r="I2219" s="441"/>
      <c r="J2219" s="445"/>
      <c r="K2219" s="358"/>
      <c r="L2219" s="358"/>
      <c r="M2219" s="358"/>
      <c r="N2219" s="358"/>
      <c r="O2219" s="358"/>
      <c r="P2219" s="358"/>
      <c r="Q2219" s="358"/>
      <c r="R2219" s="358"/>
      <c r="S2219" s="358"/>
      <c r="T2219" s="358"/>
      <c r="U2219" s="358"/>
      <c r="V2219" s="358"/>
      <c r="W2219" s="358"/>
      <c r="X2219" s="358"/>
      <c r="Y2219" s="358"/>
      <c r="Z2219" s="358"/>
      <c r="AA2219" s="358"/>
      <c r="AB2219" s="358"/>
      <c r="AC2219" s="358"/>
      <c r="AD2219" s="358"/>
      <c r="AE2219" s="358"/>
      <c r="AF2219" s="358"/>
      <c r="AG2219" s="358"/>
      <c r="AH2219" s="358"/>
      <c r="AI2219" s="358"/>
      <c r="AJ2219" s="358"/>
    </row>
    <row r="2220" spans="1:36" x14ac:dyDescent="0.25">
      <c r="A2220" s="353" t="s">
        <v>227</v>
      </c>
      <c r="B2220" s="353" t="s">
        <v>417</v>
      </c>
      <c r="C2220" s="441">
        <f t="shared" ref="C2220:H2220" si="1906">C24</f>
        <v>20000</v>
      </c>
      <c r="D2220" s="441"/>
      <c r="E2220" s="441"/>
      <c r="F2220" s="441"/>
      <c r="G2220" s="441"/>
      <c r="H2220" s="441">
        <f t="shared" si="1906"/>
        <v>0</v>
      </c>
      <c r="I2220" s="441"/>
      <c r="J2220" s="445"/>
      <c r="K2220" s="358"/>
      <c r="L2220" s="358"/>
      <c r="M2220" s="358"/>
      <c r="N2220" s="358"/>
      <c r="O2220" s="358"/>
      <c r="P2220" s="358"/>
      <c r="Q2220" s="358"/>
      <c r="R2220" s="358"/>
      <c r="S2220" s="358"/>
      <c r="T2220" s="358"/>
      <c r="U2220" s="358"/>
      <c r="V2220" s="358"/>
      <c r="W2220" s="358"/>
      <c r="X2220" s="358"/>
      <c r="Y2220" s="358"/>
      <c r="Z2220" s="358"/>
      <c r="AA2220" s="358"/>
      <c r="AB2220" s="358"/>
      <c r="AC2220" s="358"/>
      <c r="AD2220" s="358"/>
      <c r="AE2220" s="358"/>
      <c r="AF2220" s="358"/>
      <c r="AG2220" s="358"/>
      <c r="AH2220" s="358"/>
      <c r="AI2220" s="358"/>
      <c r="AJ2220" s="358"/>
    </row>
    <row r="2221" spans="1:36" x14ac:dyDescent="0.25">
      <c r="A2221" s="353" t="s">
        <v>227</v>
      </c>
      <c r="B2221" s="353" t="s">
        <v>433</v>
      </c>
      <c r="C2221" s="441">
        <f t="shared" ref="C2221:H2221" si="1907">C25</f>
        <v>20000</v>
      </c>
      <c r="D2221" s="441"/>
      <c r="E2221" s="441"/>
      <c r="F2221" s="441"/>
      <c r="G2221" s="441"/>
      <c r="H2221" s="441">
        <f t="shared" si="1907"/>
        <v>0</v>
      </c>
      <c r="I2221" s="441"/>
      <c r="J2221" s="445"/>
      <c r="K2221" s="358"/>
      <c r="L2221" s="358"/>
      <c r="M2221" s="358"/>
      <c r="N2221" s="358"/>
      <c r="O2221" s="358"/>
      <c r="P2221" s="358"/>
      <c r="Q2221" s="358"/>
      <c r="R2221" s="358"/>
      <c r="S2221" s="358"/>
      <c r="T2221" s="358"/>
      <c r="U2221" s="358"/>
      <c r="V2221" s="358"/>
      <c r="W2221" s="358"/>
      <c r="X2221" s="358"/>
      <c r="Y2221" s="358"/>
      <c r="Z2221" s="358"/>
      <c r="AA2221" s="358"/>
      <c r="AB2221" s="358"/>
      <c r="AC2221" s="358"/>
      <c r="AD2221" s="358"/>
      <c r="AE2221" s="358"/>
      <c r="AF2221" s="358"/>
      <c r="AG2221" s="358"/>
      <c r="AH2221" s="358"/>
      <c r="AI2221" s="358"/>
      <c r="AJ2221" s="358"/>
    </row>
    <row r="2222" spans="1:36" x14ac:dyDescent="0.25">
      <c r="A2222" s="353" t="s">
        <v>227</v>
      </c>
      <c r="B2222" s="353" t="s">
        <v>390</v>
      </c>
      <c r="C2222" s="441">
        <f t="shared" ref="C2222:H2222" si="1908">C26</f>
        <v>20000</v>
      </c>
      <c r="D2222" s="441"/>
      <c r="E2222" s="441"/>
      <c r="F2222" s="441"/>
      <c r="G2222" s="441"/>
      <c r="H2222" s="441">
        <f t="shared" si="1908"/>
        <v>0</v>
      </c>
      <c r="I2222" s="441"/>
      <c r="J2222" s="445"/>
      <c r="K2222" s="358"/>
      <c r="L2222" s="358"/>
      <c r="M2222" s="358"/>
      <c r="N2222" s="358"/>
      <c r="O2222" s="358"/>
      <c r="P2222" s="358"/>
      <c r="Q2222" s="358"/>
      <c r="R2222" s="358"/>
      <c r="S2222" s="358"/>
      <c r="T2222" s="358"/>
      <c r="U2222" s="358"/>
      <c r="V2222" s="358"/>
      <c r="W2222" s="358"/>
      <c r="X2222" s="358"/>
      <c r="Y2222" s="358"/>
      <c r="Z2222" s="358"/>
      <c r="AA2222" s="358"/>
      <c r="AB2222" s="358"/>
      <c r="AC2222" s="358"/>
      <c r="AD2222" s="358"/>
      <c r="AE2222" s="358"/>
      <c r="AF2222" s="358"/>
      <c r="AG2222" s="358"/>
      <c r="AH2222" s="358"/>
      <c r="AI2222" s="358"/>
      <c r="AJ2222" s="358"/>
    </row>
    <row r="2223" spans="1:36" x14ac:dyDescent="0.25">
      <c r="A2223" s="353" t="s">
        <v>228</v>
      </c>
      <c r="B2223" s="353" t="s">
        <v>378</v>
      </c>
      <c r="C2223" s="441">
        <f t="shared" ref="C2223:H2223" si="1909">C27</f>
        <v>20000</v>
      </c>
      <c r="D2223" s="441"/>
      <c r="E2223" s="441"/>
      <c r="F2223" s="441"/>
      <c r="G2223" s="441"/>
      <c r="H2223" s="441">
        <f t="shared" si="1909"/>
        <v>0</v>
      </c>
      <c r="I2223" s="441"/>
      <c r="J2223" s="445"/>
      <c r="K2223" s="358"/>
      <c r="L2223" s="358"/>
      <c r="M2223" s="358"/>
      <c r="N2223" s="358"/>
      <c r="O2223" s="358"/>
      <c r="P2223" s="358"/>
      <c r="Q2223" s="358"/>
      <c r="R2223" s="358"/>
      <c r="S2223" s="358"/>
      <c r="T2223" s="358"/>
      <c r="U2223" s="358"/>
      <c r="V2223" s="358"/>
      <c r="W2223" s="358"/>
      <c r="X2223" s="358"/>
      <c r="Y2223" s="358"/>
      <c r="Z2223" s="358"/>
      <c r="AA2223" s="358"/>
      <c r="AB2223" s="358"/>
      <c r="AC2223" s="358"/>
      <c r="AD2223" s="358"/>
      <c r="AE2223" s="358"/>
      <c r="AF2223" s="358"/>
      <c r="AG2223" s="358"/>
      <c r="AH2223" s="358"/>
      <c r="AI2223" s="358"/>
      <c r="AJ2223" s="358"/>
    </row>
    <row r="2224" spans="1:36" x14ac:dyDescent="0.25">
      <c r="A2224" s="353" t="s">
        <v>228</v>
      </c>
      <c r="B2224" s="353" t="s">
        <v>432</v>
      </c>
      <c r="C2224" s="441">
        <f t="shared" ref="C2224:H2224" si="1910">C28</f>
        <v>20000</v>
      </c>
      <c r="D2224" s="441"/>
      <c r="E2224" s="441"/>
      <c r="F2224" s="441"/>
      <c r="G2224" s="441"/>
      <c r="H2224" s="441">
        <f t="shared" si="1910"/>
        <v>0</v>
      </c>
      <c r="I2224" s="441"/>
      <c r="J2224" s="445"/>
      <c r="K2224" s="358"/>
      <c r="L2224" s="358"/>
      <c r="M2224" s="358"/>
      <c r="N2224" s="358"/>
      <c r="O2224" s="358"/>
      <c r="P2224" s="358"/>
      <c r="Q2224" s="358"/>
      <c r="R2224" s="358"/>
      <c r="S2224" s="358"/>
      <c r="T2224" s="358"/>
      <c r="U2224" s="358"/>
      <c r="V2224" s="358"/>
      <c r="W2224" s="358"/>
      <c r="X2224" s="358"/>
      <c r="Y2224" s="358"/>
      <c r="Z2224" s="358"/>
      <c r="AA2224" s="358"/>
      <c r="AB2224" s="358"/>
      <c r="AC2224" s="358"/>
      <c r="AD2224" s="358"/>
      <c r="AE2224" s="358"/>
      <c r="AF2224" s="358"/>
      <c r="AG2224" s="358"/>
      <c r="AH2224" s="358"/>
      <c r="AI2224" s="358"/>
      <c r="AJ2224" s="358"/>
    </row>
    <row r="2225" spans="1:36" x14ac:dyDescent="0.25">
      <c r="A2225" s="353" t="s">
        <v>229</v>
      </c>
      <c r="B2225" s="353" t="s">
        <v>381</v>
      </c>
      <c r="C2225" s="441">
        <f t="shared" ref="C2225:H2225" si="1911">C29</f>
        <v>20000</v>
      </c>
      <c r="D2225" s="441"/>
      <c r="E2225" s="441"/>
      <c r="F2225" s="441"/>
      <c r="G2225" s="441"/>
      <c r="H2225" s="441">
        <f t="shared" si="1911"/>
        <v>0</v>
      </c>
      <c r="I2225" s="441"/>
      <c r="J2225" s="445"/>
      <c r="K2225" s="358"/>
      <c r="L2225" s="358"/>
      <c r="M2225" s="358"/>
      <c r="N2225" s="358"/>
      <c r="O2225" s="358"/>
      <c r="P2225" s="358"/>
      <c r="Q2225" s="358"/>
      <c r="R2225" s="358"/>
      <c r="S2225" s="358"/>
      <c r="T2225" s="358"/>
      <c r="U2225" s="358"/>
      <c r="V2225" s="358"/>
      <c r="W2225" s="358"/>
      <c r="X2225" s="358"/>
      <c r="Y2225" s="358"/>
      <c r="Z2225" s="358"/>
      <c r="AA2225" s="358"/>
      <c r="AB2225" s="358"/>
      <c r="AC2225" s="358"/>
      <c r="AD2225" s="358"/>
      <c r="AE2225" s="358"/>
      <c r="AF2225" s="358"/>
      <c r="AG2225" s="358"/>
      <c r="AH2225" s="358"/>
      <c r="AI2225" s="358"/>
      <c r="AJ2225" s="358"/>
    </row>
    <row r="2226" spans="1:36" x14ac:dyDescent="0.25">
      <c r="A2226" s="353" t="s">
        <v>229</v>
      </c>
      <c r="B2226" s="353" t="s">
        <v>491</v>
      </c>
      <c r="C2226" s="441">
        <f t="shared" ref="C2226:H2226" si="1912">C30</f>
        <v>20000</v>
      </c>
      <c r="D2226" s="441"/>
      <c r="E2226" s="441"/>
      <c r="F2226" s="441"/>
      <c r="G2226" s="441"/>
      <c r="H2226" s="441">
        <f t="shared" si="1912"/>
        <v>0</v>
      </c>
      <c r="I2226" s="441"/>
      <c r="J2226" s="445"/>
      <c r="K2226" s="358"/>
      <c r="L2226" s="358"/>
      <c r="M2226" s="358"/>
      <c r="N2226" s="358"/>
      <c r="O2226" s="358"/>
      <c r="P2226" s="358"/>
      <c r="Q2226" s="358"/>
      <c r="R2226" s="358"/>
      <c r="S2226" s="358"/>
      <c r="T2226" s="358"/>
      <c r="U2226" s="358"/>
      <c r="V2226" s="358"/>
      <c r="W2226" s="358"/>
      <c r="X2226" s="358"/>
      <c r="Y2226" s="358"/>
      <c r="Z2226" s="358"/>
      <c r="AA2226" s="358"/>
      <c r="AB2226" s="358"/>
      <c r="AC2226" s="358"/>
      <c r="AD2226" s="358"/>
      <c r="AE2226" s="358"/>
      <c r="AF2226" s="358"/>
      <c r="AG2226" s="358"/>
      <c r="AH2226" s="358"/>
      <c r="AI2226" s="358"/>
      <c r="AJ2226" s="358"/>
    </row>
    <row r="2227" spans="1:36" x14ac:dyDescent="0.25">
      <c r="A2227" s="353" t="s">
        <v>323</v>
      </c>
      <c r="B2227" s="353" t="s">
        <v>323</v>
      </c>
      <c r="C2227" s="441">
        <f t="shared" ref="C2227:H2227" si="1913">C31</f>
        <v>20000</v>
      </c>
      <c r="D2227" s="441"/>
      <c r="E2227" s="441"/>
      <c r="F2227" s="441"/>
      <c r="G2227" s="441"/>
      <c r="H2227" s="441">
        <f t="shared" si="1913"/>
        <v>0</v>
      </c>
      <c r="I2227" s="441"/>
      <c r="J2227" s="445"/>
      <c r="K2227" s="358"/>
      <c r="L2227" s="358"/>
      <c r="M2227" s="358"/>
      <c r="N2227" s="358"/>
      <c r="O2227" s="358"/>
      <c r="P2227" s="358"/>
      <c r="Q2227" s="358"/>
      <c r="R2227" s="358"/>
      <c r="S2227" s="358"/>
      <c r="T2227" s="358"/>
      <c r="U2227" s="358"/>
      <c r="V2227" s="358"/>
      <c r="W2227" s="358"/>
      <c r="X2227" s="358"/>
      <c r="Y2227" s="358"/>
      <c r="Z2227" s="358"/>
      <c r="AA2227" s="358"/>
      <c r="AB2227" s="358"/>
      <c r="AC2227" s="358"/>
      <c r="AD2227" s="358"/>
      <c r="AE2227" s="358"/>
      <c r="AF2227" s="358"/>
      <c r="AG2227" s="358"/>
      <c r="AH2227" s="358"/>
      <c r="AI2227" s="358"/>
      <c r="AJ2227" s="358"/>
    </row>
    <row r="2228" spans="1:36" x14ac:dyDescent="0.25">
      <c r="A2228" s="353" t="s">
        <v>230</v>
      </c>
      <c r="B2228" s="353" t="s">
        <v>479</v>
      </c>
      <c r="C2228" s="441">
        <f t="shared" ref="C2228:H2228" si="1914">C32</f>
        <v>20000</v>
      </c>
      <c r="D2228" s="441"/>
      <c r="E2228" s="441"/>
      <c r="F2228" s="441"/>
      <c r="G2228" s="441"/>
      <c r="H2228" s="441">
        <f t="shared" si="1914"/>
        <v>0</v>
      </c>
      <c r="I2228" s="441"/>
      <c r="J2228" s="445"/>
      <c r="K2228" s="358"/>
      <c r="L2228" s="358"/>
      <c r="M2228" s="358"/>
      <c r="N2228" s="358"/>
      <c r="O2228" s="358"/>
      <c r="P2228" s="358"/>
      <c r="Q2228" s="358"/>
      <c r="R2228" s="358"/>
      <c r="S2228" s="358"/>
      <c r="T2228" s="358"/>
      <c r="U2228" s="358"/>
      <c r="V2228" s="358"/>
      <c r="W2228" s="358"/>
      <c r="X2228" s="358"/>
      <c r="Y2228" s="358"/>
      <c r="Z2228" s="358"/>
      <c r="AA2228" s="358"/>
      <c r="AB2228" s="358"/>
      <c r="AC2228" s="358"/>
      <c r="AD2228" s="358"/>
      <c r="AE2228" s="358"/>
      <c r="AF2228" s="358"/>
      <c r="AG2228" s="358"/>
      <c r="AH2228" s="358"/>
      <c r="AI2228" s="358"/>
      <c r="AJ2228" s="358"/>
    </row>
    <row r="2229" spans="1:36" x14ac:dyDescent="0.25">
      <c r="A2229" s="353" t="s">
        <v>230</v>
      </c>
      <c r="B2229" s="353" t="s">
        <v>422</v>
      </c>
      <c r="C2229" s="441">
        <f t="shared" ref="C2229:H2229" si="1915">C33</f>
        <v>20000</v>
      </c>
      <c r="D2229" s="441"/>
      <c r="E2229" s="441"/>
      <c r="F2229" s="441"/>
      <c r="G2229" s="441"/>
      <c r="H2229" s="441">
        <f t="shared" si="1915"/>
        <v>0</v>
      </c>
      <c r="I2229" s="441"/>
      <c r="J2229" s="445"/>
      <c r="K2229" s="358"/>
      <c r="L2229" s="358"/>
      <c r="M2229" s="358"/>
      <c r="N2229" s="358"/>
      <c r="O2229" s="358"/>
      <c r="P2229" s="358"/>
      <c r="Q2229" s="358"/>
      <c r="R2229" s="358"/>
      <c r="S2229" s="358"/>
      <c r="T2229" s="358"/>
      <c r="U2229" s="358"/>
      <c r="V2229" s="358"/>
      <c r="W2229" s="358"/>
      <c r="X2229" s="358"/>
      <c r="Y2229" s="358"/>
      <c r="Z2229" s="358"/>
      <c r="AA2229" s="358"/>
      <c r="AB2229" s="358"/>
      <c r="AC2229" s="358"/>
      <c r="AD2229" s="358"/>
      <c r="AE2229" s="358"/>
      <c r="AF2229" s="358"/>
      <c r="AG2229" s="358"/>
      <c r="AH2229" s="358"/>
      <c r="AI2229" s="358"/>
      <c r="AJ2229" s="358"/>
    </row>
    <row r="2230" spans="1:36" x14ac:dyDescent="0.25">
      <c r="A2230" s="353" t="s">
        <v>231</v>
      </c>
      <c r="B2230" s="353" t="s">
        <v>464</v>
      </c>
      <c r="C2230" s="441">
        <f t="shared" ref="C2230:H2230" si="1916">C34</f>
        <v>25000</v>
      </c>
      <c r="D2230" s="441"/>
      <c r="E2230" s="441"/>
      <c r="F2230" s="441"/>
      <c r="G2230" s="441"/>
      <c r="H2230" s="441">
        <f t="shared" si="1916"/>
        <v>0</v>
      </c>
      <c r="I2230" s="441"/>
      <c r="J2230" s="445"/>
      <c r="K2230" s="358"/>
      <c r="L2230" s="358"/>
      <c r="M2230" s="358"/>
      <c r="N2230" s="358"/>
      <c r="O2230" s="358"/>
      <c r="P2230" s="358"/>
      <c r="Q2230" s="358"/>
      <c r="R2230" s="358"/>
      <c r="S2230" s="358"/>
      <c r="T2230" s="358"/>
      <c r="U2230" s="358"/>
      <c r="V2230" s="358"/>
      <c r="W2230" s="358"/>
      <c r="X2230" s="358"/>
      <c r="Y2230" s="358"/>
      <c r="Z2230" s="358"/>
      <c r="AA2230" s="358"/>
      <c r="AB2230" s="358"/>
      <c r="AC2230" s="358"/>
      <c r="AD2230" s="358"/>
      <c r="AE2230" s="358"/>
      <c r="AF2230" s="358"/>
      <c r="AG2230" s="358"/>
      <c r="AH2230" s="358"/>
      <c r="AI2230" s="358"/>
      <c r="AJ2230" s="358"/>
    </row>
    <row r="2231" spans="1:36" x14ac:dyDescent="0.25">
      <c r="A2231" s="353" t="s">
        <v>231</v>
      </c>
      <c r="B2231" s="353" t="s">
        <v>450</v>
      </c>
      <c r="C2231" s="441">
        <f t="shared" ref="C2231:H2231" si="1917">C35</f>
        <v>25000</v>
      </c>
      <c r="D2231" s="441"/>
      <c r="E2231" s="441"/>
      <c r="F2231" s="441"/>
      <c r="G2231" s="441"/>
      <c r="H2231" s="441">
        <f t="shared" si="1917"/>
        <v>0</v>
      </c>
      <c r="I2231" s="441"/>
      <c r="J2231" s="445"/>
      <c r="K2231" s="358"/>
      <c r="L2231" s="358"/>
      <c r="M2231" s="358"/>
      <c r="N2231" s="358"/>
      <c r="O2231" s="358"/>
      <c r="P2231" s="358"/>
      <c r="Q2231" s="358"/>
      <c r="R2231" s="358"/>
      <c r="S2231" s="358"/>
      <c r="T2231" s="358"/>
      <c r="U2231" s="358"/>
      <c r="V2231" s="358"/>
      <c r="W2231" s="358"/>
      <c r="X2231" s="358"/>
      <c r="Y2231" s="358"/>
      <c r="Z2231" s="358"/>
      <c r="AA2231" s="358"/>
      <c r="AB2231" s="358"/>
      <c r="AC2231" s="358"/>
      <c r="AD2231" s="358"/>
      <c r="AE2231" s="358"/>
      <c r="AF2231" s="358"/>
      <c r="AG2231" s="358"/>
      <c r="AH2231" s="358"/>
      <c r="AI2231" s="358"/>
      <c r="AJ2231" s="358"/>
    </row>
    <row r="2232" spans="1:36" x14ac:dyDescent="0.25">
      <c r="A2232" s="353" t="s">
        <v>842</v>
      </c>
      <c r="B2232" s="353" t="s">
        <v>416</v>
      </c>
      <c r="C2232" s="441">
        <f t="shared" ref="C2232:H2232" si="1918">C36</f>
        <v>20000</v>
      </c>
      <c r="D2232" s="441"/>
      <c r="E2232" s="441"/>
      <c r="F2232" s="441"/>
      <c r="G2232" s="441"/>
      <c r="H2232" s="441">
        <f t="shared" si="1918"/>
        <v>0</v>
      </c>
      <c r="I2232" s="441"/>
      <c r="J2232" s="445"/>
      <c r="K2232" s="358"/>
      <c r="L2232" s="358"/>
      <c r="M2232" s="358"/>
      <c r="N2232" s="358"/>
      <c r="O2232" s="358"/>
      <c r="P2232" s="358"/>
      <c r="Q2232" s="358"/>
      <c r="R2232" s="358"/>
      <c r="S2232" s="358"/>
      <c r="T2232" s="358"/>
      <c r="U2232" s="358"/>
      <c r="V2232" s="358"/>
      <c r="W2232" s="358"/>
      <c r="X2232" s="358"/>
      <c r="Y2232" s="358"/>
      <c r="Z2232" s="358"/>
      <c r="AA2232" s="358"/>
      <c r="AB2232" s="358"/>
      <c r="AC2232" s="358"/>
      <c r="AD2232" s="358"/>
      <c r="AE2232" s="358"/>
      <c r="AF2232" s="358"/>
      <c r="AG2232" s="358"/>
      <c r="AH2232" s="358"/>
      <c r="AI2232" s="358"/>
      <c r="AJ2232" s="358"/>
    </row>
    <row r="2233" spans="1:36" x14ac:dyDescent="0.25">
      <c r="A2233" s="353" t="s">
        <v>360</v>
      </c>
      <c r="B2233" s="353" t="s">
        <v>360</v>
      </c>
      <c r="C2233" s="441">
        <f t="shared" ref="C2233:H2233" si="1919">C37</f>
        <v>5000</v>
      </c>
      <c r="D2233" s="441"/>
      <c r="E2233" s="441"/>
      <c r="F2233" s="441"/>
      <c r="G2233" s="441"/>
      <c r="H2233" s="441">
        <f t="shared" si="1919"/>
        <v>0</v>
      </c>
      <c r="I2233" s="441"/>
      <c r="J2233" s="445"/>
      <c r="K2233" s="358"/>
      <c r="L2233" s="358"/>
      <c r="M2233" s="358"/>
      <c r="N2233" s="358"/>
      <c r="O2233" s="358"/>
      <c r="P2233" s="358"/>
      <c r="Q2233" s="358"/>
      <c r="R2233" s="358"/>
      <c r="S2233" s="358"/>
      <c r="T2233" s="358"/>
      <c r="U2233" s="358"/>
      <c r="V2233" s="358"/>
      <c r="W2233" s="358"/>
      <c r="X2233" s="358"/>
      <c r="Y2233" s="358"/>
      <c r="Z2233" s="358"/>
      <c r="AA2233" s="358"/>
      <c r="AB2233" s="358"/>
      <c r="AC2233" s="358"/>
      <c r="AD2233" s="358"/>
      <c r="AE2233" s="358"/>
      <c r="AF2233" s="358"/>
      <c r="AG2233" s="358"/>
      <c r="AH2233" s="358"/>
      <c r="AI2233" s="358"/>
      <c r="AJ2233" s="358"/>
    </row>
    <row r="2234" spans="1:36" x14ac:dyDescent="0.25">
      <c r="A2234" s="353" t="s">
        <v>314</v>
      </c>
      <c r="B2234" s="353" t="s">
        <v>314</v>
      </c>
      <c r="C2234" s="441">
        <f t="shared" ref="C2234:H2234" si="1920">C38</f>
        <v>1000</v>
      </c>
      <c r="D2234" s="441"/>
      <c r="E2234" s="441"/>
      <c r="F2234" s="441"/>
      <c r="G2234" s="441"/>
      <c r="H2234" s="441">
        <f t="shared" si="1920"/>
        <v>0</v>
      </c>
      <c r="I2234" s="441"/>
      <c r="J2234" s="445"/>
      <c r="K2234" s="358"/>
      <c r="L2234" s="358"/>
      <c r="M2234" s="358"/>
      <c r="N2234" s="358"/>
      <c r="O2234" s="358"/>
      <c r="P2234" s="358"/>
      <c r="Q2234" s="358"/>
      <c r="R2234" s="358"/>
      <c r="S2234" s="358"/>
      <c r="T2234" s="358"/>
      <c r="U2234" s="358"/>
      <c r="V2234" s="358"/>
      <c r="W2234" s="358"/>
      <c r="X2234" s="358"/>
      <c r="Y2234" s="358"/>
      <c r="Z2234" s="358"/>
      <c r="AA2234" s="358"/>
      <c r="AB2234" s="358"/>
      <c r="AC2234" s="358"/>
      <c r="AD2234" s="358"/>
      <c r="AE2234" s="358"/>
      <c r="AF2234" s="358"/>
      <c r="AG2234" s="358"/>
      <c r="AH2234" s="358"/>
      <c r="AI2234" s="358"/>
      <c r="AJ2234" s="358"/>
    </row>
    <row r="2235" spans="1:36" x14ac:dyDescent="0.25">
      <c r="A2235" s="353" t="s">
        <v>300</v>
      </c>
      <c r="B2235" s="353" t="s">
        <v>301</v>
      </c>
      <c r="C2235" s="441">
        <f t="shared" ref="C2235:H2235" si="1921">C39</f>
        <v>10000</v>
      </c>
      <c r="D2235" s="441"/>
      <c r="E2235" s="441"/>
      <c r="F2235" s="441"/>
      <c r="G2235" s="441"/>
      <c r="H2235" s="441">
        <f t="shared" si="1921"/>
        <v>0</v>
      </c>
      <c r="I2235" s="441"/>
      <c r="J2235" s="445"/>
      <c r="K2235" s="358"/>
      <c r="L2235" s="358"/>
      <c r="M2235" s="358"/>
      <c r="N2235" s="358"/>
      <c r="O2235" s="358"/>
      <c r="P2235" s="358"/>
      <c r="Q2235" s="358"/>
      <c r="R2235" s="358"/>
      <c r="S2235" s="358"/>
      <c r="T2235" s="358"/>
      <c r="U2235" s="358"/>
      <c r="V2235" s="358"/>
      <c r="W2235" s="358"/>
      <c r="X2235" s="358"/>
      <c r="Y2235" s="358"/>
      <c r="Z2235" s="358"/>
      <c r="AA2235" s="358"/>
      <c r="AB2235" s="358"/>
      <c r="AC2235" s="358"/>
      <c r="AD2235" s="358"/>
      <c r="AE2235" s="358"/>
      <c r="AF2235" s="358"/>
      <c r="AG2235" s="358"/>
      <c r="AH2235" s="358"/>
      <c r="AI2235" s="358"/>
      <c r="AJ2235" s="358"/>
    </row>
    <row r="2236" spans="1:36" x14ac:dyDescent="0.25">
      <c r="A2236" s="353" t="s">
        <v>300</v>
      </c>
      <c r="B2236" s="353" t="s">
        <v>317</v>
      </c>
      <c r="C2236" s="441">
        <f t="shared" ref="C2236:H2236" si="1922">C40</f>
        <v>20000</v>
      </c>
      <c r="D2236" s="441"/>
      <c r="E2236" s="441"/>
      <c r="F2236" s="441"/>
      <c r="G2236" s="441"/>
      <c r="H2236" s="441">
        <f t="shared" si="1922"/>
        <v>0</v>
      </c>
      <c r="I2236" s="441"/>
      <c r="J2236" s="445"/>
      <c r="K2236" s="358"/>
      <c r="L2236" s="358"/>
      <c r="M2236" s="358"/>
      <c r="N2236" s="358"/>
      <c r="O2236" s="358"/>
      <c r="P2236" s="358"/>
      <c r="Q2236" s="358"/>
      <c r="R2236" s="358"/>
      <c r="S2236" s="358"/>
      <c r="T2236" s="358"/>
      <c r="U2236" s="358"/>
      <c r="V2236" s="358"/>
      <c r="W2236" s="358"/>
      <c r="X2236" s="358"/>
      <c r="Y2236" s="358"/>
      <c r="Z2236" s="358"/>
      <c r="AA2236" s="358"/>
      <c r="AB2236" s="358"/>
      <c r="AC2236" s="358"/>
      <c r="AD2236" s="358"/>
      <c r="AE2236" s="358"/>
      <c r="AF2236" s="358"/>
      <c r="AG2236" s="358"/>
      <c r="AH2236" s="358"/>
      <c r="AI2236" s="358"/>
      <c r="AJ2236" s="358"/>
    </row>
    <row r="2237" spans="1:36" x14ac:dyDescent="0.25">
      <c r="A2237" s="353" t="s">
        <v>292</v>
      </c>
      <c r="B2237" s="353" t="s">
        <v>293</v>
      </c>
      <c r="C2237" s="441">
        <f t="shared" ref="C2237:H2237" si="1923">C41</f>
        <v>20000</v>
      </c>
      <c r="D2237" s="441"/>
      <c r="E2237" s="441"/>
      <c r="F2237" s="441"/>
      <c r="G2237" s="441"/>
      <c r="H2237" s="441">
        <f t="shared" si="1923"/>
        <v>1</v>
      </c>
      <c r="I2237" s="441"/>
      <c r="J2237" s="445"/>
      <c r="K2237" s="358"/>
      <c r="L2237" s="358"/>
      <c r="M2237" s="358"/>
      <c r="N2237" s="358"/>
      <c r="O2237" s="358"/>
      <c r="P2237" s="358"/>
      <c r="Q2237" s="358"/>
      <c r="R2237" s="358"/>
      <c r="S2237" s="358"/>
      <c r="T2237" s="358"/>
      <c r="U2237" s="358"/>
      <c r="V2237" s="358"/>
      <c r="W2237" s="358"/>
      <c r="X2237" s="358"/>
      <c r="Y2237" s="358"/>
      <c r="Z2237" s="358"/>
      <c r="AA2237" s="358"/>
      <c r="AB2237" s="358"/>
      <c r="AC2237" s="358"/>
      <c r="AD2237" s="358"/>
      <c r="AE2237" s="358"/>
      <c r="AF2237" s="358"/>
      <c r="AG2237" s="358"/>
      <c r="AH2237" s="358"/>
      <c r="AI2237" s="358"/>
      <c r="AJ2237" s="358"/>
    </row>
    <row r="2238" spans="1:36" x14ac:dyDescent="0.25">
      <c r="A2238" s="353" t="s">
        <v>232</v>
      </c>
      <c r="B2238" s="353" t="s">
        <v>368</v>
      </c>
      <c r="C2238" s="441">
        <f t="shared" ref="C2238:H2238" si="1924">C42</f>
        <v>20000</v>
      </c>
      <c r="D2238" s="441"/>
      <c r="E2238" s="441"/>
      <c r="F2238" s="441"/>
      <c r="G2238" s="441"/>
      <c r="H2238" s="441">
        <f t="shared" si="1924"/>
        <v>0</v>
      </c>
      <c r="I2238" s="441"/>
      <c r="J2238" s="445"/>
      <c r="K2238" s="358"/>
      <c r="L2238" s="358"/>
      <c r="M2238" s="358"/>
      <c r="N2238" s="358"/>
      <c r="O2238" s="358"/>
      <c r="P2238" s="358"/>
      <c r="Q2238" s="358"/>
      <c r="R2238" s="358"/>
      <c r="S2238" s="358"/>
      <c r="T2238" s="358"/>
      <c r="U2238" s="358"/>
      <c r="V2238" s="358"/>
      <c r="W2238" s="358"/>
      <c r="X2238" s="358"/>
      <c r="Y2238" s="358"/>
      <c r="Z2238" s="358"/>
      <c r="AA2238" s="358"/>
      <c r="AB2238" s="358"/>
      <c r="AC2238" s="358"/>
      <c r="AD2238" s="358"/>
      <c r="AE2238" s="358"/>
      <c r="AF2238" s="358"/>
      <c r="AG2238" s="358"/>
      <c r="AH2238" s="358"/>
      <c r="AI2238" s="358"/>
      <c r="AJ2238" s="358"/>
    </row>
    <row r="2239" spans="1:36" x14ac:dyDescent="0.25">
      <c r="A2239" s="353" t="s">
        <v>232</v>
      </c>
      <c r="B2239" s="353" t="s">
        <v>364</v>
      </c>
      <c r="C2239" s="441">
        <f t="shared" ref="C2239:H2239" si="1925">C43</f>
        <v>20000</v>
      </c>
      <c r="D2239" s="441"/>
      <c r="E2239" s="441"/>
      <c r="F2239" s="441"/>
      <c r="G2239" s="441"/>
      <c r="H2239" s="441">
        <f t="shared" si="1925"/>
        <v>0</v>
      </c>
      <c r="I2239" s="441"/>
      <c r="J2239" s="445"/>
      <c r="K2239" s="358"/>
      <c r="L2239" s="358"/>
      <c r="M2239" s="358"/>
      <c r="N2239" s="358"/>
      <c r="O2239" s="358"/>
      <c r="P2239" s="358"/>
      <c r="Q2239" s="358"/>
      <c r="R2239" s="358"/>
      <c r="S2239" s="358"/>
      <c r="T2239" s="358"/>
      <c r="U2239" s="358"/>
      <c r="V2239" s="358"/>
      <c r="W2239" s="358"/>
      <c r="X2239" s="358"/>
      <c r="Y2239" s="358"/>
      <c r="Z2239" s="358"/>
      <c r="AA2239" s="358"/>
      <c r="AB2239" s="358"/>
      <c r="AC2239" s="358"/>
      <c r="AD2239" s="358"/>
      <c r="AE2239" s="358"/>
      <c r="AF2239" s="358"/>
      <c r="AG2239" s="358"/>
      <c r="AH2239" s="358"/>
      <c r="AI2239" s="358"/>
      <c r="AJ2239" s="358"/>
    </row>
    <row r="2240" spans="1:36" x14ac:dyDescent="0.25">
      <c r="A2240" s="353" t="s">
        <v>233</v>
      </c>
      <c r="B2240" s="353" t="s">
        <v>385</v>
      </c>
      <c r="C2240" s="441">
        <f t="shared" ref="C2240:H2240" si="1926">C44</f>
        <v>20000</v>
      </c>
      <c r="D2240" s="441"/>
      <c r="E2240" s="441"/>
      <c r="F2240" s="441"/>
      <c r="G2240" s="441"/>
      <c r="H2240" s="441">
        <f t="shared" si="1926"/>
        <v>0</v>
      </c>
      <c r="I2240" s="441"/>
      <c r="J2240" s="445"/>
      <c r="K2240" s="358"/>
      <c r="L2240" s="358"/>
      <c r="M2240" s="358"/>
      <c r="N2240" s="358"/>
      <c r="O2240" s="358"/>
      <c r="P2240" s="358"/>
      <c r="Q2240" s="358"/>
      <c r="R2240" s="358"/>
      <c r="S2240" s="358"/>
      <c r="T2240" s="358"/>
      <c r="U2240" s="358"/>
      <c r="V2240" s="358"/>
      <c r="W2240" s="358"/>
      <c r="X2240" s="358"/>
      <c r="Y2240" s="358"/>
      <c r="Z2240" s="358"/>
      <c r="AA2240" s="358"/>
      <c r="AB2240" s="358"/>
      <c r="AC2240" s="358"/>
      <c r="AD2240" s="358"/>
      <c r="AE2240" s="358"/>
      <c r="AF2240" s="358"/>
      <c r="AG2240" s="358"/>
      <c r="AH2240" s="358"/>
      <c r="AI2240" s="358"/>
      <c r="AJ2240" s="358"/>
    </row>
    <row r="2241" spans="1:36" x14ac:dyDescent="0.25">
      <c r="A2241" s="353" t="s">
        <v>436</v>
      </c>
      <c r="B2241" s="353" t="s">
        <v>437</v>
      </c>
      <c r="C2241" s="441">
        <f t="shared" ref="C2241:H2241" si="1927">C45</f>
        <v>42000</v>
      </c>
      <c r="D2241" s="441"/>
      <c r="E2241" s="441"/>
      <c r="F2241" s="441"/>
      <c r="G2241" s="441"/>
      <c r="H2241" s="441">
        <f t="shared" si="1927"/>
        <v>0</v>
      </c>
      <c r="I2241" s="441"/>
      <c r="J2241" s="445"/>
      <c r="K2241" s="358"/>
      <c r="L2241" s="358"/>
      <c r="M2241" s="358"/>
      <c r="N2241" s="358"/>
      <c r="O2241" s="358"/>
      <c r="P2241" s="358"/>
      <c r="Q2241" s="358"/>
      <c r="R2241" s="358"/>
      <c r="S2241" s="358"/>
      <c r="T2241" s="358"/>
      <c r="U2241" s="358"/>
      <c r="V2241" s="358"/>
      <c r="W2241" s="358"/>
      <c r="X2241" s="358"/>
      <c r="Y2241" s="358"/>
      <c r="Z2241" s="358"/>
      <c r="AA2241" s="358"/>
      <c r="AB2241" s="358"/>
      <c r="AC2241" s="358"/>
      <c r="AD2241" s="358"/>
      <c r="AE2241" s="358"/>
      <c r="AF2241" s="358"/>
      <c r="AG2241" s="358"/>
      <c r="AH2241" s="358"/>
      <c r="AI2241" s="358"/>
      <c r="AJ2241" s="358"/>
    </row>
    <row r="2242" spans="1:36" x14ac:dyDescent="0.25">
      <c r="A2242" s="353" t="s">
        <v>463</v>
      </c>
      <c r="B2242" s="353" t="s">
        <v>463</v>
      </c>
      <c r="C2242" s="441">
        <f t="shared" ref="C2242:H2242" si="1928">C46</f>
        <v>1000</v>
      </c>
      <c r="D2242" s="441"/>
      <c r="E2242" s="441"/>
      <c r="F2242" s="441"/>
      <c r="G2242" s="441"/>
      <c r="H2242" s="441">
        <f t="shared" si="1928"/>
        <v>0</v>
      </c>
      <c r="I2242" s="441"/>
      <c r="J2242" s="445"/>
      <c r="K2242" s="358"/>
      <c r="L2242" s="358"/>
      <c r="M2242" s="358"/>
      <c r="N2242" s="358"/>
      <c r="O2242" s="358"/>
      <c r="P2242" s="358"/>
      <c r="Q2242" s="358"/>
      <c r="R2242" s="358"/>
      <c r="S2242" s="358"/>
      <c r="T2242" s="358"/>
      <c r="U2242" s="358"/>
      <c r="V2242" s="358"/>
      <c r="W2242" s="358"/>
      <c r="X2242" s="358"/>
      <c r="Y2242" s="358"/>
      <c r="Z2242" s="358"/>
      <c r="AA2242" s="358"/>
      <c r="AB2242" s="358"/>
      <c r="AC2242" s="358"/>
      <c r="AD2242" s="358"/>
      <c r="AE2242" s="358"/>
      <c r="AF2242" s="358"/>
      <c r="AG2242" s="358"/>
      <c r="AH2242" s="358"/>
      <c r="AI2242" s="358"/>
      <c r="AJ2242" s="358"/>
    </row>
    <row r="2243" spans="1:36" x14ac:dyDescent="0.25">
      <c r="A2243" s="353" t="s">
        <v>534</v>
      </c>
      <c r="B2243" s="353" t="s">
        <v>534</v>
      </c>
      <c r="C2243" s="441">
        <f t="shared" ref="C2243:H2243" si="1929">C47</f>
        <v>12500</v>
      </c>
      <c r="D2243" s="441"/>
      <c r="E2243" s="441"/>
      <c r="F2243" s="441"/>
      <c r="G2243" s="441"/>
      <c r="H2243" s="441">
        <f t="shared" si="1929"/>
        <v>0</v>
      </c>
      <c r="I2243" s="441"/>
      <c r="J2243" s="445"/>
      <c r="K2243" s="358"/>
      <c r="L2243" s="358"/>
      <c r="M2243" s="358"/>
      <c r="N2243" s="358"/>
      <c r="O2243" s="358"/>
      <c r="P2243" s="358"/>
      <c r="Q2243" s="358"/>
      <c r="R2243" s="358"/>
      <c r="S2243" s="358"/>
      <c r="T2243" s="358"/>
      <c r="U2243" s="358"/>
      <c r="V2243" s="358"/>
      <c r="W2243" s="358"/>
      <c r="X2243" s="358"/>
      <c r="Y2243" s="358"/>
      <c r="Z2243" s="358"/>
      <c r="AA2243" s="358"/>
      <c r="AB2243" s="358"/>
      <c r="AC2243" s="358"/>
      <c r="AD2243" s="358"/>
      <c r="AE2243" s="358"/>
      <c r="AF2243" s="358"/>
      <c r="AG2243" s="358"/>
      <c r="AH2243" s="358"/>
      <c r="AI2243" s="358"/>
      <c r="AJ2243" s="358"/>
    </row>
    <row r="2244" spans="1:36" x14ac:dyDescent="0.25">
      <c r="A2244" s="353" t="s">
        <v>377</v>
      </c>
      <c r="B2244" s="353" t="s">
        <v>377</v>
      </c>
      <c r="C2244" s="441">
        <f t="shared" ref="C2244:H2244" si="1930">C48</f>
        <v>2000</v>
      </c>
      <c r="D2244" s="441"/>
      <c r="E2244" s="441"/>
      <c r="F2244" s="441"/>
      <c r="G2244" s="441"/>
      <c r="H2244" s="441">
        <f t="shared" si="1930"/>
        <v>0</v>
      </c>
      <c r="I2244" s="441"/>
      <c r="J2244" s="445"/>
      <c r="K2244" s="358"/>
      <c r="L2244" s="358"/>
      <c r="M2244" s="358"/>
      <c r="N2244" s="358"/>
      <c r="O2244" s="358"/>
      <c r="P2244" s="358"/>
      <c r="Q2244" s="358"/>
      <c r="R2244" s="358"/>
      <c r="S2244" s="358"/>
      <c r="T2244" s="358"/>
      <c r="U2244" s="358"/>
      <c r="V2244" s="358"/>
      <c r="W2244" s="358"/>
      <c r="X2244" s="358"/>
      <c r="Y2244" s="358"/>
      <c r="Z2244" s="358"/>
      <c r="AA2244" s="358"/>
      <c r="AB2244" s="358"/>
      <c r="AC2244" s="358"/>
      <c r="AD2244" s="358"/>
      <c r="AE2244" s="358"/>
      <c r="AF2244" s="358"/>
      <c r="AG2244" s="358"/>
      <c r="AH2244" s="358"/>
      <c r="AI2244" s="358"/>
      <c r="AJ2244" s="358"/>
    </row>
    <row r="2245" spans="1:36" x14ac:dyDescent="0.25">
      <c r="A2245" s="353" t="s">
        <v>461</v>
      </c>
      <c r="B2245" s="353" t="s">
        <v>461</v>
      </c>
      <c r="C2245" s="441">
        <f t="shared" ref="C2245:H2245" si="1931">C49</f>
        <v>20000</v>
      </c>
      <c r="D2245" s="441"/>
      <c r="E2245" s="441"/>
      <c r="F2245" s="441"/>
      <c r="G2245" s="441"/>
      <c r="H2245" s="441">
        <f t="shared" si="1931"/>
        <v>0</v>
      </c>
      <c r="I2245" s="441"/>
      <c r="J2245" s="445"/>
      <c r="K2245" s="358"/>
      <c r="L2245" s="358"/>
      <c r="M2245" s="358"/>
      <c r="N2245" s="358"/>
      <c r="O2245" s="358"/>
      <c r="P2245" s="358"/>
      <c r="Q2245" s="358"/>
      <c r="R2245" s="358"/>
      <c r="S2245" s="358"/>
      <c r="T2245" s="358"/>
      <c r="U2245" s="358"/>
      <c r="V2245" s="358"/>
      <c r="W2245" s="358"/>
      <c r="X2245" s="358"/>
      <c r="Y2245" s="358"/>
      <c r="Z2245" s="358"/>
      <c r="AA2245" s="358"/>
      <c r="AB2245" s="358"/>
      <c r="AC2245" s="358"/>
      <c r="AD2245" s="358"/>
      <c r="AE2245" s="358"/>
      <c r="AF2245" s="358"/>
      <c r="AG2245" s="358"/>
      <c r="AH2245" s="358"/>
      <c r="AI2245" s="358"/>
      <c r="AJ2245" s="358"/>
    </row>
    <row r="2246" spans="1:36" x14ac:dyDescent="0.25">
      <c r="A2246" s="353" t="s">
        <v>442</v>
      </c>
      <c r="B2246" s="353" t="s">
        <v>442</v>
      </c>
      <c r="C2246" s="441">
        <f t="shared" ref="C2246:H2246" si="1932">C50</f>
        <v>20000</v>
      </c>
      <c r="D2246" s="441"/>
      <c r="E2246" s="441"/>
      <c r="F2246" s="441"/>
      <c r="G2246" s="441"/>
      <c r="H2246" s="441">
        <f t="shared" si="1932"/>
        <v>0</v>
      </c>
      <c r="I2246" s="441"/>
      <c r="J2246" s="445"/>
      <c r="K2246" s="358"/>
      <c r="L2246" s="358"/>
      <c r="M2246" s="358"/>
      <c r="N2246" s="358"/>
      <c r="O2246" s="358"/>
      <c r="P2246" s="358"/>
      <c r="Q2246" s="358"/>
      <c r="R2246" s="358"/>
      <c r="S2246" s="358"/>
      <c r="T2246" s="358"/>
      <c r="U2246" s="358"/>
      <c r="V2246" s="358"/>
      <c r="W2246" s="358"/>
      <c r="X2246" s="358"/>
      <c r="Y2246" s="358"/>
      <c r="Z2246" s="358"/>
      <c r="AA2246" s="358"/>
      <c r="AB2246" s="358"/>
      <c r="AC2246" s="358"/>
      <c r="AD2246" s="358"/>
      <c r="AE2246" s="358"/>
      <c r="AF2246" s="358"/>
      <c r="AG2246" s="358"/>
      <c r="AH2246" s="358"/>
      <c r="AI2246" s="358"/>
      <c r="AJ2246" s="358"/>
    </row>
    <row r="2247" spans="1:36" x14ac:dyDescent="0.25">
      <c r="A2247" s="353" t="s">
        <v>375</v>
      </c>
      <c r="B2247" s="353" t="s">
        <v>375</v>
      </c>
      <c r="C2247" s="441">
        <f t="shared" ref="C2247:H2247" si="1933">C51</f>
        <v>10000</v>
      </c>
      <c r="D2247" s="441"/>
      <c r="E2247" s="441"/>
      <c r="F2247" s="441"/>
      <c r="G2247" s="441"/>
      <c r="H2247" s="441">
        <f t="shared" si="1933"/>
        <v>0</v>
      </c>
      <c r="I2247" s="441"/>
      <c r="J2247" s="445"/>
      <c r="K2247" s="358"/>
      <c r="L2247" s="358"/>
      <c r="M2247" s="358"/>
      <c r="N2247" s="358"/>
      <c r="O2247" s="358"/>
      <c r="P2247" s="358"/>
      <c r="Q2247" s="358"/>
      <c r="R2247" s="358"/>
      <c r="S2247" s="358"/>
      <c r="T2247" s="358"/>
      <c r="U2247" s="358"/>
      <c r="V2247" s="358"/>
      <c r="W2247" s="358"/>
      <c r="X2247" s="358"/>
      <c r="Y2247" s="358"/>
      <c r="Z2247" s="358"/>
      <c r="AA2247" s="358"/>
      <c r="AB2247" s="358"/>
      <c r="AC2247" s="358"/>
      <c r="AD2247" s="358"/>
      <c r="AE2247" s="358"/>
      <c r="AF2247" s="358"/>
      <c r="AG2247" s="358"/>
      <c r="AH2247" s="358"/>
      <c r="AI2247" s="358"/>
      <c r="AJ2247" s="358"/>
    </row>
    <row r="2248" spans="1:36" x14ac:dyDescent="0.25">
      <c r="A2248" s="353" t="s">
        <v>234</v>
      </c>
      <c r="B2248" s="353" t="s">
        <v>434</v>
      </c>
      <c r="C2248" s="441">
        <f t="shared" ref="C2248:H2248" si="1934">C52</f>
        <v>6240</v>
      </c>
      <c r="D2248" s="441"/>
      <c r="E2248" s="441"/>
      <c r="F2248" s="441"/>
      <c r="G2248" s="441"/>
      <c r="H2248" s="441">
        <f t="shared" si="1934"/>
        <v>1</v>
      </c>
      <c r="I2248" s="441"/>
      <c r="J2248" s="445"/>
      <c r="K2248" s="358"/>
      <c r="L2248" s="358"/>
      <c r="M2248" s="358"/>
      <c r="N2248" s="358"/>
      <c r="O2248" s="358"/>
      <c r="P2248" s="358"/>
      <c r="Q2248" s="358"/>
      <c r="R2248" s="358"/>
      <c r="S2248" s="358"/>
      <c r="T2248" s="358"/>
      <c r="U2248" s="358"/>
      <c r="V2248" s="358"/>
      <c r="W2248" s="358"/>
      <c r="X2248" s="358"/>
      <c r="Y2248" s="358"/>
      <c r="Z2248" s="358"/>
      <c r="AA2248" s="358"/>
      <c r="AB2248" s="358"/>
      <c r="AC2248" s="358"/>
      <c r="AD2248" s="358"/>
      <c r="AE2248" s="358"/>
      <c r="AF2248" s="358"/>
      <c r="AG2248" s="358"/>
      <c r="AH2248" s="358"/>
      <c r="AI2248" s="358"/>
      <c r="AJ2248" s="358"/>
    </row>
    <row r="2249" spans="1:36" x14ac:dyDescent="0.25">
      <c r="A2249" s="353" t="s">
        <v>234</v>
      </c>
      <c r="B2249" s="353" t="s">
        <v>284</v>
      </c>
      <c r="C2249" s="441">
        <f t="shared" ref="C2249:H2249" si="1935">C53</f>
        <v>6240</v>
      </c>
      <c r="D2249" s="441"/>
      <c r="E2249" s="441"/>
      <c r="F2249" s="441"/>
      <c r="G2249" s="441"/>
      <c r="H2249" s="441">
        <f t="shared" si="1935"/>
        <v>1</v>
      </c>
      <c r="I2249" s="441"/>
      <c r="J2249" s="445"/>
      <c r="K2249" s="358"/>
      <c r="L2249" s="358"/>
      <c r="M2249" s="358"/>
      <c r="N2249" s="358"/>
      <c r="O2249" s="358"/>
      <c r="P2249" s="358"/>
      <c r="Q2249" s="358"/>
      <c r="R2249" s="358"/>
      <c r="S2249" s="358"/>
      <c r="T2249" s="358"/>
      <c r="U2249" s="358"/>
      <c r="V2249" s="358"/>
      <c r="W2249" s="358"/>
      <c r="X2249" s="358"/>
      <c r="Y2249" s="358"/>
      <c r="Z2249" s="358"/>
      <c r="AA2249" s="358"/>
      <c r="AB2249" s="358"/>
      <c r="AC2249" s="358"/>
      <c r="AD2249" s="358"/>
      <c r="AE2249" s="358"/>
      <c r="AF2249" s="358"/>
      <c r="AG2249" s="358"/>
      <c r="AH2249" s="358"/>
      <c r="AI2249" s="358"/>
      <c r="AJ2249" s="358"/>
    </row>
    <row r="2250" spans="1:36" x14ac:dyDescent="0.25">
      <c r="A2250" s="353" t="s">
        <v>234</v>
      </c>
      <c r="B2250" s="353" t="s">
        <v>548</v>
      </c>
      <c r="C2250" s="441">
        <f t="shared" ref="C2250:H2250" si="1936">C54</f>
        <v>25000</v>
      </c>
      <c r="D2250" s="441"/>
      <c r="E2250" s="441"/>
      <c r="F2250" s="441"/>
      <c r="G2250" s="441"/>
      <c r="H2250" s="441">
        <f t="shared" si="1936"/>
        <v>0</v>
      </c>
      <c r="I2250" s="441"/>
      <c r="J2250" s="445"/>
      <c r="K2250" s="358"/>
      <c r="L2250" s="358"/>
      <c r="M2250" s="358"/>
      <c r="N2250" s="358"/>
      <c r="O2250" s="358"/>
      <c r="P2250" s="358"/>
      <c r="Q2250" s="358"/>
      <c r="R2250" s="358"/>
      <c r="S2250" s="358"/>
      <c r="T2250" s="358"/>
      <c r="U2250" s="358"/>
      <c r="V2250" s="358"/>
      <c r="W2250" s="358"/>
      <c r="X2250" s="358"/>
      <c r="Y2250" s="358"/>
      <c r="Z2250" s="358"/>
      <c r="AA2250" s="358"/>
      <c r="AB2250" s="358"/>
      <c r="AC2250" s="358"/>
      <c r="AD2250" s="358"/>
      <c r="AE2250" s="358"/>
      <c r="AF2250" s="358"/>
      <c r="AG2250" s="358"/>
      <c r="AH2250" s="358"/>
      <c r="AI2250" s="358"/>
      <c r="AJ2250" s="358"/>
    </row>
    <row r="2251" spans="1:36" x14ac:dyDescent="0.25">
      <c r="A2251" s="353" t="s">
        <v>234</v>
      </c>
      <c r="B2251" s="353" t="s">
        <v>272</v>
      </c>
      <c r="C2251" s="441">
        <f t="shared" ref="C2251:H2251" si="1937">C55</f>
        <v>25000</v>
      </c>
      <c r="D2251" s="441"/>
      <c r="E2251" s="441"/>
      <c r="F2251" s="441"/>
      <c r="G2251" s="441"/>
      <c r="H2251" s="441">
        <f t="shared" si="1937"/>
        <v>0</v>
      </c>
      <c r="I2251" s="441"/>
      <c r="J2251" s="445"/>
      <c r="K2251" s="358"/>
      <c r="L2251" s="358"/>
      <c r="M2251" s="358"/>
      <c r="N2251" s="358"/>
      <c r="O2251" s="358"/>
      <c r="P2251" s="358"/>
      <c r="Q2251" s="358"/>
      <c r="R2251" s="358"/>
      <c r="S2251" s="358"/>
      <c r="T2251" s="358"/>
      <c r="U2251" s="358"/>
      <c r="V2251" s="358"/>
      <c r="W2251" s="358"/>
      <c r="X2251" s="358"/>
      <c r="Y2251" s="358"/>
      <c r="Z2251" s="358"/>
      <c r="AA2251" s="358"/>
      <c r="AB2251" s="358"/>
      <c r="AC2251" s="358"/>
      <c r="AD2251" s="358"/>
      <c r="AE2251" s="358"/>
      <c r="AF2251" s="358"/>
      <c r="AG2251" s="358"/>
      <c r="AH2251" s="358"/>
      <c r="AI2251" s="358"/>
      <c r="AJ2251" s="358"/>
    </row>
    <row r="2252" spans="1:36" x14ac:dyDescent="0.25">
      <c r="A2252" s="353" t="s">
        <v>547</v>
      </c>
      <c r="B2252" s="353" t="s">
        <v>547</v>
      </c>
      <c r="C2252" s="441">
        <f t="shared" ref="C2252:H2252" si="1938">C56</f>
        <v>10000</v>
      </c>
      <c r="D2252" s="441"/>
      <c r="E2252" s="441"/>
      <c r="F2252" s="441"/>
      <c r="G2252" s="441"/>
      <c r="H2252" s="441">
        <f t="shared" si="1938"/>
        <v>0</v>
      </c>
      <c r="I2252" s="441"/>
      <c r="J2252" s="445"/>
      <c r="K2252" s="358"/>
      <c r="L2252" s="358"/>
      <c r="M2252" s="358"/>
      <c r="N2252" s="358"/>
      <c r="O2252" s="358"/>
      <c r="P2252" s="358"/>
      <c r="Q2252" s="358"/>
      <c r="R2252" s="358"/>
      <c r="S2252" s="358"/>
      <c r="T2252" s="358"/>
      <c r="U2252" s="358"/>
      <c r="V2252" s="358"/>
      <c r="W2252" s="358"/>
      <c r="X2252" s="358"/>
      <c r="Y2252" s="358"/>
      <c r="Z2252" s="358"/>
      <c r="AA2252" s="358"/>
      <c r="AB2252" s="358"/>
      <c r="AC2252" s="358"/>
      <c r="AD2252" s="358"/>
      <c r="AE2252" s="358"/>
      <c r="AF2252" s="358"/>
      <c r="AG2252" s="358"/>
      <c r="AH2252" s="358"/>
      <c r="AI2252" s="358"/>
      <c r="AJ2252" s="358"/>
    </row>
    <row r="2253" spans="1:36" x14ac:dyDescent="0.25">
      <c r="A2253" s="353" t="s">
        <v>500</v>
      </c>
      <c r="B2253" s="353" t="s">
        <v>500</v>
      </c>
      <c r="C2253" s="441">
        <f t="shared" ref="C2253:H2253" si="1939">C57</f>
        <v>2500</v>
      </c>
      <c r="D2253" s="441"/>
      <c r="E2253" s="441"/>
      <c r="F2253" s="441"/>
      <c r="G2253" s="441"/>
      <c r="H2253" s="441">
        <f t="shared" si="1939"/>
        <v>0</v>
      </c>
      <c r="I2253" s="441"/>
      <c r="J2253" s="445"/>
      <c r="K2253" s="358"/>
      <c r="L2253" s="358"/>
      <c r="M2253" s="358"/>
      <c r="N2253" s="358"/>
      <c r="O2253" s="358"/>
      <c r="P2253" s="358"/>
      <c r="Q2253" s="358"/>
      <c r="R2253" s="358"/>
      <c r="S2253" s="358"/>
      <c r="T2253" s="358"/>
      <c r="U2253" s="358"/>
      <c r="V2253" s="358"/>
      <c r="W2253" s="358"/>
      <c r="X2253" s="358"/>
      <c r="Y2253" s="358"/>
      <c r="Z2253" s="358"/>
      <c r="AA2253" s="358"/>
      <c r="AB2253" s="358"/>
      <c r="AC2253" s="358"/>
      <c r="AD2253" s="358"/>
      <c r="AE2253" s="358"/>
      <c r="AF2253" s="358"/>
      <c r="AG2253" s="358"/>
      <c r="AH2253" s="358"/>
      <c r="AI2253" s="358"/>
      <c r="AJ2253" s="358"/>
    </row>
    <row r="2254" spans="1:36" x14ac:dyDescent="0.25">
      <c r="A2254" s="353" t="s">
        <v>458</v>
      </c>
      <c r="B2254" s="353" t="s">
        <v>458</v>
      </c>
      <c r="C2254" s="441">
        <f t="shared" ref="C2254:H2254" si="1940">C58</f>
        <v>3750</v>
      </c>
      <c r="D2254" s="441"/>
      <c r="E2254" s="441"/>
      <c r="F2254" s="441"/>
      <c r="G2254" s="441"/>
      <c r="H2254" s="441">
        <f t="shared" si="1940"/>
        <v>0</v>
      </c>
      <c r="I2254" s="441"/>
      <c r="J2254" s="445"/>
      <c r="K2254" s="358"/>
      <c r="L2254" s="358"/>
      <c r="M2254" s="358"/>
      <c r="N2254" s="358"/>
      <c r="O2254" s="358"/>
      <c r="P2254" s="358"/>
      <c r="Q2254" s="358"/>
      <c r="R2254" s="358"/>
      <c r="S2254" s="358"/>
      <c r="T2254" s="358"/>
      <c r="U2254" s="358"/>
      <c r="V2254" s="358"/>
      <c r="W2254" s="358"/>
      <c r="X2254" s="358"/>
      <c r="Y2254" s="358"/>
      <c r="Z2254" s="358"/>
      <c r="AA2254" s="358"/>
      <c r="AB2254" s="358"/>
      <c r="AC2254" s="358"/>
      <c r="AD2254" s="358"/>
      <c r="AE2254" s="358"/>
      <c r="AF2254" s="358"/>
      <c r="AG2254" s="358"/>
      <c r="AH2254" s="358"/>
      <c r="AI2254" s="358"/>
      <c r="AJ2254" s="358"/>
    </row>
    <row r="2255" spans="1:36" x14ac:dyDescent="0.25">
      <c r="A2255" s="353" t="s">
        <v>426</v>
      </c>
      <c r="B2255" s="353" t="s">
        <v>426</v>
      </c>
      <c r="C2255" s="441">
        <f t="shared" ref="C2255:H2255" si="1941">C59</f>
        <v>4995</v>
      </c>
      <c r="D2255" s="441"/>
      <c r="E2255" s="441"/>
      <c r="F2255" s="441"/>
      <c r="G2255" s="441"/>
      <c r="H2255" s="441">
        <f t="shared" si="1941"/>
        <v>0</v>
      </c>
      <c r="I2255" s="441"/>
      <c r="J2255" s="445"/>
      <c r="K2255" s="358"/>
      <c r="L2255" s="358"/>
      <c r="M2255" s="358"/>
      <c r="N2255" s="358"/>
      <c r="O2255" s="358"/>
      <c r="P2255" s="358"/>
      <c r="Q2255" s="358"/>
      <c r="R2255" s="358"/>
      <c r="S2255" s="358"/>
      <c r="T2255" s="358"/>
      <c r="U2255" s="358"/>
      <c r="V2255" s="358"/>
      <c r="W2255" s="358"/>
      <c r="X2255" s="358"/>
      <c r="Y2255" s="358"/>
      <c r="Z2255" s="358"/>
      <c r="AA2255" s="358"/>
      <c r="AB2255" s="358"/>
      <c r="AC2255" s="358"/>
      <c r="AD2255" s="358"/>
      <c r="AE2255" s="358"/>
      <c r="AF2255" s="358"/>
      <c r="AG2255" s="358"/>
      <c r="AH2255" s="358"/>
      <c r="AI2255" s="358"/>
      <c r="AJ2255" s="358"/>
    </row>
    <row r="2256" spans="1:36" x14ac:dyDescent="0.25">
      <c r="A2256" s="353" t="s">
        <v>335</v>
      </c>
      <c r="B2256" s="353" t="s">
        <v>335</v>
      </c>
      <c r="C2256" s="441">
        <f t="shared" ref="C2256:H2256" si="1942">C60</f>
        <v>5000</v>
      </c>
      <c r="D2256" s="441"/>
      <c r="E2256" s="441"/>
      <c r="F2256" s="441"/>
      <c r="G2256" s="441"/>
      <c r="H2256" s="441">
        <f t="shared" si="1942"/>
        <v>0</v>
      </c>
      <c r="I2256" s="441"/>
      <c r="J2256" s="445"/>
      <c r="K2256" s="358"/>
      <c r="L2256" s="358"/>
      <c r="M2256" s="358"/>
      <c r="N2256" s="358"/>
      <c r="O2256" s="358"/>
      <c r="P2256" s="358"/>
      <c r="Q2256" s="358"/>
      <c r="R2256" s="358"/>
      <c r="S2256" s="358"/>
      <c r="T2256" s="358"/>
      <c r="U2256" s="358"/>
      <c r="V2256" s="358"/>
      <c r="W2256" s="358"/>
      <c r="X2256" s="358"/>
      <c r="Y2256" s="358"/>
      <c r="Z2256" s="358"/>
      <c r="AA2256" s="358"/>
      <c r="AB2256" s="358"/>
      <c r="AC2256" s="358"/>
      <c r="AD2256" s="358"/>
      <c r="AE2256" s="358"/>
      <c r="AF2256" s="358"/>
      <c r="AG2256" s="358"/>
      <c r="AH2256" s="358"/>
      <c r="AI2256" s="358"/>
      <c r="AJ2256" s="358"/>
    </row>
    <row r="2257" spans="1:36" x14ac:dyDescent="0.25">
      <c r="A2257" s="353" t="s">
        <v>235</v>
      </c>
      <c r="B2257" s="353" t="s">
        <v>428</v>
      </c>
      <c r="C2257" s="441">
        <f t="shared" ref="C2257:H2257" si="1943">C61</f>
        <v>2500</v>
      </c>
      <c r="D2257" s="441"/>
      <c r="E2257" s="441"/>
      <c r="F2257" s="441"/>
      <c r="G2257" s="441"/>
      <c r="H2257" s="441">
        <f t="shared" si="1943"/>
        <v>0</v>
      </c>
      <c r="I2257" s="441"/>
      <c r="J2257" s="445"/>
      <c r="K2257" s="358"/>
      <c r="L2257" s="358"/>
      <c r="M2257" s="358"/>
      <c r="N2257" s="358"/>
      <c r="O2257" s="358"/>
      <c r="P2257" s="358"/>
      <c r="Q2257" s="358"/>
      <c r="R2257" s="358"/>
      <c r="S2257" s="358"/>
      <c r="T2257" s="358"/>
      <c r="U2257" s="358"/>
      <c r="V2257" s="358"/>
      <c r="W2257" s="358"/>
      <c r="X2257" s="358"/>
      <c r="Y2257" s="358"/>
      <c r="Z2257" s="358"/>
      <c r="AA2257" s="358"/>
      <c r="AB2257" s="358"/>
      <c r="AC2257" s="358"/>
      <c r="AD2257" s="358"/>
      <c r="AE2257" s="358"/>
      <c r="AF2257" s="358"/>
      <c r="AG2257" s="358"/>
      <c r="AH2257" s="358"/>
      <c r="AI2257" s="358"/>
      <c r="AJ2257" s="358"/>
    </row>
    <row r="2258" spans="1:36" x14ac:dyDescent="0.25">
      <c r="A2258" s="353" t="s">
        <v>235</v>
      </c>
      <c r="B2258" s="353" t="s">
        <v>372</v>
      </c>
      <c r="C2258" s="441">
        <f t="shared" ref="C2258:H2258" si="1944">C62</f>
        <v>5000</v>
      </c>
      <c r="D2258" s="441"/>
      <c r="E2258" s="441"/>
      <c r="F2258" s="441"/>
      <c r="G2258" s="441"/>
      <c r="H2258" s="441">
        <f t="shared" si="1944"/>
        <v>0</v>
      </c>
      <c r="I2258" s="441"/>
      <c r="J2258" s="445"/>
      <c r="K2258" s="358"/>
      <c r="L2258" s="358"/>
      <c r="M2258" s="358"/>
      <c r="N2258" s="358"/>
      <c r="O2258" s="358"/>
      <c r="P2258" s="358"/>
      <c r="Q2258" s="358"/>
      <c r="R2258" s="358"/>
      <c r="S2258" s="358"/>
      <c r="T2258" s="358"/>
      <c r="U2258" s="358"/>
      <c r="V2258" s="358"/>
      <c r="W2258" s="358"/>
      <c r="X2258" s="358"/>
      <c r="Y2258" s="358"/>
      <c r="Z2258" s="358"/>
      <c r="AA2258" s="358"/>
      <c r="AB2258" s="358"/>
      <c r="AC2258" s="358"/>
      <c r="AD2258" s="358"/>
      <c r="AE2258" s="358"/>
      <c r="AF2258" s="358"/>
      <c r="AG2258" s="358"/>
      <c r="AH2258" s="358"/>
      <c r="AI2258" s="358"/>
      <c r="AJ2258" s="358"/>
    </row>
    <row r="2259" spans="1:36" x14ac:dyDescent="0.25">
      <c r="A2259" s="353" t="s">
        <v>419</v>
      </c>
      <c r="B2259" s="353" t="s">
        <v>419</v>
      </c>
      <c r="C2259" s="441">
        <f t="shared" ref="C2259:H2259" si="1945">C63</f>
        <v>1500</v>
      </c>
      <c r="D2259" s="441"/>
      <c r="E2259" s="441"/>
      <c r="F2259" s="441"/>
      <c r="G2259" s="441"/>
      <c r="H2259" s="441">
        <f t="shared" si="1945"/>
        <v>0</v>
      </c>
      <c r="I2259" s="441"/>
      <c r="J2259" s="445"/>
      <c r="K2259" s="358"/>
      <c r="L2259" s="358"/>
      <c r="M2259" s="358"/>
      <c r="N2259" s="358"/>
      <c r="O2259" s="358"/>
      <c r="P2259" s="358"/>
      <c r="Q2259" s="358"/>
      <c r="R2259" s="358"/>
      <c r="S2259" s="358"/>
      <c r="T2259" s="358"/>
      <c r="U2259" s="358"/>
      <c r="V2259" s="358"/>
      <c r="W2259" s="358"/>
      <c r="X2259" s="358"/>
      <c r="Y2259" s="358"/>
      <c r="Z2259" s="358"/>
      <c r="AA2259" s="358"/>
      <c r="AB2259" s="358"/>
      <c r="AC2259" s="358"/>
      <c r="AD2259" s="358"/>
      <c r="AE2259" s="358"/>
      <c r="AF2259" s="358"/>
      <c r="AG2259" s="358"/>
      <c r="AH2259" s="358"/>
      <c r="AI2259" s="358"/>
      <c r="AJ2259" s="358"/>
    </row>
    <row r="2260" spans="1:36" x14ac:dyDescent="0.25">
      <c r="A2260" s="353" t="s">
        <v>236</v>
      </c>
      <c r="B2260" s="353" t="s">
        <v>236</v>
      </c>
      <c r="C2260" s="441">
        <f t="shared" ref="C2260:H2260" si="1946">C64</f>
        <v>20000</v>
      </c>
      <c r="D2260" s="441"/>
      <c r="E2260" s="441"/>
      <c r="F2260" s="441"/>
      <c r="G2260" s="441"/>
      <c r="H2260" s="441">
        <f t="shared" si="1946"/>
        <v>0</v>
      </c>
      <c r="I2260" s="441"/>
      <c r="J2260" s="445"/>
      <c r="K2260" s="358"/>
      <c r="L2260" s="358"/>
      <c r="M2260" s="358"/>
      <c r="N2260" s="358"/>
      <c r="O2260" s="358"/>
      <c r="P2260" s="358"/>
      <c r="Q2260" s="358"/>
      <c r="R2260" s="358"/>
      <c r="S2260" s="358"/>
      <c r="T2260" s="358"/>
      <c r="U2260" s="358"/>
      <c r="V2260" s="358"/>
      <c r="W2260" s="358"/>
      <c r="X2260" s="358"/>
      <c r="Y2260" s="358"/>
      <c r="Z2260" s="358"/>
      <c r="AA2260" s="358"/>
      <c r="AB2260" s="358"/>
      <c r="AC2260" s="358"/>
      <c r="AD2260" s="358"/>
      <c r="AE2260" s="358"/>
      <c r="AF2260" s="358"/>
      <c r="AG2260" s="358"/>
      <c r="AH2260" s="358"/>
      <c r="AI2260" s="358"/>
      <c r="AJ2260" s="358"/>
    </row>
    <row r="2261" spans="1:36" x14ac:dyDescent="0.25">
      <c r="A2261" s="353" t="s">
        <v>236</v>
      </c>
      <c r="B2261" s="353" t="s">
        <v>312</v>
      </c>
      <c r="C2261" s="441">
        <f t="shared" ref="C2261:H2261" si="1947">C65</f>
        <v>20000</v>
      </c>
      <c r="D2261" s="441"/>
      <c r="E2261" s="441"/>
      <c r="F2261" s="441"/>
      <c r="G2261" s="441"/>
      <c r="H2261" s="441">
        <f t="shared" si="1947"/>
        <v>0</v>
      </c>
      <c r="I2261" s="441"/>
      <c r="J2261" s="445"/>
      <c r="K2261" s="358"/>
      <c r="L2261" s="358"/>
      <c r="M2261" s="358"/>
      <c r="N2261" s="358"/>
      <c r="O2261" s="358"/>
      <c r="P2261" s="358"/>
      <c r="Q2261" s="358"/>
      <c r="R2261" s="358"/>
      <c r="S2261" s="358"/>
      <c r="T2261" s="358"/>
      <c r="U2261" s="358"/>
      <c r="V2261" s="358"/>
      <c r="W2261" s="358"/>
      <c r="X2261" s="358"/>
      <c r="Y2261" s="358"/>
      <c r="Z2261" s="358"/>
      <c r="AA2261" s="358"/>
      <c r="AB2261" s="358"/>
      <c r="AC2261" s="358"/>
      <c r="AD2261" s="358"/>
      <c r="AE2261" s="358"/>
      <c r="AF2261" s="358"/>
      <c r="AG2261" s="358"/>
      <c r="AH2261" s="358"/>
      <c r="AI2261" s="358"/>
      <c r="AJ2261" s="358"/>
    </row>
    <row r="2262" spans="1:36" x14ac:dyDescent="0.25">
      <c r="A2262" s="353" t="s">
        <v>346</v>
      </c>
      <c r="B2262" s="353" t="s">
        <v>346</v>
      </c>
      <c r="C2262" s="441">
        <f t="shared" ref="C2262:H2262" si="1948">C66</f>
        <v>6220</v>
      </c>
      <c r="D2262" s="441"/>
      <c r="E2262" s="441"/>
      <c r="F2262" s="441"/>
      <c r="G2262" s="441"/>
      <c r="H2262" s="441">
        <f t="shared" si="1948"/>
        <v>0</v>
      </c>
      <c r="I2262" s="441"/>
      <c r="J2262" s="445"/>
      <c r="K2262" s="358"/>
      <c r="L2262" s="358"/>
      <c r="M2262" s="358"/>
      <c r="N2262" s="358"/>
      <c r="O2262" s="358"/>
      <c r="P2262" s="358"/>
      <c r="Q2262" s="358"/>
      <c r="R2262" s="358"/>
      <c r="S2262" s="358"/>
      <c r="T2262" s="358"/>
      <c r="U2262" s="358"/>
      <c r="V2262" s="358"/>
      <c r="W2262" s="358"/>
      <c r="X2262" s="358"/>
      <c r="Y2262" s="358"/>
      <c r="Z2262" s="358"/>
      <c r="AA2262" s="358"/>
      <c r="AB2262" s="358"/>
      <c r="AC2262" s="358"/>
      <c r="AD2262" s="358"/>
      <c r="AE2262" s="358"/>
      <c r="AF2262" s="358"/>
      <c r="AG2262" s="358"/>
      <c r="AH2262" s="358"/>
      <c r="AI2262" s="358"/>
      <c r="AJ2262" s="358"/>
    </row>
    <row r="2263" spans="1:36" x14ac:dyDescent="0.25">
      <c r="A2263" s="353" t="s">
        <v>470</v>
      </c>
      <c r="B2263" s="353" t="s">
        <v>470</v>
      </c>
      <c r="C2263" s="441">
        <f t="shared" ref="C2263:H2263" si="1949">C67</f>
        <v>5000</v>
      </c>
      <c r="D2263" s="441"/>
      <c r="E2263" s="441"/>
      <c r="F2263" s="441"/>
      <c r="G2263" s="441"/>
      <c r="H2263" s="441">
        <f t="shared" si="1949"/>
        <v>0</v>
      </c>
      <c r="I2263" s="441"/>
      <c r="J2263" s="445"/>
      <c r="K2263" s="358"/>
      <c r="L2263" s="358"/>
      <c r="M2263" s="358"/>
      <c r="N2263" s="358"/>
      <c r="O2263" s="358"/>
      <c r="P2263" s="358"/>
      <c r="Q2263" s="358"/>
      <c r="R2263" s="358"/>
      <c r="S2263" s="358"/>
      <c r="T2263" s="358"/>
      <c r="U2263" s="358"/>
      <c r="V2263" s="358"/>
      <c r="W2263" s="358"/>
      <c r="X2263" s="358"/>
      <c r="Y2263" s="358"/>
      <c r="Z2263" s="358"/>
      <c r="AA2263" s="358"/>
      <c r="AB2263" s="358"/>
      <c r="AC2263" s="358"/>
      <c r="AD2263" s="358"/>
      <c r="AE2263" s="358"/>
      <c r="AF2263" s="358"/>
      <c r="AG2263" s="358"/>
      <c r="AH2263" s="358"/>
      <c r="AI2263" s="358"/>
      <c r="AJ2263" s="358"/>
    </row>
    <row r="2264" spans="1:36" x14ac:dyDescent="0.25">
      <c r="A2264" s="353" t="s">
        <v>537</v>
      </c>
      <c r="B2264" s="353" t="s">
        <v>537</v>
      </c>
      <c r="C2264" s="441">
        <f t="shared" ref="C2264:H2264" si="1950">C68</f>
        <v>2500</v>
      </c>
      <c r="D2264" s="441"/>
      <c r="E2264" s="441"/>
      <c r="F2264" s="441"/>
      <c r="G2264" s="441"/>
      <c r="H2264" s="441">
        <f t="shared" si="1950"/>
        <v>0</v>
      </c>
      <c r="I2264" s="441"/>
      <c r="J2264" s="445"/>
      <c r="K2264" s="358"/>
      <c r="L2264" s="358"/>
      <c r="M2264" s="358"/>
      <c r="N2264" s="358"/>
      <c r="O2264" s="358"/>
      <c r="P2264" s="358"/>
      <c r="Q2264" s="358"/>
      <c r="R2264" s="358"/>
      <c r="S2264" s="358"/>
      <c r="T2264" s="358"/>
      <c r="U2264" s="358"/>
      <c r="V2264" s="358"/>
      <c r="W2264" s="358"/>
      <c r="X2264" s="358"/>
      <c r="Y2264" s="358"/>
      <c r="Z2264" s="358"/>
      <c r="AA2264" s="358"/>
      <c r="AB2264" s="358"/>
      <c r="AC2264" s="358"/>
      <c r="AD2264" s="358"/>
      <c r="AE2264" s="358"/>
      <c r="AF2264" s="358"/>
      <c r="AG2264" s="358"/>
      <c r="AH2264" s="358"/>
      <c r="AI2264" s="358"/>
      <c r="AJ2264" s="358"/>
    </row>
    <row r="2265" spans="1:36" x14ac:dyDescent="0.25">
      <c r="A2265" s="353" t="s">
        <v>237</v>
      </c>
      <c r="B2265" s="353" t="s">
        <v>528</v>
      </c>
      <c r="C2265" s="441">
        <f t="shared" ref="C2265:H2265" si="1951">C69</f>
        <v>20000</v>
      </c>
      <c r="D2265" s="441"/>
      <c r="E2265" s="441"/>
      <c r="F2265" s="441"/>
      <c r="G2265" s="441"/>
      <c r="H2265" s="441">
        <f t="shared" si="1951"/>
        <v>0</v>
      </c>
      <c r="I2265" s="441"/>
      <c r="J2265" s="445"/>
      <c r="K2265" s="358"/>
      <c r="L2265" s="358"/>
      <c r="M2265" s="358"/>
      <c r="N2265" s="358"/>
      <c r="O2265" s="358"/>
      <c r="P2265" s="358"/>
      <c r="Q2265" s="358"/>
      <c r="R2265" s="358"/>
      <c r="S2265" s="358"/>
      <c r="T2265" s="358"/>
      <c r="U2265" s="358"/>
      <c r="V2265" s="358"/>
      <c r="W2265" s="358"/>
      <c r="X2265" s="358"/>
      <c r="Y2265" s="358"/>
      <c r="Z2265" s="358"/>
      <c r="AA2265" s="358"/>
      <c r="AB2265" s="358"/>
      <c r="AC2265" s="358"/>
      <c r="AD2265" s="358"/>
      <c r="AE2265" s="358"/>
      <c r="AF2265" s="358"/>
      <c r="AG2265" s="358"/>
      <c r="AH2265" s="358"/>
      <c r="AI2265" s="358"/>
      <c r="AJ2265" s="358"/>
    </row>
    <row r="2266" spans="1:36" x14ac:dyDescent="0.25">
      <c r="A2266" s="353" t="s">
        <v>237</v>
      </c>
      <c r="B2266" s="353" t="s">
        <v>526</v>
      </c>
      <c r="C2266" s="441">
        <f t="shared" ref="C2266:H2266" si="1952">C70</f>
        <v>20000</v>
      </c>
      <c r="D2266" s="441"/>
      <c r="E2266" s="441"/>
      <c r="F2266" s="441"/>
      <c r="G2266" s="441"/>
      <c r="H2266" s="441">
        <f t="shared" si="1952"/>
        <v>0</v>
      </c>
      <c r="I2266" s="441"/>
      <c r="J2266" s="445"/>
      <c r="K2266" s="358"/>
      <c r="L2266" s="358"/>
      <c r="M2266" s="358"/>
      <c r="N2266" s="358"/>
      <c r="O2266" s="358"/>
      <c r="P2266" s="358"/>
      <c r="Q2266" s="358"/>
      <c r="R2266" s="358"/>
      <c r="S2266" s="358"/>
      <c r="T2266" s="358"/>
      <c r="U2266" s="358"/>
      <c r="V2266" s="358"/>
      <c r="W2266" s="358"/>
      <c r="X2266" s="358"/>
      <c r="Y2266" s="358"/>
      <c r="Z2266" s="358"/>
      <c r="AA2266" s="358"/>
      <c r="AB2266" s="358"/>
      <c r="AC2266" s="358"/>
      <c r="AD2266" s="358"/>
      <c r="AE2266" s="358"/>
      <c r="AF2266" s="358"/>
      <c r="AG2266" s="358"/>
      <c r="AH2266" s="358"/>
      <c r="AI2266" s="358"/>
      <c r="AJ2266" s="358"/>
    </row>
    <row r="2267" spans="1:36" x14ac:dyDescent="0.25">
      <c r="A2267" s="353" t="s">
        <v>238</v>
      </c>
      <c r="B2267" s="353" t="s">
        <v>441</v>
      </c>
      <c r="C2267" s="441">
        <f t="shared" ref="C2267:H2267" si="1953">C71</f>
        <v>3750</v>
      </c>
      <c r="D2267" s="441"/>
      <c r="E2267" s="441"/>
      <c r="F2267" s="441"/>
      <c r="G2267" s="441"/>
      <c r="H2267" s="441">
        <f t="shared" si="1953"/>
        <v>0</v>
      </c>
      <c r="I2267" s="441"/>
      <c r="J2267" s="445"/>
      <c r="K2267" s="358"/>
      <c r="L2267" s="358"/>
      <c r="M2267" s="358"/>
      <c r="N2267" s="358"/>
      <c r="O2267" s="358"/>
      <c r="P2267" s="358"/>
      <c r="Q2267" s="358"/>
      <c r="R2267" s="358"/>
      <c r="S2267" s="358"/>
      <c r="T2267" s="358"/>
      <c r="U2267" s="358"/>
      <c r="V2267" s="358"/>
      <c r="W2267" s="358"/>
      <c r="X2267" s="358"/>
      <c r="Y2267" s="358"/>
      <c r="Z2267" s="358"/>
      <c r="AA2267" s="358"/>
      <c r="AB2267" s="358"/>
      <c r="AC2267" s="358"/>
      <c r="AD2267" s="358"/>
      <c r="AE2267" s="358"/>
      <c r="AF2267" s="358"/>
      <c r="AG2267" s="358"/>
      <c r="AH2267" s="358"/>
      <c r="AI2267" s="358"/>
      <c r="AJ2267" s="358"/>
    </row>
    <row r="2268" spans="1:36" x14ac:dyDescent="0.25">
      <c r="A2268" s="353" t="s">
        <v>238</v>
      </c>
      <c r="B2268" s="353" t="s">
        <v>389</v>
      </c>
      <c r="C2268" s="441">
        <f t="shared" ref="C2268:H2268" si="1954">C72</f>
        <v>6250</v>
      </c>
      <c r="D2268" s="441"/>
      <c r="E2268" s="441"/>
      <c r="F2268" s="441"/>
      <c r="G2268" s="441"/>
      <c r="H2268" s="441">
        <f t="shared" si="1954"/>
        <v>0</v>
      </c>
      <c r="I2268" s="441"/>
      <c r="J2268" s="445"/>
      <c r="K2268" s="358"/>
      <c r="L2268" s="358"/>
      <c r="M2268" s="358"/>
      <c r="N2268" s="358"/>
      <c r="O2268" s="358"/>
      <c r="P2268" s="358"/>
      <c r="Q2268" s="358"/>
      <c r="R2268" s="358"/>
      <c r="S2268" s="358"/>
      <c r="T2268" s="358"/>
      <c r="U2268" s="358"/>
      <c r="V2268" s="358"/>
      <c r="W2268" s="358"/>
      <c r="X2268" s="358"/>
      <c r="Y2268" s="358"/>
      <c r="Z2268" s="358"/>
      <c r="AA2268" s="358"/>
      <c r="AB2268" s="358"/>
      <c r="AC2268" s="358"/>
      <c r="AD2268" s="358"/>
      <c r="AE2268" s="358"/>
      <c r="AF2268" s="358"/>
      <c r="AG2268" s="358"/>
      <c r="AH2268" s="358"/>
      <c r="AI2268" s="358"/>
      <c r="AJ2268" s="358"/>
    </row>
    <row r="2269" spans="1:36" x14ac:dyDescent="0.25">
      <c r="A2269" s="353" t="s">
        <v>510</v>
      </c>
      <c r="B2269" s="353" t="s">
        <v>511</v>
      </c>
      <c r="C2269" s="441">
        <f t="shared" ref="C2269:H2269" si="1955">C73</f>
        <v>9375</v>
      </c>
      <c r="D2269" s="441"/>
      <c r="E2269" s="441"/>
      <c r="F2269" s="441"/>
      <c r="G2269" s="441"/>
      <c r="H2269" s="441">
        <f t="shared" si="1955"/>
        <v>0</v>
      </c>
      <c r="I2269" s="441"/>
      <c r="J2269" s="445"/>
      <c r="K2269" s="358"/>
      <c r="L2269" s="358"/>
      <c r="M2269" s="358"/>
      <c r="N2269" s="358"/>
      <c r="O2269" s="358"/>
      <c r="P2269" s="358"/>
      <c r="Q2269" s="358"/>
      <c r="R2269" s="358"/>
      <c r="S2269" s="358"/>
      <c r="T2269" s="358"/>
      <c r="U2269" s="358"/>
      <c r="V2269" s="358"/>
      <c r="W2269" s="358"/>
      <c r="X2269" s="358"/>
      <c r="Y2269" s="358"/>
      <c r="Z2269" s="358"/>
      <c r="AA2269" s="358"/>
      <c r="AB2269" s="358"/>
      <c r="AC2269" s="358"/>
      <c r="AD2269" s="358"/>
      <c r="AE2269" s="358"/>
      <c r="AF2269" s="358"/>
      <c r="AG2269" s="358"/>
      <c r="AH2269" s="358"/>
      <c r="AI2269" s="358"/>
      <c r="AJ2269" s="358"/>
    </row>
    <row r="2270" spans="1:36" x14ac:dyDescent="0.25">
      <c r="A2270" s="353" t="s">
        <v>321</v>
      </c>
      <c r="B2270" s="353" t="s">
        <v>321</v>
      </c>
      <c r="C2270" s="441">
        <f t="shared" ref="C2270:H2270" si="1956">C74</f>
        <v>5000</v>
      </c>
      <c r="D2270" s="441"/>
      <c r="E2270" s="441"/>
      <c r="F2270" s="441"/>
      <c r="G2270" s="441"/>
      <c r="H2270" s="441">
        <f t="shared" si="1956"/>
        <v>0</v>
      </c>
      <c r="I2270" s="441"/>
      <c r="J2270" s="445"/>
      <c r="K2270" s="358"/>
      <c r="L2270" s="358"/>
      <c r="M2270" s="358"/>
      <c r="N2270" s="358"/>
      <c r="O2270" s="358"/>
      <c r="P2270" s="358"/>
      <c r="Q2270" s="358"/>
      <c r="R2270" s="358"/>
      <c r="S2270" s="358"/>
      <c r="T2270" s="358"/>
      <c r="U2270" s="358"/>
      <c r="V2270" s="358"/>
      <c r="W2270" s="358"/>
      <c r="X2270" s="358"/>
      <c r="Y2270" s="358"/>
      <c r="Z2270" s="358"/>
      <c r="AA2270" s="358"/>
      <c r="AB2270" s="358"/>
      <c r="AC2270" s="358"/>
      <c r="AD2270" s="358"/>
      <c r="AE2270" s="358"/>
      <c r="AF2270" s="358"/>
      <c r="AG2270" s="358"/>
      <c r="AH2270" s="358"/>
      <c r="AI2270" s="358"/>
      <c r="AJ2270" s="358"/>
    </row>
    <row r="2271" spans="1:36" x14ac:dyDescent="0.25">
      <c r="A2271" s="353" t="s">
        <v>501</v>
      </c>
      <c r="B2271" s="353" t="s">
        <v>501</v>
      </c>
      <c r="C2271" s="441">
        <f t="shared" ref="C2271:H2271" si="1957">C75</f>
        <v>4992</v>
      </c>
      <c r="D2271" s="441"/>
      <c r="E2271" s="441"/>
      <c r="F2271" s="441"/>
      <c r="G2271" s="441"/>
      <c r="H2271" s="441">
        <f t="shared" si="1957"/>
        <v>0</v>
      </c>
      <c r="I2271" s="441"/>
      <c r="J2271" s="445"/>
      <c r="K2271" s="358"/>
      <c r="L2271" s="358"/>
      <c r="M2271" s="358"/>
      <c r="N2271" s="358"/>
      <c r="O2271" s="358"/>
      <c r="P2271" s="358"/>
      <c r="Q2271" s="358"/>
      <c r="R2271" s="358"/>
      <c r="S2271" s="358"/>
      <c r="T2271" s="358"/>
      <c r="U2271" s="358"/>
      <c r="V2271" s="358"/>
      <c r="W2271" s="358"/>
      <c r="X2271" s="358"/>
      <c r="Y2271" s="358"/>
      <c r="Z2271" s="358"/>
      <c r="AA2271" s="358"/>
      <c r="AB2271" s="358"/>
      <c r="AC2271" s="358"/>
      <c r="AD2271" s="358"/>
      <c r="AE2271" s="358"/>
      <c r="AF2271" s="358"/>
      <c r="AG2271" s="358"/>
      <c r="AH2271" s="358"/>
      <c r="AI2271" s="358"/>
      <c r="AJ2271" s="358"/>
    </row>
    <row r="2272" spans="1:36" x14ac:dyDescent="0.25">
      <c r="A2272" s="353" t="s">
        <v>240</v>
      </c>
      <c r="B2272" s="353" t="s">
        <v>286</v>
      </c>
      <c r="C2272" s="441">
        <f t="shared" ref="C2272:H2272" si="1958">C76</f>
        <v>6250</v>
      </c>
      <c r="D2272" s="441"/>
      <c r="E2272" s="441"/>
      <c r="F2272" s="441"/>
      <c r="G2272" s="441"/>
      <c r="H2272" s="441">
        <f t="shared" si="1958"/>
        <v>0</v>
      </c>
      <c r="I2272" s="441"/>
      <c r="J2272" s="445"/>
      <c r="K2272" s="358"/>
      <c r="L2272" s="358"/>
      <c r="M2272" s="358"/>
      <c r="N2272" s="358"/>
      <c r="O2272" s="358"/>
      <c r="P2272" s="358"/>
      <c r="Q2272" s="358"/>
      <c r="R2272" s="358"/>
      <c r="S2272" s="358"/>
      <c r="T2272" s="358"/>
      <c r="U2272" s="358"/>
      <c r="V2272" s="358"/>
      <c r="W2272" s="358"/>
      <c r="X2272" s="358"/>
      <c r="Y2272" s="358"/>
      <c r="Z2272" s="358"/>
      <c r="AA2272" s="358"/>
      <c r="AB2272" s="358"/>
      <c r="AC2272" s="358"/>
      <c r="AD2272" s="358"/>
      <c r="AE2272" s="358"/>
      <c r="AF2272" s="358"/>
      <c r="AG2272" s="358"/>
      <c r="AH2272" s="358"/>
      <c r="AI2272" s="358"/>
      <c r="AJ2272" s="358"/>
    </row>
    <row r="2273" spans="1:36" x14ac:dyDescent="0.25">
      <c r="A2273" s="353" t="s">
        <v>240</v>
      </c>
      <c r="B2273" s="353" t="s">
        <v>279</v>
      </c>
      <c r="C2273" s="441">
        <f t="shared" ref="C2273:H2273" si="1959">C77</f>
        <v>6250</v>
      </c>
      <c r="D2273" s="441"/>
      <c r="E2273" s="441"/>
      <c r="F2273" s="441"/>
      <c r="G2273" s="441"/>
      <c r="H2273" s="441">
        <f t="shared" si="1959"/>
        <v>0</v>
      </c>
      <c r="I2273" s="441"/>
      <c r="J2273" s="445"/>
      <c r="K2273" s="358"/>
      <c r="L2273" s="358"/>
      <c r="M2273" s="358"/>
      <c r="N2273" s="358"/>
      <c r="O2273" s="358"/>
      <c r="P2273" s="358"/>
      <c r="Q2273" s="358"/>
      <c r="R2273" s="358"/>
      <c r="S2273" s="358"/>
      <c r="T2273" s="358"/>
      <c r="U2273" s="358"/>
      <c r="V2273" s="358"/>
      <c r="W2273" s="358"/>
      <c r="X2273" s="358"/>
      <c r="Y2273" s="358"/>
      <c r="Z2273" s="358"/>
      <c r="AA2273" s="358"/>
      <c r="AB2273" s="358"/>
      <c r="AC2273" s="358"/>
      <c r="AD2273" s="358"/>
      <c r="AE2273" s="358"/>
      <c r="AF2273" s="358"/>
      <c r="AG2273" s="358"/>
      <c r="AH2273" s="358"/>
      <c r="AI2273" s="358"/>
      <c r="AJ2273" s="358"/>
    </row>
    <row r="2274" spans="1:36" x14ac:dyDescent="0.25">
      <c r="A2274" s="353" t="s">
        <v>241</v>
      </c>
      <c r="B2274" s="353" t="s">
        <v>241</v>
      </c>
      <c r="C2274" s="441">
        <f t="shared" ref="C2274:H2274" si="1960">C78</f>
        <v>6000</v>
      </c>
      <c r="D2274" s="441"/>
      <c r="E2274" s="441"/>
      <c r="F2274" s="441"/>
      <c r="G2274" s="441"/>
      <c r="H2274" s="441">
        <f t="shared" si="1960"/>
        <v>1</v>
      </c>
      <c r="I2274" s="441"/>
      <c r="J2274" s="445"/>
      <c r="K2274" s="358"/>
      <c r="L2274" s="358"/>
      <c r="M2274" s="358"/>
      <c r="N2274" s="358"/>
      <c r="O2274" s="358"/>
      <c r="P2274" s="358"/>
      <c r="Q2274" s="358"/>
      <c r="R2274" s="358"/>
      <c r="S2274" s="358"/>
      <c r="T2274" s="358"/>
      <c r="U2274" s="358"/>
      <c r="V2274" s="358"/>
      <c r="W2274" s="358"/>
      <c r="X2274" s="358"/>
      <c r="Y2274" s="358"/>
      <c r="Z2274" s="358"/>
      <c r="AA2274" s="358"/>
      <c r="AB2274" s="358"/>
      <c r="AC2274" s="358"/>
      <c r="AD2274" s="358"/>
      <c r="AE2274" s="358"/>
      <c r="AF2274" s="358"/>
      <c r="AG2274" s="358"/>
      <c r="AH2274" s="358"/>
      <c r="AI2274" s="358"/>
      <c r="AJ2274" s="358"/>
    </row>
    <row r="2275" spans="1:36" x14ac:dyDescent="0.25">
      <c r="A2275" s="353" t="s">
        <v>241</v>
      </c>
      <c r="B2275" s="353" t="s">
        <v>446</v>
      </c>
      <c r="C2275" s="441">
        <f t="shared" ref="C2275:H2275" si="1961">C79</f>
        <v>20000</v>
      </c>
      <c r="D2275" s="441"/>
      <c r="E2275" s="441"/>
      <c r="F2275" s="441"/>
      <c r="G2275" s="441"/>
      <c r="H2275" s="441">
        <f t="shared" si="1961"/>
        <v>0</v>
      </c>
      <c r="I2275" s="441"/>
      <c r="J2275" s="445"/>
      <c r="K2275" s="358"/>
      <c r="L2275" s="358"/>
      <c r="M2275" s="358"/>
      <c r="N2275" s="358"/>
      <c r="O2275" s="358"/>
      <c r="P2275" s="358"/>
      <c r="Q2275" s="358"/>
      <c r="R2275" s="358"/>
      <c r="S2275" s="358"/>
      <c r="T2275" s="358"/>
      <c r="U2275" s="358"/>
      <c r="V2275" s="358"/>
      <c r="W2275" s="358"/>
      <c r="X2275" s="358"/>
      <c r="Y2275" s="358"/>
      <c r="Z2275" s="358"/>
      <c r="AA2275" s="358"/>
      <c r="AB2275" s="358"/>
      <c r="AC2275" s="358"/>
      <c r="AD2275" s="358"/>
      <c r="AE2275" s="358"/>
      <c r="AF2275" s="358"/>
      <c r="AG2275" s="358"/>
      <c r="AH2275" s="358"/>
      <c r="AI2275" s="358"/>
      <c r="AJ2275" s="358"/>
    </row>
    <row r="2276" spans="1:36" x14ac:dyDescent="0.25">
      <c r="A2276" s="353" t="s">
        <v>396</v>
      </c>
      <c r="B2276" s="353" t="s">
        <v>396</v>
      </c>
      <c r="C2276" s="441">
        <f t="shared" ref="C2276:H2276" si="1962">C80</f>
        <v>2500</v>
      </c>
      <c r="D2276" s="441"/>
      <c r="E2276" s="441"/>
      <c r="F2276" s="441"/>
      <c r="G2276" s="441"/>
      <c r="H2276" s="441">
        <f t="shared" si="1962"/>
        <v>0</v>
      </c>
      <c r="I2276" s="441"/>
      <c r="J2276" s="445"/>
      <c r="K2276" s="358"/>
      <c r="L2276" s="358"/>
      <c r="M2276" s="358"/>
      <c r="N2276" s="358"/>
      <c r="O2276" s="358"/>
      <c r="P2276" s="358"/>
      <c r="Q2276" s="358"/>
      <c r="R2276" s="358"/>
      <c r="S2276" s="358"/>
      <c r="T2276" s="358"/>
      <c r="U2276" s="358"/>
      <c r="V2276" s="358"/>
      <c r="W2276" s="358"/>
      <c r="X2276" s="358"/>
      <c r="Y2276" s="358"/>
      <c r="Z2276" s="358"/>
      <c r="AA2276" s="358"/>
      <c r="AB2276" s="358"/>
      <c r="AC2276" s="358"/>
      <c r="AD2276" s="358"/>
      <c r="AE2276" s="358"/>
      <c r="AF2276" s="358"/>
      <c r="AG2276" s="358"/>
      <c r="AH2276" s="358"/>
      <c r="AI2276" s="358"/>
      <c r="AJ2276" s="358"/>
    </row>
    <row r="2277" spans="1:36" x14ac:dyDescent="0.25">
      <c r="A2277" s="353" t="s">
        <v>522</v>
      </c>
      <c r="B2277" s="353" t="s">
        <v>523</v>
      </c>
      <c r="C2277" s="441">
        <f t="shared" ref="C2277:H2277" si="1963">C81</f>
        <v>2500</v>
      </c>
      <c r="D2277" s="441"/>
      <c r="E2277" s="441"/>
      <c r="F2277" s="441"/>
      <c r="G2277" s="441"/>
      <c r="H2277" s="441">
        <f t="shared" si="1963"/>
        <v>0</v>
      </c>
      <c r="I2277" s="441"/>
      <c r="J2277" s="445"/>
      <c r="K2277" s="358"/>
      <c r="L2277" s="358"/>
      <c r="M2277" s="358"/>
      <c r="N2277" s="358"/>
      <c r="O2277" s="358"/>
      <c r="P2277" s="358"/>
      <c r="Q2277" s="358"/>
      <c r="R2277" s="358"/>
      <c r="S2277" s="358"/>
      <c r="T2277" s="358"/>
      <c r="U2277" s="358"/>
      <c r="V2277" s="358"/>
      <c r="W2277" s="358"/>
      <c r="X2277" s="358"/>
      <c r="Y2277" s="358"/>
      <c r="Z2277" s="358"/>
      <c r="AA2277" s="358"/>
      <c r="AB2277" s="358"/>
      <c r="AC2277" s="358"/>
      <c r="AD2277" s="358"/>
      <c r="AE2277" s="358"/>
      <c r="AF2277" s="358"/>
      <c r="AG2277" s="358"/>
      <c r="AH2277" s="358"/>
      <c r="AI2277" s="358"/>
      <c r="AJ2277" s="358"/>
    </row>
    <row r="2278" spans="1:36" x14ac:dyDescent="0.25">
      <c r="A2278" s="353" t="s">
        <v>516</v>
      </c>
      <c r="B2278" s="353" t="s">
        <v>517</v>
      </c>
      <c r="C2278" s="441">
        <f t="shared" ref="C2278:H2278" si="1964">C82</f>
        <v>2500</v>
      </c>
      <c r="D2278" s="441"/>
      <c r="E2278" s="441"/>
      <c r="F2278" s="441"/>
      <c r="G2278" s="441"/>
      <c r="H2278" s="441">
        <f t="shared" si="1964"/>
        <v>0</v>
      </c>
      <c r="I2278" s="441"/>
      <c r="J2278" s="445"/>
      <c r="K2278" s="358"/>
      <c r="L2278" s="358"/>
      <c r="M2278" s="358"/>
      <c r="N2278" s="358"/>
      <c r="O2278" s="358"/>
      <c r="P2278" s="358"/>
      <c r="Q2278" s="358"/>
      <c r="R2278" s="358"/>
      <c r="S2278" s="358"/>
      <c r="T2278" s="358"/>
      <c r="U2278" s="358"/>
      <c r="V2278" s="358"/>
      <c r="W2278" s="358"/>
      <c r="X2278" s="358"/>
      <c r="Y2278" s="358"/>
      <c r="Z2278" s="358"/>
      <c r="AA2278" s="358"/>
      <c r="AB2278" s="358"/>
      <c r="AC2278" s="358"/>
      <c r="AD2278" s="358"/>
      <c r="AE2278" s="358"/>
      <c r="AF2278" s="358"/>
      <c r="AG2278" s="358"/>
      <c r="AH2278" s="358"/>
      <c r="AI2278" s="358"/>
      <c r="AJ2278" s="358"/>
    </row>
    <row r="2279" spans="1:36" x14ac:dyDescent="0.25">
      <c r="A2279" s="353" t="s">
        <v>535</v>
      </c>
      <c r="B2279" s="353" t="s">
        <v>535</v>
      </c>
      <c r="C2279" s="441">
        <f t="shared" ref="C2279:H2279" si="1965">C83</f>
        <v>4992</v>
      </c>
      <c r="D2279" s="441"/>
      <c r="E2279" s="441"/>
      <c r="F2279" s="441"/>
      <c r="G2279" s="441"/>
      <c r="H2279" s="441">
        <f t="shared" si="1965"/>
        <v>0</v>
      </c>
      <c r="I2279" s="441"/>
      <c r="J2279" s="445"/>
      <c r="K2279" s="358"/>
      <c r="L2279" s="358"/>
      <c r="M2279" s="358"/>
      <c r="N2279" s="358"/>
      <c r="O2279" s="358"/>
      <c r="P2279" s="358"/>
      <c r="Q2279" s="358"/>
      <c r="R2279" s="358"/>
      <c r="S2279" s="358"/>
      <c r="T2279" s="358"/>
      <c r="U2279" s="358"/>
      <c r="V2279" s="358"/>
      <c r="W2279" s="358"/>
      <c r="X2279" s="358"/>
      <c r="Y2279" s="358"/>
      <c r="Z2279" s="358"/>
      <c r="AA2279" s="358"/>
      <c r="AB2279" s="358"/>
      <c r="AC2279" s="358"/>
      <c r="AD2279" s="358"/>
      <c r="AE2279" s="358"/>
      <c r="AF2279" s="358"/>
      <c r="AG2279" s="358"/>
      <c r="AH2279" s="358"/>
      <c r="AI2279" s="358"/>
      <c r="AJ2279" s="358"/>
    </row>
    <row r="2280" spans="1:36" x14ac:dyDescent="0.25">
      <c r="A2280" s="353" t="s">
        <v>424</v>
      </c>
      <c r="B2280" s="353" t="s">
        <v>424</v>
      </c>
      <c r="C2280" s="441">
        <f t="shared" ref="C2280:H2280" si="1966">C84</f>
        <v>1002</v>
      </c>
      <c r="D2280" s="441"/>
      <c r="E2280" s="441"/>
      <c r="F2280" s="441"/>
      <c r="G2280" s="441"/>
      <c r="H2280" s="441">
        <f t="shared" si="1966"/>
        <v>0</v>
      </c>
      <c r="I2280" s="441"/>
      <c r="J2280" s="445"/>
      <c r="K2280" s="358"/>
      <c r="L2280" s="358"/>
      <c r="M2280" s="358"/>
      <c r="N2280" s="358"/>
      <c r="O2280" s="358"/>
      <c r="P2280" s="358"/>
      <c r="Q2280" s="358"/>
      <c r="R2280" s="358"/>
      <c r="S2280" s="358"/>
      <c r="T2280" s="358"/>
      <c r="U2280" s="358"/>
      <c r="V2280" s="358"/>
      <c r="W2280" s="358"/>
      <c r="X2280" s="358"/>
      <c r="Y2280" s="358"/>
      <c r="Z2280" s="358"/>
      <c r="AA2280" s="358"/>
      <c r="AB2280" s="358"/>
      <c r="AC2280" s="358"/>
      <c r="AD2280" s="358"/>
      <c r="AE2280" s="358"/>
      <c r="AF2280" s="358"/>
      <c r="AG2280" s="358"/>
      <c r="AH2280" s="358"/>
      <c r="AI2280" s="358"/>
      <c r="AJ2280" s="358"/>
    </row>
    <row r="2281" spans="1:36" x14ac:dyDescent="0.25">
      <c r="A2281" s="353" t="s">
        <v>438</v>
      </c>
      <c r="B2281" s="353" t="s">
        <v>438</v>
      </c>
      <c r="C2281" s="441">
        <f t="shared" ref="C2281:H2281" si="1967">C85</f>
        <v>2500</v>
      </c>
      <c r="D2281" s="441"/>
      <c r="E2281" s="441"/>
      <c r="F2281" s="441"/>
      <c r="G2281" s="441"/>
      <c r="H2281" s="441">
        <f t="shared" si="1967"/>
        <v>0</v>
      </c>
      <c r="I2281" s="441"/>
      <c r="J2281" s="445"/>
      <c r="K2281" s="358"/>
      <c r="L2281" s="358"/>
      <c r="M2281" s="358"/>
      <c r="N2281" s="358"/>
      <c r="O2281" s="358"/>
      <c r="P2281" s="358"/>
      <c r="Q2281" s="358"/>
      <c r="R2281" s="358"/>
      <c r="S2281" s="358"/>
      <c r="T2281" s="358"/>
      <c r="U2281" s="358"/>
      <c r="V2281" s="358"/>
      <c r="W2281" s="358"/>
      <c r="X2281" s="358"/>
      <c r="Y2281" s="358"/>
      <c r="Z2281" s="358"/>
      <c r="AA2281" s="358"/>
      <c r="AB2281" s="358"/>
      <c r="AC2281" s="358"/>
      <c r="AD2281" s="358"/>
      <c r="AE2281" s="358"/>
      <c r="AF2281" s="358"/>
      <c r="AG2281" s="358"/>
      <c r="AH2281" s="358"/>
      <c r="AI2281" s="358"/>
      <c r="AJ2281" s="358"/>
    </row>
    <row r="2282" spans="1:36" x14ac:dyDescent="0.25">
      <c r="A2282" s="353" t="s">
        <v>452</v>
      </c>
      <c r="B2282" s="353" t="s">
        <v>453</v>
      </c>
      <c r="C2282" s="441">
        <f t="shared" ref="C2282:H2282" si="1968">C86</f>
        <v>6250</v>
      </c>
      <c r="D2282" s="441"/>
      <c r="E2282" s="441"/>
      <c r="F2282" s="441"/>
      <c r="G2282" s="441"/>
      <c r="H2282" s="441">
        <f t="shared" si="1968"/>
        <v>0</v>
      </c>
      <c r="I2282" s="441"/>
      <c r="J2282" s="445"/>
      <c r="K2282" s="358"/>
      <c r="L2282" s="358"/>
      <c r="M2282" s="358"/>
      <c r="N2282" s="358"/>
      <c r="O2282" s="358"/>
      <c r="P2282" s="358"/>
      <c r="Q2282" s="358"/>
      <c r="R2282" s="358"/>
      <c r="S2282" s="358"/>
      <c r="T2282" s="358"/>
      <c r="U2282" s="358"/>
      <c r="V2282" s="358"/>
      <c r="W2282" s="358"/>
      <c r="X2282" s="358"/>
      <c r="Y2282" s="358"/>
      <c r="Z2282" s="358"/>
      <c r="AA2282" s="358"/>
      <c r="AB2282" s="358"/>
      <c r="AC2282" s="358"/>
      <c r="AD2282" s="358"/>
      <c r="AE2282" s="358"/>
      <c r="AF2282" s="358"/>
      <c r="AG2282" s="358"/>
      <c r="AH2282" s="358"/>
      <c r="AI2282" s="358"/>
      <c r="AJ2282" s="358"/>
    </row>
    <row r="2283" spans="1:36" x14ac:dyDescent="0.25">
      <c r="A2283" s="353" t="s">
        <v>538</v>
      </c>
      <c r="B2283" s="353" t="s">
        <v>538</v>
      </c>
      <c r="C2283" s="441">
        <f t="shared" ref="C2283:H2283" si="1969">C87</f>
        <v>2500</v>
      </c>
      <c r="D2283" s="441"/>
      <c r="E2283" s="441"/>
      <c r="F2283" s="441"/>
      <c r="G2283" s="441"/>
      <c r="H2283" s="441">
        <f t="shared" si="1969"/>
        <v>0</v>
      </c>
      <c r="I2283" s="441"/>
      <c r="J2283" s="445"/>
      <c r="K2283" s="358"/>
      <c r="L2283" s="358"/>
      <c r="M2283" s="358"/>
      <c r="N2283" s="358"/>
      <c r="O2283" s="358"/>
      <c r="P2283" s="358"/>
      <c r="Q2283" s="358"/>
      <c r="R2283" s="358"/>
      <c r="S2283" s="358"/>
      <c r="T2283" s="358"/>
      <c r="U2283" s="358"/>
      <c r="V2283" s="358"/>
      <c r="W2283" s="358"/>
      <c r="X2283" s="358"/>
      <c r="Y2283" s="358"/>
      <c r="Z2283" s="358"/>
      <c r="AA2283" s="358"/>
      <c r="AB2283" s="358"/>
      <c r="AC2283" s="358"/>
      <c r="AD2283" s="358"/>
      <c r="AE2283" s="358"/>
      <c r="AF2283" s="358"/>
      <c r="AG2283" s="358"/>
      <c r="AH2283" s="358"/>
      <c r="AI2283" s="358"/>
      <c r="AJ2283" s="358"/>
    </row>
    <row r="2284" spans="1:36" x14ac:dyDescent="0.25">
      <c r="A2284" s="353" t="s">
        <v>242</v>
      </c>
      <c r="B2284" s="353" t="s">
        <v>455</v>
      </c>
      <c r="C2284" s="441">
        <f t="shared" ref="C2284:H2284" si="1970">C88</f>
        <v>25000</v>
      </c>
      <c r="D2284" s="441"/>
      <c r="E2284" s="441"/>
      <c r="F2284" s="441"/>
      <c r="G2284" s="441"/>
      <c r="H2284" s="441">
        <f t="shared" si="1970"/>
        <v>1</v>
      </c>
      <c r="I2284" s="441"/>
      <c r="J2284" s="445"/>
      <c r="K2284" s="358"/>
      <c r="L2284" s="358"/>
      <c r="M2284" s="358"/>
      <c r="N2284" s="358"/>
      <c r="O2284" s="358"/>
      <c r="P2284" s="358"/>
      <c r="Q2284" s="358"/>
      <c r="R2284" s="358"/>
      <c r="S2284" s="358"/>
      <c r="T2284" s="358"/>
      <c r="U2284" s="358"/>
      <c r="V2284" s="358"/>
      <c r="W2284" s="358"/>
      <c r="X2284" s="358"/>
      <c r="Y2284" s="358"/>
      <c r="Z2284" s="358"/>
      <c r="AA2284" s="358"/>
      <c r="AB2284" s="358"/>
      <c r="AC2284" s="358"/>
      <c r="AD2284" s="358"/>
      <c r="AE2284" s="358"/>
      <c r="AF2284" s="358"/>
      <c r="AG2284" s="358"/>
      <c r="AH2284" s="358"/>
      <c r="AI2284" s="358"/>
      <c r="AJ2284" s="358"/>
    </row>
    <row r="2285" spans="1:36" x14ac:dyDescent="0.25">
      <c r="A2285" s="353" t="s">
        <v>242</v>
      </c>
      <c r="B2285" s="353" t="s">
        <v>277</v>
      </c>
      <c r="C2285" s="441">
        <f t="shared" ref="C2285:H2285" si="1971">C89</f>
        <v>40000</v>
      </c>
      <c r="D2285" s="441"/>
      <c r="E2285" s="441"/>
      <c r="F2285" s="441"/>
      <c r="G2285" s="441"/>
      <c r="H2285" s="441">
        <f t="shared" si="1971"/>
        <v>1</v>
      </c>
      <c r="I2285" s="441"/>
      <c r="J2285" s="445"/>
      <c r="K2285" s="358"/>
      <c r="L2285" s="358"/>
      <c r="M2285" s="358"/>
      <c r="N2285" s="358"/>
      <c r="O2285" s="358"/>
      <c r="P2285" s="358"/>
      <c r="Q2285" s="358"/>
      <c r="R2285" s="358"/>
      <c r="S2285" s="358"/>
      <c r="T2285" s="358"/>
      <c r="U2285" s="358"/>
      <c r="V2285" s="358"/>
      <c r="W2285" s="358"/>
      <c r="X2285" s="358"/>
      <c r="Y2285" s="358"/>
      <c r="Z2285" s="358"/>
      <c r="AA2285" s="358"/>
      <c r="AB2285" s="358"/>
      <c r="AC2285" s="358"/>
      <c r="AD2285" s="358"/>
      <c r="AE2285" s="358"/>
      <c r="AF2285" s="358"/>
      <c r="AG2285" s="358"/>
      <c r="AH2285" s="358"/>
      <c r="AI2285" s="358"/>
      <c r="AJ2285" s="358"/>
    </row>
    <row r="2286" spans="1:36" x14ac:dyDescent="0.25">
      <c r="A2286" s="353" t="s">
        <v>276</v>
      </c>
      <c r="B2286" s="353" t="s">
        <v>276</v>
      </c>
      <c r="C2286" s="441">
        <f t="shared" ref="C2286:H2286" si="1972">C90</f>
        <v>10000</v>
      </c>
      <c r="D2286" s="441"/>
      <c r="E2286" s="441"/>
      <c r="F2286" s="441"/>
      <c r="G2286" s="441"/>
      <c r="H2286" s="441">
        <f t="shared" si="1972"/>
        <v>0</v>
      </c>
      <c r="I2286" s="441"/>
      <c r="J2286" s="445"/>
      <c r="K2286" s="358"/>
      <c r="L2286" s="358"/>
      <c r="M2286" s="358"/>
      <c r="N2286" s="358"/>
      <c r="O2286" s="358"/>
      <c r="P2286" s="358"/>
      <c r="Q2286" s="358"/>
      <c r="R2286" s="358"/>
      <c r="S2286" s="358"/>
      <c r="T2286" s="358"/>
      <c r="U2286" s="358"/>
      <c r="V2286" s="358"/>
      <c r="W2286" s="358"/>
      <c r="X2286" s="358"/>
      <c r="Y2286" s="358"/>
      <c r="Z2286" s="358"/>
      <c r="AA2286" s="358"/>
      <c r="AB2286" s="358"/>
      <c r="AC2286" s="358"/>
      <c r="AD2286" s="358"/>
      <c r="AE2286" s="358"/>
      <c r="AF2286" s="358"/>
      <c r="AG2286" s="358"/>
      <c r="AH2286" s="358"/>
      <c r="AI2286" s="358"/>
      <c r="AJ2286" s="358"/>
    </row>
    <row r="2287" spans="1:36" x14ac:dyDescent="0.25">
      <c r="A2287" s="353" t="s">
        <v>519</v>
      </c>
      <c r="B2287" s="353" t="s">
        <v>519</v>
      </c>
      <c r="C2287" s="441">
        <f t="shared" ref="C2287:H2287" si="1973">C91</f>
        <v>3000</v>
      </c>
      <c r="D2287" s="441"/>
      <c r="E2287" s="441"/>
      <c r="F2287" s="441"/>
      <c r="G2287" s="441"/>
      <c r="H2287" s="441">
        <f t="shared" si="1973"/>
        <v>0</v>
      </c>
      <c r="I2287" s="441"/>
      <c r="J2287" s="445"/>
      <c r="K2287" s="358"/>
      <c r="L2287" s="358"/>
      <c r="M2287" s="358"/>
      <c r="N2287" s="358"/>
      <c r="O2287" s="358"/>
      <c r="P2287" s="358"/>
      <c r="Q2287" s="358"/>
      <c r="R2287" s="358"/>
      <c r="S2287" s="358"/>
      <c r="T2287" s="358"/>
      <c r="U2287" s="358"/>
      <c r="V2287" s="358"/>
      <c r="W2287" s="358"/>
      <c r="X2287" s="358"/>
      <c r="Y2287" s="358"/>
      <c r="Z2287" s="358"/>
      <c r="AA2287" s="358"/>
      <c r="AB2287" s="358"/>
      <c r="AC2287" s="358"/>
      <c r="AD2287" s="358"/>
      <c r="AE2287" s="358"/>
      <c r="AF2287" s="358"/>
      <c r="AG2287" s="358"/>
      <c r="AH2287" s="358"/>
      <c r="AI2287" s="358"/>
      <c r="AJ2287" s="358"/>
    </row>
    <row r="2288" spans="1:36" x14ac:dyDescent="0.25">
      <c r="A2288" s="353" t="s">
        <v>350</v>
      </c>
      <c r="B2288" s="353" t="s">
        <v>350</v>
      </c>
      <c r="C2288" s="441">
        <f t="shared" ref="C2288:H2288" si="1974">C92</f>
        <v>3000</v>
      </c>
      <c r="D2288" s="441"/>
      <c r="E2288" s="441"/>
      <c r="F2288" s="441"/>
      <c r="G2288" s="441"/>
      <c r="H2288" s="441">
        <f t="shared" si="1974"/>
        <v>0</v>
      </c>
      <c r="I2288" s="441"/>
      <c r="J2288" s="445"/>
      <c r="K2288" s="358"/>
      <c r="L2288" s="358"/>
      <c r="M2288" s="358"/>
      <c r="N2288" s="358"/>
      <c r="O2288" s="358"/>
      <c r="P2288" s="358"/>
      <c r="Q2288" s="358"/>
      <c r="R2288" s="358"/>
      <c r="S2288" s="358"/>
      <c r="T2288" s="358"/>
      <c r="U2288" s="358"/>
      <c r="V2288" s="358"/>
      <c r="W2288" s="358"/>
      <c r="X2288" s="358"/>
      <c r="Y2288" s="358"/>
      <c r="Z2288" s="358"/>
      <c r="AA2288" s="358"/>
      <c r="AB2288" s="358"/>
      <c r="AC2288" s="358"/>
      <c r="AD2288" s="358"/>
      <c r="AE2288" s="358"/>
      <c r="AF2288" s="358"/>
      <c r="AG2288" s="358"/>
      <c r="AH2288" s="358"/>
      <c r="AI2288" s="358"/>
      <c r="AJ2288" s="358"/>
    </row>
    <row r="2289" spans="1:36" x14ac:dyDescent="0.25">
      <c r="A2289" s="353" t="s">
        <v>462</v>
      </c>
      <c r="B2289" s="353" t="s">
        <v>462</v>
      </c>
      <c r="C2289" s="441">
        <f t="shared" ref="C2289:H2289" si="1975">C93</f>
        <v>5000</v>
      </c>
      <c r="D2289" s="441"/>
      <c r="E2289" s="441"/>
      <c r="F2289" s="441"/>
      <c r="G2289" s="441"/>
      <c r="H2289" s="441">
        <f t="shared" si="1975"/>
        <v>0</v>
      </c>
      <c r="I2289" s="441"/>
      <c r="J2289" s="445"/>
      <c r="K2289" s="358"/>
      <c r="L2289" s="358"/>
      <c r="M2289" s="358"/>
      <c r="N2289" s="358"/>
      <c r="O2289" s="358"/>
      <c r="P2289" s="358"/>
      <c r="Q2289" s="358"/>
      <c r="R2289" s="358"/>
      <c r="S2289" s="358"/>
      <c r="T2289" s="358"/>
      <c r="U2289" s="358"/>
      <c r="V2289" s="358"/>
      <c r="W2289" s="358"/>
      <c r="X2289" s="358"/>
      <c r="Y2289" s="358"/>
      <c r="Z2289" s="358"/>
      <c r="AA2289" s="358"/>
      <c r="AB2289" s="358"/>
      <c r="AC2289" s="358"/>
      <c r="AD2289" s="358"/>
      <c r="AE2289" s="358"/>
      <c r="AF2289" s="358"/>
      <c r="AG2289" s="358"/>
      <c r="AH2289" s="358"/>
      <c r="AI2289" s="358"/>
      <c r="AJ2289" s="358"/>
    </row>
    <row r="2290" spans="1:36" x14ac:dyDescent="0.25">
      <c r="A2290" s="353" t="s">
        <v>305</v>
      </c>
      <c r="B2290" s="353" t="s">
        <v>305</v>
      </c>
      <c r="C2290" s="441">
        <f t="shared" ref="C2290:H2290" si="1976">C94</f>
        <v>2500</v>
      </c>
      <c r="D2290" s="441"/>
      <c r="E2290" s="441"/>
      <c r="F2290" s="441"/>
      <c r="G2290" s="441"/>
      <c r="H2290" s="441">
        <f t="shared" si="1976"/>
        <v>0</v>
      </c>
      <c r="I2290" s="441"/>
      <c r="J2290" s="445"/>
      <c r="K2290" s="358"/>
      <c r="L2290" s="358"/>
      <c r="M2290" s="358"/>
      <c r="N2290" s="358"/>
      <c r="O2290" s="358"/>
      <c r="P2290" s="358"/>
      <c r="Q2290" s="358"/>
      <c r="R2290" s="358"/>
      <c r="S2290" s="358"/>
      <c r="T2290" s="358"/>
      <c r="U2290" s="358"/>
      <c r="V2290" s="358"/>
      <c r="W2290" s="358"/>
      <c r="X2290" s="358"/>
      <c r="Y2290" s="358"/>
      <c r="Z2290" s="358"/>
      <c r="AA2290" s="358"/>
      <c r="AB2290" s="358"/>
      <c r="AC2290" s="358"/>
      <c r="AD2290" s="358"/>
      <c r="AE2290" s="358"/>
      <c r="AF2290" s="358"/>
      <c r="AG2290" s="358"/>
      <c r="AH2290" s="358"/>
      <c r="AI2290" s="358"/>
      <c r="AJ2290" s="358"/>
    </row>
    <row r="2291" spans="1:36" x14ac:dyDescent="0.25">
      <c r="A2291" s="353" t="s">
        <v>282</v>
      </c>
      <c r="B2291" s="353" t="s">
        <v>282</v>
      </c>
      <c r="C2291" s="441">
        <f t="shared" ref="C2291:H2291" si="1977">C95</f>
        <v>2496</v>
      </c>
      <c r="D2291" s="441"/>
      <c r="E2291" s="441"/>
      <c r="F2291" s="441"/>
      <c r="G2291" s="441"/>
      <c r="H2291" s="441">
        <f t="shared" si="1977"/>
        <v>0</v>
      </c>
      <c r="I2291" s="441"/>
      <c r="J2291" s="445"/>
      <c r="K2291" s="358"/>
      <c r="L2291" s="358"/>
      <c r="M2291" s="358"/>
      <c r="N2291" s="358"/>
      <c r="O2291" s="358"/>
      <c r="P2291" s="358"/>
      <c r="Q2291" s="358"/>
      <c r="R2291" s="358"/>
      <c r="S2291" s="358"/>
      <c r="T2291" s="358"/>
      <c r="U2291" s="358"/>
      <c r="V2291" s="358"/>
      <c r="W2291" s="358"/>
      <c r="X2291" s="358"/>
      <c r="Y2291" s="358"/>
      <c r="Z2291" s="358"/>
      <c r="AA2291" s="358"/>
      <c r="AB2291" s="358"/>
      <c r="AC2291" s="358"/>
      <c r="AD2291" s="358"/>
      <c r="AE2291" s="358"/>
      <c r="AF2291" s="358"/>
      <c r="AG2291" s="358"/>
      <c r="AH2291" s="358"/>
      <c r="AI2291" s="358"/>
      <c r="AJ2291" s="358"/>
    </row>
    <row r="2292" spans="1:36" x14ac:dyDescent="0.25">
      <c r="A2292" s="353" t="s">
        <v>243</v>
      </c>
      <c r="B2292" s="353" t="s">
        <v>514</v>
      </c>
      <c r="C2292" s="441">
        <f t="shared" ref="C2292:H2292" si="1978">C96</f>
        <v>5000</v>
      </c>
      <c r="D2292" s="441"/>
      <c r="E2292" s="441"/>
      <c r="F2292" s="441"/>
      <c r="G2292" s="441"/>
      <c r="H2292" s="441">
        <f t="shared" si="1978"/>
        <v>0</v>
      </c>
      <c r="I2292" s="441"/>
      <c r="J2292" s="445"/>
      <c r="K2292" s="358"/>
      <c r="L2292" s="358"/>
      <c r="M2292" s="358"/>
      <c r="N2292" s="358"/>
      <c r="O2292" s="358"/>
      <c r="P2292" s="358"/>
      <c r="Q2292" s="358"/>
      <c r="R2292" s="358"/>
      <c r="S2292" s="358"/>
      <c r="T2292" s="358"/>
      <c r="U2292" s="358"/>
      <c r="V2292" s="358"/>
      <c r="W2292" s="358"/>
      <c r="X2292" s="358"/>
      <c r="Y2292" s="358"/>
      <c r="Z2292" s="358"/>
      <c r="AA2292" s="358"/>
      <c r="AB2292" s="358"/>
      <c r="AC2292" s="358"/>
      <c r="AD2292" s="358"/>
      <c r="AE2292" s="358"/>
      <c r="AF2292" s="358"/>
      <c r="AG2292" s="358"/>
      <c r="AH2292" s="358"/>
      <c r="AI2292" s="358"/>
      <c r="AJ2292" s="358"/>
    </row>
    <row r="2293" spans="1:36" x14ac:dyDescent="0.25">
      <c r="A2293" s="353" t="s">
        <v>243</v>
      </c>
      <c r="B2293" s="353" t="s">
        <v>456</v>
      </c>
      <c r="C2293" s="441">
        <f t="shared" ref="C2293:H2293" si="1979">C97</f>
        <v>6250</v>
      </c>
      <c r="D2293" s="441"/>
      <c r="E2293" s="441"/>
      <c r="F2293" s="441"/>
      <c r="G2293" s="441"/>
      <c r="H2293" s="441">
        <f t="shared" si="1979"/>
        <v>0</v>
      </c>
      <c r="I2293" s="441"/>
      <c r="J2293" s="445"/>
      <c r="K2293" s="358"/>
      <c r="L2293" s="358"/>
      <c r="M2293" s="358"/>
      <c r="N2293" s="358"/>
      <c r="O2293" s="358"/>
      <c r="P2293" s="358"/>
      <c r="Q2293" s="358"/>
      <c r="R2293" s="358"/>
      <c r="S2293" s="358"/>
      <c r="T2293" s="358"/>
      <c r="U2293" s="358"/>
      <c r="V2293" s="358"/>
      <c r="W2293" s="358"/>
      <c r="X2293" s="358"/>
      <c r="Y2293" s="358"/>
      <c r="Z2293" s="358"/>
      <c r="AA2293" s="358"/>
      <c r="AB2293" s="358"/>
      <c r="AC2293" s="358"/>
      <c r="AD2293" s="358"/>
      <c r="AE2293" s="358"/>
      <c r="AF2293" s="358"/>
      <c r="AG2293" s="358"/>
      <c r="AH2293" s="358"/>
      <c r="AI2293" s="358"/>
      <c r="AJ2293" s="358"/>
    </row>
    <row r="2294" spans="1:36" x14ac:dyDescent="0.25">
      <c r="A2294" s="353" t="s">
        <v>411</v>
      </c>
      <c r="B2294" s="353" t="s">
        <v>411</v>
      </c>
      <c r="C2294" s="441">
        <f t="shared" ref="C2294:H2294" si="1980">C98</f>
        <v>2500</v>
      </c>
      <c r="D2294" s="441"/>
      <c r="E2294" s="441"/>
      <c r="F2294" s="441"/>
      <c r="G2294" s="441"/>
      <c r="H2294" s="441">
        <f t="shared" si="1980"/>
        <v>0</v>
      </c>
      <c r="I2294" s="441"/>
      <c r="J2294" s="445"/>
      <c r="K2294" s="358"/>
      <c r="L2294" s="358"/>
      <c r="M2294" s="358"/>
      <c r="N2294" s="358"/>
      <c r="O2294" s="358"/>
      <c r="P2294" s="358"/>
      <c r="Q2294" s="358"/>
      <c r="R2294" s="358"/>
      <c r="S2294" s="358"/>
      <c r="T2294" s="358"/>
      <c r="U2294" s="358"/>
      <c r="V2294" s="358"/>
      <c r="W2294" s="358"/>
      <c r="X2294" s="358"/>
      <c r="Y2294" s="358"/>
      <c r="Z2294" s="358"/>
      <c r="AA2294" s="358"/>
      <c r="AB2294" s="358"/>
      <c r="AC2294" s="358"/>
      <c r="AD2294" s="358"/>
      <c r="AE2294" s="358"/>
      <c r="AF2294" s="358"/>
      <c r="AG2294" s="358"/>
      <c r="AH2294" s="358"/>
      <c r="AI2294" s="358"/>
      <c r="AJ2294" s="358"/>
    </row>
    <row r="2295" spans="1:36" x14ac:dyDescent="0.25">
      <c r="A2295" s="353" t="s">
        <v>524</v>
      </c>
      <c r="B2295" s="353" t="s">
        <v>524</v>
      </c>
      <c r="C2295" s="441">
        <f t="shared" ref="C2295:H2295" si="1981">C99</f>
        <v>2333</v>
      </c>
      <c r="D2295" s="441"/>
      <c r="E2295" s="441"/>
      <c r="F2295" s="441"/>
      <c r="G2295" s="441"/>
      <c r="H2295" s="441">
        <f t="shared" si="1981"/>
        <v>0</v>
      </c>
      <c r="I2295" s="441"/>
      <c r="J2295" s="445"/>
      <c r="K2295" s="358"/>
      <c r="L2295" s="358"/>
      <c r="M2295" s="358"/>
      <c r="N2295" s="358"/>
      <c r="O2295" s="358"/>
      <c r="P2295" s="358"/>
      <c r="Q2295" s="358"/>
      <c r="R2295" s="358"/>
      <c r="S2295" s="358"/>
      <c r="T2295" s="358"/>
      <c r="U2295" s="358"/>
      <c r="V2295" s="358"/>
      <c r="W2295" s="358"/>
      <c r="X2295" s="358"/>
      <c r="Y2295" s="358"/>
      <c r="Z2295" s="358"/>
      <c r="AA2295" s="358"/>
      <c r="AB2295" s="358"/>
      <c r="AC2295" s="358"/>
      <c r="AD2295" s="358"/>
      <c r="AE2295" s="358"/>
      <c r="AF2295" s="358"/>
      <c r="AG2295" s="358"/>
      <c r="AH2295" s="358"/>
      <c r="AI2295" s="358"/>
      <c r="AJ2295" s="358"/>
    </row>
    <row r="2296" spans="1:36" x14ac:dyDescent="0.25">
      <c r="A2296" s="353" t="s">
        <v>318</v>
      </c>
      <c r="B2296" s="353" t="s">
        <v>318</v>
      </c>
      <c r="C2296" s="441">
        <f t="shared" ref="C2296:H2296" si="1982">C100</f>
        <v>5000</v>
      </c>
      <c r="D2296" s="441"/>
      <c r="E2296" s="441"/>
      <c r="F2296" s="441"/>
      <c r="G2296" s="441"/>
      <c r="H2296" s="441">
        <f t="shared" si="1982"/>
        <v>0</v>
      </c>
      <c r="I2296" s="441"/>
      <c r="J2296" s="445"/>
      <c r="K2296" s="358"/>
      <c r="L2296" s="358"/>
      <c r="M2296" s="358"/>
      <c r="N2296" s="358"/>
      <c r="O2296" s="358"/>
      <c r="P2296" s="358"/>
      <c r="Q2296" s="358"/>
      <c r="R2296" s="358"/>
      <c r="S2296" s="358"/>
      <c r="T2296" s="358"/>
      <c r="U2296" s="358"/>
      <c r="V2296" s="358"/>
      <c r="W2296" s="358"/>
      <c r="X2296" s="358"/>
      <c r="Y2296" s="358"/>
      <c r="Z2296" s="358"/>
      <c r="AA2296" s="358"/>
      <c r="AB2296" s="358"/>
      <c r="AC2296" s="358"/>
      <c r="AD2296" s="358"/>
      <c r="AE2296" s="358"/>
      <c r="AF2296" s="358"/>
      <c r="AG2296" s="358"/>
      <c r="AH2296" s="358"/>
      <c r="AI2296" s="358"/>
      <c r="AJ2296" s="358"/>
    </row>
    <row r="2297" spans="1:36" x14ac:dyDescent="0.25">
      <c r="A2297" s="353" t="s">
        <v>400</v>
      </c>
      <c r="B2297" s="353" t="s">
        <v>400</v>
      </c>
      <c r="C2297" s="441">
        <f t="shared" ref="C2297:H2297" si="1983">C101</f>
        <v>1998.0000000000002</v>
      </c>
      <c r="D2297" s="441"/>
      <c r="E2297" s="441"/>
      <c r="F2297" s="441"/>
      <c r="G2297" s="441"/>
      <c r="H2297" s="441">
        <f t="shared" si="1983"/>
        <v>0</v>
      </c>
      <c r="I2297" s="441"/>
      <c r="J2297" s="445"/>
      <c r="K2297" s="358"/>
      <c r="L2297" s="358"/>
      <c r="M2297" s="358"/>
      <c r="N2297" s="358"/>
      <c r="O2297" s="358"/>
      <c r="P2297" s="358"/>
      <c r="Q2297" s="358"/>
      <c r="R2297" s="358"/>
      <c r="S2297" s="358"/>
      <c r="T2297" s="358"/>
      <c r="U2297" s="358"/>
      <c r="V2297" s="358"/>
      <c r="W2297" s="358"/>
      <c r="X2297" s="358"/>
      <c r="Y2297" s="358"/>
      <c r="Z2297" s="358"/>
      <c r="AA2297" s="358"/>
      <c r="AB2297" s="358"/>
      <c r="AC2297" s="358"/>
      <c r="AD2297" s="358"/>
      <c r="AE2297" s="358"/>
      <c r="AF2297" s="358"/>
      <c r="AG2297" s="358"/>
      <c r="AH2297" s="358"/>
      <c r="AI2297" s="358"/>
      <c r="AJ2297" s="358"/>
    </row>
    <row r="2298" spans="1:36" x14ac:dyDescent="0.25">
      <c r="A2298" s="353" t="s">
        <v>334</v>
      </c>
      <c r="B2298" s="353" t="s">
        <v>334</v>
      </c>
      <c r="C2298" s="441">
        <f t="shared" ref="C2298:H2298" si="1984">C102</f>
        <v>500</v>
      </c>
      <c r="D2298" s="441"/>
      <c r="E2298" s="441"/>
      <c r="F2298" s="441"/>
      <c r="G2298" s="441"/>
      <c r="H2298" s="441">
        <f t="shared" si="1984"/>
        <v>0</v>
      </c>
      <c r="I2298" s="441"/>
      <c r="J2298" s="445"/>
      <c r="K2298" s="358"/>
      <c r="L2298" s="358"/>
      <c r="M2298" s="358"/>
      <c r="N2298" s="358"/>
      <c r="O2298" s="358"/>
      <c r="P2298" s="358"/>
      <c r="Q2298" s="358"/>
      <c r="R2298" s="358"/>
      <c r="S2298" s="358"/>
      <c r="T2298" s="358"/>
      <c r="U2298" s="358"/>
      <c r="V2298" s="358"/>
      <c r="W2298" s="358"/>
      <c r="X2298" s="358"/>
      <c r="Y2298" s="358"/>
      <c r="Z2298" s="358"/>
      <c r="AA2298" s="358"/>
      <c r="AB2298" s="358"/>
      <c r="AC2298" s="358"/>
      <c r="AD2298" s="358"/>
      <c r="AE2298" s="358"/>
      <c r="AF2298" s="358"/>
      <c r="AG2298" s="358"/>
      <c r="AH2298" s="358"/>
      <c r="AI2298" s="358"/>
      <c r="AJ2298" s="358"/>
    </row>
    <row r="2299" spans="1:36" x14ac:dyDescent="0.25">
      <c r="A2299" s="353" t="s">
        <v>420</v>
      </c>
      <c r="B2299" s="353" t="s">
        <v>421</v>
      </c>
      <c r="C2299" s="441">
        <f t="shared" ref="C2299:H2299" si="1985">C103</f>
        <v>6250</v>
      </c>
      <c r="D2299" s="441"/>
      <c r="E2299" s="441"/>
      <c r="F2299" s="441"/>
      <c r="G2299" s="441"/>
      <c r="H2299" s="441">
        <f t="shared" si="1985"/>
        <v>0</v>
      </c>
      <c r="I2299" s="441"/>
      <c r="J2299" s="445"/>
      <c r="K2299" s="358"/>
      <c r="L2299" s="358"/>
      <c r="M2299" s="358"/>
      <c r="N2299" s="358"/>
      <c r="O2299" s="358"/>
      <c r="P2299" s="358"/>
      <c r="Q2299" s="358"/>
      <c r="R2299" s="358"/>
      <c r="S2299" s="358"/>
      <c r="T2299" s="358"/>
      <c r="U2299" s="358"/>
      <c r="V2299" s="358"/>
      <c r="W2299" s="358"/>
      <c r="X2299" s="358"/>
      <c r="Y2299" s="358"/>
      <c r="Z2299" s="358"/>
      <c r="AA2299" s="358"/>
      <c r="AB2299" s="358"/>
      <c r="AC2299" s="358"/>
      <c r="AD2299" s="358"/>
      <c r="AE2299" s="358"/>
      <c r="AF2299" s="358"/>
      <c r="AG2299" s="358"/>
      <c r="AH2299" s="358"/>
      <c r="AI2299" s="358"/>
      <c r="AJ2299" s="358"/>
    </row>
    <row r="2300" spans="1:36" x14ac:dyDescent="0.25">
      <c r="A2300" s="353" t="s">
        <v>245</v>
      </c>
      <c r="B2300" s="353" t="s">
        <v>408</v>
      </c>
      <c r="C2300" s="441">
        <f t="shared" ref="C2300:H2300" si="1986">C104</f>
        <v>6250</v>
      </c>
      <c r="D2300" s="441"/>
      <c r="E2300" s="441"/>
      <c r="F2300" s="441"/>
      <c r="G2300" s="441"/>
      <c r="H2300" s="441">
        <f t="shared" si="1986"/>
        <v>0</v>
      </c>
      <c r="I2300" s="441"/>
      <c r="J2300" s="445"/>
      <c r="K2300" s="358"/>
      <c r="L2300" s="358"/>
      <c r="M2300" s="358"/>
      <c r="N2300" s="358"/>
      <c r="O2300" s="358"/>
      <c r="P2300" s="358"/>
      <c r="Q2300" s="358"/>
      <c r="R2300" s="358"/>
      <c r="S2300" s="358"/>
      <c r="T2300" s="358"/>
      <c r="U2300" s="358"/>
      <c r="V2300" s="358"/>
      <c r="W2300" s="358"/>
      <c r="X2300" s="358"/>
      <c r="Y2300" s="358"/>
      <c r="Z2300" s="358"/>
      <c r="AA2300" s="358"/>
      <c r="AB2300" s="358"/>
      <c r="AC2300" s="358"/>
      <c r="AD2300" s="358"/>
      <c r="AE2300" s="358"/>
      <c r="AF2300" s="358"/>
      <c r="AG2300" s="358"/>
      <c r="AH2300" s="358"/>
      <c r="AI2300" s="358"/>
      <c r="AJ2300" s="358"/>
    </row>
    <row r="2301" spans="1:36" x14ac:dyDescent="0.25">
      <c r="A2301" s="353" t="s">
        <v>245</v>
      </c>
      <c r="B2301" s="353" t="s">
        <v>362</v>
      </c>
      <c r="C2301" s="441">
        <f t="shared" ref="C2301:H2301" si="1987">C105</f>
        <v>6250</v>
      </c>
      <c r="D2301" s="441"/>
      <c r="E2301" s="441"/>
      <c r="F2301" s="441"/>
      <c r="G2301" s="441"/>
      <c r="H2301" s="441">
        <f t="shared" si="1987"/>
        <v>0</v>
      </c>
      <c r="I2301" s="441"/>
      <c r="J2301" s="445"/>
      <c r="K2301" s="358"/>
      <c r="L2301" s="358"/>
      <c r="M2301" s="358"/>
      <c r="N2301" s="358"/>
      <c r="O2301" s="358"/>
      <c r="P2301" s="358"/>
      <c r="Q2301" s="358"/>
      <c r="R2301" s="358"/>
      <c r="S2301" s="358"/>
      <c r="T2301" s="358"/>
      <c r="U2301" s="358"/>
      <c r="V2301" s="358"/>
      <c r="W2301" s="358"/>
      <c r="X2301" s="358"/>
      <c r="Y2301" s="358"/>
      <c r="Z2301" s="358"/>
      <c r="AA2301" s="358"/>
      <c r="AB2301" s="358"/>
      <c r="AC2301" s="358"/>
      <c r="AD2301" s="358"/>
      <c r="AE2301" s="358"/>
      <c r="AF2301" s="358"/>
      <c r="AG2301" s="358"/>
      <c r="AH2301" s="358"/>
      <c r="AI2301" s="358"/>
      <c r="AJ2301" s="358"/>
    </row>
    <row r="2302" spans="1:36" x14ac:dyDescent="0.25">
      <c r="A2302" s="353" t="s">
        <v>412</v>
      </c>
      <c r="B2302" s="353" t="s">
        <v>413</v>
      </c>
      <c r="C2302" s="441">
        <f t="shared" ref="C2302:H2302" si="1988">C106</f>
        <v>20000</v>
      </c>
      <c r="D2302" s="441"/>
      <c r="E2302" s="441"/>
      <c r="F2302" s="441"/>
      <c r="G2302" s="441"/>
      <c r="H2302" s="441">
        <f t="shared" si="1988"/>
        <v>0</v>
      </c>
      <c r="I2302" s="441"/>
      <c r="J2302" s="445"/>
      <c r="K2302" s="358"/>
      <c r="L2302" s="358"/>
      <c r="M2302" s="358"/>
      <c r="N2302" s="358"/>
      <c r="O2302" s="358"/>
      <c r="P2302" s="358"/>
      <c r="Q2302" s="358"/>
      <c r="R2302" s="358"/>
      <c r="S2302" s="358"/>
      <c r="T2302" s="358"/>
      <c r="U2302" s="358"/>
      <c r="V2302" s="358"/>
      <c r="W2302" s="358"/>
      <c r="X2302" s="358"/>
      <c r="Y2302" s="358"/>
      <c r="Z2302" s="358"/>
      <c r="AA2302" s="358"/>
      <c r="AB2302" s="358"/>
      <c r="AC2302" s="358"/>
      <c r="AD2302" s="358"/>
      <c r="AE2302" s="358"/>
      <c r="AF2302" s="358"/>
      <c r="AG2302" s="358"/>
      <c r="AH2302" s="358"/>
      <c r="AI2302" s="358"/>
      <c r="AJ2302" s="358"/>
    </row>
    <row r="2303" spans="1:36" x14ac:dyDescent="0.25">
      <c r="A2303" s="353" t="s">
        <v>246</v>
      </c>
      <c r="B2303" s="353" t="s">
        <v>274</v>
      </c>
      <c r="C2303" s="441">
        <f t="shared" ref="C2303:H2303" si="1989">C107</f>
        <v>40000</v>
      </c>
      <c r="D2303" s="441"/>
      <c r="E2303" s="441"/>
      <c r="F2303" s="441"/>
      <c r="G2303" s="441"/>
      <c r="H2303" s="441">
        <f t="shared" si="1989"/>
        <v>0</v>
      </c>
      <c r="I2303" s="441"/>
      <c r="J2303" s="445"/>
      <c r="K2303" s="358"/>
      <c r="L2303" s="358"/>
      <c r="M2303" s="358"/>
      <c r="N2303" s="358"/>
      <c r="O2303" s="358"/>
      <c r="P2303" s="358"/>
      <c r="Q2303" s="358"/>
      <c r="R2303" s="358"/>
      <c r="S2303" s="358"/>
      <c r="T2303" s="358"/>
      <c r="U2303" s="358"/>
      <c r="V2303" s="358"/>
      <c r="W2303" s="358"/>
      <c r="X2303" s="358"/>
      <c r="Y2303" s="358"/>
      <c r="Z2303" s="358"/>
      <c r="AA2303" s="358"/>
      <c r="AB2303" s="358"/>
      <c r="AC2303" s="358"/>
      <c r="AD2303" s="358"/>
      <c r="AE2303" s="358"/>
      <c r="AF2303" s="358"/>
      <c r="AG2303" s="358"/>
      <c r="AH2303" s="358"/>
      <c r="AI2303" s="358"/>
      <c r="AJ2303" s="358"/>
    </row>
    <row r="2304" spans="1:36" x14ac:dyDescent="0.25">
      <c r="A2304" s="353" t="s">
        <v>247</v>
      </c>
      <c r="B2304" s="353" t="s">
        <v>269</v>
      </c>
      <c r="C2304" s="441">
        <f t="shared" ref="C2304:H2304" si="1990">C108</f>
        <v>25000</v>
      </c>
      <c r="D2304" s="441"/>
      <c r="E2304" s="441"/>
      <c r="F2304" s="441"/>
      <c r="G2304" s="441"/>
      <c r="H2304" s="441">
        <f t="shared" si="1990"/>
        <v>0</v>
      </c>
      <c r="I2304" s="441"/>
      <c r="J2304" s="445"/>
      <c r="K2304" s="358"/>
      <c r="L2304" s="358"/>
      <c r="M2304" s="358"/>
      <c r="N2304" s="358"/>
      <c r="O2304" s="358"/>
      <c r="P2304" s="358"/>
      <c r="Q2304" s="358"/>
      <c r="R2304" s="358"/>
      <c r="S2304" s="358"/>
      <c r="T2304" s="358"/>
      <c r="U2304" s="358"/>
      <c r="V2304" s="358"/>
      <c r="W2304" s="358"/>
      <c r="X2304" s="358"/>
      <c r="Y2304" s="358"/>
      <c r="Z2304" s="358"/>
      <c r="AA2304" s="358"/>
      <c r="AB2304" s="358"/>
      <c r="AC2304" s="358"/>
      <c r="AD2304" s="358"/>
      <c r="AE2304" s="358"/>
      <c r="AF2304" s="358"/>
      <c r="AG2304" s="358"/>
      <c r="AH2304" s="358"/>
      <c r="AI2304" s="358"/>
      <c r="AJ2304" s="358"/>
    </row>
    <row r="2305" spans="1:36" x14ac:dyDescent="0.25">
      <c r="A2305" s="353" t="s">
        <v>247</v>
      </c>
      <c r="B2305" s="353" t="s">
        <v>473</v>
      </c>
      <c r="C2305" s="441">
        <f t="shared" ref="C2305:H2305" si="1991">C109</f>
        <v>12500</v>
      </c>
      <c r="D2305" s="441"/>
      <c r="E2305" s="441"/>
      <c r="F2305" s="441"/>
      <c r="G2305" s="441"/>
      <c r="H2305" s="441">
        <f t="shared" si="1991"/>
        <v>0</v>
      </c>
      <c r="I2305" s="441"/>
      <c r="J2305" s="445"/>
      <c r="K2305" s="358"/>
      <c r="L2305" s="358"/>
      <c r="M2305" s="358"/>
      <c r="N2305" s="358"/>
      <c r="O2305" s="358"/>
      <c r="P2305" s="358"/>
      <c r="Q2305" s="358"/>
      <c r="R2305" s="358"/>
      <c r="S2305" s="358"/>
      <c r="T2305" s="358"/>
      <c r="U2305" s="358"/>
      <c r="V2305" s="358"/>
      <c r="W2305" s="358"/>
      <c r="X2305" s="358"/>
      <c r="Y2305" s="358"/>
      <c r="Z2305" s="358"/>
      <c r="AA2305" s="358"/>
      <c r="AB2305" s="358"/>
      <c r="AC2305" s="358"/>
      <c r="AD2305" s="358"/>
      <c r="AE2305" s="358"/>
      <c r="AF2305" s="358"/>
      <c r="AG2305" s="358"/>
      <c r="AH2305" s="358"/>
      <c r="AI2305" s="358"/>
      <c r="AJ2305" s="358"/>
    </row>
    <row r="2306" spans="1:36" x14ac:dyDescent="0.25">
      <c r="A2306" s="353" t="s">
        <v>325</v>
      </c>
      <c r="B2306" s="353" t="s">
        <v>325</v>
      </c>
      <c r="C2306" s="441">
        <f t="shared" ref="C2306:H2306" si="1992">C110</f>
        <v>20000</v>
      </c>
      <c r="D2306" s="441"/>
      <c r="E2306" s="441"/>
      <c r="F2306" s="441"/>
      <c r="G2306" s="441"/>
      <c r="H2306" s="441">
        <f t="shared" si="1992"/>
        <v>0</v>
      </c>
      <c r="I2306" s="441"/>
      <c r="J2306" s="445"/>
      <c r="K2306" s="358"/>
      <c r="L2306" s="358"/>
      <c r="M2306" s="358"/>
      <c r="N2306" s="358"/>
      <c r="O2306" s="358"/>
      <c r="P2306" s="358"/>
      <c r="Q2306" s="358"/>
      <c r="R2306" s="358"/>
      <c r="S2306" s="358"/>
      <c r="T2306" s="358"/>
      <c r="U2306" s="358"/>
      <c r="V2306" s="358"/>
      <c r="W2306" s="358"/>
      <c r="X2306" s="358"/>
      <c r="Y2306" s="358"/>
      <c r="Z2306" s="358"/>
      <c r="AA2306" s="358"/>
      <c r="AB2306" s="358"/>
      <c r="AC2306" s="358"/>
      <c r="AD2306" s="358"/>
      <c r="AE2306" s="358"/>
      <c r="AF2306" s="358"/>
      <c r="AG2306" s="358"/>
      <c r="AH2306" s="358"/>
      <c r="AI2306" s="358"/>
      <c r="AJ2306" s="358"/>
    </row>
    <row r="2307" spans="1:36" x14ac:dyDescent="0.25">
      <c r="A2307" s="353" t="s">
        <v>248</v>
      </c>
      <c r="B2307" s="353" t="s">
        <v>297</v>
      </c>
      <c r="C2307" s="441">
        <f t="shared" ref="C2307:H2307" si="1993">C111</f>
        <v>20000</v>
      </c>
      <c r="D2307" s="441"/>
      <c r="E2307" s="441"/>
      <c r="F2307" s="441"/>
      <c r="G2307" s="441"/>
      <c r="H2307" s="441">
        <f t="shared" si="1993"/>
        <v>0</v>
      </c>
      <c r="I2307" s="441"/>
      <c r="J2307" s="445"/>
      <c r="K2307" s="358"/>
      <c r="L2307" s="358"/>
      <c r="M2307" s="358"/>
      <c r="N2307" s="358"/>
      <c r="O2307" s="358"/>
      <c r="P2307" s="358"/>
      <c r="Q2307" s="358"/>
      <c r="R2307" s="358"/>
      <c r="S2307" s="358"/>
      <c r="T2307" s="358"/>
      <c r="U2307" s="358"/>
      <c r="V2307" s="358"/>
      <c r="W2307" s="358"/>
      <c r="X2307" s="358"/>
      <c r="Y2307" s="358"/>
      <c r="Z2307" s="358"/>
      <c r="AA2307" s="358"/>
      <c r="AB2307" s="358"/>
      <c r="AC2307" s="358"/>
      <c r="AD2307" s="358"/>
      <c r="AE2307" s="358"/>
      <c r="AF2307" s="358"/>
      <c r="AG2307" s="358"/>
      <c r="AH2307" s="358"/>
      <c r="AI2307" s="358"/>
      <c r="AJ2307" s="358"/>
    </row>
    <row r="2308" spans="1:36" x14ac:dyDescent="0.25">
      <c r="A2308" s="353" t="s">
        <v>248</v>
      </c>
      <c r="B2308" s="353" t="s">
        <v>356</v>
      </c>
      <c r="C2308" s="441">
        <f t="shared" ref="C2308:H2308" si="1994">C112</f>
        <v>20000</v>
      </c>
      <c r="D2308" s="441"/>
      <c r="E2308" s="441"/>
      <c r="F2308" s="441"/>
      <c r="G2308" s="441"/>
      <c r="H2308" s="441">
        <f t="shared" si="1994"/>
        <v>0</v>
      </c>
      <c r="I2308" s="441"/>
      <c r="J2308" s="445"/>
      <c r="K2308" s="358"/>
      <c r="L2308" s="358"/>
      <c r="M2308" s="358"/>
      <c r="N2308" s="358"/>
      <c r="O2308" s="358"/>
      <c r="P2308" s="358"/>
      <c r="Q2308" s="358"/>
      <c r="R2308" s="358"/>
      <c r="S2308" s="358"/>
      <c r="T2308" s="358"/>
      <c r="U2308" s="358"/>
      <c r="V2308" s="358"/>
      <c r="W2308" s="358"/>
      <c r="X2308" s="358"/>
      <c r="Y2308" s="358"/>
      <c r="Z2308" s="358"/>
      <c r="AA2308" s="358"/>
      <c r="AB2308" s="358"/>
      <c r="AC2308" s="358"/>
      <c r="AD2308" s="358"/>
      <c r="AE2308" s="358"/>
      <c r="AF2308" s="358"/>
      <c r="AG2308" s="358"/>
      <c r="AH2308" s="358"/>
      <c r="AI2308" s="358"/>
      <c r="AJ2308" s="358"/>
    </row>
    <row r="2309" spans="1:36" x14ac:dyDescent="0.25">
      <c r="A2309" s="353" t="s">
        <v>249</v>
      </c>
      <c r="B2309" s="353" t="s">
        <v>352</v>
      </c>
      <c r="C2309" s="441">
        <f t="shared" ref="C2309:H2309" si="1995">C113</f>
        <v>20000</v>
      </c>
      <c r="D2309" s="441"/>
      <c r="E2309" s="441"/>
      <c r="F2309" s="441"/>
      <c r="G2309" s="441"/>
      <c r="H2309" s="441">
        <f t="shared" si="1995"/>
        <v>0</v>
      </c>
      <c r="I2309" s="441"/>
      <c r="J2309" s="445"/>
      <c r="K2309" s="358"/>
      <c r="L2309" s="358"/>
      <c r="M2309" s="358"/>
      <c r="N2309" s="358"/>
      <c r="O2309" s="358"/>
      <c r="P2309" s="358"/>
      <c r="Q2309" s="358"/>
      <c r="R2309" s="358"/>
      <c r="S2309" s="358"/>
      <c r="T2309" s="358"/>
      <c r="U2309" s="358"/>
      <c r="V2309" s="358"/>
      <c r="W2309" s="358"/>
      <c r="X2309" s="358"/>
      <c r="Y2309" s="358"/>
      <c r="Z2309" s="358"/>
      <c r="AA2309" s="358"/>
      <c r="AB2309" s="358"/>
      <c r="AC2309" s="358"/>
      <c r="AD2309" s="358"/>
      <c r="AE2309" s="358"/>
      <c r="AF2309" s="358"/>
      <c r="AG2309" s="358"/>
      <c r="AH2309" s="358"/>
      <c r="AI2309" s="358"/>
      <c r="AJ2309" s="358"/>
    </row>
    <row r="2310" spans="1:36" x14ac:dyDescent="0.25">
      <c r="A2310" s="353" t="s">
        <v>249</v>
      </c>
      <c r="B2310" s="353" t="s">
        <v>525</v>
      </c>
      <c r="C2310" s="441">
        <f t="shared" ref="C2310:H2310" si="1996">C114</f>
        <v>25000</v>
      </c>
      <c r="D2310" s="441"/>
      <c r="E2310" s="441"/>
      <c r="F2310" s="441"/>
      <c r="G2310" s="441"/>
      <c r="H2310" s="441">
        <f t="shared" si="1996"/>
        <v>0</v>
      </c>
      <c r="I2310" s="441"/>
      <c r="J2310" s="445"/>
      <c r="K2310" s="358"/>
      <c r="L2310" s="358"/>
      <c r="M2310" s="358"/>
      <c r="N2310" s="358"/>
      <c r="O2310" s="358"/>
      <c r="P2310" s="358"/>
      <c r="Q2310" s="358"/>
      <c r="R2310" s="358"/>
      <c r="S2310" s="358"/>
      <c r="T2310" s="358"/>
      <c r="U2310" s="358"/>
      <c r="V2310" s="358"/>
      <c r="W2310" s="358"/>
      <c r="X2310" s="358"/>
      <c r="Y2310" s="358"/>
      <c r="Z2310" s="358"/>
      <c r="AA2310" s="358"/>
      <c r="AB2310" s="358"/>
      <c r="AC2310" s="358"/>
      <c r="AD2310" s="358"/>
      <c r="AE2310" s="358"/>
      <c r="AF2310" s="358"/>
      <c r="AG2310" s="358"/>
      <c r="AH2310" s="358"/>
      <c r="AI2310" s="358"/>
      <c r="AJ2310" s="358"/>
    </row>
    <row r="2311" spans="1:36" x14ac:dyDescent="0.25">
      <c r="A2311" s="353" t="s">
        <v>533</v>
      </c>
      <c r="B2311" s="353" t="s">
        <v>533</v>
      </c>
      <c r="C2311" s="441">
        <f t="shared" ref="C2311:H2311" si="1997">C115</f>
        <v>42000</v>
      </c>
      <c r="D2311" s="441"/>
      <c r="E2311" s="441"/>
      <c r="F2311" s="441"/>
      <c r="G2311" s="441"/>
      <c r="H2311" s="441">
        <f t="shared" si="1997"/>
        <v>0</v>
      </c>
      <c r="I2311" s="441"/>
      <c r="J2311" s="445"/>
      <c r="K2311" s="358"/>
      <c r="L2311" s="358"/>
      <c r="M2311" s="358"/>
      <c r="N2311" s="358"/>
      <c r="O2311" s="358"/>
      <c r="P2311" s="358"/>
      <c r="Q2311" s="358"/>
      <c r="R2311" s="358"/>
      <c r="S2311" s="358"/>
      <c r="T2311" s="358"/>
      <c r="U2311" s="358"/>
      <c r="V2311" s="358"/>
      <c r="W2311" s="358"/>
      <c r="X2311" s="358"/>
      <c r="Y2311" s="358"/>
      <c r="Z2311" s="358"/>
      <c r="AA2311" s="358"/>
      <c r="AB2311" s="358"/>
      <c r="AC2311" s="358"/>
      <c r="AD2311" s="358"/>
      <c r="AE2311" s="358"/>
      <c r="AF2311" s="358"/>
      <c r="AG2311" s="358"/>
      <c r="AH2311" s="358"/>
      <c r="AI2311" s="358"/>
      <c r="AJ2311" s="358"/>
    </row>
    <row r="2312" spans="1:36" x14ac:dyDescent="0.25">
      <c r="A2312" s="353" t="s">
        <v>316</v>
      </c>
      <c r="B2312" s="353" t="s">
        <v>316</v>
      </c>
      <c r="C2312" s="441">
        <f t="shared" ref="C2312:H2312" si="1998">C116</f>
        <v>20000</v>
      </c>
      <c r="D2312" s="441"/>
      <c r="E2312" s="441"/>
      <c r="F2312" s="441"/>
      <c r="G2312" s="441"/>
      <c r="H2312" s="441">
        <f t="shared" si="1998"/>
        <v>0</v>
      </c>
      <c r="I2312" s="441"/>
      <c r="J2312" s="445"/>
      <c r="K2312" s="358"/>
      <c r="L2312" s="358"/>
      <c r="M2312" s="358"/>
      <c r="N2312" s="358"/>
      <c r="O2312" s="358"/>
      <c r="P2312" s="358"/>
      <c r="Q2312" s="358"/>
      <c r="R2312" s="358"/>
      <c r="S2312" s="358"/>
      <c r="T2312" s="358"/>
      <c r="U2312" s="358"/>
      <c r="V2312" s="358"/>
      <c r="W2312" s="358"/>
      <c r="X2312" s="358"/>
      <c r="Y2312" s="358"/>
      <c r="Z2312" s="358"/>
      <c r="AA2312" s="358"/>
      <c r="AB2312" s="358"/>
      <c r="AC2312" s="358"/>
      <c r="AD2312" s="358"/>
      <c r="AE2312" s="358"/>
      <c r="AF2312" s="358"/>
      <c r="AG2312" s="358"/>
      <c r="AH2312" s="358"/>
      <c r="AI2312" s="358"/>
      <c r="AJ2312" s="358"/>
    </row>
    <row r="2313" spans="1:36" x14ac:dyDescent="0.25">
      <c r="A2313" s="353" t="s">
        <v>369</v>
      </c>
      <c r="B2313" s="353" t="s">
        <v>370</v>
      </c>
      <c r="C2313" s="441">
        <f t="shared" ref="C2313:H2313" si="1999">C117</f>
        <v>1800</v>
      </c>
      <c r="D2313" s="441"/>
      <c r="E2313" s="441"/>
      <c r="F2313" s="441"/>
      <c r="G2313" s="441"/>
      <c r="H2313" s="441">
        <f t="shared" si="1999"/>
        <v>0</v>
      </c>
      <c r="I2313" s="441"/>
      <c r="J2313" s="445"/>
      <c r="K2313" s="358"/>
      <c r="L2313" s="358"/>
      <c r="M2313" s="358"/>
      <c r="N2313" s="358"/>
      <c r="O2313" s="358"/>
      <c r="P2313" s="358"/>
      <c r="Q2313" s="358"/>
      <c r="R2313" s="358"/>
      <c r="S2313" s="358"/>
      <c r="T2313" s="358"/>
      <c r="U2313" s="358"/>
      <c r="V2313" s="358"/>
      <c r="W2313" s="358"/>
      <c r="X2313" s="358"/>
      <c r="Y2313" s="358"/>
      <c r="Z2313" s="358"/>
      <c r="AA2313" s="358"/>
      <c r="AB2313" s="358"/>
      <c r="AC2313" s="358"/>
      <c r="AD2313" s="358"/>
      <c r="AE2313" s="358"/>
      <c r="AF2313" s="358"/>
      <c r="AG2313" s="358"/>
      <c r="AH2313" s="358"/>
      <c r="AI2313" s="358"/>
      <c r="AJ2313" s="358"/>
    </row>
    <row r="2314" spans="1:36" x14ac:dyDescent="0.25">
      <c r="A2314" s="353" t="s">
        <v>508</v>
      </c>
      <c r="B2314" s="353" t="s">
        <v>509</v>
      </c>
      <c r="C2314" s="441">
        <f t="shared" ref="C2314:H2314" si="2000">C118</f>
        <v>5000</v>
      </c>
      <c r="D2314" s="441"/>
      <c r="E2314" s="441"/>
      <c r="F2314" s="441"/>
      <c r="G2314" s="441"/>
      <c r="H2314" s="441">
        <f t="shared" si="2000"/>
        <v>0</v>
      </c>
      <c r="I2314" s="441"/>
      <c r="J2314" s="445"/>
      <c r="K2314" s="358"/>
      <c r="L2314" s="358"/>
      <c r="M2314" s="358"/>
      <c r="N2314" s="358"/>
      <c r="O2314" s="358"/>
      <c r="P2314" s="358"/>
      <c r="Q2314" s="358"/>
      <c r="R2314" s="358"/>
      <c r="S2314" s="358"/>
      <c r="T2314" s="358"/>
      <c r="U2314" s="358"/>
      <c r="V2314" s="358"/>
      <c r="W2314" s="358"/>
      <c r="X2314" s="358"/>
      <c r="Y2314" s="358"/>
      <c r="Z2314" s="358"/>
      <c r="AA2314" s="358"/>
      <c r="AB2314" s="358"/>
      <c r="AC2314" s="358"/>
      <c r="AD2314" s="358"/>
      <c r="AE2314" s="358"/>
      <c r="AF2314" s="358"/>
      <c r="AG2314" s="358"/>
      <c r="AH2314" s="358"/>
      <c r="AI2314" s="358"/>
      <c r="AJ2314" s="358"/>
    </row>
    <row r="2315" spans="1:36" x14ac:dyDescent="0.25">
      <c r="A2315" s="353" t="s">
        <v>250</v>
      </c>
      <c r="B2315" s="353" t="s">
        <v>403</v>
      </c>
      <c r="C2315" s="441">
        <f t="shared" ref="C2315:H2315" si="2001">C119</f>
        <v>20000</v>
      </c>
      <c r="D2315" s="441"/>
      <c r="E2315" s="441"/>
      <c r="F2315" s="441"/>
      <c r="G2315" s="441"/>
      <c r="H2315" s="441">
        <f t="shared" si="2001"/>
        <v>0</v>
      </c>
      <c r="I2315" s="441"/>
      <c r="J2315" s="445"/>
      <c r="K2315" s="358"/>
      <c r="L2315" s="358"/>
      <c r="M2315" s="358"/>
      <c r="N2315" s="358"/>
      <c r="O2315" s="358"/>
      <c r="P2315" s="358"/>
      <c r="Q2315" s="358"/>
      <c r="R2315" s="358"/>
      <c r="S2315" s="358"/>
      <c r="T2315" s="358"/>
      <c r="U2315" s="358"/>
      <c r="V2315" s="358"/>
      <c r="W2315" s="358"/>
      <c r="X2315" s="358"/>
      <c r="Y2315" s="358"/>
      <c r="Z2315" s="358"/>
      <c r="AA2315" s="358"/>
      <c r="AB2315" s="358"/>
      <c r="AC2315" s="358"/>
      <c r="AD2315" s="358"/>
      <c r="AE2315" s="358"/>
      <c r="AF2315" s="358"/>
      <c r="AG2315" s="358"/>
      <c r="AH2315" s="358"/>
      <c r="AI2315" s="358"/>
      <c r="AJ2315" s="358"/>
    </row>
    <row r="2316" spans="1:36" x14ac:dyDescent="0.25">
      <c r="A2316" s="353" t="s">
        <v>250</v>
      </c>
      <c r="B2316" s="353" t="s">
        <v>290</v>
      </c>
      <c r="C2316" s="441">
        <f t="shared" ref="C2316:H2316" si="2002">C120</f>
        <v>20000</v>
      </c>
      <c r="D2316" s="441"/>
      <c r="E2316" s="441"/>
      <c r="F2316" s="441"/>
      <c r="G2316" s="441"/>
      <c r="H2316" s="441">
        <f t="shared" si="2002"/>
        <v>0</v>
      </c>
      <c r="I2316" s="441"/>
      <c r="J2316" s="445"/>
      <c r="K2316" s="358"/>
      <c r="L2316" s="358"/>
      <c r="M2316" s="358"/>
      <c r="N2316" s="358"/>
      <c r="O2316" s="358"/>
      <c r="P2316" s="358"/>
      <c r="Q2316" s="358"/>
      <c r="R2316" s="358"/>
      <c r="S2316" s="358"/>
      <c r="T2316" s="358"/>
      <c r="U2316" s="358"/>
      <c r="V2316" s="358"/>
      <c r="W2316" s="358"/>
      <c r="X2316" s="358"/>
      <c r="Y2316" s="358"/>
      <c r="Z2316" s="358"/>
      <c r="AA2316" s="358"/>
      <c r="AB2316" s="358"/>
      <c r="AC2316" s="358"/>
      <c r="AD2316" s="358"/>
      <c r="AE2316" s="358"/>
      <c r="AF2316" s="358"/>
      <c r="AG2316" s="358"/>
      <c r="AH2316" s="358"/>
      <c r="AI2316" s="358"/>
      <c r="AJ2316" s="358"/>
    </row>
    <row r="2317" spans="1:36" x14ac:dyDescent="0.25">
      <c r="A2317" s="353" t="s">
        <v>489</v>
      </c>
      <c r="B2317" s="353" t="s">
        <v>490</v>
      </c>
      <c r="C2317" s="441">
        <f t="shared" ref="C2317:H2317" si="2003">C121</f>
        <v>20000</v>
      </c>
      <c r="D2317" s="441"/>
      <c r="E2317" s="441"/>
      <c r="F2317" s="441"/>
      <c r="G2317" s="441"/>
      <c r="H2317" s="441">
        <f t="shared" si="2003"/>
        <v>0</v>
      </c>
      <c r="I2317" s="441"/>
      <c r="J2317" s="445"/>
      <c r="K2317" s="358"/>
      <c r="L2317" s="358"/>
      <c r="M2317" s="358"/>
      <c r="N2317" s="358"/>
      <c r="O2317" s="358"/>
      <c r="P2317" s="358"/>
      <c r="Q2317" s="358"/>
      <c r="R2317" s="358"/>
      <c r="S2317" s="358"/>
      <c r="T2317" s="358"/>
      <c r="U2317" s="358"/>
      <c r="V2317" s="358"/>
      <c r="W2317" s="358"/>
      <c r="X2317" s="358"/>
      <c r="Y2317" s="358"/>
      <c r="Z2317" s="358"/>
      <c r="AA2317" s="358"/>
      <c r="AB2317" s="358"/>
      <c r="AC2317" s="358"/>
      <c r="AD2317" s="358"/>
      <c r="AE2317" s="358"/>
      <c r="AF2317" s="358"/>
      <c r="AG2317" s="358"/>
      <c r="AH2317" s="358"/>
      <c r="AI2317" s="358"/>
      <c r="AJ2317" s="358"/>
    </row>
    <row r="2318" spans="1:36" x14ac:dyDescent="0.25">
      <c r="A2318" s="353" t="s">
        <v>469</v>
      </c>
      <c r="B2318" s="353" t="s">
        <v>469</v>
      </c>
      <c r="C2318" s="441">
        <f t="shared" ref="C2318:H2318" si="2004">C122</f>
        <v>5600</v>
      </c>
      <c r="D2318" s="441"/>
      <c r="E2318" s="441"/>
      <c r="F2318" s="441"/>
      <c r="G2318" s="441"/>
      <c r="H2318" s="441">
        <f t="shared" si="2004"/>
        <v>0</v>
      </c>
      <c r="I2318" s="441"/>
      <c r="J2318" s="445"/>
      <c r="K2318" s="358"/>
      <c r="L2318" s="358"/>
      <c r="M2318" s="358"/>
      <c r="N2318" s="358"/>
      <c r="O2318" s="358"/>
      <c r="P2318" s="358"/>
      <c r="Q2318" s="358"/>
      <c r="R2318" s="358"/>
      <c r="S2318" s="358"/>
      <c r="T2318" s="358"/>
      <c r="U2318" s="358"/>
      <c r="V2318" s="358"/>
      <c r="W2318" s="358"/>
      <c r="X2318" s="358"/>
      <c r="Y2318" s="358"/>
      <c r="Z2318" s="358"/>
      <c r="AA2318" s="358"/>
      <c r="AB2318" s="358"/>
      <c r="AC2318" s="358"/>
      <c r="AD2318" s="358"/>
      <c r="AE2318" s="358"/>
      <c r="AF2318" s="358"/>
      <c r="AG2318" s="358"/>
      <c r="AH2318" s="358"/>
      <c r="AI2318" s="358"/>
      <c r="AJ2318" s="358"/>
    </row>
    <row r="2319" spans="1:36" x14ac:dyDescent="0.25">
      <c r="A2319" s="353" t="s">
        <v>278</v>
      </c>
      <c r="B2319" s="353" t="s">
        <v>278</v>
      </c>
      <c r="C2319" s="441">
        <f t="shared" ref="C2319:H2319" si="2005">C123</f>
        <v>2500</v>
      </c>
      <c r="D2319" s="441"/>
      <c r="E2319" s="441"/>
      <c r="F2319" s="441"/>
      <c r="G2319" s="441"/>
      <c r="H2319" s="441">
        <f t="shared" si="2005"/>
        <v>0</v>
      </c>
      <c r="I2319" s="441"/>
      <c r="J2319" s="445"/>
      <c r="K2319" s="358"/>
      <c r="L2319" s="358"/>
      <c r="M2319" s="358"/>
      <c r="N2319" s="358"/>
      <c r="O2319" s="358"/>
      <c r="P2319" s="358"/>
      <c r="Q2319" s="358"/>
      <c r="R2319" s="358"/>
      <c r="S2319" s="358"/>
      <c r="T2319" s="358"/>
      <c r="U2319" s="358"/>
      <c r="V2319" s="358"/>
      <c r="W2319" s="358"/>
      <c r="X2319" s="358"/>
      <c r="Y2319" s="358"/>
      <c r="Z2319" s="358"/>
      <c r="AA2319" s="358"/>
      <c r="AB2319" s="358"/>
      <c r="AC2319" s="358"/>
      <c r="AD2319" s="358"/>
      <c r="AE2319" s="358"/>
      <c r="AF2319" s="358"/>
      <c r="AG2319" s="358"/>
      <c r="AH2319" s="358"/>
      <c r="AI2319" s="358"/>
      <c r="AJ2319" s="358"/>
    </row>
    <row r="2320" spans="1:36" x14ac:dyDescent="0.25">
      <c r="A2320" s="353" t="s">
        <v>383</v>
      </c>
      <c r="B2320" s="353" t="s">
        <v>384</v>
      </c>
      <c r="C2320" s="441">
        <f t="shared" ref="C2320:H2320" si="2006">C124</f>
        <v>2496</v>
      </c>
      <c r="D2320" s="441"/>
      <c r="E2320" s="441"/>
      <c r="F2320" s="441"/>
      <c r="G2320" s="441"/>
      <c r="H2320" s="441">
        <f t="shared" si="2006"/>
        <v>0</v>
      </c>
      <c r="I2320" s="441"/>
      <c r="J2320" s="445"/>
      <c r="K2320" s="358"/>
      <c r="L2320" s="358"/>
      <c r="M2320" s="358"/>
      <c r="N2320" s="358"/>
      <c r="O2320" s="358"/>
      <c r="P2320" s="358"/>
      <c r="Q2320" s="358"/>
      <c r="R2320" s="358"/>
      <c r="S2320" s="358"/>
      <c r="T2320" s="358"/>
      <c r="U2320" s="358"/>
      <c r="V2320" s="358"/>
      <c r="W2320" s="358"/>
      <c r="X2320" s="358"/>
      <c r="Y2320" s="358"/>
      <c r="Z2320" s="358"/>
      <c r="AA2320" s="358"/>
      <c r="AB2320" s="358"/>
      <c r="AC2320" s="358"/>
      <c r="AD2320" s="358"/>
      <c r="AE2320" s="358"/>
      <c r="AF2320" s="358"/>
      <c r="AG2320" s="358"/>
      <c r="AH2320" s="358"/>
      <c r="AI2320" s="358"/>
      <c r="AJ2320" s="358"/>
    </row>
    <row r="2321" spans="1:36" x14ac:dyDescent="0.25">
      <c r="A2321" s="353" t="s">
        <v>358</v>
      </c>
      <c r="B2321" s="353" t="s">
        <v>358</v>
      </c>
      <c r="C2321" s="441">
        <f t="shared" ref="C2321:H2321" si="2007">C125</f>
        <v>1500</v>
      </c>
      <c r="D2321" s="441"/>
      <c r="E2321" s="441"/>
      <c r="F2321" s="441"/>
      <c r="G2321" s="441"/>
      <c r="H2321" s="441">
        <f t="shared" si="2007"/>
        <v>0</v>
      </c>
      <c r="I2321" s="441"/>
      <c r="J2321" s="445"/>
      <c r="K2321" s="358"/>
      <c r="L2321" s="358"/>
      <c r="M2321" s="358"/>
      <c r="N2321" s="358"/>
      <c r="O2321" s="358"/>
      <c r="P2321" s="358"/>
      <c r="Q2321" s="358"/>
      <c r="R2321" s="358"/>
      <c r="S2321" s="358"/>
      <c r="T2321" s="358"/>
      <c r="U2321" s="358"/>
      <c r="V2321" s="358"/>
      <c r="W2321" s="358"/>
      <c r="X2321" s="358"/>
      <c r="Y2321" s="358"/>
      <c r="Z2321" s="358"/>
      <c r="AA2321" s="358"/>
      <c r="AB2321" s="358"/>
      <c r="AC2321" s="358"/>
      <c r="AD2321" s="358"/>
      <c r="AE2321" s="358"/>
      <c r="AF2321" s="358"/>
      <c r="AG2321" s="358"/>
      <c r="AH2321" s="358"/>
      <c r="AI2321" s="358"/>
      <c r="AJ2321" s="358"/>
    </row>
    <row r="2322" spans="1:36" x14ac:dyDescent="0.25">
      <c r="A2322" s="353" t="s">
        <v>552</v>
      </c>
      <c r="B2322" s="353" t="s">
        <v>553</v>
      </c>
      <c r="C2322" s="441">
        <f t="shared" ref="C2322:H2322" si="2008">C126</f>
        <v>4998</v>
      </c>
      <c r="D2322" s="441"/>
      <c r="E2322" s="441"/>
      <c r="F2322" s="441"/>
      <c r="G2322" s="441"/>
      <c r="H2322" s="441">
        <f t="shared" si="2008"/>
        <v>0</v>
      </c>
      <c r="I2322" s="441"/>
      <c r="J2322" s="445"/>
      <c r="K2322" s="358"/>
      <c r="L2322" s="358"/>
      <c r="M2322" s="358"/>
      <c r="N2322" s="358"/>
      <c r="O2322" s="358"/>
      <c r="P2322" s="358"/>
      <c r="Q2322" s="358"/>
      <c r="R2322" s="358"/>
      <c r="S2322" s="358"/>
      <c r="T2322" s="358"/>
      <c r="U2322" s="358"/>
      <c r="V2322" s="358"/>
      <c r="W2322" s="358"/>
      <c r="X2322" s="358"/>
      <c r="Y2322" s="358"/>
      <c r="Z2322" s="358"/>
      <c r="AA2322" s="358"/>
      <c r="AB2322" s="358"/>
      <c r="AC2322" s="358"/>
      <c r="AD2322" s="358"/>
      <c r="AE2322" s="358"/>
      <c r="AF2322" s="358"/>
      <c r="AG2322" s="358"/>
      <c r="AH2322" s="358"/>
      <c r="AI2322" s="358"/>
      <c r="AJ2322" s="358"/>
    </row>
    <row r="2323" spans="1:36" x14ac:dyDescent="0.25">
      <c r="A2323" s="353" t="s">
        <v>251</v>
      </c>
      <c r="B2323" s="353" t="s">
        <v>251</v>
      </c>
      <c r="C2323" s="441">
        <f t="shared" ref="C2323:H2323" si="2009">C127</f>
        <v>9375</v>
      </c>
      <c r="D2323" s="441"/>
      <c r="E2323" s="441"/>
      <c r="F2323" s="441"/>
      <c r="G2323" s="441"/>
      <c r="H2323" s="441">
        <f t="shared" si="2009"/>
        <v>0</v>
      </c>
      <c r="I2323" s="441"/>
      <c r="J2323" s="445"/>
      <c r="K2323" s="358"/>
      <c r="L2323" s="358"/>
      <c r="M2323" s="358"/>
      <c r="N2323" s="358"/>
      <c r="O2323" s="358"/>
      <c r="P2323" s="358"/>
      <c r="Q2323" s="358"/>
      <c r="R2323" s="358"/>
      <c r="S2323" s="358"/>
      <c r="T2323" s="358"/>
      <c r="U2323" s="358"/>
      <c r="V2323" s="358"/>
      <c r="W2323" s="358"/>
      <c r="X2323" s="358"/>
      <c r="Y2323" s="358"/>
      <c r="Z2323" s="358"/>
      <c r="AA2323" s="358"/>
      <c r="AB2323" s="358"/>
      <c r="AC2323" s="358"/>
      <c r="AD2323" s="358"/>
      <c r="AE2323" s="358"/>
      <c r="AF2323" s="358"/>
      <c r="AG2323" s="358"/>
      <c r="AH2323" s="358"/>
      <c r="AI2323" s="358"/>
      <c r="AJ2323" s="358"/>
    </row>
    <row r="2324" spans="1:36" x14ac:dyDescent="0.25">
      <c r="A2324" s="353" t="s">
        <v>251</v>
      </c>
      <c r="B2324" s="353" t="s">
        <v>328</v>
      </c>
      <c r="C2324" s="441">
        <f t="shared" ref="C2324:H2324" si="2010">C128</f>
        <v>6250</v>
      </c>
      <c r="D2324" s="441"/>
      <c r="E2324" s="441"/>
      <c r="F2324" s="441"/>
      <c r="G2324" s="441"/>
      <c r="H2324" s="441">
        <f t="shared" si="2010"/>
        <v>0</v>
      </c>
      <c r="I2324" s="441"/>
      <c r="J2324" s="445"/>
      <c r="K2324" s="358"/>
      <c r="L2324" s="358"/>
      <c r="M2324" s="358"/>
      <c r="N2324" s="358"/>
      <c r="O2324" s="358"/>
      <c r="P2324" s="358"/>
      <c r="Q2324" s="358"/>
      <c r="R2324" s="358"/>
      <c r="S2324" s="358"/>
      <c r="T2324" s="358"/>
      <c r="U2324" s="358"/>
      <c r="V2324" s="358"/>
      <c r="W2324" s="358"/>
      <c r="X2324" s="358"/>
      <c r="Y2324" s="358"/>
      <c r="Z2324" s="358"/>
      <c r="AA2324" s="358"/>
      <c r="AB2324" s="358"/>
      <c r="AC2324" s="358"/>
      <c r="AD2324" s="358"/>
      <c r="AE2324" s="358"/>
      <c r="AF2324" s="358"/>
      <c r="AG2324" s="358"/>
      <c r="AH2324" s="358"/>
      <c r="AI2324" s="358"/>
      <c r="AJ2324" s="358"/>
    </row>
    <row r="2325" spans="1:36" x14ac:dyDescent="0.25">
      <c r="A2325" s="353" t="s">
        <v>251</v>
      </c>
      <c r="B2325" s="353" t="s">
        <v>391</v>
      </c>
      <c r="C2325" s="441">
        <f t="shared" ref="C2325:H2325" si="2011">C129</f>
        <v>6250</v>
      </c>
      <c r="D2325" s="441"/>
      <c r="E2325" s="441"/>
      <c r="F2325" s="441"/>
      <c r="G2325" s="441"/>
      <c r="H2325" s="441">
        <f t="shared" si="2011"/>
        <v>0</v>
      </c>
      <c r="I2325" s="441"/>
      <c r="J2325" s="445"/>
      <c r="K2325" s="358"/>
      <c r="L2325" s="358"/>
      <c r="M2325" s="358"/>
      <c r="N2325" s="358"/>
      <c r="O2325" s="358"/>
      <c r="P2325" s="358"/>
      <c r="Q2325" s="358"/>
      <c r="R2325" s="358"/>
      <c r="S2325" s="358"/>
      <c r="T2325" s="358"/>
      <c r="U2325" s="358"/>
      <c r="V2325" s="358"/>
      <c r="W2325" s="358"/>
      <c r="X2325" s="358"/>
      <c r="Y2325" s="358"/>
      <c r="Z2325" s="358"/>
      <c r="AA2325" s="358"/>
      <c r="AB2325" s="358"/>
      <c r="AC2325" s="358"/>
      <c r="AD2325" s="358"/>
      <c r="AE2325" s="358"/>
      <c r="AF2325" s="358"/>
      <c r="AG2325" s="358"/>
      <c r="AH2325" s="358"/>
      <c r="AI2325" s="358"/>
      <c r="AJ2325" s="358"/>
    </row>
    <row r="2326" spans="1:36" x14ac:dyDescent="0.25">
      <c r="A2326" s="353" t="s">
        <v>435</v>
      </c>
      <c r="B2326" s="353" t="s">
        <v>435</v>
      </c>
      <c r="C2326" s="441">
        <f t="shared" ref="C2326:H2326" si="2012">C130</f>
        <v>12500</v>
      </c>
      <c r="D2326" s="441"/>
      <c r="E2326" s="441"/>
      <c r="F2326" s="441"/>
      <c r="G2326" s="441"/>
      <c r="H2326" s="441">
        <f t="shared" si="2012"/>
        <v>0</v>
      </c>
      <c r="I2326" s="441"/>
      <c r="J2326" s="445"/>
      <c r="K2326" s="358"/>
      <c r="L2326" s="358"/>
      <c r="M2326" s="358"/>
      <c r="N2326" s="358"/>
      <c r="O2326" s="358"/>
      <c r="P2326" s="358"/>
      <c r="Q2326" s="358"/>
      <c r="R2326" s="358"/>
      <c r="S2326" s="358"/>
      <c r="T2326" s="358"/>
      <c r="U2326" s="358"/>
      <c r="V2326" s="358"/>
      <c r="W2326" s="358"/>
      <c r="X2326" s="358"/>
      <c r="Y2326" s="358"/>
      <c r="Z2326" s="358"/>
      <c r="AA2326" s="358"/>
      <c r="AB2326" s="358"/>
      <c r="AC2326" s="358"/>
      <c r="AD2326" s="358"/>
      <c r="AE2326" s="358"/>
      <c r="AF2326" s="358"/>
      <c r="AG2326" s="358"/>
      <c r="AH2326" s="358"/>
      <c r="AI2326" s="358"/>
      <c r="AJ2326" s="358"/>
    </row>
    <row r="2327" spans="1:36" x14ac:dyDescent="0.25">
      <c r="A2327" s="353" t="s">
        <v>397</v>
      </c>
      <c r="B2327" s="353" t="s">
        <v>398</v>
      </c>
      <c r="C2327" s="441">
        <f t="shared" ref="C2327:H2327" si="2013">C131</f>
        <v>10500</v>
      </c>
      <c r="D2327" s="441"/>
      <c r="E2327" s="441"/>
      <c r="F2327" s="441"/>
      <c r="G2327" s="441"/>
      <c r="H2327" s="441">
        <f t="shared" si="2013"/>
        <v>0</v>
      </c>
      <c r="I2327" s="441"/>
      <c r="J2327" s="445"/>
      <c r="K2327" s="358"/>
      <c r="L2327" s="358"/>
      <c r="M2327" s="358"/>
      <c r="N2327" s="358"/>
      <c r="O2327" s="358"/>
      <c r="P2327" s="358"/>
      <c r="Q2327" s="358"/>
      <c r="R2327" s="358"/>
      <c r="S2327" s="358"/>
      <c r="T2327" s="358"/>
      <c r="U2327" s="358"/>
      <c r="V2327" s="358"/>
      <c r="W2327" s="358"/>
      <c r="X2327" s="358"/>
      <c r="Y2327" s="358"/>
      <c r="Z2327" s="358"/>
      <c r="AA2327" s="358"/>
      <c r="AB2327" s="358"/>
      <c r="AC2327" s="358"/>
      <c r="AD2327" s="358"/>
      <c r="AE2327" s="358"/>
      <c r="AF2327" s="358"/>
      <c r="AG2327" s="358"/>
      <c r="AH2327" s="358"/>
      <c r="AI2327" s="358"/>
      <c r="AJ2327" s="358"/>
    </row>
    <row r="2328" spans="1:36" x14ac:dyDescent="0.25">
      <c r="A2328" s="353" t="s">
        <v>365</v>
      </c>
      <c r="B2328" s="353" t="s">
        <v>366</v>
      </c>
      <c r="C2328" s="441">
        <f t="shared" ref="C2328:H2328" si="2014">C132</f>
        <v>20000</v>
      </c>
      <c r="D2328" s="441"/>
      <c r="E2328" s="441"/>
      <c r="F2328" s="441"/>
      <c r="G2328" s="441"/>
      <c r="H2328" s="441">
        <f t="shared" si="2014"/>
        <v>0</v>
      </c>
      <c r="I2328" s="441"/>
      <c r="J2328" s="445"/>
      <c r="K2328" s="358"/>
      <c r="L2328" s="358"/>
      <c r="M2328" s="358"/>
      <c r="N2328" s="358"/>
      <c r="O2328" s="358"/>
      <c r="P2328" s="358"/>
      <c r="Q2328" s="358"/>
      <c r="R2328" s="358"/>
      <c r="S2328" s="358"/>
      <c r="T2328" s="358"/>
      <c r="U2328" s="358"/>
      <c r="V2328" s="358"/>
      <c r="W2328" s="358"/>
      <c r="X2328" s="358"/>
      <c r="Y2328" s="358"/>
      <c r="Z2328" s="358"/>
      <c r="AA2328" s="358"/>
      <c r="AB2328" s="358"/>
      <c r="AC2328" s="358"/>
      <c r="AD2328" s="358"/>
      <c r="AE2328" s="358"/>
      <c r="AF2328" s="358"/>
      <c r="AG2328" s="358"/>
      <c r="AH2328" s="358"/>
      <c r="AI2328" s="358"/>
      <c r="AJ2328" s="358"/>
    </row>
    <row r="2329" spans="1:36" x14ac:dyDescent="0.25">
      <c r="A2329" s="353" t="s">
        <v>252</v>
      </c>
      <c r="B2329" s="353" t="s">
        <v>404</v>
      </c>
      <c r="C2329" s="441">
        <f t="shared" ref="C2329:H2329" si="2015">C133</f>
        <v>20000</v>
      </c>
      <c r="D2329" s="441"/>
      <c r="E2329" s="441"/>
      <c r="F2329" s="441"/>
      <c r="G2329" s="441"/>
      <c r="H2329" s="441">
        <f t="shared" si="2015"/>
        <v>0</v>
      </c>
      <c r="I2329" s="441"/>
      <c r="J2329" s="445"/>
      <c r="K2329" s="358"/>
      <c r="L2329" s="358"/>
      <c r="M2329" s="358"/>
      <c r="N2329" s="358"/>
      <c r="O2329" s="358"/>
      <c r="P2329" s="358"/>
      <c r="Q2329" s="358"/>
      <c r="R2329" s="358"/>
      <c r="S2329" s="358"/>
      <c r="T2329" s="358"/>
      <c r="U2329" s="358"/>
      <c r="V2329" s="358"/>
      <c r="W2329" s="358"/>
      <c r="X2329" s="358"/>
      <c r="Y2329" s="358"/>
      <c r="Z2329" s="358"/>
      <c r="AA2329" s="358"/>
      <c r="AB2329" s="358"/>
      <c r="AC2329" s="358"/>
      <c r="AD2329" s="358"/>
      <c r="AE2329" s="358"/>
      <c r="AF2329" s="358"/>
      <c r="AG2329" s="358"/>
      <c r="AH2329" s="358"/>
      <c r="AI2329" s="358"/>
      <c r="AJ2329" s="358"/>
    </row>
    <row r="2330" spans="1:36" x14ac:dyDescent="0.25">
      <c r="A2330" s="353" t="s">
        <v>252</v>
      </c>
      <c r="B2330" s="353" t="s">
        <v>392</v>
      </c>
      <c r="C2330" s="441">
        <f t="shared" ref="C2330:H2330" si="2016">C134</f>
        <v>42000</v>
      </c>
      <c r="D2330" s="441"/>
      <c r="E2330" s="441"/>
      <c r="F2330" s="441"/>
      <c r="G2330" s="441"/>
      <c r="H2330" s="441">
        <f t="shared" si="2016"/>
        <v>0</v>
      </c>
      <c r="I2330" s="441"/>
      <c r="J2330" s="445"/>
      <c r="K2330" s="358"/>
      <c r="L2330" s="358"/>
      <c r="M2330" s="358"/>
      <c r="N2330" s="358"/>
      <c r="O2330" s="358"/>
      <c r="P2330" s="358"/>
      <c r="Q2330" s="358"/>
      <c r="R2330" s="358"/>
      <c r="S2330" s="358"/>
      <c r="T2330" s="358"/>
      <c r="U2330" s="358"/>
      <c r="V2330" s="358"/>
      <c r="W2330" s="358"/>
      <c r="X2330" s="358"/>
      <c r="Y2330" s="358"/>
      <c r="Z2330" s="358"/>
      <c r="AA2330" s="358"/>
      <c r="AB2330" s="358"/>
      <c r="AC2330" s="358"/>
      <c r="AD2330" s="358"/>
      <c r="AE2330" s="358"/>
      <c r="AF2330" s="358"/>
      <c r="AG2330" s="358"/>
      <c r="AH2330" s="358"/>
      <c r="AI2330" s="358"/>
      <c r="AJ2330" s="358"/>
    </row>
    <row r="2331" spans="1:36" x14ac:dyDescent="0.25">
      <c r="A2331" s="353" t="s">
        <v>253</v>
      </c>
      <c r="B2331" s="353" t="s">
        <v>485</v>
      </c>
      <c r="C2331" s="441">
        <f t="shared" ref="C2331:H2331" si="2017">C135</f>
        <v>20000</v>
      </c>
      <c r="D2331" s="441"/>
      <c r="E2331" s="441"/>
      <c r="F2331" s="441"/>
      <c r="G2331" s="441"/>
      <c r="H2331" s="441">
        <f t="shared" si="2017"/>
        <v>0</v>
      </c>
      <c r="I2331" s="441"/>
      <c r="J2331" s="445"/>
      <c r="K2331" s="358"/>
      <c r="L2331" s="358"/>
      <c r="M2331" s="358"/>
      <c r="N2331" s="358"/>
      <c r="O2331" s="358"/>
      <c r="P2331" s="358"/>
      <c r="Q2331" s="358"/>
      <c r="R2331" s="358"/>
      <c r="S2331" s="358"/>
      <c r="T2331" s="358"/>
      <c r="U2331" s="358"/>
      <c r="V2331" s="358"/>
      <c r="W2331" s="358"/>
      <c r="X2331" s="358"/>
      <c r="Y2331" s="358"/>
      <c r="Z2331" s="358"/>
      <c r="AA2331" s="358"/>
      <c r="AB2331" s="358"/>
      <c r="AC2331" s="358"/>
      <c r="AD2331" s="358"/>
      <c r="AE2331" s="358"/>
      <c r="AF2331" s="358"/>
      <c r="AG2331" s="358"/>
      <c r="AH2331" s="358"/>
      <c r="AI2331" s="358"/>
      <c r="AJ2331" s="358"/>
    </row>
    <row r="2332" spans="1:36" x14ac:dyDescent="0.25">
      <c r="A2332" s="353" t="s">
        <v>253</v>
      </c>
      <c r="B2332" s="353" t="s">
        <v>449</v>
      </c>
      <c r="C2332" s="441">
        <f t="shared" ref="C2332:H2332" si="2018">C136</f>
        <v>20000</v>
      </c>
      <c r="D2332" s="441"/>
      <c r="E2332" s="441"/>
      <c r="F2332" s="441"/>
      <c r="G2332" s="441"/>
      <c r="H2332" s="441">
        <f t="shared" si="2018"/>
        <v>0</v>
      </c>
      <c r="I2332" s="441"/>
      <c r="J2332" s="445"/>
      <c r="K2332" s="358"/>
      <c r="L2332" s="358"/>
      <c r="M2332" s="358"/>
      <c r="N2332" s="358"/>
      <c r="O2332" s="358"/>
      <c r="P2332" s="358"/>
      <c r="Q2332" s="358"/>
      <c r="R2332" s="358"/>
      <c r="S2332" s="358"/>
      <c r="T2332" s="358"/>
      <c r="U2332" s="358"/>
      <c r="V2332" s="358"/>
      <c r="W2332" s="358"/>
      <c r="X2332" s="358"/>
      <c r="Y2332" s="358"/>
      <c r="Z2332" s="358"/>
      <c r="AA2332" s="358"/>
      <c r="AB2332" s="358"/>
      <c r="AC2332" s="358"/>
      <c r="AD2332" s="358"/>
      <c r="AE2332" s="358"/>
      <c r="AF2332" s="358"/>
      <c r="AG2332" s="358"/>
      <c r="AH2332" s="358"/>
      <c r="AI2332" s="358"/>
      <c r="AJ2332" s="358"/>
    </row>
    <row r="2333" spans="1:36" x14ac:dyDescent="0.25">
      <c r="A2333" s="353" t="s">
        <v>254</v>
      </c>
      <c r="B2333" s="353" t="s">
        <v>285</v>
      </c>
      <c r="C2333" s="441">
        <f t="shared" ref="C2333:H2333" si="2019">C137</f>
        <v>25000</v>
      </c>
      <c r="D2333" s="441"/>
      <c r="E2333" s="441"/>
      <c r="F2333" s="441"/>
      <c r="G2333" s="441"/>
      <c r="H2333" s="441">
        <f t="shared" si="2019"/>
        <v>0</v>
      </c>
      <c r="I2333" s="441"/>
      <c r="J2333" s="445"/>
      <c r="K2333" s="358"/>
      <c r="L2333" s="358"/>
      <c r="M2333" s="358"/>
      <c r="N2333" s="358"/>
      <c r="O2333" s="358"/>
      <c r="P2333" s="358"/>
      <c r="Q2333" s="358"/>
      <c r="R2333" s="358"/>
      <c r="S2333" s="358"/>
      <c r="T2333" s="358"/>
      <c r="U2333" s="358"/>
      <c r="V2333" s="358"/>
      <c r="W2333" s="358"/>
      <c r="X2333" s="358"/>
      <c r="Y2333" s="358"/>
      <c r="Z2333" s="358"/>
      <c r="AA2333" s="358"/>
      <c r="AB2333" s="358"/>
      <c r="AC2333" s="358"/>
      <c r="AD2333" s="358"/>
      <c r="AE2333" s="358"/>
      <c r="AF2333" s="358"/>
      <c r="AG2333" s="358"/>
      <c r="AH2333" s="358"/>
      <c r="AI2333" s="358"/>
      <c r="AJ2333" s="358"/>
    </row>
    <row r="2334" spans="1:36" x14ac:dyDescent="0.25">
      <c r="A2334" s="353" t="s">
        <v>254</v>
      </c>
      <c r="B2334" s="353" t="s">
        <v>345</v>
      </c>
      <c r="C2334" s="441">
        <f t="shared" ref="C2334:H2334" si="2020">C138</f>
        <v>20000</v>
      </c>
      <c r="D2334" s="441"/>
      <c r="E2334" s="441"/>
      <c r="F2334" s="441"/>
      <c r="G2334" s="441"/>
      <c r="H2334" s="441">
        <f t="shared" si="2020"/>
        <v>0</v>
      </c>
      <c r="I2334" s="441"/>
      <c r="J2334" s="445"/>
      <c r="K2334" s="358"/>
      <c r="L2334" s="358"/>
      <c r="M2334" s="358"/>
      <c r="N2334" s="358"/>
      <c r="O2334" s="358"/>
      <c r="P2334" s="358"/>
      <c r="Q2334" s="358"/>
      <c r="R2334" s="358"/>
      <c r="S2334" s="358"/>
      <c r="T2334" s="358"/>
      <c r="U2334" s="358"/>
      <c r="V2334" s="358"/>
      <c r="W2334" s="358"/>
      <c r="X2334" s="358"/>
      <c r="Y2334" s="358"/>
      <c r="Z2334" s="358"/>
      <c r="AA2334" s="358"/>
      <c r="AB2334" s="358"/>
      <c r="AC2334" s="358"/>
      <c r="AD2334" s="358"/>
      <c r="AE2334" s="358"/>
      <c r="AF2334" s="358"/>
      <c r="AG2334" s="358"/>
      <c r="AH2334" s="358"/>
      <c r="AI2334" s="358"/>
      <c r="AJ2334" s="358"/>
    </row>
    <row r="2335" spans="1:36" x14ac:dyDescent="0.25">
      <c r="A2335" s="353" t="s">
        <v>255</v>
      </c>
      <c r="B2335" s="353" t="s">
        <v>558</v>
      </c>
      <c r="C2335" s="441">
        <f t="shared" ref="C2335:H2335" si="2021">C139</f>
        <v>6240</v>
      </c>
      <c r="D2335" s="441"/>
      <c r="E2335" s="441"/>
      <c r="F2335" s="441"/>
      <c r="G2335" s="441"/>
      <c r="H2335" s="441">
        <f t="shared" si="2021"/>
        <v>0</v>
      </c>
      <c r="I2335" s="441"/>
      <c r="J2335" s="445"/>
      <c r="K2335" s="358"/>
      <c r="L2335" s="358"/>
      <c r="M2335" s="358"/>
      <c r="N2335" s="358"/>
      <c r="O2335" s="358"/>
      <c r="P2335" s="358"/>
      <c r="Q2335" s="358"/>
      <c r="R2335" s="358"/>
      <c r="S2335" s="358"/>
      <c r="T2335" s="358"/>
      <c r="U2335" s="358"/>
      <c r="V2335" s="358"/>
      <c r="W2335" s="358"/>
      <c r="X2335" s="358"/>
      <c r="Y2335" s="358"/>
      <c r="Z2335" s="358"/>
      <c r="AA2335" s="358"/>
      <c r="AB2335" s="358"/>
      <c r="AC2335" s="358"/>
      <c r="AD2335" s="358"/>
      <c r="AE2335" s="358"/>
      <c r="AF2335" s="358"/>
      <c r="AG2335" s="358"/>
      <c r="AH2335" s="358"/>
      <c r="AI2335" s="358"/>
      <c r="AJ2335" s="358"/>
    </row>
    <row r="2336" spans="1:36" x14ac:dyDescent="0.25">
      <c r="A2336" s="353" t="s">
        <v>255</v>
      </c>
      <c r="B2336" s="353" t="s">
        <v>270</v>
      </c>
      <c r="C2336" s="441">
        <f t="shared" ref="C2336:H2336" si="2022">C140</f>
        <v>25000</v>
      </c>
      <c r="D2336" s="441"/>
      <c r="E2336" s="441"/>
      <c r="F2336" s="441"/>
      <c r="G2336" s="441"/>
      <c r="H2336" s="441">
        <f t="shared" si="2022"/>
        <v>0</v>
      </c>
      <c r="I2336" s="441"/>
      <c r="J2336" s="445"/>
      <c r="K2336" s="358"/>
      <c r="L2336" s="358"/>
      <c r="M2336" s="358"/>
      <c r="N2336" s="358"/>
      <c r="O2336" s="358"/>
      <c r="P2336" s="358"/>
      <c r="Q2336" s="358"/>
      <c r="R2336" s="358"/>
      <c r="S2336" s="358"/>
      <c r="T2336" s="358"/>
      <c r="U2336" s="358"/>
      <c r="V2336" s="358"/>
      <c r="W2336" s="358"/>
      <c r="X2336" s="358"/>
      <c r="Y2336" s="358"/>
      <c r="Z2336" s="358"/>
      <c r="AA2336" s="358"/>
      <c r="AB2336" s="358"/>
      <c r="AC2336" s="358"/>
      <c r="AD2336" s="358"/>
      <c r="AE2336" s="358"/>
      <c r="AF2336" s="358"/>
      <c r="AG2336" s="358"/>
      <c r="AH2336" s="358"/>
      <c r="AI2336" s="358"/>
      <c r="AJ2336" s="358"/>
    </row>
    <row r="2337" spans="1:36" x14ac:dyDescent="0.25">
      <c r="A2337" s="353" t="s">
        <v>255</v>
      </c>
      <c r="B2337" s="353" t="s">
        <v>559</v>
      </c>
      <c r="C2337" s="441">
        <f t="shared" ref="C2337:H2337" si="2023">C141</f>
        <v>12500</v>
      </c>
      <c r="D2337" s="441"/>
      <c r="E2337" s="441"/>
      <c r="F2337" s="441"/>
      <c r="G2337" s="441"/>
      <c r="H2337" s="441">
        <f t="shared" si="2023"/>
        <v>0</v>
      </c>
      <c r="I2337" s="441"/>
      <c r="J2337" s="445"/>
      <c r="K2337" s="358"/>
      <c r="L2337" s="358"/>
      <c r="M2337" s="358"/>
      <c r="N2337" s="358"/>
      <c r="O2337" s="358"/>
      <c r="P2337" s="358"/>
      <c r="Q2337" s="358"/>
      <c r="R2337" s="358"/>
      <c r="S2337" s="358"/>
      <c r="T2337" s="358"/>
      <c r="U2337" s="358"/>
      <c r="V2337" s="358"/>
      <c r="W2337" s="358"/>
      <c r="X2337" s="358"/>
      <c r="Y2337" s="358"/>
      <c r="Z2337" s="358"/>
      <c r="AA2337" s="358"/>
      <c r="AB2337" s="358"/>
      <c r="AC2337" s="358"/>
      <c r="AD2337" s="358"/>
      <c r="AE2337" s="358"/>
      <c r="AF2337" s="358"/>
      <c r="AG2337" s="358"/>
      <c r="AH2337" s="358"/>
      <c r="AI2337" s="358"/>
      <c r="AJ2337" s="358"/>
    </row>
    <row r="2338" spans="1:36" x14ac:dyDescent="0.25">
      <c r="A2338" s="353" t="s">
        <v>294</v>
      </c>
      <c r="B2338" s="353" t="s">
        <v>295</v>
      </c>
      <c r="C2338" s="441">
        <f t="shared" ref="C2338:H2338" si="2024">C142</f>
        <v>20000</v>
      </c>
      <c r="D2338" s="441"/>
      <c r="E2338" s="441"/>
      <c r="F2338" s="441"/>
      <c r="G2338" s="441"/>
      <c r="H2338" s="441">
        <f t="shared" si="2024"/>
        <v>0</v>
      </c>
      <c r="I2338" s="441"/>
      <c r="J2338" s="445"/>
      <c r="K2338" s="358"/>
      <c r="L2338" s="358"/>
      <c r="M2338" s="358"/>
      <c r="N2338" s="358"/>
      <c r="O2338" s="358"/>
      <c r="P2338" s="358"/>
      <c r="Q2338" s="358"/>
      <c r="R2338" s="358"/>
      <c r="S2338" s="358"/>
      <c r="T2338" s="358"/>
      <c r="U2338" s="358"/>
      <c r="V2338" s="358"/>
      <c r="W2338" s="358"/>
      <c r="X2338" s="358"/>
      <c r="Y2338" s="358"/>
      <c r="Z2338" s="358"/>
      <c r="AA2338" s="358"/>
      <c r="AB2338" s="358"/>
      <c r="AC2338" s="358"/>
      <c r="AD2338" s="358"/>
      <c r="AE2338" s="358"/>
      <c r="AF2338" s="358"/>
      <c r="AG2338" s="358"/>
      <c r="AH2338" s="358"/>
      <c r="AI2338" s="358"/>
      <c r="AJ2338" s="358"/>
    </row>
    <row r="2339" spans="1:36" x14ac:dyDescent="0.25">
      <c r="A2339" s="353" t="s">
        <v>402</v>
      </c>
      <c r="B2339" s="353" t="s">
        <v>402</v>
      </c>
      <c r="C2339" s="441">
        <f t="shared" ref="C2339:H2339" si="2025">C143</f>
        <v>1000</v>
      </c>
      <c r="D2339" s="441"/>
      <c r="E2339" s="441"/>
      <c r="F2339" s="441"/>
      <c r="G2339" s="441"/>
      <c r="H2339" s="441">
        <f t="shared" si="2025"/>
        <v>0</v>
      </c>
      <c r="I2339" s="441"/>
      <c r="J2339" s="445"/>
      <c r="K2339" s="358"/>
      <c r="L2339" s="358"/>
      <c r="M2339" s="358"/>
      <c r="N2339" s="358"/>
      <c r="O2339" s="358"/>
      <c r="P2339" s="358"/>
      <c r="Q2339" s="358"/>
      <c r="R2339" s="358"/>
      <c r="S2339" s="358"/>
      <c r="T2339" s="358"/>
      <c r="U2339" s="358"/>
      <c r="V2339" s="358"/>
      <c r="W2339" s="358"/>
      <c r="X2339" s="358"/>
      <c r="Y2339" s="358"/>
      <c r="Z2339" s="358"/>
      <c r="AA2339" s="358"/>
      <c r="AB2339" s="358"/>
      <c r="AC2339" s="358"/>
      <c r="AD2339" s="358"/>
      <c r="AE2339" s="358"/>
      <c r="AF2339" s="358"/>
      <c r="AG2339" s="358"/>
      <c r="AH2339" s="358"/>
      <c r="AI2339" s="358"/>
      <c r="AJ2339" s="358"/>
    </row>
    <row r="2340" spans="1:36" x14ac:dyDescent="0.25">
      <c r="A2340" s="353" t="s">
        <v>273</v>
      </c>
      <c r="B2340" s="353" t="s">
        <v>273</v>
      </c>
      <c r="C2340" s="441">
        <f t="shared" ref="C2340:H2340" si="2026">C144</f>
        <v>600</v>
      </c>
      <c r="D2340" s="441"/>
      <c r="E2340" s="441"/>
      <c r="F2340" s="441"/>
      <c r="G2340" s="441"/>
      <c r="H2340" s="441">
        <f t="shared" si="2026"/>
        <v>1</v>
      </c>
      <c r="I2340" s="441"/>
      <c r="J2340" s="445"/>
      <c r="K2340" s="358"/>
      <c r="L2340" s="358"/>
      <c r="M2340" s="358"/>
      <c r="N2340" s="358"/>
      <c r="O2340" s="358"/>
      <c r="P2340" s="358"/>
      <c r="Q2340" s="358"/>
      <c r="R2340" s="358"/>
      <c r="S2340" s="358"/>
      <c r="T2340" s="358"/>
      <c r="U2340" s="358"/>
      <c r="V2340" s="358"/>
      <c r="W2340" s="358"/>
      <c r="X2340" s="358"/>
      <c r="Y2340" s="358"/>
      <c r="Z2340" s="358"/>
      <c r="AA2340" s="358"/>
      <c r="AB2340" s="358"/>
      <c r="AC2340" s="358"/>
      <c r="AD2340" s="358"/>
      <c r="AE2340" s="358"/>
      <c r="AF2340" s="358"/>
      <c r="AG2340" s="358"/>
      <c r="AH2340" s="358"/>
      <c r="AI2340" s="358"/>
      <c r="AJ2340" s="358"/>
    </row>
    <row r="2341" spans="1:36" x14ac:dyDescent="0.25">
      <c r="A2341" s="353" t="s">
        <v>256</v>
      </c>
      <c r="B2341" s="353" t="s">
        <v>386</v>
      </c>
      <c r="C2341" s="441">
        <f t="shared" ref="C2341:H2341" si="2027">C145</f>
        <v>20000</v>
      </c>
      <c r="D2341" s="441"/>
      <c r="E2341" s="441"/>
      <c r="F2341" s="441"/>
      <c r="G2341" s="441"/>
      <c r="H2341" s="441">
        <f t="shared" si="2027"/>
        <v>0</v>
      </c>
      <c r="I2341" s="441"/>
      <c r="J2341" s="445"/>
      <c r="K2341" s="358"/>
      <c r="L2341" s="358"/>
      <c r="M2341" s="358"/>
      <c r="N2341" s="358"/>
      <c r="O2341" s="358"/>
      <c r="P2341" s="358"/>
      <c r="Q2341" s="358"/>
      <c r="R2341" s="358"/>
      <c r="S2341" s="358"/>
      <c r="T2341" s="358"/>
      <c r="U2341" s="358"/>
      <c r="V2341" s="358"/>
      <c r="W2341" s="358"/>
      <c r="X2341" s="358"/>
      <c r="Y2341" s="358"/>
      <c r="Z2341" s="358"/>
      <c r="AA2341" s="358"/>
      <c r="AB2341" s="358"/>
      <c r="AC2341" s="358"/>
      <c r="AD2341" s="358"/>
      <c r="AE2341" s="358"/>
      <c r="AF2341" s="358"/>
      <c r="AG2341" s="358"/>
      <c r="AH2341" s="358"/>
      <c r="AI2341" s="358"/>
      <c r="AJ2341" s="358"/>
    </row>
    <row r="2342" spans="1:36" x14ac:dyDescent="0.25">
      <c r="A2342" s="353" t="s">
        <v>256</v>
      </c>
      <c r="B2342" s="353" t="s">
        <v>348</v>
      </c>
      <c r="C2342" s="441">
        <f t="shared" ref="C2342:H2342" si="2028">C146</f>
        <v>20000</v>
      </c>
      <c r="D2342" s="441"/>
      <c r="E2342" s="441"/>
      <c r="F2342" s="441"/>
      <c r="G2342" s="441"/>
      <c r="H2342" s="441">
        <f t="shared" si="2028"/>
        <v>0</v>
      </c>
      <c r="I2342" s="441"/>
      <c r="J2342" s="445"/>
      <c r="K2342" s="358"/>
      <c r="L2342" s="358"/>
      <c r="M2342" s="358"/>
      <c r="N2342" s="358"/>
      <c r="O2342" s="358"/>
      <c r="P2342" s="358"/>
      <c r="Q2342" s="358"/>
      <c r="R2342" s="358"/>
      <c r="S2342" s="358"/>
      <c r="T2342" s="358"/>
      <c r="U2342" s="358"/>
      <c r="V2342" s="358"/>
      <c r="W2342" s="358"/>
      <c r="X2342" s="358"/>
      <c r="Y2342" s="358"/>
      <c r="Z2342" s="358"/>
      <c r="AA2342" s="358"/>
      <c r="AB2342" s="358"/>
      <c r="AC2342" s="358"/>
      <c r="AD2342" s="358"/>
      <c r="AE2342" s="358"/>
      <c r="AF2342" s="358"/>
      <c r="AG2342" s="358"/>
      <c r="AH2342" s="358"/>
      <c r="AI2342" s="358"/>
      <c r="AJ2342" s="358"/>
    </row>
    <row r="2343" spans="1:36" x14ac:dyDescent="0.25">
      <c r="A2343" s="353" t="s">
        <v>256</v>
      </c>
      <c r="B2343" s="353" t="s">
        <v>409</v>
      </c>
      <c r="C2343" s="441">
        <f t="shared" ref="C2343:H2343" si="2029">C147</f>
        <v>20000</v>
      </c>
      <c r="D2343" s="441"/>
      <c r="E2343" s="441"/>
      <c r="F2343" s="441"/>
      <c r="G2343" s="441"/>
      <c r="H2343" s="441">
        <f t="shared" si="2029"/>
        <v>0</v>
      </c>
      <c r="I2343" s="441"/>
      <c r="J2343" s="445"/>
      <c r="K2343" s="358"/>
      <c r="L2343" s="358"/>
      <c r="M2343" s="358"/>
      <c r="N2343" s="358"/>
      <c r="O2343" s="358"/>
      <c r="P2343" s="358"/>
      <c r="Q2343" s="358"/>
      <c r="R2343" s="358"/>
      <c r="S2343" s="358"/>
      <c r="T2343" s="358"/>
      <c r="U2343" s="358"/>
      <c r="V2343" s="358"/>
      <c r="W2343" s="358"/>
      <c r="X2343" s="358"/>
      <c r="Y2343" s="358"/>
      <c r="Z2343" s="358"/>
      <c r="AA2343" s="358"/>
      <c r="AB2343" s="358"/>
      <c r="AC2343" s="358"/>
      <c r="AD2343" s="358"/>
      <c r="AE2343" s="358"/>
      <c r="AF2343" s="358"/>
      <c r="AG2343" s="358"/>
      <c r="AH2343" s="358"/>
      <c r="AI2343" s="358"/>
      <c r="AJ2343" s="358"/>
    </row>
    <row r="2344" spans="1:36" x14ac:dyDescent="0.25">
      <c r="A2344" s="353" t="s">
        <v>503</v>
      </c>
      <c r="B2344" s="353" t="s">
        <v>503</v>
      </c>
      <c r="C2344" s="441">
        <f t="shared" ref="C2344:H2344" si="2030">C148</f>
        <v>1500</v>
      </c>
      <c r="D2344" s="441"/>
      <c r="E2344" s="441"/>
      <c r="F2344" s="441"/>
      <c r="G2344" s="441"/>
      <c r="H2344" s="441">
        <f t="shared" si="2030"/>
        <v>0</v>
      </c>
      <c r="I2344" s="441"/>
      <c r="J2344" s="445"/>
      <c r="K2344" s="358"/>
      <c r="L2344" s="358"/>
      <c r="M2344" s="358"/>
      <c r="N2344" s="358"/>
      <c r="O2344" s="358"/>
      <c r="P2344" s="358"/>
      <c r="Q2344" s="358"/>
      <c r="R2344" s="358"/>
      <c r="S2344" s="358"/>
      <c r="T2344" s="358"/>
      <c r="U2344" s="358"/>
      <c r="V2344" s="358"/>
      <c r="W2344" s="358"/>
      <c r="X2344" s="358"/>
      <c r="Y2344" s="358"/>
      <c r="Z2344" s="358"/>
      <c r="AA2344" s="358"/>
      <c r="AB2344" s="358"/>
      <c r="AC2344" s="358"/>
      <c r="AD2344" s="358"/>
      <c r="AE2344" s="358"/>
      <c r="AF2344" s="358"/>
      <c r="AG2344" s="358"/>
      <c r="AH2344" s="358"/>
      <c r="AI2344" s="358"/>
      <c r="AJ2344" s="358"/>
    </row>
    <row r="2345" spans="1:36" x14ac:dyDescent="0.25">
      <c r="A2345" s="353" t="s">
        <v>543</v>
      </c>
      <c r="B2345" s="353" t="s">
        <v>543</v>
      </c>
      <c r="C2345" s="441">
        <f t="shared" ref="C2345:H2345" si="2031">C149</f>
        <v>1800</v>
      </c>
      <c r="D2345" s="441"/>
      <c r="E2345" s="441"/>
      <c r="F2345" s="441"/>
      <c r="G2345" s="441"/>
      <c r="H2345" s="441">
        <f t="shared" si="2031"/>
        <v>0</v>
      </c>
      <c r="I2345" s="441"/>
      <c r="J2345" s="445"/>
      <c r="K2345" s="358"/>
      <c r="L2345" s="358"/>
      <c r="M2345" s="358"/>
      <c r="N2345" s="358"/>
      <c r="O2345" s="358"/>
      <c r="P2345" s="358"/>
      <c r="Q2345" s="358"/>
      <c r="R2345" s="358"/>
      <c r="S2345" s="358"/>
      <c r="T2345" s="358"/>
      <c r="U2345" s="358"/>
      <c r="V2345" s="358"/>
      <c r="W2345" s="358"/>
      <c r="X2345" s="358"/>
      <c r="Y2345" s="358"/>
      <c r="Z2345" s="358"/>
      <c r="AA2345" s="358"/>
      <c r="AB2345" s="358"/>
      <c r="AC2345" s="358"/>
      <c r="AD2345" s="358"/>
      <c r="AE2345" s="358"/>
      <c r="AF2345" s="358"/>
      <c r="AG2345" s="358"/>
      <c r="AH2345" s="358"/>
      <c r="AI2345" s="358"/>
      <c r="AJ2345" s="358"/>
    </row>
    <row r="2346" spans="1:36" x14ac:dyDescent="0.25">
      <c r="A2346" s="353" t="s">
        <v>843</v>
      </c>
      <c r="B2346" s="353" t="s">
        <v>289</v>
      </c>
      <c r="C2346" s="441">
        <f t="shared" ref="C2346:H2346" si="2032">C150</f>
        <v>22400</v>
      </c>
      <c r="D2346" s="441"/>
      <c r="E2346" s="441"/>
      <c r="F2346" s="441"/>
      <c r="G2346" s="441"/>
      <c r="H2346" s="441">
        <f t="shared" si="2032"/>
        <v>1</v>
      </c>
      <c r="I2346" s="441"/>
      <c r="J2346" s="445"/>
      <c r="K2346" s="358"/>
      <c r="L2346" s="358"/>
      <c r="M2346" s="358"/>
      <c r="N2346" s="358"/>
      <c r="O2346" s="358"/>
      <c r="P2346" s="358"/>
      <c r="Q2346" s="358"/>
      <c r="R2346" s="358"/>
      <c r="S2346" s="358"/>
      <c r="T2346" s="358"/>
      <c r="U2346" s="358"/>
      <c r="V2346" s="358"/>
      <c r="W2346" s="358"/>
      <c r="X2346" s="358"/>
      <c r="Y2346" s="358"/>
      <c r="Z2346" s="358"/>
      <c r="AA2346" s="358"/>
      <c r="AB2346" s="358"/>
      <c r="AC2346" s="358"/>
      <c r="AD2346" s="358"/>
      <c r="AE2346" s="358"/>
      <c r="AF2346" s="358"/>
      <c r="AG2346" s="358"/>
      <c r="AH2346" s="358"/>
      <c r="AI2346" s="358"/>
      <c r="AJ2346" s="358"/>
    </row>
    <row r="2347" spans="1:36" x14ac:dyDescent="0.25">
      <c r="A2347" s="353" t="s">
        <v>555</v>
      </c>
      <c r="B2347" s="353" t="s">
        <v>556</v>
      </c>
      <c r="C2347" s="441">
        <f t="shared" ref="C2347:H2347" si="2033">C151</f>
        <v>5000</v>
      </c>
      <c r="D2347" s="441"/>
      <c r="E2347" s="441"/>
      <c r="F2347" s="441"/>
      <c r="G2347" s="441"/>
      <c r="H2347" s="441">
        <f t="shared" si="2033"/>
        <v>0</v>
      </c>
      <c r="I2347" s="441"/>
      <c r="J2347" s="445"/>
      <c r="K2347" s="358"/>
      <c r="L2347" s="358"/>
      <c r="M2347" s="358"/>
      <c r="N2347" s="358"/>
      <c r="O2347" s="358"/>
      <c r="P2347" s="358"/>
      <c r="Q2347" s="358"/>
      <c r="R2347" s="358"/>
      <c r="S2347" s="358"/>
      <c r="T2347" s="358"/>
      <c r="U2347" s="358"/>
      <c r="V2347" s="358"/>
      <c r="W2347" s="358"/>
      <c r="X2347" s="358"/>
      <c r="Y2347" s="358"/>
      <c r="Z2347" s="358"/>
      <c r="AA2347" s="358"/>
      <c r="AB2347" s="358"/>
      <c r="AC2347" s="358"/>
      <c r="AD2347" s="358"/>
      <c r="AE2347" s="358"/>
      <c r="AF2347" s="358"/>
      <c r="AG2347" s="358"/>
      <c r="AH2347" s="358"/>
      <c r="AI2347" s="358"/>
      <c r="AJ2347" s="358"/>
    </row>
    <row r="2348" spans="1:36" x14ac:dyDescent="0.25">
      <c r="A2348" s="353" t="s">
        <v>472</v>
      </c>
      <c r="B2348" s="353" t="s">
        <v>472</v>
      </c>
      <c r="C2348" s="441">
        <f t="shared" ref="C2348:H2348" si="2034">C152</f>
        <v>750</v>
      </c>
      <c r="D2348" s="441"/>
      <c r="E2348" s="441"/>
      <c r="F2348" s="441"/>
      <c r="G2348" s="441"/>
      <c r="H2348" s="441">
        <f t="shared" si="2034"/>
        <v>0</v>
      </c>
      <c r="I2348" s="441"/>
      <c r="J2348" s="445"/>
      <c r="K2348" s="358"/>
      <c r="L2348" s="358"/>
      <c r="M2348" s="358"/>
      <c r="N2348" s="358"/>
      <c r="O2348" s="358"/>
      <c r="P2348" s="358"/>
      <c r="Q2348" s="358"/>
      <c r="R2348" s="358"/>
      <c r="S2348" s="358"/>
      <c r="T2348" s="358"/>
      <c r="U2348" s="358"/>
      <c r="V2348" s="358"/>
      <c r="W2348" s="358"/>
      <c r="X2348" s="358"/>
      <c r="Y2348" s="358"/>
      <c r="Z2348" s="358"/>
      <c r="AA2348" s="358"/>
      <c r="AB2348" s="358"/>
      <c r="AC2348" s="358"/>
      <c r="AD2348" s="358"/>
      <c r="AE2348" s="358"/>
      <c r="AF2348" s="358"/>
      <c r="AG2348" s="358"/>
      <c r="AH2348" s="358"/>
      <c r="AI2348" s="358"/>
      <c r="AJ2348" s="358"/>
    </row>
    <row r="2349" spans="1:36" x14ac:dyDescent="0.25">
      <c r="A2349" s="353" t="s">
        <v>329</v>
      </c>
      <c r="B2349" s="353" t="s">
        <v>329</v>
      </c>
      <c r="C2349" s="441">
        <f t="shared" ref="C2349:H2349" si="2035">C153</f>
        <v>600</v>
      </c>
      <c r="D2349" s="441"/>
      <c r="E2349" s="441"/>
      <c r="F2349" s="441"/>
      <c r="G2349" s="441"/>
      <c r="H2349" s="441">
        <f t="shared" si="2035"/>
        <v>0</v>
      </c>
      <c r="I2349" s="441"/>
      <c r="J2349" s="445"/>
      <c r="K2349" s="358"/>
      <c r="L2349" s="358"/>
      <c r="M2349" s="358"/>
      <c r="N2349" s="358"/>
      <c r="O2349" s="358"/>
      <c r="P2349" s="358"/>
      <c r="Q2349" s="358"/>
      <c r="R2349" s="358"/>
      <c r="S2349" s="358"/>
      <c r="T2349" s="358"/>
      <c r="U2349" s="358"/>
      <c r="V2349" s="358"/>
      <c r="W2349" s="358"/>
      <c r="X2349" s="358"/>
      <c r="Y2349" s="358"/>
      <c r="Z2349" s="358"/>
      <c r="AA2349" s="358"/>
      <c r="AB2349" s="358"/>
      <c r="AC2349" s="358"/>
      <c r="AD2349" s="358"/>
      <c r="AE2349" s="358"/>
      <c r="AF2349" s="358"/>
      <c r="AG2349" s="358"/>
      <c r="AH2349" s="358"/>
      <c r="AI2349" s="358"/>
      <c r="AJ2349" s="358"/>
    </row>
    <row r="2350" spans="1:36" x14ac:dyDescent="0.25">
      <c r="A2350" s="353" t="s">
        <v>480</v>
      </c>
      <c r="B2350" s="353" t="s">
        <v>480</v>
      </c>
      <c r="C2350" s="441">
        <f t="shared" ref="C2350:H2350" si="2036">C154</f>
        <v>600</v>
      </c>
      <c r="D2350" s="441"/>
      <c r="E2350" s="441"/>
      <c r="F2350" s="441"/>
      <c r="G2350" s="441"/>
      <c r="H2350" s="441">
        <f t="shared" si="2036"/>
        <v>0</v>
      </c>
      <c r="I2350" s="441"/>
      <c r="J2350" s="445"/>
      <c r="K2350" s="358"/>
      <c r="L2350" s="358"/>
      <c r="M2350" s="358"/>
      <c r="N2350" s="358"/>
      <c r="O2350" s="358"/>
      <c r="P2350" s="358"/>
      <c r="Q2350" s="358"/>
      <c r="R2350" s="358"/>
      <c r="S2350" s="358"/>
      <c r="T2350" s="358"/>
      <c r="U2350" s="358"/>
      <c r="V2350" s="358"/>
      <c r="W2350" s="358"/>
      <c r="X2350" s="358"/>
      <c r="Y2350" s="358"/>
      <c r="Z2350" s="358"/>
      <c r="AA2350" s="358"/>
      <c r="AB2350" s="358"/>
      <c r="AC2350" s="358"/>
      <c r="AD2350" s="358"/>
      <c r="AE2350" s="358"/>
      <c r="AF2350" s="358"/>
      <c r="AG2350" s="358"/>
      <c r="AH2350" s="358"/>
      <c r="AI2350" s="358"/>
      <c r="AJ2350" s="358"/>
    </row>
    <row r="2351" spans="1:36" x14ac:dyDescent="0.25">
      <c r="A2351" s="353" t="s">
        <v>343</v>
      </c>
      <c r="B2351" s="353" t="s">
        <v>343</v>
      </c>
      <c r="C2351" s="441">
        <f t="shared" ref="C2351:H2351" si="2037">C155</f>
        <v>2500</v>
      </c>
      <c r="D2351" s="441"/>
      <c r="E2351" s="441"/>
      <c r="F2351" s="441"/>
      <c r="G2351" s="441"/>
      <c r="H2351" s="441">
        <f t="shared" si="2037"/>
        <v>0</v>
      </c>
      <c r="I2351" s="441"/>
      <c r="J2351" s="445"/>
      <c r="K2351" s="358"/>
      <c r="L2351" s="358"/>
      <c r="M2351" s="358"/>
      <c r="N2351" s="358"/>
      <c r="O2351" s="358"/>
      <c r="P2351" s="358"/>
      <c r="Q2351" s="358"/>
      <c r="R2351" s="358"/>
      <c r="S2351" s="358"/>
      <c r="T2351" s="358"/>
      <c r="U2351" s="358"/>
      <c r="V2351" s="358"/>
      <c r="W2351" s="358"/>
      <c r="X2351" s="358"/>
      <c r="Y2351" s="358"/>
      <c r="Z2351" s="358"/>
      <c r="AA2351" s="358"/>
      <c r="AB2351" s="358"/>
      <c r="AC2351" s="358"/>
      <c r="AD2351" s="358"/>
      <c r="AE2351" s="358"/>
      <c r="AF2351" s="358"/>
      <c r="AG2351" s="358"/>
      <c r="AH2351" s="358"/>
      <c r="AI2351" s="358"/>
      <c r="AJ2351" s="358"/>
    </row>
    <row r="2352" spans="1:36" x14ac:dyDescent="0.25">
      <c r="A2352" s="353" t="s">
        <v>544</v>
      </c>
      <c r="B2352" s="353" t="s">
        <v>545</v>
      </c>
      <c r="C2352" s="441">
        <f t="shared" ref="C2352:H2352" si="2038">C156</f>
        <v>12504</v>
      </c>
      <c r="D2352" s="441"/>
      <c r="E2352" s="441"/>
      <c r="F2352" s="441"/>
      <c r="G2352" s="441"/>
      <c r="H2352" s="441">
        <f t="shared" si="2038"/>
        <v>0</v>
      </c>
      <c r="I2352" s="441"/>
      <c r="J2352" s="445"/>
      <c r="K2352" s="358"/>
      <c r="L2352" s="358"/>
      <c r="M2352" s="358"/>
      <c r="N2352" s="358"/>
      <c r="O2352" s="358"/>
      <c r="P2352" s="358"/>
      <c r="Q2352" s="358"/>
      <c r="R2352" s="358"/>
      <c r="S2352" s="358"/>
      <c r="T2352" s="358"/>
      <c r="U2352" s="358"/>
      <c r="V2352" s="358"/>
      <c r="W2352" s="358"/>
      <c r="X2352" s="358"/>
      <c r="Y2352" s="358"/>
      <c r="Z2352" s="358"/>
      <c r="AA2352" s="358"/>
      <c r="AB2352" s="358"/>
      <c r="AC2352" s="358"/>
      <c r="AD2352" s="358"/>
      <c r="AE2352" s="358"/>
      <c r="AF2352" s="358"/>
      <c r="AG2352" s="358"/>
      <c r="AH2352" s="358"/>
      <c r="AI2352" s="358"/>
      <c r="AJ2352" s="358"/>
    </row>
    <row r="2353" spans="1:36" x14ac:dyDescent="0.25">
      <c r="A2353" s="353" t="s">
        <v>367</v>
      </c>
      <c r="B2353" s="353" t="s">
        <v>367</v>
      </c>
      <c r="C2353" s="441">
        <f t="shared" ref="C2353:H2353" si="2039">C157</f>
        <v>5000</v>
      </c>
      <c r="D2353" s="441"/>
      <c r="E2353" s="441"/>
      <c r="F2353" s="441"/>
      <c r="G2353" s="441"/>
      <c r="H2353" s="441">
        <f t="shared" si="2039"/>
        <v>0</v>
      </c>
      <c r="I2353" s="441"/>
      <c r="J2353" s="445"/>
      <c r="K2353" s="358"/>
      <c r="L2353" s="358"/>
      <c r="M2353" s="358"/>
      <c r="N2353" s="358"/>
      <c r="O2353" s="358"/>
      <c r="P2353" s="358"/>
      <c r="Q2353" s="358"/>
      <c r="R2353" s="358"/>
      <c r="S2353" s="358"/>
      <c r="T2353" s="358"/>
      <c r="U2353" s="358"/>
      <c r="V2353" s="358"/>
      <c r="W2353" s="358"/>
      <c r="X2353" s="358"/>
      <c r="Y2353" s="358"/>
      <c r="Z2353" s="358"/>
      <c r="AA2353" s="358"/>
      <c r="AB2353" s="358"/>
      <c r="AC2353" s="358"/>
      <c r="AD2353" s="358"/>
      <c r="AE2353" s="358"/>
      <c r="AF2353" s="358"/>
      <c r="AG2353" s="358"/>
      <c r="AH2353" s="358"/>
      <c r="AI2353" s="358"/>
      <c r="AJ2353" s="358"/>
    </row>
    <row r="2354" spans="1:36" x14ac:dyDescent="0.25">
      <c r="A2354" s="353" t="s">
        <v>498</v>
      </c>
      <c r="B2354" s="353" t="s">
        <v>498</v>
      </c>
      <c r="C2354" s="441">
        <f t="shared" ref="C2354:H2354" si="2040">C158</f>
        <v>5000</v>
      </c>
      <c r="D2354" s="441"/>
      <c r="E2354" s="441"/>
      <c r="F2354" s="441"/>
      <c r="G2354" s="441"/>
      <c r="H2354" s="441">
        <f t="shared" si="2040"/>
        <v>0</v>
      </c>
      <c r="I2354" s="441"/>
      <c r="J2354" s="445"/>
      <c r="K2354" s="358"/>
      <c r="L2354" s="358"/>
      <c r="M2354" s="358"/>
      <c r="N2354" s="358"/>
      <c r="O2354" s="358"/>
      <c r="P2354" s="358"/>
      <c r="Q2354" s="358"/>
      <c r="R2354" s="358"/>
      <c r="S2354" s="358"/>
      <c r="T2354" s="358"/>
      <c r="U2354" s="358"/>
      <c r="V2354" s="358"/>
      <c r="W2354" s="358"/>
      <c r="X2354" s="358"/>
      <c r="Y2354" s="358"/>
      <c r="Z2354" s="358"/>
      <c r="AA2354" s="358"/>
      <c r="AB2354" s="358"/>
      <c r="AC2354" s="358"/>
      <c r="AD2354" s="358"/>
      <c r="AE2354" s="358"/>
      <c r="AF2354" s="358"/>
      <c r="AG2354" s="358"/>
      <c r="AH2354" s="358"/>
      <c r="AI2354" s="358"/>
      <c r="AJ2354" s="358"/>
    </row>
    <row r="2355" spans="1:36" x14ac:dyDescent="0.25">
      <c r="A2355" s="353" t="s">
        <v>498</v>
      </c>
      <c r="B2355" s="353" t="s">
        <v>499</v>
      </c>
      <c r="C2355" s="441">
        <f t="shared" ref="C2355:H2355" si="2041">C159</f>
        <v>9375</v>
      </c>
      <c r="D2355" s="441"/>
      <c r="E2355" s="441"/>
      <c r="F2355" s="441"/>
      <c r="G2355" s="441"/>
      <c r="H2355" s="441">
        <f t="shared" si="2041"/>
        <v>0</v>
      </c>
      <c r="I2355" s="441"/>
      <c r="J2355" s="445"/>
      <c r="K2355" s="358"/>
      <c r="L2355" s="358"/>
      <c r="M2355" s="358"/>
      <c r="N2355" s="358"/>
      <c r="O2355" s="358"/>
      <c r="P2355" s="358"/>
      <c r="Q2355" s="358"/>
      <c r="R2355" s="358"/>
      <c r="S2355" s="358"/>
      <c r="T2355" s="358"/>
      <c r="U2355" s="358"/>
      <c r="V2355" s="358"/>
      <c r="W2355" s="358"/>
      <c r="X2355" s="358"/>
      <c r="Y2355" s="358"/>
      <c r="Z2355" s="358"/>
      <c r="AA2355" s="358"/>
      <c r="AB2355" s="358"/>
      <c r="AC2355" s="358"/>
      <c r="AD2355" s="358"/>
      <c r="AE2355" s="358"/>
      <c r="AF2355" s="358"/>
      <c r="AG2355" s="358"/>
      <c r="AH2355" s="358"/>
      <c r="AI2355" s="358"/>
      <c r="AJ2355" s="358"/>
    </row>
    <row r="2356" spans="1:36" x14ac:dyDescent="0.25">
      <c r="A2356" s="353" t="s">
        <v>363</v>
      </c>
      <c r="B2356" s="353" t="s">
        <v>363</v>
      </c>
      <c r="C2356" s="441">
        <f t="shared" ref="C2356:H2356" si="2042">C160</f>
        <v>5000</v>
      </c>
      <c r="D2356" s="441"/>
      <c r="E2356" s="441"/>
      <c r="F2356" s="441"/>
      <c r="G2356" s="441"/>
      <c r="H2356" s="441">
        <f t="shared" si="2042"/>
        <v>0</v>
      </c>
      <c r="I2356" s="441"/>
      <c r="J2356" s="445"/>
      <c r="K2356" s="358"/>
      <c r="L2356" s="358"/>
      <c r="M2356" s="358"/>
      <c r="N2356" s="358"/>
      <c r="O2356" s="358"/>
      <c r="P2356" s="358"/>
      <c r="Q2356" s="358"/>
      <c r="R2356" s="358"/>
      <c r="S2356" s="358"/>
      <c r="T2356" s="358"/>
      <c r="U2356" s="358"/>
      <c r="V2356" s="358"/>
      <c r="W2356" s="358"/>
      <c r="X2356" s="358"/>
      <c r="Y2356" s="358"/>
      <c r="Z2356" s="358"/>
      <c r="AA2356" s="358"/>
      <c r="AB2356" s="358"/>
      <c r="AC2356" s="358"/>
      <c r="AD2356" s="358"/>
      <c r="AE2356" s="358"/>
      <c r="AF2356" s="358"/>
      <c r="AG2356" s="358"/>
      <c r="AH2356" s="358"/>
      <c r="AI2356" s="358"/>
      <c r="AJ2356" s="358"/>
    </row>
    <row r="2357" spans="1:36" x14ac:dyDescent="0.25">
      <c r="A2357" s="353" t="s">
        <v>258</v>
      </c>
      <c r="B2357" s="353" t="s">
        <v>359</v>
      </c>
      <c r="C2357" s="441">
        <f t="shared" ref="C2357:H2357" si="2043">C161</f>
        <v>7500</v>
      </c>
      <c r="D2357" s="441"/>
      <c r="E2357" s="441"/>
      <c r="F2357" s="441"/>
      <c r="G2357" s="441"/>
      <c r="H2357" s="441">
        <f t="shared" si="2043"/>
        <v>0</v>
      </c>
      <c r="I2357" s="441"/>
      <c r="J2357" s="445"/>
      <c r="K2357" s="358"/>
      <c r="L2357" s="358"/>
      <c r="M2357" s="358"/>
      <c r="N2357" s="358"/>
      <c r="O2357" s="358"/>
      <c r="P2357" s="358"/>
      <c r="Q2357" s="358"/>
      <c r="R2357" s="358"/>
      <c r="S2357" s="358"/>
      <c r="T2357" s="358"/>
      <c r="U2357" s="358"/>
      <c r="V2357" s="358"/>
      <c r="W2357" s="358"/>
      <c r="X2357" s="358"/>
      <c r="Y2357" s="358"/>
      <c r="Z2357" s="358"/>
      <c r="AA2357" s="358"/>
      <c r="AB2357" s="358"/>
      <c r="AC2357" s="358"/>
      <c r="AD2357" s="358"/>
      <c r="AE2357" s="358"/>
      <c r="AF2357" s="358"/>
      <c r="AG2357" s="358"/>
      <c r="AH2357" s="358"/>
      <c r="AI2357" s="358"/>
      <c r="AJ2357" s="358"/>
    </row>
    <row r="2358" spans="1:36" x14ac:dyDescent="0.25">
      <c r="A2358" s="353" t="s">
        <v>258</v>
      </c>
      <c r="B2358" s="353" t="s">
        <v>340</v>
      </c>
      <c r="C2358" s="441">
        <f t="shared" ref="C2358:H2358" si="2044">C162</f>
        <v>5000</v>
      </c>
      <c r="D2358" s="441"/>
      <c r="E2358" s="441"/>
      <c r="F2358" s="441"/>
      <c r="G2358" s="441"/>
      <c r="H2358" s="441">
        <f t="shared" si="2044"/>
        <v>0</v>
      </c>
      <c r="I2358" s="441"/>
      <c r="J2358" s="445"/>
      <c r="K2358" s="358"/>
      <c r="L2358" s="358"/>
      <c r="M2358" s="358"/>
      <c r="N2358" s="358"/>
      <c r="O2358" s="358"/>
      <c r="P2358" s="358"/>
      <c r="Q2358" s="358"/>
      <c r="R2358" s="358"/>
      <c r="S2358" s="358"/>
      <c r="T2358" s="358"/>
      <c r="U2358" s="358"/>
      <c r="V2358" s="358"/>
      <c r="W2358" s="358"/>
      <c r="X2358" s="358"/>
      <c r="Y2358" s="358"/>
      <c r="Z2358" s="358"/>
      <c r="AA2358" s="358"/>
      <c r="AB2358" s="358"/>
      <c r="AC2358" s="358"/>
      <c r="AD2358" s="358"/>
      <c r="AE2358" s="358"/>
      <c r="AF2358" s="358"/>
      <c r="AG2358" s="358"/>
      <c r="AH2358" s="358"/>
      <c r="AI2358" s="358"/>
      <c r="AJ2358" s="358"/>
    </row>
    <row r="2359" spans="1:36" x14ac:dyDescent="0.25">
      <c r="A2359" s="353" t="s">
        <v>281</v>
      </c>
      <c r="B2359" s="353" t="s">
        <v>281</v>
      </c>
      <c r="C2359" s="441">
        <f t="shared" ref="C2359:H2359" si="2045">C163</f>
        <v>5000</v>
      </c>
      <c r="D2359" s="441"/>
      <c r="E2359" s="441"/>
      <c r="F2359" s="441"/>
      <c r="G2359" s="441"/>
      <c r="H2359" s="441">
        <f t="shared" si="2045"/>
        <v>1</v>
      </c>
      <c r="I2359" s="441"/>
      <c r="J2359" s="445"/>
      <c r="K2359" s="358"/>
      <c r="L2359" s="358"/>
      <c r="M2359" s="358"/>
      <c r="N2359" s="358"/>
      <c r="O2359" s="358"/>
      <c r="P2359" s="358"/>
      <c r="Q2359" s="358"/>
      <c r="R2359" s="358"/>
      <c r="S2359" s="358"/>
      <c r="T2359" s="358"/>
      <c r="U2359" s="358"/>
      <c r="V2359" s="358"/>
      <c r="W2359" s="358"/>
      <c r="X2359" s="358"/>
      <c r="Y2359" s="358"/>
      <c r="Z2359" s="358"/>
      <c r="AA2359" s="358"/>
      <c r="AB2359" s="358"/>
      <c r="AC2359" s="358"/>
      <c r="AD2359" s="358"/>
      <c r="AE2359" s="358"/>
      <c r="AF2359" s="358"/>
      <c r="AG2359" s="358"/>
      <c r="AH2359" s="358"/>
      <c r="AI2359" s="358"/>
      <c r="AJ2359" s="358"/>
    </row>
    <row r="2360" spans="1:36" x14ac:dyDescent="0.25">
      <c r="A2360" s="353" t="s">
        <v>259</v>
      </c>
      <c r="B2360" s="353" t="s">
        <v>315</v>
      </c>
      <c r="C2360" s="441">
        <f t="shared" ref="C2360:H2360" si="2046">C164</f>
        <v>12000</v>
      </c>
      <c r="D2360" s="441"/>
      <c r="E2360" s="441"/>
      <c r="F2360" s="441"/>
      <c r="G2360" s="441"/>
      <c r="H2360" s="441">
        <f t="shared" si="2046"/>
        <v>0</v>
      </c>
      <c r="I2360" s="441"/>
      <c r="J2360" s="445"/>
      <c r="K2360" s="358"/>
      <c r="L2360" s="358"/>
      <c r="M2360" s="358"/>
      <c r="N2360" s="358"/>
      <c r="O2360" s="358"/>
      <c r="P2360" s="358"/>
      <c r="Q2360" s="358"/>
      <c r="R2360" s="358"/>
      <c r="S2360" s="358"/>
      <c r="T2360" s="358"/>
      <c r="U2360" s="358"/>
      <c r="V2360" s="358"/>
      <c r="W2360" s="358"/>
      <c r="X2360" s="358"/>
      <c r="Y2360" s="358"/>
      <c r="Z2360" s="358"/>
      <c r="AA2360" s="358"/>
      <c r="AB2360" s="358"/>
      <c r="AC2360" s="358"/>
      <c r="AD2360" s="358"/>
      <c r="AE2360" s="358"/>
      <c r="AF2360" s="358"/>
      <c r="AG2360" s="358"/>
      <c r="AH2360" s="358"/>
      <c r="AI2360" s="358"/>
      <c r="AJ2360" s="358"/>
    </row>
    <row r="2361" spans="1:36" x14ac:dyDescent="0.25">
      <c r="A2361" s="353" t="s">
        <v>259</v>
      </c>
      <c r="B2361" s="353" t="s">
        <v>454</v>
      </c>
      <c r="C2361" s="441">
        <f t="shared" ref="C2361:H2361" si="2047">C165</f>
        <v>12500</v>
      </c>
      <c r="D2361" s="441"/>
      <c r="E2361" s="441"/>
      <c r="F2361" s="441"/>
      <c r="G2361" s="441"/>
      <c r="H2361" s="441">
        <f t="shared" si="2047"/>
        <v>0</v>
      </c>
      <c r="I2361" s="441"/>
      <c r="J2361" s="445"/>
      <c r="K2361" s="358"/>
      <c r="L2361" s="358"/>
      <c r="M2361" s="358"/>
      <c r="N2361" s="358"/>
      <c r="O2361" s="358"/>
      <c r="P2361" s="358"/>
      <c r="Q2361" s="358"/>
      <c r="R2361" s="358"/>
      <c r="S2361" s="358"/>
      <c r="T2361" s="358"/>
      <c r="U2361" s="358"/>
      <c r="V2361" s="358"/>
      <c r="W2361" s="358"/>
      <c r="X2361" s="358"/>
      <c r="Y2361" s="358"/>
      <c r="Z2361" s="358"/>
      <c r="AA2361" s="358"/>
      <c r="AB2361" s="358"/>
      <c r="AC2361" s="358"/>
      <c r="AD2361" s="358"/>
      <c r="AE2361" s="358"/>
      <c r="AF2361" s="358"/>
      <c r="AG2361" s="358"/>
      <c r="AH2361" s="358"/>
      <c r="AI2361" s="358"/>
      <c r="AJ2361" s="358"/>
    </row>
    <row r="2362" spans="1:36" x14ac:dyDescent="0.25">
      <c r="A2362" s="353" t="s">
        <v>536</v>
      </c>
      <c r="B2362" s="353" t="s">
        <v>536</v>
      </c>
      <c r="C2362" s="441">
        <f t="shared" ref="C2362:H2362" si="2048">C166</f>
        <v>2498.4</v>
      </c>
      <c r="D2362" s="441"/>
      <c r="E2362" s="441"/>
      <c r="F2362" s="441"/>
      <c r="G2362" s="441"/>
      <c r="H2362" s="441">
        <f t="shared" si="2048"/>
        <v>0</v>
      </c>
      <c r="I2362" s="441"/>
      <c r="J2362" s="445"/>
      <c r="K2362" s="358"/>
      <c r="L2362" s="358"/>
      <c r="M2362" s="358"/>
      <c r="N2362" s="358"/>
      <c r="O2362" s="358"/>
      <c r="P2362" s="358"/>
      <c r="Q2362" s="358"/>
      <c r="R2362" s="358"/>
      <c r="S2362" s="358"/>
      <c r="T2362" s="358"/>
      <c r="U2362" s="358"/>
      <c r="V2362" s="358"/>
      <c r="W2362" s="358"/>
      <c r="X2362" s="358"/>
      <c r="Y2362" s="358"/>
      <c r="Z2362" s="358"/>
      <c r="AA2362" s="358"/>
      <c r="AB2362" s="358"/>
      <c r="AC2362" s="358"/>
      <c r="AD2362" s="358"/>
      <c r="AE2362" s="358"/>
      <c r="AF2362" s="358"/>
      <c r="AG2362" s="358"/>
      <c r="AH2362" s="358"/>
      <c r="AI2362" s="358"/>
      <c r="AJ2362" s="358"/>
    </row>
    <row r="2363" spans="1:36" x14ac:dyDescent="0.25">
      <c r="A2363" s="353" t="s">
        <v>399</v>
      </c>
      <c r="B2363" s="353" t="s">
        <v>399</v>
      </c>
      <c r="C2363" s="441">
        <f t="shared" ref="C2363:H2363" si="2049">C167</f>
        <v>20000</v>
      </c>
      <c r="D2363" s="441"/>
      <c r="E2363" s="441"/>
      <c r="F2363" s="441"/>
      <c r="G2363" s="441"/>
      <c r="H2363" s="441">
        <f t="shared" si="2049"/>
        <v>0</v>
      </c>
      <c r="I2363" s="441"/>
      <c r="J2363" s="445"/>
      <c r="K2363" s="358"/>
      <c r="L2363" s="358"/>
      <c r="M2363" s="358"/>
      <c r="N2363" s="358"/>
      <c r="O2363" s="358"/>
      <c r="P2363" s="358"/>
      <c r="Q2363" s="358"/>
      <c r="R2363" s="358"/>
      <c r="S2363" s="358"/>
      <c r="T2363" s="358"/>
      <c r="U2363" s="358"/>
      <c r="V2363" s="358"/>
      <c r="W2363" s="358"/>
      <c r="X2363" s="358"/>
      <c r="Y2363" s="358"/>
      <c r="Z2363" s="358"/>
      <c r="AA2363" s="358"/>
      <c r="AB2363" s="358"/>
      <c r="AC2363" s="358"/>
      <c r="AD2363" s="358"/>
      <c r="AE2363" s="358"/>
      <c r="AF2363" s="358"/>
      <c r="AG2363" s="358"/>
      <c r="AH2363" s="358"/>
      <c r="AI2363" s="358"/>
      <c r="AJ2363" s="358"/>
    </row>
    <row r="2364" spans="1:36" x14ac:dyDescent="0.25">
      <c r="A2364" s="353" t="s">
        <v>551</v>
      </c>
      <c r="B2364" s="353" t="s">
        <v>551</v>
      </c>
      <c r="C2364" s="441">
        <f t="shared" ref="C2364:H2364" si="2050">C168</f>
        <v>2500</v>
      </c>
      <c r="D2364" s="441"/>
      <c r="E2364" s="441"/>
      <c r="F2364" s="441"/>
      <c r="G2364" s="441"/>
      <c r="H2364" s="441">
        <f t="shared" si="2050"/>
        <v>0</v>
      </c>
      <c r="I2364" s="441"/>
      <c r="J2364" s="445"/>
      <c r="K2364" s="358"/>
      <c r="L2364" s="358"/>
      <c r="M2364" s="358"/>
      <c r="N2364" s="358"/>
      <c r="O2364" s="358"/>
      <c r="P2364" s="358"/>
      <c r="Q2364" s="358"/>
      <c r="R2364" s="358"/>
      <c r="S2364" s="358"/>
      <c r="T2364" s="358"/>
      <c r="U2364" s="358"/>
      <c r="V2364" s="358"/>
      <c r="W2364" s="358"/>
      <c r="X2364" s="358"/>
      <c r="Y2364" s="358"/>
      <c r="Z2364" s="358"/>
      <c r="AA2364" s="358"/>
      <c r="AB2364" s="358"/>
      <c r="AC2364" s="358"/>
      <c r="AD2364" s="358"/>
      <c r="AE2364" s="358"/>
      <c r="AF2364" s="358"/>
      <c r="AG2364" s="358"/>
      <c r="AH2364" s="358"/>
      <c r="AI2364" s="358"/>
      <c r="AJ2364" s="358"/>
    </row>
    <row r="2365" spans="1:36" x14ac:dyDescent="0.25">
      <c r="A2365" s="353" t="s">
        <v>327</v>
      </c>
      <c r="B2365" s="353" t="s">
        <v>327</v>
      </c>
      <c r="C2365" s="441">
        <f t="shared" ref="C2365:H2365" si="2051">C169</f>
        <v>6240</v>
      </c>
      <c r="D2365" s="441"/>
      <c r="E2365" s="441"/>
      <c r="F2365" s="441"/>
      <c r="G2365" s="441"/>
      <c r="H2365" s="441">
        <f t="shared" si="2051"/>
        <v>0</v>
      </c>
      <c r="I2365" s="441"/>
      <c r="J2365" s="445"/>
      <c r="K2365" s="358"/>
      <c r="L2365" s="358"/>
      <c r="M2365" s="358"/>
      <c r="N2365" s="358"/>
      <c r="O2365" s="358"/>
      <c r="P2365" s="358"/>
      <c r="Q2365" s="358"/>
      <c r="R2365" s="358"/>
      <c r="S2365" s="358"/>
      <c r="T2365" s="358"/>
      <c r="U2365" s="358"/>
      <c r="V2365" s="358"/>
      <c r="W2365" s="358"/>
      <c r="X2365" s="358"/>
      <c r="Y2365" s="358"/>
      <c r="Z2365" s="358"/>
      <c r="AA2365" s="358"/>
      <c r="AB2365" s="358"/>
      <c r="AC2365" s="358"/>
      <c r="AD2365" s="358"/>
      <c r="AE2365" s="358"/>
      <c r="AF2365" s="358"/>
      <c r="AG2365" s="358"/>
      <c r="AH2365" s="358"/>
      <c r="AI2365" s="358"/>
      <c r="AJ2365" s="358"/>
    </row>
    <row r="2366" spans="1:36" x14ac:dyDescent="0.25">
      <c r="A2366" s="353" t="s">
        <v>298</v>
      </c>
      <c r="B2366" s="353" t="s">
        <v>299</v>
      </c>
      <c r="C2366" s="441">
        <f t="shared" ref="C2366:H2366" si="2052">C170</f>
        <v>2500</v>
      </c>
      <c r="D2366" s="441"/>
      <c r="E2366" s="441"/>
      <c r="F2366" s="441"/>
      <c r="G2366" s="441"/>
      <c r="H2366" s="441">
        <f t="shared" si="2052"/>
        <v>0</v>
      </c>
      <c r="I2366" s="441"/>
      <c r="J2366" s="445"/>
      <c r="K2366" s="358"/>
      <c r="L2366" s="358"/>
      <c r="M2366" s="358"/>
      <c r="N2366" s="358"/>
      <c r="O2366" s="358"/>
      <c r="P2366" s="358"/>
      <c r="Q2366" s="358"/>
      <c r="R2366" s="358"/>
      <c r="S2366" s="358"/>
      <c r="T2366" s="358"/>
      <c r="U2366" s="358"/>
      <c r="V2366" s="358"/>
      <c r="W2366" s="358"/>
      <c r="X2366" s="358"/>
      <c r="Y2366" s="358"/>
      <c r="Z2366" s="358"/>
      <c r="AA2366" s="358"/>
      <c r="AB2366" s="358"/>
      <c r="AC2366" s="358"/>
      <c r="AD2366" s="358"/>
      <c r="AE2366" s="358"/>
      <c r="AF2366" s="358"/>
      <c r="AG2366" s="358"/>
      <c r="AH2366" s="358"/>
      <c r="AI2366" s="358"/>
      <c r="AJ2366" s="358"/>
    </row>
    <row r="2367" spans="1:36" x14ac:dyDescent="0.25">
      <c r="A2367" s="353" t="s">
        <v>481</v>
      </c>
      <c r="B2367" s="353" t="s">
        <v>482</v>
      </c>
      <c r="C2367" s="441">
        <f t="shared" ref="C2367:H2367" si="2053">C171</f>
        <v>5000</v>
      </c>
      <c r="D2367" s="441"/>
      <c r="E2367" s="441"/>
      <c r="F2367" s="441"/>
      <c r="G2367" s="441"/>
      <c r="H2367" s="441">
        <f t="shared" si="2053"/>
        <v>0</v>
      </c>
      <c r="I2367" s="441"/>
      <c r="J2367" s="445"/>
      <c r="K2367" s="358"/>
      <c r="L2367" s="358"/>
      <c r="M2367" s="358"/>
      <c r="N2367" s="358"/>
      <c r="O2367" s="358"/>
      <c r="P2367" s="358"/>
      <c r="Q2367" s="358"/>
      <c r="R2367" s="358"/>
      <c r="S2367" s="358"/>
      <c r="T2367" s="358"/>
      <c r="U2367" s="358"/>
      <c r="V2367" s="358"/>
      <c r="W2367" s="358"/>
      <c r="X2367" s="358"/>
      <c r="Y2367" s="358"/>
      <c r="Z2367" s="358"/>
      <c r="AA2367" s="358"/>
      <c r="AB2367" s="358"/>
      <c r="AC2367" s="358"/>
      <c r="AD2367" s="358"/>
      <c r="AE2367" s="358"/>
      <c r="AF2367" s="358"/>
      <c r="AG2367" s="358"/>
      <c r="AH2367" s="358"/>
      <c r="AI2367" s="358"/>
      <c r="AJ2367" s="358"/>
    </row>
    <row r="2368" spans="1:36" x14ac:dyDescent="0.25">
      <c r="A2368" s="353" t="s">
        <v>336</v>
      </c>
      <c r="B2368" s="353" t="s">
        <v>337</v>
      </c>
      <c r="C2368" s="441">
        <f t="shared" ref="C2368:H2368" si="2054">C172</f>
        <v>750</v>
      </c>
      <c r="D2368" s="441"/>
      <c r="E2368" s="441"/>
      <c r="F2368" s="441"/>
      <c r="G2368" s="441"/>
      <c r="H2368" s="441">
        <f t="shared" si="2054"/>
        <v>0</v>
      </c>
      <c r="I2368" s="441"/>
      <c r="J2368" s="445"/>
      <c r="K2368" s="358"/>
      <c r="L2368" s="358"/>
      <c r="M2368" s="358"/>
      <c r="N2368" s="358"/>
      <c r="O2368" s="358"/>
      <c r="P2368" s="358"/>
      <c r="Q2368" s="358"/>
      <c r="R2368" s="358"/>
      <c r="S2368" s="358"/>
      <c r="T2368" s="358"/>
      <c r="U2368" s="358"/>
      <c r="V2368" s="358"/>
      <c r="W2368" s="358"/>
      <c r="X2368" s="358"/>
      <c r="Y2368" s="358"/>
      <c r="Z2368" s="358"/>
      <c r="AA2368" s="358"/>
      <c r="AB2368" s="358"/>
      <c r="AC2368" s="358"/>
      <c r="AD2368" s="358"/>
      <c r="AE2368" s="358"/>
      <c r="AF2368" s="358"/>
      <c r="AG2368" s="358"/>
      <c r="AH2368" s="358"/>
      <c r="AI2368" s="358"/>
      <c r="AJ2368" s="358"/>
    </row>
    <row r="2369" spans="1:36" x14ac:dyDescent="0.25">
      <c r="A2369" s="353" t="s">
        <v>341</v>
      </c>
      <c r="B2369" s="353" t="s">
        <v>341</v>
      </c>
      <c r="C2369" s="441">
        <f t="shared" ref="C2369:H2369" si="2055">C173</f>
        <v>12500</v>
      </c>
      <c r="D2369" s="441"/>
      <c r="E2369" s="441"/>
      <c r="F2369" s="441"/>
      <c r="G2369" s="441"/>
      <c r="H2369" s="441">
        <f t="shared" si="2055"/>
        <v>0</v>
      </c>
      <c r="I2369" s="441"/>
      <c r="J2369" s="445"/>
      <c r="K2369" s="358"/>
      <c r="L2369" s="358"/>
      <c r="M2369" s="358"/>
      <c r="N2369" s="358"/>
      <c r="O2369" s="358"/>
      <c r="P2369" s="358"/>
      <c r="Q2369" s="358"/>
      <c r="R2369" s="358"/>
      <c r="S2369" s="358"/>
      <c r="T2369" s="358"/>
      <c r="U2369" s="358"/>
      <c r="V2369" s="358"/>
      <c r="W2369" s="358"/>
      <c r="X2369" s="358"/>
      <c r="Y2369" s="358"/>
      <c r="Z2369" s="358"/>
      <c r="AA2369" s="358"/>
      <c r="AB2369" s="358"/>
      <c r="AC2369" s="358"/>
      <c r="AD2369" s="358"/>
      <c r="AE2369" s="358"/>
      <c r="AF2369" s="358"/>
      <c r="AG2369" s="358"/>
      <c r="AH2369" s="358"/>
      <c r="AI2369" s="358"/>
      <c r="AJ2369" s="358"/>
    </row>
    <row r="2370" spans="1:36" x14ac:dyDescent="0.25">
      <c r="A2370" s="353" t="s">
        <v>347</v>
      </c>
      <c r="B2370" s="353" t="s">
        <v>347</v>
      </c>
      <c r="C2370" s="441">
        <f t="shared" ref="C2370:H2370" si="2056">C174</f>
        <v>3000</v>
      </c>
      <c r="D2370" s="441"/>
      <c r="E2370" s="441"/>
      <c r="F2370" s="441"/>
      <c r="G2370" s="441"/>
      <c r="H2370" s="441">
        <f t="shared" si="2056"/>
        <v>0</v>
      </c>
      <c r="I2370" s="441"/>
      <c r="J2370" s="445"/>
      <c r="K2370" s="358"/>
      <c r="L2370" s="358"/>
      <c r="M2370" s="358"/>
      <c r="N2370" s="358"/>
      <c r="O2370" s="358"/>
      <c r="P2370" s="358"/>
      <c r="Q2370" s="358"/>
      <c r="R2370" s="358"/>
      <c r="S2370" s="358"/>
      <c r="T2370" s="358"/>
      <c r="U2370" s="358"/>
      <c r="V2370" s="358"/>
      <c r="W2370" s="358"/>
      <c r="X2370" s="358"/>
      <c r="Y2370" s="358"/>
      <c r="Z2370" s="358"/>
      <c r="AA2370" s="358"/>
      <c r="AB2370" s="358"/>
      <c r="AC2370" s="358"/>
      <c r="AD2370" s="358"/>
      <c r="AE2370" s="358"/>
      <c r="AF2370" s="358"/>
      <c r="AG2370" s="358"/>
      <c r="AH2370" s="358"/>
      <c r="AI2370" s="358"/>
      <c r="AJ2370" s="358"/>
    </row>
    <row r="2371" spans="1:36" x14ac:dyDescent="0.25">
      <c r="A2371" s="353" t="s">
        <v>414</v>
      </c>
      <c r="B2371" s="353" t="s">
        <v>414</v>
      </c>
      <c r="C2371" s="441">
        <f t="shared" ref="C2371:H2371" si="2057">C175</f>
        <v>3000</v>
      </c>
      <c r="D2371" s="441"/>
      <c r="E2371" s="441"/>
      <c r="F2371" s="441"/>
      <c r="G2371" s="441"/>
      <c r="H2371" s="441">
        <f t="shared" si="2057"/>
        <v>0</v>
      </c>
      <c r="I2371" s="441"/>
      <c r="J2371" s="445"/>
      <c r="K2371" s="358"/>
      <c r="L2371" s="358"/>
      <c r="M2371" s="358"/>
      <c r="N2371" s="358"/>
      <c r="O2371" s="358"/>
      <c r="P2371" s="358"/>
      <c r="Q2371" s="358"/>
      <c r="R2371" s="358"/>
      <c r="S2371" s="358"/>
      <c r="T2371" s="358"/>
      <c r="U2371" s="358"/>
      <c r="V2371" s="358"/>
      <c r="W2371" s="358"/>
      <c r="X2371" s="358"/>
      <c r="Y2371" s="358"/>
      <c r="Z2371" s="358"/>
      <c r="AA2371" s="358"/>
      <c r="AB2371" s="358"/>
      <c r="AC2371" s="358"/>
      <c r="AD2371" s="358"/>
      <c r="AE2371" s="358"/>
      <c r="AF2371" s="358"/>
      <c r="AG2371" s="358"/>
      <c r="AH2371" s="358"/>
      <c r="AI2371" s="358"/>
      <c r="AJ2371" s="358"/>
    </row>
    <row r="2372" spans="1:36" x14ac:dyDescent="0.25">
      <c r="A2372" s="353" t="s">
        <v>448</v>
      </c>
      <c r="B2372" s="353" t="s">
        <v>448</v>
      </c>
      <c r="C2372" s="441">
        <f t="shared" ref="C2372:H2372" si="2058">C176</f>
        <v>2500</v>
      </c>
      <c r="D2372" s="441"/>
      <c r="E2372" s="441"/>
      <c r="F2372" s="441"/>
      <c r="G2372" s="441"/>
      <c r="H2372" s="441">
        <f t="shared" si="2058"/>
        <v>0</v>
      </c>
      <c r="I2372" s="441"/>
      <c r="J2372" s="445"/>
      <c r="K2372" s="358"/>
      <c r="L2372" s="358"/>
      <c r="M2372" s="358"/>
      <c r="N2372" s="358"/>
      <c r="O2372" s="358"/>
      <c r="P2372" s="358"/>
      <c r="Q2372" s="358"/>
      <c r="R2372" s="358"/>
      <c r="S2372" s="358"/>
      <c r="T2372" s="358"/>
      <c r="U2372" s="358"/>
      <c r="V2372" s="358"/>
      <c r="W2372" s="358"/>
      <c r="X2372" s="358"/>
      <c r="Y2372" s="358"/>
      <c r="Z2372" s="358"/>
      <c r="AA2372" s="358"/>
      <c r="AB2372" s="358"/>
      <c r="AC2372" s="358"/>
      <c r="AD2372" s="358"/>
      <c r="AE2372" s="358"/>
      <c r="AF2372" s="358"/>
      <c r="AG2372" s="358"/>
      <c r="AH2372" s="358"/>
      <c r="AI2372" s="358"/>
      <c r="AJ2372" s="358"/>
    </row>
    <row r="2373" spans="1:36" x14ac:dyDescent="0.25">
      <c r="A2373" s="353" t="s">
        <v>394</v>
      </c>
      <c r="B2373" s="353" t="s">
        <v>394</v>
      </c>
      <c r="C2373" s="441">
        <f t="shared" ref="C2373:H2373" si="2059">C177</f>
        <v>5616</v>
      </c>
      <c r="D2373" s="441"/>
      <c r="E2373" s="441"/>
      <c r="F2373" s="441"/>
      <c r="G2373" s="441"/>
      <c r="H2373" s="441">
        <f t="shared" si="2059"/>
        <v>0</v>
      </c>
      <c r="I2373" s="441"/>
      <c r="J2373" s="445"/>
      <c r="K2373" s="358"/>
      <c r="L2373" s="358"/>
      <c r="M2373" s="358"/>
      <c r="N2373" s="358"/>
      <c r="O2373" s="358"/>
      <c r="P2373" s="358"/>
      <c r="Q2373" s="358"/>
      <c r="R2373" s="358"/>
      <c r="S2373" s="358"/>
      <c r="T2373" s="358"/>
      <c r="U2373" s="358"/>
      <c r="V2373" s="358"/>
      <c r="W2373" s="358"/>
      <c r="X2373" s="358"/>
      <c r="Y2373" s="358"/>
      <c r="Z2373" s="358"/>
      <c r="AA2373" s="358"/>
      <c r="AB2373" s="358"/>
      <c r="AC2373" s="358"/>
      <c r="AD2373" s="358"/>
      <c r="AE2373" s="358"/>
      <c r="AF2373" s="358"/>
      <c r="AG2373" s="358"/>
      <c r="AH2373" s="358"/>
      <c r="AI2373" s="358"/>
      <c r="AJ2373" s="358"/>
    </row>
    <row r="2374" spans="1:36" x14ac:dyDescent="0.25">
      <c r="A2374" s="353" t="s">
        <v>393</v>
      </c>
      <c r="B2374" s="353" t="s">
        <v>393</v>
      </c>
      <c r="C2374" s="441">
        <f t="shared" ref="C2374:H2374" si="2060">C178</f>
        <v>1800</v>
      </c>
      <c r="D2374" s="441"/>
      <c r="E2374" s="441"/>
      <c r="F2374" s="441"/>
      <c r="G2374" s="441"/>
      <c r="H2374" s="441">
        <f t="shared" si="2060"/>
        <v>0</v>
      </c>
      <c r="I2374" s="441"/>
      <c r="J2374" s="445"/>
      <c r="K2374" s="358"/>
      <c r="L2374" s="358"/>
      <c r="M2374" s="358"/>
      <c r="N2374" s="358"/>
      <c r="O2374" s="358"/>
      <c r="P2374" s="358"/>
      <c r="Q2374" s="358"/>
      <c r="R2374" s="358"/>
      <c r="S2374" s="358"/>
      <c r="T2374" s="358"/>
      <c r="U2374" s="358"/>
      <c r="V2374" s="358"/>
      <c r="W2374" s="358"/>
      <c r="X2374" s="358"/>
      <c r="Y2374" s="358"/>
      <c r="Z2374" s="358"/>
      <c r="AA2374" s="358"/>
      <c r="AB2374" s="358"/>
      <c r="AC2374" s="358"/>
      <c r="AD2374" s="358"/>
      <c r="AE2374" s="358"/>
      <c r="AF2374" s="358"/>
      <c r="AG2374" s="358"/>
      <c r="AH2374" s="358"/>
      <c r="AI2374" s="358"/>
      <c r="AJ2374" s="358"/>
    </row>
    <row r="2375" spans="1:36" x14ac:dyDescent="0.25">
      <c r="A2375" s="353" t="s">
        <v>459</v>
      </c>
      <c r="B2375" s="353" t="s">
        <v>459</v>
      </c>
      <c r="C2375" s="441">
        <f t="shared" ref="C2375:H2375" si="2061">C179</f>
        <v>2502</v>
      </c>
      <c r="D2375" s="441"/>
      <c r="E2375" s="441"/>
      <c r="F2375" s="441"/>
      <c r="G2375" s="441"/>
      <c r="H2375" s="441">
        <f t="shared" si="2061"/>
        <v>0</v>
      </c>
      <c r="I2375" s="441"/>
      <c r="J2375" s="445"/>
      <c r="K2375" s="358"/>
      <c r="L2375" s="358"/>
      <c r="M2375" s="358"/>
      <c r="N2375" s="358"/>
      <c r="O2375" s="358"/>
      <c r="P2375" s="358"/>
      <c r="Q2375" s="358"/>
      <c r="R2375" s="358"/>
      <c r="S2375" s="358"/>
      <c r="T2375" s="358"/>
      <c r="U2375" s="358"/>
      <c r="V2375" s="358"/>
      <c r="W2375" s="358"/>
      <c r="X2375" s="358"/>
      <c r="Y2375" s="358"/>
      <c r="Z2375" s="358"/>
      <c r="AA2375" s="358"/>
      <c r="AB2375" s="358"/>
      <c r="AC2375" s="358"/>
      <c r="AD2375" s="358"/>
      <c r="AE2375" s="358"/>
      <c r="AF2375" s="358"/>
      <c r="AG2375" s="358"/>
      <c r="AH2375" s="358"/>
      <c r="AI2375" s="358"/>
      <c r="AJ2375" s="358"/>
    </row>
    <row r="2376" spans="1:36" x14ac:dyDescent="0.25">
      <c r="A2376" s="353" t="s">
        <v>550</v>
      </c>
      <c r="B2376" s="353" t="s">
        <v>550</v>
      </c>
      <c r="C2376" s="441">
        <f t="shared" ref="C2376:H2376" si="2062">C180</f>
        <v>6250</v>
      </c>
      <c r="D2376" s="441"/>
      <c r="E2376" s="441"/>
      <c r="F2376" s="441"/>
      <c r="G2376" s="441"/>
      <c r="H2376" s="441">
        <f t="shared" si="2062"/>
        <v>0</v>
      </c>
      <c r="I2376" s="441"/>
      <c r="J2376" s="445"/>
      <c r="K2376" s="358"/>
      <c r="L2376" s="358"/>
      <c r="M2376" s="358"/>
      <c r="N2376" s="358"/>
      <c r="O2376" s="358"/>
      <c r="P2376" s="358"/>
      <c r="Q2376" s="358"/>
      <c r="R2376" s="358"/>
      <c r="S2376" s="358"/>
      <c r="T2376" s="358"/>
      <c r="U2376" s="358"/>
      <c r="V2376" s="358"/>
      <c r="W2376" s="358"/>
      <c r="X2376" s="358"/>
      <c r="Y2376" s="358"/>
      <c r="Z2376" s="358"/>
      <c r="AA2376" s="358"/>
      <c r="AB2376" s="358"/>
      <c r="AC2376" s="358"/>
      <c r="AD2376" s="358"/>
      <c r="AE2376" s="358"/>
      <c r="AF2376" s="358"/>
      <c r="AG2376" s="358"/>
      <c r="AH2376" s="358"/>
      <c r="AI2376" s="358"/>
      <c r="AJ2376" s="358"/>
    </row>
    <row r="2377" spans="1:36" x14ac:dyDescent="0.25">
      <c r="A2377" s="353" t="s">
        <v>465</v>
      </c>
      <c r="B2377" s="353" t="s">
        <v>465</v>
      </c>
      <c r="C2377" s="441">
        <f t="shared" ref="C2377:H2377" si="2063">C181</f>
        <v>2000</v>
      </c>
      <c r="D2377" s="441"/>
      <c r="E2377" s="441"/>
      <c r="F2377" s="441"/>
      <c r="G2377" s="441"/>
      <c r="H2377" s="441">
        <f t="shared" si="2063"/>
        <v>0</v>
      </c>
      <c r="I2377" s="441"/>
      <c r="J2377" s="445"/>
      <c r="K2377" s="358"/>
      <c r="L2377" s="358"/>
      <c r="M2377" s="358"/>
      <c r="N2377" s="358"/>
      <c r="O2377" s="358"/>
      <c r="P2377" s="358"/>
      <c r="Q2377" s="358"/>
      <c r="R2377" s="358"/>
      <c r="S2377" s="358"/>
      <c r="T2377" s="358"/>
      <c r="U2377" s="358"/>
      <c r="V2377" s="358"/>
      <c r="W2377" s="358"/>
      <c r="X2377" s="358"/>
      <c r="Y2377" s="358"/>
      <c r="Z2377" s="358"/>
      <c r="AA2377" s="358"/>
      <c r="AB2377" s="358"/>
      <c r="AC2377" s="358"/>
      <c r="AD2377" s="358"/>
      <c r="AE2377" s="358"/>
      <c r="AF2377" s="358"/>
      <c r="AG2377" s="358"/>
      <c r="AH2377" s="358"/>
      <c r="AI2377" s="358"/>
      <c r="AJ2377" s="358"/>
    </row>
    <row r="2378" spans="1:36" x14ac:dyDescent="0.25">
      <c r="A2378" s="353" t="s">
        <v>540</v>
      </c>
      <c r="B2378" s="353" t="s">
        <v>541</v>
      </c>
      <c r="C2378" s="441">
        <f t="shared" ref="C2378:H2378" si="2064">C182</f>
        <v>1000</v>
      </c>
      <c r="D2378" s="441"/>
      <c r="E2378" s="441"/>
      <c r="F2378" s="441"/>
      <c r="G2378" s="441"/>
      <c r="H2378" s="441">
        <f t="shared" si="2064"/>
        <v>0</v>
      </c>
      <c r="I2378" s="441"/>
      <c r="J2378" s="445"/>
      <c r="K2378" s="358"/>
      <c r="L2378" s="358"/>
      <c r="M2378" s="358"/>
      <c r="N2378" s="358"/>
      <c r="O2378" s="358"/>
      <c r="P2378" s="358"/>
      <c r="Q2378" s="358"/>
      <c r="R2378" s="358"/>
      <c r="S2378" s="358"/>
      <c r="T2378" s="358"/>
      <c r="U2378" s="358"/>
      <c r="V2378" s="358"/>
      <c r="W2378" s="358"/>
      <c r="X2378" s="358"/>
      <c r="Y2378" s="358"/>
      <c r="Z2378" s="358"/>
      <c r="AA2378" s="358"/>
      <c r="AB2378" s="358"/>
      <c r="AC2378" s="358"/>
      <c r="AD2378" s="358"/>
      <c r="AE2378" s="358"/>
      <c r="AF2378" s="358"/>
      <c r="AG2378" s="358"/>
      <c r="AH2378" s="358"/>
      <c r="AI2378" s="358"/>
      <c r="AJ2378" s="358"/>
    </row>
    <row r="2379" spans="1:36" x14ac:dyDescent="0.25">
      <c r="A2379" s="353" t="s">
        <v>330</v>
      </c>
      <c r="B2379" s="353" t="s">
        <v>330</v>
      </c>
      <c r="C2379" s="441">
        <f t="shared" ref="C2379:H2379" si="2065">C183</f>
        <v>3750</v>
      </c>
      <c r="D2379" s="441"/>
      <c r="E2379" s="441"/>
      <c r="F2379" s="441"/>
      <c r="G2379" s="441"/>
      <c r="H2379" s="441">
        <f t="shared" si="2065"/>
        <v>0</v>
      </c>
      <c r="I2379" s="441"/>
      <c r="J2379" s="445"/>
      <c r="K2379" s="358"/>
      <c r="L2379" s="358"/>
      <c r="M2379" s="358"/>
      <c r="N2379" s="358"/>
      <c r="O2379" s="358"/>
      <c r="P2379" s="358"/>
      <c r="Q2379" s="358"/>
      <c r="R2379" s="358"/>
      <c r="S2379" s="358"/>
      <c r="T2379" s="358"/>
      <c r="U2379" s="358"/>
      <c r="V2379" s="358"/>
      <c r="W2379" s="358"/>
      <c r="X2379" s="358"/>
      <c r="Y2379" s="358"/>
      <c r="Z2379" s="358"/>
      <c r="AA2379" s="358"/>
      <c r="AB2379" s="358"/>
      <c r="AC2379" s="358"/>
      <c r="AD2379" s="358"/>
      <c r="AE2379" s="358"/>
      <c r="AF2379" s="358"/>
      <c r="AG2379" s="358"/>
      <c r="AH2379" s="358"/>
      <c r="AI2379" s="358"/>
      <c r="AJ2379" s="358"/>
    </row>
    <row r="2380" spans="1:36" x14ac:dyDescent="0.25">
      <c r="A2380" s="353" t="s">
        <v>554</v>
      </c>
      <c r="B2380" s="353" t="s">
        <v>554</v>
      </c>
      <c r="C2380" s="441">
        <f t="shared" ref="C2380:H2380" si="2066">C184</f>
        <v>7500</v>
      </c>
      <c r="D2380" s="441"/>
      <c r="E2380" s="441"/>
      <c r="F2380" s="441"/>
      <c r="G2380" s="441"/>
      <c r="H2380" s="441">
        <f t="shared" si="2066"/>
        <v>0</v>
      </c>
      <c r="I2380" s="441"/>
      <c r="J2380" s="445"/>
      <c r="K2380" s="358"/>
      <c r="L2380" s="358"/>
      <c r="M2380" s="358"/>
      <c r="N2380" s="358"/>
      <c r="O2380" s="358"/>
      <c r="P2380" s="358"/>
      <c r="Q2380" s="358"/>
      <c r="R2380" s="358"/>
      <c r="S2380" s="358"/>
      <c r="T2380" s="358"/>
      <c r="U2380" s="358"/>
      <c r="V2380" s="358"/>
      <c r="W2380" s="358"/>
      <c r="X2380" s="358"/>
      <c r="Y2380" s="358"/>
      <c r="Z2380" s="358"/>
      <c r="AA2380" s="358"/>
      <c r="AB2380" s="358"/>
      <c r="AC2380" s="358"/>
      <c r="AD2380" s="358"/>
      <c r="AE2380" s="358"/>
      <c r="AF2380" s="358"/>
      <c r="AG2380" s="358"/>
      <c r="AH2380" s="358"/>
      <c r="AI2380" s="358"/>
      <c r="AJ2380" s="358"/>
    </row>
    <row r="2381" spans="1:36" x14ac:dyDescent="0.25">
      <c r="A2381" s="353" t="s">
        <v>291</v>
      </c>
      <c r="B2381" s="353" t="s">
        <v>291</v>
      </c>
      <c r="C2381" s="441">
        <f t="shared" ref="C2381:H2381" si="2067">C185</f>
        <v>1000</v>
      </c>
      <c r="D2381" s="441"/>
      <c r="E2381" s="441"/>
      <c r="F2381" s="441"/>
      <c r="G2381" s="441"/>
      <c r="H2381" s="441">
        <f t="shared" si="2067"/>
        <v>0</v>
      </c>
      <c r="I2381" s="441"/>
      <c r="J2381" s="445"/>
      <c r="K2381" s="358"/>
      <c r="L2381" s="358"/>
      <c r="M2381" s="358"/>
      <c r="N2381" s="358"/>
      <c r="O2381" s="358"/>
      <c r="P2381" s="358"/>
      <c r="Q2381" s="358"/>
      <c r="R2381" s="358"/>
      <c r="S2381" s="358"/>
      <c r="T2381" s="358"/>
      <c r="U2381" s="358"/>
      <c r="V2381" s="358"/>
      <c r="W2381" s="358"/>
      <c r="X2381" s="358"/>
      <c r="Y2381" s="358"/>
      <c r="Z2381" s="358"/>
      <c r="AA2381" s="358"/>
      <c r="AB2381" s="358"/>
      <c r="AC2381" s="358"/>
      <c r="AD2381" s="358"/>
      <c r="AE2381" s="358"/>
      <c r="AF2381" s="358"/>
      <c r="AG2381" s="358"/>
      <c r="AH2381" s="358"/>
      <c r="AI2381" s="358"/>
      <c r="AJ2381" s="358"/>
    </row>
    <row r="2382" spans="1:36" x14ac:dyDescent="0.25">
      <c r="A2382" s="353" t="s">
        <v>539</v>
      </c>
      <c r="B2382" s="353" t="s">
        <v>539</v>
      </c>
      <c r="C2382" s="441">
        <f t="shared" ref="C2382:H2382" si="2068">C186</f>
        <v>3000</v>
      </c>
      <c r="D2382" s="441"/>
      <c r="E2382" s="441"/>
      <c r="F2382" s="441"/>
      <c r="G2382" s="441"/>
      <c r="H2382" s="441">
        <f t="shared" si="2068"/>
        <v>0</v>
      </c>
      <c r="I2382" s="441"/>
      <c r="J2382" s="445"/>
      <c r="K2382" s="358"/>
      <c r="L2382" s="358"/>
      <c r="M2382" s="358"/>
      <c r="N2382" s="358"/>
      <c r="O2382" s="358"/>
      <c r="P2382" s="358"/>
      <c r="Q2382" s="358"/>
      <c r="R2382" s="358"/>
      <c r="S2382" s="358"/>
      <c r="T2382" s="358"/>
      <c r="U2382" s="358"/>
      <c r="V2382" s="358"/>
      <c r="W2382" s="358"/>
      <c r="X2382" s="358"/>
      <c r="Y2382" s="358"/>
      <c r="Z2382" s="358"/>
      <c r="AA2382" s="358"/>
      <c r="AB2382" s="358"/>
      <c r="AC2382" s="358"/>
      <c r="AD2382" s="358"/>
      <c r="AE2382" s="358"/>
      <c r="AF2382" s="358"/>
      <c r="AG2382" s="358"/>
      <c r="AH2382" s="358"/>
      <c r="AI2382" s="358"/>
      <c r="AJ2382" s="358"/>
    </row>
    <row r="2383" spans="1:36" x14ac:dyDescent="0.25">
      <c r="A2383" s="353" t="s">
        <v>283</v>
      </c>
      <c r="B2383" s="353" t="s">
        <v>283</v>
      </c>
      <c r="C2383" s="441">
        <f t="shared" ref="C2383:H2383" si="2069">C187</f>
        <v>1000</v>
      </c>
      <c r="D2383" s="441"/>
      <c r="E2383" s="441"/>
      <c r="F2383" s="441"/>
      <c r="G2383" s="441"/>
      <c r="H2383" s="441">
        <f t="shared" si="2069"/>
        <v>0</v>
      </c>
      <c r="I2383" s="441"/>
      <c r="J2383" s="445"/>
      <c r="K2383" s="358"/>
      <c r="L2383" s="358"/>
      <c r="M2383" s="358"/>
      <c r="N2383" s="358"/>
      <c r="O2383" s="358"/>
      <c r="P2383" s="358"/>
      <c r="Q2383" s="358"/>
      <c r="R2383" s="358"/>
      <c r="S2383" s="358"/>
      <c r="T2383" s="358"/>
      <c r="U2383" s="358"/>
      <c r="V2383" s="358"/>
      <c r="W2383" s="358"/>
      <c r="X2383" s="358"/>
      <c r="Y2383" s="358"/>
      <c r="Z2383" s="358"/>
      <c r="AA2383" s="358"/>
      <c r="AB2383" s="358"/>
      <c r="AC2383" s="358"/>
      <c r="AD2383" s="358"/>
      <c r="AE2383" s="358"/>
      <c r="AF2383" s="358"/>
      <c r="AG2383" s="358"/>
      <c r="AH2383" s="358"/>
      <c r="AI2383" s="358"/>
      <c r="AJ2383" s="358"/>
    </row>
    <row r="2384" spans="1:36" x14ac:dyDescent="0.25">
      <c r="A2384" s="353" t="s">
        <v>310</v>
      </c>
      <c r="B2384" s="353" t="s">
        <v>310</v>
      </c>
      <c r="C2384" s="441">
        <f t="shared" ref="C2384:H2384" si="2070">C188</f>
        <v>2000</v>
      </c>
      <c r="D2384" s="441"/>
      <c r="E2384" s="441"/>
      <c r="F2384" s="441"/>
      <c r="G2384" s="441"/>
      <c r="H2384" s="441">
        <f t="shared" si="2070"/>
        <v>0</v>
      </c>
      <c r="I2384" s="441"/>
      <c r="J2384" s="445"/>
      <c r="K2384" s="358"/>
      <c r="L2384" s="358"/>
      <c r="M2384" s="358"/>
      <c r="N2384" s="358"/>
      <c r="O2384" s="358"/>
      <c r="P2384" s="358"/>
      <c r="Q2384" s="358"/>
      <c r="R2384" s="358"/>
      <c r="S2384" s="358"/>
      <c r="T2384" s="358"/>
      <c r="U2384" s="358"/>
      <c r="V2384" s="358"/>
      <c r="W2384" s="358"/>
      <c r="X2384" s="358"/>
      <c r="Y2384" s="358"/>
      <c r="Z2384" s="358"/>
      <c r="AA2384" s="358"/>
      <c r="AB2384" s="358"/>
      <c r="AC2384" s="358"/>
      <c r="AD2384" s="358"/>
      <c r="AE2384" s="358"/>
      <c r="AF2384" s="358"/>
      <c r="AG2384" s="358"/>
      <c r="AH2384" s="358"/>
      <c r="AI2384" s="358"/>
      <c r="AJ2384" s="358"/>
    </row>
    <row r="2385" spans="1:36" x14ac:dyDescent="0.25">
      <c r="A2385" s="353" t="s">
        <v>444</v>
      </c>
      <c r="B2385" s="353" t="s">
        <v>444</v>
      </c>
      <c r="C2385" s="441">
        <f t="shared" ref="C2385:H2385" si="2071">C189</f>
        <v>12500</v>
      </c>
      <c r="D2385" s="441"/>
      <c r="E2385" s="441"/>
      <c r="F2385" s="441"/>
      <c r="G2385" s="441"/>
      <c r="H2385" s="441">
        <f t="shared" si="2071"/>
        <v>0</v>
      </c>
      <c r="I2385" s="441"/>
      <c r="J2385" s="445"/>
      <c r="K2385" s="358"/>
      <c r="L2385" s="358"/>
      <c r="M2385" s="358"/>
      <c r="N2385" s="358"/>
      <c r="O2385" s="358"/>
      <c r="P2385" s="358"/>
      <c r="Q2385" s="358"/>
      <c r="R2385" s="358"/>
      <c r="S2385" s="358"/>
      <c r="T2385" s="358"/>
      <c r="U2385" s="358"/>
      <c r="V2385" s="358"/>
      <c r="W2385" s="358"/>
      <c r="X2385" s="358"/>
      <c r="Y2385" s="358"/>
      <c r="Z2385" s="358"/>
      <c r="AA2385" s="358"/>
      <c r="AB2385" s="358"/>
      <c r="AC2385" s="358"/>
      <c r="AD2385" s="358"/>
      <c r="AE2385" s="358"/>
      <c r="AF2385" s="358"/>
      <c r="AG2385" s="358"/>
      <c r="AH2385" s="358"/>
      <c r="AI2385" s="358"/>
      <c r="AJ2385" s="358"/>
    </row>
    <row r="2386" spans="1:36" x14ac:dyDescent="0.25">
      <c r="A2386" s="353" t="s">
        <v>532</v>
      </c>
      <c r="B2386" s="353" t="s">
        <v>532</v>
      </c>
      <c r="C2386" s="441">
        <f t="shared" ref="C2386:H2386" si="2072">C190</f>
        <v>14000</v>
      </c>
      <c r="D2386" s="441"/>
      <c r="E2386" s="441"/>
      <c r="F2386" s="441"/>
      <c r="G2386" s="441"/>
      <c r="H2386" s="441">
        <f t="shared" si="2072"/>
        <v>0</v>
      </c>
      <c r="I2386" s="441"/>
      <c r="J2386" s="445"/>
      <c r="K2386" s="358"/>
      <c r="L2386" s="358"/>
      <c r="M2386" s="358"/>
      <c r="N2386" s="358"/>
      <c r="O2386" s="358"/>
      <c r="P2386" s="358"/>
      <c r="Q2386" s="358"/>
      <c r="R2386" s="358"/>
      <c r="S2386" s="358"/>
      <c r="T2386" s="358"/>
      <c r="U2386" s="358"/>
      <c r="V2386" s="358"/>
      <c r="W2386" s="358"/>
      <c r="X2386" s="358"/>
      <c r="Y2386" s="358"/>
      <c r="Z2386" s="358"/>
      <c r="AA2386" s="358"/>
      <c r="AB2386" s="358"/>
      <c r="AC2386" s="358"/>
      <c r="AD2386" s="358"/>
      <c r="AE2386" s="358"/>
      <c r="AF2386" s="358"/>
      <c r="AG2386" s="358"/>
      <c r="AH2386" s="358"/>
      <c r="AI2386" s="358"/>
      <c r="AJ2386" s="358"/>
    </row>
    <row r="2387" spans="1:36" x14ac:dyDescent="0.25">
      <c r="A2387" s="353" t="s">
        <v>502</v>
      </c>
      <c r="B2387" s="353" t="s">
        <v>502</v>
      </c>
      <c r="C2387" s="441">
        <f t="shared" ref="C2387:H2387" si="2073">C191</f>
        <v>28000</v>
      </c>
      <c r="D2387" s="441"/>
      <c r="E2387" s="441"/>
      <c r="F2387" s="441"/>
      <c r="G2387" s="441"/>
      <c r="H2387" s="441">
        <f t="shared" si="2073"/>
        <v>0</v>
      </c>
      <c r="I2387" s="441"/>
      <c r="J2387" s="445"/>
      <c r="K2387" s="358"/>
      <c r="L2387" s="358"/>
      <c r="M2387" s="358"/>
      <c r="N2387" s="358"/>
      <c r="O2387" s="358"/>
      <c r="P2387" s="358"/>
      <c r="Q2387" s="358"/>
      <c r="R2387" s="358"/>
      <c r="S2387" s="358"/>
      <c r="T2387" s="358"/>
      <c r="U2387" s="358"/>
      <c r="V2387" s="358"/>
      <c r="W2387" s="358"/>
      <c r="X2387" s="358"/>
      <c r="Y2387" s="358"/>
      <c r="Z2387" s="358"/>
      <c r="AA2387" s="358"/>
      <c r="AB2387" s="358"/>
      <c r="AC2387" s="358"/>
      <c r="AD2387" s="358"/>
      <c r="AE2387" s="358"/>
      <c r="AF2387" s="358"/>
      <c r="AG2387" s="358"/>
      <c r="AH2387" s="358"/>
      <c r="AI2387" s="358"/>
      <c r="AJ2387" s="358"/>
    </row>
    <row r="2388" spans="1:36" x14ac:dyDescent="0.25">
      <c r="A2388" s="353" t="s">
        <v>410</v>
      </c>
      <c r="B2388" s="353" t="s">
        <v>410</v>
      </c>
      <c r="C2388" s="441">
        <f t="shared" ref="C2388:H2388" si="2074">C192</f>
        <v>1000</v>
      </c>
      <c r="D2388" s="441"/>
      <c r="E2388" s="441"/>
      <c r="F2388" s="441"/>
      <c r="G2388" s="441"/>
      <c r="H2388" s="441">
        <f t="shared" si="2074"/>
        <v>0</v>
      </c>
      <c r="I2388" s="441"/>
      <c r="J2388" s="445"/>
      <c r="K2388" s="358"/>
      <c r="L2388" s="358"/>
      <c r="M2388" s="358"/>
      <c r="N2388" s="358"/>
      <c r="O2388" s="358"/>
      <c r="P2388" s="358"/>
      <c r="Q2388" s="358"/>
      <c r="R2388" s="358"/>
      <c r="S2388" s="358"/>
      <c r="T2388" s="358"/>
      <c r="U2388" s="358"/>
      <c r="V2388" s="358"/>
      <c r="W2388" s="358"/>
      <c r="X2388" s="358"/>
      <c r="Y2388" s="358"/>
      <c r="Z2388" s="358"/>
      <c r="AA2388" s="358"/>
      <c r="AB2388" s="358"/>
      <c r="AC2388" s="358"/>
      <c r="AD2388" s="358"/>
      <c r="AE2388" s="358"/>
      <c r="AF2388" s="358"/>
      <c r="AG2388" s="358"/>
      <c r="AH2388" s="358"/>
      <c r="AI2388" s="358"/>
      <c r="AJ2388" s="358"/>
    </row>
    <row r="2389" spans="1:36" x14ac:dyDescent="0.25">
      <c r="A2389" s="353" t="s">
        <v>326</v>
      </c>
      <c r="B2389" s="353" t="s">
        <v>326</v>
      </c>
      <c r="C2389" s="441">
        <f t="shared" ref="C2389:H2389" si="2075">C193</f>
        <v>2000</v>
      </c>
      <c r="D2389" s="441"/>
      <c r="E2389" s="441"/>
      <c r="F2389" s="441"/>
      <c r="G2389" s="441"/>
      <c r="H2389" s="441">
        <f t="shared" si="2075"/>
        <v>0</v>
      </c>
      <c r="I2389" s="441"/>
      <c r="J2389" s="445"/>
      <c r="K2389" s="358"/>
      <c r="L2389" s="358"/>
      <c r="M2389" s="358"/>
      <c r="N2389" s="358"/>
      <c r="O2389" s="358"/>
      <c r="P2389" s="358"/>
      <c r="Q2389" s="358"/>
      <c r="R2389" s="358"/>
      <c r="S2389" s="358"/>
      <c r="T2389" s="358"/>
      <c r="U2389" s="358"/>
      <c r="V2389" s="358"/>
      <c r="W2389" s="358"/>
      <c r="X2389" s="358"/>
      <c r="Y2389" s="358"/>
      <c r="Z2389" s="358"/>
      <c r="AA2389" s="358"/>
      <c r="AB2389" s="358"/>
      <c r="AC2389" s="358"/>
      <c r="AD2389" s="358"/>
      <c r="AE2389" s="358"/>
      <c r="AF2389" s="358"/>
      <c r="AG2389" s="358"/>
      <c r="AH2389" s="358"/>
      <c r="AI2389" s="358"/>
      <c r="AJ2389" s="358"/>
    </row>
    <row r="2390" spans="1:36" x14ac:dyDescent="0.25">
      <c r="A2390" s="353" t="s">
        <v>549</v>
      </c>
      <c r="B2390" s="353" t="s">
        <v>549</v>
      </c>
      <c r="C2390" s="441">
        <f t="shared" ref="C2390:H2390" si="2076">C194</f>
        <v>5000</v>
      </c>
      <c r="D2390" s="441"/>
      <c r="E2390" s="441"/>
      <c r="F2390" s="441"/>
      <c r="G2390" s="441"/>
      <c r="H2390" s="441">
        <f t="shared" si="2076"/>
        <v>0</v>
      </c>
      <c r="I2390" s="441"/>
      <c r="J2390" s="445"/>
      <c r="K2390" s="358"/>
      <c r="L2390" s="358"/>
      <c r="M2390" s="358"/>
      <c r="N2390" s="358"/>
      <c r="O2390" s="358"/>
      <c r="P2390" s="358"/>
      <c r="Q2390" s="358"/>
      <c r="R2390" s="358"/>
      <c r="S2390" s="358"/>
      <c r="T2390" s="358"/>
      <c r="U2390" s="358"/>
      <c r="V2390" s="358"/>
      <c r="W2390" s="358"/>
      <c r="X2390" s="358"/>
      <c r="Y2390" s="358"/>
      <c r="Z2390" s="358"/>
      <c r="AA2390" s="358"/>
      <c r="AB2390" s="358"/>
      <c r="AC2390" s="358"/>
      <c r="AD2390" s="358"/>
      <c r="AE2390" s="358"/>
      <c r="AF2390" s="358"/>
      <c r="AG2390" s="358"/>
      <c r="AH2390" s="358"/>
      <c r="AI2390" s="358"/>
      <c r="AJ2390" s="358"/>
    </row>
    <row r="2391" spans="1:36" x14ac:dyDescent="0.25">
      <c r="A2391" s="353" t="s">
        <v>440</v>
      </c>
      <c r="B2391" s="353" t="s">
        <v>440</v>
      </c>
      <c r="C2391" s="441">
        <f t="shared" ref="C2391:H2391" si="2077">C195</f>
        <v>12500</v>
      </c>
      <c r="D2391" s="441"/>
      <c r="E2391" s="441"/>
      <c r="F2391" s="441"/>
      <c r="G2391" s="441"/>
      <c r="H2391" s="441">
        <f t="shared" si="2077"/>
        <v>0</v>
      </c>
      <c r="I2391" s="441"/>
      <c r="J2391" s="445"/>
      <c r="K2391" s="358"/>
      <c r="L2391" s="358"/>
      <c r="M2391" s="358"/>
      <c r="N2391" s="358"/>
      <c r="O2391" s="358"/>
      <c r="P2391" s="358"/>
      <c r="Q2391" s="358"/>
      <c r="R2391" s="358"/>
      <c r="S2391" s="358"/>
      <c r="T2391" s="358"/>
      <c r="U2391" s="358"/>
      <c r="V2391" s="358"/>
      <c r="W2391" s="358"/>
      <c r="X2391" s="358"/>
      <c r="Y2391" s="358"/>
      <c r="Z2391" s="358"/>
      <c r="AA2391" s="358"/>
      <c r="AB2391" s="358"/>
      <c r="AC2391" s="358"/>
      <c r="AD2391" s="358"/>
      <c r="AE2391" s="358"/>
      <c r="AF2391" s="358"/>
      <c r="AG2391" s="358"/>
      <c r="AH2391" s="358"/>
      <c r="AI2391" s="358"/>
      <c r="AJ2391" s="358"/>
    </row>
    <row r="2392" spans="1:36" x14ac:dyDescent="0.25">
      <c r="A2392" s="353" t="s">
        <v>507</v>
      </c>
      <c r="B2392" s="353" t="s">
        <v>507</v>
      </c>
      <c r="C2392" s="441">
        <f t="shared" ref="C2392:H2392" si="2078">C196</f>
        <v>3125</v>
      </c>
      <c r="D2392" s="441"/>
      <c r="E2392" s="441"/>
      <c r="F2392" s="441"/>
      <c r="G2392" s="441"/>
      <c r="H2392" s="441">
        <f t="shared" si="2078"/>
        <v>0</v>
      </c>
      <c r="I2392" s="441"/>
      <c r="J2392" s="445"/>
      <c r="K2392" s="358"/>
      <c r="L2392" s="358"/>
      <c r="M2392" s="358"/>
      <c r="N2392" s="358"/>
      <c r="O2392" s="358"/>
      <c r="P2392" s="358"/>
      <c r="Q2392" s="358"/>
      <c r="R2392" s="358"/>
      <c r="S2392" s="358"/>
      <c r="T2392" s="358"/>
      <c r="U2392" s="358"/>
      <c r="V2392" s="358"/>
      <c r="W2392" s="358"/>
      <c r="X2392" s="358"/>
      <c r="Y2392" s="358"/>
      <c r="Z2392" s="358"/>
      <c r="AA2392" s="358"/>
      <c r="AB2392" s="358"/>
      <c r="AC2392" s="358"/>
      <c r="AD2392" s="358"/>
      <c r="AE2392" s="358"/>
      <c r="AF2392" s="358"/>
      <c r="AG2392" s="358"/>
      <c r="AH2392" s="358"/>
      <c r="AI2392" s="358"/>
      <c r="AJ2392" s="358"/>
    </row>
    <row r="2393" spans="1:36" x14ac:dyDescent="0.25">
      <c r="A2393" s="353" t="s">
        <v>387</v>
      </c>
      <c r="B2393" s="353" t="s">
        <v>388</v>
      </c>
      <c r="C2393" s="441">
        <f t="shared" ref="C2393:H2393" si="2079">C197</f>
        <v>25000</v>
      </c>
      <c r="D2393" s="441"/>
      <c r="E2393" s="441"/>
      <c r="F2393" s="441"/>
      <c r="G2393" s="441"/>
      <c r="H2393" s="441">
        <f t="shared" si="2079"/>
        <v>0</v>
      </c>
      <c r="I2393" s="441"/>
      <c r="J2393" s="445"/>
      <c r="K2393" s="358"/>
      <c r="L2393" s="358"/>
      <c r="M2393" s="358"/>
      <c r="N2393" s="358"/>
      <c r="O2393" s="358"/>
      <c r="P2393" s="358"/>
      <c r="Q2393" s="358"/>
      <c r="R2393" s="358"/>
      <c r="S2393" s="358"/>
      <c r="T2393" s="358"/>
      <c r="U2393" s="358"/>
      <c r="V2393" s="358"/>
      <c r="W2393" s="358"/>
      <c r="X2393" s="358"/>
      <c r="Y2393" s="358"/>
      <c r="Z2393" s="358"/>
      <c r="AA2393" s="358"/>
      <c r="AB2393" s="358"/>
      <c r="AC2393" s="358"/>
      <c r="AD2393" s="358"/>
      <c r="AE2393" s="358"/>
      <c r="AF2393" s="358"/>
      <c r="AG2393" s="358"/>
      <c r="AH2393" s="358"/>
      <c r="AI2393" s="358"/>
      <c r="AJ2393" s="358"/>
    </row>
    <row r="2394" spans="1:36" x14ac:dyDescent="0.25">
      <c r="A2394" s="353" t="s">
        <v>306</v>
      </c>
      <c r="B2394" s="353" t="s">
        <v>306</v>
      </c>
      <c r="C2394" s="441">
        <f t="shared" ref="C2394:H2394" si="2080">C198</f>
        <v>12500</v>
      </c>
      <c r="D2394" s="441"/>
      <c r="E2394" s="441"/>
      <c r="F2394" s="441"/>
      <c r="G2394" s="441"/>
      <c r="H2394" s="441">
        <f t="shared" si="2080"/>
        <v>0</v>
      </c>
      <c r="I2394" s="441"/>
      <c r="J2394" s="445"/>
      <c r="K2394" s="358"/>
      <c r="L2394" s="358"/>
      <c r="M2394" s="358"/>
      <c r="N2394" s="358"/>
      <c r="O2394" s="358"/>
      <c r="P2394" s="358"/>
      <c r="Q2394" s="358"/>
      <c r="R2394" s="358"/>
      <c r="S2394" s="358"/>
      <c r="T2394" s="358"/>
      <c r="U2394" s="358"/>
      <c r="V2394" s="358"/>
      <c r="W2394" s="358"/>
      <c r="X2394" s="358"/>
      <c r="Y2394" s="358"/>
      <c r="Z2394" s="358"/>
      <c r="AA2394" s="358"/>
      <c r="AB2394" s="358"/>
      <c r="AC2394" s="358"/>
      <c r="AD2394" s="358"/>
      <c r="AE2394" s="358"/>
      <c r="AF2394" s="358"/>
      <c r="AG2394" s="358"/>
      <c r="AH2394" s="358"/>
      <c r="AI2394" s="358"/>
      <c r="AJ2394" s="358"/>
    </row>
    <row r="2395" spans="1:36" x14ac:dyDescent="0.25">
      <c r="A2395" s="353" t="s">
        <v>287</v>
      </c>
      <c r="B2395" s="353" t="s">
        <v>287</v>
      </c>
      <c r="C2395" s="441">
        <f t="shared" ref="C2395:H2395" si="2081">C199</f>
        <v>3125</v>
      </c>
      <c r="D2395" s="441"/>
      <c r="E2395" s="441"/>
      <c r="F2395" s="441"/>
      <c r="G2395" s="441"/>
      <c r="H2395" s="441">
        <f t="shared" si="2081"/>
        <v>0</v>
      </c>
      <c r="I2395" s="441"/>
      <c r="J2395" s="445"/>
      <c r="K2395" s="358"/>
      <c r="L2395" s="358"/>
      <c r="M2395" s="358"/>
      <c r="N2395" s="358"/>
      <c r="O2395" s="358"/>
      <c r="P2395" s="358"/>
      <c r="Q2395" s="358"/>
      <c r="R2395" s="358"/>
      <c r="S2395" s="358"/>
      <c r="T2395" s="358"/>
      <c r="U2395" s="358"/>
      <c r="V2395" s="358"/>
      <c r="W2395" s="358"/>
      <c r="X2395" s="358"/>
      <c r="Y2395" s="358"/>
      <c r="Z2395" s="358"/>
      <c r="AA2395" s="358"/>
      <c r="AB2395" s="358"/>
      <c r="AC2395" s="358"/>
      <c r="AD2395" s="358"/>
      <c r="AE2395" s="358"/>
      <c r="AF2395" s="358"/>
      <c r="AG2395" s="358"/>
      <c r="AH2395" s="358"/>
      <c r="AI2395" s="358"/>
      <c r="AJ2395" s="358"/>
    </row>
    <row r="2396" spans="1:36" x14ac:dyDescent="0.25">
      <c r="A2396" s="353" t="s">
        <v>261</v>
      </c>
      <c r="B2396" s="353" t="s">
        <v>361</v>
      </c>
      <c r="C2396" s="441">
        <f t="shared" ref="C2396:H2396" si="2082">C200</f>
        <v>5000</v>
      </c>
      <c r="D2396" s="441"/>
      <c r="E2396" s="441"/>
      <c r="F2396" s="441"/>
      <c r="G2396" s="441"/>
      <c r="H2396" s="441">
        <f t="shared" si="2082"/>
        <v>0</v>
      </c>
      <c r="I2396" s="441"/>
      <c r="J2396" s="445"/>
      <c r="K2396" s="358"/>
      <c r="L2396" s="358"/>
      <c r="M2396" s="358"/>
      <c r="N2396" s="358"/>
      <c r="O2396" s="358"/>
      <c r="P2396" s="358"/>
      <c r="Q2396" s="358"/>
      <c r="R2396" s="358"/>
      <c r="S2396" s="358"/>
      <c r="T2396" s="358"/>
      <c r="U2396" s="358"/>
      <c r="V2396" s="358"/>
      <c r="W2396" s="358"/>
      <c r="X2396" s="358"/>
      <c r="Y2396" s="358"/>
      <c r="Z2396" s="358"/>
      <c r="AA2396" s="358"/>
      <c r="AB2396" s="358"/>
      <c r="AC2396" s="358"/>
      <c r="AD2396" s="358"/>
      <c r="AE2396" s="358"/>
      <c r="AF2396" s="358"/>
      <c r="AG2396" s="358"/>
      <c r="AH2396" s="358"/>
      <c r="AI2396" s="358"/>
      <c r="AJ2396" s="358"/>
    </row>
    <row r="2397" spans="1:36" x14ac:dyDescent="0.25">
      <c r="A2397" s="353" t="s">
        <v>261</v>
      </c>
      <c r="B2397" s="353" t="s">
        <v>320</v>
      </c>
      <c r="C2397" s="441">
        <f t="shared" ref="C2397:H2397" si="2083">C201</f>
        <v>3750</v>
      </c>
      <c r="D2397" s="441"/>
      <c r="E2397" s="441"/>
      <c r="F2397" s="441"/>
      <c r="G2397" s="441"/>
      <c r="H2397" s="441">
        <f t="shared" si="2083"/>
        <v>0</v>
      </c>
      <c r="I2397" s="441"/>
      <c r="J2397" s="445"/>
      <c r="K2397" s="358"/>
      <c r="L2397" s="358"/>
      <c r="M2397" s="358"/>
      <c r="N2397" s="358"/>
      <c r="O2397" s="358"/>
      <c r="P2397" s="358"/>
      <c r="Q2397" s="358"/>
      <c r="R2397" s="358"/>
      <c r="S2397" s="358"/>
      <c r="T2397" s="358"/>
      <c r="U2397" s="358"/>
      <c r="V2397" s="358"/>
      <c r="W2397" s="358"/>
      <c r="X2397" s="358"/>
      <c r="Y2397" s="358"/>
      <c r="Z2397" s="358"/>
      <c r="AA2397" s="358"/>
      <c r="AB2397" s="358"/>
      <c r="AC2397" s="358"/>
      <c r="AD2397" s="358"/>
      <c r="AE2397" s="358"/>
      <c r="AF2397" s="358"/>
      <c r="AG2397" s="358"/>
      <c r="AH2397" s="358"/>
      <c r="AI2397" s="358"/>
      <c r="AJ2397" s="358"/>
    </row>
    <row r="2398" spans="1:36" x14ac:dyDescent="0.25">
      <c r="A2398" s="353" t="s">
        <v>493</v>
      </c>
      <c r="B2398" s="353" t="s">
        <v>493</v>
      </c>
      <c r="C2398" s="441">
        <f t="shared" ref="C2398:H2398" si="2084">C202</f>
        <v>1500</v>
      </c>
      <c r="D2398" s="441"/>
      <c r="E2398" s="441"/>
      <c r="F2398" s="441"/>
      <c r="G2398" s="441"/>
      <c r="H2398" s="441">
        <f t="shared" si="2084"/>
        <v>0</v>
      </c>
      <c r="I2398" s="441"/>
      <c r="J2398" s="445"/>
      <c r="K2398" s="358"/>
      <c r="L2398" s="358"/>
      <c r="M2398" s="358"/>
      <c r="N2398" s="358"/>
      <c r="O2398" s="358"/>
      <c r="P2398" s="358"/>
      <c r="Q2398" s="358"/>
      <c r="R2398" s="358"/>
      <c r="S2398" s="358"/>
      <c r="T2398" s="358"/>
      <c r="U2398" s="358"/>
      <c r="V2398" s="358"/>
      <c r="W2398" s="358"/>
      <c r="X2398" s="358"/>
      <c r="Y2398" s="358"/>
      <c r="Z2398" s="358"/>
      <c r="AA2398" s="358"/>
      <c r="AB2398" s="358"/>
      <c r="AC2398" s="358"/>
      <c r="AD2398" s="358"/>
      <c r="AE2398" s="358"/>
      <c r="AF2398" s="358"/>
      <c r="AG2398" s="358"/>
      <c r="AH2398" s="358"/>
      <c r="AI2398" s="358"/>
      <c r="AJ2398" s="358"/>
    </row>
    <row r="2399" spans="1:36" x14ac:dyDescent="0.25">
      <c r="A2399" s="353" t="s">
        <v>262</v>
      </c>
      <c r="B2399" s="353" t="s">
        <v>319</v>
      </c>
      <c r="C2399" s="441">
        <f t="shared" ref="C2399:H2399" si="2085">C203</f>
        <v>20000</v>
      </c>
      <c r="D2399" s="441"/>
      <c r="E2399" s="441"/>
      <c r="F2399" s="441"/>
      <c r="G2399" s="441"/>
      <c r="H2399" s="441">
        <f t="shared" si="2085"/>
        <v>0</v>
      </c>
      <c r="I2399" s="441"/>
      <c r="J2399" s="445"/>
      <c r="K2399" s="358"/>
      <c r="L2399" s="358"/>
      <c r="M2399" s="358"/>
      <c r="N2399" s="358"/>
      <c r="O2399" s="358"/>
      <c r="P2399" s="358"/>
      <c r="Q2399" s="358"/>
      <c r="R2399" s="358"/>
      <c r="S2399" s="358"/>
      <c r="T2399" s="358"/>
      <c r="U2399" s="358"/>
      <c r="V2399" s="358"/>
      <c r="W2399" s="358"/>
      <c r="X2399" s="358"/>
      <c r="Y2399" s="358"/>
      <c r="Z2399" s="358"/>
      <c r="AA2399" s="358"/>
      <c r="AB2399" s="358"/>
      <c r="AC2399" s="358"/>
      <c r="AD2399" s="358"/>
      <c r="AE2399" s="358"/>
      <c r="AF2399" s="358"/>
      <c r="AG2399" s="358"/>
      <c r="AH2399" s="358"/>
      <c r="AI2399" s="358"/>
      <c r="AJ2399" s="358"/>
    </row>
    <row r="2400" spans="1:36" x14ac:dyDescent="0.25">
      <c r="A2400" s="353" t="s">
        <v>262</v>
      </c>
      <c r="B2400" s="353" t="s">
        <v>308</v>
      </c>
      <c r="C2400" s="441">
        <f t="shared" ref="C2400:H2400" si="2086">C204</f>
        <v>20000</v>
      </c>
      <c r="D2400" s="441"/>
      <c r="E2400" s="441"/>
      <c r="F2400" s="441"/>
      <c r="G2400" s="441"/>
      <c r="H2400" s="441">
        <f t="shared" si="2086"/>
        <v>0</v>
      </c>
      <c r="I2400" s="441"/>
      <c r="J2400" s="445"/>
      <c r="K2400" s="358"/>
      <c r="L2400" s="358"/>
      <c r="M2400" s="358"/>
      <c r="N2400" s="358"/>
      <c r="O2400" s="358"/>
      <c r="P2400" s="358"/>
      <c r="Q2400" s="358"/>
      <c r="R2400" s="358"/>
      <c r="S2400" s="358"/>
      <c r="T2400" s="358"/>
      <c r="U2400" s="358"/>
      <c r="V2400" s="358"/>
      <c r="W2400" s="358"/>
      <c r="X2400" s="358"/>
      <c r="Y2400" s="358"/>
      <c r="Z2400" s="358"/>
      <c r="AA2400" s="358"/>
      <c r="AB2400" s="358"/>
      <c r="AC2400" s="358"/>
      <c r="AD2400" s="358"/>
      <c r="AE2400" s="358"/>
      <c r="AF2400" s="358"/>
      <c r="AG2400" s="358"/>
      <c r="AH2400" s="358"/>
      <c r="AI2400" s="358"/>
      <c r="AJ2400" s="358"/>
    </row>
    <row r="2401" spans="1:36" x14ac:dyDescent="0.25">
      <c r="A2401" s="353" t="s">
        <v>262</v>
      </c>
      <c r="B2401" s="353" t="s">
        <v>331</v>
      </c>
      <c r="C2401" s="441">
        <f t="shared" ref="C2401:H2401" si="2087">C205</f>
        <v>20000</v>
      </c>
      <c r="D2401" s="441"/>
      <c r="E2401" s="441"/>
      <c r="F2401" s="441"/>
      <c r="G2401" s="441"/>
      <c r="H2401" s="441">
        <f t="shared" si="2087"/>
        <v>0</v>
      </c>
      <c r="I2401" s="441"/>
      <c r="J2401" s="445"/>
      <c r="K2401" s="358"/>
      <c r="L2401" s="358"/>
      <c r="M2401" s="358"/>
      <c r="N2401" s="358"/>
      <c r="O2401" s="358"/>
      <c r="P2401" s="358"/>
      <c r="Q2401" s="358"/>
      <c r="R2401" s="358"/>
      <c r="S2401" s="358"/>
      <c r="T2401" s="358"/>
      <c r="U2401" s="358"/>
      <c r="V2401" s="358"/>
      <c r="W2401" s="358"/>
      <c r="X2401" s="358"/>
      <c r="Y2401" s="358"/>
      <c r="Z2401" s="358"/>
      <c r="AA2401" s="358"/>
      <c r="AB2401" s="358"/>
      <c r="AC2401" s="358"/>
      <c r="AD2401" s="358"/>
      <c r="AE2401" s="358"/>
      <c r="AF2401" s="358"/>
      <c r="AG2401" s="358"/>
      <c r="AH2401" s="358"/>
      <c r="AI2401" s="358"/>
      <c r="AJ2401" s="358"/>
    </row>
    <row r="2402" spans="1:36" x14ac:dyDescent="0.25">
      <c r="A2402" s="353" t="s">
        <v>339</v>
      </c>
      <c r="B2402" s="353" t="s">
        <v>339</v>
      </c>
      <c r="C2402" s="441">
        <f t="shared" ref="C2402:H2402" si="2088">C206</f>
        <v>1000</v>
      </c>
      <c r="D2402" s="441"/>
      <c r="E2402" s="441"/>
      <c r="F2402" s="441"/>
      <c r="G2402" s="441"/>
      <c r="H2402" s="441">
        <f t="shared" si="2088"/>
        <v>0</v>
      </c>
      <c r="I2402" s="441"/>
      <c r="J2402" s="445"/>
      <c r="K2402" s="358"/>
      <c r="L2402" s="358"/>
      <c r="M2402" s="358"/>
      <c r="N2402" s="358"/>
      <c r="O2402" s="358"/>
      <c r="P2402" s="358"/>
      <c r="Q2402" s="358"/>
      <c r="R2402" s="358"/>
      <c r="S2402" s="358"/>
      <c r="T2402" s="358"/>
      <c r="U2402" s="358"/>
      <c r="V2402" s="358"/>
      <c r="W2402" s="358"/>
      <c r="X2402" s="358"/>
      <c r="Y2402" s="358"/>
      <c r="Z2402" s="358"/>
      <c r="AA2402" s="358"/>
      <c r="AB2402" s="358"/>
      <c r="AC2402" s="358"/>
      <c r="AD2402" s="358"/>
      <c r="AE2402" s="358"/>
      <c r="AF2402" s="358"/>
      <c r="AG2402" s="358"/>
      <c r="AH2402" s="358"/>
      <c r="AI2402" s="358"/>
      <c r="AJ2402" s="358"/>
    </row>
    <row r="2403" spans="1:36" x14ac:dyDescent="0.25">
      <c r="A2403" s="353" t="s">
        <v>430</v>
      </c>
      <c r="B2403" s="353" t="s">
        <v>430</v>
      </c>
      <c r="C2403" s="441">
        <f t="shared" ref="C2403:H2403" si="2089">C207</f>
        <v>999</v>
      </c>
      <c r="D2403" s="441"/>
      <c r="E2403" s="441"/>
      <c r="F2403" s="441"/>
      <c r="G2403" s="441"/>
      <c r="H2403" s="441">
        <f t="shared" si="2089"/>
        <v>0</v>
      </c>
      <c r="I2403" s="441"/>
      <c r="J2403" s="445"/>
      <c r="K2403" s="358"/>
      <c r="L2403" s="358"/>
      <c r="M2403" s="358"/>
      <c r="N2403" s="358"/>
      <c r="O2403" s="358"/>
      <c r="P2403" s="358"/>
      <c r="Q2403" s="358"/>
      <c r="R2403" s="358"/>
      <c r="S2403" s="358"/>
      <c r="T2403" s="358"/>
      <c r="U2403" s="358"/>
      <c r="V2403" s="358"/>
      <c r="W2403" s="358"/>
      <c r="X2403" s="358"/>
      <c r="Y2403" s="358"/>
      <c r="Z2403" s="358"/>
      <c r="AA2403" s="358"/>
      <c r="AB2403" s="358"/>
      <c r="AC2403" s="358"/>
      <c r="AD2403" s="358"/>
      <c r="AE2403" s="358"/>
      <c r="AF2403" s="358"/>
      <c r="AG2403" s="358"/>
      <c r="AH2403" s="358"/>
      <c r="AI2403" s="358"/>
      <c r="AJ2403" s="358"/>
    </row>
    <row r="2404" spans="1:36" x14ac:dyDescent="0.25">
      <c r="A2404" s="353" t="s">
        <v>374</v>
      </c>
      <c r="B2404" s="353" t="s">
        <v>374</v>
      </c>
      <c r="C2404" s="441">
        <f t="shared" ref="C2404:H2404" si="2090">C208</f>
        <v>5000</v>
      </c>
      <c r="D2404" s="441"/>
      <c r="E2404" s="441"/>
      <c r="F2404" s="441"/>
      <c r="G2404" s="441"/>
      <c r="H2404" s="441">
        <f t="shared" si="2090"/>
        <v>0</v>
      </c>
      <c r="I2404" s="441"/>
      <c r="J2404" s="445"/>
      <c r="K2404" s="358"/>
      <c r="L2404" s="358"/>
      <c r="M2404" s="358"/>
      <c r="N2404" s="358"/>
      <c r="O2404" s="358"/>
      <c r="P2404" s="358"/>
      <c r="Q2404" s="358"/>
      <c r="R2404" s="358"/>
      <c r="S2404" s="358"/>
      <c r="T2404" s="358"/>
      <c r="U2404" s="358"/>
      <c r="V2404" s="358"/>
      <c r="W2404" s="358"/>
      <c r="X2404" s="358"/>
      <c r="Y2404" s="358"/>
      <c r="Z2404" s="358"/>
      <c r="AA2404" s="358"/>
      <c r="AB2404" s="358"/>
      <c r="AC2404" s="358"/>
      <c r="AD2404" s="358"/>
      <c r="AE2404" s="358"/>
      <c r="AF2404" s="358"/>
      <c r="AG2404" s="358"/>
      <c r="AH2404" s="358"/>
      <c r="AI2404" s="358"/>
      <c r="AJ2404" s="358"/>
    </row>
    <row r="2405" spans="1:36" x14ac:dyDescent="0.25">
      <c r="A2405" s="353" t="s">
        <v>443</v>
      </c>
      <c r="B2405" s="353" t="s">
        <v>443</v>
      </c>
      <c r="C2405" s="441">
        <f t="shared" ref="C2405:H2405" si="2091">C209</f>
        <v>50000</v>
      </c>
      <c r="D2405" s="441"/>
      <c r="E2405" s="441"/>
      <c r="F2405" s="441"/>
      <c r="G2405" s="441"/>
      <c r="H2405" s="441">
        <f t="shared" si="2091"/>
        <v>0</v>
      </c>
      <c r="I2405" s="441"/>
      <c r="J2405" s="445"/>
      <c r="K2405" s="358"/>
      <c r="L2405" s="358"/>
      <c r="M2405" s="358"/>
      <c r="N2405" s="358"/>
      <c r="O2405" s="358"/>
      <c r="P2405" s="358"/>
      <c r="Q2405" s="358"/>
      <c r="R2405" s="358"/>
      <c r="S2405" s="358"/>
      <c r="T2405" s="358"/>
      <c r="U2405" s="358"/>
      <c r="V2405" s="358"/>
      <c r="W2405" s="358"/>
      <c r="X2405" s="358"/>
      <c r="Y2405" s="358"/>
      <c r="Z2405" s="358"/>
      <c r="AA2405" s="358"/>
      <c r="AB2405" s="358"/>
      <c r="AC2405" s="358"/>
      <c r="AD2405" s="358"/>
      <c r="AE2405" s="358"/>
      <c r="AF2405" s="358"/>
      <c r="AG2405" s="358"/>
      <c r="AH2405" s="358"/>
      <c r="AI2405" s="358"/>
      <c r="AJ2405" s="358"/>
    </row>
    <row r="2406" spans="1:36" x14ac:dyDescent="0.25">
      <c r="A2406" s="353" t="s">
        <v>244</v>
      </c>
      <c r="B2406" s="353" t="s">
        <v>429</v>
      </c>
      <c r="C2406" s="441">
        <f t="shared" ref="C2406:H2406" si="2092">C210</f>
        <v>20000</v>
      </c>
      <c r="D2406" s="441"/>
      <c r="E2406" s="441"/>
      <c r="F2406" s="441"/>
      <c r="G2406" s="441"/>
      <c r="H2406" s="441">
        <f t="shared" si="2092"/>
        <v>0</v>
      </c>
      <c r="I2406" s="441"/>
      <c r="J2406" s="445"/>
      <c r="K2406" s="358"/>
      <c r="L2406" s="358"/>
      <c r="M2406" s="358"/>
      <c r="N2406" s="358"/>
      <c r="O2406" s="358"/>
      <c r="P2406" s="358"/>
      <c r="Q2406" s="358"/>
      <c r="R2406" s="358"/>
      <c r="S2406" s="358"/>
      <c r="T2406" s="358"/>
      <c r="U2406" s="358"/>
      <c r="V2406" s="358"/>
      <c r="W2406" s="358"/>
      <c r="X2406" s="358"/>
      <c r="Y2406" s="358"/>
      <c r="Z2406" s="358"/>
      <c r="AA2406" s="358"/>
      <c r="AB2406" s="358"/>
      <c r="AC2406" s="358"/>
      <c r="AD2406" s="358"/>
      <c r="AE2406" s="358"/>
      <c r="AF2406" s="358"/>
      <c r="AG2406" s="358"/>
      <c r="AH2406" s="358"/>
      <c r="AI2406" s="358"/>
      <c r="AJ2406" s="358"/>
    </row>
    <row r="2407" spans="1:36" x14ac:dyDescent="0.25">
      <c r="A2407" s="353" t="s">
        <v>244</v>
      </c>
      <c r="B2407" s="353" t="s">
        <v>405</v>
      </c>
      <c r="C2407" s="441">
        <f t="shared" ref="C2407:H2407" si="2093">C211</f>
        <v>20000</v>
      </c>
      <c r="D2407" s="441"/>
      <c r="E2407" s="441"/>
      <c r="F2407" s="441"/>
      <c r="G2407" s="441"/>
      <c r="H2407" s="441">
        <f t="shared" si="2093"/>
        <v>0</v>
      </c>
      <c r="I2407" s="441"/>
      <c r="J2407" s="445"/>
      <c r="K2407" s="358"/>
      <c r="L2407" s="358"/>
      <c r="M2407" s="358"/>
      <c r="N2407" s="358"/>
      <c r="O2407" s="358"/>
      <c r="P2407" s="358"/>
      <c r="Q2407" s="358"/>
      <c r="R2407" s="358"/>
      <c r="S2407" s="358"/>
      <c r="T2407" s="358"/>
      <c r="U2407" s="358"/>
      <c r="V2407" s="358"/>
      <c r="W2407" s="358"/>
      <c r="X2407" s="358"/>
      <c r="Y2407" s="358"/>
      <c r="Z2407" s="358"/>
      <c r="AA2407" s="358"/>
      <c r="AB2407" s="358"/>
      <c r="AC2407" s="358"/>
      <c r="AD2407" s="358"/>
      <c r="AE2407" s="358"/>
      <c r="AF2407" s="358"/>
      <c r="AG2407" s="358"/>
      <c r="AH2407" s="358"/>
      <c r="AI2407" s="358"/>
      <c r="AJ2407" s="358"/>
    </row>
    <row r="2408" spans="1:36" x14ac:dyDescent="0.25">
      <c r="A2408" s="353" t="s">
        <v>303</v>
      </c>
      <c r="B2408" s="353" t="s">
        <v>303</v>
      </c>
      <c r="C2408" s="441">
        <f t="shared" ref="C2408:H2408" si="2094">C212</f>
        <v>6250</v>
      </c>
      <c r="D2408" s="441"/>
      <c r="E2408" s="441"/>
      <c r="F2408" s="441"/>
      <c r="G2408" s="441"/>
      <c r="H2408" s="441">
        <f t="shared" si="2094"/>
        <v>0</v>
      </c>
      <c r="I2408" s="441"/>
      <c r="J2408" s="445"/>
      <c r="K2408" s="358"/>
      <c r="L2408" s="358"/>
      <c r="M2408" s="358"/>
      <c r="N2408" s="358"/>
      <c r="O2408" s="358"/>
      <c r="P2408" s="358"/>
      <c r="Q2408" s="358"/>
      <c r="R2408" s="358"/>
      <c r="S2408" s="358"/>
      <c r="T2408" s="358"/>
      <c r="U2408" s="358"/>
      <c r="V2408" s="358"/>
      <c r="W2408" s="358"/>
      <c r="X2408" s="358"/>
      <c r="Y2408" s="358"/>
      <c r="Z2408" s="358"/>
      <c r="AA2408" s="358"/>
      <c r="AB2408" s="358"/>
      <c r="AC2408" s="358"/>
      <c r="AD2408" s="358"/>
      <c r="AE2408" s="358"/>
      <c r="AF2408" s="358"/>
      <c r="AG2408" s="358"/>
      <c r="AH2408" s="358"/>
      <c r="AI2408" s="358"/>
      <c r="AJ2408" s="358"/>
    </row>
    <row r="2409" spans="1:36" x14ac:dyDescent="0.25">
      <c r="A2409" s="353" t="s">
        <v>475</v>
      </c>
      <c r="B2409" s="353" t="s">
        <v>475</v>
      </c>
      <c r="C2409" s="441">
        <f t="shared" ref="C2409:H2409" si="2095">C213</f>
        <v>3750</v>
      </c>
      <c r="D2409" s="441"/>
      <c r="E2409" s="441"/>
      <c r="F2409" s="441"/>
      <c r="G2409" s="441"/>
      <c r="H2409" s="441">
        <f t="shared" si="2095"/>
        <v>0</v>
      </c>
      <c r="I2409" s="441"/>
      <c r="J2409" s="445"/>
      <c r="K2409" s="358"/>
      <c r="L2409" s="358"/>
      <c r="M2409" s="358"/>
      <c r="N2409" s="358"/>
      <c r="O2409" s="358"/>
      <c r="P2409" s="358"/>
      <c r="Q2409" s="358"/>
      <c r="R2409" s="358"/>
      <c r="S2409" s="358"/>
      <c r="T2409" s="358"/>
      <c r="U2409" s="358"/>
      <c r="V2409" s="358"/>
      <c r="W2409" s="358"/>
      <c r="X2409" s="358"/>
      <c r="Y2409" s="358"/>
      <c r="Z2409" s="358"/>
      <c r="AA2409" s="358"/>
      <c r="AB2409" s="358"/>
      <c r="AC2409" s="358"/>
      <c r="AD2409" s="358"/>
      <c r="AE2409" s="358"/>
      <c r="AF2409" s="358"/>
      <c r="AG2409" s="358"/>
      <c r="AH2409" s="358"/>
      <c r="AI2409" s="358"/>
      <c r="AJ2409" s="358"/>
    </row>
    <row r="2410" spans="1:36" x14ac:dyDescent="0.25">
      <c r="A2410" s="353" t="s">
        <v>355</v>
      </c>
      <c r="B2410" s="353" t="s">
        <v>355</v>
      </c>
      <c r="C2410" s="441">
        <f t="shared" ref="C2410:H2410" si="2096">C214</f>
        <v>7000</v>
      </c>
      <c r="D2410" s="441"/>
      <c r="E2410" s="441"/>
      <c r="F2410" s="441"/>
      <c r="G2410" s="441"/>
      <c r="H2410" s="441">
        <f t="shared" si="2096"/>
        <v>0</v>
      </c>
      <c r="I2410" s="441"/>
      <c r="J2410" s="445"/>
      <c r="K2410" s="358"/>
      <c r="L2410" s="358"/>
      <c r="M2410" s="358"/>
      <c r="N2410" s="358"/>
      <c r="O2410" s="358"/>
      <c r="P2410" s="358"/>
      <c r="Q2410" s="358"/>
      <c r="R2410" s="358"/>
      <c r="S2410" s="358"/>
      <c r="T2410" s="358"/>
      <c r="U2410" s="358"/>
      <c r="V2410" s="358"/>
      <c r="W2410" s="358"/>
      <c r="X2410" s="358"/>
      <c r="Y2410" s="358"/>
      <c r="Z2410" s="358"/>
      <c r="AA2410" s="358"/>
      <c r="AB2410" s="358"/>
      <c r="AC2410" s="358"/>
      <c r="AD2410" s="358"/>
      <c r="AE2410" s="358"/>
      <c r="AF2410" s="358"/>
      <c r="AG2410" s="358"/>
      <c r="AH2410" s="358"/>
      <c r="AI2410" s="358"/>
      <c r="AJ2410" s="358"/>
    </row>
    <row r="2411" spans="1:36" x14ac:dyDescent="0.25">
      <c r="A2411" s="353" t="s">
        <v>484</v>
      </c>
      <c r="B2411" s="353" t="s">
        <v>484</v>
      </c>
      <c r="C2411" s="441">
        <f t="shared" ref="C2411:H2411" si="2097">C215</f>
        <v>5000</v>
      </c>
      <c r="D2411" s="441"/>
      <c r="E2411" s="441"/>
      <c r="F2411" s="441"/>
      <c r="G2411" s="441"/>
      <c r="H2411" s="441">
        <f t="shared" si="2097"/>
        <v>0</v>
      </c>
      <c r="I2411" s="441"/>
      <c r="J2411" s="445"/>
      <c r="K2411" s="358"/>
      <c r="L2411" s="358"/>
      <c r="M2411" s="358"/>
      <c r="N2411" s="358"/>
      <c r="O2411" s="358"/>
      <c r="P2411" s="358"/>
      <c r="Q2411" s="358"/>
      <c r="R2411" s="358"/>
      <c r="S2411" s="358"/>
      <c r="T2411" s="358"/>
      <c r="U2411" s="358"/>
      <c r="V2411" s="358"/>
      <c r="W2411" s="358"/>
      <c r="X2411" s="358"/>
      <c r="Y2411" s="358"/>
      <c r="Z2411" s="358"/>
      <c r="AA2411" s="358"/>
      <c r="AB2411" s="358"/>
      <c r="AC2411" s="358"/>
      <c r="AD2411" s="358"/>
      <c r="AE2411" s="358"/>
      <c r="AF2411" s="358"/>
      <c r="AG2411" s="358"/>
      <c r="AH2411" s="358"/>
      <c r="AI2411" s="358"/>
      <c r="AJ2411" s="358"/>
    </row>
    <row r="2412" spans="1:36" x14ac:dyDescent="0.25">
      <c r="A2412" s="353" t="s">
        <v>492</v>
      </c>
      <c r="B2412" s="353" t="s">
        <v>492</v>
      </c>
      <c r="C2412" s="441">
        <f t="shared" ref="C2412:H2412" si="2098">C216</f>
        <v>25000</v>
      </c>
      <c r="D2412" s="441"/>
      <c r="E2412" s="441"/>
      <c r="F2412" s="441"/>
      <c r="G2412" s="441"/>
      <c r="H2412" s="441">
        <f t="shared" si="2098"/>
        <v>0</v>
      </c>
      <c r="I2412" s="441"/>
      <c r="J2412" s="445"/>
      <c r="K2412" s="358"/>
      <c r="L2412" s="358"/>
      <c r="M2412" s="358"/>
      <c r="N2412" s="358"/>
      <c r="O2412" s="358"/>
      <c r="P2412" s="358"/>
      <c r="Q2412" s="358"/>
      <c r="R2412" s="358"/>
      <c r="S2412" s="358"/>
      <c r="T2412" s="358"/>
      <c r="U2412" s="358"/>
      <c r="V2412" s="358"/>
      <c r="W2412" s="358"/>
      <c r="X2412" s="358"/>
      <c r="Y2412" s="358"/>
      <c r="Z2412" s="358"/>
      <c r="AA2412" s="358"/>
      <c r="AB2412" s="358"/>
      <c r="AC2412" s="358"/>
      <c r="AD2412" s="358"/>
      <c r="AE2412" s="358"/>
      <c r="AF2412" s="358"/>
      <c r="AG2412" s="358"/>
      <c r="AH2412" s="358"/>
      <c r="AI2412" s="358"/>
      <c r="AJ2412" s="358"/>
    </row>
    <row r="2413" spans="1:36" x14ac:dyDescent="0.25">
      <c r="A2413" s="353" t="s">
        <v>380</v>
      </c>
      <c r="B2413" s="353" t="s">
        <v>380</v>
      </c>
      <c r="C2413" s="441">
        <f t="shared" ref="C2413:H2413" si="2099">C217</f>
        <v>35000</v>
      </c>
      <c r="D2413" s="441"/>
      <c r="E2413" s="441"/>
      <c r="F2413" s="441"/>
      <c r="G2413" s="441"/>
      <c r="H2413" s="441">
        <f t="shared" si="2099"/>
        <v>0</v>
      </c>
      <c r="I2413" s="441"/>
      <c r="J2413" s="445"/>
      <c r="K2413" s="358"/>
      <c r="L2413" s="358"/>
      <c r="M2413" s="358"/>
      <c r="N2413" s="358"/>
      <c r="O2413" s="358"/>
      <c r="P2413" s="358"/>
      <c r="Q2413" s="358"/>
      <c r="R2413" s="358"/>
      <c r="S2413" s="358"/>
      <c r="T2413" s="358"/>
      <c r="U2413" s="358"/>
      <c r="V2413" s="358"/>
      <c r="W2413" s="358"/>
      <c r="X2413" s="358"/>
      <c r="Y2413" s="358"/>
      <c r="Z2413" s="358"/>
      <c r="AA2413" s="358"/>
      <c r="AB2413" s="358"/>
      <c r="AC2413" s="358"/>
      <c r="AD2413" s="358"/>
      <c r="AE2413" s="358"/>
      <c r="AF2413" s="358"/>
      <c r="AG2413" s="358"/>
      <c r="AH2413" s="358"/>
      <c r="AI2413" s="358"/>
      <c r="AJ2413" s="358"/>
    </row>
    <row r="2414" spans="1:36" x14ac:dyDescent="0.25">
      <c r="A2414" s="353" t="s">
        <v>322</v>
      </c>
      <c r="B2414" s="353" t="s">
        <v>322</v>
      </c>
      <c r="C2414" s="441">
        <f t="shared" ref="C2414:H2414" si="2100">C218</f>
        <v>2500</v>
      </c>
      <c r="D2414" s="441"/>
      <c r="E2414" s="441"/>
      <c r="F2414" s="441"/>
      <c r="G2414" s="441"/>
      <c r="H2414" s="441">
        <f t="shared" si="2100"/>
        <v>0</v>
      </c>
      <c r="I2414" s="441"/>
      <c r="J2414" s="445"/>
      <c r="K2414" s="358"/>
      <c r="L2414" s="358"/>
      <c r="M2414" s="358"/>
      <c r="N2414" s="358"/>
      <c r="O2414" s="358"/>
      <c r="P2414" s="358"/>
      <c r="Q2414" s="358"/>
      <c r="R2414" s="358"/>
      <c r="S2414" s="358"/>
      <c r="T2414" s="358"/>
      <c r="U2414" s="358"/>
      <c r="V2414" s="358"/>
      <c r="W2414" s="358"/>
      <c r="X2414" s="358"/>
      <c r="Y2414" s="358"/>
      <c r="Z2414" s="358"/>
      <c r="AA2414" s="358"/>
      <c r="AB2414" s="358"/>
      <c r="AC2414" s="358"/>
      <c r="AD2414" s="358"/>
      <c r="AE2414" s="358"/>
      <c r="AF2414" s="358"/>
      <c r="AG2414" s="358"/>
      <c r="AH2414" s="358"/>
      <c r="AI2414" s="358"/>
      <c r="AJ2414" s="358"/>
    </row>
    <row r="2415" spans="1:36" x14ac:dyDescent="0.25">
      <c r="A2415" s="353" t="s">
        <v>447</v>
      </c>
      <c r="B2415" s="353" t="s">
        <v>447</v>
      </c>
      <c r="C2415" s="441">
        <f t="shared" ref="C2415:H2415" si="2101">C219</f>
        <v>2000</v>
      </c>
      <c r="D2415" s="441"/>
      <c r="E2415" s="441"/>
      <c r="F2415" s="441"/>
      <c r="G2415" s="441"/>
      <c r="H2415" s="441">
        <f t="shared" si="2101"/>
        <v>0</v>
      </c>
      <c r="I2415" s="441"/>
      <c r="J2415" s="445"/>
      <c r="K2415" s="358"/>
      <c r="L2415" s="358"/>
      <c r="M2415" s="358"/>
      <c r="N2415" s="358"/>
      <c r="O2415" s="358"/>
      <c r="P2415" s="358"/>
      <c r="Q2415" s="358"/>
      <c r="R2415" s="358"/>
      <c r="S2415" s="358"/>
      <c r="T2415" s="358"/>
      <c r="U2415" s="358"/>
      <c r="V2415" s="358"/>
      <c r="W2415" s="358"/>
      <c r="X2415" s="358"/>
      <c r="Y2415" s="358"/>
      <c r="Z2415" s="358"/>
      <c r="AA2415" s="358"/>
      <c r="AB2415" s="358"/>
      <c r="AC2415" s="358"/>
      <c r="AD2415" s="358"/>
      <c r="AE2415" s="358"/>
      <c r="AF2415" s="358"/>
      <c r="AG2415" s="358"/>
      <c r="AH2415" s="358"/>
      <c r="AI2415" s="358"/>
      <c r="AJ2415" s="358"/>
    </row>
    <row r="2416" spans="1:36" x14ac:dyDescent="0.25">
      <c r="A2416" s="353" t="s">
        <v>494</v>
      </c>
      <c r="B2416" s="353" t="s">
        <v>494</v>
      </c>
      <c r="C2416" s="441">
        <f t="shared" ref="C2416:H2416" si="2102">C220</f>
        <v>5000</v>
      </c>
      <c r="D2416" s="441"/>
      <c r="E2416" s="441"/>
      <c r="F2416" s="441"/>
      <c r="G2416" s="441"/>
      <c r="H2416" s="441">
        <f t="shared" si="2102"/>
        <v>0</v>
      </c>
      <c r="I2416" s="441"/>
      <c r="J2416" s="445"/>
      <c r="K2416" s="358"/>
      <c r="L2416" s="358"/>
      <c r="M2416" s="358"/>
      <c r="N2416" s="358"/>
      <c r="O2416" s="358"/>
      <c r="P2416" s="358"/>
      <c r="Q2416" s="358"/>
      <c r="R2416" s="358"/>
      <c r="S2416" s="358"/>
      <c r="T2416" s="358"/>
      <c r="U2416" s="358"/>
      <c r="V2416" s="358"/>
      <c r="W2416" s="358"/>
      <c r="X2416" s="358"/>
      <c r="Y2416" s="358"/>
      <c r="Z2416" s="358"/>
      <c r="AA2416" s="358"/>
      <c r="AB2416" s="358"/>
      <c r="AC2416" s="358"/>
      <c r="AD2416" s="358"/>
      <c r="AE2416" s="358"/>
      <c r="AF2416" s="358"/>
      <c r="AG2416" s="358"/>
      <c r="AH2416" s="358"/>
      <c r="AI2416" s="358"/>
      <c r="AJ2416" s="358"/>
    </row>
    <row r="2417" spans="1:36" x14ac:dyDescent="0.25">
      <c r="A2417" s="353" t="s">
        <v>332</v>
      </c>
      <c r="B2417" s="353" t="s">
        <v>332</v>
      </c>
      <c r="C2417" s="441">
        <f t="shared" ref="C2417:H2417" si="2103">C221</f>
        <v>5000</v>
      </c>
      <c r="D2417" s="441"/>
      <c r="E2417" s="441"/>
      <c r="F2417" s="441"/>
      <c r="G2417" s="441"/>
      <c r="H2417" s="441">
        <f t="shared" si="2103"/>
        <v>0</v>
      </c>
      <c r="I2417" s="441"/>
      <c r="J2417" s="445"/>
      <c r="K2417" s="358"/>
      <c r="L2417" s="358"/>
      <c r="M2417" s="358"/>
      <c r="N2417" s="358"/>
      <c r="O2417" s="358"/>
      <c r="P2417" s="358"/>
      <c r="Q2417" s="358"/>
      <c r="R2417" s="358"/>
      <c r="S2417" s="358"/>
      <c r="T2417" s="358"/>
      <c r="U2417" s="358"/>
      <c r="V2417" s="358"/>
      <c r="W2417" s="358"/>
      <c r="X2417" s="358"/>
      <c r="Y2417" s="358"/>
      <c r="Z2417" s="358"/>
      <c r="AA2417" s="358"/>
      <c r="AB2417" s="358"/>
      <c r="AC2417" s="358"/>
      <c r="AD2417" s="358"/>
      <c r="AE2417" s="358"/>
      <c r="AF2417" s="358"/>
      <c r="AG2417" s="358"/>
      <c r="AH2417" s="358"/>
      <c r="AI2417" s="358"/>
      <c r="AJ2417" s="358"/>
    </row>
    <row r="2418" spans="1:36" x14ac:dyDescent="0.25">
      <c r="A2418" s="353" t="s">
        <v>263</v>
      </c>
      <c r="B2418" s="353" t="s">
        <v>478</v>
      </c>
      <c r="C2418" s="441">
        <f t="shared" ref="C2418:H2418" si="2104">C222</f>
        <v>20000</v>
      </c>
      <c r="D2418" s="441"/>
      <c r="E2418" s="441"/>
      <c r="F2418" s="441"/>
      <c r="G2418" s="441"/>
      <c r="H2418" s="441">
        <f t="shared" si="2104"/>
        <v>0</v>
      </c>
      <c r="I2418" s="441"/>
      <c r="J2418" s="445"/>
      <c r="K2418" s="358"/>
      <c r="L2418" s="358"/>
      <c r="M2418" s="358"/>
      <c r="N2418" s="358"/>
      <c r="O2418" s="358"/>
      <c r="P2418" s="358"/>
      <c r="Q2418" s="358"/>
      <c r="R2418" s="358"/>
      <c r="S2418" s="358"/>
      <c r="T2418" s="358"/>
      <c r="U2418" s="358"/>
      <c r="V2418" s="358"/>
      <c r="W2418" s="358"/>
      <c r="X2418" s="358"/>
      <c r="Y2418" s="358"/>
      <c r="Z2418" s="358"/>
      <c r="AA2418" s="358"/>
      <c r="AB2418" s="358"/>
      <c r="AC2418" s="358"/>
      <c r="AD2418" s="358"/>
      <c r="AE2418" s="358"/>
      <c r="AF2418" s="358"/>
      <c r="AG2418" s="358"/>
      <c r="AH2418" s="358"/>
      <c r="AI2418" s="358"/>
      <c r="AJ2418" s="358"/>
    </row>
    <row r="2419" spans="1:36" x14ac:dyDescent="0.25">
      <c r="A2419" s="353" t="s">
        <v>263</v>
      </c>
      <c r="B2419" s="353" t="s">
        <v>542</v>
      </c>
      <c r="C2419" s="441">
        <f t="shared" ref="C2419:H2419" si="2105">C223</f>
        <v>20000</v>
      </c>
      <c r="D2419" s="441"/>
      <c r="E2419" s="441"/>
      <c r="F2419" s="441"/>
      <c r="G2419" s="441"/>
      <c r="H2419" s="441">
        <f t="shared" si="2105"/>
        <v>0</v>
      </c>
      <c r="I2419" s="441"/>
      <c r="J2419" s="445"/>
      <c r="K2419" s="358"/>
      <c r="L2419" s="358"/>
      <c r="M2419" s="358"/>
      <c r="N2419" s="358"/>
      <c r="O2419" s="358"/>
      <c r="P2419" s="358"/>
      <c r="Q2419" s="358"/>
      <c r="R2419" s="358"/>
      <c r="S2419" s="358"/>
      <c r="T2419" s="358"/>
      <c r="U2419" s="358"/>
      <c r="V2419" s="358"/>
      <c r="W2419" s="358"/>
      <c r="X2419" s="358"/>
      <c r="Y2419" s="358"/>
      <c r="Z2419" s="358"/>
      <c r="AA2419" s="358"/>
      <c r="AB2419" s="358"/>
      <c r="AC2419" s="358"/>
      <c r="AD2419" s="358"/>
      <c r="AE2419" s="358"/>
      <c r="AF2419" s="358"/>
      <c r="AG2419" s="358"/>
      <c r="AH2419" s="358"/>
      <c r="AI2419" s="358"/>
      <c r="AJ2419" s="358"/>
    </row>
    <row r="2420" spans="1:36" x14ac:dyDescent="0.25">
      <c r="A2420" s="353" t="s">
        <v>466</v>
      </c>
      <c r="B2420" s="353" t="s">
        <v>467</v>
      </c>
      <c r="C2420" s="441">
        <f t="shared" ref="C2420:H2420" si="2106">C224</f>
        <v>20000</v>
      </c>
      <c r="D2420" s="441"/>
      <c r="E2420" s="441"/>
      <c r="F2420" s="441"/>
      <c r="G2420" s="441"/>
      <c r="H2420" s="441">
        <f t="shared" si="2106"/>
        <v>0</v>
      </c>
      <c r="I2420" s="441"/>
      <c r="J2420" s="445"/>
      <c r="K2420" s="358"/>
      <c r="L2420" s="358"/>
      <c r="M2420" s="358"/>
      <c r="N2420" s="358"/>
      <c r="O2420" s="358"/>
      <c r="P2420" s="358"/>
      <c r="Q2420" s="358"/>
      <c r="R2420" s="358"/>
      <c r="S2420" s="358"/>
      <c r="T2420" s="358"/>
      <c r="U2420" s="358"/>
      <c r="V2420" s="358"/>
      <c r="W2420" s="358"/>
      <c r="X2420" s="358"/>
      <c r="Y2420" s="358"/>
      <c r="Z2420" s="358"/>
      <c r="AA2420" s="358"/>
      <c r="AB2420" s="358"/>
      <c r="AC2420" s="358"/>
      <c r="AD2420" s="358"/>
      <c r="AE2420" s="358"/>
      <c r="AF2420" s="358"/>
      <c r="AG2420" s="358"/>
      <c r="AH2420" s="358"/>
      <c r="AI2420" s="358"/>
      <c r="AJ2420" s="358"/>
    </row>
    <row r="2421" spans="1:36" x14ac:dyDescent="0.25">
      <c r="A2421" s="353" t="s">
        <v>557</v>
      </c>
      <c r="B2421" s="353" t="s">
        <v>557</v>
      </c>
      <c r="C2421" s="441">
        <f t="shared" ref="C2421:H2421" si="2107">C225</f>
        <v>7500</v>
      </c>
      <c r="D2421" s="441"/>
      <c r="E2421" s="441"/>
      <c r="F2421" s="441"/>
      <c r="G2421" s="441"/>
      <c r="H2421" s="441">
        <f t="shared" si="2107"/>
        <v>0</v>
      </c>
      <c r="I2421" s="441"/>
      <c r="J2421" s="445"/>
      <c r="K2421" s="358"/>
      <c r="L2421" s="358"/>
      <c r="M2421" s="358"/>
      <c r="N2421" s="358"/>
      <c r="O2421" s="358"/>
      <c r="P2421" s="358"/>
      <c r="Q2421" s="358"/>
      <c r="R2421" s="358"/>
      <c r="S2421" s="358"/>
      <c r="T2421" s="358"/>
      <c r="U2421" s="358"/>
      <c r="V2421" s="358"/>
      <c r="W2421" s="358"/>
      <c r="X2421" s="358"/>
      <c r="Y2421" s="358"/>
      <c r="Z2421" s="358"/>
      <c r="AA2421" s="358"/>
      <c r="AB2421" s="358"/>
      <c r="AC2421" s="358"/>
      <c r="AD2421" s="358"/>
      <c r="AE2421" s="358"/>
      <c r="AF2421" s="358"/>
      <c r="AG2421" s="358"/>
      <c r="AH2421" s="358"/>
      <c r="AI2421" s="358"/>
      <c r="AJ2421" s="358"/>
    </row>
    <row r="2422" spans="1:36" x14ac:dyDescent="0.25">
      <c r="A2422" s="353" t="s">
        <v>527</v>
      </c>
      <c r="B2422" s="353" t="s">
        <v>527</v>
      </c>
      <c r="C2422" s="441">
        <f t="shared" ref="C2422:H2422" si="2108">C226</f>
        <v>6250</v>
      </c>
      <c r="D2422" s="441"/>
      <c r="E2422" s="441"/>
      <c r="F2422" s="441"/>
      <c r="G2422" s="441"/>
      <c r="H2422" s="441">
        <f t="shared" si="2108"/>
        <v>0</v>
      </c>
      <c r="I2422" s="441"/>
      <c r="J2422" s="445"/>
      <c r="K2422" s="358"/>
      <c r="L2422" s="358"/>
      <c r="M2422" s="358"/>
      <c r="N2422" s="358"/>
      <c r="O2422" s="358"/>
      <c r="P2422" s="358"/>
      <c r="Q2422" s="358"/>
      <c r="R2422" s="358"/>
      <c r="S2422" s="358"/>
      <c r="T2422" s="358"/>
      <c r="U2422" s="358"/>
      <c r="V2422" s="358"/>
      <c r="W2422" s="358"/>
      <c r="X2422" s="358"/>
      <c r="Y2422" s="358"/>
      <c r="Z2422" s="358"/>
      <c r="AA2422" s="358"/>
      <c r="AB2422" s="358"/>
      <c r="AC2422" s="358"/>
      <c r="AD2422" s="358"/>
      <c r="AE2422" s="358"/>
      <c r="AF2422" s="358"/>
      <c r="AG2422" s="358"/>
      <c r="AH2422" s="358"/>
      <c r="AI2422" s="358"/>
      <c r="AJ2422" s="358"/>
    </row>
    <row r="2423" spans="1:36" x14ac:dyDescent="0.25">
      <c r="A2423" s="353" t="s">
        <v>349</v>
      </c>
      <c r="B2423" s="353" t="s">
        <v>349</v>
      </c>
      <c r="C2423" s="441">
        <f t="shared" ref="C2423:H2423" si="2109">C227</f>
        <v>20000</v>
      </c>
      <c r="D2423" s="441"/>
      <c r="E2423" s="441"/>
      <c r="F2423" s="441"/>
      <c r="G2423" s="441"/>
      <c r="H2423" s="441">
        <f t="shared" si="2109"/>
        <v>0</v>
      </c>
      <c r="I2423" s="441"/>
      <c r="J2423" s="445"/>
      <c r="K2423" s="358"/>
      <c r="L2423" s="358"/>
      <c r="M2423" s="358"/>
      <c r="N2423" s="358"/>
      <c r="O2423" s="358"/>
      <c r="P2423" s="358"/>
      <c r="Q2423" s="358"/>
      <c r="R2423" s="358"/>
      <c r="S2423" s="358"/>
      <c r="T2423" s="358"/>
      <c r="U2423" s="358"/>
      <c r="V2423" s="358"/>
      <c r="W2423" s="358"/>
      <c r="X2423" s="358"/>
      <c r="Y2423" s="358"/>
      <c r="Z2423" s="358"/>
      <c r="AA2423" s="358"/>
      <c r="AB2423" s="358"/>
      <c r="AC2423" s="358"/>
      <c r="AD2423" s="358"/>
      <c r="AE2423" s="358"/>
      <c r="AF2423" s="358"/>
      <c r="AG2423" s="358"/>
      <c r="AH2423" s="358"/>
      <c r="AI2423" s="358"/>
      <c r="AJ2423" s="358"/>
    </row>
    <row r="2424" spans="1:36" x14ac:dyDescent="0.25">
      <c r="A2424" s="353" t="s">
        <v>529</v>
      </c>
      <c r="B2424" s="353" t="s">
        <v>530</v>
      </c>
      <c r="C2424" s="441">
        <f t="shared" ref="C2424:H2424" si="2110">C228</f>
        <v>6250</v>
      </c>
      <c r="D2424" s="441"/>
      <c r="E2424" s="441"/>
      <c r="F2424" s="441"/>
      <c r="G2424" s="441"/>
      <c r="H2424" s="441">
        <f t="shared" si="2110"/>
        <v>0</v>
      </c>
      <c r="I2424" s="441"/>
      <c r="J2424" s="445"/>
      <c r="K2424" s="358"/>
      <c r="L2424" s="358"/>
      <c r="M2424" s="358"/>
      <c r="N2424" s="358"/>
      <c r="O2424" s="358"/>
      <c r="P2424" s="358"/>
      <c r="Q2424" s="358"/>
      <c r="R2424" s="358"/>
      <c r="S2424" s="358"/>
      <c r="T2424" s="358"/>
      <c r="U2424" s="358"/>
      <c r="V2424" s="358"/>
      <c r="W2424" s="358"/>
      <c r="X2424" s="358"/>
      <c r="Y2424" s="358"/>
      <c r="Z2424" s="358"/>
      <c r="AA2424" s="358"/>
      <c r="AB2424" s="358"/>
      <c r="AC2424" s="358"/>
      <c r="AD2424" s="358"/>
      <c r="AE2424" s="358"/>
      <c r="AF2424" s="358"/>
      <c r="AG2424" s="358"/>
      <c r="AH2424" s="358"/>
      <c r="AI2424" s="358"/>
      <c r="AJ2424" s="358"/>
    </row>
    <row r="2425" spans="1:36" x14ac:dyDescent="0.25">
      <c r="A2425" s="353" t="s">
        <v>427</v>
      </c>
      <c r="B2425" s="353" t="s">
        <v>427</v>
      </c>
      <c r="C2425" s="441">
        <f t="shared" ref="C2425:H2425" si="2111">C229</f>
        <v>3000</v>
      </c>
      <c r="D2425" s="441"/>
      <c r="E2425" s="441"/>
      <c r="F2425" s="441"/>
      <c r="G2425" s="441"/>
      <c r="H2425" s="441">
        <f t="shared" si="2111"/>
        <v>0</v>
      </c>
      <c r="I2425" s="441"/>
      <c r="J2425" s="445"/>
      <c r="K2425" s="358"/>
      <c r="L2425" s="358"/>
      <c r="M2425" s="358"/>
      <c r="N2425" s="358"/>
      <c r="O2425" s="358"/>
      <c r="P2425" s="358"/>
      <c r="Q2425" s="358"/>
      <c r="R2425" s="358"/>
      <c r="S2425" s="358"/>
      <c r="T2425" s="358"/>
      <c r="U2425" s="358"/>
      <c r="V2425" s="358"/>
      <c r="W2425" s="358"/>
      <c r="X2425" s="358"/>
      <c r="Y2425" s="358"/>
      <c r="Z2425" s="358"/>
      <c r="AA2425" s="358"/>
      <c r="AB2425" s="358"/>
      <c r="AC2425" s="358"/>
      <c r="AD2425" s="358"/>
      <c r="AE2425" s="358"/>
      <c r="AF2425" s="358"/>
      <c r="AG2425" s="358"/>
      <c r="AH2425" s="358"/>
      <c r="AI2425" s="358"/>
      <c r="AJ2425" s="358"/>
    </row>
    <row r="2426" spans="1:36" x14ac:dyDescent="0.25">
      <c r="A2426" s="353" t="s">
        <v>333</v>
      </c>
      <c r="B2426" s="353" t="s">
        <v>333</v>
      </c>
      <c r="C2426" s="441">
        <f t="shared" ref="C2426:H2426" si="2112">C230</f>
        <v>1000</v>
      </c>
      <c r="D2426" s="441"/>
      <c r="E2426" s="441"/>
      <c r="F2426" s="441"/>
      <c r="G2426" s="441"/>
      <c r="H2426" s="441">
        <f t="shared" si="2112"/>
        <v>0</v>
      </c>
      <c r="I2426" s="441"/>
      <c r="J2426" s="445"/>
      <c r="K2426" s="358"/>
      <c r="L2426" s="358"/>
      <c r="M2426" s="358"/>
      <c r="N2426" s="358"/>
      <c r="O2426" s="358"/>
      <c r="P2426" s="358"/>
      <c r="Q2426" s="358"/>
      <c r="R2426" s="358"/>
      <c r="S2426" s="358"/>
      <c r="T2426" s="358"/>
      <c r="U2426" s="358"/>
      <c r="V2426" s="358"/>
      <c r="W2426" s="358"/>
      <c r="X2426" s="358"/>
      <c r="Y2426" s="358"/>
      <c r="Z2426" s="358"/>
      <c r="AA2426" s="358"/>
      <c r="AB2426" s="358"/>
      <c r="AC2426" s="358"/>
      <c r="AD2426" s="358"/>
      <c r="AE2426" s="358"/>
      <c r="AF2426" s="358"/>
      <c r="AG2426" s="358"/>
      <c r="AH2426" s="358"/>
      <c r="AI2426" s="358"/>
      <c r="AJ2426" s="358"/>
    </row>
    <row r="2427" spans="1:36" x14ac:dyDescent="0.25">
      <c r="A2427" s="353" t="s">
        <v>506</v>
      </c>
      <c r="B2427" s="353" t="s">
        <v>506</v>
      </c>
      <c r="C2427" s="441">
        <f t="shared" ref="C2427:H2427" si="2113">C231</f>
        <v>10000</v>
      </c>
      <c r="D2427" s="441"/>
      <c r="E2427" s="441"/>
      <c r="F2427" s="441"/>
      <c r="G2427" s="441"/>
      <c r="H2427" s="441">
        <f t="shared" si="2113"/>
        <v>0</v>
      </c>
      <c r="I2427" s="441"/>
      <c r="J2427" s="445"/>
      <c r="K2427" s="358"/>
      <c r="L2427" s="358"/>
      <c r="M2427" s="358"/>
      <c r="N2427" s="358"/>
      <c r="O2427" s="358"/>
      <c r="P2427" s="358"/>
      <c r="Q2427" s="358"/>
      <c r="R2427" s="358"/>
      <c r="S2427" s="358"/>
      <c r="T2427" s="358"/>
      <c r="U2427" s="358"/>
      <c r="V2427" s="358"/>
      <c r="W2427" s="358"/>
      <c r="X2427" s="358"/>
      <c r="Y2427" s="358"/>
      <c r="Z2427" s="358"/>
      <c r="AA2427" s="358"/>
      <c r="AB2427" s="358"/>
      <c r="AC2427" s="358"/>
      <c r="AD2427" s="358"/>
      <c r="AE2427" s="358"/>
      <c r="AF2427" s="358"/>
      <c r="AG2427" s="358"/>
      <c r="AH2427" s="358"/>
      <c r="AI2427" s="358"/>
      <c r="AJ2427" s="358"/>
    </row>
    <row r="2428" spans="1:36" x14ac:dyDescent="0.25">
      <c r="A2428" s="353" t="s">
        <v>513</v>
      </c>
      <c r="B2428" s="353" t="s">
        <v>513</v>
      </c>
      <c r="C2428" s="441">
        <f t="shared" ref="C2428:H2428" si="2114">C232</f>
        <v>9375</v>
      </c>
      <c r="D2428" s="441"/>
      <c r="E2428" s="441"/>
      <c r="F2428" s="441"/>
      <c r="G2428" s="441"/>
      <c r="H2428" s="441">
        <f t="shared" si="2114"/>
        <v>0</v>
      </c>
      <c r="I2428" s="441"/>
      <c r="J2428" s="445"/>
      <c r="K2428" s="358"/>
      <c r="L2428" s="358"/>
      <c r="M2428" s="358"/>
      <c r="N2428" s="358"/>
      <c r="O2428" s="358"/>
      <c r="P2428" s="358"/>
      <c r="Q2428" s="358"/>
      <c r="R2428" s="358"/>
      <c r="S2428" s="358"/>
      <c r="T2428" s="358"/>
      <c r="U2428" s="358"/>
      <c r="V2428" s="358"/>
      <c r="W2428" s="358"/>
      <c r="X2428" s="358"/>
      <c r="Y2428" s="358"/>
      <c r="Z2428" s="358"/>
      <c r="AA2428" s="358"/>
      <c r="AB2428" s="358"/>
      <c r="AC2428" s="358"/>
      <c r="AD2428" s="358"/>
      <c r="AE2428" s="358"/>
      <c r="AF2428" s="358"/>
      <c r="AG2428" s="358"/>
      <c r="AH2428" s="358"/>
      <c r="AI2428" s="358"/>
      <c r="AJ2428" s="358"/>
    </row>
    <row r="2429" spans="1:36" x14ac:dyDescent="0.25">
      <c r="A2429" s="353" t="s">
        <v>371</v>
      </c>
      <c r="B2429" s="353" t="s">
        <v>371</v>
      </c>
      <c r="C2429" s="441">
        <f t="shared" ref="C2429:H2429" si="2115">C233</f>
        <v>1500</v>
      </c>
      <c r="D2429" s="441"/>
      <c r="E2429" s="441"/>
      <c r="F2429" s="441"/>
      <c r="G2429" s="441"/>
      <c r="H2429" s="441">
        <f t="shared" si="2115"/>
        <v>0</v>
      </c>
      <c r="I2429" s="441"/>
      <c r="J2429" s="445"/>
      <c r="K2429" s="358"/>
      <c r="L2429" s="358"/>
      <c r="M2429" s="358"/>
      <c r="N2429" s="358"/>
      <c r="O2429" s="358"/>
      <c r="P2429" s="358"/>
      <c r="Q2429" s="358"/>
      <c r="R2429" s="358"/>
      <c r="S2429" s="358"/>
      <c r="T2429" s="358"/>
      <c r="U2429" s="358"/>
      <c r="V2429" s="358"/>
      <c r="W2429" s="358"/>
      <c r="X2429" s="358"/>
      <c r="Y2429" s="358"/>
      <c r="Z2429" s="358"/>
      <c r="AA2429" s="358"/>
      <c r="AB2429" s="358"/>
      <c r="AC2429" s="358"/>
      <c r="AD2429" s="358"/>
      <c r="AE2429" s="358"/>
      <c r="AF2429" s="358"/>
      <c r="AG2429" s="358"/>
      <c r="AH2429" s="358"/>
      <c r="AI2429" s="358"/>
      <c r="AJ2429" s="358"/>
    </row>
    <row r="2430" spans="1:36" x14ac:dyDescent="0.25">
      <c r="A2430" s="353" t="s">
        <v>518</v>
      </c>
      <c r="B2430" s="353" t="s">
        <v>518</v>
      </c>
      <c r="C2430" s="441">
        <f t="shared" ref="C2430:H2430" si="2116">C234</f>
        <v>14000</v>
      </c>
      <c r="D2430" s="441"/>
      <c r="E2430" s="441"/>
      <c r="F2430" s="441"/>
      <c r="G2430" s="441"/>
      <c r="H2430" s="441">
        <f t="shared" si="2116"/>
        <v>0</v>
      </c>
      <c r="I2430" s="441"/>
      <c r="J2430" s="445"/>
      <c r="K2430" s="358"/>
      <c r="L2430" s="358"/>
      <c r="M2430" s="358"/>
      <c r="N2430" s="358"/>
      <c r="O2430" s="358"/>
      <c r="P2430" s="358"/>
      <c r="Q2430" s="358"/>
      <c r="R2430" s="358"/>
      <c r="S2430" s="358"/>
      <c r="T2430" s="358"/>
      <c r="U2430" s="358"/>
      <c r="V2430" s="358"/>
      <c r="W2430" s="358"/>
      <c r="X2430" s="358"/>
      <c r="Y2430" s="358"/>
      <c r="Z2430" s="358"/>
      <c r="AA2430" s="358"/>
      <c r="AB2430" s="358"/>
      <c r="AC2430" s="358"/>
      <c r="AD2430" s="358"/>
      <c r="AE2430" s="358"/>
      <c r="AF2430" s="358"/>
      <c r="AG2430" s="358"/>
      <c r="AH2430" s="358"/>
      <c r="AI2430" s="358"/>
      <c r="AJ2430" s="358"/>
    </row>
    <row r="2431" spans="1:36" x14ac:dyDescent="0.25">
      <c r="A2431" s="353" t="s">
        <v>423</v>
      </c>
      <c r="B2431" s="353" t="s">
        <v>423</v>
      </c>
      <c r="C2431" s="441">
        <f t="shared" ref="C2431:H2431" si="2117">C235</f>
        <v>3000</v>
      </c>
      <c r="D2431" s="441"/>
      <c r="E2431" s="441"/>
      <c r="F2431" s="441"/>
      <c r="G2431" s="441"/>
      <c r="H2431" s="441">
        <f t="shared" si="2117"/>
        <v>0</v>
      </c>
      <c r="I2431" s="441"/>
      <c r="J2431" s="445"/>
      <c r="K2431" s="358"/>
      <c r="L2431" s="358"/>
      <c r="M2431" s="358"/>
      <c r="N2431" s="358"/>
      <c r="O2431" s="358"/>
      <c r="P2431" s="358"/>
      <c r="Q2431" s="358"/>
      <c r="R2431" s="358"/>
      <c r="S2431" s="358"/>
      <c r="T2431" s="358"/>
      <c r="U2431" s="358"/>
      <c r="V2431" s="358"/>
      <c r="W2431" s="358"/>
      <c r="X2431" s="358"/>
      <c r="Y2431" s="358"/>
      <c r="Z2431" s="358"/>
      <c r="AA2431" s="358"/>
      <c r="AB2431" s="358"/>
      <c r="AC2431" s="358"/>
      <c r="AD2431" s="358"/>
      <c r="AE2431" s="358"/>
      <c r="AF2431" s="358"/>
      <c r="AG2431" s="358"/>
      <c r="AH2431" s="358"/>
      <c r="AI2431" s="358"/>
      <c r="AJ2431" s="358"/>
    </row>
    <row r="2432" spans="1:36" x14ac:dyDescent="0.25">
      <c r="A2432" s="353" t="s">
        <v>296</v>
      </c>
      <c r="B2432" s="353" t="s">
        <v>296</v>
      </c>
      <c r="C2432" s="441">
        <f t="shared" ref="C2432:H2432" si="2118">C236</f>
        <v>5000</v>
      </c>
      <c r="D2432" s="441"/>
      <c r="E2432" s="441"/>
      <c r="F2432" s="441"/>
      <c r="G2432" s="441"/>
      <c r="H2432" s="441">
        <f t="shared" si="2118"/>
        <v>0</v>
      </c>
      <c r="I2432" s="441"/>
      <c r="J2432" s="445"/>
      <c r="K2432" s="358"/>
      <c r="L2432" s="358"/>
      <c r="M2432" s="358"/>
      <c r="N2432" s="358"/>
      <c r="O2432" s="358"/>
      <c r="P2432" s="358"/>
      <c r="Q2432" s="358"/>
      <c r="R2432" s="358"/>
      <c r="S2432" s="358"/>
      <c r="T2432" s="358"/>
      <c r="U2432" s="358"/>
      <c r="V2432" s="358"/>
      <c r="W2432" s="358"/>
      <c r="X2432" s="358"/>
      <c r="Y2432" s="358"/>
      <c r="Z2432" s="358"/>
      <c r="AA2432" s="358"/>
      <c r="AB2432" s="358"/>
      <c r="AC2432" s="358"/>
      <c r="AD2432" s="358"/>
      <c r="AE2432" s="358"/>
      <c r="AF2432" s="358"/>
      <c r="AG2432" s="358"/>
      <c r="AH2432" s="358"/>
      <c r="AI2432" s="358"/>
      <c r="AJ2432" s="358"/>
    </row>
    <row r="2433" spans="1:37" x14ac:dyDescent="0.25">
      <c r="A2433" s="353" t="s">
        <v>496</v>
      </c>
      <c r="B2433" s="353" t="s">
        <v>497</v>
      </c>
      <c r="C2433" s="441">
        <f t="shared" ref="C2433:H2433" si="2119">C237</f>
        <v>2500</v>
      </c>
      <c r="D2433" s="441"/>
      <c r="E2433" s="441"/>
      <c r="F2433" s="441"/>
      <c r="G2433" s="441"/>
      <c r="H2433" s="441">
        <f t="shared" si="2119"/>
        <v>0</v>
      </c>
      <c r="I2433" s="441"/>
      <c r="J2433" s="445"/>
      <c r="K2433" s="358"/>
      <c r="L2433" s="358"/>
      <c r="M2433" s="358"/>
      <c r="N2433" s="358"/>
      <c r="O2433" s="358"/>
      <c r="P2433" s="358"/>
      <c r="Q2433" s="358"/>
      <c r="R2433" s="358"/>
      <c r="S2433" s="358"/>
      <c r="T2433" s="358"/>
      <c r="U2433" s="358"/>
      <c r="V2433" s="358"/>
      <c r="W2433" s="358"/>
      <c r="X2433" s="358"/>
      <c r="Y2433" s="358"/>
      <c r="Z2433" s="358"/>
      <c r="AA2433" s="358"/>
      <c r="AB2433" s="358"/>
      <c r="AC2433" s="358"/>
      <c r="AD2433" s="358"/>
      <c r="AE2433" s="358"/>
      <c r="AF2433" s="358"/>
      <c r="AG2433" s="358"/>
      <c r="AH2433" s="358"/>
      <c r="AI2433" s="358"/>
      <c r="AJ2433" s="358"/>
    </row>
    <row r="2434" spans="1:37" x14ac:dyDescent="0.25">
      <c r="A2434" s="353" t="s">
        <v>487</v>
      </c>
      <c r="B2434" s="353" t="s">
        <v>487</v>
      </c>
      <c r="C2434" s="441">
        <f t="shared" ref="C2434:H2434" si="2120">C238</f>
        <v>9375</v>
      </c>
      <c r="D2434" s="441"/>
      <c r="E2434" s="441"/>
      <c r="F2434" s="441"/>
      <c r="G2434" s="441"/>
      <c r="H2434" s="441">
        <f t="shared" si="2120"/>
        <v>0</v>
      </c>
      <c r="I2434" s="441"/>
      <c r="J2434" s="445"/>
      <c r="K2434" s="358"/>
      <c r="L2434" s="358"/>
      <c r="M2434" s="358"/>
      <c r="N2434" s="358"/>
      <c r="O2434" s="358"/>
      <c r="P2434" s="358"/>
      <c r="Q2434" s="358"/>
      <c r="R2434" s="358"/>
      <c r="S2434" s="358"/>
      <c r="T2434" s="358"/>
      <c r="U2434" s="358"/>
      <c r="V2434" s="358"/>
      <c r="W2434" s="358"/>
      <c r="X2434" s="358"/>
      <c r="Y2434" s="358"/>
      <c r="Z2434" s="358"/>
      <c r="AA2434" s="358"/>
      <c r="AB2434" s="358"/>
      <c r="AC2434" s="358"/>
      <c r="AD2434" s="358"/>
      <c r="AE2434" s="358"/>
      <c r="AF2434" s="358"/>
      <c r="AG2434" s="358"/>
      <c r="AH2434" s="358"/>
      <c r="AI2434" s="358"/>
      <c r="AJ2434" s="358"/>
    </row>
    <row r="2435" spans="1:37" x14ac:dyDescent="0.25">
      <c r="A2435" s="353" t="s">
        <v>324</v>
      </c>
      <c r="B2435" s="353" t="s">
        <v>324</v>
      </c>
      <c r="C2435" s="441">
        <f t="shared" ref="C2435:H2435" si="2121">C239</f>
        <v>5000</v>
      </c>
      <c r="D2435" s="441"/>
      <c r="E2435" s="441"/>
      <c r="F2435" s="441"/>
      <c r="G2435" s="441"/>
      <c r="H2435" s="441">
        <f t="shared" si="2121"/>
        <v>0</v>
      </c>
      <c r="I2435" s="441"/>
      <c r="J2435" s="445"/>
      <c r="K2435" s="358"/>
      <c r="L2435" s="358"/>
      <c r="M2435" s="358"/>
      <c r="N2435" s="358"/>
      <c r="O2435" s="358"/>
      <c r="P2435" s="358"/>
      <c r="Q2435" s="358"/>
      <c r="R2435" s="358"/>
      <c r="S2435" s="358"/>
      <c r="T2435" s="358"/>
      <c r="U2435" s="358"/>
      <c r="V2435" s="358"/>
      <c r="W2435" s="358"/>
      <c r="X2435" s="358"/>
      <c r="Y2435" s="358"/>
      <c r="Z2435" s="358"/>
      <c r="AA2435" s="358"/>
      <c r="AB2435" s="358"/>
      <c r="AC2435" s="358"/>
      <c r="AD2435" s="358"/>
      <c r="AE2435" s="358"/>
      <c r="AF2435" s="358"/>
      <c r="AG2435" s="358"/>
      <c r="AH2435" s="358"/>
      <c r="AI2435" s="358"/>
      <c r="AJ2435" s="358"/>
    </row>
    <row r="2436" spans="1:37" x14ac:dyDescent="0.25">
      <c r="A2436" s="353" t="s">
        <v>476</v>
      </c>
      <c r="B2436" s="353" t="s">
        <v>476</v>
      </c>
      <c r="C2436" s="441">
        <f t="shared" ref="C2436:H2436" si="2122">C240</f>
        <v>2500</v>
      </c>
      <c r="D2436" s="441"/>
      <c r="E2436" s="441"/>
      <c r="F2436" s="441"/>
      <c r="G2436" s="441"/>
      <c r="H2436" s="441">
        <f t="shared" si="2122"/>
        <v>0</v>
      </c>
      <c r="I2436" s="441"/>
      <c r="J2436" s="445"/>
      <c r="K2436" s="358"/>
      <c r="L2436" s="358"/>
      <c r="M2436" s="358"/>
      <c r="N2436" s="358"/>
      <c r="O2436" s="358"/>
      <c r="P2436" s="358"/>
      <c r="Q2436" s="358"/>
      <c r="R2436" s="358"/>
      <c r="S2436" s="358"/>
      <c r="T2436" s="358"/>
      <c r="U2436" s="358"/>
      <c r="V2436" s="358"/>
      <c r="W2436" s="358"/>
      <c r="X2436" s="358"/>
      <c r="Y2436" s="358"/>
      <c r="Z2436" s="358"/>
      <c r="AA2436" s="358"/>
      <c r="AB2436" s="358"/>
      <c r="AC2436" s="358"/>
      <c r="AD2436" s="358"/>
      <c r="AE2436" s="358"/>
      <c r="AF2436" s="358"/>
      <c r="AG2436" s="358"/>
      <c r="AH2436" s="358"/>
      <c r="AI2436" s="358"/>
      <c r="AJ2436" s="358"/>
    </row>
    <row r="2437" spans="1:37" x14ac:dyDescent="0.25">
      <c r="A2437" s="353" t="s">
        <v>342</v>
      </c>
      <c r="B2437" s="353" t="s">
        <v>342</v>
      </c>
      <c r="C2437" s="441">
        <f t="shared" ref="C2437:H2437" si="2123">C241</f>
        <v>1000</v>
      </c>
      <c r="D2437" s="441"/>
      <c r="E2437" s="441"/>
      <c r="F2437" s="441"/>
      <c r="G2437" s="441"/>
      <c r="H2437" s="441">
        <f t="shared" si="2123"/>
        <v>0</v>
      </c>
      <c r="I2437" s="441"/>
      <c r="J2437" s="445"/>
      <c r="K2437" s="358"/>
      <c r="L2437" s="358"/>
      <c r="M2437" s="358"/>
      <c r="N2437" s="358"/>
      <c r="O2437" s="358"/>
      <c r="P2437" s="358"/>
      <c r="Q2437" s="358"/>
      <c r="R2437" s="358"/>
      <c r="S2437" s="358"/>
      <c r="T2437" s="358"/>
      <c r="U2437" s="358"/>
      <c r="V2437" s="358"/>
      <c r="W2437" s="358"/>
      <c r="X2437" s="358"/>
      <c r="Y2437" s="358"/>
      <c r="Z2437" s="358"/>
      <c r="AA2437" s="358"/>
      <c r="AB2437" s="358"/>
      <c r="AC2437" s="358"/>
      <c r="AD2437" s="358"/>
      <c r="AE2437" s="358"/>
      <c r="AF2437" s="358"/>
      <c r="AG2437" s="358"/>
      <c r="AH2437" s="358"/>
      <c r="AI2437" s="358"/>
      <c r="AJ2437" s="358"/>
    </row>
    <row r="2438" spans="1:37" x14ac:dyDescent="0.25">
      <c r="A2438" s="353" t="s">
        <v>520</v>
      </c>
      <c r="B2438" s="353" t="s">
        <v>521</v>
      </c>
      <c r="C2438" s="441">
        <f t="shared" ref="C2438:H2438" si="2124">C242</f>
        <v>4992</v>
      </c>
      <c r="D2438" s="441"/>
      <c r="E2438" s="441"/>
      <c r="F2438" s="441"/>
      <c r="G2438" s="441"/>
      <c r="H2438" s="441">
        <f t="shared" si="2124"/>
        <v>0</v>
      </c>
      <c r="I2438" s="441"/>
      <c r="J2438" s="445"/>
      <c r="K2438" s="358"/>
      <c r="L2438" s="358"/>
      <c r="M2438" s="358"/>
      <c r="N2438" s="358"/>
      <c r="O2438" s="358"/>
      <c r="P2438" s="358"/>
      <c r="Q2438" s="358"/>
      <c r="R2438" s="358"/>
      <c r="S2438" s="358"/>
      <c r="T2438" s="358"/>
      <c r="U2438" s="358"/>
      <c r="V2438" s="358"/>
      <c r="W2438" s="358"/>
      <c r="X2438" s="358"/>
      <c r="Y2438" s="358"/>
      <c r="Z2438" s="358"/>
      <c r="AA2438" s="358"/>
      <c r="AB2438" s="358"/>
      <c r="AC2438" s="358"/>
      <c r="AD2438" s="358"/>
      <c r="AE2438" s="358"/>
      <c r="AF2438" s="358"/>
      <c r="AG2438" s="358"/>
      <c r="AH2438" s="358"/>
      <c r="AI2438" s="358"/>
      <c r="AJ2438" s="358"/>
    </row>
    <row r="2439" spans="1:37" x14ac:dyDescent="0.25">
      <c r="A2439" s="353" t="s">
        <v>338</v>
      </c>
      <c r="B2439" s="353" t="s">
        <v>338</v>
      </c>
      <c r="C2439" s="441">
        <f t="shared" ref="C2439:H2439" si="2125">C243</f>
        <v>1503</v>
      </c>
      <c r="D2439" s="441"/>
      <c r="E2439" s="441"/>
      <c r="F2439" s="441"/>
      <c r="G2439" s="441"/>
      <c r="H2439" s="441">
        <f t="shared" si="2125"/>
        <v>0</v>
      </c>
      <c r="I2439" s="441"/>
      <c r="J2439" s="445"/>
      <c r="K2439" s="358"/>
      <c r="L2439" s="358"/>
      <c r="M2439" s="358"/>
      <c r="N2439" s="358"/>
      <c r="O2439" s="358"/>
      <c r="P2439" s="358"/>
      <c r="Q2439" s="358"/>
      <c r="R2439" s="358"/>
      <c r="S2439" s="358"/>
      <c r="T2439" s="358"/>
      <c r="U2439" s="358"/>
      <c r="V2439" s="358"/>
      <c r="W2439" s="358"/>
      <c r="X2439" s="358"/>
      <c r="Y2439" s="358"/>
      <c r="Z2439" s="358"/>
      <c r="AA2439" s="358"/>
      <c r="AB2439" s="358"/>
      <c r="AC2439" s="358"/>
      <c r="AD2439" s="358"/>
      <c r="AE2439" s="358"/>
      <c r="AF2439" s="358"/>
      <c r="AG2439" s="358"/>
      <c r="AH2439" s="358"/>
      <c r="AI2439" s="358"/>
      <c r="AJ2439" s="358"/>
    </row>
    <row r="2441" spans="1:37" x14ac:dyDescent="0.25">
      <c r="A2441" s="362" t="s">
        <v>723</v>
      </c>
    </row>
    <row r="2442" spans="1:37" ht="45" x14ac:dyDescent="0.25">
      <c r="A2442" s="351" t="s">
        <v>219</v>
      </c>
      <c r="B2442" s="351" t="s">
        <v>264</v>
      </c>
      <c r="C2442" s="351" t="s">
        <v>220</v>
      </c>
      <c r="D2442" s="352" t="s">
        <v>265</v>
      </c>
      <c r="E2442" s="463" t="s">
        <v>837</v>
      </c>
      <c r="F2442" s="463" t="s">
        <v>838</v>
      </c>
      <c r="G2442" s="464" t="s">
        <v>839</v>
      </c>
      <c r="H2442" s="464" t="s">
        <v>840</v>
      </c>
      <c r="I2442" s="464"/>
      <c r="J2442" s="351" t="s">
        <v>221</v>
      </c>
      <c r="K2442" s="359">
        <v>2017</v>
      </c>
      <c r="L2442" s="359">
        <v>2018</v>
      </c>
      <c r="M2442" s="359">
        <v>2019</v>
      </c>
      <c r="N2442" s="359">
        <v>2020</v>
      </c>
      <c r="O2442" s="359">
        <v>2021</v>
      </c>
      <c r="P2442" s="359">
        <v>2022</v>
      </c>
      <c r="Q2442" s="359">
        <v>2023</v>
      </c>
      <c r="R2442" s="359">
        <v>2024</v>
      </c>
      <c r="S2442" s="359">
        <v>2025</v>
      </c>
      <c r="T2442" s="359">
        <v>2026</v>
      </c>
      <c r="U2442" s="359">
        <v>2027</v>
      </c>
      <c r="V2442" s="359">
        <v>2028</v>
      </c>
      <c r="W2442" s="359">
        <v>2029</v>
      </c>
      <c r="X2442" s="359">
        <v>2030</v>
      </c>
      <c r="Y2442" s="359">
        <v>2031</v>
      </c>
      <c r="Z2442" s="359">
        <v>2032</v>
      </c>
      <c r="AA2442" s="359">
        <v>2033</v>
      </c>
      <c r="AB2442" s="359">
        <v>2034</v>
      </c>
      <c r="AC2442" s="359">
        <v>2035</v>
      </c>
      <c r="AD2442" s="359">
        <v>2036</v>
      </c>
      <c r="AE2442" s="359">
        <v>2037</v>
      </c>
      <c r="AF2442" s="359">
        <v>2038</v>
      </c>
      <c r="AG2442" s="359">
        <v>2039</v>
      </c>
      <c r="AH2442" s="359">
        <v>2040</v>
      </c>
      <c r="AI2442" s="359">
        <v>2041</v>
      </c>
      <c r="AJ2442" s="359">
        <v>2042</v>
      </c>
    </row>
    <row r="2443" spans="1:37" x14ac:dyDescent="0.25">
      <c r="A2443" s="353" t="s">
        <v>351</v>
      </c>
      <c r="B2443" s="353" t="s">
        <v>351</v>
      </c>
      <c r="C2443" s="441">
        <f>C3</f>
        <v>6250</v>
      </c>
      <c r="D2443" s="441"/>
      <c r="E2443" s="441"/>
      <c r="F2443" s="441"/>
      <c r="G2443" s="441"/>
      <c r="H2443" s="441">
        <f t="shared" ref="H2443" si="2126">H3</f>
        <v>0</v>
      </c>
      <c r="I2443" s="441"/>
      <c r="J2443" s="445"/>
      <c r="K2443" s="358"/>
      <c r="L2443" s="358"/>
      <c r="M2443" s="358"/>
      <c r="N2443" s="358"/>
      <c r="O2443" s="358"/>
      <c r="P2443" s="358"/>
      <c r="Q2443" s="358"/>
      <c r="R2443" s="358"/>
      <c r="S2443" s="358"/>
      <c r="T2443" s="358"/>
      <c r="U2443" s="358"/>
      <c r="V2443" s="358"/>
      <c r="W2443" s="358"/>
      <c r="X2443" s="358"/>
      <c r="Y2443" s="358"/>
      <c r="Z2443" s="358"/>
      <c r="AA2443" s="358"/>
      <c r="AB2443" s="358"/>
      <c r="AC2443" s="358"/>
      <c r="AD2443" s="358"/>
      <c r="AE2443" s="358"/>
      <c r="AF2443" s="358"/>
      <c r="AG2443" s="358"/>
      <c r="AH2443" s="358"/>
      <c r="AI2443" s="358"/>
      <c r="AJ2443" s="358"/>
      <c r="AK2443" s="396"/>
    </row>
    <row r="2444" spans="1:37" x14ac:dyDescent="0.25">
      <c r="A2444" s="353" t="s">
        <v>268</v>
      </c>
      <c r="B2444" s="353" t="s">
        <v>268</v>
      </c>
      <c r="C2444" s="441">
        <f t="shared" ref="C2444:H2444" si="2127">C4</f>
        <v>2500</v>
      </c>
      <c r="D2444" s="441"/>
      <c r="E2444" s="441"/>
      <c r="F2444" s="441"/>
      <c r="G2444" s="441"/>
      <c r="H2444" s="441">
        <f t="shared" si="2127"/>
        <v>1</v>
      </c>
      <c r="I2444" s="441"/>
      <c r="J2444" s="445"/>
      <c r="K2444" s="358"/>
      <c r="L2444" s="358"/>
      <c r="M2444" s="358"/>
      <c r="N2444" s="358"/>
      <c r="O2444" s="358"/>
      <c r="P2444" s="358"/>
      <c r="Q2444" s="358"/>
      <c r="R2444" s="358"/>
      <c r="S2444" s="358"/>
      <c r="T2444" s="358"/>
      <c r="U2444" s="358"/>
      <c r="V2444" s="358"/>
      <c r="W2444" s="358"/>
      <c r="X2444" s="358"/>
      <c r="Y2444" s="358"/>
      <c r="Z2444" s="358"/>
      <c r="AA2444" s="358"/>
      <c r="AB2444" s="358"/>
      <c r="AC2444" s="358"/>
      <c r="AD2444" s="358"/>
      <c r="AE2444" s="358"/>
      <c r="AF2444" s="358"/>
      <c r="AG2444" s="358"/>
      <c r="AH2444" s="358"/>
      <c r="AI2444" s="358"/>
      <c r="AJ2444" s="358"/>
      <c r="AK2444" s="396"/>
    </row>
    <row r="2445" spans="1:37" x14ac:dyDescent="0.25">
      <c r="A2445" s="353" t="s">
        <v>271</v>
      </c>
      <c r="B2445" s="353" t="s">
        <v>271</v>
      </c>
      <c r="C2445" s="441">
        <f t="shared" ref="C2445:H2445" si="2128">C5</f>
        <v>5500</v>
      </c>
      <c r="D2445" s="441"/>
      <c r="E2445" s="441"/>
      <c r="F2445" s="441"/>
      <c r="G2445" s="441"/>
      <c r="H2445" s="441">
        <f t="shared" si="2128"/>
        <v>1</v>
      </c>
      <c r="I2445" s="441"/>
      <c r="J2445" s="445"/>
      <c r="K2445" s="358"/>
      <c r="L2445" s="358"/>
      <c r="M2445" s="358"/>
      <c r="N2445" s="358"/>
      <c r="O2445" s="358"/>
      <c r="P2445" s="358"/>
      <c r="Q2445" s="358"/>
      <c r="R2445" s="358"/>
      <c r="S2445" s="358"/>
      <c r="T2445" s="358"/>
      <c r="U2445" s="358"/>
      <c r="V2445" s="358"/>
      <c r="W2445" s="358"/>
      <c r="X2445" s="358"/>
      <c r="Y2445" s="358"/>
      <c r="Z2445" s="358"/>
      <c r="AA2445" s="358"/>
      <c r="AB2445" s="358"/>
      <c r="AC2445" s="358"/>
      <c r="AD2445" s="358"/>
      <c r="AE2445" s="358"/>
      <c r="AF2445" s="358"/>
      <c r="AG2445" s="358"/>
      <c r="AH2445" s="358"/>
      <c r="AI2445" s="358"/>
      <c r="AJ2445" s="358"/>
      <c r="AK2445" s="396"/>
    </row>
    <row r="2446" spans="1:37" x14ac:dyDescent="0.25">
      <c r="A2446" s="353" t="s">
        <v>222</v>
      </c>
      <c r="B2446" s="353" t="s">
        <v>304</v>
      </c>
      <c r="C2446" s="441">
        <f t="shared" ref="C2446:H2446" si="2129">C6</f>
        <v>10000</v>
      </c>
      <c r="D2446" s="441"/>
      <c r="E2446" s="441"/>
      <c r="F2446" s="441"/>
      <c r="G2446" s="441"/>
      <c r="H2446" s="441">
        <f t="shared" si="2129"/>
        <v>0</v>
      </c>
      <c r="I2446" s="441"/>
      <c r="J2446" s="445"/>
      <c r="K2446" s="358"/>
      <c r="L2446" s="358"/>
      <c r="M2446" s="358"/>
      <c r="N2446" s="358"/>
      <c r="O2446" s="358"/>
      <c r="P2446" s="358"/>
      <c r="Q2446" s="358"/>
      <c r="R2446" s="358"/>
      <c r="S2446" s="358"/>
      <c r="T2446" s="358"/>
      <c r="U2446" s="358"/>
      <c r="V2446" s="358"/>
      <c r="W2446" s="358"/>
      <c r="X2446" s="358"/>
      <c r="Y2446" s="358"/>
      <c r="Z2446" s="358"/>
      <c r="AA2446" s="358"/>
      <c r="AB2446" s="358"/>
      <c r="AC2446" s="358"/>
      <c r="AD2446" s="358"/>
      <c r="AE2446" s="358"/>
      <c r="AF2446" s="358"/>
      <c r="AG2446" s="358"/>
      <c r="AH2446" s="358"/>
      <c r="AI2446" s="358"/>
      <c r="AJ2446" s="358"/>
      <c r="AK2446" s="396"/>
    </row>
    <row r="2447" spans="1:37" x14ac:dyDescent="0.25">
      <c r="A2447" s="353" t="s">
        <v>222</v>
      </c>
      <c r="B2447" s="353" t="s">
        <v>379</v>
      </c>
      <c r="C2447" s="441">
        <f t="shared" ref="C2447:H2447" si="2130">C7</f>
        <v>10000</v>
      </c>
      <c r="D2447" s="441"/>
      <c r="E2447" s="441"/>
      <c r="F2447" s="441"/>
      <c r="G2447" s="441"/>
      <c r="H2447" s="441">
        <f t="shared" si="2130"/>
        <v>0</v>
      </c>
      <c r="I2447" s="441"/>
      <c r="J2447" s="445"/>
      <c r="K2447" s="358"/>
      <c r="L2447" s="358"/>
      <c r="M2447" s="358"/>
      <c r="N2447" s="358"/>
      <c r="O2447" s="358"/>
      <c r="P2447" s="358"/>
      <c r="Q2447" s="358"/>
      <c r="R2447" s="358"/>
      <c r="S2447" s="358"/>
      <c r="T2447" s="358"/>
      <c r="U2447" s="358"/>
      <c r="V2447" s="358"/>
      <c r="W2447" s="358"/>
      <c r="X2447" s="358"/>
      <c r="Y2447" s="358"/>
      <c r="Z2447" s="358"/>
      <c r="AA2447" s="358"/>
      <c r="AB2447" s="358"/>
      <c r="AC2447" s="358"/>
      <c r="AD2447" s="358"/>
      <c r="AE2447" s="358"/>
      <c r="AF2447" s="358"/>
      <c r="AG2447" s="358"/>
      <c r="AH2447" s="358"/>
      <c r="AI2447" s="358"/>
      <c r="AJ2447" s="358"/>
      <c r="AK2447" s="396"/>
    </row>
    <row r="2448" spans="1:37" x14ac:dyDescent="0.25">
      <c r="A2448" s="353" t="s">
        <v>395</v>
      </c>
      <c r="B2448" s="353" t="s">
        <v>395</v>
      </c>
      <c r="C2448" s="441">
        <f t="shared" ref="C2448:H2448" si="2131">C8</f>
        <v>1500</v>
      </c>
      <c r="D2448" s="441"/>
      <c r="E2448" s="441"/>
      <c r="F2448" s="441"/>
      <c r="G2448" s="441"/>
      <c r="H2448" s="441">
        <f t="shared" si="2131"/>
        <v>0</v>
      </c>
      <c r="I2448" s="441"/>
      <c r="J2448" s="445"/>
      <c r="K2448" s="358"/>
      <c r="L2448" s="358"/>
      <c r="M2448" s="358"/>
      <c r="N2448" s="358"/>
      <c r="O2448" s="358"/>
      <c r="P2448" s="358"/>
      <c r="Q2448" s="358"/>
      <c r="R2448" s="358"/>
      <c r="S2448" s="358"/>
      <c r="T2448" s="358"/>
      <c r="U2448" s="358"/>
      <c r="V2448" s="358"/>
      <c r="W2448" s="358"/>
      <c r="X2448" s="358"/>
      <c r="Y2448" s="358"/>
      <c r="Z2448" s="358"/>
      <c r="AA2448" s="358"/>
      <c r="AB2448" s="358"/>
      <c r="AC2448" s="358"/>
      <c r="AD2448" s="358"/>
      <c r="AE2448" s="358"/>
      <c r="AF2448" s="358"/>
      <c r="AG2448" s="358"/>
      <c r="AH2448" s="358"/>
      <c r="AI2448" s="358"/>
      <c r="AJ2448" s="358"/>
      <c r="AK2448" s="396"/>
    </row>
    <row r="2449" spans="1:37" x14ac:dyDescent="0.25">
      <c r="A2449" s="353" t="s">
        <v>495</v>
      </c>
      <c r="B2449" s="353" t="s">
        <v>495</v>
      </c>
      <c r="C2449" s="441">
        <f t="shared" ref="C2449:H2449" si="2132">C9</f>
        <v>750</v>
      </c>
      <c r="D2449" s="441"/>
      <c r="E2449" s="441"/>
      <c r="F2449" s="441"/>
      <c r="G2449" s="441"/>
      <c r="H2449" s="441">
        <f t="shared" si="2132"/>
        <v>0</v>
      </c>
      <c r="I2449" s="441"/>
      <c r="J2449" s="445"/>
      <c r="K2449" s="358"/>
      <c r="L2449" s="358"/>
      <c r="M2449" s="358"/>
      <c r="N2449" s="358"/>
      <c r="O2449" s="358"/>
      <c r="P2449" s="358"/>
      <c r="Q2449" s="358"/>
      <c r="R2449" s="358"/>
      <c r="S2449" s="358"/>
      <c r="T2449" s="358"/>
      <c r="U2449" s="358"/>
      <c r="V2449" s="358"/>
      <c r="W2449" s="358"/>
      <c r="X2449" s="358"/>
      <c r="Y2449" s="358"/>
      <c r="Z2449" s="358"/>
      <c r="AA2449" s="358"/>
      <c r="AB2449" s="358"/>
      <c r="AC2449" s="358"/>
      <c r="AD2449" s="358"/>
      <c r="AE2449" s="358"/>
      <c r="AF2449" s="358"/>
      <c r="AG2449" s="358"/>
      <c r="AH2449" s="358"/>
      <c r="AI2449" s="358"/>
      <c r="AJ2449" s="358"/>
      <c r="AK2449" s="396"/>
    </row>
    <row r="2450" spans="1:37" x14ac:dyDescent="0.25">
      <c r="A2450" s="353" t="s">
        <v>344</v>
      </c>
      <c r="B2450" s="353" t="s">
        <v>344</v>
      </c>
      <c r="C2450" s="441">
        <f t="shared" ref="C2450:H2450" si="2133">C10</f>
        <v>750</v>
      </c>
      <c r="D2450" s="441"/>
      <c r="E2450" s="441"/>
      <c r="F2450" s="441"/>
      <c r="G2450" s="441"/>
      <c r="H2450" s="441">
        <f t="shared" si="2133"/>
        <v>0</v>
      </c>
      <c r="I2450" s="441"/>
      <c r="J2450" s="445"/>
      <c r="K2450" s="358"/>
      <c r="L2450" s="358"/>
      <c r="M2450" s="358"/>
      <c r="N2450" s="358"/>
      <c r="O2450" s="358"/>
      <c r="P2450" s="358"/>
      <c r="Q2450" s="358"/>
      <c r="R2450" s="358"/>
      <c r="S2450" s="358"/>
      <c r="T2450" s="358"/>
      <c r="U2450" s="358"/>
      <c r="V2450" s="358"/>
      <c r="W2450" s="358"/>
      <c r="X2450" s="358"/>
      <c r="Y2450" s="358"/>
      <c r="Z2450" s="358"/>
      <c r="AA2450" s="358"/>
      <c r="AB2450" s="358"/>
      <c r="AC2450" s="358"/>
      <c r="AD2450" s="358"/>
      <c r="AE2450" s="358"/>
      <c r="AF2450" s="358"/>
      <c r="AG2450" s="358"/>
      <c r="AH2450" s="358"/>
      <c r="AI2450" s="358"/>
      <c r="AJ2450" s="358"/>
      <c r="AK2450" s="396"/>
    </row>
    <row r="2451" spans="1:37" x14ac:dyDescent="0.25">
      <c r="A2451" s="353" t="s">
        <v>223</v>
      </c>
      <c r="B2451" s="353" t="s">
        <v>307</v>
      </c>
      <c r="C2451" s="441">
        <f t="shared" ref="C2451:H2451" si="2134">C11</f>
        <v>20000</v>
      </c>
      <c r="D2451" s="441"/>
      <c r="E2451" s="441"/>
      <c r="F2451" s="441"/>
      <c r="G2451" s="441"/>
      <c r="H2451" s="441">
        <f t="shared" si="2134"/>
        <v>0</v>
      </c>
      <c r="I2451" s="441"/>
      <c r="J2451" s="445"/>
      <c r="K2451" s="358"/>
      <c r="L2451" s="358"/>
      <c r="M2451" s="358"/>
      <c r="N2451" s="358"/>
      <c r="O2451" s="358"/>
      <c r="P2451" s="358"/>
      <c r="Q2451" s="358"/>
      <c r="R2451" s="358"/>
      <c r="S2451" s="358"/>
      <c r="T2451" s="358"/>
      <c r="U2451" s="358"/>
      <c r="V2451" s="358"/>
      <c r="W2451" s="358"/>
      <c r="X2451" s="358"/>
      <c r="Y2451" s="358"/>
      <c r="Z2451" s="358"/>
      <c r="AA2451" s="358"/>
      <c r="AB2451" s="358"/>
      <c r="AC2451" s="358"/>
      <c r="AD2451" s="358"/>
      <c r="AE2451" s="358"/>
      <c r="AF2451" s="358"/>
      <c r="AG2451" s="358"/>
      <c r="AH2451" s="358"/>
      <c r="AI2451" s="358"/>
      <c r="AJ2451" s="358"/>
      <c r="AK2451" s="396"/>
    </row>
    <row r="2452" spans="1:37" x14ac:dyDescent="0.25">
      <c r="A2452" s="353" t="s">
        <v>223</v>
      </c>
      <c r="B2452" s="353" t="s">
        <v>275</v>
      </c>
      <c r="C2452" s="441">
        <f t="shared" ref="C2452:H2452" si="2135">C12</f>
        <v>20000</v>
      </c>
      <c r="D2452" s="441"/>
      <c r="E2452" s="441"/>
      <c r="F2452" s="441"/>
      <c r="G2452" s="441"/>
      <c r="H2452" s="441">
        <f t="shared" si="2135"/>
        <v>0</v>
      </c>
      <c r="I2452" s="441"/>
      <c r="J2452" s="445"/>
      <c r="K2452" s="358"/>
      <c r="L2452" s="358"/>
      <c r="M2452" s="358"/>
      <c r="N2452" s="358"/>
      <c r="O2452" s="358"/>
      <c r="P2452" s="358"/>
      <c r="Q2452" s="358"/>
      <c r="R2452" s="358"/>
      <c r="S2452" s="358"/>
      <c r="T2452" s="358"/>
      <c r="U2452" s="358"/>
      <c r="V2452" s="358"/>
      <c r="W2452" s="358"/>
      <c r="X2452" s="358"/>
      <c r="Y2452" s="358"/>
      <c r="Z2452" s="358"/>
      <c r="AA2452" s="358"/>
      <c r="AB2452" s="358"/>
      <c r="AC2452" s="358"/>
      <c r="AD2452" s="358"/>
      <c r="AE2452" s="358"/>
      <c r="AF2452" s="358"/>
      <c r="AG2452" s="358"/>
      <c r="AH2452" s="358"/>
      <c r="AI2452" s="358"/>
      <c r="AJ2452" s="358"/>
      <c r="AK2452" s="396"/>
    </row>
    <row r="2453" spans="1:37" x14ac:dyDescent="0.25">
      <c r="A2453" s="353" t="s">
        <v>477</v>
      </c>
      <c r="B2453" s="353" t="s">
        <v>477</v>
      </c>
      <c r="C2453" s="441">
        <f t="shared" ref="C2453:H2453" si="2136">C13</f>
        <v>5000</v>
      </c>
      <c r="D2453" s="441"/>
      <c r="E2453" s="441"/>
      <c r="F2453" s="441"/>
      <c r="G2453" s="441"/>
      <c r="H2453" s="441">
        <f t="shared" si="2136"/>
        <v>0</v>
      </c>
      <c r="I2453" s="441"/>
      <c r="J2453" s="445"/>
      <c r="K2453" s="358"/>
      <c r="L2453" s="358"/>
      <c r="M2453" s="358"/>
      <c r="N2453" s="358"/>
      <c r="O2453" s="358"/>
      <c r="P2453" s="358"/>
      <c r="Q2453" s="358"/>
      <c r="R2453" s="358"/>
      <c r="S2453" s="358"/>
      <c r="T2453" s="358"/>
      <c r="U2453" s="358"/>
      <c r="V2453" s="358"/>
      <c r="W2453" s="358"/>
      <c r="X2453" s="358"/>
      <c r="Y2453" s="358"/>
      <c r="Z2453" s="358"/>
      <c r="AA2453" s="358"/>
      <c r="AB2453" s="358"/>
      <c r="AC2453" s="358"/>
      <c r="AD2453" s="358"/>
      <c r="AE2453" s="358"/>
      <c r="AF2453" s="358"/>
      <c r="AG2453" s="358"/>
      <c r="AH2453" s="358"/>
      <c r="AI2453" s="358"/>
      <c r="AJ2453" s="358"/>
      <c r="AK2453" s="396"/>
    </row>
    <row r="2454" spans="1:37" x14ac:dyDescent="0.25">
      <c r="A2454" s="353" t="s">
        <v>425</v>
      </c>
      <c r="B2454" s="353" t="s">
        <v>425</v>
      </c>
      <c r="C2454" s="441">
        <f t="shared" ref="C2454:H2454" si="2137">C14</f>
        <v>2500</v>
      </c>
      <c r="D2454" s="441"/>
      <c r="E2454" s="441"/>
      <c r="F2454" s="441"/>
      <c r="G2454" s="441"/>
      <c r="H2454" s="441">
        <f t="shared" si="2137"/>
        <v>0</v>
      </c>
      <c r="I2454" s="441"/>
      <c r="J2454" s="445"/>
      <c r="K2454" s="358"/>
      <c r="L2454" s="358"/>
      <c r="M2454" s="358"/>
      <c r="N2454" s="358"/>
      <c r="O2454" s="358"/>
      <c r="P2454" s="358"/>
      <c r="Q2454" s="358"/>
      <c r="R2454" s="358"/>
      <c r="S2454" s="358"/>
      <c r="T2454" s="358"/>
      <c r="U2454" s="358"/>
      <c r="V2454" s="358"/>
      <c r="W2454" s="358"/>
      <c r="X2454" s="358"/>
      <c r="Y2454" s="358"/>
      <c r="Z2454" s="358"/>
      <c r="AA2454" s="358"/>
      <c r="AB2454" s="358"/>
      <c r="AC2454" s="358"/>
      <c r="AD2454" s="358"/>
      <c r="AE2454" s="358"/>
      <c r="AF2454" s="358"/>
      <c r="AG2454" s="358"/>
      <c r="AH2454" s="358"/>
      <c r="AI2454" s="358"/>
      <c r="AJ2454" s="358"/>
      <c r="AK2454" s="396"/>
    </row>
    <row r="2455" spans="1:37" x14ac:dyDescent="0.25">
      <c r="A2455" s="353" t="s">
        <v>260</v>
      </c>
      <c r="B2455" s="353" t="s">
        <v>504</v>
      </c>
      <c r="C2455" s="441">
        <f t="shared" ref="C2455:H2455" si="2138">C15</f>
        <v>42000</v>
      </c>
      <c r="D2455" s="441"/>
      <c r="E2455" s="441"/>
      <c r="F2455" s="441"/>
      <c r="G2455" s="441"/>
      <c r="H2455" s="441">
        <f t="shared" si="2138"/>
        <v>0</v>
      </c>
      <c r="I2455" s="441"/>
      <c r="J2455" s="445"/>
      <c r="K2455" s="358"/>
      <c r="L2455" s="358"/>
      <c r="M2455" s="358"/>
      <c r="N2455" s="358"/>
      <c r="O2455" s="358"/>
      <c r="P2455" s="358"/>
      <c r="Q2455" s="358"/>
      <c r="R2455" s="358"/>
      <c r="S2455" s="358"/>
      <c r="T2455" s="358"/>
      <c r="U2455" s="358"/>
      <c r="V2455" s="358"/>
      <c r="W2455" s="358"/>
      <c r="X2455" s="358"/>
      <c r="Y2455" s="358"/>
      <c r="Z2455" s="358"/>
      <c r="AA2455" s="358"/>
      <c r="AB2455" s="358"/>
      <c r="AC2455" s="358"/>
      <c r="AD2455" s="358"/>
      <c r="AE2455" s="358"/>
      <c r="AF2455" s="358"/>
      <c r="AG2455" s="358"/>
      <c r="AH2455" s="358"/>
      <c r="AI2455" s="358"/>
      <c r="AJ2455" s="358"/>
      <c r="AK2455" s="396"/>
    </row>
    <row r="2456" spans="1:37" x14ac:dyDescent="0.25">
      <c r="A2456" s="353" t="s">
        <v>260</v>
      </c>
      <c r="B2456" s="353" t="s">
        <v>471</v>
      </c>
      <c r="C2456" s="441">
        <f t="shared" ref="C2456:H2456" si="2139">C16</f>
        <v>42000</v>
      </c>
      <c r="D2456" s="441"/>
      <c r="E2456" s="441"/>
      <c r="F2456" s="441"/>
      <c r="G2456" s="441"/>
      <c r="H2456" s="441">
        <f t="shared" si="2139"/>
        <v>0</v>
      </c>
      <c r="I2456" s="441"/>
      <c r="J2456" s="445"/>
      <c r="K2456" s="358"/>
      <c r="L2456" s="358"/>
      <c r="M2456" s="358"/>
      <c r="N2456" s="358"/>
      <c r="O2456" s="358"/>
      <c r="P2456" s="358"/>
      <c r="Q2456" s="358"/>
      <c r="R2456" s="358"/>
      <c r="S2456" s="358"/>
      <c r="T2456" s="358"/>
      <c r="U2456" s="358"/>
      <c r="V2456" s="358"/>
      <c r="W2456" s="358"/>
      <c r="X2456" s="358"/>
      <c r="Y2456" s="358"/>
      <c r="Z2456" s="358"/>
      <c r="AA2456" s="358"/>
      <c r="AB2456" s="358"/>
      <c r="AC2456" s="358"/>
      <c r="AD2456" s="358"/>
      <c r="AE2456" s="358"/>
      <c r="AF2456" s="358"/>
      <c r="AG2456" s="358"/>
      <c r="AH2456" s="358"/>
      <c r="AI2456" s="358"/>
      <c r="AJ2456" s="358"/>
      <c r="AK2456" s="396"/>
    </row>
    <row r="2457" spans="1:37" x14ac:dyDescent="0.25">
      <c r="A2457" s="353" t="s">
        <v>406</v>
      </c>
      <c r="B2457" s="353" t="s">
        <v>407</v>
      </c>
      <c r="C2457" s="441">
        <f t="shared" ref="C2457:H2457" si="2140">C17</f>
        <v>25000</v>
      </c>
      <c r="D2457" s="441"/>
      <c r="E2457" s="441"/>
      <c r="F2457" s="441"/>
      <c r="G2457" s="441"/>
      <c r="H2457" s="441">
        <f t="shared" si="2140"/>
        <v>0</v>
      </c>
      <c r="I2457" s="441"/>
      <c r="J2457" s="445"/>
      <c r="K2457" s="358"/>
      <c r="L2457" s="358"/>
      <c r="M2457" s="358"/>
      <c r="N2457" s="358"/>
      <c r="O2457" s="358"/>
      <c r="P2457" s="358"/>
      <c r="Q2457" s="358"/>
      <c r="R2457" s="358"/>
      <c r="S2457" s="358"/>
      <c r="T2457" s="358"/>
      <c r="U2457" s="358"/>
      <c r="V2457" s="358"/>
      <c r="W2457" s="358"/>
      <c r="X2457" s="358"/>
      <c r="Y2457" s="358"/>
      <c r="Z2457" s="358"/>
      <c r="AA2457" s="358"/>
      <c r="AB2457" s="358"/>
      <c r="AC2457" s="358"/>
      <c r="AD2457" s="358"/>
      <c r="AE2457" s="358"/>
      <c r="AF2457" s="358"/>
      <c r="AG2457" s="358"/>
      <c r="AH2457" s="358"/>
      <c r="AI2457" s="358"/>
      <c r="AJ2457" s="358"/>
      <c r="AK2457" s="396"/>
    </row>
    <row r="2458" spans="1:37" x14ac:dyDescent="0.25">
      <c r="A2458" s="353" t="s">
        <v>401</v>
      </c>
      <c r="B2458" s="353" t="s">
        <v>401</v>
      </c>
      <c r="C2458" s="441">
        <f t="shared" ref="C2458:H2458" si="2141">C18</f>
        <v>6250</v>
      </c>
      <c r="D2458" s="441"/>
      <c r="E2458" s="441"/>
      <c r="F2458" s="441"/>
      <c r="G2458" s="441"/>
      <c r="H2458" s="441">
        <f t="shared" si="2141"/>
        <v>0</v>
      </c>
      <c r="I2458" s="441"/>
      <c r="J2458" s="445"/>
      <c r="K2458" s="358"/>
      <c r="L2458" s="358"/>
      <c r="M2458" s="358"/>
      <c r="N2458" s="358"/>
      <c r="O2458" s="358"/>
      <c r="P2458" s="358"/>
      <c r="Q2458" s="358"/>
      <c r="R2458" s="358"/>
      <c r="S2458" s="358"/>
      <c r="T2458" s="358"/>
      <c r="U2458" s="358"/>
      <c r="V2458" s="358"/>
      <c r="W2458" s="358"/>
      <c r="X2458" s="358"/>
      <c r="Y2458" s="358"/>
      <c r="Z2458" s="358"/>
      <c r="AA2458" s="358"/>
      <c r="AB2458" s="358"/>
      <c r="AC2458" s="358"/>
      <c r="AD2458" s="358"/>
      <c r="AE2458" s="358"/>
      <c r="AF2458" s="358"/>
      <c r="AG2458" s="358"/>
      <c r="AH2458" s="358"/>
      <c r="AI2458" s="358"/>
      <c r="AJ2458" s="358"/>
      <c r="AK2458" s="396"/>
    </row>
    <row r="2459" spans="1:37" x14ac:dyDescent="0.25">
      <c r="A2459" s="353" t="s">
        <v>224</v>
      </c>
      <c r="B2459" s="353" t="s">
        <v>488</v>
      </c>
      <c r="C2459" s="441">
        <f t="shared" ref="C2459:H2459" si="2142">C19</f>
        <v>42000</v>
      </c>
      <c r="D2459" s="441"/>
      <c r="E2459" s="441"/>
      <c r="F2459" s="441"/>
      <c r="G2459" s="441"/>
      <c r="H2459" s="441">
        <f t="shared" si="2142"/>
        <v>0</v>
      </c>
      <c r="I2459" s="441"/>
      <c r="J2459" s="445"/>
      <c r="K2459" s="358"/>
      <c r="L2459" s="358"/>
      <c r="M2459" s="358"/>
      <c r="N2459" s="358"/>
      <c r="O2459" s="358"/>
      <c r="P2459" s="358"/>
      <c r="Q2459" s="358"/>
      <c r="R2459" s="358"/>
      <c r="S2459" s="358"/>
      <c r="T2459" s="358"/>
      <c r="U2459" s="358"/>
      <c r="V2459" s="358"/>
      <c r="W2459" s="358"/>
      <c r="X2459" s="358"/>
      <c r="Y2459" s="358"/>
      <c r="Z2459" s="358"/>
      <c r="AA2459" s="358"/>
      <c r="AB2459" s="358"/>
      <c r="AC2459" s="358"/>
      <c r="AD2459" s="358"/>
      <c r="AE2459" s="358"/>
      <c r="AF2459" s="358"/>
      <c r="AG2459" s="358"/>
      <c r="AH2459" s="358"/>
      <c r="AI2459" s="358"/>
      <c r="AJ2459" s="358"/>
      <c r="AK2459" s="396"/>
    </row>
    <row r="2460" spans="1:37" x14ac:dyDescent="0.25">
      <c r="A2460" s="353" t="s">
        <v>224</v>
      </c>
      <c r="B2460" s="353" t="s">
        <v>445</v>
      </c>
      <c r="C2460" s="441">
        <f t="shared" ref="C2460:H2460" si="2143">C20</f>
        <v>42000</v>
      </c>
      <c r="D2460" s="441"/>
      <c r="E2460" s="441"/>
      <c r="F2460" s="441"/>
      <c r="G2460" s="441"/>
      <c r="H2460" s="441">
        <f t="shared" si="2143"/>
        <v>0</v>
      </c>
      <c r="I2460" s="441"/>
      <c r="J2460" s="445"/>
      <c r="K2460" s="358"/>
      <c r="L2460" s="358"/>
      <c r="M2460" s="358"/>
      <c r="N2460" s="358"/>
      <c r="O2460" s="358"/>
      <c r="P2460" s="358"/>
      <c r="Q2460" s="358"/>
      <c r="R2460" s="358"/>
      <c r="S2460" s="358"/>
      <c r="T2460" s="358"/>
      <c r="U2460" s="358"/>
      <c r="V2460" s="358"/>
      <c r="W2460" s="358"/>
      <c r="X2460" s="358"/>
      <c r="Y2460" s="358"/>
      <c r="Z2460" s="358"/>
      <c r="AA2460" s="358"/>
      <c r="AB2460" s="358"/>
      <c r="AC2460" s="358"/>
      <c r="AD2460" s="358"/>
      <c r="AE2460" s="358"/>
      <c r="AF2460" s="358"/>
      <c r="AG2460" s="358"/>
      <c r="AH2460" s="358"/>
      <c r="AI2460" s="358"/>
      <c r="AJ2460" s="358"/>
      <c r="AK2460" s="396"/>
    </row>
    <row r="2461" spans="1:37" x14ac:dyDescent="0.25">
      <c r="A2461" s="353" t="s">
        <v>224</v>
      </c>
      <c r="B2461" s="353" t="s">
        <v>451</v>
      </c>
      <c r="C2461" s="441">
        <f t="shared" ref="C2461:H2461" si="2144">C21</f>
        <v>42000</v>
      </c>
      <c r="D2461" s="441"/>
      <c r="E2461" s="441"/>
      <c r="F2461" s="441"/>
      <c r="G2461" s="441"/>
      <c r="H2461" s="441">
        <f t="shared" si="2144"/>
        <v>0</v>
      </c>
      <c r="I2461" s="441"/>
      <c r="J2461" s="445"/>
      <c r="K2461" s="358"/>
      <c r="L2461" s="358"/>
      <c r="M2461" s="358"/>
      <c r="N2461" s="358"/>
      <c r="O2461" s="358"/>
      <c r="P2461" s="358"/>
      <c r="Q2461" s="358"/>
      <c r="R2461" s="358"/>
      <c r="S2461" s="358"/>
      <c r="T2461" s="358"/>
      <c r="U2461" s="358"/>
      <c r="V2461" s="358"/>
      <c r="W2461" s="358"/>
      <c r="X2461" s="358"/>
      <c r="Y2461" s="358"/>
      <c r="Z2461" s="358"/>
      <c r="AA2461" s="358"/>
      <c r="AB2461" s="358"/>
      <c r="AC2461" s="358"/>
      <c r="AD2461" s="358"/>
      <c r="AE2461" s="358"/>
      <c r="AF2461" s="358"/>
      <c r="AG2461" s="358"/>
      <c r="AH2461" s="358"/>
      <c r="AI2461" s="358"/>
      <c r="AJ2461" s="358"/>
      <c r="AK2461" s="396"/>
    </row>
    <row r="2462" spans="1:37" x14ac:dyDescent="0.25">
      <c r="A2462" s="353" t="s">
        <v>225</v>
      </c>
      <c r="B2462" s="353" t="s">
        <v>353</v>
      </c>
      <c r="C2462" s="441">
        <f t="shared" ref="C2462:H2462" si="2145">C22</f>
        <v>42000</v>
      </c>
      <c r="D2462" s="441"/>
      <c r="E2462" s="441"/>
      <c r="F2462" s="441"/>
      <c r="G2462" s="441"/>
      <c r="H2462" s="441">
        <f t="shared" si="2145"/>
        <v>0</v>
      </c>
      <c r="I2462" s="441"/>
      <c r="J2462" s="445"/>
      <c r="K2462" s="358"/>
      <c r="L2462" s="358"/>
      <c r="M2462" s="358"/>
      <c r="N2462" s="358"/>
      <c r="O2462" s="358"/>
      <c r="P2462" s="358"/>
      <c r="Q2462" s="358"/>
      <c r="R2462" s="358"/>
      <c r="S2462" s="358"/>
      <c r="T2462" s="358"/>
      <c r="U2462" s="358"/>
      <c r="V2462" s="358"/>
      <c r="W2462" s="358"/>
      <c r="X2462" s="358"/>
      <c r="Y2462" s="358"/>
      <c r="Z2462" s="358"/>
      <c r="AA2462" s="358"/>
      <c r="AB2462" s="358"/>
      <c r="AC2462" s="358"/>
      <c r="AD2462" s="358"/>
      <c r="AE2462" s="358"/>
      <c r="AF2462" s="358"/>
      <c r="AG2462" s="358"/>
      <c r="AH2462" s="358"/>
      <c r="AI2462" s="358"/>
      <c r="AJ2462" s="358"/>
      <c r="AK2462" s="396"/>
    </row>
    <row r="2463" spans="1:37" x14ac:dyDescent="0.25">
      <c r="A2463" s="353" t="s">
        <v>225</v>
      </c>
      <c r="B2463" s="353" t="s">
        <v>354</v>
      </c>
      <c r="C2463" s="441">
        <f t="shared" ref="C2463:H2463" si="2146">C23</f>
        <v>42000</v>
      </c>
      <c r="D2463" s="441"/>
      <c r="E2463" s="441"/>
      <c r="F2463" s="441"/>
      <c r="G2463" s="441"/>
      <c r="H2463" s="441">
        <f t="shared" si="2146"/>
        <v>0</v>
      </c>
      <c r="I2463" s="441"/>
      <c r="J2463" s="445"/>
      <c r="K2463" s="358"/>
      <c r="L2463" s="358"/>
      <c r="M2463" s="358"/>
      <c r="N2463" s="358"/>
      <c r="O2463" s="358"/>
      <c r="P2463" s="358"/>
      <c r="Q2463" s="358"/>
      <c r="R2463" s="358"/>
      <c r="S2463" s="358"/>
      <c r="T2463" s="358"/>
      <c r="U2463" s="358"/>
      <c r="V2463" s="358"/>
      <c r="W2463" s="358"/>
      <c r="X2463" s="358"/>
      <c r="Y2463" s="358"/>
      <c r="Z2463" s="358"/>
      <c r="AA2463" s="358"/>
      <c r="AB2463" s="358"/>
      <c r="AC2463" s="358"/>
      <c r="AD2463" s="358"/>
      <c r="AE2463" s="358"/>
      <c r="AF2463" s="358"/>
      <c r="AG2463" s="358"/>
      <c r="AH2463" s="358"/>
      <c r="AI2463" s="358"/>
      <c r="AJ2463" s="358"/>
      <c r="AK2463" s="396"/>
    </row>
    <row r="2464" spans="1:37" x14ac:dyDescent="0.25">
      <c r="A2464" s="353" t="s">
        <v>227</v>
      </c>
      <c r="B2464" s="353" t="s">
        <v>417</v>
      </c>
      <c r="C2464" s="441">
        <f t="shared" ref="C2464:H2464" si="2147">C24</f>
        <v>20000</v>
      </c>
      <c r="D2464" s="441"/>
      <c r="E2464" s="441"/>
      <c r="F2464" s="441"/>
      <c r="G2464" s="441"/>
      <c r="H2464" s="441">
        <f t="shared" si="2147"/>
        <v>0</v>
      </c>
      <c r="I2464" s="441"/>
      <c r="J2464" s="445"/>
      <c r="K2464" s="358"/>
      <c r="L2464" s="358"/>
      <c r="M2464" s="358"/>
      <c r="N2464" s="358"/>
      <c r="O2464" s="358"/>
      <c r="P2464" s="358"/>
      <c r="Q2464" s="358"/>
      <c r="R2464" s="358"/>
      <c r="S2464" s="358"/>
      <c r="T2464" s="358"/>
      <c r="U2464" s="358"/>
      <c r="V2464" s="358"/>
      <c r="W2464" s="358"/>
      <c r="X2464" s="358"/>
      <c r="Y2464" s="358"/>
      <c r="Z2464" s="358"/>
      <c r="AA2464" s="358"/>
      <c r="AB2464" s="358"/>
      <c r="AC2464" s="358"/>
      <c r="AD2464" s="358"/>
      <c r="AE2464" s="358"/>
      <c r="AF2464" s="358"/>
      <c r="AG2464" s="358"/>
      <c r="AH2464" s="358"/>
      <c r="AI2464" s="358"/>
      <c r="AJ2464" s="358"/>
      <c r="AK2464" s="396"/>
    </row>
    <row r="2465" spans="1:37" x14ac:dyDescent="0.25">
      <c r="A2465" s="353" t="s">
        <v>227</v>
      </c>
      <c r="B2465" s="353" t="s">
        <v>433</v>
      </c>
      <c r="C2465" s="441">
        <f t="shared" ref="C2465:H2465" si="2148">C25</f>
        <v>20000</v>
      </c>
      <c r="D2465" s="441"/>
      <c r="E2465" s="441"/>
      <c r="F2465" s="441"/>
      <c r="G2465" s="441"/>
      <c r="H2465" s="441">
        <f t="shared" si="2148"/>
        <v>0</v>
      </c>
      <c r="I2465" s="441"/>
      <c r="J2465" s="445"/>
      <c r="K2465" s="358"/>
      <c r="L2465" s="358"/>
      <c r="M2465" s="358"/>
      <c r="N2465" s="358"/>
      <c r="O2465" s="358"/>
      <c r="P2465" s="358"/>
      <c r="Q2465" s="358"/>
      <c r="R2465" s="358"/>
      <c r="S2465" s="358"/>
      <c r="T2465" s="358"/>
      <c r="U2465" s="358"/>
      <c r="V2465" s="358"/>
      <c r="W2465" s="358"/>
      <c r="X2465" s="358"/>
      <c r="Y2465" s="358"/>
      <c r="Z2465" s="358"/>
      <c r="AA2465" s="358"/>
      <c r="AB2465" s="358"/>
      <c r="AC2465" s="358"/>
      <c r="AD2465" s="358"/>
      <c r="AE2465" s="358"/>
      <c r="AF2465" s="358"/>
      <c r="AG2465" s="358"/>
      <c r="AH2465" s="358"/>
      <c r="AI2465" s="358"/>
      <c r="AJ2465" s="358"/>
      <c r="AK2465" s="396"/>
    </row>
    <row r="2466" spans="1:37" x14ac:dyDescent="0.25">
      <c r="A2466" s="353" t="s">
        <v>227</v>
      </c>
      <c r="B2466" s="353" t="s">
        <v>390</v>
      </c>
      <c r="C2466" s="441">
        <f t="shared" ref="C2466:H2466" si="2149">C26</f>
        <v>20000</v>
      </c>
      <c r="D2466" s="441"/>
      <c r="E2466" s="441"/>
      <c r="F2466" s="441"/>
      <c r="G2466" s="441"/>
      <c r="H2466" s="441">
        <f t="shared" si="2149"/>
        <v>0</v>
      </c>
      <c r="I2466" s="441"/>
      <c r="J2466" s="445"/>
      <c r="K2466" s="358"/>
      <c r="L2466" s="358"/>
      <c r="M2466" s="358"/>
      <c r="N2466" s="358"/>
      <c r="O2466" s="358"/>
      <c r="P2466" s="358"/>
      <c r="Q2466" s="358"/>
      <c r="R2466" s="358"/>
      <c r="S2466" s="358"/>
      <c r="T2466" s="358"/>
      <c r="U2466" s="358"/>
      <c r="V2466" s="358"/>
      <c r="W2466" s="358"/>
      <c r="X2466" s="358"/>
      <c r="Y2466" s="358"/>
      <c r="Z2466" s="358"/>
      <c r="AA2466" s="358"/>
      <c r="AB2466" s="358"/>
      <c r="AC2466" s="358"/>
      <c r="AD2466" s="358"/>
      <c r="AE2466" s="358"/>
      <c r="AF2466" s="358"/>
      <c r="AG2466" s="358"/>
      <c r="AH2466" s="358"/>
      <c r="AI2466" s="358"/>
      <c r="AJ2466" s="358"/>
      <c r="AK2466" s="396"/>
    </row>
    <row r="2467" spans="1:37" x14ac:dyDescent="0.25">
      <c r="A2467" s="353" t="s">
        <v>228</v>
      </c>
      <c r="B2467" s="353" t="s">
        <v>378</v>
      </c>
      <c r="C2467" s="441">
        <f t="shared" ref="C2467:H2467" si="2150">C27</f>
        <v>20000</v>
      </c>
      <c r="D2467" s="441"/>
      <c r="E2467" s="441"/>
      <c r="F2467" s="441"/>
      <c r="G2467" s="441"/>
      <c r="H2467" s="441">
        <f t="shared" si="2150"/>
        <v>0</v>
      </c>
      <c r="I2467" s="441"/>
      <c r="J2467" s="445"/>
      <c r="K2467" s="358"/>
      <c r="L2467" s="358"/>
      <c r="M2467" s="358"/>
      <c r="N2467" s="358"/>
      <c r="O2467" s="358"/>
      <c r="P2467" s="358"/>
      <c r="Q2467" s="358"/>
      <c r="R2467" s="358"/>
      <c r="S2467" s="358"/>
      <c r="T2467" s="358"/>
      <c r="U2467" s="358"/>
      <c r="V2467" s="358"/>
      <c r="W2467" s="358"/>
      <c r="X2467" s="358"/>
      <c r="Y2467" s="358"/>
      <c r="Z2467" s="358"/>
      <c r="AA2467" s="358"/>
      <c r="AB2467" s="358"/>
      <c r="AC2467" s="358"/>
      <c r="AD2467" s="358"/>
      <c r="AE2467" s="358"/>
      <c r="AF2467" s="358"/>
      <c r="AG2467" s="358"/>
      <c r="AH2467" s="358"/>
      <c r="AI2467" s="358"/>
      <c r="AJ2467" s="358"/>
      <c r="AK2467" s="396"/>
    </row>
    <row r="2468" spans="1:37" x14ac:dyDescent="0.25">
      <c r="A2468" s="353" t="s">
        <v>228</v>
      </c>
      <c r="B2468" s="353" t="s">
        <v>432</v>
      </c>
      <c r="C2468" s="441">
        <f t="shared" ref="C2468:H2468" si="2151">C28</f>
        <v>20000</v>
      </c>
      <c r="D2468" s="441"/>
      <c r="E2468" s="441"/>
      <c r="F2468" s="441"/>
      <c r="G2468" s="441"/>
      <c r="H2468" s="441">
        <f t="shared" si="2151"/>
        <v>0</v>
      </c>
      <c r="I2468" s="441"/>
      <c r="J2468" s="445"/>
      <c r="K2468" s="358"/>
      <c r="L2468" s="358"/>
      <c r="M2468" s="358"/>
      <c r="N2468" s="358"/>
      <c r="O2468" s="358"/>
      <c r="P2468" s="358"/>
      <c r="Q2468" s="358"/>
      <c r="R2468" s="358"/>
      <c r="S2468" s="358"/>
      <c r="T2468" s="358"/>
      <c r="U2468" s="358"/>
      <c r="V2468" s="358"/>
      <c r="W2468" s="358"/>
      <c r="X2468" s="358"/>
      <c r="Y2468" s="358"/>
      <c r="Z2468" s="358"/>
      <c r="AA2468" s="358"/>
      <c r="AB2468" s="358"/>
      <c r="AC2468" s="358"/>
      <c r="AD2468" s="358"/>
      <c r="AE2468" s="358"/>
      <c r="AF2468" s="358"/>
      <c r="AG2468" s="358"/>
      <c r="AH2468" s="358"/>
      <c r="AI2468" s="358"/>
      <c r="AJ2468" s="358"/>
      <c r="AK2468" s="396"/>
    </row>
    <row r="2469" spans="1:37" x14ac:dyDescent="0.25">
      <c r="A2469" s="353" t="s">
        <v>229</v>
      </c>
      <c r="B2469" s="353" t="s">
        <v>381</v>
      </c>
      <c r="C2469" s="441">
        <f t="shared" ref="C2469:H2469" si="2152">C29</f>
        <v>20000</v>
      </c>
      <c r="D2469" s="441"/>
      <c r="E2469" s="441"/>
      <c r="F2469" s="441"/>
      <c r="G2469" s="441"/>
      <c r="H2469" s="441">
        <f t="shared" si="2152"/>
        <v>0</v>
      </c>
      <c r="I2469" s="441"/>
      <c r="J2469" s="445"/>
      <c r="K2469" s="358"/>
      <c r="L2469" s="358"/>
      <c r="M2469" s="358"/>
      <c r="N2469" s="358"/>
      <c r="O2469" s="358"/>
      <c r="P2469" s="358"/>
      <c r="Q2469" s="358"/>
      <c r="R2469" s="358"/>
      <c r="S2469" s="358"/>
      <c r="T2469" s="358"/>
      <c r="U2469" s="358"/>
      <c r="V2469" s="358"/>
      <c r="W2469" s="358"/>
      <c r="X2469" s="358"/>
      <c r="Y2469" s="358"/>
      <c r="Z2469" s="358"/>
      <c r="AA2469" s="358"/>
      <c r="AB2469" s="358"/>
      <c r="AC2469" s="358"/>
      <c r="AD2469" s="358"/>
      <c r="AE2469" s="358"/>
      <c r="AF2469" s="358"/>
      <c r="AG2469" s="358"/>
      <c r="AH2469" s="358"/>
      <c r="AI2469" s="358"/>
      <c r="AJ2469" s="358"/>
      <c r="AK2469" s="396"/>
    </row>
    <row r="2470" spans="1:37" x14ac:dyDescent="0.25">
      <c r="A2470" s="353" t="s">
        <v>229</v>
      </c>
      <c r="B2470" s="353" t="s">
        <v>491</v>
      </c>
      <c r="C2470" s="441">
        <f t="shared" ref="C2470:H2470" si="2153">C30</f>
        <v>20000</v>
      </c>
      <c r="D2470" s="441"/>
      <c r="E2470" s="441"/>
      <c r="F2470" s="441"/>
      <c r="G2470" s="441"/>
      <c r="H2470" s="441">
        <f t="shared" si="2153"/>
        <v>0</v>
      </c>
      <c r="I2470" s="441"/>
      <c r="J2470" s="445"/>
      <c r="K2470" s="358"/>
      <c r="L2470" s="358"/>
      <c r="M2470" s="358"/>
      <c r="N2470" s="358"/>
      <c r="O2470" s="358"/>
      <c r="P2470" s="358"/>
      <c r="Q2470" s="358"/>
      <c r="R2470" s="358"/>
      <c r="S2470" s="358"/>
      <c r="T2470" s="358"/>
      <c r="U2470" s="358"/>
      <c r="V2470" s="358"/>
      <c r="W2470" s="358"/>
      <c r="X2470" s="358"/>
      <c r="Y2470" s="358"/>
      <c r="Z2470" s="358"/>
      <c r="AA2470" s="358"/>
      <c r="AB2470" s="358"/>
      <c r="AC2470" s="358"/>
      <c r="AD2470" s="358"/>
      <c r="AE2470" s="358"/>
      <c r="AF2470" s="358"/>
      <c r="AG2470" s="358"/>
      <c r="AH2470" s="358"/>
      <c r="AI2470" s="358"/>
      <c r="AJ2470" s="358"/>
      <c r="AK2470" s="396"/>
    </row>
    <row r="2471" spans="1:37" x14ac:dyDescent="0.25">
      <c r="A2471" s="353" t="s">
        <v>323</v>
      </c>
      <c r="B2471" s="353" t="s">
        <v>323</v>
      </c>
      <c r="C2471" s="441">
        <f t="shared" ref="C2471:H2471" si="2154">C31</f>
        <v>20000</v>
      </c>
      <c r="D2471" s="441"/>
      <c r="E2471" s="441"/>
      <c r="F2471" s="441"/>
      <c r="G2471" s="441"/>
      <c r="H2471" s="441">
        <f t="shared" si="2154"/>
        <v>0</v>
      </c>
      <c r="I2471" s="441"/>
      <c r="J2471" s="445"/>
      <c r="K2471" s="358"/>
      <c r="L2471" s="358"/>
      <c r="M2471" s="358"/>
      <c r="N2471" s="358"/>
      <c r="O2471" s="358"/>
      <c r="P2471" s="358"/>
      <c r="Q2471" s="358"/>
      <c r="R2471" s="358"/>
      <c r="S2471" s="358"/>
      <c r="T2471" s="358"/>
      <c r="U2471" s="358"/>
      <c r="V2471" s="358"/>
      <c r="W2471" s="358"/>
      <c r="X2471" s="358"/>
      <c r="Y2471" s="358"/>
      <c r="Z2471" s="358"/>
      <c r="AA2471" s="358"/>
      <c r="AB2471" s="358"/>
      <c r="AC2471" s="358"/>
      <c r="AD2471" s="358"/>
      <c r="AE2471" s="358"/>
      <c r="AF2471" s="358"/>
      <c r="AG2471" s="358"/>
      <c r="AH2471" s="358"/>
      <c r="AI2471" s="358"/>
      <c r="AJ2471" s="358"/>
      <c r="AK2471" s="396"/>
    </row>
    <row r="2472" spans="1:37" x14ac:dyDescent="0.25">
      <c r="A2472" s="353" t="s">
        <v>230</v>
      </c>
      <c r="B2472" s="353" t="s">
        <v>479</v>
      </c>
      <c r="C2472" s="441">
        <f t="shared" ref="C2472:H2472" si="2155">C32</f>
        <v>20000</v>
      </c>
      <c r="D2472" s="441"/>
      <c r="E2472" s="441"/>
      <c r="F2472" s="441"/>
      <c r="G2472" s="441"/>
      <c r="H2472" s="441">
        <f t="shared" si="2155"/>
        <v>0</v>
      </c>
      <c r="I2472" s="441"/>
      <c r="J2472" s="445"/>
      <c r="K2472" s="358"/>
      <c r="L2472" s="358"/>
      <c r="M2472" s="358"/>
      <c r="N2472" s="358"/>
      <c r="O2472" s="358"/>
      <c r="P2472" s="358"/>
      <c r="Q2472" s="358"/>
      <c r="R2472" s="358"/>
      <c r="S2472" s="358"/>
      <c r="T2472" s="358"/>
      <c r="U2472" s="358"/>
      <c r="V2472" s="358"/>
      <c r="W2472" s="358"/>
      <c r="X2472" s="358"/>
      <c r="Y2472" s="358"/>
      <c r="Z2472" s="358"/>
      <c r="AA2472" s="358"/>
      <c r="AB2472" s="358"/>
      <c r="AC2472" s="358"/>
      <c r="AD2472" s="358"/>
      <c r="AE2472" s="358"/>
      <c r="AF2472" s="358"/>
      <c r="AG2472" s="358"/>
      <c r="AH2472" s="358"/>
      <c r="AI2472" s="358"/>
      <c r="AJ2472" s="358"/>
      <c r="AK2472" s="396"/>
    </row>
    <row r="2473" spans="1:37" x14ac:dyDescent="0.25">
      <c r="A2473" s="353" t="s">
        <v>230</v>
      </c>
      <c r="B2473" s="353" t="s">
        <v>422</v>
      </c>
      <c r="C2473" s="441">
        <f t="shared" ref="C2473:H2473" si="2156">C33</f>
        <v>20000</v>
      </c>
      <c r="D2473" s="441"/>
      <c r="E2473" s="441"/>
      <c r="F2473" s="441"/>
      <c r="G2473" s="441"/>
      <c r="H2473" s="441">
        <f t="shared" si="2156"/>
        <v>0</v>
      </c>
      <c r="I2473" s="441"/>
      <c r="J2473" s="445"/>
      <c r="K2473" s="358"/>
      <c r="L2473" s="358"/>
      <c r="M2473" s="358"/>
      <c r="N2473" s="358"/>
      <c r="O2473" s="358"/>
      <c r="P2473" s="358"/>
      <c r="Q2473" s="358"/>
      <c r="R2473" s="358"/>
      <c r="S2473" s="358"/>
      <c r="T2473" s="358"/>
      <c r="U2473" s="358"/>
      <c r="V2473" s="358"/>
      <c r="W2473" s="358"/>
      <c r="X2473" s="358"/>
      <c r="Y2473" s="358"/>
      <c r="Z2473" s="358"/>
      <c r="AA2473" s="358"/>
      <c r="AB2473" s="358"/>
      <c r="AC2473" s="358"/>
      <c r="AD2473" s="358"/>
      <c r="AE2473" s="358"/>
      <c r="AF2473" s="358"/>
      <c r="AG2473" s="358"/>
      <c r="AH2473" s="358"/>
      <c r="AI2473" s="358"/>
      <c r="AJ2473" s="358"/>
      <c r="AK2473" s="396"/>
    </row>
    <row r="2474" spans="1:37" x14ac:dyDescent="0.25">
      <c r="A2474" s="353" t="s">
        <v>231</v>
      </c>
      <c r="B2474" s="353" t="s">
        <v>464</v>
      </c>
      <c r="C2474" s="441">
        <f t="shared" ref="C2474:H2474" si="2157">C34</f>
        <v>25000</v>
      </c>
      <c r="D2474" s="441"/>
      <c r="E2474" s="441"/>
      <c r="F2474" s="441"/>
      <c r="G2474" s="441"/>
      <c r="H2474" s="441">
        <f t="shared" si="2157"/>
        <v>0</v>
      </c>
      <c r="I2474" s="441"/>
      <c r="J2474" s="445"/>
      <c r="K2474" s="358"/>
      <c r="L2474" s="358"/>
      <c r="M2474" s="358"/>
      <c r="N2474" s="358"/>
      <c r="O2474" s="358"/>
      <c r="P2474" s="358"/>
      <c r="Q2474" s="358"/>
      <c r="R2474" s="358"/>
      <c r="S2474" s="358"/>
      <c r="T2474" s="358"/>
      <c r="U2474" s="358"/>
      <c r="V2474" s="358"/>
      <c r="W2474" s="358"/>
      <c r="X2474" s="358"/>
      <c r="Y2474" s="358"/>
      <c r="Z2474" s="358"/>
      <c r="AA2474" s="358"/>
      <c r="AB2474" s="358"/>
      <c r="AC2474" s="358"/>
      <c r="AD2474" s="358"/>
      <c r="AE2474" s="358"/>
      <c r="AF2474" s="358"/>
      <c r="AG2474" s="358"/>
      <c r="AH2474" s="358"/>
      <c r="AI2474" s="358"/>
      <c r="AJ2474" s="358"/>
      <c r="AK2474" s="396"/>
    </row>
    <row r="2475" spans="1:37" x14ac:dyDescent="0.25">
      <c r="A2475" s="353" t="s">
        <v>231</v>
      </c>
      <c r="B2475" s="353" t="s">
        <v>450</v>
      </c>
      <c r="C2475" s="441">
        <f t="shared" ref="C2475:H2475" si="2158">C35</f>
        <v>25000</v>
      </c>
      <c r="D2475" s="441"/>
      <c r="E2475" s="441"/>
      <c r="F2475" s="441"/>
      <c r="G2475" s="441"/>
      <c r="H2475" s="441">
        <f t="shared" si="2158"/>
        <v>0</v>
      </c>
      <c r="I2475" s="441"/>
      <c r="J2475" s="445"/>
      <c r="K2475" s="358"/>
      <c r="L2475" s="358"/>
      <c r="M2475" s="358"/>
      <c r="N2475" s="358"/>
      <c r="O2475" s="358"/>
      <c r="P2475" s="358"/>
      <c r="Q2475" s="358"/>
      <c r="R2475" s="358"/>
      <c r="S2475" s="358"/>
      <c r="T2475" s="358"/>
      <c r="U2475" s="358"/>
      <c r="V2475" s="358"/>
      <c r="W2475" s="358"/>
      <c r="X2475" s="358"/>
      <c r="Y2475" s="358"/>
      <c r="Z2475" s="358"/>
      <c r="AA2475" s="358"/>
      <c r="AB2475" s="358"/>
      <c r="AC2475" s="358"/>
      <c r="AD2475" s="358"/>
      <c r="AE2475" s="358"/>
      <c r="AF2475" s="358"/>
      <c r="AG2475" s="358"/>
      <c r="AH2475" s="358"/>
      <c r="AI2475" s="358"/>
      <c r="AJ2475" s="358"/>
      <c r="AK2475" s="396"/>
    </row>
    <row r="2476" spans="1:37" x14ac:dyDescent="0.25">
      <c r="A2476" s="353" t="s">
        <v>842</v>
      </c>
      <c r="B2476" s="353" t="s">
        <v>416</v>
      </c>
      <c r="C2476" s="441">
        <f t="shared" ref="C2476:H2476" si="2159">C36</f>
        <v>20000</v>
      </c>
      <c r="D2476" s="441"/>
      <c r="E2476" s="441"/>
      <c r="F2476" s="441"/>
      <c r="G2476" s="441"/>
      <c r="H2476" s="441">
        <f t="shared" si="2159"/>
        <v>0</v>
      </c>
      <c r="I2476" s="441"/>
      <c r="J2476" s="445"/>
      <c r="K2476" s="358"/>
      <c r="L2476" s="358"/>
      <c r="M2476" s="358"/>
      <c r="N2476" s="358"/>
      <c r="O2476" s="358"/>
      <c r="P2476" s="358"/>
      <c r="Q2476" s="358"/>
      <c r="R2476" s="358"/>
      <c r="S2476" s="358"/>
      <c r="T2476" s="358"/>
      <c r="U2476" s="358"/>
      <c r="V2476" s="358"/>
      <c r="W2476" s="358"/>
      <c r="X2476" s="358"/>
      <c r="Y2476" s="358"/>
      <c r="Z2476" s="358"/>
      <c r="AA2476" s="358"/>
      <c r="AB2476" s="358"/>
      <c r="AC2476" s="358"/>
      <c r="AD2476" s="358"/>
      <c r="AE2476" s="358"/>
      <c r="AF2476" s="358"/>
      <c r="AG2476" s="358"/>
      <c r="AH2476" s="358"/>
      <c r="AI2476" s="358"/>
      <c r="AJ2476" s="358"/>
      <c r="AK2476" s="396"/>
    </row>
    <row r="2477" spans="1:37" x14ac:dyDescent="0.25">
      <c r="A2477" s="353" t="s">
        <v>360</v>
      </c>
      <c r="B2477" s="353" t="s">
        <v>360</v>
      </c>
      <c r="C2477" s="441">
        <f t="shared" ref="C2477:H2477" si="2160">C37</f>
        <v>5000</v>
      </c>
      <c r="D2477" s="441"/>
      <c r="E2477" s="441"/>
      <c r="F2477" s="441"/>
      <c r="G2477" s="441"/>
      <c r="H2477" s="441">
        <f t="shared" si="2160"/>
        <v>0</v>
      </c>
      <c r="I2477" s="441"/>
      <c r="J2477" s="445"/>
      <c r="K2477" s="358"/>
      <c r="L2477" s="358"/>
      <c r="M2477" s="358"/>
      <c r="N2477" s="358"/>
      <c r="O2477" s="358"/>
      <c r="P2477" s="358"/>
      <c r="Q2477" s="358"/>
      <c r="R2477" s="358"/>
      <c r="S2477" s="358"/>
      <c r="T2477" s="358"/>
      <c r="U2477" s="358"/>
      <c r="V2477" s="358"/>
      <c r="W2477" s="358"/>
      <c r="X2477" s="358"/>
      <c r="Y2477" s="358"/>
      <c r="Z2477" s="358"/>
      <c r="AA2477" s="358"/>
      <c r="AB2477" s="358"/>
      <c r="AC2477" s="358"/>
      <c r="AD2477" s="358"/>
      <c r="AE2477" s="358"/>
      <c r="AF2477" s="358"/>
      <c r="AG2477" s="358"/>
      <c r="AH2477" s="358"/>
      <c r="AI2477" s="358"/>
      <c r="AJ2477" s="358"/>
      <c r="AK2477" s="396"/>
    </row>
    <row r="2478" spans="1:37" x14ac:dyDescent="0.25">
      <c r="A2478" s="353" t="s">
        <v>314</v>
      </c>
      <c r="B2478" s="353" t="s">
        <v>314</v>
      </c>
      <c r="C2478" s="441">
        <f t="shared" ref="C2478:H2478" si="2161">C38</f>
        <v>1000</v>
      </c>
      <c r="D2478" s="441"/>
      <c r="E2478" s="441"/>
      <c r="F2478" s="441"/>
      <c r="G2478" s="441"/>
      <c r="H2478" s="441">
        <f t="shared" si="2161"/>
        <v>0</v>
      </c>
      <c r="I2478" s="441"/>
      <c r="J2478" s="445"/>
      <c r="K2478" s="358"/>
      <c r="L2478" s="358"/>
      <c r="M2478" s="358"/>
      <c r="N2478" s="358"/>
      <c r="O2478" s="358"/>
      <c r="P2478" s="358"/>
      <c r="Q2478" s="358"/>
      <c r="R2478" s="358"/>
      <c r="S2478" s="358"/>
      <c r="T2478" s="358"/>
      <c r="U2478" s="358"/>
      <c r="V2478" s="358"/>
      <c r="W2478" s="358"/>
      <c r="X2478" s="358"/>
      <c r="Y2478" s="358"/>
      <c r="Z2478" s="358"/>
      <c r="AA2478" s="358"/>
      <c r="AB2478" s="358"/>
      <c r="AC2478" s="358"/>
      <c r="AD2478" s="358"/>
      <c r="AE2478" s="358"/>
      <c r="AF2478" s="358"/>
      <c r="AG2478" s="358"/>
      <c r="AH2478" s="358"/>
      <c r="AI2478" s="358"/>
      <c r="AJ2478" s="358"/>
      <c r="AK2478" s="396"/>
    </row>
    <row r="2479" spans="1:37" x14ac:dyDescent="0.25">
      <c r="A2479" s="353" t="s">
        <v>300</v>
      </c>
      <c r="B2479" s="353" t="s">
        <v>301</v>
      </c>
      <c r="C2479" s="441">
        <f t="shared" ref="C2479:H2479" si="2162">C39</f>
        <v>10000</v>
      </c>
      <c r="D2479" s="441"/>
      <c r="E2479" s="441"/>
      <c r="F2479" s="441"/>
      <c r="G2479" s="441"/>
      <c r="H2479" s="441">
        <f t="shared" si="2162"/>
        <v>0</v>
      </c>
      <c r="I2479" s="441"/>
      <c r="J2479" s="445"/>
      <c r="K2479" s="358"/>
      <c r="L2479" s="358"/>
      <c r="M2479" s="358"/>
      <c r="N2479" s="358"/>
      <c r="O2479" s="358"/>
      <c r="P2479" s="358"/>
      <c r="Q2479" s="358"/>
      <c r="R2479" s="358"/>
      <c r="S2479" s="358"/>
      <c r="T2479" s="358"/>
      <c r="U2479" s="358"/>
      <c r="V2479" s="358"/>
      <c r="W2479" s="358"/>
      <c r="X2479" s="358"/>
      <c r="Y2479" s="358"/>
      <c r="Z2479" s="358"/>
      <c r="AA2479" s="358"/>
      <c r="AB2479" s="358"/>
      <c r="AC2479" s="358"/>
      <c r="AD2479" s="358"/>
      <c r="AE2479" s="358"/>
      <c r="AF2479" s="358"/>
      <c r="AG2479" s="358"/>
      <c r="AH2479" s="358"/>
      <c r="AI2479" s="358"/>
      <c r="AJ2479" s="358"/>
      <c r="AK2479" s="396"/>
    </row>
    <row r="2480" spans="1:37" x14ac:dyDescent="0.25">
      <c r="A2480" s="353" t="s">
        <v>300</v>
      </c>
      <c r="B2480" s="353" t="s">
        <v>317</v>
      </c>
      <c r="C2480" s="441">
        <f t="shared" ref="C2480:H2480" si="2163">C40</f>
        <v>20000</v>
      </c>
      <c r="D2480" s="441"/>
      <c r="E2480" s="441"/>
      <c r="F2480" s="441"/>
      <c r="G2480" s="441"/>
      <c r="H2480" s="441">
        <f t="shared" si="2163"/>
        <v>0</v>
      </c>
      <c r="I2480" s="441"/>
      <c r="J2480" s="445"/>
      <c r="K2480" s="358"/>
      <c r="L2480" s="358"/>
      <c r="M2480" s="358"/>
      <c r="N2480" s="358"/>
      <c r="O2480" s="358"/>
      <c r="P2480" s="358"/>
      <c r="Q2480" s="358"/>
      <c r="R2480" s="358"/>
      <c r="S2480" s="358"/>
      <c r="T2480" s="358"/>
      <c r="U2480" s="358"/>
      <c r="V2480" s="358"/>
      <c r="W2480" s="358"/>
      <c r="X2480" s="358"/>
      <c r="Y2480" s="358"/>
      <c r="Z2480" s="358"/>
      <c r="AA2480" s="358"/>
      <c r="AB2480" s="358"/>
      <c r="AC2480" s="358"/>
      <c r="AD2480" s="358"/>
      <c r="AE2480" s="358"/>
      <c r="AF2480" s="358"/>
      <c r="AG2480" s="358"/>
      <c r="AH2480" s="358"/>
      <c r="AI2480" s="358"/>
      <c r="AJ2480" s="358"/>
      <c r="AK2480" s="396"/>
    </row>
    <row r="2481" spans="1:37" x14ac:dyDescent="0.25">
      <c r="A2481" s="353" t="s">
        <v>292</v>
      </c>
      <c r="B2481" s="353" t="s">
        <v>293</v>
      </c>
      <c r="C2481" s="441">
        <f t="shared" ref="C2481:H2481" si="2164">C41</f>
        <v>20000</v>
      </c>
      <c r="D2481" s="441"/>
      <c r="E2481" s="441"/>
      <c r="F2481" s="441"/>
      <c r="G2481" s="441"/>
      <c r="H2481" s="441">
        <f t="shared" si="2164"/>
        <v>1</v>
      </c>
      <c r="I2481" s="441"/>
      <c r="J2481" s="445"/>
      <c r="K2481" s="358"/>
      <c r="L2481" s="358"/>
      <c r="M2481" s="358"/>
      <c r="N2481" s="358"/>
      <c r="O2481" s="358"/>
      <c r="P2481" s="358"/>
      <c r="Q2481" s="358"/>
      <c r="R2481" s="358"/>
      <c r="S2481" s="358"/>
      <c r="T2481" s="358"/>
      <c r="U2481" s="358"/>
      <c r="V2481" s="358"/>
      <c r="W2481" s="358"/>
      <c r="X2481" s="358"/>
      <c r="Y2481" s="358"/>
      <c r="Z2481" s="358"/>
      <c r="AA2481" s="358"/>
      <c r="AB2481" s="358"/>
      <c r="AC2481" s="358"/>
      <c r="AD2481" s="358"/>
      <c r="AE2481" s="358"/>
      <c r="AF2481" s="358"/>
      <c r="AG2481" s="358"/>
      <c r="AH2481" s="358"/>
      <c r="AI2481" s="358"/>
      <c r="AJ2481" s="358"/>
      <c r="AK2481" s="396"/>
    </row>
    <row r="2482" spans="1:37" x14ac:dyDescent="0.25">
      <c r="A2482" s="353" t="s">
        <v>232</v>
      </c>
      <c r="B2482" s="353" t="s">
        <v>368</v>
      </c>
      <c r="C2482" s="441">
        <f t="shared" ref="C2482:H2482" si="2165">C42</f>
        <v>20000</v>
      </c>
      <c r="D2482" s="441"/>
      <c r="E2482" s="441"/>
      <c r="F2482" s="441"/>
      <c r="G2482" s="441"/>
      <c r="H2482" s="441">
        <f t="shared" si="2165"/>
        <v>0</v>
      </c>
      <c r="I2482" s="441"/>
      <c r="J2482" s="445"/>
      <c r="K2482" s="358"/>
      <c r="L2482" s="358"/>
      <c r="M2482" s="358"/>
      <c r="N2482" s="358"/>
      <c r="O2482" s="358"/>
      <c r="P2482" s="358"/>
      <c r="Q2482" s="358"/>
      <c r="R2482" s="358"/>
      <c r="S2482" s="358"/>
      <c r="T2482" s="358"/>
      <c r="U2482" s="358"/>
      <c r="V2482" s="358"/>
      <c r="W2482" s="358"/>
      <c r="X2482" s="358"/>
      <c r="Y2482" s="358"/>
      <c r="Z2482" s="358"/>
      <c r="AA2482" s="358"/>
      <c r="AB2482" s="358"/>
      <c r="AC2482" s="358"/>
      <c r="AD2482" s="358"/>
      <c r="AE2482" s="358"/>
      <c r="AF2482" s="358"/>
      <c r="AG2482" s="358"/>
      <c r="AH2482" s="358"/>
      <c r="AI2482" s="358"/>
      <c r="AJ2482" s="358"/>
      <c r="AK2482" s="396"/>
    </row>
    <row r="2483" spans="1:37" x14ac:dyDescent="0.25">
      <c r="A2483" s="353" t="s">
        <v>232</v>
      </c>
      <c r="B2483" s="353" t="s">
        <v>364</v>
      </c>
      <c r="C2483" s="441">
        <f t="shared" ref="C2483:H2483" si="2166">C43</f>
        <v>20000</v>
      </c>
      <c r="D2483" s="441"/>
      <c r="E2483" s="441"/>
      <c r="F2483" s="441"/>
      <c r="G2483" s="441"/>
      <c r="H2483" s="441">
        <f t="shared" si="2166"/>
        <v>0</v>
      </c>
      <c r="I2483" s="441"/>
      <c r="J2483" s="445"/>
      <c r="K2483" s="358"/>
      <c r="L2483" s="358"/>
      <c r="M2483" s="358"/>
      <c r="N2483" s="358"/>
      <c r="O2483" s="358"/>
      <c r="P2483" s="358"/>
      <c r="Q2483" s="358"/>
      <c r="R2483" s="358"/>
      <c r="S2483" s="358"/>
      <c r="T2483" s="358"/>
      <c r="U2483" s="358"/>
      <c r="V2483" s="358"/>
      <c r="W2483" s="358"/>
      <c r="X2483" s="358"/>
      <c r="Y2483" s="358"/>
      <c r="Z2483" s="358"/>
      <c r="AA2483" s="358"/>
      <c r="AB2483" s="358"/>
      <c r="AC2483" s="358"/>
      <c r="AD2483" s="358"/>
      <c r="AE2483" s="358"/>
      <c r="AF2483" s="358"/>
      <c r="AG2483" s="358"/>
      <c r="AH2483" s="358"/>
      <c r="AI2483" s="358"/>
      <c r="AJ2483" s="358"/>
      <c r="AK2483" s="396"/>
    </row>
    <row r="2484" spans="1:37" x14ac:dyDescent="0.25">
      <c r="A2484" s="353" t="s">
        <v>233</v>
      </c>
      <c r="B2484" s="353" t="s">
        <v>385</v>
      </c>
      <c r="C2484" s="441">
        <f t="shared" ref="C2484:H2484" si="2167">C44</f>
        <v>20000</v>
      </c>
      <c r="D2484" s="441"/>
      <c r="E2484" s="441"/>
      <c r="F2484" s="441"/>
      <c r="G2484" s="441"/>
      <c r="H2484" s="441">
        <f t="shared" si="2167"/>
        <v>0</v>
      </c>
      <c r="I2484" s="441"/>
      <c r="J2484" s="445"/>
      <c r="K2484" s="358"/>
      <c r="L2484" s="358"/>
      <c r="M2484" s="358"/>
      <c r="N2484" s="358"/>
      <c r="O2484" s="358"/>
      <c r="P2484" s="358"/>
      <c r="Q2484" s="358"/>
      <c r="R2484" s="358"/>
      <c r="S2484" s="358"/>
      <c r="T2484" s="358"/>
      <c r="U2484" s="358"/>
      <c r="V2484" s="358"/>
      <c r="W2484" s="358"/>
      <c r="X2484" s="358"/>
      <c r="Y2484" s="358"/>
      <c r="Z2484" s="358"/>
      <c r="AA2484" s="358"/>
      <c r="AB2484" s="358"/>
      <c r="AC2484" s="358"/>
      <c r="AD2484" s="358"/>
      <c r="AE2484" s="358"/>
      <c r="AF2484" s="358"/>
      <c r="AG2484" s="358"/>
      <c r="AH2484" s="358"/>
      <c r="AI2484" s="358"/>
      <c r="AJ2484" s="358"/>
      <c r="AK2484" s="396"/>
    </row>
    <row r="2485" spans="1:37" x14ac:dyDescent="0.25">
      <c r="A2485" s="353" t="s">
        <v>436</v>
      </c>
      <c r="B2485" s="353" t="s">
        <v>437</v>
      </c>
      <c r="C2485" s="441">
        <f t="shared" ref="C2485:H2485" si="2168">C45</f>
        <v>42000</v>
      </c>
      <c r="D2485" s="441"/>
      <c r="E2485" s="441"/>
      <c r="F2485" s="441"/>
      <c r="G2485" s="441"/>
      <c r="H2485" s="441">
        <f t="shared" si="2168"/>
        <v>0</v>
      </c>
      <c r="I2485" s="441"/>
      <c r="J2485" s="445"/>
      <c r="K2485" s="358"/>
      <c r="L2485" s="358"/>
      <c r="M2485" s="358"/>
      <c r="N2485" s="358"/>
      <c r="O2485" s="358"/>
      <c r="P2485" s="358"/>
      <c r="Q2485" s="358"/>
      <c r="R2485" s="358"/>
      <c r="S2485" s="358"/>
      <c r="T2485" s="358"/>
      <c r="U2485" s="358"/>
      <c r="V2485" s="358"/>
      <c r="W2485" s="358"/>
      <c r="X2485" s="358"/>
      <c r="Y2485" s="358"/>
      <c r="Z2485" s="358"/>
      <c r="AA2485" s="358"/>
      <c r="AB2485" s="358"/>
      <c r="AC2485" s="358"/>
      <c r="AD2485" s="358"/>
      <c r="AE2485" s="358"/>
      <c r="AF2485" s="358"/>
      <c r="AG2485" s="358"/>
      <c r="AH2485" s="358"/>
      <c r="AI2485" s="358"/>
      <c r="AJ2485" s="358"/>
      <c r="AK2485" s="396"/>
    </row>
    <row r="2486" spans="1:37" x14ac:dyDescent="0.25">
      <c r="A2486" s="353" t="s">
        <v>463</v>
      </c>
      <c r="B2486" s="353" t="s">
        <v>463</v>
      </c>
      <c r="C2486" s="441">
        <f t="shared" ref="C2486:H2486" si="2169">C46</f>
        <v>1000</v>
      </c>
      <c r="D2486" s="441"/>
      <c r="E2486" s="441"/>
      <c r="F2486" s="441"/>
      <c r="G2486" s="441"/>
      <c r="H2486" s="441">
        <f t="shared" si="2169"/>
        <v>0</v>
      </c>
      <c r="I2486" s="441"/>
      <c r="J2486" s="445"/>
      <c r="K2486" s="358"/>
      <c r="L2486" s="358"/>
      <c r="M2486" s="358"/>
      <c r="N2486" s="358"/>
      <c r="O2486" s="358"/>
      <c r="P2486" s="358"/>
      <c r="Q2486" s="358"/>
      <c r="R2486" s="358"/>
      <c r="S2486" s="358"/>
      <c r="T2486" s="358"/>
      <c r="U2486" s="358"/>
      <c r="V2486" s="358"/>
      <c r="W2486" s="358"/>
      <c r="X2486" s="358"/>
      <c r="Y2486" s="358"/>
      <c r="Z2486" s="358"/>
      <c r="AA2486" s="358"/>
      <c r="AB2486" s="358"/>
      <c r="AC2486" s="358"/>
      <c r="AD2486" s="358"/>
      <c r="AE2486" s="358"/>
      <c r="AF2486" s="358"/>
      <c r="AG2486" s="358"/>
      <c r="AH2486" s="358"/>
      <c r="AI2486" s="358"/>
      <c r="AJ2486" s="358"/>
      <c r="AK2486" s="396"/>
    </row>
    <row r="2487" spans="1:37" x14ac:dyDescent="0.25">
      <c r="A2487" s="353" t="s">
        <v>534</v>
      </c>
      <c r="B2487" s="353" t="s">
        <v>534</v>
      </c>
      <c r="C2487" s="441">
        <f t="shared" ref="C2487:H2487" si="2170">C47</f>
        <v>12500</v>
      </c>
      <c r="D2487" s="441"/>
      <c r="E2487" s="441"/>
      <c r="F2487" s="441"/>
      <c r="G2487" s="441"/>
      <c r="H2487" s="441">
        <f t="shared" si="2170"/>
        <v>0</v>
      </c>
      <c r="I2487" s="441"/>
      <c r="J2487" s="445"/>
      <c r="K2487" s="358"/>
      <c r="L2487" s="358"/>
      <c r="M2487" s="358"/>
      <c r="N2487" s="358"/>
      <c r="O2487" s="358"/>
      <c r="P2487" s="358"/>
      <c r="Q2487" s="358"/>
      <c r="R2487" s="358"/>
      <c r="S2487" s="358"/>
      <c r="T2487" s="358"/>
      <c r="U2487" s="358"/>
      <c r="V2487" s="358"/>
      <c r="W2487" s="358"/>
      <c r="X2487" s="358"/>
      <c r="Y2487" s="358"/>
      <c r="Z2487" s="358"/>
      <c r="AA2487" s="358"/>
      <c r="AB2487" s="358"/>
      <c r="AC2487" s="358"/>
      <c r="AD2487" s="358"/>
      <c r="AE2487" s="358"/>
      <c r="AF2487" s="358"/>
      <c r="AG2487" s="358"/>
      <c r="AH2487" s="358"/>
      <c r="AI2487" s="358"/>
      <c r="AJ2487" s="358"/>
      <c r="AK2487" s="396"/>
    </row>
    <row r="2488" spans="1:37" x14ac:dyDescent="0.25">
      <c r="A2488" s="353" t="s">
        <v>377</v>
      </c>
      <c r="B2488" s="353" t="s">
        <v>377</v>
      </c>
      <c r="C2488" s="441">
        <f t="shared" ref="C2488:H2488" si="2171">C48</f>
        <v>2000</v>
      </c>
      <c r="D2488" s="441"/>
      <c r="E2488" s="441"/>
      <c r="F2488" s="441"/>
      <c r="G2488" s="441"/>
      <c r="H2488" s="441">
        <f t="shared" si="2171"/>
        <v>0</v>
      </c>
      <c r="I2488" s="441"/>
      <c r="J2488" s="445"/>
      <c r="K2488" s="358"/>
      <c r="L2488" s="358"/>
      <c r="M2488" s="358"/>
      <c r="N2488" s="358"/>
      <c r="O2488" s="358"/>
      <c r="P2488" s="358"/>
      <c r="Q2488" s="358"/>
      <c r="R2488" s="358"/>
      <c r="S2488" s="358"/>
      <c r="T2488" s="358"/>
      <c r="U2488" s="358"/>
      <c r="V2488" s="358"/>
      <c r="W2488" s="358"/>
      <c r="X2488" s="358"/>
      <c r="Y2488" s="358"/>
      <c r="Z2488" s="358"/>
      <c r="AA2488" s="358"/>
      <c r="AB2488" s="358"/>
      <c r="AC2488" s="358"/>
      <c r="AD2488" s="358"/>
      <c r="AE2488" s="358"/>
      <c r="AF2488" s="358"/>
      <c r="AG2488" s="358"/>
      <c r="AH2488" s="358"/>
      <c r="AI2488" s="358"/>
      <c r="AJ2488" s="358"/>
      <c r="AK2488" s="396"/>
    </row>
    <row r="2489" spans="1:37" x14ac:dyDescent="0.25">
      <c r="A2489" s="353" t="s">
        <v>461</v>
      </c>
      <c r="B2489" s="353" t="s">
        <v>461</v>
      </c>
      <c r="C2489" s="441">
        <f t="shared" ref="C2489:H2489" si="2172">C49</f>
        <v>20000</v>
      </c>
      <c r="D2489" s="441"/>
      <c r="E2489" s="441"/>
      <c r="F2489" s="441"/>
      <c r="G2489" s="441"/>
      <c r="H2489" s="441">
        <f t="shared" si="2172"/>
        <v>0</v>
      </c>
      <c r="I2489" s="441"/>
      <c r="J2489" s="445"/>
      <c r="K2489" s="358"/>
      <c r="L2489" s="358"/>
      <c r="M2489" s="358"/>
      <c r="N2489" s="358"/>
      <c r="O2489" s="358"/>
      <c r="P2489" s="358"/>
      <c r="Q2489" s="358"/>
      <c r="R2489" s="358"/>
      <c r="S2489" s="358"/>
      <c r="T2489" s="358"/>
      <c r="U2489" s="358"/>
      <c r="V2489" s="358"/>
      <c r="W2489" s="358"/>
      <c r="X2489" s="358"/>
      <c r="Y2489" s="358"/>
      <c r="Z2489" s="358"/>
      <c r="AA2489" s="358"/>
      <c r="AB2489" s="358"/>
      <c r="AC2489" s="358"/>
      <c r="AD2489" s="358"/>
      <c r="AE2489" s="358"/>
      <c r="AF2489" s="358"/>
      <c r="AG2489" s="358"/>
      <c r="AH2489" s="358"/>
      <c r="AI2489" s="358"/>
      <c r="AJ2489" s="358"/>
      <c r="AK2489" s="396"/>
    </row>
    <row r="2490" spans="1:37" x14ac:dyDescent="0.25">
      <c r="A2490" s="353" t="s">
        <v>442</v>
      </c>
      <c r="B2490" s="353" t="s">
        <v>442</v>
      </c>
      <c r="C2490" s="441">
        <f t="shared" ref="C2490:H2490" si="2173">C50</f>
        <v>20000</v>
      </c>
      <c r="D2490" s="441"/>
      <c r="E2490" s="441"/>
      <c r="F2490" s="441"/>
      <c r="G2490" s="441"/>
      <c r="H2490" s="441">
        <f t="shared" si="2173"/>
        <v>0</v>
      </c>
      <c r="I2490" s="441"/>
      <c r="J2490" s="445"/>
      <c r="K2490" s="358"/>
      <c r="L2490" s="358"/>
      <c r="M2490" s="358"/>
      <c r="N2490" s="358"/>
      <c r="O2490" s="358"/>
      <c r="P2490" s="358"/>
      <c r="Q2490" s="358"/>
      <c r="R2490" s="358"/>
      <c r="S2490" s="358"/>
      <c r="T2490" s="358"/>
      <c r="U2490" s="358"/>
      <c r="V2490" s="358"/>
      <c r="W2490" s="358"/>
      <c r="X2490" s="358"/>
      <c r="Y2490" s="358"/>
      <c r="Z2490" s="358"/>
      <c r="AA2490" s="358"/>
      <c r="AB2490" s="358"/>
      <c r="AC2490" s="358"/>
      <c r="AD2490" s="358"/>
      <c r="AE2490" s="358"/>
      <c r="AF2490" s="358"/>
      <c r="AG2490" s="358"/>
      <c r="AH2490" s="358"/>
      <c r="AI2490" s="358"/>
      <c r="AJ2490" s="358"/>
      <c r="AK2490" s="396"/>
    </row>
    <row r="2491" spans="1:37" x14ac:dyDescent="0.25">
      <c r="A2491" s="353" t="s">
        <v>375</v>
      </c>
      <c r="B2491" s="353" t="s">
        <v>375</v>
      </c>
      <c r="C2491" s="441">
        <f t="shared" ref="C2491:H2491" si="2174">C51</f>
        <v>10000</v>
      </c>
      <c r="D2491" s="441"/>
      <c r="E2491" s="441"/>
      <c r="F2491" s="441"/>
      <c r="G2491" s="441"/>
      <c r="H2491" s="441">
        <f t="shared" si="2174"/>
        <v>0</v>
      </c>
      <c r="I2491" s="441"/>
      <c r="J2491" s="445"/>
      <c r="K2491" s="358"/>
      <c r="L2491" s="358"/>
      <c r="M2491" s="358"/>
      <c r="N2491" s="358"/>
      <c r="O2491" s="358"/>
      <c r="P2491" s="358"/>
      <c r="Q2491" s="358"/>
      <c r="R2491" s="358"/>
      <c r="S2491" s="358"/>
      <c r="T2491" s="358"/>
      <c r="U2491" s="358"/>
      <c r="V2491" s="358"/>
      <c r="W2491" s="358"/>
      <c r="X2491" s="358"/>
      <c r="Y2491" s="358"/>
      <c r="Z2491" s="358"/>
      <c r="AA2491" s="358"/>
      <c r="AB2491" s="358"/>
      <c r="AC2491" s="358"/>
      <c r="AD2491" s="358"/>
      <c r="AE2491" s="358"/>
      <c r="AF2491" s="358"/>
      <c r="AG2491" s="358"/>
      <c r="AH2491" s="358"/>
      <c r="AI2491" s="358"/>
      <c r="AJ2491" s="358"/>
      <c r="AK2491" s="396"/>
    </row>
    <row r="2492" spans="1:37" x14ac:dyDescent="0.25">
      <c r="A2492" s="353" t="s">
        <v>234</v>
      </c>
      <c r="B2492" s="353" t="s">
        <v>434</v>
      </c>
      <c r="C2492" s="441">
        <f t="shared" ref="C2492:H2492" si="2175">C52</f>
        <v>6240</v>
      </c>
      <c r="D2492" s="441"/>
      <c r="E2492" s="441"/>
      <c r="F2492" s="441"/>
      <c r="G2492" s="441"/>
      <c r="H2492" s="441">
        <f t="shared" si="2175"/>
        <v>1</v>
      </c>
      <c r="I2492" s="441"/>
      <c r="J2492" s="445"/>
      <c r="K2492" s="358"/>
      <c r="L2492" s="358"/>
      <c r="M2492" s="358"/>
      <c r="N2492" s="358"/>
      <c r="O2492" s="358"/>
      <c r="P2492" s="358"/>
      <c r="Q2492" s="358"/>
      <c r="R2492" s="358"/>
      <c r="S2492" s="358"/>
      <c r="T2492" s="358"/>
      <c r="U2492" s="358"/>
      <c r="V2492" s="358"/>
      <c r="W2492" s="358"/>
      <c r="X2492" s="358"/>
      <c r="Y2492" s="358"/>
      <c r="Z2492" s="358"/>
      <c r="AA2492" s="358"/>
      <c r="AB2492" s="358"/>
      <c r="AC2492" s="358"/>
      <c r="AD2492" s="358"/>
      <c r="AE2492" s="358"/>
      <c r="AF2492" s="358"/>
      <c r="AG2492" s="358"/>
      <c r="AH2492" s="358"/>
      <c r="AI2492" s="358"/>
      <c r="AJ2492" s="358"/>
      <c r="AK2492" s="396"/>
    </row>
    <row r="2493" spans="1:37" x14ac:dyDescent="0.25">
      <c r="A2493" s="353" t="s">
        <v>234</v>
      </c>
      <c r="B2493" s="353" t="s">
        <v>284</v>
      </c>
      <c r="C2493" s="441">
        <f t="shared" ref="C2493:H2493" si="2176">C53</f>
        <v>6240</v>
      </c>
      <c r="D2493" s="441"/>
      <c r="E2493" s="441"/>
      <c r="F2493" s="441"/>
      <c r="G2493" s="441"/>
      <c r="H2493" s="441">
        <f t="shared" si="2176"/>
        <v>1</v>
      </c>
      <c r="I2493" s="441"/>
      <c r="J2493" s="445"/>
      <c r="K2493" s="358"/>
      <c r="L2493" s="358"/>
      <c r="M2493" s="358"/>
      <c r="N2493" s="358"/>
      <c r="O2493" s="358"/>
      <c r="P2493" s="358"/>
      <c r="Q2493" s="358"/>
      <c r="R2493" s="358"/>
      <c r="S2493" s="358"/>
      <c r="T2493" s="358"/>
      <c r="U2493" s="358"/>
      <c r="V2493" s="358"/>
      <c r="W2493" s="358"/>
      <c r="X2493" s="358"/>
      <c r="Y2493" s="358"/>
      <c r="Z2493" s="358"/>
      <c r="AA2493" s="358"/>
      <c r="AB2493" s="358"/>
      <c r="AC2493" s="358"/>
      <c r="AD2493" s="358"/>
      <c r="AE2493" s="358"/>
      <c r="AF2493" s="358"/>
      <c r="AG2493" s="358"/>
      <c r="AH2493" s="358"/>
      <c r="AI2493" s="358"/>
      <c r="AJ2493" s="358"/>
      <c r="AK2493" s="396"/>
    </row>
    <row r="2494" spans="1:37" x14ac:dyDescent="0.25">
      <c r="A2494" s="353" t="s">
        <v>234</v>
      </c>
      <c r="B2494" s="353" t="s">
        <v>548</v>
      </c>
      <c r="C2494" s="441">
        <f t="shared" ref="C2494:H2494" si="2177">C54</f>
        <v>25000</v>
      </c>
      <c r="D2494" s="441"/>
      <c r="E2494" s="441"/>
      <c r="F2494" s="441"/>
      <c r="G2494" s="441"/>
      <c r="H2494" s="441">
        <f t="shared" si="2177"/>
        <v>0</v>
      </c>
      <c r="I2494" s="441"/>
      <c r="J2494" s="445"/>
      <c r="K2494" s="358"/>
      <c r="L2494" s="358"/>
      <c r="M2494" s="358"/>
      <c r="N2494" s="358"/>
      <c r="O2494" s="358"/>
      <c r="P2494" s="358"/>
      <c r="Q2494" s="358"/>
      <c r="R2494" s="358"/>
      <c r="S2494" s="358"/>
      <c r="T2494" s="358"/>
      <c r="U2494" s="358"/>
      <c r="V2494" s="358"/>
      <c r="W2494" s="358"/>
      <c r="X2494" s="358"/>
      <c r="Y2494" s="358"/>
      <c r="Z2494" s="358"/>
      <c r="AA2494" s="358"/>
      <c r="AB2494" s="358"/>
      <c r="AC2494" s="358"/>
      <c r="AD2494" s="358"/>
      <c r="AE2494" s="358"/>
      <c r="AF2494" s="358"/>
      <c r="AG2494" s="358"/>
      <c r="AH2494" s="358"/>
      <c r="AI2494" s="358"/>
      <c r="AJ2494" s="358"/>
      <c r="AK2494" s="396"/>
    </row>
    <row r="2495" spans="1:37" x14ac:dyDescent="0.25">
      <c r="A2495" s="353" t="s">
        <v>234</v>
      </c>
      <c r="B2495" s="353" t="s">
        <v>272</v>
      </c>
      <c r="C2495" s="441">
        <f t="shared" ref="C2495:H2495" si="2178">C55</f>
        <v>25000</v>
      </c>
      <c r="D2495" s="441"/>
      <c r="E2495" s="441"/>
      <c r="F2495" s="441"/>
      <c r="G2495" s="441"/>
      <c r="H2495" s="441">
        <f t="shared" si="2178"/>
        <v>0</v>
      </c>
      <c r="I2495" s="441"/>
      <c r="J2495" s="445"/>
      <c r="K2495" s="358"/>
      <c r="L2495" s="358"/>
      <c r="M2495" s="358"/>
      <c r="N2495" s="358"/>
      <c r="O2495" s="358"/>
      <c r="P2495" s="358"/>
      <c r="Q2495" s="358"/>
      <c r="R2495" s="358"/>
      <c r="S2495" s="358"/>
      <c r="T2495" s="358"/>
      <c r="U2495" s="358"/>
      <c r="V2495" s="358"/>
      <c r="W2495" s="358"/>
      <c r="X2495" s="358"/>
      <c r="Y2495" s="358"/>
      <c r="Z2495" s="358"/>
      <c r="AA2495" s="358"/>
      <c r="AB2495" s="358"/>
      <c r="AC2495" s="358"/>
      <c r="AD2495" s="358"/>
      <c r="AE2495" s="358"/>
      <c r="AF2495" s="358"/>
      <c r="AG2495" s="358"/>
      <c r="AH2495" s="358"/>
      <c r="AI2495" s="358"/>
      <c r="AJ2495" s="358"/>
      <c r="AK2495" s="396"/>
    </row>
    <row r="2496" spans="1:37" x14ac:dyDescent="0.25">
      <c r="A2496" s="353" t="s">
        <v>547</v>
      </c>
      <c r="B2496" s="353" t="s">
        <v>547</v>
      </c>
      <c r="C2496" s="441">
        <f t="shared" ref="C2496:H2496" si="2179">C56</f>
        <v>10000</v>
      </c>
      <c r="D2496" s="441"/>
      <c r="E2496" s="441"/>
      <c r="F2496" s="441"/>
      <c r="G2496" s="441"/>
      <c r="H2496" s="441">
        <f t="shared" si="2179"/>
        <v>0</v>
      </c>
      <c r="I2496" s="441"/>
      <c r="J2496" s="445"/>
      <c r="K2496" s="358"/>
      <c r="L2496" s="358"/>
      <c r="M2496" s="358"/>
      <c r="N2496" s="358"/>
      <c r="O2496" s="358"/>
      <c r="P2496" s="358"/>
      <c r="Q2496" s="358"/>
      <c r="R2496" s="358"/>
      <c r="S2496" s="358"/>
      <c r="T2496" s="358"/>
      <c r="U2496" s="358"/>
      <c r="V2496" s="358"/>
      <c r="W2496" s="358"/>
      <c r="X2496" s="358"/>
      <c r="Y2496" s="358"/>
      <c r="Z2496" s="358"/>
      <c r="AA2496" s="358"/>
      <c r="AB2496" s="358"/>
      <c r="AC2496" s="358"/>
      <c r="AD2496" s="358"/>
      <c r="AE2496" s="358"/>
      <c r="AF2496" s="358"/>
      <c r="AG2496" s="358"/>
      <c r="AH2496" s="358"/>
      <c r="AI2496" s="358"/>
      <c r="AJ2496" s="358"/>
      <c r="AK2496" s="396"/>
    </row>
    <row r="2497" spans="1:37" x14ac:dyDescent="0.25">
      <c r="A2497" s="353" t="s">
        <v>500</v>
      </c>
      <c r="B2497" s="353" t="s">
        <v>500</v>
      </c>
      <c r="C2497" s="441">
        <f t="shared" ref="C2497:H2497" si="2180">C57</f>
        <v>2500</v>
      </c>
      <c r="D2497" s="441"/>
      <c r="E2497" s="441"/>
      <c r="F2497" s="441"/>
      <c r="G2497" s="441"/>
      <c r="H2497" s="441">
        <f t="shared" si="2180"/>
        <v>0</v>
      </c>
      <c r="I2497" s="441"/>
      <c r="J2497" s="445"/>
      <c r="K2497" s="358"/>
      <c r="L2497" s="358"/>
      <c r="M2497" s="358"/>
      <c r="N2497" s="358"/>
      <c r="O2497" s="358"/>
      <c r="P2497" s="358"/>
      <c r="Q2497" s="358"/>
      <c r="R2497" s="358"/>
      <c r="S2497" s="358"/>
      <c r="T2497" s="358"/>
      <c r="U2497" s="358"/>
      <c r="V2497" s="358"/>
      <c r="W2497" s="358"/>
      <c r="X2497" s="358"/>
      <c r="Y2497" s="358"/>
      <c r="Z2497" s="358"/>
      <c r="AA2497" s="358"/>
      <c r="AB2497" s="358"/>
      <c r="AC2497" s="358"/>
      <c r="AD2497" s="358"/>
      <c r="AE2497" s="358"/>
      <c r="AF2497" s="358"/>
      <c r="AG2497" s="358"/>
      <c r="AH2497" s="358"/>
      <c r="AI2497" s="358"/>
      <c r="AJ2497" s="358"/>
      <c r="AK2497" s="396"/>
    </row>
    <row r="2498" spans="1:37" x14ac:dyDescent="0.25">
      <c r="A2498" s="353" t="s">
        <v>458</v>
      </c>
      <c r="B2498" s="353" t="s">
        <v>458</v>
      </c>
      <c r="C2498" s="441">
        <f t="shared" ref="C2498:H2498" si="2181">C58</f>
        <v>3750</v>
      </c>
      <c r="D2498" s="441"/>
      <c r="E2498" s="441"/>
      <c r="F2498" s="441"/>
      <c r="G2498" s="441"/>
      <c r="H2498" s="441">
        <f t="shared" si="2181"/>
        <v>0</v>
      </c>
      <c r="I2498" s="441"/>
      <c r="J2498" s="445"/>
      <c r="K2498" s="358"/>
      <c r="L2498" s="358"/>
      <c r="M2498" s="358"/>
      <c r="N2498" s="358"/>
      <c r="O2498" s="358"/>
      <c r="P2498" s="358"/>
      <c r="Q2498" s="358"/>
      <c r="R2498" s="358"/>
      <c r="S2498" s="358"/>
      <c r="T2498" s="358"/>
      <c r="U2498" s="358"/>
      <c r="V2498" s="358"/>
      <c r="W2498" s="358"/>
      <c r="X2498" s="358"/>
      <c r="Y2498" s="358"/>
      <c r="Z2498" s="358"/>
      <c r="AA2498" s="358"/>
      <c r="AB2498" s="358"/>
      <c r="AC2498" s="358"/>
      <c r="AD2498" s="358"/>
      <c r="AE2498" s="358"/>
      <c r="AF2498" s="358"/>
      <c r="AG2498" s="358"/>
      <c r="AH2498" s="358"/>
      <c r="AI2498" s="358"/>
      <c r="AJ2498" s="358"/>
      <c r="AK2498" s="396"/>
    </row>
    <row r="2499" spans="1:37" x14ac:dyDescent="0.25">
      <c r="A2499" s="353" t="s">
        <v>426</v>
      </c>
      <c r="B2499" s="353" t="s">
        <v>426</v>
      </c>
      <c r="C2499" s="441">
        <f t="shared" ref="C2499:H2499" si="2182">C59</f>
        <v>4995</v>
      </c>
      <c r="D2499" s="441"/>
      <c r="E2499" s="441"/>
      <c r="F2499" s="441"/>
      <c r="G2499" s="441"/>
      <c r="H2499" s="441">
        <f t="shared" si="2182"/>
        <v>0</v>
      </c>
      <c r="I2499" s="441"/>
      <c r="J2499" s="445"/>
      <c r="K2499" s="358"/>
      <c r="L2499" s="358"/>
      <c r="M2499" s="358"/>
      <c r="N2499" s="358"/>
      <c r="O2499" s="358"/>
      <c r="P2499" s="358"/>
      <c r="Q2499" s="358"/>
      <c r="R2499" s="358"/>
      <c r="S2499" s="358"/>
      <c r="T2499" s="358"/>
      <c r="U2499" s="358"/>
      <c r="V2499" s="358"/>
      <c r="W2499" s="358"/>
      <c r="X2499" s="358"/>
      <c r="Y2499" s="358"/>
      <c r="Z2499" s="358"/>
      <c r="AA2499" s="358"/>
      <c r="AB2499" s="358"/>
      <c r="AC2499" s="358"/>
      <c r="AD2499" s="358"/>
      <c r="AE2499" s="358"/>
      <c r="AF2499" s="358"/>
      <c r="AG2499" s="358"/>
      <c r="AH2499" s="358"/>
      <c r="AI2499" s="358"/>
      <c r="AJ2499" s="358"/>
      <c r="AK2499" s="396"/>
    </row>
    <row r="2500" spans="1:37" x14ac:dyDescent="0.25">
      <c r="A2500" s="353" t="s">
        <v>335</v>
      </c>
      <c r="B2500" s="353" t="s">
        <v>335</v>
      </c>
      <c r="C2500" s="441">
        <f t="shared" ref="C2500:H2500" si="2183">C60</f>
        <v>5000</v>
      </c>
      <c r="D2500" s="441"/>
      <c r="E2500" s="441"/>
      <c r="F2500" s="441"/>
      <c r="G2500" s="441"/>
      <c r="H2500" s="441">
        <f t="shared" si="2183"/>
        <v>0</v>
      </c>
      <c r="I2500" s="441"/>
      <c r="J2500" s="445"/>
      <c r="K2500" s="358"/>
      <c r="L2500" s="358"/>
      <c r="M2500" s="358"/>
      <c r="N2500" s="358"/>
      <c r="O2500" s="358"/>
      <c r="P2500" s="358"/>
      <c r="Q2500" s="358"/>
      <c r="R2500" s="358"/>
      <c r="S2500" s="358"/>
      <c r="T2500" s="358"/>
      <c r="U2500" s="358"/>
      <c r="V2500" s="358"/>
      <c r="W2500" s="358"/>
      <c r="X2500" s="358"/>
      <c r="Y2500" s="358"/>
      <c r="Z2500" s="358"/>
      <c r="AA2500" s="358"/>
      <c r="AB2500" s="358"/>
      <c r="AC2500" s="358"/>
      <c r="AD2500" s="358"/>
      <c r="AE2500" s="358"/>
      <c r="AF2500" s="358"/>
      <c r="AG2500" s="358"/>
      <c r="AH2500" s="358"/>
      <c r="AI2500" s="358"/>
      <c r="AJ2500" s="358"/>
      <c r="AK2500" s="396"/>
    </row>
    <row r="2501" spans="1:37" x14ac:dyDescent="0.25">
      <c r="A2501" s="353" t="s">
        <v>235</v>
      </c>
      <c r="B2501" s="353" t="s">
        <v>428</v>
      </c>
      <c r="C2501" s="441">
        <f t="shared" ref="C2501:H2501" si="2184">C61</f>
        <v>2500</v>
      </c>
      <c r="D2501" s="441"/>
      <c r="E2501" s="441"/>
      <c r="F2501" s="441"/>
      <c r="G2501" s="441"/>
      <c r="H2501" s="441">
        <f t="shared" si="2184"/>
        <v>0</v>
      </c>
      <c r="I2501" s="441"/>
      <c r="J2501" s="445"/>
      <c r="K2501" s="358"/>
      <c r="L2501" s="358"/>
      <c r="M2501" s="358"/>
      <c r="N2501" s="358"/>
      <c r="O2501" s="358"/>
      <c r="P2501" s="358"/>
      <c r="Q2501" s="358"/>
      <c r="R2501" s="358"/>
      <c r="S2501" s="358"/>
      <c r="T2501" s="358"/>
      <c r="U2501" s="358"/>
      <c r="V2501" s="358"/>
      <c r="W2501" s="358"/>
      <c r="X2501" s="358"/>
      <c r="Y2501" s="358"/>
      <c r="Z2501" s="358"/>
      <c r="AA2501" s="358"/>
      <c r="AB2501" s="358"/>
      <c r="AC2501" s="358"/>
      <c r="AD2501" s="358"/>
      <c r="AE2501" s="358"/>
      <c r="AF2501" s="358"/>
      <c r="AG2501" s="358"/>
      <c r="AH2501" s="358"/>
      <c r="AI2501" s="358"/>
      <c r="AJ2501" s="358"/>
      <c r="AK2501" s="396"/>
    </row>
    <row r="2502" spans="1:37" x14ac:dyDescent="0.25">
      <c r="A2502" s="353" t="s">
        <v>235</v>
      </c>
      <c r="B2502" s="353" t="s">
        <v>372</v>
      </c>
      <c r="C2502" s="441">
        <f t="shared" ref="C2502:H2502" si="2185">C62</f>
        <v>5000</v>
      </c>
      <c r="D2502" s="441"/>
      <c r="E2502" s="441"/>
      <c r="F2502" s="441"/>
      <c r="G2502" s="441"/>
      <c r="H2502" s="441">
        <f t="shared" si="2185"/>
        <v>0</v>
      </c>
      <c r="I2502" s="441"/>
      <c r="J2502" s="445"/>
      <c r="K2502" s="358"/>
      <c r="L2502" s="358"/>
      <c r="M2502" s="358"/>
      <c r="N2502" s="358"/>
      <c r="O2502" s="358"/>
      <c r="P2502" s="358"/>
      <c r="Q2502" s="358"/>
      <c r="R2502" s="358"/>
      <c r="S2502" s="358"/>
      <c r="T2502" s="358"/>
      <c r="U2502" s="358"/>
      <c r="V2502" s="358"/>
      <c r="W2502" s="358"/>
      <c r="X2502" s="358"/>
      <c r="Y2502" s="358"/>
      <c r="Z2502" s="358"/>
      <c r="AA2502" s="358"/>
      <c r="AB2502" s="358"/>
      <c r="AC2502" s="358"/>
      <c r="AD2502" s="358"/>
      <c r="AE2502" s="358"/>
      <c r="AF2502" s="358"/>
      <c r="AG2502" s="358"/>
      <c r="AH2502" s="358"/>
      <c r="AI2502" s="358"/>
      <c r="AJ2502" s="358"/>
      <c r="AK2502" s="396"/>
    </row>
    <row r="2503" spans="1:37" x14ac:dyDescent="0.25">
      <c r="A2503" s="353" t="s">
        <v>419</v>
      </c>
      <c r="B2503" s="353" t="s">
        <v>419</v>
      </c>
      <c r="C2503" s="441">
        <f t="shared" ref="C2503:H2503" si="2186">C63</f>
        <v>1500</v>
      </c>
      <c r="D2503" s="441"/>
      <c r="E2503" s="441"/>
      <c r="F2503" s="441"/>
      <c r="G2503" s="441"/>
      <c r="H2503" s="441">
        <f t="shared" si="2186"/>
        <v>0</v>
      </c>
      <c r="I2503" s="441"/>
      <c r="J2503" s="445"/>
      <c r="K2503" s="358"/>
      <c r="L2503" s="358"/>
      <c r="M2503" s="358"/>
      <c r="N2503" s="358"/>
      <c r="O2503" s="358"/>
      <c r="P2503" s="358"/>
      <c r="Q2503" s="358"/>
      <c r="R2503" s="358"/>
      <c r="S2503" s="358"/>
      <c r="T2503" s="358"/>
      <c r="U2503" s="358"/>
      <c r="V2503" s="358"/>
      <c r="W2503" s="358"/>
      <c r="X2503" s="358"/>
      <c r="Y2503" s="358"/>
      <c r="Z2503" s="358"/>
      <c r="AA2503" s="358"/>
      <c r="AB2503" s="358"/>
      <c r="AC2503" s="358"/>
      <c r="AD2503" s="358"/>
      <c r="AE2503" s="358"/>
      <c r="AF2503" s="358"/>
      <c r="AG2503" s="358"/>
      <c r="AH2503" s="358"/>
      <c r="AI2503" s="358"/>
      <c r="AJ2503" s="358"/>
      <c r="AK2503" s="396"/>
    </row>
    <row r="2504" spans="1:37" x14ac:dyDescent="0.25">
      <c r="A2504" s="353" t="s">
        <v>236</v>
      </c>
      <c r="B2504" s="353" t="s">
        <v>236</v>
      </c>
      <c r="C2504" s="441">
        <f t="shared" ref="C2504:H2504" si="2187">C64</f>
        <v>20000</v>
      </c>
      <c r="D2504" s="441"/>
      <c r="E2504" s="441"/>
      <c r="F2504" s="441"/>
      <c r="G2504" s="441"/>
      <c r="H2504" s="441">
        <f t="shared" si="2187"/>
        <v>0</v>
      </c>
      <c r="I2504" s="441"/>
      <c r="J2504" s="445"/>
      <c r="K2504" s="358"/>
      <c r="L2504" s="358"/>
      <c r="M2504" s="358"/>
      <c r="N2504" s="358"/>
      <c r="O2504" s="358"/>
      <c r="P2504" s="358"/>
      <c r="Q2504" s="358"/>
      <c r="R2504" s="358"/>
      <c r="S2504" s="358"/>
      <c r="T2504" s="358"/>
      <c r="U2504" s="358"/>
      <c r="V2504" s="358"/>
      <c r="W2504" s="358"/>
      <c r="X2504" s="358"/>
      <c r="Y2504" s="358"/>
      <c r="Z2504" s="358"/>
      <c r="AA2504" s="358"/>
      <c r="AB2504" s="358"/>
      <c r="AC2504" s="358"/>
      <c r="AD2504" s="358"/>
      <c r="AE2504" s="358"/>
      <c r="AF2504" s="358"/>
      <c r="AG2504" s="358"/>
      <c r="AH2504" s="358"/>
      <c r="AI2504" s="358"/>
      <c r="AJ2504" s="358"/>
      <c r="AK2504" s="396"/>
    </row>
    <row r="2505" spans="1:37" x14ac:dyDescent="0.25">
      <c r="A2505" s="353" t="s">
        <v>236</v>
      </c>
      <c r="B2505" s="353" t="s">
        <v>312</v>
      </c>
      <c r="C2505" s="441">
        <f t="shared" ref="C2505:H2505" si="2188">C65</f>
        <v>20000</v>
      </c>
      <c r="D2505" s="441"/>
      <c r="E2505" s="441"/>
      <c r="F2505" s="441"/>
      <c r="G2505" s="441"/>
      <c r="H2505" s="441">
        <f t="shared" si="2188"/>
        <v>0</v>
      </c>
      <c r="I2505" s="441"/>
      <c r="J2505" s="445"/>
      <c r="K2505" s="358"/>
      <c r="L2505" s="358"/>
      <c r="M2505" s="358"/>
      <c r="N2505" s="358"/>
      <c r="O2505" s="358"/>
      <c r="P2505" s="358"/>
      <c r="Q2505" s="358"/>
      <c r="R2505" s="358"/>
      <c r="S2505" s="358"/>
      <c r="T2505" s="358"/>
      <c r="U2505" s="358"/>
      <c r="V2505" s="358"/>
      <c r="W2505" s="358"/>
      <c r="X2505" s="358"/>
      <c r="Y2505" s="358"/>
      <c r="Z2505" s="358"/>
      <c r="AA2505" s="358"/>
      <c r="AB2505" s="358"/>
      <c r="AC2505" s="358"/>
      <c r="AD2505" s="358"/>
      <c r="AE2505" s="358"/>
      <c r="AF2505" s="358"/>
      <c r="AG2505" s="358"/>
      <c r="AH2505" s="358"/>
      <c r="AI2505" s="358"/>
      <c r="AJ2505" s="358"/>
      <c r="AK2505" s="396"/>
    </row>
    <row r="2506" spans="1:37" x14ac:dyDescent="0.25">
      <c r="A2506" s="353" t="s">
        <v>346</v>
      </c>
      <c r="B2506" s="353" t="s">
        <v>346</v>
      </c>
      <c r="C2506" s="441">
        <f t="shared" ref="C2506:H2506" si="2189">C66</f>
        <v>6220</v>
      </c>
      <c r="D2506" s="441"/>
      <c r="E2506" s="441"/>
      <c r="F2506" s="441"/>
      <c r="G2506" s="441"/>
      <c r="H2506" s="441">
        <f t="shared" si="2189"/>
        <v>0</v>
      </c>
      <c r="I2506" s="441"/>
      <c r="J2506" s="445"/>
      <c r="K2506" s="358"/>
      <c r="L2506" s="358"/>
      <c r="M2506" s="358"/>
      <c r="N2506" s="358"/>
      <c r="O2506" s="358"/>
      <c r="P2506" s="358"/>
      <c r="Q2506" s="358"/>
      <c r="R2506" s="358"/>
      <c r="S2506" s="358"/>
      <c r="T2506" s="358"/>
      <c r="U2506" s="358"/>
      <c r="V2506" s="358"/>
      <c r="W2506" s="358"/>
      <c r="X2506" s="358"/>
      <c r="Y2506" s="358"/>
      <c r="Z2506" s="358"/>
      <c r="AA2506" s="358"/>
      <c r="AB2506" s="358"/>
      <c r="AC2506" s="358"/>
      <c r="AD2506" s="358"/>
      <c r="AE2506" s="358"/>
      <c r="AF2506" s="358"/>
      <c r="AG2506" s="358"/>
      <c r="AH2506" s="358"/>
      <c r="AI2506" s="358"/>
      <c r="AJ2506" s="358"/>
      <c r="AK2506" s="396"/>
    </row>
    <row r="2507" spans="1:37" x14ac:dyDescent="0.25">
      <c r="A2507" s="353" t="s">
        <v>470</v>
      </c>
      <c r="B2507" s="353" t="s">
        <v>470</v>
      </c>
      <c r="C2507" s="441">
        <f t="shared" ref="C2507:H2507" si="2190">C67</f>
        <v>5000</v>
      </c>
      <c r="D2507" s="441"/>
      <c r="E2507" s="441"/>
      <c r="F2507" s="441"/>
      <c r="G2507" s="441"/>
      <c r="H2507" s="441">
        <f t="shared" si="2190"/>
        <v>0</v>
      </c>
      <c r="I2507" s="441"/>
      <c r="J2507" s="445"/>
      <c r="K2507" s="358"/>
      <c r="L2507" s="358"/>
      <c r="M2507" s="358"/>
      <c r="N2507" s="358"/>
      <c r="O2507" s="358"/>
      <c r="P2507" s="358"/>
      <c r="Q2507" s="358"/>
      <c r="R2507" s="358"/>
      <c r="S2507" s="358"/>
      <c r="T2507" s="358"/>
      <c r="U2507" s="358"/>
      <c r="V2507" s="358"/>
      <c r="W2507" s="358"/>
      <c r="X2507" s="358"/>
      <c r="Y2507" s="358"/>
      <c r="Z2507" s="358"/>
      <c r="AA2507" s="358"/>
      <c r="AB2507" s="358"/>
      <c r="AC2507" s="358"/>
      <c r="AD2507" s="358"/>
      <c r="AE2507" s="358"/>
      <c r="AF2507" s="358"/>
      <c r="AG2507" s="358"/>
      <c r="AH2507" s="358"/>
      <c r="AI2507" s="358"/>
      <c r="AJ2507" s="358"/>
      <c r="AK2507" s="396"/>
    </row>
    <row r="2508" spans="1:37" x14ac:dyDescent="0.25">
      <c r="A2508" s="353" t="s">
        <v>537</v>
      </c>
      <c r="B2508" s="353" t="s">
        <v>537</v>
      </c>
      <c r="C2508" s="441">
        <f t="shared" ref="C2508:H2508" si="2191">C68</f>
        <v>2500</v>
      </c>
      <c r="D2508" s="441"/>
      <c r="E2508" s="441"/>
      <c r="F2508" s="441"/>
      <c r="G2508" s="441"/>
      <c r="H2508" s="441">
        <f t="shared" si="2191"/>
        <v>0</v>
      </c>
      <c r="I2508" s="441"/>
      <c r="J2508" s="445"/>
      <c r="K2508" s="358"/>
      <c r="L2508" s="358"/>
      <c r="M2508" s="358"/>
      <c r="N2508" s="358"/>
      <c r="O2508" s="358"/>
      <c r="P2508" s="358"/>
      <c r="Q2508" s="358"/>
      <c r="R2508" s="358"/>
      <c r="S2508" s="358"/>
      <c r="T2508" s="358"/>
      <c r="U2508" s="358"/>
      <c r="V2508" s="358"/>
      <c r="W2508" s="358"/>
      <c r="X2508" s="358"/>
      <c r="Y2508" s="358"/>
      <c r="Z2508" s="358"/>
      <c r="AA2508" s="358"/>
      <c r="AB2508" s="358"/>
      <c r="AC2508" s="358"/>
      <c r="AD2508" s="358"/>
      <c r="AE2508" s="358"/>
      <c r="AF2508" s="358"/>
      <c r="AG2508" s="358"/>
      <c r="AH2508" s="358"/>
      <c r="AI2508" s="358"/>
      <c r="AJ2508" s="358"/>
      <c r="AK2508" s="396"/>
    </row>
    <row r="2509" spans="1:37" x14ac:dyDescent="0.25">
      <c r="A2509" s="353" t="s">
        <v>237</v>
      </c>
      <c r="B2509" s="353" t="s">
        <v>528</v>
      </c>
      <c r="C2509" s="441">
        <f t="shared" ref="C2509:H2509" si="2192">C69</f>
        <v>20000</v>
      </c>
      <c r="D2509" s="441"/>
      <c r="E2509" s="441"/>
      <c r="F2509" s="441"/>
      <c r="G2509" s="441"/>
      <c r="H2509" s="441">
        <f t="shared" si="2192"/>
        <v>0</v>
      </c>
      <c r="I2509" s="441"/>
      <c r="J2509" s="445"/>
      <c r="K2509" s="358"/>
      <c r="L2509" s="358"/>
      <c r="M2509" s="358"/>
      <c r="N2509" s="358"/>
      <c r="O2509" s="358"/>
      <c r="P2509" s="358"/>
      <c r="Q2509" s="358"/>
      <c r="R2509" s="358"/>
      <c r="S2509" s="358"/>
      <c r="T2509" s="358"/>
      <c r="U2509" s="358"/>
      <c r="V2509" s="358"/>
      <c r="W2509" s="358"/>
      <c r="X2509" s="358"/>
      <c r="Y2509" s="358"/>
      <c r="Z2509" s="358"/>
      <c r="AA2509" s="358"/>
      <c r="AB2509" s="358"/>
      <c r="AC2509" s="358"/>
      <c r="AD2509" s="358"/>
      <c r="AE2509" s="358"/>
      <c r="AF2509" s="358"/>
      <c r="AG2509" s="358"/>
      <c r="AH2509" s="358"/>
      <c r="AI2509" s="358"/>
      <c r="AJ2509" s="358"/>
      <c r="AK2509" s="396"/>
    </row>
    <row r="2510" spans="1:37" x14ac:dyDescent="0.25">
      <c r="A2510" s="353" t="s">
        <v>237</v>
      </c>
      <c r="B2510" s="353" t="s">
        <v>526</v>
      </c>
      <c r="C2510" s="441">
        <f t="shared" ref="C2510:H2510" si="2193">C70</f>
        <v>20000</v>
      </c>
      <c r="D2510" s="441"/>
      <c r="E2510" s="441"/>
      <c r="F2510" s="441"/>
      <c r="G2510" s="441"/>
      <c r="H2510" s="441">
        <f t="shared" si="2193"/>
        <v>0</v>
      </c>
      <c r="I2510" s="441"/>
      <c r="J2510" s="445"/>
      <c r="K2510" s="358"/>
      <c r="L2510" s="358"/>
      <c r="M2510" s="358"/>
      <c r="N2510" s="358"/>
      <c r="O2510" s="358"/>
      <c r="P2510" s="358"/>
      <c r="Q2510" s="358"/>
      <c r="R2510" s="358"/>
      <c r="S2510" s="358"/>
      <c r="T2510" s="358"/>
      <c r="U2510" s="358"/>
      <c r="V2510" s="358"/>
      <c r="W2510" s="358"/>
      <c r="X2510" s="358"/>
      <c r="Y2510" s="358"/>
      <c r="Z2510" s="358"/>
      <c r="AA2510" s="358"/>
      <c r="AB2510" s="358"/>
      <c r="AC2510" s="358"/>
      <c r="AD2510" s="358"/>
      <c r="AE2510" s="358"/>
      <c r="AF2510" s="358"/>
      <c r="AG2510" s="358"/>
      <c r="AH2510" s="358"/>
      <c r="AI2510" s="358"/>
      <c r="AJ2510" s="358"/>
      <c r="AK2510" s="396"/>
    </row>
    <row r="2511" spans="1:37" x14ac:dyDescent="0.25">
      <c r="A2511" s="353" t="s">
        <v>238</v>
      </c>
      <c r="B2511" s="353" t="s">
        <v>441</v>
      </c>
      <c r="C2511" s="441">
        <f t="shared" ref="C2511:H2511" si="2194">C71</f>
        <v>3750</v>
      </c>
      <c r="D2511" s="441"/>
      <c r="E2511" s="441"/>
      <c r="F2511" s="441"/>
      <c r="G2511" s="441"/>
      <c r="H2511" s="441">
        <f t="shared" si="2194"/>
        <v>0</v>
      </c>
      <c r="I2511" s="441"/>
      <c r="J2511" s="445"/>
      <c r="K2511" s="358"/>
      <c r="L2511" s="358"/>
      <c r="M2511" s="358"/>
      <c r="N2511" s="358"/>
      <c r="O2511" s="358"/>
      <c r="P2511" s="358"/>
      <c r="Q2511" s="358"/>
      <c r="R2511" s="358"/>
      <c r="S2511" s="358"/>
      <c r="T2511" s="358"/>
      <c r="U2511" s="358"/>
      <c r="V2511" s="358"/>
      <c r="W2511" s="358"/>
      <c r="X2511" s="358"/>
      <c r="Y2511" s="358"/>
      <c r="Z2511" s="358"/>
      <c r="AA2511" s="358"/>
      <c r="AB2511" s="358"/>
      <c r="AC2511" s="358"/>
      <c r="AD2511" s="358"/>
      <c r="AE2511" s="358"/>
      <c r="AF2511" s="358"/>
      <c r="AG2511" s="358"/>
      <c r="AH2511" s="358"/>
      <c r="AI2511" s="358"/>
      <c r="AJ2511" s="358"/>
      <c r="AK2511" s="396"/>
    </row>
    <row r="2512" spans="1:37" x14ac:dyDescent="0.25">
      <c r="A2512" s="353" t="s">
        <v>238</v>
      </c>
      <c r="B2512" s="353" t="s">
        <v>389</v>
      </c>
      <c r="C2512" s="441">
        <f t="shared" ref="C2512:H2512" si="2195">C72</f>
        <v>6250</v>
      </c>
      <c r="D2512" s="441"/>
      <c r="E2512" s="441"/>
      <c r="F2512" s="441"/>
      <c r="G2512" s="441"/>
      <c r="H2512" s="441">
        <f t="shared" si="2195"/>
        <v>0</v>
      </c>
      <c r="I2512" s="441"/>
      <c r="J2512" s="445"/>
      <c r="K2512" s="358"/>
      <c r="L2512" s="358"/>
      <c r="M2512" s="358"/>
      <c r="N2512" s="358"/>
      <c r="O2512" s="358"/>
      <c r="P2512" s="358"/>
      <c r="Q2512" s="358"/>
      <c r="R2512" s="358"/>
      <c r="S2512" s="358"/>
      <c r="T2512" s="358"/>
      <c r="U2512" s="358"/>
      <c r="V2512" s="358"/>
      <c r="W2512" s="358"/>
      <c r="X2512" s="358"/>
      <c r="Y2512" s="358"/>
      <c r="Z2512" s="358"/>
      <c r="AA2512" s="358"/>
      <c r="AB2512" s="358"/>
      <c r="AC2512" s="358"/>
      <c r="AD2512" s="358"/>
      <c r="AE2512" s="358"/>
      <c r="AF2512" s="358"/>
      <c r="AG2512" s="358"/>
      <c r="AH2512" s="358"/>
      <c r="AI2512" s="358"/>
      <c r="AJ2512" s="358"/>
      <c r="AK2512" s="396"/>
    </row>
    <row r="2513" spans="1:37" x14ac:dyDescent="0.25">
      <c r="A2513" s="353" t="s">
        <v>510</v>
      </c>
      <c r="B2513" s="353" t="s">
        <v>511</v>
      </c>
      <c r="C2513" s="441">
        <f t="shared" ref="C2513:H2513" si="2196">C73</f>
        <v>9375</v>
      </c>
      <c r="D2513" s="441"/>
      <c r="E2513" s="441"/>
      <c r="F2513" s="441"/>
      <c r="G2513" s="441"/>
      <c r="H2513" s="441">
        <f t="shared" si="2196"/>
        <v>0</v>
      </c>
      <c r="I2513" s="441"/>
      <c r="J2513" s="445"/>
      <c r="K2513" s="358"/>
      <c r="L2513" s="358"/>
      <c r="M2513" s="358"/>
      <c r="N2513" s="358"/>
      <c r="O2513" s="358"/>
      <c r="P2513" s="358"/>
      <c r="Q2513" s="358"/>
      <c r="R2513" s="358"/>
      <c r="S2513" s="358"/>
      <c r="T2513" s="358"/>
      <c r="U2513" s="358"/>
      <c r="V2513" s="358"/>
      <c r="W2513" s="358"/>
      <c r="X2513" s="358"/>
      <c r="Y2513" s="358"/>
      <c r="Z2513" s="358"/>
      <c r="AA2513" s="358"/>
      <c r="AB2513" s="358"/>
      <c r="AC2513" s="358"/>
      <c r="AD2513" s="358"/>
      <c r="AE2513" s="358"/>
      <c r="AF2513" s="358"/>
      <c r="AG2513" s="358"/>
      <c r="AH2513" s="358"/>
      <c r="AI2513" s="358"/>
      <c r="AJ2513" s="358"/>
      <c r="AK2513" s="396"/>
    </row>
    <row r="2514" spans="1:37" x14ac:dyDescent="0.25">
      <c r="A2514" s="353" t="s">
        <v>321</v>
      </c>
      <c r="B2514" s="353" t="s">
        <v>321</v>
      </c>
      <c r="C2514" s="441">
        <f t="shared" ref="C2514:H2514" si="2197">C74</f>
        <v>5000</v>
      </c>
      <c r="D2514" s="441"/>
      <c r="E2514" s="441"/>
      <c r="F2514" s="441"/>
      <c r="G2514" s="441"/>
      <c r="H2514" s="441">
        <f t="shared" si="2197"/>
        <v>0</v>
      </c>
      <c r="I2514" s="441"/>
      <c r="J2514" s="445"/>
      <c r="K2514" s="358"/>
      <c r="L2514" s="358"/>
      <c r="M2514" s="358"/>
      <c r="N2514" s="358"/>
      <c r="O2514" s="358"/>
      <c r="P2514" s="358"/>
      <c r="Q2514" s="358"/>
      <c r="R2514" s="358"/>
      <c r="S2514" s="358"/>
      <c r="T2514" s="358"/>
      <c r="U2514" s="358"/>
      <c r="V2514" s="358"/>
      <c r="W2514" s="358"/>
      <c r="X2514" s="358"/>
      <c r="Y2514" s="358"/>
      <c r="Z2514" s="358"/>
      <c r="AA2514" s="358"/>
      <c r="AB2514" s="358"/>
      <c r="AC2514" s="358"/>
      <c r="AD2514" s="358"/>
      <c r="AE2514" s="358"/>
      <c r="AF2514" s="358"/>
      <c r="AG2514" s="358"/>
      <c r="AH2514" s="358"/>
      <c r="AI2514" s="358"/>
      <c r="AJ2514" s="358"/>
      <c r="AK2514" s="396"/>
    </row>
    <row r="2515" spans="1:37" x14ac:dyDescent="0.25">
      <c r="A2515" s="353" t="s">
        <v>501</v>
      </c>
      <c r="B2515" s="353" t="s">
        <v>501</v>
      </c>
      <c r="C2515" s="441">
        <f t="shared" ref="C2515:H2515" si="2198">C75</f>
        <v>4992</v>
      </c>
      <c r="D2515" s="441"/>
      <c r="E2515" s="441"/>
      <c r="F2515" s="441"/>
      <c r="G2515" s="441"/>
      <c r="H2515" s="441">
        <f t="shared" si="2198"/>
        <v>0</v>
      </c>
      <c r="I2515" s="441"/>
      <c r="J2515" s="445"/>
      <c r="K2515" s="358"/>
      <c r="L2515" s="358"/>
      <c r="M2515" s="358"/>
      <c r="N2515" s="358"/>
      <c r="O2515" s="358"/>
      <c r="P2515" s="358"/>
      <c r="Q2515" s="358"/>
      <c r="R2515" s="358"/>
      <c r="S2515" s="358"/>
      <c r="T2515" s="358"/>
      <c r="U2515" s="358"/>
      <c r="V2515" s="358"/>
      <c r="W2515" s="358"/>
      <c r="X2515" s="358"/>
      <c r="Y2515" s="358"/>
      <c r="Z2515" s="358"/>
      <c r="AA2515" s="358"/>
      <c r="AB2515" s="358"/>
      <c r="AC2515" s="358"/>
      <c r="AD2515" s="358"/>
      <c r="AE2515" s="358"/>
      <c r="AF2515" s="358"/>
      <c r="AG2515" s="358"/>
      <c r="AH2515" s="358"/>
      <c r="AI2515" s="358"/>
      <c r="AJ2515" s="358"/>
      <c r="AK2515" s="396"/>
    </row>
    <row r="2516" spans="1:37" x14ac:dyDescent="0.25">
      <c r="A2516" s="353" t="s">
        <v>240</v>
      </c>
      <c r="B2516" s="353" t="s">
        <v>286</v>
      </c>
      <c r="C2516" s="441">
        <f t="shared" ref="C2516:H2516" si="2199">C76</f>
        <v>6250</v>
      </c>
      <c r="D2516" s="441"/>
      <c r="E2516" s="441"/>
      <c r="F2516" s="441"/>
      <c r="G2516" s="441"/>
      <c r="H2516" s="441">
        <f t="shared" si="2199"/>
        <v>0</v>
      </c>
      <c r="I2516" s="441"/>
      <c r="J2516" s="445"/>
      <c r="K2516" s="358"/>
      <c r="L2516" s="358"/>
      <c r="M2516" s="358"/>
      <c r="N2516" s="358"/>
      <c r="O2516" s="358"/>
      <c r="P2516" s="358"/>
      <c r="Q2516" s="358"/>
      <c r="R2516" s="358"/>
      <c r="S2516" s="358"/>
      <c r="T2516" s="358"/>
      <c r="U2516" s="358"/>
      <c r="V2516" s="358"/>
      <c r="W2516" s="358"/>
      <c r="X2516" s="358"/>
      <c r="Y2516" s="358"/>
      <c r="Z2516" s="358"/>
      <c r="AA2516" s="358"/>
      <c r="AB2516" s="358"/>
      <c r="AC2516" s="358"/>
      <c r="AD2516" s="358"/>
      <c r="AE2516" s="358"/>
      <c r="AF2516" s="358"/>
      <c r="AG2516" s="358"/>
      <c r="AH2516" s="358"/>
      <c r="AI2516" s="358"/>
      <c r="AJ2516" s="358"/>
      <c r="AK2516" s="396"/>
    </row>
    <row r="2517" spans="1:37" x14ac:dyDescent="0.25">
      <c r="A2517" s="353" t="s">
        <v>240</v>
      </c>
      <c r="B2517" s="353" t="s">
        <v>279</v>
      </c>
      <c r="C2517" s="441">
        <f t="shared" ref="C2517:H2517" si="2200">C77</f>
        <v>6250</v>
      </c>
      <c r="D2517" s="441"/>
      <c r="E2517" s="441"/>
      <c r="F2517" s="441"/>
      <c r="G2517" s="441"/>
      <c r="H2517" s="441">
        <f t="shared" si="2200"/>
        <v>0</v>
      </c>
      <c r="I2517" s="441"/>
      <c r="J2517" s="445"/>
      <c r="K2517" s="358"/>
      <c r="L2517" s="358"/>
      <c r="M2517" s="358"/>
      <c r="N2517" s="358"/>
      <c r="O2517" s="358"/>
      <c r="P2517" s="358"/>
      <c r="Q2517" s="358"/>
      <c r="R2517" s="358"/>
      <c r="S2517" s="358"/>
      <c r="T2517" s="358"/>
      <c r="U2517" s="358"/>
      <c r="V2517" s="358"/>
      <c r="W2517" s="358"/>
      <c r="X2517" s="358"/>
      <c r="Y2517" s="358"/>
      <c r="Z2517" s="358"/>
      <c r="AA2517" s="358"/>
      <c r="AB2517" s="358"/>
      <c r="AC2517" s="358"/>
      <c r="AD2517" s="358"/>
      <c r="AE2517" s="358"/>
      <c r="AF2517" s="358"/>
      <c r="AG2517" s="358"/>
      <c r="AH2517" s="358"/>
      <c r="AI2517" s="358"/>
      <c r="AJ2517" s="358"/>
      <c r="AK2517" s="396"/>
    </row>
    <row r="2518" spans="1:37" x14ac:dyDescent="0.25">
      <c r="A2518" s="353" t="s">
        <v>241</v>
      </c>
      <c r="B2518" s="353" t="s">
        <v>241</v>
      </c>
      <c r="C2518" s="441">
        <f t="shared" ref="C2518:H2518" si="2201">C78</f>
        <v>6000</v>
      </c>
      <c r="D2518" s="441"/>
      <c r="E2518" s="441"/>
      <c r="F2518" s="441"/>
      <c r="G2518" s="441"/>
      <c r="H2518" s="441">
        <f t="shared" si="2201"/>
        <v>1</v>
      </c>
      <c r="I2518" s="441"/>
      <c r="J2518" s="445"/>
      <c r="K2518" s="358"/>
      <c r="L2518" s="358"/>
      <c r="M2518" s="358"/>
      <c r="N2518" s="358"/>
      <c r="O2518" s="358"/>
      <c r="P2518" s="358"/>
      <c r="Q2518" s="358"/>
      <c r="R2518" s="358"/>
      <c r="S2518" s="358"/>
      <c r="T2518" s="358"/>
      <c r="U2518" s="358"/>
      <c r="V2518" s="358"/>
      <c r="W2518" s="358"/>
      <c r="X2518" s="358"/>
      <c r="Y2518" s="358"/>
      <c r="Z2518" s="358"/>
      <c r="AA2518" s="358"/>
      <c r="AB2518" s="358"/>
      <c r="AC2518" s="358"/>
      <c r="AD2518" s="358"/>
      <c r="AE2518" s="358"/>
      <c r="AF2518" s="358"/>
      <c r="AG2518" s="358"/>
      <c r="AH2518" s="358"/>
      <c r="AI2518" s="358"/>
      <c r="AJ2518" s="358"/>
      <c r="AK2518" s="396"/>
    </row>
    <row r="2519" spans="1:37" x14ac:dyDescent="0.25">
      <c r="A2519" s="353" t="s">
        <v>241</v>
      </c>
      <c r="B2519" s="353" t="s">
        <v>446</v>
      </c>
      <c r="C2519" s="441">
        <f t="shared" ref="C2519:H2519" si="2202">C79</f>
        <v>20000</v>
      </c>
      <c r="D2519" s="441"/>
      <c r="E2519" s="441"/>
      <c r="F2519" s="441"/>
      <c r="G2519" s="441"/>
      <c r="H2519" s="441">
        <f t="shared" si="2202"/>
        <v>0</v>
      </c>
      <c r="I2519" s="441"/>
      <c r="J2519" s="445"/>
      <c r="K2519" s="358"/>
      <c r="L2519" s="358"/>
      <c r="M2519" s="358"/>
      <c r="N2519" s="358"/>
      <c r="O2519" s="358"/>
      <c r="P2519" s="358"/>
      <c r="Q2519" s="358"/>
      <c r="R2519" s="358"/>
      <c r="S2519" s="358"/>
      <c r="T2519" s="358"/>
      <c r="U2519" s="358"/>
      <c r="V2519" s="358"/>
      <c r="W2519" s="358"/>
      <c r="X2519" s="358"/>
      <c r="Y2519" s="358"/>
      <c r="Z2519" s="358"/>
      <c r="AA2519" s="358"/>
      <c r="AB2519" s="358"/>
      <c r="AC2519" s="358"/>
      <c r="AD2519" s="358"/>
      <c r="AE2519" s="358"/>
      <c r="AF2519" s="358"/>
      <c r="AG2519" s="358"/>
      <c r="AH2519" s="358"/>
      <c r="AI2519" s="358"/>
      <c r="AJ2519" s="358"/>
      <c r="AK2519" s="396"/>
    </row>
    <row r="2520" spans="1:37" x14ac:dyDescent="0.25">
      <c r="A2520" s="353" t="s">
        <v>396</v>
      </c>
      <c r="B2520" s="353" t="s">
        <v>396</v>
      </c>
      <c r="C2520" s="441">
        <f t="shared" ref="C2520:H2520" si="2203">C80</f>
        <v>2500</v>
      </c>
      <c r="D2520" s="441"/>
      <c r="E2520" s="441"/>
      <c r="F2520" s="441"/>
      <c r="G2520" s="441"/>
      <c r="H2520" s="441">
        <f t="shared" si="2203"/>
        <v>0</v>
      </c>
      <c r="I2520" s="441"/>
      <c r="J2520" s="445"/>
      <c r="K2520" s="358"/>
      <c r="L2520" s="358"/>
      <c r="M2520" s="358"/>
      <c r="N2520" s="358"/>
      <c r="O2520" s="358"/>
      <c r="P2520" s="358"/>
      <c r="Q2520" s="358"/>
      <c r="R2520" s="358"/>
      <c r="S2520" s="358"/>
      <c r="T2520" s="358"/>
      <c r="U2520" s="358"/>
      <c r="V2520" s="358"/>
      <c r="W2520" s="358"/>
      <c r="X2520" s="358"/>
      <c r="Y2520" s="358"/>
      <c r="Z2520" s="358"/>
      <c r="AA2520" s="358"/>
      <c r="AB2520" s="358"/>
      <c r="AC2520" s="358"/>
      <c r="AD2520" s="358"/>
      <c r="AE2520" s="358"/>
      <c r="AF2520" s="358"/>
      <c r="AG2520" s="358"/>
      <c r="AH2520" s="358"/>
      <c r="AI2520" s="358"/>
      <c r="AJ2520" s="358"/>
      <c r="AK2520" s="396"/>
    </row>
    <row r="2521" spans="1:37" x14ac:dyDescent="0.25">
      <c r="A2521" s="353" t="s">
        <v>522</v>
      </c>
      <c r="B2521" s="353" t="s">
        <v>523</v>
      </c>
      <c r="C2521" s="441">
        <f t="shared" ref="C2521:H2521" si="2204">C81</f>
        <v>2500</v>
      </c>
      <c r="D2521" s="441"/>
      <c r="E2521" s="441"/>
      <c r="F2521" s="441"/>
      <c r="G2521" s="441"/>
      <c r="H2521" s="441">
        <f t="shared" si="2204"/>
        <v>0</v>
      </c>
      <c r="I2521" s="441"/>
      <c r="J2521" s="445"/>
      <c r="K2521" s="358"/>
      <c r="L2521" s="358"/>
      <c r="M2521" s="358"/>
      <c r="N2521" s="358"/>
      <c r="O2521" s="358"/>
      <c r="P2521" s="358"/>
      <c r="Q2521" s="358"/>
      <c r="R2521" s="358"/>
      <c r="S2521" s="358"/>
      <c r="T2521" s="358"/>
      <c r="U2521" s="358"/>
      <c r="V2521" s="358"/>
      <c r="W2521" s="358"/>
      <c r="X2521" s="358"/>
      <c r="Y2521" s="358"/>
      <c r="Z2521" s="358"/>
      <c r="AA2521" s="358"/>
      <c r="AB2521" s="358"/>
      <c r="AC2521" s="358"/>
      <c r="AD2521" s="358"/>
      <c r="AE2521" s="358"/>
      <c r="AF2521" s="358"/>
      <c r="AG2521" s="358"/>
      <c r="AH2521" s="358"/>
      <c r="AI2521" s="358"/>
      <c r="AJ2521" s="358"/>
      <c r="AK2521" s="396"/>
    </row>
    <row r="2522" spans="1:37" x14ac:dyDescent="0.25">
      <c r="A2522" s="353" t="s">
        <v>516</v>
      </c>
      <c r="B2522" s="353" t="s">
        <v>517</v>
      </c>
      <c r="C2522" s="441">
        <f t="shared" ref="C2522:H2522" si="2205">C82</f>
        <v>2500</v>
      </c>
      <c r="D2522" s="441"/>
      <c r="E2522" s="441"/>
      <c r="F2522" s="441"/>
      <c r="G2522" s="441"/>
      <c r="H2522" s="441">
        <f t="shared" si="2205"/>
        <v>0</v>
      </c>
      <c r="I2522" s="441"/>
      <c r="J2522" s="445"/>
      <c r="K2522" s="358"/>
      <c r="L2522" s="358"/>
      <c r="M2522" s="358"/>
      <c r="N2522" s="358"/>
      <c r="O2522" s="358"/>
      <c r="P2522" s="358"/>
      <c r="Q2522" s="358"/>
      <c r="R2522" s="358"/>
      <c r="S2522" s="358"/>
      <c r="T2522" s="358"/>
      <c r="U2522" s="358"/>
      <c r="V2522" s="358"/>
      <c r="W2522" s="358"/>
      <c r="X2522" s="358"/>
      <c r="Y2522" s="358"/>
      <c r="Z2522" s="358"/>
      <c r="AA2522" s="358"/>
      <c r="AB2522" s="358"/>
      <c r="AC2522" s="358"/>
      <c r="AD2522" s="358"/>
      <c r="AE2522" s="358"/>
      <c r="AF2522" s="358"/>
      <c r="AG2522" s="358"/>
      <c r="AH2522" s="358"/>
      <c r="AI2522" s="358"/>
      <c r="AJ2522" s="358"/>
      <c r="AK2522" s="396"/>
    </row>
    <row r="2523" spans="1:37" x14ac:dyDescent="0.25">
      <c r="A2523" s="353" t="s">
        <v>535</v>
      </c>
      <c r="B2523" s="353" t="s">
        <v>535</v>
      </c>
      <c r="C2523" s="441">
        <f t="shared" ref="C2523:H2523" si="2206">C83</f>
        <v>4992</v>
      </c>
      <c r="D2523" s="441"/>
      <c r="E2523" s="441"/>
      <c r="F2523" s="441"/>
      <c r="G2523" s="441"/>
      <c r="H2523" s="441">
        <f t="shared" si="2206"/>
        <v>0</v>
      </c>
      <c r="I2523" s="441"/>
      <c r="J2523" s="445"/>
      <c r="K2523" s="358"/>
      <c r="L2523" s="358"/>
      <c r="M2523" s="358"/>
      <c r="N2523" s="358"/>
      <c r="O2523" s="358"/>
      <c r="P2523" s="358"/>
      <c r="Q2523" s="358"/>
      <c r="R2523" s="358"/>
      <c r="S2523" s="358"/>
      <c r="T2523" s="358"/>
      <c r="U2523" s="358"/>
      <c r="V2523" s="358"/>
      <c r="W2523" s="358"/>
      <c r="X2523" s="358"/>
      <c r="Y2523" s="358"/>
      <c r="Z2523" s="358"/>
      <c r="AA2523" s="358"/>
      <c r="AB2523" s="358"/>
      <c r="AC2523" s="358"/>
      <c r="AD2523" s="358"/>
      <c r="AE2523" s="358"/>
      <c r="AF2523" s="358"/>
      <c r="AG2523" s="358"/>
      <c r="AH2523" s="358"/>
      <c r="AI2523" s="358"/>
      <c r="AJ2523" s="358"/>
      <c r="AK2523" s="396"/>
    </row>
    <row r="2524" spans="1:37" x14ac:dyDescent="0.25">
      <c r="A2524" s="353" t="s">
        <v>424</v>
      </c>
      <c r="B2524" s="353" t="s">
        <v>424</v>
      </c>
      <c r="C2524" s="441">
        <f t="shared" ref="C2524:H2524" si="2207">C84</f>
        <v>1002</v>
      </c>
      <c r="D2524" s="441"/>
      <c r="E2524" s="441"/>
      <c r="F2524" s="441"/>
      <c r="G2524" s="441"/>
      <c r="H2524" s="441">
        <f t="shared" si="2207"/>
        <v>0</v>
      </c>
      <c r="I2524" s="441"/>
      <c r="J2524" s="445"/>
      <c r="K2524" s="358"/>
      <c r="L2524" s="358"/>
      <c r="M2524" s="358"/>
      <c r="N2524" s="358"/>
      <c r="O2524" s="358"/>
      <c r="P2524" s="358"/>
      <c r="Q2524" s="358"/>
      <c r="R2524" s="358"/>
      <c r="S2524" s="358"/>
      <c r="T2524" s="358"/>
      <c r="U2524" s="358"/>
      <c r="V2524" s="358"/>
      <c r="W2524" s="358"/>
      <c r="X2524" s="358"/>
      <c r="Y2524" s="358"/>
      <c r="Z2524" s="358"/>
      <c r="AA2524" s="358"/>
      <c r="AB2524" s="358"/>
      <c r="AC2524" s="358"/>
      <c r="AD2524" s="358"/>
      <c r="AE2524" s="358"/>
      <c r="AF2524" s="358"/>
      <c r="AG2524" s="358"/>
      <c r="AH2524" s="358"/>
      <c r="AI2524" s="358"/>
      <c r="AJ2524" s="358"/>
      <c r="AK2524" s="396"/>
    </row>
    <row r="2525" spans="1:37" x14ac:dyDescent="0.25">
      <c r="A2525" s="353" t="s">
        <v>438</v>
      </c>
      <c r="B2525" s="353" t="s">
        <v>438</v>
      </c>
      <c r="C2525" s="441">
        <f t="shared" ref="C2525:H2525" si="2208">C85</f>
        <v>2500</v>
      </c>
      <c r="D2525" s="441"/>
      <c r="E2525" s="441"/>
      <c r="F2525" s="441"/>
      <c r="G2525" s="441"/>
      <c r="H2525" s="441">
        <f t="shared" si="2208"/>
        <v>0</v>
      </c>
      <c r="I2525" s="441"/>
      <c r="J2525" s="445"/>
      <c r="K2525" s="358"/>
      <c r="L2525" s="358"/>
      <c r="M2525" s="358"/>
      <c r="N2525" s="358"/>
      <c r="O2525" s="358"/>
      <c r="P2525" s="358"/>
      <c r="Q2525" s="358"/>
      <c r="R2525" s="358"/>
      <c r="S2525" s="358"/>
      <c r="T2525" s="358"/>
      <c r="U2525" s="358"/>
      <c r="V2525" s="358"/>
      <c r="W2525" s="358"/>
      <c r="X2525" s="358"/>
      <c r="Y2525" s="358"/>
      <c r="Z2525" s="358"/>
      <c r="AA2525" s="358"/>
      <c r="AB2525" s="358"/>
      <c r="AC2525" s="358"/>
      <c r="AD2525" s="358"/>
      <c r="AE2525" s="358"/>
      <c r="AF2525" s="358"/>
      <c r="AG2525" s="358"/>
      <c r="AH2525" s="358"/>
      <c r="AI2525" s="358"/>
      <c r="AJ2525" s="358"/>
      <c r="AK2525" s="396"/>
    </row>
    <row r="2526" spans="1:37" x14ac:dyDescent="0.25">
      <c r="A2526" s="353" t="s">
        <v>452</v>
      </c>
      <c r="B2526" s="353" t="s">
        <v>453</v>
      </c>
      <c r="C2526" s="441">
        <f t="shared" ref="C2526:H2526" si="2209">C86</f>
        <v>6250</v>
      </c>
      <c r="D2526" s="441"/>
      <c r="E2526" s="441"/>
      <c r="F2526" s="441"/>
      <c r="G2526" s="441"/>
      <c r="H2526" s="441">
        <f t="shared" si="2209"/>
        <v>0</v>
      </c>
      <c r="I2526" s="441"/>
      <c r="J2526" s="445"/>
      <c r="K2526" s="358"/>
      <c r="L2526" s="358"/>
      <c r="M2526" s="358"/>
      <c r="N2526" s="358"/>
      <c r="O2526" s="358"/>
      <c r="P2526" s="358"/>
      <c r="Q2526" s="358"/>
      <c r="R2526" s="358"/>
      <c r="S2526" s="358"/>
      <c r="T2526" s="358"/>
      <c r="U2526" s="358"/>
      <c r="V2526" s="358"/>
      <c r="W2526" s="358"/>
      <c r="X2526" s="358"/>
      <c r="Y2526" s="358"/>
      <c r="Z2526" s="358"/>
      <c r="AA2526" s="358"/>
      <c r="AB2526" s="358"/>
      <c r="AC2526" s="358"/>
      <c r="AD2526" s="358"/>
      <c r="AE2526" s="358"/>
      <c r="AF2526" s="358"/>
      <c r="AG2526" s="358"/>
      <c r="AH2526" s="358"/>
      <c r="AI2526" s="358"/>
      <c r="AJ2526" s="358"/>
      <c r="AK2526" s="396"/>
    </row>
    <row r="2527" spans="1:37" x14ac:dyDescent="0.25">
      <c r="A2527" s="353" t="s">
        <v>538</v>
      </c>
      <c r="B2527" s="353" t="s">
        <v>538</v>
      </c>
      <c r="C2527" s="441">
        <f t="shared" ref="C2527:H2527" si="2210">C87</f>
        <v>2500</v>
      </c>
      <c r="D2527" s="441"/>
      <c r="E2527" s="441"/>
      <c r="F2527" s="441"/>
      <c r="G2527" s="441"/>
      <c r="H2527" s="441">
        <f t="shared" si="2210"/>
        <v>0</v>
      </c>
      <c r="I2527" s="441"/>
      <c r="J2527" s="445"/>
      <c r="K2527" s="358"/>
      <c r="L2527" s="358"/>
      <c r="M2527" s="358"/>
      <c r="N2527" s="358"/>
      <c r="O2527" s="358"/>
      <c r="P2527" s="358"/>
      <c r="Q2527" s="358"/>
      <c r="R2527" s="358"/>
      <c r="S2527" s="358"/>
      <c r="T2527" s="358"/>
      <c r="U2527" s="358"/>
      <c r="V2527" s="358"/>
      <c r="W2527" s="358"/>
      <c r="X2527" s="358"/>
      <c r="Y2527" s="358"/>
      <c r="Z2527" s="358"/>
      <c r="AA2527" s="358"/>
      <c r="AB2527" s="358"/>
      <c r="AC2527" s="358"/>
      <c r="AD2527" s="358"/>
      <c r="AE2527" s="358"/>
      <c r="AF2527" s="358"/>
      <c r="AG2527" s="358"/>
      <c r="AH2527" s="358"/>
      <c r="AI2527" s="358"/>
      <c r="AJ2527" s="358"/>
      <c r="AK2527" s="396"/>
    </row>
    <row r="2528" spans="1:37" x14ac:dyDescent="0.25">
      <c r="A2528" s="353" t="s">
        <v>242</v>
      </c>
      <c r="B2528" s="353" t="s">
        <v>455</v>
      </c>
      <c r="C2528" s="441">
        <f t="shared" ref="C2528:H2528" si="2211">C88</f>
        <v>25000</v>
      </c>
      <c r="D2528" s="441"/>
      <c r="E2528" s="441"/>
      <c r="F2528" s="441"/>
      <c r="G2528" s="441"/>
      <c r="H2528" s="441">
        <f t="shared" si="2211"/>
        <v>1</v>
      </c>
      <c r="I2528" s="441"/>
      <c r="J2528" s="445"/>
      <c r="K2528" s="358"/>
      <c r="L2528" s="358"/>
      <c r="M2528" s="358"/>
      <c r="N2528" s="358"/>
      <c r="O2528" s="358"/>
      <c r="P2528" s="358"/>
      <c r="Q2528" s="358"/>
      <c r="R2528" s="358"/>
      <c r="S2528" s="358"/>
      <c r="T2528" s="358"/>
      <c r="U2528" s="358"/>
      <c r="V2528" s="358"/>
      <c r="W2528" s="358"/>
      <c r="X2528" s="358"/>
      <c r="Y2528" s="358"/>
      <c r="Z2528" s="358"/>
      <c r="AA2528" s="358"/>
      <c r="AB2528" s="358"/>
      <c r="AC2528" s="358"/>
      <c r="AD2528" s="358"/>
      <c r="AE2528" s="358"/>
      <c r="AF2528" s="358"/>
      <c r="AG2528" s="358"/>
      <c r="AH2528" s="358"/>
      <c r="AI2528" s="358"/>
      <c r="AJ2528" s="358"/>
      <c r="AK2528" s="396"/>
    </row>
    <row r="2529" spans="1:37" x14ac:dyDescent="0.25">
      <c r="A2529" s="353" t="s">
        <v>242</v>
      </c>
      <c r="B2529" s="353" t="s">
        <v>277</v>
      </c>
      <c r="C2529" s="441">
        <f t="shared" ref="C2529:H2529" si="2212">C89</f>
        <v>40000</v>
      </c>
      <c r="D2529" s="441"/>
      <c r="E2529" s="441"/>
      <c r="F2529" s="441"/>
      <c r="G2529" s="441"/>
      <c r="H2529" s="441">
        <f t="shared" si="2212"/>
        <v>1</v>
      </c>
      <c r="I2529" s="441"/>
      <c r="J2529" s="445"/>
      <c r="K2529" s="358"/>
      <c r="L2529" s="358"/>
      <c r="M2529" s="358"/>
      <c r="N2529" s="358"/>
      <c r="O2529" s="358"/>
      <c r="P2529" s="358"/>
      <c r="Q2529" s="358"/>
      <c r="R2529" s="358"/>
      <c r="S2529" s="358"/>
      <c r="T2529" s="358"/>
      <c r="U2529" s="358"/>
      <c r="V2529" s="358"/>
      <c r="W2529" s="358"/>
      <c r="X2529" s="358"/>
      <c r="Y2529" s="358"/>
      <c r="Z2529" s="358"/>
      <c r="AA2529" s="358"/>
      <c r="AB2529" s="358"/>
      <c r="AC2529" s="358"/>
      <c r="AD2529" s="358"/>
      <c r="AE2529" s="358"/>
      <c r="AF2529" s="358"/>
      <c r="AG2529" s="358"/>
      <c r="AH2529" s="358"/>
      <c r="AI2529" s="358"/>
      <c r="AJ2529" s="358"/>
      <c r="AK2529" s="396"/>
    </row>
    <row r="2530" spans="1:37" x14ac:dyDescent="0.25">
      <c r="A2530" s="353" t="s">
        <v>276</v>
      </c>
      <c r="B2530" s="353" t="s">
        <v>276</v>
      </c>
      <c r="C2530" s="441">
        <f t="shared" ref="C2530:H2530" si="2213">C90</f>
        <v>10000</v>
      </c>
      <c r="D2530" s="441"/>
      <c r="E2530" s="441"/>
      <c r="F2530" s="441"/>
      <c r="G2530" s="441"/>
      <c r="H2530" s="441">
        <f t="shared" si="2213"/>
        <v>0</v>
      </c>
      <c r="I2530" s="441"/>
      <c r="J2530" s="445"/>
      <c r="K2530" s="358"/>
      <c r="L2530" s="358"/>
      <c r="M2530" s="358"/>
      <c r="N2530" s="358"/>
      <c r="O2530" s="358"/>
      <c r="P2530" s="358"/>
      <c r="Q2530" s="358"/>
      <c r="R2530" s="358"/>
      <c r="S2530" s="358"/>
      <c r="T2530" s="358"/>
      <c r="U2530" s="358"/>
      <c r="V2530" s="358"/>
      <c r="W2530" s="358"/>
      <c r="X2530" s="358"/>
      <c r="Y2530" s="358"/>
      <c r="Z2530" s="358"/>
      <c r="AA2530" s="358"/>
      <c r="AB2530" s="358"/>
      <c r="AC2530" s="358"/>
      <c r="AD2530" s="358"/>
      <c r="AE2530" s="358"/>
      <c r="AF2530" s="358"/>
      <c r="AG2530" s="358"/>
      <c r="AH2530" s="358"/>
      <c r="AI2530" s="358"/>
      <c r="AJ2530" s="358"/>
      <c r="AK2530" s="396"/>
    </row>
    <row r="2531" spans="1:37" x14ac:dyDescent="0.25">
      <c r="A2531" s="353" t="s">
        <v>519</v>
      </c>
      <c r="B2531" s="353" t="s">
        <v>519</v>
      </c>
      <c r="C2531" s="441">
        <f t="shared" ref="C2531:H2531" si="2214">C91</f>
        <v>3000</v>
      </c>
      <c r="D2531" s="441"/>
      <c r="E2531" s="441"/>
      <c r="F2531" s="441"/>
      <c r="G2531" s="441"/>
      <c r="H2531" s="441">
        <f t="shared" si="2214"/>
        <v>0</v>
      </c>
      <c r="I2531" s="441"/>
      <c r="J2531" s="445"/>
      <c r="K2531" s="358"/>
      <c r="L2531" s="358"/>
      <c r="M2531" s="358"/>
      <c r="N2531" s="358"/>
      <c r="O2531" s="358"/>
      <c r="P2531" s="358"/>
      <c r="Q2531" s="358"/>
      <c r="R2531" s="358"/>
      <c r="S2531" s="358"/>
      <c r="T2531" s="358"/>
      <c r="U2531" s="358"/>
      <c r="V2531" s="358"/>
      <c r="W2531" s="358"/>
      <c r="X2531" s="358"/>
      <c r="Y2531" s="358"/>
      <c r="Z2531" s="358"/>
      <c r="AA2531" s="358"/>
      <c r="AB2531" s="358"/>
      <c r="AC2531" s="358"/>
      <c r="AD2531" s="358"/>
      <c r="AE2531" s="358"/>
      <c r="AF2531" s="358"/>
      <c r="AG2531" s="358"/>
      <c r="AH2531" s="358"/>
      <c r="AI2531" s="358"/>
      <c r="AJ2531" s="358"/>
      <c r="AK2531" s="396"/>
    </row>
    <row r="2532" spans="1:37" x14ac:dyDescent="0.25">
      <c r="A2532" s="353" t="s">
        <v>350</v>
      </c>
      <c r="B2532" s="353" t="s">
        <v>350</v>
      </c>
      <c r="C2532" s="441">
        <f t="shared" ref="C2532:H2532" si="2215">C92</f>
        <v>3000</v>
      </c>
      <c r="D2532" s="441"/>
      <c r="E2532" s="441"/>
      <c r="F2532" s="441"/>
      <c r="G2532" s="441"/>
      <c r="H2532" s="441">
        <f t="shared" si="2215"/>
        <v>0</v>
      </c>
      <c r="I2532" s="441"/>
      <c r="J2532" s="445"/>
      <c r="K2532" s="358"/>
      <c r="L2532" s="358"/>
      <c r="M2532" s="358"/>
      <c r="N2532" s="358"/>
      <c r="O2532" s="358"/>
      <c r="P2532" s="358"/>
      <c r="Q2532" s="358"/>
      <c r="R2532" s="358"/>
      <c r="S2532" s="358"/>
      <c r="T2532" s="358"/>
      <c r="U2532" s="358"/>
      <c r="V2532" s="358"/>
      <c r="W2532" s="358"/>
      <c r="X2532" s="358"/>
      <c r="Y2532" s="358"/>
      <c r="Z2532" s="358"/>
      <c r="AA2532" s="358"/>
      <c r="AB2532" s="358"/>
      <c r="AC2532" s="358"/>
      <c r="AD2532" s="358"/>
      <c r="AE2532" s="358"/>
      <c r="AF2532" s="358"/>
      <c r="AG2532" s="358"/>
      <c r="AH2532" s="358"/>
      <c r="AI2532" s="358"/>
      <c r="AJ2532" s="358"/>
      <c r="AK2532" s="396"/>
    </row>
    <row r="2533" spans="1:37" x14ac:dyDescent="0.25">
      <c r="A2533" s="353" t="s">
        <v>462</v>
      </c>
      <c r="B2533" s="353" t="s">
        <v>462</v>
      </c>
      <c r="C2533" s="441">
        <f t="shared" ref="C2533:H2533" si="2216">C93</f>
        <v>5000</v>
      </c>
      <c r="D2533" s="441"/>
      <c r="E2533" s="441"/>
      <c r="F2533" s="441"/>
      <c r="G2533" s="441"/>
      <c r="H2533" s="441">
        <f t="shared" si="2216"/>
        <v>0</v>
      </c>
      <c r="I2533" s="441"/>
      <c r="J2533" s="445"/>
      <c r="K2533" s="358"/>
      <c r="L2533" s="358"/>
      <c r="M2533" s="358"/>
      <c r="N2533" s="358"/>
      <c r="O2533" s="358"/>
      <c r="P2533" s="358"/>
      <c r="Q2533" s="358"/>
      <c r="R2533" s="358"/>
      <c r="S2533" s="358"/>
      <c r="T2533" s="358"/>
      <c r="U2533" s="358"/>
      <c r="V2533" s="358"/>
      <c r="W2533" s="358"/>
      <c r="X2533" s="358"/>
      <c r="Y2533" s="358"/>
      <c r="Z2533" s="358"/>
      <c r="AA2533" s="358"/>
      <c r="AB2533" s="358"/>
      <c r="AC2533" s="358"/>
      <c r="AD2533" s="358"/>
      <c r="AE2533" s="358"/>
      <c r="AF2533" s="358"/>
      <c r="AG2533" s="358"/>
      <c r="AH2533" s="358"/>
      <c r="AI2533" s="358"/>
      <c r="AJ2533" s="358"/>
      <c r="AK2533" s="396"/>
    </row>
    <row r="2534" spans="1:37" x14ac:dyDescent="0.25">
      <c r="A2534" s="353" t="s">
        <v>305</v>
      </c>
      <c r="B2534" s="353" t="s">
        <v>305</v>
      </c>
      <c r="C2534" s="441">
        <f t="shared" ref="C2534:H2534" si="2217">C94</f>
        <v>2500</v>
      </c>
      <c r="D2534" s="441"/>
      <c r="E2534" s="441"/>
      <c r="F2534" s="441"/>
      <c r="G2534" s="441"/>
      <c r="H2534" s="441">
        <f t="shared" si="2217"/>
        <v>0</v>
      </c>
      <c r="I2534" s="441"/>
      <c r="J2534" s="445"/>
      <c r="K2534" s="358"/>
      <c r="L2534" s="358"/>
      <c r="M2534" s="358"/>
      <c r="N2534" s="358"/>
      <c r="O2534" s="358"/>
      <c r="P2534" s="358"/>
      <c r="Q2534" s="358"/>
      <c r="R2534" s="358"/>
      <c r="S2534" s="358"/>
      <c r="T2534" s="358"/>
      <c r="U2534" s="358"/>
      <c r="V2534" s="358"/>
      <c r="W2534" s="358"/>
      <c r="X2534" s="358"/>
      <c r="Y2534" s="358"/>
      <c r="Z2534" s="358"/>
      <c r="AA2534" s="358"/>
      <c r="AB2534" s="358"/>
      <c r="AC2534" s="358"/>
      <c r="AD2534" s="358"/>
      <c r="AE2534" s="358"/>
      <c r="AF2534" s="358"/>
      <c r="AG2534" s="358"/>
      <c r="AH2534" s="358"/>
      <c r="AI2534" s="358"/>
      <c r="AJ2534" s="358"/>
      <c r="AK2534" s="396"/>
    </row>
    <row r="2535" spans="1:37" x14ac:dyDescent="0.25">
      <c r="A2535" s="353" t="s">
        <v>282</v>
      </c>
      <c r="B2535" s="353" t="s">
        <v>282</v>
      </c>
      <c r="C2535" s="441">
        <f t="shared" ref="C2535:H2535" si="2218">C95</f>
        <v>2496</v>
      </c>
      <c r="D2535" s="441"/>
      <c r="E2535" s="441"/>
      <c r="F2535" s="441"/>
      <c r="G2535" s="441"/>
      <c r="H2535" s="441">
        <f t="shared" si="2218"/>
        <v>0</v>
      </c>
      <c r="I2535" s="441"/>
      <c r="J2535" s="445"/>
      <c r="K2535" s="358"/>
      <c r="L2535" s="358"/>
      <c r="M2535" s="358"/>
      <c r="N2535" s="358"/>
      <c r="O2535" s="358"/>
      <c r="P2535" s="358"/>
      <c r="Q2535" s="358"/>
      <c r="R2535" s="358"/>
      <c r="S2535" s="358"/>
      <c r="T2535" s="358"/>
      <c r="U2535" s="358"/>
      <c r="V2535" s="358"/>
      <c r="W2535" s="358"/>
      <c r="X2535" s="358"/>
      <c r="Y2535" s="358"/>
      <c r="Z2535" s="358"/>
      <c r="AA2535" s="358"/>
      <c r="AB2535" s="358"/>
      <c r="AC2535" s="358"/>
      <c r="AD2535" s="358"/>
      <c r="AE2535" s="358"/>
      <c r="AF2535" s="358"/>
      <c r="AG2535" s="358"/>
      <c r="AH2535" s="358"/>
      <c r="AI2535" s="358"/>
      <c r="AJ2535" s="358"/>
      <c r="AK2535" s="396"/>
    </row>
    <row r="2536" spans="1:37" x14ac:dyDescent="0.25">
      <c r="A2536" s="353" t="s">
        <v>243</v>
      </c>
      <c r="B2536" s="353" t="s">
        <v>514</v>
      </c>
      <c r="C2536" s="441">
        <f t="shared" ref="C2536:H2536" si="2219">C96</f>
        <v>5000</v>
      </c>
      <c r="D2536" s="441"/>
      <c r="E2536" s="441"/>
      <c r="F2536" s="441"/>
      <c r="G2536" s="441"/>
      <c r="H2536" s="441">
        <f t="shared" si="2219"/>
        <v>0</v>
      </c>
      <c r="I2536" s="441"/>
      <c r="J2536" s="445"/>
      <c r="K2536" s="358"/>
      <c r="L2536" s="358"/>
      <c r="M2536" s="358"/>
      <c r="N2536" s="358"/>
      <c r="O2536" s="358"/>
      <c r="P2536" s="358"/>
      <c r="Q2536" s="358"/>
      <c r="R2536" s="358"/>
      <c r="S2536" s="358"/>
      <c r="T2536" s="358"/>
      <c r="U2536" s="358"/>
      <c r="V2536" s="358"/>
      <c r="W2536" s="358"/>
      <c r="X2536" s="358"/>
      <c r="Y2536" s="358"/>
      <c r="Z2536" s="358"/>
      <c r="AA2536" s="358"/>
      <c r="AB2536" s="358"/>
      <c r="AC2536" s="358"/>
      <c r="AD2536" s="358"/>
      <c r="AE2536" s="358"/>
      <c r="AF2536" s="358"/>
      <c r="AG2536" s="358"/>
      <c r="AH2536" s="358"/>
      <c r="AI2536" s="358"/>
      <c r="AJ2536" s="358"/>
      <c r="AK2536" s="396"/>
    </row>
    <row r="2537" spans="1:37" x14ac:dyDescent="0.25">
      <c r="A2537" s="353" t="s">
        <v>243</v>
      </c>
      <c r="B2537" s="353" t="s">
        <v>456</v>
      </c>
      <c r="C2537" s="441">
        <f t="shared" ref="C2537:H2537" si="2220">C97</f>
        <v>6250</v>
      </c>
      <c r="D2537" s="441"/>
      <c r="E2537" s="441"/>
      <c r="F2537" s="441"/>
      <c r="G2537" s="441"/>
      <c r="H2537" s="441">
        <f t="shared" si="2220"/>
        <v>0</v>
      </c>
      <c r="I2537" s="441"/>
      <c r="J2537" s="445"/>
      <c r="K2537" s="358"/>
      <c r="L2537" s="358"/>
      <c r="M2537" s="358"/>
      <c r="N2537" s="358"/>
      <c r="O2537" s="358"/>
      <c r="P2537" s="358"/>
      <c r="Q2537" s="358"/>
      <c r="R2537" s="358"/>
      <c r="S2537" s="358"/>
      <c r="T2537" s="358"/>
      <c r="U2537" s="358"/>
      <c r="V2537" s="358"/>
      <c r="W2537" s="358"/>
      <c r="X2537" s="358"/>
      <c r="Y2537" s="358"/>
      <c r="Z2537" s="358"/>
      <c r="AA2537" s="358"/>
      <c r="AB2537" s="358"/>
      <c r="AC2537" s="358"/>
      <c r="AD2537" s="358"/>
      <c r="AE2537" s="358"/>
      <c r="AF2537" s="358"/>
      <c r="AG2537" s="358"/>
      <c r="AH2537" s="358"/>
      <c r="AI2537" s="358"/>
      <c r="AJ2537" s="358"/>
      <c r="AK2537" s="396"/>
    </row>
    <row r="2538" spans="1:37" x14ac:dyDescent="0.25">
      <c r="A2538" s="353" t="s">
        <v>411</v>
      </c>
      <c r="B2538" s="353" t="s">
        <v>411</v>
      </c>
      <c r="C2538" s="441">
        <f t="shared" ref="C2538:H2538" si="2221">C98</f>
        <v>2500</v>
      </c>
      <c r="D2538" s="441"/>
      <c r="E2538" s="441"/>
      <c r="F2538" s="441"/>
      <c r="G2538" s="441"/>
      <c r="H2538" s="441">
        <f t="shared" si="2221"/>
        <v>0</v>
      </c>
      <c r="I2538" s="441"/>
      <c r="J2538" s="445"/>
      <c r="K2538" s="358"/>
      <c r="L2538" s="358"/>
      <c r="M2538" s="358"/>
      <c r="N2538" s="358"/>
      <c r="O2538" s="358"/>
      <c r="P2538" s="358"/>
      <c r="Q2538" s="358"/>
      <c r="R2538" s="358"/>
      <c r="S2538" s="358"/>
      <c r="T2538" s="358"/>
      <c r="U2538" s="358"/>
      <c r="V2538" s="358"/>
      <c r="W2538" s="358"/>
      <c r="X2538" s="358"/>
      <c r="Y2538" s="358"/>
      <c r="Z2538" s="358"/>
      <c r="AA2538" s="358"/>
      <c r="AB2538" s="358"/>
      <c r="AC2538" s="358"/>
      <c r="AD2538" s="358"/>
      <c r="AE2538" s="358"/>
      <c r="AF2538" s="358"/>
      <c r="AG2538" s="358"/>
      <c r="AH2538" s="358"/>
      <c r="AI2538" s="358"/>
      <c r="AJ2538" s="358"/>
      <c r="AK2538" s="396"/>
    </row>
    <row r="2539" spans="1:37" x14ac:dyDescent="0.25">
      <c r="A2539" s="353" t="s">
        <v>524</v>
      </c>
      <c r="B2539" s="353" t="s">
        <v>524</v>
      </c>
      <c r="C2539" s="441">
        <f t="shared" ref="C2539:H2539" si="2222">C99</f>
        <v>2333</v>
      </c>
      <c r="D2539" s="441"/>
      <c r="E2539" s="441"/>
      <c r="F2539" s="441"/>
      <c r="G2539" s="441"/>
      <c r="H2539" s="441">
        <f t="shared" si="2222"/>
        <v>0</v>
      </c>
      <c r="I2539" s="441"/>
      <c r="J2539" s="445"/>
      <c r="K2539" s="358"/>
      <c r="L2539" s="358"/>
      <c r="M2539" s="358"/>
      <c r="N2539" s="358"/>
      <c r="O2539" s="358"/>
      <c r="P2539" s="358"/>
      <c r="Q2539" s="358"/>
      <c r="R2539" s="358"/>
      <c r="S2539" s="358"/>
      <c r="T2539" s="358"/>
      <c r="U2539" s="358"/>
      <c r="V2539" s="358"/>
      <c r="W2539" s="358"/>
      <c r="X2539" s="358"/>
      <c r="Y2539" s="358"/>
      <c r="Z2539" s="358"/>
      <c r="AA2539" s="358"/>
      <c r="AB2539" s="358"/>
      <c r="AC2539" s="358"/>
      <c r="AD2539" s="358"/>
      <c r="AE2539" s="358"/>
      <c r="AF2539" s="358"/>
      <c r="AG2539" s="358"/>
      <c r="AH2539" s="358"/>
      <c r="AI2539" s="358"/>
      <c r="AJ2539" s="358"/>
      <c r="AK2539" s="396"/>
    </row>
    <row r="2540" spans="1:37" x14ac:dyDescent="0.25">
      <c r="A2540" s="353" t="s">
        <v>318</v>
      </c>
      <c r="B2540" s="353" t="s">
        <v>318</v>
      </c>
      <c r="C2540" s="441">
        <f t="shared" ref="C2540:H2540" si="2223">C100</f>
        <v>5000</v>
      </c>
      <c r="D2540" s="441"/>
      <c r="E2540" s="441"/>
      <c r="F2540" s="441"/>
      <c r="G2540" s="441"/>
      <c r="H2540" s="441">
        <f t="shared" si="2223"/>
        <v>0</v>
      </c>
      <c r="I2540" s="441"/>
      <c r="J2540" s="445"/>
      <c r="K2540" s="358"/>
      <c r="L2540" s="358"/>
      <c r="M2540" s="358"/>
      <c r="N2540" s="358"/>
      <c r="O2540" s="358"/>
      <c r="P2540" s="358"/>
      <c r="Q2540" s="358"/>
      <c r="R2540" s="358"/>
      <c r="S2540" s="358"/>
      <c r="T2540" s="358"/>
      <c r="U2540" s="358"/>
      <c r="V2540" s="358"/>
      <c r="W2540" s="358"/>
      <c r="X2540" s="358"/>
      <c r="Y2540" s="358"/>
      <c r="Z2540" s="358"/>
      <c r="AA2540" s="358"/>
      <c r="AB2540" s="358"/>
      <c r="AC2540" s="358"/>
      <c r="AD2540" s="358"/>
      <c r="AE2540" s="358"/>
      <c r="AF2540" s="358"/>
      <c r="AG2540" s="358"/>
      <c r="AH2540" s="358"/>
      <c r="AI2540" s="358"/>
      <c r="AJ2540" s="358"/>
      <c r="AK2540" s="396"/>
    </row>
    <row r="2541" spans="1:37" x14ac:dyDescent="0.25">
      <c r="A2541" s="353" t="s">
        <v>400</v>
      </c>
      <c r="B2541" s="353" t="s">
        <v>400</v>
      </c>
      <c r="C2541" s="441">
        <f t="shared" ref="C2541:H2541" si="2224">C101</f>
        <v>1998.0000000000002</v>
      </c>
      <c r="D2541" s="441"/>
      <c r="E2541" s="441"/>
      <c r="F2541" s="441"/>
      <c r="G2541" s="441"/>
      <c r="H2541" s="441">
        <f t="shared" si="2224"/>
        <v>0</v>
      </c>
      <c r="I2541" s="441"/>
      <c r="J2541" s="445"/>
      <c r="K2541" s="358"/>
      <c r="L2541" s="358"/>
      <c r="M2541" s="358"/>
      <c r="N2541" s="358"/>
      <c r="O2541" s="358"/>
      <c r="P2541" s="358"/>
      <c r="Q2541" s="358"/>
      <c r="R2541" s="358"/>
      <c r="S2541" s="358"/>
      <c r="T2541" s="358"/>
      <c r="U2541" s="358"/>
      <c r="V2541" s="358"/>
      <c r="W2541" s="358"/>
      <c r="X2541" s="358"/>
      <c r="Y2541" s="358"/>
      <c r="Z2541" s="358"/>
      <c r="AA2541" s="358"/>
      <c r="AB2541" s="358"/>
      <c r="AC2541" s="358"/>
      <c r="AD2541" s="358"/>
      <c r="AE2541" s="358"/>
      <c r="AF2541" s="358"/>
      <c r="AG2541" s="358"/>
      <c r="AH2541" s="358"/>
      <c r="AI2541" s="358"/>
      <c r="AJ2541" s="358"/>
      <c r="AK2541" s="396"/>
    </row>
    <row r="2542" spans="1:37" x14ac:dyDescent="0.25">
      <c r="A2542" s="353" t="s">
        <v>334</v>
      </c>
      <c r="B2542" s="353" t="s">
        <v>334</v>
      </c>
      <c r="C2542" s="441">
        <f t="shared" ref="C2542:H2542" si="2225">C102</f>
        <v>500</v>
      </c>
      <c r="D2542" s="441"/>
      <c r="E2542" s="441"/>
      <c r="F2542" s="441"/>
      <c r="G2542" s="441"/>
      <c r="H2542" s="441">
        <f t="shared" si="2225"/>
        <v>0</v>
      </c>
      <c r="I2542" s="441"/>
      <c r="J2542" s="445"/>
      <c r="K2542" s="358"/>
      <c r="L2542" s="358"/>
      <c r="M2542" s="358"/>
      <c r="N2542" s="358"/>
      <c r="O2542" s="358"/>
      <c r="P2542" s="358"/>
      <c r="Q2542" s="358"/>
      <c r="R2542" s="358"/>
      <c r="S2542" s="358"/>
      <c r="T2542" s="358"/>
      <c r="U2542" s="358"/>
      <c r="V2542" s="358"/>
      <c r="W2542" s="358"/>
      <c r="X2542" s="358"/>
      <c r="Y2542" s="358"/>
      <c r="Z2542" s="358"/>
      <c r="AA2542" s="358"/>
      <c r="AB2542" s="358"/>
      <c r="AC2542" s="358"/>
      <c r="AD2542" s="358"/>
      <c r="AE2542" s="358"/>
      <c r="AF2542" s="358"/>
      <c r="AG2542" s="358"/>
      <c r="AH2542" s="358"/>
      <c r="AI2542" s="358"/>
      <c r="AJ2542" s="358"/>
      <c r="AK2542" s="396"/>
    </row>
    <row r="2543" spans="1:37" x14ac:dyDescent="0.25">
      <c r="A2543" s="353" t="s">
        <v>420</v>
      </c>
      <c r="B2543" s="353" t="s">
        <v>421</v>
      </c>
      <c r="C2543" s="441">
        <f t="shared" ref="C2543:H2543" si="2226">C103</f>
        <v>6250</v>
      </c>
      <c r="D2543" s="441"/>
      <c r="E2543" s="441"/>
      <c r="F2543" s="441"/>
      <c r="G2543" s="441"/>
      <c r="H2543" s="441">
        <f t="shared" si="2226"/>
        <v>0</v>
      </c>
      <c r="I2543" s="441"/>
      <c r="J2543" s="445"/>
      <c r="K2543" s="358"/>
      <c r="L2543" s="358"/>
      <c r="M2543" s="358"/>
      <c r="N2543" s="358"/>
      <c r="O2543" s="358"/>
      <c r="P2543" s="358"/>
      <c r="Q2543" s="358"/>
      <c r="R2543" s="358"/>
      <c r="S2543" s="358"/>
      <c r="T2543" s="358"/>
      <c r="U2543" s="358"/>
      <c r="V2543" s="358"/>
      <c r="W2543" s="358"/>
      <c r="X2543" s="358"/>
      <c r="Y2543" s="358"/>
      <c r="Z2543" s="358"/>
      <c r="AA2543" s="358"/>
      <c r="AB2543" s="358"/>
      <c r="AC2543" s="358"/>
      <c r="AD2543" s="358"/>
      <c r="AE2543" s="358"/>
      <c r="AF2543" s="358"/>
      <c r="AG2543" s="358"/>
      <c r="AH2543" s="358"/>
      <c r="AI2543" s="358"/>
      <c r="AJ2543" s="358"/>
      <c r="AK2543" s="396"/>
    </row>
    <row r="2544" spans="1:37" x14ac:dyDescent="0.25">
      <c r="A2544" s="353" t="s">
        <v>245</v>
      </c>
      <c r="B2544" s="353" t="s">
        <v>408</v>
      </c>
      <c r="C2544" s="441">
        <f t="shared" ref="C2544:H2544" si="2227">C104</f>
        <v>6250</v>
      </c>
      <c r="D2544" s="441"/>
      <c r="E2544" s="441"/>
      <c r="F2544" s="441"/>
      <c r="G2544" s="441"/>
      <c r="H2544" s="441">
        <f t="shared" si="2227"/>
        <v>0</v>
      </c>
      <c r="I2544" s="441"/>
      <c r="J2544" s="445"/>
      <c r="K2544" s="358"/>
      <c r="L2544" s="358"/>
      <c r="M2544" s="358"/>
      <c r="N2544" s="358"/>
      <c r="O2544" s="358"/>
      <c r="P2544" s="358"/>
      <c r="Q2544" s="358"/>
      <c r="R2544" s="358"/>
      <c r="S2544" s="358"/>
      <c r="T2544" s="358"/>
      <c r="U2544" s="358"/>
      <c r="V2544" s="358"/>
      <c r="W2544" s="358"/>
      <c r="X2544" s="358"/>
      <c r="Y2544" s="358"/>
      <c r="Z2544" s="358"/>
      <c r="AA2544" s="358"/>
      <c r="AB2544" s="358"/>
      <c r="AC2544" s="358"/>
      <c r="AD2544" s="358"/>
      <c r="AE2544" s="358"/>
      <c r="AF2544" s="358"/>
      <c r="AG2544" s="358"/>
      <c r="AH2544" s="358"/>
      <c r="AI2544" s="358"/>
      <c r="AJ2544" s="358"/>
      <c r="AK2544" s="396"/>
    </row>
    <row r="2545" spans="1:37" x14ac:dyDescent="0.25">
      <c r="A2545" s="353" t="s">
        <v>245</v>
      </c>
      <c r="B2545" s="353" t="s">
        <v>362</v>
      </c>
      <c r="C2545" s="441">
        <f t="shared" ref="C2545:H2545" si="2228">C105</f>
        <v>6250</v>
      </c>
      <c r="D2545" s="441"/>
      <c r="E2545" s="441"/>
      <c r="F2545" s="441"/>
      <c r="G2545" s="441"/>
      <c r="H2545" s="441">
        <f t="shared" si="2228"/>
        <v>0</v>
      </c>
      <c r="I2545" s="441"/>
      <c r="J2545" s="445"/>
      <c r="K2545" s="358"/>
      <c r="L2545" s="358"/>
      <c r="M2545" s="358"/>
      <c r="N2545" s="358"/>
      <c r="O2545" s="358"/>
      <c r="P2545" s="358"/>
      <c r="Q2545" s="358"/>
      <c r="R2545" s="358"/>
      <c r="S2545" s="358"/>
      <c r="T2545" s="358"/>
      <c r="U2545" s="358"/>
      <c r="V2545" s="358"/>
      <c r="W2545" s="358"/>
      <c r="X2545" s="358"/>
      <c r="Y2545" s="358"/>
      <c r="Z2545" s="358"/>
      <c r="AA2545" s="358"/>
      <c r="AB2545" s="358"/>
      <c r="AC2545" s="358"/>
      <c r="AD2545" s="358"/>
      <c r="AE2545" s="358"/>
      <c r="AF2545" s="358"/>
      <c r="AG2545" s="358"/>
      <c r="AH2545" s="358"/>
      <c r="AI2545" s="358"/>
      <c r="AJ2545" s="358"/>
      <c r="AK2545" s="396"/>
    </row>
    <row r="2546" spans="1:37" x14ac:dyDescent="0.25">
      <c r="A2546" s="353" t="s">
        <v>412</v>
      </c>
      <c r="B2546" s="353" t="s">
        <v>413</v>
      </c>
      <c r="C2546" s="441">
        <f t="shared" ref="C2546:H2546" si="2229">C106</f>
        <v>20000</v>
      </c>
      <c r="D2546" s="441"/>
      <c r="E2546" s="441"/>
      <c r="F2546" s="441"/>
      <c r="G2546" s="441"/>
      <c r="H2546" s="441">
        <f t="shared" si="2229"/>
        <v>0</v>
      </c>
      <c r="I2546" s="441"/>
      <c r="J2546" s="445"/>
      <c r="K2546" s="358"/>
      <c r="L2546" s="358"/>
      <c r="M2546" s="358"/>
      <c r="N2546" s="358"/>
      <c r="O2546" s="358"/>
      <c r="P2546" s="358"/>
      <c r="Q2546" s="358"/>
      <c r="R2546" s="358"/>
      <c r="S2546" s="358"/>
      <c r="T2546" s="358"/>
      <c r="U2546" s="358"/>
      <c r="V2546" s="358"/>
      <c r="W2546" s="358"/>
      <c r="X2546" s="358"/>
      <c r="Y2546" s="358"/>
      <c r="Z2546" s="358"/>
      <c r="AA2546" s="358"/>
      <c r="AB2546" s="358"/>
      <c r="AC2546" s="358"/>
      <c r="AD2546" s="358"/>
      <c r="AE2546" s="358"/>
      <c r="AF2546" s="358"/>
      <c r="AG2546" s="358"/>
      <c r="AH2546" s="358"/>
      <c r="AI2546" s="358"/>
      <c r="AJ2546" s="358"/>
      <c r="AK2546" s="396"/>
    </row>
    <row r="2547" spans="1:37" x14ac:dyDescent="0.25">
      <c r="A2547" s="353" t="s">
        <v>246</v>
      </c>
      <c r="B2547" s="353" t="s">
        <v>274</v>
      </c>
      <c r="C2547" s="441">
        <f t="shared" ref="C2547:H2547" si="2230">C107</f>
        <v>40000</v>
      </c>
      <c r="D2547" s="441"/>
      <c r="E2547" s="441"/>
      <c r="F2547" s="441"/>
      <c r="G2547" s="441"/>
      <c r="H2547" s="441">
        <f t="shared" si="2230"/>
        <v>0</v>
      </c>
      <c r="I2547" s="441"/>
      <c r="J2547" s="445"/>
      <c r="K2547" s="358"/>
      <c r="L2547" s="358"/>
      <c r="M2547" s="358"/>
      <c r="N2547" s="358"/>
      <c r="O2547" s="358"/>
      <c r="P2547" s="358"/>
      <c r="Q2547" s="358"/>
      <c r="R2547" s="358"/>
      <c r="S2547" s="358"/>
      <c r="T2547" s="358"/>
      <c r="U2547" s="358"/>
      <c r="V2547" s="358"/>
      <c r="W2547" s="358"/>
      <c r="X2547" s="358"/>
      <c r="Y2547" s="358"/>
      <c r="Z2547" s="358"/>
      <c r="AA2547" s="358"/>
      <c r="AB2547" s="358"/>
      <c r="AC2547" s="358"/>
      <c r="AD2547" s="358"/>
      <c r="AE2547" s="358"/>
      <c r="AF2547" s="358"/>
      <c r="AG2547" s="358"/>
      <c r="AH2547" s="358"/>
      <c r="AI2547" s="358"/>
      <c r="AJ2547" s="358"/>
      <c r="AK2547" s="396"/>
    </row>
    <row r="2548" spans="1:37" x14ac:dyDescent="0.25">
      <c r="A2548" s="353" t="s">
        <v>247</v>
      </c>
      <c r="B2548" s="353" t="s">
        <v>269</v>
      </c>
      <c r="C2548" s="441">
        <f t="shared" ref="C2548:H2548" si="2231">C108</f>
        <v>25000</v>
      </c>
      <c r="D2548" s="441"/>
      <c r="E2548" s="441"/>
      <c r="F2548" s="441"/>
      <c r="G2548" s="441"/>
      <c r="H2548" s="441">
        <f t="shared" si="2231"/>
        <v>0</v>
      </c>
      <c r="I2548" s="441"/>
      <c r="J2548" s="445"/>
      <c r="K2548" s="358"/>
      <c r="L2548" s="358"/>
      <c r="M2548" s="358"/>
      <c r="N2548" s="358"/>
      <c r="O2548" s="358"/>
      <c r="P2548" s="358"/>
      <c r="Q2548" s="358"/>
      <c r="R2548" s="358"/>
      <c r="S2548" s="358"/>
      <c r="T2548" s="358"/>
      <c r="U2548" s="358"/>
      <c r="V2548" s="358"/>
      <c r="W2548" s="358"/>
      <c r="X2548" s="358"/>
      <c r="Y2548" s="358"/>
      <c r="Z2548" s="358"/>
      <c r="AA2548" s="358"/>
      <c r="AB2548" s="358"/>
      <c r="AC2548" s="358"/>
      <c r="AD2548" s="358"/>
      <c r="AE2548" s="358"/>
      <c r="AF2548" s="358"/>
      <c r="AG2548" s="358"/>
      <c r="AH2548" s="358"/>
      <c r="AI2548" s="358"/>
      <c r="AJ2548" s="358"/>
      <c r="AK2548" s="396"/>
    </row>
    <row r="2549" spans="1:37" x14ac:dyDescent="0.25">
      <c r="A2549" s="353" t="s">
        <v>247</v>
      </c>
      <c r="B2549" s="353" t="s">
        <v>473</v>
      </c>
      <c r="C2549" s="441">
        <f t="shared" ref="C2549:H2549" si="2232">C109</f>
        <v>12500</v>
      </c>
      <c r="D2549" s="441"/>
      <c r="E2549" s="441"/>
      <c r="F2549" s="441"/>
      <c r="G2549" s="441"/>
      <c r="H2549" s="441">
        <f t="shared" si="2232"/>
        <v>0</v>
      </c>
      <c r="I2549" s="441"/>
      <c r="J2549" s="445"/>
      <c r="K2549" s="358"/>
      <c r="L2549" s="358"/>
      <c r="M2549" s="358"/>
      <c r="N2549" s="358"/>
      <c r="O2549" s="358"/>
      <c r="P2549" s="358"/>
      <c r="Q2549" s="358"/>
      <c r="R2549" s="358"/>
      <c r="S2549" s="358"/>
      <c r="T2549" s="358"/>
      <c r="U2549" s="358"/>
      <c r="V2549" s="358"/>
      <c r="W2549" s="358"/>
      <c r="X2549" s="358"/>
      <c r="Y2549" s="358"/>
      <c r="Z2549" s="358"/>
      <c r="AA2549" s="358"/>
      <c r="AB2549" s="358"/>
      <c r="AC2549" s="358"/>
      <c r="AD2549" s="358"/>
      <c r="AE2549" s="358"/>
      <c r="AF2549" s="358"/>
      <c r="AG2549" s="358"/>
      <c r="AH2549" s="358"/>
      <c r="AI2549" s="358"/>
      <c r="AJ2549" s="358"/>
      <c r="AK2549" s="396"/>
    </row>
    <row r="2550" spans="1:37" x14ac:dyDescent="0.25">
      <c r="A2550" s="353" t="s">
        <v>325</v>
      </c>
      <c r="B2550" s="353" t="s">
        <v>325</v>
      </c>
      <c r="C2550" s="441">
        <f t="shared" ref="C2550:H2550" si="2233">C110</f>
        <v>20000</v>
      </c>
      <c r="D2550" s="441"/>
      <c r="E2550" s="441"/>
      <c r="F2550" s="441"/>
      <c r="G2550" s="441"/>
      <c r="H2550" s="441">
        <f t="shared" si="2233"/>
        <v>0</v>
      </c>
      <c r="I2550" s="441"/>
      <c r="J2550" s="445"/>
      <c r="K2550" s="358"/>
      <c r="L2550" s="358"/>
      <c r="M2550" s="358"/>
      <c r="N2550" s="358"/>
      <c r="O2550" s="358"/>
      <c r="P2550" s="358"/>
      <c r="Q2550" s="358"/>
      <c r="R2550" s="358"/>
      <c r="S2550" s="358"/>
      <c r="T2550" s="358"/>
      <c r="U2550" s="358"/>
      <c r="V2550" s="358"/>
      <c r="W2550" s="358"/>
      <c r="X2550" s="358"/>
      <c r="Y2550" s="358"/>
      <c r="Z2550" s="358"/>
      <c r="AA2550" s="358"/>
      <c r="AB2550" s="358"/>
      <c r="AC2550" s="358"/>
      <c r="AD2550" s="358"/>
      <c r="AE2550" s="358"/>
      <c r="AF2550" s="358"/>
      <c r="AG2550" s="358"/>
      <c r="AH2550" s="358"/>
      <c r="AI2550" s="358"/>
      <c r="AJ2550" s="358"/>
      <c r="AK2550" s="396"/>
    </row>
    <row r="2551" spans="1:37" x14ac:dyDescent="0.25">
      <c r="A2551" s="353" t="s">
        <v>248</v>
      </c>
      <c r="B2551" s="353" t="s">
        <v>297</v>
      </c>
      <c r="C2551" s="441">
        <f t="shared" ref="C2551:H2551" si="2234">C111</f>
        <v>20000</v>
      </c>
      <c r="D2551" s="441"/>
      <c r="E2551" s="441"/>
      <c r="F2551" s="441"/>
      <c r="G2551" s="441"/>
      <c r="H2551" s="441">
        <f t="shared" si="2234"/>
        <v>0</v>
      </c>
      <c r="I2551" s="441"/>
      <c r="J2551" s="445"/>
      <c r="K2551" s="358"/>
      <c r="L2551" s="358"/>
      <c r="M2551" s="358"/>
      <c r="N2551" s="358"/>
      <c r="O2551" s="358"/>
      <c r="P2551" s="358"/>
      <c r="Q2551" s="358"/>
      <c r="R2551" s="358"/>
      <c r="S2551" s="358"/>
      <c r="T2551" s="358"/>
      <c r="U2551" s="358"/>
      <c r="V2551" s="358"/>
      <c r="W2551" s="358"/>
      <c r="X2551" s="358"/>
      <c r="Y2551" s="358"/>
      <c r="Z2551" s="358"/>
      <c r="AA2551" s="358"/>
      <c r="AB2551" s="358"/>
      <c r="AC2551" s="358"/>
      <c r="AD2551" s="358"/>
      <c r="AE2551" s="358"/>
      <c r="AF2551" s="358"/>
      <c r="AG2551" s="358"/>
      <c r="AH2551" s="358"/>
      <c r="AI2551" s="358"/>
      <c r="AJ2551" s="358"/>
      <c r="AK2551" s="396"/>
    </row>
    <row r="2552" spans="1:37" x14ac:dyDescent="0.25">
      <c r="A2552" s="353" t="s">
        <v>248</v>
      </c>
      <c r="B2552" s="353" t="s">
        <v>356</v>
      </c>
      <c r="C2552" s="441">
        <f t="shared" ref="C2552:H2552" si="2235">C112</f>
        <v>20000</v>
      </c>
      <c r="D2552" s="441"/>
      <c r="E2552" s="441"/>
      <c r="F2552" s="441"/>
      <c r="G2552" s="441"/>
      <c r="H2552" s="441">
        <f t="shared" si="2235"/>
        <v>0</v>
      </c>
      <c r="I2552" s="441"/>
      <c r="J2552" s="445"/>
      <c r="K2552" s="358"/>
      <c r="L2552" s="358"/>
      <c r="M2552" s="358"/>
      <c r="N2552" s="358"/>
      <c r="O2552" s="358"/>
      <c r="P2552" s="358"/>
      <c r="Q2552" s="358"/>
      <c r="R2552" s="358"/>
      <c r="S2552" s="358"/>
      <c r="T2552" s="358"/>
      <c r="U2552" s="358"/>
      <c r="V2552" s="358"/>
      <c r="W2552" s="358"/>
      <c r="X2552" s="358"/>
      <c r="Y2552" s="358"/>
      <c r="Z2552" s="358"/>
      <c r="AA2552" s="358"/>
      <c r="AB2552" s="358"/>
      <c r="AC2552" s="358"/>
      <c r="AD2552" s="358"/>
      <c r="AE2552" s="358"/>
      <c r="AF2552" s="358"/>
      <c r="AG2552" s="358"/>
      <c r="AH2552" s="358"/>
      <c r="AI2552" s="358"/>
      <c r="AJ2552" s="358"/>
      <c r="AK2552" s="396"/>
    </row>
    <row r="2553" spans="1:37" x14ac:dyDescent="0.25">
      <c r="A2553" s="353" t="s">
        <v>249</v>
      </c>
      <c r="B2553" s="353" t="s">
        <v>352</v>
      </c>
      <c r="C2553" s="441">
        <f t="shared" ref="C2553:H2553" si="2236">C113</f>
        <v>20000</v>
      </c>
      <c r="D2553" s="441"/>
      <c r="E2553" s="441"/>
      <c r="F2553" s="441"/>
      <c r="G2553" s="441"/>
      <c r="H2553" s="441">
        <f t="shared" si="2236"/>
        <v>0</v>
      </c>
      <c r="I2553" s="441"/>
      <c r="J2553" s="445"/>
      <c r="K2553" s="358"/>
      <c r="L2553" s="358"/>
      <c r="M2553" s="358"/>
      <c r="N2553" s="358"/>
      <c r="O2553" s="358"/>
      <c r="P2553" s="358"/>
      <c r="Q2553" s="358"/>
      <c r="R2553" s="358"/>
      <c r="S2553" s="358"/>
      <c r="T2553" s="358"/>
      <c r="U2553" s="358"/>
      <c r="V2553" s="358"/>
      <c r="W2553" s="358"/>
      <c r="X2553" s="358"/>
      <c r="Y2553" s="358"/>
      <c r="Z2553" s="358"/>
      <c r="AA2553" s="358"/>
      <c r="AB2553" s="358"/>
      <c r="AC2553" s="358"/>
      <c r="AD2553" s="358"/>
      <c r="AE2553" s="358"/>
      <c r="AF2553" s="358"/>
      <c r="AG2553" s="358"/>
      <c r="AH2553" s="358"/>
      <c r="AI2553" s="358"/>
      <c r="AJ2553" s="358"/>
      <c r="AK2553" s="396"/>
    </row>
    <row r="2554" spans="1:37" x14ac:dyDescent="0.25">
      <c r="A2554" s="353" t="s">
        <v>249</v>
      </c>
      <c r="B2554" s="353" t="s">
        <v>525</v>
      </c>
      <c r="C2554" s="441">
        <f t="shared" ref="C2554:H2554" si="2237">C114</f>
        <v>25000</v>
      </c>
      <c r="D2554" s="441"/>
      <c r="E2554" s="441"/>
      <c r="F2554" s="441"/>
      <c r="G2554" s="441"/>
      <c r="H2554" s="441">
        <f t="shared" si="2237"/>
        <v>0</v>
      </c>
      <c r="I2554" s="441"/>
      <c r="J2554" s="445"/>
      <c r="K2554" s="358"/>
      <c r="L2554" s="358"/>
      <c r="M2554" s="358"/>
      <c r="N2554" s="358"/>
      <c r="O2554" s="358"/>
      <c r="P2554" s="358"/>
      <c r="Q2554" s="358"/>
      <c r="R2554" s="358"/>
      <c r="S2554" s="358"/>
      <c r="T2554" s="358"/>
      <c r="U2554" s="358"/>
      <c r="V2554" s="358"/>
      <c r="W2554" s="358"/>
      <c r="X2554" s="358"/>
      <c r="Y2554" s="358"/>
      <c r="Z2554" s="358"/>
      <c r="AA2554" s="358"/>
      <c r="AB2554" s="358"/>
      <c r="AC2554" s="358"/>
      <c r="AD2554" s="358"/>
      <c r="AE2554" s="358"/>
      <c r="AF2554" s="358"/>
      <c r="AG2554" s="358"/>
      <c r="AH2554" s="358"/>
      <c r="AI2554" s="358"/>
      <c r="AJ2554" s="358"/>
      <c r="AK2554" s="396"/>
    </row>
    <row r="2555" spans="1:37" x14ac:dyDescent="0.25">
      <c r="A2555" s="353" t="s">
        <v>533</v>
      </c>
      <c r="B2555" s="353" t="s">
        <v>533</v>
      </c>
      <c r="C2555" s="441">
        <f t="shared" ref="C2555:H2555" si="2238">C115</f>
        <v>42000</v>
      </c>
      <c r="D2555" s="441"/>
      <c r="E2555" s="441"/>
      <c r="F2555" s="441"/>
      <c r="G2555" s="441"/>
      <c r="H2555" s="441">
        <f t="shared" si="2238"/>
        <v>0</v>
      </c>
      <c r="I2555" s="441"/>
      <c r="J2555" s="445"/>
      <c r="K2555" s="358"/>
      <c r="L2555" s="358"/>
      <c r="M2555" s="358"/>
      <c r="N2555" s="358"/>
      <c r="O2555" s="358"/>
      <c r="P2555" s="358"/>
      <c r="Q2555" s="358"/>
      <c r="R2555" s="358"/>
      <c r="S2555" s="358"/>
      <c r="T2555" s="358"/>
      <c r="U2555" s="358"/>
      <c r="V2555" s="358"/>
      <c r="W2555" s="358"/>
      <c r="X2555" s="358"/>
      <c r="Y2555" s="358"/>
      <c r="Z2555" s="358"/>
      <c r="AA2555" s="358"/>
      <c r="AB2555" s="358"/>
      <c r="AC2555" s="358"/>
      <c r="AD2555" s="358"/>
      <c r="AE2555" s="358"/>
      <c r="AF2555" s="358"/>
      <c r="AG2555" s="358"/>
      <c r="AH2555" s="358"/>
      <c r="AI2555" s="358"/>
      <c r="AJ2555" s="358"/>
      <c r="AK2555" s="396"/>
    </row>
    <row r="2556" spans="1:37" x14ac:dyDescent="0.25">
      <c r="A2556" s="353" t="s">
        <v>316</v>
      </c>
      <c r="B2556" s="353" t="s">
        <v>316</v>
      </c>
      <c r="C2556" s="441">
        <f t="shared" ref="C2556:H2556" si="2239">C116</f>
        <v>20000</v>
      </c>
      <c r="D2556" s="441"/>
      <c r="E2556" s="441"/>
      <c r="F2556" s="441"/>
      <c r="G2556" s="441"/>
      <c r="H2556" s="441">
        <f t="shared" si="2239"/>
        <v>0</v>
      </c>
      <c r="I2556" s="441"/>
      <c r="J2556" s="445"/>
      <c r="K2556" s="358"/>
      <c r="L2556" s="358"/>
      <c r="M2556" s="358"/>
      <c r="N2556" s="358"/>
      <c r="O2556" s="358"/>
      <c r="P2556" s="358"/>
      <c r="Q2556" s="358"/>
      <c r="R2556" s="358"/>
      <c r="S2556" s="358"/>
      <c r="T2556" s="358"/>
      <c r="U2556" s="358"/>
      <c r="V2556" s="358"/>
      <c r="W2556" s="358"/>
      <c r="X2556" s="358"/>
      <c r="Y2556" s="358"/>
      <c r="Z2556" s="358"/>
      <c r="AA2556" s="358"/>
      <c r="AB2556" s="358"/>
      <c r="AC2556" s="358"/>
      <c r="AD2556" s="358"/>
      <c r="AE2556" s="358"/>
      <c r="AF2556" s="358"/>
      <c r="AG2556" s="358"/>
      <c r="AH2556" s="358"/>
      <c r="AI2556" s="358"/>
      <c r="AJ2556" s="358"/>
      <c r="AK2556" s="396"/>
    </row>
    <row r="2557" spans="1:37" x14ac:dyDescent="0.25">
      <c r="A2557" s="353" t="s">
        <v>369</v>
      </c>
      <c r="B2557" s="353" t="s">
        <v>370</v>
      </c>
      <c r="C2557" s="441">
        <f t="shared" ref="C2557:H2557" si="2240">C117</f>
        <v>1800</v>
      </c>
      <c r="D2557" s="441"/>
      <c r="E2557" s="441"/>
      <c r="F2557" s="441"/>
      <c r="G2557" s="441"/>
      <c r="H2557" s="441">
        <f t="shared" si="2240"/>
        <v>0</v>
      </c>
      <c r="I2557" s="441"/>
      <c r="J2557" s="445"/>
      <c r="K2557" s="358"/>
      <c r="L2557" s="358"/>
      <c r="M2557" s="358"/>
      <c r="N2557" s="358"/>
      <c r="O2557" s="358"/>
      <c r="P2557" s="358"/>
      <c r="Q2557" s="358"/>
      <c r="R2557" s="358"/>
      <c r="S2557" s="358"/>
      <c r="T2557" s="358"/>
      <c r="U2557" s="358"/>
      <c r="V2557" s="358"/>
      <c r="W2557" s="358"/>
      <c r="X2557" s="358"/>
      <c r="Y2557" s="358"/>
      <c r="Z2557" s="358"/>
      <c r="AA2557" s="358"/>
      <c r="AB2557" s="358"/>
      <c r="AC2557" s="358"/>
      <c r="AD2557" s="358"/>
      <c r="AE2557" s="358"/>
      <c r="AF2557" s="358"/>
      <c r="AG2557" s="358"/>
      <c r="AH2557" s="358"/>
      <c r="AI2557" s="358"/>
      <c r="AJ2557" s="358"/>
      <c r="AK2557" s="396"/>
    </row>
    <row r="2558" spans="1:37" x14ac:dyDescent="0.25">
      <c r="A2558" s="353" t="s">
        <v>508</v>
      </c>
      <c r="B2558" s="353" t="s">
        <v>509</v>
      </c>
      <c r="C2558" s="441">
        <f t="shared" ref="C2558:H2558" si="2241">C118</f>
        <v>5000</v>
      </c>
      <c r="D2558" s="441"/>
      <c r="E2558" s="441"/>
      <c r="F2558" s="441"/>
      <c r="G2558" s="441"/>
      <c r="H2558" s="441">
        <f t="shared" si="2241"/>
        <v>0</v>
      </c>
      <c r="I2558" s="441"/>
      <c r="J2558" s="445"/>
      <c r="K2558" s="358"/>
      <c r="L2558" s="358"/>
      <c r="M2558" s="358"/>
      <c r="N2558" s="358"/>
      <c r="O2558" s="358"/>
      <c r="P2558" s="358"/>
      <c r="Q2558" s="358"/>
      <c r="R2558" s="358"/>
      <c r="S2558" s="358"/>
      <c r="T2558" s="358"/>
      <c r="U2558" s="358"/>
      <c r="V2558" s="358"/>
      <c r="W2558" s="358"/>
      <c r="X2558" s="358"/>
      <c r="Y2558" s="358"/>
      <c r="Z2558" s="358"/>
      <c r="AA2558" s="358"/>
      <c r="AB2558" s="358"/>
      <c r="AC2558" s="358"/>
      <c r="AD2558" s="358"/>
      <c r="AE2558" s="358"/>
      <c r="AF2558" s="358"/>
      <c r="AG2558" s="358"/>
      <c r="AH2558" s="358"/>
      <c r="AI2558" s="358"/>
      <c r="AJ2558" s="358"/>
      <c r="AK2558" s="396"/>
    </row>
    <row r="2559" spans="1:37" x14ac:dyDescent="0.25">
      <c r="A2559" s="353" t="s">
        <v>250</v>
      </c>
      <c r="B2559" s="353" t="s">
        <v>403</v>
      </c>
      <c r="C2559" s="441">
        <f t="shared" ref="C2559:H2559" si="2242">C119</f>
        <v>20000</v>
      </c>
      <c r="D2559" s="441"/>
      <c r="E2559" s="441"/>
      <c r="F2559" s="441"/>
      <c r="G2559" s="441"/>
      <c r="H2559" s="441">
        <f t="shared" si="2242"/>
        <v>0</v>
      </c>
      <c r="I2559" s="441"/>
      <c r="J2559" s="445"/>
      <c r="K2559" s="358"/>
      <c r="L2559" s="358"/>
      <c r="M2559" s="358"/>
      <c r="N2559" s="358"/>
      <c r="O2559" s="358"/>
      <c r="P2559" s="358"/>
      <c r="Q2559" s="358"/>
      <c r="R2559" s="358"/>
      <c r="S2559" s="358"/>
      <c r="T2559" s="358"/>
      <c r="U2559" s="358"/>
      <c r="V2559" s="358"/>
      <c r="W2559" s="358"/>
      <c r="X2559" s="358"/>
      <c r="Y2559" s="358"/>
      <c r="Z2559" s="358"/>
      <c r="AA2559" s="358"/>
      <c r="AB2559" s="358"/>
      <c r="AC2559" s="358"/>
      <c r="AD2559" s="358"/>
      <c r="AE2559" s="358"/>
      <c r="AF2559" s="358"/>
      <c r="AG2559" s="358"/>
      <c r="AH2559" s="358"/>
      <c r="AI2559" s="358"/>
      <c r="AJ2559" s="358"/>
      <c r="AK2559" s="396"/>
    </row>
    <row r="2560" spans="1:37" x14ac:dyDescent="0.25">
      <c r="A2560" s="353" t="s">
        <v>250</v>
      </c>
      <c r="B2560" s="353" t="s">
        <v>290</v>
      </c>
      <c r="C2560" s="441">
        <f t="shared" ref="C2560:H2560" si="2243">C120</f>
        <v>20000</v>
      </c>
      <c r="D2560" s="441"/>
      <c r="E2560" s="441"/>
      <c r="F2560" s="441"/>
      <c r="G2560" s="441"/>
      <c r="H2560" s="441">
        <f t="shared" si="2243"/>
        <v>0</v>
      </c>
      <c r="I2560" s="441"/>
      <c r="J2560" s="445"/>
      <c r="K2560" s="358"/>
      <c r="L2560" s="358"/>
      <c r="M2560" s="358"/>
      <c r="N2560" s="358"/>
      <c r="O2560" s="358"/>
      <c r="P2560" s="358"/>
      <c r="Q2560" s="358"/>
      <c r="R2560" s="358"/>
      <c r="S2560" s="358"/>
      <c r="T2560" s="358"/>
      <c r="U2560" s="358"/>
      <c r="V2560" s="358"/>
      <c r="W2560" s="358"/>
      <c r="X2560" s="358"/>
      <c r="Y2560" s="358"/>
      <c r="Z2560" s="358"/>
      <c r="AA2560" s="358"/>
      <c r="AB2560" s="358"/>
      <c r="AC2560" s="358"/>
      <c r="AD2560" s="358"/>
      <c r="AE2560" s="358"/>
      <c r="AF2560" s="358"/>
      <c r="AG2560" s="358"/>
      <c r="AH2560" s="358"/>
      <c r="AI2560" s="358"/>
      <c r="AJ2560" s="358"/>
      <c r="AK2560" s="396"/>
    </row>
    <row r="2561" spans="1:37" x14ac:dyDescent="0.25">
      <c r="A2561" s="353" t="s">
        <v>489</v>
      </c>
      <c r="B2561" s="353" t="s">
        <v>490</v>
      </c>
      <c r="C2561" s="441">
        <f t="shared" ref="C2561:H2561" si="2244">C121</f>
        <v>20000</v>
      </c>
      <c r="D2561" s="441"/>
      <c r="E2561" s="441"/>
      <c r="F2561" s="441"/>
      <c r="G2561" s="441"/>
      <c r="H2561" s="441">
        <f t="shared" si="2244"/>
        <v>0</v>
      </c>
      <c r="I2561" s="441"/>
      <c r="J2561" s="445"/>
      <c r="K2561" s="358"/>
      <c r="L2561" s="358"/>
      <c r="M2561" s="358"/>
      <c r="N2561" s="358"/>
      <c r="O2561" s="358"/>
      <c r="P2561" s="358"/>
      <c r="Q2561" s="358"/>
      <c r="R2561" s="358"/>
      <c r="S2561" s="358"/>
      <c r="T2561" s="358"/>
      <c r="U2561" s="358"/>
      <c r="V2561" s="358"/>
      <c r="W2561" s="358"/>
      <c r="X2561" s="358"/>
      <c r="Y2561" s="358"/>
      <c r="Z2561" s="358"/>
      <c r="AA2561" s="358"/>
      <c r="AB2561" s="358"/>
      <c r="AC2561" s="358"/>
      <c r="AD2561" s="358"/>
      <c r="AE2561" s="358"/>
      <c r="AF2561" s="358"/>
      <c r="AG2561" s="358"/>
      <c r="AH2561" s="358"/>
      <c r="AI2561" s="358"/>
      <c r="AJ2561" s="358"/>
      <c r="AK2561" s="396"/>
    </row>
    <row r="2562" spans="1:37" x14ac:dyDescent="0.25">
      <c r="A2562" s="353" t="s">
        <v>469</v>
      </c>
      <c r="B2562" s="353" t="s">
        <v>469</v>
      </c>
      <c r="C2562" s="441">
        <f t="shared" ref="C2562:H2562" si="2245">C122</f>
        <v>5600</v>
      </c>
      <c r="D2562" s="441"/>
      <c r="E2562" s="441"/>
      <c r="F2562" s="441"/>
      <c r="G2562" s="441"/>
      <c r="H2562" s="441">
        <f t="shared" si="2245"/>
        <v>0</v>
      </c>
      <c r="I2562" s="441"/>
      <c r="J2562" s="445"/>
      <c r="K2562" s="358"/>
      <c r="L2562" s="358"/>
      <c r="M2562" s="358"/>
      <c r="N2562" s="358"/>
      <c r="O2562" s="358"/>
      <c r="P2562" s="358"/>
      <c r="Q2562" s="358"/>
      <c r="R2562" s="358"/>
      <c r="S2562" s="358"/>
      <c r="T2562" s="358"/>
      <c r="U2562" s="358"/>
      <c r="V2562" s="358"/>
      <c r="W2562" s="358"/>
      <c r="X2562" s="358"/>
      <c r="Y2562" s="358"/>
      <c r="Z2562" s="358"/>
      <c r="AA2562" s="358"/>
      <c r="AB2562" s="358"/>
      <c r="AC2562" s="358"/>
      <c r="AD2562" s="358"/>
      <c r="AE2562" s="358"/>
      <c r="AF2562" s="358"/>
      <c r="AG2562" s="358"/>
      <c r="AH2562" s="358"/>
      <c r="AI2562" s="358"/>
      <c r="AJ2562" s="358"/>
      <c r="AK2562" s="396"/>
    </row>
    <row r="2563" spans="1:37" x14ac:dyDescent="0.25">
      <c r="A2563" s="353" t="s">
        <v>278</v>
      </c>
      <c r="B2563" s="353" t="s">
        <v>278</v>
      </c>
      <c r="C2563" s="441">
        <f t="shared" ref="C2563:H2563" si="2246">C123</f>
        <v>2500</v>
      </c>
      <c r="D2563" s="441"/>
      <c r="E2563" s="441"/>
      <c r="F2563" s="441"/>
      <c r="G2563" s="441"/>
      <c r="H2563" s="441">
        <f t="shared" si="2246"/>
        <v>0</v>
      </c>
      <c r="I2563" s="441"/>
      <c r="J2563" s="445"/>
      <c r="K2563" s="358"/>
      <c r="L2563" s="358"/>
      <c r="M2563" s="358"/>
      <c r="N2563" s="358"/>
      <c r="O2563" s="358"/>
      <c r="P2563" s="358"/>
      <c r="Q2563" s="358"/>
      <c r="R2563" s="358"/>
      <c r="S2563" s="358"/>
      <c r="T2563" s="358"/>
      <c r="U2563" s="358"/>
      <c r="V2563" s="358"/>
      <c r="W2563" s="358"/>
      <c r="X2563" s="358"/>
      <c r="Y2563" s="358"/>
      <c r="Z2563" s="358"/>
      <c r="AA2563" s="358"/>
      <c r="AB2563" s="358"/>
      <c r="AC2563" s="358"/>
      <c r="AD2563" s="358"/>
      <c r="AE2563" s="358"/>
      <c r="AF2563" s="358"/>
      <c r="AG2563" s="358"/>
      <c r="AH2563" s="358"/>
      <c r="AI2563" s="358"/>
      <c r="AJ2563" s="358"/>
      <c r="AK2563" s="396"/>
    </row>
    <row r="2564" spans="1:37" x14ac:dyDescent="0.25">
      <c r="A2564" s="353" t="s">
        <v>383</v>
      </c>
      <c r="B2564" s="353" t="s">
        <v>384</v>
      </c>
      <c r="C2564" s="441">
        <f t="shared" ref="C2564:H2564" si="2247">C124</f>
        <v>2496</v>
      </c>
      <c r="D2564" s="441"/>
      <c r="E2564" s="441"/>
      <c r="F2564" s="441"/>
      <c r="G2564" s="441"/>
      <c r="H2564" s="441">
        <f t="shared" si="2247"/>
        <v>0</v>
      </c>
      <c r="I2564" s="441"/>
      <c r="J2564" s="445"/>
      <c r="K2564" s="358"/>
      <c r="L2564" s="358"/>
      <c r="M2564" s="358"/>
      <c r="N2564" s="358"/>
      <c r="O2564" s="358"/>
      <c r="P2564" s="358"/>
      <c r="Q2564" s="358"/>
      <c r="R2564" s="358"/>
      <c r="S2564" s="358"/>
      <c r="T2564" s="358"/>
      <c r="U2564" s="358"/>
      <c r="V2564" s="358"/>
      <c r="W2564" s="358"/>
      <c r="X2564" s="358"/>
      <c r="Y2564" s="358"/>
      <c r="Z2564" s="358"/>
      <c r="AA2564" s="358"/>
      <c r="AB2564" s="358"/>
      <c r="AC2564" s="358"/>
      <c r="AD2564" s="358"/>
      <c r="AE2564" s="358"/>
      <c r="AF2564" s="358"/>
      <c r="AG2564" s="358"/>
      <c r="AH2564" s="358"/>
      <c r="AI2564" s="358"/>
      <c r="AJ2564" s="358"/>
      <c r="AK2564" s="396"/>
    </row>
    <row r="2565" spans="1:37" x14ac:dyDescent="0.25">
      <c r="A2565" s="353" t="s">
        <v>358</v>
      </c>
      <c r="B2565" s="353" t="s">
        <v>358</v>
      </c>
      <c r="C2565" s="441">
        <f t="shared" ref="C2565:H2565" si="2248">C125</f>
        <v>1500</v>
      </c>
      <c r="D2565" s="441"/>
      <c r="E2565" s="441"/>
      <c r="F2565" s="441"/>
      <c r="G2565" s="441"/>
      <c r="H2565" s="441">
        <f t="shared" si="2248"/>
        <v>0</v>
      </c>
      <c r="I2565" s="441"/>
      <c r="J2565" s="445"/>
      <c r="K2565" s="358"/>
      <c r="L2565" s="358"/>
      <c r="M2565" s="358"/>
      <c r="N2565" s="358"/>
      <c r="O2565" s="358"/>
      <c r="P2565" s="358"/>
      <c r="Q2565" s="358"/>
      <c r="R2565" s="358"/>
      <c r="S2565" s="358"/>
      <c r="T2565" s="358"/>
      <c r="U2565" s="358"/>
      <c r="V2565" s="358"/>
      <c r="W2565" s="358"/>
      <c r="X2565" s="358"/>
      <c r="Y2565" s="358"/>
      <c r="Z2565" s="358"/>
      <c r="AA2565" s="358"/>
      <c r="AB2565" s="358"/>
      <c r="AC2565" s="358"/>
      <c r="AD2565" s="358"/>
      <c r="AE2565" s="358"/>
      <c r="AF2565" s="358"/>
      <c r="AG2565" s="358"/>
      <c r="AH2565" s="358"/>
      <c r="AI2565" s="358"/>
      <c r="AJ2565" s="358"/>
      <c r="AK2565" s="396"/>
    </row>
    <row r="2566" spans="1:37" x14ac:dyDescent="0.25">
      <c r="A2566" s="353" t="s">
        <v>552</v>
      </c>
      <c r="B2566" s="353" t="s">
        <v>553</v>
      </c>
      <c r="C2566" s="441">
        <f t="shared" ref="C2566:H2566" si="2249">C126</f>
        <v>4998</v>
      </c>
      <c r="D2566" s="441"/>
      <c r="E2566" s="441"/>
      <c r="F2566" s="441"/>
      <c r="G2566" s="441"/>
      <c r="H2566" s="441">
        <f t="shared" si="2249"/>
        <v>0</v>
      </c>
      <c r="I2566" s="441"/>
      <c r="J2566" s="445"/>
      <c r="K2566" s="358"/>
      <c r="L2566" s="358"/>
      <c r="M2566" s="358"/>
      <c r="N2566" s="358"/>
      <c r="O2566" s="358"/>
      <c r="P2566" s="358"/>
      <c r="Q2566" s="358"/>
      <c r="R2566" s="358"/>
      <c r="S2566" s="358"/>
      <c r="T2566" s="358"/>
      <c r="U2566" s="358"/>
      <c r="V2566" s="358"/>
      <c r="W2566" s="358"/>
      <c r="X2566" s="358"/>
      <c r="Y2566" s="358"/>
      <c r="Z2566" s="358"/>
      <c r="AA2566" s="358"/>
      <c r="AB2566" s="358"/>
      <c r="AC2566" s="358"/>
      <c r="AD2566" s="358"/>
      <c r="AE2566" s="358"/>
      <c r="AF2566" s="358"/>
      <c r="AG2566" s="358"/>
      <c r="AH2566" s="358"/>
      <c r="AI2566" s="358"/>
      <c r="AJ2566" s="358"/>
      <c r="AK2566" s="396"/>
    </row>
    <row r="2567" spans="1:37" x14ac:dyDescent="0.25">
      <c r="A2567" s="353" t="s">
        <v>251</v>
      </c>
      <c r="B2567" s="353" t="s">
        <v>251</v>
      </c>
      <c r="C2567" s="441">
        <f t="shared" ref="C2567:H2567" si="2250">C127</f>
        <v>9375</v>
      </c>
      <c r="D2567" s="441"/>
      <c r="E2567" s="441"/>
      <c r="F2567" s="441"/>
      <c r="G2567" s="441"/>
      <c r="H2567" s="441">
        <f t="shared" si="2250"/>
        <v>0</v>
      </c>
      <c r="I2567" s="441"/>
      <c r="J2567" s="445"/>
      <c r="K2567" s="358"/>
      <c r="L2567" s="358"/>
      <c r="M2567" s="358"/>
      <c r="N2567" s="358"/>
      <c r="O2567" s="358"/>
      <c r="P2567" s="358"/>
      <c r="Q2567" s="358"/>
      <c r="R2567" s="358"/>
      <c r="S2567" s="358"/>
      <c r="T2567" s="358"/>
      <c r="U2567" s="358"/>
      <c r="V2567" s="358"/>
      <c r="W2567" s="358"/>
      <c r="X2567" s="358"/>
      <c r="Y2567" s="358"/>
      <c r="Z2567" s="358"/>
      <c r="AA2567" s="358"/>
      <c r="AB2567" s="358"/>
      <c r="AC2567" s="358"/>
      <c r="AD2567" s="358"/>
      <c r="AE2567" s="358"/>
      <c r="AF2567" s="358"/>
      <c r="AG2567" s="358"/>
      <c r="AH2567" s="358"/>
      <c r="AI2567" s="358"/>
      <c r="AJ2567" s="358"/>
      <c r="AK2567" s="396"/>
    </row>
    <row r="2568" spans="1:37" x14ac:dyDescent="0.25">
      <c r="A2568" s="353" t="s">
        <v>251</v>
      </c>
      <c r="B2568" s="353" t="s">
        <v>328</v>
      </c>
      <c r="C2568" s="441">
        <f t="shared" ref="C2568:H2568" si="2251">C128</f>
        <v>6250</v>
      </c>
      <c r="D2568" s="441"/>
      <c r="E2568" s="441"/>
      <c r="F2568" s="441"/>
      <c r="G2568" s="441"/>
      <c r="H2568" s="441">
        <f t="shared" si="2251"/>
        <v>0</v>
      </c>
      <c r="I2568" s="441"/>
      <c r="J2568" s="445"/>
      <c r="K2568" s="358"/>
      <c r="L2568" s="358"/>
      <c r="M2568" s="358"/>
      <c r="N2568" s="358"/>
      <c r="O2568" s="358"/>
      <c r="P2568" s="358"/>
      <c r="Q2568" s="358"/>
      <c r="R2568" s="358"/>
      <c r="S2568" s="358"/>
      <c r="T2568" s="358"/>
      <c r="U2568" s="358"/>
      <c r="V2568" s="358"/>
      <c r="W2568" s="358"/>
      <c r="X2568" s="358"/>
      <c r="Y2568" s="358"/>
      <c r="Z2568" s="358"/>
      <c r="AA2568" s="358"/>
      <c r="AB2568" s="358"/>
      <c r="AC2568" s="358"/>
      <c r="AD2568" s="358"/>
      <c r="AE2568" s="358"/>
      <c r="AF2568" s="358"/>
      <c r="AG2568" s="358"/>
      <c r="AH2568" s="358"/>
      <c r="AI2568" s="358"/>
      <c r="AJ2568" s="358"/>
      <c r="AK2568" s="396"/>
    </row>
    <row r="2569" spans="1:37" x14ac:dyDescent="0.25">
      <c r="A2569" s="353" t="s">
        <v>251</v>
      </c>
      <c r="B2569" s="353" t="s">
        <v>391</v>
      </c>
      <c r="C2569" s="441">
        <f t="shared" ref="C2569:H2569" si="2252">C129</f>
        <v>6250</v>
      </c>
      <c r="D2569" s="441"/>
      <c r="E2569" s="441"/>
      <c r="F2569" s="441"/>
      <c r="G2569" s="441"/>
      <c r="H2569" s="441">
        <f t="shared" si="2252"/>
        <v>0</v>
      </c>
      <c r="I2569" s="441"/>
      <c r="J2569" s="445"/>
      <c r="K2569" s="358"/>
      <c r="L2569" s="358"/>
      <c r="M2569" s="358"/>
      <c r="N2569" s="358"/>
      <c r="O2569" s="358"/>
      <c r="P2569" s="358"/>
      <c r="Q2569" s="358"/>
      <c r="R2569" s="358"/>
      <c r="S2569" s="358"/>
      <c r="T2569" s="358"/>
      <c r="U2569" s="358"/>
      <c r="V2569" s="358"/>
      <c r="W2569" s="358"/>
      <c r="X2569" s="358"/>
      <c r="Y2569" s="358"/>
      <c r="Z2569" s="358"/>
      <c r="AA2569" s="358"/>
      <c r="AB2569" s="358"/>
      <c r="AC2569" s="358"/>
      <c r="AD2569" s="358"/>
      <c r="AE2569" s="358"/>
      <c r="AF2569" s="358"/>
      <c r="AG2569" s="358"/>
      <c r="AH2569" s="358"/>
      <c r="AI2569" s="358"/>
      <c r="AJ2569" s="358"/>
      <c r="AK2569" s="396"/>
    </row>
    <row r="2570" spans="1:37" x14ac:dyDescent="0.25">
      <c r="A2570" s="353" t="s">
        <v>435</v>
      </c>
      <c r="B2570" s="353" t="s">
        <v>435</v>
      </c>
      <c r="C2570" s="441">
        <f t="shared" ref="C2570:H2570" si="2253">C130</f>
        <v>12500</v>
      </c>
      <c r="D2570" s="441"/>
      <c r="E2570" s="441"/>
      <c r="F2570" s="441"/>
      <c r="G2570" s="441"/>
      <c r="H2570" s="441">
        <f t="shared" si="2253"/>
        <v>0</v>
      </c>
      <c r="I2570" s="441"/>
      <c r="J2570" s="445"/>
      <c r="K2570" s="358"/>
      <c r="L2570" s="358"/>
      <c r="M2570" s="358"/>
      <c r="N2570" s="358"/>
      <c r="O2570" s="358"/>
      <c r="P2570" s="358"/>
      <c r="Q2570" s="358"/>
      <c r="R2570" s="358"/>
      <c r="S2570" s="358"/>
      <c r="T2570" s="358"/>
      <c r="U2570" s="358"/>
      <c r="V2570" s="358"/>
      <c r="W2570" s="358"/>
      <c r="X2570" s="358"/>
      <c r="Y2570" s="358"/>
      <c r="Z2570" s="358"/>
      <c r="AA2570" s="358"/>
      <c r="AB2570" s="358"/>
      <c r="AC2570" s="358"/>
      <c r="AD2570" s="358"/>
      <c r="AE2570" s="358"/>
      <c r="AF2570" s="358"/>
      <c r="AG2570" s="358"/>
      <c r="AH2570" s="358"/>
      <c r="AI2570" s="358"/>
      <c r="AJ2570" s="358"/>
      <c r="AK2570" s="396"/>
    </row>
    <row r="2571" spans="1:37" x14ac:dyDescent="0.25">
      <c r="A2571" s="353" t="s">
        <v>397</v>
      </c>
      <c r="B2571" s="353" t="s">
        <v>398</v>
      </c>
      <c r="C2571" s="441">
        <f t="shared" ref="C2571:H2571" si="2254">C131</f>
        <v>10500</v>
      </c>
      <c r="D2571" s="441"/>
      <c r="E2571" s="441"/>
      <c r="F2571" s="441"/>
      <c r="G2571" s="441"/>
      <c r="H2571" s="441">
        <f t="shared" si="2254"/>
        <v>0</v>
      </c>
      <c r="I2571" s="441"/>
      <c r="J2571" s="445"/>
      <c r="K2571" s="358"/>
      <c r="L2571" s="358"/>
      <c r="M2571" s="358"/>
      <c r="N2571" s="358"/>
      <c r="O2571" s="358"/>
      <c r="P2571" s="358"/>
      <c r="Q2571" s="358"/>
      <c r="R2571" s="358"/>
      <c r="S2571" s="358"/>
      <c r="T2571" s="358"/>
      <c r="U2571" s="358"/>
      <c r="V2571" s="358"/>
      <c r="W2571" s="358"/>
      <c r="X2571" s="358"/>
      <c r="Y2571" s="358"/>
      <c r="Z2571" s="358"/>
      <c r="AA2571" s="358"/>
      <c r="AB2571" s="358"/>
      <c r="AC2571" s="358"/>
      <c r="AD2571" s="358"/>
      <c r="AE2571" s="358"/>
      <c r="AF2571" s="358"/>
      <c r="AG2571" s="358"/>
      <c r="AH2571" s="358"/>
      <c r="AI2571" s="358"/>
      <c r="AJ2571" s="358"/>
      <c r="AK2571" s="396"/>
    </row>
    <row r="2572" spans="1:37" x14ac:dyDescent="0.25">
      <c r="A2572" s="353" t="s">
        <v>365</v>
      </c>
      <c r="B2572" s="353" t="s">
        <v>366</v>
      </c>
      <c r="C2572" s="441">
        <f t="shared" ref="C2572:H2572" si="2255">C132</f>
        <v>20000</v>
      </c>
      <c r="D2572" s="441"/>
      <c r="E2572" s="441"/>
      <c r="F2572" s="441"/>
      <c r="G2572" s="441"/>
      <c r="H2572" s="441">
        <f t="shared" si="2255"/>
        <v>0</v>
      </c>
      <c r="I2572" s="441"/>
      <c r="J2572" s="445"/>
      <c r="K2572" s="358"/>
      <c r="L2572" s="358"/>
      <c r="M2572" s="358"/>
      <c r="N2572" s="358"/>
      <c r="O2572" s="358"/>
      <c r="P2572" s="358"/>
      <c r="Q2572" s="358"/>
      <c r="R2572" s="358"/>
      <c r="S2572" s="358"/>
      <c r="T2572" s="358"/>
      <c r="U2572" s="358"/>
      <c r="V2572" s="358"/>
      <c r="W2572" s="358"/>
      <c r="X2572" s="358"/>
      <c r="Y2572" s="358"/>
      <c r="Z2572" s="358"/>
      <c r="AA2572" s="358"/>
      <c r="AB2572" s="358"/>
      <c r="AC2572" s="358"/>
      <c r="AD2572" s="358"/>
      <c r="AE2572" s="358"/>
      <c r="AF2572" s="358"/>
      <c r="AG2572" s="358"/>
      <c r="AH2572" s="358"/>
      <c r="AI2572" s="358"/>
      <c r="AJ2572" s="358"/>
      <c r="AK2572" s="396"/>
    </row>
    <row r="2573" spans="1:37" x14ac:dyDescent="0.25">
      <c r="A2573" s="353" t="s">
        <v>252</v>
      </c>
      <c r="B2573" s="353" t="s">
        <v>404</v>
      </c>
      <c r="C2573" s="441">
        <f t="shared" ref="C2573:H2573" si="2256">C133</f>
        <v>20000</v>
      </c>
      <c r="D2573" s="441"/>
      <c r="E2573" s="441"/>
      <c r="F2573" s="441"/>
      <c r="G2573" s="441"/>
      <c r="H2573" s="441">
        <f t="shared" si="2256"/>
        <v>0</v>
      </c>
      <c r="I2573" s="441"/>
      <c r="J2573" s="445"/>
      <c r="K2573" s="358"/>
      <c r="L2573" s="358"/>
      <c r="M2573" s="358"/>
      <c r="N2573" s="358"/>
      <c r="O2573" s="358"/>
      <c r="P2573" s="358"/>
      <c r="Q2573" s="358"/>
      <c r="R2573" s="358"/>
      <c r="S2573" s="358"/>
      <c r="T2573" s="358"/>
      <c r="U2573" s="358"/>
      <c r="V2573" s="358"/>
      <c r="W2573" s="358"/>
      <c r="X2573" s="358"/>
      <c r="Y2573" s="358"/>
      <c r="Z2573" s="358"/>
      <c r="AA2573" s="358"/>
      <c r="AB2573" s="358"/>
      <c r="AC2573" s="358"/>
      <c r="AD2573" s="358"/>
      <c r="AE2573" s="358"/>
      <c r="AF2573" s="358"/>
      <c r="AG2573" s="358"/>
      <c r="AH2573" s="358"/>
      <c r="AI2573" s="358"/>
      <c r="AJ2573" s="358"/>
      <c r="AK2573" s="396"/>
    </row>
    <row r="2574" spans="1:37" x14ac:dyDescent="0.25">
      <c r="A2574" s="353" t="s">
        <v>252</v>
      </c>
      <c r="B2574" s="353" t="s">
        <v>392</v>
      </c>
      <c r="C2574" s="441">
        <f t="shared" ref="C2574:H2574" si="2257">C134</f>
        <v>42000</v>
      </c>
      <c r="D2574" s="441"/>
      <c r="E2574" s="441"/>
      <c r="F2574" s="441"/>
      <c r="G2574" s="441"/>
      <c r="H2574" s="441">
        <f t="shared" si="2257"/>
        <v>0</v>
      </c>
      <c r="I2574" s="441"/>
      <c r="J2574" s="445"/>
      <c r="K2574" s="358"/>
      <c r="L2574" s="358"/>
      <c r="M2574" s="358"/>
      <c r="N2574" s="358"/>
      <c r="O2574" s="358"/>
      <c r="P2574" s="358"/>
      <c r="Q2574" s="358"/>
      <c r="R2574" s="358"/>
      <c r="S2574" s="358"/>
      <c r="T2574" s="358"/>
      <c r="U2574" s="358"/>
      <c r="V2574" s="358"/>
      <c r="W2574" s="358"/>
      <c r="X2574" s="358"/>
      <c r="Y2574" s="358"/>
      <c r="Z2574" s="358"/>
      <c r="AA2574" s="358"/>
      <c r="AB2574" s="358"/>
      <c r="AC2574" s="358"/>
      <c r="AD2574" s="358"/>
      <c r="AE2574" s="358"/>
      <c r="AF2574" s="358"/>
      <c r="AG2574" s="358"/>
      <c r="AH2574" s="358"/>
      <c r="AI2574" s="358"/>
      <c r="AJ2574" s="358"/>
      <c r="AK2574" s="396"/>
    </row>
    <row r="2575" spans="1:37" x14ac:dyDescent="0.25">
      <c r="A2575" s="353" t="s">
        <v>253</v>
      </c>
      <c r="B2575" s="353" t="s">
        <v>485</v>
      </c>
      <c r="C2575" s="441">
        <f t="shared" ref="C2575:H2575" si="2258">C135</f>
        <v>20000</v>
      </c>
      <c r="D2575" s="441"/>
      <c r="E2575" s="441"/>
      <c r="F2575" s="441"/>
      <c r="G2575" s="441"/>
      <c r="H2575" s="441">
        <f t="shared" si="2258"/>
        <v>0</v>
      </c>
      <c r="I2575" s="441"/>
      <c r="J2575" s="445"/>
      <c r="K2575" s="358"/>
      <c r="L2575" s="358"/>
      <c r="M2575" s="358"/>
      <c r="N2575" s="358"/>
      <c r="O2575" s="358"/>
      <c r="P2575" s="358"/>
      <c r="Q2575" s="358"/>
      <c r="R2575" s="358"/>
      <c r="S2575" s="358"/>
      <c r="T2575" s="358"/>
      <c r="U2575" s="358"/>
      <c r="V2575" s="358"/>
      <c r="W2575" s="358"/>
      <c r="X2575" s="358"/>
      <c r="Y2575" s="358"/>
      <c r="Z2575" s="358"/>
      <c r="AA2575" s="358"/>
      <c r="AB2575" s="358"/>
      <c r="AC2575" s="358"/>
      <c r="AD2575" s="358"/>
      <c r="AE2575" s="358"/>
      <c r="AF2575" s="358"/>
      <c r="AG2575" s="358"/>
      <c r="AH2575" s="358"/>
      <c r="AI2575" s="358"/>
      <c r="AJ2575" s="358"/>
      <c r="AK2575" s="396"/>
    </row>
    <row r="2576" spans="1:37" x14ac:dyDescent="0.25">
      <c r="A2576" s="353" t="s">
        <v>253</v>
      </c>
      <c r="B2576" s="353" t="s">
        <v>449</v>
      </c>
      <c r="C2576" s="441">
        <f t="shared" ref="C2576:H2576" si="2259">C136</f>
        <v>20000</v>
      </c>
      <c r="D2576" s="441"/>
      <c r="E2576" s="441"/>
      <c r="F2576" s="441"/>
      <c r="G2576" s="441"/>
      <c r="H2576" s="441">
        <f t="shared" si="2259"/>
        <v>0</v>
      </c>
      <c r="I2576" s="441"/>
      <c r="J2576" s="445"/>
      <c r="K2576" s="358"/>
      <c r="L2576" s="358"/>
      <c r="M2576" s="358"/>
      <c r="N2576" s="358"/>
      <c r="O2576" s="358"/>
      <c r="P2576" s="358"/>
      <c r="Q2576" s="358"/>
      <c r="R2576" s="358"/>
      <c r="S2576" s="358"/>
      <c r="T2576" s="358"/>
      <c r="U2576" s="358"/>
      <c r="V2576" s="358"/>
      <c r="W2576" s="358"/>
      <c r="X2576" s="358"/>
      <c r="Y2576" s="358"/>
      <c r="Z2576" s="358"/>
      <c r="AA2576" s="358"/>
      <c r="AB2576" s="358"/>
      <c r="AC2576" s="358"/>
      <c r="AD2576" s="358"/>
      <c r="AE2576" s="358"/>
      <c r="AF2576" s="358"/>
      <c r="AG2576" s="358"/>
      <c r="AH2576" s="358"/>
      <c r="AI2576" s="358"/>
      <c r="AJ2576" s="358"/>
      <c r="AK2576" s="396"/>
    </row>
    <row r="2577" spans="1:37" x14ac:dyDescent="0.25">
      <c r="A2577" s="353" t="s">
        <v>254</v>
      </c>
      <c r="B2577" s="353" t="s">
        <v>285</v>
      </c>
      <c r="C2577" s="441">
        <f t="shared" ref="C2577:H2577" si="2260">C137</f>
        <v>25000</v>
      </c>
      <c r="D2577" s="441"/>
      <c r="E2577" s="441"/>
      <c r="F2577" s="441"/>
      <c r="G2577" s="441"/>
      <c r="H2577" s="441">
        <f t="shared" si="2260"/>
        <v>0</v>
      </c>
      <c r="I2577" s="441"/>
      <c r="J2577" s="445"/>
      <c r="K2577" s="358"/>
      <c r="L2577" s="358"/>
      <c r="M2577" s="358"/>
      <c r="N2577" s="358"/>
      <c r="O2577" s="358"/>
      <c r="P2577" s="358"/>
      <c r="Q2577" s="358"/>
      <c r="R2577" s="358"/>
      <c r="S2577" s="358"/>
      <c r="T2577" s="358"/>
      <c r="U2577" s="358"/>
      <c r="V2577" s="358"/>
      <c r="W2577" s="358"/>
      <c r="X2577" s="358"/>
      <c r="Y2577" s="358"/>
      <c r="Z2577" s="358"/>
      <c r="AA2577" s="358"/>
      <c r="AB2577" s="358"/>
      <c r="AC2577" s="358"/>
      <c r="AD2577" s="358"/>
      <c r="AE2577" s="358"/>
      <c r="AF2577" s="358"/>
      <c r="AG2577" s="358"/>
      <c r="AH2577" s="358"/>
      <c r="AI2577" s="358"/>
      <c r="AJ2577" s="358"/>
      <c r="AK2577" s="396"/>
    </row>
    <row r="2578" spans="1:37" x14ac:dyDescent="0.25">
      <c r="A2578" s="353" t="s">
        <v>254</v>
      </c>
      <c r="B2578" s="353" t="s">
        <v>345</v>
      </c>
      <c r="C2578" s="441">
        <f t="shared" ref="C2578:H2578" si="2261">C138</f>
        <v>20000</v>
      </c>
      <c r="D2578" s="441"/>
      <c r="E2578" s="441"/>
      <c r="F2578" s="441"/>
      <c r="G2578" s="441"/>
      <c r="H2578" s="441">
        <f t="shared" si="2261"/>
        <v>0</v>
      </c>
      <c r="I2578" s="441"/>
      <c r="J2578" s="445"/>
      <c r="K2578" s="358"/>
      <c r="L2578" s="358"/>
      <c r="M2578" s="358"/>
      <c r="N2578" s="358"/>
      <c r="O2578" s="358"/>
      <c r="P2578" s="358"/>
      <c r="Q2578" s="358"/>
      <c r="R2578" s="358"/>
      <c r="S2578" s="358"/>
      <c r="T2578" s="358"/>
      <c r="U2578" s="358"/>
      <c r="V2578" s="358"/>
      <c r="W2578" s="358"/>
      <c r="X2578" s="358"/>
      <c r="Y2578" s="358"/>
      <c r="Z2578" s="358"/>
      <c r="AA2578" s="358"/>
      <c r="AB2578" s="358"/>
      <c r="AC2578" s="358"/>
      <c r="AD2578" s="358"/>
      <c r="AE2578" s="358"/>
      <c r="AF2578" s="358"/>
      <c r="AG2578" s="358"/>
      <c r="AH2578" s="358"/>
      <c r="AI2578" s="358"/>
      <c r="AJ2578" s="358"/>
      <c r="AK2578" s="396"/>
    </row>
    <row r="2579" spans="1:37" x14ac:dyDescent="0.25">
      <c r="A2579" s="353" t="s">
        <v>255</v>
      </c>
      <c r="B2579" s="353" t="s">
        <v>558</v>
      </c>
      <c r="C2579" s="441">
        <f t="shared" ref="C2579:H2579" si="2262">C139</f>
        <v>6240</v>
      </c>
      <c r="D2579" s="441"/>
      <c r="E2579" s="441"/>
      <c r="F2579" s="441"/>
      <c r="G2579" s="441"/>
      <c r="H2579" s="441">
        <f t="shared" si="2262"/>
        <v>0</v>
      </c>
      <c r="I2579" s="441"/>
      <c r="J2579" s="445"/>
      <c r="K2579" s="358"/>
      <c r="L2579" s="358"/>
      <c r="M2579" s="358"/>
      <c r="N2579" s="358"/>
      <c r="O2579" s="358"/>
      <c r="P2579" s="358"/>
      <c r="Q2579" s="358"/>
      <c r="R2579" s="358"/>
      <c r="S2579" s="358"/>
      <c r="T2579" s="358"/>
      <c r="U2579" s="358"/>
      <c r="V2579" s="358"/>
      <c r="W2579" s="358"/>
      <c r="X2579" s="358"/>
      <c r="Y2579" s="358"/>
      <c r="Z2579" s="358"/>
      <c r="AA2579" s="358"/>
      <c r="AB2579" s="358"/>
      <c r="AC2579" s="358"/>
      <c r="AD2579" s="358"/>
      <c r="AE2579" s="358"/>
      <c r="AF2579" s="358"/>
      <c r="AG2579" s="358"/>
      <c r="AH2579" s="358"/>
      <c r="AI2579" s="358"/>
      <c r="AJ2579" s="358"/>
      <c r="AK2579" s="396"/>
    </row>
    <row r="2580" spans="1:37" x14ac:dyDescent="0.25">
      <c r="A2580" s="353" t="s">
        <v>255</v>
      </c>
      <c r="B2580" s="353" t="s">
        <v>270</v>
      </c>
      <c r="C2580" s="441">
        <f t="shared" ref="C2580:H2580" si="2263">C140</f>
        <v>25000</v>
      </c>
      <c r="D2580" s="441"/>
      <c r="E2580" s="441"/>
      <c r="F2580" s="441"/>
      <c r="G2580" s="441"/>
      <c r="H2580" s="441">
        <f t="shared" si="2263"/>
        <v>0</v>
      </c>
      <c r="I2580" s="441"/>
      <c r="J2580" s="445"/>
      <c r="K2580" s="358"/>
      <c r="L2580" s="358"/>
      <c r="M2580" s="358"/>
      <c r="N2580" s="358"/>
      <c r="O2580" s="358"/>
      <c r="P2580" s="358"/>
      <c r="Q2580" s="358"/>
      <c r="R2580" s="358"/>
      <c r="S2580" s="358"/>
      <c r="T2580" s="358"/>
      <c r="U2580" s="358"/>
      <c r="V2580" s="358"/>
      <c r="W2580" s="358"/>
      <c r="X2580" s="358"/>
      <c r="Y2580" s="358"/>
      <c r="Z2580" s="358"/>
      <c r="AA2580" s="358"/>
      <c r="AB2580" s="358"/>
      <c r="AC2580" s="358"/>
      <c r="AD2580" s="358"/>
      <c r="AE2580" s="358"/>
      <c r="AF2580" s="358"/>
      <c r="AG2580" s="358"/>
      <c r="AH2580" s="358"/>
      <c r="AI2580" s="358"/>
      <c r="AJ2580" s="358"/>
      <c r="AK2580" s="396"/>
    </row>
    <row r="2581" spans="1:37" x14ac:dyDescent="0.25">
      <c r="A2581" s="353" t="s">
        <v>255</v>
      </c>
      <c r="B2581" s="353" t="s">
        <v>559</v>
      </c>
      <c r="C2581" s="441">
        <f t="shared" ref="C2581:H2581" si="2264">C141</f>
        <v>12500</v>
      </c>
      <c r="D2581" s="441"/>
      <c r="E2581" s="441"/>
      <c r="F2581" s="441"/>
      <c r="G2581" s="441"/>
      <c r="H2581" s="441">
        <f t="shared" si="2264"/>
        <v>0</v>
      </c>
      <c r="I2581" s="441"/>
      <c r="J2581" s="445"/>
      <c r="K2581" s="358"/>
      <c r="L2581" s="358"/>
      <c r="M2581" s="358"/>
      <c r="N2581" s="358"/>
      <c r="O2581" s="358"/>
      <c r="P2581" s="358"/>
      <c r="Q2581" s="358"/>
      <c r="R2581" s="358"/>
      <c r="S2581" s="358"/>
      <c r="T2581" s="358"/>
      <c r="U2581" s="358"/>
      <c r="V2581" s="358"/>
      <c r="W2581" s="358"/>
      <c r="X2581" s="358"/>
      <c r="Y2581" s="358"/>
      <c r="Z2581" s="358"/>
      <c r="AA2581" s="358"/>
      <c r="AB2581" s="358"/>
      <c r="AC2581" s="358"/>
      <c r="AD2581" s="358"/>
      <c r="AE2581" s="358"/>
      <c r="AF2581" s="358"/>
      <c r="AG2581" s="358"/>
      <c r="AH2581" s="358"/>
      <c r="AI2581" s="358"/>
      <c r="AJ2581" s="358"/>
      <c r="AK2581" s="396"/>
    </row>
    <row r="2582" spans="1:37" x14ac:dyDescent="0.25">
      <c r="A2582" s="353" t="s">
        <v>294</v>
      </c>
      <c r="B2582" s="353" t="s">
        <v>295</v>
      </c>
      <c r="C2582" s="441">
        <f t="shared" ref="C2582:H2582" si="2265">C142</f>
        <v>20000</v>
      </c>
      <c r="D2582" s="441"/>
      <c r="E2582" s="441"/>
      <c r="F2582" s="441"/>
      <c r="G2582" s="441"/>
      <c r="H2582" s="441">
        <f t="shared" si="2265"/>
        <v>0</v>
      </c>
      <c r="I2582" s="441"/>
      <c r="J2582" s="445"/>
      <c r="K2582" s="358"/>
      <c r="L2582" s="358"/>
      <c r="M2582" s="358"/>
      <c r="N2582" s="358"/>
      <c r="O2582" s="358"/>
      <c r="P2582" s="358"/>
      <c r="Q2582" s="358"/>
      <c r="R2582" s="358"/>
      <c r="S2582" s="358"/>
      <c r="T2582" s="358"/>
      <c r="U2582" s="358"/>
      <c r="V2582" s="358"/>
      <c r="W2582" s="358"/>
      <c r="X2582" s="358"/>
      <c r="Y2582" s="358"/>
      <c r="Z2582" s="358"/>
      <c r="AA2582" s="358"/>
      <c r="AB2582" s="358"/>
      <c r="AC2582" s="358"/>
      <c r="AD2582" s="358"/>
      <c r="AE2582" s="358"/>
      <c r="AF2582" s="358"/>
      <c r="AG2582" s="358"/>
      <c r="AH2582" s="358"/>
      <c r="AI2582" s="358"/>
      <c r="AJ2582" s="358"/>
      <c r="AK2582" s="396"/>
    </row>
    <row r="2583" spans="1:37" x14ac:dyDescent="0.25">
      <c r="A2583" s="353" t="s">
        <v>402</v>
      </c>
      <c r="B2583" s="353" t="s">
        <v>402</v>
      </c>
      <c r="C2583" s="441">
        <f t="shared" ref="C2583:H2583" si="2266">C143</f>
        <v>1000</v>
      </c>
      <c r="D2583" s="441"/>
      <c r="E2583" s="441"/>
      <c r="F2583" s="441"/>
      <c r="G2583" s="441"/>
      <c r="H2583" s="441">
        <f t="shared" si="2266"/>
        <v>0</v>
      </c>
      <c r="I2583" s="441"/>
      <c r="J2583" s="445"/>
      <c r="K2583" s="358"/>
      <c r="L2583" s="358"/>
      <c r="M2583" s="358"/>
      <c r="N2583" s="358"/>
      <c r="O2583" s="358"/>
      <c r="P2583" s="358"/>
      <c r="Q2583" s="358"/>
      <c r="R2583" s="358"/>
      <c r="S2583" s="358"/>
      <c r="T2583" s="358"/>
      <c r="U2583" s="358"/>
      <c r="V2583" s="358"/>
      <c r="W2583" s="358"/>
      <c r="X2583" s="358"/>
      <c r="Y2583" s="358"/>
      <c r="Z2583" s="358"/>
      <c r="AA2583" s="358"/>
      <c r="AB2583" s="358"/>
      <c r="AC2583" s="358"/>
      <c r="AD2583" s="358"/>
      <c r="AE2583" s="358"/>
      <c r="AF2583" s="358"/>
      <c r="AG2583" s="358"/>
      <c r="AH2583" s="358"/>
      <c r="AI2583" s="358"/>
      <c r="AJ2583" s="358"/>
      <c r="AK2583" s="396"/>
    </row>
    <row r="2584" spans="1:37" x14ac:dyDescent="0.25">
      <c r="A2584" s="353" t="s">
        <v>273</v>
      </c>
      <c r="B2584" s="353" t="s">
        <v>273</v>
      </c>
      <c r="C2584" s="441">
        <f t="shared" ref="C2584:H2584" si="2267">C144</f>
        <v>600</v>
      </c>
      <c r="D2584" s="441"/>
      <c r="E2584" s="441"/>
      <c r="F2584" s="441"/>
      <c r="G2584" s="441"/>
      <c r="H2584" s="441">
        <f t="shared" si="2267"/>
        <v>1</v>
      </c>
      <c r="I2584" s="441"/>
      <c r="J2584" s="445"/>
      <c r="K2584" s="358"/>
      <c r="L2584" s="358"/>
      <c r="M2584" s="358"/>
      <c r="N2584" s="358"/>
      <c r="O2584" s="358"/>
      <c r="P2584" s="358"/>
      <c r="Q2584" s="358"/>
      <c r="R2584" s="358"/>
      <c r="S2584" s="358"/>
      <c r="T2584" s="358"/>
      <c r="U2584" s="358"/>
      <c r="V2584" s="358"/>
      <c r="W2584" s="358"/>
      <c r="X2584" s="358"/>
      <c r="Y2584" s="358"/>
      <c r="Z2584" s="358"/>
      <c r="AA2584" s="358"/>
      <c r="AB2584" s="358"/>
      <c r="AC2584" s="358"/>
      <c r="AD2584" s="358"/>
      <c r="AE2584" s="358"/>
      <c r="AF2584" s="358"/>
      <c r="AG2584" s="358"/>
      <c r="AH2584" s="358"/>
      <c r="AI2584" s="358"/>
      <c r="AJ2584" s="358"/>
      <c r="AK2584" s="396"/>
    </row>
    <row r="2585" spans="1:37" x14ac:dyDescent="0.25">
      <c r="A2585" s="353" t="s">
        <v>256</v>
      </c>
      <c r="B2585" s="353" t="s">
        <v>386</v>
      </c>
      <c r="C2585" s="441">
        <f t="shared" ref="C2585:H2585" si="2268">C145</f>
        <v>20000</v>
      </c>
      <c r="D2585" s="441"/>
      <c r="E2585" s="441"/>
      <c r="F2585" s="441"/>
      <c r="G2585" s="441"/>
      <c r="H2585" s="441">
        <f t="shared" si="2268"/>
        <v>0</v>
      </c>
      <c r="I2585" s="441"/>
      <c r="J2585" s="445"/>
      <c r="K2585" s="358"/>
      <c r="L2585" s="358"/>
      <c r="M2585" s="358"/>
      <c r="N2585" s="358"/>
      <c r="O2585" s="358"/>
      <c r="P2585" s="358"/>
      <c r="Q2585" s="358"/>
      <c r="R2585" s="358"/>
      <c r="S2585" s="358"/>
      <c r="T2585" s="358"/>
      <c r="U2585" s="358"/>
      <c r="V2585" s="358"/>
      <c r="W2585" s="358"/>
      <c r="X2585" s="358"/>
      <c r="Y2585" s="358"/>
      <c r="Z2585" s="358"/>
      <c r="AA2585" s="358"/>
      <c r="AB2585" s="358"/>
      <c r="AC2585" s="358"/>
      <c r="AD2585" s="358"/>
      <c r="AE2585" s="358"/>
      <c r="AF2585" s="358"/>
      <c r="AG2585" s="358"/>
      <c r="AH2585" s="358"/>
      <c r="AI2585" s="358"/>
      <c r="AJ2585" s="358"/>
      <c r="AK2585" s="396"/>
    </row>
    <row r="2586" spans="1:37" x14ac:dyDescent="0.25">
      <c r="A2586" s="353" t="s">
        <v>256</v>
      </c>
      <c r="B2586" s="353" t="s">
        <v>348</v>
      </c>
      <c r="C2586" s="441">
        <f t="shared" ref="C2586:H2586" si="2269">C146</f>
        <v>20000</v>
      </c>
      <c r="D2586" s="441"/>
      <c r="E2586" s="441"/>
      <c r="F2586" s="441"/>
      <c r="G2586" s="441"/>
      <c r="H2586" s="441">
        <f t="shared" si="2269"/>
        <v>0</v>
      </c>
      <c r="I2586" s="441"/>
      <c r="J2586" s="445"/>
      <c r="K2586" s="358"/>
      <c r="L2586" s="358"/>
      <c r="M2586" s="358"/>
      <c r="N2586" s="358"/>
      <c r="O2586" s="358"/>
      <c r="P2586" s="358"/>
      <c r="Q2586" s="358"/>
      <c r="R2586" s="358"/>
      <c r="S2586" s="358"/>
      <c r="T2586" s="358"/>
      <c r="U2586" s="358"/>
      <c r="V2586" s="358"/>
      <c r="W2586" s="358"/>
      <c r="X2586" s="358"/>
      <c r="Y2586" s="358"/>
      <c r="Z2586" s="358"/>
      <c r="AA2586" s="358"/>
      <c r="AB2586" s="358"/>
      <c r="AC2586" s="358"/>
      <c r="AD2586" s="358"/>
      <c r="AE2586" s="358"/>
      <c r="AF2586" s="358"/>
      <c r="AG2586" s="358"/>
      <c r="AH2586" s="358"/>
      <c r="AI2586" s="358"/>
      <c r="AJ2586" s="358"/>
      <c r="AK2586" s="396"/>
    </row>
    <row r="2587" spans="1:37" x14ac:dyDescent="0.25">
      <c r="A2587" s="353" t="s">
        <v>256</v>
      </c>
      <c r="B2587" s="353" t="s">
        <v>409</v>
      </c>
      <c r="C2587" s="441">
        <f t="shared" ref="C2587:H2587" si="2270">C147</f>
        <v>20000</v>
      </c>
      <c r="D2587" s="441"/>
      <c r="E2587" s="441"/>
      <c r="F2587" s="441"/>
      <c r="G2587" s="441"/>
      <c r="H2587" s="441">
        <f t="shared" si="2270"/>
        <v>0</v>
      </c>
      <c r="I2587" s="441"/>
      <c r="J2587" s="445"/>
      <c r="K2587" s="358"/>
      <c r="L2587" s="358"/>
      <c r="M2587" s="358"/>
      <c r="N2587" s="358"/>
      <c r="O2587" s="358"/>
      <c r="P2587" s="358"/>
      <c r="Q2587" s="358"/>
      <c r="R2587" s="358"/>
      <c r="S2587" s="358"/>
      <c r="T2587" s="358"/>
      <c r="U2587" s="358"/>
      <c r="V2587" s="358"/>
      <c r="W2587" s="358"/>
      <c r="X2587" s="358"/>
      <c r="Y2587" s="358"/>
      <c r="Z2587" s="358"/>
      <c r="AA2587" s="358"/>
      <c r="AB2587" s="358"/>
      <c r="AC2587" s="358"/>
      <c r="AD2587" s="358"/>
      <c r="AE2587" s="358"/>
      <c r="AF2587" s="358"/>
      <c r="AG2587" s="358"/>
      <c r="AH2587" s="358"/>
      <c r="AI2587" s="358"/>
      <c r="AJ2587" s="358"/>
      <c r="AK2587" s="396"/>
    </row>
    <row r="2588" spans="1:37" x14ac:dyDescent="0.25">
      <c r="A2588" s="353" t="s">
        <v>503</v>
      </c>
      <c r="B2588" s="353" t="s">
        <v>503</v>
      </c>
      <c r="C2588" s="441">
        <f t="shared" ref="C2588:H2588" si="2271">C148</f>
        <v>1500</v>
      </c>
      <c r="D2588" s="441"/>
      <c r="E2588" s="441"/>
      <c r="F2588" s="441"/>
      <c r="G2588" s="441"/>
      <c r="H2588" s="441">
        <f t="shared" si="2271"/>
        <v>0</v>
      </c>
      <c r="I2588" s="441"/>
      <c r="J2588" s="445"/>
      <c r="K2588" s="358"/>
      <c r="L2588" s="358"/>
      <c r="M2588" s="358"/>
      <c r="N2588" s="358"/>
      <c r="O2588" s="358"/>
      <c r="P2588" s="358"/>
      <c r="Q2588" s="358"/>
      <c r="R2588" s="358"/>
      <c r="S2588" s="358"/>
      <c r="T2588" s="358"/>
      <c r="U2588" s="358"/>
      <c r="V2588" s="358"/>
      <c r="W2588" s="358"/>
      <c r="X2588" s="358"/>
      <c r="Y2588" s="358"/>
      <c r="Z2588" s="358"/>
      <c r="AA2588" s="358"/>
      <c r="AB2588" s="358"/>
      <c r="AC2588" s="358"/>
      <c r="AD2588" s="358"/>
      <c r="AE2588" s="358"/>
      <c r="AF2588" s="358"/>
      <c r="AG2588" s="358"/>
      <c r="AH2588" s="358"/>
      <c r="AI2588" s="358"/>
      <c r="AJ2588" s="358"/>
      <c r="AK2588" s="396"/>
    </row>
    <row r="2589" spans="1:37" x14ac:dyDescent="0.25">
      <c r="A2589" s="353" t="s">
        <v>543</v>
      </c>
      <c r="B2589" s="353" t="s">
        <v>543</v>
      </c>
      <c r="C2589" s="441">
        <f t="shared" ref="C2589:H2589" si="2272">C149</f>
        <v>1800</v>
      </c>
      <c r="D2589" s="441"/>
      <c r="E2589" s="441"/>
      <c r="F2589" s="441"/>
      <c r="G2589" s="441"/>
      <c r="H2589" s="441">
        <f t="shared" si="2272"/>
        <v>0</v>
      </c>
      <c r="I2589" s="441"/>
      <c r="J2589" s="445"/>
      <c r="K2589" s="358"/>
      <c r="L2589" s="358"/>
      <c r="M2589" s="358"/>
      <c r="N2589" s="358"/>
      <c r="O2589" s="358"/>
      <c r="P2589" s="358"/>
      <c r="Q2589" s="358"/>
      <c r="R2589" s="358"/>
      <c r="S2589" s="358"/>
      <c r="T2589" s="358"/>
      <c r="U2589" s="358"/>
      <c r="V2589" s="358"/>
      <c r="W2589" s="358"/>
      <c r="X2589" s="358"/>
      <c r="Y2589" s="358"/>
      <c r="Z2589" s="358"/>
      <c r="AA2589" s="358"/>
      <c r="AB2589" s="358"/>
      <c r="AC2589" s="358"/>
      <c r="AD2589" s="358"/>
      <c r="AE2589" s="358"/>
      <c r="AF2589" s="358"/>
      <c r="AG2589" s="358"/>
      <c r="AH2589" s="358"/>
      <c r="AI2589" s="358"/>
      <c r="AJ2589" s="358"/>
      <c r="AK2589" s="396"/>
    </row>
    <row r="2590" spans="1:37" x14ac:dyDescent="0.25">
      <c r="A2590" s="353" t="s">
        <v>843</v>
      </c>
      <c r="B2590" s="353" t="s">
        <v>289</v>
      </c>
      <c r="C2590" s="441">
        <f t="shared" ref="C2590:H2590" si="2273">C150</f>
        <v>22400</v>
      </c>
      <c r="D2590" s="441"/>
      <c r="E2590" s="441"/>
      <c r="F2590" s="441"/>
      <c r="G2590" s="441"/>
      <c r="H2590" s="441">
        <f t="shared" si="2273"/>
        <v>1</v>
      </c>
      <c r="I2590" s="441"/>
      <c r="J2590" s="445"/>
      <c r="K2590" s="358"/>
      <c r="L2590" s="358"/>
      <c r="M2590" s="358"/>
      <c r="N2590" s="358"/>
      <c r="O2590" s="358"/>
      <c r="P2590" s="358"/>
      <c r="Q2590" s="358"/>
      <c r="R2590" s="358"/>
      <c r="S2590" s="358"/>
      <c r="T2590" s="358"/>
      <c r="U2590" s="358"/>
      <c r="V2590" s="358"/>
      <c r="W2590" s="358"/>
      <c r="X2590" s="358"/>
      <c r="Y2590" s="358"/>
      <c r="Z2590" s="358"/>
      <c r="AA2590" s="358"/>
      <c r="AB2590" s="358"/>
      <c r="AC2590" s="358"/>
      <c r="AD2590" s="358"/>
      <c r="AE2590" s="358"/>
      <c r="AF2590" s="358"/>
      <c r="AG2590" s="358"/>
      <c r="AH2590" s="358"/>
      <c r="AI2590" s="358"/>
      <c r="AJ2590" s="358"/>
      <c r="AK2590" s="396"/>
    </row>
    <row r="2591" spans="1:37" x14ac:dyDescent="0.25">
      <c r="A2591" s="353" t="s">
        <v>555</v>
      </c>
      <c r="B2591" s="353" t="s">
        <v>556</v>
      </c>
      <c r="C2591" s="441">
        <f t="shared" ref="C2591:H2591" si="2274">C151</f>
        <v>5000</v>
      </c>
      <c r="D2591" s="441"/>
      <c r="E2591" s="441"/>
      <c r="F2591" s="441"/>
      <c r="G2591" s="441"/>
      <c r="H2591" s="441">
        <f t="shared" si="2274"/>
        <v>0</v>
      </c>
      <c r="I2591" s="441"/>
      <c r="J2591" s="445"/>
      <c r="K2591" s="358"/>
      <c r="L2591" s="358"/>
      <c r="M2591" s="358"/>
      <c r="N2591" s="358"/>
      <c r="O2591" s="358"/>
      <c r="P2591" s="358"/>
      <c r="Q2591" s="358"/>
      <c r="R2591" s="358"/>
      <c r="S2591" s="358"/>
      <c r="T2591" s="358"/>
      <c r="U2591" s="358"/>
      <c r="V2591" s="358"/>
      <c r="W2591" s="358"/>
      <c r="X2591" s="358"/>
      <c r="Y2591" s="358"/>
      <c r="Z2591" s="358"/>
      <c r="AA2591" s="358"/>
      <c r="AB2591" s="358"/>
      <c r="AC2591" s="358"/>
      <c r="AD2591" s="358"/>
      <c r="AE2591" s="358"/>
      <c r="AF2591" s="358"/>
      <c r="AG2591" s="358"/>
      <c r="AH2591" s="358"/>
      <c r="AI2591" s="358"/>
      <c r="AJ2591" s="358"/>
      <c r="AK2591" s="396"/>
    </row>
    <row r="2592" spans="1:37" x14ac:dyDescent="0.25">
      <c r="A2592" s="353" t="s">
        <v>472</v>
      </c>
      <c r="B2592" s="353" t="s">
        <v>472</v>
      </c>
      <c r="C2592" s="441">
        <f t="shared" ref="C2592:H2592" si="2275">C152</f>
        <v>750</v>
      </c>
      <c r="D2592" s="441"/>
      <c r="E2592" s="441"/>
      <c r="F2592" s="441"/>
      <c r="G2592" s="441"/>
      <c r="H2592" s="441">
        <f t="shared" si="2275"/>
        <v>0</v>
      </c>
      <c r="I2592" s="441"/>
      <c r="J2592" s="445"/>
      <c r="K2592" s="358"/>
      <c r="L2592" s="358"/>
      <c r="M2592" s="358"/>
      <c r="N2592" s="358"/>
      <c r="O2592" s="358"/>
      <c r="P2592" s="358"/>
      <c r="Q2592" s="358"/>
      <c r="R2592" s="358"/>
      <c r="S2592" s="358"/>
      <c r="T2592" s="358"/>
      <c r="U2592" s="358"/>
      <c r="V2592" s="358"/>
      <c r="W2592" s="358"/>
      <c r="X2592" s="358"/>
      <c r="Y2592" s="358"/>
      <c r="Z2592" s="358"/>
      <c r="AA2592" s="358"/>
      <c r="AB2592" s="358"/>
      <c r="AC2592" s="358"/>
      <c r="AD2592" s="358"/>
      <c r="AE2592" s="358"/>
      <c r="AF2592" s="358"/>
      <c r="AG2592" s="358"/>
      <c r="AH2592" s="358"/>
      <c r="AI2592" s="358"/>
      <c r="AJ2592" s="358"/>
      <c r="AK2592" s="396"/>
    </row>
    <row r="2593" spans="1:37" x14ac:dyDescent="0.25">
      <c r="A2593" s="353" t="s">
        <v>329</v>
      </c>
      <c r="B2593" s="353" t="s">
        <v>329</v>
      </c>
      <c r="C2593" s="441">
        <f t="shared" ref="C2593:H2593" si="2276">C153</f>
        <v>600</v>
      </c>
      <c r="D2593" s="441"/>
      <c r="E2593" s="441"/>
      <c r="F2593" s="441"/>
      <c r="G2593" s="441"/>
      <c r="H2593" s="441">
        <f t="shared" si="2276"/>
        <v>0</v>
      </c>
      <c r="I2593" s="441"/>
      <c r="J2593" s="445"/>
      <c r="K2593" s="358"/>
      <c r="L2593" s="358"/>
      <c r="M2593" s="358"/>
      <c r="N2593" s="358"/>
      <c r="O2593" s="358"/>
      <c r="P2593" s="358"/>
      <c r="Q2593" s="358"/>
      <c r="R2593" s="358"/>
      <c r="S2593" s="358"/>
      <c r="T2593" s="358"/>
      <c r="U2593" s="358"/>
      <c r="V2593" s="358"/>
      <c r="W2593" s="358"/>
      <c r="X2593" s="358"/>
      <c r="Y2593" s="358"/>
      <c r="Z2593" s="358"/>
      <c r="AA2593" s="358"/>
      <c r="AB2593" s="358"/>
      <c r="AC2593" s="358"/>
      <c r="AD2593" s="358"/>
      <c r="AE2593" s="358"/>
      <c r="AF2593" s="358"/>
      <c r="AG2593" s="358"/>
      <c r="AH2593" s="358"/>
      <c r="AI2593" s="358"/>
      <c r="AJ2593" s="358"/>
      <c r="AK2593" s="396"/>
    </row>
    <row r="2594" spans="1:37" x14ac:dyDescent="0.25">
      <c r="A2594" s="353" t="s">
        <v>480</v>
      </c>
      <c r="B2594" s="353" t="s">
        <v>480</v>
      </c>
      <c r="C2594" s="441">
        <f t="shared" ref="C2594:H2594" si="2277">C154</f>
        <v>600</v>
      </c>
      <c r="D2594" s="441"/>
      <c r="E2594" s="441"/>
      <c r="F2594" s="441"/>
      <c r="G2594" s="441"/>
      <c r="H2594" s="441">
        <f t="shared" si="2277"/>
        <v>0</v>
      </c>
      <c r="I2594" s="441"/>
      <c r="J2594" s="445"/>
      <c r="K2594" s="358"/>
      <c r="L2594" s="358"/>
      <c r="M2594" s="358"/>
      <c r="N2594" s="358"/>
      <c r="O2594" s="358"/>
      <c r="P2594" s="358"/>
      <c r="Q2594" s="358"/>
      <c r="R2594" s="358"/>
      <c r="S2594" s="358"/>
      <c r="T2594" s="358"/>
      <c r="U2594" s="358"/>
      <c r="V2594" s="358"/>
      <c r="W2594" s="358"/>
      <c r="X2594" s="358"/>
      <c r="Y2594" s="358"/>
      <c r="Z2594" s="358"/>
      <c r="AA2594" s="358"/>
      <c r="AB2594" s="358"/>
      <c r="AC2594" s="358"/>
      <c r="AD2594" s="358"/>
      <c r="AE2594" s="358"/>
      <c r="AF2594" s="358"/>
      <c r="AG2594" s="358"/>
      <c r="AH2594" s="358"/>
      <c r="AI2594" s="358"/>
      <c r="AJ2594" s="358"/>
      <c r="AK2594" s="396"/>
    </row>
    <row r="2595" spans="1:37" x14ac:dyDescent="0.25">
      <c r="A2595" s="353" t="s">
        <v>343</v>
      </c>
      <c r="B2595" s="353" t="s">
        <v>343</v>
      </c>
      <c r="C2595" s="441">
        <f t="shared" ref="C2595:H2595" si="2278">C155</f>
        <v>2500</v>
      </c>
      <c r="D2595" s="441"/>
      <c r="E2595" s="441"/>
      <c r="F2595" s="441"/>
      <c r="G2595" s="441"/>
      <c r="H2595" s="441">
        <f t="shared" si="2278"/>
        <v>0</v>
      </c>
      <c r="I2595" s="441"/>
      <c r="J2595" s="445"/>
      <c r="K2595" s="358"/>
      <c r="L2595" s="358"/>
      <c r="M2595" s="358"/>
      <c r="N2595" s="358"/>
      <c r="O2595" s="358"/>
      <c r="P2595" s="358"/>
      <c r="Q2595" s="358"/>
      <c r="R2595" s="358"/>
      <c r="S2595" s="358"/>
      <c r="T2595" s="358"/>
      <c r="U2595" s="358"/>
      <c r="V2595" s="358"/>
      <c r="W2595" s="358"/>
      <c r="X2595" s="358"/>
      <c r="Y2595" s="358"/>
      <c r="Z2595" s="358"/>
      <c r="AA2595" s="358"/>
      <c r="AB2595" s="358"/>
      <c r="AC2595" s="358"/>
      <c r="AD2595" s="358"/>
      <c r="AE2595" s="358"/>
      <c r="AF2595" s="358"/>
      <c r="AG2595" s="358"/>
      <c r="AH2595" s="358"/>
      <c r="AI2595" s="358"/>
      <c r="AJ2595" s="358"/>
      <c r="AK2595" s="396"/>
    </row>
    <row r="2596" spans="1:37" x14ac:dyDescent="0.25">
      <c r="A2596" s="353" t="s">
        <v>544</v>
      </c>
      <c r="B2596" s="353" t="s">
        <v>545</v>
      </c>
      <c r="C2596" s="441">
        <f t="shared" ref="C2596:H2596" si="2279">C156</f>
        <v>12504</v>
      </c>
      <c r="D2596" s="441"/>
      <c r="E2596" s="441"/>
      <c r="F2596" s="441"/>
      <c r="G2596" s="441"/>
      <c r="H2596" s="441">
        <f t="shared" si="2279"/>
        <v>0</v>
      </c>
      <c r="I2596" s="441"/>
      <c r="J2596" s="445"/>
      <c r="K2596" s="358"/>
      <c r="L2596" s="358"/>
      <c r="M2596" s="358"/>
      <c r="N2596" s="358"/>
      <c r="O2596" s="358"/>
      <c r="P2596" s="358"/>
      <c r="Q2596" s="358"/>
      <c r="R2596" s="358"/>
      <c r="S2596" s="358"/>
      <c r="T2596" s="358"/>
      <c r="U2596" s="358"/>
      <c r="V2596" s="358"/>
      <c r="W2596" s="358"/>
      <c r="X2596" s="358"/>
      <c r="Y2596" s="358"/>
      <c r="Z2596" s="358"/>
      <c r="AA2596" s="358"/>
      <c r="AB2596" s="358"/>
      <c r="AC2596" s="358"/>
      <c r="AD2596" s="358"/>
      <c r="AE2596" s="358"/>
      <c r="AF2596" s="358"/>
      <c r="AG2596" s="358"/>
      <c r="AH2596" s="358"/>
      <c r="AI2596" s="358"/>
      <c r="AJ2596" s="358"/>
      <c r="AK2596" s="396"/>
    </row>
    <row r="2597" spans="1:37" x14ac:dyDescent="0.25">
      <c r="A2597" s="353" t="s">
        <v>367</v>
      </c>
      <c r="B2597" s="353" t="s">
        <v>367</v>
      </c>
      <c r="C2597" s="441">
        <f t="shared" ref="C2597:H2597" si="2280">C157</f>
        <v>5000</v>
      </c>
      <c r="D2597" s="441"/>
      <c r="E2597" s="441"/>
      <c r="F2597" s="441"/>
      <c r="G2597" s="441"/>
      <c r="H2597" s="441">
        <f t="shared" si="2280"/>
        <v>0</v>
      </c>
      <c r="I2597" s="441"/>
      <c r="J2597" s="445"/>
      <c r="K2597" s="358"/>
      <c r="L2597" s="358"/>
      <c r="M2597" s="358"/>
      <c r="N2597" s="358"/>
      <c r="O2597" s="358"/>
      <c r="P2597" s="358"/>
      <c r="Q2597" s="358"/>
      <c r="R2597" s="358"/>
      <c r="S2597" s="358"/>
      <c r="T2597" s="358"/>
      <c r="U2597" s="358"/>
      <c r="V2597" s="358"/>
      <c r="W2597" s="358"/>
      <c r="X2597" s="358"/>
      <c r="Y2597" s="358"/>
      <c r="Z2597" s="358"/>
      <c r="AA2597" s="358"/>
      <c r="AB2597" s="358"/>
      <c r="AC2597" s="358"/>
      <c r="AD2597" s="358"/>
      <c r="AE2597" s="358"/>
      <c r="AF2597" s="358"/>
      <c r="AG2597" s="358"/>
      <c r="AH2597" s="358"/>
      <c r="AI2597" s="358"/>
      <c r="AJ2597" s="358"/>
      <c r="AK2597" s="396"/>
    </row>
    <row r="2598" spans="1:37" x14ac:dyDescent="0.25">
      <c r="A2598" s="353" t="s">
        <v>498</v>
      </c>
      <c r="B2598" s="353" t="s">
        <v>498</v>
      </c>
      <c r="C2598" s="441">
        <f t="shared" ref="C2598:H2598" si="2281">C158</f>
        <v>5000</v>
      </c>
      <c r="D2598" s="441"/>
      <c r="E2598" s="441"/>
      <c r="F2598" s="441"/>
      <c r="G2598" s="441"/>
      <c r="H2598" s="441">
        <f t="shared" si="2281"/>
        <v>0</v>
      </c>
      <c r="I2598" s="441"/>
      <c r="J2598" s="445"/>
      <c r="K2598" s="358"/>
      <c r="L2598" s="358"/>
      <c r="M2598" s="358"/>
      <c r="N2598" s="358"/>
      <c r="O2598" s="358"/>
      <c r="P2598" s="358"/>
      <c r="Q2598" s="358"/>
      <c r="R2598" s="358"/>
      <c r="S2598" s="358"/>
      <c r="T2598" s="358"/>
      <c r="U2598" s="358"/>
      <c r="V2598" s="358"/>
      <c r="W2598" s="358"/>
      <c r="X2598" s="358"/>
      <c r="Y2598" s="358"/>
      <c r="Z2598" s="358"/>
      <c r="AA2598" s="358"/>
      <c r="AB2598" s="358"/>
      <c r="AC2598" s="358"/>
      <c r="AD2598" s="358"/>
      <c r="AE2598" s="358"/>
      <c r="AF2598" s="358"/>
      <c r="AG2598" s="358"/>
      <c r="AH2598" s="358"/>
      <c r="AI2598" s="358"/>
      <c r="AJ2598" s="358"/>
      <c r="AK2598" s="396"/>
    </row>
    <row r="2599" spans="1:37" x14ac:dyDescent="0.25">
      <c r="A2599" s="353" t="s">
        <v>498</v>
      </c>
      <c r="B2599" s="353" t="s">
        <v>499</v>
      </c>
      <c r="C2599" s="441">
        <f t="shared" ref="C2599:H2599" si="2282">C159</f>
        <v>9375</v>
      </c>
      <c r="D2599" s="441"/>
      <c r="E2599" s="441"/>
      <c r="F2599" s="441"/>
      <c r="G2599" s="441"/>
      <c r="H2599" s="441">
        <f t="shared" si="2282"/>
        <v>0</v>
      </c>
      <c r="I2599" s="441"/>
      <c r="J2599" s="445"/>
      <c r="K2599" s="358"/>
      <c r="L2599" s="358"/>
      <c r="M2599" s="358"/>
      <c r="N2599" s="358"/>
      <c r="O2599" s="358"/>
      <c r="P2599" s="358"/>
      <c r="Q2599" s="358"/>
      <c r="R2599" s="358"/>
      <c r="S2599" s="358"/>
      <c r="T2599" s="358"/>
      <c r="U2599" s="358"/>
      <c r="V2599" s="358"/>
      <c r="W2599" s="358"/>
      <c r="X2599" s="358"/>
      <c r="Y2599" s="358"/>
      <c r="Z2599" s="358"/>
      <c r="AA2599" s="358"/>
      <c r="AB2599" s="358"/>
      <c r="AC2599" s="358"/>
      <c r="AD2599" s="358"/>
      <c r="AE2599" s="358"/>
      <c r="AF2599" s="358"/>
      <c r="AG2599" s="358"/>
      <c r="AH2599" s="358"/>
      <c r="AI2599" s="358"/>
      <c r="AJ2599" s="358"/>
      <c r="AK2599" s="396"/>
    </row>
    <row r="2600" spans="1:37" x14ac:dyDescent="0.25">
      <c r="A2600" s="353" t="s">
        <v>363</v>
      </c>
      <c r="B2600" s="353" t="s">
        <v>363</v>
      </c>
      <c r="C2600" s="441">
        <f t="shared" ref="C2600:H2600" si="2283">C160</f>
        <v>5000</v>
      </c>
      <c r="D2600" s="441"/>
      <c r="E2600" s="441"/>
      <c r="F2600" s="441"/>
      <c r="G2600" s="441"/>
      <c r="H2600" s="441">
        <f t="shared" si="2283"/>
        <v>0</v>
      </c>
      <c r="I2600" s="441"/>
      <c r="J2600" s="445"/>
      <c r="K2600" s="358"/>
      <c r="L2600" s="358"/>
      <c r="M2600" s="358"/>
      <c r="N2600" s="358"/>
      <c r="O2600" s="358"/>
      <c r="P2600" s="358"/>
      <c r="Q2600" s="358"/>
      <c r="R2600" s="358"/>
      <c r="S2600" s="358"/>
      <c r="T2600" s="358"/>
      <c r="U2600" s="358"/>
      <c r="V2600" s="358"/>
      <c r="W2600" s="358"/>
      <c r="X2600" s="358"/>
      <c r="Y2600" s="358"/>
      <c r="Z2600" s="358"/>
      <c r="AA2600" s="358"/>
      <c r="AB2600" s="358"/>
      <c r="AC2600" s="358"/>
      <c r="AD2600" s="358"/>
      <c r="AE2600" s="358"/>
      <c r="AF2600" s="358"/>
      <c r="AG2600" s="358"/>
      <c r="AH2600" s="358"/>
      <c r="AI2600" s="358"/>
      <c r="AJ2600" s="358"/>
      <c r="AK2600" s="396"/>
    </row>
    <row r="2601" spans="1:37" x14ac:dyDescent="0.25">
      <c r="A2601" s="353" t="s">
        <v>258</v>
      </c>
      <c r="B2601" s="353" t="s">
        <v>359</v>
      </c>
      <c r="C2601" s="441">
        <f t="shared" ref="C2601:H2601" si="2284">C161</f>
        <v>7500</v>
      </c>
      <c r="D2601" s="441"/>
      <c r="E2601" s="441"/>
      <c r="F2601" s="441"/>
      <c r="G2601" s="441"/>
      <c r="H2601" s="441">
        <f t="shared" si="2284"/>
        <v>0</v>
      </c>
      <c r="I2601" s="441"/>
      <c r="J2601" s="445"/>
      <c r="K2601" s="358"/>
      <c r="L2601" s="358"/>
      <c r="M2601" s="358"/>
      <c r="N2601" s="358"/>
      <c r="O2601" s="358"/>
      <c r="P2601" s="358"/>
      <c r="Q2601" s="358"/>
      <c r="R2601" s="358"/>
      <c r="S2601" s="358"/>
      <c r="T2601" s="358"/>
      <c r="U2601" s="358"/>
      <c r="V2601" s="358"/>
      <c r="W2601" s="358"/>
      <c r="X2601" s="358"/>
      <c r="Y2601" s="358"/>
      <c r="Z2601" s="358"/>
      <c r="AA2601" s="358"/>
      <c r="AB2601" s="358"/>
      <c r="AC2601" s="358"/>
      <c r="AD2601" s="358"/>
      <c r="AE2601" s="358"/>
      <c r="AF2601" s="358"/>
      <c r="AG2601" s="358"/>
      <c r="AH2601" s="358"/>
      <c r="AI2601" s="358"/>
      <c r="AJ2601" s="358"/>
      <c r="AK2601" s="396"/>
    </row>
    <row r="2602" spans="1:37" x14ac:dyDescent="0.25">
      <c r="A2602" s="353" t="s">
        <v>258</v>
      </c>
      <c r="B2602" s="353" t="s">
        <v>340</v>
      </c>
      <c r="C2602" s="441">
        <f t="shared" ref="C2602:H2602" si="2285">C162</f>
        <v>5000</v>
      </c>
      <c r="D2602" s="441"/>
      <c r="E2602" s="441"/>
      <c r="F2602" s="441"/>
      <c r="G2602" s="441"/>
      <c r="H2602" s="441">
        <f t="shared" si="2285"/>
        <v>0</v>
      </c>
      <c r="I2602" s="441"/>
      <c r="J2602" s="445"/>
      <c r="K2602" s="358"/>
      <c r="L2602" s="358"/>
      <c r="M2602" s="358"/>
      <c r="N2602" s="358"/>
      <c r="O2602" s="358"/>
      <c r="P2602" s="358"/>
      <c r="Q2602" s="358"/>
      <c r="R2602" s="358"/>
      <c r="S2602" s="358"/>
      <c r="T2602" s="358"/>
      <c r="U2602" s="358"/>
      <c r="V2602" s="358"/>
      <c r="W2602" s="358"/>
      <c r="X2602" s="358"/>
      <c r="Y2602" s="358"/>
      <c r="Z2602" s="358"/>
      <c r="AA2602" s="358"/>
      <c r="AB2602" s="358"/>
      <c r="AC2602" s="358"/>
      <c r="AD2602" s="358"/>
      <c r="AE2602" s="358"/>
      <c r="AF2602" s="358"/>
      <c r="AG2602" s="358"/>
      <c r="AH2602" s="358"/>
      <c r="AI2602" s="358"/>
      <c r="AJ2602" s="358"/>
      <c r="AK2602" s="396"/>
    </row>
    <row r="2603" spans="1:37" x14ac:dyDescent="0.25">
      <c r="A2603" s="353" t="s">
        <v>281</v>
      </c>
      <c r="B2603" s="353" t="s">
        <v>281</v>
      </c>
      <c r="C2603" s="441">
        <f t="shared" ref="C2603:H2603" si="2286">C163</f>
        <v>5000</v>
      </c>
      <c r="D2603" s="441"/>
      <c r="E2603" s="441"/>
      <c r="F2603" s="441"/>
      <c r="G2603" s="441"/>
      <c r="H2603" s="441">
        <f t="shared" si="2286"/>
        <v>1</v>
      </c>
      <c r="I2603" s="441"/>
      <c r="J2603" s="445"/>
      <c r="K2603" s="358"/>
      <c r="L2603" s="358"/>
      <c r="M2603" s="358"/>
      <c r="N2603" s="358"/>
      <c r="O2603" s="358"/>
      <c r="P2603" s="358"/>
      <c r="Q2603" s="358"/>
      <c r="R2603" s="358"/>
      <c r="S2603" s="358"/>
      <c r="T2603" s="358"/>
      <c r="U2603" s="358"/>
      <c r="V2603" s="358"/>
      <c r="W2603" s="358"/>
      <c r="X2603" s="358"/>
      <c r="Y2603" s="358"/>
      <c r="Z2603" s="358"/>
      <c r="AA2603" s="358"/>
      <c r="AB2603" s="358"/>
      <c r="AC2603" s="358"/>
      <c r="AD2603" s="358"/>
      <c r="AE2603" s="358"/>
      <c r="AF2603" s="358"/>
      <c r="AG2603" s="358"/>
      <c r="AH2603" s="358"/>
      <c r="AI2603" s="358"/>
      <c r="AJ2603" s="358"/>
      <c r="AK2603" s="396"/>
    </row>
    <row r="2604" spans="1:37" x14ac:dyDescent="0.25">
      <c r="A2604" s="353" t="s">
        <v>259</v>
      </c>
      <c r="B2604" s="353" t="s">
        <v>315</v>
      </c>
      <c r="C2604" s="441">
        <f t="shared" ref="C2604:H2604" si="2287">C164</f>
        <v>12000</v>
      </c>
      <c r="D2604" s="441"/>
      <c r="E2604" s="441"/>
      <c r="F2604" s="441"/>
      <c r="G2604" s="441"/>
      <c r="H2604" s="441">
        <f t="shared" si="2287"/>
        <v>0</v>
      </c>
      <c r="I2604" s="441"/>
      <c r="J2604" s="445"/>
      <c r="K2604" s="358"/>
      <c r="L2604" s="358"/>
      <c r="M2604" s="358"/>
      <c r="N2604" s="358"/>
      <c r="O2604" s="358"/>
      <c r="P2604" s="358"/>
      <c r="Q2604" s="358"/>
      <c r="R2604" s="358"/>
      <c r="S2604" s="358"/>
      <c r="T2604" s="358"/>
      <c r="U2604" s="358"/>
      <c r="V2604" s="358"/>
      <c r="W2604" s="358"/>
      <c r="X2604" s="358"/>
      <c r="Y2604" s="358"/>
      <c r="Z2604" s="358"/>
      <c r="AA2604" s="358"/>
      <c r="AB2604" s="358"/>
      <c r="AC2604" s="358"/>
      <c r="AD2604" s="358"/>
      <c r="AE2604" s="358"/>
      <c r="AF2604" s="358"/>
      <c r="AG2604" s="358"/>
      <c r="AH2604" s="358"/>
      <c r="AI2604" s="358"/>
      <c r="AJ2604" s="358"/>
      <c r="AK2604" s="396"/>
    </row>
    <row r="2605" spans="1:37" x14ac:dyDescent="0.25">
      <c r="A2605" s="353" t="s">
        <v>259</v>
      </c>
      <c r="B2605" s="353" t="s">
        <v>454</v>
      </c>
      <c r="C2605" s="441">
        <f t="shared" ref="C2605:H2605" si="2288">C165</f>
        <v>12500</v>
      </c>
      <c r="D2605" s="441"/>
      <c r="E2605" s="441"/>
      <c r="F2605" s="441"/>
      <c r="G2605" s="441"/>
      <c r="H2605" s="441">
        <f t="shared" si="2288"/>
        <v>0</v>
      </c>
      <c r="I2605" s="441"/>
      <c r="J2605" s="445"/>
      <c r="K2605" s="358"/>
      <c r="L2605" s="358"/>
      <c r="M2605" s="358"/>
      <c r="N2605" s="358"/>
      <c r="O2605" s="358"/>
      <c r="P2605" s="358"/>
      <c r="Q2605" s="358"/>
      <c r="R2605" s="358"/>
      <c r="S2605" s="358"/>
      <c r="T2605" s="358"/>
      <c r="U2605" s="358"/>
      <c r="V2605" s="358"/>
      <c r="W2605" s="358"/>
      <c r="X2605" s="358"/>
      <c r="Y2605" s="358"/>
      <c r="Z2605" s="358"/>
      <c r="AA2605" s="358"/>
      <c r="AB2605" s="358"/>
      <c r="AC2605" s="358"/>
      <c r="AD2605" s="358"/>
      <c r="AE2605" s="358"/>
      <c r="AF2605" s="358"/>
      <c r="AG2605" s="358"/>
      <c r="AH2605" s="358"/>
      <c r="AI2605" s="358"/>
      <c r="AJ2605" s="358"/>
      <c r="AK2605" s="396"/>
    </row>
    <row r="2606" spans="1:37" x14ac:dyDescent="0.25">
      <c r="A2606" s="353" t="s">
        <v>536</v>
      </c>
      <c r="B2606" s="353" t="s">
        <v>536</v>
      </c>
      <c r="C2606" s="441">
        <f t="shared" ref="C2606:H2606" si="2289">C166</f>
        <v>2498.4</v>
      </c>
      <c r="D2606" s="441"/>
      <c r="E2606" s="441"/>
      <c r="F2606" s="441"/>
      <c r="G2606" s="441"/>
      <c r="H2606" s="441">
        <f t="shared" si="2289"/>
        <v>0</v>
      </c>
      <c r="I2606" s="441"/>
      <c r="J2606" s="445"/>
      <c r="K2606" s="358"/>
      <c r="L2606" s="358"/>
      <c r="M2606" s="358"/>
      <c r="N2606" s="358"/>
      <c r="O2606" s="358"/>
      <c r="P2606" s="358"/>
      <c r="Q2606" s="358"/>
      <c r="R2606" s="358"/>
      <c r="S2606" s="358"/>
      <c r="T2606" s="358"/>
      <c r="U2606" s="358"/>
      <c r="V2606" s="358"/>
      <c r="W2606" s="358"/>
      <c r="X2606" s="358"/>
      <c r="Y2606" s="358"/>
      <c r="Z2606" s="358"/>
      <c r="AA2606" s="358"/>
      <c r="AB2606" s="358"/>
      <c r="AC2606" s="358"/>
      <c r="AD2606" s="358"/>
      <c r="AE2606" s="358"/>
      <c r="AF2606" s="358"/>
      <c r="AG2606" s="358"/>
      <c r="AH2606" s="358"/>
      <c r="AI2606" s="358"/>
      <c r="AJ2606" s="358"/>
      <c r="AK2606" s="396"/>
    </row>
    <row r="2607" spans="1:37" x14ac:dyDescent="0.25">
      <c r="A2607" s="353" t="s">
        <v>399</v>
      </c>
      <c r="B2607" s="353" t="s">
        <v>399</v>
      </c>
      <c r="C2607" s="441">
        <f t="shared" ref="C2607:H2607" si="2290">C167</f>
        <v>20000</v>
      </c>
      <c r="D2607" s="441"/>
      <c r="E2607" s="441"/>
      <c r="F2607" s="441"/>
      <c r="G2607" s="441"/>
      <c r="H2607" s="441">
        <f t="shared" si="2290"/>
        <v>0</v>
      </c>
      <c r="I2607" s="441"/>
      <c r="J2607" s="445"/>
      <c r="K2607" s="358"/>
      <c r="L2607" s="358"/>
      <c r="M2607" s="358"/>
      <c r="N2607" s="358"/>
      <c r="O2607" s="358"/>
      <c r="P2607" s="358"/>
      <c r="Q2607" s="358"/>
      <c r="R2607" s="358"/>
      <c r="S2607" s="358"/>
      <c r="T2607" s="358"/>
      <c r="U2607" s="358"/>
      <c r="V2607" s="358"/>
      <c r="W2607" s="358"/>
      <c r="X2607" s="358"/>
      <c r="Y2607" s="358"/>
      <c r="Z2607" s="358"/>
      <c r="AA2607" s="358"/>
      <c r="AB2607" s="358"/>
      <c r="AC2607" s="358"/>
      <c r="AD2607" s="358"/>
      <c r="AE2607" s="358"/>
      <c r="AF2607" s="358"/>
      <c r="AG2607" s="358"/>
      <c r="AH2607" s="358"/>
      <c r="AI2607" s="358"/>
      <c r="AJ2607" s="358"/>
      <c r="AK2607" s="396"/>
    </row>
    <row r="2608" spans="1:37" x14ac:dyDescent="0.25">
      <c r="A2608" s="353" t="s">
        <v>551</v>
      </c>
      <c r="B2608" s="353" t="s">
        <v>551</v>
      </c>
      <c r="C2608" s="441">
        <f t="shared" ref="C2608:H2608" si="2291">C168</f>
        <v>2500</v>
      </c>
      <c r="D2608" s="441"/>
      <c r="E2608" s="441"/>
      <c r="F2608" s="441"/>
      <c r="G2608" s="441"/>
      <c r="H2608" s="441">
        <f t="shared" si="2291"/>
        <v>0</v>
      </c>
      <c r="I2608" s="441"/>
      <c r="J2608" s="445"/>
      <c r="K2608" s="358"/>
      <c r="L2608" s="358"/>
      <c r="M2608" s="358"/>
      <c r="N2608" s="358"/>
      <c r="O2608" s="358"/>
      <c r="P2608" s="358"/>
      <c r="Q2608" s="358"/>
      <c r="R2608" s="358"/>
      <c r="S2608" s="358"/>
      <c r="T2608" s="358"/>
      <c r="U2608" s="358"/>
      <c r="V2608" s="358"/>
      <c r="W2608" s="358"/>
      <c r="X2608" s="358"/>
      <c r="Y2608" s="358"/>
      <c r="Z2608" s="358"/>
      <c r="AA2608" s="358"/>
      <c r="AB2608" s="358"/>
      <c r="AC2608" s="358"/>
      <c r="AD2608" s="358"/>
      <c r="AE2608" s="358"/>
      <c r="AF2608" s="358"/>
      <c r="AG2608" s="358"/>
      <c r="AH2608" s="358"/>
      <c r="AI2608" s="358"/>
      <c r="AJ2608" s="358"/>
      <c r="AK2608" s="396"/>
    </row>
    <row r="2609" spans="1:37" x14ac:dyDescent="0.25">
      <c r="A2609" s="353" t="s">
        <v>327</v>
      </c>
      <c r="B2609" s="353" t="s">
        <v>327</v>
      </c>
      <c r="C2609" s="441">
        <f t="shared" ref="C2609:H2609" si="2292">C169</f>
        <v>6240</v>
      </c>
      <c r="D2609" s="441"/>
      <c r="E2609" s="441"/>
      <c r="F2609" s="441"/>
      <c r="G2609" s="441"/>
      <c r="H2609" s="441">
        <f t="shared" si="2292"/>
        <v>0</v>
      </c>
      <c r="I2609" s="441"/>
      <c r="J2609" s="445"/>
      <c r="K2609" s="358"/>
      <c r="L2609" s="358"/>
      <c r="M2609" s="358"/>
      <c r="N2609" s="358"/>
      <c r="O2609" s="358"/>
      <c r="P2609" s="358"/>
      <c r="Q2609" s="358"/>
      <c r="R2609" s="358"/>
      <c r="S2609" s="358"/>
      <c r="T2609" s="358"/>
      <c r="U2609" s="358"/>
      <c r="V2609" s="358"/>
      <c r="W2609" s="358"/>
      <c r="X2609" s="358"/>
      <c r="Y2609" s="358"/>
      <c r="Z2609" s="358"/>
      <c r="AA2609" s="358"/>
      <c r="AB2609" s="358"/>
      <c r="AC2609" s="358"/>
      <c r="AD2609" s="358"/>
      <c r="AE2609" s="358"/>
      <c r="AF2609" s="358"/>
      <c r="AG2609" s="358"/>
      <c r="AH2609" s="358"/>
      <c r="AI2609" s="358"/>
      <c r="AJ2609" s="358"/>
      <c r="AK2609" s="396"/>
    </row>
    <row r="2610" spans="1:37" x14ac:dyDescent="0.25">
      <c r="A2610" s="353" t="s">
        <v>298</v>
      </c>
      <c r="B2610" s="353" t="s">
        <v>299</v>
      </c>
      <c r="C2610" s="441">
        <f t="shared" ref="C2610:H2610" si="2293">C170</f>
        <v>2500</v>
      </c>
      <c r="D2610" s="441"/>
      <c r="E2610" s="441"/>
      <c r="F2610" s="441"/>
      <c r="G2610" s="441"/>
      <c r="H2610" s="441">
        <f t="shared" si="2293"/>
        <v>0</v>
      </c>
      <c r="I2610" s="441"/>
      <c r="J2610" s="445"/>
      <c r="K2610" s="358"/>
      <c r="L2610" s="358"/>
      <c r="M2610" s="358"/>
      <c r="N2610" s="358"/>
      <c r="O2610" s="358"/>
      <c r="P2610" s="358"/>
      <c r="Q2610" s="358"/>
      <c r="R2610" s="358"/>
      <c r="S2610" s="358"/>
      <c r="T2610" s="358"/>
      <c r="U2610" s="358"/>
      <c r="V2610" s="358"/>
      <c r="W2610" s="358"/>
      <c r="X2610" s="358"/>
      <c r="Y2610" s="358"/>
      <c r="Z2610" s="358"/>
      <c r="AA2610" s="358"/>
      <c r="AB2610" s="358"/>
      <c r="AC2610" s="358"/>
      <c r="AD2610" s="358"/>
      <c r="AE2610" s="358"/>
      <c r="AF2610" s="358"/>
      <c r="AG2610" s="358"/>
      <c r="AH2610" s="358"/>
      <c r="AI2610" s="358"/>
      <c r="AJ2610" s="358"/>
      <c r="AK2610" s="396"/>
    </row>
    <row r="2611" spans="1:37" x14ac:dyDescent="0.25">
      <c r="A2611" s="353" t="s">
        <v>481</v>
      </c>
      <c r="B2611" s="353" t="s">
        <v>482</v>
      </c>
      <c r="C2611" s="441">
        <f t="shared" ref="C2611:H2611" si="2294">C171</f>
        <v>5000</v>
      </c>
      <c r="D2611" s="441"/>
      <c r="E2611" s="441"/>
      <c r="F2611" s="441"/>
      <c r="G2611" s="441"/>
      <c r="H2611" s="441">
        <f t="shared" si="2294"/>
        <v>0</v>
      </c>
      <c r="I2611" s="441"/>
      <c r="J2611" s="445"/>
      <c r="K2611" s="358"/>
      <c r="L2611" s="358"/>
      <c r="M2611" s="358"/>
      <c r="N2611" s="358"/>
      <c r="O2611" s="358"/>
      <c r="P2611" s="358"/>
      <c r="Q2611" s="358"/>
      <c r="R2611" s="358"/>
      <c r="S2611" s="358"/>
      <c r="T2611" s="358"/>
      <c r="U2611" s="358"/>
      <c r="V2611" s="358"/>
      <c r="W2611" s="358"/>
      <c r="X2611" s="358"/>
      <c r="Y2611" s="358"/>
      <c r="Z2611" s="358"/>
      <c r="AA2611" s="358"/>
      <c r="AB2611" s="358"/>
      <c r="AC2611" s="358"/>
      <c r="AD2611" s="358"/>
      <c r="AE2611" s="358"/>
      <c r="AF2611" s="358"/>
      <c r="AG2611" s="358"/>
      <c r="AH2611" s="358"/>
      <c r="AI2611" s="358"/>
      <c r="AJ2611" s="358"/>
      <c r="AK2611" s="396"/>
    </row>
    <row r="2612" spans="1:37" x14ac:dyDescent="0.25">
      <c r="A2612" s="353" t="s">
        <v>336</v>
      </c>
      <c r="B2612" s="353" t="s">
        <v>337</v>
      </c>
      <c r="C2612" s="441">
        <f t="shared" ref="C2612:H2612" si="2295">C172</f>
        <v>750</v>
      </c>
      <c r="D2612" s="441"/>
      <c r="E2612" s="441"/>
      <c r="F2612" s="441"/>
      <c r="G2612" s="441"/>
      <c r="H2612" s="441">
        <f t="shared" si="2295"/>
        <v>0</v>
      </c>
      <c r="I2612" s="441"/>
      <c r="J2612" s="445"/>
      <c r="K2612" s="358"/>
      <c r="L2612" s="358"/>
      <c r="M2612" s="358"/>
      <c r="N2612" s="358"/>
      <c r="O2612" s="358"/>
      <c r="P2612" s="358"/>
      <c r="Q2612" s="358"/>
      <c r="R2612" s="358"/>
      <c r="S2612" s="358"/>
      <c r="T2612" s="358"/>
      <c r="U2612" s="358"/>
      <c r="V2612" s="358"/>
      <c r="W2612" s="358"/>
      <c r="X2612" s="358"/>
      <c r="Y2612" s="358"/>
      <c r="Z2612" s="358"/>
      <c r="AA2612" s="358"/>
      <c r="AB2612" s="358"/>
      <c r="AC2612" s="358"/>
      <c r="AD2612" s="358"/>
      <c r="AE2612" s="358"/>
      <c r="AF2612" s="358"/>
      <c r="AG2612" s="358"/>
      <c r="AH2612" s="358"/>
      <c r="AI2612" s="358"/>
      <c r="AJ2612" s="358"/>
      <c r="AK2612" s="396"/>
    </row>
    <row r="2613" spans="1:37" x14ac:dyDescent="0.25">
      <c r="A2613" s="353" t="s">
        <v>341</v>
      </c>
      <c r="B2613" s="353" t="s">
        <v>341</v>
      </c>
      <c r="C2613" s="441">
        <f t="shared" ref="C2613:H2613" si="2296">C173</f>
        <v>12500</v>
      </c>
      <c r="D2613" s="441"/>
      <c r="E2613" s="441"/>
      <c r="F2613" s="441"/>
      <c r="G2613" s="441"/>
      <c r="H2613" s="441">
        <f t="shared" si="2296"/>
        <v>0</v>
      </c>
      <c r="I2613" s="441"/>
      <c r="J2613" s="445"/>
      <c r="K2613" s="358"/>
      <c r="L2613" s="358"/>
      <c r="M2613" s="358"/>
      <c r="N2613" s="358"/>
      <c r="O2613" s="358"/>
      <c r="P2613" s="358"/>
      <c r="Q2613" s="358"/>
      <c r="R2613" s="358"/>
      <c r="S2613" s="358"/>
      <c r="T2613" s="358"/>
      <c r="U2613" s="358"/>
      <c r="V2613" s="358"/>
      <c r="W2613" s="358"/>
      <c r="X2613" s="358"/>
      <c r="Y2613" s="358"/>
      <c r="Z2613" s="358"/>
      <c r="AA2613" s="358"/>
      <c r="AB2613" s="358"/>
      <c r="AC2613" s="358"/>
      <c r="AD2613" s="358"/>
      <c r="AE2613" s="358"/>
      <c r="AF2613" s="358"/>
      <c r="AG2613" s="358"/>
      <c r="AH2613" s="358"/>
      <c r="AI2613" s="358"/>
      <c r="AJ2613" s="358"/>
      <c r="AK2613" s="396"/>
    </row>
    <row r="2614" spans="1:37" x14ac:dyDescent="0.25">
      <c r="A2614" s="353" t="s">
        <v>347</v>
      </c>
      <c r="B2614" s="353" t="s">
        <v>347</v>
      </c>
      <c r="C2614" s="441">
        <f t="shared" ref="C2614:H2614" si="2297">C174</f>
        <v>3000</v>
      </c>
      <c r="D2614" s="441"/>
      <c r="E2614" s="441"/>
      <c r="F2614" s="441"/>
      <c r="G2614" s="441"/>
      <c r="H2614" s="441">
        <f t="shared" si="2297"/>
        <v>0</v>
      </c>
      <c r="I2614" s="441"/>
      <c r="J2614" s="445"/>
      <c r="K2614" s="358"/>
      <c r="L2614" s="358"/>
      <c r="M2614" s="358"/>
      <c r="N2614" s="358"/>
      <c r="O2614" s="358"/>
      <c r="P2614" s="358"/>
      <c r="Q2614" s="358"/>
      <c r="R2614" s="358"/>
      <c r="S2614" s="358"/>
      <c r="T2614" s="358"/>
      <c r="U2614" s="358"/>
      <c r="V2614" s="358"/>
      <c r="W2614" s="358"/>
      <c r="X2614" s="358"/>
      <c r="Y2614" s="358"/>
      <c r="Z2614" s="358"/>
      <c r="AA2614" s="358"/>
      <c r="AB2614" s="358"/>
      <c r="AC2614" s="358"/>
      <c r="AD2614" s="358"/>
      <c r="AE2614" s="358"/>
      <c r="AF2614" s="358"/>
      <c r="AG2614" s="358"/>
      <c r="AH2614" s="358"/>
      <c r="AI2614" s="358"/>
      <c r="AJ2614" s="358"/>
      <c r="AK2614" s="396"/>
    </row>
    <row r="2615" spans="1:37" x14ac:dyDescent="0.25">
      <c r="A2615" s="353" t="s">
        <v>414</v>
      </c>
      <c r="B2615" s="353" t="s">
        <v>414</v>
      </c>
      <c r="C2615" s="441">
        <f t="shared" ref="C2615:H2615" si="2298">C175</f>
        <v>3000</v>
      </c>
      <c r="D2615" s="441"/>
      <c r="E2615" s="441"/>
      <c r="F2615" s="441"/>
      <c r="G2615" s="441"/>
      <c r="H2615" s="441">
        <f t="shared" si="2298"/>
        <v>0</v>
      </c>
      <c r="I2615" s="441"/>
      <c r="J2615" s="445"/>
      <c r="K2615" s="358"/>
      <c r="L2615" s="358"/>
      <c r="M2615" s="358"/>
      <c r="N2615" s="358"/>
      <c r="O2615" s="358"/>
      <c r="P2615" s="358"/>
      <c r="Q2615" s="358"/>
      <c r="R2615" s="358"/>
      <c r="S2615" s="358"/>
      <c r="T2615" s="358"/>
      <c r="U2615" s="358"/>
      <c r="V2615" s="358"/>
      <c r="W2615" s="358"/>
      <c r="X2615" s="358"/>
      <c r="Y2615" s="358"/>
      <c r="Z2615" s="358"/>
      <c r="AA2615" s="358"/>
      <c r="AB2615" s="358"/>
      <c r="AC2615" s="358"/>
      <c r="AD2615" s="358"/>
      <c r="AE2615" s="358"/>
      <c r="AF2615" s="358"/>
      <c r="AG2615" s="358"/>
      <c r="AH2615" s="358"/>
      <c r="AI2615" s="358"/>
      <c r="AJ2615" s="358"/>
      <c r="AK2615" s="396"/>
    </row>
    <row r="2616" spans="1:37" x14ac:dyDescent="0.25">
      <c r="A2616" s="353" t="s">
        <v>448</v>
      </c>
      <c r="B2616" s="353" t="s">
        <v>448</v>
      </c>
      <c r="C2616" s="441">
        <f t="shared" ref="C2616:H2616" si="2299">C176</f>
        <v>2500</v>
      </c>
      <c r="D2616" s="441"/>
      <c r="E2616" s="441"/>
      <c r="F2616" s="441"/>
      <c r="G2616" s="441"/>
      <c r="H2616" s="441">
        <f t="shared" si="2299"/>
        <v>0</v>
      </c>
      <c r="I2616" s="441"/>
      <c r="J2616" s="445"/>
      <c r="K2616" s="358"/>
      <c r="L2616" s="358"/>
      <c r="M2616" s="358"/>
      <c r="N2616" s="358"/>
      <c r="O2616" s="358"/>
      <c r="P2616" s="358"/>
      <c r="Q2616" s="358"/>
      <c r="R2616" s="358"/>
      <c r="S2616" s="358"/>
      <c r="T2616" s="358"/>
      <c r="U2616" s="358"/>
      <c r="V2616" s="358"/>
      <c r="W2616" s="358"/>
      <c r="X2616" s="358"/>
      <c r="Y2616" s="358"/>
      <c r="Z2616" s="358"/>
      <c r="AA2616" s="358"/>
      <c r="AB2616" s="358"/>
      <c r="AC2616" s="358"/>
      <c r="AD2616" s="358"/>
      <c r="AE2616" s="358"/>
      <c r="AF2616" s="358"/>
      <c r="AG2616" s="358"/>
      <c r="AH2616" s="358"/>
      <c r="AI2616" s="358"/>
      <c r="AJ2616" s="358"/>
      <c r="AK2616" s="396"/>
    </row>
    <row r="2617" spans="1:37" x14ac:dyDescent="0.25">
      <c r="A2617" s="353" t="s">
        <v>394</v>
      </c>
      <c r="B2617" s="353" t="s">
        <v>394</v>
      </c>
      <c r="C2617" s="441">
        <f t="shared" ref="C2617:H2617" si="2300">C177</f>
        <v>5616</v>
      </c>
      <c r="D2617" s="441"/>
      <c r="E2617" s="441"/>
      <c r="F2617" s="441"/>
      <c r="G2617" s="441"/>
      <c r="H2617" s="441">
        <f t="shared" si="2300"/>
        <v>0</v>
      </c>
      <c r="I2617" s="441"/>
      <c r="J2617" s="445"/>
      <c r="K2617" s="358"/>
      <c r="L2617" s="358"/>
      <c r="M2617" s="358"/>
      <c r="N2617" s="358"/>
      <c r="O2617" s="358"/>
      <c r="P2617" s="358"/>
      <c r="Q2617" s="358"/>
      <c r="R2617" s="358"/>
      <c r="S2617" s="358"/>
      <c r="T2617" s="358"/>
      <c r="U2617" s="358"/>
      <c r="V2617" s="358"/>
      <c r="W2617" s="358"/>
      <c r="X2617" s="358"/>
      <c r="Y2617" s="358"/>
      <c r="Z2617" s="358"/>
      <c r="AA2617" s="358"/>
      <c r="AB2617" s="358"/>
      <c r="AC2617" s="358"/>
      <c r="AD2617" s="358"/>
      <c r="AE2617" s="358"/>
      <c r="AF2617" s="358"/>
      <c r="AG2617" s="358"/>
      <c r="AH2617" s="358"/>
      <c r="AI2617" s="358"/>
      <c r="AJ2617" s="358"/>
      <c r="AK2617" s="396"/>
    </row>
    <row r="2618" spans="1:37" x14ac:dyDescent="0.25">
      <c r="A2618" s="353" t="s">
        <v>393</v>
      </c>
      <c r="B2618" s="353" t="s">
        <v>393</v>
      </c>
      <c r="C2618" s="441">
        <f t="shared" ref="C2618:H2618" si="2301">C178</f>
        <v>1800</v>
      </c>
      <c r="D2618" s="441"/>
      <c r="E2618" s="441"/>
      <c r="F2618" s="441"/>
      <c r="G2618" s="441"/>
      <c r="H2618" s="441">
        <f t="shared" si="2301"/>
        <v>0</v>
      </c>
      <c r="I2618" s="441"/>
      <c r="J2618" s="445"/>
      <c r="K2618" s="358"/>
      <c r="L2618" s="358"/>
      <c r="M2618" s="358"/>
      <c r="N2618" s="358"/>
      <c r="O2618" s="358"/>
      <c r="P2618" s="358"/>
      <c r="Q2618" s="358"/>
      <c r="R2618" s="358"/>
      <c r="S2618" s="358"/>
      <c r="T2618" s="358"/>
      <c r="U2618" s="358"/>
      <c r="V2618" s="358"/>
      <c r="W2618" s="358"/>
      <c r="X2618" s="358"/>
      <c r="Y2618" s="358"/>
      <c r="Z2618" s="358"/>
      <c r="AA2618" s="358"/>
      <c r="AB2618" s="358"/>
      <c r="AC2618" s="358"/>
      <c r="AD2618" s="358"/>
      <c r="AE2618" s="358"/>
      <c r="AF2618" s="358"/>
      <c r="AG2618" s="358"/>
      <c r="AH2618" s="358"/>
      <c r="AI2618" s="358"/>
      <c r="AJ2618" s="358"/>
      <c r="AK2618" s="396"/>
    </row>
    <row r="2619" spans="1:37" x14ac:dyDescent="0.25">
      <c r="A2619" s="353" t="s">
        <v>459</v>
      </c>
      <c r="B2619" s="353" t="s">
        <v>459</v>
      </c>
      <c r="C2619" s="441">
        <f t="shared" ref="C2619:H2619" si="2302">C179</f>
        <v>2502</v>
      </c>
      <c r="D2619" s="441"/>
      <c r="E2619" s="441"/>
      <c r="F2619" s="441"/>
      <c r="G2619" s="441"/>
      <c r="H2619" s="441">
        <f t="shared" si="2302"/>
        <v>0</v>
      </c>
      <c r="I2619" s="441"/>
      <c r="J2619" s="445"/>
      <c r="K2619" s="358"/>
      <c r="L2619" s="358"/>
      <c r="M2619" s="358"/>
      <c r="N2619" s="358"/>
      <c r="O2619" s="358"/>
      <c r="P2619" s="358"/>
      <c r="Q2619" s="358"/>
      <c r="R2619" s="358"/>
      <c r="S2619" s="358"/>
      <c r="T2619" s="358"/>
      <c r="U2619" s="358"/>
      <c r="V2619" s="358"/>
      <c r="W2619" s="358"/>
      <c r="X2619" s="358"/>
      <c r="Y2619" s="358"/>
      <c r="Z2619" s="358"/>
      <c r="AA2619" s="358"/>
      <c r="AB2619" s="358"/>
      <c r="AC2619" s="358"/>
      <c r="AD2619" s="358"/>
      <c r="AE2619" s="358"/>
      <c r="AF2619" s="358"/>
      <c r="AG2619" s="358"/>
      <c r="AH2619" s="358"/>
      <c r="AI2619" s="358"/>
      <c r="AJ2619" s="358"/>
      <c r="AK2619" s="396"/>
    </row>
    <row r="2620" spans="1:37" x14ac:dyDescent="0.25">
      <c r="A2620" s="353" t="s">
        <v>550</v>
      </c>
      <c r="B2620" s="353" t="s">
        <v>550</v>
      </c>
      <c r="C2620" s="441">
        <f t="shared" ref="C2620:H2620" si="2303">C180</f>
        <v>6250</v>
      </c>
      <c r="D2620" s="441"/>
      <c r="E2620" s="441"/>
      <c r="F2620" s="441"/>
      <c r="G2620" s="441"/>
      <c r="H2620" s="441">
        <f t="shared" si="2303"/>
        <v>0</v>
      </c>
      <c r="I2620" s="441"/>
      <c r="J2620" s="445"/>
      <c r="K2620" s="358"/>
      <c r="L2620" s="358"/>
      <c r="M2620" s="358"/>
      <c r="N2620" s="358"/>
      <c r="O2620" s="358"/>
      <c r="P2620" s="358"/>
      <c r="Q2620" s="358"/>
      <c r="R2620" s="358"/>
      <c r="S2620" s="358"/>
      <c r="T2620" s="358"/>
      <c r="U2620" s="358"/>
      <c r="V2620" s="358"/>
      <c r="W2620" s="358"/>
      <c r="X2620" s="358"/>
      <c r="Y2620" s="358"/>
      <c r="Z2620" s="358"/>
      <c r="AA2620" s="358"/>
      <c r="AB2620" s="358"/>
      <c r="AC2620" s="358"/>
      <c r="AD2620" s="358"/>
      <c r="AE2620" s="358"/>
      <c r="AF2620" s="358"/>
      <c r="AG2620" s="358"/>
      <c r="AH2620" s="358"/>
      <c r="AI2620" s="358"/>
      <c r="AJ2620" s="358"/>
      <c r="AK2620" s="396"/>
    </row>
    <row r="2621" spans="1:37" x14ac:dyDescent="0.25">
      <c r="A2621" s="353" t="s">
        <v>465</v>
      </c>
      <c r="B2621" s="353" t="s">
        <v>465</v>
      </c>
      <c r="C2621" s="441">
        <f t="shared" ref="C2621:H2621" si="2304">C181</f>
        <v>2000</v>
      </c>
      <c r="D2621" s="441"/>
      <c r="E2621" s="441"/>
      <c r="F2621" s="441"/>
      <c r="G2621" s="441"/>
      <c r="H2621" s="441">
        <f t="shared" si="2304"/>
        <v>0</v>
      </c>
      <c r="I2621" s="441"/>
      <c r="J2621" s="445"/>
      <c r="K2621" s="358"/>
      <c r="L2621" s="358"/>
      <c r="M2621" s="358"/>
      <c r="N2621" s="358"/>
      <c r="O2621" s="358"/>
      <c r="P2621" s="358"/>
      <c r="Q2621" s="358"/>
      <c r="R2621" s="358"/>
      <c r="S2621" s="358"/>
      <c r="T2621" s="358"/>
      <c r="U2621" s="358"/>
      <c r="V2621" s="358"/>
      <c r="W2621" s="358"/>
      <c r="X2621" s="358"/>
      <c r="Y2621" s="358"/>
      <c r="Z2621" s="358"/>
      <c r="AA2621" s="358"/>
      <c r="AB2621" s="358"/>
      <c r="AC2621" s="358"/>
      <c r="AD2621" s="358"/>
      <c r="AE2621" s="358"/>
      <c r="AF2621" s="358"/>
      <c r="AG2621" s="358"/>
      <c r="AH2621" s="358"/>
      <c r="AI2621" s="358"/>
      <c r="AJ2621" s="358"/>
      <c r="AK2621" s="396"/>
    </row>
    <row r="2622" spans="1:37" x14ac:dyDescent="0.25">
      <c r="A2622" s="353" t="s">
        <v>540</v>
      </c>
      <c r="B2622" s="353" t="s">
        <v>541</v>
      </c>
      <c r="C2622" s="441">
        <f t="shared" ref="C2622:H2622" si="2305">C182</f>
        <v>1000</v>
      </c>
      <c r="D2622" s="441"/>
      <c r="E2622" s="441"/>
      <c r="F2622" s="441"/>
      <c r="G2622" s="441"/>
      <c r="H2622" s="441">
        <f t="shared" si="2305"/>
        <v>0</v>
      </c>
      <c r="I2622" s="441"/>
      <c r="J2622" s="445"/>
      <c r="K2622" s="358"/>
      <c r="L2622" s="358"/>
      <c r="M2622" s="358"/>
      <c r="N2622" s="358"/>
      <c r="O2622" s="358"/>
      <c r="P2622" s="358"/>
      <c r="Q2622" s="358"/>
      <c r="R2622" s="358"/>
      <c r="S2622" s="358"/>
      <c r="T2622" s="358"/>
      <c r="U2622" s="358"/>
      <c r="V2622" s="358"/>
      <c r="W2622" s="358"/>
      <c r="X2622" s="358"/>
      <c r="Y2622" s="358"/>
      <c r="Z2622" s="358"/>
      <c r="AA2622" s="358"/>
      <c r="AB2622" s="358"/>
      <c r="AC2622" s="358"/>
      <c r="AD2622" s="358"/>
      <c r="AE2622" s="358"/>
      <c r="AF2622" s="358"/>
      <c r="AG2622" s="358"/>
      <c r="AH2622" s="358"/>
      <c r="AI2622" s="358"/>
      <c r="AJ2622" s="358"/>
      <c r="AK2622" s="396"/>
    </row>
    <row r="2623" spans="1:37" x14ac:dyDescent="0.25">
      <c r="A2623" s="353" t="s">
        <v>330</v>
      </c>
      <c r="B2623" s="353" t="s">
        <v>330</v>
      </c>
      <c r="C2623" s="441">
        <f t="shared" ref="C2623:H2623" si="2306">C183</f>
        <v>3750</v>
      </c>
      <c r="D2623" s="441"/>
      <c r="E2623" s="441"/>
      <c r="F2623" s="441"/>
      <c r="G2623" s="441"/>
      <c r="H2623" s="441">
        <f t="shared" si="2306"/>
        <v>0</v>
      </c>
      <c r="I2623" s="441"/>
      <c r="J2623" s="445"/>
      <c r="K2623" s="358"/>
      <c r="L2623" s="358"/>
      <c r="M2623" s="358"/>
      <c r="N2623" s="358"/>
      <c r="O2623" s="358"/>
      <c r="P2623" s="358"/>
      <c r="Q2623" s="358"/>
      <c r="R2623" s="358"/>
      <c r="S2623" s="358"/>
      <c r="T2623" s="358"/>
      <c r="U2623" s="358"/>
      <c r="V2623" s="358"/>
      <c r="W2623" s="358"/>
      <c r="X2623" s="358"/>
      <c r="Y2623" s="358"/>
      <c r="Z2623" s="358"/>
      <c r="AA2623" s="358"/>
      <c r="AB2623" s="358"/>
      <c r="AC2623" s="358"/>
      <c r="AD2623" s="358"/>
      <c r="AE2623" s="358"/>
      <c r="AF2623" s="358"/>
      <c r="AG2623" s="358"/>
      <c r="AH2623" s="358"/>
      <c r="AI2623" s="358"/>
      <c r="AJ2623" s="358"/>
      <c r="AK2623" s="396"/>
    </row>
    <row r="2624" spans="1:37" x14ac:dyDescent="0.25">
      <c r="A2624" s="353" t="s">
        <v>554</v>
      </c>
      <c r="B2624" s="353" t="s">
        <v>554</v>
      </c>
      <c r="C2624" s="441">
        <f t="shared" ref="C2624:H2624" si="2307">C184</f>
        <v>7500</v>
      </c>
      <c r="D2624" s="441"/>
      <c r="E2624" s="441"/>
      <c r="F2624" s="441"/>
      <c r="G2624" s="441"/>
      <c r="H2624" s="441">
        <f t="shared" si="2307"/>
        <v>0</v>
      </c>
      <c r="I2624" s="441"/>
      <c r="J2624" s="445"/>
      <c r="K2624" s="358"/>
      <c r="L2624" s="358"/>
      <c r="M2624" s="358"/>
      <c r="N2624" s="358"/>
      <c r="O2624" s="358"/>
      <c r="P2624" s="358"/>
      <c r="Q2624" s="358"/>
      <c r="R2624" s="358"/>
      <c r="S2624" s="358"/>
      <c r="T2624" s="358"/>
      <c r="U2624" s="358"/>
      <c r="V2624" s="358"/>
      <c r="W2624" s="358"/>
      <c r="X2624" s="358"/>
      <c r="Y2624" s="358"/>
      <c r="Z2624" s="358"/>
      <c r="AA2624" s="358"/>
      <c r="AB2624" s="358"/>
      <c r="AC2624" s="358"/>
      <c r="AD2624" s="358"/>
      <c r="AE2624" s="358"/>
      <c r="AF2624" s="358"/>
      <c r="AG2624" s="358"/>
      <c r="AH2624" s="358"/>
      <c r="AI2624" s="358"/>
      <c r="AJ2624" s="358"/>
      <c r="AK2624" s="396"/>
    </row>
    <row r="2625" spans="1:37" x14ac:dyDescent="0.25">
      <c r="A2625" s="353" t="s">
        <v>291</v>
      </c>
      <c r="B2625" s="353" t="s">
        <v>291</v>
      </c>
      <c r="C2625" s="441">
        <f t="shared" ref="C2625:H2625" si="2308">C185</f>
        <v>1000</v>
      </c>
      <c r="D2625" s="441"/>
      <c r="E2625" s="441"/>
      <c r="F2625" s="441"/>
      <c r="G2625" s="441"/>
      <c r="H2625" s="441">
        <f t="shared" si="2308"/>
        <v>0</v>
      </c>
      <c r="I2625" s="441"/>
      <c r="J2625" s="445"/>
      <c r="K2625" s="358"/>
      <c r="L2625" s="358"/>
      <c r="M2625" s="358"/>
      <c r="N2625" s="358"/>
      <c r="O2625" s="358"/>
      <c r="P2625" s="358"/>
      <c r="Q2625" s="358"/>
      <c r="R2625" s="358"/>
      <c r="S2625" s="358"/>
      <c r="T2625" s="358"/>
      <c r="U2625" s="358"/>
      <c r="V2625" s="358"/>
      <c r="W2625" s="358"/>
      <c r="X2625" s="358"/>
      <c r="Y2625" s="358"/>
      <c r="Z2625" s="358"/>
      <c r="AA2625" s="358"/>
      <c r="AB2625" s="358"/>
      <c r="AC2625" s="358"/>
      <c r="AD2625" s="358"/>
      <c r="AE2625" s="358"/>
      <c r="AF2625" s="358"/>
      <c r="AG2625" s="358"/>
      <c r="AH2625" s="358"/>
      <c r="AI2625" s="358"/>
      <c r="AJ2625" s="358"/>
      <c r="AK2625" s="396"/>
    </row>
    <row r="2626" spans="1:37" x14ac:dyDescent="0.25">
      <c r="A2626" s="353" t="s">
        <v>539</v>
      </c>
      <c r="B2626" s="353" t="s">
        <v>539</v>
      </c>
      <c r="C2626" s="441">
        <f t="shared" ref="C2626:H2626" si="2309">C186</f>
        <v>3000</v>
      </c>
      <c r="D2626" s="441"/>
      <c r="E2626" s="441"/>
      <c r="F2626" s="441"/>
      <c r="G2626" s="441"/>
      <c r="H2626" s="441">
        <f t="shared" si="2309"/>
        <v>0</v>
      </c>
      <c r="I2626" s="441"/>
      <c r="J2626" s="445"/>
      <c r="K2626" s="358"/>
      <c r="L2626" s="358"/>
      <c r="M2626" s="358"/>
      <c r="N2626" s="358"/>
      <c r="O2626" s="358"/>
      <c r="P2626" s="358"/>
      <c r="Q2626" s="358"/>
      <c r="R2626" s="358"/>
      <c r="S2626" s="358"/>
      <c r="T2626" s="358"/>
      <c r="U2626" s="358"/>
      <c r="V2626" s="358"/>
      <c r="W2626" s="358"/>
      <c r="X2626" s="358"/>
      <c r="Y2626" s="358"/>
      <c r="Z2626" s="358"/>
      <c r="AA2626" s="358"/>
      <c r="AB2626" s="358"/>
      <c r="AC2626" s="358"/>
      <c r="AD2626" s="358"/>
      <c r="AE2626" s="358"/>
      <c r="AF2626" s="358"/>
      <c r="AG2626" s="358"/>
      <c r="AH2626" s="358"/>
      <c r="AI2626" s="358"/>
      <c r="AJ2626" s="358"/>
      <c r="AK2626" s="396"/>
    </row>
    <row r="2627" spans="1:37" x14ac:dyDescent="0.25">
      <c r="A2627" s="353" t="s">
        <v>283</v>
      </c>
      <c r="B2627" s="353" t="s">
        <v>283</v>
      </c>
      <c r="C2627" s="441">
        <f t="shared" ref="C2627:H2627" si="2310">C187</f>
        <v>1000</v>
      </c>
      <c r="D2627" s="441"/>
      <c r="E2627" s="441"/>
      <c r="F2627" s="441"/>
      <c r="G2627" s="441"/>
      <c r="H2627" s="441">
        <f t="shared" si="2310"/>
        <v>0</v>
      </c>
      <c r="I2627" s="441"/>
      <c r="J2627" s="445"/>
      <c r="K2627" s="358"/>
      <c r="L2627" s="358"/>
      <c r="M2627" s="358"/>
      <c r="N2627" s="358"/>
      <c r="O2627" s="358"/>
      <c r="P2627" s="358"/>
      <c r="Q2627" s="358"/>
      <c r="R2627" s="358"/>
      <c r="S2627" s="358"/>
      <c r="T2627" s="358"/>
      <c r="U2627" s="358"/>
      <c r="V2627" s="358"/>
      <c r="W2627" s="358"/>
      <c r="X2627" s="358"/>
      <c r="Y2627" s="358"/>
      <c r="Z2627" s="358"/>
      <c r="AA2627" s="358"/>
      <c r="AB2627" s="358"/>
      <c r="AC2627" s="358"/>
      <c r="AD2627" s="358"/>
      <c r="AE2627" s="358"/>
      <c r="AF2627" s="358"/>
      <c r="AG2627" s="358"/>
      <c r="AH2627" s="358"/>
      <c r="AI2627" s="358"/>
      <c r="AJ2627" s="358"/>
      <c r="AK2627" s="396"/>
    </row>
    <row r="2628" spans="1:37" x14ac:dyDescent="0.25">
      <c r="A2628" s="353" t="s">
        <v>310</v>
      </c>
      <c r="B2628" s="353" t="s">
        <v>310</v>
      </c>
      <c r="C2628" s="441">
        <f t="shared" ref="C2628:H2628" si="2311">C188</f>
        <v>2000</v>
      </c>
      <c r="D2628" s="441"/>
      <c r="E2628" s="441"/>
      <c r="F2628" s="441"/>
      <c r="G2628" s="441"/>
      <c r="H2628" s="441">
        <f t="shared" si="2311"/>
        <v>0</v>
      </c>
      <c r="I2628" s="441"/>
      <c r="J2628" s="445"/>
      <c r="K2628" s="358"/>
      <c r="L2628" s="358"/>
      <c r="M2628" s="358"/>
      <c r="N2628" s="358"/>
      <c r="O2628" s="358"/>
      <c r="P2628" s="358"/>
      <c r="Q2628" s="358"/>
      <c r="R2628" s="358"/>
      <c r="S2628" s="358"/>
      <c r="T2628" s="358"/>
      <c r="U2628" s="358"/>
      <c r="V2628" s="358"/>
      <c r="W2628" s="358"/>
      <c r="X2628" s="358"/>
      <c r="Y2628" s="358"/>
      <c r="Z2628" s="358"/>
      <c r="AA2628" s="358"/>
      <c r="AB2628" s="358"/>
      <c r="AC2628" s="358"/>
      <c r="AD2628" s="358"/>
      <c r="AE2628" s="358"/>
      <c r="AF2628" s="358"/>
      <c r="AG2628" s="358"/>
      <c r="AH2628" s="358"/>
      <c r="AI2628" s="358"/>
      <c r="AJ2628" s="358"/>
      <c r="AK2628" s="396"/>
    </row>
    <row r="2629" spans="1:37" x14ac:dyDescent="0.25">
      <c r="A2629" s="353" t="s">
        <v>444</v>
      </c>
      <c r="B2629" s="353" t="s">
        <v>444</v>
      </c>
      <c r="C2629" s="441">
        <f t="shared" ref="C2629:H2629" si="2312">C189</f>
        <v>12500</v>
      </c>
      <c r="D2629" s="441"/>
      <c r="E2629" s="441"/>
      <c r="F2629" s="441"/>
      <c r="G2629" s="441"/>
      <c r="H2629" s="441">
        <f t="shared" si="2312"/>
        <v>0</v>
      </c>
      <c r="I2629" s="441"/>
      <c r="J2629" s="445"/>
      <c r="K2629" s="358"/>
      <c r="L2629" s="358"/>
      <c r="M2629" s="358"/>
      <c r="N2629" s="358"/>
      <c r="O2629" s="358"/>
      <c r="P2629" s="358"/>
      <c r="Q2629" s="358"/>
      <c r="R2629" s="358"/>
      <c r="S2629" s="358"/>
      <c r="T2629" s="358"/>
      <c r="U2629" s="358"/>
      <c r="V2629" s="358"/>
      <c r="W2629" s="358"/>
      <c r="X2629" s="358"/>
      <c r="Y2629" s="358"/>
      <c r="Z2629" s="358"/>
      <c r="AA2629" s="358"/>
      <c r="AB2629" s="358"/>
      <c r="AC2629" s="358"/>
      <c r="AD2629" s="358"/>
      <c r="AE2629" s="358"/>
      <c r="AF2629" s="358"/>
      <c r="AG2629" s="358"/>
      <c r="AH2629" s="358"/>
      <c r="AI2629" s="358"/>
      <c r="AJ2629" s="358"/>
      <c r="AK2629" s="396"/>
    </row>
    <row r="2630" spans="1:37" x14ac:dyDescent="0.25">
      <c r="A2630" s="353" t="s">
        <v>532</v>
      </c>
      <c r="B2630" s="353" t="s">
        <v>532</v>
      </c>
      <c r="C2630" s="441">
        <f t="shared" ref="C2630:H2630" si="2313">C190</f>
        <v>14000</v>
      </c>
      <c r="D2630" s="441"/>
      <c r="E2630" s="441"/>
      <c r="F2630" s="441"/>
      <c r="G2630" s="441"/>
      <c r="H2630" s="441">
        <f t="shared" si="2313"/>
        <v>0</v>
      </c>
      <c r="I2630" s="441"/>
      <c r="J2630" s="445"/>
      <c r="K2630" s="358"/>
      <c r="L2630" s="358"/>
      <c r="M2630" s="358"/>
      <c r="N2630" s="358"/>
      <c r="O2630" s="358"/>
      <c r="P2630" s="358"/>
      <c r="Q2630" s="358"/>
      <c r="R2630" s="358"/>
      <c r="S2630" s="358"/>
      <c r="T2630" s="358"/>
      <c r="U2630" s="358"/>
      <c r="V2630" s="358"/>
      <c r="W2630" s="358"/>
      <c r="X2630" s="358"/>
      <c r="Y2630" s="358"/>
      <c r="Z2630" s="358"/>
      <c r="AA2630" s="358"/>
      <c r="AB2630" s="358"/>
      <c r="AC2630" s="358"/>
      <c r="AD2630" s="358"/>
      <c r="AE2630" s="358"/>
      <c r="AF2630" s="358"/>
      <c r="AG2630" s="358"/>
      <c r="AH2630" s="358"/>
      <c r="AI2630" s="358"/>
      <c r="AJ2630" s="358"/>
      <c r="AK2630" s="396"/>
    </row>
    <row r="2631" spans="1:37" x14ac:dyDescent="0.25">
      <c r="A2631" s="353" t="s">
        <v>502</v>
      </c>
      <c r="B2631" s="353" t="s">
        <v>502</v>
      </c>
      <c r="C2631" s="441">
        <f t="shared" ref="C2631:H2631" si="2314">C191</f>
        <v>28000</v>
      </c>
      <c r="D2631" s="441"/>
      <c r="E2631" s="441"/>
      <c r="F2631" s="441"/>
      <c r="G2631" s="441"/>
      <c r="H2631" s="441">
        <f t="shared" si="2314"/>
        <v>0</v>
      </c>
      <c r="I2631" s="441"/>
      <c r="J2631" s="445"/>
      <c r="K2631" s="358"/>
      <c r="L2631" s="358"/>
      <c r="M2631" s="358"/>
      <c r="N2631" s="358"/>
      <c r="O2631" s="358"/>
      <c r="P2631" s="358"/>
      <c r="Q2631" s="358"/>
      <c r="R2631" s="358"/>
      <c r="S2631" s="358"/>
      <c r="T2631" s="358"/>
      <c r="U2631" s="358"/>
      <c r="V2631" s="358"/>
      <c r="W2631" s="358"/>
      <c r="X2631" s="358"/>
      <c r="Y2631" s="358"/>
      <c r="Z2631" s="358"/>
      <c r="AA2631" s="358"/>
      <c r="AB2631" s="358"/>
      <c r="AC2631" s="358"/>
      <c r="AD2631" s="358"/>
      <c r="AE2631" s="358"/>
      <c r="AF2631" s="358"/>
      <c r="AG2631" s="358"/>
      <c r="AH2631" s="358"/>
      <c r="AI2631" s="358"/>
      <c r="AJ2631" s="358"/>
      <c r="AK2631" s="396"/>
    </row>
    <row r="2632" spans="1:37" x14ac:dyDescent="0.25">
      <c r="A2632" s="353" t="s">
        <v>410</v>
      </c>
      <c r="B2632" s="353" t="s">
        <v>410</v>
      </c>
      <c r="C2632" s="441">
        <f t="shared" ref="C2632:H2632" si="2315">C192</f>
        <v>1000</v>
      </c>
      <c r="D2632" s="441"/>
      <c r="E2632" s="441"/>
      <c r="F2632" s="441"/>
      <c r="G2632" s="441"/>
      <c r="H2632" s="441">
        <f t="shared" si="2315"/>
        <v>0</v>
      </c>
      <c r="I2632" s="441"/>
      <c r="J2632" s="445"/>
      <c r="K2632" s="358"/>
      <c r="L2632" s="358"/>
      <c r="M2632" s="358"/>
      <c r="N2632" s="358"/>
      <c r="O2632" s="358"/>
      <c r="P2632" s="358"/>
      <c r="Q2632" s="358"/>
      <c r="R2632" s="358"/>
      <c r="S2632" s="358"/>
      <c r="T2632" s="358"/>
      <c r="U2632" s="358"/>
      <c r="V2632" s="358"/>
      <c r="W2632" s="358"/>
      <c r="X2632" s="358"/>
      <c r="Y2632" s="358"/>
      <c r="Z2632" s="358"/>
      <c r="AA2632" s="358"/>
      <c r="AB2632" s="358"/>
      <c r="AC2632" s="358"/>
      <c r="AD2632" s="358"/>
      <c r="AE2632" s="358"/>
      <c r="AF2632" s="358"/>
      <c r="AG2632" s="358"/>
      <c r="AH2632" s="358"/>
      <c r="AI2632" s="358"/>
      <c r="AJ2632" s="358"/>
      <c r="AK2632" s="396"/>
    </row>
    <row r="2633" spans="1:37" x14ac:dyDescent="0.25">
      <c r="A2633" s="353" t="s">
        <v>326</v>
      </c>
      <c r="B2633" s="353" t="s">
        <v>326</v>
      </c>
      <c r="C2633" s="441">
        <f t="shared" ref="C2633:H2633" si="2316">C193</f>
        <v>2000</v>
      </c>
      <c r="D2633" s="441"/>
      <c r="E2633" s="441"/>
      <c r="F2633" s="441"/>
      <c r="G2633" s="441"/>
      <c r="H2633" s="441">
        <f t="shared" si="2316"/>
        <v>0</v>
      </c>
      <c r="I2633" s="441"/>
      <c r="J2633" s="445"/>
      <c r="K2633" s="358"/>
      <c r="L2633" s="358"/>
      <c r="M2633" s="358"/>
      <c r="N2633" s="358"/>
      <c r="O2633" s="358"/>
      <c r="P2633" s="358"/>
      <c r="Q2633" s="358"/>
      <c r="R2633" s="358"/>
      <c r="S2633" s="358"/>
      <c r="T2633" s="358"/>
      <c r="U2633" s="358"/>
      <c r="V2633" s="358"/>
      <c r="W2633" s="358"/>
      <c r="X2633" s="358"/>
      <c r="Y2633" s="358"/>
      <c r="Z2633" s="358"/>
      <c r="AA2633" s="358"/>
      <c r="AB2633" s="358"/>
      <c r="AC2633" s="358"/>
      <c r="AD2633" s="358"/>
      <c r="AE2633" s="358"/>
      <c r="AF2633" s="358"/>
      <c r="AG2633" s="358"/>
      <c r="AH2633" s="358"/>
      <c r="AI2633" s="358"/>
      <c r="AJ2633" s="358"/>
      <c r="AK2633" s="396"/>
    </row>
    <row r="2634" spans="1:37" x14ac:dyDescent="0.25">
      <c r="A2634" s="353" t="s">
        <v>549</v>
      </c>
      <c r="B2634" s="353" t="s">
        <v>549</v>
      </c>
      <c r="C2634" s="441">
        <f t="shared" ref="C2634:H2634" si="2317">C194</f>
        <v>5000</v>
      </c>
      <c r="D2634" s="441"/>
      <c r="E2634" s="441"/>
      <c r="F2634" s="441"/>
      <c r="G2634" s="441"/>
      <c r="H2634" s="441">
        <f t="shared" si="2317"/>
        <v>0</v>
      </c>
      <c r="I2634" s="441"/>
      <c r="J2634" s="445"/>
      <c r="K2634" s="358"/>
      <c r="L2634" s="358"/>
      <c r="M2634" s="358"/>
      <c r="N2634" s="358"/>
      <c r="O2634" s="358"/>
      <c r="P2634" s="358"/>
      <c r="Q2634" s="358"/>
      <c r="R2634" s="358"/>
      <c r="S2634" s="358"/>
      <c r="T2634" s="358"/>
      <c r="U2634" s="358"/>
      <c r="V2634" s="358"/>
      <c r="W2634" s="358"/>
      <c r="X2634" s="358"/>
      <c r="Y2634" s="358"/>
      <c r="Z2634" s="358"/>
      <c r="AA2634" s="358"/>
      <c r="AB2634" s="358"/>
      <c r="AC2634" s="358"/>
      <c r="AD2634" s="358"/>
      <c r="AE2634" s="358"/>
      <c r="AF2634" s="358"/>
      <c r="AG2634" s="358"/>
      <c r="AH2634" s="358"/>
      <c r="AI2634" s="358"/>
      <c r="AJ2634" s="358"/>
      <c r="AK2634" s="396"/>
    </row>
    <row r="2635" spans="1:37" x14ac:dyDescent="0.25">
      <c r="A2635" s="353" t="s">
        <v>440</v>
      </c>
      <c r="B2635" s="353" t="s">
        <v>440</v>
      </c>
      <c r="C2635" s="441">
        <f t="shared" ref="C2635:H2635" si="2318">C195</f>
        <v>12500</v>
      </c>
      <c r="D2635" s="441"/>
      <c r="E2635" s="441"/>
      <c r="F2635" s="441"/>
      <c r="G2635" s="441"/>
      <c r="H2635" s="441">
        <f t="shared" si="2318"/>
        <v>0</v>
      </c>
      <c r="I2635" s="441"/>
      <c r="J2635" s="445"/>
      <c r="K2635" s="358"/>
      <c r="L2635" s="358"/>
      <c r="M2635" s="358"/>
      <c r="N2635" s="358"/>
      <c r="O2635" s="358"/>
      <c r="P2635" s="358"/>
      <c r="Q2635" s="358"/>
      <c r="R2635" s="358"/>
      <c r="S2635" s="358"/>
      <c r="T2635" s="358"/>
      <c r="U2635" s="358"/>
      <c r="V2635" s="358"/>
      <c r="W2635" s="358"/>
      <c r="X2635" s="358"/>
      <c r="Y2635" s="358"/>
      <c r="Z2635" s="358"/>
      <c r="AA2635" s="358"/>
      <c r="AB2635" s="358"/>
      <c r="AC2635" s="358"/>
      <c r="AD2635" s="358"/>
      <c r="AE2635" s="358"/>
      <c r="AF2635" s="358"/>
      <c r="AG2635" s="358"/>
      <c r="AH2635" s="358"/>
      <c r="AI2635" s="358"/>
      <c r="AJ2635" s="358"/>
      <c r="AK2635" s="396"/>
    </row>
    <row r="2636" spans="1:37" x14ac:dyDescent="0.25">
      <c r="A2636" s="353" t="s">
        <v>507</v>
      </c>
      <c r="B2636" s="353" t="s">
        <v>507</v>
      </c>
      <c r="C2636" s="441">
        <f t="shared" ref="C2636:H2636" si="2319">C196</f>
        <v>3125</v>
      </c>
      <c r="D2636" s="441"/>
      <c r="E2636" s="441"/>
      <c r="F2636" s="441"/>
      <c r="G2636" s="441"/>
      <c r="H2636" s="441">
        <f t="shared" si="2319"/>
        <v>0</v>
      </c>
      <c r="I2636" s="441"/>
      <c r="J2636" s="445"/>
      <c r="K2636" s="358"/>
      <c r="L2636" s="358"/>
      <c r="M2636" s="358"/>
      <c r="N2636" s="358"/>
      <c r="O2636" s="358"/>
      <c r="P2636" s="358"/>
      <c r="Q2636" s="358"/>
      <c r="R2636" s="358"/>
      <c r="S2636" s="358"/>
      <c r="T2636" s="358"/>
      <c r="U2636" s="358"/>
      <c r="V2636" s="358"/>
      <c r="W2636" s="358"/>
      <c r="X2636" s="358"/>
      <c r="Y2636" s="358"/>
      <c r="Z2636" s="358"/>
      <c r="AA2636" s="358"/>
      <c r="AB2636" s="358"/>
      <c r="AC2636" s="358"/>
      <c r="AD2636" s="358"/>
      <c r="AE2636" s="358"/>
      <c r="AF2636" s="358"/>
      <c r="AG2636" s="358"/>
      <c r="AH2636" s="358"/>
      <c r="AI2636" s="358"/>
      <c r="AJ2636" s="358"/>
      <c r="AK2636" s="396"/>
    </row>
    <row r="2637" spans="1:37" x14ac:dyDescent="0.25">
      <c r="A2637" s="353" t="s">
        <v>387</v>
      </c>
      <c r="B2637" s="353" t="s">
        <v>388</v>
      </c>
      <c r="C2637" s="441">
        <f t="shared" ref="C2637:H2637" si="2320">C197</f>
        <v>25000</v>
      </c>
      <c r="D2637" s="441"/>
      <c r="E2637" s="441"/>
      <c r="F2637" s="441"/>
      <c r="G2637" s="441"/>
      <c r="H2637" s="441">
        <f t="shared" si="2320"/>
        <v>0</v>
      </c>
      <c r="I2637" s="441"/>
      <c r="J2637" s="445"/>
      <c r="K2637" s="358"/>
      <c r="L2637" s="358"/>
      <c r="M2637" s="358"/>
      <c r="N2637" s="358"/>
      <c r="O2637" s="358"/>
      <c r="P2637" s="358"/>
      <c r="Q2637" s="358"/>
      <c r="R2637" s="358"/>
      <c r="S2637" s="358"/>
      <c r="T2637" s="358"/>
      <c r="U2637" s="358"/>
      <c r="V2637" s="358"/>
      <c r="W2637" s="358"/>
      <c r="X2637" s="358"/>
      <c r="Y2637" s="358"/>
      <c r="Z2637" s="358"/>
      <c r="AA2637" s="358"/>
      <c r="AB2637" s="358"/>
      <c r="AC2637" s="358"/>
      <c r="AD2637" s="358"/>
      <c r="AE2637" s="358"/>
      <c r="AF2637" s="358"/>
      <c r="AG2637" s="358"/>
      <c r="AH2637" s="358"/>
      <c r="AI2637" s="358"/>
      <c r="AJ2637" s="358"/>
      <c r="AK2637" s="396"/>
    </row>
    <row r="2638" spans="1:37" x14ac:dyDescent="0.25">
      <c r="A2638" s="353" t="s">
        <v>306</v>
      </c>
      <c r="B2638" s="353" t="s">
        <v>306</v>
      </c>
      <c r="C2638" s="441">
        <f t="shared" ref="C2638:H2638" si="2321">C198</f>
        <v>12500</v>
      </c>
      <c r="D2638" s="441"/>
      <c r="E2638" s="441"/>
      <c r="F2638" s="441"/>
      <c r="G2638" s="441"/>
      <c r="H2638" s="441">
        <f t="shared" si="2321"/>
        <v>0</v>
      </c>
      <c r="I2638" s="441"/>
      <c r="J2638" s="445"/>
      <c r="K2638" s="358"/>
      <c r="L2638" s="358"/>
      <c r="M2638" s="358"/>
      <c r="N2638" s="358"/>
      <c r="O2638" s="358"/>
      <c r="P2638" s="358"/>
      <c r="Q2638" s="358"/>
      <c r="R2638" s="358"/>
      <c r="S2638" s="358"/>
      <c r="T2638" s="358"/>
      <c r="U2638" s="358"/>
      <c r="V2638" s="358"/>
      <c r="W2638" s="358"/>
      <c r="X2638" s="358"/>
      <c r="Y2638" s="358"/>
      <c r="Z2638" s="358"/>
      <c r="AA2638" s="358"/>
      <c r="AB2638" s="358"/>
      <c r="AC2638" s="358"/>
      <c r="AD2638" s="358"/>
      <c r="AE2638" s="358"/>
      <c r="AF2638" s="358"/>
      <c r="AG2638" s="358"/>
      <c r="AH2638" s="358"/>
      <c r="AI2638" s="358"/>
      <c r="AJ2638" s="358"/>
      <c r="AK2638" s="396"/>
    </row>
    <row r="2639" spans="1:37" x14ac:dyDescent="0.25">
      <c r="A2639" s="353" t="s">
        <v>287</v>
      </c>
      <c r="B2639" s="353" t="s">
        <v>287</v>
      </c>
      <c r="C2639" s="441">
        <f t="shared" ref="C2639:H2639" si="2322">C199</f>
        <v>3125</v>
      </c>
      <c r="D2639" s="441"/>
      <c r="E2639" s="441"/>
      <c r="F2639" s="441"/>
      <c r="G2639" s="441"/>
      <c r="H2639" s="441">
        <f t="shared" si="2322"/>
        <v>0</v>
      </c>
      <c r="I2639" s="441"/>
      <c r="J2639" s="445"/>
      <c r="K2639" s="358"/>
      <c r="L2639" s="358"/>
      <c r="M2639" s="358"/>
      <c r="N2639" s="358"/>
      <c r="O2639" s="358"/>
      <c r="P2639" s="358"/>
      <c r="Q2639" s="358"/>
      <c r="R2639" s="358"/>
      <c r="S2639" s="358"/>
      <c r="T2639" s="358"/>
      <c r="U2639" s="358"/>
      <c r="V2639" s="358"/>
      <c r="W2639" s="358"/>
      <c r="X2639" s="358"/>
      <c r="Y2639" s="358"/>
      <c r="Z2639" s="358"/>
      <c r="AA2639" s="358"/>
      <c r="AB2639" s="358"/>
      <c r="AC2639" s="358"/>
      <c r="AD2639" s="358"/>
      <c r="AE2639" s="358"/>
      <c r="AF2639" s="358"/>
      <c r="AG2639" s="358"/>
      <c r="AH2639" s="358"/>
      <c r="AI2639" s="358"/>
      <c r="AJ2639" s="358"/>
      <c r="AK2639" s="396"/>
    </row>
    <row r="2640" spans="1:37" x14ac:dyDescent="0.25">
      <c r="A2640" s="353" t="s">
        <v>261</v>
      </c>
      <c r="B2640" s="353" t="s">
        <v>361</v>
      </c>
      <c r="C2640" s="441">
        <f t="shared" ref="C2640:H2640" si="2323">C200</f>
        <v>5000</v>
      </c>
      <c r="D2640" s="441"/>
      <c r="E2640" s="441"/>
      <c r="F2640" s="441"/>
      <c r="G2640" s="441"/>
      <c r="H2640" s="441">
        <f t="shared" si="2323"/>
        <v>0</v>
      </c>
      <c r="I2640" s="441"/>
      <c r="J2640" s="445"/>
      <c r="K2640" s="358"/>
      <c r="L2640" s="358"/>
      <c r="M2640" s="358"/>
      <c r="N2640" s="358"/>
      <c r="O2640" s="358"/>
      <c r="P2640" s="358"/>
      <c r="Q2640" s="358"/>
      <c r="R2640" s="358"/>
      <c r="S2640" s="358"/>
      <c r="T2640" s="358"/>
      <c r="U2640" s="358"/>
      <c r="V2640" s="358"/>
      <c r="W2640" s="358"/>
      <c r="X2640" s="358"/>
      <c r="Y2640" s="358"/>
      <c r="Z2640" s="358"/>
      <c r="AA2640" s="358"/>
      <c r="AB2640" s="358"/>
      <c r="AC2640" s="358"/>
      <c r="AD2640" s="358"/>
      <c r="AE2640" s="358"/>
      <c r="AF2640" s="358"/>
      <c r="AG2640" s="358"/>
      <c r="AH2640" s="358"/>
      <c r="AI2640" s="358"/>
      <c r="AJ2640" s="358"/>
      <c r="AK2640" s="396"/>
    </row>
    <row r="2641" spans="1:37" x14ac:dyDescent="0.25">
      <c r="A2641" s="353" t="s">
        <v>261</v>
      </c>
      <c r="B2641" s="353" t="s">
        <v>320</v>
      </c>
      <c r="C2641" s="441">
        <f t="shared" ref="C2641:H2641" si="2324">C201</f>
        <v>3750</v>
      </c>
      <c r="D2641" s="441"/>
      <c r="E2641" s="441"/>
      <c r="F2641" s="441"/>
      <c r="G2641" s="441"/>
      <c r="H2641" s="441">
        <f t="shared" si="2324"/>
        <v>0</v>
      </c>
      <c r="I2641" s="441"/>
      <c r="J2641" s="445"/>
      <c r="K2641" s="358"/>
      <c r="L2641" s="358"/>
      <c r="M2641" s="358"/>
      <c r="N2641" s="358"/>
      <c r="O2641" s="358"/>
      <c r="P2641" s="358"/>
      <c r="Q2641" s="358"/>
      <c r="R2641" s="358"/>
      <c r="S2641" s="358"/>
      <c r="T2641" s="358"/>
      <c r="U2641" s="358"/>
      <c r="V2641" s="358"/>
      <c r="W2641" s="358"/>
      <c r="X2641" s="358"/>
      <c r="Y2641" s="358"/>
      <c r="Z2641" s="358"/>
      <c r="AA2641" s="358"/>
      <c r="AB2641" s="358"/>
      <c r="AC2641" s="358"/>
      <c r="AD2641" s="358"/>
      <c r="AE2641" s="358"/>
      <c r="AF2641" s="358"/>
      <c r="AG2641" s="358"/>
      <c r="AH2641" s="358"/>
      <c r="AI2641" s="358"/>
      <c r="AJ2641" s="358"/>
      <c r="AK2641" s="396"/>
    </row>
    <row r="2642" spans="1:37" x14ac:dyDescent="0.25">
      <c r="A2642" s="353" t="s">
        <v>493</v>
      </c>
      <c r="B2642" s="353" t="s">
        <v>493</v>
      </c>
      <c r="C2642" s="441">
        <f t="shared" ref="C2642:H2642" si="2325">C202</f>
        <v>1500</v>
      </c>
      <c r="D2642" s="441"/>
      <c r="E2642" s="441"/>
      <c r="F2642" s="441"/>
      <c r="G2642" s="441"/>
      <c r="H2642" s="441">
        <f t="shared" si="2325"/>
        <v>0</v>
      </c>
      <c r="I2642" s="441"/>
      <c r="J2642" s="445"/>
      <c r="K2642" s="358"/>
      <c r="L2642" s="358"/>
      <c r="M2642" s="358"/>
      <c r="N2642" s="358"/>
      <c r="O2642" s="358"/>
      <c r="P2642" s="358"/>
      <c r="Q2642" s="358"/>
      <c r="R2642" s="358"/>
      <c r="S2642" s="358"/>
      <c r="T2642" s="358"/>
      <c r="U2642" s="358"/>
      <c r="V2642" s="358"/>
      <c r="W2642" s="358"/>
      <c r="X2642" s="358"/>
      <c r="Y2642" s="358"/>
      <c r="Z2642" s="358"/>
      <c r="AA2642" s="358"/>
      <c r="AB2642" s="358"/>
      <c r="AC2642" s="358"/>
      <c r="AD2642" s="358"/>
      <c r="AE2642" s="358"/>
      <c r="AF2642" s="358"/>
      <c r="AG2642" s="358"/>
      <c r="AH2642" s="358"/>
      <c r="AI2642" s="358"/>
      <c r="AJ2642" s="358"/>
      <c r="AK2642" s="396"/>
    </row>
    <row r="2643" spans="1:37" x14ac:dyDescent="0.25">
      <c r="A2643" s="353" t="s">
        <v>262</v>
      </c>
      <c r="B2643" s="353" t="s">
        <v>319</v>
      </c>
      <c r="C2643" s="441">
        <f t="shared" ref="C2643:H2643" si="2326">C203</f>
        <v>20000</v>
      </c>
      <c r="D2643" s="441"/>
      <c r="E2643" s="441"/>
      <c r="F2643" s="441"/>
      <c r="G2643" s="441"/>
      <c r="H2643" s="441">
        <f t="shared" si="2326"/>
        <v>0</v>
      </c>
      <c r="I2643" s="441"/>
      <c r="J2643" s="445"/>
      <c r="K2643" s="358"/>
      <c r="L2643" s="358"/>
      <c r="M2643" s="358"/>
      <c r="N2643" s="358"/>
      <c r="O2643" s="358"/>
      <c r="P2643" s="358"/>
      <c r="Q2643" s="358"/>
      <c r="R2643" s="358"/>
      <c r="S2643" s="358"/>
      <c r="T2643" s="358"/>
      <c r="U2643" s="358"/>
      <c r="V2643" s="358"/>
      <c r="W2643" s="358"/>
      <c r="X2643" s="358"/>
      <c r="Y2643" s="358"/>
      <c r="Z2643" s="358"/>
      <c r="AA2643" s="358"/>
      <c r="AB2643" s="358"/>
      <c r="AC2643" s="358"/>
      <c r="AD2643" s="358"/>
      <c r="AE2643" s="358"/>
      <c r="AF2643" s="358"/>
      <c r="AG2643" s="358"/>
      <c r="AH2643" s="358"/>
      <c r="AI2643" s="358"/>
      <c r="AJ2643" s="358"/>
      <c r="AK2643" s="396"/>
    </row>
    <row r="2644" spans="1:37" x14ac:dyDescent="0.25">
      <c r="A2644" s="353" t="s">
        <v>262</v>
      </c>
      <c r="B2644" s="353" t="s">
        <v>308</v>
      </c>
      <c r="C2644" s="441">
        <f t="shared" ref="C2644:H2644" si="2327">C204</f>
        <v>20000</v>
      </c>
      <c r="D2644" s="441"/>
      <c r="E2644" s="441"/>
      <c r="F2644" s="441"/>
      <c r="G2644" s="441"/>
      <c r="H2644" s="441">
        <f t="shared" si="2327"/>
        <v>0</v>
      </c>
      <c r="I2644" s="441"/>
      <c r="J2644" s="445"/>
      <c r="K2644" s="358"/>
      <c r="L2644" s="358"/>
      <c r="M2644" s="358"/>
      <c r="N2644" s="358"/>
      <c r="O2644" s="358"/>
      <c r="P2644" s="358"/>
      <c r="Q2644" s="358"/>
      <c r="R2644" s="358"/>
      <c r="S2644" s="358"/>
      <c r="T2644" s="358"/>
      <c r="U2644" s="358"/>
      <c r="V2644" s="358"/>
      <c r="W2644" s="358"/>
      <c r="X2644" s="358"/>
      <c r="Y2644" s="358"/>
      <c r="Z2644" s="358"/>
      <c r="AA2644" s="358"/>
      <c r="AB2644" s="358"/>
      <c r="AC2644" s="358"/>
      <c r="AD2644" s="358"/>
      <c r="AE2644" s="358"/>
      <c r="AF2644" s="358"/>
      <c r="AG2644" s="358"/>
      <c r="AH2644" s="358"/>
      <c r="AI2644" s="358"/>
      <c r="AJ2644" s="358"/>
      <c r="AK2644" s="396"/>
    </row>
    <row r="2645" spans="1:37" x14ac:dyDescent="0.25">
      <c r="A2645" s="353" t="s">
        <v>262</v>
      </c>
      <c r="B2645" s="353" t="s">
        <v>331</v>
      </c>
      <c r="C2645" s="441">
        <f t="shared" ref="C2645:H2645" si="2328">C205</f>
        <v>20000</v>
      </c>
      <c r="D2645" s="441"/>
      <c r="E2645" s="441"/>
      <c r="F2645" s="441"/>
      <c r="G2645" s="441"/>
      <c r="H2645" s="441">
        <f t="shared" si="2328"/>
        <v>0</v>
      </c>
      <c r="I2645" s="441"/>
      <c r="J2645" s="445"/>
      <c r="K2645" s="358"/>
      <c r="L2645" s="358"/>
      <c r="M2645" s="358"/>
      <c r="N2645" s="358"/>
      <c r="O2645" s="358"/>
      <c r="P2645" s="358"/>
      <c r="Q2645" s="358"/>
      <c r="R2645" s="358"/>
      <c r="S2645" s="358"/>
      <c r="T2645" s="358"/>
      <c r="U2645" s="358"/>
      <c r="V2645" s="358"/>
      <c r="W2645" s="358"/>
      <c r="X2645" s="358"/>
      <c r="Y2645" s="358"/>
      <c r="Z2645" s="358"/>
      <c r="AA2645" s="358"/>
      <c r="AB2645" s="358"/>
      <c r="AC2645" s="358"/>
      <c r="AD2645" s="358"/>
      <c r="AE2645" s="358"/>
      <c r="AF2645" s="358"/>
      <c r="AG2645" s="358"/>
      <c r="AH2645" s="358"/>
      <c r="AI2645" s="358"/>
      <c r="AJ2645" s="358"/>
      <c r="AK2645" s="396"/>
    </row>
    <row r="2646" spans="1:37" x14ac:dyDescent="0.25">
      <c r="A2646" s="353" t="s">
        <v>339</v>
      </c>
      <c r="B2646" s="353" t="s">
        <v>339</v>
      </c>
      <c r="C2646" s="441">
        <f t="shared" ref="C2646:H2646" si="2329">C206</f>
        <v>1000</v>
      </c>
      <c r="D2646" s="441"/>
      <c r="E2646" s="441"/>
      <c r="F2646" s="441"/>
      <c r="G2646" s="441"/>
      <c r="H2646" s="441">
        <f t="shared" si="2329"/>
        <v>0</v>
      </c>
      <c r="I2646" s="441"/>
      <c r="J2646" s="445"/>
      <c r="K2646" s="358"/>
      <c r="L2646" s="358"/>
      <c r="M2646" s="358"/>
      <c r="N2646" s="358"/>
      <c r="O2646" s="358"/>
      <c r="P2646" s="358"/>
      <c r="Q2646" s="358"/>
      <c r="R2646" s="358"/>
      <c r="S2646" s="358"/>
      <c r="T2646" s="358"/>
      <c r="U2646" s="358"/>
      <c r="V2646" s="358"/>
      <c r="W2646" s="358"/>
      <c r="X2646" s="358"/>
      <c r="Y2646" s="358"/>
      <c r="Z2646" s="358"/>
      <c r="AA2646" s="358"/>
      <c r="AB2646" s="358"/>
      <c r="AC2646" s="358"/>
      <c r="AD2646" s="358"/>
      <c r="AE2646" s="358"/>
      <c r="AF2646" s="358"/>
      <c r="AG2646" s="358"/>
      <c r="AH2646" s="358"/>
      <c r="AI2646" s="358"/>
      <c r="AJ2646" s="358"/>
      <c r="AK2646" s="396"/>
    </row>
    <row r="2647" spans="1:37" x14ac:dyDescent="0.25">
      <c r="A2647" s="353" t="s">
        <v>430</v>
      </c>
      <c r="B2647" s="353" t="s">
        <v>430</v>
      </c>
      <c r="C2647" s="441">
        <f t="shared" ref="C2647:H2647" si="2330">C207</f>
        <v>999</v>
      </c>
      <c r="D2647" s="441"/>
      <c r="E2647" s="441"/>
      <c r="F2647" s="441"/>
      <c r="G2647" s="441"/>
      <c r="H2647" s="441">
        <f t="shared" si="2330"/>
        <v>0</v>
      </c>
      <c r="I2647" s="441"/>
      <c r="J2647" s="445"/>
      <c r="K2647" s="358"/>
      <c r="L2647" s="358"/>
      <c r="M2647" s="358"/>
      <c r="N2647" s="358"/>
      <c r="O2647" s="358"/>
      <c r="P2647" s="358"/>
      <c r="Q2647" s="358"/>
      <c r="R2647" s="358"/>
      <c r="S2647" s="358"/>
      <c r="T2647" s="358"/>
      <c r="U2647" s="358"/>
      <c r="V2647" s="358"/>
      <c r="W2647" s="358"/>
      <c r="X2647" s="358"/>
      <c r="Y2647" s="358"/>
      <c r="Z2647" s="358"/>
      <c r="AA2647" s="358"/>
      <c r="AB2647" s="358"/>
      <c r="AC2647" s="358"/>
      <c r="AD2647" s="358"/>
      <c r="AE2647" s="358"/>
      <c r="AF2647" s="358"/>
      <c r="AG2647" s="358"/>
      <c r="AH2647" s="358"/>
      <c r="AI2647" s="358"/>
      <c r="AJ2647" s="358"/>
      <c r="AK2647" s="396"/>
    </row>
    <row r="2648" spans="1:37" x14ac:dyDescent="0.25">
      <c r="A2648" s="353" t="s">
        <v>374</v>
      </c>
      <c r="B2648" s="353" t="s">
        <v>374</v>
      </c>
      <c r="C2648" s="441">
        <f t="shared" ref="C2648:H2648" si="2331">C208</f>
        <v>5000</v>
      </c>
      <c r="D2648" s="441"/>
      <c r="E2648" s="441"/>
      <c r="F2648" s="441"/>
      <c r="G2648" s="441"/>
      <c r="H2648" s="441">
        <f t="shared" si="2331"/>
        <v>0</v>
      </c>
      <c r="I2648" s="441"/>
      <c r="J2648" s="445"/>
      <c r="K2648" s="358"/>
      <c r="L2648" s="358"/>
      <c r="M2648" s="358"/>
      <c r="N2648" s="358"/>
      <c r="O2648" s="358"/>
      <c r="P2648" s="358"/>
      <c r="Q2648" s="358"/>
      <c r="R2648" s="358"/>
      <c r="S2648" s="358"/>
      <c r="T2648" s="358"/>
      <c r="U2648" s="358"/>
      <c r="V2648" s="358"/>
      <c r="W2648" s="358"/>
      <c r="X2648" s="358"/>
      <c r="Y2648" s="358"/>
      <c r="Z2648" s="358"/>
      <c r="AA2648" s="358"/>
      <c r="AB2648" s="358"/>
      <c r="AC2648" s="358"/>
      <c r="AD2648" s="358"/>
      <c r="AE2648" s="358"/>
      <c r="AF2648" s="358"/>
      <c r="AG2648" s="358"/>
      <c r="AH2648" s="358"/>
      <c r="AI2648" s="358"/>
      <c r="AJ2648" s="358"/>
      <c r="AK2648" s="396"/>
    </row>
    <row r="2649" spans="1:37" x14ac:dyDescent="0.25">
      <c r="A2649" s="353" t="s">
        <v>443</v>
      </c>
      <c r="B2649" s="353" t="s">
        <v>443</v>
      </c>
      <c r="C2649" s="441">
        <f t="shared" ref="C2649:H2649" si="2332">C209</f>
        <v>50000</v>
      </c>
      <c r="D2649" s="441"/>
      <c r="E2649" s="441"/>
      <c r="F2649" s="441"/>
      <c r="G2649" s="441"/>
      <c r="H2649" s="441">
        <f t="shared" si="2332"/>
        <v>0</v>
      </c>
      <c r="I2649" s="441"/>
      <c r="J2649" s="445"/>
      <c r="K2649" s="358"/>
      <c r="L2649" s="358"/>
      <c r="M2649" s="358"/>
      <c r="N2649" s="358"/>
      <c r="O2649" s="358"/>
      <c r="P2649" s="358"/>
      <c r="Q2649" s="358"/>
      <c r="R2649" s="358"/>
      <c r="S2649" s="358"/>
      <c r="T2649" s="358"/>
      <c r="U2649" s="358"/>
      <c r="V2649" s="358"/>
      <c r="W2649" s="358"/>
      <c r="X2649" s="358"/>
      <c r="Y2649" s="358"/>
      <c r="Z2649" s="358"/>
      <c r="AA2649" s="358"/>
      <c r="AB2649" s="358"/>
      <c r="AC2649" s="358"/>
      <c r="AD2649" s="358"/>
      <c r="AE2649" s="358"/>
      <c r="AF2649" s="358"/>
      <c r="AG2649" s="358"/>
      <c r="AH2649" s="358"/>
      <c r="AI2649" s="358"/>
      <c r="AJ2649" s="358"/>
      <c r="AK2649" s="396"/>
    </row>
    <row r="2650" spans="1:37" x14ac:dyDescent="0.25">
      <c r="A2650" s="353" t="s">
        <v>244</v>
      </c>
      <c r="B2650" s="353" t="s">
        <v>429</v>
      </c>
      <c r="C2650" s="441">
        <f t="shared" ref="C2650:H2650" si="2333">C210</f>
        <v>20000</v>
      </c>
      <c r="D2650" s="441"/>
      <c r="E2650" s="441"/>
      <c r="F2650" s="441"/>
      <c r="G2650" s="441"/>
      <c r="H2650" s="441">
        <f t="shared" si="2333"/>
        <v>0</v>
      </c>
      <c r="I2650" s="441"/>
      <c r="J2650" s="445"/>
      <c r="K2650" s="358"/>
      <c r="L2650" s="358"/>
      <c r="M2650" s="358"/>
      <c r="N2650" s="358"/>
      <c r="O2650" s="358"/>
      <c r="P2650" s="358"/>
      <c r="Q2650" s="358"/>
      <c r="R2650" s="358"/>
      <c r="S2650" s="358"/>
      <c r="T2650" s="358"/>
      <c r="U2650" s="358"/>
      <c r="V2650" s="358"/>
      <c r="W2650" s="358"/>
      <c r="X2650" s="358"/>
      <c r="Y2650" s="358"/>
      <c r="Z2650" s="358"/>
      <c r="AA2650" s="358"/>
      <c r="AB2650" s="358"/>
      <c r="AC2650" s="358"/>
      <c r="AD2650" s="358"/>
      <c r="AE2650" s="358"/>
      <c r="AF2650" s="358"/>
      <c r="AG2650" s="358"/>
      <c r="AH2650" s="358"/>
      <c r="AI2650" s="358"/>
      <c r="AJ2650" s="358"/>
      <c r="AK2650" s="396"/>
    </row>
    <row r="2651" spans="1:37" x14ac:dyDescent="0.25">
      <c r="A2651" s="353" t="s">
        <v>244</v>
      </c>
      <c r="B2651" s="353" t="s">
        <v>405</v>
      </c>
      <c r="C2651" s="441">
        <f t="shared" ref="C2651:H2651" si="2334">C211</f>
        <v>20000</v>
      </c>
      <c r="D2651" s="441"/>
      <c r="E2651" s="441"/>
      <c r="F2651" s="441"/>
      <c r="G2651" s="441"/>
      <c r="H2651" s="441">
        <f t="shared" si="2334"/>
        <v>0</v>
      </c>
      <c r="I2651" s="441"/>
      <c r="J2651" s="445"/>
      <c r="K2651" s="358"/>
      <c r="L2651" s="358"/>
      <c r="M2651" s="358"/>
      <c r="N2651" s="358"/>
      <c r="O2651" s="358"/>
      <c r="P2651" s="358"/>
      <c r="Q2651" s="358"/>
      <c r="R2651" s="358"/>
      <c r="S2651" s="358"/>
      <c r="T2651" s="358"/>
      <c r="U2651" s="358"/>
      <c r="V2651" s="358"/>
      <c r="W2651" s="358"/>
      <c r="X2651" s="358"/>
      <c r="Y2651" s="358"/>
      <c r="Z2651" s="358"/>
      <c r="AA2651" s="358"/>
      <c r="AB2651" s="358"/>
      <c r="AC2651" s="358"/>
      <c r="AD2651" s="358"/>
      <c r="AE2651" s="358"/>
      <c r="AF2651" s="358"/>
      <c r="AG2651" s="358"/>
      <c r="AH2651" s="358"/>
      <c r="AI2651" s="358"/>
      <c r="AJ2651" s="358"/>
      <c r="AK2651" s="396"/>
    </row>
    <row r="2652" spans="1:37" x14ac:dyDescent="0.25">
      <c r="A2652" s="353" t="s">
        <v>303</v>
      </c>
      <c r="B2652" s="353" t="s">
        <v>303</v>
      </c>
      <c r="C2652" s="441">
        <f t="shared" ref="C2652:H2652" si="2335">C212</f>
        <v>6250</v>
      </c>
      <c r="D2652" s="441"/>
      <c r="E2652" s="441"/>
      <c r="F2652" s="441"/>
      <c r="G2652" s="441"/>
      <c r="H2652" s="441">
        <f t="shared" si="2335"/>
        <v>0</v>
      </c>
      <c r="I2652" s="441"/>
      <c r="J2652" s="445"/>
      <c r="K2652" s="358"/>
      <c r="L2652" s="358"/>
      <c r="M2652" s="358"/>
      <c r="N2652" s="358"/>
      <c r="O2652" s="358"/>
      <c r="P2652" s="358"/>
      <c r="Q2652" s="358"/>
      <c r="R2652" s="358"/>
      <c r="S2652" s="358"/>
      <c r="T2652" s="358"/>
      <c r="U2652" s="358"/>
      <c r="V2652" s="358"/>
      <c r="W2652" s="358"/>
      <c r="X2652" s="358"/>
      <c r="Y2652" s="358"/>
      <c r="Z2652" s="358"/>
      <c r="AA2652" s="358"/>
      <c r="AB2652" s="358"/>
      <c r="AC2652" s="358"/>
      <c r="AD2652" s="358"/>
      <c r="AE2652" s="358"/>
      <c r="AF2652" s="358"/>
      <c r="AG2652" s="358"/>
      <c r="AH2652" s="358"/>
      <c r="AI2652" s="358"/>
      <c r="AJ2652" s="358"/>
      <c r="AK2652" s="396"/>
    </row>
    <row r="2653" spans="1:37" x14ac:dyDescent="0.25">
      <c r="A2653" s="353" t="s">
        <v>475</v>
      </c>
      <c r="B2653" s="353" t="s">
        <v>475</v>
      </c>
      <c r="C2653" s="441">
        <f t="shared" ref="C2653:H2653" si="2336">C213</f>
        <v>3750</v>
      </c>
      <c r="D2653" s="441"/>
      <c r="E2653" s="441"/>
      <c r="F2653" s="441"/>
      <c r="G2653" s="441"/>
      <c r="H2653" s="441">
        <f t="shared" si="2336"/>
        <v>0</v>
      </c>
      <c r="I2653" s="441"/>
      <c r="J2653" s="445"/>
      <c r="K2653" s="358"/>
      <c r="L2653" s="358"/>
      <c r="M2653" s="358"/>
      <c r="N2653" s="358"/>
      <c r="O2653" s="358"/>
      <c r="P2653" s="358"/>
      <c r="Q2653" s="358"/>
      <c r="R2653" s="358"/>
      <c r="S2653" s="358"/>
      <c r="T2653" s="358"/>
      <c r="U2653" s="358"/>
      <c r="V2653" s="358"/>
      <c r="W2653" s="358"/>
      <c r="X2653" s="358"/>
      <c r="Y2653" s="358"/>
      <c r="Z2653" s="358"/>
      <c r="AA2653" s="358"/>
      <c r="AB2653" s="358"/>
      <c r="AC2653" s="358"/>
      <c r="AD2653" s="358"/>
      <c r="AE2653" s="358"/>
      <c r="AF2653" s="358"/>
      <c r="AG2653" s="358"/>
      <c r="AH2653" s="358"/>
      <c r="AI2653" s="358"/>
      <c r="AJ2653" s="358"/>
      <c r="AK2653" s="396"/>
    </row>
    <row r="2654" spans="1:37" x14ac:dyDescent="0.25">
      <c r="A2654" s="353" t="s">
        <v>355</v>
      </c>
      <c r="B2654" s="353" t="s">
        <v>355</v>
      </c>
      <c r="C2654" s="441">
        <f t="shared" ref="C2654:H2654" si="2337">C214</f>
        <v>7000</v>
      </c>
      <c r="D2654" s="441"/>
      <c r="E2654" s="441"/>
      <c r="F2654" s="441"/>
      <c r="G2654" s="441"/>
      <c r="H2654" s="441">
        <f t="shared" si="2337"/>
        <v>0</v>
      </c>
      <c r="I2654" s="441"/>
      <c r="J2654" s="445"/>
      <c r="K2654" s="358"/>
      <c r="L2654" s="358"/>
      <c r="M2654" s="358"/>
      <c r="N2654" s="358"/>
      <c r="O2654" s="358"/>
      <c r="P2654" s="358"/>
      <c r="Q2654" s="358"/>
      <c r="R2654" s="358"/>
      <c r="S2654" s="358"/>
      <c r="T2654" s="358"/>
      <c r="U2654" s="358"/>
      <c r="V2654" s="358"/>
      <c r="W2654" s="358"/>
      <c r="X2654" s="358"/>
      <c r="Y2654" s="358"/>
      <c r="Z2654" s="358"/>
      <c r="AA2654" s="358"/>
      <c r="AB2654" s="358"/>
      <c r="AC2654" s="358"/>
      <c r="AD2654" s="358"/>
      <c r="AE2654" s="358"/>
      <c r="AF2654" s="358"/>
      <c r="AG2654" s="358"/>
      <c r="AH2654" s="358"/>
      <c r="AI2654" s="358"/>
      <c r="AJ2654" s="358"/>
      <c r="AK2654" s="396"/>
    </row>
    <row r="2655" spans="1:37" x14ac:dyDescent="0.25">
      <c r="A2655" s="353" t="s">
        <v>484</v>
      </c>
      <c r="B2655" s="353" t="s">
        <v>484</v>
      </c>
      <c r="C2655" s="441">
        <f t="shared" ref="C2655:H2655" si="2338">C215</f>
        <v>5000</v>
      </c>
      <c r="D2655" s="441"/>
      <c r="E2655" s="441"/>
      <c r="F2655" s="441"/>
      <c r="G2655" s="441"/>
      <c r="H2655" s="441">
        <f t="shared" si="2338"/>
        <v>0</v>
      </c>
      <c r="I2655" s="441"/>
      <c r="J2655" s="445"/>
      <c r="K2655" s="358"/>
      <c r="L2655" s="358"/>
      <c r="M2655" s="358"/>
      <c r="N2655" s="358"/>
      <c r="O2655" s="358"/>
      <c r="P2655" s="358"/>
      <c r="Q2655" s="358"/>
      <c r="R2655" s="358"/>
      <c r="S2655" s="358"/>
      <c r="T2655" s="358"/>
      <c r="U2655" s="358"/>
      <c r="V2655" s="358"/>
      <c r="W2655" s="358"/>
      <c r="X2655" s="358"/>
      <c r="Y2655" s="358"/>
      <c r="Z2655" s="358"/>
      <c r="AA2655" s="358"/>
      <c r="AB2655" s="358"/>
      <c r="AC2655" s="358"/>
      <c r="AD2655" s="358"/>
      <c r="AE2655" s="358"/>
      <c r="AF2655" s="358"/>
      <c r="AG2655" s="358"/>
      <c r="AH2655" s="358"/>
      <c r="AI2655" s="358"/>
      <c r="AJ2655" s="358"/>
      <c r="AK2655" s="396"/>
    </row>
    <row r="2656" spans="1:37" x14ac:dyDescent="0.25">
      <c r="A2656" s="353" t="s">
        <v>492</v>
      </c>
      <c r="B2656" s="353" t="s">
        <v>492</v>
      </c>
      <c r="C2656" s="441">
        <f t="shared" ref="C2656:H2656" si="2339">C216</f>
        <v>25000</v>
      </c>
      <c r="D2656" s="441"/>
      <c r="E2656" s="441"/>
      <c r="F2656" s="441"/>
      <c r="G2656" s="441"/>
      <c r="H2656" s="441">
        <f t="shared" si="2339"/>
        <v>0</v>
      </c>
      <c r="I2656" s="441"/>
      <c r="J2656" s="445"/>
      <c r="K2656" s="358"/>
      <c r="L2656" s="358"/>
      <c r="M2656" s="358"/>
      <c r="N2656" s="358"/>
      <c r="O2656" s="358"/>
      <c r="P2656" s="358"/>
      <c r="Q2656" s="358"/>
      <c r="R2656" s="358"/>
      <c r="S2656" s="358"/>
      <c r="T2656" s="358"/>
      <c r="U2656" s="358"/>
      <c r="V2656" s="358"/>
      <c r="W2656" s="358"/>
      <c r="X2656" s="358"/>
      <c r="Y2656" s="358"/>
      <c r="Z2656" s="358"/>
      <c r="AA2656" s="358"/>
      <c r="AB2656" s="358"/>
      <c r="AC2656" s="358"/>
      <c r="AD2656" s="358"/>
      <c r="AE2656" s="358"/>
      <c r="AF2656" s="358"/>
      <c r="AG2656" s="358"/>
      <c r="AH2656" s="358"/>
      <c r="AI2656" s="358"/>
      <c r="AJ2656" s="358"/>
      <c r="AK2656" s="396"/>
    </row>
    <row r="2657" spans="1:37" x14ac:dyDescent="0.25">
      <c r="A2657" s="353" t="s">
        <v>380</v>
      </c>
      <c r="B2657" s="353" t="s">
        <v>380</v>
      </c>
      <c r="C2657" s="441">
        <f t="shared" ref="C2657:H2657" si="2340">C217</f>
        <v>35000</v>
      </c>
      <c r="D2657" s="441"/>
      <c r="E2657" s="441"/>
      <c r="F2657" s="441"/>
      <c r="G2657" s="441"/>
      <c r="H2657" s="441">
        <f t="shared" si="2340"/>
        <v>0</v>
      </c>
      <c r="I2657" s="441"/>
      <c r="J2657" s="445"/>
      <c r="K2657" s="358"/>
      <c r="L2657" s="358"/>
      <c r="M2657" s="358"/>
      <c r="N2657" s="358"/>
      <c r="O2657" s="358"/>
      <c r="P2657" s="358"/>
      <c r="Q2657" s="358"/>
      <c r="R2657" s="358"/>
      <c r="S2657" s="358"/>
      <c r="T2657" s="358"/>
      <c r="U2657" s="358"/>
      <c r="V2657" s="358"/>
      <c r="W2657" s="358"/>
      <c r="X2657" s="358"/>
      <c r="Y2657" s="358"/>
      <c r="Z2657" s="358"/>
      <c r="AA2657" s="358"/>
      <c r="AB2657" s="358"/>
      <c r="AC2657" s="358"/>
      <c r="AD2657" s="358"/>
      <c r="AE2657" s="358"/>
      <c r="AF2657" s="358"/>
      <c r="AG2657" s="358"/>
      <c r="AH2657" s="358"/>
      <c r="AI2657" s="358"/>
      <c r="AJ2657" s="358"/>
      <c r="AK2657" s="396"/>
    </row>
    <row r="2658" spans="1:37" x14ac:dyDescent="0.25">
      <c r="A2658" s="353" t="s">
        <v>322</v>
      </c>
      <c r="B2658" s="353" t="s">
        <v>322</v>
      </c>
      <c r="C2658" s="441">
        <f t="shared" ref="C2658:H2658" si="2341">C218</f>
        <v>2500</v>
      </c>
      <c r="D2658" s="441"/>
      <c r="E2658" s="441"/>
      <c r="F2658" s="441"/>
      <c r="G2658" s="441"/>
      <c r="H2658" s="441">
        <f t="shared" si="2341"/>
        <v>0</v>
      </c>
      <c r="I2658" s="441"/>
      <c r="J2658" s="445"/>
      <c r="K2658" s="358"/>
      <c r="L2658" s="358"/>
      <c r="M2658" s="358"/>
      <c r="N2658" s="358"/>
      <c r="O2658" s="358"/>
      <c r="P2658" s="358"/>
      <c r="Q2658" s="358"/>
      <c r="R2658" s="358"/>
      <c r="S2658" s="358"/>
      <c r="T2658" s="358"/>
      <c r="U2658" s="358"/>
      <c r="V2658" s="358"/>
      <c r="W2658" s="358"/>
      <c r="X2658" s="358"/>
      <c r="Y2658" s="358"/>
      <c r="Z2658" s="358"/>
      <c r="AA2658" s="358"/>
      <c r="AB2658" s="358"/>
      <c r="AC2658" s="358"/>
      <c r="AD2658" s="358"/>
      <c r="AE2658" s="358"/>
      <c r="AF2658" s="358"/>
      <c r="AG2658" s="358"/>
      <c r="AH2658" s="358"/>
      <c r="AI2658" s="358"/>
      <c r="AJ2658" s="358"/>
      <c r="AK2658" s="396"/>
    </row>
    <row r="2659" spans="1:37" x14ac:dyDescent="0.25">
      <c r="A2659" s="353" t="s">
        <v>447</v>
      </c>
      <c r="B2659" s="353" t="s">
        <v>447</v>
      </c>
      <c r="C2659" s="441">
        <f t="shared" ref="C2659:H2659" si="2342">C219</f>
        <v>2000</v>
      </c>
      <c r="D2659" s="441"/>
      <c r="E2659" s="441"/>
      <c r="F2659" s="441"/>
      <c r="G2659" s="441"/>
      <c r="H2659" s="441">
        <f t="shared" si="2342"/>
        <v>0</v>
      </c>
      <c r="I2659" s="441"/>
      <c r="J2659" s="445"/>
      <c r="K2659" s="358"/>
      <c r="L2659" s="358"/>
      <c r="M2659" s="358"/>
      <c r="N2659" s="358"/>
      <c r="O2659" s="358"/>
      <c r="P2659" s="358"/>
      <c r="Q2659" s="358"/>
      <c r="R2659" s="358"/>
      <c r="S2659" s="358"/>
      <c r="T2659" s="358"/>
      <c r="U2659" s="358"/>
      <c r="V2659" s="358"/>
      <c r="W2659" s="358"/>
      <c r="X2659" s="358"/>
      <c r="Y2659" s="358"/>
      <c r="Z2659" s="358"/>
      <c r="AA2659" s="358"/>
      <c r="AB2659" s="358"/>
      <c r="AC2659" s="358"/>
      <c r="AD2659" s="358"/>
      <c r="AE2659" s="358"/>
      <c r="AF2659" s="358"/>
      <c r="AG2659" s="358"/>
      <c r="AH2659" s="358"/>
      <c r="AI2659" s="358"/>
      <c r="AJ2659" s="358"/>
      <c r="AK2659" s="396"/>
    </row>
    <row r="2660" spans="1:37" x14ac:dyDescent="0.25">
      <c r="A2660" s="353" t="s">
        <v>494</v>
      </c>
      <c r="B2660" s="353" t="s">
        <v>494</v>
      </c>
      <c r="C2660" s="441">
        <f t="shared" ref="C2660:H2660" si="2343">C220</f>
        <v>5000</v>
      </c>
      <c r="D2660" s="441"/>
      <c r="E2660" s="441"/>
      <c r="F2660" s="441"/>
      <c r="G2660" s="441"/>
      <c r="H2660" s="441">
        <f t="shared" si="2343"/>
        <v>0</v>
      </c>
      <c r="I2660" s="441"/>
      <c r="J2660" s="445"/>
      <c r="K2660" s="358"/>
      <c r="L2660" s="358"/>
      <c r="M2660" s="358"/>
      <c r="N2660" s="358"/>
      <c r="O2660" s="358"/>
      <c r="P2660" s="358"/>
      <c r="Q2660" s="358"/>
      <c r="R2660" s="358"/>
      <c r="S2660" s="358"/>
      <c r="T2660" s="358"/>
      <c r="U2660" s="358"/>
      <c r="V2660" s="358"/>
      <c r="W2660" s="358"/>
      <c r="X2660" s="358"/>
      <c r="Y2660" s="358"/>
      <c r="Z2660" s="358"/>
      <c r="AA2660" s="358"/>
      <c r="AB2660" s="358"/>
      <c r="AC2660" s="358"/>
      <c r="AD2660" s="358"/>
      <c r="AE2660" s="358"/>
      <c r="AF2660" s="358"/>
      <c r="AG2660" s="358"/>
      <c r="AH2660" s="358"/>
      <c r="AI2660" s="358"/>
      <c r="AJ2660" s="358"/>
      <c r="AK2660" s="396"/>
    </row>
    <row r="2661" spans="1:37" x14ac:dyDescent="0.25">
      <c r="A2661" s="353" t="s">
        <v>332</v>
      </c>
      <c r="B2661" s="353" t="s">
        <v>332</v>
      </c>
      <c r="C2661" s="441">
        <f t="shared" ref="C2661:H2661" si="2344">C221</f>
        <v>5000</v>
      </c>
      <c r="D2661" s="441"/>
      <c r="E2661" s="441"/>
      <c r="F2661" s="441"/>
      <c r="G2661" s="441"/>
      <c r="H2661" s="441">
        <f t="shared" si="2344"/>
        <v>0</v>
      </c>
      <c r="I2661" s="441"/>
      <c r="J2661" s="445"/>
      <c r="K2661" s="358"/>
      <c r="L2661" s="358"/>
      <c r="M2661" s="358"/>
      <c r="N2661" s="358"/>
      <c r="O2661" s="358"/>
      <c r="P2661" s="358"/>
      <c r="Q2661" s="358"/>
      <c r="R2661" s="358"/>
      <c r="S2661" s="358"/>
      <c r="T2661" s="358"/>
      <c r="U2661" s="358"/>
      <c r="V2661" s="358"/>
      <c r="W2661" s="358"/>
      <c r="X2661" s="358"/>
      <c r="Y2661" s="358"/>
      <c r="Z2661" s="358"/>
      <c r="AA2661" s="358"/>
      <c r="AB2661" s="358"/>
      <c r="AC2661" s="358"/>
      <c r="AD2661" s="358"/>
      <c r="AE2661" s="358"/>
      <c r="AF2661" s="358"/>
      <c r="AG2661" s="358"/>
      <c r="AH2661" s="358"/>
      <c r="AI2661" s="358"/>
      <c r="AJ2661" s="358"/>
      <c r="AK2661" s="396"/>
    </row>
    <row r="2662" spans="1:37" x14ac:dyDescent="0.25">
      <c r="A2662" s="353" t="s">
        <v>263</v>
      </c>
      <c r="B2662" s="353" t="s">
        <v>478</v>
      </c>
      <c r="C2662" s="441">
        <f t="shared" ref="C2662:H2662" si="2345">C222</f>
        <v>20000</v>
      </c>
      <c r="D2662" s="441"/>
      <c r="E2662" s="441"/>
      <c r="F2662" s="441"/>
      <c r="G2662" s="441"/>
      <c r="H2662" s="441">
        <f t="shared" si="2345"/>
        <v>0</v>
      </c>
      <c r="I2662" s="441"/>
      <c r="J2662" s="445"/>
      <c r="K2662" s="358"/>
      <c r="L2662" s="358"/>
      <c r="M2662" s="358"/>
      <c r="N2662" s="358"/>
      <c r="O2662" s="358"/>
      <c r="P2662" s="358"/>
      <c r="Q2662" s="358"/>
      <c r="R2662" s="358"/>
      <c r="S2662" s="358"/>
      <c r="T2662" s="358"/>
      <c r="U2662" s="358"/>
      <c r="V2662" s="358"/>
      <c r="W2662" s="358"/>
      <c r="X2662" s="358"/>
      <c r="Y2662" s="358"/>
      <c r="Z2662" s="358"/>
      <c r="AA2662" s="358"/>
      <c r="AB2662" s="358"/>
      <c r="AC2662" s="358"/>
      <c r="AD2662" s="358"/>
      <c r="AE2662" s="358"/>
      <c r="AF2662" s="358"/>
      <c r="AG2662" s="358"/>
      <c r="AH2662" s="358"/>
      <c r="AI2662" s="358"/>
      <c r="AJ2662" s="358"/>
      <c r="AK2662" s="396"/>
    </row>
    <row r="2663" spans="1:37" x14ac:dyDescent="0.25">
      <c r="A2663" s="353" t="s">
        <v>263</v>
      </c>
      <c r="B2663" s="353" t="s">
        <v>542</v>
      </c>
      <c r="C2663" s="441">
        <f t="shared" ref="C2663:H2663" si="2346">C223</f>
        <v>20000</v>
      </c>
      <c r="D2663" s="441"/>
      <c r="E2663" s="441"/>
      <c r="F2663" s="441"/>
      <c r="G2663" s="441"/>
      <c r="H2663" s="441">
        <f t="shared" si="2346"/>
        <v>0</v>
      </c>
      <c r="I2663" s="441"/>
      <c r="J2663" s="445"/>
      <c r="K2663" s="358"/>
      <c r="L2663" s="358"/>
      <c r="M2663" s="358"/>
      <c r="N2663" s="358"/>
      <c r="O2663" s="358"/>
      <c r="P2663" s="358"/>
      <c r="Q2663" s="358"/>
      <c r="R2663" s="358"/>
      <c r="S2663" s="358"/>
      <c r="T2663" s="358"/>
      <c r="U2663" s="358"/>
      <c r="V2663" s="358"/>
      <c r="W2663" s="358"/>
      <c r="X2663" s="358"/>
      <c r="Y2663" s="358"/>
      <c r="Z2663" s="358"/>
      <c r="AA2663" s="358"/>
      <c r="AB2663" s="358"/>
      <c r="AC2663" s="358"/>
      <c r="AD2663" s="358"/>
      <c r="AE2663" s="358"/>
      <c r="AF2663" s="358"/>
      <c r="AG2663" s="358"/>
      <c r="AH2663" s="358"/>
      <c r="AI2663" s="358"/>
      <c r="AJ2663" s="358"/>
      <c r="AK2663" s="396"/>
    </row>
    <row r="2664" spans="1:37" x14ac:dyDescent="0.25">
      <c r="A2664" s="353" t="s">
        <v>466</v>
      </c>
      <c r="B2664" s="353" t="s">
        <v>467</v>
      </c>
      <c r="C2664" s="441">
        <f t="shared" ref="C2664:H2664" si="2347">C224</f>
        <v>20000</v>
      </c>
      <c r="D2664" s="441"/>
      <c r="E2664" s="441"/>
      <c r="F2664" s="441"/>
      <c r="G2664" s="441"/>
      <c r="H2664" s="441">
        <f t="shared" si="2347"/>
        <v>0</v>
      </c>
      <c r="I2664" s="441"/>
      <c r="J2664" s="445"/>
      <c r="K2664" s="358"/>
      <c r="L2664" s="358"/>
      <c r="M2664" s="358"/>
      <c r="N2664" s="358"/>
      <c r="O2664" s="358"/>
      <c r="P2664" s="358"/>
      <c r="Q2664" s="358"/>
      <c r="R2664" s="358"/>
      <c r="S2664" s="358"/>
      <c r="T2664" s="358"/>
      <c r="U2664" s="358"/>
      <c r="V2664" s="358"/>
      <c r="W2664" s="358"/>
      <c r="X2664" s="358"/>
      <c r="Y2664" s="358"/>
      <c r="Z2664" s="358"/>
      <c r="AA2664" s="358"/>
      <c r="AB2664" s="358"/>
      <c r="AC2664" s="358"/>
      <c r="AD2664" s="358"/>
      <c r="AE2664" s="358"/>
      <c r="AF2664" s="358"/>
      <c r="AG2664" s="358"/>
      <c r="AH2664" s="358"/>
      <c r="AI2664" s="358"/>
      <c r="AJ2664" s="358"/>
      <c r="AK2664" s="396"/>
    </row>
    <row r="2665" spans="1:37" x14ac:dyDescent="0.25">
      <c r="A2665" s="353" t="s">
        <v>557</v>
      </c>
      <c r="B2665" s="353" t="s">
        <v>557</v>
      </c>
      <c r="C2665" s="441">
        <f t="shared" ref="C2665:H2665" si="2348">C225</f>
        <v>7500</v>
      </c>
      <c r="D2665" s="441"/>
      <c r="E2665" s="441"/>
      <c r="F2665" s="441"/>
      <c r="G2665" s="441"/>
      <c r="H2665" s="441">
        <f t="shared" si="2348"/>
        <v>0</v>
      </c>
      <c r="I2665" s="441"/>
      <c r="J2665" s="445"/>
      <c r="K2665" s="358"/>
      <c r="L2665" s="358"/>
      <c r="M2665" s="358"/>
      <c r="N2665" s="358"/>
      <c r="O2665" s="358"/>
      <c r="P2665" s="358"/>
      <c r="Q2665" s="358"/>
      <c r="R2665" s="358"/>
      <c r="S2665" s="358"/>
      <c r="T2665" s="358"/>
      <c r="U2665" s="358"/>
      <c r="V2665" s="358"/>
      <c r="W2665" s="358"/>
      <c r="X2665" s="358"/>
      <c r="Y2665" s="358"/>
      <c r="Z2665" s="358"/>
      <c r="AA2665" s="358"/>
      <c r="AB2665" s="358"/>
      <c r="AC2665" s="358"/>
      <c r="AD2665" s="358"/>
      <c r="AE2665" s="358"/>
      <c r="AF2665" s="358"/>
      <c r="AG2665" s="358"/>
      <c r="AH2665" s="358"/>
      <c r="AI2665" s="358"/>
      <c r="AJ2665" s="358"/>
      <c r="AK2665" s="396"/>
    </row>
    <row r="2666" spans="1:37" x14ac:dyDescent="0.25">
      <c r="A2666" s="353" t="s">
        <v>527</v>
      </c>
      <c r="B2666" s="353" t="s">
        <v>527</v>
      </c>
      <c r="C2666" s="441">
        <f t="shared" ref="C2666:H2666" si="2349">C226</f>
        <v>6250</v>
      </c>
      <c r="D2666" s="441"/>
      <c r="E2666" s="441"/>
      <c r="F2666" s="441"/>
      <c r="G2666" s="441"/>
      <c r="H2666" s="441">
        <f t="shared" si="2349"/>
        <v>0</v>
      </c>
      <c r="I2666" s="441"/>
      <c r="J2666" s="445"/>
      <c r="K2666" s="358"/>
      <c r="L2666" s="358"/>
      <c r="M2666" s="358"/>
      <c r="N2666" s="358"/>
      <c r="O2666" s="358"/>
      <c r="P2666" s="358"/>
      <c r="Q2666" s="358"/>
      <c r="R2666" s="358"/>
      <c r="S2666" s="358"/>
      <c r="T2666" s="358"/>
      <c r="U2666" s="358"/>
      <c r="V2666" s="358"/>
      <c r="W2666" s="358"/>
      <c r="X2666" s="358"/>
      <c r="Y2666" s="358"/>
      <c r="Z2666" s="358"/>
      <c r="AA2666" s="358"/>
      <c r="AB2666" s="358"/>
      <c r="AC2666" s="358"/>
      <c r="AD2666" s="358"/>
      <c r="AE2666" s="358"/>
      <c r="AF2666" s="358"/>
      <c r="AG2666" s="358"/>
      <c r="AH2666" s="358"/>
      <c r="AI2666" s="358"/>
      <c r="AJ2666" s="358"/>
      <c r="AK2666" s="396"/>
    </row>
    <row r="2667" spans="1:37" x14ac:dyDescent="0.25">
      <c r="A2667" s="353" t="s">
        <v>349</v>
      </c>
      <c r="B2667" s="353" t="s">
        <v>349</v>
      </c>
      <c r="C2667" s="441">
        <f t="shared" ref="C2667:H2667" si="2350">C227</f>
        <v>20000</v>
      </c>
      <c r="D2667" s="441"/>
      <c r="E2667" s="441"/>
      <c r="F2667" s="441"/>
      <c r="G2667" s="441"/>
      <c r="H2667" s="441">
        <f t="shared" si="2350"/>
        <v>0</v>
      </c>
      <c r="I2667" s="441"/>
      <c r="J2667" s="445"/>
      <c r="K2667" s="358"/>
      <c r="L2667" s="358"/>
      <c r="M2667" s="358"/>
      <c r="N2667" s="358"/>
      <c r="O2667" s="358"/>
      <c r="P2667" s="358"/>
      <c r="Q2667" s="358"/>
      <c r="R2667" s="358"/>
      <c r="S2667" s="358"/>
      <c r="T2667" s="358"/>
      <c r="U2667" s="358"/>
      <c r="V2667" s="358"/>
      <c r="W2667" s="358"/>
      <c r="X2667" s="358"/>
      <c r="Y2667" s="358"/>
      <c r="Z2667" s="358"/>
      <c r="AA2667" s="358"/>
      <c r="AB2667" s="358"/>
      <c r="AC2667" s="358"/>
      <c r="AD2667" s="358"/>
      <c r="AE2667" s="358"/>
      <c r="AF2667" s="358"/>
      <c r="AG2667" s="358"/>
      <c r="AH2667" s="358"/>
      <c r="AI2667" s="358"/>
      <c r="AJ2667" s="358"/>
      <c r="AK2667" s="396"/>
    </row>
    <row r="2668" spans="1:37" x14ac:dyDescent="0.25">
      <c r="A2668" s="353" t="s">
        <v>529</v>
      </c>
      <c r="B2668" s="353" t="s">
        <v>530</v>
      </c>
      <c r="C2668" s="441">
        <f t="shared" ref="C2668:H2668" si="2351">C228</f>
        <v>6250</v>
      </c>
      <c r="D2668" s="441"/>
      <c r="E2668" s="441"/>
      <c r="F2668" s="441"/>
      <c r="G2668" s="441"/>
      <c r="H2668" s="441">
        <f t="shared" si="2351"/>
        <v>0</v>
      </c>
      <c r="I2668" s="441"/>
      <c r="J2668" s="445"/>
      <c r="K2668" s="358"/>
      <c r="L2668" s="358"/>
      <c r="M2668" s="358"/>
      <c r="N2668" s="358"/>
      <c r="O2668" s="358"/>
      <c r="P2668" s="358"/>
      <c r="Q2668" s="358"/>
      <c r="R2668" s="358"/>
      <c r="S2668" s="358"/>
      <c r="T2668" s="358"/>
      <c r="U2668" s="358"/>
      <c r="V2668" s="358"/>
      <c r="W2668" s="358"/>
      <c r="X2668" s="358"/>
      <c r="Y2668" s="358"/>
      <c r="Z2668" s="358"/>
      <c r="AA2668" s="358"/>
      <c r="AB2668" s="358"/>
      <c r="AC2668" s="358"/>
      <c r="AD2668" s="358"/>
      <c r="AE2668" s="358"/>
      <c r="AF2668" s="358"/>
      <c r="AG2668" s="358"/>
      <c r="AH2668" s="358"/>
      <c r="AI2668" s="358"/>
      <c r="AJ2668" s="358"/>
      <c r="AK2668" s="396"/>
    </row>
    <row r="2669" spans="1:37" x14ac:dyDescent="0.25">
      <c r="A2669" s="353" t="s">
        <v>427</v>
      </c>
      <c r="B2669" s="353" t="s">
        <v>427</v>
      </c>
      <c r="C2669" s="441">
        <f t="shared" ref="C2669:H2669" si="2352">C229</f>
        <v>3000</v>
      </c>
      <c r="D2669" s="441"/>
      <c r="E2669" s="441"/>
      <c r="F2669" s="441"/>
      <c r="G2669" s="441"/>
      <c r="H2669" s="441">
        <f t="shared" si="2352"/>
        <v>0</v>
      </c>
      <c r="I2669" s="441"/>
      <c r="J2669" s="445"/>
      <c r="K2669" s="358"/>
      <c r="L2669" s="358"/>
      <c r="M2669" s="358"/>
      <c r="N2669" s="358"/>
      <c r="O2669" s="358"/>
      <c r="P2669" s="358"/>
      <c r="Q2669" s="358"/>
      <c r="R2669" s="358"/>
      <c r="S2669" s="358"/>
      <c r="T2669" s="358"/>
      <c r="U2669" s="358"/>
      <c r="V2669" s="358"/>
      <c r="W2669" s="358"/>
      <c r="X2669" s="358"/>
      <c r="Y2669" s="358"/>
      <c r="Z2669" s="358"/>
      <c r="AA2669" s="358"/>
      <c r="AB2669" s="358"/>
      <c r="AC2669" s="358"/>
      <c r="AD2669" s="358"/>
      <c r="AE2669" s="358"/>
      <c r="AF2669" s="358"/>
      <c r="AG2669" s="358"/>
      <c r="AH2669" s="358"/>
      <c r="AI2669" s="358"/>
      <c r="AJ2669" s="358"/>
      <c r="AK2669" s="396"/>
    </row>
    <row r="2670" spans="1:37" x14ac:dyDescent="0.25">
      <c r="A2670" s="353" t="s">
        <v>333</v>
      </c>
      <c r="B2670" s="353" t="s">
        <v>333</v>
      </c>
      <c r="C2670" s="441">
        <f t="shared" ref="C2670:H2670" si="2353">C230</f>
        <v>1000</v>
      </c>
      <c r="D2670" s="441"/>
      <c r="E2670" s="441"/>
      <c r="F2670" s="441"/>
      <c r="G2670" s="441"/>
      <c r="H2670" s="441">
        <f t="shared" si="2353"/>
        <v>0</v>
      </c>
      <c r="I2670" s="441"/>
      <c r="J2670" s="445"/>
      <c r="K2670" s="358"/>
      <c r="L2670" s="358"/>
      <c r="M2670" s="358"/>
      <c r="N2670" s="358"/>
      <c r="O2670" s="358"/>
      <c r="P2670" s="358"/>
      <c r="Q2670" s="358"/>
      <c r="R2670" s="358"/>
      <c r="S2670" s="358"/>
      <c r="T2670" s="358"/>
      <c r="U2670" s="358"/>
      <c r="V2670" s="358"/>
      <c r="W2670" s="358"/>
      <c r="X2670" s="358"/>
      <c r="Y2670" s="358"/>
      <c r="Z2670" s="358"/>
      <c r="AA2670" s="358"/>
      <c r="AB2670" s="358"/>
      <c r="AC2670" s="358"/>
      <c r="AD2670" s="358"/>
      <c r="AE2670" s="358"/>
      <c r="AF2670" s="358"/>
      <c r="AG2670" s="358"/>
      <c r="AH2670" s="358"/>
      <c r="AI2670" s="358"/>
      <c r="AJ2670" s="358"/>
      <c r="AK2670" s="396"/>
    </row>
    <row r="2671" spans="1:37" x14ac:dyDescent="0.25">
      <c r="A2671" s="353" t="s">
        <v>506</v>
      </c>
      <c r="B2671" s="353" t="s">
        <v>506</v>
      </c>
      <c r="C2671" s="441">
        <f t="shared" ref="C2671:H2671" si="2354">C231</f>
        <v>10000</v>
      </c>
      <c r="D2671" s="441"/>
      <c r="E2671" s="441"/>
      <c r="F2671" s="441"/>
      <c r="G2671" s="441"/>
      <c r="H2671" s="441">
        <f t="shared" si="2354"/>
        <v>0</v>
      </c>
      <c r="I2671" s="441"/>
      <c r="J2671" s="445"/>
      <c r="K2671" s="358"/>
      <c r="L2671" s="358"/>
      <c r="M2671" s="358"/>
      <c r="N2671" s="358"/>
      <c r="O2671" s="358"/>
      <c r="P2671" s="358"/>
      <c r="Q2671" s="358"/>
      <c r="R2671" s="358"/>
      <c r="S2671" s="358"/>
      <c r="T2671" s="358"/>
      <c r="U2671" s="358"/>
      <c r="V2671" s="358"/>
      <c r="W2671" s="358"/>
      <c r="X2671" s="358"/>
      <c r="Y2671" s="358"/>
      <c r="Z2671" s="358"/>
      <c r="AA2671" s="358"/>
      <c r="AB2671" s="358"/>
      <c r="AC2671" s="358"/>
      <c r="AD2671" s="358"/>
      <c r="AE2671" s="358"/>
      <c r="AF2671" s="358"/>
      <c r="AG2671" s="358"/>
      <c r="AH2671" s="358"/>
      <c r="AI2671" s="358"/>
      <c r="AJ2671" s="358"/>
      <c r="AK2671" s="396"/>
    </row>
    <row r="2672" spans="1:37" x14ac:dyDescent="0.25">
      <c r="A2672" s="353" t="s">
        <v>513</v>
      </c>
      <c r="B2672" s="353" t="s">
        <v>513</v>
      </c>
      <c r="C2672" s="441">
        <f t="shared" ref="C2672:H2672" si="2355">C232</f>
        <v>9375</v>
      </c>
      <c r="D2672" s="441"/>
      <c r="E2672" s="441"/>
      <c r="F2672" s="441"/>
      <c r="G2672" s="441"/>
      <c r="H2672" s="441">
        <f t="shared" si="2355"/>
        <v>0</v>
      </c>
      <c r="I2672" s="441"/>
      <c r="J2672" s="445"/>
      <c r="K2672" s="358"/>
      <c r="L2672" s="358"/>
      <c r="M2672" s="358"/>
      <c r="N2672" s="358"/>
      <c r="O2672" s="358"/>
      <c r="P2672" s="358"/>
      <c r="Q2672" s="358"/>
      <c r="R2672" s="358"/>
      <c r="S2672" s="358"/>
      <c r="T2672" s="358"/>
      <c r="U2672" s="358"/>
      <c r="V2672" s="358"/>
      <c r="W2672" s="358"/>
      <c r="X2672" s="358"/>
      <c r="Y2672" s="358"/>
      <c r="Z2672" s="358"/>
      <c r="AA2672" s="358"/>
      <c r="AB2672" s="358"/>
      <c r="AC2672" s="358"/>
      <c r="AD2672" s="358"/>
      <c r="AE2672" s="358"/>
      <c r="AF2672" s="358"/>
      <c r="AG2672" s="358"/>
      <c r="AH2672" s="358"/>
      <c r="AI2672" s="358"/>
      <c r="AJ2672" s="358"/>
      <c r="AK2672" s="396"/>
    </row>
    <row r="2673" spans="1:38" x14ac:dyDescent="0.25">
      <c r="A2673" s="353" t="s">
        <v>371</v>
      </c>
      <c r="B2673" s="353" t="s">
        <v>371</v>
      </c>
      <c r="C2673" s="441">
        <f t="shared" ref="C2673:H2673" si="2356">C233</f>
        <v>1500</v>
      </c>
      <c r="D2673" s="441"/>
      <c r="E2673" s="441"/>
      <c r="F2673" s="441"/>
      <c r="G2673" s="441"/>
      <c r="H2673" s="441">
        <f t="shared" si="2356"/>
        <v>0</v>
      </c>
      <c r="I2673" s="441"/>
      <c r="J2673" s="445"/>
      <c r="K2673" s="358"/>
      <c r="L2673" s="358"/>
      <c r="M2673" s="358"/>
      <c r="N2673" s="358"/>
      <c r="O2673" s="358"/>
      <c r="P2673" s="358"/>
      <c r="Q2673" s="358"/>
      <c r="R2673" s="358"/>
      <c r="S2673" s="358"/>
      <c r="T2673" s="358"/>
      <c r="U2673" s="358"/>
      <c r="V2673" s="358"/>
      <c r="W2673" s="358"/>
      <c r="X2673" s="358"/>
      <c r="Y2673" s="358"/>
      <c r="Z2673" s="358"/>
      <c r="AA2673" s="358"/>
      <c r="AB2673" s="358"/>
      <c r="AC2673" s="358"/>
      <c r="AD2673" s="358"/>
      <c r="AE2673" s="358"/>
      <c r="AF2673" s="358"/>
      <c r="AG2673" s="358"/>
      <c r="AH2673" s="358"/>
      <c r="AI2673" s="358"/>
      <c r="AJ2673" s="358"/>
      <c r="AK2673" s="396"/>
    </row>
    <row r="2674" spans="1:38" x14ac:dyDescent="0.25">
      <c r="A2674" s="353" t="s">
        <v>518</v>
      </c>
      <c r="B2674" s="353" t="s">
        <v>518</v>
      </c>
      <c r="C2674" s="441">
        <f t="shared" ref="C2674:H2674" si="2357">C234</f>
        <v>14000</v>
      </c>
      <c r="D2674" s="441"/>
      <c r="E2674" s="441"/>
      <c r="F2674" s="441"/>
      <c r="G2674" s="441"/>
      <c r="H2674" s="441">
        <f t="shared" si="2357"/>
        <v>0</v>
      </c>
      <c r="I2674" s="441"/>
      <c r="J2674" s="445"/>
      <c r="K2674" s="358"/>
      <c r="L2674" s="358"/>
      <c r="M2674" s="358"/>
      <c r="N2674" s="358"/>
      <c r="O2674" s="358"/>
      <c r="P2674" s="358"/>
      <c r="Q2674" s="358"/>
      <c r="R2674" s="358"/>
      <c r="S2674" s="358"/>
      <c r="T2674" s="358"/>
      <c r="U2674" s="358"/>
      <c r="V2674" s="358"/>
      <c r="W2674" s="358"/>
      <c r="X2674" s="358"/>
      <c r="Y2674" s="358"/>
      <c r="Z2674" s="358"/>
      <c r="AA2674" s="358"/>
      <c r="AB2674" s="358"/>
      <c r="AC2674" s="358"/>
      <c r="AD2674" s="358"/>
      <c r="AE2674" s="358"/>
      <c r="AF2674" s="358"/>
      <c r="AG2674" s="358"/>
      <c r="AH2674" s="358"/>
      <c r="AI2674" s="358"/>
      <c r="AJ2674" s="358"/>
      <c r="AK2674" s="396"/>
    </row>
    <row r="2675" spans="1:38" x14ac:dyDescent="0.25">
      <c r="A2675" s="353" t="s">
        <v>423</v>
      </c>
      <c r="B2675" s="353" t="s">
        <v>423</v>
      </c>
      <c r="C2675" s="441">
        <f t="shared" ref="C2675:H2675" si="2358">C235</f>
        <v>3000</v>
      </c>
      <c r="D2675" s="441"/>
      <c r="E2675" s="441"/>
      <c r="F2675" s="441"/>
      <c r="G2675" s="441"/>
      <c r="H2675" s="441">
        <f t="shared" si="2358"/>
        <v>0</v>
      </c>
      <c r="I2675" s="441"/>
      <c r="J2675" s="445"/>
      <c r="K2675" s="358"/>
      <c r="L2675" s="358"/>
      <c r="M2675" s="358"/>
      <c r="N2675" s="358"/>
      <c r="O2675" s="358"/>
      <c r="P2675" s="358"/>
      <c r="Q2675" s="358"/>
      <c r="R2675" s="358"/>
      <c r="S2675" s="358"/>
      <c r="T2675" s="358"/>
      <c r="U2675" s="358"/>
      <c r="V2675" s="358"/>
      <c r="W2675" s="358"/>
      <c r="X2675" s="358"/>
      <c r="Y2675" s="358"/>
      <c r="Z2675" s="358"/>
      <c r="AA2675" s="358"/>
      <c r="AB2675" s="358"/>
      <c r="AC2675" s="358"/>
      <c r="AD2675" s="358"/>
      <c r="AE2675" s="358"/>
      <c r="AF2675" s="358"/>
      <c r="AG2675" s="358"/>
      <c r="AH2675" s="358"/>
      <c r="AI2675" s="358"/>
      <c r="AJ2675" s="358"/>
      <c r="AK2675" s="396"/>
    </row>
    <row r="2676" spans="1:38" x14ac:dyDescent="0.25">
      <c r="A2676" s="353" t="s">
        <v>296</v>
      </c>
      <c r="B2676" s="353" t="s">
        <v>296</v>
      </c>
      <c r="C2676" s="441">
        <f t="shared" ref="C2676:H2676" si="2359">C236</f>
        <v>5000</v>
      </c>
      <c r="D2676" s="441"/>
      <c r="E2676" s="441"/>
      <c r="F2676" s="441"/>
      <c r="G2676" s="441"/>
      <c r="H2676" s="441">
        <f t="shared" si="2359"/>
        <v>0</v>
      </c>
      <c r="I2676" s="441"/>
      <c r="J2676" s="445"/>
      <c r="K2676" s="358"/>
      <c r="L2676" s="358"/>
      <c r="M2676" s="358"/>
      <c r="N2676" s="358"/>
      <c r="O2676" s="358"/>
      <c r="P2676" s="358"/>
      <c r="Q2676" s="358"/>
      <c r="R2676" s="358"/>
      <c r="S2676" s="358"/>
      <c r="T2676" s="358"/>
      <c r="U2676" s="358"/>
      <c r="V2676" s="358"/>
      <c r="W2676" s="358"/>
      <c r="X2676" s="358"/>
      <c r="Y2676" s="358"/>
      <c r="Z2676" s="358"/>
      <c r="AA2676" s="358"/>
      <c r="AB2676" s="358"/>
      <c r="AC2676" s="358"/>
      <c r="AD2676" s="358"/>
      <c r="AE2676" s="358"/>
      <c r="AF2676" s="358"/>
      <c r="AG2676" s="358"/>
      <c r="AH2676" s="358"/>
      <c r="AI2676" s="358"/>
      <c r="AJ2676" s="358"/>
      <c r="AK2676" s="396"/>
    </row>
    <row r="2677" spans="1:38" x14ac:dyDescent="0.25">
      <c r="A2677" s="353" t="s">
        <v>496</v>
      </c>
      <c r="B2677" s="353" t="s">
        <v>497</v>
      </c>
      <c r="C2677" s="441">
        <f t="shared" ref="C2677:H2677" si="2360">C237</f>
        <v>2500</v>
      </c>
      <c r="D2677" s="441"/>
      <c r="E2677" s="441"/>
      <c r="F2677" s="441"/>
      <c r="G2677" s="441"/>
      <c r="H2677" s="441">
        <f t="shared" si="2360"/>
        <v>0</v>
      </c>
      <c r="I2677" s="441"/>
      <c r="J2677" s="445"/>
      <c r="K2677" s="358"/>
      <c r="L2677" s="358"/>
      <c r="M2677" s="358"/>
      <c r="N2677" s="358"/>
      <c r="O2677" s="358"/>
      <c r="P2677" s="358"/>
      <c r="Q2677" s="358"/>
      <c r="R2677" s="358"/>
      <c r="S2677" s="358"/>
      <c r="T2677" s="358"/>
      <c r="U2677" s="358"/>
      <c r="V2677" s="358"/>
      <c r="W2677" s="358"/>
      <c r="X2677" s="358"/>
      <c r="Y2677" s="358"/>
      <c r="Z2677" s="358"/>
      <c r="AA2677" s="358"/>
      <c r="AB2677" s="358"/>
      <c r="AC2677" s="358"/>
      <c r="AD2677" s="358"/>
      <c r="AE2677" s="358"/>
      <c r="AF2677" s="358"/>
      <c r="AG2677" s="358"/>
      <c r="AH2677" s="358"/>
      <c r="AI2677" s="358"/>
      <c r="AJ2677" s="358"/>
      <c r="AK2677" s="396"/>
    </row>
    <row r="2678" spans="1:38" x14ac:dyDescent="0.25">
      <c r="A2678" s="353" t="s">
        <v>487</v>
      </c>
      <c r="B2678" s="353" t="s">
        <v>487</v>
      </c>
      <c r="C2678" s="441">
        <f t="shared" ref="C2678:H2678" si="2361">C238</f>
        <v>9375</v>
      </c>
      <c r="D2678" s="441"/>
      <c r="E2678" s="441"/>
      <c r="F2678" s="441"/>
      <c r="G2678" s="441"/>
      <c r="H2678" s="441">
        <f t="shared" si="2361"/>
        <v>0</v>
      </c>
      <c r="I2678" s="441"/>
      <c r="J2678" s="445"/>
      <c r="K2678" s="358"/>
      <c r="L2678" s="358"/>
      <c r="M2678" s="358"/>
      <c r="N2678" s="358"/>
      <c r="O2678" s="358"/>
      <c r="P2678" s="358"/>
      <c r="Q2678" s="358"/>
      <c r="R2678" s="358"/>
      <c r="S2678" s="358"/>
      <c r="T2678" s="358"/>
      <c r="U2678" s="358"/>
      <c r="V2678" s="358"/>
      <c r="W2678" s="358"/>
      <c r="X2678" s="358"/>
      <c r="Y2678" s="358"/>
      <c r="Z2678" s="358"/>
      <c r="AA2678" s="358"/>
      <c r="AB2678" s="358"/>
      <c r="AC2678" s="358"/>
      <c r="AD2678" s="358"/>
      <c r="AE2678" s="358"/>
      <c r="AF2678" s="358"/>
      <c r="AG2678" s="358"/>
      <c r="AH2678" s="358"/>
      <c r="AI2678" s="358"/>
      <c r="AJ2678" s="358"/>
      <c r="AK2678" s="396"/>
    </row>
    <row r="2679" spans="1:38" x14ac:dyDescent="0.25">
      <c r="A2679" s="353" t="s">
        <v>324</v>
      </c>
      <c r="B2679" s="353" t="s">
        <v>324</v>
      </c>
      <c r="C2679" s="441">
        <f t="shared" ref="C2679:H2679" si="2362">C239</f>
        <v>5000</v>
      </c>
      <c r="D2679" s="441"/>
      <c r="E2679" s="441"/>
      <c r="F2679" s="441"/>
      <c r="G2679" s="441"/>
      <c r="H2679" s="441">
        <f t="shared" si="2362"/>
        <v>0</v>
      </c>
      <c r="I2679" s="441"/>
      <c r="J2679" s="445"/>
      <c r="K2679" s="358"/>
      <c r="L2679" s="358"/>
      <c r="M2679" s="358"/>
      <c r="N2679" s="358"/>
      <c r="O2679" s="358"/>
      <c r="P2679" s="358"/>
      <c r="Q2679" s="358"/>
      <c r="R2679" s="358"/>
      <c r="S2679" s="358"/>
      <c r="T2679" s="358"/>
      <c r="U2679" s="358"/>
      <c r="V2679" s="358"/>
      <c r="W2679" s="358"/>
      <c r="X2679" s="358"/>
      <c r="Y2679" s="358"/>
      <c r="Z2679" s="358"/>
      <c r="AA2679" s="358"/>
      <c r="AB2679" s="358"/>
      <c r="AC2679" s="358"/>
      <c r="AD2679" s="358"/>
      <c r="AE2679" s="358"/>
      <c r="AF2679" s="358"/>
      <c r="AG2679" s="358"/>
      <c r="AH2679" s="358"/>
      <c r="AI2679" s="358"/>
      <c r="AJ2679" s="358"/>
      <c r="AK2679" s="396"/>
    </row>
    <row r="2680" spans="1:38" x14ac:dyDescent="0.25">
      <c r="A2680" s="353" t="s">
        <v>476</v>
      </c>
      <c r="B2680" s="353" t="s">
        <v>476</v>
      </c>
      <c r="C2680" s="441">
        <f t="shared" ref="C2680:H2680" si="2363">C240</f>
        <v>2500</v>
      </c>
      <c r="D2680" s="441"/>
      <c r="E2680" s="441"/>
      <c r="F2680" s="441"/>
      <c r="G2680" s="441"/>
      <c r="H2680" s="441">
        <f t="shared" si="2363"/>
        <v>0</v>
      </c>
      <c r="I2680" s="441"/>
      <c r="J2680" s="445"/>
      <c r="K2680" s="358"/>
      <c r="L2680" s="358"/>
      <c r="M2680" s="358"/>
      <c r="N2680" s="358"/>
      <c r="O2680" s="358"/>
      <c r="P2680" s="358"/>
      <c r="Q2680" s="358"/>
      <c r="R2680" s="358"/>
      <c r="S2680" s="358"/>
      <c r="T2680" s="358"/>
      <c r="U2680" s="358"/>
      <c r="V2680" s="358"/>
      <c r="W2680" s="358"/>
      <c r="X2680" s="358"/>
      <c r="Y2680" s="358"/>
      <c r="Z2680" s="358"/>
      <c r="AA2680" s="358"/>
      <c r="AB2680" s="358"/>
      <c r="AC2680" s="358"/>
      <c r="AD2680" s="358"/>
      <c r="AE2680" s="358"/>
      <c r="AF2680" s="358"/>
      <c r="AG2680" s="358"/>
      <c r="AH2680" s="358"/>
      <c r="AI2680" s="358"/>
      <c r="AJ2680" s="358"/>
      <c r="AK2680" s="396"/>
    </row>
    <row r="2681" spans="1:38" x14ac:dyDescent="0.25">
      <c r="A2681" s="353" t="s">
        <v>342</v>
      </c>
      <c r="B2681" s="353" t="s">
        <v>342</v>
      </c>
      <c r="C2681" s="441">
        <f t="shared" ref="C2681:H2681" si="2364">C241</f>
        <v>1000</v>
      </c>
      <c r="D2681" s="441"/>
      <c r="E2681" s="441"/>
      <c r="F2681" s="441"/>
      <c r="G2681" s="441"/>
      <c r="H2681" s="441">
        <f t="shared" si="2364"/>
        <v>0</v>
      </c>
      <c r="I2681" s="441"/>
      <c r="J2681" s="445"/>
      <c r="K2681" s="358"/>
      <c r="L2681" s="358"/>
      <c r="M2681" s="358"/>
      <c r="N2681" s="358"/>
      <c r="O2681" s="358"/>
      <c r="P2681" s="358"/>
      <c r="Q2681" s="358"/>
      <c r="R2681" s="358"/>
      <c r="S2681" s="358"/>
      <c r="T2681" s="358"/>
      <c r="U2681" s="358"/>
      <c r="V2681" s="358"/>
      <c r="W2681" s="358"/>
      <c r="X2681" s="358"/>
      <c r="Y2681" s="358"/>
      <c r="Z2681" s="358"/>
      <c r="AA2681" s="358"/>
      <c r="AB2681" s="358"/>
      <c r="AC2681" s="358"/>
      <c r="AD2681" s="358"/>
      <c r="AE2681" s="358"/>
      <c r="AF2681" s="358"/>
      <c r="AG2681" s="358"/>
      <c r="AH2681" s="358"/>
      <c r="AI2681" s="358"/>
      <c r="AJ2681" s="358"/>
      <c r="AK2681" s="396"/>
    </row>
    <row r="2682" spans="1:38" x14ac:dyDescent="0.25">
      <c r="A2682" s="353" t="s">
        <v>520</v>
      </c>
      <c r="B2682" s="353" t="s">
        <v>521</v>
      </c>
      <c r="C2682" s="441">
        <f t="shared" ref="C2682:H2682" si="2365">C242</f>
        <v>4992</v>
      </c>
      <c r="D2682" s="441"/>
      <c r="E2682" s="441"/>
      <c r="F2682" s="441"/>
      <c r="G2682" s="441"/>
      <c r="H2682" s="441">
        <f t="shared" si="2365"/>
        <v>0</v>
      </c>
      <c r="I2682" s="441"/>
      <c r="J2682" s="445"/>
      <c r="K2682" s="358"/>
      <c r="L2682" s="358"/>
      <c r="M2682" s="358"/>
      <c r="N2682" s="358"/>
      <c r="O2682" s="358"/>
      <c r="P2682" s="358"/>
      <c r="Q2682" s="358"/>
      <c r="R2682" s="358"/>
      <c r="S2682" s="358"/>
      <c r="T2682" s="358"/>
      <c r="U2682" s="358"/>
      <c r="V2682" s="358"/>
      <c r="W2682" s="358"/>
      <c r="X2682" s="358"/>
      <c r="Y2682" s="358"/>
      <c r="Z2682" s="358"/>
      <c r="AA2682" s="358"/>
      <c r="AB2682" s="358"/>
      <c r="AC2682" s="358"/>
      <c r="AD2682" s="358"/>
      <c r="AE2682" s="358"/>
      <c r="AF2682" s="358"/>
      <c r="AG2682" s="358"/>
      <c r="AH2682" s="358"/>
      <c r="AI2682" s="358"/>
      <c r="AJ2682" s="358"/>
      <c r="AK2682" s="396"/>
    </row>
    <row r="2683" spans="1:38" x14ac:dyDescent="0.25">
      <c r="A2683" s="353" t="s">
        <v>338</v>
      </c>
      <c r="B2683" s="353" t="s">
        <v>338</v>
      </c>
      <c r="C2683" s="441">
        <f t="shared" ref="C2683:H2683" si="2366">C243</f>
        <v>1503</v>
      </c>
      <c r="D2683" s="441"/>
      <c r="E2683" s="441"/>
      <c r="F2683" s="441"/>
      <c r="G2683" s="441"/>
      <c r="H2683" s="441">
        <f t="shared" si="2366"/>
        <v>0</v>
      </c>
      <c r="I2683" s="441"/>
      <c r="J2683" s="445"/>
      <c r="K2683" s="358"/>
      <c r="L2683" s="358"/>
      <c r="M2683" s="358"/>
      <c r="N2683" s="358"/>
      <c r="O2683" s="358"/>
      <c r="P2683" s="358"/>
      <c r="Q2683" s="358"/>
      <c r="R2683" s="358"/>
      <c r="S2683" s="358"/>
      <c r="T2683" s="358"/>
      <c r="U2683" s="358"/>
      <c r="V2683" s="358"/>
      <c r="W2683" s="358"/>
      <c r="X2683" s="358"/>
      <c r="Y2683" s="358"/>
      <c r="Z2683" s="358"/>
      <c r="AA2683" s="358"/>
      <c r="AB2683" s="358"/>
      <c r="AC2683" s="358"/>
      <c r="AD2683" s="358"/>
      <c r="AE2683" s="358"/>
      <c r="AF2683" s="358"/>
      <c r="AG2683" s="358"/>
      <c r="AH2683" s="358"/>
      <c r="AI2683" s="358"/>
      <c r="AJ2683" s="358"/>
      <c r="AK2683" s="396"/>
    </row>
    <row r="2684" spans="1:38" x14ac:dyDescent="0.25">
      <c r="AK2684" s="396"/>
      <c r="AL2684" s="396"/>
    </row>
    <row r="2685" spans="1:38" x14ac:dyDescent="0.25">
      <c r="A2685" s="398" t="s">
        <v>760</v>
      </c>
    </row>
    <row r="2686" spans="1:38" ht="26.25" x14ac:dyDescent="0.25">
      <c r="A2686" s="351" t="s">
        <v>219</v>
      </c>
      <c r="B2686" s="351" t="s">
        <v>264</v>
      </c>
      <c r="C2686" s="351" t="s">
        <v>220</v>
      </c>
      <c r="D2686" s="352" t="s">
        <v>757</v>
      </c>
      <c r="E2686" s="352"/>
      <c r="F2686" s="352"/>
      <c r="G2686" s="352"/>
      <c r="H2686" s="352"/>
      <c r="I2686" s="352" t="s">
        <v>745</v>
      </c>
      <c r="J2686" s="363" t="s">
        <v>883</v>
      </c>
      <c r="K2686" s="359">
        <v>2017</v>
      </c>
      <c r="L2686" s="359">
        <v>2018</v>
      </c>
      <c r="M2686" s="359">
        <v>2019</v>
      </c>
      <c r="N2686" s="359">
        <v>2020</v>
      </c>
      <c r="O2686" s="359">
        <v>2021</v>
      </c>
      <c r="P2686" s="359">
        <v>2022</v>
      </c>
      <c r="Q2686" s="359">
        <v>2023</v>
      </c>
      <c r="R2686" s="359">
        <v>2024</v>
      </c>
      <c r="S2686" s="359">
        <v>2025</v>
      </c>
      <c r="T2686" s="359">
        <v>2026</v>
      </c>
      <c r="U2686" s="359">
        <v>2027</v>
      </c>
      <c r="V2686" s="359">
        <v>2028</v>
      </c>
      <c r="W2686" s="359">
        <v>2029</v>
      </c>
      <c r="X2686" s="359">
        <v>2030</v>
      </c>
      <c r="Y2686" s="359">
        <v>2031</v>
      </c>
      <c r="Z2686" s="359">
        <v>2032</v>
      </c>
      <c r="AA2686" s="359">
        <v>2033</v>
      </c>
      <c r="AB2686" s="359">
        <v>2034</v>
      </c>
      <c r="AC2686" s="359">
        <v>2035</v>
      </c>
      <c r="AD2686" s="359">
        <v>2036</v>
      </c>
      <c r="AE2686" s="359">
        <v>2037</v>
      </c>
      <c r="AF2686" s="359">
        <v>2038</v>
      </c>
      <c r="AG2686" s="359">
        <v>2039</v>
      </c>
      <c r="AH2686" s="359">
        <v>2040</v>
      </c>
      <c r="AI2686" s="359">
        <v>2041</v>
      </c>
      <c r="AJ2686" s="359">
        <v>2042</v>
      </c>
    </row>
    <row r="2687" spans="1:38" x14ac:dyDescent="0.25">
      <c r="A2687" s="353" t="s">
        <v>351</v>
      </c>
      <c r="B2687" s="353" t="s">
        <v>351</v>
      </c>
      <c r="C2687" s="441">
        <f>C3</f>
        <v>6250</v>
      </c>
      <c r="D2687" s="397">
        <v>8000000</v>
      </c>
      <c r="E2687" s="397"/>
      <c r="F2687" s="397"/>
      <c r="G2687" s="397"/>
      <c r="H2687" s="397"/>
      <c r="I2687" s="476">
        <f>COUNTIF(K2687:AJ2687,"&gt;0")</f>
        <v>22</v>
      </c>
      <c r="J2687" s="476">
        <f>IF(I2687&gt;0,1,0)</f>
        <v>1</v>
      </c>
      <c r="K2687" s="358">
        <v>0</v>
      </c>
      <c r="L2687" s="358">
        <v>0</v>
      </c>
      <c r="M2687" s="358">
        <v>0</v>
      </c>
      <c r="N2687" s="358">
        <v>0</v>
      </c>
      <c r="O2687" s="358">
        <f>IF(O2443,0,$D2687*(1+'General Inputs'!$C$4)^(O$3906-$K$3906))*'General Inputs'!$C$6</f>
        <v>1298918.5919999999</v>
      </c>
      <c r="P2687" s="358">
        <f>IF(P2443,0,$D2687*(1+'General Inputs'!$C$4)^(P$3906-$K$3906))*'General Inputs'!$C$6</f>
        <v>1324896.9638399999</v>
      </c>
      <c r="Q2687" s="358">
        <f>IF(Q2443,0,$D2687*(1+'General Inputs'!$C$4)^(Q$3906-$K$3906))*'General Inputs'!$C$6</f>
        <v>1351394.9031168001</v>
      </c>
      <c r="R2687" s="358">
        <f>IF(R2443,0,$D2687*(1+'General Inputs'!$C$4)^(R$3906-$K$3906))*'General Inputs'!$C$6</f>
        <v>1378422.8011791357</v>
      </c>
      <c r="S2687" s="358">
        <f>IF(S2443,0,$D2687*(1+'General Inputs'!$C$4)^(S$3906-$K$3906))*'General Inputs'!$C$6</f>
        <v>1405991.2572027186</v>
      </c>
      <c r="T2687" s="358">
        <f>IF(T2443,0,$D2687*(1+'General Inputs'!$C$4)^(T$3906-$K$3906))*'General Inputs'!$C$6</f>
        <v>1434111.082346773</v>
      </c>
      <c r="U2687" s="358">
        <f>IF(U2443,0,$D2687*(1+'General Inputs'!$C$4)^(U$3906-$K$3906))*'General Inputs'!$C$6</f>
        <v>1462793.3039937085</v>
      </c>
      <c r="V2687" s="358">
        <f>IF(V2443,0,$D2687*(1+'General Inputs'!$C$4)^(V$3906-$K$3906))*'General Inputs'!$C$6</f>
        <v>1492049.1700735826</v>
      </c>
      <c r="W2687" s="358">
        <f>IF(W2443,0,$D2687*(1+'General Inputs'!$C$4)^(W$3906-$K$3906))*'General Inputs'!$C$6</f>
        <v>1521890.1534750543</v>
      </c>
      <c r="X2687" s="358">
        <f>IF(X2443,0,$D2687*(1+'General Inputs'!$C$4)^(X$3906-$K$3906))*'General Inputs'!$C$6</f>
        <v>1552327.9565445553</v>
      </c>
      <c r="Y2687" s="358">
        <f>IF(Y2443,0,$D2687*(1+'General Inputs'!$C$4)^(Y$3906-$K$3906))*'General Inputs'!$C$6</f>
        <v>1583374.5156754467</v>
      </c>
      <c r="Z2687" s="358">
        <f>IF(Z2443,0,$D2687*(1+'General Inputs'!$C$4)^(Z$3906-$K$3906))*'General Inputs'!$C$6</f>
        <v>1615042.0059889548</v>
      </c>
      <c r="AA2687" s="358">
        <f>IF(AA2443,0,$D2687*(1+'General Inputs'!$C$4)^(AA$3906-$K$3906))*'General Inputs'!$C$6</f>
        <v>1647342.8461087344</v>
      </c>
      <c r="AB2687" s="358">
        <f>IF(AB2443,0,$D2687*(1+'General Inputs'!$C$4)^(AB$3906-$K$3906))*'General Inputs'!$C$6</f>
        <v>1680289.7030309094</v>
      </c>
      <c r="AC2687" s="358">
        <f>IF(AC2443,0,$D2687*(1+'General Inputs'!$C$4)^(AC$3906-$K$3906))*'General Inputs'!$C$6</f>
        <v>1713895.4970915273</v>
      </c>
      <c r="AD2687" s="358">
        <f>IF(AD2443,0,$D2687*(1+'General Inputs'!$C$4)^(AD$3906-$K$3906))*'General Inputs'!$C$6</f>
        <v>1748173.4070333578</v>
      </c>
      <c r="AE2687" s="358">
        <f>IF(AE2443,0,$D2687*(1+'General Inputs'!$C$4)^(AE$3906-$K$3906))*'General Inputs'!$C$6</f>
        <v>1783136.8751740248</v>
      </c>
      <c r="AF2687" s="358">
        <f>IF(AF2443,0,$D2687*(1+'General Inputs'!$C$4)^(AF$3906-$K$3906))*'General Inputs'!$C$6</f>
        <v>1818799.6126775055</v>
      </c>
      <c r="AG2687" s="358">
        <f>IF(AG2443,0,$D2687*(1+'General Inputs'!$C$4)^(AG$3906-$K$3906))*'General Inputs'!$C$6</f>
        <v>1855175.6049310556</v>
      </c>
      <c r="AH2687" s="358">
        <f>IF(AH2443,0,$D2687*(1+'General Inputs'!$C$4)^(AH$3906-$K$3906))*'General Inputs'!$C$6</f>
        <v>1892279.1170296762</v>
      </c>
      <c r="AI2687" s="358">
        <f>IF(AI2443,0,$D2687*(1+'General Inputs'!$C$4)^(AI$3906-$K$3906))*'General Inputs'!$C$6</f>
        <v>1930124.6993702701</v>
      </c>
      <c r="AJ2687" s="358">
        <f>IF(AJ2443,0,$D2687*(1+'General Inputs'!$C$4)^(AJ$3906-$K$3906))*'General Inputs'!$C$6</f>
        <v>1968727.1933576753</v>
      </c>
    </row>
    <row r="2688" spans="1:38" x14ac:dyDescent="0.25">
      <c r="A2688" s="353" t="s">
        <v>268</v>
      </c>
      <c r="B2688" s="353" t="s">
        <v>268</v>
      </c>
      <c r="C2688" s="441">
        <f t="shared" ref="C2688:C2751" si="2367">C4</f>
        <v>2500</v>
      </c>
      <c r="D2688" s="397">
        <v>1750000</v>
      </c>
      <c r="E2688" s="397"/>
      <c r="F2688" s="397"/>
      <c r="G2688" s="397"/>
      <c r="H2688" s="397"/>
      <c r="I2688" s="476">
        <f t="shared" ref="I2688:I2751" si="2368">COUNTIF(K2688:AJ2688,"&gt;0")</f>
        <v>22</v>
      </c>
      <c r="J2688" s="476">
        <f t="shared" ref="J2688:J2751" si="2369">IF(I2688&gt;0,1,0)</f>
        <v>1</v>
      </c>
      <c r="K2688" s="358">
        <v>0</v>
      </c>
      <c r="L2688" s="358">
        <v>0</v>
      </c>
      <c r="M2688" s="358">
        <v>0</v>
      </c>
      <c r="N2688" s="358">
        <v>0</v>
      </c>
      <c r="O2688" s="358">
        <f>IF(O2444,0,$D2688*(1+'General Inputs'!$C$4)^(O$3906-$K$3906))*'General Inputs'!$C$6</f>
        <v>284138.44199999998</v>
      </c>
      <c r="P2688" s="358">
        <f>IF(P2444,0,$D2688*(1+'General Inputs'!$C$4)^(P$3906-$K$3906))*'General Inputs'!$C$6</f>
        <v>289821.21083999996</v>
      </c>
      <c r="Q2688" s="358">
        <f>IF(Q2444,0,$D2688*(1+'General Inputs'!$C$4)^(Q$3906-$K$3906))*'General Inputs'!$C$6</f>
        <v>295617.63505679998</v>
      </c>
      <c r="R2688" s="358">
        <f>IF(R2444,0,$D2688*(1+'General Inputs'!$C$4)^(R$3906-$K$3906))*'General Inputs'!$C$6</f>
        <v>301529.98775793595</v>
      </c>
      <c r="S2688" s="358">
        <f>IF(S2444,0,$D2688*(1+'General Inputs'!$C$4)^(S$3906-$K$3906))*'General Inputs'!$C$6</f>
        <v>307560.58751309471</v>
      </c>
      <c r="T2688" s="358">
        <f>IF(T2444,0,$D2688*(1+'General Inputs'!$C$4)^(T$3906-$K$3906))*'General Inputs'!$C$6</f>
        <v>313711.79926335654</v>
      </c>
      <c r="U2688" s="358">
        <f>IF(U2444,0,$D2688*(1+'General Inputs'!$C$4)^(U$3906-$K$3906))*'General Inputs'!$C$6</f>
        <v>319986.03524862375</v>
      </c>
      <c r="V2688" s="358">
        <f>IF(V2444,0,$D2688*(1+'General Inputs'!$C$4)^(V$3906-$K$3906))*'General Inputs'!$C$6</f>
        <v>326385.75595359615</v>
      </c>
      <c r="W2688" s="358">
        <f>IF(W2444,0,$D2688*(1+'General Inputs'!$C$4)^(W$3906-$K$3906))*'General Inputs'!$C$6</f>
        <v>332913.47107266809</v>
      </c>
      <c r="X2688" s="358">
        <f>IF(X2444,0,$D2688*(1+'General Inputs'!$C$4)^(X$3906-$K$3906))*'General Inputs'!$C$6</f>
        <v>339571.74049412145</v>
      </c>
      <c r="Y2688" s="358">
        <f>IF(Y2444,0,$D2688*(1+'General Inputs'!$C$4)^(Y$3906-$K$3906))*'General Inputs'!$C$6</f>
        <v>346363.17530400393</v>
      </c>
      <c r="Z2688" s="358">
        <f>IF(Z2444,0,$D2688*(1+'General Inputs'!$C$4)^(Z$3906-$K$3906))*'General Inputs'!$C$6</f>
        <v>353290.43881008396</v>
      </c>
      <c r="AA2688" s="358">
        <f>IF(AA2444,0,$D2688*(1+'General Inputs'!$C$4)^(AA$3906-$K$3906))*'General Inputs'!$C$6</f>
        <v>360356.2475862857</v>
      </c>
      <c r="AB2688" s="358">
        <f>IF(AB2444,0,$D2688*(1+'General Inputs'!$C$4)^(AB$3906-$K$3906))*'General Inputs'!$C$6</f>
        <v>367563.37253801135</v>
      </c>
      <c r="AC2688" s="358">
        <f>IF(AC2444,0,$D2688*(1+'General Inputs'!$C$4)^(AC$3906-$K$3906))*'General Inputs'!$C$6</f>
        <v>374914.63998877158</v>
      </c>
      <c r="AD2688" s="358">
        <f>IF(AD2444,0,$D2688*(1+'General Inputs'!$C$4)^(AD$3906-$K$3906))*'General Inputs'!$C$6</f>
        <v>382412.93278854695</v>
      </c>
      <c r="AE2688" s="358">
        <f>IF(AE2444,0,$D2688*(1+'General Inputs'!$C$4)^(AE$3906-$K$3906))*'General Inputs'!$C$6</f>
        <v>390061.19144431798</v>
      </c>
      <c r="AF2688" s="358">
        <f>IF(AF2444,0,$D2688*(1+'General Inputs'!$C$4)^(AF$3906-$K$3906))*'General Inputs'!$C$6</f>
        <v>397862.41527320427</v>
      </c>
      <c r="AG2688" s="358">
        <f>IF(AG2444,0,$D2688*(1+'General Inputs'!$C$4)^(AG$3906-$K$3906))*'General Inputs'!$C$6</f>
        <v>405819.66357866843</v>
      </c>
      <c r="AH2688" s="358">
        <f>IF(AH2444,0,$D2688*(1+'General Inputs'!$C$4)^(AH$3906-$K$3906))*'General Inputs'!$C$6</f>
        <v>413936.05685024173</v>
      </c>
      <c r="AI2688" s="358">
        <f>IF(AI2444,0,$D2688*(1+'General Inputs'!$C$4)^(AI$3906-$K$3906))*'General Inputs'!$C$6</f>
        <v>422214.77798724658</v>
      </c>
      <c r="AJ2688" s="358">
        <f>IF(AJ2444,0,$D2688*(1+'General Inputs'!$C$4)^(AJ$3906-$K$3906))*'General Inputs'!$C$6</f>
        <v>430659.07354699151</v>
      </c>
    </row>
    <row r="2689" spans="1:36" x14ac:dyDescent="0.25">
      <c r="A2689" s="353" t="s">
        <v>271</v>
      </c>
      <c r="B2689" s="353" t="s">
        <v>271</v>
      </c>
      <c r="C2689" s="441">
        <f t="shared" si="2367"/>
        <v>5500</v>
      </c>
      <c r="D2689" s="397">
        <v>8000000</v>
      </c>
      <c r="E2689" s="397"/>
      <c r="F2689" s="397"/>
      <c r="G2689" s="397"/>
      <c r="H2689" s="397"/>
      <c r="I2689" s="476">
        <f t="shared" si="2368"/>
        <v>22</v>
      </c>
      <c r="J2689" s="476">
        <f t="shared" si="2369"/>
        <v>1</v>
      </c>
      <c r="K2689" s="358">
        <v>0</v>
      </c>
      <c r="L2689" s="358">
        <v>0</v>
      </c>
      <c r="M2689" s="358">
        <v>0</v>
      </c>
      <c r="N2689" s="358">
        <v>0</v>
      </c>
      <c r="O2689" s="358">
        <f>IF(O2445,0,$D2689*(1+'General Inputs'!$C$4)^(O$3906-$K$3906))*'General Inputs'!$C$6</f>
        <v>1298918.5919999999</v>
      </c>
      <c r="P2689" s="358">
        <f>IF(P2445,0,$D2689*(1+'General Inputs'!$C$4)^(P$3906-$K$3906))*'General Inputs'!$C$6</f>
        <v>1324896.9638399999</v>
      </c>
      <c r="Q2689" s="358">
        <f>IF(Q2445,0,$D2689*(1+'General Inputs'!$C$4)^(Q$3906-$K$3906))*'General Inputs'!$C$6</f>
        <v>1351394.9031168001</v>
      </c>
      <c r="R2689" s="358">
        <f>IF(R2445,0,$D2689*(1+'General Inputs'!$C$4)^(R$3906-$K$3906))*'General Inputs'!$C$6</f>
        <v>1378422.8011791357</v>
      </c>
      <c r="S2689" s="358">
        <f>IF(S2445,0,$D2689*(1+'General Inputs'!$C$4)^(S$3906-$K$3906))*'General Inputs'!$C$6</f>
        <v>1405991.2572027186</v>
      </c>
      <c r="T2689" s="358">
        <f>IF(T2445,0,$D2689*(1+'General Inputs'!$C$4)^(T$3906-$K$3906))*'General Inputs'!$C$6</f>
        <v>1434111.082346773</v>
      </c>
      <c r="U2689" s="358">
        <f>IF(U2445,0,$D2689*(1+'General Inputs'!$C$4)^(U$3906-$K$3906))*'General Inputs'!$C$6</f>
        <v>1462793.3039937085</v>
      </c>
      <c r="V2689" s="358">
        <f>IF(V2445,0,$D2689*(1+'General Inputs'!$C$4)^(V$3906-$K$3906))*'General Inputs'!$C$6</f>
        <v>1492049.1700735826</v>
      </c>
      <c r="W2689" s="358">
        <f>IF(W2445,0,$D2689*(1+'General Inputs'!$C$4)^(W$3906-$K$3906))*'General Inputs'!$C$6</f>
        <v>1521890.1534750543</v>
      </c>
      <c r="X2689" s="358">
        <f>IF(X2445,0,$D2689*(1+'General Inputs'!$C$4)^(X$3906-$K$3906))*'General Inputs'!$C$6</f>
        <v>1552327.9565445553</v>
      </c>
      <c r="Y2689" s="358">
        <f>IF(Y2445,0,$D2689*(1+'General Inputs'!$C$4)^(Y$3906-$K$3906))*'General Inputs'!$C$6</f>
        <v>1583374.5156754467</v>
      </c>
      <c r="Z2689" s="358">
        <f>IF(Z2445,0,$D2689*(1+'General Inputs'!$C$4)^(Z$3906-$K$3906))*'General Inputs'!$C$6</f>
        <v>1615042.0059889548</v>
      </c>
      <c r="AA2689" s="358">
        <f>IF(AA2445,0,$D2689*(1+'General Inputs'!$C$4)^(AA$3906-$K$3906))*'General Inputs'!$C$6</f>
        <v>1647342.8461087344</v>
      </c>
      <c r="AB2689" s="358">
        <f>IF(AB2445,0,$D2689*(1+'General Inputs'!$C$4)^(AB$3906-$K$3906))*'General Inputs'!$C$6</f>
        <v>1680289.7030309094</v>
      </c>
      <c r="AC2689" s="358">
        <f>IF(AC2445,0,$D2689*(1+'General Inputs'!$C$4)^(AC$3906-$K$3906))*'General Inputs'!$C$6</f>
        <v>1713895.4970915273</v>
      </c>
      <c r="AD2689" s="358">
        <f>IF(AD2445,0,$D2689*(1+'General Inputs'!$C$4)^(AD$3906-$K$3906))*'General Inputs'!$C$6</f>
        <v>1748173.4070333578</v>
      </c>
      <c r="AE2689" s="358">
        <f>IF(AE2445,0,$D2689*(1+'General Inputs'!$C$4)^(AE$3906-$K$3906))*'General Inputs'!$C$6</f>
        <v>1783136.8751740248</v>
      </c>
      <c r="AF2689" s="358">
        <f>IF(AF2445,0,$D2689*(1+'General Inputs'!$C$4)^(AF$3906-$K$3906))*'General Inputs'!$C$6</f>
        <v>1818799.6126775055</v>
      </c>
      <c r="AG2689" s="358">
        <f>IF(AG2445,0,$D2689*(1+'General Inputs'!$C$4)^(AG$3906-$K$3906))*'General Inputs'!$C$6</f>
        <v>1855175.6049310556</v>
      </c>
      <c r="AH2689" s="358">
        <f>IF(AH2445,0,$D2689*(1+'General Inputs'!$C$4)^(AH$3906-$K$3906))*'General Inputs'!$C$6</f>
        <v>1892279.1170296762</v>
      </c>
      <c r="AI2689" s="358">
        <f>IF(AI2445,0,$D2689*(1+'General Inputs'!$C$4)^(AI$3906-$K$3906))*'General Inputs'!$C$6</f>
        <v>1930124.6993702701</v>
      </c>
      <c r="AJ2689" s="358">
        <f>IF(AJ2445,0,$D2689*(1+'General Inputs'!$C$4)^(AJ$3906-$K$3906))*'General Inputs'!$C$6</f>
        <v>1968727.1933576753</v>
      </c>
    </row>
    <row r="2690" spans="1:36" x14ac:dyDescent="0.25">
      <c r="A2690" s="353" t="s">
        <v>222</v>
      </c>
      <c r="B2690" s="353" t="s">
        <v>304</v>
      </c>
      <c r="C2690" s="441">
        <f t="shared" si="2367"/>
        <v>10000</v>
      </c>
      <c r="D2690" s="397">
        <v>8000000</v>
      </c>
      <c r="E2690" s="397"/>
      <c r="F2690" s="397"/>
      <c r="G2690" s="397"/>
      <c r="H2690" s="397"/>
      <c r="I2690" s="476">
        <f t="shared" si="2368"/>
        <v>22</v>
      </c>
      <c r="J2690" s="476">
        <f t="shared" si="2369"/>
        <v>1</v>
      </c>
      <c r="K2690" s="358">
        <v>0</v>
      </c>
      <c r="L2690" s="358">
        <v>0</v>
      </c>
      <c r="M2690" s="358">
        <v>0</v>
      </c>
      <c r="N2690" s="358">
        <v>0</v>
      </c>
      <c r="O2690" s="358">
        <f>IF(O2446,0,$D2690*(1+'General Inputs'!$C$4)^(O$3906-$K$3906))*'General Inputs'!$C$6</f>
        <v>1298918.5919999999</v>
      </c>
      <c r="P2690" s="358">
        <f>IF(P2446,0,$D2690*(1+'General Inputs'!$C$4)^(P$3906-$K$3906))*'General Inputs'!$C$6</f>
        <v>1324896.9638399999</v>
      </c>
      <c r="Q2690" s="358">
        <f>IF(Q2446,0,$D2690*(1+'General Inputs'!$C$4)^(Q$3906-$K$3906))*'General Inputs'!$C$6</f>
        <v>1351394.9031168001</v>
      </c>
      <c r="R2690" s="358">
        <f>IF(R2446,0,$D2690*(1+'General Inputs'!$C$4)^(R$3906-$K$3906))*'General Inputs'!$C$6</f>
        <v>1378422.8011791357</v>
      </c>
      <c r="S2690" s="358">
        <f>IF(S2446,0,$D2690*(1+'General Inputs'!$C$4)^(S$3906-$K$3906))*'General Inputs'!$C$6</f>
        <v>1405991.2572027186</v>
      </c>
      <c r="T2690" s="358">
        <f>IF(T2446,0,$D2690*(1+'General Inputs'!$C$4)^(T$3906-$K$3906))*'General Inputs'!$C$6</f>
        <v>1434111.082346773</v>
      </c>
      <c r="U2690" s="358">
        <f>IF(U2446,0,$D2690*(1+'General Inputs'!$C$4)^(U$3906-$K$3906))*'General Inputs'!$C$6</f>
        <v>1462793.3039937085</v>
      </c>
      <c r="V2690" s="358">
        <f>IF(V2446,0,$D2690*(1+'General Inputs'!$C$4)^(V$3906-$K$3906))*'General Inputs'!$C$6</f>
        <v>1492049.1700735826</v>
      </c>
      <c r="W2690" s="358">
        <f>IF(W2446,0,$D2690*(1+'General Inputs'!$C$4)^(W$3906-$K$3906))*'General Inputs'!$C$6</f>
        <v>1521890.1534750543</v>
      </c>
      <c r="X2690" s="358">
        <f>IF(X2446,0,$D2690*(1+'General Inputs'!$C$4)^(X$3906-$K$3906))*'General Inputs'!$C$6</f>
        <v>1552327.9565445553</v>
      </c>
      <c r="Y2690" s="358">
        <f>IF(Y2446,0,$D2690*(1+'General Inputs'!$C$4)^(Y$3906-$K$3906))*'General Inputs'!$C$6</f>
        <v>1583374.5156754467</v>
      </c>
      <c r="Z2690" s="358">
        <f>IF(Z2446,0,$D2690*(1+'General Inputs'!$C$4)^(Z$3906-$K$3906))*'General Inputs'!$C$6</f>
        <v>1615042.0059889548</v>
      </c>
      <c r="AA2690" s="358">
        <f>IF(AA2446,0,$D2690*(1+'General Inputs'!$C$4)^(AA$3906-$K$3906))*'General Inputs'!$C$6</f>
        <v>1647342.8461087344</v>
      </c>
      <c r="AB2690" s="358">
        <f>IF(AB2446,0,$D2690*(1+'General Inputs'!$C$4)^(AB$3906-$K$3906))*'General Inputs'!$C$6</f>
        <v>1680289.7030309094</v>
      </c>
      <c r="AC2690" s="358">
        <f>IF(AC2446,0,$D2690*(1+'General Inputs'!$C$4)^(AC$3906-$K$3906))*'General Inputs'!$C$6</f>
        <v>1713895.4970915273</v>
      </c>
      <c r="AD2690" s="358">
        <f>IF(AD2446,0,$D2690*(1+'General Inputs'!$C$4)^(AD$3906-$K$3906))*'General Inputs'!$C$6</f>
        <v>1748173.4070333578</v>
      </c>
      <c r="AE2690" s="358">
        <f>IF(AE2446,0,$D2690*(1+'General Inputs'!$C$4)^(AE$3906-$K$3906))*'General Inputs'!$C$6</f>
        <v>1783136.8751740248</v>
      </c>
      <c r="AF2690" s="358">
        <f>IF(AF2446,0,$D2690*(1+'General Inputs'!$C$4)^(AF$3906-$K$3906))*'General Inputs'!$C$6</f>
        <v>1818799.6126775055</v>
      </c>
      <c r="AG2690" s="358">
        <f>IF(AG2446,0,$D2690*(1+'General Inputs'!$C$4)^(AG$3906-$K$3906))*'General Inputs'!$C$6</f>
        <v>1855175.6049310556</v>
      </c>
      <c r="AH2690" s="358">
        <f>IF(AH2446,0,$D2690*(1+'General Inputs'!$C$4)^(AH$3906-$K$3906))*'General Inputs'!$C$6</f>
        <v>1892279.1170296762</v>
      </c>
      <c r="AI2690" s="358">
        <f>IF(AI2446,0,$D2690*(1+'General Inputs'!$C$4)^(AI$3906-$K$3906))*'General Inputs'!$C$6</f>
        <v>1930124.6993702701</v>
      </c>
      <c r="AJ2690" s="358">
        <f>IF(AJ2446,0,$D2690*(1+'General Inputs'!$C$4)^(AJ$3906-$K$3906))*'General Inputs'!$C$6</f>
        <v>1968727.1933576753</v>
      </c>
    </row>
    <row r="2691" spans="1:36" x14ac:dyDescent="0.25">
      <c r="A2691" s="353" t="s">
        <v>222</v>
      </c>
      <c r="B2691" s="353" t="s">
        <v>379</v>
      </c>
      <c r="C2691" s="441">
        <f t="shared" si="2367"/>
        <v>10000</v>
      </c>
      <c r="D2691" s="397">
        <v>8000000</v>
      </c>
      <c r="E2691" s="397"/>
      <c r="F2691" s="397"/>
      <c r="G2691" s="397"/>
      <c r="H2691" s="397"/>
      <c r="I2691" s="476">
        <f t="shared" si="2368"/>
        <v>22</v>
      </c>
      <c r="J2691" s="476">
        <f t="shared" si="2369"/>
        <v>1</v>
      </c>
      <c r="K2691" s="358">
        <v>0</v>
      </c>
      <c r="L2691" s="358">
        <v>0</v>
      </c>
      <c r="M2691" s="358">
        <v>0</v>
      </c>
      <c r="N2691" s="358">
        <v>0</v>
      </c>
      <c r="O2691" s="358">
        <f>IF(O2447,0,$D2691*(1+'General Inputs'!$C$4)^(O$3906-$K$3906))*'General Inputs'!$C$6</f>
        <v>1298918.5919999999</v>
      </c>
      <c r="P2691" s="358">
        <f>IF(P2447,0,$D2691*(1+'General Inputs'!$C$4)^(P$3906-$K$3906))*'General Inputs'!$C$6</f>
        <v>1324896.9638399999</v>
      </c>
      <c r="Q2691" s="358">
        <f>IF(Q2447,0,$D2691*(1+'General Inputs'!$C$4)^(Q$3906-$K$3906))*'General Inputs'!$C$6</f>
        <v>1351394.9031168001</v>
      </c>
      <c r="R2691" s="358">
        <f>IF(R2447,0,$D2691*(1+'General Inputs'!$C$4)^(R$3906-$K$3906))*'General Inputs'!$C$6</f>
        <v>1378422.8011791357</v>
      </c>
      <c r="S2691" s="358">
        <f>IF(S2447,0,$D2691*(1+'General Inputs'!$C$4)^(S$3906-$K$3906))*'General Inputs'!$C$6</f>
        <v>1405991.2572027186</v>
      </c>
      <c r="T2691" s="358">
        <f>IF(T2447,0,$D2691*(1+'General Inputs'!$C$4)^(T$3906-$K$3906))*'General Inputs'!$C$6</f>
        <v>1434111.082346773</v>
      </c>
      <c r="U2691" s="358">
        <f>IF(U2447,0,$D2691*(1+'General Inputs'!$C$4)^(U$3906-$K$3906))*'General Inputs'!$C$6</f>
        <v>1462793.3039937085</v>
      </c>
      <c r="V2691" s="358">
        <f>IF(V2447,0,$D2691*(1+'General Inputs'!$C$4)^(V$3906-$K$3906))*'General Inputs'!$C$6</f>
        <v>1492049.1700735826</v>
      </c>
      <c r="W2691" s="358">
        <f>IF(W2447,0,$D2691*(1+'General Inputs'!$C$4)^(W$3906-$K$3906))*'General Inputs'!$C$6</f>
        <v>1521890.1534750543</v>
      </c>
      <c r="X2691" s="358">
        <f>IF(X2447,0,$D2691*(1+'General Inputs'!$C$4)^(X$3906-$K$3906))*'General Inputs'!$C$6</f>
        <v>1552327.9565445553</v>
      </c>
      <c r="Y2691" s="358">
        <f>IF(Y2447,0,$D2691*(1+'General Inputs'!$C$4)^(Y$3906-$K$3906))*'General Inputs'!$C$6</f>
        <v>1583374.5156754467</v>
      </c>
      <c r="Z2691" s="358">
        <f>IF(Z2447,0,$D2691*(1+'General Inputs'!$C$4)^(Z$3906-$K$3906))*'General Inputs'!$C$6</f>
        <v>1615042.0059889548</v>
      </c>
      <c r="AA2691" s="358">
        <f>IF(AA2447,0,$D2691*(1+'General Inputs'!$C$4)^(AA$3906-$K$3906))*'General Inputs'!$C$6</f>
        <v>1647342.8461087344</v>
      </c>
      <c r="AB2691" s="358">
        <f>IF(AB2447,0,$D2691*(1+'General Inputs'!$C$4)^(AB$3906-$K$3906))*'General Inputs'!$C$6</f>
        <v>1680289.7030309094</v>
      </c>
      <c r="AC2691" s="358">
        <f>IF(AC2447,0,$D2691*(1+'General Inputs'!$C$4)^(AC$3906-$K$3906))*'General Inputs'!$C$6</f>
        <v>1713895.4970915273</v>
      </c>
      <c r="AD2691" s="358">
        <f>IF(AD2447,0,$D2691*(1+'General Inputs'!$C$4)^(AD$3906-$K$3906))*'General Inputs'!$C$6</f>
        <v>1748173.4070333578</v>
      </c>
      <c r="AE2691" s="358">
        <f>IF(AE2447,0,$D2691*(1+'General Inputs'!$C$4)^(AE$3906-$K$3906))*'General Inputs'!$C$6</f>
        <v>1783136.8751740248</v>
      </c>
      <c r="AF2691" s="358">
        <f>IF(AF2447,0,$D2691*(1+'General Inputs'!$C$4)^(AF$3906-$K$3906))*'General Inputs'!$C$6</f>
        <v>1818799.6126775055</v>
      </c>
      <c r="AG2691" s="358">
        <f>IF(AG2447,0,$D2691*(1+'General Inputs'!$C$4)^(AG$3906-$K$3906))*'General Inputs'!$C$6</f>
        <v>1855175.6049310556</v>
      </c>
      <c r="AH2691" s="358">
        <f>IF(AH2447,0,$D2691*(1+'General Inputs'!$C$4)^(AH$3906-$K$3906))*'General Inputs'!$C$6</f>
        <v>1892279.1170296762</v>
      </c>
      <c r="AI2691" s="358">
        <f>IF(AI2447,0,$D2691*(1+'General Inputs'!$C$4)^(AI$3906-$K$3906))*'General Inputs'!$C$6</f>
        <v>1930124.6993702701</v>
      </c>
      <c r="AJ2691" s="358">
        <f>IF(AJ2447,0,$D2691*(1+'General Inputs'!$C$4)^(AJ$3906-$K$3906))*'General Inputs'!$C$6</f>
        <v>1968727.1933576753</v>
      </c>
    </row>
    <row r="2692" spans="1:36" x14ac:dyDescent="0.25">
      <c r="A2692" s="353" t="s">
        <v>395</v>
      </c>
      <c r="B2692" s="353" t="s">
        <v>395</v>
      </c>
      <c r="C2692" s="441">
        <f t="shared" si="2367"/>
        <v>1500</v>
      </c>
      <c r="D2692" s="397">
        <v>1750000</v>
      </c>
      <c r="E2692" s="397"/>
      <c r="F2692" s="397"/>
      <c r="G2692" s="397"/>
      <c r="H2692" s="397"/>
      <c r="I2692" s="476">
        <f t="shared" si="2368"/>
        <v>22</v>
      </c>
      <c r="J2692" s="476">
        <f t="shared" si="2369"/>
        <v>1</v>
      </c>
      <c r="K2692" s="358">
        <v>0</v>
      </c>
      <c r="L2692" s="358">
        <v>0</v>
      </c>
      <c r="M2692" s="358">
        <v>0</v>
      </c>
      <c r="N2692" s="358">
        <v>0</v>
      </c>
      <c r="O2692" s="358">
        <f>IF(O2448,0,$D2692*(1+'General Inputs'!$C$4)^(O$3906-$K$3906))*'General Inputs'!$C$6</f>
        <v>284138.44199999998</v>
      </c>
      <c r="P2692" s="358">
        <f>IF(P2448,0,$D2692*(1+'General Inputs'!$C$4)^(P$3906-$K$3906))*'General Inputs'!$C$6</f>
        <v>289821.21083999996</v>
      </c>
      <c r="Q2692" s="358">
        <f>IF(Q2448,0,$D2692*(1+'General Inputs'!$C$4)^(Q$3906-$K$3906))*'General Inputs'!$C$6</f>
        <v>295617.63505679998</v>
      </c>
      <c r="R2692" s="358">
        <f>IF(R2448,0,$D2692*(1+'General Inputs'!$C$4)^(R$3906-$K$3906))*'General Inputs'!$C$6</f>
        <v>301529.98775793595</v>
      </c>
      <c r="S2692" s="358">
        <f>IF(S2448,0,$D2692*(1+'General Inputs'!$C$4)^(S$3906-$K$3906))*'General Inputs'!$C$6</f>
        <v>307560.58751309471</v>
      </c>
      <c r="T2692" s="358">
        <f>IF(T2448,0,$D2692*(1+'General Inputs'!$C$4)^(T$3906-$K$3906))*'General Inputs'!$C$6</f>
        <v>313711.79926335654</v>
      </c>
      <c r="U2692" s="358">
        <f>IF(U2448,0,$D2692*(1+'General Inputs'!$C$4)^(U$3906-$K$3906))*'General Inputs'!$C$6</f>
        <v>319986.03524862375</v>
      </c>
      <c r="V2692" s="358">
        <f>IF(V2448,0,$D2692*(1+'General Inputs'!$C$4)^(V$3906-$K$3906))*'General Inputs'!$C$6</f>
        <v>326385.75595359615</v>
      </c>
      <c r="W2692" s="358">
        <f>IF(W2448,0,$D2692*(1+'General Inputs'!$C$4)^(W$3906-$K$3906))*'General Inputs'!$C$6</f>
        <v>332913.47107266809</v>
      </c>
      <c r="X2692" s="358">
        <f>IF(X2448,0,$D2692*(1+'General Inputs'!$C$4)^(X$3906-$K$3906))*'General Inputs'!$C$6</f>
        <v>339571.74049412145</v>
      </c>
      <c r="Y2692" s="358">
        <f>IF(Y2448,0,$D2692*(1+'General Inputs'!$C$4)^(Y$3906-$K$3906))*'General Inputs'!$C$6</f>
        <v>346363.17530400393</v>
      </c>
      <c r="Z2692" s="358">
        <f>IF(Z2448,0,$D2692*(1+'General Inputs'!$C$4)^(Z$3906-$K$3906))*'General Inputs'!$C$6</f>
        <v>353290.43881008396</v>
      </c>
      <c r="AA2692" s="358">
        <f>IF(AA2448,0,$D2692*(1+'General Inputs'!$C$4)^(AA$3906-$K$3906))*'General Inputs'!$C$6</f>
        <v>360356.2475862857</v>
      </c>
      <c r="AB2692" s="358">
        <f>IF(AB2448,0,$D2692*(1+'General Inputs'!$C$4)^(AB$3906-$K$3906))*'General Inputs'!$C$6</f>
        <v>367563.37253801135</v>
      </c>
      <c r="AC2692" s="358">
        <f>IF(AC2448,0,$D2692*(1+'General Inputs'!$C$4)^(AC$3906-$K$3906))*'General Inputs'!$C$6</f>
        <v>374914.63998877158</v>
      </c>
      <c r="AD2692" s="358">
        <f>IF(AD2448,0,$D2692*(1+'General Inputs'!$C$4)^(AD$3906-$K$3906))*'General Inputs'!$C$6</f>
        <v>382412.93278854695</v>
      </c>
      <c r="AE2692" s="358">
        <f>IF(AE2448,0,$D2692*(1+'General Inputs'!$C$4)^(AE$3906-$K$3906))*'General Inputs'!$C$6</f>
        <v>390061.19144431798</v>
      </c>
      <c r="AF2692" s="358">
        <f>IF(AF2448,0,$D2692*(1+'General Inputs'!$C$4)^(AF$3906-$K$3906))*'General Inputs'!$C$6</f>
        <v>397862.41527320427</v>
      </c>
      <c r="AG2692" s="358">
        <f>IF(AG2448,0,$D2692*(1+'General Inputs'!$C$4)^(AG$3906-$K$3906))*'General Inputs'!$C$6</f>
        <v>405819.66357866843</v>
      </c>
      <c r="AH2692" s="358">
        <f>IF(AH2448,0,$D2692*(1+'General Inputs'!$C$4)^(AH$3906-$K$3906))*'General Inputs'!$C$6</f>
        <v>413936.05685024173</v>
      </c>
      <c r="AI2692" s="358">
        <f>IF(AI2448,0,$D2692*(1+'General Inputs'!$C$4)^(AI$3906-$K$3906))*'General Inputs'!$C$6</f>
        <v>422214.77798724658</v>
      </c>
      <c r="AJ2692" s="358">
        <f>IF(AJ2448,0,$D2692*(1+'General Inputs'!$C$4)^(AJ$3906-$K$3906))*'General Inputs'!$C$6</f>
        <v>430659.07354699151</v>
      </c>
    </row>
    <row r="2693" spans="1:36" x14ac:dyDescent="0.25">
      <c r="A2693" s="353" t="s">
        <v>495</v>
      </c>
      <c r="B2693" s="353" t="s">
        <v>495</v>
      </c>
      <c r="C2693" s="441">
        <f t="shared" si="2367"/>
        <v>750</v>
      </c>
      <c r="D2693" s="397">
        <v>500000</v>
      </c>
      <c r="E2693" s="397"/>
      <c r="F2693" s="397"/>
      <c r="G2693" s="397"/>
      <c r="H2693" s="397"/>
      <c r="I2693" s="476">
        <f t="shared" si="2368"/>
        <v>22</v>
      </c>
      <c r="J2693" s="476">
        <f t="shared" si="2369"/>
        <v>1</v>
      </c>
      <c r="K2693" s="358">
        <v>0</v>
      </c>
      <c r="L2693" s="358">
        <v>0</v>
      </c>
      <c r="M2693" s="358">
        <v>0</v>
      </c>
      <c r="N2693" s="358">
        <v>0</v>
      </c>
      <c r="O2693" s="358">
        <f>IF(O2449,0,$D2693*(1+'General Inputs'!$C$4)^(O$3906-$K$3906))*'General Inputs'!$C$6</f>
        <v>81182.411999999997</v>
      </c>
      <c r="P2693" s="358">
        <f>IF(P2449,0,$D2693*(1+'General Inputs'!$C$4)^(P$3906-$K$3906))*'General Inputs'!$C$6</f>
        <v>82806.060239999992</v>
      </c>
      <c r="Q2693" s="358">
        <f>IF(Q2449,0,$D2693*(1+'General Inputs'!$C$4)^(Q$3906-$K$3906))*'General Inputs'!$C$6</f>
        <v>84462.181444800008</v>
      </c>
      <c r="R2693" s="358">
        <f>IF(R2449,0,$D2693*(1+'General Inputs'!$C$4)^(R$3906-$K$3906))*'General Inputs'!$C$6</f>
        <v>86151.42507369598</v>
      </c>
      <c r="S2693" s="358">
        <f>IF(S2449,0,$D2693*(1+'General Inputs'!$C$4)^(S$3906-$K$3906))*'General Inputs'!$C$6</f>
        <v>87874.453575169915</v>
      </c>
      <c r="T2693" s="358">
        <f>IF(T2449,0,$D2693*(1+'General Inputs'!$C$4)^(T$3906-$K$3906))*'General Inputs'!$C$6</f>
        <v>89631.942646673313</v>
      </c>
      <c r="U2693" s="358">
        <f>IF(U2449,0,$D2693*(1+'General Inputs'!$C$4)^(U$3906-$K$3906))*'General Inputs'!$C$6</f>
        <v>91424.581499606778</v>
      </c>
      <c r="V2693" s="358">
        <f>IF(V2449,0,$D2693*(1+'General Inputs'!$C$4)^(V$3906-$K$3906))*'General Inputs'!$C$6</f>
        <v>93253.07312959891</v>
      </c>
      <c r="W2693" s="358">
        <f>IF(W2449,0,$D2693*(1+'General Inputs'!$C$4)^(W$3906-$K$3906))*'General Inputs'!$C$6</f>
        <v>95118.134592190894</v>
      </c>
      <c r="X2693" s="358">
        <f>IF(X2449,0,$D2693*(1+'General Inputs'!$C$4)^(X$3906-$K$3906))*'General Inputs'!$C$6</f>
        <v>97020.497284034704</v>
      </c>
      <c r="Y2693" s="358">
        <f>IF(Y2449,0,$D2693*(1+'General Inputs'!$C$4)^(Y$3906-$K$3906))*'General Inputs'!$C$6</f>
        <v>98960.90722971542</v>
      </c>
      <c r="Z2693" s="358">
        <f>IF(Z2449,0,$D2693*(1+'General Inputs'!$C$4)^(Z$3906-$K$3906))*'General Inputs'!$C$6</f>
        <v>100940.12537430967</v>
      </c>
      <c r="AA2693" s="358">
        <f>IF(AA2449,0,$D2693*(1+'General Inputs'!$C$4)^(AA$3906-$K$3906))*'General Inputs'!$C$6</f>
        <v>102958.9278817959</v>
      </c>
      <c r="AB2693" s="358">
        <f>IF(AB2449,0,$D2693*(1+'General Inputs'!$C$4)^(AB$3906-$K$3906))*'General Inputs'!$C$6</f>
        <v>105018.10643943184</v>
      </c>
      <c r="AC2693" s="358">
        <f>IF(AC2449,0,$D2693*(1+'General Inputs'!$C$4)^(AC$3906-$K$3906))*'General Inputs'!$C$6</f>
        <v>107118.46856822046</v>
      </c>
      <c r="AD2693" s="358">
        <f>IF(AD2449,0,$D2693*(1+'General Inputs'!$C$4)^(AD$3906-$K$3906))*'General Inputs'!$C$6</f>
        <v>109260.83793958486</v>
      </c>
      <c r="AE2693" s="358">
        <f>IF(AE2449,0,$D2693*(1+'General Inputs'!$C$4)^(AE$3906-$K$3906))*'General Inputs'!$C$6</f>
        <v>111446.05469837655</v>
      </c>
      <c r="AF2693" s="358">
        <f>IF(AF2449,0,$D2693*(1+'General Inputs'!$C$4)^(AF$3906-$K$3906))*'General Inputs'!$C$6</f>
        <v>113674.97579234409</v>
      </c>
      <c r="AG2693" s="358">
        <f>IF(AG2449,0,$D2693*(1+'General Inputs'!$C$4)^(AG$3906-$K$3906))*'General Inputs'!$C$6</f>
        <v>115948.47530819097</v>
      </c>
      <c r="AH2693" s="358">
        <f>IF(AH2449,0,$D2693*(1+'General Inputs'!$C$4)^(AH$3906-$K$3906))*'General Inputs'!$C$6</f>
        <v>118267.44481435476</v>
      </c>
      <c r="AI2693" s="358">
        <f>IF(AI2449,0,$D2693*(1+'General Inputs'!$C$4)^(AI$3906-$K$3906))*'General Inputs'!$C$6</f>
        <v>120632.79371064188</v>
      </c>
      <c r="AJ2693" s="358">
        <f>IF(AJ2449,0,$D2693*(1+'General Inputs'!$C$4)^(AJ$3906-$K$3906))*'General Inputs'!$C$6</f>
        <v>123045.44958485471</v>
      </c>
    </row>
    <row r="2694" spans="1:36" x14ac:dyDescent="0.25">
      <c r="A2694" s="353" t="s">
        <v>344</v>
      </c>
      <c r="B2694" s="353" t="s">
        <v>344</v>
      </c>
      <c r="C2694" s="441">
        <f t="shared" si="2367"/>
        <v>750</v>
      </c>
      <c r="D2694" s="397">
        <v>500000</v>
      </c>
      <c r="E2694" s="397"/>
      <c r="F2694" s="397"/>
      <c r="G2694" s="397"/>
      <c r="H2694" s="397"/>
      <c r="I2694" s="476">
        <f t="shared" si="2368"/>
        <v>22</v>
      </c>
      <c r="J2694" s="476">
        <f t="shared" si="2369"/>
        <v>1</v>
      </c>
      <c r="K2694" s="358">
        <v>0</v>
      </c>
      <c r="L2694" s="358">
        <v>0</v>
      </c>
      <c r="M2694" s="358">
        <v>0</v>
      </c>
      <c r="N2694" s="358">
        <v>0</v>
      </c>
      <c r="O2694" s="358">
        <f>IF(O2450,0,$D2694*(1+'General Inputs'!$C$4)^(O$3906-$K$3906))*'General Inputs'!$C$6</f>
        <v>81182.411999999997</v>
      </c>
      <c r="P2694" s="358">
        <f>IF(P2450,0,$D2694*(1+'General Inputs'!$C$4)^(P$3906-$K$3906))*'General Inputs'!$C$6</f>
        <v>82806.060239999992</v>
      </c>
      <c r="Q2694" s="358">
        <f>IF(Q2450,0,$D2694*(1+'General Inputs'!$C$4)^(Q$3906-$K$3906))*'General Inputs'!$C$6</f>
        <v>84462.181444800008</v>
      </c>
      <c r="R2694" s="358">
        <f>IF(R2450,0,$D2694*(1+'General Inputs'!$C$4)^(R$3906-$K$3906))*'General Inputs'!$C$6</f>
        <v>86151.42507369598</v>
      </c>
      <c r="S2694" s="358">
        <f>IF(S2450,0,$D2694*(1+'General Inputs'!$C$4)^(S$3906-$K$3906))*'General Inputs'!$C$6</f>
        <v>87874.453575169915</v>
      </c>
      <c r="T2694" s="358">
        <f>IF(T2450,0,$D2694*(1+'General Inputs'!$C$4)^(T$3906-$K$3906))*'General Inputs'!$C$6</f>
        <v>89631.942646673313</v>
      </c>
      <c r="U2694" s="358">
        <f>IF(U2450,0,$D2694*(1+'General Inputs'!$C$4)^(U$3906-$K$3906))*'General Inputs'!$C$6</f>
        <v>91424.581499606778</v>
      </c>
      <c r="V2694" s="358">
        <f>IF(V2450,0,$D2694*(1+'General Inputs'!$C$4)^(V$3906-$K$3906))*'General Inputs'!$C$6</f>
        <v>93253.07312959891</v>
      </c>
      <c r="W2694" s="358">
        <f>IF(W2450,0,$D2694*(1+'General Inputs'!$C$4)^(W$3906-$K$3906))*'General Inputs'!$C$6</f>
        <v>95118.134592190894</v>
      </c>
      <c r="X2694" s="358">
        <f>IF(X2450,0,$D2694*(1+'General Inputs'!$C$4)^(X$3906-$K$3906))*'General Inputs'!$C$6</f>
        <v>97020.497284034704</v>
      </c>
      <c r="Y2694" s="358">
        <f>IF(Y2450,0,$D2694*(1+'General Inputs'!$C$4)^(Y$3906-$K$3906))*'General Inputs'!$C$6</f>
        <v>98960.90722971542</v>
      </c>
      <c r="Z2694" s="358">
        <f>IF(Z2450,0,$D2694*(1+'General Inputs'!$C$4)^(Z$3906-$K$3906))*'General Inputs'!$C$6</f>
        <v>100940.12537430967</v>
      </c>
      <c r="AA2694" s="358">
        <f>IF(AA2450,0,$D2694*(1+'General Inputs'!$C$4)^(AA$3906-$K$3906))*'General Inputs'!$C$6</f>
        <v>102958.9278817959</v>
      </c>
      <c r="AB2694" s="358">
        <f>IF(AB2450,0,$D2694*(1+'General Inputs'!$C$4)^(AB$3906-$K$3906))*'General Inputs'!$C$6</f>
        <v>105018.10643943184</v>
      </c>
      <c r="AC2694" s="358">
        <f>IF(AC2450,0,$D2694*(1+'General Inputs'!$C$4)^(AC$3906-$K$3906))*'General Inputs'!$C$6</f>
        <v>107118.46856822046</v>
      </c>
      <c r="AD2694" s="358">
        <f>IF(AD2450,0,$D2694*(1+'General Inputs'!$C$4)^(AD$3906-$K$3906))*'General Inputs'!$C$6</f>
        <v>109260.83793958486</v>
      </c>
      <c r="AE2694" s="358">
        <f>IF(AE2450,0,$D2694*(1+'General Inputs'!$C$4)^(AE$3906-$K$3906))*'General Inputs'!$C$6</f>
        <v>111446.05469837655</v>
      </c>
      <c r="AF2694" s="358">
        <f>IF(AF2450,0,$D2694*(1+'General Inputs'!$C$4)^(AF$3906-$K$3906))*'General Inputs'!$C$6</f>
        <v>113674.97579234409</v>
      </c>
      <c r="AG2694" s="358">
        <f>IF(AG2450,0,$D2694*(1+'General Inputs'!$C$4)^(AG$3906-$K$3906))*'General Inputs'!$C$6</f>
        <v>115948.47530819097</v>
      </c>
      <c r="AH2694" s="358">
        <f>IF(AH2450,0,$D2694*(1+'General Inputs'!$C$4)^(AH$3906-$K$3906))*'General Inputs'!$C$6</f>
        <v>118267.44481435476</v>
      </c>
      <c r="AI2694" s="358">
        <f>IF(AI2450,0,$D2694*(1+'General Inputs'!$C$4)^(AI$3906-$K$3906))*'General Inputs'!$C$6</f>
        <v>120632.79371064188</v>
      </c>
      <c r="AJ2694" s="358">
        <f>IF(AJ2450,0,$D2694*(1+'General Inputs'!$C$4)^(AJ$3906-$K$3906))*'General Inputs'!$C$6</f>
        <v>123045.44958485471</v>
      </c>
    </row>
    <row r="2695" spans="1:36" x14ac:dyDescent="0.25">
      <c r="A2695" s="353" t="s">
        <v>223</v>
      </c>
      <c r="B2695" s="353" t="s">
        <v>307</v>
      </c>
      <c r="C2695" s="441">
        <f t="shared" si="2367"/>
        <v>20000</v>
      </c>
      <c r="D2695" s="397">
        <v>8000000</v>
      </c>
      <c r="E2695" s="397"/>
      <c r="F2695" s="397"/>
      <c r="G2695" s="397"/>
      <c r="H2695" s="397"/>
      <c r="I2695" s="476">
        <f t="shared" si="2368"/>
        <v>22</v>
      </c>
      <c r="J2695" s="476">
        <f t="shared" si="2369"/>
        <v>1</v>
      </c>
      <c r="K2695" s="358">
        <v>0</v>
      </c>
      <c r="L2695" s="358">
        <v>0</v>
      </c>
      <c r="M2695" s="358">
        <v>0</v>
      </c>
      <c r="N2695" s="358">
        <v>0</v>
      </c>
      <c r="O2695" s="358">
        <f>IF(O2451,0,$D2695*(1+'General Inputs'!$C$4)^(O$3906-$K$3906))*'General Inputs'!$C$6</f>
        <v>1298918.5919999999</v>
      </c>
      <c r="P2695" s="358">
        <f>IF(P2451,0,$D2695*(1+'General Inputs'!$C$4)^(P$3906-$K$3906))*'General Inputs'!$C$6</f>
        <v>1324896.9638399999</v>
      </c>
      <c r="Q2695" s="358">
        <f>IF(Q2451,0,$D2695*(1+'General Inputs'!$C$4)^(Q$3906-$K$3906))*'General Inputs'!$C$6</f>
        <v>1351394.9031168001</v>
      </c>
      <c r="R2695" s="358">
        <f>IF(R2451,0,$D2695*(1+'General Inputs'!$C$4)^(R$3906-$K$3906))*'General Inputs'!$C$6</f>
        <v>1378422.8011791357</v>
      </c>
      <c r="S2695" s="358">
        <f>IF(S2451,0,$D2695*(1+'General Inputs'!$C$4)^(S$3906-$K$3906))*'General Inputs'!$C$6</f>
        <v>1405991.2572027186</v>
      </c>
      <c r="T2695" s="358">
        <f>IF(T2451,0,$D2695*(1+'General Inputs'!$C$4)^(T$3906-$K$3906))*'General Inputs'!$C$6</f>
        <v>1434111.082346773</v>
      </c>
      <c r="U2695" s="358">
        <f>IF(U2451,0,$D2695*(1+'General Inputs'!$C$4)^(U$3906-$K$3906))*'General Inputs'!$C$6</f>
        <v>1462793.3039937085</v>
      </c>
      <c r="V2695" s="358">
        <f>IF(V2451,0,$D2695*(1+'General Inputs'!$C$4)^(V$3906-$K$3906))*'General Inputs'!$C$6</f>
        <v>1492049.1700735826</v>
      </c>
      <c r="W2695" s="358">
        <f>IF(W2451,0,$D2695*(1+'General Inputs'!$C$4)^(W$3906-$K$3906))*'General Inputs'!$C$6</f>
        <v>1521890.1534750543</v>
      </c>
      <c r="X2695" s="358">
        <f>IF(X2451,0,$D2695*(1+'General Inputs'!$C$4)^(X$3906-$K$3906))*'General Inputs'!$C$6</f>
        <v>1552327.9565445553</v>
      </c>
      <c r="Y2695" s="358">
        <f>IF(Y2451,0,$D2695*(1+'General Inputs'!$C$4)^(Y$3906-$K$3906))*'General Inputs'!$C$6</f>
        <v>1583374.5156754467</v>
      </c>
      <c r="Z2695" s="358">
        <f>IF(Z2451,0,$D2695*(1+'General Inputs'!$C$4)^(Z$3906-$K$3906))*'General Inputs'!$C$6</f>
        <v>1615042.0059889548</v>
      </c>
      <c r="AA2695" s="358">
        <f>IF(AA2451,0,$D2695*(1+'General Inputs'!$C$4)^(AA$3906-$K$3906))*'General Inputs'!$C$6</f>
        <v>1647342.8461087344</v>
      </c>
      <c r="AB2695" s="358">
        <f>IF(AB2451,0,$D2695*(1+'General Inputs'!$C$4)^(AB$3906-$K$3906))*'General Inputs'!$C$6</f>
        <v>1680289.7030309094</v>
      </c>
      <c r="AC2695" s="358">
        <f>IF(AC2451,0,$D2695*(1+'General Inputs'!$C$4)^(AC$3906-$K$3906))*'General Inputs'!$C$6</f>
        <v>1713895.4970915273</v>
      </c>
      <c r="AD2695" s="358">
        <f>IF(AD2451,0,$D2695*(1+'General Inputs'!$C$4)^(AD$3906-$K$3906))*'General Inputs'!$C$6</f>
        <v>1748173.4070333578</v>
      </c>
      <c r="AE2695" s="358">
        <f>IF(AE2451,0,$D2695*(1+'General Inputs'!$C$4)^(AE$3906-$K$3906))*'General Inputs'!$C$6</f>
        <v>1783136.8751740248</v>
      </c>
      <c r="AF2695" s="358">
        <f>IF(AF2451,0,$D2695*(1+'General Inputs'!$C$4)^(AF$3906-$K$3906))*'General Inputs'!$C$6</f>
        <v>1818799.6126775055</v>
      </c>
      <c r="AG2695" s="358">
        <f>IF(AG2451,0,$D2695*(1+'General Inputs'!$C$4)^(AG$3906-$K$3906))*'General Inputs'!$C$6</f>
        <v>1855175.6049310556</v>
      </c>
      <c r="AH2695" s="358">
        <f>IF(AH2451,0,$D2695*(1+'General Inputs'!$C$4)^(AH$3906-$K$3906))*'General Inputs'!$C$6</f>
        <v>1892279.1170296762</v>
      </c>
      <c r="AI2695" s="358">
        <f>IF(AI2451,0,$D2695*(1+'General Inputs'!$C$4)^(AI$3906-$K$3906))*'General Inputs'!$C$6</f>
        <v>1930124.6993702701</v>
      </c>
      <c r="AJ2695" s="358">
        <f>IF(AJ2451,0,$D2695*(1+'General Inputs'!$C$4)^(AJ$3906-$K$3906))*'General Inputs'!$C$6</f>
        <v>1968727.1933576753</v>
      </c>
    </row>
    <row r="2696" spans="1:36" x14ac:dyDescent="0.25">
      <c r="A2696" s="353" t="s">
        <v>223</v>
      </c>
      <c r="B2696" s="353" t="s">
        <v>275</v>
      </c>
      <c r="C2696" s="441">
        <f t="shared" si="2367"/>
        <v>20000</v>
      </c>
      <c r="D2696" s="397">
        <v>8000000</v>
      </c>
      <c r="E2696" s="397"/>
      <c r="F2696" s="397"/>
      <c r="G2696" s="397"/>
      <c r="H2696" s="397"/>
      <c r="I2696" s="476">
        <f t="shared" si="2368"/>
        <v>22</v>
      </c>
      <c r="J2696" s="476">
        <f t="shared" si="2369"/>
        <v>1</v>
      </c>
      <c r="K2696" s="358">
        <v>0</v>
      </c>
      <c r="L2696" s="358">
        <v>0</v>
      </c>
      <c r="M2696" s="358">
        <v>0</v>
      </c>
      <c r="N2696" s="358">
        <v>0</v>
      </c>
      <c r="O2696" s="358">
        <f>IF(O2452,0,$D2696*(1+'General Inputs'!$C$4)^(O$3906-$K$3906))*'General Inputs'!$C$6</f>
        <v>1298918.5919999999</v>
      </c>
      <c r="P2696" s="358">
        <f>IF(P2452,0,$D2696*(1+'General Inputs'!$C$4)^(P$3906-$K$3906))*'General Inputs'!$C$6</f>
        <v>1324896.9638399999</v>
      </c>
      <c r="Q2696" s="358">
        <f>IF(Q2452,0,$D2696*(1+'General Inputs'!$C$4)^(Q$3906-$K$3906))*'General Inputs'!$C$6</f>
        <v>1351394.9031168001</v>
      </c>
      <c r="R2696" s="358">
        <f>IF(R2452,0,$D2696*(1+'General Inputs'!$C$4)^(R$3906-$K$3906))*'General Inputs'!$C$6</f>
        <v>1378422.8011791357</v>
      </c>
      <c r="S2696" s="358">
        <f>IF(S2452,0,$D2696*(1+'General Inputs'!$C$4)^(S$3906-$K$3906))*'General Inputs'!$C$6</f>
        <v>1405991.2572027186</v>
      </c>
      <c r="T2696" s="358">
        <f>IF(T2452,0,$D2696*(1+'General Inputs'!$C$4)^(T$3906-$K$3906))*'General Inputs'!$C$6</f>
        <v>1434111.082346773</v>
      </c>
      <c r="U2696" s="358">
        <f>IF(U2452,0,$D2696*(1+'General Inputs'!$C$4)^(U$3906-$K$3906))*'General Inputs'!$C$6</f>
        <v>1462793.3039937085</v>
      </c>
      <c r="V2696" s="358">
        <f>IF(V2452,0,$D2696*(1+'General Inputs'!$C$4)^(V$3906-$K$3906))*'General Inputs'!$C$6</f>
        <v>1492049.1700735826</v>
      </c>
      <c r="W2696" s="358">
        <f>IF(W2452,0,$D2696*(1+'General Inputs'!$C$4)^(W$3906-$K$3906))*'General Inputs'!$C$6</f>
        <v>1521890.1534750543</v>
      </c>
      <c r="X2696" s="358">
        <f>IF(X2452,0,$D2696*(1+'General Inputs'!$C$4)^(X$3906-$K$3906))*'General Inputs'!$C$6</f>
        <v>1552327.9565445553</v>
      </c>
      <c r="Y2696" s="358">
        <f>IF(Y2452,0,$D2696*(1+'General Inputs'!$C$4)^(Y$3906-$K$3906))*'General Inputs'!$C$6</f>
        <v>1583374.5156754467</v>
      </c>
      <c r="Z2696" s="358">
        <f>IF(Z2452,0,$D2696*(1+'General Inputs'!$C$4)^(Z$3906-$K$3906))*'General Inputs'!$C$6</f>
        <v>1615042.0059889548</v>
      </c>
      <c r="AA2696" s="358">
        <f>IF(AA2452,0,$D2696*(1+'General Inputs'!$C$4)^(AA$3906-$K$3906))*'General Inputs'!$C$6</f>
        <v>1647342.8461087344</v>
      </c>
      <c r="AB2696" s="358">
        <f>IF(AB2452,0,$D2696*(1+'General Inputs'!$C$4)^(AB$3906-$K$3906))*'General Inputs'!$C$6</f>
        <v>1680289.7030309094</v>
      </c>
      <c r="AC2696" s="358">
        <f>IF(AC2452,0,$D2696*(1+'General Inputs'!$C$4)^(AC$3906-$K$3906))*'General Inputs'!$C$6</f>
        <v>1713895.4970915273</v>
      </c>
      <c r="AD2696" s="358">
        <f>IF(AD2452,0,$D2696*(1+'General Inputs'!$C$4)^(AD$3906-$K$3906))*'General Inputs'!$C$6</f>
        <v>1748173.4070333578</v>
      </c>
      <c r="AE2696" s="358">
        <f>IF(AE2452,0,$D2696*(1+'General Inputs'!$C$4)^(AE$3906-$K$3906))*'General Inputs'!$C$6</f>
        <v>1783136.8751740248</v>
      </c>
      <c r="AF2696" s="358">
        <f>IF(AF2452,0,$D2696*(1+'General Inputs'!$C$4)^(AF$3906-$K$3906))*'General Inputs'!$C$6</f>
        <v>1818799.6126775055</v>
      </c>
      <c r="AG2696" s="358">
        <f>IF(AG2452,0,$D2696*(1+'General Inputs'!$C$4)^(AG$3906-$K$3906))*'General Inputs'!$C$6</f>
        <v>1855175.6049310556</v>
      </c>
      <c r="AH2696" s="358">
        <f>IF(AH2452,0,$D2696*(1+'General Inputs'!$C$4)^(AH$3906-$K$3906))*'General Inputs'!$C$6</f>
        <v>1892279.1170296762</v>
      </c>
      <c r="AI2696" s="358">
        <f>IF(AI2452,0,$D2696*(1+'General Inputs'!$C$4)^(AI$3906-$K$3906))*'General Inputs'!$C$6</f>
        <v>1930124.6993702701</v>
      </c>
      <c r="AJ2696" s="358">
        <f>IF(AJ2452,0,$D2696*(1+'General Inputs'!$C$4)^(AJ$3906-$K$3906))*'General Inputs'!$C$6</f>
        <v>1968727.1933576753</v>
      </c>
    </row>
    <row r="2697" spans="1:36" x14ac:dyDescent="0.25">
      <c r="A2697" s="353" t="s">
        <v>477</v>
      </c>
      <c r="B2697" s="353" t="s">
        <v>477</v>
      </c>
      <c r="C2697" s="441">
        <f t="shared" si="2367"/>
        <v>5000</v>
      </c>
      <c r="D2697" s="397">
        <v>1750000</v>
      </c>
      <c r="E2697" s="397"/>
      <c r="F2697" s="397"/>
      <c r="G2697" s="397"/>
      <c r="H2697" s="397"/>
      <c r="I2697" s="476">
        <f t="shared" si="2368"/>
        <v>22</v>
      </c>
      <c r="J2697" s="476">
        <f t="shared" si="2369"/>
        <v>1</v>
      </c>
      <c r="K2697" s="358">
        <v>0</v>
      </c>
      <c r="L2697" s="358">
        <v>0</v>
      </c>
      <c r="M2697" s="358">
        <v>0</v>
      </c>
      <c r="N2697" s="358">
        <v>0</v>
      </c>
      <c r="O2697" s="358">
        <f>IF(O2453,0,$D2697*(1+'General Inputs'!$C$4)^(O$3906-$K$3906))*'General Inputs'!$C$6</f>
        <v>284138.44199999998</v>
      </c>
      <c r="P2697" s="358">
        <f>IF(P2453,0,$D2697*(1+'General Inputs'!$C$4)^(P$3906-$K$3906))*'General Inputs'!$C$6</f>
        <v>289821.21083999996</v>
      </c>
      <c r="Q2697" s="358">
        <f>IF(Q2453,0,$D2697*(1+'General Inputs'!$C$4)^(Q$3906-$K$3906))*'General Inputs'!$C$6</f>
        <v>295617.63505679998</v>
      </c>
      <c r="R2697" s="358">
        <f>IF(R2453,0,$D2697*(1+'General Inputs'!$C$4)^(R$3906-$K$3906))*'General Inputs'!$C$6</f>
        <v>301529.98775793595</v>
      </c>
      <c r="S2697" s="358">
        <f>IF(S2453,0,$D2697*(1+'General Inputs'!$C$4)^(S$3906-$K$3906))*'General Inputs'!$C$6</f>
        <v>307560.58751309471</v>
      </c>
      <c r="T2697" s="358">
        <f>IF(T2453,0,$D2697*(1+'General Inputs'!$C$4)^(T$3906-$K$3906))*'General Inputs'!$C$6</f>
        <v>313711.79926335654</v>
      </c>
      <c r="U2697" s="358">
        <f>IF(U2453,0,$D2697*(1+'General Inputs'!$C$4)^(U$3906-$K$3906))*'General Inputs'!$C$6</f>
        <v>319986.03524862375</v>
      </c>
      <c r="V2697" s="358">
        <f>IF(V2453,0,$D2697*(1+'General Inputs'!$C$4)^(V$3906-$K$3906))*'General Inputs'!$C$6</f>
        <v>326385.75595359615</v>
      </c>
      <c r="W2697" s="358">
        <f>IF(W2453,0,$D2697*(1+'General Inputs'!$C$4)^(W$3906-$K$3906))*'General Inputs'!$C$6</f>
        <v>332913.47107266809</v>
      </c>
      <c r="X2697" s="358">
        <f>IF(X2453,0,$D2697*(1+'General Inputs'!$C$4)^(X$3906-$K$3906))*'General Inputs'!$C$6</f>
        <v>339571.74049412145</v>
      </c>
      <c r="Y2697" s="358">
        <f>IF(Y2453,0,$D2697*(1+'General Inputs'!$C$4)^(Y$3906-$K$3906))*'General Inputs'!$C$6</f>
        <v>346363.17530400393</v>
      </c>
      <c r="Z2697" s="358">
        <f>IF(Z2453,0,$D2697*(1+'General Inputs'!$C$4)^(Z$3906-$K$3906))*'General Inputs'!$C$6</f>
        <v>353290.43881008396</v>
      </c>
      <c r="AA2697" s="358">
        <f>IF(AA2453,0,$D2697*(1+'General Inputs'!$C$4)^(AA$3906-$K$3906))*'General Inputs'!$C$6</f>
        <v>360356.2475862857</v>
      </c>
      <c r="AB2697" s="358">
        <f>IF(AB2453,0,$D2697*(1+'General Inputs'!$C$4)^(AB$3906-$K$3906))*'General Inputs'!$C$6</f>
        <v>367563.37253801135</v>
      </c>
      <c r="AC2697" s="358">
        <f>IF(AC2453,0,$D2697*(1+'General Inputs'!$C$4)^(AC$3906-$K$3906))*'General Inputs'!$C$6</f>
        <v>374914.63998877158</v>
      </c>
      <c r="AD2697" s="358">
        <f>IF(AD2453,0,$D2697*(1+'General Inputs'!$C$4)^(AD$3906-$K$3906))*'General Inputs'!$C$6</f>
        <v>382412.93278854695</v>
      </c>
      <c r="AE2697" s="358">
        <f>IF(AE2453,0,$D2697*(1+'General Inputs'!$C$4)^(AE$3906-$K$3906))*'General Inputs'!$C$6</f>
        <v>390061.19144431798</v>
      </c>
      <c r="AF2697" s="358">
        <f>IF(AF2453,0,$D2697*(1+'General Inputs'!$C$4)^(AF$3906-$K$3906))*'General Inputs'!$C$6</f>
        <v>397862.41527320427</v>
      </c>
      <c r="AG2697" s="358">
        <f>IF(AG2453,0,$D2697*(1+'General Inputs'!$C$4)^(AG$3906-$K$3906))*'General Inputs'!$C$6</f>
        <v>405819.66357866843</v>
      </c>
      <c r="AH2697" s="358">
        <f>IF(AH2453,0,$D2697*(1+'General Inputs'!$C$4)^(AH$3906-$K$3906))*'General Inputs'!$C$6</f>
        <v>413936.05685024173</v>
      </c>
      <c r="AI2697" s="358">
        <f>IF(AI2453,0,$D2697*(1+'General Inputs'!$C$4)^(AI$3906-$K$3906))*'General Inputs'!$C$6</f>
        <v>422214.77798724658</v>
      </c>
      <c r="AJ2697" s="358">
        <f>IF(AJ2453,0,$D2697*(1+'General Inputs'!$C$4)^(AJ$3906-$K$3906))*'General Inputs'!$C$6</f>
        <v>430659.07354699151</v>
      </c>
    </row>
    <row r="2698" spans="1:36" x14ac:dyDescent="0.25">
      <c r="A2698" s="353" t="s">
        <v>425</v>
      </c>
      <c r="B2698" s="353" t="s">
        <v>425</v>
      </c>
      <c r="C2698" s="441">
        <f t="shared" si="2367"/>
        <v>2500</v>
      </c>
      <c r="D2698" s="397">
        <v>1750000</v>
      </c>
      <c r="E2698" s="397"/>
      <c r="F2698" s="397"/>
      <c r="G2698" s="397"/>
      <c r="H2698" s="397"/>
      <c r="I2698" s="476">
        <f t="shared" si="2368"/>
        <v>22</v>
      </c>
      <c r="J2698" s="476">
        <f t="shared" si="2369"/>
        <v>1</v>
      </c>
      <c r="K2698" s="358">
        <v>0</v>
      </c>
      <c r="L2698" s="358">
        <v>0</v>
      </c>
      <c r="M2698" s="358">
        <v>0</v>
      </c>
      <c r="N2698" s="358">
        <v>0</v>
      </c>
      <c r="O2698" s="358">
        <f>IF(O2454,0,$D2698*(1+'General Inputs'!$C$4)^(O$3906-$K$3906))*'General Inputs'!$C$6</f>
        <v>284138.44199999998</v>
      </c>
      <c r="P2698" s="358">
        <f>IF(P2454,0,$D2698*(1+'General Inputs'!$C$4)^(P$3906-$K$3906))*'General Inputs'!$C$6</f>
        <v>289821.21083999996</v>
      </c>
      <c r="Q2698" s="358">
        <f>IF(Q2454,0,$D2698*(1+'General Inputs'!$C$4)^(Q$3906-$K$3906))*'General Inputs'!$C$6</f>
        <v>295617.63505679998</v>
      </c>
      <c r="R2698" s="358">
        <f>IF(R2454,0,$D2698*(1+'General Inputs'!$C$4)^(R$3906-$K$3906))*'General Inputs'!$C$6</f>
        <v>301529.98775793595</v>
      </c>
      <c r="S2698" s="358">
        <f>IF(S2454,0,$D2698*(1+'General Inputs'!$C$4)^(S$3906-$K$3906))*'General Inputs'!$C$6</f>
        <v>307560.58751309471</v>
      </c>
      <c r="T2698" s="358">
        <f>IF(T2454,0,$D2698*(1+'General Inputs'!$C$4)^(T$3906-$K$3906))*'General Inputs'!$C$6</f>
        <v>313711.79926335654</v>
      </c>
      <c r="U2698" s="358">
        <f>IF(U2454,0,$D2698*(1+'General Inputs'!$C$4)^(U$3906-$K$3906))*'General Inputs'!$C$6</f>
        <v>319986.03524862375</v>
      </c>
      <c r="V2698" s="358">
        <f>IF(V2454,0,$D2698*(1+'General Inputs'!$C$4)^(V$3906-$K$3906))*'General Inputs'!$C$6</f>
        <v>326385.75595359615</v>
      </c>
      <c r="W2698" s="358">
        <f>IF(W2454,0,$D2698*(1+'General Inputs'!$C$4)^(W$3906-$K$3906))*'General Inputs'!$C$6</f>
        <v>332913.47107266809</v>
      </c>
      <c r="X2698" s="358">
        <f>IF(X2454,0,$D2698*(1+'General Inputs'!$C$4)^(X$3906-$K$3906))*'General Inputs'!$C$6</f>
        <v>339571.74049412145</v>
      </c>
      <c r="Y2698" s="358">
        <f>IF(Y2454,0,$D2698*(1+'General Inputs'!$C$4)^(Y$3906-$K$3906))*'General Inputs'!$C$6</f>
        <v>346363.17530400393</v>
      </c>
      <c r="Z2698" s="358">
        <f>IF(Z2454,0,$D2698*(1+'General Inputs'!$C$4)^(Z$3906-$K$3906))*'General Inputs'!$C$6</f>
        <v>353290.43881008396</v>
      </c>
      <c r="AA2698" s="358">
        <f>IF(AA2454,0,$D2698*(1+'General Inputs'!$C$4)^(AA$3906-$K$3906))*'General Inputs'!$C$6</f>
        <v>360356.2475862857</v>
      </c>
      <c r="AB2698" s="358">
        <f>IF(AB2454,0,$D2698*(1+'General Inputs'!$C$4)^(AB$3906-$K$3906))*'General Inputs'!$C$6</f>
        <v>367563.37253801135</v>
      </c>
      <c r="AC2698" s="358">
        <f>IF(AC2454,0,$D2698*(1+'General Inputs'!$C$4)^(AC$3906-$K$3906))*'General Inputs'!$C$6</f>
        <v>374914.63998877158</v>
      </c>
      <c r="AD2698" s="358">
        <f>IF(AD2454,0,$D2698*(1+'General Inputs'!$C$4)^(AD$3906-$K$3906))*'General Inputs'!$C$6</f>
        <v>382412.93278854695</v>
      </c>
      <c r="AE2698" s="358">
        <f>IF(AE2454,0,$D2698*(1+'General Inputs'!$C$4)^(AE$3906-$K$3906))*'General Inputs'!$C$6</f>
        <v>390061.19144431798</v>
      </c>
      <c r="AF2698" s="358">
        <f>IF(AF2454,0,$D2698*(1+'General Inputs'!$C$4)^(AF$3906-$K$3906))*'General Inputs'!$C$6</f>
        <v>397862.41527320427</v>
      </c>
      <c r="AG2698" s="358">
        <f>IF(AG2454,0,$D2698*(1+'General Inputs'!$C$4)^(AG$3906-$K$3906))*'General Inputs'!$C$6</f>
        <v>405819.66357866843</v>
      </c>
      <c r="AH2698" s="358">
        <f>IF(AH2454,0,$D2698*(1+'General Inputs'!$C$4)^(AH$3906-$K$3906))*'General Inputs'!$C$6</f>
        <v>413936.05685024173</v>
      </c>
      <c r="AI2698" s="358">
        <f>IF(AI2454,0,$D2698*(1+'General Inputs'!$C$4)^(AI$3906-$K$3906))*'General Inputs'!$C$6</f>
        <v>422214.77798724658</v>
      </c>
      <c r="AJ2698" s="358">
        <f>IF(AJ2454,0,$D2698*(1+'General Inputs'!$C$4)^(AJ$3906-$K$3906))*'General Inputs'!$C$6</f>
        <v>430659.07354699151</v>
      </c>
    </row>
    <row r="2699" spans="1:36" x14ac:dyDescent="0.25">
      <c r="A2699" s="353" t="s">
        <v>260</v>
      </c>
      <c r="B2699" s="353" t="s">
        <v>504</v>
      </c>
      <c r="C2699" s="441">
        <f t="shared" si="2367"/>
        <v>42000</v>
      </c>
      <c r="D2699" s="397">
        <v>20000000</v>
      </c>
      <c r="E2699" s="397"/>
      <c r="F2699" s="397"/>
      <c r="G2699" s="397"/>
      <c r="H2699" s="397"/>
      <c r="I2699" s="476">
        <f t="shared" si="2368"/>
        <v>22</v>
      </c>
      <c r="J2699" s="476">
        <f t="shared" si="2369"/>
        <v>1</v>
      </c>
      <c r="K2699" s="358">
        <v>0</v>
      </c>
      <c r="L2699" s="358">
        <v>0</v>
      </c>
      <c r="M2699" s="358">
        <v>0</v>
      </c>
      <c r="N2699" s="358">
        <v>0</v>
      </c>
      <c r="O2699" s="358">
        <f>IF(O2455,0,$D2699*(1+'General Inputs'!$C$4)^(O$3906-$K$3906))*'General Inputs'!$C$6</f>
        <v>3247296.48</v>
      </c>
      <c r="P2699" s="358">
        <f>IF(P2455,0,$D2699*(1+'General Inputs'!$C$4)^(P$3906-$K$3906))*'General Inputs'!$C$6</f>
        <v>3312242.4095999999</v>
      </c>
      <c r="Q2699" s="358">
        <f>IF(Q2455,0,$D2699*(1+'General Inputs'!$C$4)^(Q$3906-$K$3906))*'General Inputs'!$C$6</f>
        <v>3378487.2577920002</v>
      </c>
      <c r="R2699" s="358">
        <f>IF(R2455,0,$D2699*(1+'General Inputs'!$C$4)^(R$3906-$K$3906))*'General Inputs'!$C$6</f>
        <v>3446057.0029478394</v>
      </c>
      <c r="S2699" s="358">
        <f>IF(S2455,0,$D2699*(1+'General Inputs'!$C$4)^(S$3906-$K$3906))*'General Inputs'!$C$6</f>
        <v>3514978.1430067965</v>
      </c>
      <c r="T2699" s="358">
        <f>IF(T2455,0,$D2699*(1+'General Inputs'!$C$4)^(T$3906-$K$3906))*'General Inputs'!$C$6</f>
        <v>3585277.7058669324</v>
      </c>
      <c r="U2699" s="358">
        <f>IF(U2455,0,$D2699*(1+'General Inputs'!$C$4)^(U$3906-$K$3906))*'General Inputs'!$C$6</f>
        <v>3656983.2599842711</v>
      </c>
      <c r="V2699" s="358">
        <f>IF(V2455,0,$D2699*(1+'General Inputs'!$C$4)^(V$3906-$K$3906))*'General Inputs'!$C$6</f>
        <v>3730122.925183956</v>
      </c>
      <c r="W2699" s="358">
        <f>IF(W2455,0,$D2699*(1+'General Inputs'!$C$4)^(W$3906-$K$3906))*'General Inputs'!$C$6</f>
        <v>3804725.3836876354</v>
      </c>
      <c r="X2699" s="358">
        <f>IF(X2455,0,$D2699*(1+'General Inputs'!$C$4)^(X$3906-$K$3906))*'General Inputs'!$C$6</f>
        <v>3880819.8913613884</v>
      </c>
      <c r="Y2699" s="358">
        <f>IF(Y2455,0,$D2699*(1+'General Inputs'!$C$4)^(Y$3906-$K$3906))*'General Inputs'!$C$6</f>
        <v>3958436.2891886164</v>
      </c>
      <c r="Z2699" s="358">
        <f>IF(Z2455,0,$D2699*(1+'General Inputs'!$C$4)^(Z$3906-$K$3906))*'General Inputs'!$C$6</f>
        <v>4037605.0149723873</v>
      </c>
      <c r="AA2699" s="358">
        <f>IF(AA2455,0,$D2699*(1+'General Inputs'!$C$4)^(AA$3906-$K$3906))*'General Inputs'!$C$6</f>
        <v>4118357.1152718356</v>
      </c>
      <c r="AB2699" s="358">
        <f>IF(AB2455,0,$D2699*(1+'General Inputs'!$C$4)^(AB$3906-$K$3906))*'General Inputs'!$C$6</f>
        <v>4200724.2575772731</v>
      </c>
      <c r="AC2699" s="358">
        <f>IF(AC2455,0,$D2699*(1+'General Inputs'!$C$4)^(AC$3906-$K$3906))*'General Inputs'!$C$6</f>
        <v>4284738.7427288182</v>
      </c>
      <c r="AD2699" s="358">
        <f>IF(AD2455,0,$D2699*(1+'General Inputs'!$C$4)^(AD$3906-$K$3906))*'General Inputs'!$C$6</f>
        <v>4370433.5175833944</v>
      </c>
      <c r="AE2699" s="358">
        <f>IF(AE2455,0,$D2699*(1+'General Inputs'!$C$4)^(AE$3906-$K$3906))*'General Inputs'!$C$6</f>
        <v>4457842.1879350627</v>
      </c>
      <c r="AF2699" s="358">
        <f>IF(AF2455,0,$D2699*(1+'General Inputs'!$C$4)^(AF$3906-$K$3906))*'General Inputs'!$C$6</f>
        <v>4546999.0316937631</v>
      </c>
      <c r="AG2699" s="358">
        <f>IF(AG2455,0,$D2699*(1+'General Inputs'!$C$4)^(AG$3906-$K$3906))*'General Inputs'!$C$6</f>
        <v>4637939.0123276394</v>
      </c>
      <c r="AH2699" s="358">
        <f>IF(AH2455,0,$D2699*(1+'General Inputs'!$C$4)^(AH$3906-$K$3906))*'General Inputs'!$C$6</f>
        <v>4730697.7925741915</v>
      </c>
      <c r="AI2699" s="358">
        <f>IF(AI2455,0,$D2699*(1+'General Inputs'!$C$4)^(AI$3906-$K$3906))*'General Inputs'!$C$6</f>
        <v>4825311.7484256746</v>
      </c>
      <c r="AJ2699" s="358">
        <f>IF(AJ2455,0,$D2699*(1+'General Inputs'!$C$4)^(AJ$3906-$K$3906))*'General Inputs'!$C$6</f>
        <v>4921817.9833941888</v>
      </c>
    </row>
    <row r="2700" spans="1:36" x14ac:dyDescent="0.25">
      <c r="A2700" s="353" t="s">
        <v>260</v>
      </c>
      <c r="B2700" s="353" t="s">
        <v>471</v>
      </c>
      <c r="C2700" s="441">
        <f t="shared" si="2367"/>
        <v>42000</v>
      </c>
      <c r="D2700" s="397">
        <v>20000000</v>
      </c>
      <c r="E2700" s="397"/>
      <c r="F2700" s="397"/>
      <c r="G2700" s="397"/>
      <c r="H2700" s="397"/>
      <c r="I2700" s="476">
        <f t="shared" si="2368"/>
        <v>22</v>
      </c>
      <c r="J2700" s="476">
        <f t="shared" si="2369"/>
        <v>1</v>
      </c>
      <c r="K2700" s="358">
        <v>0</v>
      </c>
      <c r="L2700" s="358">
        <v>0</v>
      </c>
      <c r="M2700" s="358">
        <v>0</v>
      </c>
      <c r="N2700" s="358">
        <v>0</v>
      </c>
      <c r="O2700" s="358">
        <f>IF(O2456,0,$D2700*(1+'General Inputs'!$C$4)^(O$3906-$K$3906))*'General Inputs'!$C$6</f>
        <v>3247296.48</v>
      </c>
      <c r="P2700" s="358">
        <f>IF(P2456,0,$D2700*(1+'General Inputs'!$C$4)^(P$3906-$K$3906))*'General Inputs'!$C$6</f>
        <v>3312242.4095999999</v>
      </c>
      <c r="Q2700" s="358">
        <f>IF(Q2456,0,$D2700*(1+'General Inputs'!$C$4)^(Q$3906-$K$3906))*'General Inputs'!$C$6</f>
        <v>3378487.2577920002</v>
      </c>
      <c r="R2700" s="358">
        <f>IF(R2456,0,$D2700*(1+'General Inputs'!$C$4)^(R$3906-$K$3906))*'General Inputs'!$C$6</f>
        <v>3446057.0029478394</v>
      </c>
      <c r="S2700" s="358">
        <f>IF(S2456,0,$D2700*(1+'General Inputs'!$C$4)^(S$3906-$K$3906))*'General Inputs'!$C$6</f>
        <v>3514978.1430067965</v>
      </c>
      <c r="T2700" s="358">
        <f>IF(T2456,0,$D2700*(1+'General Inputs'!$C$4)^(T$3906-$K$3906))*'General Inputs'!$C$6</f>
        <v>3585277.7058669324</v>
      </c>
      <c r="U2700" s="358">
        <f>IF(U2456,0,$D2700*(1+'General Inputs'!$C$4)^(U$3906-$K$3906))*'General Inputs'!$C$6</f>
        <v>3656983.2599842711</v>
      </c>
      <c r="V2700" s="358">
        <f>IF(V2456,0,$D2700*(1+'General Inputs'!$C$4)^(V$3906-$K$3906))*'General Inputs'!$C$6</f>
        <v>3730122.925183956</v>
      </c>
      <c r="W2700" s="358">
        <f>IF(W2456,0,$D2700*(1+'General Inputs'!$C$4)^(W$3906-$K$3906))*'General Inputs'!$C$6</f>
        <v>3804725.3836876354</v>
      </c>
      <c r="X2700" s="358">
        <f>IF(X2456,0,$D2700*(1+'General Inputs'!$C$4)^(X$3906-$K$3906))*'General Inputs'!$C$6</f>
        <v>3880819.8913613884</v>
      </c>
      <c r="Y2700" s="358">
        <f>IF(Y2456,0,$D2700*(1+'General Inputs'!$C$4)^(Y$3906-$K$3906))*'General Inputs'!$C$6</f>
        <v>3958436.2891886164</v>
      </c>
      <c r="Z2700" s="358">
        <f>IF(Z2456,0,$D2700*(1+'General Inputs'!$C$4)^(Z$3906-$K$3906))*'General Inputs'!$C$6</f>
        <v>4037605.0149723873</v>
      </c>
      <c r="AA2700" s="358">
        <f>IF(AA2456,0,$D2700*(1+'General Inputs'!$C$4)^(AA$3906-$K$3906))*'General Inputs'!$C$6</f>
        <v>4118357.1152718356</v>
      </c>
      <c r="AB2700" s="358">
        <f>IF(AB2456,0,$D2700*(1+'General Inputs'!$C$4)^(AB$3906-$K$3906))*'General Inputs'!$C$6</f>
        <v>4200724.2575772731</v>
      </c>
      <c r="AC2700" s="358">
        <f>IF(AC2456,0,$D2700*(1+'General Inputs'!$C$4)^(AC$3906-$K$3906))*'General Inputs'!$C$6</f>
        <v>4284738.7427288182</v>
      </c>
      <c r="AD2700" s="358">
        <f>IF(AD2456,0,$D2700*(1+'General Inputs'!$C$4)^(AD$3906-$K$3906))*'General Inputs'!$C$6</f>
        <v>4370433.5175833944</v>
      </c>
      <c r="AE2700" s="358">
        <f>IF(AE2456,0,$D2700*(1+'General Inputs'!$C$4)^(AE$3906-$K$3906))*'General Inputs'!$C$6</f>
        <v>4457842.1879350627</v>
      </c>
      <c r="AF2700" s="358">
        <f>IF(AF2456,0,$D2700*(1+'General Inputs'!$C$4)^(AF$3906-$K$3906))*'General Inputs'!$C$6</f>
        <v>4546999.0316937631</v>
      </c>
      <c r="AG2700" s="358">
        <f>IF(AG2456,0,$D2700*(1+'General Inputs'!$C$4)^(AG$3906-$K$3906))*'General Inputs'!$C$6</f>
        <v>4637939.0123276394</v>
      </c>
      <c r="AH2700" s="358">
        <f>IF(AH2456,0,$D2700*(1+'General Inputs'!$C$4)^(AH$3906-$K$3906))*'General Inputs'!$C$6</f>
        <v>4730697.7925741915</v>
      </c>
      <c r="AI2700" s="358">
        <f>IF(AI2456,0,$D2700*(1+'General Inputs'!$C$4)^(AI$3906-$K$3906))*'General Inputs'!$C$6</f>
        <v>4825311.7484256746</v>
      </c>
      <c r="AJ2700" s="358">
        <f>IF(AJ2456,0,$D2700*(1+'General Inputs'!$C$4)^(AJ$3906-$K$3906))*'General Inputs'!$C$6</f>
        <v>4921817.9833941888</v>
      </c>
    </row>
    <row r="2701" spans="1:36" x14ac:dyDescent="0.25">
      <c r="A2701" s="353" t="s">
        <v>406</v>
      </c>
      <c r="B2701" s="353" t="s">
        <v>407</v>
      </c>
      <c r="C2701" s="441">
        <f t="shared" si="2367"/>
        <v>25000</v>
      </c>
      <c r="D2701" s="397">
        <v>20000000</v>
      </c>
      <c r="E2701" s="397"/>
      <c r="F2701" s="397"/>
      <c r="G2701" s="397"/>
      <c r="H2701" s="397"/>
      <c r="I2701" s="476">
        <f t="shared" si="2368"/>
        <v>22</v>
      </c>
      <c r="J2701" s="476">
        <f t="shared" si="2369"/>
        <v>1</v>
      </c>
      <c r="K2701" s="358">
        <v>0</v>
      </c>
      <c r="L2701" s="358">
        <v>0</v>
      </c>
      <c r="M2701" s="358">
        <v>0</v>
      </c>
      <c r="N2701" s="358">
        <v>0</v>
      </c>
      <c r="O2701" s="358">
        <f>IF(O2457,0,$D2701*(1+'General Inputs'!$C$4)^(O$3906-$K$3906))*'General Inputs'!$C$6</f>
        <v>3247296.48</v>
      </c>
      <c r="P2701" s="358">
        <f>IF(P2457,0,$D2701*(1+'General Inputs'!$C$4)^(P$3906-$K$3906))*'General Inputs'!$C$6</f>
        <v>3312242.4095999999</v>
      </c>
      <c r="Q2701" s="358">
        <f>IF(Q2457,0,$D2701*(1+'General Inputs'!$C$4)^(Q$3906-$K$3906))*'General Inputs'!$C$6</f>
        <v>3378487.2577920002</v>
      </c>
      <c r="R2701" s="358">
        <f>IF(R2457,0,$D2701*(1+'General Inputs'!$C$4)^(R$3906-$K$3906))*'General Inputs'!$C$6</f>
        <v>3446057.0029478394</v>
      </c>
      <c r="S2701" s="358">
        <f>IF(S2457,0,$D2701*(1+'General Inputs'!$C$4)^(S$3906-$K$3906))*'General Inputs'!$C$6</f>
        <v>3514978.1430067965</v>
      </c>
      <c r="T2701" s="358">
        <f>IF(T2457,0,$D2701*(1+'General Inputs'!$C$4)^(T$3906-$K$3906))*'General Inputs'!$C$6</f>
        <v>3585277.7058669324</v>
      </c>
      <c r="U2701" s="358">
        <f>IF(U2457,0,$D2701*(1+'General Inputs'!$C$4)^(U$3906-$K$3906))*'General Inputs'!$C$6</f>
        <v>3656983.2599842711</v>
      </c>
      <c r="V2701" s="358">
        <f>IF(V2457,0,$D2701*(1+'General Inputs'!$C$4)^(V$3906-$K$3906))*'General Inputs'!$C$6</f>
        <v>3730122.925183956</v>
      </c>
      <c r="W2701" s="358">
        <f>IF(W2457,0,$D2701*(1+'General Inputs'!$C$4)^(W$3906-$K$3906))*'General Inputs'!$C$6</f>
        <v>3804725.3836876354</v>
      </c>
      <c r="X2701" s="358">
        <f>IF(X2457,0,$D2701*(1+'General Inputs'!$C$4)^(X$3906-$K$3906))*'General Inputs'!$C$6</f>
        <v>3880819.8913613884</v>
      </c>
      <c r="Y2701" s="358">
        <f>IF(Y2457,0,$D2701*(1+'General Inputs'!$C$4)^(Y$3906-$K$3906))*'General Inputs'!$C$6</f>
        <v>3958436.2891886164</v>
      </c>
      <c r="Z2701" s="358">
        <f>IF(Z2457,0,$D2701*(1+'General Inputs'!$C$4)^(Z$3906-$K$3906))*'General Inputs'!$C$6</f>
        <v>4037605.0149723873</v>
      </c>
      <c r="AA2701" s="358">
        <f>IF(AA2457,0,$D2701*(1+'General Inputs'!$C$4)^(AA$3906-$K$3906))*'General Inputs'!$C$6</f>
        <v>4118357.1152718356</v>
      </c>
      <c r="AB2701" s="358">
        <f>IF(AB2457,0,$D2701*(1+'General Inputs'!$C$4)^(AB$3906-$K$3906))*'General Inputs'!$C$6</f>
        <v>4200724.2575772731</v>
      </c>
      <c r="AC2701" s="358">
        <f>IF(AC2457,0,$D2701*(1+'General Inputs'!$C$4)^(AC$3906-$K$3906))*'General Inputs'!$C$6</f>
        <v>4284738.7427288182</v>
      </c>
      <c r="AD2701" s="358">
        <f>IF(AD2457,0,$D2701*(1+'General Inputs'!$C$4)^(AD$3906-$K$3906))*'General Inputs'!$C$6</f>
        <v>4370433.5175833944</v>
      </c>
      <c r="AE2701" s="358">
        <f>IF(AE2457,0,$D2701*(1+'General Inputs'!$C$4)^(AE$3906-$K$3906))*'General Inputs'!$C$6</f>
        <v>4457842.1879350627</v>
      </c>
      <c r="AF2701" s="358">
        <f>IF(AF2457,0,$D2701*(1+'General Inputs'!$C$4)^(AF$3906-$K$3906))*'General Inputs'!$C$6</f>
        <v>4546999.0316937631</v>
      </c>
      <c r="AG2701" s="358">
        <f>IF(AG2457,0,$D2701*(1+'General Inputs'!$C$4)^(AG$3906-$K$3906))*'General Inputs'!$C$6</f>
        <v>4637939.0123276394</v>
      </c>
      <c r="AH2701" s="358">
        <f>IF(AH2457,0,$D2701*(1+'General Inputs'!$C$4)^(AH$3906-$K$3906))*'General Inputs'!$C$6</f>
        <v>4730697.7925741915</v>
      </c>
      <c r="AI2701" s="358">
        <f>IF(AI2457,0,$D2701*(1+'General Inputs'!$C$4)^(AI$3906-$K$3906))*'General Inputs'!$C$6</f>
        <v>4825311.7484256746</v>
      </c>
      <c r="AJ2701" s="358">
        <f>IF(AJ2457,0,$D2701*(1+'General Inputs'!$C$4)^(AJ$3906-$K$3906))*'General Inputs'!$C$6</f>
        <v>4921817.9833941888</v>
      </c>
    </row>
    <row r="2702" spans="1:36" x14ac:dyDescent="0.25">
      <c r="A2702" s="353" t="s">
        <v>401</v>
      </c>
      <c r="B2702" s="353" t="s">
        <v>401</v>
      </c>
      <c r="C2702" s="441">
        <f t="shared" si="2367"/>
        <v>6250</v>
      </c>
      <c r="D2702" s="397">
        <v>8000000</v>
      </c>
      <c r="E2702" s="397"/>
      <c r="F2702" s="397"/>
      <c r="G2702" s="397"/>
      <c r="H2702" s="397"/>
      <c r="I2702" s="476">
        <f t="shared" si="2368"/>
        <v>22</v>
      </c>
      <c r="J2702" s="476">
        <f t="shared" si="2369"/>
        <v>1</v>
      </c>
      <c r="K2702" s="358">
        <v>0</v>
      </c>
      <c r="L2702" s="358">
        <v>0</v>
      </c>
      <c r="M2702" s="358">
        <v>0</v>
      </c>
      <c r="N2702" s="358">
        <v>0</v>
      </c>
      <c r="O2702" s="358">
        <f>IF(O2458,0,$D2702*(1+'General Inputs'!$C$4)^(O$3906-$K$3906))*'General Inputs'!$C$6</f>
        <v>1298918.5919999999</v>
      </c>
      <c r="P2702" s="358">
        <f>IF(P2458,0,$D2702*(1+'General Inputs'!$C$4)^(P$3906-$K$3906))*'General Inputs'!$C$6</f>
        <v>1324896.9638399999</v>
      </c>
      <c r="Q2702" s="358">
        <f>IF(Q2458,0,$D2702*(1+'General Inputs'!$C$4)^(Q$3906-$K$3906))*'General Inputs'!$C$6</f>
        <v>1351394.9031168001</v>
      </c>
      <c r="R2702" s="358">
        <f>IF(R2458,0,$D2702*(1+'General Inputs'!$C$4)^(R$3906-$K$3906))*'General Inputs'!$C$6</f>
        <v>1378422.8011791357</v>
      </c>
      <c r="S2702" s="358">
        <f>IF(S2458,0,$D2702*(1+'General Inputs'!$C$4)^(S$3906-$K$3906))*'General Inputs'!$C$6</f>
        <v>1405991.2572027186</v>
      </c>
      <c r="T2702" s="358">
        <f>IF(T2458,0,$D2702*(1+'General Inputs'!$C$4)^(T$3906-$K$3906))*'General Inputs'!$C$6</f>
        <v>1434111.082346773</v>
      </c>
      <c r="U2702" s="358">
        <f>IF(U2458,0,$D2702*(1+'General Inputs'!$C$4)^(U$3906-$K$3906))*'General Inputs'!$C$6</f>
        <v>1462793.3039937085</v>
      </c>
      <c r="V2702" s="358">
        <f>IF(V2458,0,$D2702*(1+'General Inputs'!$C$4)^(V$3906-$K$3906))*'General Inputs'!$C$6</f>
        <v>1492049.1700735826</v>
      </c>
      <c r="W2702" s="358">
        <f>IF(W2458,0,$D2702*(1+'General Inputs'!$C$4)^(W$3906-$K$3906))*'General Inputs'!$C$6</f>
        <v>1521890.1534750543</v>
      </c>
      <c r="X2702" s="358">
        <f>IF(X2458,0,$D2702*(1+'General Inputs'!$C$4)^(X$3906-$K$3906))*'General Inputs'!$C$6</f>
        <v>1552327.9565445553</v>
      </c>
      <c r="Y2702" s="358">
        <f>IF(Y2458,0,$D2702*(1+'General Inputs'!$C$4)^(Y$3906-$K$3906))*'General Inputs'!$C$6</f>
        <v>1583374.5156754467</v>
      </c>
      <c r="Z2702" s="358">
        <f>IF(Z2458,0,$D2702*(1+'General Inputs'!$C$4)^(Z$3906-$K$3906))*'General Inputs'!$C$6</f>
        <v>1615042.0059889548</v>
      </c>
      <c r="AA2702" s="358">
        <f>IF(AA2458,0,$D2702*(1+'General Inputs'!$C$4)^(AA$3906-$K$3906))*'General Inputs'!$C$6</f>
        <v>1647342.8461087344</v>
      </c>
      <c r="AB2702" s="358">
        <f>IF(AB2458,0,$D2702*(1+'General Inputs'!$C$4)^(AB$3906-$K$3906))*'General Inputs'!$C$6</f>
        <v>1680289.7030309094</v>
      </c>
      <c r="AC2702" s="358">
        <f>IF(AC2458,0,$D2702*(1+'General Inputs'!$C$4)^(AC$3906-$K$3906))*'General Inputs'!$C$6</f>
        <v>1713895.4970915273</v>
      </c>
      <c r="AD2702" s="358">
        <f>IF(AD2458,0,$D2702*(1+'General Inputs'!$C$4)^(AD$3906-$K$3906))*'General Inputs'!$C$6</f>
        <v>1748173.4070333578</v>
      </c>
      <c r="AE2702" s="358">
        <f>IF(AE2458,0,$D2702*(1+'General Inputs'!$C$4)^(AE$3906-$K$3906))*'General Inputs'!$C$6</f>
        <v>1783136.8751740248</v>
      </c>
      <c r="AF2702" s="358">
        <f>IF(AF2458,0,$D2702*(1+'General Inputs'!$C$4)^(AF$3906-$K$3906))*'General Inputs'!$C$6</f>
        <v>1818799.6126775055</v>
      </c>
      <c r="AG2702" s="358">
        <f>IF(AG2458,0,$D2702*(1+'General Inputs'!$C$4)^(AG$3906-$K$3906))*'General Inputs'!$C$6</f>
        <v>1855175.6049310556</v>
      </c>
      <c r="AH2702" s="358">
        <f>IF(AH2458,0,$D2702*(1+'General Inputs'!$C$4)^(AH$3906-$K$3906))*'General Inputs'!$C$6</f>
        <v>1892279.1170296762</v>
      </c>
      <c r="AI2702" s="358">
        <f>IF(AI2458,0,$D2702*(1+'General Inputs'!$C$4)^(AI$3906-$K$3906))*'General Inputs'!$C$6</f>
        <v>1930124.6993702701</v>
      </c>
      <c r="AJ2702" s="358">
        <f>IF(AJ2458,0,$D2702*(1+'General Inputs'!$C$4)^(AJ$3906-$K$3906))*'General Inputs'!$C$6</f>
        <v>1968727.1933576753</v>
      </c>
    </row>
    <row r="2703" spans="1:36" x14ac:dyDescent="0.25">
      <c r="A2703" s="353" t="s">
        <v>224</v>
      </c>
      <c r="B2703" s="353" t="s">
        <v>488</v>
      </c>
      <c r="C2703" s="441">
        <f t="shared" si="2367"/>
        <v>42000</v>
      </c>
      <c r="D2703" s="397">
        <v>20000000</v>
      </c>
      <c r="E2703" s="397"/>
      <c r="F2703" s="397"/>
      <c r="G2703" s="397"/>
      <c r="H2703" s="397"/>
      <c r="I2703" s="476">
        <f t="shared" si="2368"/>
        <v>22</v>
      </c>
      <c r="J2703" s="476">
        <f t="shared" si="2369"/>
        <v>1</v>
      </c>
      <c r="K2703" s="358">
        <v>0</v>
      </c>
      <c r="L2703" s="358">
        <v>0</v>
      </c>
      <c r="M2703" s="358">
        <v>0</v>
      </c>
      <c r="N2703" s="358">
        <v>0</v>
      </c>
      <c r="O2703" s="358">
        <f>IF(O2459,0,$D2703*(1+'General Inputs'!$C$4)^(O$3906-$K$3906))*'General Inputs'!$C$6</f>
        <v>3247296.48</v>
      </c>
      <c r="P2703" s="358">
        <f>IF(P2459,0,$D2703*(1+'General Inputs'!$C$4)^(P$3906-$K$3906))*'General Inputs'!$C$6</f>
        <v>3312242.4095999999</v>
      </c>
      <c r="Q2703" s="358">
        <f>IF(Q2459,0,$D2703*(1+'General Inputs'!$C$4)^(Q$3906-$K$3906))*'General Inputs'!$C$6</f>
        <v>3378487.2577920002</v>
      </c>
      <c r="R2703" s="358">
        <f>IF(R2459,0,$D2703*(1+'General Inputs'!$C$4)^(R$3906-$K$3906))*'General Inputs'!$C$6</f>
        <v>3446057.0029478394</v>
      </c>
      <c r="S2703" s="358">
        <f>IF(S2459,0,$D2703*(1+'General Inputs'!$C$4)^(S$3906-$K$3906))*'General Inputs'!$C$6</f>
        <v>3514978.1430067965</v>
      </c>
      <c r="T2703" s="358">
        <f>IF(T2459,0,$D2703*(1+'General Inputs'!$C$4)^(T$3906-$K$3906))*'General Inputs'!$C$6</f>
        <v>3585277.7058669324</v>
      </c>
      <c r="U2703" s="358">
        <f>IF(U2459,0,$D2703*(1+'General Inputs'!$C$4)^(U$3906-$K$3906))*'General Inputs'!$C$6</f>
        <v>3656983.2599842711</v>
      </c>
      <c r="V2703" s="358">
        <f>IF(V2459,0,$D2703*(1+'General Inputs'!$C$4)^(V$3906-$K$3906))*'General Inputs'!$C$6</f>
        <v>3730122.925183956</v>
      </c>
      <c r="W2703" s="358">
        <f>IF(W2459,0,$D2703*(1+'General Inputs'!$C$4)^(W$3906-$K$3906))*'General Inputs'!$C$6</f>
        <v>3804725.3836876354</v>
      </c>
      <c r="X2703" s="358">
        <f>IF(X2459,0,$D2703*(1+'General Inputs'!$C$4)^(X$3906-$K$3906))*'General Inputs'!$C$6</f>
        <v>3880819.8913613884</v>
      </c>
      <c r="Y2703" s="358">
        <f>IF(Y2459,0,$D2703*(1+'General Inputs'!$C$4)^(Y$3906-$K$3906))*'General Inputs'!$C$6</f>
        <v>3958436.2891886164</v>
      </c>
      <c r="Z2703" s="358">
        <f>IF(Z2459,0,$D2703*(1+'General Inputs'!$C$4)^(Z$3906-$K$3906))*'General Inputs'!$C$6</f>
        <v>4037605.0149723873</v>
      </c>
      <c r="AA2703" s="358">
        <f>IF(AA2459,0,$D2703*(1+'General Inputs'!$C$4)^(AA$3906-$K$3906))*'General Inputs'!$C$6</f>
        <v>4118357.1152718356</v>
      </c>
      <c r="AB2703" s="358">
        <f>IF(AB2459,0,$D2703*(1+'General Inputs'!$C$4)^(AB$3906-$K$3906))*'General Inputs'!$C$6</f>
        <v>4200724.2575772731</v>
      </c>
      <c r="AC2703" s="358">
        <f>IF(AC2459,0,$D2703*(1+'General Inputs'!$C$4)^(AC$3906-$K$3906))*'General Inputs'!$C$6</f>
        <v>4284738.7427288182</v>
      </c>
      <c r="AD2703" s="358">
        <f>IF(AD2459,0,$D2703*(1+'General Inputs'!$C$4)^(AD$3906-$K$3906))*'General Inputs'!$C$6</f>
        <v>4370433.5175833944</v>
      </c>
      <c r="AE2703" s="358">
        <f>IF(AE2459,0,$D2703*(1+'General Inputs'!$C$4)^(AE$3906-$K$3906))*'General Inputs'!$C$6</f>
        <v>4457842.1879350627</v>
      </c>
      <c r="AF2703" s="358">
        <f>IF(AF2459,0,$D2703*(1+'General Inputs'!$C$4)^(AF$3906-$K$3906))*'General Inputs'!$C$6</f>
        <v>4546999.0316937631</v>
      </c>
      <c r="AG2703" s="358">
        <f>IF(AG2459,0,$D2703*(1+'General Inputs'!$C$4)^(AG$3906-$K$3906))*'General Inputs'!$C$6</f>
        <v>4637939.0123276394</v>
      </c>
      <c r="AH2703" s="358">
        <f>IF(AH2459,0,$D2703*(1+'General Inputs'!$C$4)^(AH$3906-$K$3906))*'General Inputs'!$C$6</f>
        <v>4730697.7925741915</v>
      </c>
      <c r="AI2703" s="358">
        <f>IF(AI2459,0,$D2703*(1+'General Inputs'!$C$4)^(AI$3906-$K$3906))*'General Inputs'!$C$6</f>
        <v>4825311.7484256746</v>
      </c>
      <c r="AJ2703" s="358">
        <f>IF(AJ2459,0,$D2703*(1+'General Inputs'!$C$4)^(AJ$3906-$K$3906))*'General Inputs'!$C$6</f>
        <v>4921817.9833941888</v>
      </c>
    </row>
    <row r="2704" spans="1:36" x14ac:dyDescent="0.25">
      <c r="A2704" s="353" t="s">
        <v>224</v>
      </c>
      <c r="B2704" s="353" t="s">
        <v>445</v>
      </c>
      <c r="C2704" s="441">
        <f t="shared" si="2367"/>
        <v>42000</v>
      </c>
      <c r="D2704" s="397">
        <v>20000000</v>
      </c>
      <c r="E2704" s="397"/>
      <c r="F2704" s="397"/>
      <c r="G2704" s="397"/>
      <c r="H2704" s="397"/>
      <c r="I2704" s="476">
        <f t="shared" si="2368"/>
        <v>22</v>
      </c>
      <c r="J2704" s="476">
        <f t="shared" si="2369"/>
        <v>1</v>
      </c>
      <c r="K2704" s="358">
        <v>0</v>
      </c>
      <c r="L2704" s="358">
        <v>0</v>
      </c>
      <c r="M2704" s="358">
        <v>0</v>
      </c>
      <c r="N2704" s="358">
        <v>0</v>
      </c>
      <c r="O2704" s="358">
        <f>IF(O2460,0,$D2704*(1+'General Inputs'!$C$4)^(O$3906-$K$3906))*'General Inputs'!$C$6</f>
        <v>3247296.48</v>
      </c>
      <c r="P2704" s="358">
        <f>IF(P2460,0,$D2704*(1+'General Inputs'!$C$4)^(P$3906-$K$3906))*'General Inputs'!$C$6</f>
        <v>3312242.4095999999</v>
      </c>
      <c r="Q2704" s="358">
        <f>IF(Q2460,0,$D2704*(1+'General Inputs'!$C$4)^(Q$3906-$K$3906))*'General Inputs'!$C$6</f>
        <v>3378487.2577920002</v>
      </c>
      <c r="R2704" s="358">
        <f>IF(R2460,0,$D2704*(1+'General Inputs'!$C$4)^(R$3906-$K$3906))*'General Inputs'!$C$6</f>
        <v>3446057.0029478394</v>
      </c>
      <c r="S2704" s="358">
        <f>IF(S2460,0,$D2704*(1+'General Inputs'!$C$4)^(S$3906-$K$3906))*'General Inputs'!$C$6</f>
        <v>3514978.1430067965</v>
      </c>
      <c r="T2704" s="358">
        <f>IF(T2460,0,$D2704*(1+'General Inputs'!$C$4)^(T$3906-$K$3906))*'General Inputs'!$C$6</f>
        <v>3585277.7058669324</v>
      </c>
      <c r="U2704" s="358">
        <f>IF(U2460,0,$D2704*(1+'General Inputs'!$C$4)^(U$3906-$K$3906))*'General Inputs'!$C$6</f>
        <v>3656983.2599842711</v>
      </c>
      <c r="V2704" s="358">
        <f>IF(V2460,0,$D2704*(1+'General Inputs'!$C$4)^(V$3906-$K$3906))*'General Inputs'!$C$6</f>
        <v>3730122.925183956</v>
      </c>
      <c r="W2704" s="358">
        <f>IF(W2460,0,$D2704*(1+'General Inputs'!$C$4)^(W$3906-$K$3906))*'General Inputs'!$C$6</f>
        <v>3804725.3836876354</v>
      </c>
      <c r="X2704" s="358">
        <f>IF(X2460,0,$D2704*(1+'General Inputs'!$C$4)^(X$3906-$K$3906))*'General Inputs'!$C$6</f>
        <v>3880819.8913613884</v>
      </c>
      <c r="Y2704" s="358">
        <f>IF(Y2460,0,$D2704*(1+'General Inputs'!$C$4)^(Y$3906-$K$3906))*'General Inputs'!$C$6</f>
        <v>3958436.2891886164</v>
      </c>
      <c r="Z2704" s="358">
        <f>IF(Z2460,0,$D2704*(1+'General Inputs'!$C$4)^(Z$3906-$K$3906))*'General Inputs'!$C$6</f>
        <v>4037605.0149723873</v>
      </c>
      <c r="AA2704" s="358">
        <f>IF(AA2460,0,$D2704*(1+'General Inputs'!$C$4)^(AA$3906-$K$3906))*'General Inputs'!$C$6</f>
        <v>4118357.1152718356</v>
      </c>
      <c r="AB2704" s="358">
        <f>IF(AB2460,0,$D2704*(1+'General Inputs'!$C$4)^(AB$3906-$K$3906))*'General Inputs'!$C$6</f>
        <v>4200724.2575772731</v>
      </c>
      <c r="AC2704" s="358">
        <f>IF(AC2460,0,$D2704*(1+'General Inputs'!$C$4)^(AC$3906-$K$3906))*'General Inputs'!$C$6</f>
        <v>4284738.7427288182</v>
      </c>
      <c r="AD2704" s="358">
        <f>IF(AD2460,0,$D2704*(1+'General Inputs'!$C$4)^(AD$3906-$K$3906))*'General Inputs'!$C$6</f>
        <v>4370433.5175833944</v>
      </c>
      <c r="AE2704" s="358">
        <f>IF(AE2460,0,$D2704*(1+'General Inputs'!$C$4)^(AE$3906-$K$3906))*'General Inputs'!$C$6</f>
        <v>4457842.1879350627</v>
      </c>
      <c r="AF2704" s="358">
        <f>IF(AF2460,0,$D2704*(1+'General Inputs'!$C$4)^(AF$3906-$K$3906))*'General Inputs'!$C$6</f>
        <v>4546999.0316937631</v>
      </c>
      <c r="AG2704" s="358">
        <f>IF(AG2460,0,$D2704*(1+'General Inputs'!$C$4)^(AG$3906-$K$3906))*'General Inputs'!$C$6</f>
        <v>4637939.0123276394</v>
      </c>
      <c r="AH2704" s="358">
        <f>IF(AH2460,0,$D2704*(1+'General Inputs'!$C$4)^(AH$3906-$K$3906))*'General Inputs'!$C$6</f>
        <v>4730697.7925741915</v>
      </c>
      <c r="AI2704" s="358">
        <f>IF(AI2460,0,$D2704*(1+'General Inputs'!$C$4)^(AI$3906-$K$3906))*'General Inputs'!$C$6</f>
        <v>4825311.7484256746</v>
      </c>
      <c r="AJ2704" s="358">
        <f>IF(AJ2460,0,$D2704*(1+'General Inputs'!$C$4)^(AJ$3906-$K$3906))*'General Inputs'!$C$6</f>
        <v>4921817.9833941888</v>
      </c>
    </row>
    <row r="2705" spans="1:36" x14ac:dyDescent="0.25">
      <c r="A2705" s="353" t="s">
        <v>224</v>
      </c>
      <c r="B2705" s="353" t="s">
        <v>451</v>
      </c>
      <c r="C2705" s="441">
        <f t="shared" si="2367"/>
        <v>42000</v>
      </c>
      <c r="D2705" s="397">
        <v>20000000</v>
      </c>
      <c r="E2705" s="397"/>
      <c r="F2705" s="397"/>
      <c r="G2705" s="397"/>
      <c r="H2705" s="397"/>
      <c r="I2705" s="476">
        <f t="shared" si="2368"/>
        <v>22</v>
      </c>
      <c r="J2705" s="476">
        <f t="shared" si="2369"/>
        <v>1</v>
      </c>
      <c r="K2705" s="358">
        <v>0</v>
      </c>
      <c r="L2705" s="358">
        <v>0</v>
      </c>
      <c r="M2705" s="358">
        <v>0</v>
      </c>
      <c r="N2705" s="358">
        <v>0</v>
      </c>
      <c r="O2705" s="358">
        <f>IF(O2461,0,$D2705*(1+'General Inputs'!$C$4)^(O$3906-$K$3906))*'General Inputs'!$C$6</f>
        <v>3247296.48</v>
      </c>
      <c r="P2705" s="358">
        <f>IF(P2461,0,$D2705*(1+'General Inputs'!$C$4)^(P$3906-$K$3906))*'General Inputs'!$C$6</f>
        <v>3312242.4095999999</v>
      </c>
      <c r="Q2705" s="358">
        <f>IF(Q2461,0,$D2705*(1+'General Inputs'!$C$4)^(Q$3906-$K$3906))*'General Inputs'!$C$6</f>
        <v>3378487.2577920002</v>
      </c>
      <c r="R2705" s="358">
        <f>IF(R2461,0,$D2705*(1+'General Inputs'!$C$4)^(R$3906-$K$3906))*'General Inputs'!$C$6</f>
        <v>3446057.0029478394</v>
      </c>
      <c r="S2705" s="358">
        <f>IF(S2461,0,$D2705*(1+'General Inputs'!$C$4)^(S$3906-$K$3906))*'General Inputs'!$C$6</f>
        <v>3514978.1430067965</v>
      </c>
      <c r="T2705" s="358">
        <f>IF(T2461,0,$D2705*(1+'General Inputs'!$C$4)^(T$3906-$K$3906))*'General Inputs'!$C$6</f>
        <v>3585277.7058669324</v>
      </c>
      <c r="U2705" s="358">
        <f>IF(U2461,0,$D2705*(1+'General Inputs'!$C$4)^(U$3906-$K$3906))*'General Inputs'!$C$6</f>
        <v>3656983.2599842711</v>
      </c>
      <c r="V2705" s="358">
        <f>IF(V2461,0,$D2705*(1+'General Inputs'!$C$4)^(V$3906-$K$3906))*'General Inputs'!$C$6</f>
        <v>3730122.925183956</v>
      </c>
      <c r="W2705" s="358">
        <f>IF(W2461,0,$D2705*(1+'General Inputs'!$C$4)^(W$3906-$K$3906))*'General Inputs'!$C$6</f>
        <v>3804725.3836876354</v>
      </c>
      <c r="X2705" s="358">
        <f>IF(X2461,0,$D2705*(1+'General Inputs'!$C$4)^(X$3906-$K$3906))*'General Inputs'!$C$6</f>
        <v>3880819.8913613884</v>
      </c>
      <c r="Y2705" s="358">
        <f>IF(Y2461,0,$D2705*(1+'General Inputs'!$C$4)^(Y$3906-$K$3906))*'General Inputs'!$C$6</f>
        <v>3958436.2891886164</v>
      </c>
      <c r="Z2705" s="358">
        <f>IF(Z2461,0,$D2705*(1+'General Inputs'!$C$4)^(Z$3906-$K$3906))*'General Inputs'!$C$6</f>
        <v>4037605.0149723873</v>
      </c>
      <c r="AA2705" s="358">
        <f>IF(AA2461,0,$D2705*(1+'General Inputs'!$C$4)^(AA$3906-$K$3906))*'General Inputs'!$C$6</f>
        <v>4118357.1152718356</v>
      </c>
      <c r="AB2705" s="358">
        <f>IF(AB2461,0,$D2705*(1+'General Inputs'!$C$4)^(AB$3906-$K$3906))*'General Inputs'!$C$6</f>
        <v>4200724.2575772731</v>
      </c>
      <c r="AC2705" s="358">
        <f>IF(AC2461,0,$D2705*(1+'General Inputs'!$C$4)^(AC$3906-$K$3906))*'General Inputs'!$C$6</f>
        <v>4284738.7427288182</v>
      </c>
      <c r="AD2705" s="358">
        <f>IF(AD2461,0,$D2705*(1+'General Inputs'!$C$4)^(AD$3906-$K$3906))*'General Inputs'!$C$6</f>
        <v>4370433.5175833944</v>
      </c>
      <c r="AE2705" s="358">
        <f>IF(AE2461,0,$D2705*(1+'General Inputs'!$C$4)^(AE$3906-$K$3906))*'General Inputs'!$C$6</f>
        <v>4457842.1879350627</v>
      </c>
      <c r="AF2705" s="358">
        <f>IF(AF2461,0,$D2705*(1+'General Inputs'!$C$4)^(AF$3906-$K$3906))*'General Inputs'!$C$6</f>
        <v>4546999.0316937631</v>
      </c>
      <c r="AG2705" s="358">
        <f>IF(AG2461,0,$D2705*(1+'General Inputs'!$C$4)^(AG$3906-$K$3906))*'General Inputs'!$C$6</f>
        <v>4637939.0123276394</v>
      </c>
      <c r="AH2705" s="358">
        <f>IF(AH2461,0,$D2705*(1+'General Inputs'!$C$4)^(AH$3906-$K$3906))*'General Inputs'!$C$6</f>
        <v>4730697.7925741915</v>
      </c>
      <c r="AI2705" s="358">
        <f>IF(AI2461,0,$D2705*(1+'General Inputs'!$C$4)^(AI$3906-$K$3906))*'General Inputs'!$C$6</f>
        <v>4825311.7484256746</v>
      </c>
      <c r="AJ2705" s="358">
        <f>IF(AJ2461,0,$D2705*(1+'General Inputs'!$C$4)^(AJ$3906-$K$3906))*'General Inputs'!$C$6</f>
        <v>4921817.9833941888</v>
      </c>
    </row>
    <row r="2706" spans="1:36" x14ac:dyDescent="0.25">
      <c r="A2706" s="353" t="s">
        <v>225</v>
      </c>
      <c r="B2706" s="353" t="s">
        <v>353</v>
      </c>
      <c r="C2706" s="441">
        <f t="shared" si="2367"/>
        <v>42000</v>
      </c>
      <c r="D2706" s="397">
        <v>20000000</v>
      </c>
      <c r="E2706" s="397"/>
      <c r="F2706" s="397"/>
      <c r="G2706" s="397"/>
      <c r="H2706" s="397"/>
      <c r="I2706" s="476">
        <f t="shared" si="2368"/>
        <v>22</v>
      </c>
      <c r="J2706" s="476">
        <f t="shared" si="2369"/>
        <v>1</v>
      </c>
      <c r="K2706" s="358">
        <v>0</v>
      </c>
      <c r="L2706" s="358">
        <v>0</v>
      </c>
      <c r="M2706" s="358">
        <v>0</v>
      </c>
      <c r="N2706" s="358">
        <v>0</v>
      </c>
      <c r="O2706" s="358">
        <f>IF(O2462,0,$D2706*(1+'General Inputs'!$C$4)^(O$3906-$K$3906))*'General Inputs'!$C$6</f>
        <v>3247296.48</v>
      </c>
      <c r="P2706" s="358">
        <f>IF(P2462,0,$D2706*(1+'General Inputs'!$C$4)^(P$3906-$K$3906))*'General Inputs'!$C$6</f>
        <v>3312242.4095999999</v>
      </c>
      <c r="Q2706" s="358">
        <f>IF(Q2462,0,$D2706*(1+'General Inputs'!$C$4)^(Q$3906-$K$3906))*'General Inputs'!$C$6</f>
        <v>3378487.2577920002</v>
      </c>
      <c r="R2706" s="358">
        <f>IF(R2462,0,$D2706*(1+'General Inputs'!$C$4)^(R$3906-$K$3906))*'General Inputs'!$C$6</f>
        <v>3446057.0029478394</v>
      </c>
      <c r="S2706" s="358">
        <f>IF(S2462,0,$D2706*(1+'General Inputs'!$C$4)^(S$3906-$K$3906))*'General Inputs'!$C$6</f>
        <v>3514978.1430067965</v>
      </c>
      <c r="T2706" s="358">
        <f>IF(T2462,0,$D2706*(1+'General Inputs'!$C$4)^(T$3906-$K$3906))*'General Inputs'!$C$6</f>
        <v>3585277.7058669324</v>
      </c>
      <c r="U2706" s="358">
        <f>IF(U2462,0,$D2706*(1+'General Inputs'!$C$4)^(U$3906-$K$3906))*'General Inputs'!$C$6</f>
        <v>3656983.2599842711</v>
      </c>
      <c r="V2706" s="358">
        <f>IF(V2462,0,$D2706*(1+'General Inputs'!$C$4)^(V$3906-$K$3906))*'General Inputs'!$C$6</f>
        <v>3730122.925183956</v>
      </c>
      <c r="W2706" s="358">
        <f>IF(W2462,0,$D2706*(1+'General Inputs'!$C$4)^(W$3906-$K$3906))*'General Inputs'!$C$6</f>
        <v>3804725.3836876354</v>
      </c>
      <c r="X2706" s="358">
        <f>IF(X2462,0,$D2706*(1+'General Inputs'!$C$4)^(X$3906-$K$3906))*'General Inputs'!$C$6</f>
        <v>3880819.8913613884</v>
      </c>
      <c r="Y2706" s="358">
        <f>IF(Y2462,0,$D2706*(1+'General Inputs'!$C$4)^(Y$3906-$K$3906))*'General Inputs'!$C$6</f>
        <v>3958436.2891886164</v>
      </c>
      <c r="Z2706" s="358">
        <f>IF(Z2462,0,$D2706*(1+'General Inputs'!$C$4)^(Z$3906-$K$3906))*'General Inputs'!$C$6</f>
        <v>4037605.0149723873</v>
      </c>
      <c r="AA2706" s="358">
        <f>IF(AA2462,0,$D2706*(1+'General Inputs'!$C$4)^(AA$3906-$K$3906))*'General Inputs'!$C$6</f>
        <v>4118357.1152718356</v>
      </c>
      <c r="AB2706" s="358">
        <f>IF(AB2462,0,$D2706*(1+'General Inputs'!$C$4)^(AB$3906-$K$3906))*'General Inputs'!$C$6</f>
        <v>4200724.2575772731</v>
      </c>
      <c r="AC2706" s="358">
        <f>IF(AC2462,0,$D2706*(1+'General Inputs'!$C$4)^(AC$3906-$K$3906))*'General Inputs'!$C$6</f>
        <v>4284738.7427288182</v>
      </c>
      <c r="AD2706" s="358">
        <f>IF(AD2462,0,$D2706*(1+'General Inputs'!$C$4)^(AD$3906-$K$3906))*'General Inputs'!$C$6</f>
        <v>4370433.5175833944</v>
      </c>
      <c r="AE2706" s="358">
        <f>IF(AE2462,0,$D2706*(1+'General Inputs'!$C$4)^(AE$3906-$K$3906))*'General Inputs'!$C$6</f>
        <v>4457842.1879350627</v>
      </c>
      <c r="AF2706" s="358">
        <f>IF(AF2462,0,$D2706*(1+'General Inputs'!$C$4)^(AF$3906-$K$3906))*'General Inputs'!$C$6</f>
        <v>4546999.0316937631</v>
      </c>
      <c r="AG2706" s="358">
        <f>IF(AG2462,0,$D2706*(1+'General Inputs'!$C$4)^(AG$3906-$K$3906))*'General Inputs'!$C$6</f>
        <v>4637939.0123276394</v>
      </c>
      <c r="AH2706" s="358">
        <f>IF(AH2462,0,$D2706*(1+'General Inputs'!$C$4)^(AH$3906-$K$3906))*'General Inputs'!$C$6</f>
        <v>4730697.7925741915</v>
      </c>
      <c r="AI2706" s="358">
        <f>IF(AI2462,0,$D2706*(1+'General Inputs'!$C$4)^(AI$3906-$K$3906))*'General Inputs'!$C$6</f>
        <v>4825311.7484256746</v>
      </c>
      <c r="AJ2706" s="358">
        <f>IF(AJ2462,0,$D2706*(1+'General Inputs'!$C$4)^(AJ$3906-$K$3906))*'General Inputs'!$C$6</f>
        <v>4921817.9833941888</v>
      </c>
    </row>
    <row r="2707" spans="1:36" x14ac:dyDescent="0.25">
      <c r="A2707" s="353" t="s">
        <v>225</v>
      </c>
      <c r="B2707" s="353" t="s">
        <v>354</v>
      </c>
      <c r="C2707" s="441">
        <f t="shared" si="2367"/>
        <v>42000</v>
      </c>
      <c r="D2707" s="397">
        <v>20000000</v>
      </c>
      <c r="E2707" s="397"/>
      <c r="F2707" s="397"/>
      <c r="G2707" s="397"/>
      <c r="H2707" s="397"/>
      <c r="I2707" s="476">
        <f t="shared" si="2368"/>
        <v>22</v>
      </c>
      <c r="J2707" s="476">
        <f t="shared" si="2369"/>
        <v>1</v>
      </c>
      <c r="K2707" s="358">
        <v>0</v>
      </c>
      <c r="L2707" s="358">
        <v>0</v>
      </c>
      <c r="M2707" s="358">
        <v>0</v>
      </c>
      <c r="N2707" s="358">
        <v>0</v>
      </c>
      <c r="O2707" s="358">
        <f>IF(O2463,0,$D2707*(1+'General Inputs'!$C$4)^(O$3906-$K$3906))*'General Inputs'!$C$6</f>
        <v>3247296.48</v>
      </c>
      <c r="P2707" s="358">
        <f>IF(P2463,0,$D2707*(1+'General Inputs'!$C$4)^(P$3906-$K$3906))*'General Inputs'!$C$6</f>
        <v>3312242.4095999999</v>
      </c>
      <c r="Q2707" s="358">
        <f>IF(Q2463,0,$D2707*(1+'General Inputs'!$C$4)^(Q$3906-$K$3906))*'General Inputs'!$C$6</f>
        <v>3378487.2577920002</v>
      </c>
      <c r="R2707" s="358">
        <f>IF(R2463,0,$D2707*(1+'General Inputs'!$C$4)^(R$3906-$K$3906))*'General Inputs'!$C$6</f>
        <v>3446057.0029478394</v>
      </c>
      <c r="S2707" s="358">
        <f>IF(S2463,0,$D2707*(1+'General Inputs'!$C$4)^(S$3906-$K$3906))*'General Inputs'!$C$6</f>
        <v>3514978.1430067965</v>
      </c>
      <c r="T2707" s="358">
        <f>IF(T2463,0,$D2707*(1+'General Inputs'!$C$4)^(T$3906-$K$3906))*'General Inputs'!$C$6</f>
        <v>3585277.7058669324</v>
      </c>
      <c r="U2707" s="358">
        <f>IF(U2463,0,$D2707*(1+'General Inputs'!$C$4)^(U$3906-$K$3906))*'General Inputs'!$C$6</f>
        <v>3656983.2599842711</v>
      </c>
      <c r="V2707" s="358">
        <f>IF(V2463,0,$D2707*(1+'General Inputs'!$C$4)^(V$3906-$K$3906))*'General Inputs'!$C$6</f>
        <v>3730122.925183956</v>
      </c>
      <c r="W2707" s="358">
        <f>IF(W2463,0,$D2707*(1+'General Inputs'!$C$4)^(W$3906-$K$3906))*'General Inputs'!$C$6</f>
        <v>3804725.3836876354</v>
      </c>
      <c r="X2707" s="358">
        <f>IF(X2463,0,$D2707*(1+'General Inputs'!$C$4)^(X$3906-$K$3906))*'General Inputs'!$C$6</f>
        <v>3880819.8913613884</v>
      </c>
      <c r="Y2707" s="358">
        <f>IF(Y2463,0,$D2707*(1+'General Inputs'!$C$4)^(Y$3906-$K$3906))*'General Inputs'!$C$6</f>
        <v>3958436.2891886164</v>
      </c>
      <c r="Z2707" s="358">
        <f>IF(Z2463,0,$D2707*(1+'General Inputs'!$C$4)^(Z$3906-$K$3906))*'General Inputs'!$C$6</f>
        <v>4037605.0149723873</v>
      </c>
      <c r="AA2707" s="358">
        <f>IF(AA2463,0,$D2707*(1+'General Inputs'!$C$4)^(AA$3906-$K$3906))*'General Inputs'!$C$6</f>
        <v>4118357.1152718356</v>
      </c>
      <c r="AB2707" s="358">
        <f>IF(AB2463,0,$D2707*(1+'General Inputs'!$C$4)^(AB$3906-$K$3906))*'General Inputs'!$C$6</f>
        <v>4200724.2575772731</v>
      </c>
      <c r="AC2707" s="358">
        <f>IF(AC2463,0,$D2707*(1+'General Inputs'!$C$4)^(AC$3906-$K$3906))*'General Inputs'!$C$6</f>
        <v>4284738.7427288182</v>
      </c>
      <c r="AD2707" s="358">
        <f>IF(AD2463,0,$D2707*(1+'General Inputs'!$C$4)^(AD$3906-$K$3906))*'General Inputs'!$C$6</f>
        <v>4370433.5175833944</v>
      </c>
      <c r="AE2707" s="358">
        <f>IF(AE2463,0,$D2707*(1+'General Inputs'!$C$4)^(AE$3906-$K$3906))*'General Inputs'!$C$6</f>
        <v>4457842.1879350627</v>
      </c>
      <c r="AF2707" s="358">
        <f>IF(AF2463,0,$D2707*(1+'General Inputs'!$C$4)^(AF$3906-$K$3906))*'General Inputs'!$C$6</f>
        <v>4546999.0316937631</v>
      </c>
      <c r="AG2707" s="358">
        <f>IF(AG2463,0,$D2707*(1+'General Inputs'!$C$4)^(AG$3906-$K$3906))*'General Inputs'!$C$6</f>
        <v>4637939.0123276394</v>
      </c>
      <c r="AH2707" s="358">
        <f>IF(AH2463,0,$D2707*(1+'General Inputs'!$C$4)^(AH$3906-$K$3906))*'General Inputs'!$C$6</f>
        <v>4730697.7925741915</v>
      </c>
      <c r="AI2707" s="358">
        <f>IF(AI2463,0,$D2707*(1+'General Inputs'!$C$4)^(AI$3906-$K$3906))*'General Inputs'!$C$6</f>
        <v>4825311.7484256746</v>
      </c>
      <c r="AJ2707" s="358">
        <f>IF(AJ2463,0,$D2707*(1+'General Inputs'!$C$4)^(AJ$3906-$K$3906))*'General Inputs'!$C$6</f>
        <v>4921817.9833941888</v>
      </c>
    </row>
    <row r="2708" spans="1:36" x14ac:dyDescent="0.25">
      <c r="A2708" s="353" t="s">
        <v>227</v>
      </c>
      <c r="B2708" s="353" t="s">
        <v>417</v>
      </c>
      <c r="C2708" s="441">
        <f t="shared" si="2367"/>
        <v>20000</v>
      </c>
      <c r="D2708" s="397">
        <v>8000000</v>
      </c>
      <c r="E2708" s="397"/>
      <c r="F2708" s="397"/>
      <c r="G2708" s="397"/>
      <c r="H2708" s="397"/>
      <c r="I2708" s="476">
        <f t="shared" si="2368"/>
        <v>22</v>
      </c>
      <c r="J2708" s="476">
        <f t="shared" si="2369"/>
        <v>1</v>
      </c>
      <c r="K2708" s="358">
        <v>0</v>
      </c>
      <c r="L2708" s="358">
        <v>0</v>
      </c>
      <c r="M2708" s="358">
        <v>0</v>
      </c>
      <c r="N2708" s="358">
        <v>0</v>
      </c>
      <c r="O2708" s="358">
        <f>IF(O2464,0,$D2708*(1+'General Inputs'!$C$4)^(O$3906-$K$3906))*'General Inputs'!$C$6</f>
        <v>1298918.5919999999</v>
      </c>
      <c r="P2708" s="358">
        <f>IF(P2464,0,$D2708*(1+'General Inputs'!$C$4)^(P$3906-$K$3906))*'General Inputs'!$C$6</f>
        <v>1324896.9638399999</v>
      </c>
      <c r="Q2708" s="358">
        <f>IF(Q2464,0,$D2708*(1+'General Inputs'!$C$4)^(Q$3906-$K$3906))*'General Inputs'!$C$6</f>
        <v>1351394.9031168001</v>
      </c>
      <c r="R2708" s="358">
        <f>IF(R2464,0,$D2708*(1+'General Inputs'!$C$4)^(R$3906-$K$3906))*'General Inputs'!$C$6</f>
        <v>1378422.8011791357</v>
      </c>
      <c r="S2708" s="358">
        <f>IF(S2464,0,$D2708*(1+'General Inputs'!$C$4)^(S$3906-$K$3906))*'General Inputs'!$C$6</f>
        <v>1405991.2572027186</v>
      </c>
      <c r="T2708" s="358">
        <f>IF(T2464,0,$D2708*(1+'General Inputs'!$C$4)^(T$3906-$K$3906))*'General Inputs'!$C$6</f>
        <v>1434111.082346773</v>
      </c>
      <c r="U2708" s="358">
        <f>IF(U2464,0,$D2708*(1+'General Inputs'!$C$4)^(U$3906-$K$3906))*'General Inputs'!$C$6</f>
        <v>1462793.3039937085</v>
      </c>
      <c r="V2708" s="358">
        <f>IF(V2464,0,$D2708*(1+'General Inputs'!$C$4)^(V$3906-$K$3906))*'General Inputs'!$C$6</f>
        <v>1492049.1700735826</v>
      </c>
      <c r="W2708" s="358">
        <f>IF(W2464,0,$D2708*(1+'General Inputs'!$C$4)^(W$3906-$K$3906))*'General Inputs'!$C$6</f>
        <v>1521890.1534750543</v>
      </c>
      <c r="X2708" s="358">
        <f>IF(X2464,0,$D2708*(1+'General Inputs'!$C$4)^(X$3906-$K$3906))*'General Inputs'!$C$6</f>
        <v>1552327.9565445553</v>
      </c>
      <c r="Y2708" s="358">
        <f>IF(Y2464,0,$D2708*(1+'General Inputs'!$C$4)^(Y$3906-$K$3906))*'General Inputs'!$C$6</f>
        <v>1583374.5156754467</v>
      </c>
      <c r="Z2708" s="358">
        <f>IF(Z2464,0,$D2708*(1+'General Inputs'!$C$4)^(Z$3906-$K$3906))*'General Inputs'!$C$6</f>
        <v>1615042.0059889548</v>
      </c>
      <c r="AA2708" s="358">
        <f>IF(AA2464,0,$D2708*(1+'General Inputs'!$C$4)^(AA$3906-$K$3906))*'General Inputs'!$C$6</f>
        <v>1647342.8461087344</v>
      </c>
      <c r="AB2708" s="358">
        <f>IF(AB2464,0,$D2708*(1+'General Inputs'!$C$4)^(AB$3906-$K$3906))*'General Inputs'!$C$6</f>
        <v>1680289.7030309094</v>
      </c>
      <c r="AC2708" s="358">
        <f>IF(AC2464,0,$D2708*(1+'General Inputs'!$C$4)^(AC$3906-$K$3906))*'General Inputs'!$C$6</f>
        <v>1713895.4970915273</v>
      </c>
      <c r="AD2708" s="358">
        <f>IF(AD2464,0,$D2708*(1+'General Inputs'!$C$4)^(AD$3906-$K$3906))*'General Inputs'!$C$6</f>
        <v>1748173.4070333578</v>
      </c>
      <c r="AE2708" s="358">
        <f>IF(AE2464,0,$D2708*(1+'General Inputs'!$C$4)^(AE$3906-$K$3906))*'General Inputs'!$C$6</f>
        <v>1783136.8751740248</v>
      </c>
      <c r="AF2708" s="358">
        <f>IF(AF2464,0,$D2708*(1+'General Inputs'!$C$4)^(AF$3906-$K$3906))*'General Inputs'!$C$6</f>
        <v>1818799.6126775055</v>
      </c>
      <c r="AG2708" s="358">
        <f>IF(AG2464,0,$D2708*(1+'General Inputs'!$C$4)^(AG$3906-$K$3906))*'General Inputs'!$C$6</f>
        <v>1855175.6049310556</v>
      </c>
      <c r="AH2708" s="358">
        <f>IF(AH2464,0,$D2708*(1+'General Inputs'!$C$4)^(AH$3906-$K$3906))*'General Inputs'!$C$6</f>
        <v>1892279.1170296762</v>
      </c>
      <c r="AI2708" s="358">
        <f>IF(AI2464,0,$D2708*(1+'General Inputs'!$C$4)^(AI$3906-$K$3906))*'General Inputs'!$C$6</f>
        <v>1930124.6993702701</v>
      </c>
      <c r="AJ2708" s="358">
        <f>IF(AJ2464,0,$D2708*(1+'General Inputs'!$C$4)^(AJ$3906-$K$3906))*'General Inputs'!$C$6</f>
        <v>1968727.1933576753</v>
      </c>
    </row>
    <row r="2709" spans="1:36" x14ac:dyDescent="0.25">
      <c r="A2709" s="353" t="s">
        <v>227</v>
      </c>
      <c r="B2709" s="353" t="s">
        <v>433</v>
      </c>
      <c r="C2709" s="441">
        <f t="shared" si="2367"/>
        <v>20000</v>
      </c>
      <c r="D2709" s="397">
        <v>8000000</v>
      </c>
      <c r="E2709" s="397"/>
      <c r="F2709" s="397"/>
      <c r="G2709" s="397"/>
      <c r="H2709" s="397"/>
      <c r="I2709" s="476">
        <f t="shared" si="2368"/>
        <v>22</v>
      </c>
      <c r="J2709" s="476">
        <f t="shared" si="2369"/>
        <v>1</v>
      </c>
      <c r="K2709" s="358">
        <v>0</v>
      </c>
      <c r="L2709" s="358">
        <v>0</v>
      </c>
      <c r="M2709" s="358">
        <v>0</v>
      </c>
      <c r="N2709" s="358">
        <v>0</v>
      </c>
      <c r="O2709" s="358">
        <f>IF(O2465,0,$D2709*(1+'General Inputs'!$C$4)^(O$3906-$K$3906))*'General Inputs'!$C$6</f>
        <v>1298918.5919999999</v>
      </c>
      <c r="P2709" s="358">
        <f>IF(P2465,0,$D2709*(1+'General Inputs'!$C$4)^(P$3906-$K$3906))*'General Inputs'!$C$6</f>
        <v>1324896.9638399999</v>
      </c>
      <c r="Q2709" s="358">
        <f>IF(Q2465,0,$D2709*(1+'General Inputs'!$C$4)^(Q$3906-$K$3906))*'General Inputs'!$C$6</f>
        <v>1351394.9031168001</v>
      </c>
      <c r="R2709" s="358">
        <f>IF(R2465,0,$D2709*(1+'General Inputs'!$C$4)^(R$3906-$K$3906))*'General Inputs'!$C$6</f>
        <v>1378422.8011791357</v>
      </c>
      <c r="S2709" s="358">
        <f>IF(S2465,0,$D2709*(1+'General Inputs'!$C$4)^(S$3906-$K$3906))*'General Inputs'!$C$6</f>
        <v>1405991.2572027186</v>
      </c>
      <c r="T2709" s="358">
        <f>IF(T2465,0,$D2709*(1+'General Inputs'!$C$4)^(T$3906-$K$3906))*'General Inputs'!$C$6</f>
        <v>1434111.082346773</v>
      </c>
      <c r="U2709" s="358">
        <f>IF(U2465,0,$D2709*(1+'General Inputs'!$C$4)^(U$3906-$K$3906))*'General Inputs'!$C$6</f>
        <v>1462793.3039937085</v>
      </c>
      <c r="V2709" s="358">
        <f>IF(V2465,0,$D2709*(1+'General Inputs'!$C$4)^(V$3906-$K$3906))*'General Inputs'!$C$6</f>
        <v>1492049.1700735826</v>
      </c>
      <c r="W2709" s="358">
        <f>IF(W2465,0,$D2709*(1+'General Inputs'!$C$4)^(W$3906-$K$3906))*'General Inputs'!$C$6</f>
        <v>1521890.1534750543</v>
      </c>
      <c r="X2709" s="358">
        <f>IF(X2465,0,$D2709*(1+'General Inputs'!$C$4)^(X$3906-$K$3906))*'General Inputs'!$C$6</f>
        <v>1552327.9565445553</v>
      </c>
      <c r="Y2709" s="358">
        <f>IF(Y2465,0,$D2709*(1+'General Inputs'!$C$4)^(Y$3906-$K$3906))*'General Inputs'!$C$6</f>
        <v>1583374.5156754467</v>
      </c>
      <c r="Z2709" s="358">
        <f>IF(Z2465,0,$D2709*(1+'General Inputs'!$C$4)^(Z$3906-$K$3906))*'General Inputs'!$C$6</f>
        <v>1615042.0059889548</v>
      </c>
      <c r="AA2709" s="358">
        <f>IF(AA2465,0,$D2709*(1+'General Inputs'!$C$4)^(AA$3906-$K$3906))*'General Inputs'!$C$6</f>
        <v>1647342.8461087344</v>
      </c>
      <c r="AB2709" s="358">
        <f>IF(AB2465,0,$D2709*(1+'General Inputs'!$C$4)^(AB$3906-$K$3906))*'General Inputs'!$C$6</f>
        <v>1680289.7030309094</v>
      </c>
      <c r="AC2709" s="358">
        <f>IF(AC2465,0,$D2709*(1+'General Inputs'!$C$4)^(AC$3906-$K$3906))*'General Inputs'!$C$6</f>
        <v>1713895.4970915273</v>
      </c>
      <c r="AD2709" s="358">
        <f>IF(AD2465,0,$D2709*(1+'General Inputs'!$C$4)^(AD$3906-$K$3906))*'General Inputs'!$C$6</f>
        <v>1748173.4070333578</v>
      </c>
      <c r="AE2709" s="358">
        <f>IF(AE2465,0,$D2709*(1+'General Inputs'!$C$4)^(AE$3906-$K$3906))*'General Inputs'!$C$6</f>
        <v>1783136.8751740248</v>
      </c>
      <c r="AF2709" s="358">
        <f>IF(AF2465,0,$D2709*(1+'General Inputs'!$C$4)^(AF$3906-$K$3906))*'General Inputs'!$C$6</f>
        <v>1818799.6126775055</v>
      </c>
      <c r="AG2709" s="358">
        <f>IF(AG2465,0,$D2709*(1+'General Inputs'!$C$4)^(AG$3906-$K$3906))*'General Inputs'!$C$6</f>
        <v>1855175.6049310556</v>
      </c>
      <c r="AH2709" s="358">
        <f>IF(AH2465,0,$D2709*(1+'General Inputs'!$C$4)^(AH$3906-$K$3906))*'General Inputs'!$C$6</f>
        <v>1892279.1170296762</v>
      </c>
      <c r="AI2709" s="358">
        <f>IF(AI2465,0,$D2709*(1+'General Inputs'!$C$4)^(AI$3906-$K$3906))*'General Inputs'!$C$6</f>
        <v>1930124.6993702701</v>
      </c>
      <c r="AJ2709" s="358">
        <f>IF(AJ2465,0,$D2709*(1+'General Inputs'!$C$4)^(AJ$3906-$K$3906))*'General Inputs'!$C$6</f>
        <v>1968727.1933576753</v>
      </c>
    </row>
    <row r="2710" spans="1:36" x14ac:dyDescent="0.25">
      <c r="A2710" s="353" t="s">
        <v>227</v>
      </c>
      <c r="B2710" s="353" t="s">
        <v>390</v>
      </c>
      <c r="C2710" s="441">
        <f t="shared" si="2367"/>
        <v>20000</v>
      </c>
      <c r="D2710" s="397">
        <v>8000000</v>
      </c>
      <c r="E2710" s="397"/>
      <c r="F2710" s="397"/>
      <c r="G2710" s="397"/>
      <c r="H2710" s="397"/>
      <c r="I2710" s="476">
        <f t="shared" si="2368"/>
        <v>22</v>
      </c>
      <c r="J2710" s="476">
        <f t="shared" si="2369"/>
        <v>1</v>
      </c>
      <c r="K2710" s="358">
        <v>0</v>
      </c>
      <c r="L2710" s="358">
        <v>0</v>
      </c>
      <c r="M2710" s="358">
        <v>0</v>
      </c>
      <c r="N2710" s="358">
        <v>0</v>
      </c>
      <c r="O2710" s="358">
        <f>IF(O2466,0,$D2710*(1+'General Inputs'!$C$4)^(O$3906-$K$3906))*'General Inputs'!$C$6</f>
        <v>1298918.5919999999</v>
      </c>
      <c r="P2710" s="358">
        <f>IF(P2466,0,$D2710*(1+'General Inputs'!$C$4)^(P$3906-$K$3906))*'General Inputs'!$C$6</f>
        <v>1324896.9638399999</v>
      </c>
      <c r="Q2710" s="358">
        <f>IF(Q2466,0,$D2710*(1+'General Inputs'!$C$4)^(Q$3906-$K$3906))*'General Inputs'!$C$6</f>
        <v>1351394.9031168001</v>
      </c>
      <c r="R2710" s="358">
        <f>IF(R2466,0,$D2710*(1+'General Inputs'!$C$4)^(R$3906-$K$3906))*'General Inputs'!$C$6</f>
        <v>1378422.8011791357</v>
      </c>
      <c r="S2710" s="358">
        <f>IF(S2466,0,$D2710*(1+'General Inputs'!$C$4)^(S$3906-$K$3906))*'General Inputs'!$C$6</f>
        <v>1405991.2572027186</v>
      </c>
      <c r="T2710" s="358">
        <f>IF(T2466,0,$D2710*(1+'General Inputs'!$C$4)^(T$3906-$K$3906))*'General Inputs'!$C$6</f>
        <v>1434111.082346773</v>
      </c>
      <c r="U2710" s="358">
        <f>IF(U2466,0,$D2710*(1+'General Inputs'!$C$4)^(U$3906-$K$3906))*'General Inputs'!$C$6</f>
        <v>1462793.3039937085</v>
      </c>
      <c r="V2710" s="358">
        <f>IF(V2466,0,$D2710*(1+'General Inputs'!$C$4)^(V$3906-$K$3906))*'General Inputs'!$C$6</f>
        <v>1492049.1700735826</v>
      </c>
      <c r="W2710" s="358">
        <f>IF(W2466,0,$D2710*(1+'General Inputs'!$C$4)^(W$3906-$K$3906))*'General Inputs'!$C$6</f>
        <v>1521890.1534750543</v>
      </c>
      <c r="X2710" s="358">
        <f>IF(X2466,0,$D2710*(1+'General Inputs'!$C$4)^(X$3906-$K$3906))*'General Inputs'!$C$6</f>
        <v>1552327.9565445553</v>
      </c>
      <c r="Y2710" s="358">
        <f>IF(Y2466,0,$D2710*(1+'General Inputs'!$C$4)^(Y$3906-$K$3906))*'General Inputs'!$C$6</f>
        <v>1583374.5156754467</v>
      </c>
      <c r="Z2710" s="358">
        <f>IF(Z2466,0,$D2710*(1+'General Inputs'!$C$4)^(Z$3906-$K$3906))*'General Inputs'!$C$6</f>
        <v>1615042.0059889548</v>
      </c>
      <c r="AA2710" s="358">
        <f>IF(AA2466,0,$D2710*(1+'General Inputs'!$C$4)^(AA$3906-$K$3906))*'General Inputs'!$C$6</f>
        <v>1647342.8461087344</v>
      </c>
      <c r="AB2710" s="358">
        <f>IF(AB2466,0,$D2710*(1+'General Inputs'!$C$4)^(AB$3906-$K$3906))*'General Inputs'!$C$6</f>
        <v>1680289.7030309094</v>
      </c>
      <c r="AC2710" s="358">
        <f>IF(AC2466,0,$D2710*(1+'General Inputs'!$C$4)^(AC$3906-$K$3906))*'General Inputs'!$C$6</f>
        <v>1713895.4970915273</v>
      </c>
      <c r="AD2710" s="358">
        <f>IF(AD2466,0,$D2710*(1+'General Inputs'!$C$4)^(AD$3906-$K$3906))*'General Inputs'!$C$6</f>
        <v>1748173.4070333578</v>
      </c>
      <c r="AE2710" s="358">
        <f>IF(AE2466,0,$D2710*(1+'General Inputs'!$C$4)^(AE$3906-$K$3906))*'General Inputs'!$C$6</f>
        <v>1783136.8751740248</v>
      </c>
      <c r="AF2710" s="358">
        <f>IF(AF2466,0,$D2710*(1+'General Inputs'!$C$4)^(AF$3906-$K$3906))*'General Inputs'!$C$6</f>
        <v>1818799.6126775055</v>
      </c>
      <c r="AG2710" s="358">
        <f>IF(AG2466,0,$D2710*(1+'General Inputs'!$C$4)^(AG$3906-$K$3906))*'General Inputs'!$C$6</f>
        <v>1855175.6049310556</v>
      </c>
      <c r="AH2710" s="358">
        <f>IF(AH2466,0,$D2710*(1+'General Inputs'!$C$4)^(AH$3906-$K$3906))*'General Inputs'!$C$6</f>
        <v>1892279.1170296762</v>
      </c>
      <c r="AI2710" s="358">
        <f>IF(AI2466,0,$D2710*(1+'General Inputs'!$C$4)^(AI$3906-$K$3906))*'General Inputs'!$C$6</f>
        <v>1930124.6993702701</v>
      </c>
      <c r="AJ2710" s="358">
        <f>IF(AJ2466,0,$D2710*(1+'General Inputs'!$C$4)^(AJ$3906-$K$3906))*'General Inputs'!$C$6</f>
        <v>1968727.1933576753</v>
      </c>
    </row>
    <row r="2711" spans="1:36" x14ac:dyDescent="0.25">
      <c r="A2711" s="353" t="s">
        <v>228</v>
      </c>
      <c r="B2711" s="353" t="s">
        <v>378</v>
      </c>
      <c r="C2711" s="441">
        <f t="shared" si="2367"/>
        <v>20000</v>
      </c>
      <c r="D2711" s="397">
        <v>8000000</v>
      </c>
      <c r="E2711" s="397"/>
      <c r="F2711" s="397"/>
      <c r="G2711" s="397"/>
      <c r="H2711" s="397"/>
      <c r="I2711" s="476">
        <f t="shared" si="2368"/>
        <v>22</v>
      </c>
      <c r="J2711" s="476">
        <f t="shared" si="2369"/>
        <v>1</v>
      </c>
      <c r="K2711" s="358">
        <v>0</v>
      </c>
      <c r="L2711" s="358">
        <v>0</v>
      </c>
      <c r="M2711" s="358">
        <v>0</v>
      </c>
      <c r="N2711" s="358">
        <v>0</v>
      </c>
      <c r="O2711" s="358">
        <f>IF(O2467,0,$D2711*(1+'General Inputs'!$C$4)^(O$3906-$K$3906))*'General Inputs'!$C$6</f>
        <v>1298918.5919999999</v>
      </c>
      <c r="P2711" s="358">
        <f>IF(P2467,0,$D2711*(1+'General Inputs'!$C$4)^(P$3906-$K$3906))*'General Inputs'!$C$6</f>
        <v>1324896.9638399999</v>
      </c>
      <c r="Q2711" s="358">
        <f>IF(Q2467,0,$D2711*(1+'General Inputs'!$C$4)^(Q$3906-$K$3906))*'General Inputs'!$C$6</f>
        <v>1351394.9031168001</v>
      </c>
      <c r="R2711" s="358">
        <f>IF(R2467,0,$D2711*(1+'General Inputs'!$C$4)^(R$3906-$K$3906))*'General Inputs'!$C$6</f>
        <v>1378422.8011791357</v>
      </c>
      <c r="S2711" s="358">
        <f>IF(S2467,0,$D2711*(1+'General Inputs'!$C$4)^(S$3906-$K$3906))*'General Inputs'!$C$6</f>
        <v>1405991.2572027186</v>
      </c>
      <c r="T2711" s="358">
        <f>IF(T2467,0,$D2711*(1+'General Inputs'!$C$4)^(T$3906-$K$3906))*'General Inputs'!$C$6</f>
        <v>1434111.082346773</v>
      </c>
      <c r="U2711" s="358">
        <f>IF(U2467,0,$D2711*(1+'General Inputs'!$C$4)^(U$3906-$K$3906))*'General Inputs'!$C$6</f>
        <v>1462793.3039937085</v>
      </c>
      <c r="V2711" s="358">
        <f>IF(V2467,0,$D2711*(1+'General Inputs'!$C$4)^(V$3906-$K$3906))*'General Inputs'!$C$6</f>
        <v>1492049.1700735826</v>
      </c>
      <c r="W2711" s="358">
        <f>IF(W2467,0,$D2711*(1+'General Inputs'!$C$4)^(W$3906-$K$3906))*'General Inputs'!$C$6</f>
        <v>1521890.1534750543</v>
      </c>
      <c r="X2711" s="358">
        <f>IF(X2467,0,$D2711*(1+'General Inputs'!$C$4)^(X$3906-$K$3906))*'General Inputs'!$C$6</f>
        <v>1552327.9565445553</v>
      </c>
      <c r="Y2711" s="358">
        <f>IF(Y2467,0,$D2711*(1+'General Inputs'!$C$4)^(Y$3906-$K$3906))*'General Inputs'!$C$6</f>
        <v>1583374.5156754467</v>
      </c>
      <c r="Z2711" s="358">
        <f>IF(Z2467,0,$D2711*(1+'General Inputs'!$C$4)^(Z$3906-$K$3906))*'General Inputs'!$C$6</f>
        <v>1615042.0059889548</v>
      </c>
      <c r="AA2711" s="358">
        <f>IF(AA2467,0,$D2711*(1+'General Inputs'!$C$4)^(AA$3906-$K$3906))*'General Inputs'!$C$6</f>
        <v>1647342.8461087344</v>
      </c>
      <c r="AB2711" s="358">
        <f>IF(AB2467,0,$D2711*(1+'General Inputs'!$C$4)^(AB$3906-$K$3906))*'General Inputs'!$C$6</f>
        <v>1680289.7030309094</v>
      </c>
      <c r="AC2711" s="358">
        <f>IF(AC2467,0,$D2711*(1+'General Inputs'!$C$4)^(AC$3906-$K$3906))*'General Inputs'!$C$6</f>
        <v>1713895.4970915273</v>
      </c>
      <c r="AD2711" s="358">
        <f>IF(AD2467,0,$D2711*(1+'General Inputs'!$C$4)^(AD$3906-$K$3906))*'General Inputs'!$C$6</f>
        <v>1748173.4070333578</v>
      </c>
      <c r="AE2711" s="358">
        <f>IF(AE2467,0,$D2711*(1+'General Inputs'!$C$4)^(AE$3906-$K$3906))*'General Inputs'!$C$6</f>
        <v>1783136.8751740248</v>
      </c>
      <c r="AF2711" s="358">
        <f>IF(AF2467,0,$D2711*(1+'General Inputs'!$C$4)^(AF$3906-$K$3906))*'General Inputs'!$C$6</f>
        <v>1818799.6126775055</v>
      </c>
      <c r="AG2711" s="358">
        <f>IF(AG2467,0,$D2711*(1+'General Inputs'!$C$4)^(AG$3906-$K$3906))*'General Inputs'!$C$6</f>
        <v>1855175.6049310556</v>
      </c>
      <c r="AH2711" s="358">
        <f>IF(AH2467,0,$D2711*(1+'General Inputs'!$C$4)^(AH$3906-$K$3906))*'General Inputs'!$C$6</f>
        <v>1892279.1170296762</v>
      </c>
      <c r="AI2711" s="358">
        <f>IF(AI2467,0,$D2711*(1+'General Inputs'!$C$4)^(AI$3906-$K$3906))*'General Inputs'!$C$6</f>
        <v>1930124.6993702701</v>
      </c>
      <c r="AJ2711" s="358">
        <f>IF(AJ2467,0,$D2711*(1+'General Inputs'!$C$4)^(AJ$3906-$K$3906))*'General Inputs'!$C$6</f>
        <v>1968727.1933576753</v>
      </c>
    </row>
    <row r="2712" spans="1:36" x14ac:dyDescent="0.25">
      <c r="A2712" s="353" t="s">
        <v>228</v>
      </c>
      <c r="B2712" s="353" t="s">
        <v>432</v>
      </c>
      <c r="C2712" s="441">
        <f t="shared" si="2367"/>
        <v>20000</v>
      </c>
      <c r="D2712" s="397">
        <v>8000000</v>
      </c>
      <c r="E2712" s="397"/>
      <c r="F2712" s="397"/>
      <c r="G2712" s="397"/>
      <c r="H2712" s="397"/>
      <c r="I2712" s="476">
        <f t="shared" si="2368"/>
        <v>22</v>
      </c>
      <c r="J2712" s="476">
        <f t="shared" si="2369"/>
        <v>1</v>
      </c>
      <c r="K2712" s="358">
        <v>0</v>
      </c>
      <c r="L2712" s="358">
        <v>0</v>
      </c>
      <c r="M2712" s="358">
        <v>0</v>
      </c>
      <c r="N2712" s="358">
        <v>0</v>
      </c>
      <c r="O2712" s="358">
        <f>IF(O2468,0,$D2712*(1+'General Inputs'!$C$4)^(O$3906-$K$3906))*'General Inputs'!$C$6</f>
        <v>1298918.5919999999</v>
      </c>
      <c r="P2712" s="358">
        <f>IF(P2468,0,$D2712*(1+'General Inputs'!$C$4)^(P$3906-$K$3906))*'General Inputs'!$C$6</f>
        <v>1324896.9638399999</v>
      </c>
      <c r="Q2712" s="358">
        <f>IF(Q2468,0,$D2712*(1+'General Inputs'!$C$4)^(Q$3906-$K$3906))*'General Inputs'!$C$6</f>
        <v>1351394.9031168001</v>
      </c>
      <c r="R2712" s="358">
        <f>IF(R2468,0,$D2712*(1+'General Inputs'!$C$4)^(R$3906-$K$3906))*'General Inputs'!$C$6</f>
        <v>1378422.8011791357</v>
      </c>
      <c r="S2712" s="358">
        <f>IF(S2468,0,$D2712*(1+'General Inputs'!$C$4)^(S$3906-$K$3906))*'General Inputs'!$C$6</f>
        <v>1405991.2572027186</v>
      </c>
      <c r="T2712" s="358">
        <f>IF(T2468,0,$D2712*(1+'General Inputs'!$C$4)^(T$3906-$K$3906))*'General Inputs'!$C$6</f>
        <v>1434111.082346773</v>
      </c>
      <c r="U2712" s="358">
        <f>IF(U2468,0,$D2712*(1+'General Inputs'!$C$4)^(U$3906-$K$3906))*'General Inputs'!$C$6</f>
        <v>1462793.3039937085</v>
      </c>
      <c r="V2712" s="358">
        <f>IF(V2468,0,$D2712*(1+'General Inputs'!$C$4)^(V$3906-$K$3906))*'General Inputs'!$C$6</f>
        <v>1492049.1700735826</v>
      </c>
      <c r="W2712" s="358">
        <f>IF(W2468,0,$D2712*(1+'General Inputs'!$C$4)^(W$3906-$K$3906))*'General Inputs'!$C$6</f>
        <v>1521890.1534750543</v>
      </c>
      <c r="X2712" s="358">
        <f>IF(X2468,0,$D2712*(1+'General Inputs'!$C$4)^(X$3906-$K$3906))*'General Inputs'!$C$6</f>
        <v>1552327.9565445553</v>
      </c>
      <c r="Y2712" s="358">
        <f>IF(Y2468,0,$D2712*(1+'General Inputs'!$C$4)^(Y$3906-$K$3906))*'General Inputs'!$C$6</f>
        <v>1583374.5156754467</v>
      </c>
      <c r="Z2712" s="358">
        <f>IF(Z2468,0,$D2712*(1+'General Inputs'!$C$4)^(Z$3906-$K$3906))*'General Inputs'!$C$6</f>
        <v>1615042.0059889548</v>
      </c>
      <c r="AA2712" s="358">
        <f>IF(AA2468,0,$D2712*(1+'General Inputs'!$C$4)^(AA$3906-$K$3906))*'General Inputs'!$C$6</f>
        <v>1647342.8461087344</v>
      </c>
      <c r="AB2712" s="358">
        <f>IF(AB2468,0,$D2712*(1+'General Inputs'!$C$4)^(AB$3906-$K$3906))*'General Inputs'!$C$6</f>
        <v>1680289.7030309094</v>
      </c>
      <c r="AC2712" s="358">
        <f>IF(AC2468,0,$D2712*(1+'General Inputs'!$C$4)^(AC$3906-$K$3906))*'General Inputs'!$C$6</f>
        <v>1713895.4970915273</v>
      </c>
      <c r="AD2712" s="358">
        <f>IF(AD2468,0,$D2712*(1+'General Inputs'!$C$4)^(AD$3906-$K$3906))*'General Inputs'!$C$6</f>
        <v>1748173.4070333578</v>
      </c>
      <c r="AE2712" s="358">
        <f>IF(AE2468,0,$D2712*(1+'General Inputs'!$C$4)^(AE$3906-$K$3906))*'General Inputs'!$C$6</f>
        <v>1783136.8751740248</v>
      </c>
      <c r="AF2712" s="358">
        <f>IF(AF2468,0,$D2712*(1+'General Inputs'!$C$4)^(AF$3906-$K$3906))*'General Inputs'!$C$6</f>
        <v>1818799.6126775055</v>
      </c>
      <c r="AG2712" s="358">
        <f>IF(AG2468,0,$D2712*(1+'General Inputs'!$C$4)^(AG$3906-$K$3906))*'General Inputs'!$C$6</f>
        <v>1855175.6049310556</v>
      </c>
      <c r="AH2712" s="358">
        <f>IF(AH2468,0,$D2712*(1+'General Inputs'!$C$4)^(AH$3906-$K$3906))*'General Inputs'!$C$6</f>
        <v>1892279.1170296762</v>
      </c>
      <c r="AI2712" s="358">
        <f>IF(AI2468,0,$D2712*(1+'General Inputs'!$C$4)^(AI$3906-$K$3906))*'General Inputs'!$C$6</f>
        <v>1930124.6993702701</v>
      </c>
      <c r="AJ2712" s="358">
        <f>IF(AJ2468,0,$D2712*(1+'General Inputs'!$C$4)^(AJ$3906-$K$3906))*'General Inputs'!$C$6</f>
        <v>1968727.1933576753</v>
      </c>
    </row>
    <row r="2713" spans="1:36" x14ac:dyDescent="0.25">
      <c r="A2713" s="353" t="s">
        <v>229</v>
      </c>
      <c r="B2713" s="353" t="s">
        <v>381</v>
      </c>
      <c r="C2713" s="441">
        <f t="shared" si="2367"/>
        <v>20000</v>
      </c>
      <c r="D2713" s="397">
        <v>8000000</v>
      </c>
      <c r="E2713" s="397"/>
      <c r="F2713" s="397"/>
      <c r="G2713" s="397"/>
      <c r="H2713" s="397"/>
      <c r="I2713" s="476">
        <f t="shared" si="2368"/>
        <v>22</v>
      </c>
      <c r="J2713" s="476">
        <f t="shared" si="2369"/>
        <v>1</v>
      </c>
      <c r="K2713" s="358">
        <v>0</v>
      </c>
      <c r="L2713" s="358">
        <v>0</v>
      </c>
      <c r="M2713" s="358">
        <v>0</v>
      </c>
      <c r="N2713" s="358">
        <v>0</v>
      </c>
      <c r="O2713" s="358">
        <f>IF(O2469,0,$D2713*(1+'General Inputs'!$C$4)^(O$3906-$K$3906))*'General Inputs'!$C$6</f>
        <v>1298918.5919999999</v>
      </c>
      <c r="P2713" s="358">
        <f>IF(P2469,0,$D2713*(1+'General Inputs'!$C$4)^(P$3906-$K$3906))*'General Inputs'!$C$6</f>
        <v>1324896.9638399999</v>
      </c>
      <c r="Q2713" s="358">
        <f>IF(Q2469,0,$D2713*(1+'General Inputs'!$C$4)^(Q$3906-$K$3906))*'General Inputs'!$C$6</f>
        <v>1351394.9031168001</v>
      </c>
      <c r="R2713" s="358">
        <f>IF(R2469,0,$D2713*(1+'General Inputs'!$C$4)^(R$3906-$K$3906))*'General Inputs'!$C$6</f>
        <v>1378422.8011791357</v>
      </c>
      <c r="S2713" s="358">
        <f>IF(S2469,0,$D2713*(1+'General Inputs'!$C$4)^(S$3906-$K$3906))*'General Inputs'!$C$6</f>
        <v>1405991.2572027186</v>
      </c>
      <c r="T2713" s="358">
        <f>IF(T2469,0,$D2713*(1+'General Inputs'!$C$4)^(T$3906-$K$3906))*'General Inputs'!$C$6</f>
        <v>1434111.082346773</v>
      </c>
      <c r="U2713" s="358">
        <f>IF(U2469,0,$D2713*(1+'General Inputs'!$C$4)^(U$3906-$K$3906))*'General Inputs'!$C$6</f>
        <v>1462793.3039937085</v>
      </c>
      <c r="V2713" s="358">
        <f>IF(V2469,0,$D2713*(1+'General Inputs'!$C$4)^(V$3906-$K$3906))*'General Inputs'!$C$6</f>
        <v>1492049.1700735826</v>
      </c>
      <c r="W2713" s="358">
        <f>IF(W2469,0,$D2713*(1+'General Inputs'!$C$4)^(W$3906-$K$3906))*'General Inputs'!$C$6</f>
        <v>1521890.1534750543</v>
      </c>
      <c r="X2713" s="358">
        <f>IF(X2469,0,$D2713*(1+'General Inputs'!$C$4)^(X$3906-$K$3906))*'General Inputs'!$C$6</f>
        <v>1552327.9565445553</v>
      </c>
      <c r="Y2713" s="358">
        <f>IF(Y2469,0,$D2713*(1+'General Inputs'!$C$4)^(Y$3906-$K$3906))*'General Inputs'!$C$6</f>
        <v>1583374.5156754467</v>
      </c>
      <c r="Z2713" s="358">
        <f>IF(Z2469,0,$D2713*(1+'General Inputs'!$C$4)^(Z$3906-$K$3906))*'General Inputs'!$C$6</f>
        <v>1615042.0059889548</v>
      </c>
      <c r="AA2713" s="358">
        <f>IF(AA2469,0,$D2713*(1+'General Inputs'!$C$4)^(AA$3906-$K$3906))*'General Inputs'!$C$6</f>
        <v>1647342.8461087344</v>
      </c>
      <c r="AB2713" s="358">
        <f>IF(AB2469,0,$D2713*(1+'General Inputs'!$C$4)^(AB$3906-$K$3906))*'General Inputs'!$C$6</f>
        <v>1680289.7030309094</v>
      </c>
      <c r="AC2713" s="358">
        <f>IF(AC2469,0,$D2713*(1+'General Inputs'!$C$4)^(AC$3906-$K$3906))*'General Inputs'!$C$6</f>
        <v>1713895.4970915273</v>
      </c>
      <c r="AD2713" s="358">
        <f>IF(AD2469,0,$D2713*(1+'General Inputs'!$C$4)^(AD$3906-$K$3906))*'General Inputs'!$C$6</f>
        <v>1748173.4070333578</v>
      </c>
      <c r="AE2713" s="358">
        <f>IF(AE2469,0,$D2713*(1+'General Inputs'!$C$4)^(AE$3906-$K$3906))*'General Inputs'!$C$6</f>
        <v>1783136.8751740248</v>
      </c>
      <c r="AF2713" s="358">
        <f>IF(AF2469,0,$D2713*(1+'General Inputs'!$C$4)^(AF$3906-$K$3906))*'General Inputs'!$C$6</f>
        <v>1818799.6126775055</v>
      </c>
      <c r="AG2713" s="358">
        <f>IF(AG2469,0,$D2713*(1+'General Inputs'!$C$4)^(AG$3906-$K$3906))*'General Inputs'!$C$6</f>
        <v>1855175.6049310556</v>
      </c>
      <c r="AH2713" s="358">
        <f>IF(AH2469,0,$D2713*(1+'General Inputs'!$C$4)^(AH$3906-$K$3906))*'General Inputs'!$C$6</f>
        <v>1892279.1170296762</v>
      </c>
      <c r="AI2713" s="358">
        <f>IF(AI2469,0,$D2713*(1+'General Inputs'!$C$4)^(AI$3906-$K$3906))*'General Inputs'!$C$6</f>
        <v>1930124.6993702701</v>
      </c>
      <c r="AJ2713" s="358">
        <f>IF(AJ2469,0,$D2713*(1+'General Inputs'!$C$4)^(AJ$3906-$K$3906))*'General Inputs'!$C$6</f>
        <v>1968727.1933576753</v>
      </c>
    </row>
    <row r="2714" spans="1:36" x14ac:dyDescent="0.25">
      <c r="A2714" s="353" t="s">
        <v>229</v>
      </c>
      <c r="B2714" s="353" t="s">
        <v>491</v>
      </c>
      <c r="C2714" s="441">
        <f t="shared" si="2367"/>
        <v>20000</v>
      </c>
      <c r="D2714" s="397">
        <v>8000000</v>
      </c>
      <c r="E2714" s="397"/>
      <c r="F2714" s="397"/>
      <c r="G2714" s="397"/>
      <c r="H2714" s="397"/>
      <c r="I2714" s="476">
        <f t="shared" si="2368"/>
        <v>22</v>
      </c>
      <c r="J2714" s="476">
        <f t="shared" si="2369"/>
        <v>1</v>
      </c>
      <c r="K2714" s="358">
        <v>0</v>
      </c>
      <c r="L2714" s="358">
        <v>0</v>
      </c>
      <c r="M2714" s="358">
        <v>0</v>
      </c>
      <c r="N2714" s="358">
        <v>0</v>
      </c>
      <c r="O2714" s="358">
        <f>IF(O2470,0,$D2714*(1+'General Inputs'!$C$4)^(O$3906-$K$3906))*'General Inputs'!$C$6</f>
        <v>1298918.5919999999</v>
      </c>
      <c r="P2714" s="358">
        <f>IF(P2470,0,$D2714*(1+'General Inputs'!$C$4)^(P$3906-$K$3906))*'General Inputs'!$C$6</f>
        <v>1324896.9638399999</v>
      </c>
      <c r="Q2714" s="358">
        <f>IF(Q2470,0,$D2714*(1+'General Inputs'!$C$4)^(Q$3906-$K$3906))*'General Inputs'!$C$6</f>
        <v>1351394.9031168001</v>
      </c>
      <c r="R2714" s="358">
        <f>IF(R2470,0,$D2714*(1+'General Inputs'!$C$4)^(R$3906-$K$3906))*'General Inputs'!$C$6</f>
        <v>1378422.8011791357</v>
      </c>
      <c r="S2714" s="358">
        <f>IF(S2470,0,$D2714*(1+'General Inputs'!$C$4)^(S$3906-$K$3906))*'General Inputs'!$C$6</f>
        <v>1405991.2572027186</v>
      </c>
      <c r="T2714" s="358">
        <f>IF(T2470,0,$D2714*(1+'General Inputs'!$C$4)^(T$3906-$K$3906))*'General Inputs'!$C$6</f>
        <v>1434111.082346773</v>
      </c>
      <c r="U2714" s="358">
        <f>IF(U2470,0,$D2714*(1+'General Inputs'!$C$4)^(U$3906-$K$3906))*'General Inputs'!$C$6</f>
        <v>1462793.3039937085</v>
      </c>
      <c r="V2714" s="358">
        <f>IF(V2470,0,$D2714*(1+'General Inputs'!$C$4)^(V$3906-$K$3906))*'General Inputs'!$C$6</f>
        <v>1492049.1700735826</v>
      </c>
      <c r="W2714" s="358">
        <f>IF(W2470,0,$D2714*(1+'General Inputs'!$C$4)^(W$3906-$K$3906))*'General Inputs'!$C$6</f>
        <v>1521890.1534750543</v>
      </c>
      <c r="X2714" s="358">
        <f>IF(X2470,0,$D2714*(1+'General Inputs'!$C$4)^(X$3906-$K$3906))*'General Inputs'!$C$6</f>
        <v>1552327.9565445553</v>
      </c>
      <c r="Y2714" s="358">
        <f>IF(Y2470,0,$D2714*(1+'General Inputs'!$C$4)^(Y$3906-$K$3906))*'General Inputs'!$C$6</f>
        <v>1583374.5156754467</v>
      </c>
      <c r="Z2714" s="358">
        <f>IF(Z2470,0,$D2714*(1+'General Inputs'!$C$4)^(Z$3906-$K$3906))*'General Inputs'!$C$6</f>
        <v>1615042.0059889548</v>
      </c>
      <c r="AA2714" s="358">
        <f>IF(AA2470,0,$D2714*(1+'General Inputs'!$C$4)^(AA$3906-$K$3906))*'General Inputs'!$C$6</f>
        <v>1647342.8461087344</v>
      </c>
      <c r="AB2714" s="358">
        <f>IF(AB2470,0,$D2714*(1+'General Inputs'!$C$4)^(AB$3906-$K$3906))*'General Inputs'!$C$6</f>
        <v>1680289.7030309094</v>
      </c>
      <c r="AC2714" s="358">
        <f>IF(AC2470,0,$D2714*(1+'General Inputs'!$C$4)^(AC$3906-$K$3906))*'General Inputs'!$C$6</f>
        <v>1713895.4970915273</v>
      </c>
      <c r="AD2714" s="358">
        <f>IF(AD2470,0,$D2714*(1+'General Inputs'!$C$4)^(AD$3906-$K$3906))*'General Inputs'!$C$6</f>
        <v>1748173.4070333578</v>
      </c>
      <c r="AE2714" s="358">
        <f>IF(AE2470,0,$D2714*(1+'General Inputs'!$C$4)^(AE$3906-$K$3906))*'General Inputs'!$C$6</f>
        <v>1783136.8751740248</v>
      </c>
      <c r="AF2714" s="358">
        <f>IF(AF2470,0,$D2714*(1+'General Inputs'!$C$4)^(AF$3906-$K$3906))*'General Inputs'!$C$6</f>
        <v>1818799.6126775055</v>
      </c>
      <c r="AG2714" s="358">
        <f>IF(AG2470,0,$D2714*(1+'General Inputs'!$C$4)^(AG$3906-$K$3906))*'General Inputs'!$C$6</f>
        <v>1855175.6049310556</v>
      </c>
      <c r="AH2714" s="358">
        <f>IF(AH2470,0,$D2714*(1+'General Inputs'!$C$4)^(AH$3906-$K$3906))*'General Inputs'!$C$6</f>
        <v>1892279.1170296762</v>
      </c>
      <c r="AI2714" s="358">
        <f>IF(AI2470,0,$D2714*(1+'General Inputs'!$C$4)^(AI$3906-$K$3906))*'General Inputs'!$C$6</f>
        <v>1930124.6993702701</v>
      </c>
      <c r="AJ2714" s="358">
        <f>IF(AJ2470,0,$D2714*(1+'General Inputs'!$C$4)^(AJ$3906-$K$3906))*'General Inputs'!$C$6</f>
        <v>1968727.1933576753</v>
      </c>
    </row>
    <row r="2715" spans="1:36" x14ac:dyDescent="0.25">
      <c r="A2715" s="353" t="s">
        <v>323</v>
      </c>
      <c r="B2715" s="353" t="s">
        <v>323</v>
      </c>
      <c r="C2715" s="441">
        <f t="shared" si="2367"/>
        <v>20000</v>
      </c>
      <c r="D2715" s="397">
        <v>8000000</v>
      </c>
      <c r="E2715" s="397"/>
      <c r="F2715" s="397"/>
      <c r="G2715" s="397"/>
      <c r="H2715" s="397"/>
      <c r="I2715" s="476">
        <f t="shared" si="2368"/>
        <v>22</v>
      </c>
      <c r="J2715" s="476">
        <f t="shared" si="2369"/>
        <v>1</v>
      </c>
      <c r="K2715" s="358">
        <v>0</v>
      </c>
      <c r="L2715" s="358">
        <v>0</v>
      </c>
      <c r="M2715" s="358">
        <v>0</v>
      </c>
      <c r="N2715" s="358">
        <v>0</v>
      </c>
      <c r="O2715" s="358">
        <f>IF(O2471,0,$D2715*(1+'General Inputs'!$C$4)^(O$3906-$K$3906))*'General Inputs'!$C$6</f>
        <v>1298918.5919999999</v>
      </c>
      <c r="P2715" s="358">
        <f>IF(P2471,0,$D2715*(1+'General Inputs'!$C$4)^(P$3906-$K$3906))*'General Inputs'!$C$6</f>
        <v>1324896.9638399999</v>
      </c>
      <c r="Q2715" s="358">
        <f>IF(Q2471,0,$D2715*(1+'General Inputs'!$C$4)^(Q$3906-$K$3906))*'General Inputs'!$C$6</f>
        <v>1351394.9031168001</v>
      </c>
      <c r="R2715" s="358">
        <f>IF(R2471,0,$D2715*(1+'General Inputs'!$C$4)^(R$3906-$K$3906))*'General Inputs'!$C$6</f>
        <v>1378422.8011791357</v>
      </c>
      <c r="S2715" s="358">
        <f>IF(S2471,0,$D2715*(1+'General Inputs'!$C$4)^(S$3906-$K$3906))*'General Inputs'!$C$6</f>
        <v>1405991.2572027186</v>
      </c>
      <c r="T2715" s="358">
        <f>IF(T2471,0,$D2715*(1+'General Inputs'!$C$4)^(T$3906-$K$3906))*'General Inputs'!$C$6</f>
        <v>1434111.082346773</v>
      </c>
      <c r="U2715" s="358">
        <f>IF(U2471,0,$D2715*(1+'General Inputs'!$C$4)^(U$3906-$K$3906))*'General Inputs'!$C$6</f>
        <v>1462793.3039937085</v>
      </c>
      <c r="V2715" s="358">
        <f>IF(V2471,0,$D2715*(1+'General Inputs'!$C$4)^(V$3906-$K$3906))*'General Inputs'!$C$6</f>
        <v>1492049.1700735826</v>
      </c>
      <c r="W2715" s="358">
        <f>IF(W2471,0,$D2715*(1+'General Inputs'!$C$4)^(W$3906-$K$3906))*'General Inputs'!$C$6</f>
        <v>1521890.1534750543</v>
      </c>
      <c r="X2715" s="358">
        <f>IF(X2471,0,$D2715*(1+'General Inputs'!$C$4)^(X$3906-$K$3906))*'General Inputs'!$C$6</f>
        <v>1552327.9565445553</v>
      </c>
      <c r="Y2715" s="358">
        <f>IF(Y2471,0,$D2715*(1+'General Inputs'!$C$4)^(Y$3906-$K$3906))*'General Inputs'!$C$6</f>
        <v>1583374.5156754467</v>
      </c>
      <c r="Z2715" s="358">
        <f>IF(Z2471,0,$D2715*(1+'General Inputs'!$C$4)^(Z$3906-$K$3906))*'General Inputs'!$C$6</f>
        <v>1615042.0059889548</v>
      </c>
      <c r="AA2715" s="358">
        <f>IF(AA2471,0,$D2715*(1+'General Inputs'!$C$4)^(AA$3906-$K$3906))*'General Inputs'!$C$6</f>
        <v>1647342.8461087344</v>
      </c>
      <c r="AB2715" s="358">
        <f>IF(AB2471,0,$D2715*(1+'General Inputs'!$C$4)^(AB$3906-$K$3906))*'General Inputs'!$C$6</f>
        <v>1680289.7030309094</v>
      </c>
      <c r="AC2715" s="358">
        <f>IF(AC2471,0,$D2715*(1+'General Inputs'!$C$4)^(AC$3906-$K$3906))*'General Inputs'!$C$6</f>
        <v>1713895.4970915273</v>
      </c>
      <c r="AD2715" s="358">
        <f>IF(AD2471,0,$D2715*(1+'General Inputs'!$C$4)^(AD$3906-$K$3906))*'General Inputs'!$C$6</f>
        <v>1748173.4070333578</v>
      </c>
      <c r="AE2715" s="358">
        <f>IF(AE2471,0,$D2715*(1+'General Inputs'!$C$4)^(AE$3906-$K$3906))*'General Inputs'!$C$6</f>
        <v>1783136.8751740248</v>
      </c>
      <c r="AF2715" s="358">
        <f>IF(AF2471,0,$D2715*(1+'General Inputs'!$C$4)^(AF$3906-$K$3906))*'General Inputs'!$C$6</f>
        <v>1818799.6126775055</v>
      </c>
      <c r="AG2715" s="358">
        <f>IF(AG2471,0,$D2715*(1+'General Inputs'!$C$4)^(AG$3906-$K$3906))*'General Inputs'!$C$6</f>
        <v>1855175.6049310556</v>
      </c>
      <c r="AH2715" s="358">
        <f>IF(AH2471,0,$D2715*(1+'General Inputs'!$C$4)^(AH$3906-$K$3906))*'General Inputs'!$C$6</f>
        <v>1892279.1170296762</v>
      </c>
      <c r="AI2715" s="358">
        <f>IF(AI2471,0,$D2715*(1+'General Inputs'!$C$4)^(AI$3906-$K$3906))*'General Inputs'!$C$6</f>
        <v>1930124.6993702701</v>
      </c>
      <c r="AJ2715" s="358">
        <f>IF(AJ2471,0,$D2715*(1+'General Inputs'!$C$4)^(AJ$3906-$K$3906))*'General Inputs'!$C$6</f>
        <v>1968727.1933576753</v>
      </c>
    </row>
    <row r="2716" spans="1:36" x14ac:dyDescent="0.25">
      <c r="A2716" s="353" t="s">
        <v>230</v>
      </c>
      <c r="B2716" s="353" t="s">
        <v>479</v>
      </c>
      <c r="C2716" s="441">
        <f t="shared" si="2367"/>
        <v>20000</v>
      </c>
      <c r="D2716" s="397">
        <v>8000000</v>
      </c>
      <c r="E2716" s="397"/>
      <c r="F2716" s="397"/>
      <c r="G2716" s="397"/>
      <c r="H2716" s="397"/>
      <c r="I2716" s="476">
        <f t="shared" si="2368"/>
        <v>22</v>
      </c>
      <c r="J2716" s="476">
        <f t="shared" si="2369"/>
        <v>1</v>
      </c>
      <c r="K2716" s="358">
        <v>0</v>
      </c>
      <c r="L2716" s="358">
        <v>0</v>
      </c>
      <c r="M2716" s="358">
        <v>0</v>
      </c>
      <c r="N2716" s="358">
        <v>0</v>
      </c>
      <c r="O2716" s="358">
        <f>IF(O2472,0,$D2716*(1+'General Inputs'!$C$4)^(O$3906-$K$3906))*'General Inputs'!$C$6</f>
        <v>1298918.5919999999</v>
      </c>
      <c r="P2716" s="358">
        <f>IF(P2472,0,$D2716*(1+'General Inputs'!$C$4)^(P$3906-$K$3906))*'General Inputs'!$C$6</f>
        <v>1324896.9638399999</v>
      </c>
      <c r="Q2716" s="358">
        <f>IF(Q2472,0,$D2716*(1+'General Inputs'!$C$4)^(Q$3906-$K$3906))*'General Inputs'!$C$6</f>
        <v>1351394.9031168001</v>
      </c>
      <c r="R2716" s="358">
        <f>IF(R2472,0,$D2716*(1+'General Inputs'!$C$4)^(R$3906-$K$3906))*'General Inputs'!$C$6</f>
        <v>1378422.8011791357</v>
      </c>
      <c r="S2716" s="358">
        <f>IF(S2472,0,$D2716*(1+'General Inputs'!$C$4)^(S$3906-$K$3906))*'General Inputs'!$C$6</f>
        <v>1405991.2572027186</v>
      </c>
      <c r="T2716" s="358">
        <f>IF(T2472,0,$D2716*(1+'General Inputs'!$C$4)^(T$3906-$K$3906))*'General Inputs'!$C$6</f>
        <v>1434111.082346773</v>
      </c>
      <c r="U2716" s="358">
        <f>IF(U2472,0,$D2716*(1+'General Inputs'!$C$4)^(U$3906-$K$3906))*'General Inputs'!$C$6</f>
        <v>1462793.3039937085</v>
      </c>
      <c r="V2716" s="358">
        <f>IF(V2472,0,$D2716*(1+'General Inputs'!$C$4)^(V$3906-$K$3906))*'General Inputs'!$C$6</f>
        <v>1492049.1700735826</v>
      </c>
      <c r="W2716" s="358">
        <f>IF(W2472,0,$D2716*(1+'General Inputs'!$C$4)^(W$3906-$K$3906))*'General Inputs'!$C$6</f>
        <v>1521890.1534750543</v>
      </c>
      <c r="X2716" s="358">
        <f>IF(X2472,0,$D2716*(1+'General Inputs'!$C$4)^(X$3906-$K$3906))*'General Inputs'!$C$6</f>
        <v>1552327.9565445553</v>
      </c>
      <c r="Y2716" s="358">
        <f>IF(Y2472,0,$D2716*(1+'General Inputs'!$C$4)^(Y$3906-$K$3906))*'General Inputs'!$C$6</f>
        <v>1583374.5156754467</v>
      </c>
      <c r="Z2716" s="358">
        <f>IF(Z2472,0,$D2716*(1+'General Inputs'!$C$4)^(Z$3906-$K$3906))*'General Inputs'!$C$6</f>
        <v>1615042.0059889548</v>
      </c>
      <c r="AA2716" s="358">
        <f>IF(AA2472,0,$D2716*(1+'General Inputs'!$C$4)^(AA$3906-$K$3906))*'General Inputs'!$C$6</f>
        <v>1647342.8461087344</v>
      </c>
      <c r="AB2716" s="358">
        <f>IF(AB2472,0,$D2716*(1+'General Inputs'!$C$4)^(AB$3906-$K$3906))*'General Inputs'!$C$6</f>
        <v>1680289.7030309094</v>
      </c>
      <c r="AC2716" s="358">
        <f>IF(AC2472,0,$D2716*(1+'General Inputs'!$C$4)^(AC$3906-$K$3906))*'General Inputs'!$C$6</f>
        <v>1713895.4970915273</v>
      </c>
      <c r="AD2716" s="358">
        <f>IF(AD2472,0,$D2716*(1+'General Inputs'!$C$4)^(AD$3906-$K$3906))*'General Inputs'!$C$6</f>
        <v>1748173.4070333578</v>
      </c>
      <c r="AE2716" s="358">
        <f>IF(AE2472,0,$D2716*(1+'General Inputs'!$C$4)^(AE$3906-$K$3906))*'General Inputs'!$C$6</f>
        <v>1783136.8751740248</v>
      </c>
      <c r="AF2716" s="358">
        <f>IF(AF2472,0,$D2716*(1+'General Inputs'!$C$4)^(AF$3906-$K$3906))*'General Inputs'!$C$6</f>
        <v>1818799.6126775055</v>
      </c>
      <c r="AG2716" s="358">
        <f>IF(AG2472,0,$D2716*(1+'General Inputs'!$C$4)^(AG$3906-$K$3906))*'General Inputs'!$C$6</f>
        <v>1855175.6049310556</v>
      </c>
      <c r="AH2716" s="358">
        <f>IF(AH2472,0,$D2716*(1+'General Inputs'!$C$4)^(AH$3906-$K$3906))*'General Inputs'!$C$6</f>
        <v>1892279.1170296762</v>
      </c>
      <c r="AI2716" s="358">
        <f>IF(AI2472,0,$D2716*(1+'General Inputs'!$C$4)^(AI$3906-$K$3906))*'General Inputs'!$C$6</f>
        <v>1930124.6993702701</v>
      </c>
      <c r="AJ2716" s="358">
        <f>IF(AJ2472,0,$D2716*(1+'General Inputs'!$C$4)^(AJ$3906-$K$3906))*'General Inputs'!$C$6</f>
        <v>1968727.1933576753</v>
      </c>
    </row>
    <row r="2717" spans="1:36" x14ac:dyDescent="0.25">
      <c r="A2717" s="353" t="s">
        <v>230</v>
      </c>
      <c r="B2717" s="353" t="s">
        <v>422</v>
      </c>
      <c r="C2717" s="441">
        <f t="shared" si="2367"/>
        <v>20000</v>
      </c>
      <c r="D2717" s="397">
        <v>8000000</v>
      </c>
      <c r="E2717" s="397"/>
      <c r="F2717" s="397"/>
      <c r="G2717" s="397"/>
      <c r="H2717" s="397"/>
      <c r="I2717" s="476">
        <f t="shared" si="2368"/>
        <v>22</v>
      </c>
      <c r="J2717" s="476">
        <f t="shared" si="2369"/>
        <v>1</v>
      </c>
      <c r="K2717" s="358">
        <v>0</v>
      </c>
      <c r="L2717" s="358">
        <v>0</v>
      </c>
      <c r="M2717" s="358">
        <v>0</v>
      </c>
      <c r="N2717" s="358">
        <v>0</v>
      </c>
      <c r="O2717" s="358">
        <f>IF(O2473,0,$D2717*(1+'General Inputs'!$C$4)^(O$3906-$K$3906))*'General Inputs'!$C$6</f>
        <v>1298918.5919999999</v>
      </c>
      <c r="P2717" s="358">
        <f>IF(P2473,0,$D2717*(1+'General Inputs'!$C$4)^(P$3906-$K$3906))*'General Inputs'!$C$6</f>
        <v>1324896.9638399999</v>
      </c>
      <c r="Q2717" s="358">
        <f>IF(Q2473,0,$D2717*(1+'General Inputs'!$C$4)^(Q$3906-$K$3906))*'General Inputs'!$C$6</f>
        <v>1351394.9031168001</v>
      </c>
      <c r="R2717" s="358">
        <f>IF(R2473,0,$D2717*(1+'General Inputs'!$C$4)^(R$3906-$K$3906))*'General Inputs'!$C$6</f>
        <v>1378422.8011791357</v>
      </c>
      <c r="S2717" s="358">
        <f>IF(S2473,0,$D2717*(1+'General Inputs'!$C$4)^(S$3906-$K$3906))*'General Inputs'!$C$6</f>
        <v>1405991.2572027186</v>
      </c>
      <c r="T2717" s="358">
        <f>IF(T2473,0,$D2717*(1+'General Inputs'!$C$4)^(T$3906-$K$3906))*'General Inputs'!$C$6</f>
        <v>1434111.082346773</v>
      </c>
      <c r="U2717" s="358">
        <f>IF(U2473,0,$D2717*(1+'General Inputs'!$C$4)^(U$3906-$K$3906))*'General Inputs'!$C$6</f>
        <v>1462793.3039937085</v>
      </c>
      <c r="V2717" s="358">
        <f>IF(V2473,0,$D2717*(1+'General Inputs'!$C$4)^(V$3906-$K$3906))*'General Inputs'!$C$6</f>
        <v>1492049.1700735826</v>
      </c>
      <c r="W2717" s="358">
        <f>IF(W2473,0,$D2717*(1+'General Inputs'!$C$4)^(W$3906-$K$3906))*'General Inputs'!$C$6</f>
        <v>1521890.1534750543</v>
      </c>
      <c r="X2717" s="358">
        <f>IF(X2473,0,$D2717*(1+'General Inputs'!$C$4)^(X$3906-$K$3906))*'General Inputs'!$C$6</f>
        <v>1552327.9565445553</v>
      </c>
      <c r="Y2717" s="358">
        <f>IF(Y2473,0,$D2717*(1+'General Inputs'!$C$4)^(Y$3906-$K$3906))*'General Inputs'!$C$6</f>
        <v>1583374.5156754467</v>
      </c>
      <c r="Z2717" s="358">
        <f>IF(Z2473,0,$D2717*(1+'General Inputs'!$C$4)^(Z$3906-$K$3906))*'General Inputs'!$C$6</f>
        <v>1615042.0059889548</v>
      </c>
      <c r="AA2717" s="358">
        <f>IF(AA2473,0,$D2717*(1+'General Inputs'!$C$4)^(AA$3906-$K$3906))*'General Inputs'!$C$6</f>
        <v>1647342.8461087344</v>
      </c>
      <c r="AB2717" s="358">
        <f>IF(AB2473,0,$D2717*(1+'General Inputs'!$C$4)^(AB$3906-$K$3906))*'General Inputs'!$C$6</f>
        <v>1680289.7030309094</v>
      </c>
      <c r="AC2717" s="358">
        <f>IF(AC2473,0,$D2717*(1+'General Inputs'!$C$4)^(AC$3906-$K$3906))*'General Inputs'!$C$6</f>
        <v>1713895.4970915273</v>
      </c>
      <c r="AD2717" s="358">
        <f>IF(AD2473,0,$D2717*(1+'General Inputs'!$C$4)^(AD$3906-$K$3906))*'General Inputs'!$C$6</f>
        <v>1748173.4070333578</v>
      </c>
      <c r="AE2717" s="358">
        <f>IF(AE2473,0,$D2717*(1+'General Inputs'!$C$4)^(AE$3906-$K$3906))*'General Inputs'!$C$6</f>
        <v>1783136.8751740248</v>
      </c>
      <c r="AF2717" s="358">
        <f>IF(AF2473,0,$D2717*(1+'General Inputs'!$C$4)^(AF$3906-$K$3906))*'General Inputs'!$C$6</f>
        <v>1818799.6126775055</v>
      </c>
      <c r="AG2717" s="358">
        <f>IF(AG2473,0,$D2717*(1+'General Inputs'!$C$4)^(AG$3906-$K$3906))*'General Inputs'!$C$6</f>
        <v>1855175.6049310556</v>
      </c>
      <c r="AH2717" s="358">
        <f>IF(AH2473,0,$D2717*(1+'General Inputs'!$C$4)^(AH$3906-$K$3906))*'General Inputs'!$C$6</f>
        <v>1892279.1170296762</v>
      </c>
      <c r="AI2717" s="358">
        <f>IF(AI2473,0,$D2717*(1+'General Inputs'!$C$4)^(AI$3906-$K$3906))*'General Inputs'!$C$6</f>
        <v>1930124.6993702701</v>
      </c>
      <c r="AJ2717" s="358">
        <f>IF(AJ2473,0,$D2717*(1+'General Inputs'!$C$4)^(AJ$3906-$K$3906))*'General Inputs'!$C$6</f>
        <v>1968727.1933576753</v>
      </c>
    </row>
    <row r="2718" spans="1:36" x14ac:dyDescent="0.25">
      <c r="A2718" s="353" t="s">
        <v>231</v>
      </c>
      <c r="B2718" s="353" t="s">
        <v>464</v>
      </c>
      <c r="C2718" s="441">
        <f t="shared" si="2367"/>
        <v>25000</v>
      </c>
      <c r="D2718" s="397">
        <v>20000000</v>
      </c>
      <c r="E2718" s="397"/>
      <c r="F2718" s="397"/>
      <c r="G2718" s="397"/>
      <c r="H2718" s="397"/>
      <c r="I2718" s="476">
        <f t="shared" si="2368"/>
        <v>22</v>
      </c>
      <c r="J2718" s="476">
        <f t="shared" si="2369"/>
        <v>1</v>
      </c>
      <c r="K2718" s="358">
        <v>0</v>
      </c>
      <c r="L2718" s="358">
        <v>0</v>
      </c>
      <c r="M2718" s="358">
        <v>0</v>
      </c>
      <c r="N2718" s="358">
        <v>0</v>
      </c>
      <c r="O2718" s="358">
        <f>IF(O2474,0,$D2718*(1+'General Inputs'!$C$4)^(O$3906-$K$3906))*'General Inputs'!$C$6</f>
        <v>3247296.48</v>
      </c>
      <c r="P2718" s="358">
        <f>IF(P2474,0,$D2718*(1+'General Inputs'!$C$4)^(P$3906-$K$3906))*'General Inputs'!$C$6</f>
        <v>3312242.4095999999</v>
      </c>
      <c r="Q2718" s="358">
        <f>IF(Q2474,0,$D2718*(1+'General Inputs'!$C$4)^(Q$3906-$K$3906))*'General Inputs'!$C$6</f>
        <v>3378487.2577920002</v>
      </c>
      <c r="R2718" s="358">
        <f>IF(R2474,0,$D2718*(1+'General Inputs'!$C$4)^(R$3906-$K$3906))*'General Inputs'!$C$6</f>
        <v>3446057.0029478394</v>
      </c>
      <c r="S2718" s="358">
        <f>IF(S2474,0,$D2718*(1+'General Inputs'!$C$4)^(S$3906-$K$3906))*'General Inputs'!$C$6</f>
        <v>3514978.1430067965</v>
      </c>
      <c r="T2718" s="358">
        <f>IF(T2474,0,$D2718*(1+'General Inputs'!$C$4)^(T$3906-$K$3906))*'General Inputs'!$C$6</f>
        <v>3585277.7058669324</v>
      </c>
      <c r="U2718" s="358">
        <f>IF(U2474,0,$D2718*(1+'General Inputs'!$C$4)^(U$3906-$K$3906))*'General Inputs'!$C$6</f>
        <v>3656983.2599842711</v>
      </c>
      <c r="V2718" s="358">
        <f>IF(V2474,0,$D2718*(1+'General Inputs'!$C$4)^(V$3906-$K$3906))*'General Inputs'!$C$6</f>
        <v>3730122.925183956</v>
      </c>
      <c r="W2718" s="358">
        <f>IF(W2474,0,$D2718*(1+'General Inputs'!$C$4)^(W$3906-$K$3906))*'General Inputs'!$C$6</f>
        <v>3804725.3836876354</v>
      </c>
      <c r="X2718" s="358">
        <f>IF(X2474,0,$D2718*(1+'General Inputs'!$C$4)^(X$3906-$K$3906))*'General Inputs'!$C$6</f>
        <v>3880819.8913613884</v>
      </c>
      <c r="Y2718" s="358">
        <f>IF(Y2474,0,$D2718*(1+'General Inputs'!$C$4)^(Y$3906-$K$3906))*'General Inputs'!$C$6</f>
        <v>3958436.2891886164</v>
      </c>
      <c r="Z2718" s="358">
        <f>IF(Z2474,0,$D2718*(1+'General Inputs'!$C$4)^(Z$3906-$K$3906))*'General Inputs'!$C$6</f>
        <v>4037605.0149723873</v>
      </c>
      <c r="AA2718" s="358">
        <f>IF(AA2474,0,$D2718*(1+'General Inputs'!$C$4)^(AA$3906-$K$3906))*'General Inputs'!$C$6</f>
        <v>4118357.1152718356</v>
      </c>
      <c r="AB2718" s="358">
        <f>IF(AB2474,0,$D2718*(1+'General Inputs'!$C$4)^(AB$3906-$K$3906))*'General Inputs'!$C$6</f>
        <v>4200724.2575772731</v>
      </c>
      <c r="AC2718" s="358">
        <f>IF(AC2474,0,$D2718*(1+'General Inputs'!$C$4)^(AC$3906-$K$3906))*'General Inputs'!$C$6</f>
        <v>4284738.7427288182</v>
      </c>
      <c r="AD2718" s="358">
        <f>IF(AD2474,0,$D2718*(1+'General Inputs'!$C$4)^(AD$3906-$K$3906))*'General Inputs'!$C$6</f>
        <v>4370433.5175833944</v>
      </c>
      <c r="AE2718" s="358">
        <f>IF(AE2474,0,$D2718*(1+'General Inputs'!$C$4)^(AE$3906-$K$3906))*'General Inputs'!$C$6</f>
        <v>4457842.1879350627</v>
      </c>
      <c r="AF2718" s="358">
        <f>IF(AF2474,0,$D2718*(1+'General Inputs'!$C$4)^(AF$3906-$K$3906))*'General Inputs'!$C$6</f>
        <v>4546999.0316937631</v>
      </c>
      <c r="AG2718" s="358">
        <f>IF(AG2474,0,$D2718*(1+'General Inputs'!$C$4)^(AG$3906-$K$3906))*'General Inputs'!$C$6</f>
        <v>4637939.0123276394</v>
      </c>
      <c r="AH2718" s="358">
        <f>IF(AH2474,0,$D2718*(1+'General Inputs'!$C$4)^(AH$3906-$K$3906))*'General Inputs'!$C$6</f>
        <v>4730697.7925741915</v>
      </c>
      <c r="AI2718" s="358">
        <f>IF(AI2474,0,$D2718*(1+'General Inputs'!$C$4)^(AI$3906-$K$3906))*'General Inputs'!$C$6</f>
        <v>4825311.7484256746</v>
      </c>
      <c r="AJ2718" s="358">
        <f>IF(AJ2474,0,$D2718*(1+'General Inputs'!$C$4)^(AJ$3906-$K$3906))*'General Inputs'!$C$6</f>
        <v>4921817.9833941888</v>
      </c>
    </row>
    <row r="2719" spans="1:36" x14ac:dyDescent="0.25">
      <c r="A2719" s="353" t="s">
        <v>231</v>
      </c>
      <c r="B2719" s="353" t="s">
        <v>450</v>
      </c>
      <c r="C2719" s="441">
        <f t="shared" si="2367"/>
        <v>25000</v>
      </c>
      <c r="D2719" s="397">
        <v>20000000</v>
      </c>
      <c r="E2719" s="397"/>
      <c r="F2719" s="397"/>
      <c r="G2719" s="397"/>
      <c r="H2719" s="397"/>
      <c r="I2719" s="476">
        <f t="shared" si="2368"/>
        <v>22</v>
      </c>
      <c r="J2719" s="476">
        <f t="shared" si="2369"/>
        <v>1</v>
      </c>
      <c r="K2719" s="358">
        <v>0</v>
      </c>
      <c r="L2719" s="358">
        <v>0</v>
      </c>
      <c r="M2719" s="358">
        <v>0</v>
      </c>
      <c r="N2719" s="358">
        <v>0</v>
      </c>
      <c r="O2719" s="358">
        <f>IF(O2475,0,$D2719*(1+'General Inputs'!$C$4)^(O$3906-$K$3906))*'General Inputs'!$C$6</f>
        <v>3247296.48</v>
      </c>
      <c r="P2719" s="358">
        <f>IF(P2475,0,$D2719*(1+'General Inputs'!$C$4)^(P$3906-$K$3906))*'General Inputs'!$C$6</f>
        <v>3312242.4095999999</v>
      </c>
      <c r="Q2719" s="358">
        <f>IF(Q2475,0,$D2719*(1+'General Inputs'!$C$4)^(Q$3906-$K$3906))*'General Inputs'!$C$6</f>
        <v>3378487.2577920002</v>
      </c>
      <c r="R2719" s="358">
        <f>IF(R2475,0,$D2719*(1+'General Inputs'!$C$4)^(R$3906-$K$3906))*'General Inputs'!$C$6</f>
        <v>3446057.0029478394</v>
      </c>
      <c r="S2719" s="358">
        <f>IF(S2475,0,$D2719*(1+'General Inputs'!$C$4)^(S$3906-$K$3906))*'General Inputs'!$C$6</f>
        <v>3514978.1430067965</v>
      </c>
      <c r="T2719" s="358">
        <f>IF(T2475,0,$D2719*(1+'General Inputs'!$C$4)^(T$3906-$K$3906))*'General Inputs'!$C$6</f>
        <v>3585277.7058669324</v>
      </c>
      <c r="U2719" s="358">
        <f>IF(U2475,0,$D2719*(1+'General Inputs'!$C$4)^(U$3906-$K$3906))*'General Inputs'!$C$6</f>
        <v>3656983.2599842711</v>
      </c>
      <c r="V2719" s="358">
        <f>IF(V2475,0,$D2719*(1+'General Inputs'!$C$4)^(V$3906-$K$3906))*'General Inputs'!$C$6</f>
        <v>3730122.925183956</v>
      </c>
      <c r="W2719" s="358">
        <f>IF(W2475,0,$D2719*(1+'General Inputs'!$C$4)^(W$3906-$K$3906))*'General Inputs'!$C$6</f>
        <v>3804725.3836876354</v>
      </c>
      <c r="X2719" s="358">
        <f>IF(X2475,0,$D2719*(1+'General Inputs'!$C$4)^(X$3906-$K$3906))*'General Inputs'!$C$6</f>
        <v>3880819.8913613884</v>
      </c>
      <c r="Y2719" s="358">
        <f>IF(Y2475,0,$D2719*(1+'General Inputs'!$C$4)^(Y$3906-$K$3906))*'General Inputs'!$C$6</f>
        <v>3958436.2891886164</v>
      </c>
      <c r="Z2719" s="358">
        <f>IF(Z2475,0,$D2719*(1+'General Inputs'!$C$4)^(Z$3906-$K$3906))*'General Inputs'!$C$6</f>
        <v>4037605.0149723873</v>
      </c>
      <c r="AA2719" s="358">
        <f>IF(AA2475,0,$D2719*(1+'General Inputs'!$C$4)^(AA$3906-$K$3906))*'General Inputs'!$C$6</f>
        <v>4118357.1152718356</v>
      </c>
      <c r="AB2719" s="358">
        <f>IF(AB2475,0,$D2719*(1+'General Inputs'!$C$4)^(AB$3906-$K$3906))*'General Inputs'!$C$6</f>
        <v>4200724.2575772731</v>
      </c>
      <c r="AC2719" s="358">
        <f>IF(AC2475,0,$D2719*(1+'General Inputs'!$C$4)^(AC$3906-$K$3906))*'General Inputs'!$C$6</f>
        <v>4284738.7427288182</v>
      </c>
      <c r="AD2719" s="358">
        <f>IF(AD2475,0,$D2719*(1+'General Inputs'!$C$4)^(AD$3906-$K$3906))*'General Inputs'!$C$6</f>
        <v>4370433.5175833944</v>
      </c>
      <c r="AE2719" s="358">
        <f>IF(AE2475,0,$D2719*(1+'General Inputs'!$C$4)^(AE$3906-$K$3906))*'General Inputs'!$C$6</f>
        <v>4457842.1879350627</v>
      </c>
      <c r="AF2719" s="358">
        <f>IF(AF2475,0,$D2719*(1+'General Inputs'!$C$4)^(AF$3906-$K$3906))*'General Inputs'!$C$6</f>
        <v>4546999.0316937631</v>
      </c>
      <c r="AG2719" s="358">
        <f>IF(AG2475,0,$D2719*(1+'General Inputs'!$C$4)^(AG$3906-$K$3906))*'General Inputs'!$C$6</f>
        <v>4637939.0123276394</v>
      </c>
      <c r="AH2719" s="358">
        <f>IF(AH2475,0,$D2719*(1+'General Inputs'!$C$4)^(AH$3906-$K$3906))*'General Inputs'!$C$6</f>
        <v>4730697.7925741915</v>
      </c>
      <c r="AI2719" s="358">
        <f>IF(AI2475,0,$D2719*(1+'General Inputs'!$C$4)^(AI$3906-$K$3906))*'General Inputs'!$C$6</f>
        <v>4825311.7484256746</v>
      </c>
      <c r="AJ2719" s="358">
        <f>IF(AJ2475,0,$D2719*(1+'General Inputs'!$C$4)^(AJ$3906-$K$3906))*'General Inputs'!$C$6</f>
        <v>4921817.9833941888</v>
      </c>
    </row>
    <row r="2720" spans="1:36" x14ac:dyDescent="0.25">
      <c r="A2720" s="353" t="s">
        <v>842</v>
      </c>
      <c r="B2720" s="353" t="s">
        <v>416</v>
      </c>
      <c r="C2720" s="441">
        <f t="shared" si="2367"/>
        <v>20000</v>
      </c>
      <c r="D2720" s="397">
        <v>8000000</v>
      </c>
      <c r="E2720" s="397"/>
      <c r="F2720" s="397"/>
      <c r="G2720" s="397"/>
      <c r="H2720" s="397"/>
      <c r="I2720" s="476">
        <f t="shared" si="2368"/>
        <v>22</v>
      </c>
      <c r="J2720" s="476">
        <f t="shared" si="2369"/>
        <v>1</v>
      </c>
      <c r="K2720" s="358">
        <v>0</v>
      </c>
      <c r="L2720" s="358">
        <v>0</v>
      </c>
      <c r="M2720" s="358">
        <v>0</v>
      </c>
      <c r="N2720" s="358">
        <v>0</v>
      </c>
      <c r="O2720" s="358">
        <f>IF(O2476,0,$D2720*(1+'General Inputs'!$C$4)^(O$3906-$K$3906))*'General Inputs'!$C$6</f>
        <v>1298918.5919999999</v>
      </c>
      <c r="P2720" s="358">
        <f>IF(P2476,0,$D2720*(1+'General Inputs'!$C$4)^(P$3906-$K$3906))*'General Inputs'!$C$6</f>
        <v>1324896.9638399999</v>
      </c>
      <c r="Q2720" s="358">
        <f>IF(Q2476,0,$D2720*(1+'General Inputs'!$C$4)^(Q$3906-$K$3906))*'General Inputs'!$C$6</f>
        <v>1351394.9031168001</v>
      </c>
      <c r="R2720" s="358">
        <f>IF(R2476,0,$D2720*(1+'General Inputs'!$C$4)^(R$3906-$K$3906))*'General Inputs'!$C$6</f>
        <v>1378422.8011791357</v>
      </c>
      <c r="S2720" s="358">
        <f>IF(S2476,0,$D2720*(1+'General Inputs'!$C$4)^(S$3906-$K$3906))*'General Inputs'!$C$6</f>
        <v>1405991.2572027186</v>
      </c>
      <c r="T2720" s="358">
        <f>IF(T2476,0,$D2720*(1+'General Inputs'!$C$4)^(T$3906-$K$3906))*'General Inputs'!$C$6</f>
        <v>1434111.082346773</v>
      </c>
      <c r="U2720" s="358">
        <f>IF(U2476,0,$D2720*(1+'General Inputs'!$C$4)^(U$3906-$K$3906))*'General Inputs'!$C$6</f>
        <v>1462793.3039937085</v>
      </c>
      <c r="V2720" s="358">
        <f>IF(V2476,0,$D2720*(1+'General Inputs'!$C$4)^(V$3906-$K$3906))*'General Inputs'!$C$6</f>
        <v>1492049.1700735826</v>
      </c>
      <c r="W2720" s="358">
        <f>IF(W2476,0,$D2720*(1+'General Inputs'!$C$4)^(W$3906-$K$3906))*'General Inputs'!$C$6</f>
        <v>1521890.1534750543</v>
      </c>
      <c r="X2720" s="358">
        <f>IF(X2476,0,$D2720*(1+'General Inputs'!$C$4)^(X$3906-$K$3906))*'General Inputs'!$C$6</f>
        <v>1552327.9565445553</v>
      </c>
      <c r="Y2720" s="358">
        <f>IF(Y2476,0,$D2720*(1+'General Inputs'!$C$4)^(Y$3906-$K$3906))*'General Inputs'!$C$6</f>
        <v>1583374.5156754467</v>
      </c>
      <c r="Z2720" s="358">
        <f>IF(Z2476,0,$D2720*(1+'General Inputs'!$C$4)^(Z$3906-$K$3906))*'General Inputs'!$C$6</f>
        <v>1615042.0059889548</v>
      </c>
      <c r="AA2720" s="358">
        <f>IF(AA2476,0,$D2720*(1+'General Inputs'!$C$4)^(AA$3906-$K$3906))*'General Inputs'!$C$6</f>
        <v>1647342.8461087344</v>
      </c>
      <c r="AB2720" s="358">
        <f>IF(AB2476,0,$D2720*(1+'General Inputs'!$C$4)^(AB$3906-$K$3906))*'General Inputs'!$C$6</f>
        <v>1680289.7030309094</v>
      </c>
      <c r="AC2720" s="358">
        <f>IF(AC2476,0,$D2720*(1+'General Inputs'!$C$4)^(AC$3906-$K$3906))*'General Inputs'!$C$6</f>
        <v>1713895.4970915273</v>
      </c>
      <c r="AD2720" s="358">
        <f>IF(AD2476,0,$D2720*(1+'General Inputs'!$C$4)^(AD$3906-$K$3906))*'General Inputs'!$C$6</f>
        <v>1748173.4070333578</v>
      </c>
      <c r="AE2720" s="358">
        <f>IF(AE2476,0,$D2720*(1+'General Inputs'!$C$4)^(AE$3906-$K$3906))*'General Inputs'!$C$6</f>
        <v>1783136.8751740248</v>
      </c>
      <c r="AF2720" s="358">
        <f>IF(AF2476,0,$D2720*(1+'General Inputs'!$C$4)^(AF$3906-$K$3906))*'General Inputs'!$C$6</f>
        <v>1818799.6126775055</v>
      </c>
      <c r="AG2720" s="358">
        <f>IF(AG2476,0,$D2720*(1+'General Inputs'!$C$4)^(AG$3906-$K$3906))*'General Inputs'!$C$6</f>
        <v>1855175.6049310556</v>
      </c>
      <c r="AH2720" s="358">
        <f>IF(AH2476,0,$D2720*(1+'General Inputs'!$C$4)^(AH$3906-$K$3906))*'General Inputs'!$C$6</f>
        <v>1892279.1170296762</v>
      </c>
      <c r="AI2720" s="358">
        <f>IF(AI2476,0,$D2720*(1+'General Inputs'!$C$4)^(AI$3906-$K$3906))*'General Inputs'!$C$6</f>
        <v>1930124.6993702701</v>
      </c>
      <c r="AJ2720" s="358">
        <f>IF(AJ2476,0,$D2720*(1+'General Inputs'!$C$4)^(AJ$3906-$K$3906))*'General Inputs'!$C$6</f>
        <v>1968727.1933576753</v>
      </c>
    </row>
    <row r="2721" spans="1:36" x14ac:dyDescent="0.25">
      <c r="A2721" s="353" t="s">
        <v>360</v>
      </c>
      <c r="B2721" s="353" t="s">
        <v>360</v>
      </c>
      <c r="C2721" s="441">
        <f t="shared" si="2367"/>
        <v>5000</v>
      </c>
      <c r="D2721" s="397">
        <v>1750000</v>
      </c>
      <c r="E2721" s="397"/>
      <c r="F2721" s="397"/>
      <c r="G2721" s="397"/>
      <c r="H2721" s="397"/>
      <c r="I2721" s="476">
        <f t="shared" si="2368"/>
        <v>22</v>
      </c>
      <c r="J2721" s="476">
        <f t="shared" si="2369"/>
        <v>1</v>
      </c>
      <c r="K2721" s="358">
        <v>0</v>
      </c>
      <c r="L2721" s="358">
        <v>0</v>
      </c>
      <c r="M2721" s="358">
        <v>0</v>
      </c>
      <c r="N2721" s="358">
        <v>0</v>
      </c>
      <c r="O2721" s="358">
        <f>IF(O2477,0,$D2721*(1+'General Inputs'!$C$4)^(O$3906-$K$3906))*'General Inputs'!$C$6</f>
        <v>284138.44199999998</v>
      </c>
      <c r="P2721" s="358">
        <f>IF(P2477,0,$D2721*(1+'General Inputs'!$C$4)^(P$3906-$K$3906))*'General Inputs'!$C$6</f>
        <v>289821.21083999996</v>
      </c>
      <c r="Q2721" s="358">
        <f>IF(Q2477,0,$D2721*(1+'General Inputs'!$C$4)^(Q$3906-$K$3906))*'General Inputs'!$C$6</f>
        <v>295617.63505679998</v>
      </c>
      <c r="R2721" s="358">
        <f>IF(R2477,0,$D2721*(1+'General Inputs'!$C$4)^(R$3906-$K$3906))*'General Inputs'!$C$6</f>
        <v>301529.98775793595</v>
      </c>
      <c r="S2721" s="358">
        <f>IF(S2477,0,$D2721*(1+'General Inputs'!$C$4)^(S$3906-$K$3906))*'General Inputs'!$C$6</f>
        <v>307560.58751309471</v>
      </c>
      <c r="T2721" s="358">
        <f>IF(T2477,0,$D2721*(1+'General Inputs'!$C$4)^(T$3906-$K$3906))*'General Inputs'!$C$6</f>
        <v>313711.79926335654</v>
      </c>
      <c r="U2721" s="358">
        <f>IF(U2477,0,$D2721*(1+'General Inputs'!$C$4)^(U$3906-$K$3906))*'General Inputs'!$C$6</f>
        <v>319986.03524862375</v>
      </c>
      <c r="V2721" s="358">
        <f>IF(V2477,0,$D2721*(1+'General Inputs'!$C$4)^(V$3906-$K$3906))*'General Inputs'!$C$6</f>
        <v>326385.75595359615</v>
      </c>
      <c r="W2721" s="358">
        <f>IF(W2477,0,$D2721*(1+'General Inputs'!$C$4)^(W$3906-$K$3906))*'General Inputs'!$C$6</f>
        <v>332913.47107266809</v>
      </c>
      <c r="X2721" s="358">
        <f>IF(X2477,0,$D2721*(1+'General Inputs'!$C$4)^(X$3906-$K$3906))*'General Inputs'!$C$6</f>
        <v>339571.74049412145</v>
      </c>
      <c r="Y2721" s="358">
        <f>IF(Y2477,0,$D2721*(1+'General Inputs'!$C$4)^(Y$3906-$K$3906))*'General Inputs'!$C$6</f>
        <v>346363.17530400393</v>
      </c>
      <c r="Z2721" s="358">
        <f>IF(Z2477,0,$D2721*(1+'General Inputs'!$C$4)^(Z$3906-$K$3906))*'General Inputs'!$C$6</f>
        <v>353290.43881008396</v>
      </c>
      <c r="AA2721" s="358">
        <f>IF(AA2477,0,$D2721*(1+'General Inputs'!$C$4)^(AA$3906-$K$3906))*'General Inputs'!$C$6</f>
        <v>360356.2475862857</v>
      </c>
      <c r="AB2721" s="358">
        <f>IF(AB2477,0,$D2721*(1+'General Inputs'!$C$4)^(AB$3906-$K$3906))*'General Inputs'!$C$6</f>
        <v>367563.37253801135</v>
      </c>
      <c r="AC2721" s="358">
        <f>IF(AC2477,0,$D2721*(1+'General Inputs'!$C$4)^(AC$3906-$K$3906))*'General Inputs'!$C$6</f>
        <v>374914.63998877158</v>
      </c>
      <c r="AD2721" s="358">
        <f>IF(AD2477,0,$D2721*(1+'General Inputs'!$C$4)^(AD$3906-$K$3906))*'General Inputs'!$C$6</f>
        <v>382412.93278854695</v>
      </c>
      <c r="AE2721" s="358">
        <f>IF(AE2477,0,$D2721*(1+'General Inputs'!$C$4)^(AE$3906-$K$3906))*'General Inputs'!$C$6</f>
        <v>390061.19144431798</v>
      </c>
      <c r="AF2721" s="358">
        <f>IF(AF2477,0,$D2721*(1+'General Inputs'!$C$4)^(AF$3906-$K$3906))*'General Inputs'!$C$6</f>
        <v>397862.41527320427</v>
      </c>
      <c r="AG2721" s="358">
        <f>IF(AG2477,0,$D2721*(1+'General Inputs'!$C$4)^(AG$3906-$K$3906))*'General Inputs'!$C$6</f>
        <v>405819.66357866843</v>
      </c>
      <c r="AH2721" s="358">
        <f>IF(AH2477,0,$D2721*(1+'General Inputs'!$C$4)^(AH$3906-$K$3906))*'General Inputs'!$C$6</f>
        <v>413936.05685024173</v>
      </c>
      <c r="AI2721" s="358">
        <f>IF(AI2477,0,$D2721*(1+'General Inputs'!$C$4)^(AI$3906-$K$3906))*'General Inputs'!$C$6</f>
        <v>422214.77798724658</v>
      </c>
      <c r="AJ2721" s="358">
        <f>IF(AJ2477,0,$D2721*(1+'General Inputs'!$C$4)^(AJ$3906-$K$3906))*'General Inputs'!$C$6</f>
        <v>430659.07354699151</v>
      </c>
    </row>
    <row r="2722" spans="1:36" x14ac:dyDescent="0.25">
      <c r="A2722" s="353" t="s">
        <v>314</v>
      </c>
      <c r="B2722" s="353" t="s">
        <v>314</v>
      </c>
      <c r="C2722" s="441">
        <f t="shared" si="2367"/>
        <v>1000</v>
      </c>
      <c r="D2722" s="397">
        <v>500000</v>
      </c>
      <c r="E2722" s="397"/>
      <c r="F2722" s="397"/>
      <c r="G2722" s="397"/>
      <c r="H2722" s="397"/>
      <c r="I2722" s="476">
        <f t="shared" si="2368"/>
        <v>22</v>
      </c>
      <c r="J2722" s="476">
        <f t="shared" si="2369"/>
        <v>1</v>
      </c>
      <c r="K2722" s="358">
        <v>0</v>
      </c>
      <c r="L2722" s="358">
        <v>0</v>
      </c>
      <c r="M2722" s="358">
        <v>0</v>
      </c>
      <c r="N2722" s="358">
        <v>0</v>
      </c>
      <c r="O2722" s="358">
        <f>IF(O2478,0,$D2722*(1+'General Inputs'!$C$4)^(O$3906-$K$3906))*'General Inputs'!$C$6</f>
        <v>81182.411999999997</v>
      </c>
      <c r="P2722" s="358">
        <f>IF(P2478,0,$D2722*(1+'General Inputs'!$C$4)^(P$3906-$K$3906))*'General Inputs'!$C$6</f>
        <v>82806.060239999992</v>
      </c>
      <c r="Q2722" s="358">
        <f>IF(Q2478,0,$D2722*(1+'General Inputs'!$C$4)^(Q$3906-$K$3906))*'General Inputs'!$C$6</f>
        <v>84462.181444800008</v>
      </c>
      <c r="R2722" s="358">
        <f>IF(R2478,0,$D2722*(1+'General Inputs'!$C$4)^(R$3906-$K$3906))*'General Inputs'!$C$6</f>
        <v>86151.42507369598</v>
      </c>
      <c r="S2722" s="358">
        <f>IF(S2478,0,$D2722*(1+'General Inputs'!$C$4)^(S$3906-$K$3906))*'General Inputs'!$C$6</f>
        <v>87874.453575169915</v>
      </c>
      <c r="T2722" s="358">
        <f>IF(T2478,0,$D2722*(1+'General Inputs'!$C$4)^(T$3906-$K$3906))*'General Inputs'!$C$6</f>
        <v>89631.942646673313</v>
      </c>
      <c r="U2722" s="358">
        <f>IF(U2478,0,$D2722*(1+'General Inputs'!$C$4)^(U$3906-$K$3906))*'General Inputs'!$C$6</f>
        <v>91424.581499606778</v>
      </c>
      <c r="V2722" s="358">
        <f>IF(V2478,0,$D2722*(1+'General Inputs'!$C$4)^(V$3906-$K$3906))*'General Inputs'!$C$6</f>
        <v>93253.07312959891</v>
      </c>
      <c r="W2722" s="358">
        <f>IF(W2478,0,$D2722*(1+'General Inputs'!$C$4)^(W$3906-$K$3906))*'General Inputs'!$C$6</f>
        <v>95118.134592190894</v>
      </c>
      <c r="X2722" s="358">
        <f>IF(X2478,0,$D2722*(1+'General Inputs'!$C$4)^(X$3906-$K$3906))*'General Inputs'!$C$6</f>
        <v>97020.497284034704</v>
      </c>
      <c r="Y2722" s="358">
        <f>IF(Y2478,0,$D2722*(1+'General Inputs'!$C$4)^(Y$3906-$K$3906))*'General Inputs'!$C$6</f>
        <v>98960.90722971542</v>
      </c>
      <c r="Z2722" s="358">
        <f>IF(Z2478,0,$D2722*(1+'General Inputs'!$C$4)^(Z$3906-$K$3906))*'General Inputs'!$C$6</f>
        <v>100940.12537430967</v>
      </c>
      <c r="AA2722" s="358">
        <f>IF(AA2478,0,$D2722*(1+'General Inputs'!$C$4)^(AA$3906-$K$3906))*'General Inputs'!$C$6</f>
        <v>102958.9278817959</v>
      </c>
      <c r="AB2722" s="358">
        <f>IF(AB2478,0,$D2722*(1+'General Inputs'!$C$4)^(AB$3906-$K$3906))*'General Inputs'!$C$6</f>
        <v>105018.10643943184</v>
      </c>
      <c r="AC2722" s="358">
        <f>IF(AC2478,0,$D2722*(1+'General Inputs'!$C$4)^(AC$3906-$K$3906))*'General Inputs'!$C$6</f>
        <v>107118.46856822046</v>
      </c>
      <c r="AD2722" s="358">
        <f>IF(AD2478,0,$D2722*(1+'General Inputs'!$C$4)^(AD$3906-$K$3906))*'General Inputs'!$C$6</f>
        <v>109260.83793958486</v>
      </c>
      <c r="AE2722" s="358">
        <f>IF(AE2478,0,$D2722*(1+'General Inputs'!$C$4)^(AE$3906-$K$3906))*'General Inputs'!$C$6</f>
        <v>111446.05469837655</v>
      </c>
      <c r="AF2722" s="358">
        <f>IF(AF2478,0,$D2722*(1+'General Inputs'!$C$4)^(AF$3906-$K$3906))*'General Inputs'!$C$6</f>
        <v>113674.97579234409</v>
      </c>
      <c r="AG2722" s="358">
        <f>IF(AG2478,0,$D2722*(1+'General Inputs'!$C$4)^(AG$3906-$K$3906))*'General Inputs'!$C$6</f>
        <v>115948.47530819097</v>
      </c>
      <c r="AH2722" s="358">
        <f>IF(AH2478,0,$D2722*(1+'General Inputs'!$C$4)^(AH$3906-$K$3906))*'General Inputs'!$C$6</f>
        <v>118267.44481435476</v>
      </c>
      <c r="AI2722" s="358">
        <f>IF(AI2478,0,$D2722*(1+'General Inputs'!$C$4)^(AI$3906-$K$3906))*'General Inputs'!$C$6</f>
        <v>120632.79371064188</v>
      </c>
      <c r="AJ2722" s="358">
        <f>IF(AJ2478,0,$D2722*(1+'General Inputs'!$C$4)^(AJ$3906-$K$3906))*'General Inputs'!$C$6</f>
        <v>123045.44958485471</v>
      </c>
    </row>
    <row r="2723" spans="1:36" x14ac:dyDescent="0.25">
      <c r="A2723" s="353" t="s">
        <v>300</v>
      </c>
      <c r="B2723" s="353" t="s">
        <v>301</v>
      </c>
      <c r="C2723" s="441">
        <f t="shared" si="2367"/>
        <v>10000</v>
      </c>
      <c r="D2723" s="397">
        <v>8000000</v>
      </c>
      <c r="E2723" s="397"/>
      <c r="F2723" s="397"/>
      <c r="G2723" s="397"/>
      <c r="H2723" s="397"/>
      <c r="I2723" s="476">
        <f t="shared" si="2368"/>
        <v>22</v>
      </c>
      <c r="J2723" s="476">
        <f t="shared" si="2369"/>
        <v>1</v>
      </c>
      <c r="K2723" s="358">
        <v>0</v>
      </c>
      <c r="L2723" s="358">
        <v>0</v>
      </c>
      <c r="M2723" s="358">
        <v>0</v>
      </c>
      <c r="N2723" s="358">
        <v>0</v>
      </c>
      <c r="O2723" s="358">
        <f>IF(O2479,0,$D2723*(1+'General Inputs'!$C$4)^(O$3906-$K$3906))*'General Inputs'!$C$6</f>
        <v>1298918.5919999999</v>
      </c>
      <c r="P2723" s="358">
        <f>IF(P2479,0,$D2723*(1+'General Inputs'!$C$4)^(P$3906-$K$3906))*'General Inputs'!$C$6</f>
        <v>1324896.9638399999</v>
      </c>
      <c r="Q2723" s="358">
        <f>IF(Q2479,0,$D2723*(1+'General Inputs'!$C$4)^(Q$3906-$K$3906))*'General Inputs'!$C$6</f>
        <v>1351394.9031168001</v>
      </c>
      <c r="R2723" s="358">
        <f>IF(R2479,0,$D2723*(1+'General Inputs'!$C$4)^(R$3906-$K$3906))*'General Inputs'!$C$6</f>
        <v>1378422.8011791357</v>
      </c>
      <c r="S2723" s="358">
        <f>IF(S2479,0,$D2723*(1+'General Inputs'!$C$4)^(S$3906-$K$3906))*'General Inputs'!$C$6</f>
        <v>1405991.2572027186</v>
      </c>
      <c r="T2723" s="358">
        <f>IF(T2479,0,$D2723*(1+'General Inputs'!$C$4)^(T$3906-$K$3906))*'General Inputs'!$C$6</f>
        <v>1434111.082346773</v>
      </c>
      <c r="U2723" s="358">
        <f>IF(U2479,0,$D2723*(1+'General Inputs'!$C$4)^(U$3906-$K$3906))*'General Inputs'!$C$6</f>
        <v>1462793.3039937085</v>
      </c>
      <c r="V2723" s="358">
        <f>IF(V2479,0,$D2723*(1+'General Inputs'!$C$4)^(V$3906-$K$3906))*'General Inputs'!$C$6</f>
        <v>1492049.1700735826</v>
      </c>
      <c r="W2723" s="358">
        <f>IF(W2479,0,$D2723*(1+'General Inputs'!$C$4)^(W$3906-$K$3906))*'General Inputs'!$C$6</f>
        <v>1521890.1534750543</v>
      </c>
      <c r="X2723" s="358">
        <f>IF(X2479,0,$D2723*(1+'General Inputs'!$C$4)^(X$3906-$K$3906))*'General Inputs'!$C$6</f>
        <v>1552327.9565445553</v>
      </c>
      <c r="Y2723" s="358">
        <f>IF(Y2479,0,$D2723*(1+'General Inputs'!$C$4)^(Y$3906-$K$3906))*'General Inputs'!$C$6</f>
        <v>1583374.5156754467</v>
      </c>
      <c r="Z2723" s="358">
        <f>IF(Z2479,0,$D2723*(1+'General Inputs'!$C$4)^(Z$3906-$K$3906))*'General Inputs'!$C$6</f>
        <v>1615042.0059889548</v>
      </c>
      <c r="AA2723" s="358">
        <f>IF(AA2479,0,$D2723*(1+'General Inputs'!$C$4)^(AA$3906-$K$3906))*'General Inputs'!$C$6</f>
        <v>1647342.8461087344</v>
      </c>
      <c r="AB2723" s="358">
        <f>IF(AB2479,0,$D2723*(1+'General Inputs'!$C$4)^(AB$3906-$K$3906))*'General Inputs'!$C$6</f>
        <v>1680289.7030309094</v>
      </c>
      <c r="AC2723" s="358">
        <f>IF(AC2479,0,$D2723*(1+'General Inputs'!$C$4)^(AC$3906-$K$3906))*'General Inputs'!$C$6</f>
        <v>1713895.4970915273</v>
      </c>
      <c r="AD2723" s="358">
        <f>IF(AD2479,0,$D2723*(1+'General Inputs'!$C$4)^(AD$3906-$K$3906))*'General Inputs'!$C$6</f>
        <v>1748173.4070333578</v>
      </c>
      <c r="AE2723" s="358">
        <f>IF(AE2479,0,$D2723*(1+'General Inputs'!$C$4)^(AE$3906-$K$3906))*'General Inputs'!$C$6</f>
        <v>1783136.8751740248</v>
      </c>
      <c r="AF2723" s="358">
        <f>IF(AF2479,0,$D2723*(1+'General Inputs'!$C$4)^(AF$3906-$K$3906))*'General Inputs'!$C$6</f>
        <v>1818799.6126775055</v>
      </c>
      <c r="AG2723" s="358">
        <f>IF(AG2479,0,$D2723*(1+'General Inputs'!$C$4)^(AG$3906-$K$3906))*'General Inputs'!$C$6</f>
        <v>1855175.6049310556</v>
      </c>
      <c r="AH2723" s="358">
        <f>IF(AH2479,0,$D2723*(1+'General Inputs'!$C$4)^(AH$3906-$K$3906))*'General Inputs'!$C$6</f>
        <v>1892279.1170296762</v>
      </c>
      <c r="AI2723" s="358">
        <f>IF(AI2479,0,$D2723*(1+'General Inputs'!$C$4)^(AI$3906-$K$3906))*'General Inputs'!$C$6</f>
        <v>1930124.6993702701</v>
      </c>
      <c r="AJ2723" s="358">
        <f>IF(AJ2479,0,$D2723*(1+'General Inputs'!$C$4)^(AJ$3906-$K$3906))*'General Inputs'!$C$6</f>
        <v>1968727.1933576753</v>
      </c>
    </row>
    <row r="2724" spans="1:36" x14ac:dyDescent="0.25">
      <c r="A2724" s="353" t="s">
        <v>300</v>
      </c>
      <c r="B2724" s="353" t="s">
        <v>317</v>
      </c>
      <c r="C2724" s="441">
        <f t="shared" si="2367"/>
        <v>20000</v>
      </c>
      <c r="D2724" s="397">
        <v>8000000</v>
      </c>
      <c r="E2724" s="397"/>
      <c r="F2724" s="397"/>
      <c r="G2724" s="397"/>
      <c r="H2724" s="397"/>
      <c r="I2724" s="476">
        <f t="shared" si="2368"/>
        <v>22</v>
      </c>
      <c r="J2724" s="476">
        <f t="shared" si="2369"/>
        <v>1</v>
      </c>
      <c r="K2724" s="358">
        <v>0</v>
      </c>
      <c r="L2724" s="358">
        <v>0</v>
      </c>
      <c r="M2724" s="358">
        <v>0</v>
      </c>
      <c r="N2724" s="358">
        <v>0</v>
      </c>
      <c r="O2724" s="358">
        <f>IF(O2480,0,$D2724*(1+'General Inputs'!$C$4)^(O$3906-$K$3906))*'General Inputs'!$C$6</f>
        <v>1298918.5919999999</v>
      </c>
      <c r="P2724" s="358">
        <f>IF(P2480,0,$D2724*(1+'General Inputs'!$C$4)^(P$3906-$K$3906))*'General Inputs'!$C$6</f>
        <v>1324896.9638399999</v>
      </c>
      <c r="Q2724" s="358">
        <f>IF(Q2480,0,$D2724*(1+'General Inputs'!$C$4)^(Q$3906-$K$3906))*'General Inputs'!$C$6</f>
        <v>1351394.9031168001</v>
      </c>
      <c r="R2724" s="358">
        <f>IF(R2480,0,$D2724*(1+'General Inputs'!$C$4)^(R$3906-$K$3906))*'General Inputs'!$C$6</f>
        <v>1378422.8011791357</v>
      </c>
      <c r="S2724" s="358">
        <f>IF(S2480,0,$D2724*(1+'General Inputs'!$C$4)^(S$3906-$K$3906))*'General Inputs'!$C$6</f>
        <v>1405991.2572027186</v>
      </c>
      <c r="T2724" s="358">
        <f>IF(T2480,0,$D2724*(1+'General Inputs'!$C$4)^(T$3906-$K$3906))*'General Inputs'!$C$6</f>
        <v>1434111.082346773</v>
      </c>
      <c r="U2724" s="358">
        <f>IF(U2480,0,$D2724*(1+'General Inputs'!$C$4)^(U$3906-$K$3906))*'General Inputs'!$C$6</f>
        <v>1462793.3039937085</v>
      </c>
      <c r="V2724" s="358">
        <f>IF(V2480,0,$D2724*(1+'General Inputs'!$C$4)^(V$3906-$K$3906))*'General Inputs'!$C$6</f>
        <v>1492049.1700735826</v>
      </c>
      <c r="W2724" s="358">
        <f>IF(W2480,0,$D2724*(1+'General Inputs'!$C$4)^(W$3906-$K$3906))*'General Inputs'!$C$6</f>
        <v>1521890.1534750543</v>
      </c>
      <c r="X2724" s="358">
        <f>IF(X2480,0,$D2724*(1+'General Inputs'!$C$4)^(X$3906-$K$3906))*'General Inputs'!$C$6</f>
        <v>1552327.9565445553</v>
      </c>
      <c r="Y2724" s="358">
        <f>IF(Y2480,0,$D2724*(1+'General Inputs'!$C$4)^(Y$3906-$K$3906))*'General Inputs'!$C$6</f>
        <v>1583374.5156754467</v>
      </c>
      <c r="Z2724" s="358">
        <f>IF(Z2480,0,$D2724*(1+'General Inputs'!$C$4)^(Z$3906-$K$3906))*'General Inputs'!$C$6</f>
        <v>1615042.0059889548</v>
      </c>
      <c r="AA2724" s="358">
        <f>IF(AA2480,0,$D2724*(1+'General Inputs'!$C$4)^(AA$3906-$K$3906))*'General Inputs'!$C$6</f>
        <v>1647342.8461087344</v>
      </c>
      <c r="AB2724" s="358">
        <f>IF(AB2480,0,$D2724*(1+'General Inputs'!$C$4)^(AB$3906-$K$3906))*'General Inputs'!$C$6</f>
        <v>1680289.7030309094</v>
      </c>
      <c r="AC2724" s="358">
        <f>IF(AC2480,0,$D2724*(1+'General Inputs'!$C$4)^(AC$3906-$K$3906))*'General Inputs'!$C$6</f>
        <v>1713895.4970915273</v>
      </c>
      <c r="AD2724" s="358">
        <f>IF(AD2480,0,$D2724*(1+'General Inputs'!$C$4)^(AD$3906-$K$3906))*'General Inputs'!$C$6</f>
        <v>1748173.4070333578</v>
      </c>
      <c r="AE2724" s="358">
        <f>IF(AE2480,0,$D2724*(1+'General Inputs'!$C$4)^(AE$3906-$K$3906))*'General Inputs'!$C$6</f>
        <v>1783136.8751740248</v>
      </c>
      <c r="AF2724" s="358">
        <f>IF(AF2480,0,$D2724*(1+'General Inputs'!$C$4)^(AF$3906-$K$3906))*'General Inputs'!$C$6</f>
        <v>1818799.6126775055</v>
      </c>
      <c r="AG2724" s="358">
        <f>IF(AG2480,0,$D2724*(1+'General Inputs'!$C$4)^(AG$3906-$K$3906))*'General Inputs'!$C$6</f>
        <v>1855175.6049310556</v>
      </c>
      <c r="AH2724" s="358">
        <f>IF(AH2480,0,$D2724*(1+'General Inputs'!$C$4)^(AH$3906-$K$3906))*'General Inputs'!$C$6</f>
        <v>1892279.1170296762</v>
      </c>
      <c r="AI2724" s="358">
        <f>IF(AI2480,0,$D2724*(1+'General Inputs'!$C$4)^(AI$3906-$K$3906))*'General Inputs'!$C$6</f>
        <v>1930124.6993702701</v>
      </c>
      <c r="AJ2724" s="358">
        <f>IF(AJ2480,0,$D2724*(1+'General Inputs'!$C$4)^(AJ$3906-$K$3906))*'General Inputs'!$C$6</f>
        <v>1968727.1933576753</v>
      </c>
    </row>
    <row r="2725" spans="1:36" x14ac:dyDescent="0.25">
      <c r="A2725" s="353" t="s">
        <v>292</v>
      </c>
      <c r="B2725" s="353" t="s">
        <v>293</v>
      </c>
      <c r="C2725" s="441">
        <f t="shared" si="2367"/>
        <v>20000</v>
      </c>
      <c r="D2725" s="397">
        <v>8000000</v>
      </c>
      <c r="E2725" s="397"/>
      <c r="F2725" s="397"/>
      <c r="G2725" s="397"/>
      <c r="H2725" s="397"/>
      <c r="I2725" s="476">
        <f t="shared" si="2368"/>
        <v>22</v>
      </c>
      <c r="J2725" s="476">
        <f t="shared" si="2369"/>
        <v>1</v>
      </c>
      <c r="K2725" s="358">
        <v>0</v>
      </c>
      <c r="L2725" s="358">
        <v>0</v>
      </c>
      <c r="M2725" s="358">
        <v>0</v>
      </c>
      <c r="N2725" s="358">
        <v>0</v>
      </c>
      <c r="O2725" s="358">
        <f>IF(O2481,0,$D2725*(1+'General Inputs'!$C$4)^(O$3906-$K$3906))*'General Inputs'!$C$6</f>
        <v>1298918.5919999999</v>
      </c>
      <c r="P2725" s="358">
        <f>IF(P2481,0,$D2725*(1+'General Inputs'!$C$4)^(P$3906-$K$3906))*'General Inputs'!$C$6</f>
        <v>1324896.9638399999</v>
      </c>
      <c r="Q2725" s="358">
        <f>IF(Q2481,0,$D2725*(1+'General Inputs'!$C$4)^(Q$3906-$K$3906))*'General Inputs'!$C$6</f>
        <v>1351394.9031168001</v>
      </c>
      <c r="R2725" s="358">
        <f>IF(R2481,0,$D2725*(1+'General Inputs'!$C$4)^(R$3906-$K$3906))*'General Inputs'!$C$6</f>
        <v>1378422.8011791357</v>
      </c>
      <c r="S2725" s="358">
        <f>IF(S2481,0,$D2725*(1+'General Inputs'!$C$4)^(S$3906-$K$3906))*'General Inputs'!$C$6</f>
        <v>1405991.2572027186</v>
      </c>
      <c r="T2725" s="358">
        <f>IF(T2481,0,$D2725*(1+'General Inputs'!$C$4)^(T$3906-$K$3906))*'General Inputs'!$C$6</f>
        <v>1434111.082346773</v>
      </c>
      <c r="U2725" s="358">
        <f>IF(U2481,0,$D2725*(1+'General Inputs'!$C$4)^(U$3906-$K$3906))*'General Inputs'!$C$6</f>
        <v>1462793.3039937085</v>
      </c>
      <c r="V2725" s="358">
        <f>IF(V2481,0,$D2725*(1+'General Inputs'!$C$4)^(V$3906-$K$3906))*'General Inputs'!$C$6</f>
        <v>1492049.1700735826</v>
      </c>
      <c r="W2725" s="358">
        <f>IF(W2481,0,$D2725*(1+'General Inputs'!$C$4)^(W$3906-$K$3906))*'General Inputs'!$C$6</f>
        <v>1521890.1534750543</v>
      </c>
      <c r="X2725" s="358">
        <f>IF(X2481,0,$D2725*(1+'General Inputs'!$C$4)^(X$3906-$K$3906))*'General Inputs'!$C$6</f>
        <v>1552327.9565445553</v>
      </c>
      <c r="Y2725" s="358">
        <f>IF(Y2481,0,$D2725*(1+'General Inputs'!$C$4)^(Y$3906-$K$3906))*'General Inputs'!$C$6</f>
        <v>1583374.5156754467</v>
      </c>
      <c r="Z2725" s="358">
        <f>IF(Z2481,0,$D2725*(1+'General Inputs'!$C$4)^(Z$3906-$K$3906))*'General Inputs'!$C$6</f>
        <v>1615042.0059889548</v>
      </c>
      <c r="AA2725" s="358">
        <f>IF(AA2481,0,$D2725*(1+'General Inputs'!$C$4)^(AA$3906-$K$3906))*'General Inputs'!$C$6</f>
        <v>1647342.8461087344</v>
      </c>
      <c r="AB2725" s="358">
        <f>IF(AB2481,0,$D2725*(1+'General Inputs'!$C$4)^(AB$3906-$K$3906))*'General Inputs'!$C$6</f>
        <v>1680289.7030309094</v>
      </c>
      <c r="AC2725" s="358">
        <f>IF(AC2481,0,$D2725*(1+'General Inputs'!$C$4)^(AC$3906-$K$3906))*'General Inputs'!$C$6</f>
        <v>1713895.4970915273</v>
      </c>
      <c r="AD2725" s="358">
        <f>IF(AD2481,0,$D2725*(1+'General Inputs'!$C$4)^(AD$3906-$K$3906))*'General Inputs'!$C$6</f>
        <v>1748173.4070333578</v>
      </c>
      <c r="AE2725" s="358">
        <f>IF(AE2481,0,$D2725*(1+'General Inputs'!$C$4)^(AE$3906-$K$3906))*'General Inputs'!$C$6</f>
        <v>1783136.8751740248</v>
      </c>
      <c r="AF2725" s="358">
        <f>IF(AF2481,0,$D2725*(1+'General Inputs'!$C$4)^(AF$3906-$K$3906))*'General Inputs'!$C$6</f>
        <v>1818799.6126775055</v>
      </c>
      <c r="AG2725" s="358">
        <f>IF(AG2481,0,$D2725*(1+'General Inputs'!$C$4)^(AG$3906-$K$3906))*'General Inputs'!$C$6</f>
        <v>1855175.6049310556</v>
      </c>
      <c r="AH2725" s="358">
        <f>IF(AH2481,0,$D2725*(1+'General Inputs'!$C$4)^(AH$3906-$K$3906))*'General Inputs'!$C$6</f>
        <v>1892279.1170296762</v>
      </c>
      <c r="AI2725" s="358">
        <f>IF(AI2481,0,$D2725*(1+'General Inputs'!$C$4)^(AI$3906-$K$3906))*'General Inputs'!$C$6</f>
        <v>1930124.6993702701</v>
      </c>
      <c r="AJ2725" s="358">
        <f>IF(AJ2481,0,$D2725*(1+'General Inputs'!$C$4)^(AJ$3906-$K$3906))*'General Inputs'!$C$6</f>
        <v>1968727.1933576753</v>
      </c>
    </row>
    <row r="2726" spans="1:36" x14ac:dyDescent="0.25">
      <c r="A2726" s="353" t="s">
        <v>232</v>
      </c>
      <c r="B2726" s="353" t="s">
        <v>368</v>
      </c>
      <c r="C2726" s="441">
        <f t="shared" si="2367"/>
        <v>20000</v>
      </c>
      <c r="D2726" s="397">
        <v>8000000</v>
      </c>
      <c r="E2726" s="397"/>
      <c r="F2726" s="397"/>
      <c r="G2726" s="397"/>
      <c r="H2726" s="397"/>
      <c r="I2726" s="476">
        <f t="shared" si="2368"/>
        <v>22</v>
      </c>
      <c r="J2726" s="476">
        <f t="shared" si="2369"/>
        <v>1</v>
      </c>
      <c r="K2726" s="358">
        <v>0</v>
      </c>
      <c r="L2726" s="358">
        <v>0</v>
      </c>
      <c r="M2726" s="358">
        <v>0</v>
      </c>
      <c r="N2726" s="358">
        <v>0</v>
      </c>
      <c r="O2726" s="358">
        <f>IF(O2482,0,$D2726*(1+'General Inputs'!$C$4)^(O$3906-$K$3906))*'General Inputs'!$C$6</f>
        <v>1298918.5919999999</v>
      </c>
      <c r="P2726" s="358">
        <f>IF(P2482,0,$D2726*(1+'General Inputs'!$C$4)^(P$3906-$K$3906))*'General Inputs'!$C$6</f>
        <v>1324896.9638399999</v>
      </c>
      <c r="Q2726" s="358">
        <f>IF(Q2482,0,$D2726*(1+'General Inputs'!$C$4)^(Q$3906-$K$3906))*'General Inputs'!$C$6</f>
        <v>1351394.9031168001</v>
      </c>
      <c r="R2726" s="358">
        <f>IF(R2482,0,$D2726*(1+'General Inputs'!$C$4)^(R$3906-$K$3906))*'General Inputs'!$C$6</f>
        <v>1378422.8011791357</v>
      </c>
      <c r="S2726" s="358">
        <f>IF(S2482,0,$D2726*(1+'General Inputs'!$C$4)^(S$3906-$K$3906))*'General Inputs'!$C$6</f>
        <v>1405991.2572027186</v>
      </c>
      <c r="T2726" s="358">
        <f>IF(T2482,0,$D2726*(1+'General Inputs'!$C$4)^(T$3906-$K$3906))*'General Inputs'!$C$6</f>
        <v>1434111.082346773</v>
      </c>
      <c r="U2726" s="358">
        <f>IF(U2482,0,$D2726*(1+'General Inputs'!$C$4)^(U$3906-$K$3906))*'General Inputs'!$C$6</f>
        <v>1462793.3039937085</v>
      </c>
      <c r="V2726" s="358">
        <f>IF(V2482,0,$D2726*(1+'General Inputs'!$C$4)^(V$3906-$K$3906))*'General Inputs'!$C$6</f>
        <v>1492049.1700735826</v>
      </c>
      <c r="W2726" s="358">
        <f>IF(W2482,0,$D2726*(1+'General Inputs'!$C$4)^(W$3906-$K$3906))*'General Inputs'!$C$6</f>
        <v>1521890.1534750543</v>
      </c>
      <c r="X2726" s="358">
        <f>IF(X2482,0,$D2726*(1+'General Inputs'!$C$4)^(X$3906-$K$3906))*'General Inputs'!$C$6</f>
        <v>1552327.9565445553</v>
      </c>
      <c r="Y2726" s="358">
        <f>IF(Y2482,0,$D2726*(1+'General Inputs'!$C$4)^(Y$3906-$K$3906))*'General Inputs'!$C$6</f>
        <v>1583374.5156754467</v>
      </c>
      <c r="Z2726" s="358">
        <f>IF(Z2482,0,$D2726*(1+'General Inputs'!$C$4)^(Z$3906-$K$3906))*'General Inputs'!$C$6</f>
        <v>1615042.0059889548</v>
      </c>
      <c r="AA2726" s="358">
        <f>IF(AA2482,0,$D2726*(1+'General Inputs'!$C$4)^(AA$3906-$K$3906))*'General Inputs'!$C$6</f>
        <v>1647342.8461087344</v>
      </c>
      <c r="AB2726" s="358">
        <f>IF(AB2482,0,$D2726*(1+'General Inputs'!$C$4)^(AB$3906-$K$3906))*'General Inputs'!$C$6</f>
        <v>1680289.7030309094</v>
      </c>
      <c r="AC2726" s="358">
        <f>IF(AC2482,0,$D2726*(1+'General Inputs'!$C$4)^(AC$3906-$K$3906))*'General Inputs'!$C$6</f>
        <v>1713895.4970915273</v>
      </c>
      <c r="AD2726" s="358">
        <f>IF(AD2482,0,$D2726*(1+'General Inputs'!$C$4)^(AD$3906-$K$3906))*'General Inputs'!$C$6</f>
        <v>1748173.4070333578</v>
      </c>
      <c r="AE2726" s="358">
        <f>IF(AE2482,0,$D2726*(1+'General Inputs'!$C$4)^(AE$3906-$K$3906))*'General Inputs'!$C$6</f>
        <v>1783136.8751740248</v>
      </c>
      <c r="AF2726" s="358">
        <f>IF(AF2482,0,$D2726*(1+'General Inputs'!$C$4)^(AF$3906-$K$3906))*'General Inputs'!$C$6</f>
        <v>1818799.6126775055</v>
      </c>
      <c r="AG2726" s="358">
        <f>IF(AG2482,0,$D2726*(1+'General Inputs'!$C$4)^(AG$3906-$K$3906))*'General Inputs'!$C$6</f>
        <v>1855175.6049310556</v>
      </c>
      <c r="AH2726" s="358">
        <f>IF(AH2482,0,$D2726*(1+'General Inputs'!$C$4)^(AH$3906-$K$3906))*'General Inputs'!$C$6</f>
        <v>1892279.1170296762</v>
      </c>
      <c r="AI2726" s="358">
        <f>IF(AI2482,0,$D2726*(1+'General Inputs'!$C$4)^(AI$3906-$K$3906))*'General Inputs'!$C$6</f>
        <v>1930124.6993702701</v>
      </c>
      <c r="AJ2726" s="358">
        <f>IF(AJ2482,0,$D2726*(1+'General Inputs'!$C$4)^(AJ$3906-$K$3906))*'General Inputs'!$C$6</f>
        <v>1968727.1933576753</v>
      </c>
    </row>
    <row r="2727" spans="1:36" x14ac:dyDescent="0.25">
      <c r="A2727" s="353" t="s">
        <v>232</v>
      </c>
      <c r="B2727" s="353" t="s">
        <v>364</v>
      </c>
      <c r="C2727" s="441">
        <f t="shared" si="2367"/>
        <v>20000</v>
      </c>
      <c r="D2727" s="397">
        <v>8000000</v>
      </c>
      <c r="E2727" s="397"/>
      <c r="F2727" s="397"/>
      <c r="G2727" s="397"/>
      <c r="H2727" s="397"/>
      <c r="I2727" s="476">
        <f t="shared" si="2368"/>
        <v>22</v>
      </c>
      <c r="J2727" s="476">
        <f t="shared" si="2369"/>
        <v>1</v>
      </c>
      <c r="K2727" s="358">
        <v>0</v>
      </c>
      <c r="L2727" s="358">
        <v>0</v>
      </c>
      <c r="M2727" s="358">
        <v>0</v>
      </c>
      <c r="N2727" s="358">
        <v>0</v>
      </c>
      <c r="O2727" s="358">
        <f>IF(O2483,0,$D2727*(1+'General Inputs'!$C$4)^(O$3906-$K$3906))*'General Inputs'!$C$6</f>
        <v>1298918.5919999999</v>
      </c>
      <c r="P2727" s="358">
        <f>IF(P2483,0,$D2727*(1+'General Inputs'!$C$4)^(P$3906-$K$3906))*'General Inputs'!$C$6</f>
        <v>1324896.9638399999</v>
      </c>
      <c r="Q2727" s="358">
        <f>IF(Q2483,0,$D2727*(1+'General Inputs'!$C$4)^(Q$3906-$K$3906))*'General Inputs'!$C$6</f>
        <v>1351394.9031168001</v>
      </c>
      <c r="R2727" s="358">
        <f>IF(R2483,0,$D2727*(1+'General Inputs'!$C$4)^(R$3906-$K$3906))*'General Inputs'!$C$6</f>
        <v>1378422.8011791357</v>
      </c>
      <c r="S2727" s="358">
        <f>IF(S2483,0,$D2727*(1+'General Inputs'!$C$4)^(S$3906-$K$3906))*'General Inputs'!$C$6</f>
        <v>1405991.2572027186</v>
      </c>
      <c r="T2727" s="358">
        <f>IF(T2483,0,$D2727*(1+'General Inputs'!$C$4)^(T$3906-$K$3906))*'General Inputs'!$C$6</f>
        <v>1434111.082346773</v>
      </c>
      <c r="U2727" s="358">
        <f>IF(U2483,0,$D2727*(1+'General Inputs'!$C$4)^(U$3906-$K$3906))*'General Inputs'!$C$6</f>
        <v>1462793.3039937085</v>
      </c>
      <c r="V2727" s="358">
        <f>IF(V2483,0,$D2727*(1+'General Inputs'!$C$4)^(V$3906-$K$3906))*'General Inputs'!$C$6</f>
        <v>1492049.1700735826</v>
      </c>
      <c r="W2727" s="358">
        <f>IF(W2483,0,$D2727*(1+'General Inputs'!$C$4)^(W$3906-$K$3906))*'General Inputs'!$C$6</f>
        <v>1521890.1534750543</v>
      </c>
      <c r="X2727" s="358">
        <f>IF(X2483,0,$D2727*(1+'General Inputs'!$C$4)^(X$3906-$K$3906))*'General Inputs'!$C$6</f>
        <v>1552327.9565445553</v>
      </c>
      <c r="Y2727" s="358">
        <f>IF(Y2483,0,$D2727*(1+'General Inputs'!$C$4)^(Y$3906-$K$3906))*'General Inputs'!$C$6</f>
        <v>1583374.5156754467</v>
      </c>
      <c r="Z2727" s="358">
        <f>IF(Z2483,0,$D2727*(1+'General Inputs'!$C$4)^(Z$3906-$K$3906))*'General Inputs'!$C$6</f>
        <v>1615042.0059889548</v>
      </c>
      <c r="AA2727" s="358">
        <f>IF(AA2483,0,$D2727*(1+'General Inputs'!$C$4)^(AA$3906-$K$3906))*'General Inputs'!$C$6</f>
        <v>1647342.8461087344</v>
      </c>
      <c r="AB2727" s="358">
        <f>IF(AB2483,0,$D2727*(1+'General Inputs'!$C$4)^(AB$3906-$K$3906))*'General Inputs'!$C$6</f>
        <v>1680289.7030309094</v>
      </c>
      <c r="AC2727" s="358">
        <f>IF(AC2483,0,$D2727*(1+'General Inputs'!$C$4)^(AC$3906-$K$3906))*'General Inputs'!$C$6</f>
        <v>1713895.4970915273</v>
      </c>
      <c r="AD2727" s="358">
        <f>IF(AD2483,0,$D2727*(1+'General Inputs'!$C$4)^(AD$3906-$K$3906))*'General Inputs'!$C$6</f>
        <v>1748173.4070333578</v>
      </c>
      <c r="AE2727" s="358">
        <f>IF(AE2483,0,$D2727*(1+'General Inputs'!$C$4)^(AE$3906-$K$3906))*'General Inputs'!$C$6</f>
        <v>1783136.8751740248</v>
      </c>
      <c r="AF2727" s="358">
        <f>IF(AF2483,0,$D2727*(1+'General Inputs'!$C$4)^(AF$3906-$K$3906))*'General Inputs'!$C$6</f>
        <v>1818799.6126775055</v>
      </c>
      <c r="AG2727" s="358">
        <f>IF(AG2483,0,$D2727*(1+'General Inputs'!$C$4)^(AG$3906-$K$3906))*'General Inputs'!$C$6</f>
        <v>1855175.6049310556</v>
      </c>
      <c r="AH2727" s="358">
        <f>IF(AH2483,0,$D2727*(1+'General Inputs'!$C$4)^(AH$3906-$K$3906))*'General Inputs'!$C$6</f>
        <v>1892279.1170296762</v>
      </c>
      <c r="AI2727" s="358">
        <f>IF(AI2483,0,$D2727*(1+'General Inputs'!$C$4)^(AI$3906-$K$3906))*'General Inputs'!$C$6</f>
        <v>1930124.6993702701</v>
      </c>
      <c r="AJ2727" s="358">
        <f>IF(AJ2483,0,$D2727*(1+'General Inputs'!$C$4)^(AJ$3906-$K$3906))*'General Inputs'!$C$6</f>
        <v>1968727.1933576753</v>
      </c>
    </row>
    <row r="2728" spans="1:36" x14ac:dyDescent="0.25">
      <c r="A2728" s="353" t="s">
        <v>233</v>
      </c>
      <c r="B2728" s="353" t="s">
        <v>385</v>
      </c>
      <c r="C2728" s="441">
        <f t="shared" si="2367"/>
        <v>20000</v>
      </c>
      <c r="D2728" s="397">
        <v>8000000</v>
      </c>
      <c r="E2728" s="397"/>
      <c r="F2728" s="397"/>
      <c r="G2728" s="397"/>
      <c r="H2728" s="397"/>
      <c r="I2728" s="476">
        <f t="shared" si="2368"/>
        <v>22</v>
      </c>
      <c r="J2728" s="476">
        <f t="shared" si="2369"/>
        <v>1</v>
      </c>
      <c r="K2728" s="358">
        <v>0</v>
      </c>
      <c r="L2728" s="358">
        <v>0</v>
      </c>
      <c r="M2728" s="358">
        <v>0</v>
      </c>
      <c r="N2728" s="358">
        <v>0</v>
      </c>
      <c r="O2728" s="358">
        <f>IF(O2484,0,$D2728*(1+'General Inputs'!$C$4)^(O$3906-$K$3906))*'General Inputs'!$C$6</f>
        <v>1298918.5919999999</v>
      </c>
      <c r="P2728" s="358">
        <f>IF(P2484,0,$D2728*(1+'General Inputs'!$C$4)^(P$3906-$K$3906))*'General Inputs'!$C$6</f>
        <v>1324896.9638399999</v>
      </c>
      <c r="Q2728" s="358">
        <f>IF(Q2484,0,$D2728*(1+'General Inputs'!$C$4)^(Q$3906-$K$3906))*'General Inputs'!$C$6</f>
        <v>1351394.9031168001</v>
      </c>
      <c r="R2728" s="358">
        <f>IF(R2484,0,$D2728*(1+'General Inputs'!$C$4)^(R$3906-$K$3906))*'General Inputs'!$C$6</f>
        <v>1378422.8011791357</v>
      </c>
      <c r="S2728" s="358">
        <f>IF(S2484,0,$D2728*(1+'General Inputs'!$C$4)^(S$3906-$K$3906))*'General Inputs'!$C$6</f>
        <v>1405991.2572027186</v>
      </c>
      <c r="T2728" s="358">
        <f>IF(T2484,0,$D2728*(1+'General Inputs'!$C$4)^(T$3906-$K$3906))*'General Inputs'!$C$6</f>
        <v>1434111.082346773</v>
      </c>
      <c r="U2728" s="358">
        <f>IF(U2484,0,$D2728*(1+'General Inputs'!$C$4)^(U$3906-$K$3906))*'General Inputs'!$C$6</f>
        <v>1462793.3039937085</v>
      </c>
      <c r="V2728" s="358">
        <f>IF(V2484,0,$D2728*(1+'General Inputs'!$C$4)^(V$3906-$K$3906))*'General Inputs'!$C$6</f>
        <v>1492049.1700735826</v>
      </c>
      <c r="W2728" s="358">
        <f>IF(W2484,0,$D2728*(1+'General Inputs'!$C$4)^(W$3906-$K$3906))*'General Inputs'!$C$6</f>
        <v>1521890.1534750543</v>
      </c>
      <c r="X2728" s="358">
        <f>IF(X2484,0,$D2728*(1+'General Inputs'!$C$4)^(X$3906-$K$3906))*'General Inputs'!$C$6</f>
        <v>1552327.9565445553</v>
      </c>
      <c r="Y2728" s="358">
        <f>IF(Y2484,0,$D2728*(1+'General Inputs'!$C$4)^(Y$3906-$K$3906))*'General Inputs'!$C$6</f>
        <v>1583374.5156754467</v>
      </c>
      <c r="Z2728" s="358">
        <f>IF(Z2484,0,$D2728*(1+'General Inputs'!$C$4)^(Z$3906-$K$3906))*'General Inputs'!$C$6</f>
        <v>1615042.0059889548</v>
      </c>
      <c r="AA2728" s="358">
        <f>IF(AA2484,0,$D2728*(1+'General Inputs'!$C$4)^(AA$3906-$K$3906))*'General Inputs'!$C$6</f>
        <v>1647342.8461087344</v>
      </c>
      <c r="AB2728" s="358">
        <f>IF(AB2484,0,$D2728*(1+'General Inputs'!$C$4)^(AB$3906-$K$3906))*'General Inputs'!$C$6</f>
        <v>1680289.7030309094</v>
      </c>
      <c r="AC2728" s="358">
        <f>IF(AC2484,0,$D2728*(1+'General Inputs'!$C$4)^(AC$3906-$K$3906))*'General Inputs'!$C$6</f>
        <v>1713895.4970915273</v>
      </c>
      <c r="AD2728" s="358">
        <f>IF(AD2484,0,$D2728*(1+'General Inputs'!$C$4)^(AD$3906-$K$3906))*'General Inputs'!$C$6</f>
        <v>1748173.4070333578</v>
      </c>
      <c r="AE2728" s="358">
        <f>IF(AE2484,0,$D2728*(1+'General Inputs'!$C$4)^(AE$3906-$K$3906))*'General Inputs'!$C$6</f>
        <v>1783136.8751740248</v>
      </c>
      <c r="AF2728" s="358">
        <f>IF(AF2484,0,$D2728*(1+'General Inputs'!$C$4)^(AF$3906-$K$3906))*'General Inputs'!$C$6</f>
        <v>1818799.6126775055</v>
      </c>
      <c r="AG2728" s="358">
        <f>IF(AG2484,0,$D2728*(1+'General Inputs'!$C$4)^(AG$3906-$K$3906))*'General Inputs'!$C$6</f>
        <v>1855175.6049310556</v>
      </c>
      <c r="AH2728" s="358">
        <f>IF(AH2484,0,$D2728*(1+'General Inputs'!$C$4)^(AH$3906-$K$3906))*'General Inputs'!$C$6</f>
        <v>1892279.1170296762</v>
      </c>
      <c r="AI2728" s="358">
        <f>IF(AI2484,0,$D2728*(1+'General Inputs'!$C$4)^(AI$3906-$K$3906))*'General Inputs'!$C$6</f>
        <v>1930124.6993702701</v>
      </c>
      <c r="AJ2728" s="358">
        <f>IF(AJ2484,0,$D2728*(1+'General Inputs'!$C$4)^(AJ$3906-$K$3906))*'General Inputs'!$C$6</f>
        <v>1968727.1933576753</v>
      </c>
    </row>
    <row r="2729" spans="1:36" x14ac:dyDescent="0.25">
      <c r="A2729" s="353" t="s">
        <v>436</v>
      </c>
      <c r="B2729" s="353" t="s">
        <v>437</v>
      </c>
      <c r="C2729" s="441">
        <f t="shared" si="2367"/>
        <v>42000</v>
      </c>
      <c r="D2729" s="397">
        <v>20000000</v>
      </c>
      <c r="E2729" s="397"/>
      <c r="F2729" s="397"/>
      <c r="G2729" s="397"/>
      <c r="H2729" s="397"/>
      <c r="I2729" s="476">
        <f t="shared" si="2368"/>
        <v>22</v>
      </c>
      <c r="J2729" s="476">
        <f t="shared" si="2369"/>
        <v>1</v>
      </c>
      <c r="K2729" s="358">
        <v>0</v>
      </c>
      <c r="L2729" s="358">
        <v>0</v>
      </c>
      <c r="M2729" s="358">
        <v>0</v>
      </c>
      <c r="N2729" s="358">
        <v>0</v>
      </c>
      <c r="O2729" s="358">
        <f>IF(O2485,0,$D2729*(1+'General Inputs'!$C$4)^(O$3906-$K$3906))*'General Inputs'!$C$6</f>
        <v>3247296.48</v>
      </c>
      <c r="P2729" s="358">
        <f>IF(P2485,0,$D2729*(1+'General Inputs'!$C$4)^(P$3906-$K$3906))*'General Inputs'!$C$6</f>
        <v>3312242.4095999999</v>
      </c>
      <c r="Q2729" s="358">
        <f>IF(Q2485,0,$D2729*(1+'General Inputs'!$C$4)^(Q$3906-$K$3906))*'General Inputs'!$C$6</f>
        <v>3378487.2577920002</v>
      </c>
      <c r="R2729" s="358">
        <f>IF(R2485,0,$D2729*(1+'General Inputs'!$C$4)^(R$3906-$K$3906))*'General Inputs'!$C$6</f>
        <v>3446057.0029478394</v>
      </c>
      <c r="S2729" s="358">
        <f>IF(S2485,0,$D2729*(1+'General Inputs'!$C$4)^(S$3906-$K$3906))*'General Inputs'!$C$6</f>
        <v>3514978.1430067965</v>
      </c>
      <c r="T2729" s="358">
        <f>IF(T2485,0,$D2729*(1+'General Inputs'!$C$4)^(T$3906-$K$3906))*'General Inputs'!$C$6</f>
        <v>3585277.7058669324</v>
      </c>
      <c r="U2729" s="358">
        <f>IF(U2485,0,$D2729*(1+'General Inputs'!$C$4)^(U$3906-$K$3906))*'General Inputs'!$C$6</f>
        <v>3656983.2599842711</v>
      </c>
      <c r="V2729" s="358">
        <f>IF(V2485,0,$D2729*(1+'General Inputs'!$C$4)^(V$3906-$K$3906))*'General Inputs'!$C$6</f>
        <v>3730122.925183956</v>
      </c>
      <c r="W2729" s="358">
        <f>IF(W2485,0,$D2729*(1+'General Inputs'!$C$4)^(W$3906-$K$3906))*'General Inputs'!$C$6</f>
        <v>3804725.3836876354</v>
      </c>
      <c r="X2729" s="358">
        <f>IF(X2485,0,$D2729*(1+'General Inputs'!$C$4)^(X$3906-$K$3906))*'General Inputs'!$C$6</f>
        <v>3880819.8913613884</v>
      </c>
      <c r="Y2729" s="358">
        <f>IF(Y2485,0,$D2729*(1+'General Inputs'!$C$4)^(Y$3906-$K$3906))*'General Inputs'!$C$6</f>
        <v>3958436.2891886164</v>
      </c>
      <c r="Z2729" s="358">
        <f>IF(Z2485,0,$D2729*(1+'General Inputs'!$C$4)^(Z$3906-$K$3906))*'General Inputs'!$C$6</f>
        <v>4037605.0149723873</v>
      </c>
      <c r="AA2729" s="358">
        <f>IF(AA2485,0,$D2729*(1+'General Inputs'!$C$4)^(AA$3906-$K$3906))*'General Inputs'!$C$6</f>
        <v>4118357.1152718356</v>
      </c>
      <c r="AB2729" s="358">
        <f>IF(AB2485,0,$D2729*(1+'General Inputs'!$C$4)^(AB$3906-$K$3906))*'General Inputs'!$C$6</f>
        <v>4200724.2575772731</v>
      </c>
      <c r="AC2729" s="358">
        <f>IF(AC2485,0,$D2729*(1+'General Inputs'!$C$4)^(AC$3906-$K$3906))*'General Inputs'!$C$6</f>
        <v>4284738.7427288182</v>
      </c>
      <c r="AD2729" s="358">
        <f>IF(AD2485,0,$D2729*(1+'General Inputs'!$C$4)^(AD$3906-$K$3906))*'General Inputs'!$C$6</f>
        <v>4370433.5175833944</v>
      </c>
      <c r="AE2729" s="358">
        <f>IF(AE2485,0,$D2729*(1+'General Inputs'!$C$4)^(AE$3906-$K$3906))*'General Inputs'!$C$6</f>
        <v>4457842.1879350627</v>
      </c>
      <c r="AF2729" s="358">
        <f>IF(AF2485,0,$D2729*(1+'General Inputs'!$C$4)^(AF$3906-$K$3906))*'General Inputs'!$C$6</f>
        <v>4546999.0316937631</v>
      </c>
      <c r="AG2729" s="358">
        <f>IF(AG2485,0,$D2729*(1+'General Inputs'!$C$4)^(AG$3906-$K$3906))*'General Inputs'!$C$6</f>
        <v>4637939.0123276394</v>
      </c>
      <c r="AH2729" s="358">
        <f>IF(AH2485,0,$D2729*(1+'General Inputs'!$C$4)^(AH$3906-$K$3906))*'General Inputs'!$C$6</f>
        <v>4730697.7925741915</v>
      </c>
      <c r="AI2729" s="358">
        <f>IF(AI2485,0,$D2729*(1+'General Inputs'!$C$4)^(AI$3906-$K$3906))*'General Inputs'!$C$6</f>
        <v>4825311.7484256746</v>
      </c>
      <c r="AJ2729" s="358">
        <f>IF(AJ2485,0,$D2729*(1+'General Inputs'!$C$4)^(AJ$3906-$K$3906))*'General Inputs'!$C$6</f>
        <v>4921817.9833941888</v>
      </c>
    </row>
    <row r="2730" spans="1:36" x14ac:dyDescent="0.25">
      <c r="A2730" s="353" t="s">
        <v>463</v>
      </c>
      <c r="B2730" s="353" t="s">
        <v>463</v>
      </c>
      <c r="C2730" s="441">
        <f t="shared" si="2367"/>
        <v>1000</v>
      </c>
      <c r="D2730" s="397">
        <v>500000</v>
      </c>
      <c r="E2730" s="397"/>
      <c r="F2730" s="397"/>
      <c r="G2730" s="397"/>
      <c r="H2730" s="397"/>
      <c r="I2730" s="476">
        <f t="shared" si="2368"/>
        <v>22</v>
      </c>
      <c r="J2730" s="476">
        <f t="shared" si="2369"/>
        <v>1</v>
      </c>
      <c r="K2730" s="358">
        <v>0</v>
      </c>
      <c r="L2730" s="358">
        <v>0</v>
      </c>
      <c r="M2730" s="358">
        <v>0</v>
      </c>
      <c r="N2730" s="358">
        <v>0</v>
      </c>
      <c r="O2730" s="358">
        <f>IF(O2486,0,$D2730*(1+'General Inputs'!$C$4)^(O$3906-$K$3906))*'General Inputs'!$C$6</f>
        <v>81182.411999999997</v>
      </c>
      <c r="P2730" s="358">
        <f>IF(P2486,0,$D2730*(1+'General Inputs'!$C$4)^(P$3906-$K$3906))*'General Inputs'!$C$6</f>
        <v>82806.060239999992</v>
      </c>
      <c r="Q2730" s="358">
        <f>IF(Q2486,0,$D2730*(1+'General Inputs'!$C$4)^(Q$3906-$K$3906))*'General Inputs'!$C$6</f>
        <v>84462.181444800008</v>
      </c>
      <c r="R2730" s="358">
        <f>IF(R2486,0,$D2730*(1+'General Inputs'!$C$4)^(R$3906-$K$3906))*'General Inputs'!$C$6</f>
        <v>86151.42507369598</v>
      </c>
      <c r="S2730" s="358">
        <f>IF(S2486,0,$D2730*(1+'General Inputs'!$C$4)^(S$3906-$K$3906))*'General Inputs'!$C$6</f>
        <v>87874.453575169915</v>
      </c>
      <c r="T2730" s="358">
        <f>IF(T2486,0,$D2730*(1+'General Inputs'!$C$4)^(T$3906-$K$3906))*'General Inputs'!$C$6</f>
        <v>89631.942646673313</v>
      </c>
      <c r="U2730" s="358">
        <f>IF(U2486,0,$D2730*(1+'General Inputs'!$C$4)^(U$3906-$K$3906))*'General Inputs'!$C$6</f>
        <v>91424.581499606778</v>
      </c>
      <c r="V2730" s="358">
        <f>IF(V2486,0,$D2730*(1+'General Inputs'!$C$4)^(V$3906-$K$3906))*'General Inputs'!$C$6</f>
        <v>93253.07312959891</v>
      </c>
      <c r="W2730" s="358">
        <f>IF(W2486,0,$D2730*(1+'General Inputs'!$C$4)^(W$3906-$K$3906))*'General Inputs'!$C$6</f>
        <v>95118.134592190894</v>
      </c>
      <c r="X2730" s="358">
        <f>IF(X2486,0,$D2730*(1+'General Inputs'!$C$4)^(X$3906-$K$3906))*'General Inputs'!$C$6</f>
        <v>97020.497284034704</v>
      </c>
      <c r="Y2730" s="358">
        <f>IF(Y2486,0,$D2730*(1+'General Inputs'!$C$4)^(Y$3906-$K$3906))*'General Inputs'!$C$6</f>
        <v>98960.90722971542</v>
      </c>
      <c r="Z2730" s="358">
        <f>IF(Z2486,0,$D2730*(1+'General Inputs'!$C$4)^(Z$3906-$K$3906))*'General Inputs'!$C$6</f>
        <v>100940.12537430967</v>
      </c>
      <c r="AA2730" s="358">
        <f>IF(AA2486,0,$D2730*(1+'General Inputs'!$C$4)^(AA$3906-$K$3906))*'General Inputs'!$C$6</f>
        <v>102958.9278817959</v>
      </c>
      <c r="AB2730" s="358">
        <f>IF(AB2486,0,$D2730*(1+'General Inputs'!$C$4)^(AB$3906-$K$3906))*'General Inputs'!$C$6</f>
        <v>105018.10643943184</v>
      </c>
      <c r="AC2730" s="358">
        <f>IF(AC2486,0,$D2730*(1+'General Inputs'!$C$4)^(AC$3906-$K$3906))*'General Inputs'!$C$6</f>
        <v>107118.46856822046</v>
      </c>
      <c r="AD2730" s="358">
        <f>IF(AD2486,0,$D2730*(1+'General Inputs'!$C$4)^(AD$3906-$K$3906))*'General Inputs'!$C$6</f>
        <v>109260.83793958486</v>
      </c>
      <c r="AE2730" s="358">
        <f>IF(AE2486,0,$D2730*(1+'General Inputs'!$C$4)^(AE$3906-$K$3906))*'General Inputs'!$C$6</f>
        <v>111446.05469837655</v>
      </c>
      <c r="AF2730" s="358">
        <f>IF(AF2486,0,$D2730*(1+'General Inputs'!$C$4)^(AF$3906-$K$3906))*'General Inputs'!$C$6</f>
        <v>113674.97579234409</v>
      </c>
      <c r="AG2730" s="358">
        <f>IF(AG2486,0,$D2730*(1+'General Inputs'!$C$4)^(AG$3906-$K$3906))*'General Inputs'!$C$6</f>
        <v>115948.47530819097</v>
      </c>
      <c r="AH2730" s="358">
        <f>IF(AH2486,0,$D2730*(1+'General Inputs'!$C$4)^(AH$3906-$K$3906))*'General Inputs'!$C$6</f>
        <v>118267.44481435476</v>
      </c>
      <c r="AI2730" s="358">
        <f>IF(AI2486,0,$D2730*(1+'General Inputs'!$C$4)^(AI$3906-$K$3906))*'General Inputs'!$C$6</f>
        <v>120632.79371064188</v>
      </c>
      <c r="AJ2730" s="358">
        <f>IF(AJ2486,0,$D2730*(1+'General Inputs'!$C$4)^(AJ$3906-$K$3906))*'General Inputs'!$C$6</f>
        <v>123045.44958485471</v>
      </c>
    </row>
    <row r="2731" spans="1:36" x14ac:dyDescent="0.25">
      <c r="A2731" s="353" t="s">
        <v>534</v>
      </c>
      <c r="B2731" s="353" t="s">
        <v>534</v>
      </c>
      <c r="C2731" s="441">
        <f t="shared" si="2367"/>
        <v>12500</v>
      </c>
      <c r="D2731" s="397">
        <v>8000000</v>
      </c>
      <c r="E2731" s="397"/>
      <c r="F2731" s="397"/>
      <c r="G2731" s="397"/>
      <c r="H2731" s="397"/>
      <c r="I2731" s="476">
        <f t="shared" si="2368"/>
        <v>22</v>
      </c>
      <c r="J2731" s="476">
        <f t="shared" si="2369"/>
        <v>1</v>
      </c>
      <c r="K2731" s="358">
        <v>0</v>
      </c>
      <c r="L2731" s="358">
        <v>0</v>
      </c>
      <c r="M2731" s="358">
        <v>0</v>
      </c>
      <c r="N2731" s="358">
        <v>0</v>
      </c>
      <c r="O2731" s="358">
        <f>IF(O2487,0,$D2731*(1+'General Inputs'!$C$4)^(O$3906-$K$3906))*'General Inputs'!$C$6</f>
        <v>1298918.5919999999</v>
      </c>
      <c r="P2731" s="358">
        <f>IF(P2487,0,$D2731*(1+'General Inputs'!$C$4)^(P$3906-$K$3906))*'General Inputs'!$C$6</f>
        <v>1324896.9638399999</v>
      </c>
      <c r="Q2731" s="358">
        <f>IF(Q2487,0,$D2731*(1+'General Inputs'!$C$4)^(Q$3906-$K$3906))*'General Inputs'!$C$6</f>
        <v>1351394.9031168001</v>
      </c>
      <c r="R2731" s="358">
        <f>IF(R2487,0,$D2731*(1+'General Inputs'!$C$4)^(R$3906-$K$3906))*'General Inputs'!$C$6</f>
        <v>1378422.8011791357</v>
      </c>
      <c r="S2731" s="358">
        <f>IF(S2487,0,$D2731*(1+'General Inputs'!$C$4)^(S$3906-$K$3906))*'General Inputs'!$C$6</f>
        <v>1405991.2572027186</v>
      </c>
      <c r="T2731" s="358">
        <f>IF(T2487,0,$D2731*(1+'General Inputs'!$C$4)^(T$3906-$K$3906))*'General Inputs'!$C$6</f>
        <v>1434111.082346773</v>
      </c>
      <c r="U2731" s="358">
        <f>IF(U2487,0,$D2731*(1+'General Inputs'!$C$4)^(U$3906-$K$3906))*'General Inputs'!$C$6</f>
        <v>1462793.3039937085</v>
      </c>
      <c r="V2731" s="358">
        <f>IF(V2487,0,$D2731*(1+'General Inputs'!$C$4)^(V$3906-$K$3906))*'General Inputs'!$C$6</f>
        <v>1492049.1700735826</v>
      </c>
      <c r="W2731" s="358">
        <f>IF(W2487,0,$D2731*(1+'General Inputs'!$C$4)^(W$3906-$K$3906))*'General Inputs'!$C$6</f>
        <v>1521890.1534750543</v>
      </c>
      <c r="X2731" s="358">
        <f>IF(X2487,0,$D2731*(1+'General Inputs'!$C$4)^(X$3906-$K$3906))*'General Inputs'!$C$6</f>
        <v>1552327.9565445553</v>
      </c>
      <c r="Y2731" s="358">
        <f>IF(Y2487,0,$D2731*(1+'General Inputs'!$C$4)^(Y$3906-$K$3906))*'General Inputs'!$C$6</f>
        <v>1583374.5156754467</v>
      </c>
      <c r="Z2731" s="358">
        <f>IF(Z2487,0,$D2731*(1+'General Inputs'!$C$4)^(Z$3906-$K$3906))*'General Inputs'!$C$6</f>
        <v>1615042.0059889548</v>
      </c>
      <c r="AA2731" s="358">
        <f>IF(AA2487,0,$D2731*(1+'General Inputs'!$C$4)^(AA$3906-$K$3906))*'General Inputs'!$C$6</f>
        <v>1647342.8461087344</v>
      </c>
      <c r="AB2731" s="358">
        <f>IF(AB2487,0,$D2731*(1+'General Inputs'!$C$4)^(AB$3906-$K$3906))*'General Inputs'!$C$6</f>
        <v>1680289.7030309094</v>
      </c>
      <c r="AC2731" s="358">
        <f>IF(AC2487,0,$D2731*(1+'General Inputs'!$C$4)^(AC$3906-$K$3906))*'General Inputs'!$C$6</f>
        <v>1713895.4970915273</v>
      </c>
      <c r="AD2731" s="358">
        <f>IF(AD2487,0,$D2731*(1+'General Inputs'!$C$4)^(AD$3906-$K$3906))*'General Inputs'!$C$6</f>
        <v>1748173.4070333578</v>
      </c>
      <c r="AE2731" s="358">
        <f>IF(AE2487,0,$D2731*(1+'General Inputs'!$C$4)^(AE$3906-$K$3906))*'General Inputs'!$C$6</f>
        <v>1783136.8751740248</v>
      </c>
      <c r="AF2731" s="358">
        <f>IF(AF2487,0,$D2731*(1+'General Inputs'!$C$4)^(AF$3906-$K$3906))*'General Inputs'!$C$6</f>
        <v>1818799.6126775055</v>
      </c>
      <c r="AG2731" s="358">
        <f>IF(AG2487,0,$D2731*(1+'General Inputs'!$C$4)^(AG$3906-$K$3906))*'General Inputs'!$C$6</f>
        <v>1855175.6049310556</v>
      </c>
      <c r="AH2731" s="358">
        <f>IF(AH2487,0,$D2731*(1+'General Inputs'!$C$4)^(AH$3906-$K$3906))*'General Inputs'!$C$6</f>
        <v>1892279.1170296762</v>
      </c>
      <c r="AI2731" s="358">
        <f>IF(AI2487,0,$D2731*(1+'General Inputs'!$C$4)^(AI$3906-$K$3906))*'General Inputs'!$C$6</f>
        <v>1930124.6993702701</v>
      </c>
      <c r="AJ2731" s="358">
        <f>IF(AJ2487,0,$D2731*(1+'General Inputs'!$C$4)^(AJ$3906-$K$3906))*'General Inputs'!$C$6</f>
        <v>1968727.1933576753</v>
      </c>
    </row>
    <row r="2732" spans="1:36" x14ac:dyDescent="0.25">
      <c r="A2732" s="353" t="s">
        <v>377</v>
      </c>
      <c r="B2732" s="353" t="s">
        <v>377</v>
      </c>
      <c r="C2732" s="441">
        <f t="shared" si="2367"/>
        <v>2000</v>
      </c>
      <c r="D2732" s="397">
        <v>1750000</v>
      </c>
      <c r="E2732" s="397"/>
      <c r="F2732" s="397"/>
      <c r="G2732" s="397"/>
      <c r="H2732" s="397"/>
      <c r="I2732" s="476">
        <f t="shared" si="2368"/>
        <v>22</v>
      </c>
      <c r="J2732" s="476">
        <f t="shared" si="2369"/>
        <v>1</v>
      </c>
      <c r="K2732" s="358">
        <v>0</v>
      </c>
      <c r="L2732" s="358">
        <v>0</v>
      </c>
      <c r="M2732" s="358">
        <v>0</v>
      </c>
      <c r="N2732" s="358">
        <v>0</v>
      </c>
      <c r="O2732" s="358">
        <f>IF(O2488,0,$D2732*(1+'General Inputs'!$C$4)^(O$3906-$K$3906))*'General Inputs'!$C$6</f>
        <v>284138.44199999998</v>
      </c>
      <c r="P2732" s="358">
        <f>IF(P2488,0,$D2732*(1+'General Inputs'!$C$4)^(P$3906-$K$3906))*'General Inputs'!$C$6</f>
        <v>289821.21083999996</v>
      </c>
      <c r="Q2732" s="358">
        <f>IF(Q2488,0,$D2732*(1+'General Inputs'!$C$4)^(Q$3906-$K$3906))*'General Inputs'!$C$6</f>
        <v>295617.63505679998</v>
      </c>
      <c r="R2732" s="358">
        <f>IF(R2488,0,$D2732*(1+'General Inputs'!$C$4)^(R$3906-$K$3906))*'General Inputs'!$C$6</f>
        <v>301529.98775793595</v>
      </c>
      <c r="S2732" s="358">
        <f>IF(S2488,0,$D2732*(1+'General Inputs'!$C$4)^(S$3906-$K$3906))*'General Inputs'!$C$6</f>
        <v>307560.58751309471</v>
      </c>
      <c r="T2732" s="358">
        <f>IF(T2488,0,$D2732*(1+'General Inputs'!$C$4)^(T$3906-$K$3906))*'General Inputs'!$C$6</f>
        <v>313711.79926335654</v>
      </c>
      <c r="U2732" s="358">
        <f>IF(U2488,0,$D2732*(1+'General Inputs'!$C$4)^(U$3906-$K$3906))*'General Inputs'!$C$6</f>
        <v>319986.03524862375</v>
      </c>
      <c r="V2732" s="358">
        <f>IF(V2488,0,$D2732*(1+'General Inputs'!$C$4)^(V$3906-$K$3906))*'General Inputs'!$C$6</f>
        <v>326385.75595359615</v>
      </c>
      <c r="W2732" s="358">
        <f>IF(W2488,0,$D2732*(1+'General Inputs'!$C$4)^(W$3906-$K$3906))*'General Inputs'!$C$6</f>
        <v>332913.47107266809</v>
      </c>
      <c r="X2732" s="358">
        <f>IF(X2488,0,$D2732*(1+'General Inputs'!$C$4)^(X$3906-$K$3906))*'General Inputs'!$C$6</f>
        <v>339571.74049412145</v>
      </c>
      <c r="Y2732" s="358">
        <f>IF(Y2488,0,$D2732*(1+'General Inputs'!$C$4)^(Y$3906-$K$3906))*'General Inputs'!$C$6</f>
        <v>346363.17530400393</v>
      </c>
      <c r="Z2732" s="358">
        <f>IF(Z2488,0,$D2732*(1+'General Inputs'!$C$4)^(Z$3906-$K$3906))*'General Inputs'!$C$6</f>
        <v>353290.43881008396</v>
      </c>
      <c r="AA2732" s="358">
        <f>IF(AA2488,0,$D2732*(1+'General Inputs'!$C$4)^(AA$3906-$K$3906))*'General Inputs'!$C$6</f>
        <v>360356.2475862857</v>
      </c>
      <c r="AB2732" s="358">
        <f>IF(AB2488,0,$D2732*(1+'General Inputs'!$C$4)^(AB$3906-$K$3906))*'General Inputs'!$C$6</f>
        <v>367563.37253801135</v>
      </c>
      <c r="AC2732" s="358">
        <f>IF(AC2488,0,$D2732*(1+'General Inputs'!$C$4)^(AC$3906-$K$3906))*'General Inputs'!$C$6</f>
        <v>374914.63998877158</v>
      </c>
      <c r="AD2732" s="358">
        <f>IF(AD2488,0,$D2732*(1+'General Inputs'!$C$4)^(AD$3906-$K$3906))*'General Inputs'!$C$6</f>
        <v>382412.93278854695</v>
      </c>
      <c r="AE2732" s="358">
        <f>IF(AE2488,0,$D2732*(1+'General Inputs'!$C$4)^(AE$3906-$K$3906))*'General Inputs'!$C$6</f>
        <v>390061.19144431798</v>
      </c>
      <c r="AF2732" s="358">
        <f>IF(AF2488,0,$D2732*(1+'General Inputs'!$C$4)^(AF$3906-$K$3906))*'General Inputs'!$C$6</f>
        <v>397862.41527320427</v>
      </c>
      <c r="AG2732" s="358">
        <f>IF(AG2488,0,$D2732*(1+'General Inputs'!$C$4)^(AG$3906-$K$3906))*'General Inputs'!$C$6</f>
        <v>405819.66357866843</v>
      </c>
      <c r="AH2732" s="358">
        <f>IF(AH2488,0,$D2732*(1+'General Inputs'!$C$4)^(AH$3906-$K$3906))*'General Inputs'!$C$6</f>
        <v>413936.05685024173</v>
      </c>
      <c r="AI2732" s="358">
        <f>IF(AI2488,0,$D2732*(1+'General Inputs'!$C$4)^(AI$3906-$K$3906))*'General Inputs'!$C$6</f>
        <v>422214.77798724658</v>
      </c>
      <c r="AJ2732" s="358">
        <f>IF(AJ2488,0,$D2732*(1+'General Inputs'!$C$4)^(AJ$3906-$K$3906))*'General Inputs'!$C$6</f>
        <v>430659.07354699151</v>
      </c>
    </row>
    <row r="2733" spans="1:36" x14ac:dyDescent="0.25">
      <c r="A2733" s="353" t="s">
        <v>461</v>
      </c>
      <c r="B2733" s="353" t="s">
        <v>461</v>
      </c>
      <c r="C2733" s="441">
        <f t="shared" si="2367"/>
        <v>20000</v>
      </c>
      <c r="D2733" s="397">
        <v>8000000</v>
      </c>
      <c r="E2733" s="397"/>
      <c r="F2733" s="397"/>
      <c r="G2733" s="397"/>
      <c r="H2733" s="397"/>
      <c r="I2733" s="476">
        <f t="shared" si="2368"/>
        <v>22</v>
      </c>
      <c r="J2733" s="476">
        <f t="shared" si="2369"/>
        <v>1</v>
      </c>
      <c r="K2733" s="358">
        <v>0</v>
      </c>
      <c r="L2733" s="358">
        <v>0</v>
      </c>
      <c r="M2733" s="358">
        <v>0</v>
      </c>
      <c r="N2733" s="358">
        <v>0</v>
      </c>
      <c r="O2733" s="358">
        <f>IF(O2489,0,$D2733*(1+'General Inputs'!$C$4)^(O$3906-$K$3906))*'General Inputs'!$C$6</f>
        <v>1298918.5919999999</v>
      </c>
      <c r="P2733" s="358">
        <f>IF(P2489,0,$D2733*(1+'General Inputs'!$C$4)^(P$3906-$K$3906))*'General Inputs'!$C$6</f>
        <v>1324896.9638399999</v>
      </c>
      <c r="Q2733" s="358">
        <f>IF(Q2489,0,$D2733*(1+'General Inputs'!$C$4)^(Q$3906-$K$3906))*'General Inputs'!$C$6</f>
        <v>1351394.9031168001</v>
      </c>
      <c r="R2733" s="358">
        <f>IF(R2489,0,$D2733*(1+'General Inputs'!$C$4)^(R$3906-$K$3906))*'General Inputs'!$C$6</f>
        <v>1378422.8011791357</v>
      </c>
      <c r="S2733" s="358">
        <f>IF(S2489,0,$D2733*(1+'General Inputs'!$C$4)^(S$3906-$K$3906))*'General Inputs'!$C$6</f>
        <v>1405991.2572027186</v>
      </c>
      <c r="T2733" s="358">
        <f>IF(T2489,0,$D2733*(1+'General Inputs'!$C$4)^(T$3906-$K$3906))*'General Inputs'!$C$6</f>
        <v>1434111.082346773</v>
      </c>
      <c r="U2733" s="358">
        <f>IF(U2489,0,$D2733*(1+'General Inputs'!$C$4)^(U$3906-$K$3906))*'General Inputs'!$C$6</f>
        <v>1462793.3039937085</v>
      </c>
      <c r="V2733" s="358">
        <f>IF(V2489,0,$D2733*(1+'General Inputs'!$C$4)^(V$3906-$K$3906))*'General Inputs'!$C$6</f>
        <v>1492049.1700735826</v>
      </c>
      <c r="W2733" s="358">
        <f>IF(W2489,0,$D2733*(1+'General Inputs'!$C$4)^(W$3906-$K$3906))*'General Inputs'!$C$6</f>
        <v>1521890.1534750543</v>
      </c>
      <c r="X2733" s="358">
        <f>IF(X2489,0,$D2733*(1+'General Inputs'!$C$4)^(X$3906-$K$3906))*'General Inputs'!$C$6</f>
        <v>1552327.9565445553</v>
      </c>
      <c r="Y2733" s="358">
        <f>IF(Y2489,0,$D2733*(1+'General Inputs'!$C$4)^(Y$3906-$K$3906))*'General Inputs'!$C$6</f>
        <v>1583374.5156754467</v>
      </c>
      <c r="Z2733" s="358">
        <f>IF(Z2489,0,$D2733*(1+'General Inputs'!$C$4)^(Z$3906-$K$3906))*'General Inputs'!$C$6</f>
        <v>1615042.0059889548</v>
      </c>
      <c r="AA2733" s="358">
        <f>IF(AA2489,0,$D2733*(1+'General Inputs'!$C$4)^(AA$3906-$K$3906))*'General Inputs'!$C$6</f>
        <v>1647342.8461087344</v>
      </c>
      <c r="AB2733" s="358">
        <f>IF(AB2489,0,$D2733*(1+'General Inputs'!$C$4)^(AB$3906-$K$3906))*'General Inputs'!$C$6</f>
        <v>1680289.7030309094</v>
      </c>
      <c r="AC2733" s="358">
        <f>IF(AC2489,0,$D2733*(1+'General Inputs'!$C$4)^(AC$3906-$K$3906))*'General Inputs'!$C$6</f>
        <v>1713895.4970915273</v>
      </c>
      <c r="AD2733" s="358">
        <f>IF(AD2489,0,$D2733*(1+'General Inputs'!$C$4)^(AD$3906-$K$3906))*'General Inputs'!$C$6</f>
        <v>1748173.4070333578</v>
      </c>
      <c r="AE2733" s="358">
        <f>IF(AE2489,0,$D2733*(1+'General Inputs'!$C$4)^(AE$3906-$K$3906))*'General Inputs'!$C$6</f>
        <v>1783136.8751740248</v>
      </c>
      <c r="AF2733" s="358">
        <f>IF(AF2489,0,$D2733*(1+'General Inputs'!$C$4)^(AF$3906-$K$3906))*'General Inputs'!$C$6</f>
        <v>1818799.6126775055</v>
      </c>
      <c r="AG2733" s="358">
        <f>IF(AG2489,0,$D2733*(1+'General Inputs'!$C$4)^(AG$3906-$K$3906))*'General Inputs'!$C$6</f>
        <v>1855175.6049310556</v>
      </c>
      <c r="AH2733" s="358">
        <f>IF(AH2489,0,$D2733*(1+'General Inputs'!$C$4)^(AH$3906-$K$3906))*'General Inputs'!$C$6</f>
        <v>1892279.1170296762</v>
      </c>
      <c r="AI2733" s="358">
        <f>IF(AI2489,0,$D2733*(1+'General Inputs'!$C$4)^(AI$3906-$K$3906))*'General Inputs'!$C$6</f>
        <v>1930124.6993702701</v>
      </c>
      <c r="AJ2733" s="358">
        <f>IF(AJ2489,0,$D2733*(1+'General Inputs'!$C$4)^(AJ$3906-$K$3906))*'General Inputs'!$C$6</f>
        <v>1968727.1933576753</v>
      </c>
    </row>
    <row r="2734" spans="1:36" x14ac:dyDescent="0.25">
      <c r="A2734" s="353" t="s">
        <v>442</v>
      </c>
      <c r="B2734" s="353" t="s">
        <v>442</v>
      </c>
      <c r="C2734" s="441">
        <f t="shared" si="2367"/>
        <v>20000</v>
      </c>
      <c r="D2734" s="397">
        <v>8000000</v>
      </c>
      <c r="E2734" s="397"/>
      <c r="F2734" s="397"/>
      <c r="G2734" s="397"/>
      <c r="H2734" s="397"/>
      <c r="I2734" s="476">
        <f t="shared" si="2368"/>
        <v>22</v>
      </c>
      <c r="J2734" s="476">
        <f t="shared" si="2369"/>
        <v>1</v>
      </c>
      <c r="K2734" s="358">
        <v>0</v>
      </c>
      <c r="L2734" s="358">
        <v>0</v>
      </c>
      <c r="M2734" s="358">
        <v>0</v>
      </c>
      <c r="N2734" s="358">
        <v>0</v>
      </c>
      <c r="O2734" s="358">
        <f>IF(O2490,0,$D2734*(1+'General Inputs'!$C$4)^(O$3906-$K$3906))*'General Inputs'!$C$6</f>
        <v>1298918.5919999999</v>
      </c>
      <c r="P2734" s="358">
        <f>IF(P2490,0,$D2734*(1+'General Inputs'!$C$4)^(P$3906-$K$3906))*'General Inputs'!$C$6</f>
        <v>1324896.9638399999</v>
      </c>
      <c r="Q2734" s="358">
        <f>IF(Q2490,0,$D2734*(1+'General Inputs'!$C$4)^(Q$3906-$K$3906))*'General Inputs'!$C$6</f>
        <v>1351394.9031168001</v>
      </c>
      <c r="R2734" s="358">
        <f>IF(R2490,0,$D2734*(1+'General Inputs'!$C$4)^(R$3906-$K$3906))*'General Inputs'!$C$6</f>
        <v>1378422.8011791357</v>
      </c>
      <c r="S2734" s="358">
        <f>IF(S2490,0,$D2734*(1+'General Inputs'!$C$4)^(S$3906-$K$3906))*'General Inputs'!$C$6</f>
        <v>1405991.2572027186</v>
      </c>
      <c r="T2734" s="358">
        <f>IF(T2490,0,$D2734*(1+'General Inputs'!$C$4)^(T$3906-$K$3906))*'General Inputs'!$C$6</f>
        <v>1434111.082346773</v>
      </c>
      <c r="U2734" s="358">
        <f>IF(U2490,0,$D2734*(1+'General Inputs'!$C$4)^(U$3906-$K$3906))*'General Inputs'!$C$6</f>
        <v>1462793.3039937085</v>
      </c>
      <c r="V2734" s="358">
        <f>IF(V2490,0,$D2734*(1+'General Inputs'!$C$4)^(V$3906-$K$3906))*'General Inputs'!$C$6</f>
        <v>1492049.1700735826</v>
      </c>
      <c r="W2734" s="358">
        <f>IF(W2490,0,$D2734*(1+'General Inputs'!$C$4)^(W$3906-$K$3906))*'General Inputs'!$C$6</f>
        <v>1521890.1534750543</v>
      </c>
      <c r="X2734" s="358">
        <f>IF(X2490,0,$D2734*(1+'General Inputs'!$C$4)^(X$3906-$K$3906))*'General Inputs'!$C$6</f>
        <v>1552327.9565445553</v>
      </c>
      <c r="Y2734" s="358">
        <f>IF(Y2490,0,$D2734*(1+'General Inputs'!$C$4)^(Y$3906-$K$3906))*'General Inputs'!$C$6</f>
        <v>1583374.5156754467</v>
      </c>
      <c r="Z2734" s="358">
        <f>IF(Z2490,0,$D2734*(1+'General Inputs'!$C$4)^(Z$3906-$K$3906))*'General Inputs'!$C$6</f>
        <v>1615042.0059889548</v>
      </c>
      <c r="AA2734" s="358">
        <f>IF(AA2490,0,$D2734*(1+'General Inputs'!$C$4)^(AA$3906-$K$3906))*'General Inputs'!$C$6</f>
        <v>1647342.8461087344</v>
      </c>
      <c r="AB2734" s="358">
        <f>IF(AB2490,0,$D2734*(1+'General Inputs'!$C$4)^(AB$3906-$K$3906))*'General Inputs'!$C$6</f>
        <v>1680289.7030309094</v>
      </c>
      <c r="AC2734" s="358">
        <f>IF(AC2490,0,$D2734*(1+'General Inputs'!$C$4)^(AC$3906-$K$3906))*'General Inputs'!$C$6</f>
        <v>1713895.4970915273</v>
      </c>
      <c r="AD2734" s="358">
        <f>IF(AD2490,0,$D2734*(1+'General Inputs'!$C$4)^(AD$3906-$K$3906))*'General Inputs'!$C$6</f>
        <v>1748173.4070333578</v>
      </c>
      <c r="AE2734" s="358">
        <f>IF(AE2490,0,$D2734*(1+'General Inputs'!$C$4)^(AE$3906-$K$3906))*'General Inputs'!$C$6</f>
        <v>1783136.8751740248</v>
      </c>
      <c r="AF2734" s="358">
        <f>IF(AF2490,0,$D2734*(1+'General Inputs'!$C$4)^(AF$3906-$K$3906))*'General Inputs'!$C$6</f>
        <v>1818799.6126775055</v>
      </c>
      <c r="AG2734" s="358">
        <f>IF(AG2490,0,$D2734*(1+'General Inputs'!$C$4)^(AG$3906-$K$3906))*'General Inputs'!$C$6</f>
        <v>1855175.6049310556</v>
      </c>
      <c r="AH2734" s="358">
        <f>IF(AH2490,0,$D2734*(1+'General Inputs'!$C$4)^(AH$3906-$K$3906))*'General Inputs'!$C$6</f>
        <v>1892279.1170296762</v>
      </c>
      <c r="AI2734" s="358">
        <f>IF(AI2490,0,$D2734*(1+'General Inputs'!$C$4)^(AI$3906-$K$3906))*'General Inputs'!$C$6</f>
        <v>1930124.6993702701</v>
      </c>
      <c r="AJ2734" s="358">
        <f>IF(AJ2490,0,$D2734*(1+'General Inputs'!$C$4)^(AJ$3906-$K$3906))*'General Inputs'!$C$6</f>
        <v>1968727.1933576753</v>
      </c>
    </row>
    <row r="2735" spans="1:36" x14ac:dyDescent="0.25">
      <c r="A2735" s="353" t="s">
        <v>375</v>
      </c>
      <c r="B2735" s="353" t="s">
        <v>375</v>
      </c>
      <c r="C2735" s="441">
        <f t="shared" si="2367"/>
        <v>10000</v>
      </c>
      <c r="D2735" s="397">
        <v>8000000</v>
      </c>
      <c r="E2735" s="397"/>
      <c r="F2735" s="397"/>
      <c r="G2735" s="397"/>
      <c r="H2735" s="397"/>
      <c r="I2735" s="476">
        <f t="shared" si="2368"/>
        <v>22</v>
      </c>
      <c r="J2735" s="476">
        <f t="shared" si="2369"/>
        <v>1</v>
      </c>
      <c r="K2735" s="358">
        <v>0</v>
      </c>
      <c r="L2735" s="358">
        <v>0</v>
      </c>
      <c r="M2735" s="358">
        <v>0</v>
      </c>
      <c r="N2735" s="358">
        <v>0</v>
      </c>
      <c r="O2735" s="358">
        <f>IF(O2491,0,$D2735*(1+'General Inputs'!$C$4)^(O$3906-$K$3906))*'General Inputs'!$C$6</f>
        <v>1298918.5919999999</v>
      </c>
      <c r="P2735" s="358">
        <f>IF(P2491,0,$D2735*(1+'General Inputs'!$C$4)^(P$3906-$K$3906))*'General Inputs'!$C$6</f>
        <v>1324896.9638399999</v>
      </c>
      <c r="Q2735" s="358">
        <f>IF(Q2491,0,$D2735*(1+'General Inputs'!$C$4)^(Q$3906-$K$3906))*'General Inputs'!$C$6</f>
        <v>1351394.9031168001</v>
      </c>
      <c r="R2735" s="358">
        <f>IF(R2491,0,$D2735*(1+'General Inputs'!$C$4)^(R$3906-$K$3906))*'General Inputs'!$C$6</f>
        <v>1378422.8011791357</v>
      </c>
      <c r="S2735" s="358">
        <f>IF(S2491,0,$D2735*(1+'General Inputs'!$C$4)^(S$3906-$K$3906))*'General Inputs'!$C$6</f>
        <v>1405991.2572027186</v>
      </c>
      <c r="T2735" s="358">
        <f>IF(T2491,0,$D2735*(1+'General Inputs'!$C$4)^(T$3906-$K$3906))*'General Inputs'!$C$6</f>
        <v>1434111.082346773</v>
      </c>
      <c r="U2735" s="358">
        <f>IF(U2491,0,$D2735*(1+'General Inputs'!$C$4)^(U$3906-$K$3906))*'General Inputs'!$C$6</f>
        <v>1462793.3039937085</v>
      </c>
      <c r="V2735" s="358">
        <f>IF(V2491,0,$D2735*(1+'General Inputs'!$C$4)^(V$3906-$K$3906))*'General Inputs'!$C$6</f>
        <v>1492049.1700735826</v>
      </c>
      <c r="W2735" s="358">
        <f>IF(W2491,0,$D2735*(1+'General Inputs'!$C$4)^(W$3906-$K$3906))*'General Inputs'!$C$6</f>
        <v>1521890.1534750543</v>
      </c>
      <c r="X2735" s="358">
        <f>IF(X2491,0,$D2735*(1+'General Inputs'!$C$4)^(X$3906-$K$3906))*'General Inputs'!$C$6</f>
        <v>1552327.9565445553</v>
      </c>
      <c r="Y2735" s="358">
        <f>IF(Y2491,0,$D2735*(1+'General Inputs'!$C$4)^(Y$3906-$K$3906))*'General Inputs'!$C$6</f>
        <v>1583374.5156754467</v>
      </c>
      <c r="Z2735" s="358">
        <f>IF(Z2491,0,$D2735*(1+'General Inputs'!$C$4)^(Z$3906-$K$3906))*'General Inputs'!$C$6</f>
        <v>1615042.0059889548</v>
      </c>
      <c r="AA2735" s="358">
        <f>IF(AA2491,0,$D2735*(1+'General Inputs'!$C$4)^(AA$3906-$K$3906))*'General Inputs'!$C$6</f>
        <v>1647342.8461087344</v>
      </c>
      <c r="AB2735" s="358">
        <f>IF(AB2491,0,$D2735*(1+'General Inputs'!$C$4)^(AB$3906-$K$3906))*'General Inputs'!$C$6</f>
        <v>1680289.7030309094</v>
      </c>
      <c r="AC2735" s="358">
        <f>IF(AC2491,0,$D2735*(1+'General Inputs'!$C$4)^(AC$3906-$K$3906))*'General Inputs'!$C$6</f>
        <v>1713895.4970915273</v>
      </c>
      <c r="AD2735" s="358">
        <f>IF(AD2491,0,$D2735*(1+'General Inputs'!$C$4)^(AD$3906-$K$3906))*'General Inputs'!$C$6</f>
        <v>1748173.4070333578</v>
      </c>
      <c r="AE2735" s="358">
        <f>IF(AE2491,0,$D2735*(1+'General Inputs'!$C$4)^(AE$3906-$K$3906))*'General Inputs'!$C$6</f>
        <v>1783136.8751740248</v>
      </c>
      <c r="AF2735" s="358">
        <f>IF(AF2491,0,$D2735*(1+'General Inputs'!$C$4)^(AF$3906-$K$3906))*'General Inputs'!$C$6</f>
        <v>1818799.6126775055</v>
      </c>
      <c r="AG2735" s="358">
        <f>IF(AG2491,0,$D2735*(1+'General Inputs'!$C$4)^(AG$3906-$K$3906))*'General Inputs'!$C$6</f>
        <v>1855175.6049310556</v>
      </c>
      <c r="AH2735" s="358">
        <f>IF(AH2491,0,$D2735*(1+'General Inputs'!$C$4)^(AH$3906-$K$3906))*'General Inputs'!$C$6</f>
        <v>1892279.1170296762</v>
      </c>
      <c r="AI2735" s="358">
        <f>IF(AI2491,0,$D2735*(1+'General Inputs'!$C$4)^(AI$3906-$K$3906))*'General Inputs'!$C$6</f>
        <v>1930124.6993702701</v>
      </c>
      <c r="AJ2735" s="358">
        <f>IF(AJ2491,0,$D2735*(1+'General Inputs'!$C$4)^(AJ$3906-$K$3906))*'General Inputs'!$C$6</f>
        <v>1968727.1933576753</v>
      </c>
    </row>
    <row r="2736" spans="1:36" x14ac:dyDescent="0.25">
      <c r="A2736" s="353" t="s">
        <v>234</v>
      </c>
      <c r="B2736" s="353" t="s">
        <v>434</v>
      </c>
      <c r="C2736" s="441">
        <f t="shared" si="2367"/>
        <v>6240</v>
      </c>
      <c r="D2736" s="397">
        <v>8000000</v>
      </c>
      <c r="E2736" s="397"/>
      <c r="F2736" s="397"/>
      <c r="G2736" s="397"/>
      <c r="H2736" s="397"/>
      <c r="I2736" s="476">
        <f t="shared" si="2368"/>
        <v>22</v>
      </c>
      <c r="J2736" s="476">
        <f t="shared" si="2369"/>
        <v>1</v>
      </c>
      <c r="K2736" s="358">
        <v>0</v>
      </c>
      <c r="L2736" s="358">
        <v>0</v>
      </c>
      <c r="M2736" s="358">
        <v>0</v>
      </c>
      <c r="N2736" s="358">
        <v>0</v>
      </c>
      <c r="O2736" s="358">
        <f>IF(O2492,0,$D2736*(1+'General Inputs'!$C$4)^(O$3906-$K$3906))*'General Inputs'!$C$6</f>
        <v>1298918.5919999999</v>
      </c>
      <c r="P2736" s="358">
        <f>IF(P2492,0,$D2736*(1+'General Inputs'!$C$4)^(P$3906-$K$3906))*'General Inputs'!$C$6</f>
        <v>1324896.9638399999</v>
      </c>
      <c r="Q2736" s="358">
        <f>IF(Q2492,0,$D2736*(1+'General Inputs'!$C$4)^(Q$3906-$K$3906))*'General Inputs'!$C$6</f>
        <v>1351394.9031168001</v>
      </c>
      <c r="R2736" s="358">
        <f>IF(R2492,0,$D2736*(1+'General Inputs'!$C$4)^(R$3906-$K$3906))*'General Inputs'!$C$6</f>
        <v>1378422.8011791357</v>
      </c>
      <c r="S2736" s="358">
        <f>IF(S2492,0,$D2736*(1+'General Inputs'!$C$4)^(S$3906-$K$3906))*'General Inputs'!$C$6</f>
        <v>1405991.2572027186</v>
      </c>
      <c r="T2736" s="358">
        <f>IF(T2492,0,$D2736*(1+'General Inputs'!$C$4)^(T$3906-$K$3906))*'General Inputs'!$C$6</f>
        <v>1434111.082346773</v>
      </c>
      <c r="U2736" s="358">
        <f>IF(U2492,0,$D2736*(1+'General Inputs'!$C$4)^(U$3906-$K$3906))*'General Inputs'!$C$6</f>
        <v>1462793.3039937085</v>
      </c>
      <c r="V2736" s="358">
        <f>IF(V2492,0,$D2736*(1+'General Inputs'!$C$4)^(V$3906-$K$3906))*'General Inputs'!$C$6</f>
        <v>1492049.1700735826</v>
      </c>
      <c r="W2736" s="358">
        <f>IF(W2492,0,$D2736*(1+'General Inputs'!$C$4)^(W$3906-$K$3906))*'General Inputs'!$C$6</f>
        <v>1521890.1534750543</v>
      </c>
      <c r="X2736" s="358">
        <f>IF(X2492,0,$D2736*(1+'General Inputs'!$C$4)^(X$3906-$K$3906))*'General Inputs'!$C$6</f>
        <v>1552327.9565445553</v>
      </c>
      <c r="Y2736" s="358">
        <f>IF(Y2492,0,$D2736*(1+'General Inputs'!$C$4)^(Y$3906-$K$3906))*'General Inputs'!$C$6</f>
        <v>1583374.5156754467</v>
      </c>
      <c r="Z2736" s="358">
        <f>IF(Z2492,0,$D2736*(1+'General Inputs'!$C$4)^(Z$3906-$K$3906))*'General Inputs'!$C$6</f>
        <v>1615042.0059889548</v>
      </c>
      <c r="AA2736" s="358">
        <f>IF(AA2492,0,$D2736*(1+'General Inputs'!$C$4)^(AA$3906-$K$3906))*'General Inputs'!$C$6</f>
        <v>1647342.8461087344</v>
      </c>
      <c r="AB2736" s="358">
        <f>IF(AB2492,0,$D2736*(1+'General Inputs'!$C$4)^(AB$3906-$K$3906))*'General Inputs'!$C$6</f>
        <v>1680289.7030309094</v>
      </c>
      <c r="AC2736" s="358">
        <f>IF(AC2492,0,$D2736*(1+'General Inputs'!$C$4)^(AC$3906-$K$3906))*'General Inputs'!$C$6</f>
        <v>1713895.4970915273</v>
      </c>
      <c r="AD2736" s="358">
        <f>IF(AD2492,0,$D2736*(1+'General Inputs'!$C$4)^(AD$3906-$K$3906))*'General Inputs'!$C$6</f>
        <v>1748173.4070333578</v>
      </c>
      <c r="AE2736" s="358">
        <f>IF(AE2492,0,$D2736*(1+'General Inputs'!$C$4)^(AE$3906-$K$3906))*'General Inputs'!$C$6</f>
        <v>1783136.8751740248</v>
      </c>
      <c r="AF2736" s="358">
        <f>IF(AF2492,0,$D2736*(1+'General Inputs'!$C$4)^(AF$3906-$K$3906))*'General Inputs'!$C$6</f>
        <v>1818799.6126775055</v>
      </c>
      <c r="AG2736" s="358">
        <f>IF(AG2492,0,$D2736*(1+'General Inputs'!$C$4)^(AG$3906-$K$3906))*'General Inputs'!$C$6</f>
        <v>1855175.6049310556</v>
      </c>
      <c r="AH2736" s="358">
        <f>IF(AH2492,0,$D2736*(1+'General Inputs'!$C$4)^(AH$3906-$K$3906))*'General Inputs'!$C$6</f>
        <v>1892279.1170296762</v>
      </c>
      <c r="AI2736" s="358">
        <f>IF(AI2492,0,$D2736*(1+'General Inputs'!$C$4)^(AI$3906-$K$3906))*'General Inputs'!$C$6</f>
        <v>1930124.6993702701</v>
      </c>
      <c r="AJ2736" s="358">
        <f>IF(AJ2492,0,$D2736*(1+'General Inputs'!$C$4)^(AJ$3906-$K$3906))*'General Inputs'!$C$6</f>
        <v>1968727.1933576753</v>
      </c>
    </row>
    <row r="2737" spans="1:36" x14ac:dyDescent="0.25">
      <c r="A2737" s="353" t="s">
        <v>234</v>
      </c>
      <c r="B2737" s="353" t="s">
        <v>284</v>
      </c>
      <c r="C2737" s="441">
        <f t="shared" si="2367"/>
        <v>6240</v>
      </c>
      <c r="D2737" s="397">
        <v>8000000</v>
      </c>
      <c r="E2737" s="397"/>
      <c r="F2737" s="397"/>
      <c r="G2737" s="397"/>
      <c r="H2737" s="397"/>
      <c r="I2737" s="476">
        <f t="shared" si="2368"/>
        <v>22</v>
      </c>
      <c r="J2737" s="476">
        <f t="shared" si="2369"/>
        <v>1</v>
      </c>
      <c r="K2737" s="358">
        <v>0</v>
      </c>
      <c r="L2737" s="358">
        <v>0</v>
      </c>
      <c r="M2737" s="358">
        <v>0</v>
      </c>
      <c r="N2737" s="358">
        <v>0</v>
      </c>
      <c r="O2737" s="358">
        <f>IF(O2493,0,$D2737*(1+'General Inputs'!$C$4)^(O$3906-$K$3906))*'General Inputs'!$C$6</f>
        <v>1298918.5919999999</v>
      </c>
      <c r="P2737" s="358">
        <f>IF(P2493,0,$D2737*(1+'General Inputs'!$C$4)^(P$3906-$K$3906))*'General Inputs'!$C$6</f>
        <v>1324896.9638399999</v>
      </c>
      <c r="Q2737" s="358">
        <f>IF(Q2493,0,$D2737*(1+'General Inputs'!$C$4)^(Q$3906-$K$3906))*'General Inputs'!$C$6</f>
        <v>1351394.9031168001</v>
      </c>
      <c r="R2737" s="358">
        <f>IF(R2493,0,$D2737*(1+'General Inputs'!$C$4)^(R$3906-$K$3906))*'General Inputs'!$C$6</f>
        <v>1378422.8011791357</v>
      </c>
      <c r="S2737" s="358">
        <f>IF(S2493,0,$D2737*(1+'General Inputs'!$C$4)^(S$3906-$K$3906))*'General Inputs'!$C$6</f>
        <v>1405991.2572027186</v>
      </c>
      <c r="T2737" s="358">
        <f>IF(T2493,0,$D2737*(1+'General Inputs'!$C$4)^(T$3906-$K$3906))*'General Inputs'!$C$6</f>
        <v>1434111.082346773</v>
      </c>
      <c r="U2737" s="358">
        <f>IF(U2493,0,$D2737*(1+'General Inputs'!$C$4)^(U$3906-$K$3906))*'General Inputs'!$C$6</f>
        <v>1462793.3039937085</v>
      </c>
      <c r="V2737" s="358">
        <f>IF(V2493,0,$D2737*(1+'General Inputs'!$C$4)^(V$3906-$K$3906))*'General Inputs'!$C$6</f>
        <v>1492049.1700735826</v>
      </c>
      <c r="W2737" s="358">
        <f>IF(W2493,0,$D2737*(1+'General Inputs'!$C$4)^(W$3906-$K$3906))*'General Inputs'!$C$6</f>
        <v>1521890.1534750543</v>
      </c>
      <c r="X2737" s="358">
        <f>IF(X2493,0,$D2737*(1+'General Inputs'!$C$4)^(X$3906-$K$3906))*'General Inputs'!$C$6</f>
        <v>1552327.9565445553</v>
      </c>
      <c r="Y2737" s="358">
        <f>IF(Y2493,0,$D2737*(1+'General Inputs'!$C$4)^(Y$3906-$K$3906))*'General Inputs'!$C$6</f>
        <v>1583374.5156754467</v>
      </c>
      <c r="Z2737" s="358">
        <f>IF(Z2493,0,$D2737*(1+'General Inputs'!$C$4)^(Z$3906-$K$3906))*'General Inputs'!$C$6</f>
        <v>1615042.0059889548</v>
      </c>
      <c r="AA2737" s="358">
        <f>IF(AA2493,0,$D2737*(1+'General Inputs'!$C$4)^(AA$3906-$K$3906))*'General Inputs'!$C$6</f>
        <v>1647342.8461087344</v>
      </c>
      <c r="AB2737" s="358">
        <f>IF(AB2493,0,$D2737*(1+'General Inputs'!$C$4)^(AB$3906-$K$3906))*'General Inputs'!$C$6</f>
        <v>1680289.7030309094</v>
      </c>
      <c r="AC2737" s="358">
        <f>IF(AC2493,0,$D2737*(1+'General Inputs'!$C$4)^(AC$3906-$K$3906))*'General Inputs'!$C$6</f>
        <v>1713895.4970915273</v>
      </c>
      <c r="AD2737" s="358">
        <f>IF(AD2493,0,$D2737*(1+'General Inputs'!$C$4)^(AD$3906-$K$3906))*'General Inputs'!$C$6</f>
        <v>1748173.4070333578</v>
      </c>
      <c r="AE2737" s="358">
        <f>IF(AE2493,0,$D2737*(1+'General Inputs'!$C$4)^(AE$3906-$K$3906))*'General Inputs'!$C$6</f>
        <v>1783136.8751740248</v>
      </c>
      <c r="AF2737" s="358">
        <f>IF(AF2493,0,$D2737*(1+'General Inputs'!$C$4)^(AF$3906-$K$3906))*'General Inputs'!$C$6</f>
        <v>1818799.6126775055</v>
      </c>
      <c r="AG2737" s="358">
        <f>IF(AG2493,0,$D2737*(1+'General Inputs'!$C$4)^(AG$3906-$K$3906))*'General Inputs'!$C$6</f>
        <v>1855175.6049310556</v>
      </c>
      <c r="AH2737" s="358">
        <f>IF(AH2493,0,$D2737*(1+'General Inputs'!$C$4)^(AH$3906-$K$3906))*'General Inputs'!$C$6</f>
        <v>1892279.1170296762</v>
      </c>
      <c r="AI2737" s="358">
        <f>IF(AI2493,0,$D2737*(1+'General Inputs'!$C$4)^(AI$3906-$K$3906))*'General Inputs'!$C$6</f>
        <v>1930124.6993702701</v>
      </c>
      <c r="AJ2737" s="358">
        <f>IF(AJ2493,0,$D2737*(1+'General Inputs'!$C$4)^(AJ$3906-$K$3906))*'General Inputs'!$C$6</f>
        <v>1968727.1933576753</v>
      </c>
    </row>
    <row r="2738" spans="1:36" x14ac:dyDescent="0.25">
      <c r="A2738" s="353" t="s">
        <v>234</v>
      </c>
      <c r="B2738" s="353" t="s">
        <v>548</v>
      </c>
      <c r="C2738" s="441">
        <f t="shared" si="2367"/>
        <v>25000</v>
      </c>
      <c r="D2738" s="397">
        <v>20000000</v>
      </c>
      <c r="E2738" s="397"/>
      <c r="F2738" s="397"/>
      <c r="G2738" s="397"/>
      <c r="H2738" s="397"/>
      <c r="I2738" s="476">
        <f t="shared" si="2368"/>
        <v>22</v>
      </c>
      <c r="J2738" s="476">
        <f t="shared" si="2369"/>
        <v>1</v>
      </c>
      <c r="K2738" s="358">
        <v>0</v>
      </c>
      <c r="L2738" s="358">
        <v>0</v>
      </c>
      <c r="M2738" s="358">
        <v>0</v>
      </c>
      <c r="N2738" s="358">
        <v>0</v>
      </c>
      <c r="O2738" s="358">
        <f>IF(O2494,0,$D2738*(1+'General Inputs'!$C$4)^(O$3906-$K$3906))*'General Inputs'!$C$6</f>
        <v>3247296.48</v>
      </c>
      <c r="P2738" s="358">
        <f>IF(P2494,0,$D2738*(1+'General Inputs'!$C$4)^(P$3906-$K$3906))*'General Inputs'!$C$6</f>
        <v>3312242.4095999999</v>
      </c>
      <c r="Q2738" s="358">
        <f>IF(Q2494,0,$D2738*(1+'General Inputs'!$C$4)^(Q$3906-$K$3906))*'General Inputs'!$C$6</f>
        <v>3378487.2577920002</v>
      </c>
      <c r="R2738" s="358">
        <f>IF(R2494,0,$D2738*(1+'General Inputs'!$C$4)^(R$3906-$K$3906))*'General Inputs'!$C$6</f>
        <v>3446057.0029478394</v>
      </c>
      <c r="S2738" s="358">
        <f>IF(S2494,0,$D2738*(1+'General Inputs'!$C$4)^(S$3906-$K$3906))*'General Inputs'!$C$6</f>
        <v>3514978.1430067965</v>
      </c>
      <c r="T2738" s="358">
        <f>IF(T2494,0,$D2738*(1+'General Inputs'!$C$4)^(T$3906-$K$3906))*'General Inputs'!$C$6</f>
        <v>3585277.7058669324</v>
      </c>
      <c r="U2738" s="358">
        <f>IF(U2494,0,$D2738*(1+'General Inputs'!$C$4)^(U$3906-$K$3906))*'General Inputs'!$C$6</f>
        <v>3656983.2599842711</v>
      </c>
      <c r="V2738" s="358">
        <f>IF(V2494,0,$D2738*(1+'General Inputs'!$C$4)^(V$3906-$K$3906))*'General Inputs'!$C$6</f>
        <v>3730122.925183956</v>
      </c>
      <c r="W2738" s="358">
        <f>IF(W2494,0,$D2738*(1+'General Inputs'!$C$4)^(W$3906-$K$3906))*'General Inputs'!$C$6</f>
        <v>3804725.3836876354</v>
      </c>
      <c r="X2738" s="358">
        <f>IF(X2494,0,$D2738*(1+'General Inputs'!$C$4)^(X$3906-$K$3906))*'General Inputs'!$C$6</f>
        <v>3880819.8913613884</v>
      </c>
      <c r="Y2738" s="358">
        <f>IF(Y2494,0,$D2738*(1+'General Inputs'!$C$4)^(Y$3906-$K$3906))*'General Inputs'!$C$6</f>
        <v>3958436.2891886164</v>
      </c>
      <c r="Z2738" s="358">
        <f>IF(Z2494,0,$D2738*(1+'General Inputs'!$C$4)^(Z$3906-$K$3906))*'General Inputs'!$C$6</f>
        <v>4037605.0149723873</v>
      </c>
      <c r="AA2738" s="358">
        <f>IF(AA2494,0,$D2738*(1+'General Inputs'!$C$4)^(AA$3906-$K$3906))*'General Inputs'!$C$6</f>
        <v>4118357.1152718356</v>
      </c>
      <c r="AB2738" s="358">
        <f>IF(AB2494,0,$D2738*(1+'General Inputs'!$C$4)^(AB$3906-$K$3906))*'General Inputs'!$C$6</f>
        <v>4200724.2575772731</v>
      </c>
      <c r="AC2738" s="358">
        <f>IF(AC2494,0,$D2738*(1+'General Inputs'!$C$4)^(AC$3906-$K$3906))*'General Inputs'!$C$6</f>
        <v>4284738.7427288182</v>
      </c>
      <c r="AD2738" s="358">
        <f>IF(AD2494,0,$D2738*(1+'General Inputs'!$C$4)^(AD$3906-$K$3906))*'General Inputs'!$C$6</f>
        <v>4370433.5175833944</v>
      </c>
      <c r="AE2738" s="358">
        <f>IF(AE2494,0,$D2738*(1+'General Inputs'!$C$4)^(AE$3906-$K$3906))*'General Inputs'!$C$6</f>
        <v>4457842.1879350627</v>
      </c>
      <c r="AF2738" s="358">
        <f>IF(AF2494,0,$D2738*(1+'General Inputs'!$C$4)^(AF$3906-$K$3906))*'General Inputs'!$C$6</f>
        <v>4546999.0316937631</v>
      </c>
      <c r="AG2738" s="358">
        <f>IF(AG2494,0,$D2738*(1+'General Inputs'!$C$4)^(AG$3906-$K$3906))*'General Inputs'!$C$6</f>
        <v>4637939.0123276394</v>
      </c>
      <c r="AH2738" s="358">
        <f>IF(AH2494,0,$D2738*(1+'General Inputs'!$C$4)^(AH$3906-$K$3906))*'General Inputs'!$C$6</f>
        <v>4730697.7925741915</v>
      </c>
      <c r="AI2738" s="358">
        <f>IF(AI2494,0,$D2738*(1+'General Inputs'!$C$4)^(AI$3906-$K$3906))*'General Inputs'!$C$6</f>
        <v>4825311.7484256746</v>
      </c>
      <c r="AJ2738" s="358">
        <f>IF(AJ2494,0,$D2738*(1+'General Inputs'!$C$4)^(AJ$3906-$K$3906))*'General Inputs'!$C$6</f>
        <v>4921817.9833941888</v>
      </c>
    </row>
    <row r="2739" spans="1:36" x14ac:dyDescent="0.25">
      <c r="A2739" s="353" t="s">
        <v>234</v>
      </c>
      <c r="B2739" s="353" t="s">
        <v>272</v>
      </c>
      <c r="C2739" s="441">
        <f t="shared" si="2367"/>
        <v>25000</v>
      </c>
      <c r="D2739" s="397">
        <v>20000000</v>
      </c>
      <c r="E2739" s="397"/>
      <c r="F2739" s="397"/>
      <c r="G2739" s="397"/>
      <c r="H2739" s="397"/>
      <c r="I2739" s="476">
        <f t="shared" si="2368"/>
        <v>22</v>
      </c>
      <c r="J2739" s="476">
        <f t="shared" si="2369"/>
        <v>1</v>
      </c>
      <c r="K2739" s="358">
        <v>0</v>
      </c>
      <c r="L2739" s="358">
        <v>0</v>
      </c>
      <c r="M2739" s="358">
        <v>0</v>
      </c>
      <c r="N2739" s="358">
        <v>0</v>
      </c>
      <c r="O2739" s="358">
        <f>IF(O2495,0,$D2739*(1+'General Inputs'!$C$4)^(O$3906-$K$3906))*'General Inputs'!$C$6</f>
        <v>3247296.48</v>
      </c>
      <c r="P2739" s="358">
        <f>IF(P2495,0,$D2739*(1+'General Inputs'!$C$4)^(P$3906-$K$3906))*'General Inputs'!$C$6</f>
        <v>3312242.4095999999</v>
      </c>
      <c r="Q2739" s="358">
        <f>IF(Q2495,0,$D2739*(1+'General Inputs'!$C$4)^(Q$3906-$K$3906))*'General Inputs'!$C$6</f>
        <v>3378487.2577920002</v>
      </c>
      <c r="R2739" s="358">
        <f>IF(R2495,0,$D2739*(1+'General Inputs'!$C$4)^(R$3906-$K$3906))*'General Inputs'!$C$6</f>
        <v>3446057.0029478394</v>
      </c>
      <c r="S2739" s="358">
        <f>IF(S2495,0,$D2739*(1+'General Inputs'!$C$4)^(S$3906-$K$3906))*'General Inputs'!$C$6</f>
        <v>3514978.1430067965</v>
      </c>
      <c r="T2739" s="358">
        <f>IF(T2495,0,$D2739*(1+'General Inputs'!$C$4)^(T$3906-$K$3906))*'General Inputs'!$C$6</f>
        <v>3585277.7058669324</v>
      </c>
      <c r="U2739" s="358">
        <f>IF(U2495,0,$D2739*(1+'General Inputs'!$C$4)^(U$3906-$K$3906))*'General Inputs'!$C$6</f>
        <v>3656983.2599842711</v>
      </c>
      <c r="V2739" s="358">
        <f>IF(V2495,0,$D2739*(1+'General Inputs'!$C$4)^(V$3906-$K$3906))*'General Inputs'!$C$6</f>
        <v>3730122.925183956</v>
      </c>
      <c r="W2739" s="358">
        <f>IF(W2495,0,$D2739*(1+'General Inputs'!$C$4)^(W$3906-$K$3906))*'General Inputs'!$C$6</f>
        <v>3804725.3836876354</v>
      </c>
      <c r="X2739" s="358">
        <f>IF(X2495,0,$D2739*(1+'General Inputs'!$C$4)^(X$3906-$K$3906))*'General Inputs'!$C$6</f>
        <v>3880819.8913613884</v>
      </c>
      <c r="Y2739" s="358">
        <f>IF(Y2495,0,$D2739*(1+'General Inputs'!$C$4)^(Y$3906-$K$3906))*'General Inputs'!$C$6</f>
        <v>3958436.2891886164</v>
      </c>
      <c r="Z2739" s="358">
        <f>IF(Z2495,0,$D2739*(1+'General Inputs'!$C$4)^(Z$3906-$K$3906))*'General Inputs'!$C$6</f>
        <v>4037605.0149723873</v>
      </c>
      <c r="AA2739" s="358">
        <f>IF(AA2495,0,$D2739*(1+'General Inputs'!$C$4)^(AA$3906-$K$3906))*'General Inputs'!$C$6</f>
        <v>4118357.1152718356</v>
      </c>
      <c r="AB2739" s="358">
        <f>IF(AB2495,0,$D2739*(1+'General Inputs'!$C$4)^(AB$3906-$K$3906))*'General Inputs'!$C$6</f>
        <v>4200724.2575772731</v>
      </c>
      <c r="AC2739" s="358">
        <f>IF(AC2495,0,$D2739*(1+'General Inputs'!$C$4)^(AC$3906-$K$3906))*'General Inputs'!$C$6</f>
        <v>4284738.7427288182</v>
      </c>
      <c r="AD2739" s="358">
        <f>IF(AD2495,0,$D2739*(1+'General Inputs'!$C$4)^(AD$3906-$K$3906))*'General Inputs'!$C$6</f>
        <v>4370433.5175833944</v>
      </c>
      <c r="AE2739" s="358">
        <f>IF(AE2495,0,$D2739*(1+'General Inputs'!$C$4)^(AE$3906-$K$3906))*'General Inputs'!$C$6</f>
        <v>4457842.1879350627</v>
      </c>
      <c r="AF2739" s="358">
        <f>IF(AF2495,0,$D2739*(1+'General Inputs'!$C$4)^(AF$3906-$K$3906))*'General Inputs'!$C$6</f>
        <v>4546999.0316937631</v>
      </c>
      <c r="AG2739" s="358">
        <f>IF(AG2495,0,$D2739*(1+'General Inputs'!$C$4)^(AG$3906-$K$3906))*'General Inputs'!$C$6</f>
        <v>4637939.0123276394</v>
      </c>
      <c r="AH2739" s="358">
        <f>IF(AH2495,0,$D2739*(1+'General Inputs'!$C$4)^(AH$3906-$K$3906))*'General Inputs'!$C$6</f>
        <v>4730697.7925741915</v>
      </c>
      <c r="AI2739" s="358">
        <f>IF(AI2495,0,$D2739*(1+'General Inputs'!$C$4)^(AI$3906-$K$3906))*'General Inputs'!$C$6</f>
        <v>4825311.7484256746</v>
      </c>
      <c r="AJ2739" s="358">
        <f>IF(AJ2495,0,$D2739*(1+'General Inputs'!$C$4)^(AJ$3906-$K$3906))*'General Inputs'!$C$6</f>
        <v>4921817.9833941888</v>
      </c>
    </row>
    <row r="2740" spans="1:36" x14ac:dyDescent="0.25">
      <c r="A2740" s="353" t="s">
        <v>547</v>
      </c>
      <c r="B2740" s="353" t="s">
        <v>547</v>
      </c>
      <c r="C2740" s="441">
        <f t="shared" si="2367"/>
        <v>10000</v>
      </c>
      <c r="D2740" s="397">
        <v>8000000</v>
      </c>
      <c r="E2740" s="397"/>
      <c r="F2740" s="397"/>
      <c r="G2740" s="397"/>
      <c r="H2740" s="397"/>
      <c r="I2740" s="476">
        <f t="shared" si="2368"/>
        <v>22</v>
      </c>
      <c r="J2740" s="476">
        <f t="shared" si="2369"/>
        <v>1</v>
      </c>
      <c r="K2740" s="358">
        <v>0</v>
      </c>
      <c r="L2740" s="358">
        <v>0</v>
      </c>
      <c r="M2740" s="358">
        <v>0</v>
      </c>
      <c r="N2740" s="358">
        <v>0</v>
      </c>
      <c r="O2740" s="358">
        <f>IF(O2496,0,$D2740*(1+'General Inputs'!$C$4)^(O$3906-$K$3906))*'General Inputs'!$C$6</f>
        <v>1298918.5919999999</v>
      </c>
      <c r="P2740" s="358">
        <f>IF(P2496,0,$D2740*(1+'General Inputs'!$C$4)^(P$3906-$K$3906))*'General Inputs'!$C$6</f>
        <v>1324896.9638399999</v>
      </c>
      <c r="Q2740" s="358">
        <f>IF(Q2496,0,$D2740*(1+'General Inputs'!$C$4)^(Q$3906-$K$3906))*'General Inputs'!$C$6</f>
        <v>1351394.9031168001</v>
      </c>
      <c r="R2740" s="358">
        <f>IF(R2496,0,$D2740*(1+'General Inputs'!$C$4)^(R$3906-$K$3906))*'General Inputs'!$C$6</f>
        <v>1378422.8011791357</v>
      </c>
      <c r="S2740" s="358">
        <f>IF(S2496,0,$D2740*(1+'General Inputs'!$C$4)^(S$3906-$K$3906))*'General Inputs'!$C$6</f>
        <v>1405991.2572027186</v>
      </c>
      <c r="T2740" s="358">
        <f>IF(T2496,0,$D2740*(1+'General Inputs'!$C$4)^(T$3906-$K$3906))*'General Inputs'!$C$6</f>
        <v>1434111.082346773</v>
      </c>
      <c r="U2740" s="358">
        <f>IF(U2496,0,$D2740*(1+'General Inputs'!$C$4)^(U$3906-$K$3906))*'General Inputs'!$C$6</f>
        <v>1462793.3039937085</v>
      </c>
      <c r="V2740" s="358">
        <f>IF(V2496,0,$D2740*(1+'General Inputs'!$C$4)^(V$3906-$K$3906))*'General Inputs'!$C$6</f>
        <v>1492049.1700735826</v>
      </c>
      <c r="W2740" s="358">
        <f>IF(W2496,0,$D2740*(1+'General Inputs'!$C$4)^(W$3906-$K$3906))*'General Inputs'!$C$6</f>
        <v>1521890.1534750543</v>
      </c>
      <c r="X2740" s="358">
        <f>IF(X2496,0,$D2740*(1+'General Inputs'!$C$4)^(X$3906-$K$3906))*'General Inputs'!$C$6</f>
        <v>1552327.9565445553</v>
      </c>
      <c r="Y2740" s="358">
        <f>IF(Y2496,0,$D2740*(1+'General Inputs'!$C$4)^(Y$3906-$K$3906))*'General Inputs'!$C$6</f>
        <v>1583374.5156754467</v>
      </c>
      <c r="Z2740" s="358">
        <f>IF(Z2496,0,$D2740*(1+'General Inputs'!$C$4)^(Z$3906-$K$3906))*'General Inputs'!$C$6</f>
        <v>1615042.0059889548</v>
      </c>
      <c r="AA2740" s="358">
        <f>IF(AA2496,0,$D2740*(1+'General Inputs'!$C$4)^(AA$3906-$K$3906))*'General Inputs'!$C$6</f>
        <v>1647342.8461087344</v>
      </c>
      <c r="AB2740" s="358">
        <f>IF(AB2496,0,$D2740*(1+'General Inputs'!$C$4)^(AB$3906-$K$3906))*'General Inputs'!$C$6</f>
        <v>1680289.7030309094</v>
      </c>
      <c r="AC2740" s="358">
        <f>IF(AC2496,0,$D2740*(1+'General Inputs'!$C$4)^(AC$3906-$K$3906))*'General Inputs'!$C$6</f>
        <v>1713895.4970915273</v>
      </c>
      <c r="AD2740" s="358">
        <f>IF(AD2496,0,$D2740*(1+'General Inputs'!$C$4)^(AD$3906-$K$3906))*'General Inputs'!$C$6</f>
        <v>1748173.4070333578</v>
      </c>
      <c r="AE2740" s="358">
        <f>IF(AE2496,0,$D2740*(1+'General Inputs'!$C$4)^(AE$3906-$K$3906))*'General Inputs'!$C$6</f>
        <v>1783136.8751740248</v>
      </c>
      <c r="AF2740" s="358">
        <f>IF(AF2496,0,$D2740*(1+'General Inputs'!$C$4)^(AF$3906-$K$3906))*'General Inputs'!$C$6</f>
        <v>1818799.6126775055</v>
      </c>
      <c r="AG2740" s="358">
        <f>IF(AG2496,0,$D2740*(1+'General Inputs'!$C$4)^(AG$3906-$K$3906))*'General Inputs'!$C$6</f>
        <v>1855175.6049310556</v>
      </c>
      <c r="AH2740" s="358">
        <f>IF(AH2496,0,$D2740*(1+'General Inputs'!$C$4)^(AH$3906-$K$3906))*'General Inputs'!$C$6</f>
        <v>1892279.1170296762</v>
      </c>
      <c r="AI2740" s="358">
        <f>IF(AI2496,0,$D2740*(1+'General Inputs'!$C$4)^(AI$3906-$K$3906))*'General Inputs'!$C$6</f>
        <v>1930124.6993702701</v>
      </c>
      <c r="AJ2740" s="358">
        <f>IF(AJ2496,0,$D2740*(1+'General Inputs'!$C$4)^(AJ$3906-$K$3906))*'General Inputs'!$C$6</f>
        <v>1968727.1933576753</v>
      </c>
    </row>
    <row r="2741" spans="1:36" x14ac:dyDescent="0.25">
      <c r="A2741" s="353" t="s">
        <v>500</v>
      </c>
      <c r="B2741" s="353" t="s">
        <v>500</v>
      </c>
      <c r="C2741" s="441">
        <f t="shared" si="2367"/>
        <v>2500</v>
      </c>
      <c r="D2741" s="397">
        <v>1750000</v>
      </c>
      <c r="E2741" s="397"/>
      <c r="F2741" s="397"/>
      <c r="G2741" s="397"/>
      <c r="H2741" s="397"/>
      <c r="I2741" s="476">
        <f t="shared" si="2368"/>
        <v>22</v>
      </c>
      <c r="J2741" s="476">
        <f t="shared" si="2369"/>
        <v>1</v>
      </c>
      <c r="K2741" s="358">
        <v>0</v>
      </c>
      <c r="L2741" s="358">
        <v>0</v>
      </c>
      <c r="M2741" s="358">
        <v>0</v>
      </c>
      <c r="N2741" s="358">
        <v>0</v>
      </c>
      <c r="O2741" s="358">
        <f>IF(O2497,0,$D2741*(1+'General Inputs'!$C$4)^(O$3906-$K$3906))*'General Inputs'!$C$6</f>
        <v>284138.44199999998</v>
      </c>
      <c r="P2741" s="358">
        <f>IF(P2497,0,$D2741*(1+'General Inputs'!$C$4)^(P$3906-$K$3906))*'General Inputs'!$C$6</f>
        <v>289821.21083999996</v>
      </c>
      <c r="Q2741" s="358">
        <f>IF(Q2497,0,$D2741*(1+'General Inputs'!$C$4)^(Q$3906-$K$3906))*'General Inputs'!$C$6</f>
        <v>295617.63505679998</v>
      </c>
      <c r="R2741" s="358">
        <f>IF(R2497,0,$D2741*(1+'General Inputs'!$C$4)^(R$3906-$K$3906))*'General Inputs'!$C$6</f>
        <v>301529.98775793595</v>
      </c>
      <c r="S2741" s="358">
        <f>IF(S2497,0,$D2741*(1+'General Inputs'!$C$4)^(S$3906-$K$3906))*'General Inputs'!$C$6</f>
        <v>307560.58751309471</v>
      </c>
      <c r="T2741" s="358">
        <f>IF(T2497,0,$D2741*(1+'General Inputs'!$C$4)^(T$3906-$K$3906))*'General Inputs'!$C$6</f>
        <v>313711.79926335654</v>
      </c>
      <c r="U2741" s="358">
        <f>IF(U2497,0,$D2741*(1+'General Inputs'!$C$4)^(U$3906-$K$3906))*'General Inputs'!$C$6</f>
        <v>319986.03524862375</v>
      </c>
      <c r="V2741" s="358">
        <f>IF(V2497,0,$D2741*(1+'General Inputs'!$C$4)^(V$3906-$K$3906))*'General Inputs'!$C$6</f>
        <v>326385.75595359615</v>
      </c>
      <c r="W2741" s="358">
        <f>IF(W2497,0,$D2741*(1+'General Inputs'!$C$4)^(W$3906-$K$3906))*'General Inputs'!$C$6</f>
        <v>332913.47107266809</v>
      </c>
      <c r="X2741" s="358">
        <f>IF(X2497,0,$D2741*(1+'General Inputs'!$C$4)^(X$3906-$K$3906))*'General Inputs'!$C$6</f>
        <v>339571.74049412145</v>
      </c>
      <c r="Y2741" s="358">
        <f>IF(Y2497,0,$D2741*(1+'General Inputs'!$C$4)^(Y$3906-$K$3906))*'General Inputs'!$C$6</f>
        <v>346363.17530400393</v>
      </c>
      <c r="Z2741" s="358">
        <f>IF(Z2497,0,$D2741*(1+'General Inputs'!$C$4)^(Z$3906-$K$3906))*'General Inputs'!$C$6</f>
        <v>353290.43881008396</v>
      </c>
      <c r="AA2741" s="358">
        <f>IF(AA2497,0,$D2741*(1+'General Inputs'!$C$4)^(AA$3906-$K$3906))*'General Inputs'!$C$6</f>
        <v>360356.2475862857</v>
      </c>
      <c r="AB2741" s="358">
        <f>IF(AB2497,0,$D2741*(1+'General Inputs'!$C$4)^(AB$3906-$K$3906))*'General Inputs'!$C$6</f>
        <v>367563.37253801135</v>
      </c>
      <c r="AC2741" s="358">
        <f>IF(AC2497,0,$D2741*(1+'General Inputs'!$C$4)^(AC$3906-$K$3906))*'General Inputs'!$C$6</f>
        <v>374914.63998877158</v>
      </c>
      <c r="AD2741" s="358">
        <f>IF(AD2497,0,$D2741*(1+'General Inputs'!$C$4)^(AD$3906-$K$3906))*'General Inputs'!$C$6</f>
        <v>382412.93278854695</v>
      </c>
      <c r="AE2741" s="358">
        <f>IF(AE2497,0,$D2741*(1+'General Inputs'!$C$4)^(AE$3906-$K$3906))*'General Inputs'!$C$6</f>
        <v>390061.19144431798</v>
      </c>
      <c r="AF2741" s="358">
        <f>IF(AF2497,0,$D2741*(1+'General Inputs'!$C$4)^(AF$3906-$K$3906))*'General Inputs'!$C$6</f>
        <v>397862.41527320427</v>
      </c>
      <c r="AG2741" s="358">
        <f>IF(AG2497,0,$D2741*(1+'General Inputs'!$C$4)^(AG$3906-$K$3906))*'General Inputs'!$C$6</f>
        <v>405819.66357866843</v>
      </c>
      <c r="AH2741" s="358">
        <f>IF(AH2497,0,$D2741*(1+'General Inputs'!$C$4)^(AH$3906-$K$3906))*'General Inputs'!$C$6</f>
        <v>413936.05685024173</v>
      </c>
      <c r="AI2741" s="358">
        <f>IF(AI2497,0,$D2741*(1+'General Inputs'!$C$4)^(AI$3906-$K$3906))*'General Inputs'!$C$6</f>
        <v>422214.77798724658</v>
      </c>
      <c r="AJ2741" s="358">
        <f>IF(AJ2497,0,$D2741*(1+'General Inputs'!$C$4)^(AJ$3906-$K$3906))*'General Inputs'!$C$6</f>
        <v>430659.07354699151</v>
      </c>
    </row>
    <row r="2742" spans="1:36" x14ac:dyDescent="0.25">
      <c r="A2742" s="353" t="s">
        <v>458</v>
      </c>
      <c r="B2742" s="353" t="s">
        <v>458</v>
      </c>
      <c r="C2742" s="441">
        <f t="shared" si="2367"/>
        <v>3750</v>
      </c>
      <c r="D2742" s="397">
        <v>1750000</v>
      </c>
      <c r="E2742" s="397"/>
      <c r="F2742" s="397"/>
      <c r="G2742" s="397"/>
      <c r="H2742" s="397"/>
      <c r="I2742" s="476">
        <f t="shared" si="2368"/>
        <v>22</v>
      </c>
      <c r="J2742" s="476">
        <f t="shared" si="2369"/>
        <v>1</v>
      </c>
      <c r="K2742" s="358">
        <v>0</v>
      </c>
      <c r="L2742" s="358">
        <v>0</v>
      </c>
      <c r="M2742" s="358">
        <v>0</v>
      </c>
      <c r="N2742" s="358">
        <v>0</v>
      </c>
      <c r="O2742" s="358">
        <f>IF(O2498,0,$D2742*(1+'General Inputs'!$C$4)^(O$3906-$K$3906))*'General Inputs'!$C$6</f>
        <v>284138.44199999998</v>
      </c>
      <c r="P2742" s="358">
        <f>IF(P2498,0,$D2742*(1+'General Inputs'!$C$4)^(P$3906-$K$3906))*'General Inputs'!$C$6</f>
        <v>289821.21083999996</v>
      </c>
      <c r="Q2742" s="358">
        <f>IF(Q2498,0,$D2742*(1+'General Inputs'!$C$4)^(Q$3906-$K$3906))*'General Inputs'!$C$6</f>
        <v>295617.63505679998</v>
      </c>
      <c r="R2742" s="358">
        <f>IF(R2498,0,$D2742*(1+'General Inputs'!$C$4)^(R$3906-$K$3906))*'General Inputs'!$C$6</f>
        <v>301529.98775793595</v>
      </c>
      <c r="S2742" s="358">
        <f>IF(S2498,0,$D2742*(1+'General Inputs'!$C$4)^(S$3906-$K$3906))*'General Inputs'!$C$6</f>
        <v>307560.58751309471</v>
      </c>
      <c r="T2742" s="358">
        <f>IF(T2498,0,$D2742*(1+'General Inputs'!$C$4)^(T$3906-$K$3906))*'General Inputs'!$C$6</f>
        <v>313711.79926335654</v>
      </c>
      <c r="U2742" s="358">
        <f>IF(U2498,0,$D2742*(1+'General Inputs'!$C$4)^(U$3906-$K$3906))*'General Inputs'!$C$6</f>
        <v>319986.03524862375</v>
      </c>
      <c r="V2742" s="358">
        <f>IF(V2498,0,$D2742*(1+'General Inputs'!$C$4)^(V$3906-$K$3906))*'General Inputs'!$C$6</f>
        <v>326385.75595359615</v>
      </c>
      <c r="W2742" s="358">
        <f>IF(W2498,0,$D2742*(1+'General Inputs'!$C$4)^(W$3906-$K$3906))*'General Inputs'!$C$6</f>
        <v>332913.47107266809</v>
      </c>
      <c r="X2742" s="358">
        <f>IF(X2498,0,$D2742*(1+'General Inputs'!$C$4)^(X$3906-$K$3906))*'General Inputs'!$C$6</f>
        <v>339571.74049412145</v>
      </c>
      <c r="Y2742" s="358">
        <f>IF(Y2498,0,$D2742*(1+'General Inputs'!$C$4)^(Y$3906-$K$3906))*'General Inputs'!$C$6</f>
        <v>346363.17530400393</v>
      </c>
      <c r="Z2742" s="358">
        <f>IF(Z2498,0,$D2742*(1+'General Inputs'!$C$4)^(Z$3906-$K$3906))*'General Inputs'!$C$6</f>
        <v>353290.43881008396</v>
      </c>
      <c r="AA2742" s="358">
        <f>IF(AA2498,0,$D2742*(1+'General Inputs'!$C$4)^(AA$3906-$K$3906))*'General Inputs'!$C$6</f>
        <v>360356.2475862857</v>
      </c>
      <c r="AB2742" s="358">
        <f>IF(AB2498,0,$D2742*(1+'General Inputs'!$C$4)^(AB$3906-$K$3906))*'General Inputs'!$C$6</f>
        <v>367563.37253801135</v>
      </c>
      <c r="AC2742" s="358">
        <f>IF(AC2498,0,$D2742*(1+'General Inputs'!$C$4)^(AC$3906-$K$3906))*'General Inputs'!$C$6</f>
        <v>374914.63998877158</v>
      </c>
      <c r="AD2742" s="358">
        <f>IF(AD2498,0,$D2742*(1+'General Inputs'!$C$4)^(AD$3906-$K$3906))*'General Inputs'!$C$6</f>
        <v>382412.93278854695</v>
      </c>
      <c r="AE2742" s="358">
        <f>IF(AE2498,0,$D2742*(1+'General Inputs'!$C$4)^(AE$3906-$K$3906))*'General Inputs'!$C$6</f>
        <v>390061.19144431798</v>
      </c>
      <c r="AF2742" s="358">
        <f>IF(AF2498,0,$D2742*(1+'General Inputs'!$C$4)^(AF$3906-$K$3906))*'General Inputs'!$C$6</f>
        <v>397862.41527320427</v>
      </c>
      <c r="AG2742" s="358">
        <f>IF(AG2498,0,$D2742*(1+'General Inputs'!$C$4)^(AG$3906-$K$3906))*'General Inputs'!$C$6</f>
        <v>405819.66357866843</v>
      </c>
      <c r="AH2742" s="358">
        <f>IF(AH2498,0,$D2742*(1+'General Inputs'!$C$4)^(AH$3906-$K$3906))*'General Inputs'!$C$6</f>
        <v>413936.05685024173</v>
      </c>
      <c r="AI2742" s="358">
        <f>IF(AI2498,0,$D2742*(1+'General Inputs'!$C$4)^(AI$3906-$K$3906))*'General Inputs'!$C$6</f>
        <v>422214.77798724658</v>
      </c>
      <c r="AJ2742" s="358">
        <f>IF(AJ2498,0,$D2742*(1+'General Inputs'!$C$4)^(AJ$3906-$K$3906))*'General Inputs'!$C$6</f>
        <v>430659.07354699151</v>
      </c>
    </row>
    <row r="2743" spans="1:36" x14ac:dyDescent="0.25">
      <c r="A2743" s="353" t="s">
        <v>426</v>
      </c>
      <c r="B2743" s="353" t="s">
        <v>426</v>
      </c>
      <c r="C2743" s="441">
        <f t="shared" si="2367"/>
        <v>4995</v>
      </c>
      <c r="D2743" s="397">
        <v>1750000</v>
      </c>
      <c r="E2743" s="397"/>
      <c r="F2743" s="397"/>
      <c r="G2743" s="397"/>
      <c r="H2743" s="397"/>
      <c r="I2743" s="476">
        <f t="shared" si="2368"/>
        <v>22</v>
      </c>
      <c r="J2743" s="476">
        <f t="shared" si="2369"/>
        <v>1</v>
      </c>
      <c r="K2743" s="358">
        <v>0</v>
      </c>
      <c r="L2743" s="358">
        <v>0</v>
      </c>
      <c r="M2743" s="358">
        <v>0</v>
      </c>
      <c r="N2743" s="358">
        <v>0</v>
      </c>
      <c r="O2743" s="358">
        <f>IF(O2499,0,$D2743*(1+'General Inputs'!$C$4)^(O$3906-$K$3906))*'General Inputs'!$C$6</f>
        <v>284138.44199999998</v>
      </c>
      <c r="P2743" s="358">
        <f>IF(P2499,0,$D2743*(1+'General Inputs'!$C$4)^(P$3906-$K$3906))*'General Inputs'!$C$6</f>
        <v>289821.21083999996</v>
      </c>
      <c r="Q2743" s="358">
        <f>IF(Q2499,0,$D2743*(1+'General Inputs'!$C$4)^(Q$3906-$K$3906))*'General Inputs'!$C$6</f>
        <v>295617.63505679998</v>
      </c>
      <c r="R2743" s="358">
        <f>IF(R2499,0,$D2743*(1+'General Inputs'!$C$4)^(R$3906-$K$3906))*'General Inputs'!$C$6</f>
        <v>301529.98775793595</v>
      </c>
      <c r="S2743" s="358">
        <f>IF(S2499,0,$D2743*(1+'General Inputs'!$C$4)^(S$3906-$K$3906))*'General Inputs'!$C$6</f>
        <v>307560.58751309471</v>
      </c>
      <c r="T2743" s="358">
        <f>IF(T2499,0,$D2743*(1+'General Inputs'!$C$4)^(T$3906-$K$3906))*'General Inputs'!$C$6</f>
        <v>313711.79926335654</v>
      </c>
      <c r="U2743" s="358">
        <f>IF(U2499,0,$D2743*(1+'General Inputs'!$C$4)^(U$3906-$K$3906))*'General Inputs'!$C$6</f>
        <v>319986.03524862375</v>
      </c>
      <c r="V2743" s="358">
        <f>IF(V2499,0,$D2743*(1+'General Inputs'!$C$4)^(V$3906-$K$3906))*'General Inputs'!$C$6</f>
        <v>326385.75595359615</v>
      </c>
      <c r="W2743" s="358">
        <f>IF(W2499,0,$D2743*(1+'General Inputs'!$C$4)^(W$3906-$K$3906))*'General Inputs'!$C$6</f>
        <v>332913.47107266809</v>
      </c>
      <c r="X2743" s="358">
        <f>IF(X2499,0,$D2743*(1+'General Inputs'!$C$4)^(X$3906-$K$3906))*'General Inputs'!$C$6</f>
        <v>339571.74049412145</v>
      </c>
      <c r="Y2743" s="358">
        <f>IF(Y2499,0,$D2743*(1+'General Inputs'!$C$4)^(Y$3906-$K$3906))*'General Inputs'!$C$6</f>
        <v>346363.17530400393</v>
      </c>
      <c r="Z2743" s="358">
        <f>IF(Z2499,0,$D2743*(1+'General Inputs'!$C$4)^(Z$3906-$K$3906))*'General Inputs'!$C$6</f>
        <v>353290.43881008396</v>
      </c>
      <c r="AA2743" s="358">
        <f>IF(AA2499,0,$D2743*(1+'General Inputs'!$C$4)^(AA$3906-$K$3906))*'General Inputs'!$C$6</f>
        <v>360356.2475862857</v>
      </c>
      <c r="AB2743" s="358">
        <f>IF(AB2499,0,$D2743*(1+'General Inputs'!$C$4)^(AB$3906-$K$3906))*'General Inputs'!$C$6</f>
        <v>367563.37253801135</v>
      </c>
      <c r="AC2743" s="358">
        <f>IF(AC2499,0,$D2743*(1+'General Inputs'!$C$4)^(AC$3906-$K$3906))*'General Inputs'!$C$6</f>
        <v>374914.63998877158</v>
      </c>
      <c r="AD2743" s="358">
        <f>IF(AD2499,0,$D2743*(1+'General Inputs'!$C$4)^(AD$3906-$K$3906))*'General Inputs'!$C$6</f>
        <v>382412.93278854695</v>
      </c>
      <c r="AE2743" s="358">
        <f>IF(AE2499,0,$D2743*(1+'General Inputs'!$C$4)^(AE$3906-$K$3906))*'General Inputs'!$C$6</f>
        <v>390061.19144431798</v>
      </c>
      <c r="AF2743" s="358">
        <f>IF(AF2499,0,$D2743*(1+'General Inputs'!$C$4)^(AF$3906-$K$3906))*'General Inputs'!$C$6</f>
        <v>397862.41527320427</v>
      </c>
      <c r="AG2743" s="358">
        <f>IF(AG2499,0,$D2743*(1+'General Inputs'!$C$4)^(AG$3906-$K$3906))*'General Inputs'!$C$6</f>
        <v>405819.66357866843</v>
      </c>
      <c r="AH2743" s="358">
        <f>IF(AH2499,0,$D2743*(1+'General Inputs'!$C$4)^(AH$3906-$K$3906))*'General Inputs'!$C$6</f>
        <v>413936.05685024173</v>
      </c>
      <c r="AI2743" s="358">
        <f>IF(AI2499,0,$D2743*(1+'General Inputs'!$C$4)^(AI$3906-$K$3906))*'General Inputs'!$C$6</f>
        <v>422214.77798724658</v>
      </c>
      <c r="AJ2743" s="358">
        <f>IF(AJ2499,0,$D2743*(1+'General Inputs'!$C$4)^(AJ$3906-$K$3906))*'General Inputs'!$C$6</f>
        <v>430659.07354699151</v>
      </c>
    </row>
    <row r="2744" spans="1:36" x14ac:dyDescent="0.25">
      <c r="A2744" s="353" t="s">
        <v>335</v>
      </c>
      <c r="B2744" s="353" t="s">
        <v>335</v>
      </c>
      <c r="C2744" s="441">
        <f t="shared" si="2367"/>
        <v>5000</v>
      </c>
      <c r="D2744" s="397">
        <v>1750000</v>
      </c>
      <c r="E2744" s="397"/>
      <c r="F2744" s="397"/>
      <c r="G2744" s="397"/>
      <c r="H2744" s="397"/>
      <c r="I2744" s="476">
        <f t="shared" si="2368"/>
        <v>22</v>
      </c>
      <c r="J2744" s="476">
        <f t="shared" si="2369"/>
        <v>1</v>
      </c>
      <c r="K2744" s="358">
        <v>0</v>
      </c>
      <c r="L2744" s="358">
        <v>0</v>
      </c>
      <c r="M2744" s="358">
        <v>0</v>
      </c>
      <c r="N2744" s="358">
        <v>0</v>
      </c>
      <c r="O2744" s="358">
        <f>IF(O2500,0,$D2744*(1+'General Inputs'!$C$4)^(O$3906-$K$3906))*'General Inputs'!$C$6</f>
        <v>284138.44199999998</v>
      </c>
      <c r="P2744" s="358">
        <f>IF(P2500,0,$D2744*(1+'General Inputs'!$C$4)^(P$3906-$K$3906))*'General Inputs'!$C$6</f>
        <v>289821.21083999996</v>
      </c>
      <c r="Q2744" s="358">
        <f>IF(Q2500,0,$D2744*(1+'General Inputs'!$C$4)^(Q$3906-$K$3906))*'General Inputs'!$C$6</f>
        <v>295617.63505679998</v>
      </c>
      <c r="R2744" s="358">
        <f>IF(R2500,0,$D2744*(1+'General Inputs'!$C$4)^(R$3906-$K$3906))*'General Inputs'!$C$6</f>
        <v>301529.98775793595</v>
      </c>
      <c r="S2744" s="358">
        <f>IF(S2500,0,$D2744*(1+'General Inputs'!$C$4)^(S$3906-$K$3906))*'General Inputs'!$C$6</f>
        <v>307560.58751309471</v>
      </c>
      <c r="T2744" s="358">
        <f>IF(T2500,0,$D2744*(1+'General Inputs'!$C$4)^(T$3906-$K$3906))*'General Inputs'!$C$6</f>
        <v>313711.79926335654</v>
      </c>
      <c r="U2744" s="358">
        <f>IF(U2500,0,$D2744*(1+'General Inputs'!$C$4)^(U$3906-$K$3906))*'General Inputs'!$C$6</f>
        <v>319986.03524862375</v>
      </c>
      <c r="V2744" s="358">
        <f>IF(V2500,0,$D2744*(1+'General Inputs'!$C$4)^(V$3906-$K$3906))*'General Inputs'!$C$6</f>
        <v>326385.75595359615</v>
      </c>
      <c r="W2744" s="358">
        <f>IF(W2500,0,$D2744*(1+'General Inputs'!$C$4)^(W$3906-$K$3906))*'General Inputs'!$C$6</f>
        <v>332913.47107266809</v>
      </c>
      <c r="X2744" s="358">
        <f>IF(X2500,0,$D2744*(1+'General Inputs'!$C$4)^(X$3906-$K$3906))*'General Inputs'!$C$6</f>
        <v>339571.74049412145</v>
      </c>
      <c r="Y2744" s="358">
        <f>IF(Y2500,0,$D2744*(1+'General Inputs'!$C$4)^(Y$3906-$K$3906))*'General Inputs'!$C$6</f>
        <v>346363.17530400393</v>
      </c>
      <c r="Z2744" s="358">
        <f>IF(Z2500,0,$D2744*(1+'General Inputs'!$C$4)^(Z$3906-$K$3906))*'General Inputs'!$C$6</f>
        <v>353290.43881008396</v>
      </c>
      <c r="AA2744" s="358">
        <f>IF(AA2500,0,$D2744*(1+'General Inputs'!$C$4)^(AA$3906-$K$3906))*'General Inputs'!$C$6</f>
        <v>360356.2475862857</v>
      </c>
      <c r="AB2744" s="358">
        <f>IF(AB2500,0,$D2744*(1+'General Inputs'!$C$4)^(AB$3906-$K$3906))*'General Inputs'!$C$6</f>
        <v>367563.37253801135</v>
      </c>
      <c r="AC2744" s="358">
        <f>IF(AC2500,0,$D2744*(1+'General Inputs'!$C$4)^(AC$3906-$K$3906))*'General Inputs'!$C$6</f>
        <v>374914.63998877158</v>
      </c>
      <c r="AD2744" s="358">
        <f>IF(AD2500,0,$D2744*(1+'General Inputs'!$C$4)^(AD$3906-$K$3906))*'General Inputs'!$C$6</f>
        <v>382412.93278854695</v>
      </c>
      <c r="AE2744" s="358">
        <f>IF(AE2500,0,$D2744*(1+'General Inputs'!$C$4)^(AE$3906-$K$3906))*'General Inputs'!$C$6</f>
        <v>390061.19144431798</v>
      </c>
      <c r="AF2744" s="358">
        <f>IF(AF2500,0,$D2744*(1+'General Inputs'!$C$4)^(AF$3906-$K$3906))*'General Inputs'!$C$6</f>
        <v>397862.41527320427</v>
      </c>
      <c r="AG2744" s="358">
        <f>IF(AG2500,0,$D2744*(1+'General Inputs'!$C$4)^(AG$3906-$K$3906))*'General Inputs'!$C$6</f>
        <v>405819.66357866843</v>
      </c>
      <c r="AH2744" s="358">
        <f>IF(AH2500,0,$D2744*(1+'General Inputs'!$C$4)^(AH$3906-$K$3906))*'General Inputs'!$C$6</f>
        <v>413936.05685024173</v>
      </c>
      <c r="AI2744" s="358">
        <f>IF(AI2500,0,$D2744*(1+'General Inputs'!$C$4)^(AI$3906-$K$3906))*'General Inputs'!$C$6</f>
        <v>422214.77798724658</v>
      </c>
      <c r="AJ2744" s="358">
        <f>IF(AJ2500,0,$D2744*(1+'General Inputs'!$C$4)^(AJ$3906-$K$3906))*'General Inputs'!$C$6</f>
        <v>430659.07354699151</v>
      </c>
    </row>
    <row r="2745" spans="1:36" x14ac:dyDescent="0.25">
      <c r="A2745" s="353" t="s">
        <v>235</v>
      </c>
      <c r="B2745" s="353" t="s">
        <v>428</v>
      </c>
      <c r="C2745" s="441">
        <f t="shared" si="2367"/>
        <v>2500</v>
      </c>
      <c r="D2745" s="397">
        <v>1750000</v>
      </c>
      <c r="E2745" s="397"/>
      <c r="F2745" s="397"/>
      <c r="G2745" s="397"/>
      <c r="H2745" s="397"/>
      <c r="I2745" s="476">
        <f t="shared" si="2368"/>
        <v>22</v>
      </c>
      <c r="J2745" s="476">
        <f t="shared" si="2369"/>
        <v>1</v>
      </c>
      <c r="K2745" s="358">
        <v>0</v>
      </c>
      <c r="L2745" s="358">
        <v>0</v>
      </c>
      <c r="M2745" s="358">
        <v>0</v>
      </c>
      <c r="N2745" s="358">
        <v>0</v>
      </c>
      <c r="O2745" s="358">
        <f>IF(O2501,0,$D2745*(1+'General Inputs'!$C$4)^(O$3906-$K$3906))*'General Inputs'!$C$6</f>
        <v>284138.44199999998</v>
      </c>
      <c r="P2745" s="358">
        <f>IF(P2501,0,$D2745*(1+'General Inputs'!$C$4)^(P$3906-$K$3906))*'General Inputs'!$C$6</f>
        <v>289821.21083999996</v>
      </c>
      <c r="Q2745" s="358">
        <f>IF(Q2501,0,$D2745*(1+'General Inputs'!$C$4)^(Q$3906-$K$3906))*'General Inputs'!$C$6</f>
        <v>295617.63505679998</v>
      </c>
      <c r="R2745" s="358">
        <f>IF(R2501,0,$D2745*(1+'General Inputs'!$C$4)^(R$3906-$K$3906))*'General Inputs'!$C$6</f>
        <v>301529.98775793595</v>
      </c>
      <c r="S2745" s="358">
        <f>IF(S2501,0,$D2745*(1+'General Inputs'!$C$4)^(S$3906-$K$3906))*'General Inputs'!$C$6</f>
        <v>307560.58751309471</v>
      </c>
      <c r="T2745" s="358">
        <f>IF(T2501,0,$D2745*(1+'General Inputs'!$C$4)^(T$3906-$K$3906))*'General Inputs'!$C$6</f>
        <v>313711.79926335654</v>
      </c>
      <c r="U2745" s="358">
        <f>IF(U2501,0,$D2745*(1+'General Inputs'!$C$4)^(U$3906-$K$3906))*'General Inputs'!$C$6</f>
        <v>319986.03524862375</v>
      </c>
      <c r="V2745" s="358">
        <f>IF(V2501,0,$D2745*(1+'General Inputs'!$C$4)^(V$3906-$K$3906))*'General Inputs'!$C$6</f>
        <v>326385.75595359615</v>
      </c>
      <c r="W2745" s="358">
        <f>IF(W2501,0,$D2745*(1+'General Inputs'!$C$4)^(W$3906-$K$3906))*'General Inputs'!$C$6</f>
        <v>332913.47107266809</v>
      </c>
      <c r="X2745" s="358">
        <f>IF(X2501,0,$D2745*(1+'General Inputs'!$C$4)^(X$3906-$K$3906))*'General Inputs'!$C$6</f>
        <v>339571.74049412145</v>
      </c>
      <c r="Y2745" s="358">
        <f>IF(Y2501,0,$D2745*(1+'General Inputs'!$C$4)^(Y$3906-$K$3906))*'General Inputs'!$C$6</f>
        <v>346363.17530400393</v>
      </c>
      <c r="Z2745" s="358">
        <f>IF(Z2501,0,$D2745*(1+'General Inputs'!$C$4)^(Z$3906-$K$3906))*'General Inputs'!$C$6</f>
        <v>353290.43881008396</v>
      </c>
      <c r="AA2745" s="358">
        <f>IF(AA2501,0,$D2745*(1+'General Inputs'!$C$4)^(AA$3906-$K$3906))*'General Inputs'!$C$6</f>
        <v>360356.2475862857</v>
      </c>
      <c r="AB2745" s="358">
        <f>IF(AB2501,0,$D2745*(1+'General Inputs'!$C$4)^(AB$3906-$K$3906))*'General Inputs'!$C$6</f>
        <v>367563.37253801135</v>
      </c>
      <c r="AC2745" s="358">
        <f>IF(AC2501,0,$D2745*(1+'General Inputs'!$C$4)^(AC$3906-$K$3906))*'General Inputs'!$C$6</f>
        <v>374914.63998877158</v>
      </c>
      <c r="AD2745" s="358">
        <f>IF(AD2501,0,$D2745*(1+'General Inputs'!$C$4)^(AD$3906-$K$3906))*'General Inputs'!$C$6</f>
        <v>382412.93278854695</v>
      </c>
      <c r="AE2745" s="358">
        <f>IF(AE2501,0,$D2745*(1+'General Inputs'!$C$4)^(AE$3906-$K$3906))*'General Inputs'!$C$6</f>
        <v>390061.19144431798</v>
      </c>
      <c r="AF2745" s="358">
        <f>IF(AF2501,0,$D2745*(1+'General Inputs'!$C$4)^(AF$3906-$K$3906))*'General Inputs'!$C$6</f>
        <v>397862.41527320427</v>
      </c>
      <c r="AG2745" s="358">
        <f>IF(AG2501,0,$D2745*(1+'General Inputs'!$C$4)^(AG$3906-$K$3906))*'General Inputs'!$C$6</f>
        <v>405819.66357866843</v>
      </c>
      <c r="AH2745" s="358">
        <f>IF(AH2501,0,$D2745*(1+'General Inputs'!$C$4)^(AH$3906-$K$3906))*'General Inputs'!$C$6</f>
        <v>413936.05685024173</v>
      </c>
      <c r="AI2745" s="358">
        <f>IF(AI2501,0,$D2745*(1+'General Inputs'!$C$4)^(AI$3906-$K$3906))*'General Inputs'!$C$6</f>
        <v>422214.77798724658</v>
      </c>
      <c r="AJ2745" s="358">
        <f>IF(AJ2501,0,$D2745*(1+'General Inputs'!$C$4)^(AJ$3906-$K$3906))*'General Inputs'!$C$6</f>
        <v>430659.07354699151</v>
      </c>
    </row>
    <row r="2746" spans="1:36" x14ac:dyDescent="0.25">
      <c r="A2746" s="353" t="s">
        <v>235</v>
      </c>
      <c r="B2746" s="353" t="s">
        <v>372</v>
      </c>
      <c r="C2746" s="441">
        <f t="shared" si="2367"/>
        <v>5000</v>
      </c>
      <c r="D2746" s="397">
        <v>1750000</v>
      </c>
      <c r="E2746" s="397"/>
      <c r="F2746" s="397"/>
      <c r="G2746" s="397"/>
      <c r="H2746" s="397"/>
      <c r="I2746" s="476">
        <f t="shared" si="2368"/>
        <v>22</v>
      </c>
      <c r="J2746" s="476">
        <f t="shared" si="2369"/>
        <v>1</v>
      </c>
      <c r="K2746" s="358">
        <v>0</v>
      </c>
      <c r="L2746" s="358">
        <v>0</v>
      </c>
      <c r="M2746" s="358">
        <v>0</v>
      </c>
      <c r="N2746" s="358">
        <v>0</v>
      </c>
      <c r="O2746" s="358">
        <f>IF(O2502,0,$D2746*(1+'General Inputs'!$C$4)^(O$3906-$K$3906))*'General Inputs'!$C$6</f>
        <v>284138.44199999998</v>
      </c>
      <c r="P2746" s="358">
        <f>IF(P2502,0,$D2746*(1+'General Inputs'!$C$4)^(P$3906-$K$3906))*'General Inputs'!$C$6</f>
        <v>289821.21083999996</v>
      </c>
      <c r="Q2746" s="358">
        <f>IF(Q2502,0,$D2746*(1+'General Inputs'!$C$4)^(Q$3906-$K$3906))*'General Inputs'!$C$6</f>
        <v>295617.63505679998</v>
      </c>
      <c r="R2746" s="358">
        <f>IF(R2502,0,$D2746*(1+'General Inputs'!$C$4)^(R$3906-$K$3906))*'General Inputs'!$C$6</f>
        <v>301529.98775793595</v>
      </c>
      <c r="S2746" s="358">
        <f>IF(S2502,0,$D2746*(1+'General Inputs'!$C$4)^(S$3906-$K$3906))*'General Inputs'!$C$6</f>
        <v>307560.58751309471</v>
      </c>
      <c r="T2746" s="358">
        <f>IF(T2502,0,$D2746*(1+'General Inputs'!$C$4)^(T$3906-$K$3906))*'General Inputs'!$C$6</f>
        <v>313711.79926335654</v>
      </c>
      <c r="U2746" s="358">
        <f>IF(U2502,0,$D2746*(1+'General Inputs'!$C$4)^(U$3906-$K$3906))*'General Inputs'!$C$6</f>
        <v>319986.03524862375</v>
      </c>
      <c r="V2746" s="358">
        <f>IF(V2502,0,$D2746*(1+'General Inputs'!$C$4)^(V$3906-$K$3906))*'General Inputs'!$C$6</f>
        <v>326385.75595359615</v>
      </c>
      <c r="W2746" s="358">
        <f>IF(W2502,0,$D2746*(1+'General Inputs'!$C$4)^(W$3906-$K$3906))*'General Inputs'!$C$6</f>
        <v>332913.47107266809</v>
      </c>
      <c r="X2746" s="358">
        <f>IF(X2502,0,$D2746*(1+'General Inputs'!$C$4)^(X$3906-$K$3906))*'General Inputs'!$C$6</f>
        <v>339571.74049412145</v>
      </c>
      <c r="Y2746" s="358">
        <f>IF(Y2502,0,$D2746*(1+'General Inputs'!$C$4)^(Y$3906-$K$3906))*'General Inputs'!$C$6</f>
        <v>346363.17530400393</v>
      </c>
      <c r="Z2746" s="358">
        <f>IF(Z2502,0,$D2746*(1+'General Inputs'!$C$4)^(Z$3906-$K$3906))*'General Inputs'!$C$6</f>
        <v>353290.43881008396</v>
      </c>
      <c r="AA2746" s="358">
        <f>IF(AA2502,0,$D2746*(1+'General Inputs'!$C$4)^(AA$3906-$K$3906))*'General Inputs'!$C$6</f>
        <v>360356.2475862857</v>
      </c>
      <c r="AB2746" s="358">
        <f>IF(AB2502,0,$D2746*(1+'General Inputs'!$C$4)^(AB$3906-$K$3906))*'General Inputs'!$C$6</f>
        <v>367563.37253801135</v>
      </c>
      <c r="AC2746" s="358">
        <f>IF(AC2502,0,$D2746*(1+'General Inputs'!$C$4)^(AC$3906-$K$3906))*'General Inputs'!$C$6</f>
        <v>374914.63998877158</v>
      </c>
      <c r="AD2746" s="358">
        <f>IF(AD2502,0,$D2746*(1+'General Inputs'!$C$4)^(AD$3906-$K$3906))*'General Inputs'!$C$6</f>
        <v>382412.93278854695</v>
      </c>
      <c r="AE2746" s="358">
        <f>IF(AE2502,0,$D2746*(1+'General Inputs'!$C$4)^(AE$3906-$K$3906))*'General Inputs'!$C$6</f>
        <v>390061.19144431798</v>
      </c>
      <c r="AF2746" s="358">
        <f>IF(AF2502,0,$D2746*(1+'General Inputs'!$C$4)^(AF$3906-$K$3906))*'General Inputs'!$C$6</f>
        <v>397862.41527320427</v>
      </c>
      <c r="AG2746" s="358">
        <f>IF(AG2502,0,$D2746*(1+'General Inputs'!$C$4)^(AG$3906-$K$3906))*'General Inputs'!$C$6</f>
        <v>405819.66357866843</v>
      </c>
      <c r="AH2746" s="358">
        <f>IF(AH2502,0,$D2746*(1+'General Inputs'!$C$4)^(AH$3906-$K$3906))*'General Inputs'!$C$6</f>
        <v>413936.05685024173</v>
      </c>
      <c r="AI2746" s="358">
        <f>IF(AI2502,0,$D2746*(1+'General Inputs'!$C$4)^(AI$3906-$K$3906))*'General Inputs'!$C$6</f>
        <v>422214.77798724658</v>
      </c>
      <c r="AJ2746" s="358">
        <f>IF(AJ2502,0,$D2746*(1+'General Inputs'!$C$4)^(AJ$3906-$K$3906))*'General Inputs'!$C$6</f>
        <v>430659.07354699151</v>
      </c>
    </row>
    <row r="2747" spans="1:36" x14ac:dyDescent="0.25">
      <c r="A2747" s="353" t="s">
        <v>419</v>
      </c>
      <c r="B2747" s="353" t="s">
        <v>419</v>
      </c>
      <c r="C2747" s="441">
        <f t="shared" si="2367"/>
        <v>1500</v>
      </c>
      <c r="D2747" s="397">
        <v>1750000</v>
      </c>
      <c r="E2747" s="397"/>
      <c r="F2747" s="397"/>
      <c r="G2747" s="397"/>
      <c r="H2747" s="397"/>
      <c r="I2747" s="476">
        <f t="shared" si="2368"/>
        <v>22</v>
      </c>
      <c r="J2747" s="476">
        <f t="shared" si="2369"/>
        <v>1</v>
      </c>
      <c r="K2747" s="358">
        <v>0</v>
      </c>
      <c r="L2747" s="358">
        <v>0</v>
      </c>
      <c r="M2747" s="358">
        <v>0</v>
      </c>
      <c r="N2747" s="358">
        <v>0</v>
      </c>
      <c r="O2747" s="358">
        <f>IF(O2503,0,$D2747*(1+'General Inputs'!$C$4)^(O$3906-$K$3906))*'General Inputs'!$C$6</f>
        <v>284138.44199999998</v>
      </c>
      <c r="P2747" s="358">
        <f>IF(P2503,0,$D2747*(1+'General Inputs'!$C$4)^(P$3906-$K$3906))*'General Inputs'!$C$6</f>
        <v>289821.21083999996</v>
      </c>
      <c r="Q2747" s="358">
        <f>IF(Q2503,0,$D2747*(1+'General Inputs'!$C$4)^(Q$3906-$K$3906))*'General Inputs'!$C$6</f>
        <v>295617.63505679998</v>
      </c>
      <c r="R2747" s="358">
        <f>IF(R2503,0,$D2747*(1+'General Inputs'!$C$4)^(R$3906-$K$3906))*'General Inputs'!$C$6</f>
        <v>301529.98775793595</v>
      </c>
      <c r="S2747" s="358">
        <f>IF(S2503,0,$D2747*(1+'General Inputs'!$C$4)^(S$3906-$K$3906))*'General Inputs'!$C$6</f>
        <v>307560.58751309471</v>
      </c>
      <c r="T2747" s="358">
        <f>IF(T2503,0,$D2747*(1+'General Inputs'!$C$4)^(T$3906-$K$3906))*'General Inputs'!$C$6</f>
        <v>313711.79926335654</v>
      </c>
      <c r="U2747" s="358">
        <f>IF(U2503,0,$D2747*(1+'General Inputs'!$C$4)^(U$3906-$K$3906))*'General Inputs'!$C$6</f>
        <v>319986.03524862375</v>
      </c>
      <c r="V2747" s="358">
        <f>IF(V2503,0,$D2747*(1+'General Inputs'!$C$4)^(V$3906-$K$3906))*'General Inputs'!$C$6</f>
        <v>326385.75595359615</v>
      </c>
      <c r="W2747" s="358">
        <f>IF(W2503,0,$D2747*(1+'General Inputs'!$C$4)^(W$3906-$K$3906))*'General Inputs'!$C$6</f>
        <v>332913.47107266809</v>
      </c>
      <c r="X2747" s="358">
        <f>IF(X2503,0,$D2747*(1+'General Inputs'!$C$4)^(X$3906-$K$3906))*'General Inputs'!$C$6</f>
        <v>339571.74049412145</v>
      </c>
      <c r="Y2747" s="358">
        <f>IF(Y2503,0,$D2747*(1+'General Inputs'!$C$4)^(Y$3906-$K$3906))*'General Inputs'!$C$6</f>
        <v>346363.17530400393</v>
      </c>
      <c r="Z2747" s="358">
        <f>IF(Z2503,0,$D2747*(1+'General Inputs'!$C$4)^(Z$3906-$K$3906))*'General Inputs'!$C$6</f>
        <v>353290.43881008396</v>
      </c>
      <c r="AA2747" s="358">
        <f>IF(AA2503,0,$D2747*(1+'General Inputs'!$C$4)^(AA$3906-$K$3906))*'General Inputs'!$C$6</f>
        <v>360356.2475862857</v>
      </c>
      <c r="AB2747" s="358">
        <f>IF(AB2503,0,$D2747*(1+'General Inputs'!$C$4)^(AB$3906-$K$3906))*'General Inputs'!$C$6</f>
        <v>367563.37253801135</v>
      </c>
      <c r="AC2747" s="358">
        <f>IF(AC2503,0,$D2747*(1+'General Inputs'!$C$4)^(AC$3906-$K$3906))*'General Inputs'!$C$6</f>
        <v>374914.63998877158</v>
      </c>
      <c r="AD2747" s="358">
        <f>IF(AD2503,0,$D2747*(1+'General Inputs'!$C$4)^(AD$3906-$K$3906))*'General Inputs'!$C$6</f>
        <v>382412.93278854695</v>
      </c>
      <c r="AE2747" s="358">
        <f>IF(AE2503,0,$D2747*(1+'General Inputs'!$C$4)^(AE$3906-$K$3906))*'General Inputs'!$C$6</f>
        <v>390061.19144431798</v>
      </c>
      <c r="AF2747" s="358">
        <f>IF(AF2503,0,$D2747*(1+'General Inputs'!$C$4)^(AF$3906-$K$3906))*'General Inputs'!$C$6</f>
        <v>397862.41527320427</v>
      </c>
      <c r="AG2747" s="358">
        <f>IF(AG2503,0,$D2747*(1+'General Inputs'!$C$4)^(AG$3906-$K$3906))*'General Inputs'!$C$6</f>
        <v>405819.66357866843</v>
      </c>
      <c r="AH2747" s="358">
        <f>IF(AH2503,0,$D2747*(1+'General Inputs'!$C$4)^(AH$3906-$K$3906))*'General Inputs'!$C$6</f>
        <v>413936.05685024173</v>
      </c>
      <c r="AI2747" s="358">
        <f>IF(AI2503,0,$D2747*(1+'General Inputs'!$C$4)^(AI$3906-$K$3906))*'General Inputs'!$C$6</f>
        <v>422214.77798724658</v>
      </c>
      <c r="AJ2747" s="358">
        <f>IF(AJ2503,0,$D2747*(1+'General Inputs'!$C$4)^(AJ$3906-$K$3906))*'General Inputs'!$C$6</f>
        <v>430659.07354699151</v>
      </c>
    </row>
    <row r="2748" spans="1:36" x14ac:dyDescent="0.25">
      <c r="A2748" s="353" t="s">
        <v>236</v>
      </c>
      <c r="B2748" s="353" t="s">
        <v>236</v>
      </c>
      <c r="C2748" s="441">
        <f t="shared" si="2367"/>
        <v>20000</v>
      </c>
      <c r="D2748" s="397">
        <v>8000000</v>
      </c>
      <c r="E2748" s="397"/>
      <c r="F2748" s="397"/>
      <c r="G2748" s="397"/>
      <c r="H2748" s="397"/>
      <c r="I2748" s="476">
        <f t="shared" si="2368"/>
        <v>22</v>
      </c>
      <c r="J2748" s="476">
        <f t="shared" si="2369"/>
        <v>1</v>
      </c>
      <c r="K2748" s="358">
        <v>0</v>
      </c>
      <c r="L2748" s="358">
        <v>0</v>
      </c>
      <c r="M2748" s="358">
        <v>0</v>
      </c>
      <c r="N2748" s="358">
        <v>0</v>
      </c>
      <c r="O2748" s="358">
        <f>IF(O2504,0,$D2748*(1+'General Inputs'!$C$4)^(O$3906-$K$3906))*'General Inputs'!$C$6</f>
        <v>1298918.5919999999</v>
      </c>
      <c r="P2748" s="358">
        <f>IF(P2504,0,$D2748*(1+'General Inputs'!$C$4)^(P$3906-$K$3906))*'General Inputs'!$C$6</f>
        <v>1324896.9638399999</v>
      </c>
      <c r="Q2748" s="358">
        <f>IF(Q2504,0,$D2748*(1+'General Inputs'!$C$4)^(Q$3906-$K$3906))*'General Inputs'!$C$6</f>
        <v>1351394.9031168001</v>
      </c>
      <c r="R2748" s="358">
        <f>IF(R2504,0,$D2748*(1+'General Inputs'!$C$4)^(R$3906-$K$3906))*'General Inputs'!$C$6</f>
        <v>1378422.8011791357</v>
      </c>
      <c r="S2748" s="358">
        <f>IF(S2504,0,$D2748*(1+'General Inputs'!$C$4)^(S$3906-$K$3906))*'General Inputs'!$C$6</f>
        <v>1405991.2572027186</v>
      </c>
      <c r="T2748" s="358">
        <f>IF(T2504,0,$D2748*(1+'General Inputs'!$C$4)^(T$3906-$K$3906))*'General Inputs'!$C$6</f>
        <v>1434111.082346773</v>
      </c>
      <c r="U2748" s="358">
        <f>IF(U2504,0,$D2748*(1+'General Inputs'!$C$4)^(U$3906-$K$3906))*'General Inputs'!$C$6</f>
        <v>1462793.3039937085</v>
      </c>
      <c r="V2748" s="358">
        <f>IF(V2504,0,$D2748*(1+'General Inputs'!$C$4)^(V$3906-$K$3906))*'General Inputs'!$C$6</f>
        <v>1492049.1700735826</v>
      </c>
      <c r="W2748" s="358">
        <f>IF(W2504,0,$D2748*(1+'General Inputs'!$C$4)^(W$3906-$K$3906))*'General Inputs'!$C$6</f>
        <v>1521890.1534750543</v>
      </c>
      <c r="X2748" s="358">
        <f>IF(X2504,0,$D2748*(1+'General Inputs'!$C$4)^(X$3906-$K$3906))*'General Inputs'!$C$6</f>
        <v>1552327.9565445553</v>
      </c>
      <c r="Y2748" s="358">
        <f>IF(Y2504,0,$D2748*(1+'General Inputs'!$C$4)^(Y$3906-$K$3906))*'General Inputs'!$C$6</f>
        <v>1583374.5156754467</v>
      </c>
      <c r="Z2748" s="358">
        <f>IF(Z2504,0,$D2748*(1+'General Inputs'!$C$4)^(Z$3906-$K$3906))*'General Inputs'!$C$6</f>
        <v>1615042.0059889548</v>
      </c>
      <c r="AA2748" s="358">
        <f>IF(AA2504,0,$D2748*(1+'General Inputs'!$C$4)^(AA$3906-$K$3906))*'General Inputs'!$C$6</f>
        <v>1647342.8461087344</v>
      </c>
      <c r="AB2748" s="358">
        <f>IF(AB2504,0,$D2748*(1+'General Inputs'!$C$4)^(AB$3906-$K$3906))*'General Inputs'!$C$6</f>
        <v>1680289.7030309094</v>
      </c>
      <c r="AC2748" s="358">
        <f>IF(AC2504,0,$D2748*(1+'General Inputs'!$C$4)^(AC$3906-$K$3906))*'General Inputs'!$C$6</f>
        <v>1713895.4970915273</v>
      </c>
      <c r="AD2748" s="358">
        <f>IF(AD2504,0,$D2748*(1+'General Inputs'!$C$4)^(AD$3906-$K$3906))*'General Inputs'!$C$6</f>
        <v>1748173.4070333578</v>
      </c>
      <c r="AE2748" s="358">
        <f>IF(AE2504,0,$D2748*(1+'General Inputs'!$C$4)^(AE$3906-$K$3906))*'General Inputs'!$C$6</f>
        <v>1783136.8751740248</v>
      </c>
      <c r="AF2748" s="358">
        <f>IF(AF2504,0,$D2748*(1+'General Inputs'!$C$4)^(AF$3906-$K$3906))*'General Inputs'!$C$6</f>
        <v>1818799.6126775055</v>
      </c>
      <c r="AG2748" s="358">
        <f>IF(AG2504,0,$D2748*(1+'General Inputs'!$C$4)^(AG$3906-$K$3906))*'General Inputs'!$C$6</f>
        <v>1855175.6049310556</v>
      </c>
      <c r="AH2748" s="358">
        <f>IF(AH2504,0,$D2748*(1+'General Inputs'!$C$4)^(AH$3906-$K$3906))*'General Inputs'!$C$6</f>
        <v>1892279.1170296762</v>
      </c>
      <c r="AI2748" s="358">
        <f>IF(AI2504,0,$D2748*(1+'General Inputs'!$C$4)^(AI$3906-$K$3906))*'General Inputs'!$C$6</f>
        <v>1930124.6993702701</v>
      </c>
      <c r="AJ2748" s="358">
        <f>IF(AJ2504,0,$D2748*(1+'General Inputs'!$C$4)^(AJ$3906-$K$3906))*'General Inputs'!$C$6</f>
        <v>1968727.1933576753</v>
      </c>
    </row>
    <row r="2749" spans="1:36" x14ac:dyDescent="0.25">
      <c r="A2749" s="353" t="s">
        <v>236</v>
      </c>
      <c r="B2749" s="353" t="s">
        <v>312</v>
      </c>
      <c r="C2749" s="441">
        <f t="shared" si="2367"/>
        <v>20000</v>
      </c>
      <c r="D2749" s="397">
        <v>8000000</v>
      </c>
      <c r="E2749" s="397"/>
      <c r="F2749" s="397"/>
      <c r="G2749" s="397"/>
      <c r="H2749" s="397"/>
      <c r="I2749" s="476">
        <f t="shared" si="2368"/>
        <v>22</v>
      </c>
      <c r="J2749" s="476">
        <f t="shared" si="2369"/>
        <v>1</v>
      </c>
      <c r="K2749" s="358">
        <v>0</v>
      </c>
      <c r="L2749" s="358">
        <v>0</v>
      </c>
      <c r="M2749" s="358">
        <v>0</v>
      </c>
      <c r="N2749" s="358">
        <v>0</v>
      </c>
      <c r="O2749" s="358">
        <f>IF(O2505,0,$D2749*(1+'General Inputs'!$C$4)^(O$3906-$K$3906))*'General Inputs'!$C$6</f>
        <v>1298918.5919999999</v>
      </c>
      <c r="P2749" s="358">
        <f>IF(P2505,0,$D2749*(1+'General Inputs'!$C$4)^(P$3906-$K$3906))*'General Inputs'!$C$6</f>
        <v>1324896.9638399999</v>
      </c>
      <c r="Q2749" s="358">
        <f>IF(Q2505,0,$D2749*(1+'General Inputs'!$C$4)^(Q$3906-$K$3906))*'General Inputs'!$C$6</f>
        <v>1351394.9031168001</v>
      </c>
      <c r="R2749" s="358">
        <f>IF(R2505,0,$D2749*(1+'General Inputs'!$C$4)^(R$3906-$K$3906))*'General Inputs'!$C$6</f>
        <v>1378422.8011791357</v>
      </c>
      <c r="S2749" s="358">
        <f>IF(S2505,0,$D2749*(1+'General Inputs'!$C$4)^(S$3906-$K$3906))*'General Inputs'!$C$6</f>
        <v>1405991.2572027186</v>
      </c>
      <c r="T2749" s="358">
        <f>IF(T2505,0,$D2749*(1+'General Inputs'!$C$4)^(T$3906-$K$3906))*'General Inputs'!$C$6</f>
        <v>1434111.082346773</v>
      </c>
      <c r="U2749" s="358">
        <f>IF(U2505,0,$D2749*(1+'General Inputs'!$C$4)^(U$3906-$K$3906))*'General Inputs'!$C$6</f>
        <v>1462793.3039937085</v>
      </c>
      <c r="V2749" s="358">
        <f>IF(V2505,0,$D2749*(1+'General Inputs'!$C$4)^(V$3906-$K$3906))*'General Inputs'!$C$6</f>
        <v>1492049.1700735826</v>
      </c>
      <c r="W2749" s="358">
        <f>IF(W2505,0,$D2749*(1+'General Inputs'!$C$4)^(W$3906-$K$3906))*'General Inputs'!$C$6</f>
        <v>1521890.1534750543</v>
      </c>
      <c r="X2749" s="358">
        <f>IF(X2505,0,$D2749*(1+'General Inputs'!$C$4)^(X$3906-$K$3906))*'General Inputs'!$C$6</f>
        <v>1552327.9565445553</v>
      </c>
      <c r="Y2749" s="358">
        <f>IF(Y2505,0,$D2749*(1+'General Inputs'!$C$4)^(Y$3906-$K$3906))*'General Inputs'!$C$6</f>
        <v>1583374.5156754467</v>
      </c>
      <c r="Z2749" s="358">
        <f>IF(Z2505,0,$D2749*(1+'General Inputs'!$C$4)^(Z$3906-$K$3906))*'General Inputs'!$C$6</f>
        <v>1615042.0059889548</v>
      </c>
      <c r="AA2749" s="358">
        <f>IF(AA2505,0,$D2749*(1+'General Inputs'!$C$4)^(AA$3906-$K$3906))*'General Inputs'!$C$6</f>
        <v>1647342.8461087344</v>
      </c>
      <c r="AB2749" s="358">
        <f>IF(AB2505,0,$D2749*(1+'General Inputs'!$C$4)^(AB$3906-$K$3906))*'General Inputs'!$C$6</f>
        <v>1680289.7030309094</v>
      </c>
      <c r="AC2749" s="358">
        <f>IF(AC2505,0,$D2749*(1+'General Inputs'!$C$4)^(AC$3906-$K$3906))*'General Inputs'!$C$6</f>
        <v>1713895.4970915273</v>
      </c>
      <c r="AD2749" s="358">
        <f>IF(AD2505,0,$D2749*(1+'General Inputs'!$C$4)^(AD$3906-$K$3906))*'General Inputs'!$C$6</f>
        <v>1748173.4070333578</v>
      </c>
      <c r="AE2749" s="358">
        <f>IF(AE2505,0,$D2749*(1+'General Inputs'!$C$4)^(AE$3906-$K$3906))*'General Inputs'!$C$6</f>
        <v>1783136.8751740248</v>
      </c>
      <c r="AF2749" s="358">
        <f>IF(AF2505,0,$D2749*(1+'General Inputs'!$C$4)^(AF$3906-$K$3906))*'General Inputs'!$C$6</f>
        <v>1818799.6126775055</v>
      </c>
      <c r="AG2749" s="358">
        <f>IF(AG2505,0,$D2749*(1+'General Inputs'!$C$4)^(AG$3906-$K$3906))*'General Inputs'!$C$6</f>
        <v>1855175.6049310556</v>
      </c>
      <c r="AH2749" s="358">
        <f>IF(AH2505,0,$D2749*(1+'General Inputs'!$C$4)^(AH$3906-$K$3906))*'General Inputs'!$C$6</f>
        <v>1892279.1170296762</v>
      </c>
      <c r="AI2749" s="358">
        <f>IF(AI2505,0,$D2749*(1+'General Inputs'!$C$4)^(AI$3906-$K$3906))*'General Inputs'!$C$6</f>
        <v>1930124.6993702701</v>
      </c>
      <c r="AJ2749" s="358">
        <f>IF(AJ2505,0,$D2749*(1+'General Inputs'!$C$4)^(AJ$3906-$K$3906))*'General Inputs'!$C$6</f>
        <v>1968727.1933576753</v>
      </c>
    </row>
    <row r="2750" spans="1:36" x14ac:dyDescent="0.25">
      <c r="A2750" s="353" t="s">
        <v>346</v>
      </c>
      <c r="B2750" s="353" t="s">
        <v>346</v>
      </c>
      <c r="C2750" s="441">
        <f t="shared" si="2367"/>
        <v>6220</v>
      </c>
      <c r="D2750" s="397">
        <v>8000000</v>
      </c>
      <c r="E2750" s="397"/>
      <c r="F2750" s="397"/>
      <c r="G2750" s="397"/>
      <c r="H2750" s="397"/>
      <c r="I2750" s="476">
        <f t="shared" si="2368"/>
        <v>22</v>
      </c>
      <c r="J2750" s="476">
        <f t="shared" si="2369"/>
        <v>1</v>
      </c>
      <c r="K2750" s="358">
        <v>0</v>
      </c>
      <c r="L2750" s="358">
        <v>0</v>
      </c>
      <c r="M2750" s="358">
        <v>0</v>
      </c>
      <c r="N2750" s="358">
        <v>0</v>
      </c>
      <c r="O2750" s="358">
        <f>IF(O2506,0,$D2750*(1+'General Inputs'!$C$4)^(O$3906-$K$3906))*'General Inputs'!$C$6</f>
        <v>1298918.5919999999</v>
      </c>
      <c r="P2750" s="358">
        <f>IF(P2506,0,$D2750*(1+'General Inputs'!$C$4)^(P$3906-$K$3906))*'General Inputs'!$C$6</f>
        <v>1324896.9638399999</v>
      </c>
      <c r="Q2750" s="358">
        <f>IF(Q2506,0,$D2750*(1+'General Inputs'!$C$4)^(Q$3906-$K$3906))*'General Inputs'!$C$6</f>
        <v>1351394.9031168001</v>
      </c>
      <c r="R2750" s="358">
        <f>IF(R2506,0,$D2750*(1+'General Inputs'!$C$4)^(R$3906-$K$3906))*'General Inputs'!$C$6</f>
        <v>1378422.8011791357</v>
      </c>
      <c r="S2750" s="358">
        <f>IF(S2506,0,$D2750*(1+'General Inputs'!$C$4)^(S$3906-$K$3906))*'General Inputs'!$C$6</f>
        <v>1405991.2572027186</v>
      </c>
      <c r="T2750" s="358">
        <f>IF(T2506,0,$D2750*(1+'General Inputs'!$C$4)^(T$3906-$K$3906))*'General Inputs'!$C$6</f>
        <v>1434111.082346773</v>
      </c>
      <c r="U2750" s="358">
        <f>IF(U2506,0,$D2750*(1+'General Inputs'!$C$4)^(U$3906-$K$3906))*'General Inputs'!$C$6</f>
        <v>1462793.3039937085</v>
      </c>
      <c r="V2750" s="358">
        <f>IF(V2506,0,$D2750*(1+'General Inputs'!$C$4)^(V$3906-$K$3906))*'General Inputs'!$C$6</f>
        <v>1492049.1700735826</v>
      </c>
      <c r="W2750" s="358">
        <f>IF(W2506,0,$D2750*(1+'General Inputs'!$C$4)^(W$3906-$K$3906))*'General Inputs'!$C$6</f>
        <v>1521890.1534750543</v>
      </c>
      <c r="X2750" s="358">
        <f>IF(X2506,0,$D2750*(1+'General Inputs'!$C$4)^(X$3906-$K$3906))*'General Inputs'!$C$6</f>
        <v>1552327.9565445553</v>
      </c>
      <c r="Y2750" s="358">
        <f>IF(Y2506,0,$D2750*(1+'General Inputs'!$C$4)^(Y$3906-$K$3906))*'General Inputs'!$C$6</f>
        <v>1583374.5156754467</v>
      </c>
      <c r="Z2750" s="358">
        <f>IF(Z2506,0,$D2750*(1+'General Inputs'!$C$4)^(Z$3906-$K$3906))*'General Inputs'!$C$6</f>
        <v>1615042.0059889548</v>
      </c>
      <c r="AA2750" s="358">
        <f>IF(AA2506,0,$D2750*(1+'General Inputs'!$C$4)^(AA$3906-$K$3906))*'General Inputs'!$C$6</f>
        <v>1647342.8461087344</v>
      </c>
      <c r="AB2750" s="358">
        <f>IF(AB2506,0,$D2750*(1+'General Inputs'!$C$4)^(AB$3906-$K$3906))*'General Inputs'!$C$6</f>
        <v>1680289.7030309094</v>
      </c>
      <c r="AC2750" s="358">
        <f>IF(AC2506,0,$D2750*(1+'General Inputs'!$C$4)^(AC$3906-$K$3906))*'General Inputs'!$C$6</f>
        <v>1713895.4970915273</v>
      </c>
      <c r="AD2750" s="358">
        <f>IF(AD2506,0,$D2750*(1+'General Inputs'!$C$4)^(AD$3906-$K$3906))*'General Inputs'!$C$6</f>
        <v>1748173.4070333578</v>
      </c>
      <c r="AE2750" s="358">
        <f>IF(AE2506,0,$D2750*(1+'General Inputs'!$C$4)^(AE$3906-$K$3906))*'General Inputs'!$C$6</f>
        <v>1783136.8751740248</v>
      </c>
      <c r="AF2750" s="358">
        <f>IF(AF2506,0,$D2750*(1+'General Inputs'!$C$4)^(AF$3906-$K$3906))*'General Inputs'!$C$6</f>
        <v>1818799.6126775055</v>
      </c>
      <c r="AG2750" s="358">
        <f>IF(AG2506,0,$D2750*(1+'General Inputs'!$C$4)^(AG$3906-$K$3906))*'General Inputs'!$C$6</f>
        <v>1855175.6049310556</v>
      </c>
      <c r="AH2750" s="358">
        <f>IF(AH2506,0,$D2750*(1+'General Inputs'!$C$4)^(AH$3906-$K$3906))*'General Inputs'!$C$6</f>
        <v>1892279.1170296762</v>
      </c>
      <c r="AI2750" s="358">
        <f>IF(AI2506,0,$D2750*(1+'General Inputs'!$C$4)^(AI$3906-$K$3906))*'General Inputs'!$C$6</f>
        <v>1930124.6993702701</v>
      </c>
      <c r="AJ2750" s="358">
        <f>IF(AJ2506,0,$D2750*(1+'General Inputs'!$C$4)^(AJ$3906-$K$3906))*'General Inputs'!$C$6</f>
        <v>1968727.1933576753</v>
      </c>
    </row>
    <row r="2751" spans="1:36" x14ac:dyDescent="0.25">
      <c r="A2751" s="353" t="s">
        <v>470</v>
      </c>
      <c r="B2751" s="353" t="s">
        <v>470</v>
      </c>
      <c r="C2751" s="441">
        <f t="shared" si="2367"/>
        <v>5000</v>
      </c>
      <c r="D2751" s="397">
        <v>1750000</v>
      </c>
      <c r="E2751" s="397"/>
      <c r="F2751" s="397"/>
      <c r="G2751" s="397"/>
      <c r="H2751" s="397"/>
      <c r="I2751" s="476">
        <f t="shared" si="2368"/>
        <v>22</v>
      </c>
      <c r="J2751" s="476">
        <f t="shared" si="2369"/>
        <v>1</v>
      </c>
      <c r="K2751" s="358">
        <v>0</v>
      </c>
      <c r="L2751" s="358">
        <v>0</v>
      </c>
      <c r="M2751" s="358">
        <v>0</v>
      </c>
      <c r="N2751" s="358">
        <v>0</v>
      </c>
      <c r="O2751" s="358">
        <f>IF(O2507,0,$D2751*(1+'General Inputs'!$C$4)^(O$3906-$K$3906))*'General Inputs'!$C$6</f>
        <v>284138.44199999998</v>
      </c>
      <c r="P2751" s="358">
        <f>IF(P2507,0,$D2751*(1+'General Inputs'!$C$4)^(P$3906-$K$3906))*'General Inputs'!$C$6</f>
        <v>289821.21083999996</v>
      </c>
      <c r="Q2751" s="358">
        <f>IF(Q2507,0,$D2751*(1+'General Inputs'!$C$4)^(Q$3906-$K$3906))*'General Inputs'!$C$6</f>
        <v>295617.63505679998</v>
      </c>
      <c r="R2751" s="358">
        <f>IF(R2507,0,$D2751*(1+'General Inputs'!$C$4)^(R$3906-$K$3906))*'General Inputs'!$C$6</f>
        <v>301529.98775793595</v>
      </c>
      <c r="S2751" s="358">
        <f>IF(S2507,0,$D2751*(1+'General Inputs'!$C$4)^(S$3906-$K$3906))*'General Inputs'!$C$6</f>
        <v>307560.58751309471</v>
      </c>
      <c r="T2751" s="358">
        <f>IF(T2507,0,$D2751*(1+'General Inputs'!$C$4)^(T$3906-$K$3906))*'General Inputs'!$C$6</f>
        <v>313711.79926335654</v>
      </c>
      <c r="U2751" s="358">
        <f>IF(U2507,0,$D2751*(1+'General Inputs'!$C$4)^(U$3906-$K$3906))*'General Inputs'!$C$6</f>
        <v>319986.03524862375</v>
      </c>
      <c r="V2751" s="358">
        <f>IF(V2507,0,$D2751*(1+'General Inputs'!$C$4)^(V$3906-$K$3906))*'General Inputs'!$C$6</f>
        <v>326385.75595359615</v>
      </c>
      <c r="W2751" s="358">
        <f>IF(W2507,0,$D2751*(1+'General Inputs'!$C$4)^(W$3906-$K$3906))*'General Inputs'!$C$6</f>
        <v>332913.47107266809</v>
      </c>
      <c r="X2751" s="358">
        <f>IF(X2507,0,$D2751*(1+'General Inputs'!$C$4)^(X$3906-$K$3906))*'General Inputs'!$C$6</f>
        <v>339571.74049412145</v>
      </c>
      <c r="Y2751" s="358">
        <f>IF(Y2507,0,$D2751*(1+'General Inputs'!$C$4)^(Y$3906-$K$3906))*'General Inputs'!$C$6</f>
        <v>346363.17530400393</v>
      </c>
      <c r="Z2751" s="358">
        <f>IF(Z2507,0,$D2751*(1+'General Inputs'!$C$4)^(Z$3906-$K$3906))*'General Inputs'!$C$6</f>
        <v>353290.43881008396</v>
      </c>
      <c r="AA2751" s="358">
        <f>IF(AA2507,0,$D2751*(1+'General Inputs'!$C$4)^(AA$3906-$K$3906))*'General Inputs'!$C$6</f>
        <v>360356.2475862857</v>
      </c>
      <c r="AB2751" s="358">
        <f>IF(AB2507,0,$D2751*(1+'General Inputs'!$C$4)^(AB$3906-$K$3906))*'General Inputs'!$C$6</f>
        <v>367563.37253801135</v>
      </c>
      <c r="AC2751" s="358">
        <f>IF(AC2507,0,$D2751*(1+'General Inputs'!$C$4)^(AC$3906-$K$3906))*'General Inputs'!$C$6</f>
        <v>374914.63998877158</v>
      </c>
      <c r="AD2751" s="358">
        <f>IF(AD2507,0,$D2751*(1+'General Inputs'!$C$4)^(AD$3906-$K$3906))*'General Inputs'!$C$6</f>
        <v>382412.93278854695</v>
      </c>
      <c r="AE2751" s="358">
        <f>IF(AE2507,0,$D2751*(1+'General Inputs'!$C$4)^(AE$3906-$K$3906))*'General Inputs'!$C$6</f>
        <v>390061.19144431798</v>
      </c>
      <c r="AF2751" s="358">
        <f>IF(AF2507,0,$D2751*(1+'General Inputs'!$C$4)^(AF$3906-$K$3906))*'General Inputs'!$C$6</f>
        <v>397862.41527320427</v>
      </c>
      <c r="AG2751" s="358">
        <f>IF(AG2507,0,$D2751*(1+'General Inputs'!$C$4)^(AG$3906-$K$3906))*'General Inputs'!$C$6</f>
        <v>405819.66357866843</v>
      </c>
      <c r="AH2751" s="358">
        <f>IF(AH2507,0,$D2751*(1+'General Inputs'!$C$4)^(AH$3906-$K$3906))*'General Inputs'!$C$6</f>
        <v>413936.05685024173</v>
      </c>
      <c r="AI2751" s="358">
        <f>IF(AI2507,0,$D2751*(1+'General Inputs'!$C$4)^(AI$3906-$K$3906))*'General Inputs'!$C$6</f>
        <v>422214.77798724658</v>
      </c>
      <c r="AJ2751" s="358">
        <f>IF(AJ2507,0,$D2751*(1+'General Inputs'!$C$4)^(AJ$3906-$K$3906))*'General Inputs'!$C$6</f>
        <v>430659.07354699151</v>
      </c>
    </row>
    <row r="2752" spans="1:36" x14ac:dyDescent="0.25">
      <c r="A2752" s="353" t="s">
        <v>537</v>
      </c>
      <c r="B2752" s="353" t="s">
        <v>537</v>
      </c>
      <c r="C2752" s="441">
        <f t="shared" ref="C2752:C2815" si="2370">C68</f>
        <v>2500</v>
      </c>
      <c r="D2752" s="397">
        <v>1750000</v>
      </c>
      <c r="E2752" s="397"/>
      <c r="F2752" s="397"/>
      <c r="G2752" s="397"/>
      <c r="H2752" s="397"/>
      <c r="I2752" s="476">
        <f t="shared" ref="I2752:I2815" si="2371">COUNTIF(K2752:AJ2752,"&gt;0")</f>
        <v>22</v>
      </c>
      <c r="J2752" s="476">
        <f t="shared" ref="J2752:J2815" si="2372">IF(I2752&gt;0,1,0)</f>
        <v>1</v>
      </c>
      <c r="K2752" s="358">
        <v>0</v>
      </c>
      <c r="L2752" s="358">
        <v>0</v>
      </c>
      <c r="M2752" s="358">
        <v>0</v>
      </c>
      <c r="N2752" s="358">
        <v>0</v>
      </c>
      <c r="O2752" s="358">
        <f>IF(O2508,0,$D2752*(1+'General Inputs'!$C$4)^(O$3906-$K$3906))*'General Inputs'!$C$6</f>
        <v>284138.44199999998</v>
      </c>
      <c r="P2752" s="358">
        <f>IF(P2508,0,$D2752*(1+'General Inputs'!$C$4)^(P$3906-$K$3906))*'General Inputs'!$C$6</f>
        <v>289821.21083999996</v>
      </c>
      <c r="Q2752" s="358">
        <f>IF(Q2508,0,$D2752*(1+'General Inputs'!$C$4)^(Q$3906-$K$3906))*'General Inputs'!$C$6</f>
        <v>295617.63505679998</v>
      </c>
      <c r="R2752" s="358">
        <f>IF(R2508,0,$D2752*(1+'General Inputs'!$C$4)^(R$3906-$K$3906))*'General Inputs'!$C$6</f>
        <v>301529.98775793595</v>
      </c>
      <c r="S2752" s="358">
        <f>IF(S2508,0,$D2752*(1+'General Inputs'!$C$4)^(S$3906-$K$3906))*'General Inputs'!$C$6</f>
        <v>307560.58751309471</v>
      </c>
      <c r="T2752" s="358">
        <f>IF(T2508,0,$D2752*(1+'General Inputs'!$C$4)^(T$3906-$K$3906))*'General Inputs'!$C$6</f>
        <v>313711.79926335654</v>
      </c>
      <c r="U2752" s="358">
        <f>IF(U2508,0,$D2752*(1+'General Inputs'!$C$4)^(U$3906-$K$3906))*'General Inputs'!$C$6</f>
        <v>319986.03524862375</v>
      </c>
      <c r="V2752" s="358">
        <f>IF(V2508,0,$D2752*(1+'General Inputs'!$C$4)^(V$3906-$K$3906))*'General Inputs'!$C$6</f>
        <v>326385.75595359615</v>
      </c>
      <c r="W2752" s="358">
        <f>IF(W2508,0,$D2752*(1+'General Inputs'!$C$4)^(W$3906-$K$3906))*'General Inputs'!$C$6</f>
        <v>332913.47107266809</v>
      </c>
      <c r="X2752" s="358">
        <f>IF(X2508,0,$D2752*(1+'General Inputs'!$C$4)^(X$3906-$K$3906))*'General Inputs'!$C$6</f>
        <v>339571.74049412145</v>
      </c>
      <c r="Y2752" s="358">
        <f>IF(Y2508,0,$D2752*(1+'General Inputs'!$C$4)^(Y$3906-$K$3906))*'General Inputs'!$C$6</f>
        <v>346363.17530400393</v>
      </c>
      <c r="Z2752" s="358">
        <f>IF(Z2508,0,$D2752*(1+'General Inputs'!$C$4)^(Z$3906-$K$3906))*'General Inputs'!$C$6</f>
        <v>353290.43881008396</v>
      </c>
      <c r="AA2752" s="358">
        <f>IF(AA2508,0,$D2752*(1+'General Inputs'!$C$4)^(AA$3906-$K$3906))*'General Inputs'!$C$6</f>
        <v>360356.2475862857</v>
      </c>
      <c r="AB2752" s="358">
        <f>IF(AB2508,0,$D2752*(1+'General Inputs'!$C$4)^(AB$3906-$K$3906))*'General Inputs'!$C$6</f>
        <v>367563.37253801135</v>
      </c>
      <c r="AC2752" s="358">
        <f>IF(AC2508,0,$D2752*(1+'General Inputs'!$C$4)^(AC$3906-$K$3906))*'General Inputs'!$C$6</f>
        <v>374914.63998877158</v>
      </c>
      <c r="AD2752" s="358">
        <f>IF(AD2508,0,$D2752*(1+'General Inputs'!$C$4)^(AD$3906-$K$3906))*'General Inputs'!$C$6</f>
        <v>382412.93278854695</v>
      </c>
      <c r="AE2752" s="358">
        <f>IF(AE2508,0,$D2752*(1+'General Inputs'!$C$4)^(AE$3906-$K$3906))*'General Inputs'!$C$6</f>
        <v>390061.19144431798</v>
      </c>
      <c r="AF2752" s="358">
        <f>IF(AF2508,0,$D2752*(1+'General Inputs'!$C$4)^(AF$3906-$K$3906))*'General Inputs'!$C$6</f>
        <v>397862.41527320427</v>
      </c>
      <c r="AG2752" s="358">
        <f>IF(AG2508,0,$D2752*(1+'General Inputs'!$C$4)^(AG$3906-$K$3906))*'General Inputs'!$C$6</f>
        <v>405819.66357866843</v>
      </c>
      <c r="AH2752" s="358">
        <f>IF(AH2508,0,$D2752*(1+'General Inputs'!$C$4)^(AH$3906-$K$3906))*'General Inputs'!$C$6</f>
        <v>413936.05685024173</v>
      </c>
      <c r="AI2752" s="358">
        <f>IF(AI2508,0,$D2752*(1+'General Inputs'!$C$4)^(AI$3906-$K$3906))*'General Inputs'!$C$6</f>
        <v>422214.77798724658</v>
      </c>
      <c r="AJ2752" s="358">
        <f>IF(AJ2508,0,$D2752*(1+'General Inputs'!$C$4)^(AJ$3906-$K$3906))*'General Inputs'!$C$6</f>
        <v>430659.07354699151</v>
      </c>
    </row>
    <row r="2753" spans="1:36" x14ac:dyDescent="0.25">
      <c r="A2753" s="353" t="s">
        <v>237</v>
      </c>
      <c r="B2753" s="353" t="s">
        <v>528</v>
      </c>
      <c r="C2753" s="441">
        <f t="shared" si="2370"/>
        <v>20000</v>
      </c>
      <c r="D2753" s="397">
        <v>8000000</v>
      </c>
      <c r="E2753" s="397"/>
      <c r="F2753" s="397"/>
      <c r="G2753" s="397"/>
      <c r="H2753" s="397"/>
      <c r="I2753" s="476">
        <f t="shared" si="2371"/>
        <v>22</v>
      </c>
      <c r="J2753" s="476">
        <f t="shared" si="2372"/>
        <v>1</v>
      </c>
      <c r="K2753" s="358">
        <v>0</v>
      </c>
      <c r="L2753" s="358">
        <v>0</v>
      </c>
      <c r="M2753" s="358">
        <v>0</v>
      </c>
      <c r="N2753" s="358">
        <v>0</v>
      </c>
      <c r="O2753" s="358">
        <f>IF(O2509,0,$D2753*(1+'General Inputs'!$C$4)^(O$3906-$K$3906))*'General Inputs'!$C$6</f>
        <v>1298918.5919999999</v>
      </c>
      <c r="P2753" s="358">
        <f>IF(P2509,0,$D2753*(1+'General Inputs'!$C$4)^(P$3906-$K$3906))*'General Inputs'!$C$6</f>
        <v>1324896.9638399999</v>
      </c>
      <c r="Q2753" s="358">
        <f>IF(Q2509,0,$D2753*(1+'General Inputs'!$C$4)^(Q$3906-$K$3906))*'General Inputs'!$C$6</f>
        <v>1351394.9031168001</v>
      </c>
      <c r="R2753" s="358">
        <f>IF(R2509,0,$D2753*(1+'General Inputs'!$C$4)^(R$3906-$K$3906))*'General Inputs'!$C$6</f>
        <v>1378422.8011791357</v>
      </c>
      <c r="S2753" s="358">
        <f>IF(S2509,0,$D2753*(1+'General Inputs'!$C$4)^(S$3906-$K$3906))*'General Inputs'!$C$6</f>
        <v>1405991.2572027186</v>
      </c>
      <c r="T2753" s="358">
        <f>IF(T2509,0,$D2753*(1+'General Inputs'!$C$4)^(T$3906-$K$3906))*'General Inputs'!$C$6</f>
        <v>1434111.082346773</v>
      </c>
      <c r="U2753" s="358">
        <f>IF(U2509,0,$D2753*(1+'General Inputs'!$C$4)^(U$3906-$K$3906))*'General Inputs'!$C$6</f>
        <v>1462793.3039937085</v>
      </c>
      <c r="V2753" s="358">
        <f>IF(V2509,0,$D2753*(1+'General Inputs'!$C$4)^(V$3906-$K$3906))*'General Inputs'!$C$6</f>
        <v>1492049.1700735826</v>
      </c>
      <c r="W2753" s="358">
        <f>IF(W2509,0,$D2753*(1+'General Inputs'!$C$4)^(W$3906-$K$3906))*'General Inputs'!$C$6</f>
        <v>1521890.1534750543</v>
      </c>
      <c r="X2753" s="358">
        <f>IF(X2509,0,$D2753*(1+'General Inputs'!$C$4)^(X$3906-$K$3906))*'General Inputs'!$C$6</f>
        <v>1552327.9565445553</v>
      </c>
      <c r="Y2753" s="358">
        <f>IF(Y2509,0,$D2753*(1+'General Inputs'!$C$4)^(Y$3906-$K$3906))*'General Inputs'!$C$6</f>
        <v>1583374.5156754467</v>
      </c>
      <c r="Z2753" s="358">
        <f>IF(Z2509,0,$D2753*(1+'General Inputs'!$C$4)^(Z$3906-$K$3906))*'General Inputs'!$C$6</f>
        <v>1615042.0059889548</v>
      </c>
      <c r="AA2753" s="358">
        <f>IF(AA2509,0,$D2753*(1+'General Inputs'!$C$4)^(AA$3906-$K$3906))*'General Inputs'!$C$6</f>
        <v>1647342.8461087344</v>
      </c>
      <c r="AB2753" s="358">
        <f>IF(AB2509,0,$D2753*(1+'General Inputs'!$C$4)^(AB$3906-$K$3906))*'General Inputs'!$C$6</f>
        <v>1680289.7030309094</v>
      </c>
      <c r="AC2753" s="358">
        <f>IF(AC2509,0,$D2753*(1+'General Inputs'!$C$4)^(AC$3906-$K$3906))*'General Inputs'!$C$6</f>
        <v>1713895.4970915273</v>
      </c>
      <c r="AD2753" s="358">
        <f>IF(AD2509,0,$D2753*(1+'General Inputs'!$C$4)^(AD$3906-$K$3906))*'General Inputs'!$C$6</f>
        <v>1748173.4070333578</v>
      </c>
      <c r="AE2753" s="358">
        <f>IF(AE2509,0,$D2753*(1+'General Inputs'!$C$4)^(AE$3906-$K$3906))*'General Inputs'!$C$6</f>
        <v>1783136.8751740248</v>
      </c>
      <c r="AF2753" s="358">
        <f>IF(AF2509,0,$D2753*(1+'General Inputs'!$C$4)^(AF$3906-$K$3906))*'General Inputs'!$C$6</f>
        <v>1818799.6126775055</v>
      </c>
      <c r="AG2753" s="358">
        <f>IF(AG2509,0,$D2753*(1+'General Inputs'!$C$4)^(AG$3906-$K$3906))*'General Inputs'!$C$6</f>
        <v>1855175.6049310556</v>
      </c>
      <c r="AH2753" s="358">
        <f>IF(AH2509,0,$D2753*(1+'General Inputs'!$C$4)^(AH$3906-$K$3906))*'General Inputs'!$C$6</f>
        <v>1892279.1170296762</v>
      </c>
      <c r="AI2753" s="358">
        <f>IF(AI2509,0,$D2753*(1+'General Inputs'!$C$4)^(AI$3906-$K$3906))*'General Inputs'!$C$6</f>
        <v>1930124.6993702701</v>
      </c>
      <c r="AJ2753" s="358">
        <f>IF(AJ2509,0,$D2753*(1+'General Inputs'!$C$4)^(AJ$3906-$K$3906))*'General Inputs'!$C$6</f>
        <v>1968727.1933576753</v>
      </c>
    </row>
    <row r="2754" spans="1:36" x14ac:dyDescent="0.25">
      <c r="A2754" s="353" t="s">
        <v>237</v>
      </c>
      <c r="B2754" s="353" t="s">
        <v>526</v>
      </c>
      <c r="C2754" s="441">
        <f t="shared" si="2370"/>
        <v>20000</v>
      </c>
      <c r="D2754" s="397">
        <v>8000000</v>
      </c>
      <c r="E2754" s="397"/>
      <c r="F2754" s="397"/>
      <c r="G2754" s="397"/>
      <c r="H2754" s="397"/>
      <c r="I2754" s="476">
        <f t="shared" si="2371"/>
        <v>22</v>
      </c>
      <c r="J2754" s="476">
        <f t="shared" si="2372"/>
        <v>1</v>
      </c>
      <c r="K2754" s="358">
        <v>0</v>
      </c>
      <c r="L2754" s="358">
        <v>0</v>
      </c>
      <c r="M2754" s="358">
        <v>0</v>
      </c>
      <c r="N2754" s="358">
        <v>0</v>
      </c>
      <c r="O2754" s="358">
        <f>IF(O2510,0,$D2754*(1+'General Inputs'!$C$4)^(O$3906-$K$3906))*'General Inputs'!$C$6</f>
        <v>1298918.5919999999</v>
      </c>
      <c r="P2754" s="358">
        <f>IF(P2510,0,$D2754*(1+'General Inputs'!$C$4)^(P$3906-$K$3906))*'General Inputs'!$C$6</f>
        <v>1324896.9638399999</v>
      </c>
      <c r="Q2754" s="358">
        <f>IF(Q2510,0,$D2754*(1+'General Inputs'!$C$4)^(Q$3906-$K$3906))*'General Inputs'!$C$6</f>
        <v>1351394.9031168001</v>
      </c>
      <c r="R2754" s="358">
        <f>IF(R2510,0,$D2754*(1+'General Inputs'!$C$4)^(R$3906-$K$3906))*'General Inputs'!$C$6</f>
        <v>1378422.8011791357</v>
      </c>
      <c r="S2754" s="358">
        <f>IF(S2510,0,$D2754*(1+'General Inputs'!$C$4)^(S$3906-$K$3906))*'General Inputs'!$C$6</f>
        <v>1405991.2572027186</v>
      </c>
      <c r="T2754" s="358">
        <f>IF(T2510,0,$D2754*(1+'General Inputs'!$C$4)^(T$3906-$K$3906))*'General Inputs'!$C$6</f>
        <v>1434111.082346773</v>
      </c>
      <c r="U2754" s="358">
        <f>IF(U2510,0,$D2754*(1+'General Inputs'!$C$4)^(U$3906-$K$3906))*'General Inputs'!$C$6</f>
        <v>1462793.3039937085</v>
      </c>
      <c r="V2754" s="358">
        <f>IF(V2510,0,$D2754*(1+'General Inputs'!$C$4)^(V$3906-$K$3906))*'General Inputs'!$C$6</f>
        <v>1492049.1700735826</v>
      </c>
      <c r="W2754" s="358">
        <f>IF(W2510,0,$D2754*(1+'General Inputs'!$C$4)^(W$3906-$K$3906))*'General Inputs'!$C$6</f>
        <v>1521890.1534750543</v>
      </c>
      <c r="X2754" s="358">
        <f>IF(X2510,0,$D2754*(1+'General Inputs'!$C$4)^(X$3906-$K$3906))*'General Inputs'!$C$6</f>
        <v>1552327.9565445553</v>
      </c>
      <c r="Y2754" s="358">
        <f>IF(Y2510,0,$D2754*(1+'General Inputs'!$C$4)^(Y$3906-$K$3906))*'General Inputs'!$C$6</f>
        <v>1583374.5156754467</v>
      </c>
      <c r="Z2754" s="358">
        <f>IF(Z2510,0,$D2754*(1+'General Inputs'!$C$4)^(Z$3906-$K$3906))*'General Inputs'!$C$6</f>
        <v>1615042.0059889548</v>
      </c>
      <c r="AA2754" s="358">
        <f>IF(AA2510,0,$D2754*(1+'General Inputs'!$C$4)^(AA$3906-$K$3906))*'General Inputs'!$C$6</f>
        <v>1647342.8461087344</v>
      </c>
      <c r="AB2754" s="358">
        <f>IF(AB2510,0,$D2754*(1+'General Inputs'!$C$4)^(AB$3906-$K$3906))*'General Inputs'!$C$6</f>
        <v>1680289.7030309094</v>
      </c>
      <c r="AC2754" s="358">
        <f>IF(AC2510,0,$D2754*(1+'General Inputs'!$C$4)^(AC$3906-$K$3906))*'General Inputs'!$C$6</f>
        <v>1713895.4970915273</v>
      </c>
      <c r="AD2754" s="358">
        <f>IF(AD2510,0,$D2754*(1+'General Inputs'!$C$4)^(AD$3906-$K$3906))*'General Inputs'!$C$6</f>
        <v>1748173.4070333578</v>
      </c>
      <c r="AE2754" s="358">
        <f>IF(AE2510,0,$D2754*(1+'General Inputs'!$C$4)^(AE$3906-$K$3906))*'General Inputs'!$C$6</f>
        <v>1783136.8751740248</v>
      </c>
      <c r="AF2754" s="358">
        <f>IF(AF2510,0,$D2754*(1+'General Inputs'!$C$4)^(AF$3906-$K$3906))*'General Inputs'!$C$6</f>
        <v>1818799.6126775055</v>
      </c>
      <c r="AG2754" s="358">
        <f>IF(AG2510,0,$D2754*(1+'General Inputs'!$C$4)^(AG$3906-$K$3906))*'General Inputs'!$C$6</f>
        <v>1855175.6049310556</v>
      </c>
      <c r="AH2754" s="358">
        <f>IF(AH2510,0,$D2754*(1+'General Inputs'!$C$4)^(AH$3906-$K$3906))*'General Inputs'!$C$6</f>
        <v>1892279.1170296762</v>
      </c>
      <c r="AI2754" s="358">
        <f>IF(AI2510,0,$D2754*(1+'General Inputs'!$C$4)^(AI$3906-$K$3906))*'General Inputs'!$C$6</f>
        <v>1930124.6993702701</v>
      </c>
      <c r="AJ2754" s="358">
        <f>IF(AJ2510,0,$D2754*(1+'General Inputs'!$C$4)^(AJ$3906-$K$3906))*'General Inputs'!$C$6</f>
        <v>1968727.1933576753</v>
      </c>
    </row>
    <row r="2755" spans="1:36" x14ac:dyDescent="0.25">
      <c r="A2755" s="353" t="s">
        <v>238</v>
      </c>
      <c r="B2755" s="353" t="s">
        <v>441</v>
      </c>
      <c r="C2755" s="441">
        <f t="shared" si="2370"/>
        <v>3750</v>
      </c>
      <c r="D2755" s="397">
        <v>1750000</v>
      </c>
      <c r="E2755" s="397"/>
      <c r="F2755" s="397"/>
      <c r="G2755" s="397"/>
      <c r="H2755" s="397"/>
      <c r="I2755" s="476">
        <f t="shared" si="2371"/>
        <v>22</v>
      </c>
      <c r="J2755" s="476">
        <f t="shared" si="2372"/>
        <v>1</v>
      </c>
      <c r="K2755" s="358">
        <v>0</v>
      </c>
      <c r="L2755" s="358">
        <v>0</v>
      </c>
      <c r="M2755" s="358">
        <v>0</v>
      </c>
      <c r="N2755" s="358">
        <v>0</v>
      </c>
      <c r="O2755" s="358">
        <f>IF(O2511,0,$D2755*(1+'General Inputs'!$C$4)^(O$3906-$K$3906))*'General Inputs'!$C$6</f>
        <v>284138.44199999998</v>
      </c>
      <c r="P2755" s="358">
        <f>IF(P2511,0,$D2755*(1+'General Inputs'!$C$4)^(P$3906-$K$3906))*'General Inputs'!$C$6</f>
        <v>289821.21083999996</v>
      </c>
      <c r="Q2755" s="358">
        <f>IF(Q2511,0,$D2755*(1+'General Inputs'!$C$4)^(Q$3906-$K$3906))*'General Inputs'!$C$6</f>
        <v>295617.63505679998</v>
      </c>
      <c r="R2755" s="358">
        <f>IF(R2511,0,$D2755*(1+'General Inputs'!$C$4)^(R$3906-$K$3906))*'General Inputs'!$C$6</f>
        <v>301529.98775793595</v>
      </c>
      <c r="S2755" s="358">
        <f>IF(S2511,0,$D2755*(1+'General Inputs'!$C$4)^(S$3906-$K$3906))*'General Inputs'!$C$6</f>
        <v>307560.58751309471</v>
      </c>
      <c r="T2755" s="358">
        <f>IF(T2511,0,$D2755*(1+'General Inputs'!$C$4)^(T$3906-$K$3906))*'General Inputs'!$C$6</f>
        <v>313711.79926335654</v>
      </c>
      <c r="U2755" s="358">
        <f>IF(U2511,0,$D2755*(1+'General Inputs'!$C$4)^(U$3906-$K$3906))*'General Inputs'!$C$6</f>
        <v>319986.03524862375</v>
      </c>
      <c r="V2755" s="358">
        <f>IF(V2511,0,$D2755*(1+'General Inputs'!$C$4)^(V$3906-$K$3906))*'General Inputs'!$C$6</f>
        <v>326385.75595359615</v>
      </c>
      <c r="W2755" s="358">
        <f>IF(W2511,0,$D2755*(1+'General Inputs'!$C$4)^(W$3906-$K$3906))*'General Inputs'!$C$6</f>
        <v>332913.47107266809</v>
      </c>
      <c r="X2755" s="358">
        <f>IF(X2511,0,$D2755*(1+'General Inputs'!$C$4)^(X$3906-$K$3906))*'General Inputs'!$C$6</f>
        <v>339571.74049412145</v>
      </c>
      <c r="Y2755" s="358">
        <f>IF(Y2511,0,$D2755*(1+'General Inputs'!$C$4)^(Y$3906-$K$3906))*'General Inputs'!$C$6</f>
        <v>346363.17530400393</v>
      </c>
      <c r="Z2755" s="358">
        <f>IF(Z2511,0,$D2755*(1+'General Inputs'!$C$4)^(Z$3906-$K$3906))*'General Inputs'!$C$6</f>
        <v>353290.43881008396</v>
      </c>
      <c r="AA2755" s="358">
        <f>IF(AA2511,0,$D2755*(1+'General Inputs'!$C$4)^(AA$3906-$K$3906))*'General Inputs'!$C$6</f>
        <v>360356.2475862857</v>
      </c>
      <c r="AB2755" s="358">
        <f>IF(AB2511,0,$D2755*(1+'General Inputs'!$C$4)^(AB$3906-$K$3906))*'General Inputs'!$C$6</f>
        <v>367563.37253801135</v>
      </c>
      <c r="AC2755" s="358">
        <f>IF(AC2511,0,$D2755*(1+'General Inputs'!$C$4)^(AC$3906-$K$3906))*'General Inputs'!$C$6</f>
        <v>374914.63998877158</v>
      </c>
      <c r="AD2755" s="358">
        <f>IF(AD2511,0,$D2755*(1+'General Inputs'!$C$4)^(AD$3906-$K$3906))*'General Inputs'!$C$6</f>
        <v>382412.93278854695</v>
      </c>
      <c r="AE2755" s="358">
        <f>IF(AE2511,0,$D2755*(1+'General Inputs'!$C$4)^(AE$3906-$K$3906))*'General Inputs'!$C$6</f>
        <v>390061.19144431798</v>
      </c>
      <c r="AF2755" s="358">
        <f>IF(AF2511,0,$D2755*(1+'General Inputs'!$C$4)^(AF$3906-$K$3906))*'General Inputs'!$C$6</f>
        <v>397862.41527320427</v>
      </c>
      <c r="AG2755" s="358">
        <f>IF(AG2511,0,$D2755*(1+'General Inputs'!$C$4)^(AG$3906-$K$3906))*'General Inputs'!$C$6</f>
        <v>405819.66357866843</v>
      </c>
      <c r="AH2755" s="358">
        <f>IF(AH2511,0,$D2755*(1+'General Inputs'!$C$4)^(AH$3906-$K$3906))*'General Inputs'!$C$6</f>
        <v>413936.05685024173</v>
      </c>
      <c r="AI2755" s="358">
        <f>IF(AI2511,0,$D2755*(1+'General Inputs'!$C$4)^(AI$3906-$K$3906))*'General Inputs'!$C$6</f>
        <v>422214.77798724658</v>
      </c>
      <c r="AJ2755" s="358">
        <f>IF(AJ2511,0,$D2755*(1+'General Inputs'!$C$4)^(AJ$3906-$K$3906))*'General Inputs'!$C$6</f>
        <v>430659.07354699151</v>
      </c>
    </row>
    <row r="2756" spans="1:36" x14ac:dyDescent="0.25">
      <c r="A2756" s="353" t="s">
        <v>238</v>
      </c>
      <c r="B2756" s="353" t="s">
        <v>389</v>
      </c>
      <c r="C2756" s="441">
        <f t="shared" si="2370"/>
        <v>6250</v>
      </c>
      <c r="D2756" s="397">
        <v>8000000</v>
      </c>
      <c r="E2756" s="397"/>
      <c r="F2756" s="397"/>
      <c r="G2756" s="397"/>
      <c r="H2756" s="397"/>
      <c r="I2756" s="476">
        <f t="shared" si="2371"/>
        <v>22</v>
      </c>
      <c r="J2756" s="476">
        <f t="shared" si="2372"/>
        <v>1</v>
      </c>
      <c r="K2756" s="358">
        <v>0</v>
      </c>
      <c r="L2756" s="358">
        <v>0</v>
      </c>
      <c r="M2756" s="358">
        <v>0</v>
      </c>
      <c r="N2756" s="358">
        <v>0</v>
      </c>
      <c r="O2756" s="358">
        <f>IF(O2512,0,$D2756*(1+'General Inputs'!$C$4)^(O$3906-$K$3906))*'General Inputs'!$C$6</f>
        <v>1298918.5919999999</v>
      </c>
      <c r="P2756" s="358">
        <f>IF(P2512,0,$D2756*(1+'General Inputs'!$C$4)^(P$3906-$K$3906))*'General Inputs'!$C$6</f>
        <v>1324896.9638399999</v>
      </c>
      <c r="Q2756" s="358">
        <f>IF(Q2512,0,$D2756*(1+'General Inputs'!$C$4)^(Q$3906-$K$3906))*'General Inputs'!$C$6</f>
        <v>1351394.9031168001</v>
      </c>
      <c r="R2756" s="358">
        <f>IF(R2512,0,$D2756*(1+'General Inputs'!$C$4)^(R$3906-$K$3906))*'General Inputs'!$C$6</f>
        <v>1378422.8011791357</v>
      </c>
      <c r="S2756" s="358">
        <f>IF(S2512,0,$D2756*(1+'General Inputs'!$C$4)^(S$3906-$K$3906))*'General Inputs'!$C$6</f>
        <v>1405991.2572027186</v>
      </c>
      <c r="T2756" s="358">
        <f>IF(T2512,0,$D2756*(1+'General Inputs'!$C$4)^(T$3906-$K$3906))*'General Inputs'!$C$6</f>
        <v>1434111.082346773</v>
      </c>
      <c r="U2756" s="358">
        <f>IF(U2512,0,$D2756*(1+'General Inputs'!$C$4)^(U$3906-$K$3906))*'General Inputs'!$C$6</f>
        <v>1462793.3039937085</v>
      </c>
      <c r="V2756" s="358">
        <f>IF(V2512,0,$D2756*(1+'General Inputs'!$C$4)^(V$3906-$K$3906))*'General Inputs'!$C$6</f>
        <v>1492049.1700735826</v>
      </c>
      <c r="W2756" s="358">
        <f>IF(W2512,0,$D2756*(1+'General Inputs'!$C$4)^(W$3906-$K$3906))*'General Inputs'!$C$6</f>
        <v>1521890.1534750543</v>
      </c>
      <c r="X2756" s="358">
        <f>IF(X2512,0,$D2756*(1+'General Inputs'!$C$4)^(X$3906-$K$3906))*'General Inputs'!$C$6</f>
        <v>1552327.9565445553</v>
      </c>
      <c r="Y2756" s="358">
        <f>IF(Y2512,0,$D2756*(1+'General Inputs'!$C$4)^(Y$3906-$K$3906))*'General Inputs'!$C$6</f>
        <v>1583374.5156754467</v>
      </c>
      <c r="Z2756" s="358">
        <f>IF(Z2512,0,$D2756*(1+'General Inputs'!$C$4)^(Z$3906-$K$3906))*'General Inputs'!$C$6</f>
        <v>1615042.0059889548</v>
      </c>
      <c r="AA2756" s="358">
        <f>IF(AA2512,0,$D2756*(1+'General Inputs'!$C$4)^(AA$3906-$K$3906))*'General Inputs'!$C$6</f>
        <v>1647342.8461087344</v>
      </c>
      <c r="AB2756" s="358">
        <f>IF(AB2512,0,$D2756*(1+'General Inputs'!$C$4)^(AB$3906-$K$3906))*'General Inputs'!$C$6</f>
        <v>1680289.7030309094</v>
      </c>
      <c r="AC2756" s="358">
        <f>IF(AC2512,0,$D2756*(1+'General Inputs'!$C$4)^(AC$3906-$K$3906))*'General Inputs'!$C$6</f>
        <v>1713895.4970915273</v>
      </c>
      <c r="AD2756" s="358">
        <f>IF(AD2512,0,$D2756*(1+'General Inputs'!$C$4)^(AD$3906-$K$3906))*'General Inputs'!$C$6</f>
        <v>1748173.4070333578</v>
      </c>
      <c r="AE2756" s="358">
        <f>IF(AE2512,0,$D2756*(1+'General Inputs'!$C$4)^(AE$3906-$K$3906))*'General Inputs'!$C$6</f>
        <v>1783136.8751740248</v>
      </c>
      <c r="AF2756" s="358">
        <f>IF(AF2512,0,$D2756*(1+'General Inputs'!$C$4)^(AF$3906-$K$3906))*'General Inputs'!$C$6</f>
        <v>1818799.6126775055</v>
      </c>
      <c r="AG2756" s="358">
        <f>IF(AG2512,0,$D2756*(1+'General Inputs'!$C$4)^(AG$3906-$K$3906))*'General Inputs'!$C$6</f>
        <v>1855175.6049310556</v>
      </c>
      <c r="AH2756" s="358">
        <f>IF(AH2512,0,$D2756*(1+'General Inputs'!$C$4)^(AH$3906-$K$3906))*'General Inputs'!$C$6</f>
        <v>1892279.1170296762</v>
      </c>
      <c r="AI2756" s="358">
        <f>IF(AI2512,0,$D2756*(1+'General Inputs'!$C$4)^(AI$3906-$K$3906))*'General Inputs'!$C$6</f>
        <v>1930124.6993702701</v>
      </c>
      <c r="AJ2756" s="358">
        <f>IF(AJ2512,0,$D2756*(1+'General Inputs'!$C$4)^(AJ$3906-$K$3906))*'General Inputs'!$C$6</f>
        <v>1968727.1933576753</v>
      </c>
    </row>
    <row r="2757" spans="1:36" x14ac:dyDescent="0.25">
      <c r="A2757" s="353" t="s">
        <v>510</v>
      </c>
      <c r="B2757" s="353" t="s">
        <v>511</v>
      </c>
      <c r="C2757" s="441">
        <f t="shared" si="2370"/>
        <v>9375</v>
      </c>
      <c r="D2757" s="397">
        <v>8000000</v>
      </c>
      <c r="E2757" s="397"/>
      <c r="F2757" s="397"/>
      <c r="G2757" s="397"/>
      <c r="H2757" s="397"/>
      <c r="I2757" s="476">
        <f t="shared" si="2371"/>
        <v>22</v>
      </c>
      <c r="J2757" s="476">
        <f t="shared" si="2372"/>
        <v>1</v>
      </c>
      <c r="K2757" s="358">
        <v>0</v>
      </c>
      <c r="L2757" s="358">
        <v>0</v>
      </c>
      <c r="M2757" s="358">
        <v>0</v>
      </c>
      <c r="N2757" s="358">
        <v>0</v>
      </c>
      <c r="O2757" s="358">
        <f>IF(O2513,0,$D2757*(1+'General Inputs'!$C$4)^(O$3906-$K$3906))*'General Inputs'!$C$6</f>
        <v>1298918.5919999999</v>
      </c>
      <c r="P2757" s="358">
        <f>IF(P2513,0,$D2757*(1+'General Inputs'!$C$4)^(P$3906-$K$3906))*'General Inputs'!$C$6</f>
        <v>1324896.9638399999</v>
      </c>
      <c r="Q2757" s="358">
        <f>IF(Q2513,0,$D2757*(1+'General Inputs'!$C$4)^(Q$3906-$K$3906))*'General Inputs'!$C$6</f>
        <v>1351394.9031168001</v>
      </c>
      <c r="R2757" s="358">
        <f>IF(R2513,0,$D2757*(1+'General Inputs'!$C$4)^(R$3906-$K$3906))*'General Inputs'!$C$6</f>
        <v>1378422.8011791357</v>
      </c>
      <c r="S2757" s="358">
        <f>IF(S2513,0,$D2757*(1+'General Inputs'!$C$4)^(S$3906-$K$3906))*'General Inputs'!$C$6</f>
        <v>1405991.2572027186</v>
      </c>
      <c r="T2757" s="358">
        <f>IF(T2513,0,$D2757*(1+'General Inputs'!$C$4)^(T$3906-$K$3906))*'General Inputs'!$C$6</f>
        <v>1434111.082346773</v>
      </c>
      <c r="U2757" s="358">
        <f>IF(U2513,0,$D2757*(1+'General Inputs'!$C$4)^(U$3906-$K$3906))*'General Inputs'!$C$6</f>
        <v>1462793.3039937085</v>
      </c>
      <c r="V2757" s="358">
        <f>IF(V2513,0,$D2757*(1+'General Inputs'!$C$4)^(V$3906-$K$3906))*'General Inputs'!$C$6</f>
        <v>1492049.1700735826</v>
      </c>
      <c r="W2757" s="358">
        <f>IF(W2513,0,$D2757*(1+'General Inputs'!$C$4)^(W$3906-$K$3906))*'General Inputs'!$C$6</f>
        <v>1521890.1534750543</v>
      </c>
      <c r="X2757" s="358">
        <f>IF(X2513,0,$D2757*(1+'General Inputs'!$C$4)^(X$3906-$K$3906))*'General Inputs'!$C$6</f>
        <v>1552327.9565445553</v>
      </c>
      <c r="Y2757" s="358">
        <f>IF(Y2513,0,$D2757*(1+'General Inputs'!$C$4)^(Y$3906-$K$3906))*'General Inputs'!$C$6</f>
        <v>1583374.5156754467</v>
      </c>
      <c r="Z2757" s="358">
        <f>IF(Z2513,0,$D2757*(1+'General Inputs'!$C$4)^(Z$3906-$K$3906))*'General Inputs'!$C$6</f>
        <v>1615042.0059889548</v>
      </c>
      <c r="AA2757" s="358">
        <f>IF(AA2513,0,$D2757*(1+'General Inputs'!$C$4)^(AA$3906-$K$3906))*'General Inputs'!$C$6</f>
        <v>1647342.8461087344</v>
      </c>
      <c r="AB2757" s="358">
        <f>IF(AB2513,0,$D2757*(1+'General Inputs'!$C$4)^(AB$3906-$K$3906))*'General Inputs'!$C$6</f>
        <v>1680289.7030309094</v>
      </c>
      <c r="AC2757" s="358">
        <f>IF(AC2513,0,$D2757*(1+'General Inputs'!$C$4)^(AC$3906-$K$3906))*'General Inputs'!$C$6</f>
        <v>1713895.4970915273</v>
      </c>
      <c r="AD2757" s="358">
        <f>IF(AD2513,0,$D2757*(1+'General Inputs'!$C$4)^(AD$3906-$K$3906))*'General Inputs'!$C$6</f>
        <v>1748173.4070333578</v>
      </c>
      <c r="AE2757" s="358">
        <f>IF(AE2513,0,$D2757*(1+'General Inputs'!$C$4)^(AE$3906-$K$3906))*'General Inputs'!$C$6</f>
        <v>1783136.8751740248</v>
      </c>
      <c r="AF2757" s="358">
        <f>IF(AF2513,0,$D2757*(1+'General Inputs'!$C$4)^(AF$3906-$K$3906))*'General Inputs'!$C$6</f>
        <v>1818799.6126775055</v>
      </c>
      <c r="AG2757" s="358">
        <f>IF(AG2513,0,$D2757*(1+'General Inputs'!$C$4)^(AG$3906-$K$3906))*'General Inputs'!$C$6</f>
        <v>1855175.6049310556</v>
      </c>
      <c r="AH2757" s="358">
        <f>IF(AH2513,0,$D2757*(1+'General Inputs'!$C$4)^(AH$3906-$K$3906))*'General Inputs'!$C$6</f>
        <v>1892279.1170296762</v>
      </c>
      <c r="AI2757" s="358">
        <f>IF(AI2513,0,$D2757*(1+'General Inputs'!$C$4)^(AI$3906-$K$3906))*'General Inputs'!$C$6</f>
        <v>1930124.6993702701</v>
      </c>
      <c r="AJ2757" s="358">
        <f>IF(AJ2513,0,$D2757*(1+'General Inputs'!$C$4)^(AJ$3906-$K$3906))*'General Inputs'!$C$6</f>
        <v>1968727.1933576753</v>
      </c>
    </row>
    <row r="2758" spans="1:36" x14ac:dyDescent="0.25">
      <c r="A2758" s="353" t="s">
        <v>321</v>
      </c>
      <c r="B2758" s="353" t="s">
        <v>321</v>
      </c>
      <c r="C2758" s="441">
        <f t="shared" si="2370"/>
        <v>5000</v>
      </c>
      <c r="D2758" s="397">
        <v>1750000</v>
      </c>
      <c r="E2758" s="397"/>
      <c r="F2758" s="397"/>
      <c r="G2758" s="397"/>
      <c r="H2758" s="397"/>
      <c r="I2758" s="476">
        <f t="shared" si="2371"/>
        <v>22</v>
      </c>
      <c r="J2758" s="476">
        <f t="shared" si="2372"/>
        <v>1</v>
      </c>
      <c r="K2758" s="358">
        <v>0</v>
      </c>
      <c r="L2758" s="358">
        <v>0</v>
      </c>
      <c r="M2758" s="358">
        <v>0</v>
      </c>
      <c r="N2758" s="358">
        <v>0</v>
      </c>
      <c r="O2758" s="358">
        <f>IF(O2514,0,$D2758*(1+'General Inputs'!$C$4)^(O$3906-$K$3906))*'General Inputs'!$C$6</f>
        <v>284138.44199999998</v>
      </c>
      <c r="P2758" s="358">
        <f>IF(P2514,0,$D2758*(1+'General Inputs'!$C$4)^(P$3906-$K$3906))*'General Inputs'!$C$6</f>
        <v>289821.21083999996</v>
      </c>
      <c r="Q2758" s="358">
        <f>IF(Q2514,0,$D2758*(1+'General Inputs'!$C$4)^(Q$3906-$K$3906))*'General Inputs'!$C$6</f>
        <v>295617.63505679998</v>
      </c>
      <c r="R2758" s="358">
        <f>IF(R2514,0,$D2758*(1+'General Inputs'!$C$4)^(R$3906-$K$3906))*'General Inputs'!$C$6</f>
        <v>301529.98775793595</v>
      </c>
      <c r="S2758" s="358">
        <f>IF(S2514,0,$D2758*(1+'General Inputs'!$C$4)^(S$3906-$K$3906))*'General Inputs'!$C$6</f>
        <v>307560.58751309471</v>
      </c>
      <c r="T2758" s="358">
        <f>IF(T2514,0,$D2758*(1+'General Inputs'!$C$4)^(T$3906-$K$3906))*'General Inputs'!$C$6</f>
        <v>313711.79926335654</v>
      </c>
      <c r="U2758" s="358">
        <f>IF(U2514,0,$D2758*(1+'General Inputs'!$C$4)^(U$3906-$K$3906))*'General Inputs'!$C$6</f>
        <v>319986.03524862375</v>
      </c>
      <c r="V2758" s="358">
        <f>IF(V2514,0,$D2758*(1+'General Inputs'!$C$4)^(V$3906-$K$3906))*'General Inputs'!$C$6</f>
        <v>326385.75595359615</v>
      </c>
      <c r="W2758" s="358">
        <f>IF(W2514,0,$D2758*(1+'General Inputs'!$C$4)^(W$3906-$K$3906))*'General Inputs'!$C$6</f>
        <v>332913.47107266809</v>
      </c>
      <c r="X2758" s="358">
        <f>IF(X2514,0,$D2758*(1+'General Inputs'!$C$4)^(X$3906-$K$3906))*'General Inputs'!$C$6</f>
        <v>339571.74049412145</v>
      </c>
      <c r="Y2758" s="358">
        <f>IF(Y2514,0,$D2758*(1+'General Inputs'!$C$4)^(Y$3906-$K$3906))*'General Inputs'!$C$6</f>
        <v>346363.17530400393</v>
      </c>
      <c r="Z2758" s="358">
        <f>IF(Z2514,0,$D2758*(1+'General Inputs'!$C$4)^(Z$3906-$K$3906))*'General Inputs'!$C$6</f>
        <v>353290.43881008396</v>
      </c>
      <c r="AA2758" s="358">
        <f>IF(AA2514,0,$D2758*(1+'General Inputs'!$C$4)^(AA$3906-$K$3906))*'General Inputs'!$C$6</f>
        <v>360356.2475862857</v>
      </c>
      <c r="AB2758" s="358">
        <f>IF(AB2514,0,$D2758*(1+'General Inputs'!$C$4)^(AB$3906-$K$3906))*'General Inputs'!$C$6</f>
        <v>367563.37253801135</v>
      </c>
      <c r="AC2758" s="358">
        <f>IF(AC2514,0,$D2758*(1+'General Inputs'!$C$4)^(AC$3906-$K$3906))*'General Inputs'!$C$6</f>
        <v>374914.63998877158</v>
      </c>
      <c r="AD2758" s="358">
        <f>IF(AD2514,0,$D2758*(1+'General Inputs'!$C$4)^(AD$3906-$K$3906))*'General Inputs'!$C$6</f>
        <v>382412.93278854695</v>
      </c>
      <c r="AE2758" s="358">
        <f>IF(AE2514,0,$D2758*(1+'General Inputs'!$C$4)^(AE$3906-$K$3906))*'General Inputs'!$C$6</f>
        <v>390061.19144431798</v>
      </c>
      <c r="AF2758" s="358">
        <f>IF(AF2514,0,$D2758*(1+'General Inputs'!$C$4)^(AF$3906-$K$3906))*'General Inputs'!$C$6</f>
        <v>397862.41527320427</v>
      </c>
      <c r="AG2758" s="358">
        <f>IF(AG2514,0,$D2758*(1+'General Inputs'!$C$4)^(AG$3906-$K$3906))*'General Inputs'!$C$6</f>
        <v>405819.66357866843</v>
      </c>
      <c r="AH2758" s="358">
        <f>IF(AH2514,0,$D2758*(1+'General Inputs'!$C$4)^(AH$3906-$K$3906))*'General Inputs'!$C$6</f>
        <v>413936.05685024173</v>
      </c>
      <c r="AI2758" s="358">
        <f>IF(AI2514,0,$D2758*(1+'General Inputs'!$C$4)^(AI$3906-$K$3906))*'General Inputs'!$C$6</f>
        <v>422214.77798724658</v>
      </c>
      <c r="AJ2758" s="358">
        <f>IF(AJ2514,0,$D2758*(1+'General Inputs'!$C$4)^(AJ$3906-$K$3906))*'General Inputs'!$C$6</f>
        <v>430659.07354699151</v>
      </c>
    </row>
    <row r="2759" spans="1:36" x14ac:dyDescent="0.25">
      <c r="A2759" s="353" t="s">
        <v>501</v>
      </c>
      <c r="B2759" s="353" t="s">
        <v>501</v>
      </c>
      <c r="C2759" s="441">
        <f t="shared" si="2370"/>
        <v>4992</v>
      </c>
      <c r="D2759" s="397">
        <v>1750000</v>
      </c>
      <c r="E2759" s="397"/>
      <c r="F2759" s="397"/>
      <c r="G2759" s="397"/>
      <c r="H2759" s="397"/>
      <c r="I2759" s="476">
        <f t="shared" si="2371"/>
        <v>22</v>
      </c>
      <c r="J2759" s="476">
        <f t="shared" si="2372"/>
        <v>1</v>
      </c>
      <c r="K2759" s="358">
        <v>0</v>
      </c>
      <c r="L2759" s="358">
        <v>0</v>
      </c>
      <c r="M2759" s="358">
        <v>0</v>
      </c>
      <c r="N2759" s="358">
        <v>0</v>
      </c>
      <c r="O2759" s="358">
        <f>IF(O2515,0,$D2759*(1+'General Inputs'!$C$4)^(O$3906-$K$3906))*'General Inputs'!$C$6</f>
        <v>284138.44199999998</v>
      </c>
      <c r="P2759" s="358">
        <f>IF(P2515,0,$D2759*(1+'General Inputs'!$C$4)^(P$3906-$K$3906))*'General Inputs'!$C$6</f>
        <v>289821.21083999996</v>
      </c>
      <c r="Q2759" s="358">
        <f>IF(Q2515,0,$D2759*(1+'General Inputs'!$C$4)^(Q$3906-$K$3906))*'General Inputs'!$C$6</f>
        <v>295617.63505679998</v>
      </c>
      <c r="R2759" s="358">
        <f>IF(R2515,0,$D2759*(1+'General Inputs'!$C$4)^(R$3906-$K$3906))*'General Inputs'!$C$6</f>
        <v>301529.98775793595</v>
      </c>
      <c r="S2759" s="358">
        <f>IF(S2515,0,$D2759*(1+'General Inputs'!$C$4)^(S$3906-$K$3906))*'General Inputs'!$C$6</f>
        <v>307560.58751309471</v>
      </c>
      <c r="T2759" s="358">
        <f>IF(T2515,0,$D2759*(1+'General Inputs'!$C$4)^(T$3906-$K$3906))*'General Inputs'!$C$6</f>
        <v>313711.79926335654</v>
      </c>
      <c r="U2759" s="358">
        <f>IF(U2515,0,$D2759*(1+'General Inputs'!$C$4)^(U$3906-$K$3906))*'General Inputs'!$C$6</f>
        <v>319986.03524862375</v>
      </c>
      <c r="V2759" s="358">
        <f>IF(V2515,0,$D2759*(1+'General Inputs'!$C$4)^(V$3906-$K$3906))*'General Inputs'!$C$6</f>
        <v>326385.75595359615</v>
      </c>
      <c r="W2759" s="358">
        <f>IF(W2515,0,$D2759*(1+'General Inputs'!$C$4)^(W$3906-$K$3906))*'General Inputs'!$C$6</f>
        <v>332913.47107266809</v>
      </c>
      <c r="X2759" s="358">
        <f>IF(X2515,0,$D2759*(1+'General Inputs'!$C$4)^(X$3906-$K$3906))*'General Inputs'!$C$6</f>
        <v>339571.74049412145</v>
      </c>
      <c r="Y2759" s="358">
        <f>IF(Y2515,0,$D2759*(1+'General Inputs'!$C$4)^(Y$3906-$K$3906))*'General Inputs'!$C$6</f>
        <v>346363.17530400393</v>
      </c>
      <c r="Z2759" s="358">
        <f>IF(Z2515,0,$D2759*(1+'General Inputs'!$C$4)^(Z$3906-$K$3906))*'General Inputs'!$C$6</f>
        <v>353290.43881008396</v>
      </c>
      <c r="AA2759" s="358">
        <f>IF(AA2515,0,$D2759*(1+'General Inputs'!$C$4)^(AA$3906-$K$3906))*'General Inputs'!$C$6</f>
        <v>360356.2475862857</v>
      </c>
      <c r="AB2759" s="358">
        <f>IF(AB2515,0,$D2759*(1+'General Inputs'!$C$4)^(AB$3906-$K$3906))*'General Inputs'!$C$6</f>
        <v>367563.37253801135</v>
      </c>
      <c r="AC2759" s="358">
        <f>IF(AC2515,0,$D2759*(1+'General Inputs'!$C$4)^(AC$3906-$K$3906))*'General Inputs'!$C$6</f>
        <v>374914.63998877158</v>
      </c>
      <c r="AD2759" s="358">
        <f>IF(AD2515,0,$D2759*(1+'General Inputs'!$C$4)^(AD$3906-$K$3906))*'General Inputs'!$C$6</f>
        <v>382412.93278854695</v>
      </c>
      <c r="AE2759" s="358">
        <f>IF(AE2515,0,$D2759*(1+'General Inputs'!$C$4)^(AE$3906-$K$3906))*'General Inputs'!$C$6</f>
        <v>390061.19144431798</v>
      </c>
      <c r="AF2759" s="358">
        <f>IF(AF2515,0,$D2759*(1+'General Inputs'!$C$4)^(AF$3906-$K$3906))*'General Inputs'!$C$6</f>
        <v>397862.41527320427</v>
      </c>
      <c r="AG2759" s="358">
        <f>IF(AG2515,0,$D2759*(1+'General Inputs'!$C$4)^(AG$3906-$K$3906))*'General Inputs'!$C$6</f>
        <v>405819.66357866843</v>
      </c>
      <c r="AH2759" s="358">
        <f>IF(AH2515,0,$D2759*(1+'General Inputs'!$C$4)^(AH$3906-$K$3906))*'General Inputs'!$C$6</f>
        <v>413936.05685024173</v>
      </c>
      <c r="AI2759" s="358">
        <f>IF(AI2515,0,$D2759*(1+'General Inputs'!$C$4)^(AI$3906-$K$3906))*'General Inputs'!$C$6</f>
        <v>422214.77798724658</v>
      </c>
      <c r="AJ2759" s="358">
        <f>IF(AJ2515,0,$D2759*(1+'General Inputs'!$C$4)^(AJ$3906-$K$3906))*'General Inputs'!$C$6</f>
        <v>430659.07354699151</v>
      </c>
    </row>
    <row r="2760" spans="1:36" x14ac:dyDescent="0.25">
      <c r="A2760" s="353" t="s">
        <v>240</v>
      </c>
      <c r="B2760" s="353" t="s">
        <v>286</v>
      </c>
      <c r="C2760" s="441">
        <f t="shared" si="2370"/>
        <v>6250</v>
      </c>
      <c r="D2760" s="397">
        <v>8000000</v>
      </c>
      <c r="E2760" s="397"/>
      <c r="F2760" s="397"/>
      <c r="G2760" s="397"/>
      <c r="H2760" s="397"/>
      <c r="I2760" s="476">
        <f t="shared" si="2371"/>
        <v>22</v>
      </c>
      <c r="J2760" s="476">
        <f t="shared" si="2372"/>
        <v>1</v>
      </c>
      <c r="K2760" s="358">
        <v>0</v>
      </c>
      <c r="L2760" s="358">
        <v>0</v>
      </c>
      <c r="M2760" s="358">
        <v>0</v>
      </c>
      <c r="N2760" s="358">
        <v>0</v>
      </c>
      <c r="O2760" s="358">
        <f>IF(O2516,0,$D2760*(1+'General Inputs'!$C$4)^(O$3906-$K$3906))*'General Inputs'!$C$6</f>
        <v>1298918.5919999999</v>
      </c>
      <c r="P2760" s="358">
        <f>IF(P2516,0,$D2760*(1+'General Inputs'!$C$4)^(P$3906-$K$3906))*'General Inputs'!$C$6</f>
        <v>1324896.9638399999</v>
      </c>
      <c r="Q2760" s="358">
        <f>IF(Q2516,0,$D2760*(1+'General Inputs'!$C$4)^(Q$3906-$K$3906))*'General Inputs'!$C$6</f>
        <v>1351394.9031168001</v>
      </c>
      <c r="R2760" s="358">
        <f>IF(R2516,0,$D2760*(1+'General Inputs'!$C$4)^(R$3906-$K$3906))*'General Inputs'!$C$6</f>
        <v>1378422.8011791357</v>
      </c>
      <c r="S2760" s="358">
        <f>IF(S2516,0,$D2760*(1+'General Inputs'!$C$4)^(S$3906-$K$3906))*'General Inputs'!$C$6</f>
        <v>1405991.2572027186</v>
      </c>
      <c r="T2760" s="358">
        <f>IF(T2516,0,$D2760*(1+'General Inputs'!$C$4)^(T$3906-$K$3906))*'General Inputs'!$C$6</f>
        <v>1434111.082346773</v>
      </c>
      <c r="U2760" s="358">
        <f>IF(U2516,0,$D2760*(1+'General Inputs'!$C$4)^(U$3906-$K$3906))*'General Inputs'!$C$6</f>
        <v>1462793.3039937085</v>
      </c>
      <c r="V2760" s="358">
        <f>IF(V2516,0,$D2760*(1+'General Inputs'!$C$4)^(V$3906-$K$3906))*'General Inputs'!$C$6</f>
        <v>1492049.1700735826</v>
      </c>
      <c r="W2760" s="358">
        <f>IF(W2516,0,$D2760*(1+'General Inputs'!$C$4)^(W$3906-$K$3906))*'General Inputs'!$C$6</f>
        <v>1521890.1534750543</v>
      </c>
      <c r="X2760" s="358">
        <f>IF(X2516,0,$D2760*(1+'General Inputs'!$C$4)^(X$3906-$K$3906))*'General Inputs'!$C$6</f>
        <v>1552327.9565445553</v>
      </c>
      <c r="Y2760" s="358">
        <f>IF(Y2516,0,$D2760*(1+'General Inputs'!$C$4)^(Y$3906-$K$3906))*'General Inputs'!$C$6</f>
        <v>1583374.5156754467</v>
      </c>
      <c r="Z2760" s="358">
        <f>IF(Z2516,0,$D2760*(1+'General Inputs'!$C$4)^(Z$3906-$K$3906))*'General Inputs'!$C$6</f>
        <v>1615042.0059889548</v>
      </c>
      <c r="AA2760" s="358">
        <f>IF(AA2516,0,$D2760*(1+'General Inputs'!$C$4)^(AA$3906-$K$3906))*'General Inputs'!$C$6</f>
        <v>1647342.8461087344</v>
      </c>
      <c r="AB2760" s="358">
        <f>IF(AB2516,0,$D2760*(1+'General Inputs'!$C$4)^(AB$3906-$K$3906))*'General Inputs'!$C$6</f>
        <v>1680289.7030309094</v>
      </c>
      <c r="AC2760" s="358">
        <f>IF(AC2516,0,$D2760*(1+'General Inputs'!$C$4)^(AC$3906-$K$3906))*'General Inputs'!$C$6</f>
        <v>1713895.4970915273</v>
      </c>
      <c r="AD2760" s="358">
        <f>IF(AD2516,0,$D2760*(1+'General Inputs'!$C$4)^(AD$3906-$K$3906))*'General Inputs'!$C$6</f>
        <v>1748173.4070333578</v>
      </c>
      <c r="AE2760" s="358">
        <f>IF(AE2516,0,$D2760*(1+'General Inputs'!$C$4)^(AE$3906-$K$3906))*'General Inputs'!$C$6</f>
        <v>1783136.8751740248</v>
      </c>
      <c r="AF2760" s="358">
        <f>IF(AF2516,0,$D2760*(1+'General Inputs'!$C$4)^(AF$3906-$K$3906))*'General Inputs'!$C$6</f>
        <v>1818799.6126775055</v>
      </c>
      <c r="AG2760" s="358">
        <f>IF(AG2516,0,$D2760*(1+'General Inputs'!$C$4)^(AG$3906-$K$3906))*'General Inputs'!$C$6</f>
        <v>1855175.6049310556</v>
      </c>
      <c r="AH2760" s="358">
        <f>IF(AH2516,0,$D2760*(1+'General Inputs'!$C$4)^(AH$3906-$K$3906))*'General Inputs'!$C$6</f>
        <v>1892279.1170296762</v>
      </c>
      <c r="AI2760" s="358">
        <f>IF(AI2516,0,$D2760*(1+'General Inputs'!$C$4)^(AI$3906-$K$3906))*'General Inputs'!$C$6</f>
        <v>1930124.6993702701</v>
      </c>
      <c r="AJ2760" s="358">
        <f>IF(AJ2516,0,$D2760*(1+'General Inputs'!$C$4)^(AJ$3906-$K$3906))*'General Inputs'!$C$6</f>
        <v>1968727.1933576753</v>
      </c>
    </row>
    <row r="2761" spans="1:36" x14ac:dyDescent="0.25">
      <c r="A2761" s="353" t="s">
        <v>240</v>
      </c>
      <c r="B2761" s="353" t="s">
        <v>279</v>
      </c>
      <c r="C2761" s="441">
        <f t="shared" si="2370"/>
        <v>6250</v>
      </c>
      <c r="D2761" s="397">
        <v>8000000</v>
      </c>
      <c r="E2761" s="397"/>
      <c r="F2761" s="397"/>
      <c r="G2761" s="397"/>
      <c r="H2761" s="397"/>
      <c r="I2761" s="476">
        <f t="shared" si="2371"/>
        <v>22</v>
      </c>
      <c r="J2761" s="476">
        <f t="shared" si="2372"/>
        <v>1</v>
      </c>
      <c r="K2761" s="358">
        <v>0</v>
      </c>
      <c r="L2761" s="358">
        <v>0</v>
      </c>
      <c r="M2761" s="358">
        <v>0</v>
      </c>
      <c r="N2761" s="358">
        <v>0</v>
      </c>
      <c r="O2761" s="358">
        <f>IF(O2517,0,$D2761*(1+'General Inputs'!$C$4)^(O$3906-$K$3906))*'General Inputs'!$C$6</f>
        <v>1298918.5919999999</v>
      </c>
      <c r="P2761" s="358">
        <f>IF(P2517,0,$D2761*(1+'General Inputs'!$C$4)^(P$3906-$K$3906))*'General Inputs'!$C$6</f>
        <v>1324896.9638399999</v>
      </c>
      <c r="Q2761" s="358">
        <f>IF(Q2517,0,$D2761*(1+'General Inputs'!$C$4)^(Q$3906-$K$3906))*'General Inputs'!$C$6</f>
        <v>1351394.9031168001</v>
      </c>
      <c r="R2761" s="358">
        <f>IF(R2517,0,$D2761*(1+'General Inputs'!$C$4)^(R$3906-$K$3906))*'General Inputs'!$C$6</f>
        <v>1378422.8011791357</v>
      </c>
      <c r="S2761" s="358">
        <f>IF(S2517,0,$D2761*(1+'General Inputs'!$C$4)^(S$3906-$K$3906))*'General Inputs'!$C$6</f>
        <v>1405991.2572027186</v>
      </c>
      <c r="T2761" s="358">
        <f>IF(T2517,0,$D2761*(1+'General Inputs'!$C$4)^(T$3906-$K$3906))*'General Inputs'!$C$6</f>
        <v>1434111.082346773</v>
      </c>
      <c r="U2761" s="358">
        <f>IF(U2517,0,$D2761*(1+'General Inputs'!$C$4)^(U$3906-$K$3906))*'General Inputs'!$C$6</f>
        <v>1462793.3039937085</v>
      </c>
      <c r="V2761" s="358">
        <f>IF(V2517,0,$D2761*(1+'General Inputs'!$C$4)^(V$3906-$K$3906))*'General Inputs'!$C$6</f>
        <v>1492049.1700735826</v>
      </c>
      <c r="W2761" s="358">
        <f>IF(W2517,0,$D2761*(1+'General Inputs'!$C$4)^(W$3906-$K$3906))*'General Inputs'!$C$6</f>
        <v>1521890.1534750543</v>
      </c>
      <c r="X2761" s="358">
        <f>IF(X2517,0,$D2761*(1+'General Inputs'!$C$4)^(X$3906-$K$3906))*'General Inputs'!$C$6</f>
        <v>1552327.9565445553</v>
      </c>
      <c r="Y2761" s="358">
        <f>IF(Y2517,0,$D2761*(1+'General Inputs'!$C$4)^(Y$3906-$K$3906))*'General Inputs'!$C$6</f>
        <v>1583374.5156754467</v>
      </c>
      <c r="Z2761" s="358">
        <f>IF(Z2517,0,$D2761*(1+'General Inputs'!$C$4)^(Z$3906-$K$3906))*'General Inputs'!$C$6</f>
        <v>1615042.0059889548</v>
      </c>
      <c r="AA2761" s="358">
        <f>IF(AA2517,0,$D2761*(1+'General Inputs'!$C$4)^(AA$3906-$K$3906))*'General Inputs'!$C$6</f>
        <v>1647342.8461087344</v>
      </c>
      <c r="AB2761" s="358">
        <f>IF(AB2517,0,$D2761*(1+'General Inputs'!$C$4)^(AB$3906-$K$3906))*'General Inputs'!$C$6</f>
        <v>1680289.7030309094</v>
      </c>
      <c r="AC2761" s="358">
        <f>IF(AC2517,0,$D2761*(1+'General Inputs'!$C$4)^(AC$3906-$K$3906))*'General Inputs'!$C$6</f>
        <v>1713895.4970915273</v>
      </c>
      <c r="AD2761" s="358">
        <f>IF(AD2517,0,$D2761*(1+'General Inputs'!$C$4)^(AD$3906-$K$3906))*'General Inputs'!$C$6</f>
        <v>1748173.4070333578</v>
      </c>
      <c r="AE2761" s="358">
        <f>IF(AE2517,0,$D2761*(1+'General Inputs'!$C$4)^(AE$3906-$K$3906))*'General Inputs'!$C$6</f>
        <v>1783136.8751740248</v>
      </c>
      <c r="AF2761" s="358">
        <f>IF(AF2517,0,$D2761*(1+'General Inputs'!$C$4)^(AF$3906-$K$3906))*'General Inputs'!$C$6</f>
        <v>1818799.6126775055</v>
      </c>
      <c r="AG2761" s="358">
        <f>IF(AG2517,0,$D2761*(1+'General Inputs'!$C$4)^(AG$3906-$K$3906))*'General Inputs'!$C$6</f>
        <v>1855175.6049310556</v>
      </c>
      <c r="AH2761" s="358">
        <f>IF(AH2517,0,$D2761*(1+'General Inputs'!$C$4)^(AH$3906-$K$3906))*'General Inputs'!$C$6</f>
        <v>1892279.1170296762</v>
      </c>
      <c r="AI2761" s="358">
        <f>IF(AI2517,0,$D2761*(1+'General Inputs'!$C$4)^(AI$3906-$K$3906))*'General Inputs'!$C$6</f>
        <v>1930124.6993702701</v>
      </c>
      <c r="AJ2761" s="358">
        <f>IF(AJ2517,0,$D2761*(1+'General Inputs'!$C$4)^(AJ$3906-$K$3906))*'General Inputs'!$C$6</f>
        <v>1968727.1933576753</v>
      </c>
    </row>
    <row r="2762" spans="1:36" x14ac:dyDescent="0.25">
      <c r="A2762" s="353" t="s">
        <v>241</v>
      </c>
      <c r="B2762" s="353" t="s">
        <v>241</v>
      </c>
      <c r="C2762" s="441">
        <f t="shared" si="2370"/>
        <v>6000</v>
      </c>
      <c r="D2762" s="397">
        <v>8000000</v>
      </c>
      <c r="E2762" s="397"/>
      <c r="F2762" s="397"/>
      <c r="G2762" s="397"/>
      <c r="H2762" s="397"/>
      <c r="I2762" s="476">
        <f t="shared" si="2371"/>
        <v>22</v>
      </c>
      <c r="J2762" s="476">
        <f t="shared" si="2372"/>
        <v>1</v>
      </c>
      <c r="K2762" s="358">
        <v>0</v>
      </c>
      <c r="L2762" s="358">
        <v>0</v>
      </c>
      <c r="M2762" s="358">
        <v>0</v>
      </c>
      <c r="N2762" s="358">
        <v>0</v>
      </c>
      <c r="O2762" s="358">
        <f>IF(O2518,0,$D2762*(1+'General Inputs'!$C$4)^(O$3906-$K$3906))*'General Inputs'!$C$6</f>
        <v>1298918.5919999999</v>
      </c>
      <c r="P2762" s="358">
        <f>IF(P2518,0,$D2762*(1+'General Inputs'!$C$4)^(P$3906-$K$3906))*'General Inputs'!$C$6</f>
        <v>1324896.9638399999</v>
      </c>
      <c r="Q2762" s="358">
        <f>IF(Q2518,0,$D2762*(1+'General Inputs'!$C$4)^(Q$3906-$K$3906))*'General Inputs'!$C$6</f>
        <v>1351394.9031168001</v>
      </c>
      <c r="R2762" s="358">
        <f>IF(R2518,0,$D2762*(1+'General Inputs'!$C$4)^(R$3906-$K$3906))*'General Inputs'!$C$6</f>
        <v>1378422.8011791357</v>
      </c>
      <c r="S2762" s="358">
        <f>IF(S2518,0,$D2762*(1+'General Inputs'!$C$4)^(S$3906-$K$3906))*'General Inputs'!$C$6</f>
        <v>1405991.2572027186</v>
      </c>
      <c r="T2762" s="358">
        <f>IF(T2518,0,$D2762*(1+'General Inputs'!$C$4)^(T$3906-$K$3906))*'General Inputs'!$C$6</f>
        <v>1434111.082346773</v>
      </c>
      <c r="U2762" s="358">
        <f>IF(U2518,0,$D2762*(1+'General Inputs'!$C$4)^(U$3906-$K$3906))*'General Inputs'!$C$6</f>
        <v>1462793.3039937085</v>
      </c>
      <c r="V2762" s="358">
        <f>IF(V2518,0,$D2762*(1+'General Inputs'!$C$4)^(V$3906-$K$3906))*'General Inputs'!$C$6</f>
        <v>1492049.1700735826</v>
      </c>
      <c r="W2762" s="358">
        <f>IF(W2518,0,$D2762*(1+'General Inputs'!$C$4)^(W$3906-$K$3906))*'General Inputs'!$C$6</f>
        <v>1521890.1534750543</v>
      </c>
      <c r="X2762" s="358">
        <f>IF(X2518,0,$D2762*(1+'General Inputs'!$C$4)^(X$3906-$K$3906))*'General Inputs'!$C$6</f>
        <v>1552327.9565445553</v>
      </c>
      <c r="Y2762" s="358">
        <f>IF(Y2518,0,$D2762*(1+'General Inputs'!$C$4)^(Y$3906-$K$3906))*'General Inputs'!$C$6</f>
        <v>1583374.5156754467</v>
      </c>
      <c r="Z2762" s="358">
        <f>IF(Z2518,0,$D2762*(1+'General Inputs'!$C$4)^(Z$3906-$K$3906))*'General Inputs'!$C$6</f>
        <v>1615042.0059889548</v>
      </c>
      <c r="AA2762" s="358">
        <f>IF(AA2518,0,$D2762*(1+'General Inputs'!$C$4)^(AA$3906-$K$3906))*'General Inputs'!$C$6</f>
        <v>1647342.8461087344</v>
      </c>
      <c r="AB2762" s="358">
        <f>IF(AB2518,0,$D2762*(1+'General Inputs'!$C$4)^(AB$3906-$K$3906))*'General Inputs'!$C$6</f>
        <v>1680289.7030309094</v>
      </c>
      <c r="AC2762" s="358">
        <f>IF(AC2518,0,$D2762*(1+'General Inputs'!$C$4)^(AC$3906-$K$3906))*'General Inputs'!$C$6</f>
        <v>1713895.4970915273</v>
      </c>
      <c r="AD2762" s="358">
        <f>IF(AD2518,0,$D2762*(1+'General Inputs'!$C$4)^(AD$3906-$K$3906))*'General Inputs'!$C$6</f>
        <v>1748173.4070333578</v>
      </c>
      <c r="AE2762" s="358">
        <f>IF(AE2518,0,$D2762*(1+'General Inputs'!$C$4)^(AE$3906-$K$3906))*'General Inputs'!$C$6</f>
        <v>1783136.8751740248</v>
      </c>
      <c r="AF2762" s="358">
        <f>IF(AF2518,0,$D2762*(1+'General Inputs'!$C$4)^(AF$3906-$K$3906))*'General Inputs'!$C$6</f>
        <v>1818799.6126775055</v>
      </c>
      <c r="AG2762" s="358">
        <f>IF(AG2518,0,$D2762*(1+'General Inputs'!$C$4)^(AG$3906-$K$3906))*'General Inputs'!$C$6</f>
        <v>1855175.6049310556</v>
      </c>
      <c r="AH2762" s="358">
        <f>IF(AH2518,0,$D2762*(1+'General Inputs'!$C$4)^(AH$3906-$K$3906))*'General Inputs'!$C$6</f>
        <v>1892279.1170296762</v>
      </c>
      <c r="AI2762" s="358">
        <f>IF(AI2518,0,$D2762*(1+'General Inputs'!$C$4)^(AI$3906-$K$3906))*'General Inputs'!$C$6</f>
        <v>1930124.6993702701</v>
      </c>
      <c r="AJ2762" s="358">
        <f>IF(AJ2518,0,$D2762*(1+'General Inputs'!$C$4)^(AJ$3906-$K$3906))*'General Inputs'!$C$6</f>
        <v>1968727.1933576753</v>
      </c>
    </row>
    <row r="2763" spans="1:36" x14ac:dyDescent="0.25">
      <c r="A2763" s="353" t="s">
        <v>241</v>
      </c>
      <c r="B2763" s="353" t="s">
        <v>446</v>
      </c>
      <c r="C2763" s="441">
        <f t="shared" si="2370"/>
        <v>20000</v>
      </c>
      <c r="D2763" s="397">
        <v>8000000</v>
      </c>
      <c r="E2763" s="397"/>
      <c r="F2763" s="397"/>
      <c r="G2763" s="397"/>
      <c r="H2763" s="397"/>
      <c r="I2763" s="476">
        <f t="shared" si="2371"/>
        <v>22</v>
      </c>
      <c r="J2763" s="476">
        <f t="shared" si="2372"/>
        <v>1</v>
      </c>
      <c r="K2763" s="358">
        <v>0</v>
      </c>
      <c r="L2763" s="358">
        <v>0</v>
      </c>
      <c r="M2763" s="358">
        <v>0</v>
      </c>
      <c r="N2763" s="358">
        <v>0</v>
      </c>
      <c r="O2763" s="358">
        <f>IF(O2519,0,$D2763*(1+'General Inputs'!$C$4)^(O$3906-$K$3906))*'General Inputs'!$C$6</f>
        <v>1298918.5919999999</v>
      </c>
      <c r="P2763" s="358">
        <f>IF(P2519,0,$D2763*(1+'General Inputs'!$C$4)^(P$3906-$K$3906))*'General Inputs'!$C$6</f>
        <v>1324896.9638399999</v>
      </c>
      <c r="Q2763" s="358">
        <f>IF(Q2519,0,$D2763*(1+'General Inputs'!$C$4)^(Q$3906-$K$3906))*'General Inputs'!$C$6</f>
        <v>1351394.9031168001</v>
      </c>
      <c r="R2763" s="358">
        <f>IF(R2519,0,$D2763*(1+'General Inputs'!$C$4)^(R$3906-$K$3906))*'General Inputs'!$C$6</f>
        <v>1378422.8011791357</v>
      </c>
      <c r="S2763" s="358">
        <f>IF(S2519,0,$D2763*(1+'General Inputs'!$C$4)^(S$3906-$K$3906))*'General Inputs'!$C$6</f>
        <v>1405991.2572027186</v>
      </c>
      <c r="T2763" s="358">
        <f>IF(T2519,0,$D2763*(1+'General Inputs'!$C$4)^(T$3906-$K$3906))*'General Inputs'!$C$6</f>
        <v>1434111.082346773</v>
      </c>
      <c r="U2763" s="358">
        <f>IF(U2519,0,$D2763*(1+'General Inputs'!$C$4)^(U$3906-$K$3906))*'General Inputs'!$C$6</f>
        <v>1462793.3039937085</v>
      </c>
      <c r="V2763" s="358">
        <f>IF(V2519,0,$D2763*(1+'General Inputs'!$C$4)^(V$3906-$K$3906))*'General Inputs'!$C$6</f>
        <v>1492049.1700735826</v>
      </c>
      <c r="W2763" s="358">
        <f>IF(W2519,0,$D2763*(1+'General Inputs'!$C$4)^(W$3906-$K$3906))*'General Inputs'!$C$6</f>
        <v>1521890.1534750543</v>
      </c>
      <c r="X2763" s="358">
        <f>IF(X2519,0,$D2763*(1+'General Inputs'!$C$4)^(X$3906-$K$3906))*'General Inputs'!$C$6</f>
        <v>1552327.9565445553</v>
      </c>
      <c r="Y2763" s="358">
        <f>IF(Y2519,0,$D2763*(1+'General Inputs'!$C$4)^(Y$3906-$K$3906))*'General Inputs'!$C$6</f>
        <v>1583374.5156754467</v>
      </c>
      <c r="Z2763" s="358">
        <f>IF(Z2519,0,$D2763*(1+'General Inputs'!$C$4)^(Z$3906-$K$3906))*'General Inputs'!$C$6</f>
        <v>1615042.0059889548</v>
      </c>
      <c r="AA2763" s="358">
        <f>IF(AA2519,0,$D2763*(1+'General Inputs'!$C$4)^(AA$3906-$K$3906))*'General Inputs'!$C$6</f>
        <v>1647342.8461087344</v>
      </c>
      <c r="AB2763" s="358">
        <f>IF(AB2519,0,$D2763*(1+'General Inputs'!$C$4)^(AB$3906-$K$3906))*'General Inputs'!$C$6</f>
        <v>1680289.7030309094</v>
      </c>
      <c r="AC2763" s="358">
        <f>IF(AC2519,0,$D2763*(1+'General Inputs'!$C$4)^(AC$3906-$K$3906))*'General Inputs'!$C$6</f>
        <v>1713895.4970915273</v>
      </c>
      <c r="AD2763" s="358">
        <f>IF(AD2519,0,$D2763*(1+'General Inputs'!$C$4)^(AD$3906-$K$3906))*'General Inputs'!$C$6</f>
        <v>1748173.4070333578</v>
      </c>
      <c r="AE2763" s="358">
        <f>IF(AE2519,0,$D2763*(1+'General Inputs'!$C$4)^(AE$3906-$K$3906))*'General Inputs'!$C$6</f>
        <v>1783136.8751740248</v>
      </c>
      <c r="AF2763" s="358">
        <f>IF(AF2519,0,$D2763*(1+'General Inputs'!$C$4)^(AF$3906-$K$3906))*'General Inputs'!$C$6</f>
        <v>1818799.6126775055</v>
      </c>
      <c r="AG2763" s="358">
        <f>IF(AG2519,0,$D2763*(1+'General Inputs'!$C$4)^(AG$3906-$K$3906))*'General Inputs'!$C$6</f>
        <v>1855175.6049310556</v>
      </c>
      <c r="AH2763" s="358">
        <f>IF(AH2519,0,$D2763*(1+'General Inputs'!$C$4)^(AH$3906-$K$3906))*'General Inputs'!$C$6</f>
        <v>1892279.1170296762</v>
      </c>
      <c r="AI2763" s="358">
        <f>IF(AI2519,0,$D2763*(1+'General Inputs'!$C$4)^(AI$3906-$K$3906))*'General Inputs'!$C$6</f>
        <v>1930124.6993702701</v>
      </c>
      <c r="AJ2763" s="358">
        <f>IF(AJ2519,0,$D2763*(1+'General Inputs'!$C$4)^(AJ$3906-$K$3906))*'General Inputs'!$C$6</f>
        <v>1968727.1933576753</v>
      </c>
    </row>
    <row r="2764" spans="1:36" x14ac:dyDescent="0.25">
      <c r="A2764" s="353" t="s">
        <v>396</v>
      </c>
      <c r="B2764" s="353" t="s">
        <v>396</v>
      </c>
      <c r="C2764" s="441">
        <f t="shared" si="2370"/>
        <v>2500</v>
      </c>
      <c r="D2764" s="397">
        <v>1750000</v>
      </c>
      <c r="E2764" s="397"/>
      <c r="F2764" s="397"/>
      <c r="G2764" s="397"/>
      <c r="H2764" s="397"/>
      <c r="I2764" s="476">
        <f t="shared" si="2371"/>
        <v>22</v>
      </c>
      <c r="J2764" s="476">
        <f t="shared" si="2372"/>
        <v>1</v>
      </c>
      <c r="K2764" s="358">
        <v>0</v>
      </c>
      <c r="L2764" s="358">
        <v>0</v>
      </c>
      <c r="M2764" s="358">
        <v>0</v>
      </c>
      <c r="N2764" s="358">
        <v>0</v>
      </c>
      <c r="O2764" s="358">
        <f>IF(O2520,0,$D2764*(1+'General Inputs'!$C$4)^(O$3906-$K$3906))*'General Inputs'!$C$6</f>
        <v>284138.44199999998</v>
      </c>
      <c r="P2764" s="358">
        <f>IF(P2520,0,$D2764*(1+'General Inputs'!$C$4)^(P$3906-$K$3906))*'General Inputs'!$C$6</f>
        <v>289821.21083999996</v>
      </c>
      <c r="Q2764" s="358">
        <f>IF(Q2520,0,$D2764*(1+'General Inputs'!$C$4)^(Q$3906-$K$3906))*'General Inputs'!$C$6</f>
        <v>295617.63505679998</v>
      </c>
      <c r="R2764" s="358">
        <f>IF(R2520,0,$D2764*(1+'General Inputs'!$C$4)^(R$3906-$K$3906))*'General Inputs'!$C$6</f>
        <v>301529.98775793595</v>
      </c>
      <c r="S2764" s="358">
        <f>IF(S2520,0,$D2764*(1+'General Inputs'!$C$4)^(S$3906-$K$3906))*'General Inputs'!$C$6</f>
        <v>307560.58751309471</v>
      </c>
      <c r="T2764" s="358">
        <f>IF(T2520,0,$D2764*(1+'General Inputs'!$C$4)^(T$3906-$K$3906))*'General Inputs'!$C$6</f>
        <v>313711.79926335654</v>
      </c>
      <c r="U2764" s="358">
        <f>IF(U2520,0,$D2764*(1+'General Inputs'!$C$4)^(U$3906-$K$3906))*'General Inputs'!$C$6</f>
        <v>319986.03524862375</v>
      </c>
      <c r="V2764" s="358">
        <f>IF(V2520,0,$D2764*(1+'General Inputs'!$C$4)^(V$3906-$K$3906))*'General Inputs'!$C$6</f>
        <v>326385.75595359615</v>
      </c>
      <c r="W2764" s="358">
        <f>IF(W2520,0,$D2764*(1+'General Inputs'!$C$4)^(W$3906-$K$3906))*'General Inputs'!$C$6</f>
        <v>332913.47107266809</v>
      </c>
      <c r="X2764" s="358">
        <f>IF(X2520,0,$D2764*(1+'General Inputs'!$C$4)^(X$3906-$K$3906))*'General Inputs'!$C$6</f>
        <v>339571.74049412145</v>
      </c>
      <c r="Y2764" s="358">
        <f>IF(Y2520,0,$D2764*(1+'General Inputs'!$C$4)^(Y$3906-$K$3906))*'General Inputs'!$C$6</f>
        <v>346363.17530400393</v>
      </c>
      <c r="Z2764" s="358">
        <f>IF(Z2520,0,$D2764*(1+'General Inputs'!$C$4)^(Z$3906-$K$3906))*'General Inputs'!$C$6</f>
        <v>353290.43881008396</v>
      </c>
      <c r="AA2764" s="358">
        <f>IF(AA2520,0,$D2764*(1+'General Inputs'!$C$4)^(AA$3906-$K$3906))*'General Inputs'!$C$6</f>
        <v>360356.2475862857</v>
      </c>
      <c r="AB2764" s="358">
        <f>IF(AB2520,0,$D2764*(1+'General Inputs'!$C$4)^(AB$3906-$K$3906))*'General Inputs'!$C$6</f>
        <v>367563.37253801135</v>
      </c>
      <c r="AC2764" s="358">
        <f>IF(AC2520,0,$D2764*(1+'General Inputs'!$C$4)^(AC$3906-$K$3906))*'General Inputs'!$C$6</f>
        <v>374914.63998877158</v>
      </c>
      <c r="AD2764" s="358">
        <f>IF(AD2520,0,$D2764*(1+'General Inputs'!$C$4)^(AD$3906-$K$3906))*'General Inputs'!$C$6</f>
        <v>382412.93278854695</v>
      </c>
      <c r="AE2764" s="358">
        <f>IF(AE2520,0,$D2764*(1+'General Inputs'!$C$4)^(AE$3906-$K$3906))*'General Inputs'!$C$6</f>
        <v>390061.19144431798</v>
      </c>
      <c r="AF2764" s="358">
        <f>IF(AF2520,0,$D2764*(1+'General Inputs'!$C$4)^(AF$3906-$K$3906))*'General Inputs'!$C$6</f>
        <v>397862.41527320427</v>
      </c>
      <c r="AG2764" s="358">
        <f>IF(AG2520,0,$D2764*(1+'General Inputs'!$C$4)^(AG$3906-$K$3906))*'General Inputs'!$C$6</f>
        <v>405819.66357866843</v>
      </c>
      <c r="AH2764" s="358">
        <f>IF(AH2520,0,$D2764*(1+'General Inputs'!$C$4)^(AH$3906-$K$3906))*'General Inputs'!$C$6</f>
        <v>413936.05685024173</v>
      </c>
      <c r="AI2764" s="358">
        <f>IF(AI2520,0,$D2764*(1+'General Inputs'!$C$4)^(AI$3906-$K$3906))*'General Inputs'!$C$6</f>
        <v>422214.77798724658</v>
      </c>
      <c r="AJ2764" s="358">
        <f>IF(AJ2520,0,$D2764*(1+'General Inputs'!$C$4)^(AJ$3906-$K$3906))*'General Inputs'!$C$6</f>
        <v>430659.07354699151</v>
      </c>
    </row>
    <row r="2765" spans="1:36" x14ac:dyDescent="0.25">
      <c r="A2765" s="353" t="s">
        <v>522</v>
      </c>
      <c r="B2765" s="353" t="s">
        <v>523</v>
      </c>
      <c r="C2765" s="441">
        <f t="shared" si="2370"/>
        <v>2500</v>
      </c>
      <c r="D2765" s="397">
        <v>1750000</v>
      </c>
      <c r="E2765" s="397"/>
      <c r="F2765" s="397"/>
      <c r="G2765" s="397"/>
      <c r="H2765" s="397"/>
      <c r="I2765" s="476">
        <f t="shared" si="2371"/>
        <v>22</v>
      </c>
      <c r="J2765" s="476">
        <f t="shared" si="2372"/>
        <v>1</v>
      </c>
      <c r="K2765" s="358">
        <v>0</v>
      </c>
      <c r="L2765" s="358">
        <v>0</v>
      </c>
      <c r="M2765" s="358">
        <v>0</v>
      </c>
      <c r="N2765" s="358">
        <v>0</v>
      </c>
      <c r="O2765" s="358">
        <f>IF(O2521,0,$D2765*(1+'General Inputs'!$C$4)^(O$3906-$K$3906))*'General Inputs'!$C$6</f>
        <v>284138.44199999998</v>
      </c>
      <c r="P2765" s="358">
        <f>IF(P2521,0,$D2765*(1+'General Inputs'!$C$4)^(P$3906-$K$3906))*'General Inputs'!$C$6</f>
        <v>289821.21083999996</v>
      </c>
      <c r="Q2765" s="358">
        <f>IF(Q2521,0,$D2765*(1+'General Inputs'!$C$4)^(Q$3906-$K$3906))*'General Inputs'!$C$6</f>
        <v>295617.63505679998</v>
      </c>
      <c r="R2765" s="358">
        <f>IF(R2521,0,$D2765*(1+'General Inputs'!$C$4)^(R$3906-$K$3906))*'General Inputs'!$C$6</f>
        <v>301529.98775793595</v>
      </c>
      <c r="S2765" s="358">
        <f>IF(S2521,0,$D2765*(1+'General Inputs'!$C$4)^(S$3906-$K$3906))*'General Inputs'!$C$6</f>
        <v>307560.58751309471</v>
      </c>
      <c r="T2765" s="358">
        <f>IF(T2521,0,$D2765*(1+'General Inputs'!$C$4)^(T$3906-$K$3906))*'General Inputs'!$C$6</f>
        <v>313711.79926335654</v>
      </c>
      <c r="U2765" s="358">
        <f>IF(U2521,0,$D2765*(1+'General Inputs'!$C$4)^(U$3906-$K$3906))*'General Inputs'!$C$6</f>
        <v>319986.03524862375</v>
      </c>
      <c r="V2765" s="358">
        <f>IF(V2521,0,$D2765*(1+'General Inputs'!$C$4)^(V$3906-$K$3906))*'General Inputs'!$C$6</f>
        <v>326385.75595359615</v>
      </c>
      <c r="W2765" s="358">
        <f>IF(W2521,0,$D2765*(1+'General Inputs'!$C$4)^(W$3906-$K$3906))*'General Inputs'!$C$6</f>
        <v>332913.47107266809</v>
      </c>
      <c r="X2765" s="358">
        <f>IF(X2521,0,$D2765*(1+'General Inputs'!$C$4)^(X$3906-$K$3906))*'General Inputs'!$C$6</f>
        <v>339571.74049412145</v>
      </c>
      <c r="Y2765" s="358">
        <f>IF(Y2521,0,$D2765*(1+'General Inputs'!$C$4)^(Y$3906-$K$3906))*'General Inputs'!$C$6</f>
        <v>346363.17530400393</v>
      </c>
      <c r="Z2765" s="358">
        <f>IF(Z2521,0,$D2765*(1+'General Inputs'!$C$4)^(Z$3906-$K$3906))*'General Inputs'!$C$6</f>
        <v>353290.43881008396</v>
      </c>
      <c r="AA2765" s="358">
        <f>IF(AA2521,0,$D2765*(1+'General Inputs'!$C$4)^(AA$3906-$K$3906))*'General Inputs'!$C$6</f>
        <v>360356.2475862857</v>
      </c>
      <c r="AB2765" s="358">
        <f>IF(AB2521,0,$D2765*(1+'General Inputs'!$C$4)^(AB$3906-$K$3906))*'General Inputs'!$C$6</f>
        <v>367563.37253801135</v>
      </c>
      <c r="AC2765" s="358">
        <f>IF(AC2521,0,$D2765*(1+'General Inputs'!$C$4)^(AC$3906-$K$3906))*'General Inputs'!$C$6</f>
        <v>374914.63998877158</v>
      </c>
      <c r="AD2765" s="358">
        <f>IF(AD2521,0,$D2765*(1+'General Inputs'!$C$4)^(AD$3906-$K$3906))*'General Inputs'!$C$6</f>
        <v>382412.93278854695</v>
      </c>
      <c r="AE2765" s="358">
        <f>IF(AE2521,0,$D2765*(1+'General Inputs'!$C$4)^(AE$3906-$K$3906))*'General Inputs'!$C$6</f>
        <v>390061.19144431798</v>
      </c>
      <c r="AF2765" s="358">
        <f>IF(AF2521,0,$D2765*(1+'General Inputs'!$C$4)^(AF$3906-$K$3906))*'General Inputs'!$C$6</f>
        <v>397862.41527320427</v>
      </c>
      <c r="AG2765" s="358">
        <f>IF(AG2521,0,$D2765*(1+'General Inputs'!$C$4)^(AG$3906-$K$3906))*'General Inputs'!$C$6</f>
        <v>405819.66357866843</v>
      </c>
      <c r="AH2765" s="358">
        <f>IF(AH2521,0,$D2765*(1+'General Inputs'!$C$4)^(AH$3906-$K$3906))*'General Inputs'!$C$6</f>
        <v>413936.05685024173</v>
      </c>
      <c r="AI2765" s="358">
        <f>IF(AI2521,0,$D2765*(1+'General Inputs'!$C$4)^(AI$3906-$K$3906))*'General Inputs'!$C$6</f>
        <v>422214.77798724658</v>
      </c>
      <c r="AJ2765" s="358">
        <f>IF(AJ2521,0,$D2765*(1+'General Inputs'!$C$4)^(AJ$3906-$K$3906))*'General Inputs'!$C$6</f>
        <v>430659.07354699151</v>
      </c>
    </row>
    <row r="2766" spans="1:36" x14ac:dyDescent="0.25">
      <c r="A2766" s="353" t="s">
        <v>516</v>
      </c>
      <c r="B2766" s="353" t="s">
        <v>517</v>
      </c>
      <c r="C2766" s="441">
        <f t="shared" si="2370"/>
        <v>2500</v>
      </c>
      <c r="D2766" s="397">
        <v>1750000</v>
      </c>
      <c r="E2766" s="397"/>
      <c r="F2766" s="397"/>
      <c r="G2766" s="397"/>
      <c r="H2766" s="397"/>
      <c r="I2766" s="476">
        <f t="shared" si="2371"/>
        <v>22</v>
      </c>
      <c r="J2766" s="476">
        <f t="shared" si="2372"/>
        <v>1</v>
      </c>
      <c r="K2766" s="358">
        <v>0</v>
      </c>
      <c r="L2766" s="358">
        <v>0</v>
      </c>
      <c r="M2766" s="358">
        <v>0</v>
      </c>
      <c r="N2766" s="358">
        <v>0</v>
      </c>
      <c r="O2766" s="358">
        <f>IF(O2522,0,$D2766*(1+'General Inputs'!$C$4)^(O$3906-$K$3906))*'General Inputs'!$C$6</f>
        <v>284138.44199999998</v>
      </c>
      <c r="P2766" s="358">
        <f>IF(P2522,0,$D2766*(1+'General Inputs'!$C$4)^(P$3906-$K$3906))*'General Inputs'!$C$6</f>
        <v>289821.21083999996</v>
      </c>
      <c r="Q2766" s="358">
        <f>IF(Q2522,0,$D2766*(1+'General Inputs'!$C$4)^(Q$3906-$K$3906))*'General Inputs'!$C$6</f>
        <v>295617.63505679998</v>
      </c>
      <c r="R2766" s="358">
        <f>IF(R2522,0,$D2766*(1+'General Inputs'!$C$4)^(R$3906-$K$3906))*'General Inputs'!$C$6</f>
        <v>301529.98775793595</v>
      </c>
      <c r="S2766" s="358">
        <f>IF(S2522,0,$D2766*(1+'General Inputs'!$C$4)^(S$3906-$K$3906))*'General Inputs'!$C$6</f>
        <v>307560.58751309471</v>
      </c>
      <c r="T2766" s="358">
        <f>IF(T2522,0,$D2766*(1+'General Inputs'!$C$4)^(T$3906-$K$3906))*'General Inputs'!$C$6</f>
        <v>313711.79926335654</v>
      </c>
      <c r="U2766" s="358">
        <f>IF(U2522,0,$D2766*(1+'General Inputs'!$C$4)^(U$3906-$K$3906))*'General Inputs'!$C$6</f>
        <v>319986.03524862375</v>
      </c>
      <c r="V2766" s="358">
        <f>IF(V2522,0,$D2766*(1+'General Inputs'!$C$4)^(V$3906-$K$3906))*'General Inputs'!$C$6</f>
        <v>326385.75595359615</v>
      </c>
      <c r="W2766" s="358">
        <f>IF(W2522,0,$D2766*(1+'General Inputs'!$C$4)^(W$3906-$K$3906))*'General Inputs'!$C$6</f>
        <v>332913.47107266809</v>
      </c>
      <c r="X2766" s="358">
        <f>IF(X2522,0,$D2766*(1+'General Inputs'!$C$4)^(X$3906-$K$3906))*'General Inputs'!$C$6</f>
        <v>339571.74049412145</v>
      </c>
      <c r="Y2766" s="358">
        <f>IF(Y2522,0,$D2766*(1+'General Inputs'!$C$4)^(Y$3906-$K$3906))*'General Inputs'!$C$6</f>
        <v>346363.17530400393</v>
      </c>
      <c r="Z2766" s="358">
        <f>IF(Z2522,0,$D2766*(1+'General Inputs'!$C$4)^(Z$3906-$K$3906))*'General Inputs'!$C$6</f>
        <v>353290.43881008396</v>
      </c>
      <c r="AA2766" s="358">
        <f>IF(AA2522,0,$D2766*(1+'General Inputs'!$C$4)^(AA$3906-$K$3906))*'General Inputs'!$C$6</f>
        <v>360356.2475862857</v>
      </c>
      <c r="AB2766" s="358">
        <f>IF(AB2522,0,$D2766*(1+'General Inputs'!$C$4)^(AB$3906-$K$3906))*'General Inputs'!$C$6</f>
        <v>367563.37253801135</v>
      </c>
      <c r="AC2766" s="358">
        <f>IF(AC2522,0,$D2766*(1+'General Inputs'!$C$4)^(AC$3906-$K$3906))*'General Inputs'!$C$6</f>
        <v>374914.63998877158</v>
      </c>
      <c r="AD2766" s="358">
        <f>IF(AD2522,0,$D2766*(1+'General Inputs'!$C$4)^(AD$3906-$K$3906))*'General Inputs'!$C$6</f>
        <v>382412.93278854695</v>
      </c>
      <c r="AE2766" s="358">
        <f>IF(AE2522,0,$D2766*(1+'General Inputs'!$C$4)^(AE$3906-$K$3906))*'General Inputs'!$C$6</f>
        <v>390061.19144431798</v>
      </c>
      <c r="AF2766" s="358">
        <f>IF(AF2522,0,$D2766*(1+'General Inputs'!$C$4)^(AF$3906-$K$3906))*'General Inputs'!$C$6</f>
        <v>397862.41527320427</v>
      </c>
      <c r="AG2766" s="358">
        <f>IF(AG2522,0,$D2766*(1+'General Inputs'!$C$4)^(AG$3906-$K$3906))*'General Inputs'!$C$6</f>
        <v>405819.66357866843</v>
      </c>
      <c r="AH2766" s="358">
        <f>IF(AH2522,0,$D2766*(1+'General Inputs'!$C$4)^(AH$3906-$K$3906))*'General Inputs'!$C$6</f>
        <v>413936.05685024173</v>
      </c>
      <c r="AI2766" s="358">
        <f>IF(AI2522,0,$D2766*(1+'General Inputs'!$C$4)^(AI$3906-$K$3906))*'General Inputs'!$C$6</f>
        <v>422214.77798724658</v>
      </c>
      <c r="AJ2766" s="358">
        <f>IF(AJ2522,0,$D2766*(1+'General Inputs'!$C$4)^(AJ$3906-$K$3906))*'General Inputs'!$C$6</f>
        <v>430659.07354699151</v>
      </c>
    </row>
    <row r="2767" spans="1:36" x14ac:dyDescent="0.25">
      <c r="A2767" s="353" t="s">
        <v>535</v>
      </c>
      <c r="B2767" s="353" t="s">
        <v>535</v>
      </c>
      <c r="C2767" s="441">
        <f t="shared" si="2370"/>
        <v>4992</v>
      </c>
      <c r="D2767" s="397">
        <v>1750000</v>
      </c>
      <c r="E2767" s="397"/>
      <c r="F2767" s="397"/>
      <c r="G2767" s="397"/>
      <c r="H2767" s="397"/>
      <c r="I2767" s="476">
        <f t="shared" si="2371"/>
        <v>22</v>
      </c>
      <c r="J2767" s="476">
        <f t="shared" si="2372"/>
        <v>1</v>
      </c>
      <c r="K2767" s="358">
        <v>0</v>
      </c>
      <c r="L2767" s="358">
        <v>0</v>
      </c>
      <c r="M2767" s="358">
        <v>0</v>
      </c>
      <c r="N2767" s="358">
        <v>0</v>
      </c>
      <c r="O2767" s="358">
        <f>IF(O2523,0,$D2767*(1+'General Inputs'!$C$4)^(O$3906-$K$3906))*'General Inputs'!$C$6</f>
        <v>284138.44199999998</v>
      </c>
      <c r="P2767" s="358">
        <f>IF(P2523,0,$D2767*(1+'General Inputs'!$C$4)^(P$3906-$K$3906))*'General Inputs'!$C$6</f>
        <v>289821.21083999996</v>
      </c>
      <c r="Q2767" s="358">
        <f>IF(Q2523,0,$D2767*(1+'General Inputs'!$C$4)^(Q$3906-$K$3906))*'General Inputs'!$C$6</f>
        <v>295617.63505679998</v>
      </c>
      <c r="R2767" s="358">
        <f>IF(R2523,0,$D2767*(1+'General Inputs'!$C$4)^(R$3906-$K$3906))*'General Inputs'!$C$6</f>
        <v>301529.98775793595</v>
      </c>
      <c r="S2767" s="358">
        <f>IF(S2523,0,$D2767*(1+'General Inputs'!$C$4)^(S$3906-$K$3906))*'General Inputs'!$C$6</f>
        <v>307560.58751309471</v>
      </c>
      <c r="T2767" s="358">
        <f>IF(T2523,0,$D2767*(1+'General Inputs'!$C$4)^(T$3906-$K$3906))*'General Inputs'!$C$6</f>
        <v>313711.79926335654</v>
      </c>
      <c r="U2767" s="358">
        <f>IF(U2523,0,$D2767*(1+'General Inputs'!$C$4)^(U$3906-$K$3906))*'General Inputs'!$C$6</f>
        <v>319986.03524862375</v>
      </c>
      <c r="V2767" s="358">
        <f>IF(V2523,0,$D2767*(1+'General Inputs'!$C$4)^(V$3906-$K$3906))*'General Inputs'!$C$6</f>
        <v>326385.75595359615</v>
      </c>
      <c r="W2767" s="358">
        <f>IF(W2523,0,$D2767*(1+'General Inputs'!$C$4)^(W$3906-$K$3906))*'General Inputs'!$C$6</f>
        <v>332913.47107266809</v>
      </c>
      <c r="X2767" s="358">
        <f>IF(X2523,0,$D2767*(1+'General Inputs'!$C$4)^(X$3906-$K$3906))*'General Inputs'!$C$6</f>
        <v>339571.74049412145</v>
      </c>
      <c r="Y2767" s="358">
        <f>IF(Y2523,0,$D2767*(1+'General Inputs'!$C$4)^(Y$3906-$K$3906))*'General Inputs'!$C$6</f>
        <v>346363.17530400393</v>
      </c>
      <c r="Z2767" s="358">
        <f>IF(Z2523,0,$D2767*(1+'General Inputs'!$C$4)^(Z$3906-$K$3906))*'General Inputs'!$C$6</f>
        <v>353290.43881008396</v>
      </c>
      <c r="AA2767" s="358">
        <f>IF(AA2523,0,$D2767*(1+'General Inputs'!$C$4)^(AA$3906-$K$3906))*'General Inputs'!$C$6</f>
        <v>360356.2475862857</v>
      </c>
      <c r="AB2767" s="358">
        <f>IF(AB2523,0,$D2767*(1+'General Inputs'!$C$4)^(AB$3906-$K$3906))*'General Inputs'!$C$6</f>
        <v>367563.37253801135</v>
      </c>
      <c r="AC2767" s="358">
        <f>IF(AC2523,0,$D2767*(1+'General Inputs'!$C$4)^(AC$3906-$K$3906))*'General Inputs'!$C$6</f>
        <v>374914.63998877158</v>
      </c>
      <c r="AD2767" s="358">
        <f>IF(AD2523,0,$D2767*(1+'General Inputs'!$C$4)^(AD$3906-$K$3906))*'General Inputs'!$C$6</f>
        <v>382412.93278854695</v>
      </c>
      <c r="AE2767" s="358">
        <f>IF(AE2523,0,$D2767*(1+'General Inputs'!$C$4)^(AE$3906-$K$3906))*'General Inputs'!$C$6</f>
        <v>390061.19144431798</v>
      </c>
      <c r="AF2767" s="358">
        <f>IF(AF2523,0,$D2767*(1+'General Inputs'!$C$4)^(AF$3906-$K$3906))*'General Inputs'!$C$6</f>
        <v>397862.41527320427</v>
      </c>
      <c r="AG2767" s="358">
        <f>IF(AG2523,0,$D2767*(1+'General Inputs'!$C$4)^(AG$3906-$K$3906))*'General Inputs'!$C$6</f>
        <v>405819.66357866843</v>
      </c>
      <c r="AH2767" s="358">
        <f>IF(AH2523,0,$D2767*(1+'General Inputs'!$C$4)^(AH$3906-$K$3906))*'General Inputs'!$C$6</f>
        <v>413936.05685024173</v>
      </c>
      <c r="AI2767" s="358">
        <f>IF(AI2523,0,$D2767*(1+'General Inputs'!$C$4)^(AI$3906-$K$3906))*'General Inputs'!$C$6</f>
        <v>422214.77798724658</v>
      </c>
      <c r="AJ2767" s="358">
        <f>IF(AJ2523,0,$D2767*(1+'General Inputs'!$C$4)^(AJ$3906-$K$3906))*'General Inputs'!$C$6</f>
        <v>430659.07354699151</v>
      </c>
    </row>
    <row r="2768" spans="1:36" x14ac:dyDescent="0.25">
      <c r="A2768" s="353" t="s">
        <v>424</v>
      </c>
      <c r="B2768" s="353" t="s">
        <v>424</v>
      </c>
      <c r="C2768" s="441">
        <f t="shared" si="2370"/>
        <v>1002</v>
      </c>
      <c r="D2768" s="397">
        <v>1750000</v>
      </c>
      <c r="E2768" s="397"/>
      <c r="F2768" s="397"/>
      <c r="G2768" s="397"/>
      <c r="H2768" s="397"/>
      <c r="I2768" s="476">
        <f t="shared" si="2371"/>
        <v>22</v>
      </c>
      <c r="J2768" s="476">
        <f t="shared" si="2372"/>
        <v>1</v>
      </c>
      <c r="K2768" s="358">
        <v>0</v>
      </c>
      <c r="L2768" s="358">
        <v>0</v>
      </c>
      <c r="M2768" s="358">
        <v>0</v>
      </c>
      <c r="N2768" s="358">
        <v>0</v>
      </c>
      <c r="O2768" s="358">
        <f>IF(O2524,0,$D2768*(1+'General Inputs'!$C$4)^(O$3906-$K$3906))*'General Inputs'!$C$6</f>
        <v>284138.44199999998</v>
      </c>
      <c r="P2768" s="358">
        <f>IF(P2524,0,$D2768*(1+'General Inputs'!$C$4)^(P$3906-$K$3906))*'General Inputs'!$C$6</f>
        <v>289821.21083999996</v>
      </c>
      <c r="Q2768" s="358">
        <f>IF(Q2524,0,$D2768*(1+'General Inputs'!$C$4)^(Q$3906-$K$3906))*'General Inputs'!$C$6</f>
        <v>295617.63505679998</v>
      </c>
      <c r="R2768" s="358">
        <f>IF(R2524,0,$D2768*(1+'General Inputs'!$C$4)^(R$3906-$K$3906))*'General Inputs'!$C$6</f>
        <v>301529.98775793595</v>
      </c>
      <c r="S2768" s="358">
        <f>IF(S2524,0,$D2768*(1+'General Inputs'!$C$4)^(S$3906-$K$3906))*'General Inputs'!$C$6</f>
        <v>307560.58751309471</v>
      </c>
      <c r="T2768" s="358">
        <f>IF(T2524,0,$D2768*(1+'General Inputs'!$C$4)^(T$3906-$K$3906))*'General Inputs'!$C$6</f>
        <v>313711.79926335654</v>
      </c>
      <c r="U2768" s="358">
        <f>IF(U2524,0,$D2768*(1+'General Inputs'!$C$4)^(U$3906-$K$3906))*'General Inputs'!$C$6</f>
        <v>319986.03524862375</v>
      </c>
      <c r="V2768" s="358">
        <f>IF(V2524,0,$D2768*(1+'General Inputs'!$C$4)^(V$3906-$K$3906))*'General Inputs'!$C$6</f>
        <v>326385.75595359615</v>
      </c>
      <c r="W2768" s="358">
        <f>IF(W2524,0,$D2768*(1+'General Inputs'!$C$4)^(W$3906-$K$3906))*'General Inputs'!$C$6</f>
        <v>332913.47107266809</v>
      </c>
      <c r="X2768" s="358">
        <f>IF(X2524,0,$D2768*(1+'General Inputs'!$C$4)^(X$3906-$K$3906))*'General Inputs'!$C$6</f>
        <v>339571.74049412145</v>
      </c>
      <c r="Y2768" s="358">
        <f>IF(Y2524,0,$D2768*(1+'General Inputs'!$C$4)^(Y$3906-$K$3906))*'General Inputs'!$C$6</f>
        <v>346363.17530400393</v>
      </c>
      <c r="Z2768" s="358">
        <f>IF(Z2524,0,$D2768*(1+'General Inputs'!$C$4)^(Z$3906-$K$3906))*'General Inputs'!$C$6</f>
        <v>353290.43881008396</v>
      </c>
      <c r="AA2768" s="358">
        <f>IF(AA2524,0,$D2768*(1+'General Inputs'!$C$4)^(AA$3906-$K$3906))*'General Inputs'!$C$6</f>
        <v>360356.2475862857</v>
      </c>
      <c r="AB2768" s="358">
        <f>IF(AB2524,0,$D2768*(1+'General Inputs'!$C$4)^(AB$3906-$K$3906))*'General Inputs'!$C$6</f>
        <v>367563.37253801135</v>
      </c>
      <c r="AC2768" s="358">
        <f>IF(AC2524,0,$D2768*(1+'General Inputs'!$C$4)^(AC$3906-$K$3906))*'General Inputs'!$C$6</f>
        <v>374914.63998877158</v>
      </c>
      <c r="AD2768" s="358">
        <f>IF(AD2524,0,$D2768*(1+'General Inputs'!$C$4)^(AD$3906-$K$3906))*'General Inputs'!$C$6</f>
        <v>382412.93278854695</v>
      </c>
      <c r="AE2768" s="358">
        <f>IF(AE2524,0,$D2768*(1+'General Inputs'!$C$4)^(AE$3906-$K$3906))*'General Inputs'!$C$6</f>
        <v>390061.19144431798</v>
      </c>
      <c r="AF2768" s="358">
        <f>IF(AF2524,0,$D2768*(1+'General Inputs'!$C$4)^(AF$3906-$K$3906))*'General Inputs'!$C$6</f>
        <v>397862.41527320427</v>
      </c>
      <c r="AG2768" s="358">
        <f>IF(AG2524,0,$D2768*(1+'General Inputs'!$C$4)^(AG$3906-$K$3906))*'General Inputs'!$C$6</f>
        <v>405819.66357866843</v>
      </c>
      <c r="AH2768" s="358">
        <f>IF(AH2524,0,$D2768*(1+'General Inputs'!$C$4)^(AH$3906-$K$3906))*'General Inputs'!$C$6</f>
        <v>413936.05685024173</v>
      </c>
      <c r="AI2768" s="358">
        <f>IF(AI2524,0,$D2768*(1+'General Inputs'!$C$4)^(AI$3906-$K$3906))*'General Inputs'!$C$6</f>
        <v>422214.77798724658</v>
      </c>
      <c r="AJ2768" s="358">
        <f>IF(AJ2524,0,$D2768*(1+'General Inputs'!$C$4)^(AJ$3906-$K$3906))*'General Inputs'!$C$6</f>
        <v>430659.07354699151</v>
      </c>
    </row>
    <row r="2769" spans="1:36" x14ac:dyDescent="0.25">
      <c r="A2769" s="353" t="s">
        <v>438</v>
      </c>
      <c r="B2769" s="353" t="s">
        <v>438</v>
      </c>
      <c r="C2769" s="441">
        <f t="shared" si="2370"/>
        <v>2500</v>
      </c>
      <c r="D2769" s="397">
        <v>1750000</v>
      </c>
      <c r="E2769" s="397"/>
      <c r="F2769" s="397"/>
      <c r="G2769" s="397"/>
      <c r="H2769" s="397"/>
      <c r="I2769" s="476">
        <f t="shared" si="2371"/>
        <v>22</v>
      </c>
      <c r="J2769" s="476">
        <f t="shared" si="2372"/>
        <v>1</v>
      </c>
      <c r="K2769" s="358">
        <v>0</v>
      </c>
      <c r="L2769" s="358">
        <v>0</v>
      </c>
      <c r="M2769" s="358">
        <v>0</v>
      </c>
      <c r="N2769" s="358">
        <v>0</v>
      </c>
      <c r="O2769" s="358">
        <f>IF(O2525,0,$D2769*(1+'General Inputs'!$C$4)^(O$3906-$K$3906))*'General Inputs'!$C$6</f>
        <v>284138.44199999998</v>
      </c>
      <c r="P2769" s="358">
        <f>IF(P2525,0,$D2769*(1+'General Inputs'!$C$4)^(P$3906-$K$3906))*'General Inputs'!$C$6</f>
        <v>289821.21083999996</v>
      </c>
      <c r="Q2769" s="358">
        <f>IF(Q2525,0,$D2769*(1+'General Inputs'!$C$4)^(Q$3906-$K$3906))*'General Inputs'!$C$6</f>
        <v>295617.63505679998</v>
      </c>
      <c r="R2769" s="358">
        <f>IF(R2525,0,$D2769*(1+'General Inputs'!$C$4)^(R$3906-$K$3906))*'General Inputs'!$C$6</f>
        <v>301529.98775793595</v>
      </c>
      <c r="S2769" s="358">
        <f>IF(S2525,0,$D2769*(1+'General Inputs'!$C$4)^(S$3906-$K$3906))*'General Inputs'!$C$6</f>
        <v>307560.58751309471</v>
      </c>
      <c r="T2769" s="358">
        <f>IF(T2525,0,$D2769*(1+'General Inputs'!$C$4)^(T$3906-$K$3906))*'General Inputs'!$C$6</f>
        <v>313711.79926335654</v>
      </c>
      <c r="U2769" s="358">
        <f>IF(U2525,0,$D2769*(1+'General Inputs'!$C$4)^(U$3906-$K$3906))*'General Inputs'!$C$6</f>
        <v>319986.03524862375</v>
      </c>
      <c r="V2769" s="358">
        <f>IF(V2525,0,$D2769*(1+'General Inputs'!$C$4)^(V$3906-$K$3906))*'General Inputs'!$C$6</f>
        <v>326385.75595359615</v>
      </c>
      <c r="W2769" s="358">
        <f>IF(W2525,0,$D2769*(1+'General Inputs'!$C$4)^(W$3906-$K$3906))*'General Inputs'!$C$6</f>
        <v>332913.47107266809</v>
      </c>
      <c r="X2769" s="358">
        <f>IF(X2525,0,$D2769*(1+'General Inputs'!$C$4)^(X$3906-$K$3906))*'General Inputs'!$C$6</f>
        <v>339571.74049412145</v>
      </c>
      <c r="Y2769" s="358">
        <f>IF(Y2525,0,$D2769*(1+'General Inputs'!$C$4)^(Y$3906-$K$3906))*'General Inputs'!$C$6</f>
        <v>346363.17530400393</v>
      </c>
      <c r="Z2769" s="358">
        <f>IF(Z2525,0,$D2769*(1+'General Inputs'!$C$4)^(Z$3906-$K$3906))*'General Inputs'!$C$6</f>
        <v>353290.43881008396</v>
      </c>
      <c r="AA2769" s="358">
        <f>IF(AA2525,0,$D2769*(1+'General Inputs'!$C$4)^(AA$3906-$K$3906))*'General Inputs'!$C$6</f>
        <v>360356.2475862857</v>
      </c>
      <c r="AB2769" s="358">
        <f>IF(AB2525,0,$D2769*(1+'General Inputs'!$C$4)^(AB$3906-$K$3906))*'General Inputs'!$C$6</f>
        <v>367563.37253801135</v>
      </c>
      <c r="AC2769" s="358">
        <f>IF(AC2525,0,$D2769*(1+'General Inputs'!$C$4)^(AC$3906-$K$3906))*'General Inputs'!$C$6</f>
        <v>374914.63998877158</v>
      </c>
      <c r="AD2769" s="358">
        <f>IF(AD2525,0,$D2769*(1+'General Inputs'!$C$4)^(AD$3906-$K$3906))*'General Inputs'!$C$6</f>
        <v>382412.93278854695</v>
      </c>
      <c r="AE2769" s="358">
        <f>IF(AE2525,0,$D2769*(1+'General Inputs'!$C$4)^(AE$3906-$K$3906))*'General Inputs'!$C$6</f>
        <v>390061.19144431798</v>
      </c>
      <c r="AF2769" s="358">
        <f>IF(AF2525,0,$D2769*(1+'General Inputs'!$C$4)^(AF$3906-$K$3906))*'General Inputs'!$C$6</f>
        <v>397862.41527320427</v>
      </c>
      <c r="AG2769" s="358">
        <f>IF(AG2525,0,$D2769*(1+'General Inputs'!$C$4)^(AG$3906-$K$3906))*'General Inputs'!$C$6</f>
        <v>405819.66357866843</v>
      </c>
      <c r="AH2769" s="358">
        <f>IF(AH2525,0,$D2769*(1+'General Inputs'!$C$4)^(AH$3906-$K$3906))*'General Inputs'!$C$6</f>
        <v>413936.05685024173</v>
      </c>
      <c r="AI2769" s="358">
        <f>IF(AI2525,0,$D2769*(1+'General Inputs'!$C$4)^(AI$3906-$K$3906))*'General Inputs'!$C$6</f>
        <v>422214.77798724658</v>
      </c>
      <c r="AJ2769" s="358">
        <f>IF(AJ2525,0,$D2769*(1+'General Inputs'!$C$4)^(AJ$3906-$K$3906))*'General Inputs'!$C$6</f>
        <v>430659.07354699151</v>
      </c>
    </row>
    <row r="2770" spans="1:36" x14ac:dyDescent="0.25">
      <c r="A2770" s="353" t="s">
        <v>452</v>
      </c>
      <c r="B2770" s="353" t="s">
        <v>453</v>
      </c>
      <c r="C2770" s="441">
        <f t="shared" si="2370"/>
        <v>6250</v>
      </c>
      <c r="D2770" s="397">
        <v>8000000</v>
      </c>
      <c r="E2770" s="397"/>
      <c r="F2770" s="397"/>
      <c r="G2770" s="397"/>
      <c r="H2770" s="397"/>
      <c r="I2770" s="476">
        <f t="shared" si="2371"/>
        <v>22</v>
      </c>
      <c r="J2770" s="476">
        <f t="shared" si="2372"/>
        <v>1</v>
      </c>
      <c r="K2770" s="358">
        <v>0</v>
      </c>
      <c r="L2770" s="358">
        <v>0</v>
      </c>
      <c r="M2770" s="358">
        <v>0</v>
      </c>
      <c r="N2770" s="358">
        <v>0</v>
      </c>
      <c r="O2770" s="358">
        <f>IF(O2526,0,$D2770*(1+'General Inputs'!$C$4)^(O$3906-$K$3906))*'General Inputs'!$C$6</f>
        <v>1298918.5919999999</v>
      </c>
      <c r="P2770" s="358">
        <f>IF(P2526,0,$D2770*(1+'General Inputs'!$C$4)^(P$3906-$K$3906))*'General Inputs'!$C$6</f>
        <v>1324896.9638399999</v>
      </c>
      <c r="Q2770" s="358">
        <f>IF(Q2526,0,$D2770*(1+'General Inputs'!$C$4)^(Q$3906-$K$3906))*'General Inputs'!$C$6</f>
        <v>1351394.9031168001</v>
      </c>
      <c r="R2770" s="358">
        <f>IF(R2526,0,$D2770*(1+'General Inputs'!$C$4)^(R$3906-$K$3906))*'General Inputs'!$C$6</f>
        <v>1378422.8011791357</v>
      </c>
      <c r="S2770" s="358">
        <f>IF(S2526,0,$D2770*(1+'General Inputs'!$C$4)^(S$3906-$K$3906))*'General Inputs'!$C$6</f>
        <v>1405991.2572027186</v>
      </c>
      <c r="T2770" s="358">
        <f>IF(T2526,0,$D2770*(1+'General Inputs'!$C$4)^(T$3906-$K$3906))*'General Inputs'!$C$6</f>
        <v>1434111.082346773</v>
      </c>
      <c r="U2770" s="358">
        <f>IF(U2526,0,$D2770*(1+'General Inputs'!$C$4)^(U$3906-$K$3906))*'General Inputs'!$C$6</f>
        <v>1462793.3039937085</v>
      </c>
      <c r="V2770" s="358">
        <f>IF(V2526,0,$D2770*(1+'General Inputs'!$C$4)^(V$3906-$K$3906))*'General Inputs'!$C$6</f>
        <v>1492049.1700735826</v>
      </c>
      <c r="W2770" s="358">
        <f>IF(W2526,0,$D2770*(1+'General Inputs'!$C$4)^(W$3906-$K$3906))*'General Inputs'!$C$6</f>
        <v>1521890.1534750543</v>
      </c>
      <c r="X2770" s="358">
        <f>IF(X2526,0,$D2770*(1+'General Inputs'!$C$4)^(X$3906-$K$3906))*'General Inputs'!$C$6</f>
        <v>1552327.9565445553</v>
      </c>
      <c r="Y2770" s="358">
        <f>IF(Y2526,0,$D2770*(1+'General Inputs'!$C$4)^(Y$3906-$K$3906))*'General Inputs'!$C$6</f>
        <v>1583374.5156754467</v>
      </c>
      <c r="Z2770" s="358">
        <f>IF(Z2526,0,$D2770*(1+'General Inputs'!$C$4)^(Z$3906-$K$3906))*'General Inputs'!$C$6</f>
        <v>1615042.0059889548</v>
      </c>
      <c r="AA2770" s="358">
        <f>IF(AA2526,0,$D2770*(1+'General Inputs'!$C$4)^(AA$3906-$K$3906))*'General Inputs'!$C$6</f>
        <v>1647342.8461087344</v>
      </c>
      <c r="AB2770" s="358">
        <f>IF(AB2526,0,$D2770*(1+'General Inputs'!$C$4)^(AB$3906-$K$3906))*'General Inputs'!$C$6</f>
        <v>1680289.7030309094</v>
      </c>
      <c r="AC2770" s="358">
        <f>IF(AC2526,0,$D2770*(1+'General Inputs'!$C$4)^(AC$3906-$K$3906))*'General Inputs'!$C$6</f>
        <v>1713895.4970915273</v>
      </c>
      <c r="AD2770" s="358">
        <f>IF(AD2526,0,$D2770*(1+'General Inputs'!$C$4)^(AD$3906-$K$3906))*'General Inputs'!$C$6</f>
        <v>1748173.4070333578</v>
      </c>
      <c r="AE2770" s="358">
        <f>IF(AE2526,0,$D2770*(1+'General Inputs'!$C$4)^(AE$3906-$K$3906))*'General Inputs'!$C$6</f>
        <v>1783136.8751740248</v>
      </c>
      <c r="AF2770" s="358">
        <f>IF(AF2526,0,$D2770*(1+'General Inputs'!$C$4)^(AF$3906-$K$3906))*'General Inputs'!$C$6</f>
        <v>1818799.6126775055</v>
      </c>
      <c r="AG2770" s="358">
        <f>IF(AG2526,0,$D2770*(1+'General Inputs'!$C$4)^(AG$3906-$K$3906))*'General Inputs'!$C$6</f>
        <v>1855175.6049310556</v>
      </c>
      <c r="AH2770" s="358">
        <f>IF(AH2526,0,$D2770*(1+'General Inputs'!$C$4)^(AH$3906-$K$3906))*'General Inputs'!$C$6</f>
        <v>1892279.1170296762</v>
      </c>
      <c r="AI2770" s="358">
        <f>IF(AI2526,0,$D2770*(1+'General Inputs'!$C$4)^(AI$3906-$K$3906))*'General Inputs'!$C$6</f>
        <v>1930124.6993702701</v>
      </c>
      <c r="AJ2770" s="358">
        <f>IF(AJ2526,0,$D2770*(1+'General Inputs'!$C$4)^(AJ$3906-$K$3906))*'General Inputs'!$C$6</f>
        <v>1968727.1933576753</v>
      </c>
    </row>
    <row r="2771" spans="1:36" x14ac:dyDescent="0.25">
      <c r="A2771" s="353" t="s">
        <v>538</v>
      </c>
      <c r="B2771" s="353" t="s">
        <v>538</v>
      </c>
      <c r="C2771" s="441">
        <f t="shared" si="2370"/>
        <v>2500</v>
      </c>
      <c r="D2771" s="397">
        <v>1750000</v>
      </c>
      <c r="E2771" s="397"/>
      <c r="F2771" s="397"/>
      <c r="G2771" s="397"/>
      <c r="H2771" s="397"/>
      <c r="I2771" s="476">
        <f t="shared" si="2371"/>
        <v>22</v>
      </c>
      <c r="J2771" s="476">
        <f t="shared" si="2372"/>
        <v>1</v>
      </c>
      <c r="K2771" s="358">
        <v>0</v>
      </c>
      <c r="L2771" s="358">
        <v>0</v>
      </c>
      <c r="M2771" s="358">
        <v>0</v>
      </c>
      <c r="N2771" s="358">
        <v>0</v>
      </c>
      <c r="O2771" s="358">
        <f>IF(O2527,0,$D2771*(1+'General Inputs'!$C$4)^(O$3906-$K$3906))*'General Inputs'!$C$6</f>
        <v>284138.44199999998</v>
      </c>
      <c r="P2771" s="358">
        <f>IF(P2527,0,$D2771*(1+'General Inputs'!$C$4)^(P$3906-$K$3906))*'General Inputs'!$C$6</f>
        <v>289821.21083999996</v>
      </c>
      <c r="Q2771" s="358">
        <f>IF(Q2527,0,$D2771*(1+'General Inputs'!$C$4)^(Q$3906-$K$3906))*'General Inputs'!$C$6</f>
        <v>295617.63505679998</v>
      </c>
      <c r="R2771" s="358">
        <f>IF(R2527,0,$D2771*(1+'General Inputs'!$C$4)^(R$3906-$K$3906))*'General Inputs'!$C$6</f>
        <v>301529.98775793595</v>
      </c>
      <c r="S2771" s="358">
        <f>IF(S2527,0,$D2771*(1+'General Inputs'!$C$4)^(S$3906-$K$3906))*'General Inputs'!$C$6</f>
        <v>307560.58751309471</v>
      </c>
      <c r="T2771" s="358">
        <f>IF(T2527,0,$D2771*(1+'General Inputs'!$C$4)^(T$3906-$K$3906))*'General Inputs'!$C$6</f>
        <v>313711.79926335654</v>
      </c>
      <c r="U2771" s="358">
        <f>IF(U2527,0,$D2771*(1+'General Inputs'!$C$4)^(U$3906-$K$3906))*'General Inputs'!$C$6</f>
        <v>319986.03524862375</v>
      </c>
      <c r="V2771" s="358">
        <f>IF(V2527,0,$D2771*(1+'General Inputs'!$C$4)^(V$3906-$K$3906))*'General Inputs'!$C$6</f>
        <v>326385.75595359615</v>
      </c>
      <c r="W2771" s="358">
        <f>IF(W2527,0,$D2771*(1+'General Inputs'!$C$4)^(W$3906-$K$3906))*'General Inputs'!$C$6</f>
        <v>332913.47107266809</v>
      </c>
      <c r="X2771" s="358">
        <f>IF(X2527,0,$D2771*(1+'General Inputs'!$C$4)^(X$3906-$K$3906))*'General Inputs'!$C$6</f>
        <v>339571.74049412145</v>
      </c>
      <c r="Y2771" s="358">
        <f>IF(Y2527,0,$D2771*(1+'General Inputs'!$C$4)^(Y$3906-$K$3906))*'General Inputs'!$C$6</f>
        <v>346363.17530400393</v>
      </c>
      <c r="Z2771" s="358">
        <f>IF(Z2527,0,$D2771*(1+'General Inputs'!$C$4)^(Z$3906-$K$3906))*'General Inputs'!$C$6</f>
        <v>353290.43881008396</v>
      </c>
      <c r="AA2771" s="358">
        <f>IF(AA2527,0,$D2771*(1+'General Inputs'!$C$4)^(AA$3906-$K$3906))*'General Inputs'!$C$6</f>
        <v>360356.2475862857</v>
      </c>
      <c r="AB2771" s="358">
        <f>IF(AB2527,0,$D2771*(1+'General Inputs'!$C$4)^(AB$3906-$K$3906))*'General Inputs'!$C$6</f>
        <v>367563.37253801135</v>
      </c>
      <c r="AC2771" s="358">
        <f>IF(AC2527,0,$D2771*(1+'General Inputs'!$C$4)^(AC$3906-$K$3906))*'General Inputs'!$C$6</f>
        <v>374914.63998877158</v>
      </c>
      <c r="AD2771" s="358">
        <f>IF(AD2527,0,$D2771*(1+'General Inputs'!$C$4)^(AD$3906-$K$3906))*'General Inputs'!$C$6</f>
        <v>382412.93278854695</v>
      </c>
      <c r="AE2771" s="358">
        <f>IF(AE2527,0,$D2771*(1+'General Inputs'!$C$4)^(AE$3906-$K$3906))*'General Inputs'!$C$6</f>
        <v>390061.19144431798</v>
      </c>
      <c r="AF2771" s="358">
        <f>IF(AF2527,0,$D2771*(1+'General Inputs'!$C$4)^(AF$3906-$K$3906))*'General Inputs'!$C$6</f>
        <v>397862.41527320427</v>
      </c>
      <c r="AG2771" s="358">
        <f>IF(AG2527,0,$D2771*(1+'General Inputs'!$C$4)^(AG$3906-$K$3906))*'General Inputs'!$C$6</f>
        <v>405819.66357866843</v>
      </c>
      <c r="AH2771" s="358">
        <f>IF(AH2527,0,$D2771*(1+'General Inputs'!$C$4)^(AH$3906-$K$3906))*'General Inputs'!$C$6</f>
        <v>413936.05685024173</v>
      </c>
      <c r="AI2771" s="358">
        <f>IF(AI2527,0,$D2771*(1+'General Inputs'!$C$4)^(AI$3906-$K$3906))*'General Inputs'!$C$6</f>
        <v>422214.77798724658</v>
      </c>
      <c r="AJ2771" s="358">
        <f>IF(AJ2527,0,$D2771*(1+'General Inputs'!$C$4)^(AJ$3906-$K$3906))*'General Inputs'!$C$6</f>
        <v>430659.07354699151</v>
      </c>
    </row>
    <row r="2772" spans="1:36" x14ac:dyDescent="0.25">
      <c r="A2772" s="353" t="s">
        <v>242</v>
      </c>
      <c r="B2772" s="353" t="s">
        <v>455</v>
      </c>
      <c r="C2772" s="441">
        <f t="shared" si="2370"/>
        <v>25000</v>
      </c>
      <c r="D2772" s="397">
        <v>20000000</v>
      </c>
      <c r="E2772" s="397"/>
      <c r="F2772" s="397"/>
      <c r="G2772" s="397"/>
      <c r="H2772" s="397"/>
      <c r="I2772" s="476">
        <f t="shared" si="2371"/>
        <v>22</v>
      </c>
      <c r="J2772" s="476">
        <f t="shared" si="2372"/>
        <v>1</v>
      </c>
      <c r="K2772" s="358">
        <v>0</v>
      </c>
      <c r="L2772" s="358">
        <v>0</v>
      </c>
      <c r="M2772" s="358">
        <v>0</v>
      </c>
      <c r="N2772" s="358">
        <v>0</v>
      </c>
      <c r="O2772" s="358">
        <f>IF(O2528,0,$D2772*(1+'General Inputs'!$C$4)^(O$3906-$K$3906))*'General Inputs'!$C$6</f>
        <v>3247296.48</v>
      </c>
      <c r="P2772" s="358">
        <f>IF(P2528,0,$D2772*(1+'General Inputs'!$C$4)^(P$3906-$K$3906))*'General Inputs'!$C$6</f>
        <v>3312242.4095999999</v>
      </c>
      <c r="Q2772" s="358">
        <f>IF(Q2528,0,$D2772*(1+'General Inputs'!$C$4)^(Q$3906-$K$3906))*'General Inputs'!$C$6</f>
        <v>3378487.2577920002</v>
      </c>
      <c r="R2772" s="358">
        <f>IF(R2528,0,$D2772*(1+'General Inputs'!$C$4)^(R$3906-$K$3906))*'General Inputs'!$C$6</f>
        <v>3446057.0029478394</v>
      </c>
      <c r="S2772" s="358">
        <f>IF(S2528,0,$D2772*(1+'General Inputs'!$C$4)^(S$3906-$K$3906))*'General Inputs'!$C$6</f>
        <v>3514978.1430067965</v>
      </c>
      <c r="T2772" s="358">
        <f>IF(T2528,0,$D2772*(1+'General Inputs'!$C$4)^(T$3906-$K$3906))*'General Inputs'!$C$6</f>
        <v>3585277.7058669324</v>
      </c>
      <c r="U2772" s="358">
        <f>IF(U2528,0,$D2772*(1+'General Inputs'!$C$4)^(U$3906-$K$3906))*'General Inputs'!$C$6</f>
        <v>3656983.2599842711</v>
      </c>
      <c r="V2772" s="358">
        <f>IF(V2528,0,$D2772*(1+'General Inputs'!$C$4)^(V$3906-$K$3906))*'General Inputs'!$C$6</f>
        <v>3730122.925183956</v>
      </c>
      <c r="W2772" s="358">
        <f>IF(W2528,0,$D2772*(1+'General Inputs'!$C$4)^(W$3906-$K$3906))*'General Inputs'!$C$6</f>
        <v>3804725.3836876354</v>
      </c>
      <c r="X2772" s="358">
        <f>IF(X2528,0,$D2772*(1+'General Inputs'!$C$4)^(X$3906-$K$3906))*'General Inputs'!$C$6</f>
        <v>3880819.8913613884</v>
      </c>
      <c r="Y2772" s="358">
        <f>IF(Y2528,0,$D2772*(1+'General Inputs'!$C$4)^(Y$3906-$K$3906))*'General Inputs'!$C$6</f>
        <v>3958436.2891886164</v>
      </c>
      <c r="Z2772" s="358">
        <f>IF(Z2528,0,$D2772*(1+'General Inputs'!$C$4)^(Z$3906-$K$3906))*'General Inputs'!$C$6</f>
        <v>4037605.0149723873</v>
      </c>
      <c r="AA2772" s="358">
        <f>IF(AA2528,0,$D2772*(1+'General Inputs'!$C$4)^(AA$3906-$K$3906))*'General Inputs'!$C$6</f>
        <v>4118357.1152718356</v>
      </c>
      <c r="AB2772" s="358">
        <f>IF(AB2528,0,$D2772*(1+'General Inputs'!$C$4)^(AB$3906-$K$3906))*'General Inputs'!$C$6</f>
        <v>4200724.2575772731</v>
      </c>
      <c r="AC2772" s="358">
        <f>IF(AC2528,0,$D2772*(1+'General Inputs'!$C$4)^(AC$3906-$K$3906))*'General Inputs'!$C$6</f>
        <v>4284738.7427288182</v>
      </c>
      <c r="AD2772" s="358">
        <f>IF(AD2528,0,$D2772*(1+'General Inputs'!$C$4)^(AD$3906-$K$3906))*'General Inputs'!$C$6</f>
        <v>4370433.5175833944</v>
      </c>
      <c r="AE2772" s="358">
        <f>IF(AE2528,0,$D2772*(1+'General Inputs'!$C$4)^(AE$3906-$K$3906))*'General Inputs'!$C$6</f>
        <v>4457842.1879350627</v>
      </c>
      <c r="AF2772" s="358">
        <f>IF(AF2528,0,$D2772*(1+'General Inputs'!$C$4)^(AF$3906-$K$3906))*'General Inputs'!$C$6</f>
        <v>4546999.0316937631</v>
      </c>
      <c r="AG2772" s="358">
        <f>IF(AG2528,0,$D2772*(1+'General Inputs'!$C$4)^(AG$3906-$K$3906))*'General Inputs'!$C$6</f>
        <v>4637939.0123276394</v>
      </c>
      <c r="AH2772" s="358">
        <f>IF(AH2528,0,$D2772*(1+'General Inputs'!$C$4)^(AH$3906-$K$3906))*'General Inputs'!$C$6</f>
        <v>4730697.7925741915</v>
      </c>
      <c r="AI2772" s="358">
        <f>IF(AI2528,0,$D2772*(1+'General Inputs'!$C$4)^(AI$3906-$K$3906))*'General Inputs'!$C$6</f>
        <v>4825311.7484256746</v>
      </c>
      <c r="AJ2772" s="358">
        <f>IF(AJ2528,0,$D2772*(1+'General Inputs'!$C$4)^(AJ$3906-$K$3906))*'General Inputs'!$C$6</f>
        <v>4921817.9833941888</v>
      </c>
    </row>
    <row r="2773" spans="1:36" x14ac:dyDescent="0.25">
      <c r="A2773" s="353" t="s">
        <v>242</v>
      </c>
      <c r="B2773" s="353" t="s">
        <v>277</v>
      </c>
      <c r="C2773" s="441">
        <f t="shared" si="2370"/>
        <v>40000</v>
      </c>
      <c r="D2773" s="397">
        <v>20000000</v>
      </c>
      <c r="E2773" s="397"/>
      <c r="F2773" s="397"/>
      <c r="G2773" s="397"/>
      <c r="H2773" s="397"/>
      <c r="I2773" s="476">
        <f t="shared" si="2371"/>
        <v>22</v>
      </c>
      <c r="J2773" s="476">
        <f t="shared" si="2372"/>
        <v>1</v>
      </c>
      <c r="K2773" s="358">
        <v>0</v>
      </c>
      <c r="L2773" s="358">
        <v>0</v>
      </c>
      <c r="M2773" s="358">
        <v>0</v>
      </c>
      <c r="N2773" s="358">
        <v>0</v>
      </c>
      <c r="O2773" s="358">
        <f>IF(O2529,0,$D2773*(1+'General Inputs'!$C$4)^(O$3906-$K$3906))*'General Inputs'!$C$6</f>
        <v>3247296.48</v>
      </c>
      <c r="P2773" s="358">
        <f>IF(P2529,0,$D2773*(1+'General Inputs'!$C$4)^(P$3906-$K$3906))*'General Inputs'!$C$6</f>
        <v>3312242.4095999999</v>
      </c>
      <c r="Q2773" s="358">
        <f>IF(Q2529,0,$D2773*(1+'General Inputs'!$C$4)^(Q$3906-$K$3906))*'General Inputs'!$C$6</f>
        <v>3378487.2577920002</v>
      </c>
      <c r="R2773" s="358">
        <f>IF(R2529,0,$D2773*(1+'General Inputs'!$C$4)^(R$3906-$K$3906))*'General Inputs'!$C$6</f>
        <v>3446057.0029478394</v>
      </c>
      <c r="S2773" s="358">
        <f>IF(S2529,0,$D2773*(1+'General Inputs'!$C$4)^(S$3906-$K$3906))*'General Inputs'!$C$6</f>
        <v>3514978.1430067965</v>
      </c>
      <c r="T2773" s="358">
        <f>IF(T2529,0,$D2773*(1+'General Inputs'!$C$4)^(T$3906-$K$3906))*'General Inputs'!$C$6</f>
        <v>3585277.7058669324</v>
      </c>
      <c r="U2773" s="358">
        <f>IF(U2529,0,$D2773*(1+'General Inputs'!$C$4)^(U$3906-$K$3906))*'General Inputs'!$C$6</f>
        <v>3656983.2599842711</v>
      </c>
      <c r="V2773" s="358">
        <f>IF(V2529,0,$D2773*(1+'General Inputs'!$C$4)^(V$3906-$K$3906))*'General Inputs'!$C$6</f>
        <v>3730122.925183956</v>
      </c>
      <c r="W2773" s="358">
        <f>IF(W2529,0,$D2773*(1+'General Inputs'!$C$4)^(W$3906-$K$3906))*'General Inputs'!$C$6</f>
        <v>3804725.3836876354</v>
      </c>
      <c r="X2773" s="358">
        <f>IF(X2529,0,$D2773*(1+'General Inputs'!$C$4)^(X$3906-$K$3906))*'General Inputs'!$C$6</f>
        <v>3880819.8913613884</v>
      </c>
      <c r="Y2773" s="358">
        <f>IF(Y2529,0,$D2773*(1+'General Inputs'!$C$4)^(Y$3906-$K$3906))*'General Inputs'!$C$6</f>
        <v>3958436.2891886164</v>
      </c>
      <c r="Z2773" s="358">
        <f>IF(Z2529,0,$D2773*(1+'General Inputs'!$C$4)^(Z$3906-$K$3906))*'General Inputs'!$C$6</f>
        <v>4037605.0149723873</v>
      </c>
      <c r="AA2773" s="358">
        <f>IF(AA2529,0,$D2773*(1+'General Inputs'!$C$4)^(AA$3906-$K$3906))*'General Inputs'!$C$6</f>
        <v>4118357.1152718356</v>
      </c>
      <c r="AB2773" s="358">
        <f>IF(AB2529,0,$D2773*(1+'General Inputs'!$C$4)^(AB$3906-$K$3906))*'General Inputs'!$C$6</f>
        <v>4200724.2575772731</v>
      </c>
      <c r="AC2773" s="358">
        <f>IF(AC2529,0,$D2773*(1+'General Inputs'!$C$4)^(AC$3906-$K$3906))*'General Inputs'!$C$6</f>
        <v>4284738.7427288182</v>
      </c>
      <c r="AD2773" s="358">
        <f>IF(AD2529,0,$D2773*(1+'General Inputs'!$C$4)^(AD$3906-$K$3906))*'General Inputs'!$C$6</f>
        <v>4370433.5175833944</v>
      </c>
      <c r="AE2773" s="358">
        <f>IF(AE2529,0,$D2773*(1+'General Inputs'!$C$4)^(AE$3906-$K$3906))*'General Inputs'!$C$6</f>
        <v>4457842.1879350627</v>
      </c>
      <c r="AF2773" s="358">
        <f>IF(AF2529,0,$D2773*(1+'General Inputs'!$C$4)^(AF$3906-$K$3906))*'General Inputs'!$C$6</f>
        <v>4546999.0316937631</v>
      </c>
      <c r="AG2773" s="358">
        <f>IF(AG2529,0,$D2773*(1+'General Inputs'!$C$4)^(AG$3906-$K$3906))*'General Inputs'!$C$6</f>
        <v>4637939.0123276394</v>
      </c>
      <c r="AH2773" s="358">
        <f>IF(AH2529,0,$D2773*(1+'General Inputs'!$C$4)^(AH$3906-$K$3906))*'General Inputs'!$C$6</f>
        <v>4730697.7925741915</v>
      </c>
      <c r="AI2773" s="358">
        <f>IF(AI2529,0,$D2773*(1+'General Inputs'!$C$4)^(AI$3906-$K$3906))*'General Inputs'!$C$6</f>
        <v>4825311.7484256746</v>
      </c>
      <c r="AJ2773" s="358">
        <f>IF(AJ2529,0,$D2773*(1+'General Inputs'!$C$4)^(AJ$3906-$K$3906))*'General Inputs'!$C$6</f>
        <v>4921817.9833941888</v>
      </c>
    </row>
    <row r="2774" spans="1:36" x14ac:dyDescent="0.25">
      <c r="A2774" s="353" t="s">
        <v>276</v>
      </c>
      <c r="B2774" s="353" t="s">
        <v>276</v>
      </c>
      <c r="C2774" s="441">
        <f t="shared" si="2370"/>
        <v>10000</v>
      </c>
      <c r="D2774" s="397">
        <v>8000000</v>
      </c>
      <c r="E2774" s="397"/>
      <c r="F2774" s="397"/>
      <c r="G2774" s="397"/>
      <c r="H2774" s="397"/>
      <c r="I2774" s="476">
        <f t="shared" si="2371"/>
        <v>22</v>
      </c>
      <c r="J2774" s="476">
        <f t="shared" si="2372"/>
        <v>1</v>
      </c>
      <c r="K2774" s="358">
        <v>0</v>
      </c>
      <c r="L2774" s="358">
        <v>0</v>
      </c>
      <c r="M2774" s="358">
        <v>0</v>
      </c>
      <c r="N2774" s="358">
        <v>0</v>
      </c>
      <c r="O2774" s="358">
        <f>IF(O2530,0,$D2774*(1+'General Inputs'!$C$4)^(O$3906-$K$3906))*'General Inputs'!$C$6</f>
        <v>1298918.5919999999</v>
      </c>
      <c r="P2774" s="358">
        <f>IF(P2530,0,$D2774*(1+'General Inputs'!$C$4)^(P$3906-$K$3906))*'General Inputs'!$C$6</f>
        <v>1324896.9638399999</v>
      </c>
      <c r="Q2774" s="358">
        <f>IF(Q2530,0,$D2774*(1+'General Inputs'!$C$4)^(Q$3906-$K$3906))*'General Inputs'!$C$6</f>
        <v>1351394.9031168001</v>
      </c>
      <c r="R2774" s="358">
        <f>IF(R2530,0,$D2774*(1+'General Inputs'!$C$4)^(R$3906-$K$3906))*'General Inputs'!$C$6</f>
        <v>1378422.8011791357</v>
      </c>
      <c r="S2774" s="358">
        <f>IF(S2530,0,$D2774*(1+'General Inputs'!$C$4)^(S$3906-$K$3906))*'General Inputs'!$C$6</f>
        <v>1405991.2572027186</v>
      </c>
      <c r="T2774" s="358">
        <f>IF(T2530,0,$D2774*(1+'General Inputs'!$C$4)^(T$3906-$K$3906))*'General Inputs'!$C$6</f>
        <v>1434111.082346773</v>
      </c>
      <c r="U2774" s="358">
        <f>IF(U2530,0,$D2774*(1+'General Inputs'!$C$4)^(U$3906-$K$3906))*'General Inputs'!$C$6</f>
        <v>1462793.3039937085</v>
      </c>
      <c r="V2774" s="358">
        <f>IF(V2530,0,$D2774*(1+'General Inputs'!$C$4)^(V$3906-$K$3906))*'General Inputs'!$C$6</f>
        <v>1492049.1700735826</v>
      </c>
      <c r="W2774" s="358">
        <f>IF(W2530,0,$D2774*(1+'General Inputs'!$C$4)^(W$3906-$K$3906))*'General Inputs'!$C$6</f>
        <v>1521890.1534750543</v>
      </c>
      <c r="X2774" s="358">
        <f>IF(X2530,0,$D2774*(1+'General Inputs'!$C$4)^(X$3906-$K$3906))*'General Inputs'!$C$6</f>
        <v>1552327.9565445553</v>
      </c>
      <c r="Y2774" s="358">
        <f>IF(Y2530,0,$D2774*(1+'General Inputs'!$C$4)^(Y$3906-$K$3906))*'General Inputs'!$C$6</f>
        <v>1583374.5156754467</v>
      </c>
      <c r="Z2774" s="358">
        <f>IF(Z2530,0,$D2774*(1+'General Inputs'!$C$4)^(Z$3906-$K$3906))*'General Inputs'!$C$6</f>
        <v>1615042.0059889548</v>
      </c>
      <c r="AA2774" s="358">
        <f>IF(AA2530,0,$D2774*(1+'General Inputs'!$C$4)^(AA$3906-$K$3906))*'General Inputs'!$C$6</f>
        <v>1647342.8461087344</v>
      </c>
      <c r="AB2774" s="358">
        <f>IF(AB2530,0,$D2774*(1+'General Inputs'!$C$4)^(AB$3906-$K$3906))*'General Inputs'!$C$6</f>
        <v>1680289.7030309094</v>
      </c>
      <c r="AC2774" s="358">
        <f>IF(AC2530,0,$D2774*(1+'General Inputs'!$C$4)^(AC$3906-$K$3906))*'General Inputs'!$C$6</f>
        <v>1713895.4970915273</v>
      </c>
      <c r="AD2774" s="358">
        <f>IF(AD2530,0,$D2774*(1+'General Inputs'!$C$4)^(AD$3906-$K$3906))*'General Inputs'!$C$6</f>
        <v>1748173.4070333578</v>
      </c>
      <c r="AE2774" s="358">
        <f>IF(AE2530,0,$D2774*(1+'General Inputs'!$C$4)^(AE$3906-$K$3906))*'General Inputs'!$C$6</f>
        <v>1783136.8751740248</v>
      </c>
      <c r="AF2774" s="358">
        <f>IF(AF2530,0,$D2774*(1+'General Inputs'!$C$4)^(AF$3906-$K$3906))*'General Inputs'!$C$6</f>
        <v>1818799.6126775055</v>
      </c>
      <c r="AG2774" s="358">
        <f>IF(AG2530,0,$D2774*(1+'General Inputs'!$C$4)^(AG$3906-$K$3906))*'General Inputs'!$C$6</f>
        <v>1855175.6049310556</v>
      </c>
      <c r="AH2774" s="358">
        <f>IF(AH2530,0,$D2774*(1+'General Inputs'!$C$4)^(AH$3906-$K$3906))*'General Inputs'!$C$6</f>
        <v>1892279.1170296762</v>
      </c>
      <c r="AI2774" s="358">
        <f>IF(AI2530,0,$D2774*(1+'General Inputs'!$C$4)^(AI$3906-$K$3906))*'General Inputs'!$C$6</f>
        <v>1930124.6993702701</v>
      </c>
      <c r="AJ2774" s="358">
        <f>IF(AJ2530,0,$D2774*(1+'General Inputs'!$C$4)^(AJ$3906-$K$3906))*'General Inputs'!$C$6</f>
        <v>1968727.1933576753</v>
      </c>
    </row>
    <row r="2775" spans="1:36" x14ac:dyDescent="0.25">
      <c r="A2775" s="353" t="s">
        <v>519</v>
      </c>
      <c r="B2775" s="353" t="s">
        <v>519</v>
      </c>
      <c r="C2775" s="441">
        <f t="shared" si="2370"/>
        <v>3000</v>
      </c>
      <c r="D2775" s="397">
        <v>1750000</v>
      </c>
      <c r="E2775" s="397"/>
      <c r="F2775" s="397"/>
      <c r="G2775" s="397"/>
      <c r="H2775" s="397"/>
      <c r="I2775" s="476">
        <f t="shared" si="2371"/>
        <v>22</v>
      </c>
      <c r="J2775" s="476">
        <f t="shared" si="2372"/>
        <v>1</v>
      </c>
      <c r="K2775" s="358">
        <v>0</v>
      </c>
      <c r="L2775" s="358">
        <v>0</v>
      </c>
      <c r="M2775" s="358">
        <v>0</v>
      </c>
      <c r="N2775" s="358">
        <v>0</v>
      </c>
      <c r="O2775" s="358">
        <f>IF(O2531,0,$D2775*(1+'General Inputs'!$C$4)^(O$3906-$K$3906))*'General Inputs'!$C$6</f>
        <v>284138.44199999998</v>
      </c>
      <c r="P2775" s="358">
        <f>IF(P2531,0,$D2775*(1+'General Inputs'!$C$4)^(P$3906-$K$3906))*'General Inputs'!$C$6</f>
        <v>289821.21083999996</v>
      </c>
      <c r="Q2775" s="358">
        <f>IF(Q2531,0,$D2775*(1+'General Inputs'!$C$4)^(Q$3906-$K$3906))*'General Inputs'!$C$6</f>
        <v>295617.63505679998</v>
      </c>
      <c r="R2775" s="358">
        <f>IF(R2531,0,$D2775*(1+'General Inputs'!$C$4)^(R$3906-$K$3906))*'General Inputs'!$C$6</f>
        <v>301529.98775793595</v>
      </c>
      <c r="S2775" s="358">
        <f>IF(S2531,0,$D2775*(1+'General Inputs'!$C$4)^(S$3906-$K$3906))*'General Inputs'!$C$6</f>
        <v>307560.58751309471</v>
      </c>
      <c r="T2775" s="358">
        <f>IF(T2531,0,$D2775*(1+'General Inputs'!$C$4)^(T$3906-$K$3906))*'General Inputs'!$C$6</f>
        <v>313711.79926335654</v>
      </c>
      <c r="U2775" s="358">
        <f>IF(U2531,0,$D2775*(1+'General Inputs'!$C$4)^(U$3906-$K$3906))*'General Inputs'!$C$6</f>
        <v>319986.03524862375</v>
      </c>
      <c r="V2775" s="358">
        <f>IF(V2531,0,$D2775*(1+'General Inputs'!$C$4)^(V$3906-$K$3906))*'General Inputs'!$C$6</f>
        <v>326385.75595359615</v>
      </c>
      <c r="W2775" s="358">
        <f>IF(W2531,0,$D2775*(1+'General Inputs'!$C$4)^(W$3906-$K$3906))*'General Inputs'!$C$6</f>
        <v>332913.47107266809</v>
      </c>
      <c r="X2775" s="358">
        <f>IF(X2531,0,$D2775*(1+'General Inputs'!$C$4)^(X$3906-$K$3906))*'General Inputs'!$C$6</f>
        <v>339571.74049412145</v>
      </c>
      <c r="Y2775" s="358">
        <f>IF(Y2531,0,$D2775*(1+'General Inputs'!$C$4)^(Y$3906-$K$3906))*'General Inputs'!$C$6</f>
        <v>346363.17530400393</v>
      </c>
      <c r="Z2775" s="358">
        <f>IF(Z2531,0,$D2775*(1+'General Inputs'!$C$4)^(Z$3906-$K$3906))*'General Inputs'!$C$6</f>
        <v>353290.43881008396</v>
      </c>
      <c r="AA2775" s="358">
        <f>IF(AA2531,0,$D2775*(1+'General Inputs'!$C$4)^(AA$3906-$K$3906))*'General Inputs'!$C$6</f>
        <v>360356.2475862857</v>
      </c>
      <c r="AB2775" s="358">
        <f>IF(AB2531,0,$D2775*(1+'General Inputs'!$C$4)^(AB$3906-$K$3906))*'General Inputs'!$C$6</f>
        <v>367563.37253801135</v>
      </c>
      <c r="AC2775" s="358">
        <f>IF(AC2531,0,$D2775*(1+'General Inputs'!$C$4)^(AC$3906-$K$3906))*'General Inputs'!$C$6</f>
        <v>374914.63998877158</v>
      </c>
      <c r="AD2775" s="358">
        <f>IF(AD2531,0,$D2775*(1+'General Inputs'!$C$4)^(AD$3906-$K$3906))*'General Inputs'!$C$6</f>
        <v>382412.93278854695</v>
      </c>
      <c r="AE2775" s="358">
        <f>IF(AE2531,0,$D2775*(1+'General Inputs'!$C$4)^(AE$3906-$K$3906))*'General Inputs'!$C$6</f>
        <v>390061.19144431798</v>
      </c>
      <c r="AF2775" s="358">
        <f>IF(AF2531,0,$D2775*(1+'General Inputs'!$C$4)^(AF$3906-$K$3906))*'General Inputs'!$C$6</f>
        <v>397862.41527320427</v>
      </c>
      <c r="AG2775" s="358">
        <f>IF(AG2531,0,$D2775*(1+'General Inputs'!$C$4)^(AG$3906-$K$3906))*'General Inputs'!$C$6</f>
        <v>405819.66357866843</v>
      </c>
      <c r="AH2775" s="358">
        <f>IF(AH2531,0,$D2775*(1+'General Inputs'!$C$4)^(AH$3906-$K$3906))*'General Inputs'!$C$6</f>
        <v>413936.05685024173</v>
      </c>
      <c r="AI2775" s="358">
        <f>IF(AI2531,0,$D2775*(1+'General Inputs'!$C$4)^(AI$3906-$K$3906))*'General Inputs'!$C$6</f>
        <v>422214.77798724658</v>
      </c>
      <c r="AJ2775" s="358">
        <f>IF(AJ2531,0,$D2775*(1+'General Inputs'!$C$4)^(AJ$3906-$K$3906))*'General Inputs'!$C$6</f>
        <v>430659.07354699151</v>
      </c>
    </row>
    <row r="2776" spans="1:36" x14ac:dyDescent="0.25">
      <c r="A2776" s="353" t="s">
        <v>350</v>
      </c>
      <c r="B2776" s="353" t="s">
        <v>350</v>
      </c>
      <c r="C2776" s="441">
        <f t="shared" si="2370"/>
        <v>3000</v>
      </c>
      <c r="D2776" s="397">
        <v>1750000</v>
      </c>
      <c r="E2776" s="397"/>
      <c r="F2776" s="397"/>
      <c r="G2776" s="397"/>
      <c r="H2776" s="397"/>
      <c r="I2776" s="476">
        <f t="shared" si="2371"/>
        <v>22</v>
      </c>
      <c r="J2776" s="476">
        <f t="shared" si="2372"/>
        <v>1</v>
      </c>
      <c r="K2776" s="358">
        <v>0</v>
      </c>
      <c r="L2776" s="358">
        <v>0</v>
      </c>
      <c r="M2776" s="358">
        <v>0</v>
      </c>
      <c r="N2776" s="358">
        <v>0</v>
      </c>
      <c r="O2776" s="358">
        <f>IF(O2532,0,$D2776*(1+'General Inputs'!$C$4)^(O$3906-$K$3906))*'General Inputs'!$C$6</f>
        <v>284138.44199999998</v>
      </c>
      <c r="P2776" s="358">
        <f>IF(P2532,0,$D2776*(1+'General Inputs'!$C$4)^(P$3906-$K$3906))*'General Inputs'!$C$6</f>
        <v>289821.21083999996</v>
      </c>
      <c r="Q2776" s="358">
        <f>IF(Q2532,0,$D2776*(1+'General Inputs'!$C$4)^(Q$3906-$K$3906))*'General Inputs'!$C$6</f>
        <v>295617.63505679998</v>
      </c>
      <c r="R2776" s="358">
        <f>IF(R2532,0,$D2776*(1+'General Inputs'!$C$4)^(R$3906-$K$3906))*'General Inputs'!$C$6</f>
        <v>301529.98775793595</v>
      </c>
      <c r="S2776" s="358">
        <f>IF(S2532,0,$D2776*(1+'General Inputs'!$C$4)^(S$3906-$K$3906))*'General Inputs'!$C$6</f>
        <v>307560.58751309471</v>
      </c>
      <c r="T2776" s="358">
        <f>IF(T2532,0,$D2776*(1+'General Inputs'!$C$4)^(T$3906-$K$3906))*'General Inputs'!$C$6</f>
        <v>313711.79926335654</v>
      </c>
      <c r="U2776" s="358">
        <f>IF(U2532,0,$D2776*(1+'General Inputs'!$C$4)^(U$3906-$K$3906))*'General Inputs'!$C$6</f>
        <v>319986.03524862375</v>
      </c>
      <c r="V2776" s="358">
        <f>IF(V2532,0,$D2776*(1+'General Inputs'!$C$4)^(V$3906-$K$3906))*'General Inputs'!$C$6</f>
        <v>326385.75595359615</v>
      </c>
      <c r="W2776" s="358">
        <f>IF(W2532,0,$D2776*(1+'General Inputs'!$C$4)^(W$3906-$K$3906))*'General Inputs'!$C$6</f>
        <v>332913.47107266809</v>
      </c>
      <c r="X2776" s="358">
        <f>IF(X2532,0,$D2776*(1+'General Inputs'!$C$4)^(X$3906-$K$3906))*'General Inputs'!$C$6</f>
        <v>339571.74049412145</v>
      </c>
      <c r="Y2776" s="358">
        <f>IF(Y2532,0,$D2776*(1+'General Inputs'!$C$4)^(Y$3906-$K$3906))*'General Inputs'!$C$6</f>
        <v>346363.17530400393</v>
      </c>
      <c r="Z2776" s="358">
        <f>IF(Z2532,0,$D2776*(1+'General Inputs'!$C$4)^(Z$3906-$K$3906))*'General Inputs'!$C$6</f>
        <v>353290.43881008396</v>
      </c>
      <c r="AA2776" s="358">
        <f>IF(AA2532,0,$D2776*(1+'General Inputs'!$C$4)^(AA$3906-$K$3906))*'General Inputs'!$C$6</f>
        <v>360356.2475862857</v>
      </c>
      <c r="AB2776" s="358">
        <f>IF(AB2532,0,$D2776*(1+'General Inputs'!$C$4)^(AB$3906-$K$3906))*'General Inputs'!$C$6</f>
        <v>367563.37253801135</v>
      </c>
      <c r="AC2776" s="358">
        <f>IF(AC2532,0,$D2776*(1+'General Inputs'!$C$4)^(AC$3906-$K$3906))*'General Inputs'!$C$6</f>
        <v>374914.63998877158</v>
      </c>
      <c r="AD2776" s="358">
        <f>IF(AD2532,0,$D2776*(1+'General Inputs'!$C$4)^(AD$3906-$K$3906))*'General Inputs'!$C$6</f>
        <v>382412.93278854695</v>
      </c>
      <c r="AE2776" s="358">
        <f>IF(AE2532,0,$D2776*(1+'General Inputs'!$C$4)^(AE$3906-$K$3906))*'General Inputs'!$C$6</f>
        <v>390061.19144431798</v>
      </c>
      <c r="AF2776" s="358">
        <f>IF(AF2532,0,$D2776*(1+'General Inputs'!$C$4)^(AF$3906-$K$3906))*'General Inputs'!$C$6</f>
        <v>397862.41527320427</v>
      </c>
      <c r="AG2776" s="358">
        <f>IF(AG2532,0,$D2776*(1+'General Inputs'!$C$4)^(AG$3906-$K$3906))*'General Inputs'!$C$6</f>
        <v>405819.66357866843</v>
      </c>
      <c r="AH2776" s="358">
        <f>IF(AH2532,0,$D2776*(1+'General Inputs'!$C$4)^(AH$3906-$K$3906))*'General Inputs'!$C$6</f>
        <v>413936.05685024173</v>
      </c>
      <c r="AI2776" s="358">
        <f>IF(AI2532,0,$D2776*(1+'General Inputs'!$C$4)^(AI$3906-$K$3906))*'General Inputs'!$C$6</f>
        <v>422214.77798724658</v>
      </c>
      <c r="AJ2776" s="358">
        <f>IF(AJ2532,0,$D2776*(1+'General Inputs'!$C$4)^(AJ$3906-$K$3906))*'General Inputs'!$C$6</f>
        <v>430659.07354699151</v>
      </c>
    </row>
    <row r="2777" spans="1:36" x14ac:dyDescent="0.25">
      <c r="A2777" s="353" t="s">
        <v>462</v>
      </c>
      <c r="B2777" s="353" t="s">
        <v>462</v>
      </c>
      <c r="C2777" s="441">
        <f t="shared" si="2370"/>
        <v>5000</v>
      </c>
      <c r="D2777" s="397">
        <v>1750000</v>
      </c>
      <c r="E2777" s="397"/>
      <c r="F2777" s="397"/>
      <c r="G2777" s="397"/>
      <c r="H2777" s="397"/>
      <c r="I2777" s="476">
        <f t="shared" si="2371"/>
        <v>22</v>
      </c>
      <c r="J2777" s="476">
        <f t="shared" si="2372"/>
        <v>1</v>
      </c>
      <c r="K2777" s="358">
        <v>0</v>
      </c>
      <c r="L2777" s="358">
        <v>0</v>
      </c>
      <c r="M2777" s="358">
        <v>0</v>
      </c>
      <c r="N2777" s="358">
        <v>0</v>
      </c>
      <c r="O2777" s="358">
        <f>IF(O2533,0,$D2777*(1+'General Inputs'!$C$4)^(O$3906-$K$3906))*'General Inputs'!$C$6</f>
        <v>284138.44199999998</v>
      </c>
      <c r="P2777" s="358">
        <f>IF(P2533,0,$D2777*(1+'General Inputs'!$C$4)^(P$3906-$K$3906))*'General Inputs'!$C$6</f>
        <v>289821.21083999996</v>
      </c>
      <c r="Q2777" s="358">
        <f>IF(Q2533,0,$D2777*(1+'General Inputs'!$C$4)^(Q$3906-$K$3906))*'General Inputs'!$C$6</f>
        <v>295617.63505679998</v>
      </c>
      <c r="R2777" s="358">
        <f>IF(R2533,0,$D2777*(1+'General Inputs'!$C$4)^(R$3906-$K$3906))*'General Inputs'!$C$6</f>
        <v>301529.98775793595</v>
      </c>
      <c r="S2777" s="358">
        <f>IF(S2533,0,$D2777*(1+'General Inputs'!$C$4)^(S$3906-$K$3906))*'General Inputs'!$C$6</f>
        <v>307560.58751309471</v>
      </c>
      <c r="T2777" s="358">
        <f>IF(T2533,0,$D2777*(1+'General Inputs'!$C$4)^(T$3906-$K$3906))*'General Inputs'!$C$6</f>
        <v>313711.79926335654</v>
      </c>
      <c r="U2777" s="358">
        <f>IF(U2533,0,$D2777*(1+'General Inputs'!$C$4)^(U$3906-$K$3906))*'General Inputs'!$C$6</f>
        <v>319986.03524862375</v>
      </c>
      <c r="V2777" s="358">
        <f>IF(V2533,0,$D2777*(1+'General Inputs'!$C$4)^(V$3906-$K$3906))*'General Inputs'!$C$6</f>
        <v>326385.75595359615</v>
      </c>
      <c r="W2777" s="358">
        <f>IF(W2533,0,$D2777*(1+'General Inputs'!$C$4)^(W$3906-$K$3906))*'General Inputs'!$C$6</f>
        <v>332913.47107266809</v>
      </c>
      <c r="X2777" s="358">
        <f>IF(X2533,0,$D2777*(1+'General Inputs'!$C$4)^(X$3906-$K$3906))*'General Inputs'!$C$6</f>
        <v>339571.74049412145</v>
      </c>
      <c r="Y2777" s="358">
        <f>IF(Y2533,0,$D2777*(1+'General Inputs'!$C$4)^(Y$3906-$K$3906))*'General Inputs'!$C$6</f>
        <v>346363.17530400393</v>
      </c>
      <c r="Z2777" s="358">
        <f>IF(Z2533,0,$D2777*(1+'General Inputs'!$C$4)^(Z$3906-$K$3906))*'General Inputs'!$C$6</f>
        <v>353290.43881008396</v>
      </c>
      <c r="AA2777" s="358">
        <f>IF(AA2533,0,$D2777*(1+'General Inputs'!$C$4)^(AA$3906-$K$3906))*'General Inputs'!$C$6</f>
        <v>360356.2475862857</v>
      </c>
      <c r="AB2777" s="358">
        <f>IF(AB2533,0,$D2777*(1+'General Inputs'!$C$4)^(AB$3906-$K$3906))*'General Inputs'!$C$6</f>
        <v>367563.37253801135</v>
      </c>
      <c r="AC2777" s="358">
        <f>IF(AC2533,0,$D2777*(1+'General Inputs'!$C$4)^(AC$3906-$K$3906))*'General Inputs'!$C$6</f>
        <v>374914.63998877158</v>
      </c>
      <c r="AD2777" s="358">
        <f>IF(AD2533,0,$D2777*(1+'General Inputs'!$C$4)^(AD$3906-$K$3906))*'General Inputs'!$C$6</f>
        <v>382412.93278854695</v>
      </c>
      <c r="AE2777" s="358">
        <f>IF(AE2533,0,$D2777*(1+'General Inputs'!$C$4)^(AE$3906-$K$3906))*'General Inputs'!$C$6</f>
        <v>390061.19144431798</v>
      </c>
      <c r="AF2777" s="358">
        <f>IF(AF2533,0,$D2777*(1+'General Inputs'!$C$4)^(AF$3906-$K$3906))*'General Inputs'!$C$6</f>
        <v>397862.41527320427</v>
      </c>
      <c r="AG2777" s="358">
        <f>IF(AG2533,0,$D2777*(1+'General Inputs'!$C$4)^(AG$3906-$K$3906))*'General Inputs'!$C$6</f>
        <v>405819.66357866843</v>
      </c>
      <c r="AH2777" s="358">
        <f>IF(AH2533,0,$D2777*(1+'General Inputs'!$C$4)^(AH$3906-$K$3906))*'General Inputs'!$C$6</f>
        <v>413936.05685024173</v>
      </c>
      <c r="AI2777" s="358">
        <f>IF(AI2533,0,$D2777*(1+'General Inputs'!$C$4)^(AI$3906-$K$3906))*'General Inputs'!$C$6</f>
        <v>422214.77798724658</v>
      </c>
      <c r="AJ2777" s="358">
        <f>IF(AJ2533,0,$D2777*(1+'General Inputs'!$C$4)^(AJ$3906-$K$3906))*'General Inputs'!$C$6</f>
        <v>430659.07354699151</v>
      </c>
    </row>
    <row r="2778" spans="1:36" x14ac:dyDescent="0.25">
      <c r="A2778" s="353" t="s">
        <v>305</v>
      </c>
      <c r="B2778" s="353" t="s">
        <v>305</v>
      </c>
      <c r="C2778" s="441">
        <f t="shared" si="2370"/>
        <v>2500</v>
      </c>
      <c r="D2778" s="397">
        <v>1750000</v>
      </c>
      <c r="E2778" s="397"/>
      <c r="F2778" s="397"/>
      <c r="G2778" s="397"/>
      <c r="H2778" s="397"/>
      <c r="I2778" s="476">
        <f t="shared" si="2371"/>
        <v>22</v>
      </c>
      <c r="J2778" s="476">
        <f t="shared" si="2372"/>
        <v>1</v>
      </c>
      <c r="K2778" s="358">
        <v>0</v>
      </c>
      <c r="L2778" s="358">
        <v>0</v>
      </c>
      <c r="M2778" s="358">
        <v>0</v>
      </c>
      <c r="N2778" s="358">
        <v>0</v>
      </c>
      <c r="O2778" s="358">
        <f>IF(O2534,0,$D2778*(1+'General Inputs'!$C$4)^(O$3906-$K$3906))*'General Inputs'!$C$6</f>
        <v>284138.44199999998</v>
      </c>
      <c r="P2778" s="358">
        <f>IF(P2534,0,$D2778*(1+'General Inputs'!$C$4)^(P$3906-$K$3906))*'General Inputs'!$C$6</f>
        <v>289821.21083999996</v>
      </c>
      <c r="Q2778" s="358">
        <f>IF(Q2534,0,$D2778*(1+'General Inputs'!$C$4)^(Q$3906-$K$3906))*'General Inputs'!$C$6</f>
        <v>295617.63505679998</v>
      </c>
      <c r="R2778" s="358">
        <f>IF(R2534,0,$D2778*(1+'General Inputs'!$C$4)^(R$3906-$K$3906))*'General Inputs'!$C$6</f>
        <v>301529.98775793595</v>
      </c>
      <c r="S2778" s="358">
        <f>IF(S2534,0,$D2778*(1+'General Inputs'!$C$4)^(S$3906-$K$3906))*'General Inputs'!$C$6</f>
        <v>307560.58751309471</v>
      </c>
      <c r="T2778" s="358">
        <f>IF(T2534,0,$D2778*(1+'General Inputs'!$C$4)^(T$3906-$K$3906))*'General Inputs'!$C$6</f>
        <v>313711.79926335654</v>
      </c>
      <c r="U2778" s="358">
        <f>IF(U2534,0,$D2778*(1+'General Inputs'!$C$4)^(U$3906-$K$3906))*'General Inputs'!$C$6</f>
        <v>319986.03524862375</v>
      </c>
      <c r="V2778" s="358">
        <f>IF(V2534,0,$D2778*(1+'General Inputs'!$C$4)^(V$3906-$K$3906))*'General Inputs'!$C$6</f>
        <v>326385.75595359615</v>
      </c>
      <c r="W2778" s="358">
        <f>IF(W2534,0,$D2778*(1+'General Inputs'!$C$4)^(W$3906-$K$3906))*'General Inputs'!$C$6</f>
        <v>332913.47107266809</v>
      </c>
      <c r="X2778" s="358">
        <f>IF(X2534,0,$D2778*(1+'General Inputs'!$C$4)^(X$3906-$K$3906))*'General Inputs'!$C$6</f>
        <v>339571.74049412145</v>
      </c>
      <c r="Y2778" s="358">
        <f>IF(Y2534,0,$D2778*(1+'General Inputs'!$C$4)^(Y$3906-$K$3906))*'General Inputs'!$C$6</f>
        <v>346363.17530400393</v>
      </c>
      <c r="Z2778" s="358">
        <f>IF(Z2534,0,$D2778*(1+'General Inputs'!$C$4)^(Z$3906-$K$3906))*'General Inputs'!$C$6</f>
        <v>353290.43881008396</v>
      </c>
      <c r="AA2778" s="358">
        <f>IF(AA2534,0,$D2778*(1+'General Inputs'!$C$4)^(AA$3906-$K$3906))*'General Inputs'!$C$6</f>
        <v>360356.2475862857</v>
      </c>
      <c r="AB2778" s="358">
        <f>IF(AB2534,0,$D2778*(1+'General Inputs'!$C$4)^(AB$3906-$K$3906))*'General Inputs'!$C$6</f>
        <v>367563.37253801135</v>
      </c>
      <c r="AC2778" s="358">
        <f>IF(AC2534,0,$D2778*(1+'General Inputs'!$C$4)^(AC$3906-$K$3906))*'General Inputs'!$C$6</f>
        <v>374914.63998877158</v>
      </c>
      <c r="AD2778" s="358">
        <f>IF(AD2534,0,$D2778*(1+'General Inputs'!$C$4)^(AD$3906-$K$3906))*'General Inputs'!$C$6</f>
        <v>382412.93278854695</v>
      </c>
      <c r="AE2778" s="358">
        <f>IF(AE2534,0,$D2778*(1+'General Inputs'!$C$4)^(AE$3906-$K$3906))*'General Inputs'!$C$6</f>
        <v>390061.19144431798</v>
      </c>
      <c r="AF2778" s="358">
        <f>IF(AF2534,0,$D2778*(1+'General Inputs'!$C$4)^(AF$3906-$K$3906))*'General Inputs'!$C$6</f>
        <v>397862.41527320427</v>
      </c>
      <c r="AG2778" s="358">
        <f>IF(AG2534,0,$D2778*(1+'General Inputs'!$C$4)^(AG$3906-$K$3906))*'General Inputs'!$C$6</f>
        <v>405819.66357866843</v>
      </c>
      <c r="AH2778" s="358">
        <f>IF(AH2534,0,$D2778*(1+'General Inputs'!$C$4)^(AH$3906-$K$3906))*'General Inputs'!$C$6</f>
        <v>413936.05685024173</v>
      </c>
      <c r="AI2778" s="358">
        <f>IF(AI2534,0,$D2778*(1+'General Inputs'!$C$4)^(AI$3906-$K$3906))*'General Inputs'!$C$6</f>
        <v>422214.77798724658</v>
      </c>
      <c r="AJ2778" s="358">
        <f>IF(AJ2534,0,$D2778*(1+'General Inputs'!$C$4)^(AJ$3906-$K$3906))*'General Inputs'!$C$6</f>
        <v>430659.07354699151</v>
      </c>
    </row>
    <row r="2779" spans="1:36" x14ac:dyDescent="0.25">
      <c r="A2779" s="353" t="s">
        <v>282</v>
      </c>
      <c r="B2779" s="353" t="s">
        <v>282</v>
      </c>
      <c r="C2779" s="441">
        <f t="shared" si="2370"/>
        <v>2496</v>
      </c>
      <c r="D2779" s="397">
        <v>1750000</v>
      </c>
      <c r="E2779" s="397"/>
      <c r="F2779" s="397"/>
      <c r="G2779" s="397"/>
      <c r="H2779" s="397"/>
      <c r="I2779" s="476">
        <f t="shared" si="2371"/>
        <v>22</v>
      </c>
      <c r="J2779" s="476">
        <f t="shared" si="2372"/>
        <v>1</v>
      </c>
      <c r="K2779" s="358">
        <v>0</v>
      </c>
      <c r="L2779" s="358">
        <v>0</v>
      </c>
      <c r="M2779" s="358">
        <v>0</v>
      </c>
      <c r="N2779" s="358">
        <v>0</v>
      </c>
      <c r="O2779" s="358">
        <f>IF(O2535,0,$D2779*(1+'General Inputs'!$C$4)^(O$3906-$K$3906))*'General Inputs'!$C$6</f>
        <v>284138.44199999998</v>
      </c>
      <c r="P2779" s="358">
        <f>IF(P2535,0,$D2779*(1+'General Inputs'!$C$4)^(P$3906-$K$3906))*'General Inputs'!$C$6</f>
        <v>289821.21083999996</v>
      </c>
      <c r="Q2779" s="358">
        <f>IF(Q2535,0,$D2779*(1+'General Inputs'!$C$4)^(Q$3906-$K$3906))*'General Inputs'!$C$6</f>
        <v>295617.63505679998</v>
      </c>
      <c r="R2779" s="358">
        <f>IF(R2535,0,$D2779*(1+'General Inputs'!$C$4)^(R$3906-$K$3906))*'General Inputs'!$C$6</f>
        <v>301529.98775793595</v>
      </c>
      <c r="S2779" s="358">
        <f>IF(S2535,0,$D2779*(1+'General Inputs'!$C$4)^(S$3906-$K$3906))*'General Inputs'!$C$6</f>
        <v>307560.58751309471</v>
      </c>
      <c r="T2779" s="358">
        <f>IF(T2535,0,$D2779*(1+'General Inputs'!$C$4)^(T$3906-$K$3906))*'General Inputs'!$C$6</f>
        <v>313711.79926335654</v>
      </c>
      <c r="U2779" s="358">
        <f>IF(U2535,0,$D2779*(1+'General Inputs'!$C$4)^(U$3906-$K$3906))*'General Inputs'!$C$6</f>
        <v>319986.03524862375</v>
      </c>
      <c r="V2779" s="358">
        <f>IF(V2535,0,$D2779*(1+'General Inputs'!$C$4)^(V$3906-$K$3906))*'General Inputs'!$C$6</f>
        <v>326385.75595359615</v>
      </c>
      <c r="W2779" s="358">
        <f>IF(W2535,0,$D2779*(1+'General Inputs'!$C$4)^(W$3906-$K$3906))*'General Inputs'!$C$6</f>
        <v>332913.47107266809</v>
      </c>
      <c r="X2779" s="358">
        <f>IF(X2535,0,$D2779*(1+'General Inputs'!$C$4)^(X$3906-$K$3906))*'General Inputs'!$C$6</f>
        <v>339571.74049412145</v>
      </c>
      <c r="Y2779" s="358">
        <f>IF(Y2535,0,$D2779*(1+'General Inputs'!$C$4)^(Y$3906-$K$3906))*'General Inputs'!$C$6</f>
        <v>346363.17530400393</v>
      </c>
      <c r="Z2779" s="358">
        <f>IF(Z2535,0,$D2779*(1+'General Inputs'!$C$4)^(Z$3906-$K$3906))*'General Inputs'!$C$6</f>
        <v>353290.43881008396</v>
      </c>
      <c r="AA2779" s="358">
        <f>IF(AA2535,0,$D2779*(1+'General Inputs'!$C$4)^(AA$3906-$K$3906))*'General Inputs'!$C$6</f>
        <v>360356.2475862857</v>
      </c>
      <c r="AB2779" s="358">
        <f>IF(AB2535,0,$D2779*(1+'General Inputs'!$C$4)^(AB$3906-$K$3906))*'General Inputs'!$C$6</f>
        <v>367563.37253801135</v>
      </c>
      <c r="AC2779" s="358">
        <f>IF(AC2535,0,$D2779*(1+'General Inputs'!$C$4)^(AC$3906-$K$3906))*'General Inputs'!$C$6</f>
        <v>374914.63998877158</v>
      </c>
      <c r="AD2779" s="358">
        <f>IF(AD2535,0,$D2779*(1+'General Inputs'!$C$4)^(AD$3906-$K$3906))*'General Inputs'!$C$6</f>
        <v>382412.93278854695</v>
      </c>
      <c r="AE2779" s="358">
        <f>IF(AE2535,0,$D2779*(1+'General Inputs'!$C$4)^(AE$3906-$K$3906))*'General Inputs'!$C$6</f>
        <v>390061.19144431798</v>
      </c>
      <c r="AF2779" s="358">
        <f>IF(AF2535,0,$D2779*(1+'General Inputs'!$C$4)^(AF$3906-$K$3906))*'General Inputs'!$C$6</f>
        <v>397862.41527320427</v>
      </c>
      <c r="AG2779" s="358">
        <f>IF(AG2535,0,$D2779*(1+'General Inputs'!$C$4)^(AG$3906-$K$3906))*'General Inputs'!$C$6</f>
        <v>405819.66357866843</v>
      </c>
      <c r="AH2779" s="358">
        <f>IF(AH2535,0,$D2779*(1+'General Inputs'!$C$4)^(AH$3906-$K$3906))*'General Inputs'!$C$6</f>
        <v>413936.05685024173</v>
      </c>
      <c r="AI2779" s="358">
        <f>IF(AI2535,0,$D2779*(1+'General Inputs'!$C$4)^(AI$3906-$K$3906))*'General Inputs'!$C$6</f>
        <v>422214.77798724658</v>
      </c>
      <c r="AJ2779" s="358">
        <f>IF(AJ2535,0,$D2779*(1+'General Inputs'!$C$4)^(AJ$3906-$K$3906))*'General Inputs'!$C$6</f>
        <v>430659.07354699151</v>
      </c>
    </row>
    <row r="2780" spans="1:36" x14ac:dyDescent="0.25">
      <c r="A2780" s="353" t="s">
        <v>243</v>
      </c>
      <c r="B2780" s="353" t="s">
        <v>514</v>
      </c>
      <c r="C2780" s="441">
        <f t="shared" si="2370"/>
        <v>5000</v>
      </c>
      <c r="D2780" s="397">
        <v>1750000</v>
      </c>
      <c r="E2780" s="397"/>
      <c r="F2780" s="397"/>
      <c r="G2780" s="397"/>
      <c r="H2780" s="397"/>
      <c r="I2780" s="476">
        <f t="shared" si="2371"/>
        <v>22</v>
      </c>
      <c r="J2780" s="476">
        <f t="shared" si="2372"/>
        <v>1</v>
      </c>
      <c r="K2780" s="358">
        <v>0</v>
      </c>
      <c r="L2780" s="358">
        <v>0</v>
      </c>
      <c r="M2780" s="358">
        <v>0</v>
      </c>
      <c r="N2780" s="358">
        <v>0</v>
      </c>
      <c r="O2780" s="358">
        <f>IF(O2536,0,$D2780*(1+'General Inputs'!$C$4)^(O$3906-$K$3906))*'General Inputs'!$C$6</f>
        <v>284138.44199999998</v>
      </c>
      <c r="P2780" s="358">
        <f>IF(P2536,0,$D2780*(1+'General Inputs'!$C$4)^(P$3906-$K$3906))*'General Inputs'!$C$6</f>
        <v>289821.21083999996</v>
      </c>
      <c r="Q2780" s="358">
        <f>IF(Q2536,0,$D2780*(1+'General Inputs'!$C$4)^(Q$3906-$K$3906))*'General Inputs'!$C$6</f>
        <v>295617.63505679998</v>
      </c>
      <c r="R2780" s="358">
        <f>IF(R2536,0,$D2780*(1+'General Inputs'!$C$4)^(R$3906-$K$3906))*'General Inputs'!$C$6</f>
        <v>301529.98775793595</v>
      </c>
      <c r="S2780" s="358">
        <f>IF(S2536,0,$D2780*(1+'General Inputs'!$C$4)^(S$3906-$K$3906))*'General Inputs'!$C$6</f>
        <v>307560.58751309471</v>
      </c>
      <c r="T2780" s="358">
        <f>IF(T2536,0,$D2780*(1+'General Inputs'!$C$4)^(T$3906-$K$3906))*'General Inputs'!$C$6</f>
        <v>313711.79926335654</v>
      </c>
      <c r="U2780" s="358">
        <f>IF(U2536,0,$D2780*(1+'General Inputs'!$C$4)^(U$3906-$K$3906))*'General Inputs'!$C$6</f>
        <v>319986.03524862375</v>
      </c>
      <c r="V2780" s="358">
        <f>IF(V2536,0,$D2780*(1+'General Inputs'!$C$4)^(V$3906-$K$3906))*'General Inputs'!$C$6</f>
        <v>326385.75595359615</v>
      </c>
      <c r="W2780" s="358">
        <f>IF(W2536,0,$D2780*(1+'General Inputs'!$C$4)^(W$3906-$K$3906))*'General Inputs'!$C$6</f>
        <v>332913.47107266809</v>
      </c>
      <c r="X2780" s="358">
        <f>IF(X2536,0,$D2780*(1+'General Inputs'!$C$4)^(X$3906-$K$3906))*'General Inputs'!$C$6</f>
        <v>339571.74049412145</v>
      </c>
      <c r="Y2780" s="358">
        <f>IF(Y2536,0,$D2780*(1+'General Inputs'!$C$4)^(Y$3906-$K$3906))*'General Inputs'!$C$6</f>
        <v>346363.17530400393</v>
      </c>
      <c r="Z2780" s="358">
        <f>IF(Z2536,0,$D2780*(1+'General Inputs'!$C$4)^(Z$3906-$K$3906))*'General Inputs'!$C$6</f>
        <v>353290.43881008396</v>
      </c>
      <c r="AA2780" s="358">
        <f>IF(AA2536,0,$D2780*(1+'General Inputs'!$C$4)^(AA$3906-$K$3906))*'General Inputs'!$C$6</f>
        <v>360356.2475862857</v>
      </c>
      <c r="AB2780" s="358">
        <f>IF(AB2536,0,$D2780*(1+'General Inputs'!$C$4)^(AB$3906-$K$3906))*'General Inputs'!$C$6</f>
        <v>367563.37253801135</v>
      </c>
      <c r="AC2780" s="358">
        <f>IF(AC2536,0,$D2780*(1+'General Inputs'!$C$4)^(AC$3906-$K$3906))*'General Inputs'!$C$6</f>
        <v>374914.63998877158</v>
      </c>
      <c r="AD2780" s="358">
        <f>IF(AD2536,0,$D2780*(1+'General Inputs'!$C$4)^(AD$3906-$K$3906))*'General Inputs'!$C$6</f>
        <v>382412.93278854695</v>
      </c>
      <c r="AE2780" s="358">
        <f>IF(AE2536,0,$D2780*(1+'General Inputs'!$C$4)^(AE$3906-$K$3906))*'General Inputs'!$C$6</f>
        <v>390061.19144431798</v>
      </c>
      <c r="AF2780" s="358">
        <f>IF(AF2536,0,$D2780*(1+'General Inputs'!$C$4)^(AF$3906-$K$3906))*'General Inputs'!$C$6</f>
        <v>397862.41527320427</v>
      </c>
      <c r="AG2780" s="358">
        <f>IF(AG2536,0,$D2780*(1+'General Inputs'!$C$4)^(AG$3906-$K$3906))*'General Inputs'!$C$6</f>
        <v>405819.66357866843</v>
      </c>
      <c r="AH2780" s="358">
        <f>IF(AH2536,0,$D2780*(1+'General Inputs'!$C$4)^(AH$3906-$K$3906))*'General Inputs'!$C$6</f>
        <v>413936.05685024173</v>
      </c>
      <c r="AI2780" s="358">
        <f>IF(AI2536,0,$D2780*(1+'General Inputs'!$C$4)^(AI$3906-$K$3906))*'General Inputs'!$C$6</f>
        <v>422214.77798724658</v>
      </c>
      <c r="AJ2780" s="358">
        <f>IF(AJ2536,0,$D2780*(1+'General Inputs'!$C$4)^(AJ$3906-$K$3906))*'General Inputs'!$C$6</f>
        <v>430659.07354699151</v>
      </c>
    </row>
    <row r="2781" spans="1:36" x14ac:dyDescent="0.25">
      <c r="A2781" s="353" t="s">
        <v>243</v>
      </c>
      <c r="B2781" s="353" t="s">
        <v>456</v>
      </c>
      <c r="C2781" s="441">
        <f t="shared" si="2370"/>
        <v>6250</v>
      </c>
      <c r="D2781" s="397">
        <v>8000000</v>
      </c>
      <c r="E2781" s="397"/>
      <c r="F2781" s="397"/>
      <c r="G2781" s="397"/>
      <c r="H2781" s="397"/>
      <c r="I2781" s="476">
        <f t="shared" si="2371"/>
        <v>22</v>
      </c>
      <c r="J2781" s="476">
        <f t="shared" si="2372"/>
        <v>1</v>
      </c>
      <c r="K2781" s="358">
        <v>0</v>
      </c>
      <c r="L2781" s="358">
        <v>0</v>
      </c>
      <c r="M2781" s="358">
        <v>0</v>
      </c>
      <c r="N2781" s="358">
        <v>0</v>
      </c>
      <c r="O2781" s="358">
        <f>IF(O2537,0,$D2781*(1+'General Inputs'!$C$4)^(O$3906-$K$3906))*'General Inputs'!$C$6</f>
        <v>1298918.5919999999</v>
      </c>
      <c r="P2781" s="358">
        <f>IF(P2537,0,$D2781*(1+'General Inputs'!$C$4)^(P$3906-$K$3906))*'General Inputs'!$C$6</f>
        <v>1324896.9638399999</v>
      </c>
      <c r="Q2781" s="358">
        <f>IF(Q2537,0,$D2781*(1+'General Inputs'!$C$4)^(Q$3906-$K$3906))*'General Inputs'!$C$6</f>
        <v>1351394.9031168001</v>
      </c>
      <c r="R2781" s="358">
        <f>IF(R2537,0,$D2781*(1+'General Inputs'!$C$4)^(R$3906-$K$3906))*'General Inputs'!$C$6</f>
        <v>1378422.8011791357</v>
      </c>
      <c r="S2781" s="358">
        <f>IF(S2537,0,$D2781*(1+'General Inputs'!$C$4)^(S$3906-$K$3906))*'General Inputs'!$C$6</f>
        <v>1405991.2572027186</v>
      </c>
      <c r="T2781" s="358">
        <f>IF(T2537,0,$D2781*(1+'General Inputs'!$C$4)^(T$3906-$K$3906))*'General Inputs'!$C$6</f>
        <v>1434111.082346773</v>
      </c>
      <c r="U2781" s="358">
        <f>IF(U2537,0,$D2781*(1+'General Inputs'!$C$4)^(U$3906-$K$3906))*'General Inputs'!$C$6</f>
        <v>1462793.3039937085</v>
      </c>
      <c r="V2781" s="358">
        <f>IF(V2537,0,$D2781*(1+'General Inputs'!$C$4)^(V$3906-$K$3906))*'General Inputs'!$C$6</f>
        <v>1492049.1700735826</v>
      </c>
      <c r="W2781" s="358">
        <f>IF(W2537,0,$D2781*(1+'General Inputs'!$C$4)^(W$3906-$K$3906))*'General Inputs'!$C$6</f>
        <v>1521890.1534750543</v>
      </c>
      <c r="X2781" s="358">
        <f>IF(X2537,0,$D2781*(1+'General Inputs'!$C$4)^(X$3906-$K$3906))*'General Inputs'!$C$6</f>
        <v>1552327.9565445553</v>
      </c>
      <c r="Y2781" s="358">
        <f>IF(Y2537,0,$D2781*(1+'General Inputs'!$C$4)^(Y$3906-$K$3906))*'General Inputs'!$C$6</f>
        <v>1583374.5156754467</v>
      </c>
      <c r="Z2781" s="358">
        <f>IF(Z2537,0,$D2781*(1+'General Inputs'!$C$4)^(Z$3906-$K$3906))*'General Inputs'!$C$6</f>
        <v>1615042.0059889548</v>
      </c>
      <c r="AA2781" s="358">
        <f>IF(AA2537,0,$D2781*(1+'General Inputs'!$C$4)^(AA$3906-$K$3906))*'General Inputs'!$C$6</f>
        <v>1647342.8461087344</v>
      </c>
      <c r="AB2781" s="358">
        <f>IF(AB2537,0,$D2781*(1+'General Inputs'!$C$4)^(AB$3906-$K$3906))*'General Inputs'!$C$6</f>
        <v>1680289.7030309094</v>
      </c>
      <c r="AC2781" s="358">
        <f>IF(AC2537,0,$D2781*(1+'General Inputs'!$C$4)^(AC$3906-$K$3906))*'General Inputs'!$C$6</f>
        <v>1713895.4970915273</v>
      </c>
      <c r="AD2781" s="358">
        <f>IF(AD2537,0,$D2781*(1+'General Inputs'!$C$4)^(AD$3906-$K$3906))*'General Inputs'!$C$6</f>
        <v>1748173.4070333578</v>
      </c>
      <c r="AE2781" s="358">
        <f>IF(AE2537,0,$D2781*(1+'General Inputs'!$C$4)^(AE$3906-$K$3906))*'General Inputs'!$C$6</f>
        <v>1783136.8751740248</v>
      </c>
      <c r="AF2781" s="358">
        <f>IF(AF2537,0,$D2781*(1+'General Inputs'!$C$4)^(AF$3906-$K$3906))*'General Inputs'!$C$6</f>
        <v>1818799.6126775055</v>
      </c>
      <c r="AG2781" s="358">
        <f>IF(AG2537,0,$D2781*(1+'General Inputs'!$C$4)^(AG$3906-$K$3906))*'General Inputs'!$C$6</f>
        <v>1855175.6049310556</v>
      </c>
      <c r="AH2781" s="358">
        <f>IF(AH2537,0,$D2781*(1+'General Inputs'!$C$4)^(AH$3906-$K$3906))*'General Inputs'!$C$6</f>
        <v>1892279.1170296762</v>
      </c>
      <c r="AI2781" s="358">
        <f>IF(AI2537,0,$D2781*(1+'General Inputs'!$C$4)^(AI$3906-$K$3906))*'General Inputs'!$C$6</f>
        <v>1930124.6993702701</v>
      </c>
      <c r="AJ2781" s="358">
        <f>IF(AJ2537,0,$D2781*(1+'General Inputs'!$C$4)^(AJ$3906-$K$3906))*'General Inputs'!$C$6</f>
        <v>1968727.1933576753</v>
      </c>
    </row>
    <row r="2782" spans="1:36" x14ac:dyDescent="0.25">
      <c r="A2782" s="353" t="s">
        <v>411</v>
      </c>
      <c r="B2782" s="353" t="s">
        <v>411</v>
      </c>
      <c r="C2782" s="441">
        <f t="shared" si="2370"/>
        <v>2500</v>
      </c>
      <c r="D2782" s="397">
        <v>1750000</v>
      </c>
      <c r="E2782" s="397"/>
      <c r="F2782" s="397"/>
      <c r="G2782" s="397"/>
      <c r="H2782" s="397"/>
      <c r="I2782" s="476">
        <f t="shared" si="2371"/>
        <v>22</v>
      </c>
      <c r="J2782" s="476">
        <f t="shared" si="2372"/>
        <v>1</v>
      </c>
      <c r="K2782" s="358">
        <v>0</v>
      </c>
      <c r="L2782" s="358">
        <v>0</v>
      </c>
      <c r="M2782" s="358">
        <v>0</v>
      </c>
      <c r="N2782" s="358">
        <v>0</v>
      </c>
      <c r="O2782" s="358">
        <f>IF(O2538,0,$D2782*(1+'General Inputs'!$C$4)^(O$3906-$K$3906))*'General Inputs'!$C$6</f>
        <v>284138.44199999998</v>
      </c>
      <c r="P2782" s="358">
        <f>IF(P2538,0,$D2782*(1+'General Inputs'!$C$4)^(P$3906-$K$3906))*'General Inputs'!$C$6</f>
        <v>289821.21083999996</v>
      </c>
      <c r="Q2782" s="358">
        <f>IF(Q2538,0,$D2782*(1+'General Inputs'!$C$4)^(Q$3906-$K$3906))*'General Inputs'!$C$6</f>
        <v>295617.63505679998</v>
      </c>
      <c r="R2782" s="358">
        <f>IF(R2538,0,$D2782*(1+'General Inputs'!$C$4)^(R$3906-$K$3906))*'General Inputs'!$C$6</f>
        <v>301529.98775793595</v>
      </c>
      <c r="S2782" s="358">
        <f>IF(S2538,0,$D2782*(1+'General Inputs'!$C$4)^(S$3906-$K$3906))*'General Inputs'!$C$6</f>
        <v>307560.58751309471</v>
      </c>
      <c r="T2782" s="358">
        <f>IF(T2538,0,$D2782*(1+'General Inputs'!$C$4)^(T$3906-$K$3906))*'General Inputs'!$C$6</f>
        <v>313711.79926335654</v>
      </c>
      <c r="U2782" s="358">
        <f>IF(U2538,0,$D2782*(1+'General Inputs'!$C$4)^(U$3906-$K$3906))*'General Inputs'!$C$6</f>
        <v>319986.03524862375</v>
      </c>
      <c r="V2782" s="358">
        <f>IF(V2538,0,$D2782*(1+'General Inputs'!$C$4)^(V$3906-$K$3906))*'General Inputs'!$C$6</f>
        <v>326385.75595359615</v>
      </c>
      <c r="W2782" s="358">
        <f>IF(W2538,0,$D2782*(1+'General Inputs'!$C$4)^(W$3906-$K$3906))*'General Inputs'!$C$6</f>
        <v>332913.47107266809</v>
      </c>
      <c r="X2782" s="358">
        <f>IF(X2538,0,$D2782*(1+'General Inputs'!$C$4)^(X$3906-$K$3906))*'General Inputs'!$C$6</f>
        <v>339571.74049412145</v>
      </c>
      <c r="Y2782" s="358">
        <f>IF(Y2538,0,$D2782*(1+'General Inputs'!$C$4)^(Y$3906-$K$3906))*'General Inputs'!$C$6</f>
        <v>346363.17530400393</v>
      </c>
      <c r="Z2782" s="358">
        <f>IF(Z2538,0,$D2782*(1+'General Inputs'!$C$4)^(Z$3906-$K$3906))*'General Inputs'!$C$6</f>
        <v>353290.43881008396</v>
      </c>
      <c r="AA2782" s="358">
        <f>IF(AA2538,0,$D2782*(1+'General Inputs'!$C$4)^(AA$3906-$K$3906))*'General Inputs'!$C$6</f>
        <v>360356.2475862857</v>
      </c>
      <c r="AB2782" s="358">
        <f>IF(AB2538,0,$D2782*(1+'General Inputs'!$C$4)^(AB$3906-$K$3906))*'General Inputs'!$C$6</f>
        <v>367563.37253801135</v>
      </c>
      <c r="AC2782" s="358">
        <f>IF(AC2538,0,$D2782*(1+'General Inputs'!$C$4)^(AC$3906-$K$3906))*'General Inputs'!$C$6</f>
        <v>374914.63998877158</v>
      </c>
      <c r="AD2782" s="358">
        <f>IF(AD2538,0,$D2782*(1+'General Inputs'!$C$4)^(AD$3906-$K$3906))*'General Inputs'!$C$6</f>
        <v>382412.93278854695</v>
      </c>
      <c r="AE2782" s="358">
        <f>IF(AE2538,0,$D2782*(1+'General Inputs'!$C$4)^(AE$3906-$K$3906))*'General Inputs'!$C$6</f>
        <v>390061.19144431798</v>
      </c>
      <c r="AF2782" s="358">
        <f>IF(AF2538,0,$D2782*(1+'General Inputs'!$C$4)^(AF$3906-$K$3906))*'General Inputs'!$C$6</f>
        <v>397862.41527320427</v>
      </c>
      <c r="AG2782" s="358">
        <f>IF(AG2538,0,$D2782*(1+'General Inputs'!$C$4)^(AG$3906-$K$3906))*'General Inputs'!$C$6</f>
        <v>405819.66357866843</v>
      </c>
      <c r="AH2782" s="358">
        <f>IF(AH2538,0,$D2782*(1+'General Inputs'!$C$4)^(AH$3906-$K$3906))*'General Inputs'!$C$6</f>
        <v>413936.05685024173</v>
      </c>
      <c r="AI2782" s="358">
        <f>IF(AI2538,0,$D2782*(1+'General Inputs'!$C$4)^(AI$3906-$K$3906))*'General Inputs'!$C$6</f>
        <v>422214.77798724658</v>
      </c>
      <c r="AJ2782" s="358">
        <f>IF(AJ2538,0,$D2782*(1+'General Inputs'!$C$4)^(AJ$3906-$K$3906))*'General Inputs'!$C$6</f>
        <v>430659.07354699151</v>
      </c>
    </row>
    <row r="2783" spans="1:36" x14ac:dyDescent="0.25">
      <c r="A2783" s="353" t="s">
        <v>524</v>
      </c>
      <c r="B2783" s="353" t="s">
        <v>524</v>
      </c>
      <c r="C2783" s="441">
        <f t="shared" si="2370"/>
        <v>2333</v>
      </c>
      <c r="D2783" s="397">
        <v>1750000</v>
      </c>
      <c r="E2783" s="397"/>
      <c r="F2783" s="397"/>
      <c r="G2783" s="397"/>
      <c r="H2783" s="397"/>
      <c r="I2783" s="476">
        <f t="shared" si="2371"/>
        <v>22</v>
      </c>
      <c r="J2783" s="476">
        <f t="shared" si="2372"/>
        <v>1</v>
      </c>
      <c r="K2783" s="358">
        <v>0</v>
      </c>
      <c r="L2783" s="358">
        <v>0</v>
      </c>
      <c r="M2783" s="358">
        <v>0</v>
      </c>
      <c r="N2783" s="358">
        <v>0</v>
      </c>
      <c r="O2783" s="358">
        <f>IF(O2539,0,$D2783*(1+'General Inputs'!$C$4)^(O$3906-$K$3906))*'General Inputs'!$C$6</f>
        <v>284138.44199999998</v>
      </c>
      <c r="P2783" s="358">
        <f>IF(P2539,0,$D2783*(1+'General Inputs'!$C$4)^(P$3906-$K$3906))*'General Inputs'!$C$6</f>
        <v>289821.21083999996</v>
      </c>
      <c r="Q2783" s="358">
        <f>IF(Q2539,0,$D2783*(1+'General Inputs'!$C$4)^(Q$3906-$K$3906))*'General Inputs'!$C$6</f>
        <v>295617.63505679998</v>
      </c>
      <c r="R2783" s="358">
        <f>IF(R2539,0,$D2783*(1+'General Inputs'!$C$4)^(R$3906-$K$3906))*'General Inputs'!$C$6</f>
        <v>301529.98775793595</v>
      </c>
      <c r="S2783" s="358">
        <f>IF(S2539,0,$D2783*(1+'General Inputs'!$C$4)^(S$3906-$K$3906))*'General Inputs'!$C$6</f>
        <v>307560.58751309471</v>
      </c>
      <c r="T2783" s="358">
        <f>IF(T2539,0,$D2783*(1+'General Inputs'!$C$4)^(T$3906-$K$3906))*'General Inputs'!$C$6</f>
        <v>313711.79926335654</v>
      </c>
      <c r="U2783" s="358">
        <f>IF(U2539,0,$D2783*(1+'General Inputs'!$C$4)^(U$3906-$K$3906))*'General Inputs'!$C$6</f>
        <v>319986.03524862375</v>
      </c>
      <c r="V2783" s="358">
        <f>IF(V2539,0,$D2783*(1+'General Inputs'!$C$4)^(V$3906-$K$3906))*'General Inputs'!$C$6</f>
        <v>326385.75595359615</v>
      </c>
      <c r="W2783" s="358">
        <f>IF(W2539,0,$D2783*(1+'General Inputs'!$C$4)^(W$3906-$K$3906))*'General Inputs'!$C$6</f>
        <v>332913.47107266809</v>
      </c>
      <c r="X2783" s="358">
        <f>IF(X2539,0,$D2783*(1+'General Inputs'!$C$4)^(X$3906-$K$3906))*'General Inputs'!$C$6</f>
        <v>339571.74049412145</v>
      </c>
      <c r="Y2783" s="358">
        <f>IF(Y2539,0,$D2783*(1+'General Inputs'!$C$4)^(Y$3906-$K$3906))*'General Inputs'!$C$6</f>
        <v>346363.17530400393</v>
      </c>
      <c r="Z2783" s="358">
        <f>IF(Z2539,0,$D2783*(1+'General Inputs'!$C$4)^(Z$3906-$K$3906))*'General Inputs'!$C$6</f>
        <v>353290.43881008396</v>
      </c>
      <c r="AA2783" s="358">
        <f>IF(AA2539,0,$D2783*(1+'General Inputs'!$C$4)^(AA$3906-$K$3906))*'General Inputs'!$C$6</f>
        <v>360356.2475862857</v>
      </c>
      <c r="AB2783" s="358">
        <f>IF(AB2539,0,$D2783*(1+'General Inputs'!$C$4)^(AB$3906-$K$3906))*'General Inputs'!$C$6</f>
        <v>367563.37253801135</v>
      </c>
      <c r="AC2783" s="358">
        <f>IF(AC2539,0,$D2783*(1+'General Inputs'!$C$4)^(AC$3906-$K$3906))*'General Inputs'!$C$6</f>
        <v>374914.63998877158</v>
      </c>
      <c r="AD2783" s="358">
        <f>IF(AD2539,0,$D2783*(1+'General Inputs'!$C$4)^(AD$3906-$K$3906))*'General Inputs'!$C$6</f>
        <v>382412.93278854695</v>
      </c>
      <c r="AE2783" s="358">
        <f>IF(AE2539,0,$D2783*(1+'General Inputs'!$C$4)^(AE$3906-$K$3906))*'General Inputs'!$C$6</f>
        <v>390061.19144431798</v>
      </c>
      <c r="AF2783" s="358">
        <f>IF(AF2539,0,$D2783*(1+'General Inputs'!$C$4)^(AF$3906-$K$3906))*'General Inputs'!$C$6</f>
        <v>397862.41527320427</v>
      </c>
      <c r="AG2783" s="358">
        <f>IF(AG2539,0,$D2783*(1+'General Inputs'!$C$4)^(AG$3906-$K$3906))*'General Inputs'!$C$6</f>
        <v>405819.66357866843</v>
      </c>
      <c r="AH2783" s="358">
        <f>IF(AH2539,0,$D2783*(1+'General Inputs'!$C$4)^(AH$3906-$K$3906))*'General Inputs'!$C$6</f>
        <v>413936.05685024173</v>
      </c>
      <c r="AI2783" s="358">
        <f>IF(AI2539,0,$D2783*(1+'General Inputs'!$C$4)^(AI$3906-$K$3906))*'General Inputs'!$C$6</f>
        <v>422214.77798724658</v>
      </c>
      <c r="AJ2783" s="358">
        <f>IF(AJ2539,0,$D2783*(1+'General Inputs'!$C$4)^(AJ$3906-$K$3906))*'General Inputs'!$C$6</f>
        <v>430659.07354699151</v>
      </c>
    </row>
    <row r="2784" spans="1:36" x14ac:dyDescent="0.25">
      <c r="A2784" s="353" t="s">
        <v>318</v>
      </c>
      <c r="B2784" s="353" t="s">
        <v>318</v>
      </c>
      <c r="C2784" s="441">
        <f t="shared" si="2370"/>
        <v>5000</v>
      </c>
      <c r="D2784" s="397">
        <v>1750000</v>
      </c>
      <c r="E2784" s="397"/>
      <c r="F2784" s="397"/>
      <c r="G2784" s="397"/>
      <c r="H2784" s="397"/>
      <c r="I2784" s="476">
        <f t="shared" si="2371"/>
        <v>22</v>
      </c>
      <c r="J2784" s="476">
        <f t="shared" si="2372"/>
        <v>1</v>
      </c>
      <c r="K2784" s="358">
        <v>0</v>
      </c>
      <c r="L2784" s="358">
        <v>0</v>
      </c>
      <c r="M2784" s="358">
        <v>0</v>
      </c>
      <c r="N2784" s="358">
        <v>0</v>
      </c>
      <c r="O2784" s="358">
        <f>IF(O2540,0,$D2784*(1+'General Inputs'!$C$4)^(O$3906-$K$3906))*'General Inputs'!$C$6</f>
        <v>284138.44199999998</v>
      </c>
      <c r="P2784" s="358">
        <f>IF(P2540,0,$D2784*(1+'General Inputs'!$C$4)^(P$3906-$K$3906))*'General Inputs'!$C$6</f>
        <v>289821.21083999996</v>
      </c>
      <c r="Q2784" s="358">
        <f>IF(Q2540,0,$D2784*(1+'General Inputs'!$C$4)^(Q$3906-$K$3906))*'General Inputs'!$C$6</f>
        <v>295617.63505679998</v>
      </c>
      <c r="R2784" s="358">
        <f>IF(R2540,0,$D2784*(1+'General Inputs'!$C$4)^(R$3906-$K$3906))*'General Inputs'!$C$6</f>
        <v>301529.98775793595</v>
      </c>
      <c r="S2784" s="358">
        <f>IF(S2540,0,$D2784*(1+'General Inputs'!$C$4)^(S$3906-$K$3906))*'General Inputs'!$C$6</f>
        <v>307560.58751309471</v>
      </c>
      <c r="T2784" s="358">
        <f>IF(T2540,0,$D2784*(1+'General Inputs'!$C$4)^(T$3906-$K$3906))*'General Inputs'!$C$6</f>
        <v>313711.79926335654</v>
      </c>
      <c r="U2784" s="358">
        <f>IF(U2540,0,$D2784*(1+'General Inputs'!$C$4)^(U$3906-$K$3906))*'General Inputs'!$C$6</f>
        <v>319986.03524862375</v>
      </c>
      <c r="V2784" s="358">
        <f>IF(V2540,0,$D2784*(1+'General Inputs'!$C$4)^(V$3906-$K$3906))*'General Inputs'!$C$6</f>
        <v>326385.75595359615</v>
      </c>
      <c r="W2784" s="358">
        <f>IF(W2540,0,$D2784*(1+'General Inputs'!$C$4)^(W$3906-$K$3906))*'General Inputs'!$C$6</f>
        <v>332913.47107266809</v>
      </c>
      <c r="X2784" s="358">
        <f>IF(X2540,0,$D2784*(1+'General Inputs'!$C$4)^(X$3906-$K$3906))*'General Inputs'!$C$6</f>
        <v>339571.74049412145</v>
      </c>
      <c r="Y2784" s="358">
        <f>IF(Y2540,0,$D2784*(1+'General Inputs'!$C$4)^(Y$3906-$K$3906))*'General Inputs'!$C$6</f>
        <v>346363.17530400393</v>
      </c>
      <c r="Z2784" s="358">
        <f>IF(Z2540,0,$D2784*(1+'General Inputs'!$C$4)^(Z$3906-$K$3906))*'General Inputs'!$C$6</f>
        <v>353290.43881008396</v>
      </c>
      <c r="AA2784" s="358">
        <f>IF(AA2540,0,$D2784*(1+'General Inputs'!$C$4)^(AA$3906-$K$3906))*'General Inputs'!$C$6</f>
        <v>360356.2475862857</v>
      </c>
      <c r="AB2784" s="358">
        <f>IF(AB2540,0,$D2784*(1+'General Inputs'!$C$4)^(AB$3906-$K$3906))*'General Inputs'!$C$6</f>
        <v>367563.37253801135</v>
      </c>
      <c r="AC2784" s="358">
        <f>IF(AC2540,0,$D2784*(1+'General Inputs'!$C$4)^(AC$3906-$K$3906))*'General Inputs'!$C$6</f>
        <v>374914.63998877158</v>
      </c>
      <c r="AD2784" s="358">
        <f>IF(AD2540,0,$D2784*(1+'General Inputs'!$C$4)^(AD$3906-$K$3906))*'General Inputs'!$C$6</f>
        <v>382412.93278854695</v>
      </c>
      <c r="AE2784" s="358">
        <f>IF(AE2540,0,$D2784*(1+'General Inputs'!$C$4)^(AE$3906-$K$3906))*'General Inputs'!$C$6</f>
        <v>390061.19144431798</v>
      </c>
      <c r="AF2784" s="358">
        <f>IF(AF2540,0,$D2784*(1+'General Inputs'!$C$4)^(AF$3906-$K$3906))*'General Inputs'!$C$6</f>
        <v>397862.41527320427</v>
      </c>
      <c r="AG2784" s="358">
        <f>IF(AG2540,0,$D2784*(1+'General Inputs'!$C$4)^(AG$3906-$K$3906))*'General Inputs'!$C$6</f>
        <v>405819.66357866843</v>
      </c>
      <c r="AH2784" s="358">
        <f>IF(AH2540,0,$D2784*(1+'General Inputs'!$C$4)^(AH$3906-$K$3906))*'General Inputs'!$C$6</f>
        <v>413936.05685024173</v>
      </c>
      <c r="AI2784" s="358">
        <f>IF(AI2540,0,$D2784*(1+'General Inputs'!$C$4)^(AI$3906-$K$3906))*'General Inputs'!$C$6</f>
        <v>422214.77798724658</v>
      </c>
      <c r="AJ2784" s="358">
        <f>IF(AJ2540,0,$D2784*(1+'General Inputs'!$C$4)^(AJ$3906-$K$3906))*'General Inputs'!$C$6</f>
        <v>430659.07354699151</v>
      </c>
    </row>
    <row r="2785" spans="1:36" x14ac:dyDescent="0.25">
      <c r="A2785" s="353" t="s">
        <v>400</v>
      </c>
      <c r="B2785" s="353" t="s">
        <v>400</v>
      </c>
      <c r="C2785" s="441">
        <f t="shared" si="2370"/>
        <v>1998.0000000000002</v>
      </c>
      <c r="D2785" s="397">
        <v>1750000</v>
      </c>
      <c r="E2785" s="397"/>
      <c r="F2785" s="397"/>
      <c r="G2785" s="397"/>
      <c r="H2785" s="397"/>
      <c r="I2785" s="476">
        <f t="shared" si="2371"/>
        <v>22</v>
      </c>
      <c r="J2785" s="476">
        <f t="shared" si="2372"/>
        <v>1</v>
      </c>
      <c r="K2785" s="358">
        <v>0</v>
      </c>
      <c r="L2785" s="358">
        <v>0</v>
      </c>
      <c r="M2785" s="358">
        <v>0</v>
      </c>
      <c r="N2785" s="358">
        <v>0</v>
      </c>
      <c r="O2785" s="358">
        <f>IF(O2541,0,$D2785*(1+'General Inputs'!$C$4)^(O$3906-$K$3906))*'General Inputs'!$C$6</f>
        <v>284138.44199999998</v>
      </c>
      <c r="P2785" s="358">
        <f>IF(P2541,0,$D2785*(1+'General Inputs'!$C$4)^(P$3906-$K$3906))*'General Inputs'!$C$6</f>
        <v>289821.21083999996</v>
      </c>
      <c r="Q2785" s="358">
        <f>IF(Q2541,0,$D2785*(1+'General Inputs'!$C$4)^(Q$3906-$K$3906))*'General Inputs'!$C$6</f>
        <v>295617.63505679998</v>
      </c>
      <c r="R2785" s="358">
        <f>IF(R2541,0,$D2785*(1+'General Inputs'!$C$4)^(R$3906-$K$3906))*'General Inputs'!$C$6</f>
        <v>301529.98775793595</v>
      </c>
      <c r="S2785" s="358">
        <f>IF(S2541,0,$D2785*(1+'General Inputs'!$C$4)^(S$3906-$K$3906))*'General Inputs'!$C$6</f>
        <v>307560.58751309471</v>
      </c>
      <c r="T2785" s="358">
        <f>IF(T2541,0,$D2785*(1+'General Inputs'!$C$4)^(T$3906-$K$3906))*'General Inputs'!$C$6</f>
        <v>313711.79926335654</v>
      </c>
      <c r="U2785" s="358">
        <f>IF(U2541,0,$D2785*(1+'General Inputs'!$C$4)^(U$3906-$K$3906))*'General Inputs'!$C$6</f>
        <v>319986.03524862375</v>
      </c>
      <c r="V2785" s="358">
        <f>IF(V2541,0,$D2785*(1+'General Inputs'!$C$4)^(V$3906-$K$3906))*'General Inputs'!$C$6</f>
        <v>326385.75595359615</v>
      </c>
      <c r="W2785" s="358">
        <f>IF(W2541,0,$D2785*(1+'General Inputs'!$C$4)^(W$3906-$K$3906))*'General Inputs'!$C$6</f>
        <v>332913.47107266809</v>
      </c>
      <c r="X2785" s="358">
        <f>IF(X2541,0,$D2785*(1+'General Inputs'!$C$4)^(X$3906-$K$3906))*'General Inputs'!$C$6</f>
        <v>339571.74049412145</v>
      </c>
      <c r="Y2785" s="358">
        <f>IF(Y2541,0,$D2785*(1+'General Inputs'!$C$4)^(Y$3906-$K$3906))*'General Inputs'!$C$6</f>
        <v>346363.17530400393</v>
      </c>
      <c r="Z2785" s="358">
        <f>IF(Z2541,0,$D2785*(1+'General Inputs'!$C$4)^(Z$3906-$K$3906))*'General Inputs'!$C$6</f>
        <v>353290.43881008396</v>
      </c>
      <c r="AA2785" s="358">
        <f>IF(AA2541,0,$D2785*(1+'General Inputs'!$C$4)^(AA$3906-$K$3906))*'General Inputs'!$C$6</f>
        <v>360356.2475862857</v>
      </c>
      <c r="AB2785" s="358">
        <f>IF(AB2541,0,$D2785*(1+'General Inputs'!$C$4)^(AB$3906-$K$3906))*'General Inputs'!$C$6</f>
        <v>367563.37253801135</v>
      </c>
      <c r="AC2785" s="358">
        <f>IF(AC2541,0,$D2785*(1+'General Inputs'!$C$4)^(AC$3906-$K$3906))*'General Inputs'!$C$6</f>
        <v>374914.63998877158</v>
      </c>
      <c r="AD2785" s="358">
        <f>IF(AD2541,0,$D2785*(1+'General Inputs'!$C$4)^(AD$3906-$K$3906))*'General Inputs'!$C$6</f>
        <v>382412.93278854695</v>
      </c>
      <c r="AE2785" s="358">
        <f>IF(AE2541,0,$D2785*(1+'General Inputs'!$C$4)^(AE$3906-$K$3906))*'General Inputs'!$C$6</f>
        <v>390061.19144431798</v>
      </c>
      <c r="AF2785" s="358">
        <f>IF(AF2541,0,$D2785*(1+'General Inputs'!$C$4)^(AF$3906-$K$3906))*'General Inputs'!$C$6</f>
        <v>397862.41527320427</v>
      </c>
      <c r="AG2785" s="358">
        <f>IF(AG2541,0,$D2785*(1+'General Inputs'!$C$4)^(AG$3906-$K$3906))*'General Inputs'!$C$6</f>
        <v>405819.66357866843</v>
      </c>
      <c r="AH2785" s="358">
        <f>IF(AH2541,0,$D2785*(1+'General Inputs'!$C$4)^(AH$3906-$K$3906))*'General Inputs'!$C$6</f>
        <v>413936.05685024173</v>
      </c>
      <c r="AI2785" s="358">
        <f>IF(AI2541,0,$D2785*(1+'General Inputs'!$C$4)^(AI$3906-$K$3906))*'General Inputs'!$C$6</f>
        <v>422214.77798724658</v>
      </c>
      <c r="AJ2785" s="358">
        <f>IF(AJ2541,0,$D2785*(1+'General Inputs'!$C$4)^(AJ$3906-$K$3906))*'General Inputs'!$C$6</f>
        <v>430659.07354699151</v>
      </c>
    </row>
    <row r="2786" spans="1:36" x14ac:dyDescent="0.25">
      <c r="A2786" s="353" t="s">
        <v>334</v>
      </c>
      <c r="B2786" s="353" t="s">
        <v>334</v>
      </c>
      <c r="C2786" s="441">
        <f t="shared" si="2370"/>
        <v>500</v>
      </c>
      <c r="D2786" s="397">
        <v>500000</v>
      </c>
      <c r="E2786" s="397"/>
      <c r="F2786" s="397"/>
      <c r="G2786" s="397"/>
      <c r="H2786" s="397"/>
      <c r="I2786" s="476">
        <f t="shared" si="2371"/>
        <v>22</v>
      </c>
      <c r="J2786" s="476">
        <f t="shared" si="2372"/>
        <v>1</v>
      </c>
      <c r="K2786" s="358">
        <v>0</v>
      </c>
      <c r="L2786" s="358">
        <v>0</v>
      </c>
      <c r="M2786" s="358">
        <v>0</v>
      </c>
      <c r="N2786" s="358">
        <v>0</v>
      </c>
      <c r="O2786" s="358">
        <f>IF(O2542,0,$D2786*(1+'General Inputs'!$C$4)^(O$3906-$K$3906))*'General Inputs'!$C$6</f>
        <v>81182.411999999997</v>
      </c>
      <c r="P2786" s="358">
        <f>IF(P2542,0,$D2786*(1+'General Inputs'!$C$4)^(P$3906-$K$3906))*'General Inputs'!$C$6</f>
        <v>82806.060239999992</v>
      </c>
      <c r="Q2786" s="358">
        <f>IF(Q2542,0,$D2786*(1+'General Inputs'!$C$4)^(Q$3906-$K$3906))*'General Inputs'!$C$6</f>
        <v>84462.181444800008</v>
      </c>
      <c r="R2786" s="358">
        <f>IF(R2542,0,$D2786*(1+'General Inputs'!$C$4)^(R$3906-$K$3906))*'General Inputs'!$C$6</f>
        <v>86151.42507369598</v>
      </c>
      <c r="S2786" s="358">
        <f>IF(S2542,0,$D2786*(1+'General Inputs'!$C$4)^(S$3906-$K$3906))*'General Inputs'!$C$6</f>
        <v>87874.453575169915</v>
      </c>
      <c r="T2786" s="358">
        <f>IF(T2542,0,$D2786*(1+'General Inputs'!$C$4)^(T$3906-$K$3906))*'General Inputs'!$C$6</f>
        <v>89631.942646673313</v>
      </c>
      <c r="U2786" s="358">
        <f>IF(U2542,0,$D2786*(1+'General Inputs'!$C$4)^(U$3906-$K$3906))*'General Inputs'!$C$6</f>
        <v>91424.581499606778</v>
      </c>
      <c r="V2786" s="358">
        <f>IF(V2542,0,$D2786*(1+'General Inputs'!$C$4)^(V$3906-$K$3906))*'General Inputs'!$C$6</f>
        <v>93253.07312959891</v>
      </c>
      <c r="W2786" s="358">
        <f>IF(W2542,0,$D2786*(1+'General Inputs'!$C$4)^(W$3906-$K$3906))*'General Inputs'!$C$6</f>
        <v>95118.134592190894</v>
      </c>
      <c r="X2786" s="358">
        <f>IF(X2542,0,$D2786*(1+'General Inputs'!$C$4)^(X$3906-$K$3906))*'General Inputs'!$C$6</f>
        <v>97020.497284034704</v>
      </c>
      <c r="Y2786" s="358">
        <f>IF(Y2542,0,$D2786*(1+'General Inputs'!$C$4)^(Y$3906-$K$3906))*'General Inputs'!$C$6</f>
        <v>98960.90722971542</v>
      </c>
      <c r="Z2786" s="358">
        <f>IF(Z2542,0,$D2786*(1+'General Inputs'!$C$4)^(Z$3906-$K$3906))*'General Inputs'!$C$6</f>
        <v>100940.12537430967</v>
      </c>
      <c r="AA2786" s="358">
        <f>IF(AA2542,0,$D2786*(1+'General Inputs'!$C$4)^(AA$3906-$K$3906))*'General Inputs'!$C$6</f>
        <v>102958.9278817959</v>
      </c>
      <c r="AB2786" s="358">
        <f>IF(AB2542,0,$D2786*(1+'General Inputs'!$C$4)^(AB$3906-$K$3906))*'General Inputs'!$C$6</f>
        <v>105018.10643943184</v>
      </c>
      <c r="AC2786" s="358">
        <f>IF(AC2542,0,$D2786*(1+'General Inputs'!$C$4)^(AC$3906-$K$3906))*'General Inputs'!$C$6</f>
        <v>107118.46856822046</v>
      </c>
      <c r="AD2786" s="358">
        <f>IF(AD2542,0,$D2786*(1+'General Inputs'!$C$4)^(AD$3906-$K$3906))*'General Inputs'!$C$6</f>
        <v>109260.83793958486</v>
      </c>
      <c r="AE2786" s="358">
        <f>IF(AE2542,0,$D2786*(1+'General Inputs'!$C$4)^(AE$3906-$K$3906))*'General Inputs'!$C$6</f>
        <v>111446.05469837655</v>
      </c>
      <c r="AF2786" s="358">
        <f>IF(AF2542,0,$D2786*(1+'General Inputs'!$C$4)^(AF$3906-$K$3906))*'General Inputs'!$C$6</f>
        <v>113674.97579234409</v>
      </c>
      <c r="AG2786" s="358">
        <f>IF(AG2542,0,$D2786*(1+'General Inputs'!$C$4)^(AG$3906-$K$3906))*'General Inputs'!$C$6</f>
        <v>115948.47530819097</v>
      </c>
      <c r="AH2786" s="358">
        <f>IF(AH2542,0,$D2786*(1+'General Inputs'!$C$4)^(AH$3906-$K$3906))*'General Inputs'!$C$6</f>
        <v>118267.44481435476</v>
      </c>
      <c r="AI2786" s="358">
        <f>IF(AI2542,0,$D2786*(1+'General Inputs'!$C$4)^(AI$3906-$K$3906))*'General Inputs'!$C$6</f>
        <v>120632.79371064188</v>
      </c>
      <c r="AJ2786" s="358">
        <f>IF(AJ2542,0,$D2786*(1+'General Inputs'!$C$4)^(AJ$3906-$K$3906))*'General Inputs'!$C$6</f>
        <v>123045.44958485471</v>
      </c>
    </row>
    <row r="2787" spans="1:36" x14ac:dyDescent="0.25">
      <c r="A2787" s="353" t="s">
        <v>420</v>
      </c>
      <c r="B2787" s="353" t="s">
        <v>421</v>
      </c>
      <c r="C2787" s="441">
        <f t="shared" si="2370"/>
        <v>6250</v>
      </c>
      <c r="D2787" s="397">
        <v>8000000</v>
      </c>
      <c r="E2787" s="397"/>
      <c r="F2787" s="397"/>
      <c r="G2787" s="397"/>
      <c r="H2787" s="397"/>
      <c r="I2787" s="476">
        <f t="shared" si="2371"/>
        <v>22</v>
      </c>
      <c r="J2787" s="476">
        <f t="shared" si="2372"/>
        <v>1</v>
      </c>
      <c r="K2787" s="358">
        <v>0</v>
      </c>
      <c r="L2787" s="358">
        <v>0</v>
      </c>
      <c r="M2787" s="358">
        <v>0</v>
      </c>
      <c r="N2787" s="358">
        <v>0</v>
      </c>
      <c r="O2787" s="358">
        <f>IF(O2543,0,$D2787*(1+'General Inputs'!$C$4)^(O$3906-$K$3906))*'General Inputs'!$C$6</f>
        <v>1298918.5919999999</v>
      </c>
      <c r="P2787" s="358">
        <f>IF(P2543,0,$D2787*(1+'General Inputs'!$C$4)^(P$3906-$K$3906))*'General Inputs'!$C$6</f>
        <v>1324896.9638399999</v>
      </c>
      <c r="Q2787" s="358">
        <f>IF(Q2543,0,$D2787*(1+'General Inputs'!$C$4)^(Q$3906-$K$3906))*'General Inputs'!$C$6</f>
        <v>1351394.9031168001</v>
      </c>
      <c r="R2787" s="358">
        <f>IF(R2543,0,$D2787*(1+'General Inputs'!$C$4)^(R$3906-$K$3906))*'General Inputs'!$C$6</f>
        <v>1378422.8011791357</v>
      </c>
      <c r="S2787" s="358">
        <f>IF(S2543,0,$D2787*(1+'General Inputs'!$C$4)^(S$3906-$K$3906))*'General Inputs'!$C$6</f>
        <v>1405991.2572027186</v>
      </c>
      <c r="T2787" s="358">
        <f>IF(T2543,0,$D2787*(1+'General Inputs'!$C$4)^(T$3906-$K$3906))*'General Inputs'!$C$6</f>
        <v>1434111.082346773</v>
      </c>
      <c r="U2787" s="358">
        <f>IF(U2543,0,$D2787*(1+'General Inputs'!$C$4)^(U$3906-$K$3906))*'General Inputs'!$C$6</f>
        <v>1462793.3039937085</v>
      </c>
      <c r="V2787" s="358">
        <f>IF(V2543,0,$D2787*(1+'General Inputs'!$C$4)^(V$3906-$K$3906))*'General Inputs'!$C$6</f>
        <v>1492049.1700735826</v>
      </c>
      <c r="W2787" s="358">
        <f>IF(W2543,0,$D2787*(1+'General Inputs'!$C$4)^(W$3906-$K$3906))*'General Inputs'!$C$6</f>
        <v>1521890.1534750543</v>
      </c>
      <c r="X2787" s="358">
        <f>IF(X2543,0,$D2787*(1+'General Inputs'!$C$4)^(X$3906-$K$3906))*'General Inputs'!$C$6</f>
        <v>1552327.9565445553</v>
      </c>
      <c r="Y2787" s="358">
        <f>IF(Y2543,0,$D2787*(1+'General Inputs'!$C$4)^(Y$3906-$K$3906))*'General Inputs'!$C$6</f>
        <v>1583374.5156754467</v>
      </c>
      <c r="Z2787" s="358">
        <f>IF(Z2543,0,$D2787*(1+'General Inputs'!$C$4)^(Z$3906-$K$3906))*'General Inputs'!$C$6</f>
        <v>1615042.0059889548</v>
      </c>
      <c r="AA2787" s="358">
        <f>IF(AA2543,0,$D2787*(1+'General Inputs'!$C$4)^(AA$3906-$K$3906))*'General Inputs'!$C$6</f>
        <v>1647342.8461087344</v>
      </c>
      <c r="AB2787" s="358">
        <f>IF(AB2543,0,$D2787*(1+'General Inputs'!$C$4)^(AB$3906-$K$3906))*'General Inputs'!$C$6</f>
        <v>1680289.7030309094</v>
      </c>
      <c r="AC2787" s="358">
        <f>IF(AC2543,0,$D2787*(1+'General Inputs'!$C$4)^(AC$3906-$K$3906))*'General Inputs'!$C$6</f>
        <v>1713895.4970915273</v>
      </c>
      <c r="AD2787" s="358">
        <f>IF(AD2543,0,$D2787*(1+'General Inputs'!$C$4)^(AD$3906-$K$3906))*'General Inputs'!$C$6</f>
        <v>1748173.4070333578</v>
      </c>
      <c r="AE2787" s="358">
        <f>IF(AE2543,0,$D2787*(1+'General Inputs'!$C$4)^(AE$3906-$K$3906))*'General Inputs'!$C$6</f>
        <v>1783136.8751740248</v>
      </c>
      <c r="AF2787" s="358">
        <f>IF(AF2543,0,$D2787*(1+'General Inputs'!$C$4)^(AF$3906-$K$3906))*'General Inputs'!$C$6</f>
        <v>1818799.6126775055</v>
      </c>
      <c r="AG2787" s="358">
        <f>IF(AG2543,0,$D2787*(1+'General Inputs'!$C$4)^(AG$3906-$K$3906))*'General Inputs'!$C$6</f>
        <v>1855175.6049310556</v>
      </c>
      <c r="AH2787" s="358">
        <f>IF(AH2543,0,$D2787*(1+'General Inputs'!$C$4)^(AH$3906-$K$3906))*'General Inputs'!$C$6</f>
        <v>1892279.1170296762</v>
      </c>
      <c r="AI2787" s="358">
        <f>IF(AI2543,0,$D2787*(1+'General Inputs'!$C$4)^(AI$3906-$K$3906))*'General Inputs'!$C$6</f>
        <v>1930124.6993702701</v>
      </c>
      <c r="AJ2787" s="358">
        <f>IF(AJ2543,0,$D2787*(1+'General Inputs'!$C$4)^(AJ$3906-$K$3906))*'General Inputs'!$C$6</f>
        <v>1968727.1933576753</v>
      </c>
    </row>
    <row r="2788" spans="1:36" x14ac:dyDescent="0.25">
      <c r="A2788" s="353" t="s">
        <v>245</v>
      </c>
      <c r="B2788" s="353" t="s">
        <v>408</v>
      </c>
      <c r="C2788" s="441">
        <f t="shared" si="2370"/>
        <v>6250</v>
      </c>
      <c r="D2788" s="397">
        <v>8000000</v>
      </c>
      <c r="E2788" s="397"/>
      <c r="F2788" s="397"/>
      <c r="G2788" s="397"/>
      <c r="H2788" s="397"/>
      <c r="I2788" s="476">
        <f t="shared" si="2371"/>
        <v>22</v>
      </c>
      <c r="J2788" s="476">
        <f t="shared" si="2372"/>
        <v>1</v>
      </c>
      <c r="K2788" s="358">
        <v>0</v>
      </c>
      <c r="L2788" s="358">
        <v>0</v>
      </c>
      <c r="M2788" s="358">
        <v>0</v>
      </c>
      <c r="N2788" s="358">
        <v>0</v>
      </c>
      <c r="O2788" s="358">
        <f>IF(O2544,0,$D2788*(1+'General Inputs'!$C$4)^(O$3906-$K$3906))*'General Inputs'!$C$6</f>
        <v>1298918.5919999999</v>
      </c>
      <c r="P2788" s="358">
        <f>IF(P2544,0,$D2788*(1+'General Inputs'!$C$4)^(P$3906-$K$3906))*'General Inputs'!$C$6</f>
        <v>1324896.9638399999</v>
      </c>
      <c r="Q2788" s="358">
        <f>IF(Q2544,0,$D2788*(1+'General Inputs'!$C$4)^(Q$3906-$K$3906))*'General Inputs'!$C$6</f>
        <v>1351394.9031168001</v>
      </c>
      <c r="R2788" s="358">
        <f>IF(R2544,0,$D2788*(1+'General Inputs'!$C$4)^(R$3906-$K$3906))*'General Inputs'!$C$6</f>
        <v>1378422.8011791357</v>
      </c>
      <c r="S2788" s="358">
        <f>IF(S2544,0,$D2788*(1+'General Inputs'!$C$4)^(S$3906-$K$3906))*'General Inputs'!$C$6</f>
        <v>1405991.2572027186</v>
      </c>
      <c r="T2788" s="358">
        <f>IF(T2544,0,$D2788*(1+'General Inputs'!$C$4)^(T$3906-$K$3906))*'General Inputs'!$C$6</f>
        <v>1434111.082346773</v>
      </c>
      <c r="U2788" s="358">
        <f>IF(U2544,0,$D2788*(1+'General Inputs'!$C$4)^(U$3906-$K$3906))*'General Inputs'!$C$6</f>
        <v>1462793.3039937085</v>
      </c>
      <c r="V2788" s="358">
        <f>IF(V2544,0,$D2788*(1+'General Inputs'!$C$4)^(V$3906-$K$3906))*'General Inputs'!$C$6</f>
        <v>1492049.1700735826</v>
      </c>
      <c r="W2788" s="358">
        <f>IF(W2544,0,$D2788*(1+'General Inputs'!$C$4)^(W$3906-$K$3906))*'General Inputs'!$C$6</f>
        <v>1521890.1534750543</v>
      </c>
      <c r="X2788" s="358">
        <f>IF(X2544,0,$D2788*(1+'General Inputs'!$C$4)^(X$3906-$K$3906))*'General Inputs'!$C$6</f>
        <v>1552327.9565445553</v>
      </c>
      <c r="Y2788" s="358">
        <f>IF(Y2544,0,$D2788*(1+'General Inputs'!$C$4)^(Y$3906-$K$3906))*'General Inputs'!$C$6</f>
        <v>1583374.5156754467</v>
      </c>
      <c r="Z2788" s="358">
        <f>IF(Z2544,0,$D2788*(1+'General Inputs'!$C$4)^(Z$3906-$K$3906))*'General Inputs'!$C$6</f>
        <v>1615042.0059889548</v>
      </c>
      <c r="AA2788" s="358">
        <f>IF(AA2544,0,$D2788*(1+'General Inputs'!$C$4)^(AA$3906-$K$3906))*'General Inputs'!$C$6</f>
        <v>1647342.8461087344</v>
      </c>
      <c r="AB2788" s="358">
        <f>IF(AB2544,0,$D2788*(1+'General Inputs'!$C$4)^(AB$3906-$K$3906))*'General Inputs'!$C$6</f>
        <v>1680289.7030309094</v>
      </c>
      <c r="AC2788" s="358">
        <f>IF(AC2544,0,$D2788*(1+'General Inputs'!$C$4)^(AC$3906-$K$3906))*'General Inputs'!$C$6</f>
        <v>1713895.4970915273</v>
      </c>
      <c r="AD2788" s="358">
        <f>IF(AD2544,0,$D2788*(1+'General Inputs'!$C$4)^(AD$3906-$K$3906))*'General Inputs'!$C$6</f>
        <v>1748173.4070333578</v>
      </c>
      <c r="AE2788" s="358">
        <f>IF(AE2544,0,$D2788*(1+'General Inputs'!$C$4)^(AE$3906-$K$3906))*'General Inputs'!$C$6</f>
        <v>1783136.8751740248</v>
      </c>
      <c r="AF2788" s="358">
        <f>IF(AF2544,0,$D2788*(1+'General Inputs'!$C$4)^(AF$3906-$K$3906))*'General Inputs'!$C$6</f>
        <v>1818799.6126775055</v>
      </c>
      <c r="AG2788" s="358">
        <f>IF(AG2544,0,$D2788*(1+'General Inputs'!$C$4)^(AG$3906-$K$3906))*'General Inputs'!$C$6</f>
        <v>1855175.6049310556</v>
      </c>
      <c r="AH2788" s="358">
        <f>IF(AH2544,0,$D2788*(1+'General Inputs'!$C$4)^(AH$3906-$K$3906))*'General Inputs'!$C$6</f>
        <v>1892279.1170296762</v>
      </c>
      <c r="AI2788" s="358">
        <f>IF(AI2544,0,$D2788*(1+'General Inputs'!$C$4)^(AI$3906-$K$3906))*'General Inputs'!$C$6</f>
        <v>1930124.6993702701</v>
      </c>
      <c r="AJ2788" s="358">
        <f>IF(AJ2544,0,$D2788*(1+'General Inputs'!$C$4)^(AJ$3906-$K$3906))*'General Inputs'!$C$6</f>
        <v>1968727.1933576753</v>
      </c>
    </row>
    <row r="2789" spans="1:36" x14ac:dyDescent="0.25">
      <c r="A2789" s="353" t="s">
        <v>245</v>
      </c>
      <c r="B2789" s="353" t="s">
        <v>362</v>
      </c>
      <c r="C2789" s="441">
        <f t="shared" si="2370"/>
        <v>6250</v>
      </c>
      <c r="D2789" s="397">
        <v>8000000</v>
      </c>
      <c r="E2789" s="397"/>
      <c r="F2789" s="397"/>
      <c r="G2789" s="397"/>
      <c r="H2789" s="397"/>
      <c r="I2789" s="476">
        <f t="shared" si="2371"/>
        <v>22</v>
      </c>
      <c r="J2789" s="476">
        <f t="shared" si="2372"/>
        <v>1</v>
      </c>
      <c r="K2789" s="358">
        <v>0</v>
      </c>
      <c r="L2789" s="358">
        <v>0</v>
      </c>
      <c r="M2789" s="358">
        <v>0</v>
      </c>
      <c r="N2789" s="358">
        <v>0</v>
      </c>
      <c r="O2789" s="358">
        <f>IF(O2545,0,$D2789*(1+'General Inputs'!$C$4)^(O$3906-$K$3906))*'General Inputs'!$C$6</f>
        <v>1298918.5919999999</v>
      </c>
      <c r="P2789" s="358">
        <f>IF(P2545,0,$D2789*(1+'General Inputs'!$C$4)^(P$3906-$K$3906))*'General Inputs'!$C$6</f>
        <v>1324896.9638399999</v>
      </c>
      <c r="Q2789" s="358">
        <f>IF(Q2545,0,$D2789*(1+'General Inputs'!$C$4)^(Q$3906-$K$3906))*'General Inputs'!$C$6</f>
        <v>1351394.9031168001</v>
      </c>
      <c r="R2789" s="358">
        <f>IF(R2545,0,$D2789*(1+'General Inputs'!$C$4)^(R$3906-$K$3906))*'General Inputs'!$C$6</f>
        <v>1378422.8011791357</v>
      </c>
      <c r="S2789" s="358">
        <f>IF(S2545,0,$D2789*(1+'General Inputs'!$C$4)^(S$3906-$K$3906))*'General Inputs'!$C$6</f>
        <v>1405991.2572027186</v>
      </c>
      <c r="T2789" s="358">
        <f>IF(T2545,0,$D2789*(1+'General Inputs'!$C$4)^(T$3906-$K$3906))*'General Inputs'!$C$6</f>
        <v>1434111.082346773</v>
      </c>
      <c r="U2789" s="358">
        <f>IF(U2545,0,$D2789*(1+'General Inputs'!$C$4)^(U$3906-$K$3906))*'General Inputs'!$C$6</f>
        <v>1462793.3039937085</v>
      </c>
      <c r="V2789" s="358">
        <f>IF(V2545,0,$D2789*(1+'General Inputs'!$C$4)^(V$3906-$K$3906))*'General Inputs'!$C$6</f>
        <v>1492049.1700735826</v>
      </c>
      <c r="W2789" s="358">
        <f>IF(W2545,0,$D2789*(1+'General Inputs'!$C$4)^(W$3906-$K$3906))*'General Inputs'!$C$6</f>
        <v>1521890.1534750543</v>
      </c>
      <c r="X2789" s="358">
        <f>IF(X2545,0,$D2789*(1+'General Inputs'!$C$4)^(X$3906-$K$3906))*'General Inputs'!$C$6</f>
        <v>1552327.9565445553</v>
      </c>
      <c r="Y2789" s="358">
        <f>IF(Y2545,0,$D2789*(1+'General Inputs'!$C$4)^(Y$3906-$K$3906))*'General Inputs'!$C$6</f>
        <v>1583374.5156754467</v>
      </c>
      <c r="Z2789" s="358">
        <f>IF(Z2545,0,$D2789*(1+'General Inputs'!$C$4)^(Z$3906-$K$3906))*'General Inputs'!$C$6</f>
        <v>1615042.0059889548</v>
      </c>
      <c r="AA2789" s="358">
        <f>IF(AA2545,0,$D2789*(1+'General Inputs'!$C$4)^(AA$3906-$K$3906))*'General Inputs'!$C$6</f>
        <v>1647342.8461087344</v>
      </c>
      <c r="AB2789" s="358">
        <f>IF(AB2545,0,$D2789*(1+'General Inputs'!$C$4)^(AB$3906-$K$3906))*'General Inputs'!$C$6</f>
        <v>1680289.7030309094</v>
      </c>
      <c r="AC2789" s="358">
        <f>IF(AC2545,0,$D2789*(1+'General Inputs'!$C$4)^(AC$3906-$K$3906))*'General Inputs'!$C$6</f>
        <v>1713895.4970915273</v>
      </c>
      <c r="AD2789" s="358">
        <f>IF(AD2545,0,$D2789*(1+'General Inputs'!$C$4)^(AD$3906-$K$3906))*'General Inputs'!$C$6</f>
        <v>1748173.4070333578</v>
      </c>
      <c r="AE2789" s="358">
        <f>IF(AE2545,0,$D2789*(1+'General Inputs'!$C$4)^(AE$3906-$K$3906))*'General Inputs'!$C$6</f>
        <v>1783136.8751740248</v>
      </c>
      <c r="AF2789" s="358">
        <f>IF(AF2545,0,$D2789*(1+'General Inputs'!$C$4)^(AF$3906-$K$3906))*'General Inputs'!$C$6</f>
        <v>1818799.6126775055</v>
      </c>
      <c r="AG2789" s="358">
        <f>IF(AG2545,0,$D2789*(1+'General Inputs'!$C$4)^(AG$3906-$K$3906))*'General Inputs'!$C$6</f>
        <v>1855175.6049310556</v>
      </c>
      <c r="AH2789" s="358">
        <f>IF(AH2545,0,$D2789*(1+'General Inputs'!$C$4)^(AH$3906-$K$3906))*'General Inputs'!$C$6</f>
        <v>1892279.1170296762</v>
      </c>
      <c r="AI2789" s="358">
        <f>IF(AI2545,0,$D2789*(1+'General Inputs'!$C$4)^(AI$3906-$K$3906))*'General Inputs'!$C$6</f>
        <v>1930124.6993702701</v>
      </c>
      <c r="AJ2789" s="358">
        <f>IF(AJ2545,0,$D2789*(1+'General Inputs'!$C$4)^(AJ$3906-$K$3906))*'General Inputs'!$C$6</f>
        <v>1968727.1933576753</v>
      </c>
    </row>
    <row r="2790" spans="1:36" x14ac:dyDescent="0.25">
      <c r="A2790" s="353" t="s">
        <v>412</v>
      </c>
      <c r="B2790" s="353" t="s">
        <v>413</v>
      </c>
      <c r="C2790" s="441">
        <f t="shared" si="2370"/>
        <v>20000</v>
      </c>
      <c r="D2790" s="397">
        <v>8000000</v>
      </c>
      <c r="E2790" s="397"/>
      <c r="F2790" s="397"/>
      <c r="G2790" s="397"/>
      <c r="H2790" s="397"/>
      <c r="I2790" s="476">
        <f t="shared" si="2371"/>
        <v>22</v>
      </c>
      <c r="J2790" s="476">
        <f t="shared" si="2372"/>
        <v>1</v>
      </c>
      <c r="K2790" s="358">
        <v>0</v>
      </c>
      <c r="L2790" s="358">
        <v>0</v>
      </c>
      <c r="M2790" s="358">
        <v>0</v>
      </c>
      <c r="N2790" s="358">
        <v>0</v>
      </c>
      <c r="O2790" s="358">
        <f>IF(O2546,0,$D2790*(1+'General Inputs'!$C$4)^(O$3906-$K$3906))*'General Inputs'!$C$6</f>
        <v>1298918.5919999999</v>
      </c>
      <c r="P2790" s="358">
        <f>IF(P2546,0,$D2790*(1+'General Inputs'!$C$4)^(P$3906-$K$3906))*'General Inputs'!$C$6</f>
        <v>1324896.9638399999</v>
      </c>
      <c r="Q2790" s="358">
        <f>IF(Q2546,0,$D2790*(1+'General Inputs'!$C$4)^(Q$3906-$K$3906))*'General Inputs'!$C$6</f>
        <v>1351394.9031168001</v>
      </c>
      <c r="R2790" s="358">
        <f>IF(R2546,0,$D2790*(1+'General Inputs'!$C$4)^(R$3906-$K$3906))*'General Inputs'!$C$6</f>
        <v>1378422.8011791357</v>
      </c>
      <c r="S2790" s="358">
        <f>IF(S2546,0,$D2790*(1+'General Inputs'!$C$4)^(S$3906-$K$3906))*'General Inputs'!$C$6</f>
        <v>1405991.2572027186</v>
      </c>
      <c r="T2790" s="358">
        <f>IF(T2546,0,$D2790*(1+'General Inputs'!$C$4)^(T$3906-$K$3906))*'General Inputs'!$C$6</f>
        <v>1434111.082346773</v>
      </c>
      <c r="U2790" s="358">
        <f>IF(U2546,0,$D2790*(1+'General Inputs'!$C$4)^(U$3906-$K$3906))*'General Inputs'!$C$6</f>
        <v>1462793.3039937085</v>
      </c>
      <c r="V2790" s="358">
        <f>IF(V2546,0,$D2790*(1+'General Inputs'!$C$4)^(V$3906-$K$3906))*'General Inputs'!$C$6</f>
        <v>1492049.1700735826</v>
      </c>
      <c r="W2790" s="358">
        <f>IF(W2546,0,$D2790*(1+'General Inputs'!$C$4)^(W$3906-$K$3906))*'General Inputs'!$C$6</f>
        <v>1521890.1534750543</v>
      </c>
      <c r="X2790" s="358">
        <f>IF(X2546,0,$D2790*(1+'General Inputs'!$C$4)^(X$3906-$K$3906))*'General Inputs'!$C$6</f>
        <v>1552327.9565445553</v>
      </c>
      <c r="Y2790" s="358">
        <f>IF(Y2546,0,$D2790*(1+'General Inputs'!$C$4)^(Y$3906-$K$3906))*'General Inputs'!$C$6</f>
        <v>1583374.5156754467</v>
      </c>
      <c r="Z2790" s="358">
        <f>IF(Z2546,0,$D2790*(1+'General Inputs'!$C$4)^(Z$3906-$K$3906))*'General Inputs'!$C$6</f>
        <v>1615042.0059889548</v>
      </c>
      <c r="AA2790" s="358">
        <f>IF(AA2546,0,$D2790*(1+'General Inputs'!$C$4)^(AA$3906-$K$3906))*'General Inputs'!$C$6</f>
        <v>1647342.8461087344</v>
      </c>
      <c r="AB2790" s="358">
        <f>IF(AB2546,0,$D2790*(1+'General Inputs'!$C$4)^(AB$3906-$K$3906))*'General Inputs'!$C$6</f>
        <v>1680289.7030309094</v>
      </c>
      <c r="AC2790" s="358">
        <f>IF(AC2546,0,$D2790*(1+'General Inputs'!$C$4)^(AC$3906-$K$3906))*'General Inputs'!$C$6</f>
        <v>1713895.4970915273</v>
      </c>
      <c r="AD2790" s="358">
        <f>IF(AD2546,0,$D2790*(1+'General Inputs'!$C$4)^(AD$3906-$K$3906))*'General Inputs'!$C$6</f>
        <v>1748173.4070333578</v>
      </c>
      <c r="AE2790" s="358">
        <f>IF(AE2546,0,$D2790*(1+'General Inputs'!$C$4)^(AE$3906-$K$3906))*'General Inputs'!$C$6</f>
        <v>1783136.8751740248</v>
      </c>
      <c r="AF2790" s="358">
        <f>IF(AF2546,0,$D2790*(1+'General Inputs'!$C$4)^(AF$3906-$K$3906))*'General Inputs'!$C$6</f>
        <v>1818799.6126775055</v>
      </c>
      <c r="AG2790" s="358">
        <f>IF(AG2546,0,$D2790*(1+'General Inputs'!$C$4)^(AG$3906-$K$3906))*'General Inputs'!$C$6</f>
        <v>1855175.6049310556</v>
      </c>
      <c r="AH2790" s="358">
        <f>IF(AH2546,0,$D2790*(1+'General Inputs'!$C$4)^(AH$3906-$K$3906))*'General Inputs'!$C$6</f>
        <v>1892279.1170296762</v>
      </c>
      <c r="AI2790" s="358">
        <f>IF(AI2546,0,$D2790*(1+'General Inputs'!$C$4)^(AI$3906-$K$3906))*'General Inputs'!$C$6</f>
        <v>1930124.6993702701</v>
      </c>
      <c r="AJ2790" s="358">
        <f>IF(AJ2546,0,$D2790*(1+'General Inputs'!$C$4)^(AJ$3906-$K$3906))*'General Inputs'!$C$6</f>
        <v>1968727.1933576753</v>
      </c>
    </row>
    <row r="2791" spans="1:36" x14ac:dyDescent="0.25">
      <c r="A2791" s="353" t="s">
        <v>246</v>
      </c>
      <c r="B2791" s="353" t="s">
        <v>274</v>
      </c>
      <c r="C2791" s="441">
        <f t="shared" si="2370"/>
        <v>40000</v>
      </c>
      <c r="D2791" s="397">
        <v>20000000</v>
      </c>
      <c r="E2791" s="397"/>
      <c r="F2791" s="397"/>
      <c r="G2791" s="397"/>
      <c r="H2791" s="397"/>
      <c r="I2791" s="476">
        <f t="shared" si="2371"/>
        <v>22</v>
      </c>
      <c r="J2791" s="476">
        <f t="shared" si="2372"/>
        <v>1</v>
      </c>
      <c r="K2791" s="358">
        <v>0</v>
      </c>
      <c r="L2791" s="358">
        <v>0</v>
      </c>
      <c r="M2791" s="358">
        <v>0</v>
      </c>
      <c r="N2791" s="358">
        <v>0</v>
      </c>
      <c r="O2791" s="358">
        <f>IF(O2547,0,$D2791*(1+'General Inputs'!$C$4)^(O$3906-$K$3906))*'General Inputs'!$C$6</f>
        <v>3247296.48</v>
      </c>
      <c r="P2791" s="358">
        <f>IF(P2547,0,$D2791*(1+'General Inputs'!$C$4)^(P$3906-$K$3906))*'General Inputs'!$C$6</f>
        <v>3312242.4095999999</v>
      </c>
      <c r="Q2791" s="358">
        <f>IF(Q2547,0,$D2791*(1+'General Inputs'!$C$4)^(Q$3906-$K$3906))*'General Inputs'!$C$6</f>
        <v>3378487.2577920002</v>
      </c>
      <c r="R2791" s="358">
        <f>IF(R2547,0,$D2791*(1+'General Inputs'!$C$4)^(R$3906-$K$3906))*'General Inputs'!$C$6</f>
        <v>3446057.0029478394</v>
      </c>
      <c r="S2791" s="358">
        <f>IF(S2547,0,$D2791*(1+'General Inputs'!$C$4)^(S$3906-$K$3906))*'General Inputs'!$C$6</f>
        <v>3514978.1430067965</v>
      </c>
      <c r="T2791" s="358">
        <f>IF(T2547,0,$D2791*(1+'General Inputs'!$C$4)^(T$3906-$K$3906))*'General Inputs'!$C$6</f>
        <v>3585277.7058669324</v>
      </c>
      <c r="U2791" s="358">
        <f>IF(U2547,0,$D2791*(1+'General Inputs'!$C$4)^(U$3906-$K$3906))*'General Inputs'!$C$6</f>
        <v>3656983.2599842711</v>
      </c>
      <c r="V2791" s="358">
        <f>IF(V2547,0,$D2791*(1+'General Inputs'!$C$4)^(V$3906-$K$3906))*'General Inputs'!$C$6</f>
        <v>3730122.925183956</v>
      </c>
      <c r="W2791" s="358">
        <f>IF(W2547,0,$D2791*(1+'General Inputs'!$C$4)^(W$3906-$K$3906))*'General Inputs'!$C$6</f>
        <v>3804725.3836876354</v>
      </c>
      <c r="X2791" s="358">
        <f>IF(X2547,0,$D2791*(1+'General Inputs'!$C$4)^(X$3906-$K$3906))*'General Inputs'!$C$6</f>
        <v>3880819.8913613884</v>
      </c>
      <c r="Y2791" s="358">
        <f>IF(Y2547,0,$D2791*(1+'General Inputs'!$C$4)^(Y$3906-$K$3906))*'General Inputs'!$C$6</f>
        <v>3958436.2891886164</v>
      </c>
      <c r="Z2791" s="358">
        <f>IF(Z2547,0,$D2791*(1+'General Inputs'!$C$4)^(Z$3906-$K$3906))*'General Inputs'!$C$6</f>
        <v>4037605.0149723873</v>
      </c>
      <c r="AA2791" s="358">
        <f>IF(AA2547,0,$D2791*(1+'General Inputs'!$C$4)^(AA$3906-$K$3906))*'General Inputs'!$C$6</f>
        <v>4118357.1152718356</v>
      </c>
      <c r="AB2791" s="358">
        <f>IF(AB2547,0,$D2791*(1+'General Inputs'!$C$4)^(AB$3906-$K$3906))*'General Inputs'!$C$6</f>
        <v>4200724.2575772731</v>
      </c>
      <c r="AC2791" s="358">
        <f>IF(AC2547,0,$D2791*(1+'General Inputs'!$C$4)^(AC$3906-$K$3906))*'General Inputs'!$C$6</f>
        <v>4284738.7427288182</v>
      </c>
      <c r="AD2791" s="358">
        <f>IF(AD2547,0,$D2791*(1+'General Inputs'!$C$4)^(AD$3906-$K$3906))*'General Inputs'!$C$6</f>
        <v>4370433.5175833944</v>
      </c>
      <c r="AE2791" s="358">
        <f>IF(AE2547,0,$D2791*(1+'General Inputs'!$C$4)^(AE$3906-$K$3906))*'General Inputs'!$C$6</f>
        <v>4457842.1879350627</v>
      </c>
      <c r="AF2791" s="358">
        <f>IF(AF2547,0,$D2791*(1+'General Inputs'!$C$4)^(AF$3906-$K$3906))*'General Inputs'!$C$6</f>
        <v>4546999.0316937631</v>
      </c>
      <c r="AG2791" s="358">
        <f>IF(AG2547,0,$D2791*(1+'General Inputs'!$C$4)^(AG$3906-$K$3906))*'General Inputs'!$C$6</f>
        <v>4637939.0123276394</v>
      </c>
      <c r="AH2791" s="358">
        <f>IF(AH2547,0,$D2791*(1+'General Inputs'!$C$4)^(AH$3906-$K$3906))*'General Inputs'!$C$6</f>
        <v>4730697.7925741915</v>
      </c>
      <c r="AI2791" s="358">
        <f>IF(AI2547,0,$D2791*(1+'General Inputs'!$C$4)^(AI$3906-$K$3906))*'General Inputs'!$C$6</f>
        <v>4825311.7484256746</v>
      </c>
      <c r="AJ2791" s="358">
        <f>IF(AJ2547,0,$D2791*(1+'General Inputs'!$C$4)^(AJ$3906-$K$3906))*'General Inputs'!$C$6</f>
        <v>4921817.9833941888</v>
      </c>
    </row>
    <row r="2792" spans="1:36" x14ac:dyDescent="0.25">
      <c r="A2792" s="353" t="s">
        <v>247</v>
      </c>
      <c r="B2792" s="353" t="s">
        <v>269</v>
      </c>
      <c r="C2792" s="441">
        <f t="shared" si="2370"/>
        <v>25000</v>
      </c>
      <c r="D2792" s="397">
        <v>20000000</v>
      </c>
      <c r="E2792" s="397"/>
      <c r="F2792" s="397"/>
      <c r="G2792" s="397"/>
      <c r="H2792" s="397"/>
      <c r="I2792" s="476">
        <f t="shared" si="2371"/>
        <v>22</v>
      </c>
      <c r="J2792" s="476">
        <f t="shared" si="2372"/>
        <v>1</v>
      </c>
      <c r="K2792" s="358">
        <v>0</v>
      </c>
      <c r="L2792" s="358">
        <v>0</v>
      </c>
      <c r="M2792" s="358">
        <v>0</v>
      </c>
      <c r="N2792" s="358">
        <v>0</v>
      </c>
      <c r="O2792" s="358">
        <f>IF(O2548,0,$D2792*(1+'General Inputs'!$C$4)^(O$3906-$K$3906))*'General Inputs'!$C$6</f>
        <v>3247296.48</v>
      </c>
      <c r="P2792" s="358">
        <f>IF(P2548,0,$D2792*(1+'General Inputs'!$C$4)^(P$3906-$K$3906))*'General Inputs'!$C$6</f>
        <v>3312242.4095999999</v>
      </c>
      <c r="Q2792" s="358">
        <f>IF(Q2548,0,$D2792*(1+'General Inputs'!$C$4)^(Q$3906-$K$3906))*'General Inputs'!$C$6</f>
        <v>3378487.2577920002</v>
      </c>
      <c r="R2792" s="358">
        <f>IF(R2548,0,$D2792*(1+'General Inputs'!$C$4)^(R$3906-$K$3906))*'General Inputs'!$C$6</f>
        <v>3446057.0029478394</v>
      </c>
      <c r="S2792" s="358">
        <f>IF(S2548,0,$D2792*(1+'General Inputs'!$C$4)^(S$3906-$K$3906))*'General Inputs'!$C$6</f>
        <v>3514978.1430067965</v>
      </c>
      <c r="T2792" s="358">
        <f>IF(T2548,0,$D2792*(1+'General Inputs'!$C$4)^(T$3906-$K$3906))*'General Inputs'!$C$6</f>
        <v>3585277.7058669324</v>
      </c>
      <c r="U2792" s="358">
        <f>IF(U2548,0,$D2792*(1+'General Inputs'!$C$4)^(U$3906-$K$3906))*'General Inputs'!$C$6</f>
        <v>3656983.2599842711</v>
      </c>
      <c r="V2792" s="358">
        <f>IF(V2548,0,$D2792*(1+'General Inputs'!$C$4)^(V$3906-$K$3906))*'General Inputs'!$C$6</f>
        <v>3730122.925183956</v>
      </c>
      <c r="W2792" s="358">
        <f>IF(W2548,0,$D2792*(1+'General Inputs'!$C$4)^(W$3906-$K$3906))*'General Inputs'!$C$6</f>
        <v>3804725.3836876354</v>
      </c>
      <c r="X2792" s="358">
        <f>IF(X2548,0,$D2792*(1+'General Inputs'!$C$4)^(X$3906-$K$3906))*'General Inputs'!$C$6</f>
        <v>3880819.8913613884</v>
      </c>
      <c r="Y2792" s="358">
        <f>IF(Y2548,0,$D2792*(1+'General Inputs'!$C$4)^(Y$3906-$K$3906))*'General Inputs'!$C$6</f>
        <v>3958436.2891886164</v>
      </c>
      <c r="Z2792" s="358">
        <f>IF(Z2548,0,$D2792*(1+'General Inputs'!$C$4)^(Z$3906-$K$3906))*'General Inputs'!$C$6</f>
        <v>4037605.0149723873</v>
      </c>
      <c r="AA2792" s="358">
        <f>IF(AA2548,0,$D2792*(1+'General Inputs'!$C$4)^(AA$3906-$K$3906))*'General Inputs'!$C$6</f>
        <v>4118357.1152718356</v>
      </c>
      <c r="AB2792" s="358">
        <f>IF(AB2548,0,$D2792*(1+'General Inputs'!$C$4)^(AB$3906-$K$3906))*'General Inputs'!$C$6</f>
        <v>4200724.2575772731</v>
      </c>
      <c r="AC2792" s="358">
        <f>IF(AC2548,0,$D2792*(1+'General Inputs'!$C$4)^(AC$3906-$K$3906))*'General Inputs'!$C$6</f>
        <v>4284738.7427288182</v>
      </c>
      <c r="AD2792" s="358">
        <f>IF(AD2548,0,$D2792*(1+'General Inputs'!$C$4)^(AD$3906-$K$3906))*'General Inputs'!$C$6</f>
        <v>4370433.5175833944</v>
      </c>
      <c r="AE2792" s="358">
        <f>IF(AE2548,0,$D2792*(1+'General Inputs'!$C$4)^(AE$3906-$K$3906))*'General Inputs'!$C$6</f>
        <v>4457842.1879350627</v>
      </c>
      <c r="AF2792" s="358">
        <f>IF(AF2548,0,$D2792*(1+'General Inputs'!$C$4)^(AF$3906-$K$3906))*'General Inputs'!$C$6</f>
        <v>4546999.0316937631</v>
      </c>
      <c r="AG2792" s="358">
        <f>IF(AG2548,0,$D2792*(1+'General Inputs'!$C$4)^(AG$3906-$K$3906))*'General Inputs'!$C$6</f>
        <v>4637939.0123276394</v>
      </c>
      <c r="AH2792" s="358">
        <f>IF(AH2548,0,$D2792*(1+'General Inputs'!$C$4)^(AH$3906-$K$3906))*'General Inputs'!$C$6</f>
        <v>4730697.7925741915</v>
      </c>
      <c r="AI2792" s="358">
        <f>IF(AI2548,0,$D2792*(1+'General Inputs'!$C$4)^(AI$3906-$K$3906))*'General Inputs'!$C$6</f>
        <v>4825311.7484256746</v>
      </c>
      <c r="AJ2792" s="358">
        <f>IF(AJ2548,0,$D2792*(1+'General Inputs'!$C$4)^(AJ$3906-$K$3906))*'General Inputs'!$C$6</f>
        <v>4921817.9833941888</v>
      </c>
    </row>
    <row r="2793" spans="1:36" x14ac:dyDescent="0.25">
      <c r="A2793" s="353" t="s">
        <v>247</v>
      </c>
      <c r="B2793" s="353" t="s">
        <v>473</v>
      </c>
      <c r="C2793" s="441">
        <f t="shared" si="2370"/>
        <v>12500</v>
      </c>
      <c r="D2793" s="397">
        <v>8000000</v>
      </c>
      <c r="E2793" s="397"/>
      <c r="F2793" s="397"/>
      <c r="G2793" s="397"/>
      <c r="H2793" s="397"/>
      <c r="I2793" s="476">
        <f t="shared" si="2371"/>
        <v>22</v>
      </c>
      <c r="J2793" s="476">
        <f t="shared" si="2372"/>
        <v>1</v>
      </c>
      <c r="K2793" s="358">
        <v>0</v>
      </c>
      <c r="L2793" s="358">
        <v>0</v>
      </c>
      <c r="M2793" s="358">
        <v>0</v>
      </c>
      <c r="N2793" s="358">
        <v>0</v>
      </c>
      <c r="O2793" s="358">
        <f>IF(O2549,0,$D2793*(1+'General Inputs'!$C$4)^(O$3906-$K$3906))*'General Inputs'!$C$6</f>
        <v>1298918.5919999999</v>
      </c>
      <c r="P2793" s="358">
        <f>IF(P2549,0,$D2793*(1+'General Inputs'!$C$4)^(P$3906-$K$3906))*'General Inputs'!$C$6</f>
        <v>1324896.9638399999</v>
      </c>
      <c r="Q2793" s="358">
        <f>IF(Q2549,0,$D2793*(1+'General Inputs'!$C$4)^(Q$3906-$K$3906))*'General Inputs'!$C$6</f>
        <v>1351394.9031168001</v>
      </c>
      <c r="R2793" s="358">
        <f>IF(R2549,0,$D2793*(1+'General Inputs'!$C$4)^(R$3906-$K$3906))*'General Inputs'!$C$6</f>
        <v>1378422.8011791357</v>
      </c>
      <c r="S2793" s="358">
        <f>IF(S2549,0,$D2793*(1+'General Inputs'!$C$4)^(S$3906-$K$3906))*'General Inputs'!$C$6</f>
        <v>1405991.2572027186</v>
      </c>
      <c r="T2793" s="358">
        <f>IF(T2549,0,$D2793*(1+'General Inputs'!$C$4)^(T$3906-$K$3906))*'General Inputs'!$C$6</f>
        <v>1434111.082346773</v>
      </c>
      <c r="U2793" s="358">
        <f>IF(U2549,0,$D2793*(1+'General Inputs'!$C$4)^(U$3906-$K$3906))*'General Inputs'!$C$6</f>
        <v>1462793.3039937085</v>
      </c>
      <c r="V2793" s="358">
        <f>IF(V2549,0,$D2793*(1+'General Inputs'!$C$4)^(V$3906-$K$3906))*'General Inputs'!$C$6</f>
        <v>1492049.1700735826</v>
      </c>
      <c r="W2793" s="358">
        <f>IF(W2549,0,$D2793*(1+'General Inputs'!$C$4)^(W$3906-$K$3906))*'General Inputs'!$C$6</f>
        <v>1521890.1534750543</v>
      </c>
      <c r="X2793" s="358">
        <f>IF(X2549,0,$D2793*(1+'General Inputs'!$C$4)^(X$3906-$K$3906))*'General Inputs'!$C$6</f>
        <v>1552327.9565445553</v>
      </c>
      <c r="Y2793" s="358">
        <f>IF(Y2549,0,$D2793*(1+'General Inputs'!$C$4)^(Y$3906-$K$3906))*'General Inputs'!$C$6</f>
        <v>1583374.5156754467</v>
      </c>
      <c r="Z2793" s="358">
        <f>IF(Z2549,0,$D2793*(1+'General Inputs'!$C$4)^(Z$3906-$K$3906))*'General Inputs'!$C$6</f>
        <v>1615042.0059889548</v>
      </c>
      <c r="AA2793" s="358">
        <f>IF(AA2549,0,$D2793*(1+'General Inputs'!$C$4)^(AA$3906-$K$3906))*'General Inputs'!$C$6</f>
        <v>1647342.8461087344</v>
      </c>
      <c r="AB2793" s="358">
        <f>IF(AB2549,0,$D2793*(1+'General Inputs'!$C$4)^(AB$3906-$K$3906))*'General Inputs'!$C$6</f>
        <v>1680289.7030309094</v>
      </c>
      <c r="AC2793" s="358">
        <f>IF(AC2549,0,$D2793*(1+'General Inputs'!$C$4)^(AC$3906-$K$3906))*'General Inputs'!$C$6</f>
        <v>1713895.4970915273</v>
      </c>
      <c r="AD2793" s="358">
        <f>IF(AD2549,0,$D2793*(1+'General Inputs'!$C$4)^(AD$3906-$K$3906))*'General Inputs'!$C$6</f>
        <v>1748173.4070333578</v>
      </c>
      <c r="AE2793" s="358">
        <f>IF(AE2549,0,$D2793*(1+'General Inputs'!$C$4)^(AE$3906-$K$3906))*'General Inputs'!$C$6</f>
        <v>1783136.8751740248</v>
      </c>
      <c r="AF2793" s="358">
        <f>IF(AF2549,0,$D2793*(1+'General Inputs'!$C$4)^(AF$3906-$K$3906))*'General Inputs'!$C$6</f>
        <v>1818799.6126775055</v>
      </c>
      <c r="AG2793" s="358">
        <f>IF(AG2549,0,$D2793*(1+'General Inputs'!$C$4)^(AG$3906-$K$3906))*'General Inputs'!$C$6</f>
        <v>1855175.6049310556</v>
      </c>
      <c r="AH2793" s="358">
        <f>IF(AH2549,0,$D2793*(1+'General Inputs'!$C$4)^(AH$3906-$K$3906))*'General Inputs'!$C$6</f>
        <v>1892279.1170296762</v>
      </c>
      <c r="AI2793" s="358">
        <f>IF(AI2549,0,$D2793*(1+'General Inputs'!$C$4)^(AI$3906-$K$3906))*'General Inputs'!$C$6</f>
        <v>1930124.6993702701</v>
      </c>
      <c r="AJ2793" s="358">
        <f>IF(AJ2549,0,$D2793*(1+'General Inputs'!$C$4)^(AJ$3906-$K$3906))*'General Inputs'!$C$6</f>
        <v>1968727.1933576753</v>
      </c>
    </row>
    <row r="2794" spans="1:36" x14ac:dyDescent="0.25">
      <c r="A2794" s="353" t="s">
        <v>325</v>
      </c>
      <c r="B2794" s="353" t="s">
        <v>325</v>
      </c>
      <c r="C2794" s="441">
        <f t="shared" si="2370"/>
        <v>20000</v>
      </c>
      <c r="D2794" s="397">
        <v>8000000</v>
      </c>
      <c r="E2794" s="397"/>
      <c r="F2794" s="397"/>
      <c r="G2794" s="397"/>
      <c r="H2794" s="397"/>
      <c r="I2794" s="476">
        <f t="shared" si="2371"/>
        <v>22</v>
      </c>
      <c r="J2794" s="476">
        <f t="shared" si="2372"/>
        <v>1</v>
      </c>
      <c r="K2794" s="358">
        <v>0</v>
      </c>
      <c r="L2794" s="358">
        <v>0</v>
      </c>
      <c r="M2794" s="358">
        <v>0</v>
      </c>
      <c r="N2794" s="358">
        <v>0</v>
      </c>
      <c r="O2794" s="358">
        <f>IF(O2550,0,$D2794*(1+'General Inputs'!$C$4)^(O$3906-$K$3906))*'General Inputs'!$C$6</f>
        <v>1298918.5919999999</v>
      </c>
      <c r="P2794" s="358">
        <f>IF(P2550,0,$D2794*(1+'General Inputs'!$C$4)^(P$3906-$K$3906))*'General Inputs'!$C$6</f>
        <v>1324896.9638399999</v>
      </c>
      <c r="Q2794" s="358">
        <f>IF(Q2550,0,$D2794*(1+'General Inputs'!$C$4)^(Q$3906-$K$3906))*'General Inputs'!$C$6</f>
        <v>1351394.9031168001</v>
      </c>
      <c r="R2794" s="358">
        <f>IF(R2550,0,$D2794*(1+'General Inputs'!$C$4)^(R$3906-$K$3906))*'General Inputs'!$C$6</f>
        <v>1378422.8011791357</v>
      </c>
      <c r="S2794" s="358">
        <f>IF(S2550,0,$D2794*(1+'General Inputs'!$C$4)^(S$3906-$K$3906))*'General Inputs'!$C$6</f>
        <v>1405991.2572027186</v>
      </c>
      <c r="T2794" s="358">
        <f>IF(T2550,0,$D2794*(1+'General Inputs'!$C$4)^(T$3906-$K$3906))*'General Inputs'!$C$6</f>
        <v>1434111.082346773</v>
      </c>
      <c r="U2794" s="358">
        <f>IF(U2550,0,$D2794*(1+'General Inputs'!$C$4)^(U$3906-$K$3906))*'General Inputs'!$C$6</f>
        <v>1462793.3039937085</v>
      </c>
      <c r="V2794" s="358">
        <f>IF(V2550,0,$D2794*(1+'General Inputs'!$C$4)^(V$3906-$K$3906))*'General Inputs'!$C$6</f>
        <v>1492049.1700735826</v>
      </c>
      <c r="W2794" s="358">
        <f>IF(W2550,0,$D2794*(1+'General Inputs'!$C$4)^(W$3906-$K$3906))*'General Inputs'!$C$6</f>
        <v>1521890.1534750543</v>
      </c>
      <c r="X2794" s="358">
        <f>IF(X2550,0,$D2794*(1+'General Inputs'!$C$4)^(X$3906-$K$3906))*'General Inputs'!$C$6</f>
        <v>1552327.9565445553</v>
      </c>
      <c r="Y2794" s="358">
        <f>IF(Y2550,0,$D2794*(1+'General Inputs'!$C$4)^(Y$3906-$K$3906))*'General Inputs'!$C$6</f>
        <v>1583374.5156754467</v>
      </c>
      <c r="Z2794" s="358">
        <f>IF(Z2550,0,$D2794*(1+'General Inputs'!$C$4)^(Z$3906-$K$3906))*'General Inputs'!$C$6</f>
        <v>1615042.0059889548</v>
      </c>
      <c r="AA2794" s="358">
        <f>IF(AA2550,0,$D2794*(1+'General Inputs'!$C$4)^(AA$3906-$K$3906))*'General Inputs'!$C$6</f>
        <v>1647342.8461087344</v>
      </c>
      <c r="AB2794" s="358">
        <f>IF(AB2550,0,$D2794*(1+'General Inputs'!$C$4)^(AB$3906-$K$3906))*'General Inputs'!$C$6</f>
        <v>1680289.7030309094</v>
      </c>
      <c r="AC2794" s="358">
        <f>IF(AC2550,0,$D2794*(1+'General Inputs'!$C$4)^(AC$3906-$K$3906))*'General Inputs'!$C$6</f>
        <v>1713895.4970915273</v>
      </c>
      <c r="AD2794" s="358">
        <f>IF(AD2550,0,$D2794*(1+'General Inputs'!$C$4)^(AD$3906-$K$3906))*'General Inputs'!$C$6</f>
        <v>1748173.4070333578</v>
      </c>
      <c r="AE2794" s="358">
        <f>IF(AE2550,0,$D2794*(1+'General Inputs'!$C$4)^(AE$3906-$K$3906))*'General Inputs'!$C$6</f>
        <v>1783136.8751740248</v>
      </c>
      <c r="AF2794" s="358">
        <f>IF(AF2550,0,$D2794*(1+'General Inputs'!$C$4)^(AF$3906-$K$3906))*'General Inputs'!$C$6</f>
        <v>1818799.6126775055</v>
      </c>
      <c r="AG2794" s="358">
        <f>IF(AG2550,0,$D2794*(1+'General Inputs'!$C$4)^(AG$3906-$K$3906))*'General Inputs'!$C$6</f>
        <v>1855175.6049310556</v>
      </c>
      <c r="AH2794" s="358">
        <f>IF(AH2550,0,$D2794*(1+'General Inputs'!$C$4)^(AH$3906-$K$3906))*'General Inputs'!$C$6</f>
        <v>1892279.1170296762</v>
      </c>
      <c r="AI2794" s="358">
        <f>IF(AI2550,0,$D2794*(1+'General Inputs'!$C$4)^(AI$3906-$K$3906))*'General Inputs'!$C$6</f>
        <v>1930124.6993702701</v>
      </c>
      <c r="AJ2794" s="358">
        <f>IF(AJ2550,0,$D2794*(1+'General Inputs'!$C$4)^(AJ$3906-$K$3906))*'General Inputs'!$C$6</f>
        <v>1968727.1933576753</v>
      </c>
    </row>
    <row r="2795" spans="1:36" x14ac:dyDescent="0.25">
      <c r="A2795" s="353" t="s">
        <v>248</v>
      </c>
      <c r="B2795" s="353" t="s">
        <v>297</v>
      </c>
      <c r="C2795" s="441">
        <f t="shared" si="2370"/>
        <v>20000</v>
      </c>
      <c r="D2795" s="397">
        <v>8000000</v>
      </c>
      <c r="E2795" s="397"/>
      <c r="F2795" s="397"/>
      <c r="G2795" s="397"/>
      <c r="H2795" s="397"/>
      <c r="I2795" s="476">
        <f t="shared" si="2371"/>
        <v>22</v>
      </c>
      <c r="J2795" s="476">
        <f t="shared" si="2372"/>
        <v>1</v>
      </c>
      <c r="K2795" s="358">
        <v>0</v>
      </c>
      <c r="L2795" s="358">
        <v>0</v>
      </c>
      <c r="M2795" s="358">
        <v>0</v>
      </c>
      <c r="N2795" s="358">
        <v>0</v>
      </c>
      <c r="O2795" s="358">
        <f>IF(O2551,0,$D2795*(1+'General Inputs'!$C$4)^(O$3906-$K$3906))*'General Inputs'!$C$6</f>
        <v>1298918.5919999999</v>
      </c>
      <c r="P2795" s="358">
        <f>IF(P2551,0,$D2795*(1+'General Inputs'!$C$4)^(P$3906-$K$3906))*'General Inputs'!$C$6</f>
        <v>1324896.9638399999</v>
      </c>
      <c r="Q2795" s="358">
        <f>IF(Q2551,0,$D2795*(1+'General Inputs'!$C$4)^(Q$3906-$K$3906))*'General Inputs'!$C$6</f>
        <v>1351394.9031168001</v>
      </c>
      <c r="R2795" s="358">
        <f>IF(R2551,0,$D2795*(1+'General Inputs'!$C$4)^(R$3906-$K$3906))*'General Inputs'!$C$6</f>
        <v>1378422.8011791357</v>
      </c>
      <c r="S2795" s="358">
        <f>IF(S2551,0,$D2795*(1+'General Inputs'!$C$4)^(S$3906-$K$3906))*'General Inputs'!$C$6</f>
        <v>1405991.2572027186</v>
      </c>
      <c r="T2795" s="358">
        <f>IF(T2551,0,$D2795*(1+'General Inputs'!$C$4)^(T$3906-$K$3906))*'General Inputs'!$C$6</f>
        <v>1434111.082346773</v>
      </c>
      <c r="U2795" s="358">
        <f>IF(U2551,0,$D2795*(1+'General Inputs'!$C$4)^(U$3906-$K$3906))*'General Inputs'!$C$6</f>
        <v>1462793.3039937085</v>
      </c>
      <c r="V2795" s="358">
        <f>IF(V2551,0,$D2795*(1+'General Inputs'!$C$4)^(V$3906-$K$3906))*'General Inputs'!$C$6</f>
        <v>1492049.1700735826</v>
      </c>
      <c r="W2795" s="358">
        <f>IF(W2551,0,$D2795*(1+'General Inputs'!$C$4)^(W$3906-$K$3906))*'General Inputs'!$C$6</f>
        <v>1521890.1534750543</v>
      </c>
      <c r="X2795" s="358">
        <f>IF(X2551,0,$D2795*(1+'General Inputs'!$C$4)^(X$3906-$K$3906))*'General Inputs'!$C$6</f>
        <v>1552327.9565445553</v>
      </c>
      <c r="Y2795" s="358">
        <f>IF(Y2551,0,$D2795*(1+'General Inputs'!$C$4)^(Y$3906-$K$3906))*'General Inputs'!$C$6</f>
        <v>1583374.5156754467</v>
      </c>
      <c r="Z2795" s="358">
        <f>IF(Z2551,0,$D2795*(1+'General Inputs'!$C$4)^(Z$3906-$K$3906))*'General Inputs'!$C$6</f>
        <v>1615042.0059889548</v>
      </c>
      <c r="AA2795" s="358">
        <f>IF(AA2551,0,$D2795*(1+'General Inputs'!$C$4)^(AA$3906-$K$3906))*'General Inputs'!$C$6</f>
        <v>1647342.8461087344</v>
      </c>
      <c r="AB2795" s="358">
        <f>IF(AB2551,0,$D2795*(1+'General Inputs'!$C$4)^(AB$3906-$K$3906))*'General Inputs'!$C$6</f>
        <v>1680289.7030309094</v>
      </c>
      <c r="AC2795" s="358">
        <f>IF(AC2551,0,$D2795*(1+'General Inputs'!$C$4)^(AC$3906-$K$3906))*'General Inputs'!$C$6</f>
        <v>1713895.4970915273</v>
      </c>
      <c r="AD2795" s="358">
        <f>IF(AD2551,0,$D2795*(1+'General Inputs'!$C$4)^(AD$3906-$K$3906))*'General Inputs'!$C$6</f>
        <v>1748173.4070333578</v>
      </c>
      <c r="AE2795" s="358">
        <f>IF(AE2551,0,$D2795*(1+'General Inputs'!$C$4)^(AE$3906-$K$3906))*'General Inputs'!$C$6</f>
        <v>1783136.8751740248</v>
      </c>
      <c r="AF2795" s="358">
        <f>IF(AF2551,0,$D2795*(1+'General Inputs'!$C$4)^(AF$3906-$K$3906))*'General Inputs'!$C$6</f>
        <v>1818799.6126775055</v>
      </c>
      <c r="AG2795" s="358">
        <f>IF(AG2551,0,$D2795*(1+'General Inputs'!$C$4)^(AG$3906-$K$3906))*'General Inputs'!$C$6</f>
        <v>1855175.6049310556</v>
      </c>
      <c r="AH2795" s="358">
        <f>IF(AH2551,0,$D2795*(1+'General Inputs'!$C$4)^(AH$3906-$K$3906))*'General Inputs'!$C$6</f>
        <v>1892279.1170296762</v>
      </c>
      <c r="AI2795" s="358">
        <f>IF(AI2551,0,$D2795*(1+'General Inputs'!$C$4)^(AI$3906-$K$3906))*'General Inputs'!$C$6</f>
        <v>1930124.6993702701</v>
      </c>
      <c r="AJ2795" s="358">
        <f>IF(AJ2551,0,$D2795*(1+'General Inputs'!$C$4)^(AJ$3906-$K$3906))*'General Inputs'!$C$6</f>
        <v>1968727.1933576753</v>
      </c>
    </row>
    <row r="2796" spans="1:36" x14ac:dyDescent="0.25">
      <c r="A2796" s="353" t="s">
        <v>248</v>
      </c>
      <c r="B2796" s="353" t="s">
        <v>356</v>
      </c>
      <c r="C2796" s="441">
        <f t="shared" si="2370"/>
        <v>20000</v>
      </c>
      <c r="D2796" s="397">
        <v>8000000</v>
      </c>
      <c r="E2796" s="397"/>
      <c r="F2796" s="397"/>
      <c r="G2796" s="397"/>
      <c r="H2796" s="397"/>
      <c r="I2796" s="476">
        <f t="shared" si="2371"/>
        <v>22</v>
      </c>
      <c r="J2796" s="476">
        <f t="shared" si="2372"/>
        <v>1</v>
      </c>
      <c r="K2796" s="358">
        <v>0</v>
      </c>
      <c r="L2796" s="358">
        <v>0</v>
      </c>
      <c r="M2796" s="358">
        <v>0</v>
      </c>
      <c r="N2796" s="358">
        <v>0</v>
      </c>
      <c r="O2796" s="358">
        <f>IF(O2552,0,$D2796*(1+'General Inputs'!$C$4)^(O$3906-$K$3906))*'General Inputs'!$C$6</f>
        <v>1298918.5919999999</v>
      </c>
      <c r="P2796" s="358">
        <f>IF(P2552,0,$D2796*(1+'General Inputs'!$C$4)^(P$3906-$K$3906))*'General Inputs'!$C$6</f>
        <v>1324896.9638399999</v>
      </c>
      <c r="Q2796" s="358">
        <f>IF(Q2552,0,$D2796*(1+'General Inputs'!$C$4)^(Q$3906-$K$3906))*'General Inputs'!$C$6</f>
        <v>1351394.9031168001</v>
      </c>
      <c r="R2796" s="358">
        <f>IF(R2552,0,$D2796*(1+'General Inputs'!$C$4)^(R$3906-$K$3906))*'General Inputs'!$C$6</f>
        <v>1378422.8011791357</v>
      </c>
      <c r="S2796" s="358">
        <f>IF(S2552,0,$D2796*(1+'General Inputs'!$C$4)^(S$3906-$K$3906))*'General Inputs'!$C$6</f>
        <v>1405991.2572027186</v>
      </c>
      <c r="T2796" s="358">
        <f>IF(T2552,0,$D2796*(1+'General Inputs'!$C$4)^(T$3906-$K$3906))*'General Inputs'!$C$6</f>
        <v>1434111.082346773</v>
      </c>
      <c r="U2796" s="358">
        <f>IF(U2552,0,$D2796*(1+'General Inputs'!$C$4)^(U$3906-$K$3906))*'General Inputs'!$C$6</f>
        <v>1462793.3039937085</v>
      </c>
      <c r="V2796" s="358">
        <f>IF(V2552,0,$D2796*(1+'General Inputs'!$C$4)^(V$3906-$K$3906))*'General Inputs'!$C$6</f>
        <v>1492049.1700735826</v>
      </c>
      <c r="W2796" s="358">
        <f>IF(W2552,0,$D2796*(1+'General Inputs'!$C$4)^(W$3906-$K$3906))*'General Inputs'!$C$6</f>
        <v>1521890.1534750543</v>
      </c>
      <c r="X2796" s="358">
        <f>IF(X2552,0,$D2796*(1+'General Inputs'!$C$4)^(X$3906-$K$3906))*'General Inputs'!$C$6</f>
        <v>1552327.9565445553</v>
      </c>
      <c r="Y2796" s="358">
        <f>IF(Y2552,0,$D2796*(1+'General Inputs'!$C$4)^(Y$3906-$K$3906))*'General Inputs'!$C$6</f>
        <v>1583374.5156754467</v>
      </c>
      <c r="Z2796" s="358">
        <f>IF(Z2552,0,$D2796*(1+'General Inputs'!$C$4)^(Z$3906-$K$3906))*'General Inputs'!$C$6</f>
        <v>1615042.0059889548</v>
      </c>
      <c r="AA2796" s="358">
        <f>IF(AA2552,0,$D2796*(1+'General Inputs'!$C$4)^(AA$3906-$K$3906))*'General Inputs'!$C$6</f>
        <v>1647342.8461087344</v>
      </c>
      <c r="AB2796" s="358">
        <f>IF(AB2552,0,$D2796*(1+'General Inputs'!$C$4)^(AB$3906-$K$3906))*'General Inputs'!$C$6</f>
        <v>1680289.7030309094</v>
      </c>
      <c r="AC2796" s="358">
        <f>IF(AC2552,0,$D2796*(1+'General Inputs'!$C$4)^(AC$3906-$K$3906))*'General Inputs'!$C$6</f>
        <v>1713895.4970915273</v>
      </c>
      <c r="AD2796" s="358">
        <f>IF(AD2552,0,$D2796*(1+'General Inputs'!$C$4)^(AD$3906-$K$3906))*'General Inputs'!$C$6</f>
        <v>1748173.4070333578</v>
      </c>
      <c r="AE2796" s="358">
        <f>IF(AE2552,0,$D2796*(1+'General Inputs'!$C$4)^(AE$3906-$K$3906))*'General Inputs'!$C$6</f>
        <v>1783136.8751740248</v>
      </c>
      <c r="AF2796" s="358">
        <f>IF(AF2552,0,$D2796*(1+'General Inputs'!$C$4)^(AF$3906-$K$3906))*'General Inputs'!$C$6</f>
        <v>1818799.6126775055</v>
      </c>
      <c r="AG2796" s="358">
        <f>IF(AG2552,0,$D2796*(1+'General Inputs'!$C$4)^(AG$3906-$K$3906))*'General Inputs'!$C$6</f>
        <v>1855175.6049310556</v>
      </c>
      <c r="AH2796" s="358">
        <f>IF(AH2552,0,$D2796*(1+'General Inputs'!$C$4)^(AH$3906-$K$3906))*'General Inputs'!$C$6</f>
        <v>1892279.1170296762</v>
      </c>
      <c r="AI2796" s="358">
        <f>IF(AI2552,0,$D2796*(1+'General Inputs'!$C$4)^(AI$3906-$K$3906))*'General Inputs'!$C$6</f>
        <v>1930124.6993702701</v>
      </c>
      <c r="AJ2796" s="358">
        <f>IF(AJ2552,0,$D2796*(1+'General Inputs'!$C$4)^(AJ$3906-$K$3906))*'General Inputs'!$C$6</f>
        <v>1968727.1933576753</v>
      </c>
    </row>
    <row r="2797" spans="1:36" x14ac:dyDescent="0.25">
      <c r="A2797" s="353" t="s">
        <v>249</v>
      </c>
      <c r="B2797" s="353" t="s">
        <v>352</v>
      </c>
      <c r="C2797" s="441">
        <f t="shared" si="2370"/>
        <v>20000</v>
      </c>
      <c r="D2797" s="397">
        <v>8000000</v>
      </c>
      <c r="E2797" s="397"/>
      <c r="F2797" s="397"/>
      <c r="G2797" s="397"/>
      <c r="H2797" s="397"/>
      <c r="I2797" s="476">
        <f t="shared" si="2371"/>
        <v>22</v>
      </c>
      <c r="J2797" s="476">
        <f t="shared" si="2372"/>
        <v>1</v>
      </c>
      <c r="K2797" s="358">
        <v>0</v>
      </c>
      <c r="L2797" s="358">
        <v>0</v>
      </c>
      <c r="M2797" s="358">
        <v>0</v>
      </c>
      <c r="N2797" s="358">
        <v>0</v>
      </c>
      <c r="O2797" s="358">
        <f>IF(O2553,0,$D2797*(1+'General Inputs'!$C$4)^(O$3906-$K$3906))*'General Inputs'!$C$6</f>
        <v>1298918.5919999999</v>
      </c>
      <c r="P2797" s="358">
        <f>IF(P2553,0,$D2797*(1+'General Inputs'!$C$4)^(P$3906-$K$3906))*'General Inputs'!$C$6</f>
        <v>1324896.9638399999</v>
      </c>
      <c r="Q2797" s="358">
        <f>IF(Q2553,0,$D2797*(1+'General Inputs'!$C$4)^(Q$3906-$K$3906))*'General Inputs'!$C$6</f>
        <v>1351394.9031168001</v>
      </c>
      <c r="R2797" s="358">
        <f>IF(R2553,0,$D2797*(1+'General Inputs'!$C$4)^(R$3906-$K$3906))*'General Inputs'!$C$6</f>
        <v>1378422.8011791357</v>
      </c>
      <c r="S2797" s="358">
        <f>IF(S2553,0,$D2797*(1+'General Inputs'!$C$4)^(S$3906-$K$3906))*'General Inputs'!$C$6</f>
        <v>1405991.2572027186</v>
      </c>
      <c r="T2797" s="358">
        <f>IF(T2553,0,$D2797*(1+'General Inputs'!$C$4)^(T$3906-$K$3906))*'General Inputs'!$C$6</f>
        <v>1434111.082346773</v>
      </c>
      <c r="U2797" s="358">
        <f>IF(U2553,0,$D2797*(1+'General Inputs'!$C$4)^(U$3906-$K$3906))*'General Inputs'!$C$6</f>
        <v>1462793.3039937085</v>
      </c>
      <c r="V2797" s="358">
        <f>IF(V2553,0,$D2797*(1+'General Inputs'!$C$4)^(V$3906-$K$3906))*'General Inputs'!$C$6</f>
        <v>1492049.1700735826</v>
      </c>
      <c r="W2797" s="358">
        <f>IF(W2553,0,$D2797*(1+'General Inputs'!$C$4)^(W$3906-$K$3906))*'General Inputs'!$C$6</f>
        <v>1521890.1534750543</v>
      </c>
      <c r="X2797" s="358">
        <f>IF(X2553,0,$D2797*(1+'General Inputs'!$C$4)^(X$3906-$K$3906))*'General Inputs'!$C$6</f>
        <v>1552327.9565445553</v>
      </c>
      <c r="Y2797" s="358">
        <f>IF(Y2553,0,$D2797*(1+'General Inputs'!$C$4)^(Y$3906-$K$3906))*'General Inputs'!$C$6</f>
        <v>1583374.5156754467</v>
      </c>
      <c r="Z2797" s="358">
        <f>IF(Z2553,0,$D2797*(1+'General Inputs'!$C$4)^(Z$3906-$K$3906))*'General Inputs'!$C$6</f>
        <v>1615042.0059889548</v>
      </c>
      <c r="AA2797" s="358">
        <f>IF(AA2553,0,$D2797*(1+'General Inputs'!$C$4)^(AA$3906-$K$3906))*'General Inputs'!$C$6</f>
        <v>1647342.8461087344</v>
      </c>
      <c r="AB2797" s="358">
        <f>IF(AB2553,0,$D2797*(1+'General Inputs'!$C$4)^(AB$3906-$K$3906))*'General Inputs'!$C$6</f>
        <v>1680289.7030309094</v>
      </c>
      <c r="AC2797" s="358">
        <f>IF(AC2553,0,$D2797*(1+'General Inputs'!$C$4)^(AC$3906-$K$3906))*'General Inputs'!$C$6</f>
        <v>1713895.4970915273</v>
      </c>
      <c r="AD2797" s="358">
        <f>IF(AD2553,0,$D2797*(1+'General Inputs'!$C$4)^(AD$3906-$K$3906))*'General Inputs'!$C$6</f>
        <v>1748173.4070333578</v>
      </c>
      <c r="AE2797" s="358">
        <f>IF(AE2553,0,$D2797*(1+'General Inputs'!$C$4)^(AE$3906-$K$3906))*'General Inputs'!$C$6</f>
        <v>1783136.8751740248</v>
      </c>
      <c r="AF2797" s="358">
        <f>IF(AF2553,0,$D2797*(1+'General Inputs'!$C$4)^(AF$3906-$K$3906))*'General Inputs'!$C$6</f>
        <v>1818799.6126775055</v>
      </c>
      <c r="AG2797" s="358">
        <f>IF(AG2553,0,$D2797*(1+'General Inputs'!$C$4)^(AG$3906-$K$3906))*'General Inputs'!$C$6</f>
        <v>1855175.6049310556</v>
      </c>
      <c r="AH2797" s="358">
        <f>IF(AH2553,0,$D2797*(1+'General Inputs'!$C$4)^(AH$3906-$K$3906))*'General Inputs'!$C$6</f>
        <v>1892279.1170296762</v>
      </c>
      <c r="AI2797" s="358">
        <f>IF(AI2553,0,$D2797*(1+'General Inputs'!$C$4)^(AI$3906-$K$3906))*'General Inputs'!$C$6</f>
        <v>1930124.6993702701</v>
      </c>
      <c r="AJ2797" s="358">
        <f>IF(AJ2553,0,$D2797*(1+'General Inputs'!$C$4)^(AJ$3906-$K$3906))*'General Inputs'!$C$6</f>
        <v>1968727.1933576753</v>
      </c>
    </row>
    <row r="2798" spans="1:36" x14ac:dyDescent="0.25">
      <c r="A2798" s="353" t="s">
        <v>249</v>
      </c>
      <c r="B2798" s="353" t="s">
        <v>525</v>
      </c>
      <c r="C2798" s="441">
        <f t="shared" si="2370"/>
        <v>25000</v>
      </c>
      <c r="D2798" s="397">
        <v>20000000</v>
      </c>
      <c r="E2798" s="397"/>
      <c r="F2798" s="397"/>
      <c r="G2798" s="397"/>
      <c r="H2798" s="397"/>
      <c r="I2798" s="476">
        <f t="shared" si="2371"/>
        <v>22</v>
      </c>
      <c r="J2798" s="476">
        <f t="shared" si="2372"/>
        <v>1</v>
      </c>
      <c r="K2798" s="358">
        <v>0</v>
      </c>
      <c r="L2798" s="358">
        <v>0</v>
      </c>
      <c r="M2798" s="358">
        <v>0</v>
      </c>
      <c r="N2798" s="358">
        <v>0</v>
      </c>
      <c r="O2798" s="358">
        <f>IF(O2554,0,$D2798*(1+'General Inputs'!$C$4)^(O$3906-$K$3906))*'General Inputs'!$C$6</f>
        <v>3247296.48</v>
      </c>
      <c r="P2798" s="358">
        <f>IF(P2554,0,$D2798*(1+'General Inputs'!$C$4)^(P$3906-$K$3906))*'General Inputs'!$C$6</f>
        <v>3312242.4095999999</v>
      </c>
      <c r="Q2798" s="358">
        <f>IF(Q2554,0,$D2798*(1+'General Inputs'!$C$4)^(Q$3906-$K$3906))*'General Inputs'!$C$6</f>
        <v>3378487.2577920002</v>
      </c>
      <c r="R2798" s="358">
        <f>IF(R2554,0,$D2798*(1+'General Inputs'!$C$4)^(R$3906-$K$3906))*'General Inputs'!$C$6</f>
        <v>3446057.0029478394</v>
      </c>
      <c r="S2798" s="358">
        <f>IF(S2554,0,$D2798*(1+'General Inputs'!$C$4)^(S$3906-$K$3906))*'General Inputs'!$C$6</f>
        <v>3514978.1430067965</v>
      </c>
      <c r="T2798" s="358">
        <f>IF(T2554,0,$D2798*(1+'General Inputs'!$C$4)^(T$3906-$K$3906))*'General Inputs'!$C$6</f>
        <v>3585277.7058669324</v>
      </c>
      <c r="U2798" s="358">
        <f>IF(U2554,0,$D2798*(1+'General Inputs'!$C$4)^(U$3906-$K$3906))*'General Inputs'!$C$6</f>
        <v>3656983.2599842711</v>
      </c>
      <c r="V2798" s="358">
        <f>IF(V2554,0,$D2798*(1+'General Inputs'!$C$4)^(V$3906-$K$3906))*'General Inputs'!$C$6</f>
        <v>3730122.925183956</v>
      </c>
      <c r="W2798" s="358">
        <f>IF(W2554,0,$D2798*(1+'General Inputs'!$C$4)^(W$3906-$K$3906))*'General Inputs'!$C$6</f>
        <v>3804725.3836876354</v>
      </c>
      <c r="X2798" s="358">
        <f>IF(X2554,0,$D2798*(1+'General Inputs'!$C$4)^(X$3906-$K$3906))*'General Inputs'!$C$6</f>
        <v>3880819.8913613884</v>
      </c>
      <c r="Y2798" s="358">
        <f>IF(Y2554,0,$D2798*(1+'General Inputs'!$C$4)^(Y$3906-$K$3906))*'General Inputs'!$C$6</f>
        <v>3958436.2891886164</v>
      </c>
      <c r="Z2798" s="358">
        <f>IF(Z2554,0,$D2798*(1+'General Inputs'!$C$4)^(Z$3906-$K$3906))*'General Inputs'!$C$6</f>
        <v>4037605.0149723873</v>
      </c>
      <c r="AA2798" s="358">
        <f>IF(AA2554,0,$D2798*(1+'General Inputs'!$C$4)^(AA$3906-$K$3906))*'General Inputs'!$C$6</f>
        <v>4118357.1152718356</v>
      </c>
      <c r="AB2798" s="358">
        <f>IF(AB2554,0,$D2798*(1+'General Inputs'!$C$4)^(AB$3906-$K$3906))*'General Inputs'!$C$6</f>
        <v>4200724.2575772731</v>
      </c>
      <c r="AC2798" s="358">
        <f>IF(AC2554,0,$D2798*(1+'General Inputs'!$C$4)^(AC$3906-$K$3906))*'General Inputs'!$C$6</f>
        <v>4284738.7427288182</v>
      </c>
      <c r="AD2798" s="358">
        <f>IF(AD2554,0,$D2798*(1+'General Inputs'!$C$4)^(AD$3906-$K$3906))*'General Inputs'!$C$6</f>
        <v>4370433.5175833944</v>
      </c>
      <c r="AE2798" s="358">
        <f>IF(AE2554,0,$D2798*(1+'General Inputs'!$C$4)^(AE$3906-$K$3906))*'General Inputs'!$C$6</f>
        <v>4457842.1879350627</v>
      </c>
      <c r="AF2798" s="358">
        <f>IF(AF2554,0,$D2798*(1+'General Inputs'!$C$4)^(AF$3906-$K$3906))*'General Inputs'!$C$6</f>
        <v>4546999.0316937631</v>
      </c>
      <c r="AG2798" s="358">
        <f>IF(AG2554,0,$D2798*(1+'General Inputs'!$C$4)^(AG$3906-$K$3906))*'General Inputs'!$C$6</f>
        <v>4637939.0123276394</v>
      </c>
      <c r="AH2798" s="358">
        <f>IF(AH2554,0,$D2798*(1+'General Inputs'!$C$4)^(AH$3906-$K$3906))*'General Inputs'!$C$6</f>
        <v>4730697.7925741915</v>
      </c>
      <c r="AI2798" s="358">
        <f>IF(AI2554,0,$D2798*(1+'General Inputs'!$C$4)^(AI$3906-$K$3906))*'General Inputs'!$C$6</f>
        <v>4825311.7484256746</v>
      </c>
      <c r="AJ2798" s="358">
        <f>IF(AJ2554,0,$D2798*(1+'General Inputs'!$C$4)^(AJ$3906-$K$3906))*'General Inputs'!$C$6</f>
        <v>4921817.9833941888</v>
      </c>
    </row>
    <row r="2799" spans="1:36" x14ac:dyDescent="0.25">
      <c r="A2799" s="353" t="s">
        <v>533</v>
      </c>
      <c r="B2799" s="353" t="s">
        <v>533</v>
      </c>
      <c r="C2799" s="441">
        <f t="shared" si="2370"/>
        <v>42000</v>
      </c>
      <c r="D2799" s="397">
        <v>20000000</v>
      </c>
      <c r="E2799" s="397"/>
      <c r="F2799" s="397"/>
      <c r="G2799" s="397"/>
      <c r="H2799" s="397"/>
      <c r="I2799" s="476">
        <f t="shared" si="2371"/>
        <v>22</v>
      </c>
      <c r="J2799" s="476">
        <f t="shared" si="2372"/>
        <v>1</v>
      </c>
      <c r="K2799" s="358">
        <v>0</v>
      </c>
      <c r="L2799" s="358">
        <v>0</v>
      </c>
      <c r="M2799" s="358">
        <v>0</v>
      </c>
      <c r="N2799" s="358">
        <v>0</v>
      </c>
      <c r="O2799" s="358">
        <f>IF(O2555,0,$D2799*(1+'General Inputs'!$C$4)^(O$3906-$K$3906))*'General Inputs'!$C$6</f>
        <v>3247296.48</v>
      </c>
      <c r="P2799" s="358">
        <f>IF(P2555,0,$D2799*(1+'General Inputs'!$C$4)^(P$3906-$K$3906))*'General Inputs'!$C$6</f>
        <v>3312242.4095999999</v>
      </c>
      <c r="Q2799" s="358">
        <f>IF(Q2555,0,$D2799*(1+'General Inputs'!$C$4)^(Q$3906-$K$3906))*'General Inputs'!$C$6</f>
        <v>3378487.2577920002</v>
      </c>
      <c r="R2799" s="358">
        <f>IF(R2555,0,$D2799*(1+'General Inputs'!$C$4)^(R$3906-$K$3906))*'General Inputs'!$C$6</f>
        <v>3446057.0029478394</v>
      </c>
      <c r="S2799" s="358">
        <f>IF(S2555,0,$D2799*(1+'General Inputs'!$C$4)^(S$3906-$K$3906))*'General Inputs'!$C$6</f>
        <v>3514978.1430067965</v>
      </c>
      <c r="T2799" s="358">
        <f>IF(T2555,0,$D2799*(1+'General Inputs'!$C$4)^(T$3906-$K$3906))*'General Inputs'!$C$6</f>
        <v>3585277.7058669324</v>
      </c>
      <c r="U2799" s="358">
        <f>IF(U2555,0,$D2799*(1+'General Inputs'!$C$4)^(U$3906-$K$3906))*'General Inputs'!$C$6</f>
        <v>3656983.2599842711</v>
      </c>
      <c r="V2799" s="358">
        <f>IF(V2555,0,$D2799*(1+'General Inputs'!$C$4)^(V$3906-$K$3906))*'General Inputs'!$C$6</f>
        <v>3730122.925183956</v>
      </c>
      <c r="W2799" s="358">
        <f>IF(W2555,0,$D2799*(1+'General Inputs'!$C$4)^(W$3906-$K$3906))*'General Inputs'!$C$6</f>
        <v>3804725.3836876354</v>
      </c>
      <c r="X2799" s="358">
        <f>IF(X2555,0,$D2799*(1+'General Inputs'!$C$4)^(X$3906-$K$3906))*'General Inputs'!$C$6</f>
        <v>3880819.8913613884</v>
      </c>
      <c r="Y2799" s="358">
        <f>IF(Y2555,0,$D2799*(1+'General Inputs'!$C$4)^(Y$3906-$K$3906))*'General Inputs'!$C$6</f>
        <v>3958436.2891886164</v>
      </c>
      <c r="Z2799" s="358">
        <f>IF(Z2555,0,$D2799*(1+'General Inputs'!$C$4)^(Z$3906-$K$3906))*'General Inputs'!$C$6</f>
        <v>4037605.0149723873</v>
      </c>
      <c r="AA2799" s="358">
        <f>IF(AA2555,0,$D2799*(1+'General Inputs'!$C$4)^(AA$3906-$K$3906))*'General Inputs'!$C$6</f>
        <v>4118357.1152718356</v>
      </c>
      <c r="AB2799" s="358">
        <f>IF(AB2555,0,$D2799*(1+'General Inputs'!$C$4)^(AB$3906-$K$3906))*'General Inputs'!$C$6</f>
        <v>4200724.2575772731</v>
      </c>
      <c r="AC2799" s="358">
        <f>IF(AC2555,0,$D2799*(1+'General Inputs'!$C$4)^(AC$3906-$K$3906))*'General Inputs'!$C$6</f>
        <v>4284738.7427288182</v>
      </c>
      <c r="AD2799" s="358">
        <f>IF(AD2555,0,$D2799*(1+'General Inputs'!$C$4)^(AD$3906-$K$3906))*'General Inputs'!$C$6</f>
        <v>4370433.5175833944</v>
      </c>
      <c r="AE2799" s="358">
        <f>IF(AE2555,0,$D2799*(1+'General Inputs'!$C$4)^(AE$3906-$K$3906))*'General Inputs'!$C$6</f>
        <v>4457842.1879350627</v>
      </c>
      <c r="AF2799" s="358">
        <f>IF(AF2555,0,$D2799*(1+'General Inputs'!$C$4)^(AF$3906-$K$3906))*'General Inputs'!$C$6</f>
        <v>4546999.0316937631</v>
      </c>
      <c r="AG2799" s="358">
        <f>IF(AG2555,0,$D2799*(1+'General Inputs'!$C$4)^(AG$3906-$K$3906))*'General Inputs'!$C$6</f>
        <v>4637939.0123276394</v>
      </c>
      <c r="AH2799" s="358">
        <f>IF(AH2555,0,$D2799*(1+'General Inputs'!$C$4)^(AH$3906-$K$3906))*'General Inputs'!$C$6</f>
        <v>4730697.7925741915</v>
      </c>
      <c r="AI2799" s="358">
        <f>IF(AI2555,0,$D2799*(1+'General Inputs'!$C$4)^(AI$3906-$K$3906))*'General Inputs'!$C$6</f>
        <v>4825311.7484256746</v>
      </c>
      <c r="AJ2799" s="358">
        <f>IF(AJ2555,0,$D2799*(1+'General Inputs'!$C$4)^(AJ$3906-$K$3906))*'General Inputs'!$C$6</f>
        <v>4921817.9833941888</v>
      </c>
    </row>
    <row r="2800" spans="1:36" x14ac:dyDescent="0.25">
      <c r="A2800" s="353" t="s">
        <v>316</v>
      </c>
      <c r="B2800" s="353" t="s">
        <v>316</v>
      </c>
      <c r="C2800" s="441">
        <f t="shared" si="2370"/>
        <v>20000</v>
      </c>
      <c r="D2800" s="397">
        <v>8000000</v>
      </c>
      <c r="E2800" s="397"/>
      <c r="F2800" s="397"/>
      <c r="G2800" s="397"/>
      <c r="H2800" s="397"/>
      <c r="I2800" s="476">
        <f t="shared" si="2371"/>
        <v>22</v>
      </c>
      <c r="J2800" s="476">
        <f t="shared" si="2372"/>
        <v>1</v>
      </c>
      <c r="K2800" s="358">
        <v>0</v>
      </c>
      <c r="L2800" s="358">
        <v>0</v>
      </c>
      <c r="M2800" s="358">
        <v>0</v>
      </c>
      <c r="N2800" s="358">
        <v>0</v>
      </c>
      <c r="O2800" s="358">
        <f>IF(O2556,0,$D2800*(1+'General Inputs'!$C$4)^(O$3906-$K$3906))*'General Inputs'!$C$6</f>
        <v>1298918.5919999999</v>
      </c>
      <c r="P2800" s="358">
        <f>IF(P2556,0,$D2800*(1+'General Inputs'!$C$4)^(P$3906-$K$3906))*'General Inputs'!$C$6</f>
        <v>1324896.9638399999</v>
      </c>
      <c r="Q2800" s="358">
        <f>IF(Q2556,0,$D2800*(1+'General Inputs'!$C$4)^(Q$3906-$K$3906))*'General Inputs'!$C$6</f>
        <v>1351394.9031168001</v>
      </c>
      <c r="R2800" s="358">
        <f>IF(R2556,0,$D2800*(1+'General Inputs'!$C$4)^(R$3906-$K$3906))*'General Inputs'!$C$6</f>
        <v>1378422.8011791357</v>
      </c>
      <c r="S2800" s="358">
        <f>IF(S2556,0,$D2800*(1+'General Inputs'!$C$4)^(S$3906-$K$3906))*'General Inputs'!$C$6</f>
        <v>1405991.2572027186</v>
      </c>
      <c r="T2800" s="358">
        <f>IF(T2556,0,$D2800*(1+'General Inputs'!$C$4)^(T$3906-$K$3906))*'General Inputs'!$C$6</f>
        <v>1434111.082346773</v>
      </c>
      <c r="U2800" s="358">
        <f>IF(U2556,0,$D2800*(1+'General Inputs'!$C$4)^(U$3906-$K$3906))*'General Inputs'!$C$6</f>
        <v>1462793.3039937085</v>
      </c>
      <c r="V2800" s="358">
        <f>IF(V2556,0,$D2800*(1+'General Inputs'!$C$4)^(V$3906-$K$3906))*'General Inputs'!$C$6</f>
        <v>1492049.1700735826</v>
      </c>
      <c r="W2800" s="358">
        <f>IF(W2556,0,$D2800*(1+'General Inputs'!$C$4)^(W$3906-$K$3906))*'General Inputs'!$C$6</f>
        <v>1521890.1534750543</v>
      </c>
      <c r="X2800" s="358">
        <f>IF(X2556,0,$D2800*(1+'General Inputs'!$C$4)^(X$3906-$K$3906))*'General Inputs'!$C$6</f>
        <v>1552327.9565445553</v>
      </c>
      <c r="Y2800" s="358">
        <f>IF(Y2556,0,$D2800*(1+'General Inputs'!$C$4)^(Y$3906-$K$3906))*'General Inputs'!$C$6</f>
        <v>1583374.5156754467</v>
      </c>
      <c r="Z2800" s="358">
        <f>IF(Z2556,0,$D2800*(1+'General Inputs'!$C$4)^(Z$3906-$K$3906))*'General Inputs'!$C$6</f>
        <v>1615042.0059889548</v>
      </c>
      <c r="AA2800" s="358">
        <f>IF(AA2556,0,$D2800*(1+'General Inputs'!$C$4)^(AA$3906-$K$3906))*'General Inputs'!$C$6</f>
        <v>1647342.8461087344</v>
      </c>
      <c r="AB2800" s="358">
        <f>IF(AB2556,0,$D2800*(1+'General Inputs'!$C$4)^(AB$3906-$K$3906))*'General Inputs'!$C$6</f>
        <v>1680289.7030309094</v>
      </c>
      <c r="AC2800" s="358">
        <f>IF(AC2556,0,$D2800*(1+'General Inputs'!$C$4)^(AC$3906-$K$3906))*'General Inputs'!$C$6</f>
        <v>1713895.4970915273</v>
      </c>
      <c r="AD2800" s="358">
        <f>IF(AD2556,0,$D2800*(1+'General Inputs'!$C$4)^(AD$3906-$K$3906))*'General Inputs'!$C$6</f>
        <v>1748173.4070333578</v>
      </c>
      <c r="AE2800" s="358">
        <f>IF(AE2556,0,$D2800*(1+'General Inputs'!$C$4)^(AE$3906-$K$3906))*'General Inputs'!$C$6</f>
        <v>1783136.8751740248</v>
      </c>
      <c r="AF2800" s="358">
        <f>IF(AF2556,0,$D2800*(1+'General Inputs'!$C$4)^(AF$3906-$K$3906))*'General Inputs'!$C$6</f>
        <v>1818799.6126775055</v>
      </c>
      <c r="AG2800" s="358">
        <f>IF(AG2556,0,$D2800*(1+'General Inputs'!$C$4)^(AG$3906-$K$3906))*'General Inputs'!$C$6</f>
        <v>1855175.6049310556</v>
      </c>
      <c r="AH2800" s="358">
        <f>IF(AH2556,0,$D2800*(1+'General Inputs'!$C$4)^(AH$3906-$K$3906))*'General Inputs'!$C$6</f>
        <v>1892279.1170296762</v>
      </c>
      <c r="AI2800" s="358">
        <f>IF(AI2556,0,$D2800*(1+'General Inputs'!$C$4)^(AI$3906-$K$3906))*'General Inputs'!$C$6</f>
        <v>1930124.6993702701</v>
      </c>
      <c r="AJ2800" s="358">
        <f>IF(AJ2556,0,$D2800*(1+'General Inputs'!$C$4)^(AJ$3906-$K$3906))*'General Inputs'!$C$6</f>
        <v>1968727.1933576753</v>
      </c>
    </row>
    <row r="2801" spans="1:36" x14ac:dyDescent="0.25">
      <c r="A2801" s="353" t="s">
        <v>369</v>
      </c>
      <c r="B2801" s="353" t="s">
        <v>370</v>
      </c>
      <c r="C2801" s="441">
        <f t="shared" si="2370"/>
        <v>1800</v>
      </c>
      <c r="D2801" s="397">
        <v>1750000</v>
      </c>
      <c r="E2801" s="397"/>
      <c r="F2801" s="397"/>
      <c r="G2801" s="397"/>
      <c r="H2801" s="397"/>
      <c r="I2801" s="476">
        <f t="shared" si="2371"/>
        <v>22</v>
      </c>
      <c r="J2801" s="476">
        <f t="shared" si="2372"/>
        <v>1</v>
      </c>
      <c r="K2801" s="358">
        <v>0</v>
      </c>
      <c r="L2801" s="358">
        <v>0</v>
      </c>
      <c r="M2801" s="358">
        <v>0</v>
      </c>
      <c r="N2801" s="358">
        <v>0</v>
      </c>
      <c r="O2801" s="358">
        <f>IF(O2557,0,$D2801*(1+'General Inputs'!$C$4)^(O$3906-$K$3906))*'General Inputs'!$C$6</f>
        <v>284138.44199999998</v>
      </c>
      <c r="P2801" s="358">
        <f>IF(P2557,0,$D2801*(1+'General Inputs'!$C$4)^(P$3906-$K$3906))*'General Inputs'!$C$6</f>
        <v>289821.21083999996</v>
      </c>
      <c r="Q2801" s="358">
        <f>IF(Q2557,0,$D2801*(1+'General Inputs'!$C$4)^(Q$3906-$K$3906))*'General Inputs'!$C$6</f>
        <v>295617.63505679998</v>
      </c>
      <c r="R2801" s="358">
        <f>IF(R2557,0,$D2801*(1+'General Inputs'!$C$4)^(R$3906-$K$3906))*'General Inputs'!$C$6</f>
        <v>301529.98775793595</v>
      </c>
      <c r="S2801" s="358">
        <f>IF(S2557,0,$D2801*(1+'General Inputs'!$C$4)^(S$3906-$K$3906))*'General Inputs'!$C$6</f>
        <v>307560.58751309471</v>
      </c>
      <c r="T2801" s="358">
        <f>IF(T2557,0,$D2801*(1+'General Inputs'!$C$4)^(T$3906-$K$3906))*'General Inputs'!$C$6</f>
        <v>313711.79926335654</v>
      </c>
      <c r="U2801" s="358">
        <f>IF(U2557,0,$D2801*(1+'General Inputs'!$C$4)^(U$3906-$K$3906))*'General Inputs'!$C$6</f>
        <v>319986.03524862375</v>
      </c>
      <c r="V2801" s="358">
        <f>IF(V2557,0,$D2801*(1+'General Inputs'!$C$4)^(V$3906-$K$3906))*'General Inputs'!$C$6</f>
        <v>326385.75595359615</v>
      </c>
      <c r="W2801" s="358">
        <f>IF(W2557,0,$D2801*(1+'General Inputs'!$C$4)^(W$3906-$K$3906))*'General Inputs'!$C$6</f>
        <v>332913.47107266809</v>
      </c>
      <c r="X2801" s="358">
        <f>IF(X2557,0,$D2801*(1+'General Inputs'!$C$4)^(X$3906-$K$3906))*'General Inputs'!$C$6</f>
        <v>339571.74049412145</v>
      </c>
      <c r="Y2801" s="358">
        <f>IF(Y2557,0,$D2801*(1+'General Inputs'!$C$4)^(Y$3906-$K$3906))*'General Inputs'!$C$6</f>
        <v>346363.17530400393</v>
      </c>
      <c r="Z2801" s="358">
        <f>IF(Z2557,0,$D2801*(1+'General Inputs'!$C$4)^(Z$3906-$K$3906))*'General Inputs'!$C$6</f>
        <v>353290.43881008396</v>
      </c>
      <c r="AA2801" s="358">
        <f>IF(AA2557,0,$D2801*(1+'General Inputs'!$C$4)^(AA$3906-$K$3906))*'General Inputs'!$C$6</f>
        <v>360356.2475862857</v>
      </c>
      <c r="AB2801" s="358">
        <f>IF(AB2557,0,$D2801*(1+'General Inputs'!$C$4)^(AB$3906-$K$3906))*'General Inputs'!$C$6</f>
        <v>367563.37253801135</v>
      </c>
      <c r="AC2801" s="358">
        <f>IF(AC2557,0,$D2801*(1+'General Inputs'!$C$4)^(AC$3906-$K$3906))*'General Inputs'!$C$6</f>
        <v>374914.63998877158</v>
      </c>
      <c r="AD2801" s="358">
        <f>IF(AD2557,0,$D2801*(1+'General Inputs'!$C$4)^(AD$3906-$K$3906))*'General Inputs'!$C$6</f>
        <v>382412.93278854695</v>
      </c>
      <c r="AE2801" s="358">
        <f>IF(AE2557,0,$D2801*(1+'General Inputs'!$C$4)^(AE$3906-$K$3906))*'General Inputs'!$C$6</f>
        <v>390061.19144431798</v>
      </c>
      <c r="AF2801" s="358">
        <f>IF(AF2557,0,$D2801*(1+'General Inputs'!$C$4)^(AF$3906-$K$3906))*'General Inputs'!$C$6</f>
        <v>397862.41527320427</v>
      </c>
      <c r="AG2801" s="358">
        <f>IF(AG2557,0,$D2801*(1+'General Inputs'!$C$4)^(AG$3906-$K$3906))*'General Inputs'!$C$6</f>
        <v>405819.66357866843</v>
      </c>
      <c r="AH2801" s="358">
        <f>IF(AH2557,0,$D2801*(1+'General Inputs'!$C$4)^(AH$3906-$K$3906))*'General Inputs'!$C$6</f>
        <v>413936.05685024173</v>
      </c>
      <c r="AI2801" s="358">
        <f>IF(AI2557,0,$D2801*(1+'General Inputs'!$C$4)^(AI$3906-$K$3906))*'General Inputs'!$C$6</f>
        <v>422214.77798724658</v>
      </c>
      <c r="AJ2801" s="358">
        <f>IF(AJ2557,0,$D2801*(1+'General Inputs'!$C$4)^(AJ$3906-$K$3906))*'General Inputs'!$C$6</f>
        <v>430659.07354699151</v>
      </c>
    </row>
    <row r="2802" spans="1:36" x14ac:dyDescent="0.25">
      <c r="A2802" s="353" t="s">
        <v>508</v>
      </c>
      <c r="B2802" s="353" t="s">
        <v>509</v>
      </c>
      <c r="C2802" s="441">
        <f t="shared" si="2370"/>
        <v>5000</v>
      </c>
      <c r="D2802" s="397">
        <v>1750000</v>
      </c>
      <c r="E2802" s="397"/>
      <c r="F2802" s="397"/>
      <c r="G2802" s="397"/>
      <c r="H2802" s="397"/>
      <c r="I2802" s="476">
        <f t="shared" si="2371"/>
        <v>22</v>
      </c>
      <c r="J2802" s="476">
        <f t="shared" si="2372"/>
        <v>1</v>
      </c>
      <c r="K2802" s="358">
        <v>0</v>
      </c>
      <c r="L2802" s="358">
        <v>0</v>
      </c>
      <c r="M2802" s="358">
        <v>0</v>
      </c>
      <c r="N2802" s="358">
        <v>0</v>
      </c>
      <c r="O2802" s="358">
        <f>IF(O2558,0,$D2802*(1+'General Inputs'!$C$4)^(O$3906-$K$3906))*'General Inputs'!$C$6</f>
        <v>284138.44199999998</v>
      </c>
      <c r="P2802" s="358">
        <f>IF(P2558,0,$D2802*(1+'General Inputs'!$C$4)^(P$3906-$K$3906))*'General Inputs'!$C$6</f>
        <v>289821.21083999996</v>
      </c>
      <c r="Q2802" s="358">
        <f>IF(Q2558,0,$D2802*(1+'General Inputs'!$C$4)^(Q$3906-$K$3906))*'General Inputs'!$C$6</f>
        <v>295617.63505679998</v>
      </c>
      <c r="R2802" s="358">
        <f>IF(R2558,0,$D2802*(1+'General Inputs'!$C$4)^(R$3906-$K$3906))*'General Inputs'!$C$6</f>
        <v>301529.98775793595</v>
      </c>
      <c r="S2802" s="358">
        <f>IF(S2558,0,$D2802*(1+'General Inputs'!$C$4)^(S$3906-$K$3906))*'General Inputs'!$C$6</f>
        <v>307560.58751309471</v>
      </c>
      <c r="T2802" s="358">
        <f>IF(T2558,0,$D2802*(1+'General Inputs'!$C$4)^(T$3906-$K$3906))*'General Inputs'!$C$6</f>
        <v>313711.79926335654</v>
      </c>
      <c r="U2802" s="358">
        <f>IF(U2558,0,$D2802*(1+'General Inputs'!$C$4)^(U$3906-$K$3906))*'General Inputs'!$C$6</f>
        <v>319986.03524862375</v>
      </c>
      <c r="V2802" s="358">
        <f>IF(V2558,0,$D2802*(1+'General Inputs'!$C$4)^(V$3906-$K$3906))*'General Inputs'!$C$6</f>
        <v>326385.75595359615</v>
      </c>
      <c r="W2802" s="358">
        <f>IF(W2558,0,$D2802*(1+'General Inputs'!$C$4)^(W$3906-$K$3906))*'General Inputs'!$C$6</f>
        <v>332913.47107266809</v>
      </c>
      <c r="X2802" s="358">
        <f>IF(X2558,0,$D2802*(1+'General Inputs'!$C$4)^(X$3906-$K$3906))*'General Inputs'!$C$6</f>
        <v>339571.74049412145</v>
      </c>
      <c r="Y2802" s="358">
        <f>IF(Y2558,0,$D2802*(1+'General Inputs'!$C$4)^(Y$3906-$K$3906))*'General Inputs'!$C$6</f>
        <v>346363.17530400393</v>
      </c>
      <c r="Z2802" s="358">
        <f>IF(Z2558,0,$D2802*(1+'General Inputs'!$C$4)^(Z$3906-$K$3906))*'General Inputs'!$C$6</f>
        <v>353290.43881008396</v>
      </c>
      <c r="AA2802" s="358">
        <f>IF(AA2558,0,$D2802*(1+'General Inputs'!$C$4)^(AA$3906-$K$3906))*'General Inputs'!$C$6</f>
        <v>360356.2475862857</v>
      </c>
      <c r="AB2802" s="358">
        <f>IF(AB2558,0,$D2802*(1+'General Inputs'!$C$4)^(AB$3906-$K$3906))*'General Inputs'!$C$6</f>
        <v>367563.37253801135</v>
      </c>
      <c r="AC2802" s="358">
        <f>IF(AC2558,0,$D2802*(1+'General Inputs'!$C$4)^(AC$3906-$K$3906))*'General Inputs'!$C$6</f>
        <v>374914.63998877158</v>
      </c>
      <c r="AD2802" s="358">
        <f>IF(AD2558,0,$D2802*(1+'General Inputs'!$C$4)^(AD$3906-$K$3906))*'General Inputs'!$C$6</f>
        <v>382412.93278854695</v>
      </c>
      <c r="AE2802" s="358">
        <f>IF(AE2558,0,$D2802*(1+'General Inputs'!$C$4)^(AE$3906-$K$3906))*'General Inputs'!$C$6</f>
        <v>390061.19144431798</v>
      </c>
      <c r="AF2802" s="358">
        <f>IF(AF2558,0,$D2802*(1+'General Inputs'!$C$4)^(AF$3906-$K$3906))*'General Inputs'!$C$6</f>
        <v>397862.41527320427</v>
      </c>
      <c r="AG2802" s="358">
        <f>IF(AG2558,0,$D2802*(1+'General Inputs'!$C$4)^(AG$3906-$K$3906))*'General Inputs'!$C$6</f>
        <v>405819.66357866843</v>
      </c>
      <c r="AH2802" s="358">
        <f>IF(AH2558,0,$D2802*(1+'General Inputs'!$C$4)^(AH$3906-$K$3906))*'General Inputs'!$C$6</f>
        <v>413936.05685024173</v>
      </c>
      <c r="AI2802" s="358">
        <f>IF(AI2558,0,$D2802*(1+'General Inputs'!$C$4)^(AI$3906-$K$3906))*'General Inputs'!$C$6</f>
        <v>422214.77798724658</v>
      </c>
      <c r="AJ2802" s="358">
        <f>IF(AJ2558,0,$D2802*(1+'General Inputs'!$C$4)^(AJ$3906-$K$3906))*'General Inputs'!$C$6</f>
        <v>430659.07354699151</v>
      </c>
    </row>
    <row r="2803" spans="1:36" x14ac:dyDescent="0.25">
      <c r="A2803" s="353" t="s">
        <v>250</v>
      </c>
      <c r="B2803" s="353" t="s">
        <v>403</v>
      </c>
      <c r="C2803" s="441">
        <f t="shared" si="2370"/>
        <v>20000</v>
      </c>
      <c r="D2803" s="397">
        <v>8000000</v>
      </c>
      <c r="E2803" s="397"/>
      <c r="F2803" s="397"/>
      <c r="G2803" s="397"/>
      <c r="H2803" s="397"/>
      <c r="I2803" s="476">
        <f t="shared" si="2371"/>
        <v>22</v>
      </c>
      <c r="J2803" s="476">
        <f t="shared" si="2372"/>
        <v>1</v>
      </c>
      <c r="K2803" s="358">
        <v>0</v>
      </c>
      <c r="L2803" s="358">
        <v>0</v>
      </c>
      <c r="M2803" s="358">
        <v>0</v>
      </c>
      <c r="N2803" s="358">
        <v>0</v>
      </c>
      <c r="O2803" s="358">
        <f>IF(O2559,0,$D2803*(1+'General Inputs'!$C$4)^(O$3906-$K$3906))*'General Inputs'!$C$6</f>
        <v>1298918.5919999999</v>
      </c>
      <c r="P2803" s="358">
        <f>IF(P2559,0,$D2803*(1+'General Inputs'!$C$4)^(P$3906-$K$3906))*'General Inputs'!$C$6</f>
        <v>1324896.9638399999</v>
      </c>
      <c r="Q2803" s="358">
        <f>IF(Q2559,0,$D2803*(1+'General Inputs'!$C$4)^(Q$3906-$K$3906))*'General Inputs'!$C$6</f>
        <v>1351394.9031168001</v>
      </c>
      <c r="R2803" s="358">
        <f>IF(R2559,0,$D2803*(1+'General Inputs'!$C$4)^(R$3906-$K$3906))*'General Inputs'!$C$6</f>
        <v>1378422.8011791357</v>
      </c>
      <c r="S2803" s="358">
        <f>IF(S2559,0,$D2803*(1+'General Inputs'!$C$4)^(S$3906-$K$3906))*'General Inputs'!$C$6</f>
        <v>1405991.2572027186</v>
      </c>
      <c r="T2803" s="358">
        <f>IF(T2559,0,$D2803*(1+'General Inputs'!$C$4)^(T$3906-$K$3906))*'General Inputs'!$C$6</f>
        <v>1434111.082346773</v>
      </c>
      <c r="U2803" s="358">
        <f>IF(U2559,0,$D2803*(1+'General Inputs'!$C$4)^(U$3906-$K$3906))*'General Inputs'!$C$6</f>
        <v>1462793.3039937085</v>
      </c>
      <c r="V2803" s="358">
        <f>IF(V2559,0,$D2803*(1+'General Inputs'!$C$4)^(V$3906-$K$3906))*'General Inputs'!$C$6</f>
        <v>1492049.1700735826</v>
      </c>
      <c r="W2803" s="358">
        <f>IF(W2559,0,$D2803*(1+'General Inputs'!$C$4)^(W$3906-$K$3906))*'General Inputs'!$C$6</f>
        <v>1521890.1534750543</v>
      </c>
      <c r="X2803" s="358">
        <f>IF(X2559,0,$D2803*(1+'General Inputs'!$C$4)^(X$3906-$K$3906))*'General Inputs'!$C$6</f>
        <v>1552327.9565445553</v>
      </c>
      <c r="Y2803" s="358">
        <f>IF(Y2559,0,$D2803*(1+'General Inputs'!$C$4)^(Y$3906-$K$3906))*'General Inputs'!$C$6</f>
        <v>1583374.5156754467</v>
      </c>
      <c r="Z2803" s="358">
        <f>IF(Z2559,0,$D2803*(1+'General Inputs'!$C$4)^(Z$3906-$K$3906))*'General Inputs'!$C$6</f>
        <v>1615042.0059889548</v>
      </c>
      <c r="AA2803" s="358">
        <f>IF(AA2559,0,$D2803*(1+'General Inputs'!$C$4)^(AA$3906-$K$3906))*'General Inputs'!$C$6</f>
        <v>1647342.8461087344</v>
      </c>
      <c r="AB2803" s="358">
        <f>IF(AB2559,0,$D2803*(1+'General Inputs'!$C$4)^(AB$3906-$K$3906))*'General Inputs'!$C$6</f>
        <v>1680289.7030309094</v>
      </c>
      <c r="AC2803" s="358">
        <f>IF(AC2559,0,$D2803*(1+'General Inputs'!$C$4)^(AC$3906-$K$3906))*'General Inputs'!$C$6</f>
        <v>1713895.4970915273</v>
      </c>
      <c r="AD2803" s="358">
        <f>IF(AD2559,0,$D2803*(1+'General Inputs'!$C$4)^(AD$3906-$K$3906))*'General Inputs'!$C$6</f>
        <v>1748173.4070333578</v>
      </c>
      <c r="AE2803" s="358">
        <f>IF(AE2559,0,$D2803*(1+'General Inputs'!$C$4)^(AE$3906-$K$3906))*'General Inputs'!$C$6</f>
        <v>1783136.8751740248</v>
      </c>
      <c r="AF2803" s="358">
        <f>IF(AF2559,0,$D2803*(1+'General Inputs'!$C$4)^(AF$3906-$K$3906))*'General Inputs'!$C$6</f>
        <v>1818799.6126775055</v>
      </c>
      <c r="AG2803" s="358">
        <f>IF(AG2559,0,$D2803*(1+'General Inputs'!$C$4)^(AG$3906-$K$3906))*'General Inputs'!$C$6</f>
        <v>1855175.6049310556</v>
      </c>
      <c r="AH2803" s="358">
        <f>IF(AH2559,0,$D2803*(1+'General Inputs'!$C$4)^(AH$3906-$K$3906))*'General Inputs'!$C$6</f>
        <v>1892279.1170296762</v>
      </c>
      <c r="AI2803" s="358">
        <f>IF(AI2559,0,$D2803*(1+'General Inputs'!$C$4)^(AI$3906-$K$3906))*'General Inputs'!$C$6</f>
        <v>1930124.6993702701</v>
      </c>
      <c r="AJ2803" s="358">
        <f>IF(AJ2559,0,$D2803*(1+'General Inputs'!$C$4)^(AJ$3906-$K$3906))*'General Inputs'!$C$6</f>
        <v>1968727.1933576753</v>
      </c>
    </row>
    <row r="2804" spans="1:36" x14ac:dyDescent="0.25">
      <c r="A2804" s="353" t="s">
        <v>250</v>
      </c>
      <c r="B2804" s="353" t="s">
        <v>290</v>
      </c>
      <c r="C2804" s="441">
        <f t="shared" si="2370"/>
        <v>20000</v>
      </c>
      <c r="D2804" s="397">
        <v>8000000</v>
      </c>
      <c r="E2804" s="397"/>
      <c r="F2804" s="397"/>
      <c r="G2804" s="397"/>
      <c r="H2804" s="397"/>
      <c r="I2804" s="476">
        <f t="shared" si="2371"/>
        <v>22</v>
      </c>
      <c r="J2804" s="476">
        <f t="shared" si="2372"/>
        <v>1</v>
      </c>
      <c r="K2804" s="358">
        <v>0</v>
      </c>
      <c r="L2804" s="358">
        <v>0</v>
      </c>
      <c r="M2804" s="358">
        <v>0</v>
      </c>
      <c r="N2804" s="358">
        <v>0</v>
      </c>
      <c r="O2804" s="358">
        <f>IF(O2560,0,$D2804*(1+'General Inputs'!$C$4)^(O$3906-$K$3906))*'General Inputs'!$C$6</f>
        <v>1298918.5919999999</v>
      </c>
      <c r="P2804" s="358">
        <f>IF(P2560,0,$D2804*(1+'General Inputs'!$C$4)^(P$3906-$K$3906))*'General Inputs'!$C$6</f>
        <v>1324896.9638399999</v>
      </c>
      <c r="Q2804" s="358">
        <f>IF(Q2560,0,$D2804*(1+'General Inputs'!$C$4)^(Q$3906-$K$3906))*'General Inputs'!$C$6</f>
        <v>1351394.9031168001</v>
      </c>
      <c r="R2804" s="358">
        <f>IF(R2560,0,$D2804*(1+'General Inputs'!$C$4)^(R$3906-$K$3906))*'General Inputs'!$C$6</f>
        <v>1378422.8011791357</v>
      </c>
      <c r="S2804" s="358">
        <f>IF(S2560,0,$D2804*(1+'General Inputs'!$C$4)^(S$3906-$K$3906))*'General Inputs'!$C$6</f>
        <v>1405991.2572027186</v>
      </c>
      <c r="T2804" s="358">
        <f>IF(T2560,0,$D2804*(1+'General Inputs'!$C$4)^(T$3906-$K$3906))*'General Inputs'!$C$6</f>
        <v>1434111.082346773</v>
      </c>
      <c r="U2804" s="358">
        <f>IF(U2560,0,$D2804*(1+'General Inputs'!$C$4)^(U$3906-$K$3906))*'General Inputs'!$C$6</f>
        <v>1462793.3039937085</v>
      </c>
      <c r="V2804" s="358">
        <f>IF(V2560,0,$D2804*(1+'General Inputs'!$C$4)^(V$3906-$K$3906))*'General Inputs'!$C$6</f>
        <v>1492049.1700735826</v>
      </c>
      <c r="W2804" s="358">
        <f>IF(W2560,0,$D2804*(1+'General Inputs'!$C$4)^(W$3906-$K$3906))*'General Inputs'!$C$6</f>
        <v>1521890.1534750543</v>
      </c>
      <c r="X2804" s="358">
        <f>IF(X2560,0,$D2804*(1+'General Inputs'!$C$4)^(X$3906-$K$3906))*'General Inputs'!$C$6</f>
        <v>1552327.9565445553</v>
      </c>
      <c r="Y2804" s="358">
        <f>IF(Y2560,0,$D2804*(1+'General Inputs'!$C$4)^(Y$3906-$K$3906))*'General Inputs'!$C$6</f>
        <v>1583374.5156754467</v>
      </c>
      <c r="Z2804" s="358">
        <f>IF(Z2560,0,$D2804*(1+'General Inputs'!$C$4)^(Z$3906-$K$3906))*'General Inputs'!$C$6</f>
        <v>1615042.0059889548</v>
      </c>
      <c r="AA2804" s="358">
        <f>IF(AA2560,0,$D2804*(1+'General Inputs'!$C$4)^(AA$3906-$K$3906))*'General Inputs'!$C$6</f>
        <v>1647342.8461087344</v>
      </c>
      <c r="AB2804" s="358">
        <f>IF(AB2560,0,$D2804*(1+'General Inputs'!$C$4)^(AB$3906-$K$3906))*'General Inputs'!$C$6</f>
        <v>1680289.7030309094</v>
      </c>
      <c r="AC2804" s="358">
        <f>IF(AC2560,0,$D2804*(1+'General Inputs'!$C$4)^(AC$3906-$K$3906))*'General Inputs'!$C$6</f>
        <v>1713895.4970915273</v>
      </c>
      <c r="AD2804" s="358">
        <f>IF(AD2560,0,$D2804*(1+'General Inputs'!$C$4)^(AD$3906-$K$3906))*'General Inputs'!$C$6</f>
        <v>1748173.4070333578</v>
      </c>
      <c r="AE2804" s="358">
        <f>IF(AE2560,0,$D2804*(1+'General Inputs'!$C$4)^(AE$3906-$K$3906))*'General Inputs'!$C$6</f>
        <v>1783136.8751740248</v>
      </c>
      <c r="AF2804" s="358">
        <f>IF(AF2560,0,$D2804*(1+'General Inputs'!$C$4)^(AF$3906-$K$3906))*'General Inputs'!$C$6</f>
        <v>1818799.6126775055</v>
      </c>
      <c r="AG2804" s="358">
        <f>IF(AG2560,0,$D2804*(1+'General Inputs'!$C$4)^(AG$3906-$K$3906))*'General Inputs'!$C$6</f>
        <v>1855175.6049310556</v>
      </c>
      <c r="AH2804" s="358">
        <f>IF(AH2560,0,$D2804*(1+'General Inputs'!$C$4)^(AH$3906-$K$3906))*'General Inputs'!$C$6</f>
        <v>1892279.1170296762</v>
      </c>
      <c r="AI2804" s="358">
        <f>IF(AI2560,0,$D2804*(1+'General Inputs'!$C$4)^(AI$3906-$K$3906))*'General Inputs'!$C$6</f>
        <v>1930124.6993702701</v>
      </c>
      <c r="AJ2804" s="358">
        <f>IF(AJ2560,0,$D2804*(1+'General Inputs'!$C$4)^(AJ$3906-$K$3906))*'General Inputs'!$C$6</f>
        <v>1968727.1933576753</v>
      </c>
    </row>
    <row r="2805" spans="1:36" x14ac:dyDescent="0.25">
      <c r="A2805" s="353" t="s">
        <v>489</v>
      </c>
      <c r="B2805" s="353" t="s">
        <v>490</v>
      </c>
      <c r="C2805" s="441">
        <f t="shared" si="2370"/>
        <v>20000</v>
      </c>
      <c r="D2805" s="397">
        <v>8000000</v>
      </c>
      <c r="E2805" s="397"/>
      <c r="F2805" s="397"/>
      <c r="G2805" s="397"/>
      <c r="H2805" s="397"/>
      <c r="I2805" s="476">
        <f t="shared" si="2371"/>
        <v>22</v>
      </c>
      <c r="J2805" s="476">
        <f t="shared" si="2372"/>
        <v>1</v>
      </c>
      <c r="K2805" s="358">
        <v>0</v>
      </c>
      <c r="L2805" s="358">
        <v>0</v>
      </c>
      <c r="M2805" s="358">
        <v>0</v>
      </c>
      <c r="N2805" s="358">
        <v>0</v>
      </c>
      <c r="O2805" s="358">
        <f>IF(O2561,0,$D2805*(1+'General Inputs'!$C$4)^(O$3906-$K$3906))*'General Inputs'!$C$6</f>
        <v>1298918.5919999999</v>
      </c>
      <c r="P2805" s="358">
        <f>IF(P2561,0,$D2805*(1+'General Inputs'!$C$4)^(P$3906-$K$3906))*'General Inputs'!$C$6</f>
        <v>1324896.9638399999</v>
      </c>
      <c r="Q2805" s="358">
        <f>IF(Q2561,0,$D2805*(1+'General Inputs'!$C$4)^(Q$3906-$K$3906))*'General Inputs'!$C$6</f>
        <v>1351394.9031168001</v>
      </c>
      <c r="R2805" s="358">
        <f>IF(R2561,0,$D2805*(1+'General Inputs'!$C$4)^(R$3906-$K$3906))*'General Inputs'!$C$6</f>
        <v>1378422.8011791357</v>
      </c>
      <c r="S2805" s="358">
        <f>IF(S2561,0,$D2805*(1+'General Inputs'!$C$4)^(S$3906-$K$3906))*'General Inputs'!$C$6</f>
        <v>1405991.2572027186</v>
      </c>
      <c r="T2805" s="358">
        <f>IF(T2561,0,$D2805*(1+'General Inputs'!$C$4)^(T$3906-$K$3906))*'General Inputs'!$C$6</f>
        <v>1434111.082346773</v>
      </c>
      <c r="U2805" s="358">
        <f>IF(U2561,0,$D2805*(1+'General Inputs'!$C$4)^(U$3906-$K$3906))*'General Inputs'!$C$6</f>
        <v>1462793.3039937085</v>
      </c>
      <c r="V2805" s="358">
        <f>IF(V2561,0,$D2805*(1+'General Inputs'!$C$4)^(V$3906-$K$3906))*'General Inputs'!$C$6</f>
        <v>1492049.1700735826</v>
      </c>
      <c r="W2805" s="358">
        <f>IF(W2561,0,$D2805*(1+'General Inputs'!$C$4)^(W$3906-$K$3906))*'General Inputs'!$C$6</f>
        <v>1521890.1534750543</v>
      </c>
      <c r="X2805" s="358">
        <f>IF(X2561,0,$D2805*(1+'General Inputs'!$C$4)^(X$3906-$K$3906))*'General Inputs'!$C$6</f>
        <v>1552327.9565445553</v>
      </c>
      <c r="Y2805" s="358">
        <f>IF(Y2561,0,$D2805*(1+'General Inputs'!$C$4)^(Y$3906-$K$3906))*'General Inputs'!$C$6</f>
        <v>1583374.5156754467</v>
      </c>
      <c r="Z2805" s="358">
        <f>IF(Z2561,0,$D2805*(1+'General Inputs'!$C$4)^(Z$3906-$K$3906))*'General Inputs'!$C$6</f>
        <v>1615042.0059889548</v>
      </c>
      <c r="AA2805" s="358">
        <f>IF(AA2561,0,$D2805*(1+'General Inputs'!$C$4)^(AA$3906-$K$3906))*'General Inputs'!$C$6</f>
        <v>1647342.8461087344</v>
      </c>
      <c r="AB2805" s="358">
        <f>IF(AB2561,0,$D2805*(1+'General Inputs'!$C$4)^(AB$3906-$K$3906))*'General Inputs'!$C$6</f>
        <v>1680289.7030309094</v>
      </c>
      <c r="AC2805" s="358">
        <f>IF(AC2561,0,$D2805*(1+'General Inputs'!$C$4)^(AC$3906-$K$3906))*'General Inputs'!$C$6</f>
        <v>1713895.4970915273</v>
      </c>
      <c r="AD2805" s="358">
        <f>IF(AD2561,0,$D2805*(1+'General Inputs'!$C$4)^(AD$3906-$K$3906))*'General Inputs'!$C$6</f>
        <v>1748173.4070333578</v>
      </c>
      <c r="AE2805" s="358">
        <f>IF(AE2561,0,$D2805*(1+'General Inputs'!$C$4)^(AE$3906-$K$3906))*'General Inputs'!$C$6</f>
        <v>1783136.8751740248</v>
      </c>
      <c r="AF2805" s="358">
        <f>IF(AF2561,0,$D2805*(1+'General Inputs'!$C$4)^(AF$3906-$K$3906))*'General Inputs'!$C$6</f>
        <v>1818799.6126775055</v>
      </c>
      <c r="AG2805" s="358">
        <f>IF(AG2561,0,$D2805*(1+'General Inputs'!$C$4)^(AG$3906-$K$3906))*'General Inputs'!$C$6</f>
        <v>1855175.6049310556</v>
      </c>
      <c r="AH2805" s="358">
        <f>IF(AH2561,0,$D2805*(1+'General Inputs'!$C$4)^(AH$3906-$K$3906))*'General Inputs'!$C$6</f>
        <v>1892279.1170296762</v>
      </c>
      <c r="AI2805" s="358">
        <f>IF(AI2561,0,$D2805*(1+'General Inputs'!$C$4)^(AI$3906-$K$3906))*'General Inputs'!$C$6</f>
        <v>1930124.6993702701</v>
      </c>
      <c r="AJ2805" s="358">
        <f>IF(AJ2561,0,$D2805*(1+'General Inputs'!$C$4)^(AJ$3906-$K$3906))*'General Inputs'!$C$6</f>
        <v>1968727.1933576753</v>
      </c>
    </row>
    <row r="2806" spans="1:36" x14ac:dyDescent="0.25">
      <c r="A2806" s="353" t="s">
        <v>469</v>
      </c>
      <c r="B2806" s="353" t="s">
        <v>469</v>
      </c>
      <c r="C2806" s="441">
        <f t="shared" si="2370"/>
        <v>5600</v>
      </c>
      <c r="D2806" s="397">
        <v>8000000</v>
      </c>
      <c r="E2806" s="397"/>
      <c r="F2806" s="397"/>
      <c r="G2806" s="397"/>
      <c r="H2806" s="397"/>
      <c r="I2806" s="476">
        <f t="shared" si="2371"/>
        <v>22</v>
      </c>
      <c r="J2806" s="476">
        <f t="shared" si="2372"/>
        <v>1</v>
      </c>
      <c r="K2806" s="358">
        <v>0</v>
      </c>
      <c r="L2806" s="358">
        <v>0</v>
      </c>
      <c r="M2806" s="358">
        <v>0</v>
      </c>
      <c r="N2806" s="358">
        <v>0</v>
      </c>
      <c r="O2806" s="358">
        <f>IF(O2562,0,$D2806*(1+'General Inputs'!$C$4)^(O$3906-$K$3906))*'General Inputs'!$C$6</f>
        <v>1298918.5919999999</v>
      </c>
      <c r="P2806" s="358">
        <f>IF(P2562,0,$D2806*(1+'General Inputs'!$C$4)^(P$3906-$K$3906))*'General Inputs'!$C$6</f>
        <v>1324896.9638399999</v>
      </c>
      <c r="Q2806" s="358">
        <f>IF(Q2562,0,$D2806*(1+'General Inputs'!$C$4)^(Q$3906-$K$3906))*'General Inputs'!$C$6</f>
        <v>1351394.9031168001</v>
      </c>
      <c r="R2806" s="358">
        <f>IF(R2562,0,$D2806*(1+'General Inputs'!$C$4)^(R$3906-$K$3906))*'General Inputs'!$C$6</f>
        <v>1378422.8011791357</v>
      </c>
      <c r="S2806" s="358">
        <f>IF(S2562,0,$D2806*(1+'General Inputs'!$C$4)^(S$3906-$K$3906))*'General Inputs'!$C$6</f>
        <v>1405991.2572027186</v>
      </c>
      <c r="T2806" s="358">
        <f>IF(T2562,0,$D2806*(1+'General Inputs'!$C$4)^(T$3906-$K$3906))*'General Inputs'!$C$6</f>
        <v>1434111.082346773</v>
      </c>
      <c r="U2806" s="358">
        <f>IF(U2562,0,$D2806*(1+'General Inputs'!$C$4)^(U$3906-$K$3906))*'General Inputs'!$C$6</f>
        <v>1462793.3039937085</v>
      </c>
      <c r="V2806" s="358">
        <f>IF(V2562,0,$D2806*(1+'General Inputs'!$C$4)^(V$3906-$K$3906))*'General Inputs'!$C$6</f>
        <v>1492049.1700735826</v>
      </c>
      <c r="W2806" s="358">
        <f>IF(W2562,0,$D2806*(1+'General Inputs'!$C$4)^(W$3906-$K$3906))*'General Inputs'!$C$6</f>
        <v>1521890.1534750543</v>
      </c>
      <c r="X2806" s="358">
        <f>IF(X2562,0,$D2806*(1+'General Inputs'!$C$4)^(X$3906-$K$3906))*'General Inputs'!$C$6</f>
        <v>1552327.9565445553</v>
      </c>
      <c r="Y2806" s="358">
        <f>IF(Y2562,0,$D2806*(1+'General Inputs'!$C$4)^(Y$3906-$K$3906))*'General Inputs'!$C$6</f>
        <v>1583374.5156754467</v>
      </c>
      <c r="Z2806" s="358">
        <f>IF(Z2562,0,$D2806*(1+'General Inputs'!$C$4)^(Z$3906-$K$3906))*'General Inputs'!$C$6</f>
        <v>1615042.0059889548</v>
      </c>
      <c r="AA2806" s="358">
        <f>IF(AA2562,0,$D2806*(1+'General Inputs'!$C$4)^(AA$3906-$K$3906))*'General Inputs'!$C$6</f>
        <v>1647342.8461087344</v>
      </c>
      <c r="AB2806" s="358">
        <f>IF(AB2562,0,$D2806*(1+'General Inputs'!$C$4)^(AB$3906-$K$3906))*'General Inputs'!$C$6</f>
        <v>1680289.7030309094</v>
      </c>
      <c r="AC2806" s="358">
        <f>IF(AC2562,0,$D2806*(1+'General Inputs'!$C$4)^(AC$3906-$K$3906))*'General Inputs'!$C$6</f>
        <v>1713895.4970915273</v>
      </c>
      <c r="AD2806" s="358">
        <f>IF(AD2562,0,$D2806*(1+'General Inputs'!$C$4)^(AD$3906-$K$3906))*'General Inputs'!$C$6</f>
        <v>1748173.4070333578</v>
      </c>
      <c r="AE2806" s="358">
        <f>IF(AE2562,0,$D2806*(1+'General Inputs'!$C$4)^(AE$3906-$K$3906))*'General Inputs'!$C$6</f>
        <v>1783136.8751740248</v>
      </c>
      <c r="AF2806" s="358">
        <f>IF(AF2562,0,$D2806*(1+'General Inputs'!$C$4)^(AF$3906-$K$3906))*'General Inputs'!$C$6</f>
        <v>1818799.6126775055</v>
      </c>
      <c r="AG2806" s="358">
        <f>IF(AG2562,0,$D2806*(1+'General Inputs'!$C$4)^(AG$3906-$K$3906))*'General Inputs'!$C$6</f>
        <v>1855175.6049310556</v>
      </c>
      <c r="AH2806" s="358">
        <f>IF(AH2562,0,$D2806*(1+'General Inputs'!$C$4)^(AH$3906-$K$3906))*'General Inputs'!$C$6</f>
        <v>1892279.1170296762</v>
      </c>
      <c r="AI2806" s="358">
        <f>IF(AI2562,0,$D2806*(1+'General Inputs'!$C$4)^(AI$3906-$K$3906))*'General Inputs'!$C$6</f>
        <v>1930124.6993702701</v>
      </c>
      <c r="AJ2806" s="358">
        <f>IF(AJ2562,0,$D2806*(1+'General Inputs'!$C$4)^(AJ$3906-$K$3906))*'General Inputs'!$C$6</f>
        <v>1968727.1933576753</v>
      </c>
    </row>
    <row r="2807" spans="1:36" x14ac:dyDescent="0.25">
      <c r="A2807" s="353" t="s">
        <v>278</v>
      </c>
      <c r="B2807" s="353" t="s">
        <v>278</v>
      </c>
      <c r="C2807" s="441">
        <f t="shared" si="2370"/>
        <v>2500</v>
      </c>
      <c r="D2807" s="397">
        <v>1750000</v>
      </c>
      <c r="E2807" s="397"/>
      <c r="F2807" s="397"/>
      <c r="G2807" s="397"/>
      <c r="H2807" s="397"/>
      <c r="I2807" s="476">
        <f t="shared" si="2371"/>
        <v>22</v>
      </c>
      <c r="J2807" s="476">
        <f t="shared" si="2372"/>
        <v>1</v>
      </c>
      <c r="K2807" s="358">
        <v>0</v>
      </c>
      <c r="L2807" s="358">
        <v>0</v>
      </c>
      <c r="M2807" s="358">
        <v>0</v>
      </c>
      <c r="N2807" s="358">
        <v>0</v>
      </c>
      <c r="O2807" s="358">
        <f>IF(O2563,0,$D2807*(1+'General Inputs'!$C$4)^(O$3906-$K$3906))*'General Inputs'!$C$6</f>
        <v>284138.44199999998</v>
      </c>
      <c r="P2807" s="358">
        <f>IF(P2563,0,$D2807*(1+'General Inputs'!$C$4)^(P$3906-$K$3906))*'General Inputs'!$C$6</f>
        <v>289821.21083999996</v>
      </c>
      <c r="Q2807" s="358">
        <f>IF(Q2563,0,$D2807*(1+'General Inputs'!$C$4)^(Q$3906-$K$3906))*'General Inputs'!$C$6</f>
        <v>295617.63505679998</v>
      </c>
      <c r="R2807" s="358">
        <f>IF(R2563,0,$D2807*(1+'General Inputs'!$C$4)^(R$3906-$K$3906))*'General Inputs'!$C$6</f>
        <v>301529.98775793595</v>
      </c>
      <c r="S2807" s="358">
        <f>IF(S2563,0,$D2807*(1+'General Inputs'!$C$4)^(S$3906-$K$3906))*'General Inputs'!$C$6</f>
        <v>307560.58751309471</v>
      </c>
      <c r="T2807" s="358">
        <f>IF(T2563,0,$D2807*(1+'General Inputs'!$C$4)^(T$3906-$K$3906))*'General Inputs'!$C$6</f>
        <v>313711.79926335654</v>
      </c>
      <c r="U2807" s="358">
        <f>IF(U2563,0,$D2807*(1+'General Inputs'!$C$4)^(U$3906-$K$3906))*'General Inputs'!$C$6</f>
        <v>319986.03524862375</v>
      </c>
      <c r="V2807" s="358">
        <f>IF(V2563,0,$D2807*(1+'General Inputs'!$C$4)^(V$3906-$K$3906))*'General Inputs'!$C$6</f>
        <v>326385.75595359615</v>
      </c>
      <c r="W2807" s="358">
        <f>IF(W2563,0,$D2807*(1+'General Inputs'!$C$4)^(W$3906-$K$3906))*'General Inputs'!$C$6</f>
        <v>332913.47107266809</v>
      </c>
      <c r="X2807" s="358">
        <f>IF(X2563,0,$D2807*(1+'General Inputs'!$C$4)^(X$3906-$K$3906))*'General Inputs'!$C$6</f>
        <v>339571.74049412145</v>
      </c>
      <c r="Y2807" s="358">
        <f>IF(Y2563,0,$D2807*(1+'General Inputs'!$C$4)^(Y$3906-$K$3906))*'General Inputs'!$C$6</f>
        <v>346363.17530400393</v>
      </c>
      <c r="Z2807" s="358">
        <f>IF(Z2563,0,$D2807*(1+'General Inputs'!$C$4)^(Z$3906-$K$3906))*'General Inputs'!$C$6</f>
        <v>353290.43881008396</v>
      </c>
      <c r="AA2807" s="358">
        <f>IF(AA2563,0,$D2807*(1+'General Inputs'!$C$4)^(AA$3906-$K$3906))*'General Inputs'!$C$6</f>
        <v>360356.2475862857</v>
      </c>
      <c r="AB2807" s="358">
        <f>IF(AB2563,0,$D2807*(1+'General Inputs'!$C$4)^(AB$3906-$K$3906))*'General Inputs'!$C$6</f>
        <v>367563.37253801135</v>
      </c>
      <c r="AC2807" s="358">
        <f>IF(AC2563,0,$D2807*(1+'General Inputs'!$C$4)^(AC$3906-$K$3906))*'General Inputs'!$C$6</f>
        <v>374914.63998877158</v>
      </c>
      <c r="AD2807" s="358">
        <f>IF(AD2563,0,$D2807*(1+'General Inputs'!$C$4)^(AD$3906-$K$3906))*'General Inputs'!$C$6</f>
        <v>382412.93278854695</v>
      </c>
      <c r="AE2807" s="358">
        <f>IF(AE2563,0,$D2807*(1+'General Inputs'!$C$4)^(AE$3906-$K$3906))*'General Inputs'!$C$6</f>
        <v>390061.19144431798</v>
      </c>
      <c r="AF2807" s="358">
        <f>IF(AF2563,0,$D2807*(1+'General Inputs'!$C$4)^(AF$3906-$K$3906))*'General Inputs'!$C$6</f>
        <v>397862.41527320427</v>
      </c>
      <c r="AG2807" s="358">
        <f>IF(AG2563,0,$D2807*(1+'General Inputs'!$C$4)^(AG$3906-$K$3906))*'General Inputs'!$C$6</f>
        <v>405819.66357866843</v>
      </c>
      <c r="AH2807" s="358">
        <f>IF(AH2563,0,$D2807*(1+'General Inputs'!$C$4)^(AH$3906-$K$3906))*'General Inputs'!$C$6</f>
        <v>413936.05685024173</v>
      </c>
      <c r="AI2807" s="358">
        <f>IF(AI2563,0,$D2807*(1+'General Inputs'!$C$4)^(AI$3906-$K$3906))*'General Inputs'!$C$6</f>
        <v>422214.77798724658</v>
      </c>
      <c r="AJ2807" s="358">
        <f>IF(AJ2563,0,$D2807*(1+'General Inputs'!$C$4)^(AJ$3906-$K$3906))*'General Inputs'!$C$6</f>
        <v>430659.07354699151</v>
      </c>
    </row>
    <row r="2808" spans="1:36" x14ac:dyDescent="0.25">
      <c r="A2808" s="353" t="s">
        <v>383</v>
      </c>
      <c r="B2808" s="353" t="s">
        <v>384</v>
      </c>
      <c r="C2808" s="441">
        <f t="shared" si="2370"/>
        <v>2496</v>
      </c>
      <c r="D2808" s="397">
        <v>1750000</v>
      </c>
      <c r="E2808" s="397"/>
      <c r="F2808" s="397"/>
      <c r="G2808" s="397"/>
      <c r="H2808" s="397"/>
      <c r="I2808" s="476">
        <f t="shared" si="2371"/>
        <v>22</v>
      </c>
      <c r="J2808" s="476">
        <f t="shared" si="2372"/>
        <v>1</v>
      </c>
      <c r="K2808" s="358">
        <v>0</v>
      </c>
      <c r="L2808" s="358">
        <v>0</v>
      </c>
      <c r="M2808" s="358">
        <v>0</v>
      </c>
      <c r="N2808" s="358">
        <v>0</v>
      </c>
      <c r="O2808" s="358">
        <f>IF(O2564,0,$D2808*(1+'General Inputs'!$C$4)^(O$3906-$K$3906))*'General Inputs'!$C$6</f>
        <v>284138.44199999998</v>
      </c>
      <c r="P2808" s="358">
        <f>IF(P2564,0,$D2808*(1+'General Inputs'!$C$4)^(P$3906-$K$3906))*'General Inputs'!$C$6</f>
        <v>289821.21083999996</v>
      </c>
      <c r="Q2808" s="358">
        <f>IF(Q2564,0,$D2808*(1+'General Inputs'!$C$4)^(Q$3906-$K$3906))*'General Inputs'!$C$6</f>
        <v>295617.63505679998</v>
      </c>
      <c r="R2808" s="358">
        <f>IF(R2564,0,$D2808*(1+'General Inputs'!$C$4)^(R$3906-$K$3906))*'General Inputs'!$C$6</f>
        <v>301529.98775793595</v>
      </c>
      <c r="S2808" s="358">
        <f>IF(S2564,0,$D2808*(1+'General Inputs'!$C$4)^(S$3906-$K$3906))*'General Inputs'!$C$6</f>
        <v>307560.58751309471</v>
      </c>
      <c r="T2808" s="358">
        <f>IF(T2564,0,$D2808*(1+'General Inputs'!$C$4)^(T$3906-$K$3906))*'General Inputs'!$C$6</f>
        <v>313711.79926335654</v>
      </c>
      <c r="U2808" s="358">
        <f>IF(U2564,0,$D2808*(1+'General Inputs'!$C$4)^(U$3906-$K$3906))*'General Inputs'!$C$6</f>
        <v>319986.03524862375</v>
      </c>
      <c r="V2808" s="358">
        <f>IF(V2564,0,$D2808*(1+'General Inputs'!$C$4)^(V$3906-$K$3906))*'General Inputs'!$C$6</f>
        <v>326385.75595359615</v>
      </c>
      <c r="W2808" s="358">
        <f>IF(W2564,0,$D2808*(1+'General Inputs'!$C$4)^(W$3906-$K$3906))*'General Inputs'!$C$6</f>
        <v>332913.47107266809</v>
      </c>
      <c r="X2808" s="358">
        <f>IF(X2564,0,$D2808*(1+'General Inputs'!$C$4)^(X$3906-$K$3906))*'General Inputs'!$C$6</f>
        <v>339571.74049412145</v>
      </c>
      <c r="Y2808" s="358">
        <f>IF(Y2564,0,$D2808*(1+'General Inputs'!$C$4)^(Y$3906-$K$3906))*'General Inputs'!$C$6</f>
        <v>346363.17530400393</v>
      </c>
      <c r="Z2808" s="358">
        <f>IF(Z2564,0,$D2808*(1+'General Inputs'!$C$4)^(Z$3906-$K$3906))*'General Inputs'!$C$6</f>
        <v>353290.43881008396</v>
      </c>
      <c r="AA2808" s="358">
        <f>IF(AA2564,0,$D2808*(1+'General Inputs'!$C$4)^(AA$3906-$K$3906))*'General Inputs'!$C$6</f>
        <v>360356.2475862857</v>
      </c>
      <c r="AB2808" s="358">
        <f>IF(AB2564,0,$D2808*(1+'General Inputs'!$C$4)^(AB$3906-$K$3906))*'General Inputs'!$C$6</f>
        <v>367563.37253801135</v>
      </c>
      <c r="AC2808" s="358">
        <f>IF(AC2564,0,$D2808*(1+'General Inputs'!$C$4)^(AC$3906-$K$3906))*'General Inputs'!$C$6</f>
        <v>374914.63998877158</v>
      </c>
      <c r="AD2808" s="358">
        <f>IF(AD2564,0,$D2808*(1+'General Inputs'!$C$4)^(AD$3906-$K$3906))*'General Inputs'!$C$6</f>
        <v>382412.93278854695</v>
      </c>
      <c r="AE2808" s="358">
        <f>IF(AE2564,0,$D2808*(1+'General Inputs'!$C$4)^(AE$3906-$K$3906))*'General Inputs'!$C$6</f>
        <v>390061.19144431798</v>
      </c>
      <c r="AF2808" s="358">
        <f>IF(AF2564,0,$D2808*(1+'General Inputs'!$C$4)^(AF$3906-$K$3906))*'General Inputs'!$C$6</f>
        <v>397862.41527320427</v>
      </c>
      <c r="AG2808" s="358">
        <f>IF(AG2564,0,$D2808*(1+'General Inputs'!$C$4)^(AG$3906-$K$3906))*'General Inputs'!$C$6</f>
        <v>405819.66357866843</v>
      </c>
      <c r="AH2808" s="358">
        <f>IF(AH2564,0,$D2808*(1+'General Inputs'!$C$4)^(AH$3906-$K$3906))*'General Inputs'!$C$6</f>
        <v>413936.05685024173</v>
      </c>
      <c r="AI2808" s="358">
        <f>IF(AI2564,0,$D2808*(1+'General Inputs'!$C$4)^(AI$3906-$K$3906))*'General Inputs'!$C$6</f>
        <v>422214.77798724658</v>
      </c>
      <c r="AJ2808" s="358">
        <f>IF(AJ2564,0,$D2808*(1+'General Inputs'!$C$4)^(AJ$3906-$K$3906))*'General Inputs'!$C$6</f>
        <v>430659.07354699151</v>
      </c>
    </row>
    <row r="2809" spans="1:36" x14ac:dyDescent="0.25">
      <c r="A2809" s="353" t="s">
        <v>358</v>
      </c>
      <c r="B2809" s="353" t="s">
        <v>358</v>
      </c>
      <c r="C2809" s="441">
        <f t="shared" si="2370"/>
        <v>1500</v>
      </c>
      <c r="D2809" s="397">
        <v>1750000</v>
      </c>
      <c r="E2809" s="397"/>
      <c r="F2809" s="397"/>
      <c r="G2809" s="397"/>
      <c r="H2809" s="397"/>
      <c r="I2809" s="476">
        <f t="shared" si="2371"/>
        <v>22</v>
      </c>
      <c r="J2809" s="476">
        <f t="shared" si="2372"/>
        <v>1</v>
      </c>
      <c r="K2809" s="358">
        <v>0</v>
      </c>
      <c r="L2809" s="358">
        <v>0</v>
      </c>
      <c r="M2809" s="358">
        <v>0</v>
      </c>
      <c r="N2809" s="358">
        <v>0</v>
      </c>
      <c r="O2809" s="358">
        <f>IF(O2565,0,$D2809*(1+'General Inputs'!$C$4)^(O$3906-$K$3906))*'General Inputs'!$C$6</f>
        <v>284138.44199999998</v>
      </c>
      <c r="P2809" s="358">
        <f>IF(P2565,0,$D2809*(1+'General Inputs'!$C$4)^(P$3906-$K$3906))*'General Inputs'!$C$6</f>
        <v>289821.21083999996</v>
      </c>
      <c r="Q2809" s="358">
        <f>IF(Q2565,0,$D2809*(1+'General Inputs'!$C$4)^(Q$3906-$K$3906))*'General Inputs'!$C$6</f>
        <v>295617.63505679998</v>
      </c>
      <c r="R2809" s="358">
        <f>IF(R2565,0,$D2809*(1+'General Inputs'!$C$4)^(R$3906-$K$3906))*'General Inputs'!$C$6</f>
        <v>301529.98775793595</v>
      </c>
      <c r="S2809" s="358">
        <f>IF(S2565,0,$D2809*(1+'General Inputs'!$C$4)^(S$3906-$K$3906))*'General Inputs'!$C$6</f>
        <v>307560.58751309471</v>
      </c>
      <c r="T2809" s="358">
        <f>IF(T2565,0,$D2809*(1+'General Inputs'!$C$4)^(T$3906-$K$3906))*'General Inputs'!$C$6</f>
        <v>313711.79926335654</v>
      </c>
      <c r="U2809" s="358">
        <f>IF(U2565,0,$D2809*(1+'General Inputs'!$C$4)^(U$3906-$K$3906))*'General Inputs'!$C$6</f>
        <v>319986.03524862375</v>
      </c>
      <c r="V2809" s="358">
        <f>IF(V2565,0,$D2809*(1+'General Inputs'!$C$4)^(V$3906-$K$3906))*'General Inputs'!$C$6</f>
        <v>326385.75595359615</v>
      </c>
      <c r="W2809" s="358">
        <f>IF(W2565,0,$D2809*(1+'General Inputs'!$C$4)^(W$3906-$K$3906))*'General Inputs'!$C$6</f>
        <v>332913.47107266809</v>
      </c>
      <c r="X2809" s="358">
        <f>IF(X2565,0,$D2809*(1+'General Inputs'!$C$4)^(X$3906-$K$3906))*'General Inputs'!$C$6</f>
        <v>339571.74049412145</v>
      </c>
      <c r="Y2809" s="358">
        <f>IF(Y2565,0,$D2809*(1+'General Inputs'!$C$4)^(Y$3906-$K$3906))*'General Inputs'!$C$6</f>
        <v>346363.17530400393</v>
      </c>
      <c r="Z2809" s="358">
        <f>IF(Z2565,0,$D2809*(1+'General Inputs'!$C$4)^(Z$3906-$K$3906))*'General Inputs'!$C$6</f>
        <v>353290.43881008396</v>
      </c>
      <c r="AA2809" s="358">
        <f>IF(AA2565,0,$D2809*(1+'General Inputs'!$C$4)^(AA$3906-$K$3906))*'General Inputs'!$C$6</f>
        <v>360356.2475862857</v>
      </c>
      <c r="AB2809" s="358">
        <f>IF(AB2565,0,$D2809*(1+'General Inputs'!$C$4)^(AB$3906-$K$3906))*'General Inputs'!$C$6</f>
        <v>367563.37253801135</v>
      </c>
      <c r="AC2809" s="358">
        <f>IF(AC2565,0,$D2809*(1+'General Inputs'!$C$4)^(AC$3906-$K$3906))*'General Inputs'!$C$6</f>
        <v>374914.63998877158</v>
      </c>
      <c r="AD2809" s="358">
        <f>IF(AD2565,0,$D2809*(1+'General Inputs'!$C$4)^(AD$3906-$K$3906))*'General Inputs'!$C$6</f>
        <v>382412.93278854695</v>
      </c>
      <c r="AE2809" s="358">
        <f>IF(AE2565,0,$D2809*(1+'General Inputs'!$C$4)^(AE$3906-$K$3906))*'General Inputs'!$C$6</f>
        <v>390061.19144431798</v>
      </c>
      <c r="AF2809" s="358">
        <f>IF(AF2565,0,$D2809*(1+'General Inputs'!$C$4)^(AF$3906-$K$3906))*'General Inputs'!$C$6</f>
        <v>397862.41527320427</v>
      </c>
      <c r="AG2809" s="358">
        <f>IF(AG2565,0,$D2809*(1+'General Inputs'!$C$4)^(AG$3906-$K$3906))*'General Inputs'!$C$6</f>
        <v>405819.66357866843</v>
      </c>
      <c r="AH2809" s="358">
        <f>IF(AH2565,0,$D2809*(1+'General Inputs'!$C$4)^(AH$3906-$K$3906))*'General Inputs'!$C$6</f>
        <v>413936.05685024173</v>
      </c>
      <c r="AI2809" s="358">
        <f>IF(AI2565,0,$D2809*(1+'General Inputs'!$C$4)^(AI$3906-$K$3906))*'General Inputs'!$C$6</f>
        <v>422214.77798724658</v>
      </c>
      <c r="AJ2809" s="358">
        <f>IF(AJ2565,0,$D2809*(1+'General Inputs'!$C$4)^(AJ$3906-$K$3906))*'General Inputs'!$C$6</f>
        <v>430659.07354699151</v>
      </c>
    </row>
    <row r="2810" spans="1:36" x14ac:dyDescent="0.25">
      <c r="A2810" s="353" t="s">
        <v>552</v>
      </c>
      <c r="B2810" s="353" t="s">
        <v>553</v>
      </c>
      <c r="C2810" s="441">
        <f t="shared" si="2370"/>
        <v>4998</v>
      </c>
      <c r="D2810" s="397">
        <v>1750000</v>
      </c>
      <c r="E2810" s="397"/>
      <c r="F2810" s="397"/>
      <c r="G2810" s="397"/>
      <c r="H2810" s="397"/>
      <c r="I2810" s="476">
        <f t="shared" si="2371"/>
        <v>22</v>
      </c>
      <c r="J2810" s="476">
        <f t="shared" si="2372"/>
        <v>1</v>
      </c>
      <c r="K2810" s="358">
        <v>0</v>
      </c>
      <c r="L2810" s="358">
        <v>0</v>
      </c>
      <c r="M2810" s="358">
        <v>0</v>
      </c>
      <c r="N2810" s="358">
        <v>0</v>
      </c>
      <c r="O2810" s="358">
        <f>IF(O2566,0,$D2810*(1+'General Inputs'!$C$4)^(O$3906-$K$3906))*'General Inputs'!$C$6</f>
        <v>284138.44199999998</v>
      </c>
      <c r="P2810" s="358">
        <f>IF(P2566,0,$D2810*(1+'General Inputs'!$C$4)^(P$3906-$K$3906))*'General Inputs'!$C$6</f>
        <v>289821.21083999996</v>
      </c>
      <c r="Q2810" s="358">
        <f>IF(Q2566,0,$D2810*(1+'General Inputs'!$C$4)^(Q$3906-$K$3906))*'General Inputs'!$C$6</f>
        <v>295617.63505679998</v>
      </c>
      <c r="R2810" s="358">
        <f>IF(R2566,0,$D2810*(1+'General Inputs'!$C$4)^(R$3906-$K$3906))*'General Inputs'!$C$6</f>
        <v>301529.98775793595</v>
      </c>
      <c r="S2810" s="358">
        <f>IF(S2566,0,$D2810*(1+'General Inputs'!$C$4)^(S$3906-$K$3906))*'General Inputs'!$C$6</f>
        <v>307560.58751309471</v>
      </c>
      <c r="T2810" s="358">
        <f>IF(T2566,0,$D2810*(1+'General Inputs'!$C$4)^(T$3906-$K$3906))*'General Inputs'!$C$6</f>
        <v>313711.79926335654</v>
      </c>
      <c r="U2810" s="358">
        <f>IF(U2566,0,$D2810*(1+'General Inputs'!$C$4)^(U$3906-$K$3906))*'General Inputs'!$C$6</f>
        <v>319986.03524862375</v>
      </c>
      <c r="V2810" s="358">
        <f>IF(V2566,0,$D2810*(1+'General Inputs'!$C$4)^(V$3906-$K$3906))*'General Inputs'!$C$6</f>
        <v>326385.75595359615</v>
      </c>
      <c r="W2810" s="358">
        <f>IF(W2566,0,$D2810*(1+'General Inputs'!$C$4)^(W$3906-$K$3906))*'General Inputs'!$C$6</f>
        <v>332913.47107266809</v>
      </c>
      <c r="X2810" s="358">
        <f>IF(X2566,0,$D2810*(1+'General Inputs'!$C$4)^(X$3906-$K$3906))*'General Inputs'!$C$6</f>
        <v>339571.74049412145</v>
      </c>
      <c r="Y2810" s="358">
        <f>IF(Y2566,0,$D2810*(1+'General Inputs'!$C$4)^(Y$3906-$K$3906))*'General Inputs'!$C$6</f>
        <v>346363.17530400393</v>
      </c>
      <c r="Z2810" s="358">
        <f>IF(Z2566,0,$D2810*(1+'General Inputs'!$C$4)^(Z$3906-$K$3906))*'General Inputs'!$C$6</f>
        <v>353290.43881008396</v>
      </c>
      <c r="AA2810" s="358">
        <f>IF(AA2566,0,$D2810*(1+'General Inputs'!$C$4)^(AA$3906-$K$3906))*'General Inputs'!$C$6</f>
        <v>360356.2475862857</v>
      </c>
      <c r="AB2810" s="358">
        <f>IF(AB2566,0,$D2810*(1+'General Inputs'!$C$4)^(AB$3906-$K$3906))*'General Inputs'!$C$6</f>
        <v>367563.37253801135</v>
      </c>
      <c r="AC2810" s="358">
        <f>IF(AC2566,0,$D2810*(1+'General Inputs'!$C$4)^(AC$3906-$K$3906))*'General Inputs'!$C$6</f>
        <v>374914.63998877158</v>
      </c>
      <c r="AD2810" s="358">
        <f>IF(AD2566,0,$D2810*(1+'General Inputs'!$C$4)^(AD$3906-$K$3906))*'General Inputs'!$C$6</f>
        <v>382412.93278854695</v>
      </c>
      <c r="AE2810" s="358">
        <f>IF(AE2566,0,$D2810*(1+'General Inputs'!$C$4)^(AE$3906-$K$3906))*'General Inputs'!$C$6</f>
        <v>390061.19144431798</v>
      </c>
      <c r="AF2810" s="358">
        <f>IF(AF2566,0,$D2810*(1+'General Inputs'!$C$4)^(AF$3906-$K$3906))*'General Inputs'!$C$6</f>
        <v>397862.41527320427</v>
      </c>
      <c r="AG2810" s="358">
        <f>IF(AG2566,0,$D2810*(1+'General Inputs'!$C$4)^(AG$3906-$K$3906))*'General Inputs'!$C$6</f>
        <v>405819.66357866843</v>
      </c>
      <c r="AH2810" s="358">
        <f>IF(AH2566,0,$D2810*(1+'General Inputs'!$C$4)^(AH$3906-$K$3906))*'General Inputs'!$C$6</f>
        <v>413936.05685024173</v>
      </c>
      <c r="AI2810" s="358">
        <f>IF(AI2566,0,$D2810*(1+'General Inputs'!$C$4)^(AI$3906-$K$3906))*'General Inputs'!$C$6</f>
        <v>422214.77798724658</v>
      </c>
      <c r="AJ2810" s="358">
        <f>IF(AJ2566,0,$D2810*(1+'General Inputs'!$C$4)^(AJ$3906-$K$3906))*'General Inputs'!$C$6</f>
        <v>430659.07354699151</v>
      </c>
    </row>
    <row r="2811" spans="1:36" x14ac:dyDescent="0.25">
      <c r="A2811" s="353" t="s">
        <v>251</v>
      </c>
      <c r="B2811" s="353" t="s">
        <v>251</v>
      </c>
      <c r="C2811" s="441">
        <f t="shared" si="2370"/>
        <v>9375</v>
      </c>
      <c r="D2811" s="397">
        <v>8000000</v>
      </c>
      <c r="E2811" s="397"/>
      <c r="F2811" s="397"/>
      <c r="G2811" s="397"/>
      <c r="H2811" s="397"/>
      <c r="I2811" s="476">
        <f t="shared" si="2371"/>
        <v>22</v>
      </c>
      <c r="J2811" s="476">
        <f t="shared" si="2372"/>
        <v>1</v>
      </c>
      <c r="K2811" s="358">
        <v>0</v>
      </c>
      <c r="L2811" s="358">
        <v>0</v>
      </c>
      <c r="M2811" s="358">
        <v>0</v>
      </c>
      <c r="N2811" s="358">
        <v>0</v>
      </c>
      <c r="O2811" s="358">
        <f>IF(O2567,0,$D2811*(1+'General Inputs'!$C$4)^(O$3906-$K$3906))*'General Inputs'!$C$6</f>
        <v>1298918.5919999999</v>
      </c>
      <c r="P2811" s="358">
        <f>IF(P2567,0,$D2811*(1+'General Inputs'!$C$4)^(P$3906-$K$3906))*'General Inputs'!$C$6</f>
        <v>1324896.9638399999</v>
      </c>
      <c r="Q2811" s="358">
        <f>IF(Q2567,0,$D2811*(1+'General Inputs'!$C$4)^(Q$3906-$K$3906))*'General Inputs'!$C$6</f>
        <v>1351394.9031168001</v>
      </c>
      <c r="R2811" s="358">
        <f>IF(R2567,0,$D2811*(1+'General Inputs'!$C$4)^(R$3906-$K$3906))*'General Inputs'!$C$6</f>
        <v>1378422.8011791357</v>
      </c>
      <c r="S2811" s="358">
        <f>IF(S2567,0,$D2811*(1+'General Inputs'!$C$4)^(S$3906-$K$3906))*'General Inputs'!$C$6</f>
        <v>1405991.2572027186</v>
      </c>
      <c r="T2811" s="358">
        <f>IF(T2567,0,$D2811*(1+'General Inputs'!$C$4)^(T$3906-$K$3906))*'General Inputs'!$C$6</f>
        <v>1434111.082346773</v>
      </c>
      <c r="U2811" s="358">
        <f>IF(U2567,0,$D2811*(1+'General Inputs'!$C$4)^(U$3906-$K$3906))*'General Inputs'!$C$6</f>
        <v>1462793.3039937085</v>
      </c>
      <c r="V2811" s="358">
        <f>IF(V2567,0,$D2811*(1+'General Inputs'!$C$4)^(V$3906-$K$3906))*'General Inputs'!$C$6</f>
        <v>1492049.1700735826</v>
      </c>
      <c r="W2811" s="358">
        <f>IF(W2567,0,$D2811*(1+'General Inputs'!$C$4)^(W$3906-$K$3906))*'General Inputs'!$C$6</f>
        <v>1521890.1534750543</v>
      </c>
      <c r="X2811" s="358">
        <f>IF(X2567,0,$D2811*(1+'General Inputs'!$C$4)^(X$3906-$K$3906))*'General Inputs'!$C$6</f>
        <v>1552327.9565445553</v>
      </c>
      <c r="Y2811" s="358">
        <f>IF(Y2567,0,$D2811*(1+'General Inputs'!$C$4)^(Y$3906-$K$3906))*'General Inputs'!$C$6</f>
        <v>1583374.5156754467</v>
      </c>
      <c r="Z2811" s="358">
        <f>IF(Z2567,0,$D2811*(1+'General Inputs'!$C$4)^(Z$3906-$K$3906))*'General Inputs'!$C$6</f>
        <v>1615042.0059889548</v>
      </c>
      <c r="AA2811" s="358">
        <f>IF(AA2567,0,$D2811*(1+'General Inputs'!$C$4)^(AA$3906-$K$3906))*'General Inputs'!$C$6</f>
        <v>1647342.8461087344</v>
      </c>
      <c r="AB2811" s="358">
        <f>IF(AB2567,0,$D2811*(1+'General Inputs'!$C$4)^(AB$3906-$K$3906))*'General Inputs'!$C$6</f>
        <v>1680289.7030309094</v>
      </c>
      <c r="AC2811" s="358">
        <f>IF(AC2567,0,$D2811*(1+'General Inputs'!$C$4)^(AC$3906-$K$3906))*'General Inputs'!$C$6</f>
        <v>1713895.4970915273</v>
      </c>
      <c r="AD2811" s="358">
        <f>IF(AD2567,0,$D2811*(1+'General Inputs'!$C$4)^(AD$3906-$K$3906))*'General Inputs'!$C$6</f>
        <v>1748173.4070333578</v>
      </c>
      <c r="AE2811" s="358">
        <f>IF(AE2567,0,$D2811*(1+'General Inputs'!$C$4)^(AE$3906-$K$3906))*'General Inputs'!$C$6</f>
        <v>1783136.8751740248</v>
      </c>
      <c r="AF2811" s="358">
        <f>IF(AF2567,0,$D2811*(1+'General Inputs'!$C$4)^(AF$3906-$K$3906))*'General Inputs'!$C$6</f>
        <v>1818799.6126775055</v>
      </c>
      <c r="AG2811" s="358">
        <f>IF(AG2567,0,$D2811*(1+'General Inputs'!$C$4)^(AG$3906-$K$3906))*'General Inputs'!$C$6</f>
        <v>1855175.6049310556</v>
      </c>
      <c r="AH2811" s="358">
        <f>IF(AH2567,0,$D2811*(1+'General Inputs'!$C$4)^(AH$3906-$K$3906))*'General Inputs'!$C$6</f>
        <v>1892279.1170296762</v>
      </c>
      <c r="AI2811" s="358">
        <f>IF(AI2567,0,$D2811*(1+'General Inputs'!$C$4)^(AI$3906-$K$3906))*'General Inputs'!$C$6</f>
        <v>1930124.6993702701</v>
      </c>
      <c r="AJ2811" s="358">
        <f>IF(AJ2567,0,$D2811*(1+'General Inputs'!$C$4)^(AJ$3906-$K$3906))*'General Inputs'!$C$6</f>
        <v>1968727.1933576753</v>
      </c>
    </row>
    <row r="2812" spans="1:36" x14ac:dyDescent="0.25">
      <c r="A2812" s="353" t="s">
        <v>251</v>
      </c>
      <c r="B2812" s="353" t="s">
        <v>328</v>
      </c>
      <c r="C2812" s="441">
        <f t="shared" si="2370"/>
        <v>6250</v>
      </c>
      <c r="D2812" s="397">
        <v>8000000</v>
      </c>
      <c r="E2812" s="397"/>
      <c r="F2812" s="397"/>
      <c r="G2812" s="397"/>
      <c r="H2812" s="397"/>
      <c r="I2812" s="476">
        <f t="shared" si="2371"/>
        <v>22</v>
      </c>
      <c r="J2812" s="476">
        <f t="shared" si="2372"/>
        <v>1</v>
      </c>
      <c r="K2812" s="358">
        <v>0</v>
      </c>
      <c r="L2812" s="358">
        <v>0</v>
      </c>
      <c r="M2812" s="358">
        <v>0</v>
      </c>
      <c r="N2812" s="358">
        <v>0</v>
      </c>
      <c r="O2812" s="358">
        <f>IF(O2568,0,$D2812*(1+'General Inputs'!$C$4)^(O$3906-$K$3906))*'General Inputs'!$C$6</f>
        <v>1298918.5919999999</v>
      </c>
      <c r="P2812" s="358">
        <f>IF(P2568,0,$D2812*(1+'General Inputs'!$C$4)^(P$3906-$K$3906))*'General Inputs'!$C$6</f>
        <v>1324896.9638399999</v>
      </c>
      <c r="Q2812" s="358">
        <f>IF(Q2568,0,$D2812*(1+'General Inputs'!$C$4)^(Q$3906-$K$3906))*'General Inputs'!$C$6</f>
        <v>1351394.9031168001</v>
      </c>
      <c r="R2812" s="358">
        <f>IF(R2568,0,$D2812*(1+'General Inputs'!$C$4)^(R$3906-$K$3906))*'General Inputs'!$C$6</f>
        <v>1378422.8011791357</v>
      </c>
      <c r="S2812" s="358">
        <f>IF(S2568,0,$D2812*(1+'General Inputs'!$C$4)^(S$3906-$K$3906))*'General Inputs'!$C$6</f>
        <v>1405991.2572027186</v>
      </c>
      <c r="T2812" s="358">
        <f>IF(T2568,0,$D2812*(1+'General Inputs'!$C$4)^(T$3906-$K$3906))*'General Inputs'!$C$6</f>
        <v>1434111.082346773</v>
      </c>
      <c r="U2812" s="358">
        <f>IF(U2568,0,$D2812*(1+'General Inputs'!$C$4)^(U$3906-$K$3906))*'General Inputs'!$C$6</f>
        <v>1462793.3039937085</v>
      </c>
      <c r="V2812" s="358">
        <f>IF(V2568,0,$D2812*(1+'General Inputs'!$C$4)^(V$3906-$K$3906))*'General Inputs'!$C$6</f>
        <v>1492049.1700735826</v>
      </c>
      <c r="W2812" s="358">
        <f>IF(W2568,0,$D2812*(1+'General Inputs'!$C$4)^(W$3906-$K$3906))*'General Inputs'!$C$6</f>
        <v>1521890.1534750543</v>
      </c>
      <c r="X2812" s="358">
        <f>IF(X2568,0,$D2812*(1+'General Inputs'!$C$4)^(X$3906-$K$3906))*'General Inputs'!$C$6</f>
        <v>1552327.9565445553</v>
      </c>
      <c r="Y2812" s="358">
        <f>IF(Y2568,0,$D2812*(1+'General Inputs'!$C$4)^(Y$3906-$K$3906))*'General Inputs'!$C$6</f>
        <v>1583374.5156754467</v>
      </c>
      <c r="Z2812" s="358">
        <f>IF(Z2568,0,$D2812*(1+'General Inputs'!$C$4)^(Z$3906-$K$3906))*'General Inputs'!$C$6</f>
        <v>1615042.0059889548</v>
      </c>
      <c r="AA2812" s="358">
        <f>IF(AA2568,0,$D2812*(1+'General Inputs'!$C$4)^(AA$3906-$K$3906))*'General Inputs'!$C$6</f>
        <v>1647342.8461087344</v>
      </c>
      <c r="AB2812" s="358">
        <f>IF(AB2568,0,$D2812*(1+'General Inputs'!$C$4)^(AB$3906-$K$3906))*'General Inputs'!$C$6</f>
        <v>1680289.7030309094</v>
      </c>
      <c r="AC2812" s="358">
        <f>IF(AC2568,0,$D2812*(1+'General Inputs'!$C$4)^(AC$3906-$K$3906))*'General Inputs'!$C$6</f>
        <v>1713895.4970915273</v>
      </c>
      <c r="AD2812" s="358">
        <f>IF(AD2568,0,$D2812*(1+'General Inputs'!$C$4)^(AD$3906-$K$3906))*'General Inputs'!$C$6</f>
        <v>1748173.4070333578</v>
      </c>
      <c r="AE2812" s="358">
        <f>IF(AE2568,0,$D2812*(1+'General Inputs'!$C$4)^(AE$3906-$K$3906))*'General Inputs'!$C$6</f>
        <v>1783136.8751740248</v>
      </c>
      <c r="AF2812" s="358">
        <f>IF(AF2568,0,$D2812*(1+'General Inputs'!$C$4)^(AF$3906-$K$3906))*'General Inputs'!$C$6</f>
        <v>1818799.6126775055</v>
      </c>
      <c r="AG2812" s="358">
        <f>IF(AG2568,0,$D2812*(1+'General Inputs'!$C$4)^(AG$3906-$K$3906))*'General Inputs'!$C$6</f>
        <v>1855175.6049310556</v>
      </c>
      <c r="AH2812" s="358">
        <f>IF(AH2568,0,$D2812*(1+'General Inputs'!$C$4)^(AH$3906-$K$3906))*'General Inputs'!$C$6</f>
        <v>1892279.1170296762</v>
      </c>
      <c r="AI2812" s="358">
        <f>IF(AI2568,0,$D2812*(1+'General Inputs'!$C$4)^(AI$3906-$K$3906))*'General Inputs'!$C$6</f>
        <v>1930124.6993702701</v>
      </c>
      <c r="AJ2812" s="358">
        <f>IF(AJ2568,0,$D2812*(1+'General Inputs'!$C$4)^(AJ$3906-$K$3906))*'General Inputs'!$C$6</f>
        <v>1968727.1933576753</v>
      </c>
    </row>
    <row r="2813" spans="1:36" x14ac:dyDescent="0.25">
      <c r="A2813" s="353" t="s">
        <v>251</v>
      </c>
      <c r="B2813" s="353" t="s">
        <v>391</v>
      </c>
      <c r="C2813" s="441">
        <f t="shared" si="2370"/>
        <v>6250</v>
      </c>
      <c r="D2813" s="397">
        <v>8000000</v>
      </c>
      <c r="E2813" s="397"/>
      <c r="F2813" s="397"/>
      <c r="G2813" s="397"/>
      <c r="H2813" s="397"/>
      <c r="I2813" s="476">
        <f t="shared" si="2371"/>
        <v>22</v>
      </c>
      <c r="J2813" s="476">
        <f t="shared" si="2372"/>
        <v>1</v>
      </c>
      <c r="K2813" s="358">
        <v>0</v>
      </c>
      <c r="L2813" s="358">
        <v>0</v>
      </c>
      <c r="M2813" s="358">
        <v>0</v>
      </c>
      <c r="N2813" s="358">
        <v>0</v>
      </c>
      <c r="O2813" s="358">
        <f>IF(O2569,0,$D2813*(1+'General Inputs'!$C$4)^(O$3906-$K$3906))*'General Inputs'!$C$6</f>
        <v>1298918.5919999999</v>
      </c>
      <c r="P2813" s="358">
        <f>IF(P2569,0,$D2813*(1+'General Inputs'!$C$4)^(P$3906-$K$3906))*'General Inputs'!$C$6</f>
        <v>1324896.9638399999</v>
      </c>
      <c r="Q2813" s="358">
        <f>IF(Q2569,0,$D2813*(1+'General Inputs'!$C$4)^(Q$3906-$K$3906))*'General Inputs'!$C$6</f>
        <v>1351394.9031168001</v>
      </c>
      <c r="R2813" s="358">
        <f>IF(R2569,0,$D2813*(1+'General Inputs'!$C$4)^(R$3906-$K$3906))*'General Inputs'!$C$6</f>
        <v>1378422.8011791357</v>
      </c>
      <c r="S2813" s="358">
        <f>IF(S2569,0,$D2813*(1+'General Inputs'!$C$4)^(S$3906-$K$3906))*'General Inputs'!$C$6</f>
        <v>1405991.2572027186</v>
      </c>
      <c r="T2813" s="358">
        <f>IF(T2569,0,$D2813*(1+'General Inputs'!$C$4)^(T$3906-$K$3906))*'General Inputs'!$C$6</f>
        <v>1434111.082346773</v>
      </c>
      <c r="U2813" s="358">
        <f>IF(U2569,0,$D2813*(1+'General Inputs'!$C$4)^(U$3906-$K$3906))*'General Inputs'!$C$6</f>
        <v>1462793.3039937085</v>
      </c>
      <c r="V2813" s="358">
        <f>IF(V2569,0,$D2813*(1+'General Inputs'!$C$4)^(V$3906-$K$3906))*'General Inputs'!$C$6</f>
        <v>1492049.1700735826</v>
      </c>
      <c r="W2813" s="358">
        <f>IF(W2569,0,$D2813*(1+'General Inputs'!$C$4)^(W$3906-$K$3906))*'General Inputs'!$C$6</f>
        <v>1521890.1534750543</v>
      </c>
      <c r="X2813" s="358">
        <f>IF(X2569,0,$D2813*(1+'General Inputs'!$C$4)^(X$3906-$K$3906))*'General Inputs'!$C$6</f>
        <v>1552327.9565445553</v>
      </c>
      <c r="Y2813" s="358">
        <f>IF(Y2569,0,$D2813*(1+'General Inputs'!$C$4)^(Y$3906-$K$3906))*'General Inputs'!$C$6</f>
        <v>1583374.5156754467</v>
      </c>
      <c r="Z2813" s="358">
        <f>IF(Z2569,0,$D2813*(1+'General Inputs'!$C$4)^(Z$3906-$K$3906))*'General Inputs'!$C$6</f>
        <v>1615042.0059889548</v>
      </c>
      <c r="AA2813" s="358">
        <f>IF(AA2569,0,$D2813*(1+'General Inputs'!$C$4)^(AA$3906-$K$3906))*'General Inputs'!$C$6</f>
        <v>1647342.8461087344</v>
      </c>
      <c r="AB2813" s="358">
        <f>IF(AB2569,0,$D2813*(1+'General Inputs'!$C$4)^(AB$3906-$K$3906))*'General Inputs'!$C$6</f>
        <v>1680289.7030309094</v>
      </c>
      <c r="AC2813" s="358">
        <f>IF(AC2569,0,$D2813*(1+'General Inputs'!$C$4)^(AC$3906-$K$3906))*'General Inputs'!$C$6</f>
        <v>1713895.4970915273</v>
      </c>
      <c r="AD2813" s="358">
        <f>IF(AD2569,0,$D2813*(1+'General Inputs'!$C$4)^(AD$3906-$K$3906))*'General Inputs'!$C$6</f>
        <v>1748173.4070333578</v>
      </c>
      <c r="AE2813" s="358">
        <f>IF(AE2569,0,$D2813*(1+'General Inputs'!$C$4)^(AE$3906-$K$3906))*'General Inputs'!$C$6</f>
        <v>1783136.8751740248</v>
      </c>
      <c r="AF2813" s="358">
        <f>IF(AF2569,0,$D2813*(1+'General Inputs'!$C$4)^(AF$3906-$K$3906))*'General Inputs'!$C$6</f>
        <v>1818799.6126775055</v>
      </c>
      <c r="AG2813" s="358">
        <f>IF(AG2569,0,$D2813*(1+'General Inputs'!$C$4)^(AG$3906-$K$3906))*'General Inputs'!$C$6</f>
        <v>1855175.6049310556</v>
      </c>
      <c r="AH2813" s="358">
        <f>IF(AH2569,0,$D2813*(1+'General Inputs'!$C$4)^(AH$3906-$K$3906))*'General Inputs'!$C$6</f>
        <v>1892279.1170296762</v>
      </c>
      <c r="AI2813" s="358">
        <f>IF(AI2569,0,$D2813*(1+'General Inputs'!$C$4)^(AI$3906-$K$3906))*'General Inputs'!$C$6</f>
        <v>1930124.6993702701</v>
      </c>
      <c r="AJ2813" s="358">
        <f>IF(AJ2569,0,$D2813*(1+'General Inputs'!$C$4)^(AJ$3906-$K$3906))*'General Inputs'!$C$6</f>
        <v>1968727.1933576753</v>
      </c>
    </row>
    <row r="2814" spans="1:36" x14ac:dyDescent="0.25">
      <c r="A2814" s="353" t="s">
        <v>435</v>
      </c>
      <c r="B2814" s="353" t="s">
        <v>435</v>
      </c>
      <c r="C2814" s="441">
        <f t="shared" si="2370"/>
        <v>12500</v>
      </c>
      <c r="D2814" s="397">
        <v>8000000</v>
      </c>
      <c r="E2814" s="397"/>
      <c r="F2814" s="397"/>
      <c r="G2814" s="397"/>
      <c r="H2814" s="397"/>
      <c r="I2814" s="476">
        <f t="shared" si="2371"/>
        <v>22</v>
      </c>
      <c r="J2814" s="476">
        <f t="shared" si="2372"/>
        <v>1</v>
      </c>
      <c r="K2814" s="358">
        <v>0</v>
      </c>
      <c r="L2814" s="358">
        <v>0</v>
      </c>
      <c r="M2814" s="358">
        <v>0</v>
      </c>
      <c r="N2814" s="358">
        <v>0</v>
      </c>
      <c r="O2814" s="358">
        <f>IF(O2570,0,$D2814*(1+'General Inputs'!$C$4)^(O$3906-$K$3906))*'General Inputs'!$C$6</f>
        <v>1298918.5919999999</v>
      </c>
      <c r="P2814" s="358">
        <f>IF(P2570,0,$D2814*(1+'General Inputs'!$C$4)^(P$3906-$K$3906))*'General Inputs'!$C$6</f>
        <v>1324896.9638399999</v>
      </c>
      <c r="Q2814" s="358">
        <f>IF(Q2570,0,$D2814*(1+'General Inputs'!$C$4)^(Q$3906-$K$3906))*'General Inputs'!$C$6</f>
        <v>1351394.9031168001</v>
      </c>
      <c r="R2814" s="358">
        <f>IF(R2570,0,$D2814*(1+'General Inputs'!$C$4)^(R$3906-$K$3906))*'General Inputs'!$C$6</f>
        <v>1378422.8011791357</v>
      </c>
      <c r="S2814" s="358">
        <f>IF(S2570,0,$D2814*(1+'General Inputs'!$C$4)^(S$3906-$K$3906))*'General Inputs'!$C$6</f>
        <v>1405991.2572027186</v>
      </c>
      <c r="T2814" s="358">
        <f>IF(T2570,0,$D2814*(1+'General Inputs'!$C$4)^(T$3906-$K$3906))*'General Inputs'!$C$6</f>
        <v>1434111.082346773</v>
      </c>
      <c r="U2814" s="358">
        <f>IF(U2570,0,$D2814*(1+'General Inputs'!$C$4)^(U$3906-$K$3906))*'General Inputs'!$C$6</f>
        <v>1462793.3039937085</v>
      </c>
      <c r="V2814" s="358">
        <f>IF(V2570,0,$D2814*(1+'General Inputs'!$C$4)^(V$3906-$K$3906))*'General Inputs'!$C$6</f>
        <v>1492049.1700735826</v>
      </c>
      <c r="W2814" s="358">
        <f>IF(W2570,0,$D2814*(1+'General Inputs'!$C$4)^(W$3906-$K$3906))*'General Inputs'!$C$6</f>
        <v>1521890.1534750543</v>
      </c>
      <c r="X2814" s="358">
        <f>IF(X2570,0,$D2814*(1+'General Inputs'!$C$4)^(X$3906-$K$3906))*'General Inputs'!$C$6</f>
        <v>1552327.9565445553</v>
      </c>
      <c r="Y2814" s="358">
        <f>IF(Y2570,0,$D2814*(1+'General Inputs'!$C$4)^(Y$3906-$K$3906))*'General Inputs'!$C$6</f>
        <v>1583374.5156754467</v>
      </c>
      <c r="Z2814" s="358">
        <f>IF(Z2570,0,$D2814*(1+'General Inputs'!$C$4)^(Z$3906-$K$3906))*'General Inputs'!$C$6</f>
        <v>1615042.0059889548</v>
      </c>
      <c r="AA2814" s="358">
        <f>IF(AA2570,0,$D2814*(1+'General Inputs'!$C$4)^(AA$3906-$K$3906))*'General Inputs'!$C$6</f>
        <v>1647342.8461087344</v>
      </c>
      <c r="AB2814" s="358">
        <f>IF(AB2570,0,$D2814*(1+'General Inputs'!$C$4)^(AB$3906-$K$3906))*'General Inputs'!$C$6</f>
        <v>1680289.7030309094</v>
      </c>
      <c r="AC2814" s="358">
        <f>IF(AC2570,0,$D2814*(1+'General Inputs'!$C$4)^(AC$3906-$K$3906))*'General Inputs'!$C$6</f>
        <v>1713895.4970915273</v>
      </c>
      <c r="AD2814" s="358">
        <f>IF(AD2570,0,$D2814*(1+'General Inputs'!$C$4)^(AD$3906-$K$3906))*'General Inputs'!$C$6</f>
        <v>1748173.4070333578</v>
      </c>
      <c r="AE2814" s="358">
        <f>IF(AE2570,0,$D2814*(1+'General Inputs'!$C$4)^(AE$3906-$K$3906))*'General Inputs'!$C$6</f>
        <v>1783136.8751740248</v>
      </c>
      <c r="AF2814" s="358">
        <f>IF(AF2570,0,$D2814*(1+'General Inputs'!$C$4)^(AF$3906-$K$3906))*'General Inputs'!$C$6</f>
        <v>1818799.6126775055</v>
      </c>
      <c r="AG2814" s="358">
        <f>IF(AG2570,0,$D2814*(1+'General Inputs'!$C$4)^(AG$3906-$K$3906))*'General Inputs'!$C$6</f>
        <v>1855175.6049310556</v>
      </c>
      <c r="AH2814" s="358">
        <f>IF(AH2570,0,$D2814*(1+'General Inputs'!$C$4)^(AH$3906-$K$3906))*'General Inputs'!$C$6</f>
        <v>1892279.1170296762</v>
      </c>
      <c r="AI2814" s="358">
        <f>IF(AI2570,0,$D2814*(1+'General Inputs'!$C$4)^(AI$3906-$K$3906))*'General Inputs'!$C$6</f>
        <v>1930124.6993702701</v>
      </c>
      <c r="AJ2814" s="358">
        <f>IF(AJ2570,0,$D2814*(1+'General Inputs'!$C$4)^(AJ$3906-$K$3906))*'General Inputs'!$C$6</f>
        <v>1968727.1933576753</v>
      </c>
    </row>
    <row r="2815" spans="1:36" x14ac:dyDescent="0.25">
      <c r="A2815" s="353" t="s">
        <v>397</v>
      </c>
      <c r="B2815" s="353" t="s">
        <v>398</v>
      </c>
      <c r="C2815" s="441">
        <f t="shared" si="2370"/>
        <v>10500</v>
      </c>
      <c r="D2815" s="397">
        <v>8000000</v>
      </c>
      <c r="E2815" s="397"/>
      <c r="F2815" s="397"/>
      <c r="G2815" s="397"/>
      <c r="H2815" s="397"/>
      <c r="I2815" s="476">
        <f t="shared" si="2371"/>
        <v>22</v>
      </c>
      <c r="J2815" s="476">
        <f t="shared" si="2372"/>
        <v>1</v>
      </c>
      <c r="K2815" s="358">
        <v>0</v>
      </c>
      <c r="L2815" s="358">
        <v>0</v>
      </c>
      <c r="M2815" s="358">
        <v>0</v>
      </c>
      <c r="N2815" s="358">
        <v>0</v>
      </c>
      <c r="O2815" s="358">
        <f>IF(O2571,0,$D2815*(1+'General Inputs'!$C$4)^(O$3906-$K$3906))*'General Inputs'!$C$6</f>
        <v>1298918.5919999999</v>
      </c>
      <c r="P2815" s="358">
        <f>IF(P2571,0,$D2815*(1+'General Inputs'!$C$4)^(P$3906-$K$3906))*'General Inputs'!$C$6</f>
        <v>1324896.9638399999</v>
      </c>
      <c r="Q2815" s="358">
        <f>IF(Q2571,0,$D2815*(1+'General Inputs'!$C$4)^(Q$3906-$K$3906))*'General Inputs'!$C$6</f>
        <v>1351394.9031168001</v>
      </c>
      <c r="R2815" s="358">
        <f>IF(R2571,0,$D2815*(1+'General Inputs'!$C$4)^(R$3906-$K$3906))*'General Inputs'!$C$6</f>
        <v>1378422.8011791357</v>
      </c>
      <c r="S2815" s="358">
        <f>IF(S2571,0,$D2815*(1+'General Inputs'!$C$4)^(S$3906-$K$3906))*'General Inputs'!$C$6</f>
        <v>1405991.2572027186</v>
      </c>
      <c r="T2815" s="358">
        <f>IF(T2571,0,$D2815*(1+'General Inputs'!$C$4)^(T$3906-$K$3906))*'General Inputs'!$C$6</f>
        <v>1434111.082346773</v>
      </c>
      <c r="U2815" s="358">
        <f>IF(U2571,0,$D2815*(1+'General Inputs'!$C$4)^(U$3906-$K$3906))*'General Inputs'!$C$6</f>
        <v>1462793.3039937085</v>
      </c>
      <c r="V2815" s="358">
        <f>IF(V2571,0,$D2815*(1+'General Inputs'!$C$4)^(V$3906-$K$3906))*'General Inputs'!$C$6</f>
        <v>1492049.1700735826</v>
      </c>
      <c r="W2815" s="358">
        <f>IF(W2571,0,$D2815*(1+'General Inputs'!$C$4)^(W$3906-$K$3906))*'General Inputs'!$C$6</f>
        <v>1521890.1534750543</v>
      </c>
      <c r="X2815" s="358">
        <f>IF(X2571,0,$D2815*(1+'General Inputs'!$C$4)^(X$3906-$K$3906))*'General Inputs'!$C$6</f>
        <v>1552327.9565445553</v>
      </c>
      <c r="Y2815" s="358">
        <f>IF(Y2571,0,$D2815*(1+'General Inputs'!$C$4)^(Y$3906-$K$3906))*'General Inputs'!$C$6</f>
        <v>1583374.5156754467</v>
      </c>
      <c r="Z2815" s="358">
        <f>IF(Z2571,0,$D2815*(1+'General Inputs'!$C$4)^(Z$3906-$K$3906))*'General Inputs'!$C$6</f>
        <v>1615042.0059889548</v>
      </c>
      <c r="AA2815" s="358">
        <f>IF(AA2571,0,$D2815*(1+'General Inputs'!$C$4)^(AA$3906-$K$3906))*'General Inputs'!$C$6</f>
        <v>1647342.8461087344</v>
      </c>
      <c r="AB2815" s="358">
        <f>IF(AB2571,0,$D2815*(1+'General Inputs'!$C$4)^(AB$3906-$K$3906))*'General Inputs'!$C$6</f>
        <v>1680289.7030309094</v>
      </c>
      <c r="AC2815" s="358">
        <f>IF(AC2571,0,$D2815*(1+'General Inputs'!$C$4)^(AC$3906-$K$3906))*'General Inputs'!$C$6</f>
        <v>1713895.4970915273</v>
      </c>
      <c r="AD2815" s="358">
        <f>IF(AD2571,0,$D2815*(1+'General Inputs'!$C$4)^(AD$3906-$K$3906))*'General Inputs'!$C$6</f>
        <v>1748173.4070333578</v>
      </c>
      <c r="AE2815" s="358">
        <f>IF(AE2571,0,$D2815*(1+'General Inputs'!$C$4)^(AE$3906-$K$3906))*'General Inputs'!$C$6</f>
        <v>1783136.8751740248</v>
      </c>
      <c r="AF2815" s="358">
        <f>IF(AF2571,0,$D2815*(1+'General Inputs'!$C$4)^(AF$3906-$K$3906))*'General Inputs'!$C$6</f>
        <v>1818799.6126775055</v>
      </c>
      <c r="AG2815" s="358">
        <f>IF(AG2571,0,$D2815*(1+'General Inputs'!$C$4)^(AG$3906-$K$3906))*'General Inputs'!$C$6</f>
        <v>1855175.6049310556</v>
      </c>
      <c r="AH2815" s="358">
        <f>IF(AH2571,0,$D2815*(1+'General Inputs'!$C$4)^(AH$3906-$K$3906))*'General Inputs'!$C$6</f>
        <v>1892279.1170296762</v>
      </c>
      <c r="AI2815" s="358">
        <f>IF(AI2571,0,$D2815*(1+'General Inputs'!$C$4)^(AI$3906-$K$3906))*'General Inputs'!$C$6</f>
        <v>1930124.6993702701</v>
      </c>
      <c r="AJ2815" s="358">
        <f>IF(AJ2571,0,$D2815*(1+'General Inputs'!$C$4)^(AJ$3906-$K$3906))*'General Inputs'!$C$6</f>
        <v>1968727.1933576753</v>
      </c>
    </row>
    <row r="2816" spans="1:36" x14ac:dyDescent="0.25">
      <c r="A2816" s="353" t="s">
        <v>365</v>
      </c>
      <c r="B2816" s="353" t="s">
        <v>366</v>
      </c>
      <c r="C2816" s="441">
        <f t="shared" ref="C2816:C2879" si="2373">C132</f>
        <v>20000</v>
      </c>
      <c r="D2816" s="397">
        <v>8000000</v>
      </c>
      <c r="E2816" s="397"/>
      <c r="F2816" s="397"/>
      <c r="G2816" s="397"/>
      <c r="H2816" s="397"/>
      <c r="I2816" s="476">
        <f t="shared" ref="I2816:I2879" si="2374">COUNTIF(K2816:AJ2816,"&gt;0")</f>
        <v>22</v>
      </c>
      <c r="J2816" s="476">
        <f t="shared" ref="J2816:J2879" si="2375">IF(I2816&gt;0,1,0)</f>
        <v>1</v>
      </c>
      <c r="K2816" s="358">
        <v>0</v>
      </c>
      <c r="L2816" s="358">
        <v>0</v>
      </c>
      <c r="M2816" s="358">
        <v>0</v>
      </c>
      <c r="N2816" s="358">
        <v>0</v>
      </c>
      <c r="O2816" s="358">
        <f>IF(O2572,0,$D2816*(1+'General Inputs'!$C$4)^(O$3906-$K$3906))*'General Inputs'!$C$6</f>
        <v>1298918.5919999999</v>
      </c>
      <c r="P2816" s="358">
        <f>IF(P2572,0,$D2816*(1+'General Inputs'!$C$4)^(P$3906-$K$3906))*'General Inputs'!$C$6</f>
        <v>1324896.9638399999</v>
      </c>
      <c r="Q2816" s="358">
        <f>IF(Q2572,0,$D2816*(1+'General Inputs'!$C$4)^(Q$3906-$K$3906))*'General Inputs'!$C$6</f>
        <v>1351394.9031168001</v>
      </c>
      <c r="R2816" s="358">
        <f>IF(R2572,0,$D2816*(1+'General Inputs'!$C$4)^(R$3906-$K$3906))*'General Inputs'!$C$6</f>
        <v>1378422.8011791357</v>
      </c>
      <c r="S2816" s="358">
        <f>IF(S2572,0,$D2816*(1+'General Inputs'!$C$4)^(S$3906-$K$3906))*'General Inputs'!$C$6</f>
        <v>1405991.2572027186</v>
      </c>
      <c r="T2816" s="358">
        <f>IF(T2572,0,$D2816*(1+'General Inputs'!$C$4)^(T$3906-$K$3906))*'General Inputs'!$C$6</f>
        <v>1434111.082346773</v>
      </c>
      <c r="U2816" s="358">
        <f>IF(U2572,0,$D2816*(1+'General Inputs'!$C$4)^(U$3906-$K$3906))*'General Inputs'!$C$6</f>
        <v>1462793.3039937085</v>
      </c>
      <c r="V2816" s="358">
        <f>IF(V2572,0,$D2816*(1+'General Inputs'!$C$4)^(V$3906-$K$3906))*'General Inputs'!$C$6</f>
        <v>1492049.1700735826</v>
      </c>
      <c r="W2816" s="358">
        <f>IF(W2572,0,$D2816*(1+'General Inputs'!$C$4)^(W$3906-$K$3906))*'General Inputs'!$C$6</f>
        <v>1521890.1534750543</v>
      </c>
      <c r="X2816" s="358">
        <f>IF(X2572,0,$D2816*(1+'General Inputs'!$C$4)^(X$3906-$K$3906))*'General Inputs'!$C$6</f>
        <v>1552327.9565445553</v>
      </c>
      <c r="Y2816" s="358">
        <f>IF(Y2572,0,$D2816*(1+'General Inputs'!$C$4)^(Y$3906-$K$3906))*'General Inputs'!$C$6</f>
        <v>1583374.5156754467</v>
      </c>
      <c r="Z2816" s="358">
        <f>IF(Z2572,0,$D2816*(1+'General Inputs'!$C$4)^(Z$3906-$K$3906))*'General Inputs'!$C$6</f>
        <v>1615042.0059889548</v>
      </c>
      <c r="AA2816" s="358">
        <f>IF(AA2572,0,$D2816*(1+'General Inputs'!$C$4)^(AA$3906-$K$3906))*'General Inputs'!$C$6</f>
        <v>1647342.8461087344</v>
      </c>
      <c r="AB2816" s="358">
        <f>IF(AB2572,0,$D2816*(1+'General Inputs'!$C$4)^(AB$3906-$K$3906))*'General Inputs'!$C$6</f>
        <v>1680289.7030309094</v>
      </c>
      <c r="AC2816" s="358">
        <f>IF(AC2572,0,$D2816*(1+'General Inputs'!$C$4)^(AC$3906-$K$3906))*'General Inputs'!$C$6</f>
        <v>1713895.4970915273</v>
      </c>
      <c r="AD2816" s="358">
        <f>IF(AD2572,0,$D2816*(1+'General Inputs'!$C$4)^(AD$3906-$K$3906))*'General Inputs'!$C$6</f>
        <v>1748173.4070333578</v>
      </c>
      <c r="AE2816" s="358">
        <f>IF(AE2572,0,$D2816*(1+'General Inputs'!$C$4)^(AE$3906-$K$3906))*'General Inputs'!$C$6</f>
        <v>1783136.8751740248</v>
      </c>
      <c r="AF2816" s="358">
        <f>IF(AF2572,0,$D2816*(1+'General Inputs'!$C$4)^(AF$3906-$K$3906))*'General Inputs'!$C$6</f>
        <v>1818799.6126775055</v>
      </c>
      <c r="AG2816" s="358">
        <f>IF(AG2572,0,$D2816*(1+'General Inputs'!$C$4)^(AG$3906-$K$3906))*'General Inputs'!$C$6</f>
        <v>1855175.6049310556</v>
      </c>
      <c r="AH2816" s="358">
        <f>IF(AH2572,0,$D2816*(1+'General Inputs'!$C$4)^(AH$3906-$K$3906))*'General Inputs'!$C$6</f>
        <v>1892279.1170296762</v>
      </c>
      <c r="AI2816" s="358">
        <f>IF(AI2572,0,$D2816*(1+'General Inputs'!$C$4)^(AI$3906-$K$3906))*'General Inputs'!$C$6</f>
        <v>1930124.6993702701</v>
      </c>
      <c r="AJ2816" s="358">
        <f>IF(AJ2572,0,$D2816*(1+'General Inputs'!$C$4)^(AJ$3906-$K$3906))*'General Inputs'!$C$6</f>
        <v>1968727.1933576753</v>
      </c>
    </row>
    <row r="2817" spans="1:36" x14ac:dyDescent="0.25">
      <c r="A2817" s="353" t="s">
        <v>252</v>
      </c>
      <c r="B2817" s="353" t="s">
        <v>404</v>
      </c>
      <c r="C2817" s="441">
        <f t="shared" si="2373"/>
        <v>20000</v>
      </c>
      <c r="D2817" s="397">
        <v>8000000</v>
      </c>
      <c r="E2817" s="397"/>
      <c r="F2817" s="397"/>
      <c r="G2817" s="397"/>
      <c r="H2817" s="397"/>
      <c r="I2817" s="476">
        <f t="shared" si="2374"/>
        <v>22</v>
      </c>
      <c r="J2817" s="476">
        <f t="shared" si="2375"/>
        <v>1</v>
      </c>
      <c r="K2817" s="358">
        <v>0</v>
      </c>
      <c r="L2817" s="358">
        <v>0</v>
      </c>
      <c r="M2817" s="358">
        <v>0</v>
      </c>
      <c r="N2817" s="358">
        <v>0</v>
      </c>
      <c r="O2817" s="358">
        <f>IF(O2573,0,$D2817*(1+'General Inputs'!$C$4)^(O$3906-$K$3906))*'General Inputs'!$C$6</f>
        <v>1298918.5919999999</v>
      </c>
      <c r="P2817" s="358">
        <f>IF(P2573,0,$D2817*(1+'General Inputs'!$C$4)^(P$3906-$K$3906))*'General Inputs'!$C$6</f>
        <v>1324896.9638399999</v>
      </c>
      <c r="Q2817" s="358">
        <f>IF(Q2573,0,$D2817*(1+'General Inputs'!$C$4)^(Q$3906-$K$3906))*'General Inputs'!$C$6</f>
        <v>1351394.9031168001</v>
      </c>
      <c r="R2817" s="358">
        <f>IF(R2573,0,$D2817*(1+'General Inputs'!$C$4)^(R$3906-$K$3906))*'General Inputs'!$C$6</f>
        <v>1378422.8011791357</v>
      </c>
      <c r="S2817" s="358">
        <f>IF(S2573,0,$D2817*(1+'General Inputs'!$C$4)^(S$3906-$K$3906))*'General Inputs'!$C$6</f>
        <v>1405991.2572027186</v>
      </c>
      <c r="T2817" s="358">
        <f>IF(T2573,0,$D2817*(1+'General Inputs'!$C$4)^(T$3906-$K$3906))*'General Inputs'!$C$6</f>
        <v>1434111.082346773</v>
      </c>
      <c r="U2817" s="358">
        <f>IF(U2573,0,$D2817*(1+'General Inputs'!$C$4)^(U$3906-$K$3906))*'General Inputs'!$C$6</f>
        <v>1462793.3039937085</v>
      </c>
      <c r="V2817" s="358">
        <f>IF(V2573,0,$D2817*(1+'General Inputs'!$C$4)^(V$3906-$K$3906))*'General Inputs'!$C$6</f>
        <v>1492049.1700735826</v>
      </c>
      <c r="W2817" s="358">
        <f>IF(W2573,0,$D2817*(1+'General Inputs'!$C$4)^(W$3906-$K$3906))*'General Inputs'!$C$6</f>
        <v>1521890.1534750543</v>
      </c>
      <c r="X2817" s="358">
        <f>IF(X2573,0,$D2817*(1+'General Inputs'!$C$4)^(X$3906-$K$3906))*'General Inputs'!$C$6</f>
        <v>1552327.9565445553</v>
      </c>
      <c r="Y2817" s="358">
        <f>IF(Y2573,0,$D2817*(1+'General Inputs'!$C$4)^(Y$3906-$K$3906))*'General Inputs'!$C$6</f>
        <v>1583374.5156754467</v>
      </c>
      <c r="Z2817" s="358">
        <f>IF(Z2573,0,$D2817*(1+'General Inputs'!$C$4)^(Z$3906-$K$3906))*'General Inputs'!$C$6</f>
        <v>1615042.0059889548</v>
      </c>
      <c r="AA2817" s="358">
        <f>IF(AA2573,0,$D2817*(1+'General Inputs'!$C$4)^(AA$3906-$K$3906))*'General Inputs'!$C$6</f>
        <v>1647342.8461087344</v>
      </c>
      <c r="AB2817" s="358">
        <f>IF(AB2573,0,$D2817*(1+'General Inputs'!$C$4)^(AB$3906-$K$3906))*'General Inputs'!$C$6</f>
        <v>1680289.7030309094</v>
      </c>
      <c r="AC2817" s="358">
        <f>IF(AC2573,0,$D2817*(1+'General Inputs'!$C$4)^(AC$3906-$K$3906))*'General Inputs'!$C$6</f>
        <v>1713895.4970915273</v>
      </c>
      <c r="AD2817" s="358">
        <f>IF(AD2573,0,$D2817*(1+'General Inputs'!$C$4)^(AD$3906-$K$3906))*'General Inputs'!$C$6</f>
        <v>1748173.4070333578</v>
      </c>
      <c r="AE2817" s="358">
        <f>IF(AE2573,0,$D2817*(1+'General Inputs'!$C$4)^(AE$3906-$K$3906))*'General Inputs'!$C$6</f>
        <v>1783136.8751740248</v>
      </c>
      <c r="AF2817" s="358">
        <f>IF(AF2573,0,$D2817*(1+'General Inputs'!$C$4)^(AF$3906-$K$3906))*'General Inputs'!$C$6</f>
        <v>1818799.6126775055</v>
      </c>
      <c r="AG2817" s="358">
        <f>IF(AG2573,0,$D2817*(1+'General Inputs'!$C$4)^(AG$3906-$K$3906))*'General Inputs'!$C$6</f>
        <v>1855175.6049310556</v>
      </c>
      <c r="AH2817" s="358">
        <f>IF(AH2573,0,$D2817*(1+'General Inputs'!$C$4)^(AH$3906-$K$3906))*'General Inputs'!$C$6</f>
        <v>1892279.1170296762</v>
      </c>
      <c r="AI2817" s="358">
        <f>IF(AI2573,0,$D2817*(1+'General Inputs'!$C$4)^(AI$3906-$K$3906))*'General Inputs'!$C$6</f>
        <v>1930124.6993702701</v>
      </c>
      <c r="AJ2817" s="358">
        <f>IF(AJ2573,0,$D2817*(1+'General Inputs'!$C$4)^(AJ$3906-$K$3906))*'General Inputs'!$C$6</f>
        <v>1968727.1933576753</v>
      </c>
    </row>
    <row r="2818" spans="1:36" x14ac:dyDescent="0.25">
      <c r="A2818" s="353" t="s">
        <v>252</v>
      </c>
      <c r="B2818" s="353" t="s">
        <v>392</v>
      </c>
      <c r="C2818" s="441">
        <f t="shared" si="2373"/>
        <v>42000</v>
      </c>
      <c r="D2818" s="397">
        <v>20000000</v>
      </c>
      <c r="E2818" s="397"/>
      <c r="F2818" s="397"/>
      <c r="G2818" s="397"/>
      <c r="H2818" s="397"/>
      <c r="I2818" s="476">
        <f t="shared" si="2374"/>
        <v>22</v>
      </c>
      <c r="J2818" s="476">
        <f t="shared" si="2375"/>
        <v>1</v>
      </c>
      <c r="K2818" s="358">
        <v>0</v>
      </c>
      <c r="L2818" s="358">
        <v>0</v>
      </c>
      <c r="M2818" s="358">
        <v>0</v>
      </c>
      <c r="N2818" s="358">
        <v>0</v>
      </c>
      <c r="O2818" s="358">
        <f>IF(O2574,0,$D2818*(1+'General Inputs'!$C$4)^(O$3906-$K$3906))*'General Inputs'!$C$6</f>
        <v>3247296.48</v>
      </c>
      <c r="P2818" s="358">
        <f>IF(P2574,0,$D2818*(1+'General Inputs'!$C$4)^(P$3906-$K$3906))*'General Inputs'!$C$6</f>
        <v>3312242.4095999999</v>
      </c>
      <c r="Q2818" s="358">
        <f>IF(Q2574,0,$D2818*(1+'General Inputs'!$C$4)^(Q$3906-$K$3906))*'General Inputs'!$C$6</f>
        <v>3378487.2577920002</v>
      </c>
      <c r="R2818" s="358">
        <f>IF(R2574,0,$D2818*(1+'General Inputs'!$C$4)^(R$3906-$K$3906))*'General Inputs'!$C$6</f>
        <v>3446057.0029478394</v>
      </c>
      <c r="S2818" s="358">
        <f>IF(S2574,0,$D2818*(1+'General Inputs'!$C$4)^(S$3906-$K$3906))*'General Inputs'!$C$6</f>
        <v>3514978.1430067965</v>
      </c>
      <c r="T2818" s="358">
        <f>IF(T2574,0,$D2818*(1+'General Inputs'!$C$4)^(T$3906-$K$3906))*'General Inputs'!$C$6</f>
        <v>3585277.7058669324</v>
      </c>
      <c r="U2818" s="358">
        <f>IF(U2574,0,$D2818*(1+'General Inputs'!$C$4)^(U$3906-$K$3906))*'General Inputs'!$C$6</f>
        <v>3656983.2599842711</v>
      </c>
      <c r="V2818" s="358">
        <f>IF(V2574,0,$D2818*(1+'General Inputs'!$C$4)^(V$3906-$K$3906))*'General Inputs'!$C$6</f>
        <v>3730122.925183956</v>
      </c>
      <c r="W2818" s="358">
        <f>IF(W2574,0,$D2818*(1+'General Inputs'!$C$4)^(W$3906-$K$3906))*'General Inputs'!$C$6</f>
        <v>3804725.3836876354</v>
      </c>
      <c r="X2818" s="358">
        <f>IF(X2574,0,$D2818*(1+'General Inputs'!$C$4)^(X$3906-$K$3906))*'General Inputs'!$C$6</f>
        <v>3880819.8913613884</v>
      </c>
      <c r="Y2818" s="358">
        <f>IF(Y2574,0,$D2818*(1+'General Inputs'!$C$4)^(Y$3906-$K$3906))*'General Inputs'!$C$6</f>
        <v>3958436.2891886164</v>
      </c>
      <c r="Z2818" s="358">
        <f>IF(Z2574,0,$D2818*(1+'General Inputs'!$C$4)^(Z$3906-$K$3906))*'General Inputs'!$C$6</f>
        <v>4037605.0149723873</v>
      </c>
      <c r="AA2818" s="358">
        <f>IF(AA2574,0,$D2818*(1+'General Inputs'!$C$4)^(AA$3906-$K$3906))*'General Inputs'!$C$6</f>
        <v>4118357.1152718356</v>
      </c>
      <c r="AB2818" s="358">
        <f>IF(AB2574,0,$D2818*(1+'General Inputs'!$C$4)^(AB$3906-$K$3906))*'General Inputs'!$C$6</f>
        <v>4200724.2575772731</v>
      </c>
      <c r="AC2818" s="358">
        <f>IF(AC2574,0,$D2818*(1+'General Inputs'!$C$4)^(AC$3906-$K$3906))*'General Inputs'!$C$6</f>
        <v>4284738.7427288182</v>
      </c>
      <c r="AD2818" s="358">
        <f>IF(AD2574,0,$D2818*(1+'General Inputs'!$C$4)^(AD$3906-$K$3906))*'General Inputs'!$C$6</f>
        <v>4370433.5175833944</v>
      </c>
      <c r="AE2818" s="358">
        <f>IF(AE2574,0,$D2818*(1+'General Inputs'!$C$4)^(AE$3906-$K$3906))*'General Inputs'!$C$6</f>
        <v>4457842.1879350627</v>
      </c>
      <c r="AF2818" s="358">
        <f>IF(AF2574,0,$D2818*(1+'General Inputs'!$C$4)^(AF$3906-$K$3906))*'General Inputs'!$C$6</f>
        <v>4546999.0316937631</v>
      </c>
      <c r="AG2818" s="358">
        <f>IF(AG2574,0,$D2818*(1+'General Inputs'!$C$4)^(AG$3906-$K$3906))*'General Inputs'!$C$6</f>
        <v>4637939.0123276394</v>
      </c>
      <c r="AH2818" s="358">
        <f>IF(AH2574,0,$D2818*(1+'General Inputs'!$C$4)^(AH$3906-$K$3906))*'General Inputs'!$C$6</f>
        <v>4730697.7925741915</v>
      </c>
      <c r="AI2818" s="358">
        <f>IF(AI2574,0,$D2818*(1+'General Inputs'!$C$4)^(AI$3906-$K$3906))*'General Inputs'!$C$6</f>
        <v>4825311.7484256746</v>
      </c>
      <c r="AJ2818" s="358">
        <f>IF(AJ2574,0,$D2818*(1+'General Inputs'!$C$4)^(AJ$3906-$K$3906))*'General Inputs'!$C$6</f>
        <v>4921817.9833941888</v>
      </c>
    </row>
    <row r="2819" spans="1:36" x14ac:dyDescent="0.25">
      <c r="A2819" s="353" t="s">
        <v>253</v>
      </c>
      <c r="B2819" s="353" t="s">
        <v>485</v>
      </c>
      <c r="C2819" s="441">
        <f t="shared" si="2373"/>
        <v>20000</v>
      </c>
      <c r="D2819" s="397">
        <v>8000000</v>
      </c>
      <c r="E2819" s="397"/>
      <c r="F2819" s="397"/>
      <c r="G2819" s="397"/>
      <c r="H2819" s="397"/>
      <c r="I2819" s="476">
        <f t="shared" si="2374"/>
        <v>22</v>
      </c>
      <c r="J2819" s="476">
        <f t="shared" si="2375"/>
        <v>1</v>
      </c>
      <c r="K2819" s="358">
        <v>0</v>
      </c>
      <c r="L2819" s="358">
        <v>0</v>
      </c>
      <c r="M2819" s="358">
        <v>0</v>
      </c>
      <c r="N2819" s="358">
        <v>0</v>
      </c>
      <c r="O2819" s="358">
        <f>IF(O2575,0,$D2819*(1+'General Inputs'!$C$4)^(O$3906-$K$3906))*'General Inputs'!$C$6</f>
        <v>1298918.5919999999</v>
      </c>
      <c r="P2819" s="358">
        <f>IF(P2575,0,$D2819*(1+'General Inputs'!$C$4)^(P$3906-$K$3906))*'General Inputs'!$C$6</f>
        <v>1324896.9638399999</v>
      </c>
      <c r="Q2819" s="358">
        <f>IF(Q2575,0,$D2819*(1+'General Inputs'!$C$4)^(Q$3906-$K$3906))*'General Inputs'!$C$6</f>
        <v>1351394.9031168001</v>
      </c>
      <c r="R2819" s="358">
        <f>IF(R2575,0,$D2819*(1+'General Inputs'!$C$4)^(R$3906-$K$3906))*'General Inputs'!$C$6</f>
        <v>1378422.8011791357</v>
      </c>
      <c r="S2819" s="358">
        <f>IF(S2575,0,$D2819*(1+'General Inputs'!$C$4)^(S$3906-$K$3906))*'General Inputs'!$C$6</f>
        <v>1405991.2572027186</v>
      </c>
      <c r="T2819" s="358">
        <f>IF(T2575,0,$D2819*(1+'General Inputs'!$C$4)^(T$3906-$K$3906))*'General Inputs'!$C$6</f>
        <v>1434111.082346773</v>
      </c>
      <c r="U2819" s="358">
        <f>IF(U2575,0,$D2819*(1+'General Inputs'!$C$4)^(U$3906-$K$3906))*'General Inputs'!$C$6</f>
        <v>1462793.3039937085</v>
      </c>
      <c r="V2819" s="358">
        <f>IF(V2575,0,$D2819*(1+'General Inputs'!$C$4)^(V$3906-$K$3906))*'General Inputs'!$C$6</f>
        <v>1492049.1700735826</v>
      </c>
      <c r="W2819" s="358">
        <f>IF(W2575,0,$D2819*(1+'General Inputs'!$C$4)^(W$3906-$K$3906))*'General Inputs'!$C$6</f>
        <v>1521890.1534750543</v>
      </c>
      <c r="X2819" s="358">
        <f>IF(X2575,0,$D2819*(1+'General Inputs'!$C$4)^(X$3906-$K$3906))*'General Inputs'!$C$6</f>
        <v>1552327.9565445553</v>
      </c>
      <c r="Y2819" s="358">
        <f>IF(Y2575,0,$D2819*(1+'General Inputs'!$C$4)^(Y$3906-$K$3906))*'General Inputs'!$C$6</f>
        <v>1583374.5156754467</v>
      </c>
      <c r="Z2819" s="358">
        <f>IF(Z2575,0,$D2819*(1+'General Inputs'!$C$4)^(Z$3906-$K$3906))*'General Inputs'!$C$6</f>
        <v>1615042.0059889548</v>
      </c>
      <c r="AA2819" s="358">
        <f>IF(AA2575,0,$D2819*(1+'General Inputs'!$C$4)^(AA$3906-$K$3906))*'General Inputs'!$C$6</f>
        <v>1647342.8461087344</v>
      </c>
      <c r="AB2819" s="358">
        <f>IF(AB2575,0,$D2819*(1+'General Inputs'!$C$4)^(AB$3906-$K$3906))*'General Inputs'!$C$6</f>
        <v>1680289.7030309094</v>
      </c>
      <c r="AC2819" s="358">
        <f>IF(AC2575,0,$D2819*(1+'General Inputs'!$C$4)^(AC$3906-$K$3906))*'General Inputs'!$C$6</f>
        <v>1713895.4970915273</v>
      </c>
      <c r="AD2819" s="358">
        <f>IF(AD2575,0,$D2819*(1+'General Inputs'!$C$4)^(AD$3906-$K$3906))*'General Inputs'!$C$6</f>
        <v>1748173.4070333578</v>
      </c>
      <c r="AE2819" s="358">
        <f>IF(AE2575,0,$D2819*(1+'General Inputs'!$C$4)^(AE$3906-$K$3906))*'General Inputs'!$C$6</f>
        <v>1783136.8751740248</v>
      </c>
      <c r="AF2819" s="358">
        <f>IF(AF2575,0,$D2819*(1+'General Inputs'!$C$4)^(AF$3906-$K$3906))*'General Inputs'!$C$6</f>
        <v>1818799.6126775055</v>
      </c>
      <c r="AG2819" s="358">
        <f>IF(AG2575,0,$D2819*(1+'General Inputs'!$C$4)^(AG$3906-$K$3906))*'General Inputs'!$C$6</f>
        <v>1855175.6049310556</v>
      </c>
      <c r="AH2819" s="358">
        <f>IF(AH2575,0,$D2819*(1+'General Inputs'!$C$4)^(AH$3906-$K$3906))*'General Inputs'!$C$6</f>
        <v>1892279.1170296762</v>
      </c>
      <c r="AI2819" s="358">
        <f>IF(AI2575,0,$D2819*(1+'General Inputs'!$C$4)^(AI$3906-$K$3906))*'General Inputs'!$C$6</f>
        <v>1930124.6993702701</v>
      </c>
      <c r="AJ2819" s="358">
        <f>IF(AJ2575,0,$D2819*(1+'General Inputs'!$C$4)^(AJ$3906-$K$3906))*'General Inputs'!$C$6</f>
        <v>1968727.1933576753</v>
      </c>
    </row>
    <row r="2820" spans="1:36" x14ac:dyDescent="0.25">
      <c r="A2820" s="353" t="s">
        <v>253</v>
      </c>
      <c r="B2820" s="353" t="s">
        <v>449</v>
      </c>
      <c r="C2820" s="441">
        <f t="shared" si="2373"/>
        <v>20000</v>
      </c>
      <c r="D2820" s="397">
        <v>8000000</v>
      </c>
      <c r="E2820" s="397"/>
      <c r="F2820" s="397"/>
      <c r="G2820" s="397"/>
      <c r="H2820" s="397"/>
      <c r="I2820" s="476">
        <f t="shared" si="2374"/>
        <v>22</v>
      </c>
      <c r="J2820" s="476">
        <f t="shared" si="2375"/>
        <v>1</v>
      </c>
      <c r="K2820" s="358">
        <v>0</v>
      </c>
      <c r="L2820" s="358">
        <v>0</v>
      </c>
      <c r="M2820" s="358">
        <v>0</v>
      </c>
      <c r="N2820" s="358">
        <v>0</v>
      </c>
      <c r="O2820" s="358">
        <f>IF(O2576,0,$D2820*(1+'General Inputs'!$C$4)^(O$3906-$K$3906))*'General Inputs'!$C$6</f>
        <v>1298918.5919999999</v>
      </c>
      <c r="P2820" s="358">
        <f>IF(P2576,0,$D2820*(1+'General Inputs'!$C$4)^(P$3906-$K$3906))*'General Inputs'!$C$6</f>
        <v>1324896.9638399999</v>
      </c>
      <c r="Q2820" s="358">
        <f>IF(Q2576,0,$D2820*(1+'General Inputs'!$C$4)^(Q$3906-$K$3906))*'General Inputs'!$C$6</f>
        <v>1351394.9031168001</v>
      </c>
      <c r="R2820" s="358">
        <f>IF(R2576,0,$D2820*(1+'General Inputs'!$C$4)^(R$3906-$K$3906))*'General Inputs'!$C$6</f>
        <v>1378422.8011791357</v>
      </c>
      <c r="S2820" s="358">
        <f>IF(S2576,0,$D2820*(1+'General Inputs'!$C$4)^(S$3906-$K$3906))*'General Inputs'!$C$6</f>
        <v>1405991.2572027186</v>
      </c>
      <c r="T2820" s="358">
        <f>IF(T2576,0,$D2820*(1+'General Inputs'!$C$4)^(T$3906-$K$3906))*'General Inputs'!$C$6</f>
        <v>1434111.082346773</v>
      </c>
      <c r="U2820" s="358">
        <f>IF(U2576,0,$D2820*(1+'General Inputs'!$C$4)^(U$3906-$K$3906))*'General Inputs'!$C$6</f>
        <v>1462793.3039937085</v>
      </c>
      <c r="V2820" s="358">
        <f>IF(V2576,0,$D2820*(1+'General Inputs'!$C$4)^(V$3906-$K$3906))*'General Inputs'!$C$6</f>
        <v>1492049.1700735826</v>
      </c>
      <c r="W2820" s="358">
        <f>IF(W2576,0,$D2820*(1+'General Inputs'!$C$4)^(W$3906-$K$3906))*'General Inputs'!$C$6</f>
        <v>1521890.1534750543</v>
      </c>
      <c r="X2820" s="358">
        <f>IF(X2576,0,$D2820*(1+'General Inputs'!$C$4)^(X$3906-$K$3906))*'General Inputs'!$C$6</f>
        <v>1552327.9565445553</v>
      </c>
      <c r="Y2820" s="358">
        <f>IF(Y2576,0,$D2820*(1+'General Inputs'!$C$4)^(Y$3906-$K$3906))*'General Inputs'!$C$6</f>
        <v>1583374.5156754467</v>
      </c>
      <c r="Z2820" s="358">
        <f>IF(Z2576,0,$D2820*(1+'General Inputs'!$C$4)^(Z$3906-$K$3906))*'General Inputs'!$C$6</f>
        <v>1615042.0059889548</v>
      </c>
      <c r="AA2820" s="358">
        <f>IF(AA2576,0,$D2820*(1+'General Inputs'!$C$4)^(AA$3906-$K$3906))*'General Inputs'!$C$6</f>
        <v>1647342.8461087344</v>
      </c>
      <c r="AB2820" s="358">
        <f>IF(AB2576,0,$D2820*(1+'General Inputs'!$C$4)^(AB$3906-$K$3906))*'General Inputs'!$C$6</f>
        <v>1680289.7030309094</v>
      </c>
      <c r="AC2820" s="358">
        <f>IF(AC2576,0,$D2820*(1+'General Inputs'!$C$4)^(AC$3906-$K$3906))*'General Inputs'!$C$6</f>
        <v>1713895.4970915273</v>
      </c>
      <c r="AD2820" s="358">
        <f>IF(AD2576,0,$D2820*(1+'General Inputs'!$C$4)^(AD$3906-$K$3906))*'General Inputs'!$C$6</f>
        <v>1748173.4070333578</v>
      </c>
      <c r="AE2820" s="358">
        <f>IF(AE2576,0,$D2820*(1+'General Inputs'!$C$4)^(AE$3906-$K$3906))*'General Inputs'!$C$6</f>
        <v>1783136.8751740248</v>
      </c>
      <c r="AF2820" s="358">
        <f>IF(AF2576,0,$D2820*(1+'General Inputs'!$C$4)^(AF$3906-$K$3906))*'General Inputs'!$C$6</f>
        <v>1818799.6126775055</v>
      </c>
      <c r="AG2820" s="358">
        <f>IF(AG2576,0,$D2820*(1+'General Inputs'!$C$4)^(AG$3906-$K$3906))*'General Inputs'!$C$6</f>
        <v>1855175.6049310556</v>
      </c>
      <c r="AH2820" s="358">
        <f>IF(AH2576,0,$D2820*(1+'General Inputs'!$C$4)^(AH$3906-$K$3906))*'General Inputs'!$C$6</f>
        <v>1892279.1170296762</v>
      </c>
      <c r="AI2820" s="358">
        <f>IF(AI2576,0,$D2820*(1+'General Inputs'!$C$4)^(AI$3906-$K$3906))*'General Inputs'!$C$6</f>
        <v>1930124.6993702701</v>
      </c>
      <c r="AJ2820" s="358">
        <f>IF(AJ2576,0,$D2820*(1+'General Inputs'!$C$4)^(AJ$3906-$K$3906))*'General Inputs'!$C$6</f>
        <v>1968727.1933576753</v>
      </c>
    </row>
    <row r="2821" spans="1:36" x14ac:dyDescent="0.25">
      <c r="A2821" s="353" t="s">
        <v>254</v>
      </c>
      <c r="B2821" s="353" t="s">
        <v>285</v>
      </c>
      <c r="C2821" s="441">
        <f t="shared" si="2373"/>
        <v>25000</v>
      </c>
      <c r="D2821" s="397">
        <v>20000000</v>
      </c>
      <c r="E2821" s="397"/>
      <c r="F2821" s="397"/>
      <c r="G2821" s="397"/>
      <c r="H2821" s="397"/>
      <c r="I2821" s="476">
        <f t="shared" si="2374"/>
        <v>22</v>
      </c>
      <c r="J2821" s="476">
        <f t="shared" si="2375"/>
        <v>1</v>
      </c>
      <c r="K2821" s="358">
        <v>0</v>
      </c>
      <c r="L2821" s="358">
        <v>0</v>
      </c>
      <c r="M2821" s="358">
        <v>0</v>
      </c>
      <c r="N2821" s="358">
        <v>0</v>
      </c>
      <c r="O2821" s="358">
        <f>IF(O2577,0,$D2821*(1+'General Inputs'!$C$4)^(O$3906-$K$3906))*'General Inputs'!$C$6</f>
        <v>3247296.48</v>
      </c>
      <c r="P2821" s="358">
        <f>IF(P2577,0,$D2821*(1+'General Inputs'!$C$4)^(P$3906-$K$3906))*'General Inputs'!$C$6</f>
        <v>3312242.4095999999</v>
      </c>
      <c r="Q2821" s="358">
        <f>IF(Q2577,0,$D2821*(1+'General Inputs'!$C$4)^(Q$3906-$K$3906))*'General Inputs'!$C$6</f>
        <v>3378487.2577920002</v>
      </c>
      <c r="R2821" s="358">
        <f>IF(R2577,0,$D2821*(1+'General Inputs'!$C$4)^(R$3906-$K$3906))*'General Inputs'!$C$6</f>
        <v>3446057.0029478394</v>
      </c>
      <c r="S2821" s="358">
        <f>IF(S2577,0,$D2821*(1+'General Inputs'!$C$4)^(S$3906-$K$3906))*'General Inputs'!$C$6</f>
        <v>3514978.1430067965</v>
      </c>
      <c r="T2821" s="358">
        <f>IF(T2577,0,$D2821*(1+'General Inputs'!$C$4)^(T$3906-$K$3906))*'General Inputs'!$C$6</f>
        <v>3585277.7058669324</v>
      </c>
      <c r="U2821" s="358">
        <f>IF(U2577,0,$D2821*(1+'General Inputs'!$C$4)^(U$3906-$K$3906))*'General Inputs'!$C$6</f>
        <v>3656983.2599842711</v>
      </c>
      <c r="V2821" s="358">
        <f>IF(V2577,0,$D2821*(1+'General Inputs'!$C$4)^(V$3906-$K$3906))*'General Inputs'!$C$6</f>
        <v>3730122.925183956</v>
      </c>
      <c r="W2821" s="358">
        <f>IF(W2577,0,$D2821*(1+'General Inputs'!$C$4)^(W$3906-$K$3906))*'General Inputs'!$C$6</f>
        <v>3804725.3836876354</v>
      </c>
      <c r="X2821" s="358">
        <f>IF(X2577,0,$D2821*(1+'General Inputs'!$C$4)^(X$3906-$K$3906))*'General Inputs'!$C$6</f>
        <v>3880819.8913613884</v>
      </c>
      <c r="Y2821" s="358">
        <f>IF(Y2577,0,$D2821*(1+'General Inputs'!$C$4)^(Y$3906-$K$3906))*'General Inputs'!$C$6</f>
        <v>3958436.2891886164</v>
      </c>
      <c r="Z2821" s="358">
        <f>IF(Z2577,0,$D2821*(1+'General Inputs'!$C$4)^(Z$3906-$K$3906))*'General Inputs'!$C$6</f>
        <v>4037605.0149723873</v>
      </c>
      <c r="AA2821" s="358">
        <f>IF(AA2577,0,$D2821*(1+'General Inputs'!$C$4)^(AA$3906-$K$3906))*'General Inputs'!$C$6</f>
        <v>4118357.1152718356</v>
      </c>
      <c r="AB2821" s="358">
        <f>IF(AB2577,0,$D2821*(1+'General Inputs'!$C$4)^(AB$3906-$K$3906))*'General Inputs'!$C$6</f>
        <v>4200724.2575772731</v>
      </c>
      <c r="AC2821" s="358">
        <f>IF(AC2577,0,$D2821*(1+'General Inputs'!$C$4)^(AC$3906-$K$3906))*'General Inputs'!$C$6</f>
        <v>4284738.7427288182</v>
      </c>
      <c r="AD2821" s="358">
        <f>IF(AD2577,0,$D2821*(1+'General Inputs'!$C$4)^(AD$3906-$K$3906))*'General Inputs'!$C$6</f>
        <v>4370433.5175833944</v>
      </c>
      <c r="AE2821" s="358">
        <f>IF(AE2577,0,$D2821*(1+'General Inputs'!$C$4)^(AE$3906-$K$3906))*'General Inputs'!$C$6</f>
        <v>4457842.1879350627</v>
      </c>
      <c r="AF2821" s="358">
        <f>IF(AF2577,0,$D2821*(1+'General Inputs'!$C$4)^(AF$3906-$K$3906))*'General Inputs'!$C$6</f>
        <v>4546999.0316937631</v>
      </c>
      <c r="AG2821" s="358">
        <f>IF(AG2577,0,$D2821*(1+'General Inputs'!$C$4)^(AG$3906-$K$3906))*'General Inputs'!$C$6</f>
        <v>4637939.0123276394</v>
      </c>
      <c r="AH2821" s="358">
        <f>IF(AH2577,0,$D2821*(1+'General Inputs'!$C$4)^(AH$3906-$K$3906))*'General Inputs'!$C$6</f>
        <v>4730697.7925741915</v>
      </c>
      <c r="AI2821" s="358">
        <f>IF(AI2577,0,$D2821*(1+'General Inputs'!$C$4)^(AI$3906-$K$3906))*'General Inputs'!$C$6</f>
        <v>4825311.7484256746</v>
      </c>
      <c r="AJ2821" s="358">
        <f>IF(AJ2577,0,$D2821*(1+'General Inputs'!$C$4)^(AJ$3906-$K$3906))*'General Inputs'!$C$6</f>
        <v>4921817.9833941888</v>
      </c>
    </row>
    <row r="2822" spans="1:36" x14ac:dyDescent="0.25">
      <c r="A2822" s="353" t="s">
        <v>254</v>
      </c>
      <c r="B2822" s="353" t="s">
        <v>345</v>
      </c>
      <c r="C2822" s="441">
        <f t="shared" si="2373"/>
        <v>20000</v>
      </c>
      <c r="D2822" s="397">
        <v>8000000</v>
      </c>
      <c r="E2822" s="397"/>
      <c r="F2822" s="397"/>
      <c r="G2822" s="397"/>
      <c r="H2822" s="397"/>
      <c r="I2822" s="476">
        <f t="shared" si="2374"/>
        <v>22</v>
      </c>
      <c r="J2822" s="476">
        <f t="shared" si="2375"/>
        <v>1</v>
      </c>
      <c r="K2822" s="358">
        <v>0</v>
      </c>
      <c r="L2822" s="358">
        <v>0</v>
      </c>
      <c r="M2822" s="358">
        <v>0</v>
      </c>
      <c r="N2822" s="358">
        <v>0</v>
      </c>
      <c r="O2822" s="358">
        <f>IF(O2578,0,$D2822*(1+'General Inputs'!$C$4)^(O$3906-$K$3906))*'General Inputs'!$C$6</f>
        <v>1298918.5919999999</v>
      </c>
      <c r="P2822" s="358">
        <f>IF(P2578,0,$D2822*(1+'General Inputs'!$C$4)^(P$3906-$K$3906))*'General Inputs'!$C$6</f>
        <v>1324896.9638399999</v>
      </c>
      <c r="Q2822" s="358">
        <f>IF(Q2578,0,$D2822*(1+'General Inputs'!$C$4)^(Q$3906-$K$3906))*'General Inputs'!$C$6</f>
        <v>1351394.9031168001</v>
      </c>
      <c r="R2822" s="358">
        <f>IF(R2578,0,$D2822*(1+'General Inputs'!$C$4)^(R$3906-$K$3906))*'General Inputs'!$C$6</f>
        <v>1378422.8011791357</v>
      </c>
      <c r="S2822" s="358">
        <f>IF(S2578,0,$D2822*(1+'General Inputs'!$C$4)^(S$3906-$K$3906))*'General Inputs'!$C$6</f>
        <v>1405991.2572027186</v>
      </c>
      <c r="T2822" s="358">
        <f>IF(T2578,0,$D2822*(1+'General Inputs'!$C$4)^(T$3906-$K$3906))*'General Inputs'!$C$6</f>
        <v>1434111.082346773</v>
      </c>
      <c r="U2822" s="358">
        <f>IF(U2578,0,$D2822*(1+'General Inputs'!$C$4)^(U$3906-$K$3906))*'General Inputs'!$C$6</f>
        <v>1462793.3039937085</v>
      </c>
      <c r="V2822" s="358">
        <f>IF(V2578,0,$D2822*(1+'General Inputs'!$C$4)^(V$3906-$K$3906))*'General Inputs'!$C$6</f>
        <v>1492049.1700735826</v>
      </c>
      <c r="W2822" s="358">
        <f>IF(W2578,0,$D2822*(1+'General Inputs'!$C$4)^(W$3906-$K$3906))*'General Inputs'!$C$6</f>
        <v>1521890.1534750543</v>
      </c>
      <c r="X2822" s="358">
        <f>IF(X2578,0,$D2822*(1+'General Inputs'!$C$4)^(X$3906-$K$3906))*'General Inputs'!$C$6</f>
        <v>1552327.9565445553</v>
      </c>
      <c r="Y2822" s="358">
        <f>IF(Y2578,0,$D2822*(1+'General Inputs'!$C$4)^(Y$3906-$K$3906))*'General Inputs'!$C$6</f>
        <v>1583374.5156754467</v>
      </c>
      <c r="Z2822" s="358">
        <f>IF(Z2578,0,$D2822*(1+'General Inputs'!$C$4)^(Z$3906-$K$3906))*'General Inputs'!$C$6</f>
        <v>1615042.0059889548</v>
      </c>
      <c r="AA2822" s="358">
        <f>IF(AA2578,0,$D2822*(1+'General Inputs'!$C$4)^(AA$3906-$K$3906))*'General Inputs'!$C$6</f>
        <v>1647342.8461087344</v>
      </c>
      <c r="AB2822" s="358">
        <f>IF(AB2578,0,$D2822*(1+'General Inputs'!$C$4)^(AB$3906-$K$3906))*'General Inputs'!$C$6</f>
        <v>1680289.7030309094</v>
      </c>
      <c r="AC2822" s="358">
        <f>IF(AC2578,0,$D2822*(1+'General Inputs'!$C$4)^(AC$3906-$K$3906))*'General Inputs'!$C$6</f>
        <v>1713895.4970915273</v>
      </c>
      <c r="AD2822" s="358">
        <f>IF(AD2578,0,$D2822*(1+'General Inputs'!$C$4)^(AD$3906-$K$3906))*'General Inputs'!$C$6</f>
        <v>1748173.4070333578</v>
      </c>
      <c r="AE2822" s="358">
        <f>IF(AE2578,0,$D2822*(1+'General Inputs'!$C$4)^(AE$3906-$K$3906))*'General Inputs'!$C$6</f>
        <v>1783136.8751740248</v>
      </c>
      <c r="AF2822" s="358">
        <f>IF(AF2578,0,$D2822*(1+'General Inputs'!$C$4)^(AF$3906-$K$3906))*'General Inputs'!$C$6</f>
        <v>1818799.6126775055</v>
      </c>
      <c r="AG2822" s="358">
        <f>IF(AG2578,0,$D2822*(1+'General Inputs'!$C$4)^(AG$3906-$K$3906))*'General Inputs'!$C$6</f>
        <v>1855175.6049310556</v>
      </c>
      <c r="AH2822" s="358">
        <f>IF(AH2578,0,$D2822*(1+'General Inputs'!$C$4)^(AH$3906-$K$3906))*'General Inputs'!$C$6</f>
        <v>1892279.1170296762</v>
      </c>
      <c r="AI2822" s="358">
        <f>IF(AI2578,0,$D2822*(1+'General Inputs'!$C$4)^(AI$3906-$K$3906))*'General Inputs'!$C$6</f>
        <v>1930124.6993702701</v>
      </c>
      <c r="AJ2822" s="358">
        <f>IF(AJ2578,0,$D2822*(1+'General Inputs'!$C$4)^(AJ$3906-$K$3906))*'General Inputs'!$C$6</f>
        <v>1968727.1933576753</v>
      </c>
    </row>
    <row r="2823" spans="1:36" x14ac:dyDescent="0.25">
      <c r="A2823" s="353" t="s">
        <v>255</v>
      </c>
      <c r="B2823" s="353" t="s">
        <v>558</v>
      </c>
      <c r="C2823" s="441">
        <f t="shared" si="2373"/>
        <v>6240</v>
      </c>
      <c r="D2823" s="397">
        <v>8000000</v>
      </c>
      <c r="E2823" s="397"/>
      <c r="F2823" s="397"/>
      <c r="G2823" s="397"/>
      <c r="H2823" s="397"/>
      <c r="I2823" s="476">
        <f t="shared" si="2374"/>
        <v>22</v>
      </c>
      <c r="J2823" s="476">
        <f t="shared" si="2375"/>
        <v>1</v>
      </c>
      <c r="K2823" s="358">
        <v>0</v>
      </c>
      <c r="L2823" s="358">
        <v>0</v>
      </c>
      <c r="M2823" s="358">
        <v>0</v>
      </c>
      <c r="N2823" s="358">
        <v>0</v>
      </c>
      <c r="O2823" s="358">
        <f>IF(O2579,0,$D2823*(1+'General Inputs'!$C$4)^(O$3906-$K$3906))*'General Inputs'!$C$6</f>
        <v>1298918.5919999999</v>
      </c>
      <c r="P2823" s="358">
        <f>IF(P2579,0,$D2823*(1+'General Inputs'!$C$4)^(P$3906-$K$3906))*'General Inputs'!$C$6</f>
        <v>1324896.9638399999</v>
      </c>
      <c r="Q2823" s="358">
        <f>IF(Q2579,0,$D2823*(1+'General Inputs'!$C$4)^(Q$3906-$K$3906))*'General Inputs'!$C$6</f>
        <v>1351394.9031168001</v>
      </c>
      <c r="R2823" s="358">
        <f>IF(R2579,0,$D2823*(1+'General Inputs'!$C$4)^(R$3906-$K$3906))*'General Inputs'!$C$6</f>
        <v>1378422.8011791357</v>
      </c>
      <c r="S2823" s="358">
        <f>IF(S2579,0,$D2823*(1+'General Inputs'!$C$4)^(S$3906-$K$3906))*'General Inputs'!$C$6</f>
        <v>1405991.2572027186</v>
      </c>
      <c r="T2823" s="358">
        <f>IF(T2579,0,$D2823*(1+'General Inputs'!$C$4)^(T$3906-$K$3906))*'General Inputs'!$C$6</f>
        <v>1434111.082346773</v>
      </c>
      <c r="U2823" s="358">
        <f>IF(U2579,0,$D2823*(1+'General Inputs'!$C$4)^(U$3906-$K$3906))*'General Inputs'!$C$6</f>
        <v>1462793.3039937085</v>
      </c>
      <c r="V2823" s="358">
        <f>IF(V2579,0,$D2823*(1+'General Inputs'!$C$4)^(V$3906-$K$3906))*'General Inputs'!$C$6</f>
        <v>1492049.1700735826</v>
      </c>
      <c r="W2823" s="358">
        <f>IF(W2579,0,$D2823*(1+'General Inputs'!$C$4)^(W$3906-$K$3906))*'General Inputs'!$C$6</f>
        <v>1521890.1534750543</v>
      </c>
      <c r="X2823" s="358">
        <f>IF(X2579,0,$D2823*(1+'General Inputs'!$C$4)^(X$3906-$K$3906))*'General Inputs'!$C$6</f>
        <v>1552327.9565445553</v>
      </c>
      <c r="Y2823" s="358">
        <f>IF(Y2579,0,$D2823*(1+'General Inputs'!$C$4)^(Y$3906-$K$3906))*'General Inputs'!$C$6</f>
        <v>1583374.5156754467</v>
      </c>
      <c r="Z2823" s="358">
        <f>IF(Z2579,0,$D2823*(1+'General Inputs'!$C$4)^(Z$3906-$K$3906))*'General Inputs'!$C$6</f>
        <v>1615042.0059889548</v>
      </c>
      <c r="AA2823" s="358">
        <f>IF(AA2579,0,$D2823*(1+'General Inputs'!$C$4)^(AA$3906-$K$3906))*'General Inputs'!$C$6</f>
        <v>1647342.8461087344</v>
      </c>
      <c r="AB2823" s="358">
        <f>IF(AB2579,0,$D2823*(1+'General Inputs'!$C$4)^(AB$3906-$K$3906))*'General Inputs'!$C$6</f>
        <v>1680289.7030309094</v>
      </c>
      <c r="AC2823" s="358">
        <f>IF(AC2579,0,$D2823*(1+'General Inputs'!$C$4)^(AC$3906-$K$3906))*'General Inputs'!$C$6</f>
        <v>1713895.4970915273</v>
      </c>
      <c r="AD2823" s="358">
        <f>IF(AD2579,0,$D2823*(1+'General Inputs'!$C$4)^(AD$3906-$K$3906))*'General Inputs'!$C$6</f>
        <v>1748173.4070333578</v>
      </c>
      <c r="AE2823" s="358">
        <f>IF(AE2579,0,$D2823*(1+'General Inputs'!$C$4)^(AE$3906-$K$3906))*'General Inputs'!$C$6</f>
        <v>1783136.8751740248</v>
      </c>
      <c r="AF2823" s="358">
        <f>IF(AF2579,0,$D2823*(1+'General Inputs'!$C$4)^(AF$3906-$K$3906))*'General Inputs'!$C$6</f>
        <v>1818799.6126775055</v>
      </c>
      <c r="AG2823" s="358">
        <f>IF(AG2579,0,$D2823*(1+'General Inputs'!$C$4)^(AG$3906-$K$3906))*'General Inputs'!$C$6</f>
        <v>1855175.6049310556</v>
      </c>
      <c r="AH2823" s="358">
        <f>IF(AH2579,0,$D2823*(1+'General Inputs'!$C$4)^(AH$3906-$K$3906))*'General Inputs'!$C$6</f>
        <v>1892279.1170296762</v>
      </c>
      <c r="AI2823" s="358">
        <f>IF(AI2579,0,$D2823*(1+'General Inputs'!$C$4)^(AI$3906-$K$3906))*'General Inputs'!$C$6</f>
        <v>1930124.6993702701</v>
      </c>
      <c r="AJ2823" s="358">
        <f>IF(AJ2579,0,$D2823*(1+'General Inputs'!$C$4)^(AJ$3906-$K$3906))*'General Inputs'!$C$6</f>
        <v>1968727.1933576753</v>
      </c>
    </row>
    <row r="2824" spans="1:36" x14ac:dyDescent="0.25">
      <c r="A2824" s="353" t="s">
        <v>255</v>
      </c>
      <c r="B2824" s="353" t="s">
        <v>270</v>
      </c>
      <c r="C2824" s="441">
        <f t="shared" si="2373"/>
        <v>25000</v>
      </c>
      <c r="D2824" s="397">
        <v>20000000</v>
      </c>
      <c r="E2824" s="397"/>
      <c r="F2824" s="397"/>
      <c r="G2824" s="397"/>
      <c r="H2824" s="397"/>
      <c r="I2824" s="476">
        <f t="shared" si="2374"/>
        <v>22</v>
      </c>
      <c r="J2824" s="476">
        <f t="shared" si="2375"/>
        <v>1</v>
      </c>
      <c r="K2824" s="358">
        <v>0</v>
      </c>
      <c r="L2824" s="358">
        <v>0</v>
      </c>
      <c r="M2824" s="358">
        <v>0</v>
      </c>
      <c r="N2824" s="358">
        <v>0</v>
      </c>
      <c r="O2824" s="358">
        <f>IF(O2580,0,$D2824*(1+'General Inputs'!$C$4)^(O$3906-$K$3906))*'General Inputs'!$C$6</f>
        <v>3247296.48</v>
      </c>
      <c r="P2824" s="358">
        <f>IF(P2580,0,$D2824*(1+'General Inputs'!$C$4)^(P$3906-$K$3906))*'General Inputs'!$C$6</f>
        <v>3312242.4095999999</v>
      </c>
      <c r="Q2824" s="358">
        <f>IF(Q2580,0,$D2824*(1+'General Inputs'!$C$4)^(Q$3906-$K$3906))*'General Inputs'!$C$6</f>
        <v>3378487.2577920002</v>
      </c>
      <c r="R2824" s="358">
        <f>IF(R2580,0,$D2824*(1+'General Inputs'!$C$4)^(R$3906-$K$3906))*'General Inputs'!$C$6</f>
        <v>3446057.0029478394</v>
      </c>
      <c r="S2824" s="358">
        <f>IF(S2580,0,$D2824*(1+'General Inputs'!$C$4)^(S$3906-$K$3906))*'General Inputs'!$C$6</f>
        <v>3514978.1430067965</v>
      </c>
      <c r="T2824" s="358">
        <f>IF(T2580,0,$D2824*(1+'General Inputs'!$C$4)^(T$3906-$K$3906))*'General Inputs'!$C$6</f>
        <v>3585277.7058669324</v>
      </c>
      <c r="U2824" s="358">
        <f>IF(U2580,0,$D2824*(1+'General Inputs'!$C$4)^(U$3906-$K$3906))*'General Inputs'!$C$6</f>
        <v>3656983.2599842711</v>
      </c>
      <c r="V2824" s="358">
        <f>IF(V2580,0,$D2824*(1+'General Inputs'!$C$4)^(V$3906-$K$3906))*'General Inputs'!$C$6</f>
        <v>3730122.925183956</v>
      </c>
      <c r="W2824" s="358">
        <f>IF(W2580,0,$D2824*(1+'General Inputs'!$C$4)^(W$3906-$K$3906))*'General Inputs'!$C$6</f>
        <v>3804725.3836876354</v>
      </c>
      <c r="X2824" s="358">
        <f>IF(X2580,0,$D2824*(1+'General Inputs'!$C$4)^(X$3906-$K$3906))*'General Inputs'!$C$6</f>
        <v>3880819.8913613884</v>
      </c>
      <c r="Y2824" s="358">
        <f>IF(Y2580,0,$D2824*(1+'General Inputs'!$C$4)^(Y$3906-$K$3906))*'General Inputs'!$C$6</f>
        <v>3958436.2891886164</v>
      </c>
      <c r="Z2824" s="358">
        <f>IF(Z2580,0,$D2824*(1+'General Inputs'!$C$4)^(Z$3906-$K$3906))*'General Inputs'!$C$6</f>
        <v>4037605.0149723873</v>
      </c>
      <c r="AA2824" s="358">
        <f>IF(AA2580,0,$D2824*(1+'General Inputs'!$C$4)^(AA$3906-$K$3906))*'General Inputs'!$C$6</f>
        <v>4118357.1152718356</v>
      </c>
      <c r="AB2824" s="358">
        <f>IF(AB2580,0,$D2824*(1+'General Inputs'!$C$4)^(AB$3906-$K$3906))*'General Inputs'!$C$6</f>
        <v>4200724.2575772731</v>
      </c>
      <c r="AC2824" s="358">
        <f>IF(AC2580,0,$D2824*(1+'General Inputs'!$C$4)^(AC$3906-$K$3906))*'General Inputs'!$C$6</f>
        <v>4284738.7427288182</v>
      </c>
      <c r="AD2824" s="358">
        <f>IF(AD2580,0,$D2824*(1+'General Inputs'!$C$4)^(AD$3906-$K$3906))*'General Inputs'!$C$6</f>
        <v>4370433.5175833944</v>
      </c>
      <c r="AE2824" s="358">
        <f>IF(AE2580,0,$D2824*(1+'General Inputs'!$C$4)^(AE$3906-$K$3906))*'General Inputs'!$C$6</f>
        <v>4457842.1879350627</v>
      </c>
      <c r="AF2824" s="358">
        <f>IF(AF2580,0,$D2824*(1+'General Inputs'!$C$4)^(AF$3906-$K$3906))*'General Inputs'!$C$6</f>
        <v>4546999.0316937631</v>
      </c>
      <c r="AG2824" s="358">
        <f>IF(AG2580,0,$D2824*(1+'General Inputs'!$C$4)^(AG$3906-$K$3906))*'General Inputs'!$C$6</f>
        <v>4637939.0123276394</v>
      </c>
      <c r="AH2824" s="358">
        <f>IF(AH2580,0,$D2824*(1+'General Inputs'!$C$4)^(AH$3906-$K$3906))*'General Inputs'!$C$6</f>
        <v>4730697.7925741915</v>
      </c>
      <c r="AI2824" s="358">
        <f>IF(AI2580,0,$D2824*(1+'General Inputs'!$C$4)^(AI$3906-$K$3906))*'General Inputs'!$C$6</f>
        <v>4825311.7484256746</v>
      </c>
      <c r="AJ2824" s="358">
        <f>IF(AJ2580,0,$D2824*(1+'General Inputs'!$C$4)^(AJ$3906-$K$3906))*'General Inputs'!$C$6</f>
        <v>4921817.9833941888</v>
      </c>
    </row>
    <row r="2825" spans="1:36" x14ac:dyDescent="0.25">
      <c r="A2825" s="353" t="s">
        <v>255</v>
      </c>
      <c r="B2825" s="353" t="s">
        <v>559</v>
      </c>
      <c r="C2825" s="441">
        <f t="shared" si="2373"/>
        <v>12500</v>
      </c>
      <c r="D2825" s="397">
        <v>8000000</v>
      </c>
      <c r="E2825" s="397"/>
      <c r="F2825" s="397"/>
      <c r="G2825" s="397"/>
      <c r="H2825" s="397"/>
      <c r="I2825" s="476">
        <f t="shared" si="2374"/>
        <v>22</v>
      </c>
      <c r="J2825" s="476">
        <f t="shared" si="2375"/>
        <v>1</v>
      </c>
      <c r="K2825" s="358">
        <v>0</v>
      </c>
      <c r="L2825" s="358">
        <v>0</v>
      </c>
      <c r="M2825" s="358">
        <v>0</v>
      </c>
      <c r="N2825" s="358">
        <v>0</v>
      </c>
      <c r="O2825" s="358">
        <f>IF(O2581,0,$D2825*(1+'General Inputs'!$C$4)^(O$3906-$K$3906))*'General Inputs'!$C$6</f>
        <v>1298918.5919999999</v>
      </c>
      <c r="P2825" s="358">
        <f>IF(P2581,0,$D2825*(1+'General Inputs'!$C$4)^(P$3906-$K$3906))*'General Inputs'!$C$6</f>
        <v>1324896.9638399999</v>
      </c>
      <c r="Q2825" s="358">
        <f>IF(Q2581,0,$D2825*(1+'General Inputs'!$C$4)^(Q$3906-$K$3906))*'General Inputs'!$C$6</f>
        <v>1351394.9031168001</v>
      </c>
      <c r="R2825" s="358">
        <f>IF(R2581,0,$D2825*(1+'General Inputs'!$C$4)^(R$3906-$K$3906))*'General Inputs'!$C$6</f>
        <v>1378422.8011791357</v>
      </c>
      <c r="S2825" s="358">
        <f>IF(S2581,0,$D2825*(1+'General Inputs'!$C$4)^(S$3906-$K$3906))*'General Inputs'!$C$6</f>
        <v>1405991.2572027186</v>
      </c>
      <c r="T2825" s="358">
        <f>IF(T2581,0,$D2825*(1+'General Inputs'!$C$4)^(T$3906-$K$3906))*'General Inputs'!$C$6</f>
        <v>1434111.082346773</v>
      </c>
      <c r="U2825" s="358">
        <f>IF(U2581,0,$D2825*(1+'General Inputs'!$C$4)^(U$3906-$K$3906))*'General Inputs'!$C$6</f>
        <v>1462793.3039937085</v>
      </c>
      <c r="V2825" s="358">
        <f>IF(V2581,0,$D2825*(1+'General Inputs'!$C$4)^(V$3906-$K$3906))*'General Inputs'!$C$6</f>
        <v>1492049.1700735826</v>
      </c>
      <c r="W2825" s="358">
        <f>IF(W2581,0,$D2825*(1+'General Inputs'!$C$4)^(W$3906-$K$3906))*'General Inputs'!$C$6</f>
        <v>1521890.1534750543</v>
      </c>
      <c r="X2825" s="358">
        <f>IF(X2581,0,$D2825*(1+'General Inputs'!$C$4)^(X$3906-$K$3906))*'General Inputs'!$C$6</f>
        <v>1552327.9565445553</v>
      </c>
      <c r="Y2825" s="358">
        <f>IF(Y2581,0,$D2825*(1+'General Inputs'!$C$4)^(Y$3906-$K$3906))*'General Inputs'!$C$6</f>
        <v>1583374.5156754467</v>
      </c>
      <c r="Z2825" s="358">
        <f>IF(Z2581,0,$D2825*(1+'General Inputs'!$C$4)^(Z$3906-$K$3906))*'General Inputs'!$C$6</f>
        <v>1615042.0059889548</v>
      </c>
      <c r="AA2825" s="358">
        <f>IF(AA2581,0,$D2825*(1+'General Inputs'!$C$4)^(AA$3906-$K$3906))*'General Inputs'!$C$6</f>
        <v>1647342.8461087344</v>
      </c>
      <c r="AB2825" s="358">
        <f>IF(AB2581,0,$D2825*(1+'General Inputs'!$C$4)^(AB$3906-$K$3906))*'General Inputs'!$C$6</f>
        <v>1680289.7030309094</v>
      </c>
      <c r="AC2825" s="358">
        <f>IF(AC2581,0,$D2825*(1+'General Inputs'!$C$4)^(AC$3906-$K$3906))*'General Inputs'!$C$6</f>
        <v>1713895.4970915273</v>
      </c>
      <c r="AD2825" s="358">
        <f>IF(AD2581,0,$D2825*(1+'General Inputs'!$C$4)^(AD$3906-$K$3906))*'General Inputs'!$C$6</f>
        <v>1748173.4070333578</v>
      </c>
      <c r="AE2825" s="358">
        <f>IF(AE2581,0,$D2825*(1+'General Inputs'!$C$4)^(AE$3906-$K$3906))*'General Inputs'!$C$6</f>
        <v>1783136.8751740248</v>
      </c>
      <c r="AF2825" s="358">
        <f>IF(AF2581,0,$D2825*(1+'General Inputs'!$C$4)^(AF$3906-$K$3906))*'General Inputs'!$C$6</f>
        <v>1818799.6126775055</v>
      </c>
      <c r="AG2825" s="358">
        <f>IF(AG2581,0,$D2825*(1+'General Inputs'!$C$4)^(AG$3906-$K$3906))*'General Inputs'!$C$6</f>
        <v>1855175.6049310556</v>
      </c>
      <c r="AH2825" s="358">
        <f>IF(AH2581,0,$D2825*(1+'General Inputs'!$C$4)^(AH$3906-$K$3906))*'General Inputs'!$C$6</f>
        <v>1892279.1170296762</v>
      </c>
      <c r="AI2825" s="358">
        <f>IF(AI2581,0,$D2825*(1+'General Inputs'!$C$4)^(AI$3906-$K$3906))*'General Inputs'!$C$6</f>
        <v>1930124.6993702701</v>
      </c>
      <c r="AJ2825" s="358">
        <f>IF(AJ2581,0,$D2825*(1+'General Inputs'!$C$4)^(AJ$3906-$K$3906))*'General Inputs'!$C$6</f>
        <v>1968727.1933576753</v>
      </c>
    </row>
    <row r="2826" spans="1:36" x14ac:dyDescent="0.25">
      <c r="A2826" s="353" t="s">
        <v>294</v>
      </c>
      <c r="B2826" s="353" t="s">
        <v>295</v>
      </c>
      <c r="C2826" s="441">
        <f t="shared" si="2373"/>
        <v>20000</v>
      </c>
      <c r="D2826" s="397">
        <v>8000000</v>
      </c>
      <c r="E2826" s="397"/>
      <c r="F2826" s="397"/>
      <c r="G2826" s="397"/>
      <c r="H2826" s="397"/>
      <c r="I2826" s="476">
        <f t="shared" si="2374"/>
        <v>22</v>
      </c>
      <c r="J2826" s="476">
        <f t="shared" si="2375"/>
        <v>1</v>
      </c>
      <c r="K2826" s="358">
        <v>0</v>
      </c>
      <c r="L2826" s="358">
        <v>0</v>
      </c>
      <c r="M2826" s="358">
        <v>0</v>
      </c>
      <c r="N2826" s="358">
        <v>0</v>
      </c>
      <c r="O2826" s="358">
        <f>IF(O2582,0,$D2826*(1+'General Inputs'!$C$4)^(O$3906-$K$3906))*'General Inputs'!$C$6</f>
        <v>1298918.5919999999</v>
      </c>
      <c r="P2826" s="358">
        <f>IF(P2582,0,$D2826*(1+'General Inputs'!$C$4)^(P$3906-$K$3906))*'General Inputs'!$C$6</f>
        <v>1324896.9638399999</v>
      </c>
      <c r="Q2826" s="358">
        <f>IF(Q2582,0,$D2826*(1+'General Inputs'!$C$4)^(Q$3906-$K$3906))*'General Inputs'!$C$6</f>
        <v>1351394.9031168001</v>
      </c>
      <c r="R2826" s="358">
        <f>IF(R2582,0,$D2826*(1+'General Inputs'!$C$4)^(R$3906-$K$3906))*'General Inputs'!$C$6</f>
        <v>1378422.8011791357</v>
      </c>
      <c r="S2826" s="358">
        <f>IF(S2582,0,$D2826*(1+'General Inputs'!$C$4)^(S$3906-$K$3906))*'General Inputs'!$C$6</f>
        <v>1405991.2572027186</v>
      </c>
      <c r="T2826" s="358">
        <f>IF(T2582,0,$D2826*(1+'General Inputs'!$C$4)^(T$3906-$K$3906))*'General Inputs'!$C$6</f>
        <v>1434111.082346773</v>
      </c>
      <c r="U2826" s="358">
        <f>IF(U2582,0,$D2826*(1+'General Inputs'!$C$4)^(U$3906-$K$3906))*'General Inputs'!$C$6</f>
        <v>1462793.3039937085</v>
      </c>
      <c r="V2826" s="358">
        <f>IF(V2582,0,$D2826*(1+'General Inputs'!$C$4)^(V$3906-$K$3906))*'General Inputs'!$C$6</f>
        <v>1492049.1700735826</v>
      </c>
      <c r="W2826" s="358">
        <f>IF(W2582,0,$D2826*(1+'General Inputs'!$C$4)^(W$3906-$K$3906))*'General Inputs'!$C$6</f>
        <v>1521890.1534750543</v>
      </c>
      <c r="X2826" s="358">
        <f>IF(X2582,0,$D2826*(1+'General Inputs'!$C$4)^(X$3906-$K$3906))*'General Inputs'!$C$6</f>
        <v>1552327.9565445553</v>
      </c>
      <c r="Y2826" s="358">
        <f>IF(Y2582,0,$D2826*(1+'General Inputs'!$C$4)^(Y$3906-$K$3906))*'General Inputs'!$C$6</f>
        <v>1583374.5156754467</v>
      </c>
      <c r="Z2826" s="358">
        <f>IF(Z2582,0,$D2826*(1+'General Inputs'!$C$4)^(Z$3906-$K$3906))*'General Inputs'!$C$6</f>
        <v>1615042.0059889548</v>
      </c>
      <c r="AA2826" s="358">
        <f>IF(AA2582,0,$D2826*(1+'General Inputs'!$C$4)^(AA$3906-$K$3906))*'General Inputs'!$C$6</f>
        <v>1647342.8461087344</v>
      </c>
      <c r="AB2826" s="358">
        <f>IF(AB2582,0,$D2826*(1+'General Inputs'!$C$4)^(AB$3906-$K$3906))*'General Inputs'!$C$6</f>
        <v>1680289.7030309094</v>
      </c>
      <c r="AC2826" s="358">
        <f>IF(AC2582,0,$D2826*(1+'General Inputs'!$C$4)^(AC$3906-$K$3906))*'General Inputs'!$C$6</f>
        <v>1713895.4970915273</v>
      </c>
      <c r="AD2826" s="358">
        <f>IF(AD2582,0,$D2826*(1+'General Inputs'!$C$4)^(AD$3906-$K$3906))*'General Inputs'!$C$6</f>
        <v>1748173.4070333578</v>
      </c>
      <c r="AE2826" s="358">
        <f>IF(AE2582,0,$D2826*(1+'General Inputs'!$C$4)^(AE$3906-$K$3906))*'General Inputs'!$C$6</f>
        <v>1783136.8751740248</v>
      </c>
      <c r="AF2826" s="358">
        <f>IF(AF2582,0,$D2826*(1+'General Inputs'!$C$4)^(AF$3906-$K$3906))*'General Inputs'!$C$6</f>
        <v>1818799.6126775055</v>
      </c>
      <c r="AG2826" s="358">
        <f>IF(AG2582,0,$D2826*(1+'General Inputs'!$C$4)^(AG$3906-$K$3906))*'General Inputs'!$C$6</f>
        <v>1855175.6049310556</v>
      </c>
      <c r="AH2826" s="358">
        <f>IF(AH2582,0,$D2826*(1+'General Inputs'!$C$4)^(AH$3906-$K$3906))*'General Inputs'!$C$6</f>
        <v>1892279.1170296762</v>
      </c>
      <c r="AI2826" s="358">
        <f>IF(AI2582,0,$D2826*(1+'General Inputs'!$C$4)^(AI$3906-$K$3906))*'General Inputs'!$C$6</f>
        <v>1930124.6993702701</v>
      </c>
      <c r="AJ2826" s="358">
        <f>IF(AJ2582,0,$D2826*(1+'General Inputs'!$C$4)^(AJ$3906-$K$3906))*'General Inputs'!$C$6</f>
        <v>1968727.1933576753</v>
      </c>
    </row>
    <row r="2827" spans="1:36" x14ac:dyDescent="0.25">
      <c r="A2827" s="353" t="s">
        <v>402</v>
      </c>
      <c r="B2827" s="353" t="s">
        <v>402</v>
      </c>
      <c r="C2827" s="441">
        <f t="shared" si="2373"/>
        <v>1000</v>
      </c>
      <c r="D2827" s="397">
        <v>500000</v>
      </c>
      <c r="E2827" s="397"/>
      <c r="F2827" s="397"/>
      <c r="G2827" s="397"/>
      <c r="H2827" s="397"/>
      <c r="I2827" s="476">
        <f t="shared" si="2374"/>
        <v>22</v>
      </c>
      <c r="J2827" s="476">
        <f t="shared" si="2375"/>
        <v>1</v>
      </c>
      <c r="K2827" s="358">
        <v>0</v>
      </c>
      <c r="L2827" s="358">
        <v>0</v>
      </c>
      <c r="M2827" s="358">
        <v>0</v>
      </c>
      <c r="N2827" s="358">
        <v>0</v>
      </c>
      <c r="O2827" s="358">
        <f>IF(O2583,0,$D2827*(1+'General Inputs'!$C$4)^(O$3906-$K$3906))*'General Inputs'!$C$6</f>
        <v>81182.411999999997</v>
      </c>
      <c r="P2827" s="358">
        <f>IF(P2583,0,$D2827*(1+'General Inputs'!$C$4)^(P$3906-$K$3906))*'General Inputs'!$C$6</f>
        <v>82806.060239999992</v>
      </c>
      <c r="Q2827" s="358">
        <f>IF(Q2583,0,$D2827*(1+'General Inputs'!$C$4)^(Q$3906-$K$3906))*'General Inputs'!$C$6</f>
        <v>84462.181444800008</v>
      </c>
      <c r="R2827" s="358">
        <f>IF(R2583,0,$D2827*(1+'General Inputs'!$C$4)^(R$3906-$K$3906))*'General Inputs'!$C$6</f>
        <v>86151.42507369598</v>
      </c>
      <c r="S2827" s="358">
        <f>IF(S2583,0,$D2827*(1+'General Inputs'!$C$4)^(S$3906-$K$3906))*'General Inputs'!$C$6</f>
        <v>87874.453575169915</v>
      </c>
      <c r="T2827" s="358">
        <f>IF(T2583,0,$D2827*(1+'General Inputs'!$C$4)^(T$3906-$K$3906))*'General Inputs'!$C$6</f>
        <v>89631.942646673313</v>
      </c>
      <c r="U2827" s="358">
        <f>IF(U2583,0,$D2827*(1+'General Inputs'!$C$4)^(U$3906-$K$3906))*'General Inputs'!$C$6</f>
        <v>91424.581499606778</v>
      </c>
      <c r="V2827" s="358">
        <f>IF(V2583,0,$D2827*(1+'General Inputs'!$C$4)^(V$3906-$K$3906))*'General Inputs'!$C$6</f>
        <v>93253.07312959891</v>
      </c>
      <c r="W2827" s="358">
        <f>IF(W2583,0,$D2827*(1+'General Inputs'!$C$4)^(W$3906-$K$3906))*'General Inputs'!$C$6</f>
        <v>95118.134592190894</v>
      </c>
      <c r="X2827" s="358">
        <f>IF(X2583,0,$D2827*(1+'General Inputs'!$C$4)^(X$3906-$K$3906))*'General Inputs'!$C$6</f>
        <v>97020.497284034704</v>
      </c>
      <c r="Y2827" s="358">
        <f>IF(Y2583,0,$D2827*(1+'General Inputs'!$C$4)^(Y$3906-$K$3906))*'General Inputs'!$C$6</f>
        <v>98960.90722971542</v>
      </c>
      <c r="Z2827" s="358">
        <f>IF(Z2583,0,$D2827*(1+'General Inputs'!$C$4)^(Z$3906-$K$3906))*'General Inputs'!$C$6</f>
        <v>100940.12537430967</v>
      </c>
      <c r="AA2827" s="358">
        <f>IF(AA2583,0,$D2827*(1+'General Inputs'!$C$4)^(AA$3906-$K$3906))*'General Inputs'!$C$6</f>
        <v>102958.9278817959</v>
      </c>
      <c r="AB2827" s="358">
        <f>IF(AB2583,0,$D2827*(1+'General Inputs'!$C$4)^(AB$3906-$K$3906))*'General Inputs'!$C$6</f>
        <v>105018.10643943184</v>
      </c>
      <c r="AC2827" s="358">
        <f>IF(AC2583,0,$D2827*(1+'General Inputs'!$C$4)^(AC$3906-$K$3906))*'General Inputs'!$C$6</f>
        <v>107118.46856822046</v>
      </c>
      <c r="AD2827" s="358">
        <f>IF(AD2583,0,$D2827*(1+'General Inputs'!$C$4)^(AD$3906-$K$3906))*'General Inputs'!$C$6</f>
        <v>109260.83793958486</v>
      </c>
      <c r="AE2827" s="358">
        <f>IF(AE2583,0,$D2827*(1+'General Inputs'!$C$4)^(AE$3906-$K$3906))*'General Inputs'!$C$6</f>
        <v>111446.05469837655</v>
      </c>
      <c r="AF2827" s="358">
        <f>IF(AF2583,0,$D2827*(1+'General Inputs'!$C$4)^(AF$3906-$K$3906))*'General Inputs'!$C$6</f>
        <v>113674.97579234409</v>
      </c>
      <c r="AG2827" s="358">
        <f>IF(AG2583,0,$D2827*(1+'General Inputs'!$C$4)^(AG$3906-$K$3906))*'General Inputs'!$C$6</f>
        <v>115948.47530819097</v>
      </c>
      <c r="AH2827" s="358">
        <f>IF(AH2583,0,$D2827*(1+'General Inputs'!$C$4)^(AH$3906-$K$3906))*'General Inputs'!$C$6</f>
        <v>118267.44481435476</v>
      </c>
      <c r="AI2827" s="358">
        <f>IF(AI2583,0,$D2827*(1+'General Inputs'!$C$4)^(AI$3906-$K$3906))*'General Inputs'!$C$6</f>
        <v>120632.79371064188</v>
      </c>
      <c r="AJ2827" s="358">
        <f>IF(AJ2583,0,$D2827*(1+'General Inputs'!$C$4)^(AJ$3906-$K$3906))*'General Inputs'!$C$6</f>
        <v>123045.44958485471</v>
      </c>
    </row>
    <row r="2828" spans="1:36" x14ac:dyDescent="0.25">
      <c r="A2828" s="353" t="s">
        <v>273</v>
      </c>
      <c r="B2828" s="353" t="s">
        <v>273</v>
      </c>
      <c r="C2828" s="441">
        <f t="shared" si="2373"/>
        <v>600</v>
      </c>
      <c r="D2828" s="397">
        <v>500000</v>
      </c>
      <c r="E2828" s="397"/>
      <c r="F2828" s="397"/>
      <c r="G2828" s="397"/>
      <c r="H2828" s="397"/>
      <c r="I2828" s="476">
        <f t="shared" si="2374"/>
        <v>22</v>
      </c>
      <c r="J2828" s="476">
        <f t="shared" si="2375"/>
        <v>1</v>
      </c>
      <c r="K2828" s="358">
        <v>0</v>
      </c>
      <c r="L2828" s="358">
        <v>0</v>
      </c>
      <c r="M2828" s="358">
        <v>0</v>
      </c>
      <c r="N2828" s="358">
        <v>0</v>
      </c>
      <c r="O2828" s="358">
        <f>IF(O2584,0,$D2828*(1+'General Inputs'!$C$4)^(O$3906-$K$3906))*'General Inputs'!$C$6</f>
        <v>81182.411999999997</v>
      </c>
      <c r="P2828" s="358">
        <f>IF(P2584,0,$D2828*(1+'General Inputs'!$C$4)^(P$3906-$K$3906))*'General Inputs'!$C$6</f>
        <v>82806.060239999992</v>
      </c>
      <c r="Q2828" s="358">
        <f>IF(Q2584,0,$D2828*(1+'General Inputs'!$C$4)^(Q$3906-$K$3906))*'General Inputs'!$C$6</f>
        <v>84462.181444800008</v>
      </c>
      <c r="R2828" s="358">
        <f>IF(R2584,0,$D2828*(1+'General Inputs'!$C$4)^(R$3906-$K$3906))*'General Inputs'!$C$6</f>
        <v>86151.42507369598</v>
      </c>
      <c r="S2828" s="358">
        <f>IF(S2584,0,$D2828*(1+'General Inputs'!$C$4)^(S$3906-$K$3906))*'General Inputs'!$C$6</f>
        <v>87874.453575169915</v>
      </c>
      <c r="T2828" s="358">
        <f>IF(T2584,0,$D2828*(1+'General Inputs'!$C$4)^(T$3906-$K$3906))*'General Inputs'!$C$6</f>
        <v>89631.942646673313</v>
      </c>
      <c r="U2828" s="358">
        <f>IF(U2584,0,$D2828*(1+'General Inputs'!$C$4)^(U$3906-$K$3906))*'General Inputs'!$C$6</f>
        <v>91424.581499606778</v>
      </c>
      <c r="V2828" s="358">
        <f>IF(V2584,0,$D2828*(1+'General Inputs'!$C$4)^(V$3906-$K$3906))*'General Inputs'!$C$6</f>
        <v>93253.07312959891</v>
      </c>
      <c r="W2828" s="358">
        <f>IF(W2584,0,$D2828*(1+'General Inputs'!$C$4)^(W$3906-$K$3906))*'General Inputs'!$C$6</f>
        <v>95118.134592190894</v>
      </c>
      <c r="X2828" s="358">
        <f>IF(X2584,0,$D2828*(1+'General Inputs'!$C$4)^(X$3906-$K$3906))*'General Inputs'!$C$6</f>
        <v>97020.497284034704</v>
      </c>
      <c r="Y2828" s="358">
        <f>IF(Y2584,0,$D2828*(1+'General Inputs'!$C$4)^(Y$3906-$K$3906))*'General Inputs'!$C$6</f>
        <v>98960.90722971542</v>
      </c>
      <c r="Z2828" s="358">
        <f>IF(Z2584,0,$D2828*(1+'General Inputs'!$C$4)^(Z$3906-$K$3906))*'General Inputs'!$C$6</f>
        <v>100940.12537430967</v>
      </c>
      <c r="AA2828" s="358">
        <f>IF(AA2584,0,$D2828*(1+'General Inputs'!$C$4)^(AA$3906-$K$3906))*'General Inputs'!$C$6</f>
        <v>102958.9278817959</v>
      </c>
      <c r="AB2828" s="358">
        <f>IF(AB2584,0,$D2828*(1+'General Inputs'!$C$4)^(AB$3906-$K$3906))*'General Inputs'!$C$6</f>
        <v>105018.10643943184</v>
      </c>
      <c r="AC2828" s="358">
        <f>IF(AC2584,0,$D2828*(1+'General Inputs'!$C$4)^(AC$3906-$K$3906))*'General Inputs'!$C$6</f>
        <v>107118.46856822046</v>
      </c>
      <c r="AD2828" s="358">
        <f>IF(AD2584,0,$D2828*(1+'General Inputs'!$C$4)^(AD$3906-$K$3906))*'General Inputs'!$C$6</f>
        <v>109260.83793958486</v>
      </c>
      <c r="AE2828" s="358">
        <f>IF(AE2584,0,$D2828*(1+'General Inputs'!$C$4)^(AE$3906-$K$3906))*'General Inputs'!$C$6</f>
        <v>111446.05469837655</v>
      </c>
      <c r="AF2828" s="358">
        <f>IF(AF2584,0,$D2828*(1+'General Inputs'!$C$4)^(AF$3906-$K$3906))*'General Inputs'!$C$6</f>
        <v>113674.97579234409</v>
      </c>
      <c r="AG2828" s="358">
        <f>IF(AG2584,0,$D2828*(1+'General Inputs'!$C$4)^(AG$3906-$K$3906))*'General Inputs'!$C$6</f>
        <v>115948.47530819097</v>
      </c>
      <c r="AH2828" s="358">
        <f>IF(AH2584,0,$D2828*(1+'General Inputs'!$C$4)^(AH$3906-$K$3906))*'General Inputs'!$C$6</f>
        <v>118267.44481435476</v>
      </c>
      <c r="AI2828" s="358">
        <f>IF(AI2584,0,$D2828*(1+'General Inputs'!$C$4)^(AI$3906-$K$3906))*'General Inputs'!$C$6</f>
        <v>120632.79371064188</v>
      </c>
      <c r="AJ2828" s="358">
        <f>IF(AJ2584,0,$D2828*(1+'General Inputs'!$C$4)^(AJ$3906-$K$3906))*'General Inputs'!$C$6</f>
        <v>123045.44958485471</v>
      </c>
    </row>
    <row r="2829" spans="1:36" x14ac:dyDescent="0.25">
      <c r="A2829" s="353" t="s">
        <v>256</v>
      </c>
      <c r="B2829" s="353" t="s">
        <v>386</v>
      </c>
      <c r="C2829" s="441">
        <f t="shared" si="2373"/>
        <v>20000</v>
      </c>
      <c r="D2829" s="397">
        <v>8000000</v>
      </c>
      <c r="E2829" s="397"/>
      <c r="F2829" s="397"/>
      <c r="G2829" s="397"/>
      <c r="H2829" s="397"/>
      <c r="I2829" s="476">
        <f t="shared" si="2374"/>
        <v>22</v>
      </c>
      <c r="J2829" s="476">
        <f t="shared" si="2375"/>
        <v>1</v>
      </c>
      <c r="K2829" s="358">
        <v>0</v>
      </c>
      <c r="L2829" s="358">
        <v>0</v>
      </c>
      <c r="M2829" s="358">
        <v>0</v>
      </c>
      <c r="N2829" s="358">
        <v>0</v>
      </c>
      <c r="O2829" s="358">
        <f>IF(O2585,0,$D2829*(1+'General Inputs'!$C$4)^(O$3906-$K$3906))*'General Inputs'!$C$6</f>
        <v>1298918.5919999999</v>
      </c>
      <c r="P2829" s="358">
        <f>IF(P2585,0,$D2829*(1+'General Inputs'!$C$4)^(P$3906-$K$3906))*'General Inputs'!$C$6</f>
        <v>1324896.9638399999</v>
      </c>
      <c r="Q2829" s="358">
        <f>IF(Q2585,0,$D2829*(1+'General Inputs'!$C$4)^(Q$3906-$K$3906))*'General Inputs'!$C$6</f>
        <v>1351394.9031168001</v>
      </c>
      <c r="R2829" s="358">
        <f>IF(R2585,0,$D2829*(1+'General Inputs'!$C$4)^(R$3906-$K$3906))*'General Inputs'!$C$6</f>
        <v>1378422.8011791357</v>
      </c>
      <c r="S2829" s="358">
        <f>IF(S2585,0,$D2829*(1+'General Inputs'!$C$4)^(S$3906-$K$3906))*'General Inputs'!$C$6</f>
        <v>1405991.2572027186</v>
      </c>
      <c r="T2829" s="358">
        <f>IF(T2585,0,$D2829*(1+'General Inputs'!$C$4)^(T$3906-$K$3906))*'General Inputs'!$C$6</f>
        <v>1434111.082346773</v>
      </c>
      <c r="U2829" s="358">
        <f>IF(U2585,0,$D2829*(1+'General Inputs'!$C$4)^(U$3906-$K$3906))*'General Inputs'!$C$6</f>
        <v>1462793.3039937085</v>
      </c>
      <c r="V2829" s="358">
        <f>IF(V2585,0,$D2829*(1+'General Inputs'!$C$4)^(V$3906-$K$3906))*'General Inputs'!$C$6</f>
        <v>1492049.1700735826</v>
      </c>
      <c r="W2829" s="358">
        <f>IF(W2585,0,$D2829*(1+'General Inputs'!$C$4)^(W$3906-$K$3906))*'General Inputs'!$C$6</f>
        <v>1521890.1534750543</v>
      </c>
      <c r="X2829" s="358">
        <f>IF(X2585,0,$D2829*(1+'General Inputs'!$C$4)^(X$3906-$K$3906))*'General Inputs'!$C$6</f>
        <v>1552327.9565445553</v>
      </c>
      <c r="Y2829" s="358">
        <f>IF(Y2585,0,$D2829*(1+'General Inputs'!$C$4)^(Y$3906-$K$3906))*'General Inputs'!$C$6</f>
        <v>1583374.5156754467</v>
      </c>
      <c r="Z2829" s="358">
        <f>IF(Z2585,0,$D2829*(1+'General Inputs'!$C$4)^(Z$3906-$K$3906))*'General Inputs'!$C$6</f>
        <v>1615042.0059889548</v>
      </c>
      <c r="AA2829" s="358">
        <f>IF(AA2585,0,$D2829*(1+'General Inputs'!$C$4)^(AA$3906-$K$3906))*'General Inputs'!$C$6</f>
        <v>1647342.8461087344</v>
      </c>
      <c r="AB2829" s="358">
        <f>IF(AB2585,0,$D2829*(1+'General Inputs'!$C$4)^(AB$3906-$K$3906))*'General Inputs'!$C$6</f>
        <v>1680289.7030309094</v>
      </c>
      <c r="AC2829" s="358">
        <f>IF(AC2585,0,$D2829*(1+'General Inputs'!$C$4)^(AC$3906-$K$3906))*'General Inputs'!$C$6</f>
        <v>1713895.4970915273</v>
      </c>
      <c r="AD2829" s="358">
        <f>IF(AD2585,0,$D2829*(1+'General Inputs'!$C$4)^(AD$3906-$K$3906))*'General Inputs'!$C$6</f>
        <v>1748173.4070333578</v>
      </c>
      <c r="AE2829" s="358">
        <f>IF(AE2585,0,$D2829*(1+'General Inputs'!$C$4)^(AE$3906-$K$3906))*'General Inputs'!$C$6</f>
        <v>1783136.8751740248</v>
      </c>
      <c r="AF2829" s="358">
        <f>IF(AF2585,0,$D2829*(1+'General Inputs'!$C$4)^(AF$3906-$K$3906))*'General Inputs'!$C$6</f>
        <v>1818799.6126775055</v>
      </c>
      <c r="AG2829" s="358">
        <f>IF(AG2585,0,$D2829*(1+'General Inputs'!$C$4)^(AG$3906-$K$3906))*'General Inputs'!$C$6</f>
        <v>1855175.6049310556</v>
      </c>
      <c r="AH2829" s="358">
        <f>IF(AH2585,0,$D2829*(1+'General Inputs'!$C$4)^(AH$3906-$K$3906))*'General Inputs'!$C$6</f>
        <v>1892279.1170296762</v>
      </c>
      <c r="AI2829" s="358">
        <f>IF(AI2585,0,$D2829*(1+'General Inputs'!$C$4)^(AI$3906-$K$3906))*'General Inputs'!$C$6</f>
        <v>1930124.6993702701</v>
      </c>
      <c r="AJ2829" s="358">
        <f>IF(AJ2585,0,$D2829*(1+'General Inputs'!$C$4)^(AJ$3906-$K$3906))*'General Inputs'!$C$6</f>
        <v>1968727.1933576753</v>
      </c>
    </row>
    <row r="2830" spans="1:36" x14ac:dyDescent="0.25">
      <c r="A2830" s="353" t="s">
        <v>256</v>
      </c>
      <c r="B2830" s="353" t="s">
        <v>348</v>
      </c>
      <c r="C2830" s="441">
        <f t="shared" si="2373"/>
        <v>20000</v>
      </c>
      <c r="D2830" s="397">
        <v>8000000</v>
      </c>
      <c r="E2830" s="397"/>
      <c r="F2830" s="397"/>
      <c r="G2830" s="397"/>
      <c r="H2830" s="397"/>
      <c r="I2830" s="476">
        <f t="shared" si="2374"/>
        <v>22</v>
      </c>
      <c r="J2830" s="476">
        <f t="shared" si="2375"/>
        <v>1</v>
      </c>
      <c r="K2830" s="358">
        <v>0</v>
      </c>
      <c r="L2830" s="358">
        <v>0</v>
      </c>
      <c r="M2830" s="358">
        <v>0</v>
      </c>
      <c r="N2830" s="358">
        <v>0</v>
      </c>
      <c r="O2830" s="358">
        <f>IF(O2586,0,$D2830*(1+'General Inputs'!$C$4)^(O$3906-$K$3906))*'General Inputs'!$C$6</f>
        <v>1298918.5919999999</v>
      </c>
      <c r="P2830" s="358">
        <f>IF(P2586,0,$D2830*(1+'General Inputs'!$C$4)^(P$3906-$K$3906))*'General Inputs'!$C$6</f>
        <v>1324896.9638399999</v>
      </c>
      <c r="Q2830" s="358">
        <f>IF(Q2586,0,$D2830*(1+'General Inputs'!$C$4)^(Q$3906-$K$3906))*'General Inputs'!$C$6</f>
        <v>1351394.9031168001</v>
      </c>
      <c r="R2830" s="358">
        <f>IF(R2586,0,$D2830*(1+'General Inputs'!$C$4)^(R$3906-$K$3906))*'General Inputs'!$C$6</f>
        <v>1378422.8011791357</v>
      </c>
      <c r="S2830" s="358">
        <f>IF(S2586,0,$D2830*(1+'General Inputs'!$C$4)^(S$3906-$K$3906))*'General Inputs'!$C$6</f>
        <v>1405991.2572027186</v>
      </c>
      <c r="T2830" s="358">
        <f>IF(T2586,0,$D2830*(1+'General Inputs'!$C$4)^(T$3906-$K$3906))*'General Inputs'!$C$6</f>
        <v>1434111.082346773</v>
      </c>
      <c r="U2830" s="358">
        <f>IF(U2586,0,$D2830*(1+'General Inputs'!$C$4)^(U$3906-$K$3906))*'General Inputs'!$C$6</f>
        <v>1462793.3039937085</v>
      </c>
      <c r="V2830" s="358">
        <f>IF(V2586,0,$D2830*(1+'General Inputs'!$C$4)^(V$3906-$K$3906))*'General Inputs'!$C$6</f>
        <v>1492049.1700735826</v>
      </c>
      <c r="W2830" s="358">
        <f>IF(W2586,0,$D2830*(1+'General Inputs'!$C$4)^(W$3906-$K$3906))*'General Inputs'!$C$6</f>
        <v>1521890.1534750543</v>
      </c>
      <c r="X2830" s="358">
        <f>IF(X2586,0,$D2830*(1+'General Inputs'!$C$4)^(X$3906-$K$3906))*'General Inputs'!$C$6</f>
        <v>1552327.9565445553</v>
      </c>
      <c r="Y2830" s="358">
        <f>IF(Y2586,0,$D2830*(1+'General Inputs'!$C$4)^(Y$3906-$K$3906))*'General Inputs'!$C$6</f>
        <v>1583374.5156754467</v>
      </c>
      <c r="Z2830" s="358">
        <f>IF(Z2586,0,$D2830*(1+'General Inputs'!$C$4)^(Z$3906-$K$3906))*'General Inputs'!$C$6</f>
        <v>1615042.0059889548</v>
      </c>
      <c r="AA2830" s="358">
        <f>IF(AA2586,0,$D2830*(1+'General Inputs'!$C$4)^(AA$3906-$K$3906))*'General Inputs'!$C$6</f>
        <v>1647342.8461087344</v>
      </c>
      <c r="AB2830" s="358">
        <f>IF(AB2586,0,$D2830*(1+'General Inputs'!$C$4)^(AB$3906-$K$3906))*'General Inputs'!$C$6</f>
        <v>1680289.7030309094</v>
      </c>
      <c r="AC2830" s="358">
        <f>IF(AC2586,0,$D2830*(1+'General Inputs'!$C$4)^(AC$3906-$K$3906))*'General Inputs'!$C$6</f>
        <v>1713895.4970915273</v>
      </c>
      <c r="AD2830" s="358">
        <f>IF(AD2586,0,$D2830*(1+'General Inputs'!$C$4)^(AD$3906-$K$3906))*'General Inputs'!$C$6</f>
        <v>1748173.4070333578</v>
      </c>
      <c r="AE2830" s="358">
        <f>IF(AE2586,0,$D2830*(1+'General Inputs'!$C$4)^(AE$3906-$K$3906))*'General Inputs'!$C$6</f>
        <v>1783136.8751740248</v>
      </c>
      <c r="AF2830" s="358">
        <f>IF(AF2586,0,$D2830*(1+'General Inputs'!$C$4)^(AF$3906-$K$3906))*'General Inputs'!$C$6</f>
        <v>1818799.6126775055</v>
      </c>
      <c r="AG2830" s="358">
        <f>IF(AG2586,0,$D2830*(1+'General Inputs'!$C$4)^(AG$3906-$K$3906))*'General Inputs'!$C$6</f>
        <v>1855175.6049310556</v>
      </c>
      <c r="AH2830" s="358">
        <f>IF(AH2586,0,$D2830*(1+'General Inputs'!$C$4)^(AH$3906-$K$3906))*'General Inputs'!$C$6</f>
        <v>1892279.1170296762</v>
      </c>
      <c r="AI2830" s="358">
        <f>IF(AI2586,0,$D2830*(1+'General Inputs'!$C$4)^(AI$3906-$K$3906))*'General Inputs'!$C$6</f>
        <v>1930124.6993702701</v>
      </c>
      <c r="AJ2830" s="358">
        <f>IF(AJ2586,0,$D2830*(1+'General Inputs'!$C$4)^(AJ$3906-$K$3906))*'General Inputs'!$C$6</f>
        <v>1968727.1933576753</v>
      </c>
    </row>
    <row r="2831" spans="1:36" x14ac:dyDescent="0.25">
      <c r="A2831" s="353" t="s">
        <v>256</v>
      </c>
      <c r="B2831" s="353" t="s">
        <v>409</v>
      </c>
      <c r="C2831" s="441">
        <f t="shared" si="2373"/>
        <v>20000</v>
      </c>
      <c r="D2831" s="397">
        <v>8000000</v>
      </c>
      <c r="E2831" s="397"/>
      <c r="F2831" s="397"/>
      <c r="G2831" s="397"/>
      <c r="H2831" s="397"/>
      <c r="I2831" s="476">
        <f t="shared" si="2374"/>
        <v>22</v>
      </c>
      <c r="J2831" s="476">
        <f t="shared" si="2375"/>
        <v>1</v>
      </c>
      <c r="K2831" s="358">
        <v>0</v>
      </c>
      <c r="L2831" s="358">
        <v>0</v>
      </c>
      <c r="M2831" s="358">
        <v>0</v>
      </c>
      <c r="N2831" s="358">
        <v>0</v>
      </c>
      <c r="O2831" s="358">
        <f>IF(O2587,0,$D2831*(1+'General Inputs'!$C$4)^(O$3906-$K$3906))*'General Inputs'!$C$6</f>
        <v>1298918.5919999999</v>
      </c>
      <c r="P2831" s="358">
        <f>IF(P2587,0,$D2831*(1+'General Inputs'!$C$4)^(P$3906-$K$3906))*'General Inputs'!$C$6</f>
        <v>1324896.9638399999</v>
      </c>
      <c r="Q2831" s="358">
        <f>IF(Q2587,0,$D2831*(1+'General Inputs'!$C$4)^(Q$3906-$K$3906))*'General Inputs'!$C$6</f>
        <v>1351394.9031168001</v>
      </c>
      <c r="R2831" s="358">
        <f>IF(R2587,0,$D2831*(1+'General Inputs'!$C$4)^(R$3906-$K$3906))*'General Inputs'!$C$6</f>
        <v>1378422.8011791357</v>
      </c>
      <c r="S2831" s="358">
        <f>IF(S2587,0,$D2831*(1+'General Inputs'!$C$4)^(S$3906-$K$3906))*'General Inputs'!$C$6</f>
        <v>1405991.2572027186</v>
      </c>
      <c r="T2831" s="358">
        <f>IF(T2587,0,$D2831*(1+'General Inputs'!$C$4)^(T$3906-$K$3906))*'General Inputs'!$C$6</f>
        <v>1434111.082346773</v>
      </c>
      <c r="U2831" s="358">
        <f>IF(U2587,0,$D2831*(1+'General Inputs'!$C$4)^(U$3906-$K$3906))*'General Inputs'!$C$6</f>
        <v>1462793.3039937085</v>
      </c>
      <c r="V2831" s="358">
        <f>IF(V2587,0,$D2831*(1+'General Inputs'!$C$4)^(V$3906-$K$3906))*'General Inputs'!$C$6</f>
        <v>1492049.1700735826</v>
      </c>
      <c r="W2831" s="358">
        <f>IF(W2587,0,$D2831*(1+'General Inputs'!$C$4)^(W$3906-$K$3906))*'General Inputs'!$C$6</f>
        <v>1521890.1534750543</v>
      </c>
      <c r="X2831" s="358">
        <f>IF(X2587,0,$D2831*(1+'General Inputs'!$C$4)^(X$3906-$K$3906))*'General Inputs'!$C$6</f>
        <v>1552327.9565445553</v>
      </c>
      <c r="Y2831" s="358">
        <f>IF(Y2587,0,$D2831*(1+'General Inputs'!$C$4)^(Y$3906-$K$3906))*'General Inputs'!$C$6</f>
        <v>1583374.5156754467</v>
      </c>
      <c r="Z2831" s="358">
        <f>IF(Z2587,0,$D2831*(1+'General Inputs'!$C$4)^(Z$3906-$K$3906))*'General Inputs'!$C$6</f>
        <v>1615042.0059889548</v>
      </c>
      <c r="AA2831" s="358">
        <f>IF(AA2587,0,$D2831*(1+'General Inputs'!$C$4)^(AA$3906-$K$3906))*'General Inputs'!$C$6</f>
        <v>1647342.8461087344</v>
      </c>
      <c r="AB2831" s="358">
        <f>IF(AB2587,0,$D2831*(1+'General Inputs'!$C$4)^(AB$3906-$K$3906))*'General Inputs'!$C$6</f>
        <v>1680289.7030309094</v>
      </c>
      <c r="AC2831" s="358">
        <f>IF(AC2587,0,$D2831*(1+'General Inputs'!$C$4)^(AC$3906-$K$3906))*'General Inputs'!$C$6</f>
        <v>1713895.4970915273</v>
      </c>
      <c r="AD2831" s="358">
        <f>IF(AD2587,0,$D2831*(1+'General Inputs'!$C$4)^(AD$3906-$K$3906))*'General Inputs'!$C$6</f>
        <v>1748173.4070333578</v>
      </c>
      <c r="AE2831" s="358">
        <f>IF(AE2587,0,$D2831*(1+'General Inputs'!$C$4)^(AE$3906-$K$3906))*'General Inputs'!$C$6</f>
        <v>1783136.8751740248</v>
      </c>
      <c r="AF2831" s="358">
        <f>IF(AF2587,0,$D2831*(1+'General Inputs'!$C$4)^(AF$3906-$K$3906))*'General Inputs'!$C$6</f>
        <v>1818799.6126775055</v>
      </c>
      <c r="AG2831" s="358">
        <f>IF(AG2587,0,$D2831*(1+'General Inputs'!$C$4)^(AG$3906-$K$3906))*'General Inputs'!$C$6</f>
        <v>1855175.6049310556</v>
      </c>
      <c r="AH2831" s="358">
        <f>IF(AH2587,0,$D2831*(1+'General Inputs'!$C$4)^(AH$3906-$K$3906))*'General Inputs'!$C$6</f>
        <v>1892279.1170296762</v>
      </c>
      <c r="AI2831" s="358">
        <f>IF(AI2587,0,$D2831*(1+'General Inputs'!$C$4)^(AI$3906-$K$3906))*'General Inputs'!$C$6</f>
        <v>1930124.6993702701</v>
      </c>
      <c r="AJ2831" s="358">
        <f>IF(AJ2587,0,$D2831*(1+'General Inputs'!$C$4)^(AJ$3906-$K$3906))*'General Inputs'!$C$6</f>
        <v>1968727.1933576753</v>
      </c>
    </row>
    <row r="2832" spans="1:36" x14ac:dyDescent="0.25">
      <c r="A2832" s="353" t="s">
        <v>503</v>
      </c>
      <c r="B2832" s="353" t="s">
        <v>503</v>
      </c>
      <c r="C2832" s="441">
        <f t="shared" si="2373"/>
        <v>1500</v>
      </c>
      <c r="D2832" s="397">
        <v>1750000</v>
      </c>
      <c r="E2832" s="397"/>
      <c r="F2832" s="397"/>
      <c r="G2832" s="397"/>
      <c r="H2832" s="397"/>
      <c r="I2832" s="476">
        <f t="shared" si="2374"/>
        <v>22</v>
      </c>
      <c r="J2832" s="476">
        <f t="shared" si="2375"/>
        <v>1</v>
      </c>
      <c r="K2832" s="358">
        <v>0</v>
      </c>
      <c r="L2832" s="358">
        <v>0</v>
      </c>
      <c r="M2832" s="358">
        <v>0</v>
      </c>
      <c r="N2832" s="358">
        <v>0</v>
      </c>
      <c r="O2832" s="358">
        <f>IF(O2588,0,$D2832*(1+'General Inputs'!$C$4)^(O$3906-$K$3906))*'General Inputs'!$C$6</f>
        <v>284138.44199999998</v>
      </c>
      <c r="P2832" s="358">
        <f>IF(P2588,0,$D2832*(1+'General Inputs'!$C$4)^(P$3906-$K$3906))*'General Inputs'!$C$6</f>
        <v>289821.21083999996</v>
      </c>
      <c r="Q2832" s="358">
        <f>IF(Q2588,0,$D2832*(1+'General Inputs'!$C$4)^(Q$3906-$K$3906))*'General Inputs'!$C$6</f>
        <v>295617.63505679998</v>
      </c>
      <c r="R2832" s="358">
        <f>IF(R2588,0,$D2832*(1+'General Inputs'!$C$4)^(R$3906-$K$3906))*'General Inputs'!$C$6</f>
        <v>301529.98775793595</v>
      </c>
      <c r="S2832" s="358">
        <f>IF(S2588,0,$D2832*(1+'General Inputs'!$C$4)^(S$3906-$K$3906))*'General Inputs'!$C$6</f>
        <v>307560.58751309471</v>
      </c>
      <c r="T2832" s="358">
        <f>IF(T2588,0,$D2832*(1+'General Inputs'!$C$4)^(T$3906-$K$3906))*'General Inputs'!$C$6</f>
        <v>313711.79926335654</v>
      </c>
      <c r="U2832" s="358">
        <f>IF(U2588,0,$D2832*(1+'General Inputs'!$C$4)^(U$3906-$K$3906))*'General Inputs'!$C$6</f>
        <v>319986.03524862375</v>
      </c>
      <c r="V2832" s="358">
        <f>IF(V2588,0,$D2832*(1+'General Inputs'!$C$4)^(V$3906-$K$3906))*'General Inputs'!$C$6</f>
        <v>326385.75595359615</v>
      </c>
      <c r="W2832" s="358">
        <f>IF(W2588,0,$D2832*(1+'General Inputs'!$C$4)^(W$3906-$K$3906))*'General Inputs'!$C$6</f>
        <v>332913.47107266809</v>
      </c>
      <c r="X2832" s="358">
        <f>IF(X2588,0,$D2832*(1+'General Inputs'!$C$4)^(X$3906-$K$3906))*'General Inputs'!$C$6</f>
        <v>339571.74049412145</v>
      </c>
      <c r="Y2832" s="358">
        <f>IF(Y2588,0,$D2832*(1+'General Inputs'!$C$4)^(Y$3906-$K$3906))*'General Inputs'!$C$6</f>
        <v>346363.17530400393</v>
      </c>
      <c r="Z2832" s="358">
        <f>IF(Z2588,0,$D2832*(1+'General Inputs'!$C$4)^(Z$3906-$K$3906))*'General Inputs'!$C$6</f>
        <v>353290.43881008396</v>
      </c>
      <c r="AA2832" s="358">
        <f>IF(AA2588,0,$D2832*(1+'General Inputs'!$C$4)^(AA$3906-$K$3906))*'General Inputs'!$C$6</f>
        <v>360356.2475862857</v>
      </c>
      <c r="AB2832" s="358">
        <f>IF(AB2588,0,$D2832*(1+'General Inputs'!$C$4)^(AB$3906-$K$3906))*'General Inputs'!$C$6</f>
        <v>367563.37253801135</v>
      </c>
      <c r="AC2832" s="358">
        <f>IF(AC2588,0,$D2832*(1+'General Inputs'!$C$4)^(AC$3906-$K$3906))*'General Inputs'!$C$6</f>
        <v>374914.63998877158</v>
      </c>
      <c r="AD2832" s="358">
        <f>IF(AD2588,0,$D2832*(1+'General Inputs'!$C$4)^(AD$3906-$K$3906))*'General Inputs'!$C$6</f>
        <v>382412.93278854695</v>
      </c>
      <c r="AE2832" s="358">
        <f>IF(AE2588,0,$D2832*(1+'General Inputs'!$C$4)^(AE$3906-$K$3906))*'General Inputs'!$C$6</f>
        <v>390061.19144431798</v>
      </c>
      <c r="AF2832" s="358">
        <f>IF(AF2588,0,$D2832*(1+'General Inputs'!$C$4)^(AF$3906-$K$3906))*'General Inputs'!$C$6</f>
        <v>397862.41527320427</v>
      </c>
      <c r="AG2832" s="358">
        <f>IF(AG2588,0,$D2832*(1+'General Inputs'!$C$4)^(AG$3906-$K$3906))*'General Inputs'!$C$6</f>
        <v>405819.66357866843</v>
      </c>
      <c r="AH2832" s="358">
        <f>IF(AH2588,0,$D2832*(1+'General Inputs'!$C$4)^(AH$3906-$K$3906))*'General Inputs'!$C$6</f>
        <v>413936.05685024173</v>
      </c>
      <c r="AI2832" s="358">
        <f>IF(AI2588,0,$D2832*(1+'General Inputs'!$C$4)^(AI$3906-$K$3906))*'General Inputs'!$C$6</f>
        <v>422214.77798724658</v>
      </c>
      <c r="AJ2832" s="358">
        <f>IF(AJ2588,0,$D2832*(1+'General Inputs'!$C$4)^(AJ$3906-$K$3906))*'General Inputs'!$C$6</f>
        <v>430659.07354699151</v>
      </c>
    </row>
    <row r="2833" spans="1:36" x14ac:dyDescent="0.25">
      <c r="A2833" s="353" t="s">
        <v>543</v>
      </c>
      <c r="B2833" s="353" t="s">
        <v>543</v>
      </c>
      <c r="C2833" s="441">
        <f t="shared" si="2373"/>
        <v>1800</v>
      </c>
      <c r="D2833" s="397">
        <v>1750000</v>
      </c>
      <c r="E2833" s="397"/>
      <c r="F2833" s="397"/>
      <c r="G2833" s="397"/>
      <c r="H2833" s="397"/>
      <c r="I2833" s="476">
        <f t="shared" si="2374"/>
        <v>22</v>
      </c>
      <c r="J2833" s="476">
        <f t="shared" si="2375"/>
        <v>1</v>
      </c>
      <c r="K2833" s="358">
        <v>0</v>
      </c>
      <c r="L2833" s="358">
        <v>0</v>
      </c>
      <c r="M2833" s="358">
        <v>0</v>
      </c>
      <c r="N2833" s="358">
        <v>0</v>
      </c>
      <c r="O2833" s="358">
        <f>IF(O2589,0,$D2833*(1+'General Inputs'!$C$4)^(O$3906-$K$3906))*'General Inputs'!$C$6</f>
        <v>284138.44199999998</v>
      </c>
      <c r="P2833" s="358">
        <f>IF(P2589,0,$D2833*(1+'General Inputs'!$C$4)^(P$3906-$K$3906))*'General Inputs'!$C$6</f>
        <v>289821.21083999996</v>
      </c>
      <c r="Q2833" s="358">
        <f>IF(Q2589,0,$D2833*(1+'General Inputs'!$C$4)^(Q$3906-$K$3906))*'General Inputs'!$C$6</f>
        <v>295617.63505679998</v>
      </c>
      <c r="R2833" s="358">
        <f>IF(R2589,0,$D2833*(1+'General Inputs'!$C$4)^(R$3906-$K$3906))*'General Inputs'!$C$6</f>
        <v>301529.98775793595</v>
      </c>
      <c r="S2833" s="358">
        <f>IF(S2589,0,$D2833*(1+'General Inputs'!$C$4)^(S$3906-$K$3906))*'General Inputs'!$C$6</f>
        <v>307560.58751309471</v>
      </c>
      <c r="T2833" s="358">
        <f>IF(T2589,0,$D2833*(1+'General Inputs'!$C$4)^(T$3906-$K$3906))*'General Inputs'!$C$6</f>
        <v>313711.79926335654</v>
      </c>
      <c r="U2833" s="358">
        <f>IF(U2589,0,$D2833*(1+'General Inputs'!$C$4)^(U$3906-$K$3906))*'General Inputs'!$C$6</f>
        <v>319986.03524862375</v>
      </c>
      <c r="V2833" s="358">
        <f>IF(V2589,0,$D2833*(1+'General Inputs'!$C$4)^(V$3906-$K$3906))*'General Inputs'!$C$6</f>
        <v>326385.75595359615</v>
      </c>
      <c r="W2833" s="358">
        <f>IF(W2589,0,$D2833*(1+'General Inputs'!$C$4)^(W$3906-$K$3906))*'General Inputs'!$C$6</f>
        <v>332913.47107266809</v>
      </c>
      <c r="X2833" s="358">
        <f>IF(X2589,0,$D2833*(1+'General Inputs'!$C$4)^(X$3906-$K$3906))*'General Inputs'!$C$6</f>
        <v>339571.74049412145</v>
      </c>
      <c r="Y2833" s="358">
        <f>IF(Y2589,0,$D2833*(1+'General Inputs'!$C$4)^(Y$3906-$K$3906))*'General Inputs'!$C$6</f>
        <v>346363.17530400393</v>
      </c>
      <c r="Z2833" s="358">
        <f>IF(Z2589,0,$D2833*(1+'General Inputs'!$C$4)^(Z$3906-$K$3906))*'General Inputs'!$C$6</f>
        <v>353290.43881008396</v>
      </c>
      <c r="AA2833" s="358">
        <f>IF(AA2589,0,$D2833*(1+'General Inputs'!$C$4)^(AA$3906-$K$3906))*'General Inputs'!$C$6</f>
        <v>360356.2475862857</v>
      </c>
      <c r="AB2833" s="358">
        <f>IF(AB2589,0,$D2833*(1+'General Inputs'!$C$4)^(AB$3906-$K$3906))*'General Inputs'!$C$6</f>
        <v>367563.37253801135</v>
      </c>
      <c r="AC2833" s="358">
        <f>IF(AC2589,0,$D2833*(1+'General Inputs'!$C$4)^(AC$3906-$K$3906))*'General Inputs'!$C$6</f>
        <v>374914.63998877158</v>
      </c>
      <c r="AD2833" s="358">
        <f>IF(AD2589,0,$D2833*(1+'General Inputs'!$C$4)^(AD$3906-$K$3906))*'General Inputs'!$C$6</f>
        <v>382412.93278854695</v>
      </c>
      <c r="AE2833" s="358">
        <f>IF(AE2589,0,$D2833*(1+'General Inputs'!$C$4)^(AE$3906-$K$3906))*'General Inputs'!$C$6</f>
        <v>390061.19144431798</v>
      </c>
      <c r="AF2833" s="358">
        <f>IF(AF2589,0,$D2833*(1+'General Inputs'!$C$4)^(AF$3906-$K$3906))*'General Inputs'!$C$6</f>
        <v>397862.41527320427</v>
      </c>
      <c r="AG2833" s="358">
        <f>IF(AG2589,0,$D2833*(1+'General Inputs'!$C$4)^(AG$3906-$K$3906))*'General Inputs'!$C$6</f>
        <v>405819.66357866843</v>
      </c>
      <c r="AH2833" s="358">
        <f>IF(AH2589,0,$D2833*(1+'General Inputs'!$C$4)^(AH$3906-$K$3906))*'General Inputs'!$C$6</f>
        <v>413936.05685024173</v>
      </c>
      <c r="AI2833" s="358">
        <f>IF(AI2589,0,$D2833*(1+'General Inputs'!$C$4)^(AI$3906-$K$3906))*'General Inputs'!$C$6</f>
        <v>422214.77798724658</v>
      </c>
      <c r="AJ2833" s="358">
        <f>IF(AJ2589,0,$D2833*(1+'General Inputs'!$C$4)^(AJ$3906-$K$3906))*'General Inputs'!$C$6</f>
        <v>430659.07354699151</v>
      </c>
    </row>
    <row r="2834" spans="1:36" x14ac:dyDescent="0.25">
      <c r="A2834" s="353" t="s">
        <v>843</v>
      </c>
      <c r="B2834" s="353" t="s">
        <v>289</v>
      </c>
      <c r="C2834" s="441">
        <f t="shared" si="2373"/>
        <v>22400</v>
      </c>
      <c r="D2834" s="397">
        <v>20000000</v>
      </c>
      <c r="E2834" s="397"/>
      <c r="F2834" s="397"/>
      <c r="G2834" s="397"/>
      <c r="H2834" s="397"/>
      <c r="I2834" s="476">
        <f t="shared" si="2374"/>
        <v>22</v>
      </c>
      <c r="J2834" s="476">
        <f t="shared" si="2375"/>
        <v>1</v>
      </c>
      <c r="K2834" s="358">
        <v>0</v>
      </c>
      <c r="L2834" s="358">
        <v>0</v>
      </c>
      <c r="M2834" s="358">
        <v>0</v>
      </c>
      <c r="N2834" s="358">
        <v>0</v>
      </c>
      <c r="O2834" s="358">
        <f>IF(O2590,0,$D2834*(1+'General Inputs'!$C$4)^(O$3906-$K$3906))*'General Inputs'!$C$6</f>
        <v>3247296.48</v>
      </c>
      <c r="P2834" s="358">
        <f>IF(P2590,0,$D2834*(1+'General Inputs'!$C$4)^(P$3906-$K$3906))*'General Inputs'!$C$6</f>
        <v>3312242.4095999999</v>
      </c>
      <c r="Q2834" s="358">
        <f>IF(Q2590,0,$D2834*(1+'General Inputs'!$C$4)^(Q$3906-$K$3906))*'General Inputs'!$C$6</f>
        <v>3378487.2577920002</v>
      </c>
      <c r="R2834" s="358">
        <f>IF(R2590,0,$D2834*(1+'General Inputs'!$C$4)^(R$3906-$K$3906))*'General Inputs'!$C$6</f>
        <v>3446057.0029478394</v>
      </c>
      <c r="S2834" s="358">
        <f>IF(S2590,0,$D2834*(1+'General Inputs'!$C$4)^(S$3906-$K$3906))*'General Inputs'!$C$6</f>
        <v>3514978.1430067965</v>
      </c>
      <c r="T2834" s="358">
        <f>IF(T2590,0,$D2834*(1+'General Inputs'!$C$4)^(T$3906-$K$3906))*'General Inputs'!$C$6</f>
        <v>3585277.7058669324</v>
      </c>
      <c r="U2834" s="358">
        <f>IF(U2590,0,$D2834*(1+'General Inputs'!$C$4)^(U$3906-$K$3906))*'General Inputs'!$C$6</f>
        <v>3656983.2599842711</v>
      </c>
      <c r="V2834" s="358">
        <f>IF(V2590,0,$D2834*(1+'General Inputs'!$C$4)^(V$3906-$K$3906))*'General Inputs'!$C$6</f>
        <v>3730122.925183956</v>
      </c>
      <c r="W2834" s="358">
        <f>IF(W2590,0,$D2834*(1+'General Inputs'!$C$4)^(W$3906-$K$3906))*'General Inputs'!$C$6</f>
        <v>3804725.3836876354</v>
      </c>
      <c r="X2834" s="358">
        <f>IF(X2590,0,$D2834*(1+'General Inputs'!$C$4)^(X$3906-$K$3906))*'General Inputs'!$C$6</f>
        <v>3880819.8913613884</v>
      </c>
      <c r="Y2834" s="358">
        <f>IF(Y2590,0,$D2834*(1+'General Inputs'!$C$4)^(Y$3906-$K$3906))*'General Inputs'!$C$6</f>
        <v>3958436.2891886164</v>
      </c>
      <c r="Z2834" s="358">
        <f>IF(Z2590,0,$D2834*(1+'General Inputs'!$C$4)^(Z$3906-$K$3906))*'General Inputs'!$C$6</f>
        <v>4037605.0149723873</v>
      </c>
      <c r="AA2834" s="358">
        <f>IF(AA2590,0,$D2834*(1+'General Inputs'!$C$4)^(AA$3906-$K$3906))*'General Inputs'!$C$6</f>
        <v>4118357.1152718356</v>
      </c>
      <c r="AB2834" s="358">
        <f>IF(AB2590,0,$D2834*(1+'General Inputs'!$C$4)^(AB$3906-$K$3906))*'General Inputs'!$C$6</f>
        <v>4200724.2575772731</v>
      </c>
      <c r="AC2834" s="358">
        <f>IF(AC2590,0,$D2834*(1+'General Inputs'!$C$4)^(AC$3906-$K$3906))*'General Inputs'!$C$6</f>
        <v>4284738.7427288182</v>
      </c>
      <c r="AD2834" s="358">
        <f>IF(AD2590,0,$D2834*(1+'General Inputs'!$C$4)^(AD$3906-$K$3906))*'General Inputs'!$C$6</f>
        <v>4370433.5175833944</v>
      </c>
      <c r="AE2834" s="358">
        <f>IF(AE2590,0,$D2834*(1+'General Inputs'!$C$4)^(AE$3906-$K$3906))*'General Inputs'!$C$6</f>
        <v>4457842.1879350627</v>
      </c>
      <c r="AF2834" s="358">
        <f>IF(AF2590,0,$D2834*(1+'General Inputs'!$C$4)^(AF$3906-$K$3906))*'General Inputs'!$C$6</f>
        <v>4546999.0316937631</v>
      </c>
      <c r="AG2834" s="358">
        <f>IF(AG2590,0,$D2834*(1+'General Inputs'!$C$4)^(AG$3906-$K$3906))*'General Inputs'!$C$6</f>
        <v>4637939.0123276394</v>
      </c>
      <c r="AH2834" s="358">
        <f>IF(AH2590,0,$D2834*(1+'General Inputs'!$C$4)^(AH$3906-$K$3906))*'General Inputs'!$C$6</f>
        <v>4730697.7925741915</v>
      </c>
      <c r="AI2834" s="358">
        <f>IF(AI2590,0,$D2834*(1+'General Inputs'!$C$4)^(AI$3906-$K$3906))*'General Inputs'!$C$6</f>
        <v>4825311.7484256746</v>
      </c>
      <c r="AJ2834" s="358">
        <f>IF(AJ2590,0,$D2834*(1+'General Inputs'!$C$4)^(AJ$3906-$K$3906))*'General Inputs'!$C$6</f>
        <v>4921817.9833941888</v>
      </c>
    </row>
    <row r="2835" spans="1:36" x14ac:dyDescent="0.25">
      <c r="A2835" s="353" t="s">
        <v>555</v>
      </c>
      <c r="B2835" s="353" t="s">
        <v>556</v>
      </c>
      <c r="C2835" s="441">
        <f t="shared" si="2373"/>
        <v>5000</v>
      </c>
      <c r="D2835" s="397">
        <v>1750000</v>
      </c>
      <c r="E2835" s="397"/>
      <c r="F2835" s="397"/>
      <c r="G2835" s="397"/>
      <c r="H2835" s="397"/>
      <c r="I2835" s="476">
        <f t="shared" si="2374"/>
        <v>22</v>
      </c>
      <c r="J2835" s="476">
        <f t="shared" si="2375"/>
        <v>1</v>
      </c>
      <c r="K2835" s="358">
        <v>0</v>
      </c>
      <c r="L2835" s="358">
        <v>0</v>
      </c>
      <c r="M2835" s="358">
        <v>0</v>
      </c>
      <c r="N2835" s="358">
        <v>0</v>
      </c>
      <c r="O2835" s="358">
        <f>IF(O2591,0,$D2835*(1+'General Inputs'!$C$4)^(O$3906-$K$3906))*'General Inputs'!$C$6</f>
        <v>284138.44199999998</v>
      </c>
      <c r="P2835" s="358">
        <f>IF(P2591,0,$D2835*(1+'General Inputs'!$C$4)^(P$3906-$K$3906))*'General Inputs'!$C$6</f>
        <v>289821.21083999996</v>
      </c>
      <c r="Q2835" s="358">
        <f>IF(Q2591,0,$D2835*(1+'General Inputs'!$C$4)^(Q$3906-$K$3906))*'General Inputs'!$C$6</f>
        <v>295617.63505679998</v>
      </c>
      <c r="R2835" s="358">
        <f>IF(R2591,0,$D2835*(1+'General Inputs'!$C$4)^(R$3906-$K$3906))*'General Inputs'!$C$6</f>
        <v>301529.98775793595</v>
      </c>
      <c r="S2835" s="358">
        <f>IF(S2591,0,$D2835*(1+'General Inputs'!$C$4)^(S$3906-$K$3906))*'General Inputs'!$C$6</f>
        <v>307560.58751309471</v>
      </c>
      <c r="T2835" s="358">
        <f>IF(T2591,0,$D2835*(1+'General Inputs'!$C$4)^(T$3906-$K$3906))*'General Inputs'!$C$6</f>
        <v>313711.79926335654</v>
      </c>
      <c r="U2835" s="358">
        <f>IF(U2591,0,$D2835*(1+'General Inputs'!$C$4)^(U$3906-$K$3906))*'General Inputs'!$C$6</f>
        <v>319986.03524862375</v>
      </c>
      <c r="V2835" s="358">
        <f>IF(V2591,0,$D2835*(1+'General Inputs'!$C$4)^(V$3906-$K$3906))*'General Inputs'!$C$6</f>
        <v>326385.75595359615</v>
      </c>
      <c r="W2835" s="358">
        <f>IF(W2591,0,$D2835*(1+'General Inputs'!$C$4)^(W$3906-$K$3906))*'General Inputs'!$C$6</f>
        <v>332913.47107266809</v>
      </c>
      <c r="X2835" s="358">
        <f>IF(X2591,0,$D2835*(1+'General Inputs'!$C$4)^(X$3906-$K$3906))*'General Inputs'!$C$6</f>
        <v>339571.74049412145</v>
      </c>
      <c r="Y2835" s="358">
        <f>IF(Y2591,0,$D2835*(1+'General Inputs'!$C$4)^(Y$3906-$K$3906))*'General Inputs'!$C$6</f>
        <v>346363.17530400393</v>
      </c>
      <c r="Z2835" s="358">
        <f>IF(Z2591,0,$D2835*(1+'General Inputs'!$C$4)^(Z$3906-$K$3906))*'General Inputs'!$C$6</f>
        <v>353290.43881008396</v>
      </c>
      <c r="AA2835" s="358">
        <f>IF(AA2591,0,$D2835*(1+'General Inputs'!$C$4)^(AA$3906-$K$3906))*'General Inputs'!$C$6</f>
        <v>360356.2475862857</v>
      </c>
      <c r="AB2835" s="358">
        <f>IF(AB2591,0,$D2835*(1+'General Inputs'!$C$4)^(AB$3906-$K$3906))*'General Inputs'!$C$6</f>
        <v>367563.37253801135</v>
      </c>
      <c r="AC2835" s="358">
        <f>IF(AC2591,0,$D2835*(1+'General Inputs'!$C$4)^(AC$3906-$K$3906))*'General Inputs'!$C$6</f>
        <v>374914.63998877158</v>
      </c>
      <c r="AD2835" s="358">
        <f>IF(AD2591,0,$D2835*(1+'General Inputs'!$C$4)^(AD$3906-$K$3906))*'General Inputs'!$C$6</f>
        <v>382412.93278854695</v>
      </c>
      <c r="AE2835" s="358">
        <f>IF(AE2591,0,$D2835*(1+'General Inputs'!$C$4)^(AE$3906-$K$3906))*'General Inputs'!$C$6</f>
        <v>390061.19144431798</v>
      </c>
      <c r="AF2835" s="358">
        <f>IF(AF2591,0,$D2835*(1+'General Inputs'!$C$4)^(AF$3906-$K$3906))*'General Inputs'!$C$6</f>
        <v>397862.41527320427</v>
      </c>
      <c r="AG2835" s="358">
        <f>IF(AG2591,0,$D2835*(1+'General Inputs'!$C$4)^(AG$3906-$K$3906))*'General Inputs'!$C$6</f>
        <v>405819.66357866843</v>
      </c>
      <c r="AH2835" s="358">
        <f>IF(AH2591,0,$D2835*(1+'General Inputs'!$C$4)^(AH$3906-$K$3906))*'General Inputs'!$C$6</f>
        <v>413936.05685024173</v>
      </c>
      <c r="AI2835" s="358">
        <f>IF(AI2591,0,$D2835*(1+'General Inputs'!$C$4)^(AI$3906-$K$3906))*'General Inputs'!$C$6</f>
        <v>422214.77798724658</v>
      </c>
      <c r="AJ2835" s="358">
        <f>IF(AJ2591,0,$D2835*(1+'General Inputs'!$C$4)^(AJ$3906-$K$3906))*'General Inputs'!$C$6</f>
        <v>430659.07354699151</v>
      </c>
    </row>
    <row r="2836" spans="1:36" x14ac:dyDescent="0.25">
      <c r="A2836" s="353" t="s">
        <v>472</v>
      </c>
      <c r="B2836" s="353" t="s">
        <v>472</v>
      </c>
      <c r="C2836" s="441">
        <f t="shared" si="2373"/>
        <v>750</v>
      </c>
      <c r="D2836" s="397">
        <v>500000</v>
      </c>
      <c r="E2836" s="397"/>
      <c r="F2836" s="397"/>
      <c r="G2836" s="397"/>
      <c r="H2836" s="397"/>
      <c r="I2836" s="476">
        <f t="shared" si="2374"/>
        <v>22</v>
      </c>
      <c r="J2836" s="476">
        <f t="shared" si="2375"/>
        <v>1</v>
      </c>
      <c r="K2836" s="358">
        <v>0</v>
      </c>
      <c r="L2836" s="358">
        <v>0</v>
      </c>
      <c r="M2836" s="358">
        <v>0</v>
      </c>
      <c r="N2836" s="358">
        <v>0</v>
      </c>
      <c r="O2836" s="358">
        <f>IF(O2592,0,$D2836*(1+'General Inputs'!$C$4)^(O$3906-$K$3906))*'General Inputs'!$C$6</f>
        <v>81182.411999999997</v>
      </c>
      <c r="P2836" s="358">
        <f>IF(P2592,0,$D2836*(1+'General Inputs'!$C$4)^(P$3906-$K$3906))*'General Inputs'!$C$6</f>
        <v>82806.060239999992</v>
      </c>
      <c r="Q2836" s="358">
        <f>IF(Q2592,0,$D2836*(1+'General Inputs'!$C$4)^(Q$3906-$K$3906))*'General Inputs'!$C$6</f>
        <v>84462.181444800008</v>
      </c>
      <c r="R2836" s="358">
        <f>IF(R2592,0,$D2836*(1+'General Inputs'!$C$4)^(R$3906-$K$3906))*'General Inputs'!$C$6</f>
        <v>86151.42507369598</v>
      </c>
      <c r="S2836" s="358">
        <f>IF(S2592,0,$D2836*(1+'General Inputs'!$C$4)^(S$3906-$K$3906))*'General Inputs'!$C$6</f>
        <v>87874.453575169915</v>
      </c>
      <c r="T2836" s="358">
        <f>IF(T2592,0,$D2836*(1+'General Inputs'!$C$4)^(T$3906-$K$3906))*'General Inputs'!$C$6</f>
        <v>89631.942646673313</v>
      </c>
      <c r="U2836" s="358">
        <f>IF(U2592,0,$D2836*(1+'General Inputs'!$C$4)^(U$3906-$K$3906))*'General Inputs'!$C$6</f>
        <v>91424.581499606778</v>
      </c>
      <c r="V2836" s="358">
        <f>IF(V2592,0,$D2836*(1+'General Inputs'!$C$4)^(V$3906-$K$3906))*'General Inputs'!$C$6</f>
        <v>93253.07312959891</v>
      </c>
      <c r="W2836" s="358">
        <f>IF(W2592,0,$D2836*(1+'General Inputs'!$C$4)^(W$3906-$K$3906))*'General Inputs'!$C$6</f>
        <v>95118.134592190894</v>
      </c>
      <c r="X2836" s="358">
        <f>IF(X2592,0,$D2836*(1+'General Inputs'!$C$4)^(X$3906-$K$3906))*'General Inputs'!$C$6</f>
        <v>97020.497284034704</v>
      </c>
      <c r="Y2836" s="358">
        <f>IF(Y2592,0,$D2836*(1+'General Inputs'!$C$4)^(Y$3906-$K$3906))*'General Inputs'!$C$6</f>
        <v>98960.90722971542</v>
      </c>
      <c r="Z2836" s="358">
        <f>IF(Z2592,0,$D2836*(1+'General Inputs'!$C$4)^(Z$3906-$K$3906))*'General Inputs'!$C$6</f>
        <v>100940.12537430967</v>
      </c>
      <c r="AA2836" s="358">
        <f>IF(AA2592,0,$D2836*(1+'General Inputs'!$C$4)^(AA$3906-$K$3906))*'General Inputs'!$C$6</f>
        <v>102958.9278817959</v>
      </c>
      <c r="AB2836" s="358">
        <f>IF(AB2592,0,$D2836*(1+'General Inputs'!$C$4)^(AB$3906-$K$3906))*'General Inputs'!$C$6</f>
        <v>105018.10643943184</v>
      </c>
      <c r="AC2836" s="358">
        <f>IF(AC2592,0,$D2836*(1+'General Inputs'!$C$4)^(AC$3906-$K$3906))*'General Inputs'!$C$6</f>
        <v>107118.46856822046</v>
      </c>
      <c r="AD2836" s="358">
        <f>IF(AD2592,0,$D2836*(1+'General Inputs'!$C$4)^(AD$3906-$K$3906))*'General Inputs'!$C$6</f>
        <v>109260.83793958486</v>
      </c>
      <c r="AE2836" s="358">
        <f>IF(AE2592,0,$D2836*(1+'General Inputs'!$C$4)^(AE$3906-$K$3906))*'General Inputs'!$C$6</f>
        <v>111446.05469837655</v>
      </c>
      <c r="AF2836" s="358">
        <f>IF(AF2592,0,$D2836*(1+'General Inputs'!$C$4)^(AF$3906-$K$3906))*'General Inputs'!$C$6</f>
        <v>113674.97579234409</v>
      </c>
      <c r="AG2836" s="358">
        <f>IF(AG2592,0,$D2836*(1+'General Inputs'!$C$4)^(AG$3906-$K$3906))*'General Inputs'!$C$6</f>
        <v>115948.47530819097</v>
      </c>
      <c r="AH2836" s="358">
        <f>IF(AH2592,0,$D2836*(1+'General Inputs'!$C$4)^(AH$3906-$K$3906))*'General Inputs'!$C$6</f>
        <v>118267.44481435476</v>
      </c>
      <c r="AI2836" s="358">
        <f>IF(AI2592,0,$D2836*(1+'General Inputs'!$C$4)^(AI$3906-$K$3906))*'General Inputs'!$C$6</f>
        <v>120632.79371064188</v>
      </c>
      <c r="AJ2836" s="358">
        <f>IF(AJ2592,0,$D2836*(1+'General Inputs'!$C$4)^(AJ$3906-$K$3906))*'General Inputs'!$C$6</f>
        <v>123045.44958485471</v>
      </c>
    </row>
    <row r="2837" spans="1:36" x14ac:dyDescent="0.25">
      <c r="A2837" s="353" t="s">
        <v>329</v>
      </c>
      <c r="B2837" s="353" t="s">
        <v>329</v>
      </c>
      <c r="C2837" s="441">
        <f t="shared" si="2373"/>
        <v>600</v>
      </c>
      <c r="D2837" s="397">
        <v>500000</v>
      </c>
      <c r="E2837" s="397"/>
      <c r="F2837" s="397"/>
      <c r="G2837" s="397"/>
      <c r="H2837" s="397"/>
      <c r="I2837" s="476">
        <f t="shared" si="2374"/>
        <v>22</v>
      </c>
      <c r="J2837" s="476">
        <f t="shared" si="2375"/>
        <v>1</v>
      </c>
      <c r="K2837" s="358">
        <v>0</v>
      </c>
      <c r="L2837" s="358">
        <v>0</v>
      </c>
      <c r="M2837" s="358">
        <v>0</v>
      </c>
      <c r="N2837" s="358">
        <v>0</v>
      </c>
      <c r="O2837" s="358">
        <f>IF(O2593,0,$D2837*(1+'General Inputs'!$C$4)^(O$3906-$K$3906))*'General Inputs'!$C$6</f>
        <v>81182.411999999997</v>
      </c>
      <c r="P2837" s="358">
        <f>IF(P2593,0,$D2837*(1+'General Inputs'!$C$4)^(P$3906-$K$3906))*'General Inputs'!$C$6</f>
        <v>82806.060239999992</v>
      </c>
      <c r="Q2837" s="358">
        <f>IF(Q2593,0,$D2837*(1+'General Inputs'!$C$4)^(Q$3906-$K$3906))*'General Inputs'!$C$6</f>
        <v>84462.181444800008</v>
      </c>
      <c r="R2837" s="358">
        <f>IF(R2593,0,$D2837*(1+'General Inputs'!$C$4)^(R$3906-$K$3906))*'General Inputs'!$C$6</f>
        <v>86151.42507369598</v>
      </c>
      <c r="S2837" s="358">
        <f>IF(S2593,0,$D2837*(1+'General Inputs'!$C$4)^(S$3906-$K$3906))*'General Inputs'!$C$6</f>
        <v>87874.453575169915</v>
      </c>
      <c r="T2837" s="358">
        <f>IF(T2593,0,$D2837*(1+'General Inputs'!$C$4)^(T$3906-$K$3906))*'General Inputs'!$C$6</f>
        <v>89631.942646673313</v>
      </c>
      <c r="U2837" s="358">
        <f>IF(U2593,0,$D2837*(1+'General Inputs'!$C$4)^(U$3906-$K$3906))*'General Inputs'!$C$6</f>
        <v>91424.581499606778</v>
      </c>
      <c r="V2837" s="358">
        <f>IF(V2593,0,$D2837*(1+'General Inputs'!$C$4)^(V$3906-$K$3906))*'General Inputs'!$C$6</f>
        <v>93253.07312959891</v>
      </c>
      <c r="W2837" s="358">
        <f>IF(W2593,0,$D2837*(1+'General Inputs'!$C$4)^(W$3906-$K$3906))*'General Inputs'!$C$6</f>
        <v>95118.134592190894</v>
      </c>
      <c r="X2837" s="358">
        <f>IF(X2593,0,$D2837*(1+'General Inputs'!$C$4)^(X$3906-$K$3906))*'General Inputs'!$C$6</f>
        <v>97020.497284034704</v>
      </c>
      <c r="Y2837" s="358">
        <f>IF(Y2593,0,$D2837*(1+'General Inputs'!$C$4)^(Y$3906-$K$3906))*'General Inputs'!$C$6</f>
        <v>98960.90722971542</v>
      </c>
      <c r="Z2837" s="358">
        <f>IF(Z2593,0,$D2837*(1+'General Inputs'!$C$4)^(Z$3906-$K$3906))*'General Inputs'!$C$6</f>
        <v>100940.12537430967</v>
      </c>
      <c r="AA2837" s="358">
        <f>IF(AA2593,0,$D2837*(1+'General Inputs'!$C$4)^(AA$3906-$K$3906))*'General Inputs'!$C$6</f>
        <v>102958.9278817959</v>
      </c>
      <c r="AB2837" s="358">
        <f>IF(AB2593,0,$D2837*(1+'General Inputs'!$C$4)^(AB$3906-$K$3906))*'General Inputs'!$C$6</f>
        <v>105018.10643943184</v>
      </c>
      <c r="AC2837" s="358">
        <f>IF(AC2593,0,$D2837*(1+'General Inputs'!$C$4)^(AC$3906-$K$3906))*'General Inputs'!$C$6</f>
        <v>107118.46856822046</v>
      </c>
      <c r="AD2837" s="358">
        <f>IF(AD2593,0,$D2837*(1+'General Inputs'!$C$4)^(AD$3906-$K$3906))*'General Inputs'!$C$6</f>
        <v>109260.83793958486</v>
      </c>
      <c r="AE2837" s="358">
        <f>IF(AE2593,0,$D2837*(1+'General Inputs'!$C$4)^(AE$3906-$K$3906))*'General Inputs'!$C$6</f>
        <v>111446.05469837655</v>
      </c>
      <c r="AF2837" s="358">
        <f>IF(AF2593,0,$D2837*(1+'General Inputs'!$C$4)^(AF$3906-$K$3906))*'General Inputs'!$C$6</f>
        <v>113674.97579234409</v>
      </c>
      <c r="AG2837" s="358">
        <f>IF(AG2593,0,$D2837*(1+'General Inputs'!$C$4)^(AG$3906-$K$3906))*'General Inputs'!$C$6</f>
        <v>115948.47530819097</v>
      </c>
      <c r="AH2837" s="358">
        <f>IF(AH2593,0,$D2837*(1+'General Inputs'!$C$4)^(AH$3906-$K$3906))*'General Inputs'!$C$6</f>
        <v>118267.44481435476</v>
      </c>
      <c r="AI2837" s="358">
        <f>IF(AI2593,0,$D2837*(1+'General Inputs'!$C$4)^(AI$3906-$K$3906))*'General Inputs'!$C$6</f>
        <v>120632.79371064188</v>
      </c>
      <c r="AJ2837" s="358">
        <f>IF(AJ2593,0,$D2837*(1+'General Inputs'!$C$4)^(AJ$3906-$K$3906))*'General Inputs'!$C$6</f>
        <v>123045.44958485471</v>
      </c>
    </row>
    <row r="2838" spans="1:36" x14ac:dyDescent="0.25">
      <c r="A2838" s="353" t="s">
        <v>480</v>
      </c>
      <c r="B2838" s="353" t="s">
        <v>480</v>
      </c>
      <c r="C2838" s="441">
        <f t="shared" si="2373"/>
        <v>600</v>
      </c>
      <c r="D2838" s="397">
        <v>500000</v>
      </c>
      <c r="E2838" s="397"/>
      <c r="F2838" s="397"/>
      <c r="G2838" s="397"/>
      <c r="H2838" s="397"/>
      <c r="I2838" s="476">
        <f t="shared" si="2374"/>
        <v>22</v>
      </c>
      <c r="J2838" s="476">
        <f t="shared" si="2375"/>
        <v>1</v>
      </c>
      <c r="K2838" s="358">
        <v>0</v>
      </c>
      <c r="L2838" s="358">
        <v>0</v>
      </c>
      <c r="M2838" s="358">
        <v>0</v>
      </c>
      <c r="N2838" s="358">
        <v>0</v>
      </c>
      <c r="O2838" s="358">
        <f>IF(O2594,0,$D2838*(1+'General Inputs'!$C$4)^(O$3906-$K$3906))*'General Inputs'!$C$6</f>
        <v>81182.411999999997</v>
      </c>
      <c r="P2838" s="358">
        <f>IF(P2594,0,$D2838*(1+'General Inputs'!$C$4)^(P$3906-$K$3906))*'General Inputs'!$C$6</f>
        <v>82806.060239999992</v>
      </c>
      <c r="Q2838" s="358">
        <f>IF(Q2594,0,$D2838*(1+'General Inputs'!$C$4)^(Q$3906-$K$3906))*'General Inputs'!$C$6</f>
        <v>84462.181444800008</v>
      </c>
      <c r="R2838" s="358">
        <f>IF(R2594,0,$D2838*(1+'General Inputs'!$C$4)^(R$3906-$K$3906))*'General Inputs'!$C$6</f>
        <v>86151.42507369598</v>
      </c>
      <c r="S2838" s="358">
        <f>IF(S2594,0,$D2838*(1+'General Inputs'!$C$4)^(S$3906-$K$3906))*'General Inputs'!$C$6</f>
        <v>87874.453575169915</v>
      </c>
      <c r="T2838" s="358">
        <f>IF(T2594,0,$D2838*(1+'General Inputs'!$C$4)^(T$3906-$K$3906))*'General Inputs'!$C$6</f>
        <v>89631.942646673313</v>
      </c>
      <c r="U2838" s="358">
        <f>IF(U2594,0,$D2838*(1+'General Inputs'!$C$4)^(U$3906-$K$3906))*'General Inputs'!$C$6</f>
        <v>91424.581499606778</v>
      </c>
      <c r="V2838" s="358">
        <f>IF(V2594,0,$D2838*(1+'General Inputs'!$C$4)^(V$3906-$K$3906))*'General Inputs'!$C$6</f>
        <v>93253.07312959891</v>
      </c>
      <c r="W2838" s="358">
        <f>IF(W2594,0,$D2838*(1+'General Inputs'!$C$4)^(W$3906-$K$3906))*'General Inputs'!$C$6</f>
        <v>95118.134592190894</v>
      </c>
      <c r="X2838" s="358">
        <f>IF(X2594,0,$D2838*(1+'General Inputs'!$C$4)^(X$3906-$K$3906))*'General Inputs'!$C$6</f>
        <v>97020.497284034704</v>
      </c>
      <c r="Y2838" s="358">
        <f>IF(Y2594,0,$D2838*(1+'General Inputs'!$C$4)^(Y$3906-$K$3906))*'General Inputs'!$C$6</f>
        <v>98960.90722971542</v>
      </c>
      <c r="Z2838" s="358">
        <f>IF(Z2594,0,$D2838*(1+'General Inputs'!$C$4)^(Z$3906-$K$3906))*'General Inputs'!$C$6</f>
        <v>100940.12537430967</v>
      </c>
      <c r="AA2838" s="358">
        <f>IF(AA2594,0,$D2838*(1+'General Inputs'!$C$4)^(AA$3906-$K$3906))*'General Inputs'!$C$6</f>
        <v>102958.9278817959</v>
      </c>
      <c r="AB2838" s="358">
        <f>IF(AB2594,0,$D2838*(1+'General Inputs'!$C$4)^(AB$3906-$K$3906))*'General Inputs'!$C$6</f>
        <v>105018.10643943184</v>
      </c>
      <c r="AC2838" s="358">
        <f>IF(AC2594,0,$D2838*(1+'General Inputs'!$C$4)^(AC$3906-$K$3906))*'General Inputs'!$C$6</f>
        <v>107118.46856822046</v>
      </c>
      <c r="AD2838" s="358">
        <f>IF(AD2594,0,$D2838*(1+'General Inputs'!$C$4)^(AD$3906-$K$3906))*'General Inputs'!$C$6</f>
        <v>109260.83793958486</v>
      </c>
      <c r="AE2838" s="358">
        <f>IF(AE2594,0,$D2838*(1+'General Inputs'!$C$4)^(AE$3906-$K$3906))*'General Inputs'!$C$6</f>
        <v>111446.05469837655</v>
      </c>
      <c r="AF2838" s="358">
        <f>IF(AF2594,0,$D2838*(1+'General Inputs'!$C$4)^(AF$3906-$K$3906))*'General Inputs'!$C$6</f>
        <v>113674.97579234409</v>
      </c>
      <c r="AG2838" s="358">
        <f>IF(AG2594,0,$D2838*(1+'General Inputs'!$C$4)^(AG$3906-$K$3906))*'General Inputs'!$C$6</f>
        <v>115948.47530819097</v>
      </c>
      <c r="AH2838" s="358">
        <f>IF(AH2594,0,$D2838*(1+'General Inputs'!$C$4)^(AH$3906-$K$3906))*'General Inputs'!$C$6</f>
        <v>118267.44481435476</v>
      </c>
      <c r="AI2838" s="358">
        <f>IF(AI2594,0,$D2838*(1+'General Inputs'!$C$4)^(AI$3906-$K$3906))*'General Inputs'!$C$6</f>
        <v>120632.79371064188</v>
      </c>
      <c r="AJ2838" s="358">
        <f>IF(AJ2594,0,$D2838*(1+'General Inputs'!$C$4)^(AJ$3906-$K$3906))*'General Inputs'!$C$6</f>
        <v>123045.44958485471</v>
      </c>
    </row>
    <row r="2839" spans="1:36" x14ac:dyDescent="0.25">
      <c r="A2839" s="353" t="s">
        <v>343</v>
      </c>
      <c r="B2839" s="353" t="s">
        <v>343</v>
      </c>
      <c r="C2839" s="441">
        <f t="shared" si="2373"/>
        <v>2500</v>
      </c>
      <c r="D2839" s="397">
        <v>1750000</v>
      </c>
      <c r="E2839" s="397"/>
      <c r="F2839" s="397"/>
      <c r="G2839" s="397"/>
      <c r="H2839" s="397"/>
      <c r="I2839" s="476">
        <f t="shared" si="2374"/>
        <v>22</v>
      </c>
      <c r="J2839" s="476">
        <f t="shared" si="2375"/>
        <v>1</v>
      </c>
      <c r="K2839" s="358">
        <v>0</v>
      </c>
      <c r="L2839" s="358">
        <v>0</v>
      </c>
      <c r="M2839" s="358">
        <v>0</v>
      </c>
      <c r="N2839" s="358">
        <v>0</v>
      </c>
      <c r="O2839" s="358">
        <f>IF(O2595,0,$D2839*(1+'General Inputs'!$C$4)^(O$3906-$K$3906))*'General Inputs'!$C$6</f>
        <v>284138.44199999998</v>
      </c>
      <c r="P2839" s="358">
        <f>IF(P2595,0,$D2839*(1+'General Inputs'!$C$4)^(P$3906-$K$3906))*'General Inputs'!$C$6</f>
        <v>289821.21083999996</v>
      </c>
      <c r="Q2839" s="358">
        <f>IF(Q2595,0,$D2839*(1+'General Inputs'!$C$4)^(Q$3906-$K$3906))*'General Inputs'!$C$6</f>
        <v>295617.63505679998</v>
      </c>
      <c r="R2839" s="358">
        <f>IF(R2595,0,$D2839*(1+'General Inputs'!$C$4)^(R$3906-$K$3906))*'General Inputs'!$C$6</f>
        <v>301529.98775793595</v>
      </c>
      <c r="S2839" s="358">
        <f>IF(S2595,0,$D2839*(1+'General Inputs'!$C$4)^(S$3906-$K$3906))*'General Inputs'!$C$6</f>
        <v>307560.58751309471</v>
      </c>
      <c r="T2839" s="358">
        <f>IF(T2595,0,$D2839*(1+'General Inputs'!$C$4)^(T$3906-$K$3906))*'General Inputs'!$C$6</f>
        <v>313711.79926335654</v>
      </c>
      <c r="U2839" s="358">
        <f>IF(U2595,0,$D2839*(1+'General Inputs'!$C$4)^(U$3906-$K$3906))*'General Inputs'!$C$6</f>
        <v>319986.03524862375</v>
      </c>
      <c r="V2839" s="358">
        <f>IF(V2595,0,$D2839*(1+'General Inputs'!$C$4)^(V$3906-$K$3906))*'General Inputs'!$C$6</f>
        <v>326385.75595359615</v>
      </c>
      <c r="W2839" s="358">
        <f>IF(W2595,0,$D2839*(1+'General Inputs'!$C$4)^(W$3906-$K$3906))*'General Inputs'!$C$6</f>
        <v>332913.47107266809</v>
      </c>
      <c r="X2839" s="358">
        <f>IF(X2595,0,$D2839*(1+'General Inputs'!$C$4)^(X$3906-$K$3906))*'General Inputs'!$C$6</f>
        <v>339571.74049412145</v>
      </c>
      <c r="Y2839" s="358">
        <f>IF(Y2595,0,$D2839*(1+'General Inputs'!$C$4)^(Y$3906-$K$3906))*'General Inputs'!$C$6</f>
        <v>346363.17530400393</v>
      </c>
      <c r="Z2839" s="358">
        <f>IF(Z2595,0,$D2839*(1+'General Inputs'!$C$4)^(Z$3906-$K$3906))*'General Inputs'!$C$6</f>
        <v>353290.43881008396</v>
      </c>
      <c r="AA2839" s="358">
        <f>IF(AA2595,0,$D2839*(1+'General Inputs'!$C$4)^(AA$3906-$K$3906))*'General Inputs'!$C$6</f>
        <v>360356.2475862857</v>
      </c>
      <c r="AB2839" s="358">
        <f>IF(AB2595,0,$D2839*(1+'General Inputs'!$C$4)^(AB$3906-$K$3906))*'General Inputs'!$C$6</f>
        <v>367563.37253801135</v>
      </c>
      <c r="AC2839" s="358">
        <f>IF(AC2595,0,$D2839*(1+'General Inputs'!$C$4)^(AC$3906-$K$3906))*'General Inputs'!$C$6</f>
        <v>374914.63998877158</v>
      </c>
      <c r="AD2839" s="358">
        <f>IF(AD2595,0,$D2839*(1+'General Inputs'!$C$4)^(AD$3906-$K$3906))*'General Inputs'!$C$6</f>
        <v>382412.93278854695</v>
      </c>
      <c r="AE2839" s="358">
        <f>IF(AE2595,0,$D2839*(1+'General Inputs'!$C$4)^(AE$3906-$K$3906))*'General Inputs'!$C$6</f>
        <v>390061.19144431798</v>
      </c>
      <c r="AF2839" s="358">
        <f>IF(AF2595,0,$D2839*(1+'General Inputs'!$C$4)^(AF$3906-$K$3906))*'General Inputs'!$C$6</f>
        <v>397862.41527320427</v>
      </c>
      <c r="AG2839" s="358">
        <f>IF(AG2595,0,$D2839*(1+'General Inputs'!$C$4)^(AG$3906-$K$3906))*'General Inputs'!$C$6</f>
        <v>405819.66357866843</v>
      </c>
      <c r="AH2839" s="358">
        <f>IF(AH2595,0,$D2839*(1+'General Inputs'!$C$4)^(AH$3906-$K$3906))*'General Inputs'!$C$6</f>
        <v>413936.05685024173</v>
      </c>
      <c r="AI2839" s="358">
        <f>IF(AI2595,0,$D2839*(1+'General Inputs'!$C$4)^(AI$3906-$K$3906))*'General Inputs'!$C$6</f>
        <v>422214.77798724658</v>
      </c>
      <c r="AJ2839" s="358">
        <f>IF(AJ2595,0,$D2839*(1+'General Inputs'!$C$4)^(AJ$3906-$K$3906))*'General Inputs'!$C$6</f>
        <v>430659.07354699151</v>
      </c>
    </row>
    <row r="2840" spans="1:36" x14ac:dyDescent="0.25">
      <c r="A2840" s="353" t="s">
        <v>544</v>
      </c>
      <c r="B2840" s="353" t="s">
        <v>545</v>
      </c>
      <c r="C2840" s="441">
        <f t="shared" si="2373"/>
        <v>12504</v>
      </c>
      <c r="D2840" s="397">
        <v>8000000</v>
      </c>
      <c r="E2840" s="397"/>
      <c r="F2840" s="397"/>
      <c r="G2840" s="397"/>
      <c r="H2840" s="397"/>
      <c r="I2840" s="476">
        <f t="shared" si="2374"/>
        <v>22</v>
      </c>
      <c r="J2840" s="476">
        <f t="shared" si="2375"/>
        <v>1</v>
      </c>
      <c r="K2840" s="358">
        <v>0</v>
      </c>
      <c r="L2840" s="358">
        <v>0</v>
      </c>
      <c r="M2840" s="358">
        <v>0</v>
      </c>
      <c r="N2840" s="358">
        <v>0</v>
      </c>
      <c r="O2840" s="358">
        <f>IF(O2596,0,$D2840*(1+'General Inputs'!$C$4)^(O$3906-$K$3906))*'General Inputs'!$C$6</f>
        <v>1298918.5919999999</v>
      </c>
      <c r="P2840" s="358">
        <f>IF(P2596,0,$D2840*(1+'General Inputs'!$C$4)^(P$3906-$K$3906))*'General Inputs'!$C$6</f>
        <v>1324896.9638399999</v>
      </c>
      <c r="Q2840" s="358">
        <f>IF(Q2596,0,$D2840*(1+'General Inputs'!$C$4)^(Q$3906-$K$3906))*'General Inputs'!$C$6</f>
        <v>1351394.9031168001</v>
      </c>
      <c r="R2840" s="358">
        <f>IF(R2596,0,$D2840*(1+'General Inputs'!$C$4)^(R$3906-$K$3906))*'General Inputs'!$C$6</f>
        <v>1378422.8011791357</v>
      </c>
      <c r="S2840" s="358">
        <f>IF(S2596,0,$D2840*(1+'General Inputs'!$C$4)^(S$3906-$K$3906))*'General Inputs'!$C$6</f>
        <v>1405991.2572027186</v>
      </c>
      <c r="T2840" s="358">
        <f>IF(T2596,0,$D2840*(1+'General Inputs'!$C$4)^(T$3906-$K$3906))*'General Inputs'!$C$6</f>
        <v>1434111.082346773</v>
      </c>
      <c r="U2840" s="358">
        <f>IF(U2596,0,$D2840*(1+'General Inputs'!$C$4)^(U$3906-$K$3906))*'General Inputs'!$C$6</f>
        <v>1462793.3039937085</v>
      </c>
      <c r="V2840" s="358">
        <f>IF(V2596,0,$D2840*(1+'General Inputs'!$C$4)^(V$3906-$K$3906))*'General Inputs'!$C$6</f>
        <v>1492049.1700735826</v>
      </c>
      <c r="W2840" s="358">
        <f>IF(W2596,0,$D2840*(1+'General Inputs'!$C$4)^(W$3906-$K$3906))*'General Inputs'!$C$6</f>
        <v>1521890.1534750543</v>
      </c>
      <c r="X2840" s="358">
        <f>IF(X2596,0,$D2840*(1+'General Inputs'!$C$4)^(X$3906-$K$3906))*'General Inputs'!$C$6</f>
        <v>1552327.9565445553</v>
      </c>
      <c r="Y2840" s="358">
        <f>IF(Y2596,0,$D2840*(1+'General Inputs'!$C$4)^(Y$3906-$K$3906))*'General Inputs'!$C$6</f>
        <v>1583374.5156754467</v>
      </c>
      <c r="Z2840" s="358">
        <f>IF(Z2596,0,$D2840*(1+'General Inputs'!$C$4)^(Z$3906-$K$3906))*'General Inputs'!$C$6</f>
        <v>1615042.0059889548</v>
      </c>
      <c r="AA2840" s="358">
        <f>IF(AA2596,0,$D2840*(1+'General Inputs'!$C$4)^(AA$3906-$K$3906))*'General Inputs'!$C$6</f>
        <v>1647342.8461087344</v>
      </c>
      <c r="AB2840" s="358">
        <f>IF(AB2596,0,$D2840*(1+'General Inputs'!$C$4)^(AB$3906-$K$3906))*'General Inputs'!$C$6</f>
        <v>1680289.7030309094</v>
      </c>
      <c r="AC2840" s="358">
        <f>IF(AC2596,0,$D2840*(1+'General Inputs'!$C$4)^(AC$3906-$K$3906))*'General Inputs'!$C$6</f>
        <v>1713895.4970915273</v>
      </c>
      <c r="AD2840" s="358">
        <f>IF(AD2596,0,$D2840*(1+'General Inputs'!$C$4)^(AD$3906-$K$3906))*'General Inputs'!$C$6</f>
        <v>1748173.4070333578</v>
      </c>
      <c r="AE2840" s="358">
        <f>IF(AE2596,0,$D2840*(1+'General Inputs'!$C$4)^(AE$3906-$K$3906))*'General Inputs'!$C$6</f>
        <v>1783136.8751740248</v>
      </c>
      <c r="AF2840" s="358">
        <f>IF(AF2596,0,$D2840*(1+'General Inputs'!$C$4)^(AF$3906-$K$3906))*'General Inputs'!$C$6</f>
        <v>1818799.6126775055</v>
      </c>
      <c r="AG2840" s="358">
        <f>IF(AG2596,0,$D2840*(1+'General Inputs'!$C$4)^(AG$3906-$K$3906))*'General Inputs'!$C$6</f>
        <v>1855175.6049310556</v>
      </c>
      <c r="AH2840" s="358">
        <f>IF(AH2596,0,$D2840*(1+'General Inputs'!$C$4)^(AH$3906-$K$3906))*'General Inputs'!$C$6</f>
        <v>1892279.1170296762</v>
      </c>
      <c r="AI2840" s="358">
        <f>IF(AI2596,0,$D2840*(1+'General Inputs'!$C$4)^(AI$3906-$K$3906))*'General Inputs'!$C$6</f>
        <v>1930124.6993702701</v>
      </c>
      <c r="AJ2840" s="358">
        <f>IF(AJ2596,0,$D2840*(1+'General Inputs'!$C$4)^(AJ$3906-$K$3906))*'General Inputs'!$C$6</f>
        <v>1968727.1933576753</v>
      </c>
    </row>
    <row r="2841" spans="1:36" x14ac:dyDescent="0.25">
      <c r="A2841" s="353" t="s">
        <v>367</v>
      </c>
      <c r="B2841" s="353" t="s">
        <v>367</v>
      </c>
      <c r="C2841" s="441">
        <f t="shared" si="2373"/>
        <v>5000</v>
      </c>
      <c r="D2841" s="397">
        <v>1750000</v>
      </c>
      <c r="E2841" s="397"/>
      <c r="F2841" s="397"/>
      <c r="G2841" s="397"/>
      <c r="H2841" s="397"/>
      <c r="I2841" s="476">
        <f t="shared" si="2374"/>
        <v>22</v>
      </c>
      <c r="J2841" s="476">
        <f t="shared" si="2375"/>
        <v>1</v>
      </c>
      <c r="K2841" s="358">
        <v>0</v>
      </c>
      <c r="L2841" s="358">
        <v>0</v>
      </c>
      <c r="M2841" s="358">
        <v>0</v>
      </c>
      <c r="N2841" s="358">
        <v>0</v>
      </c>
      <c r="O2841" s="358">
        <f>IF(O2597,0,$D2841*(1+'General Inputs'!$C$4)^(O$3906-$K$3906))*'General Inputs'!$C$6</f>
        <v>284138.44199999998</v>
      </c>
      <c r="P2841" s="358">
        <f>IF(P2597,0,$D2841*(1+'General Inputs'!$C$4)^(P$3906-$K$3906))*'General Inputs'!$C$6</f>
        <v>289821.21083999996</v>
      </c>
      <c r="Q2841" s="358">
        <f>IF(Q2597,0,$D2841*(1+'General Inputs'!$C$4)^(Q$3906-$K$3906))*'General Inputs'!$C$6</f>
        <v>295617.63505679998</v>
      </c>
      <c r="R2841" s="358">
        <f>IF(R2597,0,$D2841*(1+'General Inputs'!$C$4)^(R$3906-$K$3906))*'General Inputs'!$C$6</f>
        <v>301529.98775793595</v>
      </c>
      <c r="S2841" s="358">
        <f>IF(S2597,0,$D2841*(1+'General Inputs'!$C$4)^(S$3906-$K$3906))*'General Inputs'!$C$6</f>
        <v>307560.58751309471</v>
      </c>
      <c r="T2841" s="358">
        <f>IF(T2597,0,$D2841*(1+'General Inputs'!$C$4)^(T$3906-$K$3906))*'General Inputs'!$C$6</f>
        <v>313711.79926335654</v>
      </c>
      <c r="U2841" s="358">
        <f>IF(U2597,0,$D2841*(1+'General Inputs'!$C$4)^(U$3906-$K$3906))*'General Inputs'!$C$6</f>
        <v>319986.03524862375</v>
      </c>
      <c r="V2841" s="358">
        <f>IF(V2597,0,$D2841*(1+'General Inputs'!$C$4)^(V$3906-$K$3906))*'General Inputs'!$C$6</f>
        <v>326385.75595359615</v>
      </c>
      <c r="W2841" s="358">
        <f>IF(W2597,0,$D2841*(1+'General Inputs'!$C$4)^(W$3906-$K$3906))*'General Inputs'!$C$6</f>
        <v>332913.47107266809</v>
      </c>
      <c r="X2841" s="358">
        <f>IF(X2597,0,$D2841*(1+'General Inputs'!$C$4)^(X$3906-$K$3906))*'General Inputs'!$C$6</f>
        <v>339571.74049412145</v>
      </c>
      <c r="Y2841" s="358">
        <f>IF(Y2597,0,$D2841*(1+'General Inputs'!$C$4)^(Y$3906-$K$3906))*'General Inputs'!$C$6</f>
        <v>346363.17530400393</v>
      </c>
      <c r="Z2841" s="358">
        <f>IF(Z2597,0,$D2841*(1+'General Inputs'!$C$4)^(Z$3906-$K$3906))*'General Inputs'!$C$6</f>
        <v>353290.43881008396</v>
      </c>
      <c r="AA2841" s="358">
        <f>IF(AA2597,0,$D2841*(1+'General Inputs'!$C$4)^(AA$3906-$K$3906))*'General Inputs'!$C$6</f>
        <v>360356.2475862857</v>
      </c>
      <c r="AB2841" s="358">
        <f>IF(AB2597,0,$D2841*(1+'General Inputs'!$C$4)^(AB$3906-$K$3906))*'General Inputs'!$C$6</f>
        <v>367563.37253801135</v>
      </c>
      <c r="AC2841" s="358">
        <f>IF(AC2597,0,$D2841*(1+'General Inputs'!$C$4)^(AC$3906-$K$3906))*'General Inputs'!$C$6</f>
        <v>374914.63998877158</v>
      </c>
      <c r="AD2841" s="358">
        <f>IF(AD2597,0,$D2841*(1+'General Inputs'!$C$4)^(AD$3906-$K$3906))*'General Inputs'!$C$6</f>
        <v>382412.93278854695</v>
      </c>
      <c r="AE2841" s="358">
        <f>IF(AE2597,0,$D2841*(1+'General Inputs'!$C$4)^(AE$3906-$K$3906))*'General Inputs'!$C$6</f>
        <v>390061.19144431798</v>
      </c>
      <c r="AF2841" s="358">
        <f>IF(AF2597,0,$D2841*(1+'General Inputs'!$C$4)^(AF$3906-$K$3906))*'General Inputs'!$C$6</f>
        <v>397862.41527320427</v>
      </c>
      <c r="AG2841" s="358">
        <f>IF(AG2597,0,$D2841*(1+'General Inputs'!$C$4)^(AG$3906-$K$3906))*'General Inputs'!$C$6</f>
        <v>405819.66357866843</v>
      </c>
      <c r="AH2841" s="358">
        <f>IF(AH2597,0,$D2841*(1+'General Inputs'!$C$4)^(AH$3906-$K$3906))*'General Inputs'!$C$6</f>
        <v>413936.05685024173</v>
      </c>
      <c r="AI2841" s="358">
        <f>IF(AI2597,0,$D2841*(1+'General Inputs'!$C$4)^(AI$3906-$K$3906))*'General Inputs'!$C$6</f>
        <v>422214.77798724658</v>
      </c>
      <c r="AJ2841" s="358">
        <f>IF(AJ2597,0,$D2841*(1+'General Inputs'!$C$4)^(AJ$3906-$K$3906))*'General Inputs'!$C$6</f>
        <v>430659.07354699151</v>
      </c>
    </row>
    <row r="2842" spans="1:36" x14ac:dyDescent="0.25">
      <c r="A2842" s="353" t="s">
        <v>498</v>
      </c>
      <c r="B2842" s="353" t="s">
        <v>498</v>
      </c>
      <c r="C2842" s="441">
        <f t="shared" si="2373"/>
        <v>5000</v>
      </c>
      <c r="D2842" s="397">
        <v>1750000</v>
      </c>
      <c r="E2842" s="397"/>
      <c r="F2842" s="397"/>
      <c r="G2842" s="397"/>
      <c r="H2842" s="397"/>
      <c r="I2842" s="476">
        <f t="shared" si="2374"/>
        <v>22</v>
      </c>
      <c r="J2842" s="476">
        <f t="shared" si="2375"/>
        <v>1</v>
      </c>
      <c r="K2842" s="358">
        <v>0</v>
      </c>
      <c r="L2842" s="358">
        <v>0</v>
      </c>
      <c r="M2842" s="358">
        <v>0</v>
      </c>
      <c r="N2842" s="358">
        <v>0</v>
      </c>
      <c r="O2842" s="358">
        <f>IF(O2598,0,$D2842*(1+'General Inputs'!$C$4)^(O$3906-$K$3906))*'General Inputs'!$C$6</f>
        <v>284138.44199999998</v>
      </c>
      <c r="P2842" s="358">
        <f>IF(P2598,0,$D2842*(1+'General Inputs'!$C$4)^(P$3906-$K$3906))*'General Inputs'!$C$6</f>
        <v>289821.21083999996</v>
      </c>
      <c r="Q2842" s="358">
        <f>IF(Q2598,0,$D2842*(1+'General Inputs'!$C$4)^(Q$3906-$K$3906))*'General Inputs'!$C$6</f>
        <v>295617.63505679998</v>
      </c>
      <c r="R2842" s="358">
        <f>IF(R2598,0,$D2842*(1+'General Inputs'!$C$4)^(R$3906-$K$3906))*'General Inputs'!$C$6</f>
        <v>301529.98775793595</v>
      </c>
      <c r="S2842" s="358">
        <f>IF(S2598,0,$D2842*(1+'General Inputs'!$C$4)^(S$3906-$K$3906))*'General Inputs'!$C$6</f>
        <v>307560.58751309471</v>
      </c>
      <c r="T2842" s="358">
        <f>IF(T2598,0,$D2842*(1+'General Inputs'!$C$4)^(T$3906-$K$3906))*'General Inputs'!$C$6</f>
        <v>313711.79926335654</v>
      </c>
      <c r="U2842" s="358">
        <f>IF(U2598,0,$D2842*(1+'General Inputs'!$C$4)^(U$3906-$K$3906))*'General Inputs'!$C$6</f>
        <v>319986.03524862375</v>
      </c>
      <c r="V2842" s="358">
        <f>IF(V2598,0,$D2842*(1+'General Inputs'!$C$4)^(V$3906-$K$3906))*'General Inputs'!$C$6</f>
        <v>326385.75595359615</v>
      </c>
      <c r="W2842" s="358">
        <f>IF(W2598,0,$D2842*(1+'General Inputs'!$C$4)^(W$3906-$K$3906))*'General Inputs'!$C$6</f>
        <v>332913.47107266809</v>
      </c>
      <c r="X2842" s="358">
        <f>IF(X2598,0,$D2842*(1+'General Inputs'!$C$4)^(X$3906-$K$3906))*'General Inputs'!$C$6</f>
        <v>339571.74049412145</v>
      </c>
      <c r="Y2842" s="358">
        <f>IF(Y2598,0,$D2842*(1+'General Inputs'!$C$4)^(Y$3906-$K$3906))*'General Inputs'!$C$6</f>
        <v>346363.17530400393</v>
      </c>
      <c r="Z2842" s="358">
        <f>IF(Z2598,0,$D2842*(1+'General Inputs'!$C$4)^(Z$3906-$K$3906))*'General Inputs'!$C$6</f>
        <v>353290.43881008396</v>
      </c>
      <c r="AA2842" s="358">
        <f>IF(AA2598,0,$D2842*(1+'General Inputs'!$C$4)^(AA$3906-$K$3906))*'General Inputs'!$C$6</f>
        <v>360356.2475862857</v>
      </c>
      <c r="AB2842" s="358">
        <f>IF(AB2598,0,$D2842*(1+'General Inputs'!$C$4)^(AB$3906-$K$3906))*'General Inputs'!$C$6</f>
        <v>367563.37253801135</v>
      </c>
      <c r="AC2842" s="358">
        <f>IF(AC2598,0,$D2842*(1+'General Inputs'!$C$4)^(AC$3906-$K$3906))*'General Inputs'!$C$6</f>
        <v>374914.63998877158</v>
      </c>
      <c r="AD2842" s="358">
        <f>IF(AD2598,0,$D2842*(1+'General Inputs'!$C$4)^(AD$3906-$K$3906))*'General Inputs'!$C$6</f>
        <v>382412.93278854695</v>
      </c>
      <c r="AE2842" s="358">
        <f>IF(AE2598,0,$D2842*(1+'General Inputs'!$C$4)^(AE$3906-$K$3906))*'General Inputs'!$C$6</f>
        <v>390061.19144431798</v>
      </c>
      <c r="AF2842" s="358">
        <f>IF(AF2598,0,$D2842*(1+'General Inputs'!$C$4)^(AF$3906-$K$3906))*'General Inputs'!$C$6</f>
        <v>397862.41527320427</v>
      </c>
      <c r="AG2842" s="358">
        <f>IF(AG2598,0,$D2842*(1+'General Inputs'!$C$4)^(AG$3906-$K$3906))*'General Inputs'!$C$6</f>
        <v>405819.66357866843</v>
      </c>
      <c r="AH2842" s="358">
        <f>IF(AH2598,0,$D2842*(1+'General Inputs'!$C$4)^(AH$3906-$K$3906))*'General Inputs'!$C$6</f>
        <v>413936.05685024173</v>
      </c>
      <c r="AI2842" s="358">
        <f>IF(AI2598,0,$D2842*(1+'General Inputs'!$C$4)^(AI$3906-$K$3906))*'General Inputs'!$C$6</f>
        <v>422214.77798724658</v>
      </c>
      <c r="AJ2842" s="358">
        <f>IF(AJ2598,0,$D2842*(1+'General Inputs'!$C$4)^(AJ$3906-$K$3906))*'General Inputs'!$C$6</f>
        <v>430659.07354699151</v>
      </c>
    </row>
    <row r="2843" spans="1:36" x14ac:dyDescent="0.25">
      <c r="A2843" s="353" t="s">
        <v>498</v>
      </c>
      <c r="B2843" s="353" t="s">
        <v>499</v>
      </c>
      <c r="C2843" s="441">
        <f t="shared" si="2373"/>
        <v>9375</v>
      </c>
      <c r="D2843" s="397">
        <v>8000000</v>
      </c>
      <c r="E2843" s="397"/>
      <c r="F2843" s="397"/>
      <c r="G2843" s="397"/>
      <c r="H2843" s="397"/>
      <c r="I2843" s="476">
        <f t="shared" si="2374"/>
        <v>22</v>
      </c>
      <c r="J2843" s="476">
        <f t="shared" si="2375"/>
        <v>1</v>
      </c>
      <c r="K2843" s="358">
        <v>0</v>
      </c>
      <c r="L2843" s="358">
        <v>0</v>
      </c>
      <c r="M2843" s="358">
        <v>0</v>
      </c>
      <c r="N2843" s="358">
        <v>0</v>
      </c>
      <c r="O2843" s="358">
        <f>IF(O2599,0,$D2843*(1+'General Inputs'!$C$4)^(O$3906-$K$3906))*'General Inputs'!$C$6</f>
        <v>1298918.5919999999</v>
      </c>
      <c r="P2843" s="358">
        <f>IF(P2599,0,$D2843*(1+'General Inputs'!$C$4)^(P$3906-$K$3906))*'General Inputs'!$C$6</f>
        <v>1324896.9638399999</v>
      </c>
      <c r="Q2843" s="358">
        <f>IF(Q2599,0,$D2843*(1+'General Inputs'!$C$4)^(Q$3906-$K$3906))*'General Inputs'!$C$6</f>
        <v>1351394.9031168001</v>
      </c>
      <c r="R2843" s="358">
        <f>IF(R2599,0,$D2843*(1+'General Inputs'!$C$4)^(R$3906-$K$3906))*'General Inputs'!$C$6</f>
        <v>1378422.8011791357</v>
      </c>
      <c r="S2843" s="358">
        <f>IF(S2599,0,$D2843*(1+'General Inputs'!$C$4)^(S$3906-$K$3906))*'General Inputs'!$C$6</f>
        <v>1405991.2572027186</v>
      </c>
      <c r="T2843" s="358">
        <f>IF(T2599,0,$D2843*(1+'General Inputs'!$C$4)^(T$3906-$K$3906))*'General Inputs'!$C$6</f>
        <v>1434111.082346773</v>
      </c>
      <c r="U2843" s="358">
        <f>IF(U2599,0,$D2843*(1+'General Inputs'!$C$4)^(U$3906-$K$3906))*'General Inputs'!$C$6</f>
        <v>1462793.3039937085</v>
      </c>
      <c r="V2843" s="358">
        <f>IF(V2599,0,$D2843*(1+'General Inputs'!$C$4)^(V$3906-$K$3906))*'General Inputs'!$C$6</f>
        <v>1492049.1700735826</v>
      </c>
      <c r="W2843" s="358">
        <f>IF(W2599,0,$D2843*(1+'General Inputs'!$C$4)^(W$3906-$K$3906))*'General Inputs'!$C$6</f>
        <v>1521890.1534750543</v>
      </c>
      <c r="X2843" s="358">
        <f>IF(X2599,0,$D2843*(1+'General Inputs'!$C$4)^(X$3906-$K$3906))*'General Inputs'!$C$6</f>
        <v>1552327.9565445553</v>
      </c>
      <c r="Y2843" s="358">
        <f>IF(Y2599,0,$D2843*(1+'General Inputs'!$C$4)^(Y$3906-$K$3906))*'General Inputs'!$C$6</f>
        <v>1583374.5156754467</v>
      </c>
      <c r="Z2843" s="358">
        <f>IF(Z2599,0,$D2843*(1+'General Inputs'!$C$4)^(Z$3906-$K$3906))*'General Inputs'!$C$6</f>
        <v>1615042.0059889548</v>
      </c>
      <c r="AA2843" s="358">
        <f>IF(AA2599,0,$D2843*(1+'General Inputs'!$C$4)^(AA$3906-$K$3906))*'General Inputs'!$C$6</f>
        <v>1647342.8461087344</v>
      </c>
      <c r="AB2843" s="358">
        <f>IF(AB2599,0,$D2843*(1+'General Inputs'!$C$4)^(AB$3906-$K$3906))*'General Inputs'!$C$6</f>
        <v>1680289.7030309094</v>
      </c>
      <c r="AC2843" s="358">
        <f>IF(AC2599,0,$D2843*(1+'General Inputs'!$C$4)^(AC$3906-$K$3906))*'General Inputs'!$C$6</f>
        <v>1713895.4970915273</v>
      </c>
      <c r="AD2843" s="358">
        <f>IF(AD2599,0,$D2843*(1+'General Inputs'!$C$4)^(AD$3906-$K$3906))*'General Inputs'!$C$6</f>
        <v>1748173.4070333578</v>
      </c>
      <c r="AE2843" s="358">
        <f>IF(AE2599,0,$D2843*(1+'General Inputs'!$C$4)^(AE$3906-$K$3906))*'General Inputs'!$C$6</f>
        <v>1783136.8751740248</v>
      </c>
      <c r="AF2843" s="358">
        <f>IF(AF2599,0,$D2843*(1+'General Inputs'!$C$4)^(AF$3906-$K$3906))*'General Inputs'!$C$6</f>
        <v>1818799.6126775055</v>
      </c>
      <c r="AG2843" s="358">
        <f>IF(AG2599,0,$D2843*(1+'General Inputs'!$C$4)^(AG$3906-$K$3906))*'General Inputs'!$C$6</f>
        <v>1855175.6049310556</v>
      </c>
      <c r="AH2843" s="358">
        <f>IF(AH2599,0,$D2843*(1+'General Inputs'!$C$4)^(AH$3906-$K$3906))*'General Inputs'!$C$6</f>
        <v>1892279.1170296762</v>
      </c>
      <c r="AI2843" s="358">
        <f>IF(AI2599,0,$D2843*(1+'General Inputs'!$C$4)^(AI$3906-$K$3906))*'General Inputs'!$C$6</f>
        <v>1930124.6993702701</v>
      </c>
      <c r="AJ2843" s="358">
        <f>IF(AJ2599,0,$D2843*(1+'General Inputs'!$C$4)^(AJ$3906-$K$3906))*'General Inputs'!$C$6</f>
        <v>1968727.1933576753</v>
      </c>
    </row>
    <row r="2844" spans="1:36" x14ac:dyDescent="0.25">
      <c r="A2844" s="353" t="s">
        <v>363</v>
      </c>
      <c r="B2844" s="353" t="s">
        <v>363</v>
      </c>
      <c r="C2844" s="441">
        <f t="shared" si="2373"/>
        <v>5000</v>
      </c>
      <c r="D2844" s="397">
        <v>1750000</v>
      </c>
      <c r="E2844" s="397"/>
      <c r="F2844" s="397"/>
      <c r="G2844" s="397"/>
      <c r="H2844" s="397"/>
      <c r="I2844" s="476">
        <f t="shared" si="2374"/>
        <v>22</v>
      </c>
      <c r="J2844" s="476">
        <f t="shared" si="2375"/>
        <v>1</v>
      </c>
      <c r="K2844" s="358">
        <v>0</v>
      </c>
      <c r="L2844" s="358">
        <v>0</v>
      </c>
      <c r="M2844" s="358">
        <v>0</v>
      </c>
      <c r="N2844" s="358">
        <v>0</v>
      </c>
      <c r="O2844" s="358">
        <f>IF(O2600,0,$D2844*(1+'General Inputs'!$C$4)^(O$3906-$K$3906))*'General Inputs'!$C$6</f>
        <v>284138.44199999998</v>
      </c>
      <c r="P2844" s="358">
        <f>IF(P2600,0,$D2844*(1+'General Inputs'!$C$4)^(P$3906-$K$3906))*'General Inputs'!$C$6</f>
        <v>289821.21083999996</v>
      </c>
      <c r="Q2844" s="358">
        <f>IF(Q2600,0,$D2844*(1+'General Inputs'!$C$4)^(Q$3906-$K$3906))*'General Inputs'!$C$6</f>
        <v>295617.63505679998</v>
      </c>
      <c r="R2844" s="358">
        <f>IF(R2600,0,$D2844*(1+'General Inputs'!$C$4)^(R$3906-$K$3906))*'General Inputs'!$C$6</f>
        <v>301529.98775793595</v>
      </c>
      <c r="S2844" s="358">
        <f>IF(S2600,0,$D2844*(1+'General Inputs'!$C$4)^(S$3906-$K$3906))*'General Inputs'!$C$6</f>
        <v>307560.58751309471</v>
      </c>
      <c r="T2844" s="358">
        <f>IF(T2600,0,$D2844*(1+'General Inputs'!$C$4)^(T$3906-$K$3906))*'General Inputs'!$C$6</f>
        <v>313711.79926335654</v>
      </c>
      <c r="U2844" s="358">
        <f>IF(U2600,0,$D2844*(1+'General Inputs'!$C$4)^(U$3906-$K$3906))*'General Inputs'!$C$6</f>
        <v>319986.03524862375</v>
      </c>
      <c r="V2844" s="358">
        <f>IF(V2600,0,$D2844*(1+'General Inputs'!$C$4)^(V$3906-$K$3906))*'General Inputs'!$C$6</f>
        <v>326385.75595359615</v>
      </c>
      <c r="W2844" s="358">
        <f>IF(W2600,0,$D2844*(1+'General Inputs'!$C$4)^(W$3906-$K$3906))*'General Inputs'!$C$6</f>
        <v>332913.47107266809</v>
      </c>
      <c r="X2844" s="358">
        <f>IF(X2600,0,$D2844*(1+'General Inputs'!$C$4)^(X$3906-$K$3906))*'General Inputs'!$C$6</f>
        <v>339571.74049412145</v>
      </c>
      <c r="Y2844" s="358">
        <f>IF(Y2600,0,$D2844*(1+'General Inputs'!$C$4)^(Y$3906-$K$3906))*'General Inputs'!$C$6</f>
        <v>346363.17530400393</v>
      </c>
      <c r="Z2844" s="358">
        <f>IF(Z2600,0,$D2844*(1+'General Inputs'!$C$4)^(Z$3906-$K$3906))*'General Inputs'!$C$6</f>
        <v>353290.43881008396</v>
      </c>
      <c r="AA2844" s="358">
        <f>IF(AA2600,0,$D2844*(1+'General Inputs'!$C$4)^(AA$3906-$K$3906))*'General Inputs'!$C$6</f>
        <v>360356.2475862857</v>
      </c>
      <c r="AB2844" s="358">
        <f>IF(AB2600,0,$D2844*(1+'General Inputs'!$C$4)^(AB$3906-$K$3906))*'General Inputs'!$C$6</f>
        <v>367563.37253801135</v>
      </c>
      <c r="AC2844" s="358">
        <f>IF(AC2600,0,$D2844*(1+'General Inputs'!$C$4)^(AC$3906-$K$3906))*'General Inputs'!$C$6</f>
        <v>374914.63998877158</v>
      </c>
      <c r="AD2844" s="358">
        <f>IF(AD2600,0,$D2844*(1+'General Inputs'!$C$4)^(AD$3906-$K$3906))*'General Inputs'!$C$6</f>
        <v>382412.93278854695</v>
      </c>
      <c r="AE2844" s="358">
        <f>IF(AE2600,0,$D2844*(1+'General Inputs'!$C$4)^(AE$3906-$K$3906))*'General Inputs'!$C$6</f>
        <v>390061.19144431798</v>
      </c>
      <c r="AF2844" s="358">
        <f>IF(AF2600,0,$D2844*(1+'General Inputs'!$C$4)^(AF$3906-$K$3906))*'General Inputs'!$C$6</f>
        <v>397862.41527320427</v>
      </c>
      <c r="AG2844" s="358">
        <f>IF(AG2600,0,$D2844*(1+'General Inputs'!$C$4)^(AG$3906-$K$3906))*'General Inputs'!$C$6</f>
        <v>405819.66357866843</v>
      </c>
      <c r="AH2844" s="358">
        <f>IF(AH2600,0,$D2844*(1+'General Inputs'!$C$4)^(AH$3906-$K$3906))*'General Inputs'!$C$6</f>
        <v>413936.05685024173</v>
      </c>
      <c r="AI2844" s="358">
        <f>IF(AI2600,0,$D2844*(1+'General Inputs'!$C$4)^(AI$3906-$K$3906))*'General Inputs'!$C$6</f>
        <v>422214.77798724658</v>
      </c>
      <c r="AJ2844" s="358">
        <f>IF(AJ2600,0,$D2844*(1+'General Inputs'!$C$4)^(AJ$3906-$K$3906))*'General Inputs'!$C$6</f>
        <v>430659.07354699151</v>
      </c>
    </row>
    <row r="2845" spans="1:36" x14ac:dyDescent="0.25">
      <c r="A2845" s="353" t="s">
        <v>258</v>
      </c>
      <c r="B2845" s="353" t="s">
        <v>359</v>
      </c>
      <c r="C2845" s="441">
        <f t="shared" si="2373"/>
        <v>7500</v>
      </c>
      <c r="D2845" s="397">
        <v>8000000</v>
      </c>
      <c r="E2845" s="397"/>
      <c r="F2845" s="397"/>
      <c r="G2845" s="397"/>
      <c r="H2845" s="397"/>
      <c r="I2845" s="476">
        <f t="shared" si="2374"/>
        <v>22</v>
      </c>
      <c r="J2845" s="476">
        <f t="shared" si="2375"/>
        <v>1</v>
      </c>
      <c r="K2845" s="358">
        <v>0</v>
      </c>
      <c r="L2845" s="358">
        <v>0</v>
      </c>
      <c r="M2845" s="358">
        <v>0</v>
      </c>
      <c r="N2845" s="358">
        <v>0</v>
      </c>
      <c r="O2845" s="358">
        <f>IF(O2601,0,$D2845*(1+'General Inputs'!$C$4)^(O$3906-$K$3906))*'General Inputs'!$C$6</f>
        <v>1298918.5919999999</v>
      </c>
      <c r="P2845" s="358">
        <f>IF(P2601,0,$D2845*(1+'General Inputs'!$C$4)^(P$3906-$K$3906))*'General Inputs'!$C$6</f>
        <v>1324896.9638399999</v>
      </c>
      <c r="Q2845" s="358">
        <f>IF(Q2601,0,$D2845*(1+'General Inputs'!$C$4)^(Q$3906-$K$3906))*'General Inputs'!$C$6</f>
        <v>1351394.9031168001</v>
      </c>
      <c r="R2845" s="358">
        <f>IF(R2601,0,$D2845*(1+'General Inputs'!$C$4)^(R$3906-$K$3906))*'General Inputs'!$C$6</f>
        <v>1378422.8011791357</v>
      </c>
      <c r="S2845" s="358">
        <f>IF(S2601,0,$D2845*(1+'General Inputs'!$C$4)^(S$3906-$K$3906))*'General Inputs'!$C$6</f>
        <v>1405991.2572027186</v>
      </c>
      <c r="T2845" s="358">
        <f>IF(T2601,0,$D2845*(1+'General Inputs'!$C$4)^(T$3906-$K$3906))*'General Inputs'!$C$6</f>
        <v>1434111.082346773</v>
      </c>
      <c r="U2845" s="358">
        <f>IF(U2601,0,$D2845*(1+'General Inputs'!$C$4)^(U$3906-$K$3906))*'General Inputs'!$C$6</f>
        <v>1462793.3039937085</v>
      </c>
      <c r="V2845" s="358">
        <f>IF(V2601,0,$D2845*(1+'General Inputs'!$C$4)^(V$3906-$K$3906))*'General Inputs'!$C$6</f>
        <v>1492049.1700735826</v>
      </c>
      <c r="W2845" s="358">
        <f>IF(W2601,0,$D2845*(1+'General Inputs'!$C$4)^(W$3906-$K$3906))*'General Inputs'!$C$6</f>
        <v>1521890.1534750543</v>
      </c>
      <c r="X2845" s="358">
        <f>IF(X2601,0,$D2845*(1+'General Inputs'!$C$4)^(X$3906-$K$3906))*'General Inputs'!$C$6</f>
        <v>1552327.9565445553</v>
      </c>
      <c r="Y2845" s="358">
        <f>IF(Y2601,0,$D2845*(1+'General Inputs'!$C$4)^(Y$3906-$K$3906))*'General Inputs'!$C$6</f>
        <v>1583374.5156754467</v>
      </c>
      <c r="Z2845" s="358">
        <f>IF(Z2601,0,$D2845*(1+'General Inputs'!$C$4)^(Z$3906-$K$3906))*'General Inputs'!$C$6</f>
        <v>1615042.0059889548</v>
      </c>
      <c r="AA2845" s="358">
        <f>IF(AA2601,0,$D2845*(1+'General Inputs'!$C$4)^(AA$3906-$K$3906))*'General Inputs'!$C$6</f>
        <v>1647342.8461087344</v>
      </c>
      <c r="AB2845" s="358">
        <f>IF(AB2601,0,$D2845*(1+'General Inputs'!$C$4)^(AB$3906-$K$3906))*'General Inputs'!$C$6</f>
        <v>1680289.7030309094</v>
      </c>
      <c r="AC2845" s="358">
        <f>IF(AC2601,0,$D2845*(1+'General Inputs'!$C$4)^(AC$3906-$K$3906))*'General Inputs'!$C$6</f>
        <v>1713895.4970915273</v>
      </c>
      <c r="AD2845" s="358">
        <f>IF(AD2601,0,$D2845*(1+'General Inputs'!$C$4)^(AD$3906-$K$3906))*'General Inputs'!$C$6</f>
        <v>1748173.4070333578</v>
      </c>
      <c r="AE2845" s="358">
        <f>IF(AE2601,0,$D2845*(1+'General Inputs'!$C$4)^(AE$3906-$K$3906))*'General Inputs'!$C$6</f>
        <v>1783136.8751740248</v>
      </c>
      <c r="AF2845" s="358">
        <f>IF(AF2601,0,$D2845*(1+'General Inputs'!$C$4)^(AF$3906-$K$3906))*'General Inputs'!$C$6</f>
        <v>1818799.6126775055</v>
      </c>
      <c r="AG2845" s="358">
        <f>IF(AG2601,0,$D2845*(1+'General Inputs'!$C$4)^(AG$3906-$K$3906))*'General Inputs'!$C$6</f>
        <v>1855175.6049310556</v>
      </c>
      <c r="AH2845" s="358">
        <f>IF(AH2601,0,$D2845*(1+'General Inputs'!$C$4)^(AH$3906-$K$3906))*'General Inputs'!$C$6</f>
        <v>1892279.1170296762</v>
      </c>
      <c r="AI2845" s="358">
        <f>IF(AI2601,0,$D2845*(1+'General Inputs'!$C$4)^(AI$3906-$K$3906))*'General Inputs'!$C$6</f>
        <v>1930124.6993702701</v>
      </c>
      <c r="AJ2845" s="358">
        <f>IF(AJ2601,0,$D2845*(1+'General Inputs'!$C$4)^(AJ$3906-$K$3906))*'General Inputs'!$C$6</f>
        <v>1968727.1933576753</v>
      </c>
    </row>
    <row r="2846" spans="1:36" x14ac:dyDescent="0.25">
      <c r="A2846" s="353" t="s">
        <v>258</v>
      </c>
      <c r="B2846" s="353" t="s">
        <v>340</v>
      </c>
      <c r="C2846" s="441">
        <f t="shared" si="2373"/>
        <v>5000</v>
      </c>
      <c r="D2846" s="397">
        <v>1750000</v>
      </c>
      <c r="E2846" s="397"/>
      <c r="F2846" s="397"/>
      <c r="G2846" s="397"/>
      <c r="H2846" s="397"/>
      <c r="I2846" s="476">
        <f t="shared" si="2374"/>
        <v>22</v>
      </c>
      <c r="J2846" s="476">
        <f t="shared" si="2375"/>
        <v>1</v>
      </c>
      <c r="K2846" s="358">
        <v>0</v>
      </c>
      <c r="L2846" s="358">
        <v>0</v>
      </c>
      <c r="M2846" s="358">
        <v>0</v>
      </c>
      <c r="N2846" s="358">
        <v>0</v>
      </c>
      <c r="O2846" s="358">
        <f>IF(O2602,0,$D2846*(1+'General Inputs'!$C$4)^(O$3906-$K$3906))*'General Inputs'!$C$6</f>
        <v>284138.44199999998</v>
      </c>
      <c r="P2846" s="358">
        <f>IF(P2602,0,$D2846*(1+'General Inputs'!$C$4)^(P$3906-$K$3906))*'General Inputs'!$C$6</f>
        <v>289821.21083999996</v>
      </c>
      <c r="Q2846" s="358">
        <f>IF(Q2602,0,$D2846*(1+'General Inputs'!$C$4)^(Q$3906-$K$3906))*'General Inputs'!$C$6</f>
        <v>295617.63505679998</v>
      </c>
      <c r="R2846" s="358">
        <f>IF(R2602,0,$D2846*(1+'General Inputs'!$C$4)^(R$3906-$K$3906))*'General Inputs'!$C$6</f>
        <v>301529.98775793595</v>
      </c>
      <c r="S2846" s="358">
        <f>IF(S2602,0,$D2846*(1+'General Inputs'!$C$4)^(S$3906-$K$3906))*'General Inputs'!$C$6</f>
        <v>307560.58751309471</v>
      </c>
      <c r="T2846" s="358">
        <f>IF(T2602,0,$D2846*(1+'General Inputs'!$C$4)^(T$3906-$K$3906))*'General Inputs'!$C$6</f>
        <v>313711.79926335654</v>
      </c>
      <c r="U2846" s="358">
        <f>IF(U2602,0,$D2846*(1+'General Inputs'!$C$4)^(U$3906-$K$3906))*'General Inputs'!$C$6</f>
        <v>319986.03524862375</v>
      </c>
      <c r="V2846" s="358">
        <f>IF(V2602,0,$D2846*(1+'General Inputs'!$C$4)^(V$3906-$K$3906))*'General Inputs'!$C$6</f>
        <v>326385.75595359615</v>
      </c>
      <c r="W2846" s="358">
        <f>IF(W2602,0,$D2846*(1+'General Inputs'!$C$4)^(W$3906-$K$3906))*'General Inputs'!$C$6</f>
        <v>332913.47107266809</v>
      </c>
      <c r="X2846" s="358">
        <f>IF(X2602,0,$D2846*(1+'General Inputs'!$C$4)^(X$3906-$K$3906))*'General Inputs'!$C$6</f>
        <v>339571.74049412145</v>
      </c>
      <c r="Y2846" s="358">
        <f>IF(Y2602,0,$D2846*(1+'General Inputs'!$C$4)^(Y$3906-$K$3906))*'General Inputs'!$C$6</f>
        <v>346363.17530400393</v>
      </c>
      <c r="Z2846" s="358">
        <f>IF(Z2602,0,$D2846*(1+'General Inputs'!$C$4)^(Z$3906-$K$3906))*'General Inputs'!$C$6</f>
        <v>353290.43881008396</v>
      </c>
      <c r="AA2846" s="358">
        <f>IF(AA2602,0,$D2846*(1+'General Inputs'!$C$4)^(AA$3906-$K$3906))*'General Inputs'!$C$6</f>
        <v>360356.2475862857</v>
      </c>
      <c r="AB2846" s="358">
        <f>IF(AB2602,0,$D2846*(1+'General Inputs'!$C$4)^(AB$3906-$K$3906))*'General Inputs'!$C$6</f>
        <v>367563.37253801135</v>
      </c>
      <c r="AC2846" s="358">
        <f>IF(AC2602,0,$D2846*(1+'General Inputs'!$C$4)^(AC$3906-$K$3906))*'General Inputs'!$C$6</f>
        <v>374914.63998877158</v>
      </c>
      <c r="AD2846" s="358">
        <f>IF(AD2602,0,$D2846*(1+'General Inputs'!$C$4)^(AD$3906-$K$3906))*'General Inputs'!$C$6</f>
        <v>382412.93278854695</v>
      </c>
      <c r="AE2846" s="358">
        <f>IF(AE2602,0,$D2846*(1+'General Inputs'!$C$4)^(AE$3906-$K$3906))*'General Inputs'!$C$6</f>
        <v>390061.19144431798</v>
      </c>
      <c r="AF2846" s="358">
        <f>IF(AF2602,0,$D2846*(1+'General Inputs'!$C$4)^(AF$3906-$K$3906))*'General Inputs'!$C$6</f>
        <v>397862.41527320427</v>
      </c>
      <c r="AG2846" s="358">
        <f>IF(AG2602,0,$D2846*(1+'General Inputs'!$C$4)^(AG$3906-$K$3906))*'General Inputs'!$C$6</f>
        <v>405819.66357866843</v>
      </c>
      <c r="AH2846" s="358">
        <f>IF(AH2602,0,$D2846*(1+'General Inputs'!$C$4)^(AH$3906-$K$3906))*'General Inputs'!$C$6</f>
        <v>413936.05685024173</v>
      </c>
      <c r="AI2846" s="358">
        <f>IF(AI2602,0,$D2846*(1+'General Inputs'!$C$4)^(AI$3906-$K$3906))*'General Inputs'!$C$6</f>
        <v>422214.77798724658</v>
      </c>
      <c r="AJ2846" s="358">
        <f>IF(AJ2602,0,$D2846*(1+'General Inputs'!$C$4)^(AJ$3906-$K$3906))*'General Inputs'!$C$6</f>
        <v>430659.07354699151</v>
      </c>
    </row>
    <row r="2847" spans="1:36" x14ac:dyDescent="0.25">
      <c r="A2847" s="353" t="s">
        <v>281</v>
      </c>
      <c r="B2847" s="353" t="s">
        <v>281</v>
      </c>
      <c r="C2847" s="441">
        <f t="shared" si="2373"/>
        <v>5000</v>
      </c>
      <c r="D2847" s="397">
        <v>1750000</v>
      </c>
      <c r="E2847" s="397"/>
      <c r="F2847" s="397"/>
      <c r="G2847" s="397"/>
      <c r="H2847" s="397"/>
      <c r="I2847" s="476">
        <f t="shared" si="2374"/>
        <v>22</v>
      </c>
      <c r="J2847" s="476">
        <f t="shared" si="2375"/>
        <v>1</v>
      </c>
      <c r="K2847" s="358">
        <v>0</v>
      </c>
      <c r="L2847" s="358">
        <v>0</v>
      </c>
      <c r="M2847" s="358">
        <v>0</v>
      </c>
      <c r="N2847" s="358">
        <v>0</v>
      </c>
      <c r="O2847" s="358">
        <f>IF(O2603,0,$D2847*(1+'General Inputs'!$C$4)^(O$3906-$K$3906))*'General Inputs'!$C$6</f>
        <v>284138.44199999998</v>
      </c>
      <c r="P2847" s="358">
        <f>IF(P2603,0,$D2847*(1+'General Inputs'!$C$4)^(P$3906-$K$3906))*'General Inputs'!$C$6</f>
        <v>289821.21083999996</v>
      </c>
      <c r="Q2847" s="358">
        <f>IF(Q2603,0,$D2847*(1+'General Inputs'!$C$4)^(Q$3906-$K$3906))*'General Inputs'!$C$6</f>
        <v>295617.63505679998</v>
      </c>
      <c r="R2847" s="358">
        <f>IF(R2603,0,$D2847*(1+'General Inputs'!$C$4)^(R$3906-$K$3906))*'General Inputs'!$C$6</f>
        <v>301529.98775793595</v>
      </c>
      <c r="S2847" s="358">
        <f>IF(S2603,0,$D2847*(1+'General Inputs'!$C$4)^(S$3906-$K$3906))*'General Inputs'!$C$6</f>
        <v>307560.58751309471</v>
      </c>
      <c r="T2847" s="358">
        <f>IF(T2603,0,$D2847*(1+'General Inputs'!$C$4)^(T$3906-$K$3906))*'General Inputs'!$C$6</f>
        <v>313711.79926335654</v>
      </c>
      <c r="U2847" s="358">
        <f>IF(U2603,0,$D2847*(1+'General Inputs'!$C$4)^(U$3906-$K$3906))*'General Inputs'!$C$6</f>
        <v>319986.03524862375</v>
      </c>
      <c r="V2847" s="358">
        <f>IF(V2603,0,$D2847*(1+'General Inputs'!$C$4)^(V$3906-$K$3906))*'General Inputs'!$C$6</f>
        <v>326385.75595359615</v>
      </c>
      <c r="W2847" s="358">
        <f>IF(W2603,0,$D2847*(1+'General Inputs'!$C$4)^(W$3906-$K$3906))*'General Inputs'!$C$6</f>
        <v>332913.47107266809</v>
      </c>
      <c r="X2847" s="358">
        <f>IF(X2603,0,$D2847*(1+'General Inputs'!$C$4)^(X$3906-$K$3906))*'General Inputs'!$C$6</f>
        <v>339571.74049412145</v>
      </c>
      <c r="Y2847" s="358">
        <f>IF(Y2603,0,$D2847*(1+'General Inputs'!$C$4)^(Y$3906-$K$3906))*'General Inputs'!$C$6</f>
        <v>346363.17530400393</v>
      </c>
      <c r="Z2847" s="358">
        <f>IF(Z2603,0,$D2847*(1+'General Inputs'!$C$4)^(Z$3906-$K$3906))*'General Inputs'!$C$6</f>
        <v>353290.43881008396</v>
      </c>
      <c r="AA2847" s="358">
        <f>IF(AA2603,0,$D2847*(1+'General Inputs'!$C$4)^(AA$3906-$K$3906))*'General Inputs'!$C$6</f>
        <v>360356.2475862857</v>
      </c>
      <c r="AB2847" s="358">
        <f>IF(AB2603,0,$D2847*(1+'General Inputs'!$C$4)^(AB$3906-$K$3906))*'General Inputs'!$C$6</f>
        <v>367563.37253801135</v>
      </c>
      <c r="AC2847" s="358">
        <f>IF(AC2603,0,$D2847*(1+'General Inputs'!$C$4)^(AC$3906-$K$3906))*'General Inputs'!$C$6</f>
        <v>374914.63998877158</v>
      </c>
      <c r="AD2847" s="358">
        <f>IF(AD2603,0,$D2847*(1+'General Inputs'!$C$4)^(AD$3906-$K$3906))*'General Inputs'!$C$6</f>
        <v>382412.93278854695</v>
      </c>
      <c r="AE2847" s="358">
        <f>IF(AE2603,0,$D2847*(1+'General Inputs'!$C$4)^(AE$3906-$K$3906))*'General Inputs'!$C$6</f>
        <v>390061.19144431798</v>
      </c>
      <c r="AF2847" s="358">
        <f>IF(AF2603,0,$D2847*(1+'General Inputs'!$C$4)^(AF$3906-$K$3906))*'General Inputs'!$C$6</f>
        <v>397862.41527320427</v>
      </c>
      <c r="AG2847" s="358">
        <f>IF(AG2603,0,$D2847*(1+'General Inputs'!$C$4)^(AG$3906-$K$3906))*'General Inputs'!$C$6</f>
        <v>405819.66357866843</v>
      </c>
      <c r="AH2847" s="358">
        <f>IF(AH2603,0,$D2847*(1+'General Inputs'!$C$4)^(AH$3906-$K$3906))*'General Inputs'!$C$6</f>
        <v>413936.05685024173</v>
      </c>
      <c r="AI2847" s="358">
        <f>IF(AI2603,0,$D2847*(1+'General Inputs'!$C$4)^(AI$3906-$K$3906))*'General Inputs'!$C$6</f>
        <v>422214.77798724658</v>
      </c>
      <c r="AJ2847" s="358">
        <f>IF(AJ2603,0,$D2847*(1+'General Inputs'!$C$4)^(AJ$3906-$K$3906))*'General Inputs'!$C$6</f>
        <v>430659.07354699151</v>
      </c>
    </row>
    <row r="2848" spans="1:36" x14ac:dyDescent="0.25">
      <c r="A2848" s="353" t="s">
        <v>259</v>
      </c>
      <c r="B2848" s="353" t="s">
        <v>315</v>
      </c>
      <c r="C2848" s="441">
        <f t="shared" si="2373"/>
        <v>12000</v>
      </c>
      <c r="D2848" s="397">
        <v>8000000</v>
      </c>
      <c r="E2848" s="397"/>
      <c r="F2848" s="397"/>
      <c r="G2848" s="397"/>
      <c r="H2848" s="397"/>
      <c r="I2848" s="476">
        <f t="shared" si="2374"/>
        <v>22</v>
      </c>
      <c r="J2848" s="476">
        <f t="shared" si="2375"/>
        <v>1</v>
      </c>
      <c r="K2848" s="358">
        <v>0</v>
      </c>
      <c r="L2848" s="358">
        <v>0</v>
      </c>
      <c r="M2848" s="358">
        <v>0</v>
      </c>
      <c r="N2848" s="358">
        <v>0</v>
      </c>
      <c r="O2848" s="358">
        <f>IF(O2604,0,$D2848*(1+'General Inputs'!$C$4)^(O$3906-$K$3906))*'General Inputs'!$C$6</f>
        <v>1298918.5919999999</v>
      </c>
      <c r="P2848" s="358">
        <f>IF(P2604,0,$D2848*(1+'General Inputs'!$C$4)^(P$3906-$K$3906))*'General Inputs'!$C$6</f>
        <v>1324896.9638399999</v>
      </c>
      <c r="Q2848" s="358">
        <f>IF(Q2604,0,$D2848*(1+'General Inputs'!$C$4)^(Q$3906-$K$3906))*'General Inputs'!$C$6</f>
        <v>1351394.9031168001</v>
      </c>
      <c r="R2848" s="358">
        <f>IF(R2604,0,$D2848*(1+'General Inputs'!$C$4)^(R$3906-$K$3906))*'General Inputs'!$C$6</f>
        <v>1378422.8011791357</v>
      </c>
      <c r="S2848" s="358">
        <f>IF(S2604,0,$D2848*(1+'General Inputs'!$C$4)^(S$3906-$K$3906))*'General Inputs'!$C$6</f>
        <v>1405991.2572027186</v>
      </c>
      <c r="T2848" s="358">
        <f>IF(T2604,0,$D2848*(1+'General Inputs'!$C$4)^(T$3906-$K$3906))*'General Inputs'!$C$6</f>
        <v>1434111.082346773</v>
      </c>
      <c r="U2848" s="358">
        <f>IF(U2604,0,$D2848*(1+'General Inputs'!$C$4)^(U$3906-$K$3906))*'General Inputs'!$C$6</f>
        <v>1462793.3039937085</v>
      </c>
      <c r="V2848" s="358">
        <f>IF(V2604,0,$D2848*(1+'General Inputs'!$C$4)^(V$3906-$K$3906))*'General Inputs'!$C$6</f>
        <v>1492049.1700735826</v>
      </c>
      <c r="W2848" s="358">
        <f>IF(W2604,0,$D2848*(1+'General Inputs'!$C$4)^(W$3906-$K$3906))*'General Inputs'!$C$6</f>
        <v>1521890.1534750543</v>
      </c>
      <c r="X2848" s="358">
        <f>IF(X2604,0,$D2848*(1+'General Inputs'!$C$4)^(X$3906-$K$3906))*'General Inputs'!$C$6</f>
        <v>1552327.9565445553</v>
      </c>
      <c r="Y2848" s="358">
        <f>IF(Y2604,0,$D2848*(1+'General Inputs'!$C$4)^(Y$3906-$K$3906))*'General Inputs'!$C$6</f>
        <v>1583374.5156754467</v>
      </c>
      <c r="Z2848" s="358">
        <f>IF(Z2604,0,$D2848*(1+'General Inputs'!$C$4)^(Z$3906-$K$3906))*'General Inputs'!$C$6</f>
        <v>1615042.0059889548</v>
      </c>
      <c r="AA2848" s="358">
        <f>IF(AA2604,0,$D2848*(1+'General Inputs'!$C$4)^(AA$3906-$K$3906))*'General Inputs'!$C$6</f>
        <v>1647342.8461087344</v>
      </c>
      <c r="AB2848" s="358">
        <f>IF(AB2604,0,$D2848*(1+'General Inputs'!$C$4)^(AB$3906-$K$3906))*'General Inputs'!$C$6</f>
        <v>1680289.7030309094</v>
      </c>
      <c r="AC2848" s="358">
        <f>IF(AC2604,0,$D2848*(1+'General Inputs'!$C$4)^(AC$3906-$K$3906))*'General Inputs'!$C$6</f>
        <v>1713895.4970915273</v>
      </c>
      <c r="AD2848" s="358">
        <f>IF(AD2604,0,$D2848*(1+'General Inputs'!$C$4)^(AD$3906-$K$3906))*'General Inputs'!$C$6</f>
        <v>1748173.4070333578</v>
      </c>
      <c r="AE2848" s="358">
        <f>IF(AE2604,0,$D2848*(1+'General Inputs'!$C$4)^(AE$3906-$K$3906))*'General Inputs'!$C$6</f>
        <v>1783136.8751740248</v>
      </c>
      <c r="AF2848" s="358">
        <f>IF(AF2604,0,$D2848*(1+'General Inputs'!$C$4)^(AF$3906-$K$3906))*'General Inputs'!$C$6</f>
        <v>1818799.6126775055</v>
      </c>
      <c r="AG2848" s="358">
        <f>IF(AG2604,0,$D2848*(1+'General Inputs'!$C$4)^(AG$3906-$K$3906))*'General Inputs'!$C$6</f>
        <v>1855175.6049310556</v>
      </c>
      <c r="AH2848" s="358">
        <f>IF(AH2604,0,$D2848*(1+'General Inputs'!$C$4)^(AH$3906-$K$3906))*'General Inputs'!$C$6</f>
        <v>1892279.1170296762</v>
      </c>
      <c r="AI2848" s="358">
        <f>IF(AI2604,0,$D2848*(1+'General Inputs'!$C$4)^(AI$3906-$K$3906))*'General Inputs'!$C$6</f>
        <v>1930124.6993702701</v>
      </c>
      <c r="AJ2848" s="358">
        <f>IF(AJ2604,0,$D2848*(1+'General Inputs'!$C$4)^(AJ$3906-$K$3906))*'General Inputs'!$C$6</f>
        <v>1968727.1933576753</v>
      </c>
    </row>
    <row r="2849" spans="1:36" x14ac:dyDescent="0.25">
      <c r="A2849" s="353" t="s">
        <v>259</v>
      </c>
      <c r="B2849" s="353" t="s">
        <v>454</v>
      </c>
      <c r="C2849" s="441">
        <f t="shared" si="2373"/>
        <v>12500</v>
      </c>
      <c r="D2849" s="397">
        <v>8000000</v>
      </c>
      <c r="E2849" s="397"/>
      <c r="F2849" s="397"/>
      <c r="G2849" s="397"/>
      <c r="H2849" s="397"/>
      <c r="I2849" s="476">
        <f t="shared" si="2374"/>
        <v>22</v>
      </c>
      <c r="J2849" s="476">
        <f t="shared" si="2375"/>
        <v>1</v>
      </c>
      <c r="K2849" s="358">
        <v>0</v>
      </c>
      <c r="L2849" s="358">
        <v>0</v>
      </c>
      <c r="M2849" s="358">
        <v>0</v>
      </c>
      <c r="N2849" s="358">
        <v>0</v>
      </c>
      <c r="O2849" s="358">
        <f>IF(O2605,0,$D2849*(1+'General Inputs'!$C$4)^(O$3906-$K$3906))*'General Inputs'!$C$6</f>
        <v>1298918.5919999999</v>
      </c>
      <c r="P2849" s="358">
        <f>IF(P2605,0,$D2849*(1+'General Inputs'!$C$4)^(P$3906-$K$3906))*'General Inputs'!$C$6</f>
        <v>1324896.9638399999</v>
      </c>
      <c r="Q2849" s="358">
        <f>IF(Q2605,0,$D2849*(1+'General Inputs'!$C$4)^(Q$3906-$K$3906))*'General Inputs'!$C$6</f>
        <v>1351394.9031168001</v>
      </c>
      <c r="R2849" s="358">
        <f>IF(R2605,0,$D2849*(1+'General Inputs'!$C$4)^(R$3906-$K$3906))*'General Inputs'!$C$6</f>
        <v>1378422.8011791357</v>
      </c>
      <c r="S2849" s="358">
        <f>IF(S2605,0,$D2849*(1+'General Inputs'!$C$4)^(S$3906-$K$3906))*'General Inputs'!$C$6</f>
        <v>1405991.2572027186</v>
      </c>
      <c r="T2849" s="358">
        <f>IF(T2605,0,$D2849*(1+'General Inputs'!$C$4)^(T$3906-$K$3906))*'General Inputs'!$C$6</f>
        <v>1434111.082346773</v>
      </c>
      <c r="U2849" s="358">
        <f>IF(U2605,0,$D2849*(1+'General Inputs'!$C$4)^(U$3906-$K$3906))*'General Inputs'!$C$6</f>
        <v>1462793.3039937085</v>
      </c>
      <c r="V2849" s="358">
        <f>IF(V2605,0,$D2849*(1+'General Inputs'!$C$4)^(V$3906-$K$3906))*'General Inputs'!$C$6</f>
        <v>1492049.1700735826</v>
      </c>
      <c r="W2849" s="358">
        <f>IF(W2605,0,$D2849*(1+'General Inputs'!$C$4)^(W$3906-$K$3906))*'General Inputs'!$C$6</f>
        <v>1521890.1534750543</v>
      </c>
      <c r="X2849" s="358">
        <f>IF(X2605,0,$D2849*(1+'General Inputs'!$C$4)^(X$3906-$K$3906))*'General Inputs'!$C$6</f>
        <v>1552327.9565445553</v>
      </c>
      <c r="Y2849" s="358">
        <f>IF(Y2605,0,$D2849*(1+'General Inputs'!$C$4)^(Y$3906-$K$3906))*'General Inputs'!$C$6</f>
        <v>1583374.5156754467</v>
      </c>
      <c r="Z2849" s="358">
        <f>IF(Z2605,0,$D2849*(1+'General Inputs'!$C$4)^(Z$3906-$K$3906))*'General Inputs'!$C$6</f>
        <v>1615042.0059889548</v>
      </c>
      <c r="AA2849" s="358">
        <f>IF(AA2605,0,$D2849*(1+'General Inputs'!$C$4)^(AA$3906-$K$3906))*'General Inputs'!$C$6</f>
        <v>1647342.8461087344</v>
      </c>
      <c r="AB2849" s="358">
        <f>IF(AB2605,0,$D2849*(1+'General Inputs'!$C$4)^(AB$3906-$K$3906))*'General Inputs'!$C$6</f>
        <v>1680289.7030309094</v>
      </c>
      <c r="AC2849" s="358">
        <f>IF(AC2605,0,$D2849*(1+'General Inputs'!$C$4)^(AC$3906-$K$3906))*'General Inputs'!$C$6</f>
        <v>1713895.4970915273</v>
      </c>
      <c r="AD2849" s="358">
        <f>IF(AD2605,0,$D2849*(1+'General Inputs'!$C$4)^(AD$3906-$K$3906))*'General Inputs'!$C$6</f>
        <v>1748173.4070333578</v>
      </c>
      <c r="AE2849" s="358">
        <f>IF(AE2605,0,$D2849*(1+'General Inputs'!$C$4)^(AE$3906-$K$3906))*'General Inputs'!$C$6</f>
        <v>1783136.8751740248</v>
      </c>
      <c r="AF2849" s="358">
        <f>IF(AF2605,0,$D2849*(1+'General Inputs'!$C$4)^(AF$3906-$K$3906))*'General Inputs'!$C$6</f>
        <v>1818799.6126775055</v>
      </c>
      <c r="AG2849" s="358">
        <f>IF(AG2605,0,$D2849*(1+'General Inputs'!$C$4)^(AG$3906-$K$3906))*'General Inputs'!$C$6</f>
        <v>1855175.6049310556</v>
      </c>
      <c r="AH2849" s="358">
        <f>IF(AH2605,0,$D2849*(1+'General Inputs'!$C$4)^(AH$3906-$K$3906))*'General Inputs'!$C$6</f>
        <v>1892279.1170296762</v>
      </c>
      <c r="AI2849" s="358">
        <f>IF(AI2605,0,$D2849*(1+'General Inputs'!$C$4)^(AI$3906-$K$3906))*'General Inputs'!$C$6</f>
        <v>1930124.6993702701</v>
      </c>
      <c r="AJ2849" s="358">
        <f>IF(AJ2605,0,$D2849*(1+'General Inputs'!$C$4)^(AJ$3906-$K$3906))*'General Inputs'!$C$6</f>
        <v>1968727.1933576753</v>
      </c>
    </row>
    <row r="2850" spans="1:36" x14ac:dyDescent="0.25">
      <c r="A2850" s="353" t="s">
        <v>536</v>
      </c>
      <c r="B2850" s="353" t="s">
        <v>536</v>
      </c>
      <c r="C2850" s="441">
        <f t="shared" si="2373"/>
        <v>2498.4</v>
      </c>
      <c r="D2850" s="397">
        <v>1750000</v>
      </c>
      <c r="E2850" s="397"/>
      <c r="F2850" s="397"/>
      <c r="G2850" s="397"/>
      <c r="H2850" s="397"/>
      <c r="I2850" s="476">
        <f t="shared" si="2374"/>
        <v>22</v>
      </c>
      <c r="J2850" s="476">
        <f t="shared" si="2375"/>
        <v>1</v>
      </c>
      <c r="K2850" s="358">
        <v>0</v>
      </c>
      <c r="L2850" s="358">
        <v>0</v>
      </c>
      <c r="M2850" s="358">
        <v>0</v>
      </c>
      <c r="N2850" s="358">
        <v>0</v>
      </c>
      <c r="O2850" s="358">
        <f>IF(O2606,0,$D2850*(1+'General Inputs'!$C$4)^(O$3906-$K$3906))*'General Inputs'!$C$6</f>
        <v>284138.44199999998</v>
      </c>
      <c r="P2850" s="358">
        <f>IF(P2606,0,$D2850*(1+'General Inputs'!$C$4)^(P$3906-$K$3906))*'General Inputs'!$C$6</f>
        <v>289821.21083999996</v>
      </c>
      <c r="Q2850" s="358">
        <f>IF(Q2606,0,$D2850*(1+'General Inputs'!$C$4)^(Q$3906-$K$3906))*'General Inputs'!$C$6</f>
        <v>295617.63505679998</v>
      </c>
      <c r="R2850" s="358">
        <f>IF(R2606,0,$D2850*(1+'General Inputs'!$C$4)^(R$3906-$K$3906))*'General Inputs'!$C$6</f>
        <v>301529.98775793595</v>
      </c>
      <c r="S2850" s="358">
        <f>IF(S2606,0,$D2850*(1+'General Inputs'!$C$4)^(S$3906-$K$3906))*'General Inputs'!$C$6</f>
        <v>307560.58751309471</v>
      </c>
      <c r="T2850" s="358">
        <f>IF(T2606,0,$D2850*(1+'General Inputs'!$C$4)^(T$3906-$K$3906))*'General Inputs'!$C$6</f>
        <v>313711.79926335654</v>
      </c>
      <c r="U2850" s="358">
        <f>IF(U2606,0,$D2850*(1+'General Inputs'!$C$4)^(U$3906-$K$3906))*'General Inputs'!$C$6</f>
        <v>319986.03524862375</v>
      </c>
      <c r="V2850" s="358">
        <f>IF(V2606,0,$D2850*(1+'General Inputs'!$C$4)^(V$3906-$K$3906))*'General Inputs'!$C$6</f>
        <v>326385.75595359615</v>
      </c>
      <c r="W2850" s="358">
        <f>IF(W2606,0,$D2850*(1+'General Inputs'!$C$4)^(W$3906-$K$3906))*'General Inputs'!$C$6</f>
        <v>332913.47107266809</v>
      </c>
      <c r="X2850" s="358">
        <f>IF(X2606,0,$D2850*(1+'General Inputs'!$C$4)^(X$3906-$K$3906))*'General Inputs'!$C$6</f>
        <v>339571.74049412145</v>
      </c>
      <c r="Y2850" s="358">
        <f>IF(Y2606,0,$D2850*(1+'General Inputs'!$C$4)^(Y$3906-$K$3906))*'General Inputs'!$C$6</f>
        <v>346363.17530400393</v>
      </c>
      <c r="Z2850" s="358">
        <f>IF(Z2606,0,$D2850*(1+'General Inputs'!$C$4)^(Z$3906-$K$3906))*'General Inputs'!$C$6</f>
        <v>353290.43881008396</v>
      </c>
      <c r="AA2850" s="358">
        <f>IF(AA2606,0,$D2850*(1+'General Inputs'!$C$4)^(AA$3906-$K$3906))*'General Inputs'!$C$6</f>
        <v>360356.2475862857</v>
      </c>
      <c r="AB2850" s="358">
        <f>IF(AB2606,0,$D2850*(1+'General Inputs'!$C$4)^(AB$3906-$K$3906))*'General Inputs'!$C$6</f>
        <v>367563.37253801135</v>
      </c>
      <c r="AC2850" s="358">
        <f>IF(AC2606,0,$D2850*(1+'General Inputs'!$C$4)^(AC$3906-$K$3906))*'General Inputs'!$C$6</f>
        <v>374914.63998877158</v>
      </c>
      <c r="AD2850" s="358">
        <f>IF(AD2606,0,$D2850*(1+'General Inputs'!$C$4)^(AD$3906-$K$3906))*'General Inputs'!$C$6</f>
        <v>382412.93278854695</v>
      </c>
      <c r="AE2850" s="358">
        <f>IF(AE2606,0,$D2850*(1+'General Inputs'!$C$4)^(AE$3906-$K$3906))*'General Inputs'!$C$6</f>
        <v>390061.19144431798</v>
      </c>
      <c r="AF2850" s="358">
        <f>IF(AF2606,0,$D2850*(1+'General Inputs'!$C$4)^(AF$3906-$K$3906))*'General Inputs'!$C$6</f>
        <v>397862.41527320427</v>
      </c>
      <c r="AG2850" s="358">
        <f>IF(AG2606,0,$D2850*(1+'General Inputs'!$C$4)^(AG$3906-$K$3906))*'General Inputs'!$C$6</f>
        <v>405819.66357866843</v>
      </c>
      <c r="AH2850" s="358">
        <f>IF(AH2606,0,$D2850*(1+'General Inputs'!$C$4)^(AH$3906-$K$3906))*'General Inputs'!$C$6</f>
        <v>413936.05685024173</v>
      </c>
      <c r="AI2850" s="358">
        <f>IF(AI2606,0,$D2850*(1+'General Inputs'!$C$4)^(AI$3906-$K$3906))*'General Inputs'!$C$6</f>
        <v>422214.77798724658</v>
      </c>
      <c r="AJ2850" s="358">
        <f>IF(AJ2606,0,$D2850*(1+'General Inputs'!$C$4)^(AJ$3906-$K$3906))*'General Inputs'!$C$6</f>
        <v>430659.07354699151</v>
      </c>
    </row>
    <row r="2851" spans="1:36" x14ac:dyDescent="0.25">
      <c r="A2851" s="353" t="s">
        <v>399</v>
      </c>
      <c r="B2851" s="353" t="s">
        <v>399</v>
      </c>
      <c r="C2851" s="441">
        <f t="shared" si="2373"/>
        <v>20000</v>
      </c>
      <c r="D2851" s="397">
        <v>8000000</v>
      </c>
      <c r="E2851" s="397"/>
      <c r="F2851" s="397"/>
      <c r="G2851" s="397"/>
      <c r="H2851" s="397"/>
      <c r="I2851" s="476">
        <f t="shared" si="2374"/>
        <v>22</v>
      </c>
      <c r="J2851" s="476">
        <f t="shared" si="2375"/>
        <v>1</v>
      </c>
      <c r="K2851" s="358">
        <v>0</v>
      </c>
      <c r="L2851" s="358">
        <v>0</v>
      </c>
      <c r="M2851" s="358">
        <v>0</v>
      </c>
      <c r="N2851" s="358">
        <v>0</v>
      </c>
      <c r="O2851" s="358">
        <f>IF(O2607,0,$D2851*(1+'General Inputs'!$C$4)^(O$3906-$K$3906))*'General Inputs'!$C$6</f>
        <v>1298918.5919999999</v>
      </c>
      <c r="P2851" s="358">
        <f>IF(P2607,0,$D2851*(1+'General Inputs'!$C$4)^(P$3906-$K$3906))*'General Inputs'!$C$6</f>
        <v>1324896.9638399999</v>
      </c>
      <c r="Q2851" s="358">
        <f>IF(Q2607,0,$D2851*(1+'General Inputs'!$C$4)^(Q$3906-$K$3906))*'General Inputs'!$C$6</f>
        <v>1351394.9031168001</v>
      </c>
      <c r="R2851" s="358">
        <f>IF(R2607,0,$D2851*(1+'General Inputs'!$C$4)^(R$3906-$K$3906))*'General Inputs'!$C$6</f>
        <v>1378422.8011791357</v>
      </c>
      <c r="S2851" s="358">
        <f>IF(S2607,0,$D2851*(1+'General Inputs'!$C$4)^(S$3906-$K$3906))*'General Inputs'!$C$6</f>
        <v>1405991.2572027186</v>
      </c>
      <c r="T2851" s="358">
        <f>IF(T2607,0,$D2851*(1+'General Inputs'!$C$4)^(T$3906-$K$3906))*'General Inputs'!$C$6</f>
        <v>1434111.082346773</v>
      </c>
      <c r="U2851" s="358">
        <f>IF(U2607,0,$D2851*(1+'General Inputs'!$C$4)^(U$3906-$K$3906))*'General Inputs'!$C$6</f>
        <v>1462793.3039937085</v>
      </c>
      <c r="V2851" s="358">
        <f>IF(V2607,0,$D2851*(1+'General Inputs'!$C$4)^(V$3906-$K$3906))*'General Inputs'!$C$6</f>
        <v>1492049.1700735826</v>
      </c>
      <c r="W2851" s="358">
        <f>IF(W2607,0,$D2851*(1+'General Inputs'!$C$4)^(W$3906-$K$3906))*'General Inputs'!$C$6</f>
        <v>1521890.1534750543</v>
      </c>
      <c r="X2851" s="358">
        <f>IF(X2607,0,$D2851*(1+'General Inputs'!$C$4)^(X$3906-$K$3906))*'General Inputs'!$C$6</f>
        <v>1552327.9565445553</v>
      </c>
      <c r="Y2851" s="358">
        <f>IF(Y2607,0,$D2851*(1+'General Inputs'!$C$4)^(Y$3906-$K$3906))*'General Inputs'!$C$6</f>
        <v>1583374.5156754467</v>
      </c>
      <c r="Z2851" s="358">
        <f>IF(Z2607,0,$D2851*(1+'General Inputs'!$C$4)^(Z$3906-$K$3906))*'General Inputs'!$C$6</f>
        <v>1615042.0059889548</v>
      </c>
      <c r="AA2851" s="358">
        <f>IF(AA2607,0,$D2851*(1+'General Inputs'!$C$4)^(AA$3906-$K$3906))*'General Inputs'!$C$6</f>
        <v>1647342.8461087344</v>
      </c>
      <c r="AB2851" s="358">
        <f>IF(AB2607,0,$D2851*(1+'General Inputs'!$C$4)^(AB$3906-$K$3906))*'General Inputs'!$C$6</f>
        <v>1680289.7030309094</v>
      </c>
      <c r="AC2851" s="358">
        <f>IF(AC2607,0,$D2851*(1+'General Inputs'!$C$4)^(AC$3906-$K$3906))*'General Inputs'!$C$6</f>
        <v>1713895.4970915273</v>
      </c>
      <c r="AD2851" s="358">
        <f>IF(AD2607,0,$D2851*(1+'General Inputs'!$C$4)^(AD$3906-$K$3906))*'General Inputs'!$C$6</f>
        <v>1748173.4070333578</v>
      </c>
      <c r="AE2851" s="358">
        <f>IF(AE2607,0,$D2851*(1+'General Inputs'!$C$4)^(AE$3906-$K$3906))*'General Inputs'!$C$6</f>
        <v>1783136.8751740248</v>
      </c>
      <c r="AF2851" s="358">
        <f>IF(AF2607,0,$D2851*(1+'General Inputs'!$C$4)^(AF$3906-$K$3906))*'General Inputs'!$C$6</f>
        <v>1818799.6126775055</v>
      </c>
      <c r="AG2851" s="358">
        <f>IF(AG2607,0,$D2851*(1+'General Inputs'!$C$4)^(AG$3906-$K$3906))*'General Inputs'!$C$6</f>
        <v>1855175.6049310556</v>
      </c>
      <c r="AH2851" s="358">
        <f>IF(AH2607,0,$D2851*(1+'General Inputs'!$C$4)^(AH$3906-$K$3906))*'General Inputs'!$C$6</f>
        <v>1892279.1170296762</v>
      </c>
      <c r="AI2851" s="358">
        <f>IF(AI2607,0,$D2851*(1+'General Inputs'!$C$4)^(AI$3906-$K$3906))*'General Inputs'!$C$6</f>
        <v>1930124.6993702701</v>
      </c>
      <c r="AJ2851" s="358">
        <f>IF(AJ2607,0,$D2851*(1+'General Inputs'!$C$4)^(AJ$3906-$K$3906))*'General Inputs'!$C$6</f>
        <v>1968727.1933576753</v>
      </c>
    </row>
    <row r="2852" spans="1:36" x14ac:dyDescent="0.25">
      <c r="A2852" s="353" t="s">
        <v>551</v>
      </c>
      <c r="B2852" s="353" t="s">
        <v>551</v>
      </c>
      <c r="C2852" s="441">
        <f t="shared" si="2373"/>
        <v>2500</v>
      </c>
      <c r="D2852" s="397">
        <v>1750000</v>
      </c>
      <c r="E2852" s="397"/>
      <c r="F2852" s="397"/>
      <c r="G2852" s="397"/>
      <c r="H2852" s="397"/>
      <c r="I2852" s="476">
        <f t="shared" si="2374"/>
        <v>22</v>
      </c>
      <c r="J2852" s="476">
        <f t="shared" si="2375"/>
        <v>1</v>
      </c>
      <c r="K2852" s="358">
        <v>0</v>
      </c>
      <c r="L2852" s="358">
        <v>0</v>
      </c>
      <c r="M2852" s="358">
        <v>0</v>
      </c>
      <c r="N2852" s="358">
        <v>0</v>
      </c>
      <c r="O2852" s="358">
        <f>IF(O2608,0,$D2852*(1+'General Inputs'!$C$4)^(O$3906-$K$3906))*'General Inputs'!$C$6</f>
        <v>284138.44199999998</v>
      </c>
      <c r="P2852" s="358">
        <f>IF(P2608,0,$D2852*(1+'General Inputs'!$C$4)^(P$3906-$K$3906))*'General Inputs'!$C$6</f>
        <v>289821.21083999996</v>
      </c>
      <c r="Q2852" s="358">
        <f>IF(Q2608,0,$D2852*(1+'General Inputs'!$C$4)^(Q$3906-$K$3906))*'General Inputs'!$C$6</f>
        <v>295617.63505679998</v>
      </c>
      <c r="R2852" s="358">
        <f>IF(R2608,0,$D2852*(1+'General Inputs'!$C$4)^(R$3906-$K$3906))*'General Inputs'!$C$6</f>
        <v>301529.98775793595</v>
      </c>
      <c r="S2852" s="358">
        <f>IF(S2608,0,$D2852*(1+'General Inputs'!$C$4)^(S$3906-$K$3906))*'General Inputs'!$C$6</f>
        <v>307560.58751309471</v>
      </c>
      <c r="T2852" s="358">
        <f>IF(T2608,0,$D2852*(1+'General Inputs'!$C$4)^(T$3906-$K$3906))*'General Inputs'!$C$6</f>
        <v>313711.79926335654</v>
      </c>
      <c r="U2852" s="358">
        <f>IF(U2608,0,$D2852*(1+'General Inputs'!$C$4)^(U$3906-$K$3906))*'General Inputs'!$C$6</f>
        <v>319986.03524862375</v>
      </c>
      <c r="V2852" s="358">
        <f>IF(V2608,0,$D2852*(1+'General Inputs'!$C$4)^(V$3906-$K$3906))*'General Inputs'!$C$6</f>
        <v>326385.75595359615</v>
      </c>
      <c r="W2852" s="358">
        <f>IF(W2608,0,$D2852*(1+'General Inputs'!$C$4)^(W$3906-$K$3906))*'General Inputs'!$C$6</f>
        <v>332913.47107266809</v>
      </c>
      <c r="X2852" s="358">
        <f>IF(X2608,0,$D2852*(1+'General Inputs'!$C$4)^(X$3906-$K$3906))*'General Inputs'!$C$6</f>
        <v>339571.74049412145</v>
      </c>
      <c r="Y2852" s="358">
        <f>IF(Y2608,0,$D2852*(1+'General Inputs'!$C$4)^(Y$3906-$K$3906))*'General Inputs'!$C$6</f>
        <v>346363.17530400393</v>
      </c>
      <c r="Z2852" s="358">
        <f>IF(Z2608,0,$D2852*(1+'General Inputs'!$C$4)^(Z$3906-$K$3906))*'General Inputs'!$C$6</f>
        <v>353290.43881008396</v>
      </c>
      <c r="AA2852" s="358">
        <f>IF(AA2608,0,$D2852*(1+'General Inputs'!$C$4)^(AA$3906-$K$3906))*'General Inputs'!$C$6</f>
        <v>360356.2475862857</v>
      </c>
      <c r="AB2852" s="358">
        <f>IF(AB2608,0,$D2852*(1+'General Inputs'!$C$4)^(AB$3906-$K$3906))*'General Inputs'!$C$6</f>
        <v>367563.37253801135</v>
      </c>
      <c r="AC2852" s="358">
        <f>IF(AC2608,0,$D2852*(1+'General Inputs'!$C$4)^(AC$3906-$K$3906))*'General Inputs'!$C$6</f>
        <v>374914.63998877158</v>
      </c>
      <c r="AD2852" s="358">
        <f>IF(AD2608,0,$D2852*(1+'General Inputs'!$C$4)^(AD$3906-$K$3906))*'General Inputs'!$C$6</f>
        <v>382412.93278854695</v>
      </c>
      <c r="AE2852" s="358">
        <f>IF(AE2608,0,$D2852*(1+'General Inputs'!$C$4)^(AE$3906-$K$3906))*'General Inputs'!$C$6</f>
        <v>390061.19144431798</v>
      </c>
      <c r="AF2852" s="358">
        <f>IF(AF2608,0,$D2852*(1+'General Inputs'!$C$4)^(AF$3906-$K$3906))*'General Inputs'!$C$6</f>
        <v>397862.41527320427</v>
      </c>
      <c r="AG2852" s="358">
        <f>IF(AG2608,0,$D2852*(1+'General Inputs'!$C$4)^(AG$3906-$K$3906))*'General Inputs'!$C$6</f>
        <v>405819.66357866843</v>
      </c>
      <c r="AH2852" s="358">
        <f>IF(AH2608,0,$D2852*(1+'General Inputs'!$C$4)^(AH$3906-$K$3906))*'General Inputs'!$C$6</f>
        <v>413936.05685024173</v>
      </c>
      <c r="AI2852" s="358">
        <f>IF(AI2608,0,$D2852*(1+'General Inputs'!$C$4)^(AI$3906-$K$3906))*'General Inputs'!$C$6</f>
        <v>422214.77798724658</v>
      </c>
      <c r="AJ2852" s="358">
        <f>IF(AJ2608,0,$D2852*(1+'General Inputs'!$C$4)^(AJ$3906-$K$3906))*'General Inputs'!$C$6</f>
        <v>430659.07354699151</v>
      </c>
    </row>
    <row r="2853" spans="1:36" x14ac:dyDescent="0.25">
      <c r="A2853" s="353" t="s">
        <v>327</v>
      </c>
      <c r="B2853" s="353" t="s">
        <v>327</v>
      </c>
      <c r="C2853" s="441">
        <f t="shared" si="2373"/>
        <v>6240</v>
      </c>
      <c r="D2853" s="397">
        <v>8000000</v>
      </c>
      <c r="E2853" s="397"/>
      <c r="F2853" s="397"/>
      <c r="G2853" s="397"/>
      <c r="H2853" s="397"/>
      <c r="I2853" s="476">
        <f t="shared" si="2374"/>
        <v>22</v>
      </c>
      <c r="J2853" s="476">
        <f t="shared" si="2375"/>
        <v>1</v>
      </c>
      <c r="K2853" s="358">
        <v>0</v>
      </c>
      <c r="L2853" s="358">
        <v>0</v>
      </c>
      <c r="M2853" s="358">
        <v>0</v>
      </c>
      <c r="N2853" s="358">
        <v>0</v>
      </c>
      <c r="O2853" s="358">
        <f>IF(O2609,0,$D2853*(1+'General Inputs'!$C$4)^(O$3906-$K$3906))*'General Inputs'!$C$6</f>
        <v>1298918.5919999999</v>
      </c>
      <c r="P2853" s="358">
        <f>IF(P2609,0,$D2853*(1+'General Inputs'!$C$4)^(P$3906-$K$3906))*'General Inputs'!$C$6</f>
        <v>1324896.9638399999</v>
      </c>
      <c r="Q2853" s="358">
        <f>IF(Q2609,0,$D2853*(1+'General Inputs'!$C$4)^(Q$3906-$K$3906))*'General Inputs'!$C$6</f>
        <v>1351394.9031168001</v>
      </c>
      <c r="R2853" s="358">
        <f>IF(R2609,0,$D2853*(1+'General Inputs'!$C$4)^(R$3906-$K$3906))*'General Inputs'!$C$6</f>
        <v>1378422.8011791357</v>
      </c>
      <c r="S2853" s="358">
        <f>IF(S2609,0,$D2853*(1+'General Inputs'!$C$4)^(S$3906-$K$3906))*'General Inputs'!$C$6</f>
        <v>1405991.2572027186</v>
      </c>
      <c r="T2853" s="358">
        <f>IF(T2609,0,$D2853*(1+'General Inputs'!$C$4)^(T$3906-$K$3906))*'General Inputs'!$C$6</f>
        <v>1434111.082346773</v>
      </c>
      <c r="U2853" s="358">
        <f>IF(U2609,0,$D2853*(1+'General Inputs'!$C$4)^(U$3906-$K$3906))*'General Inputs'!$C$6</f>
        <v>1462793.3039937085</v>
      </c>
      <c r="V2853" s="358">
        <f>IF(V2609,0,$D2853*(1+'General Inputs'!$C$4)^(V$3906-$K$3906))*'General Inputs'!$C$6</f>
        <v>1492049.1700735826</v>
      </c>
      <c r="W2853" s="358">
        <f>IF(W2609,0,$D2853*(1+'General Inputs'!$C$4)^(W$3906-$K$3906))*'General Inputs'!$C$6</f>
        <v>1521890.1534750543</v>
      </c>
      <c r="X2853" s="358">
        <f>IF(X2609,0,$D2853*(1+'General Inputs'!$C$4)^(X$3906-$K$3906))*'General Inputs'!$C$6</f>
        <v>1552327.9565445553</v>
      </c>
      <c r="Y2853" s="358">
        <f>IF(Y2609,0,$D2853*(1+'General Inputs'!$C$4)^(Y$3906-$K$3906))*'General Inputs'!$C$6</f>
        <v>1583374.5156754467</v>
      </c>
      <c r="Z2853" s="358">
        <f>IF(Z2609,0,$D2853*(1+'General Inputs'!$C$4)^(Z$3906-$K$3906))*'General Inputs'!$C$6</f>
        <v>1615042.0059889548</v>
      </c>
      <c r="AA2853" s="358">
        <f>IF(AA2609,0,$D2853*(1+'General Inputs'!$C$4)^(AA$3906-$K$3906))*'General Inputs'!$C$6</f>
        <v>1647342.8461087344</v>
      </c>
      <c r="AB2853" s="358">
        <f>IF(AB2609,0,$D2853*(1+'General Inputs'!$C$4)^(AB$3906-$K$3906))*'General Inputs'!$C$6</f>
        <v>1680289.7030309094</v>
      </c>
      <c r="AC2853" s="358">
        <f>IF(AC2609,0,$D2853*(1+'General Inputs'!$C$4)^(AC$3906-$K$3906))*'General Inputs'!$C$6</f>
        <v>1713895.4970915273</v>
      </c>
      <c r="AD2853" s="358">
        <f>IF(AD2609,0,$D2853*(1+'General Inputs'!$C$4)^(AD$3906-$K$3906))*'General Inputs'!$C$6</f>
        <v>1748173.4070333578</v>
      </c>
      <c r="AE2853" s="358">
        <f>IF(AE2609,0,$D2853*(1+'General Inputs'!$C$4)^(AE$3906-$K$3906))*'General Inputs'!$C$6</f>
        <v>1783136.8751740248</v>
      </c>
      <c r="AF2853" s="358">
        <f>IF(AF2609,0,$D2853*(1+'General Inputs'!$C$4)^(AF$3906-$K$3906))*'General Inputs'!$C$6</f>
        <v>1818799.6126775055</v>
      </c>
      <c r="AG2853" s="358">
        <f>IF(AG2609,0,$D2853*(1+'General Inputs'!$C$4)^(AG$3906-$K$3906))*'General Inputs'!$C$6</f>
        <v>1855175.6049310556</v>
      </c>
      <c r="AH2853" s="358">
        <f>IF(AH2609,0,$D2853*(1+'General Inputs'!$C$4)^(AH$3906-$K$3906))*'General Inputs'!$C$6</f>
        <v>1892279.1170296762</v>
      </c>
      <c r="AI2853" s="358">
        <f>IF(AI2609,0,$D2853*(1+'General Inputs'!$C$4)^(AI$3906-$K$3906))*'General Inputs'!$C$6</f>
        <v>1930124.6993702701</v>
      </c>
      <c r="AJ2853" s="358">
        <f>IF(AJ2609,0,$D2853*(1+'General Inputs'!$C$4)^(AJ$3906-$K$3906))*'General Inputs'!$C$6</f>
        <v>1968727.1933576753</v>
      </c>
    </row>
    <row r="2854" spans="1:36" x14ac:dyDescent="0.25">
      <c r="A2854" s="353" t="s">
        <v>298</v>
      </c>
      <c r="B2854" s="353" t="s">
        <v>299</v>
      </c>
      <c r="C2854" s="441">
        <f t="shared" si="2373"/>
        <v>2500</v>
      </c>
      <c r="D2854" s="397">
        <v>1750000</v>
      </c>
      <c r="E2854" s="397"/>
      <c r="F2854" s="397"/>
      <c r="G2854" s="397"/>
      <c r="H2854" s="397"/>
      <c r="I2854" s="476">
        <f t="shared" si="2374"/>
        <v>22</v>
      </c>
      <c r="J2854" s="476">
        <f t="shared" si="2375"/>
        <v>1</v>
      </c>
      <c r="K2854" s="358">
        <v>0</v>
      </c>
      <c r="L2854" s="358">
        <v>0</v>
      </c>
      <c r="M2854" s="358">
        <v>0</v>
      </c>
      <c r="N2854" s="358">
        <v>0</v>
      </c>
      <c r="O2854" s="358">
        <f>IF(O2610,0,$D2854*(1+'General Inputs'!$C$4)^(O$3906-$K$3906))*'General Inputs'!$C$6</f>
        <v>284138.44199999998</v>
      </c>
      <c r="P2854" s="358">
        <f>IF(P2610,0,$D2854*(1+'General Inputs'!$C$4)^(P$3906-$K$3906))*'General Inputs'!$C$6</f>
        <v>289821.21083999996</v>
      </c>
      <c r="Q2854" s="358">
        <f>IF(Q2610,0,$D2854*(1+'General Inputs'!$C$4)^(Q$3906-$K$3906))*'General Inputs'!$C$6</f>
        <v>295617.63505679998</v>
      </c>
      <c r="R2854" s="358">
        <f>IF(R2610,0,$D2854*(1+'General Inputs'!$C$4)^(R$3906-$K$3906))*'General Inputs'!$C$6</f>
        <v>301529.98775793595</v>
      </c>
      <c r="S2854" s="358">
        <f>IF(S2610,0,$D2854*(1+'General Inputs'!$C$4)^(S$3906-$K$3906))*'General Inputs'!$C$6</f>
        <v>307560.58751309471</v>
      </c>
      <c r="T2854" s="358">
        <f>IF(T2610,0,$D2854*(1+'General Inputs'!$C$4)^(T$3906-$K$3906))*'General Inputs'!$C$6</f>
        <v>313711.79926335654</v>
      </c>
      <c r="U2854" s="358">
        <f>IF(U2610,0,$D2854*(1+'General Inputs'!$C$4)^(U$3906-$K$3906))*'General Inputs'!$C$6</f>
        <v>319986.03524862375</v>
      </c>
      <c r="V2854" s="358">
        <f>IF(V2610,0,$D2854*(1+'General Inputs'!$C$4)^(V$3906-$K$3906))*'General Inputs'!$C$6</f>
        <v>326385.75595359615</v>
      </c>
      <c r="W2854" s="358">
        <f>IF(W2610,0,$D2854*(1+'General Inputs'!$C$4)^(W$3906-$K$3906))*'General Inputs'!$C$6</f>
        <v>332913.47107266809</v>
      </c>
      <c r="X2854" s="358">
        <f>IF(X2610,0,$D2854*(1+'General Inputs'!$C$4)^(X$3906-$K$3906))*'General Inputs'!$C$6</f>
        <v>339571.74049412145</v>
      </c>
      <c r="Y2854" s="358">
        <f>IF(Y2610,0,$D2854*(1+'General Inputs'!$C$4)^(Y$3906-$K$3906))*'General Inputs'!$C$6</f>
        <v>346363.17530400393</v>
      </c>
      <c r="Z2854" s="358">
        <f>IF(Z2610,0,$D2854*(1+'General Inputs'!$C$4)^(Z$3906-$K$3906))*'General Inputs'!$C$6</f>
        <v>353290.43881008396</v>
      </c>
      <c r="AA2854" s="358">
        <f>IF(AA2610,0,$D2854*(1+'General Inputs'!$C$4)^(AA$3906-$K$3906))*'General Inputs'!$C$6</f>
        <v>360356.2475862857</v>
      </c>
      <c r="AB2854" s="358">
        <f>IF(AB2610,0,$D2854*(1+'General Inputs'!$C$4)^(AB$3906-$K$3906))*'General Inputs'!$C$6</f>
        <v>367563.37253801135</v>
      </c>
      <c r="AC2854" s="358">
        <f>IF(AC2610,0,$D2854*(1+'General Inputs'!$C$4)^(AC$3906-$K$3906))*'General Inputs'!$C$6</f>
        <v>374914.63998877158</v>
      </c>
      <c r="AD2854" s="358">
        <f>IF(AD2610,0,$D2854*(1+'General Inputs'!$C$4)^(AD$3906-$K$3906))*'General Inputs'!$C$6</f>
        <v>382412.93278854695</v>
      </c>
      <c r="AE2854" s="358">
        <f>IF(AE2610,0,$D2854*(1+'General Inputs'!$C$4)^(AE$3906-$K$3906))*'General Inputs'!$C$6</f>
        <v>390061.19144431798</v>
      </c>
      <c r="AF2854" s="358">
        <f>IF(AF2610,0,$D2854*(1+'General Inputs'!$C$4)^(AF$3906-$K$3906))*'General Inputs'!$C$6</f>
        <v>397862.41527320427</v>
      </c>
      <c r="AG2854" s="358">
        <f>IF(AG2610,0,$D2854*(1+'General Inputs'!$C$4)^(AG$3906-$K$3906))*'General Inputs'!$C$6</f>
        <v>405819.66357866843</v>
      </c>
      <c r="AH2854" s="358">
        <f>IF(AH2610,0,$D2854*(1+'General Inputs'!$C$4)^(AH$3906-$K$3906))*'General Inputs'!$C$6</f>
        <v>413936.05685024173</v>
      </c>
      <c r="AI2854" s="358">
        <f>IF(AI2610,0,$D2854*(1+'General Inputs'!$C$4)^(AI$3906-$K$3906))*'General Inputs'!$C$6</f>
        <v>422214.77798724658</v>
      </c>
      <c r="AJ2854" s="358">
        <f>IF(AJ2610,0,$D2854*(1+'General Inputs'!$C$4)^(AJ$3906-$K$3906))*'General Inputs'!$C$6</f>
        <v>430659.07354699151</v>
      </c>
    </row>
    <row r="2855" spans="1:36" x14ac:dyDescent="0.25">
      <c r="A2855" s="353" t="s">
        <v>481</v>
      </c>
      <c r="B2855" s="353" t="s">
        <v>482</v>
      </c>
      <c r="C2855" s="441">
        <f t="shared" si="2373"/>
        <v>5000</v>
      </c>
      <c r="D2855" s="397">
        <v>1750000</v>
      </c>
      <c r="E2855" s="397"/>
      <c r="F2855" s="397"/>
      <c r="G2855" s="397"/>
      <c r="H2855" s="397"/>
      <c r="I2855" s="476">
        <f t="shared" si="2374"/>
        <v>22</v>
      </c>
      <c r="J2855" s="476">
        <f t="shared" si="2375"/>
        <v>1</v>
      </c>
      <c r="K2855" s="358">
        <v>0</v>
      </c>
      <c r="L2855" s="358">
        <v>0</v>
      </c>
      <c r="M2855" s="358">
        <v>0</v>
      </c>
      <c r="N2855" s="358">
        <v>0</v>
      </c>
      <c r="O2855" s="358">
        <f>IF(O2611,0,$D2855*(1+'General Inputs'!$C$4)^(O$3906-$K$3906))*'General Inputs'!$C$6</f>
        <v>284138.44199999998</v>
      </c>
      <c r="P2855" s="358">
        <f>IF(P2611,0,$D2855*(1+'General Inputs'!$C$4)^(P$3906-$K$3906))*'General Inputs'!$C$6</f>
        <v>289821.21083999996</v>
      </c>
      <c r="Q2855" s="358">
        <f>IF(Q2611,0,$D2855*(1+'General Inputs'!$C$4)^(Q$3906-$K$3906))*'General Inputs'!$C$6</f>
        <v>295617.63505679998</v>
      </c>
      <c r="R2855" s="358">
        <f>IF(R2611,0,$D2855*(1+'General Inputs'!$C$4)^(R$3906-$K$3906))*'General Inputs'!$C$6</f>
        <v>301529.98775793595</v>
      </c>
      <c r="S2855" s="358">
        <f>IF(S2611,0,$D2855*(1+'General Inputs'!$C$4)^(S$3906-$K$3906))*'General Inputs'!$C$6</f>
        <v>307560.58751309471</v>
      </c>
      <c r="T2855" s="358">
        <f>IF(T2611,0,$D2855*(1+'General Inputs'!$C$4)^(T$3906-$K$3906))*'General Inputs'!$C$6</f>
        <v>313711.79926335654</v>
      </c>
      <c r="U2855" s="358">
        <f>IF(U2611,0,$D2855*(1+'General Inputs'!$C$4)^(U$3906-$K$3906))*'General Inputs'!$C$6</f>
        <v>319986.03524862375</v>
      </c>
      <c r="V2855" s="358">
        <f>IF(V2611,0,$D2855*(1+'General Inputs'!$C$4)^(V$3906-$K$3906))*'General Inputs'!$C$6</f>
        <v>326385.75595359615</v>
      </c>
      <c r="W2855" s="358">
        <f>IF(W2611,0,$D2855*(1+'General Inputs'!$C$4)^(W$3906-$K$3906))*'General Inputs'!$C$6</f>
        <v>332913.47107266809</v>
      </c>
      <c r="X2855" s="358">
        <f>IF(X2611,0,$D2855*(1+'General Inputs'!$C$4)^(X$3906-$K$3906))*'General Inputs'!$C$6</f>
        <v>339571.74049412145</v>
      </c>
      <c r="Y2855" s="358">
        <f>IF(Y2611,0,$D2855*(1+'General Inputs'!$C$4)^(Y$3906-$K$3906))*'General Inputs'!$C$6</f>
        <v>346363.17530400393</v>
      </c>
      <c r="Z2855" s="358">
        <f>IF(Z2611,0,$D2855*(1+'General Inputs'!$C$4)^(Z$3906-$K$3906))*'General Inputs'!$C$6</f>
        <v>353290.43881008396</v>
      </c>
      <c r="AA2855" s="358">
        <f>IF(AA2611,0,$D2855*(1+'General Inputs'!$C$4)^(AA$3906-$K$3906))*'General Inputs'!$C$6</f>
        <v>360356.2475862857</v>
      </c>
      <c r="AB2855" s="358">
        <f>IF(AB2611,0,$D2855*(1+'General Inputs'!$C$4)^(AB$3906-$K$3906))*'General Inputs'!$C$6</f>
        <v>367563.37253801135</v>
      </c>
      <c r="AC2855" s="358">
        <f>IF(AC2611,0,$D2855*(1+'General Inputs'!$C$4)^(AC$3906-$K$3906))*'General Inputs'!$C$6</f>
        <v>374914.63998877158</v>
      </c>
      <c r="AD2855" s="358">
        <f>IF(AD2611,0,$D2855*(1+'General Inputs'!$C$4)^(AD$3906-$K$3906))*'General Inputs'!$C$6</f>
        <v>382412.93278854695</v>
      </c>
      <c r="AE2855" s="358">
        <f>IF(AE2611,0,$D2855*(1+'General Inputs'!$C$4)^(AE$3906-$K$3906))*'General Inputs'!$C$6</f>
        <v>390061.19144431798</v>
      </c>
      <c r="AF2855" s="358">
        <f>IF(AF2611,0,$D2855*(1+'General Inputs'!$C$4)^(AF$3906-$K$3906))*'General Inputs'!$C$6</f>
        <v>397862.41527320427</v>
      </c>
      <c r="AG2855" s="358">
        <f>IF(AG2611,0,$D2855*(1+'General Inputs'!$C$4)^(AG$3906-$K$3906))*'General Inputs'!$C$6</f>
        <v>405819.66357866843</v>
      </c>
      <c r="AH2855" s="358">
        <f>IF(AH2611,0,$D2855*(1+'General Inputs'!$C$4)^(AH$3906-$K$3906))*'General Inputs'!$C$6</f>
        <v>413936.05685024173</v>
      </c>
      <c r="AI2855" s="358">
        <f>IF(AI2611,0,$D2855*(1+'General Inputs'!$C$4)^(AI$3906-$K$3906))*'General Inputs'!$C$6</f>
        <v>422214.77798724658</v>
      </c>
      <c r="AJ2855" s="358">
        <f>IF(AJ2611,0,$D2855*(1+'General Inputs'!$C$4)^(AJ$3906-$K$3906))*'General Inputs'!$C$6</f>
        <v>430659.07354699151</v>
      </c>
    </row>
    <row r="2856" spans="1:36" x14ac:dyDescent="0.25">
      <c r="A2856" s="353" t="s">
        <v>336</v>
      </c>
      <c r="B2856" s="353" t="s">
        <v>337</v>
      </c>
      <c r="C2856" s="441">
        <f t="shared" si="2373"/>
        <v>750</v>
      </c>
      <c r="D2856" s="397">
        <v>500000</v>
      </c>
      <c r="E2856" s="397"/>
      <c r="F2856" s="397"/>
      <c r="G2856" s="397"/>
      <c r="H2856" s="397"/>
      <c r="I2856" s="476">
        <f t="shared" si="2374"/>
        <v>22</v>
      </c>
      <c r="J2856" s="476">
        <f t="shared" si="2375"/>
        <v>1</v>
      </c>
      <c r="K2856" s="358">
        <v>0</v>
      </c>
      <c r="L2856" s="358">
        <v>0</v>
      </c>
      <c r="M2856" s="358">
        <v>0</v>
      </c>
      <c r="N2856" s="358">
        <v>0</v>
      </c>
      <c r="O2856" s="358">
        <f>IF(O2612,0,$D2856*(1+'General Inputs'!$C$4)^(O$3906-$K$3906))*'General Inputs'!$C$6</f>
        <v>81182.411999999997</v>
      </c>
      <c r="P2856" s="358">
        <f>IF(P2612,0,$D2856*(1+'General Inputs'!$C$4)^(P$3906-$K$3906))*'General Inputs'!$C$6</f>
        <v>82806.060239999992</v>
      </c>
      <c r="Q2856" s="358">
        <f>IF(Q2612,0,$D2856*(1+'General Inputs'!$C$4)^(Q$3906-$K$3906))*'General Inputs'!$C$6</f>
        <v>84462.181444800008</v>
      </c>
      <c r="R2856" s="358">
        <f>IF(R2612,0,$D2856*(1+'General Inputs'!$C$4)^(R$3906-$K$3906))*'General Inputs'!$C$6</f>
        <v>86151.42507369598</v>
      </c>
      <c r="S2856" s="358">
        <f>IF(S2612,0,$D2856*(1+'General Inputs'!$C$4)^(S$3906-$K$3906))*'General Inputs'!$C$6</f>
        <v>87874.453575169915</v>
      </c>
      <c r="T2856" s="358">
        <f>IF(T2612,0,$D2856*(1+'General Inputs'!$C$4)^(T$3906-$K$3906))*'General Inputs'!$C$6</f>
        <v>89631.942646673313</v>
      </c>
      <c r="U2856" s="358">
        <f>IF(U2612,0,$D2856*(1+'General Inputs'!$C$4)^(U$3906-$K$3906))*'General Inputs'!$C$6</f>
        <v>91424.581499606778</v>
      </c>
      <c r="V2856" s="358">
        <f>IF(V2612,0,$D2856*(1+'General Inputs'!$C$4)^(V$3906-$K$3906))*'General Inputs'!$C$6</f>
        <v>93253.07312959891</v>
      </c>
      <c r="W2856" s="358">
        <f>IF(W2612,0,$D2856*(1+'General Inputs'!$C$4)^(W$3906-$K$3906))*'General Inputs'!$C$6</f>
        <v>95118.134592190894</v>
      </c>
      <c r="X2856" s="358">
        <f>IF(X2612,0,$D2856*(1+'General Inputs'!$C$4)^(X$3906-$K$3906))*'General Inputs'!$C$6</f>
        <v>97020.497284034704</v>
      </c>
      <c r="Y2856" s="358">
        <f>IF(Y2612,0,$D2856*(1+'General Inputs'!$C$4)^(Y$3906-$K$3906))*'General Inputs'!$C$6</f>
        <v>98960.90722971542</v>
      </c>
      <c r="Z2856" s="358">
        <f>IF(Z2612,0,$D2856*(1+'General Inputs'!$C$4)^(Z$3906-$K$3906))*'General Inputs'!$C$6</f>
        <v>100940.12537430967</v>
      </c>
      <c r="AA2856" s="358">
        <f>IF(AA2612,0,$D2856*(1+'General Inputs'!$C$4)^(AA$3906-$K$3906))*'General Inputs'!$C$6</f>
        <v>102958.9278817959</v>
      </c>
      <c r="AB2856" s="358">
        <f>IF(AB2612,0,$D2856*(1+'General Inputs'!$C$4)^(AB$3906-$K$3906))*'General Inputs'!$C$6</f>
        <v>105018.10643943184</v>
      </c>
      <c r="AC2856" s="358">
        <f>IF(AC2612,0,$D2856*(1+'General Inputs'!$C$4)^(AC$3906-$K$3906))*'General Inputs'!$C$6</f>
        <v>107118.46856822046</v>
      </c>
      <c r="AD2856" s="358">
        <f>IF(AD2612,0,$D2856*(1+'General Inputs'!$C$4)^(AD$3906-$K$3906))*'General Inputs'!$C$6</f>
        <v>109260.83793958486</v>
      </c>
      <c r="AE2856" s="358">
        <f>IF(AE2612,0,$D2856*(1+'General Inputs'!$C$4)^(AE$3906-$K$3906))*'General Inputs'!$C$6</f>
        <v>111446.05469837655</v>
      </c>
      <c r="AF2856" s="358">
        <f>IF(AF2612,0,$D2856*(1+'General Inputs'!$C$4)^(AF$3906-$K$3906))*'General Inputs'!$C$6</f>
        <v>113674.97579234409</v>
      </c>
      <c r="AG2856" s="358">
        <f>IF(AG2612,0,$D2856*(1+'General Inputs'!$C$4)^(AG$3906-$K$3906))*'General Inputs'!$C$6</f>
        <v>115948.47530819097</v>
      </c>
      <c r="AH2856" s="358">
        <f>IF(AH2612,0,$D2856*(1+'General Inputs'!$C$4)^(AH$3906-$K$3906))*'General Inputs'!$C$6</f>
        <v>118267.44481435476</v>
      </c>
      <c r="AI2856" s="358">
        <f>IF(AI2612,0,$D2856*(1+'General Inputs'!$C$4)^(AI$3906-$K$3906))*'General Inputs'!$C$6</f>
        <v>120632.79371064188</v>
      </c>
      <c r="AJ2856" s="358">
        <f>IF(AJ2612,0,$D2856*(1+'General Inputs'!$C$4)^(AJ$3906-$K$3906))*'General Inputs'!$C$6</f>
        <v>123045.44958485471</v>
      </c>
    </row>
    <row r="2857" spans="1:36" x14ac:dyDescent="0.25">
      <c r="A2857" s="353" t="s">
        <v>341</v>
      </c>
      <c r="B2857" s="353" t="s">
        <v>341</v>
      </c>
      <c r="C2857" s="441">
        <f t="shared" si="2373"/>
        <v>12500</v>
      </c>
      <c r="D2857" s="397">
        <v>8000000</v>
      </c>
      <c r="E2857" s="397"/>
      <c r="F2857" s="397"/>
      <c r="G2857" s="397"/>
      <c r="H2857" s="397"/>
      <c r="I2857" s="476">
        <f t="shared" si="2374"/>
        <v>22</v>
      </c>
      <c r="J2857" s="476">
        <f t="shared" si="2375"/>
        <v>1</v>
      </c>
      <c r="K2857" s="358">
        <v>0</v>
      </c>
      <c r="L2857" s="358">
        <v>0</v>
      </c>
      <c r="M2857" s="358">
        <v>0</v>
      </c>
      <c r="N2857" s="358">
        <v>0</v>
      </c>
      <c r="O2857" s="358">
        <f>IF(O2613,0,$D2857*(1+'General Inputs'!$C$4)^(O$3906-$K$3906))*'General Inputs'!$C$6</f>
        <v>1298918.5919999999</v>
      </c>
      <c r="P2857" s="358">
        <f>IF(P2613,0,$D2857*(1+'General Inputs'!$C$4)^(P$3906-$K$3906))*'General Inputs'!$C$6</f>
        <v>1324896.9638399999</v>
      </c>
      <c r="Q2857" s="358">
        <f>IF(Q2613,0,$D2857*(1+'General Inputs'!$C$4)^(Q$3906-$K$3906))*'General Inputs'!$C$6</f>
        <v>1351394.9031168001</v>
      </c>
      <c r="R2857" s="358">
        <f>IF(R2613,0,$D2857*(1+'General Inputs'!$C$4)^(R$3906-$K$3906))*'General Inputs'!$C$6</f>
        <v>1378422.8011791357</v>
      </c>
      <c r="S2857" s="358">
        <f>IF(S2613,0,$D2857*(1+'General Inputs'!$C$4)^(S$3906-$K$3906))*'General Inputs'!$C$6</f>
        <v>1405991.2572027186</v>
      </c>
      <c r="T2857" s="358">
        <f>IF(T2613,0,$D2857*(1+'General Inputs'!$C$4)^(T$3906-$K$3906))*'General Inputs'!$C$6</f>
        <v>1434111.082346773</v>
      </c>
      <c r="U2857" s="358">
        <f>IF(U2613,0,$D2857*(1+'General Inputs'!$C$4)^(U$3906-$K$3906))*'General Inputs'!$C$6</f>
        <v>1462793.3039937085</v>
      </c>
      <c r="V2857" s="358">
        <f>IF(V2613,0,$D2857*(1+'General Inputs'!$C$4)^(V$3906-$K$3906))*'General Inputs'!$C$6</f>
        <v>1492049.1700735826</v>
      </c>
      <c r="W2857" s="358">
        <f>IF(W2613,0,$D2857*(1+'General Inputs'!$C$4)^(W$3906-$K$3906))*'General Inputs'!$C$6</f>
        <v>1521890.1534750543</v>
      </c>
      <c r="X2857" s="358">
        <f>IF(X2613,0,$D2857*(1+'General Inputs'!$C$4)^(X$3906-$K$3906))*'General Inputs'!$C$6</f>
        <v>1552327.9565445553</v>
      </c>
      <c r="Y2857" s="358">
        <f>IF(Y2613,0,$D2857*(1+'General Inputs'!$C$4)^(Y$3906-$K$3906))*'General Inputs'!$C$6</f>
        <v>1583374.5156754467</v>
      </c>
      <c r="Z2857" s="358">
        <f>IF(Z2613,0,$D2857*(1+'General Inputs'!$C$4)^(Z$3906-$K$3906))*'General Inputs'!$C$6</f>
        <v>1615042.0059889548</v>
      </c>
      <c r="AA2857" s="358">
        <f>IF(AA2613,0,$D2857*(1+'General Inputs'!$C$4)^(AA$3906-$K$3906))*'General Inputs'!$C$6</f>
        <v>1647342.8461087344</v>
      </c>
      <c r="AB2857" s="358">
        <f>IF(AB2613,0,$D2857*(1+'General Inputs'!$C$4)^(AB$3906-$K$3906))*'General Inputs'!$C$6</f>
        <v>1680289.7030309094</v>
      </c>
      <c r="AC2857" s="358">
        <f>IF(AC2613,0,$D2857*(1+'General Inputs'!$C$4)^(AC$3906-$K$3906))*'General Inputs'!$C$6</f>
        <v>1713895.4970915273</v>
      </c>
      <c r="AD2857" s="358">
        <f>IF(AD2613,0,$D2857*(1+'General Inputs'!$C$4)^(AD$3906-$K$3906))*'General Inputs'!$C$6</f>
        <v>1748173.4070333578</v>
      </c>
      <c r="AE2857" s="358">
        <f>IF(AE2613,0,$D2857*(1+'General Inputs'!$C$4)^(AE$3906-$K$3906))*'General Inputs'!$C$6</f>
        <v>1783136.8751740248</v>
      </c>
      <c r="AF2857" s="358">
        <f>IF(AF2613,0,$D2857*(1+'General Inputs'!$C$4)^(AF$3906-$K$3906))*'General Inputs'!$C$6</f>
        <v>1818799.6126775055</v>
      </c>
      <c r="AG2857" s="358">
        <f>IF(AG2613,0,$D2857*(1+'General Inputs'!$C$4)^(AG$3906-$K$3906))*'General Inputs'!$C$6</f>
        <v>1855175.6049310556</v>
      </c>
      <c r="AH2857" s="358">
        <f>IF(AH2613,0,$D2857*(1+'General Inputs'!$C$4)^(AH$3906-$K$3906))*'General Inputs'!$C$6</f>
        <v>1892279.1170296762</v>
      </c>
      <c r="AI2857" s="358">
        <f>IF(AI2613,0,$D2857*(1+'General Inputs'!$C$4)^(AI$3906-$K$3906))*'General Inputs'!$C$6</f>
        <v>1930124.6993702701</v>
      </c>
      <c r="AJ2857" s="358">
        <f>IF(AJ2613,0,$D2857*(1+'General Inputs'!$C$4)^(AJ$3906-$K$3906))*'General Inputs'!$C$6</f>
        <v>1968727.1933576753</v>
      </c>
    </row>
    <row r="2858" spans="1:36" x14ac:dyDescent="0.25">
      <c r="A2858" s="353" t="s">
        <v>347</v>
      </c>
      <c r="B2858" s="353" t="s">
        <v>347</v>
      </c>
      <c r="C2858" s="441">
        <f t="shared" si="2373"/>
        <v>3000</v>
      </c>
      <c r="D2858" s="397">
        <v>1750000</v>
      </c>
      <c r="E2858" s="397"/>
      <c r="F2858" s="397"/>
      <c r="G2858" s="397"/>
      <c r="H2858" s="397"/>
      <c r="I2858" s="476">
        <f t="shared" si="2374"/>
        <v>22</v>
      </c>
      <c r="J2858" s="476">
        <f t="shared" si="2375"/>
        <v>1</v>
      </c>
      <c r="K2858" s="358">
        <v>0</v>
      </c>
      <c r="L2858" s="358">
        <v>0</v>
      </c>
      <c r="M2858" s="358">
        <v>0</v>
      </c>
      <c r="N2858" s="358">
        <v>0</v>
      </c>
      <c r="O2858" s="358">
        <f>IF(O2614,0,$D2858*(1+'General Inputs'!$C$4)^(O$3906-$K$3906))*'General Inputs'!$C$6</f>
        <v>284138.44199999998</v>
      </c>
      <c r="P2858" s="358">
        <f>IF(P2614,0,$D2858*(1+'General Inputs'!$C$4)^(P$3906-$K$3906))*'General Inputs'!$C$6</f>
        <v>289821.21083999996</v>
      </c>
      <c r="Q2858" s="358">
        <f>IF(Q2614,0,$D2858*(1+'General Inputs'!$C$4)^(Q$3906-$K$3906))*'General Inputs'!$C$6</f>
        <v>295617.63505679998</v>
      </c>
      <c r="R2858" s="358">
        <f>IF(R2614,0,$D2858*(1+'General Inputs'!$C$4)^(R$3906-$K$3906))*'General Inputs'!$C$6</f>
        <v>301529.98775793595</v>
      </c>
      <c r="S2858" s="358">
        <f>IF(S2614,0,$D2858*(1+'General Inputs'!$C$4)^(S$3906-$K$3906))*'General Inputs'!$C$6</f>
        <v>307560.58751309471</v>
      </c>
      <c r="T2858" s="358">
        <f>IF(T2614,0,$D2858*(1+'General Inputs'!$C$4)^(T$3906-$K$3906))*'General Inputs'!$C$6</f>
        <v>313711.79926335654</v>
      </c>
      <c r="U2858" s="358">
        <f>IF(U2614,0,$D2858*(1+'General Inputs'!$C$4)^(U$3906-$K$3906))*'General Inputs'!$C$6</f>
        <v>319986.03524862375</v>
      </c>
      <c r="V2858" s="358">
        <f>IF(V2614,0,$D2858*(1+'General Inputs'!$C$4)^(V$3906-$K$3906))*'General Inputs'!$C$6</f>
        <v>326385.75595359615</v>
      </c>
      <c r="W2858" s="358">
        <f>IF(W2614,0,$D2858*(1+'General Inputs'!$C$4)^(W$3906-$K$3906))*'General Inputs'!$C$6</f>
        <v>332913.47107266809</v>
      </c>
      <c r="X2858" s="358">
        <f>IF(X2614,0,$D2858*(1+'General Inputs'!$C$4)^(X$3906-$K$3906))*'General Inputs'!$C$6</f>
        <v>339571.74049412145</v>
      </c>
      <c r="Y2858" s="358">
        <f>IF(Y2614,0,$D2858*(1+'General Inputs'!$C$4)^(Y$3906-$K$3906))*'General Inputs'!$C$6</f>
        <v>346363.17530400393</v>
      </c>
      <c r="Z2858" s="358">
        <f>IF(Z2614,0,$D2858*(1+'General Inputs'!$C$4)^(Z$3906-$K$3906))*'General Inputs'!$C$6</f>
        <v>353290.43881008396</v>
      </c>
      <c r="AA2858" s="358">
        <f>IF(AA2614,0,$D2858*(1+'General Inputs'!$C$4)^(AA$3906-$K$3906))*'General Inputs'!$C$6</f>
        <v>360356.2475862857</v>
      </c>
      <c r="AB2858" s="358">
        <f>IF(AB2614,0,$D2858*(1+'General Inputs'!$C$4)^(AB$3906-$K$3906))*'General Inputs'!$C$6</f>
        <v>367563.37253801135</v>
      </c>
      <c r="AC2858" s="358">
        <f>IF(AC2614,0,$D2858*(1+'General Inputs'!$C$4)^(AC$3906-$K$3906))*'General Inputs'!$C$6</f>
        <v>374914.63998877158</v>
      </c>
      <c r="AD2858" s="358">
        <f>IF(AD2614,0,$D2858*(1+'General Inputs'!$C$4)^(AD$3906-$K$3906))*'General Inputs'!$C$6</f>
        <v>382412.93278854695</v>
      </c>
      <c r="AE2858" s="358">
        <f>IF(AE2614,0,$D2858*(1+'General Inputs'!$C$4)^(AE$3906-$K$3906))*'General Inputs'!$C$6</f>
        <v>390061.19144431798</v>
      </c>
      <c r="AF2858" s="358">
        <f>IF(AF2614,0,$D2858*(1+'General Inputs'!$C$4)^(AF$3906-$K$3906))*'General Inputs'!$C$6</f>
        <v>397862.41527320427</v>
      </c>
      <c r="AG2858" s="358">
        <f>IF(AG2614,0,$D2858*(1+'General Inputs'!$C$4)^(AG$3906-$K$3906))*'General Inputs'!$C$6</f>
        <v>405819.66357866843</v>
      </c>
      <c r="AH2858" s="358">
        <f>IF(AH2614,0,$D2858*(1+'General Inputs'!$C$4)^(AH$3906-$K$3906))*'General Inputs'!$C$6</f>
        <v>413936.05685024173</v>
      </c>
      <c r="AI2858" s="358">
        <f>IF(AI2614,0,$D2858*(1+'General Inputs'!$C$4)^(AI$3906-$K$3906))*'General Inputs'!$C$6</f>
        <v>422214.77798724658</v>
      </c>
      <c r="AJ2858" s="358">
        <f>IF(AJ2614,0,$D2858*(1+'General Inputs'!$C$4)^(AJ$3906-$K$3906))*'General Inputs'!$C$6</f>
        <v>430659.07354699151</v>
      </c>
    </row>
    <row r="2859" spans="1:36" x14ac:dyDescent="0.25">
      <c r="A2859" s="353" t="s">
        <v>414</v>
      </c>
      <c r="B2859" s="353" t="s">
        <v>414</v>
      </c>
      <c r="C2859" s="441">
        <f t="shared" si="2373"/>
        <v>3000</v>
      </c>
      <c r="D2859" s="397">
        <v>1750000</v>
      </c>
      <c r="E2859" s="397"/>
      <c r="F2859" s="397"/>
      <c r="G2859" s="397"/>
      <c r="H2859" s="397"/>
      <c r="I2859" s="476">
        <f t="shared" si="2374"/>
        <v>22</v>
      </c>
      <c r="J2859" s="476">
        <f t="shared" si="2375"/>
        <v>1</v>
      </c>
      <c r="K2859" s="358">
        <v>0</v>
      </c>
      <c r="L2859" s="358">
        <v>0</v>
      </c>
      <c r="M2859" s="358">
        <v>0</v>
      </c>
      <c r="N2859" s="358">
        <v>0</v>
      </c>
      <c r="O2859" s="358">
        <f>IF(O2615,0,$D2859*(1+'General Inputs'!$C$4)^(O$3906-$K$3906))*'General Inputs'!$C$6</f>
        <v>284138.44199999998</v>
      </c>
      <c r="P2859" s="358">
        <f>IF(P2615,0,$D2859*(1+'General Inputs'!$C$4)^(P$3906-$K$3906))*'General Inputs'!$C$6</f>
        <v>289821.21083999996</v>
      </c>
      <c r="Q2859" s="358">
        <f>IF(Q2615,0,$D2859*(1+'General Inputs'!$C$4)^(Q$3906-$K$3906))*'General Inputs'!$C$6</f>
        <v>295617.63505679998</v>
      </c>
      <c r="R2859" s="358">
        <f>IF(R2615,0,$D2859*(1+'General Inputs'!$C$4)^(R$3906-$K$3906))*'General Inputs'!$C$6</f>
        <v>301529.98775793595</v>
      </c>
      <c r="S2859" s="358">
        <f>IF(S2615,0,$D2859*(1+'General Inputs'!$C$4)^(S$3906-$K$3906))*'General Inputs'!$C$6</f>
        <v>307560.58751309471</v>
      </c>
      <c r="T2859" s="358">
        <f>IF(T2615,0,$D2859*(1+'General Inputs'!$C$4)^(T$3906-$K$3906))*'General Inputs'!$C$6</f>
        <v>313711.79926335654</v>
      </c>
      <c r="U2859" s="358">
        <f>IF(U2615,0,$D2859*(1+'General Inputs'!$C$4)^(U$3906-$K$3906))*'General Inputs'!$C$6</f>
        <v>319986.03524862375</v>
      </c>
      <c r="V2859" s="358">
        <f>IF(V2615,0,$D2859*(1+'General Inputs'!$C$4)^(V$3906-$K$3906))*'General Inputs'!$C$6</f>
        <v>326385.75595359615</v>
      </c>
      <c r="W2859" s="358">
        <f>IF(W2615,0,$D2859*(1+'General Inputs'!$C$4)^(W$3906-$K$3906))*'General Inputs'!$C$6</f>
        <v>332913.47107266809</v>
      </c>
      <c r="X2859" s="358">
        <f>IF(X2615,0,$D2859*(1+'General Inputs'!$C$4)^(X$3906-$K$3906))*'General Inputs'!$C$6</f>
        <v>339571.74049412145</v>
      </c>
      <c r="Y2859" s="358">
        <f>IF(Y2615,0,$D2859*(1+'General Inputs'!$C$4)^(Y$3906-$K$3906))*'General Inputs'!$C$6</f>
        <v>346363.17530400393</v>
      </c>
      <c r="Z2859" s="358">
        <f>IF(Z2615,0,$D2859*(1+'General Inputs'!$C$4)^(Z$3906-$K$3906))*'General Inputs'!$C$6</f>
        <v>353290.43881008396</v>
      </c>
      <c r="AA2859" s="358">
        <f>IF(AA2615,0,$D2859*(1+'General Inputs'!$C$4)^(AA$3906-$K$3906))*'General Inputs'!$C$6</f>
        <v>360356.2475862857</v>
      </c>
      <c r="AB2859" s="358">
        <f>IF(AB2615,0,$D2859*(1+'General Inputs'!$C$4)^(AB$3906-$K$3906))*'General Inputs'!$C$6</f>
        <v>367563.37253801135</v>
      </c>
      <c r="AC2859" s="358">
        <f>IF(AC2615,0,$D2859*(1+'General Inputs'!$C$4)^(AC$3906-$K$3906))*'General Inputs'!$C$6</f>
        <v>374914.63998877158</v>
      </c>
      <c r="AD2859" s="358">
        <f>IF(AD2615,0,$D2859*(1+'General Inputs'!$C$4)^(AD$3906-$K$3906))*'General Inputs'!$C$6</f>
        <v>382412.93278854695</v>
      </c>
      <c r="AE2859" s="358">
        <f>IF(AE2615,0,$D2859*(1+'General Inputs'!$C$4)^(AE$3906-$K$3906))*'General Inputs'!$C$6</f>
        <v>390061.19144431798</v>
      </c>
      <c r="AF2859" s="358">
        <f>IF(AF2615,0,$D2859*(1+'General Inputs'!$C$4)^(AF$3906-$K$3906))*'General Inputs'!$C$6</f>
        <v>397862.41527320427</v>
      </c>
      <c r="AG2859" s="358">
        <f>IF(AG2615,0,$D2859*(1+'General Inputs'!$C$4)^(AG$3906-$K$3906))*'General Inputs'!$C$6</f>
        <v>405819.66357866843</v>
      </c>
      <c r="AH2859" s="358">
        <f>IF(AH2615,0,$D2859*(1+'General Inputs'!$C$4)^(AH$3906-$K$3906))*'General Inputs'!$C$6</f>
        <v>413936.05685024173</v>
      </c>
      <c r="AI2859" s="358">
        <f>IF(AI2615,0,$D2859*(1+'General Inputs'!$C$4)^(AI$3906-$K$3906))*'General Inputs'!$C$6</f>
        <v>422214.77798724658</v>
      </c>
      <c r="AJ2859" s="358">
        <f>IF(AJ2615,0,$D2859*(1+'General Inputs'!$C$4)^(AJ$3906-$K$3906))*'General Inputs'!$C$6</f>
        <v>430659.07354699151</v>
      </c>
    </row>
    <row r="2860" spans="1:36" x14ac:dyDescent="0.25">
      <c r="A2860" s="353" t="s">
        <v>448</v>
      </c>
      <c r="B2860" s="353" t="s">
        <v>448</v>
      </c>
      <c r="C2860" s="441">
        <f t="shared" si="2373"/>
        <v>2500</v>
      </c>
      <c r="D2860" s="397">
        <v>1750000</v>
      </c>
      <c r="E2860" s="397"/>
      <c r="F2860" s="397"/>
      <c r="G2860" s="397"/>
      <c r="H2860" s="397"/>
      <c r="I2860" s="476">
        <f t="shared" si="2374"/>
        <v>22</v>
      </c>
      <c r="J2860" s="476">
        <f t="shared" si="2375"/>
        <v>1</v>
      </c>
      <c r="K2860" s="358">
        <v>0</v>
      </c>
      <c r="L2860" s="358">
        <v>0</v>
      </c>
      <c r="M2860" s="358">
        <v>0</v>
      </c>
      <c r="N2860" s="358">
        <v>0</v>
      </c>
      <c r="O2860" s="358">
        <f>IF(O2616,0,$D2860*(1+'General Inputs'!$C$4)^(O$3906-$K$3906))*'General Inputs'!$C$6</f>
        <v>284138.44199999998</v>
      </c>
      <c r="P2860" s="358">
        <f>IF(P2616,0,$D2860*(1+'General Inputs'!$C$4)^(P$3906-$K$3906))*'General Inputs'!$C$6</f>
        <v>289821.21083999996</v>
      </c>
      <c r="Q2860" s="358">
        <f>IF(Q2616,0,$D2860*(1+'General Inputs'!$C$4)^(Q$3906-$K$3906))*'General Inputs'!$C$6</f>
        <v>295617.63505679998</v>
      </c>
      <c r="R2860" s="358">
        <f>IF(R2616,0,$D2860*(1+'General Inputs'!$C$4)^(R$3906-$K$3906))*'General Inputs'!$C$6</f>
        <v>301529.98775793595</v>
      </c>
      <c r="S2860" s="358">
        <f>IF(S2616,0,$D2860*(1+'General Inputs'!$C$4)^(S$3906-$K$3906))*'General Inputs'!$C$6</f>
        <v>307560.58751309471</v>
      </c>
      <c r="T2860" s="358">
        <f>IF(T2616,0,$D2860*(1+'General Inputs'!$C$4)^(T$3906-$K$3906))*'General Inputs'!$C$6</f>
        <v>313711.79926335654</v>
      </c>
      <c r="U2860" s="358">
        <f>IF(U2616,0,$D2860*(1+'General Inputs'!$C$4)^(U$3906-$K$3906))*'General Inputs'!$C$6</f>
        <v>319986.03524862375</v>
      </c>
      <c r="V2860" s="358">
        <f>IF(V2616,0,$D2860*(1+'General Inputs'!$C$4)^(V$3906-$K$3906))*'General Inputs'!$C$6</f>
        <v>326385.75595359615</v>
      </c>
      <c r="W2860" s="358">
        <f>IF(W2616,0,$D2860*(1+'General Inputs'!$C$4)^(W$3906-$K$3906))*'General Inputs'!$C$6</f>
        <v>332913.47107266809</v>
      </c>
      <c r="X2860" s="358">
        <f>IF(X2616,0,$D2860*(1+'General Inputs'!$C$4)^(X$3906-$K$3906))*'General Inputs'!$C$6</f>
        <v>339571.74049412145</v>
      </c>
      <c r="Y2860" s="358">
        <f>IF(Y2616,0,$D2860*(1+'General Inputs'!$C$4)^(Y$3906-$K$3906))*'General Inputs'!$C$6</f>
        <v>346363.17530400393</v>
      </c>
      <c r="Z2860" s="358">
        <f>IF(Z2616,0,$D2860*(1+'General Inputs'!$C$4)^(Z$3906-$K$3906))*'General Inputs'!$C$6</f>
        <v>353290.43881008396</v>
      </c>
      <c r="AA2860" s="358">
        <f>IF(AA2616,0,$D2860*(1+'General Inputs'!$C$4)^(AA$3906-$K$3906))*'General Inputs'!$C$6</f>
        <v>360356.2475862857</v>
      </c>
      <c r="AB2860" s="358">
        <f>IF(AB2616,0,$D2860*(1+'General Inputs'!$C$4)^(AB$3906-$K$3906))*'General Inputs'!$C$6</f>
        <v>367563.37253801135</v>
      </c>
      <c r="AC2860" s="358">
        <f>IF(AC2616,0,$D2860*(1+'General Inputs'!$C$4)^(AC$3906-$K$3906))*'General Inputs'!$C$6</f>
        <v>374914.63998877158</v>
      </c>
      <c r="AD2860" s="358">
        <f>IF(AD2616,0,$D2860*(1+'General Inputs'!$C$4)^(AD$3906-$K$3906))*'General Inputs'!$C$6</f>
        <v>382412.93278854695</v>
      </c>
      <c r="AE2860" s="358">
        <f>IF(AE2616,0,$D2860*(1+'General Inputs'!$C$4)^(AE$3906-$K$3906))*'General Inputs'!$C$6</f>
        <v>390061.19144431798</v>
      </c>
      <c r="AF2860" s="358">
        <f>IF(AF2616,0,$D2860*(1+'General Inputs'!$C$4)^(AF$3906-$K$3906))*'General Inputs'!$C$6</f>
        <v>397862.41527320427</v>
      </c>
      <c r="AG2860" s="358">
        <f>IF(AG2616,0,$D2860*(1+'General Inputs'!$C$4)^(AG$3906-$K$3906))*'General Inputs'!$C$6</f>
        <v>405819.66357866843</v>
      </c>
      <c r="AH2860" s="358">
        <f>IF(AH2616,0,$D2860*(1+'General Inputs'!$C$4)^(AH$3906-$K$3906))*'General Inputs'!$C$6</f>
        <v>413936.05685024173</v>
      </c>
      <c r="AI2860" s="358">
        <f>IF(AI2616,0,$D2860*(1+'General Inputs'!$C$4)^(AI$3906-$K$3906))*'General Inputs'!$C$6</f>
        <v>422214.77798724658</v>
      </c>
      <c r="AJ2860" s="358">
        <f>IF(AJ2616,0,$D2860*(1+'General Inputs'!$C$4)^(AJ$3906-$K$3906))*'General Inputs'!$C$6</f>
        <v>430659.07354699151</v>
      </c>
    </row>
    <row r="2861" spans="1:36" x14ac:dyDescent="0.25">
      <c r="A2861" s="353" t="s">
        <v>394</v>
      </c>
      <c r="B2861" s="353" t="s">
        <v>394</v>
      </c>
      <c r="C2861" s="441">
        <f t="shared" si="2373"/>
        <v>5616</v>
      </c>
      <c r="D2861" s="397">
        <v>8000000</v>
      </c>
      <c r="E2861" s="397"/>
      <c r="F2861" s="397"/>
      <c r="G2861" s="397"/>
      <c r="H2861" s="397"/>
      <c r="I2861" s="476">
        <f t="shared" si="2374"/>
        <v>22</v>
      </c>
      <c r="J2861" s="476">
        <f t="shared" si="2375"/>
        <v>1</v>
      </c>
      <c r="K2861" s="358">
        <v>0</v>
      </c>
      <c r="L2861" s="358">
        <v>0</v>
      </c>
      <c r="M2861" s="358">
        <v>0</v>
      </c>
      <c r="N2861" s="358">
        <v>0</v>
      </c>
      <c r="O2861" s="358">
        <f>IF(O2617,0,$D2861*(1+'General Inputs'!$C$4)^(O$3906-$K$3906))*'General Inputs'!$C$6</f>
        <v>1298918.5919999999</v>
      </c>
      <c r="P2861" s="358">
        <f>IF(P2617,0,$D2861*(1+'General Inputs'!$C$4)^(P$3906-$K$3906))*'General Inputs'!$C$6</f>
        <v>1324896.9638399999</v>
      </c>
      <c r="Q2861" s="358">
        <f>IF(Q2617,0,$D2861*(1+'General Inputs'!$C$4)^(Q$3906-$K$3906))*'General Inputs'!$C$6</f>
        <v>1351394.9031168001</v>
      </c>
      <c r="R2861" s="358">
        <f>IF(R2617,0,$D2861*(1+'General Inputs'!$C$4)^(R$3906-$K$3906))*'General Inputs'!$C$6</f>
        <v>1378422.8011791357</v>
      </c>
      <c r="S2861" s="358">
        <f>IF(S2617,0,$D2861*(1+'General Inputs'!$C$4)^(S$3906-$K$3906))*'General Inputs'!$C$6</f>
        <v>1405991.2572027186</v>
      </c>
      <c r="T2861" s="358">
        <f>IF(T2617,0,$D2861*(1+'General Inputs'!$C$4)^(T$3906-$K$3906))*'General Inputs'!$C$6</f>
        <v>1434111.082346773</v>
      </c>
      <c r="U2861" s="358">
        <f>IF(U2617,0,$D2861*(1+'General Inputs'!$C$4)^(U$3906-$K$3906))*'General Inputs'!$C$6</f>
        <v>1462793.3039937085</v>
      </c>
      <c r="V2861" s="358">
        <f>IF(V2617,0,$D2861*(1+'General Inputs'!$C$4)^(V$3906-$K$3906))*'General Inputs'!$C$6</f>
        <v>1492049.1700735826</v>
      </c>
      <c r="W2861" s="358">
        <f>IF(W2617,0,$D2861*(1+'General Inputs'!$C$4)^(W$3906-$K$3906))*'General Inputs'!$C$6</f>
        <v>1521890.1534750543</v>
      </c>
      <c r="X2861" s="358">
        <f>IF(X2617,0,$D2861*(1+'General Inputs'!$C$4)^(X$3906-$K$3906))*'General Inputs'!$C$6</f>
        <v>1552327.9565445553</v>
      </c>
      <c r="Y2861" s="358">
        <f>IF(Y2617,0,$D2861*(1+'General Inputs'!$C$4)^(Y$3906-$K$3906))*'General Inputs'!$C$6</f>
        <v>1583374.5156754467</v>
      </c>
      <c r="Z2861" s="358">
        <f>IF(Z2617,0,$D2861*(1+'General Inputs'!$C$4)^(Z$3906-$K$3906))*'General Inputs'!$C$6</f>
        <v>1615042.0059889548</v>
      </c>
      <c r="AA2861" s="358">
        <f>IF(AA2617,0,$D2861*(1+'General Inputs'!$C$4)^(AA$3906-$K$3906))*'General Inputs'!$C$6</f>
        <v>1647342.8461087344</v>
      </c>
      <c r="AB2861" s="358">
        <f>IF(AB2617,0,$D2861*(1+'General Inputs'!$C$4)^(AB$3906-$K$3906))*'General Inputs'!$C$6</f>
        <v>1680289.7030309094</v>
      </c>
      <c r="AC2861" s="358">
        <f>IF(AC2617,0,$D2861*(1+'General Inputs'!$C$4)^(AC$3906-$K$3906))*'General Inputs'!$C$6</f>
        <v>1713895.4970915273</v>
      </c>
      <c r="AD2861" s="358">
        <f>IF(AD2617,0,$D2861*(1+'General Inputs'!$C$4)^(AD$3906-$K$3906))*'General Inputs'!$C$6</f>
        <v>1748173.4070333578</v>
      </c>
      <c r="AE2861" s="358">
        <f>IF(AE2617,0,$D2861*(1+'General Inputs'!$C$4)^(AE$3906-$K$3906))*'General Inputs'!$C$6</f>
        <v>1783136.8751740248</v>
      </c>
      <c r="AF2861" s="358">
        <f>IF(AF2617,0,$D2861*(1+'General Inputs'!$C$4)^(AF$3906-$K$3906))*'General Inputs'!$C$6</f>
        <v>1818799.6126775055</v>
      </c>
      <c r="AG2861" s="358">
        <f>IF(AG2617,0,$D2861*(1+'General Inputs'!$C$4)^(AG$3906-$K$3906))*'General Inputs'!$C$6</f>
        <v>1855175.6049310556</v>
      </c>
      <c r="AH2861" s="358">
        <f>IF(AH2617,0,$D2861*(1+'General Inputs'!$C$4)^(AH$3906-$K$3906))*'General Inputs'!$C$6</f>
        <v>1892279.1170296762</v>
      </c>
      <c r="AI2861" s="358">
        <f>IF(AI2617,0,$D2861*(1+'General Inputs'!$C$4)^(AI$3906-$K$3906))*'General Inputs'!$C$6</f>
        <v>1930124.6993702701</v>
      </c>
      <c r="AJ2861" s="358">
        <f>IF(AJ2617,0,$D2861*(1+'General Inputs'!$C$4)^(AJ$3906-$K$3906))*'General Inputs'!$C$6</f>
        <v>1968727.1933576753</v>
      </c>
    </row>
    <row r="2862" spans="1:36" x14ac:dyDescent="0.25">
      <c r="A2862" s="353" t="s">
        <v>393</v>
      </c>
      <c r="B2862" s="353" t="s">
        <v>393</v>
      </c>
      <c r="C2862" s="441">
        <f t="shared" si="2373"/>
        <v>1800</v>
      </c>
      <c r="D2862" s="397">
        <v>1750000</v>
      </c>
      <c r="E2862" s="397"/>
      <c r="F2862" s="397"/>
      <c r="G2862" s="397"/>
      <c r="H2862" s="397"/>
      <c r="I2862" s="476">
        <f t="shared" si="2374"/>
        <v>22</v>
      </c>
      <c r="J2862" s="476">
        <f t="shared" si="2375"/>
        <v>1</v>
      </c>
      <c r="K2862" s="358">
        <v>0</v>
      </c>
      <c r="L2862" s="358">
        <v>0</v>
      </c>
      <c r="M2862" s="358">
        <v>0</v>
      </c>
      <c r="N2862" s="358">
        <v>0</v>
      </c>
      <c r="O2862" s="358">
        <f>IF(O2618,0,$D2862*(1+'General Inputs'!$C$4)^(O$3906-$K$3906))*'General Inputs'!$C$6</f>
        <v>284138.44199999998</v>
      </c>
      <c r="P2862" s="358">
        <f>IF(P2618,0,$D2862*(1+'General Inputs'!$C$4)^(P$3906-$K$3906))*'General Inputs'!$C$6</f>
        <v>289821.21083999996</v>
      </c>
      <c r="Q2862" s="358">
        <f>IF(Q2618,0,$D2862*(1+'General Inputs'!$C$4)^(Q$3906-$K$3906))*'General Inputs'!$C$6</f>
        <v>295617.63505679998</v>
      </c>
      <c r="R2862" s="358">
        <f>IF(R2618,0,$D2862*(1+'General Inputs'!$C$4)^(R$3906-$K$3906))*'General Inputs'!$C$6</f>
        <v>301529.98775793595</v>
      </c>
      <c r="S2862" s="358">
        <f>IF(S2618,0,$D2862*(1+'General Inputs'!$C$4)^(S$3906-$K$3906))*'General Inputs'!$C$6</f>
        <v>307560.58751309471</v>
      </c>
      <c r="T2862" s="358">
        <f>IF(T2618,0,$D2862*(1+'General Inputs'!$C$4)^(T$3906-$K$3906))*'General Inputs'!$C$6</f>
        <v>313711.79926335654</v>
      </c>
      <c r="U2862" s="358">
        <f>IF(U2618,0,$D2862*(1+'General Inputs'!$C$4)^(U$3906-$K$3906))*'General Inputs'!$C$6</f>
        <v>319986.03524862375</v>
      </c>
      <c r="V2862" s="358">
        <f>IF(V2618,0,$D2862*(1+'General Inputs'!$C$4)^(V$3906-$K$3906))*'General Inputs'!$C$6</f>
        <v>326385.75595359615</v>
      </c>
      <c r="W2862" s="358">
        <f>IF(W2618,0,$D2862*(1+'General Inputs'!$C$4)^(W$3906-$K$3906))*'General Inputs'!$C$6</f>
        <v>332913.47107266809</v>
      </c>
      <c r="X2862" s="358">
        <f>IF(X2618,0,$D2862*(1+'General Inputs'!$C$4)^(X$3906-$K$3906))*'General Inputs'!$C$6</f>
        <v>339571.74049412145</v>
      </c>
      <c r="Y2862" s="358">
        <f>IF(Y2618,0,$D2862*(1+'General Inputs'!$C$4)^(Y$3906-$K$3906))*'General Inputs'!$C$6</f>
        <v>346363.17530400393</v>
      </c>
      <c r="Z2862" s="358">
        <f>IF(Z2618,0,$D2862*(1+'General Inputs'!$C$4)^(Z$3906-$K$3906))*'General Inputs'!$C$6</f>
        <v>353290.43881008396</v>
      </c>
      <c r="AA2862" s="358">
        <f>IF(AA2618,0,$D2862*(1+'General Inputs'!$C$4)^(AA$3906-$K$3906))*'General Inputs'!$C$6</f>
        <v>360356.2475862857</v>
      </c>
      <c r="AB2862" s="358">
        <f>IF(AB2618,0,$D2862*(1+'General Inputs'!$C$4)^(AB$3906-$K$3906))*'General Inputs'!$C$6</f>
        <v>367563.37253801135</v>
      </c>
      <c r="AC2862" s="358">
        <f>IF(AC2618,0,$D2862*(1+'General Inputs'!$C$4)^(AC$3906-$K$3906))*'General Inputs'!$C$6</f>
        <v>374914.63998877158</v>
      </c>
      <c r="AD2862" s="358">
        <f>IF(AD2618,0,$D2862*(1+'General Inputs'!$C$4)^(AD$3906-$K$3906))*'General Inputs'!$C$6</f>
        <v>382412.93278854695</v>
      </c>
      <c r="AE2862" s="358">
        <f>IF(AE2618,0,$D2862*(1+'General Inputs'!$C$4)^(AE$3906-$K$3906))*'General Inputs'!$C$6</f>
        <v>390061.19144431798</v>
      </c>
      <c r="AF2862" s="358">
        <f>IF(AF2618,0,$D2862*(1+'General Inputs'!$C$4)^(AF$3906-$K$3906))*'General Inputs'!$C$6</f>
        <v>397862.41527320427</v>
      </c>
      <c r="AG2862" s="358">
        <f>IF(AG2618,0,$D2862*(1+'General Inputs'!$C$4)^(AG$3906-$K$3906))*'General Inputs'!$C$6</f>
        <v>405819.66357866843</v>
      </c>
      <c r="AH2862" s="358">
        <f>IF(AH2618,0,$D2862*(1+'General Inputs'!$C$4)^(AH$3906-$K$3906))*'General Inputs'!$C$6</f>
        <v>413936.05685024173</v>
      </c>
      <c r="AI2862" s="358">
        <f>IF(AI2618,0,$D2862*(1+'General Inputs'!$C$4)^(AI$3906-$K$3906))*'General Inputs'!$C$6</f>
        <v>422214.77798724658</v>
      </c>
      <c r="AJ2862" s="358">
        <f>IF(AJ2618,0,$D2862*(1+'General Inputs'!$C$4)^(AJ$3906-$K$3906))*'General Inputs'!$C$6</f>
        <v>430659.07354699151</v>
      </c>
    </row>
    <row r="2863" spans="1:36" x14ac:dyDescent="0.25">
      <c r="A2863" s="353" t="s">
        <v>459</v>
      </c>
      <c r="B2863" s="353" t="s">
        <v>459</v>
      </c>
      <c r="C2863" s="441">
        <f t="shared" si="2373"/>
        <v>2502</v>
      </c>
      <c r="D2863" s="397">
        <v>1750000</v>
      </c>
      <c r="E2863" s="397"/>
      <c r="F2863" s="397"/>
      <c r="G2863" s="397"/>
      <c r="H2863" s="397"/>
      <c r="I2863" s="476">
        <f t="shared" si="2374"/>
        <v>22</v>
      </c>
      <c r="J2863" s="476">
        <f t="shared" si="2375"/>
        <v>1</v>
      </c>
      <c r="K2863" s="358">
        <v>0</v>
      </c>
      <c r="L2863" s="358">
        <v>0</v>
      </c>
      <c r="M2863" s="358">
        <v>0</v>
      </c>
      <c r="N2863" s="358">
        <v>0</v>
      </c>
      <c r="O2863" s="358">
        <f>IF(O2619,0,$D2863*(1+'General Inputs'!$C$4)^(O$3906-$K$3906))*'General Inputs'!$C$6</f>
        <v>284138.44199999998</v>
      </c>
      <c r="P2863" s="358">
        <f>IF(P2619,0,$D2863*(1+'General Inputs'!$C$4)^(P$3906-$K$3906))*'General Inputs'!$C$6</f>
        <v>289821.21083999996</v>
      </c>
      <c r="Q2863" s="358">
        <f>IF(Q2619,0,$D2863*(1+'General Inputs'!$C$4)^(Q$3906-$K$3906))*'General Inputs'!$C$6</f>
        <v>295617.63505679998</v>
      </c>
      <c r="R2863" s="358">
        <f>IF(R2619,0,$D2863*(1+'General Inputs'!$C$4)^(R$3906-$K$3906))*'General Inputs'!$C$6</f>
        <v>301529.98775793595</v>
      </c>
      <c r="S2863" s="358">
        <f>IF(S2619,0,$D2863*(1+'General Inputs'!$C$4)^(S$3906-$K$3906))*'General Inputs'!$C$6</f>
        <v>307560.58751309471</v>
      </c>
      <c r="T2863" s="358">
        <f>IF(T2619,0,$D2863*(1+'General Inputs'!$C$4)^(T$3906-$K$3906))*'General Inputs'!$C$6</f>
        <v>313711.79926335654</v>
      </c>
      <c r="U2863" s="358">
        <f>IF(U2619,0,$D2863*(1+'General Inputs'!$C$4)^(U$3906-$K$3906))*'General Inputs'!$C$6</f>
        <v>319986.03524862375</v>
      </c>
      <c r="V2863" s="358">
        <f>IF(V2619,0,$D2863*(1+'General Inputs'!$C$4)^(V$3906-$K$3906))*'General Inputs'!$C$6</f>
        <v>326385.75595359615</v>
      </c>
      <c r="W2863" s="358">
        <f>IF(W2619,0,$D2863*(1+'General Inputs'!$C$4)^(W$3906-$K$3906))*'General Inputs'!$C$6</f>
        <v>332913.47107266809</v>
      </c>
      <c r="X2863" s="358">
        <f>IF(X2619,0,$D2863*(1+'General Inputs'!$C$4)^(X$3906-$K$3906))*'General Inputs'!$C$6</f>
        <v>339571.74049412145</v>
      </c>
      <c r="Y2863" s="358">
        <f>IF(Y2619,0,$D2863*(1+'General Inputs'!$C$4)^(Y$3906-$K$3906))*'General Inputs'!$C$6</f>
        <v>346363.17530400393</v>
      </c>
      <c r="Z2863" s="358">
        <f>IF(Z2619,0,$D2863*(1+'General Inputs'!$C$4)^(Z$3906-$K$3906))*'General Inputs'!$C$6</f>
        <v>353290.43881008396</v>
      </c>
      <c r="AA2863" s="358">
        <f>IF(AA2619,0,$D2863*(1+'General Inputs'!$C$4)^(AA$3906-$K$3906))*'General Inputs'!$C$6</f>
        <v>360356.2475862857</v>
      </c>
      <c r="AB2863" s="358">
        <f>IF(AB2619,0,$D2863*(1+'General Inputs'!$C$4)^(AB$3906-$K$3906))*'General Inputs'!$C$6</f>
        <v>367563.37253801135</v>
      </c>
      <c r="AC2863" s="358">
        <f>IF(AC2619,0,$D2863*(1+'General Inputs'!$C$4)^(AC$3906-$K$3906))*'General Inputs'!$C$6</f>
        <v>374914.63998877158</v>
      </c>
      <c r="AD2863" s="358">
        <f>IF(AD2619,0,$D2863*(1+'General Inputs'!$C$4)^(AD$3906-$K$3906))*'General Inputs'!$C$6</f>
        <v>382412.93278854695</v>
      </c>
      <c r="AE2863" s="358">
        <f>IF(AE2619,0,$D2863*(1+'General Inputs'!$C$4)^(AE$3906-$K$3906))*'General Inputs'!$C$6</f>
        <v>390061.19144431798</v>
      </c>
      <c r="AF2863" s="358">
        <f>IF(AF2619,0,$D2863*(1+'General Inputs'!$C$4)^(AF$3906-$K$3906))*'General Inputs'!$C$6</f>
        <v>397862.41527320427</v>
      </c>
      <c r="AG2863" s="358">
        <f>IF(AG2619,0,$D2863*(1+'General Inputs'!$C$4)^(AG$3906-$K$3906))*'General Inputs'!$C$6</f>
        <v>405819.66357866843</v>
      </c>
      <c r="AH2863" s="358">
        <f>IF(AH2619,0,$D2863*(1+'General Inputs'!$C$4)^(AH$3906-$K$3906))*'General Inputs'!$C$6</f>
        <v>413936.05685024173</v>
      </c>
      <c r="AI2863" s="358">
        <f>IF(AI2619,0,$D2863*(1+'General Inputs'!$C$4)^(AI$3906-$K$3906))*'General Inputs'!$C$6</f>
        <v>422214.77798724658</v>
      </c>
      <c r="AJ2863" s="358">
        <f>IF(AJ2619,0,$D2863*(1+'General Inputs'!$C$4)^(AJ$3906-$K$3906))*'General Inputs'!$C$6</f>
        <v>430659.07354699151</v>
      </c>
    </row>
    <row r="2864" spans="1:36" x14ac:dyDescent="0.25">
      <c r="A2864" s="353" t="s">
        <v>550</v>
      </c>
      <c r="B2864" s="353" t="s">
        <v>550</v>
      </c>
      <c r="C2864" s="441">
        <f t="shared" si="2373"/>
        <v>6250</v>
      </c>
      <c r="D2864" s="397">
        <v>8000000</v>
      </c>
      <c r="E2864" s="397"/>
      <c r="F2864" s="397"/>
      <c r="G2864" s="397"/>
      <c r="H2864" s="397"/>
      <c r="I2864" s="476">
        <f t="shared" si="2374"/>
        <v>22</v>
      </c>
      <c r="J2864" s="476">
        <f t="shared" si="2375"/>
        <v>1</v>
      </c>
      <c r="K2864" s="358">
        <v>0</v>
      </c>
      <c r="L2864" s="358">
        <v>0</v>
      </c>
      <c r="M2864" s="358">
        <v>0</v>
      </c>
      <c r="N2864" s="358">
        <v>0</v>
      </c>
      <c r="O2864" s="358">
        <f>IF(O2620,0,$D2864*(1+'General Inputs'!$C$4)^(O$3906-$K$3906))*'General Inputs'!$C$6</f>
        <v>1298918.5919999999</v>
      </c>
      <c r="P2864" s="358">
        <f>IF(P2620,0,$D2864*(1+'General Inputs'!$C$4)^(P$3906-$K$3906))*'General Inputs'!$C$6</f>
        <v>1324896.9638399999</v>
      </c>
      <c r="Q2864" s="358">
        <f>IF(Q2620,0,$D2864*(1+'General Inputs'!$C$4)^(Q$3906-$K$3906))*'General Inputs'!$C$6</f>
        <v>1351394.9031168001</v>
      </c>
      <c r="R2864" s="358">
        <f>IF(R2620,0,$D2864*(1+'General Inputs'!$C$4)^(R$3906-$K$3906))*'General Inputs'!$C$6</f>
        <v>1378422.8011791357</v>
      </c>
      <c r="S2864" s="358">
        <f>IF(S2620,0,$D2864*(1+'General Inputs'!$C$4)^(S$3906-$K$3906))*'General Inputs'!$C$6</f>
        <v>1405991.2572027186</v>
      </c>
      <c r="T2864" s="358">
        <f>IF(T2620,0,$D2864*(1+'General Inputs'!$C$4)^(T$3906-$K$3906))*'General Inputs'!$C$6</f>
        <v>1434111.082346773</v>
      </c>
      <c r="U2864" s="358">
        <f>IF(U2620,0,$D2864*(1+'General Inputs'!$C$4)^(U$3906-$K$3906))*'General Inputs'!$C$6</f>
        <v>1462793.3039937085</v>
      </c>
      <c r="V2864" s="358">
        <f>IF(V2620,0,$D2864*(1+'General Inputs'!$C$4)^(V$3906-$K$3906))*'General Inputs'!$C$6</f>
        <v>1492049.1700735826</v>
      </c>
      <c r="W2864" s="358">
        <f>IF(W2620,0,$D2864*(1+'General Inputs'!$C$4)^(W$3906-$K$3906))*'General Inputs'!$C$6</f>
        <v>1521890.1534750543</v>
      </c>
      <c r="X2864" s="358">
        <f>IF(X2620,0,$D2864*(1+'General Inputs'!$C$4)^(X$3906-$K$3906))*'General Inputs'!$C$6</f>
        <v>1552327.9565445553</v>
      </c>
      <c r="Y2864" s="358">
        <f>IF(Y2620,0,$D2864*(1+'General Inputs'!$C$4)^(Y$3906-$K$3906))*'General Inputs'!$C$6</f>
        <v>1583374.5156754467</v>
      </c>
      <c r="Z2864" s="358">
        <f>IF(Z2620,0,$D2864*(1+'General Inputs'!$C$4)^(Z$3906-$K$3906))*'General Inputs'!$C$6</f>
        <v>1615042.0059889548</v>
      </c>
      <c r="AA2864" s="358">
        <f>IF(AA2620,0,$D2864*(1+'General Inputs'!$C$4)^(AA$3906-$K$3906))*'General Inputs'!$C$6</f>
        <v>1647342.8461087344</v>
      </c>
      <c r="AB2864" s="358">
        <f>IF(AB2620,0,$D2864*(1+'General Inputs'!$C$4)^(AB$3906-$K$3906))*'General Inputs'!$C$6</f>
        <v>1680289.7030309094</v>
      </c>
      <c r="AC2864" s="358">
        <f>IF(AC2620,0,$D2864*(1+'General Inputs'!$C$4)^(AC$3906-$K$3906))*'General Inputs'!$C$6</f>
        <v>1713895.4970915273</v>
      </c>
      <c r="AD2864" s="358">
        <f>IF(AD2620,0,$D2864*(1+'General Inputs'!$C$4)^(AD$3906-$K$3906))*'General Inputs'!$C$6</f>
        <v>1748173.4070333578</v>
      </c>
      <c r="AE2864" s="358">
        <f>IF(AE2620,0,$D2864*(1+'General Inputs'!$C$4)^(AE$3906-$K$3906))*'General Inputs'!$C$6</f>
        <v>1783136.8751740248</v>
      </c>
      <c r="AF2864" s="358">
        <f>IF(AF2620,0,$D2864*(1+'General Inputs'!$C$4)^(AF$3906-$K$3906))*'General Inputs'!$C$6</f>
        <v>1818799.6126775055</v>
      </c>
      <c r="AG2864" s="358">
        <f>IF(AG2620,0,$D2864*(1+'General Inputs'!$C$4)^(AG$3906-$K$3906))*'General Inputs'!$C$6</f>
        <v>1855175.6049310556</v>
      </c>
      <c r="AH2864" s="358">
        <f>IF(AH2620,0,$D2864*(1+'General Inputs'!$C$4)^(AH$3906-$K$3906))*'General Inputs'!$C$6</f>
        <v>1892279.1170296762</v>
      </c>
      <c r="AI2864" s="358">
        <f>IF(AI2620,0,$D2864*(1+'General Inputs'!$C$4)^(AI$3906-$K$3906))*'General Inputs'!$C$6</f>
        <v>1930124.6993702701</v>
      </c>
      <c r="AJ2864" s="358">
        <f>IF(AJ2620,0,$D2864*(1+'General Inputs'!$C$4)^(AJ$3906-$K$3906))*'General Inputs'!$C$6</f>
        <v>1968727.1933576753</v>
      </c>
    </row>
    <row r="2865" spans="1:36" x14ac:dyDescent="0.25">
      <c r="A2865" s="353" t="s">
        <v>465</v>
      </c>
      <c r="B2865" s="353" t="s">
        <v>465</v>
      </c>
      <c r="C2865" s="441">
        <f t="shared" si="2373"/>
        <v>2000</v>
      </c>
      <c r="D2865" s="397">
        <v>1750000</v>
      </c>
      <c r="E2865" s="397"/>
      <c r="F2865" s="397"/>
      <c r="G2865" s="397"/>
      <c r="H2865" s="397"/>
      <c r="I2865" s="476">
        <f t="shared" si="2374"/>
        <v>22</v>
      </c>
      <c r="J2865" s="476">
        <f t="shared" si="2375"/>
        <v>1</v>
      </c>
      <c r="K2865" s="358">
        <v>0</v>
      </c>
      <c r="L2865" s="358">
        <v>0</v>
      </c>
      <c r="M2865" s="358">
        <v>0</v>
      </c>
      <c r="N2865" s="358">
        <v>0</v>
      </c>
      <c r="O2865" s="358">
        <f>IF(O2621,0,$D2865*(1+'General Inputs'!$C$4)^(O$3906-$K$3906))*'General Inputs'!$C$6</f>
        <v>284138.44199999998</v>
      </c>
      <c r="P2865" s="358">
        <f>IF(P2621,0,$D2865*(1+'General Inputs'!$C$4)^(P$3906-$K$3906))*'General Inputs'!$C$6</f>
        <v>289821.21083999996</v>
      </c>
      <c r="Q2865" s="358">
        <f>IF(Q2621,0,$D2865*(1+'General Inputs'!$C$4)^(Q$3906-$K$3906))*'General Inputs'!$C$6</f>
        <v>295617.63505679998</v>
      </c>
      <c r="R2865" s="358">
        <f>IF(R2621,0,$D2865*(1+'General Inputs'!$C$4)^(R$3906-$K$3906))*'General Inputs'!$C$6</f>
        <v>301529.98775793595</v>
      </c>
      <c r="S2865" s="358">
        <f>IF(S2621,0,$D2865*(1+'General Inputs'!$C$4)^(S$3906-$K$3906))*'General Inputs'!$C$6</f>
        <v>307560.58751309471</v>
      </c>
      <c r="T2865" s="358">
        <f>IF(T2621,0,$D2865*(1+'General Inputs'!$C$4)^(T$3906-$K$3906))*'General Inputs'!$C$6</f>
        <v>313711.79926335654</v>
      </c>
      <c r="U2865" s="358">
        <f>IF(U2621,0,$D2865*(1+'General Inputs'!$C$4)^(U$3906-$K$3906))*'General Inputs'!$C$6</f>
        <v>319986.03524862375</v>
      </c>
      <c r="V2865" s="358">
        <f>IF(V2621,0,$D2865*(1+'General Inputs'!$C$4)^(V$3906-$K$3906))*'General Inputs'!$C$6</f>
        <v>326385.75595359615</v>
      </c>
      <c r="W2865" s="358">
        <f>IF(W2621,0,$D2865*(1+'General Inputs'!$C$4)^(W$3906-$K$3906))*'General Inputs'!$C$6</f>
        <v>332913.47107266809</v>
      </c>
      <c r="X2865" s="358">
        <f>IF(X2621,0,$D2865*(1+'General Inputs'!$C$4)^(X$3906-$K$3906))*'General Inputs'!$C$6</f>
        <v>339571.74049412145</v>
      </c>
      <c r="Y2865" s="358">
        <f>IF(Y2621,0,$D2865*(1+'General Inputs'!$C$4)^(Y$3906-$K$3906))*'General Inputs'!$C$6</f>
        <v>346363.17530400393</v>
      </c>
      <c r="Z2865" s="358">
        <f>IF(Z2621,0,$D2865*(1+'General Inputs'!$C$4)^(Z$3906-$K$3906))*'General Inputs'!$C$6</f>
        <v>353290.43881008396</v>
      </c>
      <c r="AA2865" s="358">
        <f>IF(AA2621,0,$D2865*(1+'General Inputs'!$C$4)^(AA$3906-$K$3906))*'General Inputs'!$C$6</f>
        <v>360356.2475862857</v>
      </c>
      <c r="AB2865" s="358">
        <f>IF(AB2621,0,$D2865*(1+'General Inputs'!$C$4)^(AB$3906-$K$3906))*'General Inputs'!$C$6</f>
        <v>367563.37253801135</v>
      </c>
      <c r="AC2865" s="358">
        <f>IF(AC2621,0,$D2865*(1+'General Inputs'!$C$4)^(AC$3906-$K$3906))*'General Inputs'!$C$6</f>
        <v>374914.63998877158</v>
      </c>
      <c r="AD2865" s="358">
        <f>IF(AD2621,0,$D2865*(1+'General Inputs'!$C$4)^(AD$3906-$K$3906))*'General Inputs'!$C$6</f>
        <v>382412.93278854695</v>
      </c>
      <c r="AE2865" s="358">
        <f>IF(AE2621,0,$D2865*(1+'General Inputs'!$C$4)^(AE$3906-$K$3906))*'General Inputs'!$C$6</f>
        <v>390061.19144431798</v>
      </c>
      <c r="AF2865" s="358">
        <f>IF(AF2621,0,$D2865*(1+'General Inputs'!$C$4)^(AF$3906-$K$3906))*'General Inputs'!$C$6</f>
        <v>397862.41527320427</v>
      </c>
      <c r="AG2865" s="358">
        <f>IF(AG2621,0,$D2865*(1+'General Inputs'!$C$4)^(AG$3906-$K$3906))*'General Inputs'!$C$6</f>
        <v>405819.66357866843</v>
      </c>
      <c r="AH2865" s="358">
        <f>IF(AH2621,0,$D2865*(1+'General Inputs'!$C$4)^(AH$3906-$K$3906))*'General Inputs'!$C$6</f>
        <v>413936.05685024173</v>
      </c>
      <c r="AI2865" s="358">
        <f>IF(AI2621,0,$D2865*(1+'General Inputs'!$C$4)^(AI$3906-$K$3906))*'General Inputs'!$C$6</f>
        <v>422214.77798724658</v>
      </c>
      <c r="AJ2865" s="358">
        <f>IF(AJ2621,0,$D2865*(1+'General Inputs'!$C$4)^(AJ$3906-$K$3906))*'General Inputs'!$C$6</f>
        <v>430659.07354699151</v>
      </c>
    </row>
    <row r="2866" spans="1:36" x14ac:dyDescent="0.25">
      <c r="A2866" s="353" t="s">
        <v>540</v>
      </c>
      <c r="B2866" s="353" t="s">
        <v>541</v>
      </c>
      <c r="C2866" s="441">
        <f t="shared" si="2373"/>
        <v>1000</v>
      </c>
      <c r="D2866" s="397">
        <v>500000</v>
      </c>
      <c r="E2866" s="397"/>
      <c r="F2866" s="397"/>
      <c r="G2866" s="397"/>
      <c r="H2866" s="397"/>
      <c r="I2866" s="476">
        <f t="shared" si="2374"/>
        <v>22</v>
      </c>
      <c r="J2866" s="476">
        <f t="shared" si="2375"/>
        <v>1</v>
      </c>
      <c r="K2866" s="358">
        <v>0</v>
      </c>
      <c r="L2866" s="358">
        <v>0</v>
      </c>
      <c r="M2866" s="358">
        <v>0</v>
      </c>
      <c r="N2866" s="358">
        <v>0</v>
      </c>
      <c r="O2866" s="358">
        <f>IF(O2622,0,$D2866*(1+'General Inputs'!$C$4)^(O$3906-$K$3906))*'General Inputs'!$C$6</f>
        <v>81182.411999999997</v>
      </c>
      <c r="P2866" s="358">
        <f>IF(P2622,0,$D2866*(1+'General Inputs'!$C$4)^(P$3906-$K$3906))*'General Inputs'!$C$6</f>
        <v>82806.060239999992</v>
      </c>
      <c r="Q2866" s="358">
        <f>IF(Q2622,0,$D2866*(1+'General Inputs'!$C$4)^(Q$3906-$K$3906))*'General Inputs'!$C$6</f>
        <v>84462.181444800008</v>
      </c>
      <c r="R2866" s="358">
        <f>IF(R2622,0,$D2866*(1+'General Inputs'!$C$4)^(R$3906-$K$3906))*'General Inputs'!$C$6</f>
        <v>86151.42507369598</v>
      </c>
      <c r="S2866" s="358">
        <f>IF(S2622,0,$D2866*(1+'General Inputs'!$C$4)^(S$3906-$K$3906))*'General Inputs'!$C$6</f>
        <v>87874.453575169915</v>
      </c>
      <c r="T2866" s="358">
        <f>IF(T2622,0,$D2866*(1+'General Inputs'!$C$4)^(T$3906-$K$3906))*'General Inputs'!$C$6</f>
        <v>89631.942646673313</v>
      </c>
      <c r="U2866" s="358">
        <f>IF(U2622,0,$D2866*(1+'General Inputs'!$C$4)^(U$3906-$K$3906))*'General Inputs'!$C$6</f>
        <v>91424.581499606778</v>
      </c>
      <c r="V2866" s="358">
        <f>IF(V2622,0,$D2866*(1+'General Inputs'!$C$4)^(V$3906-$K$3906))*'General Inputs'!$C$6</f>
        <v>93253.07312959891</v>
      </c>
      <c r="W2866" s="358">
        <f>IF(W2622,0,$D2866*(1+'General Inputs'!$C$4)^(W$3906-$K$3906))*'General Inputs'!$C$6</f>
        <v>95118.134592190894</v>
      </c>
      <c r="X2866" s="358">
        <f>IF(X2622,0,$D2866*(1+'General Inputs'!$C$4)^(X$3906-$K$3906))*'General Inputs'!$C$6</f>
        <v>97020.497284034704</v>
      </c>
      <c r="Y2866" s="358">
        <f>IF(Y2622,0,$D2866*(1+'General Inputs'!$C$4)^(Y$3906-$K$3906))*'General Inputs'!$C$6</f>
        <v>98960.90722971542</v>
      </c>
      <c r="Z2866" s="358">
        <f>IF(Z2622,0,$D2866*(1+'General Inputs'!$C$4)^(Z$3906-$K$3906))*'General Inputs'!$C$6</f>
        <v>100940.12537430967</v>
      </c>
      <c r="AA2866" s="358">
        <f>IF(AA2622,0,$D2866*(1+'General Inputs'!$C$4)^(AA$3906-$K$3906))*'General Inputs'!$C$6</f>
        <v>102958.9278817959</v>
      </c>
      <c r="AB2866" s="358">
        <f>IF(AB2622,0,$D2866*(1+'General Inputs'!$C$4)^(AB$3906-$K$3906))*'General Inputs'!$C$6</f>
        <v>105018.10643943184</v>
      </c>
      <c r="AC2866" s="358">
        <f>IF(AC2622,0,$D2866*(1+'General Inputs'!$C$4)^(AC$3906-$K$3906))*'General Inputs'!$C$6</f>
        <v>107118.46856822046</v>
      </c>
      <c r="AD2866" s="358">
        <f>IF(AD2622,0,$D2866*(1+'General Inputs'!$C$4)^(AD$3906-$K$3906))*'General Inputs'!$C$6</f>
        <v>109260.83793958486</v>
      </c>
      <c r="AE2866" s="358">
        <f>IF(AE2622,0,$D2866*(1+'General Inputs'!$C$4)^(AE$3906-$K$3906))*'General Inputs'!$C$6</f>
        <v>111446.05469837655</v>
      </c>
      <c r="AF2866" s="358">
        <f>IF(AF2622,0,$D2866*(1+'General Inputs'!$C$4)^(AF$3906-$K$3906))*'General Inputs'!$C$6</f>
        <v>113674.97579234409</v>
      </c>
      <c r="AG2866" s="358">
        <f>IF(AG2622,0,$D2866*(1+'General Inputs'!$C$4)^(AG$3906-$K$3906))*'General Inputs'!$C$6</f>
        <v>115948.47530819097</v>
      </c>
      <c r="AH2866" s="358">
        <f>IF(AH2622,0,$D2866*(1+'General Inputs'!$C$4)^(AH$3906-$K$3906))*'General Inputs'!$C$6</f>
        <v>118267.44481435476</v>
      </c>
      <c r="AI2866" s="358">
        <f>IF(AI2622,0,$D2866*(1+'General Inputs'!$C$4)^(AI$3906-$K$3906))*'General Inputs'!$C$6</f>
        <v>120632.79371064188</v>
      </c>
      <c r="AJ2866" s="358">
        <f>IF(AJ2622,0,$D2866*(1+'General Inputs'!$C$4)^(AJ$3906-$K$3906))*'General Inputs'!$C$6</f>
        <v>123045.44958485471</v>
      </c>
    </row>
    <row r="2867" spans="1:36" x14ac:dyDescent="0.25">
      <c r="A2867" s="353" t="s">
        <v>330</v>
      </c>
      <c r="B2867" s="353" t="s">
        <v>330</v>
      </c>
      <c r="C2867" s="441">
        <f t="shared" si="2373"/>
        <v>3750</v>
      </c>
      <c r="D2867" s="397">
        <v>1750000</v>
      </c>
      <c r="E2867" s="397"/>
      <c r="F2867" s="397"/>
      <c r="G2867" s="397"/>
      <c r="H2867" s="397"/>
      <c r="I2867" s="476">
        <f t="shared" si="2374"/>
        <v>22</v>
      </c>
      <c r="J2867" s="476">
        <f t="shared" si="2375"/>
        <v>1</v>
      </c>
      <c r="K2867" s="358">
        <v>0</v>
      </c>
      <c r="L2867" s="358">
        <v>0</v>
      </c>
      <c r="M2867" s="358">
        <v>0</v>
      </c>
      <c r="N2867" s="358">
        <v>0</v>
      </c>
      <c r="O2867" s="358">
        <f>IF(O2623,0,$D2867*(1+'General Inputs'!$C$4)^(O$3906-$K$3906))*'General Inputs'!$C$6</f>
        <v>284138.44199999998</v>
      </c>
      <c r="P2867" s="358">
        <f>IF(P2623,0,$D2867*(1+'General Inputs'!$C$4)^(P$3906-$K$3906))*'General Inputs'!$C$6</f>
        <v>289821.21083999996</v>
      </c>
      <c r="Q2867" s="358">
        <f>IF(Q2623,0,$D2867*(1+'General Inputs'!$C$4)^(Q$3906-$K$3906))*'General Inputs'!$C$6</f>
        <v>295617.63505679998</v>
      </c>
      <c r="R2867" s="358">
        <f>IF(R2623,0,$D2867*(1+'General Inputs'!$C$4)^(R$3906-$K$3906))*'General Inputs'!$C$6</f>
        <v>301529.98775793595</v>
      </c>
      <c r="S2867" s="358">
        <f>IF(S2623,0,$D2867*(1+'General Inputs'!$C$4)^(S$3906-$K$3906))*'General Inputs'!$C$6</f>
        <v>307560.58751309471</v>
      </c>
      <c r="T2867" s="358">
        <f>IF(T2623,0,$D2867*(1+'General Inputs'!$C$4)^(T$3906-$K$3906))*'General Inputs'!$C$6</f>
        <v>313711.79926335654</v>
      </c>
      <c r="U2867" s="358">
        <f>IF(U2623,0,$D2867*(1+'General Inputs'!$C$4)^(U$3906-$K$3906))*'General Inputs'!$C$6</f>
        <v>319986.03524862375</v>
      </c>
      <c r="V2867" s="358">
        <f>IF(V2623,0,$D2867*(1+'General Inputs'!$C$4)^(V$3906-$K$3906))*'General Inputs'!$C$6</f>
        <v>326385.75595359615</v>
      </c>
      <c r="W2867" s="358">
        <f>IF(W2623,0,$D2867*(1+'General Inputs'!$C$4)^(W$3906-$K$3906))*'General Inputs'!$C$6</f>
        <v>332913.47107266809</v>
      </c>
      <c r="X2867" s="358">
        <f>IF(X2623,0,$D2867*(1+'General Inputs'!$C$4)^(X$3906-$K$3906))*'General Inputs'!$C$6</f>
        <v>339571.74049412145</v>
      </c>
      <c r="Y2867" s="358">
        <f>IF(Y2623,0,$D2867*(1+'General Inputs'!$C$4)^(Y$3906-$K$3906))*'General Inputs'!$C$6</f>
        <v>346363.17530400393</v>
      </c>
      <c r="Z2867" s="358">
        <f>IF(Z2623,0,$D2867*(1+'General Inputs'!$C$4)^(Z$3906-$K$3906))*'General Inputs'!$C$6</f>
        <v>353290.43881008396</v>
      </c>
      <c r="AA2867" s="358">
        <f>IF(AA2623,0,$D2867*(1+'General Inputs'!$C$4)^(AA$3906-$K$3906))*'General Inputs'!$C$6</f>
        <v>360356.2475862857</v>
      </c>
      <c r="AB2867" s="358">
        <f>IF(AB2623,0,$D2867*(1+'General Inputs'!$C$4)^(AB$3906-$K$3906))*'General Inputs'!$C$6</f>
        <v>367563.37253801135</v>
      </c>
      <c r="AC2867" s="358">
        <f>IF(AC2623,0,$D2867*(1+'General Inputs'!$C$4)^(AC$3906-$K$3906))*'General Inputs'!$C$6</f>
        <v>374914.63998877158</v>
      </c>
      <c r="AD2867" s="358">
        <f>IF(AD2623,0,$D2867*(1+'General Inputs'!$C$4)^(AD$3906-$K$3906))*'General Inputs'!$C$6</f>
        <v>382412.93278854695</v>
      </c>
      <c r="AE2867" s="358">
        <f>IF(AE2623,0,$D2867*(1+'General Inputs'!$C$4)^(AE$3906-$K$3906))*'General Inputs'!$C$6</f>
        <v>390061.19144431798</v>
      </c>
      <c r="AF2867" s="358">
        <f>IF(AF2623,0,$D2867*(1+'General Inputs'!$C$4)^(AF$3906-$K$3906))*'General Inputs'!$C$6</f>
        <v>397862.41527320427</v>
      </c>
      <c r="AG2867" s="358">
        <f>IF(AG2623,0,$D2867*(1+'General Inputs'!$C$4)^(AG$3906-$K$3906))*'General Inputs'!$C$6</f>
        <v>405819.66357866843</v>
      </c>
      <c r="AH2867" s="358">
        <f>IF(AH2623,0,$D2867*(1+'General Inputs'!$C$4)^(AH$3906-$K$3906))*'General Inputs'!$C$6</f>
        <v>413936.05685024173</v>
      </c>
      <c r="AI2867" s="358">
        <f>IF(AI2623,0,$D2867*(1+'General Inputs'!$C$4)^(AI$3906-$K$3906))*'General Inputs'!$C$6</f>
        <v>422214.77798724658</v>
      </c>
      <c r="AJ2867" s="358">
        <f>IF(AJ2623,0,$D2867*(1+'General Inputs'!$C$4)^(AJ$3906-$K$3906))*'General Inputs'!$C$6</f>
        <v>430659.07354699151</v>
      </c>
    </row>
    <row r="2868" spans="1:36" x14ac:dyDescent="0.25">
      <c r="A2868" s="353" t="s">
        <v>554</v>
      </c>
      <c r="B2868" s="353" t="s">
        <v>554</v>
      </c>
      <c r="C2868" s="441">
        <f t="shared" si="2373"/>
        <v>7500</v>
      </c>
      <c r="D2868" s="397">
        <v>8000000</v>
      </c>
      <c r="E2868" s="397"/>
      <c r="F2868" s="397"/>
      <c r="G2868" s="397"/>
      <c r="H2868" s="397"/>
      <c r="I2868" s="476">
        <f t="shared" si="2374"/>
        <v>22</v>
      </c>
      <c r="J2868" s="476">
        <f t="shared" si="2375"/>
        <v>1</v>
      </c>
      <c r="K2868" s="358">
        <v>0</v>
      </c>
      <c r="L2868" s="358">
        <v>0</v>
      </c>
      <c r="M2868" s="358">
        <v>0</v>
      </c>
      <c r="N2868" s="358">
        <v>0</v>
      </c>
      <c r="O2868" s="358">
        <f>IF(O2624,0,$D2868*(1+'General Inputs'!$C$4)^(O$3906-$K$3906))*'General Inputs'!$C$6</f>
        <v>1298918.5919999999</v>
      </c>
      <c r="P2868" s="358">
        <f>IF(P2624,0,$D2868*(1+'General Inputs'!$C$4)^(P$3906-$K$3906))*'General Inputs'!$C$6</f>
        <v>1324896.9638399999</v>
      </c>
      <c r="Q2868" s="358">
        <f>IF(Q2624,0,$D2868*(1+'General Inputs'!$C$4)^(Q$3906-$K$3906))*'General Inputs'!$C$6</f>
        <v>1351394.9031168001</v>
      </c>
      <c r="R2868" s="358">
        <f>IF(R2624,0,$D2868*(1+'General Inputs'!$C$4)^(R$3906-$K$3906))*'General Inputs'!$C$6</f>
        <v>1378422.8011791357</v>
      </c>
      <c r="S2868" s="358">
        <f>IF(S2624,0,$D2868*(1+'General Inputs'!$C$4)^(S$3906-$K$3906))*'General Inputs'!$C$6</f>
        <v>1405991.2572027186</v>
      </c>
      <c r="T2868" s="358">
        <f>IF(T2624,0,$D2868*(1+'General Inputs'!$C$4)^(T$3906-$K$3906))*'General Inputs'!$C$6</f>
        <v>1434111.082346773</v>
      </c>
      <c r="U2868" s="358">
        <f>IF(U2624,0,$D2868*(1+'General Inputs'!$C$4)^(U$3906-$K$3906))*'General Inputs'!$C$6</f>
        <v>1462793.3039937085</v>
      </c>
      <c r="V2868" s="358">
        <f>IF(V2624,0,$D2868*(1+'General Inputs'!$C$4)^(V$3906-$K$3906))*'General Inputs'!$C$6</f>
        <v>1492049.1700735826</v>
      </c>
      <c r="W2868" s="358">
        <f>IF(W2624,0,$D2868*(1+'General Inputs'!$C$4)^(W$3906-$K$3906))*'General Inputs'!$C$6</f>
        <v>1521890.1534750543</v>
      </c>
      <c r="X2868" s="358">
        <f>IF(X2624,0,$D2868*(1+'General Inputs'!$C$4)^(X$3906-$K$3906))*'General Inputs'!$C$6</f>
        <v>1552327.9565445553</v>
      </c>
      <c r="Y2868" s="358">
        <f>IF(Y2624,0,$D2868*(1+'General Inputs'!$C$4)^(Y$3906-$K$3906))*'General Inputs'!$C$6</f>
        <v>1583374.5156754467</v>
      </c>
      <c r="Z2868" s="358">
        <f>IF(Z2624,0,$D2868*(1+'General Inputs'!$C$4)^(Z$3906-$K$3906))*'General Inputs'!$C$6</f>
        <v>1615042.0059889548</v>
      </c>
      <c r="AA2868" s="358">
        <f>IF(AA2624,0,$D2868*(1+'General Inputs'!$C$4)^(AA$3906-$K$3906))*'General Inputs'!$C$6</f>
        <v>1647342.8461087344</v>
      </c>
      <c r="AB2868" s="358">
        <f>IF(AB2624,0,$D2868*(1+'General Inputs'!$C$4)^(AB$3906-$K$3906))*'General Inputs'!$C$6</f>
        <v>1680289.7030309094</v>
      </c>
      <c r="AC2868" s="358">
        <f>IF(AC2624,0,$D2868*(1+'General Inputs'!$C$4)^(AC$3906-$K$3906))*'General Inputs'!$C$6</f>
        <v>1713895.4970915273</v>
      </c>
      <c r="AD2868" s="358">
        <f>IF(AD2624,0,$D2868*(1+'General Inputs'!$C$4)^(AD$3906-$K$3906))*'General Inputs'!$C$6</f>
        <v>1748173.4070333578</v>
      </c>
      <c r="AE2868" s="358">
        <f>IF(AE2624,0,$D2868*(1+'General Inputs'!$C$4)^(AE$3906-$K$3906))*'General Inputs'!$C$6</f>
        <v>1783136.8751740248</v>
      </c>
      <c r="AF2868" s="358">
        <f>IF(AF2624,0,$D2868*(1+'General Inputs'!$C$4)^(AF$3906-$K$3906))*'General Inputs'!$C$6</f>
        <v>1818799.6126775055</v>
      </c>
      <c r="AG2868" s="358">
        <f>IF(AG2624,0,$D2868*(1+'General Inputs'!$C$4)^(AG$3906-$K$3906))*'General Inputs'!$C$6</f>
        <v>1855175.6049310556</v>
      </c>
      <c r="AH2868" s="358">
        <f>IF(AH2624,0,$D2868*(1+'General Inputs'!$C$4)^(AH$3906-$K$3906))*'General Inputs'!$C$6</f>
        <v>1892279.1170296762</v>
      </c>
      <c r="AI2868" s="358">
        <f>IF(AI2624,0,$D2868*(1+'General Inputs'!$C$4)^(AI$3906-$K$3906))*'General Inputs'!$C$6</f>
        <v>1930124.6993702701</v>
      </c>
      <c r="AJ2868" s="358">
        <f>IF(AJ2624,0,$D2868*(1+'General Inputs'!$C$4)^(AJ$3906-$K$3906))*'General Inputs'!$C$6</f>
        <v>1968727.1933576753</v>
      </c>
    </row>
    <row r="2869" spans="1:36" x14ac:dyDescent="0.25">
      <c r="A2869" s="353" t="s">
        <v>291</v>
      </c>
      <c r="B2869" s="353" t="s">
        <v>291</v>
      </c>
      <c r="C2869" s="441">
        <f t="shared" si="2373"/>
        <v>1000</v>
      </c>
      <c r="D2869" s="397">
        <v>500000</v>
      </c>
      <c r="E2869" s="397"/>
      <c r="F2869" s="397"/>
      <c r="G2869" s="397"/>
      <c r="H2869" s="397"/>
      <c r="I2869" s="476">
        <f t="shared" si="2374"/>
        <v>22</v>
      </c>
      <c r="J2869" s="476">
        <f t="shared" si="2375"/>
        <v>1</v>
      </c>
      <c r="K2869" s="358">
        <v>0</v>
      </c>
      <c r="L2869" s="358">
        <v>0</v>
      </c>
      <c r="M2869" s="358">
        <v>0</v>
      </c>
      <c r="N2869" s="358">
        <v>0</v>
      </c>
      <c r="O2869" s="358">
        <f>IF(O2625,0,$D2869*(1+'General Inputs'!$C$4)^(O$3906-$K$3906))*'General Inputs'!$C$6</f>
        <v>81182.411999999997</v>
      </c>
      <c r="P2869" s="358">
        <f>IF(P2625,0,$D2869*(1+'General Inputs'!$C$4)^(P$3906-$K$3906))*'General Inputs'!$C$6</f>
        <v>82806.060239999992</v>
      </c>
      <c r="Q2869" s="358">
        <f>IF(Q2625,0,$D2869*(1+'General Inputs'!$C$4)^(Q$3906-$K$3906))*'General Inputs'!$C$6</f>
        <v>84462.181444800008</v>
      </c>
      <c r="R2869" s="358">
        <f>IF(R2625,0,$D2869*(1+'General Inputs'!$C$4)^(R$3906-$K$3906))*'General Inputs'!$C$6</f>
        <v>86151.42507369598</v>
      </c>
      <c r="S2869" s="358">
        <f>IF(S2625,0,$D2869*(1+'General Inputs'!$C$4)^(S$3906-$K$3906))*'General Inputs'!$C$6</f>
        <v>87874.453575169915</v>
      </c>
      <c r="T2869" s="358">
        <f>IF(T2625,0,$D2869*(1+'General Inputs'!$C$4)^(T$3906-$K$3906))*'General Inputs'!$C$6</f>
        <v>89631.942646673313</v>
      </c>
      <c r="U2869" s="358">
        <f>IF(U2625,0,$D2869*(1+'General Inputs'!$C$4)^(U$3906-$K$3906))*'General Inputs'!$C$6</f>
        <v>91424.581499606778</v>
      </c>
      <c r="V2869" s="358">
        <f>IF(V2625,0,$D2869*(1+'General Inputs'!$C$4)^(V$3906-$K$3906))*'General Inputs'!$C$6</f>
        <v>93253.07312959891</v>
      </c>
      <c r="W2869" s="358">
        <f>IF(W2625,0,$D2869*(1+'General Inputs'!$C$4)^(W$3906-$K$3906))*'General Inputs'!$C$6</f>
        <v>95118.134592190894</v>
      </c>
      <c r="X2869" s="358">
        <f>IF(X2625,0,$D2869*(1+'General Inputs'!$C$4)^(X$3906-$K$3906))*'General Inputs'!$C$6</f>
        <v>97020.497284034704</v>
      </c>
      <c r="Y2869" s="358">
        <f>IF(Y2625,0,$D2869*(1+'General Inputs'!$C$4)^(Y$3906-$K$3906))*'General Inputs'!$C$6</f>
        <v>98960.90722971542</v>
      </c>
      <c r="Z2869" s="358">
        <f>IF(Z2625,0,$D2869*(1+'General Inputs'!$C$4)^(Z$3906-$K$3906))*'General Inputs'!$C$6</f>
        <v>100940.12537430967</v>
      </c>
      <c r="AA2869" s="358">
        <f>IF(AA2625,0,$D2869*(1+'General Inputs'!$C$4)^(AA$3906-$K$3906))*'General Inputs'!$C$6</f>
        <v>102958.9278817959</v>
      </c>
      <c r="AB2869" s="358">
        <f>IF(AB2625,0,$D2869*(1+'General Inputs'!$C$4)^(AB$3906-$K$3906))*'General Inputs'!$C$6</f>
        <v>105018.10643943184</v>
      </c>
      <c r="AC2869" s="358">
        <f>IF(AC2625,0,$D2869*(1+'General Inputs'!$C$4)^(AC$3906-$K$3906))*'General Inputs'!$C$6</f>
        <v>107118.46856822046</v>
      </c>
      <c r="AD2869" s="358">
        <f>IF(AD2625,0,$D2869*(1+'General Inputs'!$C$4)^(AD$3906-$K$3906))*'General Inputs'!$C$6</f>
        <v>109260.83793958486</v>
      </c>
      <c r="AE2869" s="358">
        <f>IF(AE2625,0,$D2869*(1+'General Inputs'!$C$4)^(AE$3906-$K$3906))*'General Inputs'!$C$6</f>
        <v>111446.05469837655</v>
      </c>
      <c r="AF2869" s="358">
        <f>IF(AF2625,0,$D2869*(1+'General Inputs'!$C$4)^(AF$3906-$K$3906))*'General Inputs'!$C$6</f>
        <v>113674.97579234409</v>
      </c>
      <c r="AG2869" s="358">
        <f>IF(AG2625,0,$D2869*(1+'General Inputs'!$C$4)^(AG$3906-$K$3906))*'General Inputs'!$C$6</f>
        <v>115948.47530819097</v>
      </c>
      <c r="AH2869" s="358">
        <f>IF(AH2625,0,$D2869*(1+'General Inputs'!$C$4)^(AH$3906-$K$3906))*'General Inputs'!$C$6</f>
        <v>118267.44481435476</v>
      </c>
      <c r="AI2869" s="358">
        <f>IF(AI2625,0,$D2869*(1+'General Inputs'!$C$4)^(AI$3906-$K$3906))*'General Inputs'!$C$6</f>
        <v>120632.79371064188</v>
      </c>
      <c r="AJ2869" s="358">
        <f>IF(AJ2625,0,$D2869*(1+'General Inputs'!$C$4)^(AJ$3906-$K$3906))*'General Inputs'!$C$6</f>
        <v>123045.44958485471</v>
      </c>
    </row>
    <row r="2870" spans="1:36" x14ac:dyDescent="0.25">
      <c r="A2870" s="353" t="s">
        <v>539</v>
      </c>
      <c r="B2870" s="353" t="s">
        <v>539</v>
      </c>
      <c r="C2870" s="441">
        <f t="shared" si="2373"/>
        <v>3000</v>
      </c>
      <c r="D2870" s="397">
        <v>1750000</v>
      </c>
      <c r="E2870" s="397"/>
      <c r="F2870" s="397"/>
      <c r="G2870" s="397"/>
      <c r="H2870" s="397"/>
      <c r="I2870" s="476">
        <f t="shared" si="2374"/>
        <v>22</v>
      </c>
      <c r="J2870" s="476">
        <f t="shared" si="2375"/>
        <v>1</v>
      </c>
      <c r="K2870" s="358">
        <v>0</v>
      </c>
      <c r="L2870" s="358">
        <v>0</v>
      </c>
      <c r="M2870" s="358">
        <v>0</v>
      </c>
      <c r="N2870" s="358">
        <v>0</v>
      </c>
      <c r="O2870" s="358">
        <f>IF(O2626,0,$D2870*(1+'General Inputs'!$C$4)^(O$3906-$K$3906))*'General Inputs'!$C$6</f>
        <v>284138.44199999998</v>
      </c>
      <c r="P2870" s="358">
        <f>IF(P2626,0,$D2870*(1+'General Inputs'!$C$4)^(P$3906-$K$3906))*'General Inputs'!$C$6</f>
        <v>289821.21083999996</v>
      </c>
      <c r="Q2870" s="358">
        <f>IF(Q2626,0,$D2870*(1+'General Inputs'!$C$4)^(Q$3906-$K$3906))*'General Inputs'!$C$6</f>
        <v>295617.63505679998</v>
      </c>
      <c r="R2870" s="358">
        <f>IF(R2626,0,$D2870*(1+'General Inputs'!$C$4)^(R$3906-$K$3906))*'General Inputs'!$C$6</f>
        <v>301529.98775793595</v>
      </c>
      <c r="S2870" s="358">
        <f>IF(S2626,0,$D2870*(1+'General Inputs'!$C$4)^(S$3906-$K$3906))*'General Inputs'!$C$6</f>
        <v>307560.58751309471</v>
      </c>
      <c r="T2870" s="358">
        <f>IF(T2626,0,$D2870*(1+'General Inputs'!$C$4)^(T$3906-$K$3906))*'General Inputs'!$C$6</f>
        <v>313711.79926335654</v>
      </c>
      <c r="U2870" s="358">
        <f>IF(U2626,0,$D2870*(1+'General Inputs'!$C$4)^(U$3906-$K$3906))*'General Inputs'!$C$6</f>
        <v>319986.03524862375</v>
      </c>
      <c r="V2870" s="358">
        <f>IF(V2626,0,$D2870*(1+'General Inputs'!$C$4)^(V$3906-$K$3906))*'General Inputs'!$C$6</f>
        <v>326385.75595359615</v>
      </c>
      <c r="W2870" s="358">
        <f>IF(W2626,0,$D2870*(1+'General Inputs'!$C$4)^(W$3906-$K$3906))*'General Inputs'!$C$6</f>
        <v>332913.47107266809</v>
      </c>
      <c r="X2870" s="358">
        <f>IF(X2626,0,$D2870*(1+'General Inputs'!$C$4)^(X$3906-$K$3906))*'General Inputs'!$C$6</f>
        <v>339571.74049412145</v>
      </c>
      <c r="Y2870" s="358">
        <f>IF(Y2626,0,$D2870*(1+'General Inputs'!$C$4)^(Y$3906-$K$3906))*'General Inputs'!$C$6</f>
        <v>346363.17530400393</v>
      </c>
      <c r="Z2870" s="358">
        <f>IF(Z2626,0,$D2870*(1+'General Inputs'!$C$4)^(Z$3906-$K$3906))*'General Inputs'!$C$6</f>
        <v>353290.43881008396</v>
      </c>
      <c r="AA2870" s="358">
        <f>IF(AA2626,0,$D2870*(1+'General Inputs'!$C$4)^(AA$3906-$K$3906))*'General Inputs'!$C$6</f>
        <v>360356.2475862857</v>
      </c>
      <c r="AB2870" s="358">
        <f>IF(AB2626,0,$D2870*(1+'General Inputs'!$C$4)^(AB$3906-$K$3906))*'General Inputs'!$C$6</f>
        <v>367563.37253801135</v>
      </c>
      <c r="AC2870" s="358">
        <f>IF(AC2626,0,$D2870*(1+'General Inputs'!$C$4)^(AC$3906-$K$3906))*'General Inputs'!$C$6</f>
        <v>374914.63998877158</v>
      </c>
      <c r="AD2870" s="358">
        <f>IF(AD2626,0,$D2870*(1+'General Inputs'!$C$4)^(AD$3906-$K$3906))*'General Inputs'!$C$6</f>
        <v>382412.93278854695</v>
      </c>
      <c r="AE2870" s="358">
        <f>IF(AE2626,0,$D2870*(1+'General Inputs'!$C$4)^(AE$3906-$K$3906))*'General Inputs'!$C$6</f>
        <v>390061.19144431798</v>
      </c>
      <c r="AF2870" s="358">
        <f>IF(AF2626,0,$D2870*(1+'General Inputs'!$C$4)^(AF$3906-$K$3906))*'General Inputs'!$C$6</f>
        <v>397862.41527320427</v>
      </c>
      <c r="AG2870" s="358">
        <f>IF(AG2626,0,$D2870*(1+'General Inputs'!$C$4)^(AG$3906-$K$3906))*'General Inputs'!$C$6</f>
        <v>405819.66357866843</v>
      </c>
      <c r="AH2870" s="358">
        <f>IF(AH2626,0,$D2870*(1+'General Inputs'!$C$4)^(AH$3906-$K$3906))*'General Inputs'!$C$6</f>
        <v>413936.05685024173</v>
      </c>
      <c r="AI2870" s="358">
        <f>IF(AI2626,0,$D2870*(1+'General Inputs'!$C$4)^(AI$3906-$K$3906))*'General Inputs'!$C$6</f>
        <v>422214.77798724658</v>
      </c>
      <c r="AJ2870" s="358">
        <f>IF(AJ2626,0,$D2870*(1+'General Inputs'!$C$4)^(AJ$3906-$K$3906))*'General Inputs'!$C$6</f>
        <v>430659.07354699151</v>
      </c>
    </row>
    <row r="2871" spans="1:36" x14ac:dyDescent="0.25">
      <c r="A2871" s="353" t="s">
        <v>283</v>
      </c>
      <c r="B2871" s="353" t="s">
        <v>283</v>
      </c>
      <c r="C2871" s="441">
        <f t="shared" si="2373"/>
        <v>1000</v>
      </c>
      <c r="D2871" s="397">
        <v>500000</v>
      </c>
      <c r="E2871" s="397"/>
      <c r="F2871" s="397"/>
      <c r="G2871" s="397"/>
      <c r="H2871" s="397"/>
      <c r="I2871" s="476">
        <f t="shared" si="2374"/>
        <v>22</v>
      </c>
      <c r="J2871" s="476">
        <f t="shared" si="2375"/>
        <v>1</v>
      </c>
      <c r="K2871" s="358">
        <v>0</v>
      </c>
      <c r="L2871" s="358">
        <v>0</v>
      </c>
      <c r="M2871" s="358">
        <v>0</v>
      </c>
      <c r="N2871" s="358">
        <v>0</v>
      </c>
      <c r="O2871" s="358">
        <f>IF(O2627,0,$D2871*(1+'General Inputs'!$C$4)^(O$3906-$K$3906))*'General Inputs'!$C$6</f>
        <v>81182.411999999997</v>
      </c>
      <c r="P2871" s="358">
        <f>IF(P2627,0,$D2871*(1+'General Inputs'!$C$4)^(P$3906-$K$3906))*'General Inputs'!$C$6</f>
        <v>82806.060239999992</v>
      </c>
      <c r="Q2871" s="358">
        <f>IF(Q2627,0,$D2871*(1+'General Inputs'!$C$4)^(Q$3906-$K$3906))*'General Inputs'!$C$6</f>
        <v>84462.181444800008</v>
      </c>
      <c r="R2871" s="358">
        <f>IF(R2627,0,$D2871*(1+'General Inputs'!$C$4)^(R$3906-$K$3906))*'General Inputs'!$C$6</f>
        <v>86151.42507369598</v>
      </c>
      <c r="S2871" s="358">
        <f>IF(S2627,0,$D2871*(1+'General Inputs'!$C$4)^(S$3906-$K$3906))*'General Inputs'!$C$6</f>
        <v>87874.453575169915</v>
      </c>
      <c r="T2871" s="358">
        <f>IF(T2627,0,$D2871*(1+'General Inputs'!$C$4)^(T$3906-$K$3906))*'General Inputs'!$C$6</f>
        <v>89631.942646673313</v>
      </c>
      <c r="U2871" s="358">
        <f>IF(U2627,0,$D2871*(1+'General Inputs'!$C$4)^(U$3906-$K$3906))*'General Inputs'!$C$6</f>
        <v>91424.581499606778</v>
      </c>
      <c r="V2871" s="358">
        <f>IF(V2627,0,$D2871*(1+'General Inputs'!$C$4)^(V$3906-$K$3906))*'General Inputs'!$C$6</f>
        <v>93253.07312959891</v>
      </c>
      <c r="W2871" s="358">
        <f>IF(W2627,0,$D2871*(1+'General Inputs'!$C$4)^(W$3906-$K$3906))*'General Inputs'!$C$6</f>
        <v>95118.134592190894</v>
      </c>
      <c r="X2871" s="358">
        <f>IF(X2627,0,$D2871*(1+'General Inputs'!$C$4)^(X$3906-$K$3906))*'General Inputs'!$C$6</f>
        <v>97020.497284034704</v>
      </c>
      <c r="Y2871" s="358">
        <f>IF(Y2627,0,$D2871*(1+'General Inputs'!$C$4)^(Y$3906-$K$3906))*'General Inputs'!$C$6</f>
        <v>98960.90722971542</v>
      </c>
      <c r="Z2871" s="358">
        <f>IF(Z2627,0,$D2871*(1+'General Inputs'!$C$4)^(Z$3906-$K$3906))*'General Inputs'!$C$6</f>
        <v>100940.12537430967</v>
      </c>
      <c r="AA2871" s="358">
        <f>IF(AA2627,0,$D2871*(1+'General Inputs'!$C$4)^(AA$3906-$K$3906))*'General Inputs'!$C$6</f>
        <v>102958.9278817959</v>
      </c>
      <c r="AB2871" s="358">
        <f>IF(AB2627,0,$D2871*(1+'General Inputs'!$C$4)^(AB$3906-$K$3906))*'General Inputs'!$C$6</f>
        <v>105018.10643943184</v>
      </c>
      <c r="AC2871" s="358">
        <f>IF(AC2627,0,$D2871*(1+'General Inputs'!$C$4)^(AC$3906-$K$3906))*'General Inputs'!$C$6</f>
        <v>107118.46856822046</v>
      </c>
      <c r="AD2871" s="358">
        <f>IF(AD2627,0,$D2871*(1+'General Inputs'!$C$4)^(AD$3906-$K$3906))*'General Inputs'!$C$6</f>
        <v>109260.83793958486</v>
      </c>
      <c r="AE2871" s="358">
        <f>IF(AE2627,0,$D2871*(1+'General Inputs'!$C$4)^(AE$3906-$K$3906))*'General Inputs'!$C$6</f>
        <v>111446.05469837655</v>
      </c>
      <c r="AF2871" s="358">
        <f>IF(AF2627,0,$D2871*(1+'General Inputs'!$C$4)^(AF$3906-$K$3906))*'General Inputs'!$C$6</f>
        <v>113674.97579234409</v>
      </c>
      <c r="AG2871" s="358">
        <f>IF(AG2627,0,$D2871*(1+'General Inputs'!$C$4)^(AG$3906-$K$3906))*'General Inputs'!$C$6</f>
        <v>115948.47530819097</v>
      </c>
      <c r="AH2871" s="358">
        <f>IF(AH2627,0,$D2871*(1+'General Inputs'!$C$4)^(AH$3906-$K$3906))*'General Inputs'!$C$6</f>
        <v>118267.44481435476</v>
      </c>
      <c r="AI2871" s="358">
        <f>IF(AI2627,0,$D2871*(1+'General Inputs'!$C$4)^(AI$3906-$K$3906))*'General Inputs'!$C$6</f>
        <v>120632.79371064188</v>
      </c>
      <c r="AJ2871" s="358">
        <f>IF(AJ2627,0,$D2871*(1+'General Inputs'!$C$4)^(AJ$3906-$K$3906))*'General Inputs'!$C$6</f>
        <v>123045.44958485471</v>
      </c>
    </row>
    <row r="2872" spans="1:36" x14ac:dyDescent="0.25">
      <c r="A2872" s="353" t="s">
        <v>310</v>
      </c>
      <c r="B2872" s="353" t="s">
        <v>310</v>
      </c>
      <c r="C2872" s="441">
        <f t="shared" si="2373"/>
        <v>2000</v>
      </c>
      <c r="D2872" s="397">
        <v>1750000</v>
      </c>
      <c r="E2872" s="397"/>
      <c r="F2872" s="397"/>
      <c r="G2872" s="397"/>
      <c r="H2872" s="397"/>
      <c r="I2872" s="476">
        <f t="shared" si="2374"/>
        <v>22</v>
      </c>
      <c r="J2872" s="476">
        <f t="shared" si="2375"/>
        <v>1</v>
      </c>
      <c r="K2872" s="358">
        <v>0</v>
      </c>
      <c r="L2872" s="358">
        <v>0</v>
      </c>
      <c r="M2872" s="358">
        <v>0</v>
      </c>
      <c r="N2872" s="358">
        <v>0</v>
      </c>
      <c r="O2872" s="358">
        <f>IF(O2628,0,$D2872*(1+'General Inputs'!$C$4)^(O$3906-$K$3906))*'General Inputs'!$C$6</f>
        <v>284138.44199999998</v>
      </c>
      <c r="P2872" s="358">
        <f>IF(P2628,0,$D2872*(1+'General Inputs'!$C$4)^(P$3906-$K$3906))*'General Inputs'!$C$6</f>
        <v>289821.21083999996</v>
      </c>
      <c r="Q2872" s="358">
        <f>IF(Q2628,0,$D2872*(1+'General Inputs'!$C$4)^(Q$3906-$K$3906))*'General Inputs'!$C$6</f>
        <v>295617.63505679998</v>
      </c>
      <c r="R2872" s="358">
        <f>IF(R2628,0,$D2872*(1+'General Inputs'!$C$4)^(R$3906-$K$3906))*'General Inputs'!$C$6</f>
        <v>301529.98775793595</v>
      </c>
      <c r="S2872" s="358">
        <f>IF(S2628,0,$D2872*(1+'General Inputs'!$C$4)^(S$3906-$K$3906))*'General Inputs'!$C$6</f>
        <v>307560.58751309471</v>
      </c>
      <c r="T2872" s="358">
        <f>IF(T2628,0,$D2872*(1+'General Inputs'!$C$4)^(T$3906-$K$3906))*'General Inputs'!$C$6</f>
        <v>313711.79926335654</v>
      </c>
      <c r="U2872" s="358">
        <f>IF(U2628,0,$D2872*(1+'General Inputs'!$C$4)^(U$3906-$K$3906))*'General Inputs'!$C$6</f>
        <v>319986.03524862375</v>
      </c>
      <c r="V2872" s="358">
        <f>IF(V2628,0,$D2872*(1+'General Inputs'!$C$4)^(V$3906-$K$3906))*'General Inputs'!$C$6</f>
        <v>326385.75595359615</v>
      </c>
      <c r="W2872" s="358">
        <f>IF(W2628,0,$D2872*(1+'General Inputs'!$C$4)^(W$3906-$K$3906))*'General Inputs'!$C$6</f>
        <v>332913.47107266809</v>
      </c>
      <c r="X2872" s="358">
        <f>IF(X2628,0,$D2872*(1+'General Inputs'!$C$4)^(X$3906-$K$3906))*'General Inputs'!$C$6</f>
        <v>339571.74049412145</v>
      </c>
      <c r="Y2872" s="358">
        <f>IF(Y2628,0,$D2872*(1+'General Inputs'!$C$4)^(Y$3906-$K$3906))*'General Inputs'!$C$6</f>
        <v>346363.17530400393</v>
      </c>
      <c r="Z2872" s="358">
        <f>IF(Z2628,0,$D2872*(1+'General Inputs'!$C$4)^(Z$3906-$K$3906))*'General Inputs'!$C$6</f>
        <v>353290.43881008396</v>
      </c>
      <c r="AA2872" s="358">
        <f>IF(AA2628,0,$D2872*(1+'General Inputs'!$C$4)^(AA$3906-$K$3906))*'General Inputs'!$C$6</f>
        <v>360356.2475862857</v>
      </c>
      <c r="AB2872" s="358">
        <f>IF(AB2628,0,$D2872*(1+'General Inputs'!$C$4)^(AB$3906-$K$3906))*'General Inputs'!$C$6</f>
        <v>367563.37253801135</v>
      </c>
      <c r="AC2872" s="358">
        <f>IF(AC2628,0,$D2872*(1+'General Inputs'!$C$4)^(AC$3906-$K$3906))*'General Inputs'!$C$6</f>
        <v>374914.63998877158</v>
      </c>
      <c r="AD2872" s="358">
        <f>IF(AD2628,0,$D2872*(1+'General Inputs'!$C$4)^(AD$3906-$K$3906))*'General Inputs'!$C$6</f>
        <v>382412.93278854695</v>
      </c>
      <c r="AE2872" s="358">
        <f>IF(AE2628,0,$D2872*(1+'General Inputs'!$C$4)^(AE$3906-$K$3906))*'General Inputs'!$C$6</f>
        <v>390061.19144431798</v>
      </c>
      <c r="AF2872" s="358">
        <f>IF(AF2628,0,$D2872*(1+'General Inputs'!$C$4)^(AF$3906-$K$3906))*'General Inputs'!$C$6</f>
        <v>397862.41527320427</v>
      </c>
      <c r="AG2872" s="358">
        <f>IF(AG2628,0,$D2872*(1+'General Inputs'!$C$4)^(AG$3906-$K$3906))*'General Inputs'!$C$6</f>
        <v>405819.66357866843</v>
      </c>
      <c r="AH2872" s="358">
        <f>IF(AH2628,0,$D2872*(1+'General Inputs'!$C$4)^(AH$3906-$K$3906))*'General Inputs'!$C$6</f>
        <v>413936.05685024173</v>
      </c>
      <c r="AI2872" s="358">
        <f>IF(AI2628,0,$D2872*(1+'General Inputs'!$C$4)^(AI$3906-$K$3906))*'General Inputs'!$C$6</f>
        <v>422214.77798724658</v>
      </c>
      <c r="AJ2872" s="358">
        <f>IF(AJ2628,0,$D2872*(1+'General Inputs'!$C$4)^(AJ$3906-$K$3906))*'General Inputs'!$C$6</f>
        <v>430659.07354699151</v>
      </c>
    </row>
    <row r="2873" spans="1:36" x14ac:dyDescent="0.25">
      <c r="A2873" s="353" t="s">
        <v>444</v>
      </c>
      <c r="B2873" s="353" t="s">
        <v>444</v>
      </c>
      <c r="C2873" s="441">
        <f t="shared" si="2373"/>
        <v>12500</v>
      </c>
      <c r="D2873" s="397">
        <v>8000000</v>
      </c>
      <c r="E2873" s="397"/>
      <c r="F2873" s="397"/>
      <c r="G2873" s="397"/>
      <c r="H2873" s="397"/>
      <c r="I2873" s="476">
        <f t="shared" si="2374"/>
        <v>22</v>
      </c>
      <c r="J2873" s="476">
        <f t="shared" si="2375"/>
        <v>1</v>
      </c>
      <c r="K2873" s="358">
        <v>0</v>
      </c>
      <c r="L2873" s="358">
        <v>0</v>
      </c>
      <c r="M2873" s="358">
        <v>0</v>
      </c>
      <c r="N2873" s="358">
        <v>0</v>
      </c>
      <c r="O2873" s="358">
        <f>IF(O2629,0,$D2873*(1+'General Inputs'!$C$4)^(O$3906-$K$3906))*'General Inputs'!$C$6</f>
        <v>1298918.5919999999</v>
      </c>
      <c r="P2873" s="358">
        <f>IF(P2629,0,$D2873*(1+'General Inputs'!$C$4)^(P$3906-$K$3906))*'General Inputs'!$C$6</f>
        <v>1324896.9638399999</v>
      </c>
      <c r="Q2873" s="358">
        <f>IF(Q2629,0,$D2873*(1+'General Inputs'!$C$4)^(Q$3906-$K$3906))*'General Inputs'!$C$6</f>
        <v>1351394.9031168001</v>
      </c>
      <c r="R2873" s="358">
        <f>IF(R2629,0,$D2873*(1+'General Inputs'!$C$4)^(R$3906-$K$3906))*'General Inputs'!$C$6</f>
        <v>1378422.8011791357</v>
      </c>
      <c r="S2873" s="358">
        <f>IF(S2629,0,$D2873*(1+'General Inputs'!$C$4)^(S$3906-$K$3906))*'General Inputs'!$C$6</f>
        <v>1405991.2572027186</v>
      </c>
      <c r="T2873" s="358">
        <f>IF(T2629,0,$D2873*(1+'General Inputs'!$C$4)^(T$3906-$K$3906))*'General Inputs'!$C$6</f>
        <v>1434111.082346773</v>
      </c>
      <c r="U2873" s="358">
        <f>IF(U2629,0,$D2873*(1+'General Inputs'!$C$4)^(U$3906-$K$3906))*'General Inputs'!$C$6</f>
        <v>1462793.3039937085</v>
      </c>
      <c r="V2873" s="358">
        <f>IF(V2629,0,$D2873*(1+'General Inputs'!$C$4)^(V$3906-$K$3906))*'General Inputs'!$C$6</f>
        <v>1492049.1700735826</v>
      </c>
      <c r="W2873" s="358">
        <f>IF(W2629,0,$D2873*(1+'General Inputs'!$C$4)^(W$3906-$K$3906))*'General Inputs'!$C$6</f>
        <v>1521890.1534750543</v>
      </c>
      <c r="X2873" s="358">
        <f>IF(X2629,0,$D2873*(1+'General Inputs'!$C$4)^(X$3906-$K$3906))*'General Inputs'!$C$6</f>
        <v>1552327.9565445553</v>
      </c>
      <c r="Y2873" s="358">
        <f>IF(Y2629,0,$D2873*(1+'General Inputs'!$C$4)^(Y$3906-$K$3906))*'General Inputs'!$C$6</f>
        <v>1583374.5156754467</v>
      </c>
      <c r="Z2873" s="358">
        <f>IF(Z2629,0,$D2873*(1+'General Inputs'!$C$4)^(Z$3906-$K$3906))*'General Inputs'!$C$6</f>
        <v>1615042.0059889548</v>
      </c>
      <c r="AA2873" s="358">
        <f>IF(AA2629,0,$D2873*(1+'General Inputs'!$C$4)^(AA$3906-$K$3906))*'General Inputs'!$C$6</f>
        <v>1647342.8461087344</v>
      </c>
      <c r="AB2873" s="358">
        <f>IF(AB2629,0,$D2873*(1+'General Inputs'!$C$4)^(AB$3906-$K$3906))*'General Inputs'!$C$6</f>
        <v>1680289.7030309094</v>
      </c>
      <c r="AC2873" s="358">
        <f>IF(AC2629,0,$D2873*(1+'General Inputs'!$C$4)^(AC$3906-$K$3906))*'General Inputs'!$C$6</f>
        <v>1713895.4970915273</v>
      </c>
      <c r="AD2873" s="358">
        <f>IF(AD2629,0,$D2873*(1+'General Inputs'!$C$4)^(AD$3906-$K$3906))*'General Inputs'!$C$6</f>
        <v>1748173.4070333578</v>
      </c>
      <c r="AE2873" s="358">
        <f>IF(AE2629,0,$D2873*(1+'General Inputs'!$C$4)^(AE$3906-$K$3906))*'General Inputs'!$C$6</f>
        <v>1783136.8751740248</v>
      </c>
      <c r="AF2873" s="358">
        <f>IF(AF2629,0,$D2873*(1+'General Inputs'!$C$4)^(AF$3906-$K$3906))*'General Inputs'!$C$6</f>
        <v>1818799.6126775055</v>
      </c>
      <c r="AG2873" s="358">
        <f>IF(AG2629,0,$D2873*(1+'General Inputs'!$C$4)^(AG$3906-$K$3906))*'General Inputs'!$C$6</f>
        <v>1855175.6049310556</v>
      </c>
      <c r="AH2873" s="358">
        <f>IF(AH2629,0,$D2873*(1+'General Inputs'!$C$4)^(AH$3906-$K$3906))*'General Inputs'!$C$6</f>
        <v>1892279.1170296762</v>
      </c>
      <c r="AI2873" s="358">
        <f>IF(AI2629,0,$D2873*(1+'General Inputs'!$C$4)^(AI$3906-$K$3906))*'General Inputs'!$C$6</f>
        <v>1930124.6993702701</v>
      </c>
      <c r="AJ2873" s="358">
        <f>IF(AJ2629,0,$D2873*(1+'General Inputs'!$C$4)^(AJ$3906-$K$3906))*'General Inputs'!$C$6</f>
        <v>1968727.1933576753</v>
      </c>
    </row>
    <row r="2874" spans="1:36" x14ac:dyDescent="0.25">
      <c r="A2874" s="353" t="s">
        <v>532</v>
      </c>
      <c r="B2874" s="353" t="s">
        <v>532</v>
      </c>
      <c r="C2874" s="441">
        <f t="shared" si="2373"/>
        <v>14000</v>
      </c>
      <c r="D2874" s="397">
        <v>8000000</v>
      </c>
      <c r="E2874" s="397"/>
      <c r="F2874" s="397"/>
      <c r="G2874" s="397"/>
      <c r="H2874" s="397"/>
      <c r="I2874" s="476">
        <f t="shared" si="2374"/>
        <v>22</v>
      </c>
      <c r="J2874" s="476">
        <f t="shared" si="2375"/>
        <v>1</v>
      </c>
      <c r="K2874" s="358">
        <v>0</v>
      </c>
      <c r="L2874" s="358">
        <v>0</v>
      </c>
      <c r="M2874" s="358">
        <v>0</v>
      </c>
      <c r="N2874" s="358">
        <v>0</v>
      </c>
      <c r="O2874" s="358">
        <f>IF(O2630,0,$D2874*(1+'General Inputs'!$C$4)^(O$3906-$K$3906))*'General Inputs'!$C$6</f>
        <v>1298918.5919999999</v>
      </c>
      <c r="P2874" s="358">
        <f>IF(P2630,0,$D2874*(1+'General Inputs'!$C$4)^(P$3906-$K$3906))*'General Inputs'!$C$6</f>
        <v>1324896.9638399999</v>
      </c>
      <c r="Q2874" s="358">
        <f>IF(Q2630,0,$D2874*(1+'General Inputs'!$C$4)^(Q$3906-$K$3906))*'General Inputs'!$C$6</f>
        <v>1351394.9031168001</v>
      </c>
      <c r="R2874" s="358">
        <f>IF(R2630,0,$D2874*(1+'General Inputs'!$C$4)^(R$3906-$K$3906))*'General Inputs'!$C$6</f>
        <v>1378422.8011791357</v>
      </c>
      <c r="S2874" s="358">
        <f>IF(S2630,0,$D2874*(1+'General Inputs'!$C$4)^(S$3906-$K$3906))*'General Inputs'!$C$6</f>
        <v>1405991.2572027186</v>
      </c>
      <c r="T2874" s="358">
        <f>IF(T2630,0,$D2874*(1+'General Inputs'!$C$4)^(T$3906-$K$3906))*'General Inputs'!$C$6</f>
        <v>1434111.082346773</v>
      </c>
      <c r="U2874" s="358">
        <f>IF(U2630,0,$D2874*(1+'General Inputs'!$C$4)^(U$3906-$K$3906))*'General Inputs'!$C$6</f>
        <v>1462793.3039937085</v>
      </c>
      <c r="V2874" s="358">
        <f>IF(V2630,0,$D2874*(1+'General Inputs'!$C$4)^(V$3906-$K$3906))*'General Inputs'!$C$6</f>
        <v>1492049.1700735826</v>
      </c>
      <c r="W2874" s="358">
        <f>IF(W2630,0,$D2874*(1+'General Inputs'!$C$4)^(W$3906-$K$3906))*'General Inputs'!$C$6</f>
        <v>1521890.1534750543</v>
      </c>
      <c r="X2874" s="358">
        <f>IF(X2630,0,$D2874*(1+'General Inputs'!$C$4)^(X$3906-$K$3906))*'General Inputs'!$C$6</f>
        <v>1552327.9565445553</v>
      </c>
      <c r="Y2874" s="358">
        <f>IF(Y2630,0,$D2874*(1+'General Inputs'!$C$4)^(Y$3906-$K$3906))*'General Inputs'!$C$6</f>
        <v>1583374.5156754467</v>
      </c>
      <c r="Z2874" s="358">
        <f>IF(Z2630,0,$D2874*(1+'General Inputs'!$C$4)^(Z$3906-$K$3906))*'General Inputs'!$C$6</f>
        <v>1615042.0059889548</v>
      </c>
      <c r="AA2874" s="358">
        <f>IF(AA2630,0,$D2874*(1+'General Inputs'!$C$4)^(AA$3906-$K$3906))*'General Inputs'!$C$6</f>
        <v>1647342.8461087344</v>
      </c>
      <c r="AB2874" s="358">
        <f>IF(AB2630,0,$D2874*(1+'General Inputs'!$C$4)^(AB$3906-$K$3906))*'General Inputs'!$C$6</f>
        <v>1680289.7030309094</v>
      </c>
      <c r="AC2874" s="358">
        <f>IF(AC2630,0,$D2874*(1+'General Inputs'!$C$4)^(AC$3906-$K$3906))*'General Inputs'!$C$6</f>
        <v>1713895.4970915273</v>
      </c>
      <c r="AD2874" s="358">
        <f>IF(AD2630,0,$D2874*(1+'General Inputs'!$C$4)^(AD$3906-$K$3906))*'General Inputs'!$C$6</f>
        <v>1748173.4070333578</v>
      </c>
      <c r="AE2874" s="358">
        <f>IF(AE2630,0,$D2874*(1+'General Inputs'!$C$4)^(AE$3906-$K$3906))*'General Inputs'!$C$6</f>
        <v>1783136.8751740248</v>
      </c>
      <c r="AF2874" s="358">
        <f>IF(AF2630,0,$D2874*(1+'General Inputs'!$C$4)^(AF$3906-$K$3906))*'General Inputs'!$C$6</f>
        <v>1818799.6126775055</v>
      </c>
      <c r="AG2874" s="358">
        <f>IF(AG2630,0,$D2874*(1+'General Inputs'!$C$4)^(AG$3906-$K$3906))*'General Inputs'!$C$6</f>
        <v>1855175.6049310556</v>
      </c>
      <c r="AH2874" s="358">
        <f>IF(AH2630,0,$D2874*(1+'General Inputs'!$C$4)^(AH$3906-$K$3906))*'General Inputs'!$C$6</f>
        <v>1892279.1170296762</v>
      </c>
      <c r="AI2874" s="358">
        <f>IF(AI2630,0,$D2874*(1+'General Inputs'!$C$4)^(AI$3906-$K$3906))*'General Inputs'!$C$6</f>
        <v>1930124.6993702701</v>
      </c>
      <c r="AJ2874" s="358">
        <f>IF(AJ2630,0,$D2874*(1+'General Inputs'!$C$4)^(AJ$3906-$K$3906))*'General Inputs'!$C$6</f>
        <v>1968727.1933576753</v>
      </c>
    </row>
    <row r="2875" spans="1:36" x14ac:dyDescent="0.25">
      <c r="A2875" s="353" t="s">
        <v>502</v>
      </c>
      <c r="B2875" s="353" t="s">
        <v>502</v>
      </c>
      <c r="C2875" s="441">
        <f t="shared" si="2373"/>
        <v>28000</v>
      </c>
      <c r="D2875" s="397">
        <v>20000000</v>
      </c>
      <c r="E2875" s="397"/>
      <c r="F2875" s="397"/>
      <c r="G2875" s="397"/>
      <c r="H2875" s="397"/>
      <c r="I2875" s="476">
        <f t="shared" si="2374"/>
        <v>22</v>
      </c>
      <c r="J2875" s="476">
        <f t="shared" si="2375"/>
        <v>1</v>
      </c>
      <c r="K2875" s="358">
        <v>0</v>
      </c>
      <c r="L2875" s="358">
        <v>0</v>
      </c>
      <c r="M2875" s="358">
        <v>0</v>
      </c>
      <c r="N2875" s="358">
        <v>0</v>
      </c>
      <c r="O2875" s="358">
        <f>IF(O2631,0,$D2875*(1+'General Inputs'!$C$4)^(O$3906-$K$3906))*'General Inputs'!$C$6</f>
        <v>3247296.48</v>
      </c>
      <c r="P2875" s="358">
        <f>IF(P2631,0,$D2875*(1+'General Inputs'!$C$4)^(P$3906-$K$3906))*'General Inputs'!$C$6</f>
        <v>3312242.4095999999</v>
      </c>
      <c r="Q2875" s="358">
        <f>IF(Q2631,0,$D2875*(1+'General Inputs'!$C$4)^(Q$3906-$K$3906))*'General Inputs'!$C$6</f>
        <v>3378487.2577920002</v>
      </c>
      <c r="R2875" s="358">
        <f>IF(R2631,0,$D2875*(1+'General Inputs'!$C$4)^(R$3906-$K$3906))*'General Inputs'!$C$6</f>
        <v>3446057.0029478394</v>
      </c>
      <c r="S2875" s="358">
        <f>IF(S2631,0,$D2875*(1+'General Inputs'!$C$4)^(S$3906-$K$3906))*'General Inputs'!$C$6</f>
        <v>3514978.1430067965</v>
      </c>
      <c r="T2875" s="358">
        <f>IF(T2631,0,$D2875*(1+'General Inputs'!$C$4)^(T$3906-$K$3906))*'General Inputs'!$C$6</f>
        <v>3585277.7058669324</v>
      </c>
      <c r="U2875" s="358">
        <f>IF(U2631,0,$D2875*(1+'General Inputs'!$C$4)^(U$3906-$K$3906))*'General Inputs'!$C$6</f>
        <v>3656983.2599842711</v>
      </c>
      <c r="V2875" s="358">
        <f>IF(V2631,0,$D2875*(1+'General Inputs'!$C$4)^(V$3906-$K$3906))*'General Inputs'!$C$6</f>
        <v>3730122.925183956</v>
      </c>
      <c r="W2875" s="358">
        <f>IF(W2631,0,$D2875*(1+'General Inputs'!$C$4)^(W$3906-$K$3906))*'General Inputs'!$C$6</f>
        <v>3804725.3836876354</v>
      </c>
      <c r="X2875" s="358">
        <f>IF(X2631,0,$D2875*(1+'General Inputs'!$C$4)^(X$3906-$K$3906))*'General Inputs'!$C$6</f>
        <v>3880819.8913613884</v>
      </c>
      <c r="Y2875" s="358">
        <f>IF(Y2631,0,$D2875*(1+'General Inputs'!$C$4)^(Y$3906-$K$3906))*'General Inputs'!$C$6</f>
        <v>3958436.2891886164</v>
      </c>
      <c r="Z2875" s="358">
        <f>IF(Z2631,0,$D2875*(1+'General Inputs'!$C$4)^(Z$3906-$K$3906))*'General Inputs'!$C$6</f>
        <v>4037605.0149723873</v>
      </c>
      <c r="AA2875" s="358">
        <f>IF(AA2631,0,$D2875*(1+'General Inputs'!$C$4)^(AA$3906-$K$3906))*'General Inputs'!$C$6</f>
        <v>4118357.1152718356</v>
      </c>
      <c r="AB2875" s="358">
        <f>IF(AB2631,0,$D2875*(1+'General Inputs'!$C$4)^(AB$3906-$K$3906))*'General Inputs'!$C$6</f>
        <v>4200724.2575772731</v>
      </c>
      <c r="AC2875" s="358">
        <f>IF(AC2631,0,$D2875*(1+'General Inputs'!$C$4)^(AC$3906-$K$3906))*'General Inputs'!$C$6</f>
        <v>4284738.7427288182</v>
      </c>
      <c r="AD2875" s="358">
        <f>IF(AD2631,0,$D2875*(1+'General Inputs'!$C$4)^(AD$3906-$K$3906))*'General Inputs'!$C$6</f>
        <v>4370433.5175833944</v>
      </c>
      <c r="AE2875" s="358">
        <f>IF(AE2631,0,$D2875*(1+'General Inputs'!$C$4)^(AE$3906-$K$3906))*'General Inputs'!$C$6</f>
        <v>4457842.1879350627</v>
      </c>
      <c r="AF2875" s="358">
        <f>IF(AF2631,0,$D2875*(1+'General Inputs'!$C$4)^(AF$3906-$K$3906))*'General Inputs'!$C$6</f>
        <v>4546999.0316937631</v>
      </c>
      <c r="AG2875" s="358">
        <f>IF(AG2631,0,$D2875*(1+'General Inputs'!$C$4)^(AG$3906-$K$3906))*'General Inputs'!$C$6</f>
        <v>4637939.0123276394</v>
      </c>
      <c r="AH2875" s="358">
        <f>IF(AH2631,0,$D2875*(1+'General Inputs'!$C$4)^(AH$3906-$K$3906))*'General Inputs'!$C$6</f>
        <v>4730697.7925741915</v>
      </c>
      <c r="AI2875" s="358">
        <f>IF(AI2631,0,$D2875*(1+'General Inputs'!$C$4)^(AI$3906-$K$3906))*'General Inputs'!$C$6</f>
        <v>4825311.7484256746</v>
      </c>
      <c r="AJ2875" s="358">
        <f>IF(AJ2631,0,$D2875*(1+'General Inputs'!$C$4)^(AJ$3906-$K$3906))*'General Inputs'!$C$6</f>
        <v>4921817.9833941888</v>
      </c>
    </row>
    <row r="2876" spans="1:36" x14ac:dyDescent="0.25">
      <c r="A2876" s="353" t="s">
        <v>410</v>
      </c>
      <c r="B2876" s="353" t="s">
        <v>410</v>
      </c>
      <c r="C2876" s="441">
        <f t="shared" si="2373"/>
        <v>1000</v>
      </c>
      <c r="D2876" s="397">
        <v>500000</v>
      </c>
      <c r="E2876" s="397"/>
      <c r="F2876" s="397"/>
      <c r="G2876" s="397"/>
      <c r="H2876" s="397"/>
      <c r="I2876" s="476">
        <f t="shared" si="2374"/>
        <v>22</v>
      </c>
      <c r="J2876" s="476">
        <f t="shared" si="2375"/>
        <v>1</v>
      </c>
      <c r="K2876" s="358">
        <v>0</v>
      </c>
      <c r="L2876" s="358">
        <v>0</v>
      </c>
      <c r="M2876" s="358">
        <v>0</v>
      </c>
      <c r="N2876" s="358">
        <v>0</v>
      </c>
      <c r="O2876" s="358">
        <f>IF(O2632,0,$D2876*(1+'General Inputs'!$C$4)^(O$3906-$K$3906))*'General Inputs'!$C$6</f>
        <v>81182.411999999997</v>
      </c>
      <c r="P2876" s="358">
        <f>IF(P2632,0,$D2876*(1+'General Inputs'!$C$4)^(P$3906-$K$3906))*'General Inputs'!$C$6</f>
        <v>82806.060239999992</v>
      </c>
      <c r="Q2876" s="358">
        <f>IF(Q2632,0,$D2876*(1+'General Inputs'!$C$4)^(Q$3906-$K$3906))*'General Inputs'!$C$6</f>
        <v>84462.181444800008</v>
      </c>
      <c r="R2876" s="358">
        <f>IF(R2632,0,$D2876*(1+'General Inputs'!$C$4)^(R$3906-$K$3906))*'General Inputs'!$C$6</f>
        <v>86151.42507369598</v>
      </c>
      <c r="S2876" s="358">
        <f>IF(S2632,0,$D2876*(1+'General Inputs'!$C$4)^(S$3906-$K$3906))*'General Inputs'!$C$6</f>
        <v>87874.453575169915</v>
      </c>
      <c r="T2876" s="358">
        <f>IF(T2632,0,$D2876*(1+'General Inputs'!$C$4)^(T$3906-$K$3906))*'General Inputs'!$C$6</f>
        <v>89631.942646673313</v>
      </c>
      <c r="U2876" s="358">
        <f>IF(U2632,0,$D2876*(1+'General Inputs'!$C$4)^(U$3906-$K$3906))*'General Inputs'!$C$6</f>
        <v>91424.581499606778</v>
      </c>
      <c r="V2876" s="358">
        <f>IF(V2632,0,$D2876*(1+'General Inputs'!$C$4)^(V$3906-$K$3906))*'General Inputs'!$C$6</f>
        <v>93253.07312959891</v>
      </c>
      <c r="W2876" s="358">
        <f>IF(W2632,0,$D2876*(1+'General Inputs'!$C$4)^(W$3906-$K$3906))*'General Inputs'!$C$6</f>
        <v>95118.134592190894</v>
      </c>
      <c r="X2876" s="358">
        <f>IF(X2632,0,$D2876*(1+'General Inputs'!$C$4)^(X$3906-$K$3906))*'General Inputs'!$C$6</f>
        <v>97020.497284034704</v>
      </c>
      <c r="Y2876" s="358">
        <f>IF(Y2632,0,$D2876*(1+'General Inputs'!$C$4)^(Y$3906-$K$3906))*'General Inputs'!$C$6</f>
        <v>98960.90722971542</v>
      </c>
      <c r="Z2876" s="358">
        <f>IF(Z2632,0,$D2876*(1+'General Inputs'!$C$4)^(Z$3906-$K$3906))*'General Inputs'!$C$6</f>
        <v>100940.12537430967</v>
      </c>
      <c r="AA2876" s="358">
        <f>IF(AA2632,0,$D2876*(1+'General Inputs'!$C$4)^(AA$3906-$K$3906))*'General Inputs'!$C$6</f>
        <v>102958.9278817959</v>
      </c>
      <c r="AB2876" s="358">
        <f>IF(AB2632,0,$D2876*(1+'General Inputs'!$C$4)^(AB$3906-$K$3906))*'General Inputs'!$C$6</f>
        <v>105018.10643943184</v>
      </c>
      <c r="AC2876" s="358">
        <f>IF(AC2632,0,$D2876*(1+'General Inputs'!$C$4)^(AC$3906-$K$3906))*'General Inputs'!$C$6</f>
        <v>107118.46856822046</v>
      </c>
      <c r="AD2876" s="358">
        <f>IF(AD2632,0,$D2876*(1+'General Inputs'!$C$4)^(AD$3906-$K$3906))*'General Inputs'!$C$6</f>
        <v>109260.83793958486</v>
      </c>
      <c r="AE2876" s="358">
        <f>IF(AE2632,0,$D2876*(1+'General Inputs'!$C$4)^(AE$3906-$K$3906))*'General Inputs'!$C$6</f>
        <v>111446.05469837655</v>
      </c>
      <c r="AF2876" s="358">
        <f>IF(AF2632,0,$D2876*(1+'General Inputs'!$C$4)^(AF$3906-$K$3906))*'General Inputs'!$C$6</f>
        <v>113674.97579234409</v>
      </c>
      <c r="AG2876" s="358">
        <f>IF(AG2632,0,$D2876*(1+'General Inputs'!$C$4)^(AG$3906-$K$3906))*'General Inputs'!$C$6</f>
        <v>115948.47530819097</v>
      </c>
      <c r="AH2876" s="358">
        <f>IF(AH2632,0,$D2876*(1+'General Inputs'!$C$4)^(AH$3906-$K$3906))*'General Inputs'!$C$6</f>
        <v>118267.44481435476</v>
      </c>
      <c r="AI2876" s="358">
        <f>IF(AI2632,0,$D2876*(1+'General Inputs'!$C$4)^(AI$3906-$K$3906))*'General Inputs'!$C$6</f>
        <v>120632.79371064188</v>
      </c>
      <c r="AJ2876" s="358">
        <f>IF(AJ2632,0,$D2876*(1+'General Inputs'!$C$4)^(AJ$3906-$K$3906))*'General Inputs'!$C$6</f>
        <v>123045.44958485471</v>
      </c>
    </row>
    <row r="2877" spans="1:36" x14ac:dyDescent="0.25">
      <c r="A2877" s="353" t="s">
        <v>326</v>
      </c>
      <c r="B2877" s="353" t="s">
        <v>326</v>
      </c>
      <c r="C2877" s="441">
        <f t="shared" si="2373"/>
        <v>2000</v>
      </c>
      <c r="D2877" s="397">
        <v>1750000</v>
      </c>
      <c r="E2877" s="397"/>
      <c r="F2877" s="397"/>
      <c r="G2877" s="397"/>
      <c r="H2877" s="397"/>
      <c r="I2877" s="476">
        <f t="shared" si="2374"/>
        <v>22</v>
      </c>
      <c r="J2877" s="476">
        <f t="shared" si="2375"/>
        <v>1</v>
      </c>
      <c r="K2877" s="358">
        <v>0</v>
      </c>
      <c r="L2877" s="358">
        <v>0</v>
      </c>
      <c r="M2877" s="358">
        <v>0</v>
      </c>
      <c r="N2877" s="358">
        <v>0</v>
      </c>
      <c r="O2877" s="358">
        <f>IF(O2633,0,$D2877*(1+'General Inputs'!$C$4)^(O$3906-$K$3906))*'General Inputs'!$C$6</f>
        <v>284138.44199999998</v>
      </c>
      <c r="P2877" s="358">
        <f>IF(P2633,0,$D2877*(1+'General Inputs'!$C$4)^(P$3906-$K$3906))*'General Inputs'!$C$6</f>
        <v>289821.21083999996</v>
      </c>
      <c r="Q2877" s="358">
        <f>IF(Q2633,0,$D2877*(1+'General Inputs'!$C$4)^(Q$3906-$K$3906))*'General Inputs'!$C$6</f>
        <v>295617.63505679998</v>
      </c>
      <c r="R2877" s="358">
        <f>IF(R2633,0,$D2877*(1+'General Inputs'!$C$4)^(R$3906-$K$3906))*'General Inputs'!$C$6</f>
        <v>301529.98775793595</v>
      </c>
      <c r="S2877" s="358">
        <f>IF(S2633,0,$D2877*(1+'General Inputs'!$C$4)^(S$3906-$K$3906))*'General Inputs'!$C$6</f>
        <v>307560.58751309471</v>
      </c>
      <c r="T2877" s="358">
        <f>IF(T2633,0,$D2877*(1+'General Inputs'!$C$4)^(T$3906-$K$3906))*'General Inputs'!$C$6</f>
        <v>313711.79926335654</v>
      </c>
      <c r="U2877" s="358">
        <f>IF(U2633,0,$D2877*(1+'General Inputs'!$C$4)^(U$3906-$K$3906))*'General Inputs'!$C$6</f>
        <v>319986.03524862375</v>
      </c>
      <c r="V2877" s="358">
        <f>IF(V2633,0,$D2877*(1+'General Inputs'!$C$4)^(V$3906-$K$3906))*'General Inputs'!$C$6</f>
        <v>326385.75595359615</v>
      </c>
      <c r="W2877" s="358">
        <f>IF(W2633,0,$D2877*(1+'General Inputs'!$C$4)^(W$3906-$K$3906))*'General Inputs'!$C$6</f>
        <v>332913.47107266809</v>
      </c>
      <c r="X2877" s="358">
        <f>IF(X2633,0,$D2877*(1+'General Inputs'!$C$4)^(X$3906-$K$3906))*'General Inputs'!$C$6</f>
        <v>339571.74049412145</v>
      </c>
      <c r="Y2877" s="358">
        <f>IF(Y2633,0,$D2877*(1+'General Inputs'!$C$4)^(Y$3906-$K$3906))*'General Inputs'!$C$6</f>
        <v>346363.17530400393</v>
      </c>
      <c r="Z2877" s="358">
        <f>IF(Z2633,0,$D2877*(1+'General Inputs'!$C$4)^(Z$3906-$K$3906))*'General Inputs'!$C$6</f>
        <v>353290.43881008396</v>
      </c>
      <c r="AA2877" s="358">
        <f>IF(AA2633,0,$D2877*(1+'General Inputs'!$C$4)^(AA$3906-$K$3906))*'General Inputs'!$C$6</f>
        <v>360356.2475862857</v>
      </c>
      <c r="AB2877" s="358">
        <f>IF(AB2633,0,$D2877*(1+'General Inputs'!$C$4)^(AB$3906-$K$3906))*'General Inputs'!$C$6</f>
        <v>367563.37253801135</v>
      </c>
      <c r="AC2877" s="358">
        <f>IF(AC2633,0,$D2877*(1+'General Inputs'!$C$4)^(AC$3906-$K$3906))*'General Inputs'!$C$6</f>
        <v>374914.63998877158</v>
      </c>
      <c r="AD2877" s="358">
        <f>IF(AD2633,0,$D2877*(1+'General Inputs'!$C$4)^(AD$3906-$K$3906))*'General Inputs'!$C$6</f>
        <v>382412.93278854695</v>
      </c>
      <c r="AE2877" s="358">
        <f>IF(AE2633,0,$D2877*(1+'General Inputs'!$C$4)^(AE$3906-$K$3906))*'General Inputs'!$C$6</f>
        <v>390061.19144431798</v>
      </c>
      <c r="AF2877" s="358">
        <f>IF(AF2633,0,$D2877*(1+'General Inputs'!$C$4)^(AF$3906-$K$3906))*'General Inputs'!$C$6</f>
        <v>397862.41527320427</v>
      </c>
      <c r="AG2877" s="358">
        <f>IF(AG2633,0,$D2877*(1+'General Inputs'!$C$4)^(AG$3906-$K$3906))*'General Inputs'!$C$6</f>
        <v>405819.66357866843</v>
      </c>
      <c r="AH2877" s="358">
        <f>IF(AH2633,0,$D2877*(1+'General Inputs'!$C$4)^(AH$3906-$K$3906))*'General Inputs'!$C$6</f>
        <v>413936.05685024173</v>
      </c>
      <c r="AI2877" s="358">
        <f>IF(AI2633,0,$D2877*(1+'General Inputs'!$C$4)^(AI$3906-$K$3906))*'General Inputs'!$C$6</f>
        <v>422214.77798724658</v>
      </c>
      <c r="AJ2877" s="358">
        <f>IF(AJ2633,0,$D2877*(1+'General Inputs'!$C$4)^(AJ$3906-$K$3906))*'General Inputs'!$C$6</f>
        <v>430659.07354699151</v>
      </c>
    </row>
    <row r="2878" spans="1:36" x14ac:dyDescent="0.25">
      <c r="A2878" s="353" t="s">
        <v>549</v>
      </c>
      <c r="B2878" s="353" t="s">
        <v>549</v>
      </c>
      <c r="C2878" s="441">
        <f t="shared" si="2373"/>
        <v>5000</v>
      </c>
      <c r="D2878" s="397">
        <v>1750000</v>
      </c>
      <c r="E2878" s="397"/>
      <c r="F2878" s="397"/>
      <c r="G2878" s="397"/>
      <c r="H2878" s="397"/>
      <c r="I2878" s="476">
        <f t="shared" si="2374"/>
        <v>22</v>
      </c>
      <c r="J2878" s="476">
        <f t="shared" si="2375"/>
        <v>1</v>
      </c>
      <c r="K2878" s="358">
        <v>0</v>
      </c>
      <c r="L2878" s="358">
        <v>0</v>
      </c>
      <c r="M2878" s="358">
        <v>0</v>
      </c>
      <c r="N2878" s="358">
        <v>0</v>
      </c>
      <c r="O2878" s="358">
        <f>IF(O2634,0,$D2878*(1+'General Inputs'!$C$4)^(O$3906-$K$3906))*'General Inputs'!$C$6</f>
        <v>284138.44199999998</v>
      </c>
      <c r="P2878" s="358">
        <f>IF(P2634,0,$D2878*(1+'General Inputs'!$C$4)^(P$3906-$K$3906))*'General Inputs'!$C$6</f>
        <v>289821.21083999996</v>
      </c>
      <c r="Q2878" s="358">
        <f>IF(Q2634,0,$D2878*(1+'General Inputs'!$C$4)^(Q$3906-$K$3906))*'General Inputs'!$C$6</f>
        <v>295617.63505679998</v>
      </c>
      <c r="R2878" s="358">
        <f>IF(R2634,0,$D2878*(1+'General Inputs'!$C$4)^(R$3906-$K$3906))*'General Inputs'!$C$6</f>
        <v>301529.98775793595</v>
      </c>
      <c r="S2878" s="358">
        <f>IF(S2634,0,$D2878*(1+'General Inputs'!$C$4)^(S$3906-$K$3906))*'General Inputs'!$C$6</f>
        <v>307560.58751309471</v>
      </c>
      <c r="T2878" s="358">
        <f>IF(T2634,0,$D2878*(1+'General Inputs'!$C$4)^(T$3906-$K$3906))*'General Inputs'!$C$6</f>
        <v>313711.79926335654</v>
      </c>
      <c r="U2878" s="358">
        <f>IF(U2634,0,$D2878*(1+'General Inputs'!$C$4)^(U$3906-$K$3906))*'General Inputs'!$C$6</f>
        <v>319986.03524862375</v>
      </c>
      <c r="V2878" s="358">
        <f>IF(V2634,0,$D2878*(1+'General Inputs'!$C$4)^(V$3906-$K$3906))*'General Inputs'!$C$6</f>
        <v>326385.75595359615</v>
      </c>
      <c r="W2878" s="358">
        <f>IF(W2634,0,$D2878*(1+'General Inputs'!$C$4)^(W$3906-$K$3906))*'General Inputs'!$C$6</f>
        <v>332913.47107266809</v>
      </c>
      <c r="X2878" s="358">
        <f>IF(X2634,0,$D2878*(1+'General Inputs'!$C$4)^(X$3906-$K$3906))*'General Inputs'!$C$6</f>
        <v>339571.74049412145</v>
      </c>
      <c r="Y2878" s="358">
        <f>IF(Y2634,0,$D2878*(1+'General Inputs'!$C$4)^(Y$3906-$K$3906))*'General Inputs'!$C$6</f>
        <v>346363.17530400393</v>
      </c>
      <c r="Z2878" s="358">
        <f>IF(Z2634,0,$D2878*(1+'General Inputs'!$C$4)^(Z$3906-$K$3906))*'General Inputs'!$C$6</f>
        <v>353290.43881008396</v>
      </c>
      <c r="AA2878" s="358">
        <f>IF(AA2634,0,$D2878*(1+'General Inputs'!$C$4)^(AA$3906-$K$3906))*'General Inputs'!$C$6</f>
        <v>360356.2475862857</v>
      </c>
      <c r="AB2878" s="358">
        <f>IF(AB2634,0,$D2878*(1+'General Inputs'!$C$4)^(AB$3906-$K$3906))*'General Inputs'!$C$6</f>
        <v>367563.37253801135</v>
      </c>
      <c r="AC2878" s="358">
        <f>IF(AC2634,0,$D2878*(1+'General Inputs'!$C$4)^(AC$3906-$K$3906))*'General Inputs'!$C$6</f>
        <v>374914.63998877158</v>
      </c>
      <c r="AD2878" s="358">
        <f>IF(AD2634,0,$D2878*(1+'General Inputs'!$C$4)^(AD$3906-$K$3906))*'General Inputs'!$C$6</f>
        <v>382412.93278854695</v>
      </c>
      <c r="AE2878" s="358">
        <f>IF(AE2634,0,$D2878*(1+'General Inputs'!$C$4)^(AE$3906-$K$3906))*'General Inputs'!$C$6</f>
        <v>390061.19144431798</v>
      </c>
      <c r="AF2878" s="358">
        <f>IF(AF2634,0,$D2878*(1+'General Inputs'!$C$4)^(AF$3906-$K$3906))*'General Inputs'!$C$6</f>
        <v>397862.41527320427</v>
      </c>
      <c r="AG2878" s="358">
        <f>IF(AG2634,0,$D2878*(1+'General Inputs'!$C$4)^(AG$3906-$K$3906))*'General Inputs'!$C$6</f>
        <v>405819.66357866843</v>
      </c>
      <c r="AH2878" s="358">
        <f>IF(AH2634,0,$D2878*(1+'General Inputs'!$C$4)^(AH$3906-$K$3906))*'General Inputs'!$C$6</f>
        <v>413936.05685024173</v>
      </c>
      <c r="AI2878" s="358">
        <f>IF(AI2634,0,$D2878*(1+'General Inputs'!$C$4)^(AI$3906-$K$3906))*'General Inputs'!$C$6</f>
        <v>422214.77798724658</v>
      </c>
      <c r="AJ2878" s="358">
        <f>IF(AJ2634,0,$D2878*(1+'General Inputs'!$C$4)^(AJ$3906-$K$3906))*'General Inputs'!$C$6</f>
        <v>430659.07354699151</v>
      </c>
    </row>
    <row r="2879" spans="1:36" x14ac:dyDescent="0.25">
      <c r="A2879" s="353" t="s">
        <v>440</v>
      </c>
      <c r="B2879" s="353" t="s">
        <v>440</v>
      </c>
      <c r="C2879" s="441">
        <f t="shared" si="2373"/>
        <v>12500</v>
      </c>
      <c r="D2879" s="397">
        <v>8000000</v>
      </c>
      <c r="E2879" s="397"/>
      <c r="F2879" s="397"/>
      <c r="G2879" s="397"/>
      <c r="H2879" s="397"/>
      <c r="I2879" s="476">
        <f t="shared" si="2374"/>
        <v>22</v>
      </c>
      <c r="J2879" s="476">
        <f t="shared" si="2375"/>
        <v>1</v>
      </c>
      <c r="K2879" s="358">
        <v>0</v>
      </c>
      <c r="L2879" s="358">
        <v>0</v>
      </c>
      <c r="M2879" s="358">
        <v>0</v>
      </c>
      <c r="N2879" s="358">
        <v>0</v>
      </c>
      <c r="O2879" s="358">
        <f>IF(O2635,0,$D2879*(1+'General Inputs'!$C$4)^(O$3906-$K$3906))*'General Inputs'!$C$6</f>
        <v>1298918.5919999999</v>
      </c>
      <c r="P2879" s="358">
        <f>IF(P2635,0,$D2879*(1+'General Inputs'!$C$4)^(P$3906-$K$3906))*'General Inputs'!$C$6</f>
        <v>1324896.9638399999</v>
      </c>
      <c r="Q2879" s="358">
        <f>IF(Q2635,0,$D2879*(1+'General Inputs'!$C$4)^(Q$3906-$K$3906))*'General Inputs'!$C$6</f>
        <v>1351394.9031168001</v>
      </c>
      <c r="R2879" s="358">
        <f>IF(R2635,0,$D2879*(1+'General Inputs'!$C$4)^(R$3906-$K$3906))*'General Inputs'!$C$6</f>
        <v>1378422.8011791357</v>
      </c>
      <c r="S2879" s="358">
        <f>IF(S2635,0,$D2879*(1+'General Inputs'!$C$4)^(S$3906-$K$3906))*'General Inputs'!$C$6</f>
        <v>1405991.2572027186</v>
      </c>
      <c r="T2879" s="358">
        <f>IF(T2635,0,$D2879*(1+'General Inputs'!$C$4)^(T$3906-$K$3906))*'General Inputs'!$C$6</f>
        <v>1434111.082346773</v>
      </c>
      <c r="U2879" s="358">
        <f>IF(U2635,0,$D2879*(1+'General Inputs'!$C$4)^(U$3906-$K$3906))*'General Inputs'!$C$6</f>
        <v>1462793.3039937085</v>
      </c>
      <c r="V2879" s="358">
        <f>IF(V2635,0,$D2879*(1+'General Inputs'!$C$4)^(V$3906-$K$3906))*'General Inputs'!$C$6</f>
        <v>1492049.1700735826</v>
      </c>
      <c r="W2879" s="358">
        <f>IF(W2635,0,$D2879*(1+'General Inputs'!$C$4)^(W$3906-$K$3906))*'General Inputs'!$C$6</f>
        <v>1521890.1534750543</v>
      </c>
      <c r="X2879" s="358">
        <f>IF(X2635,0,$D2879*(1+'General Inputs'!$C$4)^(X$3906-$K$3906))*'General Inputs'!$C$6</f>
        <v>1552327.9565445553</v>
      </c>
      <c r="Y2879" s="358">
        <f>IF(Y2635,0,$D2879*(1+'General Inputs'!$C$4)^(Y$3906-$K$3906))*'General Inputs'!$C$6</f>
        <v>1583374.5156754467</v>
      </c>
      <c r="Z2879" s="358">
        <f>IF(Z2635,0,$D2879*(1+'General Inputs'!$C$4)^(Z$3906-$K$3906))*'General Inputs'!$C$6</f>
        <v>1615042.0059889548</v>
      </c>
      <c r="AA2879" s="358">
        <f>IF(AA2635,0,$D2879*(1+'General Inputs'!$C$4)^(AA$3906-$K$3906))*'General Inputs'!$C$6</f>
        <v>1647342.8461087344</v>
      </c>
      <c r="AB2879" s="358">
        <f>IF(AB2635,0,$D2879*(1+'General Inputs'!$C$4)^(AB$3906-$K$3906))*'General Inputs'!$C$6</f>
        <v>1680289.7030309094</v>
      </c>
      <c r="AC2879" s="358">
        <f>IF(AC2635,0,$D2879*(1+'General Inputs'!$C$4)^(AC$3906-$K$3906))*'General Inputs'!$C$6</f>
        <v>1713895.4970915273</v>
      </c>
      <c r="AD2879" s="358">
        <f>IF(AD2635,0,$D2879*(1+'General Inputs'!$C$4)^(AD$3906-$K$3906))*'General Inputs'!$C$6</f>
        <v>1748173.4070333578</v>
      </c>
      <c r="AE2879" s="358">
        <f>IF(AE2635,0,$D2879*(1+'General Inputs'!$C$4)^(AE$3906-$K$3906))*'General Inputs'!$C$6</f>
        <v>1783136.8751740248</v>
      </c>
      <c r="AF2879" s="358">
        <f>IF(AF2635,0,$D2879*(1+'General Inputs'!$C$4)^(AF$3906-$K$3906))*'General Inputs'!$C$6</f>
        <v>1818799.6126775055</v>
      </c>
      <c r="AG2879" s="358">
        <f>IF(AG2635,0,$D2879*(1+'General Inputs'!$C$4)^(AG$3906-$K$3906))*'General Inputs'!$C$6</f>
        <v>1855175.6049310556</v>
      </c>
      <c r="AH2879" s="358">
        <f>IF(AH2635,0,$D2879*(1+'General Inputs'!$C$4)^(AH$3906-$K$3906))*'General Inputs'!$C$6</f>
        <v>1892279.1170296762</v>
      </c>
      <c r="AI2879" s="358">
        <f>IF(AI2635,0,$D2879*(1+'General Inputs'!$C$4)^(AI$3906-$K$3906))*'General Inputs'!$C$6</f>
        <v>1930124.6993702701</v>
      </c>
      <c r="AJ2879" s="358">
        <f>IF(AJ2635,0,$D2879*(1+'General Inputs'!$C$4)^(AJ$3906-$K$3906))*'General Inputs'!$C$6</f>
        <v>1968727.1933576753</v>
      </c>
    </row>
    <row r="2880" spans="1:36" x14ac:dyDescent="0.25">
      <c r="A2880" s="353" t="s">
        <v>507</v>
      </c>
      <c r="B2880" s="353" t="s">
        <v>507</v>
      </c>
      <c r="C2880" s="441">
        <f t="shared" ref="C2880:C2927" si="2376">C196</f>
        <v>3125</v>
      </c>
      <c r="D2880" s="397">
        <v>1750000</v>
      </c>
      <c r="E2880" s="397"/>
      <c r="F2880" s="397"/>
      <c r="G2880" s="397"/>
      <c r="H2880" s="397"/>
      <c r="I2880" s="476">
        <f t="shared" ref="I2880:I2927" si="2377">COUNTIF(K2880:AJ2880,"&gt;0")</f>
        <v>22</v>
      </c>
      <c r="J2880" s="476">
        <f t="shared" ref="J2880:J2927" si="2378">IF(I2880&gt;0,1,0)</f>
        <v>1</v>
      </c>
      <c r="K2880" s="358">
        <v>0</v>
      </c>
      <c r="L2880" s="358">
        <v>0</v>
      </c>
      <c r="M2880" s="358">
        <v>0</v>
      </c>
      <c r="N2880" s="358">
        <v>0</v>
      </c>
      <c r="O2880" s="358">
        <f>IF(O2636,0,$D2880*(1+'General Inputs'!$C$4)^(O$3906-$K$3906))*'General Inputs'!$C$6</f>
        <v>284138.44199999998</v>
      </c>
      <c r="P2880" s="358">
        <f>IF(P2636,0,$D2880*(1+'General Inputs'!$C$4)^(P$3906-$K$3906))*'General Inputs'!$C$6</f>
        <v>289821.21083999996</v>
      </c>
      <c r="Q2880" s="358">
        <f>IF(Q2636,0,$D2880*(1+'General Inputs'!$C$4)^(Q$3906-$K$3906))*'General Inputs'!$C$6</f>
        <v>295617.63505679998</v>
      </c>
      <c r="R2880" s="358">
        <f>IF(R2636,0,$D2880*(1+'General Inputs'!$C$4)^(R$3906-$K$3906))*'General Inputs'!$C$6</f>
        <v>301529.98775793595</v>
      </c>
      <c r="S2880" s="358">
        <f>IF(S2636,0,$D2880*(1+'General Inputs'!$C$4)^(S$3906-$K$3906))*'General Inputs'!$C$6</f>
        <v>307560.58751309471</v>
      </c>
      <c r="T2880" s="358">
        <f>IF(T2636,0,$D2880*(1+'General Inputs'!$C$4)^(T$3906-$K$3906))*'General Inputs'!$C$6</f>
        <v>313711.79926335654</v>
      </c>
      <c r="U2880" s="358">
        <f>IF(U2636,0,$D2880*(1+'General Inputs'!$C$4)^(U$3906-$K$3906))*'General Inputs'!$C$6</f>
        <v>319986.03524862375</v>
      </c>
      <c r="V2880" s="358">
        <f>IF(V2636,0,$D2880*(1+'General Inputs'!$C$4)^(V$3906-$K$3906))*'General Inputs'!$C$6</f>
        <v>326385.75595359615</v>
      </c>
      <c r="W2880" s="358">
        <f>IF(W2636,0,$D2880*(1+'General Inputs'!$C$4)^(W$3906-$K$3906))*'General Inputs'!$C$6</f>
        <v>332913.47107266809</v>
      </c>
      <c r="X2880" s="358">
        <f>IF(X2636,0,$D2880*(1+'General Inputs'!$C$4)^(X$3906-$K$3906))*'General Inputs'!$C$6</f>
        <v>339571.74049412145</v>
      </c>
      <c r="Y2880" s="358">
        <f>IF(Y2636,0,$D2880*(1+'General Inputs'!$C$4)^(Y$3906-$K$3906))*'General Inputs'!$C$6</f>
        <v>346363.17530400393</v>
      </c>
      <c r="Z2880" s="358">
        <f>IF(Z2636,0,$D2880*(1+'General Inputs'!$C$4)^(Z$3906-$K$3906))*'General Inputs'!$C$6</f>
        <v>353290.43881008396</v>
      </c>
      <c r="AA2880" s="358">
        <f>IF(AA2636,0,$D2880*(1+'General Inputs'!$C$4)^(AA$3906-$K$3906))*'General Inputs'!$C$6</f>
        <v>360356.2475862857</v>
      </c>
      <c r="AB2880" s="358">
        <f>IF(AB2636,0,$D2880*(1+'General Inputs'!$C$4)^(AB$3906-$K$3906))*'General Inputs'!$C$6</f>
        <v>367563.37253801135</v>
      </c>
      <c r="AC2880" s="358">
        <f>IF(AC2636,0,$D2880*(1+'General Inputs'!$C$4)^(AC$3906-$K$3906))*'General Inputs'!$C$6</f>
        <v>374914.63998877158</v>
      </c>
      <c r="AD2880" s="358">
        <f>IF(AD2636,0,$D2880*(1+'General Inputs'!$C$4)^(AD$3906-$K$3906))*'General Inputs'!$C$6</f>
        <v>382412.93278854695</v>
      </c>
      <c r="AE2880" s="358">
        <f>IF(AE2636,0,$D2880*(1+'General Inputs'!$C$4)^(AE$3906-$K$3906))*'General Inputs'!$C$6</f>
        <v>390061.19144431798</v>
      </c>
      <c r="AF2880" s="358">
        <f>IF(AF2636,0,$D2880*(1+'General Inputs'!$C$4)^(AF$3906-$K$3906))*'General Inputs'!$C$6</f>
        <v>397862.41527320427</v>
      </c>
      <c r="AG2880" s="358">
        <f>IF(AG2636,0,$D2880*(1+'General Inputs'!$C$4)^(AG$3906-$K$3906))*'General Inputs'!$C$6</f>
        <v>405819.66357866843</v>
      </c>
      <c r="AH2880" s="358">
        <f>IF(AH2636,0,$D2880*(1+'General Inputs'!$C$4)^(AH$3906-$K$3906))*'General Inputs'!$C$6</f>
        <v>413936.05685024173</v>
      </c>
      <c r="AI2880" s="358">
        <f>IF(AI2636,0,$D2880*(1+'General Inputs'!$C$4)^(AI$3906-$K$3906))*'General Inputs'!$C$6</f>
        <v>422214.77798724658</v>
      </c>
      <c r="AJ2880" s="358">
        <f>IF(AJ2636,0,$D2880*(1+'General Inputs'!$C$4)^(AJ$3906-$K$3906))*'General Inputs'!$C$6</f>
        <v>430659.07354699151</v>
      </c>
    </row>
    <row r="2881" spans="1:36" x14ac:dyDescent="0.25">
      <c r="A2881" s="353" t="s">
        <v>387</v>
      </c>
      <c r="B2881" s="353" t="s">
        <v>388</v>
      </c>
      <c r="C2881" s="441">
        <f t="shared" si="2376"/>
        <v>25000</v>
      </c>
      <c r="D2881" s="397">
        <v>20000000</v>
      </c>
      <c r="E2881" s="397"/>
      <c r="F2881" s="397"/>
      <c r="G2881" s="397"/>
      <c r="H2881" s="397"/>
      <c r="I2881" s="476">
        <f t="shared" si="2377"/>
        <v>22</v>
      </c>
      <c r="J2881" s="476">
        <f t="shared" si="2378"/>
        <v>1</v>
      </c>
      <c r="K2881" s="358">
        <v>0</v>
      </c>
      <c r="L2881" s="358">
        <v>0</v>
      </c>
      <c r="M2881" s="358">
        <v>0</v>
      </c>
      <c r="N2881" s="358">
        <v>0</v>
      </c>
      <c r="O2881" s="358">
        <f>IF(O2637,0,$D2881*(1+'General Inputs'!$C$4)^(O$3906-$K$3906))*'General Inputs'!$C$6</f>
        <v>3247296.48</v>
      </c>
      <c r="P2881" s="358">
        <f>IF(P2637,0,$D2881*(1+'General Inputs'!$C$4)^(P$3906-$K$3906))*'General Inputs'!$C$6</f>
        <v>3312242.4095999999</v>
      </c>
      <c r="Q2881" s="358">
        <f>IF(Q2637,0,$D2881*(1+'General Inputs'!$C$4)^(Q$3906-$K$3906))*'General Inputs'!$C$6</f>
        <v>3378487.2577920002</v>
      </c>
      <c r="R2881" s="358">
        <f>IF(R2637,0,$D2881*(1+'General Inputs'!$C$4)^(R$3906-$K$3906))*'General Inputs'!$C$6</f>
        <v>3446057.0029478394</v>
      </c>
      <c r="S2881" s="358">
        <f>IF(S2637,0,$D2881*(1+'General Inputs'!$C$4)^(S$3906-$K$3906))*'General Inputs'!$C$6</f>
        <v>3514978.1430067965</v>
      </c>
      <c r="T2881" s="358">
        <f>IF(T2637,0,$D2881*(1+'General Inputs'!$C$4)^(T$3906-$K$3906))*'General Inputs'!$C$6</f>
        <v>3585277.7058669324</v>
      </c>
      <c r="U2881" s="358">
        <f>IF(U2637,0,$D2881*(1+'General Inputs'!$C$4)^(U$3906-$K$3906))*'General Inputs'!$C$6</f>
        <v>3656983.2599842711</v>
      </c>
      <c r="V2881" s="358">
        <f>IF(V2637,0,$D2881*(1+'General Inputs'!$C$4)^(V$3906-$K$3906))*'General Inputs'!$C$6</f>
        <v>3730122.925183956</v>
      </c>
      <c r="W2881" s="358">
        <f>IF(W2637,0,$D2881*(1+'General Inputs'!$C$4)^(W$3906-$K$3906))*'General Inputs'!$C$6</f>
        <v>3804725.3836876354</v>
      </c>
      <c r="X2881" s="358">
        <f>IF(X2637,0,$D2881*(1+'General Inputs'!$C$4)^(X$3906-$K$3906))*'General Inputs'!$C$6</f>
        <v>3880819.8913613884</v>
      </c>
      <c r="Y2881" s="358">
        <f>IF(Y2637,0,$D2881*(1+'General Inputs'!$C$4)^(Y$3906-$K$3906))*'General Inputs'!$C$6</f>
        <v>3958436.2891886164</v>
      </c>
      <c r="Z2881" s="358">
        <f>IF(Z2637,0,$D2881*(1+'General Inputs'!$C$4)^(Z$3906-$K$3906))*'General Inputs'!$C$6</f>
        <v>4037605.0149723873</v>
      </c>
      <c r="AA2881" s="358">
        <f>IF(AA2637,0,$D2881*(1+'General Inputs'!$C$4)^(AA$3906-$K$3906))*'General Inputs'!$C$6</f>
        <v>4118357.1152718356</v>
      </c>
      <c r="AB2881" s="358">
        <f>IF(AB2637,0,$D2881*(1+'General Inputs'!$C$4)^(AB$3906-$K$3906))*'General Inputs'!$C$6</f>
        <v>4200724.2575772731</v>
      </c>
      <c r="AC2881" s="358">
        <f>IF(AC2637,0,$D2881*(1+'General Inputs'!$C$4)^(AC$3906-$K$3906))*'General Inputs'!$C$6</f>
        <v>4284738.7427288182</v>
      </c>
      <c r="AD2881" s="358">
        <f>IF(AD2637,0,$D2881*(1+'General Inputs'!$C$4)^(AD$3906-$K$3906))*'General Inputs'!$C$6</f>
        <v>4370433.5175833944</v>
      </c>
      <c r="AE2881" s="358">
        <f>IF(AE2637,0,$D2881*(1+'General Inputs'!$C$4)^(AE$3906-$K$3906))*'General Inputs'!$C$6</f>
        <v>4457842.1879350627</v>
      </c>
      <c r="AF2881" s="358">
        <f>IF(AF2637,0,$D2881*(1+'General Inputs'!$C$4)^(AF$3906-$K$3906))*'General Inputs'!$C$6</f>
        <v>4546999.0316937631</v>
      </c>
      <c r="AG2881" s="358">
        <f>IF(AG2637,0,$D2881*(1+'General Inputs'!$C$4)^(AG$3906-$K$3906))*'General Inputs'!$C$6</f>
        <v>4637939.0123276394</v>
      </c>
      <c r="AH2881" s="358">
        <f>IF(AH2637,0,$D2881*(1+'General Inputs'!$C$4)^(AH$3906-$K$3906))*'General Inputs'!$C$6</f>
        <v>4730697.7925741915</v>
      </c>
      <c r="AI2881" s="358">
        <f>IF(AI2637,0,$D2881*(1+'General Inputs'!$C$4)^(AI$3906-$K$3906))*'General Inputs'!$C$6</f>
        <v>4825311.7484256746</v>
      </c>
      <c r="AJ2881" s="358">
        <f>IF(AJ2637,0,$D2881*(1+'General Inputs'!$C$4)^(AJ$3906-$K$3906))*'General Inputs'!$C$6</f>
        <v>4921817.9833941888</v>
      </c>
    </row>
    <row r="2882" spans="1:36" x14ac:dyDescent="0.25">
      <c r="A2882" s="353" t="s">
        <v>306</v>
      </c>
      <c r="B2882" s="353" t="s">
        <v>306</v>
      </c>
      <c r="C2882" s="441">
        <f t="shared" si="2376"/>
        <v>12500</v>
      </c>
      <c r="D2882" s="397">
        <v>8000000</v>
      </c>
      <c r="E2882" s="397"/>
      <c r="F2882" s="397"/>
      <c r="G2882" s="397"/>
      <c r="H2882" s="397"/>
      <c r="I2882" s="476">
        <f t="shared" si="2377"/>
        <v>22</v>
      </c>
      <c r="J2882" s="476">
        <f t="shared" si="2378"/>
        <v>1</v>
      </c>
      <c r="K2882" s="358">
        <v>0</v>
      </c>
      <c r="L2882" s="358">
        <v>0</v>
      </c>
      <c r="M2882" s="358">
        <v>0</v>
      </c>
      <c r="N2882" s="358">
        <v>0</v>
      </c>
      <c r="O2882" s="358">
        <f>IF(O2638,0,$D2882*(1+'General Inputs'!$C$4)^(O$3906-$K$3906))*'General Inputs'!$C$6</f>
        <v>1298918.5919999999</v>
      </c>
      <c r="P2882" s="358">
        <f>IF(P2638,0,$D2882*(1+'General Inputs'!$C$4)^(P$3906-$K$3906))*'General Inputs'!$C$6</f>
        <v>1324896.9638399999</v>
      </c>
      <c r="Q2882" s="358">
        <f>IF(Q2638,0,$D2882*(1+'General Inputs'!$C$4)^(Q$3906-$K$3906))*'General Inputs'!$C$6</f>
        <v>1351394.9031168001</v>
      </c>
      <c r="R2882" s="358">
        <f>IF(R2638,0,$D2882*(1+'General Inputs'!$C$4)^(R$3906-$K$3906))*'General Inputs'!$C$6</f>
        <v>1378422.8011791357</v>
      </c>
      <c r="S2882" s="358">
        <f>IF(S2638,0,$D2882*(1+'General Inputs'!$C$4)^(S$3906-$K$3906))*'General Inputs'!$C$6</f>
        <v>1405991.2572027186</v>
      </c>
      <c r="T2882" s="358">
        <f>IF(T2638,0,$D2882*(1+'General Inputs'!$C$4)^(T$3906-$K$3906))*'General Inputs'!$C$6</f>
        <v>1434111.082346773</v>
      </c>
      <c r="U2882" s="358">
        <f>IF(U2638,0,$D2882*(1+'General Inputs'!$C$4)^(U$3906-$K$3906))*'General Inputs'!$C$6</f>
        <v>1462793.3039937085</v>
      </c>
      <c r="V2882" s="358">
        <f>IF(V2638,0,$D2882*(1+'General Inputs'!$C$4)^(V$3906-$K$3906))*'General Inputs'!$C$6</f>
        <v>1492049.1700735826</v>
      </c>
      <c r="W2882" s="358">
        <f>IF(W2638,0,$D2882*(1+'General Inputs'!$C$4)^(W$3906-$K$3906))*'General Inputs'!$C$6</f>
        <v>1521890.1534750543</v>
      </c>
      <c r="X2882" s="358">
        <f>IF(X2638,0,$D2882*(1+'General Inputs'!$C$4)^(X$3906-$K$3906))*'General Inputs'!$C$6</f>
        <v>1552327.9565445553</v>
      </c>
      <c r="Y2882" s="358">
        <f>IF(Y2638,0,$D2882*(1+'General Inputs'!$C$4)^(Y$3906-$K$3906))*'General Inputs'!$C$6</f>
        <v>1583374.5156754467</v>
      </c>
      <c r="Z2882" s="358">
        <f>IF(Z2638,0,$D2882*(1+'General Inputs'!$C$4)^(Z$3906-$K$3906))*'General Inputs'!$C$6</f>
        <v>1615042.0059889548</v>
      </c>
      <c r="AA2882" s="358">
        <f>IF(AA2638,0,$D2882*(1+'General Inputs'!$C$4)^(AA$3906-$K$3906))*'General Inputs'!$C$6</f>
        <v>1647342.8461087344</v>
      </c>
      <c r="AB2882" s="358">
        <f>IF(AB2638,0,$D2882*(1+'General Inputs'!$C$4)^(AB$3906-$K$3906))*'General Inputs'!$C$6</f>
        <v>1680289.7030309094</v>
      </c>
      <c r="AC2882" s="358">
        <f>IF(AC2638,0,$D2882*(1+'General Inputs'!$C$4)^(AC$3906-$K$3906))*'General Inputs'!$C$6</f>
        <v>1713895.4970915273</v>
      </c>
      <c r="AD2882" s="358">
        <f>IF(AD2638,0,$D2882*(1+'General Inputs'!$C$4)^(AD$3906-$K$3906))*'General Inputs'!$C$6</f>
        <v>1748173.4070333578</v>
      </c>
      <c r="AE2882" s="358">
        <f>IF(AE2638,0,$D2882*(1+'General Inputs'!$C$4)^(AE$3906-$K$3906))*'General Inputs'!$C$6</f>
        <v>1783136.8751740248</v>
      </c>
      <c r="AF2882" s="358">
        <f>IF(AF2638,0,$D2882*(1+'General Inputs'!$C$4)^(AF$3906-$K$3906))*'General Inputs'!$C$6</f>
        <v>1818799.6126775055</v>
      </c>
      <c r="AG2882" s="358">
        <f>IF(AG2638,0,$D2882*(1+'General Inputs'!$C$4)^(AG$3906-$K$3906))*'General Inputs'!$C$6</f>
        <v>1855175.6049310556</v>
      </c>
      <c r="AH2882" s="358">
        <f>IF(AH2638,0,$D2882*(1+'General Inputs'!$C$4)^(AH$3906-$K$3906))*'General Inputs'!$C$6</f>
        <v>1892279.1170296762</v>
      </c>
      <c r="AI2882" s="358">
        <f>IF(AI2638,0,$D2882*(1+'General Inputs'!$C$4)^(AI$3906-$K$3906))*'General Inputs'!$C$6</f>
        <v>1930124.6993702701</v>
      </c>
      <c r="AJ2882" s="358">
        <f>IF(AJ2638,0,$D2882*(1+'General Inputs'!$C$4)^(AJ$3906-$K$3906))*'General Inputs'!$C$6</f>
        <v>1968727.1933576753</v>
      </c>
    </row>
    <row r="2883" spans="1:36" x14ac:dyDescent="0.25">
      <c r="A2883" s="353" t="s">
        <v>287</v>
      </c>
      <c r="B2883" s="353" t="s">
        <v>287</v>
      </c>
      <c r="C2883" s="441">
        <f t="shared" si="2376"/>
        <v>3125</v>
      </c>
      <c r="D2883" s="397">
        <v>1750000</v>
      </c>
      <c r="E2883" s="397"/>
      <c r="F2883" s="397"/>
      <c r="G2883" s="397"/>
      <c r="H2883" s="397"/>
      <c r="I2883" s="476">
        <f t="shared" si="2377"/>
        <v>22</v>
      </c>
      <c r="J2883" s="476">
        <f t="shared" si="2378"/>
        <v>1</v>
      </c>
      <c r="K2883" s="358">
        <v>0</v>
      </c>
      <c r="L2883" s="358">
        <v>0</v>
      </c>
      <c r="M2883" s="358">
        <v>0</v>
      </c>
      <c r="N2883" s="358">
        <v>0</v>
      </c>
      <c r="O2883" s="358">
        <f>IF(O2639,0,$D2883*(1+'General Inputs'!$C$4)^(O$3906-$K$3906))*'General Inputs'!$C$6</f>
        <v>284138.44199999998</v>
      </c>
      <c r="P2883" s="358">
        <f>IF(P2639,0,$D2883*(1+'General Inputs'!$C$4)^(P$3906-$K$3906))*'General Inputs'!$C$6</f>
        <v>289821.21083999996</v>
      </c>
      <c r="Q2883" s="358">
        <f>IF(Q2639,0,$D2883*(1+'General Inputs'!$C$4)^(Q$3906-$K$3906))*'General Inputs'!$C$6</f>
        <v>295617.63505679998</v>
      </c>
      <c r="R2883" s="358">
        <f>IF(R2639,0,$D2883*(1+'General Inputs'!$C$4)^(R$3906-$K$3906))*'General Inputs'!$C$6</f>
        <v>301529.98775793595</v>
      </c>
      <c r="S2883" s="358">
        <f>IF(S2639,0,$D2883*(1+'General Inputs'!$C$4)^(S$3906-$K$3906))*'General Inputs'!$C$6</f>
        <v>307560.58751309471</v>
      </c>
      <c r="T2883" s="358">
        <f>IF(T2639,0,$D2883*(1+'General Inputs'!$C$4)^(T$3906-$K$3906))*'General Inputs'!$C$6</f>
        <v>313711.79926335654</v>
      </c>
      <c r="U2883" s="358">
        <f>IF(U2639,0,$D2883*(1+'General Inputs'!$C$4)^(U$3906-$K$3906))*'General Inputs'!$C$6</f>
        <v>319986.03524862375</v>
      </c>
      <c r="V2883" s="358">
        <f>IF(V2639,0,$D2883*(1+'General Inputs'!$C$4)^(V$3906-$K$3906))*'General Inputs'!$C$6</f>
        <v>326385.75595359615</v>
      </c>
      <c r="W2883" s="358">
        <f>IF(W2639,0,$D2883*(1+'General Inputs'!$C$4)^(W$3906-$K$3906))*'General Inputs'!$C$6</f>
        <v>332913.47107266809</v>
      </c>
      <c r="X2883" s="358">
        <f>IF(X2639,0,$D2883*(1+'General Inputs'!$C$4)^(X$3906-$K$3906))*'General Inputs'!$C$6</f>
        <v>339571.74049412145</v>
      </c>
      <c r="Y2883" s="358">
        <f>IF(Y2639,0,$D2883*(1+'General Inputs'!$C$4)^(Y$3906-$K$3906))*'General Inputs'!$C$6</f>
        <v>346363.17530400393</v>
      </c>
      <c r="Z2883" s="358">
        <f>IF(Z2639,0,$D2883*(1+'General Inputs'!$C$4)^(Z$3906-$K$3906))*'General Inputs'!$C$6</f>
        <v>353290.43881008396</v>
      </c>
      <c r="AA2883" s="358">
        <f>IF(AA2639,0,$D2883*(1+'General Inputs'!$C$4)^(AA$3906-$K$3906))*'General Inputs'!$C$6</f>
        <v>360356.2475862857</v>
      </c>
      <c r="AB2883" s="358">
        <f>IF(AB2639,0,$D2883*(1+'General Inputs'!$C$4)^(AB$3906-$K$3906))*'General Inputs'!$C$6</f>
        <v>367563.37253801135</v>
      </c>
      <c r="AC2883" s="358">
        <f>IF(AC2639,0,$D2883*(1+'General Inputs'!$C$4)^(AC$3906-$K$3906))*'General Inputs'!$C$6</f>
        <v>374914.63998877158</v>
      </c>
      <c r="AD2883" s="358">
        <f>IF(AD2639,0,$D2883*(1+'General Inputs'!$C$4)^(AD$3906-$K$3906))*'General Inputs'!$C$6</f>
        <v>382412.93278854695</v>
      </c>
      <c r="AE2883" s="358">
        <f>IF(AE2639,0,$D2883*(1+'General Inputs'!$C$4)^(AE$3906-$K$3906))*'General Inputs'!$C$6</f>
        <v>390061.19144431798</v>
      </c>
      <c r="AF2883" s="358">
        <f>IF(AF2639,0,$D2883*(1+'General Inputs'!$C$4)^(AF$3906-$K$3906))*'General Inputs'!$C$6</f>
        <v>397862.41527320427</v>
      </c>
      <c r="AG2883" s="358">
        <f>IF(AG2639,0,$D2883*(1+'General Inputs'!$C$4)^(AG$3906-$K$3906))*'General Inputs'!$C$6</f>
        <v>405819.66357866843</v>
      </c>
      <c r="AH2883" s="358">
        <f>IF(AH2639,0,$D2883*(1+'General Inputs'!$C$4)^(AH$3906-$K$3906))*'General Inputs'!$C$6</f>
        <v>413936.05685024173</v>
      </c>
      <c r="AI2883" s="358">
        <f>IF(AI2639,0,$D2883*(1+'General Inputs'!$C$4)^(AI$3906-$K$3906))*'General Inputs'!$C$6</f>
        <v>422214.77798724658</v>
      </c>
      <c r="AJ2883" s="358">
        <f>IF(AJ2639,0,$D2883*(1+'General Inputs'!$C$4)^(AJ$3906-$K$3906))*'General Inputs'!$C$6</f>
        <v>430659.07354699151</v>
      </c>
    </row>
    <row r="2884" spans="1:36" x14ac:dyDescent="0.25">
      <c r="A2884" s="353" t="s">
        <v>261</v>
      </c>
      <c r="B2884" s="353" t="s">
        <v>361</v>
      </c>
      <c r="C2884" s="441">
        <f t="shared" si="2376"/>
        <v>5000</v>
      </c>
      <c r="D2884" s="397">
        <v>1750000</v>
      </c>
      <c r="E2884" s="397"/>
      <c r="F2884" s="397"/>
      <c r="G2884" s="397"/>
      <c r="H2884" s="397"/>
      <c r="I2884" s="476">
        <f t="shared" si="2377"/>
        <v>22</v>
      </c>
      <c r="J2884" s="476">
        <f t="shared" si="2378"/>
        <v>1</v>
      </c>
      <c r="K2884" s="358">
        <v>0</v>
      </c>
      <c r="L2884" s="358">
        <v>0</v>
      </c>
      <c r="M2884" s="358">
        <v>0</v>
      </c>
      <c r="N2884" s="358">
        <v>0</v>
      </c>
      <c r="O2884" s="358">
        <f>IF(O2640,0,$D2884*(1+'General Inputs'!$C$4)^(O$3906-$K$3906))*'General Inputs'!$C$6</f>
        <v>284138.44199999998</v>
      </c>
      <c r="P2884" s="358">
        <f>IF(P2640,0,$D2884*(1+'General Inputs'!$C$4)^(P$3906-$K$3906))*'General Inputs'!$C$6</f>
        <v>289821.21083999996</v>
      </c>
      <c r="Q2884" s="358">
        <f>IF(Q2640,0,$D2884*(1+'General Inputs'!$C$4)^(Q$3906-$K$3906))*'General Inputs'!$C$6</f>
        <v>295617.63505679998</v>
      </c>
      <c r="R2884" s="358">
        <f>IF(R2640,0,$D2884*(1+'General Inputs'!$C$4)^(R$3906-$K$3906))*'General Inputs'!$C$6</f>
        <v>301529.98775793595</v>
      </c>
      <c r="S2884" s="358">
        <f>IF(S2640,0,$D2884*(1+'General Inputs'!$C$4)^(S$3906-$K$3906))*'General Inputs'!$C$6</f>
        <v>307560.58751309471</v>
      </c>
      <c r="T2884" s="358">
        <f>IF(T2640,0,$D2884*(1+'General Inputs'!$C$4)^(T$3906-$K$3906))*'General Inputs'!$C$6</f>
        <v>313711.79926335654</v>
      </c>
      <c r="U2884" s="358">
        <f>IF(U2640,0,$D2884*(1+'General Inputs'!$C$4)^(U$3906-$K$3906))*'General Inputs'!$C$6</f>
        <v>319986.03524862375</v>
      </c>
      <c r="V2884" s="358">
        <f>IF(V2640,0,$D2884*(1+'General Inputs'!$C$4)^(V$3906-$K$3906))*'General Inputs'!$C$6</f>
        <v>326385.75595359615</v>
      </c>
      <c r="W2884" s="358">
        <f>IF(W2640,0,$D2884*(1+'General Inputs'!$C$4)^(W$3906-$K$3906))*'General Inputs'!$C$6</f>
        <v>332913.47107266809</v>
      </c>
      <c r="X2884" s="358">
        <f>IF(X2640,0,$D2884*(1+'General Inputs'!$C$4)^(X$3906-$K$3906))*'General Inputs'!$C$6</f>
        <v>339571.74049412145</v>
      </c>
      <c r="Y2884" s="358">
        <f>IF(Y2640,0,$D2884*(1+'General Inputs'!$C$4)^(Y$3906-$K$3906))*'General Inputs'!$C$6</f>
        <v>346363.17530400393</v>
      </c>
      <c r="Z2884" s="358">
        <f>IF(Z2640,0,$D2884*(1+'General Inputs'!$C$4)^(Z$3906-$K$3906))*'General Inputs'!$C$6</f>
        <v>353290.43881008396</v>
      </c>
      <c r="AA2884" s="358">
        <f>IF(AA2640,0,$D2884*(1+'General Inputs'!$C$4)^(AA$3906-$K$3906))*'General Inputs'!$C$6</f>
        <v>360356.2475862857</v>
      </c>
      <c r="AB2884" s="358">
        <f>IF(AB2640,0,$D2884*(1+'General Inputs'!$C$4)^(AB$3906-$K$3906))*'General Inputs'!$C$6</f>
        <v>367563.37253801135</v>
      </c>
      <c r="AC2884" s="358">
        <f>IF(AC2640,0,$D2884*(1+'General Inputs'!$C$4)^(AC$3906-$K$3906))*'General Inputs'!$C$6</f>
        <v>374914.63998877158</v>
      </c>
      <c r="AD2884" s="358">
        <f>IF(AD2640,0,$D2884*(1+'General Inputs'!$C$4)^(AD$3906-$K$3906))*'General Inputs'!$C$6</f>
        <v>382412.93278854695</v>
      </c>
      <c r="AE2884" s="358">
        <f>IF(AE2640,0,$D2884*(1+'General Inputs'!$C$4)^(AE$3906-$K$3906))*'General Inputs'!$C$6</f>
        <v>390061.19144431798</v>
      </c>
      <c r="AF2884" s="358">
        <f>IF(AF2640,0,$D2884*(1+'General Inputs'!$C$4)^(AF$3906-$K$3906))*'General Inputs'!$C$6</f>
        <v>397862.41527320427</v>
      </c>
      <c r="AG2884" s="358">
        <f>IF(AG2640,0,$D2884*(1+'General Inputs'!$C$4)^(AG$3906-$K$3906))*'General Inputs'!$C$6</f>
        <v>405819.66357866843</v>
      </c>
      <c r="AH2884" s="358">
        <f>IF(AH2640,0,$D2884*(1+'General Inputs'!$C$4)^(AH$3906-$K$3906))*'General Inputs'!$C$6</f>
        <v>413936.05685024173</v>
      </c>
      <c r="AI2884" s="358">
        <f>IF(AI2640,0,$D2884*(1+'General Inputs'!$C$4)^(AI$3906-$K$3906))*'General Inputs'!$C$6</f>
        <v>422214.77798724658</v>
      </c>
      <c r="AJ2884" s="358">
        <f>IF(AJ2640,0,$D2884*(1+'General Inputs'!$C$4)^(AJ$3906-$K$3906))*'General Inputs'!$C$6</f>
        <v>430659.07354699151</v>
      </c>
    </row>
    <row r="2885" spans="1:36" x14ac:dyDescent="0.25">
      <c r="A2885" s="353" t="s">
        <v>261</v>
      </c>
      <c r="B2885" s="353" t="s">
        <v>320</v>
      </c>
      <c r="C2885" s="441">
        <f t="shared" si="2376"/>
        <v>3750</v>
      </c>
      <c r="D2885" s="397">
        <v>1750000</v>
      </c>
      <c r="E2885" s="397"/>
      <c r="F2885" s="397"/>
      <c r="G2885" s="397"/>
      <c r="H2885" s="397"/>
      <c r="I2885" s="476">
        <f t="shared" si="2377"/>
        <v>22</v>
      </c>
      <c r="J2885" s="476">
        <f t="shared" si="2378"/>
        <v>1</v>
      </c>
      <c r="K2885" s="358">
        <v>0</v>
      </c>
      <c r="L2885" s="358">
        <v>0</v>
      </c>
      <c r="M2885" s="358">
        <v>0</v>
      </c>
      <c r="N2885" s="358">
        <v>0</v>
      </c>
      <c r="O2885" s="358">
        <f>IF(O2641,0,$D2885*(1+'General Inputs'!$C$4)^(O$3906-$K$3906))*'General Inputs'!$C$6</f>
        <v>284138.44199999998</v>
      </c>
      <c r="P2885" s="358">
        <f>IF(P2641,0,$D2885*(1+'General Inputs'!$C$4)^(P$3906-$K$3906))*'General Inputs'!$C$6</f>
        <v>289821.21083999996</v>
      </c>
      <c r="Q2885" s="358">
        <f>IF(Q2641,0,$D2885*(1+'General Inputs'!$C$4)^(Q$3906-$K$3906))*'General Inputs'!$C$6</f>
        <v>295617.63505679998</v>
      </c>
      <c r="R2885" s="358">
        <f>IF(R2641,0,$D2885*(1+'General Inputs'!$C$4)^(R$3906-$K$3906))*'General Inputs'!$C$6</f>
        <v>301529.98775793595</v>
      </c>
      <c r="S2885" s="358">
        <f>IF(S2641,0,$D2885*(1+'General Inputs'!$C$4)^(S$3906-$K$3906))*'General Inputs'!$C$6</f>
        <v>307560.58751309471</v>
      </c>
      <c r="T2885" s="358">
        <f>IF(T2641,0,$D2885*(1+'General Inputs'!$C$4)^(T$3906-$K$3906))*'General Inputs'!$C$6</f>
        <v>313711.79926335654</v>
      </c>
      <c r="U2885" s="358">
        <f>IF(U2641,0,$D2885*(1+'General Inputs'!$C$4)^(U$3906-$K$3906))*'General Inputs'!$C$6</f>
        <v>319986.03524862375</v>
      </c>
      <c r="V2885" s="358">
        <f>IF(V2641,0,$D2885*(1+'General Inputs'!$C$4)^(V$3906-$K$3906))*'General Inputs'!$C$6</f>
        <v>326385.75595359615</v>
      </c>
      <c r="W2885" s="358">
        <f>IF(W2641,0,$D2885*(1+'General Inputs'!$C$4)^(W$3906-$K$3906))*'General Inputs'!$C$6</f>
        <v>332913.47107266809</v>
      </c>
      <c r="X2885" s="358">
        <f>IF(X2641,0,$D2885*(1+'General Inputs'!$C$4)^(X$3906-$K$3906))*'General Inputs'!$C$6</f>
        <v>339571.74049412145</v>
      </c>
      <c r="Y2885" s="358">
        <f>IF(Y2641,0,$D2885*(1+'General Inputs'!$C$4)^(Y$3906-$K$3906))*'General Inputs'!$C$6</f>
        <v>346363.17530400393</v>
      </c>
      <c r="Z2885" s="358">
        <f>IF(Z2641,0,$D2885*(1+'General Inputs'!$C$4)^(Z$3906-$K$3906))*'General Inputs'!$C$6</f>
        <v>353290.43881008396</v>
      </c>
      <c r="AA2885" s="358">
        <f>IF(AA2641,0,$D2885*(1+'General Inputs'!$C$4)^(AA$3906-$K$3906))*'General Inputs'!$C$6</f>
        <v>360356.2475862857</v>
      </c>
      <c r="AB2885" s="358">
        <f>IF(AB2641,0,$D2885*(1+'General Inputs'!$C$4)^(AB$3906-$K$3906))*'General Inputs'!$C$6</f>
        <v>367563.37253801135</v>
      </c>
      <c r="AC2885" s="358">
        <f>IF(AC2641,0,$D2885*(1+'General Inputs'!$C$4)^(AC$3906-$K$3906))*'General Inputs'!$C$6</f>
        <v>374914.63998877158</v>
      </c>
      <c r="AD2885" s="358">
        <f>IF(AD2641,0,$D2885*(1+'General Inputs'!$C$4)^(AD$3906-$K$3906))*'General Inputs'!$C$6</f>
        <v>382412.93278854695</v>
      </c>
      <c r="AE2885" s="358">
        <f>IF(AE2641,0,$D2885*(1+'General Inputs'!$C$4)^(AE$3906-$K$3906))*'General Inputs'!$C$6</f>
        <v>390061.19144431798</v>
      </c>
      <c r="AF2885" s="358">
        <f>IF(AF2641,0,$D2885*(1+'General Inputs'!$C$4)^(AF$3906-$K$3906))*'General Inputs'!$C$6</f>
        <v>397862.41527320427</v>
      </c>
      <c r="AG2885" s="358">
        <f>IF(AG2641,0,$D2885*(1+'General Inputs'!$C$4)^(AG$3906-$K$3906))*'General Inputs'!$C$6</f>
        <v>405819.66357866843</v>
      </c>
      <c r="AH2885" s="358">
        <f>IF(AH2641,0,$D2885*(1+'General Inputs'!$C$4)^(AH$3906-$K$3906))*'General Inputs'!$C$6</f>
        <v>413936.05685024173</v>
      </c>
      <c r="AI2885" s="358">
        <f>IF(AI2641,0,$D2885*(1+'General Inputs'!$C$4)^(AI$3906-$K$3906))*'General Inputs'!$C$6</f>
        <v>422214.77798724658</v>
      </c>
      <c r="AJ2885" s="358">
        <f>IF(AJ2641,0,$D2885*(1+'General Inputs'!$C$4)^(AJ$3906-$K$3906))*'General Inputs'!$C$6</f>
        <v>430659.07354699151</v>
      </c>
    </row>
    <row r="2886" spans="1:36" x14ac:dyDescent="0.25">
      <c r="A2886" s="353" t="s">
        <v>493</v>
      </c>
      <c r="B2886" s="353" t="s">
        <v>493</v>
      </c>
      <c r="C2886" s="441">
        <f t="shared" si="2376"/>
        <v>1500</v>
      </c>
      <c r="D2886" s="397">
        <v>1750000</v>
      </c>
      <c r="E2886" s="397"/>
      <c r="F2886" s="397"/>
      <c r="G2886" s="397"/>
      <c r="H2886" s="397"/>
      <c r="I2886" s="476">
        <f t="shared" si="2377"/>
        <v>22</v>
      </c>
      <c r="J2886" s="476">
        <f t="shared" si="2378"/>
        <v>1</v>
      </c>
      <c r="K2886" s="358">
        <v>0</v>
      </c>
      <c r="L2886" s="358">
        <v>0</v>
      </c>
      <c r="M2886" s="358">
        <v>0</v>
      </c>
      <c r="N2886" s="358">
        <v>0</v>
      </c>
      <c r="O2886" s="358">
        <f>IF(O2642,0,$D2886*(1+'General Inputs'!$C$4)^(O$3906-$K$3906))*'General Inputs'!$C$6</f>
        <v>284138.44199999998</v>
      </c>
      <c r="P2886" s="358">
        <f>IF(P2642,0,$D2886*(1+'General Inputs'!$C$4)^(P$3906-$K$3906))*'General Inputs'!$C$6</f>
        <v>289821.21083999996</v>
      </c>
      <c r="Q2886" s="358">
        <f>IF(Q2642,0,$D2886*(1+'General Inputs'!$C$4)^(Q$3906-$K$3906))*'General Inputs'!$C$6</f>
        <v>295617.63505679998</v>
      </c>
      <c r="R2886" s="358">
        <f>IF(R2642,0,$D2886*(1+'General Inputs'!$C$4)^(R$3906-$K$3906))*'General Inputs'!$C$6</f>
        <v>301529.98775793595</v>
      </c>
      <c r="S2886" s="358">
        <f>IF(S2642,0,$D2886*(1+'General Inputs'!$C$4)^(S$3906-$K$3906))*'General Inputs'!$C$6</f>
        <v>307560.58751309471</v>
      </c>
      <c r="T2886" s="358">
        <f>IF(T2642,0,$D2886*(1+'General Inputs'!$C$4)^(T$3906-$K$3906))*'General Inputs'!$C$6</f>
        <v>313711.79926335654</v>
      </c>
      <c r="U2886" s="358">
        <f>IF(U2642,0,$D2886*(1+'General Inputs'!$C$4)^(U$3906-$K$3906))*'General Inputs'!$C$6</f>
        <v>319986.03524862375</v>
      </c>
      <c r="V2886" s="358">
        <f>IF(V2642,0,$D2886*(1+'General Inputs'!$C$4)^(V$3906-$K$3906))*'General Inputs'!$C$6</f>
        <v>326385.75595359615</v>
      </c>
      <c r="W2886" s="358">
        <f>IF(W2642,0,$D2886*(1+'General Inputs'!$C$4)^(W$3906-$K$3906))*'General Inputs'!$C$6</f>
        <v>332913.47107266809</v>
      </c>
      <c r="X2886" s="358">
        <f>IF(X2642,0,$D2886*(1+'General Inputs'!$C$4)^(X$3906-$K$3906))*'General Inputs'!$C$6</f>
        <v>339571.74049412145</v>
      </c>
      <c r="Y2886" s="358">
        <f>IF(Y2642,0,$D2886*(1+'General Inputs'!$C$4)^(Y$3906-$K$3906))*'General Inputs'!$C$6</f>
        <v>346363.17530400393</v>
      </c>
      <c r="Z2886" s="358">
        <f>IF(Z2642,0,$D2886*(1+'General Inputs'!$C$4)^(Z$3906-$K$3906))*'General Inputs'!$C$6</f>
        <v>353290.43881008396</v>
      </c>
      <c r="AA2886" s="358">
        <f>IF(AA2642,0,$D2886*(1+'General Inputs'!$C$4)^(AA$3906-$K$3906))*'General Inputs'!$C$6</f>
        <v>360356.2475862857</v>
      </c>
      <c r="AB2886" s="358">
        <f>IF(AB2642,0,$D2886*(1+'General Inputs'!$C$4)^(AB$3906-$K$3906))*'General Inputs'!$C$6</f>
        <v>367563.37253801135</v>
      </c>
      <c r="AC2886" s="358">
        <f>IF(AC2642,0,$D2886*(1+'General Inputs'!$C$4)^(AC$3906-$K$3906))*'General Inputs'!$C$6</f>
        <v>374914.63998877158</v>
      </c>
      <c r="AD2886" s="358">
        <f>IF(AD2642,0,$D2886*(1+'General Inputs'!$C$4)^(AD$3906-$K$3906))*'General Inputs'!$C$6</f>
        <v>382412.93278854695</v>
      </c>
      <c r="AE2886" s="358">
        <f>IF(AE2642,0,$D2886*(1+'General Inputs'!$C$4)^(AE$3906-$K$3906))*'General Inputs'!$C$6</f>
        <v>390061.19144431798</v>
      </c>
      <c r="AF2886" s="358">
        <f>IF(AF2642,0,$D2886*(1+'General Inputs'!$C$4)^(AF$3906-$K$3906))*'General Inputs'!$C$6</f>
        <v>397862.41527320427</v>
      </c>
      <c r="AG2886" s="358">
        <f>IF(AG2642,0,$D2886*(1+'General Inputs'!$C$4)^(AG$3906-$K$3906))*'General Inputs'!$C$6</f>
        <v>405819.66357866843</v>
      </c>
      <c r="AH2886" s="358">
        <f>IF(AH2642,0,$D2886*(1+'General Inputs'!$C$4)^(AH$3906-$K$3906))*'General Inputs'!$C$6</f>
        <v>413936.05685024173</v>
      </c>
      <c r="AI2886" s="358">
        <f>IF(AI2642,0,$D2886*(1+'General Inputs'!$C$4)^(AI$3906-$K$3906))*'General Inputs'!$C$6</f>
        <v>422214.77798724658</v>
      </c>
      <c r="AJ2886" s="358">
        <f>IF(AJ2642,0,$D2886*(1+'General Inputs'!$C$4)^(AJ$3906-$K$3906))*'General Inputs'!$C$6</f>
        <v>430659.07354699151</v>
      </c>
    </row>
    <row r="2887" spans="1:36" x14ac:dyDescent="0.25">
      <c r="A2887" s="353" t="s">
        <v>262</v>
      </c>
      <c r="B2887" s="353" t="s">
        <v>319</v>
      </c>
      <c r="C2887" s="441">
        <f t="shared" si="2376"/>
        <v>20000</v>
      </c>
      <c r="D2887" s="397">
        <v>8000000</v>
      </c>
      <c r="E2887" s="397"/>
      <c r="F2887" s="397"/>
      <c r="G2887" s="397"/>
      <c r="H2887" s="397"/>
      <c r="I2887" s="476">
        <f t="shared" si="2377"/>
        <v>22</v>
      </c>
      <c r="J2887" s="476">
        <f t="shared" si="2378"/>
        <v>1</v>
      </c>
      <c r="K2887" s="358">
        <v>0</v>
      </c>
      <c r="L2887" s="358">
        <v>0</v>
      </c>
      <c r="M2887" s="358">
        <v>0</v>
      </c>
      <c r="N2887" s="358">
        <v>0</v>
      </c>
      <c r="O2887" s="358">
        <f>IF(O2643,0,$D2887*(1+'General Inputs'!$C$4)^(O$3906-$K$3906))*'General Inputs'!$C$6</f>
        <v>1298918.5919999999</v>
      </c>
      <c r="P2887" s="358">
        <f>IF(P2643,0,$D2887*(1+'General Inputs'!$C$4)^(P$3906-$K$3906))*'General Inputs'!$C$6</f>
        <v>1324896.9638399999</v>
      </c>
      <c r="Q2887" s="358">
        <f>IF(Q2643,0,$D2887*(1+'General Inputs'!$C$4)^(Q$3906-$K$3906))*'General Inputs'!$C$6</f>
        <v>1351394.9031168001</v>
      </c>
      <c r="R2887" s="358">
        <f>IF(R2643,0,$D2887*(1+'General Inputs'!$C$4)^(R$3906-$K$3906))*'General Inputs'!$C$6</f>
        <v>1378422.8011791357</v>
      </c>
      <c r="S2887" s="358">
        <f>IF(S2643,0,$D2887*(1+'General Inputs'!$C$4)^(S$3906-$K$3906))*'General Inputs'!$C$6</f>
        <v>1405991.2572027186</v>
      </c>
      <c r="T2887" s="358">
        <f>IF(T2643,0,$D2887*(1+'General Inputs'!$C$4)^(T$3906-$K$3906))*'General Inputs'!$C$6</f>
        <v>1434111.082346773</v>
      </c>
      <c r="U2887" s="358">
        <f>IF(U2643,0,$D2887*(1+'General Inputs'!$C$4)^(U$3906-$K$3906))*'General Inputs'!$C$6</f>
        <v>1462793.3039937085</v>
      </c>
      <c r="V2887" s="358">
        <f>IF(V2643,0,$D2887*(1+'General Inputs'!$C$4)^(V$3906-$K$3906))*'General Inputs'!$C$6</f>
        <v>1492049.1700735826</v>
      </c>
      <c r="W2887" s="358">
        <f>IF(W2643,0,$D2887*(1+'General Inputs'!$C$4)^(W$3906-$K$3906))*'General Inputs'!$C$6</f>
        <v>1521890.1534750543</v>
      </c>
      <c r="X2887" s="358">
        <f>IF(X2643,0,$D2887*(1+'General Inputs'!$C$4)^(X$3906-$K$3906))*'General Inputs'!$C$6</f>
        <v>1552327.9565445553</v>
      </c>
      <c r="Y2887" s="358">
        <f>IF(Y2643,0,$D2887*(1+'General Inputs'!$C$4)^(Y$3906-$K$3906))*'General Inputs'!$C$6</f>
        <v>1583374.5156754467</v>
      </c>
      <c r="Z2887" s="358">
        <f>IF(Z2643,0,$D2887*(1+'General Inputs'!$C$4)^(Z$3906-$K$3906))*'General Inputs'!$C$6</f>
        <v>1615042.0059889548</v>
      </c>
      <c r="AA2887" s="358">
        <f>IF(AA2643,0,$D2887*(1+'General Inputs'!$C$4)^(AA$3906-$K$3906))*'General Inputs'!$C$6</f>
        <v>1647342.8461087344</v>
      </c>
      <c r="AB2887" s="358">
        <f>IF(AB2643,0,$D2887*(1+'General Inputs'!$C$4)^(AB$3906-$K$3906))*'General Inputs'!$C$6</f>
        <v>1680289.7030309094</v>
      </c>
      <c r="AC2887" s="358">
        <f>IF(AC2643,0,$D2887*(1+'General Inputs'!$C$4)^(AC$3906-$K$3906))*'General Inputs'!$C$6</f>
        <v>1713895.4970915273</v>
      </c>
      <c r="AD2887" s="358">
        <f>IF(AD2643,0,$D2887*(1+'General Inputs'!$C$4)^(AD$3906-$K$3906))*'General Inputs'!$C$6</f>
        <v>1748173.4070333578</v>
      </c>
      <c r="AE2887" s="358">
        <f>IF(AE2643,0,$D2887*(1+'General Inputs'!$C$4)^(AE$3906-$K$3906))*'General Inputs'!$C$6</f>
        <v>1783136.8751740248</v>
      </c>
      <c r="AF2887" s="358">
        <f>IF(AF2643,0,$D2887*(1+'General Inputs'!$C$4)^(AF$3906-$K$3906))*'General Inputs'!$C$6</f>
        <v>1818799.6126775055</v>
      </c>
      <c r="AG2887" s="358">
        <f>IF(AG2643,0,$D2887*(1+'General Inputs'!$C$4)^(AG$3906-$K$3906))*'General Inputs'!$C$6</f>
        <v>1855175.6049310556</v>
      </c>
      <c r="AH2887" s="358">
        <f>IF(AH2643,0,$D2887*(1+'General Inputs'!$C$4)^(AH$3906-$K$3906))*'General Inputs'!$C$6</f>
        <v>1892279.1170296762</v>
      </c>
      <c r="AI2887" s="358">
        <f>IF(AI2643,0,$D2887*(1+'General Inputs'!$C$4)^(AI$3906-$K$3906))*'General Inputs'!$C$6</f>
        <v>1930124.6993702701</v>
      </c>
      <c r="AJ2887" s="358">
        <f>IF(AJ2643,0,$D2887*(1+'General Inputs'!$C$4)^(AJ$3906-$K$3906))*'General Inputs'!$C$6</f>
        <v>1968727.1933576753</v>
      </c>
    </row>
    <row r="2888" spans="1:36" x14ac:dyDescent="0.25">
      <c r="A2888" s="353" t="s">
        <v>262</v>
      </c>
      <c r="B2888" s="353" t="s">
        <v>308</v>
      </c>
      <c r="C2888" s="441">
        <f t="shared" si="2376"/>
        <v>20000</v>
      </c>
      <c r="D2888" s="397">
        <v>8000000</v>
      </c>
      <c r="E2888" s="397"/>
      <c r="F2888" s="397"/>
      <c r="G2888" s="397"/>
      <c r="H2888" s="397"/>
      <c r="I2888" s="476">
        <f t="shared" si="2377"/>
        <v>22</v>
      </c>
      <c r="J2888" s="476">
        <f t="shared" si="2378"/>
        <v>1</v>
      </c>
      <c r="K2888" s="358">
        <v>0</v>
      </c>
      <c r="L2888" s="358">
        <v>0</v>
      </c>
      <c r="M2888" s="358">
        <v>0</v>
      </c>
      <c r="N2888" s="358">
        <v>0</v>
      </c>
      <c r="O2888" s="358">
        <f>IF(O2644,0,$D2888*(1+'General Inputs'!$C$4)^(O$3906-$K$3906))*'General Inputs'!$C$6</f>
        <v>1298918.5919999999</v>
      </c>
      <c r="P2888" s="358">
        <f>IF(P2644,0,$D2888*(1+'General Inputs'!$C$4)^(P$3906-$K$3906))*'General Inputs'!$C$6</f>
        <v>1324896.9638399999</v>
      </c>
      <c r="Q2888" s="358">
        <f>IF(Q2644,0,$D2888*(1+'General Inputs'!$C$4)^(Q$3906-$K$3906))*'General Inputs'!$C$6</f>
        <v>1351394.9031168001</v>
      </c>
      <c r="R2888" s="358">
        <f>IF(R2644,0,$D2888*(1+'General Inputs'!$C$4)^(R$3906-$K$3906))*'General Inputs'!$C$6</f>
        <v>1378422.8011791357</v>
      </c>
      <c r="S2888" s="358">
        <f>IF(S2644,0,$D2888*(1+'General Inputs'!$C$4)^(S$3906-$K$3906))*'General Inputs'!$C$6</f>
        <v>1405991.2572027186</v>
      </c>
      <c r="T2888" s="358">
        <f>IF(T2644,0,$D2888*(1+'General Inputs'!$C$4)^(T$3906-$K$3906))*'General Inputs'!$C$6</f>
        <v>1434111.082346773</v>
      </c>
      <c r="U2888" s="358">
        <f>IF(U2644,0,$D2888*(1+'General Inputs'!$C$4)^(U$3906-$K$3906))*'General Inputs'!$C$6</f>
        <v>1462793.3039937085</v>
      </c>
      <c r="V2888" s="358">
        <f>IF(V2644,0,$D2888*(1+'General Inputs'!$C$4)^(V$3906-$K$3906))*'General Inputs'!$C$6</f>
        <v>1492049.1700735826</v>
      </c>
      <c r="W2888" s="358">
        <f>IF(W2644,0,$D2888*(1+'General Inputs'!$C$4)^(W$3906-$K$3906))*'General Inputs'!$C$6</f>
        <v>1521890.1534750543</v>
      </c>
      <c r="X2888" s="358">
        <f>IF(X2644,0,$D2888*(1+'General Inputs'!$C$4)^(X$3906-$K$3906))*'General Inputs'!$C$6</f>
        <v>1552327.9565445553</v>
      </c>
      <c r="Y2888" s="358">
        <f>IF(Y2644,0,$D2888*(1+'General Inputs'!$C$4)^(Y$3906-$K$3906))*'General Inputs'!$C$6</f>
        <v>1583374.5156754467</v>
      </c>
      <c r="Z2888" s="358">
        <f>IF(Z2644,0,$D2888*(1+'General Inputs'!$C$4)^(Z$3906-$K$3906))*'General Inputs'!$C$6</f>
        <v>1615042.0059889548</v>
      </c>
      <c r="AA2888" s="358">
        <f>IF(AA2644,0,$D2888*(1+'General Inputs'!$C$4)^(AA$3906-$K$3906))*'General Inputs'!$C$6</f>
        <v>1647342.8461087344</v>
      </c>
      <c r="AB2888" s="358">
        <f>IF(AB2644,0,$D2888*(1+'General Inputs'!$C$4)^(AB$3906-$K$3906))*'General Inputs'!$C$6</f>
        <v>1680289.7030309094</v>
      </c>
      <c r="AC2888" s="358">
        <f>IF(AC2644,0,$D2888*(1+'General Inputs'!$C$4)^(AC$3906-$K$3906))*'General Inputs'!$C$6</f>
        <v>1713895.4970915273</v>
      </c>
      <c r="AD2888" s="358">
        <f>IF(AD2644,0,$D2888*(1+'General Inputs'!$C$4)^(AD$3906-$K$3906))*'General Inputs'!$C$6</f>
        <v>1748173.4070333578</v>
      </c>
      <c r="AE2888" s="358">
        <f>IF(AE2644,0,$D2888*(1+'General Inputs'!$C$4)^(AE$3906-$K$3906))*'General Inputs'!$C$6</f>
        <v>1783136.8751740248</v>
      </c>
      <c r="AF2888" s="358">
        <f>IF(AF2644,0,$D2888*(1+'General Inputs'!$C$4)^(AF$3906-$K$3906))*'General Inputs'!$C$6</f>
        <v>1818799.6126775055</v>
      </c>
      <c r="AG2888" s="358">
        <f>IF(AG2644,0,$D2888*(1+'General Inputs'!$C$4)^(AG$3906-$K$3906))*'General Inputs'!$C$6</f>
        <v>1855175.6049310556</v>
      </c>
      <c r="AH2888" s="358">
        <f>IF(AH2644,0,$D2888*(1+'General Inputs'!$C$4)^(AH$3906-$K$3906))*'General Inputs'!$C$6</f>
        <v>1892279.1170296762</v>
      </c>
      <c r="AI2888" s="358">
        <f>IF(AI2644,0,$D2888*(1+'General Inputs'!$C$4)^(AI$3906-$K$3906))*'General Inputs'!$C$6</f>
        <v>1930124.6993702701</v>
      </c>
      <c r="AJ2888" s="358">
        <f>IF(AJ2644,0,$D2888*(1+'General Inputs'!$C$4)^(AJ$3906-$K$3906))*'General Inputs'!$C$6</f>
        <v>1968727.1933576753</v>
      </c>
    </row>
    <row r="2889" spans="1:36" x14ac:dyDescent="0.25">
      <c r="A2889" s="353" t="s">
        <v>262</v>
      </c>
      <c r="B2889" s="353" t="s">
        <v>331</v>
      </c>
      <c r="C2889" s="441">
        <f t="shared" si="2376"/>
        <v>20000</v>
      </c>
      <c r="D2889" s="397">
        <v>8000000</v>
      </c>
      <c r="E2889" s="397"/>
      <c r="F2889" s="397"/>
      <c r="G2889" s="397"/>
      <c r="H2889" s="397"/>
      <c r="I2889" s="476">
        <f t="shared" si="2377"/>
        <v>22</v>
      </c>
      <c r="J2889" s="476">
        <f t="shared" si="2378"/>
        <v>1</v>
      </c>
      <c r="K2889" s="358">
        <v>0</v>
      </c>
      <c r="L2889" s="358">
        <v>0</v>
      </c>
      <c r="M2889" s="358">
        <v>0</v>
      </c>
      <c r="N2889" s="358">
        <v>0</v>
      </c>
      <c r="O2889" s="358">
        <f>IF(O2645,0,$D2889*(1+'General Inputs'!$C$4)^(O$3906-$K$3906))*'General Inputs'!$C$6</f>
        <v>1298918.5919999999</v>
      </c>
      <c r="P2889" s="358">
        <f>IF(P2645,0,$D2889*(1+'General Inputs'!$C$4)^(P$3906-$K$3906))*'General Inputs'!$C$6</f>
        <v>1324896.9638399999</v>
      </c>
      <c r="Q2889" s="358">
        <f>IF(Q2645,0,$D2889*(1+'General Inputs'!$C$4)^(Q$3906-$K$3906))*'General Inputs'!$C$6</f>
        <v>1351394.9031168001</v>
      </c>
      <c r="R2889" s="358">
        <f>IF(R2645,0,$D2889*(1+'General Inputs'!$C$4)^(R$3906-$K$3906))*'General Inputs'!$C$6</f>
        <v>1378422.8011791357</v>
      </c>
      <c r="S2889" s="358">
        <f>IF(S2645,0,$D2889*(1+'General Inputs'!$C$4)^(S$3906-$K$3906))*'General Inputs'!$C$6</f>
        <v>1405991.2572027186</v>
      </c>
      <c r="T2889" s="358">
        <f>IF(T2645,0,$D2889*(1+'General Inputs'!$C$4)^(T$3906-$K$3906))*'General Inputs'!$C$6</f>
        <v>1434111.082346773</v>
      </c>
      <c r="U2889" s="358">
        <f>IF(U2645,0,$D2889*(1+'General Inputs'!$C$4)^(U$3906-$K$3906))*'General Inputs'!$C$6</f>
        <v>1462793.3039937085</v>
      </c>
      <c r="V2889" s="358">
        <f>IF(V2645,0,$D2889*(1+'General Inputs'!$C$4)^(V$3906-$K$3906))*'General Inputs'!$C$6</f>
        <v>1492049.1700735826</v>
      </c>
      <c r="W2889" s="358">
        <f>IF(W2645,0,$D2889*(1+'General Inputs'!$C$4)^(W$3906-$K$3906))*'General Inputs'!$C$6</f>
        <v>1521890.1534750543</v>
      </c>
      <c r="X2889" s="358">
        <f>IF(X2645,0,$D2889*(1+'General Inputs'!$C$4)^(X$3906-$K$3906))*'General Inputs'!$C$6</f>
        <v>1552327.9565445553</v>
      </c>
      <c r="Y2889" s="358">
        <f>IF(Y2645,0,$D2889*(1+'General Inputs'!$C$4)^(Y$3906-$K$3906))*'General Inputs'!$C$6</f>
        <v>1583374.5156754467</v>
      </c>
      <c r="Z2889" s="358">
        <f>IF(Z2645,0,$D2889*(1+'General Inputs'!$C$4)^(Z$3906-$K$3906))*'General Inputs'!$C$6</f>
        <v>1615042.0059889548</v>
      </c>
      <c r="AA2889" s="358">
        <f>IF(AA2645,0,$D2889*(1+'General Inputs'!$C$4)^(AA$3906-$K$3906))*'General Inputs'!$C$6</f>
        <v>1647342.8461087344</v>
      </c>
      <c r="AB2889" s="358">
        <f>IF(AB2645,0,$D2889*(1+'General Inputs'!$C$4)^(AB$3906-$K$3906))*'General Inputs'!$C$6</f>
        <v>1680289.7030309094</v>
      </c>
      <c r="AC2889" s="358">
        <f>IF(AC2645,0,$D2889*(1+'General Inputs'!$C$4)^(AC$3906-$K$3906))*'General Inputs'!$C$6</f>
        <v>1713895.4970915273</v>
      </c>
      <c r="AD2889" s="358">
        <f>IF(AD2645,0,$D2889*(1+'General Inputs'!$C$4)^(AD$3906-$K$3906))*'General Inputs'!$C$6</f>
        <v>1748173.4070333578</v>
      </c>
      <c r="AE2889" s="358">
        <f>IF(AE2645,0,$D2889*(1+'General Inputs'!$C$4)^(AE$3906-$K$3906))*'General Inputs'!$C$6</f>
        <v>1783136.8751740248</v>
      </c>
      <c r="AF2889" s="358">
        <f>IF(AF2645,0,$D2889*(1+'General Inputs'!$C$4)^(AF$3906-$K$3906))*'General Inputs'!$C$6</f>
        <v>1818799.6126775055</v>
      </c>
      <c r="AG2889" s="358">
        <f>IF(AG2645,0,$D2889*(1+'General Inputs'!$C$4)^(AG$3906-$K$3906))*'General Inputs'!$C$6</f>
        <v>1855175.6049310556</v>
      </c>
      <c r="AH2889" s="358">
        <f>IF(AH2645,0,$D2889*(1+'General Inputs'!$C$4)^(AH$3906-$K$3906))*'General Inputs'!$C$6</f>
        <v>1892279.1170296762</v>
      </c>
      <c r="AI2889" s="358">
        <f>IF(AI2645,0,$D2889*(1+'General Inputs'!$C$4)^(AI$3906-$K$3906))*'General Inputs'!$C$6</f>
        <v>1930124.6993702701</v>
      </c>
      <c r="AJ2889" s="358">
        <f>IF(AJ2645,0,$D2889*(1+'General Inputs'!$C$4)^(AJ$3906-$K$3906))*'General Inputs'!$C$6</f>
        <v>1968727.1933576753</v>
      </c>
    </row>
    <row r="2890" spans="1:36" x14ac:dyDescent="0.25">
      <c r="A2890" s="353" t="s">
        <v>339</v>
      </c>
      <c r="B2890" s="353" t="s">
        <v>339</v>
      </c>
      <c r="C2890" s="441">
        <f t="shared" si="2376"/>
        <v>1000</v>
      </c>
      <c r="D2890" s="397">
        <v>500000</v>
      </c>
      <c r="E2890" s="397"/>
      <c r="F2890" s="397"/>
      <c r="G2890" s="397"/>
      <c r="H2890" s="397"/>
      <c r="I2890" s="476">
        <f t="shared" si="2377"/>
        <v>22</v>
      </c>
      <c r="J2890" s="476">
        <f t="shared" si="2378"/>
        <v>1</v>
      </c>
      <c r="K2890" s="358">
        <v>0</v>
      </c>
      <c r="L2890" s="358">
        <v>0</v>
      </c>
      <c r="M2890" s="358">
        <v>0</v>
      </c>
      <c r="N2890" s="358">
        <v>0</v>
      </c>
      <c r="O2890" s="358">
        <f>IF(O2646,0,$D2890*(1+'General Inputs'!$C$4)^(O$3906-$K$3906))*'General Inputs'!$C$6</f>
        <v>81182.411999999997</v>
      </c>
      <c r="P2890" s="358">
        <f>IF(P2646,0,$D2890*(1+'General Inputs'!$C$4)^(P$3906-$K$3906))*'General Inputs'!$C$6</f>
        <v>82806.060239999992</v>
      </c>
      <c r="Q2890" s="358">
        <f>IF(Q2646,0,$D2890*(1+'General Inputs'!$C$4)^(Q$3906-$K$3906))*'General Inputs'!$C$6</f>
        <v>84462.181444800008</v>
      </c>
      <c r="R2890" s="358">
        <f>IF(R2646,0,$D2890*(1+'General Inputs'!$C$4)^(R$3906-$K$3906))*'General Inputs'!$C$6</f>
        <v>86151.42507369598</v>
      </c>
      <c r="S2890" s="358">
        <f>IF(S2646,0,$D2890*(1+'General Inputs'!$C$4)^(S$3906-$K$3906))*'General Inputs'!$C$6</f>
        <v>87874.453575169915</v>
      </c>
      <c r="T2890" s="358">
        <f>IF(T2646,0,$D2890*(1+'General Inputs'!$C$4)^(T$3906-$K$3906))*'General Inputs'!$C$6</f>
        <v>89631.942646673313</v>
      </c>
      <c r="U2890" s="358">
        <f>IF(U2646,0,$D2890*(1+'General Inputs'!$C$4)^(U$3906-$K$3906))*'General Inputs'!$C$6</f>
        <v>91424.581499606778</v>
      </c>
      <c r="V2890" s="358">
        <f>IF(V2646,0,$D2890*(1+'General Inputs'!$C$4)^(V$3906-$K$3906))*'General Inputs'!$C$6</f>
        <v>93253.07312959891</v>
      </c>
      <c r="W2890" s="358">
        <f>IF(W2646,0,$D2890*(1+'General Inputs'!$C$4)^(W$3906-$K$3906))*'General Inputs'!$C$6</f>
        <v>95118.134592190894</v>
      </c>
      <c r="X2890" s="358">
        <f>IF(X2646,0,$D2890*(1+'General Inputs'!$C$4)^(X$3906-$K$3906))*'General Inputs'!$C$6</f>
        <v>97020.497284034704</v>
      </c>
      <c r="Y2890" s="358">
        <f>IF(Y2646,0,$D2890*(1+'General Inputs'!$C$4)^(Y$3906-$K$3906))*'General Inputs'!$C$6</f>
        <v>98960.90722971542</v>
      </c>
      <c r="Z2890" s="358">
        <f>IF(Z2646,0,$D2890*(1+'General Inputs'!$C$4)^(Z$3906-$K$3906))*'General Inputs'!$C$6</f>
        <v>100940.12537430967</v>
      </c>
      <c r="AA2890" s="358">
        <f>IF(AA2646,0,$D2890*(1+'General Inputs'!$C$4)^(AA$3906-$K$3906))*'General Inputs'!$C$6</f>
        <v>102958.9278817959</v>
      </c>
      <c r="AB2890" s="358">
        <f>IF(AB2646,0,$D2890*(1+'General Inputs'!$C$4)^(AB$3906-$K$3906))*'General Inputs'!$C$6</f>
        <v>105018.10643943184</v>
      </c>
      <c r="AC2890" s="358">
        <f>IF(AC2646,0,$D2890*(1+'General Inputs'!$C$4)^(AC$3906-$K$3906))*'General Inputs'!$C$6</f>
        <v>107118.46856822046</v>
      </c>
      <c r="AD2890" s="358">
        <f>IF(AD2646,0,$D2890*(1+'General Inputs'!$C$4)^(AD$3906-$K$3906))*'General Inputs'!$C$6</f>
        <v>109260.83793958486</v>
      </c>
      <c r="AE2890" s="358">
        <f>IF(AE2646,0,$D2890*(1+'General Inputs'!$C$4)^(AE$3906-$K$3906))*'General Inputs'!$C$6</f>
        <v>111446.05469837655</v>
      </c>
      <c r="AF2890" s="358">
        <f>IF(AF2646,0,$D2890*(1+'General Inputs'!$C$4)^(AF$3906-$K$3906))*'General Inputs'!$C$6</f>
        <v>113674.97579234409</v>
      </c>
      <c r="AG2890" s="358">
        <f>IF(AG2646,0,$D2890*(1+'General Inputs'!$C$4)^(AG$3906-$K$3906))*'General Inputs'!$C$6</f>
        <v>115948.47530819097</v>
      </c>
      <c r="AH2890" s="358">
        <f>IF(AH2646,0,$D2890*(1+'General Inputs'!$C$4)^(AH$3906-$K$3906))*'General Inputs'!$C$6</f>
        <v>118267.44481435476</v>
      </c>
      <c r="AI2890" s="358">
        <f>IF(AI2646,0,$D2890*(1+'General Inputs'!$C$4)^(AI$3906-$K$3906))*'General Inputs'!$C$6</f>
        <v>120632.79371064188</v>
      </c>
      <c r="AJ2890" s="358">
        <f>IF(AJ2646,0,$D2890*(1+'General Inputs'!$C$4)^(AJ$3906-$K$3906))*'General Inputs'!$C$6</f>
        <v>123045.44958485471</v>
      </c>
    </row>
    <row r="2891" spans="1:36" x14ac:dyDescent="0.25">
      <c r="A2891" s="353" t="s">
        <v>430</v>
      </c>
      <c r="B2891" s="353" t="s">
        <v>430</v>
      </c>
      <c r="C2891" s="441">
        <f t="shared" si="2376"/>
        <v>999</v>
      </c>
      <c r="D2891" s="397">
        <v>500000</v>
      </c>
      <c r="E2891" s="397"/>
      <c r="F2891" s="397"/>
      <c r="G2891" s="397"/>
      <c r="H2891" s="397"/>
      <c r="I2891" s="476">
        <f t="shared" si="2377"/>
        <v>22</v>
      </c>
      <c r="J2891" s="476">
        <f t="shared" si="2378"/>
        <v>1</v>
      </c>
      <c r="K2891" s="358">
        <v>0</v>
      </c>
      <c r="L2891" s="358">
        <v>0</v>
      </c>
      <c r="M2891" s="358">
        <v>0</v>
      </c>
      <c r="N2891" s="358">
        <v>0</v>
      </c>
      <c r="O2891" s="358">
        <f>IF(O2647,0,$D2891*(1+'General Inputs'!$C$4)^(O$3906-$K$3906))*'General Inputs'!$C$6</f>
        <v>81182.411999999997</v>
      </c>
      <c r="P2891" s="358">
        <f>IF(P2647,0,$D2891*(1+'General Inputs'!$C$4)^(P$3906-$K$3906))*'General Inputs'!$C$6</f>
        <v>82806.060239999992</v>
      </c>
      <c r="Q2891" s="358">
        <f>IF(Q2647,0,$D2891*(1+'General Inputs'!$C$4)^(Q$3906-$K$3906))*'General Inputs'!$C$6</f>
        <v>84462.181444800008</v>
      </c>
      <c r="R2891" s="358">
        <f>IF(R2647,0,$D2891*(1+'General Inputs'!$C$4)^(R$3906-$K$3906))*'General Inputs'!$C$6</f>
        <v>86151.42507369598</v>
      </c>
      <c r="S2891" s="358">
        <f>IF(S2647,0,$D2891*(1+'General Inputs'!$C$4)^(S$3906-$K$3906))*'General Inputs'!$C$6</f>
        <v>87874.453575169915</v>
      </c>
      <c r="T2891" s="358">
        <f>IF(T2647,0,$D2891*(1+'General Inputs'!$C$4)^(T$3906-$K$3906))*'General Inputs'!$C$6</f>
        <v>89631.942646673313</v>
      </c>
      <c r="U2891" s="358">
        <f>IF(U2647,0,$D2891*(1+'General Inputs'!$C$4)^(U$3906-$K$3906))*'General Inputs'!$C$6</f>
        <v>91424.581499606778</v>
      </c>
      <c r="V2891" s="358">
        <f>IF(V2647,0,$D2891*(1+'General Inputs'!$C$4)^(V$3906-$K$3906))*'General Inputs'!$C$6</f>
        <v>93253.07312959891</v>
      </c>
      <c r="W2891" s="358">
        <f>IF(W2647,0,$D2891*(1+'General Inputs'!$C$4)^(W$3906-$K$3906))*'General Inputs'!$C$6</f>
        <v>95118.134592190894</v>
      </c>
      <c r="X2891" s="358">
        <f>IF(X2647,0,$D2891*(1+'General Inputs'!$C$4)^(X$3906-$K$3906))*'General Inputs'!$C$6</f>
        <v>97020.497284034704</v>
      </c>
      <c r="Y2891" s="358">
        <f>IF(Y2647,0,$D2891*(1+'General Inputs'!$C$4)^(Y$3906-$K$3906))*'General Inputs'!$C$6</f>
        <v>98960.90722971542</v>
      </c>
      <c r="Z2891" s="358">
        <f>IF(Z2647,0,$D2891*(1+'General Inputs'!$C$4)^(Z$3906-$K$3906))*'General Inputs'!$C$6</f>
        <v>100940.12537430967</v>
      </c>
      <c r="AA2891" s="358">
        <f>IF(AA2647,0,$D2891*(1+'General Inputs'!$C$4)^(AA$3906-$K$3906))*'General Inputs'!$C$6</f>
        <v>102958.9278817959</v>
      </c>
      <c r="AB2891" s="358">
        <f>IF(AB2647,0,$D2891*(1+'General Inputs'!$C$4)^(AB$3906-$K$3906))*'General Inputs'!$C$6</f>
        <v>105018.10643943184</v>
      </c>
      <c r="AC2891" s="358">
        <f>IF(AC2647,0,$D2891*(1+'General Inputs'!$C$4)^(AC$3906-$K$3906))*'General Inputs'!$C$6</f>
        <v>107118.46856822046</v>
      </c>
      <c r="AD2891" s="358">
        <f>IF(AD2647,0,$D2891*(1+'General Inputs'!$C$4)^(AD$3906-$K$3906))*'General Inputs'!$C$6</f>
        <v>109260.83793958486</v>
      </c>
      <c r="AE2891" s="358">
        <f>IF(AE2647,0,$D2891*(1+'General Inputs'!$C$4)^(AE$3906-$K$3906))*'General Inputs'!$C$6</f>
        <v>111446.05469837655</v>
      </c>
      <c r="AF2891" s="358">
        <f>IF(AF2647,0,$D2891*(1+'General Inputs'!$C$4)^(AF$3906-$K$3906))*'General Inputs'!$C$6</f>
        <v>113674.97579234409</v>
      </c>
      <c r="AG2891" s="358">
        <f>IF(AG2647,0,$D2891*(1+'General Inputs'!$C$4)^(AG$3906-$K$3906))*'General Inputs'!$C$6</f>
        <v>115948.47530819097</v>
      </c>
      <c r="AH2891" s="358">
        <f>IF(AH2647,0,$D2891*(1+'General Inputs'!$C$4)^(AH$3906-$K$3906))*'General Inputs'!$C$6</f>
        <v>118267.44481435476</v>
      </c>
      <c r="AI2891" s="358">
        <f>IF(AI2647,0,$D2891*(1+'General Inputs'!$C$4)^(AI$3906-$K$3906))*'General Inputs'!$C$6</f>
        <v>120632.79371064188</v>
      </c>
      <c r="AJ2891" s="358">
        <f>IF(AJ2647,0,$D2891*(1+'General Inputs'!$C$4)^(AJ$3906-$K$3906))*'General Inputs'!$C$6</f>
        <v>123045.44958485471</v>
      </c>
    </row>
    <row r="2892" spans="1:36" x14ac:dyDescent="0.25">
      <c r="A2892" s="353" t="s">
        <v>374</v>
      </c>
      <c r="B2892" s="353" t="s">
        <v>374</v>
      </c>
      <c r="C2892" s="441">
        <f t="shared" si="2376"/>
        <v>5000</v>
      </c>
      <c r="D2892" s="397">
        <v>1750000</v>
      </c>
      <c r="E2892" s="397"/>
      <c r="F2892" s="397"/>
      <c r="G2892" s="397"/>
      <c r="H2892" s="397"/>
      <c r="I2892" s="476">
        <f t="shared" si="2377"/>
        <v>22</v>
      </c>
      <c r="J2892" s="476">
        <f t="shared" si="2378"/>
        <v>1</v>
      </c>
      <c r="K2892" s="358">
        <v>0</v>
      </c>
      <c r="L2892" s="358">
        <v>0</v>
      </c>
      <c r="M2892" s="358">
        <v>0</v>
      </c>
      <c r="N2892" s="358">
        <v>0</v>
      </c>
      <c r="O2892" s="358">
        <f>IF(O2648,0,$D2892*(1+'General Inputs'!$C$4)^(O$3906-$K$3906))*'General Inputs'!$C$6</f>
        <v>284138.44199999998</v>
      </c>
      <c r="P2892" s="358">
        <f>IF(P2648,0,$D2892*(1+'General Inputs'!$C$4)^(P$3906-$K$3906))*'General Inputs'!$C$6</f>
        <v>289821.21083999996</v>
      </c>
      <c r="Q2892" s="358">
        <f>IF(Q2648,0,$D2892*(1+'General Inputs'!$C$4)^(Q$3906-$K$3906))*'General Inputs'!$C$6</f>
        <v>295617.63505679998</v>
      </c>
      <c r="R2892" s="358">
        <f>IF(R2648,0,$D2892*(1+'General Inputs'!$C$4)^(R$3906-$K$3906))*'General Inputs'!$C$6</f>
        <v>301529.98775793595</v>
      </c>
      <c r="S2892" s="358">
        <f>IF(S2648,0,$D2892*(1+'General Inputs'!$C$4)^(S$3906-$K$3906))*'General Inputs'!$C$6</f>
        <v>307560.58751309471</v>
      </c>
      <c r="T2892" s="358">
        <f>IF(T2648,0,$D2892*(1+'General Inputs'!$C$4)^(T$3906-$K$3906))*'General Inputs'!$C$6</f>
        <v>313711.79926335654</v>
      </c>
      <c r="U2892" s="358">
        <f>IF(U2648,0,$D2892*(1+'General Inputs'!$C$4)^(U$3906-$K$3906))*'General Inputs'!$C$6</f>
        <v>319986.03524862375</v>
      </c>
      <c r="V2892" s="358">
        <f>IF(V2648,0,$D2892*(1+'General Inputs'!$C$4)^(V$3906-$K$3906))*'General Inputs'!$C$6</f>
        <v>326385.75595359615</v>
      </c>
      <c r="W2892" s="358">
        <f>IF(W2648,0,$D2892*(1+'General Inputs'!$C$4)^(W$3906-$K$3906))*'General Inputs'!$C$6</f>
        <v>332913.47107266809</v>
      </c>
      <c r="X2892" s="358">
        <f>IF(X2648,0,$D2892*(1+'General Inputs'!$C$4)^(X$3906-$K$3906))*'General Inputs'!$C$6</f>
        <v>339571.74049412145</v>
      </c>
      <c r="Y2892" s="358">
        <f>IF(Y2648,0,$D2892*(1+'General Inputs'!$C$4)^(Y$3906-$K$3906))*'General Inputs'!$C$6</f>
        <v>346363.17530400393</v>
      </c>
      <c r="Z2892" s="358">
        <f>IF(Z2648,0,$D2892*(1+'General Inputs'!$C$4)^(Z$3906-$K$3906))*'General Inputs'!$C$6</f>
        <v>353290.43881008396</v>
      </c>
      <c r="AA2892" s="358">
        <f>IF(AA2648,0,$D2892*(1+'General Inputs'!$C$4)^(AA$3906-$K$3906))*'General Inputs'!$C$6</f>
        <v>360356.2475862857</v>
      </c>
      <c r="AB2892" s="358">
        <f>IF(AB2648,0,$D2892*(1+'General Inputs'!$C$4)^(AB$3906-$K$3906))*'General Inputs'!$C$6</f>
        <v>367563.37253801135</v>
      </c>
      <c r="AC2892" s="358">
        <f>IF(AC2648,0,$D2892*(1+'General Inputs'!$C$4)^(AC$3906-$K$3906))*'General Inputs'!$C$6</f>
        <v>374914.63998877158</v>
      </c>
      <c r="AD2892" s="358">
        <f>IF(AD2648,0,$D2892*(1+'General Inputs'!$C$4)^(AD$3906-$K$3906))*'General Inputs'!$C$6</f>
        <v>382412.93278854695</v>
      </c>
      <c r="AE2892" s="358">
        <f>IF(AE2648,0,$D2892*(1+'General Inputs'!$C$4)^(AE$3906-$K$3906))*'General Inputs'!$C$6</f>
        <v>390061.19144431798</v>
      </c>
      <c r="AF2892" s="358">
        <f>IF(AF2648,0,$D2892*(1+'General Inputs'!$C$4)^(AF$3906-$K$3906))*'General Inputs'!$C$6</f>
        <v>397862.41527320427</v>
      </c>
      <c r="AG2892" s="358">
        <f>IF(AG2648,0,$D2892*(1+'General Inputs'!$C$4)^(AG$3906-$K$3906))*'General Inputs'!$C$6</f>
        <v>405819.66357866843</v>
      </c>
      <c r="AH2892" s="358">
        <f>IF(AH2648,0,$D2892*(1+'General Inputs'!$C$4)^(AH$3906-$K$3906))*'General Inputs'!$C$6</f>
        <v>413936.05685024173</v>
      </c>
      <c r="AI2892" s="358">
        <f>IF(AI2648,0,$D2892*(1+'General Inputs'!$C$4)^(AI$3906-$K$3906))*'General Inputs'!$C$6</f>
        <v>422214.77798724658</v>
      </c>
      <c r="AJ2892" s="358">
        <f>IF(AJ2648,0,$D2892*(1+'General Inputs'!$C$4)^(AJ$3906-$K$3906))*'General Inputs'!$C$6</f>
        <v>430659.07354699151</v>
      </c>
    </row>
    <row r="2893" spans="1:36" x14ac:dyDescent="0.25">
      <c r="A2893" s="353" t="s">
        <v>443</v>
      </c>
      <c r="B2893" s="353" t="s">
        <v>443</v>
      </c>
      <c r="C2893" s="441">
        <f t="shared" si="2376"/>
        <v>50000</v>
      </c>
      <c r="D2893" s="397">
        <v>20000000</v>
      </c>
      <c r="E2893" s="397"/>
      <c r="F2893" s="397"/>
      <c r="G2893" s="397"/>
      <c r="H2893" s="397"/>
      <c r="I2893" s="476">
        <f t="shared" si="2377"/>
        <v>22</v>
      </c>
      <c r="J2893" s="476">
        <f t="shared" si="2378"/>
        <v>1</v>
      </c>
      <c r="K2893" s="358">
        <v>0</v>
      </c>
      <c r="L2893" s="358">
        <v>0</v>
      </c>
      <c r="M2893" s="358">
        <v>0</v>
      </c>
      <c r="N2893" s="358">
        <v>0</v>
      </c>
      <c r="O2893" s="358">
        <f>IF(O2649,0,$D2893*(1+'General Inputs'!$C$4)^(O$3906-$K$3906))*'General Inputs'!$C$6</f>
        <v>3247296.48</v>
      </c>
      <c r="P2893" s="358">
        <f>IF(P2649,0,$D2893*(1+'General Inputs'!$C$4)^(P$3906-$K$3906))*'General Inputs'!$C$6</f>
        <v>3312242.4095999999</v>
      </c>
      <c r="Q2893" s="358">
        <f>IF(Q2649,0,$D2893*(1+'General Inputs'!$C$4)^(Q$3906-$K$3906))*'General Inputs'!$C$6</f>
        <v>3378487.2577920002</v>
      </c>
      <c r="R2893" s="358">
        <f>IF(R2649,0,$D2893*(1+'General Inputs'!$C$4)^(R$3906-$K$3906))*'General Inputs'!$C$6</f>
        <v>3446057.0029478394</v>
      </c>
      <c r="S2893" s="358">
        <f>IF(S2649,0,$D2893*(1+'General Inputs'!$C$4)^(S$3906-$K$3906))*'General Inputs'!$C$6</f>
        <v>3514978.1430067965</v>
      </c>
      <c r="T2893" s="358">
        <f>IF(T2649,0,$D2893*(1+'General Inputs'!$C$4)^(T$3906-$K$3906))*'General Inputs'!$C$6</f>
        <v>3585277.7058669324</v>
      </c>
      <c r="U2893" s="358">
        <f>IF(U2649,0,$D2893*(1+'General Inputs'!$C$4)^(U$3906-$K$3906))*'General Inputs'!$C$6</f>
        <v>3656983.2599842711</v>
      </c>
      <c r="V2893" s="358">
        <f>IF(V2649,0,$D2893*(1+'General Inputs'!$C$4)^(V$3906-$K$3906))*'General Inputs'!$C$6</f>
        <v>3730122.925183956</v>
      </c>
      <c r="W2893" s="358">
        <f>IF(W2649,0,$D2893*(1+'General Inputs'!$C$4)^(W$3906-$K$3906))*'General Inputs'!$C$6</f>
        <v>3804725.3836876354</v>
      </c>
      <c r="X2893" s="358">
        <f>IF(X2649,0,$D2893*(1+'General Inputs'!$C$4)^(X$3906-$K$3906))*'General Inputs'!$C$6</f>
        <v>3880819.8913613884</v>
      </c>
      <c r="Y2893" s="358">
        <f>IF(Y2649,0,$D2893*(1+'General Inputs'!$C$4)^(Y$3906-$K$3906))*'General Inputs'!$C$6</f>
        <v>3958436.2891886164</v>
      </c>
      <c r="Z2893" s="358">
        <f>IF(Z2649,0,$D2893*(1+'General Inputs'!$C$4)^(Z$3906-$K$3906))*'General Inputs'!$C$6</f>
        <v>4037605.0149723873</v>
      </c>
      <c r="AA2893" s="358">
        <f>IF(AA2649,0,$D2893*(1+'General Inputs'!$C$4)^(AA$3906-$K$3906))*'General Inputs'!$C$6</f>
        <v>4118357.1152718356</v>
      </c>
      <c r="AB2893" s="358">
        <f>IF(AB2649,0,$D2893*(1+'General Inputs'!$C$4)^(AB$3906-$K$3906))*'General Inputs'!$C$6</f>
        <v>4200724.2575772731</v>
      </c>
      <c r="AC2893" s="358">
        <f>IF(AC2649,0,$D2893*(1+'General Inputs'!$C$4)^(AC$3906-$K$3906))*'General Inputs'!$C$6</f>
        <v>4284738.7427288182</v>
      </c>
      <c r="AD2893" s="358">
        <f>IF(AD2649,0,$D2893*(1+'General Inputs'!$C$4)^(AD$3906-$K$3906))*'General Inputs'!$C$6</f>
        <v>4370433.5175833944</v>
      </c>
      <c r="AE2893" s="358">
        <f>IF(AE2649,0,$D2893*(1+'General Inputs'!$C$4)^(AE$3906-$K$3906))*'General Inputs'!$C$6</f>
        <v>4457842.1879350627</v>
      </c>
      <c r="AF2893" s="358">
        <f>IF(AF2649,0,$D2893*(1+'General Inputs'!$C$4)^(AF$3906-$K$3906))*'General Inputs'!$C$6</f>
        <v>4546999.0316937631</v>
      </c>
      <c r="AG2893" s="358">
        <f>IF(AG2649,0,$D2893*(1+'General Inputs'!$C$4)^(AG$3906-$K$3906))*'General Inputs'!$C$6</f>
        <v>4637939.0123276394</v>
      </c>
      <c r="AH2893" s="358">
        <f>IF(AH2649,0,$D2893*(1+'General Inputs'!$C$4)^(AH$3906-$K$3906))*'General Inputs'!$C$6</f>
        <v>4730697.7925741915</v>
      </c>
      <c r="AI2893" s="358">
        <f>IF(AI2649,0,$D2893*(1+'General Inputs'!$C$4)^(AI$3906-$K$3906))*'General Inputs'!$C$6</f>
        <v>4825311.7484256746</v>
      </c>
      <c r="AJ2893" s="358">
        <f>IF(AJ2649,0,$D2893*(1+'General Inputs'!$C$4)^(AJ$3906-$K$3906))*'General Inputs'!$C$6</f>
        <v>4921817.9833941888</v>
      </c>
    </row>
    <row r="2894" spans="1:36" x14ac:dyDescent="0.25">
      <c r="A2894" s="353" t="s">
        <v>244</v>
      </c>
      <c r="B2894" s="353" t="s">
        <v>429</v>
      </c>
      <c r="C2894" s="441">
        <f t="shared" si="2376"/>
        <v>20000</v>
      </c>
      <c r="D2894" s="397">
        <v>8000000</v>
      </c>
      <c r="E2894" s="397"/>
      <c r="F2894" s="397"/>
      <c r="G2894" s="397"/>
      <c r="H2894" s="397"/>
      <c r="I2894" s="476">
        <f t="shared" si="2377"/>
        <v>22</v>
      </c>
      <c r="J2894" s="476">
        <f t="shared" si="2378"/>
        <v>1</v>
      </c>
      <c r="K2894" s="358">
        <v>0</v>
      </c>
      <c r="L2894" s="358">
        <v>0</v>
      </c>
      <c r="M2894" s="358">
        <v>0</v>
      </c>
      <c r="N2894" s="358">
        <v>0</v>
      </c>
      <c r="O2894" s="358">
        <f>IF(O2650,0,$D2894*(1+'General Inputs'!$C$4)^(O$3906-$K$3906))*'General Inputs'!$C$6</f>
        <v>1298918.5919999999</v>
      </c>
      <c r="P2894" s="358">
        <f>IF(P2650,0,$D2894*(1+'General Inputs'!$C$4)^(P$3906-$K$3906))*'General Inputs'!$C$6</f>
        <v>1324896.9638399999</v>
      </c>
      <c r="Q2894" s="358">
        <f>IF(Q2650,0,$D2894*(1+'General Inputs'!$C$4)^(Q$3906-$K$3906))*'General Inputs'!$C$6</f>
        <v>1351394.9031168001</v>
      </c>
      <c r="R2894" s="358">
        <f>IF(R2650,0,$D2894*(1+'General Inputs'!$C$4)^(R$3906-$K$3906))*'General Inputs'!$C$6</f>
        <v>1378422.8011791357</v>
      </c>
      <c r="S2894" s="358">
        <f>IF(S2650,0,$D2894*(1+'General Inputs'!$C$4)^(S$3906-$K$3906))*'General Inputs'!$C$6</f>
        <v>1405991.2572027186</v>
      </c>
      <c r="T2894" s="358">
        <f>IF(T2650,0,$D2894*(1+'General Inputs'!$C$4)^(T$3906-$K$3906))*'General Inputs'!$C$6</f>
        <v>1434111.082346773</v>
      </c>
      <c r="U2894" s="358">
        <f>IF(U2650,0,$D2894*(1+'General Inputs'!$C$4)^(U$3906-$K$3906))*'General Inputs'!$C$6</f>
        <v>1462793.3039937085</v>
      </c>
      <c r="V2894" s="358">
        <f>IF(V2650,0,$D2894*(1+'General Inputs'!$C$4)^(V$3906-$K$3906))*'General Inputs'!$C$6</f>
        <v>1492049.1700735826</v>
      </c>
      <c r="W2894" s="358">
        <f>IF(W2650,0,$D2894*(1+'General Inputs'!$C$4)^(W$3906-$K$3906))*'General Inputs'!$C$6</f>
        <v>1521890.1534750543</v>
      </c>
      <c r="X2894" s="358">
        <f>IF(X2650,0,$D2894*(1+'General Inputs'!$C$4)^(X$3906-$K$3906))*'General Inputs'!$C$6</f>
        <v>1552327.9565445553</v>
      </c>
      <c r="Y2894" s="358">
        <f>IF(Y2650,0,$D2894*(1+'General Inputs'!$C$4)^(Y$3906-$K$3906))*'General Inputs'!$C$6</f>
        <v>1583374.5156754467</v>
      </c>
      <c r="Z2894" s="358">
        <f>IF(Z2650,0,$D2894*(1+'General Inputs'!$C$4)^(Z$3906-$K$3906))*'General Inputs'!$C$6</f>
        <v>1615042.0059889548</v>
      </c>
      <c r="AA2894" s="358">
        <f>IF(AA2650,0,$D2894*(1+'General Inputs'!$C$4)^(AA$3906-$K$3906))*'General Inputs'!$C$6</f>
        <v>1647342.8461087344</v>
      </c>
      <c r="AB2894" s="358">
        <f>IF(AB2650,0,$D2894*(1+'General Inputs'!$C$4)^(AB$3906-$K$3906))*'General Inputs'!$C$6</f>
        <v>1680289.7030309094</v>
      </c>
      <c r="AC2894" s="358">
        <f>IF(AC2650,0,$D2894*(1+'General Inputs'!$C$4)^(AC$3906-$K$3906))*'General Inputs'!$C$6</f>
        <v>1713895.4970915273</v>
      </c>
      <c r="AD2894" s="358">
        <f>IF(AD2650,0,$D2894*(1+'General Inputs'!$C$4)^(AD$3906-$K$3906))*'General Inputs'!$C$6</f>
        <v>1748173.4070333578</v>
      </c>
      <c r="AE2894" s="358">
        <f>IF(AE2650,0,$D2894*(1+'General Inputs'!$C$4)^(AE$3906-$K$3906))*'General Inputs'!$C$6</f>
        <v>1783136.8751740248</v>
      </c>
      <c r="AF2894" s="358">
        <f>IF(AF2650,0,$D2894*(1+'General Inputs'!$C$4)^(AF$3906-$K$3906))*'General Inputs'!$C$6</f>
        <v>1818799.6126775055</v>
      </c>
      <c r="AG2894" s="358">
        <f>IF(AG2650,0,$D2894*(1+'General Inputs'!$C$4)^(AG$3906-$K$3906))*'General Inputs'!$C$6</f>
        <v>1855175.6049310556</v>
      </c>
      <c r="AH2894" s="358">
        <f>IF(AH2650,0,$D2894*(1+'General Inputs'!$C$4)^(AH$3906-$K$3906))*'General Inputs'!$C$6</f>
        <v>1892279.1170296762</v>
      </c>
      <c r="AI2894" s="358">
        <f>IF(AI2650,0,$D2894*(1+'General Inputs'!$C$4)^(AI$3906-$K$3906))*'General Inputs'!$C$6</f>
        <v>1930124.6993702701</v>
      </c>
      <c r="AJ2894" s="358">
        <f>IF(AJ2650,0,$D2894*(1+'General Inputs'!$C$4)^(AJ$3906-$K$3906))*'General Inputs'!$C$6</f>
        <v>1968727.1933576753</v>
      </c>
    </row>
    <row r="2895" spans="1:36" x14ac:dyDescent="0.25">
      <c r="A2895" s="353" t="s">
        <v>244</v>
      </c>
      <c r="B2895" s="353" t="s">
        <v>405</v>
      </c>
      <c r="C2895" s="441">
        <f t="shared" si="2376"/>
        <v>20000</v>
      </c>
      <c r="D2895" s="397">
        <v>8000000</v>
      </c>
      <c r="E2895" s="397"/>
      <c r="F2895" s="397"/>
      <c r="G2895" s="397"/>
      <c r="H2895" s="397"/>
      <c r="I2895" s="476">
        <f t="shared" si="2377"/>
        <v>22</v>
      </c>
      <c r="J2895" s="476">
        <f t="shared" si="2378"/>
        <v>1</v>
      </c>
      <c r="K2895" s="358">
        <v>0</v>
      </c>
      <c r="L2895" s="358">
        <v>0</v>
      </c>
      <c r="M2895" s="358">
        <v>0</v>
      </c>
      <c r="N2895" s="358">
        <v>0</v>
      </c>
      <c r="O2895" s="358">
        <f>IF(O2651,0,$D2895*(1+'General Inputs'!$C$4)^(O$3906-$K$3906))*'General Inputs'!$C$6</f>
        <v>1298918.5919999999</v>
      </c>
      <c r="P2895" s="358">
        <f>IF(P2651,0,$D2895*(1+'General Inputs'!$C$4)^(P$3906-$K$3906))*'General Inputs'!$C$6</f>
        <v>1324896.9638399999</v>
      </c>
      <c r="Q2895" s="358">
        <f>IF(Q2651,0,$D2895*(1+'General Inputs'!$C$4)^(Q$3906-$K$3906))*'General Inputs'!$C$6</f>
        <v>1351394.9031168001</v>
      </c>
      <c r="R2895" s="358">
        <f>IF(R2651,0,$D2895*(1+'General Inputs'!$C$4)^(R$3906-$K$3906))*'General Inputs'!$C$6</f>
        <v>1378422.8011791357</v>
      </c>
      <c r="S2895" s="358">
        <f>IF(S2651,0,$D2895*(1+'General Inputs'!$C$4)^(S$3906-$K$3906))*'General Inputs'!$C$6</f>
        <v>1405991.2572027186</v>
      </c>
      <c r="T2895" s="358">
        <f>IF(T2651,0,$D2895*(1+'General Inputs'!$C$4)^(T$3906-$K$3906))*'General Inputs'!$C$6</f>
        <v>1434111.082346773</v>
      </c>
      <c r="U2895" s="358">
        <f>IF(U2651,0,$D2895*(1+'General Inputs'!$C$4)^(U$3906-$K$3906))*'General Inputs'!$C$6</f>
        <v>1462793.3039937085</v>
      </c>
      <c r="V2895" s="358">
        <f>IF(V2651,0,$D2895*(1+'General Inputs'!$C$4)^(V$3906-$K$3906))*'General Inputs'!$C$6</f>
        <v>1492049.1700735826</v>
      </c>
      <c r="W2895" s="358">
        <f>IF(W2651,0,$D2895*(1+'General Inputs'!$C$4)^(W$3906-$K$3906))*'General Inputs'!$C$6</f>
        <v>1521890.1534750543</v>
      </c>
      <c r="X2895" s="358">
        <f>IF(X2651,0,$D2895*(1+'General Inputs'!$C$4)^(X$3906-$K$3906))*'General Inputs'!$C$6</f>
        <v>1552327.9565445553</v>
      </c>
      <c r="Y2895" s="358">
        <f>IF(Y2651,0,$D2895*(1+'General Inputs'!$C$4)^(Y$3906-$K$3906))*'General Inputs'!$C$6</f>
        <v>1583374.5156754467</v>
      </c>
      <c r="Z2895" s="358">
        <f>IF(Z2651,0,$D2895*(1+'General Inputs'!$C$4)^(Z$3906-$K$3906))*'General Inputs'!$C$6</f>
        <v>1615042.0059889548</v>
      </c>
      <c r="AA2895" s="358">
        <f>IF(AA2651,0,$D2895*(1+'General Inputs'!$C$4)^(AA$3906-$K$3906))*'General Inputs'!$C$6</f>
        <v>1647342.8461087344</v>
      </c>
      <c r="AB2895" s="358">
        <f>IF(AB2651,0,$D2895*(1+'General Inputs'!$C$4)^(AB$3906-$K$3906))*'General Inputs'!$C$6</f>
        <v>1680289.7030309094</v>
      </c>
      <c r="AC2895" s="358">
        <f>IF(AC2651,0,$D2895*(1+'General Inputs'!$C$4)^(AC$3906-$K$3906))*'General Inputs'!$C$6</f>
        <v>1713895.4970915273</v>
      </c>
      <c r="AD2895" s="358">
        <f>IF(AD2651,0,$D2895*(1+'General Inputs'!$C$4)^(AD$3906-$K$3906))*'General Inputs'!$C$6</f>
        <v>1748173.4070333578</v>
      </c>
      <c r="AE2895" s="358">
        <f>IF(AE2651,0,$D2895*(1+'General Inputs'!$C$4)^(AE$3906-$K$3906))*'General Inputs'!$C$6</f>
        <v>1783136.8751740248</v>
      </c>
      <c r="AF2895" s="358">
        <f>IF(AF2651,0,$D2895*(1+'General Inputs'!$C$4)^(AF$3906-$K$3906))*'General Inputs'!$C$6</f>
        <v>1818799.6126775055</v>
      </c>
      <c r="AG2895" s="358">
        <f>IF(AG2651,0,$D2895*(1+'General Inputs'!$C$4)^(AG$3906-$K$3906))*'General Inputs'!$C$6</f>
        <v>1855175.6049310556</v>
      </c>
      <c r="AH2895" s="358">
        <f>IF(AH2651,0,$D2895*(1+'General Inputs'!$C$4)^(AH$3906-$K$3906))*'General Inputs'!$C$6</f>
        <v>1892279.1170296762</v>
      </c>
      <c r="AI2895" s="358">
        <f>IF(AI2651,0,$D2895*(1+'General Inputs'!$C$4)^(AI$3906-$K$3906))*'General Inputs'!$C$6</f>
        <v>1930124.6993702701</v>
      </c>
      <c r="AJ2895" s="358">
        <f>IF(AJ2651,0,$D2895*(1+'General Inputs'!$C$4)^(AJ$3906-$K$3906))*'General Inputs'!$C$6</f>
        <v>1968727.1933576753</v>
      </c>
    </row>
    <row r="2896" spans="1:36" x14ac:dyDescent="0.25">
      <c r="A2896" s="353" t="s">
        <v>303</v>
      </c>
      <c r="B2896" s="353" t="s">
        <v>303</v>
      </c>
      <c r="C2896" s="441">
        <f t="shared" si="2376"/>
        <v>6250</v>
      </c>
      <c r="D2896" s="397">
        <v>8000000</v>
      </c>
      <c r="E2896" s="397"/>
      <c r="F2896" s="397"/>
      <c r="G2896" s="397"/>
      <c r="H2896" s="397"/>
      <c r="I2896" s="476">
        <f t="shared" si="2377"/>
        <v>22</v>
      </c>
      <c r="J2896" s="476">
        <f t="shared" si="2378"/>
        <v>1</v>
      </c>
      <c r="K2896" s="358">
        <v>0</v>
      </c>
      <c r="L2896" s="358">
        <v>0</v>
      </c>
      <c r="M2896" s="358">
        <v>0</v>
      </c>
      <c r="N2896" s="358">
        <v>0</v>
      </c>
      <c r="O2896" s="358">
        <f>IF(O2652,0,$D2896*(1+'General Inputs'!$C$4)^(O$3906-$K$3906))*'General Inputs'!$C$6</f>
        <v>1298918.5919999999</v>
      </c>
      <c r="P2896" s="358">
        <f>IF(P2652,0,$D2896*(1+'General Inputs'!$C$4)^(P$3906-$K$3906))*'General Inputs'!$C$6</f>
        <v>1324896.9638399999</v>
      </c>
      <c r="Q2896" s="358">
        <f>IF(Q2652,0,$D2896*(1+'General Inputs'!$C$4)^(Q$3906-$K$3906))*'General Inputs'!$C$6</f>
        <v>1351394.9031168001</v>
      </c>
      <c r="R2896" s="358">
        <f>IF(R2652,0,$D2896*(1+'General Inputs'!$C$4)^(R$3906-$K$3906))*'General Inputs'!$C$6</f>
        <v>1378422.8011791357</v>
      </c>
      <c r="S2896" s="358">
        <f>IF(S2652,0,$D2896*(1+'General Inputs'!$C$4)^(S$3906-$K$3906))*'General Inputs'!$C$6</f>
        <v>1405991.2572027186</v>
      </c>
      <c r="T2896" s="358">
        <f>IF(T2652,0,$D2896*(1+'General Inputs'!$C$4)^(T$3906-$K$3906))*'General Inputs'!$C$6</f>
        <v>1434111.082346773</v>
      </c>
      <c r="U2896" s="358">
        <f>IF(U2652,0,$D2896*(1+'General Inputs'!$C$4)^(U$3906-$K$3906))*'General Inputs'!$C$6</f>
        <v>1462793.3039937085</v>
      </c>
      <c r="V2896" s="358">
        <f>IF(V2652,0,$D2896*(1+'General Inputs'!$C$4)^(V$3906-$K$3906))*'General Inputs'!$C$6</f>
        <v>1492049.1700735826</v>
      </c>
      <c r="W2896" s="358">
        <f>IF(W2652,0,$D2896*(1+'General Inputs'!$C$4)^(W$3906-$K$3906))*'General Inputs'!$C$6</f>
        <v>1521890.1534750543</v>
      </c>
      <c r="X2896" s="358">
        <f>IF(X2652,0,$D2896*(1+'General Inputs'!$C$4)^(X$3906-$K$3906))*'General Inputs'!$C$6</f>
        <v>1552327.9565445553</v>
      </c>
      <c r="Y2896" s="358">
        <f>IF(Y2652,0,$D2896*(1+'General Inputs'!$C$4)^(Y$3906-$K$3906))*'General Inputs'!$C$6</f>
        <v>1583374.5156754467</v>
      </c>
      <c r="Z2896" s="358">
        <f>IF(Z2652,0,$D2896*(1+'General Inputs'!$C$4)^(Z$3906-$K$3906))*'General Inputs'!$C$6</f>
        <v>1615042.0059889548</v>
      </c>
      <c r="AA2896" s="358">
        <f>IF(AA2652,0,$D2896*(1+'General Inputs'!$C$4)^(AA$3906-$K$3906))*'General Inputs'!$C$6</f>
        <v>1647342.8461087344</v>
      </c>
      <c r="AB2896" s="358">
        <f>IF(AB2652,0,$D2896*(1+'General Inputs'!$C$4)^(AB$3906-$K$3906))*'General Inputs'!$C$6</f>
        <v>1680289.7030309094</v>
      </c>
      <c r="AC2896" s="358">
        <f>IF(AC2652,0,$D2896*(1+'General Inputs'!$C$4)^(AC$3906-$K$3906))*'General Inputs'!$C$6</f>
        <v>1713895.4970915273</v>
      </c>
      <c r="AD2896" s="358">
        <f>IF(AD2652,0,$D2896*(1+'General Inputs'!$C$4)^(AD$3906-$K$3906))*'General Inputs'!$C$6</f>
        <v>1748173.4070333578</v>
      </c>
      <c r="AE2896" s="358">
        <f>IF(AE2652,0,$D2896*(1+'General Inputs'!$C$4)^(AE$3906-$K$3906))*'General Inputs'!$C$6</f>
        <v>1783136.8751740248</v>
      </c>
      <c r="AF2896" s="358">
        <f>IF(AF2652,0,$D2896*(1+'General Inputs'!$C$4)^(AF$3906-$K$3906))*'General Inputs'!$C$6</f>
        <v>1818799.6126775055</v>
      </c>
      <c r="AG2896" s="358">
        <f>IF(AG2652,0,$D2896*(1+'General Inputs'!$C$4)^(AG$3906-$K$3906))*'General Inputs'!$C$6</f>
        <v>1855175.6049310556</v>
      </c>
      <c r="AH2896" s="358">
        <f>IF(AH2652,0,$D2896*(1+'General Inputs'!$C$4)^(AH$3906-$K$3906))*'General Inputs'!$C$6</f>
        <v>1892279.1170296762</v>
      </c>
      <c r="AI2896" s="358">
        <f>IF(AI2652,0,$D2896*(1+'General Inputs'!$C$4)^(AI$3906-$K$3906))*'General Inputs'!$C$6</f>
        <v>1930124.6993702701</v>
      </c>
      <c r="AJ2896" s="358">
        <f>IF(AJ2652,0,$D2896*(1+'General Inputs'!$C$4)^(AJ$3906-$K$3906))*'General Inputs'!$C$6</f>
        <v>1968727.1933576753</v>
      </c>
    </row>
    <row r="2897" spans="1:36" x14ac:dyDescent="0.25">
      <c r="A2897" s="353" t="s">
        <v>475</v>
      </c>
      <c r="B2897" s="353" t="s">
        <v>475</v>
      </c>
      <c r="C2897" s="441">
        <f t="shared" si="2376"/>
        <v>3750</v>
      </c>
      <c r="D2897" s="397">
        <v>1750000</v>
      </c>
      <c r="E2897" s="397"/>
      <c r="F2897" s="397"/>
      <c r="G2897" s="397"/>
      <c r="H2897" s="397"/>
      <c r="I2897" s="476">
        <f t="shared" si="2377"/>
        <v>22</v>
      </c>
      <c r="J2897" s="476">
        <f t="shared" si="2378"/>
        <v>1</v>
      </c>
      <c r="K2897" s="358">
        <v>0</v>
      </c>
      <c r="L2897" s="358">
        <v>0</v>
      </c>
      <c r="M2897" s="358">
        <v>0</v>
      </c>
      <c r="N2897" s="358">
        <v>0</v>
      </c>
      <c r="O2897" s="358">
        <f>IF(O2653,0,$D2897*(1+'General Inputs'!$C$4)^(O$3906-$K$3906))*'General Inputs'!$C$6</f>
        <v>284138.44199999998</v>
      </c>
      <c r="P2897" s="358">
        <f>IF(P2653,0,$D2897*(1+'General Inputs'!$C$4)^(P$3906-$K$3906))*'General Inputs'!$C$6</f>
        <v>289821.21083999996</v>
      </c>
      <c r="Q2897" s="358">
        <f>IF(Q2653,0,$D2897*(1+'General Inputs'!$C$4)^(Q$3906-$K$3906))*'General Inputs'!$C$6</f>
        <v>295617.63505679998</v>
      </c>
      <c r="R2897" s="358">
        <f>IF(R2653,0,$D2897*(1+'General Inputs'!$C$4)^(R$3906-$K$3906))*'General Inputs'!$C$6</f>
        <v>301529.98775793595</v>
      </c>
      <c r="S2897" s="358">
        <f>IF(S2653,0,$D2897*(1+'General Inputs'!$C$4)^(S$3906-$K$3906))*'General Inputs'!$C$6</f>
        <v>307560.58751309471</v>
      </c>
      <c r="T2897" s="358">
        <f>IF(T2653,0,$D2897*(1+'General Inputs'!$C$4)^(T$3906-$K$3906))*'General Inputs'!$C$6</f>
        <v>313711.79926335654</v>
      </c>
      <c r="U2897" s="358">
        <f>IF(U2653,0,$D2897*(1+'General Inputs'!$C$4)^(U$3906-$K$3906))*'General Inputs'!$C$6</f>
        <v>319986.03524862375</v>
      </c>
      <c r="V2897" s="358">
        <f>IF(V2653,0,$D2897*(1+'General Inputs'!$C$4)^(V$3906-$K$3906))*'General Inputs'!$C$6</f>
        <v>326385.75595359615</v>
      </c>
      <c r="W2897" s="358">
        <f>IF(W2653,0,$D2897*(1+'General Inputs'!$C$4)^(W$3906-$K$3906))*'General Inputs'!$C$6</f>
        <v>332913.47107266809</v>
      </c>
      <c r="X2897" s="358">
        <f>IF(X2653,0,$D2897*(1+'General Inputs'!$C$4)^(X$3906-$K$3906))*'General Inputs'!$C$6</f>
        <v>339571.74049412145</v>
      </c>
      <c r="Y2897" s="358">
        <f>IF(Y2653,0,$D2897*(1+'General Inputs'!$C$4)^(Y$3906-$K$3906))*'General Inputs'!$C$6</f>
        <v>346363.17530400393</v>
      </c>
      <c r="Z2897" s="358">
        <f>IF(Z2653,0,$D2897*(1+'General Inputs'!$C$4)^(Z$3906-$K$3906))*'General Inputs'!$C$6</f>
        <v>353290.43881008396</v>
      </c>
      <c r="AA2897" s="358">
        <f>IF(AA2653,0,$D2897*(1+'General Inputs'!$C$4)^(AA$3906-$K$3906))*'General Inputs'!$C$6</f>
        <v>360356.2475862857</v>
      </c>
      <c r="AB2897" s="358">
        <f>IF(AB2653,0,$D2897*(1+'General Inputs'!$C$4)^(AB$3906-$K$3906))*'General Inputs'!$C$6</f>
        <v>367563.37253801135</v>
      </c>
      <c r="AC2897" s="358">
        <f>IF(AC2653,0,$D2897*(1+'General Inputs'!$C$4)^(AC$3906-$K$3906))*'General Inputs'!$C$6</f>
        <v>374914.63998877158</v>
      </c>
      <c r="AD2897" s="358">
        <f>IF(AD2653,0,$D2897*(1+'General Inputs'!$C$4)^(AD$3906-$K$3906))*'General Inputs'!$C$6</f>
        <v>382412.93278854695</v>
      </c>
      <c r="AE2897" s="358">
        <f>IF(AE2653,0,$D2897*(1+'General Inputs'!$C$4)^(AE$3906-$K$3906))*'General Inputs'!$C$6</f>
        <v>390061.19144431798</v>
      </c>
      <c r="AF2897" s="358">
        <f>IF(AF2653,0,$D2897*(1+'General Inputs'!$C$4)^(AF$3906-$K$3906))*'General Inputs'!$C$6</f>
        <v>397862.41527320427</v>
      </c>
      <c r="AG2897" s="358">
        <f>IF(AG2653,0,$D2897*(1+'General Inputs'!$C$4)^(AG$3906-$K$3906))*'General Inputs'!$C$6</f>
        <v>405819.66357866843</v>
      </c>
      <c r="AH2897" s="358">
        <f>IF(AH2653,0,$D2897*(1+'General Inputs'!$C$4)^(AH$3906-$K$3906))*'General Inputs'!$C$6</f>
        <v>413936.05685024173</v>
      </c>
      <c r="AI2897" s="358">
        <f>IF(AI2653,0,$D2897*(1+'General Inputs'!$C$4)^(AI$3906-$K$3906))*'General Inputs'!$C$6</f>
        <v>422214.77798724658</v>
      </c>
      <c r="AJ2897" s="358">
        <f>IF(AJ2653,0,$D2897*(1+'General Inputs'!$C$4)^(AJ$3906-$K$3906))*'General Inputs'!$C$6</f>
        <v>430659.07354699151</v>
      </c>
    </row>
    <row r="2898" spans="1:36" x14ac:dyDescent="0.25">
      <c r="A2898" s="353" t="s">
        <v>355</v>
      </c>
      <c r="B2898" s="353" t="s">
        <v>355</v>
      </c>
      <c r="C2898" s="441">
        <f t="shared" si="2376"/>
        <v>7000</v>
      </c>
      <c r="D2898" s="397">
        <v>8000000</v>
      </c>
      <c r="E2898" s="397"/>
      <c r="F2898" s="397"/>
      <c r="G2898" s="397"/>
      <c r="H2898" s="397"/>
      <c r="I2898" s="476">
        <f t="shared" si="2377"/>
        <v>22</v>
      </c>
      <c r="J2898" s="476">
        <f t="shared" si="2378"/>
        <v>1</v>
      </c>
      <c r="K2898" s="358">
        <v>0</v>
      </c>
      <c r="L2898" s="358">
        <v>0</v>
      </c>
      <c r="M2898" s="358">
        <v>0</v>
      </c>
      <c r="N2898" s="358">
        <v>0</v>
      </c>
      <c r="O2898" s="358">
        <f>IF(O2654,0,$D2898*(1+'General Inputs'!$C$4)^(O$3906-$K$3906))*'General Inputs'!$C$6</f>
        <v>1298918.5919999999</v>
      </c>
      <c r="P2898" s="358">
        <f>IF(P2654,0,$D2898*(1+'General Inputs'!$C$4)^(P$3906-$K$3906))*'General Inputs'!$C$6</f>
        <v>1324896.9638399999</v>
      </c>
      <c r="Q2898" s="358">
        <f>IF(Q2654,0,$D2898*(1+'General Inputs'!$C$4)^(Q$3906-$K$3906))*'General Inputs'!$C$6</f>
        <v>1351394.9031168001</v>
      </c>
      <c r="R2898" s="358">
        <f>IF(R2654,0,$D2898*(1+'General Inputs'!$C$4)^(R$3906-$K$3906))*'General Inputs'!$C$6</f>
        <v>1378422.8011791357</v>
      </c>
      <c r="S2898" s="358">
        <f>IF(S2654,0,$D2898*(1+'General Inputs'!$C$4)^(S$3906-$K$3906))*'General Inputs'!$C$6</f>
        <v>1405991.2572027186</v>
      </c>
      <c r="T2898" s="358">
        <f>IF(T2654,0,$D2898*(1+'General Inputs'!$C$4)^(T$3906-$K$3906))*'General Inputs'!$C$6</f>
        <v>1434111.082346773</v>
      </c>
      <c r="U2898" s="358">
        <f>IF(U2654,0,$D2898*(1+'General Inputs'!$C$4)^(U$3906-$K$3906))*'General Inputs'!$C$6</f>
        <v>1462793.3039937085</v>
      </c>
      <c r="V2898" s="358">
        <f>IF(V2654,0,$D2898*(1+'General Inputs'!$C$4)^(V$3906-$K$3906))*'General Inputs'!$C$6</f>
        <v>1492049.1700735826</v>
      </c>
      <c r="W2898" s="358">
        <f>IF(W2654,0,$D2898*(1+'General Inputs'!$C$4)^(W$3906-$K$3906))*'General Inputs'!$C$6</f>
        <v>1521890.1534750543</v>
      </c>
      <c r="X2898" s="358">
        <f>IF(X2654,0,$D2898*(1+'General Inputs'!$C$4)^(X$3906-$K$3906))*'General Inputs'!$C$6</f>
        <v>1552327.9565445553</v>
      </c>
      <c r="Y2898" s="358">
        <f>IF(Y2654,0,$D2898*(1+'General Inputs'!$C$4)^(Y$3906-$K$3906))*'General Inputs'!$C$6</f>
        <v>1583374.5156754467</v>
      </c>
      <c r="Z2898" s="358">
        <f>IF(Z2654,0,$D2898*(1+'General Inputs'!$C$4)^(Z$3906-$K$3906))*'General Inputs'!$C$6</f>
        <v>1615042.0059889548</v>
      </c>
      <c r="AA2898" s="358">
        <f>IF(AA2654,0,$D2898*(1+'General Inputs'!$C$4)^(AA$3906-$K$3906))*'General Inputs'!$C$6</f>
        <v>1647342.8461087344</v>
      </c>
      <c r="AB2898" s="358">
        <f>IF(AB2654,0,$D2898*(1+'General Inputs'!$C$4)^(AB$3906-$K$3906))*'General Inputs'!$C$6</f>
        <v>1680289.7030309094</v>
      </c>
      <c r="AC2898" s="358">
        <f>IF(AC2654,0,$D2898*(1+'General Inputs'!$C$4)^(AC$3906-$K$3906))*'General Inputs'!$C$6</f>
        <v>1713895.4970915273</v>
      </c>
      <c r="AD2898" s="358">
        <f>IF(AD2654,0,$D2898*(1+'General Inputs'!$C$4)^(AD$3906-$K$3906))*'General Inputs'!$C$6</f>
        <v>1748173.4070333578</v>
      </c>
      <c r="AE2898" s="358">
        <f>IF(AE2654,0,$D2898*(1+'General Inputs'!$C$4)^(AE$3906-$K$3906))*'General Inputs'!$C$6</f>
        <v>1783136.8751740248</v>
      </c>
      <c r="AF2898" s="358">
        <f>IF(AF2654,0,$D2898*(1+'General Inputs'!$C$4)^(AF$3906-$K$3906))*'General Inputs'!$C$6</f>
        <v>1818799.6126775055</v>
      </c>
      <c r="AG2898" s="358">
        <f>IF(AG2654,0,$D2898*(1+'General Inputs'!$C$4)^(AG$3906-$K$3906))*'General Inputs'!$C$6</f>
        <v>1855175.6049310556</v>
      </c>
      <c r="AH2898" s="358">
        <f>IF(AH2654,0,$D2898*(1+'General Inputs'!$C$4)^(AH$3906-$K$3906))*'General Inputs'!$C$6</f>
        <v>1892279.1170296762</v>
      </c>
      <c r="AI2898" s="358">
        <f>IF(AI2654,0,$D2898*(1+'General Inputs'!$C$4)^(AI$3906-$K$3906))*'General Inputs'!$C$6</f>
        <v>1930124.6993702701</v>
      </c>
      <c r="AJ2898" s="358">
        <f>IF(AJ2654,0,$D2898*(1+'General Inputs'!$C$4)^(AJ$3906-$K$3906))*'General Inputs'!$C$6</f>
        <v>1968727.1933576753</v>
      </c>
    </row>
    <row r="2899" spans="1:36" x14ac:dyDescent="0.25">
      <c r="A2899" s="353" t="s">
        <v>484</v>
      </c>
      <c r="B2899" s="353" t="s">
        <v>484</v>
      </c>
      <c r="C2899" s="441">
        <f t="shared" si="2376"/>
        <v>5000</v>
      </c>
      <c r="D2899" s="397">
        <v>1750000</v>
      </c>
      <c r="E2899" s="397"/>
      <c r="F2899" s="397"/>
      <c r="G2899" s="397"/>
      <c r="H2899" s="397"/>
      <c r="I2899" s="476">
        <f t="shared" si="2377"/>
        <v>22</v>
      </c>
      <c r="J2899" s="476">
        <f t="shared" si="2378"/>
        <v>1</v>
      </c>
      <c r="K2899" s="358">
        <v>0</v>
      </c>
      <c r="L2899" s="358">
        <v>0</v>
      </c>
      <c r="M2899" s="358">
        <v>0</v>
      </c>
      <c r="N2899" s="358">
        <v>0</v>
      </c>
      <c r="O2899" s="358">
        <f>IF(O2655,0,$D2899*(1+'General Inputs'!$C$4)^(O$3906-$K$3906))*'General Inputs'!$C$6</f>
        <v>284138.44199999998</v>
      </c>
      <c r="P2899" s="358">
        <f>IF(P2655,0,$D2899*(1+'General Inputs'!$C$4)^(P$3906-$K$3906))*'General Inputs'!$C$6</f>
        <v>289821.21083999996</v>
      </c>
      <c r="Q2899" s="358">
        <f>IF(Q2655,0,$D2899*(1+'General Inputs'!$C$4)^(Q$3906-$K$3906))*'General Inputs'!$C$6</f>
        <v>295617.63505679998</v>
      </c>
      <c r="R2899" s="358">
        <f>IF(R2655,0,$D2899*(1+'General Inputs'!$C$4)^(R$3906-$K$3906))*'General Inputs'!$C$6</f>
        <v>301529.98775793595</v>
      </c>
      <c r="S2899" s="358">
        <f>IF(S2655,0,$D2899*(1+'General Inputs'!$C$4)^(S$3906-$K$3906))*'General Inputs'!$C$6</f>
        <v>307560.58751309471</v>
      </c>
      <c r="T2899" s="358">
        <f>IF(T2655,0,$D2899*(1+'General Inputs'!$C$4)^(T$3906-$K$3906))*'General Inputs'!$C$6</f>
        <v>313711.79926335654</v>
      </c>
      <c r="U2899" s="358">
        <f>IF(U2655,0,$D2899*(1+'General Inputs'!$C$4)^(U$3906-$K$3906))*'General Inputs'!$C$6</f>
        <v>319986.03524862375</v>
      </c>
      <c r="V2899" s="358">
        <f>IF(V2655,0,$D2899*(1+'General Inputs'!$C$4)^(V$3906-$K$3906))*'General Inputs'!$C$6</f>
        <v>326385.75595359615</v>
      </c>
      <c r="W2899" s="358">
        <f>IF(W2655,0,$D2899*(1+'General Inputs'!$C$4)^(W$3906-$K$3906))*'General Inputs'!$C$6</f>
        <v>332913.47107266809</v>
      </c>
      <c r="X2899" s="358">
        <f>IF(X2655,0,$D2899*(1+'General Inputs'!$C$4)^(X$3906-$K$3906))*'General Inputs'!$C$6</f>
        <v>339571.74049412145</v>
      </c>
      <c r="Y2899" s="358">
        <f>IF(Y2655,0,$D2899*(1+'General Inputs'!$C$4)^(Y$3906-$K$3906))*'General Inputs'!$C$6</f>
        <v>346363.17530400393</v>
      </c>
      <c r="Z2899" s="358">
        <f>IF(Z2655,0,$D2899*(1+'General Inputs'!$C$4)^(Z$3906-$K$3906))*'General Inputs'!$C$6</f>
        <v>353290.43881008396</v>
      </c>
      <c r="AA2899" s="358">
        <f>IF(AA2655,0,$D2899*(1+'General Inputs'!$C$4)^(AA$3906-$K$3906))*'General Inputs'!$C$6</f>
        <v>360356.2475862857</v>
      </c>
      <c r="AB2899" s="358">
        <f>IF(AB2655,0,$D2899*(1+'General Inputs'!$C$4)^(AB$3906-$K$3906))*'General Inputs'!$C$6</f>
        <v>367563.37253801135</v>
      </c>
      <c r="AC2899" s="358">
        <f>IF(AC2655,0,$D2899*(1+'General Inputs'!$C$4)^(AC$3906-$K$3906))*'General Inputs'!$C$6</f>
        <v>374914.63998877158</v>
      </c>
      <c r="AD2899" s="358">
        <f>IF(AD2655,0,$D2899*(1+'General Inputs'!$C$4)^(AD$3906-$K$3906))*'General Inputs'!$C$6</f>
        <v>382412.93278854695</v>
      </c>
      <c r="AE2899" s="358">
        <f>IF(AE2655,0,$D2899*(1+'General Inputs'!$C$4)^(AE$3906-$K$3906))*'General Inputs'!$C$6</f>
        <v>390061.19144431798</v>
      </c>
      <c r="AF2899" s="358">
        <f>IF(AF2655,0,$D2899*(1+'General Inputs'!$C$4)^(AF$3906-$K$3906))*'General Inputs'!$C$6</f>
        <v>397862.41527320427</v>
      </c>
      <c r="AG2899" s="358">
        <f>IF(AG2655,0,$D2899*(1+'General Inputs'!$C$4)^(AG$3906-$K$3906))*'General Inputs'!$C$6</f>
        <v>405819.66357866843</v>
      </c>
      <c r="AH2899" s="358">
        <f>IF(AH2655,0,$D2899*(1+'General Inputs'!$C$4)^(AH$3906-$K$3906))*'General Inputs'!$C$6</f>
        <v>413936.05685024173</v>
      </c>
      <c r="AI2899" s="358">
        <f>IF(AI2655,0,$D2899*(1+'General Inputs'!$C$4)^(AI$3906-$K$3906))*'General Inputs'!$C$6</f>
        <v>422214.77798724658</v>
      </c>
      <c r="AJ2899" s="358">
        <f>IF(AJ2655,0,$D2899*(1+'General Inputs'!$C$4)^(AJ$3906-$K$3906))*'General Inputs'!$C$6</f>
        <v>430659.07354699151</v>
      </c>
    </row>
    <row r="2900" spans="1:36" x14ac:dyDescent="0.25">
      <c r="A2900" s="353" t="s">
        <v>492</v>
      </c>
      <c r="B2900" s="353" t="s">
        <v>492</v>
      </c>
      <c r="C2900" s="441">
        <f t="shared" si="2376"/>
        <v>25000</v>
      </c>
      <c r="D2900" s="397">
        <v>20000000</v>
      </c>
      <c r="E2900" s="397"/>
      <c r="F2900" s="397"/>
      <c r="G2900" s="397"/>
      <c r="H2900" s="397"/>
      <c r="I2900" s="476">
        <f t="shared" si="2377"/>
        <v>22</v>
      </c>
      <c r="J2900" s="476">
        <f t="shared" si="2378"/>
        <v>1</v>
      </c>
      <c r="K2900" s="358">
        <v>0</v>
      </c>
      <c r="L2900" s="358">
        <v>0</v>
      </c>
      <c r="M2900" s="358">
        <v>0</v>
      </c>
      <c r="N2900" s="358">
        <v>0</v>
      </c>
      <c r="O2900" s="358">
        <f>IF(O2656,0,$D2900*(1+'General Inputs'!$C$4)^(O$3906-$K$3906))*'General Inputs'!$C$6</f>
        <v>3247296.48</v>
      </c>
      <c r="P2900" s="358">
        <f>IF(P2656,0,$D2900*(1+'General Inputs'!$C$4)^(P$3906-$K$3906))*'General Inputs'!$C$6</f>
        <v>3312242.4095999999</v>
      </c>
      <c r="Q2900" s="358">
        <f>IF(Q2656,0,$D2900*(1+'General Inputs'!$C$4)^(Q$3906-$K$3906))*'General Inputs'!$C$6</f>
        <v>3378487.2577920002</v>
      </c>
      <c r="R2900" s="358">
        <f>IF(R2656,0,$D2900*(1+'General Inputs'!$C$4)^(R$3906-$K$3906))*'General Inputs'!$C$6</f>
        <v>3446057.0029478394</v>
      </c>
      <c r="S2900" s="358">
        <f>IF(S2656,0,$D2900*(1+'General Inputs'!$C$4)^(S$3906-$K$3906))*'General Inputs'!$C$6</f>
        <v>3514978.1430067965</v>
      </c>
      <c r="T2900" s="358">
        <f>IF(T2656,0,$D2900*(1+'General Inputs'!$C$4)^(T$3906-$K$3906))*'General Inputs'!$C$6</f>
        <v>3585277.7058669324</v>
      </c>
      <c r="U2900" s="358">
        <f>IF(U2656,0,$D2900*(1+'General Inputs'!$C$4)^(U$3906-$K$3906))*'General Inputs'!$C$6</f>
        <v>3656983.2599842711</v>
      </c>
      <c r="V2900" s="358">
        <f>IF(V2656,0,$D2900*(1+'General Inputs'!$C$4)^(V$3906-$K$3906))*'General Inputs'!$C$6</f>
        <v>3730122.925183956</v>
      </c>
      <c r="W2900" s="358">
        <f>IF(W2656,0,$D2900*(1+'General Inputs'!$C$4)^(W$3906-$K$3906))*'General Inputs'!$C$6</f>
        <v>3804725.3836876354</v>
      </c>
      <c r="X2900" s="358">
        <f>IF(X2656,0,$D2900*(1+'General Inputs'!$C$4)^(X$3906-$K$3906))*'General Inputs'!$C$6</f>
        <v>3880819.8913613884</v>
      </c>
      <c r="Y2900" s="358">
        <f>IF(Y2656,0,$D2900*(1+'General Inputs'!$C$4)^(Y$3906-$K$3906))*'General Inputs'!$C$6</f>
        <v>3958436.2891886164</v>
      </c>
      <c r="Z2900" s="358">
        <f>IF(Z2656,0,$D2900*(1+'General Inputs'!$C$4)^(Z$3906-$K$3906))*'General Inputs'!$C$6</f>
        <v>4037605.0149723873</v>
      </c>
      <c r="AA2900" s="358">
        <f>IF(AA2656,0,$D2900*(1+'General Inputs'!$C$4)^(AA$3906-$K$3906))*'General Inputs'!$C$6</f>
        <v>4118357.1152718356</v>
      </c>
      <c r="AB2900" s="358">
        <f>IF(AB2656,0,$D2900*(1+'General Inputs'!$C$4)^(AB$3906-$K$3906))*'General Inputs'!$C$6</f>
        <v>4200724.2575772731</v>
      </c>
      <c r="AC2900" s="358">
        <f>IF(AC2656,0,$D2900*(1+'General Inputs'!$C$4)^(AC$3906-$K$3906))*'General Inputs'!$C$6</f>
        <v>4284738.7427288182</v>
      </c>
      <c r="AD2900" s="358">
        <f>IF(AD2656,0,$D2900*(1+'General Inputs'!$C$4)^(AD$3906-$K$3906))*'General Inputs'!$C$6</f>
        <v>4370433.5175833944</v>
      </c>
      <c r="AE2900" s="358">
        <f>IF(AE2656,0,$D2900*(1+'General Inputs'!$C$4)^(AE$3906-$K$3906))*'General Inputs'!$C$6</f>
        <v>4457842.1879350627</v>
      </c>
      <c r="AF2900" s="358">
        <f>IF(AF2656,0,$D2900*(1+'General Inputs'!$C$4)^(AF$3906-$K$3906))*'General Inputs'!$C$6</f>
        <v>4546999.0316937631</v>
      </c>
      <c r="AG2900" s="358">
        <f>IF(AG2656,0,$D2900*(1+'General Inputs'!$C$4)^(AG$3906-$K$3906))*'General Inputs'!$C$6</f>
        <v>4637939.0123276394</v>
      </c>
      <c r="AH2900" s="358">
        <f>IF(AH2656,0,$D2900*(1+'General Inputs'!$C$4)^(AH$3906-$K$3906))*'General Inputs'!$C$6</f>
        <v>4730697.7925741915</v>
      </c>
      <c r="AI2900" s="358">
        <f>IF(AI2656,0,$D2900*(1+'General Inputs'!$C$4)^(AI$3906-$K$3906))*'General Inputs'!$C$6</f>
        <v>4825311.7484256746</v>
      </c>
      <c r="AJ2900" s="358">
        <f>IF(AJ2656,0,$D2900*(1+'General Inputs'!$C$4)^(AJ$3906-$K$3906))*'General Inputs'!$C$6</f>
        <v>4921817.9833941888</v>
      </c>
    </row>
    <row r="2901" spans="1:36" x14ac:dyDescent="0.25">
      <c r="A2901" s="353" t="s">
        <v>380</v>
      </c>
      <c r="B2901" s="353" t="s">
        <v>380</v>
      </c>
      <c r="C2901" s="441">
        <f t="shared" si="2376"/>
        <v>35000</v>
      </c>
      <c r="D2901" s="397">
        <v>20000000</v>
      </c>
      <c r="E2901" s="397"/>
      <c r="F2901" s="397"/>
      <c r="G2901" s="397"/>
      <c r="H2901" s="397"/>
      <c r="I2901" s="476">
        <f t="shared" si="2377"/>
        <v>22</v>
      </c>
      <c r="J2901" s="476">
        <f t="shared" si="2378"/>
        <v>1</v>
      </c>
      <c r="K2901" s="358">
        <v>0</v>
      </c>
      <c r="L2901" s="358">
        <v>0</v>
      </c>
      <c r="M2901" s="358">
        <v>0</v>
      </c>
      <c r="N2901" s="358">
        <v>0</v>
      </c>
      <c r="O2901" s="358">
        <f>IF(O2657,0,$D2901*(1+'General Inputs'!$C$4)^(O$3906-$K$3906))*'General Inputs'!$C$6</f>
        <v>3247296.48</v>
      </c>
      <c r="P2901" s="358">
        <f>IF(P2657,0,$D2901*(1+'General Inputs'!$C$4)^(P$3906-$K$3906))*'General Inputs'!$C$6</f>
        <v>3312242.4095999999</v>
      </c>
      <c r="Q2901" s="358">
        <f>IF(Q2657,0,$D2901*(1+'General Inputs'!$C$4)^(Q$3906-$K$3906))*'General Inputs'!$C$6</f>
        <v>3378487.2577920002</v>
      </c>
      <c r="R2901" s="358">
        <f>IF(R2657,0,$D2901*(1+'General Inputs'!$C$4)^(R$3906-$K$3906))*'General Inputs'!$C$6</f>
        <v>3446057.0029478394</v>
      </c>
      <c r="S2901" s="358">
        <f>IF(S2657,0,$D2901*(1+'General Inputs'!$C$4)^(S$3906-$K$3906))*'General Inputs'!$C$6</f>
        <v>3514978.1430067965</v>
      </c>
      <c r="T2901" s="358">
        <f>IF(T2657,0,$D2901*(1+'General Inputs'!$C$4)^(T$3906-$K$3906))*'General Inputs'!$C$6</f>
        <v>3585277.7058669324</v>
      </c>
      <c r="U2901" s="358">
        <f>IF(U2657,0,$D2901*(1+'General Inputs'!$C$4)^(U$3906-$K$3906))*'General Inputs'!$C$6</f>
        <v>3656983.2599842711</v>
      </c>
      <c r="V2901" s="358">
        <f>IF(V2657,0,$D2901*(1+'General Inputs'!$C$4)^(V$3906-$K$3906))*'General Inputs'!$C$6</f>
        <v>3730122.925183956</v>
      </c>
      <c r="W2901" s="358">
        <f>IF(W2657,0,$D2901*(1+'General Inputs'!$C$4)^(W$3906-$K$3906))*'General Inputs'!$C$6</f>
        <v>3804725.3836876354</v>
      </c>
      <c r="X2901" s="358">
        <f>IF(X2657,0,$D2901*(1+'General Inputs'!$C$4)^(X$3906-$K$3906))*'General Inputs'!$C$6</f>
        <v>3880819.8913613884</v>
      </c>
      <c r="Y2901" s="358">
        <f>IF(Y2657,0,$D2901*(1+'General Inputs'!$C$4)^(Y$3906-$K$3906))*'General Inputs'!$C$6</f>
        <v>3958436.2891886164</v>
      </c>
      <c r="Z2901" s="358">
        <f>IF(Z2657,0,$D2901*(1+'General Inputs'!$C$4)^(Z$3906-$K$3906))*'General Inputs'!$C$6</f>
        <v>4037605.0149723873</v>
      </c>
      <c r="AA2901" s="358">
        <f>IF(AA2657,0,$D2901*(1+'General Inputs'!$C$4)^(AA$3906-$K$3906))*'General Inputs'!$C$6</f>
        <v>4118357.1152718356</v>
      </c>
      <c r="AB2901" s="358">
        <f>IF(AB2657,0,$D2901*(1+'General Inputs'!$C$4)^(AB$3906-$K$3906))*'General Inputs'!$C$6</f>
        <v>4200724.2575772731</v>
      </c>
      <c r="AC2901" s="358">
        <f>IF(AC2657,0,$D2901*(1+'General Inputs'!$C$4)^(AC$3906-$K$3906))*'General Inputs'!$C$6</f>
        <v>4284738.7427288182</v>
      </c>
      <c r="AD2901" s="358">
        <f>IF(AD2657,0,$D2901*(1+'General Inputs'!$C$4)^(AD$3906-$K$3906))*'General Inputs'!$C$6</f>
        <v>4370433.5175833944</v>
      </c>
      <c r="AE2901" s="358">
        <f>IF(AE2657,0,$D2901*(1+'General Inputs'!$C$4)^(AE$3906-$K$3906))*'General Inputs'!$C$6</f>
        <v>4457842.1879350627</v>
      </c>
      <c r="AF2901" s="358">
        <f>IF(AF2657,0,$D2901*(1+'General Inputs'!$C$4)^(AF$3906-$K$3906))*'General Inputs'!$C$6</f>
        <v>4546999.0316937631</v>
      </c>
      <c r="AG2901" s="358">
        <f>IF(AG2657,0,$D2901*(1+'General Inputs'!$C$4)^(AG$3906-$K$3906))*'General Inputs'!$C$6</f>
        <v>4637939.0123276394</v>
      </c>
      <c r="AH2901" s="358">
        <f>IF(AH2657,0,$D2901*(1+'General Inputs'!$C$4)^(AH$3906-$K$3906))*'General Inputs'!$C$6</f>
        <v>4730697.7925741915</v>
      </c>
      <c r="AI2901" s="358">
        <f>IF(AI2657,0,$D2901*(1+'General Inputs'!$C$4)^(AI$3906-$K$3906))*'General Inputs'!$C$6</f>
        <v>4825311.7484256746</v>
      </c>
      <c r="AJ2901" s="358">
        <f>IF(AJ2657,0,$D2901*(1+'General Inputs'!$C$4)^(AJ$3906-$K$3906))*'General Inputs'!$C$6</f>
        <v>4921817.9833941888</v>
      </c>
    </row>
    <row r="2902" spans="1:36" x14ac:dyDescent="0.25">
      <c r="A2902" s="353" t="s">
        <v>322</v>
      </c>
      <c r="B2902" s="353" t="s">
        <v>322</v>
      </c>
      <c r="C2902" s="441">
        <f t="shared" si="2376"/>
        <v>2500</v>
      </c>
      <c r="D2902" s="397">
        <v>1750000</v>
      </c>
      <c r="E2902" s="397"/>
      <c r="F2902" s="397"/>
      <c r="G2902" s="397"/>
      <c r="H2902" s="397"/>
      <c r="I2902" s="476">
        <f t="shared" si="2377"/>
        <v>22</v>
      </c>
      <c r="J2902" s="476">
        <f t="shared" si="2378"/>
        <v>1</v>
      </c>
      <c r="K2902" s="358">
        <v>0</v>
      </c>
      <c r="L2902" s="358">
        <v>0</v>
      </c>
      <c r="M2902" s="358">
        <v>0</v>
      </c>
      <c r="N2902" s="358">
        <v>0</v>
      </c>
      <c r="O2902" s="358">
        <f>IF(O2658,0,$D2902*(1+'General Inputs'!$C$4)^(O$3906-$K$3906))*'General Inputs'!$C$6</f>
        <v>284138.44199999998</v>
      </c>
      <c r="P2902" s="358">
        <f>IF(P2658,0,$D2902*(1+'General Inputs'!$C$4)^(P$3906-$K$3906))*'General Inputs'!$C$6</f>
        <v>289821.21083999996</v>
      </c>
      <c r="Q2902" s="358">
        <f>IF(Q2658,0,$D2902*(1+'General Inputs'!$C$4)^(Q$3906-$K$3906))*'General Inputs'!$C$6</f>
        <v>295617.63505679998</v>
      </c>
      <c r="R2902" s="358">
        <f>IF(R2658,0,$D2902*(1+'General Inputs'!$C$4)^(R$3906-$K$3906))*'General Inputs'!$C$6</f>
        <v>301529.98775793595</v>
      </c>
      <c r="S2902" s="358">
        <f>IF(S2658,0,$D2902*(1+'General Inputs'!$C$4)^(S$3906-$K$3906))*'General Inputs'!$C$6</f>
        <v>307560.58751309471</v>
      </c>
      <c r="T2902" s="358">
        <f>IF(T2658,0,$D2902*(1+'General Inputs'!$C$4)^(T$3906-$K$3906))*'General Inputs'!$C$6</f>
        <v>313711.79926335654</v>
      </c>
      <c r="U2902" s="358">
        <f>IF(U2658,0,$D2902*(1+'General Inputs'!$C$4)^(U$3906-$K$3906))*'General Inputs'!$C$6</f>
        <v>319986.03524862375</v>
      </c>
      <c r="V2902" s="358">
        <f>IF(V2658,0,$D2902*(1+'General Inputs'!$C$4)^(V$3906-$K$3906))*'General Inputs'!$C$6</f>
        <v>326385.75595359615</v>
      </c>
      <c r="W2902" s="358">
        <f>IF(W2658,0,$D2902*(1+'General Inputs'!$C$4)^(W$3906-$K$3906))*'General Inputs'!$C$6</f>
        <v>332913.47107266809</v>
      </c>
      <c r="X2902" s="358">
        <f>IF(X2658,0,$D2902*(1+'General Inputs'!$C$4)^(X$3906-$K$3906))*'General Inputs'!$C$6</f>
        <v>339571.74049412145</v>
      </c>
      <c r="Y2902" s="358">
        <f>IF(Y2658,0,$D2902*(1+'General Inputs'!$C$4)^(Y$3906-$K$3906))*'General Inputs'!$C$6</f>
        <v>346363.17530400393</v>
      </c>
      <c r="Z2902" s="358">
        <f>IF(Z2658,0,$D2902*(1+'General Inputs'!$C$4)^(Z$3906-$K$3906))*'General Inputs'!$C$6</f>
        <v>353290.43881008396</v>
      </c>
      <c r="AA2902" s="358">
        <f>IF(AA2658,0,$D2902*(1+'General Inputs'!$C$4)^(AA$3906-$K$3906))*'General Inputs'!$C$6</f>
        <v>360356.2475862857</v>
      </c>
      <c r="AB2902" s="358">
        <f>IF(AB2658,0,$D2902*(1+'General Inputs'!$C$4)^(AB$3906-$K$3906))*'General Inputs'!$C$6</f>
        <v>367563.37253801135</v>
      </c>
      <c r="AC2902" s="358">
        <f>IF(AC2658,0,$D2902*(1+'General Inputs'!$C$4)^(AC$3906-$K$3906))*'General Inputs'!$C$6</f>
        <v>374914.63998877158</v>
      </c>
      <c r="AD2902" s="358">
        <f>IF(AD2658,0,$D2902*(1+'General Inputs'!$C$4)^(AD$3906-$K$3906))*'General Inputs'!$C$6</f>
        <v>382412.93278854695</v>
      </c>
      <c r="AE2902" s="358">
        <f>IF(AE2658,0,$D2902*(1+'General Inputs'!$C$4)^(AE$3906-$K$3906))*'General Inputs'!$C$6</f>
        <v>390061.19144431798</v>
      </c>
      <c r="AF2902" s="358">
        <f>IF(AF2658,0,$D2902*(1+'General Inputs'!$C$4)^(AF$3906-$K$3906))*'General Inputs'!$C$6</f>
        <v>397862.41527320427</v>
      </c>
      <c r="AG2902" s="358">
        <f>IF(AG2658,0,$D2902*(1+'General Inputs'!$C$4)^(AG$3906-$K$3906))*'General Inputs'!$C$6</f>
        <v>405819.66357866843</v>
      </c>
      <c r="AH2902" s="358">
        <f>IF(AH2658,0,$D2902*(1+'General Inputs'!$C$4)^(AH$3906-$K$3906))*'General Inputs'!$C$6</f>
        <v>413936.05685024173</v>
      </c>
      <c r="AI2902" s="358">
        <f>IF(AI2658,0,$D2902*(1+'General Inputs'!$C$4)^(AI$3906-$K$3906))*'General Inputs'!$C$6</f>
        <v>422214.77798724658</v>
      </c>
      <c r="AJ2902" s="358">
        <f>IF(AJ2658,0,$D2902*(1+'General Inputs'!$C$4)^(AJ$3906-$K$3906))*'General Inputs'!$C$6</f>
        <v>430659.07354699151</v>
      </c>
    </row>
    <row r="2903" spans="1:36" x14ac:dyDescent="0.25">
      <c r="A2903" s="353" t="s">
        <v>447</v>
      </c>
      <c r="B2903" s="353" t="s">
        <v>447</v>
      </c>
      <c r="C2903" s="441">
        <f t="shared" si="2376"/>
        <v>2000</v>
      </c>
      <c r="D2903" s="397">
        <v>1750000</v>
      </c>
      <c r="E2903" s="397"/>
      <c r="F2903" s="397"/>
      <c r="G2903" s="397"/>
      <c r="H2903" s="397"/>
      <c r="I2903" s="476">
        <f t="shared" si="2377"/>
        <v>22</v>
      </c>
      <c r="J2903" s="476">
        <f t="shared" si="2378"/>
        <v>1</v>
      </c>
      <c r="K2903" s="358">
        <v>0</v>
      </c>
      <c r="L2903" s="358">
        <v>0</v>
      </c>
      <c r="M2903" s="358">
        <v>0</v>
      </c>
      <c r="N2903" s="358">
        <v>0</v>
      </c>
      <c r="O2903" s="358">
        <f>IF(O2659,0,$D2903*(1+'General Inputs'!$C$4)^(O$3906-$K$3906))*'General Inputs'!$C$6</f>
        <v>284138.44199999998</v>
      </c>
      <c r="P2903" s="358">
        <f>IF(P2659,0,$D2903*(1+'General Inputs'!$C$4)^(P$3906-$K$3906))*'General Inputs'!$C$6</f>
        <v>289821.21083999996</v>
      </c>
      <c r="Q2903" s="358">
        <f>IF(Q2659,0,$D2903*(1+'General Inputs'!$C$4)^(Q$3906-$K$3906))*'General Inputs'!$C$6</f>
        <v>295617.63505679998</v>
      </c>
      <c r="R2903" s="358">
        <f>IF(R2659,0,$D2903*(1+'General Inputs'!$C$4)^(R$3906-$K$3906))*'General Inputs'!$C$6</f>
        <v>301529.98775793595</v>
      </c>
      <c r="S2903" s="358">
        <f>IF(S2659,0,$D2903*(1+'General Inputs'!$C$4)^(S$3906-$K$3906))*'General Inputs'!$C$6</f>
        <v>307560.58751309471</v>
      </c>
      <c r="T2903" s="358">
        <f>IF(T2659,0,$D2903*(1+'General Inputs'!$C$4)^(T$3906-$K$3906))*'General Inputs'!$C$6</f>
        <v>313711.79926335654</v>
      </c>
      <c r="U2903" s="358">
        <f>IF(U2659,0,$D2903*(1+'General Inputs'!$C$4)^(U$3906-$K$3906))*'General Inputs'!$C$6</f>
        <v>319986.03524862375</v>
      </c>
      <c r="V2903" s="358">
        <f>IF(V2659,0,$D2903*(1+'General Inputs'!$C$4)^(V$3906-$K$3906))*'General Inputs'!$C$6</f>
        <v>326385.75595359615</v>
      </c>
      <c r="W2903" s="358">
        <f>IF(W2659,0,$D2903*(1+'General Inputs'!$C$4)^(W$3906-$K$3906))*'General Inputs'!$C$6</f>
        <v>332913.47107266809</v>
      </c>
      <c r="X2903" s="358">
        <f>IF(X2659,0,$D2903*(1+'General Inputs'!$C$4)^(X$3906-$K$3906))*'General Inputs'!$C$6</f>
        <v>339571.74049412145</v>
      </c>
      <c r="Y2903" s="358">
        <f>IF(Y2659,0,$D2903*(1+'General Inputs'!$C$4)^(Y$3906-$K$3906))*'General Inputs'!$C$6</f>
        <v>346363.17530400393</v>
      </c>
      <c r="Z2903" s="358">
        <f>IF(Z2659,0,$D2903*(1+'General Inputs'!$C$4)^(Z$3906-$K$3906))*'General Inputs'!$C$6</f>
        <v>353290.43881008396</v>
      </c>
      <c r="AA2903" s="358">
        <f>IF(AA2659,0,$D2903*(1+'General Inputs'!$C$4)^(AA$3906-$K$3906))*'General Inputs'!$C$6</f>
        <v>360356.2475862857</v>
      </c>
      <c r="AB2903" s="358">
        <f>IF(AB2659,0,$D2903*(1+'General Inputs'!$C$4)^(AB$3906-$K$3906))*'General Inputs'!$C$6</f>
        <v>367563.37253801135</v>
      </c>
      <c r="AC2903" s="358">
        <f>IF(AC2659,0,$D2903*(1+'General Inputs'!$C$4)^(AC$3906-$K$3906))*'General Inputs'!$C$6</f>
        <v>374914.63998877158</v>
      </c>
      <c r="AD2903" s="358">
        <f>IF(AD2659,0,$D2903*(1+'General Inputs'!$C$4)^(AD$3906-$K$3906))*'General Inputs'!$C$6</f>
        <v>382412.93278854695</v>
      </c>
      <c r="AE2903" s="358">
        <f>IF(AE2659,0,$D2903*(1+'General Inputs'!$C$4)^(AE$3906-$K$3906))*'General Inputs'!$C$6</f>
        <v>390061.19144431798</v>
      </c>
      <c r="AF2903" s="358">
        <f>IF(AF2659,0,$D2903*(1+'General Inputs'!$C$4)^(AF$3906-$K$3906))*'General Inputs'!$C$6</f>
        <v>397862.41527320427</v>
      </c>
      <c r="AG2903" s="358">
        <f>IF(AG2659,0,$D2903*(1+'General Inputs'!$C$4)^(AG$3906-$K$3906))*'General Inputs'!$C$6</f>
        <v>405819.66357866843</v>
      </c>
      <c r="AH2903" s="358">
        <f>IF(AH2659,0,$D2903*(1+'General Inputs'!$C$4)^(AH$3906-$K$3906))*'General Inputs'!$C$6</f>
        <v>413936.05685024173</v>
      </c>
      <c r="AI2903" s="358">
        <f>IF(AI2659,0,$D2903*(1+'General Inputs'!$C$4)^(AI$3906-$K$3906))*'General Inputs'!$C$6</f>
        <v>422214.77798724658</v>
      </c>
      <c r="AJ2903" s="358">
        <f>IF(AJ2659,0,$D2903*(1+'General Inputs'!$C$4)^(AJ$3906-$K$3906))*'General Inputs'!$C$6</f>
        <v>430659.07354699151</v>
      </c>
    </row>
    <row r="2904" spans="1:36" x14ac:dyDescent="0.25">
      <c r="A2904" s="353" t="s">
        <v>494</v>
      </c>
      <c r="B2904" s="353" t="s">
        <v>494</v>
      </c>
      <c r="C2904" s="441">
        <f t="shared" si="2376"/>
        <v>5000</v>
      </c>
      <c r="D2904" s="397">
        <v>1750000</v>
      </c>
      <c r="E2904" s="397"/>
      <c r="F2904" s="397"/>
      <c r="G2904" s="397"/>
      <c r="H2904" s="397"/>
      <c r="I2904" s="476">
        <f t="shared" si="2377"/>
        <v>22</v>
      </c>
      <c r="J2904" s="476">
        <f t="shared" si="2378"/>
        <v>1</v>
      </c>
      <c r="K2904" s="358">
        <v>0</v>
      </c>
      <c r="L2904" s="358">
        <v>0</v>
      </c>
      <c r="M2904" s="358">
        <v>0</v>
      </c>
      <c r="N2904" s="358">
        <v>0</v>
      </c>
      <c r="O2904" s="358">
        <f>IF(O2660,0,$D2904*(1+'General Inputs'!$C$4)^(O$3906-$K$3906))*'General Inputs'!$C$6</f>
        <v>284138.44199999998</v>
      </c>
      <c r="P2904" s="358">
        <f>IF(P2660,0,$D2904*(1+'General Inputs'!$C$4)^(P$3906-$K$3906))*'General Inputs'!$C$6</f>
        <v>289821.21083999996</v>
      </c>
      <c r="Q2904" s="358">
        <f>IF(Q2660,0,$D2904*(1+'General Inputs'!$C$4)^(Q$3906-$K$3906))*'General Inputs'!$C$6</f>
        <v>295617.63505679998</v>
      </c>
      <c r="R2904" s="358">
        <f>IF(R2660,0,$D2904*(1+'General Inputs'!$C$4)^(R$3906-$K$3906))*'General Inputs'!$C$6</f>
        <v>301529.98775793595</v>
      </c>
      <c r="S2904" s="358">
        <f>IF(S2660,0,$D2904*(1+'General Inputs'!$C$4)^(S$3906-$K$3906))*'General Inputs'!$C$6</f>
        <v>307560.58751309471</v>
      </c>
      <c r="T2904" s="358">
        <f>IF(T2660,0,$D2904*(1+'General Inputs'!$C$4)^(T$3906-$K$3906))*'General Inputs'!$C$6</f>
        <v>313711.79926335654</v>
      </c>
      <c r="U2904" s="358">
        <f>IF(U2660,0,$D2904*(1+'General Inputs'!$C$4)^(U$3906-$K$3906))*'General Inputs'!$C$6</f>
        <v>319986.03524862375</v>
      </c>
      <c r="V2904" s="358">
        <f>IF(V2660,0,$D2904*(1+'General Inputs'!$C$4)^(V$3906-$K$3906))*'General Inputs'!$C$6</f>
        <v>326385.75595359615</v>
      </c>
      <c r="W2904" s="358">
        <f>IF(W2660,0,$D2904*(1+'General Inputs'!$C$4)^(W$3906-$K$3906))*'General Inputs'!$C$6</f>
        <v>332913.47107266809</v>
      </c>
      <c r="X2904" s="358">
        <f>IF(X2660,0,$D2904*(1+'General Inputs'!$C$4)^(X$3906-$K$3906))*'General Inputs'!$C$6</f>
        <v>339571.74049412145</v>
      </c>
      <c r="Y2904" s="358">
        <f>IF(Y2660,0,$D2904*(1+'General Inputs'!$C$4)^(Y$3906-$K$3906))*'General Inputs'!$C$6</f>
        <v>346363.17530400393</v>
      </c>
      <c r="Z2904" s="358">
        <f>IF(Z2660,0,$D2904*(1+'General Inputs'!$C$4)^(Z$3906-$K$3906))*'General Inputs'!$C$6</f>
        <v>353290.43881008396</v>
      </c>
      <c r="AA2904" s="358">
        <f>IF(AA2660,0,$D2904*(1+'General Inputs'!$C$4)^(AA$3906-$K$3906))*'General Inputs'!$C$6</f>
        <v>360356.2475862857</v>
      </c>
      <c r="AB2904" s="358">
        <f>IF(AB2660,0,$D2904*(1+'General Inputs'!$C$4)^(AB$3906-$K$3906))*'General Inputs'!$C$6</f>
        <v>367563.37253801135</v>
      </c>
      <c r="AC2904" s="358">
        <f>IF(AC2660,0,$D2904*(1+'General Inputs'!$C$4)^(AC$3906-$K$3906))*'General Inputs'!$C$6</f>
        <v>374914.63998877158</v>
      </c>
      <c r="AD2904" s="358">
        <f>IF(AD2660,0,$D2904*(1+'General Inputs'!$C$4)^(AD$3906-$K$3906))*'General Inputs'!$C$6</f>
        <v>382412.93278854695</v>
      </c>
      <c r="AE2904" s="358">
        <f>IF(AE2660,0,$D2904*(1+'General Inputs'!$C$4)^(AE$3906-$K$3906))*'General Inputs'!$C$6</f>
        <v>390061.19144431798</v>
      </c>
      <c r="AF2904" s="358">
        <f>IF(AF2660,0,$D2904*(1+'General Inputs'!$C$4)^(AF$3906-$K$3906))*'General Inputs'!$C$6</f>
        <v>397862.41527320427</v>
      </c>
      <c r="AG2904" s="358">
        <f>IF(AG2660,0,$D2904*(1+'General Inputs'!$C$4)^(AG$3906-$K$3906))*'General Inputs'!$C$6</f>
        <v>405819.66357866843</v>
      </c>
      <c r="AH2904" s="358">
        <f>IF(AH2660,0,$D2904*(1+'General Inputs'!$C$4)^(AH$3906-$K$3906))*'General Inputs'!$C$6</f>
        <v>413936.05685024173</v>
      </c>
      <c r="AI2904" s="358">
        <f>IF(AI2660,0,$D2904*(1+'General Inputs'!$C$4)^(AI$3906-$K$3906))*'General Inputs'!$C$6</f>
        <v>422214.77798724658</v>
      </c>
      <c r="AJ2904" s="358">
        <f>IF(AJ2660,0,$D2904*(1+'General Inputs'!$C$4)^(AJ$3906-$K$3906))*'General Inputs'!$C$6</f>
        <v>430659.07354699151</v>
      </c>
    </row>
    <row r="2905" spans="1:36" x14ac:dyDescent="0.25">
      <c r="A2905" s="353" t="s">
        <v>332</v>
      </c>
      <c r="B2905" s="353" t="s">
        <v>332</v>
      </c>
      <c r="C2905" s="441">
        <f t="shared" si="2376"/>
        <v>5000</v>
      </c>
      <c r="D2905" s="397">
        <v>1750000</v>
      </c>
      <c r="E2905" s="397"/>
      <c r="F2905" s="397"/>
      <c r="G2905" s="397"/>
      <c r="H2905" s="397"/>
      <c r="I2905" s="476">
        <f t="shared" si="2377"/>
        <v>22</v>
      </c>
      <c r="J2905" s="476">
        <f t="shared" si="2378"/>
        <v>1</v>
      </c>
      <c r="K2905" s="358">
        <v>0</v>
      </c>
      <c r="L2905" s="358">
        <v>0</v>
      </c>
      <c r="M2905" s="358">
        <v>0</v>
      </c>
      <c r="N2905" s="358">
        <v>0</v>
      </c>
      <c r="O2905" s="358">
        <f>IF(O2661,0,$D2905*(1+'General Inputs'!$C$4)^(O$3906-$K$3906))*'General Inputs'!$C$6</f>
        <v>284138.44199999998</v>
      </c>
      <c r="P2905" s="358">
        <f>IF(P2661,0,$D2905*(1+'General Inputs'!$C$4)^(P$3906-$K$3906))*'General Inputs'!$C$6</f>
        <v>289821.21083999996</v>
      </c>
      <c r="Q2905" s="358">
        <f>IF(Q2661,0,$D2905*(1+'General Inputs'!$C$4)^(Q$3906-$K$3906))*'General Inputs'!$C$6</f>
        <v>295617.63505679998</v>
      </c>
      <c r="R2905" s="358">
        <f>IF(R2661,0,$D2905*(1+'General Inputs'!$C$4)^(R$3906-$K$3906))*'General Inputs'!$C$6</f>
        <v>301529.98775793595</v>
      </c>
      <c r="S2905" s="358">
        <f>IF(S2661,0,$D2905*(1+'General Inputs'!$C$4)^(S$3906-$K$3906))*'General Inputs'!$C$6</f>
        <v>307560.58751309471</v>
      </c>
      <c r="T2905" s="358">
        <f>IF(T2661,0,$D2905*(1+'General Inputs'!$C$4)^(T$3906-$K$3906))*'General Inputs'!$C$6</f>
        <v>313711.79926335654</v>
      </c>
      <c r="U2905" s="358">
        <f>IF(U2661,0,$D2905*(1+'General Inputs'!$C$4)^(U$3906-$K$3906))*'General Inputs'!$C$6</f>
        <v>319986.03524862375</v>
      </c>
      <c r="V2905" s="358">
        <f>IF(V2661,0,$D2905*(1+'General Inputs'!$C$4)^(V$3906-$K$3906))*'General Inputs'!$C$6</f>
        <v>326385.75595359615</v>
      </c>
      <c r="W2905" s="358">
        <f>IF(W2661,0,$D2905*(1+'General Inputs'!$C$4)^(W$3906-$K$3906))*'General Inputs'!$C$6</f>
        <v>332913.47107266809</v>
      </c>
      <c r="X2905" s="358">
        <f>IF(X2661,0,$D2905*(1+'General Inputs'!$C$4)^(X$3906-$K$3906))*'General Inputs'!$C$6</f>
        <v>339571.74049412145</v>
      </c>
      <c r="Y2905" s="358">
        <f>IF(Y2661,0,$D2905*(1+'General Inputs'!$C$4)^(Y$3906-$K$3906))*'General Inputs'!$C$6</f>
        <v>346363.17530400393</v>
      </c>
      <c r="Z2905" s="358">
        <f>IF(Z2661,0,$D2905*(1+'General Inputs'!$C$4)^(Z$3906-$K$3906))*'General Inputs'!$C$6</f>
        <v>353290.43881008396</v>
      </c>
      <c r="AA2905" s="358">
        <f>IF(AA2661,0,$D2905*(1+'General Inputs'!$C$4)^(AA$3906-$K$3906))*'General Inputs'!$C$6</f>
        <v>360356.2475862857</v>
      </c>
      <c r="AB2905" s="358">
        <f>IF(AB2661,0,$D2905*(1+'General Inputs'!$C$4)^(AB$3906-$K$3906))*'General Inputs'!$C$6</f>
        <v>367563.37253801135</v>
      </c>
      <c r="AC2905" s="358">
        <f>IF(AC2661,0,$D2905*(1+'General Inputs'!$C$4)^(AC$3906-$K$3906))*'General Inputs'!$C$6</f>
        <v>374914.63998877158</v>
      </c>
      <c r="AD2905" s="358">
        <f>IF(AD2661,0,$D2905*(1+'General Inputs'!$C$4)^(AD$3906-$K$3906))*'General Inputs'!$C$6</f>
        <v>382412.93278854695</v>
      </c>
      <c r="AE2905" s="358">
        <f>IF(AE2661,0,$D2905*(1+'General Inputs'!$C$4)^(AE$3906-$K$3906))*'General Inputs'!$C$6</f>
        <v>390061.19144431798</v>
      </c>
      <c r="AF2905" s="358">
        <f>IF(AF2661,0,$D2905*(1+'General Inputs'!$C$4)^(AF$3906-$K$3906))*'General Inputs'!$C$6</f>
        <v>397862.41527320427</v>
      </c>
      <c r="AG2905" s="358">
        <f>IF(AG2661,0,$D2905*(1+'General Inputs'!$C$4)^(AG$3906-$K$3906))*'General Inputs'!$C$6</f>
        <v>405819.66357866843</v>
      </c>
      <c r="AH2905" s="358">
        <f>IF(AH2661,0,$D2905*(1+'General Inputs'!$C$4)^(AH$3906-$K$3906))*'General Inputs'!$C$6</f>
        <v>413936.05685024173</v>
      </c>
      <c r="AI2905" s="358">
        <f>IF(AI2661,0,$D2905*(1+'General Inputs'!$C$4)^(AI$3906-$K$3906))*'General Inputs'!$C$6</f>
        <v>422214.77798724658</v>
      </c>
      <c r="AJ2905" s="358">
        <f>IF(AJ2661,0,$D2905*(1+'General Inputs'!$C$4)^(AJ$3906-$K$3906))*'General Inputs'!$C$6</f>
        <v>430659.07354699151</v>
      </c>
    </row>
    <row r="2906" spans="1:36" x14ac:dyDescent="0.25">
      <c r="A2906" s="353" t="s">
        <v>263</v>
      </c>
      <c r="B2906" s="353" t="s">
        <v>478</v>
      </c>
      <c r="C2906" s="441">
        <f t="shared" si="2376"/>
        <v>20000</v>
      </c>
      <c r="D2906" s="397">
        <v>8000000</v>
      </c>
      <c r="E2906" s="397"/>
      <c r="F2906" s="397"/>
      <c r="G2906" s="397"/>
      <c r="H2906" s="397"/>
      <c r="I2906" s="476">
        <f t="shared" si="2377"/>
        <v>22</v>
      </c>
      <c r="J2906" s="476">
        <f t="shared" si="2378"/>
        <v>1</v>
      </c>
      <c r="K2906" s="358">
        <v>0</v>
      </c>
      <c r="L2906" s="358">
        <v>0</v>
      </c>
      <c r="M2906" s="358">
        <v>0</v>
      </c>
      <c r="N2906" s="358">
        <v>0</v>
      </c>
      <c r="O2906" s="358">
        <f>IF(O2662,0,$D2906*(1+'General Inputs'!$C$4)^(O$3906-$K$3906))*'General Inputs'!$C$6</f>
        <v>1298918.5919999999</v>
      </c>
      <c r="P2906" s="358">
        <f>IF(P2662,0,$D2906*(1+'General Inputs'!$C$4)^(P$3906-$K$3906))*'General Inputs'!$C$6</f>
        <v>1324896.9638399999</v>
      </c>
      <c r="Q2906" s="358">
        <f>IF(Q2662,0,$D2906*(1+'General Inputs'!$C$4)^(Q$3906-$K$3906))*'General Inputs'!$C$6</f>
        <v>1351394.9031168001</v>
      </c>
      <c r="R2906" s="358">
        <f>IF(R2662,0,$D2906*(1+'General Inputs'!$C$4)^(R$3906-$K$3906))*'General Inputs'!$C$6</f>
        <v>1378422.8011791357</v>
      </c>
      <c r="S2906" s="358">
        <f>IF(S2662,0,$D2906*(1+'General Inputs'!$C$4)^(S$3906-$K$3906))*'General Inputs'!$C$6</f>
        <v>1405991.2572027186</v>
      </c>
      <c r="T2906" s="358">
        <f>IF(T2662,0,$D2906*(1+'General Inputs'!$C$4)^(T$3906-$K$3906))*'General Inputs'!$C$6</f>
        <v>1434111.082346773</v>
      </c>
      <c r="U2906" s="358">
        <f>IF(U2662,0,$D2906*(1+'General Inputs'!$C$4)^(U$3906-$K$3906))*'General Inputs'!$C$6</f>
        <v>1462793.3039937085</v>
      </c>
      <c r="V2906" s="358">
        <f>IF(V2662,0,$D2906*(1+'General Inputs'!$C$4)^(V$3906-$K$3906))*'General Inputs'!$C$6</f>
        <v>1492049.1700735826</v>
      </c>
      <c r="W2906" s="358">
        <f>IF(W2662,0,$D2906*(1+'General Inputs'!$C$4)^(W$3906-$K$3906))*'General Inputs'!$C$6</f>
        <v>1521890.1534750543</v>
      </c>
      <c r="X2906" s="358">
        <f>IF(X2662,0,$D2906*(1+'General Inputs'!$C$4)^(X$3906-$K$3906))*'General Inputs'!$C$6</f>
        <v>1552327.9565445553</v>
      </c>
      <c r="Y2906" s="358">
        <f>IF(Y2662,0,$D2906*(1+'General Inputs'!$C$4)^(Y$3906-$K$3906))*'General Inputs'!$C$6</f>
        <v>1583374.5156754467</v>
      </c>
      <c r="Z2906" s="358">
        <f>IF(Z2662,0,$D2906*(1+'General Inputs'!$C$4)^(Z$3906-$K$3906))*'General Inputs'!$C$6</f>
        <v>1615042.0059889548</v>
      </c>
      <c r="AA2906" s="358">
        <f>IF(AA2662,0,$D2906*(1+'General Inputs'!$C$4)^(AA$3906-$K$3906))*'General Inputs'!$C$6</f>
        <v>1647342.8461087344</v>
      </c>
      <c r="AB2906" s="358">
        <f>IF(AB2662,0,$D2906*(1+'General Inputs'!$C$4)^(AB$3906-$K$3906))*'General Inputs'!$C$6</f>
        <v>1680289.7030309094</v>
      </c>
      <c r="AC2906" s="358">
        <f>IF(AC2662,0,$D2906*(1+'General Inputs'!$C$4)^(AC$3906-$K$3906))*'General Inputs'!$C$6</f>
        <v>1713895.4970915273</v>
      </c>
      <c r="AD2906" s="358">
        <f>IF(AD2662,0,$D2906*(1+'General Inputs'!$C$4)^(AD$3906-$K$3906))*'General Inputs'!$C$6</f>
        <v>1748173.4070333578</v>
      </c>
      <c r="AE2906" s="358">
        <f>IF(AE2662,0,$D2906*(1+'General Inputs'!$C$4)^(AE$3906-$K$3906))*'General Inputs'!$C$6</f>
        <v>1783136.8751740248</v>
      </c>
      <c r="AF2906" s="358">
        <f>IF(AF2662,0,$D2906*(1+'General Inputs'!$C$4)^(AF$3906-$K$3906))*'General Inputs'!$C$6</f>
        <v>1818799.6126775055</v>
      </c>
      <c r="AG2906" s="358">
        <f>IF(AG2662,0,$D2906*(1+'General Inputs'!$C$4)^(AG$3906-$K$3906))*'General Inputs'!$C$6</f>
        <v>1855175.6049310556</v>
      </c>
      <c r="AH2906" s="358">
        <f>IF(AH2662,0,$D2906*(1+'General Inputs'!$C$4)^(AH$3906-$K$3906))*'General Inputs'!$C$6</f>
        <v>1892279.1170296762</v>
      </c>
      <c r="AI2906" s="358">
        <f>IF(AI2662,0,$D2906*(1+'General Inputs'!$C$4)^(AI$3906-$K$3906))*'General Inputs'!$C$6</f>
        <v>1930124.6993702701</v>
      </c>
      <c r="AJ2906" s="358">
        <f>IF(AJ2662,0,$D2906*(1+'General Inputs'!$C$4)^(AJ$3906-$K$3906))*'General Inputs'!$C$6</f>
        <v>1968727.1933576753</v>
      </c>
    </row>
    <row r="2907" spans="1:36" x14ac:dyDescent="0.25">
      <c r="A2907" s="353" t="s">
        <v>263</v>
      </c>
      <c r="B2907" s="353" t="s">
        <v>542</v>
      </c>
      <c r="C2907" s="441">
        <f t="shared" si="2376"/>
        <v>20000</v>
      </c>
      <c r="D2907" s="397">
        <v>8000000</v>
      </c>
      <c r="E2907" s="397"/>
      <c r="F2907" s="397"/>
      <c r="G2907" s="397"/>
      <c r="H2907" s="397"/>
      <c r="I2907" s="476">
        <f t="shared" si="2377"/>
        <v>22</v>
      </c>
      <c r="J2907" s="476">
        <f t="shared" si="2378"/>
        <v>1</v>
      </c>
      <c r="K2907" s="358">
        <v>0</v>
      </c>
      <c r="L2907" s="358">
        <v>0</v>
      </c>
      <c r="M2907" s="358">
        <v>0</v>
      </c>
      <c r="N2907" s="358">
        <v>0</v>
      </c>
      <c r="O2907" s="358">
        <f>IF(O2663,0,$D2907*(1+'General Inputs'!$C$4)^(O$3906-$K$3906))*'General Inputs'!$C$6</f>
        <v>1298918.5919999999</v>
      </c>
      <c r="P2907" s="358">
        <f>IF(P2663,0,$D2907*(1+'General Inputs'!$C$4)^(P$3906-$K$3906))*'General Inputs'!$C$6</f>
        <v>1324896.9638399999</v>
      </c>
      <c r="Q2907" s="358">
        <f>IF(Q2663,0,$D2907*(1+'General Inputs'!$C$4)^(Q$3906-$K$3906))*'General Inputs'!$C$6</f>
        <v>1351394.9031168001</v>
      </c>
      <c r="R2907" s="358">
        <f>IF(R2663,0,$D2907*(1+'General Inputs'!$C$4)^(R$3906-$K$3906))*'General Inputs'!$C$6</f>
        <v>1378422.8011791357</v>
      </c>
      <c r="S2907" s="358">
        <f>IF(S2663,0,$D2907*(1+'General Inputs'!$C$4)^(S$3906-$K$3906))*'General Inputs'!$C$6</f>
        <v>1405991.2572027186</v>
      </c>
      <c r="T2907" s="358">
        <f>IF(T2663,0,$D2907*(1+'General Inputs'!$C$4)^(T$3906-$K$3906))*'General Inputs'!$C$6</f>
        <v>1434111.082346773</v>
      </c>
      <c r="U2907" s="358">
        <f>IF(U2663,0,$D2907*(1+'General Inputs'!$C$4)^(U$3906-$K$3906))*'General Inputs'!$C$6</f>
        <v>1462793.3039937085</v>
      </c>
      <c r="V2907" s="358">
        <f>IF(V2663,0,$D2907*(1+'General Inputs'!$C$4)^(V$3906-$K$3906))*'General Inputs'!$C$6</f>
        <v>1492049.1700735826</v>
      </c>
      <c r="W2907" s="358">
        <f>IF(W2663,0,$D2907*(1+'General Inputs'!$C$4)^(W$3906-$K$3906))*'General Inputs'!$C$6</f>
        <v>1521890.1534750543</v>
      </c>
      <c r="X2907" s="358">
        <f>IF(X2663,0,$D2907*(1+'General Inputs'!$C$4)^(X$3906-$K$3906))*'General Inputs'!$C$6</f>
        <v>1552327.9565445553</v>
      </c>
      <c r="Y2907" s="358">
        <f>IF(Y2663,0,$D2907*(1+'General Inputs'!$C$4)^(Y$3906-$K$3906))*'General Inputs'!$C$6</f>
        <v>1583374.5156754467</v>
      </c>
      <c r="Z2907" s="358">
        <f>IF(Z2663,0,$D2907*(1+'General Inputs'!$C$4)^(Z$3906-$K$3906))*'General Inputs'!$C$6</f>
        <v>1615042.0059889548</v>
      </c>
      <c r="AA2907" s="358">
        <f>IF(AA2663,0,$D2907*(1+'General Inputs'!$C$4)^(AA$3906-$K$3906))*'General Inputs'!$C$6</f>
        <v>1647342.8461087344</v>
      </c>
      <c r="AB2907" s="358">
        <f>IF(AB2663,0,$D2907*(1+'General Inputs'!$C$4)^(AB$3906-$K$3906))*'General Inputs'!$C$6</f>
        <v>1680289.7030309094</v>
      </c>
      <c r="AC2907" s="358">
        <f>IF(AC2663,0,$D2907*(1+'General Inputs'!$C$4)^(AC$3906-$K$3906))*'General Inputs'!$C$6</f>
        <v>1713895.4970915273</v>
      </c>
      <c r="AD2907" s="358">
        <f>IF(AD2663,0,$D2907*(1+'General Inputs'!$C$4)^(AD$3906-$K$3906))*'General Inputs'!$C$6</f>
        <v>1748173.4070333578</v>
      </c>
      <c r="AE2907" s="358">
        <f>IF(AE2663,0,$D2907*(1+'General Inputs'!$C$4)^(AE$3906-$K$3906))*'General Inputs'!$C$6</f>
        <v>1783136.8751740248</v>
      </c>
      <c r="AF2907" s="358">
        <f>IF(AF2663,0,$D2907*(1+'General Inputs'!$C$4)^(AF$3906-$K$3906))*'General Inputs'!$C$6</f>
        <v>1818799.6126775055</v>
      </c>
      <c r="AG2907" s="358">
        <f>IF(AG2663,0,$D2907*(1+'General Inputs'!$C$4)^(AG$3906-$K$3906))*'General Inputs'!$C$6</f>
        <v>1855175.6049310556</v>
      </c>
      <c r="AH2907" s="358">
        <f>IF(AH2663,0,$D2907*(1+'General Inputs'!$C$4)^(AH$3906-$K$3906))*'General Inputs'!$C$6</f>
        <v>1892279.1170296762</v>
      </c>
      <c r="AI2907" s="358">
        <f>IF(AI2663,0,$D2907*(1+'General Inputs'!$C$4)^(AI$3906-$K$3906))*'General Inputs'!$C$6</f>
        <v>1930124.6993702701</v>
      </c>
      <c r="AJ2907" s="358">
        <f>IF(AJ2663,0,$D2907*(1+'General Inputs'!$C$4)^(AJ$3906-$K$3906))*'General Inputs'!$C$6</f>
        <v>1968727.1933576753</v>
      </c>
    </row>
    <row r="2908" spans="1:36" x14ac:dyDescent="0.25">
      <c r="A2908" s="353" t="s">
        <v>466</v>
      </c>
      <c r="B2908" s="353" t="s">
        <v>467</v>
      </c>
      <c r="C2908" s="441">
        <f t="shared" si="2376"/>
        <v>20000</v>
      </c>
      <c r="D2908" s="397">
        <v>8000000</v>
      </c>
      <c r="E2908" s="397"/>
      <c r="F2908" s="397"/>
      <c r="G2908" s="397"/>
      <c r="H2908" s="397"/>
      <c r="I2908" s="476">
        <f t="shared" si="2377"/>
        <v>22</v>
      </c>
      <c r="J2908" s="476">
        <f t="shared" si="2378"/>
        <v>1</v>
      </c>
      <c r="K2908" s="358">
        <v>0</v>
      </c>
      <c r="L2908" s="358">
        <v>0</v>
      </c>
      <c r="M2908" s="358">
        <v>0</v>
      </c>
      <c r="N2908" s="358">
        <v>0</v>
      </c>
      <c r="O2908" s="358">
        <f>IF(O2664,0,$D2908*(1+'General Inputs'!$C$4)^(O$3906-$K$3906))*'General Inputs'!$C$6</f>
        <v>1298918.5919999999</v>
      </c>
      <c r="P2908" s="358">
        <f>IF(P2664,0,$D2908*(1+'General Inputs'!$C$4)^(P$3906-$K$3906))*'General Inputs'!$C$6</f>
        <v>1324896.9638399999</v>
      </c>
      <c r="Q2908" s="358">
        <f>IF(Q2664,0,$D2908*(1+'General Inputs'!$C$4)^(Q$3906-$K$3906))*'General Inputs'!$C$6</f>
        <v>1351394.9031168001</v>
      </c>
      <c r="R2908" s="358">
        <f>IF(R2664,0,$D2908*(1+'General Inputs'!$C$4)^(R$3906-$K$3906))*'General Inputs'!$C$6</f>
        <v>1378422.8011791357</v>
      </c>
      <c r="S2908" s="358">
        <f>IF(S2664,0,$D2908*(1+'General Inputs'!$C$4)^(S$3906-$K$3906))*'General Inputs'!$C$6</f>
        <v>1405991.2572027186</v>
      </c>
      <c r="T2908" s="358">
        <f>IF(T2664,0,$D2908*(1+'General Inputs'!$C$4)^(T$3906-$K$3906))*'General Inputs'!$C$6</f>
        <v>1434111.082346773</v>
      </c>
      <c r="U2908" s="358">
        <f>IF(U2664,0,$D2908*(1+'General Inputs'!$C$4)^(U$3906-$K$3906))*'General Inputs'!$C$6</f>
        <v>1462793.3039937085</v>
      </c>
      <c r="V2908" s="358">
        <f>IF(V2664,0,$D2908*(1+'General Inputs'!$C$4)^(V$3906-$K$3906))*'General Inputs'!$C$6</f>
        <v>1492049.1700735826</v>
      </c>
      <c r="W2908" s="358">
        <f>IF(W2664,0,$D2908*(1+'General Inputs'!$C$4)^(W$3906-$K$3906))*'General Inputs'!$C$6</f>
        <v>1521890.1534750543</v>
      </c>
      <c r="X2908" s="358">
        <f>IF(X2664,0,$D2908*(1+'General Inputs'!$C$4)^(X$3906-$K$3906))*'General Inputs'!$C$6</f>
        <v>1552327.9565445553</v>
      </c>
      <c r="Y2908" s="358">
        <f>IF(Y2664,0,$D2908*(1+'General Inputs'!$C$4)^(Y$3906-$K$3906))*'General Inputs'!$C$6</f>
        <v>1583374.5156754467</v>
      </c>
      <c r="Z2908" s="358">
        <f>IF(Z2664,0,$D2908*(1+'General Inputs'!$C$4)^(Z$3906-$K$3906))*'General Inputs'!$C$6</f>
        <v>1615042.0059889548</v>
      </c>
      <c r="AA2908" s="358">
        <f>IF(AA2664,0,$D2908*(1+'General Inputs'!$C$4)^(AA$3906-$K$3906))*'General Inputs'!$C$6</f>
        <v>1647342.8461087344</v>
      </c>
      <c r="AB2908" s="358">
        <f>IF(AB2664,0,$D2908*(1+'General Inputs'!$C$4)^(AB$3906-$K$3906))*'General Inputs'!$C$6</f>
        <v>1680289.7030309094</v>
      </c>
      <c r="AC2908" s="358">
        <f>IF(AC2664,0,$D2908*(1+'General Inputs'!$C$4)^(AC$3906-$K$3906))*'General Inputs'!$C$6</f>
        <v>1713895.4970915273</v>
      </c>
      <c r="AD2908" s="358">
        <f>IF(AD2664,0,$D2908*(1+'General Inputs'!$C$4)^(AD$3906-$K$3906))*'General Inputs'!$C$6</f>
        <v>1748173.4070333578</v>
      </c>
      <c r="AE2908" s="358">
        <f>IF(AE2664,0,$D2908*(1+'General Inputs'!$C$4)^(AE$3906-$K$3906))*'General Inputs'!$C$6</f>
        <v>1783136.8751740248</v>
      </c>
      <c r="AF2908" s="358">
        <f>IF(AF2664,0,$D2908*(1+'General Inputs'!$C$4)^(AF$3906-$K$3906))*'General Inputs'!$C$6</f>
        <v>1818799.6126775055</v>
      </c>
      <c r="AG2908" s="358">
        <f>IF(AG2664,0,$D2908*(1+'General Inputs'!$C$4)^(AG$3906-$K$3906))*'General Inputs'!$C$6</f>
        <v>1855175.6049310556</v>
      </c>
      <c r="AH2908" s="358">
        <f>IF(AH2664,0,$D2908*(1+'General Inputs'!$C$4)^(AH$3906-$K$3906))*'General Inputs'!$C$6</f>
        <v>1892279.1170296762</v>
      </c>
      <c r="AI2908" s="358">
        <f>IF(AI2664,0,$D2908*(1+'General Inputs'!$C$4)^(AI$3906-$K$3906))*'General Inputs'!$C$6</f>
        <v>1930124.6993702701</v>
      </c>
      <c r="AJ2908" s="358">
        <f>IF(AJ2664,0,$D2908*(1+'General Inputs'!$C$4)^(AJ$3906-$K$3906))*'General Inputs'!$C$6</f>
        <v>1968727.1933576753</v>
      </c>
    </row>
    <row r="2909" spans="1:36" x14ac:dyDescent="0.25">
      <c r="A2909" s="353" t="s">
        <v>557</v>
      </c>
      <c r="B2909" s="353" t="s">
        <v>557</v>
      </c>
      <c r="C2909" s="441">
        <f t="shared" si="2376"/>
        <v>7500</v>
      </c>
      <c r="D2909" s="397">
        <v>8000000</v>
      </c>
      <c r="E2909" s="397"/>
      <c r="F2909" s="397"/>
      <c r="G2909" s="397"/>
      <c r="H2909" s="397"/>
      <c r="I2909" s="476">
        <f t="shared" si="2377"/>
        <v>22</v>
      </c>
      <c r="J2909" s="476">
        <f t="shared" si="2378"/>
        <v>1</v>
      </c>
      <c r="K2909" s="358">
        <v>0</v>
      </c>
      <c r="L2909" s="358">
        <v>0</v>
      </c>
      <c r="M2909" s="358">
        <v>0</v>
      </c>
      <c r="N2909" s="358">
        <v>0</v>
      </c>
      <c r="O2909" s="358">
        <f>IF(O2665,0,$D2909*(1+'General Inputs'!$C$4)^(O$3906-$K$3906))*'General Inputs'!$C$6</f>
        <v>1298918.5919999999</v>
      </c>
      <c r="P2909" s="358">
        <f>IF(P2665,0,$D2909*(1+'General Inputs'!$C$4)^(P$3906-$K$3906))*'General Inputs'!$C$6</f>
        <v>1324896.9638399999</v>
      </c>
      <c r="Q2909" s="358">
        <f>IF(Q2665,0,$D2909*(1+'General Inputs'!$C$4)^(Q$3906-$K$3906))*'General Inputs'!$C$6</f>
        <v>1351394.9031168001</v>
      </c>
      <c r="R2909" s="358">
        <f>IF(R2665,0,$D2909*(1+'General Inputs'!$C$4)^(R$3906-$K$3906))*'General Inputs'!$C$6</f>
        <v>1378422.8011791357</v>
      </c>
      <c r="S2909" s="358">
        <f>IF(S2665,0,$D2909*(1+'General Inputs'!$C$4)^(S$3906-$K$3906))*'General Inputs'!$C$6</f>
        <v>1405991.2572027186</v>
      </c>
      <c r="T2909" s="358">
        <f>IF(T2665,0,$D2909*(1+'General Inputs'!$C$4)^(T$3906-$K$3906))*'General Inputs'!$C$6</f>
        <v>1434111.082346773</v>
      </c>
      <c r="U2909" s="358">
        <f>IF(U2665,0,$D2909*(1+'General Inputs'!$C$4)^(U$3906-$K$3906))*'General Inputs'!$C$6</f>
        <v>1462793.3039937085</v>
      </c>
      <c r="V2909" s="358">
        <f>IF(V2665,0,$D2909*(1+'General Inputs'!$C$4)^(V$3906-$K$3906))*'General Inputs'!$C$6</f>
        <v>1492049.1700735826</v>
      </c>
      <c r="W2909" s="358">
        <f>IF(W2665,0,$D2909*(1+'General Inputs'!$C$4)^(W$3906-$K$3906))*'General Inputs'!$C$6</f>
        <v>1521890.1534750543</v>
      </c>
      <c r="X2909" s="358">
        <f>IF(X2665,0,$D2909*(1+'General Inputs'!$C$4)^(X$3906-$K$3906))*'General Inputs'!$C$6</f>
        <v>1552327.9565445553</v>
      </c>
      <c r="Y2909" s="358">
        <f>IF(Y2665,0,$D2909*(1+'General Inputs'!$C$4)^(Y$3906-$K$3906))*'General Inputs'!$C$6</f>
        <v>1583374.5156754467</v>
      </c>
      <c r="Z2909" s="358">
        <f>IF(Z2665,0,$D2909*(1+'General Inputs'!$C$4)^(Z$3906-$K$3906))*'General Inputs'!$C$6</f>
        <v>1615042.0059889548</v>
      </c>
      <c r="AA2909" s="358">
        <f>IF(AA2665,0,$D2909*(1+'General Inputs'!$C$4)^(AA$3906-$K$3906))*'General Inputs'!$C$6</f>
        <v>1647342.8461087344</v>
      </c>
      <c r="AB2909" s="358">
        <f>IF(AB2665,0,$D2909*(1+'General Inputs'!$C$4)^(AB$3906-$K$3906))*'General Inputs'!$C$6</f>
        <v>1680289.7030309094</v>
      </c>
      <c r="AC2909" s="358">
        <f>IF(AC2665,0,$D2909*(1+'General Inputs'!$C$4)^(AC$3906-$K$3906))*'General Inputs'!$C$6</f>
        <v>1713895.4970915273</v>
      </c>
      <c r="AD2909" s="358">
        <f>IF(AD2665,0,$D2909*(1+'General Inputs'!$C$4)^(AD$3906-$K$3906))*'General Inputs'!$C$6</f>
        <v>1748173.4070333578</v>
      </c>
      <c r="AE2909" s="358">
        <f>IF(AE2665,0,$D2909*(1+'General Inputs'!$C$4)^(AE$3906-$K$3906))*'General Inputs'!$C$6</f>
        <v>1783136.8751740248</v>
      </c>
      <c r="AF2909" s="358">
        <f>IF(AF2665,0,$D2909*(1+'General Inputs'!$C$4)^(AF$3906-$K$3906))*'General Inputs'!$C$6</f>
        <v>1818799.6126775055</v>
      </c>
      <c r="AG2909" s="358">
        <f>IF(AG2665,0,$D2909*(1+'General Inputs'!$C$4)^(AG$3906-$K$3906))*'General Inputs'!$C$6</f>
        <v>1855175.6049310556</v>
      </c>
      <c r="AH2909" s="358">
        <f>IF(AH2665,0,$D2909*(1+'General Inputs'!$C$4)^(AH$3906-$K$3906))*'General Inputs'!$C$6</f>
        <v>1892279.1170296762</v>
      </c>
      <c r="AI2909" s="358">
        <f>IF(AI2665,0,$D2909*(1+'General Inputs'!$C$4)^(AI$3906-$K$3906))*'General Inputs'!$C$6</f>
        <v>1930124.6993702701</v>
      </c>
      <c r="AJ2909" s="358">
        <f>IF(AJ2665,0,$D2909*(1+'General Inputs'!$C$4)^(AJ$3906-$K$3906))*'General Inputs'!$C$6</f>
        <v>1968727.1933576753</v>
      </c>
    </row>
    <row r="2910" spans="1:36" x14ac:dyDescent="0.25">
      <c r="A2910" s="353" t="s">
        <v>527</v>
      </c>
      <c r="B2910" s="353" t="s">
        <v>527</v>
      </c>
      <c r="C2910" s="441">
        <f t="shared" si="2376"/>
        <v>6250</v>
      </c>
      <c r="D2910" s="397">
        <v>8000000</v>
      </c>
      <c r="E2910" s="397"/>
      <c r="F2910" s="397"/>
      <c r="G2910" s="397"/>
      <c r="H2910" s="397"/>
      <c r="I2910" s="476">
        <f t="shared" si="2377"/>
        <v>22</v>
      </c>
      <c r="J2910" s="476">
        <f t="shared" si="2378"/>
        <v>1</v>
      </c>
      <c r="K2910" s="358">
        <v>0</v>
      </c>
      <c r="L2910" s="358">
        <v>0</v>
      </c>
      <c r="M2910" s="358">
        <v>0</v>
      </c>
      <c r="N2910" s="358">
        <v>0</v>
      </c>
      <c r="O2910" s="358">
        <f>IF(O2666,0,$D2910*(1+'General Inputs'!$C$4)^(O$3906-$K$3906))*'General Inputs'!$C$6</f>
        <v>1298918.5919999999</v>
      </c>
      <c r="P2910" s="358">
        <f>IF(P2666,0,$D2910*(1+'General Inputs'!$C$4)^(P$3906-$K$3906))*'General Inputs'!$C$6</f>
        <v>1324896.9638399999</v>
      </c>
      <c r="Q2910" s="358">
        <f>IF(Q2666,0,$D2910*(1+'General Inputs'!$C$4)^(Q$3906-$K$3906))*'General Inputs'!$C$6</f>
        <v>1351394.9031168001</v>
      </c>
      <c r="R2910" s="358">
        <f>IF(R2666,0,$D2910*(1+'General Inputs'!$C$4)^(R$3906-$K$3906))*'General Inputs'!$C$6</f>
        <v>1378422.8011791357</v>
      </c>
      <c r="S2910" s="358">
        <f>IF(S2666,0,$D2910*(1+'General Inputs'!$C$4)^(S$3906-$K$3906))*'General Inputs'!$C$6</f>
        <v>1405991.2572027186</v>
      </c>
      <c r="T2910" s="358">
        <f>IF(T2666,0,$D2910*(1+'General Inputs'!$C$4)^(T$3906-$K$3906))*'General Inputs'!$C$6</f>
        <v>1434111.082346773</v>
      </c>
      <c r="U2910" s="358">
        <f>IF(U2666,0,$D2910*(1+'General Inputs'!$C$4)^(U$3906-$K$3906))*'General Inputs'!$C$6</f>
        <v>1462793.3039937085</v>
      </c>
      <c r="V2910" s="358">
        <f>IF(V2666,0,$D2910*(1+'General Inputs'!$C$4)^(V$3906-$K$3906))*'General Inputs'!$C$6</f>
        <v>1492049.1700735826</v>
      </c>
      <c r="W2910" s="358">
        <f>IF(W2666,0,$D2910*(1+'General Inputs'!$C$4)^(W$3906-$K$3906))*'General Inputs'!$C$6</f>
        <v>1521890.1534750543</v>
      </c>
      <c r="X2910" s="358">
        <f>IF(X2666,0,$D2910*(1+'General Inputs'!$C$4)^(X$3906-$K$3906))*'General Inputs'!$C$6</f>
        <v>1552327.9565445553</v>
      </c>
      <c r="Y2910" s="358">
        <f>IF(Y2666,0,$D2910*(1+'General Inputs'!$C$4)^(Y$3906-$K$3906))*'General Inputs'!$C$6</f>
        <v>1583374.5156754467</v>
      </c>
      <c r="Z2910" s="358">
        <f>IF(Z2666,0,$D2910*(1+'General Inputs'!$C$4)^(Z$3906-$K$3906))*'General Inputs'!$C$6</f>
        <v>1615042.0059889548</v>
      </c>
      <c r="AA2910" s="358">
        <f>IF(AA2666,0,$D2910*(1+'General Inputs'!$C$4)^(AA$3906-$K$3906))*'General Inputs'!$C$6</f>
        <v>1647342.8461087344</v>
      </c>
      <c r="AB2910" s="358">
        <f>IF(AB2666,0,$D2910*(1+'General Inputs'!$C$4)^(AB$3906-$K$3906))*'General Inputs'!$C$6</f>
        <v>1680289.7030309094</v>
      </c>
      <c r="AC2910" s="358">
        <f>IF(AC2666,0,$D2910*(1+'General Inputs'!$C$4)^(AC$3906-$K$3906))*'General Inputs'!$C$6</f>
        <v>1713895.4970915273</v>
      </c>
      <c r="AD2910" s="358">
        <f>IF(AD2666,0,$D2910*(1+'General Inputs'!$C$4)^(AD$3906-$K$3906))*'General Inputs'!$C$6</f>
        <v>1748173.4070333578</v>
      </c>
      <c r="AE2910" s="358">
        <f>IF(AE2666,0,$D2910*(1+'General Inputs'!$C$4)^(AE$3906-$K$3906))*'General Inputs'!$C$6</f>
        <v>1783136.8751740248</v>
      </c>
      <c r="AF2910" s="358">
        <f>IF(AF2666,0,$D2910*(1+'General Inputs'!$C$4)^(AF$3906-$K$3906))*'General Inputs'!$C$6</f>
        <v>1818799.6126775055</v>
      </c>
      <c r="AG2910" s="358">
        <f>IF(AG2666,0,$D2910*(1+'General Inputs'!$C$4)^(AG$3906-$K$3906))*'General Inputs'!$C$6</f>
        <v>1855175.6049310556</v>
      </c>
      <c r="AH2910" s="358">
        <f>IF(AH2666,0,$D2910*(1+'General Inputs'!$C$4)^(AH$3906-$K$3906))*'General Inputs'!$C$6</f>
        <v>1892279.1170296762</v>
      </c>
      <c r="AI2910" s="358">
        <f>IF(AI2666,0,$D2910*(1+'General Inputs'!$C$4)^(AI$3906-$K$3906))*'General Inputs'!$C$6</f>
        <v>1930124.6993702701</v>
      </c>
      <c r="AJ2910" s="358">
        <f>IF(AJ2666,0,$D2910*(1+'General Inputs'!$C$4)^(AJ$3906-$K$3906))*'General Inputs'!$C$6</f>
        <v>1968727.1933576753</v>
      </c>
    </row>
    <row r="2911" spans="1:36" x14ac:dyDescent="0.25">
      <c r="A2911" s="353" t="s">
        <v>349</v>
      </c>
      <c r="B2911" s="353" t="s">
        <v>349</v>
      </c>
      <c r="C2911" s="441">
        <f t="shared" si="2376"/>
        <v>20000</v>
      </c>
      <c r="D2911" s="397">
        <v>8000000</v>
      </c>
      <c r="E2911" s="397"/>
      <c r="F2911" s="397"/>
      <c r="G2911" s="397"/>
      <c r="H2911" s="397"/>
      <c r="I2911" s="476">
        <f t="shared" si="2377"/>
        <v>22</v>
      </c>
      <c r="J2911" s="476">
        <f t="shared" si="2378"/>
        <v>1</v>
      </c>
      <c r="K2911" s="358">
        <v>0</v>
      </c>
      <c r="L2911" s="358">
        <v>0</v>
      </c>
      <c r="M2911" s="358">
        <v>0</v>
      </c>
      <c r="N2911" s="358">
        <v>0</v>
      </c>
      <c r="O2911" s="358">
        <f>IF(O2667,0,$D2911*(1+'General Inputs'!$C$4)^(O$3906-$K$3906))*'General Inputs'!$C$6</f>
        <v>1298918.5919999999</v>
      </c>
      <c r="P2911" s="358">
        <f>IF(P2667,0,$D2911*(1+'General Inputs'!$C$4)^(P$3906-$K$3906))*'General Inputs'!$C$6</f>
        <v>1324896.9638399999</v>
      </c>
      <c r="Q2911" s="358">
        <f>IF(Q2667,0,$D2911*(1+'General Inputs'!$C$4)^(Q$3906-$K$3906))*'General Inputs'!$C$6</f>
        <v>1351394.9031168001</v>
      </c>
      <c r="R2911" s="358">
        <f>IF(R2667,0,$D2911*(1+'General Inputs'!$C$4)^(R$3906-$K$3906))*'General Inputs'!$C$6</f>
        <v>1378422.8011791357</v>
      </c>
      <c r="S2911" s="358">
        <f>IF(S2667,0,$D2911*(1+'General Inputs'!$C$4)^(S$3906-$K$3906))*'General Inputs'!$C$6</f>
        <v>1405991.2572027186</v>
      </c>
      <c r="T2911" s="358">
        <f>IF(T2667,0,$D2911*(1+'General Inputs'!$C$4)^(T$3906-$K$3906))*'General Inputs'!$C$6</f>
        <v>1434111.082346773</v>
      </c>
      <c r="U2911" s="358">
        <f>IF(U2667,0,$D2911*(1+'General Inputs'!$C$4)^(U$3906-$K$3906))*'General Inputs'!$C$6</f>
        <v>1462793.3039937085</v>
      </c>
      <c r="V2911" s="358">
        <f>IF(V2667,0,$D2911*(1+'General Inputs'!$C$4)^(V$3906-$K$3906))*'General Inputs'!$C$6</f>
        <v>1492049.1700735826</v>
      </c>
      <c r="W2911" s="358">
        <f>IF(W2667,0,$D2911*(1+'General Inputs'!$C$4)^(W$3906-$K$3906))*'General Inputs'!$C$6</f>
        <v>1521890.1534750543</v>
      </c>
      <c r="X2911" s="358">
        <f>IF(X2667,0,$D2911*(1+'General Inputs'!$C$4)^(X$3906-$K$3906))*'General Inputs'!$C$6</f>
        <v>1552327.9565445553</v>
      </c>
      <c r="Y2911" s="358">
        <f>IF(Y2667,0,$D2911*(1+'General Inputs'!$C$4)^(Y$3906-$K$3906))*'General Inputs'!$C$6</f>
        <v>1583374.5156754467</v>
      </c>
      <c r="Z2911" s="358">
        <f>IF(Z2667,0,$D2911*(1+'General Inputs'!$C$4)^(Z$3906-$K$3906))*'General Inputs'!$C$6</f>
        <v>1615042.0059889548</v>
      </c>
      <c r="AA2911" s="358">
        <f>IF(AA2667,0,$D2911*(1+'General Inputs'!$C$4)^(AA$3906-$K$3906))*'General Inputs'!$C$6</f>
        <v>1647342.8461087344</v>
      </c>
      <c r="AB2911" s="358">
        <f>IF(AB2667,0,$D2911*(1+'General Inputs'!$C$4)^(AB$3906-$K$3906))*'General Inputs'!$C$6</f>
        <v>1680289.7030309094</v>
      </c>
      <c r="AC2911" s="358">
        <f>IF(AC2667,0,$D2911*(1+'General Inputs'!$C$4)^(AC$3906-$K$3906))*'General Inputs'!$C$6</f>
        <v>1713895.4970915273</v>
      </c>
      <c r="AD2911" s="358">
        <f>IF(AD2667,0,$D2911*(1+'General Inputs'!$C$4)^(AD$3906-$K$3906))*'General Inputs'!$C$6</f>
        <v>1748173.4070333578</v>
      </c>
      <c r="AE2911" s="358">
        <f>IF(AE2667,0,$D2911*(1+'General Inputs'!$C$4)^(AE$3906-$K$3906))*'General Inputs'!$C$6</f>
        <v>1783136.8751740248</v>
      </c>
      <c r="AF2911" s="358">
        <f>IF(AF2667,0,$D2911*(1+'General Inputs'!$C$4)^(AF$3906-$K$3906))*'General Inputs'!$C$6</f>
        <v>1818799.6126775055</v>
      </c>
      <c r="AG2911" s="358">
        <f>IF(AG2667,0,$D2911*(1+'General Inputs'!$C$4)^(AG$3906-$K$3906))*'General Inputs'!$C$6</f>
        <v>1855175.6049310556</v>
      </c>
      <c r="AH2911" s="358">
        <f>IF(AH2667,0,$D2911*(1+'General Inputs'!$C$4)^(AH$3906-$K$3906))*'General Inputs'!$C$6</f>
        <v>1892279.1170296762</v>
      </c>
      <c r="AI2911" s="358">
        <f>IF(AI2667,0,$D2911*(1+'General Inputs'!$C$4)^(AI$3906-$K$3906))*'General Inputs'!$C$6</f>
        <v>1930124.6993702701</v>
      </c>
      <c r="AJ2911" s="358">
        <f>IF(AJ2667,0,$D2911*(1+'General Inputs'!$C$4)^(AJ$3906-$K$3906))*'General Inputs'!$C$6</f>
        <v>1968727.1933576753</v>
      </c>
    </row>
    <row r="2912" spans="1:36" x14ac:dyDescent="0.25">
      <c r="A2912" s="353" t="s">
        <v>529</v>
      </c>
      <c r="B2912" s="353" t="s">
        <v>530</v>
      </c>
      <c r="C2912" s="441">
        <f t="shared" si="2376"/>
        <v>6250</v>
      </c>
      <c r="D2912" s="397">
        <v>8000000</v>
      </c>
      <c r="E2912" s="397"/>
      <c r="F2912" s="397"/>
      <c r="G2912" s="397"/>
      <c r="H2912" s="397"/>
      <c r="I2912" s="476">
        <f t="shared" si="2377"/>
        <v>22</v>
      </c>
      <c r="J2912" s="476">
        <f t="shared" si="2378"/>
        <v>1</v>
      </c>
      <c r="K2912" s="358">
        <v>0</v>
      </c>
      <c r="L2912" s="358">
        <v>0</v>
      </c>
      <c r="M2912" s="358">
        <v>0</v>
      </c>
      <c r="N2912" s="358">
        <v>0</v>
      </c>
      <c r="O2912" s="358">
        <f>IF(O2668,0,$D2912*(1+'General Inputs'!$C$4)^(O$3906-$K$3906))*'General Inputs'!$C$6</f>
        <v>1298918.5919999999</v>
      </c>
      <c r="P2912" s="358">
        <f>IF(P2668,0,$D2912*(1+'General Inputs'!$C$4)^(P$3906-$K$3906))*'General Inputs'!$C$6</f>
        <v>1324896.9638399999</v>
      </c>
      <c r="Q2912" s="358">
        <f>IF(Q2668,0,$D2912*(1+'General Inputs'!$C$4)^(Q$3906-$K$3906))*'General Inputs'!$C$6</f>
        <v>1351394.9031168001</v>
      </c>
      <c r="R2912" s="358">
        <f>IF(R2668,0,$D2912*(1+'General Inputs'!$C$4)^(R$3906-$K$3906))*'General Inputs'!$C$6</f>
        <v>1378422.8011791357</v>
      </c>
      <c r="S2912" s="358">
        <f>IF(S2668,0,$D2912*(1+'General Inputs'!$C$4)^(S$3906-$K$3906))*'General Inputs'!$C$6</f>
        <v>1405991.2572027186</v>
      </c>
      <c r="T2912" s="358">
        <f>IF(T2668,0,$D2912*(1+'General Inputs'!$C$4)^(T$3906-$K$3906))*'General Inputs'!$C$6</f>
        <v>1434111.082346773</v>
      </c>
      <c r="U2912" s="358">
        <f>IF(U2668,0,$D2912*(1+'General Inputs'!$C$4)^(U$3906-$K$3906))*'General Inputs'!$C$6</f>
        <v>1462793.3039937085</v>
      </c>
      <c r="V2912" s="358">
        <f>IF(V2668,0,$D2912*(1+'General Inputs'!$C$4)^(V$3906-$K$3906))*'General Inputs'!$C$6</f>
        <v>1492049.1700735826</v>
      </c>
      <c r="W2912" s="358">
        <f>IF(W2668,0,$D2912*(1+'General Inputs'!$C$4)^(W$3906-$K$3906))*'General Inputs'!$C$6</f>
        <v>1521890.1534750543</v>
      </c>
      <c r="X2912" s="358">
        <f>IF(X2668,0,$D2912*(1+'General Inputs'!$C$4)^(X$3906-$K$3906))*'General Inputs'!$C$6</f>
        <v>1552327.9565445553</v>
      </c>
      <c r="Y2912" s="358">
        <f>IF(Y2668,0,$D2912*(1+'General Inputs'!$C$4)^(Y$3906-$K$3906))*'General Inputs'!$C$6</f>
        <v>1583374.5156754467</v>
      </c>
      <c r="Z2912" s="358">
        <f>IF(Z2668,0,$D2912*(1+'General Inputs'!$C$4)^(Z$3906-$K$3906))*'General Inputs'!$C$6</f>
        <v>1615042.0059889548</v>
      </c>
      <c r="AA2912" s="358">
        <f>IF(AA2668,0,$D2912*(1+'General Inputs'!$C$4)^(AA$3906-$K$3906))*'General Inputs'!$C$6</f>
        <v>1647342.8461087344</v>
      </c>
      <c r="AB2912" s="358">
        <f>IF(AB2668,0,$D2912*(1+'General Inputs'!$C$4)^(AB$3906-$K$3906))*'General Inputs'!$C$6</f>
        <v>1680289.7030309094</v>
      </c>
      <c r="AC2912" s="358">
        <f>IF(AC2668,0,$D2912*(1+'General Inputs'!$C$4)^(AC$3906-$K$3906))*'General Inputs'!$C$6</f>
        <v>1713895.4970915273</v>
      </c>
      <c r="AD2912" s="358">
        <f>IF(AD2668,0,$D2912*(1+'General Inputs'!$C$4)^(AD$3906-$K$3906))*'General Inputs'!$C$6</f>
        <v>1748173.4070333578</v>
      </c>
      <c r="AE2912" s="358">
        <f>IF(AE2668,0,$D2912*(1+'General Inputs'!$C$4)^(AE$3906-$K$3906))*'General Inputs'!$C$6</f>
        <v>1783136.8751740248</v>
      </c>
      <c r="AF2912" s="358">
        <f>IF(AF2668,0,$D2912*(1+'General Inputs'!$C$4)^(AF$3906-$K$3906))*'General Inputs'!$C$6</f>
        <v>1818799.6126775055</v>
      </c>
      <c r="AG2912" s="358">
        <f>IF(AG2668,0,$D2912*(1+'General Inputs'!$C$4)^(AG$3906-$K$3906))*'General Inputs'!$C$6</f>
        <v>1855175.6049310556</v>
      </c>
      <c r="AH2912" s="358">
        <f>IF(AH2668,0,$D2912*(1+'General Inputs'!$C$4)^(AH$3906-$K$3906))*'General Inputs'!$C$6</f>
        <v>1892279.1170296762</v>
      </c>
      <c r="AI2912" s="358">
        <f>IF(AI2668,0,$D2912*(1+'General Inputs'!$C$4)^(AI$3906-$K$3906))*'General Inputs'!$C$6</f>
        <v>1930124.6993702701</v>
      </c>
      <c r="AJ2912" s="358">
        <f>IF(AJ2668,0,$D2912*(1+'General Inputs'!$C$4)^(AJ$3906-$K$3906))*'General Inputs'!$C$6</f>
        <v>1968727.1933576753</v>
      </c>
    </row>
    <row r="2913" spans="1:36" x14ac:dyDescent="0.25">
      <c r="A2913" s="353" t="s">
        <v>427</v>
      </c>
      <c r="B2913" s="353" t="s">
        <v>427</v>
      </c>
      <c r="C2913" s="441">
        <f t="shared" si="2376"/>
        <v>3000</v>
      </c>
      <c r="D2913" s="397">
        <v>1750000</v>
      </c>
      <c r="E2913" s="397"/>
      <c r="F2913" s="397"/>
      <c r="G2913" s="397"/>
      <c r="H2913" s="397"/>
      <c r="I2913" s="476">
        <f t="shared" si="2377"/>
        <v>22</v>
      </c>
      <c r="J2913" s="476">
        <f t="shared" si="2378"/>
        <v>1</v>
      </c>
      <c r="K2913" s="358">
        <v>0</v>
      </c>
      <c r="L2913" s="358">
        <v>0</v>
      </c>
      <c r="M2913" s="358">
        <v>0</v>
      </c>
      <c r="N2913" s="358">
        <v>0</v>
      </c>
      <c r="O2913" s="358">
        <f>IF(O2669,0,$D2913*(1+'General Inputs'!$C$4)^(O$3906-$K$3906))*'General Inputs'!$C$6</f>
        <v>284138.44199999998</v>
      </c>
      <c r="P2913" s="358">
        <f>IF(P2669,0,$D2913*(1+'General Inputs'!$C$4)^(P$3906-$K$3906))*'General Inputs'!$C$6</f>
        <v>289821.21083999996</v>
      </c>
      <c r="Q2913" s="358">
        <f>IF(Q2669,0,$D2913*(1+'General Inputs'!$C$4)^(Q$3906-$K$3906))*'General Inputs'!$C$6</f>
        <v>295617.63505679998</v>
      </c>
      <c r="R2913" s="358">
        <f>IF(R2669,0,$D2913*(1+'General Inputs'!$C$4)^(R$3906-$K$3906))*'General Inputs'!$C$6</f>
        <v>301529.98775793595</v>
      </c>
      <c r="S2913" s="358">
        <f>IF(S2669,0,$D2913*(1+'General Inputs'!$C$4)^(S$3906-$K$3906))*'General Inputs'!$C$6</f>
        <v>307560.58751309471</v>
      </c>
      <c r="T2913" s="358">
        <f>IF(T2669,0,$D2913*(1+'General Inputs'!$C$4)^(T$3906-$K$3906))*'General Inputs'!$C$6</f>
        <v>313711.79926335654</v>
      </c>
      <c r="U2913" s="358">
        <f>IF(U2669,0,$D2913*(1+'General Inputs'!$C$4)^(U$3906-$K$3906))*'General Inputs'!$C$6</f>
        <v>319986.03524862375</v>
      </c>
      <c r="V2913" s="358">
        <f>IF(V2669,0,$D2913*(1+'General Inputs'!$C$4)^(V$3906-$K$3906))*'General Inputs'!$C$6</f>
        <v>326385.75595359615</v>
      </c>
      <c r="W2913" s="358">
        <f>IF(W2669,0,$D2913*(1+'General Inputs'!$C$4)^(W$3906-$K$3906))*'General Inputs'!$C$6</f>
        <v>332913.47107266809</v>
      </c>
      <c r="X2913" s="358">
        <f>IF(X2669,0,$D2913*(1+'General Inputs'!$C$4)^(X$3906-$K$3906))*'General Inputs'!$C$6</f>
        <v>339571.74049412145</v>
      </c>
      <c r="Y2913" s="358">
        <f>IF(Y2669,0,$D2913*(1+'General Inputs'!$C$4)^(Y$3906-$K$3906))*'General Inputs'!$C$6</f>
        <v>346363.17530400393</v>
      </c>
      <c r="Z2913" s="358">
        <f>IF(Z2669,0,$D2913*(1+'General Inputs'!$C$4)^(Z$3906-$K$3906))*'General Inputs'!$C$6</f>
        <v>353290.43881008396</v>
      </c>
      <c r="AA2913" s="358">
        <f>IF(AA2669,0,$D2913*(1+'General Inputs'!$C$4)^(AA$3906-$K$3906))*'General Inputs'!$C$6</f>
        <v>360356.2475862857</v>
      </c>
      <c r="AB2913" s="358">
        <f>IF(AB2669,0,$D2913*(1+'General Inputs'!$C$4)^(AB$3906-$K$3906))*'General Inputs'!$C$6</f>
        <v>367563.37253801135</v>
      </c>
      <c r="AC2913" s="358">
        <f>IF(AC2669,0,$D2913*(1+'General Inputs'!$C$4)^(AC$3906-$K$3906))*'General Inputs'!$C$6</f>
        <v>374914.63998877158</v>
      </c>
      <c r="AD2913" s="358">
        <f>IF(AD2669,0,$D2913*(1+'General Inputs'!$C$4)^(AD$3906-$K$3906))*'General Inputs'!$C$6</f>
        <v>382412.93278854695</v>
      </c>
      <c r="AE2913" s="358">
        <f>IF(AE2669,0,$D2913*(1+'General Inputs'!$C$4)^(AE$3906-$K$3906))*'General Inputs'!$C$6</f>
        <v>390061.19144431798</v>
      </c>
      <c r="AF2913" s="358">
        <f>IF(AF2669,0,$D2913*(1+'General Inputs'!$C$4)^(AF$3906-$K$3906))*'General Inputs'!$C$6</f>
        <v>397862.41527320427</v>
      </c>
      <c r="AG2913" s="358">
        <f>IF(AG2669,0,$D2913*(1+'General Inputs'!$C$4)^(AG$3906-$K$3906))*'General Inputs'!$C$6</f>
        <v>405819.66357866843</v>
      </c>
      <c r="AH2913" s="358">
        <f>IF(AH2669,0,$D2913*(1+'General Inputs'!$C$4)^(AH$3906-$K$3906))*'General Inputs'!$C$6</f>
        <v>413936.05685024173</v>
      </c>
      <c r="AI2913" s="358">
        <f>IF(AI2669,0,$D2913*(1+'General Inputs'!$C$4)^(AI$3906-$K$3906))*'General Inputs'!$C$6</f>
        <v>422214.77798724658</v>
      </c>
      <c r="AJ2913" s="358">
        <f>IF(AJ2669,0,$D2913*(1+'General Inputs'!$C$4)^(AJ$3906-$K$3906))*'General Inputs'!$C$6</f>
        <v>430659.07354699151</v>
      </c>
    </row>
    <row r="2914" spans="1:36" x14ac:dyDescent="0.25">
      <c r="A2914" s="353" t="s">
        <v>333</v>
      </c>
      <c r="B2914" s="353" t="s">
        <v>333</v>
      </c>
      <c r="C2914" s="441">
        <f t="shared" si="2376"/>
        <v>1000</v>
      </c>
      <c r="D2914" s="397">
        <v>500000</v>
      </c>
      <c r="E2914" s="397"/>
      <c r="F2914" s="397"/>
      <c r="G2914" s="397"/>
      <c r="H2914" s="397"/>
      <c r="I2914" s="476">
        <f t="shared" si="2377"/>
        <v>22</v>
      </c>
      <c r="J2914" s="476">
        <f t="shared" si="2378"/>
        <v>1</v>
      </c>
      <c r="K2914" s="358">
        <v>0</v>
      </c>
      <c r="L2914" s="358">
        <v>0</v>
      </c>
      <c r="M2914" s="358">
        <v>0</v>
      </c>
      <c r="N2914" s="358">
        <v>0</v>
      </c>
      <c r="O2914" s="358">
        <f>IF(O2670,0,$D2914*(1+'General Inputs'!$C$4)^(O$3906-$K$3906))*'General Inputs'!$C$6</f>
        <v>81182.411999999997</v>
      </c>
      <c r="P2914" s="358">
        <f>IF(P2670,0,$D2914*(1+'General Inputs'!$C$4)^(P$3906-$K$3906))*'General Inputs'!$C$6</f>
        <v>82806.060239999992</v>
      </c>
      <c r="Q2914" s="358">
        <f>IF(Q2670,0,$D2914*(1+'General Inputs'!$C$4)^(Q$3906-$K$3906))*'General Inputs'!$C$6</f>
        <v>84462.181444800008</v>
      </c>
      <c r="R2914" s="358">
        <f>IF(R2670,0,$D2914*(1+'General Inputs'!$C$4)^(R$3906-$K$3906))*'General Inputs'!$C$6</f>
        <v>86151.42507369598</v>
      </c>
      <c r="S2914" s="358">
        <f>IF(S2670,0,$D2914*(1+'General Inputs'!$C$4)^(S$3906-$K$3906))*'General Inputs'!$C$6</f>
        <v>87874.453575169915</v>
      </c>
      <c r="T2914" s="358">
        <f>IF(T2670,0,$D2914*(1+'General Inputs'!$C$4)^(T$3906-$K$3906))*'General Inputs'!$C$6</f>
        <v>89631.942646673313</v>
      </c>
      <c r="U2914" s="358">
        <f>IF(U2670,0,$D2914*(1+'General Inputs'!$C$4)^(U$3906-$K$3906))*'General Inputs'!$C$6</f>
        <v>91424.581499606778</v>
      </c>
      <c r="V2914" s="358">
        <f>IF(V2670,0,$D2914*(1+'General Inputs'!$C$4)^(V$3906-$K$3906))*'General Inputs'!$C$6</f>
        <v>93253.07312959891</v>
      </c>
      <c r="W2914" s="358">
        <f>IF(W2670,0,$D2914*(1+'General Inputs'!$C$4)^(W$3906-$K$3906))*'General Inputs'!$C$6</f>
        <v>95118.134592190894</v>
      </c>
      <c r="X2914" s="358">
        <f>IF(X2670,0,$D2914*(1+'General Inputs'!$C$4)^(X$3906-$K$3906))*'General Inputs'!$C$6</f>
        <v>97020.497284034704</v>
      </c>
      <c r="Y2914" s="358">
        <f>IF(Y2670,0,$D2914*(1+'General Inputs'!$C$4)^(Y$3906-$K$3906))*'General Inputs'!$C$6</f>
        <v>98960.90722971542</v>
      </c>
      <c r="Z2914" s="358">
        <f>IF(Z2670,0,$D2914*(1+'General Inputs'!$C$4)^(Z$3906-$K$3906))*'General Inputs'!$C$6</f>
        <v>100940.12537430967</v>
      </c>
      <c r="AA2914" s="358">
        <f>IF(AA2670,0,$D2914*(1+'General Inputs'!$C$4)^(AA$3906-$K$3906))*'General Inputs'!$C$6</f>
        <v>102958.9278817959</v>
      </c>
      <c r="AB2914" s="358">
        <f>IF(AB2670,0,$D2914*(1+'General Inputs'!$C$4)^(AB$3906-$K$3906))*'General Inputs'!$C$6</f>
        <v>105018.10643943184</v>
      </c>
      <c r="AC2914" s="358">
        <f>IF(AC2670,0,$D2914*(1+'General Inputs'!$C$4)^(AC$3906-$K$3906))*'General Inputs'!$C$6</f>
        <v>107118.46856822046</v>
      </c>
      <c r="AD2914" s="358">
        <f>IF(AD2670,0,$D2914*(1+'General Inputs'!$C$4)^(AD$3906-$K$3906))*'General Inputs'!$C$6</f>
        <v>109260.83793958486</v>
      </c>
      <c r="AE2914" s="358">
        <f>IF(AE2670,0,$D2914*(1+'General Inputs'!$C$4)^(AE$3906-$K$3906))*'General Inputs'!$C$6</f>
        <v>111446.05469837655</v>
      </c>
      <c r="AF2914" s="358">
        <f>IF(AF2670,0,$D2914*(1+'General Inputs'!$C$4)^(AF$3906-$K$3906))*'General Inputs'!$C$6</f>
        <v>113674.97579234409</v>
      </c>
      <c r="AG2914" s="358">
        <f>IF(AG2670,0,$D2914*(1+'General Inputs'!$C$4)^(AG$3906-$K$3906))*'General Inputs'!$C$6</f>
        <v>115948.47530819097</v>
      </c>
      <c r="AH2914" s="358">
        <f>IF(AH2670,0,$D2914*(1+'General Inputs'!$C$4)^(AH$3906-$K$3906))*'General Inputs'!$C$6</f>
        <v>118267.44481435476</v>
      </c>
      <c r="AI2914" s="358">
        <f>IF(AI2670,0,$D2914*(1+'General Inputs'!$C$4)^(AI$3906-$K$3906))*'General Inputs'!$C$6</f>
        <v>120632.79371064188</v>
      </c>
      <c r="AJ2914" s="358">
        <f>IF(AJ2670,0,$D2914*(1+'General Inputs'!$C$4)^(AJ$3906-$K$3906))*'General Inputs'!$C$6</f>
        <v>123045.44958485471</v>
      </c>
    </row>
    <row r="2915" spans="1:36" x14ac:dyDescent="0.25">
      <c r="A2915" s="353" t="s">
        <v>506</v>
      </c>
      <c r="B2915" s="353" t="s">
        <v>506</v>
      </c>
      <c r="C2915" s="441">
        <f t="shared" si="2376"/>
        <v>10000</v>
      </c>
      <c r="D2915" s="397">
        <v>8000000</v>
      </c>
      <c r="E2915" s="397"/>
      <c r="F2915" s="397"/>
      <c r="G2915" s="397"/>
      <c r="H2915" s="397"/>
      <c r="I2915" s="476">
        <f t="shared" si="2377"/>
        <v>22</v>
      </c>
      <c r="J2915" s="476">
        <f t="shared" si="2378"/>
        <v>1</v>
      </c>
      <c r="K2915" s="358">
        <v>0</v>
      </c>
      <c r="L2915" s="358">
        <v>0</v>
      </c>
      <c r="M2915" s="358">
        <v>0</v>
      </c>
      <c r="N2915" s="358">
        <v>0</v>
      </c>
      <c r="O2915" s="358">
        <f>IF(O2671,0,$D2915*(1+'General Inputs'!$C$4)^(O$3906-$K$3906))*'General Inputs'!$C$6</f>
        <v>1298918.5919999999</v>
      </c>
      <c r="P2915" s="358">
        <f>IF(P2671,0,$D2915*(1+'General Inputs'!$C$4)^(P$3906-$K$3906))*'General Inputs'!$C$6</f>
        <v>1324896.9638399999</v>
      </c>
      <c r="Q2915" s="358">
        <f>IF(Q2671,0,$D2915*(1+'General Inputs'!$C$4)^(Q$3906-$K$3906))*'General Inputs'!$C$6</f>
        <v>1351394.9031168001</v>
      </c>
      <c r="R2915" s="358">
        <f>IF(R2671,0,$D2915*(1+'General Inputs'!$C$4)^(R$3906-$K$3906))*'General Inputs'!$C$6</f>
        <v>1378422.8011791357</v>
      </c>
      <c r="S2915" s="358">
        <f>IF(S2671,0,$D2915*(1+'General Inputs'!$C$4)^(S$3906-$K$3906))*'General Inputs'!$C$6</f>
        <v>1405991.2572027186</v>
      </c>
      <c r="T2915" s="358">
        <f>IF(T2671,0,$D2915*(1+'General Inputs'!$C$4)^(T$3906-$K$3906))*'General Inputs'!$C$6</f>
        <v>1434111.082346773</v>
      </c>
      <c r="U2915" s="358">
        <f>IF(U2671,0,$D2915*(1+'General Inputs'!$C$4)^(U$3906-$K$3906))*'General Inputs'!$C$6</f>
        <v>1462793.3039937085</v>
      </c>
      <c r="V2915" s="358">
        <f>IF(V2671,0,$D2915*(1+'General Inputs'!$C$4)^(V$3906-$K$3906))*'General Inputs'!$C$6</f>
        <v>1492049.1700735826</v>
      </c>
      <c r="W2915" s="358">
        <f>IF(W2671,0,$D2915*(1+'General Inputs'!$C$4)^(W$3906-$K$3906))*'General Inputs'!$C$6</f>
        <v>1521890.1534750543</v>
      </c>
      <c r="X2915" s="358">
        <f>IF(X2671,0,$D2915*(1+'General Inputs'!$C$4)^(X$3906-$K$3906))*'General Inputs'!$C$6</f>
        <v>1552327.9565445553</v>
      </c>
      <c r="Y2915" s="358">
        <f>IF(Y2671,0,$D2915*(1+'General Inputs'!$C$4)^(Y$3906-$K$3906))*'General Inputs'!$C$6</f>
        <v>1583374.5156754467</v>
      </c>
      <c r="Z2915" s="358">
        <f>IF(Z2671,0,$D2915*(1+'General Inputs'!$C$4)^(Z$3906-$K$3906))*'General Inputs'!$C$6</f>
        <v>1615042.0059889548</v>
      </c>
      <c r="AA2915" s="358">
        <f>IF(AA2671,0,$D2915*(1+'General Inputs'!$C$4)^(AA$3906-$K$3906))*'General Inputs'!$C$6</f>
        <v>1647342.8461087344</v>
      </c>
      <c r="AB2915" s="358">
        <f>IF(AB2671,0,$D2915*(1+'General Inputs'!$C$4)^(AB$3906-$K$3906))*'General Inputs'!$C$6</f>
        <v>1680289.7030309094</v>
      </c>
      <c r="AC2915" s="358">
        <f>IF(AC2671,0,$D2915*(1+'General Inputs'!$C$4)^(AC$3906-$K$3906))*'General Inputs'!$C$6</f>
        <v>1713895.4970915273</v>
      </c>
      <c r="AD2915" s="358">
        <f>IF(AD2671,0,$D2915*(1+'General Inputs'!$C$4)^(AD$3906-$K$3906))*'General Inputs'!$C$6</f>
        <v>1748173.4070333578</v>
      </c>
      <c r="AE2915" s="358">
        <f>IF(AE2671,0,$D2915*(1+'General Inputs'!$C$4)^(AE$3906-$K$3906))*'General Inputs'!$C$6</f>
        <v>1783136.8751740248</v>
      </c>
      <c r="AF2915" s="358">
        <f>IF(AF2671,0,$D2915*(1+'General Inputs'!$C$4)^(AF$3906-$K$3906))*'General Inputs'!$C$6</f>
        <v>1818799.6126775055</v>
      </c>
      <c r="AG2915" s="358">
        <f>IF(AG2671,0,$D2915*(1+'General Inputs'!$C$4)^(AG$3906-$K$3906))*'General Inputs'!$C$6</f>
        <v>1855175.6049310556</v>
      </c>
      <c r="AH2915" s="358">
        <f>IF(AH2671,0,$D2915*(1+'General Inputs'!$C$4)^(AH$3906-$K$3906))*'General Inputs'!$C$6</f>
        <v>1892279.1170296762</v>
      </c>
      <c r="AI2915" s="358">
        <f>IF(AI2671,0,$D2915*(1+'General Inputs'!$C$4)^(AI$3906-$K$3906))*'General Inputs'!$C$6</f>
        <v>1930124.6993702701</v>
      </c>
      <c r="AJ2915" s="358">
        <f>IF(AJ2671,0,$D2915*(1+'General Inputs'!$C$4)^(AJ$3906-$K$3906))*'General Inputs'!$C$6</f>
        <v>1968727.1933576753</v>
      </c>
    </row>
    <row r="2916" spans="1:36" x14ac:dyDescent="0.25">
      <c r="A2916" s="353" t="s">
        <v>513</v>
      </c>
      <c r="B2916" s="353" t="s">
        <v>513</v>
      </c>
      <c r="C2916" s="441">
        <f t="shared" si="2376"/>
        <v>9375</v>
      </c>
      <c r="D2916" s="397">
        <v>8000000</v>
      </c>
      <c r="E2916" s="397"/>
      <c r="F2916" s="397"/>
      <c r="G2916" s="397"/>
      <c r="H2916" s="397"/>
      <c r="I2916" s="476">
        <f t="shared" si="2377"/>
        <v>22</v>
      </c>
      <c r="J2916" s="476">
        <f t="shared" si="2378"/>
        <v>1</v>
      </c>
      <c r="K2916" s="358">
        <v>0</v>
      </c>
      <c r="L2916" s="358">
        <v>0</v>
      </c>
      <c r="M2916" s="358">
        <v>0</v>
      </c>
      <c r="N2916" s="358">
        <v>0</v>
      </c>
      <c r="O2916" s="358">
        <f>IF(O2672,0,$D2916*(1+'General Inputs'!$C$4)^(O$3906-$K$3906))*'General Inputs'!$C$6</f>
        <v>1298918.5919999999</v>
      </c>
      <c r="P2916" s="358">
        <f>IF(P2672,0,$D2916*(1+'General Inputs'!$C$4)^(P$3906-$K$3906))*'General Inputs'!$C$6</f>
        <v>1324896.9638399999</v>
      </c>
      <c r="Q2916" s="358">
        <f>IF(Q2672,0,$D2916*(1+'General Inputs'!$C$4)^(Q$3906-$K$3906))*'General Inputs'!$C$6</f>
        <v>1351394.9031168001</v>
      </c>
      <c r="R2916" s="358">
        <f>IF(R2672,0,$D2916*(1+'General Inputs'!$C$4)^(R$3906-$K$3906))*'General Inputs'!$C$6</f>
        <v>1378422.8011791357</v>
      </c>
      <c r="S2916" s="358">
        <f>IF(S2672,0,$D2916*(1+'General Inputs'!$C$4)^(S$3906-$K$3906))*'General Inputs'!$C$6</f>
        <v>1405991.2572027186</v>
      </c>
      <c r="T2916" s="358">
        <f>IF(T2672,0,$D2916*(1+'General Inputs'!$C$4)^(T$3906-$K$3906))*'General Inputs'!$C$6</f>
        <v>1434111.082346773</v>
      </c>
      <c r="U2916" s="358">
        <f>IF(U2672,0,$D2916*(1+'General Inputs'!$C$4)^(U$3906-$K$3906))*'General Inputs'!$C$6</f>
        <v>1462793.3039937085</v>
      </c>
      <c r="V2916" s="358">
        <f>IF(V2672,0,$D2916*(1+'General Inputs'!$C$4)^(V$3906-$K$3906))*'General Inputs'!$C$6</f>
        <v>1492049.1700735826</v>
      </c>
      <c r="W2916" s="358">
        <f>IF(W2672,0,$D2916*(1+'General Inputs'!$C$4)^(W$3906-$K$3906))*'General Inputs'!$C$6</f>
        <v>1521890.1534750543</v>
      </c>
      <c r="X2916" s="358">
        <f>IF(X2672,0,$D2916*(1+'General Inputs'!$C$4)^(X$3906-$K$3906))*'General Inputs'!$C$6</f>
        <v>1552327.9565445553</v>
      </c>
      <c r="Y2916" s="358">
        <f>IF(Y2672,0,$D2916*(1+'General Inputs'!$C$4)^(Y$3906-$K$3906))*'General Inputs'!$C$6</f>
        <v>1583374.5156754467</v>
      </c>
      <c r="Z2916" s="358">
        <f>IF(Z2672,0,$D2916*(1+'General Inputs'!$C$4)^(Z$3906-$K$3906))*'General Inputs'!$C$6</f>
        <v>1615042.0059889548</v>
      </c>
      <c r="AA2916" s="358">
        <f>IF(AA2672,0,$D2916*(1+'General Inputs'!$C$4)^(AA$3906-$K$3906))*'General Inputs'!$C$6</f>
        <v>1647342.8461087344</v>
      </c>
      <c r="AB2916" s="358">
        <f>IF(AB2672,0,$D2916*(1+'General Inputs'!$C$4)^(AB$3906-$K$3906))*'General Inputs'!$C$6</f>
        <v>1680289.7030309094</v>
      </c>
      <c r="AC2916" s="358">
        <f>IF(AC2672,0,$D2916*(1+'General Inputs'!$C$4)^(AC$3906-$K$3906))*'General Inputs'!$C$6</f>
        <v>1713895.4970915273</v>
      </c>
      <c r="AD2916" s="358">
        <f>IF(AD2672,0,$D2916*(1+'General Inputs'!$C$4)^(AD$3906-$K$3906))*'General Inputs'!$C$6</f>
        <v>1748173.4070333578</v>
      </c>
      <c r="AE2916" s="358">
        <f>IF(AE2672,0,$D2916*(1+'General Inputs'!$C$4)^(AE$3906-$K$3906))*'General Inputs'!$C$6</f>
        <v>1783136.8751740248</v>
      </c>
      <c r="AF2916" s="358">
        <f>IF(AF2672,0,$D2916*(1+'General Inputs'!$C$4)^(AF$3906-$K$3906))*'General Inputs'!$C$6</f>
        <v>1818799.6126775055</v>
      </c>
      <c r="AG2916" s="358">
        <f>IF(AG2672,0,$D2916*(1+'General Inputs'!$C$4)^(AG$3906-$K$3906))*'General Inputs'!$C$6</f>
        <v>1855175.6049310556</v>
      </c>
      <c r="AH2916" s="358">
        <f>IF(AH2672,0,$D2916*(1+'General Inputs'!$C$4)^(AH$3906-$K$3906))*'General Inputs'!$C$6</f>
        <v>1892279.1170296762</v>
      </c>
      <c r="AI2916" s="358">
        <f>IF(AI2672,0,$D2916*(1+'General Inputs'!$C$4)^(AI$3906-$K$3906))*'General Inputs'!$C$6</f>
        <v>1930124.6993702701</v>
      </c>
      <c r="AJ2916" s="358">
        <f>IF(AJ2672,0,$D2916*(1+'General Inputs'!$C$4)^(AJ$3906-$K$3906))*'General Inputs'!$C$6</f>
        <v>1968727.1933576753</v>
      </c>
    </row>
    <row r="2917" spans="1:36" x14ac:dyDescent="0.25">
      <c r="A2917" s="353" t="s">
        <v>371</v>
      </c>
      <c r="B2917" s="353" t="s">
        <v>371</v>
      </c>
      <c r="C2917" s="441">
        <f t="shared" si="2376"/>
        <v>1500</v>
      </c>
      <c r="D2917" s="397">
        <v>1750000</v>
      </c>
      <c r="E2917" s="397"/>
      <c r="F2917" s="397"/>
      <c r="G2917" s="397"/>
      <c r="H2917" s="397"/>
      <c r="I2917" s="476">
        <f t="shared" si="2377"/>
        <v>22</v>
      </c>
      <c r="J2917" s="476">
        <f t="shared" si="2378"/>
        <v>1</v>
      </c>
      <c r="K2917" s="358">
        <v>0</v>
      </c>
      <c r="L2917" s="358">
        <v>0</v>
      </c>
      <c r="M2917" s="358">
        <v>0</v>
      </c>
      <c r="N2917" s="358">
        <v>0</v>
      </c>
      <c r="O2917" s="358">
        <f>IF(O2673,0,$D2917*(1+'General Inputs'!$C$4)^(O$3906-$K$3906))*'General Inputs'!$C$6</f>
        <v>284138.44199999998</v>
      </c>
      <c r="P2917" s="358">
        <f>IF(P2673,0,$D2917*(1+'General Inputs'!$C$4)^(P$3906-$K$3906))*'General Inputs'!$C$6</f>
        <v>289821.21083999996</v>
      </c>
      <c r="Q2917" s="358">
        <f>IF(Q2673,0,$D2917*(1+'General Inputs'!$C$4)^(Q$3906-$K$3906))*'General Inputs'!$C$6</f>
        <v>295617.63505679998</v>
      </c>
      <c r="R2917" s="358">
        <f>IF(R2673,0,$D2917*(1+'General Inputs'!$C$4)^(R$3906-$K$3906))*'General Inputs'!$C$6</f>
        <v>301529.98775793595</v>
      </c>
      <c r="S2917" s="358">
        <f>IF(S2673,0,$D2917*(1+'General Inputs'!$C$4)^(S$3906-$K$3906))*'General Inputs'!$C$6</f>
        <v>307560.58751309471</v>
      </c>
      <c r="T2917" s="358">
        <f>IF(T2673,0,$D2917*(1+'General Inputs'!$C$4)^(T$3906-$K$3906))*'General Inputs'!$C$6</f>
        <v>313711.79926335654</v>
      </c>
      <c r="U2917" s="358">
        <f>IF(U2673,0,$D2917*(1+'General Inputs'!$C$4)^(U$3906-$K$3906))*'General Inputs'!$C$6</f>
        <v>319986.03524862375</v>
      </c>
      <c r="V2917" s="358">
        <f>IF(V2673,0,$D2917*(1+'General Inputs'!$C$4)^(V$3906-$K$3906))*'General Inputs'!$C$6</f>
        <v>326385.75595359615</v>
      </c>
      <c r="W2917" s="358">
        <f>IF(W2673,0,$D2917*(1+'General Inputs'!$C$4)^(W$3906-$K$3906))*'General Inputs'!$C$6</f>
        <v>332913.47107266809</v>
      </c>
      <c r="X2917" s="358">
        <f>IF(X2673,0,$D2917*(1+'General Inputs'!$C$4)^(X$3906-$K$3906))*'General Inputs'!$C$6</f>
        <v>339571.74049412145</v>
      </c>
      <c r="Y2917" s="358">
        <f>IF(Y2673,0,$D2917*(1+'General Inputs'!$C$4)^(Y$3906-$K$3906))*'General Inputs'!$C$6</f>
        <v>346363.17530400393</v>
      </c>
      <c r="Z2917" s="358">
        <f>IF(Z2673,0,$D2917*(1+'General Inputs'!$C$4)^(Z$3906-$K$3906))*'General Inputs'!$C$6</f>
        <v>353290.43881008396</v>
      </c>
      <c r="AA2917" s="358">
        <f>IF(AA2673,0,$D2917*(1+'General Inputs'!$C$4)^(AA$3906-$K$3906))*'General Inputs'!$C$6</f>
        <v>360356.2475862857</v>
      </c>
      <c r="AB2917" s="358">
        <f>IF(AB2673,0,$D2917*(1+'General Inputs'!$C$4)^(AB$3906-$K$3906))*'General Inputs'!$C$6</f>
        <v>367563.37253801135</v>
      </c>
      <c r="AC2917" s="358">
        <f>IF(AC2673,0,$D2917*(1+'General Inputs'!$C$4)^(AC$3906-$K$3906))*'General Inputs'!$C$6</f>
        <v>374914.63998877158</v>
      </c>
      <c r="AD2917" s="358">
        <f>IF(AD2673,0,$D2917*(1+'General Inputs'!$C$4)^(AD$3906-$K$3906))*'General Inputs'!$C$6</f>
        <v>382412.93278854695</v>
      </c>
      <c r="AE2917" s="358">
        <f>IF(AE2673,0,$D2917*(1+'General Inputs'!$C$4)^(AE$3906-$K$3906))*'General Inputs'!$C$6</f>
        <v>390061.19144431798</v>
      </c>
      <c r="AF2917" s="358">
        <f>IF(AF2673,0,$D2917*(1+'General Inputs'!$C$4)^(AF$3906-$K$3906))*'General Inputs'!$C$6</f>
        <v>397862.41527320427</v>
      </c>
      <c r="AG2917" s="358">
        <f>IF(AG2673,0,$D2917*(1+'General Inputs'!$C$4)^(AG$3906-$K$3906))*'General Inputs'!$C$6</f>
        <v>405819.66357866843</v>
      </c>
      <c r="AH2917" s="358">
        <f>IF(AH2673,0,$D2917*(1+'General Inputs'!$C$4)^(AH$3906-$K$3906))*'General Inputs'!$C$6</f>
        <v>413936.05685024173</v>
      </c>
      <c r="AI2917" s="358">
        <f>IF(AI2673,0,$D2917*(1+'General Inputs'!$C$4)^(AI$3906-$K$3906))*'General Inputs'!$C$6</f>
        <v>422214.77798724658</v>
      </c>
      <c r="AJ2917" s="358">
        <f>IF(AJ2673,0,$D2917*(1+'General Inputs'!$C$4)^(AJ$3906-$K$3906))*'General Inputs'!$C$6</f>
        <v>430659.07354699151</v>
      </c>
    </row>
    <row r="2918" spans="1:36" x14ac:dyDescent="0.25">
      <c r="A2918" s="353" t="s">
        <v>518</v>
      </c>
      <c r="B2918" s="353" t="s">
        <v>518</v>
      </c>
      <c r="C2918" s="441">
        <f t="shared" si="2376"/>
        <v>14000</v>
      </c>
      <c r="D2918" s="397">
        <v>8000000</v>
      </c>
      <c r="E2918" s="397"/>
      <c r="F2918" s="397"/>
      <c r="G2918" s="397"/>
      <c r="H2918" s="397"/>
      <c r="I2918" s="476">
        <f t="shared" si="2377"/>
        <v>22</v>
      </c>
      <c r="J2918" s="476">
        <f t="shared" si="2378"/>
        <v>1</v>
      </c>
      <c r="K2918" s="358">
        <v>0</v>
      </c>
      <c r="L2918" s="358">
        <v>0</v>
      </c>
      <c r="M2918" s="358">
        <v>0</v>
      </c>
      <c r="N2918" s="358">
        <v>0</v>
      </c>
      <c r="O2918" s="358">
        <f>IF(O2674,0,$D2918*(1+'General Inputs'!$C$4)^(O$3906-$K$3906))*'General Inputs'!$C$6</f>
        <v>1298918.5919999999</v>
      </c>
      <c r="P2918" s="358">
        <f>IF(P2674,0,$D2918*(1+'General Inputs'!$C$4)^(P$3906-$K$3906))*'General Inputs'!$C$6</f>
        <v>1324896.9638399999</v>
      </c>
      <c r="Q2918" s="358">
        <f>IF(Q2674,0,$D2918*(1+'General Inputs'!$C$4)^(Q$3906-$K$3906))*'General Inputs'!$C$6</f>
        <v>1351394.9031168001</v>
      </c>
      <c r="R2918" s="358">
        <f>IF(R2674,0,$D2918*(1+'General Inputs'!$C$4)^(R$3906-$K$3906))*'General Inputs'!$C$6</f>
        <v>1378422.8011791357</v>
      </c>
      <c r="S2918" s="358">
        <f>IF(S2674,0,$D2918*(1+'General Inputs'!$C$4)^(S$3906-$K$3906))*'General Inputs'!$C$6</f>
        <v>1405991.2572027186</v>
      </c>
      <c r="T2918" s="358">
        <f>IF(T2674,0,$D2918*(1+'General Inputs'!$C$4)^(T$3906-$K$3906))*'General Inputs'!$C$6</f>
        <v>1434111.082346773</v>
      </c>
      <c r="U2918" s="358">
        <f>IF(U2674,0,$D2918*(1+'General Inputs'!$C$4)^(U$3906-$K$3906))*'General Inputs'!$C$6</f>
        <v>1462793.3039937085</v>
      </c>
      <c r="V2918" s="358">
        <f>IF(V2674,0,$D2918*(1+'General Inputs'!$C$4)^(V$3906-$K$3906))*'General Inputs'!$C$6</f>
        <v>1492049.1700735826</v>
      </c>
      <c r="W2918" s="358">
        <f>IF(W2674,0,$D2918*(1+'General Inputs'!$C$4)^(W$3906-$K$3906))*'General Inputs'!$C$6</f>
        <v>1521890.1534750543</v>
      </c>
      <c r="X2918" s="358">
        <f>IF(X2674,0,$D2918*(1+'General Inputs'!$C$4)^(X$3906-$K$3906))*'General Inputs'!$C$6</f>
        <v>1552327.9565445553</v>
      </c>
      <c r="Y2918" s="358">
        <f>IF(Y2674,0,$D2918*(1+'General Inputs'!$C$4)^(Y$3906-$K$3906))*'General Inputs'!$C$6</f>
        <v>1583374.5156754467</v>
      </c>
      <c r="Z2918" s="358">
        <f>IF(Z2674,0,$D2918*(1+'General Inputs'!$C$4)^(Z$3906-$K$3906))*'General Inputs'!$C$6</f>
        <v>1615042.0059889548</v>
      </c>
      <c r="AA2918" s="358">
        <f>IF(AA2674,0,$D2918*(1+'General Inputs'!$C$4)^(AA$3906-$K$3906))*'General Inputs'!$C$6</f>
        <v>1647342.8461087344</v>
      </c>
      <c r="AB2918" s="358">
        <f>IF(AB2674,0,$D2918*(1+'General Inputs'!$C$4)^(AB$3906-$K$3906))*'General Inputs'!$C$6</f>
        <v>1680289.7030309094</v>
      </c>
      <c r="AC2918" s="358">
        <f>IF(AC2674,0,$D2918*(1+'General Inputs'!$C$4)^(AC$3906-$K$3906))*'General Inputs'!$C$6</f>
        <v>1713895.4970915273</v>
      </c>
      <c r="AD2918" s="358">
        <f>IF(AD2674,0,$D2918*(1+'General Inputs'!$C$4)^(AD$3906-$K$3906))*'General Inputs'!$C$6</f>
        <v>1748173.4070333578</v>
      </c>
      <c r="AE2918" s="358">
        <f>IF(AE2674,0,$D2918*(1+'General Inputs'!$C$4)^(AE$3906-$K$3906))*'General Inputs'!$C$6</f>
        <v>1783136.8751740248</v>
      </c>
      <c r="AF2918" s="358">
        <f>IF(AF2674,0,$D2918*(1+'General Inputs'!$C$4)^(AF$3906-$K$3906))*'General Inputs'!$C$6</f>
        <v>1818799.6126775055</v>
      </c>
      <c r="AG2918" s="358">
        <f>IF(AG2674,0,$D2918*(1+'General Inputs'!$C$4)^(AG$3906-$K$3906))*'General Inputs'!$C$6</f>
        <v>1855175.6049310556</v>
      </c>
      <c r="AH2918" s="358">
        <f>IF(AH2674,0,$D2918*(1+'General Inputs'!$C$4)^(AH$3906-$K$3906))*'General Inputs'!$C$6</f>
        <v>1892279.1170296762</v>
      </c>
      <c r="AI2918" s="358">
        <f>IF(AI2674,0,$D2918*(1+'General Inputs'!$C$4)^(AI$3906-$K$3906))*'General Inputs'!$C$6</f>
        <v>1930124.6993702701</v>
      </c>
      <c r="AJ2918" s="358">
        <f>IF(AJ2674,0,$D2918*(1+'General Inputs'!$C$4)^(AJ$3906-$K$3906))*'General Inputs'!$C$6</f>
        <v>1968727.1933576753</v>
      </c>
    </row>
    <row r="2919" spans="1:36" x14ac:dyDescent="0.25">
      <c r="A2919" s="353" t="s">
        <v>423</v>
      </c>
      <c r="B2919" s="353" t="s">
        <v>423</v>
      </c>
      <c r="C2919" s="441">
        <f t="shared" si="2376"/>
        <v>3000</v>
      </c>
      <c r="D2919" s="397">
        <v>1750000</v>
      </c>
      <c r="E2919" s="397"/>
      <c r="F2919" s="397"/>
      <c r="G2919" s="397"/>
      <c r="H2919" s="397"/>
      <c r="I2919" s="476">
        <f t="shared" si="2377"/>
        <v>22</v>
      </c>
      <c r="J2919" s="476">
        <f t="shared" si="2378"/>
        <v>1</v>
      </c>
      <c r="K2919" s="358">
        <v>0</v>
      </c>
      <c r="L2919" s="358">
        <v>0</v>
      </c>
      <c r="M2919" s="358">
        <v>0</v>
      </c>
      <c r="N2919" s="358">
        <v>0</v>
      </c>
      <c r="O2919" s="358">
        <f>IF(O2675,0,$D2919*(1+'General Inputs'!$C$4)^(O$3906-$K$3906))*'General Inputs'!$C$6</f>
        <v>284138.44199999998</v>
      </c>
      <c r="P2919" s="358">
        <f>IF(P2675,0,$D2919*(1+'General Inputs'!$C$4)^(P$3906-$K$3906))*'General Inputs'!$C$6</f>
        <v>289821.21083999996</v>
      </c>
      <c r="Q2919" s="358">
        <f>IF(Q2675,0,$D2919*(1+'General Inputs'!$C$4)^(Q$3906-$K$3906))*'General Inputs'!$C$6</f>
        <v>295617.63505679998</v>
      </c>
      <c r="R2919" s="358">
        <f>IF(R2675,0,$D2919*(1+'General Inputs'!$C$4)^(R$3906-$K$3906))*'General Inputs'!$C$6</f>
        <v>301529.98775793595</v>
      </c>
      <c r="S2919" s="358">
        <f>IF(S2675,0,$D2919*(1+'General Inputs'!$C$4)^(S$3906-$K$3906))*'General Inputs'!$C$6</f>
        <v>307560.58751309471</v>
      </c>
      <c r="T2919" s="358">
        <f>IF(T2675,0,$D2919*(1+'General Inputs'!$C$4)^(T$3906-$K$3906))*'General Inputs'!$C$6</f>
        <v>313711.79926335654</v>
      </c>
      <c r="U2919" s="358">
        <f>IF(U2675,0,$D2919*(1+'General Inputs'!$C$4)^(U$3906-$K$3906))*'General Inputs'!$C$6</f>
        <v>319986.03524862375</v>
      </c>
      <c r="V2919" s="358">
        <f>IF(V2675,0,$D2919*(1+'General Inputs'!$C$4)^(V$3906-$K$3906))*'General Inputs'!$C$6</f>
        <v>326385.75595359615</v>
      </c>
      <c r="W2919" s="358">
        <f>IF(W2675,0,$D2919*(1+'General Inputs'!$C$4)^(W$3906-$K$3906))*'General Inputs'!$C$6</f>
        <v>332913.47107266809</v>
      </c>
      <c r="X2919" s="358">
        <f>IF(X2675,0,$D2919*(1+'General Inputs'!$C$4)^(X$3906-$K$3906))*'General Inputs'!$C$6</f>
        <v>339571.74049412145</v>
      </c>
      <c r="Y2919" s="358">
        <f>IF(Y2675,0,$D2919*(1+'General Inputs'!$C$4)^(Y$3906-$K$3906))*'General Inputs'!$C$6</f>
        <v>346363.17530400393</v>
      </c>
      <c r="Z2919" s="358">
        <f>IF(Z2675,0,$D2919*(1+'General Inputs'!$C$4)^(Z$3906-$K$3906))*'General Inputs'!$C$6</f>
        <v>353290.43881008396</v>
      </c>
      <c r="AA2919" s="358">
        <f>IF(AA2675,0,$D2919*(1+'General Inputs'!$C$4)^(AA$3906-$K$3906))*'General Inputs'!$C$6</f>
        <v>360356.2475862857</v>
      </c>
      <c r="AB2919" s="358">
        <f>IF(AB2675,0,$D2919*(1+'General Inputs'!$C$4)^(AB$3906-$K$3906))*'General Inputs'!$C$6</f>
        <v>367563.37253801135</v>
      </c>
      <c r="AC2919" s="358">
        <f>IF(AC2675,0,$D2919*(1+'General Inputs'!$C$4)^(AC$3906-$K$3906))*'General Inputs'!$C$6</f>
        <v>374914.63998877158</v>
      </c>
      <c r="AD2919" s="358">
        <f>IF(AD2675,0,$D2919*(1+'General Inputs'!$C$4)^(AD$3906-$K$3906))*'General Inputs'!$C$6</f>
        <v>382412.93278854695</v>
      </c>
      <c r="AE2919" s="358">
        <f>IF(AE2675,0,$D2919*(1+'General Inputs'!$C$4)^(AE$3906-$K$3906))*'General Inputs'!$C$6</f>
        <v>390061.19144431798</v>
      </c>
      <c r="AF2919" s="358">
        <f>IF(AF2675,0,$D2919*(1+'General Inputs'!$C$4)^(AF$3906-$K$3906))*'General Inputs'!$C$6</f>
        <v>397862.41527320427</v>
      </c>
      <c r="AG2919" s="358">
        <f>IF(AG2675,0,$D2919*(1+'General Inputs'!$C$4)^(AG$3906-$K$3906))*'General Inputs'!$C$6</f>
        <v>405819.66357866843</v>
      </c>
      <c r="AH2919" s="358">
        <f>IF(AH2675,0,$D2919*(1+'General Inputs'!$C$4)^(AH$3906-$K$3906))*'General Inputs'!$C$6</f>
        <v>413936.05685024173</v>
      </c>
      <c r="AI2919" s="358">
        <f>IF(AI2675,0,$D2919*(1+'General Inputs'!$C$4)^(AI$3906-$K$3906))*'General Inputs'!$C$6</f>
        <v>422214.77798724658</v>
      </c>
      <c r="AJ2919" s="358">
        <f>IF(AJ2675,0,$D2919*(1+'General Inputs'!$C$4)^(AJ$3906-$K$3906))*'General Inputs'!$C$6</f>
        <v>430659.07354699151</v>
      </c>
    </row>
    <row r="2920" spans="1:36" x14ac:dyDescent="0.25">
      <c r="A2920" s="353" t="s">
        <v>296</v>
      </c>
      <c r="B2920" s="353" t="s">
        <v>296</v>
      </c>
      <c r="C2920" s="441">
        <f t="shared" si="2376"/>
        <v>5000</v>
      </c>
      <c r="D2920" s="397">
        <v>1750000</v>
      </c>
      <c r="E2920" s="397"/>
      <c r="F2920" s="397"/>
      <c r="G2920" s="397"/>
      <c r="H2920" s="397"/>
      <c r="I2920" s="476">
        <f t="shared" si="2377"/>
        <v>22</v>
      </c>
      <c r="J2920" s="476">
        <f t="shared" si="2378"/>
        <v>1</v>
      </c>
      <c r="K2920" s="358">
        <v>0</v>
      </c>
      <c r="L2920" s="358">
        <v>0</v>
      </c>
      <c r="M2920" s="358">
        <v>0</v>
      </c>
      <c r="N2920" s="358">
        <v>0</v>
      </c>
      <c r="O2920" s="358">
        <f>IF(O2676,0,$D2920*(1+'General Inputs'!$C$4)^(O$3906-$K$3906))*'General Inputs'!$C$6</f>
        <v>284138.44199999998</v>
      </c>
      <c r="P2920" s="358">
        <f>IF(P2676,0,$D2920*(1+'General Inputs'!$C$4)^(P$3906-$K$3906))*'General Inputs'!$C$6</f>
        <v>289821.21083999996</v>
      </c>
      <c r="Q2920" s="358">
        <f>IF(Q2676,0,$D2920*(1+'General Inputs'!$C$4)^(Q$3906-$K$3906))*'General Inputs'!$C$6</f>
        <v>295617.63505679998</v>
      </c>
      <c r="R2920" s="358">
        <f>IF(R2676,0,$D2920*(1+'General Inputs'!$C$4)^(R$3906-$K$3906))*'General Inputs'!$C$6</f>
        <v>301529.98775793595</v>
      </c>
      <c r="S2920" s="358">
        <f>IF(S2676,0,$D2920*(1+'General Inputs'!$C$4)^(S$3906-$K$3906))*'General Inputs'!$C$6</f>
        <v>307560.58751309471</v>
      </c>
      <c r="T2920" s="358">
        <f>IF(T2676,0,$D2920*(1+'General Inputs'!$C$4)^(T$3906-$K$3906))*'General Inputs'!$C$6</f>
        <v>313711.79926335654</v>
      </c>
      <c r="U2920" s="358">
        <f>IF(U2676,0,$D2920*(1+'General Inputs'!$C$4)^(U$3906-$K$3906))*'General Inputs'!$C$6</f>
        <v>319986.03524862375</v>
      </c>
      <c r="V2920" s="358">
        <f>IF(V2676,0,$D2920*(1+'General Inputs'!$C$4)^(V$3906-$K$3906))*'General Inputs'!$C$6</f>
        <v>326385.75595359615</v>
      </c>
      <c r="W2920" s="358">
        <f>IF(W2676,0,$D2920*(1+'General Inputs'!$C$4)^(W$3906-$K$3906))*'General Inputs'!$C$6</f>
        <v>332913.47107266809</v>
      </c>
      <c r="X2920" s="358">
        <f>IF(X2676,0,$D2920*(1+'General Inputs'!$C$4)^(X$3906-$K$3906))*'General Inputs'!$C$6</f>
        <v>339571.74049412145</v>
      </c>
      <c r="Y2920" s="358">
        <f>IF(Y2676,0,$D2920*(1+'General Inputs'!$C$4)^(Y$3906-$K$3906))*'General Inputs'!$C$6</f>
        <v>346363.17530400393</v>
      </c>
      <c r="Z2920" s="358">
        <f>IF(Z2676,0,$D2920*(1+'General Inputs'!$C$4)^(Z$3906-$K$3906))*'General Inputs'!$C$6</f>
        <v>353290.43881008396</v>
      </c>
      <c r="AA2920" s="358">
        <f>IF(AA2676,0,$D2920*(1+'General Inputs'!$C$4)^(AA$3906-$K$3906))*'General Inputs'!$C$6</f>
        <v>360356.2475862857</v>
      </c>
      <c r="AB2920" s="358">
        <f>IF(AB2676,0,$D2920*(1+'General Inputs'!$C$4)^(AB$3906-$K$3906))*'General Inputs'!$C$6</f>
        <v>367563.37253801135</v>
      </c>
      <c r="AC2920" s="358">
        <f>IF(AC2676,0,$D2920*(1+'General Inputs'!$C$4)^(AC$3906-$K$3906))*'General Inputs'!$C$6</f>
        <v>374914.63998877158</v>
      </c>
      <c r="AD2920" s="358">
        <f>IF(AD2676,0,$D2920*(1+'General Inputs'!$C$4)^(AD$3906-$K$3906))*'General Inputs'!$C$6</f>
        <v>382412.93278854695</v>
      </c>
      <c r="AE2920" s="358">
        <f>IF(AE2676,0,$D2920*(1+'General Inputs'!$C$4)^(AE$3906-$K$3906))*'General Inputs'!$C$6</f>
        <v>390061.19144431798</v>
      </c>
      <c r="AF2920" s="358">
        <f>IF(AF2676,0,$D2920*(1+'General Inputs'!$C$4)^(AF$3906-$K$3906))*'General Inputs'!$C$6</f>
        <v>397862.41527320427</v>
      </c>
      <c r="AG2920" s="358">
        <f>IF(AG2676,0,$D2920*(1+'General Inputs'!$C$4)^(AG$3906-$K$3906))*'General Inputs'!$C$6</f>
        <v>405819.66357866843</v>
      </c>
      <c r="AH2920" s="358">
        <f>IF(AH2676,0,$D2920*(1+'General Inputs'!$C$4)^(AH$3906-$K$3906))*'General Inputs'!$C$6</f>
        <v>413936.05685024173</v>
      </c>
      <c r="AI2920" s="358">
        <f>IF(AI2676,0,$D2920*(1+'General Inputs'!$C$4)^(AI$3906-$K$3906))*'General Inputs'!$C$6</f>
        <v>422214.77798724658</v>
      </c>
      <c r="AJ2920" s="358">
        <f>IF(AJ2676,0,$D2920*(1+'General Inputs'!$C$4)^(AJ$3906-$K$3906))*'General Inputs'!$C$6</f>
        <v>430659.07354699151</v>
      </c>
    </row>
    <row r="2921" spans="1:36" x14ac:dyDescent="0.25">
      <c r="A2921" s="353" t="s">
        <v>496</v>
      </c>
      <c r="B2921" s="353" t="s">
        <v>497</v>
      </c>
      <c r="C2921" s="441">
        <f t="shared" si="2376"/>
        <v>2500</v>
      </c>
      <c r="D2921" s="397">
        <v>1750000</v>
      </c>
      <c r="E2921" s="397"/>
      <c r="F2921" s="397"/>
      <c r="G2921" s="397"/>
      <c r="H2921" s="397"/>
      <c r="I2921" s="476">
        <f t="shared" si="2377"/>
        <v>22</v>
      </c>
      <c r="J2921" s="476">
        <f t="shared" si="2378"/>
        <v>1</v>
      </c>
      <c r="K2921" s="358">
        <v>0</v>
      </c>
      <c r="L2921" s="358">
        <v>0</v>
      </c>
      <c r="M2921" s="358">
        <v>0</v>
      </c>
      <c r="N2921" s="358">
        <v>0</v>
      </c>
      <c r="O2921" s="358">
        <f>IF(O2677,0,$D2921*(1+'General Inputs'!$C$4)^(O$3906-$K$3906))*'General Inputs'!$C$6</f>
        <v>284138.44199999998</v>
      </c>
      <c r="P2921" s="358">
        <f>IF(P2677,0,$D2921*(1+'General Inputs'!$C$4)^(P$3906-$K$3906))*'General Inputs'!$C$6</f>
        <v>289821.21083999996</v>
      </c>
      <c r="Q2921" s="358">
        <f>IF(Q2677,0,$D2921*(1+'General Inputs'!$C$4)^(Q$3906-$K$3906))*'General Inputs'!$C$6</f>
        <v>295617.63505679998</v>
      </c>
      <c r="R2921" s="358">
        <f>IF(R2677,0,$D2921*(1+'General Inputs'!$C$4)^(R$3906-$K$3906))*'General Inputs'!$C$6</f>
        <v>301529.98775793595</v>
      </c>
      <c r="S2921" s="358">
        <f>IF(S2677,0,$D2921*(1+'General Inputs'!$C$4)^(S$3906-$K$3906))*'General Inputs'!$C$6</f>
        <v>307560.58751309471</v>
      </c>
      <c r="T2921" s="358">
        <f>IF(T2677,0,$D2921*(1+'General Inputs'!$C$4)^(T$3906-$K$3906))*'General Inputs'!$C$6</f>
        <v>313711.79926335654</v>
      </c>
      <c r="U2921" s="358">
        <f>IF(U2677,0,$D2921*(1+'General Inputs'!$C$4)^(U$3906-$K$3906))*'General Inputs'!$C$6</f>
        <v>319986.03524862375</v>
      </c>
      <c r="V2921" s="358">
        <f>IF(V2677,0,$D2921*(1+'General Inputs'!$C$4)^(V$3906-$K$3906))*'General Inputs'!$C$6</f>
        <v>326385.75595359615</v>
      </c>
      <c r="W2921" s="358">
        <f>IF(W2677,0,$D2921*(1+'General Inputs'!$C$4)^(W$3906-$K$3906))*'General Inputs'!$C$6</f>
        <v>332913.47107266809</v>
      </c>
      <c r="X2921" s="358">
        <f>IF(X2677,0,$D2921*(1+'General Inputs'!$C$4)^(X$3906-$K$3906))*'General Inputs'!$C$6</f>
        <v>339571.74049412145</v>
      </c>
      <c r="Y2921" s="358">
        <f>IF(Y2677,0,$D2921*(1+'General Inputs'!$C$4)^(Y$3906-$K$3906))*'General Inputs'!$C$6</f>
        <v>346363.17530400393</v>
      </c>
      <c r="Z2921" s="358">
        <f>IF(Z2677,0,$D2921*(1+'General Inputs'!$C$4)^(Z$3906-$K$3906))*'General Inputs'!$C$6</f>
        <v>353290.43881008396</v>
      </c>
      <c r="AA2921" s="358">
        <f>IF(AA2677,0,$D2921*(1+'General Inputs'!$C$4)^(AA$3906-$K$3906))*'General Inputs'!$C$6</f>
        <v>360356.2475862857</v>
      </c>
      <c r="AB2921" s="358">
        <f>IF(AB2677,0,$D2921*(1+'General Inputs'!$C$4)^(AB$3906-$K$3906))*'General Inputs'!$C$6</f>
        <v>367563.37253801135</v>
      </c>
      <c r="AC2921" s="358">
        <f>IF(AC2677,0,$D2921*(1+'General Inputs'!$C$4)^(AC$3906-$K$3906))*'General Inputs'!$C$6</f>
        <v>374914.63998877158</v>
      </c>
      <c r="AD2921" s="358">
        <f>IF(AD2677,0,$D2921*(1+'General Inputs'!$C$4)^(AD$3906-$K$3906))*'General Inputs'!$C$6</f>
        <v>382412.93278854695</v>
      </c>
      <c r="AE2921" s="358">
        <f>IF(AE2677,0,$D2921*(1+'General Inputs'!$C$4)^(AE$3906-$K$3906))*'General Inputs'!$C$6</f>
        <v>390061.19144431798</v>
      </c>
      <c r="AF2921" s="358">
        <f>IF(AF2677,0,$D2921*(1+'General Inputs'!$C$4)^(AF$3906-$K$3906))*'General Inputs'!$C$6</f>
        <v>397862.41527320427</v>
      </c>
      <c r="AG2921" s="358">
        <f>IF(AG2677,0,$D2921*(1+'General Inputs'!$C$4)^(AG$3906-$K$3906))*'General Inputs'!$C$6</f>
        <v>405819.66357866843</v>
      </c>
      <c r="AH2921" s="358">
        <f>IF(AH2677,0,$D2921*(1+'General Inputs'!$C$4)^(AH$3906-$K$3906))*'General Inputs'!$C$6</f>
        <v>413936.05685024173</v>
      </c>
      <c r="AI2921" s="358">
        <f>IF(AI2677,0,$D2921*(1+'General Inputs'!$C$4)^(AI$3906-$K$3906))*'General Inputs'!$C$6</f>
        <v>422214.77798724658</v>
      </c>
      <c r="AJ2921" s="358">
        <f>IF(AJ2677,0,$D2921*(1+'General Inputs'!$C$4)^(AJ$3906-$K$3906))*'General Inputs'!$C$6</f>
        <v>430659.07354699151</v>
      </c>
    </row>
    <row r="2922" spans="1:36" x14ac:dyDescent="0.25">
      <c r="A2922" s="353" t="s">
        <v>487</v>
      </c>
      <c r="B2922" s="353" t="s">
        <v>487</v>
      </c>
      <c r="C2922" s="441">
        <f t="shared" si="2376"/>
        <v>9375</v>
      </c>
      <c r="D2922" s="397">
        <v>8000000</v>
      </c>
      <c r="E2922" s="397"/>
      <c r="F2922" s="397"/>
      <c r="G2922" s="397"/>
      <c r="H2922" s="397"/>
      <c r="I2922" s="476">
        <f t="shared" si="2377"/>
        <v>22</v>
      </c>
      <c r="J2922" s="476">
        <f t="shared" si="2378"/>
        <v>1</v>
      </c>
      <c r="K2922" s="358">
        <v>0</v>
      </c>
      <c r="L2922" s="358">
        <v>0</v>
      </c>
      <c r="M2922" s="358">
        <v>0</v>
      </c>
      <c r="N2922" s="358">
        <v>0</v>
      </c>
      <c r="O2922" s="358">
        <f>IF(O2678,0,$D2922*(1+'General Inputs'!$C$4)^(O$3906-$K$3906))*'General Inputs'!$C$6</f>
        <v>1298918.5919999999</v>
      </c>
      <c r="P2922" s="358">
        <f>IF(P2678,0,$D2922*(1+'General Inputs'!$C$4)^(P$3906-$K$3906))*'General Inputs'!$C$6</f>
        <v>1324896.9638399999</v>
      </c>
      <c r="Q2922" s="358">
        <f>IF(Q2678,0,$D2922*(1+'General Inputs'!$C$4)^(Q$3906-$K$3906))*'General Inputs'!$C$6</f>
        <v>1351394.9031168001</v>
      </c>
      <c r="R2922" s="358">
        <f>IF(R2678,0,$D2922*(1+'General Inputs'!$C$4)^(R$3906-$K$3906))*'General Inputs'!$C$6</f>
        <v>1378422.8011791357</v>
      </c>
      <c r="S2922" s="358">
        <f>IF(S2678,0,$D2922*(1+'General Inputs'!$C$4)^(S$3906-$K$3906))*'General Inputs'!$C$6</f>
        <v>1405991.2572027186</v>
      </c>
      <c r="T2922" s="358">
        <f>IF(T2678,0,$D2922*(1+'General Inputs'!$C$4)^(T$3906-$K$3906))*'General Inputs'!$C$6</f>
        <v>1434111.082346773</v>
      </c>
      <c r="U2922" s="358">
        <f>IF(U2678,0,$D2922*(1+'General Inputs'!$C$4)^(U$3906-$K$3906))*'General Inputs'!$C$6</f>
        <v>1462793.3039937085</v>
      </c>
      <c r="V2922" s="358">
        <f>IF(V2678,0,$D2922*(1+'General Inputs'!$C$4)^(V$3906-$K$3906))*'General Inputs'!$C$6</f>
        <v>1492049.1700735826</v>
      </c>
      <c r="W2922" s="358">
        <f>IF(W2678,0,$D2922*(1+'General Inputs'!$C$4)^(W$3906-$K$3906))*'General Inputs'!$C$6</f>
        <v>1521890.1534750543</v>
      </c>
      <c r="X2922" s="358">
        <f>IF(X2678,0,$D2922*(1+'General Inputs'!$C$4)^(X$3906-$K$3906))*'General Inputs'!$C$6</f>
        <v>1552327.9565445553</v>
      </c>
      <c r="Y2922" s="358">
        <f>IF(Y2678,0,$D2922*(1+'General Inputs'!$C$4)^(Y$3906-$K$3906))*'General Inputs'!$C$6</f>
        <v>1583374.5156754467</v>
      </c>
      <c r="Z2922" s="358">
        <f>IF(Z2678,0,$D2922*(1+'General Inputs'!$C$4)^(Z$3906-$K$3906))*'General Inputs'!$C$6</f>
        <v>1615042.0059889548</v>
      </c>
      <c r="AA2922" s="358">
        <f>IF(AA2678,0,$D2922*(1+'General Inputs'!$C$4)^(AA$3906-$K$3906))*'General Inputs'!$C$6</f>
        <v>1647342.8461087344</v>
      </c>
      <c r="AB2922" s="358">
        <f>IF(AB2678,0,$D2922*(1+'General Inputs'!$C$4)^(AB$3906-$K$3906))*'General Inputs'!$C$6</f>
        <v>1680289.7030309094</v>
      </c>
      <c r="AC2922" s="358">
        <f>IF(AC2678,0,$D2922*(1+'General Inputs'!$C$4)^(AC$3906-$K$3906))*'General Inputs'!$C$6</f>
        <v>1713895.4970915273</v>
      </c>
      <c r="AD2922" s="358">
        <f>IF(AD2678,0,$D2922*(1+'General Inputs'!$C$4)^(AD$3906-$K$3906))*'General Inputs'!$C$6</f>
        <v>1748173.4070333578</v>
      </c>
      <c r="AE2922" s="358">
        <f>IF(AE2678,0,$D2922*(1+'General Inputs'!$C$4)^(AE$3906-$K$3906))*'General Inputs'!$C$6</f>
        <v>1783136.8751740248</v>
      </c>
      <c r="AF2922" s="358">
        <f>IF(AF2678,0,$D2922*(1+'General Inputs'!$C$4)^(AF$3906-$K$3906))*'General Inputs'!$C$6</f>
        <v>1818799.6126775055</v>
      </c>
      <c r="AG2922" s="358">
        <f>IF(AG2678,0,$D2922*(1+'General Inputs'!$C$4)^(AG$3906-$K$3906))*'General Inputs'!$C$6</f>
        <v>1855175.6049310556</v>
      </c>
      <c r="AH2922" s="358">
        <f>IF(AH2678,0,$D2922*(1+'General Inputs'!$C$4)^(AH$3906-$K$3906))*'General Inputs'!$C$6</f>
        <v>1892279.1170296762</v>
      </c>
      <c r="AI2922" s="358">
        <f>IF(AI2678,0,$D2922*(1+'General Inputs'!$C$4)^(AI$3906-$K$3906))*'General Inputs'!$C$6</f>
        <v>1930124.6993702701</v>
      </c>
      <c r="AJ2922" s="358">
        <f>IF(AJ2678,0,$D2922*(1+'General Inputs'!$C$4)^(AJ$3906-$K$3906))*'General Inputs'!$C$6</f>
        <v>1968727.1933576753</v>
      </c>
    </row>
    <row r="2923" spans="1:36" x14ac:dyDescent="0.25">
      <c r="A2923" s="353" t="s">
        <v>324</v>
      </c>
      <c r="B2923" s="353" t="s">
        <v>324</v>
      </c>
      <c r="C2923" s="441">
        <f t="shared" si="2376"/>
        <v>5000</v>
      </c>
      <c r="D2923" s="397">
        <v>1750000</v>
      </c>
      <c r="E2923" s="397"/>
      <c r="F2923" s="397"/>
      <c r="G2923" s="397"/>
      <c r="H2923" s="397"/>
      <c r="I2923" s="476">
        <f t="shared" si="2377"/>
        <v>22</v>
      </c>
      <c r="J2923" s="476">
        <f t="shared" si="2378"/>
        <v>1</v>
      </c>
      <c r="K2923" s="358">
        <v>0</v>
      </c>
      <c r="L2923" s="358">
        <v>0</v>
      </c>
      <c r="M2923" s="358">
        <v>0</v>
      </c>
      <c r="N2923" s="358">
        <v>0</v>
      </c>
      <c r="O2923" s="358">
        <f>IF(O2679,0,$D2923*(1+'General Inputs'!$C$4)^(O$3906-$K$3906))*'General Inputs'!$C$6</f>
        <v>284138.44199999998</v>
      </c>
      <c r="P2923" s="358">
        <f>IF(P2679,0,$D2923*(1+'General Inputs'!$C$4)^(P$3906-$K$3906))*'General Inputs'!$C$6</f>
        <v>289821.21083999996</v>
      </c>
      <c r="Q2923" s="358">
        <f>IF(Q2679,0,$D2923*(1+'General Inputs'!$C$4)^(Q$3906-$K$3906))*'General Inputs'!$C$6</f>
        <v>295617.63505679998</v>
      </c>
      <c r="R2923" s="358">
        <f>IF(R2679,0,$D2923*(1+'General Inputs'!$C$4)^(R$3906-$K$3906))*'General Inputs'!$C$6</f>
        <v>301529.98775793595</v>
      </c>
      <c r="S2923" s="358">
        <f>IF(S2679,0,$D2923*(1+'General Inputs'!$C$4)^(S$3906-$K$3906))*'General Inputs'!$C$6</f>
        <v>307560.58751309471</v>
      </c>
      <c r="T2923" s="358">
        <f>IF(T2679,0,$D2923*(1+'General Inputs'!$C$4)^(T$3906-$K$3906))*'General Inputs'!$C$6</f>
        <v>313711.79926335654</v>
      </c>
      <c r="U2923" s="358">
        <f>IF(U2679,0,$D2923*(1+'General Inputs'!$C$4)^(U$3906-$K$3906))*'General Inputs'!$C$6</f>
        <v>319986.03524862375</v>
      </c>
      <c r="V2923" s="358">
        <f>IF(V2679,0,$D2923*(1+'General Inputs'!$C$4)^(V$3906-$K$3906))*'General Inputs'!$C$6</f>
        <v>326385.75595359615</v>
      </c>
      <c r="W2923" s="358">
        <f>IF(W2679,0,$D2923*(1+'General Inputs'!$C$4)^(W$3906-$K$3906))*'General Inputs'!$C$6</f>
        <v>332913.47107266809</v>
      </c>
      <c r="X2923" s="358">
        <f>IF(X2679,0,$D2923*(1+'General Inputs'!$C$4)^(X$3906-$K$3906))*'General Inputs'!$C$6</f>
        <v>339571.74049412145</v>
      </c>
      <c r="Y2923" s="358">
        <f>IF(Y2679,0,$D2923*(1+'General Inputs'!$C$4)^(Y$3906-$K$3906))*'General Inputs'!$C$6</f>
        <v>346363.17530400393</v>
      </c>
      <c r="Z2923" s="358">
        <f>IF(Z2679,0,$D2923*(1+'General Inputs'!$C$4)^(Z$3906-$K$3906))*'General Inputs'!$C$6</f>
        <v>353290.43881008396</v>
      </c>
      <c r="AA2923" s="358">
        <f>IF(AA2679,0,$D2923*(1+'General Inputs'!$C$4)^(AA$3906-$K$3906))*'General Inputs'!$C$6</f>
        <v>360356.2475862857</v>
      </c>
      <c r="AB2923" s="358">
        <f>IF(AB2679,0,$D2923*(1+'General Inputs'!$C$4)^(AB$3906-$K$3906))*'General Inputs'!$C$6</f>
        <v>367563.37253801135</v>
      </c>
      <c r="AC2923" s="358">
        <f>IF(AC2679,0,$D2923*(1+'General Inputs'!$C$4)^(AC$3906-$K$3906))*'General Inputs'!$C$6</f>
        <v>374914.63998877158</v>
      </c>
      <c r="AD2923" s="358">
        <f>IF(AD2679,0,$D2923*(1+'General Inputs'!$C$4)^(AD$3906-$K$3906))*'General Inputs'!$C$6</f>
        <v>382412.93278854695</v>
      </c>
      <c r="AE2923" s="358">
        <f>IF(AE2679,0,$D2923*(1+'General Inputs'!$C$4)^(AE$3906-$K$3906))*'General Inputs'!$C$6</f>
        <v>390061.19144431798</v>
      </c>
      <c r="AF2923" s="358">
        <f>IF(AF2679,0,$D2923*(1+'General Inputs'!$C$4)^(AF$3906-$K$3906))*'General Inputs'!$C$6</f>
        <v>397862.41527320427</v>
      </c>
      <c r="AG2923" s="358">
        <f>IF(AG2679,0,$D2923*(1+'General Inputs'!$C$4)^(AG$3906-$K$3906))*'General Inputs'!$C$6</f>
        <v>405819.66357866843</v>
      </c>
      <c r="AH2923" s="358">
        <f>IF(AH2679,0,$D2923*(1+'General Inputs'!$C$4)^(AH$3906-$K$3906))*'General Inputs'!$C$6</f>
        <v>413936.05685024173</v>
      </c>
      <c r="AI2923" s="358">
        <f>IF(AI2679,0,$D2923*(1+'General Inputs'!$C$4)^(AI$3906-$K$3906))*'General Inputs'!$C$6</f>
        <v>422214.77798724658</v>
      </c>
      <c r="AJ2923" s="358">
        <f>IF(AJ2679,0,$D2923*(1+'General Inputs'!$C$4)^(AJ$3906-$K$3906))*'General Inputs'!$C$6</f>
        <v>430659.07354699151</v>
      </c>
    </row>
    <row r="2924" spans="1:36" x14ac:dyDescent="0.25">
      <c r="A2924" s="353" t="s">
        <v>476</v>
      </c>
      <c r="B2924" s="353" t="s">
        <v>476</v>
      </c>
      <c r="C2924" s="441">
        <f t="shared" si="2376"/>
        <v>2500</v>
      </c>
      <c r="D2924" s="397">
        <v>1750000</v>
      </c>
      <c r="E2924" s="397"/>
      <c r="F2924" s="397"/>
      <c r="G2924" s="397"/>
      <c r="H2924" s="397"/>
      <c r="I2924" s="476">
        <f t="shared" si="2377"/>
        <v>22</v>
      </c>
      <c r="J2924" s="476">
        <f t="shared" si="2378"/>
        <v>1</v>
      </c>
      <c r="K2924" s="358">
        <v>0</v>
      </c>
      <c r="L2924" s="358">
        <v>0</v>
      </c>
      <c r="M2924" s="358">
        <v>0</v>
      </c>
      <c r="N2924" s="358">
        <v>0</v>
      </c>
      <c r="O2924" s="358">
        <f>IF(O2680,0,$D2924*(1+'General Inputs'!$C$4)^(O$3906-$K$3906))*'General Inputs'!$C$6</f>
        <v>284138.44199999998</v>
      </c>
      <c r="P2924" s="358">
        <f>IF(P2680,0,$D2924*(1+'General Inputs'!$C$4)^(P$3906-$K$3906))*'General Inputs'!$C$6</f>
        <v>289821.21083999996</v>
      </c>
      <c r="Q2924" s="358">
        <f>IF(Q2680,0,$D2924*(1+'General Inputs'!$C$4)^(Q$3906-$K$3906))*'General Inputs'!$C$6</f>
        <v>295617.63505679998</v>
      </c>
      <c r="R2924" s="358">
        <f>IF(R2680,0,$D2924*(1+'General Inputs'!$C$4)^(R$3906-$K$3906))*'General Inputs'!$C$6</f>
        <v>301529.98775793595</v>
      </c>
      <c r="S2924" s="358">
        <f>IF(S2680,0,$D2924*(1+'General Inputs'!$C$4)^(S$3906-$K$3906))*'General Inputs'!$C$6</f>
        <v>307560.58751309471</v>
      </c>
      <c r="T2924" s="358">
        <f>IF(T2680,0,$D2924*(1+'General Inputs'!$C$4)^(T$3906-$K$3906))*'General Inputs'!$C$6</f>
        <v>313711.79926335654</v>
      </c>
      <c r="U2924" s="358">
        <f>IF(U2680,0,$D2924*(1+'General Inputs'!$C$4)^(U$3906-$K$3906))*'General Inputs'!$C$6</f>
        <v>319986.03524862375</v>
      </c>
      <c r="V2924" s="358">
        <f>IF(V2680,0,$D2924*(1+'General Inputs'!$C$4)^(V$3906-$K$3906))*'General Inputs'!$C$6</f>
        <v>326385.75595359615</v>
      </c>
      <c r="W2924" s="358">
        <f>IF(W2680,0,$D2924*(1+'General Inputs'!$C$4)^(W$3906-$K$3906))*'General Inputs'!$C$6</f>
        <v>332913.47107266809</v>
      </c>
      <c r="X2924" s="358">
        <f>IF(X2680,0,$D2924*(1+'General Inputs'!$C$4)^(X$3906-$K$3906))*'General Inputs'!$C$6</f>
        <v>339571.74049412145</v>
      </c>
      <c r="Y2924" s="358">
        <f>IF(Y2680,0,$D2924*(1+'General Inputs'!$C$4)^(Y$3906-$K$3906))*'General Inputs'!$C$6</f>
        <v>346363.17530400393</v>
      </c>
      <c r="Z2924" s="358">
        <f>IF(Z2680,0,$D2924*(1+'General Inputs'!$C$4)^(Z$3906-$K$3906))*'General Inputs'!$C$6</f>
        <v>353290.43881008396</v>
      </c>
      <c r="AA2924" s="358">
        <f>IF(AA2680,0,$D2924*(1+'General Inputs'!$C$4)^(AA$3906-$K$3906))*'General Inputs'!$C$6</f>
        <v>360356.2475862857</v>
      </c>
      <c r="AB2924" s="358">
        <f>IF(AB2680,0,$D2924*(1+'General Inputs'!$C$4)^(AB$3906-$K$3906))*'General Inputs'!$C$6</f>
        <v>367563.37253801135</v>
      </c>
      <c r="AC2924" s="358">
        <f>IF(AC2680,0,$D2924*(1+'General Inputs'!$C$4)^(AC$3906-$K$3906))*'General Inputs'!$C$6</f>
        <v>374914.63998877158</v>
      </c>
      <c r="AD2924" s="358">
        <f>IF(AD2680,0,$D2924*(1+'General Inputs'!$C$4)^(AD$3906-$K$3906))*'General Inputs'!$C$6</f>
        <v>382412.93278854695</v>
      </c>
      <c r="AE2924" s="358">
        <f>IF(AE2680,0,$D2924*(1+'General Inputs'!$C$4)^(AE$3906-$K$3906))*'General Inputs'!$C$6</f>
        <v>390061.19144431798</v>
      </c>
      <c r="AF2924" s="358">
        <f>IF(AF2680,0,$D2924*(1+'General Inputs'!$C$4)^(AF$3906-$K$3906))*'General Inputs'!$C$6</f>
        <v>397862.41527320427</v>
      </c>
      <c r="AG2924" s="358">
        <f>IF(AG2680,0,$D2924*(1+'General Inputs'!$C$4)^(AG$3906-$K$3906))*'General Inputs'!$C$6</f>
        <v>405819.66357866843</v>
      </c>
      <c r="AH2924" s="358">
        <f>IF(AH2680,0,$D2924*(1+'General Inputs'!$C$4)^(AH$3906-$K$3906))*'General Inputs'!$C$6</f>
        <v>413936.05685024173</v>
      </c>
      <c r="AI2924" s="358">
        <f>IF(AI2680,0,$D2924*(1+'General Inputs'!$C$4)^(AI$3906-$K$3906))*'General Inputs'!$C$6</f>
        <v>422214.77798724658</v>
      </c>
      <c r="AJ2924" s="358">
        <f>IF(AJ2680,0,$D2924*(1+'General Inputs'!$C$4)^(AJ$3906-$K$3906))*'General Inputs'!$C$6</f>
        <v>430659.07354699151</v>
      </c>
    </row>
    <row r="2925" spans="1:36" x14ac:dyDescent="0.25">
      <c r="A2925" s="353" t="s">
        <v>342</v>
      </c>
      <c r="B2925" s="353" t="s">
        <v>342</v>
      </c>
      <c r="C2925" s="441">
        <f t="shared" si="2376"/>
        <v>1000</v>
      </c>
      <c r="D2925" s="397">
        <v>500000</v>
      </c>
      <c r="E2925" s="397"/>
      <c r="F2925" s="397"/>
      <c r="G2925" s="397"/>
      <c r="H2925" s="397"/>
      <c r="I2925" s="476">
        <f t="shared" si="2377"/>
        <v>22</v>
      </c>
      <c r="J2925" s="476">
        <f t="shared" si="2378"/>
        <v>1</v>
      </c>
      <c r="K2925" s="358">
        <v>0</v>
      </c>
      <c r="L2925" s="358">
        <v>0</v>
      </c>
      <c r="M2925" s="358">
        <v>0</v>
      </c>
      <c r="N2925" s="358">
        <v>0</v>
      </c>
      <c r="O2925" s="358">
        <f>IF(O2681,0,$D2925*(1+'General Inputs'!$C$4)^(O$3906-$K$3906))*'General Inputs'!$C$6</f>
        <v>81182.411999999997</v>
      </c>
      <c r="P2925" s="358">
        <f>IF(P2681,0,$D2925*(1+'General Inputs'!$C$4)^(P$3906-$K$3906))*'General Inputs'!$C$6</f>
        <v>82806.060239999992</v>
      </c>
      <c r="Q2925" s="358">
        <f>IF(Q2681,0,$D2925*(1+'General Inputs'!$C$4)^(Q$3906-$K$3906))*'General Inputs'!$C$6</f>
        <v>84462.181444800008</v>
      </c>
      <c r="R2925" s="358">
        <f>IF(R2681,0,$D2925*(1+'General Inputs'!$C$4)^(R$3906-$K$3906))*'General Inputs'!$C$6</f>
        <v>86151.42507369598</v>
      </c>
      <c r="S2925" s="358">
        <f>IF(S2681,0,$D2925*(1+'General Inputs'!$C$4)^(S$3906-$K$3906))*'General Inputs'!$C$6</f>
        <v>87874.453575169915</v>
      </c>
      <c r="T2925" s="358">
        <f>IF(T2681,0,$D2925*(1+'General Inputs'!$C$4)^(T$3906-$K$3906))*'General Inputs'!$C$6</f>
        <v>89631.942646673313</v>
      </c>
      <c r="U2925" s="358">
        <f>IF(U2681,0,$D2925*(1+'General Inputs'!$C$4)^(U$3906-$K$3906))*'General Inputs'!$C$6</f>
        <v>91424.581499606778</v>
      </c>
      <c r="V2925" s="358">
        <f>IF(V2681,0,$D2925*(1+'General Inputs'!$C$4)^(V$3906-$K$3906))*'General Inputs'!$C$6</f>
        <v>93253.07312959891</v>
      </c>
      <c r="W2925" s="358">
        <f>IF(W2681,0,$D2925*(1+'General Inputs'!$C$4)^(W$3906-$K$3906))*'General Inputs'!$C$6</f>
        <v>95118.134592190894</v>
      </c>
      <c r="X2925" s="358">
        <f>IF(X2681,0,$D2925*(1+'General Inputs'!$C$4)^(X$3906-$K$3906))*'General Inputs'!$C$6</f>
        <v>97020.497284034704</v>
      </c>
      <c r="Y2925" s="358">
        <f>IF(Y2681,0,$D2925*(1+'General Inputs'!$C$4)^(Y$3906-$K$3906))*'General Inputs'!$C$6</f>
        <v>98960.90722971542</v>
      </c>
      <c r="Z2925" s="358">
        <f>IF(Z2681,0,$D2925*(1+'General Inputs'!$C$4)^(Z$3906-$K$3906))*'General Inputs'!$C$6</f>
        <v>100940.12537430967</v>
      </c>
      <c r="AA2925" s="358">
        <f>IF(AA2681,0,$D2925*(1+'General Inputs'!$C$4)^(AA$3906-$K$3906))*'General Inputs'!$C$6</f>
        <v>102958.9278817959</v>
      </c>
      <c r="AB2925" s="358">
        <f>IF(AB2681,0,$D2925*(1+'General Inputs'!$C$4)^(AB$3906-$K$3906))*'General Inputs'!$C$6</f>
        <v>105018.10643943184</v>
      </c>
      <c r="AC2925" s="358">
        <f>IF(AC2681,0,$D2925*(1+'General Inputs'!$C$4)^(AC$3906-$K$3906))*'General Inputs'!$C$6</f>
        <v>107118.46856822046</v>
      </c>
      <c r="AD2925" s="358">
        <f>IF(AD2681,0,$D2925*(1+'General Inputs'!$C$4)^(AD$3906-$K$3906))*'General Inputs'!$C$6</f>
        <v>109260.83793958486</v>
      </c>
      <c r="AE2925" s="358">
        <f>IF(AE2681,0,$D2925*(1+'General Inputs'!$C$4)^(AE$3906-$K$3906))*'General Inputs'!$C$6</f>
        <v>111446.05469837655</v>
      </c>
      <c r="AF2925" s="358">
        <f>IF(AF2681,0,$D2925*(1+'General Inputs'!$C$4)^(AF$3906-$K$3906))*'General Inputs'!$C$6</f>
        <v>113674.97579234409</v>
      </c>
      <c r="AG2925" s="358">
        <f>IF(AG2681,0,$D2925*(1+'General Inputs'!$C$4)^(AG$3906-$K$3906))*'General Inputs'!$C$6</f>
        <v>115948.47530819097</v>
      </c>
      <c r="AH2925" s="358">
        <f>IF(AH2681,0,$D2925*(1+'General Inputs'!$C$4)^(AH$3906-$K$3906))*'General Inputs'!$C$6</f>
        <v>118267.44481435476</v>
      </c>
      <c r="AI2925" s="358">
        <f>IF(AI2681,0,$D2925*(1+'General Inputs'!$C$4)^(AI$3906-$K$3906))*'General Inputs'!$C$6</f>
        <v>120632.79371064188</v>
      </c>
      <c r="AJ2925" s="358">
        <f>IF(AJ2681,0,$D2925*(1+'General Inputs'!$C$4)^(AJ$3906-$K$3906))*'General Inputs'!$C$6</f>
        <v>123045.44958485471</v>
      </c>
    </row>
    <row r="2926" spans="1:36" x14ac:dyDescent="0.25">
      <c r="A2926" s="353" t="s">
        <v>520</v>
      </c>
      <c r="B2926" s="353" t="s">
        <v>521</v>
      </c>
      <c r="C2926" s="441">
        <f t="shared" si="2376"/>
        <v>4992</v>
      </c>
      <c r="D2926" s="397">
        <v>1750000</v>
      </c>
      <c r="E2926" s="397"/>
      <c r="F2926" s="397"/>
      <c r="G2926" s="397"/>
      <c r="H2926" s="397"/>
      <c r="I2926" s="476">
        <f t="shared" si="2377"/>
        <v>22</v>
      </c>
      <c r="J2926" s="476">
        <f t="shared" si="2378"/>
        <v>1</v>
      </c>
      <c r="K2926" s="358">
        <v>0</v>
      </c>
      <c r="L2926" s="358">
        <v>0</v>
      </c>
      <c r="M2926" s="358">
        <v>0</v>
      </c>
      <c r="N2926" s="358">
        <v>0</v>
      </c>
      <c r="O2926" s="358">
        <f>IF(O2682,0,$D2926*(1+'General Inputs'!$C$4)^(O$3906-$K$3906))*'General Inputs'!$C$6</f>
        <v>284138.44199999998</v>
      </c>
      <c r="P2926" s="358">
        <f>IF(P2682,0,$D2926*(1+'General Inputs'!$C$4)^(P$3906-$K$3906))*'General Inputs'!$C$6</f>
        <v>289821.21083999996</v>
      </c>
      <c r="Q2926" s="358">
        <f>IF(Q2682,0,$D2926*(1+'General Inputs'!$C$4)^(Q$3906-$K$3906))*'General Inputs'!$C$6</f>
        <v>295617.63505679998</v>
      </c>
      <c r="R2926" s="358">
        <f>IF(R2682,0,$D2926*(1+'General Inputs'!$C$4)^(R$3906-$K$3906))*'General Inputs'!$C$6</f>
        <v>301529.98775793595</v>
      </c>
      <c r="S2926" s="358">
        <f>IF(S2682,0,$D2926*(1+'General Inputs'!$C$4)^(S$3906-$K$3906))*'General Inputs'!$C$6</f>
        <v>307560.58751309471</v>
      </c>
      <c r="T2926" s="358">
        <f>IF(T2682,0,$D2926*(1+'General Inputs'!$C$4)^(T$3906-$K$3906))*'General Inputs'!$C$6</f>
        <v>313711.79926335654</v>
      </c>
      <c r="U2926" s="358">
        <f>IF(U2682,0,$D2926*(1+'General Inputs'!$C$4)^(U$3906-$K$3906))*'General Inputs'!$C$6</f>
        <v>319986.03524862375</v>
      </c>
      <c r="V2926" s="358">
        <f>IF(V2682,0,$D2926*(1+'General Inputs'!$C$4)^(V$3906-$K$3906))*'General Inputs'!$C$6</f>
        <v>326385.75595359615</v>
      </c>
      <c r="W2926" s="358">
        <f>IF(W2682,0,$D2926*(1+'General Inputs'!$C$4)^(W$3906-$K$3906))*'General Inputs'!$C$6</f>
        <v>332913.47107266809</v>
      </c>
      <c r="X2926" s="358">
        <f>IF(X2682,0,$D2926*(1+'General Inputs'!$C$4)^(X$3906-$K$3906))*'General Inputs'!$C$6</f>
        <v>339571.74049412145</v>
      </c>
      <c r="Y2926" s="358">
        <f>IF(Y2682,0,$D2926*(1+'General Inputs'!$C$4)^(Y$3906-$K$3906))*'General Inputs'!$C$6</f>
        <v>346363.17530400393</v>
      </c>
      <c r="Z2926" s="358">
        <f>IF(Z2682,0,$D2926*(1+'General Inputs'!$C$4)^(Z$3906-$K$3906))*'General Inputs'!$C$6</f>
        <v>353290.43881008396</v>
      </c>
      <c r="AA2926" s="358">
        <f>IF(AA2682,0,$D2926*(1+'General Inputs'!$C$4)^(AA$3906-$K$3906))*'General Inputs'!$C$6</f>
        <v>360356.2475862857</v>
      </c>
      <c r="AB2926" s="358">
        <f>IF(AB2682,0,$D2926*(1+'General Inputs'!$C$4)^(AB$3906-$K$3906))*'General Inputs'!$C$6</f>
        <v>367563.37253801135</v>
      </c>
      <c r="AC2926" s="358">
        <f>IF(AC2682,0,$D2926*(1+'General Inputs'!$C$4)^(AC$3906-$K$3906))*'General Inputs'!$C$6</f>
        <v>374914.63998877158</v>
      </c>
      <c r="AD2926" s="358">
        <f>IF(AD2682,0,$D2926*(1+'General Inputs'!$C$4)^(AD$3906-$K$3906))*'General Inputs'!$C$6</f>
        <v>382412.93278854695</v>
      </c>
      <c r="AE2926" s="358">
        <f>IF(AE2682,0,$D2926*(1+'General Inputs'!$C$4)^(AE$3906-$K$3906))*'General Inputs'!$C$6</f>
        <v>390061.19144431798</v>
      </c>
      <c r="AF2926" s="358">
        <f>IF(AF2682,0,$D2926*(1+'General Inputs'!$C$4)^(AF$3906-$K$3906))*'General Inputs'!$C$6</f>
        <v>397862.41527320427</v>
      </c>
      <c r="AG2926" s="358">
        <f>IF(AG2682,0,$D2926*(1+'General Inputs'!$C$4)^(AG$3906-$K$3906))*'General Inputs'!$C$6</f>
        <v>405819.66357866843</v>
      </c>
      <c r="AH2926" s="358">
        <f>IF(AH2682,0,$D2926*(1+'General Inputs'!$C$4)^(AH$3906-$K$3906))*'General Inputs'!$C$6</f>
        <v>413936.05685024173</v>
      </c>
      <c r="AI2926" s="358">
        <f>IF(AI2682,0,$D2926*(1+'General Inputs'!$C$4)^(AI$3906-$K$3906))*'General Inputs'!$C$6</f>
        <v>422214.77798724658</v>
      </c>
      <c r="AJ2926" s="358">
        <f>IF(AJ2682,0,$D2926*(1+'General Inputs'!$C$4)^(AJ$3906-$K$3906))*'General Inputs'!$C$6</f>
        <v>430659.07354699151</v>
      </c>
    </row>
    <row r="2927" spans="1:36" x14ac:dyDescent="0.25">
      <c r="A2927" s="353" t="s">
        <v>338</v>
      </c>
      <c r="B2927" s="353" t="s">
        <v>338</v>
      </c>
      <c r="C2927" s="441">
        <f t="shared" si="2376"/>
        <v>1503</v>
      </c>
      <c r="D2927" s="397">
        <v>1750000</v>
      </c>
      <c r="E2927" s="397"/>
      <c r="F2927" s="397"/>
      <c r="G2927" s="397"/>
      <c r="H2927" s="397"/>
      <c r="I2927" s="476">
        <f t="shared" si="2377"/>
        <v>22</v>
      </c>
      <c r="J2927" s="476">
        <f t="shared" si="2378"/>
        <v>1</v>
      </c>
      <c r="K2927" s="358">
        <v>0</v>
      </c>
      <c r="L2927" s="358">
        <v>0</v>
      </c>
      <c r="M2927" s="358">
        <v>0</v>
      </c>
      <c r="N2927" s="358">
        <v>0</v>
      </c>
      <c r="O2927" s="358">
        <f>IF(O2683,0,$D2927*(1+'General Inputs'!$C$4)^(O$3906-$K$3906))*'General Inputs'!$C$6</f>
        <v>284138.44199999998</v>
      </c>
      <c r="P2927" s="358">
        <f>IF(P2683,0,$D2927*(1+'General Inputs'!$C$4)^(P$3906-$K$3906))*'General Inputs'!$C$6</f>
        <v>289821.21083999996</v>
      </c>
      <c r="Q2927" s="358">
        <f>IF(Q2683,0,$D2927*(1+'General Inputs'!$C$4)^(Q$3906-$K$3906))*'General Inputs'!$C$6</f>
        <v>295617.63505679998</v>
      </c>
      <c r="R2927" s="358">
        <f>IF(R2683,0,$D2927*(1+'General Inputs'!$C$4)^(R$3906-$K$3906))*'General Inputs'!$C$6</f>
        <v>301529.98775793595</v>
      </c>
      <c r="S2927" s="358">
        <f>IF(S2683,0,$D2927*(1+'General Inputs'!$C$4)^(S$3906-$K$3906))*'General Inputs'!$C$6</f>
        <v>307560.58751309471</v>
      </c>
      <c r="T2927" s="358">
        <f>IF(T2683,0,$D2927*(1+'General Inputs'!$C$4)^(T$3906-$K$3906))*'General Inputs'!$C$6</f>
        <v>313711.79926335654</v>
      </c>
      <c r="U2927" s="358">
        <f>IF(U2683,0,$D2927*(1+'General Inputs'!$C$4)^(U$3906-$K$3906))*'General Inputs'!$C$6</f>
        <v>319986.03524862375</v>
      </c>
      <c r="V2927" s="358">
        <f>IF(V2683,0,$D2927*(1+'General Inputs'!$C$4)^(V$3906-$K$3906))*'General Inputs'!$C$6</f>
        <v>326385.75595359615</v>
      </c>
      <c r="W2927" s="358">
        <f>IF(W2683,0,$D2927*(1+'General Inputs'!$C$4)^(W$3906-$K$3906))*'General Inputs'!$C$6</f>
        <v>332913.47107266809</v>
      </c>
      <c r="X2927" s="358">
        <f>IF(X2683,0,$D2927*(1+'General Inputs'!$C$4)^(X$3906-$K$3906))*'General Inputs'!$C$6</f>
        <v>339571.74049412145</v>
      </c>
      <c r="Y2927" s="358">
        <f>IF(Y2683,0,$D2927*(1+'General Inputs'!$C$4)^(Y$3906-$K$3906))*'General Inputs'!$C$6</f>
        <v>346363.17530400393</v>
      </c>
      <c r="Z2927" s="358">
        <f>IF(Z2683,0,$D2927*(1+'General Inputs'!$C$4)^(Z$3906-$K$3906))*'General Inputs'!$C$6</f>
        <v>353290.43881008396</v>
      </c>
      <c r="AA2927" s="358">
        <f>IF(AA2683,0,$D2927*(1+'General Inputs'!$C$4)^(AA$3906-$K$3906))*'General Inputs'!$C$6</f>
        <v>360356.2475862857</v>
      </c>
      <c r="AB2927" s="358">
        <f>IF(AB2683,0,$D2927*(1+'General Inputs'!$C$4)^(AB$3906-$K$3906))*'General Inputs'!$C$6</f>
        <v>367563.37253801135</v>
      </c>
      <c r="AC2927" s="358">
        <f>IF(AC2683,0,$D2927*(1+'General Inputs'!$C$4)^(AC$3906-$K$3906))*'General Inputs'!$C$6</f>
        <v>374914.63998877158</v>
      </c>
      <c r="AD2927" s="358">
        <f>IF(AD2683,0,$D2927*(1+'General Inputs'!$C$4)^(AD$3906-$K$3906))*'General Inputs'!$C$6</f>
        <v>382412.93278854695</v>
      </c>
      <c r="AE2927" s="358">
        <f>IF(AE2683,0,$D2927*(1+'General Inputs'!$C$4)^(AE$3906-$K$3906))*'General Inputs'!$C$6</f>
        <v>390061.19144431798</v>
      </c>
      <c r="AF2927" s="358">
        <f>IF(AF2683,0,$D2927*(1+'General Inputs'!$C$4)^(AF$3906-$K$3906))*'General Inputs'!$C$6</f>
        <v>397862.41527320427</v>
      </c>
      <c r="AG2927" s="358">
        <f>IF(AG2683,0,$D2927*(1+'General Inputs'!$C$4)^(AG$3906-$K$3906))*'General Inputs'!$C$6</f>
        <v>405819.66357866843</v>
      </c>
      <c r="AH2927" s="358">
        <f>IF(AH2683,0,$D2927*(1+'General Inputs'!$C$4)^(AH$3906-$K$3906))*'General Inputs'!$C$6</f>
        <v>413936.05685024173</v>
      </c>
      <c r="AI2927" s="358">
        <f>IF(AI2683,0,$D2927*(1+'General Inputs'!$C$4)^(AI$3906-$K$3906))*'General Inputs'!$C$6</f>
        <v>422214.77798724658</v>
      </c>
      <c r="AJ2927" s="358">
        <f>IF(AJ2683,0,$D2927*(1+'General Inputs'!$C$4)^(AJ$3906-$K$3906))*'General Inputs'!$C$6</f>
        <v>430659.07354699151</v>
      </c>
    </row>
    <row r="2929" spans="1:39" x14ac:dyDescent="0.25">
      <c r="A2929" s="362" t="s">
        <v>724</v>
      </c>
    </row>
    <row r="2930" spans="1:39" ht="45" x14ac:dyDescent="0.25">
      <c r="A2930" s="351" t="s">
        <v>219</v>
      </c>
      <c r="B2930" s="351" t="s">
        <v>264</v>
      </c>
      <c r="C2930" s="351" t="s">
        <v>220</v>
      </c>
      <c r="D2930" s="352" t="s">
        <v>265</v>
      </c>
      <c r="E2930" s="463" t="s">
        <v>837</v>
      </c>
      <c r="F2930" s="463" t="s">
        <v>838</v>
      </c>
      <c r="G2930" s="464" t="s">
        <v>839</v>
      </c>
      <c r="H2930" s="464" t="s">
        <v>840</v>
      </c>
      <c r="I2930" s="464" t="s">
        <v>845</v>
      </c>
      <c r="J2930" s="363" t="s">
        <v>713</v>
      </c>
      <c r="K2930" s="359">
        <v>2017</v>
      </c>
      <c r="L2930" s="359">
        <v>2018</v>
      </c>
      <c r="M2930" s="359">
        <v>2019</v>
      </c>
      <c r="N2930" s="359">
        <v>2020</v>
      </c>
      <c r="O2930" s="359">
        <v>2021</v>
      </c>
      <c r="P2930" s="359">
        <v>2022</v>
      </c>
      <c r="Q2930" s="359">
        <v>2023</v>
      </c>
      <c r="R2930" s="359">
        <v>2024</v>
      </c>
      <c r="S2930" s="359">
        <v>2025</v>
      </c>
      <c r="T2930" s="359">
        <v>2026</v>
      </c>
      <c r="U2930" s="359">
        <v>2027</v>
      </c>
      <c r="V2930" s="359">
        <v>2028</v>
      </c>
      <c r="W2930" s="359">
        <v>2029</v>
      </c>
      <c r="X2930" s="359">
        <v>2030</v>
      </c>
      <c r="Y2930" s="359">
        <v>2031</v>
      </c>
      <c r="Z2930" s="359">
        <v>2032</v>
      </c>
      <c r="AA2930" s="359">
        <v>2033</v>
      </c>
      <c r="AB2930" s="359">
        <v>2034</v>
      </c>
      <c r="AC2930" s="359">
        <v>2035</v>
      </c>
      <c r="AD2930" s="359">
        <v>2036</v>
      </c>
      <c r="AE2930" s="359">
        <v>2037</v>
      </c>
      <c r="AF2930" s="359">
        <v>2038</v>
      </c>
      <c r="AG2930" s="359">
        <v>2039</v>
      </c>
      <c r="AH2930" s="359">
        <v>2040</v>
      </c>
      <c r="AI2930" s="359">
        <v>2041</v>
      </c>
      <c r="AJ2930" s="359">
        <v>2042</v>
      </c>
      <c r="AK2930" s="359">
        <v>2043</v>
      </c>
      <c r="AL2930" s="359">
        <v>2044</v>
      </c>
      <c r="AM2930" s="359">
        <v>2045</v>
      </c>
    </row>
    <row r="2931" spans="1:39" x14ac:dyDescent="0.25">
      <c r="A2931" s="353" t="s">
        <v>351</v>
      </c>
      <c r="B2931" s="353" t="s">
        <v>351</v>
      </c>
      <c r="C2931" s="441">
        <f>C3</f>
        <v>6250</v>
      </c>
      <c r="D2931" s="441"/>
      <c r="E2931" s="441"/>
      <c r="F2931" s="441"/>
      <c r="G2931" s="441"/>
      <c r="H2931" s="441">
        <f t="shared" ref="H2931" si="2379">H3</f>
        <v>0</v>
      </c>
      <c r="I2931" s="470">
        <f>IFERROR(VLOOKUP(B2931,Coincidence!$B$2:$E$242,4,FALSE)*IF(G2931="Winter",'General Inputs'!$C$25,'General Inputs'!$C$24),IF(G2931="Winter",'General Inputs'!$C$25,'General Inputs'!$C$24))</f>
        <v>0.52140604400000001</v>
      </c>
      <c r="J2931" s="466">
        <f>'Nameplate by Substation'!H3</f>
        <v>3.5270294369201178E-3</v>
      </c>
      <c r="K2931" s="357">
        <f>IF('PV Adoption'!G$5*(1/(1-'General Inputs'!$C$10))*$J2931*1000*$I2931 &lt;= ABS(($F2931-$E2931)*(1+$J3)^(K$490-$K$490)),'PV Adoption'!G$5*(1/(1-'General Inputs'!$C$10))*$J2931*1000*$I2931,ABS(($F2931-$E2931)*(1+$J3)^(K$490-$K$490)))</f>
        <v>0</v>
      </c>
      <c r="L2931" s="357">
        <f>IF('PV Adoption'!H$5*(1/(1-'General Inputs'!$C$10))*$J2931*1000*$I2931 &lt;= ABS(($F2931-$E2931)*(1+$J3)^(L$490-$K$490)),'PV Adoption'!H$5*(1/(1-'General Inputs'!$C$10))*$J2931*1000*$I2931,ABS(($F2931-$E2931)*(1+$J3)^(L$490-$K$490)))</f>
        <v>0</v>
      </c>
      <c r="M2931" s="357">
        <f>IF('PV Adoption'!I$5*(1/(1-'General Inputs'!$C$10))*$J2931*1000*$I2931 &lt;= ABS(($F2931-$E2931)*(1+$J3)^(M$490-$K$490)),'PV Adoption'!I$5*(1/(1-'General Inputs'!$C$10))*$J2931*1000*$I2931,ABS(($F2931-$E2931)*(1+$J3)^(M$490-$K$490)))</f>
        <v>0</v>
      </c>
      <c r="N2931" s="357">
        <f>IF('PV Adoption'!J$5*(1/(1-'General Inputs'!$C$10))*$J2931*1000*$I2931 &lt;= ABS(($F2931-$E2931)*(1+$J3)^(N$490-$K$490)),'PV Adoption'!J$5*(1/(1-'General Inputs'!$C$10))*$J2931*1000*$I2931,ABS(($F2931-$E2931)*(1+$J3)^(N$490-$K$490)))</f>
        <v>0</v>
      </c>
      <c r="O2931" s="357">
        <f>IF('PV Adoption'!K$5*(1/(1-'General Inputs'!$C$10))*$J2931*1000*$I2931 &lt;= ABS(($F2931-$E2931)*(1+$J3)^(O$490-$K$490)),'PV Adoption'!K$5*(1/(1-'General Inputs'!$C$10))*$J2931*1000*$I2931,ABS(($F2931-$E2931)*(1+$J3)^(O$490-$K$490)))</f>
        <v>0</v>
      </c>
      <c r="P2931" s="357">
        <f>IF('PV Adoption'!L$5*(1/(1-'General Inputs'!$C$10))*$J2931*1000*$I2931 &lt;= ABS(($F2931-$E2931)*(1+$J3)^(P$490-$K$490)),'PV Adoption'!L$5*(1/(1-'General Inputs'!$C$10))*$J2931*1000*$I2931,ABS(($F2931-$E2931)*(1+$J3)^(P$490-$K$490)))</f>
        <v>0</v>
      </c>
      <c r="Q2931" s="357">
        <f>IF('PV Adoption'!M$5*(1/(1-'General Inputs'!$C$10))*$J2931*1000*$I2931 &lt;= ABS(($F2931-$E2931)*(1+$J3)^(Q$490-$K$490)),'PV Adoption'!M$5*(1/(1-'General Inputs'!$C$10))*$J2931*1000*$I2931,ABS(($F2931-$E2931)*(1+$J3)^(Q$490-$K$490)))</f>
        <v>0</v>
      </c>
      <c r="R2931" s="357">
        <f>IF('PV Adoption'!N$5*(1/(1-'General Inputs'!$C$10))*$J2931*1000*$I2931 &lt;= ABS(($F2931-$E2931)*(1+$J3)^(R$490-$K$490)),'PV Adoption'!N$5*(1/(1-'General Inputs'!$C$10))*$J2931*1000*$I2931,ABS(($F2931-$E2931)*(1+$J3)^(R$490-$K$490)))</f>
        <v>0</v>
      </c>
      <c r="S2931" s="357">
        <f>IF('PV Adoption'!O$5*(1/(1-'General Inputs'!$C$10))*$J2931*1000*$I2931 &lt;= ABS(($F2931-$E2931)*(1+$J3)^(S$490-$K$490)),'PV Adoption'!O$5*(1/(1-'General Inputs'!$C$10))*$J2931*1000*$I2931,ABS(($F2931-$E2931)*(1+$J3)^(S$490-$K$490)))</f>
        <v>0</v>
      </c>
      <c r="T2931" s="357">
        <f>IF('PV Adoption'!P$5*(1/(1-'General Inputs'!$C$10))*$J2931*1000*$I2931 &lt;= ABS(($F2931-$E2931)*(1+$J3)^(T$490-$K$490)),'PV Adoption'!P$5*(1/(1-'General Inputs'!$C$10))*$J2931*1000*$I2931,ABS(($F2931-$E2931)*(1+$J3)^(T$490-$K$490)))</f>
        <v>0</v>
      </c>
      <c r="U2931" s="357">
        <f>IF('PV Adoption'!Q$5*(1/(1-'General Inputs'!$C$10))*$J2931*1000*$I2931 &lt;= ABS(($F2931-$E2931)*(1+$J3)^(U$490-$K$490)),'PV Adoption'!Q$5*(1/(1-'General Inputs'!$C$10))*$J2931*1000*$I2931,ABS(($F2931-$E2931)*(1+$J3)^(U$490-$K$490)))</f>
        <v>0</v>
      </c>
      <c r="V2931" s="357">
        <f>IF('PV Adoption'!R$5*(1/(1-'General Inputs'!$C$10))*$J2931*1000*$I2931 &lt;= ABS(($F2931-$E2931)*(1+$J3)^(V$490-$K$490)),'PV Adoption'!R$5*(1/(1-'General Inputs'!$C$10))*$J2931*1000*$I2931,ABS(($F2931-$E2931)*(1+$J3)^(V$490-$K$490)))</f>
        <v>0</v>
      </c>
      <c r="W2931" s="357">
        <f>IF('PV Adoption'!S$5*(1/(1-'General Inputs'!$C$10))*$J2931*1000*$I2931 &lt;= ABS(($F2931-$E2931)*(1+$J3)^(W$490-$K$490)),'PV Adoption'!S$5*(1/(1-'General Inputs'!$C$10))*$J2931*1000*$I2931,ABS(($F2931-$E2931)*(1+$J3)^(W$490-$K$490)))</f>
        <v>0</v>
      </c>
      <c r="X2931" s="357">
        <f>IF('PV Adoption'!T$5*(1/(1-'General Inputs'!$C$10))*$J2931*1000*$I2931 &lt;= ABS(($F2931-$E2931)*(1+$J3)^(X$490-$K$490)),'PV Adoption'!T$5*(1/(1-'General Inputs'!$C$10))*$J2931*1000*$I2931,ABS(($F2931-$E2931)*(1+$J3)^(X$490-$K$490)))</f>
        <v>0</v>
      </c>
      <c r="Y2931" s="357">
        <f>IF('PV Adoption'!U$5*(1/(1-'General Inputs'!$C$10))*$J2931*1000*$I2931 &lt;= ABS(($F2931-$E2931)*(1+$J3)^(Y$490-$K$490)),'PV Adoption'!U$5*(1/(1-'General Inputs'!$C$10))*$J2931*1000*$I2931,ABS(($F2931-$E2931)*(1+$J3)^(Y$490-$K$490)))</f>
        <v>0</v>
      </c>
      <c r="Z2931" s="357">
        <f>IF('PV Adoption'!V$5*(1/(1-'General Inputs'!$C$10))*$J2931*1000*$I2931 &lt;= ABS(($F2931-$E2931)*(1+$J3)^(Z$490-$K$490)),'PV Adoption'!V$5*(1/(1-'General Inputs'!$C$10))*$J2931*1000*$I2931,ABS(($F2931-$E2931)*(1+$J3)^(Z$490-$K$490)))</f>
        <v>0</v>
      </c>
      <c r="AA2931" s="357">
        <f>IF('PV Adoption'!W$5*(1/(1-'General Inputs'!$C$10))*$J2931*1000*$I2931 &lt;= ABS(($F2931-$E2931)*(1+$J3)^(AA$490-$K$490)),'PV Adoption'!W$5*(1/(1-'General Inputs'!$C$10))*$J2931*1000*$I2931,ABS(($F2931-$E2931)*(1+$J3)^(AA$490-$K$490)))</f>
        <v>0</v>
      </c>
      <c r="AB2931" s="357">
        <f>IF('PV Adoption'!X$5*(1/(1-'General Inputs'!$C$10))*$J2931*1000*$I2931 &lt;= ABS(($F2931-$E2931)*(1+$J3)^(AB$490-$K$490)),'PV Adoption'!X$5*(1/(1-'General Inputs'!$C$10))*$J2931*1000*$I2931,ABS(($F2931-$E2931)*(1+$J3)^(AB$490-$K$490)))</f>
        <v>0</v>
      </c>
      <c r="AC2931" s="357">
        <f>IF('PV Adoption'!Y$5*(1/(1-'General Inputs'!$C$10))*$J2931*1000*$I2931 &lt;= ABS(($F2931-$E2931)*(1+$J3)^(AC$490-$K$490)),'PV Adoption'!Y$5*(1/(1-'General Inputs'!$C$10))*$J2931*1000*$I2931,ABS(($F2931-$E2931)*(1+$J3)^(AC$490-$K$490)))</f>
        <v>0</v>
      </c>
      <c r="AD2931" s="357">
        <f>IF('PV Adoption'!Z$5*(1/(1-'General Inputs'!$C$10))*$J2931*1000*$I2931 &lt;= ABS(($F2931-$E2931)*(1+$J3)^(AD$490-$K$490)),'PV Adoption'!Z$5*(1/(1-'General Inputs'!$C$10))*$J2931*1000*$I2931,ABS(($F2931-$E2931)*(1+$J3)^(AD$490-$K$490)))</f>
        <v>0</v>
      </c>
      <c r="AE2931" s="357">
        <f>IF('PV Adoption'!AA$5*(1/(1-'General Inputs'!$C$10))*$J2931*1000*$I2931 &lt;= ABS(($F2931-$E2931)*(1+$J3)^(AE$490-$K$490)),'PV Adoption'!AA$5*(1/(1-'General Inputs'!$C$10))*$J2931*1000*$I2931,ABS(($F2931-$E2931)*(1+$J3)^(AE$490-$K$490)))</f>
        <v>0</v>
      </c>
      <c r="AF2931" s="357">
        <f>IF('PV Adoption'!AB$5*(1/(1-'General Inputs'!$C$10))*$J2931*1000*$I2931 &lt;= ABS(($F2931-$E2931)*(1+$J3)^(AF$490-$K$490)),'PV Adoption'!AB$5*(1/(1-'General Inputs'!$C$10))*$J2931*1000*$I2931,ABS(($F2931-$E2931)*(1+$J3)^(AF$490-$K$490)))</f>
        <v>0</v>
      </c>
      <c r="AG2931" s="357">
        <f>IF('PV Adoption'!AC$5*(1/(1-'General Inputs'!$C$10))*$J2931*1000*$I2931 &lt;= ABS(($F2931-$E2931)*(1+$J3)^(AG$490-$K$490)),'PV Adoption'!AC$5*(1/(1-'General Inputs'!$C$10))*$J2931*1000*$I2931,ABS(($F2931-$E2931)*(1+$J3)^(AG$490-$K$490)))</f>
        <v>0</v>
      </c>
      <c r="AH2931" s="357">
        <f>IF('PV Adoption'!AD$5*(1/(1-'General Inputs'!$C$10))*$J2931*1000*$I2931 &lt;= ABS(($F2931-$E2931)*(1+$J3)^(AH$490-$K$490)),'PV Adoption'!AD$5*(1/(1-'General Inputs'!$C$10))*$J2931*1000*$I2931,ABS(($F2931-$E2931)*(1+$J3)^(AH$490-$K$490)))</f>
        <v>0</v>
      </c>
      <c r="AI2931" s="357">
        <f>IF('PV Adoption'!AE$5*(1/(1-'General Inputs'!$C$10))*$J2931*1000*$I2931 &lt;= ABS(($F2931-$E2931)*(1+$J3)^(AI$490-$K$490)),'PV Adoption'!AE$5*(1/(1-'General Inputs'!$C$10))*$J2931*1000*$I2931,ABS(($F2931-$E2931)*(1+$J3)^(AI$490-$K$490)))</f>
        <v>0</v>
      </c>
      <c r="AJ2931" s="357">
        <f>IF('PV Adoption'!AF$5*(1/(1-'General Inputs'!$C$10))*$J2931*1000*$I2931 &lt;= ABS(($F2931-$E2931)*(1+$J3)^(AJ$490-$K$490)),'PV Adoption'!AF$5*(1/(1-'General Inputs'!$C$10))*$J2931*1000*$I2931,ABS(($F2931-$E2931)*(1+$J3)^(AJ$490-$K$490)))</f>
        <v>0</v>
      </c>
      <c r="AK2931" s="357">
        <v>0</v>
      </c>
      <c r="AL2931" s="357">
        <v>0</v>
      </c>
      <c r="AM2931" s="357">
        <v>0</v>
      </c>
    </row>
    <row r="2932" spans="1:39" x14ac:dyDescent="0.25">
      <c r="A2932" s="353" t="s">
        <v>268</v>
      </c>
      <c r="B2932" s="353" t="s">
        <v>268</v>
      </c>
      <c r="C2932" s="441">
        <f t="shared" ref="C2932:H2932" si="2380">C4</f>
        <v>2500</v>
      </c>
      <c r="D2932" s="441"/>
      <c r="E2932" s="441"/>
      <c r="F2932" s="441"/>
      <c r="G2932" s="441"/>
      <c r="H2932" s="441">
        <f t="shared" si="2380"/>
        <v>1</v>
      </c>
      <c r="I2932" s="470">
        <f>IFERROR(VLOOKUP(B2932,Coincidence!$B$2:$E$242,4,FALSE)*IF(G2932="Winter",'General Inputs'!$C$25,'General Inputs'!$C$24),IF(G2932="Winter",'General Inputs'!$C$25,'General Inputs'!$C$24))</f>
        <v>0.52140604400000001</v>
      </c>
      <c r="J2932" s="466">
        <f>'Nameplate by Substation'!H4</f>
        <v>2.6194607169826691E-3</v>
      </c>
      <c r="K2932" s="357">
        <f>IF('PV Adoption'!G$5*(1/(1-'General Inputs'!$C$10))*$J2932*1000*$I2932 &lt;= ABS(($F2932-$E2932)*(1+$J4)^(K$490-$K$490)),'PV Adoption'!G$5*(1/(1-'General Inputs'!$C$10))*$J2932*1000*$I2932,ABS(($F2932-$E2932)*(1+$J4)^(K$490-$K$490)))</f>
        <v>0</v>
      </c>
      <c r="L2932" s="357">
        <f>IF('PV Adoption'!H$5*(1/(1-'General Inputs'!$C$10))*$J2932*1000*$I2932 &lt;= ABS(($F2932-$E2932)*(1+$J4)^(L$490-$K$490)),'PV Adoption'!H$5*(1/(1-'General Inputs'!$C$10))*$J2932*1000*$I2932,ABS(($F2932-$E2932)*(1+$J4)^(L$490-$K$490)))</f>
        <v>0</v>
      </c>
      <c r="M2932" s="357">
        <f>IF('PV Adoption'!I$5*(1/(1-'General Inputs'!$C$10))*$J2932*1000*$I2932 &lt;= ABS(($F2932-$E2932)*(1+$J4)^(M$490-$K$490)),'PV Adoption'!I$5*(1/(1-'General Inputs'!$C$10))*$J2932*1000*$I2932,ABS(($F2932-$E2932)*(1+$J4)^(M$490-$K$490)))</f>
        <v>0</v>
      </c>
      <c r="N2932" s="357">
        <f>IF('PV Adoption'!J$5*(1/(1-'General Inputs'!$C$10))*$J2932*1000*$I2932 &lt;= ABS(($F2932-$E2932)*(1+$J4)^(N$490-$K$490)),'PV Adoption'!J$5*(1/(1-'General Inputs'!$C$10))*$J2932*1000*$I2932,ABS(($F2932-$E2932)*(1+$J4)^(N$490-$K$490)))</f>
        <v>0</v>
      </c>
      <c r="O2932" s="357">
        <f>IF('PV Adoption'!K$5*(1/(1-'General Inputs'!$C$10))*$J2932*1000*$I2932 &lt;= ABS(($F2932-$E2932)*(1+$J4)^(O$490-$K$490)),'PV Adoption'!K$5*(1/(1-'General Inputs'!$C$10))*$J2932*1000*$I2932,ABS(($F2932-$E2932)*(1+$J4)^(O$490-$K$490)))</f>
        <v>0</v>
      </c>
      <c r="P2932" s="357">
        <f>IF('PV Adoption'!L$5*(1/(1-'General Inputs'!$C$10))*$J2932*1000*$I2932 &lt;= ABS(($F2932-$E2932)*(1+$J4)^(P$490-$K$490)),'PV Adoption'!L$5*(1/(1-'General Inputs'!$C$10))*$J2932*1000*$I2932,ABS(($F2932-$E2932)*(1+$J4)^(P$490-$K$490)))</f>
        <v>0</v>
      </c>
      <c r="Q2932" s="357">
        <f>IF('PV Adoption'!M$5*(1/(1-'General Inputs'!$C$10))*$J2932*1000*$I2932 &lt;= ABS(($F2932-$E2932)*(1+$J4)^(Q$490-$K$490)),'PV Adoption'!M$5*(1/(1-'General Inputs'!$C$10))*$J2932*1000*$I2932,ABS(($F2932-$E2932)*(1+$J4)^(Q$490-$K$490)))</f>
        <v>0</v>
      </c>
      <c r="R2932" s="357">
        <f>IF('PV Adoption'!N$5*(1/(1-'General Inputs'!$C$10))*$J2932*1000*$I2932 &lt;= ABS(($F2932-$E2932)*(1+$J4)^(R$490-$K$490)),'PV Adoption'!N$5*(1/(1-'General Inputs'!$C$10))*$J2932*1000*$I2932,ABS(($F2932-$E2932)*(1+$J4)^(R$490-$K$490)))</f>
        <v>0</v>
      </c>
      <c r="S2932" s="357">
        <f>IF('PV Adoption'!O$5*(1/(1-'General Inputs'!$C$10))*$J2932*1000*$I2932 &lt;= ABS(($F2932-$E2932)*(1+$J4)^(S$490-$K$490)),'PV Adoption'!O$5*(1/(1-'General Inputs'!$C$10))*$J2932*1000*$I2932,ABS(($F2932-$E2932)*(1+$J4)^(S$490-$K$490)))</f>
        <v>0</v>
      </c>
      <c r="T2932" s="357">
        <f>IF('PV Adoption'!P$5*(1/(1-'General Inputs'!$C$10))*$J2932*1000*$I2932 &lt;= ABS(($F2932-$E2932)*(1+$J4)^(T$490-$K$490)),'PV Adoption'!P$5*(1/(1-'General Inputs'!$C$10))*$J2932*1000*$I2932,ABS(($F2932-$E2932)*(1+$J4)^(T$490-$K$490)))</f>
        <v>0</v>
      </c>
      <c r="U2932" s="357">
        <f>IF('PV Adoption'!Q$5*(1/(1-'General Inputs'!$C$10))*$J2932*1000*$I2932 &lt;= ABS(($F2932-$E2932)*(1+$J4)^(U$490-$K$490)),'PV Adoption'!Q$5*(1/(1-'General Inputs'!$C$10))*$J2932*1000*$I2932,ABS(($F2932-$E2932)*(1+$J4)^(U$490-$K$490)))</f>
        <v>0</v>
      </c>
      <c r="V2932" s="357">
        <f>IF('PV Adoption'!R$5*(1/(1-'General Inputs'!$C$10))*$J2932*1000*$I2932 &lt;= ABS(($F2932-$E2932)*(1+$J4)^(V$490-$K$490)),'PV Adoption'!R$5*(1/(1-'General Inputs'!$C$10))*$J2932*1000*$I2932,ABS(($F2932-$E2932)*(1+$J4)^(V$490-$K$490)))</f>
        <v>0</v>
      </c>
      <c r="W2932" s="357">
        <f>IF('PV Adoption'!S$5*(1/(1-'General Inputs'!$C$10))*$J2932*1000*$I2932 &lt;= ABS(($F2932-$E2932)*(1+$J4)^(W$490-$K$490)),'PV Adoption'!S$5*(1/(1-'General Inputs'!$C$10))*$J2932*1000*$I2932,ABS(($F2932-$E2932)*(1+$J4)^(W$490-$K$490)))</f>
        <v>0</v>
      </c>
      <c r="X2932" s="357">
        <f>IF('PV Adoption'!T$5*(1/(1-'General Inputs'!$C$10))*$J2932*1000*$I2932 &lt;= ABS(($F2932-$E2932)*(1+$J4)^(X$490-$K$490)),'PV Adoption'!T$5*(1/(1-'General Inputs'!$C$10))*$J2932*1000*$I2932,ABS(($F2932-$E2932)*(1+$J4)^(X$490-$K$490)))</f>
        <v>0</v>
      </c>
      <c r="Y2932" s="357">
        <f>IF('PV Adoption'!U$5*(1/(1-'General Inputs'!$C$10))*$J2932*1000*$I2932 &lt;= ABS(($F2932-$E2932)*(1+$J4)^(Y$490-$K$490)),'PV Adoption'!U$5*(1/(1-'General Inputs'!$C$10))*$J2932*1000*$I2932,ABS(($F2932-$E2932)*(1+$J4)^(Y$490-$K$490)))</f>
        <v>0</v>
      </c>
      <c r="Z2932" s="357">
        <f>IF('PV Adoption'!V$5*(1/(1-'General Inputs'!$C$10))*$J2932*1000*$I2932 &lt;= ABS(($F2932-$E2932)*(1+$J4)^(Z$490-$K$490)),'PV Adoption'!V$5*(1/(1-'General Inputs'!$C$10))*$J2932*1000*$I2932,ABS(($F2932-$E2932)*(1+$J4)^(Z$490-$K$490)))</f>
        <v>0</v>
      </c>
      <c r="AA2932" s="357">
        <f>IF('PV Adoption'!W$5*(1/(1-'General Inputs'!$C$10))*$J2932*1000*$I2932 &lt;= ABS(($F2932-$E2932)*(1+$J4)^(AA$490-$K$490)),'PV Adoption'!W$5*(1/(1-'General Inputs'!$C$10))*$J2932*1000*$I2932,ABS(($F2932-$E2932)*(1+$J4)^(AA$490-$K$490)))</f>
        <v>0</v>
      </c>
      <c r="AB2932" s="357">
        <f>IF('PV Adoption'!X$5*(1/(1-'General Inputs'!$C$10))*$J2932*1000*$I2932 &lt;= ABS(($F2932-$E2932)*(1+$J4)^(AB$490-$K$490)),'PV Adoption'!X$5*(1/(1-'General Inputs'!$C$10))*$J2932*1000*$I2932,ABS(($F2932-$E2932)*(1+$J4)^(AB$490-$K$490)))</f>
        <v>0</v>
      </c>
      <c r="AC2932" s="357">
        <f>IF('PV Adoption'!Y$5*(1/(1-'General Inputs'!$C$10))*$J2932*1000*$I2932 &lt;= ABS(($F2932-$E2932)*(1+$J4)^(AC$490-$K$490)),'PV Adoption'!Y$5*(1/(1-'General Inputs'!$C$10))*$J2932*1000*$I2932,ABS(($F2932-$E2932)*(1+$J4)^(AC$490-$K$490)))</f>
        <v>0</v>
      </c>
      <c r="AD2932" s="357">
        <f>IF('PV Adoption'!Z$5*(1/(1-'General Inputs'!$C$10))*$J2932*1000*$I2932 &lt;= ABS(($F2932-$E2932)*(1+$J4)^(AD$490-$K$490)),'PV Adoption'!Z$5*(1/(1-'General Inputs'!$C$10))*$J2932*1000*$I2932,ABS(($F2932-$E2932)*(1+$J4)^(AD$490-$K$490)))</f>
        <v>0</v>
      </c>
      <c r="AE2932" s="357">
        <f>IF('PV Adoption'!AA$5*(1/(1-'General Inputs'!$C$10))*$J2932*1000*$I2932 &lt;= ABS(($F2932-$E2932)*(1+$J4)^(AE$490-$K$490)),'PV Adoption'!AA$5*(1/(1-'General Inputs'!$C$10))*$J2932*1000*$I2932,ABS(($F2932-$E2932)*(1+$J4)^(AE$490-$K$490)))</f>
        <v>0</v>
      </c>
      <c r="AF2932" s="357">
        <f>IF('PV Adoption'!AB$5*(1/(1-'General Inputs'!$C$10))*$J2932*1000*$I2932 &lt;= ABS(($F2932-$E2932)*(1+$J4)^(AF$490-$K$490)),'PV Adoption'!AB$5*(1/(1-'General Inputs'!$C$10))*$J2932*1000*$I2932,ABS(($F2932-$E2932)*(1+$J4)^(AF$490-$K$490)))</f>
        <v>0</v>
      </c>
      <c r="AG2932" s="357">
        <f>IF('PV Adoption'!AC$5*(1/(1-'General Inputs'!$C$10))*$J2932*1000*$I2932 &lt;= ABS(($F2932-$E2932)*(1+$J4)^(AG$490-$K$490)),'PV Adoption'!AC$5*(1/(1-'General Inputs'!$C$10))*$J2932*1000*$I2932,ABS(($F2932-$E2932)*(1+$J4)^(AG$490-$K$490)))</f>
        <v>0</v>
      </c>
      <c r="AH2932" s="357">
        <f>IF('PV Adoption'!AD$5*(1/(1-'General Inputs'!$C$10))*$J2932*1000*$I2932 &lt;= ABS(($F2932-$E2932)*(1+$J4)^(AH$490-$K$490)),'PV Adoption'!AD$5*(1/(1-'General Inputs'!$C$10))*$J2932*1000*$I2932,ABS(($F2932-$E2932)*(1+$J4)^(AH$490-$K$490)))</f>
        <v>0</v>
      </c>
      <c r="AI2932" s="357">
        <f>IF('PV Adoption'!AE$5*(1/(1-'General Inputs'!$C$10))*$J2932*1000*$I2932 &lt;= ABS(($F2932-$E2932)*(1+$J4)^(AI$490-$K$490)),'PV Adoption'!AE$5*(1/(1-'General Inputs'!$C$10))*$J2932*1000*$I2932,ABS(($F2932-$E2932)*(1+$J4)^(AI$490-$K$490)))</f>
        <v>0</v>
      </c>
      <c r="AJ2932" s="357">
        <f>IF('PV Adoption'!AF$5*(1/(1-'General Inputs'!$C$10))*$J2932*1000*$I2932 &lt;= ABS(($F2932-$E2932)*(1+$J4)^(AJ$490-$K$490)),'PV Adoption'!AF$5*(1/(1-'General Inputs'!$C$10))*$J2932*1000*$I2932,ABS(($F2932-$E2932)*(1+$J4)^(AJ$490-$K$490)))</f>
        <v>0</v>
      </c>
      <c r="AK2932" s="357">
        <v>0</v>
      </c>
      <c r="AL2932" s="357">
        <v>0</v>
      </c>
      <c r="AM2932" s="357">
        <v>0</v>
      </c>
    </row>
    <row r="2933" spans="1:39" x14ac:dyDescent="0.25">
      <c r="A2933" s="353" t="s">
        <v>271</v>
      </c>
      <c r="B2933" s="353" t="s">
        <v>271</v>
      </c>
      <c r="C2933" s="441">
        <f t="shared" ref="C2933:H2933" si="2381">C5</f>
        <v>5500</v>
      </c>
      <c r="D2933" s="441"/>
      <c r="E2933" s="441"/>
      <c r="F2933" s="441"/>
      <c r="G2933" s="441"/>
      <c r="H2933" s="441">
        <f t="shared" si="2381"/>
        <v>1</v>
      </c>
      <c r="I2933" s="470">
        <f>IFERROR(VLOOKUP(B2933,Coincidence!$B$2:$E$242,4,FALSE)*IF(G2933="Winter",'General Inputs'!$C$25,'General Inputs'!$C$24),IF(G2933="Winter",'General Inputs'!$C$25,'General Inputs'!$C$24))</f>
        <v>0.52140604400000001</v>
      </c>
      <c r="J2933" s="466">
        <f>'Nameplate by Substation'!H5</f>
        <v>3.9755648181866911E-3</v>
      </c>
      <c r="K2933" s="357">
        <f>IF('PV Adoption'!G$5*(1/(1-'General Inputs'!$C$10))*$J2933*1000*$I2933 &lt;= ABS(($F2933-$E2933)*(1+$J5)^(K$490-$K$490)),'PV Adoption'!G$5*(1/(1-'General Inputs'!$C$10))*$J2933*1000*$I2933,ABS(($F2933-$E2933)*(1+$J5)^(K$490-$K$490)))</f>
        <v>0</v>
      </c>
      <c r="L2933" s="357">
        <f>IF('PV Adoption'!H$5*(1/(1-'General Inputs'!$C$10))*$J2933*1000*$I2933 &lt;= ABS(($F2933-$E2933)*(1+$J5)^(L$490-$K$490)),'PV Adoption'!H$5*(1/(1-'General Inputs'!$C$10))*$J2933*1000*$I2933,ABS(($F2933-$E2933)*(1+$J5)^(L$490-$K$490)))</f>
        <v>0</v>
      </c>
      <c r="M2933" s="357">
        <f>IF('PV Adoption'!I$5*(1/(1-'General Inputs'!$C$10))*$J2933*1000*$I2933 &lt;= ABS(($F2933-$E2933)*(1+$J5)^(M$490-$K$490)),'PV Adoption'!I$5*(1/(1-'General Inputs'!$C$10))*$J2933*1000*$I2933,ABS(($F2933-$E2933)*(1+$J5)^(M$490-$K$490)))</f>
        <v>0</v>
      </c>
      <c r="N2933" s="357">
        <f>IF('PV Adoption'!J$5*(1/(1-'General Inputs'!$C$10))*$J2933*1000*$I2933 &lt;= ABS(($F2933-$E2933)*(1+$J5)^(N$490-$K$490)),'PV Adoption'!J$5*(1/(1-'General Inputs'!$C$10))*$J2933*1000*$I2933,ABS(($F2933-$E2933)*(1+$J5)^(N$490-$K$490)))</f>
        <v>0</v>
      </c>
      <c r="O2933" s="357">
        <f>IF('PV Adoption'!K$5*(1/(1-'General Inputs'!$C$10))*$J2933*1000*$I2933 &lt;= ABS(($F2933-$E2933)*(1+$J5)^(O$490-$K$490)),'PV Adoption'!K$5*(1/(1-'General Inputs'!$C$10))*$J2933*1000*$I2933,ABS(($F2933-$E2933)*(1+$J5)^(O$490-$K$490)))</f>
        <v>0</v>
      </c>
      <c r="P2933" s="357">
        <f>IF('PV Adoption'!L$5*(1/(1-'General Inputs'!$C$10))*$J2933*1000*$I2933 &lt;= ABS(($F2933-$E2933)*(1+$J5)^(P$490-$K$490)),'PV Adoption'!L$5*(1/(1-'General Inputs'!$C$10))*$J2933*1000*$I2933,ABS(($F2933-$E2933)*(1+$J5)^(P$490-$K$490)))</f>
        <v>0</v>
      </c>
      <c r="Q2933" s="357">
        <f>IF('PV Adoption'!M$5*(1/(1-'General Inputs'!$C$10))*$J2933*1000*$I2933 &lt;= ABS(($F2933-$E2933)*(1+$J5)^(Q$490-$K$490)),'PV Adoption'!M$5*(1/(1-'General Inputs'!$C$10))*$J2933*1000*$I2933,ABS(($F2933-$E2933)*(1+$J5)^(Q$490-$K$490)))</f>
        <v>0</v>
      </c>
      <c r="R2933" s="357">
        <f>IF('PV Adoption'!N$5*(1/(1-'General Inputs'!$C$10))*$J2933*1000*$I2933 &lt;= ABS(($F2933-$E2933)*(1+$J5)^(R$490-$K$490)),'PV Adoption'!N$5*(1/(1-'General Inputs'!$C$10))*$J2933*1000*$I2933,ABS(($F2933-$E2933)*(1+$J5)^(R$490-$K$490)))</f>
        <v>0</v>
      </c>
      <c r="S2933" s="357">
        <f>IF('PV Adoption'!O$5*(1/(1-'General Inputs'!$C$10))*$J2933*1000*$I2933 &lt;= ABS(($F2933-$E2933)*(1+$J5)^(S$490-$K$490)),'PV Adoption'!O$5*(1/(1-'General Inputs'!$C$10))*$J2933*1000*$I2933,ABS(($F2933-$E2933)*(1+$J5)^(S$490-$K$490)))</f>
        <v>0</v>
      </c>
      <c r="T2933" s="357">
        <f>IF('PV Adoption'!P$5*(1/(1-'General Inputs'!$C$10))*$J2933*1000*$I2933 &lt;= ABS(($F2933-$E2933)*(1+$J5)^(T$490-$K$490)),'PV Adoption'!P$5*(1/(1-'General Inputs'!$C$10))*$J2933*1000*$I2933,ABS(($F2933-$E2933)*(1+$J5)^(T$490-$K$490)))</f>
        <v>0</v>
      </c>
      <c r="U2933" s="357">
        <f>IF('PV Adoption'!Q$5*(1/(1-'General Inputs'!$C$10))*$J2933*1000*$I2933 &lt;= ABS(($F2933-$E2933)*(1+$J5)^(U$490-$K$490)),'PV Adoption'!Q$5*(1/(1-'General Inputs'!$C$10))*$J2933*1000*$I2933,ABS(($F2933-$E2933)*(1+$J5)^(U$490-$K$490)))</f>
        <v>0</v>
      </c>
      <c r="V2933" s="357">
        <f>IF('PV Adoption'!R$5*(1/(1-'General Inputs'!$C$10))*$J2933*1000*$I2933 &lt;= ABS(($F2933-$E2933)*(1+$J5)^(V$490-$K$490)),'PV Adoption'!R$5*(1/(1-'General Inputs'!$C$10))*$J2933*1000*$I2933,ABS(($F2933-$E2933)*(1+$J5)^(V$490-$K$490)))</f>
        <v>0</v>
      </c>
      <c r="W2933" s="357">
        <f>IF('PV Adoption'!S$5*(1/(1-'General Inputs'!$C$10))*$J2933*1000*$I2933 &lt;= ABS(($F2933-$E2933)*(1+$J5)^(W$490-$K$490)),'PV Adoption'!S$5*(1/(1-'General Inputs'!$C$10))*$J2933*1000*$I2933,ABS(($F2933-$E2933)*(1+$J5)^(W$490-$K$490)))</f>
        <v>0</v>
      </c>
      <c r="X2933" s="357">
        <f>IF('PV Adoption'!T$5*(1/(1-'General Inputs'!$C$10))*$J2933*1000*$I2933 &lt;= ABS(($F2933-$E2933)*(1+$J5)^(X$490-$K$490)),'PV Adoption'!T$5*(1/(1-'General Inputs'!$C$10))*$J2933*1000*$I2933,ABS(($F2933-$E2933)*(1+$J5)^(X$490-$K$490)))</f>
        <v>0</v>
      </c>
      <c r="Y2933" s="357">
        <f>IF('PV Adoption'!U$5*(1/(1-'General Inputs'!$C$10))*$J2933*1000*$I2933 &lt;= ABS(($F2933-$E2933)*(1+$J5)^(Y$490-$K$490)),'PV Adoption'!U$5*(1/(1-'General Inputs'!$C$10))*$J2933*1000*$I2933,ABS(($F2933-$E2933)*(1+$J5)^(Y$490-$K$490)))</f>
        <v>0</v>
      </c>
      <c r="Z2933" s="357">
        <f>IF('PV Adoption'!V$5*(1/(1-'General Inputs'!$C$10))*$J2933*1000*$I2933 &lt;= ABS(($F2933-$E2933)*(1+$J5)^(Z$490-$K$490)),'PV Adoption'!V$5*(1/(1-'General Inputs'!$C$10))*$J2933*1000*$I2933,ABS(($F2933-$E2933)*(1+$J5)^(Z$490-$K$490)))</f>
        <v>0</v>
      </c>
      <c r="AA2933" s="357">
        <f>IF('PV Adoption'!W$5*(1/(1-'General Inputs'!$C$10))*$J2933*1000*$I2933 &lt;= ABS(($F2933-$E2933)*(1+$J5)^(AA$490-$K$490)),'PV Adoption'!W$5*(1/(1-'General Inputs'!$C$10))*$J2933*1000*$I2933,ABS(($F2933-$E2933)*(1+$J5)^(AA$490-$K$490)))</f>
        <v>0</v>
      </c>
      <c r="AB2933" s="357">
        <f>IF('PV Adoption'!X$5*(1/(1-'General Inputs'!$C$10))*$J2933*1000*$I2933 &lt;= ABS(($F2933-$E2933)*(1+$J5)^(AB$490-$K$490)),'PV Adoption'!X$5*(1/(1-'General Inputs'!$C$10))*$J2933*1000*$I2933,ABS(($F2933-$E2933)*(1+$J5)^(AB$490-$K$490)))</f>
        <v>0</v>
      </c>
      <c r="AC2933" s="357">
        <f>IF('PV Adoption'!Y$5*(1/(1-'General Inputs'!$C$10))*$J2933*1000*$I2933 &lt;= ABS(($F2933-$E2933)*(1+$J5)^(AC$490-$K$490)),'PV Adoption'!Y$5*(1/(1-'General Inputs'!$C$10))*$J2933*1000*$I2933,ABS(($F2933-$E2933)*(1+$J5)^(AC$490-$K$490)))</f>
        <v>0</v>
      </c>
      <c r="AD2933" s="357">
        <f>IF('PV Adoption'!Z$5*(1/(1-'General Inputs'!$C$10))*$J2933*1000*$I2933 &lt;= ABS(($F2933-$E2933)*(1+$J5)^(AD$490-$K$490)),'PV Adoption'!Z$5*(1/(1-'General Inputs'!$C$10))*$J2933*1000*$I2933,ABS(($F2933-$E2933)*(1+$J5)^(AD$490-$K$490)))</f>
        <v>0</v>
      </c>
      <c r="AE2933" s="357">
        <f>IF('PV Adoption'!AA$5*(1/(1-'General Inputs'!$C$10))*$J2933*1000*$I2933 &lt;= ABS(($F2933-$E2933)*(1+$J5)^(AE$490-$K$490)),'PV Adoption'!AA$5*(1/(1-'General Inputs'!$C$10))*$J2933*1000*$I2933,ABS(($F2933-$E2933)*(1+$J5)^(AE$490-$K$490)))</f>
        <v>0</v>
      </c>
      <c r="AF2933" s="357">
        <f>IF('PV Adoption'!AB$5*(1/(1-'General Inputs'!$C$10))*$J2933*1000*$I2933 &lt;= ABS(($F2933-$E2933)*(1+$J5)^(AF$490-$K$490)),'PV Adoption'!AB$5*(1/(1-'General Inputs'!$C$10))*$J2933*1000*$I2933,ABS(($F2933-$E2933)*(1+$J5)^(AF$490-$K$490)))</f>
        <v>0</v>
      </c>
      <c r="AG2933" s="357">
        <f>IF('PV Adoption'!AC$5*(1/(1-'General Inputs'!$C$10))*$J2933*1000*$I2933 &lt;= ABS(($F2933-$E2933)*(1+$J5)^(AG$490-$K$490)),'PV Adoption'!AC$5*(1/(1-'General Inputs'!$C$10))*$J2933*1000*$I2933,ABS(($F2933-$E2933)*(1+$J5)^(AG$490-$K$490)))</f>
        <v>0</v>
      </c>
      <c r="AH2933" s="357">
        <f>IF('PV Adoption'!AD$5*(1/(1-'General Inputs'!$C$10))*$J2933*1000*$I2933 &lt;= ABS(($F2933-$E2933)*(1+$J5)^(AH$490-$K$490)),'PV Adoption'!AD$5*(1/(1-'General Inputs'!$C$10))*$J2933*1000*$I2933,ABS(($F2933-$E2933)*(1+$J5)^(AH$490-$K$490)))</f>
        <v>0</v>
      </c>
      <c r="AI2933" s="357">
        <f>IF('PV Adoption'!AE$5*(1/(1-'General Inputs'!$C$10))*$J2933*1000*$I2933 &lt;= ABS(($F2933-$E2933)*(1+$J5)^(AI$490-$K$490)),'PV Adoption'!AE$5*(1/(1-'General Inputs'!$C$10))*$J2933*1000*$I2933,ABS(($F2933-$E2933)*(1+$J5)^(AI$490-$K$490)))</f>
        <v>0</v>
      </c>
      <c r="AJ2933" s="357">
        <f>IF('PV Adoption'!AF$5*(1/(1-'General Inputs'!$C$10))*$J2933*1000*$I2933 &lt;= ABS(($F2933-$E2933)*(1+$J5)^(AJ$490-$K$490)),'PV Adoption'!AF$5*(1/(1-'General Inputs'!$C$10))*$J2933*1000*$I2933,ABS(($F2933-$E2933)*(1+$J5)^(AJ$490-$K$490)))</f>
        <v>0</v>
      </c>
      <c r="AK2933" s="357">
        <v>787.24934366326897</v>
      </c>
      <c r="AL2933" s="357">
        <v>800.97943749109038</v>
      </c>
      <c r="AM2933" s="357">
        <v>815.51844989193967</v>
      </c>
    </row>
    <row r="2934" spans="1:39" x14ac:dyDescent="0.25">
      <c r="A2934" s="353" t="s">
        <v>222</v>
      </c>
      <c r="B2934" s="353" t="s">
        <v>304</v>
      </c>
      <c r="C2934" s="441">
        <f t="shared" ref="C2934:H2934" si="2382">C6</f>
        <v>10000</v>
      </c>
      <c r="D2934" s="441"/>
      <c r="E2934" s="441"/>
      <c r="F2934" s="441"/>
      <c r="G2934" s="441"/>
      <c r="H2934" s="441">
        <f t="shared" si="2382"/>
        <v>0</v>
      </c>
      <c r="I2934" s="470">
        <f>IFERROR(VLOOKUP(B2934,Coincidence!$B$2:$E$242,4,FALSE)*IF(G2934="Winter",'General Inputs'!$C$25,'General Inputs'!$C$24),IF(G2934="Winter",'General Inputs'!$C$25,'General Inputs'!$C$24))</f>
        <v>0.52140604400000001</v>
      </c>
      <c r="J2934" s="466">
        <f>'Nameplate by Substation'!H6</f>
        <v>6.5817790591049781E-3</v>
      </c>
      <c r="K2934" s="357">
        <f>IF('PV Adoption'!G$5*(1/(1-'General Inputs'!$C$10))*$J2934*1000*$I2934 &lt;= ABS(($F2934-$E2934)*(1+$J6)^(K$490-$K$490)),'PV Adoption'!G$5*(1/(1-'General Inputs'!$C$10))*$J2934*1000*$I2934,ABS(($F2934-$E2934)*(1+$J6)^(K$490-$K$490)))</f>
        <v>0</v>
      </c>
      <c r="L2934" s="357">
        <f>IF('PV Adoption'!H$5*(1/(1-'General Inputs'!$C$10))*$J2934*1000*$I2934 &lt;= ABS(($F2934-$E2934)*(1+$J6)^(L$490-$K$490)),'PV Adoption'!H$5*(1/(1-'General Inputs'!$C$10))*$J2934*1000*$I2934,ABS(($F2934-$E2934)*(1+$J6)^(L$490-$K$490)))</f>
        <v>0</v>
      </c>
      <c r="M2934" s="357">
        <f>IF('PV Adoption'!I$5*(1/(1-'General Inputs'!$C$10))*$J2934*1000*$I2934 &lt;= ABS(($F2934-$E2934)*(1+$J6)^(M$490-$K$490)),'PV Adoption'!I$5*(1/(1-'General Inputs'!$C$10))*$J2934*1000*$I2934,ABS(($F2934-$E2934)*(1+$J6)^(M$490-$K$490)))</f>
        <v>0</v>
      </c>
      <c r="N2934" s="357">
        <f>IF('PV Adoption'!J$5*(1/(1-'General Inputs'!$C$10))*$J2934*1000*$I2934 &lt;= ABS(($F2934-$E2934)*(1+$J6)^(N$490-$K$490)),'PV Adoption'!J$5*(1/(1-'General Inputs'!$C$10))*$J2934*1000*$I2934,ABS(($F2934-$E2934)*(1+$J6)^(N$490-$K$490)))</f>
        <v>0</v>
      </c>
      <c r="O2934" s="357">
        <f>IF('PV Adoption'!K$5*(1/(1-'General Inputs'!$C$10))*$J2934*1000*$I2934 &lt;= ABS(($F2934-$E2934)*(1+$J6)^(O$490-$K$490)),'PV Adoption'!K$5*(1/(1-'General Inputs'!$C$10))*$J2934*1000*$I2934,ABS(($F2934-$E2934)*(1+$J6)^(O$490-$K$490)))</f>
        <v>0</v>
      </c>
      <c r="P2934" s="357">
        <f>IF('PV Adoption'!L$5*(1/(1-'General Inputs'!$C$10))*$J2934*1000*$I2934 &lt;= ABS(($F2934-$E2934)*(1+$J6)^(P$490-$K$490)),'PV Adoption'!L$5*(1/(1-'General Inputs'!$C$10))*$J2934*1000*$I2934,ABS(($F2934-$E2934)*(1+$J6)^(P$490-$K$490)))</f>
        <v>0</v>
      </c>
      <c r="Q2934" s="357">
        <f>IF('PV Adoption'!M$5*(1/(1-'General Inputs'!$C$10))*$J2934*1000*$I2934 &lt;= ABS(($F2934-$E2934)*(1+$J6)^(Q$490-$K$490)),'PV Adoption'!M$5*(1/(1-'General Inputs'!$C$10))*$J2934*1000*$I2934,ABS(($F2934-$E2934)*(1+$J6)^(Q$490-$K$490)))</f>
        <v>0</v>
      </c>
      <c r="R2934" s="357">
        <f>IF('PV Adoption'!N$5*(1/(1-'General Inputs'!$C$10))*$J2934*1000*$I2934 &lt;= ABS(($F2934-$E2934)*(1+$J6)^(R$490-$K$490)),'PV Adoption'!N$5*(1/(1-'General Inputs'!$C$10))*$J2934*1000*$I2934,ABS(($F2934-$E2934)*(1+$J6)^(R$490-$K$490)))</f>
        <v>0</v>
      </c>
      <c r="S2934" s="357">
        <f>IF('PV Adoption'!O$5*(1/(1-'General Inputs'!$C$10))*$J2934*1000*$I2934 &lt;= ABS(($F2934-$E2934)*(1+$J6)^(S$490-$K$490)),'PV Adoption'!O$5*(1/(1-'General Inputs'!$C$10))*$J2934*1000*$I2934,ABS(($F2934-$E2934)*(1+$J6)^(S$490-$K$490)))</f>
        <v>0</v>
      </c>
      <c r="T2934" s="357">
        <f>IF('PV Adoption'!P$5*(1/(1-'General Inputs'!$C$10))*$J2934*1000*$I2934 &lt;= ABS(($F2934-$E2934)*(1+$J6)^(T$490-$K$490)),'PV Adoption'!P$5*(1/(1-'General Inputs'!$C$10))*$J2934*1000*$I2934,ABS(($F2934-$E2934)*(1+$J6)^(T$490-$K$490)))</f>
        <v>0</v>
      </c>
      <c r="U2934" s="357">
        <f>IF('PV Adoption'!Q$5*(1/(1-'General Inputs'!$C$10))*$J2934*1000*$I2934 &lt;= ABS(($F2934-$E2934)*(1+$J6)^(U$490-$K$490)),'PV Adoption'!Q$5*(1/(1-'General Inputs'!$C$10))*$J2934*1000*$I2934,ABS(($F2934-$E2934)*(1+$J6)^(U$490-$K$490)))</f>
        <v>0</v>
      </c>
      <c r="V2934" s="357">
        <f>IF('PV Adoption'!R$5*(1/(1-'General Inputs'!$C$10))*$J2934*1000*$I2934 &lt;= ABS(($F2934-$E2934)*(1+$J6)^(V$490-$K$490)),'PV Adoption'!R$5*(1/(1-'General Inputs'!$C$10))*$J2934*1000*$I2934,ABS(($F2934-$E2934)*(1+$J6)^(V$490-$K$490)))</f>
        <v>0</v>
      </c>
      <c r="W2934" s="357">
        <f>IF('PV Adoption'!S$5*(1/(1-'General Inputs'!$C$10))*$J2934*1000*$I2934 &lt;= ABS(($F2934-$E2934)*(1+$J6)^(W$490-$K$490)),'PV Adoption'!S$5*(1/(1-'General Inputs'!$C$10))*$J2934*1000*$I2934,ABS(($F2934-$E2934)*(1+$J6)^(W$490-$K$490)))</f>
        <v>0</v>
      </c>
      <c r="X2934" s="357">
        <f>IF('PV Adoption'!T$5*(1/(1-'General Inputs'!$C$10))*$J2934*1000*$I2934 &lt;= ABS(($F2934-$E2934)*(1+$J6)^(X$490-$K$490)),'PV Adoption'!T$5*(1/(1-'General Inputs'!$C$10))*$J2934*1000*$I2934,ABS(($F2934-$E2934)*(1+$J6)^(X$490-$K$490)))</f>
        <v>0</v>
      </c>
      <c r="Y2934" s="357">
        <f>IF('PV Adoption'!U$5*(1/(1-'General Inputs'!$C$10))*$J2934*1000*$I2934 &lt;= ABS(($F2934-$E2934)*(1+$J6)^(Y$490-$K$490)),'PV Adoption'!U$5*(1/(1-'General Inputs'!$C$10))*$J2934*1000*$I2934,ABS(($F2934-$E2934)*(1+$J6)^(Y$490-$K$490)))</f>
        <v>0</v>
      </c>
      <c r="Z2934" s="357">
        <f>IF('PV Adoption'!V$5*(1/(1-'General Inputs'!$C$10))*$J2934*1000*$I2934 &lt;= ABS(($F2934-$E2934)*(1+$J6)^(Z$490-$K$490)),'PV Adoption'!V$5*(1/(1-'General Inputs'!$C$10))*$J2934*1000*$I2934,ABS(($F2934-$E2934)*(1+$J6)^(Z$490-$K$490)))</f>
        <v>0</v>
      </c>
      <c r="AA2934" s="357">
        <f>IF('PV Adoption'!W$5*(1/(1-'General Inputs'!$C$10))*$J2934*1000*$I2934 &lt;= ABS(($F2934-$E2934)*(1+$J6)^(AA$490-$K$490)),'PV Adoption'!W$5*(1/(1-'General Inputs'!$C$10))*$J2934*1000*$I2934,ABS(($F2934-$E2934)*(1+$J6)^(AA$490-$K$490)))</f>
        <v>0</v>
      </c>
      <c r="AB2934" s="357">
        <f>IF('PV Adoption'!X$5*(1/(1-'General Inputs'!$C$10))*$J2934*1000*$I2934 &lt;= ABS(($F2934-$E2934)*(1+$J6)^(AB$490-$K$490)),'PV Adoption'!X$5*(1/(1-'General Inputs'!$C$10))*$J2934*1000*$I2934,ABS(($F2934-$E2934)*(1+$J6)^(AB$490-$K$490)))</f>
        <v>0</v>
      </c>
      <c r="AC2934" s="357">
        <f>IF('PV Adoption'!Y$5*(1/(1-'General Inputs'!$C$10))*$J2934*1000*$I2934 &lt;= ABS(($F2934-$E2934)*(1+$J6)^(AC$490-$K$490)),'PV Adoption'!Y$5*(1/(1-'General Inputs'!$C$10))*$J2934*1000*$I2934,ABS(($F2934-$E2934)*(1+$J6)^(AC$490-$K$490)))</f>
        <v>0</v>
      </c>
      <c r="AD2934" s="357">
        <f>IF('PV Adoption'!Z$5*(1/(1-'General Inputs'!$C$10))*$J2934*1000*$I2934 &lt;= ABS(($F2934-$E2934)*(1+$J6)^(AD$490-$K$490)),'PV Adoption'!Z$5*(1/(1-'General Inputs'!$C$10))*$J2934*1000*$I2934,ABS(($F2934-$E2934)*(1+$J6)^(AD$490-$K$490)))</f>
        <v>0</v>
      </c>
      <c r="AE2934" s="357">
        <f>IF('PV Adoption'!AA$5*(1/(1-'General Inputs'!$C$10))*$J2934*1000*$I2934 &lt;= ABS(($F2934-$E2934)*(1+$J6)^(AE$490-$K$490)),'PV Adoption'!AA$5*(1/(1-'General Inputs'!$C$10))*$J2934*1000*$I2934,ABS(($F2934-$E2934)*(1+$J6)^(AE$490-$K$490)))</f>
        <v>0</v>
      </c>
      <c r="AF2934" s="357">
        <f>IF('PV Adoption'!AB$5*(1/(1-'General Inputs'!$C$10))*$J2934*1000*$I2934 &lt;= ABS(($F2934-$E2934)*(1+$J6)^(AF$490-$K$490)),'PV Adoption'!AB$5*(1/(1-'General Inputs'!$C$10))*$J2934*1000*$I2934,ABS(($F2934-$E2934)*(1+$J6)^(AF$490-$K$490)))</f>
        <v>0</v>
      </c>
      <c r="AG2934" s="357">
        <f>IF('PV Adoption'!AC$5*(1/(1-'General Inputs'!$C$10))*$J2934*1000*$I2934 &lt;= ABS(($F2934-$E2934)*(1+$J6)^(AG$490-$K$490)),'PV Adoption'!AC$5*(1/(1-'General Inputs'!$C$10))*$J2934*1000*$I2934,ABS(($F2934-$E2934)*(1+$J6)^(AG$490-$K$490)))</f>
        <v>0</v>
      </c>
      <c r="AH2934" s="357">
        <f>IF('PV Adoption'!AD$5*(1/(1-'General Inputs'!$C$10))*$J2934*1000*$I2934 &lt;= ABS(($F2934-$E2934)*(1+$J6)^(AH$490-$K$490)),'PV Adoption'!AD$5*(1/(1-'General Inputs'!$C$10))*$J2934*1000*$I2934,ABS(($F2934-$E2934)*(1+$J6)^(AH$490-$K$490)))</f>
        <v>0</v>
      </c>
      <c r="AI2934" s="357">
        <f>IF('PV Adoption'!AE$5*(1/(1-'General Inputs'!$C$10))*$J2934*1000*$I2934 &lt;= ABS(($F2934-$E2934)*(1+$J6)^(AI$490-$K$490)),'PV Adoption'!AE$5*(1/(1-'General Inputs'!$C$10))*$J2934*1000*$I2934,ABS(($F2934-$E2934)*(1+$J6)^(AI$490-$K$490)))</f>
        <v>0</v>
      </c>
      <c r="AJ2934" s="357">
        <f>IF('PV Adoption'!AF$5*(1/(1-'General Inputs'!$C$10))*$J2934*1000*$I2934 &lt;= ABS(($F2934-$E2934)*(1+$J6)^(AJ$490-$K$490)),'PV Adoption'!AF$5*(1/(1-'General Inputs'!$C$10))*$J2934*1000*$I2934,ABS(($F2934-$E2934)*(1+$J6)^(AJ$490-$K$490)))</f>
        <v>0</v>
      </c>
      <c r="AK2934" s="357">
        <v>0</v>
      </c>
      <c r="AL2934" s="357">
        <v>0</v>
      </c>
      <c r="AM2934" s="357">
        <v>0</v>
      </c>
    </row>
    <row r="2935" spans="1:39" x14ac:dyDescent="0.25">
      <c r="A2935" s="353" t="s">
        <v>222</v>
      </c>
      <c r="B2935" s="353" t="s">
        <v>379</v>
      </c>
      <c r="C2935" s="441">
        <f t="shared" ref="C2935:H2935" si="2383">C7</f>
        <v>10000</v>
      </c>
      <c r="D2935" s="441"/>
      <c r="E2935" s="441"/>
      <c r="F2935" s="441"/>
      <c r="G2935" s="441"/>
      <c r="H2935" s="441">
        <f t="shared" si="2383"/>
        <v>0</v>
      </c>
      <c r="I2935" s="470">
        <f>IFERROR(VLOOKUP(B2935,Coincidence!$B$2:$E$242,4,FALSE)*IF(G2935="Winter",'General Inputs'!$C$25,'General Inputs'!$C$24),IF(G2935="Winter",'General Inputs'!$C$25,'General Inputs'!$C$24))</f>
        <v>0.52140604400000001</v>
      </c>
      <c r="J2935" s="466">
        <f>'Nameplate by Substation'!H7</f>
        <v>5.0835454834281821E-3</v>
      </c>
      <c r="K2935" s="357">
        <f>IF('PV Adoption'!G$5*(1/(1-'General Inputs'!$C$10))*$J2935*1000*$I2935 &lt;= ABS(($F2935-$E2935)*(1+$J7)^(K$490-$K$490)),'PV Adoption'!G$5*(1/(1-'General Inputs'!$C$10))*$J2935*1000*$I2935,ABS(($F2935-$E2935)*(1+$J7)^(K$490-$K$490)))</f>
        <v>0</v>
      </c>
      <c r="L2935" s="357">
        <f>IF('PV Adoption'!H$5*(1/(1-'General Inputs'!$C$10))*$J2935*1000*$I2935 &lt;= ABS(($F2935-$E2935)*(1+$J7)^(L$490-$K$490)),'PV Adoption'!H$5*(1/(1-'General Inputs'!$C$10))*$J2935*1000*$I2935,ABS(($F2935-$E2935)*(1+$J7)^(L$490-$K$490)))</f>
        <v>0</v>
      </c>
      <c r="M2935" s="357">
        <f>IF('PV Adoption'!I$5*(1/(1-'General Inputs'!$C$10))*$J2935*1000*$I2935 &lt;= ABS(($F2935-$E2935)*(1+$J7)^(M$490-$K$490)),'PV Adoption'!I$5*(1/(1-'General Inputs'!$C$10))*$J2935*1000*$I2935,ABS(($F2935-$E2935)*(1+$J7)^(M$490-$K$490)))</f>
        <v>0</v>
      </c>
      <c r="N2935" s="357">
        <f>IF('PV Adoption'!J$5*(1/(1-'General Inputs'!$C$10))*$J2935*1000*$I2935 &lt;= ABS(($F2935-$E2935)*(1+$J7)^(N$490-$K$490)),'PV Adoption'!J$5*(1/(1-'General Inputs'!$C$10))*$J2935*1000*$I2935,ABS(($F2935-$E2935)*(1+$J7)^(N$490-$K$490)))</f>
        <v>0</v>
      </c>
      <c r="O2935" s="357">
        <f>IF('PV Adoption'!K$5*(1/(1-'General Inputs'!$C$10))*$J2935*1000*$I2935 &lt;= ABS(($F2935-$E2935)*(1+$J7)^(O$490-$K$490)),'PV Adoption'!K$5*(1/(1-'General Inputs'!$C$10))*$J2935*1000*$I2935,ABS(($F2935-$E2935)*(1+$J7)^(O$490-$K$490)))</f>
        <v>0</v>
      </c>
      <c r="P2935" s="357">
        <f>IF('PV Adoption'!L$5*(1/(1-'General Inputs'!$C$10))*$J2935*1000*$I2935 &lt;= ABS(($F2935-$E2935)*(1+$J7)^(P$490-$K$490)),'PV Adoption'!L$5*(1/(1-'General Inputs'!$C$10))*$J2935*1000*$I2935,ABS(($F2935-$E2935)*(1+$J7)^(P$490-$K$490)))</f>
        <v>0</v>
      </c>
      <c r="Q2935" s="357">
        <f>IF('PV Adoption'!M$5*(1/(1-'General Inputs'!$C$10))*$J2935*1000*$I2935 &lt;= ABS(($F2935-$E2935)*(1+$J7)^(Q$490-$K$490)),'PV Adoption'!M$5*(1/(1-'General Inputs'!$C$10))*$J2935*1000*$I2935,ABS(($F2935-$E2935)*(1+$J7)^(Q$490-$K$490)))</f>
        <v>0</v>
      </c>
      <c r="R2935" s="357">
        <f>IF('PV Adoption'!N$5*(1/(1-'General Inputs'!$C$10))*$J2935*1000*$I2935 &lt;= ABS(($F2935-$E2935)*(1+$J7)^(R$490-$K$490)),'PV Adoption'!N$5*(1/(1-'General Inputs'!$C$10))*$J2935*1000*$I2935,ABS(($F2935-$E2935)*(1+$J7)^(R$490-$K$490)))</f>
        <v>0</v>
      </c>
      <c r="S2935" s="357">
        <f>IF('PV Adoption'!O$5*(1/(1-'General Inputs'!$C$10))*$J2935*1000*$I2935 &lt;= ABS(($F2935-$E2935)*(1+$J7)^(S$490-$K$490)),'PV Adoption'!O$5*(1/(1-'General Inputs'!$C$10))*$J2935*1000*$I2935,ABS(($F2935-$E2935)*(1+$J7)^(S$490-$K$490)))</f>
        <v>0</v>
      </c>
      <c r="T2935" s="357">
        <f>IF('PV Adoption'!P$5*(1/(1-'General Inputs'!$C$10))*$J2935*1000*$I2935 &lt;= ABS(($F2935-$E2935)*(1+$J7)^(T$490-$K$490)),'PV Adoption'!P$5*(1/(1-'General Inputs'!$C$10))*$J2935*1000*$I2935,ABS(($F2935-$E2935)*(1+$J7)^(T$490-$K$490)))</f>
        <v>0</v>
      </c>
      <c r="U2935" s="357">
        <f>IF('PV Adoption'!Q$5*(1/(1-'General Inputs'!$C$10))*$J2935*1000*$I2935 &lt;= ABS(($F2935-$E2935)*(1+$J7)^(U$490-$K$490)),'PV Adoption'!Q$5*(1/(1-'General Inputs'!$C$10))*$J2935*1000*$I2935,ABS(($F2935-$E2935)*(1+$J7)^(U$490-$K$490)))</f>
        <v>0</v>
      </c>
      <c r="V2935" s="357">
        <f>IF('PV Adoption'!R$5*(1/(1-'General Inputs'!$C$10))*$J2935*1000*$I2935 &lt;= ABS(($F2935-$E2935)*(1+$J7)^(V$490-$K$490)),'PV Adoption'!R$5*(1/(1-'General Inputs'!$C$10))*$J2935*1000*$I2935,ABS(($F2935-$E2935)*(1+$J7)^(V$490-$K$490)))</f>
        <v>0</v>
      </c>
      <c r="W2935" s="357">
        <f>IF('PV Adoption'!S$5*(1/(1-'General Inputs'!$C$10))*$J2935*1000*$I2935 &lt;= ABS(($F2935-$E2935)*(1+$J7)^(W$490-$K$490)),'PV Adoption'!S$5*(1/(1-'General Inputs'!$C$10))*$J2935*1000*$I2935,ABS(($F2935-$E2935)*(1+$J7)^(W$490-$K$490)))</f>
        <v>0</v>
      </c>
      <c r="X2935" s="357">
        <f>IF('PV Adoption'!T$5*(1/(1-'General Inputs'!$C$10))*$J2935*1000*$I2935 &lt;= ABS(($F2935-$E2935)*(1+$J7)^(X$490-$K$490)),'PV Adoption'!T$5*(1/(1-'General Inputs'!$C$10))*$J2935*1000*$I2935,ABS(($F2935-$E2935)*(1+$J7)^(X$490-$K$490)))</f>
        <v>0</v>
      </c>
      <c r="Y2935" s="357">
        <f>IF('PV Adoption'!U$5*(1/(1-'General Inputs'!$C$10))*$J2935*1000*$I2935 &lt;= ABS(($F2935-$E2935)*(1+$J7)^(Y$490-$K$490)),'PV Adoption'!U$5*(1/(1-'General Inputs'!$C$10))*$J2935*1000*$I2935,ABS(($F2935-$E2935)*(1+$J7)^(Y$490-$K$490)))</f>
        <v>0</v>
      </c>
      <c r="Z2935" s="357">
        <f>IF('PV Adoption'!V$5*(1/(1-'General Inputs'!$C$10))*$J2935*1000*$I2935 &lt;= ABS(($F2935-$E2935)*(1+$J7)^(Z$490-$K$490)),'PV Adoption'!V$5*(1/(1-'General Inputs'!$C$10))*$J2935*1000*$I2935,ABS(($F2935-$E2935)*(1+$J7)^(Z$490-$K$490)))</f>
        <v>0</v>
      </c>
      <c r="AA2935" s="357">
        <f>IF('PV Adoption'!W$5*(1/(1-'General Inputs'!$C$10))*$J2935*1000*$I2935 &lt;= ABS(($F2935-$E2935)*(1+$J7)^(AA$490-$K$490)),'PV Adoption'!W$5*(1/(1-'General Inputs'!$C$10))*$J2935*1000*$I2935,ABS(($F2935-$E2935)*(1+$J7)^(AA$490-$K$490)))</f>
        <v>0</v>
      </c>
      <c r="AB2935" s="357">
        <f>IF('PV Adoption'!X$5*(1/(1-'General Inputs'!$C$10))*$J2935*1000*$I2935 &lt;= ABS(($F2935-$E2935)*(1+$J7)^(AB$490-$K$490)),'PV Adoption'!X$5*(1/(1-'General Inputs'!$C$10))*$J2935*1000*$I2935,ABS(($F2935-$E2935)*(1+$J7)^(AB$490-$K$490)))</f>
        <v>0</v>
      </c>
      <c r="AC2935" s="357">
        <f>IF('PV Adoption'!Y$5*(1/(1-'General Inputs'!$C$10))*$J2935*1000*$I2935 &lt;= ABS(($F2935-$E2935)*(1+$J7)^(AC$490-$K$490)),'PV Adoption'!Y$5*(1/(1-'General Inputs'!$C$10))*$J2935*1000*$I2935,ABS(($F2935-$E2935)*(1+$J7)^(AC$490-$K$490)))</f>
        <v>0</v>
      </c>
      <c r="AD2935" s="357">
        <f>IF('PV Adoption'!Z$5*(1/(1-'General Inputs'!$C$10))*$J2935*1000*$I2935 &lt;= ABS(($F2935-$E2935)*(1+$J7)^(AD$490-$K$490)),'PV Adoption'!Z$5*(1/(1-'General Inputs'!$C$10))*$J2935*1000*$I2935,ABS(($F2935-$E2935)*(1+$J7)^(AD$490-$K$490)))</f>
        <v>0</v>
      </c>
      <c r="AE2935" s="357">
        <f>IF('PV Adoption'!AA$5*(1/(1-'General Inputs'!$C$10))*$J2935*1000*$I2935 &lt;= ABS(($F2935-$E2935)*(1+$J7)^(AE$490-$K$490)),'PV Adoption'!AA$5*(1/(1-'General Inputs'!$C$10))*$J2935*1000*$I2935,ABS(($F2935-$E2935)*(1+$J7)^(AE$490-$K$490)))</f>
        <v>0</v>
      </c>
      <c r="AF2935" s="357">
        <f>IF('PV Adoption'!AB$5*(1/(1-'General Inputs'!$C$10))*$J2935*1000*$I2935 &lt;= ABS(($F2935-$E2935)*(1+$J7)^(AF$490-$K$490)),'PV Adoption'!AB$5*(1/(1-'General Inputs'!$C$10))*$J2935*1000*$I2935,ABS(($F2935-$E2935)*(1+$J7)^(AF$490-$K$490)))</f>
        <v>0</v>
      </c>
      <c r="AG2935" s="357">
        <f>IF('PV Adoption'!AC$5*(1/(1-'General Inputs'!$C$10))*$J2935*1000*$I2935 &lt;= ABS(($F2935-$E2935)*(1+$J7)^(AG$490-$K$490)),'PV Adoption'!AC$5*(1/(1-'General Inputs'!$C$10))*$J2935*1000*$I2935,ABS(($F2935-$E2935)*(1+$J7)^(AG$490-$K$490)))</f>
        <v>0</v>
      </c>
      <c r="AH2935" s="357">
        <f>IF('PV Adoption'!AD$5*(1/(1-'General Inputs'!$C$10))*$J2935*1000*$I2935 &lt;= ABS(($F2935-$E2935)*(1+$J7)^(AH$490-$K$490)),'PV Adoption'!AD$5*(1/(1-'General Inputs'!$C$10))*$J2935*1000*$I2935,ABS(($F2935-$E2935)*(1+$J7)^(AH$490-$K$490)))</f>
        <v>0</v>
      </c>
      <c r="AI2935" s="357">
        <f>IF('PV Adoption'!AE$5*(1/(1-'General Inputs'!$C$10))*$J2935*1000*$I2935 &lt;= ABS(($F2935-$E2935)*(1+$J7)^(AI$490-$K$490)),'PV Adoption'!AE$5*(1/(1-'General Inputs'!$C$10))*$J2935*1000*$I2935,ABS(($F2935-$E2935)*(1+$J7)^(AI$490-$K$490)))</f>
        <v>0</v>
      </c>
      <c r="AJ2935" s="357">
        <f>IF('PV Adoption'!AF$5*(1/(1-'General Inputs'!$C$10))*$J2935*1000*$I2935 &lt;= ABS(($F2935-$E2935)*(1+$J7)^(AJ$490-$K$490)),'PV Adoption'!AF$5*(1/(1-'General Inputs'!$C$10))*$J2935*1000*$I2935,ABS(($F2935-$E2935)*(1+$J7)^(AJ$490-$K$490)))</f>
        <v>0</v>
      </c>
      <c r="AK2935" s="357">
        <v>733.66114853079773</v>
      </c>
      <c r="AL2935" s="357">
        <v>736.05840485494014</v>
      </c>
      <c r="AM2935" s="357">
        <v>738.46349427464008</v>
      </c>
    </row>
    <row r="2936" spans="1:39" x14ac:dyDescent="0.25">
      <c r="A2936" s="353" t="s">
        <v>395</v>
      </c>
      <c r="B2936" s="353" t="s">
        <v>395</v>
      </c>
      <c r="C2936" s="441">
        <f t="shared" ref="C2936:H2936" si="2384">C8</f>
        <v>1500</v>
      </c>
      <c r="D2936" s="441"/>
      <c r="E2936" s="441"/>
      <c r="F2936" s="441"/>
      <c r="G2936" s="441"/>
      <c r="H2936" s="441">
        <f t="shared" si="2384"/>
        <v>0</v>
      </c>
      <c r="I2936" s="470">
        <f>IFERROR(VLOOKUP(B2936,Coincidence!$B$2:$E$242,4,FALSE)*IF(G2936="Winter",'General Inputs'!$C$25,'General Inputs'!$C$24),IF(G2936="Winter",'General Inputs'!$C$25,'General Inputs'!$C$24))</f>
        <v>0.52140604400000001</v>
      </c>
      <c r="J2936" s="466">
        <f>'Nameplate by Substation'!H8</f>
        <v>6.7751399769372985E-4</v>
      </c>
      <c r="K2936" s="357">
        <f>IF('PV Adoption'!G$5*(1/(1-'General Inputs'!$C$10))*$J2936*1000*$I2936 &lt;= ABS(($F2936-$E2936)*(1+$J8)^(K$490-$K$490)),'PV Adoption'!G$5*(1/(1-'General Inputs'!$C$10))*$J2936*1000*$I2936,ABS(($F2936-$E2936)*(1+$J8)^(K$490-$K$490)))</f>
        <v>0</v>
      </c>
      <c r="L2936" s="357">
        <f>IF('PV Adoption'!H$5*(1/(1-'General Inputs'!$C$10))*$J2936*1000*$I2936 &lt;= ABS(($F2936-$E2936)*(1+$J8)^(L$490-$K$490)),'PV Adoption'!H$5*(1/(1-'General Inputs'!$C$10))*$J2936*1000*$I2936,ABS(($F2936-$E2936)*(1+$J8)^(L$490-$K$490)))</f>
        <v>0</v>
      </c>
      <c r="M2936" s="357">
        <f>IF('PV Adoption'!I$5*(1/(1-'General Inputs'!$C$10))*$J2936*1000*$I2936 &lt;= ABS(($F2936-$E2936)*(1+$J8)^(M$490-$K$490)),'PV Adoption'!I$5*(1/(1-'General Inputs'!$C$10))*$J2936*1000*$I2936,ABS(($F2936-$E2936)*(1+$J8)^(M$490-$K$490)))</f>
        <v>0</v>
      </c>
      <c r="N2936" s="357">
        <f>IF('PV Adoption'!J$5*(1/(1-'General Inputs'!$C$10))*$J2936*1000*$I2936 &lt;= ABS(($F2936-$E2936)*(1+$J8)^(N$490-$K$490)),'PV Adoption'!J$5*(1/(1-'General Inputs'!$C$10))*$J2936*1000*$I2936,ABS(($F2936-$E2936)*(1+$J8)^(N$490-$K$490)))</f>
        <v>0</v>
      </c>
      <c r="O2936" s="357">
        <f>IF('PV Adoption'!K$5*(1/(1-'General Inputs'!$C$10))*$J2936*1000*$I2936 &lt;= ABS(($F2936-$E2936)*(1+$J8)^(O$490-$K$490)),'PV Adoption'!K$5*(1/(1-'General Inputs'!$C$10))*$J2936*1000*$I2936,ABS(($F2936-$E2936)*(1+$J8)^(O$490-$K$490)))</f>
        <v>0</v>
      </c>
      <c r="P2936" s="357">
        <f>IF('PV Adoption'!L$5*(1/(1-'General Inputs'!$C$10))*$J2936*1000*$I2936 &lt;= ABS(($F2936-$E2936)*(1+$J8)^(P$490-$K$490)),'PV Adoption'!L$5*(1/(1-'General Inputs'!$C$10))*$J2936*1000*$I2936,ABS(($F2936-$E2936)*(1+$J8)^(P$490-$K$490)))</f>
        <v>0</v>
      </c>
      <c r="Q2936" s="357">
        <f>IF('PV Adoption'!M$5*(1/(1-'General Inputs'!$C$10))*$J2936*1000*$I2936 &lt;= ABS(($F2936-$E2936)*(1+$J8)^(Q$490-$K$490)),'PV Adoption'!M$5*(1/(1-'General Inputs'!$C$10))*$J2936*1000*$I2936,ABS(($F2936-$E2936)*(1+$J8)^(Q$490-$K$490)))</f>
        <v>0</v>
      </c>
      <c r="R2936" s="357">
        <f>IF('PV Adoption'!N$5*(1/(1-'General Inputs'!$C$10))*$J2936*1000*$I2936 &lt;= ABS(($F2936-$E2936)*(1+$J8)^(R$490-$K$490)),'PV Adoption'!N$5*(1/(1-'General Inputs'!$C$10))*$J2936*1000*$I2936,ABS(($F2936-$E2936)*(1+$J8)^(R$490-$K$490)))</f>
        <v>0</v>
      </c>
      <c r="S2936" s="357">
        <f>IF('PV Adoption'!O$5*(1/(1-'General Inputs'!$C$10))*$J2936*1000*$I2936 &lt;= ABS(($F2936-$E2936)*(1+$J8)^(S$490-$K$490)),'PV Adoption'!O$5*(1/(1-'General Inputs'!$C$10))*$J2936*1000*$I2936,ABS(($F2936-$E2936)*(1+$J8)^(S$490-$K$490)))</f>
        <v>0</v>
      </c>
      <c r="T2936" s="357">
        <f>IF('PV Adoption'!P$5*(1/(1-'General Inputs'!$C$10))*$J2936*1000*$I2936 &lt;= ABS(($F2936-$E2936)*(1+$J8)^(T$490-$K$490)),'PV Adoption'!P$5*(1/(1-'General Inputs'!$C$10))*$J2936*1000*$I2936,ABS(($F2936-$E2936)*(1+$J8)^(T$490-$K$490)))</f>
        <v>0</v>
      </c>
      <c r="U2936" s="357">
        <f>IF('PV Adoption'!Q$5*(1/(1-'General Inputs'!$C$10))*$J2936*1000*$I2936 &lt;= ABS(($F2936-$E2936)*(1+$J8)^(U$490-$K$490)),'PV Adoption'!Q$5*(1/(1-'General Inputs'!$C$10))*$J2936*1000*$I2936,ABS(($F2936-$E2936)*(1+$J8)^(U$490-$K$490)))</f>
        <v>0</v>
      </c>
      <c r="V2936" s="357">
        <f>IF('PV Adoption'!R$5*(1/(1-'General Inputs'!$C$10))*$J2936*1000*$I2936 &lt;= ABS(($F2936-$E2936)*(1+$J8)^(V$490-$K$490)),'PV Adoption'!R$5*(1/(1-'General Inputs'!$C$10))*$J2936*1000*$I2936,ABS(($F2936-$E2936)*(1+$J8)^(V$490-$K$490)))</f>
        <v>0</v>
      </c>
      <c r="W2936" s="357">
        <f>IF('PV Adoption'!S$5*(1/(1-'General Inputs'!$C$10))*$J2936*1000*$I2936 &lt;= ABS(($F2936-$E2936)*(1+$J8)^(W$490-$K$490)),'PV Adoption'!S$5*(1/(1-'General Inputs'!$C$10))*$J2936*1000*$I2936,ABS(($F2936-$E2936)*(1+$J8)^(W$490-$K$490)))</f>
        <v>0</v>
      </c>
      <c r="X2936" s="357">
        <f>IF('PV Adoption'!T$5*(1/(1-'General Inputs'!$C$10))*$J2936*1000*$I2936 &lt;= ABS(($F2936-$E2936)*(1+$J8)^(X$490-$K$490)),'PV Adoption'!T$5*(1/(1-'General Inputs'!$C$10))*$J2936*1000*$I2936,ABS(($F2936-$E2936)*(1+$J8)^(X$490-$K$490)))</f>
        <v>0</v>
      </c>
      <c r="Y2936" s="357">
        <f>IF('PV Adoption'!U$5*(1/(1-'General Inputs'!$C$10))*$J2936*1000*$I2936 &lt;= ABS(($F2936-$E2936)*(1+$J8)^(Y$490-$K$490)),'PV Adoption'!U$5*(1/(1-'General Inputs'!$C$10))*$J2936*1000*$I2936,ABS(($F2936-$E2936)*(1+$J8)^(Y$490-$K$490)))</f>
        <v>0</v>
      </c>
      <c r="Z2936" s="357">
        <f>IF('PV Adoption'!V$5*(1/(1-'General Inputs'!$C$10))*$J2936*1000*$I2936 &lt;= ABS(($F2936-$E2936)*(1+$J8)^(Z$490-$K$490)),'PV Adoption'!V$5*(1/(1-'General Inputs'!$C$10))*$J2936*1000*$I2936,ABS(($F2936-$E2936)*(1+$J8)^(Z$490-$K$490)))</f>
        <v>0</v>
      </c>
      <c r="AA2936" s="357">
        <f>IF('PV Adoption'!W$5*(1/(1-'General Inputs'!$C$10))*$J2936*1000*$I2936 &lt;= ABS(($F2936-$E2936)*(1+$J8)^(AA$490-$K$490)),'PV Adoption'!W$5*(1/(1-'General Inputs'!$C$10))*$J2936*1000*$I2936,ABS(($F2936-$E2936)*(1+$J8)^(AA$490-$K$490)))</f>
        <v>0</v>
      </c>
      <c r="AB2936" s="357">
        <f>IF('PV Adoption'!X$5*(1/(1-'General Inputs'!$C$10))*$J2936*1000*$I2936 &lt;= ABS(($F2936-$E2936)*(1+$J8)^(AB$490-$K$490)),'PV Adoption'!X$5*(1/(1-'General Inputs'!$C$10))*$J2936*1000*$I2936,ABS(($F2936-$E2936)*(1+$J8)^(AB$490-$K$490)))</f>
        <v>0</v>
      </c>
      <c r="AC2936" s="357">
        <f>IF('PV Adoption'!Y$5*(1/(1-'General Inputs'!$C$10))*$J2936*1000*$I2936 &lt;= ABS(($F2936-$E2936)*(1+$J8)^(AC$490-$K$490)),'PV Adoption'!Y$5*(1/(1-'General Inputs'!$C$10))*$J2936*1000*$I2936,ABS(($F2936-$E2936)*(1+$J8)^(AC$490-$K$490)))</f>
        <v>0</v>
      </c>
      <c r="AD2936" s="357">
        <f>IF('PV Adoption'!Z$5*(1/(1-'General Inputs'!$C$10))*$J2936*1000*$I2936 &lt;= ABS(($F2936-$E2936)*(1+$J8)^(AD$490-$K$490)),'PV Adoption'!Z$5*(1/(1-'General Inputs'!$C$10))*$J2936*1000*$I2936,ABS(($F2936-$E2936)*(1+$J8)^(AD$490-$K$490)))</f>
        <v>0</v>
      </c>
      <c r="AE2936" s="357">
        <f>IF('PV Adoption'!AA$5*(1/(1-'General Inputs'!$C$10))*$J2936*1000*$I2936 &lt;= ABS(($F2936-$E2936)*(1+$J8)^(AE$490-$K$490)),'PV Adoption'!AA$5*(1/(1-'General Inputs'!$C$10))*$J2936*1000*$I2936,ABS(($F2936-$E2936)*(1+$J8)^(AE$490-$K$490)))</f>
        <v>0</v>
      </c>
      <c r="AF2936" s="357">
        <f>IF('PV Adoption'!AB$5*(1/(1-'General Inputs'!$C$10))*$J2936*1000*$I2936 &lt;= ABS(($F2936-$E2936)*(1+$J8)^(AF$490-$K$490)),'PV Adoption'!AB$5*(1/(1-'General Inputs'!$C$10))*$J2936*1000*$I2936,ABS(($F2936-$E2936)*(1+$J8)^(AF$490-$K$490)))</f>
        <v>0</v>
      </c>
      <c r="AG2936" s="357">
        <f>IF('PV Adoption'!AC$5*(1/(1-'General Inputs'!$C$10))*$J2936*1000*$I2936 &lt;= ABS(($F2936-$E2936)*(1+$J8)^(AG$490-$K$490)),'PV Adoption'!AC$5*(1/(1-'General Inputs'!$C$10))*$J2936*1000*$I2936,ABS(($F2936-$E2936)*(1+$J8)^(AG$490-$K$490)))</f>
        <v>0</v>
      </c>
      <c r="AH2936" s="357">
        <f>IF('PV Adoption'!AD$5*(1/(1-'General Inputs'!$C$10))*$J2936*1000*$I2936 &lt;= ABS(($F2936-$E2936)*(1+$J8)^(AH$490-$K$490)),'PV Adoption'!AD$5*(1/(1-'General Inputs'!$C$10))*$J2936*1000*$I2936,ABS(($F2936-$E2936)*(1+$J8)^(AH$490-$K$490)))</f>
        <v>0</v>
      </c>
      <c r="AI2936" s="357">
        <f>IF('PV Adoption'!AE$5*(1/(1-'General Inputs'!$C$10))*$J2936*1000*$I2936 &lt;= ABS(($F2936-$E2936)*(1+$J8)^(AI$490-$K$490)),'PV Adoption'!AE$5*(1/(1-'General Inputs'!$C$10))*$J2936*1000*$I2936,ABS(($F2936-$E2936)*(1+$J8)^(AI$490-$K$490)))</f>
        <v>0</v>
      </c>
      <c r="AJ2936" s="357">
        <f>IF('PV Adoption'!AF$5*(1/(1-'General Inputs'!$C$10))*$J2936*1000*$I2936 &lt;= ABS(($F2936-$E2936)*(1+$J8)^(AJ$490-$K$490)),'PV Adoption'!AF$5*(1/(1-'General Inputs'!$C$10))*$J2936*1000*$I2936,ABS(($F2936-$E2936)*(1+$J8)^(AJ$490-$K$490)))</f>
        <v>0</v>
      </c>
      <c r="AK2936" s="357">
        <v>134.16268490129778</v>
      </c>
      <c r="AL2936" s="357">
        <v>136.50256141782262</v>
      </c>
      <c r="AM2936" s="357">
        <v>138.9802934797315</v>
      </c>
    </row>
    <row r="2937" spans="1:39" x14ac:dyDescent="0.25">
      <c r="A2937" s="353" t="s">
        <v>495</v>
      </c>
      <c r="B2937" s="353" t="s">
        <v>495</v>
      </c>
      <c r="C2937" s="441">
        <f t="shared" ref="C2937:H2937" si="2385">C9</f>
        <v>750</v>
      </c>
      <c r="D2937" s="441"/>
      <c r="E2937" s="441"/>
      <c r="F2937" s="441"/>
      <c r="G2937" s="441"/>
      <c r="H2937" s="441">
        <f t="shared" si="2385"/>
        <v>0</v>
      </c>
      <c r="I2937" s="470">
        <f>IFERROR(VLOOKUP(B2937,Coincidence!$B$2:$E$242,4,FALSE)*IF(G2937="Winter",'General Inputs'!$C$25,'General Inputs'!$C$24),IF(G2937="Winter",'General Inputs'!$C$25,'General Inputs'!$C$24))</f>
        <v>0.52140604400000001</v>
      </c>
      <c r="J2937" s="466">
        <f>'Nameplate by Substation'!H9</f>
        <v>1.8473283558927489E-4</v>
      </c>
      <c r="K2937" s="357">
        <f>IF('PV Adoption'!G$5*(1/(1-'General Inputs'!$C$10))*$J2937*1000*$I2937 &lt;= ABS(($F2937-$E2937)*(1+$J9)^(K$490-$K$490)),'PV Adoption'!G$5*(1/(1-'General Inputs'!$C$10))*$J2937*1000*$I2937,ABS(($F2937-$E2937)*(1+$J9)^(K$490-$K$490)))</f>
        <v>0</v>
      </c>
      <c r="L2937" s="357">
        <f>IF('PV Adoption'!H$5*(1/(1-'General Inputs'!$C$10))*$J2937*1000*$I2937 &lt;= ABS(($F2937-$E2937)*(1+$J9)^(L$490-$K$490)),'PV Adoption'!H$5*(1/(1-'General Inputs'!$C$10))*$J2937*1000*$I2937,ABS(($F2937-$E2937)*(1+$J9)^(L$490-$K$490)))</f>
        <v>0</v>
      </c>
      <c r="M2937" s="357">
        <f>IF('PV Adoption'!I$5*(1/(1-'General Inputs'!$C$10))*$J2937*1000*$I2937 &lt;= ABS(($F2937-$E2937)*(1+$J9)^(M$490-$K$490)),'PV Adoption'!I$5*(1/(1-'General Inputs'!$C$10))*$J2937*1000*$I2937,ABS(($F2937-$E2937)*(1+$J9)^(M$490-$K$490)))</f>
        <v>0</v>
      </c>
      <c r="N2937" s="357">
        <f>IF('PV Adoption'!J$5*(1/(1-'General Inputs'!$C$10))*$J2937*1000*$I2937 &lt;= ABS(($F2937-$E2937)*(1+$J9)^(N$490-$K$490)),'PV Adoption'!J$5*(1/(1-'General Inputs'!$C$10))*$J2937*1000*$I2937,ABS(($F2937-$E2937)*(1+$J9)^(N$490-$K$490)))</f>
        <v>0</v>
      </c>
      <c r="O2937" s="357">
        <f>IF('PV Adoption'!K$5*(1/(1-'General Inputs'!$C$10))*$J2937*1000*$I2937 &lt;= ABS(($F2937-$E2937)*(1+$J9)^(O$490-$K$490)),'PV Adoption'!K$5*(1/(1-'General Inputs'!$C$10))*$J2937*1000*$I2937,ABS(($F2937-$E2937)*(1+$J9)^(O$490-$K$490)))</f>
        <v>0</v>
      </c>
      <c r="P2937" s="357">
        <f>IF('PV Adoption'!L$5*(1/(1-'General Inputs'!$C$10))*$J2937*1000*$I2937 &lt;= ABS(($F2937-$E2937)*(1+$J9)^(P$490-$K$490)),'PV Adoption'!L$5*(1/(1-'General Inputs'!$C$10))*$J2937*1000*$I2937,ABS(($F2937-$E2937)*(1+$J9)^(P$490-$K$490)))</f>
        <v>0</v>
      </c>
      <c r="Q2937" s="357">
        <f>IF('PV Adoption'!M$5*(1/(1-'General Inputs'!$C$10))*$J2937*1000*$I2937 &lt;= ABS(($F2937-$E2937)*(1+$J9)^(Q$490-$K$490)),'PV Adoption'!M$5*(1/(1-'General Inputs'!$C$10))*$J2937*1000*$I2937,ABS(($F2937-$E2937)*(1+$J9)^(Q$490-$K$490)))</f>
        <v>0</v>
      </c>
      <c r="R2937" s="357">
        <f>IF('PV Adoption'!N$5*(1/(1-'General Inputs'!$C$10))*$J2937*1000*$I2937 &lt;= ABS(($F2937-$E2937)*(1+$J9)^(R$490-$K$490)),'PV Adoption'!N$5*(1/(1-'General Inputs'!$C$10))*$J2937*1000*$I2937,ABS(($F2937-$E2937)*(1+$J9)^(R$490-$K$490)))</f>
        <v>0</v>
      </c>
      <c r="S2937" s="357">
        <f>IF('PV Adoption'!O$5*(1/(1-'General Inputs'!$C$10))*$J2937*1000*$I2937 &lt;= ABS(($F2937-$E2937)*(1+$J9)^(S$490-$K$490)),'PV Adoption'!O$5*(1/(1-'General Inputs'!$C$10))*$J2937*1000*$I2937,ABS(($F2937-$E2937)*(1+$J9)^(S$490-$K$490)))</f>
        <v>0</v>
      </c>
      <c r="T2937" s="357">
        <f>IF('PV Adoption'!P$5*(1/(1-'General Inputs'!$C$10))*$J2937*1000*$I2937 &lt;= ABS(($F2937-$E2937)*(1+$J9)^(T$490-$K$490)),'PV Adoption'!P$5*(1/(1-'General Inputs'!$C$10))*$J2937*1000*$I2937,ABS(($F2937-$E2937)*(1+$J9)^(T$490-$K$490)))</f>
        <v>0</v>
      </c>
      <c r="U2937" s="357">
        <f>IF('PV Adoption'!Q$5*(1/(1-'General Inputs'!$C$10))*$J2937*1000*$I2937 &lt;= ABS(($F2937-$E2937)*(1+$J9)^(U$490-$K$490)),'PV Adoption'!Q$5*(1/(1-'General Inputs'!$C$10))*$J2937*1000*$I2937,ABS(($F2937-$E2937)*(1+$J9)^(U$490-$K$490)))</f>
        <v>0</v>
      </c>
      <c r="V2937" s="357">
        <f>IF('PV Adoption'!R$5*(1/(1-'General Inputs'!$C$10))*$J2937*1000*$I2937 &lt;= ABS(($F2937-$E2937)*(1+$J9)^(V$490-$K$490)),'PV Adoption'!R$5*(1/(1-'General Inputs'!$C$10))*$J2937*1000*$I2937,ABS(($F2937-$E2937)*(1+$J9)^(V$490-$K$490)))</f>
        <v>0</v>
      </c>
      <c r="W2937" s="357">
        <f>IF('PV Adoption'!S$5*(1/(1-'General Inputs'!$C$10))*$J2937*1000*$I2937 &lt;= ABS(($F2937-$E2937)*(1+$J9)^(W$490-$K$490)),'PV Adoption'!S$5*(1/(1-'General Inputs'!$C$10))*$J2937*1000*$I2937,ABS(($F2937-$E2937)*(1+$J9)^(W$490-$K$490)))</f>
        <v>0</v>
      </c>
      <c r="X2937" s="357">
        <f>IF('PV Adoption'!T$5*(1/(1-'General Inputs'!$C$10))*$J2937*1000*$I2937 &lt;= ABS(($F2937-$E2937)*(1+$J9)^(X$490-$K$490)),'PV Adoption'!T$5*(1/(1-'General Inputs'!$C$10))*$J2937*1000*$I2937,ABS(($F2937-$E2937)*(1+$J9)^(X$490-$K$490)))</f>
        <v>0</v>
      </c>
      <c r="Y2937" s="357">
        <f>IF('PV Adoption'!U$5*(1/(1-'General Inputs'!$C$10))*$J2937*1000*$I2937 &lt;= ABS(($F2937-$E2937)*(1+$J9)^(Y$490-$K$490)),'PV Adoption'!U$5*(1/(1-'General Inputs'!$C$10))*$J2937*1000*$I2937,ABS(($F2937-$E2937)*(1+$J9)^(Y$490-$K$490)))</f>
        <v>0</v>
      </c>
      <c r="Z2937" s="357">
        <f>IF('PV Adoption'!V$5*(1/(1-'General Inputs'!$C$10))*$J2937*1000*$I2937 &lt;= ABS(($F2937-$E2937)*(1+$J9)^(Z$490-$K$490)),'PV Adoption'!V$5*(1/(1-'General Inputs'!$C$10))*$J2937*1000*$I2937,ABS(($F2937-$E2937)*(1+$J9)^(Z$490-$K$490)))</f>
        <v>0</v>
      </c>
      <c r="AA2937" s="357">
        <f>IF('PV Adoption'!W$5*(1/(1-'General Inputs'!$C$10))*$J2937*1000*$I2937 &lt;= ABS(($F2937-$E2937)*(1+$J9)^(AA$490-$K$490)),'PV Adoption'!W$5*(1/(1-'General Inputs'!$C$10))*$J2937*1000*$I2937,ABS(($F2937-$E2937)*(1+$J9)^(AA$490-$K$490)))</f>
        <v>0</v>
      </c>
      <c r="AB2937" s="357">
        <f>IF('PV Adoption'!X$5*(1/(1-'General Inputs'!$C$10))*$J2937*1000*$I2937 &lt;= ABS(($F2937-$E2937)*(1+$J9)^(AB$490-$K$490)),'PV Adoption'!X$5*(1/(1-'General Inputs'!$C$10))*$J2937*1000*$I2937,ABS(($F2937-$E2937)*(1+$J9)^(AB$490-$K$490)))</f>
        <v>0</v>
      </c>
      <c r="AC2937" s="357">
        <f>IF('PV Adoption'!Y$5*(1/(1-'General Inputs'!$C$10))*$J2937*1000*$I2937 &lt;= ABS(($F2937-$E2937)*(1+$J9)^(AC$490-$K$490)),'PV Adoption'!Y$5*(1/(1-'General Inputs'!$C$10))*$J2937*1000*$I2937,ABS(($F2937-$E2937)*(1+$J9)^(AC$490-$K$490)))</f>
        <v>0</v>
      </c>
      <c r="AD2937" s="357">
        <f>IF('PV Adoption'!Z$5*(1/(1-'General Inputs'!$C$10))*$J2937*1000*$I2937 &lt;= ABS(($F2937-$E2937)*(1+$J9)^(AD$490-$K$490)),'PV Adoption'!Z$5*(1/(1-'General Inputs'!$C$10))*$J2937*1000*$I2937,ABS(($F2937-$E2937)*(1+$J9)^(AD$490-$K$490)))</f>
        <v>0</v>
      </c>
      <c r="AE2937" s="357">
        <f>IF('PV Adoption'!AA$5*(1/(1-'General Inputs'!$C$10))*$J2937*1000*$I2937 &lt;= ABS(($F2937-$E2937)*(1+$J9)^(AE$490-$K$490)),'PV Adoption'!AA$5*(1/(1-'General Inputs'!$C$10))*$J2937*1000*$I2937,ABS(($F2937-$E2937)*(1+$J9)^(AE$490-$K$490)))</f>
        <v>0</v>
      </c>
      <c r="AF2937" s="357">
        <f>IF('PV Adoption'!AB$5*(1/(1-'General Inputs'!$C$10))*$J2937*1000*$I2937 &lt;= ABS(($F2937-$E2937)*(1+$J9)^(AF$490-$K$490)),'PV Adoption'!AB$5*(1/(1-'General Inputs'!$C$10))*$J2937*1000*$I2937,ABS(($F2937-$E2937)*(1+$J9)^(AF$490-$K$490)))</f>
        <v>0</v>
      </c>
      <c r="AG2937" s="357">
        <f>IF('PV Adoption'!AC$5*(1/(1-'General Inputs'!$C$10))*$J2937*1000*$I2937 &lt;= ABS(($F2937-$E2937)*(1+$J9)^(AG$490-$K$490)),'PV Adoption'!AC$5*(1/(1-'General Inputs'!$C$10))*$J2937*1000*$I2937,ABS(($F2937-$E2937)*(1+$J9)^(AG$490-$K$490)))</f>
        <v>0</v>
      </c>
      <c r="AH2937" s="357">
        <f>IF('PV Adoption'!AD$5*(1/(1-'General Inputs'!$C$10))*$J2937*1000*$I2937 &lt;= ABS(($F2937-$E2937)*(1+$J9)^(AH$490-$K$490)),'PV Adoption'!AD$5*(1/(1-'General Inputs'!$C$10))*$J2937*1000*$I2937,ABS(($F2937-$E2937)*(1+$J9)^(AH$490-$K$490)))</f>
        <v>0</v>
      </c>
      <c r="AI2937" s="357">
        <f>IF('PV Adoption'!AE$5*(1/(1-'General Inputs'!$C$10))*$J2937*1000*$I2937 &lt;= ABS(($F2937-$E2937)*(1+$J9)^(AI$490-$K$490)),'PV Adoption'!AE$5*(1/(1-'General Inputs'!$C$10))*$J2937*1000*$I2937,ABS(($F2937-$E2937)*(1+$J9)^(AI$490-$K$490)))</f>
        <v>0</v>
      </c>
      <c r="AJ2937" s="357">
        <f>IF('PV Adoption'!AF$5*(1/(1-'General Inputs'!$C$10))*$J2937*1000*$I2937 &lt;= ABS(($F2937-$E2937)*(1+$J9)^(AJ$490-$K$490)),'PV Adoption'!AF$5*(1/(1-'General Inputs'!$C$10))*$J2937*1000*$I2937,ABS(($F2937-$E2937)*(1+$J9)^(AJ$490-$K$490)))</f>
        <v>0</v>
      </c>
      <c r="AK2937" s="357">
        <v>36.581167763991878</v>
      </c>
      <c r="AL2937" s="357">
        <v>37.219164949729418</v>
      </c>
      <c r="AM2937" s="357">
        <v>37.894750208757216</v>
      </c>
    </row>
    <row r="2938" spans="1:39" x14ac:dyDescent="0.25">
      <c r="A2938" s="353" t="s">
        <v>344</v>
      </c>
      <c r="B2938" s="353" t="s">
        <v>344</v>
      </c>
      <c r="C2938" s="441">
        <f t="shared" ref="C2938:H2938" si="2386">C10</f>
        <v>750</v>
      </c>
      <c r="D2938" s="441"/>
      <c r="E2938" s="441"/>
      <c r="F2938" s="441"/>
      <c r="G2938" s="441"/>
      <c r="H2938" s="441">
        <f t="shared" si="2386"/>
        <v>0</v>
      </c>
      <c r="I2938" s="470">
        <f>IFERROR(VLOOKUP(B2938,Coincidence!$B$2:$E$242,4,FALSE)*IF(G2938="Winter",'General Inputs'!$C$25,'General Inputs'!$C$24),IF(G2938="Winter",'General Inputs'!$C$25,'General Inputs'!$C$24))</f>
        <v>0.52140604400000001</v>
      </c>
      <c r="J2938" s="466">
        <f>'Nameplate by Substation'!H10</f>
        <v>4.3582513482037273E-4</v>
      </c>
      <c r="K2938" s="357">
        <f>IF('PV Adoption'!G$5*(1/(1-'General Inputs'!$C$10))*$J2938*1000*$I2938 &lt;= ABS(($F2938-$E2938)*(1+$J10)^(K$490-$K$490)),'PV Adoption'!G$5*(1/(1-'General Inputs'!$C$10))*$J2938*1000*$I2938,ABS(($F2938-$E2938)*(1+$J10)^(K$490-$K$490)))</f>
        <v>0</v>
      </c>
      <c r="L2938" s="357">
        <f>IF('PV Adoption'!H$5*(1/(1-'General Inputs'!$C$10))*$J2938*1000*$I2938 &lt;= ABS(($F2938-$E2938)*(1+$J10)^(L$490-$K$490)),'PV Adoption'!H$5*(1/(1-'General Inputs'!$C$10))*$J2938*1000*$I2938,ABS(($F2938-$E2938)*(1+$J10)^(L$490-$K$490)))</f>
        <v>0</v>
      </c>
      <c r="M2938" s="357">
        <f>IF('PV Adoption'!I$5*(1/(1-'General Inputs'!$C$10))*$J2938*1000*$I2938 &lt;= ABS(($F2938-$E2938)*(1+$J10)^(M$490-$K$490)),'PV Adoption'!I$5*(1/(1-'General Inputs'!$C$10))*$J2938*1000*$I2938,ABS(($F2938-$E2938)*(1+$J10)^(M$490-$K$490)))</f>
        <v>0</v>
      </c>
      <c r="N2938" s="357">
        <f>IF('PV Adoption'!J$5*(1/(1-'General Inputs'!$C$10))*$J2938*1000*$I2938 &lt;= ABS(($F2938-$E2938)*(1+$J10)^(N$490-$K$490)),'PV Adoption'!J$5*(1/(1-'General Inputs'!$C$10))*$J2938*1000*$I2938,ABS(($F2938-$E2938)*(1+$J10)^(N$490-$K$490)))</f>
        <v>0</v>
      </c>
      <c r="O2938" s="357">
        <f>IF('PV Adoption'!K$5*(1/(1-'General Inputs'!$C$10))*$J2938*1000*$I2938 &lt;= ABS(($F2938-$E2938)*(1+$J10)^(O$490-$K$490)),'PV Adoption'!K$5*(1/(1-'General Inputs'!$C$10))*$J2938*1000*$I2938,ABS(($F2938-$E2938)*(1+$J10)^(O$490-$K$490)))</f>
        <v>0</v>
      </c>
      <c r="P2938" s="357">
        <f>IF('PV Adoption'!L$5*(1/(1-'General Inputs'!$C$10))*$J2938*1000*$I2938 &lt;= ABS(($F2938-$E2938)*(1+$J10)^(P$490-$K$490)),'PV Adoption'!L$5*(1/(1-'General Inputs'!$C$10))*$J2938*1000*$I2938,ABS(($F2938-$E2938)*(1+$J10)^(P$490-$K$490)))</f>
        <v>0</v>
      </c>
      <c r="Q2938" s="357">
        <f>IF('PV Adoption'!M$5*(1/(1-'General Inputs'!$C$10))*$J2938*1000*$I2938 &lt;= ABS(($F2938-$E2938)*(1+$J10)^(Q$490-$K$490)),'PV Adoption'!M$5*(1/(1-'General Inputs'!$C$10))*$J2938*1000*$I2938,ABS(($F2938-$E2938)*(1+$J10)^(Q$490-$K$490)))</f>
        <v>0</v>
      </c>
      <c r="R2938" s="357">
        <f>IF('PV Adoption'!N$5*(1/(1-'General Inputs'!$C$10))*$J2938*1000*$I2938 &lt;= ABS(($F2938-$E2938)*(1+$J10)^(R$490-$K$490)),'PV Adoption'!N$5*(1/(1-'General Inputs'!$C$10))*$J2938*1000*$I2938,ABS(($F2938-$E2938)*(1+$J10)^(R$490-$K$490)))</f>
        <v>0</v>
      </c>
      <c r="S2938" s="357">
        <f>IF('PV Adoption'!O$5*(1/(1-'General Inputs'!$C$10))*$J2938*1000*$I2938 &lt;= ABS(($F2938-$E2938)*(1+$J10)^(S$490-$K$490)),'PV Adoption'!O$5*(1/(1-'General Inputs'!$C$10))*$J2938*1000*$I2938,ABS(($F2938-$E2938)*(1+$J10)^(S$490-$K$490)))</f>
        <v>0</v>
      </c>
      <c r="T2938" s="357">
        <f>IF('PV Adoption'!P$5*(1/(1-'General Inputs'!$C$10))*$J2938*1000*$I2938 &lt;= ABS(($F2938-$E2938)*(1+$J10)^(T$490-$K$490)),'PV Adoption'!P$5*(1/(1-'General Inputs'!$C$10))*$J2938*1000*$I2938,ABS(($F2938-$E2938)*(1+$J10)^(T$490-$K$490)))</f>
        <v>0</v>
      </c>
      <c r="U2938" s="357">
        <f>IF('PV Adoption'!Q$5*(1/(1-'General Inputs'!$C$10))*$J2938*1000*$I2938 &lt;= ABS(($F2938-$E2938)*(1+$J10)^(U$490-$K$490)),'PV Adoption'!Q$5*(1/(1-'General Inputs'!$C$10))*$J2938*1000*$I2938,ABS(($F2938-$E2938)*(1+$J10)^(U$490-$K$490)))</f>
        <v>0</v>
      </c>
      <c r="V2938" s="357">
        <f>IF('PV Adoption'!R$5*(1/(1-'General Inputs'!$C$10))*$J2938*1000*$I2938 &lt;= ABS(($F2938-$E2938)*(1+$J10)^(V$490-$K$490)),'PV Adoption'!R$5*(1/(1-'General Inputs'!$C$10))*$J2938*1000*$I2938,ABS(($F2938-$E2938)*(1+$J10)^(V$490-$K$490)))</f>
        <v>0</v>
      </c>
      <c r="W2938" s="357">
        <f>IF('PV Adoption'!S$5*(1/(1-'General Inputs'!$C$10))*$J2938*1000*$I2938 &lt;= ABS(($F2938-$E2938)*(1+$J10)^(W$490-$K$490)),'PV Adoption'!S$5*(1/(1-'General Inputs'!$C$10))*$J2938*1000*$I2938,ABS(($F2938-$E2938)*(1+$J10)^(W$490-$K$490)))</f>
        <v>0</v>
      </c>
      <c r="X2938" s="357">
        <f>IF('PV Adoption'!T$5*(1/(1-'General Inputs'!$C$10))*$J2938*1000*$I2938 &lt;= ABS(($F2938-$E2938)*(1+$J10)^(X$490-$K$490)),'PV Adoption'!T$5*(1/(1-'General Inputs'!$C$10))*$J2938*1000*$I2938,ABS(($F2938-$E2938)*(1+$J10)^(X$490-$K$490)))</f>
        <v>0</v>
      </c>
      <c r="Y2938" s="357">
        <f>IF('PV Adoption'!U$5*(1/(1-'General Inputs'!$C$10))*$J2938*1000*$I2938 &lt;= ABS(($F2938-$E2938)*(1+$J10)^(Y$490-$K$490)),'PV Adoption'!U$5*(1/(1-'General Inputs'!$C$10))*$J2938*1000*$I2938,ABS(($F2938-$E2938)*(1+$J10)^(Y$490-$K$490)))</f>
        <v>0</v>
      </c>
      <c r="Z2938" s="357">
        <f>IF('PV Adoption'!V$5*(1/(1-'General Inputs'!$C$10))*$J2938*1000*$I2938 &lt;= ABS(($F2938-$E2938)*(1+$J10)^(Z$490-$K$490)),'PV Adoption'!V$5*(1/(1-'General Inputs'!$C$10))*$J2938*1000*$I2938,ABS(($F2938-$E2938)*(1+$J10)^(Z$490-$K$490)))</f>
        <v>0</v>
      </c>
      <c r="AA2938" s="357">
        <f>IF('PV Adoption'!W$5*(1/(1-'General Inputs'!$C$10))*$J2938*1000*$I2938 &lt;= ABS(($F2938-$E2938)*(1+$J10)^(AA$490-$K$490)),'PV Adoption'!W$5*(1/(1-'General Inputs'!$C$10))*$J2938*1000*$I2938,ABS(($F2938-$E2938)*(1+$J10)^(AA$490-$K$490)))</f>
        <v>0</v>
      </c>
      <c r="AB2938" s="357">
        <f>IF('PV Adoption'!X$5*(1/(1-'General Inputs'!$C$10))*$J2938*1000*$I2938 &lt;= ABS(($F2938-$E2938)*(1+$J10)^(AB$490-$K$490)),'PV Adoption'!X$5*(1/(1-'General Inputs'!$C$10))*$J2938*1000*$I2938,ABS(($F2938-$E2938)*(1+$J10)^(AB$490-$K$490)))</f>
        <v>0</v>
      </c>
      <c r="AC2938" s="357">
        <f>IF('PV Adoption'!Y$5*(1/(1-'General Inputs'!$C$10))*$J2938*1000*$I2938 &lt;= ABS(($F2938-$E2938)*(1+$J10)^(AC$490-$K$490)),'PV Adoption'!Y$5*(1/(1-'General Inputs'!$C$10))*$J2938*1000*$I2938,ABS(($F2938-$E2938)*(1+$J10)^(AC$490-$K$490)))</f>
        <v>0</v>
      </c>
      <c r="AD2938" s="357">
        <f>IF('PV Adoption'!Z$5*(1/(1-'General Inputs'!$C$10))*$J2938*1000*$I2938 &lt;= ABS(($F2938-$E2938)*(1+$J10)^(AD$490-$K$490)),'PV Adoption'!Z$5*(1/(1-'General Inputs'!$C$10))*$J2938*1000*$I2938,ABS(($F2938-$E2938)*(1+$J10)^(AD$490-$K$490)))</f>
        <v>0</v>
      </c>
      <c r="AE2938" s="357">
        <f>IF('PV Adoption'!AA$5*(1/(1-'General Inputs'!$C$10))*$J2938*1000*$I2938 &lt;= ABS(($F2938-$E2938)*(1+$J10)^(AE$490-$K$490)),'PV Adoption'!AA$5*(1/(1-'General Inputs'!$C$10))*$J2938*1000*$I2938,ABS(($F2938-$E2938)*(1+$J10)^(AE$490-$K$490)))</f>
        <v>0</v>
      </c>
      <c r="AF2938" s="357">
        <f>IF('PV Adoption'!AB$5*(1/(1-'General Inputs'!$C$10))*$J2938*1000*$I2938 &lt;= ABS(($F2938-$E2938)*(1+$J10)^(AF$490-$K$490)),'PV Adoption'!AB$5*(1/(1-'General Inputs'!$C$10))*$J2938*1000*$I2938,ABS(($F2938-$E2938)*(1+$J10)^(AF$490-$K$490)))</f>
        <v>0</v>
      </c>
      <c r="AG2938" s="357">
        <f>IF('PV Adoption'!AC$5*(1/(1-'General Inputs'!$C$10))*$J2938*1000*$I2938 &lt;= ABS(($F2938-$E2938)*(1+$J10)^(AG$490-$K$490)),'PV Adoption'!AC$5*(1/(1-'General Inputs'!$C$10))*$J2938*1000*$I2938,ABS(($F2938-$E2938)*(1+$J10)^(AG$490-$K$490)))</f>
        <v>0</v>
      </c>
      <c r="AH2938" s="357">
        <f>IF('PV Adoption'!AD$5*(1/(1-'General Inputs'!$C$10))*$J2938*1000*$I2938 &lt;= ABS(($F2938-$E2938)*(1+$J10)^(AH$490-$K$490)),'PV Adoption'!AD$5*(1/(1-'General Inputs'!$C$10))*$J2938*1000*$I2938,ABS(($F2938-$E2938)*(1+$J10)^(AH$490-$K$490)))</f>
        <v>0</v>
      </c>
      <c r="AI2938" s="357">
        <f>IF('PV Adoption'!AE$5*(1/(1-'General Inputs'!$C$10))*$J2938*1000*$I2938 &lt;= ABS(($F2938-$E2938)*(1+$J10)^(AI$490-$K$490)),'PV Adoption'!AE$5*(1/(1-'General Inputs'!$C$10))*$J2938*1000*$I2938,ABS(($F2938-$E2938)*(1+$J10)^(AI$490-$K$490)))</f>
        <v>0</v>
      </c>
      <c r="AJ2938" s="357">
        <f>IF('PV Adoption'!AF$5*(1/(1-'General Inputs'!$C$10))*$J2938*1000*$I2938 &lt;= ABS(($F2938-$E2938)*(1+$J10)^(AJ$490-$K$490)),'PV Adoption'!AF$5*(1/(1-'General Inputs'!$C$10))*$J2938*1000*$I2938,ABS(($F2938-$E2938)*(1+$J10)^(AJ$490-$K$490)))</f>
        <v>0</v>
      </c>
      <c r="AK2938" s="357">
        <v>53.662315735991669</v>
      </c>
      <c r="AL2938" s="357">
        <v>53.936616682366392</v>
      </c>
      <c r="AM2938" s="357">
        <v>54.21231974879781</v>
      </c>
    </row>
    <row r="2939" spans="1:39" x14ac:dyDescent="0.25">
      <c r="A2939" s="353" t="s">
        <v>223</v>
      </c>
      <c r="B2939" s="353" t="s">
        <v>307</v>
      </c>
      <c r="C2939" s="441">
        <f t="shared" ref="C2939:H2939" si="2387">C11</f>
        <v>20000</v>
      </c>
      <c r="D2939" s="441"/>
      <c r="E2939" s="441"/>
      <c r="F2939" s="441"/>
      <c r="G2939" s="441"/>
      <c r="H2939" s="441">
        <f t="shared" si="2387"/>
        <v>0</v>
      </c>
      <c r="I2939" s="470">
        <f>IFERROR(VLOOKUP(B2939,Coincidence!$B$2:$E$242,4,FALSE)*IF(G2939="Winter",'General Inputs'!$C$25,'General Inputs'!$C$24),IF(G2939="Winter",'General Inputs'!$C$25,'General Inputs'!$C$24))</f>
        <v>0.52140604400000001</v>
      </c>
      <c r="J2939" s="466">
        <f>'Nameplate by Substation'!H11</f>
        <v>1.5439030270064056E-2</v>
      </c>
      <c r="K2939" s="357">
        <f>IF('PV Adoption'!G$5*(1/(1-'General Inputs'!$C$10))*$J2939*1000*$I2939 &lt;= ABS(($F2939-$E2939)*(1+$J11)^(K$490-$K$490)),'PV Adoption'!G$5*(1/(1-'General Inputs'!$C$10))*$J2939*1000*$I2939,ABS(($F2939-$E2939)*(1+$J11)^(K$490-$K$490)))</f>
        <v>0</v>
      </c>
      <c r="L2939" s="357">
        <f>IF('PV Adoption'!H$5*(1/(1-'General Inputs'!$C$10))*$J2939*1000*$I2939 &lt;= ABS(($F2939-$E2939)*(1+$J11)^(L$490-$K$490)),'PV Adoption'!H$5*(1/(1-'General Inputs'!$C$10))*$J2939*1000*$I2939,ABS(($F2939-$E2939)*(1+$J11)^(L$490-$K$490)))</f>
        <v>0</v>
      </c>
      <c r="M2939" s="357">
        <f>IF('PV Adoption'!I$5*(1/(1-'General Inputs'!$C$10))*$J2939*1000*$I2939 &lt;= ABS(($F2939-$E2939)*(1+$J11)^(M$490-$K$490)),'PV Adoption'!I$5*(1/(1-'General Inputs'!$C$10))*$J2939*1000*$I2939,ABS(($F2939-$E2939)*(1+$J11)^(M$490-$K$490)))</f>
        <v>0</v>
      </c>
      <c r="N2939" s="357">
        <f>IF('PV Adoption'!J$5*(1/(1-'General Inputs'!$C$10))*$J2939*1000*$I2939 &lt;= ABS(($F2939-$E2939)*(1+$J11)^(N$490-$K$490)),'PV Adoption'!J$5*(1/(1-'General Inputs'!$C$10))*$J2939*1000*$I2939,ABS(($F2939-$E2939)*(1+$J11)^(N$490-$K$490)))</f>
        <v>0</v>
      </c>
      <c r="O2939" s="357">
        <f>IF('PV Adoption'!K$5*(1/(1-'General Inputs'!$C$10))*$J2939*1000*$I2939 &lt;= ABS(($F2939-$E2939)*(1+$J11)^(O$490-$K$490)),'PV Adoption'!K$5*(1/(1-'General Inputs'!$C$10))*$J2939*1000*$I2939,ABS(($F2939-$E2939)*(1+$J11)^(O$490-$K$490)))</f>
        <v>0</v>
      </c>
      <c r="P2939" s="357">
        <f>IF('PV Adoption'!L$5*(1/(1-'General Inputs'!$C$10))*$J2939*1000*$I2939 &lt;= ABS(($F2939-$E2939)*(1+$J11)^(P$490-$K$490)),'PV Adoption'!L$5*(1/(1-'General Inputs'!$C$10))*$J2939*1000*$I2939,ABS(($F2939-$E2939)*(1+$J11)^(P$490-$K$490)))</f>
        <v>0</v>
      </c>
      <c r="Q2939" s="357">
        <f>IF('PV Adoption'!M$5*(1/(1-'General Inputs'!$C$10))*$J2939*1000*$I2939 &lt;= ABS(($F2939-$E2939)*(1+$J11)^(Q$490-$K$490)),'PV Adoption'!M$5*(1/(1-'General Inputs'!$C$10))*$J2939*1000*$I2939,ABS(($F2939-$E2939)*(1+$J11)^(Q$490-$K$490)))</f>
        <v>0</v>
      </c>
      <c r="R2939" s="357">
        <f>IF('PV Adoption'!N$5*(1/(1-'General Inputs'!$C$10))*$J2939*1000*$I2939 &lt;= ABS(($F2939-$E2939)*(1+$J11)^(R$490-$K$490)),'PV Adoption'!N$5*(1/(1-'General Inputs'!$C$10))*$J2939*1000*$I2939,ABS(($F2939-$E2939)*(1+$J11)^(R$490-$K$490)))</f>
        <v>0</v>
      </c>
      <c r="S2939" s="357">
        <f>IF('PV Adoption'!O$5*(1/(1-'General Inputs'!$C$10))*$J2939*1000*$I2939 &lt;= ABS(($F2939-$E2939)*(1+$J11)^(S$490-$K$490)),'PV Adoption'!O$5*(1/(1-'General Inputs'!$C$10))*$J2939*1000*$I2939,ABS(($F2939-$E2939)*(1+$J11)^(S$490-$K$490)))</f>
        <v>0</v>
      </c>
      <c r="T2939" s="357">
        <f>IF('PV Adoption'!P$5*(1/(1-'General Inputs'!$C$10))*$J2939*1000*$I2939 &lt;= ABS(($F2939-$E2939)*(1+$J11)^(T$490-$K$490)),'PV Adoption'!P$5*(1/(1-'General Inputs'!$C$10))*$J2939*1000*$I2939,ABS(($F2939-$E2939)*(1+$J11)^(T$490-$K$490)))</f>
        <v>0</v>
      </c>
      <c r="U2939" s="357">
        <f>IF('PV Adoption'!Q$5*(1/(1-'General Inputs'!$C$10))*$J2939*1000*$I2939 &lt;= ABS(($F2939-$E2939)*(1+$J11)^(U$490-$K$490)),'PV Adoption'!Q$5*(1/(1-'General Inputs'!$C$10))*$J2939*1000*$I2939,ABS(($F2939-$E2939)*(1+$J11)^(U$490-$K$490)))</f>
        <v>0</v>
      </c>
      <c r="V2939" s="357">
        <f>IF('PV Adoption'!R$5*(1/(1-'General Inputs'!$C$10))*$J2939*1000*$I2939 &lt;= ABS(($F2939-$E2939)*(1+$J11)^(V$490-$K$490)),'PV Adoption'!R$5*(1/(1-'General Inputs'!$C$10))*$J2939*1000*$I2939,ABS(($F2939-$E2939)*(1+$J11)^(V$490-$K$490)))</f>
        <v>0</v>
      </c>
      <c r="W2939" s="357">
        <f>IF('PV Adoption'!S$5*(1/(1-'General Inputs'!$C$10))*$J2939*1000*$I2939 &lt;= ABS(($F2939-$E2939)*(1+$J11)^(W$490-$K$490)),'PV Adoption'!S$5*(1/(1-'General Inputs'!$C$10))*$J2939*1000*$I2939,ABS(($F2939-$E2939)*(1+$J11)^(W$490-$K$490)))</f>
        <v>0</v>
      </c>
      <c r="X2939" s="357">
        <f>IF('PV Adoption'!T$5*(1/(1-'General Inputs'!$C$10))*$J2939*1000*$I2939 &lt;= ABS(($F2939-$E2939)*(1+$J11)^(X$490-$K$490)),'PV Adoption'!T$5*(1/(1-'General Inputs'!$C$10))*$J2939*1000*$I2939,ABS(($F2939-$E2939)*(1+$J11)^(X$490-$K$490)))</f>
        <v>0</v>
      </c>
      <c r="Y2939" s="357">
        <f>IF('PV Adoption'!U$5*(1/(1-'General Inputs'!$C$10))*$J2939*1000*$I2939 &lt;= ABS(($F2939-$E2939)*(1+$J11)^(Y$490-$K$490)),'PV Adoption'!U$5*(1/(1-'General Inputs'!$C$10))*$J2939*1000*$I2939,ABS(($F2939-$E2939)*(1+$J11)^(Y$490-$K$490)))</f>
        <v>0</v>
      </c>
      <c r="Z2939" s="357">
        <f>IF('PV Adoption'!V$5*(1/(1-'General Inputs'!$C$10))*$J2939*1000*$I2939 &lt;= ABS(($F2939-$E2939)*(1+$J11)^(Z$490-$K$490)),'PV Adoption'!V$5*(1/(1-'General Inputs'!$C$10))*$J2939*1000*$I2939,ABS(($F2939-$E2939)*(1+$J11)^(Z$490-$K$490)))</f>
        <v>0</v>
      </c>
      <c r="AA2939" s="357">
        <f>IF('PV Adoption'!W$5*(1/(1-'General Inputs'!$C$10))*$J2939*1000*$I2939 &lt;= ABS(($F2939-$E2939)*(1+$J11)^(AA$490-$K$490)),'PV Adoption'!W$5*(1/(1-'General Inputs'!$C$10))*$J2939*1000*$I2939,ABS(($F2939-$E2939)*(1+$J11)^(AA$490-$K$490)))</f>
        <v>0</v>
      </c>
      <c r="AB2939" s="357">
        <f>IF('PV Adoption'!X$5*(1/(1-'General Inputs'!$C$10))*$J2939*1000*$I2939 &lt;= ABS(($F2939-$E2939)*(1+$J11)^(AB$490-$K$490)),'PV Adoption'!X$5*(1/(1-'General Inputs'!$C$10))*$J2939*1000*$I2939,ABS(($F2939-$E2939)*(1+$J11)^(AB$490-$K$490)))</f>
        <v>0</v>
      </c>
      <c r="AC2939" s="357">
        <f>IF('PV Adoption'!Y$5*(1/(1-'General Inputs'!$C$10))*$J2939*1000*$I2939 &lt;= ABS(($F2939-$E2939)*(1+$J11)^(AC$490-$K$490)),'PV Adoption'!Y$5*(1/(1-'General Inputs'!$C$10))*$J2939*1000*$I2939,ABS(($F2939-$E2939)*(1+$J11)^(AC$490-$K$490)))</f>
        <v>0</v>
      </c>
      <c r="AD2939" s="357">
        <f>IF('PV Adoption'!Z$5*(1/(1-'General Inputs'!$C$10))*$J2939*1000*$I2939 &lt;= ABS(($F2939-$E2939)*(1+$J11)^(AD$490-$K$490)),'PV Adoption'!Z$5*(1/(1-'General Inputs'!$C$10))*$J2939*1000*$I2939,ABS(($F2939-$E2939)*(1+$J11)^(AD$490-$K$490)))</f>
        <v>0</v>
      </c>
      <c r="AE2939" s="357">
        <f>IF('PV Adoption'!AA$5*(1/(1-'General Inputs'!$C$10))*$J2939*1000*$I2939 &lt;= ABS(($F2939-$E2939)*(1+$J11)^(AE$490-$K$490)),'PV Adoption'!AA$5*(1/(1-'General Inputs'!$C$10))*$J2939*1000*$I2939,ABS(($F2939-$E2939)*(1+$J11)^(AE$490-$K$490)))</f>
        <v>0</v>
      </c>
      <c r="AF2939" s="357">
        <f>IF('PV Adoption'!AB$5*(1/(1-'General Inputs'!$C$10))*$J2939*1000*$I2939 &lt;= ABS(($F2939-$E2939)*(1+$J11)^(AF$490-$K$490)),'PV Adoption'!AB$5*(1/(1-'General Inputs'!$C$10))*$J2939*1000*$I2939,ABS(($F2939-$E2939)*(1+$J11)^(AF$490-$K$490)))</f>
        <v>0</v>
      </c>
      <c r="AG2939" s="357">
        <f>IF('PV Adoption'!AC$5*(1/(1-'General Inputs'!$C$10))*$J2939*1000*$I2939 &lt;= ABS(($F2939-$E2939)*(1+$J11)^(AG$490-$K$490)),'PV Adoption'!AC$5*(1/(1-'General Inputs'!$C$10))*$J2939*1000*$I2939,ABS(($F2939-$E2939)*(1+$J11)^(AG$490-$K$490)))</f>
        <v>0</v>
      </c>
      <c r="AH2939" s="357">
        <f>IF('PV Adoption'!AD$5*(1/(1-'General Inputs'!$C$10))*$J2939*1000*$I2939 &lt;= ABS(($F2939-$E2939)*(1+$J11)^(AH$490-$K$490)),'PV Adoption'!AD$5*(1/(1-'General Inputs'!$C$10))*$J2939*1000*$I2939,ABS(($F2939-$E2939)*(1+$J11)^(AH$490-$K$490)))</f>
        <v>0</v>
      </c>
      <c r="AI2939" s="357">
        <f>IF('PV Adoption'!AE$5*(1/(1-'General Inputs'!$C$10))*$J2939*1000*$I2939 &lt;= ABS(($F2939-$E2939)*(1+$J11)^(AI$490-$K$490)),'PV Adoption'!AE$5*(1/(1-'General Inputs'!$C$10))*$J2939*1000*$I2939,ABS(($F2939-$E2939)*(1+$J11)^(AI$490-$K$490)))</f>
        <v>0</v>
      </c>
      <c r="AJ2939" s="357">
        <f>IF('PV Adoption'!AF$5*(1/(1-'General Inputs'!$C$10))*$J2939*1000*$I2939 &lt;= ABS(($F2939-$E2939)*(1+$J11)^(AJ$490-$K$490)),'PV Adoption'!AF$5*(1/(1-'General Inputs'!$C$10))*$J2939*1000*$I2939,ABS(($F2939-$E2939)*(1+$J11)^(AJ$490-$K$490)))</f>
        <v>0</v>
      </c>
      <c r="AK2939" s="357">
        <v>0</v>
      </c>
      <c r="AL2939" s="357">
        <v>0</v>
      </c>
      <c r="AM2939" s="357">
        <v>0</v>
      </c>
    </row>
    <row r="2940" spans="1:39" x14ac:dyDescent="0.25">
      <c r="A2940" s="353" t="s">
        <v>223</v>
      </c>
      <c r="B2940" s="353" t="s">
        <v>275</v>
      </c>
      <c r="C2940" s="441">
        <f t="shared" ref="C2940:H2940" si="2388">C12</f>
        <v>20000</v>
      </c>
      <c r="D2940" s="441"/>
      <c r="E2940" s="441"/>
      <c r="F2940" s="441"/>
      <c r="G2940" s="441"/>
      <c r="H2940" s="441">
        <f t="shared" si="2388"/>
        <v>0</v>
      </c>
      <c r="I2940" s="470">
        <f>IFERROR(VLOOKUP(B2940,Coincidence!$B$2:$E$242,4,FALSE)*IF(G2940="Winter",'General Inputs'!$C$25,'General Inputs'!$C$24),IF(G2940="Winter",'General Inputs'!$C$25,'General Inputs'!$C$24))</f>
        <v>0.52140604400000001</v>
      </c>
      <c r="J2940" s="466">
        <f>'Nameplate by Substation'!H12</f>
        <v>1.3140686493711768E-2</v>
      </c>
      <c r="K2940" s="357">
        <f>IF('PV Adoption'!G$5*(1/(1-'General Inputs'!$C$10))*$J2940*1000*$I2940 &lt;= ABS(($F2940-$E2940)*(1+$J12)^(K$490-$K$490)),'PV Adoption'!G$5*(1/(1-'General Inputs'!$C$10))*$J2940*1000*$I2940,ABS(($F2940-$E2940)*(1+$J12)^(K$490-$K$490)))</f>
        <v>0</v>
      </c>
      <c r="L2940" s="357">
        <f>IF('PV Adoption'!H$5*(1/(1-'General Inputs'!$C$10))*$J2940*1000*$I2940 &lt;= ABS(($F2940-$E2940)*(1+$J12)^(L$490-$K$490)),'PV Adoption'!H$5*(1/(1-'General Inputs'!$C$10))*$J2940*1000*$I2940,ABS(($F2940-$E2940)*(1+$J12)^(L$490-$K$490)))</f>
        <v>0</v>
      </c>
      <c r="M2940" s="357">
        <f>IF('PV Adoption'!I$5*(1/(1-'General Inputs'!$C$10))*$J2940*1000*$I2940 &lt;= ABS(($F2940-$E2940)*(1+$J12)^(M$490-$K$490)),'PV Adoption'!I$5*(1/(1-'General Inputs'!$C$10))*$J2940*1000*$I2940,ABS(($F2940-$E2940)*(1+$J12)^(M$490-$K$490)))</f>
        <v>0</v>
      </c>
      <c r="N2940" s="357">
        <f>IF('PV Adoption'!J$5*(1/(1-'General Inputs'!$C$10))*$J2940*1000*$I2940 &lt;= ABS(($F2940-$E2940)*(1+$J12)^(N$490-$K$490)),'PV Adoption'!J$5*(1/(1-'General Inputs'!$C$10))*$J2940*1000*$I2940,ABS(($F2940-$E2940)*(1+$J12)^(N$490-$K$490)))</f>
        <v>0</v>
      </c>
      <c r="O2940" s="357">
        <f>IF('PV Adoption'!K$5*(1/(1-'General Inputs'!$C$10))*$J2940*1000*$I2940 &lt;= ABS(($F2940-$E2940)*(1+$J12)^(O$490-$K$490)),'PV Adoption'!K$5*(1/(1-'General Inputs'!$C$10))*$J2940*1000*$I2940,ABS(($F2940-$E2940)*(1+$J12)^(O$490-$K$490)))</f>
        <v>0</v>
      </c>
      <c r="P2940" s="357">
        <f>IF('PV Adoption'!L$5*(1/(1-'General Inputs'!$C$10))*$J2940*1000*$I2940 &lt;= ABS(($F2940-$E2940)*(1+$J12)^(P$490-$K$490)),'PV Adoption'!L$5*(1/(1-'General Inputs'!$C$10))*$J2940*1000*$I2940,ABS(($F2940-$E2940)*(1+$J12)^(P$490-$K$490)))</f>
        <v>0</v>
      </c>
      <c r="Q2940" s="357">
        <f>IF('PV Adoption'!M$5*(1/(1-'General Inputs'!$C$10))*$J2940*1000*$I2940 &lt;= ABS(($F2940-$E2940)*(1+$J12)^(Q$490-$K$490)),'PV Adoption'!M$5*(1/(1-'General Inputs'!$C$10))*$J2940*1000*$I2940,ABS(($F2940-$E2940)*(1+$J12)^(Q$490-$K$490)))</f>
        <v>0</v>
      </c>
      <c r="R2940" s="357">
        <f>IF('PV Adoption'!N$5*(1/(1-'General Inputs'!$C$10))*$J2940*1000*$I2940 &lt;= ABS(($F2940-$E2940)*(1+$J12)^(R$490-$K$490)),'PV Adoption'!N$5*(1/(1-'General Inputs'!$C$10))*$J2940*1000*$I2940,ABS(($F2940-$E2940)*(1+$J12)^(R$490-$K$490)))</f>
        <v>0</v>
      </c>
      <c r="S2940" s="357">
        <f>IF('PV Adoption'!O$5*(1/(1-'General Inputs'!$C$10))*$J2940*1000*$I2940 &lt;= ABS(($F2940-$E2940)*(1+$J12)^(S$490-$K$490)),'PV Adoption'!O$5*(1/(1-'General Inputs'!$C$10))*$J2940*1000*$I2940,ABS(($F2940-$E2940)*(1+$J12)^(S$490-$K$490)))</f>
        <v>0</v>
      </c>
      <c r="T2940" s="357">
        <f>IF('PV Adoption'!P$5*(1/(1-'General Inputs'!$C$10))*$J2940*1000*$I2940 &lt;= ABS(($F2940-$E2940)*(1+$J12)^(T$490-$K$490)),'PV Adoption'!P$5*(1/(1-'General Inputs'!$C$10))*$J2940*1000*$I2940,ABS(($F2940-$E2940)*(1+$J12)^(T$490-$K$490)))</f>
        <v>0</v>
      </c>
      <c r="U2940" s="357">
        <f>IF('PV Adoption'!Q$5*(1/(1-'General Inputs'!$C$10))*$J2940*1000*$I2940 &lt;= ABS(($F2940-$E2940)*(1+$J12)^(U$490-$K$490)),'PV Adoption'!Q$5*(1/(1-'General Inputs'!$C$10))*$J2940*1000*$I2940,ABS(($F2940-$E2940)*(1+$J12)^(U$490-$K$490)))</f>
        <v>0</v>
      </c>
      <c r="V2940" s="357">
        <f>IF('PV Adoption'!R$5*(1/(1-'General Inputs'!$C$10))*$J2940*1000*$I2940 &lt;= ABS(($F2940-$E2940)*(1+$J12)^(V$490-$K$490)),'PV Adoption'!R$5*(1/(1-'General Inputs'!$C$10))*$J2940*1000*$I2940,ABS(($F2940-$E2940)*(1+$J12)^(V$490-$K$490)))</f>
        <v>0</v>
      </c>
      <c r="W2940" s="357">
        <f>IF('PV Adoption'!S$5*(1/(1-'General Inputs'!$C$10))*$J2940*1000*$I2940 &lt;= ABS(($F2940-$E2940)*(1+$J12)^(W$490-$K$490)),'PV Adoption'!S$5*(1/(1-'General Inputs'!$C$10))*$J2940*1000*$I2940,ABS(($F2940-$E2940)*(1+$J12)^(W$490-$K$490)))</f>
        <v>0</v>
      </c>
      <c r="X2940" s="357">
        <f>IF('PV Adoption'!T$5*(1/(1-'General Inputs'!$C$10))*$J2940*1000*$I2940 &lt;= ABS(($F2940-$E2940)*(1+$J12)^(X$490-$K$490)),'PV Adoption'!T$5*(1/(1-'General Inputs'!$C$10))*$J2940*1000*$I2940,ABS(($F2940-$E2940)*(1+$J12)^(X$490-$K$490)))</f>
        <v>0</v>
      </c>
      <c r="Y2940" s="357">
        <f>IF('PV Adoption'!U$5*(1/(1-'General Inputs'!$C$10))*$J2940*1000*$I2940 &lt;= ABS(($F2940-$E2940)*(1+$J12)^(Y$490-$K$490)),'PV Adoption'!U$5*(1/(1-'General Inputs'!$C$10))*$J2940*1000*$I2940,ABS(($F2940-$E2940)*(1+$J12)^(Y$490-$K$490)))</f>
        <v>0</v>
      </c>
      <c r="Z2940" s="357">
        <f>IF('PV Adoption'!V$5*(1/(1-'General Inputs'!$C$10))*$J2940*1000*$I2940 &lt;= ABS(($F2940-$E2940)*(1+$J12)^(Z$490-$K$490)),'PV Adoption'!V$5*(1/(1-'General Inputs'!$C$10))*$J2940*1000*$I2940,ABS(($F2940-$E2940)*(1+$J12)^(Z$490-$K$490)))</f>
        <v>0</v>
      </c>
      <c r="AA2940" s="357">
        <f>IF('PV Adoption'!W$5*(1/(1-'General Inputs'!$C$10))*$J2940*1000*$I2940 &lt;= ABS(($F2940-$E2940)*(1+$J12)^(AA$490-$K$490)),'PV Adoption'!W$5*(1/(1-'General Inputs'!$C$10))*$J2940*1000*$I2940,ABS(($F2940-$E2940)*(1+$J12)^(AA$490-$K$490)))</f>
        <v>0</v>
      </c>
      <c r="AB2940" s="357">
        <f>IF('PV Adoption'!X$5*(1/(1-'General Inputs'!$C$10))*$J2940*1000*$I2940 &lt;= ABS(($F2940-$E2940)*(1+$J12)^(AB$490-$K$490)),'PV Adoption'!X$5*(1/(1-'General Inputs'!$C$10))*$J2940*1000*$I2940,ABS(($F2940-$E2940)*(1+$J12)^(AB$490-$K$490)))</f>
        <v>0</v>
      </c>
      <c r="AC2940" s="357">
        <f>IF('PV Adoption'!Y$5*(1/(1-'General Inputs'!$C$10))*$J2940*1000*$I2940 &lt;= ABS(($F2940-$E2940)*(1+$J12)^(AC$490-$K$490)),'PV Adoption'!Y$5*(1/(1-'General Inputs'!$C$10))*$J2940*1000*$I2940,ABS(($F2940-$E2940)*(1+$J12)^(AC$490-$K$490)))</f>
        <v>0</v>
      </c>
      <c r="AD2940" s="357">
        <f>IF('PV Adoption'!Z$5*(1/(1-'General Inputs'!$C$10))*$J2940*1000*$I2940 &lt;= ABS(($F2940-$E2940)*(1+$J12)^(AD$490-$K$490)),'PV Adoption'!Z$5*(1/(1-'General Inputs'!$C$10))*$J2940*1000*$I2940,ABS(($F2940-$E2940)*(1+$J12)^(AD$490-$K$490)))</f>
        <v>0</v>
      </c>
      <c r="AE2940" s="357">
        <f>IF('PV Adoption'!AA$5*(1/(1-'General Inputs'!$C$10))*$J2940*1000*$I2940 &lt;= ABS(($F2940-$E2940)*(1+$J12)^(AE$490-$K$490)),'PV Adoption'!AA$5*(1/(1-'General Inputs'!$C$10))*$J2940*1000*$I2940,ABS(($F2940-$E2940)*(1+$J12)^(AE$490-$K$490)))</f>
        <v>0</v>
      </c>
      <c r="AF2940" s="357">
        <f>IF('PV Adoption'!AB$5*(1/(1-'General Inputs'!$C$10))*$J2940*1000*$I2940 &lt;= ABS(($F2940-$E2940)*(1+$J12)^(AF$490-$K$490)),'PV Adoption'!AB$5*(1/(1-'General Inputs'!$C$10))*$J2940*1000*$I2940,ABS(($F2940-$E2940)*(1+$J12)^(AF$490-$K$490)))</f>
        <v>0</v>
      </c>
      <c r="AG2940" s="357">
        <f>IF('PV Adoption'!AC$5*(1/(1-'General Inputs'!$C$10))*$J2940*1000*$I2940 &lt;= ABS(($F2940-$E2940)*(1+$J12)^(AG$490-$K$490)),'PV Adoption'!AC$5*(1/(1-'General Inputs'!$C$10))*$J2940*1000*$I2940,ABS(($F2940-$E2940)*(1+$J12)^(AG$490-$K$490)))</f>
        <v>0</v>
      </c>
      <c r="AH2940" s="357">
        <f>IF('PV Adoption'!AD$5*(1/(1-'General Inputs'!$C$10))*$J2940*1000*$I2940 &lt;= ABS(($F2940-$E2940)*(1+$J12)^(AH$490-$K$490)),'PV Adoption'!AD$5*(1/(1-'General Inputs'!$C$10))*$J2940*1000*$I2940,ABS(($F2940-$E2940)*(1+$J12)^(AH$490-$K$490)))</f>
        <v>0</v>
      </c>
      <c r="AI2940" s="357">
        <f>IF('PV Adoption'!AE$5*(1/(1-'General Inputs'!$C$10))*$J2940*1000*$I2940 &lt;= ABS(($F2940-$E2940)*(1+$J12)^(AI$490-$K$490)),'PV Adoption'!AE$5*(1/(1-'General Inputs'!$C$10))*$J2940*1000*$I2940,ABS(($F2940-$E2940)*(1+$J12)^(AI$490-$K$490)))</f>
        <v>0</v>
      </c>
      <c r="AJ2940" s="357">
        <f>IF('PV Adoption'!AF$5*(1/(1-'General Inputs'!$C$10))*$J2940*1000*$I2940 &lt;= ABS(($F2940-$E2940)*(1+$J12)^(AJ$490-$K$490)),'PV Adoption'!AF$5*(1/(1-'General Inputs'!$C$10))*$J2940*1000*$I2940,ABS(($F2940-$E2940)*(1+$J12)^(AJ$490-$K$490)))</f>
        <v>0</v>
      </c>
      <c r="AK2940" s="357">
        <v>0</v>
      </c>
      <c r="AL2940" s="357">
        <v>0</v>
      </c>
      <c r="AM2940" s="357">
        <v>0</v>
      </c>
    </row>
    <row r="2941" spans="1:39" x14ac:dyDescent="0.25">
      <c r="A2941" s="353" t="s">
        <v>477</v>
      </c>
      <c r="B2941" s="353" t="s">
        <v>477</v>
      </c>
      <c r="C2941" s="441">
        <f t="shared" ref="C2941:H2941" si="2389">C13</f>
        <v>5000</v>
      </c>
      <c r="D2941" s="441"/>
      <c r="E2941" s="441"/>
      <c r="F2941" s="441"/>
      <c r="G2941" s="441"/>
      <c r="H2941" s="441">
        <f t="shared" si="2389"/>
        <v>0</v>
      </c>
      <c r="I2941" s="470">
        <f>IFERROR(VLOOKUP(B2941,Coincidence!$B$2:$E$242,4,FALSE)*IF(G2941="Winter",'General Inputs'!$C$25,'General Inputs'!$C$24),IF(G2941="Winter",'General Inputs'!$C$25,'General Inputs'!$C$24))</f>
        <v>0.52140604400000001</v>
      </c>
      <c r="J2941" s="466">
        <f>'Nameplate by Substation'!H13</f>
        <v>1.0669955652525571E-3</v>
      </c>
      <c r="K2941" s="357">
        <f>IF('PV Adoption'!G$5*(1/(1-'General Inputs'!$C$10))*$J2941*1000*$I2941 &lt;= ABS(($F2941-$E2941)*(1+$J13)^(K$490-$K$490)),'PV Adoption'!G$5*(1/(1-'General Inputs'!$C$10))*$J2941*1000*$I2941,ABS(($F2941-$E2941)*(1+$J13)^(K$490-$K$490)))</f>
        <v>0</v>
      </c>
      <c r="L2941" s="357">
        <f>IF('PV Adoption'!H$5*(1/(1-'General Inputs'!$C$10))*$J2941*1000*$I2941 &lt;= ABS(($F2941-$E2941)*(1+$J13)^(L$490-$K$490)),'PV Adoption'!H$5*(1/(1-'General Inputs'!$C$10))*$J2941*1000*$I2941,ABS(($F2941-$E2941)*(1+$J13)^(L$490-$K$490)))</f>
        <v>0</v>
      </c>
      <c r="M2941" s="357">
        <f>IF('PV Adoption'!I$5*(1/(1-'General Inputs'!$C$10))*$J2941*1000*$I2941 &lt;= ABS(($F2941-$E2941)*(1+$J13)^(M$490-$K$490)),'PV Adoption'!I$5*(1/(1-'General Inputs'!$C$10))*$J2941*1000*$I2941,ABS(($F2941-$E2941)*(1+$J13)^(M$490-$K$490)))</f>
        <v>0</v>
      </c>
      <c r="N2941" s="357">
        <f>IF('PV Adoption'!J$5*(1/(1-'General Inputs'!$C$10))*$J2941*1000*$I2941 &lt;= ABS(($F2941-$E2941)*(1+$J13)^(N$490-$K$490)),'PV Adoption'!J$5*(1/(1-'General Inputs'!$C$10))*$J2941*1000*$I2941,ABS(($F2941-$E2941)*(1+$J13)^(N$490-$K$490)))</f>
        <v>0</v>
      </c>
      <c r="O2941" s="357">
        <f>IF('PV Adoption'!K$5*(1/(1-'General Inputs'!$C$10))*$J2941*1000*$I2941 &lt;= ABS(($F2941-$E2941)*(1+$J13)^(O$490-$K$490)),'PV Adoption'!K$5*(1/(1-'General Inputs'!$C$10))*$J2941*1000*$I2941,ABS(($F2941-$E2941)*(1+$J13)^(O$490-$K$490)))</f>
        <v>0</v>
      </c>
      <c r="P2941" s="357">
        <f>IF('PV Adoption'!L$5*(1/(1-'General Inputs'!$C$10))*$J2941*1000*$I2941 &lt;= ABS(($F2941-$E2941)*(1+$J13)^(P$490-$K$490)),'PV Adoption'!L$5*(1/(1-'General Inputs'!$C$10))*$J2941*1000*$I2941,ABS(($F2941-$E2941)*(1+$J13)^(P$490-$K$490)))</f>
        <v>0</v>
      </c>
      <c r="Q2941" s="357">
        <f>IF('PV Adoption'!M$5*(1/(1-'General Inputs'!$C$10))*$J2941*1000*$I2941 &lt;= ABS(($F2941-$E2941)*(1+$J13)^(Q$490-$K$490)),'PV Adoption'!M$5*(1/(1-'General Inputs'!$C$10))*$J2941*1000*$I2941,ABS(($F2941-$E2941)*(1+$J13)^(Q$490-$K$490)))</f>
        <v>0</v>
      </c>
      <c r="R2941" s="357">
        <f>IF('PV Adoption'!N$5*(1/(1-'General Inputs'!$C$10))*$J2941*1000*$I2941 &lt;= ABS(($F2941-$E2941)*(1+$J13)^(R$490-$K$490)),'PV Adoption'!N$5*(1/(1-'General Inputs'!$C$10))*$J2941*1000*$I2941,ABS(($F2941-$E2941)*(1+$J13)^(R$490-$K$490)))</f>
        <v>0</v>
      </c>
      <c r="S2941" s="357">
        <f>IF('PV Adoption'!O$5*(1/(1-'General Inputs'!$C$10))*$J2941*1000*$I2941 &lt;= ABS(($F2941-$E2941)*(1+$J13)^(S$490-$K$490)),'PV Adoption'!O$5*(1/(1-'General Inputs'!$C$10))*$J2941*1000*$I2941,ABS(($F2941-$E2941)*(1+$J13)^(S$490-$K$490)))</f>
        <v>0</v>
      </c>
      <c r="T2941" s="357">
        <f>IF('PV Adoption'!P$5*(1/(1-'General Inputs'!$C$10))*$J2941*1000*$I2941 &lt;= ABS(($F2941-$E2941)*(1+$J13)^(T$490-$K$490)),'PV Adoption'!P$5*(1/(1-'General Inputs'!$C$10))*$J2941*1000*$I2941,ABS(($F2941-$E2941)*(1+$J13)^(T$490-$K$490)))</f>
        <v>0</v>
      </c>
      <c r="U2941" s="357">
        <f>IF('PV Adoption'!Q$5*(1/(1-'General Inputs'!$C$10))*$J2941*1000*$I2941 &lt;= ABS(($F2941-$E2941)*(1+$J13)^(U$490-$K$490)),'PV Adoption'!Q$5*(1/(1-'General Inputs'!$C$10))*$J2941*1000*$I2941,ABS(($F2941-$E2941)*(1+$J13)^(U$490-$K$490)))</f>
        <v>0</v>
      </c>
      <c r="V2941" s="357">
        <f>IF('PV Adoption'!R$5*(1/(1-'General Inputs'!$C$10))*$J2941*1000*$I2941 &lt;= ABS(($F2941-$E2941)*(1+$J13)^(V$490-$K$490)),'PV Adoption'!R$5*(1/(1-'General Inputs'!$C$10))*$J2941*1000*$I2941,ABS(($F2941-$E2941)*(1+$J13)^(V$490-$K$490)))</f>
        <v>0</v>
      </c>
      <c r="W2941" s="357">
        <f>IF('PV Adoption'!S$5*(1/(1-'General Inputs'!$C$10))*$J2941*1000*$I2941 &lt;= ABS(($F2941-$E2941)*(1+$J13)^(W$490-$K$490)),'PV Adoption'!S$5*(1/(1-'General Inputs'!$C$10))*$J2941*1000*$I2941,ABS(($F2941-$E2941)*(1+$J13)^(W$490-$K$490)))</f>
        <v>0</v>
      </c>
      <c r="X2941" s="357">
        <f>IF('PV Adoption'!T$5*(1/(1-'General Inputs'!$C$10))*$J2941*1000*$I2941 &lt;= ABS(($F2941-$E2941)*(1+$J13)^(X$490-$K$490)),'PV Adoption'!T$5*(1/(1-'General Inputs'!$C$10))*$J2941*1000*$I2941,ABS(($F2941-$E2941)*(1+$J13)^(X$490-$K$490)))</f>
        <v>0</v>
      </c>
      <c r="Y2941" s="357">
        <f>IF('PV Adoption'!U$5*(1/(1-'General Inputs'!$C$10))*$J2941*1000*$I2941 &lt;= ABS(($F2941-$E2941)*(1+$J13)^(Y$490-$K$490)),'PV Adoption'!U$5*(1/(1-'General Inputs'!$C$10))*$J2941*1000*$I2941,ABS(($F2941-$E2941)*(1+$J13)^(Y$490-$K$490)))</f>
        <v>0</v>
      </c>
      <c r="Z2941" s="357">
        <f>IF('PV Adoption'!V$5*(1/(1-'General Inputs'!$C$10))*$J2941*1000*$I2941 &lt;= ABS(($F2941-$E2941)*(1+$J13)^(Z$490-$K$490)),'PV Adoption'!V$5*(1/(1-'General Inputs'!$C$10))*$J2941*1000*$I2941,ABS(($F2941-$E2941)*(1+$J13)^(Z$490-$K$490)))</f>
        <v>0</v>
      </c>
      <c r="AA2941" s="357">
        <f>IF('PV Adoption'!W$5*(1/(1-'General Inputs'!$C$10))*$J2941*1000*$I2941 &lt;= ABS(($F2941-$E2941)*(1+$J13)^(AA$490-$K$490)),'PV Adoption'!W$5*(1/(1-'General Inputs'!$C$10))*$J2941*1000*$I2941,ABS(($F2941-$E2941)*(1+$J13)^(AA$490-$K$490)))</f>
        <v>0</v>
      </c>
      <c r="AB2941" s="357">
        <f>IF('PV Adoption'!X$5*(1/(1-'General Inputs'!$C$10))*$J2941*1000*$I2941 &lt;= ABS(($F2941-$E2941)*(1+$J13)^(AB$490-$K$490)),'PV Adoption'!X$5*(1/(1-'General Inputs'!$C$10))*$J2941*1000*$I2941,ABS(($F2941-$E2941)*(1+$J13)^(AB$490-$K$490)))</f>
        <v>0</v>
      </c>
      <c r="AC2941" s="357">
        <f>IF('PV Adoption'!Y$5*(1/(1-'General Inputs'!$C$10))*$J2941*1000*$I2941 &lt;= ABS(($F2941-$E2941)*(1+$J13)^(AC$490-$K$490)),'PV Adoption'!Y$5*(1/(1-'General Inputs'!$C$10))*$J2941*1000*$I2941,ABS(($F2941-$E2941)*(1+$J13)^(AC$490-$K$490)))</f>
        <v>0</v>
      </c>
      <c r="AD2941" s="357">
        <f>IF('PV Adoption'!Z$5*(1/(1-'General Inputs'!$C$10))*$J2941*1000*$I2941 &lt;= ABS(($F2941-$E2941)*(1+$J13)^(AD$490-$K$490)),'PV Adoption'!Z$5*(1/(1-'General Inputs'!$C$10))*$J2941*1000*$I2941,ABS(($F2941-$E2941)*(1+$J13)^(AD$490-$K$490)))</f>
        <v>0</v>
      </c>
      <c r="AE2941" s="357">
        <f>IF('PV Adoption'!AA$5*(1/(1-'General Inputs'!$C$10))*$J2941*1000*$I2941 &lt;= ABS(($F2941-$E2941)*(1+$J13)^(AE$490-$K$490)),'PV Adoption'!AA$5*(1/(1-'General Inputs'!$C$10))*$J2941*1000*$I2941,ABS(($F2941-$E2941)*(1+$J13)^(AE$490-$K$490)))</f>
        <v>0</v>
      </c>
      <c r="AF2941" s="357">
        <f>IF('PV Adoption'!AB$5*(1/(1-'General Inputs'!$C$10))*$J2941*1000*$I2941 &lt;= ABS(($F2941-$E2941)*(1+$J13)^(AF$490-$K$490)),'PV Adoption'!AB$5*(1/(1-'General Inputs'!$C$10))*$J2941*1000*$I2941,ABS(($F2941-$E2941)*(1+$J13)^(AF$490-$K$490)))</f>
        <v>0</v>
      </c>
      <c r="AG2941" s="357">
        <f>IF('PV Adoption'!AC$5*(1/(1-'General Inputs'!$C$10))*$J2941*1000*$I2941 &lt;= ABS(($F2941-$E2941)*(1+$J13)^(AG$490-$K$490)),'PV Adoption'!AC$5*(1/(1-'General Inputs'!$C$10))*$J2941*1000*$I2941,ABS(($F2941-$E2941)*(1+$J13)^(AG$490-$K$490)))</f>
        <v>0</v>
      </c>
      <c r="AH2941" s="357">
        <f>IF('PV Adoption'!AD$5*(1/(1-'General Inputs'!$C$10))*$J2941*1000*$I2941 &lt;= ABS(($F2941-$E2941)*(1+$J13)^(AH$490-$K$490)),'PV Adoption'!AD$5*(1/(1-'General Inputs'!$C$10))*$J2941*1000*$I2941,ABS(($F2941-$E2941)*(1+$J13)^(AH$490-$K$490)))</f>
        <v>0</v>
      </c>
      <c r="AI2941" s="357">
        <f>IF('PV Adoption'!AE$5*(1/(1-'General Inputs'!$C$10))*$J2941*1000*$I2941 &lt;= ABS(($F2941-$E2941)*(1+$J13)^(AI$490-$K$490)),'PV Adoption'!AE$5*(1/(1-'General Inputs'!$C$10))*$J2941*1000*$I2941,ABS(($F2941-$E2941)*(1+$J13)^(AI$490-$K$490)))</f>
        <v>0</v>
      </c>
      <c r="AJ2941" s="357">
        <f>IF('PV Adoption'!AF$5*(1/(1-'General Inputs'!$C$10))*$J2941*1000*$I2941 &lt;= ABS(($F2941-$E2941)*(1+$J13)^(AJ$490-$K$490)),'PV Adoption'!AF$5*(1/(1-'General Inputs'!$C$10))*$J2941*1000*$I2941,ABS(($F2941-$E2941)*(1+$J13)^(AJ$490-$K$490)))</f>
        <v>0</v>
      </c>
      <c r="AK2941" s="357">
        <v>0</v>
      </c>
      <c r="AL2941" s="357">
        <v>0</v>
      </c>
      <c r="AM2941" s="357">
        <v>0</v>
      </c>
    </row>
    <row r="2942" spans="1:39" x14ac:dyDescent="0.25">
      <c r="A2942" s="353" t="s">
        <v>425</v>
      </c>
      <c r="B2942" s="353" t="s">
        <v>425</v>
      </c>
      <c r="C2942" s="441">
        <f t="shared" ref="C2942:H2942" si="2390">C14</f>
        <v>2500</v>
      </c>
      <c r="D2942" s="441"/>
      <c r="E2942" s="441"/>
      <c r="F2942" s="441"/>
      <c r="G2942" s="441"/>
      <c r="H2942" s="441">
        <f t="shared" si="2390"/>
        <v>0</v>
      </c>
      <c r="I2942" s="470">
        <f>IFERROR(VLOOKUP(B2942,Coincidence!$B$2:$E$242,4,FALSE)*IF(G2942="Winter",'General Inputs'!$C$25,'General Inputs'!$C$24),IF(G2942="Winter",'General Inputs'!$C$25,'General Inputs'!$C$24))</f>
        <v>0.52140604400000001</v>
      </c>
      <c r="J2942" s="466">
        <f>'Nameplate by Substation'!H14</f>
        <v>1.0934861471041909E-3</v>
      </c>
      <c r="K2942" s="357">
        <f>IF('PV Adoption'!G$5*(1/(1-'General Inputs'!$C$10))*$J2942*1000*$I2942 &lt;= ABS(($F2942-$E2942)*(1+$J14)^(K$490-$K$490)),'PV Adoption'!G$5*(1/(1-'General Inputs'!$C$10))*$J2942*1000*$I2942,ABS(($F2942-$E2942)*(1+$J14)^(K$490-$K$490)))</f>
        <v>0</v>
      </c>
      <c r="L2942" s="357">
        <f>IF('PV Adoption'!H$5*(1/(1-'General Inputs'!$C$10))*$J2942*1000*$I2942 &lt;= ABS(($F2942-$E2942)*(1+$J14)^(L$490-$K$490)),'PV Adoption'!H$5*(1/(1-'General Inputs'!$C$10))*$J2942*1000*$I2942,ABS(($F2942-$E2942)*(1+$J14)^(L$490-$K$490)))</f>
        <v>0</v>
      </c>
      <c r="M2942" s="357">
        <f>IF('PV Adoption'!I$5*(1/(1-'General Inputs'!$C$10))*$J2942*1000*$I2942 &lt;= ABS(($F2942-$E2942)*(1+$J14)^(M$490-$K$490)),'PV Adoption'!I$5*(1/(1-'General Inputs'!$C$10))*$J2942*1000*$I2942,ABS(($F2942-$E2942)*(1+$J14)^(M$490-$K$490)))</f>
        <v>0</v>
      </c>
      <c r="N2942" s="357">
        <f>IF('PV Adoption'!J$5*(1/(1-'General Inputs'!$C$10))*$J2942*1000*$I2942 &lt;= ABS(($F2942-$E2942)*(1+$J14)^(N$490-$K$490)),'PV Adoption'!J$5*(1/(1-'General Inputs'!$C$10))*$J2942*1000*$I2942,ABS(($F2942-$E2942)*(1+$J14)^(N$490-$K$490)))</f>
        <v>0</v>
      </c>
      <c r="O2942" s="357">
        <f>IF('PV Adoption'!K$5*(1/(1-'General Inputs'!$C$10))*$J2942*1000*$I2942 &lt;= ABS(($F2942-$E2942)*(1+$J14)^(O$490-$K$490)),'PV Adoption'!K$5*(1/(1-'General Inputs'!$C$10))*$J2942*1000*$I2942,ABS(($F2942-$E2942)*(1+$J14)^(O$490-$K$490)))</f>
        <v>0</v>
      </c>
      <c r="P2942" s="357">
        <f>IF('PV Adoption'!L$5*(1/(1-'General Inputs'!$C$10))*$J2942*1000*$I2942 &lt;= ABS(($F2942-$E2942)*(1+$J14)^(P$490-$K$490)),'PV Adoption'!L$5*(1/(1-'General Inputs'!$C$10))*$J2942*1000*$I2942,ABS(($F2942-$E2942)*(1+$J14)^(P$490-$K$490)))</f>
        <v>0</v>
      </c>
      <c r="Q2942" s="357">
        <f>IF('PV Adoption'!M$5*(1/(1-'General Inputs'!$C$10))*$J2942*1000*$I2942 &lt;= ABS(($F2942-$E2942)*(1+$J14)^(Q$490-$K$490)),'PV Adoption'!M$5*(1/(1-'General Inputs'!$C$10))*$J2942*1000*$I2942,ABS(($F2942-$E2942)*(1+$J14)^(Q$490-$K$490)))</f>
        <v>0</v>
      </c>
      <c r="R2942" s="357">
        <f>IF('PV Adoption'!N$5*(1/(1-'General Inputs'!$C$10))*$J2942*1000*$I2942 &lt;= ABS(($F2942-$E2942)*(1+$J14)^(R$490-$K$490)),'PV Adoption'!N$5*(1/(1-'General Inputs'!$C$10))*$J2942*1000*$I2942,ABS(($F2942-$E2942)*(1+$J14)^(R$490-$K$490)))</f>
        <v>0</v>
      </c>
      <c r="S2942" s="357">
        <f>IF('PV Adoption'!O$5*(1/(1-'General Inputs'!$C$10))*$J2942*1000*$I2942 &lt;= ABS(($F2942-$E2942)*(1+$J14)^(S$490-$K$490)),'PV Adoption'!O$5*(1/(1-'General Inputs'!$C$10))*$J2942*1000*$I2942,ABS(($F2942-$E2942)*(1+$J14)^(S$490-$K$490)))</f>
        <v>0</v>
      </c>
      <c r="T2942" s="357">
        <f>IF('PV Adoption'!P$5*(1/(1-'General Inputs'!$C$10))*$J2942*1000*$I2942 &lt;= ABS(($F2942-$E2942)*(1+$J14)^(T$490-$K$490)),'PV Adoption'!P$5*(1/(1-'General Inputs'!$C$10))*$J2942*1000*$I2942,ABS(($F2942-$E2942)*(1+$J14)^(T$490-$K$490)))</f>
        <v>0</v>
      </c>
      <c r="U2942" s="357">
        <f>IF('PV Adoption'!Q$5*(1/(1-'General Inputs'!$C$10))*$J2942*1000*$I2942 &lt;= ABS(($F2942-$E2942)*(1+$J14)^(U$490-$K$490)),'PV Adoption'!Q$5*(1/(1-'General Inputs'!$C$10))*$J2942*1000*$I2942,ABS(($F2942-$E2942)*(1+$J14)^(U$490-$K$490)))</f>
        <v>0</v>
      </c>
      <c r="V2942" s="357">
        <f>IF('PV Adoption'!R$5*(1/(1-'General Inputs'!$C$10))*$J2942*1000*$I2942 &lt;= ABS(($F2942-$E2942)*(1+$J14)^(V$490-$K$490)),'PV Adoption'!R$5*(1/(1-'General Inputs'!$C$10))*$J2942*1000*$I2942,ABS(($F2942-$E2942)*(1+$J14)^(V$490-$K$490)))</f>
        <v>0</v>
      </c>
      <c r="W2942" s="357">
        <f>IF('PV Adoption'!S$5*(1/(1-'General Inputs'!$C$10))*$J2942*1000*$I2942 &lt;= ABS(($F2942-$E2942)*(1+$J14)^(W$490-$K$490)),'PV Adoption'!S$5*(1/(1-'General Inputs'!$C$10))*$J2942*1000*$I2942,ABS(($F2942-$E2942)*(1+$J14)^(W$490-$K$490)))</f>
        <v>0</v>
      </c>
      <c r="X2942" s="357">
        <f>IF('PV Adoption'!T$5*(1/(1-'General Inputs'!$C$10))*$J2942*1000*$I2942 &lt;= ABS(($F2942-$E2942)*(1+$J14)^(X$490-$K$490)),'PV Adoption'!T$5*(1/(1-'General Inputs'!$C$10))*$J2942*1000*$I2942,ABS(($F2942-$E2942)*(1+$J14)^(X$490-$K$490)))</f>
        <v>0</v>
      </c>
      <c r="Y2942" s="357">
        <f>IF('PV Adoption'!U$5*(1/(1-'General Inputs'!$C$10))*$J2942*1000*$I2942 &lt;= ABS(($F2942-$E2942)*(1+$J14)^(Y$490-$K$490)),'PV Adoption'!U$5*(1/(1-'General Inputs'!$C$10))*$J2942*1000*$I2942,ABS(($F2942-$E2942)*(1+$J14)^(Y$490-$K$490)))</f>
        <v>0</v>
      </c>
      <c r="Z2942" s="357">
        <f>IF('PV Adoption'!V$5*(1/(1-'General Inputs'!$C$10))*$J2942*1000*$I2942 &lt;= ABS(($F2942-$E2942)*(1+$J14)^(Z$490-$K$490)),'PV Adoption'!V$5*(1/(1-'General Inputs'!$C$10))*$J2942*1000*$I2942,ABS(($F2942-$E2942)*(1+$J14)^(Z$490-$K$490)))</f>
        <v>0</v>
      </c>
      <c r="AA2942" s="357">
        <f>IF('PV Adoption'!W$5*(1/(1-'General Inputs'!$C$10))*$J2942*1000*$I2942 &lt;= ABS(($F2942-$E2942)*(1+$J14)^(AA$490-$K$490)),'PV Adoption'!W$5*(1/(1-'General Inputs'!$C$10))*$J2942*1000*$I2942,ABS(($F2942-$E2942)*(1+$J14)^(AA$490-$K$490)))</f>
        <v>0</v>
      </c>
      <c r="AB2942" s="357">
        <f>IF('PV Adoption'!X$5*(1/(1-'General Inputs'!$C$10))*$J2942*1000*$I2942 &lt;= ABS(($F2942-$E2942)*(1+$J14)^(AB$490-$K$490)),'PV Adoption'!X$5*(1/(1-'General Inputs'!$C$10))*$J2942*1000*$I2942,ABS(($F2942-$E2942)*(1+$J14)^(AB$490-$K$490)))</f>
        <v>0</v>
      </c>
      <c r="AC2942" s="357">
        <f>IF('PV Adoption'!Y$5*(1/(1-'General Inputs'!$C$10))*$J2942*1000*$I2942 &lt;= ABS(($F2942-$E2942)*(1+$J14)^(AC$490-$K$490)),'PV Adoption'!Y$5*(1/(1-'General Inputs'!$C$10))*$J2942*1000*$I2942,ABS(($F2942-$E2942)*(1+$J14)^(AC$490-$K$490)))</f>
        <v>0</v>
      </c>
      <c r="AD2942" s="357">
        <f>IF('PV Adoption'!Z$5*(1/(1-'General Inputs'!$C$10))*$J2942*1000*$I2942 &lt;= ABS(($F2942-$E2942)*(1+$J14)^(AD$490-$K$490)),'PV Adoption'!Z$5*(1/(1-'General Inputs'!$C$10))*$J2942*1000*$I2942,ABS(($F2942-$E2942)*(1+$J14)^(AD$490-$K$490)))</f>
        <v>0</v>
      </c>
      <c r="AE2942" s="357">
        <f>IF('PV Adoption'!AA$5*(1/(1-'General Inputs'!$C$10))*$J2942*1000*$I2942 &lt;= ABS(($F2942-$E2942)*(1+$J14)^(AE$490-$K$490)),'PV Adoption'!AA$5*(1/(1-'General Inputs'!$C$10))*$J2942*1000*$I2942,ABS(($F2942-$E2942)*(1+$J14)^(AE$490-$K$490)))</f>
        <v>0</v>
      </c>
      <c r="AF2942" s="357">
        <f>IF('PV Adoption'!AB$5*(1/(1-'General Inputs'!$C$10))*$J2942*1000*$I2942 &lt;= ABS(($F2942-$E2942)*(1+$J14)^(AF$490-$K$490)),'PV Adoption'!AB$5*(1/(1-'General Inputs'!$C$10))*$J2942*1000*$I2942,ABS(($F2942-$E2942)*(1+$J14)^(AF$490-$K$490)))</f>
        <v>0</v>
      </c>
      <c r="AG2942" s="357">
        <f>IF('PV Adoption'!AC$5*(1/(1-'General Inputs'!$C$10))*$J2942*1000*$I2942 &lt;= ABS(($F2942-$E2942)*(1+$J14)^(AG$490-$K$490)),'PV Adoption'!AC$5*(1/(1-'General Inputs'!$C$10))*$J2942*1000*$I2942,ABS(($F2942-$E2942)*(1+$J14)^(AG$490-$K$490)))</f>
        <v>0</v>
      </c>
      <c r="AH2942" s="357">
        <f>IF('PV Adoption'!AD$5*(1/(1-'General Inputs'!$C$10))*$J2942*1000*$I2942 &lt;= ABS(($F2942-$E2942)*(1+$J14)^(AH$490-$K$490)),'PV Adoption'!AD$5*(1/(1-'General Inputs'!$C$10))*$J2942*1000*$I2942,ABS(($F2942-$E2942)*(1+$J14)^(AH$490-$K$490)))</f>
        <v>0</v>
      </c>
      <c r="AI2942" s="357">
        <f>IF('PV Adoption'!AE$5*(1/(1-'General Inputs'!$C$10))*$J2942*1000*$I2942 &lt;= ABS(($F2942-$E2942)*(1+$J14)^(AI$490-$K$490)),'PV Adoption'!AE$5*(1/(1-'General Inputs'!$C$10))*$J2942*1000*$I2942,ABS(($F2942-$E2942)*(1+$J14)^(AI$490-$K$490)))</f>
        <v>0</v>
      </c>
      <c r="AJ2942" s="357">
        <f>IF('PV Adoption'!AF$5*(1/(1-'General Inputs'!$C$10))*$J2942*1000*$I2942 &lt;= ABS(($F2942-$E2942)*(1+$J14)^(AJ$490-$K$490)),'PV Adoption'!AF$5*(1/(1-'General Inputs'!$C$10))*$J2942*1000*$I2942,ABS(($F2942-$E2942)*(1+$J14)^(AJ$490-$K$490)))</f>
        <v>0</v>
      </c>
      <c r="AK2942" s="357">
        <v>149.22578364117231</v>
      </c>
      <c r="AL2942" s="357">
        <v>150.43403973060714</v>
      </c>
      <c r="AM2942" s="357">
        <v>151.65207886652388</v>
      </c>
    </row>
    <row r="2943" spans="1:39" x14ac:dyDescent="0.25">
      <c r="A2943" s="353" t="s">
        <v>260</v>
      </c>
      <c r="B2943" s="353" t="s">
        <v>504</v>
      </c>
      <c r="C2943" s="441">
        <f t="shared" ref="C2943:H2943" si="2391">C15</f>
        <v>42000</v>
      </c>
      <c r="D2943" s="441"/>
      <c r="E2943" s="441"/>
      <c r="F2943" s="441"/>
      <c r="G2943" s="441"/>
      <c r="H2943" s="441">
        <f t="shared" si="2391"/>
        <v>0</v>
      </c>
      <c r="I2943" s="470">
        <f>IFERROR(VLOOKUP(B2943,Coincidence!$B$2:$E$242,4,FALSE)*IF(G2943="Winter",'General Inputs'!$C$25,'General Inputs'!$C$24),IF(G2943="Winter",'General Inputs'!$C$25,'General Inputs'!$C$24))</f>
        <v>0.52140604400000001</v>
      </c>
      <c r="J2943" s="466">
        <f>'Nameplate by Substation'!H15</f>
        <v>7.3882758706347229E-3</v>
      </c>
      <c r="K2943" s="357">
        <f>IF('PV Adoption'!G$5*(1/(1-'General Inputs'!$C$10))*$J2943*1000*$I2943 &lt;= ABS(($F2943-$E2943)*(1+$J15)^(K$490-$K$490)),'PV Adoption'!G$5*(1/(1-'General Inputs'!$C$10))*$J2943*1000*$I2943,ABS(($F2943-$E2943)*(1+$J15)^(K$490-$K$490)))</f>
        <v>0</v>
      </c>
      <c r="L2943" s="357">
        <f>IF('PV Adoption'!H$5*(1/(1-'General Inputs'!$C$10))*$J2943*1000*$I2943 &lt;= ABS(($F2943-$E2943)*(1+$J15)^(L$490-$K$490)),'PV Adoption'!H$5*(1/(1-'General Inputs'!$C$10))*$J2943*1000*$I2943,ABS(($F2943-$E2943)*(1+$J15)^(L$490-$K$490)))</f>
        <v>0</v>
      </c>
      <c r="M2943" s="357">
        <f>IF('PV Adoption'!I$5*(1/(1-'General Inputs'!$C$10))*$J2943*1000*$I2943 &lt;= ABS(($F2943-$E2943)*(1+$J15)^(M$490-$K$490)),'PV Adoption'!I$5*(1/(1-'General Inputs'!$C$10))*$J2943*1000*$I2943,ABS(($F2943-$E2943)*(1+$J15)^(M$490-$K$490)))</f>
        <v>0</v>
      </c>
      <c r="N2943" s="357">
        <f>IF('PV Adoption'!J$5*(1/(1-'General Inputs'!$C$10))*$J2943*1000*$I2943 &lt;= ABS(($F2943-$E2943)*(1+$J15)^(N$490-$K$490)),'PV Adoption'!J$5*(1/(1-'General Inputs'!$C$10))*$J2943*1000*$I2943,ABS(($F2943-$E2943)*(1+$J15)^(N$490-$K$490)))</f>
        <v>0</v>
      </c>
      <c r="O2943" s="357">
        <f>IF('PV Adoption'!K$5*(1/(1-'General Inputs'!$C$10))*$J2943*1000*$I2943 &lt;= ABS(($F2943-$E2943)*(1+$J15)^(O$490-$K$490)),'PV Adoption'!K$5*(1/(1-'General Inputs'!$C$10))*$J2943*1000*$I2943,ABS(($F2943-$E2943)*(1+$J15)^(O$490-$K$490)))</f>
        <v>0</v>
      </c>
      <c r="P2943" s="357">
        <f>IF('PV Adoption'!L$5*(1/(1-'General Inputs'!$C$10))*$J2943*1000*$I2943 &lt;= ABS(($F2943-$E2943)*(1+$J15)^(P$490-$K$490)),'PV Adoption'!L$5*(1/(1-'General Inputs'!$C$10))*$J2943*1000*$I2943,ABS(($F2943-$E2943)*(1+$J15)^(P$490-$K$490)))</f>
        <v>0</v>
      </c>
      <c r="Q2943" s="357">
        <f>IF('PV Adoption'!M$5*(1/(1-'General Inputs'!$C$10))*$J2943*1000*$I2943 &lt;= ABS(($F2943-$E2943)*(1+$J15)^(Q$490-$K$490)),'PV Adoption'!M$5*(1/(1-'General Inputs'!$C$10))*$J2943*1000*$I2943,ABS(($F2943-$E2943)*(1+$J15)^(Q$490-$K$490)))</f>
        <v>0</v>
      </c>
      <c r="R2943" s="357">
        <f>IF('PV Adoption'!N$5*(1/(1-'General Inputs'!$C$10))*$J2943*1000*$I2943 &lt;= ABS(($F2943-$E2943)*(1+$J15)^(R$490-$K$490)),'PV Adoption'!N$5*(1/(1-'General Inputs'!$C$10))*$J2943*1000*$I2943,ABS(($F2943-$E2943)*(1+$J15)^(R$490-$K$490)))</f>
        <v>0</v>
      </c>
      <c r="S2943" s="357">
        <f>IF('PV Adoption'!O$5*(1/(1-'General Inputs'!$C$10))*$J2943*1000*$I2943 &lt;= ABS(($F2943-$E2943)*(1+$J15)^(S$490-$K$490)),'PV Adoption'!O$5*(1/(1-'General Inputs'!$C$10))*$J2943*1000*$I2943,ABS(($F2943-$E2943)*(1+$J15)^(S$490-$K$490)))</f>
        <v>0</v>
      </c>
      <c r="T2943" s="357">
        <f>IF('PV Adoption'!P$5*(1/(1-'General Inputs'!$C$10))*$J2943*1000*$I2943 &lt;= ABS(($F2943-$E2943)*(1+$J15)^(T$490-$K$490)),'PV Adoption'!P$5*(1/(1-'General Inputs'!$C$10))*$J2943*1000*$I2943,ABS(($F2943-$E2943)*(1+$J15)^(T$490-$K$490)))</f>
        <v>0</v>
      </c>
      <c r="U2943" s="357">
        <f>IF('PV Adoption'!Q$5*(1/(1-'General Inputs'!$C$10))*$J2943*1000*$I2943 &lt;= ABS(($F2943-$E2943)*(1+$J15)^(U$490-$K$490)),'PV Adoption'!Q$5*(1/(1-'General Inputs'!$C$10))*$J2943*1000*$I2943,ABS(($F2943-$E2943)*(1+$J15)^(U$490-$K$490)))</f>
        <v>0</v>
      </c>
      <c r="V2943" s="357">
        <f>IF('PV Adoption'!R$5*(1/(1-'General Inputs'!$C$10))*$J2943*1000*$I2943 &lt;= ABS(($F2943-$E2943)*(1+$J15)^(V$490-$K$490)),'PV Adoption'!R$5*(1/(1-'General Inputs'!$C$10))*$J2943*1000*$I2943,ABS(($F2943-$E2943)*(1+$J15)^(V$490-$K$490)))</f>
        <v>0</v>
      </c>
      <c r="W2943" s="357">
        <f>IF('PV Adoption'!S$5*(1/(1-'General Inputs'!$C$10))*$J2943*1000*$I2943 &lt;= ABS(($F2943-$E2943)*(1+$J15)^(W$490-$K$490)),'PV Adoption'!S$5*(1/(1-'General Inputs'!$C$10))*$J2943*1000*$I2943,ABS(($F2943-$E2943)*(1+$J15)^(W$490-$K$490)))</f>
        <v>0</v>
      </c>
      <c r="X2943" s="357">
        <f>IF('PV Adoption'!T$5*(1/(1-'General Inputs'!$C$10))*$J2943*1000*$I2943 &lt;= ABS(($F2943-$E2943)*(1+$J15)^(X$490-$K$490)),'PV Adoption'!T$5*(1/(1-'General Inputs'!$C$10))*$J2943*1000*$I2943,ABS(($F2943-$E2943)*(1+$J15)^(X$490-$K$490)))</f>
        <v>0</v>
      </c>
      <c r="Y2943" s="357">
        <f>IF('PV Adoption'!U$5*(1/(1-'General Inputs'!$C$10))*$J2943*1000*$I2943 &lt;= ABS(($F2943-$E2943)*(1+$J15)^(Y$490-$K$490)),'PV Adoption'!U$5*(1/(1-'General Inputs'!$C$10))*$J2943*1000*$I2943,ABS(($F2943-$E2943)*(1+$J15)^(Y$490-$K$490)))</f>
        <v>0</v>
      </c>
      <c r="Z2943" s="357">
        <f>IF('PV Adoption'!V$5*(1/(1-'General Inputs'!$C$10))*$J2943*1000*$I2943 &lt;= ABS(($F2943-$E2943)*(1+$J15)^(Z$490-$K$490)),'PV Adoption'!V$5*(1/(1-'General Inputs'!$C$10))*$J2943*1000*$I2943,ABS(($F2943-$E2943)*(1+$J15)^(Z$490-$K$490)))</f>
        <v>0</v>
      </c>
      <c r="AA2943" s="357">
        <f>IF('PV Adoption'!W$5*(1/(1-'General Inputs'!$C$10))*$J2943*1000*$I2943 &lt;= ABS(($F2943-$E2943)*(1+$J15)^(AA$490-$K$490)),'PV Adoption'!W$5*(1/(1-'General Inputs'!$C$10))*$J2943*1000*$I2943,ABS(($F2943-$E2943)*(1+$J15)^(AA$490-$K$490)))</f>
        <v>0</v>
      </c>
      <c r="AB2943" s="357">
        <f>IF('PV Adoption'!X$5*(1/(1-'General Inputs'!$C$10))*$J2943*1000*$I2943 &lt;= ABS(($F2943-$E2943)*(1+$J15)^(AB$490-$K$490)),'PV Adoption'!X$5*(1/(1-'General Inputs'!$C$10))*$J2943*1000*$I2943,ABS(($F2943-$E2943)*(1+$J15)^(AB$490-$K$490)))</f>
        <v>0</v>
      </c>
      <c r="AC2943" s="357">
        <f>IF('PV Adoption'!Y$5*(1/(1-'General Inputs'!$C$10))*$J2943*1000*$I2943 &lt;= ABS(($F2943-$E2943)*(1+$J15)^(AC$490-$K$490)),'PV Adoption'!Y$5*(1/(1-'General Inputs'!$C$10))*$J2943*1000*$I2943,ABS(($F2943-$E2943)*(1+$J15)^(AC$490-$K$490)))</f>
        <v>0</v>
      </c>
      <c r="AD2943" s="357">
        <f>IF('PV Adoption'!Z$5*(1/(1-'General Inputs'!$C$10))*$J2943*1000*$I2943 &lt;= ABS(($F2943-$E2943)*(1+$J15)^(AD$490-$K$490)),'PV Adoption'!Z$5*(1/(1-'General Inputs'!$C$10))*$J2943*1000*$I2943,ABS(($F2943-$E2943)*(1+$J15)^(AD$490-$K$490)))</f>
        <v>0</v>
      </c>
      <c r="AE2943" s="357">
        <f>IF('PV Adoption'!AA$5*(1/(1-'General Inputs'!$C$10))*$J2943*1000*$I2943 &lt;= ABS(($F2943-$E2943)*(1+$J15)^(AE$490-$K$490)),'PV Adoption'!AA$5*(1/(1-'General Inputs'!$C$10))*$J2943*1000*$I2943,ABS(($F2943-$E2943)*(1+$J15)^(AE$490-$K$490)))</f>
        <v>0</v>
      </c>
      <c r="AF2943" s="357">
        <f>IF('PV Adoption'!AB$5*(1/(1-'General Inputs'!$C$10))*$J2943*1000*$I2943 &lt;= ABS(($F2943-$E2943)*(1+$J15)^(AF$490-$K$490)),'PV Adoption'!AB$5*(1/(1-'General Inputs'!$C$10))*$J2943*1000*$I2943,ABS(($F2943-$E2943)*(1+$J15)^(AF$490-$K$490)))</f>
        <v>0</v>
      </c>
      <c r="AG2943" s="357">
        <f>IF('PV Adoption'!AC$5*(1/(1-'General Inputs'!$C$10))*$J2943*1000*$I2943 &lt;= ABS(($F2943-$E2943)*(1+$J15)^(AG$490-$K$490)),'PV Adoption'!AC$5*(1/(1-'General Inputs'!$C$10))*$J2943*1000*$I2943,ABS(($F2943-$E2943)*(1+$J15)^(AG$490-$K$490)))</f>
        <v>0</v>
      </c>
      <c r="AH2943" s="357">
        <f>IF('PV Adoption'!AD$5*(1/(1-'General Inputs'!$C$10))*$J2943*1000*$I2943 &lt;= ABS(($F2943-$E2943)*(1+$J15)^(AH$490-$K$490)),'PV Adoption'!AD$5*(1/(1-'General Inputs'!$C$10))*$J2943*1000*$I2943,ABS(($F2943-$E2943)*(1+$J15)^(AH$490-$K$490)))</f>
        <v>0</v>
      </c>
      <c r="AI2943" s="357">
        <f>IF('PV Adoption'!AE$5*(1/(1-'General Inputs'!$C$10))*$J2943*1000*$I2943 &lt;= ABS(($F2943-$E2943)*(1+$J15)^(AI$490-$K$490)),'PV Adoption'!AE$5*(1/(1-'General Inputs'!$C$10))*$J2943*1000*$I2943,ABS(($F2943-$E2943)*(1+$J15)^(AI$490-$K$490)))</f>
        <v>0</v>
      </c>
      <c r="AJ2943" s="357">
        <f>IF('PV Adoption'!AF$5*(1/(1-'General Inputs'!$C$10))*$J2943*1000*$I2943 &lt;= ABS(($F2943-$E2943)*(1+$J15)^(AJ$490-$K$490)),'PV Adoption'!AF$5*(1/(1-'General Inputs'!$C$10))*$J2943*1000*$I2943,ABS(($F2943-$E2943)*(1+$J15)^(AJ$490-$K$490)))</f>
        <v>0</v>
      </c>
      <c r="AK2943" s="357">
        <v>0</v>
      </c>
      <c r="AL2943" s="357">
        <v>0</v>
      </c>
      <c r="AM2943" s="357">
        <v>0</v>
      </c>
    </row>
    <row r="2944" spans="1:39" x14ac:dyDescent="0.25">
      <c r="A2944" s="353" t="s">
        <v>260</v>
      </c>
      <c r="B2944" s="353" t="s">
        <v>471</v>
      </c>
      <c r="C2944" s="441">
        <f t="shared" ref="C2944:H2944" si="2392">C16</f>
        <v>42000</v>
      </c>
      <c r="D2944" s="441"/>
      <c r="E2944" s="441"/>
      <c r="F2944" s="441"/>
      <c r="G2944" s="441"/>
      <c r="H2944" s="441">
        <f t="shared" si="2392"/>
        <v>0</v>
      </c>
      <c r="I2944" s="470">
        <f>IFERROR(VLOOKUP(B2944,Coincidence!$B$2:$E$242,4,FALSE)*IF(G2944="Winter",'General Inputs'!$C$25,'General Inputs'!$C$24),IF(G2944="Winter",'General Inputs'!$C$25,'General Inputs'!$C$24))</f>
        <v>0.52140604400000001</v>
      </c>
      <c r="J2944" s="466">
        <f>'Nameplate by Substation'!H16</f>
        <v>3.0396003605729274E-3</v>
      </c>
      <c r="K2944" s="357">
        <f>IF('PV Adoption'!G$5*(1/(1-'General Inputs'!$C$10))*$J2944*1000*$I2944 &lt;= ABS(($F2944-$E2944)*(1+$J16)^(K$490-$K$490)),'PV Adoption'!G$5*(1/(1-'General Inputs'!$C$10))*$J2944*1000*$I2944,ABS(($F2944-$E2944)*(1+$J16)^(K$490-$K$490)))</f>
        <v>0</v>
      </c>
      <c r="L2944" s="357">
        <f>IF('PV Adoption'!H$5*(1/(1-'General Inputs'!$C$10))*$J2944*1000*$I2944 &lt;= ABS(($F2944-$E2944)*(1+$J16)^(L$490-$K$490)),'PV Adoption'!H$5*(1/(1-'General Inputs'!$C$10))*$J2944*1000*$I2944,ABS(($F2944-$E2944)*(1+$J16)^(L$490-$K$490)))</f>
        <v>0</v>
      </c>
      <c r="M2944" s="357">
        <f>IF('PV Adoption'!I$5*(1/(1-'General Inputs'!$C$10))*$J2944*1000*$I2944 &lt;= ABS(($F2944-$E2944)*(1+$J16)^(M$490-$K$490)),'PV Adoption'!I$5*(1/(1-'General Inputs'!$C$10))*$J2944*1000*$I2944,ABS(($F2944-$E2944)*(1+$J16)^(M$490-$K$490)))</f>
        <v>0</v>
      </c>
      <c r="N2944" s="357">
        <f>IF('PV Adoption'!J$5*(1/(1-'General Inputs'!$C$10))*$J2944*1000*$I2944 &lt;= ABS(($F2944-$E2944)*(1+$J16)^(N$490-$K$490)),'PV Adoption'!J$5*(1/(1-'General Inputs'!$C$10))*$J2944*1000*$I2944,ABS(($F2944-$E2944)*(1+$J16)^(N$490-$K$490)))</f>
        <v>0</v>
      </c>
      <c r="O2944" s="357">
        <f>IF('PV Adoption'!K$5*(1/(1-'General Inputs'!$C$10))*$J2944*1000*$I2944 &lt;= ABS(($F2944-$E2944)*(1+$J16)^(O$490-$K$490)),'PV Adoption'!K$5*(1/(1-'General Inputs'!$C$10))*$J2944*1000*$I2944,ABS(($F2944-$E2944)*(1+$J16)^(O$490-$K$490)))</f>
        <v>0</v>
      </c>
      <c r="P2944" s="357">
        <f>IF('PV Adoption'!L$5*(1/(1-'General Inputs'!$C$10))*$J2944*1000*$I2944 &lt;= ABS(($F2944-$E2944)*(1+$J16)^(P$490-$K$490)),'PV Adoption'!L$5*(1/(1-'General Inputs'!$C$10))*$J2944*1000*$I2944,ABS(($F2944-$E2944)*(1+$J16)^(P$490-$K$490)))</f>
        <v>0</v>
      </c>
      <c r="Q2944" s="357">
        <f>IF('PV Adoption'!M$5*(1/(1-'General Inputs'!$C$10))*$J2944*1000*$I2944 &lt;= ABS(($F2944-$E2944)*(1+$J16)^(Q$490-$K$490)),'PV Adoption'!M$5*(1/(1-'General Inputs'!$C$10))*$J2944*1000*$I2944,ABS(($F2944-$E2944)*(1+$J16)^(Q$490-$K$490)))</f>
        <v>0</v>
      </c>
      <c r="R2944" s="357">
        <f>IF('PV Adoption'!N$5*(1/(1-'General Inputs'!$C$10))*$J2944*1000*$I2944 &lt;= ABS(($F2944-$E2944)*(1+$J16)^(R$490-$K$490)),'PV Adoption'!N$5*(1/(1-'General Inputs'!$C$10))*$J2944*1000*$I2944,ABS(($F2944-$E2944)*(1+$J16)^(R$490-$K$490)))</f>
        <v>0</v>
      </c>
      <c r="S2944" s="357">
        <f>IF('PV Adoption'!O$5*(1/(1-'General Inputs'!$C$10))*$J2944*1000*$I2944 &lt;= ABS(($F2944-$E2944)*(1+$J16)^(S$490-$K$490)),'PV Adoption'!O$5*(1/(1-'General Inputs'!$C$10))*$J2944*1000*$I2944,ABS(($F2944-$E2944)*(1+$J16)^(S$490-$K$490)))</f>
        <v>0</v>
      </c>
      <c r="T2944" s="357">
        <f>IF('PV Adoption'!P$5*(1/(1-'General Inputs'!$C$10))*$J2944*1000*$I2944 &lt;= ABS(($F2944-$E2944)*(1+$J16)^(T$490-$K$490)),'PV Adoption'!P$5*(1/(1-'General Inputs'!$C$10))*$J2944*1000*$I2944,ABS(($F2944-$E2944)*(1+$J16)^(T$490-$K$490)))</f>
        <v>0</v>
      </c>
      <c r="U2944" s="357">
        <f>IF('PV Adoption'!Q$5*(1/(1-'General Inputs'!$C$10))*$J2944*1000*$I2944 &lt;= ABS(($F2944-$E2944)*(1+$J16)^(U$490-$K$490)),'PV Adoption'!Q$5*(1/(1-'General Inputs'!$C$10))*$J2944*1000*$I2944,ABS(($F2944-$E2944)*(1+$J16)^(U$490-$K$490)))</f>
        <v>0</v>
      </c>
      <c r="V2944" s="357">
        <f>IF('PV Adoption'!R$5*(1/(1-'General Inputs'!$C$10))*$J2944*1000*$I2944 &lt;= ABS(($F2944-$E2944)*(1+$J16)^(V$490-$K$490)),'PV Adoption'!R$5*(1/(1-'General Inputs'!$C$10))*$J2944*1000*$I2944,ABS(($F2944-$E2944)*(1+$J16)^(V$490-$K$490)))</f>
        <v>0</v>
      </c>
      <c r="W2944" s="357">
        <f>IF('PV Adoption'!S$5*(1/(1-'General Inputs'!$C$10))*$J2944*1000*$I2944 &lt;= ABS(($F2944-$E2944)*(1+$J16)^(W$490-$K$490)),'PV Adoption'!S$5*(1/(1-'General Inputs'!$C$10))*$J2944*1000*$I2944,ABS(($F2944-$E2944)*(1+$J16)^(W$490-$K$490)))</f>
        <v>0</v>
      </c>
      <c r="X2944" s="357">
        <f>IF('PV Adoption'!T$5*(1/(1-'General Inputs'!$C$10))*$J2944*1000*$I2944 &lt;= ABS(($F2944-$E2944)*(1+$J16)^(X$490-$K$490)),'PV Adoption'!T$5*(1/(1-'General Inputs'!$C$10))*$J2944*1000*$I2944,ABS(($F2944-$E2944)*(1+$J16)^(X$490-$K$490)))</f>
        <v>0</v>
      </c>
      <c r="Y2944" s="357">
        <f>IF('PV Adoption'!U$5*(1/(1-'General Inputs'!$C$10))*$J2944*1000*$I2944 &lt;= ABS(($F2944-$E2944)*(1+$J16)^(Y$490-$K$490)),'PV Adoption'!U$5*(1/(1-'General Inputs'!$C$10))*$J2944*1000*$I2944,ABS(($F2944-$E2944)*(1+$J16)^(Y$490-$K$490)))</f>
        <v>0</v>
      </c>
      <c r="Z2944" s="357">
        <f>IF('PV Adoption'!V$5*(1/(1-'General Inputs'!$C$10))*$J2944*1000*$I2944 &lt;= ABS(($F2944-$E2944)*(1+$J16)^(Z$490-$K$490)),'PV Adoption'!V$5*(1/(1-'General Inputs'!$C$10))*$J2944*1000*$I2944,ABS(($F2944-$E2944)*(1+$J16)^(Z$490-$K$490)))</f>
        <v>0</v>
      </c>
      <c r="AA2944" s="357">
        <f>IF('PV Adoption'!W$5*(1/(1-'General Inputs'!$C$10))*$J2944*1000*$I2944 &lt;= ABS(($F2944-$E2944)*(1+$J16)^(AA$490-$K$490)),'PV Adoption'!W$5*(1/(1-'General Inputs'!$C$10))*$J2944*1000*$I2944,ABS(($F2944-$E2944)*(1+$J16)^(AA$490-$K$490)))</f>
        <v>0</v>
      </c>
      <c r="AB2944" s="357">
        <f>IF('PV Adoption'!X$5*(1/(1-'General Inputs'!$C$10))*$J2944*1000*$I2944 &lt;= ABS(($F2944-$E2944)*(1+$J16)^(AB$490-$K$490)),'PV Adoption'!X$5*(1/(1-'General Inputs'!$C$10))*$J2944*1000*$I2944,ABS(($F2944-$E2944)*(1+$J16)^(AB$490-$K$490)))</f>
        <v>0</v>
      </c>
      <c r="AC2944" s="357">
        <f>IF('PV Adoption'!Y$5*(1/(1-'General Inputs'!$C$10))*$J2944*1000*$I2944 &lt;= ABS(($F2944-$E2944)*(1+$J16)^(AC$490-$K$490)),'PV Adoption'!Y$5*(1/(1-'General Inputs'!$C$10))*$J2944*1000*$I2944,ABS(($F2944-$E2944)*(1+$J16)^(AC$490-$K$490)))</f>
        <v>0</v>
      </c>
      <c r="AD2944" s="357">
        <f>IF('PV Adoption'!Z$5*(1/(1-'General Inputs'!$C$10))*$J2944*1000*$I2944 &lt;= ABS(($F2944-$E2944)*(1+$J16)^(AD$490-$K$490)),'PV Adoption'!Z$5*(1/(1-'General Inputs'!$C$10))*$J2944*1000*$I2944,ABS(($F2944-$E2944)*(1+$J16)^(AD$490-$K$490)))</f>
        <v>0</v>
      </c>
      <c r="AE2944" s="357">
        <f>IF('PV Adoption'!AA$5*(1/(1-'General Inputs'!$C$10))*$J2944*1000*$I2944 &lt;= ABS(($F2944-$E2944)*(1+$J16)^(AE$490-$K$490)),'PV Adoption'!AA$5*(1/(1-'General Inputs'!$C$10))*$J2944*1000*$I2944,ABS(($F2944-$E2944)*(1+$J16)^(AE$490-$K$490)))</f>
        <v>0</v>
      </c>
      <c r="AF2944" s="357">
        <f>IF('PV Adoption'!AB$5*(1/(1-'General Inputs'!$C$10))*$J2944*1000*$I2944 &lt;= ABS(($F2944-$E2944)*(1+$J16)^(AF$490-$K$490)),'PV Adoption'!AB$5*(1/(1-'General Inputs'!$C$10))*$J2944*1000*$I2944,ABS(($F2944-$E2944)*(1+$J16)^(AF$490-$K$490)))</f>
        <v>0</v>
      </c>
      <c r="AG2944" s="357">
        <f>IF('PV Adoption'!AC$5*(1/(1-'General Inputs'!$C$10))*$J2944*1000*$I2944 &lt;= ABS(($F2944-$E2944)*(1+$J16)^(AG$490-$K$490)),'PV Adoption'!AC$5*(1/(1-'General Inputs'!$C$10))*$J2944*1000*$I2944,ABS(($F2944-$E2944)*(1+$J16)^(AG$490-$K$490)))</f>
        <v>0</v>
      </c>
      <c r="AH2944" s="357">
        <f>IF('PV Adoption'!AD$5*(1/(1-'General Inputs'!$C$10))*$J2944*1000*$I2944 &lt;= ABS(($F2944-$E2944)*(1+$J16)^(AH$490-$K$490)),'PV Adoption'!AD$5*(1/(1-'General Inputs'!$C$10))*$J2944*1000*$I2944,ABS(($F2944-$E2944)*(1+$J16)^(AH$490-$K$490)))</f>
        <v>0</v>
      </c>
      <c r="AI2944" s="357">
        <f>IF('PV Adoption'!AE$5*(1/(1-'General Inputs'!$C$10))*$J2944*1000*$I2944 &lt;= ABS(($F2944-$E2944)*(1+$J16)^(AI$490-$K$490)),'PV Adoption'!AE$5*(1/(1-'General Inputs'!$C$10))*$J2944*1000*$I2944,ABS(($F2944-$E2944)*(1+$J16)^(AI$490-$K$490)))</f>
        <v>0</v>
      </c>
      <c r="AJ2944" s="357">
        <f>IF('PV Adoption'!AF$5*(1/(1-'General Inputs'!$C$10))*$J2944*1000*$I2944 &lt;= ABS(($F2944-$E2944)*(1+$J16)^(AJ$490-$K$490)),'PV Adoption'!AF$5*(1/(1-'General Inputs'!$C$10))*$J2944*1000*$I2944,ABS(($F2944-$E2944)*(1+$J16)^(AJ$490-$K$490)))</f>
        <v>0</v>
      </c>
      <c r="AK2944" s="357">
        <v>0</v>
      </c>
      <c r="AL2944" s="357">
        <v>0</v>
      </c>
      <c r="AM2944" s="357">
        <v>0</v>
      </c>
    </row>
    <row r="2945" spans="1:39" x14ac:dyDescent="0.25">
      <c r="A2945" s="353" t="s">
        <v>406</v>
      </c>
      <c r="B2945" s="353" t="s">
        <v>407</v>
      </c>
      <c r="C2945" s="441">
        <f t="shared" ref="C2945:H2945" si="2393">C17</f>
        <v>25000</v>
      </c>
      <c r="D2945" s="441"/>
      <c r="E2945" s="441"/>
      <c r="F2945" s="441"/>
      <c r="G2945" s="441"/>
      <c r="H2945" s="441">
        <f t="shared" si="2393"/>
        <v>0</v>
      </c>
      <c r="I2945" s="470">
        <f>IFERROR(VLOOKUP(B2945,Coincidence!$B$2:$E$242,4,FALSE)*IF(G2945="Winter",'General Inputs'!$C$25,'General Inputs'!$C$24),IF(G2945="Winter",'General Inputs'!$C$25,'General Inputs'!$C$24))</f>
        <v>0.52140604400000001</v>
      </c>
      <c r="J2945" s="466">
        <f>'Nameplate by Substation'!H17</f>
        <v>1.6875263139410235E-2</v>
      </c>
      <c r="K2945" s="357">
        <f>IF('PV Adoption'!G$5*(1/(1-'General Inputs'!$C$10))*$J2945*1000*$I2945 &lt;= ABS(($F2945-$E2945)*(1+$J17)^(K$490-$K$490)),'PV Adoption'!G$5*(1/(1-'General Inputs'!$C$10))*$J2945*1000*$I2945,ABS(($F2945-$E2945)*(1+$J17)^(K$490-$K$490)))</f>
        <v>0</v>
      </c>
      <c r="L2945" s="357">
        <f>IF('PV Adoption'!H$5*(1/(1-'General Inputs'!$C$10))*$J2945*1000*$I2945 &lt;= ABS(($F2945-$E2945)*(1+$J17)^(L$490-$K$490)),'PV Adoption'!H$5*(1/(1-'General Inputs'!$C$10))*$J2945*1000*$I2945,ABS(($F2945-$E2945)*(1+$J17)^(L$490-$K$490)))</f>
        <v>0</v>
      </c>
      <c r="M2945" s="357">
        <f>IF('PV Adoption'!I$5*(1/(1-'General Inputs'!$C$10))*$J2945*1000*$I2945 &lt;= ABS(($F2945-$E2945)*(1+$J17)^(M$490-$K$490)),'PV Adoption'!I$5*(1/(1-'General Inputs'!$C$10))*$J2945*1000*$I2945,ABS(($F2945-$E2945)*(1+$J17)^(M$490-$K$490)))</f>
        <v>0</v>
      </c>
      <c r="N2945" s="357">
        <f>IF('PV Adoption'!J$5*(1/(1-'General Inputs'!$C$10))*$J2945*1000*$I2945 &lt;= ABS(($F2945-$E2945)*(1+$J17)^(N$490-$K$490)),'PV Adoption'!J$5*(1/(1-'General Inputs'!$C$10))*$J2945*1000*$I2945,ABS(($F2945-$E2945)*(1+$J17)^(N$490-$K$490)))</f>
        <v>0</v>
      </c>
      <c r="O2945" s="357">
        <f>IF('PV Adoption'!K$5*(1/(1-'General Inputs'!$C$10))*$J2945*1000*$I2945 &lt;= ABS(($F2945-$E2945)*(1+$J17)^(O$490-$K$490)),'PV Adoption'!K$5*(1/(1-'General Inputs'!$C$10))*$J2945*1000*$I2945,ABS(($F2945-$E2945)*(1+$J17)^(O$490-$K$490)))</f>
        <v>0</v>
      </c>
      <c r="P2945" s="357">
        <f>IF('PV Adoption'!L$5*(1/(1-'General Inputs'!$C$10))*$J2945*1000*$I2945 &lt;= ABS(($F2945-$E2945)*(1+$J17)^(P$490-$K$490)),'PV Adoption'!L$5*(1/(1-'General Inputs'!$C$10))*$J2945*1000*$I2945,ABS(($F2945-$E2945)*(1+$J17)^(P$490-$K$490)))</f>
        <v>0</v>
      </c>
      <c r="Q2945" s="357">
        <f>IF('PV Adoption'!M$5*(1/(1-'General Inputs'!$C$10))*$J2945*1000*$I2945 &lt;= ABS(($F2945-$E2945)*(1+$J17)^(Q$490-$K$490)),'PV Adoption'!M$5*(1/(1-'General Inputs'!$C$10))*$J2945*1000*$I2945,ABS(($F2945-$E2945)*(1+$J17)^(Q$490-$K$490)))</f>
        <v>0</v>
      </c>
      <c r="R2945" s="357">
        <f>IF('PV Adoption'!N$5*(1/(1-'General Inputs'!$C$10))*$J2945*1000*$I2945 &lt;= ABS(($F2945-$E2945)*(1+$J17)^(R$490-$K$490)),'PV Adoption'!N$5*(1/(1-'General Inputs'!$C$10))*$J2945*1000*$I2945,ABS(($F2945-$E2945)*(1+$J17)^(R$490-$K$490)))</f>
        <v>0</v>
      </c>
      <c r="S2945" s="357">
        <f>IF('PV Adoption'!O$5*(1/(1-'General Inputs'!$C$10))*$J2945*1000*$I2945 &lt;= ABS(($F2945-$E2945)*(1+$J17)^(S$490-$K$490)),'PV Adoption'!O$5*(1/(1-'General Inputs'!$C$10))*$J2945*1000*$I2945,ABS(($F2945-$E2945)*(1+$J17)^(S$490-$K$490)))</f>
        <v>0</v>
      </c>
      <c r="T2945" s="357">
        <f>IF('PV Adoption'!P$5*(1/(1-'General Inputs'!$C$10))*$J2945*1000*$I2945 &lt;= ABS(($F2945-$E2945)*(1+$J17)^(T$490-$K$490)),'PV Adoption'!P$5*(1/(1-'General Inputs'!$C$10))*$J2945*1000*$I2945,ABS(($F2945-$E2945)*(1+$J17)^(T$490-$K$490)))</f>
        <v>0</v>
      </c>
      <c r="U2945" s="357">
        <f>IF('PV Adoption'!Q$5*(1/(1-'General Inputs'!$C$10))*$J2945*1000*$I2945 &lt;= ABS(($F2945-$E2945)*(1+$J17)^(U$490-$K$490)),'PV Adoption'!Q$5*(1/(1-'General Inputs'!$C$10))*$J2945*1000*$I2945,ABS(($F2945-$E2945)*(1+$J17)^(U$490-$K$490)))</f>
        <v>0</v>
      </c>
      <c r="V2945" s="357">
        <f>IF('PV Adoption'!R$5*(1/(1-'General Inputs'!$C$10))*$J2945*1000*$I2945 &lt;= ABS(($F2945-$E2945)*(1+$J17)^(V$490-$K$490)),'PV Adoption'!R$5*(1/(1-'General Inputs'!$C$10))*$J2945*1000*$I2945,ABS(($F2945-$E2945)*(1+$J17)^(V$490-$K$490)))</f>
        <v>0</v>
      </c>
      <c r="W2945" s="357">
        <f>IF('PV Adoption'!S$5*(1/(1-'General Inputs'!$C$10))*$J2945*1000*$I2945 &lt;= ABS(($F2945-$E2945)*(1+$J17)^(W$490-$K$490)),'PV Adoption'!S$5*(1/(1-'General Inputs'!$C$10))*$J2945*1000*$I2945,ABS(($F2945-$E2945)*(1+$J17)^(W$490-$K$490)))</f>
        <v>0</v>
      </c>
      <c r="X2945" s="357">
        <f>IF('PV Adoption'!T$5*(1/(1-'General Inputs'!$C$10))*$J2945*1000*$I2945 &lt;= ABS(($F2945-$E2945)*(1+$J17)^(X$490-$K$490)),'PV Adoption'!T$5*(1/(1-'General Inputs'!$C$10))*$J2945*1000*$I2945,ABS(($F2945-$E2945)*(1+$J17)^(X$490-$K$490)))</f>
        <v>0</v>
      </c>
      <c r="Y2945" s="357">
        <f>IF('PV Adoption'!U$5*(1/(1-'General Inputs'!$C$10))*$J2945*1000*$I2945 &lt;= ABS(($F2945-$E2945)*(1+$J17)^(Y$490-$K$490)),'PV Adoption'!U$5*(1/(1-'General Inputs'!$C$10))*$J2945*1000*$I2945,ABS(($F2945-$E2945)*(1+$J17)^(Y$490-$K$490)))</f>
        <v>0</v>
      </c>
      <c r="Z2945" s="357">
        <f>IF('PV Adoption'!V$5*(1/(1-'General Inputs'!$C$10))*$J2945*1000*$I2945 &lt;= ABS(($F2945-$E2945)*(1+$J17)^(Z$490-$K$490)),'PV Adoption'!V$5*(1/(1-'General Inputs'!$C$10))*$J2945*1000*$I2945,ABS(($F2945-$E2945)*(1+$J17)^(Z$490-$K$490)))</f>
        <v>0</v>
      </c>
      <c r="AA2945" s="357">
        <f>IF('PV Adoption'!W$5*(1/(1-'General Inputs'!$C$10))*$J2945*1000*$I2945 &lt;= ABS(($F2945-$E2945)*(1+$J17)^(AA$490-$K$490)),'PV Adoption'!W$5*(1/(1-'General Inputs'!$C$10))*$J2945*1000*$I2945,ABS(($F2945-$E2945)*(1+$J17)^(AA$490-$K$490)))</f>
        <v>0</v>
      </c>
      <c r="AB2945" s="357">
        <f>IF('PV Adoption'!X$5*(1/(1-'General Inputs'!$C$10))*$J2945*1000*$I2945 &lt;= ABS(($F2945-$E2945)*(1+$J17)^(AB$490-$K$490)),'PV Adoption'!X$5*(1/(1-'General Inputs'!$C$10))*$J2945*1000*$I2945,ABS(($F2945-$E2945)*(1+$J17)^(AB$490-$K$490)))</f>
        <v>0</v>
      </c>
      <c r="AC2945" s="357">
        <f>IF('PV Adoption'!Y$5*(1/(1-'General Inputs'!$C$10))*$J2945*1000*$I2945 &lt;= ABS(($F2945-$E2945)*(1+$J17)^(AC$490-$K$490)),'PV Adoption'!Y$5*(1/(1-'General Inputs'!$C$10))*$J2945*1000*$I2945,ABS(($F2945-$E2945)*(1+$J17)^(AC$490-$K$490)))</f>
        <v>0</v>
      </c>
      <c r="AD2945" s="357">
        <f>IF('PV Adoption'!Z$5*(1/(1-'General Inputs'!$C$10))*$J2945*1000*$I2945 &lt;= ABS(($F2945-$E2945)*(1+$J17)^(AD$490-$K$490)),'PV Adoption'!Z$5*(1/(1-'General Inputs'!$C$10))*$J2945*1000*$I2945,ABS(($F2945-$E2945)*(1+$J17)^(AD$490-$K$490)))</f>
        <v>0</v>
      </c>
      <c r="AE2945" s="357">
        <f>IF('PV Adoption'!AA$5*(1/(1-'General Inputs'!$C$10))*$J2945*1000*$I2945 &lt;= ABS(($F2945-$E2945)*(1+$J17)^(AE$490-$K$490)),'PV Adoption'!AA$5*(1/(1-'General Inputs'!$C$10))*$J2945*1000*$I2945,ABS(($F2945-$E2945)*(1+$J17)^(AE$490-$K$490)))</f>
        <v>0</v>
      </c>
      <c r="AF2945" s="357">
        <f>IF('PV Adoption'!AB$5*(1/(1-'General Inputs'!$C$10))*$J2945*1000*$I2945 &lt;= ABS(($F2945-$E2945)*(1+$J17)^(AF$490-$K$490)),'PV Adoption'!AB$5*(1/(1-'General Inputs'!$C$10))*$J2945*1000*$I2945,ABS(($F2945-$E2945)*(1+$J17)^(AF$490-$K$490)))</f>
        <v>0</v>
      </c>
      <c r="AG2945" s="357">
        <f>IF('PV Adoption'!AC$5*(1/(1-'General Inputs'!$C$10))*$J2945*1000*$I2945 &lt;= ABS(($F2945-$E2945)*(1+$J17)^(AG$490-$K$490)),'PV Adoption'!AC$5*(1/(1-'General Inputs'!$C$10))*$J2945*1000*$I2945,ABS(($F2945-$E2945)*(1+$J17)^(AG$490-$K$490)))</f>
        <v>0</v>
      </c>
      <c r="AH2945" s="357">
        <f>IF('PV Adoption'!AD$5*(1/(1-'General Inputs'!$C$10))*$J2945*1000*$I2945 &lt;= ABS(($F2945-$E2945)*(1+$J17)^(AH$490-$K$490)),'PV Adoption'!AD$5*(1/(1-'General Inputs'!$C$10))*$J2945*1000*$I2945,ABS(($F2945-$E2945)*(1+$J17)^(AH$490-$K$490)))</f>
        <v>0</v>
      </c>
      <c r="AI2945" s="357">
        <f>IF('PV Adoption'!AE$5*(1/(1-'General Inputs'!$C$10))*$J2945*1000*$I2945 &lt;= ABS(($F2945-$E2945)*(1+$J17)^(AI$490-$K$490)),'PV Adoption'!AE$5*(1/(1-'General Inputs'!$C$10))*$J2945*1000*$I2945,ABS(($F2945-$E2945)*(1+$J17)^(AI$490-$K$490)))</f>
        <v>0</v>
      </c>
      <c r="AJ2945" s="357">
        <f>IF('PV Adoption'!AF$5*(1/(1-'General Inputs'!$C$10))*$J2945*1000*$I2945 &lt;= ABS(($F2945-$E2945)*(1+$J17)^(AJ$490-$K$490)),'PV Adoption'!AF$5*(1/(1-'General Inputs'!$C$10))*$J2945*1000*$I2945,ABS(($F2945-$E2945)*(1+$J17)^(AJ$490-$K$490)))</f>
        <v>0</v>
      </c>
      <c r="AK2945" s="357">
        <v>0</v>
      </c>
      <c r="AL2945" s="357">
        <v>0</v>
      </c>
      <c r="AM2945" s="357">
        <v>0</v>
      </c>
    </row>
    <row r="2946" spans="1:39" x14ac:dyDescent="0.25">
      <c r="A2946" s="353" t="s">
        <v>401</v>
      </c>
      <c r="B2946" s="353" t="s">
        <v>401</v>
      </c>
      <c r="C2946" s="441">
        <f t="shared" ref="C2946:H2946" si="2394">C18</f>
        <v>6250</v>
      </c>
      <c r="D2946" s="441"/>
      <c r="E2946" s="441"/>
      <c r="F2946" s="441"/>
      <c r="G2946" s="441"/>
      <c r="H2946" s="441">
        <f t="shared" si="2394"/>
        <v>0</v>
      </c>
      <c r="I2946" s="470">
        <f>IFERROR(VLOOKUP(B2946,Coincidence!$B$2:$E$242,4,FALSE)*IF(G2946="Winter",'General Inputs'!$C$25,'General Inputs'!$C$24),IF(G2946="Winter",'General Inputs'!$C$25,'General Inputs'!$C$24))</f>
        <v>0.52140604400000001</v>
      </c>
      <c r="J2946" s="466">
        <f>'Nameplate by Substation'!H18</f>
        <v>1.6432833774356951E-2</v>
      </c>
      <c r="K2946" s="357">
        <f>IF('PV Adoption'!G$5*(1/(1-'General Inputs'!$C$10))*$J2946*1000*$I2946 &lt;= ABS(($F2946-$E2946)*(1+$J18)^(K$490-$K$490)),'PV Adoption'!G$5*(1/(1-'General Inputs'!$C$10))*$J2946*1000*$I2946,ABS(($F2946-$E2946)*(1+$J18)^(K$490-$K$490)))</f>
        <v>0</v>
      </c>
      <c r="L2946" s="357">
        <f>IF('PV Adoption'!H$5*(1/(1-'General Inputs'!$C$10))*$J2946*1000*$I2946 &lt;= ABS(($F2946-$E2946)*(1+$J18)^(L$490-$K$490)),'PV Adoption'!H$5*(1/(1-'General Inputs'!$C$10))*$J2946*1000*$I2946,ABS(($F2946-$E2946)*(1+$J18)^(L$490-$K$490)))</f>
        <v>0</v>
      </c>
      <c r="M2946" s="357">
        <f>IF('PV Adoption'!I$5*(1/(1-'General Inputs'!$C$10))*$J2946*1000*$I2946 &lt;= ABS(($F2946-$E2946)*(1+$J18)^(M$490-$K$490)),'PV Adoption'!I$5*(1/(1-'General Inputs'!$C$10))*$J2946*1000*$I2946,ABS(($F2946-$E2946)*(1+$J18)^(M$490-$K$490)))</f>
        <v>0</v>
      </c>
      <c r="N2946" s="357">
        <f>IF('PV Adoption'!J$5*(1/(1-'General Inputs'!$C$10))*$J2946*1000*$I2946 &lt;= ABS(($F2946-$E2946)*(1+$J18)^(N$490-$K$490)),'PV Adoption'!J$5*(1/(1-'General Inputs'!$C$10))*$J2946*1000*$I2946,ABS(($F2946-$E2946)*(1+$J18)^(N$490-$K$490)))</f>
        <v>0</v>
      </c>
      <c r="O2946" s="357">
        <f>IF('PV Adoption'!K$5*(1/(1-'General Inputs'!$C$10))*$J2946*1000*$I2946 &lt;= ABS(($F2946-$E2946)*(1+$J18)^(O$490-$K$490)),'PV Adoption'!K$5*(1/(1-'General Inputs'!$C$10))*$J2946*1000*$I2946,ABS(($F2946-$E2946)*(1+$J18)^(O$490-$K$490)))</f>
        <v>0</v>
      </c>
      <c r="P2946" s="357">
        <f>IF('PV Adoption'!L$5*(1/(1-'General Inputs'!$C$10))*$J2946*1000*$I2946 &lt;= ABS(($F2946-$E2946)*(1+$J18)^(P$490-$K$490)),'PV Adoption'!L$5*(1/(1-'General Inputs'!$C$10))*$J2946*1000*$I2946,ABS(($F2946-$E2946)*(1+$J18)^(P$490-$K$490)))</f>
        <v>0</v>
      </c>
      <c r="Q2946" s="357">
        <f>IF('PV Adoption'!M$5*(1/(1-'General Inputs'!$C$10))*$J2946*1000*$I2946 &lt;= ABS(($F2946-$E2946)*(1+$J18)^(Q$490-$K$490)),'PV Adoption'!M$5*(1/(1-'General Inputs'!$C$10))*$J2946*1000*$I2946,ABS(($F2946-$E2946)*(1+$J18)^(Q$490-$K$490)))</f>
        <v>0</v>
      </c>
      <c r="R2946" s="357">
        <f>IF('PV Adoption'!N$5*(1/(1-'General Inputs'!$C$10))*$J2946*1000*$I2946 &lt;= ABS(($F2946-$E2946)*(1+$J18)^(R$490-$K$490)),'PV Adoption'!N$5*(1/(1-'General Inputs'!$C$10))*$J2946*1000*$I2946,ABS(($F2946-$E2946)*(1+$J18)^(R$490-$K$490)))</f>
        <v>0</v>
      </c>
      <c r="S2946" s="357">
        <f>IF('PV Adoption'!O$5*(1/(1-'General Inputs'!$C$10))*$J2946*1000*$I2946 &lt;= ABS(($F2946-$E2946)*(1+$J18)^(S$490-$K$490)),'PV Adoption'!O$5*(1/(1-'General Inputs'!$C$10))*$J2946*1000*$I2946,ABS(($F2946-$E2946)*(1+$J18)^(S$490-$K$490)))</f>
        <v>0</v>
      </c>
      <c r="T2946" s="357">
        <f>IF('PV Adoption'!P$5*(1/(1-'General Inputs'!$C$10))*$J2946*1000*$I2946 &lt;= ABS(($F2946-$E2946)*(1+$J18)^(T$490-$K$490)),'PV Adoption'!P$5*(1/(1-'General Inputs'!$C$10))*$J2946*1000*$I2946,ABS(($F2946-$E2946)*(1+$J18)^(T$490-$K$490)))</f>
        <v>0</v>
      </c>
      <c r="U2946" s="357">
        <f>IF('PV Adoption'!Q$5*(1/(1-'General Inputs'!$C$10))*$J2946*1000*$I2946 &lt;= ABS(($F2946-$E2946)*(1+$J18)^(U$490-$K$490)),'PV Adoption'!Q$5*(1/(1-'General Inputs'!$C$10))*$J2946*1000*$I2946,ABS(($F2946-$E2946)*(1+$J18)^(U$490-$K$490)))</f>
        <v>0</v>
      </c>
      <c r="V2946" s="357">
        <f>IF('PV Adoption'!R$5*(1/(1-'General Inputs'!$C$10))*$J2946*1000*$I2946 &lt;= ABS(($F2946-$E2946)*(1+$J18)^(V$490-$K$490)),'PV Adoption'!R$5*(1/(1-'General Inputs'!$C$10))*$J2946*1000*$I2946,ABS(($F2946-$E2946)*(1+$J18)^(V$490-$K$490)))</f>
        <v>0</v>
      </c>
      <c r="W2946" s="357">
        <f>IF('PV Adoption'!S$5*(1/(1-'General Inputs'!$C$10))*$J2946*1000*$I2946 &lt;= ABS(($F2946-$E2946)*(1+$J18)^(W$490-$K$490)),'PV Adoption'!S$5*(1/(1-'General Inputs'!$C$10))*$J2946*1000*$I2946,ABS(($F2946-$E2946)*(1+$J18)^(W$490-$K$490)))</f>
        <v>0</v>
      </c>
      <c r="X2946" s="357">
        <f>IF('PV Adoption'!T$5*(1/(1-'General Inputs'!$C$10))*$J2946*1000*$I2946 &lt;= ABS(($F2946-$E2946)*(1+$J18)^(X$490-$K$490)),'PV Adoption'!T$5*(1/(1-'General Inputs'!$C$10))*$J2946*1000*$I2946,ABS(($F2946-$E2946)*(1+$J18)^(X$490-$K$490)))</f>
        <v>0</v>
      </c>
      <c r="Y2946" s="357">
        <f>IF('PV Adoption'!U$5*(1/(1-'General Inputs'!$C$10))*$J2946*1000*$I2946 &lt;= ABS(($F2946-$E2946)*(1+$J18)^(Y$490-$K$490)),'PV Adoption'!U$5*(1/(1-'General Inputs'!$C$10))*$J2946*1000*$I2946,ABS(($F2946-$E2946)*(1+$J18)^(Y$490-$K$490)))</f>
        <v>0</v>
      </c>
      <c r="Z2946" s="357">
        <f>IF('PV Adoption'!V$5*(1/(1-'General Inputs'!$C$10))*$J2946*1000*$I2946 &lt;= ABS(($F2946-$E2946)*(1+$J18)^(Z$490-$K$490)),'PV Adoption'!V$5*(1/(1-'General Inputs'!$C$10))*$J2946*1000*$I2946,ABS(($F2946-$E2946)*(1+$J18)^(Z$490-$K$490)))</f>
        <v>0</v>
      </c>
      <c r="AA2946" s="357">
        <f>IF('PV Adoption'!W$5*(1/(1-'General Inputs'!$C$10))*$J2946*1000*$I2946 &lt;= ABS(($F2946-$E2946)*(1+$J18)^(AA$490-$K$490)),'PV Adoption'!W$5*(1/(1-'General Inputs'!$C$10))*$J2946*1000*$I2946,ABS(($F2946-$E2946)*(1+$J18)^(AA$490-$K$490)))</f>
        <v>0</v>
      </c>
      <c r="AB2946" s="357">
        <f>IF('PV Adoption'!X$5*(1/(1-'General Inputs'!$C$10))*$J2946*1000*$I2946 &lt;= ABS(($F2946-$E2946)*(1+$J18)^(AB$490-$K$490)),'PV Adoption'!X$5*(1/(1-'General Inputs'!$C$10))*$J2946*1000*$I2946,ABS(($F2946-$E2946)*(1+$J18)^(AB$490-$K$490)))</f>
        <v>0</v>
      </c>
      <c r="AC2946" s="357">
        <f>IF('PV Adoption'!Y$5*(1/(1-'General Inputs'!$C$10))*$J2946*1000*$I2946 &lt;= ABS(($F2946-$E2946)*(1+$J18)^(AC$490-$K$490)),'PV Adoption'!Y$5*(1/(1-'General Inputs'!$C$10))*$J2946*1000*$I2946,ABS(($F2946-$E2946)*(1+$J18)^(AC$490-$K$490)))</f>
        <v>0</v>
      </c>
      <c r="AD2946" s="357">
        <f>IF('PV Adoption'!Z$5*(1/(1-'General Inputs'!$C$10))*$J2946*1000*$I2946 &lt;= ABS(($F2946-$E2946)*(1+$J18)^(AD$490-$K$490)),'PV Adoption'!Z$5*(1/(1-'General Inputs'!$C$10))*$J2946*1000*$I2946,ABS(($F2946-$E2946)*(1+$J18)^(AD$490-$K$490)))</f>
        <v>0</v>
      </c>
      <c r="AE2946" s="357">
        <f>IF('PV Adoption'!AA$5*(1/(1-'General Inputs'!$C$10))*$J2946*1000*$I2946 &lt;= ABS(($F2946-$E2946)*(1+$J18)^(AE$490-$K$490)),'PV Adoption'!AA$5*(1/(1-'General Inputs'!$C$10))*$J2946*1000*$I2946,ABS(($F2946-$E2946)*(1+$J18)^(AE$490-$K$490)))</f>
        <v>0</v>
      </c>
      <c r="AF2946" s="357">
        <f>IF('PV Adoption'!AB$5*(1/(1-'General Inputs'!$C$10))*$J2946*1000*$I2946 &lt;= ABS(($F2946-$E2946)*(1+$J18)^(AF$490-$K$490)),'PV Adoption'!AB$5*(1/(1-'General Inputs'!$C$10))*$J2946*1000*$I2946,ABS(($F2946-$E2946)*(1+$J18)^(AF$490-$K$490)))</f>
        <v>0</v>
      </c>
      <c r="AG2946" s="357">
        <f>IF('PV Adoption'!AC$5*(1/(1-'General Inputs'!$C$10))*$J2946*1000*$I2946 &lt;= ABS(($F2946-$E2946)*(1+$J18)^(AG$490-$K$490)),'PV Adoption'!AC$5*(1/(1-'General Inputs'!$C$10))*$J2946*1000*$I2946,ABS(($F2946-$E2946)*(1+$J18)^(AG$490-$K$490)))</f>
        <v>0</v>
      </c>
      <c r="AH2946" s="357">
        <f>IF('PV Adoption'!AD$5*(1/(1-'General Inputs'!$C$10))*$J2946*1000*$I2946 &lt;= ABS(($F2946-$E2946)*(1+$J18)^(AH$490-$K$490)),'PV Adoption'!AD$5*(1/(1-'General Inputs'!$C$10))*$J2946*1000*$I2946,ABS(($F2946-$E2946)*(1+$J18)^(AH$490-$K$490)))</f>
        <v>0</v>
      </c>
      <c r="AI2946" s="357">
        <f>IF('PV Adoption'!AE$5*(1/(1-'General Inputs'!$C$10))*$J2946*1000*$I2946 &lt;= ABS(($F2946-$E2946)*(1+$J18)^(AI$490-$K$490)),'PV Adoption'!AE$5*(1/(1-'General Inputs'!$C$10))*$J2946*1000*$I2946,ABS(($F2946-$E2946)*(1+$J18)^(AI$490-$K$490)))</f>
        <v>0</v>
      </c>
      <c r="AJ2946" s="357">
        <f>IF('PV Adoption'!AF$5*(1/(1-'General Inputs'!$C$10))*$J2946*1000*$I2946 &lt;= ABS(($F2946-$E2946)*(1+$J18)^(AJ$490-$K$490)),'PV Adoption'!AF$5*(1/(1-'General Inputs'!$C$10))*$J2946*1000*$I2946,ABS(($F2946-$E2946)*(1+$J18)^(AJ$490-$K$490)))</f>
        <v>0</v>
      </c>
      <c r="AK2946" s="357">
        <v>0</v>
      </c>
      <c r="AL2946" s="357">
        <v>0</v>
      </c>
      <c r="AM2946" s="357">
        <v>0</v>
      </c>
    </row>
    <row r="2947" spans="1:39" x14ac:dyDescent="0.25">
      <c r="A2947" s="353" t="s">
        <v>224</v>
      </c>
      <c r="B2947" s="353" t="s">
        <v>488</v>
      </c>
      <c r="C2947" s="441">
        <f t="shared" ref="C2947:H2947" si="2395">C19</f>
        <v>42000</v>
      </c>
      <c r="D2947" s="441"/>
      <c r="E2947" s="441"/>
      <c r="F2947" s="441"/>
      <c r="G2947" s="441"/>
      <c r="H2947" s="441">
        <f t="shared" si="2395"/>
        <v>0</v>
      </c>
      <c r="I2947" s="470">
        <f>IFERROR(VLOOKUP(B2947,Coincidence!$B$2:$E$242,4,FALSE)*IF(G2947="Winter",'General Inputs'!$C$25,'General Inputs'!$C$24),IF(G2947="Winter",'General Inputs'!$C$25,'General Inputs'!$C$24))</f>
        <v>0.52935168792927756</v>
      </c>
      <c r="J2947" s="466">
        <f>'Nameplate by Substation'!H19</f>
        <v>1.2213568366165927E-2</v>
      </c>
      <c r="K2947" s="357">
        <f>IF('PV Adoption'!G$5*(1/(1-'General Inputs'!$C$10))*$J2947*1000*$I2947 &lt;= ABS(($F2947-$E2947)*(1+$J19)^(K$490-$K$490)),'PV Adoption'!G$5*(1/(1-'General Inputs'!$C$10))*$J2947*1000*$I2947,ABS(($F2947-$E2947)*(1+$J19)^(K$490-$K$490)))</f>
        <v>0</v>
      </c>
      <c r="L2947" s="357">
        <f>IF('PV Adoption'!H$5*(1/(1-'General Inputs'!$C$10))*$J2947*1000*$I2947 &lt;= ABS(($F2947-$E2947)*(1+$J19)^(L$490-$K$490)),'PV Adoption'!H$5*(1/(1-'General Inputs'!$C$10))*$J2947*1000*$I2947,ABS(($F2947-$E2947)*(1+$J19)^(L$490-$K$490)))</f>
        <v>0</v>
      </c>
      <c r="M2947" s="357">
        <f>IF('PV Adoption'!I$5*(1/(1-'General Inputs'!$C$10))*$J2947*1000*$I2947 &lt;= ABS(($F2947-$E2947)*(1+$J19)^(M$490-$K$490)),'PV Adoption'!I$5*(1/(1-'General Inputs'!$C$10))*$J2947*1000*$I2947,ABS(($F2947-$E2947)*(1+$J19)^(M$490-$K$490)))</f>
        <v>0</v>
      </c>
      <c r="N2947" s="357">
        <f>IF('PV Adoption'!J$5*(1/(1-'General Inputs'!$C$10))*$J2947*1000*$I2947 &lt;= ABS(($F2947-$E2947)*(1+$J19)^(N$490-$K$490)),'PV Adoption'!J$5*(1/(1-'General Inputs'!$C$10))*$J2947*1000*$I2947,ABS(($F2947-$E2947)*(1+$J19)^(N$490-$K$490)))</f>
        <v>0</v>
      </c>
      <c r="O2947" s="357">
        <f>IF('PV Adoption'!K$5*(1/(1-'General Inputs'!$C$10))*$J2947*1000*$I2947 &lt;= ABS(($F2947-$E2947)*(1+$J19)^(O$490-$K$490)),'PV Adoption'!K$5*(1/(1-'General Inputs'!$C$10))*$J2947*1000*$I2947,ABS(($F2947-$E2947)*(1+$J19)^(O$490-$K$490)))</f>
        <v>0</v>
      </c>
      <c r="P2947" s="357">
        <f>IF('PV Adoption'!L$5*(1/(1-'General Inputs'!$C$10))*$J2947*1000*$I2947 &lt;= ABS(($F2947-$E2947)*(1+$J19)^(P$490-$K$490)),'PV Adoption'!L$5*(1/(1-'General Inputs'!$C$10))*$J2947*1000*$I2947,ABS(($F2947-$E2947)*(1+$J19)^(P$490-$K$490)))</f>
        <v>0</v>
      </c>
      <c r="Q2947" s="357">
        <f>IF('PV Adoption'!M$5*(1/(1-'General Inputs'!$C$10))*$J2947*1000*$I2947 &lt;= ABS(($F2947-$E2947)*(1+$J19)^(Q$490-$K$490)),'PV Adoption'!M$5*(1/(1-'General Inputs'!$C$10))*$J2947*1000*$I2947,ABS(($F2947-$E2947)*(1+$J19)^(Q$490-$K$490)))</f>
        <v>0</v>
      </c>
      <c r="R2947" s="357">
        <f>IF('PV Adoption'!N$5*(1/(1-'General Inputs'!$C$10))*$J2947*1000*$I2947 &lt;= ABS(($F2947-$E2947)*(1+$J19)^(R$490-$K$490)),'PV Adoption'!N$5*(1/(1-'General Inputs'!$C$10))*$J2947*1000*$I2947,ABS(($F2947-$E2947)*(1+$J19)^(R$490-$K$490)))</f>
        <v>0</v>
      </c>
      <c r="S2947" s="357">
        <f>IF('PV Adoption'!O$5*(1/(1-'General Inputs'!$C$10))*$J2947*1000*$I2947 &lt;= ABS(($F2947-$E2947)*(1+$J19)^(S$490-$K$490)),'PV Adoption'!O$5*(1/(1-'General Inputs'!$C$10))*$J2947*1000*$I2947,ABS(($F2947-$E2947)*(1+$J19)^(S$490-$K$490)))</f>
        <v>0</v>
      </c>
      <c r="T2947" s="357">
        <f>IF('PV Adoption'!P$5*(1/(1-'General Inputs'!$C$10))*$J2947*1000*$I2947 &lt;= ABS(($F2947-$E2947)*(1+$J19)^(T$490-$K$490)),'PV Adoption'!P$5*(1/(1-'General Inputs'!$C$10))*$J2947*1000*$I2947,ABS(($F2947-$E2947)*(1+$J19)^(T$490-$K$490)))</f>
        <v>0</v>
      </c>
      <c r="U2947" s="357">
        <f>IF('PV Adoption'!Q$5*(1/(1-'General Inputs'!$C$10))*$J2947*1000*$I2947 &lt;= ABS(($F2947-$E2947)*(1+$J19)^(U$490-$K$490)),'PV Adoption'!Q$5*(1/(1-'General Inputs'!$C$10))*$J2947*1000*$I2947,ABS(($F2947-$E2947)*(1+$J19)^(U$490-$K$490)))</f>
        <v>0</v>
      </c>
      <c r="V2947" s="357">
        <f>IF('PV Adoption'!R$5*(1/(1-'General Inputs'!$C$10))*$J2947*1000*$I2947 &lt;= ABS(($F2947-$E2947)*(1+$J19)^(V$490-$K$490)),'PV Adoption'!R$5*(1/(1-'General Inputs'!$C$10))*$J2947*1000*$I2947,ABS(($F2947-$E2947)*(1+$J19)^(V$490-$K$490)))</f>
        <v>0</v>
      </c>
      <c r="W2947" s="357">
        <f>IF('PV Adoption'!S$5*(1/(1-'General Inputs'!$C$10))*$J2947*1000*$I2947 &lt;= ABS(($F2947-$E2947)*(1+$J19)^(W$490-$K$490)),'PV Adoption'!S$5*(1/(1-'General Inputs'!$C$10))*$J2947*1000*$I2947,ABS(($F2947-$E2947)*(1+$J19)^(W$490-$K$490)))</f>
        <v>0</v>
      </c>
      <c r="X2947" s="357">
        <f>IF('PV Adoption'!T$5*(1/(1-'General Inputs'!$C$10))*$J2947*1000*$I2947 &lt;= ABS(($F2947-$E2947)*(1+$J19)^(X$490-$K$490)),'PV Adoption'!T$5*(1/(1-'General Inputs'!$C$10))*$J2947*1000*$I2947,ABS(($F2947-$E2947)*(1+$J19)^(X$490-$K$490)))</f>
        <v>0</v>
      </c>
      <c r="Y2947" s="357">
        <f>IF('PV Adoption'!U$5*(1/(1-'General Inputs'!$C$10))*$J2947*1000*$I2947 &lt;= ABS(($F2947-$E2947)*(1+$J19)^(Y$490-$K$490)),'PV Adoption'!U$5*(1/(1-'General Inputs'!$C$10))*$J2947*1000*$I2947,ABS(($F2947-$E2947)*(1+$J19)^(Y$490-$K$490)))</f>
        <v>0</v>
      </c>
      <c r="Z2947" s="357">
        <f>IF('PV Adoption'!V$5*(1/(1-'General Inputs'!$C$10))*$J2947*1000*$I2947 &lt;= ABS(($F2947-$E2947)*(1+$J19)^(Z$490-$K$490)),'PV Adoption'!V$5*(1/(1-'General Inputs'!$C$10))*$J2947*1000*$I2947,ABS(($F2947-$E2947)*(1+$J19)^(Z$490-$K$490)))</f>
        <v>0</v>
      </c>
      <c r="AA2947" s="357">
        <f>IF('PV Adoption'!W$5*(1/(1-'General Inputs'!$C$10))*$J2947*1000*$I2947 &lt;= ABS(($F2947-$E2947)*(1+$J19)^(AA$490-$K$490)),'PV Adoption'!W$5*(1/(1-'General Inputs'!$C$10))*$J2947*1000*$I2947,ABS(($F2947-$E2947)*(1+$J19)^(AA$490-$K$490)))</f>
        <v>0</v>
      </c>
      <c r="AB2947" s="357">
        <f>IF('PV Adoption'!X$5*(1/(1-'General Inputs'!$C$10))*$J2947*1000*$I2947 &lt;= ABS(($F2947-$E2947)*(1+$J19)^(AB$490-$K$490)),'PV Adoption'!X$5*(1/(1-'General Inputs'!$C$10))*$J2947*1000*$I2947,ABS(($F2947-$E2947)*(1+$J19)^(AB$490-$K$490)))</f>
        <v>0</v>
      </c>
      <c r="AC2947" s="357">
        <f>IF('PV Adoption'!Y$5*(1/(1-'General Inputs'!$C$10))*$J2947*1000*$I2947 &lt;= ABS(($F2947-$E2947)*(1+$J19)^(AC$490-$K$490)),'PV Adoption'!Y$5*(1/(1-'General Inputs'!$C$10))*$J2947*1000*$I2947,ABS(($F2947-$E2947)*(1+$J19)^(AC$490-$K$490)))</f>
        <v>0</v>
      </c>
      <c r="AD2947" s="357">
        <f>IF('PV Adoption'!Z$5*(1/(1-'General Inputs'!$C$10))*$J2947*1000*$I2947 &lt;= ABS(($F2947-$E2947)*(1+$J19)^(AD$490-$K$490)),'PV Adoption'!Z$5*(1/(1-'General Inputs'!$C$10))*$J2947*1000*$I2947,ABS(($F2947-$E2947)*(1+$J19)^(AD$490-$K$490)))</f>
        <v>0</v>
      </c>
      <c r="AE2947" s="357">
        <f>IF('PV Adoption'!AA$5*(1/(1-'General Inputs'!$C$10))*$J2947*1000*$I2947 &lt;= ABS(($F2947-$E2947)*(1+$J19)^(AE$490-$K$490)),'PV Adoption'!AA$5*(1/(1-'General Inputs'!$C$10))*$J2947*1000*$I2947,ABS(($F2947-$E2947)*(1+$J19)^(AE$490-$K$490)))</f>
        <v>0</v>
      </c>
      <c r="AF2947" s="357">
        <f>IF('PV Adoption'!AB$5*(1/(1-'General Inputs'!$C$10))*$J2947*1000*$I2947 &lt;= ABS(($F2947-$E2947)*(1+$J19)^(AF$490-$K$490)),'PV Adoption'!AB$5*(1/(1-'General Inputs'!$C$10))*$J2947*1000*$I2947,ABS(($F2947-$E2947)*(1+$J19)^(AF$490-$K$490)))</f>
        <v>0</v>
      </c>
      <c r="AG2947" s="357">
        <f>IF('PV Adoption'!AC$5*(1/(1-'General Inputs'!$C$10))*$J2947*1000*$I2947 &lt;= ABS(($F2947-$E2947)*(1+$J19)^(AG$490-$K$490)),'PV Adoption'!AC$5*(1/(1-'General Inputs'!$C$10))*$J2947*1000*$I2947,ABS(($F2947-$E2947)*(1+$J19)^(AG$490-$K$490)))</f>
        <v>0</v>
      </c>
      <c r="AH2947" s="357">
        <f>IF('PV Adoption'!AD$5*(1/(1-'General Inputs'!$C$10))*$J2947*1000*$I2947 &lt;= ABS(($F2947-$E2947)*(1+$J19)^(AH$490-$K$490)),'PV Adoption'!AD$5*(1/(1-'General Inputs'!$C$10))*$J2947*1000*$I2947,ABS(($F2947-$E2947)*(1+$J19)^(AH$490-$K$490)))</f>
        <v>0</v>
      </c>
      <c r="AI2947" s="357">
        <f>IF('PV Adoption'!AE$5*(1/(1-'General Inputs'!$C$10))*$J2947*1000*$I2947 &lt;= ABS(($F2947-$E2947)*(1+$J19)^(AI$490-$K$490)),'PV Adoption'!AE$5*(1/(1-'General Inputs'!$C$10))*$J2947*1000*$I2947,ABS(($F2947-$E2947)*(1+$J19)^(AI$490-$K$490)))</f>
        <v>0</v>
      </c>
      <c r="AJ2947" s="357">
        <f>IF('PV Adoption'!AF$5*(1/(1-'General Inputs'!$C$10))*$J2947*1000*$I2947 &lt;= ABS(($F2947-$E2947)*(1+$J19)^(AJ$490-$K$490)),'PV Adoption'!AF$5*(1/(1-'General Inputs'!$C$10))*$J2947*1000*$I2947,ABS(($F2947-$E2947)*(1+$J19)^(AJ$490-$K$490)))</f>
        <v>0</v>
      </c>
      <c r="AK2947" s="357">
        <v>2455.4114543754808</v>
      </c>
      <c r="AL2947" s="357">
        <v>2498.235281319061</v>
      </c>
      <c r="AM2947" s="357">
        <v>2543.5821055135848</v>
      </c>
    </row>
    <row r="2948" spans="1:39" x14ac:dyDescent="0.25">
      <c r="A2948" s="353" t="s">
        <v>224</v>
      </c>
      <c r="B2948" s="353" t="s">
        <v>445</v>
      </c>
      <c r="C2948" s="441">
        <f t="shared" ref="C2948:H2948" si="2396">C20</f>
        <v>42000</v>
      </c>
      <c r="D2948" s="441"/>
      <c r="E2948" s="441"/>
      <c r="F2948" s="441"/>
      <c r="G2948" s="441"/>
      <c r="H2948" s="441">
        <f t="shared" si="2396"/>
        <v>0</v>
      </c>
      <c r="I2948" s="470">
        <f>IFERROR(VLOOKUP(B2948,Coincidence!$B$2:$E$242,4,FALSE)*IF(G2948="Winter",'General Inputs'!$C$25,'General Inputs'!$C$24),IF(G2948="Winter",'General Inputs'!$C$25,'General Inputs'!$C$24))</f>
        <v>0.52935168792927756</v>
      </c>
      <c r="J2948" s="466">
        <f>'Nameplate by Substation'!H20</f>
        <v>1.4554663132400244E-2</v>
      </c>
      <c r="K2948" s="357">
        <f>IF('PV Adoption'!G$5*(1/(1-'General Inputs'!$C$10))*$J2948*1000*$I2948 &lt;= ABS(($F2948-$E2948)*(1+$J20)^(K$490-$K$490)),'PV Adoption'!G$5*(1/(1-'General Inputs'!$C$10))*$J2948*1000*$I2948,ABS(($F2948-$E2948)*(1+$J20)^(K$490-$K$490)))</f>
        <v>0</v>
      </c>
      <c r="L2948" s="357">
        <f>IF('PV Adoption'!H$5*(1/(1-'General Inputs'!$C$10))*$J2948*1000*$I2948 &lt;= ABS(($F2948-$E2948)*(1+$J20)^(L$490-$K$490)),'PV Adoption'!H$5*(1/(1-'General Inputs'!$C$10))*$J2948*1000*$I2948,ABS(($F2948-$E2948)*(1+$J20)^(L$490-$K$490)))</f>
        <v>0</v>
      </c>
      <c r="M2948" s="357">
        <f>IF('PV Adoption'!I$5*(1/(1-'General Inputs'!$C$10))*$J2948*1000*$I2948 &lt;= ABS(($F2948-$E2948)*(1+$J20)^(M$490-$K$490)),'PV Adoption'!I$5*(1/(1-'General Inputs'!$C$10))*$J2948*1000*$I2948,ABS(($F2948-$E2948)*(1+$J20)^(M$490-$K$490)))</f>
        <v>0</v>
      </c>
      <c r="N2948" s="357">
        <f>IF('PV Adoption'!J$5*(1/(1-'General Inputs'!$C$10))*$J2948*1000*$I2948 &lt;= ABS(($F2948-$E2948)*(1+$J20)^(N$490-$K$490)),'PV Adoption'!J$5*(1/(1-'General Inputs'!$C$10))*$J2948*1000*$I2948,ABS(($F2948-$E2948)*(1+$J20)^(N$490-$K$490)))</f>
        <v>0</v>
      </c>
      <c r="O2948" s="357">
        <f>IF('PV Adoption'!K$5*(1/(1-'General Inputs'!$C$10))*$J2948*1000*$I2948 &lt;= ABS(($F2948-$E2948)*(1+$J20)^(O$490-$K$490)),'PV Adoption'!K$5*(1/(1-'General Inputs'!$C$10))*$J2948*1000*$I2948,ABS(($F2948-$E2948)*(1+$J20)^(O$490-$K$490)))</f>
        <v>0</v>
      </c>
      <c r="P2948" s="357">
        <f>IF('PV Adoption'!L$5*(1/(1-'General Inputs'!$C$10))*$J2948*1000*$I2948 &lt;= ABS(($F2948-$E2948)*(1+$J20)^(P$490-$K$490)),'PV Adoption'!L$5*(1/(1-'General Inputs'!$C$10))*$J2948*1000*$I2948,ABS(($F2948-$E2948)*(1+$J20)^(P$490-$K$490)))</f>
        <v>0</v>
      </c>
      <c r="Q2948" s="357">
        <f>IF('PV Adoption'!M$5*(1/(1-'General Inputs'!$C$10))*$J2948*1000*$I2948 &lt;= ABS(($F2948-$E2948)*(1+$J20)^(Q$490-$K$490)),'PV Adoption'!M$5*(1/(1-'General Inputs'!$C$10))*$J2948*1000*$I2948,ABS(($F2948-$E2948)*(1+$J20)^(Q$490-$K$490)))</f>
        <v>0</v>
      </c>
      <c r="R2948" s="357">
        <f>IF('PV Adoption'!N$5*(1/(1-'General Inputs'!$C$10))*$J2948*1000*$I2948 &lt;= ABS(($F2948-$E2948)*(1+$J20)^(R$490-$K$490)),'PV Adoption'!N$5*(1/(1-'General Inputs'!$C$10))*$J2948*1000*$I2948,ABS(($F2948-$E2948)*(1+$J20)^(R$490-$K$490)))</f>
        <v>0</v>
      </c>
      <c r="S2948" s="357">
        <f>IF('PV Adoption'!O$5*(1/(1-'General Inputs'!$C$10))*$J2948*1000*$I2948 &lt;= ABS(($F2948-$E2948)*(1+$J20)^(S$490-$K$490)),'PV Adoption'!O$5*(1/(1-'General Inputs'!$C$10))*$J2948*1000*$I2948,ABS(($F2948-$E2948)*(1+$J20)^(S$490-$K$490)))</f>
        <v>0</v>
      </c>
      <c r="T2948" s="357">
        <f>IF('PV Adoption'!P$5*(1/(1-'General Inputs'!$C$10))*$J2948*1000*$I2948 &lt;= ABS(($F2948-$E2948)*(1+$J20)^(T$490-$K$490)),'PV Adoption'!P$5*(1/(1-'General Inputs'!$C$10))*$J2948*1000*$I2948,ABS(($F2948-$E2948)*(1+$J20)^(T$490-$K$490)))</f>
        <v>0</v>
      </c>
      <c r="U2948" s="357">
        <f>IF('PV Adoption'!Q$5*(1/(1-'General Inputs'!$C$10))*$J2948*1000*$I2948 &lt;= ABS(($F2948-$E2948)*(1+$J20)^(U$490-$K$490)),'PV Adoption'!Q$5*(1/(1-'General Inputs'!$C$10))*$J2948*1000*$I2948,ABS(($F2948-$E2948)*(1+$J20)^(U$490-$K$490)))</f>
        <v>0</v>
      </c>
      <c r="V2948" s="357">
        <f>IF('PV Adoption'!R$5*(1/(1-'General Inputs'!$C$10))*$J2948*1000*$I2948 &lt;= ABS(($F2948-$E2948)*(1+$J20)^(V$490-$K$490)),'PV Adoption'!R$5*(1/(1-'General Inputs'!$C$10))*$J2948*1000*$I2948,ABS(($F2948-$E2948)*(1+$J20)^(V$490-$K$490)))</f>
        <v>0</v>
      </c>
      <c r="W2948" s="357">
        <f>IF('PV Adoption'!S$5*(1/(1-'General Inputs'!$C$10))*$J2948*1000*$I2948 &lt;= ABS(($F2948-$E2948)*(1+$J20)^(W$490-$K$490)),'PV Adoption'!S$5*(1/(1-'General Inputs'!$C$10))*$J2948*1000*$I2948,ABS(($F2948-$E2948)*(1+$J20)^(W$490-$K$490)))</f>
        <v>0</v>
      </c>
      <c r="X2948" s="357">
        <f>IF('PV Adoption'!T$5*(1/(1-'General Inputs'!$C$10))*$J2948*1000*$I2948 &lt;= ABS(($F2948-$E2948)*(1+$J20)^(X$490-$K$490)),'PV Adoption'!T$5*(1/(1-'General Inputs'!$C$10))*$J2948*1000*$I2948,ABS(($F2948-$E2948)*(1+$J20)^(X$490-$K$490)))</f>
        <v>0</v>
      </c>
      <c r="Y2948" s="357">
        <f>IF('PV Adoption'!U$5*(1/(1-'General Inputs'!$C$10))*$J2948*1000*$I2948 &lt;= ABS(($F2948-$E2948)*(1+$J20)^(Y$490-$K$490)),'PV Adoption'!U$5*(1/(1-'General Inputs'!$C$10))*$J2948*1000*$I2948,ABS(($F2948-$E2948)*(1+$J20)^(Y$490-$K$490)))</f>
        <v>0</v>
      </c>
      <c r="Z2948" s="357">
        <f>IF('PV Adoption'!V$5*(1/(1-'General Inputs'!$C$10))*$J2948*1000*$I2948 &lt;= ABS(($F2948-$E2948)*(1+$J20)^(Z$490-$K$490)),'PV Adoption'!V$5*(1/(1-'General Inputs'!$C$10))*$J2948*1000*$I2948,ABS(($F2948-$E2948)*(1+$J20)^(Z$490-$K$490)))</f>
        <v>0</v>
      </c>
      <c r="AA2948" s="357">
        <f>IF('PV Adoption'!W$5*(1/(1-'General Inputs'!$C$10))*$J2948*1000*$I2948 &lt;= ABS(($F2948-$E2948)*(1+$J20)^(AA$490-$K$490)),'PV Adoption'!W$5*(1/(1-'General Inputs'!$C$10))*$J2948*1000*$I2948,ABS(($F2948-$E2948)*(1+$J20)^(AA$490-$K$490)))</f>
        <v>0</v>
      </c>
      <c r="AB2948" s="357">
        <f>IF('PV Adoption'!X$5*(1/(1-'General Inputs'!$C$10))*$J2948*1000*$I2948 &lt;= ABS(($F2948-$E2948)*(1+$J20)^(AB$490-$K$490)),'PV Adoption'!X$5*(1/(1-'General Inputs'!$C$10))*$J2948*1000*$I2948,ABS(($F2948-$E2948)*(1+$J20)^(AB$490-$K$490)))</f>
        <v>0</v>
      </c>
      <c r="AC2948" s="357">
        <f>IF('PV Adoption'!Y$5*(1/(1-'General Inputs'!$C$10))*$J2948*1000*$I2948 &lt;= ABS(($F2948-$E2948)*(1+$J20)^(AC$490-$K$490)),'PV Adoption'!Y$5*(1/(1-'General Inputs'!$C$10))*$J2948*1000*$I2948,ABS(($F2948-$E2948)*(1+$J20)^(AC$490-$K$490)))</f>
        <v>0</v>
      </c>
      <c r="AD2948" s="357">
        <f>IF('PV Adoption'!Z$5*(1/(1-'General Inputs'!$C$10))*$J2948*1000*$I2948 &lt;= ABS(($F2948-$E2948)*(1+$J20)^(AD$490-$K$490)),'PV Adoption'!Z$5*(1/(1-'General Inputs'!$C$10))*$J2948*1000*$I2948,ABS(($F2948-$E2948)*(1+$J20)^(AD$490-$K$490)))</f>
        <v>0</v>
      </c>
      <c r="AE2948" s="357">
        <f>IF('PV Adoption'!AA$5*(1/(1-'General Inputs'!$C$10))*$J2948*1000*$I2948 &lt;= ABS(($F2948-$E2948)*(1+$J20)^(AE$490-$K$490)),'PV Adoption'!AA$5*(1/(1-'General Inputs'!$C$10))*$J2948*1000*$I2948,ABS(($F2948-$E2948)*(1+$J20)^(AE$490-$K$490)))</f>
        <v>0</v>
      </c>
      <c r="AF2948" s="357">
        <f>IF('PV Adoption'!AB$5*(1/(1-'General Inputs'!$C$10))*$J2948*1000*$I2948 &lt;= ABS(($F2948-$E2948)*(1+$J20)^(AF$490-$K$490)),'PV Adoption'!AB$5*(1/(1-'General Inputs'!$C$10))*$J2948*1000*$I2948,ABS(($F2948-$E2948)*(1+$J20)^(AF$490-$K$490)))</f>
        <v>0</v>
      </c>
      <c r="AG2948" s="357">
        <f>IF('PV Adoption'!AC$5*(1/(1-'General Inputs'!$C$10))*$J2948*1000*$I2948 &lt;= ABS(($F2948-$E2948)*(1+$J20)^(AG$490-$K$490)),'PV Adoption'!AC$5*(1/(1-'General Inputs'!$C$10))*$J2948*1000*$I2948,ABS(($F2948-$E2948)*(1+$J20)^(AG$490-$K$490)))</f>
        <v>0</v>
      </c>
      <c r="AH2948" s="357">
        <f>IF('PV Adoption'!AD$5*(1/(1-'General Inputs'!$C$10))*$J2948*1000*$I2948 &lt;= ABS(($F2948-$E2948)*(1+$J20)^(AH$490-$K$490)),'PV Adoption'!AD$5*(1/(1-'General Inputs'!$C$10))*$J2948*1000*$I2948,ABS(($F2948-$E2948)*(1+$J20)^(AH$490-$K$490)))</f>
        <v>0</v>
      </c>
      <c r="AI2948" s="357">
        <f>IF('PV Adoption'!AE$5*(1/(1-'General Inputs'!$C$10))*$J2948*1000*$I2948 &lt;= ABS(($F2948-$E2948)*(1+$J20)^(AI$490-$K$490)),'PV Adoption'!AE$5*(1/(1-'General Inputs'!$C$10))*$J2948*1000*$I2948,ABS(($F2948-$E2948)*(1+$J20)^(AI$490-$K$490)))</f>
        <v>0</v>
      </c>
      <c r="AJ2948" s="357">
        <f>IF('PV Adoption'!AF$5*(1/(1-'General Inputs'!$C$10))*$J2948*1000*$I2948 &lt;= ABS(($F2948-$E2948)*(1+$J20)^(AJ$490-$K$490)),'PV Adoption'!AF$5*(1/(1-'General Inputs'!$C$10))*$J2948*1000*$I2948,ABS(($F2948-$E2948)*(1+$J20)^(AJ$490-$K$490)))</f>
        <v>0</v>
      </c>
      <c r="AK2948" s="357">
        <v>2926.0643162134952</v>
      </c>
      <c r="AL2948" s="357">
        <v>2977.096607229334</v>
      </c>
      <c r="AM2948" s="357">
        <v>3031.1355031922712</v>
      </c>
    </row>
    <row r="2949" spans="1:39" x14ac:dyDescent="0.25">
      <c r="A2949" s="353" t="s">
        <v>224</v>
      </c>
      <c r="B2949" s="353" t="s">
        <v>451</v>
      </c>
      <c r="C2949" s="441">
        <f t="shared" ref="C2949:H2949" si="2397">C21</f>
        <v>42000</v>
      </c>
      <c r="D2949" s="441"/>
      <c r="E2949" s="441"/>
      <c r="F2949" s="441"/>
      <c r="G2949" s="441"/>
      <c r="H2949" s="441">
        <f t="shared" si="2397"/>
        <v>0</v>
      </c>
      <c r="I2949" s="470">
        <f>IFERROR(VLOOKUP(B2949,Coincidence!$B$2:$E$242,4,FALSE)*IF(G2949="Winter",'General Inputs'!$C$25,'General Inputs'!$C$24),IF(G2949="Winter",'General Inputs'!$C$25,'General Inputs'!$C$24))</f>
        <v>0.52935168792927756</v>
      </c>
      <c r="J2949" s="466">
        <f>'Nameplate by Substation'!H21</f>
        <v>1.4501566362015923E-2</v>
      </c>
      <c r="K2949" s="357">
        <f>IF('PV Adoption'!G$5*(1/(1-'General Inputs'!$C$10))*$J2949*1000*$I2949 &lt;= ABS(($F2949-$E2949)*(1+$J21)^(K$490-$K$490)),'PV Adoption'!G$5*(1/(1-'General Inputs'!$C$10))*$J2949*1000*$I2949,ABS(($F2949-$E2949)*(1+$J21)^(K$490-$K$490)))</f>
        <v>0</v>
      </c>
      <c r="L2949" s="357">
        <f>IF('PV Adoption'!H$5*(1/(1-'General Inputs'!$C$10))*$J2949*1000*$I2949 &lt;= ABS(($F2949-$E2949)*(1+$J21)^(L$490-$K$490)),'PV Adoption'!H$5*(1/(1-'General Inputs'!$C$10))*$J2949*1000*$I2949,ABS(($F2949-$E2949)*(1+$J21)^(L$490-$K$490)))</f>
        <v>0</v>
      </c>
      <c r="M2949" s="357">
        <f>IF('PV Adoption'!I$5*(1/(1-'General Inputs'!$C$10))*$J2949*1000*$I2949 &lt;= ABS(($F2949-$E2949)*(1+$J21)^(M$490-$K$490)),'PV Adoption'!I$5*(1/(1-'General Inputs'!$C$10))*$J2949*1000*$I2949,ABS(($F2949-$E2949)*(1+$J21)^(M$490-$K$490)))</f>
        <v>0</v>
      </c>
      <c r="N2949" s="357">
        <f>IF('PV Adoption'!J$5*(1/(1-'General Inputs'!$C$10))*$J2949*1000*$I2949 &lt;= ABS(($F2949-$E2949)*(1+$J21)^(N$490-$K$490)),'PV Adoption'!J$5*(1/(1-'General Inputs'!$C$10))*$J2949*1000*$I2949,ABS(($F2949-$E2949)*(1+$J21)^(N$490-$K$490)))</f>
        <v>0</v>
      </c>
      <c r="O2949" s="357">
        <f>IF('PV Adoption'!K$5*(1/(1-'General Inputs'!$C$10))*$J2949*1000*$I2949 &lt;= ABS(($F2949-$E2949)*(1+$J21)^(O$490-$K$490)),'PV Adoption'!K$5*(1/(1-'General Inputs'!$C$10))*$J2949*1000*$I2949,ABS(($F2949-$E2949)*(1+$J21)^(O$490-$K$490)))</f>
        <v>0</v>
      </c>
      <c r="P2949" s="357">
        <f>IF('PV Adoption'!L$5*(1/(1-'General Inputs'!$C$10))*$J2949*1000*$I2949 &lt;= ABS(($F2949-$E2949)*(1+$J21)^(P$490-$K$490)),'PV Adoption'!L$5*(1/(1-'General Inputs'!$C$10))*$J2949*1000*$I2949,ABS(($F2949-$E2949)*(1+$J21)^(P$490-$K$490)))</f>
        <v>0</v>
      </c>
      <c r="Q2949" s="357">
        <f>IF('PV Adoption'!M$5*(1/(1-'General Inputs'!$C$10))*$J2949*1000*$I2949 &lt;= ABS(($F2949-$E2949)*(1+$J21)^(Q$490-$K$490)),'PV Adoption'!M$5*(1/(1-'General Inputs'!$C$10))*$J2949*1000*$I2949,ABS(($F2949-$E2949)*(1+$J21)^(Q$490-$K$490)))</f>
        <v>0</v>
      </c>
      <c r="R2949" s="357">
        <f>IF('PV Adoption'!N$5*(1/(1-'General Inputs'!$C$10))*$J2949*1000*$I2949 &lt;= ABS(($F2949-$E2949)*(1+$J21)^(R$490-$K$490)),'PV Adoption'!N$5*(1/(1-'General Inputs'!$C$10))*$J2949*1000*$I2949,ABS(($F2949-$E2949)*(1+$J21)^(R$490-$K$490)))</f>
        <v>0</v>
      </c>
      <c r="S2949" s="357">
        <f>IF('PV Adoption'!O$5*(1/(1-'General Inputs'!$C$10))*$J2949*1000*$I2949 &lt;= ABS(($F2949-$E2949)*(1+$J21)^(S$490-$K$490)),'PV Adoption'!O$5*(1/(1-'General Inputs'!$C$10))*$J2949*1000*$I2949,ABS(($F2949-$E2949)*(1+$J21)^(S$490-$K$490)))</f>
        <v>0</v>
      </c>
      <c r="T2949" s="357">
        <f>IF('PV Adoption'!P$5*(1/(1-'General Inputs'!$C$10))*$J2949*1000*$I2949 &lt;= ABS(($F2949-$E2949)*(1+$J21)^(T$490-$K$490)),'PV Adoption'!P$5*(1/(1-'General Inputs'!$C$10))*$J2949*1000*$I2949,ABS(($F2949-$E2949)*(1+$J21)^(T$490-$K$490)))</f>
        <v>0</v>
      </c>
      <c r="U2949" s="357">
        <f>IF('PV Adoption'!Q$5*(1/(1-'General Inputs'!$C$10))*$J2949*1000*$I2949 &lt;= ABS(($F2949-$E2949)*(1+$J21)^(U$490-$K$490)),'PV Adoption'!Q$5*(1/(1-'General Inputs'!$C$10))*$J2949*1000*$I2949,ABS(($F2949-$E2949)*(1+$J21)^(U$490-$K$490)))</f>
        <v>0</v>
      </c>
      <c r="V2949" s="357">
        <f>IF('PV Adoption'!R$5*(1/(1-'General Inputs'!$C$10))*$J2949*1000*$I2949 &lt;= ABS(($F2949-$E2949)*(1+$J21)^(V$490-$K$490)),'PV Adoption'!R$5*(1/(1-'General Inputs'!$C$10))*$J2949*1000*$I2949,ABS(($F2949-$E2949)*(1+$J21)^(V$490-$K$490)))</f>
        <v>0</v>
      </c>
      <c r="W2949" s="357">
        <f>IF('PV Adoption'!S$5*(1/(1-'General Inputs'!$C$10))*$J2949*1000*$I2949 &lt;= ABS(($F2949-$E2949)*(1+$J21)^(W$490-$K$490)),'PV Adoption'!S$5*(1/(1-'General Inputs'!$C$10))*$J2949*1000*$I2949,ABS(($F2949-$E2949)*(1+$J21)^(W$490-$K$490)))</f>
        <v>0</v>
      </c>
      <c r="X2949" s="357">
        <f>IF('PV Adoption'!T$5*(1/(1-'General Inputs'!$C$10))*$J2949*1000*$I2949 &lt;= ABS(($F2949-$E2949)*(1+$J21)^(X$490-$K$490)),'PV Adoption'!T$5*(1/(1-'General Inputs'!$C$10))*$J2949*1000*$I2949,ABS(($F2949-$E2949)*(1+$J21)^(X$490-$K$490)))</f>
        <v>0</v>
      </c>
      <c r="Y2949" s="357">
        <f>IF('PV Adoption'!U$5*(1/(1-'General Inputs'!$C$10))*$J2949*1000*$I2949 &lt;= ABS(($F2949-$E2949)*(1+$J21)^(Y$490-$K$490)),'PV Adoption'!U$5*(1/(1-'General Inputs'!$C$10))*$J2949*1000*$I2949,ABS(($F2949-$E2949)*(1+$J21)^(Y$490-$K$490)))</f>
        <v>0</v>
      </c>
      <c r="Z2949" s="357">
        <f>IF('PV Adoption'!V$5*(1/(1-'General Inputs'!$C$10))*$J2949*1000*$I2949 &lt;= ABS(($F2949-$E2949)*(1+$J21)^(Z$490-$K$490)),'PV Adoption'!V$5*(1/(1-'General Inputs'!$C$10))*$J2949*1000*$I2949,ABS(($F2949-$E2949)*(1+$J21)^(Z$490-$K$490)))</f>
        <v>0</v>
      </c>
      <c r="AA2949" s="357">
        <f>IF('PV Adoption'!W$5*(1/(1-'General Inputs'!$C$10))*$J2949*1000*$I2949 &lt;= ABS(($F2949-$E2949)*(1+$J21)^(AA$490-$K$490)),'PV Adoption'!W$5*(1/(1-'General Inputs'!$C$10))*$J2949*1000*$I2949,ABS(($F2949-$E2949)*(1+$J21)^(AA$490-$K$490)))</f>
        <v>0</v>
      </c>
      <c r="AB2949" s="357">
        <f>IF('PV Adoption'!X$5*(1/(1-'General Inputs'!$C$10))*$J2949*1000*$I2949 &lt;= ABS(($F2949-$E2949)*(1+$J21)^(AB$490-$K$490)),'PV Adoption'!X$5*(1/(1-'General Inputs'!$C$10))*$J2949*1000*$I2949,ABS(($F2949-$E2949)*(1+$J21)^(AB$490-$K$490)))</f>
        <v>0</v>
      </c>
      <c r="AC2949" s="357">
        <f>IF('PV Adoption'!Y$5*(1/(1-'General Inputs'!$C$10))*$J2949*1000*$I2949 &lt;= ABS(($F2949-$E2949)*(1+$J21)^(AC$490-$K$490)),'PV Adoption'!Y$5*(1/(1-'General Inputs'!$C$10))*$J2949*1000*$I2949,ABS(($F2949-$E2949)*(1+$J21)^(AC$490-$K$490)))</f>
        <v>0</v>
      </c>
      <c r="AD2949" s="357">
        <f>IF('PV Adoption'!Z$5*(1/(1-'General Inputs'!$C$10))*$J2949*1000*$I2949 &lt;= ABS(($F2949-$E2949)*(1+$J21)^(AD$490-$K$490)),'PV Adoption'!Z$5*(1/(1-'General Inputs'!$C$10))*$J2949*1000*$I2949,ABS(($F2949-$E2949)*(1+$J21)^(AD$490-$K$490)))</f>
        <v>0</v>
      </c>
      <c r="AE2949" s="357">
        <f>IF('PV Adoption'!AA$5*(1/(1-'General Inputs'!$C$10))*$J2949*1000*$I2949 &lt;= ABS(($F2949-$E2949)*(1+$J21)^(AE$490-$K$490)),'PV Adoption'!AA$5*(1/(1-'General Inputs'!$C$10))*$J2949*1000*$I2949,ABS(($F2949-$E2949)*(1+$J21)^(AE$490-$K$490)))</f>
        <v>0</v>
      </c>
      <c r="AF2949" s="357">
        <f>IF('PV Adoption'!AB$5*(1/(1-'General Inputs'!$C$10))*$J2949*1000*$I2949 &lt;= ABS(($F2949-$E2949)*(1+$J21)^(AF$490-$K$490)),'PV Adoption'!AB$5*(1/(1-'General Inputs'!$C$10))*$J2949*1000*$I2949,ABS(($F2949-$E2949)*(1+$J21)^(AF$490-$K$490)))</f>
        <v>0</v>
      </c>
      <c r="AG2949" s="357">
        <f>IF('PV Adoption'!AC$5*(1/(1-'General Inputs'!$C$10))*$J2949*1000*$I2949 &lt;= ABS(($F2949-$E2949)*(1+$J21)^(AG$490-$K$490)),'PV Adoption'!AC$5*(1/(1-'General Inputs'!$C$10))*$J2949*1000*$I2949,ABS(($F2949-$E2949)*(1+$J21)^(AG$490-$K$490)))</f>
        <v>0</v>
      </c>
      <c r="AH2949" s="357">
        <f>IF('PV Adoption'!AD$5*(1/(1-'General Inputs'!$C$10))*$J2949*1000*$I2949 &lt;= ABS(($F2949-$E2949)*(1+$J21)^(AH$490-$K$490)),'PV Adoption'!AD$5*(1/(1-'General Inputs'!$C$10))*$J2949*1000*$I2949,ABS(($F2949-$E2949)*(1+$J21)^(AH$490-$K$490)))</f>
        <v>0</v>
      </c>
      <c r="AI2949" s="357">
        <f>IF('PV Adoption'!AE$5*(1/(1-'General Inputs'!$C$10))*$J2949*1000*$I2949 &lt;= ABS(($F2949-$E2949)*(1+$J21)^(AI$490-$K$490)),'PV Adoption'!AE$5*(1/(1-'General Inputs'!$C$10))*$J2949*1000*$I2949,ABS(($F2949-$E2949)*(1+$J21)^(AI$490-$K$490)))</f>
        <v>0</v>
      </c>
      <c r="AJ2949" s="357">
        <f>IF('PV Adoption'!AF$5*(1/(1-'General Inputs'!$C$10))*$J2949*1000*$I2949 &lt;= ABS(($F2949-$E2949)*(1+$J21)^(AJ$490-$K$490)),'PV Adoption'!AF$5*(1/(1-'General Inputs'!$C$10))*$J2949*1000*$I2949,ABS(($F2949-$E2949)*(1+$J21)^(AJ$490-$K$490)))</f>
        <v>0</v>
      </c>
      <c r="AK2949" s="357">
        <v>2915.3897603193168</v>
      </c>
      <c r="AL2949" s="357">
        <v>2966.2358807715632</v>
      </c>
      <c r="AM2949" s="357">
        <v>3020.0776377952711</v>
      </c>
    </row>
    <row r="2950" spans="1:39" x14ac:dyDescent="0.25">
      <c r="A2950" s="353" t="s">
        <v>225</v>
      </c>
      <c r="B2950" s="353" t="s">
        <v>353</v>
      </c>
      <c r="C2950" s="441">
        <f t="shared" ref="C2950:H2950" si="2398">C22</f>
        <v>42000</v>
      </c>
      <c r="D2950" s="441"/>
      <c r="E2950" s="441"/>
      <c r="F2950" s="441"/>
      <c r="G2950" s="441"/>
      <c r="H2950" s="441">
        <f t="shared" si="2398"/>
        <v>0</v>
      </c>
      <c r="I2950" s="470">
        <f>IFERROR(VLOOKUP(B2950,Coincidence!$B$2:$E$242,4,FALSE)*IF(G2950="Winter",'General Inputs'!$C$25,'General Inputs'!$C$24),IF(G2950="Winter",'General Inputs'!$C$25,'General Inputs'!$C$24))</f>
        <v>0.52140604400000001</v>
      </c>
      <c r="J2950" s="466">
        <f>'Nameplate by Substation'!H22</f>
        <v>7.1539543857706122E-3</v>
      </c>
      <c r="K2950" s="357">
        <f>IF('PV Adoption'!G$5*(1/(1-'General Inputs'!$C$10))*$J2950*1000*$I2950 &lt;= ABS(($F2950-$E2950)*(1+$J22)^(K$490-$K$490)),'PV Adoption'!G$5*(1/(1-'General Inputs'!$C$10))*$J2950*1000*$I2950,ABS(($F2950-$E2950)*(1+$J22)^(K$490-$K$490)))</f>
        <v>0</v>
      </c>
      <c r="L2950" s="357">
        <f>IF('PV Adoption'!H$5*(1/(1-'General Inputs'!$C$10))*$J2950*1000*$I2950 &lt;= ABS(($F2950-$E2950)*(1+$J22)^(L$490-$K$490)),'PV Adoption'!H$5*(1/(1-'General Inputs'!$C$10))*$J2950*1000*$I2950,ABS(($F2950-$E2950)*(1+$J22)^(L$490-$K$490)))</f>
        <v>0</v>
      </c>
      <c r="M2950" s="357">
        <f>IF('PV Adoption'!I$5*(1/(1-'General Inputs'!$C$10))*$J2950*1000*$I2950 &lt;= ABS(($F2950-$E2950)*(1+$J22)^(M$490-$K$490)),'PV Adoption'!I$5*(1/(1-'General Inputs'!$C$10))*$J2950*1000*$I2950,ABS(($F2950-$E2950)*(1+$J22)^(M$490-$K$490)))</f>
        <v>0</v>
      </c>
      <c r="N2950" s="357">
        <f>IF('PV Adoption'!J$5*(1/(1-'General Inputs'!$C$10))*$J2950*1000*$I2950 &lt;= ABS(($F2950-$E2950)*(1+$J22)^(N$490-$K$490)),'PV Adoption'!J$5*(1/(1-'General Inputs'!$C$10))*$J2950*1000*$I2950,ABS(($F2950-$E2950)*(1+$J22)^(N$490-$K$490)))</f>
        <v>0</v>
      </c>
      <c r="O2950" s="357">
        <f>IF('PV Adoption'!K$5*(1/(1-'General Inputs'!$C$10))*$J2950*1000*$I2950 &lt;= ABS(($F2950-$E2950)*(1+$J22)^(O$490-$K$490)),'PV Adoption'!K$5*(1/(1-'General Inputs'!$C$10))*$J2950*1000*$I2950,ABS(($F2950-$E2950)*(1+$J22)^(O$490-$K$490)))</f>
        <v>0</v>
      </c>
      <c r="P2950" s="357">
        <f>IF('PV Adoption'!L$5*(1/(1-'General Inputs'!$C$10))*$J2950*1000*$I2950 &lt;= ABS(($F2950-$E2950)*(1+$J22)^(P$490-$K$490)),'PV Adoption'!L$5*(1/(1-'General Inputs'!$C$10))*$J2950*1000*$I2950,ABS(($F2950-$E2950)*(1+$J22)^(P$490-$K$490)))</f>
        <v>0</v>
      </c>
      <c r="Q2950" s="357">
        <f>IF('PV Adoption'!M$5*(1/(1-'General Inputs'!$C$10))*$J2950*1000*$I2950 &lt;= ABS(($F2950-$E2950)*(1+$J22)^(Q$490-$K$490)),'PV Adoption'!M$5*(1/(1-'General Inputs'!$C$10))*$J2950*1000*$I2950,ABS(($F2950-$E2950)*(1+$J22)^(Q$490-$K$490)))</f>
        <v>0</v>
      </c>
      <c r="R2950" s="357">
        <f>IF('PV Adoption'!N$5*(1/(1-'General Inputs'!$C$10))*$J2950*1000*$I2950 &lt;= ABS(($F2950-$E2950)*(1+$J22)^(R$490-$K$490)),'PV Adoption'!N$5*(1/(1-'General Inputs'!$C$10))*$J2950*1000*$I2950,ABS(($F2950-$E2950)*(1+$J22)^(R$490-$K$490)))</f>
        <v>0</v>
      </c>
      <c r="S2950" s="357">
        <f>IF('PV Adoption'!O$5*(1/(1-'General Inputs'!$C$10))*$J2950*1000*$I2950 &lt;= ABS(($F2950-$E2950)*(1+$J22)^(S$490-$K$490)),'PV Adoption'!O$5*(1/(1-'General Inputs'!$C$10))*$J2950*1000*$I2950,ABS(($F2950-$E2950)*(1+$J22)^(S$490-$K$490)))</f>
        <v>0</v>
      </c>
      <c r="T2950" s="357">
        <f>IF('PV Adoption'!P$5*(1/(1-'General Inputs'!$C$10))*$J2950*1000*$I2950 &lt;= ABS(($F2950-$E2950)*(1+$J22)^(T$490-$K$490)),'PV Adoption'!P$5*(1/(1-'General Inputs'!$C$10))*$J2950*1000*$I2950,ABS(($F2950-$E2950)*(1+$J22)^(T$490-$K$490)))</f>
        <v>0</v>
      </c>
      <c r="U2950" s="357">
        <f>IF('PV Adoption'!Q$5*(1/(1-'General Inputs'!$C$10))*$J2950*1000*$I2950 &lt;= ABS(($F2950-$E2950)*(1+$J22)^(U$490-$K$490)),'PV Adoption'!Q$5*(1/(1-'General Inputs'!$C$10))*$J2950*1000*$I2950,ABS(($F2950-$E2950)*(1+$J22)^(U$490-$K$490)))</f>
        <v>0</v>
      </c>
      <c r="V2950" s="357">
        <f>IF('PV Adoption'!R$5*(1/(1-'General Inputs'!$C$10))*$J2950*1000*$I2950 &lt;= ABS(($F2950-$E2950)*(1+$J22)^(V$490-$K$490)),'PV Adoption'!R$5*(1/(1-'General Inputs'!$C$10))*$J2950*1000*$I2950,ABS(($F2950-$E2950)*(1+$J22)^(V$490-$K$490)))</f>
        <v>0</v>
      </c>
      <c r="W2950" s="357">
        <f>IF('PV Adoption'!S$5*(1/(1-'General Inputs'!$C$10))*$J2950*1000*$I2950 &lt;= ABS(($F2950-$E2950)*(1+$J22)^(W$490-$K$490)),'PV Adoption'!S$5*(1/(1-'General Inputs'!$C$10))*$J2950*1000*$I2950,ABS(($F2950-$E2950)*(1+$J22)^(W$490-$K$490)))</f>
        <v>0</v>
      </c>
      <c r="X2950" s="357">
        <f>IF('PV Adoption'!T$5*(1/(1-'General Inputs'!$C$10))*$J2950*1000*$I2950 &lt;= ABS(($F2950-$E2950)*(1+$J22)^(X$490-$K$490)),'PV Adoption'!T$5*(1/(1-'General Inputs'!$C$10))*$J2950*1000*$I2950,ABS(($F2950-$E2950)*(1+$J22)^(X$490-$K$490)))</f>
        <v>0</v>
      </c>
      <c r="Y2950" s="357">
        <f>IF('PV Adoption'!U$5*(1/(1-'General Inputs'!$C$10))*$J2950*1000*$I2950 &lt;= ABS(($F2950-$E2950)*(1+$J22)^(Y$490-$K$490)),'PV Adoption'!U$5*(1/(1-'General Inputs'!$C$10))*$J2950*1000*$I2950,ABS(($F2950-$E2950)*(1+$J22)^(Y$490-$K$490)))</f>
        <v>0</v>
      </c>
      <c r="Z2950" s="357">
        <f>IF('PV Adoption'!V$5*(1/(1-'General Inputs'!$C$10))*$J2950*1000*$I2950 &lt;= ABS(($F2950-$E2950)*(1+$J22)^(Z$490-$K$490)),'PV Adoption'!V$5*(1/(1-'General Inputs'!$C$10))*$J2950*1000*$I2950,ABS(($F2950-$E2950)*(1+$J22)^(Z$490-$K$490)))</f>
        <v>0</v>
      </c>
      <c r="AA2950" s="357">
        <f>IF('PV Adoption'!W$5*(1/(1-'General Inputs'!$C$10))*$J2950*1000*$I2950 &lt;= ABS(($F2950-$E2950)*(1+$J22)^(AA$490-$K$490)),'PV Adoption'!W$5*(1/(1-'General Inputs'!$C$10))*$J2950*1000*$I2950,ABS(($F2950-$E2950)*(1+$J22)^(AA$490-$K$490)))</f>
        <v>0</v>
      </c>
      <c r="AB2950" s="357">
        <f>IF('PV Adoption'!X$5*(1/(1-'General Inputs'!$C$10))*$J2950*1000*$I2950 &lt;= ABS(($F2950-$E2950)*(1+$J22)^(AB$490-$K$490)),'PV Adoption'!X$5*(1/(1-'General Inputs'!$C$10))*$J2950*1000*$I2950,ABS(($F2950-$E2950)*(1+$J22)^(AB$490-$K$490)))</f>
        <v>0</v>
      </c>
      <c r="AC2950" s="357">
        <f>IF('PV Adoption'!Y$5*(1/(1-'General Inputs'!$C$10))*$J2950*1000*$I2950 &lt;= ABS(($F2950-$E2950)*(1+$J22)^(AC$490-$K$490)),'PV Adoption'!Y$5*(1/(1-'General Inputs'!$C$10))*$J2950*1000*$I2950,ABS(($F2950-$E2950)*(1+$J22)^(AC$490-$K$490)))</f>
        <v>0</v>
      </c>
      <c r="AD2950" s="357">
        <f>IF('PV Adoption'!Z$5*(1/(1-'General Inputs'!$C$10))*$J2950*1000*$I2950 &lt;= ABS(($F2950-$E2950)*(1+$J22)^(AD$490-$K$490)),'PV Adoption'!Z$5*(1/(1-'General Inputs'!$C$10))*$J2950*1000*$I2950,ABS(($F2950-$E2950)*(1+$J22)^(AD$490-$K$490)))</f>
        <v>0</v>
      </c>
      <c r="AE2950" s="357">
        <f>IF('PV Adoption'!AA$5*(1/(1-'General Inputs'!$C$10))*$J2950*1000*$I2950 &lt;= ABS(($F2950-$E2950)*(1+$J22)^(AE$490-$K$490)),'PV Adoption'!AA$5*(1/(1-'General Inputs'!$C$10))*$J2950*1000*$I2950,ABS(($F2950-$E2950)*(1+$J22)^(AE$490-$K$490)))</f>
        <v>0</v>
      </c>
      <c r="AF2950" s="357">
        <f>IF('PV Adoption'!AB$5*(1/(1-'General Inputs'!$C$10))*$J2950*1000*$I2950 &lt;= ABS(($F2950-$E2950)*(1+$J22)^(AF$490-$K$490)),'PV Adoption'!AB$5*(1/(1-'General Inputs'!$C$10))*$J2950*1000*$I2950,ABS(($F2950-$E2950)*(1+$J22)^(AF$490-$K$490)))</f>
        <v>0</v>
      </c>
      <c r="AG2950" s="357">
        <f>IF('PV Adoption'!AC$5*(1/(1-'General Inputs'!$C$10))*$J2950*1000*$I2950 &lt;= ABS(($F2950-$E2950)*(1+$J22)^(AG$490-$K$490)),'PV Adoption'!AC$5*(1/(1-'General Inputs'!$C$10))*$J2950*1000*$I2950,ABS(($F2950-$E2950)*(1+$J22)^(AG$490-$K$490)))</f>
        <v>0</v>
      </c>
      <c r="AH2950" s="357">
        <f>IF('PV Adoption'!AD$5*(1/(1-'General Inputs'!$C$10))*$J2950*1000*$I2950 &lt;= ABS(($F2950-$E2950)*(1+$J22)^(AH$490-$K$490)),'PV Adoption'!AD$5*(1/(1-'General Inputs'!$C$10))*$J2950*1000*$I2950,ABS(($F2950-$E2950)*(1+$J22)^(AH$490-$K$490)))</f>
        <v>0</v>
      </c>
      <c r="AI2950" s="357">
        <f>IF('PV Adoption'!AE$5*(1/(1-'General Inputs'!$C$10))*$J2950*1000*$I2950 &lt;= ABS(($F2950-$E2950)*(1+$J22)^(AI$490-$K$490)),'PV Adoption'!AE$5*(1/(1-'General Inputs'!$C$10))*$J2950*1000*$I2950,ABS(($F2950-$E2950)*(1+$J22)^(AI$490-$K$490)))</f>
        <v>0</v>
      </c>
      <c r="AJ2950" s="357">
        <f>IF('PV Adoption'!AF$5*(1/(1-'General Inputs'!$C$10))*$J2950*1000*$I2950 &lt;= ABS(($F2950-$E2950)*(1+$J22)^(AJ$490-$K$490)),'PV Adoption'!AF$5*(1/(1-'General Inputs'!$C$10))*$J2950*1000*$I2950,ABS(($F2950-$E2950)*(1+$J22)^(AJ$490-$K$490)))</f>
        <v>0</v>
      </c>
      <c r="AK2950" s="357">
        <v>1416.6404403799118</v>
      </c>
      <c r="AL2950" s="357">
        <v>1441.3474869125823</v>
      </c>
      <c r="AM2950" s="357">
        <v>1467.5101672577789</v>
      </c>
    </row>
    <row r="2951" spans="1:39" x14ac:dyDescent="0.25">
      <c r="A2951" s="353" t="s">
        <v>225</v>
      </c>
      <c r="B2951" s="353" t="s">
        <v>354</v>
      </c>
      <c r="C2951" s="441">
        <f t="shared" ref="C2951:H2951" si="2399">C23</f>
        <v>42000</v>
      </c>
      <c r="D2951" s="441"/>
      <c r="E2951" s="441"/>
      <c r="F2951" s="441"/>
      <c r="G2951" s="441"/>
      <c r="H2951" s="441">
        <f t="shared" si="2399"/>
        <v>0</v>
      </c>
      <c r="I2951" s="470">
        <f>IFERROR(VLOOKUP(B2951,Coincidence!$B$2:$E$242,4,FALSE)*IF(G2951="Winter",'General Inputs'!$C$25,'General Inputs'!$C$24),IF(G2951="Winter",'General Inputs'!$C$25,'General Inputs'!$C$24))</f>
        <v>0.52140604400000001</v>
      </c>
      <c r="J2951" s="466">
        <f>'Nameplate by Substation'!H23</f>
        <v>6.5389775975191961E-3</v>
      </c>
      <c r="K2951" s="357">
        <f>IF('PV Adoption'!G$5*(1/(1-'General Inputs'!$C$10))*$J2951*1000*$I2951 &lt;= ABS(($F2951-$E2951)*(1+$J23)^(K$490-$K$490)),'PV Adoption'!G$5*(1/(1-'General Inputs'!$C$10))*$J2951*1000*$I2951,ABS(($F2951-$E2951)*(1+$J23)^(K$490-$K$490)))</f>
        <v>0</v>
      </c>
      <c r="L2951" s="357">
        <f>IF('PV Adoption'!H$5*(1/(1-'General Inputs'!$C$10))*$J2951*1000*$I2951 &lt;= ABS(($F2951-$E2951)*(1+$J23)^(L$490-$K$490)),'PV Adoption'!H$5*(1/(1-'General Inputs'!$C$10))*$J2951*1000*$I2951,ABS(($F2951-$E2951)*(1+$J23)^(L$490-$K$490)))</f>
        <v>0</v>
      </c>
      <c r="M2951" s="357">
        <f>IF('PV Adoption'!I$5*(1/(1-'General Inputs'!$C$10))*$J2951*1000*$I2951 &lt;= ABS(($F2951-$E2951)*(1+$J23)^(M$490-$K$490)),'PV Adoption'!I$5*(1/(1-'General Inputs'!$C$10))*$J2951*1000*$I2951,ABS(($F2951-$E2951)*(1+$J23)^(M$490-$K$490)))</f>
        <v>0</v>
      </c>
      <c r="N2951" s="357">
        <f>IF('PV Adoption'!J$5*(1/(1-'General Inputs'!$C$10))*$J2951*1000*$I2951 &lt;= ABS(($F2951-$E2951)*(1+$J23)^(N$490-$K$490)),'PV Adoption'!J$5*(1/(1-'General Inputs'!$C$10))*$J2951*1000*$I2951,ABS(($F2951-$E2951)*(1+$J23)^(N$490-$K$490)))</f>
        <v>0</v>
      </c>
      <c r="O2951" s="357">
        <f>IF('PV Adoption'!K$5*(1/(1-'General Inputs'!$C$10))*$J2951*1000*$I2951 &lt;= ABS(($F2951-$E2951)*(1+$J23)^(O$490-$K$490)),'PV Adoption'!K$5*(1/(1-'General Inputs'!$C$10))*$J2951*1000*$I2951,ABS(($F2951-$E2951)*(1+$J23)^(O$490-$K$490)))</f>
        <v>0</v>
      </c>
      <c r="P2951" s="357">
        <f>IF('PV Adoption'!L$5*(1/(1-'General Inputs'!$C$10))*$J2951*1000*$I2951 &lt;= ABS(($F2951-$E2951)*(1+$J23)^(P$490-$K$490)),'PV Adoption'!L$5*(1/(1-'General Inputs'!$C$10))*$J2951*1000*$I2951,ABS(($F2951-$E2951)*(1+$J23)^(P$490-$K$490)))</f>
        <v>0</v>
      </c>
      <c r="Q2951" s="357">
        <f>IF('PV Adoption'!M$5*(1/(1-'General Inputs'!$C$10))*$J2951*1000*$I2951 &lt;= ABS(($F2951-$E2951)*(1+$J23)^(Q$490-$K$490)),'PV Adoption'!M$5*(1/(1-'General Inputs'!$C$10))*$J2951*1000*$I2951,ABS(($F2951-$E2951)*(1+$J23)^(Q$490-$K$490)))</f>
        <v>0</v>
      </c>
      <c r="R2951" s="357">
        <f>IF('PV Adoption'!N$5*(1/(1-'General Inputs'!$C$10))*$J2951*1000*$I2951 &lt;= ABS(($F2951-$E2951)*(1+$J23)^(R$490-$K$490)),'PV Adoption'!N$5*(1/(1-'General Inputs'!$C$10))*$J2951*1000*$I2951,ABS(($F2951-$E2951)*(1+$J23)^(R$490-$K$490)))</f>
        <v>0</v>
      </c>
      <c r="S2951" s="357">
        <f>IF('PV Adoption'!O$5*(1/(1-'General Inputs'!$C$10))*$J2951*1000*$I2951 &lt;= ABS(($F2951-$E2951)*(1+$J23)^(S$490-$K$490)),'PV Adoption'!O$5*(1/(1-'General Inputs'!$C$10))*$J2951*1000*$I2951,ABS(($F2951-$E2951)*(1+$J23)^(S$490-$K$490)))</f>
        <v>0</v>
      </c>
      <c r="T2951" s="357">
        <f>IF('PV Adoption'!P$5*(1/(1-'General Inputs'!$C$10))*$J2951*1000*$I2951 &lt;= ABS(($F2951-$E2951)*(1+$J23)^(T$490-$K$490)),'PV Adoption'!P$5*(1/(1-'General Inputs'!$C$10))*$J2951*1000*$I2951,ABS(($F2951-$E2951)*(1+$J23)^(T$490-$K$490)))</f>
        <v>0</v>
      </c>
      <c r="U2951" s="357">
        <f>IF('PV Adoption'!Q$5*(1/(1-'General Inputs'!$C$10))*$J2951*1000*$I2951 &lt;= ABS(($F2951-$E2951)*(1+$J23)^(U$490-$K$490)),'PV Adoption'!Q$5*(1/(1-'General Inputs'!$C$10))*$J2951*1000*$I2951,ABS(($F2951-$E2951)*(1+$J23)^(U$490-$K$490)))</f>
        <v>0</v>
      </c>
      <c r="V2951" s="357">
        <f>IF('PV Adoption'!R$5*(1/(1-'General Inputs'!$C$10))*$J2951*1000*$I2951 &lt;= ABS(($F2951-$E2951)*(1+$J23)^(V$490-$K$490)),'PV Adoption'!R$5*(1/(1-'General Inputs'!$C$10))*$J2951*1000*$I2951,ABS(($F2951-$E2951)*(1+$J23)^(V$490-$K$490)))</f>
        <v>0</v>
      </c>
      <c r="W2951" s="357">
        <f>IF('PV Adoption'!S$5*(1/(1-'General Inputs'!$C$10))*$J2951*1000*$I2951 &lt;= ABS(($F2951-$E2951)*(1+$J23)^(W$490-$K$490)),'PV Adoption'!S$5*(1/(1-'General Inputs'!$C$10))*$J2951*1000*$I2951,ABS(($F2951-$E2951)*(1+$J23)^(W$490-$K$490)))</f>
        <v>0</v>
      </c>
      <c r="X2951" s="357">
        <f>IF('PV Adoption'!T$5*(1/(1-'General Inputs'!$C$10))*$J2951*1000*$I2951 &lt;= ABS(($F2951-$E2951)*(1+$J23)^(X$490-$K$490)),'PV Adoption'!T$5*(1/(1-'General Inputs'!$C$10))*$J2951*1000*$I2951,ABS(($F2951-$E2951)*(1+$J23)^(X$490-$K$490)))</f>
        <v>0</v>
      </c>
      <c r="Y2951" s="357">
        <f>IF('PV Adoption'!U$5*(1/(1-'General Inputs'!$C$10))*$J2951*1000*$I2951 &lt;= ABS(($F2951-$E2951)*(1+$J23)^(Y$490-$K$490)),'PV Adoption'!U$5*(1/(1-'General Inputs'!$C$10))*$J2951*1000*$I2951,ABS(($F2951-$E2951)*(1+$J23)^(Y$490-$K$490)))</f>
        <v>0</v>
      </c>
      <c r="Z2951" s="357">
        <f>IF('PV Adoption'!V$5*(1/(1-'General Inputs'!$C$10))*$J2951*1000*$I2951 &lt;= ABS(($F2951-$E2951)*(1+$J23)^(Z$490-$K$490)),'PV Adoption'!V$5*(1/(1-'General Inputs'!$C$10))*$J2951*1000*$I2951,ABS(($F2951-$E2951)*(1+$J23)^(Z$490-$K$490)))</f>
        <v>0</v>
      </c>
      <c r="AA2951" s="357">
        <f>IF('PV Adoption'!W$5*(1/(1-'General Inputs'!$C$10))*$J2951*1000*$I2951 &lt;= ABS(($F2951-$E2951)*(1+$J23)^(AA$490-$K$490)),'PV Adoption'!W$5*(1/(1-'General Inputs'!$C$10))*$J2951*1000*$I2951,ABS(($F2951-$E2951)*(1+$J23)^(AA$490-$K$490)))</f>
        <v>0</v>
      </c>
      <c r="AB2951" s="357">
        <f>IF('PV Adoption'!X$5*(1/(1-'General Inputs'!$C$10))*$J2951*1000*$I2951 &lt;= ABS(($F2951-$E2951)*(1+$J23)^(AB$490-$K$490)),'PV Adoption'!X$5*(1/(1-'General Inputs'!$C$10))*$J2951*1000*$I2951,ABS(($F2951-$E2951)*(1+$J23)^(AB$490-$K$490)))</f>
        <v>0</v>
      </c>
      <c r="AC2951" s="357">
        <f>IF('PV Adoption'!Y$5*(1/(1-'General Inputs'!$C$10))*$J2951*1000*$I2951 &lt;= ABS(($F2951-$E2951)*(1+$J23)^(AC$490-$K$490)),'PV Adoption'!Y$5*(1/(1-'General Inputs'!$C$10))*$J2951*1000*$I2951,ABS(($F2951-$E2951)*(1+$J23)^(AC$490-$K$490)))</f>
        <v>0</v>
      </c>
      <c r="AD2951" s="357">
        <f>IF('PV Adoption'!Z$5*(1/(1-'General Inputs'!$C$10))*$J2951*1000*$I2951 &lt;= ABS(($F2951-$E2951)*(1+$J23)^(AD$490-$K$490)),'PV Adoption'!Z$5*(1/(1-'General Inputs'!$C$10))*$J2951*1000*$I2951,ABS(($F2951-$E2951)*(1+$J23)^(AD$490-$K$490)))</f>
        <v>0</v>
      </c>
      <c r="AE2951" s="357">
        <f>IF('PV Adoption'!AA$5*(1/(1-'General Inputs'!$C$10))*$J2951*1000*$I2951 &lt;= ABS(($F2951-$E2951)*(1+$J23)^(AE$490-$K$490)),'PV Adoption'!AA$5*(1/(1-'General Inputs'!$C$10))*$J2951*1000*$I2951,ABS(($F2951-$E2951)*(1+$J23)^(AE$490-$K$490)))</f>
        <v>0</v>
      </c>
      <c r="AF2951" s="357">
        <f>IF('PV Adoption'!AB$5*(1/(1-'General Inputs'!$C$10))*$J2951*1000*$I2951 &lt;= ABS(($F2951-$E2951)*(1+$J23)^(AF$490-$K$490)),'PV Adoption'!AB$5*(1/(1-'General Inputs'!$C$10))*$J2951*1000*$I2951,ABS(($F2951-$E2951)*(1+$J23)^(AF$490-$K$490)))</f>
        <v>0</v>
      </c>
      <c r="AG2951" s="357">
        <f>IF('PV Adoption'!AC$5*(1/(1-'General Inputs'!$C$10))*$J2951*1000*$I2951 &lt;= ABS(($F2951-$E2951)*(1+$J23)^(AG$490-$K$490)),'PV Adoption'!AC$5*(1/(1-'General Inputs'!$C$10))*$J2951*1000*$I2951,ABS(($F2951-$E2951)*(1+$J23)^(AG$490-$K$490)))</f>
        <v>0</v>
      </c>
      <c r="AH2951" s="357">
        <f>IF('PV Adoption'!AD$5*(1/(1-'General Inputs'!$C$10))*$J2951*1000*$I2951 &lt;= ABS(($F2951-$E2951)*(1+$J23)^(AH$490-$K$490)),'PV Adoption'!AD$5*(1/(1-'General Inputs'!$C$10))*$J2951*1000*$I2951,ABS(($F2951-$E2951)*(1+$J23)^(AH$490-$K$490)))</f>
        <v>0</v>
      </c>
      <c r="AI2951" s="357">
        <f>IF('PV Adoption'!AE$5*(1/(1-'General Inputs'!$C$10))*$J2951*1000*$I2951 &lt;= ABS(($F2951-$E2951)*(1+$J23)^(AI$490-$K$490)),'PV Adoption'!AE$5*(1/(1-'General Inputs'!$C$10))*$J2951*1000*$I2951,ABS(($F2951-$E2951)*(1+$J23)^(AI$490-$K$490)))</f>
        <v>0</v>
      </c>
      <c r="AJ2951" s="357">
        <f>IF('PV Adoption'!AF$5*(1/(1-'General Inputs'!$C$10))*$J2951*1000*$I2951 &lt;= ABS(($F2951-$E2951)*(1+$J23)^(AJ$490-$K$490)),'PV Adoption'!AF$5*(1/(1-'General Inputs'!$C$10))*$J2951*1000*$I2951,ABS(($F2951-$E2951)*(1+$J23)^(AJ$490-$K$490)))</f>
        <v>0</v>
      </c>
      <c r="AK2951" s="357">
        <v>1294.8614995098458</v>
      </c>
      <c r="AL2951" s="357">
        <v>1317.4446493408454</v>
      </c>
      <c r="AM2951" s="357">
        <v>1341.3583020485805</v>
      </c>
    </row>
    <row r="2952" spans="1:39" x14ac:dyDescent="0.25">
      <c r="A2952" s="353" t="s">
        <v>227</v>
      </c>
      <c r="B2952" s="353" t="s">
        <v>417</v>
      </c>
      <c r="C2952" s="441">
        <f t="shared" ref="C2952:H2952" si="2400">C24</f>
        <v>20000</v>
      </c>
      <c r="D2952" s="441"/>
      <c r="E2952" s="441"/>
      <c r="F2952" s="441"/>
      <c r="G2952" s="441"/>
      <c r="H2952" s="441">
        <f t="shared" si="2400"/>
        <v>0</v>
      </c>
      <c r="I2952" s="470">
        <f>IFERROR(VLOOKUP(B2952,Coincidence!$B$2:$E$242,4,FALSE)*IF(G2952="Winter",'General Inputs'!$C$25,'General Inputs'!$C$24),IF(G2952="Winter",'General Inputs'!$C$25,'General Inputs'!$C$24))</f>
        <v>0.52140604400000001</v>
      </c>
      <c r="J2952" s="466">
        <f>'Nameplate by Substation'!H24</f>
        <v>6.0550093081093428E-3</v>
      </c>
      <c r="K2952" s="357">
        <f>IF('PV Adoption'!G$5*(1/(1-'General Inputs'!$C$10))*$J2952*1000*$I2952 &lt;= ABS(($F2952-$E2952)*(1+$J24)^(K$490-$K$490)),'PV Adoption'!G$5*(1/(1-'General Inputs'!$C$10))*$J2952*1000*$I2952,ABS(($F2952-$E2952)*(1+$J24)^(K$490-$K$490)))</f>
        <v>0</v>
      </c>
      <c r="L2952" s="357">
        <f>IF('PV Adoption'!H$5*(1/(1-'General Inputs'!$C$10))*$J2952*1000*$I2952 &lt;= ABS(($F2952-$E2952)*(1+$J24)^(L$490-$K$490)),'PV Adoption'!H$5*(1/(1-'General Inputs'!$C$10))*$J2952*1000*$I2952,ABS(($F2952-$E2952)*(1+$J24)^(L$490-$K$490)))</f>
        <v>0</v>
      </c>
      <c r="M2952" s="357">
        <f>IF('PV Adoption'!I$5*(1/(1-'General Inputs'!$C$10))*$J2952*1000*$I2952 &lt;= ABS(($F2952-$E2952)*(1+$J24)^(M$490-$K$490)),'PV Adoption'!I$5*(1/(1-'General Inputs'!$C$10))*$J2952*1000*$I2952,ABS(($F2952-$E2952)*(1+$J24)^(M$490-$K$490)))</f>
        <v>0</v>
      </c>
      <c r="N2952" s="357">
        <f>IF('PV Adoption'!J$5*(1/(1-'General Inputs'!$C$10))*$J2952*1000*$I2952 &lt;= ABS(($F2952-$E2952)*(1+$J24)^(N$490-$K$490)),'PV Adoption'!J$5*(1/(1-'General Inputs'!$C$10))*$J2952*1000*$I2952,ABS(($F2952-$E2952)*(1+$J24)^(N$490-$K$490)))</f>
        <v>0</v>
      </c>
      <c r="O2952" s="357">
        <f>IF('PV Adoption'!K$5*(1/(1-'General Inputs'!$C$10))*$J2952*1000*$I2952 &lt;= ABS(($F2952-$E2952)*(1+$J24)^(O$490-$K$490)),'PV Adoption'!K$5*(1/(1-'General Inputs'!$C$10))*$J2952*1000*$I2952,ABS(($F2952-$E2952)*(1+$J24)^(O$490-$K$490)))</f>
        <v>0</v>
      </c>
      <c r="P2952" s="357">
        <f>IF('PV Adoption'!L$5*(1/(1-'General Inputs'!$C$10))*$J2952*1000*$I2952 &lt;= ABS(($F2952-$E2952)*(1+$J24)^(P$490-$K$490)),'PV Adoption'!L$5*(1/(1-'General Inputs'!$C$10))*$J2952*1000*$I2952,ABS(($F2952-$E2952)*(1+$J24)^(P$490-$K$490)))</f>
        <v>0</v>
      </c>
      <c r="Q2952" s="357">
        <f>IF('PV Adoption'!M$5*(1/(1-'General Inputs'!$C$10))*$J2952*1000*$I2952 &lt;= ABS(($F2952-$E2952)*(1+$J24)^(Q$490-$K$490)),'PV Adoption'!M$5*(1/(1-'General Inputs'!$C$10))*$J2952*1000*$I2952,ABS(($F2952-$E2952)*(1+$J24)^(Q$490-$K$490)))</f>
        <v>0</v>
      </c>
      <c r="R2952" s="357">
        <f>IF('PV Adoption'!N$5*(1/(1-'General Inputs'!$C$10))*$J2952*1000*$I2952 &lt;= ABS(($F2952-$E2952)*(1+$J24)^(R$490-$K$490)),'PV Adoption'!N$5*(1/(1-'General Inputs'!$C$10))*$J2952*1000*$I2952,ABS(($F2952-$E2952)*(1+$J24)^(R$490-$K$490)))</f>
        <v>0</v>
      </c>
      <c r="S2952" s="357">
        <f>IF('PV Adoption'!O$5*(1/(1-'General Inputs'!$C$10))*$J2952*1000*$I2952 &lt;= ABS(($F2952-$E2952)*(1+$J24)^(S$490-$K$490)),'PV Adoption'!O$5*(1/(1-'General Inputs'!$C$10))*$J2952*1000*$I2952,ABS(($F2952-$E2952)*(1+$J24)^(S$490-$K$490)))</f>
        <v>0</v>
      </c>
      <c r="T2952" s="357">
        <f>IF('PV Adoption'!P$5*(1/(1-'General Inputs'!$C$10))*$J2952*1000*$I2952 &lt;= ABS(($F2952-$E2952)*(1+$J24)^(T$490-$K$490)),'PV Adoption'!P$5*(1/(1-'General Inputs'!$C$10))*$J2952*1000*$I2952,ABS(($F2952-$E2952)*(1+$J24)^(T$490-$K$490)))</f>
        <v>0</v>
      </c>
      <c r="U2952" s="357">
        <f>IF('PV Adoption'!Q$5*(1/(1-'General Inputs'!$C$10))*$J2952*1000*$I2952 &lt;= ABS(($F2952-$E2952)*(1+$J24)^(U$490-$K$490)),'PV Adoption'!Q$5*(1/(1-'General Inputs'!$C$10))*$J2952*1000*$I2952,ABS(($F2952-$E2952)*(1+$J24)^(U$490-$K$490)))</f>
        <v>0</v>
      </c>
      <c r="V2952" s="357">
        <f>IF('PV Adoption'!R$5*(1/(1-'General Inputs'!$C$10))*$J2952*1000*$I2952 &lt;= ABS(($F2952-$E2952)*(1+$J24)^(V$490-$K$490)),'PV Adoption'!R$5*(1/(1-'General Inputs'!$C$10))*$J2952*1000*$I2952,ABS(($F2952-$E2952)*(1+$J24)^(V$490-$K$490)))</f>
        <v>0</v>
      </c>
      <c r="W2952" s="357">
        <f>IF('PV Adoption'!S$5*(1/(1-'General Inputs'!$C$10))*$J2952*1000*$I2952 &lt;= ABS(($F2952-$E2952)*(1+$J24)^(W$490-$K$490)),'PV Adoption'!S$5*(1/(1-'General Inputs'!$C$10))*$J2952*1000*$I2952,ABS(($F2952-$E2952)*(1+$J24)^(W$490-$K$490)))</f>
        <v>0</v>
      </c>
      <c r="X2952" s="357">
        <f>IF('PV Adoption'!T$5*(1/(1-'General Inputs'!$C$10))*$J2952*1000*$I2952 &lt;= ABS(($F2952-$E2952)*(1+$J24)^(X$490-$K$490)),'PV Adoption'!T$5*(1/(1-'General Inputs'!$C$10))*$J2952*1000*$I2952,ABS(($F2952-$E2952)*(1+$J24)^(X$490-$K$490)))</f>
        <v>0</v>
      </c>
      <c r="Y2952" s="357">
        <f>IF('PV Adoption'!U$5*(1/(1-'General Inputs'!$C$10))*$J2952*1000*$I2952 &lt;= ABS(($F2952-$E2952)*(1+$J24)^(Y$490-$K$490)),'PV Adoption'!U$5*(1/(1-'General Inputs'!$C$10))*$J2952*1000*$I2952,ABS(($F2952-$E2952)*(1+$J24)^(Y$490-$K$490)))</f>
        <v>0</v>
      </c>
      <c r="Z2952" s="357">
        <f>IF('PV Adoption'!V$5*(1/(1-'General Inputs'!$C$10))*$J2952*1000*$I2952 &lt;= ABS(($F2952-$E2952)*(1+$J24)^(Z$490-$K$490)),'PV Adoption'!V$5*(1/(1-'General Inputs'!$C$10))*$J2952*1000*$I2952,ABS(($F2952-$E2952)*(1+$J24)^(Z$490-$K$490)))</f>
        <v>0</v>
      </c>
      <c r="AA2952" s="357">
        <f>IF('PV Adoption'!W$5*(1/(1-'General Inputs'!$C$10))*$J2952*1000*$I2952 &lt;= ABS(($F2952-$E2952)*(1+$J24)^(AA$490-$K$490)),'PV Adoption'!W$5*(1/(1-'General Inputs'!$C$10))*$J2952*1000*$I2952,ABS(($F2952-$E2952)*(1+$J24)^(AA$490-$K$490)))</f>
        <v>0</v>
      </c>
      <c r="AB2952" s="357">
        <f>IF('PV Adoption'!X$5*(1/(1-'General Inputs'!$C$10))*$J2952*1000*$I2952 &lt;= ABS(($F2952-$E2952)*(1+$J24)^(AB$490-$K$490)),'PV Adoption'!X$5*(1/(1-'General Inputs'!$C$10))*$J2952*1000*$I2952,ABS(($F2952-$E2952)*(1+$J24)^(AB$490-$K$490)))</f>
        <v>0</v>
      </c>
      <c r="AC2952" s="357">
        <f>IF('PV Adoption'!Y$5*(1/(1-'General Inputs'!$C$10))*$J2952*1000*$I2952 &lt;= ABS(($F2952-$E2952)*(1+$J24)^(AC$490-$K$490)),'PV Adoption'!Y$5*(1/(1-'General Inputs'!$C$10))*$J2952*1000*$I2952,ABS(($F2952-$E2952)*(1+$J24)^(AC$490-$K$490)))</f>
        <v>0</v>
      </c>
      <c r="AD2952" s="357">
        <f>IF('PV Adoption'!Z$5*(1/(1-'General Inputs'!$C$10))*$J2952*1000*$I2952 &lt;= ABS(($F2952-$E2952)*(1+$J24)^(AD$490-$K$490)),'PV Adoption'!Z$5*(1/(1-'General Inputs'!$C$10))*$J2952*1000*$I2952,ABS(($F2952-$E2952)*(1+$J24)^(AD$490-$K$490)))</f>
        <v>0</v>
      </c>
      <c r="AE2952" s="357">
        <f>IF('PV Adoption'!AA$5*(1/(1-'General Inputs'!$C$10))*$J2952*1000*$I2952 &lt;= ABS(($F2952-$E2952)*(1+$J24)^(AE$490-$K$490)),'PV Adoption'!AA$5*(1/(1-'General Inputs'!$C$10))*$J2952*1000*$I2952,ABS(($F2952-$E2952)*(1+$J24)^(AE$490-$K$490)))</f>
        <v>0</v>
      </c>
      <c r="AF2952" s="357">
        <f>IF('PV Adoption'!AB$5*(1/(1-'General Inputs'!$C$10))*$J2952*1000*$I2952 &lt;= ABS(($F2952-$E2952)*(1+$J24)^(AF$490-$K$490)),'PV Adoption'!AB$5*(1/(1-'General Inputs'!$C$10))*$J2952*1000*$I2952,ABS(($F2952-$E2952)*(1+$J24)^(AF$490-$K$490)))</f>
        <v>0</v>
      </c>
      <c r="AG2952" s="357">
        <f>IF('PV Adoption'!AC$5*(1/(1-'General Inputs'!$C$10))*$J2952*1000*$I2952 &lt;= ABS(($F2952-$E2952)*(1+$J24)^(AG$490-$K$490)),'PV Adoption'!AC$5*(1/(1-'General Inputs'!$C$10))*$J2952*1000*$I2952,ABS(($F2952-$E2952)*(1+$J24)^(AG$490-$K$490)))</f>
        <v>0</v>
      </c>
      <c r="AH2952" s="357">
        <f>IF('PV Adoption'!AD$5*(1/(1-'General Inputs'!$C$10))*$J2952*1000*$I2952 &lt;= ABS(($F2952-$E2952)*(1+$J24)^(AH$490-$K$490)),'PV Adoption'!AD$5*(1/(1-'General Inputs'!$C$10))*$J2952*1000*$I2952,ABS(($F2952-$E2952)*(1+$J24)^(AH$490-$K$490)))</f>
        <v>0</v>
      </c>
      <c r="AI2952" s="357">
        <f>IF('PV Adoption'!AE$5*(1/(1-'General Inputs'!$C$10))*$J2952*1000*$I2952 &lt;= ABS(($F2952-$E2952)*(1+$J24)^(AI$490-$K$490)),'PV Adoption'!AE$5*(1/(1-'General Inputs'!$C$10))*$J2952*1000*$I2952,ABS(($F2952-$E2952)*(1+$J24)^(AI$490-$K$490)))</f>
        <v>0</v>
      </c>
      <c r="AJ2952" s="357">
        <f>IF('PV Adoption'!AF$5*(1/(1-'General Inputs'!$C$10))*$J2952*1000*$I2952 &lt;= ABS(($F2952-$E2952)*(1+$J24)^(AJ$490-$K$490)),'PV Adoption'!AF$5*(1/(1-'General Inputs'!$C$10))*$J2952*1000*$I2952,ABS(($F2952-$E2952)*(1+$J24)^(AJ$490-$K$490)))</f>
        <v>0</v>
      </c>
      <c r="AK2952" s="357">
        <v>1199.0251251539817</v>
      </c>
      <c r="AL2952" s="357">
        <v>1219.9368319757039</v>
      </c>
      <c r="AM2952" s="357">
        <v>1242.0805673803284</v>
      </c>
    </row>
    <row r="2953" spans="1:39" x14ac:dyDescent="0.25">
      <c r="A2953" s="353" t="s">
        <v>227</v>
      </c>
      <c r="B2953" s="353" t="s">
        <v>433</v>
      </c>
      <c r="C2953" s="441">
        <f t="shared" ref="C2953:H2953" si="2401">C25</f>
        <v>20000</v>
      </c>
      <c r="D2953" s="441"/>
      <c r="E2953" s="441"/>
      <c r="F2953" s="441"/>
      <c r="G2953" s="441"/>
      <c r="H2953" s="441">
        <f t="shared" si="2401"/>
        <v>0</v>
      </c>
      <c r="I2953" s="470">
        <f>IFERROR(VLOOKUP(B2953,Coincidence!$B$2:$E$242,4,FALSE)*IF(G2953="Winter",'General Inputs'!$C$25,'General Inputs'!$C$24),IF(G2953="Winter",'General Inputs'!$C$25,'General Inputs'!$C$24))</f>
        <v>0.52140604400000001</v>
      </c>
      <c r="J2953" s="466">
        <f>'Nameplate by Substation'!H25</f>
        <v>6.4224735630126024E-3</v>
      </c>
      <c r="K2953" s="357">
        <f>IF('PV Adoption'!G$5*(1/(1-'General Inputs'!$C$10))*$J2953*1000*$I2953 &lt;= ABS(($F2953-$E2953)*(1+$J25)^(K$490-$K$490)),'PV Adoption'!G$5*(1/(1-'General Inputs'!$C$10))*$J2953*1000*$I2953,ABS(($F2953-$E2953)*(1+$J25)^(K$490-$K$490)))</f>
        <v>0</v>
      </c>
      <c r="L2953" s="357">
        <f>IF('PV Adoption'!H$5*(1/(1-'General Inputs'!$C$10))*$J2953*1000*$I2953 &lt;= ABS(($F2953-$E2953)*(1+$J25)^(L$490-$K$490)),'PV Adoption'!H$5*(1/(1-'General Inputs'!$C$10))*$J2953*1000*$I2953,ABS(($F2953-$E2953)*(1+$J25)^(L$490-$K$490)))</f>
        <v>0</v>
      </c>
      <c r="M2953" s="357">
        <f>IF('PV Adoption'!I$5*(1/(1-'General Inputs'!$C$10))*$J2953*1000*$I2953 &lt;= ABS(($F2953-$E2953)*(1+$J25)^(M$490-$K$490)),'PV Adoption'!I$5*(1/(1-'General Inputs'!$C$10))*$J2953*1000*$I2953,ABS(($F2953-$E2953)*(1+$J25)^(M$490-$K$490)))</f>
        <v>0</v>
      </c>
      <c r="N2953" s="357">
        <f>IF('PV Adoption'!J$5*(1/(1-'General Inputs'!$C$10))*$J2953*1000*$I2953 &lt;= ABS(($F2953-$E2953)*(1+$J25)^(N$490-$K$490)),'PV Adoption'!J$5*(1/(1-'General Inputs'!$C$10))*$J2953*1000*$I2953,ABS(($F2953-$E2953)*(1+$J25)^(N$490-$K$490)))</f>
        <v>0</v>
      </c>
      <c r="O2953" s="357">
        <f>IF('PV Adoption'!K$5*(1/(1-'General Inputs'!$C$10))*$J2953*1000*$I2953 &lt;= ABS(($F2953-$E2953)*(1+$J25)^(O$490-$K$490)),'PV Adoption'!K$5*(1/(1-'General Inputs'!$C$10))*$J2953*1000*$I2953,ABS(($F2953-$E2953)*(1+$J25)^(O$490-$K$490)))</f>
        <v>0</v>
      </c>
      <c r="P2953" s="357">
        <f>IF('PV Adoption'!L$5*(1/(1-'General Inputs'!$C$10))*$J2953*1000*$I2953 &lt;= ABS(($F2953-$E2953)*(1+$J25)^(P$490-$K$490)),'PV Adoption'!L$5*(1/(1-'General Inputs'!$C$10))*$J2953*1000*$I2953,ABS(($F2953-$E2953)*(1+$J25)^(P$490-$K$490)))</f>
        <v>0</v>
      </c>
      <c r="Q2953" s="357">
        <f>IF('PV Adoption'!M$5*(1/(1-'General Inputs'!$C$10))*$J2953*1000*$I2953 &lt;= ABS(($F2953-$E2953)*(1+$J25)^(Q$490-$K$490)),'PV Adoption'!M$5*(1/(1-'General Inputs'!$C$10))*$J2953*1000*$I2953,ABS(($F2953-$E2953)*(1+$J25)^(Q$490-$K$490)))</f>
        <v>0</v>
      </c>
      <c r="R2953" s="357">
        <f>IF('PV Adoption'!N$5*(1/(1-'General Inputs'!$C$10))*$J2953*1000*$I2953 &lt;= ABS(($F2953-$E2953)*(1+$J25)^(R$490-$K$490)),'PV Adoption'!N$5*(1/(1-'General Inputs'!$C$10))*$J2953*1000*$I2953,ABS(($F2953-$E2953)*(1+$J25)^(R$490-$K$490)))</f>
        <v>0</v>
      </c>
      <c r="S2953" s="357">
        <f>IF('PV Adoption'!O$5*(1/(1-'General Inputs'!$C$10))*$J2953*1000*$I2953 &lt;= ABS(($F2953-$E2953)*(1+$J25)^(S$490-$K$490)),'PV Adoption'!O$5*(1/(1-'General Inputs'!$C$10))*$J2953*1000*$I2953,ABS(($F2953-$E2953)*(1+$J25)^(S$490-$K$490)))</f>
        <v>0</v>
      </c>
      <c r="T2953" s="357">
        <f>IF('PV Adoption'!P$5*(1/(1-'General Inputs'!$C$10))*$J2953*1000*$I2953 &lt;= ABS(($F2953-$E2953)*(1+$J25)^(T$490-$K$490)),'PV Adoption'!P$5*(1/(1-'General Inputs'!$C$10))*$J2953*1000*$I2953,ABS(($F2953-$E2953)*(1+$J25)^(T$490-$K$490)))</f>
        <v>0</v>
      </c>
      <c r="U2953" s="357">
        <f>IF('PV Adoption'!Q$5*(1/(1-'General Inputs'!$C$10))*$J2953*1000*$I2953 &lt;= ABS(($F2953-$E2953)*(1+$J25)^(U$490-$K$490)),'PV Adoption'!Q$5*(1/(1-'General Inputs'!$C$10))*$J2953*1000*$I2953,ABS(($F2953-$E2953)*(1+$J25)^(U$490-$K$490)))</f>
        <v>0</v>
      </c>
      <c r="V2953" s="357">
        <f>IF('PV Adoption'!R$5*(1/(1-'General Inputs'!$C$10))*$J2953*1000*$I2953 &lt;= ABS(($F2953-$E2953)*(1+$J25)^(V$490-$K$490)),'PV Adoption'!R$5*(1/(1-'General Inputs'!$C$10))*$J2953*1000*$I2953,ABS(($F2953-$E2953)*(1+$J25)^(V$490-$K$490)))</f>
        <v>0</v>
      </c>
      <c r="W2953" s="357">
        <f>IF('PV Adoption'!S$5*(1/(1-'General Inputs'!$C$10))*$J2953*1000*$I2953 &lt;= ABS(($F2953-$E2953)*(1+$J25)^(W$490-$K$490)),'PV Adoption'!S$5*(1/(1-'General Inputs'!$C$10))*$J2953*1000*$I2953,ABS(($F2953-$E2953)*(1+$J25)^(W$490-$K$490)))</f>
        <v>0</v>
      </c>
      <c r="X2953" s="357">
        <f>IF('PV Adoption'!T$5*(1/(1-'General Inputs'!$C$10))*$J2953*1000*$I2953 &lt;= ABS(($F2953-$E2953)*(1+$J25)^(X$490-$K$490)),'PV Adoption'!T$5*(1/(1-'General Inputs'!$C$10))*$J2953*1000*$I2953,ABS(($F2953-$E2953)*(1+$J25)^(X$490-$K$490)))</f>
        <v>0</v>
      </c>
      <c r="Y2953" s="357">
        <f>IF('PV Adoption'!U$5*(1/(1-'General Inputs'!$C$10))*$J2953*1000*$I2953 &lt;= ABS(($F2953-$E2953)*(1+$J25)^(Y$490-$K$490)),'PV Adoption'!U$5*(1/(1-'General Inputs'!$C$10))*$J2953*1000*$I2953,ABS(($F2953-$E2953)*(1+$J25)^(Y$490-$K$490)))</f>
        <v>0</v>
      </c>
      <c r="Z2953" s="357">
        <f>IF('PV Adoption'!V$5*(1/(1-'General Inputs'!$C$10))*$J2953*1000*$I2953 &lt;= ABS(($F2953-$E2953)*(1+$J25)^(Z$490-$K$490)),'PV Adoption'!V$5*(1/(1-'General Inputs'!$C$10))*$J2953*1000*$I2953,ABS(($F2953-$E2953)*(1+$J25)^(Z$490-$K$490)))</f>
        <v>0</v>
      </c>
      <c r="AA2953" s="357">
        <f>IF('PV Adoption'!W$5*(1/(1-'General Inputs'!$C$10))*$J2953*1000*$I2953 &lt;= ABS(($F2953-$E2953)*(1+$J25)^(AA$490-$K$490)),'PV Adoption'!W$5*(1/(1-'General Inputs'!$C$10))*$J2953*1000*$I2953,ABS(($F2953-$E2953)*(1+$J25)^(AA$490-$K$490)))</f>
        <v>0</v>
      </c>
      <c r="AB2953" s="357">
        <f>IF('PV Adoption'!X$5*(1/(1-'General Inputs'!$C$10))*$J2953*1000*$I2953 &lt;= ABS(($F2953-$E2953)*(1+$J25)^(AB$490-$K$490)),'PV Adoption'!X$5*(1/(1-'General Inputs'!$C$10))*$J2953*1000*$I2953,ABS(($F2953-$E2953)*(1+$J25)^(AB$490-$K$490)))</f>
        <v>0</v>
      </c>
      <c r="AC2953" s="357">
        <f>IF('PV Adoption'!Y$5*(1/(1-'General Inputs'!$C$10))*$J2953*1000*$I2953 &lt;= ABS(($F2953-$E2953)*(1+$J25)^(AC$490-$K$490)),'PV Adoption'!Y$5*(1/(1-'General Inputs'!$C$10))*$J2953*1000*$I2953,ABS(($F2953-$E2953)*(1+$J25)^(AC$490-$K$490)))</f>
        <v>0</v>
      </c>
      <c r="AD2953" s="357">
        <f>IF('PV Adoption'!Z$5*(1/(1-'General Inputs'!$C$10))*$J2953*1000*$I2953 &lt;= ABS(($F2953-$E2953)*(1+$J25)^(AD$490-$K$490)),'PV Adoption'!Z$5*(1/(1-'General Inputs'!$C$10))*$J2953*1000*$I2953,ABS(($F2953-$E2953)*(1+$J25)^(AD$490-$K$490)))</f>
        <v>0</v>
      </c>
      <c r="AE2953" s="357">
        <f>IF('PV Adoption'!AA$5*(1/(1-'General Inputs'!$C$10))*$J2953*1000*$I2953 &lt;= ABS(($F2953-$E2953)*(1+$J25)^(AE$490-$K$490)),'PV Adoption'!AA$5*(1/(1-'General Inputs'!$C$10))*$J2953*1000*$I2953,ABS(($F2953-$E2953)*(1+$J25)^(AE$490-$K$490)))</f>
        <v>0</v>
      </c>
      <c r="AF2953" s="357">
        <f>IF('PV Adoption'!AB$5*(1/(1-'General Inputs'!$C$10))*$J2953*1000*$I2953 &lt;= ABS(($F2953-$E2953)*(1+$J25)^(AF$490-$K$490)),'PV Adoption'!AB$5*(1/(1-'General Inputs'!$C$10))*$J2953*1000*$I2953,ABS(($F2953-$E2953)*(1+$J25)^(AF$490-$K$490)))</f>
        <v>0</v>
      </c>
      <c r="AG2953" s="357">
        <f>IF('PV Adoption'!AC$5*(1/(1-'General Inputs'!$C$10))*$J2953*1000*$I2953 &lt;= ABS(($F2953-$E2953)*(1+$J25)^(AG$490-$K$490)),'PV Adoption'!AC$5*(1/(1-'General Inputs'!$C$10))*$J2953*1000*$I2953,ABS(($F2953-$E2953)*(1+$J25)^(AG$490-$K$490)))</f>
        <v>0</v>
      </c>
      <c r="AH2953" s="357">
        <f>IF('PV Adoption'!AD$5*(1/(1-'General Inputs'!$C$10))*$J2953*1000*$I2953 &lt;= ABS(($F2953-$E2953)*(1+$J25)^(AH$490-$K$490)),'PV Adoption'!AD$5*(1/(1-'General Inputs'!$C$10))*$J2953*1000*$I2953,ABS(($F2953-$E2953)*(1+$J25)^(AH$490-$K$490)))</f>
        <v>0</v>
      </c>
      <c r="AI2953" s="357">
        <f>IF('PV Adoption'!AE$5*(1/(1-'General Inputs'!$C$10))*$J2953*1000*$I2953 &lt;= ABS(($F2953-$E2953)*(1+$J25)^(AI$490-$K$490)),'PV Adoption'!AE$5*(1/(1-'General Inputs'!$C$10))*$J2953*1000*$I2953,ABS(($F2953-$E2953)*(1+$J25)^(AI$490-$K$490)))</f>
        <v>0</v>
      </c>
      <c r="AJ2953" s="357">
        <f>IF('PV Adoption'!AF$5*(1/(1-'General Inputs'!$C$10))*$J2953*1000*$I2953 &lt;= ABS(($F2953-$E2953)*(1+$J25)^(AJ$490-$K$490)),'PV Adoption'!AF$5*(1/(1-'General Inputs'!$C$10))*$J2953*1000*$I2953,ABS(($F2953-$E2953)*(1+$J25)^(AJ$490-$K$490)))</f>
        <v>0</v>
      </c>
      <c r="AK2953" s="357">
        <v>1271.7911362045197</v>
      </c>
      <c r="AL2953" s="357">
        <v>1277.4199784482446</v>
      </c>
      <c r="AM2953" s="357">
        <v>1264.6360113240489</v>
      </c>
    </row>
    <row r="2954" spans="1:39" x14ac:dyDescent="0.25">
      <c r="A2954" s="353" t="s">
        <v>227</v>
      </c>
      <c r="B2954" s="353" t="s">
        <v>390</v>
      </c>
      <c r="C2954" s="441">
        <f t="shared" ref="C2954:H2954" si="2402">C26</f>
        <v>20000</v>
      </c>
      <c r="D2954" s="441"/>
      <c r="E2954" s="441"/>
      <c r="F2954" s="441"/>
      <c r="G2954" s="441"/>
      <c r="H2954" s="441">
        <f t="shared" si="2402"/>
        <v>0</v>
      </c>
      <c r="I2954" s="470">
        <f>IFERROR(VLOOKUP(B2954,Coincidence!$B$2:$E$242,4,FALSE)*IF(G2954="Winter",'General Inputs'!$C$25,'General Inputs'!$C$24),IF(G2954="Winter",'General Inputs'!$C$25,'General Inputs'!$C$24))</f>
        <v>0.52140604400000001</v>
      </c>
      <c r="J2954" s="466">
        <f>'Nameplate by Substation'!H26</f>
        <v>5.3409761872899161E-3</v>
      </c>
      <c r="K2954" s="357">
        <f>IF('PV Adoption'!G$5*(1/(1-'General Inputs'!$C$10))*$J2954*1000*$I2954 &lt;= ABS(($F2954-$E2954)*(1+$J26)^(K$490-$K$490)),'PV Adoption'!G$5*(1/(1-'General Inputs'!$C$10))*$J2954*1000*$I2954,ABS(($F2954-$E2954)*(1+$J26)^(K$490-$K$490)))</f>
        <v>0</v>
      </c>
      <c r="L2954" s="357">
        <f>IF('PV Adoption'!H$5*(1/(1-'General Inputs'!$C$10))*$J2954*1000*$I2954 &lt;= ABS(($F2954-$E2954)*(1+$J26)^(L$490-$K$490)),'PV Adoption'!H$5*(1/(1-'General Inputs'!$C$10))*$J2954*1000*$I2954,ABS(($F2954-$E2954)*(1+$J26)^(L$490-$K$490)))</f>
        <v>0</v>
      </c>
      <c r="M2954" s="357">
        <f>IF('PV Adoption'!I$5*(1/(1-'General Inputs'!$C$10))*$J2954*1000*$I2954 &lt;= ABS(($F2954-$E2954)*(1+$J26)^(M$490-$K$490)),'PV Adoption'!I$5*(1/(1-'General Inputs'!$C$10))*$J2954*1000*$I2954,ABS(($F2954-$E2954)*(1+$J26)^(M$490-$K$490)))</f>
        <v>0</v>
      </c>
      <c r="N2954" s="357">
        <f>IF('PV Adoption'!J$5*(1/(1-'General Inputs'!$C$10))*$J2954*1000*$I2954 &lt;= ABS(($F2954-$E2954)*(1+$J26)^(N$490-$K$490)),'PV Adoption'!J$5*(1/(1-'General Inputs'!$C$10))*$J2954*1000*$I2954,ABS(($F2954-$E2954)*(1+$J26)^(N$490-$K$490)))</f>
        <v>0</v>
      </c>
      <c r="O2954" s="357">
        <f>IF('PV Adoption'!K$5*(1/(1-'General Inputs'!$C$10))*$J2954*1000*$I2954 &lt;= ABS(($F2954-$E2954)*(1+$J26)^(O$490-$K$490)),'PV Adoption'!K$5*(1/(1-'General Inputs'!$C$10))*$J2954*1000*$I2954,ABS(($F2954-$E2954)*(1+$J26)^(O$490-$K$490)))</f>
        <v>0</v>
      </c>
      <c r="P2954" s="357">
        <f>IF('PV Adoption'!L$5*(1/(1-'General Inputs'!$C$10))*$J2954*1000*$I2954 &lt;= ABS(($F2954-$E2954)*(1+$J26)^(P$490-$K$490)),'PV Adoption'!L$5*(1/(1-'General Inputs'!$C$10))*$J2954*1000*$I2954,ABS(($F2954-$E2954)*(1+$J26)^(P$490-$K$490)))</f>
        <v>0</v>
      </c>
      <c r="Q2954" s="357">
        <f>IF('PV Adoption'!M$5*(1/(1-'General Inputs'!$C$10))*$J2954*1000*$I2954 &lt;= ABS(($F2954-$E2954)*(1+$J26)^(Q$490-$K$490)),'PV Adoption'!M$5*(1/(1-'General Inputs'!$C$10))*$J2954*1000*$I2954,ABS(($F2954-$E2954)*(1+$J26)^(Q$490-$K$490)))</f>
        <v>0</v>
      </c>
      <c r="R2954" s="357">
        <f>IF('PV Adoption'!N$5*(1/(1-'General Inputs'!$C$10))*$J2954*1000*$I2954 &lt;= ABS(($F2954-$E2954)*(1+$J26)^(R$490-$K$490)),'PV Adoption'!N$5*(1/(1-'General Inputs'!$C$10))*$J2954*1000*$I2954,ABS(($F2954-$E2954)*(1+$J26)^(R$490-$K$490)))</f>
        <v>0</v>
      </c>
      <c r="S2954" s="357">
        <f>IF('PV Adoption'!O$5*(1/(1-'General Inputs'!$C$10))*$J2954*1000*$I2954 &lt;= ABS(($F2954-$E2954)*(1+$J26)^(S$490-$K$490)),'PV Adoption'!O$5*(1/(1-'General Inputs'!$C$10))*$J2954*1000*$I2954,ABS(($F2954-$E2954)*(1+$J26)^(S$490-$K$490)))</f>
        <v>0</v>
      </c>
      <c r="T2954" s="357">
        <f>IF('PV Adoption'!P$5*(1/(1-'General Inputs'!$C$10))*$J2954*1000*$I2954 &lt;= ABS(($F2954-$E2954)*(1+$J26)^(T$490-$K$490)),'PV Adoption'!P$5*(1/(1-'General Inputs'!$C$10))*$J2954*1000*$I2954,ABS(($F2954-$E2954)*(1+$J26)^(T$490-$K$490)))</f>
        <v>0</v>
      </c>
      <c r="U2954" s="357">
        <f>IF('PV Adoption'!Q$5*(1/(1-'General Inputs'!$C$10))*$J2954*1000*$I2954 &lt;= ABS(($F2954-$E2954)*(1+$J26)^(U$490-$K$490)),'PV Adoption'!Q$5*(1/(1-'General Inputs'!$C$10))*$J2954*1000*$I2954,ABS(($F2954-$E2954)*(1+$J26)^(U$490-$K$490)))</f>
        <v>0</v>
      </c>
      <c r="V2954" s="357">
        <f>IF('PV Adoption'!R$5*(1/(1-'General Inputs'!$C$10))*$J2954*1000*$I2954 &lt;= ABS(($F2954-$E2954)*(1+$J26)^(V$490-$K$490)),'PV Adoption'!R$5*(1/(1-'General Inputs'!$C$10))*$J2954*1000*$I2954,ABS(($F2954-$E2954)*(1+$J26)^(V$490-$K$490)))</f>
        <v>0</v>
      </c>
      <c r="W2954" s="357">
        <f>IF('PV Adoption'!S$5*(1/(1-'General Inputs'!$C$10))*$J2954*1000*$I2954 &lt;= ABS(($F2954-$E2954)*(1+$J26)^(W$490-$K$490)),'PV Adoption'!S$5*(1/(1-'General Inputs'!$C$10))*$J2954*1000*$I2954,ABS(($F2954-$E2954)*(1+$J26)^(W$490-$K$490)))</f>
        <v>0</v>
      </c>
      <c r="X2954" s="357">
        <f>IF('PV Adoption'!T$5*(1/(1-'General Inputs'!$C$10))*$J2954*1000*$I2954 &lt;= ABS(($F2954-$E2954)*(1+$J26)^(X$490-$K$490)),'PV Adoption'!T$5*(1/(1-'General Inputs'!$C$10))*$J2954*1000*$I2954,ABS(($F2954-$E2954)*(1+$J26)^(X$490-$K$490)))</f>
        <v>0</v>
      </c>
      <c r="Y2954" s="357">
        <f>IF('PV Adoption'!U$5*(1/(1-'General Inputs'!$C$10))*$J2954*1000*$I2954 &lt;= ABS(($F2954-$E2954)*(1+$J26)^(Y$490-$K$490)),'PV Adoption'!U$5*(1/(1-'General Inputs'!$C$10))*$J2954*1000*$I2954,ABS(($F2954-$E2954)*(1+$J26)^(Y$490-$K$490)))</f>
        <v>0</v>
      </c>
      <c r="Z2954" s="357">
        <f>IF('PV Adoption'!V$5*(1/(1-'General Inputs'!$C$10))*$J2954*1000*$I2954 &lt;= ABS(($F2954-$E2954)*(1+$J26)^(Z$490-$K$490)),'PV Adoption'!V$5*(1/(1-'General Inputs'!$C$10))*$J2954*1000*$I2954,ABS(($F2954-$E2954)*(1+$J26)^(Z$490-$K$490)))</f>
        <v>0</v>
      </c>
      <c r="AA2954" s="357">
        <f>IF('PV Adoption'!W$5*(1/(1-'General Inputs'!$C$10))*$J2954*1000*$I2954 &lt;= ABS(($F2954-$E2954)*(1+$J26)^(AA$490-$K$490)),'PV Adoption'!W$5*(1/(1-'General Inputs'!$C$10))*$J2954*1000*$I2954,ABS(($F2954-$E2954)*(1+$J26)^(AA$490-$K$490)))</f>
        <v>0</v>
      </c>
      <c r="AB2954" s="357">
        <f>IF('PV Adoption'!X$5*(1/(1-'General Inputs'!$C$10))*$J2954*1000*$I2954 &lt;= ABS(($F2954-$E2954)*(1+$J26)^(AB$490-$K$490)),'PV Adoption'!X$5*(1/(1-'General Inputs'!$C$10))*$J2954*1000*$I2954,ABS(($F2954-$E2954)*(1+$J26)^(AB$490-$K$490)))</f>
        <v>0</v>
      </c>
      <c r="AC2954" s="357">
        <f>IF('PV Adoption'!Y$5*(1/(1-'General Inputs'!$C$10))*$J2954*1000*$I2954 &lt;= ABS(($F2954-$E2954)*(1+$J26)^(AC$490-$K$490)),'PV Adoption'!Y$5*(1/(1-'General Inputs'!$C$10))*$J2954*1000*$I2954,ABS(($F2954-$E2954)*(1+$J26)^(AC$490-$K$490)))</f>
        <v>0</v>
      </c>
      <c r="AD2954" s="357">
        <f>IF('PV Adoption'!Z$5*(1/(1-'General Inputs'!$C$10))*$J2954*1000*$I2954 &lt;= ABS(($F2954-$E2954)*(1+$J26)^(AD$490-$K$490)),'PV Adoption'!Z$5*(1/(1-'General Inputs'!$C$10))*$J2954*1000*$I2954,ABS(($F2954-$E2954)*(1+$J26)^(AD$490-$K$490)))</f>
        <v>0</v>
      </c>
      <c r="AE2954" s="357">
        <f>IF('PV Adoption'!AA$5*(1/(1-'General Inputs'!$C$10))*$J2954*1000*$I2954 &lt;= ABS(($F2954-$E2954)*(1+$J26)^(AE$490-$K$490)),'PV Adoption'!AA$5*(1/(1-'General Inputs'!$C$10))*$J2954*1000*$I2954,ABS(($F2954-$E2954)*(1+$J26)^(AE$490-$K$490)))</f>
        <v>0</v>
      </c>
      <c r="AF2954" s="357">
        <f>IF('PV Adoption'!AB$5*(1/(1-'General Inputs'!$C$10))*$J2954*1000*$I2954 &lt;= ABS(($F2954-$E2954)*(1+$J26)^(AF$490-$K$490)),'PV Adoption'!AB$5*(1/(1-'General Inputs'!$C$10))*$J2954*1000*$I2954,ABS(($F2954-$E2954)*(1+$J26)^(AF$490-$K$490)))</f>
        <v>0</v>
      </c>
      <c r="AG2954" s="357">
        <f>IF('PV Adoption'!AC$5*(1/(1-'General Inputs'!$C$10))*$J2954*1000*$I2954 &lt;= ABS(($F2954-$E2954)*(1+$J26)^(AG$490-$K$490)),'PV Adoption'!AC$5*(1/(1-'General Inputs'!$C$10))*$J2954*1000*$I2954,ABS(($F2954-$E2954)*(1+$J26)^(AG$490-$K$490)))</f>
        <v>0</v>
      </c>
      <c r="AH2954" s="357">
        <f>IF('PV Adoption'!AD$5*(1/(1-'General Inputs'!$C$10))*$J2954*1000*$I2954 &lt;= ABS(($F2954-$E2954)*(1+$J26)^(AH$490-$K$490)),'PV Adoption'!AD$5*(1/(1-'General Inputs'!$C$10))*$J2954*1000*$I2954,ABS(($F2954-$E2954)*(1+$J26)^(AH$490-$K$490)))</f>
        <v>0</v>
      </c>
      <c r="AI2954" s="357">
        <f>IF('PV Adoption'!AE$5*(1/(1-'General Inputs'!$C$10))*$J2954*1000*$I2954 &lt;= ABS(($F2954-$E2954)*(1+$J26)^(AI$490-$K$490)),'PV Adoption'!AE$5*(1/(1-'General Inputs'!$C$10))*$J2954*1000*$I2954,ABS(($F2954-$E2954)*(1+$J26)^(AI$490-$K$490)))</f>
        <v>0</v>
      </c>
      <c r="AJ2954" s="357">
        <f>IF('PV Adoption'!AF$5*(1/(1-'General Inputs'!$C$10))*$J2954*1000*$I2954 &lt;= ABS(($F2954-$E2954)*(1+$J26)^(AJ$490-$K$490)),'PV Adoption'!AF$5*(1/(1-'General Inputs'!$C$10))*$J2954*1000*$I2954,ABS(($F2954-$E2954)*(1+$J26)^(AJ$490-$K$490)))</f>
        <v>0</v>
      </c>
      <c r="AK2954" s="357">
        <v>1057.6308500191794</v>
      </c>
      <c r="AL2954" s="357">
        <v>1076.0765571167433</v>
      </c>
      <c r="AM2954" s="357">
        <v>1095.6090066103141</v>
      </c>
    </row>
    <row r="2955" spans="1:39" x14ac:dyDescent="0.25">
      <c r="A2955" s="353" t="s">
        <v>228</v>
      </c>
      <c r="B2955" s="353" t="s">
        <v>378</v>
      </c>
      <c r="C2955" s="441">
        <f t="shared" ref="C2955:H2955" si="2403">C27</f>
        <v>20000</v>
      </c>
      <c r="D2955" s="441"/>
      <c r="E2955" s="441"/>
      <c r="F2955" s="441"/>
      <c r="G2955" s="441"/>
      <c r="H2955" s="441">
        <f t="shared" si="2403"/>
        <v>0</v>
      </c>
      <c r="I2955" s="470">
        <f>IFERROR(VLOOKUP(B2955,Coincidence!$B$2:$E$242,4,FALSE)*IF(G2955="Winter",'General Inputs'!$C$25,'General Inputs'!$C$24),IF(G2955="Winter",'General Inputs'!$C$25,'General Inputs'!$C$24))</f>
        <v>0.52140604400000001</v>
      </c>
      <c r="J2955" s="466">
        <f>'Nameplate by Substation'!H27</f>
        <v>6.4034705083487421E-3</v>
      </c>
      <c r="K2955" s="357">
        <f>IF('PV Adoption'!G$5*(1/(1-'General Inputs'!$C$10))*$J2955*1000*$I2955 &lt;= ABS(($F2955-$E2955)*(1+$J27)^(K$490-$K$490)),'PV Adoption'!G$5*(1/(1-'General Inputs'!$C$10))*$J2955*1000*$I2955,ABS(($F2955-$E2955)*(1+$J27)^(K$490-$K$490)))</f>
        <v>0</v>
      </c>
      <c r="L2955" s="357">
        <f>IF('PV Adoption'!H$5*(1/(1-'General Inputs'!$C$10))*$J2955*1000*$I2955 &lt;= ABS(($F2955-$E2955)*(1+$J27)^(L$490-$K$490)),'PV Adoption'!H$5*(1/(1-'General Inputs'!$C$10))*$J2955*1000*$I2955,ABS(($F2955-$E2955)*(1+$J27)^(L$490-$K$490)))</f>
        <v>0</v>
      </c>
      <c r="M2955" s="357">
        <f>IF('PV Adoption'!I$5*(1/(1-'General Inputs'!$C$10))*$J2955*1000*$I2955 &lt;= ABS(($F2955-$E2955)*(1+$J27)^(M$490-$K$490)),'PV Adoption'!I$5*(1/(1-'General Inputs'!$C$10))*$J2955*1000*$I2955,ABS(($F2955-$E2955)*(1+$J27)^(M$490-$K$490)))</f>
        <v>0</v>
      </c>
      <c r="N2955" s="357">
        <f>IF('PV Adoption'!J$5*(1/(1-'General Inputs'!$C$10))*$J2955*1000*$I2955 &lt;= ABS(($F2955-$E2955)*(1+$J27)^(N$490-$K$490)),'PV Adoption'!J$5*(1/(1-'General Inputs'!$C$10))*$J2955*1000*$I2955,ABS(($F2955-$E2955)*(1+$J27)^(N$490-$K$490)))</f>
        <v>0</v>
      </c>
      <c r="O2955" s="357">
        <f>IF('PV Adoption'!K$5*(1/(1-'General Inputs'!$C$10))*$J2955*1000*$I2955 &lt;= ABS(($F2955-$E2955)*(1+$J27)^(O$490-$K$490)),'PV Adoption'!K$5*(1/(1-'General Inputs'!$C$10))*$J2955*1000*$I2955,ABS(($F2955-$E2955)*(1+$J27)^(O$490-$K$490)))</f>
        <v>0</v>
      </c>
      <c r="P2955" s="357">
        <f>IF('PV Adoption'!L$5*(1/(1-'General Inputs'!$C$10))*$J2955*1000*$I2955 &lt;= ABS(($F2955-$E2955)*(1+$J27)^(P$490-$K$490)),'PV Adoption'!L$5*(1/(1-'General Inputs'!$C$10))*$J2955*1000*$I2955,ABS(($F2955-$E2955)*(1+$J27)^(P$490-$K$490)))</f>
        <v>0</v>
      </c>
      <c r="Q2955" s="357">
        <f>IF('PV Adoption'!M$5*(1/(1-'General Inputs'!$C$10))*$J2955*1000*$I2955 &lt;= ABS(($F2955-$E2955)*(1+$J27)^(Q$490-$K$490)),'PV Adoption'!M$5*(1/(1-'General Inputs'!$C$10))*$J2955*1000*$I2955,ABS(($F2955-$E2955)*(1+$J27)^(Q$490-$K$490)))</f>
        <v>0</v>
      </c>
      <c r="R2955" s="357">
        <f>IF('PV Adoption'!N$5*(1/(1-'General Inputs'!$C$10))*$J2955*1000*$I2955 &lt;= ABS(($F2955-$E2955)*(1+$J27)^(R$490-$K$490)),'PV Adoption'!N$5*(1/(1-'General Inputs'!$C$10))*$J2955*1000*$I2955,ABS(($F2955-$E2955)*(1+$J27)^(R$490-$K$490)))</f>
        <v>0</v>
      </c>
      <c r="S2955" s="357">
        <f>IF('PV Adoption'!O$5*(1/(1-'General Inputs'!$C$10))*$J2955*1000*$I2955 &lt;= ABS(($F2955-$E2955)*(1+$J27)^(S$490-$K$490)),'PV Adoption'!O$5*(1/(1-'General Inputs'!$C$10))*$J2955*1000*$I2955,ABS(($F2955-$E2955)*(1+$J27)^(S$490-$K$490)))</f>
        <v>0</v>
      </c>
      <c r="T2955" s="357">
        <f>IF('PV Adoption'!P$5*(1/(1-'General Inputs'!$C$10))*$J2955*1000*$I2955 &lt;= ABS(($F2955-$E2955)*(1+$J27)^(T$490-$K$490)),'PV Adoption'!P$5*(1/(1-'General Inputs'!$C$10))*$J2955*1000*$I2955,ABS(($F2955-$E2955)*(1+$J27)^(T$490-$K$490)))</f>
        <v>0</v>
      </c>
      <c r="U2955" s="357">
        <f>IF('PV Adoption'!Q$5*(1/(1-'General Inputs'!$C$10))*$J2955*1000*$I2955 &lt;= ABS(($F2955-$E2955)*(1+$J27)^(U$490-$K$490)),'PV Adoption'!Q$5*(1/(1-'General Inputs'!$C$10))*$J2955*1000*$I2955,ABS(($F2955-$E2955)*(1+$J27)^(U$490-$K$490)))</f>
        <v>0</v>
      </c>
      <c r="V2955" s="357">
        <f>IF('PV Adoption'!R$5*(1/(1-'General Inputs'!$C$10))*$J2955*1000*$I2955 &lt;= ABS(($F2955-$E2955)*(1+$J27)^(V$490-$K$490)),'PV Adoption'!R$5*(1/(1-'General Inputs'!$C$10))*$J2955*1000*$I2955,ABS(($F2955-$E2955)*(1+$J27)^(V$490-$K$490)))</f>
        <v>0</v>
      </c>
      <c r="W2955" s="357">
        <f>IF('PV Adoption'!S$5*(1/(1-'General Inputs'!$C$10))*$J2955*1000*$I2955 &lt;= ABS(($F2955-$E2955)*(1+$J27)^(W$490-$K$490)),'PV Adoption'!S$5*(1/(1-'General Inputs'!$C$10))*$J2955*1000*$I2955,ABS(($F2955-$E2955)*(1+$J27)^(W$490-$K$490)))</f>
        <v>0</v>
      </c>
      <c r="X2955" s="357">
        <f>IF('PV Adoption'!T$5*(1/(1-'General Inputs'!$C$10))*$J2955*1000*$I2955 &lt;= ABS(($F2955-$E2955)*(1+$J27)^(X$490-$K$490)),'PV Adoption'!T$5*(1/(1-'General Inputs'!$C$10))*$J2955*1000*$I2955,ABS(($F2955-$E2955)*(1+$J27)^(X$490-$K$490)))</f>
        <v>0</v>
      </c>
      <c r="Y2955" s="357">
        <f>IF('PV Adoption'!U$5*(1/(1-'General Inputs'!$C$10))*$J2955*1000*$I2955 &lt;= ABS(($F2955-$E2955)*(1+$J27)^(Y$490-$K$490)),'PV Adoption'!U$5*(1/(1-'General Inputs'!$C$10))*$J2955*1000*$I2955,ABS(($F2955-$E2955)*(1+$J27)^(Y$490-$K$490)))</f>
        <v>0</v>
      </c>
      <c r="Z2955" s="357">
        <f>IF('PV Adoption'!V$5*(1/(1-'General Inputs'!$C$10))*$J2955*1000*$I2955 &lt;= ABS(($F2955-$E2955)*(1+$J27)^(Z$490-$K$490)),'PV Adoption'!V$5*(1/(1-'General Inputs'!$C$10))*$J2955*1000*$I2955,ABS(($F2955-$E2955)*(1+$J27)^(Z$490-$K$490)))</f>
        <v>0</v>
      </c>
      <c r="AA2955" s="357">
        <f>IF('PV Adoption'!W$5*(1/(1-'General Inputs'!$C$10))*$J2955*1000*$I2955 &lt;= ABS(($F2955-$E2955)*(1+$J27)^(AA$490-$K$490)),'PV Adoption'!W$5*(1/(1-'General Inputs'!$C$10))*$J2955*1000*$I2955,ABS(($F2955-$E2955)*(1+$J27)^(AA$490-$K$490)))</f>
        <v>0</v>
      </c>
      <c r="AB2955" s="357">
        <f>IF('PV Adoption'!X$5*(1/(1-'General Inputs'!$C$10))*$J2955*1000*$I2955 &lt;= ABS(($F2955-$E2955)*(1+$J27)^(AB$490-$K$490)),'PV Adoption'!X$5*(1/(1-'General Inputs'!$C$10))*$J2955*1000*$I2955,ABS(($F2955-$E2955)*(1+$J27)^(AB$490-$K$490)))</f>
        <v>0</v>
      </c>
      <c r="AC2955" s="357">
        <f>IF('PV Adoption'!Y$5*(1/(1-'General Inputs'!$C$10))*$J2955*1000*$I2955 &lt;= ABS(($F2955-$E2955)*(1+$J27)^(AC$490-$K$490)),'PV Adoption'!Y$5*(1/(1-'General Inputs'!$C$10))*$J2955*1000*$I2955,ABS(($F2955-$E2955)*(1+$J27)^(AC$490-$K$490)))</f>
        <v>0</v>
      </c>
      <c r="AD2955" s="357">
        <f>IF('PV Adoption'!Z$5*(1/(1-'General Inputs'!$C$10))*$J2955*1000*$I2955 &lt;= ABS(($F2955-$E2955)*(1+$J27)^(AD$490-$K$490)),'PV Adoption'!Z$5*(1/(1-'General Inputs'!$C$10))*$J2955*1000*$I2955,ABS(($F2955-$E2955)*(1+$J27)^(AD$490-$K$490)))</f>
        <v>0</v>
      </c>
      <c r="AE2955" s="357">
        <f>IF('PV Adoption'!AA$5*(1/(1-'General Inputs'!$C$10))*$J2955*1000*$I2955 &lt;= ABS(($F2955-$E2955)*(1+$J27)^(AE$490-$K$490)),'PV Adoption'!AA$5*(1/(1-'General Inputs'!$C$10))*$J2955*1000*$I2955,ABS(($F2955-$E2955)*(1+$J27)^(AE$490-$K$490)))</f>
        <v>0</v>
      </c>
      <c r="AF2955" s="357">
        <f>IF('PV Adoption'!AB$5*(1/(1-'General Inputs'!$C$10))*$J2955*1000*$I2955 &lt;= ABS(($F2955-$E2955)*(1+$J27)^(AF$490-$K$490)),'PV Adoption'!AB$5*(1/(1-'General Inputs'!$C$10))*$J2955*1000*$I2955,ABS(($F2955-$E2955)*(1+$J27)^(AF$490-$K$490)))</f>
        <v>0</v>
      </c>
      <c r="AG2955" s="357">
        <f>IF('PV Adoption'!AC$5*(1/(1-'General Inputs'!$C$10))*$J2955*1000*$I2955 &lt;= ABS(($F2955-$E2955)*(1+$J27)^(AG$490-$K$490)),'PV Adoption'!AC$5*(1/(1-'General Inputs'!$C$10))*$J2955*1000*$I2955,ABS(($F2955-$E2955)*(1+$J27)^(AG$490-$K$490)))</f>
        <v>0</v>
      </c>
      <c r="AH2955" s="357">
        <f>IF('PV Adoption'!AD$5*(1/(1-'General Inputs'!$C$10))*$J2955*1000*$I2955 &lt;= ABS(($F2955-$E2955)*(1+$J27)^(AH$490-$K$490)),'PV Adoption'!AD$5*(1/(1-'General Inputs'!$C$10))*$J2955*1000*$I2955,ABS(($F2955-$E2955)*(1+$J27)^(AH$490-$K$490)))</f>
        <v>0</v>
      </c>
      <c r="AI2955" s="357">
        <f>IF('PV Adoption'!AE$5*(1/(1-'General Inputs'!$C$10))*$J2955*1000*$I2955 &lt;= ABS(($F2955-$E2955)*(1+$J27)^(AI$490-$K$490)),'PV Adoption'!AE$5*(1/(1-'General Inputs'!$C$10))*$J2955*1000*$I2955,ABS(($F2955-$E2955)*(1+$J27)^(AI$490-$K$490)))</f>
        <v>0</v>
      </c>
      <c r="AJ2955" s="357">
        <f>IF('PV Adoption'!AF$5*(1/(1-'General Inputs'!$C$10))*$J2955*1000*$I2955 &lt;= ABS(($F2955-$E2955)*(1+$J27)^(AJ$490-$K$490)),'PV Adoption'!AF$5*(1/(1-'General Inputs'!$C$10))*$J2955*1000*$I2955,ABS(($F2955-$E2955)*(1+$J27)^(AJ$490-$K$490)))</f>
        <v>0</v>
      </c>
      <c r="AK2955" s="357">
        <v>1268.0281130880851</v>
      </c>
      <c r="AL2955" s="357">
        <v>1290.1432728010182</v>
      </c>
      <c r="AM2955" s="357">
        <v>1313.561363408787</v>
      </c>
    </row>
    <row r="2956" spans="1:39" x14ac:dyDescent="0.25">
      <c r="A2956" s="353" t="s">
        <v>228</v>
      </c>
      <c r="B2956" s="353" t="s">
        <v>432</v>
      </c>
      <c r="C2956" s="441">
        <f t="shared" ref="C2956:H2956" si="2404">C28</f>
        <v>20000</v>
      </c>
      <c r="D2956" s="441"/>
      <c r="E2956" s="441"/>
      <c r="F2956" s="441"/>
      <c r="G2956" s="441"/>
      <c r="H2956" s="441">
        <f t="shared" si="2404"/>
        <v>0</v>
      </c>
      <c r="I2956" s="470">
        <f>IFERROR(VLOOKUP(B2956,Coincidence!$B$2:$E$242,4,FALSE)*IF(G2956="Winter",'General Inputs'!$C$25,'General Inputs'!$C$24),IF(G2956="Winter",'General Inputs'!$C$25,'General Inputs'!$C$24))</f>
        <v>0.52140604400000001</v>
      </c>
      <c r="J2956" s="466">
        <f>'Nameplate by Substation'!H28</f>
        <v>3.5770455837856284E-3</v>
      </c>
      <c r="K2956" s="357">
        <f>IF('PV Adoption'!G$5*(1/(1-'General Inputs'!$C$10))*$J2956*1000*$I2956 &lt;= ABS(($F2956-$E2956)*(1+$J28)^(K$490-$K$490)),'PV Adoption'!G$5*(1/(1-'General Inputs'!$C$10))*$J2956*1000*$I2956,ABS(($F2956-$E2956)*(1+$J28)^(K$490-$K$490)))</f>
        <v>0</v>
      </c>
      <c r="L2956" s="357">
        <f>IF('PV Adoption'!H$5*(1/(1-'General Inputs'!$C$10))*$J2956*1000*$I2956 &lt;= ABS(($F2956-$E2956)*(1+$J28)^(L$490-$K$490)),'PV Adoption'!H$5*(1/(1-'General Inputs'!$C$10))*$J2956*1000*$I2956,ABS(($F2956-$E2956)*(1+$J28)^(L$490-$K$490)))</f>
        <v>0</v>
      </c>
      <c r="M2956" s="357">
        <f>IF('PV Adoption'!I$5*(1/(1-'General Inputs'!$C$10))*$J2956*1000*$I2956 &lt;= ABS(($F2956-$E2956)*(1+$J28)^(M$490-$K$490)),'PV Adoption'!I$5*(1/(1-'General Inputs'!$C$10))*$J2956*1000*$I2956,ABS(($F2956-$E2956)*(1+$J28)^(M$490-$K$490)))</f>
        <v>0</v>
      </c>
      <c r="N2956" s="357">
        <f>IF('PV Adoption'!J$5*(1/(1-'General Inputs'!$C$10))*$J2956*1000*$I2956 &lt;= ABS(($F2956-$E2956)*(1+$J28)^(N$490-$K$490)),'PV Adoption'!J$5*(1/(1-'General Inputs'!$C$10))*$J2956*1000*$I2956,ABS(($F2956-$E2956)*(1+$J28)^(N$490-$K$490)))</f>
        <v>0</v>
      </c>
      <c r="O2956" s="357">
        <f>IF('PV Adoption'!K$5*(1/(1-'General Inputs'!$C$10))*$J2956*1000*$I2956 &lt;= ABS(($F2956-$E2956)*(1+$J28)^(O$490-$K$490)),'PV Adoption'!K$5*(1/(1-'General Inputs'!$C$10))*$J2956*1000*$I2956,ABS(($F2956-$E2956)*(1+$J28)^(O$490-$K$490)))</f>
        <v>0</v>
      </c>
      <c r="P2956" s="357">
        <f>IF('PV Adoption'!L$5*(1/(1-'General Inputs'!$C$10))*$J2956*1000*$I2956 &lt;= ABS(($F2956-$E2956)*(1+$J28)^(P$490-$K$490)),'PV Adoption'!L$5*(1/(1-'General Inputs'!$C$10))*$J2956*1000*$I2956,ABS(($F2956-$E2956)*(1+$J28)^(P$490-$K$490)))</f>
        <v>0</v>
      </c>
      <c r="Q2956" s="357">
        <f>IF('PV Adoption'!M$5*(1/(1-'General Inputs'!$C$10))*$J2956*1000*$I2956 &lt;= ABS(($F2956-$E2956)*(1+$J28)^(Q$490-$K$490)),'PV Adoption'!M$5*(1/(1-'General Inputs'!$C$10))*$J2956*1000*$I2956,ABS(($F2956-$E2956)*(1+$J28)^(Q$490-$K$490)))</f>
        <v>0</v>
      </c>
      <c r="R2956" s="357">
        <f>IF('PV Adoption'!N$5*(1/(1-'General Inputs'!$C$10))*$J2956*1000*$I2956 &lt;= ABS(($F2956-$E2956)*(1+$J28)^(R$490-$K$490)),'PV Adoption'!N$5*(1/(1-'General Inputs'!$C$10))*$J2956*1000*$I2956,ABS(($F2956-$E2956)*(1+$J28)^(R$490-$K$490)))</f>
        <v>0</v>
      </c>
      <c r="S2956" s="357">
        <f>IF('PV Adoption'!O$5*(1/(1-'General Inputs'!$C$10))*$J2956*1000*$I2956 &lt;= ABS(($F2956-$E2956)*(1+$J28)^(S$490-$K$490)),'PV Adoption'!O$5*(1/(1-'General Inputs'!$C$10))*$J2956*1000*$I2956,ABS(($F2956-$E2956)*(1+$J28)^(S$490-$K$490)))</f>
        <v>0</v>
      </c>
      <c r="T2956" s="357">
        <f>IF('PV Adoption'!P$5*(1/(1-'General Inputs'!$C$10))*$J2956*1000*$I2956 &lt;= ABS(($F2956-$E2956)*(1+$J28)^(T$490-$K$490)),'PV Adoption'!P$5*(1/(1-'General Inputs'!$C$10))*$J2956*1000*$I2956,ABS(($F2956-$E2956)*(1+$J28)^(T$490-$K$490)))</f>
        <v>0</v>
      </c>
      <c r="U2956" s="357">
        <f>IF('PV Adoption'!Q$5*(1/(1-'General Inputs'!$C$10))*$J2956*1000*$I2956 &lt;= ABS(($F2956-$E2956)*(1+$J28)^(U$490-$K$490)),'PV Adoption'!Q$5*(1/(1-'General Inputs'!$C$10))*$J2956*1000*$I2956,ABS(($F2956-$E2956)*(1+$J28)^(U$490-$K$490)))</f>
        <v>0</v>
      </c>
      <c r="V2956" s="357">
        <f>IF('PV Adoption'!R$5*(1/(1-'General Inputs'!$C$10))*$J2956*1000*$I2956 &lt;= ABS(($F2956-$E2956)*(1+$J28)^(V$490-$K$490)),'PV Adoption'!R$5*(1/(1-'General Inputs'!$C$10))*$J2956*1000*$I2956,ABS(($F2956-$E2956)*(1+$J28)^(V$490-$K$490)))</f>
        <v>0</v>
      </c>
      <c r="W2956" s="357">
        <f>IF('PV Adoption'!S$5*(1/(1-'General Inputs'!$C$10))*$J2956*1000*$I2956 &lt;= ABS(($F2956-$E2956)*(1+$J28)^(W$490-$K$490)),'PV Adoption'!S$5*(1/(1-'General Inputs'!$C$10))*$J2956*1000*$I2956,ABS(($F2956-$E2956)*(1+$J28)^(W$490-$K$490)))</f>
        <v>0</v>
      </c>
      <c r="X2956" s="357">
        <f>IF('PV Adoption'!T$5*(1/(1-'General Inputs'!$C$10))*$J2956*1000*$I2956 &lt;= ABS(($F2956-$E2956)*(1+$J28)^(X$490-$K$490)),'PV Adoption'!T$5*(1/(1-'General Inputs'!$C$10))*$J2956*1000*$I2956,ABS(($F2956-$E2956)*(1+$J28)^(X$490-$K$490)))</f>
        <v>0</v>
      </c>
      <c r="Y2956" s="357">
        <f>IF('PV Adoption'!U$5*(1/(1-'General Inputs'!$C$10))*$J2956*1000*$I2956 &lt;= ABS(($F2956-$E2956)*(1+$J28)^(Y$490-$K$490)),'PV Adoption'!U$5*(1/(1-'General Inputs'!$C$10))*$J2956*1000*$I2956,ABS(($F2956-$E2956)*(1+$J28)^(Y$490-$K$490)))</f>
        <v>0</v>
      </c>
      <c r="Z2956" s="357">
        <f>IF('PV Adoption'!V$5*(1/(1-'General Inputs'!$C$10))*$J2956*1000*$I2956 &lt;= ABS(($F2956-$E2956)*(1+$J28)^(Z$490-$K$490)),'PV Adoption'!V$5*(1/(1-'General Inputs'!$C$10))*$J2956*1000*$I2956,ABS(($F2956-$E2956)*(1+$J28)^(Z$490-$K$490)))</f>
        <v>0</v>
      </c>
      <c r="AA2956" s="357">
        <f>IF('PV Adoption'!W$5*(1/(1-'General Inputs'!$C$10))*$J2956*1000*$I2956 &lt;= ABS(($F2956-$E2956)*(1+$J28)^(AA$490-$K$490)),'PV Adoption'!W$5*(1/(1-'General Inputs'!$C$10))*$J2956*1000*$I2956,ABS(($F2956-$E2956)*(1+$J28)^(AA$490-$K$490)))</f>
        <v>0</v>
      </c>
      <c r="AB2956" s="357">
        <f>IF('PV Adoption'!X$5*(1/(1-'General Inputs'!$C$10))*$J2956*1000*$I2956 &lt;= ABS(($F2956-$E2956)*(1+$J28)^(AB$490-$K$490)),'PV Adoption'!X$5*(1/(1-'General Inputs'!$C$10))*$J2956*1000*$I2956,ABS(($F2956-$E2956)*(1+$J28)^(AB$490-$K$490)))</f>
        <v>0</v>
      </c>
      <c r="AC2956" s="357">
        <f>IF('PV Adoption'!Y$5*(1/(1-'General Inputs'!$C$10))*$J2956*1000*$I2956 &lt;= ABS(($F2956-$E2956)*(1+$J28)^(AC$490-$K$490)),'PV Adoption'!Y$5*(1/(1-'General Inputs'!$C$10))*$J2956*1000*$I2956,ABS(($F2956-$E2956)*(1+$J28)^(AC$490-$K$490)))</f>
        <v>0</v>
      </c>
      <c r="AD2956" s="357">
        <f>IF('PV Adoption'!Z$5*(1/(1-'General Inputs'!$C$10))*$J2956*1000*$I2956 &lt;= ABS(($F2956-$E2956)*(1+$J28)^(AD$490-$K$490)),'PV Adoption'!Z$5*(1/(1-'General Inputs'!$C$10))*$J2956*1000*$I2956,ABS(($F2956-$E2956)*(1+$J28)^(AD$490-$K$490)))</f>
        <v>0</v>
      </c>
      <c r="AE2956" s="357">
        <f>IF('PV Adoption'!AA$5*(1/(1-'General Inputs'!$C$10))*$J2956*1000*$I2956 &lt;= ABS(($F2956-$E2956)*(1+$J28)^(AE$490-$K$490)),'PV Adoption'!AA$5*(1/(1-'General Inputs'!$C$10))*$J2956*1000*$I2956,ABS(($F2956-$E2956)*(1+$J28)^(AE$490-$K$490)))</f>
        <v>0</v>
      </c>
      <c r="AF2956" s="357">
        <f>IF('PV Adoption'!AB$5*(1/(1-'General Inputs'!$C$10))*$J2956*1000*$I2956 &lt;= ABS(($F2956-$E2956)*(1+$J28)^(AF$490-$K$490)),'PV Adoption'!AB$5*(1/(1-'General Inputs'!$C$10))*$J2956*1000*$I2956,ABS(($F2956-$E2956)*(1+$J28)^(AF$490-$K$490)))</f>
        <v>0</v>
      </c>
      <c r="AG2956" s="357">
        <f>IF('PV Adoption'!AC$5*(1/(1-'General Inputs'!$C$10))*$J2956*1000*$I2956 &lt;= ABS(($F2956-$E2956)*(1+$J28)^(AG$490-$K$490)),'PV Adoption'!AC$5*(1/(1-'General Inputs'!$C$10))*$J2956*1000*$I2956,ABS(($F2956-$E2956)*(1+$J28)^(AG$490-$K$490)))</f>
        <v>0</v>
      </c>
      <c r="AH2956" s="357">
        <f>IF('PV Adoption'!AD$5*(1/(1-'General Inputs'!$C$10))*$J2956*1000*$I2956 &lt;= ABS(($F2956-$E2956)*(1+$J28)^(AH$490-$K$490)),'PV Adoption'!AD$5*(1/(1-'General Inputs'!$C$10))*$J2956*1000*$I2956,ABS(($F2956-$E2956)*(1+$J28)^(AH$490-$K$490)))</f>
        <v>0</v>
      </c>
      <c r="AI2956" s="357">
        <f>IF('PV Adoption'!AE$5*(1/(1-'General Inputs'!$C$10))*$J2956*1000*$I2956 &lt;= ABS(($F2956-$E2956)*(1+$J28)^(AI$490-$K$490)),'PV Adoption'!AE$5*(1/(1-'General Inputs'!$C$10))*$J2956*1000*$I2956,ABS(($F2956-$E2956)*(1+$J28)^(AI$490-$K$490)))</f>
        <v>0</v>
      </c>
      <c r="AJ2956" s="357">
        <f>IF('PV Adoption'!AF$5*(1/(1-'General Inputs'!$C$10))*$J2956*1000*$I2956 &lt;= ABS(($F2956-$E2956)*(1+$J28)^(AJ$490-$K$490)),'PV Adoption'!AF$5*(1/(1-'General Inputs'!$C$10))*$J2956*1000*$I2956,ABS(($F2956-$E2956)*(1+$J28)^(AJ$490-$K$490)))</f>
        <v>0</v>
      </c>
      <c r="AK2956" s="357">
        <v>708.333763093632</v>
      </c>
      <c r="AL2956" s="357">
        <v>720.68752255621143</v>
      </c>
      <c r="AM2956" s="357">
        <v>733.76911284072935</v>
      </c>
    </row>
    <row r="2957" spans="1:39" x14ac:dyDescent="0.25">
      <c r="A2957" s="353" t="s">
        <v>229</v>
      </c>
      <c r="B2957" s="353" t="s">
        <v>381</v>
      </c>
      <c r="C2957" s="441">
        <f t="shared" ref="C2957:H2957" si="2405">C29</f>
        <v>20000</v>
      </c>
      <c r="D2957" s="441"/>
      <c r="E2957" s="441"/>
      <c r="F2957" s="441"/>
      <c r="G2957" s="441"/>
      <c r="H2957" s="441">
        <f t="shared" si="2405"/>
        <v>0</v>
      </c>
      <c r="I2957" s="470">
        <f>IFERROR(VLOOKUP(B2957,Coincidence!$B$2:$E$242,4,FALSE)*IF(G2957="Winter",'General Inputs'!$C$25,'General Inputs'!$C$24),IF(G2957="Winter",'General Inputs'!$C$25,'General Inputs'!$C$24))</f>
        <v>0.52140604400000001</v>
      </c>
      <c r="J2957" s="466">
        <f>'Nameplate by Substation'!H29</f>
        <v>7.6392279748721831E-3</v>
      </c>
      <c r="K2957" s="357">
        <f>IF('PV Adoption'!G$5*(1/(1-'General Inputs'!$C$10))*$J2957*1000*$I2957 &lt;= ABS(($F2957-$E2957)*(1+$J29)^(K$490-$K$490)),'PV Adoption'!G$5*(1/(1-'General Inputs'!$C$10))*$J2957*1000*$I2957,ABS(($F2957-$E2957)*(1+$J29)^(K$490-$K$490)))</f>
        <v>0</v>
      </c>
      <c r="L2957" s="357">
        <f>IF('PV Adoption'!H$5*(1/(1-'General Inputs'!$C$10))*$J2957*1000*$I2957 &lt;= ABS(($F2957-$E2957)*(1+$J29)^(L$490-$K$490)),'PV Adoption'!H$5*(1/(1-'General Inputs'!$C$10))*$J2957*1000*$I2957,ABS(($F2957-$E2957)*(1+$J29)^(L$490-$K$490)))</f>
        <v>0</v>
      </c>
      <c r="M2957" s="357">
        <f>IF('PV Adoption'!I$5*(1/(1-'General Inputs'!$C$10))*$J2957*1000*$I2957 &lt;= ABS(($F2957-$E2957)*(1+$J29)^(M$490-$K$490)),'PV Adoption'!I$5*(1/(1-'General Inputs'!$C$10))*$J2957*1000*$I2957,ABS(($F2957-$E2957)*(1+$J29)^(M$490-$K$490)))</f>
        <v>0</v>
      </c>
      <c r="N2957" s="357">
        <f>IF('PV Adoption'!J$5*(1/(1-'General Inputs'!$C$10))*$J2957*1000*$I2957 &lt;= ABS(($F2957-$E2957)*(1+$J29)^(N$490-$K$490)),'PV Adoption'!J$5*(1/(1-'General Inputs'!$C$10))*$J2957*1000*$I2957,ABS(($F2957-$E2957)*(1+$J29)^(N$490-$K$490)))</f>
        <v>0</v>
      </c>
      <c r="O2957" s="357">
        <f>IF('PV Adoption'!K$5*(1/(1-'General Inputs'!$C$10))*$J2957*1000*$I2957 &lt;= ABS(($F2957-$E2957)*(1+$J29)^(O$490-$K$490)),'PV Adoption'!K$5*(1/(1-'General Inputs'!$C$10))*$J2957*1000*$I2957,ABS(($F2957-$E2957)*(1+$J29)^(O$490-$K$490)))</f>
        <v>0</v>
      </c>
      <c r="P2957" s="357">
        <f>IF('PV Adoption'!L$5*(1/(1-'General Inputs'!$C$10))*$J2957*1000*$I2957 &lt;= ABS(($F2957-$E2957)*(1+$J29)^(P$490-$K$490)),'PV Adoption'!L$5*(1/(1-'General Inputs'!$C$10))*$J2957*1000*$I2957,ABS(($F2957-$E2957)*(1+$J29)^(P$490-$K$490)))</f>
        <v>0</v>
      </c>
      <c r="Q2957" s="357">
        <f>IF('PV Adoption'!M$5*(1/(1-'General Inputs'!$C$10))*$J2957*1000*$I2957 &lt;= ABS(($F2957-$E2957)*(1+$J29)^(Q$490-$K$490)),'PV Adoption'!M$5*(1/(1-'General Inputs'!$C$10))*$J2957*1000*$I2957,ABS(($F2957-$E2957)*(1+$J29)^(Q$490-$K$490)))</f>
        <v>0</v>
      </c>
      <c r="R2957" s="357">
        <f>IF('PV Adoption'!N$5*(1/(1-'General Inputs'!$C$10))*$J2957*1000*$I2957 &lt;= ABS(($F2957-$E2957)*(1+$J29)^(R$490-$K$490)),'PV Adoption'!N$5*(1/(1-'General Inputs'!$C$10))*$J2957*1000*$I2957,ABS(($F2957-$E2957)*(1+$J29)^(R$490-$K$490)))</f>
        <v>0</v>
      </c>
      <c r="S2957" s="357">
        <f>IF('PV Adoption'!O$5*(1/(1-'General Inputs'!$C$10))*$J2957*1000*$I2957 &lt;= ABS(($F2957-$E2957)*(1+$J29)^(S$490-$K$490)),'PV Adoption'!O$5*(1/(1-'General Inputs'!$C$10))*$J2957*1000*$I2957,ABS(($F2957-$E2957)*(1+$J29)^(S$490-$K$490)))</f>
        <v>0</v>
      </c>
      <c r="T2957" s="357">
        <f>IF('PV Adoption'!P$5*(1/(1-'General Inputs'!$C$10))*$J2957*1000*$I2957 &lt;= ABS(($F2957-$E2957)*(1+$J29)^(T$490-$K$490)),'PV Adoption'!P$5*(1/(1-'General Inputs'!$C$10))*$J2957*1000*$I2957,ABS(($F2957-$E2957)*(1+$J29)^(T$490-$K$490)))</f>
        <v>0</v>
      </c>
      <c r="U2957" s="357">
        <f>IF('PV Adoption'!Q$5*(1/(1-'General Inputs'!$C$10))*$J2957*1000*$I2957 &lt;= ABS(($F2957-$E2957)*(1+$J29)^(U$490-$K$490)),'PV Adoption'!Q$5*(1/(1-'General Inputs'!$C$10))*$J2957*1000*$I2957,ABS(($F2957-$E2957)*(1+$J29)^(U$490-$K$490)))</f>
        <v>0</v>
      </c>
      <c r="V2957" s="357">
        <f>IF('PV Adoption'!R$5*(1/(1-'General Inputs'!$C$10))*$J2957*1000*$I2957 &lt;= ABS(($F2957-$E2957)*(1+$J29)^(V$490-$K$490)),'PV Adoption'!R$5*(1/(1-'General Inputs'!$C$10))*$J2957*1000*$I2957,ABS(($F2957-$E2957)*(1+$J29)^(V$490-$K$490)))</f>
        <v>0</v>
      </c>
      <c r="W2957" s="357">
        <f>IF('PV Adoption'!S$5*(1/(1-'General Inputs'!$C$10))*$J2957*1000*$I2957 &lt;= ABS(($F2957-$E2957)*(1+$J29)^(W$490-$K$490)),'PV Adoption'!S$5*(1/(1-'General Inputs'!$C$10))*$J2957*1000*$I2957,ABS(($F2957-$E2957)*(1+$J29)^(W$490-$K$490)))</f>
        <v>0</v>
      </c>
      <c r="X2957" s="357">
        <f>IF('PV Adoption'!T$5*(1/(1-'General Inputs'!$C$10))*$J2957*1000*$I2957 &lt;= ABS(($F2957-$E2957)*(1+$J29)^(X$490-$K$490)),'PV Adoption'!T$5*(1/(1-'General Inputs'!$C$10))*$J2957*1000*$I2957,ABS(($F2957-$E2957)*(1+$J29)^(X$490-$K$490)))</f>
        <v>0</v>
      </c>
      <c r="Y2957" s="357">
        <f>IF('PV Adoption'!U$5*(1/(1-'General Inputs'!$C$10))*$J2957*1000*$I2957 &lt;= ABS(($F2957-$E2957)*(1+$J29)^(Y$490-$K$490)),'PV Adoption'!U$5*(1/(1-'General Inputs'!$C$10))*$J2957*1000*$I2957,ABS(($F2957-$E2957)*(1+$J29)^(Y$490-$K$490)))</f>
        <v>0</v>
      </c>
      <c r="Z2957" s="357">
        <f>IF('PV Adoption'!V$5*(1/(1-'General Inputs'!$C$10))*$J2957*1000*$I2957 &lt;= ABS(($F2957-$E2957)*(1+$J29)^(Z$490-$K$490)),'PV Adoption'!V$5*(1/(1-'General Inputs'!$C$10))*$J2957*1000*$I2957,ABS(($F2957-$E2957)*(1+$J29)^(Z$490-$K$490)))</f>
        <v>0</v>
      </c>
      <c r="AA2957" s="357">
        <f>IF('PV Adoption'!W$5*(1/(1-'General Inputs'!$C$10))*$J2957*1000*$I2957 &lt;= ABS(($F2957-$E2957)*(1+$J29)^(AA$490-$K$490)),'PV Adoption'!W$5*(1/(1-'General Inputs'!$C$10))*$J2957*1000*$I2957,ABS(($F2957-$E2957)*(1+$J29)^(AA$490-$K$490)))</f>
        <v>0</v>
      </c>
      <c r="AB2957" s="357">
        <f>IF('PV Adoption'!X$5*(1/(1-'General Inputs'!$C$10))*$J2957*1000*$I2957 &lt;= ABS(($F2957-$E2957)*(1+$J29)^(AB$490-$K$490)),'PV Adoption'!X$5*(1/(1-'General Inputs'!$C$10))*$J2957*1000*$I2957,ABS(($F2957-$E2957)*(1+$J29)^(AB$490-$K$490)))</f>
        <v>0</v>
      </c>
      <c r="AC2957" s="357">
        <f>IF('PV Adoption'!Y$5*(1/(1-'General Inputs'!$C$10))*$J2957*1000*$I2957 &lt;= ABS(($F2957-$E2957)*(1+$J29)^(AC$490-$K$490)),'PV Adoption'!Y$5*(1/(1-'General Inputs'!$C$10))*$J2957*1000*$I2957,ABS(($F2957-$E2957)*(1+$J29)^(AC$490-$K$490)))</f>
        <v>0</v>
      </c>
      <c r="AD2957" s="357">
        <f>IF('PV Adoption'!Z$5*(1/(1-'General Inputs'!$C$10))*$J2957*1000*$I2957 &lt;= ABS(($F2957-$E2957)*(1+$J29)^(AD$490-$K$490)),'PV Adoption'!Z$5*(1/(1-'General Inputs'!$C$10))*$J2957*1000*$I2957,ABS(($F2957-$E2957)*(1+$J29)^(AD$490-$K$490)))</f>
        <v>0</v>
      </c>
      <c r="AE2957" s="357">
        <f>IF('PV Adoption'!AA$5*(1/(1-'General Inputs'!$C$10))*$J2957*1000*$I2957 &lt;= ABS(($F2957-$E2957)*(1+$J29)^(AE$490-$K$490)),'PV Adoption'!AA$5*(1/(1-'General Inputs'!$C$10))*$J2957*1000*$I2957,ABS(($F2957-$E2957)*(1+$J29)^(AE$490-$K$490)))</f>
        <v>0</v>
      </c>
      <c r="AF2957" s="357">
        <f>IF('PV Adoption'!AB$5*(1/(1-'General Inputs'!$C$10))*$J2957*1000*$I2957 &lt;= ABS(($F2957-$E2957)*(1+$J29)^(AF$490-$K$490)),'PV Adoption'!AB$5*(1/(1-'General Inputs'!$C$10))*$J2957*1000*$I2957,ABS(($F2957-$E2957)*(1+$J29)^(AF$490-$K$490)))</f>
        <v>0</v>
      </c>
      <c r="AG2957" s="357">
        <f>IF('PV Adoption'!AC$5*(1/(1-'General Inputs'!$C$10))*$J2957*1000*$I2957 &lt;= ABS(($F2957-$E2957)*(1+$J29)^(AG$490-$K$490)),'PV Adoption'!AC$5*(1/(1-'General Inputs'!$C$10))*$J2957*1000*$I2957,ABS(($F2957-$E2957)*(1+$J29)^(AG$490-$K$490)))</f>
        <v>0</v>
      </c>
      <c r="AH2957" s="357">
        <f>IF('PV Adoption'!AD$5*(1/(1-'General Inputs'!$C$10))*$J2957*1000*$I2957 &lt;= ABS(($F2957-$E2957)*(1+$J29)^(AH$490-$K$490)),'PV Adoption'!AD$5*(1/(1-'General Inputs'!$C$10))*$J2957*1000*$I2957,ABS(($F2957-$E2957)*(1+$J29)^(AH$490-$K$490)))</f>
        <v>0</v>
      </c>
      <c r="AI2957" s="357">
        <f>IF('PV Adoption'!AE$5*(1/(1-'General Inputs'!$C$10))*$J2957*1000*$I2957 &lt;= ABS(($F2957-$E2957)*(1+$J29)^(AI$490-$K$490)),'PV Adoption'!AE$5*(1/(1-'General Inputs'!$C$10))*$J2957*1000*$I2957,ABS(($F2957-$E2957)*(1+$J29)^(AI$490-$K$490)))</f>
        <v>0</v>
      </c>
      <c r="AJ2957" s="357">
        <f>IF('PV Adoption'!AF$5*(1/(1-'General Inputs'!$C$10))*$J2957*1000*$I2957 &lt;= ABS(($F2957-$E2957)*(1+$J29)^(AJ$490-$K$490)),'PV Adoption'!AF$5*(1/(1-'General Inputs'!$C$10))*$J2957*1000*$I2957,ABS(($F2957-$E2957)*(1+$J29)^(AJ$490-$K$490)))</f>
        <v>0</v>
      </c>
      <c r="AK2957" s="357">
        <v>1512.7352928068383</v>
      </c>
      <c r="AL2957" s="357">
        <v>1539.1182903591093</v>
      </c>
      <c r="AM2957" s="357">
        <v>1567.0556616104827</v>
      </c>
    </row>
    <row r="2958" spans="1:39" x14ac:dyDescent="0.25">
      <c r="A2958" s="353" t="s">
        <v>229</v>
      </c>
      <c r="B2958" s="353" t="s">
        <v>491</v>
      </c>
      <c r="C2958" s="441">
        <f t="shared" ref="C2958:H2958" si="2406">C30</f>
        <v>20000</v>
      </c>
      <c r="D2958" s="441"/>
      <c r="E2958" s="441"/>
      <c r="F2958" s="441"/>
      <c r="G2958" s="441"/>
      <c r="H2958" s="441">
        <f t="shared" si="2406"/>
        <v>0</v>
      </c>
      <c r="I2958" s="470">
        <f>IFERROR(VLOOKUP(B2958,Coincidence!$B$2:$E$242,4,FALSE)*IF(G2958="Winter",'General Inputs'!$C$25,'General Inputs'!$C$24),IF(G2958="Winter",'General Inputs'!$C$25,'General Inputs'!$C$24))</f>
        <v>0.52140604400000001</v>
      </c>
      <c r="J2958" s="466">
        <f>'Nameplate by Substation'!H30</f>
        <v>5.6573211561059579E-3</v>
      </c>
      <c r="K2958" s="357">
        <f>IF('PV Adoption'!G$5*(1/(1-'General Inputs'!$C$10))*$J2958*1000*$I2958 &lt;= ABS(($F2958-$E2958)*(1+$J30)^(K$490-$K$490)),'PV Adoption'!G$5*(1/(1-'General Inputs'!$C$10))*$J2958*1000*$I2958,ABS(($F2958-$E2958)*(1+$J30)^(K$490-$K$490)))</f>
        <v>0</v>
      </c>
      <c r="L2958" s="357">
        <f>IF('PV Adoption'!H$5*(1/(1-'General Inputs'!$C$10))*$J2958*1000*$I2958 &lt;= ABS(($F2958-$E2958)*(1+$J30)^(L$490-$K$490)),'PV Adoption'!H$5*(1/(1-'General Inputs'!$C$10))*$J2958*1000*$I2958,ABS(($F2958-$E2958)*(1+$J30)^(L$490-$K$490)))</f>
        <v>0</v>
      </c>
      <c r="M2958" s="357">
        <f>IF('PV Adoption'!I$5*(1/(1-'General Inputs'!$C$10))*$J2958*1000*$I2958 &lt;= ABS(($F2958-$E2958)*(1+$J30)^(M$490-$K$490)),'PV Adoption'!I$5*(1/(1-'General Inputs'!$C$10))*$J2958*1000*$I2958,ABS(($F2958-$E2958)*(1+$J30)^(M$490-$K$490)))</f>
        <v>0</v>
      </c>
      <c r="N2958" s="357">
        <f>IF('PV Adoption'!J$5*(1/(1-'General Inputs'!$C$10))*$J2958*1000*$I2958 &lt;= ABS(($F2958-$E2958)*(1+$J30)^(N$490-$K$490)),'PV Adoption'!J$5*(1/(1-'General Inputs'!$C$10))*$J2958*1000*$I2958,ABS(($F2958-$E2958)*(1+$J30)^(N$490-$K$490)))</f>
        <v>0</v>
      </c>
      <c r="O2958" s="357">
        <f>IF('PV Adoption'!K$5*(1/(1-'General Inputs'!$C$10))*$J2958*1000*$I2958 &lt;= ABS(($F2958-$E2958)*(1+$J30)^(O$490-$K$490)),'PV Adoption'!K$5*(1/(1-'General Inputs'!$C$10))*$J2958*1000*$I2958,ABS(($F2958-$E2958)*(1+$J30)^(O$490-$K$490)))</f>
        <v>0</v>
      </c>
      <c r="P2958" s="357">
        <f>IF('PV Adoption'!L$5*(1/(1-'General Inputs'!$C$10))*$J2958*1000*$I2958 &lt;= ABS(($F2958-$E2958)*(1+$J30)^(P$490-$K$490)),'PV Adoption'!L$5*(1/(1-'General Inputs'!$C$10))*$J2958*1000*$I2958,ABS(($F2958-$E2958)*(1+$J30)^(P$490-$K$490)))</f>
        <v>0</v>
      </c>
      <c r="Q2958" s="357">
        <f>IF('PV Adoption'!M$5*(1/(1-'General Inputs'!$C$10))*$J2958*1000*$I2958 &lt;= ABS(($F2958-$E2958)*(1+$J30)^(Q$490-$K$490)),'PV Adoption'!M$5*(1/(1-'General Inputs'!$C$10))*$J2958*1000*$I2958,ABS(($F2958-$E2958)*(1+$J30)^(Q$490-$K$490)))</f>
        <v>0</v>
      </c>
      <c r="R2958" s="357">
        <f>IF('PV Adoption'!N$5*(1/(1-'General Inputs'!$C$10))*$J2958*1000*$I2958 &lt;= ABS(($F2958-$E2958)*(1+$J30)^(R$490-$K$490)),'PV Adoption'!N$5*(1/(1-'General Inputs'!$C$10))*$J2958*1000*$I2958,ABS(($F2958-$E2958)*(1+$J30)^(R$490-$K$490)))</f>
        <v>0</v>
      </c>
      <c r="S2958" s="357">
        <f>IF('PV Adoption'!O$5*(1/(1-'General Inputs'!$C$10))*$J2958*1000*$I2958 &lt;= ABS(($F2958-$E2958)*(1+$J30)^(S$490-$K$490)),'PV Adoption'!O$5*(1/(1-'General Inputs'!$C$10))*$J2958*1000*$I2958,ABS(($F2958-$E2958)*(1+$J30)^(S$490-$K$490)))</f>
        <v>0</v>
      </c>
      <c r="T2958" s="357">
        <f>IF('PV Adoption'!P$5*(1/(1-'General Inputs'!$C$10))*$J2958*1000*$I2958 &lt;= ABS(($F2958-$E2958)*(1+$J30)^(T$490-$K$490)),'PV Adoption'!P$5*(1/(1-'General Inputs'!$C$10))*$J2958*1000*$I2958,ABS(($F2958-$E2958)*(1+$J30)^(T$490-$K$490)))</f>
        <v>0</v>
      </c>
      <c r="U2958" s="357">
        <f>IF('PV Adoption'!Q$5*(1/(1-'General Inputs'!$C$10))*$J2958*1000*$I2958 &lt;= ABS(($F2958-$E2958)*(1+$J30)^(U$490-$K$490)),'PV Adoption'!Q$5*(1/(1-'General Inputs'!$C$10))*$J2958*1000*$I2958,ABS(($F2958-$E2958)*(1+$J30)^(U$490-$K$490)))</f>
        <v>0</v>
      </c>
      <c r="V2958" s="357">
        <f>IF('PV Adoption'!R$5*(1/(1-'General Inputs'!$C$10))*$J2958*1000*$I2958 &lt;= ABS(($F2958-$E2958)*(1+$J30)^(V$490-$K$490)),'PV Adoption'!R$5*(1/(1-'General Inputs'!$C$10))*$J2958*1000*$I2958,ABS(($F2958-$E2958)*(1+$J30)^(V$490-$K$490)))</f>
        <v>0</v>
      </c>
      <c r="W2958" s="357">
        <f>IF('PV Adoption'!S$5*(1/(1-'General Inputs'!$C$10))*$J2958*1000*$I2958 &lt;= ABS(($F2958-$E2958)*(1+$J30)^(W$490-$K$490)),'PV Adoption'!S$5*(1/(1-'General Inputs'!$C$10))*$J2958*1000*$I2958,ABS(($F2958-$E2958)*(1+$J30)^(W$490-$K$490)))</f>
        <v>0</v>
      </c>
      <c r="X2958" s="357">
        <f>IF('PV Adoption'!T$5*(1/(1-'General Inputs'!$C$10))*$J2958*1000*$I2958 &lt;= ABS(($F2958-$E2958)*(1+$J30)^(X$490-$K$490)),'PV Adoption'!T$5*(1/(1-'General Inputs'!$C$10))*$J2958*1000*$I2958,ABS(($F2958-$E2958)*(1+$J30)^(X$490-$K$490)))</f>
        <v>0</v>
      </c>
      <c r="Y2958" s="357">
        <f>IF('PV Adoption'!U$5*(1/(1-'General Inputs'!$C$10))*$J2958*1000*$I2958 &lt;= ABS(($F2958-$E2958)*(1+$J30)^(Y$490-$K$490)),'PV Adoption'!U$5*(1/(1-'General Inputs'!$C$10))*$J2958*1000*$I2958,ABS(($F2958-$E2958)*(1+$J30)^(Y$490-$K$490)))</f>
        <v>0</v>
      </c>
      <c r="Z2958" s="357">
        <f>IF('PV Adoption'!V$5*(1/(1-'General Inputs'!$C$10))*$J2958*1000*$I2958 &lt;= ABS(($F2958-$E2958)*(1+$J30)^(Z$490-$K$490)),'PV Adoption'!V$5*(1/(1-'General Inputs'!$C$10))*$J2958*1000*$I2958,ABS(($F2958-$E2958)*(1+$J30)^(Z$490-$K$490)))</f>
        <v>0</v>
      </c>
      <c r="AA2958" s="357">
        <f>IF('PV Adoption'!W$5*(1/(1-'General Inputs'!$C$10))*$J2958*1000*$I2958 &lt;= ABS(($F2958-$E2958)*(1+$J30)^(AA$490-$K$490)),'PV Adoption'!W$5*(1/(1-'General Inputs'!$C$10))*$J2958*1000*$I2958,ABS(($F2958-$E2958)*(1+$J30)^(AA$490-$K$490)))</f>
        <v>0</v>
      </c>
      <c r="AB2958" s="357">
        <f>IF('PV Adoption'!X$5*(1/(1-'General Inputs'!$C$10))*$J2958*1000*$I2958 &lt;= ABS(($F2958-$E2958)*(1+$J30)^(AB$490-$K$490)),'PV Adoption'!X$5*(1/(1-'General Inputs'!$C$10))*$J2958*1000*$I2958,ABS(($F2958-$E2958)*(1+$J30)^(AB$490-$K$490)))</f>
        <v>0</v>
      </c>
      <c r="AC2958" s="357">
        <f>IF('PV Adoption'!Y$5*(1/(1-'General Inputs'!$C$10))*$J2958*1000*$I2958 &lt;= ABS(($F2958-$E2958)*(1+$J30)^(AC$490-$K$490)),'PV Adoption'!Y$5*(1/(1-'General Inputs'!$C$10))*$J2958*1000*$I2958,ABS(($F2958-$E2958)*(1+$J30)^(AC$490-$K$490)))</f>
        <v>0</v>
      </c>
      <c r="AD2958" s="357">
        <f>IF('PV Adoption'!Z$5*(1/(1-'General Inputs'!$C$10))*$J2958*1000*$I2958 &lt;= ABS(($F2958-$E2958)*(1+$J30)^(AD$490-$K$490)),'PV Adoption'!Z$5*(1/(1-'General Inputs'!$C$10))*$J2958*1000*$I2958,ABS(($F2958-$E2958)*(1+$J30)^(AD$490-$K$490)))</f>
        <v>0</v>
      </c>
      <c r="AE2958" s="357">
        <f>IF('PV Adoption'!AA$5*(1/(1-'General Inputs'!$C$10))*$J2958*1000*$I2958 &lt;= ABS(($F2958-$E2958)*(1+$J30)^(AE$490-$K$490)),'PV Adoption'!AA$5*(1/(1-'General Inputs'!$C$10))*$J2958*1000*$I2958,ABS(($F2958-$E2958)*(1+$J30)^(AE$490-$K$490)))</f>
        <v>0</v>
      </c>
      <c r="AF2958" s="357">
        <f>IF('PV Adoption'!AB$5*(1/(1-'General Inputs'!$C$10))*$J2958*1000*$I2958 &lt;= ABS(($F2958-$E2958)*(1+$J30)^(AF$490-$K$490)),'PV Adoption'!AB$5*(1/(1-'General Inputs'!$C$10))*$J2958*1000*$I2958,ABS(($F2958-$E2958)*(1+$J30)^(AF$490-$K$490)))</f>
        <v>0</v>
      </c>
      <c r="AG2958" s="357">
        <f>IF('PV Adoption'!AC$5*(1/(1-'General Inputs'!$C$10))*$J2958*1000*$I2958 &lt;= ABS(($F2958-$E2958)*(1+$J30)^(AG$490-$K$490)),'PV Adoption'!AC$5*(1/(1-'General Inputs'!$C$10))*$J2958*1000*$I2958,ABS(($F2958-$E2958)*(1+$J30)^(AG$490-$K$490)))</f>
        <v>0</v>
      </c>
      <c r="AH2958" s="357">
        <f>IF('PV Adoption'!AD$5*(1/(1-'General Inputs'!$C$10))*$J2958*1000*$I2958 &lt;= ABS(($F2958-$E2958)*(1+$J30)^(AH$490-$K$490)),'PV Adoption'!AD$5*(1/(1-'General Inputs'!$C$10))*$J2958*1000*$I2958,ABS(($F2958-$E2958)*(1+$J30)^(AH$490-$K$490)))</f>
        <v>0</v>
      </c>
      <c r="AI2958" s="357">
        <f>IF('PV Adoption'!AE$5*(1/(1-'General Inputs'!$C$10))*$J2958*1000*$I2958 &lt;= ABS(($F2958-$E2958)*(1+$J30)^(AI$490-$K$490)),'PV Adoption'!AE$5*(1/(1-'General Inputs'!$C$10))*$J2958*1000*$I2958,ABS(($F2958-$E2958)*(1+$J30)^(AI$490-$K$490)))</f>
        <v>0</v>
      </c>
      <c r="AJ2958" s="357">
        <f>IF('PV Adoption'!AF$5*(1/(1-'General Inputs'!$C$10))*$J2958*1000*$I2958 &lt;= ABS(($F2958-$E2958)*(1+$J30)^(AJ$490-$K$490)),'PV Adoption'!AF$5*(1/(1-'General Inputs'!$C$10))*$J2958*1000*$I2958,ABS(($F2958-$E2958)*(1+$J30)^(AJ$490-$K$490)))</f>
        <v>0</v>
      </c>
      <c r="AK2958" s="357">
        <v>1120.2741171927726</v>
      </c>
      <c r="AL2958" s="357">
        <v>1139.812359892808</v>
      </c>
      <c r="AM2958" s="357">
        <v>1160.5017125271661</v>
      </c>
    </row>
    <row r="2959" spans="1:39" x14ac:dyDescent="0.25">
      <c r="A2959" s="353" t="s">
        <v>323</v>
      </c>
      <c r="B2959" s="353" t="s">
        <v>323</v>
      </c>
      <c r="C2959" s="441">
        <f t="shared" ref="C2959:H2959" si="2407">C31</f>
        <v>20000</v>
      </c>
      <c r="D2959" s="441"/>
      <c r="E2959" s="441"/>
      <c r="F2959" s="441"/>
      <c r="G2959" s="441"/>
      <c r="H2959" s="441">
        <f t="shared" si="2407"/>
        <v>0</v>
      </c>
      <c r="I2959" s="470">
        <f>IFERROR(VLOOKUP(B2959,Coincidence!$B$2:$E$242,4,FALSE)*IF(G2959="Winter",'General Inputs'!$C$25,'General Inputs'!$C$24),IF(G2959="Winter",'General Inputs'!$C$25,'General Inputs'!$C$24))</f>
        <v>0.52140604400000001</v>
      </c>
      <c r="J2959" s="466">
        <f>'Nameplate by Substation'!H31</f>
        <v>3.9112757805205975E-3</v>
      </c>
      <c r="K2959" s="357">
        <f>IF('PV Adoption'!G$5*(1/(1-'General Inputs'!$C$10))*$J2959*1000*$I2959 &lt;= ABS(($F2959-$E2959)*(1+$J31)^(K$490-$K$490)),'PV Adoption'!G$5*(1/(1-'General Inputs'!$C$10))*$J2959*1000*$I2959,ABS(($F2959-$E2959)*(1+$J31)^(K$490-$K$490)))</f>
        <v>0</v>
      </c>
      <c r="L2959" s="357">
        <f>IF('PV Adoption'!H$5*(1/(1-'General Inputs'!$C$10))*$J2959*1000*$I2959 &lt;= ABS(($F2959-$E2959)*(1+$J31)^(L$490-$K$490)),'PV Adoption'!H$5*(1/(1-'General Inputs'!$C$10))*$J2959*1000*$I2959,ABS(($F2959-$E2959)*(1+$J31)^(L$490-$K$490)))</f>
        <v>0</v>
      </c>
      <c r="M2959" s="357">
        <f>IF('PV Adoption'!I$5*(1/(1-'General Inputs'!$C$10))*$J2959*1000*$I2959 &lt;= ABS(($F2959-$E2959)*(1+$J31)^(M$490-$K$490)),'PV Adoption'!I$5*(1/(1-'General Inputs'!$C$10))*$J2959*1000*$I2959,ABS(($F2959-$E2959)*(1+$J31)^(M$490-$K$490)))</f>
        <v>0</v>
      </c>
      <c r="N2959" s="357">
        <f>IF('PV Adoption'!J$5*(1/(1-'General Inputs'!$C$10))*$J2959*1000*$I2959 &lt;= ABS(($F2959-$E2959)*(1+$J31)^(N$490-$K$490)),'PV Adoption'!J$5*(1/(1-'General Inputs'!$C$10))*$J2959*1000*$I2959,ABS(($F2959-$E2959)*(1+$J31)^(N$490-$K$490)))</f>
        <v>0</v>
      </c>
      <c r="O2959" s="357">
        <f>IF('PV Adoption'!K$5*(1/(1-'General Inputs'!$C$10))*$J2959*1000*$I2959 &lt;= ABS(($F2959-$E2959)*(1+$J31)^(O$490-$K$490)),'PV Adoption'!K$5*(1/(1-'General Inputs'!$C$10))*$J2959*1000*$I2959,ABS(($F2959-$E2959)*(1+$J31)^(O$490-$K$490)))</f>
        <v>0</v>
      </c>
      <c r="P2959" s="357">
        <f>IF('PV Adoption'!L$5*(1/(1-'General Inputs'!$C$10))*$J2959*1000*$I2959 &lt;= ABS(($F2959-$E2959)*(1+$J31)^(P$490-$K$490)),'PV Adoption'!L$5*(1/(1-'General Inputs'!$C$10))*$J2959*1000*$I2959,ABS(($F2959-$E2959)*(1+$J31)^(P$490-$K$490)))</f>
        <v>0</v>
      </c>
      <c r="Q2959" s="357">
        <f>IF('PV Adoption'!M$5*(1/(1-'General Inputs'!$C$10))*$J2959*1000*$I2959 &lt;= ABS(($F2959-$E2959)*(1+$J31)^(Q$490-$K$490)),'PV Adoption'!M$5*(1/(1-'General Inputs'!$C$10))*$J2959*1000*$I2959,ABS(($F2959-$E2959)*(1+$J31)^(Q$490-$K$490)))</f>
        <v>0</v>
      </c>
      <c r="R2959" s="357">
        <f>IF('PV Adoption'!N$5*(1/(1-'General Inputs'!$C$10))*$J2959*1000*$I2959 &lt;= ABS(($F2959-$E2959)*(1+$J31)^(R$490-$K$490)),'PV Adoption'!N$5*(1/(1-'General Inputs'!$C$10))*$J2959*1000*$I2959,ABS(($F2959-$E2959)*(1+$J31)^(R$490-$K$490)))</f>
        <v>0</v>
      </c>
      <c r="S2959" s="357">
        <f>IF('PV Adoption'!O$5*(1/(1-'General Inputs'!$C$10))*$J2959*1000*$I2959 &lt;= ABS(($F2959-$E2959)*(1+$J31)^(S$490-$K$490)),'PV Adoption'!O$5*(1/(1-'General Inputs'!$C$10))*$J2959*1000*$I2959,ABS(($F2959-$E2959)*(1+$J31)^(S$490-$K$490)))</f>
        <v>0</v>
      </c>
      <c r="T2959" s="357">
        <f>IF('PV Adoption'!P$5*(1/(1-'General Inputs'!$C$10))*$J2959*1000*$I2959 &lt;= ABS(($F2959-$E2959)*(1+$J31)^(T$490-$K$490)),'PV Adoption'!P$5*(1/(1-'General Inputs'!$C$10))*$J2959*1000*$I2959,ABS(($F2959-$E2959)*(1+$J31)^(T$490-$K$490)))</f>
        <v>0</v>
      </c>
      <c r="U2959" s="357">
        <f>IF('PV Adoption'!Q$5*(1/(1-'General Inputs'!$C$10))*$J2959*1000*$I2959 &lt;= ABS(($F2959-$E2959)*(1+$J31)^(U$490-$K$490)),'PV Adoption'!Q$5*(1/(1-'General Inputs'!$C$10))*$J2959*1000*$I2959,ABS(($F2959-$E2959)*(1+$J31)^(U$490-$K$490)))</f>
        <v>0</v>
      </c>
      <c r="V2959" s="357">
        <f>IF('PV Adoption'!R$5*(1/(1-'General Inputs'!$C$10))*$J2959*1000*$I2959 &lt;= ABS(($F2959-$E2959)*(1+$J31)^(V$490-$K$490)),'PV Adoption'!R$5*(1/(1-'General Inputs'!$C$10))*$J2959*1000*$I2959,ABS(($F2959-$E2959)*(1+$J31)^(V$490-$K$490)))</f>
        <v>0</v>
      </c>
      <c r="W2959" s="357">
        <f>IF('PV Adoption'!S$5*(1/(1-'General Inputs'!$C$10))*$J2959*1000*$I2959 &lt;= ABS(($F2959-$E2959)*(1+$J31)^(W$490-$K$490)),'PV Adoption'!S$5*(1/(1-'General Inputs'!$C$10))*$J2959*1000*$I2959,ABS(($F2959-$E2959)*(1+$J31)^(W$490-$K$490)))</f>
        <v>0</v>
      </c>
      <c r="X2959" s="357">
        <f>IF('PV Adoption'!T$5*(1/(1-'General Inputs'!$C$10))*$J2959*1000*$I2959 &lt;= ABS(($F2959-$E2959)*(1+$J31)^(X$490-$K$490)),'PV Adoption'!T$5*(1/(1-'General Inputs'!$C$10))*$J2959*1000*$I2959,ABS(($F2959-$E2959)*(1+$J31)^(X$490-$K$490)))</f>
        <v>0</v>
      </c>
      <c r="Y2959" s="357">
        <f>IF('PV Adoption'!U$5*(1/(1-'General Inputs'!$C$10))*$J2959*1000*$I2959 &lt;= ABS(($F2959-$E2959)*(1+$J31)^(Y$490-$K$490)),'PV Adoption'!U$5*(1/(1-'General Inputs'!$C$10))*$J2959*1000*$I2959,ABS(($F2959-$E2959)*(1+$J31)^(Y$490-$K$490)))</f>
        <v>0</v>
      </c>
      <c r="Z2959" s="357">
        <f>IF('PV Adoption'!V$5*(1/(1-'General Inputs'!$C$10))*$J2959*1000*$I2959 &lt;= ABS(($F2959-$E2959)*(1+$J31)^(Z$490-$K$490)),'PV Adoption'!V$5*(1/(1-'General Inputs'!$C$10))*$J2959*1000*$I2959,ABS(($F2959-$E2959)*(1+$J31)^(Z$490-$K$490)))</f>
        <v>0</v>
      </c>
      <c r="AA2959" s="357">
        <f>IF('PV Adoption'!W$5*(1/(1-'General Inputs'!$C$10))*$J2959*1000*$I2959 &lt;= ABS(($F2959-$E2959)*(1+$J31)^(AA$490-$K$490)),'PV Adoption'!W$5*(1/(1-'General Inputs'!$C$10))*$J2959*1000*$I2959,ABS(($F2959-$E2959)*(1+$J31)^(AA$490-$K$490)))</f>
        <v>0</v>
      </c>
      <c r="AB2959" s="357">
        <f>IF('PV Adoption'!X$5*(1/(1-'General Inputs'!$C$10))*$J2959*1000*$I2959 &lt;= ABS(($F2959-$E2959)*(1+$J31)^(AB$490-$K$490)),'PV Adoption'!X$5*(1/(1-'General Inputs'!$C$10))*$J2959*1000*$I2959,ABS(($F2959-$E2959)*(1+$J31)^(AB$490-$K$490)))</f>
        <v>0</v>
      </c>
      <c r="AC2959" s="357">
        <f>IF('PV Adoption'!Y$5*(1/(1-'General Inputs'!$C$10))*$J2959*1000*$I2959 &lt;= ABS(($F2959-$E2959)*(1+$J31)^(AC$490-$K$490)),'PV Adoption'!Y$5*(1/(1-'General Inputs'!$C$10))*$J2959*1000*$I2959,ABS(($F2959-$E2959)*(1+$J31)^(AC$490-$K$490)))</f>
        <v>0</v>
      </c>
      <c r="AD2959" s="357">
        <f>IF('PV Adoption'!Z$5*(1/(1-'General Inputs'!$C$10))*$J2959*1000*$I2959 &lt;= ABS(($F2959-$E2959)*(1+$J31)^(AD$490-$K$490)),'PV Adoption'!Z$5*(1/(1-'General Inputs'!$C$10))*$J2959*1000*$I2959,ABS(($F2959-$E2959)*(1+$J31)^(AD$490-$K$490)))</f>
        <v>0</v>
      </c>
      <c r="AE2959" s="357">
        <f>IF('PV Adoption'!AA$5*(1/(1-'General Inputs'!$C$10))*$J2959*1000*$I2959 &lt;= ABS(($F2959-$E2959)*(1+$J31)^(AE$490-$K$490)),'PV Adoption'!AA$5*(1/(1-'General Inputs'!$C$10))*$J2959*1000*$I2959,ABS(($F2959-$E2959)*(1+$J31)^(AE$490-$K$490)))</f>
        <v>0</v>
      </c>
      <c r="AF2959" s="357">
        <f>IF('PV Adoption'!AB$5*(1/(1-'General Inputs'!$C$10))*$J2959*1000*$I2959 &lt;= ABS(($F2959-$E2959)*(1+$J31)^(AF$490-$K$490)),'PV Adoption'!AB$5*(1/(1-'General Inputs'!$C$10))*$J2959*1000*$I2959,ABS(($F2959-$E2959)*(1+$J31)^(AF$490-$K$490)))</f>
        <v>0</v>
      </c>
      <c r="AG2959" s="357">
        <f>IF('PV Adoption'!AC$5*(1/(1-'General Inputs'!$C$10))*$J2959*1000*$I2959 &lt;= ABS(($F2959-$E2959)*(1+$J31)^(AG$490-$K$490)),'PV Adoption'!AC$5*(1/(1-'General Inputs'!$C$10))*$J2959*1000*$I2959,ABS(($F2959-$E2959)*(1+$J31)^(AG$490-$K$490)))</f>
        <v>0</v>
      </c>
      <c r="AH2959" s="357">
        <f>IF('PV Adoption'!AD$5*(1/(1-'General Inputs'!$C$10))*$J2959*1000*$I2959 &lt;= ABS(($F2959-$E2959)*(1+$J31)^(AH$490-$K$490)),'PV Adoption'!AD$5*(1/(1-'General Inputs'!$C$10))*$J2959*1000*$I2959,ABS(($F2959-$E2959)*(1+$J31)^(AH$490-$K$490)))</f>
        <v>0</v>
      </c>
      <c r="AI2959" s="357">
        <f>IF('PV Adoption'!AE$5*(1/(1-'General Inputs'!$C$10))*$J2959*1000*$I2959 &lt;= ABS(($F2959-$E2959)*(1+$J31)^(AI$490-$K$490)),'PV Adoption'!AE$5*(1/(1-'General Inputs'!$C$10))*$J2959*1000*$I2959,ABS(($F2959-$E2959)*(1+$J31)^(AI$490-$K$490)))</f>
        <v>0</v>
      </c>
      <c r="AJ2959" s="357">
        <f>IF('PV Adoption'!AF$5*(1/(1-'General Inputs'!$C$10))*$J2959*1000*$I2959 &lt;= ABS(($F2959-$E2959)*(1+$J31)^(AJ$490-$K$490)),'PV Adoption'!AF$5*(1/(1-'General Inputs'!$C$10))*$J2959*1000*$I2959,ABS(($F2959-$E2959)*(1+$J31)^(AJ$490-$K$490)))</f>
        <v>0</v>
      </c>
      <c r="AK2959" s="357">
        <v>774.51869908269327</v>
      </c>
      <c r="AL2959" s="357">
        <v>788.02676294505727</v>
      </c>
      <c r="AM2959" s="357">
        <v>802.33066432178487</v>
      </c>
    </row>
    <row r="2960" spans="1:39" x14ac:dyDescent="0.25">
      <c r="A2960" s="353" t="s">
        <v>230</v>
      </c>
      <c r="B2960" s="353" t="s">
        <v>479</v>
      </c>
      <c r="C2960" s="441">
        <f t="shared" ref="C2960:H2960" si="2408">C32</f>
        <v>20000</v>
      </c>
      <c r="D2960" s="441"/>
      <c r="E2960" s="441"/>
      <c r="F2960" s="441"/>
      <c r="G2960" s="441"/>
      <c r="H2960" s="441">
        <f t="shared" si="2408"/>
        <v>0</v>
      </c>
      <c r="I2960" s="470">
        <f>IFERROR(VLOOKUP(B2960,Coincidence!$B$2:$E$242,4,FALSE)*IF(G2960="Winter",'General Inputs'!$C$25,'General Inputs'!$C$24),IF(G2960="Winter",'General Inputs'!$C$25,'General Inputs'!$C$24))</f>
        <v>0.52140604400000001</v>
      </c>
      <c r="J2960" s="466">
        <f>'Nameplate by Substation'!H32</f>
        <v>6.1184246883908243E-3</v>
      </c>
      <c r="K2960" s="357">
        <f>IF('PV Adoption'!G$5*(1/(1-'General Inputs'!$C$10))*$J2960*1000*$I2960 &lt;= ABS(($F2960-$E2960)*(1+$J32)^(K$490-$K$490)),'PV Adoption'!G$5*(1/(1-'General Inputs'!$C$10))*$J2960*1000*$I2960,ABS(($F2960-$E2960)*(1+$J32)^(K$490-$K$490)))</f>
        <v>0</v>
      </c>
      <c r="L2960" s="357">
        <f>IF('PV Adoption'!H$5*(1/(1-'General Inputs'!$C$10))*$J2960*1000*$I2960 &lt;= ABS(($F2960-$E2960)*(1+$J32)^(L$490-$K$490)),'PV Adoption'!H$5*(1/(1-'General Inputs'!$C$10))*$J2960*1000*$I2960,ABS(($F2960-$E2960)*(1+$J32)^(L$490-$K$490)))</f>
        <v>0</v>
      </c>
      <c r="M2960" s="357">
        <f>IF('PV Adoption'!I$5*(1/(1-'General Inputs'!$C$10))*$J2960*1000*$I2960 &lt;= ABS(($F2960-$E2960)*(1+$J32)^(M$490-$K$490)),'PV Adoption'!I$5*(1/(1-'General Inputs'!$C$10))*$J2960*1000*$I2960,ABS(($F2960-$E2960)*(1+$J32)^(M$490-$K$490)))</f>
        <v>0</v>
      </c>
      <c r="N2960" s="357">
        <f>IF('PV Adoption'!J$5*(1/(1-'General Inputs'!$C$10))*$J2960*1000*$I2960 &lt;= ABS(($F2960-$E2960)*(1+$J32)^(N$490-$K$490)),'PV Adoption'!J$5*(1/(1-'General Inputs'!$C$10))*$J2960*1000*$I2960,ABS(($F2960-$E2960)*(1+$J32)^(N$490-$K$490)))</f>
        <v>0</v>
      </c>
      <c r="O2960" s="357">
        <f>IF('PV Adoption'!K$5*(1/(1-'General Inputs'!$C$10))*$J2960*1000*$I2960 &lt;= ABS(($F2960-$E2960)*(1+$J32)^(O$490-$K$490)),'PV Adoption'!K$5*(1/(1-'General Inputs'!$C$10))*$J2960*1000*$I2960,ABS(($F2960-$E2960)*(1+$J32)^(O$490-$K$490)))</f>
        <v>0</v>
      </c>
      <c r="P2960" s="357">
        <f>IF('PV Adoption'!L$5*(1/(1-'General Inputs'!$C$10))*$J2960*1000*$I2960 &lt;= ABS(($F2960-$E2960)*(1+$J32)^(P$490-$K$490)),'PV Adoption'!L$5*(1/(1-'General Inputs'!$C$10))*$J2960*1000*$I2960,ABS(($F2960-$E2960)*(1+$J32)^(P$490-$K$490)))</f>
        <v>0</v>
      </c>
      <c r="Q2960" s="357">
        <f>IF('PV Adoption'!M$5*(1/(1-'General Inputs'!$C$10))*$J2960*1000*$I2960 &lt;= ABS(($F2960-$E2960)*(1+$J32)^(Q$490-$K$490)),'PV Adoption'!M$5*(1/(1-'General Inputs'!$C$10))*$J2960*1000*$I2960,ABS(($F2960-$E2960)*(1+$J32)^(Q$490-$K$490)))</f>
        <v>0</v>
      </c>
      <c r="R2960" s="357">
        <f>IF('PV Adoption'!N$5*(1/(1-'General Inputs'!$C$10))*$J2960*1000*$I2960 &lt;= ABS(($F2960-$E2960)*(1+$J32)^(R$490-$K$490)),'PV Adoption'!N$5*(1/(1-'General Inputs'!$C$10))*$J2960*1000*$I2960,ABS(($F2960-$E2960)*(1+$J32)^(R$490-$K$490)))</f>
        <v>0</v>
      </c>
      <c r="S2960" s="357">
        <f>IF('PV Adoption'!O$5*(1/(1-'General Inputs'!$C$10))*$J2960*1000*$I2960 &lt;= ABS(($F2960-$E2960)*(1+$J32)^(S$490-$K$490)),'PV Adoption'!O$5*(1/(1-'General Inputs'!$C$10))*$J2960*1000*$I2960,ABS(($F2960-$E2960)*(1+$J32)^(S$490-$K$490)))</f>
        <v>0</v>
      </c>
      <c r="T2960" s="357">
        <f>IF('PV Adoption'!P$5*(1/(1-'General Inputs'!$C$10))*$J2960*1000*$I2960 &lt;= ABS(($F2960-$E2960)*(1+$J32)^(T$490-$K$490)),'PV Adoption'!P$5*(1/(1-'General Inputs'!$C$10))*$J2960*1000*$I2960,ABS(($F2960-$E2960)*(1+$J32)^(T$490-$K$490)))</f>
        <v>0</v>
      </c>
      <c r="U2960" s="357">
        <f>IF('PV Adoption'!Q$5*(1/(1-'General Inputs'!$C$10))*$J2960*1000*$I2960 &lt;= ABS(($F2960-$E2960)*(1+$J32)^(U$490-$K$490)),'PV Adoption'!Q$5*(1/(1-'General Inputs'!$C$10))*$J2960*1000*$I2960,ABS(($F2960-$E2960)*(1+$J32)^(U$490-$K$490)))</f>
        <v>0</v>
      </c>
      <c r="V2960" s="357">
        <f>IF('PV Adoption'!R$5*(1/(1-'General Inputs'!$C$10))*$J2960*1000*$I2960 &lt;= ABS(($F2960-$E2960)*(1+$J32)^(V$490-$K$490)),'PV Adoption'!R$5*(1/(1-'General Inputs'!$C$10))*$J2960*1000*$I2960,ABS(($F2960-$E2960)*(1+$J32)^(V$490-$K$490)))</f>
        <v>0</v>
      </c>
      <c r="W2960" s="357">
        <f>IF('PV Adoption'!S$5*(1/(1-'General Inputs'!$C$10))*$J2960*1000*$I2960 &lt;= ABS(($F2960-$E2960)*(1+$J32)^(W$490-$K$490)),'PV Adoption'!S$5*(1/(1-'General Inputs'!$C$10))*$J2960*1000*$I2960,ABS(($F2960-$E2960)*(1+$J32)^(W$490-$K$490)))</f>
        <v>0</v>
      </c>
      <c r="X2960" s="357">
        <f>IF('PV Adoption'!T$5*(1/(1-'General Inputs'!$C$10))*$J2960*1000*$I2960 &lt;= ABS(($F2960-$E2960)*(1+$J32)^(X$490-$K$490)),'PV Adoption'!T$5*(1/(1-'General Inputs'!$C$10))*$J2960*1000*$I2960,ABS(($F2960-$E2960)*(1+$J32)^(X$490-$K$490)))</f>
        <v>0</v>
      </c>
      <c r="Y2960" s="357">
        <f>IF('PV Adoption'!U$5*(1/(1-'General Inputs'!$C$10))*$J2960*1000*$I2960 &lt;= ABS(($F2960-$E2960)*(1+$J32)^(Y$490-$K$490)),'PV Adoption'!U$5*(1/(1-'General Inputs'!$C$10))*$J2960*1000*$I2960,ABS(($F2960-$E2960)*(1+$J32)^(Y$490-$K$490)))</f>
        <v>0</v>
      </c>
      <c r="Z2960" s="357">
        <f>IF('PV Adoption'!V$5*(1/(1-'General Inputs'!$C$10))*$J2960*1000*$I2960 &lt;= ABS(($F2960-$E2960)*(1+$J32)^(Z$490-$K$490)),'PV Adoption'!V$5*(1/(1-'General Inputs'!$C$10))*$J2960*1000*$I2960,ABS(($F2960-$E2960)*(1+$J32)^(Z$490-$K$490)))</f>
        <v>0</v>
      </c>
      <c r="AA2960" s="357">
        <f>IF('PV Adoption'!W$5*(1/(1-'General Inputs'!$C$10))*$J2960*1000*$I2960 &lt;= ABS(($F2960-$E2960)*(1+$J32)^(AA$490-$K$490)),'PV Adoption'!W$5*(1/(1-'General Inputs'!$C$10))*$J2960*1000*$I2960,ABS(($F2960-$E2960)*(1+$J32)^(AA$490-$K$490)))</f>
        <v>0</v>
      </c>
      <c r="AB2960" s="357">
        <f>IF('PV Adoption'!X$5*(1/(1-'General Inputs'!$C$10))*$J2960*1000*$I2960 &lt;= ABS(($F2960-$E2960)*(1+$J32)^(AB$490-$K$490)),'PV Adoption'!X$5*(1/(1-'General Inputs'!$C$10))*$J2960*1000*$I2960,ABS(($F2960-$E2960)*(1+$J32)^(AB$490-$K$490)))</f>
        <v>0</v>
      </c>
      <c r="AC2960" s="357">
        <f>IF('PV Adoption'!Y$5*(1/(1-'General Inputs'!$C$10))*$J2960*1000*$I2960 &lt;= ABS(($F2960-$E2960)*(1+$J32)^(AC$490-$K$490)),'PV Adoption'!Y$5*(1/(1-'General Inputs'!$C$10))*$J2960*1000*$I2960,ABS(($F2960-$E2960)*(1+$J32)^(AC$490-$K$490)))</f>
        <v>0</v>
      </c>
      <c r="AD2960" s="357">
        <f>IF('PV Adoption'!Z$5*(1/(1-'General Inputs'!$C$10))*$J2960*1000*$I2960 &lt;= ABS(($F2960-$E2960)*(1+$J32)^(AD$490-$K$490)),'PV Adoption'!Z$5*(1/(1-'General Inputs'!$C$10))*$J2960*1000*$I2960,ABS(($F2960-$E2960)*(1+$J32)^(AD$490-$K$490)))</f>
        <v>0</v>
      </c>
      <c r="AE2960" s="357">
        <f>IF('PV Adoption'!AA$5*(1/(1-'General Inputs'!$C$10))*$J2960*1000*$I2960 &lt;= ABS(($F2960-$E2960)*(1+$J32)^(AE$490-$K$490)),'PV Adoption'!AA$5*(1/(1-'General Inputs'!$C$10))*$J2960*1000*$I2960,ABS(($F2960-$E2960)*(1+$J32)^(AE$490-$K$490)))</f>
        <v>0</v>
      </c>
      <c r="AF2960" s="357">
        <f>IF('PV Adoption'!AB$5*(1/(1-'General Inputs'!$C$10))*$J2960*1000*$I2960 &lt;= ABS(($F2960-$E2960)*(1+$J32)^(AF$490-$K$490)),'PV Adoption'!AB$5*(1/(1-'General Inputs'!$C$10))*$J2960*1000*$I2960,ABS(($F2960-$E2960)*(1+$J32)^(AF$490-$K$490)))</f>
        <v>0</v>
      </c>
      <c r="AG2960" s="357">
        <f>IF('PV Adoption'!AC$5*(1/(1-'General Inputs'!$C$10))*$J2960*1000*$I2960 &lt;= ABS(($F2960-$E2960)*(1+$J32)^(AG$490-$K$490)),'PV Adoption'!AC$5*(1/(1-'General Inputs'!$C$10))*$J2960*1000*$I2960,ABS(($F2960-$E2960)*(1+$J32)^(AG$490-$K$490)))</f>
        <v>0</v>
      </c>
      <c r="AH2960" s="357">
        <f>IF('PV Adoption'!AD$5*(1/(1-'General Inputs'!$C$10))*$J2960*1000*$I2960 &lt;= ABS(($F2960-$E2960)*(1+$J32)^(AH$490-$K$490)),'PV Adoption'!AD$5*(1/(1-'General Inputs'!$C$10))*$J2960*1000*$I2960,ABS(($F2960-$E2960)*(1+$J32)^(AH$490-$K$490)))</f>
        <v>0</v>
      </c>
      <c r="AI2960" s="357">
        <f>IF('PV Adoption'!AE$5*(1/(1-'General Inputs'!$C$10))*$J2960*1000*$I2960 &lt;= ABS(($F2960-$E2960)*(1+$J32)^(AI$490-$K$490)),'PV Adoption'!AE$5*(1/(1-'General Inputs'!$C$10))*$J2960*1000*$I2960,ABS(($F2960-$E2960)*(1+$J32)^(AI$490-$K$490)))</f>
        <v>0</v>
      </c>
      <c r="AJ2960" s="357">
        <f>IF('PV Adoption'!AF$5*(1/(1-'General Inputs'!$C$10))*$J2960*1000*$I2960 &lt;= ABS(($F2960-$E2960)*(1+$J32)^(AJ$490-$K$490)),'PV Adoption'!AF$5*(1/(1-'General Inputs'!$C$10))*$J2960*1000*$I2960,ABS(($F2960-$E2960)*(1+$J32)^(AJ$490-$K$490)))</f>
        <v>0</v>
      </c>
      <c r="AK2960" s="357">
        <v>0</v>
      </c>
      <c r="AL2960" s="357">
        <v>0</v>
      </c>
      <c r="AM2960" s="357">
        <v>0</v>
      </c>
    </row>
    <row r="2961" spans="1:39" x14ac:dyDescent="0.25">
      <c r="A2961" s="353" t="s">
        <v>230</v>
      </c>
      <c r="B2961" s="353" t="s">
        <v>422</v>
      </c>
      <c r="C2961" s="441">
        <f t="shared" ref="C2961:H2961" si="2409">C33</f>
        <v>20000</v>
      </c>
      <c r="D2961" s="441"/>
      <c r="E2961" s="441"/>
      <c r="F2961" s="441"/>
      <c r="G2961" s="441"/>
      <c r="H2961" s="441">
        <f t="shared" si="2409"/>
        <v>0</v>
      </c>
      <c r="I2961" s="470">
        <f>IFERROR(VLOOKUP(B2961,Coincidence!$B$2:$E$242,4,FALSE)*IF(G2961="Winter",'General Inputs'!$C$25,'General Inputs'!$C$24),IF(G2961="Winter",'General Inputs'!$C$25,'General Inputs'!$C$24))</f>
        <v>0.52140604400000001</v>
      </c>
      <c r="J2961" s="466">
        <f>'Nameplate by Substation'!H33</f>
        <v>5.7126535799801419E-3</v>
      </c>
      <c r="K2961" s="357">
        <f>IF('PV Adoption'!G$5*(1/(1-'General Inputs'!$C$10))*$J2961*1000*$I2961 &lt;= ABS(($F2961-$E2961)*(1+$J33)^(K$490-$K$490)),'PV Adoption'!G$5*(1/(1-'General Inputs'!$C$10))*$J2961*1000*$I2961,ABS(($F2961-$E2961)*(1+$J33)^(K$490-$K$490)))</f>
        <v>0</v>
      </c>
      <c r="L2961" s="357">
        <f>IF('PV Adoption'!H$5*(1/(1-'General Inputs'!$C$10))*$J2961*1000*$I2961 &lt;= ABS(($F2961-$E2961)*(1+$J33)^(L$490-$K$490)),'PV Adoption'!H$5*(1/(1-'General Inputs'!$C$10))*$J2961*1000*$I2961,ABS(($F2961-$E2961)*(1+$J33)^(L$490-$K$490)))</f>
        <v>0</v>
      </c>
      <c r="M2961" s="357">
        <f>IF('PV Adoption'!I$5*(1/(1-'General Inputs'!$C$10))*$J2961*1000*$I2961 &lt;= ABS(($F2961-$E2961)*(1+$J33)^(M$490-$K$490)),'PV Adoption'!I$5*(1/(1-'General Inputs'!$C$10))*$J2961*1000*$I2961,ABS(($F2961-$E2961)*(1+$J33)^(M$490-$K$490)))</f>
        <v>0</v>
      </c>
      <c r="N2961" s="357">
        <f>IF('PV Adoption'!J$5*(1/(1-'General Inputs'!$C$10))*$J2961*1000*$I2961 &lt;= ABS(($F2961-$E2961)*(1+$J33)^(N$490-$K$490)),'PV Adoption'!J$5*(1/(1-'General Inputs'!$C$10))*$J2961*1000*$I2961,ABS(($F2961-$E2961)*(1+$J33)^(N$490-$K$490)))</f>
        <v>0</v>
      </c>
      <c r="O2961" s="357">
        <f>IF('PV Adoption'!K$5*(1/(1-'General Inputs'!$C$10))*$J2961*1000*$I2961 &lt;= ABS(($F2961-$E2961)*(1+$J33)^(O$490-$K$490)),'PV Adoption'!K$5*(1/(1-'General Inputs'!$C$10))*$J2961*1000*$I2961,ABS(($F2961-$E2961)*(1+$J33)^(O$490-$K$490)))</f>
        <v>0</v>
      </c>
      <c r="P2961" s="357">
        <f>IF('PV Adoption'!L$5*(1/(1-'General Inputs'!$C$10))*$J2961*1000*$I2961 &lt;= ABS(($F2961-$E2961)*(1+$J33)^(P$490-$K$490)),'PV Adoption'!L$5*(1/(1-'General Inputs'!$C$10))*$J2961*1000*$I2961,ABS(($F2961-$E2961)*(1+$J33)^(P$490-$K$490)))</f>
        <v>0</v>
      </c>
      <c r="Q2961" s="357">
        <f>IF('PV Adoption'!M$5*(1/(1-'General Inputs'!$C$10))*$J2961*1000*$I2961 &lt;= ABS(($F2961-$E2961)*(1+$J33)^(Q$490-$K$490)),'PV Adoption'!M$5*(1/(1-'General Inputs'!$C$10))*$J2961*1000*$I2961,ABS(($F2961-$E2961)*(1+$J33)^(Q$490-$K$490)))</f>
        <v>0</v>
      </c>
      <c r="R2961" s="357">
        <f>IF('PV Adoption'!N$5*(1/(1-'General Inputs'!$C$10))*$J2961*1000*$I2961 &lt;= ABS(($F2961-$E2961)*(1+$J33)^(R$490-$K$490)),'PV Adoption'!N$5*(1/(1-'General Inputs'!$C$10))*$J2961*1000*$I2961,ABS(($F2961-$E2961)*(1+$J33)^(R$490-$K$490)))</f>
        <v>0</v>
      </c>
      <c r="S2961" s="357">
        <f>IF('PV Adoption'!O$5*(1/(1-'General Inputs'!$C$10))*$J2961*1000*$I2961 &lt;= ABS(($F2961-$E2961)*(1+$J33)^(S$490-$K$490)),'PV Adoption'!O$5*(1/(1-'General Inputs'!$C$10))*$J2961*1000*$I2961,ABS(($F2961-$E2961)*(1+$J33)^(S$490-$K$490)))</f>
        <v>0</v>
      </c>
      <c r="T2961" s="357">
        <f>IF('PV Adoption'!P$5*(1/(1-'General Inputs'!$C$10))*$J2961*1000*$I2961 &lt;= ABS(($F2961-$E2961)*(1+$J33)^(T$490-$K$490)),'PV Adoption'!P$5*(1/(1-'General Inputs'!$C$10))*$J2961*1000*$I2961,ABS(($F2961-$E2961)*(1+$J33)^(T$490-$K$490)))</f>
        <v>0</v>
      </c>
      <c r="U2961" s="357">
        <f>IF('PV Adoption'!Q$5*(1/(1-'General Inputs'!$C$10))*$J2961*1000*$I2961 &lt;= ABS(($F2961-$E2961)*(1+$J33)^(U$490-$K$490)),'PV Adoption'!Q$5*(1/(1-'General Inputs'!$C$10))*$J2961*1000*$I2961,ABS(($F2961-$E2961)*(1+$J33)^(U$490-$K$490)))</f>
        <v>0</v>
      </c>
      <c r="V2961" s="357">
        <f>IF('PV Adoption'!R$5*(1/(1-'General Inputs'!$C$10))*$J2961*1000*$I2961 &lt;= ABS(($F2961-$E2961)*(1+$J33)^(V$490-$K$490)),'PV Adoption'!R$5*(1/(1-'General Inputs'!$C$10))*$J2961*1000*$I2961,ABS(($F2961-$E2961)*(1+$J33)^(V$490-$K$490)))</f>
        <v>0</v>
      </c>
      <c r="W2961" s="357">
        <f>IF('PV Adoption'!S$5*(1/(1-'General Inputs'!$C$10))*$J2961*1000*$I2961 &lt;= ABS(($F2961-$E2961)*(1+$J33)^(W$490-$K$490)),'PV Adoption'!S$5*(1/(1-'General Inputs'!$C$10))*$J2961*1000*$I2961,ABS(($F2961-$E2961)*(1+$J33)^(W$490-$K$490)))</f>
        <v>0</v>
      </c>
      <c r="X2961" s="357">
        <f>IF('PV Adoption'!T$5*(1/(1-'General Inputs'!$C$10))*$J2961*1000*$I2961 &lt;= ABS(($F2961-$E2961)*(1+$J33)^(X$490-$K$490)),'PV Adoption'!T$5*(1/(1-'General Inputs'!$C$10))*$J2961*1000*$I2961,ABS(($F2961-$E2961)*(1+$J33)^(X$490-$K$490)))</f>
        <v>0</v>
      </c>
      <c r="Y2961" s="357">
        <f>IF('PV Adoption'!U$5*(1/(1-'General Inputs'!$C$10))*$J2961*1000*$I2961 &lt;= ABS(($F2961-$E2961)*(1+$J33)^(Y$490-$K$490)),'PV Adoption'!U$5*(1/(1-'General Inputs'!$C$10))*$J2961*1000*$I2961,ABS(($F2961-$E2961)*(1+$J33)^(Y$490-$K$490)))</f>
        <v>0</v>
      </c>
      <c r="Z2961" s="357">
        <f>IF('PV Adoption'!V$5*(1/(1-'General Inputs'!$C$10))*$J2961*1000*$I2961 &lt;= ABS(($F2961-$E2961)*(1+$J33)^(Z$490-$K$490)),'PV Adoption'!V$5*(1/(1-'General Inputs'!$C$10))*$J2961*1000*$I2961,ABS(($F2961-$E2961)*(1+$J33)^(Z$490-$K$490)))</f>
        <v>0</v>
      </c>
      <c r="AA2961" s="357">
        <f>IF('PV Adoption'!W$5*(1/(1-'General Inputs'!$C$10))*$J2961*1000*$I2961 &lt;= ABS(($F2961-$E2961)*(1+$J33)^(AA$490-$K$490)),'PV Adoption'!W$5*(1/(1-'General Inputs'!$C$10))*$J2961*1000*$I2961,ABS(($F2961-$E2961)*(1+$J33)^(AA$490-$K$490)))</f>
        <v>0</v>
      </c>
      <c r="AB2961" s="357">
        <f>IF('PV Adoption'!X$5*(1/(1-'General Inputs'!$C$10))*$J2961*1000*$I2961 &lt;= ABS(($F2961-$E2961)*(1+$J33)^(AB$490-$K$490)),'PV Adoption'!X$5*(1/(1-'General Inputs'!$C$10))*$J2961*1000*$I2961,ABS(($F2961-$E2961)*(1+$J33)^(AB$490-$K$490)))</f>
        <v>0</v>
      </c>
      <c r="AC2961" s="357">
        <f>IF('PV Adoption'!Y$5*(1/(1-'General Inputs'!$C$10))*$J2961*1000*$I2961 &lt;= ABS(($F2961-$E2961)*(1+$J33)^(AC$490-$K$490)),'PV Adoption'!Y$5*(1/(1-'General Inputs'!$C$10))*$J2961*1000*$I2961,ABS(($F2961-$E2961)*(1+$J33)^(AC$490-$K$490)))</f>
        <v>0</v>
      </c>
      <c r="AD2961" s="357">
        <f>IF('PV Adoption'!Z$5*(1/(1-'General Inputs'!$C$10))*$J2961*1000*$I2961 &lt;= ABS(($F2961-$E2961)*(1+$J33)^(AD$490-$K$490)),'PV Adoption'!Z$5*(1/(1-'General Inputs'!$C$10))*$J2961*1000*$I2961,ABS(($F2961-$E2961)*(1+$J33)^(AD$490-$K$490)))</f>
        <v>0</v>
      </c>
      <c r="AE2961" s="357">
        <f>IF('PV Adoption'!AA$5*(1/(1-'General Inputs'!$C$10))*$J2961*1000*$I2961 &lt;= ABS(($F2961-$E2961)*(1+$J33)^(AE$490-$K$490)),'PV Adoption'!AA$5*(1/(1-'General Inputs'!$C$10))*$J2961*1000*$I2961,ABS(($F2961-$E2961)*(1+$J33)^(AE$490-$K$490)))</f>
        <v>0</v>
      </c>
      <c r="AF2961" s="357">
        <f>IF('PV Adoption'!AB$5*(1/(1-'General Inputs'!$C$10))*$J2961*1000*$I2961 &lt;= ABS(($F2961-$E2961)*(1+$J33)^(AF$490-$K$490)),'PV Adoption'!AB$5*(1/(1-'General Inputs'!$C$10))*$J2961*1000*$I2961,ABS(($F2961-$E2961)*(1+$J33)^(AF$490-$K$490)))</f>
        <v>0</v>
      </c>
      <c r="AG2961" s="357">
        <f>IF('PV Adoption'!AC$5*(1/(1-'General Inputs'!$C$10))*$J2961*1000*$I2961 &lt;= ABS(($F2961-$E2961)*(1+$J33)^(AG$490-$K$490)),'PV Adoption'!AC$5*(1/(1-'General Inputs'!$C$10))*$J2961*1000*$I2961,ABS(($F2961-$E2961)*(1+$J33)^(AG$490-$K$490)))</f>
        <v>0</v>
      </c>
      <c r="AH2961" s="357">
        <f>IF('PV Adoption'!AD$5*(1/(1-'General Inputs'!$C$10))*$J2961*1000*$I2961 &lt;= ABS(($F2961-$E2961)*(1+$J33)^(AH$490-$K$490)),'PV Adoption'!AD$5*(1/(1-'General Inputs'!$C$10))*$J2961*1000*$I2961,ABS(($F2961-$E2961)*(1+$J33)^(AH$490-$K$490)))</f>
        <v>0</v>
      </c>
      <c r="AI2961" s="357">
        <f>IF('PV Adoption'!AE$5*(1/(1-'General Inputs'!$C$10))*$J2961*1000*$I2961 &lt;= ABS(($F2961-$E2961)*(1+$J33)^(AI$490-$K$490)),'PV Adoption'!AE$5*(1/(1-'General Inputs'!$C$10))*$J2961*1000*$I2961,ABS(($F2961-$E2961)*(1+$J33)^(AI$490-$K$490)))</f>
        <v>0</v>
      </c>
      <c r="AJ2961" s="357">
        <f>IF('PV Adoption'!AF$5*(1/(1-'General Inputs'!$C$10))*$J2961*1000*$I2961 &lt;= ABS(($F2961-$E2961)*(1+$J33)^(AJ$490-$K$490)),'PV Adoption'!AF$5*(1/(1-'General Inputs'!$C$10))*$J2961*1000*$I2961,ABS(($F2961-$E2961)*(1+$J33)^(AJ$490-$K$490)))</f>
        <v>0</v>
      </c>
      <c r="AK2961" s="357">
        <v>0</v>
      </c>
      <c r="AL2961" s="357">
        <v>0</v>
      </c>
      <c r="AM2961" s="357">
        <v>0</v>
      </c>
    </row>
    <row r="2962" spans="1:39" x14ac:dyDescent="0.25">
      <c r="A2962" s="353" t="s">
        <v>231</v>
      </c>
      <c r="B2962" s="353" t="s">
        <v>464</v>
      </c>
      <c r="C2962" s="441">
        <f t="shared" ref="C2962:H2962" si="2410">C34</f>
        <v>25000</v>
      </c>
      <c r="D2962" s="441"/>
      <c r="E2962" s="441"/>
      <c r="F2962" s="441"/>
      <c r="G2962" s="441"/>
      <c r="H2962" s="441">
        <f t="shared" si="2410"/>
        <v>0</v>
      </c>
      <c r="I2962" s="470">
        <f>IFERROR(VLOOKUP(B2962,Coincidence!$B$2:$E$242,4,FALSE)*IF(G2962="Winter",'General Inputs'!$C$25,'General Inputs'!$C$24),IF(G2962="Winter",'General Inputs'!$C$25,'General Inputs'!$C$24))</f>
        <v>0.52140604400000001</v>
      </c>
      <c r="J2962" s="466">
        <f>'Nameplate by Substation'!H34</f>
        <v>3.1690898764328269E-3</v>
      </c>
      <c r="K2962" s="357">
        <f>IF('PV Adoption'!G$5*(1/(1-'General Inputs'!$C$10))*$J2962*1000*$I2962 &lt;= ABS(($F2962-$E2962)*(1+$J34)^(K$490-$K$490)),'PV Adoption'!G$5*(1/(1-'General Inputs'!$C$10))*$J2962*1000*$I2962,ABS(($F2962-$E2962)*(1+$J34)^(K$490-$K$490)))</f>
        <v>0</v>
      </c>
      <c r="L2962" s="357">
        <f>IF('PV Adoption'!H$5*(1/(1-'General Inputs'!$C$10))*$J2962*1000*$I2962 &lt;= ABS(($F2962-$E2962)*(1+$J34)^(L$490-$K$490)),'PV Adoption'!H$5*(1/(1-'General Inputs'!$C$10))*$J2962*1000*$I2962,ABS(($F2962-$E2962)*(1+$J34)^(L$490-$K$490)))</f>
        <v>0</v>
      </c>
      <c r="M2962" s="357">
        <f>IF('PV Adoption'!I$5*(1/(1-'General Inputs'!$C$10))*$J2962*1000*$I2962 &lt;= ABS(($F2962-$E2962)*(1+$J34)^(M$490-$K$490)),'PV Adoption'!I$5*(1/(1-'General Inputs'!$C$10))*$J2962*1000*$I2962,ABS(($F2962-$E2962)*(1+$J34)^(M$490-$K$490)))</f>
        <v>0</v>
      </c>
      <c r="N2962" s="357">
        <f>IF('PV Adoption'!J$5*(1/(1-'General Inputs'!$C$10))*$J2962*1000*$I2962 &lt;= ABS(($F2962-$E2962)*(1+$J34)^(N$490-$K$490)),'PV Adoption'!J$5*(1/(1-'General Inputs'!$C$10))*$J2962*1000*$I2962,ABS(($F2962-$E2962)*(1+$J34)^(N$490-$K$490)))</f>
        <v>0</v>
      </c>
      <c r="O2962" s="357">
        <f>IF('PV Adoption'!K$5*(1/(1-'General Inputs'!$C$10))*$J2962*1000*$I2962 &lt;= ABS(($F2962-$E2962)*(1+$J34)^(O$490-$K$490)),'PV Adoption'!K$5*(1/(1-'General Inputs'!$C$10))*$J2962*1000*$I2962,ABS(($F2962-$E2962)*(1+$J34)^(O$490-$K$490)))</f>
        <v>0</v>
      </c>
      <c r="P2962" s="357">
        <f>IF('PV Adoption'!L$5*(1/(1-'General Inputs'!$C$10))*$J2962*1000*$I2962 &lt;= ABS(($F2962-$E2962)*(1+$J34)^(P$490-$K$490)),'PV Adoption'!L$5*(1/(1-'General Inputs'!$C$10))*$J2962*1000*$I2962,ABS(($F2962-$E2962)*(1+$J34)^(P$490-$K$490)))</f>
        <v>0</v>
      </c>
      <c r="Q2962" s="357">
        <f>IF('PV Adoption'!M$5*(1/(1-'General Inputs'!$C$10))*$J2962*1000*$I2962 &lt;= ABS(($F2962-$E2962)*(1+$J34)^(Q$490-$K$490)),'PV Adoption'!M$5*(1/(1-'General Inputs'!$C$10))*$J2962*1000*$I2962,ABS(($F2962-$E2962)*(1+$J34)^(Q$490-$K$490)))</f>
        <v>0</v>
      </c>
      <c r="R2962" s="357">
        <f>IF('PV Adoption'!N$5*(1/(1-'General Inputs'!$C$10))*$J2962*1000*$I2962 &lt;= ABS(($F2962-$E2962)*(1+$J34)^(R$490-$K$490)),'PV Adoption'!N$5*(1/(1-'General Inputs'!$C$10))*$J2962*1000*$I2962,ABS(($F2962-$E2962)*(1+$J34)^(R$490-$K$490)))</f>
        <v>0</v>
      </c>
      <c r="S2962" s="357">
        <f>IF('PV Adoption'!O$5*(1/(1-'General Inputs'!$C$10))*$J2962*1000*$I2962 &lt;= ABS(($F2962-$E2962)*(1+$J34)^(S$490-$K$490)),'PV Adoption'!O$5*(1/(1-'General Inputs'!$C$10))*$J2962*1000*$I2962,ABS(($F2962-$E2962)*(1+$J34)^(S$490-$K$490)))</f>
        <v>0</v>
      </c>
      <c r="T2962" s="357">
        <f>IF('PV Adoption'!P$5*(1/(1-'General Inputs'!$C$10))*$J2962*1000*$I2962 &lt;= ABS(($F2962-$E2962)*(1+$J34)^(T$490-$K$490)),'PV Adoption'!P$5*(1/(1-'General Inputs'!$C$10))*$J2962*1000*$I2962,ABS(($F2962-$E2962)*(1+$J34)^(T$490-$K$490)))</f>
        <v>0</v>
      </c>
      <c r="U2962" s="357">
        <f>IF('PV Adoption'!Q$5*(1/(1-'General Inputs'!$C$10))*$J2962*1000*$I2962 &lt;= ABS(($F2962-$E2962)*(1+$J34)^(U$490-$K$490)),'PV Adoption'!Q$5*(1/(1-'General Inputs'!$C$10))*$J2962*1000*$I2962,ABS(($F2962-$E2962)*(1+$J34)^(U$490-$K$490)))</f>
        <v>0</v>
      </c>
      <c r="V2962" s="357">
        <f>IF('PV Adoption'!R$5*(1/(1-'General Inputs'!$C$10))*$J2962*1000*$I2962 &lt;= ABS(($F2962-$E2962)*(1+$J34)^(V$490-$K$490)),'PV Adoption'!R$5*(1/(1-'General Inputs'!$C$10))*$J2962*1000*$I2962,ABS(($F2962-$E2962)*(1+$J34)^(V$490-$K$490)))</f>
        <v>0</v>
      </c>
      <c r="W2962" s="357">
        <f>IF('PV Adoption'!S$5*(1/(1-'General Inputs'!$C$10))*$J2962*1000*$I2962 &lt;= ABS(($F2962-$E2962)*(1+$J34)^(W$490-$K$490)),'PV Adoption'!S$5*(1/(1-'General Inputs'!$C$10))*$J2962*1000*$I2962,ABS(($F2962-$E2962)*(1+$J34)^(W$490-$K$490)))</f>
        <v>0</v>
      </c>
      <c r="X2962" s="357">
        <f>IF('PV Adoption'!T$5*(1/(1-'General Inputs'!$C$10))*$J2962*1000*$I2962 &lt;= ABS(($F2962-$E2962)*(1+$J34)^(X$490-$K$490)),'PV Adoption'!T$5*(1/(1-'General Inputs'!$C$10))*$J2962*1000*$I2962,ABS(($F2962-$E2962)*(1+$J34)^(X$490-$K$490)))</f>
        <v>0</v>
      </c>
      <c r="Y2962" s="357">
        <f>IF('PV Adoption'!U$5*(1/(1-'General Inputs'!$C$10))*$J2962*1000*$I2962 &lt;= ABS(($F2962-$E2962)*(1+$J34)^(Y$490-$K$490)),'PV Adoption'!U$5*(1/(1-'General Inputs'!$C$10))*$J2962*1000*$I2962,ABS(($F2962-$E2962)*(1+$J34)^(Y$490-$K$490)))</f>
        <v>0</v>
      </c>
      <c r="Z2962" s="357">
        <f>IF('PV Adoption'!V$5*(1/(1-'General Inputs'!$C$10))*$J2962*1000*$I2962 &lt;= ABS(($F2962-$E2962)*(1+$J34)^(Z$490-$K$490)),'PV Adoption'!V$5*(1/(1-'General Inputs'!$C$10))*$J2962*1000*$I2962,ABS(($F2962-$E2962)*(1+$J34)^(Z$490-$K$490)))</f>
        <v>0</v>
      </c>
      <c r="AA2962" s="357">
        <f>IF('PV Adoption'!W$5*(1/(1-'General Inputs'!$C$10))*$J2962*1000*$I2962 &lt;= ABS(($F2962-$E2962)*(1+$J34)^(AA$490-$K$490)),'PV Adoption'!W$5*(1/(1-'General Inputs'!$C$10))*$J2962*1000*$I2962,ABS(($F2962-$E2962)*(1+$J34)^(AA$490-$K$490)))</f>
        <v>0</v>
      </c>
      <c r="AB2962" s="357">
        <f>IF('PV Adoption'!X$5*(1/(1-'General Inputs'!$C$10))*$J2962*1000*$I2962 &lt;= ABS(($F2962-$E2962)*(1+$J34)^(AB$490-$K$490)),'PV Adoption'!X$5*(1/(1-'General Inputs'!$C$10))*$J2962*1000*$I2962,ABS(($F2962-$E2962)*(1+$J34)^(AB$490-$K$490)))</f>
        <v>0</v>
      </c>
      <c r="AC2962" s="357">
        <f>IF('PV Adoption'!Y$5*(1/(1-'General Inputs'!$C$10))*$J2962*1000*$I2962 &lt;= ABS(($F2962-$E2962)*(1+$J34)^(AC$490-$K$490)),'PV Adoption'!Y$5*(1/(1-'General Inputs'!$C$10))*$J2962*1000*$I2962,ABS(($F2962-$E2962)*(1+$J34)^(AC$490-$K$490)))</f>
        <v>0</v>
      </c>
      <c r="AD2962" s="357">
        <f>IF('PV Adoption'!Z$5*(1/(1-'General Inputs'!$C$10))*$J2962*1000*$I2962 &lt;= ABS(($F2962-$E2962)*(1+$J34)^(AD$490-$K$490)),'PV Adoption'!Z$5*(1/(1-'General Inputs'!$C$10))*$J2962*1000*$I2962,ABS(($F2962-$E2962)*(1+$J34)^(AD$490-$K$490)))</f>
        <v>0</v>
      </c>
      <c r="AE2962" s="357">
        <f>IF('PV Adoption'!AA$5*(1/(1-'General Inputs'!$C$10))*$J2962*1000*$I2962 &lt;= ABS(($F2962-$E2962)*(1+$J34)^(AE$490-$K$490)),'PV Adoption'!AA$5*(1/(1-'General Inputs'!$C$10))*$J2962*1000*$I2962,ABS(($F2962-$E2962)*(1+$J34)^(AE$490-$K$490)))</f>
        <v>0</v>
      </c>
      <c r="AF2962" s="357">
        <f>IF('PV Adoption'!AB$5*(1/(1-'General Inputs'!$C$10))*$J2962*1000*$I2962 &lt;= ABS(($F2962-$E2962)*(1+$J34)^(AF$490-$K$490)),'PV Adoption'!AB$5*(1/(1-'General Inputs'!$C$10))*$J2962*1000*$I2962,ABS(($F2962-$E2962)*(1+$J34)^(AF$490-$K$490)))</f>
        <v>0</v>
      </c>
      <c r="AG2962" s="357">
        <f>IF('PV Adoption'!AC$5*(1/(1-'General Inputs'!$C$10))*$J2962*1000*$I2962 &lt;= ABS(($F2962-$E2962)*(1+$J34)^(AG$490-$K$490)),'PV Adoption'!AC$5*(1/(1-'General Inputs'!$C$10))*$J2962*1000*$I2962,ABS(($F2962-$E2962)*(1+$J34)^(AG$490-$K$490)))</f>
        <v>0</v>
      </c>
      <c r="AH2962" s="357">
        <f>IF('PV Adoption'!AD$5*(1/(1-'General Inputs'!$C$10))*$J2962*1000*$I2962 &lt;= ABS(($F2962-$E2962)*(1+$J34)^(AH$490-$K$490)),'PV Adoption'!AD$5*(1/(1-'General Inputs'!$C$10))*$J2962*1000*$I2962,ABS(($F2962-$E2962)*(1+$J34)^(AH$490-$K$490)))</f>
        <v>0</v>
      </c>
      <c r="AI2962" s="357">
        <f>IF('PV Adoption'!AE$5*(1/(1-'General Inputs'!$C$10))*$J2962*1000*$I2962 &lt;= ABS(($F2962-$E2962)*(1+$J34)^(AI$490-$K$490)),'PV Adoption'!AE$5*(1/(1-'General Inputs'!$C$10))*$J2962*1000*$I2962,ABS(($F2962-$E2962)*(1+$J34)^(AI$490-$K$490)))</f>
        <v>0</v>
      </c>
      <c r="AJ2962" s="357">
        <f>IF('PV Adoption'!AF$5*(1/(1-'General Inputs'!$C$10))*$J2962*1000*$I2962 &lt;= ABS(($F2962-$E2962)*(1+$J34)^(AJ$490-$K$490)),'PV Adoption'!AF$5*(1/(1-'General Inputs'!$C$10))*$J2962*1000*$I2962,ABS(($F2962-$E2962)*(1+$J34)^(AJ$490-$K$490)))</f>
        <v>0</v>
      </c>
      <c r="AK2962" s="357">
        <v>627.54955316502526</v>
      </c>
      <c r="AL2962" s="357">
        <v>638.49438826195831</v>
      </c>
      <c r="AM2962" s="357">
        <v>650.08404636590501</v>
      </c>
    </row>
    <row r="2963" spans="1:39" x14ac:dyDescent="0.25">
      <c r="A2963" s="353" t="s">
        <v>231</v>
      </c>
      <c r="B2963" s="353" t="s">
        <v>450</v>
      </c>
      <c r="C2963" s="441">
        <f t="shared" ref="C2963:H2963" si="2411">C35</f>
        <v>25000</v>
      </c>
      <c r="D2963" s="441"/>
      <c r="E2963" s="441"/>
      <c r="F2963" s="441"/>
      <c r="G2963" s="441"/>
      <c r="H2963" s="441">
        <f t="shared" si="2411"/>
        <v>0</v>
      </c>
      <c r="I2963" s="470">
        <f>IFERROR(VLOOKUP(B2963,Coincidence!$B$2:$E$242,4,FALSE)*IF(G2963="Winter",'General Inputs'!$C$25,'General Inputs'!$C$24),IF(G2963="Winter",'General Inputs'!$C$25,'General Inputs'!$C$24))</f>
        <v>0.52140604400000001</v>
      </c>
      <c r="J2963" s="466">
        <f>'Nameplate by Substation'!H35</f>
        <v>2.3947871619732952E-3</v>
      </c>
      <c r="K2963" s="357">
        <f>IF('PV Adoption'!G$5*(1/(1-'General Inputs'!$C$10))*$J2963*1000*$I2963 &lt;= ABS(($F2963-$E2963)*(1+$J35)^(K$490-$K$490)),'PV Adoption'!G$5*(1/(1-'General Inputs'!$C$10))*$J2963*1000*$I2963,ABS(($F2963-$E2963)*(1+$J35)^(K$490-$K$490)))</f>
        <v>0</v>
      </c>
      <c r="L2963" s="357">
        <f>IF('PV Adoption'!H$5*(1/(1-'General Inputs'!$C$10))*$J2963*1000*$I2963 &lt;= ABS(($F2963-$E2963)*(1+$J35)^(L$490-$K$490)),'PV Adoption'!H$5*(1/(1-'General Inputs'!$C$10))*$J2963*1000*$I2963,ABS(($F2963-$E2963)*(1+$J35)^(L$490-$K$490)))</f>
        <v>0</v>
      </c>
      <c r="M2963" s="357">
        <f>IF('PV Adoption'!I$5*(1/(1-'General Inputs'!$C$10))*$J2963*1000*$I2963 &lt;= ABS(($F2963-$E2963)*(1+$J35)^(M$490-$K$490)),'PV Adoption'!I$5*(1/(1-'General Inputs'!$C$10))*$J2963*1000*$I2963,ABS(($F2963-$E2963)*(1+$J35)^(M$490-$K$490)))</f>
        <v>0</v>
      </c>
      <c r="N2963" s="357">
        <f>IF('PV Adoption'!J$5*(1/(1-'General Inputs'!$C$10))*$J2963*1000*$I2963 &lt;= ABS(($F2963-$E2963)*(1+$J35)^(N$490-$K$490)),'PV Adoption'!J$5*(1/(1-'General Inputs'!$C$10))*$J2963*1000*$I2963,ABS(($F2963-$E2963)*(1+$J35)^(N$490-$K$490)))</f>
        <v>0</v>
      </c>
      <c r="O2963" s="357">
        <f>IF('PV Adoption'!K$5*(1/(1-'General Inputs'!$C$10))*$J2963*1000*$I2963 &lt;= ABS(($F2963-$E2963)*(1+$J35)^(O$490-$K$490)),'PV Adoption'!K$5*(1/(1-'General Inputs'!$C$10))*$J2963*1000*$I2963,ABS(($F2963-$E2963)*(1+$J35)^(O$490-$K$490)))</f>
        <v>0</v>
      </c>
      <c r="P2963" s="357">
        <f>IF('PV Adoption'!L$5*(1/(1-'General Inputs'!$C$10))*$J2963*1000*$I2963 &lt;= ABS(($F2963-$E2963)*(1+$J35)^(P$490-$K$490)),'PV Adoption'!L$5*(1/(1-'General Inputs'!$C$10))*$J2963*1000*$I2963,ABS(($F2963-$E2963)*(1+$J35)^(P$490-$K$490)))</f>
        <v>0</v>
      </c>
      <c r="Q2963" s="357">
        <f>IF('PV Adoption'!M$5*(1/(1-'General Inputs'!$C$10))*$J2963*1000*$I2963 &lt;= ABS(($F2963-$E2963)*(1+$J35)^(Q$490-$K$490)),'PV Adoption'!M$5*(1/(1-'General Inputs'!$C$10))*$J2963*1000*$I2963,ABS(($F2963-$E2963)*(1+$J35)^(Q$490-$K$490)))</f>
        <v>0</v>
      </c>
      <c r="R2963" s="357">
        <f>IF('PV Adoption'!N$5*(1/(1-'General Inputs'!$C$10))*$J2963*1000*$I2963 &lt;= ABS(($F2963-$E2963)*(1+$J35)^(R$490-$K$490)),'PV Adoption'!N$5*(1/(1-'General Inputs'!$C$10))*$J2963*1000*$I2963,ABS(($F2963-$E2963)*(1+$J35)^(R$490-$K$490)))</f>
        <v>0</v>
      </c>
      <c r="S2963" s="357">
        <f>IF('PV Adoption'!O$5*(1/(1-'General Inputs'!$C$10))*$J2963*1000*$I2963 &lt;= ABS(($F2963-$E2963)*(1+$J35)^(S$490-$K$490)),'PV Adoption'!O$5*(1/(1-'General Inputs'!$C$10))*$J2963*1000*$I2963,ABS(($F2963-$E2963)*(1+$J35)^(S$490-$K$490)))</f>
        <v>0</v>
      </c>
      <c r="T2963" s="357">
        <f>IF('PV Adoption'!P$5*(1/(1-'General Inputs'!$C$10))*$J2963*1000*$I2963 &lt;= ABS(($F2963-$E2963)*(1+$J35)^(T$490-$K$490)),'PV Adoption'!P$5*(1/(1-'General Inputs'!$C$10))*$J2963*1000*$I2963,ABS(($F2963-$E2963)*(1+$J35)^(T$490-$K$490)))</f>
        <v>0</v>
      </c>
      <c r="U2963" s="357">
        <f>IF('PV Adoption'!Q$5*(1/(1-'General Inputs'!$C$10))*$J2963*1000*$I2963 &lt;= ABS(($F2963-$E2963)*(1+$J35)^(U$490-$K$490)),'PV Adoption'!Q$5*(1/(1-'General Inputs'!$C$10))*$J2963*1000*$I2963,ABS(($F2963-$E2963)*(1+$J35)^(U$490-$K$490)))</f>
        <v>0</v>
      </c>
      <c r="V2963" s="357">
        <f>IF('PV Adoption'!R$5*(1/(1-'General Inputs'!$C$10))*$J2963*1000*$I2963 &lt;= ABS(($F2963-$E2963)*(1+$J35)^(V$490-$K$490)),'PV Adoption'!R$5*(1/(1-'General Inputs'!$C$10))*$J2963*1000*$I2963,ABS(($F2963-$E2963)*(1+$J35)^(V$490-$K$490)))</f>
        <v>0</v>
      </c>
      <c r="W2963" s="357">
        <f>IF('PV Adoption'!S$5*(1/(1-'General Inputs'!$C$10))*$J2963*1000*$I2963 &lt;= ABS(($F2963-$E2963)*(1+$J35)^(W$490-$K$490)),'PV Adoption'!S$5*(1/(1-'General Inputs'!$C$10))*$J2963*1000*$I2963,ABS(($F2963-$E2963)*(1+$J35)^(W$490-$K$490)))</f>
        <v>0</v>
      </c>
      <c r="X2963" s="357">
        <f>IF('PV Adoption'!T$5*(1/(1-'General Inputs'!$C$10))*$J2963*1000*$I2963 &lt;= ABS(($F2963-$E2963)*(1+$J35)^(X$490-$K$490)),'PV Adoption'!T$5*(1/(1-'General Inputs'!$C$10))*$J2963*1000*$I2963,ABS(($F2963-$E2963)*(1+$J35)^(X$490-$K$490)))</f>
        <v>0</v>
      </c>
      <c r="Y2963" s="357">
        <f>IF('PV Adoption'!U$5*(1/(1-'General Inputs'!$C$10))*$J2963*1000*$I2963 &lt;= ABS(($F2963-$E2963)*(1+$J35)^(Y$490-$K$490)),'PV Adoption'!U$5*(1/(1-'General Inputs'!$C$10))*$J2963*1000*$I2963,ABS(($F2963-$E2963)*(1+$J35)^(Y$490-$K$490)))</f>
        <v>0</v>
      </c>
      <c r="Z2963" s="357">
        <f>IF('PV Adoption'!V$5*(1/(1-'General Inputs'!$C$10))*$J2963*1000*$I2963 &lt;= ABS(($F2963-$E2963)*(1+$J35)^(Z$490-$K$490)),'PV Adoption'!V$5*(1/(1-'General Inputs'!$C$10))*$J2963*1000*$I2963,ABS(($F2963-$E2963)*(1+$J35)^(Z$490-$K$490)))</f>
        <v>0</v>
      </c>
      <c r="AA2963" s="357">
        <f>IF('PV Adoption'!W$5*(1/(1-'General Inputs'!$C$10))*$J2963*1000*$I2963 &lt;= ABS(($F2963-$E2963)*(1+$J35)^(AA$490-$K$490)),'PV Adoption'!W$5*(1/(1-'General Inputs'!$C$10))*$J2963*1000*$I2963,ABS(($F2963-$E2963)*(1+$J35)^(AA$490-$K$490)))</f>
        <v>0</v>
      </c>
      <c r="AB2963" s="357">
        <f>IF('PV Adoption'!X$5*(1/(1-'General Inputs'!$C$10))*$J2963*1000*$I2963 &lt;= ABS(($F2963-$E2963)*(1+$J35)^(AB$490-$K$490)),'PV Adoption'!X$5*(1/(1-'General Inputs'!$C$10))*$J2963*1000*$I2963,ABS(($F2963-$E2963)*(1+$J35)^(AB$490-$K$490)))</f>
        <v>0</v>
      </c>
      <c r="AC2963" s="357">
        <f>IF('PV Adoption'!Y$5*(1/(1-'General Inputs'!$C$10))*$J2963*1000*$I2963 &lt;= ABS(($F2963-$E2963)*(1+$J35)^(AC$490-$K$490)),'PV Adoption'!Y$5*(1/(1-'General Inputs'!$C$10))*$J2963*1000*$I2963,ABS(($F2963-$E2963)*(1+$J35)^(AC$490-$K$490)))</f>
        <v>0</v>
      </c>
      <c r="AD2963" s="357">
        <f>IF('PV Adoption'!Z$5*(1/(1-'General Inputs'!$C$10))*$J2963*1000*$I2963 &lt;= ABS(($F2963-$E2963)*(1+$J35)^(AD$490-$K$490)),'PV Adoption'!Z$5*(1/(1-'General Inputs'!$C$10))*$J2963*1000*$I2963,ABS(($F2963-$E2963)*(1+$J35)^(AD$490-$K$490)))</f>
        <v>0</v>
      </c>
      <c r="AE2963" s="357">
        <f>IF('PV Adoption'!AA$5*(1/(1-'General Inputs'!$C$10))*$J2963*1000*$I2963 &lt;= ABS(($F2963-$E2963)*(1+$J35)^(AE$490-$K$490)),'PV Adoption'!AA$5*(1/(1-'General Inputs'!$C$10))*$J2963*1000*$I2963,ABS(($F2963-$E2963)*(1+$J35)^(AE$490-$K$490)))</f>
        <v>0</v>
      </c>
      <c r="AF2963" s="357">
        <f>IF('PV Adoption'!AB$5*(1/(1-'General Inputs'!$C$10))*$J2963*1000*$I2963 &lt;= ABS(($F2963-$E2963)*(1+$J35)^(AF$490-$K$490)),'PV Adoption'!AB$5*(1/(1-'General Inputs'!$C$10))*$J2963*1000*$I2963,ABS(($F2963-$E2963)*(1+$J35)^(AF$490-$K$490)))</f>
        <v>0</v>
      </c>
      <c r="AG2963" s="357">
        <f>IF('PV Adoption'!AC$5*(1/(1-'General Inputs'!$C$10))*$J2963*1000*$I2963 &lt;= ABS(($F2963-$E2963)*(1+$J35)^(AG$490-$K$490)),'PV Adoption'!AC$5*(1/(1-'General Inputs'!$C$10))*$J2963*1000*$I2963,ABS(($F2963-$E2963)*(1+$J35)^(AG$490-$K$490)))</f>
        <v>0</v>
      </c>
      <c r="AH2963" s="357">
        <f>IF('PV Adoption'!AD$5*(1/(1-'General Inputs'!$C$10))*$J2963*1000*$I2963 &lt;= ABS(($F2963-$E2963)*(1+$J35)^(AH$490-$K$490)),'PV Adoption'!AD$5*(1/(1-'General Inputs'!$C$10))*$J2963*1000*$I2963,ABS(($F2963-$E2963)*(1+$J35)^(AH$490-$K$490)))</f>
        <v>0</v>
      </c>
      <c r="AI2963" s="357">
        <f>IF('PV Adoption'!AE$5*(1/(1-'General Inputs'!$C$10))*$J2963*1000*$I2963 &lt;= ABS(($F2963-$E2963)*(1+$J35)^(AI$490-$K$490)),'PV Adoption'!AE$5*(1/(1-'General Inputs'!$C$10))*$J2963*1000*$I2963,ABS(($F2963-$E2963)*(1+$J35)^(AI$490-$K$490)))</f>
        <v>0</v>
      </c>
      <c r="AJ2963" s="357">
        <f>IF('PV Adoption'!AF$5*(1/(1-'General Inputs'!$C$10))*$J2963*1000*$I2963 &lt;= ABS(($F2963-$E2963)*(1+$J35)^(AJ$490-$K$490)),'PV Adoption'!AF$5*(1/(1-'General Inputs'!$C$10))*$J2963*1000*$I2963,ABS(($F2963-$E2963)*(1+$J35)^(AJ$490-$K$490)))</f>
        <v>0</v>
      </c>
      <c r="AK2963" s="357">
        <v>474.22057184231932</v>
      </c>
      <c r="AL2963" s="357">
        <v>482.49125888561429</v>
      </c>
      <c r="AM2963" s="357">
        <v>491.24921953715386</v>
      </c>
    </row>
    <row r="2964" spans="1:39" x14ac:dyDescent="0.25">
      <c r="A2964" s="353" t="s">
        <v>842</v>
      </c>
      <c r="B2964" s="353" t="s">
        <v>416</v>
      </c>
      <c r="C2964" s="441">
        <f t="shared" ref="C2964:H2964" si="2412">C36</f>
        <v>20000</v>
      </c>
      <c r="D2964" s="441"/>
      <c r="E2964" s="441"/>
      <c r="F2964" s="441"/>
      <c r="G2964" s="441"/>
      <c r="H2964" s="441">
        <f t="shared" si="2412"/>
        <v>0</v>
      </c>
      <c r="I2964" s="470">
        <f>IFERROR(VLOOKUP(B2964,Coincidence!$B$2:$E$242,4,FALSE)*IF(G2964="Winter",'General Inputs'!$C$25,'General Inputs'!$C$24),IF(G2964="Winter",'General Inputs'!$C$25,'General Inputs'!$C$24))</f>
        <v>0.52140604400000001</v>
      </c>
      <c r="J2964" s="466">
        <f>'Nameplate by Substation'!H36</f>
        <v>6.3556538005186014E-4</v>
      </c>
      <c r="K2964" s="357">
        <f>IF('PV Adoption'!G$5*(1/(1-'General Inputs'!$C$10))*$J2964*1000*$I2964 &lt;= ABS(($F2964-$E2964)*(1+$J36)^(K$490-$K$490)),'PV Adoption'!G$5*(1/(1-'General Inputs'!$C$10))*$J2964*1000*$I2964,ABS(($F2964-$E2964)*(1+$J36)^(K$490-$K$490)))</f>
        <v>0</v>
      </c>
      <c r="L2964" s="357">
        <f>IF('PV Adoption'!H$5*(1/(1-'General Inputs'!$C$10))*$J2964*1000*$I2964 &lt;= ABS(($F2964-$E2964)*(1+$J36)^(L$490-$K$490)),'PV Adoption'!H$5*(1/(1-'General Inputs'!$C$10))*$J2964*1000*$I2964,ABS(($F2964-$E2964)*(1+$J36)^(L$490-$K$490)))</f>
        <v>0</v>
      </c>
      <c r="M2964" s="357">
        <f>IF('PV Adoption'!I$5*(1/(1-'General Inputs'!$C$10))*$J2964*1000*$I2964 &lt;= ABS(($F2964-$E2964)*(1+$J36)^(M$490-$K$490)),'PV Adoption'!I$5*(1/(1-'General Inputs'!$C$10))*$J2964*1000*$I2964,ABS(($F2964-$E2964)*(1+$J36)^(M$490-$K$490)))</f>
        <v>0</v>
      </c>
      <c r="N2964" s="357">
        <f>IF('PV Adoption'!J$5*(1/(1-'General Inputs'!$C$10))*$J2964*1000*$I2964 &lt;= ABS(($F2964-$E2964)*(1+$J36)^(N$490-$K$490)),'PV Adoption'!J$5*(1/(1-'General Inputs'!$C$10))*$J2964*1000*$I2964,ABS(($F2964-$E2964)*(1+$J36)^(N$490-$K$490)))</f>
        <v>0</v>
      </c>
      <c r="O2964" s="357">
        <f>IF('PV Adoption'!K$5*(1/(1-'General Inputs'!$C$10))*$J2964*1000*$I2964 &lt;= ABS(($F2964-$E2964)*(1+$J36)^(O$490-$K$490)),'PV Adoption'!K$5*(1/(1-'General Inputs'!$C$10))*$J2964*1000*$I2964,ABS(($F2964-$E2964)*(1+$J36)^(O$490-$K$490)))</f>
        <v>0</v>
      </c>
      <c r="P2964" s="357">
        <f>IF('PV Adoption'!L$5*(1/(1-'General Inputs'!$C$10))*$J2964*1000*$I2964 &lt;= ABS(($F2964-$E2964)*(1+$J36)^(P$490-$K$490)),'PV Adoption'!L$5*(1/(1-'General Inputs'!$C$10))*$J2964*1000*$I2964,ABS(($F2964-$E2964)*(1+$J36)^(P$490-$K$490)))</f>
        <v>0</v>
      </c>
      <c r="Q2964" s="357">
        <f>IF('PV Adoption'!M$5*(1/(1-'General Inputs'!$C$10))*$J2964*1000*$I2964 &lt;= ABS(($F2964-$E2964)*(1+$J36)^(Q$490-$K$490)),'PV Adoption'!M$5*(1/(1-'General Inputs'!$C$10))*$J2964*1000*$I2964,ABS(($F2964-$E2964)*(1+$J36)^(Q$490-$K$490)))</f>
        <v>0</v>
      </c>
      <c r="R2964" s="357">
        <f>IF('PV Adoption'!N$5*(1/(1-'General Inputs'!$C$10))*$J2964*1000*$I2964 &lt;= ABS(($F2964-$E2964)*(1+$J36)^(R$490-$K$490)),'PV Adoption'!N$5*(1/(1-'General Inputs'!$C$10))*$J2964*1000*$I2964,ABS(($F2964-$E2964)*(1+$J36)^(R$490-$K$490)))</f>
        <v>0</v>
      </c>
      <c r="S2964" s="357">
        <f>IF('PV Adoption'!O$5*(1/(1-'General Inputs'!$C$10))*$J2964*1000*$I2964 &lt;= ABS(($F2964-$E2964)*(1+$J36)^(S$490-$K$490)),'PV Adoption'!O$5*(1/(1-'General Inputs'!$C$10))*$J2964*1000*$I2964,ABS(($F2964-$E2964)*(1+$J36)^(S$490-$K$490)))</f>
        <v>0</v>
      </c>
      <c r="T2964" s="357">
        <f>IF('PV Adoption'!P$5*(1/(1-'General Inputs'!$C$10))*$J2964*1000*$I2964 &lt;= ABS(($F2964-$E2964)*(1+$J36)^(T$490-$K$490)),'PV Adoption'!P$5*(1/(1-'General Inputs'!$C$10))*$J2964*1000*$I2964,ABS(($F2964-$E2964)*(1+$J36)^(T$490-$K$490)))</f>
        <v>0</v>
      </c>
      <c r="U2964" s="357">
        <f>IF('PV Adoption'!Q$5*(1/(1-'General Inputs'!$C$10))*$J2964*1000*$I2964 &lt;= ABS(($F2964-$E2964)*(1+$J36)^(U$490-$K$490)),'PV Adoption'!Q$5*(1/(1-'General Inputs'!$C$10))*$J2964*1000*$I2964,ABS(($F2964-$E2964)*(1+$J36)^(U$490-$K$490)))</f>
        <v>0</v>
      </c>
      <c r="V2964" s="357">
        <f>IF('PV Adoption'!R$5*(1/(1-'General Inputs'!$C$10))*$J2964*1000*$I2964 &lt;= ABS(($F2964-$E2964)*(1+$J36)^(V$490-$K$490)),'PV Adoption'!R$5*(1/(1-'General Inputs'!$C$10))*$J2964*1000*$I2964,ABS(($F2964-$E2964)*(1+$J36)^(V$490-$K$490)))</f>
        <v>0</v>
      </c>
      <c r="W2964" s="357">
        <f>IF('PV Adoption'!S$5*(1/(1-'General Inputs'!$C$10))*$J2964*1000*$I2964 &lt;= ABS(($F2964-$E2964)*(1+$J36)^(W$490-$K$490)),'PV Adoption'!S$5*(1/(1-'General Inputs'!$C$10))*$J2964*1000*$I2964,ABS(($F2964-$E2964)*(1+$J36)^(W$490-$K$490)))</f>
        <v>0</v>
      </c>
      <c r="X2964" s="357">
        <f>IF('PV Adoption'!T$5*(1/(1-'General Inputs'!$C$10))*$J2964*1000*$I2964 &lt;= ABS(($F2964-$E2964)*(1+$J36)^(X$490-$K$490)),'PV Adoption'!T$5*(1/(1-'General Inputs'!$C$10))*$J2964*1000*$I2964,ABS(($F2964-$E2964)*(1+$J36)^(X$490-$K$490)))</f>
        <v>0</v>
      </c>
      <c r="Y2964" s="357">
        <f>IF('PV Adoption'!U$5*(1/(1-'General Inputs'!$C$10))*$J2964*1000*$I2964 &lt;= ABS(($F2964-$E2964)*(1+$J36)^(Y$490-$K$490)),'PV Adoption'!U$5*(1/(1-'General Inputs'!$C$10))*$J2964*1000*$I2964,ABS(($F2964-$E2964)*(1+$J36)^(Y$490-$K$490)))</f>
        <v>0</v>
      </c>
      <c r="Z2964" s="357">
        <f>IF('PV Adoption'!V$5*(1/(1-'General Inputs'!$C$10))*$J2964*1000*$I2964 &lt;= ABS(($F2964-$E2964)*(1+$J36)^(Z$490-$K$490)),'PV Adoption'!V$5*(1/(1-'General Inputs'!$C$10))*$J2964*1000*$I2964,ABS(($F2964-$E2964)*(1+$J36)^(Z$490-$K$490)))</f>
        <v>0</v>
      </c>
      <c r="AA2964" s="357">
        <f>IF('PV Adoption'!W$5*(1/(1-'General Inputs'!$C$10))*$J2964*1000*$I2964 &lt;= ABS(($F2964-$E2964)*(1+$J36)^(AA$490-$K$490)),'PV Adoption'!W$5*(1/(1-'General Inputs'!$C$10))*$J2964*1000*$I2964,ABS(($F2964-$E2964)*(1+$J36)^(AA$490-$K$490)))</f>
        <v>0</v>
      </c>
      <c r="AB2964" s="357">
        <f>IF('PV Adoption'!X$5*(1/(1-'General Inputs'!$C$10))*$J2964*1000*$I2964 &lt;= ABS(($F2964-$E2964)*(1+$J36)^(AB$490-$K$490)),'PV Adoption'!X$5*(1/(1-'General Inputs'!$C$10))*$J2964*1000*$I2964,ABS(($F2964-$E2964)*(1+$J36)^(AB$490-$K$490)))</f>
        <v>0</v>
      </c>
      <c r="AC2964" s="357">
        <f>IF('PV Adoption'!Y$5*(1/(1-'General Inputs'!$C$10))*$J2964*1000*$I2964 &lt;= ABS(($F2964-$E2964)*(1+$J36)^(AC$490-$K$490)),'PV Adoption'!Y$5*(1/(1-'General Inputs'!$C$10))*$J2964*1000*$I2964,ABS(($F2964-$E2964)*(1+$J36)^(AC$490-$K$490)))</f>
        <v>0</v>
      </c>
      <c r="AD2964" s="357">
        <f>IF('PV Adoption'!Z$5*(1/(1-'General Inputs'!$C$10))*$J2964*1000*$I2964 &lt;= ABS(($F2964-$E2964)*(1+$J36)^(AD$490-$K$490)),'PV Adoption'!Z$5*(1/(1-'General Inputs'!$C$10))*$J2964*1000*$I2964,ABS(($F2964-$E2964)*(1+$J36)^(AD$490-$K$490)))</f>
        <v>0</v>
      </c>
      <c r="AE2964" s="357">
        <f>IF('PV Adoption'!AA$5*(1/(1-'General Inputs'!$C$10))*$J2964*1000*$I2964 &lt;= ABS(($F2964-$E2964)*(1+$J36)^(AE$490-$K$490)),'PV Adoption'!AA$5*(1/(1-'General Inputs'!$C$10))*$J2964*1000*$I2964,ABS(($F2964-$E2964)*(1+$J36)^(AE$490-$K$490)))</f>
        <v>0</v>
      </c>
      <c r="AF2964" s="357">
        <f>IF('PV Adoption'!AB$5*(1/(1-'General Inputs'!$C$10))*$J2964*1000*$I2964 &lt;= ABS(($F2964-$E2964)*(1+$J36)^(AF$490-$K$490)),'PV Adoption'!AB$5*(1/(1-'General Inputs'!$C$10))*$J2964*1000*$I2964,ABS(($F2964-$E2964)*(1+$J36)^(AF$490-$K$490)))</f>
        <v>0</v>
      </c>
      <c r="AG2964" s="357">
        <f>IF('PV Adoption'!AC$5*(1/(1-'General Inputs'!$C$10))*$J2964*1000*$I2964 &lt;= ABS(($F2964-$E2964)*(1+$J36)^(AG$490-$K$490)),'PV Adoption'!AC$5*(1/(1-'General Inputs'!$C$10))*$J2964*1000*$I2964,ABS(($F2964-$E2964)*(1+$J36)^(AG$490-$K$490)))</f>
        <v>0</v>
      </c>
      <c r="AH2964" s="357">
        <f>IF('PV Adoption'!AD$5*(1/(1-'General Inputs'!$C$10))*$J2964*1000*$I2964 &lt;= ABS(($F2964-$E2964)*(1+$J36)^(AH$490-$K$490)),'PV Adoption'!AD$5*(1/(1-'General Inputs'!$C$10))*$J2964*1000*$I2964,ABS(($F2964-$E2964)*(1+$J36)^(AH$490-$K$490)))</f>
        <v>0</v>
      </c>
      <c r="AI2964" s="357">
        <f>IF('PV Adoption'!AE$5*(1/(1-'General Inputs'!$C$10))*$J2964*1000*$I2964 &lt;= ABS(($F2964-$E2964)*(1+$J36)^(AI$490-$K$490)),'PV Adoption'!AE$5*(1/(1-'General Inputs'!$C$10))*$J2964*1000*$I2964,ABS(($F2964-$E2964)*(1+$J36)^(AI$490-$K$490)))</f>
        <v>0</v>
      </c>
      <c r="AJ2964" s="357">
        <f>IF('PV Adoption'!AF$5*(1/(1-'General Inputs'!$C$10))*$J2964*1000*$I2964 &lt;= ABS(($F2964-$E2964)*(1+$J36)^(AJ$490-$K$490)),'PV Adoption'!AF$5*(1/(1-'General Inputs'!$C$10))*$J2964*1000*$I2964,ABS(($F2964-$E2964)*(1+$J36)^(AJ$490-$K$490)))</f>
        <v>0</v>
      </c>
      <c r="AK2964" s="357">
        <v>0</v>
      </c>
      <c r="AL2964" s="357">
        <v>0</v>
      </c>
      <c r="AM2964" s="357">
        <v>0</v>
      </c>
    </row>
    <row r="2965" spans="1:39" x14ac:dyDescent="0.25">
      <c r="A2965" s="353" t="s">
        <v>360</v>
      </c>
      <c r="B2965" s="353" t="s">
        <v>360</v>
      </c>
      <c r="C2965" s="441">
        <f t="shared" ref="C2965:H2965" si="2413">C37</f>
        <v>5000</v>
      </c>
      <c r="D2965" s="441"/>
      <c r="E2965" s="441"/>
      <c r="F2965" s="441"/>
      <c r="G2965" s="441"/>
      <c r="H2965" s="441">
        <f t="shared" si="2413"/>
        <v>0</v>
      </c>
      <c r="I2965" s="470">
        <f>IFERROR(VLOOKUP(B2965,Coincidence!$B$2:$E$242,4,FALSE)*IF(G2965="Winter",'General Inputs'!$C$25,'General Inputs'!$C$24),IF(G2965="Winter",'General Inputs'!$C$25,'General Inputs'!$C$24))</f>
        <v>0.52140604400000001</v>
      </c>
      <c r="J2965" s="466">
        <f>'Nameplate by Substation'!H37</f>
        <v>4.1722883254624562E-3</v>
      </c>
      <c r="K2965" s="357">
        <f>IF('PV Adoption'!G$5*(1/(1-'General Inputs'!$C$10))*$J2965*1000*$I2965 &lt;= ABS(($F2965-$E2965)*(1+$J37)^(K$490-$K$490)),'PV Adoption'!G$5*(1/(1-'General Inputs'!$C$10))*$J2965*1000*$I2965,ABS(($F2965-$E2965)*(1+$J37)^(K$490-$K$490)))</f>
        <v>0</v>
      </c>
      <c r="L2965" s="357">
        <f>IF('PV Adoption'!H$5*(1/(1-'General Inputs'!$C$10))*$J2965*1000*$I2965 &lt;= ABS(($F2965-$E2965)*(1+$J37)^(L$490-$K$490)),'PV Adoption'!H$5*(1/(1-'General Inputs'!$C$10))*$J2965*1000*$I2965,ABS(($F2965-$E2965)*(1+$J37)^(L$490-$K$490)))</f>
        <v>0</v>
      </c>
      <c r="M2965" s="357">
        <f>IF('PV Adoption'!I$5*(1/(1-'General Inputs'!$C$10))*$J2965*1000*$I2965 &lt;= ABS(($F2965-$E2965)*(1+$J37)^(M$490-$K$490)),'PV Adoption'!I$5*(1/(1-'General Inputs'!$C$10))*$J2965*1000*$I2965,ABS(($F2965-$E2965)*(1+$J37)^(M$490-$K$490)))</f>
        <v>0</v>
      </c>
      <c r="N2965" s="357">
        <f>IF('PV Adoption'!J$5*(1/(1-'General Inputs'!$C$10))*$J2965*1000*$I2965 &lt;= ABS(($F2965-$E2965)*(1+$J37)^(N$490-$K$490)),'PV Adoption'!J$5*(1/(1-'General Inputs'!$C$10))*$J2965*1000*$I2965,ABS(($F2965-$E2965)*(1+$J37)^(N$490-$K$490)))</f>
        <v>0</v>
      </c>
      <c r="O2965" s="357">
        <f>IF('PV Adoption'!K$5*(1/(1-'General Inputs'!$C$10))*$J2965*1000*$I2965 &lt;= ABS(($F2965-$E2965)*(1+$J37)^(O$490-$K$490)),'PV Adoption'!K$5*(1/(1-'General Inputs'!$C$10))*$J2965*1000*$I2965,ABS(($F2965-$E2965)*(1+$J37)^(O$490-$K$490)))</f>
        <v>0</v>
      </c>
      <c r="P2965" s="357">
        <f>IF('PV Adoption'!L$5*(1/(1-'General Inputs'!$C$10))*$J2965*1000*$I2965 &lt;= ABS(($F2965-$E2965)*(1+$J37)^(P$490-$K$490)),'PV Adoption'!L$5*(1/(1-'General Inputs'!$C$10))*$J2965*1000*$I2965,ABS(($F2965-$E2965)*(1+$J37)^(P$490-$K$490)))</f>
        <v>0</v>
      </c>
      <c r="Q2965" s="357">
        <f>IF('PV Adoption'!M$5*(1/(1-'General Inputs'!$C$10))*$J2965*1000*$I2965 &lt;= ABS(($F2965-$E2965)*(1+$J37)^(Q$490-$K$490)),'PV Adoption'!M$5*(1/(1-'General Inputs'!$C$10))*$J2965*1000*$I2965,ABS(($F2965-$E2965)*(1+$J37)^(Q$490-$K$490)))</f>
        <v>0</v>
      </c>
      <c r="R2965" s="357">
        <f>IF('PV Adoption'!N$5*(1/(1-'General Inputs'!$C$10))*$J2965*1000*$I2965 &lt;= ABS(($F2965-$E2965)*(1+$J37)^(R$490-$K$490)),'PV Adoption'!N$5*(1/(1-'General Inputs'!$C$10))*$J2965*1000*$I2965,ABS(($F2965-$E2965)*(1+$J37)^(R$490-$K$490)))</f>
        <v>0</v>
      </c>
      <c r="S2965" s="357">
        <f>IF('PV Adoption'!O$5*(1/(1-'General Inputs'!$C$10))*$J2965*1000*$I2965 &lt;= ABS(($F2965-$E2965)*(1+$J37)^(S$490-$K$490)),'PV Adoption'!O$5*(1/(1-'General Inputs'!$C$10))*$J2965*1000*$I2965,ABS(($F2965-$E2965)*(1+$J37)^(S$490-$K$490)))</f>
        <v>0</v>
      </c>
      <c r="T2965" s="357">
        <f>IF('PV Adoption'!P$5*(1/(1-'General Inputs'!$C$10))*$J2965*1000*$I2965 &lt;= ABS(($F2965-$E2965)*(1+$J37)^(T$490-$K$490)),'PV Adoption'!P$5*(1/(1-'General Inputs'!$C$10))*$J2965*1000*$I2965,ABS(($F2965-$E2965)*(1+$J37)^(T$490-$K$490)))</f>
        <v>0</v>
      </c>
      <c r="U2965" s="357">
        <f>IF('PV Adoption'!Q$5*(1/(1-'General Inputs'!$C$10))*$J2965*1000*$I2965 &lt;= ABS(($F2965-$E2965)*(1+$J37)^(U$490-$K$490)),'PV Adoption'!Q$5*(1/(1-'General Inputs'!$C$10))*$J2965*1000*$I2965,ABS(($F2965-$E2965)*(1+$J37)^(U$490-$K$490)))</f>
        <v>0</v>
      </c>
      <c r="V2965" s="357">
        <f>IF('PV Adoption'!R$5*(1/(1-'General Inputs'!$C$10))*$J2965*1000*$I2965 &lt;= ABS(($F2965-$E2965)*(1+$J37)^(V$490-$K$490)),'PV Adoption'!R$5*(1/(1-'General Inputs'!$C$10))*$J2965*1000*$I2965,ABS(($F2965-$E2965)*(1+$J37)^(V$490-$K$490)))</f>
        <v>0</v>
      </c>
      <c r="W2965" s="357">
        <f>IF('PV Adoption'!S$5*(1/(1-'General Inputs'!$C$10))*$J2965*1000*$I2965 &lt;= ABS(($F2965-$E2965)*(1+$J37)^(W$490-$K$490)),'PV Adoption'!S$5*(1/(1-'General Inputs'!$C$10))*$J2965*1000*$I2965,ABS(($F2965-$E2965)*(1+$J37)^(W$490-$K$490)))</f>
        <v>0</v>
      </c>
      <c r="X2965" s="357">
        <f>IF('PV Adoption'!T$5*(1/(1-'General Inputs'!$C$10))*$J2965*1000*$I2965 &lt;= ABS(($F2965-$E2965)*(1+$J37)^(X$490-$K$490)),'PV Adoption'!T$5*(1/(1-'General Inputs'!$C$10))*$J2965*1000*$I2965,ABS(($F2965-$E2965)*(1+$J37)^(X$490-$K$490)))</f>
        <v>0</v>
      </c>
      <c r="Y2965" s="357">
        <f>IF('PV Adoption'!U$5*(1/(1-'General Inputs'!$C$10))*$J2965*1000*$I2965 &lt;= ABS(($F2965-$E2965)*(1+$J37)^(Y$490-$K$490)),'PV Adoption'!U$5*(1/(1-'General Inputs'!$C$10))*$J2965*1000*$I2965,ABS(($F2965-$E2965)*(1+$J37)^(Y$490-$K$490)))</f>
        <v>0</v>
      </c>
      <c r="Z2965" s="357">
        <f>IF('PV Adoption'!V$5*(1/(1-'General Inputs'!$C$10))*$J2965*1000*$I2965 &lt;= ABS(($F2965-$E2965)*(1+$J37)^(Z$490-$K$490)),'PV Adoption'!V$5*(1/(1-'General Inputs'!$C$10))*$J2965*1000*$I2965,ABS(($F2965-$E2965)*(1+$J37)^(Z$490-$K$490)))</f>
        <v>0</v>
      </c>
      <c r="AA2965" s="357">
        <f>IF('PV Adoption'!W$5*(1/(1-'General Inputs'!$C$10))*$J2965*1000*$I2965 &lt;= ABS(($F2965-$E2965)*(1+$J37)^(AA$490-$K$490)),'PV Adoption'!W$5*(1/(1-'General Inputs'!$C$10))*$J2965*1000*$I2965,ABS(($F2965-$E2965)*(1+$J37)^(AA$490-$K$490)))</f>
        <v>0</v>
      </c>
      <c r="AB2965" s="357">
        <f>IF('PV Adoption'!X$5*(1/(1-'General Inputs'!$C$10))*$J2965*1000*$I2965 &lt;= ABS(($F2965-$E2965)*(1+$J37)^(AB$490-$K$490)),'PV Adoption'!X$5*(1/(1-'General Inputs'!$C$10))*$J2965*1000*$I2965,ABS(($F2965-$E2965)*(1+$J37)^(AB$490-$K$490)))</f>
        <v>0</v>
      </c>
      <c r="AC2965" s="357">
        <f>IF('PV Adoption'!Y$5*(1/(1-'General Inputs'!$C$10))*$J2965*1000*$I2965 &lt;= ABS(($F2965-$E2965)*(1+$J37)^(AC$490-$K$490)),'PV Adoption'!Y$5*(1/(1-'General Inputs'!$C$10))*$J2965*1000*$I2965,ABS(($F2965-$E2965)*(1+$J37)^(AC$490-$K$490)))</f>
        <v>0</v>
      </c>
      <c r="AD2965" s="357">
        <f>IF('PV Adoption'!Z$5*(1/(1-'General Inputs'!$C$10))*$J2965*1000*$I2965 &lt;= ABS(($F2965-$E2965)*(1+$J37)^(AD$490-$K$490)),'PV Adoption'!Z$5*(1/(1-'General Inputs'!$C$10))*$J2965*1000*$I2965,ABS(($F2965-$E2965)*(1+$J37)^(AD$490-$K$490)))</f>
        <v>0</v>
      </c>
      <c r="AE2965" s="357">
        <f>IF('PV Adoption'!AA$5*(1/(1-'General Inputs'!$C$10))*$J2965*1000*$I2965 &lt;= ABS(($F2965-$E2965)*(1+$J37)^(AE$490-$K$490)),'PV Adoption'!AA$5*(1/(1-'General Inputs'!$C$10))*$J2965*1000*$I2965,ABS(($F2965-$E2965)*(1+$J37)^(AE$490-$K$490)))</f>
        <v>0</v>
      </c>
      <c r="AF2965" s="357">
        <f>IF('PV Adoption'!AB$5*(1/(1-'General Inputs'!$C$10))*$J2965*1000*$I2965 &lt;= ABS(($F2965-$E2965)*(1+$J37)^(AF$490-$K$490)),'PV Adoption'!AB$5*(1/(1-'General Inputs'!$C$10))*$J2965*1000*$I2965,ABS(($F2965-$E2965)*(1+$J37)^(AF$490-$K$490)))</f>
        <v>0</v>
      </c>
      <c r="AG2965" s="357">
        <f>IF('PV Adoption'!AC$5*(1/(1-'General Inputs'!$C$10))*$J2965*1000*$I2965 &lt;= ABS(($F2965-$E2965)*(1+$J37)^(AG$490-$K$490)),'PV Adoption'!AC$5*(1/(1-'General Inputs'!$C$10))*$J2965*1000*$I2965,ABS(($F2965-$E2965)*(1+$J37)^(AG$490-$K$490)))</f>
        <v>0</v>
      </c>
      <c r="AH2965" s="357">
        <f>IF('PV Adoption'!AD$5*(1/(1-'General Inputs'!$C$10))*$J2965*1000*$I2965 &lt;= ABS(($F2965-$E2965)*(1+$J37)^(AH$490-$K$490)),'PV Adoption'!AD$5*(1/(1-'General Inputs'!$C$10))*$J2965*1000*$I2965,ABS(($F2965-$E2965)*(1+$J37)^(AH$490-$K$490)))</f>
        <v>0</v>
      </c>
      <c r="AI2965" s="357">
        <f>IF('PV Adoption'!AE$5*(1/(1-'General Inputs'!$C$10))*$J2965*1000*$I2965 &lt;= ABS(($F2965-$E2965)*(1+$J37)^(AI$490-$K$490)),'PV Adoption'!AE$5*(1/(1-'General Inputs'!$C$10))*$J2965*1000*$I2965,ABS(($F2965-$E2965)*(1+$J37)^(AI$490-$K$490)))</f>
        <v>0</v>
      </c>
      <c r="AJ2965" s="357">
        <f>IF('PV Adoption'!AF$5*(1/(1-'General Inputs'!$C$10))*$J2965*1000*$I2965 &lt;= ABS(($F2965-$E2965)*(1+$J37)^(AJ$490-$K$490)),'PV Adoption'!AF$5*(1/(1-'General Inputs'!$C$10))*$J2965*1000*$I2965,ABS(($F2965-$E2965)*(1+$J37)^(AJ$490-$K$490)))</f>
        <v>0</v>
      </c>
      <c r="AK2965" s="357">
        <v>0</v>
      </c>
      <c r="AL2965" s="357">
        <v>0</v>
      </c>
      <c r="AM2965" s="357">
        <v>0</v>
      </c>
    </row>
    <row r="2966" spans="1:39" x14ac:dyDescent="0.25">
      <c r="A2966" s="353" t="s">
        <v>314</v>
      </c>
      <c r="B2966" s="353" t="s">
        <v>314</v>
      </c>
      <c r="C2966" s="441">
        <f t="shared" ref="C2966:H2966" si="2414">C38</f>
        <v>1000</v>
      </c>
      <c r="D2966" s="441"/>
      <c r="E2966" s="441"/>
      <c r="F2966" s="441"/>
      <c r="G2966" s="441"/>
      <c r="H2966" s="441">
        <f t="shared" si="2414"/>
        <v>0</v>
      </c>
      <c r="I2966" s="470">
        <f>IFERROR(VLOOKUP(B2966,Coincidence!$B$2:$E$242,4,FALSE)*IF(G2966="Winter",'General Inputs'!$C$25,'General Inputs'!$C$24),IF(G2966="Winter",'General Inputs'!$C$25,'General Inputs'!$C$24))</f>
        <v>0.52140604400000001</v>
      </c>
      <c r="J2966" s="466">
        <f>'Nameplate by Substation'!H38</f>
        <v>7.909742047145972E-3</v>
      </c>
      <c r="K2966" s="357">
        <f>IF('PV Adoption'!G$5*(1/(1-'General Inputs'!$C$10))*$J2966*1000*$I2966 &lt;= ABS(($F2966-$E2966)*(1+$J38)^(K$490-$K$490)),'PV Adoption'!G$5*(1/(1-'General Inputs'!$C$10))*$J2966*1000*$I2966,ABS(($F2966-$E2966)*(1+$J38)^(K$490-$K$490)))</f>
        <v>0</v>
      </c>
      <c r="L2966" s="357">
        <f>IF('PV Adoption'!H$5*(1/(1-'General Inputs'!$C$10))*$J2966*1000*$I2966 &lt;= ABS(($F2966-$E2966)*(1+$J38)^(L$490-$K$490)),'PV Adoption'!H$5*(1/(1-'General Inputs'!$C$10))*$J2966*1000*$I2966,ABS(($F2966-$E2966)*(1+$J38)^(L$490-$K$490)))</f>
        <v>0</v>
      </c>
      <c r="M2966" s="357">
        <f>IF('PV Adoption'!I$5*(1/(1-'General Inputs'!$C$10))*$J2966*1000*$I2966 &lt;= ABS(($F2966-$E2966)*(1+$J38)^(M$490-$K$490)),'PV Adoption'!I$5*(1/(1-'General Inputs'!$C$10))*$J2966*1000*$I2966,ABS(($F2966-$E2966)*(1+$J38)^(M$490-$K$490)))</f>
        <v>0</v>
      </c>
      <c r="N2966" s="357">
        <f>IF('PV Adoption'!J$5*(1/(1-'General Inputs'!$C$10))*$J2966*1000*$I2966 &lt;= ABS(($F2966-$E2966)*(1+$J38)^(N$490-$K$490)),'PV Adoption'!J$5*(1/(1-'General Inputs'!$C$10))*$J2966*1000*$I2966,ABS(($F2966-$E2966)*(1+$J38)^(N$490-$K$490)))</f>
        <v>0</v>
      </c>
      <c r="O2966" s="357">
        <f>IF('PV Adoption'!K$5*(1/(1-'General Inputs'!$C$10))*$J2966*1000*$I2966 &lt;= ABS(($F2966-$E2966)*(1+$J38)^(O$490-$K$490)),'PV Adoption'!K$5*(1/(1-'General Inputs'!$C$10))*$J2966*1000*$I2966,ABS(($F2966-$E2966)*(1+$J38)^(O$490-$K$490)))</f>
        <v>0</v>
      </c>
      <c r="P2966" s="357">
        <f>IF('PV Adoption'!L$5*(1/(1-'General Inputs'!$C$10))*$J2966*1000*$I2966 &lt;= ABS(($F2966-$E2966)*(1+$J38)^(P$490-$K$490)),'PV Adoption'!L$5*(1/(1-'General Inputs'!$C$10))*$J2966*1000*$I2966,ABS(($F2966-$E2966)*(1+$J38)^(P$490-$K$490)))</f>
        <v>0</v>
      </c>
      <c r="Q2966" s="357">
        <f>IF('PV Adoption'!M$5*(1/(1-'General Inputs'!$C$10))*$J2966*1000*$I2966 &lt;= ABS(($F2966-$E2966)*(1+$J38)^(Q$490-$K$490)),'PV Adoption'!M$5*(1/(1-'General Inputs'!$C$10))*$J2966*1000*$I2966,ABS(($F2966-$E2966)*(1+$J38)^(Q$490-$K$490)))</f>
        <v>0</v>
      </c>
      <c r="R2966" s="357">
        <f>IF('PV Adoption'!N$5*(1/(1-'General Inputs'!$C$10))*$J2966*1000*$I2966 &lt;= ABS(($F2966-$E2966)*(1+$J38)^(R$490-$K$490)),'PV Adoption'!N$5*(1/(1-'General Inputs'!$C$10))*$J2966*1000*$I2966,ABS(($F2966-$E2966)*(1+$J38)^(R$490-$K$490)))</f>
        <v>0</v>
      </c>
      <c r="S2966" s="357">
        <f>IF('PV Adoption'!O$5*(1/(1-'General Inputs'!$C$10))*$J2966*1000*$I2966 &lt;= ABS(($F2966-$E2966)*(1+$J38)^(S$490-$K$490)),'PV Adoption'!O$5*(1/(1-'General Inputs'!$C$10))*$J2966*1000*$I2966,ABS(($F2966-$E2966)*(1+$J38)^(S$490-$K$490)))</f>
        <v>0</v>
      </c>
      <c r="T2966" s="357">
        <f>IF('PV Adoption'!P$5*(1/(1-'General Inputs'!$C$10))*$J2966*1000*$I2966 &lt;= ABS(($F2966-$E2966)*(1+$J38)^(T$490-$K$490)),'PV Adoption'!P$5*(1/(1-'General Inputs'!$C$10))*$J2966*1000*$I2966,ABS(($F2966-$E2966)*(1+$J38)^(T$490-$K$490)))</f>
        <v>0</v>
      </c>
      <c r="U2966" s="357">
        <f>IF('PV Adoption'!Q$5*(1/(1-'General Inputs'!$C$10))*$J2966*1000*$I2966 &lt;= ABS(($F2966-$E2966)*(1+$J38)^(U$490-$K$490)),'PV Adoption'!Q$5*(1/(1-'General Inputs'!$C$10))*$J2966*1000*$I2966,ABS(($F2966-$E2966)*(1+$J38)^(U$490-$K$490)))</f>
        <v>0</v>
      </c>
      <c r="V2966" s="357">
        <f>IF('PV Adoption'!R$5*(1/(1-'General Inputs'!$C$10))*$J2966*1000*$I2966 &lt;= ABS(($F2966-$E2966)*(1+$J38)^(V$490-$K$490)),'PV Adoption'!R$5*(1/(1-'General Inputs'!$C$10))*$J2966*1000*$I2966,ABS(($F2966-$E2966)*(1+$J38)^(V$490-$K$490)))</f>
        <v>0</v>
      </c>
      <c r="W2966" s="357">
        <f>IF('PV Adoption'!S$5*(1/(1-'General Inputs'!$C$10))*$J2966*1000*$I2966 &lt;= ABS(($F2966-$E2966)*(1+$J38)^(W$490-$K$490)),'PV Adoption'!S$5*(1/(1-'General Inputs'!$C$10))*$J2966*1000*$I2966,ABS(($F2966-$E2966)*(1+$J38)^(W$490-$K$490)))</f>
        <v>0</v>
      </c>
      <c r="X2966" s="357">
        <f>IF('PV Adoption'!T$5*(1/(1-'General Inputs'!$C$10))*$J2966*1000*$I2966 &lt;= ABS(($F2966-$E2966)*(1+$J38)^(X$490-$K$490)),'PV Adoption'!T$5*(1/(1-'General Inputs'!$C$10))*$J2966*1000*$I2966,ABS(($F2966-$E2966)*(1+$J38)^(X$490-$K$490)))</f>
        <v>0</v>
      </c>
      <c r="Y2966" s="357">
        <f>IF('PV Adoption'!U$5*(1/(1-'General Inputs'!$C$10))*$J2966*1000*$I2966 &lt;= ABS(($F2966-$E2966)*(1+$J38)^(Y$490-$K$490)),'PV Adoption'!U$5*(1/(1-'General Inputs'!$C$10))*$J2966*1000*$I2966,ABS(($F2966-$E2966)*(1+$J38)^(Y$490-$K$490)))</f>
        <v>0</v>
      </c>
      <c r="Z2966" s="357">
        <f>IF('PV Adoption'!V$5*(1/(1-'General Inputs'!$C$10))*$J2966*1000*$I2966 &lt;= ABS(($F2966-$E2966)*(1+$J38)^(Z$490-$K$490)),'PV Adoption'!V$5*(1/(1-'General Inputs'!$C$10))*$J2966*1000*$I2966,ABS(($F2966-$E2966)*(1+$J38)^(Z$490-$K$490)))</f>
        <v>0</v>
      </c>
      <c r="AA2966" s="357">
        <f>IF('PV Adoption'!W$5*(1/(1-'General Inputs'!$C$10))*$J2966*1000*$I2966 &lt;= ABS(($F2966-$E2966)*(1+$J38)^(AA$490-$K$490)),'PV Adoption'!W$5*(1/(1-'General Inputs'!$C$10))*$J2966*1000*$I2966,ABS(($F2966-$E2966)*(1+$J38)^(AA$490-$K$490)))</f>
        <v>0</v>
      </c>
      <c r="AB2966" s="357">
        <f>IF('PV Adoption'!X$5*(1/(1-'General Inputs'!$C$10))*$J2966*1000*$I2966 &lt;= ABS(($F2966-$E2966)*(1+$J38)^(AB$490-$K$490)),'PV Adoption'!X$5*(1/(1-'General Inputs'!$C$10))*$J2966*1000*$I2966,ABS(($F2966-$E2966)*(1+$J38)^(AB$490-$K$490)))</f>
        <v>0</v>
      </c>
      <c r="AC2966" s="357">
        <f>IF('PV Adoption'!Y$5*(1/(1-'General Inputs'!$C$10))*$J2966*1000*$I2966 &lt;= ABS(($F2966-$E2966)*(1+$J38)^(AC$490-$K$490)),'PV Adoption'!Y$5*(1/(1-'General Inputs'!$C$10))*$J2966*1000*$I2966,ABS(($F2966-$E2966)*(1+$J38)^(AC$490-$K$490)))</f>
        <v>0</v>
      </c>
      <c r="AD2966" s="357">
        <f>IF('PV Adoption'!Z$5*(1/(1-'General Inputs'!$C$10))*$J2966*1000*$I2966 &lt;= ABS(($F2966-$E2966)*(1+$J38)^(AD$490-$K$490)),'PV Adoption'!Z$5*(1/(1-'General Inputs'!$C$10))*$J2966*1000*$I2966,ABS(($F2966-$E2966)*(1+$J38)^(AD$490-$K$490)))</f>
        <v>0</v>
      </c>
      <c r="AE2966" s="357">
        <f>IF('PV Adoption'!AA$5*(1/(1-'General Inputs'!$C$10))*$J2966*1000*$I2966 &lt;= ABS(($F2966-$E2966)*(1+$J38)^(AE$490-$K$490)),'PV Adoption'!AA$5*(1/(1-'General Inputs'!$C$10))*$J2966*1000*$I2966,ABS(($F2966-$E2966)*(1+$J38)^(AE$490-$K$490)))</f>
        <v>0</v>
      </c>
      <c r="AF2966" s="357">
        <f>IF('PV Adoption'!AB$5*(1/(1-'General Inputs'!$C$10))*$J2966*1000*$I2966 &lt;= ABS(($F2966-$E2966)*(1+$J38)^(AF$490-$K$490)),'PV Adoption'!AB$5*(1/(1-'General Inputs'!$C$10))*$J2966*1000*$I2966,ABS(($F2966-$E2966)*(1+$J38)^(AF$490-$K$490)))</f>
        <v>0</v>
      </c>
      <c r="AG2966" s="357">
        <f>IF('PV Adoption'!AC$5*(1/(1-'General Inputs'!$C$10))*$J2966*1000*$I2966 &lt;= ABS(($F2966-$E2966)*(1+$J38)^(AG$490-$K$490)),'PV Adoption'!AC$5*(1/(1-'General Inputs'!$C$10))*$J2966*1000*$I2966,ABS(($F2966-$E2966)*(1+$J38)^(AG$490-$K$490)))</f>
        <v>0</v>
      </c>
      <c r="AH2966" s="357">
        <f>IF('PV Adoption'!AD$5*(1/(1-'General Inputs'!$C$10))*$J2966*1000*$I2966 &lt;= ABS(($F2966-$E2966)*(1+$J38)^(AH$490-$K$490)),'PV Adoption'!AD$5*(1/(1-'General Inputs'!$C$10))*$J2966*1000*$I2966,ABS(($F2966-$E2966)*(1+$J38)^(AH$490-$K$490)))</f>
        <v>0</v>
      </c>
      <c r="AI2966" s="357">
        <f>IF('PV Adoption'!AE$5*(1/(1-'General Inputs'!$C$10))*$J2966*1000*$I2966 &lt;= ABS(($F2966-$E2966)*(1+$J38)^(AI$490-$K$490)),'PV Adoption'!AE$5*(1/(1-'General Inputs'!$C$10))*$J2966*1000*$I2966,ABS(($F2966-$E2966)*(1+$J38)^(AI$490-$K$490)))</f>
        <v>0</v>
      </c>
      <c r="AJ2966" s="357">
        <f>IF('PV Adoption'!AF$5*(1/(1-'General Inputs'!$C$10))*$J2966*1000*$I2966 &lt;= ABS(($F2966-$E2966)*(1+$J38)^(AJ$490-$K$490)),'PV Adoption'!AF$5*(1/(1-'General Inputs'!$C$10))*$J2966*1000*$I2966,ABS(($F2966-$E2966)*(1+$J38)^(AJ$490-$K$490)))</f>
        <v>0</v>
      </c>
      <c r="AK2966" s="357">
        <v>0</v>
      </c>
      <c r="AL2966" s="357">
        <v>0</v>
      </c>
      <c r="AM2966" s="357">
        <v>0</v>
      </c>
    </row>
    <row r="2967" spans="1:39" x14ac:dyDescent="0.25">
      <c r="A2967" s="353" t="s">
        <v>300</v>
      </c>
      <c r="B2967" s="353" t="s">
        <v>301</v>
      </c>
      <c r="C2967" s="441">
        <f t="shared" ref="C2967:H2967" si="2415">C39</f>
        <v>10000</v>
      </c>
      <c r="D2967" s="441"/>
      <c r="E2967" s="441"/>
      <c r="F2967" s="441"/>
      <c r="G2967" s="441"/>
      <c r="H2967" s="441">
        <f t="shared" si="2415"/>
        <v>0</v>
      </c>
      <c r="I2967" s="470">
        <f>IFERROR(VLOOKUP(B2967,Coincidence!$B$2:$E$242,4,FALSE)*IF(G2967="Winter",'General Inputs'!$C$25,'General Inputs'!$C$24),IF(G2967="Winter",'General Inputs'!$C$25,'General Inputs'!$C$24))</f>
        <v>0.52140604400000001</v>
      </c>
      <c r="J2967" s="466">
        <f>'Nameplate by Substation'!H39</f>
        <v>8.644154218566959E-3</v>
      </c>
      <c r="K2967" s="357">
        <f>IF('PV Adoption'!G$5*(1/(1-'General Inputs'!$C$10))*$J2967*1000*$I2967 &lt;= ABS(($F2967-$E2967)*(1+$J39)^(K$490-$K$490)),'PV Adoption'!G$5*(1/(1-'General Inputs'!$C$10))*$J2967*1000*$I2967,ABS(($F2967-$E2967)*(1+$J39)^(K$490-$K$490)))</f>
        <v>0</v>
      </c>
      <c r="L2967" s="357">
        <f>IF('PV Adoption'!H$5*(1/(1-'General Inputs'!$C$10))*$J2967*1000*$I2967 &lt;= ABS(($F2967-$E2967)*(1+$J39)^(L$490-$K$490)),'PV Adoption'!H$5*(1/(1-'General Inputs'!$C$10))*$J2967*1000*$I2967,ABS(($F2967-$E2967)*(1+$J39)^(L$490-$K$490)))</f>
        <v>0</v>
      </c>
      <c r="M2967" s="357">
        <f>IF('PV Adoption'!I$5*(1/(1-'General Inputs'!$C$10))*$J2967*1000*$I2967 &lt;= ABS(($F2967-$E2967)*(1+$J39)^(M$490-$K$490)),'PV Adoption'!I$5*(1/(1-'General Inputs'!$C$10))*$J2967*1000*$I2967,ABS(($F2967-$E2967)*(1+$J39)^(M$490-$K$490)))</f>
        <v>0</v>
      </c>
      <c r="N2967" s="357">
        <f>IF('PV Adoption'!J$5*(1/(1-'General Inputs'!$C$10))*$J2967*1000*$I2967 &lt;= ABS(($F2967-$E2967)*(1+$J39)^(N$490-$K$490)),'PV Adoption'!J$5*(1/(1-'General Inputs'!$C$10))*$J2967*1000*$I2967,ABS(($F2967-$E2967)*(1+$J39)^(N$490-$K$490)))</f>
        <v>0</v>
      </c>
      <c r="O2967" s="357">
        <f>IF('PV Adoption'!K$5*(1/(1-'General Inputs'!$C$10))*$J2967*1000*$I2967 &lt;= ABS(($F2967-$E2967)*(1+$J39)^(O$490-$K$490)),'PV Adoption'!K$5*(1/(1-'General Inputs'!$C$10))*$J2967*1000*$I2967,ABS(($F2967-$E2967)*(1+$J39)^(O$490-$K$490)))</f>
        <v>0</v>
      </c>
      <c r="P2967" s="357">
        <f>IF('PV Adoption'!L$5*(1/(1-'General Inputs'!$C$10))*$J2967*1000*$I2967 &lt;= ABS(($F2967-$E2967)*(1+$J39)^(P$490-$K$490)),'PV Adoption'!L$5*(1/(1-'General Inputs'!$C$10))*$J2967*1000*$I2967,ABS(($F2967-$E2967)*(1+$J39)^(P$490-$K$490)))</f>
        <v>0</v>
      </c>
      <c r="Q2967" s="357">
        <f>IF('PV Adoption'!M$5*(1/(1-'General Inputs'!$C$10))*$J2967*1000*$I2967 &lt;= ABS(($F2967-$E2967)*(1+$J39)^(Q$490-$K$490)),'PV Adoption'!M$5*(1/(1-'General Inputs'!$C$10))*$J2967*1000*$I2967,ABS(($F2967-$E2967)*(1+$J39)^(Q$490-$K$490)))</f>
        <v>0</v>
      </c>
      <c r="R2967" s="357">
        <f>IF('PV Adoption'!N$5*(1/(1-'General Inputs'!$C$10))*$J2967*1000*$I2967 &lt;= ABS(($F2967-$E2967)*(1+$J39)^(R$490-$K$490)),'PV Adoption'!N$5*(1/(1-'General Inputs'!$C$10))*$J2967*1000*$I2967,ABS(($F2967-$E2967)*(1+$J39)^(R$490-$K$490)))</f>
        <v>0</v>
      </c>
      <c r="S2967" s="357">
        <f>IF('PV Adoption'!O$5*(1/(1-'General Inputs'!$C$10))*$J2967*1000*$I2967 &lt;= ABS(($F2967-$E2967)*(1+$J39)^(S$490-$K$490)),'PV Adoption'!O$5*(1/(1-'General Inputs'!$C$10))*$J2967*1000*$I2967,ABS(($F2967-$E2967)*(1+$J39)^(S$490-$K$490)))</f>
        <v>0</v>
      </c>
      <c r="T2967" s="357">
        <f>IF('PV Adoption'!P$5*(1/(1-'General Inputs'!$C$10))*$J2967*1000*$I2967 &lt;= ABS(($F2967-$E2967)*(1+$J39)^(T$490-$K$490)),'PV Adoption'!P$5*(1/(1-'General Inputs'!$C$10))*$J2967*1000*$I2967,ABS(($F2967-$E2967)*(1+$J39)^(T$490-$K$490)))</f>
        <v>0</v>
      </c>
      <c r="U2967" s="357">
        <f>IF('PV Adoption'!Q$5*(1/(1-'General Inputs'!$C$10))*$J2967*1000*$I2967 &lt;= ABS(($F2967-$E2967)*(1+$J39)^(U$490-$K$490)),'PV Adoption'!Q$5*(1/(1-'General Inputs'!$C$10))*$J2967*1000*$I2967,ABS(($F2967-$E2967)*(1+$J39)^(U$490-$K$490)))</f>
        <v>0</v>
      </c>
      <c r="V2967" s="357">
        <f>IF('PV Adoption'!R$5*(1/(1-'General Inputs'!$C$10))*$J2967*1000*$I2967 &lt;= ABS(($F2967-$E2967)*(1+$J39)^(V$490-$K$490)),'PV Adoption'!R$5*(1/(1-'General Inputs'!$C$10))*$J2967*1000*$I2967,ABS(($F2967-$E2967)*(1+$J39)^(V$490-$K$490)))</f>
        <v>0</v>
      </c>
      <c r="W2967" s="357">
        <f>IF('PV Adoption'!S$5*(1/(1-'General Inputs'!$C$10))*$J2967*1000*$I2967 &lt;= ABS(($F2967-$E2967)*(1+$J39)^(W$490-$K$490)),'PV Adoption'!S$5*(1/(1-'General Inputs'!$C$10))*$J2967*1000*$I2967,ABS(($F2967-$E2967)*(1+$J39)^(W$490-$K$490)))</f>
        <v>0</v>
      </c>
      <c r="X2967" s="357">
        <f>IF('PV Adoption'!T$5*(1/(1-'General Inputs'!$C$10))*$J2967*1000*$I2967 &lt;= ABS(($F2967-$E2967)*(1+$J39)^(X$490-$K$490)),'PV Adoption'!T$5*(1/(1-'General Inputs'!$C$10))*$J2967*1000*$I2967,ABS(($F2967-$E2967)*(1+$J39)^(X$490-$K$490)))</f>
        <v>0</v>
      </c>
      <c r="Y2967" s="357">
        <f>IF('PV Adoption'!U$5*(1/(1-'General Inputs'!$C$10))*$J2967*1000*$I2967 &lt;= ABS(($F2967-$E2967)*(1+$J39)^(Y$490-$K$490)),'PV Adoption'!U$5*(1/(1-'General Inputs'!$C$10))*$J2967*1000*$I2967,ABS(($F2967-$E2967)*(1+$J39)^(Y$490-$K$490)))</f>
        <v>0</v>
      </c>
      <c r="Z2967" s="357">
        <f>IF('PV Adoption'!V$5*(1/(1-'General Inputs'!$C$10))*$J2967*1000*$I2967 &lt;= ABS(($F2967-$E2967)*(1+$J39)^(Z$490-$K$490)),'PV Adoption'!V$5*(1/(1-'General Inputs'!$C$10))*$J2967*1000*$I2967,ABS(($F2967-$E2967)*(1+$J39)^(Z$490-$K$490)))</f>
        <v>0</v>
      </c>
      <c r="AA2967" s="357">
        <f>IF('PV Adoption'!W$5*(1/(1-'General Inputs'!$C$10))*$J2967*1000*$I2967 &lt;= ABS(($F2967-$E2967)*(1+$J39)^(AA$490-$K$490)),'PV Adoption'!W$5*(1/(1-'General Inputs'!$C$10))*$J2967*1000*$I2967,ABS(($F2967-$E2967)*(1+$J39)^(AA$490-$K$490)))</f>
        <v>0</v>
      </c>
      <c r="AB2967" s="357">
        <f>IF('PV Adoption'!X$5*(1/(1-'General Inputs'!$C$10))*$J2967*1000*$I2967 &lt;= ABS(($F2967-$E2967)*(1+$J39)^(AB$490-$K$490)),'PV Adoption'!X$5*(1/(1-'General Inputs'!$C$10))*$J2967*1000*$I2967,ABS(($F2967-$E2967)*(1+$J39)^(AB$490-$K$490)))</f>
        <v>0</v>
      </c>
      <c r="AC2967" s="357">
        <f>IF('PV Adoption'!Y$5*(1/(1-'General Inputs'!$C$10))*$J2967*1000*$I2967 &lt;= ABS(($F2967-$E2967)*(1+$J39)^(AC$490-$K$490)),'PV Adoption'!Y$5*(1/(1-'General Inputs'!$C$10))*$J2967*1000*$I2967,ABS(($F2967-$E2967)*(1+$J39)^(AC$490-$K$490)))</f>
        <v>0</v>
      </c>
      <c r="AD2967" s="357">
        <f>IF('PV Adoption'!Z$5*(1/(1-'General Inputs'!$C$10))*$J2967*1000*$I2967 &lt;= ABS(($F2967-$E2967)*(1+$J39)^(AD$490-$K$490)),'PV Adoption'!Z$5*(1/(1-'General Inputs'!$C$10))*$J2967*1000*$I2967,ABS(($F2967-$E2967)*(1+$J39)^(AD$490-$K$490)))</f>
        <v>0</v>
      </c>
      <c r="AE2967" s="357">
        <f>IF('PV Adoption'!AA$5*(1/(1-'General Inputs'!$C$10))*$J2967*1000*$I2967 &lt;= ABS(($F2967-$E2967)*(1+$J39)^(AE$490-$K$490)),'PV Adoption'!AA$5*(1/(1-'General Inputs'!$C$10))*$J2967*1000*$I2967,ABS(($F2967-$E2967)*(1+$J39)^(AE$490-$K$490)))</f>
        <v>0</v>
      </c>
      <c r="AF2967" s="357">
        <f>IF('PV Adoption'!AB$5*(1/(1-'General Inputs'!$C$10))*$J2967*1000*$I2967 &lt;= ABS(($F2967-$E2967)*(1+$J39)^(AF$490-$K$490)),'PV Adoption'!AB$5*(1/(1-'General Inputs'!$C$10))*$J2967*1000*$I2967,ABS(($F2967-$E2967)*(1+$J39)^(AF$490-$K$490)))</f>
        <v>0</v>
      </c>
      <c r="AG2967" s="357">
        <f>IF('PV Adoption'!AC$5*(1/(1-'General Inputs'!$C$10))*$J2967*1000*$I2967 &lt;= ABS(($F2967-$E2967)*(1+$J39)^(AG$490-$K$490)),'PV Adoption'!AC$5*(1/(1-'General Inputs'!$C$10))*$J2967*1000*$I2967,ABS(($F2967-$E2967)*(1+$J39)^(AG$490-$K$490)))</f>
        <v>0</v>
      </c>
      <c r="AH2967" s="357">
        <f>IF('PV Adoption'!AD$5*(1/(1-'General Inputs'!$C$10))*$J2967*1000*$I2967 &lt;= ABS(($F2967-$E2967)*(1+$J39)^(AH$490-$K$490)),'PV Adoption'!AD$5*(1/(1-'General Inputs'!$C$10))*$J2967*1000*$I2967,ABS(($F2967-$E2967)*(1+$J39)^(AH$490-$K$490)))</f>
        <v>0</v>
      </c>
      <c r="AI2967" s="357">
        <f>IF('PV Adoption'!AE$5*(1/(1-'General Inputs'!$C$10))*$J2967*1000*$I2967 &lt;= ABS(($F2967-$E2967)*(1+$J39)^(AI$490-$K$490)),'PV Adoption'!AE$5*(1/(1-'General Inputs'!$C$10))*$J2967*1000*$I2967,ABS(($F2967-$E2967)*(1+$J39)^(AI$490-$K$490)))</f>
        <v>0</v>
      </c>
      <c r="AJ2967" s="357">
        <f>IF('PV Adoption'!AF$5*(1/(1-'General Inputs'!$C$10))*$J2967*1000*$I2967 &lt;= ABS(($F2967-$E2967)*(1+$J39)^(AJ$490-$K$490)),'PV Adoption'!AF$5*(1/(1-'General Inputs'!$C$10))*$J2967*1000*$I2967,ABS(($F2967-$E2967)*(1+$J39)^(AJ$490-$K$490)))</f>
        <v>0</v>
      </c>
      <c r="AK2967" s="357">
        <v>0</v>
      </c>
      <c r="AL2967" s="357">
        <v>0</v>
      </c>
      <c r="AM2967" s="357">
        <v>0</v>
      </c>
    </row>
    <row r="2968" spans="1:39" x14ac:dyDescent="0.25">
      <c r="A2968" s="353" t="s">
        <v>300</v>
      </c>
      <c r="B2968" s="353" t="s">
        <v>317</v>
      </c>
      <c r="C2968" s="441">
        <f t="shared" ref="C2968:H2968" si="2416">C40</f>
        <v>20000</v>
      </c>
      <c r="D2968" s="441"/>
      <c r="E2968" s="441"/>
      <c r="F2968" s="441"/>
      <c r="G2968" s="441"/>
      <c r="H2968" s="441">
        <f t="shared" si="2416"/>
        <v>0</v>
      </c>
      <c r="I2968" s="470">
        <f>IFERROR(VLOOKUP(B2968,Coincidence!$B$2:$E$242,4,FALSE)*IF(G2968="Winter",'General Inputs'!$C$25,'General Inputs'!$C$24),IF(G2968="Winter",'General Inputs'!$C$25,'General Inputs'!$C$24))</f>
        <v>0.52140604400000001</v>
      </c>
      <c r="J2968" s="466">
        <f>'Nameplate by Substation'!H40</f>
        <v>9.7956362685085712E-3</v>
      </c>
      <c r="K2968" s="357">
        <f>IF('PV Adoption'!G$5*(1/(1-'General Inputs'!$C$10))*$J2968*1000*$I2968 &lt;= ABS(($F2968-$E2968)*(1+$J40)^(K$490-$K$490)),'PV Adoption'!G$5*(1/(1-'General Inputs'!$C$10))*$J2968*1000*$I2968,ABS(($F2968-$E2968)*(1+$J40)^(K$490-$K$490)))</f>
        <v>0</v>
      </c>
      <c r="L2968" s="357">
        <f>IF('PV Adoption'!H$5*(1/(1-'General Inputs'!$C$10))*$J2968*1000*$I2968 &lt;= ABS(($F2968-$E2968)*(1+$J40)^(L$490-$K$490)),'PV Adoption'!H$5*(1/(1-'General Inputs'!$C$10))*$J2968*1000*$I2968,ABS(($F2968-$E2968)*(1+$J40)^(L$490-$K$490)))</f>
        <v>0</v>
      </c>
      <c r="M2968" s="357">
        <f>IF('PV Adoption'!I$5*(1/(1-'General Inputs'!$C$10))*$J2968*1000*$I2968 &lt;= ABS(($F2968-$E2968)*(1+$J40)^(M$490-$K$490)),'PV Adoption'!I$5*(1/(1-'General Inputs'!$C$10))*$J2968*1000*$I2968,ABS(($F2968-$E2968)*(1+$J40)^(M$490-$K$490)))</f>
        <v>0</v>
      </c>
      <c r="N2968" s="357">
        <f>IF('PV Adoption'!J$5*(1/(1-'General Inputs'!$C$10))*$J2968*1000*$I2968 &lt;= ABS(($F2968-$E2968)*(1+$J40)^(N$490-$K$490)),'PV Adoption'!J$5*(1/(1-'General Inputs'!$C$10))*$J2968*1000*$I2968,ABS(($F2968-$E2968)*(1+$J40)^(N$490-$K$490)))</f>
        <v>0</v>
      </c>
      <c r="O2968" s="357">
        <f>IF('PV Adoption'!K$5*(1/(1-'General Inputs'!$C$10))*$J2968*1000*$I2968 &lt;= ABS(($F2968-$E2968)*(1+$J40)^(O$490-$K$490)),'PV Adoption'!K$5*(1/(1-'General Inputs'!$C$10))*$J2968*1000*$I2968,ABS(($F2968-$E2968)*(1+$J40)^(O$490-$K$490)))</f>
        <v>0</v>
      </c>
      <c r="P2968" s="357">
        <f>IF('PV Adoption'!L$5*(1/(1-'General Inputs'!$C$10))*$J2968*1000*$I2968 &lt;= ABS(($F2968-$E2968)*(1+$J40)^(P$490-$K$490)),'PV Adoption'!L$5*(1/(1-'General Inputs'!$C$10))*$J2968*1000*$I2968,ABS(($F2968-$E2968)*(1+$J40)^(P$490-$K$490)))</f>
        <v>0</v>
      </c>
      <c r="Q2968" s="357">
        <f>IF('PV Adoption'!M$5*(1/(1-'General Inputs'!$C$10))*$J2968*1000*$I2968 &lt;= ABS(($F2968-$E2968)*(1+$J40)^(Q$490-$K$490)),'PV Adoption'!M$5*(1/(1-'General Inputs'!$C$10))*$J2968*1000*$I2968,ABS(($F2968-$E2968)*(1+$J40)^(Q$490-$K$490)))</f>
        <v>0</v>
      </c>
      <c r="R2968" s="357">
        <f>IF('PV Adoption'!N$5*(1/(1-'General Inputs'!$C$10))*$J2968*1000*$I2968 &lt;= ABS(($F2968-$E2968)*(1+$J40)^(R$490-$K$490)),'PV Adoption'!N$5*(1/(1-'General Inputs'!$C$10))*$J2968*1000*$I2968,ABS(($F2968-$E2968)*(1+$J40)^(R$490-$K$490)))</f>
        <v>0</v>
      </c>
      <c r="S2968" s="357">
        <f>IF('PV Adoption'!O$5*(1/(1-'General Inputs'!$C$10))*$J2968*1000*$I2968 &lt;= ABS(($F2968-$E2968)*(1+$J40)^(S$490-$K$490)),'PV Adoption'!O$5*(1/(1-'General Inputs'!$C$10))*$J2968*1000*$I2968,ABS(($F2968-$E2968)*(1+$J40)^(S$490-$K$490)))</f>
        <v>0</v>
      </c>
      <c r="T2968" s="357">
        <f>IF('PV Adoption'!P$5*(1/(1-'General Inputs'!$C$10))*$J2968*1000*$I2968 &lt;= ABS(($F2968-$E2968)*(1+$J40)^(T$490-$K$490)),'PV Adoption'!P$5*(1/(1-'General Inputs'!$C$10))*$J2968*1000*$I2968,ABS(($F2968-$E2968)*(1+$J40)^(T$490-$K$490)))</f>
        <v>0</v>
      </c>
      <c r="U2968" s="357">
        <f>IF('PV Adoption'!Q$5*(1/(1-'General Inputs'!$C$10))*$J2968*1000*$I2968 &lt;= ABS(($F2968-$E2968)*(1+$J40)^(U$490-$K$490)),'PV Adoption'!Q$5*(1/(1-'General Inputs'!$C$10))*$J2968*1000*$I2968,ABS(($F2968-$E2968)*(1+$J40)^(U$490-$K$490)))</f>
        <v>0</v>
      </c>
      <c r="V2968" s="357">
        <f>IF('PV Adoption'!R$5*(1/(1-'General Inputs'!$C$10))*$J2968*1000*$I2968 &lt;= ABS(($F2968-$E2968)*(1+$J40)^(V$490-$K$490)),'PV Adoption'!R$5*(1/(1-'General Inputs'!$C$10))*$J2968*1000*$I2968,ABS(($F2968-$E2968)*(1+$J40)^(V$490-$K$490)))</f>
        <v>0</v>
      </c>
      <c r="W2968" s="357">
        <f>IF('PV Adoption'!S$5*(1/(1-'General Inputs'!$C$10))*$J2968*1000*$I2968 &lt;= ABS(($F2968-$E2968)*(1+$J40)^(W$490-$K$490)),'PV Adoption'!S$5*(1/(1-'General Inputs'!$C$10))*$J2968*1000*$I2968,ABS(($F2968-$E2968)*(1+$J40)^(W$490-$K$490)))</f>
        <v>0</v>
      </c>
      <c r="X2968" s="357">
        <f>IF('PV Adoption'!T$5*(1/(1-'General Inputs'!$C$10))*$J2968*1000*$I2968 &lt;= ABS(($F2968-$E2968)*(1+$J40)^(X$490-$K$490)),'PV Adoption'!T$5*(1/(1-'General Inputs'!$C$10))*$J2968*1000*$I2968,ABS(($F2968-$E2968)*(1+$J40)^(X$490-$K$490)))</f>
        <v>0</v>
      </c>
      <c r="Y2968" s="357">
        <f>IF('PV Adoption'!U$5*(1/(1-'General Inputs'!$C$10))*$J2968*1000*$I2968 &lt;= ABS(($F2968-$E2968)*(1+$J40)^(Y$490-$K$490)),'PV Adoption'!U$5*(1/(1-'General Inputs'!$C$10))*$J2968*1000*$I2968,ABS(($F2968-$E2968)*(1+$J40)^(Y$490-$K$490)))</f>
        <v>0</v>
      </c>
      <c r="Z2968" s="357">
        <f>IF('PV Adoption'!V$5*(1/(1-'General Inputs'!$C$10))*$J2968*1000*$I2968 &lt;= ABS(($F2968-$E2968)*(1+$J40)^(Z$490-$K$490)),'PV Adoption'!V$5*(1/(1-'General Inputs'!$C$10))*$J2968*1000*$I2968,ABS(($F2968-$E2968)*(1+$J40)^(Z$490-$K$490)))</f>
        <v>0</v>
      </c>
      <c r="AA2968" s="357">
        <f>IF('PV Adoption'!W$5*(1/(1-'General Inputs'!$C$10))*$J2968*1000*$I2968 &lt;= ABS(($F2968-$E2968)*(1+$J40)^(AA$490-$K$490)),'PV Adoption'!W$5*(1/(1-'General Inputs'!$C$10))*$J2968*1000*$I2968,ABS(($F2968-$E2968)*(1+$J40)^(AA$490-$K$490)))</f>
        <v>0</v>
      </c>
      <c r="AB2968" s="357">
        <f>IF('PV Adoption'!X$5*(1/(1-'General Inputs'!$C$10))*$J2968*1000*$I2968 &lt;= ABS(($F2968-$E2968)*(1+$J40)^(AB$490-$K$490)),'PV Adoption'!X$5*(1/(1-'General Inputs'!$C$10))*$J2968*1000*$I2968,ABS(($F2968-$E2968)*(1+$J40)^(AB$490-$K$490)))</f>
        <v>0</v>
      </c>
      <c r="AC2968" s="357">
        <f>IF('PV Adoption'!Y$5*(1/(1-'General Inputs'!$C$10))*$J2968*1000*$I2968 &lt;= ABS(($F2968-$E2968)*(1+$J40)^(AC$490-$K$490)),'PV Adoption'!Y$5*(1/(1-'General Inputs'!$C$10))*$J2968*1000*$I2968,ABS(($F2968-$E2968)*(1+$J40)^(AC$490-$K$490)))</f>
        <v>0</v>
      </c>
      <c r="AD2968" s="357">
        <f>IF('PV Adoption'!Z$5*(1/(1-'General Inputs'!$C$10))*$J2968*1000*$I2968 &lt;= ABS(($F2968-$E2968)*(1+$J40)^(AD$490-$K$490)),'PV Adoption'!Z$5*(1/(1-'General Inputs'!$C$10))*$J2968*1000*$I2968,ABS(($F2968-$E2968)*(1+$J40)^(AD$490-$K$490)))</f>
        <v>0</v>
      </c>
      <c r="AE2968" s="357">
        <f>IF('PV Adoption'!AA$5*(1/(1-'General Inputs'!$C$10))*$J2968*1000*$I2968 &lt;= ABS(($F2968-$E2968)*(1+$J40)^(AE$490-$K$490)),'PV Adoption'!AA$5*(1/(1-'General Inputs'!$C$10))*$J2968*1000*$I2968,ABS(($F2968-$E2968)*(1+$J40)^(AE$490-$K$490)))</f>
        <v>0</v>
      </c>
      <c r="AF2968" s="357">
        <f>IF('PV Adoption'!AB$5*(1/(1-'General Inputs'!$C$10))*$J2968*1000*$I2968 &lt;= ABS(($F2968-$E2968)*(1+$J40)^(AF$490-$K$490)),'PV Adoption'!AB$5*(1/(1-'General Inputs'!$C$10))*$J2968*1000*$I2968,ABS(($F2968-$E2968)*(1+$J40)^(AF$490-$K$490)))</f>
        <v>0</v>
      </c>
      <c r="AG2968" s="357">
        <f>IF('PV Adoption'!AC$5*(1/(1-'General Inputs'!$C$10))*$J2968*1000*$I2968 &lt;= ABS(($F2968-$E2968)*(1+$J40)^(AG$490-$K$490)),'PV Adoption'!AC$5*(1/(1-'General Inputs'!$C$10))*$J2968*1000*$I2968,ABS(($F2968-$E2968)*(1+$J40)^(AG$490-$K$490)))</f>
        <v>0</v>
      </c>
      <c r="AH2968" s="357">
        <f>IF('PV Adoption'!AD$5*(1/(1-'General Inputs'!$C$10))*$J2968*1000*$I2968 &lt;= ABS(($F2968-$E2968)*(1+$J40)^(AH$490-$K$490)),'PV Adoption'!AD$5*(1/(1-'General Inputs'!$C$10))*$J2968*1000*$I2968,ABS(($F2968-$E2968)*(1+$J40)^(AH$490-$K$490)))</f>
        <v>0</v>
      </c>
      <c r="AI2968" s="357">
        <f>IF('PV Adoption'!AE$5*(1/(1-'General Inputs'!$C$10))*$J2968*1000*$I2968 &lt;= ABS(($F2968-$E2968)*(1+$J40)^(AI$490-$K$490)),'PV Adoption'!AE$5*(1/(1-'General Inputs'!$C$10))*$J2968*1000*$I2968,ABS(($F2968-$E2968)*(1+$J40)^(AI$490-$K$490)))</f>
        <v>0</v>
      </c>
      <c r="AJ2968" s="357">
        <f>IF('PV Adoption'!AF$5*(1/(1-'General Inputs'!$C$10))*$J2968*1000*$I2968 &lt;= ABS(($F2968-$E2968)*(1+$J40)^(AJ$490-$K$490)),'PV Adoption'!AF$5*(1/(1-'General Inputs'!$C$10))*$J2968*1000*$I2968,ABS(($F2968-$E2968)*(1+$J40)^(AJ$490-$K$490)))</f>
        <v>0</v>
      </c>
      <c r="AK2968" s="357">
        <v>0</v>
      </c>
      <c r="AL2968" s="357">
        <v>0</v>
      </c>
      <c r="AM2968" s="357">
        <v>0</v>
      </c>
    </row>
    <row r="2969" spans="1:39" x14ac:dyDescent="0.25">
      <c r="A2969" s="353" t="s">
        <v>292</v>
      </c>
      <c r="B2969" s="353" t="s">
        <v>293</v>
      </c>
      <c r="C2969" s="441">
        <f t="shared" ref="C2969:H2969" si="2417">C41</f>
        <v>20000</v>
      </c>
      <c r="D2969" s="441"/>
      <c r="E2969" s="441"/>
      <c r="F2969" s="441"/>
      <c r="G2969" s="441"/>
      <c r="H2969" s="441">
        <f t="shared" si="2417"/>
        <v>1</v>
      </c>
      <c r="I2969" s="470">
        <f>IFERROR(VLOOKUP(B2969,Coincidence!$B$2:$E$242,4,FALSE)*IF(G2969="Winter",'General Inputs'!$C$25,'General Inputs'!$C$24),IF(G2969="Winter",'General Inputs'!$C$25,'General Inputs'!$C$24))</f>
        <v>0.52140604400000001</v>
      </c>
      <c r="J2969" s="466">
        <f>'Nameplate by Substation'!H41</f>
        <v>9.5859141481353643E-3</v>
      </c>
      <c r="K2969" s="357">
        <f>IF('PV Adoption'!G$5*(1/(1-'General Inputs'!$C$10))*$J2969*1000*$I2969 &lt;= ABS(($F2969-$E2969)*(1+$J41)^(K$490-$K$490)),'PV Adoption'!G$5*(1/(1-'General Inputs'!$C$10))*$J2969*1000*$I2969,ABS(($F2969-$E2969)*(1+$J41)^(K$490-$K$490)))</f>
        <v>0</v>
      </c>
      <c r="L2969" s="357">
        <f>IF('PV Adoption'!H$5*(1/(1-'General Inputs'!$C$10))*$J2969*1000*$I2969 &lt;= ABS(($F2969-$E2969)*(1+$J41)^(L$490-$K$490)),'PV Adoption'!H$5*(1/(1-'General Inputs'!$C$10))*$J2969*1000*$I2969,ABS(($F2969-$E2969)*(1+$J41)^(L$490-$K$490)))</f>
        <v>0</v>
      </c>
      <c r="M2969" s="357">
        <f>IF('PV Adoption'!I$5*(1/(1-'General Inputs'!$C$10))*$J2969*1000*$I2969 &lt;= ABS(($F2969-$E2969)*(1+$J41)^(M$490-$K$490)),'PV Adoption'!I$5*(1/(1-'General Inputs'!$C$10))*$J2969*1000*$I2969,ABS(($F2969-$E2969)*(1+$J41)^(M$490-$K$490)))</f>
        <v>0</v>
      </c>
      <c r="N2969" s="357">
        <f>IF('PV Adoption'!J$5*(1/(1-'General Inputs'!$C$10))*$J2969*1000*$I2969 &lt;= ABS(($F2969-$E2969)*(1+$J41)^(N$490-$K$490)),'PV Adoption'!J$5*(1/(1-'General Inputs'!$C$10))*$J2969*1000*$I2969,ABS(($F2969-$E2969)*(1+$J41)^(N$490-$K$490)))</f>
        <v>0</v>
      </c>
      <c r="O2969" s="357">
        <f>IF('PV Adoption'!K$5*(1/(1-'General Inputs'!$C$10))*$J2969*1000*$I2969 &lt;= ABS(($F2969-$E2969)*(1+$J41)^(O$490-$K$490)),'PV Adoption'!K$5*(1/(1-'General Inputs'!$C$10))*$J2969*1000*$I2969,ABS(($F2969-$E2969)*(1+$J41)^(O$490-$K$490)))</f>
        <v>0</v>
      </c>
      <c r="P2969" s="357">
        <f>IF('PV Adoption'!L$5*(1/(1-'General Inputs'!$C$10))*$J2969*1000*$I2969 &lt;= ABS(($F2969-$E2969)*(1+$J41)^(P$490-$K$490)),'PV Adoption'!L$5*(1/(1-'General Inputs'!$C$10))*$J2969*1000*$I2969,ABS(($F2969-$E2969)*(1+$J41)^(P$490-$K$490)))</f>
        <v>0</v>
      </c>
      <c r="Q2969" s="357">
        <f>IF('PV Adoption'!M$5*(1/(1-'General Inputs'!$C$10))*$J2969*1000*$I2969 &lt;= ABS(($F2969-$E2969)*(1+$J41)^(Q$490-$K$490)),'PV Adoption'!M$5*(1/(1-'General Inputs'!$C$10))*$J2969*1000*$I2969,ABS(($F2969-$E2969)*(1+$J41)^(Q$490-$K$490)))</f>
        <v>0</v>
      </c>
      <c r="R2969" s="357">
        <f>IF('PV Adoption'!N$5*(1/(1-'General Inputs'!$C$10))*$J2969*1000*$I2969 &lt;= ABS(($F2969-$E2969)*(1+$J41)^(R$490-$K$490)),'PV Adoption'!N$5*(1/(1-'General Inputs'!$C$10))*$J2969*1000*$I2969,ABS(($F2969-$E2969)*(1+$J41)^(R$490-$K$490)))</f>
        <v>0</v>
      </c>
      <c r="S2969" s="357">
        <f>IF('PV Adoption'!O$5*(1/(1-'General Inputs'!$C$10))*$J2969*1000*$I2969 &lt;= ABS(($F2969-$E2969)*(1+$J41)^(S$490-$K$490)),'PV Adoption'!O$5*(1/(1-'General Inputs'!$C$10))*$J2969*1000*$I2969,ABS(($F2969-$E2969)*(1+$J41)^(S$490-$K$490)))</f>
        <v>0</v>
      </c>
      <c r="T2969" s="357">
        <f>IF('PV Adoption'!P$5*(1/(1-'General Inputs'!$C$10))*$J2969*1000*$I2969 &lt;= ABS(($F2969-$E2969)*(1+$J41)^(T$490-$K$490)),'PV Adoption'!P$5*(1/(1-'General Inputs'!$C$10))*$J2969*1000*$I2969,ABS(($F2969-$E2969)*(1+$J41)^(T$490-$K$490)))</f>
        <v>0</v>
      </c>
      <c r="U2969" s="357">
        <f>IF('PV Adoption'!Q$5*(1/(1-'General Inputs'!$C$10))*$J2969*1000*$I2969 &lt;= ABS(($F2969-$E2969)*(1+$J41)^(U$490-$K$490)),'PV Adoption'!Q$5*(1/(1-'General Inputs'!$C$10))*$J2969*1000*$I2969,ABS(($F2969-$E2969)*(1+$J41)^(U$490-$K$490)))</f>
        <v>0</v>
      </c>
      <c r="V2969" s="357">
        <f>IF('PV Adoption'!R$5*(1/(1-'General Inputs'!$C$10))*$J2969*1000*$I2969 &lt;= ABS(($F2969-$E2969)*(1+$J41)^(V$490-$K$490)),'PV Adoption'!R$5*(1/(1-'General Inputs'!$C$10))*$J2969*1000*$I2969,ABS(($F2969-$E2969)*(1+$J41)^(V$490-$K$490)))</f>
        <v>0</v>
      </c>
      <c r="W2969" s="357">
        <f>IF('PV Adoption'!S$5*(1/(1-'General Inputs'!$C$10))*$J2969*1000*$I2969 &lt;= ABS(($F2969-$E2969)*(1+$J41)^(W$490-$K$490)),'PV Adoption'!S$5*(1/(1-'General Inputs'!$C$10))*$J2969*1000*$I2969,ABS(($F2969-$E2969)*(1+$J41)^(W$490-$K$490)))</f>
        <v>0</v>
      </c>
      <c r="X2969" s="357">
        <f>IF('PV Adoption'!T$5*(1/(1-'General Inputs'!$C$10))*$J2969*1000*$I2969 &lt;= ABS(($F2969-$E2969)*(1+$J41)^(X$490-$K$490)),'PV Adoption'!T$5*(1/(1-'General Inputs'!$C$10))*$J2969*1000*$I2969,ABS(($F2969-$E2969)*(1+$J41)^(X$490-$K$490)))</f>
        <v>0</v>
      </c>
      <c r="Y2969" s="357">
        <f>IF('PV Adoption'!U$5*(1/(1-'General Inputs'!$C$10))*$J2969*1000*$I2969 &lt;= ABS(($F2969-$E2969)*(1+$J41)^(Y$490-$K$490)),'PV Adoption'!U$5*(1/(1-'General Inputs'!$C$10))*$J2969*1000*$I2969,ABS(($F2969-$E2969)*(1+$J41)^(Y$490-$K$490)))</f>
        <v>0</v>
      </c>
      <c r="Z2969" s="357">
        <f>IF('PV Adoption'!V$5*(1/(1-'General Inputs'!$C$10))*$J2969*1000*$I2969 &lt;= ABS(($F2969-$E2969)*(1+$J41)^(Z$490-$K$490)),'PV Adoption'!V$5*(1/(1-'General Inputs'!$C$10))*$J2969*1000*$I2969,ABS(($F2969-$E2969)*(1+$J41)^(Z$490-$K$490)))</f>
        <v>0</v>
      </c>
      <c r="AA2969" s="357">
        <f>IF('PV Adoption'!W$5*(1/(1-'General Inputs'!$C$10))*$J2969*1000*$I2969 &lt;= ABS(($F2969-$E2969)*(1+$J41)^(AA$490-$K$490)),'PV Adoption'!W$5*(1/(1-'General Inputs'!$C$10))*$J2969*1000*$I2969,ABS(($F2969-$E2969)*(1+$J41)^(AA$490-$K$490)))</f>
        <v>0</v>
      </c>
      <c r="AB2969" s="357">
        <f>IF('PV Adoption'!X$5*(1/(1-'General Inputs'!$C$10))*$J2969*1000*$I2969 &lt;= ABS(($F2969-$E2969)*(1+$J41)^(AB$490-$K$490)),'PV Adoption'!X$5*(1/(1-'General Inputs'!$C$10))*$J2969*1000*$I2969,ABS(($F2969-$E2969)*(1+$J41)^(AB$490-$K$490)))</f>
        <v>0</v>
      </c>
      <c r="AC2969" s="357">
        <f>IF('PV Adoption'!Y$5*(1/(1-'General Inputs'!$C$10))*$J2969*1000*$I2969 &lt;= ABS(($F2969-$E2969)*(1+$J41)^(AC$490-$K$490)),'PV Adoption'!Y$5*(1/(1-'General Inputs'!$C$10))*$J2969*1000*$I2969,ABS(($F2969-$E2969)*(1+$J41)^(AC$490-$K$490)))</f>
        <v>0</v>
      </c>
      <c r="AD2969" s="357">
        <f>IF('PV Adoption'!Z$5*(1/(1-'General Inputs'!$C$10))*$J2969*1000*$I2969 &lt;= ABS(($F2969-$E2969)*(1+$J41)^(AD$490-$K$490)),'PV Adoption'!Z$5*(1/(1-'General Inputs'!$C$10))*$J2969*1000*$I2969,ABS(($F2969-$E2969)*(1+$J41)^(AD$490-$K$490)))</f>
        <v>0</v>
      </c>
      <c r="AE2969" s="357">
        <f>IF('PV Adoption'!AA$5*(1/(1-'General Inputs'!$C$10))*$J2969*1000*$I2969 &lt;= ABS(($F2969-$E2969)*(1+$J41)^(AE$490-$K$490)),'PV Adoption'!AA$5*(1/(1-'General Inputs'!$C$10))*$J2969*1000*$I2969,ABS(($F2969-$E2969)*(1+$J41)^(AE$490-$K$490)))</f>
        <v>0</v>
      </c>
      <c r="AF2969" s="357">
        <f>IF('PV Adoption'!AB$5*(1/(1-'General Inputs'!$C$10))*$J2969*1000*$I2969 &lt;= ABS(($F2969-$E2969)*(1+$J41)^(AF$490-$K$490)),'PV Adoption'!AB$5*(1/(1-'General Inputs'!$C$10))*$J2969*1000*$I2969,ABS(($F2969-$E2969)*(1+$J41)^(AF$490-$K$490)))</f>
        <v>0</v>
      </c>
      <c r="AG2969" s="357">
        <f>IF('PV Adoption'!AC$5*(1/(1-'General Inputs'!$C$10))*$J2969*1000*$I2969 &lt;= ABS(($F2969-$E2969)*(1+$J41)^(AG$490-$K$490)),'PV Adoption'!AC$5*(1/(1-'General Inputs'!$C$10))*$J2969*1000*$I2969,ABS(($F2969-$E2969)*(1+$J41)^(AG$490-$K$490)))</f>
        <v>0</v>
      </c>
      <c r="AH2969" s="357">
        <f>IF('PV Adoption'!AD$5*(1/(1-'General Inputs'!$C$10))*$J2969*1000*$I2969 &lt;= ABS(($F2969-$E2969)*(1+$J41)^(AH$490-$K$490)),'PV Adoption'!AD$5*(1/(1-'General Inputs'!$C$10))*$J2969*1000*$I2969,ABS(($F2969-$E2969)*(1+$J41)^(AH$490-$K$490)))</f>
        <v>0</v>
      </c>
      <c r="AI2969" s="357">
        <f>IF('PV Adoption'!AE$5*(1/(1-'General Inputs'!$C$10))*$J2969*1000*$I2969 &lt;= ABS(($F2969-$E2969)*(1+$J41)^(AI$490-$K$490)),'PV Adoption'!AE$5*(1/(1-'General Inputs'!$C$10))*$J2969*1000*$I2969,ABS(($F2969-$E2969)*(1+$J41)^(AI$490-$K$490)))</f>
        <v>0</v>
      </c>
      <c r="AJ2969" s="357">
        <f>IF('PV Adoption'!AF$5*(1/(1-'General Inputs'!$C$10))*$J2969*1000*$I2969 &lt;= ABS(($F2969-$E2969)*(1+$J41)^(AJ$490-$K$490)),'PV Adoption'!AF$5*(1/(1-'General Inputs'!$C$10))*$J2969*1000*$I2969,ABS(($F2969-$E2969)*(1+$J41)^(AJ$490-$K$490)))</f>
        <v>0</v>
      </c>
      <c r="AK2969" s="357">
        <v>0</v>
      </c>
      <c r="AL2969" s="357">
        <v>0</v>
      </c>
      <c r="AM2969" s="357">
        <v>0</v>
      </c>
    </row>
    <row r="2970" spans="1:39" x14ac:dyDescent="0.25">
      <c r="A2970" s="353" t="s">
        <v>232</v>
      </c>
      <c r="B2970" s="353" t="s">
        <v>368</v>
      </c>
      <c r="C2970" s="441">
        <f t="shared" ref="C2970:H2970" si="2418">C42</f>
        <v>20000</v>
      </c>
      <c r="D2970" s="441"/>
      <c r="E2970" s="441"/>
      <c r="F2970" s="441"/>
      <c r="G2970" s="441"/>
      <c r="H2970" s="441">
        <f t="shared" si="2418"/>
        <v>0</v>
      </c>
      <c r="I2970" s="470">
        <f>IFERROR(VLOOKUP(B2970,Coincidence!$B$2:$E$242,4,FALSE)*IF(G2970="Winter",'General Inputs'!$C$25,'General Inputs'!$C$24),IF(G2970="Winter",'General Inputs'!$C$25,'General Inputs'!$C$24))</f>
        <v>0.52140604400000001</v>
      </c>
      <c r="J2970" s="466">
        <f>'Nameplate by Substation'!H42</f>
        <v>1.0212755085062433E-2</v>
      </c>
      <c r="K2970" s="357">
        <f>IF('PV Adoption'!G$5*(1/(1-'General Inputs'!$C$10))*$J2970*1000*$I2970 &lt;= ABS(($F2970-$E2970)*(1+$J42)^(K$490-$K$490)),'PV Adoption'!G$5*(1/(1-'General Inputs'!$C$10))*$J2970*1000*$I2970,ABS(($F2970-$E2970)*(1+$J42)^(K$490-$K$490)))</f>
        <v>0</v>
      </c>
      <c r="L2970" s="357">
        <f>IF('PV Adoption'!H$5*(1/(1-'General Inputs'!$C$10))*$J2970*1000*$I2970 &lt;= ABS(($F2970-$E2970)*(1+$J42)^(L$490-$K$490)),'PV Adoption'!H$5*(1/(1-'General Inputs'!$C$10))*$J2970*1000*$I2970,ABS(($F2970-$E2970)*(1+$J42)^(L$490-$K$490)))</f>
        <v>0</v>
      </c>
      <c r="M2970" s="357">
        <f>IF('PV Adoption'!I$5*(1/(1-'General Inputs'!$C$10))*$J2970*1000*$I2970 &lt;= ABS(($F2970-$E2970)*(1+$J42)^(M$490-$K$490)),'PV Adoption'!I$5*(1/(1-'General Inputs'!$C$10))*$J2970*1000*$I2970,ABS(($F2970-$E2970)*(1+$J42)^(M$490-$K$490)))</f>
        <v>0</v>
      </c>
      <c r="N2970" s="357">
        <f>IF('PV Adoption'!J$5*(1/(1-'General Inputs'!$C$10))*$J2970*1000*$I2970 &lt;= ABS(($F2970-$E2970)*(1+$J42)^(N$490-$K$490)),'PV Adoption'!J$5*(1/(1-'General Inputs'!$C$10))*$J2970*1000*$I2970,ABS(($F2970-$E2970)*(1+$J42)^(N$490-$K$490)))</f>
        <v>0</v>
      </c>
      <c r="O2970" s="357">
        <f>IF('PV Adoption'!K$5*(1/(1-'General Inputs'!$C$10))*$J2970*1000*$I2970 &lt;= ABS(($F2970-$E2970)*(1+$J42)^(O$490-$K$490)),'PV Adoption'!K$5*(1/(1-'General Inputs'!$C$10))*$J2970*1000*$I2970,ABS(($F2970-$E2970)*(1+$J42)^(O$490-$K$490)))</f>
        <v>0</v>
      </c>
      <c r="P2970" s="357">
        <f>IF('PV Adoption'!L$5*(1/(1-'General Inputs'!$C$10))*$J2970*1000*$I2970 &lt;= ABS(($F2970-$E2970)*(1+$J42)^(P$490-$K$490)),'PV Adoption'!L$5*(1/(1-'General Inputs'!$C$10))*$J2970*1000*$I2970,ABS(($F2970-$E2970)*(1+$J42)^(P$490-$K$490)))</f>
        <v>0</v>
      </c>
      <c r="Q2970" s="357">
        <f>IF('PV Adoption'!M$5*(1/(1-'General Inputs'!$C$10))*$J2970*1000*$I2970 &lt;= ABS(($F2970-$E2970)*(1+$J42)^(Q$490-$K$490)),'PV Adoption'!M$5*(1/(1-'General Inputs'!$C$10))*$J2970*1000*$I2970,ABS(($F2970-$E2970)*(1+$J42)^(Q$490-$K$490)))</f>
        <v>0</v>
      </c>
      <c r="R2970" s="357">
        <f>IF('PV Adoption'!N$5*(1/(1-'General Inputs'!$C$10))*$J2970*1000*$I2970 &lt;= ABS(($F2970-$E2970)*(1+$J42)^(R$490-$K$490)),'PV Adoption'!N$5*(1/(1-'General Inputs'!$C$10))*$J2970*1000*$I2970,ABS(($F2970-$E2970)*(1+$J42)^(R$490-$K$490)))</f>
        <v>0</v>
      </c>
      <c r="S2970" s="357">
        <f>IF('PV Adoption'!O$5*(1/(1-'General Inputs'!$C$10))*$J2970*1000*$I2970 &lt;= ABS(($F2970-$E2970)*(1+$J42)^(S$490-$K$490)),'PV Adoption'!O$5*(1/(1-'General Inputs'!$C$10))*$J2970*1000*$I2970,ABS(($F2970-$E2970)*(1+$J42)^(S$490-$K$490)))</f>
        <v>0</v>
      </c>
      <c r="T2970" s="357">
        <f>IF('PV Adoption'!P$5*(1/(1-'General Inputs'!$C$10))*$J2970*1000*$I2970 &lt;= ABS(($F2970-$E2970)*(1+$J42)^(T$490-$K$490)),'PV Adoption'!P$5*(1/(1-'General Inputs'!$C$10))*$J2970*1000*$I2970,ABS(($F2970-$E2970)*(1+$J42)^(T$490-$K$490)))</f>
        <v>0</v>
      </c>
      <c r="U2970" s="357">
        <f>IF('PV Adoption'!Q$5*(1/(1-'General Inputs'!$C$10))*$J2970*1000*$I2970 &lt;= ABS(($F2970-$E2970)*(1+$J42)^(U$490-$K$490)),'PV Adoption'!Q$5*(1/(1-'General Inputs'!$C$10))*$J2970*1000*$I2970,ABS(($F2970-$E2970)*(1+$J42)^(U$490-$K$490)))</f>
        <v>0</v>
      </c>
      <c r="V2970" s="357">
        <f>IF('PV Adoption'!R$5*(1/(1-'General Inputs'!$C$10))*$J2970*1000*$I2970 &lt;= ABS(($F2970-$E2970)*(1+$J42)^(V$490-$K$490)),'PV Adoption'!R$5*(1/(1-'General Inputs'!$C$10))*$J2970*1000*$I2970,ABS(($F2970-$E2970)*(1+$J42)^(V$490-$K$490)))</f>
        <v>0</v>
      </c>
      <c r="W2970" s="357">
        <f>IF('PV Adoption'!S$5*(1/(1-'General Inputs'!$C$10))*$J2970*1000*$I2970 &lt;= ABS(($F2970-$E2970)*(1+$J42)^(W$490-$K$490)),'PV Adoption'!S$5*(1/(1-'General Inputs'!$C$10))*$J2970*1000*$I2970,ABS(($F2970-$E2970)*(1+$J42)^(W$490-$K$490)))</f>
        <v>0</v>
      </c>
      <c r="X2970" s="357">
        <f>IF('PV Adoption'!T$5*(1/(1-'General Inputs'!$C$10))*$J2970*1000*$I2970 &lt;= ABS(($F2970-$E2970)*(1+$J42)^(X$490-$K$490)),'PV Adoption'!T$5*(1/(1-'General Inputs'!$C$10))*$J2970*1000*$I2970,ABS(($F2970-$E2970)*(1+$J42)^(X$490-$K$490)))</f>
        <v>0</v>
      </c>
      <c r="Y2970" s="357">
        <f>IF('PV Adoption'!U$5*(1/(1-'General Inputs'!$C$10))*$J2970*1000*$I2970 &lt;= ABS(($F2970-$E2970)*(1+$J42)^(Y$490-$K$490)),'PV Adoption'!U$5*(1/(1-'General Inputs'!$C$10))*$J2970*1000*$I2970,ABS(($F2970-$E2970)*(1+$J42)^(Y$490-$K$490)))</f>
        <v>0</v>
      </c>
      <c r="Z2970" s="357">
        <f>IF('PV Adoption'!V$5*(1/(1-'General Inputs'!$C$10))*$J2970*1000*$I2970 &lt;= ABS(($F2970-$E2970)*(1+$J42)^(Z$490-$K$490)),'PV Adoption'!V$5*(1/(1-'General Inputs'!$C$10))*$J2970*1000*$I2970,ABS(($F2970-$E2970)*(1+$J42)^(Z$490-$K$490)))</f>
        <v>0</v>
      </c>
      <c r="AA2970" s="357">
        <f>IF('PV Adoption'!W$5*(1/(1-'General Inputs'!$C$10))*$J2970*1000*$I2970 &lt;= ABS(($F2970-$E2970)*(1+$J42)^(AA$490-$K$490)),'PV Adoption'!W$5*(1/(1-'General Inputs'!$C$10))*$J2970*1000*$I2970,ABS(($F2970-$E2970)*(1+$J42)^(AA$490-$K$490)))</f>
        <v>0</v>
      </c>
      <c r="AB2970" s="357">
        <f>IF('PV Adoption'!X$5*(1/(1-'General Inputs'!$C$10))*$J2970*1000*$I2970 &lt;= ABS(($F2970-$E2970)*(1+$J42)^(AB$490-$K$490)),'PV Adoption'!X$5*(1/(1-'General Inputs'!$C$10))*$J2970*1000*$I2970,ABS(($F2970-$E2970)*(1+$J42)^(AB$490-$K$490)))</f>
        <v>0</v>
      </c>
      <c r="AC2970" s="357">
        <f>IF('PV Adoption'!Y$5*(1/(1-'General Inputs'!$C$10))*$J2970*1000*$I2970 &lt;= ABS(($F2970-$E2970)*(1+$J42)^(AC$490-$K$490)),'PV Adoption'!Y$5*(1/(1-'General Inputs'!$C$10))*$J2970*1000*$I2970,ABS(($F2970-$E2970)*(1+$J42)^(AC$490-$K$490)))</f>
        <v>0</v>
      </c>
      <c r="AD2970" s="357">
        <f>IF('PV Adoption'!Z$5*(1/(1-'General Inputs'!$C$10))*$J2970*1000*$I2970 &lt;= ABS(($F2970-$E2970)*(1+$J42)^(AD$490-$K$490)),'PV Adoption'!Z$5*(1/(1-'General Inputs'!$C$10))*$J2970*1000*$I2970,ABS(($F2970-$E2970)*(1+$J42)^(AD$490-$K$490)))</f>
        <v>0</v>
      </c>
      <c r="AE2970" s="357">
        <f>IF('PV Adoption'!AA$5*(1/(1-'General Inputs'!$C$10))*$J2970*1000*$I2970 &lt;= ABS(($F2970-$E2970)*(1+$J42)^(AE$490-$K$490)),'PV Adoption'!AA$5*(1/(1-'General Inputs'!$C$10))*$J2970*1000*$I2970,ABS(($F2970-$E2970)*(1+$J42)^(AE$490-$K$490)))</f>
        <v>0</v>
      </c>
      <c r="AF2970" s="357">
        <f>IF('PV Adoption'!AB$5*(1/(1-'General Inputs'!$C$10))*$J2970*1000*$I2970 &lt;= ABS(($F2970-$E2970)*(1+$J42)^(AF$490-$K$490)),'PV Adoption'!AB$5*(1/(1-'General Inputs'!$C$10))*$J2970*1000*$I2970,ABS(($F2970-$E2970)*(1+$J42)^(AF$490-$K$490)))</f>
        <v>0</v>
      </c>
      <c r="AG2970" s="357">
        <f>IF('PV Adoption'!AC$5*(1/(1-'General Inputs'!$C$10))*$J2970*1000*$I2970 &lt;= ABS(($F2970-$E2970)*(1+$J42)^(AG$490-$K$490)),'PV Adoption'!AC$5*(1/(1-'General Inputs'!$C$10))*$J2970*1000*$I2970,ABS(($F2970-$E2970)*(1+$J42)^(AG$490-$K$490)))</f>
        <v>0</v>
      </c>
      <c r="AH2970" s="357">
        <f>IF('PV Adoption'!AD$5*(1/(1-'General Inputs'!$C$10))*$J2970*1000*$I2970 &lt;= ABS(($F2970-$E2970)*(1+$J42)^(AH$490-$K$490)),'PV Adoption'!AD$5*(1/(1-'General Inputs'!$C$10))*$J2970*1000*$I2970,ABS(($F2970-$E2970)*(1+$J42)^(AH$490-$K$490)))</f>
        <v>0</v>
      </c>
      <c r="AI2970" s="357">
        <f>IF('PV Adoption'!AE$5*(1/(1-'General Inputs'!$C$10))*$J2970*1000*$I2970 &lt;= ABS(($F2970-$E2970)*(1+$J42)^(AI$490-$K$490)),'PV Adoption'!AE$5*(1/(1-'General Inputs'!$C$10))*$J2970*1000*$I2970,ABS(($F2970-$E2970)*(1+$J42)^(AI$490-$K$490)))</f>
        <v>0</v>
      </c>
      <c r="AJ2970" s="357">
        <f>IF('PV Adoption'!AF$5*(1/(1-'General Inputs'!$C$10))*$J2970*1000*$I2970 &lt;= ABS(($F2970-$E2970)*(1+$J42)^(AJ$490-$K$490)),'PV Adoption'!AF$5*(1/(1-'General Inputs'!$C$10))*$J2970*1000*$I2970,ABS(($F2970-$E2970)*(1+$J42)^(AJ$490-$K$490)))</f>
        <v>0</v>
      </c>
      <c r="AK2970" s="357">
        <v>0</v>
      </c>
      <c r="AL2970" s="357">
        <v>0</v>
      </c>
      <c r="AM2970" s="357">
        <v>0</v>
      </c>
    </row>
    <row r="2971" spans="1:39" x14ac:dyDescent="0.25">
      <c r="A2971" s="353" t="s">
        <v>232</v>
      </c>
      <c r="B2971" s="353" t="s">
        <v>364</v>
      </c>
      <c r="C2971" s="441">
        <f t="shared" ref="C2971:H2971" si="2419">C43</f>
        <v>20000</v>
      </c>
      <c r="D2971" s="441"/>
      <c r="E2971" s="441"/>
      <c r="F2971" s="441"/>
      <c r="G2971" s="441"/>
      <c r="H2971" s="441">
        <f t="shared" si="2419"/>
        <v>0</v>
      </c>
      <c r="I2971" s="470">
        <f>IFERROR(VLOOKUP(B2971,Coincidence!$B$2:$E$242,4,FALSE)*IF(G2971="Winter",'General Inputs'!$C$25,'General Inputs'!$C$24),IF(G2971="Winter",'General Inputs'!$C$25,'General Inputs'!$C$24))</f>
        <v>0.52140604400000001</v>
      </c>
      <c r="J2971" s="466">
        <f>'Nameplate by Substation'!H43</f>
        <v>1.0903840983449035E-2</v>
      </c>
      <c r="K2971" s="357">
        <f>IF('PV Adoption'!G$5*(1/(1-'General Inputs'!$C$10))*$J2971*1000*$I2971 &lt;= ABS(($F2971-$E2971)*(1+$J43)^(K$490-$K$490)),'PV Adoption'!G$5*(1/(1-'General Inputs'!$C$10))*$J2971*1000*$I2971,ABS(($F2971-$E2971)*(1+$J43)^(K$490-$K$490)))</f>
        <v>0</v>
      </c>
      <c r="L2971" s="357">
        <f>IF('PV Adoption'!H$5*(1/(1-'General Inputs'!$C$10))*$J2971*1000*$I2971 &lt;= ABS(($F2971-$E2971)*(1+$J43)^(L$490-$K$490)),'PV Adoption'!H$5*(1/(1-'General Inputs'!$C$10))*$J2971*1000*$I2971,ABS(($F2971-$E2971)*(1+$J43)^(L$490-$K$490)))</f>
        <v>0</v>
      </c>
      <c r="M2971" s="357">
        <f>IF('PV Adoption'!I$5*(1/(1-'General Inputs'!$C$10))*$J2971*1000*$I2971 &lt;= ABS(($F2971-$E2971)*(1+$J43)^(M$490-$K$490)),'PV Adoption'!I$5*(1/(1-'General Inputs'!$C$10))*$J2971*1000*$I2971,ABS(($F2971-$E2971)*(1+$J43)^(M$490-$K$490)))</f>
        <v>0</v>
      </c>
      <c r="N2971" s="357">
        <f>IF('PV Adoption'!J$5*(1/(1-'General Inputs'!$C$10))*$J2971*1000*$I2971 &lt;= ABS(($F2971-$E2971)*(1+$J43)^(N$490-$K$490)),'PV Adoption'!J$5*(1/(1-'General Inputs'!$C$10))*$J2971*1000*$I2971,ABS(($F2971-$E2971)*(1+$J43)^(N$490-$K$490)))</f>
        <v>0</v>
      </c>
      <c r="O2971" s="357">
        <f>IF('PV Adoption'!K$5*(1/(1-'General Inputs'!$C$10))*$J2971*1000*$I2971 &lt;= ABS(($F2971-$E2971)*(1+$J43)^(O$490-$K$490)),'PV Adoption'!K$5*(1/(1-'General Inputs'!$C$10))*$J2971*1000*$I2971,ABS(($F2971-$E2971)*(1+$J43)^(O$490-$K$490)))</f>
        <v>0</v>
      </c>
      <c r="P2971" s="357">
        <f>IF('PV Adoption'!L$5*(1/(1-'General Inputs'!$C$10))*$J2971*1000*$I2971 &lt;= ABS(($F2971-$E2971)*(1+$J43)^(P$490-$K$490)),'PV Adoption'!L$5*(1/(1-'General Inputs'!$C$10))*$J2971*1000*$I2971,ABS(($F2971-$E2971)*(1+$J43)^(P$490-$K$490)))</f>
        <v>0</v>
      </c>
      <c r="Q2971" s="357">
        <f>IF('PV Adoption'!M$5*(1/(1-'General Inputs'!$C$10))*$J2971*1000*$I2971 &lt;= ABS(($F2971-$E2971)*(1+$J43)^(Q$490-$K$490)),'PV Adoption'!M$5*(1/(1-'General Inputs'!$C$10))*$J2971*1000*$I2971,ABS(($F2971-$E2971)*(1+$J43)^(Q$490-$K$490)))</f>
        <v>0</v>
      </c>
      <c r="R2971" s="357">
        <f>IF('PV Adoption'!N$5*(1/(1-'General Inputs'!$C$10))*$J2971*1000*$I2971 &lt;= ABS(($F2971-$E2971)*(1+$J43)^(R$490-$K$490)),'PV Adoption'!N$5*(1/(1-'General Inputs'!$C$10))*$J2971*1000*$I2971,ABS(($F2971-$E2971)*(1+$J43)^(R$490-$K$490)))</f>
        <v>0</v>
      </c>
      <c r="S2971" s="357">
        <f>IF('PV Adoption'!O$5*(1/(1-'General Inputs'!$C$10))*$J2971*1000*$I2971 &lt;= ABS(($F2971-$E2971)*(1+$J43)^(S$490-$K$490)),'PV Adoption'!O$5*(1/(1-'General Inputs'!$C$10))*$J2971*1000*$I2971,ABS(($F2971-$E2971)*(1+$J43)^(S$490-$K$490)))</f>
        <v>0</v>
      </c>
      <c r="T2971" s="357">
        <f>IF('PV Adoption'!P$5*(1/(1-'General Inputs'!$C$10))*$J2971*1000*$I2971 &lt;= ABS(($F2971-$E2971)*(1+$J43)^(T$490-$K$490)),'PV Adoption'!P$5*(1/(1-'General Inputs'!$C$10))*$J2971*1000*$I2971,ABS(($F2971-$E2971)*(1+$J43)^(T$490-$K$490)))</f>
        <v>0</v>
      </c>
      <c r="U2971" s="357">
        <f>IF('PV Adoption'!Q$5*(1/(1-'General Inputs'!$C$10))*$J2971*1000*$I2971 &lt;= ABS(($F2971-$E2971)*(1+$J43)^(U$490-$K$490)),'PV Adoption'!Q$5*(1/(1-'General Inputs'!$C$10))*$J2971*1000*$I2971,ABS(($F2971-$E2971)*(1+$J43)^(U$490-$K$490)))</f>
        <v>0</v>
      </c>
      <c r="V2971" s="357">
        <f>IF('PV Adoption'!R$5*(1/(1-'General Inputs'!$C$10))*$J2971*1000*$I2971 &lt;= ABS(($F2971-$E2971)*(1+$J43)^(V$490-$K$490)),'PV Adoption'!R$5*(1/(1-'General Inputs'!$C$10))*$J2971*1000*$I2971,ABS(($F2971-$E2971)*(1+$J43)^(V$490-$K$490)))</f>
        <v>0</v>
      </c>
      <c r="W2971" s="357">
        <f>IF('PV Adoption'!S$5*(1/(1-'General Inputs'!$C$10))*$J2971*1000*$I2971 &lt;= ABS(($F2971-$E2971)*(1+$J43)^(W$490-$K$490)),'PV Adoption'!S$5*(1/(1-'General Inputs'!$C$10))*$J2971*1000*$I2971,ABS(($F2971-$E2971)*(1+$J43)^(W$490-$K$490)))</f>
        <v>0</v>
      </c>
      <c r="X2971" s="357">
        <f>IF('PV Adoption'!T$5*(1/(1-'General Inputs'!$C$10))*$J2971*1000*$I2971 &lt;= ABS(($F2971-$E2971)*(1+$J43)^(X$490-$K$490)),'PV Adoption'!T$5*(1/(1-'General Inputs'!$C$10))*$J2971*1000*$I2971,ABS(($F2971-$E2971)*(1+$J43)^(X$490-$K$490)))</f>
        <v>0</v>
      </c>
      <c r="Y2971" s="357">
        <f>IF('PV Adoption'!U$5*(1/(1-'General Inputs'!$C$10))*$J2971*1000*$I2971 &lt;= ABS(($F2971-$E2971)*(1+$J43)^(Y$490-$K$490)),'PV Adoption'!U$5*(1/(1-'General Inputs'!$C$10))*$J2971*1000*$I2971,ABS(($F2971-$E2971)*(1+$J43)^(Y$490-$K$490)))</f>
        <v>0</v>
      </c>
      <c r="Z2971" s="357">
        <f>IF('PV Adoption'!V$5*(1/(1-'General Inputs'!$C$10))*$J2971*1000*$I2971 &lt;= ABS(($F2971-$E2971)*(1+$J43)^(Z$490-$K$490)),'PV Adoption'!V$5*(1/(1-'General Inputs'!$C$10))*$J2971*1000*$I2971,ABS(($F2971-$E2971)*(1+$J43)^(Z$490-$K$490)))</f>
        <v>0</v>
      </c>
      <c r="AA2971" s="357">
        <f>IF('PV Adoption'!W$5*(1/(1-'General Inputs'!$C$10))*$J2971*1000*$I2971 &lt;= ABS(($F2971-$E2971)*(1+$J43)^(AA$490-$K$490)),'PV Adoption'!W$5*(1/(1-'General Inputs'!$C$10))*$J2971*1000*$I2971,ABS(($F2971-$E2971)*(1+$J43)^(AA$490-$K$490)))</f>
        <v>0</v>
      </c>
      <c r="AB2971" s="357">
        <f>IF('PV Adoption'!X$5*(1/(1-'General Inputs'!$C$10))*$J2971*1000*$I2971 &lt;= ABS(($F2971-$E2971)*(1+$J43)^(AB$490-$K$490)),'PV Adoption'!X$5*(1/(1-'General Inputs'!$C$10))*$J2971*1000*$I2971,ABS(($F2971-$E2971)*(1+$J43)^(AB$490-$K$490)))</f>
        <v>0</v>
      </c>
      <c r="AC2971" s="357">
        <f>IF('PV Adoption'!Y$5*(1/(1-'General Inputs'!$C$10))*$J2971*1000*$I2971 &lt;= ABS(($F2971-$E2971)*(1+$J43)^(AC$490-$K$490)),'PV Adoption'!Y$5*(1/(1-'General Inputs'!$C$10))*$J2971*1000*$I2971,ABS(($F2971-$E2971)*(1+$J43)^(AC$490-$K$490)))</f>
        <v>0</v>
      </c>
      <c r="AD2971" s="357">
        <f>IF('PV Adoption'!Z$5*(1/(1-'General Inputs'!$C$10))*$J2971*1000*$I2971 &lt;= ABS(($F2971-$E2971)*(1+$J43)^(AD$490-$K$490)),'PV Adoption'!Z$5*(1/(1-'General Inputs'!$C$10))*$J2971*1000*$I2971,ABS(($F2971-$E2971)*(1+$J43)^(AD$490-$K$490)))</f>
        <v>0</v>
      </c>
      <c r="AE2971" s="357">
        <f>IF('PV Adoption'!AA$5*(1/(1-'General Inputs'!$C$10))*$J2971*1000*$I2971 &lt;= ABS(($F2971-$E2971)*(1+$J43)^(AE$490-$K$490)),'PV Adoption'!AA$5*(1/(1-'General Inputs'!$C$10))*$J2971*1000*$I2971,ABS(($F2971-$E2971)*(1+$J43)^(AE$490-$K$490)))</f>
        <v>0</v>
      </c>
      <c r="AF2971" s="357">
        <f>IF('PV Adoption'!AB$5*(1/(1-'General Inputs'!$C$10))*$J2971*1000*$I2971 &lt;= ABS(($F2971-$E2971)*(1+$J43)^(AF$490-$K$490)),'PV Adoption'!AB$5*(1/(1-'General Inputs'!$C$10))*$J2971*1000*$I2971,ABS(($F2971-$E2971)*(1+$J43)^(AF$490-$K$490)))</f>
        <v>0</v>
      </c>
      <c r="AG2971" s="357">
        <f>IF('PV Adoption'!AC$5*(1/(1-'General Inputs'!$C$10))*$J2971*1000*$I2971 &lt;= ABS(($F2971-$E2971)*(1+$J43)^(AG$490-$K$490)),'PV Adoption'!AC$5*(1/(1-'General Inputs'!$C$10))*$J2971*1000*$I2971,ABS(($F2971-$E2971)*(1+$J43)^(AG$490-$K$490)))</f>
        <v>0</v>
      </c>
      <c r="AH2971" s="357">
        <f>IF('PV Adoption'!AD$5*(1/(1-'General Inputs'!$C$10))*$J2971*1000*$I2971 &lt;= ABS(($F2971-$E2971)*(1+$J43)^(AH$490-$K$490)),'PV Adoption'!AD$5*(1/(1-'General Inputs'!$C$10))*$J2971*1000*$I2971,ABS(($F2971-$E2971)*(1+$J43)^(AH$490-$K$490)))</f>
        <v>0</v>
      </c>
      <c r="AI2971" s="357">
        <f>IF('PV Adoption'!AE$5*(1/(1-'General Inputs'!$C$10))*$J2971*1000*$I2971 &lt;= ABS(($F2971-$E2971)*(1+$J43)^(AI$490-$K$490)),'PV Adoption'!AE$5*(1/(1-'General Inputs'!$C$10))*$J2971*1000*$I2971,ABS(($F2971-$E2971)*(1+$J43)^(AI$490-$K$490)))</f>
        <v>0</v>
      </c>
      <c r="AJ2971" s="357">
        <f>IF('PV Adoption'!AF$5*(1/(1-'General Inputs'!$C$10))*$J2971*1000*$I2971 &lt;= ABS(($F2971-$E2971)*(1+$J43)^(AJ$490-$K$490)),'PV Adoption'!AF$5*(1/(1-'General Inputs'!$C$10))*$J2971*1000*$I2971,ABS(($F2971-$E2971)*(1+$J43)^(AJ$490-$K$490)))</f>
        <v>0</v>
      </c>
      <c r="AK2971" s="357">
        <v>1188.8265576480248</v>
      </c>
      <c r="AL2971" s="357">
        <v>1204.6488129170734</v>
      </c>
      <c r="AM2971" s="357">
        <v>1220.6816487457404</v>
      </c>
    </row>
    <row r="2972" spans="1:39" x14ac:dyDescent="0.25">
      <c r="A2972" s="353" t="s">
        <v>233</v>
      </c>
      <c r="B2972" s="353" t="s">
        <v>385</v>
      </c>
      <c r="C2972" s="441">
        <f t="shared" ref="C2972:H2972" si="2420">C44</f>
        <v>20000</v>
      </c>
      <c r="D2972" s="441"/>
      <c r="E2972" s="441"/>
      <c r="F2972" s="441"/>
      <c r="G2972" s="441"/>
      <c r="H2972" s="441">
        <f t="shared" si="2420"/>
        <v>0</v>
      </c>
      <c r="I2972" s="470">
        <f>IFERROR(VLOOKUP(B2972,Coincidence!$B$2:$E$242,4,FALSE)*IF(G2972="Winter",'General Inputs'!$C$25,'General Inputs'!$C$24),IF(G2972="Winter",'General Inputs'!$C$25,'General Inputs'!$C$24))</f>
        <v>0.52140604400000001</v>
      </c>
      <c r="J2972" s="466">
        <f>'Nameplate by Substation'!H44</f>
        <v>3.5593485302319437E-4</v>
      </c>
      <c r="K2972" s="357">
        <f>IF('PV Adoption'!G$5*(1/(1-'General Inputs'!$C$10))*$J2972*1000*$I2972 &lt;= ABS(($F2972-$E2972)*(1+$J44)^(K$490-$K$490)),'PV Adoption'!G$5*(1/(1-'General Inputs'!$C$10))*$J2972*1000*$I2972,ABS(($F2972-$E2972)*(1+$J44)^(K$490-$K$490)))</f>
        <v>0</v>
      </c>
      <c r="L2972" s="357">
        <f>IF('PV Adoption'!H$5*(1/(1-'General Inputs'!$C$10))*$J2972*1000*$I2972 &lt;= ABS(($F2972-$E2972)*(1+$J44)^(L$490-$K$490)),'PV Adoption'!H$5*(1/(1-'General Inputs'!$C$10))*$J2972*1000*$I2972,ABS(($F2972-$E2972)*(1+$J44)^(L$490-$K$490)))</f>
        <v>0</v>
      </c>
      <c r="M2972" s="357">
        <f>IF('PV Adoption'!I$5*(1/(1-'General Inputs'!$C$10))*$J2972*1000*$I2972 &lt;= ABS(($F2972-$E2972)*(1+$J44)^(M$490-$K$490)),'PV Adoption'!I$5*(1/(1-'General Inputs'!$C$10))*$J2972*1000*$I2972,ABS(($F2972-$E2972)*(1+$J44)^(M$490-$K$490)))</f>
        <v>0</v>
      </c>
      <c r="N2972" s="357">
        <f>IF('PV Adoption'!J$5*(1/(1-'General Inputs'!$C$10))*$J2972*1000*$I2972 &lt;= ABS(($F2972-$E2972)*(1+$J44)^(N$490-$K$490)),'PV Adoption'!J$5*(1/(1-'General Inputs'!$C$10))*$J2972*1000*$I2972,ABS(($F2972-$E2972)*(1+$J44)^(N$490-$K$490)))</f>
        <v>0</v>
      </c>
      <c r="O2972" s="357">
        <f>IF('PV Adoption'!K$5*(1/(1-'General Inputs'!$C$10))*$J2972*1000*$I2972 &lt;= ABS(($F2972-$E2972)*(1+$J44)^(O$490-$K$490)),'PV Adoption'!K$5*(1/(1-'General Inputs'!$C$10))*$J2972*1000*$I2972,ABS(($F2972-$E2972)*(1+$J44)^(O$490-$K$490)))</f>
        <v>0</v>
      </c>
      <c r="P2972" s="357">
        <f>IF('PV Adoption'!L$5*(1/(1-'General Inputs'!$C$10))*$J2972*1000*$I2972 &lt;= ABS(($F2972-$E2972)*(1+$J44)^(P$490-$K$490)),'PV Adoption'!L$5*(1/(1-'General Inputs'!$C$10))*$J2972*1000*$I2972,ABS(($F2972-$E2972)*(1+$J44)^(P$490-$K$490)))</f>
        <v>0</v>
      </c>
      <c r="Q2972" s="357">
        <f>IF('PV Adoption'!M$5*(1/(1-'General Inputs'!$C$10))*$J2972*1000*$I2972 &lt;= ABS(($F2972-$E2972)*(1+$J44)^(Q$490-$K$490)),'PV Adoption'!M$5*(1/(1-'General Inputs'!$C$10))*$J2972*1000*$I2972,ABS(($F2972-$E2972)*(1+$J44)^(Q$490-$K$490)))</f>
        <v>0</v>
      </c>
      <c r="R2972" s="357">
        <f>IF('PV Adoption'!N$5*(1/(1-'General Inputs'!$C$10))*$J2972*1000*$I2972 &lt;= ABS(($F2972-$E2972)*(1+$J44)^(R$490-$K$490)),'PV Adoption'!N$5*(1/(1-'General Inputs'!$C$10))*$J2972*1000*$I2972,ABS(($F2972-$E2972)*(1+$J44)^(R$490-$K$490)))</f>
        <v>0</v>
      </c>
      <c r="S2972" s="357">
        <f>IF('PV Adoption'!O$5*(1/(1-'General Inputs'!$C$10))*$J2972*1000*$I2972 &lt;= ABS(($F2972-$E2972)*(1+$J44)^(S$490-$K$490)),'PV Adoption'!O$5*(1/(1-'General Inputs'!$C$10))*$J2972*1000*$I2972,ABS(($F2972-$E2972)*(1+$J44)^(S$490-$K$490)))</f>
        <v>0</v>
      </c>
      <c r="T2972" s="357">
        <f>IF('PV Adoption'!P$5*(1/(1-'General Inputs'!$C$10))*$J2972*1000*$I2972 &lt;= ABS(($F2972-$E2972)*(1+$J44)^(T$490-$K$490)),'PV Adoption'!P$5*(1/(1-'General Inputs'!$C$10))*$J2972*1000*$I2972,ABS(($F2972-$E2972)*(1+$J44)^(T$490-$K$490)))</f>
        <v>0</v>
      </c>
      <c r="U2972" s="357">
        <f>IF('PV Adoption'!Q$5*(1/(1-'General Inputs'!$C$10))*$J2972*1000*$I2972 &lt;= ABS(($F2972-$E2972)*(1+$J44)^(U$490-$K$490)),'PV Adoption'!Q$5*(1/(1-'General Inputs'!$C$10))*$J2972*1000*$I2972,ABS(($F2972-$E2972)*(1+$J44)^(U$490-$K$490)))</f>
        <v>0</v>
      </c>
      <c r="V2972" s="357">
        <f>IF('PV Adoption'!R$5*(1/(1-'General Inputs'!$C$10))*$J2972*1000*$I2972 &lt;= ABS(($F2972-$E2972)*(1+$J44)^(V$490-$K$490)),'PV Adoption'!R$5*(1/(1-'General Inputs'!$C$10))*$J2972*1000*$I2972,ABS(($F2972-$E2972)*(1+$J44)^(V$490-$K$490)))</f>
        <v>0</v>
      </c>
      <c r="W2972" s="357">
        <f>IF('PV Adoption'!S$5*(1/(1-'General Inputs'!$C$10))*$J2972*1000*$I2972 &lt;= ABS(($F2972-$E2972)*(1+$J44)^(W$490-$K$490)),'PV Adoption'!S$5*(1/(1-'General Inputs'!$C$10))*$J2972*1000*$I2972,ABS(($F2972-$E2972)*(1+$J44)^(W$490-$K$490)))</f>
        <v>0</v>
      </c>
      <c r="X2972" s="357">
        <f>IF('PV Adoption'!T$5*(1/(1-'General Inputs'!$C$10))*$J2972*1000*$I2972 &lt;= ABS(($F2972-$E2972)*(1+$J44)^(X$490-$K$490)),'PV Adoption'!T$5*(1/(1-'General Inputs'!$C$10))*$J2972*1000*$I2972,ABS(($F2972-$E2972)*(1+$J44)^(X$490-$K$490)))</f>
        <v>0</v>
      </c>
      <c r="Y2972" s="357">
        <f>IF('PV Adoption'!U$5*(1/(1-'General Inputs'!$C$10))*$J2972*1000*$I2972 &lt;= ABS(($F2972-$E2972)*(1+$J44)^(Y$490-$K$490)),'PV Adoption'!U$5*(1/(1-'General Inputs'!$C$10))*$J2972*1000*$I2972,ABS(($F2972-$E2972)*(1+$J44)^(Y$490-$K$490)))</f>
        <v>0</v>
      </c>
      <c r="Z2972" s="357">
        <f>IF('PV Adoption'!V$5*(1/(1-'General Inputs'!$C$10))*$J2972*1000*$I2972 &lt;= ABS(($F2972-$E2972)*(1+$J44)^(Z$490-$K$490)),'PV Adoption'!V$5*(1/(1-'General Inputs'!$C$10))*$J2972*1000*$I2972,ABS(($F2972-$E2972)*(1+$J44)^(Z$490-$K$490)))</f>
        <v>0</v>
      </c>
      <c r="AA2972" s="357">
        <f>IF('PV Adoption'!W$5*(1/(1-'General Inputs'!$C$10))*$J2972*1000*$I2972 &lt;= ABS(($F2972-$E2972)*(1+$J44)^(AA$490-$K$490)),'PV Adoption'!W$5*(1/(1-'General Inputs'!$C$10))*$J2972*1000*$I2972,ABS(($F2972-$E2972)*(1+$J44)^(AA$490-$K$490)))</f>
        <v>0</v>
      </c>
      <c r="AB2972" s="357">
        <f>IF('PV Adoption'!X$5*(1/(1-'General Inputs'!$C$10))*$J2972*1000*$I2972 &lt;= ABS(($F2972-$E2972)*(1+$J44)^(AB$490-$K$490)),'PV Adoption'!X$5*(1/(1-'General Inputs'!$C$10))*$J2972*1000*$I2972,ABS(($F2972-$E2972)*(1+$J44)^(AB$490-$K$490)))</f>
        <v>0</v>
      </c>
      <c r="AC2972" s="357">
        <f>IF('PV Adoption'!Y$5*(1/(1-'General Inputs'!$C$10))*$J2972*1000*$I2972 &lt;= ABS(($F2972-$E2972)*(1+$J44)^(AC$490-$K$490)),'PV Adoption'!Y$5*(1/(1-'General Inputs'!$C$10))*$J2972*1000*$I2972,ABS(($F2972-$E2972)*(1+$J44)^(AC$490-$K$490)))</f>
        <v>0</v>
      </c>
      <c r="AD2972" s="357">
        <f>IF('PV Adoption'!Z$5*(1/(1-'General Inputs'!$C$10))*$J2972*1000*$I2972 &lt;= ABS(($F2972-$E2972)*(1+$J44)^(AD$490-$K$490)),'PV Adoption'!Z$5*(1/(1-'General Inputs'!$C$10))*$J2972*1000*$I2972,ABS(($F2972-$E2972)*(1+$J44)^(AD$490-$K$490)))</f>
        <v>0</v>
      </c>
      <c r="AE2972" s="357">
        <f>IF('PV Adoption'!AA$5*(1/(1-'General Inputs'!$C$10))*$J2972*1000*$I2972 &lt;= ABS(($F2972-$E2972)*(1+$J44)^(AE$490-$K$490)),'PV Adoption'!AA$5*(1/(1-'General Inputs'!$C$10))*$J2972*1000*$I2972,ABS(($F2972-$E2972)*(1+$J44)^(AE$490-$K$490)))</f>
        <v>0</v>
      </c>
      <c r="AF2972" s="357">
        <f>IF('PV Adoption'!AB$5*(1/(1-'General Inputs'!$C$10))*$J2972*1000*$I2972 &lt;= ABS(($F2972-$E2972)*(1+$J44)^(AF$490-$K$490)),'PV Adoption'!AB$5*(1/(1-'General Inputs'!$C$10))*$J2972*1000*$I2972,ABS(($F2972-$E2972)*(1+$J44)^(AF$490-$K$490)))</f>
        <v>0</v>
      </c>
      <c r="AG2972" s="357">
        <f>IF('PV Adoption'!AC$5*(1/(1-'General Inputs'!$C$10))*$J2972*1000*$I2972 &lt;= ABS(($F2972-$E2972)*(1+$J44)^(AG$490-$K$490)),'PV Adoption'!AC$5*(1/(1-'General Inputs'!$C$10))*$J2972*1000*$I2972,ABS(($F2972-$E2972)*(1+$J44)^(AG$490-$K$490)))</f>
        <v>0</v>
      </c>
      <c r="AH2972" s="357">
        <f>IF('PV Adoption'!AD$5*(1/(1-'General Inputs'!$C$10))*$J2972*1000*$I2972 &lt;= ABS(($F2972-$E2972)*(1+$J44)^(AH$490-$K$490)),'PV Adoption'!AD$5*(1/(1-'General Inputs'!$C$10))*$J2972*1000*$I2972,ABS(($F2972-$E2972)*(1+$J44)^(AH$490-$K$490)))</f>
        <v>0</v>
      </c>
      <c r="AI2972" s="357">
        <f>IF('PV Adoption'!AE$5*(1/(1-'General Inputs'!$C$10))*$J2972*1000*$I2972 &lt;= ABS(($F2972-$E2972)*(1+$J44)^(AI$490-$K$490)),'PV Adoption'!AE$5*(1/(1-'General Inputs'!$C$10))*$J2972*1000*$I2972,ABS(($F2972-$E2972)*(1+$J44)^(AI$490-$K$490)))</f>
        <v>0</v>
      </c>
      <c r="AJ2972" s="357">
        <f>IF('PV Adoption'!AF$5*(1/(1-'General Inputs'!$C$10))*$J2972*1000*$I2972 &lt;= ABS(($F2972-$E2972)*(1+$J44)^(AJ$490-$K$490)),'PV Adoption'!AF$5*(1/(1-'General Inputs'!$C$10))*$J2972*1000*$I2972,ABS(($F2972-$E2972)*(1+$J44)^(AJ$490-$K$490)))</f>
        <v>0</v>
      </c>
      <c r="AK2972" s="357">
        <v>0</v>
      </c>
      <c r="AL2972" s="357">
        <v>0</v>
      </c>
      <c r="AM2972" s="357">
        <v>0</v>
      </c>
    </row>
    <row r="2973" spans="1:39" x14ac:dyDescent="0.25">
      <c r="A2973" s="353" t="s">
        <v>436</v>
      </c>
      <c r="B2973" s="353" t="s">
        <v>437</v>
      </c>
      <c r="C2973" s="441">
        <f t="shared" ref="C2973:H2973" si="2421">C45</f>
        <v>42000</v>
      </c>
      <c r="D2973" s="441"/>
      <c r="E2973" s="441"/>
      <c r="F2973" s="441"/>
      <c r="G2973" s="441"/>
      <c r="H2973" s="441">
        <f t="shared" si="2421"/>
        <v>0</v>
      </c>
      <c r="I2973" s="470">
        <f>IFERROR(VLOOKUP(B2973,Coincidence!$B$2:$E$242,4,FALSE)*IF(G2973="Winter",'General Inputs'!$C$25,'General Inputs'!$C$24),IF(G2973="Winter",'General Inputs'!$C$25,'General Inputs'!$C$24))</f>
        <v>0.52140604400000001</v>
      </c>
      <c r="J2973" s="466">
        <f>'Nameplate by Substation'!H45</f>
        <v>2.1456209864030183E-3</v>
      </c>
      <c r="K2973" s="357">
        <f>IF('PV Adoption'!G$5*(1/(1-'General Inputs'!$C$10))*$J2973*1000*$I2973 &lt;= ABS(($F2973-$E2973)*(1+$J45)^(K$490-$K$490)),'PV Adoption'!G$5*(1/(1-'General Inputs'!$C$10))*$J2973*1000*$I2973,ABS(($F2973-$E2973)*(1+$J45)^(K$490-$K$490)))</f>
        <v>0</v>
      </c>
      <c r="L2973" s="357">
        <f>IF('PV Adoption'!H$5*(1/(1-'General Inputs'!$C$10))*$J2973*1000*$I2973 &lt;= ABS(($F2973-$E2973)*(1+$J45)^(L$490-$K$490)),'PV Adoption'!H$5*(1/(1-'General Inputs'!$C$10))*$J2973*1000*$I2973,ABS(($F2973-$E2973)*(1+$J45)^(L$490-$K$490)))</f>
        <v>0</v>
      </c>
      <c r="M2973" s="357">
        <f>IF('PV Adoption'!I$5*(1/(1-'General Inputs'!$C$10))*$J2973*1000*$I2973 &lt;= ABS(($F2973-$E2973)*(1+$J45)^(M$490-$K$490)),'PV Adoption'!I$5*(1/(1-'General Inputs'!$C$10))*$J2973*1000*$I2973,ABS(($F2973-$E2973)*(1+$J45)^(M$490-$K$490)))</f>
        <v>0</v>
      </c>
      <c r="N2973" s="357">
        <f>IF('PV Adoption'!J$5*(1/(1-'General Inputs'!$C$10))*$J2973*1000*$I2973 &lt;= ABS(($F2973-$E2973)*(1+$J45)^(N$490-$K$490)),'PV Adoption'!J$5*(1/(1-'General Inputs'!$C$10))*$J2973*1000*$I2973,ABS(($F2973-$E2973)*(1+$J45)^(N$490-$K$490)))</f>
        <v>0</v>
      </c>
      <c r="O2973" s="357">
        <f>IF('PV Adoption'!K$5*(1/(1-'General Inputs'!$C$10))*$J2973*1000*$I2973 &lt;= ABS(($F2973-$E2973)*(1+$J45)^(O$490-$K$490)),'PV Adoption'!K$5*(1/(1-'General Inputs'!$C$10))*$J2973*1000*$I2973,ABS(($F2973-$E2973)*(1+$J45)^(O$490-$K$490)))</f>
        <v>0</v>
      </c>
      <c r="P2973" s="357">
        <f>IF('PV Adoption'!L$5*(1/(1-'General Inputs'!$C$10))*$J2973*1000*$I2973 &lt;= ABS(($F2973-$E2973)*(1+$J45)^(P$490-$K$490)),'PV Adoption'!L$5*(1/(1-'General Inputs'!$C$10))*$J2973*1000*$I2973,ABS(($F2973-$E2973)*(1+$J45)^(P$490-$K$490)))</f>
        <v>0</v>
      </c>
      <c r="Q2973" s="357">
        <f>IF('PV Adoption'!M$5*(1/(1-'General Inputs'!$C$10))*$J2973*1000*$I2973 &lt;= ABS(($F2973-$E2973)*(1+$J45)^(Q$490-$K$490)),'PV Adoption'!M$5*(1/(1-'General Inputs'!$C$10))*$J2973*1000*$I2973,ABS(($F2973-$E2973)*(1+$J45)^(Q$490-$K$490)))</f>
        <v>0</v>
      </c>
      <c r="R2973" s="357">
        <f>IF('PV Adoption'!N$5*(1/(1-'General Inputs'!$C$10))*$J2973*1000*$I2973 &lt;= ABS(($F2973-$E2973)*(1+$J45)^(R$490-$K$490)),'PV Adoption'!N$5*(1/(1-'General Inputs'!$C$10))*$J2973*1000*$I2973,ABS(($F2973-$E2973)*(1+$J45)^(R$490-$K$490)))</f>
        <v>0</v>
      </c>
      <c r="S2973" s="357">
        <f>IF('PV Adoption'!O$5*(1/(1-'General Inputs'!$C$10))*$J2973*1000*$I2973 &lt;= ABS(($F2973-$E2973)*(1+$J45)^(S$490-$K$490)),'PV Adoption'!O$5*(1/(1-'General Inputs'!$C$10))*$J2973*1000*$I2973,ABS(($F2973-$E2973)*(1+$J45)^(S$490-$K$490)))</f>
        <v>0</v>
      </c>
      <c r="T2973" s="357">
        <f>IF('PV Adoption'!P$5*(1/(1-'General Inputs'!$C$10))*$J2973*1000*$I2973 &lt;= ABS(($F2973-$E2973)*(1+$J45)^(T$490-$K$490)),'PV Adoption'!P$5*(1/(1-'General Inputs'!$C$10))*$J2973*1000*$I2973,ABS(($F2973-$E2973)*(1+$J45)^(T$490-$K$490)))</f>
        <v>0</v>
      </c>
      <c r="U2973" s="357">
        <f>IF('PV Adoption'!Q$5*(1/(1-'General Inputs'!$C$10))*$J2973*1000*$I2973 &lt;= ABS(($F2973-$E2973)*(1+$J45)^(U$490-$K$490)),'PV Adoption'!Q$5*(1/(1-'General Inputs'!$C$10))*$J2973*1000*$I2973,ABS(($F2973-$E2973)*(1+$J45)^(U$490-$K$490)))</f>
        <v>0</v>
      </c>
      <c r="V2973" s="357">
        <f>IF('PV Adoption'!R$5*(1/(1-'General Inputs'!$C$10))*$J2973*1000*$I2973 &lt;= ABS(($F2973-$E2973)*(1+$J45)^(V$490-$K$490)),'PV Adoption'!R$5*(1/(1-'General Inputs'!$C$10))*$J2973*1000*$I2973,ABS(($F2973-$E2973)*(1+$J45)^(V$490-$K$490)))</f>
        <v>0</v>
      </c>
      <c r="W2973" s="357">
        <f>IF('PV Adoption'!S$5*(1/(1-'General Inputs'!$C$10))*$J2973*1000*$I2973 &lt;= ABS(($F2973-$E2973)*(1+$J45)^(W$490-$K$490)),'PV Adoption'!S$5*(1/(1-'General Inputs'!$C$10))*$J2973*1000*$I2973,ABS(($F2973-$E2973)*(1+$J45)^(W$490-$K$490)))</f>
        <v>0</v>
      </c>
      <c r="X2973" s="357">
        <f>IF('PV Adoption'!T$5*(1/(1-'General Inputs'!$C$10))*$J2973*1000*$I2973 &lt;= ABS(($F2973-$E2973)*(1+$J45)^(X$490-$K$490)),'PV Adoption'!T$5*(1/(1-'General Inputs'!$C$10))*$J2973*1000*$I2973,ABS(($F2973-$E2973)*(1+$J45)^(X$490-$K$490)))</f>
        <v>0</v>
      </c>
      <c r="Y2973" s="357">
        <f>IF('PV Adoption'!U$5*(1/(1-'General Inputs'!$C$10))*$J2973*1000*$I2973 &lt;= ABS(($F2973-$E2973)*(1+$J45)^(Y$490-$K$490)),'PV Adoption'!U$5*(1/(1-'General Inputs'!$C$10))*$J2973*1000*$I2973,ABS(($F2973-$E2973)*(1+$J45)^(Y$490-$K$490)))</f>
        <v>0</v>
      </c>
      <c r="Z2973" s="357">
        <f>IF('PV Adoption'!V$5*(1/(1-'General Inputs'!$C$10))*$J2973*1000*$I2973 &lt;= ABS(($F2973-$E2973)*(1+$J45)^(Z$490-$K$490)),'PV Adoption'!V$5*(1/(1-'General Inputs'!$C$10))*$J2973*1000*$I2973,ABS(($F2973-$E2973)*(1+$J45)^(Z$490-$K$490)))</f>
        <v>0</v>
      </c>
      <c r="AA2973" s="357">
        <f>IF('PV Adoption'!W$5*(1/(1-'General Inputs'!$C$10))*$J2973*1000*$I2973 &lt;= ABS(($F2973-$E2973)*(1+$J45)^(AA$490-$K$490)),'PV Adoption'!W$5*(1/(1-'General Inputs'!$C$10))*$J2973*1000*$I2973,ABS(($F2973-$E2973)*(1+$J45)^(AA$490-$K$490)))</f>
        <v>0</v>
      </c>
      <c r="AB2973" s="357">
        <f>IF('PV Adoption'!X$5*(1/(1-'General Inputs'!$C$10))*$J2973*1000*$I2973 &lt;= ABS(($F2973-$E2973)*(1+$J45)^(AB$490-$K$490)),'PV Adoption'!X$5*(1/(1-'General Inputs'!$C$10))*$J2973*1000*$I2973,ABS(($F2973-$E2973)*(1+$J45)^(AB$490-$K$490)))</f>
        <v>0</v>
      </c>
      <c r="AC2973" s="357">
        <f>IF('PV Adoption'!Y$5*(1/(1-'General Inputs'!$C$10))*$J2973*1000*$I2973 &lt;= ABS(($F2973-$E2973)*(1+$J45)^(AC$490-$K$490)),'PV Adoption'!Y$5*(1/(1-'General Inputs'!$C$10))*$J2973*1000*$I2973,ABS(($F2973-$E2973)*(1+$J45)^(AC$490-$K$490)))</f>
        <v>0</v>
      </c>
      <c r="AD2973" s="357">
        <f>IF('PV Adoption'!Z$5*(1/(1-'General Inputs'!$C$10))*$J2973*1000*$I2973 &lt;= ABS(($F2973-$E2973)*(1+$J45)^(AD$490-$K$490)),'PV Adoption'!Z$5*(1/(1-'General Inputs'!$C$10))*$J2973*1000*$I2973,ABS(($F2973-$E2973)*(1+$J45)^(AD$490-$K$490)))</f>
        <v>0</v>
      </c>
      <c r="AE2973" s="357">
        <f>IF('PV Adoption'!AA$5*(1/(1-'General Inputs'!$C$10))*$J2973*1000*$I2973 &lt;= ABS(($F2973-$E2973)*(1+$J45)^(AE$490-$K$490)),'PV Adoption'!AA$5*(1/(1-'General Inputs'!$C$10))*$J2973*1000*$I2973,ABS(($F2973-$E2973)*(1+$J45)^(AE$490-$K$490)))</f>
        <v>0</v>
      </c>
      <c r="AF2973" s="357">
        <f>IF('PV Adoption'!AB$5*(1/(1-'General Inputs'!$C$10))*$J2973*1000*$I2973 &lt;= ABS(($F2973-$E2973)*(1+$J45)^(AF$490-$K$490)),'PV Adoption'!AB$5*(1/(1-'General Inputs'!$C$10))*$J2973*1000*$I2973,ABS(($F2973-$E2973)*(1+$J45)^(AF$490-$K$490)))</f>
        <v>0</v>
      </c>
      <c r="AG2973" s="357">
        <f>IF('PV Adoption'!AC$5*(1/(1-'General Inputs'!$C$10))*$J2973*1000*$I2973 &lt;= ABS(($F2973-$E2973)*(1+$J45)^(AG$490-$K$490)),'PV Adoption'!AC$5*(1/(1-'General Inputs'!$C$10))*$J2973*1000*$I2973,ABS(($F2973-$E2973)*(1+$J45)^(AG$490-$K$490)))</f>
        <v>0</v>
      </c>
      <c r="AH2973" s="357">
        <f>IF('PV Adoption'!AD$5*(1/(1-'General Inputs'!$C$10))*$J2973*1000*$I2973 &lt;= ABS(($F2973-$E2973)*(1+$J45)^(AH$490-$K$490)),'PV Adoption'!AD$5*(1/(1-'General Inputs'!$C$10))*$J2973*1000*$I2973,ABS(($F2973-$E2973)*(1+$J45)^(AH$490-$K$490)))</f>
        <v>0</v>
      </c>
      <c r="AI2973" s="357">
        <f>IF('PV Adoption'!AE$5*(1/(1-'General Inputs'!$C$10))*$J2973*1000*$I2973 &lt;= ABS(($F2973-$E2973)*(1+$J45)^(AI$490-$K$490)),'PV Adoption'!AE$5*(1/(1-'General Inputs'!$C$10))*$J2973*1000*$I2973,ABS(($F2973-$E2973)*(1+$J45)^(AI$490-$K$490)))</f>
        <v>0</v>
      </c>
      <c r="AJ2973" s="357">
        <f>IF('PV Adoption'!AF$5*(1/(1-'General Inputs'!$C$10))*$J2973*1000*$I2973 &lt;= ABS(($F2973-$E2973)*(1+$J45)^(AJ$490-$K$490)),'PV Adoption'!AF$5*(1/(1-'General Inputs'!$C$10))*$J2973*1000*$I2973,ABS(($F2973-$E2973)*(1+$J45)^(AJ$490-$K$490)))</f>
        <v>0</v>
      </c>
      <c r="AK2973" s="357">
        <v>0</v>
      </c>
      <c r="AL2973" s="357">
        <v>0</v>
      </c>
      <c r="AM2973" s="357">
        <v>0</v>
      </c>
    </row>
    <row r="2974" spans="1:39" x14ac:dyDescent="0.25">
      <c r="A2974" s="353" t="s">
        <v>463</v>
      </c>
      <c r="B2974" s="353" t="s">
        <v>463</v>
      </c>
      <c r="C2974" s="441">
        <f t="shared" ref="C2974:H2974" si="2422">C46</f>
        <v>1000</v>
      </c>
      <c r="D2974" s="441"/>
      <c r="E2974" s="441"/>
      <c r="F2974" s="441"/>
      <c r="G2974" s="441"/>
      <c r="H2974" s="441">
        <f t="shared" si="2422"/>
        <v>0</v>
      </c>
      <c r="I2974" s="470">
        <f>IFERROR(VLOOKUP(B2974,Coincidence!$B$2:$E$242,4,FALSE)*IF(G2974="Winter",'General Inputs'!$C$25,'General Inputs'!$C$24),IF(G2974="Winter",'General Inputs'!$C$25,'General Inputs'!$C$24))</f>
        <v>0.52140604400000001</v>
      </c>
      <c r="J2974" s="466">
        <f>'Nameplate by Substation'!H46</f>
        <v>1.0395643480387332E-3</v>
      </c>
      <c r="K2974" s="357">
        <f>IF('PV Adoption'!G$5*(1/(1-'General Inputs'!$C$10))*$J2974*1000*$I2974 &lt;= ABS(($F2974-$E2974)*(1+$J46)^(K$490-$K$490)),'PV Adoption'!G$5*(1/(1-'General Inputs'!$C$10))*$J2974*1000*$I2974,ABS(($F2974-$E2974)*(1+$J46)^(K$490-$K$490)))</f>
        <v>0</v>
      </c>
      <c r="L2974" s="357">
        <f>IF('PV Adoption'!H$5*(1/(1-'General Inputs'!$C$10))*$J2974*1000*$I2974 &lt;= ABS(($F2974-$E2974)*(1+$J46)^(L$490-$K$490)),'PV Adoption'!H$5*(1/(1-'General Inputs'!$C$10))*$J2974*1000*$I2974,ABS(($F2974-$E2974)*(1+$J46)^(L$490-$K$490)))</f>
        <v>0</v>
      </c>
      <c r="M2974" s="357">
        <f>IF('PV Adoption'!I$5*(1/(1-'General Inputs'!$C$10))*$J2974*1000*$I2974 &lt;= ABS(($F2974-$E2974)*(1+$J46)^(M$490-$K$490)),'PV Adoption'!I$5*(1/(1-'General Inputs'!$C$10))*$J2974*1000*$I2974,ABS(($F2974-$E2974)*(1+$J46)^(M$490-$K$490)))</f>
        <v>0</v>
      </c>
      <c r="N2974" s="357">
        <f>IF('PV Adoption'!J$5*(1/(1-'General Inputs'!$C$10))*$J2974*1000*$I2974 &lt;= ABS(($F2974-$E2974)*(1+$J46)^(N$490-$K$490)),'PV Adoption'!J$5*(1/(1-'General Inputs'!$C$10))*$J2974*1000*$I2974,ABS(($F2974-$E2974)*(1+$J46)^(N$490-$K$490)))</f>
        <v>0</v>
      </c>
      <c r="O2974" s="357">
        <f>IF('PV Adoption'!K$5*(1/(1-'General Inputs'!$C$10))*$J2974*1000*$I2974 &lt;= ABS(($F2974-$E2974)*(1+$J46)^(O$490-$K$490)),'PV Adoption'!K$5*(1/(1-'General Inputs'!$C$10))*$J2974*1000*$I2974,ABS(($F2974-$E2974)*(1+$J46)^(O$490-$K$490)))</f>
        <v>0</v>
      </c>
      <c r="P2974" s="357">
        <f>IF('PV Adoption'!L$5*(1/(1-'General Inputs'!$C$10))*$J2974*1000*$I2974 &lt;= ABS(($F2974-$E2974)*(1+$J46)^(P$490-$K$490)),'PV Adoption'!L$5*(1/(1-'General Inputs'!$C$10))*$J2974*1000*$I2974,ABS(($F2974-$E2974)*(1+$J46)^(P$490-$K$490)))</f>
        <v>0</v>
      </c>
      <c r="Q2974" s="357">
        <f>IF('PV Adoption'!M$5*(1/(1-'General Inputs'!$C$10))*$J2974*1000*$I2974 &lt;= ABS(($F2974-$E2974)*(1+$J46)^(Q$490-$K$490)),'PV Adoption'!M$5*(1/(1-'General Inputs'!$C$10))*$J2974*1000*$I2974,ABS(($F2974-$E2974)*(1+$J46)^(Q$490-$K$490)))</f>
        <v>0</v>
      </c>
      <c r="R2974" s="357">
        <f>IF('PV Adoption'!N$5*(1/(1-'General Inputs'!$C$10))*$J2974*1000*$I2974 &lt;= ABS(($F2974-$E2974)*(1+$J46)^(R$490-$K$490)),'PV Adoption'!N$5*(1/(1-'General Inputs'!$C$10))*$J2974*1000*$I2974,ABS(($F2974-$E2974)*(1+$J46)^(R$490-$K$490)))</f>
        <v>0</v>
      </c>
      <c r="S2974" s="357">
        <f>IF('PV Adoption'!O$5*(1/(1-'General Inputs'!$C$10))*$J2974*1000*$I2974 &lt;= ABS(($F2974-$E2974)*(1+$J46)^(S$490-$K$490)),'PV Adoption'!O$5*(1/(1-'General Inputs'!$C$10))*$J2974*1000*$I2974,ABS(($F2974-$E2974)*(1+$J46)^(S$490-$K$490)))</f>
        <v>0</v>
      </c>
      <c r="T2974" s="357">
        <f>IF('PV Adoption'!P$5*(1/(1-'General Inputs'!$C$10))*$J2974*1000*$I2974 &lt;= ABS(($F2974-$E2974)*(1+$J46)^(T$490-$K$490)),'PV Adoption'!P$5*(1/(1-'General Inputs'!$C$10))*$J2974*1000*$I2974,ABS(($F2974-$E2974)*(1+$J46)^(T$490-$K$490)))</f>
        <v>0</v>
      </c>
      <c r="U2974" s="357">
        <f>IF('PV Adoption'!Q$5*(1/(1-'General Inputs'!$C$10))*$J2974*1000*$I2974 &lt;= ABS(($F2974-$E2974)*(1+$J46)^(U$490-$K$490)),'PV Adoption'!Q$5*(1/(1-'General Inputs'!$C$10))*$J2974*1000*$I2974,ABS(($F2974-$E2974)*(1+$J46)^(U$490-$K$490)))</f>
        <v>0</v>
      </c>
      <c r="V2974" s="357">
        <f>IF('PV Adoption'!R$5*(1/(1-'General Inputs'!$C$10))*$J2974*1000*$I2974 &lt;= ABS(($F2974-$E2974)*(1+$J46)^(V$490-$K$490)),'PV Adoption'!R$5*(1/(1-'General Inputs'!$C$10))*$J2974*1000*$I2974,ABS(($F2974-$E2974)*(1+$J46)^(V$490-$K$490)))</f>
        <v>0</v>
      </c>
      <c r="W2974" s="357">
        <f>IF('PV Adoption'!S$5*(1/(1-'General Inputs'!$C$10))*$J2974*1000*$I2974 &lt;= ABS(($F2974-$E2974)*(1+$J46)^(W$490-$K$490)),'PV Adoption'!S$5*(1/(1-'General Inputs'!$C$10))*$J2974*1000*$I2974,ABS(($F2974-$E2974)*(1+$J46)^(W$490-$K$490)))</f>
        <v>0</v>
      </c>
      <c r="X2974" s="357">
        <f>IF('PV Adoption'!T$5*(1/(1-'General Inputs'!$C$10))*$J2974*1000*$I2974 &lt;= ABS(($F2974-$E2974)*(1+$J46)^(X$490-$K$490)),'PV Adoption'!T$5*(1/(1-'General Inputs'!$C$10))*$J2974*1000*$I2974,ABS(($F2974-$E2974)*(1+$J46)^(X$490-$K$490)))</f>
        <v>0</v>
      </c>
      <c r="Y2974" s="357">
        <f>IF('PV Adoption'!U$5*(1/(1-'General Inputs'!$C$10))*$J2974*1000*$I2974 &lt;= ABS(($F2974-$E2974)*(1+$J46)^(Y$490-$K$490)),'PV Adoption'!U$5*(1/(1-'General Inputs'!$C$10))*$J2974*1000*$I2974,ABS(($F2974-$E2974)*(1+$J46)^(Y$490-$K$490)))</f>
        <v>0</v>
      </c>
      <c r="Z2974" s="357">
        <f>IF('PV Adoption'!V$5*(1/(1-'General Inputs'!$C$10))*$J2974*1000*$I2974 &lt;= ABS(($F2974-$E2974)*(1+$J46)^(Z$490-$K$490)),'PV Adoption'!V$5*(1/(1-'General Inputs'!$C$10))*$J2974*1000*$I2974,ABS(($F2974-$E2974)*(1+$J46)^(Z$490-$K$490)))</f>
        <v>0</v>
      </c>
      <c r="AA2974" s="357">
        <f>IF('PV Adoption'!W$5*(1/(1-'General Inputs'!$C$10))*$J2974*1000*$I2974 &lt;= ABS(($F2974-$E2974)*(1+$J46)^(AA$490-$K$490)),'PV Adoption'!W$5*(1/(1-'General Inputs'!$C$10))*$J2974*1000*$I2974,ABS(($F2974-$E2974)*(1+$J46)^(AA$490-$K$490)))</f>
        <v>0</v>
      </c>
      <c r="AB2974" s="357">
        <f>IF('PV Adoption'!X$5*(1/(1-'General Inputs'!$C$10))*$J2974*1000*$I2974 &lt;= ABS(($F2974-$E2974)*(1+$J46)^(AB$490-$K$490)),'PV Adoption'!X$5*(1/(1-'General Inputs'!$C$10))*$J2974*1000*$I2974,ABS(($F2974-$E2974)*(1+$J46)^(AB$490-$K$490)))</f>
        <v>0</v>
      </c>
      <c r="AC2974" s="357">
        <f>IF('PV Adoption'!Y$5*(1/(1-'General Inputs'!$C$10))*$J2974*1000*$I2974 &lt;= ABS(($F2974-$E2974)*(1+$J46)^(AC$490-$K$490)),'PV Adoption'!Y$5*(1/(1-'General Inputs'!$C$10))*$J2974*1000*$I2974,ABS(($F2974-$E2974)*(1+$J46)^(AC$490-$K$490)))</f>
        <v>0</v>
      </c>
      <c r="AD2974" s="357">
        <f>IF('PV Adoption'!Z$5*(1/(1-'General Inputs'!$C$10))*$J2974*1000*$I2974 &lt;= ABS(($F2974-$E2974)*(1+$J46)^(AD$490-$K$490)),'PV Adoption'!Z$5*(1/(1-'General Inputs'!$C$10))*$J2974*1000*$I2974,ABS(($F2974-$E2974)*(1+$J46)^(AD$490-$K$490)))</f>
        <v>0</v>
      </c>
      <c r="AE2974" s="357">
        <f>IF('PV Adoption'!AA$5*(1/(1-'General Inputs'!$C$10))*$J2974*1000*$I2974 &lt;= ABS(($F2974-$E2974)*(1+$J46)^(AE$490-$K$490)),'PV Adoption'!AA$5*(1/(1-'General Inputs'!$C$10))*$J2974*1000*$I2974,ABS(($F2974-$E2974)*(1+$J46)^(AE$490-$K$490)))</f>
        <v>0</v>
      </c>
      <c r="AF2974" s="357">
        <f>IF('PV Adoption'!AB$5*(1/(1-'General Inputs'!$C$10))*$J2974*1000*$I2974 &lt;= ABS(($F2974-$E2974)*(1+$J46)^(AF$490-$K$490)),'PV Adoption'!AB$5*(1/(1-'General Inputs'!$C$10))*$J2974*1000*$I2974,ABS(($F2974-$E2974)*(1+$J46)^(AF$490-$K$490)))</f>
        <v>0</v>
      </c>
      <c r="AG2974" s="357">
        <f>IF('PV Adoption'!AC$5*(1/(1-'General Inputs'!$C$10))*$J2974*1000*$I2974 &lt;= ABS(($F2974-$E2974)*(1+$J46)^(AG$490-$K$490)),'PV Adoption'!AC$5*(1/(1-'General Inputs'!$C$10))*$J2974*1000*$I2974,ABS(($F2974-$E2974)*(1+$J46)^(AG$490-$K$490)))</f>
        <v>0</v>
      </c>
      <c r="AH2974" s="357">
        <f>IF('PV Adoption'!AD$5*(1/(1-'General Inputs'!$C$10))*$J2974*1000*$I2974 &lt;= ABS(($F2974-$E2974)*(1+$J46)^(AH$490-$K$490)),'PV Adoption'!AD$5*(1/(1-'General Inputs'!$C$10))*$J2974*1000*$I2974,ABS(($F2974-$E2974)*(1+$J46)^(AH$490-$K$490)))</f>
        <v>0</v>
      </c>
      <c r="AI2974" s="357">
        <f>IF('PV Adoption'!AE$5*(1/(1-'General Inputs'!$C$10))*$J2974*1000*$I2974 &lt;= ABS(($F2974-$E2974)*(1+$J46)^(AI$490-$K$490)),'PV Adoption'!AE$5*(1/(1-'General Inputs'!$C$10))*$J2974*1000*$I2974,ABS(($F2974-$E2974)*(1+$J46)^(AI$490-$K$490)))</f>
        <v>0</v>
      </c>
      <c r="AJ2974" s="357">
        <f>IF('PV Adoption'!AF$5*(1/(1-'General Inputs'!$C$10))*$J2974*1000*$I2974 &lt;= ABS(($F2974-$E2974)*(1+$J46)^(AJ$490-$K$490)),'PV Adoption'!AF$5*(1/(1-'General Inputs'!$C$10))*$J2974*1000*$I2974,ABS(($F2974-$E2974)*(1+$J46)^(AJ$490-$K$490)))</f>
        <v>0</v>
      </c>
      <c r="AK2974" s="357">
        <v>124.47480349145624</v>
      </c>
      <c r="AL2974" s="357">
        <v>125.9305801213644</v>
      </c>
      <c r="AM2974" s="357">
        <v>127.40338257125171</v>
      </c>
    </row>
    <row r="2975" spans="1:39" x14ac:dyDescent="0.25">
      <c r="A2975" s="353" t="s">
        <v>534</v>
      </c>
      <c r="B2975" s="353" t="s">
        <v>534</v>
      </c>
      <c r="C2975" s="441">
        <f t="shared" ref="C2975:H2975" si="2423">C47</f>
        <v>12500</v>
      </c>
      <c r="D2975" s="441"/>
      <c r="E2975" s="441"/>
      <c r="F2975" s="441"/>
      <c r="G2975" s="441"/>
      <c r="H2975" s="441">
        <f t="shared" si="2423"/>
        <v>0</v>
      </c>
      <c r="I2975" s="470">
        <f>IFERROR(VLOOKUP(B2975,Coincidence!$B$2:$E$242,4,FALSE)*IF(G2975="Winter",'General Inputs'!$C$25,'General Inputs'!$C$24),IF(G2975="Winter",'General Inputs'!$C$25,'General Inputs'!$C$24))</f>
        <v>0.52140604400000001</v>
      </c>
      <c r="J2975" s="466">
        <f>'Nameplate by Substation'!H47</f>
        <v>7.4195572480918841E-3</v>
      </c>
      <c r="K2975" s="357">
        <f>IF('PV Adoption'!G$5*(1/(1-'General Inputs'!$C$10))*$J2975*1000*$I2975 &lt;= ABS(($F2975-$E2975)*(1+$J47)^(K$490-$K$490)),'PV Adoption'!G$5*(1/(1-'General Inputs'!$C$10))*$J2975*1000*$I2975,ABS(($F2975-$E2975)*(1+$J47)^(K$490-$K$490)))</f>
        <v>0</v>
      </c>
      <c r="L2975" s="357">
        <f>IF('PV Adoption'!H$5*(1/(1-'General Inputs'!$C$10))*$J2975*1000*$I2975 &lt;= ABS(($F2975-$E2975)*(1+$J47)^(L$490-$K$490)),'PV Adoption'!H$5*(1/(1-'General Inputs'!$C$10))*$J2975*1000*$I2975,ABS(($F2975-$E2975)*(1+$J47)^(L$490-$K$490)))</f>
        <v>0</v>
      </c>
      <c r="M2975" s="357">
        <f>IF('PV Adoption'!I$5*(1/(1-'General Inputs'!$C$10))*$J2975*1000*$I2975 &lt;= ABS(($F2975-$E2975)*(1+$J47)^(M$490-$K$490)),'PV Adoption'!I$5*(1/(1-'General Inputs'!$C$10))*$J2975*1000*$I2975,ABS(($F2975-$E2975)*(1+$J47)^(M$490-$K$490)))</f>
        <v>0</v>
      </c>
      <c r="N2975" s="357">
        <f>IF('PV Adoption'!J$5*(1/(1-'General Inputs'!$C$10))*$J2975*1000*$I2975 &lt;= ABS(($F2975-$E2975)*(1+$J47)^(N$490-$K$490)),'PV Adoption'!J$5*(1/(1-'General Inputs'!$C$10))*$J2975*1000*$I2975,ABS(($F2975-$E2975)*(1+$J47)^(N$490-$K$490)))</f>
        <v>0</v>
      </c>
      <c r="O2975" s="357">
        <f>IF('PV Adoption'!K$5*(1/(1-'General Inputs'!$C$10))*$J2975*1000*$I2975 &lt;= ABS(($F2975-$E2975)*(1+$J47)^(O$490-$K$490)),'PV Adoption'!K$5*(1/(1-'General Inputs'!$C$10))*$J2975*1000*$I2975,ABS(($F2975-$E2975)*(1+$J47)^(O$490-$K$490)))</f>
        <v>0</v>
      </c>
      <c r="P2975" s="357">
        <f>IF('PV Adoption'!L$5*(1/(1-'General Inputs'!$C$10))*$J2975*1000*$I2975 &lt;= ABS(($F2975-$E2975)*(1+$J47)^(P$490-$K$490)),'PV Adoption'!L$5*(1/(1-'General Inputs'!$C$10))*$J2975*1000*$I2975,ABS(($F2975-$E2975)*(1+$J47)^(P$490-$K$490)))</f>
        <v>0</v>
      </c>
      <c r="Q2975" s="357">
        <f>IF('PV Adoption'!M$5*(1/(1-'General Inputs'!$C$10))*$J2975*1000*$I2975 &lt;= ABS(($F2975-$E2975)*(1+$J47)^(Q$490-$K$490)),'PV Adoption'!M$5*(1/(1-'General Inputs'!$C$10))*$J2975*1000*$I2975,ABS(($F2975-$E2975)*(1+$J47)^(Q$490-$K$490)))</f>
        <v>0</v>
      </c>
      <c r="R2975" s="357">
        <f>IF('PV Adoption'!N$5*(1/(1-'General Inputs'!$C$10))*$J2975*1000*$I2975 &lt;= ABS(($F2975-$E2975)*(1+$J47)^(R$490-$K$490)),'PV Adoption'!N$5*(1/(1-'General Inputs'!$C$10))*$J2975*1000*$I2975,ABS(($F2975-$E2975)*(1+$J47)^(R$490-$K$490)))</f>
        <v>0</v>
      </c>
      <c r="S2975" s="357">
        <f>IF('PV Adoption'!O$5*(1/(1-'General Inputs'!$C$10))*$J2975*1000*$I2975 &lt;= ABS(($F2975-$E2975)*(1+$J47)^(S$490-$K$490)),'PV Adoption'!O$5*(1/(1-'General Inputs'!$C$10))*$J2975*1000*$I2975,ABS(($F2975-$E2975)*(1+$J47)^(S$490-$K$490)))</f>
        <v>0</v>
      </c>
      <c r="T2975" s="357">
        <f>IF('PV Adoption'!P$5*(1/(1-'General Inputs'!$C$10))*$J2975*1000*$I2975 &lt;= ABS(($F2975-$E2975)*(1+$J47)^(T$490-$K$490)),'PV Adoption'!P$5*(1/(1-'General Inputs'!$C$10))*$J2975*1000*$I2975,ABS(($F2975-$E2975)*(1+$J47)^(T$490-$K$490)))</f>
        <v>0</v>
      </c>
      <c r="U2975" s="357">
        <f>IF('PV Adoption'!Q$5*(1/(1-'General Inputs'!$C$10))*$J2975*1000*$I2975 &lt;= ABS(($F2975-$E2975)*(1+$J47)^(U$490-$K$490)),'PV Adoption'!Q$5*(1/(1-'General Inputs'!$C$10))*$J2975*1000*$I2975,ABS(($F2975-$E2975)*(1+$J47)^(U$490-$K$490)))</f>
        <v>0</v>
      </c>
      <c r="V2975" s="357">
        <f>IF('PV Adoption'!R$5*(1/(1-'General Inputs'!$C$10))*$J2975*1000*$I2975 &lt;= ABS(($F2975-$E2975)*(1+$J47)^(V$490-$K$490)),'PV Adoption'!R$5*(1/(1-'General Inputs'!$C$10))*$J2975*1000*$I2975,ABS(($F2975-$E2975)*(1+$J47)^(V$490-$K$490)))</f>
        <v>0</v>
      </c>
      <c r="W2975" s="357">
        <f>IF('PV Adoption'!S$5*(1/(1-'General Inputs'!$C$10))*$J2975*1000*$I2975 &lt;= ABS(($F2975-$E2975)*(1+$J47)^(W$490-$K$490)),'PV Adoption'!S$5*(1/(1-'General Inputs'!$C$10))*$J2975*1000*$I2975,ABS(($F2975-$E2975)*(1+$J47)^(W$490-$K$490)))</f>
        <v>0</v>
      </c>
      <c r="X2975" s="357">
        <f>IF('PV Adoption'!T$5*(1/(1-'General Inputs'!$C$10))*$J2975*1000*$I2975 &lt;= ABS(($F2975-$E2975)*(1+$J47)^(X$490-$K$490)),'PV Adoption'!T$5*(1/(1-'General Inputs'!$C$10))*$J2975*1000*$I2975,ABS(($F2975-$E2975)*(1+$J47)^(X$490-$K$490)))</f>
        <v>0</v>
      </c>
      <c r="Y2975" s="357">
        <f>IF('PV Adoption'!U$5*(1/(1-'General Inputs'!$C$10))*$J2975*1000*$I2975 &lt;= ABS(($F2975-$E2975)*(1+$J47)^(Y$490-$K$490)),'PV Adoption'!U$5*(1/(1-'General Inputs'!$C$10))*$J2975*1000*$I2975,ABS(($F2975-$E2975)*(1+$J47)^(Y$490-$K$490)))</f>
        <v>0</v>
      </c>
      <c r="Z2975" s="357">
        <f>IF('PV Adoption'!V$5*(1/(1-'General Inputs'!$C$10))*$J2975*1000*$I2975 &lt;= ABS(($F2975-$E2975)*(1+$J47)^(Z$490-$K$490)),'PV Adoption'!V$5*(1/(1-'General Inputs'!$C$10))*$J2975*1000*$I2975,ABS(($F2975-$E2975)*(1+$J47)^(Z$490-$K$490)))</f>
        <v>0</v>
      </c>
      <c r="AA2975" s="357">
        <f>IF('PV Adoption'!W$5*(1/(1-'General Inputs'!$C$10))*$J2975*1000*$I2975 &lt;= ABS(($F2975-$E2975)*(1+$J47)^(AA$490-$K$490)),'PV Adoption'!W$5*(1/(1-'General Inputs'!$C$10))*$J2975*1000*$I2975,ABS(($F2975-$E2975)*(1+$J47)^(AA$490-$K$490)))</f>
        <v>0</v>
      </c>
      <c r="AB2975" s="357">
        <f>IF('PV Adoption'!X$5*(1/(1-'General Inputs'!$C$10))*$J2975*1000*$I2975 &lt;= ABS(($F2975-$E2975)*(1+$J47)^(AB$490-$K$490)),'PV Adoption'!X$5*(1/(1-'General Inputs'!$C$10))*$J2975*1000*$I2975,ABS(($F2975-$E2975)*(1+$J47)^(AB$490-$K$490)))</f>
        <v>0</v>
      </c>
      <c r="AC2975" s="357">
        <f>IF('PV Adoption'!Y$5*(1/(1-'General Inputs'!$C$10))*$J2975*1000*$I2975 &lt;= ABS(($F2975-$E2975)*(1+$J47)^(AC$490-$K$490)),'PV Adoption'!Y$5*(1/(1-'General Inputs'!$C$10))*$J2975*1000*$I2975,ABS(($F2975-$E2975)*(1+$J47)^(AC$490-$K$490)))</f>
        <v>0</v>
      </c>
      <c r="AD2975" s="357">
        <f>IF('PV Adoption'!Z$5*(1/(1-'General Inputs'!$C$10))*$J2975*1000*$I2975 &lt;= ABS(($F2975-$E2975)*(1+$J47)^(AD$490-$K$490)),'PV Adoption'!Z$5*(1/(1-'General Inputs'!$C$10))*$J2975*1000*$I2975,ABS(($F2975-$E2975)*(1+$J47)^(AD$490-$K$490)))</f>
        <v>0</v>
      </c>
      <c r="AE2975" s="357">
        <f>IF('PV Adoption'!AA$5*(1/(1-'General Inputs'!$C$10))*$J2975*1000*$I2975 &lt;= ABS(($F2975-$E2975)*(1+$J47)^(AE$490-$K$490)),'PV Adoption'!AA$5*(1/(1-'General Inputs'!$C$10))*$J2975*1000*$I2975,ABS(($F2975-$E2975)*(1+$J47)^(AE$490-$K$490)))</f>
        <v>0</v>
      </c>
      <c r="AF2975" s="357">
        <f>IF('PV Adoption'!AB$5*(1/(1-'General Inputs'!$C$10))*$J2975*1000*$I2975 &lt;= ABS(($F2975-$E2975)*(1+$J47)^(AF$490-$K$490)),'PV Adoption'!AB$5*(1/(1-'General Inputs'!$C$10))*$J2975*1000*$I2975,ABS(($F2975-$E2975)*(1+$J47)^(AF$490-$K$490)))</f>
        <v>0</v>
      </c>
      <c r="AG2975" s="357">
        <f>IF('PV Adoption'!AC$5*(1/(1-'General Inputs'!$C$10))*$J2975*1000*$I2975 &lt;= ABS(($F2975-$E2975)*(1+$J47)^(AG$490-$K$490)),'PV Adoption'!AC$5*(1/(1-'General Inputs'!$C$10))*$J2975*1000*$I2975,ABS(($F2975-$E2975)*(1+$J47)^(AG$490-$K$490)))</f>
        <v>0</v>
      </c>
      <c r="AH2975" s="357">
        <f>IF('PV Adoption'!AD$5*(1/(1-'General Inputs'!$C$10))*$J2975*1000*$I2975 &lt;= ABS(($F2975-$E2975)*(1+$J47)^(AH$490-$K$490)),'PV Adoption'!AD$5*(1/(1-'General Inputs'!$C$10))*$J2975*1000*$I2975,ABS(($F2975-$E2975)*(1+$J47)^(AH$490-$K$490)))</f>
        <v>0</v>
      </c>
      <c r="AI2975" s="357">
        <f>IF('PV Adoption'!AE$5*(1/(1-'General Inputs'!$C$10))*$J2975*1000*$I2975 &lt;= ABS(($F2975-$E2975)*(1+$J47)^(AI$490-$K$490)),'PV Adoption'!AE$5*(1/(1-'General Inputs'!$C$10))*$J2975*1000*$I2975,ABS(($F2975-$E2975)*(1+$J47)^(AI$490-$K$490)))</f>
        <v>0</v>
      </c>
      <c r="AJ2975" s="357">
        <f>IF('PV Adoption'!AF$5*(1/(1-'General Inputs'!$C$10))*$J2975*1000*$I2975 &lt;= ABS(($F2975-$E2975)*(1+$J47)^(AJ$490-$K$490)),'PV Adoption'!AF$5*(1/(1-'General Inputs'!$C$10))*$J2975*1000*$I2975,ABS(($F2975-$E2975)*(1+$J47)^(AJ$490-$K$490)))</f>
        <v>0</v>
      </c>
      <c r="AK2975" s="357">
        <v>841.15252626254824</v>
      </c>
      <c r="AL2975" s="357">
        <v>847.11639816409559</v>
      </c>
      <c r="AM2975" s="357">
        <v>853.12255462991345</v>
      </c>
    </row>
    <row r="2976" spans="1:39" x14ac:dyDescent="0.25">
      <c r="A2976" s="353" t="s">
        <v>377</v>
      </c>
      <c r="B2976" s="353" t="s">
        <v>377</v>
      </c>
      <c r="C2976" s="441">
        <f t="shared" ref="C2976:H2976" si="2424">C48</f>
        <v>2000</v>
      </c>
      <c r="D2976" s="441"/>
      <c r="E2976" s="441"/>
      <c r="F2976" s="441"/>
      <c r="G2976" s="441"/>
      <c r="H2976" s="441">
        <f t="shared" si="2424"/>
        <v>0</v>
      </c>
      <c r="I2976" s="470">
        <f>IFERROR(VLOOKUP(B2976,Coincidence!$B$2:$E$242,4,FALSE)*IF(G2976="Winter",'General Inputs'!$C$25,'General Inputs'!$C$24),IF(G2976="Winter",'General Inputs'!$C$25,'General Inputs'!$C$24))</f>
        <v>0.52140604400000001</v>
      </c>
      <c r="J2976" s="466">
        <f>'Nameplate by Substation'!H48</f>
        <v>5.1358549795947088E-3</v>
      </c>
      <c r="K2976" s="357">
        <f>IF('PV Adoption'!G$5*(1/(1-'General Inputs'!$C$10))*$J2976*1000*$I2976 &lt;= ABS(($F2976-$E2976)*(1+$J48)^(K$490-$K$490)),'PV Adoption'!G$5*(1/(1-'General Inputs'!$C$10))*$J2976*1000*$I2976,ABS(($F2976-$E2976)*(1+$J48)^(K$490-$K$490)))</f>
        <v>0</v>
      </c>
      <c r="L2976" s="357">
        <f>IF('PV Adoption'!H$5*(1/(1-'General Inputs'!$C$10))*$J2976*1000*$I2976 &lt;= ABS(($F2976-$E2976)*(1+$J48)^(L$490-$K$490)),'PV Adoption'!H$5*(1/(1-'General Inputs'!$C$10))*$J2976*1000*$I2976,ABS(($F2976-$E2976)*(1+$J48)^(L$490-$K$490)))</f>
        <v>0</v>
      </c>
      <c r="M2976" s="357">
        <f>IF('PV Adoption'!I$5*(1/(1-'General Inputs'!$C$10))*$J2976*1000*$I2976 &lt;= ABS(($F2976-$E2976)*(1+$J48)^(M$490-$K$490)),'PV Adoption'!I$5*(1/(1-'General Inputs'!$C$10))*$J2976*1000*$I2976,ABS(($F2976-$E2976)*(1+$J48)^(M$490-$K$490)))</f>
        <v>0</v>
      </c>
      <c r="N2976" s="357">
        <f>IF('PV Adoption'!J$5*(1/(1-'General Inputs'!$C$10))*$J2976*1000*$I2976 &lt;= ABS(($F2976-$E2976)*(1+$J48)^(N$490-$K$490)),'PV Adoption'!J$5*(1/(1-'General Inputs'!$C$10))*$J2976*1000*$I2976,ABS(($F2976-$E2976)*(1+$J48)^(N$490-$K$490)))</f>
        <v>0</v>
      </c>
      <c r="O2976" s="357">
        <f>IF('PV Adoption'!K$5*(1/(1-'General Inputs'!$C$10))*$J2976*1000*$I2976 &lt;= ABS(($F2976-$E2976)*(1+$J48)^(O$490-$K$490)),'PV Adoption'!K$5*(1/(1-'General Inputs'!$C$10))*$J2976*1000*$I2976,ABS(($F2976-$E2976)*(1+$J48)^(O$490-$K$490)))</f>
        <v>0</v>
      </c>
      <c r="P2976" s="357">
        <f>IF('PV Adoption'!L$5*(1/(1-'General Inputs'!$C$10))*$J2976*1000*$I2976 &lt;= ABS(($F2976-$E2976)*(1+$J48)^(P$490-$K$490)),'PV Adoption'!L$5*(1/(1-'General Inputs'!$C$10))*$J2976*1000*$I2976,ABS(($F2976-$E2976)*(1+$J48)^(P$490-$K$490)))</f>
        <v>0</v>
      </c>
      <c r="Q2976" s="357">
        <f>IF('PV Adoption'!M$5*(1/(1-'General Inputs'!$C$10))*$J2976*1000*$I2976 &lt;= ABS(($F2976-$E2976)*(1+$J48)^(Q$490-$K$490)),'PV Adoption'!M$5*(1/(1-'General Inputs'!$C$10))*$J2976*1000*$I2976,ABS(($F2976-$E2976)*(1+$J48)^(Q$490-$K$490)))</f>
        <v>0</v>
      </c>
      <c r="R2976" s="357">
        <f>IF('PV Adoption'!N$5*(1/(1-'General Inputs'!$C$10))*$J2976*1000*$I2976 &lt;= ABS(($F2976-$E2976)*(1+$J48)^(R$490-$K$490)),'PV Adoption'!N$5*(1/(1-'General Inputs'!$C$10))*$J2976*1000*$I2976,ABS(($F2976-$E2976)*(1+$J48)^(R$490-$K$490)))</f>
        <v>0</v>
      </c>
      <c r="S2976" s="357">
        <f>IF('PV Adoption'!O$5*(1/(1-'General Inputs'!$C$10))*$J2976*1000*$I2976 &lt;= ABS(($F2976-$E2976)*(1+$J48)^(S$490-$K$490)),'PV Adoption'!O$5*(1/(1-'General Inputs'!$C$10))*$J2976*1000*$I2976,ABS(($F2976-$E2976)*(1+$J48)^(S$490-$K$490)))</f>
        <v>0</v>
      </c>
      <c r="T2976" s="357">
        <f>IF('PV Adoption'!P$5*(1/(1-'General Inputs'!$C$10))*$J2976*1000*$I2976 &lt;= ABS(($F2976-$E2976)*(1+$J48)^(T$490-$K$490)),'PV Adoption'!P$5*(1/(1-'General Inputs'!$C$10))*$J2976*1000*$I2976,ABS(($F2976-$E2976)*(1+$J48)^(T$490-$K$490)))</f>
        <v>0</v>
      </c>
      <c r="U2976" s="357">
        <f>IF('PV Adoption'!Q$5*(1/(1-'General Inputs'!$C$10))*$J2976*1000*$I2976 &lt;= ABS(($F2976-$E2976)*(1+$J48)^(U$490-$K$490)),'PV Adoption'!Q$5*(1/(1-'General Inputs'!$C$10))*$J2976*1000*$I2976,ABS(($F2976-$E2976)*(1+$J48)^(U$490-$K$490)))</f>
        <v>0</v>
      </c>
      <c r="V2976" s="357">
        <f>IF('PV Adoption'!R$5*(1/(1-'General Inputs'!$C$10))*$J2976*1000*$I2976 &lt;= ABS(($F2976-$E2976)*(1+$J48)^(V$490-$K$490)),'PV Adoption'!R$5*(1/(1-'General Inputs'!$C$10))*$J2976*1000*$I2976,ABS(($F2976-$E2976)*(1+$J48)^(V$490-$K$490)))</f>
        <v>0</v>
      </c>
      <c r="W2976" s="357">
        <f>IF('PV Adoption'!S$5*(1/(1-'General Inputs'!$C$10))*$J2976*1000*$I2976 &lt;= ABS(($F2976-$E2976)*(1+$J48)^(W$490-$K$490)),'PV Adoption'!S$5*(1/(1-'General Inputs'!$C$10))*$J2976*1000*$I2976,ABS(($F2976-$E2976)*(1+$J48)^(W$490-$K$490)))</f>
        <v>0</v>
      </c>
      <c r="X2976" s="357">
        <f>IF('PV Adoption'!T$5*(1/(1-'General Inputs'!$C$10))*$J2976*1000*$I2976 &lt;= ABS(($F2976-$E2976)*(1+$J48)^(X$490-$K$490)),'PV Adoption'!T$5*(1/(1-'General Inputs'!$C$10))*$J2976*1000*$I2976,ABS(($F2976-$E2976)*(1+$J48)^(X$490-$K$490)))</f>
        <v>0</v>
      </c>
      <c r="Y2976" s="357">
        <f>IF('PV Adoption'!U$5*(1/(1-'General Inputs'!$C$10))*$J2976*1000*$I2976 &lt;= ABS(($F2976-$E2976)*(1+$J48)^(Y$490-$K$490)),'PV Adoption'!U$5*(1/(1-'General Inputs'!$C$10))*$J2976*1000*$I2976,ABS(($F2976-$E2976)*(1+$J48)^(Y$490-$K$490)))</f>
        <v>0</v>
      </c>
      <c r="Z2976" s="357">
        <f>IF('PV Adoption'!V$5*(1/(1-'General Inputs'!$C$10))*$J2976*1000*$I2976 &lt;= ABS(($F2976-$E2976)*(1+$J48)^(Z$490-$K$490)),'PV Adoption'!V$5*(1/(1-'General Inputs'!$C$10))*$J2976*1000*$I2976,ABS(($F2976-$E2976)*(1+$J48)^(Z$490-$K$490)))</f>
        <v>0</v>
      </c>
      <c r="AA2976" s="357">
        <f>IF('PV Adoption'!W$5*(1/(1-'General Inputs'!$C$10))*$J2976*1000*$I2976 &lt;= ABS(($F2976-$E2976)*(1+$J48)^(AA$490-$K$490)),'PV Adoption'!W$5*(1/(1-'General Inputs'!$C$10))*$J2976*1000*$I2976,ABS(($F2976-$E2976)*(1+$J48)^(AA$490-$K$490)))</f>
        <v>0</v>
      </c>
      <c r="AB2976" s="357">
        <f>IF('PV Adoption'!X$5*(1/(1-'General Inputs'!$C$10))*$J2976*1000*$I2976 &lt;= ABS(($F2976-$E2976)*(1+$J48)^(AB$490-$K$490)),'PV Adoption'!X$5*(1/(1-'General Inputs'!$C$10))*$J2976*1000*$I2976,ABS(($F2976-$E2976)*(1+$J48)^(AB$490-$K$490)))</f>
        <v>0</v>
      </c>
      <c r="AC2976" s="357">
        <f>IF('PV Adoption'!Y$5*(1/(1-'General Inputs'!$C$10))*$J2976*1000*$I2976 &lt;= ABS(($F2976-$E2976)*(1+$J48)^(AC$490-$K$490)),'PV Adoption'!Y$5*(1/(1-'General Inputs'!$C$10))*$J2976*1000*$I2976,ABS(($F2976-$E2976)*(1+$J48)^(AC$490-$K$490)))</f>
        <v>0</v>
      </c>
      <c r="AD2976" s="357">
        <f>IF('PV Adoption'!Z$5*(1/(1-'General Inputs'!$C$10))*$J2976*1000*$I2976 &lt;= ABS(($F2976-$E2976)*(1+$J48)^(AD$490-$K$490)),'PV Adoption'!Z$5*(1/(1-'General Inputs'!$C$10))*$J2976*1000*$I2976,ABS(($F2976-$E2976)*(1+$J48)^(AD$490-$K$490)))</f>
        <v>0</v>
      </c>
      <c r="AE2976" s="357">
        <f>IF('PV Adoption'!AA$5*(1/(1-'General Inputs'!$C$10))*$J2976*1000*$I2976 &lt;= ABS(($F2976-$E2976)*(1+$J48)^(AE$490-$K$490)),'PV Adoption'!AA$5*(1/(1-'General Inputs'!$C$10))*$J2976*1000*$I2976,ABS(($F2976-$E2976)*(1+$J48)^(AE$490-$K$490)))</f>
        <v>0</v>
      </c>
      <c r="AF2976" s="357">
        <f>IF('PV Adoption'!AB$5*(1/(1-'General Inputs'!$C$10))*$J2976*1000*$I2976 &lt;= ABS(($F2976-$E2976)*(1+$J48)^(AF$490-$K$490)),'PV Adoption'!AB$5*(1/(1-'General Inputs'!$C$10))*$J2976*1000*$I2976,ABS(($F2976-$E2976)*(1+$J48)^(AF$490-$K$490)))</f>
        <v>0</v>
      </c>
      <c r="AG2976" s="357">
        <f>IF('PV Adoption'!AC$5*(1/(1-'General Inputs'!$C$10))*$J2976*1000*$I2976 &lt;= ABS(($F2976-$E2976)*(1+$J48)^(AG$490-$K$490)),'PV Adoption'!AC$5*(1/(1-'General Inputs'!$C$10))*$J2976*1000*$I2976,ABS(($F2976-$E2976)*(1+$J48)^(AG$490-$K$490)))</f>
        <v>0</v>
      </c>
      <c r="AH2976" s="357">
        <f>IF('PV Adoption'!AD$5*(1/(1-'General Inputs'!$C$10))*$J2976*1000*$I2976 &lt;= ABS(($F2976-$E2976)*(1+$J48)^(AH$490-$K$490)),'PV Adoption'!AD$5*(1/(1-'General Inputs'!$C$10))*$J2976*1000*$I2976,ABS(($F2976-$E2976)*(1+$J48)^(AH$490-$K$490)))</f>
        <v>0</v>
      </c>
      <c r="AI2976" s="357">
        <f>IF('PV Adoption'!AE$5*(1/(1-'General Inputs'!$C$10))*$J2976*1000*$I2976 &lt;= ABS(($F2976-$E2976)*(1+$J48)^(AI$490-$K$490)),'PV Adoption'!AE$5*(1/(1-'General Inputs'!$C$10))*$J2976*1000*$I2976,ABS(($F2976-$E2976)*(1+$J48)^(AI$490-$K$490)))</f>
        <v>0</v>
      </c>
      <c r="AJ2976" s="357">
        <f>IF('PV Adoption'!AF$5*(1/(1-'General Inputs'!$C$10))*$J2976*1000*$I2976 &lt;= ABS(($F2976-$E2976)*(1+$J48)^(AJ$490-$K$490)),'PV Adoption'!AF$5*(1/(1-'General Inputs'!$C$10))*$J2976*1000*$I2976,ABS(($F2976-$E2976)*(1+$J48)^(AJ$490-$K$490)))</f>
        <v>0</v>
      </c>
      <c r="AK2976" s="357">
        <v>0</v>
      </c>
      <c r="AL2976" s="357">
        <v>0</v>
      </c>
      <c r="AM2976" s="357">
        <v>0</v>
      </c>
    </row>
    <row r="2977" spans="1:39" x14ac:dyDescent="0.25">
      <c r="A2977" s="353" t="s">
        <v>461</v>
      </c>
      <c r="B2977" s="353" t="s">
        <v>461</v>
      </c>
      <c r="C2977" s="441">
        <f t="shared" ref="C2977:H2977" si="2425">C49</f>
        <v>20000</v>
      </c>
      <c r="D2977" s="441"/>
      <c r="E2977" s="441"/>
      <c r="F2977" s="441"/>
      <c r="G2977" s="441"/>
      <c r="H2977" s="441">
        <f t="shared" si="2425"/>
        <v>0</v>
      </c>
      <c r="I2977" s="470">
        <f>IFERROR(VLOOKUP(B2977,Coincidence!$B$2:$E$242,4,FALSE)*IF(G2977="Winter",'General Inputs'!$C$25,'General Inputs'!$C$24),IF(G2977="Winter",'General Inputs'!$C$25,'General Inputs'!$C$24))</f>
        <v>0.29160129647173721</v>
      </c>
      <c r="J2977" s="466">
        <f>'Nameplate by Substation'!H49</f>
        <v>3.2534347411275226E-3</v>
      </c>
      <c r="K2977" s="357">
        <f>IF('PV Adoption'!G$5*(1/(1-'General Inputs'!$C$10))*$J2977*1000*$I2977 &lt;= ABS(($F2977-$E2977)*(1+$J49)^(K$490-$K$490)),'PV Adoption'!G$5*(1/(1-'General Inputs'!$C$10))*$J2977*1000*$I2977,ABS(($F2977-$E2977)*(1+$J49)^(K$490-$K$490)))</f>
        <v>0</v>
      </c>
      <c r="L2977" s="357">
        <f>IF('PV Adoption'!H$5*(1/(1-'General Inputs'!$C$10))*$J2977*1000*$I2977 &lt;= ABS(($F2977-$E2977)*(1+$J49)^(L$490-$K$490)),'PV Adoption'!H$5*(1/(1-'General Inputs'!$C$10))*$J2977*1000*$I2977,ABS(($F2977-$E2977)*(1+$J49)^(L$490-$K$490)))</f>
        <v>0</v>
      </c>
      <c r="M2977" s="357">
        <f>IF('PV Adoption'!I$5*(1/(1-'General Inputs'!$C$10))*$J2977*1000*$I2977 &lt;= ABS(($F2977-$E2977)*(1+$J49)^(M$490-$K$490)),'PV Adoption'!I$5*(1/(1-'General Inputs'!$C$10))*$J2977*1000*$I2977,ABS(($F2977-$E2977)*(1+$J49)^(M$490-$K$490)))</f>
        <v>0</v>
      </c>
      <c r="N2977" s="357">
        <f>IF('PV Adoption'!J$5*(1/(1-'General Inputs'!$C$10))*$J2977*1000*$I2977 &lt;= ABS(($F2977-$E2977)*(1+$J49)^(N$490-$K$490)),'PV Adoption'!J$5*(1/(1-'General Inputs'!$C$10))*$J2977*1000*$I2977,ABS(($F2977-$E2977)*(1+$J49)^(N$490-$K$490)))</f>
        <v>0</v>
      </c>
      <c r="O2977" s="357">
        <f>IF('PV Adoption'!K$5*(1/(1-'General Inputs'!$C$10))*$J2977*1000*$I2977 &lt;= ABS(($F2977-$E2977)*(1+$J49)^(O$490-$K$490)),'PV Adoption'!K$5*(1/(1-'General Inputs'!$C$10))*$J2977*1000*$I2977,ABS(($F2977-$E2977)*(1+$J49)^(O$490-$K$490)))</f>
        <v>0</v>
      </c>
      <c r="P2977" s="357">
        <f>IF('PV Adoption'!L$5*(1/(1-'General Inputs'!$C$10))*$J2977*1000*$I2977 &lt;= ABS(($F2977-$E2977)*(1+$J49)^(P$490-$K$490)),'PV Adoption'!L$5*(1/(1-'General Inputs'!$C$10))*$J2977*1000*$I2977,ABS(($F2977-$E2977)*(1+$J49)^(P$490-$K$490)))</f>
        <v>0</v>
      </c>
      <c r="Q2977" s="357">
        <f>IF('PV Adoption'!M$5*(1/(1-'General Inputs'!$C$10))*$J2977*1000*$I2977 &lt;= ABS(($F2977-$E2977)*(1+$J49)^(Q$490-$K$490)),'PV Adoption'!M$5*(1/(1-'General Inputs'!$C$10))*$J2977*1000*$I2977,ABS(($F2977-$E2977)*(1+$J49)^(Q$490-$K$490)))</f>
        <v>0</v>
      </c>
      <c r="R2977" s="357">
        <f>IF('PV Adoption'!N$5*(1/(1-'General Inputs'!$C$10))*$J2977*1000*$I2977 &lt;= ABS(($F2977-$E2977)*(1+$J49)^(R$490-$K$490)),'PV Adoption'!N$5*(1/(1-'General Inputs'!$C$10))*$J2977*1000*$I2977,ABS(($F2977-$E2977)*(1+$J49)^(R$490-$K$490)))</f>
        <v>0</v>
      </c>
      <c r="S2977" s="357">
        <f>IF('PV Adoption'!O$5*(1/(1-'General Inputs'!$C$10))*$J2977*1000*$I2977 &lt;= ABS(($F2977-$E2977)*(1+$J49)^(S$490-$K$490)),'PV Adoption'!O$5*(1/(1-'General Inputs'!$C$10))*$J2977*1000*$I2977,ABS(($F2977-$E2977)*(1+$J49)^(S$490-$K$490)))</f>
        <v>0</v>
      </c>
      <c r="T2977" s="357">
        <f>IF('PV Adoption'!P$5*(1/(1-'General Inputs'!$C$10))*$J2977*1000*$I2977 &lt;= ABS(($F2977-$E2977)*(1+$J49)^(T$490-$K$490)),'PV Adoption'!P$5*(1/(1-'General Inputs'!$C$10))*$J2977*1000*$I2977,ABS(($F2977-$E2977)*(1+$J49)^(T$490-$K$490)))</f>
        <v>0</v>
      </c>
      <c r="U2977" s="357">
        <f>IF('PV Adoption'!Q$5*(1/(1-'General Inputs'!$C$10))*$J2977*1000*$I2977 &lt;= ABS(($F2977-$E2977)*(1+$J49)^(U$490-$K$490)),'PV Adoption'!Q$5*(1/(1-'General Inputs'!$C$10))*$J2977*1000*$I2977,ABS(($F2977-$E2977)*(1+$J49)^(U$490-$K$490)))</f>
        <v>0</v>
      </c>
      <c r="V2977" s="357">
        <f>IF('PV Adoption'!R$5*(1/(1-'General Inputs'!$C$10))*$J2977*1000*$I2977 &lt;= ABS(($F2977-$E2977)*(1+$J49)^(V$490-$K$490)),'PV Adoption'!R$5*(1/(1-'General Inputs'!$C$10))*$J2977*1000*$I2977,ABS(($F2977-$E2977)*(1+$J49)^(V$490-$K$490)))</f>
        <v>0</v>
      </c>
      <c r="W2977" s="357">
        <f>IF('PV Adoption'!S$5*(1/(1-'General Inputs'!$C$10))*$J2977*1000*$I2977 &lt;= ABS(($F2977-$E2977)*(1+$J49)^(W$490-$K$490)),'PV Adoption'!S$5*(1/(1-'General Inputs'!$C$10))*$J2977*1000*$I2977,ABS(($F2977-$E2977)*(1+$J49)^(W$490-$K$490)))</f>
        <v>0</v>
      </c>
      <c r="X2977" s="357">
        <f>IF('PV Adoption'!T$5*(1/(1-'General Inputs'!$C$10))*$J2977*1000*$I2977 &lt;= ABS(($F2977-$E2977)*(1+$J49)^(X$490-$K$490)),'PV Adoption'!T$5*(1/(1-'General Inputs'!$C$10))*$J2977*1000*$I2977,ABS(($F2977-$E2977)*(1+$J49)^(X$490-$K$490)))</f>
        <v>0</v>
      </c>
      <c r="Y2977" s="357">
        <f>IF('PV Adoption'!U$5*(1/(1-'General Inputs'!$C$10))*$J2977*1000*$I2977 &lt;= ABS(($F2977-$E2977)*(1+$J49)^(Y$490-$K$490)),'PV Adoption'!U$5*(1/(1-'General Inputs'!$C$10))*$J2977*1000*$I2977,ABS(($F2977-$E2977)*(1+$J49)^(Y$490-$K$490)))</f>
        <v>0</v>
      </c>
      <c r="Z2977" s="357">
        <f>IF('PV Adoption'!V$5*(1/(1-'General Inputs'!$C$10))*$J2977*1000*$I2977 &lt;= ABS(($F2977-$E2977)*(1+$J49)^(Z$490-$K$490)),'PV Adoption'!V$5*(1/(1-'General Inputs'!$C$10))*$J2977*1000*$I2977,ABS(($F2977-$E2977)*(1+$J49)^(Z$490-$K$490)))</f>
        <v>0</v>
      </c>
      <c r="AA2977" s="357">
        <f>IF('PV Adoption'!W$5*(1/(1-'General Inputs'!$C$10))*$J2977*1000*$I2977 &lt;= ABS(($F2977-$E2977)*(1+$J49)^(AA$490-$K$490)),'PV Adoption'!W$5*(1/(1-'General Inputs'!$C$10))*$J2977*1000*$I2977,ABS(($F2977-$E2977)*(1+$J49)^(AA$490-$K$490)))</f>
        <v>0</v>
      </c>
      <c r="AB2977" s="357">
        <f>IF('PV Adoption'!X$5*(1/(1-'General Inputs'!$C$10))*$J2977*1000*$I2977 &lt;= ABS(($F2977-$E2977)*(1+$J49)^(AB$490-$K$490)),'PV Adoption'!X$5*(1/(1-'General Inputs'!$C$10))*$J2977*1000*$I2977,ABS(($F2977-$E2977)*(1+$J49)^(AB$490-$K$490)))</f>
        <v>0</v>
      </c>
      <c r="AC2977" s="357">
        <f>IF('PV Adoption'!Y$5*(1/(1-'General Inputs'!$C$10))*$J2977*1000*$I2977 &lt;= ABS(($F2977-$E2977)*(1+$J49)^(AC$490-$K$490)),'PV Adoption'!Y$5*(1/(1-'General Inputs'!$C$10))*$J2977*1000*$I2977,ABS(($F2977-$E2977)*(1+$J49)^(AC$490-$K$490)))</f>
        <v>0</v>
      </c>
      <c r="AD2977" s="357">
        <f>IF('PV Adoption'!Z$5*(1/(1-'General Inputs'!$C$10))*$J2977*1000*$I2977 &lt;= ABS(($F2977-$E2977)*(1+$J49)^(AD$490-$K$490)),'PV Adoption'!Z$5*(1/(1-'General Inputs'!$C$10))*$J2977*1000*$I2977,ABS(($F2977-$E2977)*(1+$J49)^(AD$490-$K$490)))</f>
        <v>0</v>
      </c>
      <c r="AE2977" s="357">
        <f>IF('PV Adoption'!AA$5*(1/(1-'General Inputs'!$C$10))*$J2977*1000*$I2977 &lt;= ABS(($F2977-$E2977)*(1+$J49)^(AE$490-$K$490)),'PV Adoption'!AA$5*(1/(1-'General Inputs'!$C$10))*$J2977*1000*$I2977,ABS(($F2977-$E2977)*(1+$J49)^(AE$490-$K$490)))</f>
        <v>0</v>
      </c>
      <c r="AF2977" s="357">
        <f>IF('PV Adoption'!AB$5*(1/(1-'General Inputs'!$C$10))*$J2977*1000*$I2977 &lt;= ABS(($F2977-$E2977)*(1+$J49)^(AF$490-$K$490)),'PV Adoption'!AB$5*(1/(1-'General Inputs'!$C$10))*$J2977*1000*$I2977,ABS(($F2977-$E2977)*(1+$J49)^(AF$490-$K$490)))</f>
        <v>0</v>
      </c>
      <c r="AG2977" s="357">
        <f>IF('PV Adoption'!AC$5*(1/(1-'General Inputs'!$C$10))*$J2977*1000*$I2977 &lt;= ABS(($F2977-$E2977)*(1+$J49)^(AG$490-$K$490)),'PV Adoption'!AC$5*(1/(1-'General Inputs'!$C$10))*$J2977*1000*$I2977,ABS(($F2977-$E2977)*(1+$J49)^(AG$490-$K$490)))</f>
        <v>0</v>
      </c>
      <c r="AH2977" s="357">
        <f>IF('PV Adoption'!AD$5*(1/(1-'General Inputs'!$C$10))*$J2977*1000*$I2977 &lt;= ABS(($F2977-$E2977)*(1+$J49)^(AH$490-$K$490)),'PV Adoption'!AD$5*(1/(1-'General Inputs'!$C$10))*$J2977*1000*$I2977,ABS(($F2977-$E2977)*(1+$J49)^(AH$490-$K$490)))</f>
        <v>0</v>
      </c>
      <c r="AI2977" s="357">
        <f>IF('PV Adoption'!AE$5*(1/(1-'General Inputs'!$C$10))*$J2977*1000*$I2977 &lt;= ABS(($F2977-$E2977)*(1+$J49)^(AI$490-$K$490)),'PV Adoption'!AE$5*(1/(1-'General Inputs'!$C$10))*$J2977*1000*$I2977,ABS(($F2977-$E2977)*(1+$J49)^(AI$490-$K$490)))</f>
        <v>0</v>
      </c>
      <c r="AJ2977" s="357">
        <f>IF('PV Adoption'!AF$5*(1/(1-'General Inputs'!$C$10))*$J2977*1000*$I2977 &lt;= ABS(($F2977-$E2977)*(1+$J49)^(AJ$490-$K$490)),'PV Adoption'!AF$5*(1/(1-'General Inputs'!$C$10))*$J2977*1000*$I2977,ABS(($F2977-$E2977)*(1+$J49)^(AJ$490-$K$490)))</f>
        <v>0</v>
      </c>
      <c r="AK2977" s="357">
        <v>108.3418046102169</v>
      </c>
      <c r="AL2977" s="357">
        <v>108.51236950698062</v>
      </c>
      <c r="AM2977" s="357">
        <v>108.6832029278299</v>
      </c>
    </row>
    <row r="2978" spans="1:39" x14ac:dyDescent="0.25">
      <c r="A2978" s="353" t="s">
        <v>442</v>
      </c>
      <c r="B2978" s="353" t="s">
        <v>442</v>
      </c>
      <c r="C2978" s="441">
        <f t="shared" ref="C2978:H2978" si="2426">C50</f>
        <v>20000</v>
      </c>
      <c r="D2978" s="441"/>
      <c r="E2978" s="441"/>
      <c r="F2978" s="441"/>
      <c r="G2978" s="441"/>
      <c r="H2978" s="441">
        <f t="shared" si="2426"/>
        <v>0</v>
      </c>
      <c r="I2978" s="470">
        <f>IFERROR(VLOOKUP(B2978,Coincidence!$B$2:$E$242,4,FALSE)*IF(G2978="Winter",'General Inputs'!$C$25,'General Inputs'!$C$24),IF(G2978="Winter",'General Inputs'!$C$25,'General Inputs'!$C$24))</f>
        <v>0.52140604400000001</v>
      </c>
      <c r="J2978" s="466">
        <f>'Nameplate by Substation'!H50</f>
        <v>6.5459934183276997E-3</v>
      </c>
      <c r="K2978" s="357">
        <f>IF('PV Adoption'!G$5*(1/(1-'General Inputs'!$C$10))*$J2978*1000*$I2978 &lt;= ABS(($F2978-$E2978)*(1+$J50)^(K$490-$K$490)),'PV Adoption'!G$5*(1/(1-'General Inputs'!$C$10))*$J2978*1000*$I2978,ABS(($F2978-$E2978)*(1+$J50)^(K$490-$K$490)))</f>
        <v>0</v>
      </c>
      <c r="L2978" s="357">
        <f>IF('PV Adoption'!H$5*(1/(1-'General Inputs'!$C$10))*$J2978*1000*$I2978 &lt;= ABS(($F2978-$E2978)*(1+$J50)^(L$490-$K$490)),'PV Adoption'!H$5*(1/(1-'General Inputs'!$C$10))*$J2978*1000*$I2978,ABS(($F2978-$E2978)*(1+$J50)^(L$490-$K$490)))</f>
        <v>0</v>
      </c>
      <c r="M2978" s="357">
        <f>IF('PV Adoption'!I$5*(1/(1-'General Inputs'!$C$10))*$J2978*1000*$I2978 &lt;= ABS(($F2978-$E2978)*(1+$J50)^(M$490-$K$490)),'PV Adoption'!I$5*(1/(1-'General Inputs'!$C$10))*$J2978*1000*$I2978,ABS(($F2978-$E2978)*(1+$J50)^(M$490-$K$490)))</f>
        <v>0</v>
      </c>
      <c r="N2978" s="357">
        <f>IF('PV Adoption'!J$5*(1/(1-'General Inputs'!$C$10))*$J2978*1000*$I2978 &lt;= ABS(($F2978-$E2978)*(1+$J50)^(N$490-$K$490)),'PV Adoption'!J$5*(1/(1-'General Inputs'!$C$10))*$J2978*1000*$I2978,ABS(($F2978-$E2978)*(1+$J50)^(N$490-$K$490)))</f>
        <v>0</v>
      </c>
      <c r="O2978" s="357">
        <f>IF('PV Adoption'!K$5*(1/(1-'General Inputs'!$C$10))*$J2978*1000*$I2978 &lt;= ABS(($F2978-$E2978)*(1+$J50)^(O$490-$K$490)),'PV Adoption'!K$5*(1/(1-'General Inputs'!$C$10))*$J2978*1000*$I2978,ABS(($F2978-$E2978)*(1+$J50)^(O$490-$K$490)))</f>
        <v>0</v>
      </c>
      <c r="P2978" s="357">
        <f>IF('PV Adoption'!L$5*(1/(1-'General Inputs'!$C$10))*$J2978*1000*$I2978 &lt;= ABS(($F2978-$E2978)*(1+$J50)^(P$490-$K$490)),'PV Adoption'!L$5*(1/(1-'General Inputs'!$C$10))*$J2978*1000*$I2978,ABS(($F2978-$E2978)*(1+$J50)^(P$490-$K$490)))</f>
        <v>0</v>
      </c>
      <c r="Q2978" s="357">
        <f>IF('PV Adoption'!M$5*(1/(1-'General Inputs'!$C$10))*$J2978*1000*$I2978 &lt;= ABS(($F2978-$E2978)*(1+$J50)^(Q$490-$K$490)),'PV Adoption'!M$5*(1/(1-'General Inputs'!$C$10))*$J2978*1000*$I2978,ABS(($F2978-$E2978)*(1+$J50)^(Q$490-$K$490)))</f>
        <v>0</v>
      </c>
      <c r="R2978" s="357">
        <f>IF('PV Adoption'!N$5*(1/(1-'General Inputs'!$C$10))*$J2978*1000*$I2978 &lt;= ABS(($F2978-$E2978)*(1+$J50)^(R$490-$K$490)),'PV Adoption'!N$5*(1/(1-'General Inputs'!$C$10))*$J2978*1000*$I2978,ABS(($F2978-$E2978)*(1+$J50)^(R$490-$K$490)))</f>
        <v>0</v>
      </c>
      <c r="S2978" s="357">
        <f>IF('PV Adoption'!O$5*(1/(1-'General Inputs'!$C$10))*$J2978*1000*$I2978 &lt;= ABS(($F2978-$E2978)*(1+$J50)^(S$490-$K$490)),'PV Adoption'!O$5*(1/(1-'General Inputs'!$C$10))*$J2978*1000*$I2978,ABS(($F2978-$E2978)*(1+$J50)^(S$490-$K$490)))</f>
        <v>0</v>
      </c>
      <c r="T2978" s="357">
        <f>IF('PV Adoption'!P$5*(1/(1-'General Inputs'!$C$10))*$J2978*1000*$I2978 &lt;= ABS(($F2978-$E2978)*(1+$J50)^(T$490-$K$490)),'PV Adoption'!P$5*(1/(1-'General Inputs'!$C$10))*$J2978*1000*$I2978,ABS(($F2978-$E2978)*(1+$J50)^(T$490-$K$490)))</f>
        <v>0</v>
      </c>
      <c r="U2978" s="357">
        <f>IF('PV Adoption'!Q$5*(1/(1-'General Inputs'!$C$10))*$J2978*1000*$I2978 &lt;= ABS(($F2978-$E2978)*(1+$J50)^(U$490-$K$490)),'PV Adoption'!Q$5*(1/(1-'General Inputs'!$C$10))*$J2978*1000*$I2978,ABS(($F2978-$E2978)*(1+$J50)^(U$490-$K$490)))</f>
        <v>0</v>
      </c>
      <c r="V2978" s="357">
        <f>IF('PV Adoption'!R$5*(1/(1-'General Inputs'!$C$10))*$J2978*1000*$I2978 &lt;= ABS(($F2978-$E2978)*(1+$J50)^(V$490-$K$490)),'PV Adoption'!R$5*(1/(1-'General Inputs'!$C$10))*$J2978*1000*$I2978,ABS(($F2978-$E2978)*(1+$J50)^(V$490-$K$490)))</f>
        <v>0</v>
      </c>
      <c r="W2978" s="357">
        <f>IF('PV Adoption'!S$5*(1/(1-'General Inputs'!$C$10))*$J2978*1000*$I2978 &lt;= ABS(($F2978-$E2978)*(1+$J50)^(W$490-$K$490)),'PV Adoption'!S$5*(1/(1-'General Inputs'!$C$10))*$J2978*1000*$I2978,ABS(($F2978-$E2978)*(1+$J50)^(W$490-$K$490)))</f>
        <v>0</v>
      </c>
      <c r="X2978" s="357">
        <f>IF('PV Adoption'!T$5*(1/(1-'General Inputs'!$C$10))*$J2978*1000*$I2978 &lt;= ABS(($F2978-$E2978)*(1+$J50)^(X$490-$K$490)),'PV Adoption'!T$5*(1/(1-'General Inputs'!$C$10))*$J2978*1000*$I2978,ABS(($F2978-$E2978)*(1+$J50)^(X$490-$K$490)))</f>
        <v>0</v>
      </c>
      <c r="Y2978" s="357">
        <f>IF('PV Adoption'!U$5*(1/(1-'General Inputs'!$C$10))*$J2978*1000*$I2978 &lt;= ABS(($F2978-$E2978)*(1+$J50)^(Y$490-$K$490)),'PV Adoption'!U$5*(1/(1-'General Inputs'!$C$10))*$J2978*1000*$I2978,ABS(($F2978-$E2978)*(1+$J50)^(Y$490-$K$490)))</f>
        <v>0</v>
      </c>
      <c r="Z2978" s="357">
        <f>IF('PV Adoption'!V$5*(1/(1-'General Inputs'!$C$10))*$J2978*1000*$I2978 &lt;= ABS(($F2978-$E2978)*(1+$J50)^(Z$490-$K$490)),'PV Adoption'!V$5*(1/(1-'General Inputs'!$C$10))*$J2978*1000*$I2978,ABS(($F2978-$E2978)*(1+$J50)^(Z$490-$K$490)))</f>
        <v>0</v>
      </c>
      <c r="AA2978" s="357">
        <f>IF('PV Adoption'!W$5*(1/(1-'General Inputs'!$C$10))*$J2978*1000*$I2978 &lt;= ABS(($F2978-$E2978)*(1+$J50)^(AA$490-$K$490)),'PV Adoption'!W$5*(1/(1-'General Inputs'!$C$10))*$J2978*1000*$I2978,ABS(($F2978-$E2978)*(1+$J50)^(AA$490-$K$490)))</f>
        <v>0</v>
      </c>
      <c r="AB2978" s="357">
        <f>IF('PV Adoption'!X$5*(1/(1-'General Inputs'!$C$10))*$J2978*1000*$I2978 &lt;= ABS(($F2978-$E2978)*(1+$J50)^(AB$490-$K$490)),'PV Adoption'!X$5*(1/(1-'General Inputs'!$C$10))*$J2978*1000*$I2978,ABS(($F2978-$E2978)*(1+$J50)^(AB$490-$K$490)))</f>
        <v>0</v>
      </c>
      <c r="AC2978" s="357">
        <f>IF('PV Adoption'!Y$5*(1/(1-'General Inputs'!$C$10))*$J2978*1000*$I2978 &lt;= ABS(($F2978-$E2978)*(1+$J50)^(AC$490-$K$490)),'PV Adoption'!Y$5*(1/(1-'General Inputs'!$C$10))*$J2978*1000*$I2978,ABS(($F2978-$E2978)*(1+$J50)^(AC$490-$K$490)))</f>
        <v>0</v>
      </c>
      <c r="AD2978" s="357">
        <f>IF('PV Adoption'!Z$5*(1/(1-'General Inputs'!$C$10))*$J2978*1000*$I2978 &lt;= ABS(($F2978-$E2978)*(1+$J50)^(AD$490-$K$490)),'PV Adoption'!Z$5*(1/(1-'General Inputs'!$C$10))*$J2978*1000*$I2978,ABS(($F2978-$E2978)*(1+$J50)^(AD$490-$K$490)))</f>
        <v>0</v>
      </c>
      <c r="AE2978" s="357">
        <f>IF('PV Adoption'!AA$5*(1/(1-'General Inputs'!$C$10))*$J2978*1000*$I2978 &lt;= ABS(($F2978-$E2978)*(1+$J50)^(AE$490-$K$490)),'PV Adoption'!AA$5*(1/(1-'General Inputs'!$C$10))*$J2978*1000*$I2978,ABS(($F2978-$E2978)*(1+$J50)^(AE$490-$K$490)))</f>
        <v>0</v>
      </c>
      <c r="AF2978" s="357">
        <f>IF('PV Adoption'!AB$5*(1/(1-'General Inputs'!$C$10))*$J2978*1000*$I2978 &lt;= ABS(($F2978-$E2978)*(1+$J50)^(AF$490-$K$490)),'PV Adoption'!AB$5*(1/(1-'General Inputs'!$C$10))*$J2978*1000*$I2978,ABS(($F2978-$E2978)*(1+$J50)^(AF$490-$K$490)))</f>
        <v>0</v>
      </c>
      <c r="AG2978" s="357">
        <f>IF('PV Adoption'!AC$5*(1/(1-'General Inputs'!$C$10))*$J2978*1000*$I2978 &lt;= ABS(($F2978-$E2978)*(1+$J50)^(AG$490-$K$490)),'PV Adoption'!AC$5*(1/(1-'General Inputs'!$C$10))*$J2978*1000*$I2978,ABS(($F2978-$E2978)*(1+$J50)^(AG$490-$K$490)))</f>
        <v>0</v>
      </c>
      <c r="AH2978" s="357">
        <f>IF('PV Adoption'!AD$5*(1/(1-'General Inputs'!$C$10))*$J2978*1000*$I2978 &lt;= ABS(($F2978-$E2978)*(1+$J50)^(AH$490-$K$490)),'PV Adoption'!AD$5*(1/(1-'General Inputs'!$C$10))*$J2978*1000*$I2978,ABS(($F2978-$E2978)*(1+$J50)^(AH$490-$K$490)))</f>
        <v>0</v>
      </c>
      <c r="AI2978" s="357">
        <f>IF('PV Adoption'!AE$5*(1/(1-'General Inputs'!$C$10))*$J2978*1000*$I2978 &lt;= ABS(($F2978-$E2978)*(1+$J50)^(AI$490-$K$490)),'PV Adoption'!AE$5*(1/(1-'General Inputs'!$C$10))*$J2978*1000*$I2978,ABS(($F2978-$E2978)*(1+$J50)^(AI$490-$K$490)))</f>
        <v>0</v>
      </c>
      <c r="AJ2978" s="357">
        <f>IF('PV Adoption'!AF$5*(1/(1-'General Inputs'!$C$10))*$J2978*1000*$I2978 &lt;= ABS(($F2978-$E2978)*(1+$J50)^(AJ$490-$K$490)),'PV Adoption'!AF$5*(1/(1-'General Inputs'!$C$10))*$J2978*1000*$I2978,ABS(($F2978-$E2978)*(1+$J50)^(AJ$490-$K$490)))</f>
        <v>0</v>
      </c>
      <c r="AK2978" s="357">
        <v>0</v>
      </c>
      <c r="AL2978" s="357">
        <v>0</v>
      </c>
      <c r="AM2978" s="357">
        <v>0</v>
      </c>
    </row>
    <row r="2979" spans="1:39" x14ac:dyDescent="0.25">
      <c r="A2979" s="353" t="s">
        <v>375</v>
      </c>
      <c r="B2979" s="353" t="s">
        <v>375</v>
      </c>
      <c r="C2979" s="441">
        <f t="shared" ref="C2979:H2979" si="2427">C51</f>
        <v>10000</v>
      </c>
      <c r="D2979" s="441"/>
      <c r="E2979" s="441"/>
      <c r="F2979" s="441"/>
      <c r="G2979" s="441"/>
      <c r="H2979" s="441">
        <f t="shared" si="2427"/>
        <v>0</v>
      </c>
      <c r="I2979" s="470">
        <f>IFERROR(VLOOKUP(B2979,Coincidence!$B$2:$E$242,4,FALSE)*IF(G2979="Winter",'General Inputs'!$C$25,'General Inputs'!$C$24),IF(G2979="Winter",'General Inputs'!$C$25,'General Inputs'!$C$24))</f>
        <v>0.52140604400000001</v>
      </c>
      <c r="J2979" s="466">
        <f>'Nameplate by Substation'!H51</f>
        <v>2.8437512391095744E-3</v>
      </c>
      <c r="K2979" s="357">
        <f>IF('PV Adoption'!G$5*(1/(1-'General Inputs'!$C$10))*$J2979*1000*$I2979 &lt;= ABS(($F2979-$E2979)*(1+$J51)^(K$490-$K$490)),'PV Adoption'!G$5*(1/(1-'General Inputs'!$C$10))*$J2979*1000*$I2979,ABS(($F2979-$E2979)*(1+$J51)^(K$490-$K$490)))</f>
        <v>0</v>
      </c>
      <c r="L2979" s="357">
        <f>IF('PV Adoption'!H$5*(1/(1-'General Inputs'!$C$10))*$J2979*1000*$I2979 &lt;= ABS(($F2979-$E2979)*(1+$J51)^(L$490-$K$490)),'PV Adoption'!H$5*(1/(1-'General Inputs'!$C$10))*$J2979*1000*$I2979,ABS(($F2979-$E2979)*(1+$J51)^(L$490-$K$490)))</f>
        <v>0</v>
      </c>
      <c r="M2979" s="357">
        <f>IF('PV Adoption'!I$5*(1/(1-'General Inputs'!$C$10))*$J2979*1000*$I2979 &lt;= ABS(($F2979-$E2979)*(1+$J51)^(M$490-$K$490)),'PV Adoption'!I$5*(1/(1-'General Inputs'!$C$10))*$J2979*1000*$I2979,ABS(($F2979-$E2979)*(1+$J51)^(M$490-$K$490)))</f>
        <v>0</v>
      </c>
      <c r="N2979" s="357">
        <f>IF('PV Adoption'!J$5*(1/(1-'General Inputs'!$C$10))*$J2979*1000*$I2979 &lt;= ABS(($F2979-$E2979)*(1+$J51)^(N$490-$K$490)),'PV Adoption'!J$5*(1/(1-'General Inputs'!$C$10))*$J2979*1000*$I2979,ABS(($F2979-$E2979)*(1+$J51)^(N$490-$K$490)))</f>
        <v>0</v>
      </c>
      <c r="O2979" s="357">
        <f>IF('PV Adoption'!K$5*(1/(1-'General Inputs'!$C$10))*$J2979*1000*$I2979 &lt;= ABS(($F2979-$E2979)*(1+$J51)^(O$490-$K$490)),'PV Adoption'!K$5*(1/(1-'General Inputs'!$C$10))*$J2979*1000*$I2979,ABS(($F2979-$E2979)*(1+$J51)^(O$490-$K$490)))</f>
        <v>0</v>
      </c>
      <c r="P2979" s="357">
        <f>IF('PV Adoption'!L$5*(1/(1-'General Inputs'!$C$10))*$J2979*1000*$I2979 &lt;= ABS(($F2979-$E2979)*(1+$J51)^(P$490-$K$490)),'PV Adoption'!L$5*(1/(1-'General Inputs'!$C$10))*$J2979*1000*$I2979,ABS(($F2979-$E2979)*(1+$J51)^(P$490-$K$490)))</f>
        <v>0</v>
      </c>
      <c r="Q2979" s="357">
        <f>IF('PV Adoption'!M$5*(1/(1-'General Inputs'!$C$10))*$J2979*1000*$I2979 &lt;= ABS(($F2979-$E2979)*(1+$J51)^(Q$490-$K$490)),'PV Adoption'!M$5*(1/(1-'General Inputs'!$C$10))*$J2979*1000*$I2979,ABS(($F2979-$E2979)*(1+$J51)^(Q$490-$K$490)))</f>
        <v>0</v>
      </c>
      <c r="R2979" s="357">
        <f>IF('PV Adoption'!N$5*(1/(1-'General Inputs'!$C$10))*$J2979*1000*$I2979 &lt;= ABS(($F2979-$E2979)*(1+$J51)^(R$490-$K$490)),'PV Adoption'!N$5*(1/(1-'General Inputs'!$C$10))*$J2979*1000*$I2979,ABS(($F2979-$E2979)*(1+$J51)^(R$490-$K$490)))</f>
        <v>0</v>
      </c>
      <c r="S2979" s="357">
        <f>IF('PV Adoption'!O$5*(1/(1-'General Inputs'!$C$10))*$J2979*1000*$I2979 &lt;= ABS(($F2979-$E2979)*(1+$J51)^(S$490-$K$490)),'PV Adoption'!O$5*(1/(1-'General Inputs'!$C$10))*$J2979*1000*$I2979,ABS(($F2979-$E2979)*(1+$J51)^(S$490-$K$490)))</f>
        <v>0</v>
      </c>
      <c r="T2979" s="357">
        <f>IF('PV Adoption'!P$5*(1/(1-'General Inputs'!$C$10))*$J2979*1000*$I2979 &lt;= ABS(($F2979-$E2979)*(1+$J51)^(T$490-$K$490)),'PV Adoption'!P$5*(1/(1-'General Inputs'!$C$10))*$J2979*1000*$I2979,ABS(($F2979-$E2979)*(1+$J51)^(T$490-$K$490)))</f>
        <v>0</v>
      </c>
      <c r="U2979" s="357">
        <f>IF('PV Adoption'!Q$5*(1/(1-'General Inputs'!$C$10))*$J2979*1000*$I2979 &lt;= ABS(($F2979-$E2979)*(1+$J51)^(U$490-$K$490)),'PV Adoption'!Q$5*(1/(1-'General Inputs'!$C$10))*$J2979*1000*$I2979,ABS(($F2979-$E2979)*(1+$J51)^(U$490-$K$490)))</f>
        <v>0</v>
      </c>
      <c r="V2979" s="357">
        <f>IF('PV Adoption'!R$5*(1/(1-'General Inputs'!$C$10))*$J2979*1000*$I2979 &lt;= ABS(($F2979-$E2979)*(1+$J51)^(V$490-$K$490)),'PV Adoption'!R$5*(1/(1-'General Inputs'!$C$10))*$J2979*1000*$I2979,ABS(($F2979-$E2979)*(1+$J51)^(V$490-$K$490)))</f>
        <v>0</v>
      </c>
      <c r="W2979" s="357">
        <f>IF('PV Adoption'!S$5*(1/(1-'General Inputs'!$C$10))*$J2979*1000*$I2979 &lt;= ABS(($F2979-$E2979)*(1+$J51)^(W$490-$K$490)),'PV Adoption'!S$5*(1/(1-'General Inputs'!$C$10))*$J2979*1000*$I2979,ABS(($F2979-$E2979)*(1+$J51)^(W$490-$K$490)))</f>
        <v>0</v>
      </c>
      <c r="X2979" s="357">
        <f>IF('PV Adoption'!T$5*(1/(1-'General Inputs'!$C$10))*$J2979*1000*$I2979 &lt;= ABS(($F2979-$E2979)*(1+$J51)^(X$490-$K$490)),'PV Adoption'!T$5*(1/(1-'General Inputs'!$C$10))*$J2979*1000*$I2979,ABS(($F2979-$E2979)*(1+$J51)^(X$490-$K$490)))</f>
        <v>0</v>
      </c>
      <c r="Y2979" s="357">
        <f>IF('PV Adoption'!U$5*(1/(1-'General Inputs'!$C$10))*$J2979*1000*$I2979 &lt;= ABS(($F2979-$E2979)*(1+$J51)^(Y$490-$K$490)),'PV Adoption'!U$5*(1/(1-'General Inputs'!$C$10))*$J2979*1000*$I2979,ABS(($F2979-$E2979)*(1+$J51)^(Y$490-$K$490)))</f>
        <v>0</v>
      </c>
      <c r="Z2979" s="357">
        <f>IF('PV Adoption'!V$5*(1/(1-'General Inputs'!$C$10))*$J2979*1000*$I2979 &lt;= ABS(($F2979-$E2979)*(1+$J51)^(Z$490-$K$490)),'PV Adoption'!V$5*(1/(1-'General Inputs'!$C$10))*$J2979*1000*$I2979,ABS(($F2979-$E2979)*(1+$J51)^(Z$490-$K$490)))</f>
        <v>0</v>
      </c>
      <c r="AA2979" s="357">
        <f>IF('PV Adoption'!W$5*(1/(1-'General Inputs'!$C$10))*$J2979*1000*$I2979 &lt;= ABS(($F2979-$E2979)*(1+$J51)^(AA$490-$K$490)),'PV Adoption'!W$5*(1/(1-'General Inputs'!$C$10))*$J2979*1000*$I2979,ABS(($F2979-$E2979)*(1+$J51)^(AA$490-$K$490)))</f>
        <v>0</v>
      </c>
      <c r="AB2979" s="357">
        <f>IF('PV Adoption'!X$5*(1/(1-'General Inputs'!$C$10))*$J2979*1000*$I2979 &lt;= ABS(($F2979-$E2979)*(1+$J51)^(AB$490-$K$490)),'PV Adoption'!X$5*(1/(1-'General Inputs'!$C$10))*$J2979*1000*$I2979,ABS(($F2979-$E2979)*(1+$J51)^(AB$490-$K$490)))</f>
        <v>0</v>
      </c>
      <c r="AC2979" s="357">
        <f>IF('PV Adoption'!Y$5*(1/(1-'General Inputs'!$C$10))*$J2979*1000*$I2979 &lt;= ABS(($F2979-$E2979)*(1+$J51)^(AC$490-$K$490)),'PV Adoption'!Y$5*(1/(1-'General Inputs'!$C$10))*$J2979*1000*$I2979,ABS(($F2979-$E2979)*(1+$J51)^(AC$490-$K$490)))</f>
        <v>0</v>
      </c>
      <c r="AD2979" s="357">
        <f>IF('PV Adoption'!Z$5*(1/(1-'General Inputs'!$C$10))*$J2979*1000*$I2979 &lt;= ABS(($F2979-$E2979)*(1+$J51)^(AD$490-$K$490)),'PV Adoption'!Z$5*(1/(1-'General Inputs'!$C$10))*$J2979*1000*$I2979,ABS(($F2979-$E2979)*(1+$J51)^(AD$490-$K$490)))</f>
        <v>0</v>
      </c>
      <c r="AE2979" s="357">
        <f>IF('PV Adoption'!AA$5*(1/(1-'General Inputs'!$C$10))*$J2979*1000*$I2979 &lt;= ABS(($F2979-$E2979)*(1+$J51)^(AE$490-$K$490)),'PV Adoption'!AA$5*(1/(1-'General Inputs'!$C$10))*$J2979*1000*$I2979,ABS(($F2979-$E2979)*(1+$J51)^(AE$490-$K$490)))</f>
        <v>0</v>
      </c>
      <c r="AF2979" s="357">
        <f>IF('PV Adoption'!AB$5*(1/(1-'General Inputs'!$C$10))*$J2979*1000*$I2979 &lt;= ABS(($F2979-$E2979)*(1+$J51)^(AF$490-$K$490)),'PV Adoption'!AB$5*(1/(1-'General Inputs'!$C$10))*$J2979*1000*$I2979,ABS(($F2979-$E2979)*(1+$J51)^(AF$490-$K$490)))</f>
        <v>0</v>
      </c>
      <c r="AG2979" s="357">
        <f>IF('PV Adoption'!AC$5*(1/(1-'General Inputs'!$C$10))*$J2979*1000*$I2979 &lt;= ABS(($F2979-$E2979)*(1+$J51)^(AG$490-$K$490)),'PV Adoption'!AC$5*(1/(1-'General Inputs'!$C$10))*$J2979*1000*$I2979,ABS(($F2979-$E2979)*(1+$J51)^(AG$490-$K$490)))</f>
        <v>0</v>
      </c>
      <c r="AH2979" s="357">
        <f>IF('PV Adoption'!AD$5*(1/(1-'General Inputs'!$C$10))*$J2979*1000*$I2979 &lt;= ABS(($F2979-$E2979)*(1+$J51)^(AH$490-$K$490)),'PV Adoption'!AD$5*(1/(1-'General Inputs'!$C$10))*$J2979*1000*$I2979,ABS(($F2979-$E2979)*(1+$J51)^(AH$490-$K$490)))</f>
        <v>0</v>
      </c>
      <c r="AI2979" s="357">
        <f>IF('PV Adoption'!AE$5*(1/(1-'General Inputs'!$C$10))*$J2979*1000*$I2979 &lt;= ABS(($F2979-$E2979)*(1+$J51)^(AI$490-$K$490)),'PV Adoption'!AE$5*(1/(1-'General Inputs'!$C$10))*$J2979*1000*$I2979,ABS(($F2979-$E2979)*(1+$J51)^(AI$490-$K$490)))</f>
        <v>0</v>
      </c>
      <c r="AJ2979" s="357">
        <f>IF('PV Adoption'!AF$5*(1/(1-'General Inputs'!$C$10))*$J2979*1000*$I2979 &lt;= ABS(($F2979-$E2979)*(1+$J51)^(AJ$490-$K$490)),'PV Adoption'!AF$5*(1/(1-'General Inputs'!$C$10))*$J2979*1000*$I2979,ABS(($F2979-$E2979)*(1+$J51)^(AJ$490-$K$490)))</f>
        <v>0</v>
      </c>
      <c r="AK2979" s="357">
        <v>0</v>
      </c>
      <c r="AL2979" s="357">
        <v>0</v>
      </c>
      <c r="AM2979" s="357">
        <v>0</v>
      </c>
    </row>
    <row r="2980" spans="1:39" x14ac:dyDescent="0.25">
      <c r="A2980" s="353" t="s">
        <v>234</v>
      </c>
      <c r="B2980" s="353" t="s">
        <v>434</v>
      </c>
      <c r="C2980" s="441">
        <f t="shared" ref="C2980:H2980" si="2428">C52</f>
        <v>6240</v>
      </c>
      <c r="D2980" s="441"/>
      <c r="E2980" s="441"/>
      <c r="F2980" s="441"/>
      <c r="G2980" s="441"/>
      <c r="H2980" s="441">
        <f t="shared" si="2428"/>
        <v>1</v>
      </c>
      <c r="I2980" s="470">
        <f>IFERROR(VLOOKUP(B2980,Coincidence!$B$2:$E$242,4,FALSE)*IF(G2980="Winter",'General Inputs'!$C$25,'General Inputs'!$C$24),IF(G2980="Winter",'General Inputs'!$C$25,'General Inputs'!$C$24))</f>
        <v>0.52140604400000001</v>
      </c>
      <c r="J2980" s="466">
        <f>'Nameplate by Substation'!H52</f>
        <v>1.6364983545819249E-3</v>
      </c>
      <c r="K2980" s="357">
        <f>IF('PV Adoption'!G$5*(1/(1-'General Inputs'!$C$10))*$J2980*1000*$I2980 &lt;= ABS(($F2980-$E2980)*(1+$J52)^(K$490-$K$490)),'PV Adoption'!G$5*(1/(1-'General Inputs'!$C$10))*$J2980*1000*$I2980,ABS(($F2980-$E2980)*(1+$J52)^(K$490-$K$490)))</f>
        <v>0</v>
      </c>
      <c r="L2980" s="357">
        <f>IF('PV Adoption'!H$5*(1/(1-'General Inputs'!$C$10))*$J2980*1000*$I2980 &lt;= ABS(($F2980-$E2980)*(1+$J52)^(L$490-$K$490)),'PV Adoption'!H$5*(1/(1-'General Inputs'!$C$10))*$J2980*1000*$I2980,ABS(($F2980-$E2980)*(1+$J52)^(L$490-$K$490)))</f>
        <v>0</v>
      </c>
      <c r="M2980" s="357">
        <f>IF('PV Adoption'!I$5*(1/(1-'General Inputs'!$C$10))*$J2980*1000*$I2980 &lt;= ABS(($F2980-$E2980)*(1+$J52)^(M$490-$K$490)),'PV Adoption'!I$5*(1/(1-'General Inputs'!$C$10))*$J2980*1000*$I2980,ABS(($F2980-$E2980)*(1+$J52)^(M$490-$K$490)))</f>
        <v>0</v>
      </c>
      <c r="N2980" s="357">
        <f>IF('PV Adoption'!J$5*(1/(1-'General Inputs'!$C$10))*$J2980*1000*$I2980 &lt;= ABS(($F2980-$E2980)*(1+$J52)^(N$490-$K$490)),'PV Adoption'!J$5*(1/(1-'General Inputs'!$C$10))*$J2980*1000*$I2980,ABS(($F2980-$E2980)*(1+$J52)^(N$490-$K$490)))</f>
        <v>0</v>
      </c>
      <c r="O2980" s="357">
        <f>IF('PV Adoption'!K$5*(1/(1-'General Inputs'!$C$10))*$J2980*1000*$I2980 &lt;= ABS(($F2980-$E2980)*(1+$J52)^(O$490-$K$490)),'PV Adoption'!K$5*(1/(1-'General Inputs'!$C$10))*$J2980*1000*$I2980,ABS(($F2980-$E2980)*(1+$J52)^(O$490-$K$490)))</f>
        <v>0</v>
      </c>
      <c r="P2980" s="357">
        <f>IF('PV Adoption'!L$5*(1/(1-'General Inputs'!$C$10))*$J2980*1000*$I2980 &lt;= ABS(($F2980-$E2980)*(1+$J52)^(P$490-$K$490)),'PV Adoption'!L$5*(1/(1-'General Inputs'!$C$10))*$J2980*1000*$I2980,ABS(($F2980-$E2980)*(1+$J52)^(P$490-$K$490)))</f>
        <v>0</v>
      </c>
      <c r="Q2980" s="357">
        <f>IF('PV Adoption'!M$5*(1/(1-'General Inputs'!$C$10))*$J2980*1000*$I2980 &lt;= ABS(($F2980-$E2980)*(1+$J52)^(Q$490-$K$490)),'PV Adoption'!M$5*(1/(1-'General Inputs'!$C$10))*$J2980*1000*$I2980,ABS(($F2980-$E2980)*(1+$J52)^(Q$490-$K$490)))</f>
        <v>0</v>
      </c>
      <c r="R2980" s="357">
        <f>IF('PV Adoption'!N$5*(1/(1-'General Inputs'!$C$10))*$J2980*1000*$I2980 &lt;= ABS(($F2980-$E2980)*(1+$J52)^(R$490-$K$490)),'PV Adoption'!N$5*(1/(1-'General Inputs'!$C$10))*$J2980*1000*$I2980,ABS(($F2980-$E2980)*(1+$J52)^(R$490-$K$490)))</f>
        <v>0</v>
      </c>
      <c r="S2980" s="357">
        <f>IF('PV Adoption'!O$5*(1/(1-'General Inputs'!$C$10))*$J2980*1000*$I2980 &lt;= ABS(($F2980-$E2980)*(1+$J52)^(S$490-$K$490)),'PV Adoption'!O$5*(1/(1-'General Inputs'!$C$10))*$J2980*1000*$I2980,ABS(($F2980-$E2980)*(1+$J52)^(S$490-$K$490)))</f>
        <v>0</v>
      </c>
      <c r="T2980" s="357">
        <f>IF('PV Adoption'!P$5*(1/(1-'General Inputs'!$C$10))*$J2980*1000*$I2980 &lt;= ABS(($F2980-$E2980)*(1+$J52)^(T$490-$K$490)),'PV Adoption'!P$5*(1/(1-'General Inputs'!$C$10))*$J2980*1000*$I2980,ABS(($F2980-$E2980)*(1+$J52)^(T$490-$K$490)))</f>
        <v>0</v>
      </c>
      <c r="U2980" s="357">
        <f>IF('PV Adoption'!Q$5*(1/(1-'General Inputs'!$C$10))*$J2980*1000*$I2980 &lt;= ABS(($F2980-$E2980)*(1+$J52)^(U$490-$K$490)),'PV Adoption'!Q$5*(1/(1-'General Inputs'!$C$10))*$J2980*1000*$I2980,ABS(($F2980-$E2980)*(1+$J52)^(U$490-$K$490)))</f>
        <v>0</v>
      </c>
      <c r="V2980" s="357">
        <f>IF('PV Adoption'!R$5*(1/(1-'General Inputs'!$C$10))*$J2980*1000*$I2980 &lt;= ABS(($F2980-$E2980)*(1+$J52)^(V$490-$K$490)),'PV Adoption'!R$5*(1/(1-'General Inputs'!$C$10))*$J2980*1000*$I2980,ABS(($F2980-$E2980)*(1+$J52)^(V$490-$K$490)))</f>
        <v>0</v>
      </c>
      <c r="W2980" s="357">
        <f>IF('PV Adoption'!S$5*(1/(1-'General Inputs'!$C$10))*$J2980*1000*$I2980 &lt;= ABS(($F2980-$E2980)*(1+$J52)^(W$490-$K$490)),'PV Adoption'!S$5*(1/(1-'General Inputs'!$C$10))*$J2980*1000*$I2980,ABS(($F2980-$E2980)*(1+$J52)^(W$490-$K$490)))</f>
        <v>0</v>
      </c>
      <c r="X2980" s="357">
        <f>IF('PV Adoption'!T$5*(1/(1-'General Inputs'!$C$10))*$J2980*1000*$I2980 &lt;= ABS(($F2980-$E2980)*(1+$J52)^(X$490-$K$490)),'PV Adoption'!T$5*(1/(1-'General Inputs'!$C$10))*$J2980*1000*$I2980,ABS(($F2980-$E2980)*(1+$J52)^(X$490-$K$490)))</f>
        <v>0</v>
      </c>
      <c r="Y2980" s="357">
        <f>IF('PV Adoption'!U$5*(1/(1-'General Inputs'!$C$10))*$J2980*1000*$I2980 &lt;= ABS(($F2980-$E2980)*(1+$J52)^(Y$490-$K$490)),'PV Adoption'!U$5*(1/(1-'General Inputs'!$C$10))*$J2980*1000*$I2980,ABS(($F2980-$E2980)*(1+$J52)^(Y$490-$K$490)))</f>
        <v>0</v>
      </c>
      <c r="Z2980" s="357">
        <f>IF('PV Adoption'!V$5*(1/(1-'General Inputs'!$C$10))*$J2980*1000*$I2980 &lt;= ABS(($F2980-$E2980)*(1+$J52)^(Z$490-$K$490)),'PV Adoption'!V$5*(1/(1-'General Inputs'!$C$10))*$J2980*1000*$I2980,ABS(($F2980-$E2980)*(1+$J52)^(Z$490-$K$490)))</f>
        <v>0</v>
      </c>
      <c r="AA2980" s="357">
        <f>IF('PV Adoption'!W$5*(1/(1-'General Inputs'!$C$10))*$J2980*1000*$I2980 &lt;= ABS(($F2980-$E2980)*(1+$J52)^(AA$490-$K$490)),'PV Adoption'!W$5*(1/(1-'General Inputs'!$C$10))*$J2980*1000*$I2980,ABS(($F2980-$E2980)*(1+$J52)^(AA$490-$K$490)))</f>
        <v>0</v>
      </c>
      <c r="AB2980" s="357">
        <f>IF('PV Adoption'!X$5*(1/(1-'General Inputs'!$C$10))*$J2980*1000*$I2980 &lt;= ABS(($F2980-$E2980)*(1+$J52)^(AB$490-$K$490)),'PV Adoption'!X$5*(1/(1-'General Inputs'!$C$10))*$J2980*1000*$I2980,ABS(($F2980-$E2980)*(1+$J52)^(AB$490-$K$490)))</f>
        <v>0</v>
      </c>
      <c r="AC2980" s="357">
        <f>IF('PV Adoption'!Y$5*(1/(1-'General Inputs'!$C$10))*$J2980*1000*$I2980 &lt;= ABS(($F2980-$E2980)*(1+$J52)^(AC$490-$K$490)),'PV Adoption'!Y$5*(1/(1-'General Inputs'!$C$10))*$J2980*1000*$I2980,ABS(($F2980-$E2980)*(1+$J52)^(AC$490-$K$490)))</f>
        <v>0</v>
      </c>
      <c r="AD2980" s="357">
        <f>IF('PV Adoption'!Z$5*(1/(1-'General Inputs'!$C$10))*$J2980*1000*$I2980 &lt;= ABS(($F2980-$E2980)*(1+$J52)^(AD$490-$K$490)),'PV Adoption'!Z$5*(1/(1-'General Inputs'!$C$10))*$J2980*1000*$I2980,ABS(($F2980-$E2980)*(1+$J52)^(AD$490-$K$490)))</f>
        <v>0</v>
      </c>
      <c r="AE2980" s="357">
        <f>IF('PV Adoption'!AA$5*(1/(1-'General Inputs'!$C$10))*$J2980*1000*$I2980 &lt;= ABS(($F2980-$E2980)*(1+$J52)^(AE$490-$K$490)),'PV Adoption'!AA$5*(1/(1-'General Inputs'!$C$10))*$J2980*1000*$I2980,ABS(($F2980-$E2980)*(1+$J52)^(AE$490-$K$490)))</f>
        <v>0</v>
      </c>
      <c r="AF2980" s="357">
        <f>IF('PV Adoption'!AB$5*(1/(1-'General Inputs'!$C$10))*$J2980*1000*$I2980 &lt;= ABS(($F2980-$E2980)*(1+$J52)^(AF$490-$K$490)),'PV Adoption'!AB$5*(1/(1-'General Inputs'!$C$10))*$J2980*1000*$I2980,ABS(($F2980-$E2980)*(1+$J52)^(AF$490-$K$490)))</f>
        <v>0</v>
      </c>
      <c r="AG2980" s="357">
        <f>IF('PV Adoption'!AC$5*(1/(1-'General Inputs'!$C$10))*$J2980*1000*$I2980 &lt;= ABS(($F2980-$E2980)*(1+$J52)^(AG$490-$K$490)),'PV Adoption'!AC$5*(1/(1-'General Inputs'!$C$10))*$J2980*1000*$I2980,ABS(($F2980-$E2980)*(1+$J52)^(AG$490-$K$490)))</f>
        <v>0</v>
      </c>
      <c r="AH2980" s="357">
        <f>IF('PV Adoption'!AD$5*(1/(1-'General Inputs'!$C$10))*$J2980*1000*$I2980 &lt;= ABS(($F2980-$E2980)*(1+$J52)^(AH$490-$K$490)),'PV Adoption'!AD$5*(1/(1-'General Inputs'!$C$10))*$J2980*1000*$I2980,ABS(($F2980-$E2980)*(1+$J52)^(AH$490-$K$490)))</f>
        <v>0</v>
      </c>
      <c r="AI2980" s="357">
        <f>IF('PV Adoption'!AE$5*(1/(1-'General Inputs'!$C$10))*$J2980*1000*$I2980 &lt;= ABS(($F2980-$E2980)*(1+$J52)^(AI$490-$K$490)),'PV Adoption'!AE$5*(1/(1-'General Inputs'!$C$10))*$J2980*1000*$I2980,ABS(($F2980-$E2980)*(1+$J52)^(AI$490-$K$490)))</f>
        <v>0</v>
      </c>
      <c r="AJ2980" s="357">
        <f>IF('PV Adoption'!AF$5*(1/(1-'General Inputs'!$C$10))*$J2980*1000*$I2980 &lt;= ABS(($F2980-$E2980)*(1+$J52)^(AJ$490-$K$490)),'PV Adoption'!AF$5*(1/(1-'General Inputs'!$C$10))*$J2980*1000*$I2980,ABS(($F2980-$E2980)*(1+$J52)^(AJ$490-$K$490)))</f>
        <v>0</v>
      </c>
      <c r="AK2980" s="357">
        <v>0</v>
      </c>
      <c r="AL2980" s="357">
        <v>0</v>
      </c>
      <c r="AM2980" s="357">
        <v>0</v>
      </c>
    </row>
    <row r="2981" spans="1:39" x14ac:dyDescent="0.25">
      <c r="A2981" s="353" t="s">
        <v>234</v>
      </c>
      <c r="B2981" s="353" t="s">
        <v>284</v>
      </c>
      <c r="C2981" s="441">
        <f t="shared" ref="C2981:H2981" si="2429">C53</f>
        <v>6240</v>
      </c>
      <c r="D2981" s="441"/>
      <c r="E2981" s="441"/>
      <c r="F2981" s="441"/>
      <c r="G2981" s="441"/>
      <c r="H2981" s="441">
        <f t="shared" si="2429"/>
        <v>1</v>
      </c>
      <c r="I2981" s="470">
        <f>IFERROR(VLOOKUP(B2981,Coincidence!$B$2:$E$242,4,FALSE)*IF(G2981="Winter",'General Inputs'!$C$25,'General Inputs'!$C$24),IF(G2981="Winter",'General Inputs'!$C$25,'General Inputs'!$C$24))</f>
        <v>0.52140604400000001</v>
      </c>
      <c r="J2981" s="466">
        <f>'Nameplate by Substation'!H53</f>
        <v>2.1948528136759632E-3</v>
      </c>
      <c r="K2981" s="357">
        <f>IF('PV Adoption'!G$5*(1/(1-'General Inputs'!$C$10))*$J2981*1000*$I2981 &lt;= ABS(($F2981-$E2981)*(1+$J53)^(K$490-$K$490)),'PV Adoption'!G$5*(1/(1-'General Inputs'!$C$10))*$J2981*1000*$I2981,ABS(($F2981-$E2981)*(1+$J53)^(K$490-$K$490)))</f>
        <v>0</v>
      </c>
      <c r="L2981" s="357">
        <f>IF('PV Adoption'!H$5*(1/(1-'General Inputs'!$C$10))*$J2981*1000*$I2981 &lt;= ABS(($F2981-$E2981)*(1+$J53)^(L$490-$K$490)),'PV Adoption'!H$5*(1/(1-'General Inputs'!$C$10))*$J2981*1000*$I2981,ABS(($F2981-$E2981)*(1+$J53)^(L$490-$K$490)))</f>
        <v>0</v>
      </c>
      <c r="M2981" s="357">
        <f>IF('PV Adoption'!I$5*(1/(1-'General Inputs'!$C$10))*$J2981*1000*$I2981 &lt;= ABS(($F2981-$E2981)*(1+$J53)^(M$490-$K$490)),'PV Adoption'!I$5*(1/(1-'General Inputs'!$C$10))*$J2981*1000*$I2981,ABS(($F2981-$E2981)*(1+$J53)^(M$490-$K$490)))</f>
        <v>0</v>
      </c>
      <c r="N2981" s="357">
        <f>IF('PV Adoption'!J$5*(1/(1-'General Inputs'!$C$10))*$J2981*1000*$I2981 &lt;= ABS(($F2981-$E2981)*(1+$J53)^(N$490-$K$490)),'PV Adoption'!J$5*(1/(1-'General Inputs'!$C$10))*$J2981*1000*$I2981,ABS(($F2981-$E2981)*(1+$J53)^(N$490-$K$490)))</f>
        <v>0</v>
      </c>
      <c r="O2981" s="357">
        <f>IF('PV Adoption'!K$5*(1/(1-'General Inputs'!$C$10))*$J2981*1000*$I2981 &lt;= ABS(($F2981-$E2981)*(1+$J53)^(O$490-$K$490)),'PV Adoption'!K$5*(1/(1-'General Inputs'!$C$10))*$J2981*1000*$I2981,ABS(($F2981-$E2981)*(1+$J53)^(O$490-$K$490)))</f>
        <v>0</v>
      </c>
      <c r="P2981" s="357">
        <f>IF('PV Adoption'!L$5*(1/(1-'General Inputs'!$C$10))*$J2981*1000*$I2981 &lt;= ABS(($F2981-$E2981)*(1+$J53)^(P$490-$K$490)),'PV Adoption'!L$5*(1/(1-'General Inputs'!$C$10))*$J2981*1000*$I2981,ABS(($F2981-$E2981)*(1+$J53)^(P$490-$K$490)))</f>
        <v>0</v>
      </c>
      <c r="Q2981" s="357">
        <f>IF('PV Adoption'!M$5*(1/(1-'General Inputs'!$C$10))*$J2981*1000*$I2981 &lt;= ABS(($F2981-$E2981)*(1+$J53)^(Q$490-$K$490)),'PV Adoption'!M$5*(1/(1-'General Inputs'!$C$10))*$J2981*1000*$I2981,ABS(($F2981-$E2981)*(1+$J53)^(Q$490-$K$490)))</f>
        <v>0</v>
      </c>
      <c r="R2981" s="357">
        <f>IF('PV Adoption'!N$5*(1/(1-'General Inputs'!$C$10))*$J2981*1000*$I2981 &lt;= ABS(($F2981-$E2981)*(1+$J53)^(R$490-$K$490)),'PV Adoption'!N$5*(1/(1-'General Inputs'!$C$10))*$J2981*1000*$I2981,ABS(($F2981-$E2981)*(1+$J53)^(R$490-$K$490)))</f>
        <v>0</v>
      </c>
      <c r="S2981" s="357">
        <f>IF('PV Adoption'!O$5*(1/(1-'General Inputs'!$C$10))*$J2981*1000*$I2981 &lt;= ABS(($F2981-$E2981)*(1+$J53)^(S$490-$K$490)),'PV Adoption'!O$5*(1/(1-'General Inputs'!$C$10))*$J2981*1000*$I2981,ABS(($F2981-$E2981)*(1+$J53)^(S$490-$K$490)))</f>
        <v>0</v>
      </c>
      <c r="T2981" s="357">
        <f>IF('PV Adoption'!P$5*(1/(1-'General Inputs'!$C$10))*$J2981*1000*$I2981 &lt;= ABS(($F2981-$E2981)*(1+$J53)^(T$490-$K$490)),'PV Adoption'!P$5*(1/(1-'General Inputs'!$C$10))*$J2981*1000*$I2981,ABS(($F2981-$E2981)*(1+$J53)^(T$490-$K$490)))</f>
        <v>0</v>
      </c>
      <c r="U2981" s="357">
        <f>IF('PV Adoption'!Q$5*(1/(1-'General Inputs'!$C$10))*$J2981*1000*$I2981 &lt;= ABS(($F2981-$E2981)*(1+$J53)^(U$490-$K$490)),'PV Adoption'!Q$5*(1/(1-'General Inputs'!$C$10))*$J2981*1000*$I2981,ABS(($F2981-$E2981)*(1+$J53)^(U$490-$K$490)))</f>
        <v>0</v>
      </c>
      <c r="V2981" s="357">
        <f>IF('PV Adoption'!R$5*(1/(1-'General Inputs'!$C$10))*$J2981*1000*$I2981 &lt;= ABS(($F2981-$E2981)*(1+$J53)^(V$490-$K$490)),'PV Adoption'!R$5*(1/(1-'General Inputs'!$C$10))*$J2981*1000*$I2981,ABS(($F2981-$E2981)*(1+$J53)^(V$490-$K$490)))</f>
        <v>0</v>
      </c>
      <c r="W2981" s="357">
        <f>IF('PV Adoption'!S$5*(1/(1-'General Inputs'!$C$10))*$J2981*1000*$I2981 &lt;= ABS(($F2981-$E2981)*(1+$J53)^(W$490-$K$490)),'PV Adoption'!S$5*(1/(1-'General Inputs'!$C$10))*$J2981*1000*$I2981,ABS(($F2981-$E2981)*(1+$J53)^(W$490-$K$490)))</f>
        <v>0</v>
      </c>
      <c r="X2981" s="357">
        <f>IF('PV Adoption'!T$5*(1/(1-'General Inputs'!$C$10))*$J2981*1000*$I2981 &lt;= ABS(($F2981-$E2981)*(1+$J53)^(X$490-$K$490)),'PV Adoption'!T$5*(1/(1-'General Inputs'!$C$10))*$J2981*1000*$I2981,ABS(($F2981-$E2981)*(1+$J53)^(X$490-$K$490)))</f>
        <v>0</v>
      </c>
      <c r="Y2981" s="357">
        <f>IF('PV Adoption'!U$5*(1/(1-'General Inputs'!$C$10))*$J2981*1000*$I2981 &lt;= ABS(($F2981-$E2981)*(1+$J53)^(Y$490-$K$490)),'PV Adoption'!U$5*(1/(1-'General Inputs'!$C$10))*$J2981*1000*$I2981,ABS(($F2981-$E2981)*(1+$J53)^(Y$490-$K$490)))</f>
        <v>0</v>
      </c>
      <c r="Z2981" s="357">
        <f>IF('PV Adoption'!V$5*(1/(1-'General Inputs'!$C$10))*$J2981*1000*$I2981 &lt;= ABS(($F2981-$E2981)*(1+$J53)^(Z$490-$K$490)),'PV Adoption'!V$5*(1/(1-'General Inputs'!$C$10))*$J2981*1000*$I2981,ABS(($F2981-$E2981)*(1+$J53)^(Z$490-$K$490)))</f>
        <v>0</v>
      </c>
      <c r="AA2981" s="357">
        <f>IF('PV Adoption'!W$5*(1/(1-'General Inputs'!$C$10))*$J2981*1000*$I2981 &lt;= ABS(($F2981-$E2981)*(1+$J53)^(AA$490-$K$490)),'PV Adoption'!W$5*(1/(1-'General Inputs'!$C$10))*$J2981*1000*$I2981,ABS(($F2981-$E2981)*(1+$J53)^(AA$490-$K$490)))</f>
        <v>0</v>
      </c>
      <c r="AB2981" s="357">
        <f>IF('PV Adoption'!X$5*(1/(1-'General Inputs'!$C$10))*$J2981*1000*$I2981 &lt;= ABS(($F2981-$E2981)*(1+$J53)^(AB$490-$K$490)),'PV Adoption'!X$5*(1/(1-'General Inputs'!$C$10))*$J2981*1000*$I2981,ABS(($F2981-$E2981)*(1+$J53)^(AB$490-$K$490)))</f>
        <v>0</v>
      </c>
      <c r="AC2981" s="357">
        <f>IF('PV Adoption'!Y$5*(1/(1-'General Inputs'!$C$10))*$J2981*1000*$I2981 &lt;= ABS(($F2981-$E2981)*(1+$J53)^(AC$490-$K$490)),'PV Adoption'!Y$5*(1/(1-'General Inputs'!$C$10))*$J2981*1000*$I2981,ABS(($F2981-$E2981)*(1+$J53)^(AC$490-$K$490)))</f>
        <v>0</v>
      </c>
      <c r="AD2981" s="357">
        <f>IF('PV Adoption'!Z$5*(1/(1-'General Inputs'!$C$10))*$J2981*1000*$I2981 &lt;= ABS(($F2981-$E2981)*(1+$J53)^(AD$490-$K$490)),'PV Adoption'!Z$5*(1/(1-'General Inputs'!$C$10))*$J2981*1000*$I2981,ABS(($F2981-$E2981)*(1+$J53)^(AD$490-$K$490)))</f>
        <v>0</v>
      </c>
      <c r="AE2981" s="357">
        <f>IF('PV Adoption'!AA$5*(1/(1-'General Inputs'!$C$10))*$J2981*1000*$I2981 &lt;= ABS(($F2981-$E2981)*(1+$J53)^(AE$490-$K$490)),'PV Adoption'!AA$5*(1/(1-'General Inputs'!$C$10))*$J2981*1000*$I2981,ABS(($F2981-$E2981)*(1+$J53)^(AE$490-$K$490)))</f>
        <v>0</v>
      </c>
      <c r="AF2981" s="357">
        <f>IF('PV Adoption'!AB$5*(1/(1-'General Inputs'!$C$10))*$J2981*1000*$I2981 &lt;= ABS(($F2981-$E2981)*(1+$J53)^(AF$490-$K$490)),'PV Adoption'!AB$5*(1/(1-'General Inputs'!$C$10))*$J2981*1000*$I2981,ABS(($F2981-$E2981)*(1+$J53)^(AF$490-$K$490)))</f>
        <v>0</v>
      </c>
      <c r="AG2981" s="357">
        <f>IF('PV Adoption'!AC$5*(1/(1-'General Inputs'!$C$10))*$J2981*1000*$I2981 &lt;= ABS(($F2981-$E2981)*(1+$J53)^(AG$490-$K$490)),'PV Adoption'!AC$5*(1/(1-'General Inputs'!$C$10))*$J2981*1000*$I2981,ABS(($F2981-$E2981)*(1+$J53)^(AG$490-$K$490)))</f>
        <v>0</v>
      </c>
      <c r="AH2981" s="357">
        <f>IF('PV Adoption'!AD$5*(1/(1-'General Inputs'!$C$10))*$J2981*1000*$I2981 &lt;= ABS(($F2981-$E2981)*(1+$J53)^(AH$490-$K$490)),'PV Adoption'!AD$5*(1/(1-'General Inputs'!$C$10))*$J2981*1000*$I2981,ABS(($F2981-$E2981)*(1+$J53)^(AH$490-$K$490)))</f>
        <v>0</v>
      </c>
      <c r="AI2981" s="357">
        <f>IF('PV Adoption'!AE$5*(1/(1-'General Inputs'!$C$10))*$J2981*1000*$I2981 &lt;= ABS(($F2981-$E2981)*(1+$J53)^(AI$490-$K$490)),'PV Adoption'!AE$5*(1/(1-'General Inputs'!$C$10))*$J2981*1000*$I2981,ABS(($F2981-$E2981)*(1+$J53)^(AI$490-$K$490)))</f>
        <v>0</v>
      </c>
      <c r="AJ2981" s="357">
        <f>IF('PV Adoption'!AF$5*(1/(1-'General Inputs'!$C$10))*$J2981*1000*$I2981 &lt;= ABS(($F2981-$E2981)*(1+$J53)^(AJ$490-$K$490)),'PV Adoption'!AF$5*(1/(1-'General Inputs'!$C$10))*$J2981*1000*$I2981,ABS(($F2981-$E2981)*(1+$J53)^(AJ$490-$K$490)))</f>
        <v>0</v>
      </c>
      <c r="AK2981" s="357">
        <v>0</v>
      </c>
      <c r="AL2981" s="357">
        <v>0</v>
      </c>
      <c r="AM2981" s="357">
        <v>0</v>
      </c>
    </row>
    <row r="2982" spans="1:39" x14ac:dyDescent="0.25">
      <c r="A2982" s="353" t="s">
        <v>234</v>
      </c>
      <c r="B2982" s="353" t="s">
        <v>548</v>
      </c>
      <c r="C2982" s="441">
        <f t="shared" ref="C2982:H2982" si="2430">C54</f>
        <v>25000</v>
      </c>
      <c r="D2982" s="441"/>
      <c r="E2982" s="441"/>
      <c r="F2982" s="441"/>
      <c r="G2982" s="441"/>
      <c r="H2982" s="441">
        <f t="shared" si="2430"/>
        <v>0</v>
      </c>
      <c r="I2982" s="470">
        <f>IFERROR(VLOOKUP(B2982,Coincidence!$B$2:$E$242,4,FALSE)*IF(G2982="Winter",'General Inputs'!$C$25,'General Inputs'!$C$24),IF(G2982="Winter",'General Inputs'!$C$25,'General Inputs'!$C$24))</f>
        <v>0.52140604400000001</v>
      </c>
      <c r="J2982" s="466">
        <f>'Nameplate by Substation'!H54</f>
        <v>0</v>
      </c>
      <c r="K2982" s="357">
        <f>IF('PV Adoption'!G$5*(1/(1-'General Inputs'!$C$10))*$J2982*1000*$I2982 &lt;= ABS(($F2982-$E2982)*(1+$J54)^(K$490-$K$490)),'PV Adoption'!G$5*(1/(1-'General Inputs'!$C$10))*$J2982*1000*$I2982,ABS(($F2982-$E2982)*(1+$J54)^(K$490-$K$490)))</f>
        <v>0</v>
      </c>
      <c r="L2982" s="357">
        <f>IF('PV Adoption'!H$5*(1/(1-'General Inputs'!$C$10))*$J2982*1000*$I2982 &lt;= ABS(($F2982-$E2982)*(1+$J54)^(L$490-$K$490)),'PV Adoption'!H$5*(1/(1-'General Inputs'!$C$10))*$J2982*1000*$I2982,ABS(($F2982-$E2982)*(1+$J54)^(L$490-$K$490)))</f>
        <v>0</v>
      </c>
      <c r="M2982" s="357">
        <f>IF('PV Adoption'!I$5*(1/(1-'General Inputs'!$C$10))*$J2982*1000*$I2982 &lt;= ABS(($F2982-$E2982)*(1+$J54)^(M$490-$K$490)),'PV Adoption'!I$5*(1/(1-'General Inputs'!$C$10))*$J2982*1000*$I2982,ABS(($F2982-$E2982)*(1+$J54)^(M$490-$K$490)))</f>
        <v>0</v>
      </c>
      <c r="N2982" s="357">
        <f>IF('PV Adoption'!J$5*(1/(1-'General Inputs'!$C$10))*$J2982*1000*$I2982 &lt;= ABS(($F2982-$E2982)*(1+$J54)^(N$490-$K$490)),'PV Adoption'!J$5*(1/(1-'General Inputs'!$C$10))*$J2982*1000*$I2982,ABS(($F2982-$E2982)*(1+$J54)^(N$490-$K$490)))</f>
        <v>0</v>
      </c>
      <c r="O2982" s="357">
        <f>IF('PV Adoption'!K$5*(1/(1-'General Inputs'!$C$10))*$J2982*1000*$I2982 &lt;= ABS(($F2982-$E2982)*(1+$J54)^(O$490-$K$490)),'PV Adoption'!K$5*(1/(1-'General Inputs'!$C$10))*$J2982*1000*$I2982,ABS(($F2982-$E2982)*(1+$J54)^(O$490-$K$490)))</f>
        <v>0</v>
      </c>
      <c r="P2982" s="357">
        <f>IF('PV Adoption'!L$5*(1/(1-'General Inputs'!$C$10))*$J2982*1000*$I2982 &lt;= ABS(($F2982-$E2982)*(1+$J54)^(P$490-$K$490)),'PV Adoption'!L$5*(1/(1-'General Inputs'!$C$10))*$J2982*1000*$I2982,ABS(($F2982-$E2982)*(1+$J54)^(P$490-$K$490)))</f>
        <v>0</v>
      </c>
      <c r="Q2982" s="357">
        <f>IF('PV Adoption'!M$5*(1/(1-'General Inputs'!$C$10))*$J2982*1000*$I2982 &lt;= ABS(($F2982-$E2982)*(1+$J54)^(Q$490-$K$490)),'PV Adoption'!M$5*(1/(1-'General Inputs'!$C$10))*$J2982*1000*$I2982,ABS(($F2982-$E2982)*(1+$J54)^(Q$490-$K$490)))</f>
        <v>0</v>
      </c>
      <c r="R2982" s="357">
        <f>IF('PV Adoption'!N$5*(1/(1-'General Inputs'!$C$10))*$J2982*1000*$I2982 &lt;= ABS(($F2982-$E2982)*(1+$J54)^(R$490-$K$490)),'PV Adoption'!N$5*(1/(1-'General Inputs'!$C$10))*$J2982*1000*$I2982,ABS(($F2982-$E2982)*(1+$J54)^(R$490-$K$490)))</f>
        <v>0</v>
      </c>
      <c r="S2982" s="357">
        <f>IF('PV Adoption'!O$5*(1/(1-'General Inputs'!$C$10))*$J2982*1000*$I2982 &lt;= ABS(($F2982-$E2982)*(1+$J54)^(S$490-$K$490)),'PV Adoption'!O$5*(1/(1-'General Inputs'!$C$10))*$J2982*1000*$I2982,ABS(($F2982-$E2982)*(1+$J54)^(S$490-$K$490)))</f>
        <v>0</v>
      </c>
      <c r="T2982" s="357">
        <f>IF('PV Adoption'!P$5*(1/(1-'General Inputs'!$C$10))*$J2982*1000*$I2982 &lt;= ABS(($F2982-$E2982)*(1+$J54)^(T$490-$K$490)),'PV Adoption'!P$5*(1/(1-'General Inputs'!$C$10))*$J2982*1000*$I2982,ABS(($F2982-$E2982)*(1+$J54)^(T$490-$K$490)))</f>
        <v>0</v>
      </c>
      <c r="U2982" s="357">
        <f>IF('PV Adoption'!Q$5*(1/(1-'General Inputs'!$C$10))*$J2982*1000*$I2982 &lt;= ABS(($F2982-$E2982)*(1+$J54)^(U$490-$K$490)),'PV Adoption'!Q$5*(1/(1-'General Inputs'!$C$10))*$J2982*1000*$I2982,ABS(($F2982-$E2982)*(1+$J54)^(U$490-$K$490)))</f>
        <v>0</v>
      </c>
      <c r="V2982" s="357">
        <f>IF('PV Adoption'!R$5*(1/(1-'General Inputs'!$C$10))*$J2982*1000*$I2982 &lt;= ABS(($F2982-$E2982)*(1+$J54)^(V$490-$K$490)),'PV Adoption'!R$5*(1/(1-'General Inputs'!$C$10))*$J2982*1000*$I2982,ABS(($F2982-$E2982)*(1+$J54)^(V$490-$K$490)))</f>
        <v>0</v>
      </c>
      <c r="W2982" s="357">
        <f>IF('PV Adoption'!S$5*(1/(1-'General Inputs'!$C$10))*$J2982*1000*$I2982 &lt;= ABS(($F2982-$E2982)*(1+$J54)^(W$490-$K$490)),'PV Adoption'!S$5*(1/(1-'General Inputs'!$C$10))*$J2982*1000*$I2982,ABS(($F2982-$E2982)*(1+$J54)^(W$490-$K$490)))</f>
        <v>0</v>
      </c>
      <c r="X2982" s="357">
        <f>IF('PV Adoption'!T$5*(1/(1-'General Inputs'!$C$10))*$J2982*1000*$I2982 &lt;= ABS(($F2982-$E2982)*(1+$J54)^(X$490-$K$490)),'PV Adoption'!T$5*(1/(1-'General Inputs'!$C$10))*$J2982*1000*$I2982,ABS(($F2982-$E2982)*(1+$J54)^(X$490-$K$490)))</f>
        <v>0</v>
      </c>
      <c r="Y2982" s="357">
        <f>IF('PV Adoption'!U$5*(1/(1-'General Inputs'!$C$10))*$J2982*1000*$I2982 &lt;= ABS(($F2982-$E2982)*(1+$J54)^(Y$490-$K$490)),'PV Adoption'!U$5*(1/(1-'General Inputs'!$C$10))*$J2982*1000*$I2982,ABS(($F2982-$E2982)*(1+$J54)^(Y$490-$K$490)))</f>
        <v>0</v>
      </c>
      <c r="Z2982" s="357">
        <f>IF('PV Adoption'!V$5*(1/(1-'General Inputs'!$C$10))*$J2982*1000*$I2982 &lt;= ABS(($F2982-$E2982)*(1+$J54)^(Z$490-$K$490)),'PV Adoption'!V$5*(1/(1-'General Inputs'!$C$10))*$J2982*1000*$I2982,ABS(($F2982-$E2982)*(1+$J54)^(Z$490-$K$490)))</f>
        <v>0</v>
      </c>
      <c r="AA2982" s="357">
        <f>IF('PV Adoption'!W$5*(1/(1-'General Inputs'!$C$10))*$J2982*1000*$I2982 &lt;= ABS(($F2982-$E2982)*(1+$J54)^(AA$490-$K$490)),'PV Adoption'!W$5*(1/(1-'General Inputs'!$C$10))*$J2982*1000*$I2982,ABS(($F2982-$E2982)*(1+$J54)^(AA$490-$K$490)))</f>
        <v>0</v>
      </c>
      <c r="AB2982" s="357">
        <f>IF('PV Adoption'!X$5*(1/(1-'General Inputs'!$C$10))*$J2982*1000*$I2982 &lt;= ABS(($F2982-$E2982)*(1+$J54)^(AB$490-$K$490)),'PV Adoption'!X$5*(1/(1-'General Inputs'!$C$10))*$J2982*1000*$I2982,ABS(($F2982-$E2982)*(1+$J54)^(AB$490-$K$490)))</f>
        <v>0</v>
      </c>
      <c r="AC2982" s="357">
        <f>IF('PV Adoption'!Y$5*(1/(1-'General Inputs'!$C$10))*$J2982*1000*$I2982 &lt;= ABS(($F2982-$E2982)*(1+$J54)^(AC$490-$K$490)),'PV Adoption'!Y$5*(1/(1-'General Inputs'!$C$10))*$J2982*1000*$I2982,ABS(($F2982-$E2982)*(1+$J54)^(AC$490-$K$490)))</f>
        <v>0</v>
      </c>
      <c r="AD2982" s="357">
        <f>IF('PV Adoption'!Z$5*(1/(1-'General Inputs'!$C$10))*$J2982*1000*$I2982 &lt;= ABS(($F2982-$E2982)*(1+$J54)^(AD$490-$K$490)),'PV Adoption'!Z$5*(1/(1-'General Inputs'!$C$10))*$J2982*1000*$I2982,ABS(($F2982-$E2982)*(1+$J54)^(AD$490-$K$490)))</f>
        <v>0</v>
      </c>
      <c r="AE2982" s="357">
        <f>IF('PV Adoption'!AA$5*(1/(1-'General Inputs'!$C$10))*$J2982*1000*$I2982 &lt;= ABS(($F2982-$E2982)*(1+$J54)^(AE$490-$K$490)),'PV Adoption'!AA$5*(1/(1-'General Inputs'!$C$10))*$J2982*1000*$I2982,ABS(($F2982-$E2982)*(1+$J54)^(AE$490-$K$490)))</f>
        <v>0</v>
      </c>
      <c r="AF2982" s="357">
        <f>IF('PV Adoption'!AB$5*(1/(1-'General Inputs'!$C$10))*$J2982*1000*$I2982 &lt;= ABS(($F2982-$E2982)*(1+$J54)^(AF$490-$K$490)),'PV Adoption'!AB$5*(1/(1-'General Inputs'!$C$10))*$J2982*1000*$I2982,ABS(($F2982-$E2982)*(1+$J54)^(AF$490-$K$490)))</f>
        <v>0</v>
      </c>
      <c r="AG2982" s="357">
        <f>IF('PV Adoption'!AC$5*(1/(1-'General Inputs'!$C$10))*$J2982*1000*$I2982 &lt;= ABS(($F2982-$E2982)*(1+$J54)^(AG$490-$K$490)),'PV Adoption'!AC$5*(1/(1-'General Inputs'!$C$10))*$J2982*1000*$I2982,ABS(($F2982-$E2982)*(1+$J54)^(AG$490-$K$490)))</f>
        <v>0</v>
      </c>
      <c r="AH2982" s="357">
        <f>IF('PV Adoption'!AD$5*(1/(1-'General Inputs'!$C$10))*$J2982*1000*$I2982 &lt;= ABS(($F2982-$E2982)*(1+$J54)^(AH$490-$K$490)),'PV Adoption'!AD$5*(1/(1-'General Inputs'!$C$10))*$J2982*1000*$I2982,ABS(($F2982-$E2982)*(1+$J54)^(AH$490-$K$490)))</f>
        <v>0</v>
      </c>
      <c r="AI2982" s="357">
        <f>IF('PV Adoption'!AE$5*(1/(1-'General Inputs'!$C$10))*$J2982*1000*$I2982 &lt;= ABS(($F2982-$E2982)*(1+$J54)^(AI$490-$K$490)),'PV Adoption'!AE$5*(1/(1-'General Inputs'!$C$10))*$J2982*1000*$I2982,ABS(($F2982-$E2982)*(1+$J54)^(AI$490-$K$490)))</f>
        <v>0</v>
      </c>
      <c r="AJ2982" s="357">
        <f>IF('PV Adoption'!AF$5*(1/(1-'General Inputs'!$C$10))*$J2982*1000*$I2982 &lt;= ABS(($F2982-$E2982)*(1+$J54)^(AJ$490-$K$490)),'PV Adoption'!AF$5*(1/(1-'General Inputs'!$C$10))*$J2982*1000*$I2982,ABS(($F2982-$E2982)*(1+$J54)^(AJ$490-$K$490)))</f>
        <v>0</v>
      </c>
      <c r="AK2982" s="357">
        <v>0</v>
      </c>
      <c r="AL2982" s="357">
        <v>0</v>
      </c>
      <c r="AM2982" s="357">
        <v>0</v>
      </c>
    </row>
    <row r="2983" spans="1:39" x14ac:dyDescent="0.25">
      <c r="A2983" s="353" t="s">
        <v>234</v>
      </c>
      <c r="B2983" s="353" t="s">
        <v>272</v>
      </c>
      <c r="C2983" s="441">
        <f t="shared" ref="C2983:H2983" si="2431">C55</f>
        <v>25000</v>
      </c>
      <c r="D2983" s="441"/>
      <c r="E2983" s="441"/>
      <c r="F2983" s="441"/>
      <c r="G2983" s="441"/>
      <c r="H2983" s="441">
        <f t="shared" si="2431"/>
        <v>0</v>
      </c>
      <c r="I2983" s="470">
        <f>IFERROR(VLOOKUP(B2983,Coincidence!$B$2:$E$242,4,FALSE)*IF(G2983="Winter",'General Inputs'!$C$25,'General Inputs'!$C$24),IF(G2983="Winter",'General Inputs'!$C$25,'General Inputs'!$C$24))</f>
        <v>0.52140604400000001</v>
      </c>
      <c r="J2983" s="466">
        <f>'Nameplate by Substation'!H55</f>
        <v>6.8058678849795297E-4</v>
      </c>
      <c r="K2983" s="357">
        <f>IF('PV Adoption'!G$5*(1/(1-'General Inputs'!$C$10))*$J2983*1000*$I2983 &lt;= ABS(($F2983-$E2983)*(1+$J55)^(K$490-$K$490)),'PV Adoption'!G$5*(1/(1-'General Inputs'!$C$10))*$J2983*1000*$I2983,ABS(($F2983-$E2983)*(1+$J55)^(K$490-$K$490)))</f>
        <v>0</v>
      </c>
      <c r="L2983" s="357">
        <f>IF('PV Adoption'!H$5*(1/(1-'General Inputs'!$C$10))*$J2983*1000*$I2983 &lt;= ABS(($F2983-$E2983)*(1+$J55)^(L$490-$K$490)),'PV Adoption'!H$5*(1/(1-'General Inputs'!$C$10))*$J2983*1000*$I2983,ABS(($F2983-$E2983)*(1+$J55)^(L$490-$K$490)))</f>
        <v>0</v>
      </c>
      <c r="M2983" s="357">
        <f>IF('PV Adoption'!I$5*(1/(1-'General Inputs'!$C$10))*$J2983*1000*$I2983 &lt;= ABS(($F2983-$E2983)*(1+$J55)^(M$490-$K$490)),'PV Adoption'!I$5*(1/(1-'General Inputs'!$C$10))*$J2983*1000*$I2983,ABS(($F2983-$E2983)*(1+$J55)^(M$490-$K$490)))</f>
        <v>0</v>
      </c>
      <c r="N2983" s="357">
        <f>IF('PV Adoption'!J$5*(1/(1-'General Inputs'!$C$10))*$J2983*1000*$I2983 &lt;= ABS(($F2983-$E2983)*(1+$J55)^(N$490-$K$490)),'PV Adoption'!J$5*(1/(1-'General Inputs'!$C$10))*$J2983*1000*$I2983,ABS(($F2983-$E2983)*(1+$J55)^(N$490-$K$490)))</f>
        <v>0</v>
      </c>
      <c r="O2983" s="357">
        <f>IF('PV Adoption'!K$5*(1/(1-'General Inputs'!$C$10))*$J2983*1000*$I2983 &lt;= ABS(($F2983-$E2983)*(1+$J55)^(O$490-$K$490)),'PV Adoption'!K$5*(1/(1-'General Inputs'!$C$10))*$J2983*1000*$I2983,ABS(($F2983-$E2983)*(1+$J55)^(O$490-$K$490)))</f>
        <v>0</v>
      </c>
      <c r="P2983" s="357">
        <f>IF('PV Adoption'!L$5*(1/(1-'General Inputs'!$C$10))*$J2983*1000*$I2983 &lt;= ABS(($F2983-$E2983)*(1+$J55)^(P$490-$K$490)),'PV Adoption'!L$5*(1/(1-'General Inputs'!$C$10))*$J2983*1000*$I2983,ABS(($F2983-$E2983)*(1+$J55)^(P$490-$K$490)))</f>
        <v>0</v>
      </c>
      <c r="Q2983" s="357">
        <f>IF('PV Adoption'!M$5*(1/(1-'General Inputs'!$C$10))*$J2983*1000*$I2983 &lt;= ABS(($F2983-$E2983)*(1+$J55)^(Q$490-$K$490)),'PV Adoption'!M$5*(1/(1-'General Inputs'!$C$10))*$J2983*1000*$I2983,ABS(($F2983-$E2983)*(1+$J55)^(Q$490-$K$490)))</f>
        <v>0</v>
      </c>
      <c r="R2983" s="357">
        <f>IF('PV Adoption'!N$5*(1/(1-'General Inputs'!$C$10))*$J2983*1000*$I2983 &lt;= ABS(($F2983-$E2983)*(1+$J55)^(R$490-$K$490)),'PV Adoption'!N$5*(1/(1-'General Inputs'!$C$10))*$J2983*1000*$I2983,ABS(($F2983-$E2983)*(1+$J55)^(R$490-$K$490)))</f>
        <v>0</v>
      </c>
      <c r="S2983" s="357">
        <f>IF('PV Adoption'!O$5*(1/(1-'General Inputs'!$C$10))*$J2983*1000*$I2983 &lt;= ABS(($F2983-$E2983)*(1+$J55)^(S$490-$K$490)),'PV Adoption'!O$5*(1/(1-'General Inputs'!$C$10))*$J2983*1000*$I2983,ABS(($F2983-$E2983)*(1+$J55)^(S$490-$K$490)))</f>
        <v>0</v>
      </c>
      <c r="T2983" s="357">
        <f>IF('PV Adoption'!P$5*(1/(1-'General Inputs'!$C$10))*$J2983*1000*$I2983 &lt;= ABS(($F2983-$E2983)*(1+$J55)^(T$490-$K$490)),'PV Adoption'!P$5*(1/(1-'General Inputs'!$C$10))*$J2983*1000*$I2983,ABS(($F2983-$E2983)*(1+$J55)^(T$490-$K$490)))</f>
        <v>0</v>
      </c>
      <c r="U2983" s="357">
        <f>IF('PV Adoption'!Q$5*(1/(1-'General Inputs'!$C$10))*$J2983*1000*$I2983 &lt;= ABS(($F2983-$E2983)*(1+$J55)^(U$490-$K$490)),'PV Adoption'!Q$5*(1/(1-'General Inputs'!$C$10))*$J2983*1000*$I2983,ABS(($F2983-$E2983)*(1+$J55)^(U$490-$K$490)))</f>
        <v>0</v>
      </c>
      <c r="V2983" s="357">
        <f>IF('PV Adoption'!R$5*(1/(1-'General Inputs'!$C$10))*$J2983*1000*$I2983 &lt;= ABS(($F2983-$E2983)*(1+$J55)^(V$490-$K$490)),'PV Adoption'!R$5*(1/(1-'General Inputs'!$C$10))*$J2983*1000*$I2983,ABS(($F2983-$E2983)*(1+$J55)^(V$490-$K$490)))</f>
        <v>0</v>
      </c>
      <c r="W2983" s="357">
        <f>IF('PV Adoption'!S$5*(1/(1-'General Inputs'!$C$10))*$J2983*1000*$I2983 &lt;= ABS(($F2983-$E2983)*(1+$J55)^(W$490-$K$490)),'PV Adoption'!S$5*(1/(1-'General Inputs'!$C$10))*$J2983*1000*$I2983,ABS(($F2983-$E2983)*(1+$J55)^(W$490-$K$490)))</f>
        <v>0</v>
      </c>
      <c r="X2983" s="357">
        <f>IF('PV Adoption'!T$5*(1/(1-'General Inputs'!$C$10))*$J2983*1000*$I2983 &lt;= ABS(($F2983-$E2983)*(1+$J55)^(X$490-$K$490)),'PV Adoption'!T$5*(1/(1-'General Inputs'!$C$10))*$J2983*1000*$I2983,ABS(($F2983-$E2983)*(1+$J55)^(X$490-$K$490)))</f>
        <v>0</v>
      </c>
      <c r="Y2983" s="357">
        <f>IF('PV Adoption'!U$5*(1/(1-'General Inputs'!$C$10))*$J2983*1000*$I2983 &lt;= ABS(($F2983-$E2983)*(1+$J55)^(Y$490-$K$490)),'PV Adoption'!U$5*(1/(1-'General Inputs'!$C$10))*$J2983*1000*$I2983,ABS(($F2983-$E2983)*(1+$J55)^(Y$490-$K$490)))</f>
        <v>0</v>
      </c>
      <c r="Z2983" s="357">
        <f>IF('PV Adoption'!V$5*(1/(1-'General Inputs'!$C$10))*$J2983*1000*$I2983 &lt;= ABS(($F2983-$E2983)*(1+$J55)^(Z$490-$K$490)),'PV Adoption'!V$5*(1/(1-'General Inputs'!$C$10))*$J2983*1000*$I2983,ABS(($F2983-$E2983)*(1+$J55)^(Z$490-$K$490)))</f>
        <v>0</v>
      </c>
      <c r="AA2983" s="357">
        <f>IF('PV Adoption'!W$5*(1/(1-'General Inputs'!$C$10))*$J2983*1000*$I2983 &lt;= ABS(($F2983-$E2983)*(1+$J55)^(AA$490-$K$490)),'PV Adoption'!W$5*(1/(1-'General Inputs'!$C$10))*$J2983*1000*$I2983,ABS(($F2983-$E2983)*(1+$J55)^(AA$490-$K$490)))</f>
        <v>0</v>
      </c>
      <c r="AB2983" s="357">
        <f>IF('PV Adoption'!X$5*(1/(1-'General Inputs'!$C$10))*$J2983*1000*$I2983 &lt;= ABS(($F2983-$E2983)*(1+$J55)^(AB$490-$K$490)),'PV Adoption'!X$5*(1/(1-'General Inputs'!$C$10))*$J2983*1000*$I2983,ABS(($F2983-$E2983)*(1+$J55)^(AB$490-$K$490)))</f>
        <v>0</v>
      </c>
      <c r="AC2983" s="357">
        <f>IF('PV Adoption'!Y$5*(1/(1-'General Inputs'!$C$10))*$J2983*1000*$I2983 &lt;= ABS(($F2983-$E2983)*(1+$J55)^(AC$490-$K$490)),'PV Adoption'!Y$5*(1/(1-'General Inputs'!$C$10))*$J2983*1000*$I2983,ABS(($F2983-$E2983)*(1+$J55)^(AC$490-$K$490)))</f>
        <v>0</v>
      </c>
      <c r="AD2983" s="357">
        <f>IF('PV Adoption'!Z$5*(1/(1-'General Inputs'!$C$10))*$J2983*1000*$I2983 &lt;= ABS(($F2983-$E2983)*(1+$J55)^(AD$490-$K$490)),'PV Adoption'!Z$5*(1/(1-'General Inputs'!$C$10))*$J2983*1000*$I2983,ABS(($F2983-$E2983)*(1+$J55)^(AD$490-$K$490)))</f>
        <v>0</v>
      </c>
      <c r="AE2983" s="357">
        <f>IF('PV Adoption'!AA$5*(1/(1-'General Inputs'!$C$10))*$J2983*1000*$I2983 &lt;= ABS(($F2983-$E2983)*(1+$J55)^(AE$490-$K$490)),'PV Adoption'!AA$5*(1/(1-'General Inputs'!$C$10))*$J2983*1000*$I2983,ABS(($F2983-$E2983)*(1+$J55)^(AE$490-$K$490)))</f>
        <v>0</v>
      </c>
      <c r="AF2983" s="357">
        <f>IF('PV Adoption'!AB$5*(1/(1-'General Inputs'!$C$10))*$J2983*1000*$I2983 &lt;= ABS(($F2983-$E2983)*(1+$J55)^(AF$490-$K$490)),'PV Adoption'!AB$5*(1/(1-'General Inputs'!$C$10))*$J2983*1000*$I2983,ABS(($F2983-$E2983)*(1+$J55)^(AF$490-$K$490)))</f>
        <v>0</v>
      </c>
      <c r="AG2983" s="357">
        <f>IF('PV Adoption'!AC$5*(1/(1-'General Inputs'!$C$10))*$J2983*1000*$I2983 &lt;= ABS(($F2983-$E2983)*(1+$J55)^(AG$490-$K$490)),'PV Adoption'!AC$5*(1/(1-'General Inputs'!$C$10))*$J2983*1000*$I2983,ABS(($F2983-$E2983)*(1+$J55)^(AG$490-$K$490)))</f>
        <v>0</v>
      </c>
      <c r="AH2983" s="357">
        <f>IF('PV Adoption'!AD$5*(1/(1-'General Inputs'!$C$10))*$J2983*1000*$I2983 &lt;= ABS(($F2983-$E2983)*(1+$J55)^(AH$490-$K$490)),'PV Adoption'!AD$5*(1/(1-'General Inputs'!$C$10))*$J2983*1000*$I2983,ABS(($F2983-$E2983)*(1+$J55)^(AH$490-$K$490)))</f>
        <v>0</v>
      </c>
      <c r="AI2983" s="357">
        <f>IF('PV Adoption'!AE$5*(1/(1-'General Inputs'!$C$10))*$J2983*1000*$I2983 &lt;= ABS(($F2983-$E2983)*(1+$J55)^(AI$490-$K$490)),'PV Adoption'!AE$5*(1/(1-'General Inputs'!$C$10))*$J2983*1000*$I2983,ABS(($F2983-$E2983)*(1+$J55)^(AI$490-$K$490)))</f>
        <v>0</v>
      </c>
      <c r="AJ2983" s="357">
        <f>IF('PV Adoption'!AF$5*(1/(1-'General Inputs'!$C$10))*$J2983*1000*$I2983 &lt;= ABS(($F2983-$E2983)*(1+$J55)^(AJ$490-$K$490)),'PV Adoption'!AF$5*(1/(1-'General Inputs'!$C$10))*$J2983*1000*$I2983,ABS(($F2983-$E2983)*(1+$J55)^(AJ$490-$K$490)))</f>
        <v>0</v>
      </c>
      <c r="AK2983" s="357">
        <v>0</v>
      </c>
      <c r="AL2983" s="357">
        <v>0</v>
      </c>
      <c r="AM2983" s="357">
        <v>0</v>
      </c>
    </row>
    <row r="2984" spans="1:39" x14ac:dyDescent="0.25">
      <c r="A2984" s="353" t="s">
        <v>547</v>
      </c>
      <c r="B2984" s="353" t="s">
        <v>547</v>
      </c>
      <c r="C2984" s="441">
        <f t="shared" ref="C2984:H2984" si="2432">C56</f>
        <v>10000</v>
      </c>
      <c r="D2984" s="441"/>
      <c r="E2984" s="441"/>
      <c r="F2984" s="441"/>
      <c r="G2984" s="441"/>
      <c r="H2984" s="441">
        <f t="shared" si="2432"/>
        <v>0</v>
      </c>
      <c r="I2984" s="470">
        <f>IFERROR(VLOOKUP(B2984,Coincidence!$B$2:$E$242,4,FALSE)*IF(G2984="Winter",'General Inputs'!$C$25,'General Inputs'!$C$24),IF(G2984="Winter",'General Inputs'!$C$25,'General Inputs'!$C$24))</f>
        <v>0.52140604400000001</v>
      </c>
      <c r="J2984" s="466">
        <f>'Nameplate by Substation'!H56</f>
        <v>1.3966810577042451E-3</v>
      </c>
      <c r="K2984" s="357">
        <f>IF('PV Adoption'!G$5*(1/(1-'General Inputs'!$C$10))*$J2984*1000*$I2984 &lt;= ABS(($F2984-$E2984)*(1+$J56)^(K$490-$K$490)),'PV Adoption'!G$5*(1/(1-'General Inputs'!$C$10))*$J2984*1000*$I2984,ABS(($F2984-$E2984)*(1+$J56)^(K$490-$K$490)))</f>
        <v>0</v>
      </c>
      <c r="L2984" s="357">
        <f>IF('PV Adoption'!H$5*(1/(1-'General Inputs'!$C$10))*$J2984*1000*$I2984 &lt;= ABS(($F2984-$E2984)*(1+$J56)^(L$490-$K$490)),'PV Adoption'!H$5*(1/(1-'General Inputs'!$C$10))*$J2984*1000*$I2984,ABS(($F2984-$E2984)*(1+$J56)^(L$490-$K$490)))</f>
        <v>0</v>
      </c>
      <c r="M2984" s="357">
        <f>IF('PV Adoption'!I$5*(1/(1-'General Inputs'!$C$10))*$J2984*1000*$I2984 &lt;= ABS(($F2984-$E2984)*(1+$J56)^(M$490-$K$490)),'PV Adoption'!I$5*(1/(1-'General Inputs'!$C$10))*$J2984*1000*$I2984,ABS(($F2984-$E2984)*(1+$J56)^(M$490-$K$490)))</f>
        <v>0</v>
      </c>
      <c r="N2984" s="357">
        <f>IF('PV Adoption'!J$5*(1/(1-'General Inputs'!$C$10))*$J2984*1000*$I2984 &lt;= ABS(($F2984-$E2984)*(1+$J56)^(N$490-$K$490)),'PV Adoption'!J$5*(1/(1-'General Inputs'!$C$10))*$J2984*1000*$I2984,ABS(($F2984-$E2984)*(1+$J56)^(N$490-$K$490)))</f>
        <v>0</v>
      </c>
      <c r="O2984" s="357">
        <f>IF('PV Adoption'!K$5*(1/(1-'General Inputs'!$C$10))*$J2984*1000*$I2984 &lt;= ABS(($F2984-$E2984)*(1+$J56)^(O$490-$K$490)),'PV Adoption'!K$5*(1/(1-'General Inputs'!$C$10))*$J2984*1000*$I2984,ABS(($F2984-$E2984)*(1+$J56)^(O$490-$K$490)))</f>
        <v>0</v>
      </c>
      <c r="P2984" s="357">
        <f>IF('PV Adoption'!L$5*(1/(1-'General Inputs'!$C$10))*$J2984*1000*$I2984 &lt;= ABS(($F2984-$E2984)*(1+$J56)^(P$490-$K$490)),'PV Adoption'!L$5*(1/(1-'General Inputs'!$C$10))*$J2984*1000*$I2984,ABS(($F2984-$E2984)*(1+$J56)^(P$490-$K$490)))</f>
        <v>0</v>
      </c>
      <c r="Q2984" s="357">
        <f>IF('PV Adoption'!M$5*(1/(1-'General Inputs'!$C$10))*$J2984*1000*$I2984 &lt;= ABS(($F2984-$E2984)*(1+$J56)^(Q$490-$K$490)),'PV Adoption'!M$5*(1/(1-'General Inputs'!$C$10))*$J2984*1000*$I2984,ABS(($F2984-$E2984)*(1+$J56)^(Q$490-$K$490)))</f>
        <v>0</v>
      </c>
      <c r="R2984" s="357">
        <f>IF('PV Adoption'!N$5*(1/(1-'General Inputs'!$C$10))*$J2984*1000*$I2984 &lt;= ABS(($F2984-$E2984)*(1+$J56)^(R$490-$K$490)),'PV Adoption'!N$5*(1/(1-'General Inputs'!$C$10))*$J2984*1000*$I2984,ABS(($F2984-$E2984)*(1+$J56)^(R$490-$K$490)))</f>
        <v>0</v>
      </c>
      <c r="S2984" s="357">
        <f>IF('PV Adoption'!O$5*(1/(1-'General Inputs'!$C$10))*$J2984*1000*$I2984 &lt;= ABS(($F2984-$E2984)*(1+$J56)^(S$490-$K$490)),'PV Adoption'!O$5*(1/(1-'General Inputs'!$C$10))*$J2984*1000*$I2984,ABS(($F2984-$E2984)*(1+$J56)^(S$490-$K$490)))</f>
        <v>0</v>
      </c>
      <c r="T2984" s="357">
        <f>IF('PV Adoption'!P$5*(1/(1-'General Inputs'!$C$10))*$J2984*1000*$I2984 &lt;= ABS(($F2984-$E2984)*(1+$J56)^(T$490-$K$490)),'PV Adoption'!P$5*(1/(1-'General Inputs'!$C$10))*$J2984*1000*$I2984,ABS(($F2984-$E2984)*(1+$J56)^(T$490-$K$490)))</f>
        <v>0</v>
      </c>
      <c r="U2984" s="357">
        <f>IF('PV Adoption'!Q$5*(1/(1-'General Inputs'!$C$10))*$J2984*1000*$I2984 &lt;= ABS(($F2984-$E2984)*(1+$J56)^(U$490-$K$490)),'PV Adoption'!Q$5*(1/(1-'General Inputs'!$C$10))*$J2984*1000*$I2984,ABS(($F2984-$E2984)*(1+$J56)^(U$490-$K$490)))</f>
        <v>0</v>
      </c>
      <c r="V2984" s="357">
        <f>IF('PV Adoption'!R$5*(1/(1-'General Inputs'!$C$10))*$J2984*1000*$I2984 &lt;= ABS(($F2984-$E2984)*(1+$J56)^(V$490-$K$490)),'PV Adoption'!R$5*(1/(1-'General Inputs'!$C$10))*$J2984*1000*$I2984,ABS(($F2984-$E2984)*(1+$J56)^(V$490-$K$490)))</f>
        <v>0</v>
      </c>
      <c r="W2984" s="357">
        <f>IF('PV Adoption'!S$5*(1/(1-'General Inputs'!$C$10))*$J2984*1000*$I2984 &lt;= ABS(($F2984-$E2984)*(1+$J56)^(W$490-$K$490)),'PV Adoption'!S$5*(1/(1-'General Inputs'!$C$10))*$J2984*1000*$I2984,ABS(($F2984-$E2984)*(1+$J56)^(W$490-$K$490)))</f>
        <v>0</v>
      </c>
      <c r="X2984" s="357">
        <f>IF('PV Adoption'!T$5*(1/(1-'General Inputs'!$C$10))*$J2984*1000*$I2984 &lt;= ABS(($F2984-$E2984)*(1+$J56)^(X$490-$K$490)),'PV Adoption'!T$5*(1/(1-'General Inputs'!$C$10))*$J2984*1000*$I2984,ABS(($F2984-$E2984)*(1+$J56)^(X$490-$K$490)))</f>
        <v>0</v>
      </c>
      <c r="Y2984" s="357">
        <f>IF('PV Adoption'!U$5*(1/(1-'General Inputs'!$C$10))*$J2984*1000*$I2984 &lt;= ABS(($F2984-$E2984)*(1+$J56)^(Y$490-$K$490)),'PV Adoption'!U$5*(1/(1-'General Inputs'!$C$10))*$J2984*1000*$I2984,ABS(($F2984-$E2984)*(1+$J56)^(Y$490-$K$490)))</f>
        <v>0</v>
      </c>
      <c r="Z2984" s="357">
        <f>IF('PV Adoption'!V$5*(1/(1-'General Inputs'!$C$10))*$J2984*1000*$I2984 &lt;= ABS(($F2984-$E2984)*(1+$J56)^(Z$490-$K$490)),'PV Adoption'!V$5*(1/(1-'General Inputs'!$C$10))*$J2984*1000*$I2984,ABS(($F2984-$E2984)*(1+$J56)^(Z$490-$K$490)))</f>
        <v>0</v>
      </c>
      <c r="AA2984" s="357">
        <f>IF('PV Adoption'!W$5*(1/(1-'General Inputs'!$C$10))*$J2984*1000*$I2984 &lt;= ABS(($F2984-$E2984)*(1+$J56)^(AA$490-$K$490)),'PV Adoption'!W$5*(1/(1-'General Inputs'!$C$10))*$J2984*1000*$I2984,ABS(($F2984-$E2984)*(1+$J56)^(AA$490-$K$490)))</f>
        <v>0</v>
      </c>
      <c r="AB2984" s="357">
        <f>IF('PV Adoption'!X$5*(1/(1-'General Inputs'!$C$10))*$J2984*1000*$I2984 &lt;= ABS(($F2984-$E2984)*(1+$J56)^(AB$490-$K$490)),'PV Adoption'!X$5*(1/(1-'General Inputs'!$C$10))*$J2984*1000*$I2984,ABS(($F2984-$E2984)*(1+$J56)^(AB$490-$K$490)))</f>
        <v>0</v>
      </c>
      <c r="AC2984" s="357">
        <f>IF('PV Adoption'!Y$5*(1/(1-'General Inputs'!$C$10))*$J2984*1000*$I2984 &lt;= ABS(($F2984-$E2984)*(1+$J56)^(AC$490-$K$490)),'PV Adoption'!Y$5*(1/(1-'General Inputs'!$C$10))*$J2984*1000*$I2984,ABS(($F2984-$E2984)*(1+$J56)^(AC$490-$K$490)))</f>
        <v>0</v>
      </c>
      <c r="AD2984" s="357">
        <f>IF('PV Adoption'!Z$5*(1/(1-'General Inputs'!$C$10))*$J2984*1000*$I2984 &lt;= ABS(($F2984-$E2984)*(1+$J56)^(AD$490-$K$490)),'PV Adoption'!Z$5*(1/(1-'General Inputs'!$C$10))*$J2984*1000*$I2984,ABS(($F2984-$E2984)*(1+$J56)^(AD$490-$K$490)))</f>
        <v>0</v>
      </c>
      <c r="AE2984" s="357">
        <f>IF('PV Adoption'!AA$5*(1/(1-'General Inputs'!$C$10))*$J2984*1000*$I2984 &lt;= ABS(($F2984-$E2984)*(1+$J56)^(AE$490-$K$490)),'PV Adoption'!AA$5*(1/(1-'General Inputs'!$C$10))*$J2984*1000*$I2984,ABS(($F2984-$E2984)*(1+$J56)^(AE$490-$K$490)))</f>
        <v>0</v>
      </c>
      <c r="AF2984" s="357">
        <f>IF('PV Adoption'!AB$5*(1/(1-'General Inputs'!$C$10))*$J2984*1000*$I2984 &lt;= ABS(($F2984-$E2984)*(1+$J56)^(AF$490-$K$490)),'PV Adoption'!AB$5*(1/(1-'General Inputs'!$C$10))*$J2984*1000*$I2984,ABS(($F2984-$E2984)*(1+$J56)^(AF$490-$K$490)))</f>
        <v>0</v>
      </c>
      <c r="AG2984" s="357">
        <f>IF('PV Adoption'!AC$5*(1/(1-'General Inputs'!$C$10))*$J2984*1000*$I2984 &lt;= ABS(($F2984-$E2984)*(1+$J56)^(AG$490-$K$490)),'PV Adoption'!AC$5*(1/(1-'General Inputs'!$C$10))*$J2984*1000*$I2984,ABS(($F2984-$E2984)*(1+$J56)^(AG$490-$K$490)))</f>
        <v>0</v>
      </c>
      <c r="AH2984" s="357">
        <f>IF('PV Adoption'!AD$5*(1/(1-'General Inputs'!$C$10))*$J2984*1000*$I2984 &lt;= ABS(($F2984-$E2984)*(1+$J56)^(AH$490-$K$490)),'PV Adoption'!AD$5*(1/(1-'General Inputs'!$C$10))*$J2984*1000*$I2984,ABS(($F2984-$E2984)*(1+$J56)^(AH$490-$K$490)))</f>
        <v>0</v>
      </c>
      <c r="AI2984" s="357">
        <f>IF('PV Adoption'!AE$5*(1/(1-'General Inputs'!$C$10))*$J2984*1000*$I2984 &lt;= ABS(($F2984-$E2984)*(1+$J56)^(AI$490-$K$490)),'PV Adoption'!AE$5*(1/(1-'General Inputs'!$C$10))*$J2984*1000*$I2984,ABS(($F2984-$E2984)*(1+$J56)^(AI$490-$K$490)))</f>
        <v>0</v>
      </c>
      <c r="AJ2984" s="357">
        <f>IF('PV Adoption'!AF$5*(1/(1-'General Inputs'!$C$10))*$J2984*1000*$I2984 &lt;= ABS(($F2984-$E2984)*(1+$J56)^(AJ$490-$K$490)),'PV Adoption'!AF$5*(1/(1-'General Inputs'!$C$10))*$J2984*1000*$I2984,ABS(($F2984-$E2984)*(1+$J56)^(AJ$490-$K$490)))</f>
        <v>0</v>
      </c>
      <c r="AK2984" s="357">
        <v>0</v>
      </c>
      <c r="AL2984" s="357">
        <v>0</v>
      </c>
      <c r="AM2984" s="357">
        <v>0</v>
      </c>
    </row>
    <row r="2985" spans="1:39" x14ac:dyDescent="0.25">
      <c r="A2985" s="353" t="s">
        <v>500</v>
      </c>
      <c r="B2985" s="353" t="s">
        <v>500</v>
      </c>
      <c r="C2985" s="441">
        <f t="shared" ref="C2985:H2985" si="2433">C57</f>
        <v>2500</v>
      </c>
      <c r="D2985" s="441"/>
      <c r="E2985" s="441"/>
      <c r="F2985" s="441"/>
      <c r="G2985" s="441"/>
      <c r="H2985" s="441">
        <f t="shared" si="2433"/>
        <v>0</v>
      </c>
      <c r="I2985" s="470">
        <f>IFERROR(VLOOKUP(B2985,Coincidence!$B$2:$E$242,4,FALSE)*IF(G2985="Winter",'General Inputs'!$C$25,'General Inputs'!$C$24),IF(G2985="Winter",'General Inputs'!$C$25,'General Inputs'!$C$24))</f>
        <v>0.52140604400000001</v>
      </c>
      <c r="J2985" s="466">
        <f>'Nameplate by Substation'!H57</f>
        <v>2.2074257802124735E-3</v>
      </c>
      <c r="K2985" s="357">
        <f>IF('PV Adoption'!G$5*(1/(1-'General Inputs'!$C$10))*$J2985*1000*$I2985 &lt;= ABS(($F2985-$E2985)*(1+$J57)^(K$490-$K$490)),'PV Adoption'!G$5*(1/(1-'General Inputs'!$C$10))*$J2985*1000*$I2985,ABS(($F2985-$E2985)*(1+$J57)^(K$490-$K$490)))</f>
        <v>0</v>
      </c>
      <c r="L2985" s="357">
        <f>IF('PV Adoption'!H$5*(1/(1-'General Inputs'!$C$10))*$J2985*1000*$I2985 &lt;= ABS(($F2985-$E2985)*(1+$J57)^(L$490-$K$490)),'PV Adoption'!H$5*(1/(1-'General Inputs'!$C$10))*$J2985*1000*$I2985,ABS(($F2985-$E2985)*(1+$J57)^(L$490-$K$490)))</f>
        <v>0</v>
      </c>
      <c r="M2985" s="357">
        <f>IF('PV Adoption'!I$5*(1/(1-'General Inputs'!$C$10))*$J2985*1000*$I2985 &lt;= ABS(($F2985-$E2985)*(1+$J57)^(M$490-$K$490)),'PV Adoption'!I$5*(1/(1-'General Inputs'!$C$10))*$J2985*1000*$I2985,ABS(($F2985-$E2985)*(1+$J57)^(M$490-$K$490)))</f>
        <v>0</v>
      </c>
      <c r="N2985" s="357">
        <f>IF('PV Adoption'!J$5*(1/(1-'General Inputs'!$C$10))*$J2985*1000*$I2985 &lt;= ABS(($F2985-$E2985)*(1+$J57)^(N$490-$K$490)),'PV Adoption'!J$5*(1/(1-'General Inputs'!$C$10))*$J2985*1000*$I2985,ABS(($F2985-$E2985)*(1+$J57)^(N$490-$K$490)))</f>
        <v>0</v>
      </c>
      <c r="O2985" s="357">
        <f>IF('PV Adoption'!K$5*(1/(1-'General Inputs'!$C$10))*$J2985*1000*$I2985 &lt;= ABS(($F2985-$E2985)*(1+$J57)^(O$490-$K$490)),'PV Adoption'!K$5*(1/(1-'General Inputs'!$C$10))*$J2985*1000*$I2985,ABS(($F2985-$E2985)*(1+$J57)^(O$490-$K$490)))</f>
        <v>0</v>
      </c>
      <c r="P2985" s="357">
        <f>IF('PV Adoption'!L$5*(1/(1-'General Inputs'!$C$10))*$J2985*1000*$I2985 &lt;= ABS(($F2985-$E2985)*(1+$J57)^(P$490-$K$490)),'PV Adoption'!L$5*(1/(1-'General Inputs'!$C$10))*$J2985*1000*$I2985,ABS(($F2985-$E2985)*(1+$J57)^(P$490-$K$490)))</f>
        <v>0</v>
      </c>
      <c r="Q2985" s="357">
        <f>IF('PV Adoption'!M$5*(1/(1-'General Inputs'!$C$10))*$J2985*1000*$I2985 &lt;= ABS(($F2985-$E2985)*(1+$J57)^(Q$490-$K$490)),'PV Adoption'!M$5*(1/(1-'General Inputs'!$C$10))*$J2985*1000*$I2985,ABS(($F2985-$E2985)*(1+$J57)^(Q$490-$K$490)))</f>
        <v>0</v>
      </c>
      <c r="R2985" s="357">
        <f>IF('PV Adoption'!N$5*(1/(1-'General Inputs'!$C$10))*$J2985*1000*$I2985 &lt;= ABS(($F2985-$E2985)*(1+$J57)^(R$490-$K$490)),'PV Adoption'!N$5*(1/(1-'General Inputs'!$C$10))*$J2985*1000*$I2985,ABS(($F2985-$E2985)*(1+$J57)^(R$490-$K$490)))</f>
        <v>0</v>
      </c>
      <c r="S2985" s="357">
        <f>IF('PV Adoption'!O$5*(1/(1-'General Inputs'!$C$10))*$J2985*1000*$I2985 &lt;= ABS(($F2985-$E2985)*(1+$J57)^(S$490-$K$490)),'PV Adoption'!O$5*(1/(1-'General Inputs'!$C$10))*$J2985*1000*$I2985,ABS(($F2985-$E2985)*(1+$J57)^(S$490-$K$490)))</f>
        <v>0</v>
      </c>
      <c r="T2985" s="357">
        <f>IF('PV Adoption'!P$5*(1/(1-'General Inputs'!$C$10))*$J2985*1000*$I2985 &lt;= ABS(($F2985-$E2985)*(1+$J57)^(T$490-$K$490)),'PV Adoption'!P$5*(1/(1-'General Inputs'!$C$10))*$J2985*1000*$I2985,ABS(($F2985-$E2985)*(1+$J57)^(T$490-$K$490)))</f>
        <v>0</v>
      </c>
      <c r="U2985" s="357">
        <f>IF('PV Adoption'!Q$5*(1/(1-'General Inputs'!$C$10))*$J2985*1000*$I2985 &lt;= ABS(($F2985-$E2985)*(1+$J57)^(U$490-$K$490)),'PV Adoption'!Q$5*(1/(1-'General Inputs'!$C$10))*$J2985*1000*$I2985,ABS(($F2985-$E2985)*(1+$J57)^(U$490-$K$490)))</f>
        <v>0</v>
      </c>
      <c r="V2985" s="357">
        <f>IF('PV Adoption'!R$5*(1/(1-'General Inputs'!$C$10))*$J2985*1000*$I2985 &lt;= ABS(($F2985-$E2985)*(1+$J57)^(V$490-$K$490)),'PV Adoption'!R$5*(1/(1-'General Inputs'!$C$10))*$J2985*1000*$I2985,ABS(($F2985-$E2985)*(1+$J57)^(V$490-$K$490)))</f>
        <v>0</v>
      </c>
      <c r="W2985" s="357">
        <f>IF('PV Adoption'!S$5*(1/(1-'General Inputs'!$C$10))*$J2985*1000*$I2985 &lt;= ABS(($F2985-$E2985)*(1+$J57)^(W$490-$K$490)),'PV Adoption'!S$5*(1/(1-'General Inputs'!$C$10))*$J2985*1000*$I2985,ABS(($F2985-$E2985)*(1+$J57)^(W$490-$K$490)))</f>
        <v>0</v>
      </c>
      <c r="X2985" s="357">
        <f>IF('PV Adoption'!T$5*(1/(1-'General Inputs'!$C$10))*$J2985*1000*$I2985 &lt;= ABS(($F2985-$E2985)*(1+$J57)^(X$490-$K$490)),'PV Adoption'!T$5*(1/(1-'General Inputs'!$C$10))*$J2985*1000*$I2985,ABS(($F2985-$E2985)*(1+$J57)^(X$490-$K$490)))</f>
        <v>0</v>
      </c>
      <c r="Y2985" s="357">
        <f>IF('PV Adoption'!U$5*(1/(1-'General Inputs'!$C$10))*$J2985*1000*$I2985 &lt;= ABS(($F2985-$E2985)*(1+$J57)^(Y$490-$K$490)),'PV Adoption'!U$5*(1/(1-'General Inputs'!$C$10))*$J2985*1000*$I2985,ABS(($F2985-$E2985)*(1+$J57)^(Y$490-$K$490)))</f>
        <v>0</v>
      </c>
      <c r="Z2985" s="357">
        <f>IF('PV Adoption'!V$5*(1/(1-'General Inputs'!$C$10))*$J2985*1000*$I2985 &lt;= ABS(($F2985-$E2985)*(1+$J57)^(Z$490-$K$490)),'PV Adoption'!V$5*(1/(1-'General Inputs'!$C$10))*$J2985*1000*$I2985,ABS(($F2985-$E2985)*(1+$J57)^(Z$490-$K$490)))</f>
        <v>0</v>
      </c>
      <c r="AA2985" s="357">
        <f>IF('PV Adoption'!W$5*(1/(1-'General Inputs'!$C$10))*$J2985*1000*$I2985 &lt;= ABS(($F2985-$E2985)*(1+$J57)^(AA$490-$K$490)),'PV Adoption'!W$5*(1/(1-'General Inputs'!$C$10))*$J2985*1000*$I2985,ABS(($F2985-$E2985)*(1+$J57)^(AA$490-$K$490)))</f>
        <v>0</v>
      </c>
      <c r="AB2985" s="357">
        <f>IF('PV Adoption'!X$5*(1/(1-'General Inputs'!$C$10))*$J2985*1000*$I2985 &lt;= ABS(($F2985-$E2985)*(1+$J57)^(AB$490-$K$490)),'PV Adoption'!X$5*(1/(1-'General Inputs'!$C$10))*$J2985*1000*$I2985,ABS(($F2985-$E2985)*(1+$J57)^(AB$490-$K$490)))</f>
        <v>0</v>
      </c>
      <c r="AC2985" s="357">
        <f>IF('PV Adoption'!Y$5*(1/(1-'General Inputs'!$C$10))*$J2985*1000*$I2985 &lt;= ABS(($F2985-$E2985)*(1+$J57)^(AC$490-$K$490)),'PV Adoption'!Y$5*(1/(1-'General Inputs'!$C$10))*$J2985*1000*$I2985,ABS(($F2985-$E2985)*(1+$J57)^(AC$490-$K$490)))</f>
        <v>0</v>
      </c>
      <c r="AD2985" s="357">
        <f>IF('PV Adoption'!Z$5*(1/(1-'General Inputs'!$C$10))*$J2985*1000*$I2985 &lt;= ABS(($F2985-$E2985)*(1+$J57)^(AD$490-$K$490)),'PV Adoption'!Z$5*(1/(1-'General Inputs'!$C$10))*$J2985*1000*$I2985,ABS(($F2985-$E2985)*(1+$J57)^(AD$490-$K$490)))</f>
        <v>0</v>
      </c>
      <c r="AE2985" s="357">
        <f>IF('PV Adoption'!AA$5*(1/(1-'General Inputs'!$C$10))*$J2985*1000*$I2985 &lt;= ABS(($F2985-$E2985)*(1+$J57)^(AE$490-$K$490)),'PV Adoption'!AA$5*(1/(1-'General Inputs'!$C$10))*$J2985*1000*$I2985,ABS(($F2985-$E2985)*(1+$J57)^(AE$490-$K$490)))</f>
        <v>0</v>
      </c>
      <c r="AF2985" s="357">
        <f>IF('PV Adoption'!AB$5*(1/(1-'General Inputs'!$C$10))*$J2985*1000*$I2985 &lt;= ABS(($F2985-$E2985)*(1+$J57)^(AF$490-$K$490)),'PV Adoption'!AB$5*(1/(1-'General Inputs'!$C$10))*$J2985*1000*$I2985,ABS(($F2985-$E2985)*(1+$J57)^(AF$490-$K$490)))</f>
        <v>0</v>
      </c>
      <c r="AG2985" s="357">
        <f>IF('PV Adoption'!AC$5*(1/(1-'General Inputs'!$C$10))*$J2985*1000*$I2985 &lt;= ABS(($F2985-$E2985)*(1+$J57)^(AG$490-$K$490)),'PV Adoption'!AC$5*(1/(1-'General Inputs'!$C$10))*$J2985*1000*$I2985,ABS(($F2985-$E2985)*(1+$J57)^(AG$490-$K$490)))</f>
        <v>0</v>
      </c>
      <c r="AH2985" s="357">
        <f>IF('PV Adoption'!AD$5*(1/(1-'General Inputs'!$C$10))*$J2985*1000*$I2985 &lt;= ABS(($F2985-$E2985)*(1+$J57)^(AH$490-$K$490)),'PV Adoption'!AD$5*(1/(1-'General Inputs'!$C$10))*$J2985*1000*$I2985,ABS(($F2985-$E2985)*(1+$J57)^(AH$490-$K$490)))</f>
        <v>0</v>
      </c>
      <c r="AI2985" s="357">
        <f>IF('PV Adoption'!AE$5*(1/(1-'General Inputs'!$C$10))*$J2985*1000*$I2985 &lt;= ABS(($F2985-$E2985)*(1+$J57)^(AI$490-$K$490)),'PV Adoption'!AE$5*(1/(1-'General Inputs'!$C$10))*$J2985*1000*$I2985,ABS(($F2985-$E2985)*(1+$J57)^(AI$490-$K$490)))</f>
        <v>0</v>
      </c>
      <c r="AJ2985" s="357">
        <f>IF('PV Adoption'!AF$5*(1/(1-'General Inputs'!$C$10))*$J2985*1000*$I2985 &lt;= ABS(($F2985-$E2985)*(1+$J57)^(AJ$490-$K$490)),'PV Adoption'!AF$5*(1/(1-'General Inputs'!$C$10))*$J2985*1000*$I2985,ABS(($F2985-$E2985)*(1+$J57)^(AJ$490-$K$490)))</f>
        <v>0</v>
      </c>
      <c r="AK2985" s="357">
        <v>0</v>
      </c>
      <c r="AL2985" s="357">
        <v>0</v>
      </c>
      <c r="AM2985" s="357">
        <v>0</v>
      </c>
    </row>
    <row r="2986" spans="1:39" x14ac:dyDescent="0.25">
      <c r="A2986" s="353" t="s">
        <v>458</v>
      </c>
      <c r="B2986" s="353" t="s">
        <v>458</v>
      </c>
      <c r="C2986" s="441">
        <f t="shared" ref="C2986:H2986" si="2434">C58</f>
        <v>3750</v>
      </c>
      <c r="D2986" s="441"/>
      <c r="E2986" s="441"/>
      <c r="F2986" s="441"/>
      <c r="G2986" s="441"/>
      <c r="H2986" s="441">
        <f t="shared" si="2434"/>
        <v>0</v>
      </c>
      <c r="I2986" s="470">
        <f>IFERROR(VLOOKUP(B2986,Coincidence!$B$2:$E$242,4,FALSE)*IF(G2986="Winter",'General Inputs'!$C$25,'General Inputs'!$C$24),IF(G2986="Winter",'General Inputs'!$C$25,'General Inputs'!$C$24))</f>
        <v>0.52140604400000001</v>
      </c>
      <c r="J2986" s="466">
        <f>'Nameplate by Substation'!H58</f>
        <v>2.894056228402326E-3</v>
      </c>
      <c r="K2986" s="357">
        <f>IF('PV Adoption'!G$5*(1/(1-'General Inputs'!$C$10))*$J2986*1000*$I2986 &lt;= ABS(($F2986-$E2986)*(1+$J58)^(K$490-$K$490)),'PV Adoption'!G$5*(1/(1-'General Inputs'!$C$10))*$J2986*1000*$I2986,ABS(($F2986-$E2986)*(1+$J58)^(K$490-$K$490)))</f>
        <v>0</v>
      </c>
      <c r="L2986" s="357">
        <f>IF('PV Adoption'!H$5*(1/(1-'General Inputs'!$C$10))*$J2986*1000*$I2986 &lt;= ABS(($F2986-$E2986)*(1+$J58)^(L$490-$K$490)),'PV Adoption'!H$5*(1/(1-'General Inputs'!$C$10))*$J2986*1000*$I2986,ABS(($F2986-$E2986)*(1+$J58)^(L$490-$K$490)))</f>
        <v>0</v>
      </c>
      <c r="M2986" s="357">
        <f>IF('PV Adoption'!I$5*(1/(1-'General Inputs'!$C$10))*$J2986*1000*$I2986 &lt;= ABS(($F2986-$E2986)*(1+$J58)^(M$490-$K$490)),'PV Adoption'!I$5*(1/(1-'General Inputs'!$C$10))*$J2986*1000*$I2986,ABS(($F2986-$E2986)*(1+$J58)^(M$490-$K$490)))</f>
        <v>0</v>
      </c>
      <c r="N2986" s="357">
        <f>IF('PV Adoption'!J$5*(1/(1-'General Inputs'!$C$10))*$J2986*1000*$I2986 &lt;= ABS(($F2986-$E2986)*(1+$J58)^(N$490-$K$490)),'PV Adoption'!J$5*(1/(1-'General Inputs'!$C$10))*$J2986*1000*$I2986,ABS(($F2986-$E2986)*(1+$J58)^(N$490-$K$490)))</f>
        <v>0</v>
      </c>
      <c r="O2986" s="357">
        <f>IF('PV Adoption'!K$5*(1/(1-'General Inputs'!$C$10))*$J2986*1000*$I2986 &lt;= ABS(($F2986-$E2986)*(1+$J58)^(O$490-$K$490)),'PV Adoption'!K$5*(1/(1-'General Inputs'!$C$10))*$J2986*1000*$I2986,ABS(($F2986-$E2986)*(1+$J58)^(O$490-$K$490)))</f>
        <v>0</v>
      </c>
      <c r="P2986" s="357">
        <f>IF('PV Adoption'!L$5*(1/(1-'General Inputs'!$C$10))*$J2986*1000*$I2986 &lt;= ABS(($F2986-$E2986)*(1+$J58)^(P$490-$K$490)),'PV Adoption'!L$5*(1/(1-'General Inputs'!$C$10))*$J2986*1000*$I2986,ABS(($F2986-$E2986)*(1+$J58)^(P$490-$K$490)))</f>
        <v>0</v>
      </c>
      <c r="Q2986" s="357">
        <f>IF('PV Adoption'!M$5*(1/(1-'General Inputs'!$C$10))*$J2986*1000*$I2986 &lt;= ABS(($F2986-$E2986)*(1+$J58)^(Q$490-$K$490)),'PV Adoption'!M$5*(1/(1-'General Inputs'!$C$10))*$J2986*1000*$I2986,ABS(($F2986-$E2986)*(1+$J58)^(Q$490-$K$490)))</f>
        <v>0</v>
      </c>
      <c r="R2986" s="357">
        <f>IF('PV Adoption'!N$5*(1/(1-'General Inputs'!$C$10))*$J2986*1000*$I2986 &lt;= ABS(($F2986-$E2986)*(1+$J58)^(R$490-$K$490)),'PV Adoption'!N$5*(1/(1-'General Inputs'!$C$10))*$J2986*1000*$I2986,ABS(($F2986-$E2986)*(1+$J58)^(R$490-$K$490)))</f>
        <v>0</v>
      </c>
      <c r="S2986" s="357">
        <f>IF('PV Adoption'!O$5*(1/(1-'General Inputs'!$C$10))*$J2986*1000*$I2986 &lt;= ABS(($F2986-$E2986)*(1+$J58)^(S$490-$K$490)),'PV Adoption'!O$5*(1/(1-'General Inputs'!$C$10))*$J2986*1000*$I2986,ABS(($F2986-$E2986)*(1+$J58)^(S$490-$K$490)))</f>
        <v>0</v>
      </c>
      <c r="T2986" s="357">
        <f>IF('PV Adoption'!P$5*(1/(1-'General Inputs'!$C$10))*$J2986*1000*$I2986 &lt;= ABS(($F2986-$E2986)*(1+$J58)^(T$490-$K$490)),'PV Adoption'!P$5*(1/(1-'General Inputs'!$C$10))*$J2986*1000*$I2986,ABS(($F2986-$E2986)*(1+$J58)^(T$490-$K$490)))</f>
        <v>0</v>
      </c>
      <c r="U2986" s="357">
        <f>IF('PV Adoption'!Q$5*(1/(1-'General Inputs'!$C$10))*$J2986*1000*$I2986 &lt;= ABS(($F2986-$E2986)*(1+$J58)^(U$490-$K$490)),'PV Adoption'!Q$5*(1/(1-'General Inputs'!$C$10))*$J2986*1000*$I2986,ABS(($F2986-$E2986)*(1+$J58)^(U$490-$K$490)))</f>
        <v>0</v>
      </c>
      <c r="V2986" s="357">
        <f>IF('PV Adoption'!R$5*(1/(1-'General Inputs'!$C$10))*$J2986*1000*$I2986 &lt;= ABS(($F2986-$E2986)*(1+$J58)^(V$490-$K$490)),'PV Adoption'!R$5*(1/(1-'General Inputs'!$C$10))*$J2986*1000*$I2986,ABS(($F2986-$E2986)*(1+$J58)^(V$490-$K$490)))</f>
        <v>0</v>
      </c>
      <c r="W2986" s="357">
        <f>IF('PV Adoption'!S$5*(1/(1-'General Inputs'!$C$10))*$J2986*1000*$I2986 &lt;= ABS(($F2986-$E2986)*(1+$J58)^(W$490-$K$490)),'PV Adoption'!S$5*(1/(1-'General Inputs'!$C$10))*$J2986*1000*$I2986,ABS(($F2986-$E2986)*(1+$J58)^(W$490-$K$490)))</f>
        <v>0</v>
      </c>
      <c r="X2986" s="357">
        <f>IF('PV Adoption'!T$5*(1/(1-'General Inputs'!$C$10))*$J2986*1000*$I2986 &lt;= ABS(($F2986-$E2986)*(1+$J58)^(X$490-$K$490)),'PV Adoption'!T$5*(1/(1-'General Inputs'!$C$10))*$J2986*1000*$I2986,ABS(($F2986-$E2986)*(1+$J58)^(X$490-$K$490)))</f>
        <v>0</v>
      </c>
      <c r="Y2986" s="357">
        <f>IF('PV Adoption'!U$5*(1/(1-'General Inputs'!$C$10))*$J2986*1000*$I2986 &lt;= ABS(($F2986-$E2986)*(1+$J58)^(Y$490-$K$490)),'PV Adoption'!U$5*(1/(1-'General Inputs'!$C$10))*$J2986*1000*$I2986,ABS(($F2986-$E2986)*(1+$J58)^(Y$490-$K$490)))</f>
        <v>0</v>
      </c>
      <c r="Z2986" s="357">
        <f>IF('PV Adoption'!V$5*(1/(1-'General Inputs'!$C$10))*$J2986*1000*$I2986 &lt;= ABS(($F2986-$E2986)*(1+$J58)^(Z$490-$K$490)),'PV Adoption'!V$5*(1/(1-'General Inputs'!$C$10))*$J2986*1000*$I2986,ABS(($F2986-$E2986)*(1+$J58)^(Z$490-$K$490)))</f>
        <v>0</v>
      </c>
      <c r="AA2986" s="357">
        <f>IF('PV Adoption'!W$5*(1/(1-'General Inputs'!$C$10))*$J2986*1000*$I2986 &lt;= ABS(($F2986-$E2986)*(1+$J58)^(AA$490-$K$490)),'PV Adoption'!W$5*(1/(1-'General Inputs'!$C$10))*$J2986*1000*$I2986,ABS(($F2986-$E2986)*(1+$J58)^(AA$490-$K$490)))</f>
        <v>0</v>
      </c>
      <c r="AB2986" s="357">
        <f>IF('PV Adoption'!X$5*(1/(1-'General Inputs'!$C$10))*$J2986*1000*$I2986 &lt;= ABS(($F2986-$E2986)*(1+$J58)^(AB$490-$K$490)),'PV Adoption'!X$5*(1/(1-'General Inputs'!$C$10))*$J2986*1000*$I2986,ABS(($F2986-$E2986)*(1+$J58)^(AB$490-$K$490)))</f>
        <v>0</v>
      </c>
      <c r="AC2986" s="357">
        <f>IF('PV Adoption'!Y$5*(1/(1-'General Inputs'!$C$10))*$J2986*1000*$I2986 &lt;= ABS(($F2986-$E2986)*(1+$J58)^(AC$490-$K$490)),'PV Adoption'!Y$5*(1/(1-'General Inputs'!$C$10))*$J2986*1000*$I2986,ABS(($F2986-$E2986)*(1+$J58)^(AC$490-$K$490)))</f>
        <v>0</v>
      </c>
      <c r="AD2986" s="357">
        <f>IF('PV Adoption'!Z$5*(1/(1-'General Inputs'!$C$10))*$J2986*1000*$I2986 &lt;= ABS(($F2986-$E2986)*(1+$J58)^(AD$490-$K$490)),'PV Adoption'!Z$5*(1/(1-'General Inputs'!$C$10))*$J2986*1000*$I2986,ABS(($F2986-$E2986)*(1+$J58)^(AD$490-$K$490)))</f>
        <v>0</v>
      </c>
      <c r="AE2986" s="357">
        <f>IF('PV Adoption'!AA$5*(1/(1-'General Inputs'!$C$10))*$J2986*1000*$I2986 &lt;= ABS(($F2986-$E2986)*(1+$J58)^(AE$490-$K$490)),'PV Adoption'!AA$5*(1/(1-'General Inputs'!$C$10))*$J2986*1000*$I2986,ABS(($F2986-$E2986)*(1+$J58)^(AE$490-$K$490)))</f>
        <v>0</v>
      </c>
      <c r="AF2986" s="357">
        <f>IF('PV Adoption'!AB$5*(1/(1-'General Inputs'!$C$10))*$J2986*1000*$I2986 &lt;= ABS(($F2986-$E2986)*(1+$J58)^(AF$490-$K$490)),'PV Adoption'!AB$5*(1/(1-'General Inputs'!$C$10))*$J2986*1000*$I2986,ABS(($F2986-$E2986)*(1+$J58)^(AF$490-$K$490)))</f>
        <v>0</v>
      </c>
      <c r="AG2986" s="357">
        <f>IF('PV Adoption'!AC$5*(1/(1-'General Inputs'!$C$10))*$J2986*1000*$I2986 &lt;= ABS(($F2986-$E2986)*(1+$J58)^(AG$490-$K$490)),'PV Adoption'!AC$5*(1/(1-'General Inputs'!$C$10))*$J2986*1000*$I2986,ABS(($F2986-$E2986)*(1+$J58)^(AG$490-$K$490)))</f>
        <v>0</v>
      </c>
      <c r="AH2986" s="357">
        <f>IF('PV Adoption'!AD$5*(1/(1-'General Inputs'!$C$10))*$J2986*1000*$I2986 &lt;= ABS(($F2986-$E2986)*(1+$J58)^(AH$490-$K$490)),'PV Adoption'!AD$5*(1/(1-'General Inputs'!$C$10))*$J2986*1000*$I2986,ABS(($F2986-$E2986)*(1+$J58)^(AH$490-$K$490)))</f>
        <v>0</v>
      </c>
      <c r="AI2986" s="357">
        <f>IF('PV Adoption'!AE$5*(1/(1-'General Inputs'!$C$10))*$J2986*1000*$I2986 &lt;= ABS(($F2986-$E2986)*(1+$J58)^(AI$490-$K$490)),'PV Adoption'!AE$5*(1/(1-'General Inputs'!$C$10))*$J2986*1000*$I2986,ABS(($F2986-$E2986)*(1+$J58)^(AI$490-$K$490)))</f>
        <v>0</v>
      </c>
      <c r="AJ2986" s="357">
        <f>IF('PV Adoption'!AF$5*(1/(1-'General Inputs'!$C$10))*$J2986*1000*$I2986 &lt;= ABS(($F2986-$E2986)*(1+$J58)^(AJ$490-$K$490)),'PV Adoption'!AF$5*(1/(1-'General Inputs'!$C$10))*$J2986*1000*$I2986,ABS(($F2986-$E2986)*(1+$J58)^(AJ$490-$K$490)))</f>
        <v>0</v>
      </c>
      <c r="AK2986" s="357">
        <v>0</v>
      </c>
      <c r="AL2986" s="357">
        <v>0</v>
      </c>
      <c r="AM2986" s="357">
        <v>0</v>
      </c>
    </row>
    <row r="2987" spans="1:39" x14ac:dyDescent="0.25">
      <c r="A2987" s="353" t="s">
        <v>426</v>
      </c>
      <c r="B2987" s="353" t="s">
        <v>426</v>
      </c>
      <c r="C2987" s="441">
        <f t="shared" ref="C2987:H2987" si="2435">C59</f>
        <v>4995</v>
      </c>
      <c r="D2987" s="441"/>
      <c r="E2987" s="441"/>
      <c r="F2987" s="441"/>
      <c r="G2987" s="441"/>
      <c r="H2987" s="441">
        <f t="shared" si="2435"/>
        <v>0</v>
      </c>
      <c r="I2987" s="470">
        <f>IFERROR(VLOOKUP(B2987,Coincidence!$B$2:$E$242,4,FALSE)*IF(G2987="Winter",'General Inputs'!$C$25,'General Inputs'!$C$24),IF(G2987="Winter",'General Inputs'!$C$25,'General Inputs'!$C$24))</f>
        <v>0.52140604400000001</v>
      </c>
      <c r="J2987" s="466">
        <f>'Nameplate by Substation'!H59</f>
        <v>2.4269445294533192E-3</v>
      </c>
      <c r="K2987" s="357">
        <f>IF('PV Adoption'!G$5*(1/(1-'General Inputs'!$C$10))*$J2987*1000*$I2987 &lt;= ABS(($F2987-$E2987)*(1+$J59)^(K$490-$K$490)),'PV Adoption'!G$5*(1/(1-'General Inputs'!$C$10))*$J2987*1000*$I2987,ABS(($F2987-$E2987)*(1+$J59)^(K$490-$K$490)))</f>
        <v>0</v>
      </c>
      <c r="L2987" s="357">
        <f>IF('PV Adoption'!H$5*(1/(1-'General Inputs'!$C$10))*$J2987*1000*$I2987 &lt;= ABS(($F2987-$E2987)*(1+$J59)^(L$490-$K$490)),'PV Adoption'!H$5*(1/(1-'General Inputs'!$C$10))*$J2987*1000*$I2987,ABS(($F2987-$E2987)*(1+$J59)^(L$490-$K$490)))</f>
        <v>0</v>
      </c>
      <c r="M2987" s="357">
        <f>IF('PV Adoption'!I$5*(1/(1-'General Inputs'!$C$10))*$J2987*1000*$I2987 &lt;= ABS(($F2987-$E2987)*(1+$J59)^(M$490-$K$490)),'PV Adoption'!I$5*(1/(1-'General Inputs'!$C$10))*$J2987*1000*$I2987,ABS(($F2987-$E2987)*(1+$J59)^(M$490-$K$490)))</f>
        <v>0</v>
      </c>
      <c r="N2987" s="357">
        <f>IF('PV Adoption'!J$5*(1/(1-'General Inputs'!$C$10))*$J2987*1000*$I2987 &lt;= ABS(($F2987-$E2987)*(1+$J59)^(N$490-$K$490)),'PV Adoption'!J$5*(1/(1-'General Inputs'!$C$10))*$J2987*1000*$I2987,ABS(($F2987-$E2987)*(1+$J59)^(N$490-$K$490)))</f>
        <v>0</v>
      </c>
      <c r="O2987" s="357">
        <f>IF('PV Adoption'!K$5*(1/(1-'General Inputs'!$C$10))*$J2987*1000*$I2987 &lt;= ABS(($F2987-$E2987)*(1+$J59)^(O$490-$K$490)),'PV Adoption'!K$5*(1/(1-'General Inputs'!$C$10))*$J2987*1000*$I2987,ABS(($F2987-$E2987)*(1+$J59)^(O$490-$K$490)))</f>
        <v>0</v>
      </c>
      <c r="P2987" s="357">
        <f>IF('PV Adoption'!L$5*(1/(1-'General Inputs'!$C$10))*$J2987*1000*$I2987 &lt;= ABS(($F2987-$E2987)*(1+$J59)^(P$490-$K$490)),'PV Adoption'!L$5*(1/(1-'General Inputs'!$C$10))*$J2987*1000*$I2987,ABS(($F2987-$E2987)*(1+$J59)^(P$490-$K$490)))</f>
        <v>0</v>
      </c>
      <c r="Q2987" s="357">
        <f>IF('PV Adoption'!M$5*(1/(1-'General Inputs'!$C$10))*$J2987*1000*$I2987 &lt;= ABS(($F2987-$E2987)*(1+$J59)^(Q$490-$K$490)),'PV Adoption'!M$5*(1/(1-'General Inputs'!$C$10))*$J2987*1000*$I2987,ABS(($F2987-$E2987)*(1+$J59)^(Q$490-$K$490)))</f>
        <v>0</v>
      </c>
      <c r="R2987" s="357">
        <f>IF('PV Adoption'!N$5*(1/(1-'General Inputs'!$C$10))*$J2987*1000*$I2987 &lt;= ABS(($F2987-$E2987)*(1+$J59)^(R$490-$K$490)),'PV Adoption'!N$5*(1/(1-'General Inputs'!$C$10))*$J2987*1000*$I2987,ABS(($F2987-$E2987)*(1+$J59)^(R$490-$K$490)))</f>
        <v>0</v>
      </c>
      <c r="S2987" s="357">
        <f>IF('PV Adoption'!O$5*(1/(1-'General Inputs'!$C$10))*$J2987*1000*$I2987 &lt;= ABS(($F2987-$E2987)*(1+$J59)^(S$490-$K$490)),'PV Adoption'!O$5*(1/(1-'General Inputs'!$C$10))*$J2987*1000*$I2987,ABS(($F2987-$E2987)*(1+$J59)^(S$490-$K$490)))</f>
        <v>0</v>
      </c>
      <c r="T2987" s="357">
        <f>IF('PV Adoption'!P$5*(1/(1-'General Inputs'!$C$10))*$J2987*1000*$I2987 &lt;= ABS(($F2987-$E2987)*(1+$J59)^(T$490-$K$490)),'PV Adoption'!P$5*(1/(1-'General Inputs'!$C$10))*$J2987*1000*$I2987,ABS(($F2987-$E2987)*(1+$J59)^(T$490-$K$490)))</f>
        <v>0</v>
      </c>
      <c r="U2987" s="357">
        <f>IF('PV Adoption'!Q$5*(1/(1-'General Inputs'!$C$10))*$J2987*1000*$I2987 &lt;= ABS(($F2987-$E2987)*(1+$J59)^(U$490-$K$490)),'PV Adoption'!Q$5*(1/(1-'General Inputs'!$C$10))*$J2987*1000*$I2987,ABS(($F2987-$E2987)*(1+$J59)^(U$490-$K$490)))</f>
        <v>0</v>
      </c>
      <c r="V2987" s="357">
        <f>IF('PV Adoption'!R$5*(1/(1-'General Inputs'!$C$10))*$J2987*1000*$I2987 &lt;= ABS(($F2987-$E2987)*(1+$J59)^(V$490-$K$490)),'PV Adoption'!R$5*(1/(1-'General Inputs'!$C$10))*$J2987*1000*$I2987,ABS(($F2987-$E2987)*(1+$J59)^(V$490-$K$490)))</f>
        <v>0</v>
      </c>
      <c r="W2987" s="357">
        <f>IF('PV Adoption'!S$5*(1/(1-'General Inputs'!$C$10))*$J2987*1000*$I2987 &lt;= ABS(($F2987-$E2987)*(1+$J59)^(W$490-$K$490)),'PV Adoption'!S$5*(1/(1-'General Inputs'!$C$10))*$J2987*1000*$I2987,ABS(($F2987-$E2987)*(1+$J59)^(W$490-$K$490)))</f>
        <v>0</v>
      </c>
      <c r="X2987" s="357">
        <f>IF('PV Adoption'!T$5*(1/(1-'General Inputs'!$C$10))*$J2987*1000*$I2987 &lt;= ABS(($F2987-$E2987)*(1+$J59)^(X$490-$K$490)),'PV Adoption'!T$5*(1/(1-'General Inputs'!$C$10))*$J2987*1000*$I2987,ABS(($F2987-$E2987)*(1+$J59)^(X$490-$K$490)))</f>
        <v>0</v>
      </c>
      <c r="Y2987" s="357">
        <f>IF('PV Adoption'!U$5*(1/(1-'General Inputs'!$C$10))*$J2987*1000*$I2987 &lt;= ABS(($F2987-$E2987)*(1+$J59)^(Y$490-$K$490)),'PV Adoption'!U$5*(1/(1-'General Inputs'!$C$10))*$J2987*1000*$I2987,ABS(($F2987-$E2987)*(1+$J59)^(Y$490-$K$490)))</f>
        <v>0</v>
      </c>
      <c r="Z2987" s="357">
        <f>IF('PV Adoption'!V$5*(1/(1-'General Inputs'!$C$10))*$J2987*1000*$I2987 &lt;= ABS(($F2987-$E2987)*(1+$J59)^(Z$490-$K$490)),'PV Adoption'!V$5*(1/(1-'General Inputs'!$C$10))*$J2987*1000*$I2987,ABS(($F2987-$E2987)*(1+$J59)^(Z$490-$K$490)))</f>
        <v>0</v>
      </c>
      <c r="AA2987" s="357">
        <f>IF('PV Adoption'!W$5*(1/(1-'General Inputs'!$C$10))*$J2987*1000*$I2987 &lt;= ABS(($F2987-$E2987)*(1+$J59)^(AA$490-$K$490)),'PV Adoption'!W$5*(1/(1-'General Inputs'!$C$10))*$J2987*1000*$I2987,ABS(($F2987-$E2987)*(1+$J59)^(AA$490-$K$490)))</f>
        <v>0</v>
      </c>
      <c r="AB2987" s="357">
        <f>IF('PV Adoption'!X$5*(1/(1-'General Inputs'!$C$10))*$J2987*1000*$I2987 &lt;= ABS(($F2987-$E2987)*(1+$J59)^(AB$490-$K$490)),'PV Adoption'!X$5*(1/(1-'General Inputs'!$C$10))*$J2987*1000*$I2987,ABS(($F2987-$E2987)*(1+$J59)^(AB$490-$K$490)))</f>
        <v>0</v>
      </c>
      <c r="AC2987" s="357">
        <f>IF('PV Adoption'!Y$5*(1/(1-'General Inputs'!$C$10))*$J2987*1000*$I2987 &lt;= ABS(($F2987-$E2987)*(1+$J59)^(AC$490-$K$490)),'PV Adoption'!Y$5*(1/(1-'General Inputs'!$C$10))*$J2987*1000*$I2987,ABS(($F2987-$E2987)*(1+$J59)^(AC$490-$K$490)))</f>
        <v>0</v>
      </c>
      <c r="AD2987" s="357">
        <f>IF('PV Adoption'!Z$5*(1/(1-'General Inputs'!$C$10))*$J2987*1000*$I2987 &lt;= ABS(($F2987-$E2987)*(1+$J59)^(AD$490-$K$490)),'PV Adoption'!Z$5*(1/(1-'General Inputs'!$C$10))*$J2987*1000*$I2987,ABS(($F2987-$E2987)*(1+$J59)^(AD$490-$K$490)))</f>
        <v>0</v>
      </c>
      <c r="AE2987" s="357">
        <f>IF('PV Adoption'!AA$5*(1/(1-'General Inputs'!$C$10))*$J2987*1000*$I2987 &lt;= ABS(($F2987-$E2987)*(1+$J59)^(AE$490-$K$490)),'PV Adoption'!AA$5*(1/(1-'General Inputs'!$C$10))*$J2987*1000*$I2987,ABS(($F2987-$E2987)*(1+$J59)^(AE$490-$K$490)))</f>
        <v>0</v>
      </c>
      <c r="AF2987" s="357">
        <f>IF('PV Adoption'!AB$5*(1/(1-'General Inputs'!$C$10))*$J2987*1000*$I2987 &lt;= ABS(($F2987-$E2987)*(1+$J59)^(AF$490-$K$490)),'PV Adoption'!AB$5*(1/(1-'General Inputs'!$C$10))*$J2987*1000*$I2987,ABS(($F2987-$E2987)*(1+$J59)^(AF$490-$K$490)))</f>
        <v>0</v>
      </c>
      <c r="AG2987" s="357">
        <f>IF('PV Adoption'!AC$5*(1/(1-'General Inputs'!$C$10))*$J2987*1000*$I2987 &lt;= ABS(($F2987-$E2987)*(1+$J59)^(AG$490-$K$490)),'PV Adoption'!AC$5*(1/(1-'General Inputs'!$C$10))*$J2987*1000*$I2987,ABS(($F2987-$E2987)*(1+$J59)^(AG$490-$K$490)))</f>
        <v>0</v>
      </c>
      <c r="AH2987" s="357">
        <f>IF('PV Adoption'!AD$5*(1/(1-'General Inputs'!$C$10))*$J2987*1000*$I2987 &lt;= ABS(($F2987-$E2987)*(1+$J59)^(AH$490-$K$490)),'PV Adoption'!AD$5*(1/(1-'General Inputs'!$C$10))*$J2987*1000*$I2987,ABS(($F2987-$E2987)*(1+$J59)^(AH$490-$K$490)))</f>
        <v>0</v>
      </c>
      <c r="AI2987" s="357">
        <f>IF('PV Adoption'!AE$5*(1/(1-'General Inputs'!$C$10))*$J2987*1000*$I2987 &lt;= ABS(($F2987-$E2987)*(1+$J59)^(AI$490-$K$490)),'PV Adoption'!AE$5*(1/(1-'General Inputs'!$C$10))*$J2987*1000*$I2987,ABS(($F2987-$E2987)*(1+$J59)^(AI$490-$K$490)))</f>
        <v>0</v>
      </c>
      <c r="AJ2987" s="357">
        <f>IF('PV Adoption'!AF$5*(1/(1-'General Inputs'!$C$10))*$J2987*1000*$I2987 &lt;= ABS(($F2987-$E2987)*(1+$J59)^(AJ$490-$K$490)),'PV Adoption'!AF$5*(1/(1-'General Inputs'!$C$10))*$J2987*1000*$I2987,ABS(($F2987-$E2987)*(1+$J59)^(AJ$490-$K$490)))</f>
        <v>0</v>
      </c>
      <c r="AK2987" s="357">
        <v>0</v>
      </c>
      <c r="AL2987" s="357">
        <v>0</v>
      </c>
      <c r="AM2987" s="357">
        <v>0</v>
      </c>
    </row>
    <row r="2988" spans="1:39" x14ac:dyDescent="0.25">
      <c r="A2988" s="353" t="s">
        <v>335</v>
      </c>
      <c r="B2988" s="353" t="s">
        <v>335</v>
      </c>
      <c r="C2988" s="441">
        <f t="shared" ref="C2988:H2988" si="2436">C60</f>
        <v>5000</v>
      </c>
      <c r="D2988" s="441"/>
      <c r="E2988" s="441"/>
      <c r="F2988" s="441"/>
      <c r="G2988" s="441"/>
      <c r="H2988" s="441">
        <f t="shared" si="2436"/>
        <v>0</v>
      </c>
      <c r="I2988" s="470">
        <f>IFERROR(VLOOKUP(B2988,Coincidence!$B$2:$E$242,4,FALSE)*IF(G2988="Winter",'General Inputs'!$C$25,'General Inputs'!$C$24),IF(G2988="Winter",'General Inputs'!$C$25,'General Inputs'!$C$24))</f>
        <v>0.52140604400000001</v>
      </c>
      <c r="J2988" s="466">
        <f>'Nameplate by Substation'!H60</f>
        <v>9.9870204663798164E-4</v>
      </c>
      <c r="K2988" s="357">
        <f>IF('PV Adoption'!G$5*(1/(1-'General Inputs'!$C$10))*$J2988*1000*$I2988 &lt;= ABS(($F2988-$E2988)*(1+$J60)^(K$490-$K$490)),'PV Adoption'!G$5*(1/(1-'General Inputs'!$C$10))*$J2988*1000*$I2988,ABS(($F2988-$E2988)*(1+$J60)^(K$490-$K$490)))</f>
        <v>0</v>
      </c>
      <c r="L2988" s="357">
        <f>IF('PV Adoption'!H$5*(1/(1-'General Inputs'!$C$10))*$J2988*1000*$I2988 &lt;= ABS(($F2988-$E2988)*(1+$J60)^(L$490-$K$490)),'PV Adoption'!H$5*(1/(1-'General Inputs'!$C$10))*$J2988*1000*$I2988,ABS(($F2988-$E2988)*(1+$J60)^(L$490-$K$490)))</f>
        <v>0</v>
      </c>
      <c r="M2988" s="357">
        <f>IF('PV Adoption'!I$5*(1/(1-'General Inputs'!$C$10))*$J2988*1000*$I2988 &lt;= ABS(($F2988-$E2988)*(1+$J60)^(M$490-$K$490)),'PV Adoption'!I$5*(1/(1-'General Inputs'!$C$10))*$J2988*1000*$I2988,ABS(($F2988-$E2988)*(1+$J60)^(M$490-$K$490)))</f>
        <v>0</v>
      </c>
      <c r="N2988" s="357">
        <f>IF('PV Adoption'!J$5*(1/(1-'General Inputs'!$C$10))*$J2988*1000*$I2988 &lt;= ABS(($F2988-$E2988)*(1+$J60)^(N$490-$K$490)),'PV Adoption'!J$5*(1/(1-'General Inputs'!$C$10))*$J2988*1000*$I2988,ABS(($F2988-$E2988)*(1+$J60)^(N$490-$K$490)))</f>
        <v>0</v>
      </c>
      <c r="O2988" s="357">
        <f>IF('PV Adoption'!K$5*(1/(1-'General Inputs'!$C$10))*$J2988*1000*$I2988 &lt;= ABS(($F2988-$E2988)*(1+$J60)^(O$490-$K$490)),'PV Adoption'!K$5*(1/(1-'General Inputs'!$C$10))*$J2988*1000*$I2988,ABS(($F2988-$E2988)*(1+$J60)^(O$490-$K$490)))</f>
        <v>0</v>
      </c>
      <c r="P2988" s="357">
        <f>IF('PV Adoption'!L$5*(1/(1-'General Inputs'!$C$10))*$J2988*1000*$I2988 &lt;= ABS(($F2988-$E2988)*(1+$J60)^(P$490-$K$490)),'PV Adoption'!L$5*(1/(1-'General Inputs'!$C$10))*$J2988*1000*$I2988,ABS(($F2988-$E2988)*(1+$J60)^(P$490-$K$490)))</f>
        <v>0</v>
      </c>
      <c r="Q2988" s="357">
        <f>IF('PV Adoption'!M$5*(1/(1-'General Inputs'!$C$10))*$J2988*1000*$I2988 &lt;= ABS(($F2988-$E2988)*(1+$J60)^(Q$490-$K$490)),'PV Adoption'!M$5*(1/(1-'General Inputs'!$C$10))*$J2988*1000*$I2988,ABS(($F2988-$E2988)*(1+$J60)^(Q$490-$K$490)))</f>
        <v>0</v>
      </c>
      <c r="R2988" s="357">
        <f>IF('PV Adoption'!N$5*(1/(1-'General Inputs'!$C$10))*$J2988*1000*$I2988 &lt;= ABS(($F2988-$E2988)*(1+$J60)^(R$490-$K$490)),'PV Adoption'!N$5*(1/(1-'General Inputs'!$C$10))*$J2988*1000*$I2988,ABS(($F2988-$E2988)*(1+$J60)^(R$490-$K$490)))</f>
        <v>0</v>
      </c>
      <c r="S2988" s="357">
        <f>IF('PV Adoption'!O$5*(1/(1-'General Inputs'!$C$10))*$J2988*1000*$I2988 &lt;= ABS(($F2988-$E2988)*(1+$J60)^(S$490-$K$490)),'PV Adoption'!O$5*(1/(1-'General Inputs'!$C$10))*$J2988*1000*$I2988,ABS(($F2988-$E2988)*(1+$J60)^(S$490-$K$490)))</f>
        <v>0</v>
      </c>
      <c r="T2988" s="357">
        <f>IF('PV Adoption'!P$5*(1/(1-'General Inputs'!$C$10))*$J2988*1000*$I2988 &lt;= ABS(($F2988-$E2988)*(1+$J60)^(T$490-$K$490)),'PV Adoption'!P$5*(1/(1-'General Inputs'!$C$10))*$J2988*1000*$I2988,ABS(($F2988-$E2988)*(1+$J60)^(T$490-$K$490)))</f>
        <v>0</v>
      </c>
      <c r="U2988" s="357">
        <f>IF('PV Adoption'!Q$5*(1/(1-'General Inputs'!$C$10))*$J2988*1000*$I2988 &lt;= ABS(($F2988-$E2988)*(1+$J60)^(U$490-$K$490)),'PV Adoption'!Q$5*(1/(1-'General Inputs'!$C$10))*$J2988*1000*$I2988,ABS(($F2988-$E2988)*(1+$J60)^(U$490-$K$490)))</f>
        <v>0</v>
      </c>
      <c r="V2988" s="357">
        <f>IF('PV Adoption'!R$5*(1/(1-'General Inputs'!$C$10))*$J2988*1000*$I2988 &lt;= ABS(($F2988-$E2988)*(1+$J60)^(V$490-$K$490)),'PV Adoption'!R$5*(1/(1-'General Inputs'!$C$10))*$J2988*1000*$I2988,ABS(($F2988-$E2988)*(1+$J60)^(V$490-$K$490)))</f>
        <v>0</v>
      </c>
      <c r="W2988" s="357">
        <f>IF('PV Adoption'!S$5*(1/(1-'General Inputs'!$C$10))*$J2988*1000*$I2988 &lt;= ABS(($F2988-$E2988)*(1+$J60)^(W$490-$K$490)),'PV Adoption'!S$5*(1/(1-'General Inputs'!$C$10))*$J2988*1000*$I2988,ABS(($F2988-$E2988)*(1+$J60)^(W$490-$K$490)))</f>
        <v>0</v>
      </c>
      <c r="X2988" s="357">
        <f>IF('PV Adoption'!T$5*(1/(1-'General Inputs'!$C$10))*$J2988*1000*$I2988 &lt;= ABS(($F2988-$E2988)*(1+$J60)^(X$490-$K$490)),'PV Adoption'!T$5*(1/(1-'General Inputs'!$C$10))*$J2988*1000*$I2988,ABS(($F2988-$E2988)*(1+$J60)^(X$490-$K$490)))</f>
        <v>0</v>
      </c>
      <c r="Y2988" s="357">
        <f>IF('PV Adoption'!U$5*(1/(1-'General Inputs'!$C$10))*$J2988*1000*$I2988 &lt;= ABS(($F2988-$E2988)*(1+$J60)^(Y$490-$K$490)),'PV Adoption'!U$5*(1/(1-'General Inputs'!$C$10))*$J2988*1000*$I2988,ABS(($F2988-$E2988)*(1+$J60)^(Y$490-$K$490)))</f>
        <v>0</v>
      </c>
      <c r="Z2988" s="357">
        <f>IF('PV Adoption'!V$5*(1/(1-'General Inputs'!$C$10))*$J2988*1000*$I2988 &lt;= ABS(($F2988-$E2988)*(1+$J60)^(Z$490-$K$490)),'PV Adoption'!V$5*(1/(1-'General Inputs'!$C$10))*$J2988*1000*$I2988,ABS(($F2988-$E2988)*(1+$J60)^(Z$490-$K$490)))</f>
        <v>0</v>
      </c>
      <c r="AA2988" s="357">
        <f>IF('PV Adoption'!W$5*(1/(1-'General Inputs'!$C$10))*$J2988*1000*$I2988 &lt;= ABS(($F2988-$E2988)*(1+$J60)^(AA$490-$K$490)),'PV Adoption'!W$5*(1/(1-'General Inputs'!$C$10))*$J2988*1000*$I2988,ABS(($F2988-$E2988)*(1+$J60)^(AA$490-$K$490)))</f>
        <v>0</v>
      </c>
      <c r="AB2988" s="357">
        <f>IF('PV Adoption'!X$5*(1/(1-'General Inputs'!$C$10))*$J2988*1000*$I2988 &lt;= ABS(($F2988-$E2988)*(1+$J60)^(AB$490-$K$490)),'PV Adoption'!X$5*(1/(1-'General Inputs'!$C$10))*$J2988*1000*$I2988,ABS(($F2988-$E2988)*(1+$J60)^(AB$490-$K$490)))</f>
        <v>0</v>
      </c>
      <c r="AC2988" s="357">
        <f>IF('PV Adoption'!Y$5*(1/(1-'General Inputs'!$C$10))*$J2988*1000*$I2988 &lt;= ABS(($F2988-$E2988)*(1+$J60)^(AC$490-$K$490)),'PV Adoption'!Y$5*(1/(1-'General Inputs'!$C$10))*$J2988*1000*$I2988,ABS(($F2988-$E2988)*(1+$J60)^(AC$490-$K$490)))</f>
        <v>0</v>
      </c>
      <c r="AD2988" s="357">
        <f>IF('PV Adoption'!Z$5*(1/(1-'General Inputs'!$C$10))*$J2988*1000*$I2988 &lt;= ABS(($F2988-$E2988)*(1+$J60)^(AD$490-$K$490)),'PV Adoption'!Z$5*(1/(1-'General Inputs'!$C$10))*$J2988*1000*$I2988,ABS(($F2988-$E2988)*(1+$J60)^(AD$490-$K$490)))</f>
        <v>0</v>
      </c>
      <c r="AE2988" s="357">
        <f>IF('PV Adoption'!AA$5*(1/(1-'General Inputs'!$C$10))*$J2988*1000*$I2988 &lt;= ABS(($F2988-$E2988)*(1+$J60)^(AE$490-$K$490)),'PV Adoption'!AA$5*(1/(1-'General Inputs'!$C$10))*$J2988*1000*$I2988,ABS(($F2988-$E2988)*(1+$J60)^(AE$490-$K$490)))</f>
        <v>0</v>
      </c>
      <c r="AF2988" s="357">
        <f>IF('PV Adoption'!AB$5*(1/(1-'General Inputs'!$C$10))*$J2988*1000*$I2988 &lt;= ABS(($F2988-$E2988)*(1+$J60)^(AF$490-$K$490)),'PV Adoption'!AB$5*(1/(1-'General Inputs'!$C$10))*$J2988*1000*$I2988,ABS(($F2988-$E2988)*(1+$J60)^(AF$490-$K$490)))</f>
        <v>0</v>
      </c>
      <c r="AG2988" s="357">
        <f>IF('PV Adoption'!AC$5*(1/(1-'General Inputs'!$C$10))*$J2988*1000*$I2988 &lt;= ABS(($F2988-$E2988)*(1+$J60)^(AG$490-$K$490)),'PV Adoption'!AC$5*(1/(1-'General Inputs'!$C$10))*$J2988*1000*$I2988,ABS(($F2988-$E2988)*(1+$J60)^(AG$490-$K$490)))</f>
        <v>0</v>
      </c>
      <c r="AH2988" s="357">
        <f>IF('PV Adoption'!AD$5*(1/(1-'General Inputs'!$C$10))*$J2988*1000*$I2988 &lt;= ABS(($F2988-$E2988)*(1+$J60)^(AH$490-$K$490)),'PV Adoption'!AD$5*(1/(1-'General Inputs'!$C$10))*$J2988*1000*$I2988,ABS(($F2988-$E2988)*(1+$J60)^(AH$490-$K$490)))</f>
        <v>0</v>
      </c>
      <c r="AI2988" s="357">
        <f>IF('PV Adoption'!AE$5*(1/(1-'General Inputs'!$C$10))*$J2988*1000*$I2988 &lt;= ABS(($F2988-$E2988)*(1+$J60)^(AI$490-$K$490)),'PV Adoption'!AE$5*(1/(1-'General Inputs'!$C$10))*$J2988*1000*$I2988,ABS(($F2988-$E2988)*(1+$J60)^(AI$490-$K$490)))</f>
        <v>0</v>
      </c>
      <c r="AJ2988" s="357">
        <f>IF('PV Adoption'!AF$5*(1/(1-'General Inputs'!$C$10))*$J2988*1000*$I2988 &lt;= ABS(($F2988-$E2988)*(1+$J60)^(AJ$490-$K$490)),'PV Adoption'!AF$5*(1/(1-'General Inputs'!$C$10))*$J2988*1000*$I2988,ABS(($F2988-$E2988)*(1+$J60)^(AJ$490-$K$490)))</f>
        <v>0</v>
      </c>
      <c r="AK2988" s="357">
        <v>197.76498854558318</v>
      </c>
      <c r="AL2988" s="357">
        <v>201.21412682743141</v>
      </c>
      <c r="AM2988" s="357">
        <v>204.86647362716138</v>
      </c>
    </row>
    <row r="2989" spans="1:39" x14ac:dyDescent="0.25">
      <c r="A2989" s="353" t="s">
        <v>235</v>
      </c>
      <c r="B2989" s="353" t="s">
        <v>428</v>
      </c>
      <c r="C2989" s="441">
        <f t="shared" ref="C2989:H2989" si="2437">C61</f>
        <v>2500</v>
      </c>
      <c r="D2989" s="441"/>
      <c r="E2989" s="441"/>
      <c r="F2989" s="441"/>
      <c r="G2989" s="441"/>
      <c r="H2989" s="441">
        <f t="shared" si="2437"/>
        <v>0</v>
      </c>
      <c r="I2989" s="470">
        <f>IFERROR(VLOOKUP(B2989,Coincidence!$B$2:$E$242,4,FALSE)*IF(G2989="Winter",'General Inputs'!$C$25,'General Inputs'!$C$24),IF(G2989="Winter",'General Inputs'!$C$25,'General Inputs'!$C$24))</f>
        <v>0.52140604400000001</v>
      </c>
      <c r="J2989" s="466">
        <f>'Nameplate by Substation'!H61</f>
        <v>4.9899575524315698E-4</v>
      </c>
      <c r="K2989" s="357">
        <f>IF('PV Adoption'!G$5*(1/(1-'General Inputs'!$C$10))*$J2989*1000*$I2989 &lt;= ABS(($F2989-$E2989)*(1+$J61)^(K$490-$K$490)),'PV Adoption'!G$5*(1/(1-'General Inputs'!$C$10))*$J2989*1000*$I2989,ABS(($F2989-$E2989)*(1+$J61)^(K$490-$K$490)))</f>
        <v>0</v>
      </c>
      <c r="L2989" s="357">
        <f>IF('PV Adoption'!H$5*(1/(1-'General Inputs'!$C$10))*$J2989*1000*$I2989 &lt;= ABS(($F2989-$E2989)*(1+$J61)^(L$490-$K$490)),'PV Adoption'!H$5*(1/(1-'General Inputs'!$C$10))*$J2989*1000*$I2989,ABS(($F2989-$E2989)*(1+$J61)^(L$490-$K$490)))</f>
        <v>0</v>
      </c>
      <c r="M2989" s="357">
        <f>IF('PV Adoption'!I$5*(1/(1-'General Inputs'!$C$10))*$J2989*1000*$I2989 &lt;= ABS(($F2989-$E2989)*(1+$J61)^(M$490-$K$490)),'PV Adoption'!I$5*(1/(1-'General Inputs'!$C$10))*$J2989*1000*$I2989,ABS(($F2989-$E2989)*(1+$J61)^(M$490-$K$490)))</f>
        <v>0</v>
      </c>
      <c r="N2989" s="357">
        <f>IF('PV Adoption'!J$5*(1/(1-'General Inputs'!$C$10))*$J2989*1000*$I2989 &lt;= ABS(($F2989-$E2989)*(1+$J61)^(N$490-$K$490)),'PV Adoption'!J$5*(1/(1-'General Inputs'!$C$10))*$J2989*1000*$I2989,ABS(($F2989-$E2989)*(1+$J61)^(N$490-$K$490)))</f>
        <v>0</v>
      </c>
      <c r="O2989" s="357">
        <f>IF('PV Adoption'!K$5*(1/(1-'General Inputs'!$C$10))*$J2989*1000*$I2989 &lt;= ABS(($F2989-$E2989)*(1+$J61)^(O$490-$K$490)),'PV Adoption'!K$5*(1/(1-'General Inputs'!$C$10))*$J2989*1000*$I2989,ABS(($F2989-$E2989)*(1+$J61)^(O$490-$K$490)))</f>
        <v>0</v>
      </c>
      <c r="P2989" s="357">
        <f>IF('PV Adoption'!L$5*(1/(1-'General Inputs'!$C$10))*$J2989*1000*$I2989 &lt;= ABS(($F2989-$E2989)*(1+$J61)^(P$490-$K$490)),'PV Adoption'!L$5*(1/(1-'General Inputs'!$C$10))*$J2989*1000*$I2989,ABS(($F2989-$E2989)*(1+$J61)^(P$490-$K$490)))</f>
        <v>0</v>
      </c>
      <c r="Q2989" s="357">
        <f>IF('PV Adoption'!M$5*(1/(1-'General Inputs'!$C$10))*$J2989*1000*$I2989 &lt;= ABS(($F2989-$E2989)*(1+$J61)^(Q$490-$K$490)),'PV Adoption'!M$5*(1/(1-'General Inputs'!$C$10))*$J2989*1000*$I2989,ABS(($F2989-$E2989)*(1+$J61)^(Q$490-$K$490)))</f>
        <v>0</v>
      </c>
      <c r="R2989" s="357">
        <f>IF('PV Adoption'!N$5*(1/(1-'General Inputs'!$C$10))*$J2989*1000*$I2989 &lt;= ABS(($F2989-$E2989)*(1+$J61)^(R$490-$K$490)),'PV Adoption'!N$5*(1/(1-'General Inputs'!$C$10))*$J2989*1000*$I2989,ABS(($F2989-$E2989)*(1+$J61)^(R$490-$K$490)))</f>
        <v>0</v>
      </c>
      <c r="S2989" s="357">
        <f>IF('PV Adoption'!O$5*(1/(1-'General Inputs'!$C$10))*$J2989*1000*$I2989 &lt;= ABS(($F2989-$E2989)*(1+$J61)^(S$490-$K$490)),'PV Adoption'!O$5*(1/(1-'General Inputs'!$C$10))*$J2989*1000*$I2989,ABS(($F2989-$E2989)*(1+$J61)^(S$490-$K$490)))</f>
        <v>0</v>
      </c>
      <c r="T2989" s="357">
        <f>IF('PV Adoption'!P$5*(1/(1-'General Inputs'!$C$10))*$J2989*1000*$I2989 &lt;= ABS(($F2989-$E2989)*(1+$J61)^(T$490-$K$490)),'PV Adoption'!P$5*(1/(1-'General Inputs'!$C$10))*$J2989*1000*$I2989,ABS(($F2989-$E2989)*(1+$J61)^(T$490-$K$490)))</f>
        <v>0</v>
      </c>
      <c r="U2989" s="357">
        <f>IF('PV Adoption'!Q$5*(1/(1-'General Inputs'!$C$10))*$J2989*1000*$I2989 &lt;= ABS(($F2989-$E2989)*(1+$J61)^(U$490-$K$490)),'PV Adoption'!Q$5*(1/(1-'General Inputs'!$C$10))*$J2989*1000*$I2989,ABS(($F2989-$E2989)*(1+$J61)^(U$490-$K$490)))</f>
        <v>0</v>
      </c>
      <c r="V2989" s="357">
        <f>IF('PV Adoption'!R$5*(1/(1-'General Inputs'!$C$10))*$J2989*1000*$I2989 &lt;= ABS(($F2989-$E2989)*(1+$J61)^(V$490-$K$490)),'PV Adoption'!R$5*(1/(1-'General Inputs'!$C$10))*$J2989*1000*$I2989,ABS(($F2989-$E2989)*(1+$J61)^(V$490-$K$490)))</f>
        <v>0</v>
      </c>
      <c r="W2989" s="357">
        <f>IF('PV Adoption'!S$5*(1/(1-'General Inputs'!$C$10))*$J2989*1000*$I2989 &lt;= ABS(($F2989-$E2989)*(1+$J61)^(W$490-$K$490)),'PV Adoption'!S$5*(1/(1-'General Inputs'!$C$10))*$J2989*1000*$I2989,ABS(($F2989-$E2989)*(1+$J61)^(W$490-$K$490)))</f>
        <v>0</v>
      </c>
      <c r="X2989" s="357">
        <f>IF('PV Adoption'!T$5*(1/(1-'General Inputs'!$C$10))*$J2989*1000*$I2989 &lt;= ABS(($F2989-$E2989)*(1+$J61)^(X$490-$K$490)),'PV Adoption'!T$5*(1/(1-'General Inputs'!$C$10))*$J2989*1000*$I2989,ABS(($F2989-$E2989)*(1+$J61)^(X$490-$K$490)))</f>
        <v>0</v>
      </c>
      <c r="Y2989" s="357">
        <f>IF('PV Adoption'!U$5*(1/(1-'General Inputs'!$C$10))*$J2989*1000*$I2989 &lt;= ABS(($F2989-$E2989)*(1+$J61)^(Y$490-$K$490)),'PV Adoption'!U$5*(1/(1-'General Inputs'!$C$10))*$J2989*1000*$I2989,ABS(($F2989-$E2989)*(1+$J61)^(Y$490-$K$490)))</f>
        <v>0</v>
      </c>
      <c r="Z2989" s="357">
        <f>IF('PV Adoption'!V$5*(1/(1-'General Inputs'!$C$10))*$J2989*1000*$I2989 &lt;= ABS(($F2989-$E2989)*(1+$J61)^(Z$490-$K$490)),'PV Adoption'!V$5*(1/(1-'General Inputs'!$C$10))*$J2989*1000*$I2989,ABS(($F2989-$E2989)*(1+$J61)^(Z$490-$K$490)))</f>
        <v>0</v>
      </c>
      <c r="AA2989" s="357">
        <f>IF('PV Adoption'!W$5*(1/(1-'General Inputs'!$C$10))*$J2989*1000*$I2989 &lt;= ABS(($F2989-$E2989)*(1+$J61)^(AA$490-$K$490)),'PV Adoption'!W$5*(1/(1-'General Inputs'!$C$10))*$J2989*1000*$I2989,ABS(($F2989-$E2989)*(1+$J61)^(AA$490-$K$490)))</f>
        <v>0</v>
      </c>
      <c r="AB2989" s="357">
        <f>IF('PV Adoption'!X$5*(1/(1-'General Inputs'!$C$10))*$J2989*1000*$I2989 &lt;= ABS(($F2989-$E2989)*(1+$J61)^(AB$490-$K$490)),'PV Adoption'!X$5*(1/(1-'General Inputs'!$C$10))*$J2989*1000*$I2989,ABS(($F2989-$E2989)*(1+$J61)^(AB$490-$K$490)))</f>
        <v>0</v>
      </c>
      <c r="AC2989" s="357">
        <f>IF('PV Adoption'!Y$5*(1/(1-'General Inputs'!$C$10))*$J2989*1000*$I2989 &lt;= ABS(($F2989-$E2989)*(1+$J61)^(AC$490-$K$490)),'PV Adoption'!Y$5*(1/(1-'General Inputs'!$C$10))*$J2989*1000*$I2989,ABS(($F2989-$E2989)*(1+$J61)^(AC$490-$K$490)))</f>
        <v>0</v>
      </c>
      <c r="AD2989" s="357">
        <f>IF('PV Adoption'!Z$5*(1/(1-'General Inputs'!$C$10))*$J2989*1000*$I2989 &lt;= ABS(($F2989-$E2989)*(1+$J61)^(AD$490-$K$490)),'PV Adoption'!Z$5*(1/(1-'General Inputs'!$C$10))*$J2989*1000*$I2989,ABS(($F2989-$E2989)*(1+$J61)^(AD$490-$K$490)))</f>
        <v>0</v>
      </c>
      <c r="AE2989" s="357">
        <f>IF('PV Adoption'!AA$5*(1/(1-'General Inputs'!$C$10))*$J2989*1000*$I2989 &lt;= ABS(($F2989-$E2989)*(1+$J61)^(AE$490-$K$490)),'PV Adoption'!AA$5*(1/(1-'General Inputs'!$C$10))*$J2989*1000*$I2989,ABS(($F2989-$E2989)*(1+$J61)^(AE$490-$K$490)))</f>
        <v>0</v>
      </c>
      <c r="AF2989" s="357">
        <f>IF('PV Adoption'!AB$5*(1/(1-'General Inputs'!$C$10))*$J2989*1000*$I2989 &lt;= ABS(($F2989-$E2989)*(1+$J61)^(AF$490-$K$490)),'PV Adoption'!AB$5*(1/(1-'General Inputs'!$C$10))*$J2989*1000*$I2989,ABS(($F2989-$E2989)*(1+$J61)^(AF$490-$K$490)))</f>
        <v>0</v>
      </c>
      <c r="AG2989" s="357">
        <f>IF('PV Adoption'!AC$5*(1/(1-'General Inputs'!$C$10))*$J2989*1000*$I2989 &lt;= ABS(($F2989-$E2989)*(1+$J61)^(AG$490-$K$490)),'PV Adoption'!AC$5*(1/(1-'General Inputs'!$C$10))*$J2989*1000*$I2989,ABS(($F2989-$E2989)*(1+$J61)^(AG$490-$K$490)))</f>
        <v>0</v>
      </c>
      <c r="AH2989" s="357">
        <f>IF('PV Adoption'!AD$5*(1/(1-'General Inputs'!$C$10))*$J2989*1000*$I2989 &lt;= ABS(($F2989-$E2989)*(1+$J61)^(AH$490-$K$490)),'PV Adoption'!AD$5*(1/(1-'General Inputs'!$C$10))*$J2989*1000*$I2989,ABS(($F2989-$E2989)*(1+$J61)^(AH$490-$K$490)))</f>
        <v>0</v>
      </c>
      <c r="AI2989" s="357">
        <f>IF('PV Adoption'!AE$5*(1/(1-'General Inputs'!$C$10))*$J2989*1000*$I2989 &lt;= ABS(($F2989-$E2989)*(1+$J61)^(AI$490-$K$490)),'PV Adoption'!AE$5*(1/(1-'General Inputs'!$C$10))*$J2989*1000*$I2989,ABS(($F2989-$E2989)*(1+$J61)^(AI$490-$K$490)))</f>
        <v>0</v>
      </c>
      <c r="AJ2989" s="357">
        <f>IF('PV Adoption'!AF$5*(1/(1-'General Inputs'!$C$10))*$J2989*1000*$I2989 &lt;= ABS(($F2989-$E2989)*(1+$J61)^(AJ$490-$K$490)),'PV Adoption'!AF$5*(1/(1-'General Inputs'!$C$10))*$J2989*1000*$I2989,ABS(($F2989-$E2989)*(1+$J61)^(AJ$490-$K$490)))</f>
        <v>0</v>
      </c>
      <c r="AK2989" s="357">
        <v>0</v>
      </c>
      <c r="AL2989" s="357">
        <v>0</v>
      </c>
      <c r="AM2989" s="357">
        <v>0</v>
      </c>
    </row>
    <row r="2990" spans="1:39" x14ac:dyDescent="0.25">
      <c r="A2990" s="353" t="s">
        <v>235</v>
      </c>
      <c r="B2990" s="353" t="s">
        <v>372</v>
      </c>
      <c r="C2990" s="441">
        <f t="shared" ref="C2990:H2990" si="2438">C62</f>
        <v>5000</v>
      </c>
      <c r="D2990" s="441"/>
      <c r="E2990" s="441"/>
      <c r="F2990" s="441"/>
      <c r="G2990" s="441"/>
      <c r="H2990" s="441">
        <f t="shared" si="2438"/>
        <v>0</v>
      </c>
      <c r="I2990" s="470">
        <f>IFERROR(VLOOKUP(B2990,Coincidence!$B$2:$E$242,4,FALSE)*IF(G2990="Winter",'General Inputs'!$C$25,'General Inputs'!$C$24),IF(G2990="Winter",'General Inputs'!$C$25,'General Inputs'!$C$24))</f>
        <v>0.52140604400000001</v>
      </c>
      <c r="J2990" s="466">
        <f>'Nameplate by Substation'!H62</f>
        <v>8.1031260740193796E-3</v>
      </c>
      <c r="K2990" s="357">
        <f>IF('PV Adoption'!G$5*(1/(1-'General Inputs'!$C$10))*$J2990*1000*$I2990 &lt;= ABS(($F2990-$E2990)*(1+$J62)^(K$490-$K$490)),'PV Adoption'!G$5*(1/(1-'General Inputs'!$C$10))*$J2990*1000*$I2990,ABS(($F2990-$E2990)*(1+$J62)^(K$490-$K$490)))</f>
        <v>0</v>
      </c>
      <c r="L2990" s="357">
        <f>IF('PV Adoption'!H$5*(1/(1-'General Inputs'!$C$10))*$J2990*1000*$I2990 &lt;= ABS(($F2990-$E2990)*(1+$J62)^(L$490-$K$490)),'PV Adoption'!H$5*(1/(1-'General Inputs'!$C$10))*$J2990*1000*$I2990,ABS(($F2990-$E2990)*(1+$J62)^(L$490-$K$490)))</f>
        <v>0</v>
      </c>
      <c r="M2990" s="357">
        <f>IF('PV Adoption'!I$5*(1/(1-'General Inputs'!$C$10))*$J2990*1000*$I2990 &lt;= ABS(($F2990-$E2990)*(1+$J62)^(M$490-$K$490)),'PV Adoption'!I$5*(1/(1-'General Inputs'!$C$10))*$J2990*1000*$I2990,ABS(($F2990-$E2990)*(1+$J62)^(M$490-$K$490)))</f>
        <v>0</v>
      </c>
      <c r="N2990" s="357">
        <f>IF('PV Adoption'!J$5*(1/(1-'General Inputs'!$C$10))*$J2990*1000*$I2990 &lt;= ABS(($F2990-$E2990)*(1+$J62)^(N$490-$K$490)),'PV Adoption'!J$5*(1/(1-'General Inputs'!$C$10))*$J2990*1000*$I2990,ABS(($F2990-$E2990)*(1+$J62)^(N$490-$K$490)))</f>
        <v>0</v>
      </c>
      <c r="O2990" s="357">
        <f>IF('PV Adoption'!K$5*(1/(1-'General Inputs'!$C$10))*$J2990*1000*$I2990 &lt;= ABS(($F2990-$E2990)*(1+$J62)^(O$490-$K$490)),'PV Adoption'!K$5*(1/(1-'General Inputs'!$C$10))*$J2990*1000*$I2990,ABS(($F2990-$E2990)*(1+$J62)^(O$490-$K$490)))</f>
        <v>0</v>
      </c>
      <c r="P2990" s="357">
        <f>IF('PV Adoption'!L$5*(1/(1-'General Inputs'!$C$10))*$J2990*1000*$I2990 &lt;= ABS(($F2990-$E2990)*(1+$J62)^(P$490-$K$490)),'PV Adoption'!L$5*(1/(1-'General Inputs'!$C$10))*$J2990*1000*$I2990,ABS(($F2990-$E2990)*(1+$J62)^(P$490-$K$490)))</f>
        <v>0</v>
      </c>
      <c r="Q2990" s="357">
        <f>IF('PV Adoption'!M$5*(1/(1-'General Inputs'!$C$10))*$J2990*1000*$I2990 &lt;= ABS(($F2990-$E2990)*(1+$J62)^(Q$490-$K$490)),'PV Adoption'!M$5*(1/(1-'General Inputs'!$C$10))*$J2990*1000*$I2990,ABS(($F2990-$E2990)*(1+$J62)^(Q$490-$K$490)))</f>
        <v>0</v>
      </c>
      <c r="R2990" s="357">
        <f>IF('PV Adoption'!N$5*(1/(1-'General Inputs'!$C$10))*$J2990*1000*$I2990 &lt;= ABS(($F2990-$E2990)*(1+$J62)^(R$490-$K$490)),'PV Adoption'!N$5*(1/(1-'General Inputs'!$C$10))*$J2990*1000*$I2990,ABS(($F2990-$E2990)*(1+$J62)^(R$490-$K$490)))</f>
        <v>0</v>
      </c>
      <c r="S2990" s="357">
        <f>IF('PV Adoption'!O$5*(1/(1-'General Inputs'!$C$10))*$J2990*1000*$I2990 &lt;= ABS(($F2990-$E2990)*(1+$J62)^(S$490-$K$490)),'PV Adoption'!O$5*(1/(1-'General Inputs'!$C$10))*$J2990*1000*$I2990,ABS(($F2990-$E2990)*(1+$J62)^(S$490-$K$490)))</f>
        <v>0</v>
      </c>
      <c r="T2990" s="357">
        <f>IF('PV Adoption'!P$5*(1/(1-'General Inputs'!$C$10))*$J2990*1000*$I2990 &lt;= ABS(($F2990-$E2990)*(1+$J62)^(T$490-$K$490)),'PV Adoption'!P$5*(1/(1-'General Inputs'!$C$10))*$J2990*1000*$I2990,ABS(($F2990-$E2990)*(1+$J62)^(T$490-$K$490)))</f>
        <v>0</v>
      </c>
      <c r="U2990" s="357">
        <f>IF('PV Adoption'!Q$5*(1/(1-'General Inputs'!$C$10))*$J2990*1000*$I2990 &lt;= ABS(($F2990-$E2990)*(1+$J62)^(U$490-$K$490)),'PV Adoption'!Q$5*(1/(1-'General Inputs'!$C$10))*$J2990*1000*$I2990,ABS(($F2990-$E2990)*(1+$J62)^(U$490-$K$490)))</f>
        <v>0</v>
      </c>
      <c r="V2990" s="357">
        <f>IF('PV Adoption'!R$5*(1/(1-'General Inputs'!$C$10))*$J2990*1000*$I2990 &lt;= ABS(($F2990-$E2990)*(1+$J62)^(V$490-$K$490)),'PV Adoption'!R$5*(1/(1-'General Inputs'!$C$10))*$J2990*1000*$I2990,ABS(($F2990-$E2990)*(1+$J62)^(V$490-$K$490)))</f>
        <v>0</v>
      </c>
      <c r="W2990" s="357">
        <f>IF('PV Adoption'!S$5*(1/(1-'General Inputs'!$C$10))*$J2990*1000*$I2990 &lt;= ABS(($F2990-$E2990)*(1+$J62)^(W$490-$K$490)),'PV Adoption'!S$5*(1/(1-'General Inputs'!$C$10))*$J2990*1000*$I2990,ABS(($F2990-$E2990)*(1+$J62)^(W$490-$K$490)))</f>
        <v>0</v>
      </c>
      <c r="X2990" s="357">
        <f>IF('PV Adoption'!T$5*(1/(1-'General Inputs'!$C$10))*$J2990*1000*$I2990 &lt;= ABS(($F2990-$E2990)*(1+$J62)^(X$490-$K$490)),'PV Adoption'!T$5*(1/(1-'General Inputs'!$C$10))*$J2990*1000*$I2990,ABS(($F2990-$E2990)*(1+$J62)^(X$490-$K$490)))</f>
        <v>0</v>
      </c>
      <c r="Y2990" s="357">
        <f>IF('PV Adoption'!U$5*(1/(1-'General Inputs'!$C$10))*$J2990*1000*$I2990 &lt;= ABS(($F2990-$E2990)*(1+$J62)^(Y$490-$K$490)),'PV Adoption'!U$5*(1/(1-'General Inputs'!$C$10))*$J2990*1000*$I2990,ABS(($F2990-$E2990)*(1+$J62)^(Y$490-$K$490)))</f>
        <v>0</v>
      </c>
      <c r="Z2990" s="357">
        <f>IF('PV Adoption'!V$5*(1/(1-'General Inputs'!$C$10))*$J2990*1000*$I2990 &lt;= ABS(($F2990-$E2990)*(1+$J62)^(Z$490-$K$490)),'PV Adoption'!V$5*(1/(1-'General Inputs'!$C$10))*$J2990*1000*$I2990,ABS(($F2990-$E2990)*(1+$J62)^(Z$490-$K$490)))</f>
        <v>0</v>
      </c>
      <c r="AA2990" s="357">
        <f>IF('PV Adoption'!W$5*(1/(1-'General Inputs'!$C$10))*$J2990*1000*$I2990 &lt;= ABS(($F2990-$E2990)*(1+$J62)^(AA$490-$K$490)),'PV Adoption'!W$5*(1/(1-'General Inputs'!$C$10))*$J2990*1000*$I2990,ABS(($F2990-$E2990)*(1+$J62)^(AA$490-$K$490)))</f>
        <v>0</v>
      </c>
      <c r="AB2990" s="357">
        <f>IF('PV Adoption'!X$5*(1/(1-'General Inputs'!$C$10))*$J2990*1000*$I2990 &lt;= ABS(($F2990-$E2990)*(1+$J62)^(AB$490-$K$490)),'PV Adoption'!X$5*(1/(1-'General Inputs'!$C$10))*$J2990*1000*$I2990,ABS(($F2990-$E2990)*(1+$J62)^(AB$490-$K$490)))</f>
        <v>0</v>
      </c>
      <c r="AC2990" s="357">
        <f>IF('PV Adoption'!Y$5*(1/(1-'General Inputs'!$C$10))*$J2990*1000*$I2990 &lt;= ABS(($F2990-$E2990)*(1+$J62)^(AC$490-$K$490)),'PV Adoption'!Y$5*(1/(1-'General Inputs'!$C$10))*$J2990*1000*$I2990,ABS(($F2990-$E2990)*(1+$J62)^(AC$490-$K$490)))</f>
        <v>0</v>
      </c>
      <c r="AD2990" s="357">
        <f>IF('PV Adoption'!Z$5*(1/(1-'General Inputs'!$C$10))*$J2990*1000*$I2990 &lt;= ABS(($F2990-$E2990)*(1+$J62)^(AD$490-$K$490)),'PV Adoption'!Z$5*(1/(1-'General Inputs'!$C$10))*$J2990*1000*$I2990,ABS(($F2990-$E2990)*(1+$J62)^(AD$490-$K$490)))</f>
        <v>0</v>
      </c>
      <c r="AE2990" s="357">
        <f>IF('PV Adoption'!AA$5*(1/(1-'General Inputs'!$C$10))*$J2990*1000*$I2990 &lt;= ABS(($F2990-$E2990)*(1+$J62)^(AE$490-$K$490)),'PV Adoption'!AA$5*(1/(1-'General Inputs'!$C$10))*$J2990*1000*$I2990,ABS(($F2990-$E2990)*(1+$J62)^(AE$490-$K$490)))</f>
        <v>0</v>
      </c>
      <c r="AF2990" s="357">
        <f>IF('PV Adoption'!AB$5*(1/(1-'General Inputs'!$C$10))*$J2990*1000*$I2990 &lt;= ABS(($F2990-$E2990)*(1+$J62)^(AF$490-$K$490)),'PV Adoption'!AB$5*(1/(1-'General Inputs'!$C$10))*$J2990*1000*$I2990,ABS(($F2990-$E2990)*(1+$J62)^(AF$490-$K$490)))</f>
        <v>0</v>
      </c>
      <c r="AG2990" s="357">
        <f>IF('PV Adoption'!AC$5*(1/(1-'General Inputs'!$C$10))*$J2990*1000*$I2990 &lt;= ABS(($F2990-$E2990)*(1+$J62)^(AG$490-$K$490)),'PV Adoption'!AC$5*(1/(1-'General Inputs'!$C$10))*$J2990*1000*$I2990,ABS(($F2990-$E2990)*(1+$J62)^(AG$490-$K$490)))</f>
        <v>0</v>
      </c>
      <c r="AH2990" s="357">
        <f>IF('PV Adoption'!AD$5*(1/(1-'General Inputs'!$C$10))*$J2990*1000*$I2990 &lt;= ABS(($F2990-$E2990)*(1+$J62)^(AH$490-$K$490)),'PV Adoption'!AD$5*(1/(1-'General Inputs'!$C$10))*$J2990*1000*$I2990,ABS(($F2990-$E2990)*(1+$J62)^(AH$490-$K$490)))</f>
        <v>0</v>
      </c>
      <c r="AI2990" s="357">
        <f>IF('PV Adoption'!AE$5*(1/(1-'General Inputs'!$C$10))*$J2990*1000*$I2990 &lt;= ABS(($F2990-$E2990)*(1+$J62)^(AI$490-$K$490)),'PV Adoption'!AE$5*(1/(1-'General Inputs'!$C$10))*$J2990*1000*$I2990,ABS(($F2990-$E2990)*(1+$J62)^(AI$490-$K$490)))</f>
        <v>0</v>
      </c>
      <c r="AJ2990" s="357">
        <f>IF('PV Adoption'!AF$5*(1/(1-'General Inputs'!$C$10))*$J2990*1000*$I2990 &lt;= ABS(($F2990-$E2990)*(1+$J62)^(AJ$490-$K$490)),'PV Adoption'!AF$5*(1/(1-'General Inputs'!$C$10))*$J2990*1000*$I2990,ABS(($F2990-$E2990)*(1+$J62)^(AJ$490-$K$490)))</f>
        <v>0</v>
      </c>
      <c r="AK2990" s="357">
        <v>863.09340642043423</v>
      </c>
      <c r="AL2990" s="357">
        <v>866.54590811474304</v>
      </c>
      <c r="AM2990" s="357">
        <v>870.01222032812245</v>
      </c>
    </row>
    <row r="2991" spans="1:39" x14ac:dyDescent="0.25">
      <c r="A2991" s="353" t="s">
        <v>419</v>
      </c>
      <c r="B2991" s="353" t="s">
        <v>419</v>
      </c>
      <c r="C2991" s="441">
        <f t="shared" ref="C2991:H2991" si="2439">C63</f>
        <v>1500</v>
      </c>
      <c r="D2991" s="441"/>
      <c r="E2991" s="441"/>
      <c r="F2991" s="441"/>
      <c r="G2991" s="441"/>
      <c r="H2991" s="441">
        <f t="shared" si="2439"/>
        <v>0</v>
      </c>
      <c r="I2991" s="470">
        <f>IFERROR(VLOOKUP(B2991,Coincidence!$B$2:$E$242,4,FALSE)*IF(G2991="Winter",'General Inputs'!$C$25,'General Inputs'!$C$24),IF(G2991="Winter",'General Inputs'!$C$25,'General Inputs'!$C$24))</f>
        <v>0.52140604400000001</v>
      </c>
      <c r="J2991" s="466">
        <f>'Nameplate by Substation'!H63</f>
        <v>6.9730032348921094E-3</v>
      </c>
      <c r="K2991" s="357">
        <f>IF('PV Adoption'!G$5*(1/(1-'General Inputs'!$C$10))*$J2991*1000*$I2991 &lt;= ABS(($F2991-$E2991)*(1+$J63)^(K$490-$K$490)),'PV Adoption'!G$5*(1/(1-'General Inputs'!$C$10))*$J2991*1000*$I2991,ABS(($F2991-$E2991)*(1+$J63)^(K$490-$K$490)))</f>
        <v>0</v>
      </c>
      <c r="L2991" s="357">
        <f>IF('PV Adoption'!H$5*(1/(1-'General Inputs'!$C$10))*$J2991*1000*$I2991 &lt;= ABS(($F2991-$E2991)*(1+$J63)^(L$490-$K$490)),'PV Adoption'!H$5*(1/(1-'General Inputs'!$C$10))*$J2991*1000*$I2991,ABS(($F2991-$E2991)*(1+$J63)^(L$490-$K$490)))</f>
        <v>0</v>
      </c>
      <c r="M2991" s="357">
        <f>IF('PV Adoption'!I$5*(1/(1-'General Inputs'!$C$10))*$J2991*1000*$I2991 &lt;= ABS(($F2991-$E2991)*(1+$J63)^(M$490-$K$490)),'PV Adoption'!I$5*(1/(1-'General Inputs'!$C$10))*$J2991*1000*$I2991,ABS(($F2991-$E2991)*(1+$J63)^(M$490-$K$490)))</f>
        <v>0</v>
      </c>
      <c r="N2991" s="357">
        <f>IF('PV Adoption'!J$5*(1/(1-'General Inputs'!$C$10))*$J2991*1000*$I2991 &lt;= ABS(($F2991-$E2991)*(1+$J63)^(N$490-$K$490)),'PV Adoption'!J$5*(1/(1-'General Inputs'!$C$10))*$J2991*1000*$I2991,ABS(($F2991-$E2991)*(1+$J63)^(N$490-$K$490)))</f>
        <v>0</v>
      </c>
      <c r="O2991" s="357">
        <f>IF('PV Adoption'!K$5*(1/(1-'General Inputs'!$C$10))*$J2991*1000*$I2991 &lt;= ABS(($F2991-$E2991)*(1+$J63)^(O$490-$K$490)),'PV Adoption'!K$5*(1/(1-'General Inputs'!$C$10))*$J2991*1000*$I2991,ABS(($F2991-$E2991)*(1+$J63)^(O$490-$K$490)))</f>
        <v>0</v>
      </c>
      <c r="P2991" s="357">
        <f>IF('PV Adoption'!L$5*(1/(1-'General Inputs'!$C$10))*$J2991*1000*$I2991 &lt;= ABS(($F2991-$E2991)*(1+$J63)^(P$490-$K$490)),'PV Adoption'!L$5*(1/(1-'General Inputs'!$C$10))*$J2991*1000*$I2991,ABS(($F2991-$E2991)*(1+$J63)^(P$490-$K$490)))</f>
        <v>0</v>
      </c>
      <c r="Q2991" s="357">
        <f>IF('PV Adoption'!M$5*(1/(1-'General Inputs'!$C$10))*$J2991*1000*$I2991 &lt;= ABS(($F2991-$E2991)*(1+$J63)^(Q$490-$K$490)),'PV Adoption'!M$5*(1/(1-'General Inputs'!$C$10))*$J2991*1000*$I2991,ABS(($F2991-$E2991)*(1+$J63)^(Q$490-$K$490)))</f>
        <v>0</v>
      </c>
      <c r="R2991" s="357">
        <f>IF('PV Adoption'!N$5*(1/(1-'General Inputs'!$C$10))*$J2991*1000*$I2991 &lt;= ABS(($F2991-$E2991)*(1+$J63)^(R$490-$K$490)),'PV Adoption'!N$5*(1/(1-'General Inputs'!$C$10))*$J2991*1000*$I2991,ABS(($F2991-$E2991)*(1+$J63)^(R$490-$K$490)))</f>
        <v>0</v>
      </c>
      <c r="S2991" s="357">
        <f>IF('PV Adoption'!O$5*(1/(1-'General Inputs'!$C$10))*$J2991*1000*$I2991 &lt;= ABS(($F2991-$E2991)*(1+$J63)^(S$490-$K$490)),'PV Adoption'!O$5*(1/(1-'General Inputs'!$C$10))*$J2991*1000*$I2991,ABS(($F2991-$E2991)*(1+$J63)^(S$490-$K$490)))</f>
        <v>0</v>
      </c>
      <c r="T2991" s="357">
        <f>IF('PV Adoption'!P$5*(1/(1-'General Inputs'!$C$10))*$J2991*1000*$I2991 &lt;= ABS(($F2991-$E2991)*(1+$J63)^(T$490-$K$490)),'PV Adoption'!P$5*(1/(1-'General Inputs'!$C$10))*$J2991*1000*$I2991,ABS(($F2991-$E2991)*(1+$J63)^(T$490-$K$490)))</f>
        <v>0</v>
      </c>
      <c r="U2991" s="357">
        <f>IF('PV Adoption'!Q$5*(1/(1-'General Inputs'!$C$10))*$J2991*1000*$I2991 &lt;= ABS(($F2991-$E2991)*(1+$J63)^(U$490-$K$490)),'PV Adoption'!Q$5*(1/(1-'General Inputs'!$C$10))*$J2991*1000*$I2991,ABS(($F2991-$E2991)*(1+$J63)^(U$490-$K$490)))</f>
        <v>0</v>
      </c>
      <c r="V2991" s="357">
        <f>IF('PV Adoption'!R$5*(1/(1-'General Inputs'!$C$10))*$J2991*1000*$I2991 &lt;= ABS(($F2991-$E2991)*(1+$J63)^(V$490-$K$490)),'PV Adoption'!R$5*(1/(1-'General Inputs'!$C$10))*$J2991*1000*$I2991,ABS(($F2991-$E2991)*(1+$J63)^(V$490-$K$490)))</f>
        <v>0</v>
      </c>
      <c r="W2991" s="357">
        <f>IF('PV Adoption'!S$5*(1/(1-'General Inputs'!$C$10))*$J2991*1000*$I2991 &lt;= ABS(($F2991-$E2991)*(1+$J63)^(W$490-$K$490)),'PV Adoption'!S$5*(1/(1-'General Inputs'!$C$10))*$J2991*1000*$I2991,ABS(($F2991-$E2991)*(1+$J63)^(W$490-$K$490)))</f>
        <v>0</v>
      </c>
      <c r="X2991" s="357">
        <f>IF('PV Adoption'!T$5*(1/(1-'General Inputs'!$C$10))*$J2991*1000*$I2991 &lt;= ABS(($F2991-$E2991)*(1+$J63)^(X$490-$K$490)),'PV Adoption'!T$5*(1/(1-'General Inputs'!$C$10))*$J2991*1000*$I2991,ABS(($F2991-$E2991)*(1+$J63)^(X$490-$K$490)))</f>
        <v>0</v>
      </c>
      <c r="Y2991" s="357">
        <f>IF('PV Adoption'!U$5*(1/(1-'General Inputs'!$C$10))*$J2991*1000*$I2991 &lt;= ABS(($F2991-$E2991)*(1+$J63)^(Y$490-$K$490)),'PV Adoption'!U$5*(1/(1-'General Inputs'!$C$10))*$J2991*1000*$I2991,ABS(($F2991-$E2991)*(1+$J63)^(Y$490-$K$490)))</f>
        <v>0</v>
      </c>
      <c r="Z2991" s="357">
        <f>IF('PV Adoption'!V$5*(1/(1-'General Inputs'!$C$10))*$J2991*1000*$I2991 &lt;= ABS(($F2991-$E2991)*(1+$J63)^(Z$490-$K$490)),'PV Adoption'!V$5*(1/(1-'General Inputs'!$C$10))*$J2991*1000*$I2991,ABS(($F2991-$E2991)*(1+$J63)^(Z$490-$K$490)))</f>
        <v>0</v>
      </c>
      <c r="AA2991" s="357">
        <f>IF('PV Adoption'!W$5*(1/(1-'General Inputs'!$C$10))*$J2991*1000*$I2991 &lt;= ABS(($F2991-$E2991)*(1+$J63)^(AA$490-$K$490)),'PV Adoption'!W$5*(1/(1-'General Inputs'!$C$10))*$J2991*1000*$I2991,ABS(($F2991-$E2991)*(1+$J63)^(AA$490-$K$490)))</f>
        <v>0</v>
      </c>
      <c r="AB2991" s="357">
        <f>IF('PV Adoption'!X$5*(1/(1-'General Inputs'!$C$10))*$J2991*1000*$I2991 &lt;= ABS(($F2991-$E2991)*(1+$J63)^(AB$490-$K$490)),'PV Adoption'!X$5*(1/(1-'General Inputs'!$C$10))*$J2991*1000*$I2991,ABS(($F2991-$E2991)*(1+$J63)^(AB$490-$K$490)))</f>
        <v>0</v>
      </c>
      <c r="AC2991" s="357">
        <f>IF('PV Adoption'!Y$5*(1/(1-'General Inputs'!$C$10))*$J2991*1000*$I2991 &lt;= ABS(($F2991-$E2991)*(1+$J63)^(AC$490-$K$490)),'PV Adoption'!Y$5*(1/(1-'General Inputs'!$C$10))*$J2991*1000*$I2991,ABS(($F2991-$E2991)*(1+$J63)^(AC$490-$K$490)))</f>
        <v>0</v>
      </c>
      <c r="AD2991" s="357">
        <f>IF('PV Adoption'!Z$5*(1/(1-'General Inputs'!$C$10))*$J2991*1000*$I2991 &lt;= ABS(($F2991-$E2991)*(1+$J63)^(AD$490-$K$490)),'PV Adoption'!Z$5*(1/(1-'General Inputs'!$C$10))*$J2991*1000*$I2991,ABS(($F2991-$E2991)*(1+$J63)^(AD$490-$K$490)))</f>
        <v>0</v>
      </c>
      <c r="AE2991" s="357">
        <f>IF('PV Adoption'!AA$5*(1/(1-'General Inputs'!$C$10))*$J2991*1000*$I2991 &lt;= ABS(($F2991-$E2991)*(1+$J63)^(AE$490-$K$490)),'PV Adoption'!AA$5*(1/(1-'General Inputs'!$C$10))*$J2991*1000*$I2991,ABS(($F2991-$E2991)*(1+$J63)^(AE$490-$K$490)))</f>
        <v>0</v>
      </c>
      <c r="AF2991" s="357">
        <f>IF('PV Adoption'!AB$5*(1/(1-'General Inputs'!$C$10))*$J2991*1000*$I2991 &lt;= ABS(($F2991-$E2991)*(1+$J63)^(AF$490-$K$490)),'PV Adoption'!AB$5*(1/(1-'General Inputs'!$C$10))*$J2991*1000*$I2991,ABS(($F2991-$E2991)*(1+$J63)^(AF$490-$K$490)))</f>
        <v>0</v>
      </c>
      <c r="AG2991" s="357">
        <f>IF('PV Adoption'!AC$5*(1/(1-'General Inputs'!$C$10))*$J2991*1000*$I2991 &lt;= ABS(($F2991-$E2991)*(1+$J63)^(AG$490-$K$490)),'PV Adoption'!AC$5*(1/(1-'General Inputs'!$C$10))*$J2991*1000*$I2991,ABS(($F2991-$E2991)*(1+$J63)^(AG$490-$K$490)))</f>
        <v>0</v>
      </c>
      <c r="AH2991" s="357">
        <f>IF('PV Adoption'!AD$5*(1/(1-'General Inputs'!$C$10))*$J2991*1000*$I2991 &lt;= ABS(($F2991-$E2991)*(1+$J63)^(AH$490-$K$490)),'PV Adoption'!AD$5*(1/(1-'General Inputs'!$C$10))*$J2991*1000*$I2991,ABS(($F2991-$E2991)*(1+$J63)^(AH$490-$K$490)))</f>
        <v>0</v>
      </c>
      <c r="AI2991" s="357">
        <f>IF('PV Adoption'!AE$5*(1/(1-'General Inputs'!$C$10))*$J2991*1000*$I2991 &lt;= ABS(($F2991-$E2991)*(1+$J63)^(AI$490-$K$490)),'PV Adoption'!AE$5*(1/(1-'General Inputs'!$C$10))*$J2991*1000*$I2991,ABS(($F2991-$E2991)*(1+$J63)^(AI$490-$K$490)))</f>
        <v>0</v>
      </c>
      <c r="AJ2991" s="357">
        <f>IF('PV Adoption'!AF$5*(1/(1-'General Inputs'!$C$10))*$J2991*1000*$I2991 &lt;= ABS(($F2991-$E2991)*(1+$J63)^(AJ$490-$K$490)),'PV Adoption'!AF$5*(1/(1-'General Inputs'!$C$10))*$J2991*1000*$I2991,ABS(($F2991-$E2991)*(1+$J63)^(AJ$490-$K$490)))</f>
        <v>0</v>
      </c>
      <c r="AK2991" s="357">
        <v>242.0251480180377</v>
      </c>
      <c r="AL2991" s="357">
        <v>239.1840468700635</v>
      </c>
      <c r="AM2991" s="357">
        <v>236.37629703206315</v>
      </c>
    </row>
    <row r="2992" spans="1:39" x14ac:dyDescent="0.25">
      <c r="A2992" s="353" t="s">
        <v>236</v>
      </c>
      <c r="B2992" s="353" t="s">
        <v>236</v>
      </c>
      <c r="C2992" s="441">
        <f t="shared" ref="C2992:H2992" si="2440">C64</f>
        <v>20000</v>
      </c>
      <c r="D2992" s="441"/>
      <c r="E2992" s="441"/>
      <c r="F2992" s="441"/>
      <c r="G2992" s="441"/>
      <c r="H2992" s="441">
        <f t="shared" si="2440"/>
        <v>0</v>
      </c>
      <c r="I2992" s="470">
        <f>IFERROR(VLOOKUP(B2992,Coincidence!$B$2:$E$242,4,FALSE)*IF(G2992="Winter",'General Inputs'!$C$25,'General Inputs'!$C$24),IF(G2992="Winter",'General Inputs'!$C$25,'General Inputs'!$C$24))</f>
        <v>0.52140604400000001</v>
      </c>
      <c r="J2992" s="466">
        <f>'Nameplate by Substation'!H64</f>
        <v>3.5899136184683145E-3</v>
      </c>
      <c r="K2992" s="357">
        <f>IF('PV Adoption'!G$5*(1/(1-'General Inputs'!$C$10))*$J2992*1000*$I2992 &lt;= ABS(($F2992-$E2992)*(1+$J64)^(K$490-$K$490)),'PV Adoption'!G$5*(1/(1-'General Inputs'!$C$10))*$J2992*1000*$I2992,ABS(($F2992-$E2992)*(1+$J64)^(K$490-$K$490)))</f>
        <v>0</v>
      </c>
      <c r="L2992" s="357">
        <f>IF('PV Adoption'!H$5*(1/(1-'General Inputs'!$C$10))*$J2992*1000*$I2992 &lt;= ABS(($F2992-$E2992)*(1+$J64)^(L$490-$K$490)),'PV Adoption'!H$5*(1/(1-'General Inputs'!$C$10))*$J2992*1000*$I2992,ABS(($F2992-$E2992)*(1+$J64)^(L$490-$K$490)))</f>
        <v>0</v>
      </c>
      <c r="M2992" s="357">
        <f>IF('PV Adoption'!I$5*(1/(1-'General Inputs'!$C$10))*$J2992*1000*$I2992 &lt;= ABS(($F2992-$E2992)*(1+$J64)^(M$490-$K$490)),'PV Adoption'!I$5*(1/(1-'General Inputs'!$C$10))*$J2992*1000*$I2992,ABS(($F2992-$E2992)*(1+$J64)^(M$490-$K$490)))</f>
        <v>0</v>
      </c>
      <c r="N2992" s="357">
        <f>IF('PV Adoption'!J$5*(1/(1-'General Inputs'!$C$10))*$J2992*1000*$I2992 &lt;= ABS(($F2992-$E2992)*(1+$J64)^(N$490-$K$490)),'PV Adoption'!J$5*(1/(1-'General Inputs'!$C$10))*$J2992*1000*$I2992,ABS(($F2992-$E2992)*(1+$J64)^(N$490-$K$490)))</f>
        <v>0</v>
      </c>
      <c r="O2992" s="357">
        <f>IF('PV Adoption'!K$5*(1/(1-'General Inputs'!$C$10))*$J2992*1000*$I2992 &lt;= ABS(($F2992-$E2992)*(1+$J64)^(O$490-$K$490)),'PV Adoption'!K$5*(1/(1-'General Inputs'!$C$10))*$J2992*1000*$I2992,ABS(($F2992-$E2992)*(1+$J64)^(O$490-$K$490)))</f>
        <v>0</v>
      </c>
      <c r="P2992" s="357">
        <f>IF('PV Adoption'!L$5*(1/(1-'General Inputs'!$C$10))*$J2992*1000*$I2992 &lt;= ABS(($F2992-$E2992)*(1+$J64)^(P$490-$K$490)),'PV Adoption'!L$5*(1/(1-'General Inputs'!$C$10))*$J2992*1000*$I2992,ABS(($F2992-$E2992)*(1+$J64)^(P$490-$K$490)))</f>
        <v>0</v>
      </c>
      <c r="Q2992" s="357">
        <f>IF('PV Adoption'!M$5*(1/(1-'General Inputs'!$C$10))*$J2992*1000*$I2992 &lt;= ABS(($F2992-$E2992)*(1+$J64)^(Q$490-$K$490)),'PV Adoption'!M$5*(1/(1-'General Inputs'!$C$10))*$J2992*1000*$I2992,ABS(($F2992-$E2992)*(1+$J64)^(Q$490-$K$490)))</f>
        <v>0</v>
      </c>
      <c r="R2992" s="357">
        <f>IF('PV Adoption'!N$5*(1/(1-'General Inputs'!$C$10))*$J2992*1000*$I2992 &lt;= ABS(($F2992-$E2992)*(1+$J64)^(R$490-$K$490)),'PV Adoption'!N$5*(1/(1-'General Inputs'!$C$10))*$J2992*1000*$I2992,ABS(($F2992-$E2992)*(1+$J64)^(R$490-$K$490)))</f>
        <v>0</v>
      </c>
      <c r="S2992" s="357">
        <f>IF('PV Adoption'!O$5*(1/(1-'General Inputs'!$C$10))*$J2992*1000*$I2992 &lt;= ABS(($F2992-$E2992)*(1+$J64)^(S$490-$K$490)),'PV Adoption'!O$5*(1/(1-'General Inputs'!$C$10))*$J2992*1000*$I2992,ABS(($F2992-$E2992)*(1+$J64)^(S$490-$K$490)))</f>
        <v>0</v>
      </c>
      <c r="T2992" s="357">
        <f>IF('PV Adoption'!P$5*(1/(1-'General Inputs'!$C$10))*$J2992*1000*$I2992 &lt;= ABS(($F2992-$E2992)*(1+$J64)^(T$490-$K$490)),'PV Adoption'!P$5*(1/(1-'General Inputs'!$C$10))*$J2992*1000*$I2992,ABS(($F2992-$E2992)*(1+$J64)^(T$490-$K$490)))</f>
        <v>0</v>
      </c>
      <c r="U2992" s="357">
        <f>IF('PV Adoption'!Q$5*(1/(1-'General Inputs'!$C$10))*$J2992*1000*$I2992 &lt;= ABS(($F2992-$E2992)*(1+$J64)^(U$490-$K$490)),'PV Adoption'!Q$5*(1/(1-'General Inputs'!$C$10))*$J2992*1000*$I2992,ABS(($F2992-$E2992)*(1+$J64)^(U$490-$K$490)))</f>
        <v>0</v>
      </c>
      <c r="V2992" s="357">
        <f>IF('PV Adoption'!R$5*(1/(1-'General Inputs'!$C$10))*$J2992*1000*$I2992 &lt;= ABS(($F2992-$E2992)*(1+$J64)^(V$490-$K$490)),'PV Adoption'!R$5*(1/(1-'General Inputs'!$C$10))*$J2992*1000*$I2992,ABS(($F2992-$E2992)*(1+$J64)^(V$490-$K$490)))</f>
        <v>0</v>
      </c>
      <c r="W2992" s="357">
        <f>IF('PV Adoption'!S$5*(1/(1-'General Inputs'!$C$10))*$J2992*1000*$I2992 &lt;= ABS(($F2992-$E2992)*(1+$J64)^(W$490-$K$490)),'PV Adoption'!S$5*(1/(1-'General Inputs'!$C$10))*$J2992*1000*$I2992,ABS(($F2992-$E2992)*(1+$J64)^(W$490-$K$490)))</f>
        <v>0</v>
      </c>
      <c r="X2992" s="357">
        <f>IF('PV Adoption'!T$5*(1/(1-'General Inputs'!$C$10))*$J2992*1000*$I2992 &lt;= ABS(($F2992-$E2992)*(1+$J64)^(X$490-$K$490)),'PV Adoption'!T$5*(1/(1-'General Inputs'!$C$10))*$J2992*1000*$I2992,ABS(($F2992-$E2992)*(1+$J64)^(X$490-$K$490)))</f>
        <v>0</v>
      </c>
      <c r="Y2992" s="357">
        <f>IF('PV Adoption'!U$5*(1/(1-'General Inputs'!$C$10))*$J2992*1000*$I2992 &lt;= ABS(($F2992-$E2992)*(1+$J64)^(Y$490-$K$490)),'PV Adoption'!U$5*(1/(1-'General Inputs'!$C$10))*$J2992*1000*$I2992,ABS(($F2992-$E2992)*(1+$J64)^(Y$490-$K$490)))</f>
        <v>0</v>
      </c>
      <c r="Z2992" s="357">
        <f>IF('PV Adoption'!V$5*(1/(1-'General Inputs'!$C$10))*$J2992*1000*$I2992 &lt;= ABS(($F2992-$E2992)*(1+$J64)^(Z$490-$K$490)),'PV Adoption'!V$5*(1/(1-'General Inputs'!$C$10))*$J2992*1000*$I2992,ABS(($F2992-$E2992)*(1+$J64)^(Z$490-$K$490)))</f>
        <v>0</v>
      </c>
      <c r="AA2992" s="357">
        <f>IF('PV Adoption'!W$5*(1/(1-'General Inputs'!$C$10))*$J2992*1000*$I2992 &lt;= ABS(($F2992-$E2992)*(1+$J64)^(AA$490-$K$490)),'PV Adoption'!W$5*(1/(1-'General Inputs'!$C$10))*$J2992*1000*$I2992,ABS(($F2992-$E2992)*(1+$J64)^(AA$490-$K$490)))</f>
        <v>0</v>
      </c>
      <c r="AB2992" s="357">
        <f>IF('PV Adoption'!X$5*(1/(1-'General Inputs'!$C$10))*$J2992*1000*$I2992 &lt;= ABS(($F2992-$E2992)*(1+$J64)^(AB$490-$K$490)),'PV Adoption'!X$5*(1/(1-'General Inputs'!$C$10))*$J2992*1000*$I2992,ABS(($F2992-$E2992)*(1+$J64)^(AB$490-$K$490)))</f>
        <v>0</v>
      </c>
      <c r="AC2992" s="357">
        <f>IF('PV Adoption'!Y$5*(1/(1-'General Inputs'!$C$10))*$J2992*1000*$I2992 &lt;= ABS(($F2992-$E2992)*(1+$J64)^(AC$490-$K$490)),'PV Adoption'!Y$5*(1/(1-'General Inputs'!$C$10))*$J2992*1000*$I2992,ABS(($F2992-$E2992)*(1+$J64)^(AC$490-$K$490)))</f>
        <v>0</v>
      </c>
      <c r="AD2992" s="357">
        <f>IF('PV Adoption'!Z$5*(1/(1-'General Inputs'!$C$10))*$J2992*1000*$I2992 &lt;= ABS(($F2992-$E2992)*(1+$J64)^(AD$490-$K$490)),'PV Adoption'!Z$5*(1/(1-'General Inputs'!$C$10))*$J2992*1000*$I2992,ABS(($F2992-$E2992)*(1+$J64)^(AD$490-$K$490)))</f>
        <v>0</v>
      </c>
      <c r="AE2992" s="357">
        <f>IF('PV Adoption'!AA$5*(1/(1-'General Inputs'!$C$10))*$J2992*1000*$I2992 &lt;= ABS(($F2992-$E2992)*(1+$J64)^(AE$490-$K$490)),'PV Adoption'!AA$5*(1/(1-'General Inputs'!$C$10))*$J2992*1000*$I2992,ABS(($F2992-$E2992)*(1+$J64)^(AE$490-$K$490)))</f>
        <v>0</v>
      </c>
      <c r="AF2992" s="357">
        <f>IF('PV Adoption'!AB$5*(1/(1-'General Inputs'!$C$10))*$J2992*1000*$I2992 &lt;= ABS(($F2992-$E2992)*(1+$J64)^(AF$490-$K$490)),'PV Adoption'!AB$5*(1/(1-'General Inputs'!$C$10))*$J2992*1000*$I2992,ABS(($F2992-$E2992)*(1+$J64)^(AF$490-$K$490)))</f>
        <v>0</v>
      </c>
      <c r="AG2992" s="357">
        <f>IF('PV Adoption'!AC$5*(1/(1-'General Inputs'!$C$10))*$J2992*1000*$I2992 &lt;= ABS(($F2992-$E2992)*(1+$J64)^(AG$490-$K$490)),'PV Adoption'!AC$5*(1/(1-'General Inputs'!$C$10))*$J2992*1000*$I2992,ABS(($F2992-$E2992)*(1+$J64)^(AG$490-$K$490)))</f>
        <v>0</v>
      </c>
      <c r="AH2992" s="357">
        <f>IF('PV Adoption'!AD$5*(1/(1-'General Inputs'!$C$10))*$J2992*1000*$I2992 &lt;= ABS(($F2992-$E2992)*(1+$J64)^(AH$490-$K$490)),'PV Adoption'!AD$5*(1/(1-'General Inputs'!$C$10))*$J2992*1000*$I2992,ABS(($F2992-$E2992)*(1+$J64)^(AH$490-$K$490)))</f>
        <v>0</v>
      </c>
      <c r="AI2992" s="357">
        <f>IF('PV Adoption'!AE$5*(1/(1-'General Inputs'!$C$10))*$J2992*1000*$I2992 &lt;= ABS(($F2992-$E2992)*(1+$J64)^(AI$490-$K$490)),'PV Adoption'!AE$5*(1/(1-'General Inputs'!$C$10))*$J2992*1000*$I2992,ABS(($F2992-$E2992)*(1+$J64)^(AI$490-$K$490)))</f>
        <v>0</v>
      </c>
      <c r="AJ2992" s="357">
        <f>IF('PV Adoption'!AF$5*(1/(1-'General Inputs'!$C$10))*$J2992*1000*$I2992 &lt;= ABS(($F2992-$E2992)*(1+$J64)^(AJ$490-$K$490)),'PV Adoption'!AF$5*(1/(1-'General Inputs'!$C$10))*$J2992*1000*$I2992,ABS(($F2992-$E2992)*(1+$J64)^(AJ$490-$K$490)))</f>
        <v>0</v>
      </c>
      <c r="AK2992" s="357">
        <v>546.18208270912976</v>
      </c>
      <c r="AL2992" s="357">
        <v>547.29610870953354</v>
      </c>
      <c r="AM2992" s="357">
        <v>548.41240694472651</v>
      </c>
    </row>
    <row r="2993" spans="1:39" x14ac:dyDescent="0.25">
      <c r="A2993" s="353" t="s">
        <v>236</v>
      </c>
      <c r="B2993" s="353" t="s">
        <v>312</v>
      </c>
      <c r="C2993" s="441">
        <f t="shared" ref="C2993:H2993" si="2441">C65</f>
        <v>20000</v>
      </c>
      <c r="D2993" s="441"/>
      <c r="E2993" s="441"/>
      <c r="F2993" s="441"/>
      <c r="G2993" s="441"/>
      <c r="H2993" s="441">
        <f t="shared" si="2441"/>
        <v>0</v>
      </c>
      <c r="I2993" s="470">
        <f>IFERROR(VLOOKUP(B2993,Coincidence!$B$2:$E$242,4,FALSE)*IF(G2993="Winter",'General Inputs'!$C$25,'General Inputs'!$C$24),IF(G2993="Winter",'General Inputs'!$C$25,'General Inputs'!$C$24))</f>
        <v>0.52140604400000001</v>
      </c>
      <c r="J2993" s="466">
        <f>'Nameplate by Substation'!H65</f>
        <v>6.3966404503041209E-4</v>
      </c>
      <c r="K2993" s="357">
        <f>IF('PV Adoption'!G$5*(1/(1-'General Inputs'!$C$10))*$J2993*1000*$I2993 &lt;= ABS(($F2993-$E2993)*(1+$J65)^(K$490-$K$490)),'PV Adoption'!G$5*(1/(1-'General Inputs'!$C$10))*$J2993*1000*$I2993,ABS(($F2993-$E2993)*(1+$J65)^(K$490-$K$490)))</f>
        <v>0</v>
      </c>
      <c r="L2993" s="357">
        <f>IF('PV Adoption'!H$5*(1/(1-'General Inputs'!$C$10))*$J2993*1000*$I2993 &lt;= ABS(($F2993-$E2993)*(1+$J65)^(L$490-$K$490)),'PV Adoption'!H$5*(1/(1-'General Inputs'!$C$10))*$J2993*1000*$I2993,ABS(($F2993-$E2993)*(1+$J65)^(L$490-$K$490)))</f>
        <v>0</v>
      </c>
      <c r="M2993" s="357">
        <f>IF('PV Adoption'!I$5*(1/(1-'General Inputs'!$C$10))*$J2993*1000*$I2993 &lt;= ABS(($F2993-$E2993)*(1+$J65)^(M$490-$K$490)),'PV Adoption'!I$5*(1/(1-'General Inputs'!$C$10))*$J2993*1000*$I2993,ABS(($F2993-$E2993)*(1+$J65)^(M$490-$K$490)))</f>
        <v>0</v>
      </c>
      <c r="N2993" s="357">
        <f>IF('PV Adoption'!J$5*(1/(1-'General Inputs'!$C$10))*$J2993*1000*$I2993 &lt;= ABS(($F2993-$E2993)*(1+$J65)^(N$490-$K$490)),'PV Adoption'!J$5*(1/(1-'General Inputs'!$C$10))*$J2993*1000*$I2993,ABS(($F2993-$E2993)*(1+$J65)^(N$490-$K$490)))</f>
        <v>0</v>
      </c>
      <c r="O2993" s="357">
        <f>IF('PV Adoption'!K$5*(1/(1-'General Inputs'!$C$10))*$J2993*1000*$I2993 &lt;= ABS(($F2993-$E2993)*(1+$J65)^(O$490-$K$490)),'PV Adoption'!K$5*(1/(1-'General Inputs'!$C$10))*$J2993*1000*$I2993,ABS(($F2993-$E2993)*(1+$J65)^(O$490-$K$490)))</f>
        <v>0</v>
      </c>
      <c r="P2993" s="357">
        <f>IF('PV Adoption'!L$5*(1/(1-'General Inputs'!$C$10))*$J2993*1000*$I2993 &lt;= ABS(($F2993-$E2993)*(1+$J65)^(P$490-$K$490)),'PV Adoption'!L$5*(1/(1-'General Inputs'!$C$10))*$J2993*1000*$I2993,ABS(($F2993-$E2993)*(1+$J65)^(P$490-$K$490)))</f>
        <v>0</v>
      </c>
      <c r="Q2993" s="357">
        <f>IF('PV Adoption'!M$5*(1/(1-'General Inputs'!$C$10))*$J2993*1000*$I2993 &lt;= ABS(($F2993-$E2993)*(1+$J65)^(Q$490-$K$490)),'PV Adoption'!M$5*(1/(1-'General Inputs'!$C$10))*$J2993*1000*$I2993,ABS(($F2993-$E2993)*(1+$J65)^(Q$490-$K$490)))</f>
        <v>0</v>
      </c>
      <c r="R2993" s="357">
        <f>IF('PV Adoption'!N$5*(1/(1-'General Inputs'!$C$10))*$J2993*1000*$I2993 &lt;= ABS(($F2993-$E2993)*(1+$J65)^(R$490-$K$490)),'PV Adoption'!N$5*(1/(1-'General Inputs'!$C$10))*$J2993*1000*$I2993,ABS(($F2993-$E2993)*(1+$J65)^(R$490-$K$490)))</f>
        <v>0</v>
      </c>
      <c r="S2993" s="357">
        <f>IF('PV Adoption'!O$5*(1/(1-'General Inputs'!$C$10))*$J2993*1000*$I2993 &lt;= ABS(($F2993-$E2993)*(1+$J65)^(S$490-$K$490)),'PV Adoption'!O$5*(1/(1-'General Inputs'!$C$10))*$J2993*1000*$I2993,ABS(($F2993-$E2993)*(1+$J65)^(S$490-$K$490)))</f>
        <v>0</v>
      </c>
      <c r="T2993" s="357">
        <f>IF('PV Adoption'!P$5*(1/(1-'General Inputs'!$C$10))*$J2993*1000*$I2993 &lt;= ABS(($F2993-$E2993)*(1+$J65)^(T$490-$K$490)),'PV Adoption'!P$5*(1/(1-'General Inputs'!$C$10))*$J2993*1000*$I2993,ABS(($F2993-$E2993)*(1+$J65)^(T$490-$K$490)))</f>
        <v>0</v>
      </c>
      <c r="U2993" s="357">
        <f>IF('PV Adoption'!Q$5*(1/(1-'General Inputs'!$C$10))*$J2993*1000*$I2993 &lt;= ABS(($F2993-$E2993)*(1+$J65)^(U$490-$K$490)),'PV Adoption'!Q$5*(1/(1-'General Inputs'!$C$10))*$J2993*1000*$I2993,ABS(($F2993-$E2993)*(1+$J65)^(U$490-$K$490)))</f>
        <v>0</v>
      </c>
      <c r="V2993" s="357">
        <f>IF('PV Adoption'!R$5*(1/(1-'General Inputs'!$C$10))*$J2993*1000*$I2993 &lt;= ABS(($F2993-$E2993)*(1+$J65)^(V$490-$K$490)),'PV Adoption'!R$5*(1/(1-'General Inputs'!$C$10))*$J2993*1000*$I2993,ABS(($F2993-$E2993)*(1+$J65)^(V$490-$K$490)))</f>
        <v>0</v>
      </c>
      <c r="W2993" s="357">
        <f>IF('PV Adoption'!S$5*(1/(1-'General Inputs'!$C$10))*$J2993*1000*$I2993 &lt;= ABS(($F2993-$E2993)*(1+$J65)^(W$490-$K$490)),'PV Adoption'!S$5*(1/(1-'General Inputs'!$C$10))*$J2993*1000*$I2993,ABS(($F2993-$E2993)*(1+$J65)^(W$490-$K$490)))</f>
        <v>0</v>
      </c>
      <c r="X2993" s="357">
        <f>IF('PV Adoption'!T$5*(1/(1-'General Inputs'!$C$10))*$J2993*1000*$I2993 &lt;= ABS(($F2993-$E2993)*(1+$J65)^(X$490-$K$490)),'PV Adoption'!T$5*(1/(1-'General Inputs'!$C$10))*$J2993*1000*$I2993,ABS(($F2993-$E2993)*(1+$J65)^(X$490-$K$490)))</f>
        <v>0</v>
      </c>
      <c r="Y2993" s="357">
        <f>IF('PV Adoption'!U$5*(1/(1-'General Inputs'!$C$10))*$J2993*1000*$I2993 &lt;= ABS(($F2993-$E2993)*(1+$J65)^(Y$490-$K$490)),'PV Adoption'!U$5*(1/(1-'General Inputs'!$C$10))*$J2993*1000*$I2993,ABS(($F2993-$E2993)*(1+$J65)^(Y$490-$K$490)))</f>
        <v>0</v>
      </c>
      <c r="Z2993" s="357">
        <f>IF('PV Adoption'!V$5*(1/(1-'General Inputs'!$C$10))*$J2993*1000*$I2993 &lt;= ABS(($F2993-$E2993)*(1+$J65)^(Z$490-$K$490)),'PV Adoption'!V$5*(1/(1-'General Inputs'!$C$10))*$J2993*1000*$I2993,ABS(($F2993-$E2993)*(1+$J65)^(Z$490-$K$490)))</f>
        <v>0</v>
      </c>
      <c r="AA2993" s="357">
        <f>IF('PV Adoption'!W$5*(1/(1-'General Inputs'!$C$10))*$J2993*1000*$I2993 &lt;= ABS(($F2993-$E2993)*(1+$J65)^(AA$490-$K$490)),'PV Adoption'!W$5*(1/(1-'General Inputs'!$C$10))*$J2993*1000*$I2993,ABS(($F2993-$E2993)*(1+$J65)^(AA$490-$K$490)))</f>
        <v>0</v>
      </c>
      <c r="AB2993" s="357">
        <f>IF('PV Adoption'!X$5*(1/(1-'General Inputs'!$C$10))*$J2993*1000*$I2993 &lt;= ABS(($F2993-$E2993)*(1+$J65)^(AB$490-$K$490)),'PV Adoption'!X$5*(1/(1-'General Inputs'!$C$10))*$J2993*1000*$I2993,ABS(($F2993-$E2993)*(1+$J65)^(AB$490-$K$490)))</f>
        <v>0</v>
      </c>
      <c r="AC2993" s="357">
        <f>IF('PV Adoption'!Y$5*(1/(1-'General Inputs'!$C$10))*$J2993*1000*$I2993 &lt;= ABS(($F2993-$E2993)*(1+$J65)^(AC$490-$K$490)),'PV Adoption'!Y$5*(1/(1-'General Inputs'!$C$10))*$J2993*1000*$I2993,ABS(($F2993-$E2993)*(1+$J65)^(AC$490-$K$490)))</f>
        <v>0</v>
      </c>
      <c r="AD2993" s="357">
        <f>IF('PV Adoption'!Z$5*(1/(1-'General Inputs'!$C$10))*$J2993*1000*$I2993 &lt;= ABS(($F2993-$E2993)*(1+$J65)^(AD$490-$K$490)),'PV Adoption'!Z$5*(1/(1-'General Inputs'!$C$10))*$J2993*1000*$I2993,ABS(($F2993-$E2993)*(1+$J65)^(AD$490-$K$490)))</f>
        <v>0</v>
      </c>
      <c r="AE2993" s="357">
        <f>IF('PV Adoption'!AA$5*(1/(1-'General Inputs'!$C$10))*$J2993*1000*$I2993 &lt;= ABS(($F2993-$E2993)*(1+$J65)^(AE$490-$K$490)),'PV Adoption'!AA$5*(1/(1-'General Inputs'!$C$10))*$J2993*1000*$I2993,ABS(($F2993-$E2993)*(1+$J65)^(AE$490-$K$490)))</f>
        <v>0</v>
      </c>
      <c r="AF2993" s="357">
        <f>IF('PV Adoption'!AB$5*(1/(1-'General Inputs'!$C$10))*$J2993*1000*$I2993 &lt;= ABS(($F2993-$E2993)*(1+$J65)^(AF$490-$K$490)),'PV Adoption'!AB$5*(1/(1-'General Inputs'!$C$10))*$J2993*1000*$I2993,ABS(($F2993-$E2993)*(1+$J65)^(AF$490-$K$490)))</f>
        <v>0</v>
      </c>
      <c r="AG2993" s="357">
        <f>IF('PV Adoption'!AC$5*(1/(1-'General Inputs'!$C$10))*$J2993*1000*$I2993 &lt;= ABS(($F2993-$E2993)*(1+$J65)^(AG$490-$K$490)),'PV Adoption'!AC$5*(1/(1-'General Inputs'!$C$10))*$J2993*1000*$I2993,ABS(($F2993-$E2993)*(1+$J65)^(AG$490-$K$490)))</f>
        <v>0</v>
      </c>
      <c r="AH2993" s="357">
        <f>IF('PV Adoption'!AD$5*(1/(1-'General Inputs'!$C$10))*$J2993*1000*$I2993 &lt;= ABS(($F2993-$E2993)*(1+$J65)^(AH$490-$K$490)),'PV Adoption'!AD$5*(1/(1-'General Inputs'!$C$10))*$J2993*1000*$I2993,ABS(($F2993-$E2993)*(1+$J65)^(AH$490-$K$490)))</f>
        <v>0</v>
      </c>
      <c r="AI2993" s="357">
        <f>IF('PV Adoption'!AE$5*(1/(1-'General Inputs'!$C$10))*$J2993*1000*$I2993 &lt;= ABS(($F2993-$E2993)*(1+$J65)^(AI$490-$K$490)),'PV Adoption'!AE$5*(1/(1-'General Inputs'!$C$10))*$J2993*1000*$I2993,ABS(($F2993-$E2993)*(1+$J65)^(AI$490-$K$490)))</f>
        <v>0</v>
      </c>
      <c r="AJ2993" s="357">
        <f>IF('PV Adoption'!AF$5*(1/(1-'General Inputs'!$C$10))*$J2993*1000*$I2993 &lt;= ABS(($F2993-$E2993)*(1+$J65)^(AJ$490-$K$490)),'PV Adoption'!AF$5*(1/(1-'General Inputs'!$C$10))*$J2993*1000*$I2993,ABS(($F2993-$E2993)*(1+$J65)^(AJ$490-$K$490)))</f>
        <v>0</v>
      </c>
      <c r="AK2993" s="357">
        <v>0</v>
      </c>
      <c r="AL2993" s="357">
        <v>0</v>
      </c>
      <c r="AM2993" s="357">
        <v>0</v>
      </c>
    </row>
    <row r="2994" spans="1:39" x14ac:dyDescent="0.25">
      <c r="A2994" s="353" t="s">
        <v>346</v>
      </c>
      <c r="B2994" s="353" t="s">
        <v>346</v>
      </c>
      <c r="C2994" s="441">
        <f t="shared" ref="C2994:H2994" si="2442">C66</f>
        <v>6220</v>
      </c>
      <c r="D2994" s="441"/>
      <c r="E2994" s="441"/>
      <c r="F2994" s="441"/>
      <c r="G2994" s="441"/>
      <c r="H2994" s="441">
        <f t="shared" si="2442"/>
        <v>0</v>
      </c>
      <c r="I2994" s="470">
        <f>IFERROR(VLOOKUP(B2994,Coincidence!$B$2:$E$242,4,FALSE)*IF(G2994="Winter",'General Inputs'!$C$25,'General Inputs'!$C$24),IF(G2994="Winter",'General Inputs'!$C$25,'General Inputs'!$C$24))</f>
        <v>0.52140604400000001</v>
      </c>
      <c r="J2994" s="466">
        <f>'Nameplate by Substation'!H66</f>
        <v>4.7040884559993964E-4</v>
      </c>
      <c r="K2994" s="357">
        <f>IF('PV Adoption'!G$5*(1/(1-'General Inputs'!$C$10))*$J2994*1000*$I2994 &lt;= ABS(($F2994-$E2994)*(1+$J66)^(K$490-$K$490)),'PV Adoption'!G$5*(1/(1-'General Inputs'!$C$10))*$J2994*1000*$I2994,ABS(($F2994-$E2994)*(1+$J66)^(K$490-$K$490)))</f>
        <v>0</v>
      </c>
      <c r="L2994" s="357">
        <f>IF('PV Adoption'!H$5*(1/(1-'General Inputs'!$C$10))*$J2994*1000*$I2994 &lt;= ABS(($F2994-$E2994)*(1+$J66)^(L$490-$K$490)),'PV Adoption'!H$5*(1/(1-'General Inputs'!$C$10))*$J2994*1000*$I2994,ABS(($F2994-$E2994)*(1+$J66)^(L$490-$K$490)))</f>
        <v>0</v>
      </c>
      <c r="M2994" s="357">
        <f>IF('PV Adoption'!I$5*(1/(1-'General Inputs'!$C$10))*$J2994*1000*$I2994 &lt;= ABS(($F2994-$E2994)*(1+$J66)^(M$490-$K$490)),'PV Adoption'!I$5*(1/(1-'General Inputs'!$C$10))*$J2994*1000*$I2994,ABS(($F2994-$E2994)*(1+$J66)^(M$490-$K$490)))</f>
        <v>0</v>
      </c>
      <c r="N2994" s="357">
        <f>IF('PV Adoption'!J$5*(1/(1-'General Inputs'!$C$10))*$J2994*1000*$I2994 &lt;= ABS(($F2994-$E2994)*(1+$J66)^(N$490-$K$490)),'PV Adoption'!J$5*(1/(1-'General Inputs'!$C$10))*$J2994*1000*$I2994,ABS(($F2994-$E2994)*(1+$J66)^(N$490-$K$490)))</f>
        <v>0</v>
      </c>
      <c r="O2994" s="357">
        <f>IF('PV Adoption'!K$5*(1/(1-'General Inputs'!$C$10))*$J2994*1000*$I2994 &lt;= ABS(($F2994-$E2994)*(1+$J66)^(O$490-$K$490)),'PV Adoption'!K$5*(1/(1-'General Inputs'!$C$10))*$J2994*1000*$I2994,ABS(($F2994-$E2994)*(1+$J66)^(O$490-$K$490)))</f>
        <v>0</v>
      </c>
      <c r="P2994" s="357">
        <f>IF('PV Adoption'!L$5*(1/(1-'General Inputs'!$C$10))*$J2994*1000*$I2994 &lt;= ABS(($F2994-$E2994)*(1+$J66)^(P$490-$K$490)),'PV Adoption'!L$5*(1/(1-'General Inputs'!$C$10))*$J2994*1000*$I2994,ABS(($F2994-$E2994)*(1+$J66)^(P$490-$K$490)))</f>
        <v>0</v>
      </c>
      <c r="Q2994" s="357">
        <f>IF('PV Adoption'!M$5*(1/(1-'General Inputs'!$C$10))*$J2994*1000*$I2994 &lt;= ABS(($F2994-$E2994)*(1+$J66)^(Q$490-$K$490)),'PV Adoption'!M$5*(1/(1-'General Inputs'!$C$10))*$J2994*1000*$I2994,ABS(($F2994-$E2994)*(1+$J66)^(Q$490-$K$490)))</f>
        <v>0</v>
      </c>
      <c r="R2994" s="357">
        <f>IF('PV Adoption'!N$5*(1/(1-'General Inputs'!$C$10))*$J2994*1000*$I2994 &lt;= ABS(($F2994-$E2994)*(1+$J66)^(R$490-$K$490)),'PV Adoption'!N$5*(1/(1-'General Inputs'!$C$10))*$J2994*1000*$I2994,ABS(($F2994-$E2994)*(1+$J66)^(R$490-$K$490)))</f>
        <v>0</v>
      </c>
      <c r="S2994" s="357">
        <f>IF('PV Adoption'!O$5*(1/(1-'General Inputs'!$C$10))*$J2994*1000*$I2994 &lt;= ABS(($F2994-$E2994)*(1+$J66)^(S$490-$K$490)),'PV Adoption'!O$5*(1/(1-'General Inputs'!$C$10))*$J2994*1000*$I2994,ABS(($F2994-$E2994)*(1+$J66)^(S$490-$K$490)))</f>
        <v>0</v>
      </c>
      <c r="T2994" s="357">
        <f>IF('PV Adoption'!P$5*(1/(1-'General Inputs'!$C$10))*$J2994*1000*$I2994 &lt;= ABS(($F2994-$E2994)*(1+$J66)^(T$490-$K$490)),'PV Adoption'!P$5*(1/(1-'General Inputs'!$C$10))*$J2994*1000*$I2994,ABS(($F2994-$E2994)*(1+$J66)^(T$490-$K$490)))</f>
        <v>0</v>
      </c>
      <c r="U2994" s="357">
        <f>IF('PV Adoption'!Q$5*(1/(1-'General Inputs'!$C$10))*$J2994*1000*$I2994 &lt;= ABS(($F2994-$E2994)*(1+$J66)^(U$490-$K$490)),'PV Adoption'!Q$5*(1/(1-'General Inputs'!$C$10))*$J2994*1000*$I2994,ABS(($F2994-$E2994)*(1+$J66)^(U$490-$K$490)))</f>
        <v>0</v>
      </c>
      <c r="V2994" s="357">
        <f>IF('PV Adoption'!R$5*(1/(1-'General Inputs'!$C$10))*$J2994*1000*$I2994 &lt;= ABS(($F2994-$E2994)*(1+$J66)^(V$490-$K$490)),'PV Adoption'!R$5*(1/(1-'General Inputs'!$C$10))*$J2994*1000*$I2994,ABS(($F2994-$E2994)*(1+$J66)^(V$490-$K$490)))</f>
        <v>0</v>
      </c>
      <c r="W2994" s="357">
        <f>IF('PV Adoption'!S$5*(1/(1-'General Inputs'!$C$10))*$J2994*1000*$I2994 &lt;= ABS(($F2994-$E2994)*(1+$J66)^(W$490-$K$490)),'PV Adoption'!S$5*(1/(1-'General Inputs'!$C$10))*$J2994*1000*$I2994,ABS(($F2994-$E2994)*(1+$J66)^(W$490-$K$490)))</f>
        <v>0</v>
      </c>
      <c r="X2994" s="357">
        <f>IF('PV Adoption'!T$5*(1/(1-'General Inputs'!$C$10))*$J2994*1000*$I2994 &lt;= ABS(($F2994-$E2994)*(1+$J66)^(X$490-$K$490)),'PV Adoption'!T$5*(1/(1-'General Inputs'!$C$10))*$J2994*1000*$I2994,ABS(($F2994-$E2994)*(1+$J66)^(X$490-$K$490)))</f>
        <v>0</v>
      </c>
      <c r="Y2994" s="357">
        <f>IF('PV Adoption'!U$5*(1/(1-'General Inputs'!$C$10))*$J2994*1000*$I2994 &lt;= ABS(($F2994-$E2994)*(1+$J66)^(Y$490-$K$490)),'PV Adoption'!U$5*(1/(1-'General Inputs'!$C$10))*$J2994*1000*$I2994,ABS(($F2994-$E2994)*(1+$J66)^(Y$490-$K$490)))</f>
        <v>0</v>
      </c>
      <c r="Z2994" s="357">
        <f>IF('PV Adoption'!V$5*(1/(1-'General Inputs'!$C$10))*$J2994*1000*$I2994 &lt;= ABS(($F2994-$E2994)*(1+$J66)^(Z$490-$K$490)),'PV Adoption'!V$5*(1/(1-'General Inputs'!$C$10))*$J2994*1000*$I2994,ABS(($F2994-$E2994)*(1+$J66)^(Z$490-$K$490)))</f>
        <v>0</v>
      </c>
      <c r="AA2994" s="357">
        <f>IF('PV Adoption'!W$5*(1/(1-'General Inputs'!$C$10))*$J2994*1000*$I2994 &lt;= ABS(($F2994-$E2994)*(1+$J66)^(AA$490-$K$490)),'PV Adoption'!W$5*(1/(1-'General Inputs'!$C$10))*$J2994*1000*$I2994,ABS(($F2994-$E2994)*(1+$J66)^(AA$490-$K$490)))</f>
        <v>0</v>
      </c>
      <c r="AB2994" s="357">
        <f>IF('PV Adoption'!X$5*(1/(1-'General Inputs'!$C$10))*$J2994*1000*$I2994 &lt;= ABS(($F2994-$E2994)*(1+$J66)^(AB$490-$K$490)),'PV Adoption'!X$5*(1/(1-'General Inputs'!$C$10))*$J2994*1000*$I2994,ABS(($F2994-$E2994)*(1+$J66)^(AB$490-$K$490)))</f>
        <v>0</v>
      </c>
      <c r="AC2994" s="357">
        <f>IF('PV Adoption'!Y$5*(1/(1-'General Inputs'!$C$10))*$J2994*1000*$I2994 &lt;= ABS(($F2994-$E2994)*(1+$J66)^(AC$490-$K$490)),'PV Adoption'!Y$5*(1/(1-'General Inputs'!$C$10))*$J2994*1000*$I2994,ABS(($F2994-$E2994)*(1+$J66)^(AC$490-$K$490)))</f>
        <v>0</v>
      </c>
      <c r="AD2994" s="357">
        <f>IF('PV Adoption'!Z$5*(1/(1-'General Inputs'!$C$10))*$J2994*1000*$I2994 &lt;= ABS(($F2994-$E2994)*(1+$J66)^(AD$490-$K$490)),'PV Adoption'!Z$5*(1/(1-'General Inputs'!$C$10))*$J2994*1000*$I2994,ABS(($F2994-$E2994)*(1+$J66)^(AD$490-$K$490)))</f>
        <v>0</v>
      </c>
      <c r="AE2994" s="357">
        <f>IF('PV Adoption'!AA$5*(1/(1-'General Inputs'!$C$10))*$J2994*1000*$I2994 &lt;= ABS(($F2994-$E2994)*(1+$J66)^(AE$490-$K$490)),'PV Adoption'!AA$5*(1/(1-'General Inputs'!$C$10))*$J2994*1000*$I2994,ABS(($F2994-$E2994)*(1+$J66)^(AE$490-$K$490)))</f>
        <v>0</v>
      </c>
      <c r="AF2994" s="357">
        <f>IF('PV Adoption'!AB$5*(1/(1-'General Inputs'!$C$10))*$J2994*1000*$I2994 &lt;= ABS(($F2994-$E2994)*(1+$J66)^(AF$490-$K$490)),'PV Adoption'!AB$5*(1/(1-'General Inputs'!$C$10))*$J2994*1000*$I2994,ABS(($F2994-$E2994)*(1+$J66)^(AF$490-$K$490)))</f>
        <v>0</v>
      </c>
      <c r="AG2994" s="357">
        <f>IF('PV Adoption'!AC$5*(1/(1-'General Inputs'!$C$10))*$J2994*1000*$I2994 &lt;= ABS(($F2994-$E2994)*(1+$J66)^(AG$490-$K$490)),'PV Adoption'!AC$5*(1/(1-'General Inputs'!$C$10))*$J2994*1000*$I2994,ABS(($F2994-$E2994)*(1+$J66)^(AG$490-$K$490)))</f>
        <v>0</v>
      </c>
      <c r="AH2994" s="357">
        <f>IF('PV Adoption'!AD$5*(1/(1-'General Inputs'!$C$10))*$J2994*1000*$I2994 &lt;= ABS(($F2994-$E2994)*(1+$J66)^(AH$490-$K$490)),'PV Adoption'!AD$5*(1/(1-'General Inputs'!$C$10))*$J2994*1000*$I2994,ABS(($F2994-$E2994)*(1+$J66)^(AH$490-$K$490)))</f>
        <v>0</v>
      </c>
      <c r="AI2994" s="357">
        <f>IF('PV Adoption'!AE$5*(1/(1-'General Inputs'!$C$10))*$J2994*1000*$I2994 &lt;= ABS(($F2994-$E2994)*(1+$J66)^(AI$490-$K$490)),'PV Adoption'!AE$5*(1/(1-'General Inputs'!$C$10))*$J2994*1000*$I2994,ABS(($F2994-$E2994)*(1+$J66)^(AI$490-$K$490)))</f>
        <v>0</v>
      </c>
      <c r="AJ2994" s="357">
        <f>IF('PV Adoption'!AF$5*(1/(1-'General Inputs'!$C$10))*$J2994*1000*$I2994 &lt;= ABS(($F2994-$E2994)*(1+$J66)^(AJ$490-$K$490)),'PV Adoption'!AF$5*(1/(1-'General Inputs'!$C$10))*$J2994*1000*$I2994,ABS(($F2994-$E2994)*(1+$J66)^(AJ$490-$K$490)))</f>
        <v>0</v>
      </c>
      <c r="AK2994" s="357">
        <v>0</v>
      </c>
      <c r="AL2994" s="357">
        <v>0</v>
      </c>
      <c r="AM2994" s="357">
        <v>0</v>
      </c>
    </row>
    <row r="2995" spans="1:39" x14ac:dyDescent="0.25">
      <c r="A2995" s="353" t="s">
        <v>470</v>
      </c>
      <c r="B2995" s="353" t="s">
        <v>470</v>
      </c>
      <c r="C2995" s="441">
        <f t="shared" ref="C2995:H2995" si="2443">C67</f>
        <v>5000</v>
      </c>
      <c r="D2995" s="441"/>
      <c r="E2995" s="441"/>
      <c r="F2995" s="441"/>
      <c r="G2995" s="441"/>
      <c r="H2995" s="441">
        <f t="shared" si="2443"/>
        <v>0</v>
      </c>
      <c r="I2995" s="470">
        <f>IFERROR(VLOOKUP(B2995,Coincidence!$B$2:$E$242,4,FALSE)*IF(G2995="Winter",'General Inputs'!$C$25,'General Inputs'!$C$24),IF(G2995="Winter",'General Inputs'!$C$25,'General Inputs'!$C$24))</f>
        <v>0.52140604400000001</v>
      </c>
      <c r="J2995" s="466">
        <f>'Nameplate by Substation'!H67</f>
        <v>4.3748235965736003E-3</v>
      </c>
      <c r="K2995" s="357">
        <f>IF('PV Adoption'!G$5*(1/(1-'General Inputs'!$C$10))*$J2995*1000*$I2995 &lt;= ABS(($F2995-$E2995)*(1+$J67)^(K$490-$K$490)),'PV Adoption'!G$5*(1/(1-'General Inputs'!$C$10))*$J2995*1000*$I2995,ABS(($F2995-$E2995)*(1+$J67)^(K$490-$K$490)))</f>
        <v>0</v>
      </c>
      <c r="L2995" s="357">
        <f>IF('PV Adoption'!H$5*(1/(1-'General Inputs'!$C$10))*$J2995*1000*$I2995 &lt;= ABS(($F2995-$E2995)*(1+$J67)^(L$490-$K$490)),'PV Adoption'!H$5*(1/(1-'General Inputs'!$C$10))*$J2995*1000*$I2995,ABS(($F2995-$E2995)*(1+$J67)^(L$490-$K$490)))</f>
        <v>0</v>
      </c>
      <c r="M2995" s="357">
        <f>IF('PV Adoption'!I$5*(1/(1-'General Inputs'!$C$10))*$J2995*1000*$I2995 &lt;= ABS(($F2995-$E2995)*(1+$J67)^(M$490-$K$490)),'PV Adoption'!I$5*(1/(1-'General Inputs'!$C$10))*$J2995*1000*$I2995,ABS(($F2995-$E2995)*(1+$J67)^(M$490-$K$490)))</f>
        <v>0</v>
      </c>
      <c r="N2995" s="357">
        <f>IF('PV Adoption'!J$5*(1/(1-'General Inputs'!$C$10))*$J2995*1000*$I2995 &lt;= ABS(($F2995-$E2995)*(1+$J67)^(N$490-$K$490)),'PV Adoption'!J$5*(1/(1-'General Inputs'!$C$10))*$J2995*1000*$I2995,ABS(($F2995-$E2995)*(1+$J67)^(N$490-$K$490)))</f>
        <v>0</v>
      </c>
      <c r="O2995" s="357">
        <f>IF('PV Adoption'!K$5*(1/(1-'General Inputs'!$C$10))*$J2995*1000*$I2995 &lt;= ABS(($F2995-$E2995)*(1+$J67)^(O$490-$K$490)),'PV Adoption'!K$5*(1/(1-'General Inputs'!$C$10))*$J2995*1000*$I2995,ABS(($F2995-$E2995)*(1+$J67)^(O$490-$K$490)))</f>
        <v>0</v>
      </c>
      <c r="P2995" s="357">
        <f>IF('PV Adoption'!L$5*(1/(1-'General Inputs'!$C$10))*$J2995*1000*$I2995 &lt;= ABS(($F2995-$E2995)*(1+$J67)^(P$490-$K$490)),'PV Adoption'!L$5*(1/(1-'General Inputs'!$C$10))*$J2995*1000*$I2995,ABS(($F2995-$E2995)*(1+$J67)^(P$490-$K$490)))</f>
        <v>0</v>
      </c>
      <c r="Q2995" s="357">
        <f>IF('PV Adoption'!M$5*(1/(1-'General Inputs'!$C$10))*$J2995*1000*$I2995 &lt;= ABS(($F2995-$E2995)*(1+$J67)^(Q$490-$K$490)),'PV Adoption'!M$5*(1/(1-'General Inputs'!$C$10))*$J2995*1000*$I2995,ABS(($F2995-$E2995)*(1+$J67)^(Q$490-$K$490)))</f>
        <v>0</v>
      </c>
      <c r="R2995" s="357">
        <f>IF('PV Adoption'!N$5*(1/(1-'General Inputs'!$C$10))*$J2995*1000*$I2995 &lt;= ABS(($F2995-$E2995)*(1+$J67)^(R$490-$K$490)),'PV Adoption'!N$5*(1/(1-'General Inputs'!$C$10))*$J2995*1000*$I2995,ABS(($F2995-$E2995)*(1+$J67)^(R$490-$K$490)))</f>
        <v>0</v>
      </c>
      <c r="S2995" s="357">
        <f>IF('PV Adoption'!O$5*(1/(1-'General Inputs'!$C$10))*$J2995*1000*$I2995 &lt;= ABS(($F2995-$E2995)*(1+$J67)^(S$490-$K$490)),'PV Adoption'!O$5*(1/(1-'General Inputs'!$C$10))*$J2995*1000*$I2995,ABS(($F2995-$E2995)*(1+$J67)^(S$490-$K$490)))</f>
        <v>0</v>
      </c>
      <c r="T2995" s="357">
        <f>IF('PV Adoption'!P$5*(1/(1-'General Inputs'!$C$10))*$J2995*1000*$I2995 &lt;= ABS(($F2995-$E2995)*(1+$J67)^(T$490-$K$490)),'PV Adoption'!P$5*(1/(1-'General Inputs'!$C$10))*$J2995*1000*$I2995,ABS(($F2995-$E2995)*(1+$J67)^(T$490-$K$490)))</f>
        <v>0</v>
      </c>
      <c r="U2995" s="357">
        <f>IF('PV Adoption'!Q$5*(1/(1-'General Inputs'!$C$10))*$J2995*1000*$I2995 &lt;= ABS(($F2995-$E2995)*(1+$J67)^(U$490-$K$490)),'PV Adoption'!Q$5*(1/(1-'General Inputs'!$C$10))*$J2995*1000*$I2995,ABS(($F2995-$E2995)*(1+$J67)^(U$490-$K$490)))</f>
        <v>0</v>
      </c>
      <c r="V2995" s="357">
        <f>IF('PV Adoption'!R$5*(1/(1-'General Inputs'!$C$10))*$J2995*1000*$I2995 &lt;= ABS(($F2995-$E2995)*(1+$J67)^(V$490-$K$490)),'PV Adoption'!R$5*(1/(1-'General Inputs'!$C$10))*$J2995*1000*$I2995,ABS(($F2995-$E2995)*(1+$J67)^(V$490-$K$490)))</f>
        <v>0</v>
      </c>
      <c r="W2995" s="357">
        <f>IF('PV Adoption'!S$5*(1/(1-'General Inputs'!$C$10))*$J2995*1000*$I2995 &lt;= ABS(($F2995-$E2995)*(1+$J67)^(W$490-$K$490)),'PV Adoption'!S$5*(1/(1-'General Inputs'!$C$10))*$J2995*1000*$I2995,ABS(($F2995-$E2995)*(1+$J67)^(W$490-$K$490)))</f>
        <v>0</v>
      </c>
      <c r="X2995" s="357">
        <f>IF('PV Adoption'!T$5*(1/(1-'General Inputs'!$C$10))*$J2995*1000*$I2995 &lt;= ABS(($F2995-$E2995)*(1+$J67)^(X$490-$K$490)),'PV Adoption'!T$5*(1/(1-'General Inputs'!$C$10))*$J2995*1000*$I2995,ABS(($F2995-$E2995)*(1+$J67)^(X$490-$K$490)))</f>
        <v>0</v>
      </c>
      <c r="Y2995" s="357">
        <f>IF('PV Adoption'!U$5*(1/(1-'General Inputs'!$C$10))*$J2995*1000*$I2995 &lt;= ABS(($F2995-$E2995)*(1+$J67)^(Y$490-$K$490)),'PV Adoption'!U$5*(1/(1-'General Inputs'!$C$10))*$J2995*1000*$I2995,ABS(($F2995-$E2995)*(1+$J67)^(Y$490-$K$490)))</f>
        <v>0</v>
      </c>
      <c r="Z2995" s="357">
        <f>IF('PV Adoption'!V$5*(1/(1-'General Inputs'!$C$10))*$J2995*1000*$I2995 &lt;= ABS(($F2995-$E2995)*(1+$J67)^(Z$490-$K$490)),'PV Adoption'!V$5*(1/(1-'General Inputs'!$C$10))*$J2995*1000*$I2995,ABS(($F2995-$E2995)*(1+$J67)^(Z$490-$K$490)))</f>
        <v>0</v>
      </c>
      <c r="AA2995" s="357">
        <f>IF('PV Adoption'!W$5*(1/(1-'General Inputs'!$C$10))*$J2995*1000*$I2995 &lt;= ABS(($F2995-$E2995)*(1+$J67)^(AA$490-$K$490)),'PV Adoption'!W$5*(1/(1-'General Inputs'!$C$10))*$J2995*1000*$I2995,ABS(($F2995-$E2995)*(1+$J67)^(AA$490-$K$490)))</f>
        <v>0</v>
      </c>
      <c r="AB2995" s="357">
        <f>IF('PV Adoption'!X$5*(1/(1-'General Inputs'!$C$10))*$J2995*1000*$I2995 &lt;= ABS(($F2995-$E2995)*(1+$J67)^(AB$490-$K$490)),'PV Adoption'!X$5*(1/(1-'General Inputs'!$C$10))*$J2995*1000*$I2995,ABS(($F2995-$E2995)*(1+$J67)^(AB$490-$K$490)))</f>
        <v>0</v>
      </c>
      <c r="AC2995" s="357">
        <f>IF('PV Adoption'!Y$5*(1/(1-'General Inputs'!$C$10))*$J2995*1000*$I2995 &lt;= ABS(($F2995-$E2995)*(1+$J67)^(AC$490-$K$490)),'PV Adoption'!Y$5*(1/(1-'General Inputs'!$C$10))*$J2995*1000*$I2995,ABS(($F2995-$E2995)*(1+$J67)^(AC$490-$K$490)))</f>
        <v>0</v>
      </c>
      <c r="AD2995" s="357">
        <f>IF('PV Adoption'!Z$5*(1/(1-'General Inputs'!$C$10))*$J2995*1000*$I2995 &lt;= ABS(($F2995-$E2995)*(1+$J67)^(AD$490-$K$490)),'PV Adoption'!Z$5*(1/(1-'General Inputs'!$C$10))*$J2995*1000*$I2995,ABS(($F2995-$E2995)*(1+$J67)^(AD$490-$K$490)))</f>
        <v>0</v>
      </c>
      <c r="AE2995" s="357">
        <f>IF('PV Adoption'!AA$5*(1/(1-'General Inputs'!$C$10))*$J2995*1000*$I2995 &lt;= ABS(($F2995-$E2995)*(1+$J67)^(AE$490-$K$490)),'PV Adoption'!AA$5*(1/(1-'General Inputs'!$C$10))*$J2995*1000*$I2995,ABS(($F2995-$E2995)*(1+$J67)^(AE$490-$K$490)))</f>
        <v>0</v>
      </c>
      <c r="AF2995" s="357">
        <f>IF('PV Adoption'!AB$5*(1/(1-'General Inputs'!$C$10))*$J2995*1000*$I2995 &lt;= ABS(($F2995-$E2995)*(1+$J67)^(AF$490-$K$490)),'PV Adoption'!AB$5*(1/(1-'General Inputs'!$C$10))*$J2995*1000*$I2995,ABS(($F2995-$E2995)*(1+$J67)^(AF$490-$K$490)))</f>
        <v>0</v>
      </c>
      <c r="AG2995" s="357">
        <f>IF('PV Adoption'!AC$5*(1/(1-'General Inputs'!$C$10))*$J2995*1000*$I2995 &lt;= ABS(($F2995-$E2995)*(1+$J67)^(AG$490-$K$490)),'PV Adoption'!AC$5*(1/(1-'General Inputs'!$C$10))*$J2995*1000*$I2995,ABS(($F2995-$E2995)*(1+$J67)^(AG$490-$K$490)))</f>
        <v>0</v>
      </c>
      <c r="AH2995" s="357">
        <f>IF('PV Adoption'!AD$5*(1/(1-'General Inputs'!$C$10))*$J2995*1000*$I2995 &lt;= ABS(($F2995-$E2995)*(1+$J67)^(AH$490-$K$490)),'PV Adoption'!AD$5*(1/(1-'General Inputs'!$C$10))*$J2995*1000*$I2995,ABS(($F2995-$E2995)*(1+$J67)^(AH$490-$K$490)))</f>
        <v>0</v>
      </c>
      <c r="AI2995" s="357">
        <f>IF('PV Adoption'!AE$5*(1/(1-'General Inputs'!$C$10))*$J2995*1000*$I2995 &lt;= ABS(($F2995-$E2995)*(1+$J67)^(AI$490-$K$490)),'PV Adoption'!AE$5*(1/(1-'General Inputs'!$C$10))*$J2995*1000*$I2995,ABS(($F2995-$E2995)*(1+$J67)^(AI$490-$K$490)))</f>
        <v>0</v>
      </c>
      <c r="AJ2995" s="357">
        <f>IF('PV Adoption'!AF$5*(1/(1-'General Inputs'!$C$10))*$J2995*1000*$I2995 &lt;= ABS(($F2995-$E2995)*(1+$J67)^(AJ$490-$K$490)),'PV Adoption'!AF$5*(1/(1-'General Inputs'!$C$10))*$J2995*1000*$I2995,ABS(($F2995-$E2995)*(1+$J67)^(AJ$490-$K$490)))</f>
        <v>0</v>
      </c>
      <c r="AK2995" s="357">
        <v>866.31137022085784</v>
      </c>
      <c r="AL2995" s="357">
        <v>881.4203525185028</v>
      </c>
      <c r="AM2995" s="357">
        <v>897.41949161721413</v>
      </c>
    </row>
    <row r="2996" spans="1:39" x14ac:dyDescent="0.25">
      <c r="A2996" s="353" t="s">
        <v>537</v>
      </c>
      <c r="B2996" s="353" t="s">
        <v>537</v>
      </c>
      <c r="C2996" s="441">
        <f t="shared" ref="C2996:H2996" si="2444">C68</f>
        <v>2500</v>
      </c>
      <c r="D2996" s="441"/>
      <c r="E2996" s="441"/>
      <c r="F2996" s="441"/>
      <c r="G2996" s="441"/>
      <c r="H2996" s="441">
        <f t="shared" si="2444"/>
        <v>0</v>
      </c>
      <c r="I2996" s="470">
        <f>IFERROR(VLOOKUP(B2996,Coincidence!$B$2:$E$242,4,FALSE)*IF(G2996="Winter",'General Inputs'!$C$25,'General Inputs'!$C$24),IF(G2996="Winter",'General Inputs'!$C$25,'General Inputs'!$C$24))</f>
        <v>0.52140604400000001</v>
      </c>
      <c r="J2996" s="466">
        <f>'Nameplate by Substation'!H68</f>
        <v>4.1397936626361258E-3</v>
      </c>
      <c r="K2996" s="357">
        <f>IF('PV Adoption'!G$5*(1/(1-'General Inputs'!$C$10))*$J2996*1000*$I2996 &lt;= ABS(($F2996-$E2996)*(1+$J68)^(K$490-$K$490)),'PV Adoption'!G$5*(1/(1-'General Inputs'!$C$10))*$J2996*1000*$I2996,ABS(($F2996-$E2996)*(1+$J68)^(K$490-$K$490)))</f>
        <v>0</v>
      </c>
      <c r="L2996" s="357">
        <f>IF('PV Adoption'!H$5*(1/(1-'General Inputs'!$C$10))*$J2996*1000*$I2996 &lt;= ABS(($F2996-$E2996)*(1+$J68)^(L$490-$K$490)),'PV Adoption'!H$5*(1/(1-'General Inputs'!$C$10))*$J2996*1000*$I2996,ABS(($F2996-$E2996)*(1+$J68)^(L$490-$K$490)))</f>
        <v>0</v>
      </c>
      <c r="M2996" s="357">
        <f>IF('PV Adoption'!I$5*(1/(1-'General Inputs'!$C$10))*$J2996*1000*$I2996 &lt;= ABS(($F2996-$E2996)*(1+$J68)^(M$490-$K$490)),'PV Adoption'!I$5*(1/(1-'General Inputs'!$C$10))*$J2996*1000*$I2996,ABS(($F2996-$E2996)*(1+$J68)^(M$490-$K$490)))</f>
        <v>0</v>
      </c>
      <c r="N2996" s="357">
        <f>IF('PV Adoption'!J$5*(1/(1-'General Inputs'!$C$10))*$J2996*1000*$I2996 &lt;= ABS(($F2996-$E2996)*(1+$J68)^(N$490-$K$490)),'PV Adoption'!J$5*(1/(1-'General Inputs'!$C$10))*$J2996*1000*$I2996,ABS(($F2996-$E2996)*(1+$J68)^(N$490-$K$490)))</f>
        <v>0</v>
      </c>
      <c r="O2996" s="357">
        <f>IF('PV Adoption'!K$5*(1/(1-'General Inputs'!$C$10))*$J2996*1000*$I2996 &lt;= ABS(($F2996-$E2996)*(1+$J68)^(O$490-$K$490)),'PV Adoption'!K$5*(1/(1-'General Inputs'!$C$10))*$J2996*1000*$I2996,ABS(($F2996-$E2996)*(1+$J68)^(O$490-$K$490)))</f>
        <v>0</v>
      </c>
      <c r="P2996" s="357">
        <f>IF('PV Adoption'!L$5*(1/(1-'General Inputs'!$C$10))*$J2996*1000*$I2996 &lt;= ABS(($F2996-$E2996)*(1+$J68)^(P$490-$K$490)),'PV Adoption'!L$5*(1/(1-'General Inputs'!$C$10))*$J2996*1000*$I2996,ABS(($F2996-$E2996)*(1+$J68)^(P$490-$K$490)))</f>
        <v>0</v>
      </c>
      <c r="Q2996" s="357">
        <f>IF('PV Adoption'!M$5*(1/(1-'General Inputs'!$C$10))*$J2996*1000*$I2996 &lt;= ABS(($F2996-$E2996)*(1+$J68)^(Q$490-$K$490)),'PV Adoption'!M$5*(1/(1-'General Inputs'!$C$10))*$J2996*1000*$I2996,ABS(($F2996-$E2996)*(1+$J68)^(Q$490-$K$490)))</f>
        <v>0</v>
      </c>
      <c r="R2996" s="357">
        <f>IF('PV Adoption'!N$5*(1/(1-'General Inputs'!$C$10))*$J2996*1000*$I2996 &lt;= ABS(($F2996-$E2996)*(1+$J68)^(R$490-$K$490)),'PV Adoption'!N$5*(1/(1-'General Inputs'!$C$10))*$J2996*1000*$I2996,ABS(($F2996-$E2996)*(1+$J68)^(R$490-$K$490)))</f>
        <v>0</v>
      </c>
      <c r="S2996" s="357">
        <f>IF('PV Adoption'!O$5*(1/(1-'General Inputs'!$C$10))*$J2996*1000*$I2996 &lt;= ABS(($F2996-$E2996)*(1+$J68)^(S$490-$K$490)),'PV Adoption'!O$5*(1/(1-'General Inputs'!$C$10))*$J2996*1000*$I2996,ABS(($F2996-$E2996)*(1+$J68)^(S$490-$K$490)))</f>
        <v>0</v>
      </c>
      <c r="T2996" s="357">
        <f>IF('PV Adoption'!P$5*(1/(1-'General Inputs'!$C$10))*$J2996*1000*$I2996 &lt;= ABS(($F2996-$E2996)*(1+$J68)^(T$490-$K$490)),'PV Adoption'!P$5*(1/(1-'General Inputs'!$C$10))*$J2996*1000*$I2996,ABS(($F2996-$E2996)*(1+$J68)^(T$490-$K$490)))</f>
        <v>0</v>
      </c>
      <c r="U2996" s="357">
        <f>IF('PV Adoption'!Q$5*(1/(1-'General Inputs'!$C$10))*$J2996*1000*$I2996 &lt;= ABS(($F2996-$E2996)*(1+$J68)^(U$490-$K$490)),'PV Adoption'!Q$5*(1/(1-'General Inputs'!$C$10))*$J2996*1000*$I2996,ABS(($F2996-$E2996)*(1+$J68)^(U$490-$K$490)))</f>
        <v>0</v>
      </c>
      <c r="V2996" s="357">
        <f>IF('PV Adoption'!R$5*(1/(1-'General Inputs'!$C$10))*$J2996*1000*$I2996 &lt;= ABS(($F2996-$E2996)*(1+$J68)^(V$490-$K$490)),'PV Adoption'!R$5*(1/(1-'General Inputs'!$C$10))*$J2996*1000*$I2996,ABS(($F2996-$E2996)*(1+$J68)^(V$490-$K$490)))</f>
        <v>0</v>
      </c>
      <c r="W2996" s="357">
        <f>IF('PV Adoption'!S$5*(1/(1-'General Inputs'!$C$10))*$J2996*1000*$I2996 &lt;= ABS(($F2996-$E2996)*(1+$J68)^(W$490-$K$490)),'PV Adoption'!S$5*(1/(1-'General Inputs'!$C$10))*$J2996*1000*$I2996,ABS(($F2996-$E2996)*(1+$J68)^(W$490-$K$490)))</f>
        <v>0</v>
      </c>
      <c r="X2996" s="357">
        <f>IF('PV Adoption'!T$5*(1/(1-'General Inputs'!$C$10))*$J2996*1000*$I2996 &lt;= ABS(($F2996-$E2996)*(1+$J68)^(X$490-$K$490)),'PV Adoption'!T$5*(1/(1-'General Inputs'!$C$10))*$J2996*1000*$I2996,ABS(($F2996-$E2996)*(1+$J68)^(X$490-$K$490)))</f>
        <v>0</v>
      </c>
      <c r="Y2996" s="357">
        <f>IF('PV Adoption'!U$5*(1/(1-'General Inputs'!$C$10))*$J2996*1000*$I2996 &lt;= ABS(($F2996-$E2996)*(1+$J68)^(Y$490-$K$490)),'PV Adoption'!U$5*(1/(1-'General Inputs'!$C$10))*$J2996*1000*$I2996,ABS(($F2996-$E2996)*(1+$J68)^(Y$490-$K$490)))</f>
        <v>0</v>
      </c>
      <c r="Z2996" s="357">
        <f>IF('PV Adoption'!V$5*(1/(1-'General Inputs'!$C$10))*$J2996*1000*$I2996 &lt;= ABS(($F2996-$E2996)*(1+$J68)^(Z$490-$K$490)),'PV Adoption'!V$5*(1/(1-'General Inputs'!$C$10))*$J2996*1000*$I2996,ABS(($F2996-$E2996)*(1+$J68)^(Z$490-$K$490)))</f>
        <v>0</v>
      </c>
      <c r="AA2996" s="357">
        <f>IF('PV Adoption'!W$5*(1/(1-'General Inputs'!$C$10))*$J2996*1000*$I2996 &lt;= ABS(($F2996-$E2996)*(1+$J68)^(AA$490-$K$490)),'PV Adoption'!W$5*(1/(1-'General Inputs'!$C$10))*$J2996*1000*$I2996,ABS(($F2996-$E2996)*(1+$J68)^(AA$490-$K$490)))</f>
        <v>0</v>
      </c>
      <c r="AB2996" s="357">
        <f>IF('PV Adoption'!X$5*(1/(1-'General Inputs'!$C$10))*$J2996*1000*$I2996 &lt;= ABS(($F2996-$E2996)*(1+$J68)^(AB$490-$K$490)),'PV Adoption'!X$5*(1/(1-'General Inputs'!$C$10))*$J2996*1000*$I2996,ABS(($F2996-$E2996)*(1+$J68)^(AB$490-$K$490)))</f>
        <v>0</v>
      </c>
      <c r="AC2996" s="357">
        <f>IF('PV Adoption'!Y$5*(1/(1-'General Inputs'!$C$10))*$J2996*1000*$I2996 &lt;= ABS(($F2996-$E2996)*(1+$J68)^(AC$490-$K$490)),'PV Adoption'!Y$5*(1/(1-'General Inputs'!$C$10))*$J2996*1000*$I2996,ABS(($F2996-$E2996)*(1+$J68)^(AC$490-$K$490)))</f>
        <v>0</v>
      </c>
      <c r="AD2996" s="357">
        <f>IF('PV Adoption'!Z$5*(1/(1-'General Inputs'!$C$10))*$J2996*1000*$I2996 &lt;= ABS(($F2996-$E2996)*(1+$J68)^(AD$490-$K$490)),'PV Adoption'!Z$5*(1/(1-'General Inputs'!$C$10))*$J2996*1000*$I2996,ABS(($F2996-$E2996)*(1+$J68)^(AD$490-$K$490)))</f>
        <v>0</v>
      </c>
      <c r="AE2996" s="357">
        <f>IF('PV Adoption'!AA$5*(1/(1-'General Inputs'!$C$10))*$J2996*1000*$I2996 &lt;= ABS(($F2996-$E2996)*(1+$J68)^(AE$490-$K$490)),'PV Adoption'!AA$5*(1/(1-'General Inputs'!$C$10))*$J2996*1000*$I2996,ABS(($F2996-$E2996)*(1+$J68)^(AE$490-$K$490)))</f>
        <v>0</v>
      </c>
      <c r="AF2996" s="357">
        <f>IF('PV Adoption'!AB$5*(1/(1-'General Inputs'!$C$10))*$J2996*1000*$I2996 &lt;= ABS(($F2996-$E2996)*(1+$J68)^(AF$490-$K$490)),'PV Adoption'!AB$5*(1/(1-'General Inputs'!$C$10))*$J2996*1000*$I2996,ABS(($F2996-$E2996)*(1+$J68)^(AF$490-$K$490)))</f>
        <v>0</v>
      </c>
      <c r="AG2996" s="357">
        <f>IF('PV Adoption'!AC$5*(1/(1-'General Inputs'!$C$10))*$J2996*1000*$I2996 &lt;= ABS(($F2996-$E2996)*(1+$J68)^(AG$490-$K$490)),'PV Adoption'!AC$5*(1/(1-'General Inputs'!$C$10))*$J2996*1000*$I2996,ABS(($F2996-$E2996)*(1+$J68)^(AG$490-$K$490)))</f>
        <v>0</v>
      </c>
      <c r="AH2996" s="357">
        <f>IF('PV Adoption'!AD$5*(1/(1-'General Inputs'!$C$10))*$J2996*1000*$I2996 &lt;= ABS(($F2996-$E2996)*(1+$J68)^(AH$490-$K$490)),'PV Adoption'!AD$5*(1/(1-'General Inputs'!$C$10))*$J2996*1000*$I2996,ABS(($F2996-$E2996)*(1+$J68)^(AH$490-$K$490)))</f>
        <v>0</v>
      </c>
      <c r="AI2996" s="357">
        <f>IF('PV Adoption'!AE$5*(1/(1-'General Inputs'!$C$10))*$J2996*1000*$I2996 &lt;= ABS(($F2996-$E2996)*(1+$J68)^(AI$490-$K$490)),'PV Adoption'!AE$5*(1/(1-'General Inputs'!$C$10))*$J2996*1000*$I2996,ABS(($F2996-$E2996)*(1+$J68)^(AI$490-$K$490)))</f>
        <v>0</v>
      </c>
      <c r="AJ2996" s="357">
        <f>IF('PV Adoption'!AF$5*(1/(1-'General Inputs'!$C$10))*$J2996*1000*$I2996 &lt;= ABS(($F2996-$E2996)*(1+$J68)^(AJ$490-$K$490)),'PV Adoption'!AF$5*(1/(1-'General Inputs'!$C$10))*$J2996*1000*$I2996,ABS(($F2996-$E2996)*(1+$J68)^(AJ$490-$K$490)))</f>
        <v>0</v>
      </c>
      <c r="AK2996" s="357">
        <v>2.5818826341770897</v>
      </c>
      <c r="AL2996" s="357">
        <v>2.607366798883854</v>
      </c>
      <c r="AM2996" s="357">
        <v>2.6331025019999186</v>
      </c>
    </row>
    <row r="2997" spans="1:39" x14ac:dyDescent="0.25">
      <c r="A2997" s="353" t="s">
        <v>237</v>
      </c>
      <c r="B2997" s="353" t="s">
        <v>528</v>
      </c>
      <c r="C2997" s="441">
        <f t="shared" ref="C2997:H2997" si="2445">C69</f>
        <v>20000</v>
      </c>
      <c r="D2997" s="441"/>
      <c r="E2997" s="441"/>
      <c r="F2997" s="441"/>
      <c r="G2997" s="441"/>
      <c r="H2997" s="441">
        <f t="shared" si="2445"/>
        <v>0</v>
      </c>
      <c r="I2997" s="470">
        <f>IFERROR(VLOOKUP(B2997,Coincidence!$B$2:$E$242,4,FALSE)*IF(G2997="Winter",'General Inputs'!$C$25,'General Inputs'!$C$24),IF(G2997="Winter",'General Inputs'!$C$25,'General Inputs'!$C$24))</f>
        <v>8.1293661376808393E-2</v>
      </c>
      <c r="J2997" s="466">
        <f>'Nameplate by Substation'!H69</f>
        <v>1.4319360602591843E-3</v>
      </c>
      <c r="K2997" s="357">
        <f>IF('PV Adoption'!G$5*(1/(1-'General Inputs'!$C$10))*$J2997*1000*$I2997 &lt;= ABS(($F2997-$E2997)*(1+$J69)^(K$490-$K$490)),'PV Adoption'!G$5*(1/(1-'General Inputs'!$C$10))*$J2997*1000*$I2997,ABS(($F2997-$E2997)*(1+$J69)^(K$490-$K$490)))</f>
        <v>0</v>
      </c>
      <c r="L2997" s="357">
        <f>IF('PV Adoption'!H$5*(1/(1-'General Inputs'!$C$10))*$J2997*1000*$I2997 &lt;= ABS(($F2997-$E2997)*(1+$J69)^(L$490-$K$490)),'PV Adoption'!H$5*(1/(1-'General Inputs'!$C$10))*$J2997*1000*$I2997,ABS(($F2997-$E2997)*(1+$J69)^(L$490-$K$490)))</f>
        <v>0</v>
      </c>
      <c r="M2997" s="357">
        <f>IF('PV Adoption'!I$5*(1/(1-'General Inputs'!$C$10))*$J2997*1000*$I2997 &lt;= ABS(($F2997-$E2997)*(1+$J69)^(M$490-$K$490)),'PV Adoption'!I$5*(1/(1-'General Inputs'!$C$10))*$J2997*1000*$I2997,ABS(($F2997-$E2997)*(1+$J69)^(M$490-$K$490)))</f>
        <v>0</v>
      </c>
      <c r="N2997" s="357">
        <f>IF('PV Adoption'!J$5*(1/(1-'General Inputs'!$C$10))*$J2997*1000*$I2997 &lt;= ABS(($F2997-$E2997)*(1+$J69)^(N$490-$K$490)),'PV Adoption'!J$5*(1/(1-'General Inputs'!$C$10))*$J2997*1000*$I2997,ABS(($F2997-$E2997)*(1+$J69)^(N$490-$K$490)))</f>
        <v>0</v>
      </c>
      <c r="O2997" s="357">
        <f>IF('PV Adoption'!K$5*(1/(1-'General Inputs'!$C$10))*$J2997*1000*$I2997 &lt;= ABS(($F2997-$E2997)*(1+$J69)^(O$490-$K$490)),'PV Adoption'!K$5*(1/(1-'General Inputs'!$C$10))*$J2997*1000*$I2997,ABS(($F2997-$E2997)*(1+$J69)^(O$490-$K$490)))</f>
        <v>0</v>
      </c>
      <c r="P2997" s="357">
        <f>IF('PV Adoption'!L$5*(1/(1-'General Inputs'!$C$10))*$J2997*1000*$I2997 &lt;= ABS(($F2997-$E2997)*(1+$J69)^(P$490-$K$490)),'PV Adoption'!L$5*(1/(1-'General Inputs'!$C$10))*$J2997*1000*$I2997,ABS(($F2997-$E2997)*(1+$J69)^(P$490-$K$490)))</f>
        <v>0</v>
      </c>
      <c r="Q2997" s="357">
        <f>IF('PV Adoption'!M$5*(1/(1-'General Inputs'!$C$10))*$J2997*1000*$I2997 &lt;= ABS(($F2997-$E2997)*(1+$J69)^(Q$490-$K$490)),'PV Adoption'!M$5*(1/(1-'General Inputs'!$C$10))*$J2997*1000*$I2997,ABS(($F2997-$E2997)*(1+$J69)^(Q$490-$K$490)))</f>
        <v>0</v>
      </c>
      <c r="R2997" s="357">
        <f>IF('PV Adoption'!N$5*(1/(1-'General Inputs'!$C$10))*$J2997*1000*$I2997 &lt;= ABS(($F2997-$E2997)*(1+$J69)^(R$490-$K$490)),'PV Adoption'!N$5*(1/(1-'General Inputs'!$C$10))*$J2997*1000*$I2997,ABS(($F2997-$E2997)*(1+$J69)^(R$490-$K$490)))</f>
        <v>0</v>
      </c>
      <c r="S2997" s="357">
        <f>IF('PV Adoption'!O$5*(1/(1-'General Inputs'!$C$10))*$J2997*1000*$I2997 &lt;= ABS(($F2997-$E2997)*(1+$J69)^(S$490-$K$490)),'PV Adoption'!O$5*(1/(1-'General Inputs'!$C$10))*$J2997*1000*$I2997,ABS(($F2997-$E2997)*(1+$J69)^(S$490-$K$490)))</f>
        <v>0</v>
      </c>
      <c r="T2997" s="357">
        <f>IF('PV Adoption'!P$5*(1/(1-'General Inputs'!$C$10))*$J2997*1000*$I2997 &lt;= ABS(($F2997-$E2997)*(1+$J69)^(T$490-$K$490)),'PV Adoption'!P$5*(1/(1-'General Inputs'!$C$10))*$J2997*1000*$I2997,ABS(($F2997-$E2997)*(1+$J69)^(T$490-$K$490)))</f>
        <v>0</v>
      </c>
      <c r="U2997" s="357">
        <f>IF('PV Adoption'!Q$5*(1/(1-'General Inputs'!$C$10))*$J2997*1000*$I2997 &lt;= ABS(($F2997-$E2997)*(1+$J69)^(U$490-$K$490)),'PV Adoption'!Q$5*(1/(1-'General Inputs'!$C$10))*$J2997*1000*$I2997,ABS(($F2997-$E2997)*(1+$J69)^(U$490-$K$490)))</f>
        <v>0</v>
      </c>
      <c r="V2997" s="357">
        <f>IF('PV Adoption'!R$5*(1/(1-'General Inputs'!$C$10))*$J2997*1000*$I2997 &lt;= ABS(($F2997-$E2997)*(1+$J69)^(V$490-$K$490)),'PV Adoption'!R$5*(1/(1-'General Inputs'!$C$10))*$J2997*1000*$I2997,ABS(($F2997-$E2997)*(1+$J69)^(V$490-$K$490)))</f>
        <v>0</v>
      </c>
      <c r="W2997" s="357">
        <f>IF('PV Adoption'!S$5*(1/(1-'General Inputs'!$C$10))*$J2997*1000*$I2997 &lt;= ABS(($F2997-$E2997)*(1+$J69)^(W$490-$K$490)),'PV Adoption'!S$5*(1/(1-'General Inputs'!$C$10))*$J2997*1000*$I2997,ABS(($F2997-$E2997)*(1+$J69)^(W$490-$K$490)))</f>
        <v>0</v>
      </c>
      <c r="X2997" s="357">
        <f>IF('PV Adoption'!T$5*(1/(1-'General Inputs'!$C$10))*$J2997*1000*$I2997 &lt;= ABS(($F2997-$E2997)*(1+$J69)^(X$490-$K$490)),'PV Adoption'!T$5*(1/(1-'General Inputs'!$C$10))*$J2997*1000*$I2997,ABS(($F2997-$E2997)*(1+$J69)^(X$490-$K$490)))</f>
        <v>0</v>
      </c>
      <c r="Y2997" s="357">
        <f>IF('PV Adoption'!U$5*(1/(1-'General Inputs'!$C$10))*$J2997*1000*$I2997 &lt;= ABS(($F2997-$E2997)*(1+$J69)^(Y$490-$K$490)),'PV Adoption'!U$5*(1/(1-'General Inputs'!$C$10))*$J2997*1000*$I2997,ABS(($F2997-$E2997)*(1+$J69)^(Y$490-$K$490)))</f>
        <v>0</v>
      </c>
      <c r="Z2997" s="357">
        <f>IF('PV Adoption'!V$5*(1/(1-'General Inputs'!$C$10))*$J2997*1000*$I2997 &lt;= ABS(($F2997-$E2997)*(1+$J69)^(Z$490-$K$490)),'PV Adoption'!V$5*(1/(1-'General Inputs'!$C$10))*$J2997*1000*$I2997,ABS(($F2997-$E2997)*(1+$J69)^(Z$490-$K$490)))</f>
        <v>0</v>
      </c>
      <c r="AA2997" s="357">
        <f>IF('PV Adoption'!W$5*(1/(1-'General Inputs'!$C$10))*$J2997*1000*$I2997 &lt;= ABS(($F2997-$E2997)*(1+$J69)^(AA$490-$K$490)),'PV Adoption'!W$5*(1/(1-'General Inputs'!$C$10))*$J2997*1000*$I2997,ABS(($F2997-$E2997)*(1+$J69)^(AA$490-$K$490)))</f>
        <v>0</v>
      </c>
      <c r="AB2997" s="357">
        <f>IF('PV Adoption'!X$5*(1/(1-'General Inputs'!$C$10))*$J2997*1000*$I2997 &lt;= ABS(($F2997-$E2997)*(1+$J69)^(AB$490-$K$490)),'PV Adoption'!X$5*(1/(1-'General Inputs'!$C$10))*$J2997*1000*$I2997,ABS(($F2997-$E2997)*(1+$J69)^(AB$490-$K$490)))</f>
        <v>0</v>
      </c>
      <c r="AC2997" s="357">
        <f>IF('PV Adoption'!Y$5*(1/(1-'General Inputs'!$C$10))*$J2997*1000*$I2997 &lt;= ABS(($F2997-$E2997)*(1+$J69)^(AC$490-$K$490)),'PV Adoption'!Y$5*(1/(1-'General Inputs'!$C$10))*$J2997*1000*$I2997,ABS(($F2997-$E2997)*(1+$J69)^(AC$490-$K$490)))</f>
        <v>0</v>
      </c>
      <c r="AD2997" s="357">
        <f>IF('PV Adoption'!Z$5*(1/(1-'General Inputs'!$C$10))*$J2997*1000*$I2997 &lt;= ABS(($F2997-$E2997)*(1+$J69)^(AD$490-$K$490)),'PV Adoption'!Z$5*(1/(1-'General Inputs'!$C$10))*$J2997*1000*$I2997,ABS(($F2997-$E2997)*(1+$J69)^(AD$490-$K$490)))</f>
        <v>0</v>
      </c>
      <c r="AE2997" s="357">
        <f>IF('PV Adoption'!AA$5*(1/(1-'General Inputs'!$C$10))*$J2997*1000*$I2997 &lt;= ABS(($F2997-$E2997)*(1+$J69)^(AE$490-$K$490)),'PV Adoption'!AA$5*(1/(1-'General Inputs'!$C$10))*$J2997*1000*$I2997,ABS(($F2997-$E2997)*(1+$J69)^(AE$490-$K$490)))</f>
        <v>0</v>
      </c>
      <c r="AF2997" s="357">
        <f>IF('PV Adoption'!AB$5*(1/(1-'General Inputs'!$C$10))*$J2997*1000*$I2997 &lt;= ABS(($F2997-$E2997)*(1+$J69)^(AF$490-$K$490)),'PV Adoption'!AB$5*(1/(1-'General Inputs'!$C$10))*$J2997*1000*$I2997,ABS(($F2997-$E2997)*(1+$J69)^(AF$490-$K$490)))</f>
        <v>0</v>
      </c>
      <c r="AG2997" s="357">
        <f>IF('PV Adoption'!AC$5*(1/(1-'General Inputs'!$C$10))*$J2997*1000*$I2997 &lt;= ABS(($F2997-$E2997)*(1+$J69)^(AG$490-$K$490)),'PV Adoption'!AC$5*(1/(1-'General Inputs'!$C$10))*$J2997*1000*$I2997,ABS(($F2997-$E2997)*(1+$J69)^(AG$490-$K$490)))</f>
        <v>0</v>
      </c>
      <c r="AH2997" s="357">
        <f>IF('PV Adoption'!AD$5*(1/(1-'General Inputs'!$C$10))*$J2997*1000*$I2997 &lt;= ABS(($F2997-$E2997)*(1+$J69)^(AH$490-$K$490)),'PV Adoption'!AD$5*(1/(1-'General Inputs'!$C$10))*$J2997*1000*$I2997,ABS(($F2997-$E2997)*(1+$J69)^(AH$490-$K$490)))</f>
        <v>0</v>
      </c>
      <c r="AI2997" s="357">
        <f>IF('PV Adoption'!AE$5*(1/(1-'General Inputs'!$C$10))*$J2997*1000*$I2997 &lt;= ABS(($F2997-$E2997)*(1+$J69)^(AI$490-$K$490)),'PV Adoption'!AE$5*(1/(1-'General Inputs'!$C$10))*$J2997*1000*$I2997,ABS(($F2997-$E2997)*(1+$J69)^(AI$490-$K$490)))</f>
        <v>0</v>
      </c>
      <c r="AJ2997" s="357">
        <f>IF('PV Adoption'!AF$5*(1/(1-'General Inputs'!$C$10))*$J2997*1000*$I2997 &lt;= ABS(($F2997-$E2997)*(1+$J69)^(AJ$490-$K$490)),'PV Adoption'!AF$5*(1/(1-'General Inputs'!$C$10))*$J2997*1000*$I2997,ABS(($F2997-$E2997)*(1+$J69)^(AJ$490-$K$490)))</f>
        <v>0</v>
      </c>
      <c r="AK2997" s="357">
        <v>44.209715246539702</v>
      </c>
      <c r="AL2997" s="357">
        <v>44.980758808941061</v>
      </c>
      <c r="AM2997" s="357">
        <v>45.797228969737262</v>
      </c>
    </row>
    <row r="2998" spans="1:39" x14ac:dyDescent="0.25">
      <c r="A2998" s="353" t="s">
        <v>237</v>
      </c>
      <c r="B2998" s="353" t="s">
        <v>526</v>
      </c>
      <c r="C2998" s="441">
        <f t="shared" ref="C2998:H2998" si="2446">C70</f>
        <v>20000</v>
      </c>
      <c r="D2998" s="441"/>
      <c r="E2998" s="441"/>
      <c r="F2998" s="441"/>
      <c r="G2998" s="441"/>
      <c r="H2998" s="441">
        <f t="shared" si="2446"/>
        <v>0</v>
      </c>
      <c r="I2998" s="470">
        <f>IFERROR(VLOOKUP(B2998,Coincidence!$B$2:$E$242,4,FALSE)*IF(G2998="Winter",'General Inputs'!$C$25,'General Inputs'!$C$24),IF(G2998="Winter",'General Inputs'!$C$25,'General Inputs'!$C$24))</f>
        <v>0.52140604400000001</v>
      </c>
      <c r="J2998" s="466">
        <f>'Nameplate by Substation'!H70</f>
        <v>2.4952437914317073E-3</v>
      </c>
      <c r="K2998" s="357">
        <f>IF('PV Adoption'!G$5*(1/(1-'General Inputs'!$C$10))*$J2998*1000*$I2998 &lt;= ABS(($F2998-$E2998)*(1+$J70)^(K$490-$K$490)),'PV Adoption'!G$5*(1/(1-'General Inputs'!$C$10))*$J2998*1000*$I2998,ABS(($F2998-$E2998)*(1+$J70)^(K$490-$K$490)))</f>
        <v>0</v>
      </c>
      <c r="L2998" s="357">
        <f>IF('PV Adoption'!H$5*(1/(1-'General Inputs'!$C$10))*$J2998*1000*$I2998 &lt;= ABS(($F2998-$E2998)*(1+$J70)^(L$490-$K$490)),'PV Adoption'!H$5*(1/(1-'General Inputs'!$C$10))*$J2998*1000*$I2998,ABS(($F2998-$E2998)*(1+$J70)^(L$490-$K$490)))</f>
        <v>0</v>
      </c>
      <c r="M2998" s="357">
        <f>IF('PV Adoption'!I$5*(1/(1-'General Inputs'!$C$10))*$J2998*1000*$I2998 &lt;= ABS(($F2998-$E2998)*(1+$J70)^(M$490-$K$490)),'PV Adoption'!I$5*(1/(1-'General Inputs'!$C$10))*$J2998*1000*$I2998,ABS(($F2998-$E2998)*(1+$J70)^(M$490-$K$490)))</f>
        <v>0</v>
      </c>
      <c r="N2998" s="357">
        <f>IF('PV Adoption'!J$5*(1/(1-'General Inputs'!$C$10))*$J2998*1000*$I2998 &lt;= ABS(($F2998-$E2998)*(1+$J70)^(N$490-$K$490)),'PV Adoption'!J$5*(1/(1-'General Inputs'!$C$10))*$J2998*1000*$I2998,ABS(($F2998-$E2998)*(1+$J70)^(N$490-$K$490)))</f>
        <v>0</v>
      </c>
      <c r="O2998" s="357">
        <f>IF('PV Adoption'!K$5*(1/(1-'General Inputs'!$C$10))*$J2998*1000*$I2998 &lt;= ABS(($F2998-$E2998)*(1+$J70)^(O$490-$K$490)),'PV Adoption'!K$5*(1/(1-'General Inputs'!$C$10))*$J2998*1000*$I2998,ABS(($F2998-$E2998)*(1+$J70)^(O$490-$K$490)))</f>
        <v>0</v>
      </c>
      <c r="P2998" s="357">
        <f>IF('PV Adoption'!L$5*(1/(1-'General Inputs'!$C$10))*$J2998*1000*$I2998 &lt;= ABS(($F2998-$E2998)*(1+$J70)^(P$490-$K$490)),'PV Adoption'!L$5*(1/(1-'General Inputs'!$C$10))*$J2998*1000*$I2998,ABS(($F2998-$E2998)*(1+$J70)^(P$490-$K$490)))</f>
        <v>0</v>
      </c>
      <c r="Q2998" s="357">
        <f>IF('PV Adoption'!M$5*(1/(1-'General Inputs'!$C$10))*$J2998*1000*$I2998 &lt;= ABS(($F2998-$E2998)*(1+$J70)^(Q$490-$K$490)),'PV Adoption'!M$5*(1/(1-'General Inputs'!$C$10))*$J2998*1000*$I2998,ABS(($F2998-$E2998)*(1+$J70)^(Q$490-$K$490)))</f>
        <v>0</v>
      </c>
      <c r="R2998" s="357">
        <f>IF('PV Adoption'!N$5*(1/(1-'General Inputs'!$C$10))*$J2998*1000*$I2998 &lt;= ABS(($F2998-$E2998)*(1+$J70)^(R$490-$K$490)),'PV Adoption'!N$5*(1/(1-'General Inputs'!$C$10))*$J2998*1000*$I2998,ABS(($F2998-$E2998)*(1+$J70)^(R$490-$K$490)))</f>
        <v>0</v>
      </c>
      <c r="S2998" s="357">
        <f>IF('PV Adoption'!O$5*(1/(1-'General Inputs'!$C$10))*$J2998*1000*$I2998 &lt;= ABS(($F2998-$E2998)*(1+$J70)^(S$490-$K$490)),'PV Adoption'!O$5*(1/(1-'General Inputs'!$C$10))*$J2998*1000*$I2998,ABS(($F2998-$E2998)*(1+$J70)^(S$490-$K$490)))</f>
        <v>0</v>
      </c>
      <c r="T2998" s="357">
        <f>IF('PV Adoption'!P$5*(1/(1-'General Inputs'!$C$10))*$J2998*1000*$I2998 &lt;= ABS(($F2998-$E2998)*(1+$J70)^(T$490-$K$490)),'PV Adoption'!P$5*(1/(1-'General Inputs'!$C$10))*$J2998*1000*$I2998,ABS(($F2998-$E2998)*(1+$J70)^(T$490-$K$490)))</f>
        <v>0</v>
      </c>
      <c r="U2998" s="357">
        <f>IF('PV Adoption'!Q$5*(1/(1-'General Inputs'!$C$10))*$J2998*1000*$I2998 &lt;= ABS(($F2998-$E2998)*(1+$J70)^(U$490-$K$490)),'PV Adoption'!Q$5*(1/(1-'General Inputs'!$C$10))*$J2998*1000*$I2998,ABS(($F2998-$E2998)*(1+$J70)^(U$490-$K$490)))</f>
        <v>0</v>
      </c>
      <c r="V2998" s="357">
        <f>IF('PV Adoption'!R$5*(1/(1-'General Inputs'!$C$10))*$J2998*1000*$I2998 &lt;= ABS(($F2998-$E2998)*(1+$J70)^(V$490-$K$490)),'PV Adoption'!R$5*(1/(1-'General Inputs'!$C$10))*$J2998*1000*$I2998,ABS(($F2998-$E2998)*(1+$J70)^(V$490-$K$490)))</f>
        <v>0</v>
      </c>
      <c r="W2998" s="357">
        <f>IF('PV Adoption'!S$5*(1/(1-'General Inputs'!$C$10))*$J2998*1000*$I2998 &lt;= ABS(($F2998-$E2998)*(1+$J70)^(W$490-$K$490)),'PV Adoption'!S$5*(1/(1-'General Inputs'!$C$10))*$J2998*1000*$I2998,ABS(($F2998-$E2998)*(1+$J70)^(W$490-$K$490)))</f>
        <v>0</v>
      </c>
      <c r="X2998" s="357">
        <f>IF('PV Adoption'!T$5*(1/(1-'General Inputs'!$C$10))*$J2998*1000*$I2998 &lt;= ABS(($F2998-$E2998)*(1+$J70)^(X$490-$K$490)),'PV Adoption'!T$5*(1/(1-'General Inputs'!$C$10))*$J2998*1000*$I2998,ABS(($F2998-$E2998)*(1+$J70)^(X$490-$K$490)))</f>
        <v>0</v>
      </c>
      <c r="Y2998" s="357">
        <f>IF('PV Adoption'!U$5*(1/(1-'General Inputs'!$C$10))*$J2998*1000*$I2998 &lt;= ABS(($F2998-$E2998)*(1+$J70)^(Y$490-$K$490)),'PV Adoption'!U$5*(1/(1-'General Inputs'!$C$10))*$J2998*1000*$I2998,ABS(($F2998-$E2998)*(1+$J70)^(Y$490-$K$490)))</f>
        <v>0</v>
      </c>
      <c r="Z2998" s="357">
        <f>IF('PV Adoption'!V$5*(1/(1-'General Inputs'!$C$10))*$J2998*1000*$I2998 &lt;= ABS(($F2998-$E2998)*(1+$J70)^(Z$490-$K$490)),'PV Adoption'!V$5*(1/(1-'General Inputs'!$C$10))*$J2998*1000*$I2998,ABS(($F2998-$E2998)*(1+$J70)^(Z$490-$K$490)))</f>
        <v>0</v>
      </c>
      <c r="AA2998" s="357">
        <f>IF('PV Adoption'!W$5*(1/(1-'General Inputs'!$C$10))*$J2998*1000*$I2998 &lt;= ABS(($F2998-$E2998)*(1+$J70)^(AA$490-$K$490)),'PV Adoption'!W$5*(1/(1-'General Inputs'!$C$10))*$J2998*1000*$I2998,ABS(($F2998-$E2998)*(1+$J70)^(AA$490-$K$490)))</f>
        <v>0</v>
      </c>
      <c r="AB2998" s="357">
        <f>IF('PV Adoption'!X$5*(1/(1-'General Inputs'!$C$10))*$J2998*1000*$I2998 &lt;= ABS(($F2998-$E2998)*(1+$J70)^(AB$490-$K$490)),'PV Adoption'!X$5*(1/(1-'General Inputs'!$C$10))*$J2998*1000*$I2998,ABS(($F2998-$E2998)*(1+$J70)^(AB$490-$K$490)))</f>
        <v>0</v>
      </c>
      <c r="AC2998" s="357">
        <f>IF('PV Adoption'!Y$5*(1/(1-'General Inputs'!$C$10))*$J2998*1000*$I2998 &lt;= ABS(($F2998-$E2998)*(1+$J70)^(AC$490-$K$490)),'PV Adoption'!Y$5*(1/(1-'General Inputs'!$C$10))*$J2998*1000*$I2998,ABS(($F2998-$E2998)*(1+$J70)^(AC$490-$K$490)))</f>
        <v>0</v>
      </c>
      <c r="AD2998" s="357">
        <f>IF('PV Adoption'!Z$5*(1/(1-'General Inputs'!$C$10))*$J2998*1000*$I2998 &lt;= ABS(($F2998-$E2998)*(1+$J70)^(AD$490-$K$490)),'PV Adoption'!Z$5*(1/(1-'General Inputs'!$C$10))*$J2998*1000*$I2998,ABS(($F2998-$E2998)*(1+$J70)^(AD$490-$K$490)))</f>
        <v>0</v>
      </c>
      <c r="AE2998" s="357">
        <f>IF('PV Adoption'!AA$5*(1/(1-'General Inputs'!$C$10))*$J2998*1000*$I2998 &lt;= ABS(($F2998-$E2998)*(1+$J70)^(AE$490-$K$490)),'PV Adoption'!AA$5*(1/(1-'General Inputs'!$C$10))*$J2998*1000*$I2998,ABS(($F2998-$E2998)*(1+$J70)^(AE$490-$K$490)))</f>
        <v>0</v>
      </c>
      <c r="AF2998" s="357">
        <f>IF('PV Adoption'!AB$5*(1/(1-'General Inputs'!$C$10))*$J2998*1000*$I2998 &lt;= ABS(($F2998-$E2998)*(1+$J70)^(AF$490-$K$490)),'PV Adoption'!AB$5*(1/(1-'General Inputs'!$C$10))*$J2998*1000*$I2998,ABS(($F2998-$E2998)*(1+$J70)^(AF$490-$K$490)))</f>
        <v>0</v>
      </c>
      <c r="AG2998" s="357">
        <f>IF('PV Adoption'!AC$5*(1/(1-'General Inputs'!$C$10))*$J2998*1000*$I2998 &lt;= ABS(($F2998-$E2998)*(1+$J70)^(AG$490-$K$490)),'PV Adoption'!AC$5*(1/(1-'General Inputs'!$C$10))*$J2998*1000*$I2998,ABS(($F2998-$E2998)*(1+$J70)^(AG$490-$K$490)))</f>
        <v>0</v>
      </c>
      <c r="AH2998" s="357">
        <f>IF('PV Adoption'!AD$5*(1/(1-'General Inputs'!$C$10))*$J2998*1000*$I2998 &lt;= ABS(($F2998-$E2998)*(1+$J70)^(AH$490-$K$490)),'PV Adoption'!AD$5*(1/(1-'General Inputs'!$C$10))*$J2998*1000*$I2998,ABS(($F2998-$E2998)*(1+$J70)^(AH$490-$K$490)))</f>
        <v>0</v>
      </c>
      <c r="AI2998" s="357">
        <f>IF('PV Adoption'!AE$5*(1/(1-'General Inputs'!$C$10))*$J2998*1000*$I2998 &lt;= ABS(($F2998-$E2998)*(1+$J70)^(AI$490-$K$490)),'PV Adoption'!AE$5*(1/(1-'General Inputs'!$C$10))*$J2998*1000*$I2998,ABS(($F2998-$E2998)*(1+$J70)^(AI$490-$K$490)))</f>
        <v>0</v>
      </c>
      <c r="AJ2998" s="357">
        <f>IF('PV Adoption'!AF$5*(1/(1-'General Inputs'!$C$10))*$J2998*1000*$I2998 &lt;= ABS(($F2998-$E2998)*(1+$J70)^(AJ$490-$K$490)),'PV Adoption'!AF$5*(1/(1-'General Inputs'!$C$10))*$J2998*1000*$I2998,ABS(($F2998-$E2998)*(1+$J70)^(AJ$490-$K$490)))</f>
        <v>0</v>
      </c>
      <c r="AK2998" s="357">
        <v>0</v>
      </c>
      <c r="AL2998" s="357">
        <v>0</v>
      </c>
      <c r="AM2998" s="357">
        <v>0</v>
      </c>
    </row>
    <row r="2999" spans="1:39" x14ac:dyDescent="0.25">
      <c r="A2999" s="353" t="s">
        <v>238</v>
      </c>
      <c r="B2999" s="353" t="s">
        <v>441</v>
      </c>
      <c r="C2999" s="441">
        <f t="shared" ref="C2999:H2999" si="2447">C71</f>
        <v>3750</v>
      </c>
      <c r="D2999" s="441"/>
      <c r="E2999" s="441"/>
      <c r="F2999" s="441"/>
      <c r="G2999" s="441"/>
      <c r="H2999" s="441">
        <f t="shared" si="2447"/>
        <v>0</v>
      </c>
      <c r="I2999" s="470">
        <f>IFERROR(VLOOKUP(B2999,Coincidence!$B$2:$E$242,4,FALSE)*IF(G2999="Winter",'General Inputs'!$C$25,'General Inputs'!$C$24),IF(G2999="Winter",'General Inputs'!$C$25,'General Inputs'!$C$24))</f>
        <v>0.52140604400000001</v>
      </c>
      <c r="J2999" s="466">
        <f>'Nameplate by Substation'!H71</f>
        <v>1.2252859538488179E-3</v>
      </c>
      <c r="K2999" s="357">
        <f>IF('PV Adoption'!G$5*(1/(1-'General Inputs'!$C$10))*$J2999*1000*$I2999 &lt;= ABS(($F2999-$E2999)*(1+$J71)^(K$490-$K$490)),'PV Adoption'!G$5*(1/(1-'General Inputs'!$C$10))*$J2999*1000*$I2999,ABS(($F2999-$E2999)*(1+$J71)^(K$490-$K$490)))</f>
        <v>0</v>
      </c>
      <c r="L2999" s="357">
        <f>IF('PV Adoption'!H$5*(1/(1-'General Inputs'!$C$10))*$J2999*1000*$I2999 &lt;= ABS(($F2999-$E2999)*(1+$J71)^(L$490-$K$490)),'PV Adoption'!H$5*(1/(1-'General Inputs'!$C$10))*$J2999*1000*$I2999,ABS(($F2999-$E2999)*(1+$J71)^(L$490-$K$490)))</f>
        <v>0</v>
      </c>
      <c r="M2999" s="357">
        <f>IF('PV Adoption'!I$5*(1/(1-'General Inputs'!$C$10))*$J2999*1000*$I2999 &lt;= ABS(($F2999-$E2999)*(1+$J71)^(M$490-$K$490)),'PV Adoption'!I$5*(1/(1-'General Inputs'!$C$10))*$J2999*1000*$I2999,ABS(($F2999-$E2999)*(1+$J71)^(M$490-$K$490)))</f>
        <v>0</v>
      </c>
      <c r="N2999" s="357">
        <f>IF('PV Adoption'!J$5*(1/(1-'General Inputs'!$C$10))*$J2999*1000*$I2999 &lt;= ABS(($F2999-$E2999)*(1+$J71)^(N$490-$K$490)),'PV Adoption'!J$5*(1/(1-'General Inputs'!$C$10))*$J2999*1000*$I2999,ABS(($F2999-$E2999)*(1+$J71)^(N$490-$K$490)))</f>
        <v>0</v>
      </c>
      <c r="O2999" s="357">
        <f>IF('PV Adoption'!K$5*(1/(1-'General Inputs'!$C$10))*$J2999*1000*$I2999 &lt;= ABS(($F2999-$E2999)*(1+$J71)^(O$490-$K$490)),'PV Adoption'!K$5*(1/(1-'General Inputs'!$C$10))*$J2999*1000*$I2999,ABS(($F2999-$E2999)*(1+$J71)^(O$490-$K$490)))</f>
        <v>0</v>
      </c>
      <c r="P2999" s="357">
        <f>IF('PV Adoption'!L$5*(1/(1-'General Inputs'!$C$10))*$J2999*1000*$I2999 &lt;= ABS(($F2999-$E2999)*(1+$J71)^(P$490-$K$490)),'PV Adoption'!L$5*(1/(1-'General Inputs'!$C$10))*$J2999*1000*$I2999,ABS(($F2999-$E2999)*(1+$J71)^(P$490-$K$490)))</f>
        <v>0</v>
      </c>
      <c r="Q2999" s="357">
        <f>IF('PV Adoption'!M$5*(1/(1-'General Inputs'!$C$10))*$J2999*1000*$I2999 &lt;= ABS(($F2999-$E2999)*(1+$J71)^(Q$490-$K$490)),'PV Adoption'!M$5*(1/(1-'General Inputs'!$C$10))*$J2999*1000*$I2999,ABS(($F2999-$E2999)*(1+$J71)^(Q$490-$K$490)))</f>
        <v>0</v>
      </c>
      <c r="R2999" s="357">
        <f>IF('PV Adoption'!N$5*(1/(1-'General Inputs'!$C$10))*$J2999*1000*$I2999 &lt;= ABS(($F2999-$E2999)*(1+$J71)^(R$490-$K$490)),'PV Adoption'!N$5*(1/(1-'General Inputs'!$C$10))*$J2999*1000*$I2999,ABS(($F2999-$E2999)*(1+$J71)^(R$490-$K$490)))</f>
        <v>0</v>
      </c>
      <c r="S2999" s="357">
        <f>IF('PV Adoption'!O$5*(1/(1-'General Inputs'!$C$10))*$J2999*1000*$I2999 &lt;= ABS(($F2999-$E2999)*(1+$J71)^(S$490-$K$490)),'PV Adoption'!O$5*(1/(1-'General Inputs'!$C$10))*$J2999*1000*$I2999,ABS(($F2999-$E2999)*(1+$J71)^(S$490-$K$490)))</f>
        <v>0</v>
      </c>
      <c r="T2999" s="357">
        <f>IF('PV Adoption'!P$5*(1/(1-'General Inputs'!$C$10))*$J2999*1000*$I2999 &lt;= ABS(($F2999-$E2999)*(1+$J71)^(T$490-$K$490)),'PV Adoption'!P$5*(1/(1-'General Inputs'!$C$10))*$J2999*1000*$I2999,ABS(($F2999-$E2999)*(1+$J71)^(T$490-$K$490)))</f>
        <v>0</v>
      </c>
      <c r="U2999" s="357">
        <f>IF('PV Adoption'!Q$5*(1/(1-'General Inputs'!$C$10))*$J2999*1000*$I2999 &lt;= ABS(($F2999-$E2999)*(1+$J71)^(U$490-$K$490)),'PV Adoption'!Q$5*(1/(1-'General Inputs'!$C$10))*$J2999*1000*$I2999,ABS(($F2999-$E2999)*(1+$J71)^(U$490-$K$490)))</f>
        <v>0</v>
      </c>
      <c r="V2999" s="357">
        <f>IF('PV Adoption'!R$5*(1/(1-'General Inputs'!$C$10))*$J2999*1000*$I2999 &lt;= ABS(($F2999-$E2999)*(1+$J71)^(V$490-$K$490)),'PV Adoption'!R$5*(1/(1-'General Inputs'!$C$10))*$J2999*1000*$I2999,ABS(($F2999-$E2999)*(1+$J71)^(V$490-$K$490)))</f>
        <v>0</v>
      </c>
      <c r="W2999" s="357">
        <f>IF('PV Adoption'!S$5*(1/(1-'General Inputs'!$C$10))*$J2999*1000*$I2999 &lt;= ABS(($F2999-$E2999)*(1+$J71)^(W$490-$K$490)),'PV Adoption'!S$5*(1/(1-'General Inputs'!$C$10))*$J2999*1000*$I2999,ABS(($F2999-$E2999)*(1+$J71)^(W$490-$K$490)))</f>
        <v>0</v>
      </c>
      <c r="X2999" s="357">
        <f>IF('PV Adoption'!T$5*(1/(1-'General Inputs'!$C$10))*$J2999*1000*$I2999 &lt;= ABS(($F2999-$E2999)*(1+$J71)^(X$490-$K$490)),'PV Adoption'!T$5*(1/(1-'General Inputs'!$C$10))*$J2999*1000*$I2999,ABS(($F2999-$E2999)*(1+$J71)^(X$490-$K$490)))</f>
        <v>0</v>
      </c>
      <c r="Y2999" s="357">
        <f>IF('PV Adoption'!U$5*(1/(1-'General Inputs'!$C$10))*$J2999*1000*$I2999 &lt;= ABS(($F2999-$E2999)*(1+$J71)^(Y$490-$K$490)),'PV Adoption'!U$5*(1/(1-'General Inputs'!$C$10))*$J2999*1000*$I2999,ABS(($F2999-$E2999)*(1+$J71)^(Y$490-$K$490)))</f>
        <v>0</v>
      </c>
      <c r="Z2999" s="357">
        <f>IF('PV Adoption'!V$5*(1/(1-'General Inputs'!$C$10))*$J2999*1000*$I2999 &lt;= ABS(($F2999-$E2999)*(1+$J71)^(Z$490-$K$490)),'PV Adoption'!V$5*(1/(1-'General Inputs'!$C$10))*$J2999*1000*$I2999,ABS(($F2999-$E2999)*(1+$J71)^(Z$490-$K$490)))</f>
        <v>0</v>
      </c>
      <c r="AA2999" s="357">
        <f>IF('PV Adoption'!W$5*(1/(1-'General Inputs'!$C$10))*$J2999*1000*$I2999 &lt;= ABS(($F2999-$E2999)*(1+$J71)^(AA$490-$K$490)),'PV Adoption'!W$5*(1/(1-'General Inputs'!$C$10))*$J2999*1000*$I2999,ABS(($F2999-$E2999)*(1+$J71)^(AA$490-$K$490)))</f>
        <v>0</v>
      </c>
      <c r="AB2999" s="357">
        <f>IF('PV Adoption'!X$5*(1/(1-'General Inputs'!$C$10))*$J2999*1000*$I2999 &lt;= ABS(($F2999-$E2999)*(1+$J71)^(AB$490-$K$490)),'PV Adoption'!X$5*(1/(1-'General Inputs'!$C$10))*$J2999*1000*$I2999,ABS(($F2999-$E2999)*(1+$J71)^(AB$490-$K$490)))</f>
        <v>0</v>
      </c>
      <c r="AC2999" s="357">
        <f>IF('PV Adoption'!Y$5*(1/(1-'General Inputs'!$C$10))*$J2999*1000*$I2999 &lt;= ABS(($F2999-$E2999)*(1+$J71)^(AC$490-$K$490)),'PV Adoption'!Y$5*(1/(1-'General Inputs'!$C$10))*$J2999*1000*$I2999,ABS(($F2999-$E2999)*(1+$J71)^(AC$490-$K$490)))</f>
        <v>0</v>
      </c>
      <c r="AD2999" s="357">
        <f>IF('PV Adoption'!Z$5*(1/(1-'General Inputs'!$C$10))*$J2999*1000*$I2999 &lt;= ABS(($F2999-$E2999)*(1+$J71)^(AD$490-$K$490)),'PV Adoption'!Z$5*(1/(1-'General Inputs'!$C$10))*$J2999*1000*$I2999,ABS(($F2999-$E2999)*(1+$J71)^(AD$490-$K$490)))</f>
        <v>0</v>
      </c>
      <c r="AE2999" s="357">
        <f>IF('PV Adoption'!AA$5*(1/(1-'General Inputs'!$C$10))*$J2999*1000*$I2999 &lt;= ABS(($F2999-$E2999)*(1+$J71)^(AE$490-$K$490)),'PV Adoption'!AA$5*(1/(1-'General Inputs'!$C$10))*$J2999*1000*$I2999,ABS(($F2999-$E2999)*(1+$J71)^(AE$490-$K$490)))</f>
        <v>0</v>
      </c>
      <c r="AF2999" s="357">
        <f>IF('PV Adoption'!AB$5*(1/(1-'General Inputs'!$C$10))*$J2999*1000*$I2999 &lt;= ABS(($F2999-$E2999)*(1+$J71)^(AF$490-$K$490)),'PV Adoption'!AB$5*(1/(1-'General Inputs'!$C$10))*$J2999*1000*$I2999,ABS(($F2999-$E2999)*(1+$J71)^(AF$490-$K$490)))</f>
        <v>0</v>
      </c>
      <c r="AG2999" s="357">
        <f>IF('PV Adoption'!AC$5*(1/(1-'General Inputs'!$C$10))*$J2999*1000*$I2999 &lt;= ABS(($F2999-$E2999)*(1+$J71)^(AG$490-$K$490)),'PV Adoption'!AC$5*(1/(1-'General Inputs'!$C$10))*$J2999*1000*$I2999,ABS(($F2999-$E2999)*(1+$J71)^(AG$490-$K$490)))</f>
        <v>0</v>
      </c>
      <c r="AH2999" s="357">
        <f>IF('PV Adoption'!AD$5*(1/(1-'General Inputs'!$C$10))*$J2999*1000*$I2999 &lt;= ABS(($F2999-$E2999)*(1+$J71)^(AH$490-$K$490)),'PV Adoption'!AD$5*(1/(1-'General Inputs'!$C$10))*$J2999*1000*$I2999,ABS(($F2999-$E2999)*(1+$J71)^(AH$490-$K$490)))</f>
        <v>0</v>
      </c>
      <c r="AI2999" s="357">
        <f>IF('PV Adoption'!AE$5*(1/(1-'General Inputs'!$C$10))*$J2999*1000*$I2999 &lt;= ABS(($F2999-$E2999)*(1+$J71)^(AI$490-$K$490)),'PV Adoption'!AE$5*(1/(1-'General Inputs'!$C$10))*$J2999*1000*$I2999,ABS(($F2999-$E2999)*(1+$J71)^(AI$490-$K$490)))</f>
        <v>0</v>
      </c>
      <c r="AJ2999" s="357">
        <f>IF('PV Adoption'!AF$5*(1/(1-'General Inputs'!$C$10))*$J2999*1000*$I2999 &lt;= ABS(($F2999-$E2999)*(1+$J71)^(AJ$490-$K$490)),'PV Adoption'!AF$5*(1/(1-'General Inputs'!$C$10))*$J2999*1000*$I2999,ABS(($F2999-$E2999)*(1+$J71)^(AJ$490-$K$490)))</f>
        <v>0</v>
      </c>
      <c r="AK2999" s="357">
        <v>173.09356789142052</v>
      </c>
      <c r="AL2999" s="357">
        <v>173.29252887108277</v>
      </c>
      <c r="AM2999" s="357">
        <v>173.49171854480866</v>
      </c>
    </row>
    <row r="3000" spans="1:39" x14ac:dyDescent="0.25">
      <c r="A3000" s="353" t="s">
        <v>238</v>
      </c>
      <c r="B3000" s="353" t="s">
        <v>389</v>
      </c>
      <c r="C3000" s="441">
        <f t="shared" ref="C3000:H3000" si="2448">C72</f>
        <v>6250</v>
      </c>
      <c r="D3000" s="441"/>
      <c r="E3000" s="441"/>
      <c r="F3000" s="441"/>
      <c r="G3000" s="441"/>
      <c r="H3000" s="441">
        <f t="shared" si="2448"/>
        <v>0</v>
      </c>
      <c r="I3000" s="470">
        <f>IFERROR(VLOOKUP(B3000,Coincidence!$B$2:$E$242,4,FALSE)*IF(G3000="Winter",'General Inputs'!$C$25,'General Inputs'!$C$24),IF(G3000="Winter",'General Inputs'!$C$25,'General Inputs'!$C$24))</f>
        <v>0.52140604400000001</v>
      </c>
      <c r="J3000" s="466">
        <f>'Nameplate by Substation'!H72</f>
        <v>2.8941458431107027E-3</v>
      </c>
      <c r="K3000" s="357">
        <f>IF('PV Adoption'!G$5*(1/(1-'General Inputs'!$C$10))*$J3000*1000*$I3000 &lt;= ABS(($F3000-$E3000)*(1+$J72)^(K$490-$K$490)),'PV Adoption'!G$5*(1/(1-'General Inputs'!$C$10))*$J3000*1000*$I3000,ABS(($F3000-$E3000)*(1+$J72)^(K$490-$K$490)))</f>
        <v>0</v>
      </c>
      <c r="L3000" s="357">
        <f>IF('PV Adoption'!H$5*(1/(1-'General Inputs'!$C$10))*$J3000*1000*$I3000 &lt;= ABS(($F3000-$E3000)*(1+$J72)^(L$490-$K$490)),'PV Adoption'!H$5*(1/(1-'General Inputs'!$C$10))*$J3000*1000*$I3000,ABS(($F3000-$E3000)*(1+$J72)^(L$490-$K$490)))</f>
        <v>0</v>
      </c>
      <c r="M3000" s="357">
        <f>IF('PV Adoption'!I$5*(1/(1-'General Inputs'!$C$10))*$J3000*1000*$I3000 &lt;= ABS(($F3000-$E3000)*(1+$J72)^(M$490-$K$490)),'PV Adoption'!I$5*(1/(1-'General Inputs'!$C$10))*$J3000*1000*$I3000,ABS(($F3000-$E3000)*(1+$J72)^(M$490-$K$490)))</f>
        <v>0</v>
      </c>
      <c r="N3000" s="357">
        <f>IF('PV Adoption'!J$5*(1/(1-'General Inputs'!$C$10))*$J3000*1000*$I3000 &lt;= ABS(($F3000-$E3000)*(1+$J72)^(N$490-$K$490)),'PV Adoption'!J$5*(1/(1-'General Inputs'!$C$10))*$J3000*1000*$I3000,ABS(($F3000-$E3000)*(1+$J72)^(N$490-$K$490)))</f>
        <v>0</v>
      </c>
      <c r="O3000" s="357">
        <f>IF('PV Adoption'!K$5*(1/(1-'General Inputs'!$C$10))*$J3000*1000*$I3000 &lt;= ABS(($F3000-$E3000)*(1+$J72)^(O$490-$K$490)),'PV Adoption'!K$5*(1/(1-'General Inputs'!$C$10))*$J3000*1000*$I3000,ABS(($F3000-$E3000)*(1+$J72)^(O$490-$K$490)))</f>
        <v>0</v>
      </c>
      <c r="P3000" s="357">
        <f>IF('PV Adoption'!L$5*(1/(1-'General Inputs'!$C$10))*$J3000*1000*$I3000 &lt;= ABS(($F3000-$E3000)*(1+$J72)^(P$490-$K$490)),'PV Adoption'!L$5*(1/(1-'General Inputs'!$C$10))*$J3000*1000*$I3000,ABS(($F3000-$E3000)*(1+$J72)^(P$490-$K$490)))</f>
        <v>0</v>
      </c>
      <c r="Q3000" s="357">
        <f>IF('PV Adoption'!M$5*(1/(1-'General Inputs'!$C$10))*$J3000*1000*$I3000 &lt;= ABS(($F3000-$E3000)*(1+$J72)^(Q$490-$K$490)),'PV Adoption'!M$5*(1/(1-'General Inputs'!$C$10))*$J3000*1000*$I3000,ABS(($F3000-$E3000)*(1+$J72)^(Q$490-$K$490)))</f>
        <v>0</v>
      </c>
      <c r="R3000" s="357">
        <f>IF('PV Adoption'!N$5*(1/(1-'General Inputs'!$C$10))*$J3000*1000*$I3000 &lt;= ABS(($F3000-$E3000)*(1+$J72)^(R$490-$K$490)),'PV Adoption'!N$5*(1/(1-'General Inputs'!$C$10))*$J3000*1000*$I3000,ABS(($F3000-$E3000)*(1+$J72)^(R$490-$K$490)))</f>
        <v>0</v>
      </c>
      <c r="S3000" s="357">
        <f>IF('PV Adoption'!O$5*(1/(1-'General Inputs'!$C$10))*$J3000*1000*$I3000 &lt;= ABS(($F3000-$E3000)*(1+$J72)^(S$490-$K$490)),'PV Adoption'!O$5*(1/(1-'General Inputs'!$C$10))*$J3000*1000*$I3000,ABS(($F3000-$E3000)*(1+$J72)^(S$490-$K$490)))</f>
        <v>0</v>
      </c>
      <c r="T3000" s="357">
        <f>IF('PV Adoption'!P$5*(1/(1-'General Inputs'!$C$10))*$J3000*1000*$I3000 &lt;= ABS(($F3000-$E3000)*(1+$J72)^(T$490-$K$490)),'PV Adoption'!P$5*(1/(1-'General Inputs'!$C$10))*$J3000*1000*$I3000,ABS(($F3000-$E3000)*(1+$J72)^(T$490-$K$490)))</f>
        <v>0</v>
      </c>
      <c r="U3000" s="357">
        <f>IF('PV Adoption'!Q$5*(1/(1-'General Inputs'!$C$10))*$J3000*1000*$I3000 &lt;= ABS(($F3000-$E3000)*(1+$J72)^(U$490-$K$490)),'PV Adoption'!Q$5*(1/(1-'General Inputs'!$C$10))*$J3000*1000*$I3000,ABS(($F3000-$E3000)*(1+$J72)^(U$490-$K$490)))</f>
        <v>0</v>
      </c>
      <c r="V3000" s="357">
        <f>IF('PV Adoption'!R$5*(1/(1-'General Inputs'!$C$10))*$J3000*1000*$I3000 &lt;= ABS(($F3000-$E3000)*(1+$J72)^(V$490-$K$490)),'PV Adoption'!R$5*(1/(1-'General Inputs'!$C$10))*$J3000*1000*$I3000,ABS(($F3000-$E3000)*(1+$J72)^(V$490-$K$490)))</f>
        <v>0</v>
      </c>
      <c r="W3000" s="357">
        <f>IF('PV Adoption'!S$5*(1/(1-'General Inputs'!$C$10))*$J3000*1000*$I3000 &lt;= ABS(($F3000-$E3000)*(1+$J72)^(W$490-$K$490)),'PV Adoption'!S$5*(1/(1-'General Inputs'!$C$10))*$J3000*1000*$I3000,ABS(($F3000-$E3000)*(1+$J72)^(W$490-$K$490)))</f>
        <v>0</v>
      </c>
      <c r="X3000" s="357">
        <f>IF('PV Adoption'!T$5*(1/(1-'General Inputs'!$C$10))*$J3000*1000*$I3000 &lt;= ABS(($F3000-$E3000)*(1+$J72)^(X$490-$K$490)),'PV Adoption'!T$5*(1/(1-'General Inputs'!$C$10))*$J3000*1000*$I3000,ABS(($F3000-$E3000)*(1+$J72)^(X$490-$K$490)))</f>
        <v>0</v>
      </c>
      <c r="Y3000" s="357">
        <f>IF('PV Adoption'!U$5*(1/(1-'General Inputs'!$C$10))*$J3000*1000*$I3000 &lt;= ABS(($F3000-$E3000)*(1+$J72)^(Y$490-$K$490)),'PV Adoption'!U$5*(1/(1-'General Inputs'!$C$10))*$J3000*1000*$I3000,ABS(($F3000-$E3000)*(1+$J72)^(Y$490-$K$490)))</f>
        <v>0</v>
      </c>
      <c r="Z3000" s="357">
        <f>IF('PV Adoption'!V$5*(1/(1-'General Inputs'!$C$10))*$J3000*1000*$I3000 &lt;= ABS(($F3000-$E3000)*(1+$J72)^(Z$490-$K$490)),'PV Adoption'!V$5*(1/(1-'General Inputs'!$C$10))*$J3000*1000*$I3000,ABS(($F3000-$E3000)*(1+$J72)^(Z$490-$K$490)))</f>
        <v>0</v>
      </c>
      <c r="AA3000" s="357">
        <f>IF('PV Adoption'!W$5*(1/(1-'General Inputs'!$C$10))*$J3000*1000*$I3000 &lt;= ABS(($F3000-$E3000)*(1+$J72)^(AA$490-$K$490)),'PV Adoption'!W$5*(1/(1-'General Inputs'!$C$10))*$J3000*1000*$I3000,ABS(($F3000-$E3000)*(1+$J72)^(AA$490-$K$490)))</f>
        <v>0</v>
      </c>
      <c r="AB3000" s="357">
        <f>IF('PV Adoption'!X$5*(1/(1-'General Inputs'!$C$10))*$J3000*1000*$I3000 &lt;= ABS(($F3000-$E3000)*(1+$J72)^(AB$490-$K$490)),'PV Adoption'!X$5*(1/(1-'General Inputs'!$C$10))*$J3000*1000*$I3000,ABS(($F3000-$E3000)*(1+$J72)^(AB$490-$K$490)))</f>
        <v>0</v>
      </c>
      <c r="AC3000" s="357">
        <f>IF('PV Adoption'!Y$5*(1/(1-'General Inputs'!$C$10))*$J3000*1000*$I3000 &lt;= ABS(($F3000-$E3000)*(1+$J72)^(AC$490-$K$490)),'PV Adoption'!Y$5*(1/(1-'General Inputs'!$C$10))*$J3000*1000*$I3000,ABS(($F3000-$E3000)*(1+$J72)^(AC$490-$K$490)))</f>
        <v>0</v>
      </c>
      <c r="AD3000" s="357">
        <f>IF('PV Adoption'!Z$5*(1/(1-'General Inputs'!$C$10))*$J3000*1000*$I3000 &lt;= ABS(($F3000-$E3000)*(1+$J72)^(AD$490-$K$490)),'PV Adoption'!Z$5*(1/(1-'General Inputs'!$C$10))*$J3000*1000*$I3000,ABS(($F3000-$E3000)*(1+$J72)^(AD$490-$K$490)))</f>
        <v>0</v>
      </c>
      <c r="AE3000" s="357">
        <f>IF('PV Adoption'!AA$5*(1/(1-'General Inputs'!$C$10))*$J3000*1000*$I3000 &lt;= ABS(($F3000-$E3000)*(1+$J72)^(AE$490-$K$490)),'PV Adoption'!AA$5*(1/(1-'General Inputs'!$C$10))*$J3000*1000*$I3000,ABS(($F3000-$E3000)*(1+$J72)^(AE$490-$K$490)))</f>
        <v>0</v>
      </c>
      <c r="AF3000" s="357">
        <f>IF('PV Adoption'!AB$5*(1/(1-'General Inputs'!$C$10))*$J3000*1000*$I3000 &lt;= ABS(($F3000-$E3000)*(1+$J72)^(AF$490-$K$490)),'PV Adoption'!AB$5*(1/(1-'General Inputs'!$C$10))*$J3000*1000*$I3000,ABS(($F3000-$E3000)*(1+$J72)^(AF$490-$K$490)))</f>
        <v>0</v>
      </c>
      <c r="AG3000" s="357">
        <f>IF('PV Adoption'!AC$5*(1/(1-'General Inputs'!$C$10))*$J3000*1000*$I3000 &lt;= ABS(($F3000-$E3000)*(1+$J72)^(AG$490-$K$490)),'PV Adoption'!AC$5*(1/(1-'General Inputs'!$C$10))*$J3000*1000*$I3000,ABS(($F3000-$E3000)*(1+$J72)^(AG$490-$K$490)))</f>
        <v>0</v>
      </c>
      <c r="AH3000" s="357">
        <f>IF('PV Adoption'!AD$5*(1/(1-'General Inputs'!$C$10))*$J3000*1000*$I3000 &lt;= ABS(($F3000-$E3000)*(1+$J72)^(AH$490-$K$490)),'PV Adoption'!AD$5*(1/(1-'General Inputs'!$C$10))*$J3000*1000*$I3000,ABS(($F3000-$E3000)*(1+$J72)^(AH$490-$K$490)))</f>
        <v>0</v>
      </c>
      <c r="AI3000" s="357">
        <f>IF('PV Adoption'!AE$5*(1/(1-'General Inputs'!$C$10))*$J3000*1000*$I3000 &lt;= ABS(($F3000-$E3000)*(1+$J72)^(AI$490-$K$490)),'PV Adoption'!AE$5*(1/(1-'General Inputs'!$C$10))*$J3000*1000*$I3000,ABS(($F3000-$E3000)*(1+$J72)^(AI$490-$K$490)))</f>
        <v>0</v>
      </c>
      <c r="AJ3000" s="357">
        <f>IF('PV Adoption'!AF$5*(1/(1-'General Inputs'!$C$10))*$J3000*1000*$I3000 &lt;= ABS(($F3000-$E3000)*(1+$J72)^(AJ$490-$K$490)),'PV Adoption'!AF$5*(1/(1-'General Inputs'!$C$10))*$J3000*1000*$I3000,ABS(($F3000-$E3000)*(1+$J72)^(AJ$490-$K$490)))</f>
        <v>0</v>
      </c>
      <c r="AK3000" s="357">
        <v>0</v>
      </c>
      <c r="AL3000" s="357">
        <v>0</v>
      </c>
      <c r="AM3000" s="357">
        <v>0</v>
      </c>
    </row>
    <row r="3001" spans="1:39" x14ac:dyDescent="0.25">
      <c r="A3001" s="353" t="s">
        <v>510</v>
      </c>
      <c r="B3001" s="353" t="s">
        <v>511</v>
      </c>
      <c r="C3001" s="441">
        <f t="shared" ref="C3001:H3001" si="2449">C73</f>
        <v>9375</v>
      </c>
      <c r="D3001" s="441"/>
      <c r="E3001" s="441"/>
      <c r="F3001" s="441"/>
      <c r="G3001" s="441"/>
      <c r="H3001" s="441">
        <f t="shared" si="2449"/>
        <v>0</v>
      </c>
      <c r="I3001" s="470">
        <f>IFERROR(VLOOKUP(B3001,Coincidence!$B$2:$E$242,4,FALSE)*IF(G3001="Winter",'General Inputs'!$C$25,'General Inputs'!$C$24),IF(G3001="Winter",'General Inputs'!$C$25,'General Inputs'!$C$24))</f>
        <v>0.52140604400000001</v>
      </c>
      <c r="J3001" s="466">
        <f>'Nameplate by Substation'!H73</f>
        <v>1.2409801057069031E-3</v>
      </c>
      <c r="K3001" s="357">
        <f>IF('PV Adoption'!G$5*(1/(1-'General Inputs'!$C$10))*$J3001*1000*$I3001 &lt;= ABS(($F3001-$E3001)*(1+$J73)^(K$490-$K$490)),'PV Adoption'!G$5*(1/(1-'General Inputs'!$C$10))*$J3001*1000*$I3001,ABS(($F3001-$E3001)*(1+$J73)^(K$490-$K$490)))</f>
        <v>0</v>
      </c>
      <c r="L3001" s="357">
        <f>IF('PV Adoption'!H$5*(1/(1-'General Inputs'!$C$10))*$J3001*1000*$I3001 &lt;= ABS(($F3001-$E3001)*(1+$J73)^(L$490-$K$490)),'PV Adoption'!H$5*(1/(1-'General Inputs'!$C$10))*$J3001*1000*$I3001,ABS(($F3001-$E3001)*(1+$J73)^(L$490-$K$490)))</f>
        <v>0</v>
      </c>
      <c r="M3001" s="357">
        <f>IF('PV Adoption'!I$5*(1/(1-'General Inputs'!$C$10))*$J3001*1000*$I3001 &lt;= ABS(($F3001-$E3001)*(1+$J73)^(M$490-$K$490)),'PV Adoption'!I$5*(1/(1-'General Inputs'!$C$10))*$J3001*1000*$I3001,ABS(($F3001-$E3001)*(1+$J73)^(M$490-$K$490)))</f>
        <v>0</v>
      </c>
      <c r="N3001" s="357">
        <f>IF('PV Adoption'!J$5*(1/(1-'General Inputs'!$C$10))*$J3001*1000*$I3001 &lt;= ABS(($F3001-$E3001)*(1+$J73)^(N$490-$K$490)),'PV Adoption'!J$5*(1/(1-'General Inputs'!$C$10))*$J3001*1000*$I3001,ABS(($F3001-$E3001)*(1+$J73)^(N$490-$K$490)))</f>
        <v>0</v>
      </c>
      <c r="O3001" s="357">
        <f>IF('PV Adoption'!K$5*(1/(1-'General Inputs'!$C$10))*$J3001*1000*$I3001 &lt;= ABS(($F3001-$E3001)*(1+$J73)^(O$490-$K$490)),'PV Adoption'!K$5*(1/(1-'General Inputs'!$C$10))*$J3001*1000*$I3001,ABS(($F3001-$E3001)*(1+$J73)^(O$490-$K$490)))</f>
        <v>0</v>
      </c>
      <c r="P3001" s="357">
        <f>IF('PV Adoption'!L$5*(1/(1-'General Inputs'!$C$10))*$J3001*1000*$I3001 &lt;= ABS(($F3001-$E3001)*(1+$J73)^(P$490-$K$490)),'PV Adoption'!L$5*(1/(1-'General Inputs'!$C$10))*$J3001*1000*$I3001,ABS(($F3001-$E3001)*(1+$J73)^(P$490-$K$490)))</f>
        <v>0</v>
      </c>
      <c r="Q3001" s="357">
        <f>IF('PV Adoption'!M$5*(1/(1-'General Inputs'!$C$10))*$J3001*1000*$I3001 &lt;= ABS(($F3001-$E3001)*(1+$J73)^(Q$490-$K$490)),'PV Adoption'!M$5*(1/(1-'General Inputs'!$C$10))*$J3001*1000*$I3001,ABS(($F3001-$E3001)*(1+$J73)^(Q$490-$K$490)))</f>
        <v>0</v>
      </c>
      <c r="R3001" s="357">
        <f>IF('PV Adoption'!N$5*(1/(1-'General Inputs'!$C$10))*$J3001*1000*$I3001 &lt;= ABS(($F3001-$E3001)*(1+$J73)^(R$490-$K$490)),'PV Adoption'!N$5*(1/(1-'General Inputs'!$C$10))*$J3001*1000*$I3001,ABS(($F3001-$E3001)*(1+$J73)^(R$490-$K$490)))</f>
        <v>0</v>
      </c>
      <c r="S3001" s="357">
        <f>IF('PV Adoption'!O$5*(1/(1-'General Inputs'!$C$10))*$J3001*1000*$I3001 &lt;= ABS(($F3001-$E3001)*(1+$J73)^(S$490-$K$490)),'PV Adoption'!O$5*(1/(1-'General Inputs'!$C$10))*$J3001*1000*$I3001,ABS(($F3001-$E3001)*(1+$J73)^(S$490-$K$490)))</f>
        <v>0</v>
      </c>
      <c r="T3001" s="357">
        <f>IF('PV Adoption'!P$5*(1/(1-'General Inputs'!$C$10))*$J3001*1000*$I3001 &lt;= ABS(($F3001-$E3001)*(1+$J73)^(T$490-$K$490)),'PV Adoption'!P$5*(1/(1-'General Inputs'!$C$10))*$J3001*1000*$I3001,ABS(($F3001-$E3001)*(1+$J73)^(T$490-$K$490)))</f>
        <v>0</v>
      </c>
      <c r="U3001" s="357">
        <f>IF('PV Adoption'!Q$5*(1/(1-'General Inputs'!$C$10))*$J3001*1000*$I3001 &lt;= ABS(($F3001-$E3001)*(1+$J73)^(U$490-$K$490)),'PV Adoption'!Q$5*(1/(1-'General Inputs'!$C$10))*$J3001*1000*$I3001,ABS(($F3001-$E3001)*(1+$J73)^(U$490-$K$490)))</f>
        <v>0</v>
      </c>
      <c r="V3001" s="357">
        <f>IF('PV Adoption'!R$5*(1/(1-'General Inputs'!$C$10))*$J3001*1000*$I3001 &lt;= ABS(($F3001-$E3001)*(1+$J73)^(V$490-$K$490)),'PV Adoption'!R$5*(1/(1-'General Inputs'!$C$10))*$J3001*1000*$I3001,ABS(($F3001-$E3001)*(1+$J73)^(V$490-$K$490)))</f>
        <v>0</v>
      </c>
      <c r="W3001" s="357">
        <f>IF('PV Adoption'!S$5*(1/(1-'General Inputs'!$C$10))*$J3001*1000*$I3001 &lt;= ABS(($F3001-$E3001)*(1+$J73)^(W$490-$K$490)),'PV Adoption'!S$5*(1/(1-'General Inputs'!$C$10))*$J3001*1000*$I3001,ABS(($F3001-$E3001)*(1+$J73)^(W$490-$K$490)))</f>
        <v>0</v>
      </c>
      <c r="X3001" s="357">
        <f>IF('PV Adoption'!T$5*(1/(1-'General Inputs'!$C$10))*$J3001*1000*$I3001 &lt;= ABS(($F3001-$E3001)*(1+$J73)^(X$490-$K$490)),'PV Adoption'!T$5*(1/(1-'General Inputs'!$C$10))*$J3001*1000*$I3001,ABS(($F3001-$E3001)*(1+$J73)^(X$490-$K$490)))</f>
        <v>0</v>
      </c>
      <c r="Y3001" s="357">
        <f>IF('PV Adoption'!U$5*(1/(1-'General Inputs'!$C$10))*$J3001*1000*$I3001 &lt;= ABS(($F3001-$E3001)*(1+$J73)^(Y$490-$K$490)),'PV Adoption'!U$5*(1/(1-'General Inputs'!$C$10))*$J3001*1000*$I3001,ABS(($F3001-$E3001)*(1+$J73)^(Y$490-$K$490)))</f>
        <v>0</v>
      </c>
      <c r="Z3001" s="357">
        <f>IF('PV Adoption'!V$5*(1/(1-'General Inputs'!$C$10))*$J3001*1000*$I3001 &lt;= ABS(($F3001-$E3001)*(1+$J73)^(Z$490-$K$490)),'PV Adoption'!V$5*(1/(1-'General Inputs'!$C$10))*$J3001*1000*$I3001,ABS(($F3001-$E3001)*(1+$J73)^(Z$490-$K$490)))</f>
        <v>0</v>
      </c>
      <c r="AA3001" s="357">
        <f>IF('PV Adoption'!W$5*(1/(1-'General Inputs'!$C$10))*$J3001*1000*$I3001 &lt;= ABS(($F3001-$E3001)*(1+$J73)^(AA$490-$K$490)),'PV Adoption'!W$5*(1/(1-'General Inputs'!$C$10))*$J3001*1000*$I3001,ABS(($F3001-$E3001)*(1+$J73)^(AA$490-$K$490)))</f>
        <v>0</v>
      </c>
      <c r="AB3001" s="357">
        <f>IF('PV Adoption'!X$5*(1/(1-'General Inputs'!$C$10))*$J3001*1000*$I3001 &lt;= ABS(($F3001-$E3001)*(1+$J73)^(AB$490-$K$490)),'PV Adoption'!X$5*(1/(1-'General Inputs'!$C$10))*$J3001*1000*$I3001,ABS(($F3001-$E3001)*(1+$J73)^(AB$490-$K$490)))</f>
        <v>0</v>
      </c>
      <c r="AC3001" s="357">
        <f>IF('PV Adoption'!Y$5*(1/(1-'General Inputs'!$C$10))*$J3001*1000*$I3001 &lt;= ABS(($F3001-$E3001)*(1+$J73)^(AC$490-$K$490)),'PV Adoption'!Y$5*(1/(1-'General Inputs'!$C$10))*$J3001*1000*$I3001,ABS(($F3001-$E3001)*(1+$J73)^(AC$490-$K$490)))</f>
        <v>0</v>
      </c>
      <c r="AD3001" s="357">
        <f>IF('PV Adoption'!Z$5*(1/(1-'General Inputs'!$C$10))*$J3001*1000*$I3001 &lt;= ABS(($F3001-$E3001)*(1+$J73)^(AD$490-$K$490)),'PV Adoption'!Z$5*(1/(1-'General Inputs'!$C$10))*$J3001*1000*$I3001,ABS(($F3001-$E3001)*(1+$J73)^(AD$490-$K$490)))</f>
        <v>0</v>
      </c>
      <c r="AE3001" s="357">
        <f>IF('PV Adoption'!AA$5*(1/(1-'General Inputs'!$C$10))*$J3001*1000*$I3001 &lt;= ABS(($F3001-$E3001)*(1+$J73)^(AE$490-$K$490)),'PV Adoption'!AA$5*(1/(1-'General Inputs'!$C$10))*$J3001*1000*$I3001,ABS(($F3001-$E3001)*(1+$J73)^(AE$490-$K$490)))</f>
        <v>0</v>
      </c>
      <c r="AF3001" s="357">
        <f>IF('PV Adoption'!AB$5*(1/(1-'General Inputs'!$C$10))*$J3001*1000*$I3001 &lt;= ABS(($F3001-$E3001)*(1+$J73)^(AF$490-$K$490)),'PV Adoption'!AB$5*(1/(1-'General Inputs'!$C$10))*$J3001*1000*$I3001,ABS(($F3001-$E3001)*(1+$J73)^(AF$490-$K$490)))</f>
        <v>0</v>
      </c>
      <c r="AG3001" s="357">
        <f>IF('PV Adoption'!AC$5*(1/(1-'General Inputs'!$C$10))*$J3001*1000*$I3001 &lt;= ABS(($F3001-$E3001)*(1+$J73)^(AG$490-$K$490)),'PV Adoption'!AC$5*(1/(1-'General Inputs'!$C$10))*$J3001*1000*$I3001,ABS(($F3001-$E3001)*(1+$J73)^(AG$490-$K$490)))</f>
        <v>0</v>
      </c>
      <c r="AH3001" s="357">
        <f>IF('PV Adoption'!AD$5*(1/(1-'General Inputs'!$C$10))*$J3001*1000*$I3001 &lt;= ABS(($F3001-$E3001)*(1+$J73)^(AH$490-$K$490)),'PV Adoption'!AD$5*(1/(1-'General Inputs'!$C$10))*$J3001*1000*$I3001,ABS(($F3001-$E3001)*(1+$J73)^(AH$490-$K$490)))</f>
        <v>0</v>
      </c>
      <c r="AI3001" s="357">
        <f>IF('PV Adoption'!AE$5*(1/(1-'General Inputs'!$C$10))*$J3001*1000*$I3001 &lt;= ABS(($F3001-$E3001)*(1+$J73)^(AI$490-$K$490)),'PV Adoption'!AE$5*(1/(1-'General Inputs'!$C$10))*$J3001*1000*$I3001,ABS(($F3001-$E3001)*(1+$J73)^(AI$490-$K$490)))</f>
        <v>0</v>
      </c>
      <c r="AJ3001" s="357">
        <f>IF('PV Adoption'!AF$5*(1/(1-'General Inputs'!$C$10))*$J3001*1000*$I3001 &lt;= ABS(($F3001-$E3001)*(1+$J73)^(AJ$490-$K$490)),'PV Adoption'!AF$5*(1/(1-'General Inputs'!$C$10))*$J3001*1000*$I3001,ABS(($F3001-$E3001)*(1+$J73)^(AJ$490-$K$490)))</f>
        <v>0</v>
      </c>
      <c r="AK3001" s="357">
        <v>0</v>
      </c>
      <c r="AL3001" s="357">
        <v>0</v>
      </c>
      <c r="AM3001" s="357">
        <v>0</v>
      </c>
    </row>
    <row r="3002" spans="1:39" x14ac:dyDescent="0.25">
      <c r="A3002" s="353" t="s">
        <v>321</v>
      </c>
      <c r="B3002" s="353" t="s">
        <v>321</v>
      </c>
      <c r="C3002" s="441">
        <f t="shared" ref="C3002:H3002" si="2450">C74</f>
        <v>5000</v>
      </c>
      <c r="D3002" s="441"/>
      <c r="E3002" s="441"/>
      <c r="F3002" s="441"/>
      <c r="G3002" s="441"/>
      <c r="H3002" s="441">
        <f t="shared" si="2450"/>
        <v>0</v>
      </c>
      <c r="I3002" s="470">
        <f>IFERROR(VLOOKUP(B3002,Coincidence!$B$2:$E$242,4,FALSE)*IF(G3002="Winter",'General Inputs'!$C$25,'General Inputs'!$C$24),IF(G3002="Winter",'General Inputs'!$C$25,'General Inputs'!$C$24))</f>
        <v>0.52140604400000001</v>
      </c>
      <c r="J3002" s="466">
        <f>'Nameplate by Substation'!H74</f>
        <v>4.5354361274402332E-3</v>
      </c>
      <c r="K3002" s="357">
        <f>IF('PV Adoption'!G$5*(1/(1-'General Inputs'!$C$10))*$J3002*1000*$I3002 &lt;= ABS(($F3002-$E3002)*(1+$J74)^(K$490-$K$490)),'PV Adoption'!G$5*(1/(1-'General Inputs'!$C$10))*$J3002*1000*$I3002,ABS(($F3002-$E3002)*(1+$J74)^(K$490-$K$490)))</f>
        <v>0</v>
      </c>
      <c r="L3002" s="357">
        <f>IF('PV Adoption'!H$5*(1/(1-'General Inputs'!$C$10))*$J3002*1000*$I3002 &lt;= ABS(($F3002-$E3002)*(1+$J74)^(L$490-$K$490)),'PV Adoption'!H$5*(1/(1-'General Inputs'!$C$10))*$J3002*1000*$I3002,ABS(($F3002-$E3002)*(1+$J74)^(L$490-$K$490)))</f>
        <v>0</v>
      </c>
      <c r="M3002" s="357">
        <f>IF('PV Adoption'!I$5*(1/(1-'General Inputs'!$C$10))*$J3002*1000*$I3002 &lt;= ABS(($F3002-$E3002)*(1+$J74)^(M$490-$K$490)),'PV Adoption'!I$5*(1/(1-'General Inputs'!$C$10))*$J3002*1000*$I3002,ABS(($F3002-$E3002)*(1+$J74)^(M$490-$K$490)))</f>
        <v>0</v>
      </c>
      <c r="N3002" s="357">
        <f>IF('PV Adoption'!J$5*(1/(1-'General Inputs'!$C$10))*$J3002*1000*$I3002 &lt;= ABS(($F3002-$E3002)*(1+$J74)^(N$490-$K$490)),'PV Adoption'!J$5*(1/(1-'General Inputs'!$C$10))*$J3002*1000*$I3002,ABS(($F3002-$E3002)*(1+$J74)^(N$490-$K$490)))</f>
        <v>0</v>
      </c>
      <c r="O3002" s="357">
        <f>IF('PV Adoption'!K$5*(1/(1-'General Inputs'!$C$10))*$J3002*1000*$I3002 &lt;= ABS(($F3002-$E3002)*(1+$J74)^(O$490-$K$490)),'PV Adoption'!K$5*(1/(1-'General Inputs'!$C$10))*$J3002*1000*$I3002,ABS(($F3002-$E3002)*(1+$J74)^(O$490-$K$490)))</f>
        <v>0</v>
      </c>
      <c r="P3002" s="357">
        <f>IF('PV Adoption'!L$5*(1/(1-'General Inputs'!$C$10))*$J3002*1000*$I3002 &lt;= ABS(($F3002-$E3002)*(1+$J74)^(P$490-$K$490)),'PV Adoption'!L$5*(1/(1-'General Inputs'!$C$10))*$J3002*1000*$I3002,ABS(($F3002-$E3002)*(1+$J74)^(P$490-$K$490)))</f>
        <v>0</v>
      </c>
      <c r="Q3002" s="357">
        <f>IF('PV Adoption'!M$5*(1/(1-'General Inputs'!$C$10))*$J3002*1000*$I3002 &lt;= ABS(($F3002-$E3002)*(1+$J74)^(Q$490-$K$490)),'PV Adoption'!M$5*(1/(1-'General Inputs'!$C$10))*$J3002*1000*$I3002,ABS(($F3002-$E3002)*(1+$J74)^(Q$490-$K$490)))</f>
        <v>0</v>
      </c>
      <c r="R3002" s="357">
        <f>IF('PV Adoption'!N$5*(1/(1-'General Inputs'!$C$10))*$J3002*1000*$I3002 &lt;= ABS(($F3002-$E3002)*(1+$J74)^(R$490-$K$490)),'PV Adoption'!N$5*(1/(1-'General Inputs'!$C$10))*$J3002*1000*$I3002,ABS(($F3002-$E3002)*(1+$J74)^(R$490-$K$490)))</f>
        <v>0</v>
      </c>
      <c r="S3002" s="357">
        <f>IF('PV Adoption'!O$5*(1/(1-'General Inputs'!$C$10))*$J3002*1000*$I3002 &lt;= ABS(($F3002-$E3002)*(1+$J74)^(S$490-$K$490)),'PV Adoption'!O$5*(1/(1-'General Inputs'!$C$10))*$J3002*1000*$I3002,ABS(($F3002-$E3002)*(1+$J74)^(S$490-$K$490)))</f>
        <v>0</v>
      </c>
      <c r="T3002" s="357">
        <f>IF('PV Adoption'!P$5*(1/(1-'General Inputs'!$C$10))*$J3002*1000*$I3002 &lt;= ABS(($F3002-$E3002)*(1+$J74)^(T$490-$K$490)),'PV Adoption'!P$5*(1/(1-'General Inputs'!$C$10))*$J3002*1000*$I3002,ABS(($F3002-$E3002)*(1+$J74)^(T$490-$K$490)))</f>
        <v>0</v>
      </c>
      <c r="U3002" s="357">
        <f>IF('PV Adoption'!Q$5*(1/(1-'General Inputs'!$C$10))*$J3002*1000*$I3002 &lt;= ABS(($F3002-$E3002)*(1+$J74)^(U$490-$K$490)),'PV Adoption'!Q$5*(1/(1-'General Inputs'!$C$10))*$J3002*1000*$I3002,ABS(($F3002-$E3002)*(1+$J74)^(U$490-$K$490)))</f>
        <v>0</v>
      </c>
      <c r="V3002" s="357">
        <f>IF('PV Adoption'!R$5*(1/(1-'General Inputs'!$C$10))*$J3002*1000*$I3002 &lt;= ABS(($F3002-$E3002)*(1+$J74)^(V$490-$K$490)),'PV Adoption'!R$5*(1/(1-'General Inputs'!$C$10))*$J3002*1000*$I3002,ABS(($F3002-$E3002)*(1+$J74)^(V$490-$K$490)))</f>
        <v>0</v>
      </c>
      <c r="W3002" s="357">
        <f>IF('PV Adoption'!S$5*(1/(1-'General Inputs'!$C$10))*$J3002*1000*$I3002 &lt;= ABS(($F3002-$E3002)*(1+$J74)^(W$490-$K$490)),'PV Adoption'!S$5*(1/(1-'General Inputs'!$C$10))*$J3002*1000*$I3002,ABS(($F3002-$E3002)*(1+$J74)^(W$490-$K$490)))</f>
        <v>0</v>
      </c>
      <c r="X3002" s="357">
        <f>IF('PV Adoption'!T$5*(1/(1-'General Inputs'!$C$10))*$J3002*1000*$I3002 &lt;= ABS(($F3002-$E3002)*(1+$J74)^(X$490-$K$490)),'PV Adoption'!T$5*(1/(1-'General Inputs'!$C$10))*$J3002*1000*$I3002,ABS(($F3002-$E3002)*(1+$J74)^(X$490-$K$490)))</f>
        <v>0</v>
      </c>
      <c r="Y3002" s="357">
        <f>IF('PV Adoption'!U$5*(1/(1-'General Inputs'!$C$10))*$J3002*1000*$I3002 &lt;= ABS(($F3002-$E3002)*(1+$J74)^(Y$490-$K$490)),'PV Adoption'!U$5*(1/(1-'General Inputs'!$C$10))*$J3002*1000*$I3002,ABS(($F3002-$E3002)*(1+$J74)^(Y$490-$K$490)))</f>
        <v>0</v>
      </c>
      <c r="Z3002" s="357">
        <f>IF('PV Adoption'!V$5*(1/(1-'General Inputs'!$C$10))*$J3002*1000*$I3002 &lt;= ABS(($F3002-$E3002)*(1+$J74)^(Z$490-$K$490)),'PV Adoption'!V$5*(1/(1-'General Inputs'!$C$10))*$J3002*1000*$I3002,ABS(($F3002-$E3002)*(1+$J74)^(Z$490-$K$490)))</f>
        <v>0</v>
      </c>
      <c r="AA3002" s="357">
        <f>IF('PV Adoption'!W$5*(1/(1-'General Inputs'!$C$10))*$J3002*1000*$I3002 &lt;= ABS(($F3002-$E3002)*(1+$J74)^(AA$490-$K$490)),'PV Adoption'!W$5*(1/(1-'General Inputs'!$C$10))*$J3002*1000*$I3002,ABS(($F3002-$E3002)*(1+$J74)^(AA$490-$K$490)))</f>
        <v>0</v>
      </c>
      <c r="AB3002" s="357">
        <f>IF('PV Adoption'!X$5*(1/(1-'General Inputs'!$C$10))*$J3002*1000*$I3002 &lt;= ABS(($F3002-$E3002)*(1+$J74)^(AB$490-$K$490)),'PV Adoption'!X$5*(1/(1-'General Inputs'!$C$10))*$J3002*1000*$I3002,ABS(($F3002-$E3002)*(1+$J74)^(AB$490-$K$490)))</f>
        <v>0</v>
      </c>
      <c r="AC3002" s="357">
        <f>IF('PV Adoption'!Y$5*(1/(1-'General Inputs'!$C$10))*$J3002*1000*$I3002 &lt;= ABS(($F3002-$E3002)*(1+$J74)^(AC$490-$K$490)),'PV Adoption'!Y$5*(1/(1-'General Inputs'!$C$10))*$J3002*1000*$I3002,ABS(($F3002-$E3002)*(1+$J74)^(AC$490-$K$490)))</f>
        <v>0</v>
      </c>
      <c r="AD3002" s="357">
        <f>IF('PV Adoption'!Z$5*(1/(1-'General Inputs'!$C$10))*$J3002*1000*$I3002 &lt;= ABS(($F3002-$E3002)*(1+$J74)^(AD$490-$K$490)),'PV Adoption'!Z$5*(1/(1-'General Inputs'!$C$10))*$J3002*1000*$I3002,ABS(($F3002-$E3002)*(1+$J74)^(AD$490-$K$490)))</f>
        <v>0</v>
      </c>
      <c r="AE3002" s="357">
        <f>IF('PV Adoption'!AA$5*(1/(1-'General Inputs'!$C$10))*$J3002*1000*$I3002 &lt;= ABS(($F3002-$E3002)*(1+$J74)^(AE$490-$K$490)),'PV Adoption'!AA$5*(1/(1-'General Inputs'!$C$10))*$J3002*1000*$I3002,ABS(($F3002-$E3002)*(1+$J74)^(AE$490-$K$490)))</f>
        <v>0</v>
      </c>
      <c r="AF3002" s="357">
        <f>IF('PV Adoption'!AB$5*(1/(1-'General Inputs'!$C$10))*$J3002*1000*$I3002 &lt;= ABS(($F3002-$E3002)*(1+$J74)^(AF$490-$K$490)),'PV Adoption'!AB$5*(1/(1-'General Inputs'!$C$10))*$J3002*1000*$I3002,ABS(($F3002-$E3002)*(1+$J74)^(AF$490-$K$490)))</f>
        <v>0</v>
      </c>
      <c r="AG3002" s="357">
        <f>IF('PV Adoption'!AC$5*(1/(1-'General Inputs'!$C$10))*$J3002*1000*$I3002 &lt;= ABS(($F3002-$E3002)*(1+$J74)^(AG$490-$K$490)),'PV Adoption'!AC$5*(1/(1-'General Inputs'!$C$10))*$J3002*1000*$I3002,ABS(($F3002-$E3002)*(1+$J74)^(AG$490-$K$490)))</f>
        <v>0</v>
      </c>
      <c r="AH3002" s="357">
        <f>IF('PV Adoption'!AD$5*(1/(1-'General Inputs'!$C$10))*$J3002*1000*$I3002 &lt;= ABS(($F3002-$E3002)*(1+$J74)^(AH$490-$K$490)),'PV Adoption'!AD$5*(1/(1-'General Inputs'!$C$10))*$J3002*1000*$I3002,ABS(($F3002-$E3002)*(1+$J74)^(AH$490-$K$490)))</f>
        <v>0</v>
      </c>
      <c r="AI3002" s="357">
        <f>IF('PV Adoption'!AE$5*(1/(1-'General Inputs'!$C$10))*$J3002*1000*$I3002 &lt;= ABS(($F3002-$E3002)*(1+$J74)^(AI$490-$K$490)),'PV Adoption'!AE$5*(1/(1-'General Inputs'!$C$10))*$J3002*1000*$I3002,ABS(($F3002-$E3002)*(1+$J74)^(AI$490-$K$490)))</f>
        <v>0</v>
      </c>
      <c r="AJ3002" s="357">
        <f>IF('PV Adoption'!AF$5*(1/(1-'General Inputs'!$C$10))*$J3002*1000*$I3002 &lt;= ABS(($F3002-$E3002)*(1+$J74)^(AJ$490-$K$490)),'PV Adoption'!AF$5*(1/(1-'General Inputs'!$C$10))*$J3002*1000*$I3002,ABS(($F3002-$E3002)*(1+$J74)^(AJ$490-$K$490)))</f>
        <v>0</v>
      </c>
      <c r="AK3002" s="357">
        <v>9.9353653099120507</v>
      </c>
      <c r="AL3002" s="357">
        <v>9.9732207009035481</v>
      </c>
      <c r="AM3002" s="357">
        <v>10.011220327218302</v>
      </c>
    </row>
    <row r="3003" spans="1:39" x14ac:dyDescent="0.25">
      <c r="A3003" s="353" t="s">
        <v>501</v>
      </c>
      <c r="B3003" s="353" t="s">
        <v>501</v>
      </c>
      <c r="C3003" s="441">
        <f t="shared" ref="C3003:H3003" si="2451">C75</f>
        <v>4992</v>
      </c>
      <c r="D3003" s="441"/>
      <c r="E3003" s="441"/>
      <c r="F3003" s="441"/>
      <c r="G3003" s="441"/>
      <c r="H3003" s="441">
        <f t="shared" si="2451"/>
        <v>0</v>
      </c>
      <c r="I3003" s="470">
        <f>IFERROR(VLOOKUP(B3003,Coincidence!$B$2:$E$242,4,FALSE)*IF(G3003="Winter",'General Inputs'!$C$25,'General Inputs'!$C$24),IF(G3003="Winter",'General Inputs'!$C$25,'General Inputs'!$C$24))</f>
        <v>0.52140604400000001</v>
      </c>
      <c r="J3003" s="466">
        <f>'Nameplate by Substation'!H75</f>
        <v>4.3375670336730744E-3</v>
      </c>
      <c r="K3003" s="357">
        <f>IF('PV Adoption'!G$5*(1/(1-'General Inputs'!$C$10))*$J3003*1000*$I3003 &lt;= ABS(($F3003-$E3003)*(1+$J75)^(K$490-$K$490)),'PV Adoption'!G$5*(1/(1-'General Inputs'!$C$10))*$J3003*1000*$I3003,ABS(($F3003-$E3003)*(1+$J75)^(K$490-$K$490)))</f>
        <v>0</v>
      </c>
      <c r="L3003" s="357">
        <f>IF('PV Adoption'!H$5*(1/(1-'General Inputs'!$C$10))*$J3003*1000*$I3003 &lt;= ABS(($F3003-$E3003)*(1+$J75)^(L$490-$K$490)),'PV Adoption'!H$5*(1/(1-'General Inputs'!$C$10))*$J3003*1000*$I3003,ABS(($F3003-$E3003)*(1+$J75)^(L$490-$K$490)))</f>
        <v>0</v>
      </c>
      <c r="M3003" s="357">
        <f>IF('PV Adoption'!I$5*(1/(1-'General Inputs'!$C$10))*$J3003*1000*$I3003 &lt;= ABS(($F3003-$E3003)*(1+$J75)^(M$490-$K$490)),'PV Adoption'!I$5*(1/(1-'General Inputs'!$C$10))*$J3003*1000*$I3003,ABS(($F3003-$E3003)*(1+$J75)^(M$490-$K$490)))</f>
        <v>0</v>
      </c>
      <c r="N3003" s="357">
        <f>IF('PV Adoption'!J$5*(1/(1-'General Inputs'!$C$10))*$J3003*1000*$I3003 &lt;= ABS(($F3003-$E3003)*(1+$J75)^(N$490-$K$490)),'PV Adoption'!J$5*(1/(1-'General Inputs'!$C$10))*$J3003*1000*$I3003,ABS(($F3003-$E3003)*(1+$J75)^(N$490-$K$490)))</f>
        <v>0</v>
      </c>
      <c r="O3003" s="357">
        <f>IF('PV Adoption'!K$5*(1/(1-'General Inputs'!$C$10))*$J3003*1000*$I3003 &lt;= ABS(($F3003-$E3003)*(1+$J75)^(O$490-$K$490)),'PV Adoption'!K$5*(1/(1-'General Inputs'!$C$10))*$J3003*1000*$I3003,ABS(($F3003-$E3003)*(1+$J75)^(O$490-$K$490)))</f>
        <v>0</v>
      </c>
      <c r="P3003" s="357">
        <f>IF('PV Adoption'!L$5*(1/(1-'General Inputs'!$C$10))*$J3003*1000*$I3003 &lt;= ABS(($F3003-$E3003)*(1+$J75)^(P$490-$K$490)),'PV Adoption'!L$5*(1/(1-'General Inputs'!$C$10))*$J3003*1000*$I3003,ABS(($F3003-$E3003)*(1+$J75)^(P$490-$K$490)))</f>
        <v>0</v>
      </c>
      <c r="Q3003" s="357">
        <f>IF('PV Adoption'!M$5*(1/(1-'General Inputs'!$C$10))*$J3003*1000*$I3003 &lt;= ABS(($F3003-$E3003)*(1+$J75)^(Q$490-$K$490)),'PV Adoption'!M$5*(1/(1-'General Inputs'!$C$10))*$J3003*1000*$I3003,ABS(($F3003-$E3003)*(1+$J75)^(Q$490-$K$490)))</f>
        <v>0</v>
      </c>
      <c r="R3003" s="357">
        <f>IF('PV Adoption'!N$5*(1/(1-'General Inputs'!$C$10))*$J3003*1000*$I3003 &lt;= ABS(($F3003-$E3003)*(1+$J75)^(R$490-$K$490)),'PV Adoption'!N$5*(1/(1-'General Inputs'!$C$10))*$J3003*1000*$I3003,ABS(($F3003-$E3003)*(1+$J75)^(R$490-$K$490)))</f>
        <v>0</v>
      </c>
      <c r="S3003" s="357">
        <f>IF('PV Adoption'!O$5*(1/(1-'General Inputs'!$C$10))*$J3003*1000*$I3003 &lt;= ABS(($F3003-$E3003)*(1+$J75)^(S$490-$K$490)),'PV Adoption'!O$5*(1/(1-'General Inputs'!$C$10))*$J3003*1000*$I3003,ABS(($F3003-$E3003)*(1+$J75)^(S$490-$K$490)))</f>
        <v>0</v>
      </c>
      <c r="T3003" s="357">
        <f>IF('PV Adoption'!P$5*(1/(1-'General Inputs'!$C$10))*$J3003*1000*$I3003 &lt;= ABS(($F3003-$E3003)*(1+$J75)^(T$490-$K$490)),'PV Adoption'!P$5*(1/(1-'General Inputs'!$C$10))*$J3003*1000*$I3003,ABS(($F3003-$E3003)*(1+$J75)^(T$490-$K$490)))</f>
        <v>0</v>
      </c>
      <c r="U3003" s="357">
        <f>IF('PV Adoption'!Q$5*(1/(1-'General Inputs'!$C$10))*$J3003*1000*$I3003 &lt;= ABS(($F3003-$E3003)*(1+$J75)^(U$490-$K$490)),'PV Adoption'!Q$5*(1/(1-'General Inputs'!$C$10))*$J3003*1000*$I3003,ABS(($F3003-$E3003)*(1+$J75)^(U$490-$K$490)))</f>
        <v>0</v>
      </c>
      <c r="V3003" s="357">
        <f>IF('PV Adoption'!R$5*(1/(1-'General Inputs'!$C$10))*$J3003*1000*$I3003 &lt;= ABS(($F3003-$E3003)*(1+$J75)^(V$490-$K$490)),'PV Adoption'!R$5*(1/(1-'General Inputs'!$C$10))*$J3003*1000*$I3003,ABS(($F3003-$E3003)*(1+$J75)^(V$490-$K$490)))</f>
        <v>0</v>
      </c>
      <c r="W3003" s="357">
        <f>IF('PV Adoption'!S$5*(1/(1-'General Inputs'!$C$10))*$J3003*1000*$I3003 &lt;= ABS(($F3003-$E3003)*(1+$J75)^(W$490-$K$490)),'PV Adoption'!S$5*(1/(1-'General Inputs'!$C$10))*$J3003*1000*$I3003,ABS(($F3003-$E3003)*(1+$J75)^(W$490-$K$490)))</f>
        <v>0</v>
      </c>
      <c r="X3003" s="357">
        <f>IF('PV Adoption'!T$5*(1/(1-'General Inputs'!$C$10))*$J3003*1000*$I3003 &lt;= ABS(($F3003-$E3003)*(1+$J75)^(X$490-$K$490)),'PV Adoption'!T$5*(1/(1-'General Inputs'!$C$10))*$J3003*1000*$I3003,ABS(($F3003-$E3003)*(1+$J75)^(X$490-$K$490)))</f>
        <v>0</v>
      </c>
      <c r="Y3003" s="357">
        <f>IF('PV Adoption'!U$5*(1/(1-'General Inputs'!$C$10))*$J3003*1000*$I3003 &lt;= ABS(($F3003-$E3003)*(1+$J75)^(Y$490-$K$490)),'PV Adoption'!U$5*(1/(1-'General Inputs'!$C$10))*$J3003*1000*$I3003,ABS(($F3003-$E3003)*(1+$J75)^(Y$490-$K$490)))</f>
        <v>0</v>
      </c>
      <c r="Z3003" s="357">
        <f>IF('PV Adoption'!V$5*(1/(1-'General Inputs'!$C$10))*$J3003*1000*$I3003 &lt;= ABS(($F3003-$E3003)*(1+$J75)^(Z$490-$K$490)),'PV Adoption'!V$5*(1/(1-'General Inputs'!$C$10))*$J3003*1000*$I3003,ABS(($F3003-$E3003)*(1+$J75)^(Z$490-$K$490)))</f>
        <v>0</v>
      </c>
      <c r="AA3003" s="357">
        <f>IF('PV Adoption'!W$5*(1/(1-'General Inputs'!$C$10))*$J3003*1000*$I3003 &lt;= ABS(($F3003-$E3003)*(1+$J75)^(AA$490-$K$490)),'PV Adoption'!W$5*(1/(1-'General Inputs'!$C$10))*$J3003*1000*$I3003,ABS(($F3003-$E3003)*(1+$J75)^(AA$490-$K$490)))</f>
        <v>0</v>
      </c>
      <c r="AB3003" s="357">
        <f>IF('PV Adoption'!X$5*(1/(1-'General Inputs'!$C$10))*$J3003*1000*$I3003 &lt;= ABS(($F3003-$E3003)*(1+$J75)^(AB$490-$K$490)),'PV Adoption'!X$5*(1/(1-'General Inputs'!$C$10))*$J3003*1000*$I3003,ABS(($F3003-$E3003)*(1+$J75)^(AB$490-$K$490)))</f>
        <v>0</v>
      </c>
      <c r="AC3003" s="357">
        <f>IF('PV Adoption'!Y$5*(1/(1-'General Inputs'!$C$10))*$J3003*1000*$I3003 &lt;= ABS(($F3003-$E3003)*(1+$J75)^(AC$490-$K$490)),'PV Adoption'!Y$5*(1/(1-'General Inputs'!$C$10))*$J3003*1000*$I3003,ABS(($F3003-$E3003)*(1+$J75)^(AC$490-$K$490)))</f>
        <v>0</v>
      </c>
      <c r="AD3003" s="357">
        <f>IF('PV Adoption'!Z$5*(1/(1-'General Inputs'!$C$10))*$J3003*1000*$I3003 &lt;= ABS(($F3003-$E3003)*(1+$J75)^(AD$490-$K$490)),'PV Adoption'!Z$5*(1/(1-'General Inputs'!$C$10))*$J3003*1000*$I3003,ABS(($F3003-$E3003)*(1+$J75)^(AD$490-$K$490)))</f>
        <v>0</v>
      </c>
      <c r="AE3003" s="357">
        <f>IF('PV Adoption'!AA$5*(1/(1-'General Inputs'!$C$10))*$J3003*1000*$I3003 &lt;= ABS(($F3003-$E3003)*(1+$J75)^(AE$490-$K$490)),'PV Adoption'!AA$5*(1/(1-'General Inputs'!$C$10))*$J3003*1000*$I3003,ABS(($F3003-$E3003)*(1+$J75)^(AE$490-$K$490)))</f>
        <v>0</v>
      </c>
      <c r="AF3003" s="357">
        <f>IF('PV Adoption'!AB$5*(1/(1-'General Inputs'!$C$10))*$J3003*1000*$I3003 &lt;= ABS(($F3003-$E3003)*(1+$J75)^(AF$490-$K$490)),'PV Adoption'!AB$5*(1/(1-'General Inputs'!$C$10))*$J3003*1000*$I3003,ABS(($F3003-$E3003)*(1+$J75)^(AF$490-$K$490)))</f>
        <v>0</v>
      </c>
      <c r="AG3003" s="357">
        <f>IF('PV Adoption'!AC$5*(1/(1-'General Inputs'!$C$10))*$J3003*1000*$I3003 &lt;= ABS(($F3003-$E3003)*(1+$J75)^(AG$490-$K$490)),'PV Adoption'!AC$5*(1/(1-'General Inputs'!$C$10))*$J3003*1000*$I3003,ABS(($F3003-$E3003)*(1+$J75)^(AG$490-$K$490)))</f>
        <v>0</v>
      </c>
      <c r="AH3003" s="357">
        <f>IF('PV Adoption'!AD$5*(1/(1-'General Inputs'!$C$10))*$J3003*1000*$I3003 &lt;= ABS(($F3003-$E3003)*(1+$J75)^(AH$490-$K$490)),'PV Adoption'!AD$5*(1/(1-'General Inputs'!$C$10))*$J3003*1000*$I3003,ABS(($F3003-$E3003)*(1+$J75)^(AH$490-$K$490)))</f>
        <v>0</v>
      </c>
      <c r="AI3003" s="357">
        <f>IF('PV Adoption'!AE$5*(1/(1-'General Inputs'!$C$10))*$J3003*1000*$I3003 &lt;= ABS(($F3003-$E3003)*(1+$J75)^(AI$490-$K$490)),'PV Adoption'!AE$5*(1/(1-'General Inputs'!$C$10))*$J3003*1000*$I3003,ABS(($F3003-$E3003)*(1+$J75)^(AI$490-$K$490)))</f>
        <v>0</v>
      </c>
      <c r="AJ3003" s="357">
        <f>IF('PV Adoption'!AF$5*(1/(1-'General Inputs'!$C$10))*$J3003*1000*$I3003 &lt;= ABS(($F3003-$E3003)*(1+$J75)^(AJ$490-$K$490)),'PV Adoption'!AF$5*(1/(1-'General Inputs'!$C$10))*$J3003*1000*$I3003,ABS(($F3003-$E3003)*(1+$J75)^(AJ$490-$K$490)))</f>
        <v>0</v>
      </c>
      <c r="AK3003" s="357">
        <v>688.91887412903532</v>
      </c>
      <c r="AL3003" s="357">
        <v>697.25037745192083</v>
      </c>
      <c r="AM3003" s="357">
        <v>705.68263857115357</v>
      </c>
    </row>
    <row r="3004" spans="1:39" x14ac:dyDescent="0.25">
      <c r="A3004" s="353" t="s">
        <v>240</v>
      </c>
      <c r="B3004" s="353" t="s">
        <v>286</v>
      </c>
      <c r="C3004" s="441">
        <f t="shared" ref="C3004:H3004" si="2452">C76</f>
        <v>6250</v>
      </c>
      <c r="D3004" s="441"/>
      <c r="E3004" s="441"/>
      <c r="F3004" s="441"/>
      <c r="G3004" s="441"/>
      <c r="H3004" s="441">
        <f t="shared" si="2452"/>
        <v>0</v>
      </c>
      <c r="I3004" s="470">
        <f>IFERROR(VLOOKUP(B3004,Coincidence!$B$2:$E$242,4,FALSE)*IF(G3004="Winter",'General Inputs'!$C$25,'General Inputs'!$C$24),IF(G3004="Winter",'General Inputs'!$C$25,'General Inputs'!$C$24))</f>
        <v>0.52140604400000001</v>
      </c>
      <c r="J3004" s="466">
        <f>'Nameplate by Substation'!H76</f>
        <v>2.7595003363437105E-3</v>
      </c>
      <c r="K3004" s="357">
        <f>IF('PV Adoption'!G$5*(1/(1-'General Inputs'!$C$10))*$J3004*1000*$I3004 &lt;= ABS(($F3004-$E3004)*(1+$J76)^(K$490-$K$490)),'PV Adoption'!G$5*(1/(1-'General Inputs'!$C$10))*$J3004*1000*$I3004,ABS(($F3004-$E3004)*(1+$J76)^(K$490-$K$490)))</f>
        <v>0</v>
      </c>
      <c r="L3004" s="357">
        <f>IF('PV Adoption'!H$5*(1/(1-'General Inputs'!$C$10))*$J3004*1000*$I3004 &lt;= ABS(($F3004-$E3004)*(1+$J76)^(L$490-$K$490)),'PV Adoption'!H$5*(1/(1-'General Inputs'!$C$10))*$J3004*1000*$I3004,ABS(($F3004-$E3004)*(1+$J76)^(L$490-$K$490)))</f>
        <v>0</v>
      </c>
      <c r="M3004" s="357">
        <f>IF('PV Adoption'!I$5*(1/(1-'General Inputs'!$C$10))*$J3004*1000*$I3004 &lt;= ABS(($F3004-$E3004)*(1+$J76)^(M$490-$K$490)),'PV Adoption'!I$5*(1/(1-'General Inputs'!$C$10))*$J3004*1000*$I3004,ABS(($F3004-$E3004)*(1+$J76)^(M$490-$K$490)))</f>
        <v>0</v>
      </c>
      <c r="N3004" s="357">
        <f>IF('PV Adoption'!J$5*(1/(1-'General Inputs'!$C$10))*$J3004*1000*$I3004 &lt;= ABS(($F3004-$E3004)*(1+$J76)^(N$490-$K$490)),'PV Adoption'!J$5*(1/(1-'General Inputs'!$C$10))*$J3004*1000*$I3004,ABS(($F3004-$E3004)*(1+$J76)^(N$490-$K$490)))</f>
        <v>0</v>
      </c>
      <c r="O3004" s="357">
        <f>IF('PV Adoption'!K$5*(1/(1-'General Inputs'!$C$10))*$J3004*1000*$I3004 &lt;= ABS(($F3004-$E3004)*(1+$J76)^(O$490-$K$490)),'PV Adoption'!K$5*(1/(1-'General Inputs'!$C$10))*$J3004*1000*$I3004,ABS(($F3004-$E3004)*(1+$J76)^(O$490-$K$490)))</f>
        <v>0</v>
      </c>
      <c r="P3004" s="357">
        <f>IF('PV Adoption'!L$5*(1/(1-'General Inputs'!$C$10))*$J3004*1000*$I3004 &lt;= ABS(($F3004-$E3004)*(1+$J76)^(P$490-$K$490)),'PV Adoption'!L$5*(1/(1-'General Inputs'!$C$10))*$J3004*1000*$I3004,ABS(($F3004-$E3004)*(1+$J76)^(P$490-$K$490)))</f>
        <v>0</v>
      </c>
      <c r="Q3004" s="357">
        <f>IF('PV Adoption'!M$5*(1/(1-'General Inputs'!$C$10))*$J3004*1000*$I3004 &lt;= ABS(($F3004-$E3004)*(1+$J76)^(Q$490-$K$490)),'PV Adoption'!M$5*(1/(1-'General Inputs'!$C$10))*$J3004*1000*$I3004,ABS(($F3004-$E3004)*(1+$J76)^(Q$490-$K$490)))</f>
        <v>0</v>
      </c>
      <c r="R3004" s="357">
        <f>IF('PV Adoption'!N$5*(1/(1-'General Inputs'!$C$10))*$J3004*1000*$I3004 &lt;= ABS(($F3004-$E3004)*(1+$J76)^(R$490-$K$490)),'PV Adoption'!N$5*(1/(1-'General Inputs'!$C$10))*$J3004*1000*$I3004,ABS(($F3004-$E3004)*(1+$J76)^(R$490-$K$490)))</f>
        <v>0</v>
      </c>
      <c r="S3004" s="357">
        <f>IF('PV Adoption'!O$5*(1/(1-'General Inputs'!$C$10))*$J3004*1000*$I3004 &lt;= ABS(($F3004-$E3004)*(1+$J76)^(S$490-$K$490)),'PV Adoption'!O$5*(1/(1-'General Inputs'!$C$10))*$J3004*1000*$I3004,ABS(($F3004-$E3004)*(1+$J76)^(S$490-$K$490)))</f>
        <v>0</v>
      </c>
      <c r="T3004" s="357">
        <f>IF('PV Adoption'!P$5*(1/(1-'General Inputs'!$C$10))*$J3004*1000*$I3004 &lt;= ABS(($F3004-$E3004)*(1+$J76)^(T$490-$K$490)),'PV Adoption'!P$5*(1/(1-'General Inputs'!$C$10))*$J3004*1000*$I3004,ABS(($F3004-$E3004)*(1+$J76)^(T$490-$K$490)))</f>
        <v>0</v>
      </c>
      <c r="U3004" s="357">
        <f>IF('PV Adoption'!Q$5*(1/(1-'General Inputs'!$C$10))*$J3004*1000*$I3004 &lt;= ABS(($F3004-$E3004)*(1+$J76)^(U$490-$K$490)),'PV Adoption'!Q$5*(1/(1-'General Inputs'!$C$10))*$J3004*1000*$I3004,ABS(($F3004-$E3004)*(1+$J76)^(U$490-$K$490)))</f>
        <v>0</v>
      </c>
      <c r="V3004" s="357">
        <f>IF('PV Adoption'!R$5*(1/(1-'General Inputs'!$C$10))*$J3004*1000*$I3004 &lt;= ABS(($F3004-$E3004)*(1+$J76)^(V$490-$K$490)),'PV Adoption'!R$5*(1/(1-'General Inputs'!$C$10))*$J3004*1000*$I3004,ABS(($F3004-$E3004)*(1+$J76)^(V$490-$K$490)))</f>
        <v>0</v>
      </c>
      <c r="W3004" s="357">
        <f>IF('PV Adoption'!S$5*(1/(1-'General Inputs'!$C$10))*$J3004*1000*$I3004 &lt;= ABS(($F3004-$E3004)*(1+$J76)^(W$490-$K$490)),'PV Adoption'!S$5*(1/(1-'General Inputs'!$C$10))*$J3004*1000*$I3004,ABS(($F3004-$E3004)*(1+$J76)^(W$490-$K$490)))</f>
        <v>0</v>
      </c>
      <c r="X3004" s="357">
        <f>IF('PV Adoption'!T$5*(1/(1-'General Inputs'!$C$10))*$J3004*1000*$I3004 &lt;= ABS(($F3004-$E3004)*(1+$J76)^(X$490-$K$490)),'PV Adoption'!T$5*(1/(1-'General Inputs'!$C$10))*$J3004*1000*$I3004,ABS(($F3004-$E3004)*(1+$J76)^(X$490-$K$490)))</f>
        <v>0</v>
      </c>
      <c r="Y3004" s="357">
        <f>IF('PV Adoption'!U$5*(1/(1-'General Inputs'!$C$10))*$J3004*1000*$I3004 &lt;= ABS(($F3004-$E3004)*(1+$J76)^(Y$490-$K$490)),'PV Adoption'!U$5*(1/(1-'General Inputs'!$C$10))*$J3004*1000*$I3004,ABS(($F3004-$E3004)*(1+$J76)^(Y$490-$K$490)))</f>
        <v>0</v>
      </c>
      <c r="Z3004" s="357">
        <f>IF('PV Adoption'!V$5*(1/(1-'General Inputs'!$C$10))*$J3004*1000*$I3004 &lt;= ABS(($F3004-$E3004)*(1+$J76)^(Z$490-$K$490)),'PV Adoption'!V$5*(1/(1-'General Inputs'!$C$10))*$J3004*1000*$I3004,ABS(($F3004-$E3004)*(1+$J76)^(Z$490-$K$490)))</f>
        <v>0</v>
      </c>
      <c r="AA3004" s="357">
        <f>IF('PV Adoption'!W$5*(1/(1-'General Inputs'!$C$10))*$J3004*1000*$I3004 &lt;= ABS(($F3004-$E3004)*(1+$J76)^(AA$490-$K$490)),'PV Adoption'!W$5*(1/(1-'General Inputs'!$C$10))*$J3004*1000*$I3004,ABS(($F3004-$E3004)*(1+$J76)^(AA$490-$K$490)))</f>
        <v>0</v>
      </c>
      <c r="AB3004" s="357">
        <f>IF('PV Adoption'!X$5*(1/(1-'General Inputs'!$C$10))*$J3004*1000*$I3004 &lt;= ABS(($F3004-$E3004)*(1+$J76)^(AB$490-$K$490)),'PV Adoption'!X$5*(1/(1-'General Inputs'!$C$10))*$J3004*1000*$I3004,ABS(($F3004-$E3004)*(1+$J76)^(AB$490-$K$490)))</f>
        <v>0</v>
      </c>
      <c r="AC3004" s="357">
        <f>IF('PV Adoption'!Y$5*(1/(1-'General Inputs'!$C$10))*$J3004*1000*$I3004 &lt;= ABS(($F3004-$E3004)*(1+$J76)^(AC$490-$K$490)),'PV Adoption'!Y$5*(1/(1-'General Inputs'!$C$10))*$J3004*1000*$I3004,ABS(($F3004-$E3004)*(1+$J76)^(AC$490-$K$490)))</f>
        <v>0</v>
      </c>
      <c r="AD3004" s="357">
        <f>IF('PV Adoption'!Z$5*(1/(1-'General Inputs'!$C$10))*$J3004*1000*$I3004 &lt;= ABS(($F3004-$E3004)*(1+$J76)^(AD$490-$K$490)),'PV Adoption'!Z$5*(1/(1-'General Inputs'!$C$10))*$J3004*1000*$I3004,ABS(($F3004-$E3004)*(1+$J76)^(AD$490-$K$490)))</f>
        <v>0</v>
      </c>
      <c r="AE3004" s="357">
        <f>IF('PV Adoption'!AA$5*(1/(1-'General Inputs'!$C$10))*$J3004*1000*$I3004 &lt;= ABS(($F3004-$E3004)*(1+$J76)^(AE$490-$K$490)),'PV Adoption'!AA$5*(1/(1-'General Inputs'!$C$10))*$J3004*1000*$I3004,ABS(($F3004-$E3004)*(1+$J76)^(AE$490-$K$490)))</f>
        <v>0</v>
      </c>
      <c r="AF3004" s="357">
        <f>IF('PV Adoption'!AB$5*(1/(1-'General Inputs'!$C$10))*$J3004*1000*$I3004 &lt;= ABS(($F3004-$E3004)*(1+$J76)^(AF$490-$K$490)),'PV Adoption'!AB$5*(1/(1-'General Inputs'!$C$10))*$J3004*1000*$I3004,ABS(($F3004-$E3004)*(1+$J76)^(AF$490-$K$490)))</f>
        <v>0</v>
      </c>
      <c r="AG3004" s="357">
        <f>IF('PV Adoption'!AC$5*(1/(1-'General Inputs'!$C$10))*$J3004*1000*$I3004 &lt;= ABS(($F3004-$E3004)*(1+$J76)^(AG$490-$K$490)),'PV Adoption'!AC$5*(1/(1-'General Inputs'!$C$10))*$J3004*1000*$I3004,ABS(($F3004-$E3004)*(1+$J76)^(AG$490-$K$490)))</f>
        <v>0</v>
      </c>
      <c r="AH3004" s="357">
        <f>IF('PV Adoption'!AD$5*(1/(1-'General Inputs'!$C$10))*$J3004*1000*$I3004 &lt;= ABS(($F3004-$E3004)*(1+$J76)^(AH$490-$K$490)),'PV Adoption'!AD$5*(1/(1-'General Inputs'!$C$10))*$J3004*1000*$I3004,ABS(($F3004-$E3004)*(1+$J76)^(AH$490-$K$490)))</f>
        <v>0</v>
      </c>
      <c r="AI3004" s="357">
        <f>IF('PV Adoption'!AE$5*(1/(1-'General Inputs'!$C$10))*$J3004*1000*$I3004 &lt;= ABS(($F3004-$E3004)*(1+$J76)^(AI$490-$K$490)),'PV Adoption'!AE$5*(1/(1-'General Inputs'!$C$10))*$J3004*1000*$I3004,ABS(($F3004-$E3004)*(1+$J76)^(AI$490-$K$490)))</f>
        <v>0</v>
      </c>
      <c r="AJ3004" s="357">
        <f>IF('PV Adoption'!AF$5*(1/(1-'General Inputs'!$C$10))*$J3004*1000*$I3004 &lt;= ABS(($F3004-$E3004)*(1+$J76)^(AJ$490-$K$490)),'PV Adoption'!AF$5*(1/(1-'General Inputs'!$C$10))*$J3004*1000*$I3004,ABS(($F3004-$E3004)*(1+$J76)^(AJ$490-$K$490)))</f>
        <v>0</v>
      </c>
      <c r="AK3004" s="357">
        <v>0</v>
      </c>
      <c r="AL3004" s="357">
        <v>0</v>
      </c>
      <c r="AM3004" s="357">
        <v>0</v>
      </c>
    </row>
    <row r="3005" spans="1:39" x14ac:dyDescent="0.25">
      <c r="A3005" s="353" t="s">
        <v>240</v>
      </c>
      <c r="B3005" s="353" t="s">
        <v>279</v>
      </c>
      <c r="C3005" s="441">
        <f t="shared" ref="C3005:H3005" si="2453">C77</f>
        <v>6250</v>
      </c>
      <c r="D3005" s="441"/>
      <c r="E3005" s="441"/>
      <c r="F3005" s="441"/>
      <c r="G3005" s="441"/>
      <c r="H3005" s="441">
        <f t="shared" si="2453"/>
        <v>0</v>
      </c>
      <c r="I3005" s="470">
        <f>IFERROR(VLOOKUP(B3005,Coincidence!$B$2:$E$242,4,FALSE)*IF(G3005="Winter",'General Inputs'!$C$25,'General Inputs'!$C$24),IF(G3005="Winter",'General Inputs'!$C$25,'General Inputs'!$C$24))</f>
        <v>0.52140604400000001</v>
      </c>
      <c r="J3005" s="466">
        <f>'Nameplate by Substation'!H77</f>
        <v>7.3641738996828889E-3</v>
      </c>
      <c r="K3005" s="357">
        <f>IF('PV Adoption'!G$5*(1/(1-'General Inputs'!$C$10))*$J3005*1000*$I3005 &lt;= ABS(($F3005-$E3005)*(1+$J77)^(K$490-$K$490)),'PV Adoption'!G$5*(1/(1-'General Inputs'!$C$10))*$J3005*1000*$I3005,ABS(($F3005-$E3005)*(1+$J77)^(K$490-$K$490)))</f>
        <v>0</v>
      </c>
      <c r="L3005" s="357">
        <f>IF('PV Adoption'!H$5*(1/(1-'General Inputs'!$C$10))*$J3005*1000*$I3005 &lt;= ABS(($F3005-$E3005)*(1+$J77)^(L$490-$K$490)),'PV Adoption'!H$5*(1/(1-'General Inputs'!$C$10))*$J3005*1000*$I3005,ABS(($F3005-$E3005)*(1+$J77)^(L$490-$K$490)))</f>
        <v>0</v>
      </c>
      <c r="M3005" s="357">
        <f>IF('PV Adoption'!I$5*(1/(1-'General Inputs'!$C$10))*$J3005*1000*$I3005 &lt;= ABS(($F3005-$E3005)*(1+$J77)^(M$490-$K$490)),'PV Adoption'!I$5*(1/(1-'General Inputs'!$C$10))*$J3005*1000*$I3005,ABS(($F3005-$E3005)*(1+$J77)^(M$490-$K$490)))</f>
        <v>0</v>
      </c>
      <c r="N3005" s="357">
        <f>IF('PV Adoption'!J$5*(1/(1-'General Inputs'!$C$10))*$J3005*1000*$I3005 &lt;= ABS(($F3005-$E3005)*(1+$J77)^(N$490-$K$490)),'PV Adoption'!J$5*(1/(1-'General Inputs'!$C$10))*$J3005*1000*$I3005,ABS(($F3005-$E3005)*(1+$J77)^(N$490-$K$490)))</f>
        <v>0</v>
      </c>
      <c r="O3005" s="357">
        <f>IF('PV Adoption'!K$5*(1/(1-'General Inputs'!$C$10))*$J3005*1000*$I3005 &lt;= ABS(($F3005-$E3005)*(1+$J77)^(O$490-$K$490)),'PV Adoption'!K$5*(1/(1-'General Inputs'!$C$10))*$J3005*1000*$I3005,ABS(($F3005-$E3005)*(1+$J77)^(O$490-$K$490)))</f>
        <v>0</v>
      </c>
      <c r="P3005" s="357">
        <f>IF('PV Adoption'!L$5*(1/(1-'General Inputs'!$C$10))*$J3005*1000*$I3005 &lt;= ABS(($F3005-$E3005)*(1+$J77)^(P$490-$K$490)),'PV Adoption'!L$5*(1/(1-'General Inputs'!$C$10))*$J3005*1000*$I3005,ABS(($F3005-$E3005)*(1+$J77)^(P$490-$K$490)))</f>
        <v>0</v>
      </c>
      <c r="Q3005" s="357">
        <f>IF('PV Adoption'!M$5*(1/(1-'General Inputs'!$C$10))*$J3005*1000*$I3005 &lt;= ABS(($F3005-$E3005)*(1+$J77)^(Q$490-$K$490)),'PV Adoption'!M$5*(1/(1-'General Inputs'!$C$10))*$J3005*1000*$I3005,ABS(($F3005-$E3005)*(1+$J77)^(Q$490-$K$490)))</f>
        <v>0</v>
      </c>
      <c r="R3005" s="357">
        <f>IF('PV Adoption'!N$5*(1/(1-'General Inputs'!$C$10))*$J3005*1000*$I3005 &lt;= ABS(($F3005-$E3005)*(1+$J77)^(R$490-$K$490)),'PV Adoption'!N$5*(1/(1-'General Inputs'!$C$10))*$J3005*1000*$I3005,ABS(($F3005-$E3005)*(1+$J77)^(R$490-$K$490)))</f>
        <v>0</v>
      </c>
      <c r="S3005" s="357">
        <f>IF('PV Adoption'!O$5*(1/(1-'General Inputs'!$C$10))*$J3005*1000*$I3005 &lt;= ABS(($F3005-$E3005)*(1+$J77)^(S$490-$K$490)),'PV Adoption'!O$5*(1/(1-'General Inputs'!$C$10))*$J3005*1000*$I3005,ABS(($F3005-$E3005)*(1+$J77)^(S$490-$K$490)))</f>
        <v>0</v>
      </c>
      <c r="T3005" s="357">
        <f>IF('PV Adoption'!P$5*(1/(1-'General Inputs'!$C$10))*$J3005*1000*$I3005 &lt;= ABS(($F3005-$E3005)*(1+$J77)^(T$490-$K$490)),'PV Adoption'!P$5*(1/(1-'General Inputs'!$C$10))*$J3005*1000*$I3005,ABS(($F3005-$E3005)*(1+$J77)^(T$490-$K$490)))</f>
        <v>0</v>
      </c>
      <c r="U3005" s="357">
        <f>IF('PV Adoption'!Q$5*(1/(1-'General Inputs'!$C$10))*$J3005*1000*$I3005 &lt;= ABS(($F3005-$E3005)*(1+$J77)^(U$490-$K$490)),'PV Adoption'!Q$5*(1/(1-'General Inputs'!$C$10))*$J3005*1000*$I3005,ABS(($F3005-$E3005)*(1+$J77)^(U$490-$K$490)))</f>
        <v>0</v>
      </c>
      <c r="V3005" s="357">
        <f>IF('PV Adoption'!R$5*(1/(1-'General Inputs'!$C$10))*$J3005*1000*$I3005 &lt;= ABS(($F3005-$E3005)*(1+$J77)^(V$490-$K$490)),'PV Adoption'!R$5*(1/(1-'General Inputs'!$C$10))*$J3005*1000*$I3005,ABS(($F3005-$E3005)*(1+$J77)^(V$490-$K$490)))</f>
        <v>0</v>
      </c>
      <c r="W3005" s="357">
        <f>IF('PV Adoption'!S$5*(1/(1-'General Inputs'!$C$10))*$J3005*1000*$I3005 &lt;= ABS(($F3005-$E3005)*(1+$J77)^(W$490-$K$490)),'PV Adoption'!S$5*(1/(1-'General Inputs'!$C$10))*$J3005*1000*$I3005,ABS(($F3005-$E3005)*(1+$J77)^(W$490-$K$490)))</f>
        <v>0</v>
      </c>
      <c r="X3005" s="357">
        <f>IF('PV Adoption'!T$5*(1/(1-'General Inputs'!$C$10))*$J3005*1000*$I3005 &lt;= ABS(($F3005-$E3005)*(1+$J77)^(X$490-$K$490)),'PV Adoption'!T$5*(1/(1-'General Inputs'!$C$10))*$J3005*1000*$I3005,ABS(($F3005-$E3005)*(1+$J77)^(X$490-$K$490)))</f>
        <v>0</v>
      </c>
      <c r="Y3005" s="357">
        <f>IF('PV Adoption'!U$5*(1/(1-'General Inputs'!$C$10))*$J3005*1000*$I3005 &lt;= ABS(($F3005-$E3005)*(1+$J77)^(Y$490-$K$490)),'PV Adoption'!U$5*(1/(1-'General Inputs'!$C$10))*$J3005*1000*$I3005,ABS(($F3005-$E3005)*(1+$J77)^(Y$490-$K$490)))</f>
        <v>0</v>
      </c>
      <c r="Z3005" s="357">
        <f>IF('PV Adoption'!V$5*(1/(1-'General Inputs'!$C$10))*$J3005*1000*$I3005 &lt;= ABS(($F3005-$E3005)*(1+$J77)^(Z$490-$K$490)),'PV Adoption'!V$5*(1/(1-'General Inputs'!$C$10))*$J3005*1000*$I3005,ABS(($F3005-$E3005)*(1+$J77)^(Z$490-$K$490)))</f>
        <v>0</v>
      </c>
      <c r="AA3005" s="357">
        <f>IF('PV Adoption'!W$5*(1/(1-'General Inputs'!$C$10))*$J3005*1000*$I3005 &lt;= ABS(($F3005-$E3005)*(1+$J77)^(AA$490-$K$490)),'PV Adoption'!W$5*(1/(1-'General Inputs'!$C$10))*$J3005*1000*$I3005,ABS(($F3005-$E3005)*(1+$J77)^(AA$490-$K$490)))</f>
        <v>0</v>
      </c>
      <c r="AB3005" s="357">
        <f>IF('PV Adoption'!X$5*(1/(1-'General Inputs'!$C$10))*$J3005*1000*$I3005 &lt;= ABS(($F3005-$E3005)*(1+$J77)^(AB$490-$K$490)),'PV Adoption'!X$5*(1/(1-'General Inputs'!$C$10))*$J3005*1000*$I3005,ABS(($F3005-$E3005)*(1+$J77)^(AB$490-$K$490)))</f>
        <v>0</v>
      </c>
      <c r="AC3005" s="357">
        <f>IF('PV Adoption'!Y$5*(1/(1-'General Inputs'!$C$10))*$J3005*1000*$I3005 &lt;= ABS(($F3005-$E3005)*(1+$J77)^(AC$490-$K$490)),'PV Adoption'!Y$5*(1/(1-'General Inputs'!$C$10))*$J3005*1000*$I3005,ABS(($F3005-$E3005)*(1+$J77)^(AC$490-$K$490)))</f>
        <v>0</v>
      </c>
      <c r="AD3005" s="357">
        <f>IF('PV Adoption'!Z$5*(1/(1-'General Inputs'!$C$10))*$J3005*1000*$I3005 &lt;= ABS(($F3005-$E3005)*(1+$J77)^(AD$490-$K$490)),'PV Adoption'!Z$5*(1/(1-'General Inputs'!$C$10))*$J3005*1000*$I3005,ABS(($F3005-$E3005)*(1+$J77)^(AD$490-$K$490)))</f>
        <v>0</v>
      </c>
      <c r="AE3005" s="357">
        <f>IF('PV Adoption'!AA$5*(1/(1-'General Inputs'!$C$10))*$J3005*1000*$I3005 &lt;= ABS(($F3005-$E3005)*(1+$J77)^(AE$490-$K$490)),'PV Adoption'!AA$5*(1/(1-'General Inputs'!$C$10))*$J3005*1000*$I3005,ABS(($F3005-$E3005)*(1+$J77)^(AE$490-$K$490)))</f>
        <v>0</v>
      </c>
      <c r="AF3005" s="357">
        <f>IF('PV Adoption'!AB$5*(1/(1-'General Inputs'!$C$10))*$J3005*1000*$I3005 &lt;= ABS(($F3005-$E3005)*(1+$J77)^(AF$490-$K$490)),'PV Adoption'!AB$5*(1/(1-'General Inputs'!$C$10))*$J3005*1000*$I3005,ABS(($F3005-$E3005)*(1+$J77)^(AF$490-$K$490)))</f>
        <v>0</v>
      </c>
      <c r="AG3005" s="357">
        <f>IF('PV Adoption'!AC$5*(1/(1-'General Inputs'!$C$10))*$J3005*1000*$I3005 &lt;= ABS(($F3005-$E3005)*(1+$J77)^(AG$490-$K$490)),'PV Adoption'!AC$5*(1/(1-'General Inputs'!$C$10))*$J3005*1000*$I3005,ABS(($F3005-$E3005)*(1+$J77)^(AG$490-$K$490)))</f>
        <v>0</v>
      </c>
      <c r="AH3005" s="357">
        <f>IF('PV Adoption'!AD$5*(1/(1-'General Inputs'!$C$10))*$J3005*1000*$I3005 &lt;= ABS(($F3005-$E3005)*(1+$J77)^(AH$490-$K$490)),'PV Adoption'!AD$5*(1/(1-'General Inputs'!$C$10))*$J3005*1000*$I3005,ABS(($F3005-$E3005)*(1+$J77)^(AH$490-$K$490)))</f>
        <v>0</v>
      </c>
      <c r="AI3005" s="357">
        <f>IF('PV Adoption'!AE$5*(1/(1-'General Inputs'!$C$10))*$J3005*1000*$I3005 &lt;= ABS(($F3005-$E3005)*(1+$J77)^(AI$490-$K$490)),'PV Adoption'!AE$5*(1/(1-'General Inputs'!$C$10))*$J3005*1000*$I3005,ABS(($F3005-$E3005)*(1+$J77)^(AI$490-$K$490)))</f>
        <v>0</v>
      </c>
      <c r="AJ3005" s="357">
        <f>IF('PV Adoption'!AF$5*(1/(1-'General Inputs'!$C$10))*$J3005*1000*$I3005 &lt;= ABS(($F3005-$E3005)*(1+$J77)^(AJ$490-$K$490)),'PV Adoption'!AF$5*(1/(1-'General Inputs'!$C$10))*$J3005*1000*$I3005,ABS(($F3005-$E3005)*(1+$J77)^(AJ$490-$K$490)))</f>
        <v>0</v>
      </c>
      <c r="AK3005" s="357">
        <v>0</v>
      </c>
      <c r="AL3005" s="357">
        <v>0</v>
      </c>
      <c r="AM3005" s="357">
        <v>0</v>
      </c>
    </row>
    <row r="3006" spans="1:39" x14ac:dyDescent="0.25">
      <c r="A3006" s="353" t="s">
        <v>241</v>
      </c>
      <c r="B3006" s="353" t="s">
        <v>241</v>
      </c>
      <c r="C3006" s="441">
        <f t="shared" ref="C3006:H3006" si="2454">C78</f>
        <v>6000</v>
      </c>
      <c r="D3006" s="441"/>
      <c r="E3006" s="441"/>
      <c r="F3006" s="441"/>
      <c r="G3006" s="441"/>
      <c r="H3006" s="441">
        <f t="shared" si="2454"/>
        <v>1</v>
      </c>
      <c r="I3006" s="470">
        <f>IFERROR(VLOOKUP(B3006,Coincidence!$B$2:$E$242,4,FALSE)*IF(G3006="Winter",'General Inputs'!$C$25,'General Inputs'!$C$24),IF(G3006="Winter",'General Inputs'!$C$25,'General Inputs'!$C$24))</f>
        <v>0.52140604400000001</v>
      </c>
      <c r="J3006" s="466">
        <f>'Nameplate by Substation'!H78</f>
        <v>1.2294271926511866E-3</v>
      </c>
      <c r="K3006" s="357">
        <f>IF('PV Adoption'!G$5*(1/(1-'General Inputs'!$C$10))*$J3006*1000*$I3006 &lt;= ABS(($F3006-$E3006)*(1+$J78)^(K$490-$K$490)),'PV Adoption'!G$5*(1/(1-'General Inputs'!$C$10))*$J3006*1000*$I3006,ABS(($F3006-$E3006)*(1+$J78)^(K$490-$K$490)))</f>
        <v>0</v>
      </c>
      <c r="L3006" s="357">
        <f>IF('PV Adoption'!H$5*(1/(1-'General Inputs'!$C$10))*$J3006*1000*$I3006 &lt;= ABS(($F3006-$E3006)*(1+$J78)^(L$490-$K$490)),'PV Adoption'!H$5*(1/(1-'General Inputs'!$C$10))*$J3006*1000*$I3006,ABS(($F3006-$E3006)*(1+$J78)^(L$490-$K$490)))</f>
        <v>0</v>
      </c>
      <c r="M3006" s="357">
        <f>IF('PV Adoption'!I$5*(1/(1-'General Inputs'!$C$10))*$J3006*1000*$I3006 &lt;= ABS(($F3006-$E3006)*(1+$J78)^(M$490-$K$490)),'PV Adoption'!I$5*(1/(1-'General Inputs'!$C$10))*$J3006*1000*$I3006,ABS(($F3006-$E3006)*(1+$J78)^(M$490-$K$490)))</f>
        <v>0</v>
      </c>
      <c r="N3006" s="357">
        <f>IF('PV Adoption'!J$5*(1/(1-'General Inputs'!$C$10))*$J3006*1000*$I3006 &lt;= ABS(($F3006-$E3006)*(1+$J78)^(N$490-$K$490)),'PV Adoption'!J$5*(1/(1-'General Inputs'!$C$10))*$J3006*1000*$I3006,ABS(($F3006-$E3006)*(1+$J78)^(N$490-$K$490)))</f>
        <v>0</v>
      </c>
      <c r="O3006" s="357">
        <f>IF('PV Adoption'!K$5*(1/(1-'General Inputs'!$C$10))*$J3006*1000*$I3006 &lt;= ABS(($F3006-$E3006)*(1+$J78)^(O$490-$K$490)),'PV Adoption'!K$5*(1/(1-'General Inputs'!$C$10))*$J3006*1000*$I3006,ABS(($F3006-$E3006)*(1+$J78)^(O$490-$K$490)))</f>
        <v>0</v>
      </c>
      <c r="P3006" s="357">
        <f>IF('PV Adoption'!L$5*(1/(1-'General Inputs'!$C$10))*$J3006*1000*$I3006 &lt;= ABS(($F3006-$E3006)*(1+$J78)^(P$490-$K$490)),'PV Adoption'!L$5*(1/(1-'General Inputs'!$C$10))*$J3006*1000*$I3006,ABS(($F3006-$E3006)*(1+$J78)^(P$490-$K$490)))</f>
        <v>0</v>
      </c>
      <c r="Q3006" s="357">
        <f>IF('PV Adoption'!M$5*(1/(1-'General Inputs'!$C$10))*$J3006*1000*$I3006 &lt;= ABS(($F3006-$E3006)*(1+$J78)^(Q$490-$K$490)),'PV Adoption'!M$5*(1/(1-'General Inputs'!$C$10))*$J3006*1000*$I3006,ABS(($F3006-$E3006)*(1+$J78)^(Q$490-$K$490)))</f>
        <v>0</v>
      </c>
      <c r="R3006" s="357">
        <f>IF('PV Adoption'!N$5*(1/(1-'General Inputs'!$C$10))*$J3006*1000*$I3006 &lt;= ABS(($F3006-$E3006)*(1+$J78)^(R$490-$K$490)),'PV Adoption'!N$5*(1/(1-'General Inputs'!$C$10))*$J3006*1000*$I3006,ABS(($F3006-$E3006)*(1+$J78)^(R$490-$K$490)))</f>
        <v>0</v>
      </c>
      <c r="S3006" s="357">
        <f>IF('PV Adoption'!O$5*(1/(1-'General Inputs'!$C$10))*$J3006*1000*$I3006 &lt;= ABS(($F3006-$E3006)*(1+$J78)^(S$490-$K$490)),'PV Adoption'!O$5*(1/(1-'General Inputs'!$C$10))*$J3006*1000*$I3006,ABS(($F3006-$E3006)*(1+$J78)^(S$490-$K$490)))</f>
        <v>0</v>
      </c>
      <c r="T3006" s="357">
        <f>IF('PV Adoption'!P$5*(1/(1-'General Inputs'!$C$10))*$J3006*1000*$I3006 &lt;= ABS(($F3006-$E3006)*(1+$J78)^(T$490-$K$490)),'PV Adoption'!P$5*(1/(1-'General Inputs'!$C$10))*$J3006*1000*$I3006,ABS(($F3006-$E3006)*(1+$J78)^(T$490-$K$490)))</f>
        <v>0</v>
      </c>
      <c r="U3006" s="357">
        <f>IF('PV Adoption'!Q$5*(1/(1-'General Inputs'!$C$10))*$J3006*1000*$I3006 &lt;= ABS(($F3006-$E3006)*(1+$J78)^(U$490-$K$490)),'PV Adoption'!Q$5*(1/(1-'General Inputs'!$C$10))*$J3006*1000*$I3006,ABS(($F3006-$E3006)*(1+$J78)^(U$490-$K$490)))</f>
        <v>0</v>
      </c>
      <c r="V3006" s="357">
        <f>IF('PV Adoption'!R$5*(1/(1-'General Inputs'!$C$10))*$J3006*1000*$I3006 &lt;= ABS(($F3006-$E3006)*(1+$J78)^(V$490-$K$490)),'PV Adoption'!R$5*(1/(1-'General Inputs'!$C$10))*$J3006*1000*$I3006,ABS(($F3006-$E3006)*(1+$J78)^(V$490-$K$490)))</f>
        <v>0</v>
      </c>
      <c r="W3006" s="357">
        <f>IF('PV Adoption'!S$5*(1/(1-'General Inputs'!$C$10))*$J3006*1000*$I3006 &lt;= ABS(($F3006-$E3006)*(1+$J78)^(W$490-$K$490)),'PV Adoption'!S$5*(1/(1-'General Inputs'!$C$10))*$J3006*1000*$I3006,ABS(($F3006-$E3006)*(1+$J78)^(W$490-$K$490)))</f>
        <v>0</v>
      </c>
      <c r="X3006" s="357">
        <f>IF('PV Adoption'!T$5*(1/(1-'General Inputs'!$C$10))*$J3006*1000*$I3006 &lt;= ABS(($F3006-$E3006)*(1+$J78)^(X$490-$K$490)),'PV Adoption'!T$5*(1/(1-'General Inputs'!$C$10))*$J3006*1000*$I3006,ABS(($F3006-$E3006)*(1+$J78)^(X$490-$K$490)))</f>
        <v>0</v>
      </c>
      <c r="Y3006" s="357">
        <f>IF('PV Adoption'!U$5*(1/(1-'General Inputs'!$C$10))*$J3006*1000*$I3006 &lt;= ABS(($F3006-$E3006)*(1+$J78)^(Y$490-$K$490)),'PV Adoption'!U$5*(1/(1-'General Inputs'!$C$10))*$J3006*1000*$I3006,ABS(($F3006-$E3006)*(1+$J78)^(Y$490-$K$490)))</f>
        <v>0</v>
      </c>
      <c r="Z3006" s="357">
        <f>IF('PV Adoption'!V$5*(1/(1-'General Inputs'!$C$10))*$J3006*1000*$I3006 &lt;= ABS(($F3006-$E3006)*(1+$J78)^(Z$490-$K$490)),'PV Adoption'!V$5*(1/(1-'General Inputs'!$C$10))*$J3006*1000*$I3006,ABS(($F3006-$E3006)*(1+$J78)^(Z$490-$K$490)))</f>
        <v>0</v>
      </c>
      <c r="AA3006" s="357">
        <f>IF('PV Adoption'!W$5*(1/(1-'General Inputs'!$C$10))*$J3006*1000*$I3006 &lt;= ABS(($F3006-$E3006)*(1+$J78)^(AA$490-$K$490)),'PV Adoption'!W$5*(1/(1-'General Inputs'!$C$10))*$J3006*1000*$I3006,ABS(($F3006-$E3006)*(1+$J78)^(AA$490-$K$490)))</f>
        <v>0</v>
      </c>
      <c r="AB3006" s="357">
        <f>IF('PV Adoption'!X$5*(1/(1-'General Inputs'!$C$10))*$J3006*1000*$I3006 &lt;= ABS(($F3006-$E3006)*(1+$J78)^(AB$490-$K$490)),'PV Adoption'!X$5*(1/(1-'General Inputs'!$C$10))*$J3006*1000*$I3006,ABS(($F3006-$E3006)*(1+$J78)^(AB$490-$K$490)))</f>
        <v>0</v>
      </c>
      <c r="AC3006" s="357">
        <f>IF('PV Adoption'!Y$5*(1/(1-'General Inputs'!$C$10))*$J3006*1000*$I3006 &lt;= ABS(($F3006-$E3006)*(1+$J78)^(AC$490-$K$490)),'PV Adoption'!Y$5*(1/(1-'General Inputs'!$C$10))*$J3006*1000*$I3006,ABS(($F3006-$E3006)*(1+$J78)^(AC$490-$K$490)))</f>
        <v>0</v>
      </c>
      <c r="AD3006" s="357">
        <f>IF('PV Adoption'!Z$5*(1/(1-'General Inputs'!$C$10))*$J3006*1000*$I3006 &lt;= ABS(($F3006-$E3006)*(1+$J78)^(AD$490-$K$490)),'PV Adoption'!Z$5*(1/(1-'General Inputs'!$C$10))*$J3006*1000*$I3006,ABS(($F3006-$E3006)*(1+$J78)^(AD$490-$K$490)))</f>
        <v>0</v>
      </c>
      <c r="AE3006" s="357">
        <f>IF('PV Adoption'!AA$5*(1/(1-'General Inputs'!$C$10))*$J3006*1000*$I3006 &lt;= ABS(($F3006-$E3006)*(1+$J78)^(AE$490-$K$490)),'PV Adoption'!AA$5*(1/(1-'General Inputs'!$C$10))*$J3006*1000*$I3006,ABS(($F3006-$E3006)*(1+$J78)^(AE$490-$K$490)))</f>
        <v>0</v>
      </c>
      <c r="AF3006" s="357">
        <f>IF('PV Adoption'!AB$5*(1/(1-'General Inputs'!$C$10))*$J3006*1000*$I3006 &lt;= ABS(($F3006-$E3006)*(1+$J78)^(AF$490-$K$490)),'PV Adoption'!AB$5*(1/(1-'General Inputs'!$C$10))*$J3006*1000*$I3006,ABS(($F3006-$E3006)*(1+$J78)^(AF$490-$K$490)))</f>
        <v>0</v>
      </c>
      <c r="AG3006" s="357">
        <f>IF('PV Adoption'!AC$5*(1/(1-'General Inputs'!$C$10))*$J3006*1000*$I3006 &lt;= ABS(($F3006-$E3006)*(1+$J78)^(AG$490-$K$490)),'PV Adoption'!AC$5*(1/(1-'General Inputs'!$C$10))*$J3006*1000*$I3006,ABS(($F3006-$E3006)*(1+$J78)^(AG$490-$K$490)))</f>
        <v>0</v>
      </c>
      <c r="AH3006" s="357">
        <f>IF('PV Adoption'!AD$5*(1/(1-'General Inputs'!$C$10))*$J3006*1000*$I3006 &lt;= ABS(($F3006-$E3006)*(1+$J78)^(AH$490-$K$490)),'PV Adoption'!AD$5*(1/(1-'General Inputs'!$C$10))*$J3006*1000*$I3006,ABS(($F3006-$E3006)*(1+$J78)^(AH$490-$K$490)))</f>
        <v>0</v>
      </c>
      <c r="AI3006" s="357">
        <f>IF('PV Adoption'!AE$5*(1/(1-'General Inputs'!$C$10))*$J3006*1000*$I3006 &lt;= ABS(($F3006-$E3006)*(1+$J78)^(AI$490-$K$490)),'PV Adoption'!AE$5*(1/(1-'General Inputs'!$C$10))*$J3006*1000*$I3006,ABS(($F3006-$E3006)*(1+$J78)^(AI$490-$K$490)))</f>
        <v>0</v>
      </c>
      <c r="AJ3006" s="357">
        <f>IF('PV Adoption'!AF$5*(1/(1-'General Inputs'!$C$10))*$J3006*1000*$I3006 &lt;= ABS(($F3006-$E3006)*(1+$J78)^(AJ$490-$K$490)),'PV Adoption'!AF$5*(1/(1-'General Inputs'!$C$10))*$J3006*1000*$I3006,ABS(($F3006-$E3006)*(1+$J78)^(AJ$490-$K$490)))</f>
        <v>0</v>
      </c>
      <c r="AK3006" s="357">
        <v>0</v>
      </c>
      <c r="AL3006" s="357">
        <v>0</v>
      </c>
      <c r="AM3006" s="357">
        <v>0</v>
      </c>
    </row>
    <row r="3007" spans="1:39" x14ac:dyDescent="0.25">
      <c r="A3007" s="353" t="s">
        <v>241</v>
      </c>
      <c r="B3007" s="353" t="s">
        <v>446</v>
      </c>
      <c r="C3007" s="441">
        <f t="shared" ref="C3007:H3007" si="2455">C79</f>
        <v>20000</v>
      </c>
      <c r="D3007" s="441"/>
      <c r="E3007" s="441"/>
      <c r="F3007" s="441"/>
      <c r="G3007" s="441"/>
      <c r="H3007" s="441">
        <f t="shared" si="2455"/>
        <v>0</v>
      </c>
      <c r="I3007" s="470">
        <f>IFERROR(VLOOKUP(B3007,Coincidence!$B$2:$E$242,4,FALSE)*IF(G3007="Winter",'General Inputs'!$C$25,'General Inputs'!$C$24),IF(G3007="Winter",'General Inputs'!$C$25,'General Inputs'!$C$24))</f>
        <v>0.52140604400000001</v>
      </c>
      <c r="J3007" s="466">
        <f>'Nameplate by Substation'!H79</f>
        <v>5.6743249329502645E-4</v>
      </c>
      <c r="K3007" s="357">
        <f>IF('PV Adoption'!G$5*(1/(1-'General Inputs'!$C$10))*$J3007*1000*$I3007 &lt;= ABS(($F3007-$E3007)*(1+$J79)^(K$490-$K$490)),'PV Adoption'!G$5*(1/(1-'General Inputs'!$C$10))*$J3007*1000*$I3007,ABS(($F3007-$E3007)*(1+$J79)^(K$490-$K$490)))</f>
        <v>0</v>
      </c>
      <c r="L3007" s="357">
        <f>IF('PV Adoption'!H$5*(1/(1-'General Inputs'!$C$10))*$J3007*1000*$I3007 &lt;= ABS(($F3007-$E3007)*(1+$J79)^(L$490-$K$490)),'PV Adoption'!H$5*(1/(1-'General Inputs'!$C$10))*$J3007*1000*$I3007,ABS(($F3007-$E3007)*(1+$J79)^(L$490-$K$490)))</f>
        <v>0</v>
      </c>
      <c r="M3007" s="357">
        <f>IF('PV Adoption'!I$5*(1/(1-'General Inputs'!$C$10))*$J3007*1000*$I3007 &lt;= ABS(($F3007-$E3007)*(1+$J79)^(M$490-$K$490)),'PV Adoption'!I$5*(1/(1-'General Inputs'!$C$10))*$J3007*1000*$I3007,ABS(($F3007-$E3007)*(1+$J79)^(M$490-$K$490)))</f>
        <v>0</v>
      </c>
      <c r="N3007" s="357">
        <f>IF('PV Adoption'!J$5*(1/(1-'General Inputs'!$C$10))*$J3007*1000*$I3007 &lt;= ABS(($F3007-$E3007)*(1+$J79)^(N$490-$K$490)),'PV Adoption'!J$5*(1/(1-'General Inputs'!$C$10))*$J3007*1000*$I3007,ABS(($F3007-$E3007)*(1+$J79)^(N$490-$K$490)))</f>
        <v>0</v>
      </c>
      <c r="O3007" s="357">
        <f>IF('PV Adoption'!K$5*(1/(1-'General Inputs'!$C$10))*$J3007*1000*$I3007 &lt;= ABS(($F3007-$E3007)*(1+$J79)^(O$490-$K$490)),'PV Adoption'!K$5*(1/(1-'General Inputs'!$C$10))*$J3007*1000*$I3007,ABS(($F3007-$E3007)*(1+$J79)^(O$490-$K$490)))</f>
        <v>0</v>
      </c>
      <c r="P3007" s="357">
        <f>IF('PV Adoption'!L$5*(1/(1-'General Inputs'!$C$10))*$J3007*1000*$I3007 &lt;= ABS(($F3007-$E3007)*(1+$J79)^(P$490-$K$490)),'PV Adoption'!L$5*(1/(1-'General Inputs'!$C$10))*$J3007*1000*$I3007,ABS(($F3007-$E3007)*(1+$J79)^(P$490-$K$490)))</f>
        <v>0</v>
      </c>
      <c r="Q3007" s="357">
        <f>IF('PV Adoption'!M$5*(1/(1-'General Inputs'!$C$10))*$J3007*1000*$I3007 &lt;= ABS(($F3007-$E3007)*(1+$J79)^(Q$490-$K$490)),'PV Adoption'!M$5*(1/(1-'General Inputs'!$C$10))*$J3007*1000*$I3007,ABS(($F3007-$E3007)*(1+$J79)^(Q$490-$K$490)))</f>
        <v>0</v>
      </c>
      <c r="R3007" s="357">
        <f>IF('PV Adoption'!N$5*(1/(1-'General Inputs'!$C$10))*$J3007*1000*$I3007 &lt;= ABS(($F3007-$E3007)*(1+$J79)^(R$490-$K$490)),'PV Adoption'!N$5*(1/(1-'General Inputs'!$C$10))*$J3007*1000*$I3007,ABS(($F3007-$E3007)*(1+$J79)^(R$490-$K$490)))</f>
        <v>0</v>
      </c>
      <c r="S3007" s="357">
        <f>IF('PV Adoption'!O$5*(1/(1-'General Inputs'!$C$10))*$J3007*1000*$I3007 &lt;= ABS(($F3007-$E3007)*(1+$J79)^(S$490-$K$490)),'PV Adoption'!O$5*(1/(1-'General Inputs'!$C$10))*$J3007*1000*$I3007,ABS(($F3007-$E3007)*(1+$J79)^(S$490-$K$490)))</f>
        <v>0</v>
      </c>
      <c r="T3007" s="357">
        <f>IF('PV Adoption'!P$5*(1/(1-'General Inputs'!$C$10))*$J3007*1000*$I3007 &lt;= ABS(($F3007-$E3007)*(1+$J79)^(T$490-$K$490)),'PV Adoption'!P$5*(1/(1-'General Inputs'!$C$10))*$J3007*1000*$I3007,ABS(($F3007-$E3007)*(1+$J79)^(T$490-$K$490)))</f>
        <v>0</v>
      </c>
      <c r="U3007" s="357">
        <f>IF('PV Adoption'!Q$5*(1/(1-'General Inputs'!$C$10))*$J3007*1000*$I3007 &lt;= ABS(($F3007-$E3007)*(1+$J79)^(U$490-$K$490)),'PV Adoption'!Q$5*(1/(1-'General Inputs'!$C$10))*$J3007*1000*$I3007,ABS(($F3007-$E3007)*(1+$J79)^(U$490-$K$490)))</f>
        <v>0</v>
      </c>
      <c r="V3007" s="357">
        <f>IF('PV Adoption'!R$5*(1/(1-'General Inputs'!$C$10))*$J3007*1000*$I3007 &lt;= ABS(($F3007-$E3007)*(1+$J79)^(V$490-$K$490)),'PV Adoption'!R$5*(1/(1-'General Inputs'!$C$10))*$J3007*1000*$I3007,ABS(($F3007-$E3007)*(1+$J79)^(V$490-$K$490)))</f>
        <v>0</v>
      </c>
      <c r="W3007" s="357">
        <f>IF('PV Adoption'!S$5*(1/(1-'General Inputs'!$C$10))*$J3007*1000*$I3007 &lt;= ABS(($F3007-$E3007)*(1+$J79)^(W$490-$K$490)),'PV Adoption'!S$5*(1/(1-'General Inputs'!$C$10))*$J3007*1000*$I3007,ABS(($F3007-$E3007)*(1+$J79)^(W$490-$K$490)))</f>
        <v>0</v>
      </c>
      <c r="X3007" s="357">
        <f>IF('PV Adoption'!T$5*(1/(1-'General Inputs'!$C$10))*$J3007*1000*$I3007 &lt;= ABS(($F3007-$E3007)*(1+$J79)^(X$490-$K$490)),'PV Adoption'!T$5*(1/(1-'General Inputs'!$C$10))*$J3007*1000*$I3007,ABS(($F3007-$E3007)*(1+$J79)^(X$490-$K$490)))</f>
        <v>0</v>
      </c>
      <c r="Y3007" s="357">
        <f>IF('PV Adoption'!U$5*(1/(1-'General Inputs'!$C$10))*$J3007*1000*$I3007 &lt;= ABS(($F3007-$E3007)*(1+$J79)^(Y$490-$K$490)),'PV Adoption'!U$5*(1/(1-'General Inputs'!$C$10))*$J3007*1000*$I3007,ABS(($F3007-$E3007)*(1+$J79)^(Y$490-$K$490)))</f>
        <v>0</v>
      </c>
      <c r="Z3007" s="357">
        <f>IF('PV Adoption'!V$5*(1/(1-'General Inputs'!$C$10))*$J3007*1000*$I3007 &lt;= ABS(($F3007-$E3007)*(1+$J79)^(Z$490-$K$490)),'PV Adoption'!V$5*(1/(1-'General Inputs'!$C$10))*$J3007*1000*$I3007,ABS(($F3007-$E3007)*(1+$J79)^(Z$490-$K$490)))</f>
        <v>0</v>
      </c>
      <c r="AA3007" s="357">
        <f>IF('PV Adoption'!W$5*(1/(1-'General Inputs'!$C$10))*$J3007*1000*$I3007 &lt;= ABS(($F3007-$E3007)*(1+$J79)^(AA$490-$K$490)),'PV Adoption'!W$5*(1/(1-'General Inputs'!$C$10))*$J3007*1000*$I3007,ABS(($F3007-$E3007)*(1+$J79)^(AA$490-$K$490)))</f>
        <v>0</v>
      </c>
      <c r="AB3007" s="357">
        <f>IF('PV Adoption'!X$5*(1/(1-'General Inputs'!$C$10))*$J3007*1000*$I3007 &lt;= ABS(($F3007-$E3007)*(1+$J79)^(AB$490-$K$490)),'PV Adoption'!X$5*(1/(1-'General Inputs'!$C$10))*$J3007*1000*$I3007,ABS(($F3007-$E3007)*(1+$J79)^(AB$490-$K$490)))</f>
        <v>0</v>
      </c>
      <c r="AC3007" s="357">
        <f>IF('PV Adoption'!Y$5*(1/(1-'General Inputs'!$C$10))*$J3007*1000*$I3007 &lt;= ABS(($F3007-$E3007)*(1+$J79)^(AC$490-$K$490)),'PV Adoption'!Y$5*(1/(1-'General Inputs'!$C$10))*$J3007*1000*$I3007,ABS(($F3007-$E3007)*(1+$J79)^(AC$490-$K$490)))</f>
        <v>0</v>
      </c>
      <c r="AD3007" s="357">
        <f>IF('PV Adoption'!Z$5*(1/(1-'General Inputs'!$C$10))*$J3007*1000*$I3007 &lt;= ABS(($F3007-$E3007)*(1+$J79)^(AD$490-$K$490)),'PV Adoption'!Z$5*(1/(1-'General Inputs'!$C$10))*$J3007*1000*$I3007,ABS(($F3007-$E3007)*(1+$J79)^(AD$490-$K$490)))</f>
        <v>0</v>
      </c>
      <c r="AE3007" s="357">
        <f>IF('PV Adoption'!AA$5*(1/(1-'General Inputs'!$C$10))*$J3007*1000*$I3007 &lt;= ABS(($F3007-$E3007)*(1+$J79)^(AE$490-$K$490)),'PV Adoption'!AA$5*(1/(1-'General Inputs'!$C$10))*$J3007*1000*$I3007,ABS(($F3007-$E3007)*(1+$J79)^(AE$490-$K$490)))</f>
        <v>0</v>
      </c>
      <c r="AF3007" s="357">
        <f>IF('PV Adoption'!AB$5*(1/(1-'General Inputs'!$C$10))*$J3007*1000*$I3007 &lt;= ABS(($F3007-$E3007)*(1+$J79)^(AF$490-$K$490)),'PV Adoption'!AB$5*(1/(1-'General Inputs'!$C$10))*$J3007*1000*$I3007,ABS(($F3007-$E3007)*(1+$J79)^(AF$490-$K$490)))</f>
        <v>0</v>
      </c>
      <c r="AG3007" s="357">
        <f>IF('PV Adoption'!AC$5*(1/(1-'General Inputs'!$C$10))*$J3007*1000*$I3007 &lt;= ABS(($F3007-$E3007)*(1+$J79)^(AG$490-$K$490)),'PV Adoption'!AC$5*(1/(1-'General Inputs'!$C$10))*$J3007*1000*$I3007,ABS(($F3007-$E3007)*(1+$J79)^(AG$490-$K$490)))</f>
        <v>0</v>
      </c>
      <c r="AH3007" s="357">
        <f>IF('PV Adoption'!AD$5*(1/(1-'General Inputs'!$C$10))*$J3007*1000*$I3007 &lt;= ABS(($F3007-$E3007)*(1+$J79)^(AH$490-$K$490)),'PV Adoption'!AD$5*(1/(1-'General Inputs'!$C$10))*$J3007*1000*$I3007,ABS(($F3007-$E3007)*(1+$J79)^(AH$490-$K$490)))</f>
        <v>0</v>
      </c>
      <c r="AI3007" s="357">
        <f>IF('PV Adoption'!AE$5*(1/(1-'General Inputs'!$C$10))*$J3007*1000*$I3007 &lt;= ABS(($F3007-$E3007)*(1+$J79)^(AI$490-$K$490)),'PV Adoption'!AE$5*(1/(1-'General Inputs'!$C$10))*$J3007*1000*$I3007,ABS(($F3007-$E3007)*(1+$J79)^(AI$490-$K$490)))</f>
        <v>0</v>
      </c>
      <c r="AJ3007" s="357">
        <f>IF('PV Adoption'!AF$5*(1/(1-'General Inputs'!$C$10))*$J3007*1000*$I3007 &lt;= ABS(($F3007-$E3007)*(1+$J79)^(AJ$490-$K$490)),'PV Adoption'!AF$5*(1/(1-'General Inputs'!$C$10))*$J3007*1000*$I3007,ABS(($F3007-$E3007)*(1+$J79)^(AJ$490-$K$490)))</f>
        <v>0</v>
      </c>
      <c r="AK3007" s="357">
        <v>112.3641239293069</v>
      </c>
      <c r="AL3007" s="357">
        <v>114.32382065925455</v>
      </c>
      <c r="AM3007" s="357">
        <v>116.39897436292982</v>
      </c>
    </row>
    <row r="3008" spans="1:39" x14ac:dyDescent="0.25">
      <c r="A3008" s="353" t="s">
        <v>396</v>
      </c>
      <c r="B3008" s="353" t="s">
        <v>396</v>
      </c>
      <c r="C3008" s="441">
        <f t="shared" ref="C3008:H3008" si="2456">C80</f>
        <v>2500</v>
      </c>
      <c r="D3008" s="441"/>
      <c r="E3008" s="441"/>
      <c r="F3008" s="441"/>
      <c r="G3008" s="441"/>
      <c r="H3008" s="441">
        <f t="shared" si="2456"/>
        <v>0</v>
      </c>
      <c r="I3008" s="470">
        <f>IFERROR(VLOOKUP(B3008,Coincidence!$B$2:$E$242,4,FALSE)*IF(G3008="Winter",'General Inputs'!$C$25,'General Inputs'!$C$24),IF(G3008="Winter",'General Inputs'!$C$25,'General Inputs'!$C$24))</f>
        <v>0.52140604400000001</v>
      </c>
      <c r="J3008" s="466">
        <f>'Nameplate by Substation'!H80</f>
        <v>5.6449717856428474E-4</v>
      </c>
      <c r="K3008" s="357">
        <f>IF('PV Adoption'!G$5*(1/(1-'General Inputs'!$C$10))*$J3008*1000*$I3008 &lt;= ABS(($F3008-$E3008)*(1+$J80)^(K$490-$K$490)),'PV Adoption'!G$5*(1/(1-'General Inputs'!$C$10))*$J3008*1000*$I3008,ABS(($F3008-$E3008)*(1+$J80)^(K$490-$K$490)))</f>
        <v>0</v>
      </c>
      <c r="L3008" s="357">
        <f>IF('PV Adoption'!H$5*(1/(1-'General Inputs'!$C$10))*$J3008*1000*$I3008 &lt;= ABS(($F3008-$E3008)*(1+$J80)^(L$490-$K$490)),'PV Adoption'!H$5*(1/(1-'General Inputs'!$C$10))*$J3008*1000*$I3008,ABS(($F3008-$E3008)*(1+$J80)^(L$490-$K$490)))</f>
        <v>0</v>
      </c>
      <c r="M3008" s="357">
        <f>IF('PV Adoption'!I$5*(1/(1-'General Inputs'!$C$10))*$J3008*1000*$I3008 &lt;= ABS(($F3008-$E3008)*(1+$J80)^(M$490-$K$490)),'PV Adoption'!I$5*(1/(1-'General Inputs'!$C$10))*$J3008*1000*$I3008,ABS(($F3008-$E3008)*(1+$J80)^(M$490-$K$490)))</f>
        <v>0</v>
      </c>
      <c r="N3008" s="357">
        <f>IF('PV Adoption'!J$5*(1/(1-'General Inputs'!$C$10))*$J3008*1000*$I3008 &lt;= ABS(($F3008-$E3008)*(1+$J80)^(N$490-$K$490)),'PV Adoption'!J$5*(1/(1-'General Inputs'!$C$10))*$J3008*1000*$I3008,ABS(($F3008-$E3008)*(1+$J80)^(N$490-$K$490)))</f>
        <v>0</v>
      </c>
      <c r="O3008" s="357">
        <f>IF('PV Adoption'!K$5*(1/(1-'General Inputs'!$C$10))*$J3008*1000*$I3008 &lt;= ABS(($F3008-$E3008)*(1+$J80)^(O$490-$K$490)),'PV Adoption'!K$5*(1/(1-'General Inputs'!$C$10))*$J3008*1000*$I3008,ABS(($F3008-$E3008)*(1+$J80)^(O$490-$K$490)))</f>
        <v>0</v>
      </c>
      <c r="P3008" s="357">
        <f>IF('PV Adoption'!L$5*(1/(1-'General Inputs'!$C$10))*$J3008*1000*$I3008 &lt;= ABS(($F3008-$E3008)*(1+$J80)^(P$490-$K$490)),'PV Adoption'!L$5*(1/(1-'General Inputs'!$C$10))*$J3008*1000*$I3008,ABS(($F3008-$E3008)*(1+$J80)^(P$490-$K$490)))</f>
        <v>0</v>
      </c>
      <c r="Q3008" s="357">
        <f>IF('PV Adoption'!M$5*(1/(1-'General Inputs'!$C$10))*$J3008*1000*$I3008 &lt;= ABS(($F3008-$E3008)*(1+$J80)^(Q$490-$K$490)),'PV Adoption'!M$5*(1/(1-'General Inputs'!$C$10))*$J3008*1000*$I3008,ABS(($F3008-$E3008)*(1+$J80)^(Q$490-$K$490)))</f>
        <v>0</v>
      </c>
      <c r="R3008" s="357">
        <f>IF('PV Adoption'!N$5*(1/(1-'General Inputs'!$C$10))*$J3008*1000*$I3008 &lt;= ABS(($F3008-$E3008)*(1+$J80)^(R$490-$K$490)),'PV Adoption'!N$5*(1/(1-'General Inputs'!$C$10))*$J3008*1000*$I3008,ABS(($F3008-$E3008)*(1+$J80)^(R$490-$K$490)))</f>
        <v>0</v>
      </c>
      <c r="S3008" s="357">
        <f>IF('PV Adoption'!O$5*(1/(1-'General Inputs'!$C$10))*$J3008*1000*$I3008 &lt;= ABS(($F3008-$E3008)*(1+$J80)^(S$490-$K$490)),'PV Adoption'!O$5*(1/(1-'General Inputs'!$C$10))*$J3008*1000*$I3008,ABS(($F3008-$E3008)*(1+$J80)^(S$490-$K$490)))</f>
        <v>0</v>
      </c>
      <c r="T3008" s="357">
        <f>IF('PV Adoption'!P$5*(1/(1-'General Inputs'!$C$10))*$J3008*1000*$I3008 &lt;= ABS(($F3008-$E3008)*(1+$J80)^(T$490-$K$490)),'PV Adoption'!P$5*(1/(1-'General Inputs'!$C$10))*$J3008*1000*$I3008,ABS(($F3008-$E3008)*(1+$J80)^(T$490-$K$490)))</f>
        <v>0</v>
      </c>
      <c r="U3008" s="357">
        <f>IF('PV Adoption'!Q$5*(1/(1-'General Inputs'!$C$10))*$J3008*1000*$I3008 &lt;= ABS(($F3008-$E3008)*(1+$J80)^(U$490-$K$490)),'PV Adoption'!Q$5*(1/(1-'General Inputs'!$C$10))*$J3008*1000*$I3008,ABS(($F3008-$E3008)*(1+$J80)^(U$490-$K$490)))</f>
        <v>0</v>
      </c>
      <c r="V3008" s="357">
        <f>IF('PV Adoption'!R$5*(1/(1-'General Inputs'!$C$10))*$J3008*1000*$I3008 &lt;= ABS(($F3008-$E3008)*(1+$J80)^(V$490-$K$490)),'PV Adoption'!R$5*(1/(1-'General Inputs'!$C$10))*$J3008*1000*$I3008,ABS(($F3008-$E3008)*(1+$J80)^(V$490-$K$490)))</f>
        <v>0</v>
      </c>
      <c r="W3008" s="357">
        <f>IF('PV Adoption'!S$5*(1/(1-'General Inputs'!$C$10))*$J3008*1000*$I3008 &lt;= ABS(($F3008-$E3008)*(1+$J80)^(W$490-$K$490)),'PV Adoption'!S$5*(1/(1-'General Inputs'!$C$10))*$J3008*1000*$I3008,ABS(($F3008-$E3008)*(1+$J80)^(W$490-$K$490)))</f>
        <v>0</v>
      </c>
      <c r="X3008" s="357">
        <f>IF('PV Adoption'!T$5*(1/(1-'General Inputs'!$C$10))*$J3008*1000*$I3008 &lt;= ABS(($F3008-$E3008)*(1+$J80)^(X$490-$K$490)),'PV Adoption'!T$5*(1/(1-'General Inputs'!$C$10))*$J3008*1000*$I3008,ABS(($F3008-$E3008)*(1+$J80)^(X$490-$K$490)))</f>
        <v>0</v>
      </c>
      <c r="Y3008" s="357">
        <f>IF('PV Adoption'!U$5*(1/(1-'General Inputs'!$C$10))*$J3008*1000*$I3008 &lt;= ABS(($F3008-$E3008)*(1+$J80)^(Y$490-$K$490)),'PV Adoption'!U$5*(1/(1-'General Inputs'!$C$10))*$J3008*1000*$I3008,ABS(($F3008-$E3008)*(1+$J80)^(Y$490-$K$490)))</f>
        <v>0</v>
      </c>
      <c r="Z3008" s="357">
        <f>IF('PV Adoption'!V$5*(1/(1-'General Inputs'!$C$10))*$J3008*1000*$I3008 &lt;= ABS(($F3008-$E3008)*(1+$J80)^(Z$490-$K$490)),'PV Adoption'!V$5*(1/(1-'General Inputs'!$C$10))*$J3008*1000*$I3008,ABS(($F3008-$E3008)*(1+$J80)^(Z$490-$K$490)))</f>
        <v>0</v>
      </c>
      <c r="AA3008" s="357">
        <f>IF('PV Adoption'!W$5*(1/(1-'General Inputs'!$C$10))*$J3008*1000*$I3008 &lt;= ABS(($F3008-$E3008)*(1+$J80)^(AA$490-$K$490)),'PV Adoption'!W$5*(1/(1-'General Inputs'!$C$10))*$J3008*1000*$I3008,ABS(($F3008-$E3008)*(1+$J80)^(AA$490-$K$490)))</f>
        <v>0</v>
      </c>
      <c r="AB3008" s="357">
        <f>IF('PV Adoption'!X$5*(1/(1-'General Inputs'!$C$10))*$J3008*1000*$I3008 &lt;= ABS(($F3008-$E3008)*(1+$J80)^(AB$490-$K$490)),'PV Adoption'!X$5*(1/(1-'General Inputs'!$C$10))*$J3008*1000*$I3008,ABS(($F3008-$E3008)*(1+$J80)^(AB$490-$K$490)))</f>
        <v>0</v>
      </c>
      <c r="AC3008" s="357">
        <f>IF('PV Adoption'!Y$5*(1/(1-'General Inputs'!$C$10))*$J3008*1000*$I3008 &lt;= ABS(($F3008-$E3008)*(1+$J80)^(AC$490-$K$490)),'PV Adoption'!Y$5*(1/(1-'General Inputs'!$C$10))*$J3008*1000*$I3008,ABS(($F3008-$E3008)*(1+$J80)^(AC$490-$K$490)))</f>
        <v>0</v>
      </c>
      <c r="AD3008" s="357">
        <f>IF('PV Adoption'!Z$5*(1/(1-'General Inputs'!$C$10))*$J3008*1000*$I3008 &lt;= ABS(($F3008-$E3008)*(1+$J80)^(AD$490-$K$490)),'PV Adoption'!Z$5*(1/(1-'General Inputs'!$C$10))*$J3008*1000*$I3008,ABS(($F3008-$E3008)*(1+$J80)^(AD$490-$K$490)))</f>
        <v>0</v>
      </c>
      <c r="AE3008" s="357">
        <f>IF('PV Adoption'!AA$5*(1/(1-'General Inputs'!$C$10))*$J3008*1000*$I3008 &lt;= ABS(($F3008-$E3008)*(1+$J80)^(AE$490-$K$490)),'PV Adoption'!AA$5*(1/(1-'General Inputs'!$C$10))*$J3008*1000*$I3008,ABS(($F3008-$E3008)*(1+$J80)^(AE$490-$K$490)))</f>
        <v>0</v>
      </c>
      <c r="AF3008" s="357">
        <f>IF('PV Adoption'!AB$5*(1/(1-'General Inputs'!$C$10))*$J3008*1000*$I3008 &lt;= ABS(($F3008-$E3008)*(1+$J80)^(AF$490-$K$490)),'PV Adoption'!AB$5*(1/(1-'General Inputs'!$C$10))*$J3008*1000*$I3008,ABS(($F3008-$E3008)*(1+$J80)^(AF$490-$K$490)))</f>
        <v>0</v>
      </c>
      <c r="AG3008" s="357">
        <f>IF('PV Adoption'!AC$5*(1/(1-'General Inputs'!$C$10))*$J3008*1000*$I3008 &lt;= ABS(($F3008-$E3008)*(1+$J80)^(AG$490-$K$490)),'PV Adoption'!AC$5*(1/(1-'General Inputs'!$C$10))*$J3008*1000*$I3008,ABS(($F3008-$E3008)*(1+$J80)^(AG$490-$K$490)))</f>
        <v>0</v>
      </c>
      <c r="AH3008" s="357">
        <f>IF('PV Adoption'!AD$5*(1/(1-'General Inputs'!$C$10))*$J3008*1000*$I3008 &lt;= ABS(($F3008-$E3008)*(1+$J80)^(AH$490-$K$490)),'PV Adoption'!AD$5*(1/(1-'General Inputs'!$C$10))*$J3008*1000*$I3008,ABS(($F3008-$E3008)*(1+$J80)^(AH$490-$K$490)))</f>
        <v>0</v>
      </c>
      <c r="AI3008" s="357">
        <f>IF('PV Adoption'!AE$5*(1/(1-'General Inputs'!$C$10))*$J3008*1000*$I3008 &lt;= ABS(($F3008-$E3008)*(1+$J80)^(AI$490-$K$490)),'PV Adoption'!AE$5*(1/(1-'General Inputs'!$C$10))*$J3008*1000*$I3008,ABS(($F3008-$E3008)*(1+$J80)^(AI$490-$K$490)))</f>
        <v>0</v>
      </c>
      <c r="AJ3008" s="357">
        <f>IF('PV Adoption'!AF$5*(1/(1-'General Inputs'!$C$10))*$J3008*1000*$I3008 &lt;= ABS(($F3008-$E3008)*(1+$J80)^(AJ$490-$K$490)),'PV Adoption'!AF$5*(1/(1-'General Inputs'!$C$10))*$J3008*1000*$I3008,ABS(($F3008-$E3008)*(1+$J80)^(AJ$490-$K$490)))</f>
        <v>0</v>
      </c>
      <c r="AK3008" s="357">
        <v>0</v>
      </c>
      <c r="AL3008" s="357">
        <v>0</v>
      </c>
      <c r="AM3008" s="357">
        <v>0</v>
      </c>
    </row>
    <row r="3009" spans="1:39" x14ac:dyDescent="0.25">
      <c r="A3009" s="353" t="s">
        <v>522</v>
      </c>
      <c r="B3009" s="353" t="s">
        <v>523</v>
      </c>
      <c r="C3009" s="441">
        <f t="shared" ref="C3009:H3009" si="2457">C81</f>
        <v>2500</v>
      </c>
      <c r="D3009" s="441"/>
      <c r="E3009" s="441"/>
      <c r="F3009" s="441"/>
      <c r="G3009" s="441"/>
      <c r="H3009" s="441">
        <f t="shared" si="2457"/>
        <v>0</v>
      </c>
      <c r="I3009" s="470">
        <f>IFERROR(VLOOKUP(B3009,Coincidence!$B$2:$E$242,4,FALSE)*IF(G3009="Winter",'General Inputs'!$C$25,'General Inputs'!$C$24),IF(G3009="Winter",'General Inputs'!$C$25,'General Inputs'!$C$24))</f>
        <v>0.52140604400000001</v>
      </c>
      <c r="J3009" s="466">
        <f>'Nameplate by Substation'!H81</f>
        <v>9.3439387552229133E-4</v>
      </c>
      <c r="K3009" s="357">
        <f>IF('PV Adoption'!G$5*(1/(1-'General Inputs'!$C$10))*$J3009*1000*$I3009 &lt;= ABS(($F3009-$E3009)*(1+$J81)^(K$490-$K$490)),'PV Adoption'!G$5*(1/(1-'General Inputs'!$C$10))*$J3009*1000*$I3009,ABS(($F3009-$E3009)*(1+$J81)^(K$490-$K$490)))</f>
        <v>0</v>
      </c>
      <c r="L3009" s="357">
        <f>IF('PV Adoption'!H$5*(1/(1-'General Inputs'!$C$10))*$J3009*1000*$I3009 &lt;= ABS(($F3009-$E3009)*(1+$J81)^(L$490-$K$490)),'PV Adoption'!H$5*(1/(1-'General Inputs'!$C$10))*$J3009*1000*$I3009,ABS(($F3009-$E3009)*(1+$J81)^(L$490-$K$490)))</f>
        <v>0</v>
      </c>
      <c r="M3009" s="357">
        <f>IF('PV Adoption'!I$5*(1/(1-'General Inputs'!$C$10))*$J3009*1000*$I3009 &lt;= ABS(($F3009-$E3009)*(1+$J81)^(M$490-$K$490)),'PV Adoption'!I$5*(1/(1-'General Inputs'!$C$10))*$J3009*1000*$I3009,ABS(($F3009-$E3009)*(1+$J81)^(M$490-$K$490)))</f>
        <v>0</v>
      </c>
      <c r="N3009" s="357">
        <f>IF('PV Adoption'!J$5*(1/(1-'General Inputs'!$C$10))*$J3009*1000*$I3009 &lt;= ABS(($F3009-$E3009)*(1+$J81)^(N$490-$K$490)),'PV Adoption'!J$5*(1/(1-'General Inputs'!$C$10))*$J3009*1000*$I3009,ABS(($F3009-$E3009)*(1+$J81)^(N$490-$K$490)))</f>
        <v>0</v>
      </c>
      <c r="O3009" s="357">
        <f>IF('PV Adoption'!K$5*(1/(1-'General Inputs'!$C$10))*$J3009*1000*$I3009 &lt;= ABS(($F3009-$E3009)*(1+$J81)^(O$490-$K$490)),'PV Adoption'!K$5*(1/(1-'General Inputs'!$C$10))*$J3009*1000*$I3009,ABS(($F3009-$E3009)*(1+$J81)^(O$490-$K$490)))</f>
        <v>0</v>
      </c>
      <c r="P3009" s="357">
        <f>IF('PV Adoption'!L$5*(1/(1-'General Inputs'!$C$10))*$J3009*1000*$I3009 &lt;= ABS(($F3009-$E3009)*(1+$J81)^(P$490-$K$490)),'PV Adoption'!L$5*(1/(1-'General Inputs'!$C$10))*$J3009*1000*$I3009,ABS(($F3009-$E3009)*(1+$J81)^(P$490-$K$490)))</f>
        <v>0</v>
      </c>
      <c r="Q3009" s="357">
        <f>IF('PV Adoption'!M$5*(1/(1-'General Inputs'!$C$10))*$J3009*1000*$I3009 &lt;= ABS(($F3009-$E3009)*(1+$J81)^(Q$490-$K$490)),'PV Adoption'!M$5*(1/(1-'General Inputs'!$C$10))*$J3009*1000*$I3009,ABS(($F3009-$E3009)*(1+$J81)^(Q$490-$K$490)))</f>
        <v>0</v>
      </c>
      <c r="R3009" s="357">
        <f>IF('PV Adoption'!N$5*(1/(1-'General Inputs'!$C$10))*$J3009*1000*$I3009 &lt;= ABS(($F3009-$E3009)*(1+$J81)^(R$490-$K$490)),'PV Adoption'!N$5*(1/(1-'General Inputs'!$C$10))*$J3009*1000*$I3009,ABS(($F3009-$E3009)*(1+$J81)^(R$490-$K$490)))</f>
        <v>0</v>
      </c>
      <c r="S3009" s="357">
        <f>IF('PV Adoption'!O$5*(1/(1-'General Inputs'!$C$10))*$J3009*1000*$I3009 &lt;= ABS(($F3009-$E3009)*(1+$J81)^(S$490-$K$490)),'PV Adoption'!O$5*(1/(1-'General Inputs'!$C$10))*$J3009*1000*$I3009,ABS(($F3009-$E3009)*(1+$J81)^(S$490-$K$490)))</f>
        <v>0</v>
      </c>
      <c r="T3009" s="357">
        <f>IF('PV Adoption'!P$5*(1/(1-'General Inputs'!$C$10))*$J3009*1000*$I3009 &lt;= ABS(($F3009-$E3009)*(1+$J81)^(T$490-$K$490)),'PV Adoption'!P$5*(1/(1-'General Inputs'!$C$10))*$J3009*1000*$I3009,ABS(($F3009-$E3009)*(1+$J81)^(T$490-$K$490)))</f>
        <v>0</v>
      </c>
      <c r="U3009" s="357">
        <f>IF('PV Adoption'!Q$5*(1/(1-'General Inputs'!$C$10))*$J3009*1000*$I3009 &lt;= ABS(($F3009-$E3009)*(1+$J81)^(U$490-$K$490)),'PV Adoption'!Q$5*(1/(1-'General Inputs'!$C$10))*$J3009*1000*$I3009,ABS(($F3009-$E3009)*(1+$J81)^(U$490-$K$490)))</f>
        <v>0</v>
      </c>
      <c r="V3009" s="357">
        <f>IF('PV Adoption'!R$5*(1/(1-'General Inputs'!$C$10))*$J3009*1000*$I3009 &lt;= ABS(($F3009-$E3009)*(1+$J81)^(V$490-$K$490)),'PV Adoption'!R$5*(1/(1-'General Inputs'!$C$10))*$J3009*1000*$I3009,ABS(($F3009-$E3009)*(1+$J81)^(V$490-$K$490)))</f>
        <v>0</v>
      </c>
      <c r="W3009" s="357">
        <f>IF('PV Adoption'!S$5*(1/(1-'General Inputs'!$C$10))*$J3009*1000*$I3009 &lt;= ABS(($F3009-$E3009)*(1+$J81)^(W$490-$K$490)),'PV Adoption'!S$5*(1/(1-'General Inputs'!$C$10))*$J3009*1000*$I3009,ABS(($F3009-$E3009)*(1+$J81)^(W$490-$K$490)))</f>
        <v>0</v>
      </c>
      <c r="X3009" s="357">
        <f>IF('PV Adoption'!T$5*(1/(1-'General Inputs'!$C$10))*$J3009*1000*$I3009 &lt;= ABS(($F3009-$E3009)*(1+$J81)^(X$490-$K$490)),'PV Adoption'!T$5*(1/(1-'General Inputs'!$C$10))*$J3009*1000*$I3009,ABS(($F3009-$E3009)*(1+$J81)^(X$490-$K$490)))</f>
        <v>0</v>
      </c>
      <c r="Y3009" s="357">
        <f>IF('PV Adoption'!U$5*(1/(1-'General Inputs'!$C$10))*$J3009*1000*$I3009 &lt;= ABS(($F3009-$E3009)*(1+$J81)^(Y$490-$K$490)),'PV Adoption'!U$5*(1/(1-'General Inputs'!$C$10))*$J3009*1000*$I3009,ABS(($F3009-$E3009)*(1+$J81)^(Y$490-$K$490)))</f>
        <v>0</v>
      </c>
      <c r="Z3009" s="357">
        <f>IF('PV Adoption'!V$5*(1/(1-'General Inputs'!$C$10))*$J3009*1000*$I3009 &lt;= ABS(($F3009-$E3009)*(1+$J81)^(Z$490-$K$490)),'PV Adoption'!V$5*(1/(1-'General Inputs'!$C$10))*$J3009*1000*$I3009,ABS(($F3009-$E3009)*(1+$J81)^(Z$490-$K$490)))</f>
        <v>0</v>
      </c>
      <c r="AA3009" s="357">
        <f>IF('PV Adoption'!W$5*(1/(1-'General Inputs'!$C$10))*$J3009*1000*$I3009 &lt;= ABS(($F3009-$E3009)*(1+$J81)^(AA$490-$K$490)),'PV Adoption'!W$5*(1/(1-'General Inputs'!$C$10))*$J3009*1000*$I3009,ABS(($F3009-$E3009)*(1+$J81)^(AA$490-$K$490)))</f>
        <v>0</v>
      </c>
      <c r="AB3009" s="357">
        <f>IF('PV Adoption'!X$5*(1/(1-'General Inputs'!$C$10))*$J3009*1000*$I3009 &lt;= ABS(($F3009-$E3009)*(1+$J81)^(AB$490-$K$490)),'PV Adoption'!X$5*(1/(1-'General Inputs'!$C$10))*$J3009*1000*$I3009,ABS(($F3009-$E3009)*(1+$J81)^(AB$490-$K$490)))</f>
        <v>0</v>
      </c>
      <c r="AC3009" s="357">
        <f>IF('PV Adoption'!Y$5*(1/(1-'General Inputs'!$C$10))*$J3009*1000*$I3009 &lt;= ABS(($F3009-$E3009)*(1+$J81)^(AC$490-$K$490)),'PV Adoption'!Y$5*(1/(1-'General Inputs'!$C$10))*$J3009*1000*$I3009,ABS(($F3009-$E3009)*(1+$J81)^(AC$490-$K$490)))</f>
        <v>0</v>
      </c>
      <c r="AD3009" s="357">
        <f>IF('PV Adoption'!Z$5*(1/(1-'General Inputs'!$C$10))*$J3009*1000*$I3009 &lt;= ABS(($F3009-$E3009)*(1+$J81)^(AD$490-$K$490)),'PV Adoption'!Z$5*(1/(1-'General Inputs'!$C$10))*$J3009*1000*$I3009,ABS(($F3009-$E3009)*(1+$J81)^(AD$490-$K$490)))</f>
        <v>0</v>
      </c>
      <c r="AE3009" s="357">
        <f>IF('PV Adoption'!AA$5*(1/(1-'General Inputs'!$C$10))*$J3009*1000*$I3009 &lt;= ABS(($F3009-$E3009)*(1+$J81)^(AE$490-$K$490)),'PV Adoption'!AA$5*(1/(1-'General Inputs'!$C$10))*$J3009*1000*$I3009,ABS(($F3009-$E3009)*(1+$J81)^(AE$490-$K$490)))</f>
        <v>0</v>
      </c>
      <c r="AF3009" s="357">
        <f>IF('PV Adoption'!AB$5*(1/(1-'General Inputs'!$C$10))*$J3009*1000*$I3009 &lt;= ABS(($F3009-$E3009)*(1+$J81)^(AF$490-$K$490)),'PV Adoption'!AB$5*(1/(1-'General Inputs'!$C$10))*$J3009*1000*$I3009,ABS(($F3009-$E3009)*(1+$J81)^(AF$490-$K$490)))</f>
        <v>0</v>
      </c>
      <c r="AG3009" s="357">
        <f>IF('PV Adoption'!AC$5*(1/(1-'General Inputs'!$C$10))*$J3009*1000*$I3009 &lt;= ABS(($F3009-$E3009)*(1+$J81)^(AG$490-$K$490)),'PV Adoption'!AC$5*(1/(1-'General Inputs'!$C$10))*$J3009*1000*$I3009,ABS(($F3009-$E3009)*(1+$J81)^(AG$490-$K$490)))</f>
        <v>0</v>
      </c>
      <c r="AH3009" s="357">
        <f>IF('PV Adoption'!AD$5*(1/(1-'General Inputs'!$C$10))*$J3009*1000*$I3009 &lt;= ABS(($F3009-$E3009)*(1+$J81)^(AH$490-$K$490)),'PV Adoption'!AD$5*(1/(1-'General Inputs'!$C$10))*$J3009*1000*$I3009,ABS(($F3009-$E3009)*(1+$J81)^(AH$490-$K$490)))</f>
        <v>0</v>
      </c>
      <c r="AI3009" s="357">
        <f>IF('PV Adoption'!AE$5*(1/(1-'General Inputs'!$C$10))*$J3009*1000*$I3009 &lt;= ABS(($F3009-$E3009)*(1+$J81)^(AI$490-$K$490)),'PV Adoption'!AE$5*(1/(1-'General Inputs'!$C$10))*$J3009*1000*$I3009,ABS(($F3009-$E3009)*(1+$J81)^(AI$490-$K$490)))</f>
        <v>0</v>
      </c>
      <c r="AJ3009" s="357">
        <f>IF('PV Adoption'!AF$5*(1/(1-'General Inputs'!$C$10))*$J3009*1000*$I3009 &lt;= ABS(($F3009-$E3009)*(1+$J81)^(AJ$490-$K$490)),'PV Adoption'!AF$5*(1/(1-'General Inputs'!$C$10))*$J3009*1000*$I3009,ABS(($F3009-$E3009)*(1+$J81)^(AJ$490-$K$490)))</f>
        <v>0</v>
      </c>
      <c r="AK3009" s="357">
        <v>0</v>
      </c>
      <c r="AL3009" s="357">
        <v>0</v>
      </c>
      <c r="AM3009" s="357">
        <v>0</v>
      </c>
    </row>
    <row r="3010" spans="1:39" x14ac:dyDescent="0.25">
      <c r="A3010" s="353" t="s">
        <v>516</v>
      </c>
      <c r="B3010" s="353" t="s">
        <v>517</v>
      </c>
      <c r="C3010" s="441">
        <f t="shared" ref="C3010:H3010" si="2458">C82</f>
        <v>2500</v>
      </c>
      <c r="D3010" s="441"/>
      <c r="E3010" s="441"/>
      <c r="F3010" s="441"/>
      <c r="G3010" s="441"/>
      <c r="H3010" s="441">
        <f t="shared" si="2458"/>
        <v>0</v>
      </c>
      <c r="I3010" s="470">
        <f>IFERROR(VLOOKUP(B3010,Coincidence!$B$2:$E$242,4,FALSE)*IF(G3010="Winter",'General Inputs'!$C$25,'General Inputs'!$C$24),IF(G3010="Winter",'General Inputs'!$C$25,'General Inputs'!$C$24))</f>
        <v>0.52140604400000001</v>
      </c>
      <c r="J3010" s="466">
        <f>'Nameplate by Substation'!H82</f>
        <v>4.3507129552884839E-4</v>
      </c>
      <c r="K3010" s="357">
        <f>IF('PV Adoption'!G$5*(1/(1-'General Inputs'!$C$10))*$J3010*1000*$I3010 &lt;= ABS(($F3010-$E3010)*(1+$J82)^(K$490-$K$490)),'PV Adoption'!G$5*(1/(1-'General Inputs'!$C$10))*$J3010*1000*$I3010,ABS(($F3010-$E3010)*(1+$J82)^(K$490-$K$490)))</f>
        <v>0</v>
      </c>
      <c r="L3010" s="357">
        <f>IF('PV Adoption'!H$5*(1/(1-'General Inputs'!$C$10))*$J3010*1000*$I3010 &lt;= ABS(($F3010-$E3010)*(1+$J82)^(L$490-$K$490)),'PV Adoption'!H$5*(1/(1-'General Inputs'!$C$10))*$J3010*1000*$I3010,ABS(($F3010-$E3010)*(1+$J82)^(L$490-$K$490)))</f>
        <v>0</v>
      </c>
      <c r="M3010" s="357">
        <f>IF('PV Adoption'!I$5*(1/(1-'General Inputs'!$C$10))*$J3010*1000*$I3010 &lt;= ABS(($F3010-$E3010)*(1+$J82)^(M$490-$K$490)),'PV Adoption'!I$5*(1/(1-'General Inputs'!$C$10))*$J3010*1000*$I3010,ABS(($F3010-$E3010)*(1+$J82)^(M$490-$K$490)))</f>
        <v>0</v>
      </c>
      <c r="N3010" s="357">
        <f>IF('PV Adoption'!J$5*(1/(1-'General Inputs'!$C$10))*$J3010*1000*$I3010 &lt;= ABS(($F3010-$E3010)*(1+$J82)^(N$490-$K$490)),'PV Adoption'!J$5*(1/(1-'General Inputs'!$C$10))*$J3010*1000*$I3010,ABS(($F3010-$E3010)*(1+$J82)^(N$490-$K$490)))</f>
        <v>0</v>
      </c>
      <c r="O3010" s="357">
        <f>IF('PV Adoption'!K$5*(1/(1-'General Inputs'!$C$10))*$J3010*1000*$I3010 &lt;= ABS(($F3010-$E3010)*(1+$J82)^(O$490-$K$490)),'PV Adoption'!K$5*(1/(1-'General Inputs'!$C$10))*$J3010*1000*$I3010,ABS(($F3010-$E3010)*(1+$J82)^(O$490-$K$490)))</f>
        <v>0</v>
      </c>
      <c r="P3010" s="357">
        <f>IF('PV Adoption'!L$5*(1/(1-'General Inputs'!$C$10))*$J3010*1000*$I3010 &lt;= ABS(($F3010-$E3010)*(1+$J82)^(P$490-$K$490)),'PV Adoption'!L$5*(1/(1-'General Inputs'!$C$10))*$J3010*1000*$I3010,ABS(($F3010-$E3010)*(1+$J82)^(P$490-$K$490)))</f>
        <v>0</v>
      </c>
      <c r="Q3010" s="357">
        <f>IF('PV Adoption'!M$5*(1/(1-'General Inputs'!$C$10))*$J3010*1000*$I3010 &lt;= ABS(($F3010-$E3010)*(1+$J82)^(Q$490-$K$490)),'PV Adoption'!M$5*(1/(1-'General Inputs'!$C$10))*$J3010*1000*$I3010,ABS(($F3010-$E3010)*(1+$J82)^(Q$490-$K$490)))</f>
        <v>0</v>
      </c>
      <c r="R3010" s="357">
        <f>IF('PV Adoption'!N$5*(1/(1-'General Inputs'!$C$10))*$J3010*1000*$I3010 &lt;= ABS(($F3010-$E3010)*(1+$J82)^(R$490-$K$490)),'PV Adoption'!N$5*(1/(1-'General Inputs'!$C$10))*$J3010*1000*$I3010,ABS(($F3010-$E3010)*(1+$J82)^(R$490-$K$490)))</f>
        <v>0</v>
      </c>
      <c r="S3010" s="357">
        <f>IF('PV Adoption'!O$5*(1/(1-'General Inputs'!$C$10))*$J3010*1000*$I3010 &lt;= ABS(($F3010-$E3010)*(1+$J82)^(S$490-$K$490)),'PV Adoption'!O$5*(1/(1-'General Inputs'!$C$10))*$J3010*1000*$I3010,ABS(($F3010-$E3010)*(1+$J82)^(S$490-$K$490)))</f>
        <v>0</v>
      </c>
      <c r="T3010" s="357">
        <f>IF('PV Adoption'!P$5*(1/(1-'General Inputs'!$C$10))*$J3010*1000*$I3010 &lt;= ABS(($F3010-$E3010)*(1+$J82)^(T$490-$K$490)),'PV Adoption'!P$5*(1/(1-'General Inputs'!$C$10))*$J3010*1000*$I3010,ABS(($F3010-$E3010)*(1+$J82)^(T$490-$K$490)))</f>
        <v>0</v>
      </c>
      <c r="U3010" s="357">
        <f>IF('PV Adoption'!Q$5*(1/(1-'General Inputs'!$C$10))*$J3010*1000*$I3010 &lt;= ABS(($F3010-$E3010)*(1+$J82)^(U$490-$K$490)),'PV Adoption'!Q$5*(1/(1-'General Inputs'!$C$10))*$J3010*1000*$I3010,ABS(($F3010-$E3010)*(1+$J82)^(U$490-$K$490)))</f>
        <v>0</v>
      </c>
      <c r="V3010" s="357">
        <f>IF('PV Adoption'!R$5*(1/(1-'General Inputs'!$C$10))*$J3010*1000*$I3010 &lt;= ABS(($F3010-$E3010)*(1+$J82)^(V$490-$K$490)),'PV Adoption'!R$5*(1/(1-'General Inputs'!$C$10))*$J3010*1000*$I3010,ABS(($F3010-$E3010)*(1+$J82)^(V$490-$K$490)))</f>
        <v>0</v>
      </c>
      <c r="W3010" s="357">
        <f>IF('PV Adoption'!S$5*(1/(1-'General Inputs'!$C$10))*$J3010*1000*$I3010 &lt;= ABS(($F3010-$E3010)*(1+$J82)^(W$490-$K$490)),'PV Adoption'!S$5*(1/(1-'General Inputs'!$C$10))*$J3010*1000*$I3010,ABS(($F3010-$E3010)*(1+$J82)^(W$490-$K$490)))</f>
        <v>0</v>
      </c>
      <c r="X3010" s="357">
        <f>IF('PV Adoption'!T$5*(1/(1-'General Inputs'!$C$10))*$J3010*1000*$I3010 &lt;= ABS(($F3010-$E3010)*(1+$J82)^(X$490-$K$490)),'PV Adoption'!T$5*(1/(1-'General Inputs'!$C$10))*$J3010*1000*$I3010,ABS(($F3010-$E3010)*(1+$J82)^(X$490-$K$490)))</f>
        <v>0</v>
      </c>
      <c r="Y3010" s="357">
        <f>IF('PV Adoption'!U$5*(1/(1-'General Inputs'!$C$10))*$J3010*1000*$I3010 &lt;= ABS(($F3010-$E3010)*(1+$J82)^(Y$490-$K$490)),'PV Adoption'!U$5*(1/(1-'General Inputs'!$C$10))*$J3010*1000*$I3010,ABS(($F3010-$E3010)*(1+$J82)^(Y$490-$K$490)))</f>
        <v>0</v>
      </c>
      <c r="Z3010" s="357">
        <f>IF('PV Adoption'!V$5*(1/(1-'General Inputs'!$C$10))*$J3010*1000*$I3010 &lt;= ABS(($F3010-$E3010)*(1+$J82)^(Z$490-$K$490)),'PV Adoption'!V$5*(1/(1-'General Inputs'!$C$10))*$J3010*1000*$I3010,ABS(($F3010-$E3010)*(1+$J82)^(Z$490-$K$490)))</f>
        <v>0</v>
      </c>
      <c r="AA3010" s="357">
        <f>IF('PV Adoption'!W$5*(1/(1-'General Inputs'!$C$10))*$J3010*1000*$I3010 &lt;= ABS(($F3010-$E3010)*(1+$J82)^(AA$490-$K$490)),'PV Adoption'!W$5*(1/(1-'General Inputs'!$C$10))*$J3010*1000*$I3010,ABS(($F3010-$E3010)*(1+$J82)^(AA$490-$K$490)))</f>
        <v>0</v>
      </c>
      <c r="AB3010" s="357">
        <f>IF('PV Adoption'!X$5*(1/(1-'General Inputs'!$C$10))*$J3010*1000*$I3010 &lt;= ABS(($F3010-$E3010)*(1+$J82)^(AB$490-$K$490)),'PV Adoption'!X$5*(1/(1-'General Inputs'!$C$10))*$J3010*1000*$I3010,ABS(($F3010-$E3010)*(1+$J82)^(AB$490-$K$490)))</f>
        <v>0</v>
      </c>
      <c r="AC3010" s="357">
        <f>IF('PV Adoption'!Y$5*(1/(1-'General Inputs'!$C$10))*$J3010*1000*$I3010 &lt;= ABS(($F3010-$E3010)*(1+$J82)^(AC$490-$K$490)),'PV Adoption'!Y$5*(1/(1-'General Inputs'!$C$10))*$J3010*1000*$I3010,ABS(($F3010-$E3010)*(1+$J82)^(AC$490-$K$490)))</f>
        <v>0</v>
      </c>
      <c r="AD3010" s="357">
        <f>IF('PV Adoption'!Z$5*(1/(1-'General Inputs'!$C$10))*$J3010*1000*$I3010 &lt;= ABS(($F3010-$E3010)*(1+$J82)^(AD$490-$K$490)),'PV Adoption'!Z$5*(1/(1-'General Inputs'!$C$10))*$J3010*1000*$I3010,ABS(($F3010-$E3010)*(1+$J82)^(AD$490-$K$490)))</f>
        <v>0</v>
      </c>
      <c r="AE3010" s="357">
        <f>IF('PV Adoption'!AA$5*(1/(1-'General Inputs'!$C$10))*$J3010*1000*$I3010 &lt;= ABS(($F3010-$E3010)*(1+$J82)^(AE$490-$K$490)),'PV Adoption'!AA$5*(1/(1-'General Inputs'!$C$10))*$J3010*1000*$I3010,ABS(($F3010-$E3010)*(1+$J82)^(AE$490-$K$490)))</f>
        <v>0</v>
      </c>
      <c r="AF3010" s="357">
        <f>IF('PV Adoption'!AB$5*(1/(1-'General Inputs'!$C$10))*$J3010*1000*$I3010 &lt;= ABS(($F3010-$E3010)*(1+$J82)^(AF$490-$K$490)),'PV Adoption'!AB$5*(1/(1-'General Inputs'!$C$10))*$J3010*1000*$I3010,ABS(($F3010-$E3010)*(1+$J82)^(AF$490-$K$490)))</f>
        <v>0</v>
      </c>
      <c r="AG3010" s="357">
        <f>IF('PV Adoption'!AC$5*(1/(1-'General Inputs'!$C$10))*$J3010*1000*$I3010 &lt;= ABS(($F3010-$E3010)*(1+$J82)^(AG$490-$K$490)),'PV Adoption'!AC$5*(1/(1-'General Inputs'!$C$10))*$J3010*1000*$I3010,ABS(($F3010-$E3010)*(1+$J82)^(AG$490-$K$490)))</f>
        <v>0</v>
      </c>
      <c r="AH3010" s="357">
        <f>IF('PV Adoption'!AD$5*(1/(1-'General Inputs'!$C$10))*$J3010*1000*$I3010 &lt;= ABS(($F3010-$E3010)*(1+$J82)^(AH$490-$K$490)),'PV Adoption'!AD$5*(1/(1-'General Inputs'!$C$10))*$J3010*1000*$I3010,ABS(($F3010-$E3010)*(1+$J82)^(AH$490-$K$490)))</f>
        <v>0</v>
      </c>
      <c r="AI3010" s="357">
        <f>IF('PV Adoption'!AE$5*(1/(1-'General Inputs'!$C$10))*$J3010*1000*$I3010 &lt;= ABS(($F3010-$E3010)*(1+$J82)^(AI$490-$K$490)),'PV Adoption'!AE$5*(1/(1-'General Inputs'!$C$10))*$J3010*1000*$I3010,ABS(($F3010-$E3010)*(1+$J82)^(AI$490-$K$490)))</f>
        <v>0</v>
      </c>
      <c r="AJ3010" s="357">
        <f>IF('PV Adoption'!AF$5*(1/(1-'General Inputs'!$C$10))*$J3010*1000*$I3010 &lt;= ABS(($F3010-$E3010)*(1+$J82)^(AJ$490-$K$490)),'PV Adoption'!AF$5*(1/(1-'General Inputs'!$C$10))*$J3010*1000*$I3010,ABS(($F3010-$E3010)*(1+$J82)^(AJ$490-$K$490)))</f>
        <v>0</v>
      </c>
      <c r="AK3010" s="357">
        <v>86.153693252582229</v>
      </c>
      <c r="AL3010" s="357">
        <v>87.656264580831262</v>
      </c>
      <c r="AM3010" s="357">
        <v>89.247361003661709</v>
      </c>
    </row>
    <row r="3011" spans="1:39" x14ac:dyDescent="0.25">
      <c r="A3011" s="353" t="s">
        <v>535</v>
      </c>
      <c r="B3011" s="353" t="s">
        <v>535</v>
      </c>
      <c r="C3011" s="441">
        <f t="shared" ref="C3011:H3011" si="2459">C83</f>
        <v>4992</v>
      </c>
      <c r="D3011" s="441"/>
      <c r="E3011" s="441"/>
      <c r="F3011" s="441"/>
      <c r="G3011" s="441"/>
      <c r="H3011" s="441">
        <f t="shared" si="2459"/>
        <v>0</v>
      </c>
      <c r="I3011" s="470">
        <f>IFERROR(VLOOKUP(B3011,Coincidence!$B$2:$E$242,4,FALSE)*IF(G3011="Winter",'General Inputs'!$C$25,'General Inputs'!$C$24),IF(G3011="Winter",'General Inputs'!$C$25,'General Inputs'!$C$24))</f>
        <v>0.52140604400000001</v>
      </c>
      <c r="J3011" s="466">
        <f>'Nameplate by Substation'!H83</f>
        <v>9.7089833125688638E-4</v>
      </c>
      <c r="K3011" s="357">
        <f>IF('PV Adoption'!G$5*(1/(1-'General Inputs'!$C$10))*$J3011*1000*$I3011 &lt;= ABS(($F3011-$E3011)*(1+$J83)^(K$490-$K$490)),'PV Adoption'!G$5*(1/(1-'General Inputs'!$C$10))*$J3011*1000*$I3011,ABS(($F3011-$E3011)*(1+$J83)^(K$490-$K$490)))</f>
        <v>0</v>
      </c>
      <c r="L3011" s="357">
        <f>IF('PV Adoption'!H$5*(1/(1-'General Inputs'!$C$10))*$J3011*1000*$I3011 &lt;= ABS(($F3011-$E3011)*(1+$J83)^(L$490-$K$490)),'PV Adoption'!H$5*(1/(1-'General Inputs'!$C$10))*$J3011*1000*$I3011,ABS(($F3011-$E3011)*(1+$J83)^(L$490-$K$490)))</f>
        <v>0</v>
      </c>
      <c r="M3011" s="357">
        <f>IF('PV Adoption'!I$5*(1/(1-'General Inputs'!$C$10))*$J3011*1000*$I3011 &lt;= ABS(($F3011-$E3011)*(1+$J83)^(M$490-$K$490)),'PV Adoption'!I$5*(1/(1-'General Inputs'!$C$10))*$J3011*1000*$I3011,ABS(($F3011-$E3011)*(1+$J83)^(M$490-$K$490)))</f>
        <v>0</v>
      </c>
      <c r="N3011" s="357">
        <f>IF('PV Adoption'!J$5*(1/(1-'General Inputs'!$C$10))*$J3011*1000*$I3011 &lt;= ABS(($F3011-$E3011)*(1+$J83)^(N$490-$K$490)),'PV Adoption'!J$5*(1/(1-'General Inputs'!$C$10))*$J3011*1000*$I3011,ABS(($F3011-$E3011)*(1+$J83)^(N$490-$K$490)))</f>
        <v>0</v>
      </c>
      <c r="O3011" s="357">
        <f>IF('PV Adoption'!K$5*(1/(1-'General Inputs'!$C$10))*$J3011*1000*$I3011 &lt;= ABS(($F3011-$E3011)*(1+$J83)^(O$490-$K$490)),'PV Adoption'!K$5*(1/(1-'General Inputs'!$C$10))*$J3011*1000*$I3011,ABS(($F3011-$E3011)*(1+$J83)^(O$490-$K$490)))</f>
        <v>0</v>
      </c>
      <c r="P3011" s="357">
        <f>IF('PV Adoption'!L$5*(1/(1-'General Inputs'!$C$10))*$J3011*1000*$I3011 &lt;= ABS(($F3011-$E3011)*(1+$J83)^(P$490-$K$490)),'PV Adoption'!L$5*(1/(1-'General Inputs'!$C$10))*$J3011*1000*$I3011,ABS(($F3011-$E3011)*(1+$J83)^(P$490-$K$490)))</f>
        <v>0</v>
      </c>
      <c r="Q3011" s="357">
        <f>IF('PV Adoption'!M$5*(1/(1-'General Inputs'!$C$10))*$J3011*1000*$I3011 &lt;= ABS(($F3011-$E3011)*(1+$J83)^(Q$490-$K$490)),'PV Adoption'!M$5*(1/(1-'General Inputs'!$C$10))*$J3011*1000*$I3011,ABS(($F3011-$E3011)*(1+$J83)^(Q$490-$K$490)))</f>
        <v>0</v>
      </c>
      <c r="R3011" s="357">
        <f>IF('PV Adoption'!N$5*(1/(1-'General Inputs'!$C$10))*$J3011*1000*$I3011 &lt;= ABS(($F3011-$E3011)*(1+$J83)^(R$490-$K$490)),'PV Adoption'!N$5*(1/(1-'General Inputs'!$C$10))*$J3011*1000*$I3011,ABS(($F3011-$E3011)*(1+$J83)^(R$490-$K$490)))</f>
        <v>0</v>
      </c>
      <c r="S3011" s="357">
        <f>IF('PV Adoption'!O$5*(1/(1-'General Inputs'!$C$10))*$J3011*1000*$I3011 &lt;= ABS(($F3011-$E3011)*(1+$J83)^(S$490-$K$490)),'PV Adoption'!O$5*(1/(1-'General Inputs'!$C$10))*$J3011*1000*$I3011,ABS(($F3011-$E3011)*(1+$J83)^(S$490-$K$490)))</f>
        <v>0</v>
      </c>
      <c r="T3011" s="357">
        <f>IF('PV Adoption'!P$5*(1/(1-'General Inputs'!$C$10))*$J3011*1000*$I3011 &lt;= ABS(($F3011-$E3011)*(1+$J83)^(T$490-$K$490)),'PV Adoption'!P$5*(1/(1-'General Inputs'!$C$10))*$J3011*1000*$I3011,ABS(($F3011-$E3011)*(1+$J83)^(T$490-$K$490)))</f>
        <v>0</v>
      </c>
      <c r="U3011" s="357">
        <f>IF('PV Adoption'!Q$5*(1/(1-'General Inputs'!$C$10))*$J3011*1000*$I3011 &lt;= ABS(($F3011-$E3011)*(1+$J83)^(U$490-$K$490)),'PV Adoption'!Q$5*(1/(1-'General Inputs'!$C$10))*$J3011*1000*$I3011,ABS(($F3011-$E3011)*(1+$J83)^(U$490-$K$490)))</f>
        <v>0</v>
      </c>
      <c r="V3011" s="357">
        <f>IF('PV Adoption'!R$5*(1/(1-'General Inputs'!$C$10))*$J3011*1000*$I3011 &lt;= ABS(($F3011-$E3011)*(1+$J83)^(V$490-$K$490)),'PV Adoption'!R$5*(1/(1-'General Inputs'!$C$10))*$J3011*1000*$I3011,ABS(($F3011-$E3011)*(1+$J83)^(V$490-$K$490)))</f>
        <v>0</v>
      </c>
      <c r="W3011" s="357">
        <f>IF('PV Adoption'!S$5*(1/(1-'General Inputs'!$C$10))*$J3011*1000*$I3011 &lt;= ABS(($F3011-$E3011)*(1+$J83)^(W$490-$K$490)),'PV Adoption'!S$5*(1/(1-'General Inputs'!$C$10))*$J3011*1000*$I3011,ABS(($F3011-$E3011)*(1+$J83)^(W$490-$K$490)))</f>
        <v>0</v>
      </c>
      <c r="X3011" s="357">
        <f>IF('PV Adoption'!T$5*(1/(1-'General Inputs'!$C$10))*$J3011*1000*$I3011 &lt;= ABS(($F3011-$E3011)*(1+$J83)^(X$490-$K$490)),'PV Adoption'!T$5*(1/(1-'General Inputs'!$C$10))*$J3011*1000*$I3011,ABS(($F3011-$E3011)*(1+$J83)^(X$490-$K$490)))</f>
        <v>0</v>
      </c>
      <c r="Y3011" s="357">
        <f>IF('PV Adoption'!U$5*(1/(1-'General Inputs'!$C$10))*$J3011*1000*$I3011 &lt;= ABS(($F3011-$E3011)*(1+$J83)^(Y$490-$K$490)),'PV Adoption'!U$5*(1/(1-'General Inputs'!$C$10))*$J3011*1000*$I3011,ABS(($F3011-$E3011)*(1+$J83)^(Y$490-$K$490)))</f>
        <v>0</v>
      </c>
      <c r="Z3011" s="357">
        <f>IF('PV Adoption'!V$5*(1/(1-'General Inputs'!$C$10))*$J3011*1000*$I3011 &lt;= ABS(($F3011-$E3011)*(1+$J83)^(Z$490-$K$490)),'PV Adoption'!V$5*(1/(1-'General Inputs'!$C$10))*$J3011*1000*$I3011,ABS(($F3011-$E3011)*(1+$J83)^(Z$490-$K$490)))</f>
        <v>0</v>
      </c>
      <c r="AA3011" s="357">
        <f>IF('PV Adoption'!W$5*(1/(1-'General Inputs'!$C$10))*$J3011*1000*$I3011 &lt;= ABS(($F3011-$E3011)*(1+$J83)^(AA$490-$K$490)),'PV Adoption'!W$5*(1/(1-'General Inputs'!$C$10))*$J3011*1000*$I3011,ABS(($F3011-$E3011)*(1+$J83)^(AA$490-$K$490)))</f>
        <v>0</v>
      </c>
      <c r="AB3011" s="357">
        <f>IF('PV Adoption'!X$5*(1/(1-'General Inputs'!$C$10))*$J3011*1000*$I3011 &lt;= ABS(($F3011-$E3011)*(1+$J83)^(AB$490-$K$490)),'PV Adoption'!X$5*(1/(1-'General Inputs'!$C$10))*$J3011*1000*$I3011,ABS(($F3011-$E3011)*(1+$J83)^(AB$490-$K$490)))</f>
        <v>0</v>
      </c>
      <c r="AC3011" s="357">
        <f>IF('PV Adoption'!Y$5*(1/(1-'General Inputs'!$C$10))*$J3011*1000*$I3011 &lt;= ABS(($F3011-$E3011)*(1+$J83)^(AC$490-$K$490)),'PV Adoption'!Y$5*(1/(1-'General Inputs'!$C$10))*$J3011*1000*$I3011,ABS(($F3011-$E3011)*(1+$J83)^(AC$490-$K$490)))</f>
        <v>0</v>
      </c>
      <c r="AD3011" s="357">
        <f>IF('PV Adoption'!Z$5*(1/(1-'General Inputs'!$C$10))*$J3011*1000*$I3011 &lt;= ABS(($F3011-$E3011)*(1+$J83)^(AD$490-$K$490)),'PV Adoption'!Z$5*(1/(1-'General Inputs'!$C$10))*$J3011*1000*$I3011,ABS(($F3011-$E3011)*(1+$J83)^(AD$490-$K$490)))</f>
        <v>0</v>
      </c>
      <c r="AE3011" s="357">
        <f>IF('PV Adoption'!AA$5*(1/(1-'General Inputs'!$C$10))*$J3011*1000*$I3011 &lt;= ABS(($F3011-$E3011)*(1+$J83)^(AE$490-$K$490)),'PV Adoption'!AA$5*(1/(1-'General Inputs'!$C$10))*$J3011*1000*$I3011,ABS(($F3011-$E3011)*(1+$J83)^(AE$490-$K$490)))</f>
        <v>0</v>
      </c>
      <c r="AF3011" s="357">
        <f>IF('PV Adoption'!AB$5*(1/(1-'General Inputs'!$C$10))*$J3011*1000*$I3011 &lt;= ABS(($F3011-$E3011)*(1+$J83)^(AF$490-$K$490)),'PV Adoption'!AB$5*(1/(1-'General Inputs'!$C$10))*$J3011*1000*$I3011,ABS(($F3011-$E3011)*(1+$J83)^(AF$490-$K$490)))</f>
        <v>0</v>
      </c>
      <c r="AG3011" s="357">
        <f>IF('PV Adoption'!AC$5*(1/(1-'General Inputs'!$C$10))*$J3011*1000*$I3011 &lt;= ABS(($F3011-$E3011)*(1+$J83)^(AG$490-$K$490)),'PV Adoption'!AC$5*(1/(1-'General Inputs'!$C$10))*$J3011*1000*$I3011,ABS(($F3011-$E3011)*(1+$J83)^(AG$490-$K$490)))</f>
        <v>0</v>
      </c>
      <c r="AH3011" s="357">
        <f>IF('PV Adoption'!AD$5*(1/(1-'General Inputs'!$C$10))*$J3011*1000*$I3011 &lt;= ABS(($F3011-$E3011)*(1+$J83)^(AH$490-$K$490)),'PV Adoption'!AD$5*(1/(1-'General Inputs'!$C$10))*$J3011*1000*$I3011,ABS(($F3011-$E3011)*(1+$J83)^(AH$490-$K$490)))</f>
        <v>0</v>
      </c>
      <c r="AI3011" s="357">
        <f>IF('PV Adoption'!AE$5*(1/(1-'General Inputs'!$C$10))*$J3011*1000*$I3011 &lt;= ABS(($F3011-$E3011)*(1+$J83)^(AI$490-$K$490)),'PV Adoption'!AE$5*(1/(1-'General Inputs'!$C$10))*$J3011*1000*$I3011,ABS(($F3011-$E3011)*(1+$J83)^(AI$490-$K$490)))</f>
        <v>0</v>
      </c>
      <c r="AJ3011" s="357">
        <f>IF('PV Adoption'!AF$5*(1/(1-'General Inputs'!$C$10))*$J3011*1000*$I3011 &lt;= ABS(($F3011-$E3011)*(1+$J83)^(AJ$490-$K$490)),'PV Adoption'!AF$5*(1/(1-'General Inputs'!$C$10))*$J3011*1000*$I3011,ABS(($F3011-$E3011)*(1+$J83)^(AJ$490-$K$490)))</f>
        <v>0</v>
      </c>
      <c r="AK3011" s="357">
        <v>0</v>
      </c>
      <c r="AL3011" s="357">
        <v>0</v>
      </c>
      <c r="AM3011" s="357">
        <v>0</v>
      </c>
    </row>
    <row r="3012" spans="1:39" x14ac:dyDescent="0.25">
      <c r="A3012" s="353" t="s">
        <v>424</v>
      </c>
      <c r="B3012" s="353" t="s">
        <v>424</v>
      </c>
      <c r="C3012" s="441">
        <f t="shared" ref="C3012:H3012" si="2460">C84</f>
        <v>1002</v>
      </c>
      <c r="D3012" s="441"/>
      <c r="E3012" s="441"/>
      <c r="F3012" s="441"/>
      <c r="G3012" s="441"/>
      <c r="H3012" s="441">
        <f t="shared" si="2460"/>
        <v>0</v>
      </c>
      <c r="I3012" s="470">
        <f>IFERROR(VLOOKUP(B3012,Coincidence!$B$2:$E$242,4,FALSE)*IF(G3012="Winter",'General Inputs'!$C$25,'General Inputs'!$C$24),IF(G3012="Winter",'General Inputs'!$C$25,'General Inputs'!$C$24))</f>
        <v>0.52140604400000001</v>
      </c>
      <c r="J3012" s="466">
        <f>'Nameplate by Substation'!H84</f>
        <v>1.511301759149428E-3</v>
      </c>
      <c r="K3012" s="357">
        <f>IF('PV Adoption'!G$5*(1/(1-'General Inputs'!$C$10))*$J3012*1000*$I3012 &lt;= ABS(($F3012-$E3012)*(1+$J84)^(K$490-$K$490)),'PV Adoption'!G$5*(1/(1-'General Inputs'!$C$10))*$J3012*1000*$I3012,ABS(($F3012-$E3012)*(1+$J84)^(K$490-$K$490)))</f>
        <v>0</v>
      </c>
      <c r="L3012" s="357">
        <f>IF('PV Adoption'!H$5*(1/(1-'General Inputs'!$C$10))*$J3012*1000*$I3012 &lt;= ABS(($F3012-$E3012)*(1+$J84)^(L$490-$K$490)),'PV Adoption'!H$5*(1/(1-'General Inputs'!$C$10))*$J3012*1000*$I3012,ABS(($F3012-$E3012)*(1+$J84)^(L$490-$K$490)))</f>
        <v>0</v>
      </c>
      <c r="M3012" s="357">
        <f>IF('PV Adoption'!I$5*(1/(1-'General Inputs'!$C$10))*$J3012*1000*$I3012 &lt;= ABS(($F3012-$E3012)*(1+$J84)^(M$490-$K$490)),'PV Adoption'!I$5*(1/(1-'General Inputs'!$C$10))*$J3012*1000*$I3012,ABS(($F3012-$E3012)*(1+$J84)^(M$490-$K$490)))</f>
        <v>0</v>
      </c>
      <c r="N3012" s="357">
        <f>IF('PV Adoption'!J$5*(1/(1-'General Inputs'!$C$10))*$J3012*1000*$I3012 &lt;= ABS(($F3012-$E3012)*(1+$J84)^(N$490-$K$490)),'PV Adoption'!J$5*(1/(1-'General Inputs'!$C$10))*$J3012*1000*$I3012,ABS(($F3012-$E3012)*(1+$J84)^(N$490-$K$490)))</f>
        <v>0</v>
      </c>
      <c r="O3012" s="357">
        <f>IF('PV Adoption'!K$5*(1/(1-'General Inputs'!$C$10))*$J3012*1000*$I3012 &lt;= ABS(($F3012-$E3012)*(1+$J84)^(O$490-$K$490)),'PV Adoption'!K$5*(1/(1-'General Inputs'!$C$10))*$J3012*1000*$I3012,ABS(($F3012-$E3012)*(1+$J84)^(O$490-$K$490)))</f>
        <v>0</v>
      </c>
      <c r="P3012" s="357">
        <f>IF('PV Adoption'!L$5*(1/(1-'General Inputs'!$C$10))*$J3012*1000*$I3012 &lt;= ABS(($F3012-$E3012)*(1+$J84)^(P$490-$K$490)),'PV Adoption'!L$5*(1/(1-'General Inputs'!$C$10))*$J3012*1000*$I3012,ABS(($F3012-$E3012)*(1+$J84)^(P$490-$K$490)))</f>
        <v>0</v>
      </c>
      <c r="Q3012" s="357">
        <f>IF('PV Adoption'!M$5*(1/(1-'General Inputs'!$C$10))*$J3012*1000*$I3012 &lt;= ABS(($F3012-$E3012)*(1+$J84)^(Q$490-$K$490)),'PV Adoption'!M$5*(1/(1-'General Inputs'!$C$10))*$J3012*1000*$I3012,ABS(($F3012-$E3012)*(1+$J84)^(Q$490-$K$490)))</f>
        <v>0</v>
      </c>
      <c r="R3012" s="357">
        <f>IF('PV Adoption'!N$5*(1/(1-'General Inputs'!$C$10))*$J3012*1000*$I3012 &lt;= ABS(($F3012-$E3012)*(1+$J84)^(R$490-$K$490)),'PV Adoption'!N$5*(1/(1-'General Inputs'!$C$10))*$J3012*1000*$I3012,ABS(($F3012-$E3012)*(1+$J84)^(R$490-$K$490)))</f>
        <v>0</v>
      </c>
      <c r="S3012" s="357">
        <f>IF('PV Adoption'!O$5*(1/(1-'General Inputs'!$C$10))*$J3012*1000*$I3012 &lt;= ABS(($F3012-$E3012)*(1+$J84)^(S$490-$K$490)),'PV Adoption'!O$5*(1/(1-'General Inputs'!$C$10))*$J3012*1000*$I3012,ABS(($F3012-$E3012)*(1+$J84)^(S$490-$K$490)))</f>
        <v>0</v>
      </c>
      <c r="T3012" s="357">
        <f>IF('PV Adoption'!P$5*(1/(1-'General Inputs'!$C$10))*$J3012*1000*$I3012 &lt;= ABS(($F3012-$E3012)*(1+$J84)^(T$490-$K$490)),'PV Adoption'!P$5*(1/(1-'General Inputs'!$C$10))*$J3012*1000*$I3012,ABS(($F3012-$E3012)*(1+$J84)^(T$490-$K$490)))</f>
        <v>0</v>
      </c>
      <c r="U3012" s="357">
        <f>IF('PV Adoption'!Q$5*(1/(1-'General Inputs'!$C$10))*$J3012*1000*$I3012 &lt;= ABS(($F3012-$E3012)*(1+$J84)^(U$490-$K$490)),'PV Adoption'!Q$5*(1/(1-'General Inputs'!$C$10))*$J3012*1000*$I3012,ABS(($F3012-$E3012)*(1+$J84)^(U$490-$K$490)))</f>
        <v>0</v>
      </c>
      <c r="V3012" s="357">
        <f>IF('PV Adoption'!R$5*(1/(1-'General Inputs'!$C$10))*$J3012*1000*$I3012 &lt;= ABS(($F3012-$E3012)*(1+$J84)^(V$490-$K$490)),'PV Adoption'!R$5*(1/(1-'General Inputs'!$C$10))*$J3012*1000*$I3012,ABS(($F3012-$E3012)*(1+$J84)^(V$490-$K$490)))</f>
        <v>0</v>
      </c>
      <c r="W3012" s="357">
        <f>IF('PV Adoption'!S$5*(1/(1-'General Inputs'!$C$10))*$J3012*1000*$I3012 &lt;= ABS(($F3012-$E3012)*(1+$J84)^(W$490-$K$490)),'PV Adoption'!S$5*(1/(1-'General Inputs'!$C$10))*$J3012*1000*$I3012,ABS(($F3012-$E3012)*(1+$J84)^(W$490-$K$490)))</f>
        <v>0</v>
      </c>
      <c r="X3012" s="357">
        <f>IF('PV Adoption'!T$5*(1/(1-'General Inputs'!$C$10))*$J3012*1000*$I3012 &lt;= ABS(($F3012-$E3012)*(1+$J84)^(X$490-$K$490)),'PV Adoption'!T$5*(1/(1-'General Inputs'!$C$10))*$J3012*1000*$I3012,ABS(($F3012-$E3012)*(1+$J84)^(X$490-$K$490)))</f>
        <v>0</v>
      </c>
      <c r="Y3012" s="357">
        <f>IF('PV Adoption'!U$5*(1/(1-'General Inputs'!$C$10))*$J3012*1000*$I3012 &lt;= ABS(($F3012-$E3012)*(1+$J84)^(Y$490-$K$490)),'PV Adoption'!U$5*(1/(1-'General Inputs'!$C$10))*$J3012*1000*$I3012,ABS(($F3012-$E3012)*(1+$J84)^(Y$490-$K$490)))</f>
        <v>0</v>
      </c>
      <c r="Z3012" s="357">
        <f>IF('PV Adoption'!V$5*(1/(1-'General Inputs'!$C$10))*$J3012*1000*$I3012 &lt;= ABS(($F3012-$E3012)*(1+$J84)^(Z$490-$K$490)),'PV Adoption'!V$5*(1/(1-'General Inputs'!$C$10))*$J3012*1000*$I3012,ABS(($F3012-$E3012)*(1+$J84)^(Z$490-$K$490)))</f>
        <v>0</v>
      </c>
      <c r="AA3012" s="357">
        <f>IF('PV Adoption'!W$5*(1/(1-'General Inputs'!$C$10))*$J3012*1000*$I3012 &lt;= ABS(($F3012-$E3012)*(1+$J84)^(AA$490-$K$490)),'PV Adoption'!W$5*(1/(1-'General Inputs'!$C$10))*$J3012*1000*$I3012,ABS(($F3012-$E3012)*(1+$J84)^(AA$490-$K$490)))</f>
        <v>0</v>
      </c>
      <c r="AB3012" s="357">
        <f>IF('PV Adoption'!X$5*(1/(1-'General Inputs'!$C$10))*$J3012*1000*$I3012 &lt;= ABS(($F3012-$E3012)*(1+$J84)^(AB$490-$K$490)),'PV Adoption'!X$5*(1/(1-'General Inputs'!$C$10))*$J3012*1000*$I3012,ABS(($F3012-$E3012)*(1+$J84)^(AB$490-$K$490)))</f>
        <v>0</v>
      </c>
      <c r="AC3012" s="357">
        <f>IF('PV Adoption'!Y$5*(1/(1-'General Inputs'!$C$10))*$J3012*1000*$I3012 &lt;= ABS(($F3012-$E3012)*(1+$J84)^(AC$490-$K$490)),'PV Adoption'!Y$5*(1/(1-'General Inputs'!$C$10))*$J3012*1000*$I3012,ABS(($F3012-$E3012)*(1+$J84)^(AC$490-$K$490)))</f>
        <v>0</v>
      </c>
      <c r="AD3012" s="357">
        <f>IF('PV Adoption'!Z$5*(1/(1-'General Inputs'!$C$10))*$J3012*1000*$I3012 &lt;= ABS(($F3012-$E3012)*(1+$J84)^(AD$490-$K$490)),'PV Adoption'!Z$5*(1/(1-'General Inputs'!$C$10))*$J3012*1000*$I3012,ABS(($F3012-$E3012)*(1+$J84)^(AD$490-$K$490)))</f>
        <v>0</v>
      </c>
      <c r="AE3012" s="357">
        <f>IF('PV Adoption'!AA$5*(1/(1-'General Inputs'!$C$10))*$J3012*1000*$I3012 &lt;= ABS(($F3012-$E3012)*(1+$J84)^(AE$490-$K$490)),'PV Adoption'!AA$5*(1/(1-'General Inputs'!$C$10))*$J3012*1000*$I3012,ABS(($F3012-$E3012)*(1+$J84)^(AE$490-$K$490)))</f>
        <v>0</v>
      </c>
      <c r="AF3012" s="357">
        <f>IF('PV Adoption'!AB$5*(1/(1-'General Inputs'!$C$10))*$J3012*1000*$I3012 &lt;= ABS(($F3012-$E3012)*(1+$J84)^(AF$490-$K$490)),'PV Adoption'!AB$5*(1/(1-'General Inputs'!$C$10))*$J3012*1000*$I3012,ABS(($F3012-$E3012)*(1+$J84)^(AF$490-$K$490)))</f>
        <v>0</v>
      </c>
      <c r="AG3012" s="357">
        <f>IF('PV Adoption'!AC$5*(1/(1-'General Inputs'!$C$10))*$J3012*1000*$I3012 &lt;= ABS(($F3012-$E3012)*(1+$J84)^(AG$490-$K$490)),'PV Adoption'!AC$5*(1/(1-'General Inputs'!$C$10))*$J3012*1000*$I3012,ABS(($F3012-$E3012)*(1+$J84)^(AG$490-$K$490)))</f>
        <v>0</v>
      </c>
      <c r="AH3012" s="357">
        <f>IF('PV Adoption'!AD$5*(1/(1-'General Inputs'!$C$10))*$J3012*1000*$I3012 &lt;= ABS(($F3012-$E3012)*(1+$J84)^(AH$490-$K$490)),'PV Adoption'!AD$5*(1/(1-'General Inputs'!$C$10))*$J3012*1000*$I3012,ABS(($F3012-$E3012)*(1+$J84)^(AH$490-$K$490)))</f>
        <v>0</v>
      </c>
      <c r="AI3012" s="357">
        <f>IF('PV Adoption'!AE$5*(1/(1-'General Inputs'!$C$10))*$J3012*1000*$I3012 &lt;= ABS(($F3012-$E3012)*(1+$J84)^(AI$490-$K$490)),'PV Adoption'!AE$5*(1/(1-'General Inputs'!$C$10))*$J3012*1000*$I3012,ABS(($F3012-$E3012)*(1+$J84)^(AI$490-$K$490)))</f>
        <v>0</v>
      </c>
      <c r="AJ3012" s="357">
        <f>IF('PV Adoption'!AF$5*(1/(1-'General Inputs'!$C$10))*$J3012*1000*$I3012 &lt;= ABS(($F3012-$E3012)*(1+$J84)^(AJ$490-$K$490)),'PV Adoption'!AF$5*(1/(1-'General Inputs'!$C$10))*$J3012*1000*$I3012,ABS(($F3012-$E3012)*(1+$J84)^(AJ$490-$K$490)))</f>
        <v>0</v>
      </c>
      <c r="AK3012" s="357">
        <v>0</v>
      </c>
      <c r="AL3012" s="357">
        <v>0</v>
      </c>
      <c r="AM3012" s="357">
        <v>0</v>
      </c>
    </row>
    <row r="3013" spans="1:39" x14ac:dyDescent="0.25">
      <c r="A3013" s="353" t="s">
        <v>438</v>
      </c>
      <c r="B3013" s="353" t="s">
        <v>438</v>
      </c>
      <c r="C3013" s="441">
        <f t="shared" ref="C3013:H3013" si="2461">C85</f>
        <v>2500</v>
      </c>
      <c r="D3013" s="441"/>
      <c r="E3013" s="441"/>
      <c r="F3013" s="441"/>
      <c r="G3013" s="441"/>
      <c r="H3013" s="441">
        <f t="shared" si="2461"/>
        <v>0</v>
      </c>
      <c r="I3013" s="470">
        <f>IFERROR(VLOOKUP(B3013,Coincidence!$B$2:$E$242,4,FALSE)*IF(G3013="Winter",'General Inputs'!$C$25,'General Inputs'!$C$24),IF(G3013="Winter",'General Inputs'!$C$25,'General Inputs'!$C$24))</f>
        <v>0.52140604400000001</v>
      </c>
      <c r="J3013" s="466">
        <f>'Nameplate by Substation'!H85</f>
        <v>5.705621707503454E-5</v>
      </c>
      <c r="K3013" s="357">
        <f>IF('PV Adoption'!G$5*(1/(1-'General Inputs'!$C$10))*$J3013*1000*$I3013 &lt;= ABS(($F3013-$E3013)*(1+$J85)^(K$490-$K$490)),'PV Adoption'!G$5*(1/(1-'General Inputs'!$C$10))*$J3013*1000*$I3013,ABS(($F3013-$E3013)*(1+$J85)^(K$490-$K$490)))</f>
        <v>0</v>
      </c>
      <c r="L3013" s="357">
        <f>IF('PV Adoption'!H$5*(1/(1-'General Inputs'!$C$10))*$J3013*1000*$I3013 &lt;= ABS(($F3013-$E3013)*(1+$J85)^(L$490-$K$490)),'PV Adoption'!H$5*(1/(1-'General Inputs'!$C$10))*$J3013*1000*$I3013,ABS(($F3013-$E3013)*(1+$J85)^(L$490-$K$490)))</f>
        <v>0</v>
      </c>
      <c r="M3013" s="357">
        <f>IF('PV Adoption'!I$5*(1/(1-'General Inputs'!$C$10))*$J3013*1000*$I3013 &lt;= ABS(($F3013-$E3013)*(1+$J85)^(M$490-$K$490)),'PV Adoption'!I$5*(1/(1-'General Inputs'!$C$10))*$J3013*1000*$I3013,ABS(($F3013-$E3013)*(1+$J85)^(M$490-$K$490)))</f>
        <v>0</v>
      </c>
      <c r="N3013" s="357">
        <f>IF('PV Adoption'!J$5*(1/(1-'General Inputs'!$C$10))*$J3013*1000*$I3013 &lt;= ABS(($F3013-$E3013)*(1+$J85)^(N$490-$K$490)),'PV Adoption'!J$5*(1/(1-'General Inputs'!$C$10))*$J3013*1000*$I3013,ABS(($F3013-$E3013)*(1+$J85)^(N$490-$K$490)))</f>
        <v>0</v>
      </c>
      <c r="O3013" s="357">
        <f>IF('PV Adoption'!K$5*(1/(1-'General Inputs'!$C$10))*$J3013*1000*$I3013 &lt;= ABS(($F3013-$E3013)*(1+$J85)^(O$490-$K$490)),'PV Adoption'!K$5*(1/(1-'General Inputs'!$C$10))*$J3013*1000*$I3013,ABS(($F3013-$E3013)*(1+$J85)^(O$490-$K$490)))</f>
        <v>0</v>
      </c>
      <c r="P3013" s="357">
        <f>IF('PV Adoption'!L$5*(1/(1-'General Inputs'!$C$10))*$J3013*1000*$I3013 &lt;= ABS(($F3013-$E3013)*(1+$J85)^(P$490-$K$490)),'PV Adoption'!L$5*(1/(1-'General Inputs'!$C$10))*$J3013*1000*$I3013,ABS(($F3013-$E3013)*(1+$J85)^(P$490-$K$490)))</f>
        <v>0</v>
      </c>
      <c r="Q3013" s="357">
        <f>IF('PV Adoption'!M$5*(1/(1-'General Inputs'!$C$10))*$J3013*1000*$I3013 &lt;= ABS(($F3013-$E3013)*(1+$J85)^(Q$490-$K$490)),'PV Adoption'!M$5*(1/(1-'General Inputs'!$C$10))*$J3013*1000*$I3013,ABS(($F3013-$E3013)*(1+$J85)^(Q$490-$K$490)))</f>
        <v>0</v>
      </c>
      <c r="R3013" s="357">
        <f>IF('PV Adoption'!N$5*(1/(1-'General Inputs'!$C$10))*$J3013*1000*$I3013 &lt;= ABS(($F3013-$E3013)*(1+$J85)^(R$490-$K$490)),'PV Adoption'!N$5*(1/(1-'General Inputs'!$C$10))*$J3013*1000*$I3013,ABS(($F3013-$E3013)*(1+$J85)^(R$490-$K$490)))</f>
        <v>0</v>
      </c>
      <c r="S3013" s="357">
        <f>IF('PV Adoption'!O$5*(1/(1-'General Inputs'!$C$10))*$J3013*1000*$I3013 &lt;= ABS(($F3013-$E3013)*(1+$J85)^(S$490-$K$490)),'PV Adoption'!O$5*(1/(1-'General Inputs'!$C$10))*$J3013*1000*$I3013,ABS(($F3013-$E3013)*(1+$J85)^(S$490-$K$490)))</f>
        <v>0</v>
      </c>
      <c r="T3013" s="357">
        <f>IF('PV Adoption'!P$5*(1/(1-'General Inputs'!$C$10))*$J3013*1000*$I3013 &lt;= ABS(($F3013-$E3013)*(1+$J85)^(T$490-$K$490)),'PV Adoption'!P$5*(1/(1-'General Inputs'!$C$10))*$J3013*1000*$I3013,ABS(($F3013-$E3013)*(1+$J85)^(T$490-$K$490)))</f>
        <v>0</v>
      </c>
      <c r="U3013" s="357">
        <f>IF('PV Adoption'!Q$5*(1/(1-'General Inputs'!$C$10))*$J3013*1000*$I3013 &lt;= ABS(($F3013-$E3013)*(1+$J85)^(U$490-$K$490)),'PV Adoption'!Q$5*(1/(1-'General Inputs'!$C$10))*$J3013*1000*$I3013,ABS(($F3013-$E3013)*(1+$J85)^(U$490-$K$490)))</f>
        <v>0</v>
      </c>
      <c r="V3013" s="357">
        <f>IF('PV Adoption'!R$5*(1/(1-'General Inputs'!$C$10))*$J3013*1000*$I3013 &lt;= ABS(($F3013-$E3013)*(1+$J85)^(V$490-$K$490)),'PV Adoption'!R$5*(1/(1-'General Inputs'!$C$10))*$J3013*1000*$I3013,ABS(($F3013-$E3013)*(1+$J85)^(V$490-$K$490)))</f>
        <v>0</v>
      </c>
      <c r="W3013" s="357">
        <f>IF('PV Adoption'!S$5*(1/(1-'General Inputs'!$C$10))*$J3013*1000*$I3013 &lt;= ABS(($F3013-$E3013)*(1+$J85)^(W$490-$K$490)),'PV Adoption'!S$5*(1/(1-'General Inputs'!$C$10))*$J3013*1000*$I3013,ABS(($F3013-$E3013)*(1+$J85)^(W$490-$K$490)))</f>
        <v>0</v>
      </c>
      <c r="X3013" s="357">
        <f>IF('PV Adoption'!T$5*(1/(1-'General Inputs'!$C$10))*$J3013*1000*$I3013 &lt;= ABS(($F3013-$E3013)*(1+$J85)^(X$490-$K$490)),'PV Adoption'!T$5*(1/(1-'General Inputs'!$C$10))*$J3013*1000*$I3013,ABS(($F3013-$E3013)*(1+$J85)^(X$490-$K$490)))</f>
        <v>0</v>
      </c>
      <c r="Y3013" s="357">
        <f>IF('PV Adoption'!U$5*(1/(1-'General Inputs'!$C$10))*$J3013*1000*$I3013 &lt;= ABS(($F3013-$E3013)*(1+$J85)^(Y$490-$K$490)),'PV Adoption'!U$5*(1/(1-'General Inputs'!$C$10))*$J3013*1000*$I3013,ABS(($F3013-$E3013)*(1+$J85)^(Y$490-$K$490)))</f>
        <v>0</v>
      </c>
      <c r="Z3013" s="357">
        <f>IF('PV Adoption'!V$5*(1/(1-'General Inputs'!$C$10))*$J3013*1000*$I3013 &lt;= ABS(($F3013-$E3013)*(1+$J85)^(Z$490-$K$490)),'PV Adoption'!V$5*(1/(1-'General Inputs'!$C$10))*$J3013*1000*$I3013,ABS(($F3013-$E3013)*(1+$J85)^(Z$490-$K$490)))</f>
        <v>0</v>
      </c>
      <c r="AA3013" s="357">
        <f>IF('PV Adoption'!W$5*(1/(1-'General Inputs'!$C$10))*$J3013*1000*$I3013 &lt;= ABS(($F3013-$E3013)*(1+$J85)^(AA$490-$K$490)),'PV Adoption'!W$5*(1/(1-'General Inputs'!$C$10))*$J3013*1000*$I3013,ABS(($F3013-$E3013)*(1+$J85)^(AA$490-$K$490)))</f>
        <v>0</v>
      </c>
      <c r="AB3013" s="357">
        <f>IF('PV Adoption'!X$5*(1/(1-'General Inputs'!$C$10))*$J3013*1000*$I3013 &lt;= ABS(($F3013-$E3013)*(1+$J85)^(AB$490-$K$490)),'PV Adoption'!X$5*(1/(1-'General Inputs'!$C$10))*$J3013*1000*$I3013,ABS(($F3013-$E3013)*(1+$J85)^(AB$490-$K$490)))</f>
        <v>0</v>
      </c>
      <c r="AC3013" s="357">
        <f>IF('PV Adoption'!Y$5*(1/(1-'General Inputs'!$C$10))*$J3013*1000*$I3013 &lt;= ABS(($F3013-$E3013)*(1+$J85)^(AC$490-$K$490)),'PV Adoption'!Y$5*(1/(1-'General Inputs'!$C$10))*$J3013*1000*$I3013,ABS(($F3013-$E3013)*(1+$J85)^(AC$490-$K$490)))</f>
        <v>0</v>
      </c>
      <c r="AD3013" s="357">
        <f>IF('PV Adoption'!Z$5*(1/(1-'General Inputs'!$C$10))*$J3013*1000*$I3013 &lt;= ABS(($F3013-$E3013)*(1+$J85)^(AD$490-$K$490)),'PV Adoption'!Z$5*(1/(1-'General Inputs'!$C$10))*$J3013*1000*$I3013,ABS(($F3013-$E3013)*(1+$J85)^(AD$490-$K$490)))</f>
        <v>0</v>
      </c>
      <c r="AE3013" s="357">
        <f>IF('PV Adoption'!AA$5*(1/(1-'General Inputs'!$C$10))*$J3013*1000*$I3013 &lt;= ABS(($F3013-$E3013)*(1+$J85)^(AE$490-$K$490)),'PV Adoption'!AA$5*(1/(1-'General Inputs'!$C$10))*$J3013*1000*$I3013,ABS(($F3013-$E3013)*(1+$J85)^(AE$490-$K$490)))</f>
        <v>0</v>
      </c>
      <c r="AF3013" s="357">
        <f>IF('PV Adoption'!AB$5*(1/(1-'General Inputs'!$C$10))*$J3013*1000*$I3013 &lt;= ABS(($F3013-$E3013)*(1+$J85)^(AF$490-$K$490)),'PV Adoption'!AB$5*(1/(1-'General Inputs'!$C$10))*$J3013*1000*$I3013,ABS(($F3013-$E3013)*(1+$J85)^(AF$490-$K$490)))</f>
        <v>0</v>
      </c>
      <c r="AG3013" s="357">
        <f>IF('PV Adoption'!AC$5*(1/(1-'General Inputs'!$C$10))*$J3013*1000*$I3013 &lt;= ABS(($F3013-$E3013)*(1+$J85)^(AG$490-$K$490)),'PV Adoption'!AC$5*(1/(1-'General Inputs'!$C$10))*$J3013*1000*$I3013,ABS(($F3013-$E3013)*(1+$J85)^(AG$490-$K$490)))</f>
        <v>0</v>
      </c>
      <c r="AH3013" s="357">
        <f>IF('PV Adoption'!AD$5*(1/(1-'General Inputs'!$C$10))*$J3013*1000*$I3013 &lt;= ABS(($F3013-$E3013)*(1+$J85)^(AH$490-$K$490)),'PV Adoption'!AD$5*(1/(1-'General Inputs'!$C$10))*$J3013*1000*$I3013,ABS(($F3013-$E3013)*(1+$J85)^(AH$490-$K$490)))</f>
        <v>0</v>
      </c>
      <c r="AI3013" s="357">
        <f>IF('PV Adoption'!AE$5*(1/(1-'General Inputs'!$C$10))*$J3013*1000*$I3013 &lt;= ABS(($F3013-$E3013)*(1+$J85)^(AI$490-$K$490)),'PV Adoption'!AE$5*(1/(1-'General Inputs'!$C$10))*$J3013*1000*$I3013,ABS(($F3013-$E3013)*(1+$J85)^(AI$490-$K$490)))</f>
        <v>0</v>
      </c>
      <c r="AJ3013" s="357">
        <f>IF('PV Adoption'!AF$5*(1/(1-'General Inputs'!$C$10))*$J3013*1000*$I3013 &lt;= ABS(($F3013-$E3013)*(1+$J85)^(AJ$490-$K$490)),'PV Adoption'!AF$5*(1/(1-'General Inputs'!$C$10))*$J3013*1000*$I3013,ABS(($F3013-$E3013)*(1+$J85)^(AJ$490-$K$490)))</f>
        <v>0</v>
      </c>
      <c r="AK3013" s="357">
        <v>11.298386895554982</v>
      </c>
      <c r="AL3013" s="357">
        <v>11.495437440503233</v>
      </c>
      <c r="AM3013" s="357">
        <v>11.704097363190101</v>
      </c>
    </row>
    <row r="3014" spans="1:39" x14ac:dyDescent="0.25">
      <c r="A3014" s="353" t="s">
        <v>452</v>
      </c>
      <c r="B3014" s="353" t="s">
        <v>453</v>
      </c>
      <c r="C3014" s="441">
        <f t="shared" ref="C3014:H3014" si="2462">C86</f>
        <v>6250</v>
      </c>
      <c r="D3014" s="441"/>
      <c r="E3014" s="441"/>
      <c r="F3014" s="441"/>
      <c r="G3014" s="441"/>
      <c r="H3014" s="441">
        <f t="shared" si="2462"/>
        <v>0</v>
      </c>
      <c r="I3014" s="470">
        <f>IFERROR(VLOOKUP(B3014,Coincidence!$B$2:$E$242,4,FALSE)*IF(G3014="Winter",'General Inputs'!$C$25,'General Inputs'!$C$24),IF(G3014="Winter",'General Inputs'!$C$25,'General Inputs'!$C$24))</f>
        <v>0.52140604400000001</v>
      </c>
      <c r="J3014" s="466">
        <f>'Nameplate by Substation'!H86</f>
        <v>1.5078090941541014E-2</v>
      </c>
      <c r="K3014" s="357">
        <f>IF('PV Adoption'!G$5*(1/(1-'General Inputs'!$C$10))*$J3014*1000*$I3014 &lt;= ABS(($F3014-$E3014)*(1+$J86)^(K$490-$K$490)),'PV Adoption'!G$5*(1/(1-'General Inputs'!$C$10))*$J3014*1000*$I3014,ABS(($F3014-$E3014)*(1+$J86)^(K$490-$K$490)))</f>
        <v>0</v>
      </c>
      <c r="L3014" s="357">
        <f>IF('PV Adoption'!H$5*(1/(1-'General Inputs'!$C$10))*$J3014*1000*$I3014 &lt;= ABS(($F3014-$E3014)*(1+$J86)^(L$490-$K$490)),'PV Adoption'!H$5*(1/(1-'General Inputs'!$C$10))*$J3014*1000*$I3014,ABS(($F3014-$E3014)*(1+$J86)^(L$490-$K$490)))</f>
        <v>0</v>
      </c>
      <c r="M3014" s="357">
        <f>IF('PV Adoption'!I$5*(1/(1-'General Inputs'!$C$10))*$J3014*1000*$I3014 &lt;= ABS(($F3014-$E3014)*(1+$J86)^(M$490-$K$490)),'PV Adoption'!I$5*(1/(1-'General Inputs'!$C$10))*$J3014*1000*$I3014,ABS(($F3014-$E3014)*(1+$J86)^(M$490-$K$490)))</f>
        <v>0</v>
      </c>
      <c r="N3014" s="357">
        <f>IF('PV Adoption'!J$5*(1/(1-'General Inputs'!$C$10))*$J3014*1000*$I3014 &lt;= ABS(($F3014-$E3014)*(1+$J86)^(N$490-$K$490)),'PV Adoption'!J$5*(1/(1-'General Inputs'!$C$10))*$J3014*1000*$I3014,ABS(($F3014-$E3014)*(1+$J86)^(N$490-$K$490)))</f>
        <v>0</v>
      </c>
      <c r="O3014" s="357">
        <f>IF('PV Adoption'!K$5*(1/(1-'General Inputs'!$C$10))*$J3014*1000*$I3014 &lt;= ABS(($F3014-$E3014)*(1+$J86)^(O$490-$K$490)),'PV Adoption'!K$5*(1/(1-'General Inputs'!$C$10))*$J3014*1000*$I3014,ABS(($F3014-$E3014)*(1+$J86)^(O$490-$K$490)))</f>
        <v>0</v>
      </c>
      <c r="P3014" s="357">
        <f>IF('PV Adoption'!L$5*(1/(1-'General Inputs'!$C$10))*$J3014*1000*$I3014 &lt;= ABS(($F3014-$E3014)*(1+$J86)^(P$490-$K$490)),'PV Adoption'!L$5*(1/(1-'General Inputs'!$C$10))*$J3014*1000*$I3014,ABS(($F3014-$E3014)*(1+$J86)^(P$490-$K$490)))</f>
        <v>0</v>
      </c>
      <c r="Q3014" s="357">
        <f>IF('PV Adoption'!M$5*(1/(1-'General Inputs'!$C$10))*$J3014*1000*$I3014 &lt;= ABS(($F3014-$E3014)*(1+$J86)^(Q$490-$K$490)),'PV Adoption'!M$5*(1/(1-'General Inputs'!$C$10))*$J3014*1000*$I3014,ABS(($F3014-$E3014)*(1+$J86)^(Q$490-$K$490)))</f>
        <v>0</v>
      </c>
      <c r="R3014" s="357">
        <f>IF('PV Adoption'!N$5*(1/(1-'General Inputs'!$C$10))*$J3014*1000*$I3014 &lt;= ABS(($F3014-$E3014)*(1+$J86)^(R$490-$K$490)),'PV Adoption'!N$5*(1/(1-'General Inputs'!$C$10))*$J3014*1000*$I3014,ABS(($F3014-$E3014)*(1+$J86)^(R$490-$K$490)))</f>
        <v>0</v>
      </c>
      <c r="S3014" s="357">
        <f>IF('PV Adoption'!O$5*(1/(1-'General Inputs'!$C$10))*$J3014*1000*$I3014 &lt;= ABS(($F3014-$E3014)*(1+$J86)^(S$490-$K$490)),'PV Adoption'!O$5*(1/(1-'General Inputs'!$C$10))*$J3014*1000*$I3014,ABS(($F3014-$E3014)*(1+$J86)^(S$490-$K$490)))</f>
        <v>0</v>
      </c>
      <c r="T3014" s="357">
        <f>IF('PV Adoption'!P$5*(1/(1-'General Inputs'!$C$10))*$J3014*1000*$I3014 &lt;= ABS(($F3014-$E3014)*(1+$J86)^(T$490-$K$490)),'PV Adoption'!P$5*(1/(1-'General Inputs'!$C$10))*$J3014*1000*$I3014,ABS(($F3014-$E3014)*(1+$J86)^(T$490-$K$490)))</f>
        <v>0</v>
      </c>
      <c r="U3014" s="357">
        <f>IF('PV Adoption'!Q$5*(1/(1-'General Inputs'!$C$10))*$J3014*1000*$I3014 &lt;= ABS(($F3014-$E3014)*(1+$J86)^(U$490-$K$490)),'PV Adoption'!Q$5*(1/(1-'General Inputs'!$C$10))*$J3014*1000*$I3014,ABS(($F3014-$E3014)*(1+$J86)^(U$490-$K$490)))</f>
        <v>0</v>
      </c>
      <c r="V3014" s="357">
        <f>IF('PV Adoption'!R$5*(1/(1-'General Inputs'!$C$10))*$J3014*1000*$I3014 &lt;= ABS(($F3014-$E3014)*(1+$J86)^(V$490-$K$490)),'PV Adoption'!R$5*(1/(1-'General Inputs'!$C$10))*$J3014*1000*$I3014,ABS(($F3014-$E3014)*(1+$J86)^(V$490-$K$490)))</f>
        <v>0</v>
      </c>
      <c r="W3014" s="357">
        <f>IF('PV Adoption'!S$5*(1/(1-'General Inputs'!$C$10))*$J3014*1000*$I3014 &lt;= ABS(($F3014-$E3014)*(1+$J86)^(W$490-$K$490)),'PV Adoption'!S$5*(1/(1-'General Inputs'!$C$10))*$J3014*1000*$I3014,ABS(($F3014-$E3014)*(1+$J86)^(W$490-$K$490)))</f>
        <v>0</v>
      </c>
      <c r="X3014" s="357">
        <f>IF('PV Adoption'!T$5*(1/(1-'General Inputs'!$C$10))*$J3014*1000*$I3014 &lt;= ABS(($F3014-$E3014)*(1+$J86)^(X$490-$K$490)),'PV Adoption'!T$5*(1/(1-'General Inputs'!$C$10))*$J3014*1000*$I3014,ABS(($F3014-$E3014)*(1+$J86)^(X$490-$K$490)))</f>
        <v>0</v>
      </c>
      <c r="Y3014" s="357">
        <f>IF('PV Adoption'!U$5*(1/(1-'General Inputs'!$C$10))*$J3014*1000*$I3014 &lt;= ABS(($F3014-$E3014)*(1+$J86)^(Y$490-$K$490)),'PV Adoption'!U$5*(1/(1-'General Inputs'!$C$10))*$J3014*1000*$I3014,ABS(($F3014-$E3014)*(1+$J86)^(Y$490-$K$490)))</f>
        <v>0</v>
      </c>
      <c r="Z3014" s="357">
        <f>IF('PV Adoption'!V$5*(1/(1-'General Inputs'!$C$10))*$J3014*1000*$I3014 &lt;= ABS(($F3014-$E3014)*(1+$J86)^(Z$490-$K$490)),'PV Adoption'!V$5*(1/(1-'General Inputs'!$C$10))*$J3014*1000*$I3014,ABS(($F3014-$E3014)*(1+$J86)^(Z$490-$K$490)))</f>
        <v>0</v>
      </c>
      <c r="AA3014" s="357">
        <f>IF('PV Adoption'!W$5*(1/(1-'General Inputs'!$C$10))*$J3014*1000*$I3014 &lt;= ABS(($F3014-$E3014)*(1+$J86)^(AA$490-$K$490)),'PV Adoption'!W$5*(1/(1-'General Inputs'!$C$10))*$J3014*1000*$I3014,ABS(($F3014-$E3014)*(1+$J86)^(AA$490-$K$490)))</f>
        <v>0</v>
      </c>
      <c r="AB3014" s="357">
        <f>IF('PV Adoption'!X$5*(1/(1-'General Inputs'!$C$10))*$J3014*1000*$I3014 &lt;= ABS(($F3014-$E3014)*(1+$J86)^(AB$490-$K$490)),'PV Adoption'!X$5*(1/(1-'General Inputs'!$C$10))*$J3014*1000*$I3014,ABS(($F3014-$E3014)*(1+$J86)^(AB$490-$K$490)))</f>
        <v>0</v>
      </c>
      <c r="AC3014" s="357">
        <f>IF('PV Adoption'!Y$5*(1/(1-'General Inputs'!$C$10))*$J3014*1000*$I3014 &lt;= ABS(($F3014-$E3014)*(1+$J86)^(AC$490-$K$490)),'PV Adoption'!Y$5*(1/(1-'General Inputs'!$C$10))*$J3014*1000*$I3014,ABS(($F3014-$E3014)*(1+$J86)^(AC$490-$K$490)))</f>
        <v>0</v>
      </c>
      <c r="AD3014" s="357">
        <f>IF('PV Adoption'!Z$5*(1/(1-'General Inputs'!$C$10))*$J3014*1000*$I3014 &lt;= ABS(($F3014-$E3014)*(1+$J86)^(AD$490-$K$490)),'PV Adoption'!Z$5*(1/(1-'General Inputs'!$C$10))*$J3014*1000*$I3014,ABS(($F3014-$E3014)*(1+$J86)^(AD$490-$K$490)))</f>
        <v>0</v>
      </c>
      <c r="AE3014" s="357">
        <f>IF('PV Adoption'!AA$5*(1/(1-'General Inputs'!$C$10))*$J3014*1000*$I3014 &lt;= ABS(($F3014-$E3014)*(1+$J86)^(AE$490-$K$490)),'PV Adoption'!AA$5*(1/(1-'General Inputs'!$C$10))*$J3014*1000*$I3014,ABS(($F3014-$E3014)*(1+$J86)^(AE$490-$K$490)))</f>
        <v>0</v>
      </c>
      <c r="AF3014" s="357">
        <f>IF('PV Adoption'!AB$5*(1/(1-'General Inputs'!$C$10))*$J3014*1000*$I3014 &lt;= ABS(($F3014-$E3014)*(1+$J86)^(AF$490-$K$490)),'PV Adoption'!AB$5*(1/(1-'General Inputs'!$C$10))*$J3014*1000*$I3014,ABS(($F3014-$E3014)*(1+$J86)^(AF$490-$K$490)))</f>
        <v>0</v>
      </c>
      <c r="AG3014" s="357">
        <f>IF('PV Adoption'!AC$5*(1/(1-'General Inputs'!$C$10))*$J3014*1000*$I3014 &lt;= ABS(($F3014-$E3014)*(1+$J86)^(AG$490-$K$490)),'PV Adoption'!AC$5*(1/(1-'General Inputs'!$C$10))*$J3014*1000*$I3014,ABS(($F3014-$E3014)*(1+$J86)^(AG$490-$K$490)))</f>
        <v>0</v>
      </c>
      <c r="AH3014" s="357">
        <f>IF('PV Adoption'!AD$5*(1/(1-'General Inputs'!$C$10))*$J3014*1000*$I3014 &lt;= ABS(($F3014-$E3014)*(1+$J86)^(AH$490-$K$490)),'PV Adoption'!AD$5*(1/(1-'General Inputs'!$C$10))*$J3014*1000*$I3014,ABS(($F3014-$E3014)*(1+$J86)^(AH$490-$K$490)))</f>
        <v>0</v>
      </c>
      <c r="AI3014" s="357">
        <f>IF('PV Adoption'!AE$5*(1/(1-'General Inputs'!$C$10))*$J3014*1000*$I3014 &lt;= ABS(($F3014-$E3014)*(1+$J86)^(AI$490-$K$490)),'PV Adoption'!AE$5*(1/(1-'General Inputs'!$C$10))*$J3014*1000*$I3014,ABS(($F3014-$E3014)*(1+$J86)^(AI$490-$K$490)))</f>
        <v>0</v>
      </c>
      <c r="AJ3014" s="357">
        <f>IF('PV Adoption'!AF$5*(1/(1-'General Inputs'!$C$10))*$J3014*1000*$I3014 &lt;= ABS(($F3014-$E3014)*(1+$J86)^(AJ$490-$K$490)),'PV Adoption'!AF$5*(1/(1-'General Inputs'!$C$10))*$J3014*1000*$I3014,ABS(($F3014-$E3014)*(1+$J86)^(AJ$490-$K$490)))</f>
        <v>0</v>
      </c>
      <c r="AK3014" s="357">
        <v>269.84252144541671</v>
      </c>
      <c r="AL3014" s="357">
        <v>268.11122088116622</v>
      </c>
      <c r="AM3014" s="357">
        <v>266.39102828325008</v>
      </c>
    </row>
    <row r="3015" spans="1:39" x14ac:dyDescent="0.25">
      <c r="A3015" s="353" t="s">
        <v>538</v>
      </c>
      <c r="B3015" s="353" t="s">
        <v>538</v>
      </c>
      <c r="C3015" s="441">
        <f t="shared" ref="C3015:H3015" si="2463">C87</f>
        <v>2500</v>
      </c>
      <c r="D3015" s="441"/>
      <c r="E3015" s="441"/>
      <c r="F3015" s="441"/>
      <c r="G3015" s="441"/>
      <c r="H3015" s="441">
        <f t="shared" si="2463"/>
        <v>0</v>
      </c>
      <c r="I3015" s="470">
        <f>IFERROR(VLOOKUP(B3015,Coincidence!$B$2:$E$242,4,FALSE)*IF(G3015="Winter",'General Inputs'!$C$25,'General Inputs'!$C$24),IF(G3015="Winter",'General Inputs'!$C$25,'General Inputs'!$C$24))</f>
        <v>0.52140604400000001</v>
      </c>
      <c r="J3015" s="466">
        <f>'Nameplate by Substation'!H87</f>
        <v>4.7295102251948646E-3</v>
      </c>
      <c r="K3015" s="357">
        <f>IF('PV Adoption'!G$5*(1/(1-'General Inputs'!$C$10))*$J3015*1000*$I3015 &lt;= ABS(($F3015-$E3015)*(1+$J87)^(K$490-$K$490)),'PV Adoption'!G$5*(1/(1-'General Inputs'!$C$10))*$J3015*1000*$I3015,ABS(($F3015-$E3015)*(1+$J87)^(K$490-$K$490)))</f>
        <v>0</v>
      </c>
      <c r="L3015" s="357">
        <f>IF('PV Adoption'!H$5*(1/(1-'General Inputs'!$C$10))*$J3015*1000*$I3015 &lt;= ABS(($F3015-$E3015)*(1+$J87)^(L$490-$K$490)),'PV Adoption'!H$5*(1/(1-'General Inputs'!$C$10))*$J3015*1000*$I3015,ABS(($F3015-$E3015)*(1+$J87)^(L$490-$K$490)))</f>
        <v>0</v>
      </c>
      <c r="M3015" s="357">
        <f>IF('PV Adoption'!I$5*(1/(1-'General Inputs'!$C$10))*$J3015*1000*$I3015 &lt;= ABS(($F3015-$E3015)*(1+$J87)^(M$490-$K$490)),'PV Adoption'!I$5*(1/(1-'General Inputs'!$C$10))*$J3015*1000*$I3015,ABS(($F3015-$E3015)*(1+$J87)^(M$490-$K$490)))</f>
        <v>0</v>
      </c>
      <c r="N3015" s="357">
        <f>IF('PV Adoption'!J$5*(1/(1-'General Inputs'!$C$10))*$J3015*1000*$I3015 &lt;= ABS(($F3015-$E3015)*(1+$J87)^(N$490-$K$490)),'PV Adoption'!J$5*(1/(1-'General Inputs'!$C$10))*$J3015*1000*$I3015,ABS(($F3015-$E3015)*(1+$J87)^(N$490-$K$490)))</f>
        <v>0</v>
      </c>
      <c r="O3015" s="357">
        <f>IF('PV Adoption'!K$5*(1/(1-'General Inputs'!$C$10))*$J3015*1000*$I3015 &lt;= ABS(($F3015-$E3015)*(1+$J87)^(O$490-$K$490)),'PV Adoption'!K$5*(1/(1-'General Inputs'!$C$10))*$J3015*1000*$I3015,ABS(($F3015-$E3015)*(1+$J87)^(O$490-$K$490)))</f>
        <v>0</v>
      </c>
      <c r="P3015" s="357">
        <f>IF('PV Adoption'!L$5*(1/(1-'General Inputs'!$C$10))*$J3015*1000*$I3015 &lt;= ABS(($F3015-$E3015)*(1+$J87)^(P$490-$K$490)),'PV Adoption'!L$5*(1/(1-'General Inputs'!$C$10))*$J3015*1000*$I3015,ABS(($F3015-$E3015)*(1+$J87)^(P$490-$K$490)))</f>
        <v>0</v>
      </c>
      <c r="Q3015" s="357">
        <f>IF('PV Adoption'!M$5*(1/(1-'General Inputs'!$C$10))*$J3015*1000*$I3015 &lt;= ABS(($F3015-$E3015)*(1+$J87)^(Q$490-$K$490)),'PV Adoption'!M$5*(1/(1-'General Inputs'!$C$10))*$J3015*1000*$I3015,ABS(($F3015-$E3015)*(1+$J87)^(Q$490-$K$490)))</f>
        <v>0</v>
      </c>
      <c r="R3015" s="357">
        <f>IF('PV Adoption'!N$5*(1/(1-'General Inputs'!$C$10))*$J3015*1000*$I3015 &lt;= ABS(($F3015-$E3015)*(1+$J87)^(R$490-$K$490)),'PV Adoption'!N$5*(1/(1-'General Inputs'!$C$10))*$J3015*1000*$I3015,ABS(($F3015-$E3015)*(1+$J87)^(R$490-$K$490)))</f>
        <v>0</v>
      </c>
      <c r="S3015" s="357">
        <f>IF('PV Adoption'!O$5*(1/(1-'General Inputs'!$C$10))*$J3015*1000*$I3015 &lt;= ABS(($F3015-$E3015)*(1+$J87)^(S$490-$K$490)),'PV Adoption'!O$5*(1/(1-'General Inputs'!$C$10))*$J3015*1000*$I3015,ABS(($F3015-$E3015)*(1+$J87)^(S$490-$K$490)))</f>
        <v>0</v>
      </c>
      <c r="T3015" s="357">
        <f>IF('PV Adoption'!P$5*(1/(1-'General Inputs'!$C$10))*$J3015*1000*$I3015 &lt;= ABS(($F3015-$E3015)*(1+$J87)^(T$490-$K$490)),'PV Adoption'!P$5*(1/(1-'General Inputs'!$C$10))*$J3015*1000*$I3015,ABS(($F3015-$E3015)*(1+$J87)^(T$490-$K$490)))</f>
        <v>0</v>
      </c>
      <c r="U3015" s="357">
        <f>IF('PV Adoption'!Q$5*(1/(1-'General Inputs'!$C$10))*$J3015*1000*$I3015 &lt;= ABS(($F3015-$E3015)*(1+$J87)^(U$490-$K$490)),'PV Adoption'!Q$5*(1/(1-'General Inputs'!$C$10))*$J3015*1000*$I3015,ABS(($F3015-$E3015)*(1+$J87)^(U$490-$K$490)))</f>
        <v>0</v>
      </c>
      <c r="V3015" s="357">
        <f>IF('PV Adoption'!R$5*(1/(1-'General Inputs'!$C$10))*$J3015*1000*$I3015 &lt;= ABS(($F3015-$E3015)*(1+$J87)^(V$490-$K$490)),'PV Adoption'!R$5*(1/(1-'General Inputs'!$C$10))*$J3015*1000*$I3015,ABS(($F3015-$E3015)*(1+$J87)^(V$490-$K$490)))</f>
        <v>0</v>
      </c>
      <c r="W3015" s="357">
        <f>IF('PV Adoption'!S$5*(1/(1-'General Inputs'!$C$10))*$J3015*1000*$I3015 &lt;= ABS(($F3015-$E3015)*(1+$J87)^(W$490-$K$490)),'PV Adoption'!S$5*(1/(1-'General Inputs'!$C$10))*$J3015*1000*$I3015,ABS(($F3015-$E3015)*(1+$J87)^(W$490-$K$490)))</f>
        <v>0</v>
      </c>
      <c r="X3015" s="357">
        <f>IF('PV Adoption'!T$5*(1/(1-'General Inputs'!$C$10))*$J3015*1000*$I3015 &lt;= ABS(($F3015-$E3015)*(1+$J87)^(X$490-$K$490)),'PV Adoption'!T$5*(1/(1-'General Inputs'!$C$10))*$J3015*1000*$I3015,ABS(($F3015-$E3015)*(1+$J87)^(X$490-$K$490)))</f>
        <v>0</v>
      </c>
      <c r="Y3015" s="357">
        <f>IF('PV Adoption'!U$5*(1/(1-'General Inputs'!$C$10))*$J3015*1000*$I3015 &lt;= ABS(($F3015-$E3015)*(1+$J87)^(Y$490-$K$490)),'PV Adoption'!U$5*(1/(1-'General Inputs'!$C$10))*$J3015*1000*$I3015,ABS(($F3015-$E3015)*(1+$J87)^(Y$490-$K$490)))</f>
        <v>0</v>
      </c>
      <c r="Z3015" s="357">
        <f>IF('PV Adoption'!V$5*(1/(1-'General Inputs'!$C$10))*$J3015*1000*$I3015 &lt;= ABS(($F3015-$E3015)*(1+$J87)^(Z$490-$K$490)),'PV Adoption'!V$5*(1/(1-'General Inputs'!$C$10))*$J3015*1000*$I3015,ABS(($F3015-$E3015)*(1+$J87)^(Z$490-$K$490)))</f>
        <v>0</v>
      </c>
      <c r="AA3015" s="357">
        <f>IF('PV Adoption'!W$5*(1/(1-'General Inputs'!$C$10))*$J3015*1000*$I3015 &lt;= ABS(($F3015-$E3015)*(1+$J87)^(AA$490-$K$490)),'PV Adoption'!W$5*(1/(1-'General Inputs'!$C$10))*$J3015*1000*$I3015,ABS(($F3015-$E3015)*(1+$J87)^(AA$490-$K$490)))</f>
        <v>0</v>
      </c>
      <c r="AB3015" s="357">
        <f>IF('PV Adoption'!X$5*(1/(1-'General Inputs'!$C$10))*$J3015*1000*$I3015 &lt;= ABS(($F3015-$E3015)*(1+$J87)^(AB$490-$K$490)),'PV Adoption'!X$5*(1/(1-'General Inputs'!$C$10))*$J3015*1000*$I3015,ABS(($F3015-$E3015)*(1+$J87)^(AB$490-$K$490)))</f>
        <v>0</v>
      </c>
      <c r="AC3015" s="357">
        <f>IF('PV Adoption'!Y$5*(1/(1-'General Inputs'!$C$10))*$J3015*1000*$I3015 &lt;= ABS(($F3015-$E3015)*(1+$J87)^(AC$490-$K$490)),'PV Adoption'!Y$5*(1/(1-'General Inputs'!$C$10))*$J3015*1000*$I3015,ABS(($F3015-$E3015)*(1+$J87)^(AC$490-$K$490)))</f>
        <v>0</v>
      </c>
      <c r="AD3015" s="357">
        <f>IF('PV Adoption'!Z$5*(1/(1-'General Inputs'!$C$10))*$J3015*1000*$I3015 &lt;= ABS(($F3015-$E3015)*(1+$J87)^(AD$490-$K$490)),'PV Adoption'!Z$5*(1/(1-'General Inputs'!$C$10))*$J3015*1000*$I3015,ABS(($F3015-$E3015)*(1+$J87)^(AD$490-$K$490)))</f>
        <v>0</v>
      </c>
      <c r="AE3015" s="357">
        <f>IF('PV Adoption'!AA$5*(1/(1-'General Inputs'!$C$10))*$J3015*1000*$I3015 &lt;= ABS(($F3015-$E3015)*(1+$J87)^(AE$490-$K$490)),'PV Adoption'!AA$5*(1/(1-'General Inputs'!$C$10))*$J3015*1000*$I3015,ABS(($F3015-$E3015)*(1+$J87)^(AE$490-$K$490)))</f>
        <v>0</v>
      </c>
      <c r="AF3015" s="357">
        <f>IF('PV Adoption'!AB$5*(1/(1-'General Inputs'!$C$10))*$J3015*1000*$I3015 &lt;= ABS(($F3015-$E3015)*(1+$J87)^(AF$490-$K$490)),'PV Adoption'!AB$5*(1/(1-'General Inputs'!$C$10))*$J3015*1000*$I3015,ABS(($F3015-$E3015)*(1+$J87)^(AF$490-$K$490)))</f>
        <v>0</v>
      </c>
      <c r="AG3015" s="357">
        <f>IF('PV Adoption'!AC$5*(1/(1-'General Inputs'!$C$10))*$J3015*1000*$I3015 &lt;= ABS(($F3015-$E3015)*(1+$J87)^(AG$490-$K$490)),'PV Adoption'!AC$5*(1/(1-'General Inputs'!$C$10))*$J3015*1000*$I3015,ABS(($F3015-$E3015)*(1+$J87)^(AG$490-$K$490)))</f>
        <v>0</v>
      </c>
      <c r="AH3015" s="357">
        <f>IF('PV Adoption'!AD$5*(1/(1-'General Inputs'!$C$10))*$J3015*1000*$I3015 &lt;= ABS(($F3015-$E3015)*(1+$J87)^(AH$490-$K$490)),'PV Adoption'!AD$5*(1/(1-'General Inputs'!$C$10))*$J3015*1000*$I3015,ABS(($F3015-$E3015)*(1+$J87)^(AH$490-$K$490)))</f>
        <v>0</v>
      </c>
      <c r="AI3015" s="357">
        <f>IF('PV Adoption'!AE$5*(1/(1-'General Inputs'!$C$10))*$J3015*1000*$I3015 &lt;= ABS(($F3015-$E3015)*(1+$J87)^(AI$490-$K$490)),'PV Adoption'!AE$5*(1/(1-'General Inputs'!$C$10))*$J3015*1000*$I3015,ABS(($F3015-$E3015)*(1+$J87)^(AI$490-$K$490)))</f>
        <v>0</v>
      </c>
      <c r="AJ3015" s="357">
        <f>IF('PV Adoption'!AF$5*(1/(1-'General Inputs'!$C$10))*$J3015*1000*$I3015 &lt;= ABS(($F3015-$E3015)*(1+$J87)^(AJ$490-$K$490)),'PV Adoption'!AF$5*(1/(1-'General Inputs'!$C$10))*$J3015*1000*$I3015,ABS(($F3015-$E3015)*(1+$J87)^(AJ$490-$K$490)))</f>
        <v>0</v>
      </c>
      <c r="AK3015" s="357">
        <v>327.22092733556656</v>
      </c>
      <c r="AL3015" s="357">
        <v>326.44699847132773</v>
      </c>
      <c r="AM3015" s="357">
        <v>325.67490007035343</v>
      </c>
    </row>
    <row r="3016" spans="1:39" x14ac:dyDescent="0.25">
      <c r="A3016" s="353" t="s">
        <v>242</v>
      </c>
      <c r="B3016" s="353" t="s">
        <v>455</v>
      </c>
      <c r="C3016" s="441">
        <f t="shared" ref="C3016:H3016" si="2464">C88</f>
        <v>25000</v>
      </c>
      <c r="D3016" s="441"/>
      <c r="E3016" s="441"/>
      <c r="F3016" s="441"/>
      <c r="G3016" s="441"/>
      <c r="H3016" s="441">
        <f t="shared" si="2464"/>
        <v>1</v>
      </c>
      <c r="I3016" s="470">
        <f>IFERROR(VLOOKUP(B3016,Coincidence!$B$2:$E$242,4,FALSE)*IF(G3016="Winter",'General Inputs'!$C$25,'General Inputs'!$C$24),IF(G3016="Winter",'General Inputs'!$C$25,'General Inputs'!$C$24))</f>
        <v>0.47020356617714326</v>
      </c>
      <c r="J3016" s="466">
        <f>'Nameplate by Substation'!H88</f>
        <v>7.1685757137343138E-3</v>
      </c>
      <c r="K3016" s="357">
        <f>IF('PV Adoption'!G$5*(1/(1-'General Inputs'!$C$10))*$J3016*1000*$I3016 &lt;= ABS(($F3016-$E3016)*(1+$J88)^(K$490-$K$490)),'PV Adoption'!G$5*(1/(1-'General Inputs'!$C$10))*$J3016*1000*$I3016,ABS(($F3016-$E3016)*(1+$J88)^(K$490-$K$490)))</f>
        <v>0</v>
      </c>
      <c r="L3016" s="357">
        <f>IF('PV Adoption'!H$5*(1/(1-'General Inputs'!$C$10))*$J3016*1000*$I3016 &lt;= ABS(($F3016-$E3016)*(1+$J88)^(L$490-$K$490)),'PV Adoption'!H$5*(1/(1-'General Inputs'!$C$10))*$J3016*1000*$I3016,ABS(($F3016-$E3016)*(1+$J88)^(L$490-$K$490)))</f>
        <v>0</v>
      </c>
      <c r="M3016" s="357">
        <f>IF('PV Adoption'!I$5*(1/(1-'General Inputs'!$C$10))*$J3016*1000*$I3016 &lt;= ABS(($F3016-$E3016)*(1+$J88)^(M$490-$K$490)),'PV Adoption'!I$5*(1/(1-'General Inputs'!$C$10))*$J3016*1000*$I3016,ABS(($F3016-$E3016)*(1+$J88)^(M$490-$K$490)))</f>
        <v>0</v>
      </c>
      <c r="N3016" s="357">
        <f>IF('PV Adoption'!J$5*(1/(1-'General Inputs'!$C$10))*$J3016*1000*$I3016 &lt;= ABS(($F3016-$E3016)*(1+$J88)^(N$490-$K$490)),'PV Adoption'!J$5*(1/(1-'General Inputs'!$C$10))*$J3016*1000*$I3016,ABS(($F3016-$E3016)*(1+$J88)^(N$490-$K$490)))</f>
        <v>0</v>
      </c>
      <c r="O3016" s="357">
        <f>IF('PV Adoption'!K$5*(1/(1-'General Inputs'!$C$10))*$J3016*1000*$I3016 &lt;= ABS(($F3016-$E3016)*(1+$J88)^(O$490-$K$490)),'PV Adoption'!K$5*(1/(1-'General Inputs'!$C$10))*$J3016*1000*$I3016,ABS(($F3016-$E3016)*(1+$J88)^(O$490-$K$490)))</f>
        <v>0</v>
      </c>
      <c r="P3016" s="357">
        <f>IF('PV Adoption'!L$5*(1/(1-'General Inputs'!$C$10))*$J3016*1000*$I3016 &lt;= ABS(($F3016-$E3016)*(1+$J88)^(P$490-$K$490)),'PV Adoption'!L$5*(1/(1-'General Inputs'!$C$10))*$J3016*1000*$I3016,ABS(($F3016-$E3016)*(1+$J88)^(P$490-$K$490)))</f>
        <v>0</v>
      </c>
      <c r="Q3016" s="357">
        <f>IF('PV Adoption'!M$5*(1/(1-'General Inputs'!$C$10))*$J3016*1000*$I3016 &lt;= ABS(($F3016-$E3016)*(1+$J88)^(Q$490-$K$490)),'PV Adoption'!M$5*(1/(1-'General Inputs'!$C$10))*$J3016*1000*$I3016,ABS(($F3016-$E3016)*(1+$J88)^(Q$490-$K$490)))</f>
        <v>0</v>
      </c>
      <c r="R3016" s="357">
        <f>IF('PV Adoption'!N$5*(1/(1-'General Inputs'!$C$10))*$J3016*1000*$I3016 &lt;= ABS(($F3016-$E3016)*(1+$J88)^(R$490-$K$490)),'PV Adoption'!N$5*(1/(1-'General Inputs'!$C$10))*$J3016*1000*$I3016,ABS(($F3016-$E3016)*(1+$J88)^(R$490-$K$490)))</f>
        <v>0</v>
      </c>
      <c r="S3016" s="357">
        <f>IF('PV Adoption'!O$5*(1/(1-'General Inputs'!$C$10))*$J3016*1000*$I3016 &lt;= ABS(($F3016-$E3016)*(1+$J88)^(S$490-$K$490)),'PV Adoption'!O$5*(1/(1-'General Inputs'!$C$10))*$J3016*1000*$I3016,ABS(($F3016-$E3016)*(1+$J88)^(S$490-$K$490)))</f>
        <v>0</v>
      </c>
      <c r="T3016" s="357">
        <f>IF('PV Adoption'!P$5*(1/(1-'General Inputs'!$C$10))*$J3016*1000*$I3016 &lt;= ABS(($F3016-$E3016)*(1+$J88)^(T$490-$K$490)),'PV Adoption'!P$5*(1/(1-'General Inputs'!$C$10))*$J3016*1000*$I3016,ABS(($F3016-$E3016)*(1+$J88)^(T$490-$K$490)))</f>
        <v>0</v>
      </c>
      <c r="U3016" s="357">
        <f>IF('PV Adoption'!Q$5*(1/(1-'General Inputs'!$C$10))*$J3016*1000*$I3016 &lt;= ABS(($F3016-$E3016)*(1+$J88)^(U$490-$K$490)),'PV Adoption'!Q$5*(1/(1-'General Inputs'!$C$10))*$J3016*1000*$I3016,ABS(($F3016-$E3016)*(1+$J88)^(U$490-$K$490)))</f>
        <v>0</v>
      </c>
      <c r="V3016" s="357">
        <f>IF('PV Adoption'!R$5*(1/(1-'General Inputs'!$C$10))*$J3016*1000*$I3016 &lt;= ABS(($F3016-$E3016)*(1+$J88)^(V$490-$K$490)),'PV Adoption'!R$5*(1/(1-'General Inputs'!$C$10))*$J3016*1000*$I3016,ABS(($F3016-$E3016)*(1+$J88)^(V$490-$K$490)))</f>
        <v>0</v>
      </c>
      <c r="W3016" s="357">
        <f>IF('PV Adoption'!S$5*(1/(1-'General Inputs'!$C$10))*$J3016*1000*$I3016 &lt;= ABS(($F3016-$E3016)*(1+$J88)^(W$490-$K$490)),'PV Adoption'!S$5*(1/(1-'General Inputs'!$C$10))*$J3016*1000*$I3016,ABS(($F3016-$E3016)*(1+$J88)^(W$490-$K$490)))</f>
        <v>0</v>
      </c>
      <c r="X3016" s="357">
        <f>IF('PV Adoption'!T$5*(1/(1-'General Inputs'!$C$10))*$J3016*1000*$I3016 &lt;= ABS(($F3016-$E3016)*(1+$J88)^(X$490-$K$490)),'PV Adoption'!T$5*(1/(1-'General Inputs'!$C$10))*$J3016*1000*$I3016,ABS(($F3016-$E3016)*(1+$J88)^(X$490-$K$490)))</f>
        <v>0</v>
      </c>
      <c r="Y3016" s="357">
        <f>IF('PV Adoption'!U$5*(1/(1-'General Inputs'!$C$10))*$J3016*1000*$I3016 &lt;= ABS(($F3016-$E3016)*(1+$J88)^(Y$490-$K$490)),'PV Adoption'!U$5*(1/(1-'General Inputs'!$C$10))*$J3016*1000*$I3016,ABS(($F3016-$E3016)*(1+$J88)^(Y$490-$K$490)))</f>
        <v>0</v>
      </c>
      <c r="Z3016" s="357">
        <f>IF('PV Adoption'!V$5*(1/(1-'General Inputs'!$C$10))*$J3016*1000*$I3016 &lt;= ABS(($F3016-$E3016)*(1+$J88)^(Z$490-$K$490)),'PV Adoption'!V$5*(1/(1-'General Inputs'!$C$10))*$J3016*1000*$I3016,ABS(($F3016-$E3016)*(1+$J88)^(Z$490-$K$490)))</f>
        <v>0</v>
      </c>
      <c r="AA3016" s="357">
        <f>IF('PV Adoption'!W$5*(1/(1-'General Inputs'!$C$10))*$J3016*1000*$I3016 &lt;= ABS(($F3016-$E3016)*(1+$J88)^(AA$490-$K$490)),'PV Adoption'!W$5*(1/(1-'General Inputs'!$C$10))*$J3016*1000*$I3016,ABS(($F3016-$E3016)*(1+$J88)^(AA$490-$K$490)))</f>
        <v>0</v>
      </c>
      <c r="AB3016" s="357">
        <f>IF('PV Adoption'!X$5*(1/(1-'General Inputs'!$C$10))*$J3016*1000*$I3016 &lt;= ABS(($F3016-$E3016)*(1+$J88)^(AB$490-$K$490)),'PV Adoption'!X$5*(1/(1-'General Inputs'!$C$10))*$J3016*1000*$I3016,ABS(($F3016-$E3016)*(1+$J88)^(AB$490-$K$490)))</f>
        <v>0</v>
      </c>
      <c r="AC3016" s="357">
        <f>IF('PV Adoption'!Y$5*(1/(1-'General Inputs'!$C$10))*$J3016*1000*$I3016 &lt;= ABS(($F3016-$E3016)*(1+$J88)^(AC$490-$K$490)),'PV Adoption'!Y$5*(1/(1-'General Inputs'!$C$10))*$J3016*1000*$I3016,ABS(($F3016-$E3016)*(1+$J88)^(AC$490-$K$490)))</f>
        <v>0</v>
      </c>
      <c r="AD3016" s="357">
        <f>IF('PV Adoption'!Z$5*(1/(1-'General Inputs'!$C$10))*$J3016*1000*$I3016 &lt;= ABS(($F3016-$E3016)*(1+$J88)^(AD$490-$K$490)),'PV Adoption'!Z$5*(1/(1-'General Inputs'!$C$10))*$J3016*1000*$I3016,ABS(($F3016-$E3016)*(1+$J88)^(AD$490-$K$490)))</f>
        <v>0</v>
      </c>
      <c r="AE3016" s="357">
        <f>IF('PV Adoption'!AA$5*(1/(1-'General Inputs'!$C$10))*$J3016*1000*$I3016 &lt;= ABS(($F3016-$E3016)*(1+$J88)^(AE$490-$K$490)),'PV Adoption'!AA$5*(1/(1-'General Inputs'!$C$10))*$J3016*1000*$I3016,ABS(($F3016-$E3016)*(1+$J88)^(AE$490-$K$490)))</f>
        <v>0</v>
      </c>
      <c r="AF3016" s="357">
        <f>IF('PV Adoption'!AB$5*(1/(1-'General Inputs'!$C$10))*$J3016*1000*$I3016 &lt;= ABS(($F3016-$E3016)*(1+$J88)^(AF$490-$K$490)),'PV Adoption'!AB$5*(1/(1-'General Inputs'!$C$10))*$J3016*1000*$I3016,ABS(($F3016-$E3016)*(1+$J88)^(AF$490-$K$490)))</f>
        <v>0</v>
      </c>
      <c r="AG3016" s="357">
        <f>IF('PV Adoption'!AC$5*(1/(1-'General Inputs'!$C$10))*$J3016*1000*$I3016 &lt;= ABS(($F3016-$E3016)*(1+$J88)^(AG$490-$K$490)),'PV Adoption'!AC$5*(1/(1-'General Inputs'!$C$10))*$J3016*1000*$I3016,ABS(($F3016-$E3016)*(1+$J88)^(AG$490-$K$490)))</f>
        <v>0</v>
      </c>
      <c r="AH3016" s="357">
        <f>IF('PV Adoption'!AD$5*(1/(1-'General Inputs'!$C$10))*$J3016*1000*$I3016 &lt;= ABS(($F3016-$E3016)*(1+$J88)^(AH$490-$K$490)),'PV Adoption'!AD$5*(1/(1-'General Inputs'!$C$10))*$J3016*1000*$I3016,ABS(($F3016-$E3016)*(1+$J88)^(AH$490-$K$490)))</f>
        <v>0</v>
      </c>
      <c r="AI3016" s="357">
        <f>IF('PV Adoption'!AE$5*(1/(1-'General Inputs'!$C$10))*$J3016*1000*$I3016 &lt;= ABS(($F3016-$E3016)*(1+$J88)^(AI$490-$K$490)),'PV Adoption'!AE$5*(1/(1-'General Inputs'!$C$10))*$J3016*1000*$I3016,ABS(($F3016-$E3016)*(1+$J88)^(AI$490-$K$490)))</f>
        <v>0</v>
      </c>
      <c r="AJ3016" s="357">
        <f>IF('PV Adoption'!AF$5*(1/(1-'General Inputs'!$C$10))*$J3016*1000*$I3016 &lt;= ABS(($F3016-$E3016)*(1+$J88)^(AJ$490-$K$490)),'PV Adoption'!AF$5*(1/(1-'General Inputs'!$C$10))*$J3016*1000*$I3016,ABS(($F3016-$E3016)*(1+$J88)^(AJ$490-$K$490)))</f>
        <v>0</v>
      </c>
      <c r="AK3016" s="357">
        <v>155.45846856479136</v>
      </c>
      <c r="AL3016" s="357">
        <v>156.26008539036562</v>
      </c>
      <c r="AM3016" s="357">
        <v>157.06583572851704</v>
      </c>
    </row>
    <row r="3017" spans="1:39" x14ac:dyDescent="0.25">
      <c r="A3017" s="353" t="s">
        <v>242</v>
      </c>
      <c r="B3017" s="353" t="s">
        <v>277</v>
      </c>
      <c r="C3017" s="441">
        <f t="shared" ref="C3017:H3017" si="2465">C89</f>
        <v>40000</v>
      </c>
      <c r="D3017" s="441"/>
      <c r="E3017" s="441"/>
      <c r="F3017" s="441"/>
      <c r="G3017" s="441"/>
      <c r="H3017" s="441">
        <f t="shared" si="2465"/>
        <v>1</v>
      </c>
      <c r="I3017" s="470">
        <f>IFERROR(VLOOKUP(B3017,Coincidence!$B$2:$E$242,4,FALSE)*IF(G3017="Winter",'General Inputs'!$C$25,'General Inputs'!$C$24),IF(G3017="Winter",'General Inputs'!$C$25,'General Inputs'!$C$24))</f>
        <v>0.52140604400000001</v>
      </c>
      <c r="J3017" s="466">
        <f>'Nameplate by Substation'!H89</f>
        <v>6.9755286752925757E-4</v>
      </c>
      <c r="K3017" s="357">
        <f>IF('PV Adoption'!G$5*(1/(1-'General Inputs'!$C$10))*$J3017*1000*$I3017 &lt;= ABS(($F3017-$E3017)*(1+$J89)^(K$490-$K$490)),'PV Adoption'!G$5*(1/(1-'General Inputs'!$C$10))*$J3017*1000*$I3017,ABS(($F3017-$E3017)*(1+$J89)^(K$490-$K$490)))</f>
        <v>0</v>
      </c>
      <c r="L3017" s="357">
        <f>IF('PV Adoption'!H$5*(1/(1-'General Inputs'!$C$10))*$J3017*1000*$I3017 &lt;= ABS(($F3017-$E3017)*(1+$J89)^(L$490-$K$490)),'PV Adoption'!H$5*(1/(1-'General Inputs'!$C$10))*$J3017*1000*$I3017,ABS(($F3017-$E3017)*(1+$J89)^(L$490-$K$490)))</f>
        <v>0</v>
      </c>
      <c r="M3017" s="357">
        <f>IF('PV Adoption'!I$5*(1/(1-'General Inputs'!$C$10))*$J3017*1000*$I3017 &lt;= ABS(($F3017-$E3017)*(1+$J89)^(M$490-$K$490)),'PV Adoption'!I$5*(1/(1-'General Inputs'!$C$10))*$J3017*1000*$I3017,ABS(($F3017-$E3017)*(1+$J89)^(M$490-$K$490)))</f>
        <v>0</v>
      </c>
      <c r="N3017" s="357">
        <f>IF('PV Adoption'!J$5*(1/(1-'General Inputs'!$C$10))*$J3017*1000*$I3017 &lt;= ABS(($F3017-$E3017)*(1+$J89)^(N$490-$K$490)),'PV Adoption'!J$5*(1/(1-'General Inputs'!$C$10))*$J3017*1000*$I3017,ABS(($F3017-$E3017)*(1+$J89)^(N$490-$K$490)))</f>
        <v>0</v>
      </c>
      <c r="O3017" s="357">
        <f>IF('PV Adoption'!K$5*(1/(1-'General Inputs'!$C$10))*$J3017*1000*$I3017 &lt;= ABS(($F3017-$E3017)*(1+$J89)^(O$490-$K$490)),'PV Adoption'!K$5*(1/(1-'General Inputs'!$C$10))*$J3017*1000*$I3017,ABS(($F3017-$E3017)*(1+$J89)^(O$490-$K$490)))</f>
        <v>0</v>
      </c>
      <c r="P3017" s="357">
        <f>IF('PV Adoption'!L$5*(1/(1-'General Inputs'!$C$10))*$J3017*1000*$I3017 &lt;= ABS(($F3017-$E3017)*(1+$J89)^(P$490-$K$490)),'PV Adoption'!L$5*(1/(1-'General Inputs'!$C$10))*$J3017*1000*$I3017,ABS(($F3017-$E3017)*(1+$J89)^(P$490-$K$490)))</f>
        <v>0</v>
      </c>
      <c r="Q3017" s="357">
        <f>IF('PV Adoption'!M$5*(1/(1-'General Inputs'!$C$10))*$J3017*1000*$I3017 &lt;= ABS(($F3017-$E3017)*(1+$J89)^(Q$490-$K$490)),'PV Adoption'!M$5*(1/(1-'General Inputs'!$C$10))*$J3017*1000*$I3017,ABS(($F3017-$E3017)*(1+$J89)^(Q$490-$K$490)))</f>
        <v>0</v>
      </c>
      <c r="R3017" s="357">
        <f>IF('PV Adoption'!N$5*(1/(1-'General Inputs'!$C$10))*$J3017*1000*$I3017 &lt;= ABS(($F3017-$E3017)*(1+$J89)^(R$490-$K$490)),'PV Adoption'!N$5*(1/(1-'General Inputs'!$C$10))*$J3017*1000*$I3017,ABS(($F3017-$E3017)*(1+$J89)^(R$490-$K$490)))</f>
        <v>0</v>
      </c>
      <c r="S3017" s="357">
        <f>IF('PV Adoption'!O$5*(1/(1-'General Inputs'!$C$10))*$J3017*1000*$I3017 &lt;= ABS(($F3017-$E3017)*(1+$J89)^(S$490-$K$490)),'PV Adoption'!O$5*(1/(1-'General Inputs'!$C$10))*$J3017*1000*$I3017,ABS(($F3017-$E3017)*(1+$J89)^(S$490-$K$490)))</f>
        <v>0</v>
      </c>
      <c r="T3017" s="357">
        <f>IF('PV Adoption'!P$5*(1/(1-'General Inputs'!$C$10))*$J3017*1000*$I3017 &lt;= ABS(($F3017-$E3017)*(1+$J89)^(T$490-$K$490)),'PV Adoption'!P$5*(1/(1-'General Inputs'!$C$10))*$J3017*1000*$I3017,ABS(($F3017-$E3017)*(1+$J89)^(T$490-$K$490)))</f>
        <v>0</v>
      </c>
      <c r="U3017" s="357">
        <f>IF('PV Adoption'!Q$5*(1/(1-'General Inputs'!$C$10))*$J3017*1000*$I3017 &lt;= ABS(($F3017-$E3017)*(1+$J89)^(U$490-$K$490)),'PV Adoption'!Q$5*(1/(1-'General Inputs'!$C$10))*$J3017*1000*$I3017,ABS(($F3017-$E3017)*(1+$J89)^(U$490-$K$490)))</f>
        <v>0</v>
      </c>
      <c r="V3017" s="357">
        <f>IF('PV Adoption'!R$5*(1/(1-'General Inputs'!$C$10))*$J3017*1000*$I3017 &lt;= ABS(($F3017-$E3017)*(1+$J89)^(V$490-$K$490)),'PV Adoption'!R$5*(1/(1-'General Inputs'!$C$10))*$J3017*1000*$I3017,ABS(($F3017-$E3017)*(1+$J89)^(V$490-$K$490)))</f>
        <v>0</v>
      </c>
      <c r="W3017" s="357">
        <f>IF('PV Adoption'!S$5*(1/(1-'General Inputs'!$C$10))*$J3017*1000*$I3017 &lt;= ABS(($F3017-$E3017)*(1+$J89)^(W$490-$K$490)),'PV Adoption'!S$5*(1/(1-'General Inputs'!$C$10))*$J3017*1000*$I3017,ABS(($F3017-$E3017)*(1+$J89)^(W$490-$K$490)))</f>
        <v>0</v>
      </c>
      <c r="X3017" s="357">
        <f>IF('PV Adoption'!T$5*(1/(1-'General Inputs'!$C$10))*$J3017*1000*$I3017 &lt;= ABS(($F3017-$E3017)*(1+$J89)^(X$490-$K$490)),'PV Adoption'!T$5*(1/(1-'General Inputs'!$C$10))*$J3017*1000*$I3017,ABS(($F3017-$E3017)*(1+$J89)^(X$490-$K$490)))</f>
        <v>0</v>
      </c>
      <c r="Y3017" s="357">
        <f>IF('PV Adoption'!U$5*(1/(1-'General Inputs'!$C$10))*$J3017*1000*$I3017 &lt;= ABS(($F3017-$E3017)*(1+$J89)^(Y$490-$K$490)),'PV Adoption'!U$5*(1/(1-'General Inputs'!$C$10))*$J3017*1000*$I3017,ABS(($F3017-$E3017)*(1+$J89)^(Y$490-$K$490)))</f>
        <v>0</v>
      </c>
      <c r="Z3017" s="357">
        <f>IF('PV Adoption'!V$5*(1/(1-'General Inputs'!$C$10))*$J3017*1000*$I3017 &lt;= ABS(($F3017-$E3017)*(1+$J89)^(Z$490-$K$490)),'PV Adoption'!V$5*(1/(1-'General Inputs'!$C$10))*$J3017*1000*$I3017,ABS(($F3017-$E3017)*(1+$J89)^(Z$490-$K$490)))</f>
        <v>0</v>
      </c>
      <c r="AA3017" s="357">
        <f>IF('PV Adoption'!W$5*(1/(1-'General Inputs'!$C$10))*$J3017*1000*$I3017 &lt;= ABS(($F3017-$E3017)*(1+$J89)^(AA$490-$K$490)),'PV Adoption'!W$5*(1/(1-'General Inputs'!$C$10))*$J3017*1000*$I3017,ABS(($F3017-$E3017)*(1+$J89)^(AA$490-$K$490)))</f>
        <v>0</v>
      </c>
      <c r="AB3017" s="357">
        <f>IF('PV Adoption'!X$5*(1/(1-'General Inputs'!$C$10))*$J3017*1000*$I3017 &lt;= ABS(($F3017-$E3017)*(1+$J89)^(AB$490-$K$490)),'PV Adoption'!X$5*(1/(1-'General Inputs'!$C$10))*$J3017*1000*$I3017,ABS(($F3017-$E3017)*(1+$J89)^(AB$490-$K$490)))</f>
        <v>0</v>
      </c>
      <c r="AC3017" s="357">
        <f>IF('PV Adoption'!Y$5*(1/(1-'General Inputs'!$C$10))*$J3017*1000*$I3017 &lt;= ABS(($F3017-$E3017)*(1+$J89)^(AC$490-$K$490)),'PV Adoption'!Y$5*(1/(1-'General Inputs'!$C$10))*$J3017*1000*$I3017,ABS(($F3017-$E3017)*(1+$J89)^(AC$490-$K$490)))</f>
        <v>0</v>
      </c>
      <c r="AD3017" s="357">
        <f>IF('PV Adoption'!Z$5*(1/(1-'General Inputs'!$C$10))*$J3017*1000*$I3017 &lt;= ABS(($F3017-$E3017)*(1+$J89)^(AD$490-$K$490)),'PV Adoption'!Z$5*(1/(1-'General Inputs'!$C$10))*$J3017*1000*$I3017,ABS(($F3017-$E3017)*(1+$J89)^(AD$490-$K$490)))</f>
        <v>0</v>
      </c>
      <c r="AE3017" s="357">
        <f>IF('PV Adoption'!AA$5*(1/(1-'General Inputs'!$C$10))*$J3017*1000*$I3017 &lt;= ABS(($F3017-$E3017)*(1+$J89)^(AE$490-$K$490)),'PV Adoption'!AA$5*(1/(1-'General Inputs'!$C$10))*$J3017*1000*$I3017,ABS(($F3017-$E3017)*(1+$J89)^(AE$490-$K$490)))</f>
        <v>0</v>
      </c>
      <c r="AF3017" s="357">
        <f>IF('PV Adoption'!AB$5*(1/(1-'General Inputs'!$C$10))*$J3017*1000*$I3017 &lt;= ABS(($F3017-$E3017)*(1+$J89)^(AF$490-$K$490)),'PV Adoption'!AB$5*(1/(1-'General Inputs'!$C$10))*$J3017*1000*$I3017,ABS(($F3017-$E3017)*(1+$J89)^(AF$490-$K$490)))</f>
        <v>0</v>
      </c>
      <c r="AG3017" s="357">
        <f>IF('PV Adoption'!AC$5*(1/(1-'General Inputs'!$C$10))*$J3017*1000*$I3017 &lt;= ABS(($F3017-$E3017)*(1+$J89)^(AG$490-$K$490)),'PV Adoption'!AC$5*(1/(1-'General Inputs'!$C$10))*$J3017*1000*$I3017,ABS(($F3017-$E3017)*(1+$J89)^(AG$490-$K$490)))</f>
        <v>0</v>
      </c>
      <c r="AH3017" s="357">
        <f>IF('PV Adoption'!AD$5*(1/(1-'General Inputs'!$C$10))*$J3017*1000*$I3017 &lt;= ABS(($F3017-$E3017)*(1+$J89)^(AH$490-$K$490)),'PV Adoption'!AD$5*(1/(1-'General Inputs'!$C$10))*$J3017*1000*$I3017,ABS(($F3017-$E3017)*(1+$J89)^(AH$490-$K$490)))</f>
        <v>0</v>
      </c>
      <c r="AI3017" s="357">
        <f>IF('PV Adoption'!AE$5*(1/(1-'General Inputs'!$C$10))*$J3017*1000*$I3017 &lt;= ABS(($F3017-$E3017)*(1+$J89)^(AI$490-$K$490)),'PV Adoption'!AE$5*(1/(1-'General Inputs'!$C$10))*$J3017*1000*$I3017,ABS(($F3017-$E3017)*(1+$J89)^(AI$490-$K$490)))</f>
        <v>0</v>
      </c>
      <c r="AJ3017" s="357">
        <f>IF('PV Adoption'!AF$5*(1/(1-'General Inputs'!$C$10))*$J3017*1000*$I3017 &lt;= ABS(($F3017-$E3017)*(1+$J89)^(AJ$490-$K$490)),'PV Adoption'!AF$5*(1/(1-'General Inputs'!$C$10))*$J3017*1000*$I3017,ABS(($F3017-$E3017)*(1+$J89)^(AJ$490-$K$490)))</f>
        <v>0</v>
      </c>
      <c r="AK3017" s="357">
        <v>0</v>
      </c>
      <c r="AL3017" s="357">
        <v>0</v>
      </c>
      <c r="AM3017" s="357">
        <v>0</v>
      </c>
    </row>
    <row r="3018" spans="1:39" x14ac:dyDescent="0.25">
      <c r="A3018" s="353" t="s">
        <v>276</v>
      </c>
      <c r="B3018" s="353" t="s">
        <v>276</v>
      </c>
      <c r="C3018" s="441">
        <f t="shared" ref="C3018:H3018" si="2466">C90</f>
        <v>10000</v>
      </c>
      <c r="D3018" s="441"/>
      <c r="E3018" s="441"/>
      <c r="F3018" s="441"/>
      <c r="G3018" s="441"/>
      <c r="H3018" s="441">
        <f t="shared" si="2466"/>
        <v>0</v>
      </c>
      <c r="I3018" s="470">
        <f>IFERROR(VLOOKUP(B3018,Coincidence!$B$2:$E$242,4,FALSE)*IF(G3018="Winter",'General Inputs'!$C$25,'General Inputs'!$C$24),IF(G3018="Winter",'General Inputs'!$C$25,'General Inputs'!$C$24))</f>
        <v>0.52140604400000001</v>
      </c>
      <c r="J3018" s="466">
        <f>'Nameplate by Substation'!H90</f>
        <v>1.6320358107728961E-3</v>
      </c>
      <c r="K3018" s="357">
        <f>IF('PV Adoption'!G$5*(1/(1-'General Inputs'!$C$10))*$J3018*1000*$I3018 &lt;= ABS(($F3018-$E3018)*(1+$J90)^(K$490-$K$490)),'PV Adoption'!G$5*(1/(1-'General Inputs'!$C$10))*$J3018*1000*$I3018,ABS(($F3018-$E3018)*(1+$J90)^(K$490-$K$490)))</f>
        <v>0</v>
      </c>
      <c r="L3018" s="357">
        <f>IF('PV Adoption'!H$5*(1/(1-'General Inputs'!$C$10))*$J3018*1000*$I3018 &lt;= ABS(($F3018-$E3018)*(1+$J90)^(L$490-$K$490)),'PV Adoption'!H$5*(1/(1-'General Inputs'!$C$10))*$J3018*1000*$I3018,ABS(($F3018-$E3018)*(1+$J90)^(L$490-$K$490)))</f>
        <v>0</v>
      </c>
      <c r="M3018" s="357">
        <f>IF('PV Adoption'!I$5*(1/(1-'General Inputs'!$C$10))*$J3018*1000*$I3018 &lt;= ABS(($F3018-$E3018)*(1+$J90)^(M$490-$K$490)),'PV Adoption'!I$5*(1/(1-'General Inputs'!$C$10))*$J3018*1000*$I3018,ABS(($F3018-$E3018)*(1+$J90)^(M$490-$K$490)))</f>
        <v>0</v>
      </c>
      <c r="N3018" s="357">
        <f>IF('PV Adoption'!J$5*(1/(1-'General Inputs'!$C$10))*$J3018*1000*$I3018 &lt;= ABS(($F3018-$E3018)*(1+$J90)^(N$490-$K$490)),'PV Adoption'!J$5*(1/(1-'General Inputs'!$C$10))*$J3018*1000*$I3018,ABS(($F3018-$E3018)*(1+$J90)^(N$490-$K$490)))</f>
        <v>0</v>
      </c>
      <c r="O3018" s="357">
        <f>IF('PV Adoption'!K$5*(1/(1-'General Inputs'!$C$10))*$J3018*1000*$I3018 &lt;= ABS(($F3018-$E3018)*(1+$J90)^(O$490-$K$490)),'PV Adoption'!K$5*(1/(1-'General Inputs'!$C$10))*$J3018*1000*$I3018,ABS(($F3018-$E3018)*(1+$J90)^(O$490-$K$490)))</f>
        <v>0</v>
      </c>
      <c r="P3018" s="357">
        <f>IF('PV Adoption'!L$5*(1/(1-'General Inputs'!$C$10))*$J3018*1000*$I3018 &lt;= ABS(($F3018-$E3018)*(1+$J90)^(P$490-$K$490)),'PV Adoption'!L$5*(1/(1-'General Inputs'!$C$10))*$J3018*1000*$I3018,ABS(($F3018-$E3018)*(1+$J90)^(P$490-$K$490)))</f>
        <v>0</v>
      </c>
      <c r="Q3018" s="357">
        <f>IF('PV Adoption'!M$5*(1/(1-'General Inputs'!$C$10))*$J3018*1000*$I3018 &lt;= ABS(($F3018-$E3018)*(1+$J90)^(Q$490-$K$490)),'PV Adoption'!M$5*(1/(1-'General Inputs'!$C$10))*$J3018*1000*$I3018,ABS(($F3018-$E3018)*(1+$J90)^(Q$490-$K$490)))</f>
        <v>0</v>
      </c>
      <c r="R3018" s="357">
        <f>IF('PV Adoption'!N$5*(1/(1-'General Inputs'!$C$10))*$J3018*1000*$I3018 &lt;= ABS(($F3018-$E3018)*(1+$J90)^(R$490-$K$490)),'PV Adoption'!N$5*(1/(1-'General Inputs'!$C$10))*$J3018*1000*$I3018,ABS(($F3018-$E3018)*(1+$J90)^(R$490-$K$490)))</f>
        <v>0</v>
      </c>
      <c r="S3018" s="357">
        <f>IF('PV Adoption'!O$5*(1/(1-'General Inputs'!$C$10))*$J3018*1000*$I3018 &lt;= ABS(($F3018-$E3018)*(1+$J90)^(S$490-$K$490)),'PV Adoption'!O$5*(1/(1-'General Inputs'!$C$10))*$J3018*1000*$I3018,ABS(($F3018-$E3018)*(1+$J90)^(S$490-$K$490)))</f>
        <v>0</v>
      </c>
      <c r="T3018" s="357">
        <f>IF('PV Adoption'!P$5*(1/(1-'General Inputs'!$C$10))*$J3018*1000*$I3018 &lt;= ABS(($F3018-$E3018)*(1+$J90)^(T$490-$K$490)),'PV Adoption'!P$5*(1/(1-'General Inputs'!$C$10))*$J3018*1000*$I3018,ABS(($F3018-$E3018)*(1+$J90)^(T$490-$K$490)))</f>
        <v>0</v>
      </c>
      <c r="U3018" s="357">
        <f>IF('PV Adoption'!Q$5*(1/(1-'General Inputs'!$C$10))*$J3018*1000*$I3018 &lt;= ABS(($F3018-$E3018)*(1+$J90)^(U$490-$K$490)),'PV Adoption'!Q$5*(1/(1-'General Inputs'!$C$10))*$J3018*1000*$I3018,ABS(($F3018-$E3018)*(1+$J90)^(U$490-$K$490)))</f>
        <v>0</v>
      </c>
      <c r="V3018" s="357">
        <f>IF('PV Adoption'!R$5*(1/(1-'General Inputs'!$C$10))*$J3018*1000*$I3018 &lt;= ABS(($F3018-$E3018)*(1+$J90)^(V$490-$K$490)),'PV Adoption'!R$5*(1/(1-'General Inputs'!$C$10))*$J3018*1000*$I3018,ABS(($F3018-$E3018)*(1+$J90)^(V$490-$K$490)))</f>
        <v>0</v>
      </c>
      <c r="W3018" s="357">
        <f>IF('PV Adoption'!S$5*(1/(1-'General Inputs'!$C$10))*$J3018*1000*$I3018 &lt;= ABS(($F3018-$E3018)*(1+$J90)^(W$490-$K$490)),'PV Adoption'!S$5*(1/(1-'General Inputs'!$C$10))*$J3018*1000*$I3018,ABS(($F3018-$E3018)*(1+$J90)^(W$490-$K$490)))</f>
        <v>0</v>
      </c>
      <c r="X3018" s="357">
        <f>IF('PV Adoption'!T$5*(1/(1-'General Inputs'!$C$10))*$J3018*1000*$I3018 &lt;= ABS(($F3018-$E3018)*(1+$J90)^(X$490-$K$490)),'PV Adoption'!T$5*(1/(1-'General Inputs'!$C$10))*$J3018*1000*$I3018,ABS(($F3018-$E3018)*(1+$J90)^(X$490-$K$490)))</f>
        <v>0</v>
      </c>
      <c r="Y3018" s="357">
        <f>IF('PV Adoption'!U$5*(1/(1-'General Inputs'!$C$10))*$J3018*1000*$I3018 &lt;= ABS(($F3018-$E3018)*(1+$J90)^(Y$490-$K$490)),'PV Adoption'!U$5*(1/(1-'General Inputs'!$C$10))*$J3018*1000*$I3018,ABS(($F3018-$E3018)*(1+$J90)^(Y$490-$K$490)))</f>
        <v>0</v>
      </c>
      <c r="Z3018" s="357">
        <f>IF('PV Adoption'!V$5*(1/(1-'General Inputs'!$C$10))*$J3018*1000*$I3018 &lt;= ABS(($F3018-$E3018)*(1+$J90)^(Z$490-$K$490)),'PV Adoption'!V$5*(1/(1-'General Inputs'!$C$10))*$J3018*1000*$I3018,ABS(($F3018-$E3018)*(1+$J90)^(Z$490-$K$490)))</f>
        <v>0</v>
      </c>
      <c r="AA3018" s="357">
        <f>IF('PV Adoption'!W$5*(1/(1-'General Inputs'!$C$10))*$J3018*1000*$I3018 &lt;= ABS(($F3018-$E3018)*(1+$J90)^(AA$490-$K$490)),'PV Adoption'!W$5*(1/(1-'General Inputs'!$C$10))*$J3018*1000*$I3018,ABS(($F3018-$E3018)*(1+$J90)^(AA$490-$K$490)))</f>
        <v>0</v>
      </c>
      <c r="AB3018" s="357">
        <f>IF('PV Adoption'!X$5*(1/(1-'General Inputs'!$C$10))*$J3018*1000*$I3018 &lt;= ABS(($F3018-$E3018)*(1+$J90)^(AB$490-$K$490)),'PV Adoption'!X$5*(1/(1-'General Inputs'!$C$10))*$J3018*1000*$I3018,ABS(($F3018-$E3018)*(1+$J90)^(AB$490-$K$490)))</f>
        <v>0</v>
      </c>
      <c r="AC3018" s="357">
        <f>IF('PV Adoption'!Y$5*(1/(1-'General Inputs'!$C$10))*$J3018*1000*$I3018 &lt;= ABS(($F3018-$E3018)*(1+$J90)^(AC$490-$K$490)),'PV Adoption'!Y$5*(1/(1-'General Inputs'!$C$10))*$J3018*1000*$I3018,ABS(($F3018-$E3018)*(1+$J90)^(AC$490-$K$490)))</f>
        <v>0</v>
      </c>
      <c r="AD3018" s="357">
        <f>IF('PV Adoption'!Z$5*(1/(1-'General Inputs'!$C$10))*$J3018*1000*$I3018 &lt;= ABS(($F3018-$E3018)*(1+$J90)^(AD$490-$K$490)),'PV Adoption'!Z$5*(1/(1-'General Inputs'!$C$10))*$J3018*1000*$I3018,ABS(($F3018-$E3018)*(1+$J90)^(AD$490-$K$490)))</f>
        <v>0</v>
      </c>
      <c r="AE3018" s="357">
        <f>IF('PV Adoption'!AA$5*(1/(1-'General Inputs'!$C$10))*$J3018*1000*$I3018 &lt;= ABS(($F3018-$E3018)*(1+$J90)^(AE$490-$K$490)),'PV Adoption'!AA$5*(1/(1-'General Inputs'!$C$10))*$J3018*1000*$I3018,ABS(($F3018-$E3018)*(1+$J90)^(AE$490-$K$490)))</f>
        <v>0</v>
      </c>
      <c r="AF3018" s="357">
        <f>IF('PV Adoption'!AB$5*(1/(1-'General Inputs'!$C$10))*$J3018*1000*$I3018 &lt;= ABS(($F3018-$E3018)*(1+$J90)^(AF$490-$K$490)),'PV Adoption'!AB$5*(1/(1-'General Inputs'!$C$10))*$J3018*1000*$I3018,ABS(($F3018-$E3018)*(1+$J90)^(AF$490-$K$490)))</f>
        <v>0</v>
      </c>
      <c r="AG3018" s="357">
        <f>IF('PV Adoption'!AC$5*(1/(1-'General Inputs'!$C$10))*$J3018*1000*$I3018 &lt;= ABS(($F3018-$E3018)*(1+$J90)^(AG$490-$K$490)),'PV Adoption'!AC$5*(1/(1-'General Inputs'!$C$10))*$J3018*1000*$I3018,ABS(($F3018-$E3018)*(1+$J90)^(AG$490-$K$490)))</f>
        <v>0</v>
      </c>
      <c r="AH3018" s="357">
        <f>IF('PV Adoption'!AD$5*(1/(1-'General Inputs'!$C$10))*$J3018*1000*$I3018 &lt;= ABS(($F3018-$E3018)*(1+$J90)^(AH$490-$K$490)),'PV Adoption'!AD$5*(1/(1-'General Inputs'!$C$10))*$J3018*1000*$I3018,ABS(($F3018-$E3018)*(1+$J90)^(AH$490-$K$490)))</f>
        <v>0</v>
      </c>
      <c r="AI3018" s="357">
        <f>IF('PV Adoption'!AE$5*(1/(1-'General Inputs'!$C$10))*$J3018*1000*$I3018 &lt;= ABS(($F3018-$E3018)*(1+$J90)^(AI$490-$K$490)),'PV Adoption'!AE$5*(1/(1-'General Inputs'!$C$10))*$J3018*1000*$I3018,ABS(($F3018-$E3018)*(1+$J90)^(AI$490-$K$490)))</f>
        <v>0</v>
      </c>
      <c r="AJ3018" s="357">
        <f>IF('PV Adoption'!AF$5*(1/(1-'General Inputs'!$C$10))*$J3018*1000*$I3018 &lt;= ABS(($F3018-$E3018)*(1+$J90)^(AJ$490-$K$490)),'PV Adoption'!AF$5*(1/(1-'General Inputs'!$C$10))*$J3018*1000*$I3018,ABS(($F3018-$E3018)*(1+$J90)^(AJ$490-$K$490)))</f>
        <v>0</v>
      </c>
      <c r="AK3018" s="357">
        <v>0</v>
      </c>
      <c r="AL3018" s="357">
        <v>0</v>
      </c>
      <c r="AM3018" s="357">
        <v>0</v>
      </c>
    </row>
    <row r="3019" spans="1:39" x14ac:dyDescent="0.25">
      <c r="A3019" s="353" t="s">
        <v>519</v>
      </c>
      <c r="B3019" s="353" t="s">
        <v>519</v>
      </c>
      <c r="C3019" s="441">
        <f t="shared" ref="C3019:H3019" si="2467">C91</f>
        <v>3000</v>
      </c>
      <c r="D3019" s="441"/>
      <c r="E3019" s="441"/>
      <c r="F3019" s="441"/>
      <c r="G3019" s="441"/>
      <c r="H3019" s="441">
        <f t="shared" si="2467"/>
        <v>0</v>
      </c>
      <c r="I3019" s="470">
        <f>IFERROR(VLOOKUP(B3019,Coincidence!$B$2:$E$242,4,FALSE)*IF(G3019="Winter",'General Inputs'!$C$25,'General Inputs'!$C$24),IF(G3019="Winter",'General Inputs'!$C$25,'General Inputs'!$C$24))</f>
        <v>0.52140604400000001</v>
      </c>
      <c r="J3019" s="466">
        <f>'Nameplate by Substation'!H91</f>
        <v>1.7750035428687882E-3</v>
      </c>
      <c r="K3019" s="357">
        <f>IF('PV Adoption'!G$5*(1/(1-'General Inputs'!$C$10))*$J3019*1000*$I3019 &lt;= ABS(($F3019-$E3019)*(1+$J91)^(K$490-$K$490)),'PV Adoption'!G$5*(1/(1-'General Inputs'!$C$10))*$J3019*1000*$I3019,ABS(($F3019-$E3019)*(1+$J91)^(K$490-$K$490)))</f>
        <v>0</v>
      </c>
      <c r="L3019" s="357">
        <f>IF('PV Adoption'!H$5*(1/(1-'General Inputs'!$C$10))*$J3019*1000*$I3019 &lt;= ABS(($F3019-$E3019)*(1+$J91)^(L$490-$K$490)),'PV Adoption'!H$5*(1/(1-'General Inputs'!$C$10))*$J3019*1000*$I3019,ABS(($F3019-$E3019)*(1+$J91)^(L$490-$K$490)))</f>
        <v>0</v>
      </c>
      <c r="M3019" s="357">
        <f>IF('PV Adoption'!I$5*(1/(1-'General Inputs'!$C$10))*$J3019*1000*$I3019 &lt;= ABS(($F3019-$E3019)*(1+$J91)^(M$490-$K$490)),'PV Adoption'!I$5*(1/(1-'General Inputs'!$C$10))*$J3019*1000*$I3019,ABS(($F3019-$E3019)*(1+$J91)^(M$490-$K$490)))</f>
        <v>0</v>
      </c>
      <c r="N3019" s="357">
        <f>IF('PV Adoption'!J$5*(1/(1-'General Inputs'!$C$10))*$J3019*1000*$I3019 &lt;= ABS(($F3019-$E3019)*(1+$J91)^(N$490-$K$490)),'PV Adoption'!J$5*(1/(1-'General Inputs'!$C$10))*$J3019*1000*$I3019,ABS(($F3019-$E3019)*(1+$J91)^(N$490-$K$490)))</f>
        <v>0</v>
      </c>
      <c r="O3019" s="357">
        <f>IF('PV Adoption'!K$5*(1/(1-'General Inputs'!$C$10))*$J3019*1000*$I3019 &lt;= ABS(($F3019-$E3019)*(1+$J91)^(O$490-$K$490)),'PV Adoption'!K$5*(1/(1-'General Inputs'!$C$10))*$J3019*1000*$I3019,ABS(($F3019-$E3019)*(1+$J91)^(O$490-$K$490)))</f>
        <v>0</v>
      </c>
      <c r="P3019" s="357">
        <f>IF('PV Adoption'!L$5*(1/(1-'General Inputs'!$C$10))*$J3019*1000*$I3019 &lt;= ABS(($F3019-$E3019)*(1+$J91)^(P$490-$K$490)),'PV Adoption'!L$5*(1/(1-'General Inputs'!$C$10))*$J3019*1000*$I3019,ABS(($F3019-$E3019)*(1+$J91)^(P$490-$K$490)))</f>
        <v>0</v>
      </c>
      <c r="Q3019" s="357">
        <f>IF('PV Adoption'!M$5*(1/(1-'General Inputs'!$C$10))*$J3019*1000*$I3019 &lt;= ABS(($F3019-$E3019)*(1+$J91)^(Q$490-$K$490)),'PV Adoption'!M$5*(1/(1-'General Inputs'!$C$10))*$J3019*1000*$I3019,ABS(($F3019-$E3019)*(1+$J91)^(Q$490-$K$490)))</f>
        <v>0</v>
      </c>
      <c r="R3019" s="357">
        <f>IF('PV Adoption'!N$5*(1/(1-'General Inputs'!$C$10))*$J3019*1000*$I3019 &lt;= ABS(($F3019-$E3019)*(1+$J91)^(R$490-$K$490)),'PV Adoption'!N$5*(1/(1-'General Inputs'!$C$10))*$J3019*1000*$I3019,ABS(($F3019-$E3019)*(1+$J91)^(R$490-$K$490)))</f>
        <v>0</v>
      </c>
      <c r="S3019" s="357">
        <f>IF('PV Adoption'!O$5*(1/(1-'General Inputs'!$C$10))*$J3019*1000*$I3019 &lt;= ABS(($F3019-$E3019)*(1+$J91)^(S$490-$K$490)),'PV Adoption'!O$5*(1/(1-'General Inputs'!$C$10))*$J3019*1000*$I3019,ABS(($F3019-$E3019)*(1+$J91)^(S$490-$K$490)))</f>
        <v>0</v>
      </c>
      <c r="T3019" s="357">
        <f>IF('PV Adoption'!P$5*(1/(1-'General Inputs'!$C$10))*$J3019*1000*$I3019 &lt;= ABS(($F3019-$E3019)*(1+$J91)^(T$490-$K$490)),'PV Adoption'!P$5*(1/(1-'General Inputs'!$C$10))*$J3019*1000*$I3019,ABS(($F3019-$E3019)*(1+$J91)^(T$490-$K$490)))</f>
        <v>0</v>
      </c>
      <c r="U3019" s="357">
        <f>IF('PV Adoption'!Q$5*(1/(1-'General Inputs'!$C$10))*$J3019*1000*$I3019 &lt;= ABS(($F3019-$E3019)*(1+$J91)^(U$490-$K$490)),'PV Adoption'!Q$5*(1/(1-'General Inputs'!$C$10))*$J3019*1000*$I3019,ABS(($F3019-$E3019)*(1+$J91)^(U$490-$K$490)))</f>
        <v>0</v>
      </c>
      <c r="V3019" s="357">
        <f>IF('PV Adoption'!R$5*(1/(1-'General Inputs'!$C$10))*$J3019*1000*$I3019 &lt;= ABS(($F3019-$E3019)*(1+$J91)^(V$490-$K$490)),'PV Adoption'!R$5*(1/(1-'General Inputs'!$C$10))*$J3019*1000*$I3019,ABS(($F3019-$E3019)*(1+$J91)^(V$490-$K$490)))</f>
        <v>0</v>
      </c>
      <c r="W3019" s="357">
        <f>IF('PV Adoption'!S$5*(1/(1-'General Inputs'!$C$10))*$J3019*1000*$I3019 &lt;= ABS(($F3019-$E3019)*(1+$J91)^(W$490-$K$490)),'PV Adoption'!S$5*(1/(1-'General Inputs'!$C$10))*$J3019*1000*$I3019,ABS(($F3019-$E3019)*(1+$J91)^(W$490-$K$490)))</f>
        <v>0</v>
      </c>
      <c r="X3019" s="357">
        <f>IF('PV Adoption'!T$5*(1/(1-'General Inputs'!$C$10))*$J3019*1000*$I3019 &lt;= ABS(($F3019-$E3019)*(1+$J91)^(X$490-$K$490)),'PV Adoption'!T$5*(1/(1-'General Inputs'!$C$10))*$J3019*1000*$I3019,ABS(($F3019-$E3019)*(1+$J91)^(X$490-$K$490)))</f>
        <v>0</v>
      </c>
      <c r="Y3019" s="357">
        <f>IF('PV Adoption'!U$5*(1/(1-'General Inputs'!$C$10))*$J3019*1000*$I3019 &lt;= ABS(($F3019-$E3019)*(1+$J91)^(Y$490-$K$490)),'PV Adoption'!U$5*(1/(1-'General Inputs'!$C$10))*$J3019*1000*$I3019,ABS(($F3019-$E3019)*(1+$J91)^(Y$490-$K$490)))</f>
        <v>0</v>
      </c>
      <c r="Z3019" s="357">
        <f>IF('PV Adoption'!V$5*(1/(1-'General Inputs'!$C$10))*$J3019*1000*$I3019 &lt;= ABS(($F3019-$E3019)*(1+$J91)^(Z$490-$K$490)),'PV Adoption'!V$5*(1/(1-'General Inputs'!$C$10))*$J3019*1000*$I3019,ABS(($F3019-$E3019)*(1+$J91)^(Z$490-$K$490)))</f>
        <v>0</v>
      </c>
      <c r="AA3019" s="357">
        <f>IF('PV Adoption'!W$5*(1/(1-'General Inputs'!$C$10))*$J3019*1000*$I3019 &lt;= ABS(($F3019-$E3019)*(1+$J91)^(AA$490-$K$490)),'PV Adoption'!W$5*(1/(1-'General Inputs'!$C$10))*$J3019*1000*$I3019,ABS(($F3019-$E3019)*(1+$J91)^(AA$490-$K$490)))</f>
        <v>0</v>
      </c>
      <c r="AB3019" s="357">
        <f>IF('PV Adoption'!X$5*(1/(1-'General Inputs'!$C$10))*$J3019*1000*$I3019 &lt;= ABS(($F3019-$E3019)*(1+$J91)^(AB$490-$K$490)),'PV Adoption'!X$5*(1/(1-'General Inputs'!$C$10))*$J3019*1000*$I3019,ABS(($F3019-$E3019)*(1+$J91)^(AB$490-$K$490)))</f>
        <v>0</v>
      </c>
      <c r="AC3019" s="357">
        <f>IF('PV Adoption'!Y$5*(1/(1-'General Inputs'!$C$10))*$J3019*1000*$I3019 &lt;= ABS(($F3019-$E3019)*(1+$J91)^(AC$490-$K$490)),'PV Adoption'!Y$5*(1/(1-'General Inputs'!$C$10))*$J3019*1000*$I3019,ABS(($F3019-$E3019)*(1+$J91)^(AC$490-$K$490)))</f>
        <v>0</v>
      </c>
      <c r="AD3019" s="357">
        <f>IF('PV Adoption'!Z$5*(1/(1-'General Inputs'!$C$10))*$J3019*1000*$I3019 &lt;= ABS(($F3019-$E3019)*(1+$J91)^(AD$490-$K$490)),'PV Adoption'!Z$5*(1/(1-'General Inputs'!$C$10))*$J3019*1000*$I3019,ABS(($F3019-$E3019)*(1+$J91)^(AD$490-$K$490)))</f>
        <v>0</v>
      </c>
      <c r="AE3019" s="357">
        <f>IF('PV Adoption'!AA$5*(1/(1-'General Inputs'!$C$10))*$J3019*1000*$I3019 &lt;= ABS(($F3019-$E3019)*(1+$J91)^(AE$490-$K$490)),'PV Adoption'!AA$5*(1/(1-'General Inputs'!$C$10))*$J3019*1000*$I3019,ABS(($F3019-$E3019)*(1+$J91)^(AE$490-$K$490)))</f>
        <v>0</v>
      </c>
      <c r="AF3019" s="357">
        <f>IF('PV Adoption'!AB$5*(1/(1-'General Inputs'!$C$10))*$J3019*1000*$I3019 &lt;= ABS(($F3019-$E3019)*(1+$J91)^(AF$490-$K$490)),'PV Adoption'!AB$5*(1/(1-'General Inputs'!$C$10))*$J3019*1000*$I3019,ABS(($F3019-$E3019)*(1+$J91)^(AF$490-$K$490)))</f>
        <v>0</v>
      </c>
      <c r="AG3019" s="357">
        <f>IF('PV Adoption'!AC$5*(1/(1-'General Inputs'!$C$10))*$J3019*1000*$I3019 &lt;= ABS(($F3019-$E3019)*(1+$J91)^(AG$490-$K$490)),'PV Adoption'!AC$5*(1/(1-'General Inputs'!$C$10))*$J3019*1000*$I3019,ABS(($F3019-$E3019)*(1+$J91)^(AG$490-$K$490)))</f>
        <v>0</v>
      </c>
      <c r="AH3019" s="357">
        <f>IF('PV Adoption'!AD$5*(1/(1-'General Inputs'!$C$10))*$J3019*1000*$I3019 &lt;= ABS(($F3019-$E3019)*(1+$J91)^(AH$490-$K$490)),'PV Adoption'!AD$5*(1/(1-'General Inputs'!$C$10))*$J3019*1000*$I3019,ABS(($F3019-$E3019)*(1+$J91)^(AH$490-$K$490)))</f>
        <v>0</v>
      </c>
      <c r="AI3019" s="357">
        <f>IF('PV Adoption'!AE$5*(1/(1-'General Inputs'!$C$10))*$J3019*1000*$I3019 &lt;= ABS(($F3019-$E3019)*(1+$J91)^(AI$490-$K$490)),'PV Adoption'!AE$5*(1/(1-'General Inputs'!$C$10))*$J3019*1000*$I3019,ABS(($F3019-$E3019)*(1+$J91)^(AI$490-$K$490)))</f>
        <v>0</v>
      </c>
      <c r="AJ3019" s="357">
        <f>IF('PV Adoption'!AF$5*(1/(1-'General Inputs'!$C$10))*$J3019*1000*$I3019 &lt;= ABS(($F3019-$E3019)*(1+$J91)^(AJ$490-$K$490)),'PV Adoption'!AF$5*(1/(1-'General Inputs'!$C$10))*$J3019*1000*$I3019,ABS(($F3019-$E3019)*(1+$J91)^(AJ$490-$K$490)))</f>
        <v>0</v>
      </c>
      <c r="AK3019" s="357">
        <v>0</v>
      </c>
      <c r="AL3019" s="357">
        <v>0</v>
      </c>
      <c r="AM3019" s="357">
        <v>0</v>
      </c>
    </row>
    <row r="3020" spans="1:39" x14ac:dyDescent="0.25">
      <c r="A3020" s="353" t="s">
        <v>350</v>
      </c>
      <c r="B3020" s="353" t="s">
        <v>350</v>
      </c>
      <c r="C3020" s="441">
        <f t="shared" ref="C3020:H3020" si="2468">C92</f>
        <v>3000</v>
      </c>
      <c r="D3020" s="441"/>
      <c r="E3020" s="441"/>
      <c r="F3020" s="441"/>
      <c r="G3020" s="441"/>
      <c r="H3020" s="441">
        <f t="shared" si="2468"/>
        <v>0</v>
      </c>
      <c r="I3020" s="470">
        <f>IFERROR(VLOOKUP(B3020,Coincidence!$B$2:$E$242,4,FALSE)*IF(G3020="Winter",'General Inputs'!$C$25,'General Inputs'!$C$24),IF(G3020="Winter",'General Inputs'!$C$25,'General Inputs'!$C$24))</f>
        <v>0.52140604400000001</v>
      </c>
      <c r="J3020" s="466">
        <f>'Nameplate by Substation'!H92</f>
        <v>1.6492423817682882E-3</v>
      </c>
      <c r="K3020" s="357">
        <f>IF('PV Adoption'!G$5*(1/(1-'General Inputs'!$C$10))*$J3020*1000*$I3020 &lt;= ABS(($F3020-$E3020)*(1+$J92)^(K$490-$K$490)),'PV Adoption'!G$5*(1/(1-'General Inputs'!$C$10))*$J3020*1000*$I3020,ABS(($F3020-$E3020)*(1+$J92)^(K$490-$K$490)))</f>
        <v>0</v>
      </c>
      <c r="L3020" s="357">
        <f>IF('PV Adoption'!H$5*(1/(1-'General Inputs'!$C$10))*$J3020*1000*$I3020 &lt;= ABS(($F3020-$E3020)*(1+$J92)^(L$490-$K$490)),'PV Adoption'!H$5*(1/(1-'General Inputs'!$C$10))*$J3020*1000*$I3020,ABS(($F3020-$E3020)*(1+$J92)^(L$490-$K$490)))</f>
        <v>0</v>
      </c>
      <c r="M3020" s="357">
        <f>IF('PV Adoption'!I$5*(1/(1-'General Inputs'!$C$10))*$J3020*1000*$I3020 &lt;= ABS(($F3020-$E3020)*(1+$J92)^(M$490-$K$490)),'PV Adoption'!I$5*(1/(1-'General Inputs'!$C$10))*$J3020*1000*$I3020,ABS(($F3020-$E3020)*(1+$J92)^(M$490-$K$490)))</f>
        <v>0</v>
      </c>
      <c r="N3020" s="357">
        <f>IF('PV Adoption'!J$5*(1/(1-'General Inputs'!$C$10))*$J3020*1000*$I3020 &lt;= ABS(($F3020-$E3020)*(1+$J92)^(N$490-$K$490)),'PV Adoption'!J$5*(1/(1-'General Inputs'!$C$10))*$J3020*1000*$I3020,ABS(($F3020-$E3020)*(1+$J92)^(N$490-$K$490)))</f>
        <v>0</v>
      </c>
      <c r="O3020" s="357">
        <f>IF('PV Adoption'!K$5*(1/(1-'General Inputs'!$C$10))*$J3020*1000*$I3020 &lt;= ABS(($F3020-$E3020)*(1+$J92)^(O$490-$K$490)),'PV Adoption'!K$5*(1/(1-'General Inputs'!$C$10))*$J3020*1000*$I3020,ABS(($F3020-$E3020)*(1+$J92)^(O$490-$K$490)))</f>
        <v>0</v>
      </c>
      <c r="P3020" s="357">
        <f>IF('PV Adoption'!L$5*(1/(1-'General Inputs'!$C$10))*$J3020*1000*$I3020 &lt;= ABS(($F3020-$E3020)*(1+$J92)^(P$490-$K$490)),'PV Adoption'!L$5*(1/(1-'General Inputs'!$C$10))*$J3020*1000*$I3020,ABS(($F3020-$E3020)*(1+$J92)^(P$490-$K$490)))</f>
        <v>0</v>
      </c>
      <c r="Q3020" s="357">
        <f>IF('PV Adoption'!M$5*(1/(1-'General Inputs'!$C$10))*$J3020*1000*$I3020 &lt;= ABS(($F3020-$E3020)*(1+$J92)^(Q$490-$K$490)),'PV Adoption'!M$5*(1/(1-'General Inputs'!$C$10))*$J3020*1000*$I3020,ABS(($F3020-$E3020)*(1+$J92)^(Q$490-$K$490)))</f>
        <v>0</v>
      </c>
      <c r="R3020" s="357">
        <f>IF('PV Adoption'!N$5*(1/(1-'General Inputs'!$C$10))*$J3020*1000*$I3020 &lt;= ABS(($F3020-$E3020)*(1+$J92)^(R$490-$K$490)),'PV Adoption'!N$5*(1/(1-'General Inputs'!$C$10))*$J3020*1000*$I3020,ABS(($F3020-$E3020)*(1+$J92)^(R$490-$K$490)))</f>
        <v>0</v>
      </c>
      <c r="S3020" s="357">
        <f>IF('PV Adoption'!O$5*(1/(1-'General Inputs'!$C$10))*$J3020*1000*$I3020 &lt;= ABS(($F3020-$E3020)*(1+$J92)^(S$490-$K$490)),'PV Adoption'!O$5*(1/(1-'General Inputs'!$C$10))*$J3020*1000*$I3020,ABS(($F3020-$E3020)*(1+$J92)^(S$490-$K$490)))</f>
        <v>0</v>
      </c>
      <c r="T3020" s="357">
        <f>IF('PV Adoption'!P$5*(1/(1-'General Inputs'!$C$10))*$J3020*1000*$I3020 &lt;= ABS(($F3020-$E3020)*(1+$J92)^(T$490-$K$490)),'PV Adoption'!P$5*(1/(1-'General Inputs'!$C$10))*$J3020*1000*$I3020,ABS(($F3020-$E3020)*(1+$J92)^(T$490-$K$490)))</f>
        <v>0</v>
      </c>
      <c r="U3020" s="357">
        <f>IF('PV Adoption'!Q$5*(1/(1-'General Inputs'!$C$10))*$J3020*1000*$I3020 &lt;= ABS(($F3020-$E3020)*(1+$J92)^(U$490-$K$490)),'PV Adoption'!Q$5*(1/(1-'General Inputs'!$C$10))*$J3020*1000*$I3020,ABS(($F3020-$E3020)*(1+$J92)^(U$490-$K$490)))</f>
        <v>0</v>
      </c>
      <c r="V3020" s="357">
        <f>IF('PV Adoption'!R$5*(1/(1-'General Inputs'!$C$10))*$J3020*1000*$I3020 &lt;= ABS(($F3020-$E3020)*(1+$J92)^(V$490-$K$490)),'PV Adoption'!R$5*(1/(1-'General Inputs'!$C$10))*$J3020*1000*$I3020,ABS(($F3020-$E3020)*(1+$J92)^(V$490-$K$490)))</f>
        <v>0</v>
      </c>
      <c r="W3020" s="357">
        <f>IF('PV Adoption'!S$5*(1/(1-'General Inputs'!$C$10))*$J3020*1000*$I3020 &lt;= ABS(($F3020-$E3020)*(1+$J92)^(W$490-$K$490)),'PV Adoption'!S$5*(1/(1-'General Inputs'!$C$10))*$J3020*1000*$I3020,ABS(($F3020-$E3020)*(1+$J92)^(W$490-$K$490)))</f>
        <v>0</v>
      </c>
      <c r="X3020" s="357">
        <f>IF('PV Adoption'!T$5*(1/(1-'General Inputs'!$C$10))*$J3020*1000*$I3020 &lt;= ABS(($F3020-$E3020)*(1+$J92)^(X$490-$K$490)),'PV Adoption'!T$5*(1/(1-'General Inputs'!$C$10))*$J3020*1000*$I3020,ABS(($F3020-$E3020)*(1+$J92)^(X$490-$K$490)))</f>
        <v>0</v>
      </c>
      <c r="Y3020" s="357">
        <f>IF('PV Adoption'!U$5*(1/(1-'General Inputs'!$C$10))*$J3020*1000*$I3020 &lt;= ABS(($F3020-$E3020)*(1+$J92)^(Y$490-$K$490)),'PV Adoption'!U$5*(1/(1-'General Inputs'!$C$10))*$J3020*1000*$I3020,ABS(($F3020-$E3020)*(1+$J92)^(Y$490-$K$490)))</f>
        <v>0</v>
      </c>
      <c r="Z3020" s="357">
        <f>IF('PV Adoption'!V$5*(1/(1-'General Inputs'!$C$10))*$J3020*1000*$I3020 &lt;= ABS(($F3020-$E3020)*(1+$J92)^(Z$490-$K$490)),'PV Adoption'!V$5*(1/(1-'General Inputs'!$C$10))*$J3020*1000*$I3020,ABS(($F3020-$E3020)*(1+$J92)^(Z$490-$K$490)))</f>
        <v>0</v>
      </c>
      <c r="AA3020" s="357">
        <f>IF('PV Adoption'!W$5*(1/(1-'General Inputs'!$C$10))*$J3020*1000*$I3020 &lt;= ABS(($F3020-$E3020)*(1+$J92)^(AA$490-$K$490)),'PV Adoption'!W$5*(1/(1-'General Inputs'!$C$10))*$J3020*1000*$I3020,ABS(($F3020-$E3020)*(1+$J92)^(AA$490-$K$490)))</f>
        <v>0</v>
      </c>
      <c r="AB3020" s="357">
        <f>IF('PV Adoption'!X$5*(1/(1-'General Inputs'!$C$10))*$J3020*1000*$I3020 &lt;= ABS(($F3020-$E3020)*(1+$J92)^(AB$490-$K$490)),'PV Adoption'!X$5*(1/(1-'General Inputs'!$C$10))*$J3020*1000*$I3020,ABS(($F3020-$E3020)*(1+$J92)^(AB$490-$K$490)))</f>
        <v>0</v>
      </c>
      <c r="AC3020" s="357">
        <f>IF('PV Adoption'!Y$5*(1/(1-'General Inputs'!$C$10))*$J3020*1000*$I3020 &lt;= ABS(($F3020-$E3020)*(1+$J92)^(AC$490-$K$490)),'PV Adoption'!Y$5*(1/(1-'General Inputs'!$C$10))*$J3020*1000*$I3020,ABS(($F3020-$E3020)*(1+$J92)^(AC$490-$K$490)))</f>
        <v>0</v>
      </c>
      <c r="AD3020" s="357">
        <f>IF('PV Adoption'!Z$5*(1/(1-'General Inputs'!$C$10))*$J3020*1000*$I3020 &lt;= ABS(($F3020-$E3020)*(1+$J92)^(AD$490-$K$490)),'PV Adoption'!Z$5*(1/(1-'General Inputs'!$C$10))*$J3020*1000*$I3020,ABS(($F3020-$E3020)*(1+$J92)^(AD$490-$K$490)))</f>
        <v>0</v>
      </c>
      <c r="AE3020" s="357">
        <f>IF('PV Adoption'!AA$5*(1/(1-'General Inputs'!$C$10))*$J3020*1000*$I3020 &lt;= ABS(($F3020-$E3020)*(1+$J92)^(AE$490-$K$490)),'PV Adoption'!AA$5*(1/(1-'General Inputs'!$C$10))*$J3020*1000*$I3020,ABS(($F3020-$E3020)*(1+$J92)^(AE$490-$K$490)))</f>
        <v>0</v>
      </c>
      <c r="AF3020" s="357">
        <f>IF('PV Adoption'!AB$5*(1/(1-'General Inputs'!$C$10))*$J3020*1000*$I3020 &lt;= ABS(($F3020-$E3020)*(1+$J92)^(AF$490-$K$490)),'PV Adoption'!AB$5*(1/(1-'General Inputs'!$C$10))*$J3020*1000*$I3020,ABS(($F3020-$E3020)*(1+$J92)^(AF$490-$K$490)))</f>
        <v>0</v>
      </c>
      <c r="AG3020" s="357">
        <f>IF('PV Adoption'!AC$5*(1/(1-'General Inputs'!$C$10))*$J3020*1000*$I3020 &lt;= ABS(($F3020-$E3020)*(1+$J92)^(AG$490-$K$490)),'PV Adoption'!AC$5*(1/(1-'General Inputs'!$C$10))*$J3020*1000*$I3020,ABS(($F3020-$E3020)*(1+$J92)^(AG$490-$K$490)))</f>
        <v>0</v>
      </c>
      <c r="AH3020" s="357">
        <f>IF('PV Adoption'!AD$5*(1/(1-'General Inputs'!$C$10))*$J3020*1000*$I3020 &lt;= ABS(($F3020-$E3020)*(1+$J92)^(AH$490-$K$490)),'PV Adoption'!AD$5*(1/(1-'General Inputs'!$C$10))*$J3020*1000*$I3020,ABS(($F3020-$E3020)*(1+$J92)^(AH$490-$K$490)))</f>
        <v>0</v>
      </c>
      <c r="AI3020" s="357">
        <f>IF('PV Adoption'!AE$5*(1/(1-'General Inputs'!$C$10))*$J3020*1000*$I3020 &lt;= ABS(($F3020-$E3020)*(1+$J92)^(AI$490-$K$490)),'PV Adoption'!AE$5*(1/(1-'General Inputs'!$C$10))*$J3020*1000*$I3020,ABS(($F3020-$E3020)*(1+$J92)^(AI$490-$K$490)))</f>
        <v>0</v>
      </c>
      <c r="AJ3020" s="357">
        <f>IF('PV Adoption'!AF$5*(1/(1-'General Inputs'!$C$10))*$J3020*1000*$I3020 &lt;= ABS(($F3020-$E3020)*(1+$J92)^(AJ$490-$K$490)),'PV Adoption'!AF$5*(1/(1-'General Inputs'!$C$10))*$J3020*1000*$I3020,ABS(($F3020-$E3020)*(1+$J92)^(AJ$490-$K$490)))</f>
        <v>0</v>
      </c>
      <c r="AK3020" s="357">
        <v>0</v>
      </c>
      <c r="AL3020" s="357">
        <v>0</v>
      </c>
      <c r="AM3020" s="357">
        <v>0</v>
      </c>
    </row>
    <row r="3021" spans="1:39" x14ac:dyDescent="0.25">
      <c r="A3021" s="353" t="s">
        <v>462</v>
      </c>
      <c r="B3021" s="353" t="s">
        <v>462</v>
      </c>
      <c r="C3021" s="441">
        <f t="shared" ref="C3021:H3021" si="2469">C93</f>
        <v>5000</v>
      </c>
      <c r="D3021" s="441"/>
      <c r="E3021" s="441"/>
      <c r="F3021" s="441"/>
      <c r="G3021" s="441"/>
      <c r="H3021" s="441">
        <f t="shared" si="2469"/>
        <v>0</v>
      </c>
      <c r="I3021" s="470">
        <f>IFERROR(VLOOKUP(B3021,Coincidence!$B$2:$E$242,4,FALSE)*IF(G3021="Winter",'General Inputs'!$C$25,'General Inputs'!$C$24),IF(G3021="Winter",'General Inputs'!$C$25,'General Inputs'!$C$24))</f>
        <v>0.52140604400000001</v>
      </c>
      <c r="J3021" s="466">
        <f>'Nameplate by Substation'!H93</f>
        <v>1.785076856008984E-3</v>
      </c>
      <c r="K3021" s="357">
        <f>IF('PV Adoption'!G$5*(1/(1-'General Inputs'!$C$10))*$J3021*1000*$I3021 &lt;= ABS(($F3021-$E3021)*(1+$J93)^(K$490-$K$490)),'PV Adoption'!G$5*(1/(1-'General Inputs'!$C$10))*$J3021*1000*$I3021,ABS(($F3021-$E3021)*(1+$J93)^(K$490-$K$490)))</f>
        <v>0</v>
      </c>
      <c r="L3021" s="357">
        <f>IF('PV Adoption'!H$5*(1/(1-'General Inputs'!$C$10))*$J3021*1000*$I3021 &lt;= ABS(($F3021-$E3021)*(1+$J93)^(L$490-$K$490)),'PV Adoption'!H$5*(1/(1-'General Inputs'!$C$10))*$J3021*1000*$I3021,ABS(($F3021-$E3021)*(1+$J93)^(L$490-$K$490)))</f>
        <v>0</v>
      </c>
      <c r="M3021" s="357">
        <f>IF('PV Adoption'!I$5*(1/(1-'General Inputs'!$C$10))*$J3021*1000*$I3021 &lt;= ABS(($F3021-$E3021)*(1+$J93)^(M$490-$K$490)),'PV Adoption'!I$5*(1/(1-'General Inputs'!$C$10))*$J3021*1000*$I3021,ABS(($F3021-$E3021)*(1+$J93)^(M$490-$K$490)))</f>
        <v>0</v>
      </c>
      <c r="N3021" s="357">
        <f>IF('PV Adoption'!J$5*(1/(1-'General Inputs'!$C$10))*$J3021*1000*$I3021 &lt;= ABS(($F3021-$E3021)*(1+$J93)^(N$490-$K$490)),'PV Adoption'!J$5*(1/(1-'General Inputs'!$C$10))*$J3021*1000*$I3021,ABS(($F3021-$E3021)*(1+$J93)^(N$490-$K$490)))</f>
        <v>0</v>
      </c>
      <c r="O3021" s="357">
        <f>IF('PV Adoption'!K$5*(1/(1-'General Inputs'!$C$10))*$J3021*1000*$I3021 &lt;= ABS(($F3021-$E3021)*(1+$J93)^(O$490-$K$490)),'PV Adoption'!K$5*(1/(1-'General Inputs'!$C$10))*$J3021*1000*$I3021,ABS(($F3021-$E3021)*(1+$J93)^(O$490-$K$490)))</f>
        <v>0</v>
      </c>
      <c r="P3021" s="357">
        <f>IF('PV Adoption'!L$5*(1/(1-'General Inputs'!$C$10))*$J3021*1000*$I3021 &lt;= ABS(($F3021-$E3021)*(1+$J93)^(P$490-$K$490)),'PV Adoption'!L$5*(1/(1-'General Inputs'!$C$10))*$J3021*1000*$I3021,ABS(($F3021-$E3021)*(1+$J93)^(P$490-$K$490)))</f>
        <v>0</v>
      </c>
      <c r="Q3021" s="357">
        <f>IF('PV Adoption'!M$5*(1/(1-'General Inputs'!$C$10))*$J3021*1000*$I3021 &lt;= ABS(($F3021-$E3021)*(1+$J93)^(Q$490-$K$490)),'PV Adoption'!M$5*(1/(1-'General Inputs'!$C$10))*$J3021*1000*$I3021,ABS(($F3021-$E3021)*(1+$J93)^(Q$490-$K$490)))</f>
        <v>0</v>
      </c>
      <c r="R3021" s="357">
        <f>IF('PV Adoption'!N$5*(1/(1-'General Inputs'!$C$10))*$J3021*1000*$I3021 &lt;= ABS(($F3021-$E3021)*(1+$J93)^(R$490-$K$490)),'PV Adoption'!N$5*(1/(1-'General Inputs'!$C$10))*$J3021*1000*$I3021,ABS(($F3021-$E3021)*(1+$J93)^(R$490-$K$490)))</f>
        <v>0</v>
      </c>
      <c r="S3021" s="357">
        <f>IF('PV Adoption'!O$5*(1/(1-'General Inputs'!$C$10))*$J3021*1000*$I3021 &lt;= ABS(($F3021-$E3021)*(1+$J93)^(S$490-$K$490)),'PV Adoption'!O$5*(1/(1-'General Inputs'!$C$10))*$J3021*1000*$I3021,ABS(($F3021-$E3021)*(1+$J93)^(S$490-$K$490)))</f>
        <v>0</v>
      </c>
      <c r="T3021" s="357">
        <f>IF('PV Adoption'!P$5*(1/(1-'General Inputs'!$C$10))*$J3021*1000*$I3021 &lt;= ABS(($F3021-$E3021)*(1+$J93)^(T$490-$K$490)),'PV Adoption'!P$5*(1/(1-'General Inputs'!$C$10))*$J3021*1000*$I3021,ABS(($F3021-$E3021)*(1+$J93)^(T$490-$K$490)))</f>
        <v>0</v>
      </c>
      <c r="U3021" s="357">
        <f>IF('PV Adoption'!Q$5*(1/(1-'General Inputs'!$C$10))*$J3021*1000*$I3021 &lt;= ABS(($F3021-$E3021)*(1+$J93)^(U$490-$K$490)),'PV Adoption'!Q$5*(1/(1-'General Inputs'!$C$10))*$J3021*1000*$I3021,ABS(($F3021-$E3021)*(1+$J93)^(U$490-$K$490)))</f>
        <v>0</v>
      </c>
      <c r="V3021" s="357">
        <f>IF('PV Adoption'!R$5*(1/(1-'General Inputs'!$C$10))*$J3021*1000*$I3021 &lt;= ABS(($F3021-$E3021)*(1+$J93)^(V$490-$K$490)),'PV Adoption'!R$5*(1/(1-'General Inputs'!$C$10))*$J3021*1000*$I3021,ABS(($F3021-$E3021)*(1+$J93)^(V$490-$K$490)))</f>
        <v>0</v>
      </c>
      <c r="W3021" s="357">
        <f>IF('PV Adoption'!S$5*(1/(1-'General Inputs'!$C$10))*$J3021*1000*$I3021 &lt;= ABS(($F3021-$E3021)*(1+$J93)^(W$490-$K$490)),'PV Adoption'!S$5*(1/(1-'General Inputs'!$C$10))*$J3021*1000*$I3021,ABS(($F3021-$E3021)*(1+$J93)^(W$490-$K$490)))</f>
        <v>0</v>
      </c>
      <c r="X3021" s="357">
        <f>IF('PV Adoption'!T$5*(1/(1-'General Inputs'!$C$10))*$J3021*1000*$I3021 &lt;= ABS(($F3021-$E3021)*(1+$J93)^(X$490-$K$490)),'PV Adoption'!T$5*(1/(1-'General Inputs'!$C$10))*$J3021*1000*$I3021,ABS(($F3021-$E3021)*(1+$J93)^(X$490-$K$490)))</f>
        <v>0</v>
      </c>
      <c r="Y3021" s="357">
        <f>IF('PV Adoption'!U$5*(1/(1-'General Inputs'!$C$10))*$J3021*1000*$I3021 &lt;= ABS(($F3021-$E3021)*(1+$J93)^(Y$490-$K$490)),'PV Adoption'!U$5*(1/(1-'General Inputs'!$C$10))*$J3021*1000*$I3021,ABS(($F3021-$E3021)*(1+$J93)^(Y$490-$K$490)))</f>
        <v>0</v>
      </c>
      <c r="Z3021" s="357">
        <f>IF('PV Adoption'!V$5*(1/(1-'General Inputs'!$C$10))*$J3021*1000*$I3021 &lt;= ABS(($F3021-$E3021)*(1+$J93)^(Z$490-$K$490)),'PV Adoption'!V$5*(1/(1-'General Inputs'!$C$10))*$J3021*1000*$I3021,ABS(($F3021-$E3021)*(1+$J93)^(Z$490-$K$490)))</f>
        <v>0</v>
      </c>
      <c r="AA3021" s="357">
        <f>IF('PV Adoption'!W$5*(1/(1-'General Inputs'!$C$10))*$J3021*1000*$I3021 &lt;= ABS(($F3021-$E3021)*(1+$J93)^(AA$490-$K$490)),'PV Adoption'!W$5*(1/(1-'General Inputs'!$C$10))*$J3021*1000*$I3021,ABS(($F3021-$E3021)*(1+$J93)^(AA$490-$K$490)))</f>
        <v>0</v>
      </c>
      <c r="AB3021" s="357">
        <f>IF('PV Adoption'!X$5*(1/(1-'General Inputs'!$C$10))*$J3021*1000*$I3021 &lt;= ABS(($F3021-$E3021)*(1+$J93)^(AB$490-$K$490)),'PV Adoption'!X$5*(1/(1-'General Inputs'!$C$10))*$J3021*1000*$I3021,ABS(($F3021-$E3021)*(1+$J93)^(AB$490-$K$490)))</f>
        <v>0</v>
      </c>
      <c r="AC3021" s="357">
        <f>IF('PV Adoption'!Y$5*(1/(1-'General Inputs'!$C$10))*$J3021*1000*$I3021 &lt;= ABS(($F3021-$E3021)*(1+$J93)^(AC$490-$K$490)),'PV Adoption'!Y$5*(1/(1-'General Inputs'!$C$10))*$J3021*1000*$I3021,ABS(($F3021-$E3021)*(1+$J93)^(AC$490-$K$490)))</f>
        <v>0</v>
      </c>
      <c r="AD3021" s="357">
        <f>IF('PV Adoption'!Z$5*(1/(1-'General Inputs'!$C$10))*$J3021*1000*$I3021 &lt;= ABS(($F3021-$E3021)*(1+$J93)^(AD$490-$K$490)),'PV Adoption'!Z$5*(1/(1-'General Inputs'!$C$10))*$J3021*1000*$I3021,ABS(($F3021-$E3021)*(1+$J93)^(AD$490-$K$490)))</f>
        <v>0</v>
      </c>
      <c r="AE3021" s="357">
        <f>IF('PV Adoption'!AA$5*(1/(1-'General Inputs'!$C$10))*$J3021*1000*$I3021 &lt;= ABS(($F3021-$E3021)*(1+$J93)^(AE$490-$K$490)),'PV Adoption'!AA$5*(1/(1-'General Inputs'!$C$10))*$J3021*1000*$I3021,ABS(($F3021-$E3021)*(1+$J93)^(AE$490-$K$490)))</f>
        <v>0</v>
      </c>
      <c r="AF3021" s="357">
        <f>IF('PV Adoption'!AB$5*(1/(1-'General Inputs'!$C$10))*$J3021*1000*$I3021 &lt;= ABS(($F3021-$E3021)*(1+$J93)^(AF$490-$K$490)),'PV Adoption'!AB$5*(1/(1-'General Inputs'!$C$10))*$J3021*1000*$I3021,ABS(($F3021-$E3021)*(1+$J93)^(AF$490-$K$490)))</f>
        <v>0</v>
      </c>
      <c r="AG3021" s="357">
        <f>IF('PV Adoption'!AC$5*(1/(1-'General Inputs'!$C$10))*$J3021*1000*$I3021 &lt;= ABS(($F3021-$E3021)*(1+$J93)^(AG$490-$K$490)),'PV Adoption'!AC$5*(1/(1-'General Inputs'!$C$10))*$J3021*1000*$I3021,ABS(($F3021-$E3021)*(1+$J93)^(AG$490-$K$490)))</f>
        <v>0</v>
      </c>
      <c r="AH3021" s="357">
        <f>IF('PV Adoption'!AD$5*(1/(1-'General Inputs'!$C$10))*$J3021*1000*$I3021 &lt;= ABS(($F3021-$E3021)*(1+$J93)^(AH$490-$K$490)),'PV Adoption'!AD$5*(1/(1-'General Inputs'!$C$10))*$J3021*1000*$I3021,ABS(($F3021-$E3021)*(1+$J93)^(AH$490-$K$490)))</f>
        <v>0</v>
      </c>
      <c r="AI3021" s="357">
        <f>IF('PV Adoption'!AE$5*(1/(1-'General Inputs'!$C$10))*$J3021*1000*$I3021 &lt;= ABS(($F3021-$E3021)*(1+$J93)^(AI$490-$K$490)),'PV Adoption'!AE$5*(1/(1-'General Inputs'!$C$10))*$J3021*1000*$I3021,ABS(($F3021-$E3021)*(1+$J93)^(AI$490-$K$490)))</f>
        <v>0</v>
      </c>
      <c r="AJ3021" s="357">
        <f>IF('PV Adoption'!AF$5*(1/(1-'General Inputs'!$C$10))*$J3021*1000*$I3021 &lt;= ABS(($F3021-$E3021)*(1+$J93)^(AJ$490-$K$490)),'PV Adoption'!AF$5*(1/(1-'General Inputs'!$C$10))*$J3021*1000*$I3021,ABS(($F3021-$E3021)*(1+$J93)^(AJ$490-$K$490)))</f>
        <v>0</v>
      </c>
      <c r="AK3021" s="357">
        <v>31.672129601911195</v>
      </c>
      <c r="AL3021" s="357">
        <v>31.913436355665201</v>
      </c>
      <c r="AM3021" s="357">
        <v>32.156581601182765</v>
      </c>
    </row>
    <row r="3022" spans="1:39" x14ac:dyDescent="0.25">
      <c r="A3022" s="353" t="s">
        <v>305</v>
      </c>
      <c r="B3022" s="353" t="s">
        <v>305</v>
      </c>
      <c r="C3022" s="441">
        <f t="shared" ref="C3022:H3022" si="2470">C94</f>
        <v>2500</v>
      </c>
      <c r="D3022" s="441"/>
      <c r="E3022" s="441"/>
      <c r="F3022" s="441"/>
      <c r="G3022" s="441"/>
      <c r="H3022" s="441">
        <f t="shared" si="2470"/>
        <v>0</v>
      </c>
      <c r="I3022" s="470">
        <f>IFERROR(VLOOKUP(B3022,Coincidence!$B$2:$E$242,4,FALSE)*IF(G3022="Winter",'General Inputs'!$C$25,'General Inputs'!$C$24),IF(G3022="Winter",'General Inputs'!$C$25,'General Inputs'!$C$24))</f>
        <v>0.52140604400000001</v>
      </c>
      <c r="J3022" s="466">
        <f>'Nameplate by Substation'!H94</f>
        <v>2.3050782806627824E-3</v>
      </c>
      <c r="K3022" s="357">
        <f>IF('PV Adoption'!G$5*(1/(1-'General Inputs'!$C$10))*$J3022*1000*$I3022 &lt;= ABS(($F3022-$E3022)*(1+$J94)^(K$490-$K$490)),'PV Adoption'!G$5*(1/(1-'General Inputs'!$C$10))*$J3022*1000*$I3022,ABS(($F3022-$E3022)*(1+$J94)^(K$490-$K$490)))</f>
        <v>0</v>
      </c>
      <c r="L3022" s="357">
        <f>IF('PV Adoption'!H$5*(1/(1-'General Inputs'!$C$10))*$J3022*1000*$I3022 &lt;= ABS(($F3022-$E3022)*(1+$J94)^(L$490-$K$490)),'PV Adoption'!H$5*(1/(1-'General Inputs'!$C$10))*$J3022*1000*$I3022,ABS(($F3022-$E3022)*(1+$J94)^(L$490-$K$490)))</f>
        <v>0</v>
      </c>
      <c r="M3022" s="357">
        <f>IF('PV Adoption'!I$5*(1/(1-'General Inputs'!$C$10))*$J3022*1000*$I3022 &lt;= ABS(($F3022-$E3022)*(1+$J94)^(M$490-$K$490)),'PV Adoption'!I$5*(1/(1-'General Inputs'!$C$10))*$J3022*1000*$I3022,ABS(($F3022-$E3022)*(1+$J94)^(M$490-$K$490)))</f>
        <v>0</v>
      </c>
      <c r="N3022" s="357">
        <f>IF('PV Adoption'!J$5*(1/(1-'General Inputs'!$C$10))*$J3022*1000*$I3022 &lt;= ABS(($F3022-$E3022)*(1+$J94)^(N$490-$K$490)),'PV Adoption'!J$5*(1/(1-'General Inputs'!$C$10))*$J3022*1000*$I3022,ABS(($F3022-$E3022)*(1+$J94)^(N$490-$K$490)))</f>
        <v>0</v>
      </c>
      <c r="O3022" s="357">
        <f>IF('PV Adoption'!K$5*(1/(1-'General Inputs'!$C$10))*$J3022*1000*$I3022 &lt;= ABS(($F3022-$E3022)*(1+$J94)^(O$490-$K$490)),'PV Adoption'!K$5*(1/(1-'General Inputs'!$C$10))*$J3022*1000*$I3022,ABS(($F3022-$E3022)*(1+$J94)^(O$490-$K$490)))</f>
        <v>0</v>
      </c>
      <c r="P3022" s="357">
        <f>IF('PV Adoption'!L$5*(1/(1-'General Inputs'!$C$10))*$J3022*1000*$I3022 &lt;= ABS(($F3022-$E3022)*(1+$J94)^(P$490-$K$490)),'PV Adoption'!L$5*(1/(1-'General Inputs'!$C$10))*$J3022*1000*$I3022,ABS(($F3022-$E3022)*(1+$J94)^(P$490-$K$490)))</f>
        <v>0</v>
      </c>
      <c r="Q3022" s="357">
        <f>IF('PV Adoption'!M$5*(1/(1-'General Inputs'!$C$10))*$J3022*1000*$I3022 &lt;= ABS(($F3022-$E3022)*(1+$J94)^(Q$490-$K$490)),'PV Adoption'!M$5*(1/(1-'General Inputs'!$C$10))*$J3022*1000*$I3022,ABS(($F3022-$E3022)*(1+$J94)^(Q$490-$K$490)))</f>
        <v>0</v>
      </c>
      <c r="R3022" s="357">
        <f>IF('PV Adoption'!N$5*(1/(1-'General Inputs'!$C$10))*$J3022*1000*$I3022 &lt;= ABS(($F3022-$E3022)*(1+$J94)^(R$490-$K$490)),'PV Adoption'!N$5*(1/(1-'General Inputs'!$C$10))*$J3022*1000*$I3022,ABS(($F3022-$E3022)*(1+$J94)^(R$490-$K$490)))</f>
        <v>0</v>
      </c>
      <c r="S3022" s="357">
        <f>IF('PV Adoption'!O$5*(1/(1-'General Inputs'!$C$10))*$J3022*1000*$I3022 &lt;= ABS(($F3022-$E3022)*(1+$J94)^(S$490-$K$490)),'PV Adoption'!O$5*(1/(1-'General Inputs'!$C$10))*$J3022*1000*$I3022,ABS(($F3022-$E3022)*(1+$J94)^(S$490-$K$490)))</f>
        <v>0</v>
      </c>
      <c r="T3022" s="357">
        <f>IF('PV Adoption'!P$5*(1/(1-'General Inputs'!$C$10))*$J3022*1000*$I3022 &lt;= ABS(($F3022-$E3022)*(1+$J94)^(T$490-$K$490)),'PV Adoption'!P$5*(1/(1-'General Inputs'!$C$10))*$J3022*1000*$I3022,ABS(($F3022-$E3022)*(1+$J94)^(T$490-$K$490)))</f>
        <v>0</v>
      </c>
      <c r="U3022" s="357">
        <f>IF('PV Adoption'!Q$5*(1/(1-'General Inputs'!$C$10))*$J3022*1000*$I3022 &lt;= ABS(($F3022-$E3022)*(1+$J94)^(U$490-$K$490)),'PV Adoption'!Q$5*(1/(1-'General Inputs'!$C$10))*$J3022*1000*$I3022,ABS(($F3022-$E3022)*(1+$J94)^(U$490-$K$490)))</f>
        <v>0</v>
      </c>
      <c r="V3022" s="357">
        <f>IF('PV Adoption'!R$5*(1/(1-'General Inputs'!$C$10))*$J3022*1000*$I3022 &lt;= ABS(($F3022-$E3022)*(1+$J94)^(V$490-$K$490)),'PV Adoption'!R$5*(1/(1-'General Inputs'!$C$10))*$J3022*1000*$I3022,ABS(($F3022-$E3022)*(1+$J94)^(V$490-$K$490)))</f>
        <v>0</v>
      </c>
      <c r="W3022" s="357">
        <f>IF('PV Adoption'!S$5*(1/(1-'General Inputs'!$C$10))*$J3022*1000*$I3022 &lt;= ABS(($F3022-$E3022)*(1+$J94)^(W$490-$K$490)),'PV Adoption'!S$5*(1/(1-'General Inputs'!$C$10))*$J3022*1000*$I3022,ABS(($F3022-$E3022)*(1+$J94)^(W$490-$K$490)))</f>
        <v>0</v>
      </c>
      <c r="X3022" s="357">
        <f>IF('PV Adoption'!T$5*(1/(1-'General Inputs'!$C$10))*$J3022*1000*$I3022 &lt;= ABS(($F3022-$E3022)*(1+$J94)^(X$490-$K$490)),'PV Adoption'!T$5*(1/(1-'General Inputs'!$C$10))*$J3022*1000*$I3022,ABS(($F3022-$E3022)*(1+$J94)^(X$490-$K$490)))</f>
        <v>0</v>
      </c>
      <c r="Y3022" s="357">
        <f>IF('PV Adoption'!U$5*(1/(1-'General Inputs'!$C$10))*$J3022*1000*$I3022 &lt;= ABS(($F3022-$E3022)*(1+$J94)^(Y$490-$K$490)),'PV Adoption'!U$5*(1/(1-'General Inputs'!$C$10))*$J3022*1000*$I3022,ABS(($F3022-$E3022)*(1+$J94)^(Y$490-$K$490)))</f>
        <v>0</v>
      </c>
      <c r="Z3022" s="357">
        <f>IF('PV Adoption'!V$5*(1/(1-'General Inputs'!$C$10))*$J3022*1000*$I3022 &lt;= ABS(($F3022-$E3022)*(1+$J94)^(Z$490-$K$490)),'PV Adoption'!V$5*(1/(1-'General Inputs'!$C$10))*$J3022*1000*$I3022,ABS(($F3022-$E3022)*(1+$J94)^(Z$490-$K$490)))</f>
        <v>0</v>
      </c>
      <c r="AA3022" s="357">
        <f>IF('PV Adoption'!W$5*(1/(1-'General Inputs'!$C$10))*$J3022*1000*$I3022 &lt;= ABS(($F3022-$E3022)*(1+$J94)^(AA$490-$K$490)),'PV Adoption'!W$5*(1/(1-'General Inputs'!$C$10))*$J3022*1000*$I3022,ABS(($F3022-$E3022)*(1+$J94)^(AA$490-$K$490)))</f>
        <v>0</v>
      </c>
      <c r="AB3022" s="357">
        <f>IF('PV Adoption'!X$5*(1/(1-'General Inputs'!$C$10))*$J3022*1000*$I3022 &lt;= ABS(($F3022-$E3022)*(1+$J94)^(AB$490-$K$490)),'PV Adoption'!X$5*(1/(1-'General Inputs'!$C$10))*$J3022*1000*$I3022,ABS(($F3022-$E3022)*(1+$J94)^(AB$490-$K$490)))</f>
        <v>0</v>
      </c>
      <c r="AC3022" s="357">
        <f>IF('PV Adoption'!Y$5*(1/(1-'General Inputs'!$C$10))*$J3022*1000*$I3022 &lt;= ABS(($F3022-$E3022)*(1+$J94)^(AC$490-$K$490)),'PV Adoption'!Y$5*(1/(1-'General Inputs'!$C$10))*$J3022*1000*$I3022,ABS(($F3022-$E3022)*(1+$J94)^(AC$490-$K$490)))</f>
        <v>0</v>
      </c>
      <c r="AD3022" s="357">
        <f>IF('PV Adoption'!Z$5*(1/(1-'General Inputs'!$C$10))*$J3022*1000*$I3022 &lt;= ABS(($F3022-$E3022)*(1+$J94)^(AD$490-$K$490)),'PV Adoption'!Z$5*(1/(1-'General Inputs'!$C$10))*$J3022*1000*$I3022,ABS(($F3022-$E3022)*(1+$J94)^(AD$490-$K$490)))</f>
        <v>0</v>
      </c>
      <c r="AE3022" s="357">
        <f>IF('PV Adoption'!AA$5*(1/(1-'General Inputs'!$C$10))*$J3022*1000*$I3022 &lt;= ABS(($F3022-$E3022)*(1+$J94)^(AE$490-$K$490)),'PV Adoption'!AA$5*(1/(1-'General Inputs'!$C$10))*$J3022*1000*$I3022,ABS(($F3022-$E3022)*(1+$J94)^(AE$490-$K$490)))</f>
        <v>0</v>
      </c>
      <c r="AF3022" s="357">
        <f>IF('PV Adoption'!AB$5*(1/(1-'General Inputs'!$C$10))*$J3022*1000*$I3022 &lt;= ABS(($F3022-$E3022)*(1+$J94)^(AF$490-$K$490)),'PV Adoption'!AB$5*(1/(1-'General Inputs'!$C$10))*$J3022*1000*$I3022,ABS(($F3022-$E3022)*(1+$J94)^(AF$490-$K$490)))</f>
        <v>0</v>
      </c>
      <c r="AG3022" s="357">
        <f>IF('PV Adoption'!AC$5*(1/(1-'General Inputs'!$C$10))*$J3022*1000*$I3022 &lt;= ABS(($F3022-$E3022)*(1+$J94)^(AG$490-$K$490)),'PV Adoption'!AC$5*(1/(1-'General Inputs'!$C$10))*$J3022*1000*$I3022,ABS(($F3022-$E3022)*(1+$J94)^(AG$490-$K$490)))</f>
        <v>0</v>
      </c>
      <c r="AH3022" s="357">
        <f>IF('PV Adoption'!AD$5*(1/(1-'General Inputs'!$C$10))*$J3022*1000*$I3022 &lt;= ABS(($F3022-$E3022)*(1+$J94)^(AH$490-$K$490)),'PV Adoption'!AD$5*(1/(1-'General Inputs'!$C$10))*$J3022*1000*$I3022,ABS(($F3022-$E3022)*(1+$J94)^(AH$490-$K$490)))</f>
        <v>0</v>
      </c>
      <c r="AI3022" s="357">
        <f>IF('PV Adoption'!AE$5*(1/(1-'General Inputs'!$C$10))*$J3022*1000*$I3022 &lt;= ABS(($F3022-$E3022)*(1+$J94)^(AI$490-$K$490)),'PV Adoption'!AE$5*(1/(1-'General Inputs'!$C$10))*$J3022*1000*$I3022,ABS(($F3022-$E3022)*(1+$J94)^(AI$490-$K$490)))</f>
        <v>0</v>
      </c>
      <c r="AJ3022" s="357">
        <f>IF('PV Adoption'!AF$5*(1/(1-'General Inputs'!$C$10))*$J3022*1000*$I3022 &lt;= ABS(($F3022-$E3022)*(1+$J94)^(AJ$490-$K$490)),'PV Adoption'!AF$5*(1/(1-'General Inputs'!$C$10))*$J3022*1000*$I3022,ABS(($F3022-$E3022)*(1+$J94)^(AJ$490-$K$490)))</f>
        <v>0</v>
      </c>
      <c r="AK3022" s="357">
        <v>0</v>
      </c>
      <c r="AL3022" s="357">
        <v>0</v>
      </c>
      <c r="AM3022" s="357">
        <v>0</v>
      </c>
    </row>
    <row r="3023" spans="1:39" x14ac:dyDescent="0.25">
      <c r="A3023" s="353" t="s">
        <v>282</v>
      </c>
      <c r="B3023" s="353" t="s">
        <v>282</v>
      </c>
      <c r="C3023" s="441">
        <f t="shared" ref="C3023:H3023" si="2471">C95</f>
        <v>2496</v>
      </c>
      <c r="D3023" s="441"/>
      <c r="E3023" s="441"/>
      <c r="F3023" s="441"/>
      <c r="G3023" s="441"/>
      <c r="H3023" s="441">
        <f t="shared" si="2471"/>
        <v>0</v>
      </c>
      <c r="I3023" s="470">
        <f>IFERROR(VLOOKUP(B3023,Coincidence!$B$2:$E$242,4,FALSE)*IF(G3023="Winter",'General Inputs'!$C$25,'General Inputs'!$C$24),IF(G3023="Winter",'General Inputs'!$C$25,'General Inputs'!$C$24))</f>
        <v>0.52140604400000001</v>
      </c>
      <c r="J3023" s="466">
        <f>'Nameplate by Substation'!H95</f>
        <v>1.1512397726421786E-3</v>
      </c>
      <c r="K3023" s="357">
        <f>IF('PV Adoption'!G$5*(1/(1-'General Inputs'!$C$10))*$J3023*1000*$I3023 &lt;= ABS(($F3023-$E3023)*(1+$J95)^(K$490-$K$490)),'PV Adoption'!G$5*(1/(1-'General Inputs'!$C$10))*$J3023*1000*$I3023,ABS(($F3023-$E3023)*(1+$J95)^(K$490-$K$490)))</f>
        <v>0</v>
      </c>
      <c r="L3023" s="357">
        <f>IF('PV Adoption'!H$5*(1/(1-'General Inputs'!$C$10))*$J3023*1000*$I3023 &lt;= ABS(($F3023-$E3023)*(1+$J95)^(L$490-$K$490)),'PV Adoption'!H$5*(1/(1-'General Inputs'!$C$10))*$J3023*1000*$I3023,ABS(($F3023-$E3023)*(1+$J95)^(L$490-$K$490)))</f>
        <v>0</v>
      </c>
      <c r="M3023" s="357">
        <f>IF('PV Adoption'!I$5*(1/(1-'General Inputs'!$C$10))*$J3023*1000*$I3023 &lt;= ABS(($F3023-$E3023)*(1+$J95)^(M$490-$K$490)),'PV Adoption'!I$5*(1/(1-'General Inputs'!$C$10))*$J3023*1000*$I3023,ABS(($F3023-$E3023)*(1+$J95)^(M$490-$K$490)))</f>
        <v>0</v>
      </c>
      <c r="N3023" s="357">
        <f>IF('PV Adoption'!J$5*(1/(1-'General Inputs'!$C$10))*$J3023*1000*$I3023 &lt;= ABS(($F3023-$E3023)*(1+$J95)^(N$490-$K$490)),'PV Adoption'!J$5*(1/(1-'General Inputs'!$C$10))*$J3023*1000*$I3023,ABS(($F3023-$E3023)*(1+$J95)^(N$490-$K$490)))</f>
        <v>0</v>
      </c>
      <c r="O3023" s="357">
        <f>IF('PV Adoption'!K$5*(1/(1-'General Inputs'!$C$10))*$J3023*1000*$I3023 &lt;= ABS(($F3023-$E3023)*(1+$J95)^(O$490-$K$490)),'PV Adoption'!K$5*(1/(1-'General Inputs'!$C$10))*$J3023*1000*$I3023,ABS(($F3023-$E3023)*(1+$J95)^(O$490-$K$490)))</f>
        <v>0</v>
      </c>
      <c r="P3023" s="357">
        <f>IF('PV Adoption'!L$5*(1/(1-'General Inputs'!$C$10))*$J3023*1000*$I3023 &lt;= ABS(($F3023-$E3023)*(1+$J95)^(P$490-$K$490)),'PV Adoption'!L$5*(1/(1-'General Inputs'!$C$10))*$J3023*1000*$I3023,ABS(($F3023-$E3023)*(1+$J95)^(P$490-$K$490)))</f>
        <v>0</v>
      </c>
      <c r="Q3023" s="357">
        <f>IF('PV Adoption'!M$5*(1/(1-'General Inputs'!$C$10))*$J3023*1000*$I3023 &lt;= ABS(($F3023-$E3023)*(1+$J95)^(Q$490-$K$490)),'PV Adoption'!M$5*(1/(1-'General Inputs'!$C$10))*$J3023*1000*$I3023,ABS(($F3023-$E3023)*(1+$J95)^(Q$490-$K$490)))</f>
        <v>0</v>
      </c>
      <c r="R3023" s="357">
        <f>IF('PV Adoption'!N$5*(1/(1-'General Inputs'!$C$10))*$J3023*1000*$I3023 &lt;= ABS(($F3023-$E3023)*(1+$J95)^(R$490-$K$490)),'PV Adoption'!N$5*(1/(1-'General Inputs'!$C$10))*$J3023*1000*$I3023,ABS(($F3023-$E3023)*(1+$J95)^(R$490-$K$490)))</f>
        <v>0</v>
      </c>
      <c r="S3023" s="357">
        <f>IF('PV Adoption'!O$5*(1/(1-'General Inputs'!$C$10))*$J3023*1000*$I3023 &lt;= ABS(($F3023-$E3023)*(1+$J95)^(S$490-$K$490)),'PV Adoption'!O$5*(1/(1-'General Inputs'!$C$10))*$J3023*1000*$I3023,ABS(($F3023-$E3023)*(1+$J95)^(S$490-$K$490)))</f>
        <v>0</v>
      </c>
      <c r="T3023" s="357">
        <f>IF('PV Adoption'!P$5*(1/(1-'General Inputs'!$C$10))*$J3023*1000*$I3023 &lt;= ABS(($F3023-$E3023)*(1+$J95)^(T$490-$K$490)),'PV Adoption'!P$5*(1/(1-'General Inputs'!$C$10))*$J3023*1000*$I3023,ABS(($F3023-$E3023)*(1+$J95)^(T$490-$K$490)))</f>
        <v>0</v>
      </c>
      <c r="U3023" s="357">
        <f>IF('PV Adoption'!Q$5*(1/(1-'General Inputs'!$C$10))*$J3023*1000*$I3023 &lt;= ABS(($F3023-$E3023)*(1+$J95)^(U$490-$K$490)),'PV Adoption'!Q$5*(1/(1-'General Inputs'!$C$10))*$J3023*1000*$I3023,ABS(($F3023-$E3023)*(1+$J95)^(U$490-$K$490)))</f>
        <v>0</v>
      </c>
      <c r="V3023" s="357">
        <f>IF('PV Adoption'!R$5*(1/(1-'General Inputs'!$C$10))*$J3023*1000*$I3023 &lt;= ABS(($F3023-$E3023)*(1+$J95)^(V$490-$K$490)),'PV Adoption'!R$5*(1/(1-'General Inputs'!$C$10))*$J3023*1000*$I3023,ABS(($F3023-$E3023)*(1+$J95)^(V$490-$K$490)))</f>
        <v>0</v>
      </c>
      <c r="W3023" s="357">
        <f>IF('PV Adoption'!S$5*(1/(1-'General Inputs'!$C$10))*$J3023*1000*$I3023 &lt;= ABS(($F3023-$E3023)*(1+$J95)^(W$490-$K$490)),'PV Adoption'!S$5*(1/(1-'General Inputs'!$C$10))*$J3023*1000*$I3023,ABS(($F3023-$E3023)*(1+$J95)^(W$490-$K$490)))</f>
        <v>0</v>
      </c>
      <c r="X3023" s="357">
        <f>IF('PV Adoption'!T$5*(1/(1-'General Inputs'!$C$10))*$J3023*1000*$I3023 &lt;= ABS(($F3023-$E3023)*(1+$J95)^(X$490-$K$490)),'PV Adoption'!T$5*(1/(1-'General Inputs'!$C$10))*$J3023*1000*$I3023,ABS(($F3023-$E3023)*(1+$J95)^(X$490-$K$490)))</f>
        <v>0</v>
      </c>
      <c r="Y3023" s="357">
        <f>IF('PV Adoption'!U$5*(1/(1-'General Inputs'!$C$10))*$J3023*1000*$I3023 &lt;= ABS(($F3023-$E3023)*(1+$J95)^(Y$490-$K$490)),'PV Adoption'!U$5*(1/(1-'General Inputs'!$C$10))*$J3023*1000*$I3023,ABS(($F3023-$E3023)*(1+$J95)^(Y$490-$K$490)))</f>
        <v>0</v>
      </c>
      <c r="Z3023" s="357">
        <f>IF('PV Adoption'!V$5*(1/(1-'General Inputs'!$C$10))*$J3023*1000*$I3023 &lt;= ABS(($F3023-$E3023)*(1+$J95)^(Z$490-$K$490)),'PV Adoption'!V$5*(1/(1-'General Inputs'!$C$10))*$J3023*1000*$I3023,ABS(($F3023-$E3023)*(1+$J95)^(Z$490-$K$490)))</f>
        <v>0</v>
      </c>
      <c r="AA3023" s="357">
        <f>IF('PV Adoption'!W$5*(1/(1-'General Inputs'!$C$10))*$J3023*1000*$I3023 &lt;= ABS(($F3023-$E3023)*(1+$J95)^(AA$490-$K$490)),'PV Adoption'!W$5*(1/(1-'General Inputs'!$C$10))*$J3023*1000*$I3023,ABS(($F3023-$E3023)*(1+$J95)^(AA$490-$K$490)))</f>
        <v>0</v>
      </c>
      <c r="AB3023" s="357">
        <f>IF('PV Adoption'!X$5*(1/(1-'General Inputs'!$C$10))*$J3023*1000*$I3023 &lt;= ABS(($F3023-$E3023)*(1+$J95)^(AB$490-$K$490)),'PV Adoption'!X$5*(1/(1-'General Inputs'!$C$10))*$J3023*1000*$I3023,ABS(($F3023-$E3023)*(1+$J95)^(AB$490-$K$490)))</f>
        <v>0</v>
      </c>
      <c r="AC3023" s="357">
        <f>IF('PV Adoption'!Y$5*(1/(1-'General Inputs'!$C$10))*$J3023*1000*$I3023 &lt;= ABS(($F3023-$E3023)*(1+$J95)^(AC$490-$K$490)),'PV Adoption'!Y$5*(1/(1-'General Inputs'!$C$10))*$J3023*1000*$I3023,ABS(($F3023-$E3023)*(1+$J95)^(AC$490-$K$490)))</f>
        <v>0</v>
      </c>
      <c r="AD3023" s="357">
        <f>IF('PV Adoption'!Z$5*(1/(1-'General Inputs'!$C$10))*$J3023*1000*$I3023 &lt;= ABS(($F3023-$E3023)*(1+$J95)^(AD$490-$K$490)),'PV Adoption'!Z$5*(1/(1-'General Inputs'!$C$10))*$J3023*1000*$I3023,ABS(($F3023-$E3023)*(1+$J95)^(AD$490-$K$490)))</f>
        <v>0</v>
      </c>
      <c r="AE3023" s="357">
        <f>IF('PV Adoption'!AA$5*(1/(1-'General Inputs'!$C$10))*$J3023*1000*$I3023 &lt;= ABS(($F3023-$E3023)*(1+$J95)^(AE$490-$K$490)),'PV Adoption'!AA$5*(1/(1-'General Inputs'!$C$10))*$J3023*1000*$I3023,ABS(($F3023-$E3023)*(1+$J95)^(AE$490-$K$490)))</f>
        <v>0</v>
      </c>
      <c r="AF3023" s="357">
        <f>IF('PV Adoption'!AB$5*(1/(1-'General Inputs'!$C$10))*$J3023*1000*$I3023 &lt;= ABS(($F3023-$E3023)*(1+$J95)^(AF$490-$K$490)),'PV Adoption'!AB$5*(1/(1-'General Inputs'!$C$10))*$J3023*1000*$I3023,ABS(($F3023-$E3023)*(1+$J95)^(AF$490-$K$490)))</f>
        <v>0</v>
      </c>
      <c r="AG3023" s="357">
        <f>IF('PV Adoption'!AC$5*(1/(1-'General Inputs'!$C$10))*$J3023*1000*$I3023 &lt;= ABS(($F3023-$E3023)*(1+$J95)^(AG$490-$K$490)),'PV Adoption'!AC$5*(1/(1-'General Inputs'!$C$10))*$J3023*1000*$I3023,ABS(($F3023-$E3023)*(1+$J95)^(AG$490-$K$490)))</f>
        <v>0</v>
      </c>
      <c r="AH3023" s="357">
        <f>IF('PV Adoption'!AD$5*(1/(1-'General Inputs'!$C$10))*$J3023*1000*$I3023 &lt;= ABS(($F3023-$E3023)*(1+$J95)^(AH$490-$K$490)),'PV Adoption'!AD$5*(1/(1-'General Inputs'!$C$10))*$J3023*1000*$I3023,ABS(($F3023-$E3023)*(1+$J95)^(AH$490-$K$490)))</f>
        <v>0</v>
      </c>
      <c r="AI3023" s="357">
        <f>IF('PV Adoption'!AE$5*(1/(1-'General Inputs'!$C$10))*$J3023*1000*$I3023 &lt;= ABS(($F3023-$E3023)*(1+$J95)^(AI$490-$K$490)),'PV Adoption'!AE$5*(1/(1-'General Inputs'!$C$10))*$J3023*1000*$I3023,ABS(($F3023-$E3023)*(1+$J95)^(AI$490-$K$490)))</f>
        <v>0</v>
      </c>
      <c r="AJ3023" s="357">
        <f>IF('PV Adoption'!AF$5*(1/(1-'General Inputs'!$C$10))*$J3023*1000*$I3023 &lt;= ABS(($F3023-$E3023)*(1+$J95)^(AJ$490-$K$490)),'PV Adoption'!AF$5*(1/(1-'General Inputs'!$C$10))*$J3023*1000*$I3023,ABS(($F3023-$E3023)*(1+$J95)^(AJ$490-$K$490)))</f>
        <v>0</v>
      </c>
      <c r="AK3023" s="357">
        <v>0</v>
      </c>
      <c r="AL3023" s="357">
        <v>0</v>
      </c>
      <c r="AM3023" s="357">
        <v>0</v>
      </c>
    </row>
    <row r="3024" spans="1:39" x14ac:dyDescent="0.25">
      <c r="A3024" s="353" t="s">
        <v>243</v>
      </c>
      <c r="B3024" s="353" t="s">
        <v>514</v>
      </c>
      <c r="C3024" s="441">
        <f t="shared" ref="C3024:H3024" si="2472">C96</f>
        <v>5000</v>
      </c>
      <c r="D3024" s="441"/>
      <c r="E3024" s="441"/>
      <c r="F3024" s="441"/>
      <c r="G3024" s="441"/>
      <c r="H3024" s="441">
        <f t="shared" si="2472"/>
        <v>0</v>
      </c>
      <c r="I3024" s="470">
        <f>IFERROR(VLOOKUP(B3024,Coincidence!$B$2:$E$242,4,FALSE)*IF(G3024="Winter",'General Inputs'!$C$25,'General Inputs'!$C$24),IF(G3024="Winter",'General Inputs'!$C$25,'General Inputs'!$C$24))</f>
        <v>0.52140604400000001</v>
      </c>
      <c r="J3024" s="466">
        <f>'Nameplate by Substation'!H96</f>
        <v>1.0426992218708351E-3</v>
      </c>
      <c r="K3024" s="357">
        <f>IF('PV Adoption'!G$5*(1/(1-'General Inputs'!$C$10))*$J3024*1000*$I3024 &lt;= ABS(($F3024-$E3024)*(1+$J96)^(K$490-$K$490)),'PV Adoption'!G$5*(1/(1-'General Inputs'!$C$10))*$J3024*1000*$I3024,ABS(($F3024-$E3024)*(1+$J96)^(K$490-$K$490)))</f>
        <v>0</v>
      </c>
      <c r="L3024" s="357">
        <f>IF('PV Adoption'!H$5*(1/(1-'General Inputs'!$C$10))*$J3024*1000*$I3024 &lt;= ABS(($F3024-$E3024)*(1+$J96)^(L$490-$K$490)),'PV Adoption'!H$5*(1/(1-'General Inputs'!$C$10))*$J3024*1000*$I3024,ABS(($F3024-$E3024)*(1+$J96)^(L$490-$K$490)))</f>
        <v>0</v>
      </c>
      <c r="M3024" s="357">
        <f>IF('PV Adoption'!I$5*(1/(1-'General Inputs'!$C$10))*$J3024*1000*$I3024 &lt;= ABS(($F3024-$E3024)*(1+$J96)^(M$490-$K$490)),'PV Adoption'!I$5*(1/(1-'General Inputs'!$C$10))*$J3024*1000*$I3024,ABS(($F3024-$E3024)*(1+$J96)^(M$490-$K$490)))</f>
        <v>0</v>
      </c>
      <c r="N3024" s="357">
        <f>IF('PV Adoption'!J$5*(1/(1-'General Inputs'!$C$10))*$J3024*1000*$I3024 &lt;= ABS(($F3024-$E3024)*(1+$J96)^(N$490-$K$490)),'PV Adoption'!J$5*(1/(1-'General Inputs'!$C$10))*$J3024*1000*$I3024,ABS(($F3024-$E3024)*(1+$J96)^(N$490-$K$490)))</f>
        <v>0</v>
      </c>
      <c r="O3024" s="357">
        <f>IF('PV Adoption'!K$5*(1/(1-'General Inputs'!$C$10))*$J3024*1000*$I3024 &lt;= ABS(($F3024-$E3024)*(1+$J96)^(O$490-$K$490)),'PV Adoption'!K$5*(1/(1-'General Inputs'!$C$10))*$J3024*1000*$I3024,ABS(($F3024-$E3024)*(1+$J96)^(O$490-$K$490)))</f>
        <v>0</v>
      </c>
      <c r="P3024" s="357">
        <f>IF('PV Adoption'!L$5*(1/(1-'General Inputs'!$C$10))*$J3024*1000*$I3024 &lt;= ABS(($F3024-$E3024)*(1+$J96)^(P$490-$K$490)),'PV Adoption'!L$5*(1/(1-'General Inputs'!$C$10))*$J3024*1000*$I3024,ABS(($F3024-$E3024)*(1+$J96)^(P$490-$K$490)))</f>
        <v>0</v>
      </c>
      <c r="Q3024" s="357">
        <f>IF('PV Adoption'!M$5*(1/(1-'General Inputs'!$C$10))*$J3024*1000*$I3024 &lt;= ABS(($F3024-$E3024)*(1+$J96)^(Q$490-$K$490)),'PV Adoption'!M$5*(1/(1-'General Inputs'!$C$10))*$J3024*1000*$I3024,ABS(($F3024-$E3024)*(1+$J96)^(Q$490-$K$490)))</f>
        <v>0</v>
      </c>
      <c r="R3024" s="357">
        <f>IF('PV Adoption'!N$5*(1/(1-'General Inputs'!$C$10))*$J3024*1000*$I3024 &lt;= ABS(($F3024-$E3024)*(1+$J96)^(R$490-$K$490)),'PV Adoption'!N$5*(1/(1-'General Inputs'!$C$10))*$J3024*1000*$I3024,ABS(($F3024-$E3024)*(1+$J96)^(R$490-$K$490)))</f>
        <v>0</v>
      </c>
      <c r="S3024" s="357">
        <f>IF('PV Adoption'!O$5*(1/(1-'General Inputs'!$C$10))*$J3024*1000*$I3024 &lt;= ABS(($F3024-$E3024)*(1+$J96)^(S$490-$K$490)),'PV Adoption'!O$5*(1/(1-'General Inputs'!$C$10))*$J3024*1000*$I3024,ABS(($F3024-$E3024)*(1+$J96)^(S$490-$K$490)))</f>
        <v>0</v>
      </c>
      <c r="T3024" s="357">
        <f>IF('PV Adoption'!P$5*(1/(1-'General Inputs'!$C$10))*$J3024*1000*$I3024 &lt;= ABS(($F3024-$E3024)*(1+$J96)^(T$490-$K$490)),'PV Adoption'!P$5*(1/(1-'General Inputs'!$C$10))*$J3024*1000*$I3024,ABS(($F3024-$E3024)*(1+$J96)^(T$490-$K$490)))</f>
        <v>0</v>
      </c>
      <c r="U3024" s="357">
        <f>IF('PV Adoption'!Q$5*(1/(1-'General Inputs'!$C$10))*$J3024*1000*$I3024 &lt;= ABS(($F3024-$E3024)*(1+$J96)^(U$490-$K$490)),'PV Adoption'!Q$5*(1/(1-'General Inputs'!$C$10))*$J3024*1000*$I3024,ABS(($F3024-$E3024)*(1+$J96)^(U$490-$K$490)))</f>
        <v>0</v>
      </c>
      <c r="V3024" s="357">
        <f>IF('PV Adoption'!R$5*(1/(1-'General Inputs'!$C$10))*$J3024*1000*$I3024 &lt;= ABS(($F3024-$E3024)*(1+$J96)^(V$490-$K$490)),'PV Adoption'!R$5*(1/(1-'General Inputs'!$C$10))*$J3024*1000*$I3024,ABS(($F3024-$E3024)*(1+$J96)^(V$490-$K$490)))</f>
        <v>0</v>
      </c>
      <c r="W3024" s="357">
        <f>IF('PV Adoption'!S$5*(1/(1-'General Inputs'!$C$10))*$J3024*1000*$I3024 &lt;= ABS(($F3024-$E3024)*(1+$J96)^(W$490-$K$490)),'PV Adoption'!S$5*(1/(1-'General Inputs'!$C$10))*$J3024*1000*$I3024,ABS(($F3024-$E3024)*(1+$J96)^(W$490-$K$490)))</f>
        <v>0</v>
      </c>
      <c r="X3024" s="357">
        <f>IF('PV Adoption'!T$5*(1/(1-'General Inputs'!$C$10))*$J3024*1000*$I3024 &lt;= ABS(($F3024-$E3024)*(1+$J96)^(X$490-$K$490)),'PV Adoption'!T$5*(1/(1-'General Inputs'!$C$10))*$J3024*1000*$I3024,ABS(($F3024-$E3024)*(1+$J96)^(X$490-$K$490)))</f>
        <v>0</v>
      </c>
      <c r="Y3024" s="357">
        <f>IF('PV Adoption'!U$5*(1/(1-'General Inputs'!$C$10))*$J3024*1000*$I3024 &lt;= ABS(($F3024-$E3024)*(1+$J96)^(Y$490-$K$490)),'PV Adoption'!U$5*(1/(1-'General Inputs'!$C$10))*$J3024*1000*$I3024,ABS(($F3024-$E3024)*(1+$J96)^(Y$490-$K$490)))</f>
        <v>0</v>
      </c>
      <c r="Z3024" s="357">
        <f>IF('PV Adoption'!V$5*(1/(1-'General Inputs'!$C$10))*$J3024*1000*$I3024 &lt;= ABS(($F3024-$E3024)*(1+$J96)^(Z$490-$K$490)),'PV Adoption'!V$5*(1/(1-'General Inputs'!$C$10))*$J3024*1000*$I3024,ABS(($F3024-$E3024)*(1+$J96)^(Z$490-$K$490)))</f>
        <v>0</v>
      </c>
      <c r="AA3024" s="357">
        <f>IF('PV Adoption'!W$5*(1/(1-'General Inputs'!$C$10))*$J3024*1000*$I3024 &lt;= ABS(($F3024-$E3024)*(1+$J96)^(AA$490-$K$490)),'PV Adoption'!W$5*(1/(1-'General Inputs'!$C$10))*$J3024*1000*$I3024,ABS(($F3024-$E3024)*(1+$J96)^(AA$490-$K$490)))</f>
        <v>0</v>
      </c>
      <c r="AB3024" s="357">
        <f>IF('PV Adoption'!X$5*(1/(1-'General Inputs'!$C$10))*$J3024*1000*$I3024 &lt;= ABS(($F3024-$E3024)*(1+$J96)^(AB$490-$K$490)),'PV Adoption'!X$5*(1/(1-'General Inputs'!$C$10))*$J3024*1000*$I3024,ABS(($F3024-$E3024)*(1+$J96)^(AB$490-$K$490)))</f>
        <v>0</v>
      </c>
      <c r="AC3024" s="357">
        <f>IF('PV Adoption'!Y$5*(1/(1-'General Inputs'!$C$10))*$J3024*1000*$I3024 &lt;= ABS(($F3024-$E3024)*(1+$J96)^(AC$490-$K$490)),'PV Adoption'!Y$5*(1/(1-'General Inputs'!$C$10))*$J3024*1000*$I3024,ABS(($F3024-$E3024)*(1+$J96)^(AC$490-$K$490)))</f>
        <v>0</v>
      </c>
      <c r="AD3024" s="357">
        <f>IF('PV Adoption'!Z$5*(1/(1-'General Inputs'!$C$10))*$J3024*1000*$I3024 &lt;= ABS(($F3024-$E3024)*(1+$J96)^(AD$490-$K$490)),'PV Adoption'!Z$5*(1/(1-'General Inputs'!$C$10))*$J3024*1000*$I3024,ABS(($F3024-$E3024)*(1+$J96)^(AD$490-$K$490)))</f>
        <v>0</v>
      </c>
      <c r="AE3024" s="357">
        <f>IF('PV Adoption'!AA$5*(1/(1-'General Inputs'!$C$10))*$J3024*1000*$I3024 &lt;= ABS(($F3024-$E3024)*(1+$J96)^(AE$490-$K$490)),'PV Adoption'!AA$5*(1/(1-'General Inputs'!$C$10))*$J3024*1000*$I3024,ABS(($F3024-$E3024)*(1+$J96)^(AE$490-$K$490)))</f>
        <v>0</v>
      </c>
      <c r="AF3024" s="357">
        <f>IF('PV Adoption'!AB$5*(1/(1-'General Inputs'!$C$10))*$J3024*1000*$I3024 &lt;= ABS(($F3024-$E3024)*(1+$J96)^(AF$490-$K$490)),'PV Adoption'!AB$5*(1/(1-'General Inputs'!$C$10))*$J3024*1000*$I3024,ABS(($F3024-$E3024)*(1+$J96)^(AF$490-$K$490)))</f>
        <v>0</v>
      </c>
      <c r="AG3024" s="357">
        <f>IF('PV Adoption'!AC$5*(1/(1-'General Inputs'!$C$10))*$J3024*1000*$I3024 &lt;= ABS(($F3024-$E3024)*(1+$J96)^(AG$490-$K$490)),'PV Adoption'!AC$5*(1/(1-'General Inputs'!$C$10))*$J3024*1000*$I3024,ABS(($F3024-$E3024)*(1+$J96)^(AG$490-$K$490)))</f>
        <v>0</v>
      </c>
      <c r="AH3024" s="357">
        <f>IF('PV Adoption'!AD$5*(1/(1-'General Inputs'!$C$10))*$J3024*1000*$I3024 &lt;= ABS(($F3024-$E3024)*(1+$J96)^(AH$490-$K$490)),'PV Adoption'!AD$5*(1/(1-'General Inputs'!$C$10))*$J3024*1000*$I3024,ABS(($F3024-$E3024)*(1+$J96)^(AH$490-$K$490)))</f>
        <v>0</v>
      </c>
      <c r="AI3024" s="357">
        <f>IF('PV Adoption'!AE$5*(1/(1-'General Inputs'!$C$10))*$J3024*1000*$I3024 &lt;= ABS(($F3024-$E3024)*(1+$J96)^(AI$490-$K$490)),'PV Adoption'!AE$5*(1/(1-'General Inputs'!$C$10))*$J3024*1000*$I3024,ABS(($F3024-$E3024)*(1+$J96)^(AI$490-$K$490)))</f>
        <v>0</v>
      </c>
      <c r="AJ3024" s="357">
        <f>IF('PV Adoption'!AF$5*(1/(1-'General Inputs'!$C$10))*$J3024*1000*$I3024 &lt;= ABS(($F3024-$E3024)*(1+$J96)^(AJ$490-$K$490)),'PV Adoption'!AF$5*(1/(1-'General Inputs'!$C$10))*$J3024*1000*$I3024,ABS(($F3024-$E3024)*(1+$J96)^(AJ$490-$K$490)))</f>
        <v>0</v>
      </c>
      <c r="AK3024" s="357">
        <v>186.88346338486483</v>
      </c>
      <c r="AL3024" s="357">
        <v>187.43914227631257</v>
      </c>
      <c r="AM3024" s="357">
        <v>187.99647342219097</v>
      </c>
    </row>
    <row r="3025" spans="1:39" x14ac:dyDescent="0.25">
      <c r="A3025" s="353" t="s">
        <v>243</v>
      </c>
      <c r="B3025" s="353" t="s">
        <v>456</v>
      </c>
      <c r="C3025" s="441">
        <f t="shared" ref="C3025:H3025" si="2473">C97</f>
        <v>6250</v>
      </c>
      <c r="D3025" s="441"/>
      <c r="E3025" s="441"/>
      <c r="F3025" s="441"/>
      <c r="G3025" s="441"/>
      <c r="H3025" s="441">
        <f t="shared" si="2473"/>
        <v>0</v>
      </c>
      <c r="I3025" s="470">
        <f>IFERROR(VLOOKUP(B3025,Coincidence!$B$2:$E$242,4,FALSE)*IF(G3025="Winter",'General Inputs'!$C$25,'General Inputs'!$C$24),IF(G3025="Winter",'General Inputs'!$C$25,'General Inputs'!$C$24))</f>
        <v>0.52140604400000001</v>
      </c>
      <c r="J3025" s="466">
        <f>'Nameplate by Substation'!H97</f>
        <v>5.2784248372551368E-4</v>
      </c>
      <c r="K3025" s="357">
        <f>IF('PV Adoption'!G$5*(1/(1-'General Inputs'!$C$10))*$J3025*1000*$I3025 &lt;= ABS(($F3025-$E3025)*(1+$J97)^(K$490-$K$490)),'PV Adoption'!G$5*(1/(1-'General Inputs'!$C$10))*$J3025*1000*$I3025,ABS(($F3025-$E3025)*(1+$J97)^(K$490-$K$490)))</f>
        <v>0</v>
      </c>
      <c r="L3025" s="357">
        <f>IF('PV Adoption'!H$5*(1/(1-'General Inputs'!$C$10))*$J3025*1000*$I3025 &lt;= ABS(($F3025-$E3025)*(1+$J97)^(L$490-$K$490)),'PV Adoption'!H$5*(1/(1-'General Inputs'!$C$10))*$J3025*1000*$I3025,ABS(($F3025-$E3025)*(1+$J97)^(L$490-$K$490)))</f>
        <v>0</v>
      </c>
      <c r="M3025" s="357">
        <f>IF('PV Adoption'!I$5*(1/(1-'General Inputs'!$C$10))*$J3025*1000*$I3025 &lt;= ABS(($F3025-$E3025)*(1+$J97)^(M$490-$K$490)),'PV Adoption'!I$5*(1/(1-'General Inputs'!$C$10))*$J3025*1000*$I3025,ABS(($F3025-$E3025)*(1+$J97)^(M$490-$K$490)))</f>
        <v>0</v>
      </c>
      <c r="N3025" s="357">
        <f>IF('PV Adoption'!J$5*(1/(1-'General Inputs'!$C$10))*$J3025*1000*$I3025 &lt;= ABS(($F3025-$E3025)*(1+$J97)^(N$490-$K$490)),'PV Adoption'!J$5*(1/(1-'General Inputs'!$C$10))*$J3025*1000*$I3025,ABS(($F3025-$E3025)*(1+$J97)^(N$490-$K$490)))</f>
        <v>0</v>
      </c>
      <c r="O3025" s="357">
        <f>IF('PV Adoption'!K$5*(1/(1-'General Inputs'!$C$10))*$J3025*1000*$I3025 &lt;= ABS(($F3025-$E3025)*(1+$J97)^(O$490-$K$490)),'PV Adoption'!K$5*(1/(1-'General Inputs'!$C$10))*$J3025*1000*$I3025,ABS(($F3025-$E3025)*(1+$J97)^(O$490-$K$490)))</f>
        <v>0</v>
      </c>
      <c r="P3025" s="357">
        <f>IF('PV Adoption'!L$5*(1/(1-'General Inputs'!$C$10))*$J3025*1000*$I3025 &lt;= ABS(($F3025-$E3025)*(1+$J97)^(P$490-$K$490)),'PV Adoption'!L$5*(1/(1-'General Inputs'!$C$10))*$J3025*1000*$I3025,ABS(($F3025-$E3025)*(1+$J97)^(P$490-$K$490)))</f>
        <v>0</v>
      </c>
      <c r="Q3025" s="357">
        <f>IF('PV Adoption'!M$5*(1/(1-'General Inputs'!$C$10))*$J3025*1000*$I3025 &lt;= ABS(($F3025-$E3025)*(1+$J97)^(Q$490-$K$490)),'PV Adoption'!M$5*(1/(1-'General Inputs'!$C$10))*$J3025*1000*$I3025,ABS(($F3025-$E3025)*(1+$J97)^(Q$490-$K$490)))</f>
        <v>0</v>
      </c>
      <c r="R3025" s="357">
        <f>IF('PV Adoption'!N$5*(1/(1-'General Inputs'!$C$10))*$J3025*1000*$I3025 &lt;= ABS(($F3025-$E3025)*(1+$J97)^(R$490-$K$490)),'PV Adoption'!N$5*(1/(1-'General Inputs'!$C$10))*$J3025*1000*$I3025,ABS(($F3025-$E3025)*(1+$J97)^(R$490-$K$490)))</f>
        <v>0</v>
      </c>
      <c r="S3025" s="357">
        <f>IF('PV Adoption'!O$5*(1/(1-'General Inputs'!$C$10))*$J3025*1000*$I3025 &lt;= ABS(($F3025-$E3025)*(1+$J97)^(S$490-$K$490)),'PV Adoption'!O$5*(1/(1-'General Inputs'!$C$10))*$J3025*1000*$I3025,ABS(($F3025-$E3025)*(1+$J97)^(S$490-$K$490)))</f>
        <v>0</v>
      </c>
      <c r="T3025" s="357">
        <f>IF('PV Adoption'!P$5*(1/(1-'General Inputs'!$C$10))*$J3025*1000*$I3025 &lt;= ABS(($F3025-$E3025)*(1+$J97)^(T$490-$K$490)),'PV Adoption'!P$5*(1/(1-'General Inputs'!$C$10))*$J3025*1000*$I3025,ABS(($F3025-$E3025)*(1+$J97)^(T$490-$K$490)))</f>
        <v>0</v>
      </c>
      <c r="U3025" s="357">
        <f>IF('PV Adoption'!Q$5*(1/(1-'General Inputs'!$C$10))*$J3025*1000*$I3025 &lt;= ABS(($F3025-$E3025)*(1+$J97)^(U$490-$K$490)),'PV Adoption'!Q$5*(1/(1-'General Inputs'!$C$10))*$J3025*1000*$I3025,ABS(($F3025-$E3025)*(1+$J97)^(U$490-$K$490)))</f>
        <v>0</v>
      </c>
      <c r="V3025" s="357">
        <f>IF('PV Adoption'!R$5*(1/(1-'General Inputs'!$C$10))*$J3025*1000*$I3025 &lt;= ABS(($F3025-$E3025)*(1+$J97)^(V$490-$K$490)),'PV Adoption'!R$5*(1/(1-'General Inputs'!$C$10))*$J3025*1000*$I3025,ABS(($F3025-$E3025)*(1+$J97)^(V$490-$K$490)))</f>
        <v>0</v>
      </c>
      <c r="W3025" s="357">
        <f>IF('PV Adoption'!S$5*(1/(1-'General Inputs'!$C$10))*$J3025*1000*$I3025 &lt;= ABS(($F3025-$E3025)*(1+$J97)^(W$490-$K$490)),'PV Adoption'!S$5*(1/(1-'General Inputs'!$C$10))*$J3025*1000*$I3025,ABS(($F3025-$E3025)*(1+$J97)^(W$490-$K$490)))</f>
        <v>0</v>
      </c>
      <c r="X3025" s="357">
        <f>IF('PV Adoption'!T$5*(1/(1-'General Inputs'!$C$10))*$J3025*1000*$I3025 &lt;= ABS(($F3025-$E3025)*(1+$J97)^(X$490-$K$490)),'PV Adoption'!T$5*(1/(1-'General Inputs'!$C$10))*$J3025*1000*$I3025,ABS(($F3025-$E3025)*(1+$J97)^(X$490-$K$490)))</f>
        <v>0</v>
      </c>
      <c r="Y3025" s="357">
        <f>IF('PV Adoption'!U$5*(1/(1-'General Inputs'!$C$10))*$J3025*1000*$I3025 &lt;= ABS(($F3025-$E3025)*(1+$J97)^(Y$490-$K$490)),'PV Adoption'!U$5*(1/(1-'General Inputs'!$C$10))*$J3025*1000*$I3025,ABS(($F3025-$E3025)*(1+$J97)^(Y$490-$K$490)))</f>
        <v>0</v>
      </c>
      <c r="Z3025" s="357">
        <f>IF('PV Adoption'!V$5*(1/(1-'General Inputs'!$C$10))*$J3025*1000*$I3025 &lt;= ABS(($F3025-$E3025)*(1+$J97)^(Z$490-$K$490)),'PV Adoption'!V$5*(1/(1-'General Inputs'!$C$10))*$J3025*1000*$I3025,ABS(($F3025-$E3025)*(1+$J97)^(Z$490-$K$490)))</f>
        <v>0</v>
      </c>
      <c r="AA3025" s="357">
        <f>IF('PV Adoption'!W$5*(1/(1-'General Inputs'!$C$10))*$J3025*1000*$I3025 &lt;= ABS(($F3025-$E3025)*(1+$J97)^(AA$490-$K$490)),'PV Adoption'!W$5*(1/(1-'General Inputs'!$C$10))*$J3025*1000*$I3025,ABS(($F3025-$E3025)*(1+$J97)^(AA$490-$K$490)))</f>
        <v>0</v>
      </c>
      <c r="AB3025" s="357">
        <f>IF('PV Adoption'!X$5*(1/(1-'General Inputs'!$C$10))*$J3025*1000*$I3025 &lt;= ABS(($F3025-$E3025)*(1+$J97)^(AB$490-$K$490)),'PV Adoption'!X$5*(1/(1-'General Inputs'!$C$10))*$J3025*1000*$I3025,ABS(($F3025-$E3025)*(1+$J97)^(AB$490-$K$490)))</f>
        <v>0</v>
      </c>
      <c r="AC3025" s="357">
        <f>IF('PV Adoption'!Y$5*(1/(1-'General Inputs'!$C$10))*$J3025*1000*$I3025 &lt;= ABS(($F3025-$E3025)*(1+$J97)^(AC$490-$K$490)),'PV Adoption'!Y$5*(1/(1-'General Inputs'!$C$10))*$J3025*1000*$I3025,ABS(($F3025-$E3025)*(1+$J97)^(AC$490-$K$490)))</f>
        <v>0</v>
      </c>
      <c r="AD3025" s="357">
        <f>IF('PV Adoption'!Z$5*(1/(1-'General Inputs'!$C$10))*$J3025*1000*$I3025 &lt;= ABS(($F3025-$E3025)*(1+$J97)^(AD$490-$K$490)),'PV Adoption'!Z$5*(1/(1-'General Inputs'!$C$10))*$J3025*1000*$I3025,ABS(($F3025-$E3025)*(1+$J97)^(AD$490-$K$490)))</f>
        <v>0</v>
      </c>
      <c r="AE3025" s="357">
        <f>IF('PV Adoption'!AA$5*(1/(1-'General Inputs'!$C$10))*$J3025*1000*$I3025 &lt;= ABS(($F3025-$E3025)*(1+$J97)^(AE$490-$K$490)),'PV Adoption'!AA$5*(1/(1-'General Inputs'!$C$10))*$J3025*1000*$I3025,ABS(($F3025-$E3025)*(1+$J97)^(AE$490-$K$490)))</f>
        <v>0</v>
      </c>
      <c r="AF3025" s="357">
        <f>IF('PV Adoption'!AB$5*(1/(1-'General Inputs'!$C$10))*$J3025*1000*$I3025 &lt;= ABS(($F3025-$E3025)*(1+$J97)^(AF$490-$K$490)),'PV Adoption'!AB$5*(1/(1-'General Inputs'!$C$10))*$J3025*1000*$I3025,ABS(($F3025-$E3025)*(1+$J97)^(AF$490-$K$490)))</f>
        <v>0</v>
      </c>
      <c r="AG3025" s="357">
        <f>IF('PV Adoption'!AC$5*(1/(1-'General Inputs'!$C$10))*$J3025*1000*$I3025 &lt;= ABS(($F3025-$E3025)*(1+$J97)^(AG$490-$K$490)),'PV Adoption'!AC$5*(1/(1-'General Inputs'!$C$10))*$J3025*1000*$I3025,ABS(($F3025-$E3025)*(1+$J97)^(AG$490-$K$490)))</f>
        <v>0</v>
      </c>
      <c r="AH3025" s="357">
        <f>IF('PV Adoption'!AD$5*(1/(1-'General Inputs'!$C$10))*$J3025*1000*$I3025 &lt;= ABS(($F3025-$E3025)*(1+$J97)^(AH$490-$K$490)),'PV Adoption'!AD$5*(1/(1-'General Inputs'!$C$10))*$J3025*1000*$I3025,ABS(($F3025-$E3025)*(1+$J97)^(AH$490-$K$490)))</f>
        <v>0</v>
      </c>
      <c r="AI3025" s="357">
        <f>IF('PV Adoption'!AE$5*(1/(1-'General Inputs'!$C$10))*$J3025*1000*$I3025 &lt;= ABS(($F3025-$E3025)*(1+$J97)^(AI$490-$K$490)),'PV Adoption'!AE$5*(1/(1-'General Inputs'!$C$10))*$J3025*1000*$I3025,ABS(($F3025-$E3025)*(1+$J97)^(AI$490-$K$490)))</f>
        <v>0</v>
      </c>
      <c r="AJ3025" s="357">
        <f>IF('PV Adoption'!AF$5*(1/(1-'General Inputs'!$C$10))*$J3025*1000*$I3025 &lt;= ABS(($F3025-$E3025)*(1+$J97)^(AJ$490-$K$490)),'PV Adoption'!AF$5*(1/(1-'General Inputs'!$C$10))*$J3025*1000*$I3025,ABS(($F3025-$E3025)*(1+$J97)^(AJ$490-$K$490)))</f>
        <v>0</v>
      </c>
      <c r="AK3025" s="357">
        <v>104.52443058393784</v>
      </c>
      <c r="AL3025" s="357">
        <v>106.3473984285842</v>
      </c>
      <c r="AM3025" s="357">
        <v>108.27776776414963</v>
      </c>
    </row>
    <row r="3026" spans="1:39" x14ac:dyDescent="0.25">
      <c r="A3026" s="353" t="s">
        <v>411</v>
      </c>
      <c r="B3026" s="353" t="s">
        <v>411</v>
      </c>
      <c r="C3026" s="441">
        <f t="shared" ref="C3026:H3026" si="2474">C98</f>
        <v>2500</v>
      </c>
      <c r="D3026" s="441"/>
      <c r="E3026" s="441"/>
      <c r="F3026" s="441"/>
      <c r="G3026" s="441"/>
      <c r="H3026" s="441">
        <f t="shared" si="2474"/>
        <v>0</v>
      </c>
      <c r="I3026" s="470">
        <f>IFERROR(VLOOKUP(B3026,Coincidence!$B$2:$E$242,4,FALSE)*IF(G3026="Winter",'General Inputs'!$C$25,'General Inputs'!$C$24),IF(G3026="Winter",'General Inputs'!$C$25,'General Inputs'!$C$24))</f>
        <v>0.52140604400000001</v>
      </c>
      <c r="J3026" s="466">
        <f>'Nameplate by Substation'!H98</f>
        <v>3.1879855433761413E-3</v>
      </c>
      <c r="K3026" s="357">
        <f>IF('PV Adoption'!G$5*(1/(1-'General Inputs'!$C$10))*$J3026*1000*$I3026 &lt;= ABS(($F3026-$E3026)*(1+$J98)^(K$490-$K$490)),'PV Adoption'!G$5*(1/(1-'General Inputs'!$C$10))*$J3026*1000*$I3026,ABS(($F3026-$E3026)*(1+$J98)^(K$490-$K$490)))</f>
        <v>0</v>
      </c>
      <c r="L3026" s="357">
        <f>IF('PV Adoption'!H$5*(1/(1-'General Inputs'!$C$10))*$J3026*1000*$I3026 &lt;= ABS(($F3026-$E3026)*(1+$J98)^(L$490-$K$490)),'PV Adoption'!H$5*(1/(1-'General Inputs'!$C$10))*$J3026*1000*$I3026,ABS(($F3026-$E3026)*(1+$J98)^(L$490-$K$490)))</f>
        <v>0</v>
      </c>
      <c r="M3026" s="357">
        <f>IF('PV Adoption'!I$5*(1/(1-'General Inputs'!$C$10))*$J3026*1000*$I3026 &lt;= ABS(($F3026-$E3026)*(1+$J98)^(M$490-$K$490)),'PV Adoption'!I$5*(1/(1-'General Inputs'!$C$10))*$J3026*1000*$I3026,ABS(($F3026-$E3026)*(1+$J98)^(M$490-$K$490)))</f>
        <v>0</v>
      </c>
      <c r="N3026" s="357">
        <f>IF('PV Adoption'!J$5*(1/(1-'General Inputs'!$C$10))*$J3026*1000*$I3026 &lt;= ABS(($F3026-$E3026)*(1+$J98)^(N$490-$K$490)),'PV Adoption'!J$5*(1/(1-'General Inputs'!$C$10))*$J3026*1000*$I3026,ABS(($F3026-$E3026)*(1+$J98)^(N$490-$K$490)))</f>
        <v>0</v>
      </c>
      <c r="O3026" s="357">
        <f>IF('PV Adoption'!K$5*(1/(1-'General Inputs'!$C$10))*$J3026*1000*$I3026 &lt;= ABS(($F3026-$E3026)*(1+$J98)^(O$490-$K$490)),'PV Adoption'!K$5*(1/(1-'General Inputs'!$C$10))*$J3026*1000*$I3026,ABS(($F3026-$E3026)*(1+$J98)^(O$490-$K$490)))</f>
        <v>0</v>
      </c>
      <c r="P3026" s="357">
        <f>IF('PV Adoption'!L$5*(1/(1-'General Inputs'!$C$10))*$J3026*1000*$I3026 &lt;= ABS(($F3026-$E3026)*(1+$J98)^(P$490-$K$490)),'PV Adoption'!L$5*(1/(1-'General Inputs'!$C$10))*$J3026*1000*$I3026,ABS(($F3026-$E3026)*(1+$J98)^(P$490-$K$490)))</f>
        <v>0</v>
      </c>
      <c r="Q3026" s="357">
        <f>IF('PV Adoption'!M$5*(1/(1-'General Inputs'!$C$10))*$J3026*1000*$I3026 &lt;= ABS(($F3026-$E3026)*(1+$J98)^(Q$490-$K$490)),'PV Adoption'!M$5*(1/(1-'General Inputs'!$C$10))*$J3026*1000*$I3026,ABS(($F3026-$E3026)*(1+$J98)^(Q$490-$K$490)))</f>
        <v>0</v>
      </c>
      <c r="R3026" s="357">
        <f>IF('PV Adoption'!N$5*(1/(1-'General Inputs'!$C$10))*$J3026*1000*$I3026 &lt;= ABS(($F3026-$E3026)*(1+$J98)^(R$490-$K$490)),'PV Adoption'!N$5*(1/(1-'General Inputs'!$C$10))*$J3026*1000*$I3026,ABS(($F3026-$E3026)*(1+$J98)^(R$490-$K$490)))</f>
        <v>0</v>
      </c>
      <c r="S3026" s="357">
        <f>IF('PV Adoption'!O$5*(1/(1-'General Inputs'!$C$10))*$J3026*1000*$I3026 &lt;= ABS(($F3026-$E3026)*(1+$J98)^(S$490-$K$490)),'PV Adoption'!O$5*(1/(1-'General Inputs'!$C$10))*$J3026*1000*$I3026,ABS(($F3026-$E3026)*(1+$J98)^(S$490-$K$490)))</f>
        <v>0</v>
      </c>
      <c r="T3026" s="357">
        <f>IF('PV Adoption'!P$5*(1/(1-'General Inputs'!$C$10))*$J3026*1000*$I3026 &lt;= ABS(($F3026-$E3026)*(1+$J98)^(T$490-$K$490)),'PV Adoption'!P$5*(1/(1-'General Inputs'!$C$10))*$J3026*1000*$I3026,ABS(($F3026-$E3026)*(1+$J98)^(T$490-$K$490)))</f>
        <v>0</v>
      </c>
      <c r="U3026" s="357">
        <f>IF('PV Adoption'!Q$5*(1/(1-'General Inputs'!$C$10))*$J3026*1000*$I3026 &lt;= ABS(($F3026-$E3026)*(1+$J98)^(U$490-$K$490)),'PV Adoption'!Q$5*(1/(1-'General Inputs'!$C$10))*$J3026*1000*$I3026,ABS(($F3026-$E3026)*(1+$J98)^(U$490-$K$490)))</f>
        <v>0</v>
      </c>
      <c r="V3026" s="357">
        <f>IF('PV Adoption'!R$5*(1/(1-'General Inputs'!$C$10))*$J3026*1000*$I3026 &lt;= ABS(($F3026-$E3026)*(1+$J98)^(V$490-$K$490)),'PV Adoption'!R$5*(1/(1-'General Inputs'!$C$10))*$J3026*1000*$I3026,ABS(($F3026-$E3026)*(1+$J98)^(V$490-$K$490)))</f>
        <v>0</v>
      </c>
      <c r="W3026" s="357">
        <f>IF('PV Adoption'!S$5*(1/(1-'General Inputs'!$C$10))*$J3026*1000*$I3026 &lt;= ABS(($F3026-$E3026)*(1+$J98)^(W$490-$K$490)),'PV Adoption'!S$5*(1/(1-'General Inputs'!$C$10))*$J3026*1000*$I3026,ABS(($F3026-$E3026)*(1+$J98)^(W$490-$K$490)))</f>
        <v>0</v>
      </c>
      <c r="X3026" s="357">
        <f>IF('PV Adoption'!T$5*(1/(1-'General Inputs'!$C$10))*$J3026*1000*$I3026 &lt;= ABS(($F3026-$E3026)*(1+$J98)^(X$490-$K$490)),'PV Adoption'!T$5*(1/(1-'General Inputs'!$C$10))*$J3026*1000*$I3026,ABS(($F3026-$E3026)*(1+$J98)^(X$490-$K$490)))</f>
        <v>0</v>
      </c>
      <c r="Y3026" s="357">
        <f>IF('PV Adoption'!U$5*(1/(1-'General Inputs'!$C$10))*$J3026*1000*$I3026 &lt;= ABS(($F3026-$E3026)*(1+$J98)^(Y$490-$K$490)),'PV Adoption'!U$5*(1/(1-'General Inputs'!$C$10))*$J3026*1000*$I3026,ABS(($F3026-$E3026)*(1+$J98)^(Y$490-$K$490)))</f>
        <v>0</v>
      </c>
      <c r="Z3026" s="357">
        <f>IF('PV Adoption'!V$5*(1/(1-'General Inputs'!$C$10))*$J3026*1000*$I3026 &lt;= ABS(($F3026-$E3026)*(1+$J98)^(Z$490-$K$490)),'PV Adoption'!V$5*(1/(1-'General Inputs'!$C$10))*$J3026*1000*$I3026,ABS(($F3026-$E3026)*(1+$J98)^(Z$490-$K$490)))</f>
        <v>0</v>
      </c>
      <c r="AA3026" s="357">
        <f>IF('PV Adoption'!W$5*(1/(1-'General Inputs'!$C$10))*$J3026*1000*$I3026 &lt;= ABS(($F3026-$E3026)*(1+$J98)^(AA$490-$K$490)),'PV Adoption'!W$5*(1/(1-'General Inputs'!$C$10))*$J3026*1000*$I3026,ABS(($F3026-$E3026)*(1+$J98)^(AA$490-$K$490)))</f>
        <v>0</v>
      </c>
      <c r="AB3026" s="357">
        <f>IF('PV Adoption'!X$5*(1/(1-'General Inputs'!$C$10))*$J3026*1000*$I3026 &lt;= ABS(($F3026-$E3026)*(1+$J98)^(AB$490-$K$490)),'PV Adoption'!X$5*(1/(1-'General Inputs'!$C$10))*$J3026*1000*$I3026,ABS(($F3026-$E3026)*(1+$J98)^(AB$490-$K$490)))</f>
        <v>0</v>
      </c>
      <c r="AC3026" s="357">
        <f>IF('PV Adoption'!Y$5*(1/(1-'General Inputs'!$C$10))*$J3026*1000*$I3026 &lt;= ABS(($F3026-$E3026)*(1+$J98)^(AC$490-$K$490)),'PV Adoption'!Y$5*(1/(1-'General Inputs'!$C$10))*$J3026*1000*$I3026,ABS(($F3026-$E3026)*(1+$J98)^(AC$490-$K$490)))</f>
        <v>0</v>
      </c>
      <c r="AD3026" s="357">
        <f>IF('PV Adoption'!Z$5*(1/(1-'General Inputs'!$C$10))*$J3026*1000*$I3026 &lt;= ABS(($F3026-$E3026)*(1+$J98)^(AD$490-$K$490)),'PV Adoption'!Z$5*(1/(1-'General Inputs'!$C$10))*$J3026*1000*$I3026,ABS(($F3026-$E3026)*(1+$J98)^(AD$490-$K$490)))</f>
        <v>0</v>
      </c>
      <c r="AE3026" s="357">
        <f>IF('PV Adoption'!AA$5*(1/(1-'General Inputs'!$C$10))*$J3026*1000*$I3026 &lt;= ABS(($F3026-$E3026)*(1+$J98)^(AE$490-$K$490)),'PV Adoption'!AA$5*(1/(1-'General Inputs'!$C$10))*$J3026*1000*$I3026,ABS(($F3026-$E3026)*(1+$J98)^(AE$490-$K$490)))</f>
        <v>0</v>
      </c>
      <c r="AF3026" s="357">
        <f>IF('PV Adoption'!AB$5*(1/(1-'General Inputs'!$C$10))*$J3026*1000*$I3026 &lt;= ABS(($F3026-$E3026)*(1+$J98)^(AF$490-$K$490)),'PV Adoption'!AB$5*(1/(1-'General Inputs'!$C$10))*$J3026*1000*$I3026,ABS(($F3026-$E3026)*(1+$J98)^(AF$490-$K$490)))</f>
        <v>0</v>
      </c>
      <c r="AG3026" s="357">
        <f>IF('PV Adoption'!AC$5*(1/(1-'General Inputs'!$C$10))*$J3026*1000*$I3026 &lt;= ABS(($F3026-$E3026)*(1+$J98)^(AG$490-$K$490)),'PV Adoption'!AC$5*(1/(1-'General Inputs'!$C$10))*$J3026*1000*$I3026,ABS(($F3026-$E3026)*(1+$J98)^(AG$490-$K$490)))</f>
        <v>0</v>
      </c>
      <c r="AH3026" s="357">
        <f>IF('PV Adoption'!AD$5*(1/(1-'General Inputs'!$C$10))*$J3026*1000*$I3026 &lt;= ABS(($F3026-$E3026)*(1+$J98)^(AH$490-$K$490)),'PV Adoption'!AD$5*(1/(1-'General Inputs'!$C$10))*$J3026*1000*$I3026,ABS(($F3026-$E3026)*(1+$J98)^(AH$490-$K$490)))</f>
        <v>0</v>
      </c>
      <c r="AI3026" s="357">
        <f>IF('PV Adoption'!AE$5*(1/(1-'General Inputs'!$C$10))*$J3026*1000*$I3026 &lt;= ABS(($F3026-$E3026)*(1+$J98)^(AI$490-$K$490)),'PV Adoption'!AE$5*(1/(1-'General Inputs'!$C$10))*$J3026*1000*$I3026,ABS(($F3026-$E3026)*(1+$J98)^(AI$490-$K$490)))</f>
        <v>0</v>
      </c>
      <c r="AJ3026" s="357">
        <f>IF('PV Adoption'!AF$5*(1/(1-'General Inputs'!$C$10))*$J3026*1000*$I3026 &lt;= ABS(($F3026-$E3026)*(1+$J98)^(AJ$490-$K$490)),'PV Adoption'!AF$5*(1/(1-'General Inputs'!$C$10))*$J3026*1000*$I3026,ABS(($F3026-$E3026)*(1+$J98)^(AJ$490-$K$490)))</f>
        <v>0</v>
      </c>
      <c r="AK3026" s="357">
        <v>535.83679464591569</v>
      </c>
      <c r="AL3026" s="357">
        <v>541.02939083149477</v>
      </c>
      <c r="AM3026" s="357">
        <v>546.27230654610935</v>
      </c>
    </row>
    <row r="3027" spans="1:39" x14ac:dyDescent="0.25">
      <c r="A3027" s="353" t="s">
        <v>524</v>
      </c>
      <c r="B3027" s="353" t="s">
        <v>524</v>
      </c>
      <c r="C3027" s="441">
        <f t="shared" ref="C3027:H3027" si="2475">C99</f>
        <v>2333</v>
      </c>
      <c r="D3027" s="441"/>
      <c r="E3027" s="441"/>
      <c r="F3027" s="441"/>
      <c r="G3027" s="441"/>
      <c r="H3027" s="441">
        <f t="shared" si="2475"/>
        <v>0</v>
      </c>
      <c r="I3027" s="470">
        <f>IFERROR(VLOOKUP(B3027,Coincidence!$B$2:$E$242,4,FALSE)*IF(G3027="Winter",'General Inputs'!$C$25,'General Inputs'!$C$24),IF(G3027="Winter",'General Inputs'!$C$25,'General Inputs'!$C$24))</f>
        <v>0.52140604400000001</v>
      </c>
      <c r="J3027" s="466">
        <f>'Nameplate by Substation'!H99</f>
        <v>9.6984820732423801E-4</v>
      </c>
      <c r="K3027" s="357">
        <f>IF('PV Adoption'!G$5*(1/(1-'General Inputs'!$C$10))*$J3027*1000*$I3027 &lt;= ABS(($F3027-$E3027)*(1+$J99)^(K$490-$K$490)),'PV Adoption'!G$5*(1/(1-'General Inputs'!$C$10))*$J3027*1000*$I3027,ABS(($F3027-$E3027)*(1+$J99)^(K$490-$K$490)))</f>
        <v>0</v>
      </c>
      <c r="L3027" s="357">
        <f>IF('PV Adoption'!H$5*(1/(1-'General Inputs'!$C$10))*$J3027*1000*$I3027 &lt;= ABS(($F3027-$E3027)*(1+$J99)^(L$490-$K$490)),'PV Adoption'!H$5*(1/(1-'General Inputs'!$C$10))*$J3027*1000*$I3027,ABS(($F3027-$E3027)*(1+$J99)^(L$490-$K$490)))</f>
        <v>0</v>
      </c>
      <c r="M3027" s="357">
        <f>IF('PV Adoption'!I$5*(1/(1-'General Inputs'!$C$10))*$J3027*1000*$I3027 &lt;= ABS(($F3027-$E3027)*(1+$J99)^(M$490-$K$490)),'PV Adoption'!I$5*(1/(1-'General Inputs'!$C$10))*$J3027*1000*$I3027,ABS(($F3027-$E3027)*(1+$J99)^(M$490-$K$490)))</f>
        <v>0</v>
      </c>
      <c r="N3027" s="357">
        <f>IF('PV Adoption'!J$5*(1/(1-'General Inputs'!$C$10))*$J3027*1000*$I3027 &lt;= ABS(($F3027-$E3027)*(1+$J99)^(N$490-$K$490)),'PV Adoption'!J$5*(1/(1-'General Inputs'!$C$10))*$J3027*1000*$I3027,ABS(($F3027-$E3027)*(1+$J99)^(N$490-$K$490)))</f>
        <v>0</v>
      </c>
      <c r="O3027" s="357">
        <f>IF('PV Adoption'!K$5*(1/(1-'General Inputs'!$C$10))*$J3027*1000*$I3027 &lt;= ABS(($F3027-$E3027)*(1+$J99)^(O$490-$K$490)),'PV Adoption'!K$5*(1/(1-'General Inputs'!$C$10))*$J3027*1000*$I3027,ABS(($F3027-$E3027)*(1+$J99)^(O$490-$K$490)))</f>
        <v>0</v>
      </c>
      <c r="P3027" s="357">
        <f>IF('PV Adoption'!L$5*(1/(1-'General Inputs'!$C$10))*$J3027*1000*$I3027 &lt;= ABS(($F3027-$E3027)*(1+$J99)^(P$490-$K$490)),'PV Adoption'!L$5*(1/(1-'General Inputs'!$C$10))*$J3027*1000*$I3027,ABS(($F3027-$E3027)*(1+$J99)^(P$490-$K$490)))</f>
        <v>0</v>
      </c>
      <c r="Q3027" s="357">
        <f>IF('PV Adoption'!M$5*(1/(1-'General Inputs'!$C$10))*$J3027*1000*$I3027 &lt;= ABS(($F3027-$E3027)*(1+$J99)^(Q$490-$K$490)),'PV Adoption'!M$5*(1/(1-'General Inputs'!$C$10))*$J3027*1000*$I3027,ABS(($F3027-$E3027)*(1+$J99)^(Q$490-$K$490)))</f>
        <v>0</v>
      </c>
      <c r="R3027" s="357">
        <f>IF('PV Adoption'!N$5*(1/(1-'General Inputs'!$C$10))*$J3027*1000*$I3027 &lt;= ABS(($F3027-$E3027)*(1+$J99)^(R$490-$K$490)),'PV Adoption'!N$5*(1/(1-'General Inputs'!$C$10))*$J3027*1000*$I3027,ABS(($F3027-$E3027)*(1+$J99)^(R$490-$K$490)))</f>
        <v>0</v>
      </c>
      <c r="S3027" s="357">
        <f>IF('PV Adoption'!O$5*(1/(1-'General Inputs'!$C$10))*$J3027*1000*$I3027 &lt;= ABS(($F3027-$E3027)*(1+$J99)^(S$490-$K$490)),'PV Adoption'!O$5*(1/(1-'General Inputs'!$C$10))*$J3027*1000*$I3027,ABS(($F3027-$E3027)*(1+$J99)^(S$490-$K$490)))</f>
        <v>0</v>
      </c>
      <c r="T3027" s="357">
        <f>IF('PV Adoption'!P$5*(1/(1-'General Inputs'!$C$10))*$J3027*1000*$I3027 &lt;= ABS(($F3027-$E3027)*(1+$J99)^(T$490-$K$490)),'PV Adoption'!P$5*(1/(1-'General Inputs'!$C$10))*$J3027*1000*$I3027,ABS(($F3027-$E3027)*(1+$J99)^(T$490-$K$490)))</f>
        <v>0</v>
      </c>
      <c r="U3027" s="357">
        <f>IF('PV Adoption'!Q$5*(1/(1-'General Inputs'!$C$10))*$J3027*1000*$I3027 &lt;= ABS(($F3027-$E3027)*(1+$J99)^(U$490-$K$490)),'PV Adoption'!Q$5*(1/(1-'General Inputs'!$C$10))*$J3027*1000*$I3027,ABS(($F3027-$E3027)*(1+$J99)^(U$490-$K$490)))</f>
        <v>0</v>
      </c>
      <c r="V3027" s="357">
        <f>IF('PV Adoption'!R$5*(1/(1-'General Inputs'!$C$10))*$J3027*1000*$I3027 &lt;= ABS(($F3027-$E3027)*(1+$J99)^(V$490-$K$490)),'PV Adoption'!R$5*(1/(1-'General Inputs'!$C$10))*$J3027*1000*$I3027,ABS(($F3027-$E3027)*(1+$J99)^(V$490-$K$490)))</f>
        <v>0</v>
      </c>
      <c r="W3027" s="357">
        <f>IF('PV Adoption'!S$5*(1/(1-'General Inputs'!$C$10))*$J3027*1000*$I3027 &lt;= ABS(($F3027-$E3027)*(1+$J99)^(W$490-$K$490)),'PV Adoption'!S$5*(1/(1-'General Inputs'!$C$10))*$J3027*1000*$I3027,ABS(($F3027-$E3027)*(1+$J99)^(W$490-$K$490)))</f>
        <v>0</v>
      </c>
      <c r="X3027" s="357">
        <f>IF('PV Adoption'!T$5*(1/(1-'General Inputs'!$C$10))*$J3027*1000*$I3027 &lt;= ABS(($F3027-$E3027)*(1+$J99)^(X$490-$K$490)),'PV Adoption'!T$5*(1/(1-'General Inputs'!$C$10))*$J3027*1000*$I3027,ABS(($F3027-$E3027)*(1+$J99)^(X$490-$K$490)))</f>
        <v>0</v>
      </c>
      <c r="Y3027" s="357">
        <f>IF('PV Adoption'!U$5*(1/(1-'General Inputs'!$C$10))*$J3027*1000*$I3027 &lt;= ABS(($F3027-$E3027)*(1+$J99)^(Y$490-$K$490)),'PV Adoption'!U$5*(1/(1-'General Inputs'!$C$10))*$J3027*1000*$I3027,ABS(($F3027-$E3027)*(1+$J99)^(Y$490-$K$490)))</f>
        <v>0</v>
      </c>
      <c r="Z3027" s="357">
        <f>IF('PV Adoption'!V$5*(1/(1-'General Inputs'!$C$10))*$J3027*1000*$I3027 &lt;= ABS(($F3027-$E3027)*(1+$J99)^(Z$490-$K$490)),'PV Adoption'!V$5*(1/(1-'General Inputs'!$C$10))*$J3027*1000*$I3027,ABS(($F3027-$E3027)*(1+$J99)^(Z$490-$K$490)))</f>
        <v>0</v>
      </c>
      <c r="AA3027" s="357">
        <f>IF('PV Adoption'!W$5*(1/(1-'General Inputs'!$C$10))*$J3027*1000*$I3027 &lt;= ABS(($F3027-$E3027)*(1+$J99)^(AA$490-$K$490)),'PV Adoption'!W$5*(1/(1-'General Inputs'!$C$10))*$J3027*1000*$I3027,ABS(($F3027-$E3027)*(1+$J99)^(AA$490-$K$490)))</f>
        <v>0</v>
      </c>
      <c r="AB3027" s="357">
        <f>IF('PV Adoption'!X$5*(1/(1-'General Inputs'!$C$10))*$J3027*1000*$I3027 &lt;= ABS(($F3027-$E3027)*(1+$J99)^(AB$490-$K$490)),'PV Adoption'!X$5*(1/(1-'General Inputs'!$C$10))*$J3027*1000*$I3027,ABS(($F3027-$E3027)*(1+$J99)^(AB$490-$K$490)))</f>
        <v>0</v>
      </c>
      <c r="AC3027" s="357">
        <f>IF('PV Adoption'!Y$5*(1/(1-'General Inputs'!$C$10))*$J3027*1000*$I3027 &lt;= ABS(($F3027-$E3027)*(1+$J99)^(AC$490-$K$490)),'PV Adoption'!Y$5*(1/(1-'General Inputs'!$C$10))*$J3027*1000*$I3027,ABS(($F3027-$E3027)*(1+$J99)^(AC$490-$K$490)))</f>
        <v>0</v>
      </c>
      <c r="AD3027" s="357">
        <f>IF('PV Adoption'!Z$5*(1/(1-'General Inputs'!$C$10))*$J3027*1000*$I3027 &lt;= ABS(($F3027-$E3027)*(1+$J99)^(AD$490-$K$490)),'PV Adoption'!Z$5*(1/(1-'General Inputs'!$C$10))*$J3027*1000*$I3027,ABS(($F3027-$E3027)*(1+$J99)^(AD$490-$K$490)))</f>
        <v>0</v>
      </c>
      <c r="AE3027" s="357">
        <f>IF('PV Adoption'!AA$5*(1/(1-'General Inputs'!$C$10))*$J3027*1000*$I3027 &lt;= ABS(($F3027-$E3027)*(1+$J99)^(AE$490-$K$490)),'PV Adoption'!AA$5*(1/(1-'General Inputs'!$C$10))*$J3027*1000*$I3027,ABS(($F3027-$E3027)*(1+$J99)^(AE$490-$K$490)))</f>
        <v>0</v>
      </c>
      <c r="AF3027" s="357">
        <f>IF('PV Adoption'!AB$5*(1/(1-'General Inputs'!$C$10))*$J3027*1000*$I3027 &lt;= ABS(($F3027-$E3027)*(1+$J99)^(AF$490-$K$490)),'PV Adoption'!AB$5*(1/(1-'General Inputs'!$C$10))*$J3027*1000*$I3027,ABS(($F3027-$E3027)*(1+$J99)^(AF$490-$K$490)))</f>
        <v>0</v>
      </c>
      <c r="AG3027" s="357">
        <f>IF('PV Adoption'!AC$5*(1/(1-'General Inputs'!$C$10))*$J3027*1000*$I3027 &lt;= ABS(($F3027-$E3027)*(1+$J99)^(AG$490-$K$490)),'PV Adoption'!AC$5*(1/(1-'General Inputs'!$C$10))*$J3027*1000*$I3027,ABS(($F3027-$E3027)*(1+$J99)^(AG$490-$K$490)))</f>
        <v>0</v>
      </c>
      <c r="AH3027" s="357">
        <f>IF('PV Adoption'!AD$5*(1/(1-'General Inputs'!$C$10))*$J3027*1000*$I3027 &lt;= ABS(($F3027-$E3027)*(1+$J99)^(AH$490-$K$490)),'PV Adoption'!AD$5*(1/(1-'General Inputs'!$C$10))*$J3027*1000*$I3027,ABS(($F3027-$E3027)*(1+$J99)^(AH$490-$K$490)))</f>
        <v>0</v>
      </c>
      <c r="AI3027" s="357">
        <f>IF('PV Adoption'!AE$5*(1/(1-'General Inputs'!$C$10))*$J3027*1000*$I3027 &lt;= ABS(($F3027-$E3027)*(1+$J99)^(AI$490-$K$490)),'PV Adoption'!AE$5*(1/(1-'General Inputs'!$C$10))*$J3027*1000*$I3027,ABS(($F3027-$E3027)*(1+$J99)^(AI$490-$K$490)))</f>
        <v>0</v>
      </c>
      <c r="AJ3027" s="357">
        <f>IF('PV Adoption'!AF$5*(1/(1-'General Inputs'!$C$10))*$J3027*1000*$I3027 &lt;= ABS(($F3027-$E3027)*(1+$J99)^(AJ$490-$K$490)),'PV Adoption'!AF$5*(1/(1-'General Inputs'!$C$10))*$J3027*1000*$I3027,ABS(($F3027-$E3027)*(1+$J99)^(AJ$490-$K$490)))</f>
        <v>0</v>
      </c>
      <c r="AK3027" s="357">
        <v>0</v>
      </c>
      <c r="AL3027" s="357">
        <v>0</v>
      </c>
      <c r="AM3027" s="357">
        <v>0</v>
      </c>
    </row>
    <row r="3028" spans="1:39" x14ac:dyDescent="0.25">
      <c r="A3028" s="353" t="s">
        <v>318</v>
      </c>
      <c r="B3028" s="353" t="s">
        <v>318</v>
      </c>
      <c r="C3028" s="441">
        <f t="shared" ref="C3028:H3028" si="2476">C100</f>
        <v>5000</v>
      </c>
      <c r="D3028" s="441"/>
      <c r="E3028" s="441"/>
      <c r="F3028" s="441"/>
      <c r="G3028" s="441"/>
      <c r="H3028" s="441">
        <f t="shared" si="2476"/>
        <v>0</v>
      </c>
      <c r="I3028" s="470">
        <f>IFERROR(VLOOKUP(B3028,Coincidence!$B$2:$E$242,4,FALSE)*IF(G3028="Winter",'General Inputs'!$C$25,'General Inputs'!$C$24),IF(G3028="Winter",'General Inputs'!$C$25,'General Inputs'!$C$24))</f>
        <v>0.52140604400000001</v>
      </c>
      <c r="J3028" s="466">
        <f>'Nameplate by Substation'!H100</f>
        <v>8.0832616465740872E-3</v>
      </c>
      <c r="K3028" s="357">
        <f>IF('PV Adoption'!G$5*(1/(1-'General Inputs'!$C$10))*$J3028*1000*$I3028 &lt;= ABS(($F3028-$E3028)*(1+$J100)^(K$490-$K$490)),'PV Adoption'!G$5*(1/(1-'General Inputs'!$C$10))*$J3028*1000*$I3028,ABS(($F3028-$E3028)*(1+$J100)^(K$490-$K$490)))</f>
        <v>0</v>
      </c>
      <c r="L3028" s="357">
        <f>IF('PV Adoption'!H$5*(1/(1-'General Inputs'!$C$10))*$J3028*1000*$I3028 &lt;= ABS(($F3028-$E3028)*(1+$J100)^(L$490-$K$490)),'PV Adoption'!H$5*(1/(1-'General Inputs'!$C$10))*$J3028*1000*$I3028,ABS(($F3028-$E3028)*(1+$J100)^(L$490-$K$490)))</f>
        <v>0</v>
      </c>
      <c r="M3028" s="357">
        <f>IF('PV Adoption'!I$5*(1/(1-'General Inputs'!$C$10))*$J3028*1000*$I3028 &lt;= ABS(($F3028-$E3028)*(1+$J100)^(M$490-$K$490)),'PV Adoption'!I$5*(1/(1-'General Inputs'!$C$10))*$J3028*1000*$I3028,ABS(($F3028-$E3028)*(1+$J100)^(M$490-$K$490)))</f>
        <v>0</v>
      </c>
      <c r="N3028" s="357">
        <f>IF('PV Adoption'!J$5*(1/(1-'General Inputs'!$C$10))*$J3028*1000*$I3028 &lt;= ABS(($F3028-$E3028)*(1+$J100)^(N$490-$K$490)),'PV Adoption'!J$5*(1/(1-'General Inputs'!$C$10))*$J3028*1000*$I3028,ABS(($F3028-$E3028)*(1+$J100)^(N$490-$K$490)))</f>
        <v>0</v>
      </c>
      <c r="O3028" s="357">
        <f>IF('PV Adoption'!K$5*(1/(1-'General Inputs'!$C$10))*$J3028*1000*$I3028 &lt;= ABS(($F3028-$E3028)*(1+$J100)^(O$490-$K$490)),'PV Adoption'!K$5*(1/(1-'General Inputs'!$C$10))*$J3028*1000*$I3028,ABS(($F3028-$E3028)*(1+$J100)^(O$490-$K$490)))</f>
        <v>0</v>
      </c>
      <c r="P3028" s="357">
        <f>IF('PV Adoption'!L$5*(1/(1-'General Inputs'!$C$10))*$J3028*1000*$I3028 &lt;= ABS(($F3028-$E3028)*(1+$J100)^(P$490-$K$490)),'PV Adoption'!L$5*(1/(1-'General Inputs'!$C$10))*$J3028*1000*$I3028,ABS(($F3028-$E3028)*(1+$J100)^(P$490-$K$490)))</f>
        <v>0</v>
      </c>
      <c r="Q3028" s="357">
        <f>IF('PV Adoption'!M$5*(1/(1-'General Inputs'!$C$10))*$J3028*1000*$I3028 &lt;= ABS(($F3028-$E3028)*(1+$J100)^(Q$490-$K$490)),'PV Adoption'!M$5*(1/(1-'General Inputs'!$C$10))*$J3028*1000*$I3028,ABS(($F3028-$E3028)*(1+$J100)^(Q$490-$K$490)))</f>
        <v>0</v>
      </c>
      <c r="R3028" s="357">
        <f>IF('PV Adoption'!N$5*(1/(1-'General Inputs'!$C$10))*$J3028*1000*$I3028 &lt;= ABS(($F3028-$E3028)*(1+$J100)^(R$490-$K$490)),'PV Adoption'!N$5*(1/(1-'General Inputs'!$C$10))*$J3028*1000*$I3028,ABS(($F3028-$E3028)*(1+$J100)^(R$490-$K$490)))</f>
        <v>0</v>
      </c>
      <c r="S3028" s="357">
        <f>IF('PV Adoption'!O$5*(1/(1-'General Inputs'!$C$10))*$J3028*1000*$I3028 &lt;= ABS(($F3028-$E3028)*(1+$J100)^(S$490-$K$490)),'PV Adoption'!O$5*(1/(1-'General Inputs'!$C$10))*$J3028*1000*$I3028,ABS(($F3028-$E3028)*(1+$J100)^(S$490-$K$490)))</f>
        <v>0</v>
      </c>
      <c r="T3028" s="357">
        <f>IF('PV Adoption'!P$5*(1/(1-'General Inputs'!$C$10))*$J3028*1000*$I3028 &lt;= ABS(($F3028-$E3028)*(1+$J100)^(T$490-$K$490)),'PV Adoption'!P$5*(1/(1-'General Inputs'!$C$10))*$J3028*1000*$I3028,ABS(($F3028-$E3028)*(1+$J100)^(T$490-$K$490)))</f>
        <v>0</v>
      </c>
      <c r="U3028" s="357">
        <f>IF('PV Adoption'!Q$5*(1/(1-'General Inputs'!$C$10))*$J3028*1000*$I3028 &lt;= ABS(($F3028-$E3028)*(1+$J100)^(U$490-$K$490)),'PV Adoption'!Q$5*(1/(1-'General Inputs'!$C$10))*$J3028*1000*$I3028,ABS(($F3028-$E3028)*(1+$J100)^(U$490-$K$490)))</f>
        <v>0</v>
      </c>
      <c r="V3028" s="357">
        <f>IF('PV Adoption'!R$5*(1/(1-'General Inputs'!$C$10))*$J3028*1000*$I3028 &lt;= ABS(($F3028-$E3028)*(1+$J100)^(V$490-$K$490)),'PV Adoption'!R$5*(1/(1-'General Inputs'!$C$10))*$J3028*1000*$I3028,ABS(($F3028-$E3028)*(1+$J100)^(V$490-$K$490)))</f>
        <v>0</v>
      </c>
      <c r="W3028" s="357">
        <f>IF('PV Adoption'!S$5*(1/(1-'General Inputs'!$C$10))*$J3028*1000*$I3028 &lt;= ABS(($F3028-$E3028)*(1+$J100)^(W$490-$K$490)),'PV Adoption'!S$5*(1/(1-'General Inputs'!$C$10))*$J3028*1000*$I3028,ABS(($F3028-$E3028)*(1+$J100)^(W$490-$K$490)))</f>
        <v>0</v>
      </c>
      <c r="X3028" s="357">
        <f>IF('PV Adoption'!T$5*(1/(1-'General Inputs'!$C$10))*$J3028*1000*$I3028 &lt;= ABS(($F3028-$E3028)*(1+$J100)^(X$490-$K$490)),'PV Adoption'!T$5*(1/(1-'General Inputs'!$C$10))*$J3028*1000*$I3028,ABS(($F3028-$E3028)*(1+$J100)^(X$490-$K$490)))</f>
        <v>0</v>
      </c>
      <c r="Y3028" s="357">
        <f>IF('PV Adoption'!U$5*(1/(1-'General Inputs'!$C$10))*$J3028*1000*$I3028 &lt;= ABS(($F3028-$E3028)*(1+$J100)^(Y$490-$K$490)),'PV Adoption'!U$5*(1/(1-'General Inputs'!$C$10))*$J3028*1000*$I3028,ABS(($F3028-$E3028)*(1+$J100)^(Y$490-$K$490)))</f>
        <v>0</v>
      </c>
      <c r="Z3028" s="357">
        <f>IF('PV Adoption'!V$5*(1/(1-'General Inputs'!$C$10))*$J3028*1000*$I3028 &lt;= ABS(($F3028-$E3028)*(1+$J100)^(Z$490-$K$490)),'PV Adoption'!V$5*(1/(1-'General Inputs'!$C$10))*$J3028*1000*$I3028,ABS(($F3028-$E3028)*(1+$J100)^(Z$490-$K$490)))</f>
        <v>0</v>
      </c>
      <c r="AA3028" s="357">
        <f>IF('PV Adoption'!W$5*(1/(1-'General Inputs'!$C$10))*$J3028*1000*$I3028 &lt;= ABS(($F3028-$E3028)*(1+$J100)^(AA$490-$K$490)),'PV Adoption'!W$5*(1/(1-'General Inputs'!$C$10))*$J3028*1000*$I3028,ABS(($F3028-$E3028)*(1+$J100)^(AA$490-$K$490)))</f>
        <v>0</v>
      </c>
      <c r="AB3028" s="357">
        <f>IF('PV Adoption'!X$5*(1/(1-'General Inputs'!$C$10))*$J3028*1000*$I3028 &lt;= ABS(($F3028-$E3028)*(1+$J100)^(AB$490-$K$490)),'PV Adoption'!X$5*(1/(1-'General Inputs'!$C$10))*$J3028*1000*$I3028,ABS(($F3028-$E3028)*(1+$J100)^(AB$490-$K$490)))</f>
        <v>0</v>
      </c>
      <c r="AC3028" s="357">
        <f>IF('PV Adoption'!Y$5*(1/(1-'General Inputs'!$C$10))*$J3028*1000*$I3028 &lt;= ABS(($F3028-$E3028)*(1+$J100)^(AC$490-$K$490)),'PV Adoption'!Y$5*(1/(1-'General Inputs'!$C$10))*$J3028*1000*$I3028,ABS(($F3028-$E3028)*(1+$J100)^(AC$490-$K$490)))</f>
        <v>0</v>
      </c>
      <c r="AD3028" s="357">
        <f>IF('PV Adoption'!Z$5*(1/(1-'General Inputs'!$C$10))*$J3028*1000*$I3028 &lt;= ABS(($F3028-$E3028)*(1+$J100)^(AD$490-$K$490)),'PV Adoption'!Z$5*(1/(1-'General Inputs'!$C$10))*$J3028*1000*$I3028,ABS(($F3028-$E3028)*(1+$J100)^(AD$490-$K$490)))</f>
        <v>0</v>
      </c>
      <c r="AE3028" s="357">
        <f>IF('PV Adoption'!AA$5*(1/(1-'General Inputs'!$C$10))*$J3028*1000*$I3028 &lt;= ABS(($F3028-$E3028)*(1+$J100)^(AE$490-$K$490)),'PV Adoption'!AA$5*(1/(1-'General Inputs'!$C$10))*$J3028*1000*$I3028,ABS(($F3028-$E3028)*(1+$J100)^(AE$490-$K$490)))</f>
        <v>0</v>
      </c>
      <c r="AF3028" s="357">
        <f>IF('PV Adoption'!AB$5*(1/(1-'General Inputs'!$C$10))*$J3028*1000*$I3028 &lt;= ABS(($F3028-$E3028)*(1+$J100)^(AF$490-$K$490)),'PV Adoption'!AB$5*(1/(1-'General Inputs'!$C$10))*$J3028*1000*$I3028,ABS(($F3028-$E3028)*(1+$J100)^(AF$490-$K$490)))</f>
        <v>0</v>
      </c>
      <c r="AG3028" s="357">
        <f>IF('PV Adoption'!AC$5*(1/(1-'General Inputs'!$C$10))*$J3028*1000*$I3028 &lt;= ABS(($F3028-$E3028)*(1+$J100)^(AG$490-$K$490)),'PV Adoption'!AC$5*(1/(1-'General Inputs'!$C$10))*$J3028*1000*$I3028,ABS(($F3028-$E3028)*(1+$J100)^(AG$490-$K$490)))</f>
        <v>0</v>
      </c>
      <c r="AH3028" s="357">
        <f>IF('PV Adoption'!AD$5*(1/(1-'General Inputs'!$C$10))*$J3028*1000*$I3028 &lt;= ABS(($F3028-$E3028)*(1+$J100)^(AH$490-$K$490)),'PV Adoption'!AD$5*(1/(1-'General Inputs'!$C$10))*$J3028*1000*$I3028,ABS(($F3028-$E3028)*(1+$J100)^(AH$490-$K$490)))</f>
        <v>0</v>
      </c>
      <c r="AI3028" s="357">
        <f>IF('PV Adoption'!AE$5*(1/(1-'General Inputs'!$C$10))*$J3028*1000*$I3028 &lt;= ABS(($F3028-$E3028)*(1+$J100)^(AI$490-$K$490)),'PV Adoption'!AE$5*(1/(1-'General Inputs'!$C$10))*$J3028*1000*$I3028,ABS(($F3028-$E3028)*(1+$J100)^(AI$490-$K$490)))</f>
        <v>0</v>
      </c>
      <c r="AJ3028" s="357">
        <f>IF('PV Adoption'!AF$5*(1/(1-'General Inputs'!$C$10))*$J3028*1000*$I3028 &lt;= ABS(($F3028-$E3028)*(1+$J100)^(AJ$490-$K$490)),'PV Adoption'!AF$5*(1/(1-'General Inputs'!$C$10))*$J3028*1000*$I3028,ABS(($F3028-$E3028)*(1+$J100)^(AJ$490-$K$490)))</f>
        <v>0</v>
      </c>
      <c r="AK3028" s="357">
        <v>0</v>
      </c>
      <c r="AL3028" s="357">
        <v>0</v>
      </c>
      <c r="AM3028" s="357">
        <v>0</v>
      </c>
    </row>
    <row r="3029" spans="1:39" x14ac:dyDescent="0.25">
      <c r="A3029" s="353" t="s">
        <v>400</v>
      </c>
      <c r="B3029" s="353" t="s">
        <v>400</v>
      </c>
      <c r="C3029" s="441">
        <f t="shared" ref="C3029:H3029" si="2477">C101</f>
        <v>1998.0000000000002</v>
      </c>
      <c r="D3029" s="441"/>
      <c r="E3029" s="441"/>
      <c r="F3029" s="441"/>
      <c r="G3029" s="441"/>
      <c r="H3029" s="441">
        <f t="shared" si="2477"/>
        <v>0</v>
      </c>
      <c r="I3029" s="470">
        <f>IFERROR(VLOOKUP(B3029,Coincidence!$B$2:$E$242,4,FALSE)*IF(G3029="Winter",'General Inputs'!$C$25,'General Inputs'!$C$24),IF(G3029="Winter",'General Inputs'!$C$25,'General Inputs'!$C$24))</f>
        <v>0.52140604400000001</v>
      </c>
      <c r="J3029" s="466">
        <f>'Nameplate by Substation'!H101</f>
        <v>7.3520242237776956E-3</v>
      </c>
      <c r="K3029" s="357">
        <f>IF('PV Adoption'!G$5*(1/(1-'General Inputs'!$C$10))*$J3029*1000*$I3029 &lt;= ABS(($F3029-$E3029)*(1+$J101)^(K$490-$K$490)),'PV Adoption'!G$5*(1/(1-'General Inputs'!$C$10))*$J3029*1000*$I3029,ABS(($F3029-$E3029)*(1+$J101)^(K$490-$K$490)))</f>
        <v>0</v>
      </c>
      <c r="L3029" s="357">
        <f>IF('PV Adoption'!H$5*(1/(1-'General Inputs'!$C$10))*$J3029*1000*$I3029 &lt;= ABS(($F3029-$E3029)*(1+$J101)^(L$490-$K$490)),'PV Adoption'!H$5*(1/(1-'General Inputs'!$C$10))*$J3029*1000*$I3029,ABS(($F3029-$E3029)*(1+$J101)^(L$490-$K$490)))</f>
        <v>0</v>
      </c>
      <c r="M3029" s="357">
        <f>IF('PV Adoption'!I$5*(1/(1-'General Inputs'!$C$10))*$J3029*1000*$I3029 &lt;= ABS(($F3029-$E3029)*(1+$J101)^(M$490-$K$490)),'PV Adoption'!I$5*(1/(1-'General Inputs'!$C$10))*$J3029*1000*$I3029,ABS(($F3029-$E3029)*(1+$J101)^(M$490-$K$490)))</f>
        <v>0</v>
      </c>
      <c r="N3029" s="357">
        <f>IF('PV Adoption'!J$5*(1/(1-'General Inputs'!$C$10))*$J3029*1000*$I3029 &lt;= ABS(($F3029-$E3029)*(1+$J101)^(N$490-$K$490)),'PV Adoption'!J$5*(1/(1-'General Inputs'!$C$10))*$J3029*1000*$I3029,ABS(($F3029-$E3029)*(1+$J101)^(N$490-$K$490)))</f>
        <v>0</v>
      </c>
      <c r="O3029" s="357">
        <f>IF('PV Adoption'!K$5*(1/(1-'General Inputs'!$C$10))*$J3029*1000*$I3029 &lt;= ABS(($F3029-$E3029)*(1+$J101)^(O$490-$K$490)),'PV Adoption'!K$5*(1/(1-'General Inputs'!$C$10))*$J3029*1000*$I3029,ABS(($F3029-$E3029)*(1+$J101)^(O$490-$K$490)))</f>
        <v>0</v>
      </c>
      <c r="P3029" s="357">
        <f>IF('PV Adoption'!L$5*(1/(1-'General Inputs'!$C$10))*$J3029*1000*$I3029 &lt;= ABS(($F3029-$E3029)*(1+$J101)^(P$490-$K$490)),'PV Adoption'!L$5*(1/(1-'General Inputs'!$C$10))*$J3029*1000*$I3029,ABS(($F3029-$E3029)*(1+$J101)^(P$490-$K$490)))</f>
        <v>0</v>
      </c>
      <c r="Q3029" s="357">
        <f>IF('PV Adoption'!M$5*(1/(1-'General Inputs'!$C$10))*$J3029*1000*$I3029 &lt;= ABS(($F3029-$E3029)*(1+$J101)^(Q$490-$K$490)),'PV Adoption'!M$5*(1/(1-'General Inputs'!$C$10))*$J3029*1000*$I3029,ABS(($F3029-$E3029)*(1+$J101)^(Q$490-$K$490)))</f>
        <v>0</v>
      </c>
      <c r="R3029" s="357">
        <f>IF('PV Adoption'!N$5*(1/(1-'General Inputs'!$C$10))*$J3029*1000*$I3029 &lt;= ABS(($F3029-$E3029)*(1+$J101)^(R$490-$K$490)),'PV Adoption'!N$5*(1/(1-'General Inputs'!$C$10))*$J3029*1000*$I3029,ABS(($F3029-$E3029)*(1+$J101)^(R$490-$K$490)))</f>
        <v>0</v>
      </c>
      <c r="S3029" s="357">
        <f>IF('PV Adoption'!O$5*(1/(1-'General Inputs'!$C$10))*$J3029*1000*$I3029 &lt;= ABS(($F3029-$E3029)*(1+$J101)^(S$490-$K$490)),'PV Adoption'!O$5*(1/(1-'General Inputs'!$C$10))*$J3029*1000*$I3029,ABS(($F3029-$E3029)*(1+$J101)^(S$490-$K$490)))</f>
        <v>0</v>
      </c>
      <c r="T3029" s="357">
        <f>IF('PV Adoption'!P$5*(1/(1-'General Inputs'!$C$10))*$J3029*1000*$I3029 &lt;= ABS(($F3029-$E3029)*(1+$J101)^(T$490-$K$490)),'PV Adoption'!P$5*(1/(1-'General Inputs'!$C$10))*$J3029*1000*$I3029,ABS(($F3029-$E3029)*(1+$J101)^(T$490-$K$490)))</f>
        <v>0</v>
      </c>
      <c r="U3029" s="357">
        <f>IF('PV Adoption'!Q$5*(1/(1-'General Inputs'!$C$10))*$J3029*1000*$I3029 &lt;= ABS(($F3029-$E3029)*(1+$J101)^(U$490-$K$490)),'PV Adoption'!Q$5*(1/(1-'General Inputs'!$C$10))*$J3029*1000*$I3029,ABS(($F3029-$E3029)*(1+$J101)^(U$490-$K$490)))</f>
        <v>0</v>
      </c>
      <c r="V3029" s="357">
        <f>IF('PV Adoption'!R$5*(1/(1-'General Inputs'!$C$10))*$J3029*1000*$I3029 &lt;= ABS(($F3029-$E3029)*(1+$J101)^(V$490-$K$490)),'PV Adoption'!R$5*(1/(1-'General Inputs'!$C$10))*$J3029*1000*$I3029,ABS(($F3029-$E3029)*(1+$J101)^(V$490-$K$490)))</f>
        <v>0</v>
      </c>
      <c r="W3029" s="357">
        <f>IF('PV Adoption'!S$5*(1/(1-'General Inputs'!$C$10))*$J3029*1000*$I3029 &lt;= ABS(($F3029-$E3029)*(1+$J101)^(W$490-$K$490)),'PV Adoption'!S$5*(1/(1-'General Inputs'!$C$10))*$J3029*1000*$I3029,ABS(($F3029-$E3029)*(1+$J101)^(W$490-$K$490)))</f>
        <v>0</v>
      </c>
      <c r="X3029" s="357">
        <f>IF('PV Adoption'!T$5*(1/(1-'General Inputs'!$C$10))*$J3029*1000*$I3029 &lt;= ABS(($F3029-$E3029)*(1+$J101)^(X$490-$K$490)),'PV Adoption'!T$5*(1/(1-'General Inputs'!$C$10))*$J3029*1000*$I3029,ABS(($F3029-$E3029)*(1+$J101)^(X$490-$K$490)))</f>
        <v>0</v>
      </c>
      <c r="Y3029" s="357">
        <f>IF('PV Adoption'!U$5*(1/(1-'General Inputs'!$C$10))*$J3029*1000*$I3029 &lt;= ABS(($F3029-$E3029)*(1+$J101)^(Y$490-$K$490)),'PV Adoption'!U$5*(1/(1-'General Inputs'!$C$10))*$J3029*1000*$I3029,ABS(($F3029-$E3029)*(1+$J101)^(Y$490-$K$490)))</f>
        <v>0</v>
      </c>
      <c r="Z3029" s="357">
        <f>IF('PV Adoption'!V$5*(1/(1-'General Inputs'!$C$10))*$J3029*1000*$I3029 &lt;= ABS(($F3029-$E3029)*(1+$J101)^(Z$490-$K$490)),'PV Adoption'!V$5*(1/(1-'General Inputs'!$C$10))*$J3029*1000*$I3029,ABS(($F3029-$E3029)*(1+$J101)^(Z$490-$K$490)))</f>
        <v>0</v>
      </c>
      <c r="AA3029" s="357">
        <f>IF('PV Adoption'!W$5*(1/(1-'General Inputs'!$C$10))*$J3029*1000*$I3029 &lt;= ABS(($F3029-$E3029)*(1+$J101)^(AA$490-$K$490)),'PV Adoption'!W$5*(1/(1-'General Inputs'!$C$10))*$J3029*1000*$I3029,ABS(($F3029-$E3029)*(1+$J101)^(AA$490-$K$490)))</f>
        <v>0</v>
      </c>
      <c r="AB3029" s="357">
        <f>IF('PV Adoption'!X$5*(1/(1-'General Inputs'!$C$10))*$J3029*1000*$I3029 &lt;= ABS(($F3029-$E3029)*(1+$J101)^(AB$490-$K$490)),'PV Adoption'!X$5*(1/(1-'General Inputs'!$C$10))*$J3029*1000*$I3029,ABS(($F3029-$E3029)*(1+$J101)^(AB$490-$K$490)))</f>
        <v>0</v>
      </c>
      <c r="AC3029" s="357">
        <f>IF('PV Adoption'!Y$5*(1/(1-'General Inputs'!$C$10))*$J3029*1000*$I3029 &lt;= ABS(($F3029-$E3029)*(1+$J101)^(AC$490-$K$490)),'PV Adoption'!Y$5*(1/(1-'General Inputs'!$C$10))*$J3029*1000*$I3029,ABS(($F3029-$E3029)*(1+$J101)^(AC$490-$K$490)))</f>
        <v>0</v>
      </c>
      <c r="AD3029" s="357">
        <f>IF('PV Adoption'!Z$5*(1/(1-'General Inputs'!$C$10))*$J3029*1000*$I3029 &lt;= ABS(($F3029-$E3029)*(1+$J101)^(AD$490-$K$490)),'PV Adoption'!Z$5*(1/(1-'General Inputs'!$C$10))*$J3029*1000*$I3029,ABS(($F3029-$E3029)*(1+$J101)^(AD$490-$K$490)))</f>
        <v>0</v>
      </c>
      <c r="AE3029" s="357">
        <f>IF('PV Adoption'!AA$5*(1/(1-'General Inputs'!$C$10))*$J3029*1000*$I3029 &lt;= ABS(($F3029-$E3029)*(1+$J101)^(AE$490-$K$490)),'PV Adoption'!AA$5*(1/(1-'General Inputs'!$C$10))*$J3029*1000*$I3029,ABS(($F3029-$E3029)*(1+$J101)^(AE$490-$K$490)))</f>
        <v>0</v>
      </c>
      <c r="AF3029" s="357">
        <f>IF('PV Adoption'!AB$5*(1/(1-'General Inputs'!$C$10))*$J3029*1000*$I3029 &lt;= ABS(($F3029-$E3029)*(1+$J101)^(AF$490-$K$490)),'PV Adoption'!AB$5*(1/(1-'General Inputs'!$C$10))*$J3029*1000*$I3029,ABS(($F3029-$E3029)*(1+$J101)^(AF$490-$K$490)))</f>
        <v>0</v>
      </c>
      <c r="AG3029" s="357">
        <f>IF('PV Adoption'!AC$5*(1/(1-'General Inputs'!$C$10))*$J3029*1000*$I3029 &lt;= ABS(($F3029-$E3029)*(1+$J101)^(AG$490-$K$490)),'PV Adoption'!AC$5*(1/(1-'General Inputs'!$C$10))*$J3029*1000*$I3029,ABS(($F3029-$E3029)*(1+$J101)^(AG$490-$K$490)))</f>
        <v>0</v>
      </c>
      <c r="AH3029" s="357">
        <f>IF('PV Adoption'!AD$5*(1/(1-'General Inputs'!$C$10))*$J3029*1000*$I3029 &lt;= ABS(($F3029-$E3029)*(1+$J101)^(AH$490-$K$490)),'PV Adoption'!AD$5*(1/(1-'General Inputs'!$C$10))*$J3029*1000*$I3029,ABS(($F3029-$E3029)*(1+$J101)^(AH$490-$K$490)))</f>
        <v>0</v>
      </c>
      <c r="AI3029" s="357">
        <f>IF('PV Adoption'!AE$5*(1/(1-'General Inputs'!$C$10))*$J3029*1000*$I3029 &lt;= ABS(($F3029-$E3029)*(1+$J101)^(AI$490-$K$490)),'PV Adoption'!AE$5*(1/(1-'General Inputs'!$C$10))*$J3029*1000*$I3029,ABS(($F3029-$E3029)*(1+$J101)^(AI$490-$K$490)))</f>
        <v>0</v>
      </c>
      <c r="AJ3029" s="357">
        <f>IF('PV Adoption'!AF$5*(1/(1-'General Inputs'!$C$10))*$J3029*1000*$I3029 &lt;= ABS(($F3029-$E3029)*(1+$J101)^(AJ$490-$K$490)),'PV Adoption'!AF$5*(1/(1-'General Inputs'!$C$10))*$J3029*1000*$I3029,ABS(($F3029-$E3029)*(1+$J101)^(AJ$490-$K$490)))</f>
        <v>0</v>
      </c>
      <c r="AK3029" s="357">
        <v>0</v>
      </c>
      <c r="AL3029" s="357">
        <v>0</v>
      </c>
      <c r="AM3029" s="357">
        <v>0</v>
      </c>
    </row>
    <row r="3030" spans="1:39" x14ac:dyDescent="0.25">
      <c r="A3030" s="353" t="s">
        <v>334</v>
      </c>
      <c r="B3030" s="353" t="s">
        <v>334</v>
      </c>
      <c r="C3030" s="441">
        <f t="shared" ref="C3030:H3030" si="2478">C102</f>
        <v>500</v>
      </c>
      <c r="D3030" s="441"/>
      <c r="E3030" s="441"/>
      <c r="F3030" s="441"/>
      <c r="G3030" s="441"/>
      <c r="H3030" s="441">
        <f t="shared" si="2478"/>
        <v>0</v>
      </c>
      <c r="I3030" s="470">
        <f>IFERROR(VLOOKUP(B3030,Coincidence!$B$2:$E$242,4,FALSE)*IF(G3030="Winter",'General Inputs'!$C$25,'General Inputs'!$C$24),IF(G3030="Winter",'General Inputs'!$C$25,'General Inputs'!$C$24))</f>
        <v>0.52140604400000001</v>
      </c>
      <c r="J3030" s="466">
        <f>'Nameplate by Substation'!H102</f>
        <v>2.9488763624996712E-4</v>
      </c>
      <c r="K3030" s="357">
        <f>IF('PV Adoption'!G$5*(1/(1-'General Inputs'!$C$10))*$J3030*1000*$I3030 &lt;= ABS(($F3030-$E3030)*(1+$J102)^(K$490-$K$490)),'PV Adoption'!G$5*(1/(1-'General Inputs'!$C$10))*$J3030*1000*$I3030,ABS(($F3030-$E3030)*(1+$J102)^(K$490-$K$490)))</f>
        <v>0</v>
      </c>
      <c r="L3030" s="357">
        <f>IF('PV Adoption'!H$5*(1/(1-'General Inputs'!$C$10))*$J3030*1000*$I3030 &lt;= ABS(($F3030-$E3030)*(1+$J102)^(L$490-$K$490)),'PV Adoption'!H$5*(1/(1-'General Inputs'!$C$10))*$J3030*1000*$I3030,ABS(($F3030-$E3030)*(1+$J102)^(L$490-$K$490)))</f>
        <v>0</v>
      </c>
      <c r="M3030" s="357">
        <f>IF('PV Adoption'!I$5*(1/(1-'General Inputs'!$C$10))*$J3030*1000*$I3030 &lt;= ABS(($F3030-$E3030)*(1+$J102)^(M$490-$K$490)),'PV Adoption'!I$5*(1/(1-'General Inputs'!$C$10))*$J3030*1000*$I3030,ABS(($F3030-$E3030)*(1+$J102)^(M$490-$K$490)))</f>
        <v>0</v>
      </c>
      <c r="N3030" s="357">
        <f>IF('PV Adoption'!J$5*(1/(1-'General Inputs'!$C$10))*$J3030*1000*$I3030 &lt;= ABS(($F3030-$E3030)*(1+$J102)^(N$490-$K$490)),'PV Adoption'!J$5*(1/(1-'General Inputs'!$C$10))*$J3030*1000*$I3030,ABS(($F3030-$E3030)*(1+$J102)^(N$490-$K$490)))</f>
        <v>0</v>
      </c>
      <c r="O3030" s="357">
        <f>IF('PV Adoption'!K$5*(1/(1-'General Inputs'!$C$10))*$J3030*1000*$I3030 &lt;= ABS(($F3030-$E3030)*(1+$J102)^(O$490-$K$490)),'PV Adoption'!K$5*(1/(1-'General Inputs'!$C$10))*$J3030*1000*$I3030,ABS(($F3030-$E3030)*(1+$J102)^(O$490-$K$490)))</f>
        <v>0</v>
      </c>
      <c r="P3030" s="357">
        <f>IF('PV Adoption'!L$5*(1/(1-'General Inputs'!$C$10))*$J3030*1000*$I3030 &lt;= ABS(($F3030-$E3030)*(1+$J102)^(P$490-$K$490)),'PV Adoption'!L$5*(1/(1-'General Inputs'!$C$10))*$J3030*1000*$I3030,ABS(($F3030-$E3030)*(1+$J102)^(P$490-$K$490)))</f>
        <v>0</v>
      </c>
      <c r="Q3030" s="357">
        <f>IF('PV Adoption'!M$5*(1/(1-'General Inputs'!$C$10))*$J3030*1000*$I3030 &lt;= ABS(($F3030-$E3030)*(1+$J102)^(Q$490-$K$490)),'PV Adoption'!M$5*(1/(1-'General Inputs'!$C$10))*$J3030*1000*$I3030,ABS(($F3030-$E3030)*(1+$J102)^(Q$490-$K$490)))</f>
        <v>0</v>
      </c>
      <c r="R3030" s="357">
        <f>IF('PV Adoption'!N$5*(1/(1-'General Inputs'!$C$10))*$J3030*1000*$I3030 &lt;= ABS(($F3030-$E3030)*(1+$J102)^(R$490-$K$490)),'PV Adoption'!N$5*(1/(1-'General Inputs'!$C$10))*$J3030*1000*$I3030,ABS(($F3030-$E3030)*(1+$J102)^(R$490-$K$490)))</f>
        <v>0</v>
      </c>
      <c r="S3030" s="357">
        <f>IF('PV Adoption'!O$5*(1/(1-'General Inputs'!$C$10))*$J3030*1000*$I3030 &lt;= ABS(($F3030-$E3030)*(1+$J102)^(S$490-$K$490)),'PV Adoption'!O$5*(1/(1-'General Inputs'!$C$10))*$J3030*1000*$I3030,ABS(($F3030-$E3030)*(1+$J102)^(S$490-$K$490)))</f>
        <v>0</v>
      </c>
      <c r="T3030" s="357">
        <f>IF('PV Adoption'!P$5*(1/(1-'General Inputs'!$C$10))*$J3030*1000*$I3030 &lt;= ABS(($F3030-$E3030)*(1+$J102)^(T$490-$K$490)),'PV Adoption'!P$5*(1/(1-'General Inputs'!$C$10))*$J3030*1000*$I3030,ABS(($F3030-$E3030)*(1+$J102)^(T$490-$K$490)))</f>
        <v>0</v>
      </c>
      <c r="U3030" s="357">
        <f>IF('PV Adoption'!Q$5*(1/(1-'General Inputs'!$C$10))*$J3030*1000*$I3030 &lt;= ABS(($F3030-$E3030)*(1+$J102)^(U$490-$K$490)),'PV Adoption'!Q$5*(1/(1-'General Inputs'!$C$10))*$J3030*1000*$I3030,ABS(($F3030-$E3030)*(1+$J102)^(U$490-$K$490)))</f>
        <v>0</v>
      </c>
      <c r="V3030" s="357">
        <f>IF('PV Adoption'!R$5*(1/(1-'General Inputs'!$C$10))*$J3030*1000*$I3030 &lt;= ABS(($F3030-$E3030)*(1+$J102)^(V$490-$K$490)),'PV Adoption'!R$5*(1/(1-'General Inputs'!$C$10))*$J3030*1000*$I3030,ABS(($F3030-$E3030)*(1+$J102)^(V$490-$K$490)))</f>
        <v>0</v>
      </c>
      <c r="W3030" s="357">
        <f>IF('PV Adoption'!S$5*(1/(1-'General Inputs'!$C$10))*$J3030*1000*$I3030 &lt;= ABS(($F3030-$E3030)*(1+$J102)^(W$490-$K$490)),'PV Adoption'!S$5*(1/(1-'General Inputs'!$C$10))*$J3030*1000*$I3030,ABS(($F3030-$E3030)*(1+$J102)^(W$490-$K$490)))</f>
        <v>0</v>
      </c>
      <c r="X3030" s="357">
        <f>IF('PV Adoption'!T$5*(1/(1-'General Inputs'!$C$10))*$J3030*1000*$I3030 &lt;= ABS(($F3030-$E3030)*(1+$J102)^(X$490-$K$490)),'PV Adoption'!T$5*(1/(1-'General Inputs'!$C$10))*$J3030*1000*$I3030,ABS(($F3030-$E3030)*(1+$J102)^(X$490-$K$490)))</f>
        <v>0</v>
      </c>
      <c r="Y3030" s="357">
        <f>IF('PV Adoption'!U$5*(1/(1-'General Inputs'!$C$10))*$J3030*1000*$I3030 &lt;= ABS(($F3030-$E3030)*(1+$J102)^(Y$490-$K$490)),'PV Adoption'!U$5*(1/(1-'General Inputs'!$C$10))*$J3030*1000*$I3030,ABS(($F3030-$E3030)*(1+$J102)^(Y$490-$K$490)))</f>
        <v>0</v>
      </c>
      <c r="Z3030" s="357">
        <f>IF('PV Adoption'!V$5*(1/(1-'General Inputs'!$C$10))*$J3030*1000*$I3030 &lt;= ABS(($F3030-$E3030)*(1+$J102)^(Z$490-$K$490)),'PV Adoption'!V$5*(1/(1-'General Inputs'!$C$10))*$J3030*1000*$I3030,ABS(($F3030-$E3030)*(1+$J102)^(Z$490-$K$490)))</f>
        <v>0</v>
      </c>
      <c r="AA3030" s="357">
        <f>IF('PV Adoption'!W$5*(1/(1-'General Inputs'!$C$10))*$J3030*1000*$I3030 &lt;= ABS(($F3030-$E3030)*(1+$J102)^(AA$490-$K$490)),'PV Adoption'!W$5*(1/(1-'General Inputs'!$C$10))*$J3030*1000*$I3030,ABS(($F3030-$E3030)*(1+$J102)^(AA$490-$K$490)))</f>
        <v>0</v>
      </c>
      <c r="AB3030" s="357">
        <f>IF('PV Adoption'!X$5*(1/(1-'General Inputs'!$C$10))*$J3030*1000*$I3030 &lt;= ABS(($F3030-$E3030)*(1+$J102)^(AB$490-$K$490)),'PV Adoption'!X$5*(1/(1-'General Inputs'!$C$10))*$J3030*1000*$I3030,ABS(($F3030-$E3030)*(1+$J102)^(AB$490-$K$490)))</f>
        <v>0</v>
      </c>
      <c r="AC3030" s="357">
        <f>IF('PV Adoption'!Y$5*(1/(1-'General Inputs'!$C$10))*$J3030*1000*$I3030 &lt;= ABS(($F3030-$E3030)*(1+$J102)^(AC$490-$K$490)),'PV Adoption'!Y$5*(1/(1-'General Inputs'!$C$10))*$J3030*1000*$I3030,ABS(($F3030-$E3030)*(1+$J102)^(AC$490-$K$490)))</f>
        <v>0</v>
      </c>
      <c r="AD3030" s="357">
        <f>IF('PV Adoption'!Z$5*(1/(1-'General Inputs'!$C$10))*$J3030*1000*$I3030 &lt;= ABS(($F3030-$E3030)*(1+$J102)^(AD$490-$K$490)),'PV Adoption'!Z$5*(1/(1-'General Inputs'!$C$10))*$J3030*1000*$I3030,ABS(($F3030-$E3030)*(1+$J102)^(AD$490-$K$490)))</f>
        <v>0</v>
      </c>
      <c r="AE3030" s="357">
        <f>IF('PV Adoption'!AA$5*(1/(1-'General Inputs'!$C$10))*$J3030*1000*$I3030 &lt;= ABS(($F3030-$E3030)*(1+$J102)^(AE$490-$K$490)),'PV Adoption'!AA$5*(1/(1-'General Inputs'!$C$10))*$J3030*1000*$I3030,ABS(($F3030-$E3030)*(1+$J102)^(AE$490-$K$490)))</f>
        <v>0</v>
      </c>
      <c r="AF3030" s="357">
        <f>IF('PV Adoption'!AB$5*(1/(1-'General Inputs'!$C$10))*$J3030*1000*$I3030 &lt;= ABS(($F3030-$E3030)*(1+$J102)^(AF$490-$K$490)),'PV Adoption'!AB$5*(1/(1-'General Inputs'!$C$10))*$J3030*1000*$I3030,ABS(($F3030-$E3030)*(1+$J102)^(AF$490-$K$490)))</f>
        <v>0</v>
      </c>
      <c r="AG3030" s="357">
        <f>IF('PV Adoption'!AC$5*(1/(1-'General Inputs'!$C$10))*$J3030*1000*$I3030 &lt;= ABS(($F3030-$E3030)*(1+$J102)^(AG$490-$K$490)),'PV Adoption'!AC$5*(1/(1-'General Inputs'!$C$10))*$J3030*1000*$I3030,ABS(($F3030-$E3030)*(1+$J102)^(AG$490-$K$490)))</f>
        <v>0</v>
      </c>
      <c r="AH3030" s="357">
        <f>IF('PV Adoption'!AD$5*(1/(1-'General Inputs'!$C$10))*$J3030*1000*$I3030 &lt;= ABS(($F3030-$E3030)*(1+$J102)^(AH$490-$K$490)),'PV Adoption'!AD$5*(1/(1-'General Inputs'!$C$10))*$J3030*1000*$I3030,ABS(($F3030-$E3030)*(1+$J102)^(AH$490-$K$490)))</f>
        <v>0</v>
      </c>
      <c r="AI3030" s="357">
        <f>IF('PV Adoption'!AE$5*(1/(1-'General Inputs'!$C$10))*$J3030*1000*$I3030 &lt;= ABS(($F3030-$E3030)*(1+$J102)^(AI$490-$K$490)),'PV Adoption'!AE$5*(1/(1-'General Inputs'!$C$10))*$J3030*1000*$I3030,ABS(($F3030-$E3030)*(1+$J102)^(AI$490-$K$490)))</f>
        <v>0</v>
      </c>
      <c r="AJ3030" s="357">
        <f>IF('PV Adoption'!AF$5*(1/(1-'General Inputs'!$C$10))*$J3030*1000*$I3030 &lt;= ABS(($F3030-$E3030)*(1+$J102)^(AJ$490-$K$490)),'PV Adoption'!AF$5*(1/(1-'General Inputs'!$C$10))*$J3030*1000*$I3030,ABS(($F3030-$E3030)*(1+$J102)^(AJ$490-$K$490)))</f>
        <v>0</v>
      </c>
      <c r="AK3030" s="357">
        <v>17.631705492436222</v>
      </c>
      <c r="AL3030" s="357">
        <v>17.617691805094772</v>
      </c>
      <c r="AM3030" s="357">
        <v>17.60368925583823</v>
      </c>
    </row>
    <row r="3031" spans="1:39" x14ac:dyDescent="0.25">
      <c r="A3031" s="353" t="s">
        <v>420</v>
      </c>
      <c r="B3031" s="353" t="s">
        <v>421</v>
      </c>
      <c r="C3031" s="441">
        <f t="shared" ref="C3031:H3031" si="2479">C103</f>
        <v>6250</v>
      </c>
      <c r="D3031" s="441"/>
      <c r="E3031" s="441"/>
      <c r="F3031" s="441"/>
      <c r="G3031" s="441"/>
      <c r="H3031" s="441">
        <f t="shared" si="2479"/>
        <v>0</v>
      </c>
      <c r="I3031" s="470">
        <f>IFERROR(VLOOKUP(B3031,Coincidence!$B$2:$E$242,4,FALSE)*IF(G3031="Winter",'General Inputs'!$C$25,'General Inputs'!$C$24),IF(G3031="Winter",'General Inputs'!$C$25,'General Inputs'!$C$24))</f>
        <v>0.52140604400000001</v>
      </c>
      <c r="J3031" s="466">
        <f>'Nameplate by Substation'!H103</f>
        <v>1.7801390913058167E-3</v>
      </c>
      <c r="K3031" s="357">
        <f>IF('PV Adoption'!G$5*(1/(1-'General Inputs'!$C$10))*$J3031*1000*$I3031 &lt;= ABS(($F3031-$E3031)*(1+$J103)^(K$490-$K$490)),'PV Adoption'!G$5*(1/(1-'General Inputs'!$C$10))*$J3031*1000*$I3031,ABS(($F3031-$E3031)*(1+$J103)^(K$490-$K$490)))</f>
        <v>0</v>
      </c>
      <c r="L3031" s="357">
        <f>IF('PV Adoption'!H$5*(1/(1-'General Inputs'!$C$10))*$J3031*1000*$I3031 &lt;= ABS(($F3031-$E3031)*(1+$J103)^(L$490-$K$490)),'PV Adoption'!H$5*(1/(1-'General Inputs'!$C$10))*$J3031*1000*$I3031,ABS(($F3031-$E3031)*(1+$J103)^(L$490-$K$490)))</f>
        <v>0</v>
      </c>
      <c r="M3031" s="357">
        <f>IF('PV Adoption'!I$5*(1/(1-'General Inputs'!$C$10))*$J3031*1000*$I3031 &lt;= ABS(($F3031-$E3031)*(1+$J103)^(M$490-$K$490)),'PV Adoption'!I$5*(1/(1-'General Inputs'!$C$10))*$J3031*1000*$I3031,ABS(($F3031-$E3031)*(1+$J103)^(M$490-$K$490)))</f>
        <v>0</v>
      </c>
      <c r="N3031" s="357">
        <f>IF('PV Adoption'!J$5*(1/(1-'General Inputs'!$C$10))*$J3031*1000*$I3031 &lt;= ABS(($F3031-$E3031)*(1+$J103)^(N$490-$K$490)),'PV Adoption'!J$5*(1/(1-'General Inputs'!$C$10))*$J3031*1000*$I3031,ABS(($F3031-$E3031)*(1+$J103)^(N$490-$K$490)))</f>
        <v>0</v>
      </c>
      <c r="O3031" s="357">
        <f>IF('PV Adoption'!K$5*(1/(1-'General Inputs'!$C$10))*$J3031*1000*$I3031 &lt;= ABS(($F3031-$E3031)*(1+$J103)^(O$490-$K$490)),'PV Adoption'!K$5*(1/(1-'General Inputs'!$C$10))*$J3031*1000*$I3031,ABS(($F3031-$E3031)*(1+$J103)^(O$490-$K$490)))</f>
        <v>0</v>
      </c>
      <c r="P3031" s="357">
        <f>IF('PV Adoption'!L$5*(1/(1-'General Inputs'!$C$10))*$J3031*1000*$I3031 &lt;= ABS(($F3031-$E3031)*(1+$J103)^(P$490-$K$490)),'PV Adoption'!L$5*(1/(1-'General Inputs'!$C$10))*$J3031*1000*$I3031,ABS(($F3031-$E3031)*(1+$J103)^(P$490-$K$490)))</f>
        <v>0</v>
      </c>
      <c r="Q3031" s="357">
        <f>IF('PV Adoption'!M$5*(1/(1-'General Inputs'!$C$10))*$J3031*1000*$I3031 &lt;= ABS(($F3031-$E3031)*(1+$J103)^(Q$490-$K$490)),'PV Adoption'!M$5*(1/(1-'General Inputs'!$C$10))*$J3031*1000*$I3031,ABS(($F3031-$E3031)*(1+$J103)^(Q$490-$K$490)))</f>
        <v>0</v>
      </c>
      <c r="R3031" s="357">
        <f>IF('PV Adoption'!N$5*(1/(1-'General Inputs'!$C$10))*$J3031*1000*$I3031 &lt;= ABS(($F3031-$E3031)*(1+$J103)^(R$490-$K$490)),'PV Adoption'!N$5*(1/(1-'General Inputs'!$C$10))*$J3031*1000*$I3031,ABS(($F3031-$E3031)*(1+$J103)^(R$490-$K$490)))</f>
        <v>0</v>
      </c>
      <c r="S3031" s="357">
        <f>IF('PV Adoption'!O$5*(1/(1-'General Inputs'!$C$10))*$J3031*1000*$I3031 &lt;= ABS(($F3031-$E3031)*(1+$J103)^(S$490-$K$490)),'PV Adoption'!O$5*(1/(1-'General Inputs'!$C$10))*$J3031*1000*$I3031,ABS(($F3031-$E3031)*(1+$J103)^(S$490-$K$490)))</f>
        <v>0</v>
      </c>
      <c r="T3031" s="357">
        <f>IF('PV Adoption'!P$5*(1/(1-'General Inputs'!$C$10))*$J3031*1000*$I3031 &lt;= ABS(($F3031-$E3031)*(1+$J103)^(T$490-$K$490)),'PV Adoption'!P$5*(1/(1-'General Inputs'!$C$10))*$J3031*1000*$I3031,ABS(($F3031-$E3031)*(1+$J103)^(T$490-$K$490)))</f>
        <v>0</v>
      </c>
      <c r="U3031" s="357">
        <f>IF('PV Adoption'!Q$5*(1/(1-'General Inputs'!$C$10))*$J3031*1000*$I3031 &lt;= ABS(($F3031-$E3031)*(1+$J103)^(U$490-$K$490)),'PV Adoption'!Q$5*(1/(1-'General Inputs'!$C$10))*$J3031*1000*$I3031,ABS(($F3031-$E3031)*(1+$J103)^(U$490-$K$490)))</f>
        <v>0</v>
      </c>
      <c r="V3031" s="357">
        <f>IF('PV Adoption'!R$5*(1/(1-'General Inputs'!$C$10))*$J3031*1000*$I3031 &lt;= ABS(($F3031-$E3031)*(1+$J103)^(V$490-$K$490)),'PV Adoption'!R$5*(1/(1-'General Inputs'!$C$10))*$J3031*1000*$I3031,ABS(($F3031-$E3031)*(1+$J103)^(V$490-$K$490)))</f>
        <v>0</v>
      </c>
      <c r="W3031" s="357">
        <f>IF('PV Adoption'!S$5*(1/(1-'General Inputs'!$C$10))*$J3031*1000*$I3031 &lt;= ABS(($F3031-$E3031)*(1+$J103)^(W$490-$K$490)),'PV Adoption'!S$5*(1/(1-'General Inputs'!$C$10))*$J3031*1000*$I3031,ABS(($F3031-$E3031)*(1+$J103)^(W$490-$K$490)))</f>
        <v>0</v>
      </c>
      <c r="X3031" s="357">
        <f>IF('PV Adoption'!T$5*(1/(1-'General Inputs'!$C$10))*$J3031*1000*$I3031 &lt;= ABS(($F3031-$E3031)*(1+$J103)^(X$490-$K$490)),'PV Adoption'!T$5*(1/(1-'General Inputs'!$C$10))*$J3031*1000*$I3031,ABS(($F3031-$E3031)*(1+$J103)^(X$490-$K$490)))</f>
        <v>0</v>
      </c>
      <c r="Y3031" s="357">
        <f>IF('PV Adoption'!U$5*(1/(1-'General Inputs'!$C$10))*$J3031*1000*$I3031 &lt;= ABS(($F3031-$E3031)*(1+$J103)^(Y$490-$K$490)),'PV Adoption'!U$5*(1/(1-'General Inputs'!$C$10))*$J3031*1000*$I3031,ABS(($F3031-$E3031)*(1+$J103)^(Y$490-$K$490)))</f>
        <v>0</v>
      </c>
      <c r="Z3031" s="357">
        <f>IF('PV Adoption'!V$5*(1/(1-'General Inputs'!$C$10))*$J3031*1000*$I3031 &lt;= ABS(($F3031-$E3031)*(1+$J103)^(Z$490-$K$490)),'PV Adoption'!V$5*(1/(1-'General Inputs'!$C$10))*$J3031*1000*$I3031,ABS(($F3031-$E3031)*(1+$J103)^(Z$490-$K$490)))</f>
        <v>0</v>
      </c>
      <c r="AA3031" s="357">
        <f>IF('PV Adoption'!W$5*(1/(1-'General Inputs'!$C$10))*$J3031*1000*$I3031 &lt;= ABS(($F3031-$E3031)*(1+$J103)^(AA$490-$K$490)),'PV Adoption'!W$5*(1/(1-'General Inputs'!$C$10))*$J3031*1000*$I3031,ABS(($F3031-$E3031)*(1+$J103)^(AA$490-$K$490)))</f>
        <v>0</v>
      </c>
      <c r="AB3031" s="357">
        <f>IF('PV Adoption'!X$5*(1/(1-'General Inputs'!$C$10))*$J3031*1000*$I3031 &lt;= ABS(($F3031-$E3031)*(1+$J103)^(AB$490-$K$490)),'PV Adoption'!X$5*(1/(1-'General Inputs'!$C$10))*$J3031*1000*$I3031,ABS(($F3031-$E3031)*(1+$J103)^(AB$490-$K$490)))</f>
        <v>0</v>
      </c>
      <c r="AC3031" s="357">
        <f>IF('PV Adoption'!Y$5*(1/(1-'General Inputs'!$C$10))*$J3031*1000*$I3031 &lt;= ABS(($F3031-$E3031)*(1+$J103)^(AC$490-$K$490)),'PV Adoption'!Y$5*(1/(1-'General Inputs'!$C$10))*$J3031*1000*$I3031,ABS(($F3031-$E3031)*(1+$J103)^(AC$490-$K$490)))</f>
        <v>0</v>
      </c>
      <c r="AD3031" s="357">
        <f>IF('PV Adoption'!Z$5*(1/(1-'General Inputs'!$C$10))*$J3031*1000*$I3031 &lt;= ABS(($F3031-$E3031)*(1+$J103)^(AD$490-$K$490)),'PV Adoption'!Z$5*(1/(1-'General Inputs'!$C$10))*$J3031*1000*$I3031,ABS(($F3031-$E3031)*(1+$J103)^(AD$490-$K$490)))</f>
        <v>0</v>
      </c>
      <c r="AE3031" s="357">
        <f>IF('PV Adoption'!AA$5*(1/(1-'General Inputs'!$C$10))*$J3031*1000*$I3031 &lt;= ABS(($F3031-$E3031)*(1+$J103)^(AE$490-$K$490)),'PV Adoption'!AA$5*(1/(1-'General Inputs'!$C$10))*$J3031*1000*$I3031,ABS(($F3031-$E3031)*(1+$J103)^(AE$490-$K$490)))</f>
        <v>0</v>
      </c>
      <c r="AF3031" s="357">
        <f>IF('PV Adoption'!AB$5*(1/(1-'General Inputs'!$C$10))*$J3031*1000*$I3031 &lt;= ABS(($F3031-$E3031)*(1+$J103)^(AF$490-$K$490)),'PV Adoption'!AB$5*(1/(1-'General Inputs'!$C$10))*$J3031*1000*$I3031,ABS(($F3031-$E3031)*(1+$J103)^(AF$490-$K$490)))</f>
        <v>0</v>
      </c>
      <c r="AG3031" s="357">
        <f>IF('PV Adoption'!AC$5*(1/(1-'General Inputs'!$C$10))*$J3031*1000*$I3031 &lt;= ABS(($F3031-$E3031)*(1+$J103)^(AG$490-$K$490)),'PV Adoption'!AC$5*(1/(1-'General Inputs'!$C$10))*$J3031*1000*$I3031,ABS(($F3031-$E3031)*(1+$J103)^(AG$490-$K$490)))</f>
        <v>0</v>
      </c>
      <c r="AH3031" s="357">
        <f>IF('PV Adoption'!AD$5*(1/(1-'General Inputs'!$C$10))*$J3031*1000*$I3031 &lt;= ABS(($F3031-$E3031)*(1+$J103)^(AH$490-$K$490)),'PV Adoption'!AD$5*(1/(1-'General Inputs'!$C$10))*$J3031*1000*$I3031,ABS(($F3031-$E3031)*(1+$J103)^(AH$490-$K$490)))</f>
        <v>0</v>
      </c>
      <c r="AI3031" s="357">
        <f>IF('PV Adoption'!AE$5*(1/(1-'General Inputs'!$C$10))*$J3031*1000*$I3031 &lt;= ABS(($F3031-$E3031)*(1+$J103)^(AI$490-$K$490)),'PV Adoption'!AE$5*(1/(1-'General Inputs'!$C$10))*$J3031*1000*$I3031,ABS(($F3031-$E3031)*(1+$J103)^(AI$490-$K$490)))</f>
        <v>0</v>
      </c>
      <c r="AJ3031" s="357">
        <f>IF('PV Adoption'!AF$5*(1/(1-'General Inputs'!$C$10))*$J3031*1000*$I3031 &lt;= ABS(($F3031-$E3031)*(1+$J103)^(AJ$490-$K$490)),'PV Adoption'!AF$5*(1/(1-'General Inputs'!$C$10))*$J3031*1000*$I3031,ABS(($F3031-$E3031)*(1+$J103)^(AJ$490-$K$490)))</f>
        <v>0</v>
      </c>
      <c r="AK3031" s="357">
        <v>352.5067242895654</v>
      </c>
      <c r="AL3031" s="357">
        <v>358.65464989711455</v>
      </c>
      <c r="AM3031" s="357">
        <v>365.16478506214423</v>
      </c>
    </row>
    <row r="3032" spans="1:39" x14ac:dyDescent="0.25">
      <c r="A3032" s="353" t="s">
        <v>245</v>
      </c>
      <c r="B3032" s="353" t="s">
        <v>408</v>
      </c>
      <c r="C3032" s="441">
        <f t="shared" ref="C3032:H3032" si="2480">C104</f>
        <v>6250</v>
      </c>
      <c r="D3032" s="441"/>
      <c r="E3032" s="441"/>
      <c r="F3032" s="441"/>
      <c r="G3032" s="441"/>
      <c r="H3032" s="441">
        <f t="shared" si="2480"/>
        <v>0</v>
      </c>
      <c r="I3032" s="470">
        <f>IFERROR(VLOOKUP(B3032,Coincidence!$B$2:$E$242,4,FALSE)*IF(G3032="Winter",'General Inputs'!$C$25,'General Inputs'!$C$24),IF(G3032="Winter",'General Inputs'!$C$25,'General Inputs'!$C$24))</f>
        <v>0.52140604400000001</v>
      </c>
      <c r="J3032" s="466">
        <f>'Nameplate by Substation'!H104</f>
        <v>3.384365920777282E-3</v>
      </c>
      <c r="K3032" s="357">
        <f>IF('PV Adoption'!G$5*(1/(1-'General Inputs'!$C$10))*$J3032*1000*$I3032 &lt;= ABS(($F3032-$E3032)*(1+$J104)^(K$490-$K$490)),'PV Adoption'!G$5*(1/(1-'General Inputs'!$C$10))*$J3032*1000*$I3032,ABS(($F3032-$E3032)*(1+$J104)^(K$490-$K$490)))</f>
        <v>0</v>
      </c>
      <c r="L3032" s="357">
        <f>IF('PV Adoption'!H$5*(1/(1-'General Inputs'!$C$10))*$J3032*1000*$I3032 &lt;= ABS(($F3032-$E3032)*(1+$J104)^(L$490-$K$490)),'PV Adoption'!H$5*(1/(1-'General Inputs'!$C$10))*$J3032*1000*$I3032,ABS(($F3032-$E3032)*(1+$J104)^(L$490-$K$490)))</f>
        <v>0</v>
      </c>
      <c r="M3032" s="357">
        <f>IF('PV Adoption'!I$5*(1/(1-'General Inputs'!$C$10))*$J3032*1000*$I3032 &lt;= ABS(($F3032-$E3032)*(1+$J104)^(M$490-$K$490)),'PV Adoption'!I$5*(1/(1-'General Inputs'!$C$10))*$J3032*1000*$I3032,ABS(($F3032-$E3032)*(1+$J104)^(M$490-$K$490)))</f>
        <v>0</v>
      </c>
      <c r="N3032" s="357">
        <f>IF('PV Adoption'!J$5*(1/(1-'General Inputs'!$C$10))*$J3032*1000*$I3032 &lt;= ABS(($F3032-$E3032)*(1+$J104)^(N$490-$K$490)),'PV Adoption'!J$5*(1/(1-'General Inputs'!$C$10))*$J3032*1000*$I3032,ABS(($F3032-$E3032)*(1+$J104)^(N$490-$K$490)))</f>
        <v>0</v>
      </c>
      <c r="O3032" s="357">
        <f>IF('PV Adoption'!K$5*(1/(1-'General Inputs'!$C$10))*$J3032*1000*$I3032 &lt;= ABS(($F3032-$E3032)*(1+$J104)^(O$490-$K$490)),'PV Adoption'!K$5*(1/(1-'General Inputs'!$C$10))*$J3032*1000*$I3032,ABS(($F3032-$E3032)*(1+$J104)^(O$490-$K$490)))</f>
        <v>0</v>
      </c>
      <c r="P3032" s="357">
        <f>IF('PV Adoption'!L$5*(1/(1-'General Inputs'!$C$10))*$J3032*1000*$I3032 &lt;= ABS(($F3032-$E3032)*(1+$J104)^(P$490-$K$490)),'PV Adoption'!L$5*(1/(1-'General Inputs'!$C$10))*$J3032*1000*$I3032,ABS(($F3032-$E3032)*(1+$J104)^(P$490-$K$490)))</f>
        <v>0</v>
      </c>
      <c r="Q3032" s="357">
        <f>IF('PV Adoption'!M$5*(1/(1-'General Inputs'!$C$10))*$J3032*1000*$I3032 &lt;= ABS(($F3032-$E3032)*(1+$J104)^(Q$490-$K$490)),'PV Adoption'!M$5*(1/(1-'General Inputs'!$C$10))*$J3032*1000*$I3032,ABS(($F3032-$E3032)*(1+$J104)^(Q$490-$K$490)))</f>
        <v>0</v>
      </c>
      <c r="R3032" s="357">
        <f>IF('PV Adoption'!N$5*(1/(1-'General Inputs'!$C$10))*$J3032*1000*$I3032 &lt;= ABS(($F3032-$E3032)*(1+$J104)^(R$490-$K$490)),'PV Adoption'!N$5*(1/(1-'General Inputs'!$C$10))*$J3032*1000*$I3032,ABS(($F3032-$E3032)*(1+$J104)^(R$490-$K$490)))</f>
        <v>0</v>
      </c>
      <c r="S3032" s="357">
        <f>IF('PV Adoption'!O$5*(1/(1-'General Inputs'!$C$10))*$J3032*1000*$I3032 &lt;= ABS(($F3032-$E3032)*(1+$J104)^(S$490-$K$490)),'PV Adoption'!O$5*(1/(1-'General Inputs'!$C$10))*$J3032*1000*$I3032,ABS(($F3032-$E3032)*(1+$J104)^(S$490-$K$490)))</f>
        <v>0</v>
      </c>
      <c r="T3032" s="357">
        <f>IF('PV Adoption'!P$5*(1/(1-'General Inputs'!$C$10))*$J3032*1000*$I3032 &lt;= ABS(($F3032-$E3032)*(1+$J104)^(T$490-$K$490)),'PV Adoption'!P$5*(1/(1-'General Inputs'!$C$10))*$J3032*1000*$I3032,ABS(($F3032-$E3032)*(1+$J104)^(T$490-$K$490)))</f>
        <v>0</v>
      </c>
      <c r="U3032" s="357">
        <f>IF('PV Adoption'!Q$5*(1/(1-'General Inputs'!$C$10))*$J3032*1000*$I3032 &lt;= ABS(($F3032-$E3032)*(1+$J104)^(U$490-$K$490)),'PV Adoption'!Q$5*(1/(1-'General Inputs'!$C$10))*$J3032*1000*$I3032,ABS(($F3032-$E3032)*(1+$J104)^(U$490-$K$490)))</f>
        <v>0</v>
      </c>
      <c r="V3032" s="357">
        <f>IF('PV Adoption'!R$5*(1/(1-'General Inputs'!$C$10))*$J3032*1000*$I3032 &lt;= ABS(($F3032-$E3032)*(1+$J104)^(V$490-$K$490)),'PV Adoption'!R$5*(1/(1-'General Inputs'!$C$10))*$J3032*1000*$I3032,ABS(($F3032-$E3032)*(1+$J104)^(V$490-$K$490)))</f>
        <v>0</v>
      </c>
      <c r="W3032" s="357">
        <f>IF('PV Adoption'!S$5*(1/(1-'General Inputs'!$C$10))*$J3032*1000*$I3032 &lt;= ABS(($F3032-$E3032)*(1+$J104)^(W$490-$K$490)),'PV Adoption'!S$5*(1/(1-'General Inputs'!$C$10))*$J3032*1000*$I3032,ABS(($F3032-$E3032)*(1+$J104)^(W$490-$K$490)))</f>
        <v>0</v>
      </c>
      <c r="X3032" s="357">
        <f>IF('PV Adoption'!T$5*(1/(1-'General Inputs'!$C$10))*$J3032*1000*$I3032 &lt;= ABS(($F3032-$E3032)*(1+$J104)^(X$490-$K$490)),'PV Adoption'!T$5*(1/(1-'General Inputs'!$C$10))*$J3032*1000*$I3032,ABS(($F3032-$E3032)*(1+$J104)^(X$490-$K$490)))</f>
        <v>0</v>
      </c>
      <c r="Y3032" s="357">
        <f>IF('PV Adoption'!U$5*(1/(1-'General Inputs'!$C$10))*$J3032*1000*$I3032 &lt;= ABS(($F3032-$E3032)*(1+$J104)^(Y$490-$K$490)),'PV Adoption'!U$5*(1/(1-'General Inputs'!$C$10))*$J3032*1000*$I3032,ABS(($F3032-$E3032)*(1+$J104)^(Y$490-$K$490)))</f>
        <v>0</v>
      </c>
      <c r="Z3032" s="357">
        <f>IF('PV Adoption'!V$5*(1/(1-'General Inputs'!$C$10))*$J3032*1000*$I3032 &lt;= ABS(($F3032-$E3032)*(1+$J104)^(Z$490-$K$490)),'PV Adoption'!V$5*(1/(1-'General Inputs'!$C$10))*$J3032*1000*$I3032,ABS(($F3032-$E3032)*(1+$J104)^(Z$490-$K$490)))</f>
        <v>0</v>
      </c>
      <c r="AA3032" s="357">
        <f>IF('PV Adoption'!W$5*(1/(1-'General Inputs'!$C$10))*$J3032*1000*$I3032 &lt;= ABS(($F3032-$E3032)*(1+$J104)^(AA$490-$K$490)),'PV Adoption'!W$5*(1/(1-'General Inputs'!$C$10))*$J3032*1000*$I3032,ABS(($F3032-$E3032)*(1+$J104)^(AA$490-$K$490)))</f>
        <v>0</v>
      </c>
      <c r="AB3032" s="357">
        <f>IF('PV Adoption'!X$5*(1/(1-'General Inputs'!$C$10))*$J3032*1000*$I3032 &lt;= ABS(($F3032-$E3032)*(1+$J104)^(AB$490-$K$490)),'PV Adoption'!X$5*(1/(1-'General Inputs'!$C$10))*$J3032*1000*$I3032,ABS(($F3032-$E3032)*(1+$J104)^(AB$490-$K$490)))</f>
        <v>0</v>
      </c>
      <c r="AC3032" s="357">
        <f>IF('PV Adoption'!Y$5*(1/(1-'General Inputs'!$C$10))*$J3032*1000*$I3032 &lt;= ABS(($F3032-$E3032)*(1+$J104)^(AC$490-$K$490)),'PV Adoption'!Y$5*(1/(1-'General Inputs'!$C$10))*$J3032*1000*$I3032,ABS(($F3032-$E3032)*(1+$J104)^(AC$490-$K$490)))</f>
        <v>0</v>
      </c>
      <c r="AD3032" s="357">
        <f>IF('PV Adoption'!Z$5*(1/(1-'General Inputs'!$C$10))*$J3032*1000*$I3032 &lt;= ABS(($F3032-$E3032)*(1+$J104)^(AD$490-$K$490)),'PV Adoption'!Z$5*(1/(1-'General Inputs'!$C$10))*$J3032*1000*$I3032,ABS(($F3032-$E3032)*(1+$J104)^(AD$490-$K$490)))</f>
        <v>0</v>
      </c>
      <c r="AE3032" s="357">
        <f>IF('PV Adoption'!AA$5*(1/(1-'General Inputs'!$C$10))*$J3032*1000*$I3032 &lt;= ABS(($F3032-$E3032)*(1+$J104)^(AE$490-$K$490)),'PV Adoption'!AA$5*(1/(1-'General Inputs'!$C$10))*$J3032*1000*$I3032,ABS(($F3032-$E3032)*(1+$J104)^(AE$490-$K$490)))</f>
        <v>0</v>
      </c>
      <c r="AF3032" s="357">
        <f>IF('PV Adoption'!AB$5*(1/(1-'General Inputs'!$C$10))*$J3032*1000*$I3032 &lt;= ABS(($F3032-$E3032)*(1+$J104)^(AF$490-$K$490)),'PV Adoption'!AB$5*(1/(1-'General Inputs'!$C$10))*$J3032*1000*$I3032,ABS(($F3032-$E3032)*(1+$J104)^(AF$490-$K$490)))</f>
        <v>0</v>
      </c>
      <c r="AG3032" s="357">
        <f>IF('PV Adoption'!AC$5*(1/(1-'General Inputs'!$C$10))*$J3032*1000*$I3032 &lt;= ABS(($F3032-$E3032)*(1+$J104)^(AG$490-$K$490)),'PV Adoption'!AC$5*(1/(1-'General Inputs'!$C$10))*$J3032*1000*$I3032,ABS(($F3032-$E3032)*(1+$J104)^(AG$490-$K$490)))</f>
        <v>0</v>
      </c>
      <c r="AH3032" s="357">
        <f>IF('PV Adoption'!AD$5*(1/(1-'General Inputs'!$C$10))*$J3032*1000*$I3032 &lt;= ABS(($F3032-$E3032)*(1+$J104)^(AH$490-$K$490)),'PV Adoption'!AD$5*(1/(1-'General Inputs'!$C$10))*$J3032*1000*$I3032,ABS(($F3032-$E3032)*(1+$J104)^(AH$490-$K$490)))</f>
        <v>0</v>
      </c>
      <c r="AI3032" s="357">
        <f>IF('PV Adoption'!AE$5*(1/(1-'General Inputs'!$C$10))*$J3032*1000*$I3032 &lt;= ABS(($F3032-$E3032)*(1+$J104)^(AI$490-$K$490)),'PV Adoption'!AE$5*(1/(1-'General Inputs'!$C$10))*$J3032*1000*$I3032,ABS(($F3032-$E3032)*(1+$J104)^(AI$490-$K$490)))</f>
        <v>0</v>
      </c>
      <c r="AJ3032" s="357">
        <f>IF('PV Adoption'!AF$5*(1/(1-'General Inputs'!$C$10))*$J3032*1000*$I3032 &lt;= ABS(($F3032-$E3032)*(1+$J104)^(AJ$490-$K$490)),'PV Adoption'!AF$5*(1/(1-'General Inputs'!$C$10))*$J3032*1000*$I3032,ABS(($F3032-$E3032)*(1+$J104)^(AJ$490-$K$490)))</f>
        <v>0</v>
      </c>
      <c r="AK3032" s="357">
        <v>573.46202663709118</v>
      </c>
      <c r="AL3032" s="357">
        <v>565.73482755224734</v>
      </c>
      <c r="AM3032" s="357">
        <v>558.11174975691063</v>
      </c>
    </row>
    <row r="3033" spans="1:39" x14ac:dyDescent="0.25">
      <c r="A3033" s="353" t="s">
        <v>245</v>
      </c>
      <c r="B3033" s="353" t="s">
        <v>362</v>
      </c>
      <c r="C3033" s="441">
        <f t="shared" ref="C3033:H3033" si="2481">C105</f>
        <v>6250</v>
      </c>
      <c r="D3033" s="441"/>
      <c r="E3033" s="441"/>
      <c r="F3033" s="441"/>
      <c r="G3033" s="441"/>
      <c r="H3033" s="441">
        <f t="shared" si="2481"/>
        <v>0</v>
      </c>
      <c r="I3033" s="470">
        <f>IFERROR(VLOOKUP(B3033,Coincidence!$B$2:$E$242,4,FALSE)*IF(G3033="Winter",'General Inputs'!$C$25,'General Inputs'!$C$24),IF(G3033="Winter",'General Inputs'!$C$25,'General Inputs'!$C$24))</f>
        <v>0.52140604400000001</v>
      </c>
      <c r="J3033" s="466">
        <f>'Nameplate by Substation'!H105</f>
        <v>2.9326428814302349E-3</v>
      </c>
      <c r="K3033" s="357">
        <f>IF('PV Adoption'!G$5*(1/(1-'General Inputs'!$C$10))*$J3033*1000*$I3033 &lt;= ABS(($F3033-$E3033)*(1+$J105)^(K$490-$K$490)),'PV Adoption'!G$5*(1/(1-'General Inputs'!$C$10))*$J3033*1000*$I3033,ABS(($F3033-$E3033)*(1+$J105)^(K$490-$K$490)))</f>
        <v>0</v>
      </c>
      <c r="L3033" s="357">
        <f>IF('PV Adoption'!H$5*(1/(1-'General Inputs'!$C$10))*$J3033*1000*$I3033 &lt;= ABS(($F3033-$E3033)*(1+$J105)^(L$490-$K$490)),'PV Adoption'!H$5*(1/(1-'General Inputs'!$C$10))*$J3033*1000*$I3033,ABS(($F3033-$E3033)*(1+$J105)^(L$490-$K$490)))</f>
        <v>0</v>
      </c>
      <c r="M3033" s="357">
        <f>IF('PV Adoption'!I$5*(1/(1-'General Inputs'!$C$10))*$J3033*1000*$I3033 &lt;= ABS(($F3033-$E3033)*(1+$J105)^(M$490-$K$490)),'PV Adoption'!I$5*(1/(1-'General Inputs'!$C$10))*$J3033*1000*$I3033,ABS(($F3033-$E3033)*(1+$J105)^(M$490-$K$490)))</f>
        <v>0</v>
      </c>
      <c r="N3033" s="357">
        <f>IF('PV Adoption'!J$5*(1/(1-'General Inputs'!$C$10))*$J3033*1000*$I3033 &lt;= ABS(($F3033-$E3033)*(1+$J105)^(N$490-$K$490)),'PV Adoption'!J$5*(1/(1-'General Inputs'!$C$10))*$J3033*1000*$I3033,ABS(($F3033-$E3033)*(1+$J105)^(N$490-$K$490)))</f>
        <v>0</v>
      </c>
      <c r="O3033" s="357">
        <f>IF('PV Adoption'!K$5*(1/(1-'General Inputs'!$C$10))*$J3033*1000*$I3033 &lt;= ABS(($F3033-$E3033)*(1+$J105)^(O$490-$K$490)),'PV Adoption'!K$5*(1/(1-'General Inputs'!$C$10))*$J3033*1000*$I3033,ABS(($F3033-$E3033)*(1+$J105)^(O$490-$K$490)))</f>
        <v>0</v>
      </c>
      <c r="P3033" s="357">
        <f>IF('PV Adoption'!L$5*(1/(1-'General Inputs'!$C$10))*$J3033*1000*$I3033 &lt;= ABS(($F3033-$E3033)*(1+$J105)^(P$490-$K$490)),'PV Adoption'!L$5*(1/(1-'General Inputs'!$C$10))*$J3033*1000*$I3033,ABS(($F3033-$E3033)*(1+$J105)^(P$490-$K$490)))</f>
        <v>0</v>
      </c>
      <c r="Q3033" s="357">
        <f>IF('PV Adoption'!M$5*(1/(1-'General Inputs'!$C$10))*$J3033*1000*$I3033 &lt;= ABS(($F3033-$E3033)*(1+$J105)^(Q$490-$K$490)),'PV Adoption'!M$5*(1/(1-'General Inputs'!$C$10))*$J3033*1000*$I3033,ABS(($F3033-$E3033)*(1+$J105)^(Q$490-$K$490)))</f>
        <v>0</v>
      </c>
      <c r="R3033" s="357">
        <f>IF('PV Adoption'!N$5*(1/(1-'General Inputs'!$C$10))*$J3033*1000*$I3033 &lt;= ABS(($F3033-$E3033)*(1+$J105)^(R$490-$K$490)),'PV Adoption'!N$5*(1/(1-'General Inputs'!$C$10))*$J3033*1000*$I3033,ABS(($F3033-$E3033)*(1+$J105)^(R$490-$K$490)))</f>
        <v>0</v>
      </c>
      <c r="S3033" s="357">
        <f>IF('PV Adoption'!O$5*(1/(1-'General Inputs'!$C$10))*$J3033*1000*$I3033 &lt;= ABS(($F3033-$E3033)*(1+$J105)^(S$490-$K$490)),'PV Adoption'!O$5*(1/(1-'General Inputs'!$C$10))*$J3033*1000*$I3033,ABS(($F3033-$E3033)*(1+$J105)^(S$490-$K$490)))</f>
        <v>0</v>
      </c>
      <c r="T3033" s="357">
        <f>IF('PV Adoption'!P$5*(1/(1-'General Inputs'!$C$10))*$J3033*1000*$I3033 &lt;= ABS(($F3033-$E3033)*(1+$J105)^(T$490-$K$490)),'PV Adoption'!P$5*(1/(1-'General Inputs'!$C$10))*$J3033*1000*$I3033,ABS(($F3033-$E3033)*(1+$J105)^(T$490-$K$490)))</f>
        <v>0</v>
      </c>
      <c r="U3033" s="357">
        <f>IF('PV Adoption'!Q$5*(1/(1-'General Inputs'!$C$10))*$J3033*1000*$I3033 &lt;= ABS(($F3033-$E3033)*(1+$J105)^(U$490-$K$490)),'PV Adoption'!Q$5*(1/(1-'General Inputs'!$C$10))*$J3033*1000*$I3033,ABS(($F3033-$E3033)*(1+$J105)^(U$490-$K$490)))</f>
        <v>0</v>
      </c>
      <c r="V3033" s="357">
        <f>IF('PV Adoption'!R$5*(1/(1-'General Inputs'!$C$10))*$J3033*1000*$I3033 &lt;= ABS(($F3033-$E3033)*(1+$J105)^(V$490-$K$490)),'PV Adoption'!R$5*(1/(1-'General Inputs'!$C$10))*$J3033*1000*$I3033,ABS(($F3033-$E3033)*(1+$J105)^(V$490-$K$490)))</f>
        <v>0</v>
      </c>
      <c r="W3033" s="357">
        <f>IF('PV Adoption'!S$5*(1/(1-'General Inputs'!$C$10))*$J3033*1000*$I3033 &lt;= ABS(($F3033-$E3033)*(1+$J105)^(W$490-$K$490)),'PV Adoption'!S$5*(1/(1-'General Inputs'!$C$10))*$J3033*1000*$I3033,ABS(($F3033-$E3033)*(1+$J105)^(W$490-$K$490)))</f>
        <v>0</v>
      </c>
      <c r="X3033" s="357">
        <f>IF('PV Adoption'!T$5*(1/(1-'General Inputs'!$C$10))*$J3033*1000*$I3033 &lt;= ABS(($F3033-$E3033)*(1+$J105)^(X$490-$K$490)),'PV Adoption'!T$5*(1/(1-'General Inputs'!$C$10))*$J3033*1000*$I3033,ABS(($F3033-$E3033)*(1+$J105)^(X$490-$K$490)))</f>
        <v>0</v>
      </c>
      <c r="Y3033" s="357">
        <f>IF('PV Adoption'!U$5*(1/(1-'General Inputs'!$C$10))*$J3033*1000*$I3033 &lt;= ABS(($F3033-$E3033)*(1+$J105)^(Y$490-$K$490)),'PV Adoption'!U$5*(1/(1-'General Inputs'!$C$10))*$J3033*1000*$I3033,ABS(($F3033-$E3033)*(1+$J105)^(Y$490-$K$490)))</f>
        <v>0</v>
      </c>
      <c r="Z3033" s="357">
        <f>IF('PV Adoption'!V$5*(1/(1-'General Inputs'!$C$10))*$J3033*1000*$I3033 &lt;= ABS(($F3033-$E3033)*(1+$J105)^(Z$490-$K$490)),'PV Adoption'!V$5*(1/(1-'General Inputs'!$C$10))*$J3033*1000*$I3033,ABS(($F3033-$E3033)*(1+$J105)^(Z$490-$K$490)))</f>
        <v>0</v>
      </c>
      <c r="AA3033" s="357">
        <f>IF('PV Adoption'!W$5*(1/(1-'General Inputs'!$C$10))*$J3033*1000*$I3033 &lt;= ABS(($F3033-$E3033)*(1+$J105)^(AA$490-$K$490)),'PV Adoption'!W$5*(1/(1-'General Inputs'!$C$10))*$J3033*1000*$I3033,ABS(($F3033-$E3033)*(1+$J105)^(AA$490-$K$490)))</f>
        <v>0</v>
      </c>
      <c r="AB3033" s="357">
        <f>IF('PV Adoption'!X$5*(1/(1-'General Inputs'!$C$10))*$J3033*1000*$I3033 &lt;= ABS(($F3033-$E3033)*(1+$J105)^(AB$490-$K$490)),'PV Adoption'!X$5*(1/(1-'General Inputs'!$C$10))*$J3033*1000*$I3033,ABS(($F3033-$E3033)*(1+$J105)^(AB$490-$K$490)))</f>
        <v>0</v>
      </c>
      <c r="AC3033" s="357">
        <f>IF('PV Adoption'!Y$5*(1/(1-'General Inputs'!$C$10))*$J3033*1000*$I3033 &lt;= ABS(($F3033-$E3033)*(1+$J105)^(AC$490-$K$490)),'PV Adoption'!Y$5*(1/(1-'General Inputs'!$C$10))*$J3033*1000*$I3033,ABS(($F3033-$E3033)*(1+$J105)^(AC$490-$K$490)))</f>
        <v>0</v>
      </c>
      <c r="AD3033" s="357">
        <f>IF('PV Adoption'!Z$5*(1/(1-'General Inputs'!$C$10))*$J3033*1000*$I3033 &lt;= ABS(($F3033-$E3033)*(1+$J105)^(AD$490-$K$490)),'PV Adoption'!Z$5*(1/(1-'General Inputs'!$C$10))*$J3033*1000*$I3033,ABS(($F3033-$E3033)*(1+$J105)^(AD$490-$K$490)))</f>
        <v>0</v>
      </c>
      <c r="AE3033" s="357">
        <f>IF('PV Adoption'!AA$5*(1/(1-'General Inputs'!$C$10))*$J3033*1000*$I3033 &lt;= ABS(($F3033-$E3033)*(1+$J105)^(AE$490-$K$490)),'PV Adoption'!AA$5*(1/(1-'General Inputs'!$C$10))*$J3033*1000*$I3033,ABS(($F3033-$E3033)*(1+$J105)^(AE$490-$K$490)))</f>
        <v>0</v>
      </c>
      <c r="AF3033" s="357">
        <f>IF('PV Adoption'!AB$5*(1/(1-'General Inputs'!$C$10))*$J3033*1000*$I3033 &lt;= ABS(($F3033-$E3033)*(1+$J105)^(AF$490-$K$490)),'PV Adoption'!AB$5*(1/(1-'General Inputs'!$C$10))*$J3033*1000*$I3033,ABS(($F3033-$E3033)*(1+$J105)^(AF$490-$K$490)))</f>
        <v>0</v>
      </c>
      <c r="AG3033" s="357">
        <f>IF('PV Adoption'!AC$5*(1/(1-'General Inputs'!$C$10))*$J3033*1000*$I3033 &lt;= ABS(($F3033-$E3033)*(1+$J105)^(AG$490-$K$490)),'PV Adoption'!AC$5*(1/(1-'General Inputs'!$C$10))*$J3033*1000*$I3033,ABS(($F3033-$E3033)*(1+$J105)^(AG$490-$K$490)))</f>
        <v>0</v>
      </c>
      <c r="AH3033" s="357">
        <f>IF('PV Adoption'!AD$5*(1/(1-'General Inputs'!$C$10))*$J3033*1000*$I3033 &lt;= ABS(($F3033-$E3033)*(1+$J105)^(AH$490-$K$490)),'PV Adoption'!AD$5*(1/(1-'General Inputs'!$C$10))*$J3033*1000*$I3033,ABS(($F3033-$E3033)*(1+$J105)^(AH$490-$K$490)))</f>
        <v>0</v>
      </c>
      <c r="AI3033" s="357">
        <f>IF('PV Adoption'!AE$5*(1/(1-'General Inputs'!$C$10))*$J3033*1000*$I3033 &lt;= ABS(($F3033-$E3033)*(1+$J105)^(AI$490-$K$490)),'PV Adoption'!AE$5*(1/(1-'General Inputs'!$C$10))*$J3033*1000*$I3033,ABS(($F3033-$E3033)*(1+$J105)^(AI$490-$K$490)))</f>
        <v>0</v>
      </c>
      <c r="AJ3033" s="357">
        <f>IF('PV Adoption'!AF$5*(1/(1-'General Inputs'!$C$10))*$J3033*1000*$I3033 &lt;= ABS(($F3033-$E3033)*(1+$J105)^(AJ$490-$K$490)),'PV Adoption'!AF$5*(1/(1-'General Inputs'!$C$10))*$J3033*1000*$I3033,ABS(($F3033-$E3033)*(1+$J105)^(AJ$490-$K$490)))</f>
        <v>0</v>
      </c>
      <c r="AK3033" s="357">
        <v>580.7278435112396</v>
      </c>
      <c r="AL3033" s="357">
        <v>590.85608031958714</v>
      </c>
      <c r="AM3033" s="357">
        <v>601.58102964636566</v>
      </c>
    </row>
    <row r="3034" spans="1:39" x14ac:dyDescent="0.25">
      <c r="A3034" s="353" t="s">
        <v>412</v>
      </c>
      <c r="B3034" s="353" t="s">
        <v>413</v>
      </c>
      <c r="C3034" s="441">
        <f t="shared" ref="C3034:H3034" si="2482">C106</f>
        <v>20000</v>
      </c>
      <c r="D3034" s="441"/>
      <c r="E3034" s="441"/>
      <c r="F3034" s="441"/>
      <c r="G3034" s="441"/>
      <c r="H3034" s="441">
        <f t="shared" si="2482"/>
        <v>0</v>
      </c>
      <c r="I3034" s="470">
        <f>IFERROR(VLOOKUP(B3034,Coincidence!$B$2:$E$242,4,FALSE)*IF(G3034="Winter",'General Inputs'!$C$25,'General Inputs'!$C$24),IF(G3034="Winter",'General Inputs'!$C$25,'General Inputs'!$C$24))</f>
        <v>0.52140604400000001</v>
      </c>
      <c r="J3034" s="466">
        <f>'Nameplate by Substation'!H106</f>
        <v>8.6527131601604901E-3</v>
      </c>
      <c r="K3034" s="357">
        <f>IF('PV Adoption'!G$5*(1/(1-'General Inputs'!$C$10))*$J3034*1000*$I3034 &lt;= ABS(($F3034-$E3034)*(1+$J106)^(K$490-$K$490)),'PV Adoption'!G$5*(1/(1-'General Inputs'!$C$10))*$J3034*1000*$I3034,ABS(($F3034-$E3034)*(1+$J106)^(K$490-$K$490)))</f>
        <v>0</v>
      </c>
      <c r="L3034" s="357">
        <f>IF('PV Adoption'!H$5*(1/(1-'General Inputs'!$C$10))*$J3034*1000*$I3034 &lt;= ABS(($F3034-$E3034)*(1+$J106)^(L$490-$K$490)),'PV Adoption'!H$5*(1/(1-'General Inputs'!$C$10))*$J3034*1000*$I3034,ABS(($F3034-$E3034)*(1+$J106)^(L$490-$K$490)))</f>
        <v>0</v>
      </c>
      <c r="M3034" s="357">
        <f>IF('PV Adoption'!I$5*(1/(1-'General Inputs'!$C$10))*$J3034*1000*$I3034 &lt;= ABS(($F3034-$E3034)*(1+$J106)^(M$490-$K$490)),'PV Adoption'!I$5*(1/(1-'General Inputs'!$C$10))*$J3034*1000*$I3034,ABS(($F3034-$E3034)*(1+$J106)^(M$490-$K$490)))</f>
        <v>0</v>
      </c>
      <c r="N3034" s="357">
        <f>IF('PV Adoption'!J$5*(1/(1-'General Inputs'!$C$10))*$J3034*1000*$I3034 &lt;= ABS(($F3034-$E3034)*(1+$J106)^(N$490-$K$490)),'PV Adoption'!J$5*(1/(1-'General Inputs'!$C$10))*$J3034*1000*$I3034,ABS(($F3034-$E3034)*(1+$J106)^(N$490-$K$490)))</f>
        <v>0</v>
      </c>
      <c r="O3034" s="357">
        <f>IF('PV Adoption'!K$5*(1/(1-'General Inputs'!$C$10))*$J3034*1000*$I3034 &lt;= ABS(($F3034-$E3034)*(1+$J106)^(O$490-$K$490)),'PV Adoption'!K$5*(1/(1-'General Inputs'!$C$10))*$J3034*1000*$I3034,ABS(($F3034-$E3034)*(1+$J106)^(O$490-$K$490)))</f>
        <v>0</v>
      </c>
      <c r="P3034" s="357">
        <f>IF('PV Adoption'!L$5*(1/(1-'General Inputs'!$C$10))*$J3034*1000*$I3034 &lt;= ABS(($F3034-$E3034)*(1+$J106)^(P$490-$K$490)),'PV Adoption'!L$5*(1/(1-'General Inputs'!$C$10))*$J3034*1000*$I3034,ABS(($F3034-$E3034)*(1+$J106)^(P$490-$K$490)))</f>
        <v>0</v>
      </c>
      <c r="Q3034" s="357">
        <f>IF('PV Adoption'!M$5*(1/(1-'General Inputs'!$C$10))*$J3034*1000*$I3034 &lt;= ABS(($F3034-$E3034)*(1+$J106)^(Q$490-$K$490)),'PV Adoption'!M$5*(1/(1-'General Inputs'!$C$10))*$J3034*1000*$I3034,ABS(($F3034-$E3034)*(1+$J106)^(Q$490-$K$490)))</f>
        <v>0</v>
      </c>
      <c r="R3034" s="357">
        <f>IF('PV Adoption'!N$5*(1/(1-'General Inputs'!$C$10))*$J3034*1000*$I3034 &lt;= ABS(($F3034-$E3034)*(1+$J106)^(R$490-$K$490)),'PV Adoption'!N$5*(1/(1-'General Inputs'!$C$10))*$J3034*1000*$I3034,ABS(($F3034-$E3034)*(1+$J106)^(R$490-$K$490)))</f>
        <v>0</v>
      </c>
      <c r="S3034" s="357">
        <f>IF('PV Adoption'!O$5*(1/(1-'General Inputs'!$C$10))*$J3034*1000*$I3034 &lt;= ABS(($F3034-$E3034)*(1+$J106)^(S$490-$K$490)),'PV Adoption'!O$5*(1/(1-'General Inputs'!$C$10))*$J3034*1000*$I3034,ABS(($F3034-$E3034)*(1+$J106)^(S$490-$K$490)))</f>
        <v>0</v>
      </c>
      <c r="T3034" s="357">
        <f>IF('PV Adoption'!P$5*(1/(1-'General Inputs'!$C$10))*$J3034*1000*$I3034 &lt;= ABS(($F3034-$E3034)*(1+$J106)^(T$490-$K$490)),'PV Adoption'!P$5*(1/(1-'General Inputs'!$C$10))*$J3034*1000*$I3034,ABS(($F3034-$E3034)*(1+$J106)^(T$490-$K$490)))</f>
        <v>0</v>
      </c>
      <c r="U3034" s="357">
        <f>IF('PV Adoption'!Q$5*(1/(1-'General Inputs'!$C$10))*$J3034*1000*$I3034 &lt;= ABS(($F3034-$E3034)*(1+$J106)^(U$490-$K$490)),'PV Adoption'!Q$5*(1/(1-'General Inputs'!$C$10))*$J3034*1000*$I3034,ABS(($F3034-$E3034)*(1+$J106)^(U$490-$K$490)))</f>
        <v>0</v>
      </c>
      <c r="V3034" s="357">
        <f>IF('PV Adoption'!R$5*(1/(1-'General Inputs'!$C$10))*$J3034*1000*$I3034 &lt;= ABS(($F3034-$E3034)*(1+$J106)^(V$490-$K$490)),'PV Adoption'!R$5*(1/(1-'General Inputs'!$C$10))*$J3034*1000*$I3034,ABS(($F3034-$E3034)*(1+$J106)^(V$490-$K$490)))</f>
        <v>0</v>
      </c>
      <c r="W3034" s="357">
        <f>IF('PV Adoption'!S$5*(1/(1-'General Inputs'!$C$10))*$J3034*1000*$I3034 &lt;= ABS(($F3034-$E3034)*(1+$J106)^(W$490-$K$490)),'PV Adoption'!S$5*(1/(1-'General Inputs'!$C$10))*$J3034*1000*$I3034,ABS(($F3034-$E3034)*(1+$J106)^(W$490-$K$490)))</f>
        <v>0</v>
      </c>
      <c r="X3034" s="357">
        <f>IF('PV Adoption'!T$5*(1/(1-'General Inputs'!$C$10))*$J3034*1000*$I3034 &lt;= ABS(($F3034-$E3034)*(1+$J106)^(X$490-$K$490)),'PV Adoption'!T$5*(1/(1-'General Inputs'!$C$10))*$J3034*1000*$I3034,ABS(($F3034-$E3034)*(1+$J106)^(X$490-$K$490)))</f>
        <v>0</v>
      </c>
      <c r="Y3034" s="357">
        <f>IF('PV Adoption'!U$5*(1/(1-'General Inputs'!$C$10))*$J3034*1000*$I3034 &lt;= ABS(($F3034-$E3034)*(1+$J106)^(Y$490-$K$490)),'PV Adoption'!U$5*(1/(1-'General Inputs'!$C$10))*$J3034*1000*$I3034,ABS(($F3034-$E3034)*(1+$J106)^(Y$490-$K$490)))</f>
        <v>0</v>
      </c>
      <c r="Z3034" s="357">
        <f>IF('PV Adoption'!V$5*(1/(1-'General Inputs'!$C$10))*$J3034*1000*$I3034 &lt;= ABS(($F3034-$E3034)*(1+$J106)^(Z$490-$K$490)),'PV Adoption'!V$5*(1/(1-'General Inputs'!$C$10))*$J3034*1000*$I3034,ABS(($F3034-$E3034)*(1+$J106)^(Z$490-$K$490)))</f>
        <v>0</v>
      </c>
      <c r="AA3034" s="357">
        <f>IF('PV Adoption'!W$5*(1/(1-'General Inputs'!$C$10))*$J3034*1000*$I3034 &lt;= ABS(($F3034-$E3034)*(1+$J106)^(AA$490-$K$490)),'PV Adoption'!W$5*(1/(1-'General Inputs'!$C$10))*$J3034*1000*$I3034,ABS(($F3034-$E3034)*(1+$J106)^(AA$490-$K$490)))</f>
        <v>0</v>
      </c>
      <c r="AB3034" s="357">
        <f>IF('PV Adoption'!X$5*(1/(1-'General Inputs'!$C$10))*$J3034*1000*$I3034 &lt;= ABS(($F3034-$E3034)*(1+$J106)^(AB$490-$K$490)),'PV Adoption'!X$5*(1/(1-'General Inputs'!$C$10))*$J3034*1000*$I3034,ABS(($F3034-$E3034)*(1+$J106)^(AB$490-$K$490)))</f>
        <v>0</v>
      </c>
      <c r="AC3034" s="357">
        <f>IF('PV Adoption'!Y$5*(1/(1-'General Inputs'!$C$10))*$J3034*1000*$I3034 &lt;= ABS(($F3034-$E3034)*(1+$J106)^(AC$490-$K$490)),'PV Adoption'!Y$5*(1/(1-'General Inputs'!$C$10))*$J3034*1000*$I3034,ABS(($F3034-$E3034)*(1+$J106)^(AC$490-$K$490)))</f>
        <v>0</v>
      </c>
      <c r="AD3034" s="357">
        <f>IF('PV Adoption'!Z$5*(1/(1-'General Inputs'!$C$10))*$J3034*1000*$I3034 &lt;= ABS(($F3034-$E3034)*(1+$J106)^(AD$490-$K$490)),'PV Adoption'!Z$5*(1/(1-'General Inputs'!$C$10))*$J3034*1000*$I3034,ABS(($F3034-$E3034)*(1+$J106)^(AD$490-$K$490)))</f>
        <v>0</v>
      </c>
      <c r="AE3034" s="357">
        <f>IF('PV Adoption'!AA$5*(1/(1-'General Inputs'!$C$10))*$J3034*1000*$I3034 &lt;= ABS(($F3034-$E3034)*(1+$J106)^(AE$490-$K$490)),'PV Adoption'!AA$5*(1/(1-'General Inputs'!$C$10))*$J3034*1000*$I3034,ABS(($F3034-$E3034)*(1+$J106)^(AE$490-$K$490)))</f>
        <v>0</v>
      </c>
      <c r="AF3034" s="357">
        <f>IF('PV Adoption'!AB$5*(1/(1-'General Inputs'!$C$10))*$J3034*1000*$I3034 &lt;= ABS(($F3034-$E3034)*(1+$J106)^(AF$490-$K$490)),'PV Adoption'!AB$5*(1/(1-'General Inputs'!$C$10))*$J3034*1000*$I3034,ABS(($F3034-$E3034)*(1+$J106)^(AF$490-$K$490)))</f>
        <v>0</v>
      </c>
      <c r="AG3034" s="357">
        <f>IF('PV Adoption'!AC$5*(1/(1-'General Inputs'!$C$10))*$J3034*1000*$I3034 &lt;= ABS(($F3034-$E3034)*(1+$J106)^(AG$490-$K$490)),'PV Adoption'!AC$5*(1/(1-'General Inputs'!$C$10))*$J3034*1000*$I3034,ABS(($F3034-$E3034)*(1+$J106)^(AG$490-$K$490)))</f>
        <v>0</v>
      </c>
      <c r="AH3034" s="357">
        <f>IF('PV Adoption'!AD$5*(1/(1-'General Inputs'!$C$10))*$J3034*1000*$I3034 &lt;= ABS(($F3034-$E3034)*(1+$J106)^(AH$490-$K$490)),'PV Adoption'!AD$5*(1/(1-'General Inputs'!$C$10))*$J3034*1000*$I3034,ABS(($F3034-$E3034)*(1+$J106)^(AH$490-$K$490)))</f>
        <v>0</v>
      </c>
      <c r="AI3034" s="357">
        <f>IF('PV Adoption'!AE$5*(1/(1-'General Inputs'!$C$10))*$J3034*1000*$I3034 &lt;= ABS(($F3034-$E3034)*(1+$J106)^(AI$490-$K$490)),'PV Adoption'!AE$5*(1/(1-'General Inputs'!$C$10))*$J3034*1000*$I3034,ABS(($F3034-$E3034)*(1+$J106)^(AI$490-$K$490)))</f>
        <v>0</v>
      </c>
      <c r="AJ3034" s="357">
        <f>IF('PV Adoption'!AF$5*(1/(1-'General Inputs'!$C$10))*$J3034*1000*$I3034 &lt;= ABS(($F3034-$E3034)*(1+$J106)^(AJ$490-$K$490)),'PV Adoption'!AF$5*(1/(1-'General Inputs'!$C$10))*$J3034*1000*$I3034,ABS(($F3034-$E3034)*(1+$J106)^(AJ$490-$K$490)))</f>
        <v>0</v>
      </c>
      <c r="AK3034" s="357">
        <v>1713.4276682098844</v>
      </c>
      <c r="AL3034" s="357">
        <v>1743.3108594009204</v>
      </c>
      <c r="AM3034" s="357">
        <v>1745.6359253377213</v>
      </c>
    </row>
    <row r="3035" spans="1:39" x14ac:dyDescent="0.25">
      <c r="A3035" s="353" t="s">
        <v>246</v>
      </c>
      <c r="B3035" s="353" t="s">
        <v>274</v>
      </c>
      <c r="C3035" s="441">
        <f t="shared" ref="C3035:H3035" si="2483">C107</f>
        <v>40000</v>
      </c>
      <c r="D3035" s="441"/>
      <c r="E3035" s="441"/>
      <c r="F3035" s="441"/>
      <c r="G3035" s="441"/>
      <c r="H3035" s="441">
        <f t="shared" si="2483"/>
        <v>0</v>
      </c>
      <c r="I3035" s="470">
        <f>IFERROR(VLOOKUP(B3035,Coincidence!$B$2:$E$242,4,FALSE)*IF(G3035="Winter",'General Inputs'!$C$25,'General Inputs'!$C$24),IF(G3035="Winter",'General Inputs'!$C$25,'General Inputs'!$C$24))</f>
        <v>0.52140604400000001</v>
      </c>
      <c r="J3035" s="466">
        <f>'Nameplate by Substation'!H107</f>
        <v>9.7860142385160272E-3</v>
      </c>
      <c r="K3035" s="357">
        <f>IF('PV Adoption'!G$5*(1/(1-'General Inputs'!$C$10))*$J3035*1000*$I3035 &lt;= ABS(($F3035-$E3035)*(1+$J107)^(K$490-$K$490)),'PV Adoption'!G$5*(1/(1-'General Inputs'!$C$10))*$J3035*1000*$I3035,ABS(($F3035-$E3035)*(1+$J107)^(K$490-$K$490)))</f>
        <v>0</v>
      </c>
      <c r="L3035" s="357">
        <f>IF('PV Adoption'!H$5*(1/(1-'General Inputs'!$C$10))*$J3035*1000*$I3035 &lt;= ABS(($F3035-$E3035)*(1+$J107)^(L$490-$K$490)),'PV Adoption'!H$5*(1/(1-'General Inputs'!$C$10))*$J3035*1000*$I3035,ABS(($F3035-$E3035)*(1+$J107)^(L$490-$K$490)))</f>
        <v>0</v>
      </c>
      <c r="M3035" s="357">
        <f>IF('PV Adoption'!I$5*(1/(1-'General Inputs'!$C$10))*$J3035*1000*$I3035 &lt;= ABS(($F3035-$E3035)*(1+$J107)^(M$490-$K$490)),'PV Adoption'!I$5*(1/(1-'General Inputs'!$C$10))*$J3035*1000*$I3035,ABS(($F3035-$E3035)*(1+$J107)^(M$490-$K$490)))</f>
        <v>0</v>
      </c>
      <c r="N3035" s="357">
        <f>IF('PV Adoption'!J$5*(1/(1-'General Inputs'!$C$10))*$J3035*1000*$I3035 &lt;= ABS(($F3035-$E3035)*(1+$J107)^(N$490-$K$490)),'PV Adoption'!J$5*(1/(1-'General Inputs'!$C$10))*$J3035*1000*$I3035,ABS(($F3035-$E3035)*(1+$J107)^(N$490-$K$490)))</f>
        <v>0</v>
      </c>
      <c r="O3035" s="357">
        <f>IF('PV Adoption'!K$5*(1/(1-'General Inputs'!$C$10))*$J3035*1000*$I3035 &lt;= ABS(($F3035-$E3035)*(1+$J107)^(O$490-$K$490)),'PV Adoption'!K$5*(1/(1-'General Inputs'!$C$10))*$J3035*1000*$I3035,ABS(($F3035-$E3035)*(1+$J107)^(O$490-$K$490)))</f>
        <v>0</v>
      </c>
      <c r="P3035" s="357">
        <f>IF('PV Adoption'!L$5*(1/(1-'General Inputs'!$C$10))*$J3035*1000*$I3035 &lt;= ABS(($F3035-$E3035)*(1+$J107)^(P$490-$K$490)),'PV Adoption'!L$5*(1/(1-'General Inputs'!$C$10))*$J3035*1000*$I3035,ABS(($F3035-$E3035)*(1+$J107)^(P$490-$K$490)))</f>
        <v>0</v>
      </c>
      <c r="Q3035" s="357">
        <f>IF('PV Adoption'!M$5*(1/(1-'General Inputs'!$C$10))*$J3035*1000*$I3035 &lt;= ABS(($F3035-$E3035)*(1+$J107)^(Q$490-$K$490)),'PV Adoption'!M$5*(1/(1-'General Inputs'!$C$10))*$J3035*1000*$I3035,ABS(($F3035-$E3035)*(1+$J107)^(Q$490-$K$490)))</f>
        <v>0</v>
      </c>
      <c r="R3035" s="357">
        <f>IF('PV Adoption'!N$5*(1/(1-'General Inputs'!$C$10))*$J3035*1000*$I3035 &lt;= ABS(($F3035-$E3035)*(1+$J107)^(R$490-$K$490)),'PV Adoption'!N$5*(1/(1-'General Inputs'!$C$10))*$J3035*1000*$I3035,ABS(($F3035-$E3035)*(1+$J107)^(R$490-$K$490)))</f>
        <v>0</v>
      </c>
      <c r="S3035" s="357">
        <f>IF('PV Adoption'!O$5*(1/(1-'General Inputs'!$C$10))*$J3035*1000*$I3035 &lt;= ABS(($F3035-$E3035)*(1+$J107)^(S$490-$K$490)),'PV Adoption'!O$5*(1/(1-'General Inputs'!$C$10))*$J3035*1000*$I3035,ABS(($F3035-$E3035)*(1+$J107)^(S$490-$K$490)))</f>
        <v>0</v>
      </c>
      <c r="T3035" s="357">
        <f>IF('PV Adoption'!P$5*(1/(1-'General Inputs'!$C$10))*$J3035*1000*$I3035 &lt;= ABS(($F3035-$E3035)*(1+$J107)^(T$490-$K$490)),'PV Adoption'!P$5*(1/(1-'General Inputs'!$C$10))*$J3035*1000*$I3035,ABS(($F3035-$E3035)*(1+$J107)^(T$490-$K$490)))</f>
        <v>0</v>
      </c>
      <c r="U3035" s="357">
        <f>IF('PV Adoption'!Q$5*(1/(1-'General Inputs'!$C$10))*$J3035*1000*$I3035 &lt;= ABS(($F3035-$E3035)*(1+$J107)^(U$490-$K$490)),'PV Adoption'!Q$5*(1/(1-'General Inputs'!$C$10))*$J3035*1000*$I3035,ABS(($F3035-$E3035)*(1+$J107)^(U$490-$K$490)))</f>
        <v>0</v>
      </c>
      <c r="V3035" s="357">
        <f>IF('PV Adoption'!R$5*(1/(1-'General Inputs'!$C$10))*$J3035*1000*$I3035 &lt;= ABS(($F3035-$E3035)*(1+$J107)^(V$490-$K$490)),'PV Adoption'!R$5*(1/(1-'General Inputs'!$C$10))*$J3035*1000*$I3035,ABS(($F3035-$E3035)*(1+$J107)^(V$490-$K$490)))</f>
        <v>0</v>
      </c>
      <c r="W3035" s="357">
        <f>IF('PV Adoption'!S$5*(1/(1-'General Inputs'!$C$10))*$J3035*1000*$I3035 &lt;= ABS(($F3035-$E3035)*(1+$J107)^(W$490-$K$490)),'PV Adoption'!S$5*(1/(1-'General Inputs'!$C$10))*$J3035*1000*$I3035,ABS(($F3035-$E3035)*(1+$J107)^(W$490-$K$490)))</f>
        <v>0</v>
      </c>
      <c r="X3035" s="357">
        <f>IF('PV Adoption'!T$5*(1/(1-'General Inputs'!$C$10))*$J3035*1000*$I3035 &lt;= ABS(($F3035-$E3035)*(1+$J107)^(X$490-$K$490)),'PV Adoption'!T$5*(1/(1-'General Inputs'!$C$10))*$J3035*1000*$I3035,ABS(($F3035-$E3035)*(1+$J107)^(X$490-$K$490)))</f>
        <v>0</v>
      </c>
      <c r="Y3035" s="357">
        <f>IF('PV Adoption'!U$5*(1/(1-'General Inputs'!$C$10))*$J3035*1000*$I3035 &lt;= ABS(($F3035-$E3035)*(1+$J107)^(Y$490-$K$490)),'PV Adoption'!U$5*(1/(1-'General Inputs'!$C$10))*$J3035*1000*$I3035,ABS(($F3035-$E3035)*(1+$J107)^(Y$490-$K$490)))</f>
        <v>0</v>
      </c>
      <c r="Z3035" s="357">
        <f>IF('PV Adoption'!V$5*(1/(1-'General Inputs'!$C$10))*$J3035*1000*$I3035 &lt;= ABS(($F3035-$E3035)*(1+$J107)^(Z$490-$K$490)),'PV Adoption'!V$5*(1/(1-'General Inputs'!$C$10))*$J3035*1000*$I3035,ABS(($F3035-$E3035)*(1+$J107)^(Z$490-$K$490)))</f>
        <v>0</v>
      </c>
      <c r="AA3035" s="357">
        <f>IF('PV Adoption'!W$5*(1/(1-'General Inputs'!$C$10))*$J3035*1000*$I3035 &lt;= ABS(($F3035-$E3035)*(1+$J107)^(AA$490-$K$490)),'PV Adoption'!W$5*(1/(1-'General Inputs'!$C$10))*$J3035*1000*$I3035,ABS(($F3035-$E3035)*(1+$J107)^(AA$490-$K$490)))</f>
        <v>0</v>
      </c>
      <c r="AB3035" s="357">
        <f>IF('PV Adoption'!X$5*(1/(1-'General Inputs'!$C$10))*$J3035*1000*$I3035 &lt;= ABS(($F3035-$E3035)*(1+$J107)^(AB$490-$K$490)),'PV Adoption'!X$5*(1/(1-'General Inputs'!$C$10))*$J3035*1000*$I3035,ABS(($F3035-$E3035)*(1+$J107)^(AB$490-$K$490)))</f>
        <v>0</v>
      </c>
      <c r="AC3035" s="357">
        <f>IF('PV Adoption'!Y$5*(1/(1-'General Inputs'!$C$10))*$J3035*1000*$I3035 &lt;= ABS(($F3035-$E3035)*(1+$J107)^(AC$490-$K$490)),'PV Adoption'!Y$5*(1/(1-'General Inputs'!$C$10))*$J3035*1000*$I3035,ABS(($F3035-$E3035)*(1+$J107)^(AC$490-$K$490)))</f>
        <v>0</v>
      </c>
      <c r="AD3035" s="357">
        <f>IF('PV Adoption'!Z$5*(1/(1-'General Inputs'!$C$10))*$J3035*1000*$I3035 &lt;= ABS(($F3035-$E3035)*(1+$J107)^(AD$490-$K$490)),'PV Adoption'!Z$5*(1/(1-'General Inputs'!$C$10))*$J3035*1000*$I3035,ABS(($F3035-$E3035)*(1+$J107)^(AD$490-$K$490)))</f>
        <v>0</v>
      </c>
      <c r="AE3035" s="357">
        <f>IF('PV Adoption'!AA$5*(1/(1-'General Inputs'!$C$10))*$J3035*1000*$I3035 &lt;= ABS(($F3035-$E3035)*(1+$J107)^(AE$490-$K$490)),'PV Adoption'!AA$5*(1/(1-'General Inputs'!$C$10))*$J3035*1000*$I3035,ABS(($F3035-$E3035)*(1+$J107)^(AE$490-$K$490)))</f>
        <v>0</v>
      </c>
      <c r="AF3035" s="357">
        <f>IF('PV Adoption'!AB$5*(1/(1-'General Inputs'!$C$10))*$J3035*1000*$I3035 &lt;= ABS(($F3035-$E3035)*(1+$J107)^(AF$490-$K$490)),'PV Adoption'!AB$5*(1/(1-'General Inputs'!$C$10))*$J3035*1000*$I3035,ABS(($F3035-$E3035)*(1+$J107)^(AF$490-$K$490)))</f>
        <v>0</v>
      </c>
      <c r="AG3035" s="357">
        <f>IF('PV Adoption'!AC$5*(1/(1-'General Inputs'!$C$10))*$J3035*1000*$I3035 &lt;= ABS(($F3035-$E3035)*(1+$J107)^(AG$490-$K$490)),'PV Adoption'!AC$5*(1/(1-'General Inputs'!$C$10))*$J3035*1000*$I3035,ABS(($F3035-$E3035)*(1+$J107)^(AG$490-$K$490)))</f>
        <v>0</v>
      </c>
      <c r="AH3035" s="357">
        <f>IF('PV Adoption'!AD$5*(1/(1-'General Inputs'!$C$10))*$J3035*1000*$I3035 &lt;= ABS(($F3035-$E3035)*(1+$J107)^(AH$490-$K$490)),'PV Adoption'!AD$5*(1/(1-'General Inputs'!$C$10))*$J3035*1000*$I3035,ABS(($F3035-$E3035)*(1+$J107)^(AH$490-$K$490)))</f>
        <v>0</v>
      </c>
      <c r="AI3035" s="357">
        <f>IF('PV Adoption'!AE$5*(1/(1-'General Inputs'!$C$10))*$J3035*1000*$I3035 &lt;= ABS(($F3035-$E3035)*(1+$J107)^(AI$490-$K$490)),'PV Adoption'!AE$5*(1/(1-'General Inputs'!$C$10))*$J3035*1000*$I3035,ABS(($F3035-$E3035)*(1+$J107)^(AI$490-$K$490)))</f>
        <v>0</v>
      </c>
      <c r="AJ3035" s="357">
        <f>IF('PV Adoption'!AF$5*(1/(1-'General Inputs'!$C$10))*$J3035*1000*$I3035 &lt;= ABS(($F3035-$E3035)*(1+$J107)^(AJ$490-$K$490)),'PV Adoption'!AF$5*(1/(1-'General Inputs'!$C$10))*$J3035*1000*$I3035,ABS(($F3035-$E3035)*(1+$J107)^(AJ$490-$K$490)))</f>
        <v>0</v>
      </c>
      <c r="AK3035" s="357">
        <v>0</v>
      </c>
      <c r="AL3035" s="357">
        <v>0</v>
      </c>
      <c r="AM3035" s="357">
        <v>0</v>
      </c>
    </row>
    <row r="3036" spans="1:39" x14ac:dyDescent="0.25">
      <c r="A3036" s="353" t="s">
        <v>247</v>
      </c>
      <c r="B3036" s="353" t="s">
        <v>269</v>
      </c>
      <c r="C3036" s="441">
        <f t="shared" ref="C3036:H3036" si="2484">C108</f>
        <v>25000</v>
      </c>
      <c r="D3036" s="441"/>
      <c r="E3036" s="441"/>
      <c r="F3036" s="441"/>
      <c r="G3036" s="441"/>
      <c r="H3036" s="441">
        <f t="shared" si="2484"/>
        <v>0</v>
      </c>
      <c r="I3036" s="470">
        <f>IFERROR(VLOOKUP(B3036,Coincidence!$B$2:$E$242,4,FALSE)*IF(G3036="Winter",'General Inputs'!$C$25,'General Inputs'!$C$24),IF(G3036="Winter",'General Inputs'!$C$25,'General Inputs'!$C$24))</f>
        <v>0.52140604400000001</v>
      </c>
      <c r="J3036" s="466">
        <f>'Nameplate by Substation'!H108</f>
        <v>9.2514819022393533E-3</v>
      </c>
      <c r="K3036" s="357">
        <f>IF('PV Adoption'!G$5*(1/(1-'General Inputs'!$C$10))*$J3036*1000*$I3036 &lt;= ABS(($F3036-$E3036)*(1+$J108)^(K$490-$K$490)),'PV Adoption'!G$5*(1/(1-'General Inputs'!$C$10))*$J3036*1000*$I3036,ABS(($F3036-$E3036)*(1+$J108)^(K$490-$K$490)))</f>
        <v>0</v>
      </c>
      <c r="L3036" s="357">
        <f>IF('PV Adoption'!H$5*(1/(1-'General Inputs'!$C$10))*$J3036*1000*$I3036 &lt;= ABS(($F3036-$E3036)*(1+$J108)^(L$490-$K$490)),'PV Adoption'!H$5*(1/(1-'General Inputs'!$C$10))*$J3036*1000*$I3036,ABS(($F3036-$E3036)*(1+$J108)^(L$490-$K$490)))</f>
        <v>0</v>
      </c>
      <c r="M3036" s="357">
        <f>IF('PV Adoption'!I$5*(1/(1-'General Inputs'!$C$10))*$J3036*1000*$I3036 &lt;= ABS(($F3036-$E3036)*(1+$J108)^(M$490-$K$490)),'PV Adoption'!I$5*(1/(1-'General Inputs'!$C$10))*$J3036*1000*$I3036,ABS(($F3036-$E3036)*(1+$J108)^(M$490-$K$490)))</f>
        <v>0</v>
      </c>
      <c r="N3036" s="357">
        <f>IF('PV Adoption'!J$5*(1/(1-'General Inputs'!$C$10))*$J3036*1000*$I3036 &lt;= ABS(($F3036-$E3036)*(1+$J108)^(N$490-$K$490)),'PV Adoption'!J$5*(1/(1-'General Inputs'!$C$10))*$J3036*1000*$I3036,ABS(($F3036-$E3036)*(1+$J108)^(N$490-$K$490)))</f>
        <v>0</v>
      </c>
      <c r="O3036" s="357">
        <f>IF('PV Adoption'!K$5*(1/(1-'General Inputs'!$C$10))*$J3036*1000*$I3036 &lt;= ABS(($F3036-$E3036)*(1+$J108)^(O$490-$K$490)),'PV Adoption'!K$5*(1/(1-'General Inputs'!$C$10))*$J3036*1000*$I3036,ABS(($F3036-$E3036)*(1+$J108)^(O$490-$K$490)))</f>
        <v>0</v>
      </c>
      <c r="P3036" s="357">
        <f>IF('PV Adoption'!L$5*(1/(1-'General Inputs'!$C$10))*$J3036*1000*$I3036 &lt;= ABS(($F3036-$E3036)*(1+$J108)^(P$490-$K$490)),'PV Adoption'!L$5*(1/(1-'General Inputs'!$C$10))*$J3036*1000*$I3036,ABS(($F3036-$E3036)*(1+$J108)^(P$490-$K$490)))</f>
        <v>0</v>
      </c>
      <c r="Q3036" s="357">
        <f>IF('PV Adoption'!M$5*(1/(1-'General Inputs'!$C$10))*$J3036*1000*$I3036 &lt;= ABS(($F3036-$E3036)*(1+$J108)^(Q$490-$K$490)),'PV Adoption'!M$5*(1/(1-'General Inputs'!$C$10))*$J3036*1000*$I3036,ABS(($F3036-$E3036)*(1+$J108)^(Q$490-$K$490)))</f>
        <v>0</v>
      </c>
      <c r="R3036" s="357">
        <f>IF('PV Adoption'!N$5*(1/(1-'General Inputs'!$C$10))*$J3036*1000*$I3036 &lt;= ABS(($F3036-$E3036)*(1+$J108)^(R$490-$K$490)),'PV Adoption'!N$5*(1/(1-'General Inputs'!$C$10))*$J3036*1000*$I3036,ABS(($F3036-$E3036)*(1+$J108)^(R$490-$K$490)))</f>
        <v>0</v>
      </c>
      <c r="S3036" s="357">
        <f>IF('PV Adoption'!O$5*(1/(1-'General Inputs'!$C$10))*$J3036*1000*$I3036 &lt;= ABS(($F3036-$E3036)*(1+$J108)^(S$490-$K$490)),'PV Adoption'!O$5*(1/(1-'General Inputs'!$C$10))*$J3036*1000*$I3036,ABS(($F3036-$E3036)*(1+$J108)^(S$490-$K$490)))</f>
        <v>0</v>
      </c>
      <c r="T3036" s="357">
        <f>IF('PV Adoption'!P$5*(1/(1-'General Inputs'!$C$10))*$J3036*1000*$I3036 &lt;= ABS(($F3036-$E3036)*(1+$J108)^(T$490-$K$490)),'PV Adoption'!P$5*(1/(1-'General Inputs'!$C$10))*$J3036*1000*$I3036,ABS(($F3036-$E3036)*(1+$J108)^(T$490-$K$490)))</f>
        <v>0</v>
      </c>
      <c r="U3036" s="357">
        <f>IF('PV Adoption'!Q$5*(1/(1-'General Inputs'!$C$10))*$J3036*1000*$I3036 &lt;= ABS(($F3036-$E3036)*(1+$J108)^(U$490-$K$490)),'PV Adoption'!Q$5*(1/(1-'General Inputs'!$C$10))*$J3036*1000*$I3036,ABS(($F3036-$E3036)*(1+$J108)^(U$490-$K$490)))</f>
        <v>0</v>
      </c>
      <c r="V3036" s="357">
        <f>IF('PV Adoption'!R$5*(1/(1-'General Inputs'!$C$10))*$J3036*1000*$I3036 &lt;= ABS(($F3036-$E3036)*(1+$J108)^(V$490-$K$490)),'PV Adoption'!R$5*(1/(1-'General Inputs'!$C$10))*$J3036*1000*$I3036,ABS(($F3036-$E3036)*(1+$J108)^(V$490-$K$490)))</f>
        <v>0</v>
      </c>
      <c r="W3036" s="357">
        <f>IF('PV Adoption'!S$5*(1/(1-'General Inputs'!$C$10))*$J3036*1000*$I3036 &lt;= ABS(($F3036-$E3036)*(1+$J108)^(W$490-$K$490)),'PV Adoption'!S$5*(1/(1-'General Inputs'!$C$10))*$J3036*1000*$I3036,ABS(($F3036-$E3036)*(1+$J108)^(W$490-$K$490)))</f>
        <v>0</v>
      </c>
      <c r="X3036" s="357">
        <f>IF('PV Adoption'!T$5*(1/(1-'General Inputs'!$C$10))*$J3036*1000*$I3036 &lt;= ABS(($F3036-$E3036)*(1+$J108)^(X$490-$K$490)),'PV Adoption'!T$5*(1/(1-'General Inputs'!$C$10))*$J3036*1000*$I3036,ABS(($F3036-$E3036)*(1+$J108)^(X$490-$K$490)))</f>
        <v>0</v>
      </c>
      <c r="Y3036" s="357">
        <f>IF('PV Adoption'!U$5*(1/(1-'General Inputs'!$C$10))*$J3036*1000*$I3036 &lt;= ABS(($F3036-$E3036)*(1+$J108)^(Y$490-$K$490)),'PV Adoption'!U$5*(1/(1-'General Inputs'!$C$10))*$J3036*1000*$I3036,ABS(($F3036-$E3036)*(1+$J108)^(Y$490-$K$490)))</f>
        <v>0</v>
      </c>
      <c r="Z3036" s="357">
        <f>IF('PV Adoption'!V$5*(1/(1-'General Inputs'!$C$10))*$J3036*1000*$I3036 &lt;= ABS(($F3036-$E3036)*(1+$J108)^(Z$490-$K$490)),'PV Adoption'!V$5*(1/(1-'General Inputs'!$C$10))*$J3036*1000*$I3036,ABS(($F3036-$E3036)*(1+$J108)^(Z$490-$K$490)))</f>
        <v>0</v>
      </c>
      <c r="AA3036" s="357">
        <f>IF('PV Adoption'!W$5*(1/(1-'General Inputs'!$C$10))*$J3036*1000*$I3036 &lt;= ABS(($F3036-$E3036)*(1+$J108)^(AA$490-$K$490)),'PV Adoption'!W$5*(1/(1-'General Inputs'!$C$10))*$J3036*1000*$I3036,ABS(($F3036-$E3036)*(1+$J108)^(AA$490-$K$490)))</f>
        <v>0</v>
      </c>
      <c r="AB3036" s="357">
        <f>IF('PV Adoption'!X$5*(1/(1-'General Inputs'!$C$10))*$J3036*1000*$I3036 &lt;= ABS(($F3036-$E3036)*(1+$J108)^(AB$490-$K$490)),'PV Adoption'!X$5*(1/(1-'General Inputs'!$C$10))*$J3036*1000*$I3036,ABS(($F3036-$E3036)*(1+$J108)^(AB$490-$K$490)))</f>
        <v>0</v>
      </c>
      <c r="AC3036" s="357">
        <f>IF('PV Adoption'!Y$5*(1/(1-'General Inputs'!$C$10))*$J3036*1000*$I3036 &lt;= ABS(($F3036-$E3036)*(1+$J108)^(AC$490-$K$490)),'PV Adoption'!Y$5*(1/(1-'General Inputs'!$C$10))*$J3036*1000*$I3036,ABS(($F3036-$E3036)*(1+$J108)^(AC$490-$K$490)))</f>
        <v>0</v>
      </c>
      <c r="AD3036" s="357">
        <f>IF('PV Adoption'!Z$5*(1/(1-'General Inputs'!$C$10))*$J3036*1000*$I3036 &lt;= ABS(($F3036-$E3036)*(1+$J108)^(AD$490-$K$490)),'PV Adoption'!Z$5*(1/(1-'General Inputs'!$C$10))*$J3036*1000*$I3036,ABS(($F3036-$E3036)*(1+$J108)^(AD$490-$K$490)))</f>
        <v>0</v>
      </c>
      <c r="AE3036" s="357">
        <f>IF('PV Adoption'!AA$5*(1/(1-'General Inputs'!$C$10))*$J3036*1000*$I3036 &lt;= ABS(($F3036-$E3036)*(1+$J108)^(AE$490-$K$490)),'PV Adoption'!AA$5*(1/(1-'General Inputs'!$C$10))*$J3036*1000*$I3036,ABS(($F3036-$E3036)*(1+$J108)^(AE$490-$K$490)))</f>
        <v>0</v>
      </c>
      <c r="AF3036" s="357">
        <f>IF('PV Adoption'!AB$5*(1/(1-'General Inputs'!$C$10))*$J3036*1000*$I3036 &lt;= ABS(($F3036-$E3036)*(1+$J108)^(AF$490-$K$490)),'PV Adoption'!AB$5*(1/(1-'General Inputs'!$C$10))*$J3036*1000*$I3036,ABS(($F3036-$E3036)*(1+$J108)^(AF$490-$K$490)))</f>
        <v>0</v>
      </c>
      <c r="AG3036" s="357">
        <f>IF('PV Adoption'!AC$5*(1/(1-'General Inputs'!$C$10))*$J3036*1000*$I3036 &lt;= ABS(($F3036-$E3036)*(1+$J108)^(AG$490-$K$490)),'PV Adoption'!AC$5*(1/(1-'General Inputs'!$C$10))*$J3036*1000*$I3036,ABS(($F3036-$E3036)*(1+$J108)^(AG$490-$K$490)))</f>
        <v>0</v>
      </c>
      <c r="AH3036" s="357">
        <f>IF('PV Adoption'!AD$5*(1/(1-'General Inputs'!$C$10))*$J3036*1000*$I3036 &lt;= ABS(($F3036-$E3036)*(1+$J108)^(AH$490-$K$490)),'PV Adoption'!AD$5*(1/(1-'General Inputs'!$C$10))*$J3036*1000*$I3036,ABS(($F3036-$E3036)*(1+$J108)^(AH$490-$K$490)))</f>
        <v>0</v>
      </c>
      <c r="AI3036" s="357">
        <f>IF('PV Adoption'!AE$5*(1/(1-'General Inputs'!$C$10))*$J3036*1000*$I3036 &lt;= ABS(($F3036-$E3036)*(1+$J108)^(AI$490-$K$490)),'PV Adoption'!AE$5*(1/(1-'General Inputs'!$C$10))*$J3036*1000*$I3036,ABS(($F3036-$E3036)*(1+$J108)^(AI$490-$K$490)))</f>
        <v>0</v>
      </c>
      <c r="AJ3036" s="357">
        <f>IF('PV Adoption'!AF$5*(1/(1-'General Inputs'!$C$10))*$J3036*1000*$I3036 &lt;= ABS(($F3036-$E3036)*(1+$J108)^(AJ$490-$K$490)),'PV Adoption'!AF$5*(1/(1-'General Inputs'!$C$10))*$J3036*1000*$I3036,ABS(($F3036-$E3036)*(1+$J108)^(AJ$490-$K$490)))</f>
        <v>0</v>
      </c>
      <c r="AK3036" s="357">
        <v>0</v>
      </c>
      <c r="AL3036" s="357">
        <v>0</v>
      </c>
      <c r="AM3036" s="357">
        <v>0</v>
      </c>
    </row>
    <row r="3037" spans="1:39" x14ac:dyDescent="0.25">
      <c r="A3037" s="353" t="s">
        <v>247</v>
      </c>
      <c r="B3037" s="353" t="s">
        <v>473</v>
      </c>
      <c r="C3037" s="441">
        <f t="shared" ref="C3037:H3037" si="2485">C109</f>
        <v>12500</v>
      </c>
      <c r="D3037" s="441"/>
      <c r="E3037" s="441"/>
      <c r="F3037" s="441"/>
      <c r="G3037" s="441"/>
      <c r="H3037" s="441">
        <f t="shared" si="2485"/>
        <v>0</v>
      </c>
      <c r="I3037" s="470">
        <f>IFERROR(VLOOKUP(B3037,Coincidence!$B$2:$E$242,4,FALSE)*IF(G3037="Winter",'General Inputs'!$C$25,'General Inputs'!$C$24),IF(G3037="Winter",'General Inputs'!$C$25,'General Inputs'!$C$24))</f>
        <v>0.52140604400000001</v>
      </c>
      <c r="J3037" s="466">
        <f>'Nameplate by Substation'!H109</f>
        <v>3.0729118706857603E-3</v>
      </c>
      <c r="K3037" s="357">
        <f>IF('PV Adoption'!G$5*(1/(1-'General Inputs'!$C$10))*$J3037*1000*$I3037 &lt;= ABS(($F3037-$E3037)*(1+$J109)^(K$490-$K$490)),'PV Adoption'!G$5*(1/(1-'General Inputs'!$C$10))*$J3037*1000*$I3037,ABS(($F3037-$E3037)*(1+$J109)^(K$490-$K$490)))</f>
        <v>0</v>
      </c>
      <c r="L3037" s="357">
        <f>IF('PV Adoption'!H$5*(1/(1-'General Inputs'!$C$10))*$J3037*1000*$I3037 &lt;= ABS(($F3037-$E3037)*(1+$J109)^(L$490-$K$490)),'PV Adoption'!H$5*(1/(1-'General Inputs'!$C$10))*$J3037*1000*$I3037,ABS(($F3037-$E3037)*(1+$J109)^(L$490-$K$490)))</f>
        <v>0</v>
      </c>
      <c r="M3037" s="357">
        <f>IF('PV Adoption'!I$5*(1/(1-'General Inputs'!$C$10))*$J3037*1000*$I3037 &lt;= ABS(($F3037-$E3037)*(1+$J109)^(M$490-$K$490)),'PV Adoption'!I$5*(1/(1-'General Inputs'!$C$10))*$J3037*1000*$I3037,ABS(($F3037-$E3037)*(1+$J109)^(M$490-$K$490)))</f>
        <v>0</v>
      </c>
      <c r="N3037" s="357">
        <f>IF('PV Adoption'!J$5*(1/(1-'General Inputs'!$C$10))*$J3037*1000*$I3037 &lt;= ABS(($F3037-$E3037)*(1+$J109)^(N$490-$K$490)),'PV Adoption'!J$5*(1/(1-'General Inputs'!$C$10))*$J3037*1000*$I3037,ABS(($F3037-$E3037)*(1+$J109)^(N$490-$K$490)))</f>
        <v>0</v>
      </c>
      <c r="O3037" s="357">
        <f>IF('PV Adoption'!K$5*(1/(1-'General Inputs'!$C$10))*$J3037*1000*$I3037 &lt;= ABS(($F3037-$E3037)*(1+$J109)^(O$490-$K$490)),'PV Adoption'!K$5*(1/(1-'General Inputs'!$C$10))*$J3037*1000*$I3037,ABS(($F3037-$E3037)*(1+$J109)^(O$490-$K$490)))</f>
        <v>0</v>
      </c>
      <c r="P3037" s="357">
        <f>IF('PV Adoption'!L$5*(1/(1-'General Inputs'!$C$10))*$J3037*1000*$I3037 &lt;= ABS(($F3037-$E3037)*(1+$J109)^(P$490-$K$490)),'PV Adoption'!L$5*(1/(1-'General Inputs'!$C$10))*$J3037*1000*$I3037,ABS(($F3037-$E3037)*(1+$J109)^(P$490-$K$490)))</f>
        <v>0</v>
      </c>
      <c r="Q3037" s="357">
        <f>IF('PV Adoption'!M$5*(1/(1-'General Inputs'!$C$10))*$J3037*1000*$I3037 &lt;= ABS(($F3037-$E3037)*(1+$J109)^(Q$490-$K$490)),'PV Adoption'!M$5*(1/(1-'General Inputs'!$C$10))*$J3037*1000*$I3037,ABS(($F3037-$E3037)*(1+$J109)^(Q$490-$K$490)))</f>
        <v>0</v>
      </c>
      <c r="R3037" s="357">
        <f>IF('PV Adoption'!N$5*(1/(1-'General Inputs'!$C$10))*$J3037*1000*$I3037 &lt;= ABS(($F3037-$E3037)*(1+$J109)^(R$490-$K$490)),'PV Adoption'!N$5*(1/(1-'General Inputs'!$C$10))*$J3037*1000*$I3037,ABS(($F3037-$E3037)*(1+$J109)^(R$490-$K$490)))</f>
        <v>0</v>
      </c>
      <c r="S3037" s="357">
        <f>IF('PV Adoption'!O$5*(1/(1-'General Inputs'!$C$10))*$J3037*1000*$I3037 &lt;= ABS(($F3037-$E3037)*(1+$J109)^(S$490-$K$490)),'PV Adoption'!O$5*(1/(1-'General Inputs'!$C$10))*$J3037*1000*$I3037,ABS(($F3037-$E3037)*(1+$J109)^(S$490-$K$490)))</f>
        <v>0</v>
      </c>
      <c r="T3037" s="357">
        <f>IF('PV Adoption'!P$5*(1/(1-'General Inputs'!$C$10))*$J3037*1000*$I3037 &lt;= ABS(($F3037-$E3037)*(1+$J109)^(T$490-$K$490)),'PV Adoption'!P$5*(1/(1-'General Inputs'!$C$10))*$J3037*1000*$I3037,ABS(($F3037-$E3037)*(1+$J109)^(T$490-$K$490)))</f>
        <v>0</v>
      </c>
      <c r="U3037" s="357">
        <f>IF('PV Adoption'!Q$5*(1/(1-'General Inputs'!$C$10))*$J3037*1000*$I3037 &lt;= ABS(($F3037-$E3037)*(1+$J109)^(U$490-$K$490)),'PV Adoption'!Q$5*(1/(1-'General Inputs'!$C$10))*$J3037*1000*$I3037,ABS(($F3037-$E3037)*(1+$J109)^(U$490-$K$490)))</f>
        <v>0</v>
      </c>
      <c r="V3037" s="357">
        <f>IF('PV Adoption'!R$5*(1/(1-'General Inputs'!$C$10))*$J3037*1000*$I3037 &lt;= ABS(($F3037-$E3037)*(1+$J109)^(V$490-$K$490)),'PV Adoption'!R$5*(1/(1-'General Inputs'!$C$10))*$J3037*1000*$I3037,ABS(($F3037-$E3037)*(1+$J109)^(V$490-$K$490)))</f>
        <v>0</v>
      </c>
      <c r="W3037" s="357">
        <f>IF('PV Adoption'!S$5*(1/(1-'General Inputs'!$C$10))*$J3037*1000*$I3037 &lt;= ABS(($F3037-$E3037)*(1+$J109)^(W$490-$K$490)),'PV Adoption'!S$5*(1/(1-'General Inputs'!$C$10))*$J3037*1000*$I3037,ABS(($F3037-$E3037)*(1+$J109)^(W$490-$K$490)))</f>
        <v>0</v>
      </c>
      <c r="X3037" s="357">
        <f>IF('PV Adoption'!T$5*(1/(1-'General Inputs'!$C$10))*$J3037*1000*$I3037 &lt;= ABS(($F3037-$E3037)*(1+$J109)^(X$490-$K$490)),'PV Adoption'!T$5*(1/(1-'General Inputs'!$C$10))*$J3037*1000*$I3037,ABS(($F3037-$E3037)*(1+$J109)^(X$490-$K$490)))</f>
        <v>0</v>
      </c>
      <c r="Y3037" s="357">
        <f>IF('PV Adoption'!U$5*(1/(1-'General Inputs'!$C$10))*$J3037*1000*$I3037 &lt;= ABS(($F3037-$E3037)*(1+$J109)^(Y$490-$K$490)),'PV Adoption'!U$5*(1/(1-'General Inputs'!$C$10))*$J3037*1000*$I3037,ABS(($F3037-$E3037)*(1+$J109)^(Y$490-$K$490)))</f>
        <v>0</v>
      </c>
      <c r="Z3037" s="357">
        <f>IF('PV Adoption'!V$5*(1/(1-'General Inputs'!$C$10))*$J3037*1000*$I3037 &lt;= ABS(($F3037-$E3037)*(1+$J109)^(Z$490-$K$490)),'PV Adoption'!V$5*(1/(1-'General Inputs'!$C$10))*$J3037*1000*$I3037,ABS(($F3037-$E3037)*(1+$J109)^(Z$490-$K$490)))</f>
        <v>0</v>
      </c>
      <c r="AA3037" s="357">
        <f>IF('PV Adoption'!W$5*(1/(1-'General Inputs'!$C$10))*$J3037*1000*$I3037 &lt;= ABS(($F3037-$E3037)*(1+$J109)^(AA$490-$K$490)),'PV Adoption'!W$5*(1/(1-'General Inputs'!$C$10))*$J3037*1000*$I3037,ABS(($F3037-$E3037)*(1+$J109)^(AA$490-$K$490)))</f>
        <v>0</v>
      </c>
      <c r="AB3037" s="357">
        <f>IF('PV Adoption'!X$5*(1/(1-'General Inputs'!$C$10))*$J3037*1000*$I3037 &lt;= ABS(($F3037-$E3037)*(1+$J109)^(AB$490-$K$490)),'PV Adoption'!X$5*(1/(1-'General Inputs'!$C$10))*$J3037*1000*$I3037,ABS(($F3037-$E3037)*(1+$J109)^(AB$490-$K$490)))</f>
        <v>0</v>
      </c>
      <c r="AC3037" s="357">
        <f>IF('PV Adoption'!Y$5*(1/(1-'General Inputs'!$C$10))*$J3037*1000*$I3037 &lt;= ABS(($F3037-$E3037)*(1+$J109)^(AC$490-$K$490)),'PV Adoption'!Y$5*(1/(1-'General Inputs'!$C$10))*$J3037*1000*$I3037,ABS(($F3037-$E3037)*(1+$J109)^(AC$490-$K$490)))</f>
        <v>0</v>
      </c>
      <c r="AD3037" s="357">
        <f>IF('PV Adoption'!Z$5*(1/(1-'General Inputs'!$C$10))*$J3037*1000*$I3037 &lt;= ABS(($F3037-$E3037)*(1+$J109)^(AD$490-$K$490)),'PV Adoption'!Z$5*(1/(1-'General Inputs'!$C$10))*$J3037*1000*$I3037,ABS(($F3037-$E3037)*(1+$J109)^(AD$490-$K$490)))</f>
        <v>0</v>
      </c>
      <c r="AE3037" s="357">
        <f>IF('PV Adoption'!AA$5*(1/(1-'General Inputs'!$C$10))*$J3037*1000*$I3037 &lt;= ABS(($F3037-$E3037)*(1+$J109)^(AE$490-$K$490)),'PV Adoption'!AA$5*(1/(1-'General Inputs'!$C$10))*$J3037*1000*$I3037,ABS(($F3037-$E3037)*(1+$J109)^(AE$490-$K$490)))</f>
        <v>0</v>
      </c>
      <c r="AF3037" s="357">
        <f>IF('PV Adoption'!AB$5*(1/(1-'General Inputs'!$C$10))*$J3037*1000*$I3037 &lt;= ABS(($F3037-$E3037)*(1+$J109)^(AF$490-$K$490)),'PV Adoption'!AB$5*(1/(1-'General Inputs'!$C$10))*$J3037*1000*$I3037,ABS(($F3037-$E3037)*(1+$J109)^(AF$490-$K$490)))</f>
        <v>0</v>
      </c>
      <c r="AG3037" s="357">
        <f>IF('PV Adoption'!AC$5*(1/(1-'General Inputs'!$C$10))*$J3037*1000*$I3037 &lt;= ABS(($F3037-$E3037)*(1+$J109)^(AG$490-$K$490)),'PV Adoption'!AC$5*(1/(1-'General Inputs'!$C$10))*$J3037*1000*$I3037,ABS(($F3037-$E3037)*(1+$J109)^(AG$490-$K$490)))</f>
        <v>0</v>
      </c>
      <c r="AH3037" s="357">
        <f>IF('PV Adoption'!AD$5*(1/(1-'General Inputs'!$C$10))*$J3037*1000*$I3037 &lt;= ABS(($F3037-$E3037)*(1+$J109)^(AH$490-$K$490)),'PV Adoption'!AD$5*(1/(1-'General Inputs'!$C$10))*$J3037*1000*$I3037,ABS(($F3037-$E3037)*(1+$J109)^(AH$490-$K$490)))</f>
        <v>0</v>
      </c>
      <c r="AI3037" s="357">
        <f>IF('PV Adoption'!AE$5*(1/(1-'General Inputs'!$C$10))*$J3037*1000*$I3037 &lt;= ABS(($F3037-$E3037)*(1+$J109)^(AI$490-$K$490)),'PV Adoption'!AE$5*(1/(1-'General Inputs'!$C$10))*$J3037*1000*$I3037,ABS(($F3037-$E3037)*(1+$J109)^(AI$490-$K$490)))</f>
        <v>0</v>
      </c>
      <c r="AJ3037" s="357">
        <f>IF('PV Adoption'!AF$5*(1/(1-'General Inputs'!$C$10))*$J3037*1000*$I3037 &lt;= ABS(($F3037-$E3037)*(1+$J109)^(AJ$490-$K$490)),'PV Adoption'!AF$5*(1/(1-'General Inputs'!$C$10))*$J3037*1000*$I3037,ABS(($F3037-$E3037)*(1+$J109)^(AJ$490-$K$490)))</f>
        <v>0</v>
      </c>
      <c r="AK3037" s="357">
        <v>509.11499127838772</v>
      </c>
      <c r="AL3037" s="357">
        <v>507.04515075430476</v>
      </c>
      <c r="AM3037" s="357">
        <v>504.9837253031788</v>
      </c>
    </row>
    <row r="3038" spans="1:39" x14ac:dyDescent="0.25">
      <c r="A3038" s="353" t="s">
        <v>325</v>
      </c>
      <c r="B3038" s="353" t="s">
        <v>325</v>
      </c>
      <c r="C3038" s="441">
        <f t="shared" ref="C3038:H3038" si="2486">C110</f>
        <v>20000</v>
      </c>
      <c r="D3038" s="441"/>
      <c r="E3038" s="441"/>
      <c r="F3038" s="441"/>
      <c r="G3038" s="441"/>
      <c r="H3038" s="441">
        <f t="shared" si="2486"/>
        <v>0</v>
      </c>
      <c r="I3038" s="470">
        <f>IFERROR(VLOOKUP(B3038,Coincidence!$B$2:$E$242,4,FALSE)*IF(G3038="Winter",'General Inputs'!$C$25,'General Inputs'!$C$24),IF(G3038="Winter",'General Inputs'!$C$25,'General Inputs'!$C$24))</f>
        <v>0.52140604400000001</v>
      </c>
      <c r="J3038" s="466">
        <f>'Nameplate by Substation'!H110</f>
        <v>8.6243727593386874E-3</v>
      </c>
      <c r="K3038" s="357">
        <f>IF('PV Adoption'!G$5*(1/(1-'General Inputs'!$C$10))*$J3038*1000*$I3038 &lt;= ABS(($F3038-$E3038)*(1+$J110)^(K$490-$K$490)),'PV Adoption'!G$5*(1/(1-'General Inputs'!$C$10))*$J3038*1000*$I3038,ABS(($F3038-$E3038)*(1+$J110)^(K$490-$K$490)))</f>
        <v>0</v>
      </c>
      <c r="L3038" s="357">
        <f>IF('PV Adoption'!H$5*(1/(1-'General Inputs'!$C$10))*$J3038*1000*$I3038 &lt;= ABS(($F3038-$E3038)*(1+$J110)^(L$490-$K$490)),'PV Adoption'!H$5*(1/(1-'General Inputs'!$C$10))*$J3038*1000*$I3038,ABS(($F3038-$E3038)*(1+$J110)^(L$490-$K$490)))</f>
        <v>0</v>
      </c>
      <c r="M3038" s="357">
        <f>IF('PV Adoption'!I$5*(1/(1-'General Inputs'!$C$10))*$J3038*1000*$I3038 &lt;= ABS(($F3038-$E3038)*(1+$J110)^(M$490-$K$490)),'PV Adoption'!I$5*(1/(1-'General Inputs'!$C$10))*$J3038*1000*$I3038,ABS(($F3038-$E3038)*(1+$J110)^(M$490-$K$490)))</f>
        <v>0</v>
      </c>
      <c r="N3038" s="357">
        <f>IF('PV Adoption'!J$5*(1/(1-'General Inputs'!$C$10))*$J3038*1000*$I3038 &lt;= ABS(($F3038-$E3038)*(1+$J110)^(N$490-$K$490)),'PV Adoption'!J$5*(1/(1-'General Inputs'!$C$10))*$J3038*1000*$I3038,ABS(($F3038-$E3038)*(1+$J110)^(N$490-$K$490)))</f>
        <v>0</v>
      </c>
      <c r="O3038" s="357">
        <f>IF('PV Adoption'!K$5*(1/(1-'General Inputs'!$C$10))*$J3038*1000*$I3038 &lt;= ABS(($F3038-$E3038)*(1+$J110)^(O$490-$K$490)),'PV Adoption'!K$5*(1/(1-'General Inputs'!$C$10))*$J3038*1000*$I3038,ABS(($F3038-$E3038)*(1+$J110)^(O$490-$K$490)))</f>
        <v>0</v>
      </c>
      <c r="P3038" s="357">
        <f>IF('PV Adoption'!L$5*(1/(1-'General Inputs'!$C$10))*$J3038*1000*$I3038 &lt;= ABS(($F3038-$E3038)*(1+$J110)^(P$490-$K$490)),'PV Adoption'!L$5*(1/(1-'General Inputs'!$C$10))*$J3038*1000*$I3038,ABS(($F3038-$E3038)*(1+$J110)^(P$490-$K$490)))</f>
        <v>0</v>
      </c>
      <c r="Q3038" s="357">
        <f>IF('PV Adoption'!M$5*(1/(1-'General Inputs'!$C$10))*$J3038*1000*$I3038 &lt;= ABS(($F3038-$E3038)*(1+$J110)^(Q$490-$K$490)),'PV Adoption'!M$5*(1/(1-'General Inputs'!$C$10))*$J3038*1000*$I3038,ABS(($F3038-$E3038)*(1+$J110)^(Q$490-$K$490)))</f>
        <v>0</v>
      </c>
      <c r="R3038" s="357">
        <f>IF('PV Adoption'!N$5*(1/(1-'General Inputs'!$C$10))*$J3038*1000*$I3038 &lt;= ABS(($F3038-$E3038)*(1+$J110)^(R$490-$K$490)),'PV Adoption'!N$5*(1/(1-'General Inputs'!$C$10))*$J3038*1000*$I3038,ABS(($F3038-$E3038)*(1+$J110)^(R$490-$K$490)))</f>
        <v>0</v>
      </c>
      <c r="S3038" s="357">
        <f>IF('PV Adoption'!O$5*(1/(1-'General Inputs'!$C$10))*$J3038*1000*$I3038 &lt;= ABS(($F3038-$E3038)*(1+$J110)^(S$490-$K$490)),'PV Adoption'!O$5*(1/(1-'General Inputs'!$C$10))*$J3038*1000*$I3038,ABS(($F3038-$E3038)*(1+$J110)^(S$490-$K$490)))</f>
        <v>0</v>
      </c>
      <c r="T3038" s="357">
        <f>IF('PV Adoption'!P$5*(1/(1-'General Inputs'!$C$10))*$J3038*1000*$I3038 &lt;= ABS(($F3038-$E3038)*(1+$J110)^(T$490-$K$490)),'PV Adoption'!P$5*(1/(1-'General Inputs'!$C$10))*$J3038*1000*$I3038,ABS(($F3038-$E3038)*(1+$J110)^(T$490-$K$490)))</f>
        <v>0</v>
      </c>
      <c r="U3038" s="357">
        <f>IF('PV Adoption'!Q$5*(1/(1-'General Inputs'!$C$10))*$J3038*1000*$I3038 &lt;= ABS(($F3038-$E3038)*(1+$J110)^(U$490-$K$490)),'PV Adoption'!Q$5*(1/(1-'General Inputs'!$C$10))*$J3038*1000*$I3038,ABS(($F3038-$E3038)*(1+$J110)^(U$490-$K$490)))</f>
        <v>0</v>
      </c>
      <c r="V3038" s="357">
        <f>IF('PV Adoption'!R$5*(1/(1-'General Inputs'!$C$10))*$J3038*1000*$I3038 &lt;= ABS(($F3038-$E3038)*(1+$J110)^(V$490-$K$490)),'PV Adoption'!R$5*(1/(1-'General Inputs'!$C$10))*$J3038*1000*$I3038,ABS(($F3038-$E3038)*(1+$J110)^(V$490-$K$490)))</f>
        <v>0</v>
      </c>
      <c r="W3038" s="357">
        <f>IF('PV Adoption'!S$5*(1/(1-'General Inputs'!$C$10))*$J3038*1000*$I3038 &lt;= ABS(($F3038-$E3038)*(1+$J110)^(W$490-$K$490)),'PV Adoption'!S$5*(1/(1-'General Inputs'!$C$10))*$J3038*1000*$I3038,ABS(($F3038-$E3038)*(1+$J110)^(W$490-$K$490)))</f>
        <v>0</v>
      </c>
      <c r="X3038" s="357">
        <f>IF('PV Adoption'!T$5*(1/(1-'General Inputs'!$C$10))*$J3038*1000*$I3038 &lt;= ABS(($F3038-$E3038)*(1+$J110)^(X$490-$K$490)),'PV Adoption'!T$5*(1/(1-'General Inputs'!$C$10))*$J3038*1000*$I3038,ABS(($F3038-$E3038)*(1+$J110)^(X$490-$K$490)))</f>
        <v>0</v>
      </c>
      <c r="Y3038" s="357">
        <f>IF('PV Adoption'!U$5*(1/(1-'General Inputs'!$C$10))*$J3038*1000*$I3038 &lt;= ABS(($F3038-$E3038)*(1+$J110)^(Y$490-$K$490)),'PV Adoption'!U$5*(1/(1-'General Inputs'!$C$10))*$J3038*1000*$I3038,ABS(($F3038-$E3038)*(1+$J110)^(Y$490-$K$490)))</f>
        <v>0</v>
      </c>
      <c r="Z3038" s="357">
        <f>IF('PV Adoption'!V$5*(1/(1-'General Inputs'!$C$10))*$J3038*1000*$I3038 &lt;= ABS(($F3038-$E3038)*(1+$J110)^(Z$490-$K$490)),'PV Adoption'!V$5*(1/(1-'General Inputs'!$C$10))*$J3038*1000*$I3038,ABS(($F3038-$E3038)*(1+$J110)^(Z$490-$K$490)))</f>
        <v>0</v>
      </c>
      <c r="AA3038" s="357">
        <f>IF('PV Adoption'!W$5*(1/(1-'General Inputs'!$C$10))*$J3038*1000*$I3038 &lt;= ABS(($F3038-$E3038)*(1+$J110)^(AA$490-$K$490)),'PV Adoption'!W$5*(1/(1-'General Inputs'!$C$10))*$J3038*1000*$I3038,ABS(($F3038-$E3038)*(1+$J110)^(AA$490-$K$490)))</f>
        <v>0</v>
      </c>
      <c r="AB3038" s="357">
        <f>IF('PV Adoption'!X$5*(1/(1-'General Inputs'!$C$10))*$J3038*1000*$I3038 &lt;= ABS(($F3038-$E3038)*(1+$J110)^(AB$490-$K$490)),'PV Adoption'!X$5*(1/(1-'General Inputs'!$C$10))*$J3038*1000*$I3038,ABS(($F3038-$E3038)*(1+$J110)^(AB$490-$K$490)))</f>
        <v>0</v>
      </c>
      <c r="AC3038" s="357">
        <f>IF('PV Adoption'!Y$5*(1/(1-'General Inputs'!$C$10))*$J3038*1000*$I3038 &lt;= ABS(($F3038-$E3038)*(1+$J110)^(AC$490-$K$490)),'PV Adoption'!Y$5*(1/(1-'General Inputs'!$C$10))*$J3038*1000*$I3038,ABS(($F3038-$E3038)*(1+$J110)^(AC$490-$K$490)))</f>
        <v>0</v>
      </c>
      <c r="AD3038" s="357">
        <f>IF('PV Adoption'!Z$5*(1/(1-'General Inputs'!$C$10))*$J3038*1000*$I3038 &lt;= ABS(($F3038-$E3038)*(1+$J110)^(AD$490-$K$490)),'PV Adoption'!Z$5*(1/(1-'General Inputs'!$C$10))*$J3038*1000*$I3038,ABS(($F3038-$E3038)*(1+$J110)^(AD$490-$K$490)))</f>
        <v>0</v>
      </c>
      <c r="AE3038" s="357">
        <f>IF('PV Adoption'!AA$5*(1/(1-'General Inputs'!$C$10))*$J3038*1000*$I3038 &lt;= ABS(($F3038-$E3038)*(1+$J110)^(AE$490-$K$490)),'PV Adoption'!AA$5*(1/(1-'General Inputs'!$C$10))*$J3038*1000*$I3038,ABS(($F3038-$E3038)*(1+$J110)^(AE$490-$K$490)))</f>
        <v>0</v>
      </c>
      <c r="AF3038" s="357">
        <f>IF('PV Adoption'!AB$5*(1/(1-'General Inputs'!$C$10))*$J3038*1000*$I3038 &lt;= ABS(($F3038-$E3038)*(1+$J110)^(AF$490-$K$490)),'PV Adoption'!AB$5*(1/(1-'General Inputs'!$C$10))*$J3038*1000*$I3038,ABS(($F3038-$E3038)*(1+$J110)^(AF$490-$K$490)))</f>
        <v>0</v>
      </c>
      <c r="AG3038" s="357">
        <f>IF('PV Adoption'!AC$5*(1/(1-'General Inputs'!$C$10))*$J3038*1000*$I3038 &lt;= ABS(($F3038-$E3038)*(1+$J110)^(AG$490-$K$490)),'PV Adoption'!AC$5*(1/(1-'General Inputs'!$C$10))*$J3038*1000*$I3038,ABS(($F3038-$E3038)*(1+$J110)^(AG$490-$K$490)))</f>
        <v>0</v>
      </c>
      <c r="AH3038" s="357">
        <f>IF('PV Adoption'!AD$5*(1/(1-'General Inputs'!$C$10))*$J3038*1000*$I3038 &lt;= ABS(($F3038-$E3038)*(1+$J110)^(AH$490-$K$490)),'PV Adoption'!AD$5*(1/(1-'General Inputs'!$C$10))*$J3038*1000*$I3038,ABS(($F3038-$E3038)*(1+$J110)^(AH$490-$K$490)))</f>
        <v>0</v>
      </c>
      <c r="AI3038" s="357">
        <f>IF('PV Adoption'!AE$5*(1/(1-'General Inputs'!$C$10))*$J3038*1000*$I3038 &lt;= ABS(($F3038-$E3038)*(1+$J110)^(AI$490-$K$490)),'PV Adoption'!AE$5*(1/(1-'General Inputs'!$C$10))*$J3038*1000*$I3038,ABS(($F3038-$E3038)*(1+$J110)^(AI$490-$K$490)))</f>
        <v>0</v>
      </c>
      <c r="AJ3038" s="357">
        <f>IF('PV Adoption'!AF$5*(1/(1-'General Inputs'!$C$10))*$J3038*1000*$I3038 &lt;= ABS(($F3038-$E3038)*(1+$J110)^(AJ$490-$K$490)),'PV Adoption'!AF$5*(1/(1-'General Inputs'!$C$10))*$J3038*1000*$I3038,ABS(($F3038-$E3038)*(1+$J110)^(AJ$490-$K$490)))</f>
        <v>0</v>
      </c>
      <c r="AK3038" s="357">
        <v>1599.4686295248973</v>
      </c>
      <c r="AL3038" s="357">
        <v>1603.7945371960375</v>
      </c>
      <c r="AM3038" s="357">
        <v>1608.132144675998</v>
      </c>
    </row>
    <row r="3039" spans="1:39" x14ac:dyDescent="0.25">
      <c r="A3039" s="353" t="s">
        <v>248</v>
      </c>
      <c r="B3039" s="353" t="s">
        <v>297</v>
      </c>
      <c r="C3039" s="441">
        <f t="shared" ref="C3039:H3039" si="2487">C111</f>
        <v>20000</v>
      </c>
      <c r="D3039" s="441"/>
      <c r="E3039" s="441"/>
      <c r="F3039" s="441"/>
      <c r="G3039" s="441"/>
      <c r="H3039" s="441">
        <f t="shared" si="2487"/>
        <v>0</v>
      </c>
      <c r="I3039" s="470">
        <f>IFERROR(VLOOKUP(B3039,Coincidence!$B$2:$E$242,4,FALSE)*IF(G3039="Winter",'General Inputs'!$C$25,'General Inputs'!$C$24),IF(G3039="Winter",'General Inputs'!$C$25,'General Inputs'!$C$24))</f>
        <v>0.52140604400000001</v>
      </c>
      <c r="J3039" s="466">
        <f>'Nameplate by Substation'!H111</f>
        <v>1.2993713357925898E-2</v>
      </c>
      <c r="K3039" s="357">
        <f>IF('PV Adoption'!G$5*(1/(1-'General Inputs'!$C$10))*$J3039*1000*$I3039 &lt;= ABS(($F3039-$E3039)*(1+$J111)^(K$490-$K$490)),'PV Adoption'!G$5*(1/(1-'General Inputs'!$C$10))*$J3039*1000*$I3039,ABS(($F3039-$E3039)*(1+$J111)^(K$490-$K$490)))</f>
        <v>0</v>
      </c>
      <c r="L3039" s="357">
        <f>IF('PV Adoption'!H$5*(1/(1-'General Inputs'!$C$10))*$J3039*1000*$I3039 &lt;= ABS(($F3039-$E3039)*(1+$J111)^(L$490-$K$490)),'PV Adoption'!H$5*(1/(1-'General Inputs'!$C$10))*$J3039*1000*$I3039,ABS(($F3039-$E3039)*(1+$J111)^(L$490-$K$490)))</f>
        <v>0</v>
      </c>
      <c r="M3039" s="357">
        <f>IF('PV Adoption'!I$5*(1/(1-'General Inputs'!$C$10))*$J3039*1000*$I3039 &lt;= ABS(($F3039-$E3039)*(1+$J111)^(M$490-$K$490)),'PV Adoption'!I$5*(1/(1-'General Inputs'!$C$10))*$J3039*1000*$I3039,ABS(($F3039-$E3039)*(1+$J111)^(M$490-$K$490)))</f>
        <v>0</v>
      </c>
      <c r="N3039" s="357">
        <f>IF('PV Adoption'!J$5*(1/(1-'General Inputs'!$C$10))*$J3039*1000*$I3039 &lt;= ABS(($F3039-$E3039)*(1+$J111)^(N$490-$K$490)),'PV Adoption'!J$5*(1/(1-'General Inputs'!$C$10))*$J3039*1000*$I3039,ABS(($F3039-$E3039)*(1+$J111)^(N$490-$K$490)))</f>
        <v>0</v>
      </c>
      <c r="O3039" s="357">
        <f>IF('PV Adoption'!K$5*(1/(1-'General Inputs'!$C$10))*$J3039*1000*$I3039 &lt;= ABS(($F3039-$E3039)*(1+$J111)^(O$490-$K$490)),'PV Adoption'!K$5*(1/(1-'General Inputs'!$C$10))*$J3039*1000*$I3039,ABS(($F3039-$E3039)*(1+$J111)^(O$490-$K$490)))</f>
        <v>0</v>
      </c>
      <c r="P3039" s="357">
        <f>IF('PV Adoption'!L$5*(1/(1-'General Inputs'!$C$10))*$J3039*1000*$I3039 &lt;= ABS(($F3039-$E3039)*(1+$J111)^(P$490-$K$490)),'PV Adoption'!L$5*(1/(1-'General Inputs'!$C$10))*$J3039*1000*$I3039,ABS(($F3039-$E3039)*(1+$J111)^(P$490-$K$490)))</f>
        <v>0</v>
      </c>
      <c r="Q3039" s="357">
        <f>IF('PV Adoption'!M$5*(1/(1-'General Inputs'!$C$10))*$J3039*1000*$I3039 &lt;= ABS(($F3039-$E3039)*(1+$J111)^(Q$490-$K$490)),'PV Adoption'!M$5*(1/(1-'General Inputs'!$C$10))*$J3039*1000*$I3039,ABS(($F3039-$E3039)*(1+$J111)^(Q$490-$K$490)))</f>
        <v>0</v>
      </c>
      <c r="R3039" s="357">
        <f>IF('PV Adoption'!N$5*(1/(1-'General Inputs'!$C$10))*$J3039*1000*$I3039 &lt;= ABS(($F3039-$E3039)*(1+$J111)^(R$490-$K$490)),'PV Adoption'!N$5*(1/(1-'General Inputs'!$C$10))*$J3039*1000*$I3039,ABS(($F3039-$E3039)*(1+$J111)^(R$490-$K$490)))</f>
        <v>0</v>
      </c>
      <c r="S3039" s="357">
        <f>IF('PV Adoption'!O$5*(1/(1-'General Inputs'!$C$10))*$J3039*1000*$I3039 &lt;= ABS(($F3039-$E3039)*(1+$J111)^(S$490-$K$490)),'PV Adoption'!O$5*(1/(1-'General Inputs'!$C$10))*$J3039*1000*$I3039,ABS(($F3039-$E3039)*(1+$J111)^(S$490-$K$490)))</f>
        <v>0</v>
      </c>
      <c r="T3039" s="357">
        <f>IF('PV Adoption'!P$5*(1/(1-'General Inputs'!$C$10))*$J3039*1000*$I3039 &lt;= ABS(($F3039-$E3039)*(1+$J111)^(T$490-$K$490)),'PV Adoption'!P$5*(1/(1-'General Inputs'!$C$10))*$J3039*1000*$I3039,ABS(($F3039-$E3039)*(1+$J111)^(T$490-$K$490)))</f>
        <v>0</v>
      </c>
      <c r="U3039" s="357">
        <f>IF('PV Adoption'!Q$5*(1/(1-'General Inputs'!$C$10))*$J3039*1000*$I3039 &lt;= ABS(($F3039-$E3039)*(1+$J111)^(U$490-$K$490)),'PV Adoption'!Q$5*(1/(1-'General Inputs'!$C$10))*$J3039*1000*$I3039,ABS(($F3039-$E3039)*(1+$J111)^(U$490-$K$490)))</f>
        <v>0</v>
      </c>
      <c r="V3039" s="357">
        <f>IF('PV Adoption'!R$5*(1/(1-'General Inputs'!$C$10))*$J3039*1000*$I3039 &lt;= ABS(($F3039-$E3039)*(1+$J111)^(V$490-$K$490)),'PV Adoption'!R$5*(1/(1-'General Inputs'!$C$10))*$J3039*1000*$I3039,ABS(($F3039-$E3039)*(1+$J111)^(V$490-$K$490)))</f>
        <v>0</v>
      </c>
      <c r="W3039" s="357">
        <f>IF('PV Adoption'!S$5*(1/(1-'General Inputs'!$C$10))*$J3039*1000*$I3039 &lt;= ABS(($F3039-$E3039)*(1+$J111)^(W$490-$K$490)),'PV Adoption'!S$5*(1/(1-'General Inputs'!$C$10))*$J3039*1000*$I3039,ABS(($F3039-$E3039)*(1+$J111)^(W$490-$K$490)))</f>
        <v>0</v>
      </c>
      <c r="X3039" s="357">
        <f>IF('PV Adoption'!T$5*(1/(1-'General Inputs'!$C$10))*$J3039*1000*$I3039 &lt;= ABS(($F3039-$E3039)*(1+$J111)^(X$490-$K$490)),'PV Adoption'!T$5*(1/(1-'General Inputs'!$C$10))*$J3039*1000*$I3039,ABS(($F3039-$E3039)*(1+$J111)^(X$490-$K$490)))</f>
        <v>0</v>
      </c>
      <c r="Y3039" s="357">
        <f>IF('PV Adoption'!U$5*(1/(1-'General Inputs'!$C$10))*$J3039*1000*$I3039 &lt;= ABS(($F3039-$E3039)*(1+$J111)^(Y$490-$K$490)),'PV Adoption'!U$5*(1/(1-'General Inputs'!$C$10))*$J3039*1000*$I3039,ABS(($F3039-$E3039)*(1+$J111)^(Y$490-$K$490)))</f>
        <v>0</v>
      </c>
      <c r="Z3039" s="357">
        <f>IF('PV Adoption'!V$5*(1/(1-'General Inputs'!$C$10))*$J3039*1000*$I3039 &lt;= ABS(($F3039-$E3039)*(1+$J111)^(Z$490-$K$490)),'PV Adoption'!V$5*(1/(1-'General Inputs'!$C$10))*$J3039*1000*$I3039,ABS(($F3039-$E3039)*(1+$J111)^(Z$490-$K$490)))</f>
        <v>0</v>
      </c>
      <c r="AA3039" s="357">
        <f>IF('PV Adoption'!W$5*(1/(1-'General Inputs'!$C$10))*$J3039*1000*$I3039 &lt;= ABS(($F3039-$E3039)*(1+$J111)^(AA$490-$K$490)),'PV Adoption'!W$5*(1/(1-'General Inputs'!$C$10))*$J3039*1000*$I3039,ABS(($F3039-$E3039)*(1+$J111)^(AA$490-$K$490)))</f>
        <v>0</v>
      </c>
      <c r="AB3039" s="357">
        <f>IF('PV Adoption'!X$5*(1/(1-'General Inputs'!$C$10))*$J3039*1000*$I3039 &lt;= ABS(($F3039-$E3039)*(1+$J111)^(AB$490-$K$490)),'PV Adoption'!X$5*(1/(1-'General Inputs'!$C$10))*$J3039*1000*$I3039,ABS(($F3039-$E3039)*(1+$J111)^(AB$490-$K$490)))</f>
        <v>0</v>
      </c>
      <c r="AC3039" s="357">
        <f>IF('PV Adoption'!Y$5*(1/(1-'General Inputs'!$C$10))*$J3039*1000*$I3039 &lt;= ABS(($F3039-$E3039)*(1+$J111)^(AC$490-$K$490)),'PV Adoption'!Y$5*(1/(1-'General Inputs'!$C$10))*$J3039*1000*$I3039,ABS(($F3039-$E3039)*(1+$J111)^(AC$490-$K$490)))</f>
        <v>0</v>
      </c>
      <c r="AD3039" s="357">
        <f>IF('PV Adoption'!Z$5*(1/(1-'General Inputs'!$C$10))*$J3039*1000*$I3039 &lt;= ABS(($F3039-$E3039)*(1+$J111)^(AD$490-$K$490)),'PV Adoption'!Z$5*(1/(1-'General Inputs'!$C$10))*$J3039*1000*$I3039,ABS(($F3039-$E3039)*(1+$J111)^(AD$490-$K$490)))</f>
        <v>0</v>
      </c>
      <c r="AE3039" s="357">
        <f>IF('PV Adoption'!AA$5*(1/(1-'General Inputs'!$C$10))*$J3039*1000*$I3039 &lt;= ABS(($F3039-$E3039)*(1+$J111)^(AE$490-$K$490)),'PV Adoption'!AA$5*(1/(1-'General Inputs'!$C$10))*$J3039*1000*$I3039,ABS(($F3039-$E3039)*(1+$J111)^(AE$490-$K$490)))</f>
        <v>0</v>
      </c>
      <c r="AF3039" s="357">
        <f>IF('PV Adoption'!AB$5*(1/(1-'General Inputs'!$C$10))*$J3039*1000*$I3039 &lt;= ABS(($F3039-$E3039)*(1+$J111)^(AF$490-$K$490)),'PV Adoption'!AB$5*(1/(1-'General Inputs'!$C$10))*$J3039*1000*$I3039,ABS(($F3039-$E3039)*(1+$J111)^(AF$490-$K$490)))</f>
        <v>0</v>
      </c>
      <c r="AG3039" s="357">
        <f>IF('PV Adoption'!AC$5*(1/(1-'General Inputs'!$C$10))*$J3039*1000*$I3039 &lt;= ABS(($F3039-$E3039)*(1+$J111)^(AG$490-$K$490)),'PV Adoption'!AC$5*(1/(1-'General Inputs'!$C$10))*$J3039*1000*$I3039,ABS(($F3039-$E3039)*(1+$J111)^(AG$490-$K$490)))</f>
        <v>0</v>
      </c>
      <c r="AH3039" s="357">
        <f>IF('PV Adoption'!AD$5*(1/(1-'General Inputs'!$C$10))*$J3039*1000*$I3039 &lt;= ABS(($F3039-$E3039)*(1+$J111)^(AH$490-$K$490)),'PV Adoption'!AD$5*(1/(1-'General Inputs'!$C$10))*$J3039*1000*$I3039,ABS(($F3039-$E3039)*(1+$J111)^(AH$490-$K$490)))</f>
        <v>0</v>
      </c>
      <c r="AI3039" s="357">
        <f>IF('PV Adoption'!AE$5*(1/(1-'General Inputs'!$C$10))*$J3039*1000*$I3039 &lt;= ABS(($F3039-$E3039)*(1+$J111)^(AI$490-$K$490)),'PV Adoption'!AE$5*(1/(1-'General Inputs'!$C$10))*$J3039*1000*$I3039,ABS(($F3039-$E3039)*(1+$J111)^(AI$490-$K$490)))</f>
        <v>0</v>
      </c>
      <c r="AJ3039" s="357">
        <f>IF('PV Adoption'!AF$5*(1/(1-'General Inputs'!$C$10))*$J3039*1000*$I3039 &lt;= ABS(($F3039-$E3039)*(1+$J111)^(AJ$490-$K$490)),'PV Adoption'!AF$5*(1/(1-'General Inputs'!$C$10))*$J3039*1000*$I3039,ABS(($F3039-$E3039)*(1+$J111)^(AJ$490-$K$490)))</f>
        <v>0</v>
      </c>
      <c r="AK3039" s="357">
        <v>2573.0412609500681</v>
      </c>
      <c r="AL3039" s="357">
        <v>2617.916621241015</v>
      </c>
      <c r="AM3039" s="357">
        <v>2665.435846378472</v>
      </c>
    </row>
    <row r="3040" spans="1:39" x14ac:dyDescent="0.25">
      <c r="A3040" s="353" t="s">
        <v>248</v>
      </c>
      <c r="B3040" s="353" t="s">
        <v>356</v>
      </c>
      <c r="C3040" s="441">
        <f t="shared" ref="C3040:H3040" si="2488">C112</f>
        <v>20000</v>
      </c>
      <c r="D3040" s="441"/>
      <c r="E3040" s="441"/>
      <c r="F3040" s="441"/>
      <c r="G3040" s="441"/>
      <c r="H3040" s="441">
        <f t="shared" si="2488"/>
        <v>0</v>
      </c>
      <c r="I3040" s="470">
        <f>IFERROR(VLOOKUP(B3040,Coincidence!$B$2:$E$242,4,FALSE)*IF(G3040="Winter",'General Inputs'!$C$25,'General Inputs'!$C$24),IF(G3040="Winter",'General Inputs'!$C$25,'General Inputs'!$C$24))</f>
        <v>0.52140604400000001</v>
      </c>
      <c r="J3040" s="466">
        <f>'Nameplate by Substation'!H112</f>
        <v>1.051464962516372E-2</v>
      </c>
      <c r="K3040" s="357">
        <f>IF('PV Adoption'!G$5*(1/(1-'General Inputs'!$C$10))*$J3040*1000*$I3040 &lt;= ABS(($F3040-$E3040)*(1+$J112)^(K$490-$K$490)),'PV Adoption'!G$5*(1/(1-'General Inputs'!$C$10))*$J3040*1000*$I3040,ABS(($F3040-$E3040)*(1+$J112)^(K$490-$K$490)))</f>
        <v>0</v>
      </c>
      <c r="L3040" s="357">
        <f>IF('PV Adoption'!H$5*(1/(1-'General Inputs'!$C$10))*$J3040*1000*$I3040 &lt;= ABS(($F3040-$E3040)*(1+$J112)^(L$490-$K$490)),'PV Adoption'!H$5*(1/(1-'General Inputs'!$C$10))*$J3040*1000*$I3040,ABS(($F3040-$E3040)*(1+$J112)^(L$490-$K$490)))</f>
        <v>0</v>
      </c>
      <c r="M3040" s="357">
        <f>IF('PV Adoption'!I$5*(1/(1-'General Inputs'!$C$10))*$J3040*1000*$I3040 &lt;= ABS(($F3040-$E3040)*(1+$J112)^(M$490-$K$490)),'PV Adoption'!I$5*(1/(1-'General Inputs'!$C$10))*$J3040*1000*$I3040,ABS(($F3040-$E3040)*(1+$J112)^(M$490-$K$490)))</f>
        <v>0</v>
      </c>
      <c r="N3040" s="357">
        <f>IF('PV Adoption'!J$5*(1/(1-'General Inputs'!$C$10))*$J3040*1000*$I3040 &lt;= ABS(($F3040-$E3040)*(1+$J112)^(N$490-$K$490)),'PV Adoption'!J$5*(1/(1-'General Inputs'!$C$10))*$J3040*1000*$I3040,ABS(($F3040-$E3040)*(1+$J112)^(N$490-$K$490)))</f>
        <v>0</v>
      </c>
      <c r="O3040" s="357">
        <f>IF('PV Adoption'!K$5*(1/(1-'General Inputs'!$C$10))*$J3040*1000*$I3040 &lt;= ABS(($F3040-$E3040)*(1+$J112)^(O$490-$K$490)),'PV Adoption'!K$5*(1/(1-'General Inputs'!$C$10))*$J3040*1000*$I3040,ABS(($F3040-$E3040)*(1+$J112)^(O$490-$K$490)))</f>
        <v>0</v>
      </c>
      <c r="P3040" s="357">
        <f>IF('PV Adoption'!L$5*(1/(1-'General Inputs'!$C$10))*$J3040*1000*$I3040 &lt;= ABS(($F3040-$E3040)*(1+$J112)^(P$490-$K$490)),'PV Adoption'!L$5*(1/(1-'General Inputs'!$C$10))*$J3040*1000*$I3040,ABS(($F3040-$E3040)*(1+$J112)^(P$490-$K$490)))</f>
        <v>0</v>
      </c>
      <c r="Q3040" s="357">
        <f>IF('PV Adoption'!M$5*(1/(1-'General Inputs'!$C$10))*$J3040*1000*$I3040 &lt;= ABS(($F3040-$E3040)*(1+$J112)^(Q$490-$K$490)),'PV Adoption'!M$5*(1/(1-'General Inputs'!$C$10))*$J3040*1000*$I3040,ABS(($F3040-$E3040)*(1+$J112)^(Q$490-$K$490)))</f>
        <v>0</v>
      </c>
      <c r="R3040" s="357">
        <f>IF('PV Adoption'!N$5*(1/(1-'General Inputs'!$C$10))*$J3040*1000*$I3040 &lt;= ABS(($F3040-$E3040)*(1+$J112)^(R$490-$K$490)),'PV Adoption'!N$5*(1/(1-'General Inputs'!$C$10))*$J3040*1000*$I3040,ABS(($F3040-$E3040)*(1+$J112)^(R$490-$K$490)))</f>
        <v>0</v>
      </c>
      <c r="S3040" s="357">
        <f>IF('PV Adoption'!O$5*(1/(1-'General Inputs'!$C$10))*$J3040*1000*$I3040 &lt;= ABS(($F3040-$E3040)*(1+$J112)^(S$490-$K$490)),'PV Adoption'!O$5*(1/(1-'General Inputs'!$C$10))*$J3040*1000*$I3040,ABS(($F3040-$E3040)*(1+$J112)^(S$490-$K$490)))</f>
        <v>0</v>
      </c>
      <c r="T3040" s="357">
        <f>IF('PV Adoption'!P$5*(1/(1-'General Inputs'!$C$10))*$J3040*1000*$I3040 &lt;= ABS(($F3040-$E3040)*(1+$J112)^(T$490-$K$490)),'PV Adoption'!P$5*(1/(1-'General Inputs'!$C$10))*$J3040*1000*$I3040,ABS(($F3040-$E3040)*(1+$J112)^(T$490-$K$490)))</f>
        <v>0</v>
      </c>
      <c r="U3040" s="357">
        <f>IF('PV Adoption'!Q$5*(1/(1-'General Inputs'!$C$10))*$J3040*1000*$I3040 &lt;= ABS(($F3040-$E3040)*(1+$J112)^(U$490-$K$490)),'PV Adoption'!Q$5*(1/(1-'General Inputs'!$C$10))*$J3040*1000*$I3040,ABS(($F3040-$E3040)*(1+$J112)^(U$490-$K$490)))</f>
        <v>0</v>
      </c>
      <c r="V3040" s="357">
        <f>IF('PV Adoption'!R$5*(1/(1-'General Inputs'!$C$10))*$J3040*1000*$I3040 &lt;= ABS(($F3040-$E3040)*(1+$J112)^(V$490-$K$490)),'PV Adoption'!R$5*(1/(1-'General Inputs'!$C$10))*$J3040*1000*$I3040,ABS(($F3040-$E3040)*(1+$J112)^(V$490-$K$490)))</f>
        <v>0</v>
      </c>
      <c r="W3040" s="357">
        <f>IF('PV Adoption'!S$5*(1/(1-'General Inputs'!$C$10))*$J3040*1000*$I3040 &lt;= ABS(($F3040-$E3040)*(1+$J112)^(W$490-$K$490)),'PV Adoption'!S$5*(1/(1-'General Inputs'!$C$10))*$J3040*1000*$I3040,ABS(($F3040-$E3040)*(1+$J112)^(W$490-$K$490)))</f>
        <v>0</v>
      </c>
      <c r="X3040" s="357">
        <f>IF('PV Adoption'!T$5*(1/(1-'General Inputs'!$C$10))*$J3040*1000*$I3040 &lt;= ABS(($F3040-$E3040)*(1+$J112)^(X$490-$K$490)),'PV Adoption'!T$5*(1/(1-'General Inputs'!$C$10))*$J3040*1000*$I3040,ABS(($F3040-$E3040)*(1+$J112)^(X$490-$K$490)))</f>
        <v>0</v>
      </c>
      <c r="Y3040" s="357">
        <f>IF('PV Adoption'!U$5*(1/(1-'General Inputs'!$C$10))*$J3040*1000*$I3040 &lt;= ABS(($F3040-$E3040)*(1+$J112)^(Y$490-$K$490)),'PV Adoption'!U$5*(1/(1-'General Inputs'!$C$10))*$J3040*1000*$I3040,ABS(($F3040-$E3040)*(1+$J112)^(Y$490-$K$490)))</f>
        <v>0</v>
      </c>
      <c r="Z3040" s="357">
        <f>IF('PV Adoption'!V$5*(1/(1-'General Inputs'!$C$10))*$J3040*1000*$I3040 &lt;= ABS(($F3040-$E3040)*(1+$J112)^(Z$490-$K$490)),'PV Adoption'!V$5*(1/(1-'General Inputs'!$C$10))*$J3040*1000*$I3040,ABS(($F3040-$E3040)*(1+$J112)^(Z$490-$K$490)))</f>
        <v>0</v>
      </c>
      <c r="AA3040" s="357">
        <f>IF('PV Adoption'!W$5*(1/(1-'General Inputs'!$C$10))*$J3040*1000*$I3040 &lt;= ABS(($F3040-$E3040)*(1+$J112)^(AA$490-$K$490)),'PV Adoption'!W$5*(1/(1-'General Inputs'!$C$10))*$J3040*1000*$I3040,ABS(($F3040-$E3040)*(1+$J112)^(AA$490-$K$490)))</f>
        <v>0</v>
      </c>
      <c r="AB3040" s="357">
        <f>IF('PV Adoption'!X$5*(1/(1-'General Inputs'!$C$10))*$J3040*1000*$I3040 &lt;= ABS(($F3040-$E3040)*(1+$J112)^(AB$490-$K$490)),'PV Adoption'!X$5*(1/(1-'General Inputs'!$C$10))*$J3040*1000*$I3040,ABS(($F3040-$E3040)*(1+$J112)^(AB$490-$K$490)))</f>
        <v>0</v>
      </c>
      <c r="AC3040" s="357">
        <f>IF('PV Adoption'!Y$5*(1/(1-'General Inputs'!$C$10))*$J3040*1000*$I3040 &lt;= ABS(($F3040-$E3040)*(1+$J112)^(AC$490-$K$490)),'PV Adoption'!Y$5*(1/(1-'General Inputs'!$C$10))*$J3040*1000*$I3040,ABS(($F3040-$E3040)*(1+$J112)^(AC$490-$K$490)))</f>
        <v>0</v>
      </c>
      <c r="AD3040" s="357">
        <f>IF('PV Adoption'!Z$5*(1/(1-'General Inputs'!$C$10))*$J3040*1000*$I3040 &lt;= ABS(($F3040-$E3040)*(1+$J112)^(AD$490-$K$490)),'PV Adoption'!Z$5*(1/(1-'General Inputs'!$C$10))*$J3040*1000*$I3040,ABS(($F3040-$E3040)*(1+$J112)^(AD$490-$K$490)))</f>
        <v>0</v>
      </c>
      <c r="AE3040" s="357">
        <f>IF('PV Adoption'!AA$5*(1/(1-'General Inputs'!$C$10))*$J3040*1000*$I3040 &lt;= ABS(($F3040-$E3040)*(1+$J112)^(AE$490-$K$490)),'PV Adoption'!AA$5*(1/(1-'General Inputs'!$C$10))*$J3040*1000*$I3040,ABS(($F3040-$E3040)*(1+$J112)^(AE$490-$K$490)))</f>
        <v>0</v>
      </c>
      <c r="AF3040" s="357">
        <f>IF('PV Adoption'!AB$5*(1/(1-'General Inputs'!$C$10))*$J3040*1000*$I3040 &lt;= ABS(($F3040-$E3040)*(1+$J112)^(AF$490-$K$490)),'PV Adoption'!AB$5*(1/(1-'General Inputs'!$C$10))*$J3040*1000*$I3040,ABS(($F3040-$E3040)*(1+$J112)^(AF$490-$K$490)))</f>
        <v>0</v>
      </c>
      <c r="AG3040" s="357">
        <f>IF('PV Adoption'!AC$5*(1/(1-'General Inputs'!$C$10))*$J3040*1000*$I3040 &lt;= ABS(($F3040-$E3040)*(1+$J112)^(AG$490-$K$490)),'PV Adoption'!AC$5*(1/(1-'General Inputs'!$C$10))*$J3040*1000*$I3040,ABS(($F3040-$E3040)*(1+$J112)^(AG$490-$K$490)))</f>
        <v>0</v>
      </c>
      <c r="AH3040" s="357">
        <f>IF('PV Adoption'!AD$5*(1/(1-'General Inputs'!$C$10))*$J3040*1000*$I3040 &lt;= ABS(($F3040-$E3040)*(1+$J112)^(AH$490-$K$490)),'PV Adoption'!AD$5*(1/(1-'General Inputs'!$C$10))*$J3040*1000*$I3040,ABS(($F3040-$E3040)*(1+$J112)^(AH$490-$K$490)))</f>
        <v>0</v>
      </c>
      <c r="AI3040" s="357">
        <f>IF('PV Adoption'!AE$5*(1/(1-'General Inputs'!$C$10))*$J3040*1000*$I3040 &lt;= ABS(($F3040-$E3040)*(1+$J112)^(AI$490-$K$490)),'PV Adoption'!AE$5*(1/(1-'General Inputs'!$C$10))*$J3040*1000*$I3040,ABS(($F3040-$E3040)*(1+$J112)^(AI$490-$K$490)))</f>
        <v>0</v>
      </c>
      <c r="AJ3040" s="357">
        <f>IF('PV Adoption'!AF$5*(1/(1-'General Inputs'!$C$10))*$J3040*1000*$I3040 &lt;= ABS(($F3040-$E3040)*(1+$J112)^(AJ$490-$K$490)),'PV Adoption'!AF$5*(1/(1-'General Inputs'!$C$10))*$J3040*1000*$I3040,ABS(($F3040-$E3040)*(1+$J112)^(AJ$490-$K$490)))</f>
        <v>0</v>
      </c>
      <c r="AK3040" s="357">
        <v>2055.0006899242326</v>
      </c>
      <c r="AL3040" s="357">
        <v>2046.1176075070164</v>
      </c>
      <c r="AM3040" s="357">
        <v>2037.2729236916198</v>
      </c>
    </row>
    <row r="3041" spans="1:39" x14ac:dyDescent="0.25">
      <c r="A3041" s="353" t="s">
        <v>249</v>
      </c>
      <c r="B3041" s="353" t="s">
        <v>352</v>
      </c>
      <c r="C3041" s="441">
        <f t="shared" ref="C3041:H3041" si="2489">C113</f>
        <v>20000</v>
      </c>
      <c r="D3041" s="441"/>
      <c r="E3041" s="441"/>
      <c r="F3041" s="441"/>
      <c r="G3041" s="441"/>
      <c r="H3041" s="441">
        <f t="shared" si="2489"/>
        <v>0</v>
      </c>
      <c r="I3041" s="470">
        <f>IFERROR(VLOOKUP(B3041,Coincidence!$B$2:$E$242,4,FALSE)*IF(G3041="Winter",'General Inputs'!$C$25,'General Inputs'!$C$24),IF(G3041="Winter",'General Inputs'!$C$25,'General Inputs'!$C$24))</f>
        <v>0.52140604400000001</v>
      </c>
      <c r="J3041" s="466">
        <f>'Nameplate by Substation'!H113</f>
        <v>6.9612660540703131E-3</v>
      </c>
      <c r="K3041" s="357">
        <f>IF('PV Adoption'!G$5*(1/(1-'General Inputs'!$C$10))*$J3041*1000*$I3041 &lt;= ABS(($F3041-$E3041)*(1+$J113)^(K$490-$K$490)),'PV Adoption'!G$5*(1/(1-'General Inputs'!$C$10))*$J3041*1000*$I3041,ABS(($F3041-$E3041)*(1+$J113)^(K$490-$K$490)))</f>
        <v>0</v>
      </c>
      <c r="L3041" s="357">
        <f>IF('PV Adoption'!H$5*(1/(1-'General Inputs'!$C$10))*$J3041*1000*$I3041 &lt;= ABS(($F3041-$E3041)*(1+$J113)^(L$490-$K$490)),'PV Adoption'!H$5*(1/(1-'General Inputs'!$C$10))*$J3041*1000*$I3041,ABS(($F3041-$E3041)*(1+$J113)^(L$490-$K$490)))</f>
        <v>0</v>
      </c>
      <c r="M3041" s="357">
        <f>IF('PV Adoption'!I$5*(1/(1-'General Inputs'!$C$10))*$J3041*1000*$I3041 &lt;= ABS(($F3041-$E3041)*(1+$J113)^(M$490-$K$490)),'PV Adoption'!I$5*(1/(1-'General Inputs'!$C$10))*$J3041*1000*$I3041,ABS(($F3041-$E3041)*(1+$J113)^(M$490-$K$490)))</f>
        <v>0</v>
      </c>
      <c r="N3041" s="357">
        <f>IF('PV Adoption'!J$5*(1/(1-'General Inputs'!$C$10))*$J3041*1000*$I3041 &lt;= ABS(($F3041-$E3041)*(1+$J113)^(N$490-$K$490)),'PV Adoption'!J$5*(1/(1-'General Inputs'!$C$10))*$J3041*1000*$I3041,ABS(($F3041-$E3041)*(1+$J113)^(N$490-$K$490)))</f>
        <v>0</v>
      </c>
      <c r="O3041" s="357">
        <f>IF('PV Adoption'!K$5*(1/(1-'General Inputs'!$C$10))*$J3041*1000*$I3041 &lt;= ABS(($F3041-$E3041)*(1+$J113)^(O$490-$K$490)),'PV Adoption'!K$5*(1/(1-'General Inputs'!$C$10))*$J3041*1000*$I3041,ABS(($F3041-$E3041)*(1+$J113)^(O$490-$K$490)))</f>
        <v>0</v>
      </c>
      <c r="P3041" s="357">
        <f>IF('PV Adoption'!L$5*(1/(1-'General Inputs'!$C$10))*$J3041*1000*$I3041 &lt;= ABS(($F3041-$E3041)*(1+$J113)^(P$490-$K$490)),'PV Adoption'!L$5*(1/(1-'General Inputs'!$C$10))*$J3041*1000*$I3041,ABS(($F3041-$E3041)*(1+$J113)^(P$490-$K$490)))</f>
        <v>0</v>
      </c>
      <c r="Q3041" s="357">
        <f>IF('PV Adoption'!M$5*(1/(1-'General Inputs'!$C$10))*$J3041*1000*$I3041 &lt;= ABS(($F3041-$E3041)*(1+$J113)^(Q$490-$K$490)),'PV Adoption'!M$5*(1/(1-'General Inputs'!$C$10))*$J3041*1000*$I3041,ABS(($F3041-$E3041)*(1+$J113)^(Q$490-$K$490)))</f>
        <v>0</v>
      </c>
      <c r="R3041" s="357">
        <f>IF('PV Adoption'!N$5*(1/(1-'General Inputs'!$C$10))*$J3041*1000*$I3041 &lt;= ABS(($F3041-$E3041)*(1+$J113)^(R$490-$K$490)),'PV Adoption'!N$5*(1/(1-'General Inputs'!$C$10))*$J3041*1000*$I3041,ABS(($F3041-$E3041)*(1+$J113)^(R$490-$K$490)))</f>
        <v>0</v>
      </c>
      <c r="S3041" s="357">
        <f>IF('PV Adoption'!O$5*(1/(1-'General Inputs'!$C$10))*$J3041*1000*$I3041 &lt;= ABS(($F3041-$E3041)*(1+$J113)^(S$490-$K$490)),'PV Adoption'!O$5*(1/(1-'General Inputs'!$C$10))*$J3041*1000*$I3041,ABS(($F3041-$E3041)*(1+$J113)^(S$490-$K$490)))</f>
        <v>0</v>
      </c>
      <c r="T3041" s="357">
        <f>IF('PV Adoption'!P$5*(1/(1-'General Inputs'!$C$10))*$J3041*1000*$I3041 &lt;= ABS(($F3041-$E3041)*(1+$J113)^(T$490-$K$490)),'PV Adoption'!P$5*(1/(1-'General Inputs'!$C$10))*$J3041*1000*$I3041,ABS(($F3041-$E3041)*(1+$J113)^(T$490-$K$490)))</f>
        <v>0</v>
      </c>
      <c r="U3041" s="357">
        <f>IF('PV Adoption'!Q$5*(1/(1-'General Inputs'!$C$10))*$J3041*1000*$I3041 &lt;= ABS(($F3041-$E3041)*(1+$J113)^(U$490-$K$490)),'PV Adoption'!Q$5*(1/(1-'General Inputs'!$C$10))*$J3041*1000*$I3041,ABS(($F3041-$E3041)*(1+$J113)^(U$490-$K$490)))</f>
        <v>0</v>
      </c>
      <c r="V3041" s="357">
        <f>IF('PV Adoption'!R$5*(1/(1-'General Inputs'!$C$10))*$J3041*1000*$I3041 &lt;= ABS(($F3041-$E3041)*(1+$J113)^(V$490-$K$490)),'PV Adoption'!R$5*(1/(1-'General Inputs'!$C$10))*$J3041*1000*$I3041,ABS(($F3041-$E3041)*(1+$J113)^(V$490-$K$490)))</f>
        <v>0</v>
      </c>
      <c r="W3041" s="357">
        <f>IF('PV Adoption'!S$5*(1/(1-'General Inputs'!$C$10))*$J3041*1000*$I3041 &lt;= ABS(($F3041-$E3041)*(1+$J113)^(W$490-$K$490)),'PV Adoption'!S$5*(1/(1-'General Inputs'!$C$10))*$J3041*1000*$I3041,ABS(($F3041-$E3041)*(1+$J113)^(W$490-$K$490)))</f>
        <v>0</v>
      </c>
      <c r="X3041" s="357">
        <f>IF('PV Adoption'!T$5*(1/(1-'General Inputs'!$C$10))*$J3041*1000*$I3041 &lt;= ABS(($F3041-$E3041)*(1+$J113)^(X$490-$K$490)),'PV Adoption'!T$5*(1/(1-'General Inputs'!$C$10))*$J3041*1000*$I3041,ABS(($F3041-$E3041)*(1+$J113)^(X$490-$K$490)))</f>
        <v>0</v>
      </c>
      <c r="Y3041" s="357">
        <f>IF('PV Adoption'!U$5*(1/(1-'General Inputs'!$C$10))*$J3041*1000*$I3041 &lt;= ABS(($F3041-$E3041)*(1+$J113)^(Y$490-$K$490)),'PV Adoption'!U$5*(1/(1-'General Inputs'!$C$10))*$J3041*1000*$I3041,ABS(($F3041-$E3041)*(1+$J113)^(Y$490-$K$490)))</f>
        <v>0</v>
      </c>
      <c r="Z3041" s="357">
        <f>IF('PV Adoption'!V$5*(1/(1-'General Inputs'!$C$10))*$J3041*1000*$I3041 &lt;= ABS(($F3041-$E3041)*(1+$J113)^(Z$490-$K$490)),'PV Adoption'!V$5*(1/(1-'General Inputs'!$C$10))*$J3041*1000*$I3041,ABS(($F3041-$E3041)*(1+$J113)^(Z$490-$K$490)))</f>
        <v>0</v>
      </c>
      <c r="AA3041" s="357">
        <f>IF('PV Adoption'!W$5*(1/(1-'General Inputs'!$C$10))*$J3041*1000*$I3041 &lt;= ABS(($F3041-$E3041)*(1+$J113)^(AA$490-$K$490)),'PV Adoption'!W$5*(1/(1-'General Inputs'!$C$10))*$J3041*1000*$I3041,ABS(($F3041-$E3041)*(1+$J113)^(AA$490-$K$490)))</f>
        <v>0</v>
      </c>
      <c r="AB3041" s="357">
        <f>IF('PV Adoption'!X$5*(1/(1-'General Inputs'!$C$10))*$J3041*1000*$I3041 &lt;= ABS(($F3041-$E3041)*(1+$J113)^(AB$490-$K$490)),'PV Adoption'!X$5*(1/(1-'General Inputs'!$C$10))*$J3041*1000*$I3041,ABS(($F3041-$E3041)*(1+$J113)^(AB$490-$K$490)))</f>
        <v>0</v>
      </c>
      <c r="AC3041" s="357">
        <f>IF('PV Adoption'!Y$5*(1/(1-'General Inputs'!$C$10))*$J3041*1000*$I3041 &lt;= ABS(($F3041-$E3041)*(1+$J113)^(AC$490-$K$490)),'PV Adoption'!Y$5*(1/(1-'General Inputs'!$C$10))*$J3041*1000*$I3041,ABS(($F3041-$E3041)*(1+$J113)^(AC$490-$K$490)))</f>
        <v>0</v>
      </c>
      <c r="AD3041" s="357">
        <f>IF('PV Adoption'!Z$5*(1/(1-'General Inputs'!$C$10))*$J3041*1000*$I3041 &lt;= ABS(($F3041-$E3041)*(1+$J113)^(AD$490-$K$490)),'PV Adoption'!Z$5*(1/(1-'General Inputs'!$C$10))*$J3041*1000*$I3041,ABS(($F3041-$E3041)*(1+$J113)^(AD$490-$K$490)))</f>
        <v>0</v>
      </c>
      <c r="AE3041" s="357">
        <f>IF('PV Adoption'!AA$5*(1/(1-'General Inputs'!$C$10))*$J3041*1000*$I3041 &lt;= ABS(($F3041-$E3041)*(1+$J113)^(AE$490-$K$490)),'PV Adoption'!AA$5*(1/(1-'General Inputs'!$C$10))*$J3041*1000*$I3041,ABS(($F3041-$E3041)*(1+$J113)^(AE$490-$K$490)))</f>
        <v>0</v>
      </c>
      <c r="AF3041" s="357">
        <f>IF('PV Adoption'!AB$5*(1/(1-'General Inputs'!$C$10))*$J3041*1000*$I3041 &lt;= ABS(($F3041-$E3041)*(1+$J113)^(AF$490-$K$490)),'PV Adoption'!AB$5*(1/(1-'General Inputs'!$C$10))*$J3041*1000*$I3041,ABS(($F3041-$E3041)*(1+$J113)^(AF$490-$K$490)))</f>
        <v>0</v>
      </c>
      <c r="AG3041" s="357">
        <f>IF('PV Adoption'!AC$5*(1/(1-'General Inputs'!$C$10))*$J3041*1000*$I3041 &lt;= ABS(($F3041-$E3041)*(1+$J113)^(AG$490-$K$490)),'PV Adoption'!AC$5*(1/(1-'General Inputs'!$C$10))*$J3041*1000*$I3041,ABS(($F3041-$E3041)*(1+$J113)^(AG$490-$K$490)))</f>
        <v>0</v>
      </c>
      <c r="AH3041" s="357">
        <f>IF('PV Adoption'!AD$5*(1/(1-'General Inputs'!$C$10))*$J3041*1000*$I3041 &lt;= ABS(($F3041-$E3041)*(1+$J113)^(AH$490-$K$490)),'PV Adoption'!AD$5*(1/(1-'General Inputs'!$C$10))*$J3041*1000*$I3041,ABS(($F3041-$E3041)*(1+$J113)^(AH$490-$K$490)))</f>
        <v>0</v>
      </c>
      <c r="AI3041" s="357">
        <f>IF('PV Adoption'!AE$5*(1/(1-'General Inputs'!$C$10))*$J3041*1000*$I3041 &lt;= ABS(($F3041-$E3041)*(1+$J113)^(AI$490-$K$490)),'PV Adoption'!AE$5*(1/(1-'General Inputs'!$C$10))*$J3041*1000*$I3041,ABS(($F3041-$E3041)*(1+$J113)^(AI$490-$K$490)))</f>
        <v>0</v>
      </c>
      <c r="AJ3041" s="357">
        <f>IF('PV Adoption'!AF$5*(1/(1-'General Inputs'!$C$10))*$J3041*1000*$I3041 &lt;= ABS(($F3041-$E3041)*(1+$J113)^(AJ$490-$K$490)),'PV Adoption'!AF$5*(1/(1-'General Inputs'!$C$10))*$J3041*1000*$I3041,ABS(($F3041-$E3041)*(1+$J113)^(AJ$490-$K$490)))</f>
        <v>0</v>
      </c>
      <c r="AK3041" s="357">
        <v>0</v>
      </c>
      <c r="AL3041" s="357">
        <v>0</v>
      </c>
      <c r="AM3041" s="357">
        <v>0</v>
      </c>
    </row>
    <row r="3042" spans="1:39" x14ac:dyDescent="0.25">
      <c r="A3042" s="353" t="s">
        <v>249</v>
      </c>
      <c r="B3042" s="353" t="s">
        <v>525</v>
      </c>
      <c r="C3042" s="441">
        <f t="shared" ref="C3042:H3042" si="2490">C114</f>
        <v>25000</v>
      </c>
      <c r="D3042" s="441"/>
      <c r="E3042" s="441"/>
      <c r="F3042" s="441"/>
      <c r="G3042" s="441"/>
      <c r="H3042" s="441">
        <f t="shared" si="2490"/>
        <v>0</v>
      </c>
      <c r="I3042" s="470">
        <f>IFERROR(VLOOKUP(B3042,Coincidence!$B$2:$E$242,4,FALSE)*IF(G3042="Winter",'General Inputs'!$C$25,'General Inputs'!$C$24),IF(G3042="Winter",'General Inputs'!$C$25,'General Inputs'!$C$24))</f>
        <v>0.52140604400000001</v>
      </c>
      <c r="J3042" s="466">
        <f>'Nameplate by Substation'!H114</f>
        <v>3.4093715720456769E-3</v>
      </c>
      <c r="K3042" s="357">
        <f>IF('PV Adoption'!G$5*(1/(1-'General Inputs'!$C$10))*$J3042*1000*$I3042 &lt;= ABS(($F3042-$E3042)*(1+$J114)^(K$490-$K$490)),'PV Adoption'!G$5*(1/(1-'General Inputs'!$C$10))*$J3042*1000*$I3042,ABS(($F3042-$E3042)*(1+$J114)^(K$490-$K$490)))</f>
        <v>0</v>
      </c>
      <c r="L3042" s="357">
        <f>IF('PV Adoption'!H$5*(1/(1-'General Inputs'!$C$10))*$J3042*1000*$I3042 &lt;= ABS(($F3042-$E3042)*(1+$J114)^(L$490-$K$490)),'PV Adoption'!H$5*(1/(1-'General Inputs'!$C$10))*$J3042*1000*$I3042,ABS(($F3042-$E3042)*(1+$J114)^(L$490-$K$490)))</f>
        <v>0</v>
      </c>
      <c r="M3042" s="357">
        <f>IF('PV Adoption'!I$5*(1/(1-'General Inputs'!$C$10))*$J3042*1000*$I3042 &lt;= ABS(($F3042-$E3042)*(1+$J114)^(M$490-$K$490)),'PV Adoption'!I$5*(1/(1-'General Inputs'!$C$10))*$J3042*1000*$I3042,ABS(($F3042-$E3042)*(1+$J114)^(M$490-$K$490)))</f>
        <v>0</v>
      </c>
      <c r="N3042" s="357">
        <f>IF('PV Adoption'!J$5*(1/(1-'General Inputs'!$C$10))*$J3042*1000*$I3042 &lt;= ABS(($F3042-$E3042)*(1+$J114)^(N$490-$K$490)),'PV Adoption'!J$5*(1/(1-'General Inputs'!$C$10))*$J3042*1000*$I3042,ABS(($F3042-$E3042)*(1+$J114)^(N$490-$K$490)))</f>
        <v>0</v>
      </c>
      <c r="O3042" s="357">
        <f>IF('PV Adoption'!K$5*(1/(1-'General Inputs'!$C$10))*$J3042*1000*$I3042 &lt;= ABS(($F3042-$E3042)*(1+$J114)^(O$490-$K$490)),'PV Adoption'!K$5*(1/(1-'General Inputs'!$C$10))*$J3042*1000*$I3042,ABS(($F3042-$E3042)*(1+$J114)^(O$490-$K$490)))</f>
        <v>0</v>
      </c>
      <c r="P3042" s="357">
        <f>IF('PV Adoption'!L$5*(1/(1-'General Inputs'!$C$10))*$J3042*1000*$I3042 &lt;= ABS(($F3042-$E3042)*(1+$J114)^(P$490-$K$490)),'PV Adoption'!L$5*(1/(1-'General Inputs'!$C$10))*$J3042*1000*$I3042,ABS(($F3042-$E3042)*(1+$J114)^(P$490-$K$490)))</f>
        <v>0</v>
      </c>
      <c r="Q3042" s="357">
        <f>IF('PV Adoption'!M$5*(1/(1-'General Inputs'!$C$10))*$J3042*1000*$I3042 &lt;= ABS(($F3042-$E3042)*(1+$J114)^(Q$490-$K$490)),'PV Adoption'!M$5*(1/(1-'General Inputs'!$C$10))*$J3042*1000*$I3042,ABS(($F3042-$E3042)*(1+$J114)^(Q$490-$K$490)))</f>
        <v>0</v>
      </c>
      <c r="R3042" s="357">
        <f>IF('PV Adoption'!N$5*(1/(1-'General Inputs'!$C$10))*$J3042*1000*$I3042 &lt;= ABS(($F3042-$E3042)*(1+$J114)^(R$490-$K$490)),'PV Adoption'!N$5*(1/(1-'General Inputs'!$C$10))*$J3042*1000*$I3042,ABS(($F3042-$E3042)*(1+$J114)^(R$490-$K$490)))</f>
        <v>0</v>
      </c>
      <c r="S3042" s="357">
        <f>IF('PV Adoption'!O$5*(1/(1-'General Inputs'!$C$10))*$J3042*1000*$I3042 &lt;= ABS(($F3042-$E3042)*(1+$J114)^(S$490-$K$490)),'PV Adoption'!O$5*(1/(1-'General Inputs'!$C$10))*$J3042*1000*$I3042,ABS(($F3042-$E3042)*(1+$J114)^(S$490-$K$490)))</f>
        <v>0</v>
      </c>
      <c r="T3042" s="357">
        <f>IF('PV Adoption'!P$5*(1/(1-'General Inputs'!$C$10))*$J3042*1000*$I3042 &lt;= ABS(($F3042-$E3042)*(1+$J114)^(T$490-$K$490)),'PV Adoption'!P$5*(1/(1-'General Inputs'!$C$10))*$J3042*1000*$I3042,ABS(($F3042-$E3042)*(1+$J114)^(T$490-$K$490)))</f>
        <v>0</v>
      </c>
      <c r="U3042" s="357">
        <f>IF('PV Adoption'!Q$5*(1/(1-'General Inputs'!$C$10))*$J3042*1000*$I3042 &lt;= ABS(($F3042-$E3042)*(1+$J114)^(U$490-$K$490)),'PV Adoption'!Q$5*(1/(1-'General Inputs'!$C$10))*$J3042*1000*$I3042,ABS(($F3042-$E3042)*(1+$J114)^(U$490-$K$490)))</f>
        <v>0</v>
      </c>
      <c r="V3042" s="357">
        <f>IF('PV Adoption'!R$5*(1/(1-'General Inputs'!$C$10))*$J3042*1000*$I3042 &lt;= ABS(($F3042-$E3042)*(1+$J114)^(V$490-$K$490)),'PV Adoption'!R$5*(1/(1-'General Inputs'!$C$10))*$J3042*1000*$I3042,ABS(($F3042-$E3042)*(1+$J114)^(V$490-$K$490)))</f>
        <v>0</v>
      </c>
      <c r="W3042" s="357">
        <f>IF('PV Adoption'!S$5*(1/(1-'General Inputs'!$C$10))*$J3042*1000*$I3042 &lt;= ABS(($F3042-$E3042)*(1+$J114)^(W$490-$K$490)),'PV Adoption'!S$5*(1/(1-'General Inputs'!$C$10))*$J3042*1000*$I3042,ABS(($F3042-$E3042)*(1+$J114)^(W$490-$K$490)))</f>
        <v>0</v>
      </c>
      <c r="X3042" s="357">
        <f>IF('PV Adoption'!T$5*(1/(1-'General Inputs'!$C$10))*$J3042*1000*$I3042 &lt;= ABS(($F3042-$E3042)*(1+$J114)^(X$490-$K$490)),'PV Adoption'!T$5*(1/(1-'General Inputs'!$C$10))*$J3042*1000*$I3042,ABS(($F3042-$E3042)*(1+$J114)^(X$490-$K$490)))</f>
        <v>0</v>
      </c>
      <c r="Y3042" s="357">
        <f>IF('PV Adoption'!U$5*(1/(1-'General Inputs'!$C$10))*$J3042*1000*$I3042 &lt;= ABS(($F3042-$E3042)*(1+$J114)^(Y$490-$K$490)),'PV Adoption'!U$5*(1/(1-'General Inputs'!$C$10))*$J3042*1000*$I3042,ABS(($F3042-$E3042)*(1+$J114)^(Y$490-$K$490)))</f>
        <v>0</v>
      </c>
      <c r="Z3042" s="357">
        <f>IF('PV Adoption'!V$5*(1/(1-'General Inputs'!$C$10))*$J3042*1000*$I3042 &lt;= ABS(($F3042-$E3042)*(1+$J114)^(Z$490-$K$490)),'PV Adoption'!V$5*(1/(1-'General Inputs'!$C$10))*$J3042*1000*$I3042,ABS(($F3042-$E3042)*(1+$J114)^(Z$490-$K$490)))</f>
        <v>0</v>
      </c>
      <c r="AA3042" s="357">
        <f>IF('PV Adoption'!W$5*(1/(1-'General Inputs'!$C$10))*$J3042*1000*$I3042 &lt;= ABS(($F3042-$E3042)*(1+$J114)^(AA$490-$K$490)),'PV Adoption'!W$5*(1/(1-'General Inputs'!$C$10))*$J3042*1000*$I3042,ABS(($F3042-$E3042)*(1+$J114)^(AA$490-$K$490)))</f>
        <v>0</v>
      </c>
      <c r="AB3042" s="357">
        <f>IF('PV Adoption'!X$5*(1/(1-'General Inputs'!$C$10))*$J3042*1000*$I3042 &lt;= ABS(($F3042-$E3042)*(1+$J114)^(AB$490-$K$490)),'PV Adoption'!X$5*(1/(1-'General Inputs'!$C$10))*$J3042*1000*$I3042,ABS(($F3042-$E3042)*(1+$J114)^(AB$490-$K$490)))</f>
        <v>0</v>
      </c>
      <c r="AC3042" s="357">
        <f>IF('PV Adoption'!Y$5*(1/(1-'General Inputs'!$C$10))*$J3042*1000*$I3042 &lt;= ABS(($F3042-$E3042)*(1+$J114)^(AC$490-$K$490)),'PV Adoption'!Y$5*(1/(1-'General Inputs'!$C$10))*$J3042*1000*$I3042,ABS(($F3042-$E3042)*(1+$J114)^(AC$490-$K$490)))</f>
        <v>0</v>
      </c>
      <c r="AD3042" s="357">
        <f>IF('PV Adoption'!Z$5*(1/(1-'General Inputs'!$C$10))*$J3042*1000*$I3042 &lt;= ABS(($F3042-$E3042)*(1+$J114)^(AD$490-$K$490)),'PV Adoption'!Z$5*(1/(1-'General Inputs'!$C$10))*$J3042*1000*$I3042,ABS(($F3042-$E3042)*(1+$J114)^(AD$490-$K$490)))</f>
        <v>0</v>
      </c>
      <c r="AE3042" s="357">
        <f>IF('PV Adoption'!AA$5*(1/(1-'General Inputs'!$C$10))*$J3042*1000*$I3042 &lt;= ABS(($F3042-$E3042)*(1+$J114)^(AE$490-$K$490)),'PV Adoption'!AA$5*(1/(1-'General Inputs'!$C$10))*$J3042*1000*$I3042,ABS(($F3042-$E3042)*(1+$J114)^(AE$490-$K$490)))</f>
        <v>0</v>
      </c>
      <c r="AF3042" s="357">
        <f>IF('PV Adoption'!AB$5*(1/(1-'General Inputs'!$C$10))*$J3042*1000*$I3042 &lt;= ABS(($F3042-$E3042)*(1+$J114)^(AF$490-$K$490)),'PV Adoption'!AB$5*(1/(1-'General Inputs'!$C$10))*$J3042*1000*$I3042,ABS(($F3042-$E3042)*(1+$J114)^(AF$490-$K$490)))</f>
        <v>0</v>
      </c>
      <c r="AG3042" s="357">
        <f>IF('PV Adoption'!AC$5*(1/(1-'General Inputs'!$C$10))*$J3042*1000*$I3042 &lt;= ABS(($F3042-$E3042)*(1+$J114)^(AG$490-$K$490)),'PV Adoption'!AC$5*(1/(1-'General Inputs'!$C$10))*$J3042*1000*$I3042,ABS(($F3042-$E3042)*(1+$J114)^(AG$490-$K$490)))</f>
        <v>0</v>
      </c>
      <c r="AH3042" s="357">
        <f>IF('PV Adoption'!AD$5*(1/(1-'General Inputs'!$C$10))*$J3042*1000*$I3042 &lt;= ABS(($F3042-$E3042)*(1+$J114)^(AH$490-$K$490)),'PV Adoption'!AD$5*(1/(1-'General Inputs'!$C$10))*$J3042*1000*$I3042,ABS(($F3042-$E3042)*(1+$J114)^(AH$490-$K$490)))</f>
        <v>0</v>
      </c>
      <c r="AI3042" s="357">
        <f>IF('PV Adoption'!AE$5*(1/(1-'General Inputs'!$C$10))*$J3042*1000*$I3042 &lt;= ABS(($F3042-$E3042)*(1+$J114)^(AI$490-$K$490)),'PV Adoption'!AE$5*(1/(1-'General Inputs'!$C$10))*$J3042*1000*$I3042,ABS(($F3042-$E3042)*(1+$J114)^(AI$490-$K$490)))</f>
        <v>0</v>
      </c>
      <c r="AJ3042" s="357">
        <f>IF('PV Adoption'!AF$5*(1/(1-'General Inputs'!$C$10))*$J3042*1000*$I3042 &lt;= ABS(($F3042-$E3042)*(1+$J114)^(AJ$490-$K$490)),'PV Adoption'!AF$5*(1/(1-'General Inputs'!$C$10))*$J3042*1000*$I3042,ABS(($F3042-$E3042)*(1+$J114)^(AJ$490-$K$490)))</f>
        <v>0</v>
      </c>
      <c r="AK3042" s="357">
        <v>0</v>
      </c>
      <c r="AL3042" s="357">
        <v>0</v>
      </c>
      <c r="AM3042" s="357">
        <v>0</v>
      </c>
    </row>
    <row r="3043" spans="1:39" x14ac:dyDescent="0.25">
      <c r="A3043" s="353" t="s">
        <v>533</v>
      </c>
      <c r="B3043" s="353" t="s">
        <v>533</v>
      </c>
      <c r="C3043" s="441">
        <f t="shared" ref="C3043:H3043" si="2491">C115</f>
        <v>42000</v>
      </c>
      <c r="D3043" s="441"/>
      <c r="E3043" s="441"/>
      <c r="F3043" s="441"/>
      <c r="G3043" s="441"/>
      <c r="H3043" s="441">
        <f t="shared" si="2491"/>
        <v>0</v>
      </c>
      <c r="I3043" s="470">
        <f>IFERROR(VLOOKUP(B3043,Coincidence!$B$2:$E$242,4,FALSE)*IF(G3043="Winter",'General Inputs'!$C$25,'General Inputs'!$C$24),IF(G3043="Winter",'General Inputs'!$C$25,'General Inputs'!$C$24))</f>
        <v>0.52140604400000001</v>
      </c>
      <c r="J3043" s="466">
        <f>'Nameplate by Substation'!H115</f>
        <v>6.5878297384637597E-3</v>
      </c>
      <c r="K3043" s="357">
        <f>IF('PV Adoption'!G$5*(1/(1-'General Inputs'!$C$10))*$J3043*1000*$I3043 &lt;= ABS(($F3043-$E3043)*(1+$J115)^(K$490-$K$490)),'PV Adoption'!G$5*(1/(1-'General Inputs'!$C$10))*$J3043*1000*$I3043,ABS(($F3043-$E3043)*(1+$J115)^(K$490-$K$490)))</f>
        <v>0</v>
      </c>
      <c r="L3043" s="357">
        <f>IF('PV Adoption'!H$5*(1/(1-'General Inputs'!$C$10))*$J3043*1000*$I3043 &lt;= ABS(($F3043-$E3043)*(1+$J115)^(L$490-$K$490)),'PV Adoption'!H$5*(1/(1-'General Inputs'!$C$10))*$J3043*1000*$I3043,ABS(($F3043-$E3043)*(1+$J115)^(L$490-$K$490)))</f>
        <v>0</v>
      </c>
      <c r="M3043" s="357">
        <f>IF('PV Adoption'!I$5*(1/(1-'General Inputs'!$C$10))*$J3043*1000*$I3043 &lt;= ABS(($F3043-$E3043)*(1+$J115)^(M$490-$K$490)),'PV Adoption'!I$5*(1/(1-'General Inputs'!$C$10))*$J3043*1000*$I3043,ABS(($F3043-$E3043)*(1+$J115)^(M$490-$K$490)))</f>
        <v>0</v>
      </c>
      <c r="N3043" s="357">
        <f>IF('PV Adoption'!J$5*(1/(1-'General Inputs'!$C$10))*$J3043*1000*$I3043 &lt;= ABS(($F3043-$E3043)*(1+$J115)^(N$490-$K$490)),'PV Adoption'!J$5*(1/(1-'General Inputs'!$C$10))*$J3043*1000*$I3043,ABS(($F3043-$E3043)*(1+$J115)^(N$490-$K$490)))</f>
        <v>0</v>
      </c>
      <c r="O3043" s="357">
        <f>IF('PV Adoption'!K$5*(1/(1-'General Inputs'!$C$10))*$J3043*1000*$I3043 &lt;= ABS(($F3043-$E3043)*(1+$J115)^(O$490-$K$490)),'PV Adoption'!K$5*(1/(1-'General Inputs'!$C$10))*$J3043*1000*$I3043,ABS(($F3043-$E3043)*(1+$J115)^(O$490-$K$490)))</f>
        <v>0</v>
      </c>
      <c r="P3043" s="357">
        <f>IF('PV Adoption'!L$5*(1/(1-'General Inputs'!$C$10))*$J3043*1000*$I3043 &lt;= ABS(($F3043-$E3043)*(1+$J115)^(P$490-$K$490)),'PV Adoption'!L$5*(1/(1-'General Inputs'!$C$10))*$J3043*1000*$I3043,ABS(($F3043-$E3043)*(1+$J115)^(P$490-$K$490)))</f>
        <v>0</v>
      </c>
      <c r="Q3043" s="357">
        <f>IF('PV Adoption'!M$5*(1/(1-'General Inputs'!$C$10))*$J3043*1000*$I3043 &lt;= ABS(($F3043-$E3043)*(1+$J115)^(Q$490-$K$490)),'PV Adoption'!M$5*(1/(1-'General Inputs'!$C$10))*$J3043*1000*$I3043,ABS(($F3043-$E3043)*(1+$J115)^(Q$490-$K$490)))</f>
        <v>0</v>
      </c>
      <c r="R3043" s="357">
        <f>IF('PV Adoption'!N$5*(1/(1-'General Inputs'!$C$10))*$J3043*1000*$I3043 &lt;= ABS(($F3043-$E3043)*(1+$J115)^(R$490-$K$490)),'PV Adoption'!N$5*(1/(1-'General Inputs'!$C$10))*$J3043*1000*$I3043,ABS(($F3043-$E3043)*(1+$J115)^(R$490-$K$490)))</f>
        <v>0</v>
      </c>
      <c r="S3043" s="357">
        <f>IF('PV Adoption'!O$5*(1/(1-'General Inputs'!$C$10))*$J3043*1000*$I3043 &lt;= ABS(($F3043-$E3043)*(1+$J115)^(S$490-$K$490)),'PV Adoption'!O$5*(1/(1-'General Inputs'!$C$10))*$J3043*1000*$I3043,ABS(($F3043-$E3043)*(1+$J115)^(S$490-$K$490)))</f>
        <v>0</v>
      </c>
      <c r="T3043" s="357">
        <f>IF('PV Adoption'!P$5*(1/(1-'General Inputs'!$C$10))*$J3043*1000*$I3043 &lt;= ABS(($F3043-$E3043)*(1+$J115)^(T$490-$K$490)),'PV Adoption'!P$5*(1/(1-'General Inputs'!$C$10))*$J3043*1000*$I3043,ABS(($F3043-$E3043)*(1+$J115)^(T$490-$K$490)))</f>
        <v>0</v>
      </c>
      <c r="U3043" s="357">
        <f>IF('PV Adoption'!Q$5*(1/(1-'General Inputs'!$C$10))*$J3043*1000*$I3043 &lt;= ABS(($F3043-$E3043)*(1+$J115)^(U$490-$K$490)),'PV Adoption'!Q$5*(1/(1-'General Inputs'!$C$10))*$J3043*1000*$I3043,ABS(($F3043-$E3043)*(1+$J115)^(U$490-$K$490)))</f>
        <v>0</v>
      </c>
      <c r="V3043" s="357">
        <f>IF('PV Adoption'!R$5*(1/(1-'General Inputs'!$C$10))*$J3043*1000*$I3043 &lt;= ABS(($F3043-$E3043)*(1+$J115)^(V$490-$K$490)),'PV Adoption'!R$5*(1/(1-'General Inputs'!$C$10))*$J3043*1000*$I3043,ABS(($F3043-$E3043)*(1+$J115)^(V$490-$K$490)))</f>
        <v>0</v>
      </c>
      <c r="W3043" s="357">
        <f>IF('PV Adoption'!S$5*(1/(1-'General Inputs'!$C$10))*$J3043*1000*$I3043 &lt;= ABS(($F3043-$E3043)*(1+$J115)^(W$490-$K$490)),'PV Adoption'!S$5*(1/(1-'General Inputs'!$C$10))*$J3043*1000*$I3043,ABS(($F3043-$E3043)*(1+$J115)^(W$490-$K$490)))</f>
        <v>0</v>
      </c>
      <c r="X3043" s="357">
        <f>IF('PV Adoption'!T$5*(1/(1-'General Inputs'!$C$10))*$J3043*1000*$I3043 &lt;= ABS(($F3043-$E3043)*(1+$J115)^(X$490-$K$490)),'PV Adoption'!T$5*(1/(1-'General Inputs'!$C$10))*$J3043*1000*$I3043,ABS(($F3043-$E3043)*(1+$J115)^(X$490-$K$490)))</f>
        <v>0</v>
      </c>
      <c r="Y3043" s="357">
        <f>IF('PV Adoption'!U$5*(1/(1-'General Inputs'!$C$10))*$J3043*1000*$I3043 &lt;= ABS(($F3043-$E3043)*(1+$J115)^(Y$490-$K$490)),'PV Adoption'!U$5*(1/(1-'General Inputs'!$C$10))*$J3043*1000*$I3043,ABS(($F3043-$E3043)*(1+$J115)^(Y$490-$K$490)))</f>
        <v>0</v>
      </c>
      <c r="Z3043" s="357">
        <f>IF('PV Adoption'!V$5*(1/(1-'General Inputs'!$C$10))*$J3043*1000*$I3043 &lt;= ABS(($F3043-$E3043)*(1+$J115)^(Z$490-$K$490)),'PV Adoption'!V$5*(1/(1-'General Inputs'!$C$10))*$J3043*1000*$I3043,ABS(($F3043-$E3043)*(1+$J115)^(Z$490-$K$490)))</f>
        <v>0</v>
      </c>
      <c r="AA3043" s="357">
        <f>IF('PV Adoption'!W$5*(1/(1-'General Inputs'!$C$10))*$J3043*1000*$I3043 &lt;= ABS(($F3043-$E3043)*(1+$J115)^(AA$490-$K$490)),'PV Adoption'!W$5*(1/(1-'General Inputs'!$C$10))*$J3043*1000*$I3043,ABS(($F3043-$E3043)*(1+$J115)^(AA$490-$K$490)))</f>
        <v>0</v>
      </c>
      <c r="AB3043" s="357">
        <f>IF('PV Adoption'!X$5*(1/(1-'General Inputs'!$C$10))*$J3043*1000*$I3043 &lt;= ABS(($F3043-$E3043)*(1+$J115)^(AB$490-$K$490)),'PV Adoption'!X$5*(1/(1-'General Inputs'!$C$10))*$J3043*1000*$I3043,ABS(($F3043-$E3043)*(1+$J115)^(AB$490-$K$490)))</f>
        <v>0</v>
      </c>
      <c r="AC3043" s="357">
        <f>IF('PV Adoption'!Y$5*(1/(1-'General Inputs'!$C$10))*$J3043*1000*$I3043 &lt;= ABS(($F3043-$E3043)*(1+$J115)^(AC$490-$K$490)),'PV Adoption'!Y$5*(1/(1-'General Inputs'!$C$10))*$J3043*1000*$I3043,ABS(($F3043-$E3043)*(1+$J115)^(AC$490-$K$490)))</f>
        <v>0</v>
      </c>
      <c r="AD3043" s="357">
        <f>IF('PV Adoption'!Z$5*(1/(1-'General Inputs'!$C$10))*$J3043*1000*$I3043 &lt;= ABS(($F3043-$E3043)*(1+$J115)^(AD$490-$K$490)),'PV Adoption'!Z$5*(1/(1-'General Inputs'!$C$10))*$J3043*1000*$I3043,ABS(($F3043-$E3043)*(1+$J115)^(AD$490-$K$490)))</f>
        <v>0</v>
      </c>
      <c r="AE3043" s="357">
        <f>IF('PV Adoption'!AA$5*(1/(1-'General Inputs'!$C$10))*$J3043*1000*$I3043 &lt;= ABS(($F3043-$E3043)*(1+$J115)^(AE$490-$K$490)),'PV Adoption'!AA$5*(1/(1-'General Inputs'!$C$10))*$J3043*1000*$I3043,ABS(($F3043-$E3043)*(1+$J115)^(AE$490-$K$490)))</f>
        <v>0</v>
      </c>
      <c r="AF3043" s="357">
        <f>IF('PV Adoption'!AB$5*(1/(1-'General Inputs'!$C$10))*$J3043*1000*$I3043 &lt;= ABS(($F3043-$E3043)*(1+$J115)^(AF$490-$K$490)),'PV Adoption'!AB$5*(1/(1-'General Inputs'!$C$10))*$J3043*1000*$I3043,ABS(($F3043-$E3043)*(1+$J115)^(AF$490-$K$490)))</f>
        <v>0</v>
      </c>
      <c r="AG3043" s="357">
        <f>IF('PV Adoption'!AC$5*(1/(1-'General Inputs'!$C$10))*$J3043*1000*$I3043 &lt;= ABS(($F3043-$E3043)*(1+$J115)^(AG$490-$K$490)),'PV Adoption'!AC$5*(1/(1-'General Inputs'!$C$10))*$J3043*1000*$I3043,ABS(($F3043-$E3043)*(1+$J115)^(AG$490-$K$490)))</f>
        <v>0</v>
      </c>
      <c r="AH3043" s="357">
        <f>IF('PV Adoption'!AD$5*(1/(1-'General Inputs'!$C$10))*$J3043*1000*$I3043 &lt;= ABS(($F3043-$E3043)*(1+$J115)^(AH$490-$K$490)),'PV Adoption'!AD$5*(1/(1-'General Inputs'!$C$10))*$J3043*1000*$I3043,ABS(($F3043-$E3043)*(1+$J115)^(AH$490-$K$490)))</f>
        <v>0</v>
      </c>
      <c r="AI3043" s="357">
        <f>IF('PV Adoption'!AE$5*(1/(1-'General Inputs'!$C$10))*$J3043*1000*$I3043 &lt;= ABS(($F3043-$E3043)*(1+$J115)^(AI$490-$K$490)),'PV Adoption'!AE$5*(1/(1-'General Inputs'!$C$10))*$J3043*1000*$I3043,ABS(($F3043-$E3043)*(1+$J115)^(AI$490-$K$490)))</f>
        <v>0</v>
      </c>
      <c r="AJ3043" s="357">
        <f>IF('PV Adoption'!AF$5*(1/(1-'General Inputs'!$C$10))*$J3043*1000*$I3043 &lt;= ABS(($F3043-$E3043)*(1+$J115)^(AJ$490-$K$490)),'PV Adoption'!AF$5*(1/(1-'General Inputs'!$C$10))*$J3043*1000*$I3043,ABS(($F3043-$E3043)*(1+$J115)^(AJ$490-$K$490)))</f>
        <v>0</v>
      </c>
      <c r="AK3043" s="357">
        <v>865.83874904770482</v>
      </c>
      <c r="AL3043" s="357">
        <v>864.55107057920247</v>
      </c>
      <c r="AM3043" s="357">
        <v>863.26530715070032</v>
      </c>
    </row>
    <row r="3044" spans="1:39" x14ac:dyDescent="0.25">
      <c r="A3044" s="353" t="s">
        <v>316</v>
      </c>
      <c r="B3044" s="353" t="s">
        <v>316</v>
      </c>
      <c r="C3044" s="441">
        <f t="shared" ref="C3044:H3044" si="2492">C116</f>
        <v>20000</v>
      </c>
      <c r="D3044" s="441"/>
      <c r="E3044" s="441"/>
      <c r="F3044" s="441"/>
      <c r="G3044" s="441"/>
      <c r="H3044" s="441">
        <f t="shared" si="2492"/>
        <v>0</v>
      </c>
      <c r="I3044" s="470">
        <f>IFERROR(VLOOKUP(B3044,Coincidence!$B$2:$E$242,4,FALSE)*IF(G3044="Winter",'General Inputs'!$C$25,'General Inputs'!$C$24),IF(G3044="Winter",'General Inputs'!$C$25,'General Inputs'!$C$24))</f>
        <v>0.52140604400000001</v>
      </c>
      <c r="J3044" s="466">
        <f>'Nameplate by Substation'!H116</f>
        <v>1.2885881611180629E-2</v>
      </c>
      <c r="K3044" s="357">
        <f>IF('PV Adoption'!G$5*(1/(1-'General Inputs'!$C$10))*$J3044*1000*$I3044 &lt;= ABS(($F3044-$E3044)*(1+$J116)^(K$490-$K$490)),'PV Adoption'!G$5*(1/(1-'General Inputs'!$C$10))*$J3044*1000*$I3044,ABS(($F3044-$E3044)*(1+$J116)^(K$490-$K$490)))</f>
        <v>0</v>
      </c>
      <c r="L3044" s="357">
        <f>IF('PV Adoption'!H$5*(1/(1-'General Inputs'!$C$10))*$J3044*1000*$I3044 &lt;= ABS(($F3044-$E3044)*(1+$J116)^(L$490-$K$490)),'PV Adoption'!H$5*(1/(1-'General Inputs'!$C$10))*$J3044*1000*$I3044,ABS(($F3044-$E3044)*(1+$J116)^(L$490-$K$490)))</f>
        <v>0</v>
      </c>
      <c r="M3044" s="357">
        <f>IF('PV Adoption'!I$5*(1/(1-'General Inputs'!$C$10))*$J3044*1000*$I3044 &lt;= ABS(($F3044-$E3044)*(1+$J116)^(M$490-$K$490)),'PV Adoption'!I$5*(1/(1-'General Inputs'!$C$10))*$J3044*1000*$I3044,ABS(($F3044-$E3044)*(1+$J116)^(M$490-$K$490)))</f>
        <v>0</v>
      </c>
      <c r="N3044" s="357">
        <f>IF('PV Adoption'!J$5*(1/(1-'General Inputs'!$C$10))*$J3044*1000*$I3044 &lt;= ABS(($F3044-$E3044)*(1+$J116)^(N$490-$K$490)),'PV Adoption'!J$5*(1/(1-'General Inputs'!$C$10))*$J3044*1000*$I3044,ABS(($F3044-$E3044)*(1+$J116)^(N$490-$K$490)))</f>
        <v>0</v>
      </c>
      <c r="O3044" s="357">
        <f>IF('PV Adoption'!K$5*(1/(1-'General Inputs'!$C$10))*$J3044*1000*$I3044 &lt;= ABS(($F3044-$E3044)*(1+$J116)^(O$490-$K$490)),'PV Adoption'!K$5*(1/(1-'General Inputs'!$C$10))*$J3044*1000*$I3044,ABS(($F3044-$E3044)*(1+$J116)^(O$490-$K$490)))</f>
        <v>0</v>
      </c>
      <c r="P3044" s="357">
        <f>IF('PV Adoption'!L$5*(1/(1-'General Inputs'!$C$10))*$J3044*1000*$I3044 &lt;= ABS(($F3044-$E3044)*(1+$J116)^(P$490-$K$490)),'PV Adoption'!L$5*(1/(1-'General Inputs'!$C$10))*$J3044*1000*$I3044,ABS(($F3044-$E3044)*(1+$J116)^(P$490-$K$490)))</f>
        <v>0</v>
      </c>
      <c r="Q3044" s="357">
        <f>IF('PV Adoption'!M$5*(1/(1-'General Inputs'!$C$10))*$J3044*1000*$I3044 &lt;= ABS(($F3044-$E3044)*(1+$J116)^(Q$490-$K$490)),'PV Adoption'!M$5*(1/(1-'General Inputs'!$C$10))*$J3044*1000*$I3044,ABS(($F3044-$E3044)*(1+$J116)^(Q$490-$K$490)))</f>
        <v>0</v>
      </c>
      <c r="R3044" s="357">
        <f>IF('PV Adoption'!N$5*(1/(1-'General Inputs'!$C$10))*$J3044*1000*$I3044 &lt;= ABS(($F3044-$E3044)*(1+$J116)^(R$490-$K$490)),'PV Adoption'!N$5*(1/(1-'General Inputs'!$C$10))*$J3044*1000*$I3044,ABS(($F3044-$E3044)*(1+$J116)^(R$490-$K$490)))</f>
        <v>0</v>
      </c>
      <c r="S3044" s="357">
        <f>IF('PV Adoption'!O$5*(1/(1-'General Inputs'!$C$10))*$J3044*1000*$I3044 &lt;= ABS(($F3044-$E3044)*(1+$J116)^(S$490-$K$490)),'PV Adoption'!O$5*(1/(1-'General Inputs'!$C$10))*$J3044*1000*$I3044,ABS(($F3044-$E3044)*(1+$J116)^(S$490-$K$490)))</f>
        <v>0</v>
      </c>
      <c r="T3044" s="357">
        <f>IF('PV Adoption'!P$5*(1/(1-'General Inputs'!$C$10))*$J3044*1000*$I3044 &lt;= ABS(($F3044-$E3044)*(1+$J116)^(T$490-$K$490)),'PV Adoption'!P$5*(1/(1-'General Inputs'!$C$10))*$J3044*1000*$I3044,ABS(($F3044-$E3044)*(1+$J116)^(T$490-$K$490)))</f>
        <v>0</v>
      </c>
      <c r="U3044" s="357">
        <f>IF('PV Adoption'!Q$5*(1/(1-'General Inputs'!$C$10))*$J3044*1000*$I3044 &lt;= ABS(($F3044-$E3044)*(1+$J116)^(U$490-$K$490)),'PV Adoption'!Q$5*(1/(1-'General Inputs'!$C$10))*$J3044*1000*$I3044,ABS(($F3044-$E3044)*(1+$J116)^(U$490-$K$490)))</f>
        <v>0</v>
      </c>
      <c r="V3044" s="357">
        <f>IF('PV Adoption'!R$5*(1/(1-'General Inputs'!$C$10))*$J3044*1000*$I3044 &lt;= ABS(($F3044-$E3044)*(1+$J116)^(V$490-$K$490)),'PV Adoption'!R$5*(1/(1-'General Inputs'!$C$10))*$J3044*1000*$I3044,ABS(($F3044-$E3044)*(1+$J116)^(V$490-$K$490)))</f>
        <v>0</v>
      </c>
      <c r="W3044" s="357">
        <f>IF('PV Adoption'!S$5*(1/(1-'General Inputs'!$C$10))*$J3044*1000*$I3044 &lt;= ABS(($F3044-$E3044)*(1+$J116)^(W$490-$K$490)),'PV Adoption'!S$5*(1/(1-'General Inputs'!$C$10))*$J3044*1000*$I3044,ABS(($F3044-$E3044)*(1+$J116)^(W$490-$K$490)))</f>
        <v>0</v>
      </c>
      <c r="X3044" s="357">
        <f>IF('PV Adoption'!T$5*(1/(1-'General Inputs'!$C$10))*$J3044*1000*$I3044 &lt;= ABS(($F3044-$E3044)*(1+$J116)^(X$490-$K$490)),'PV Adoption'!T$5*(1/(1-'General Inputs'!$C$10))*$J3044*1000*$I3044,ABS(($F3044-$E3044)*(1+$J116)^(X$490-$K$490)))</f>
        <v>0</v>
      </c>
      <c r="Y3044" s="357">
        <f>IF('PV Adoption'!U$5*(1/(1-'General Inputs'!$C$10))*$J3044*1000*$I3044 &lt;= ABS(($F3044-$E3044)*(1+$J116)^(Y$490-$K$490)),'PV Adoption'!U$5*(1/(1-'General Inputs'!$C$10))*$J3044*1000*$I3044,ABS(($F3044-$E3044)*(1+$J116)^(Y$490-$K$490)))</f>
        <v>0</v>
      </c>
      <c r="Z3044" s="357">
        <f>IF('PV Adoption'!V$5*(1/(1-'General Inputs'!$C$10))*$J3044*1000*$I3044 &lt;= ABS(($F3044-$E3044)*(1+$J116)^(Z$490-$K$490)),'PV Adoption'!V$5*(1/(1-'General Inputs'!$C$10))*$J3044*1000*$I3044,ABS(($F3044-$E3044)*(1+$J116)^(Z$490-$K$490)))</f>
        <v>0</v>
      </c>
      <c r="AA3044" s="357">
        <f>IF('PV Adoption'!W$5*(1/(1-'General Inputs'!$C$10))*$J3044*1000*$I3044 &lt;= ABS(($F3044-$E3044)*(1+$J116)^(AA$490-$K$490)),'PV Adoption'!W$5*(1/(1-'General Inputs'!$C$10))*$J3044*1000*$I3044,ABS(($F3044-$E3044)*(1+$J116)^(AA$490-$K$490)))</f>
        <v>0</v>
      </c>
      <c r="AB3044" s="357">
        <f>IF('PV Adoption'!X$5*(1/(1-'General Inputs'!$C$10))*$J3044*1000*$I3044 &lt;= ABS(($F3044-$E3044)*(1+$J116)^(AB$490-$K$490)),'PV Adoption'!X$5*(1/(1-'General Inputs'!$C$10))*$J3044*1000*$I3044,ABS(($F3044-$E3044)*(1+$J116)^(AB$490-$K$490)))</f>
        <v>0</v>
      </c>
      <c r="AC3044" s="357">
        <f>IF('PV Adoption'!Y$5*(1/(1-'General Inputs'!$C$10))*$J3044*1000*$I3044 &lt;= ABS(($F3044-$E3044)*(1+$J116)^(AC$490-$K$490)),'PV Adoption'!Y$5*(1/(1-'General Inputs'!$C$10))*$J3044*1000*$I3044,ABS(($F3044-$E3044)*(1+$J116)^(AC$490-$K$490)))</f>
        <v>0</v>
      </c>
      <c r="AD3044" s="357">
        <f>IF('PV Adoption'!Z$5*(1/(1-'General Inputs'!$C$10))*$J3044*1000*$I3044 &lt;= ABS(($F3044-$E3044)*(1+$J116)^(AD$490-$K$490)),'PV Adoption'!Z$5*(1/(1-'General Inputs'!$C$10))*$J3044*1000*$I3044,ABS(($F3044-$E3044)*(1+$J116)^(AD$490-$K$490)))</f>
        <v>0</v>
      </c>
      <c r="AE3044" s="357">
        <f>IF('PV Adoption'!AA$5*(1/(1-'General Inputs'!$C$10))*$J3044*1000*$I3044 &lt;= ABS(($F3044-$E3044)*(1+$J116)^(AE$490-$K$490)),'PV Adoption'!AA$5*(1/(1-'General Inputs'!$C$10))*$J3044*1000*$I3044,ABS(($F3044-$E3044)*(1+$J116)^(AE$490-$K$490)))</f>
        <v>0</v>
      </c>
      <c r="AF3044" s="357">
        <f>IF('PV Adoption'!AB$5*(1/(1-'General Inputs'!$C$10))*$J3044*1000*$I3044 &lt;= ABS(($F3044-$E3044)*(1+$J116)^(AF$490-$K$490)),'PV Adoption'!AB$5*(1/(1-'General Inputs'!$C$10))*$J3044*1000*$I3044,ABS(($F3044-$E3044)*(1+$J116)^(AF$490-$K$490)))</f>
        <v>0</v>
      </c>
      <c r="AG3044" s="357">
        <f>IF('PV Adoption'!AC$5*(1/(1-'General Inputs'!$C$10))*$J3044*1000*$I3044 &lt;= ABS(($F3044-$E3044)*(1+$J116)^(AG$490-$K$490)),'PV Adoption'!AC$5*(1/(1-'General Inputs'!$C$10))*$J3044*1000*$I3044,ABS(($F3044-$E3044)*(1+$J116)^(AG$490-$K$490)))</f>
        <v>0</v>
      </c>
      <c r="AH3044" s="357">
        <f>IF('PV Adoption'!AD$5*(1/(1-'General Inputs'!$C$10))*$J3044*1000*$I3044 &lt;= ABS(($F3044-$E3044)*(1+$J116)^(AH$490-$K$490)),'PV Adoption'!AD$5*(1/(1-'General Inputs'!$C$10))*$J3044*1000*$I3044,ABS(($F3044-$E3044)*(1+$J116)^(AH$490-$K$490)))</f>
        <v>0</v>
      </c>
      <c r="AI3044" s="357">
        <f>IF('PV Adoption'!AE$5*(1/(1-'General Inputs'!$C$10))*$J3044*1000*$I3044 &lt;= ABS(($F3044-$E3044)*(1+$J116)^(AI$490-$K$490)),'PV Adoption'!AE$5*(1/(1-'General Inputs'!$C$10))*$J3044*1000*$I3044,ABS(($F3044-$E3044)*(1+$J116)^(AI$490-$K$490)))</f>
        <v>0</v>
      </c>
      <c r="AJ3044" s="357">
        <f>IF('PV Adoption'!AF$5*(1/(1-'General Inputs'!$C$10))*$J3044*1000*$I3044 &lt;= ABS(($F3044-$E3044)*(1+$J116)^(AJ$490-$K$490)),'PV Adoption'!AF$5*(1/(1-'General Inputs'!$C$10))*$J3044*1000*$I3044,ABS(($F3044-$E3044)*(1+$J116)^(AJ$490-$K$490)))</f>
        <v>0</v>
      </c>
      <c r="AK3044" s="357">
        <v>0</v>
      </c>
      <c r="AL3044" s="357">
        <v>0</v>
      </c>
      <c r="AM3044" s="357">
        <v>0</v>
      </c>
    </row>
    <row r="3045" spans="1:39" x14ac:dyDescent="0.25">
      <c r="A3045" s="353" t="s">
        <v>369</v>
      </c>
      <c r="B3045" s="353" t="s">
        <v>370</v>
      </c>
      <c r="C3045" s="441">
        <f t="shared" ref="C3045:H3045" si="2493">C117</f>
        <v>1800</v>
      </c>
      <c r="D3045" s="441"/>
      <c r="E3045" s="441"/>
      <c r="F3045" s="441"/>
      <c r="G3045" s="441"/>
      <c r="H3045" s="441">
        <f t="shared" si="2493"/>
        <v>0</v>
      </c>
      <c r="I3045" s="470">
        <f>IFERROR(VLOOKUP(B3045,Coincidence!$B$2:$E$242,4,FALSE)*IF(G3045="Winter",'General Inputs'!$C$25,'General Inputs'!$C$24),IF(G3045="Winter",'General Inputs'!$C$25,'General Inputs'!$C$24))</f>
        <v>0.52140604400000001</v>
      </c>
      <c r="J3045" s="466">
        <f>'Nameplate by Substation'!H117</f>
        <v>6.9756781850807117E-4</v>
      </c>
      <c r="K3045" s="357">
        <f>IF('PV Adoption'!G$5*(1/(1-'General Inputs'!$C$10))*$J3045*1000*$I3045 &lt;= ABS(($F3045-$E3045)*(1+$J117)^(K$490-$K$490)),'PV Adoption'!G$5*(1/(1-'General Inputs'!$C$10))*$J3045*1000*$I3045,ABS(($F3045-$E3045)*(1+$J117)^(K$490-$K$490)))</f>
        <v>0</v>
      </c>
      <c r="L3045" s="357">
        <f>IF('PV Adoption'!H$5*(1/(1-'General Inputs'!$C$10))*$J3045*1000*$I3045 &lt;= ABS(($F3045-$E3045)*(1+$J117)^(L$490-$K$490)),'PV Adoption'!H$5*(1/(1-'General Inputs'!$C$10))*$J3045*1000*$I3045,ABS(($F3045-$E3045)*(1+$J117)^(L$490-$K$490)))</f>
        <v>0</v>
      </c>
      <c r="M3045" s="357">
        <f>IF('PV Adoption'!I$5*(1/(1-'General Inputs'!$C$10))*$J3045*1000*$I3045 &lt;= ABS(($F3045-$E3045)*(1+$J117)^(M$490-$K$490)),'PV Adoption'!I$5*(1/(1-'General Inputs'!$C$10))*$J3045*1000*$I3045,ABS(($F3045-$E3045)*(1+$J117)^(M$490-$K$490)))</f>
        <v>0</v>
      </c>
      <c r="N3045" s="357">
        <f>IF('PV Adoption'!J$5*(1/(1-'General Inputs'!$C$10))*$J3045*1000*$I3045 &lt;= ABS(($F3045-$E3045)*(1+$J117)^(N$490-$K$490)),'PV Adoption'!J$5*(1/(1-'General Inputs'!$C$10))*$J3045*1000*$I3045,ABS(($F3045-$E3045)*(1+$J117)^(N$490-$K$490)))</f>
        <v>0</v>
      </c>
      <c r="O3045" s="357">
        <f>IF('PV Adoption'!K$5*(1/(1-'General Inputs'!$C$10))*$J3045*1000*$I3045 &lt;= ABS(($F3045-$E3045)*(1+$J117)^(O$490-$K$490)),'PV Adoption'!K$5*(1/(1-'General Inputs'!$C$10))*$J3045*1000*$I3045,ABS(($F3045-$E3045)*(1+$J117)^(O$490-$K$490)))</f>
        <v>0</v>
      </c>
      <c r="P3045" s="357">
        <f>IF('PV Adoption'!L$5*(1/(1-'General Inputs'!$C$10))*$J3045*1000*$I3045 &lt;= ABS(($F3045-$E3045)*(1+$J117)^(P$490-$K$490)),'PV Adoption'!L$5*(1/(1-'General Inputs'!$C$10))*$J3045*1000*$I3045,ABS(($F3045-$E3045)*(1+$J117)^(P$490-$K$490)))</f>
        <v>0</v>
      </c>
      <c r="Q3045" s="357">
        <f>IF('PV Adoption'!M$5*(1/(1-'General Inputs'!$C$10))*$J3045*1000*$I3045 &lt;= ABS(($F3045-$E3045)*(1+$J117)^(Q$490-$K$490)),'PV Adoption'!M$5*(1/(1-'General Inputs'!$C$10))*$J3045*1000*$I3045,ABS(($F3045-$E3045)*(1+$J117)^(Q$490-$K$490)))</f>
        <v>0</v>
      </c>
      <c r="R3045" s="357">
        <f>IF('PV Adoption'!N$5*(1/(1-'General Inputs'!$C$10))*$J3045*1000*$I3045 &lt;= ABS(($F3045-$E3045)*(1+$J117)^(R$490-$K$490)),'PV Adoption'!N$5*(1/(1-'General Inputs'!$C$10))*$J3045*1000*$I3045,ABS(($F3045-$E3045)*(1+$J117)^(R$490-$K$490)))</f>
        <v>0</v>
      </c>
      <c r="S3045" s="357">
        <f>IF('PV Adoption'!O$5*(1/(1-'General Inputs'!$C$10))*$J3045*1000*$I3045 &lt;= ABS(($F3045-$E3045)*(1+$J117)^(S$490-$K$490)),'PV Adoption'!O$5*(1/(1-'General Inputs'!$C$10))*$J3045*1000*$I3045,ABS(($F3045-$E3045)*(1+$J117)^(S$490-$K$490)))</f>
        <v>0</v>
      </c>
      <c r="T3045" s="357">
        <f>IF('PV Adoption'!P$5*(1/(1-'General Inputs'!$C$10))*$J3045*1000*$I3045 &lt;= ABS(($F3045-$E3045)*(1+$J117)^(T$490-$K$490)),'PV Adoption'!P$5*(1/(1-'General Inputs'!$C$10))*$J3045*1000*$I3045,ABS(($F3045-$E3045)*(1+$J117)^(T$490-$K$490)))</f>
        <v>0</v>
      </c>
      <c r="U3045" s="357">
        <f>IF('PV Adoption'!Q$5*(1/(1-'General Inputs'!$C$10))*$J3045*1000*$I3045 &lt;= ABS(($F3045-$E3045)*(1+$J117)^(U$490-$K$490)),'PV Adoption'!Q$5*(1/(1-'General Inputs'!$C$10))*$J3045*1000*$I3045,ABS(($F3045-$E3045)*(1+$J117)^(U$490-$K$490)))</f>
        <v>0</v>
      </c>
      <c r="V3045" s="357">
        <f>IF('PV Adoption'!R$5*(1/(1-'General Inputs'!$C$10))*$J3045*1000*$I3045 &lt;= ABS(($F3045-$E3045)*(1+$J117)^(V$490-$K$490)),'PV Adoption'!R$5*(1/(1-'General Inputs'!$C$10))*$J3045*1000*$I3045,ABS(($F3045-$E3045)*(1+$J117)^(V$490-$K$490)))</f>
        <v>0</v>
      </c>
      <c r="W3045" s="357">
        <f>IF('PV Adoption'!S$5*(1/(1-'General Inputs'!$C$10))*$J3045*1000*$I3045 &lt;= ABS(($F3045-$E3045)*(1+$J117)^(W$490-$K$490)),'PV Adoption'!S$5*(1/(1-'General Inputs'!$C$10))*$J3045*1000*$I3045,ABS(($F3045-$E3045)*(1+$J117)^(W$490-$K$490)))</f>
        <v>0</v>
      </c>
      <c r="X3045" s="357">
        <f>IF('PV Adoption'!T$5*(1/(1-'General Inputs'!$C$10))*$J3045*1000*$I3045 &lt;= ABS(($F3045-$E3045)*(1+$J117)^(X$490-$K$490)),'PV Adoption'!T$5*(1/(1-'General Inputs'!$C$10))*$J3045*1000*$I3045,ABS(($F3045-$E3045)*(1+$J117)^(X$490-$K$490)))</f>
        <v>0</v>
      </c>
      <c r="Y3045" s="357">
        <f>IF('PV Adoption'!U$5*(1/(1-'General Inputs'!$C$10))*$J3045*1000*$I3045 &lt;= ABS(($F3045-$E3045)*(1+$J117)^(Y$490-$K$490)),'PV Adoption'!U$5*(1/(1-'General Inputs'!$C$10))*$J3045*1000*$I3045,ABS(($F3045-$E3045)*(1+$J117)^(Y$490-$K$490)))</f>
        <v>0</v>
      </c>
      <c r="Z3045" s="357">
        <f>IF('PV Adoption'!V$5*(1/(1-'General Inputs'!$C$10))*$J3045*1000*$I3045 &lt;= ABS(($F3045-$E3045)*(1+$J117)^(Z$490-$K$490)),'PV Adoption'!V$5*(1/(1-'General Inputs'!$C$10))*$J3045*1000*$I3045,ABS(($F3045-$E3045)*(1+$J117)^(Z$490-$K$490)))</f>
        <v>0</v>
      </c>
      <c r="AA3045" s="357">
        <f>IF('PV Adoption'!W$5*(1/(1-'General Inputs'!$C$10))*$J3045*1000*$I3045 &lt;= ABS(($F3045-$E3045)*(1+$J117)^(AA$490-$K$490)),'PV Adoption'!W$5*(1/(1-'General Inputs'!$C$10))*$J3045*1000*$I3045,ABS(($F3045-$E3045)*(1+$J117)^(AA$490-$K$490)))</f>
        <v>0</v>
      </c>
      <c r="AB3045" s="357">
        <f>IF('PV Adoption'!X$5*(1/(1-'General Inputs'!$C$10))*$J3045*1000*$I3045 &lt;= ABS(($F3045-$E3045)*(1+$J117)^(AB$490-$K$490)),'PV Adoption'!X$5*(1/(1-'General Inputs'!$C$10))*$J3045*1000*$I3045,ABS(($F3045-$E3045)*(1+$J117)^(AB$490-$K$490)))</f>
        <v>0</v>
      </c>
      <c r="AC3045" s="357">
        <f>IF('PV Adoption'!Y$5*(1/(1-'General Inputs'!$C$10))*$J3045*1000*$I3045 &lt;= ABS(($F3045-$E3045)*(1+$J117)^(AC$490-$K$490)),'PV Adoption'!Y$5*(1/(1-'General Inputs'!$C$10))*$J3045*1000*$I3045,ABS(($F3045-$E3045)*(1+$J117)^(AC$490-$K$490)))</f>
        <v>0</v>
      </c>
      <c r="AD3045" s="357">
        <f>IF('PV Adoption'!Z$5*(1/(1-'General Inputs'!$C$10))*$J3045*1000*$I3045 &lt;= ABS(($F3045-$E3045)*(1+$J117)^(AD$490-$K$490)),'PV Adoption'!Z$5*(1/(1-'General Inputs'!$C$10))*$J3045*1000*$I3045,ABS(($F3045-$E3045)*(1+$J117)^(AD$490-$K$490)))</f>
        <v>0</v>
      </c>
      <c r="AE3045" s="357">
        <f>IF('PV Adoption'!AA$5*(1/(1-'General Inputs'!$C$10))*$J3045*1000*$I3045 &lt;= ABS(($F3045-$E3045)*(1+$J117)^(AE$490-$K$490)),'PV Adoption'!AA$5*(1/(1-'General Inputs'!$C$10))*$J3045*1000*$I3045,ABS(($F3045-$E3045)*(1+$J117)^(AE$490-$K$490)))</f>
        <v>0</v>
      </c>
      <c r="AF3045" s="357">
        <f>IF('PV Adoption'!AB$5*(1/(1-'General Inputs'!$C$10))*$J3045*1000*$I3045 &lt;= ABS(($F3045-$E3045)*(1+$J117)^(AF$490-$K$490)),'PV Adoption'!AB$5*(1/(1-'General Inputs'!$C$10))*$J3045*1000*$I3045,ABS(($F3045-$E3045)*(1+$J117)^(AF$490-$K$490)))</f>
        <v>0</v>
      </c>
      <c r="AG3045" s="357">
        <f>IF('PV Adoption'!AC$5*(1/(1-'General Inputs'!$C$10))*$J3045*1000*$I3045 &lt;= ABS(($F3045-$E3045)*(1+$J117)^(AG$490-$K$490)),'PV Adoption'!AC$5*(1/(1-'General Inputs'!$C$10))*$J3045*1000*$I3045,ABS(($F3045-$E3045)*(1+$J117)^(AG$490-$K$490)))</f>
        <v>0</v>
      </c>
      <c r="AH3045" s="357">
        <f>IF('PV Adoption'!AD$5*(1/(1-'General Inputs'!$C$10))*$J3045*1000*$I3045 &lt;= ABS(($F3045-$E3045)*(1+$J117)^(AH$490-$K$490)),'PV Adoption'!AD$5*(1/(1-'General Inputs'!$C$10))*$J3045*1000*$I3045,ABS(($F3045-$E3045)*(1+$J117)^(AH$490-$K$490)))</f>
        <v>0</v>
      </c>
      <c r="AI3045" s="357">
        <f>IF('PV Adoption'!AE$5*(1/(1-'General Inputs'!$C$10))*$J3045*1000*$I3045 &lt;= ABS(($F3045-$E3045)*(1+$J117)^(AI$490-$K$490)),'PV Adoption'!AE$5*(1/(1-'General Inputs'!$C$10))*$J3045*1000*$I3045,ABS(($F3045-$E3045)*(1+$J117)^(AI$490-$K$490)))</f>
        <v>0</v>
      </c>
      <c r="AJ3045" s="357">
        <f>IF('PV Adoption'!AF$5*(1/(1-'General Inputs'!$C$10))*$J3045*1000*$I3045 &lt;= ABS(($F3045-$E3045)*(1+$J117)^(AJ$490-$K$490)),'PV Adoption'!AF$5*(1/(1-'General Inputs'!$C$10))*$J3045*1000*$I3045,ABS(($F3045-$E3045)*(1+$J117)^(AJ$490-$K$490)))</f>
        <v>0</v>
      </c>
      <c r="AK3045" s="357">
        <v>138.13378284486794</v>
      </c>
      <c r="AL3045" s="357">
        <v>140.54291765649782</v>
      </c>
      <c r="AM3045" s="357">
        <v>143.09398841689057</v>
      </c>
    </row>
    <row r="3046" spans="1:39" x14ac:dyDescent="0.25">
      <c r="A3046" s="353" t="s">
        <v>508</v>
      </c>
      <c r="B3046" s="353" t="s">
        <v>509</v>
      </c>
      <c r="C3046" s="441">
        <f t="shared" ref="C3046:H3046" si="2494">C118</f>
        <v>5000</v>
      </c>
      <c r="D3046" s="441"/>
      <c r="E3046" s="441"/>
      <c r="F3046" s="441"/>
      <c r="G3046" s="441"/>
      <c r="H3046" s="441">
        <f t="shared" si="2494"/>
        <v>0</v>
      </c>
      <c r="I3046" s="470">
        <f>IFERROR(VLOOKUP(B3046,Coincidence!$B$2:$E$242,4,FALSE)*IF(G3046="Winter",'General Inputs'!$C$25,'General Inputs'!$C$24),IF(G3046="Winter",'General Inputs'!$C$25,'General Inputs'!$C$24))</f>
        <v>0.52140604400000001</v>
      </c>
      <c r="J3046" s="466">
        <f>'Nameplate by Substation'!H118</f>
        <v>1.2462187828199951E-3</v>
      </c>
      <c r="K3046" s="357">
        <f>IF('PV Adoption'!G$5*(1/(1-'General Inputs'!$C$10))*$J3046*1000*$I3046 &lt;= ABS(($F3046-$E3046)*(1+$J118)^(K$490-$K$490)),'PV Adoption'!G$5*(1/(1-'General Inputs'!$C$10))*$J3046*1000*$I3046,ABS(($F3046-$E3046)*(1+$J118)^(K$490-$K$490)))</f>
        <v>0</v>
      </c>
      <c r="L3046" s="357">
        <f>IF('PV Adoption'!H$5*(1/(1-'General Inputs'!$C$10))*$J3046*1000*$I3046 &lt;= ABS(($F3046-$E3046)*(1+$J118)^(L$490-$K$490)),'PV Adoption'!H$5*(1/(1-'General Inputs'!$C$10))*$J3046*1000*$I3046,ABS(($F3046-$E3046)*(1+$J118)^(L$490-$K$490)))</f>
        <v>0</v>
      </c>
      <c r="M3046" s="357">
        <f>IF('PV Adoption'!I$5*(1/(1-'General Inputs'!$C$10))*$J3046*1000*$I3046 &lt;= ABS(($F3046-$E3046)*(1+$J118)^(M$490-$K$490)),'PV Adoption'!I$5*(1/(1-'General Inputs'!$C$10))*$J3046*1000*$I3046,ABS(($F3046-$E3046)*(1+$J118)^(M$490-$K$490)))</f>
        <v>0</v>
      </c>
      <c r="N3046" s="357">
        <f>IF('PV Adoption'!J$5*(1/(1-'General Inputs'!$C$10))*$J3046*1000*$I3046 &lt;= ABS(($F3046-$E3046)*(1+$J118)^(N$490-$K$490)),'PV Adoption'!J$5*(1/(1-'General Inputs'!$C$10))*$J3046*1000*$I3046,ABS(($F3046-$E3046)*(1+$J118)^(N$490-$K$490)))</f>
        <v>0</v>
      </c>
      <c r="O3046" s="357">
        <f>IF('PV Adoption'!K$5*(1/(1-'General Inputs'!$C$10))*$J3046*1000*$I3046 &lt;= ABS(($F3046-$E3046)*(1+$J118)^(O$490-$K$490)),'PV Adoption'!K$5*(1/(1-'General Inputs'!$C$10))*$J3046*1000*$I3046,ABS(($F3046-$E3046)*(1+$J118)^(O$490-$K$490)))</f>
        <v>0</v>
      </c>
      <c r="P3046" s="357">
        <f>IF('PV Adoption'!L$5*(1/(1-'General Inputs'!$C$10))*$J3046*1000*$I3046 &lt;= ABS(($F3046-$E3046)*(1+$J118)^(P$490-$K$490)),'PV Adoption'!L$5*(1/(1-'General Inputs'!$C$10))*$J3046*1000*$I3046,ABS(($F3046-$E3046)*(1+$J118)^(P$490-$K$490)))</f>
        <v>0</v>
      </c>
      <c r="Q3046" s="357">
        <f>IF('PV Adoption'!M$5*(1/(1-'General Inputs'!$C$10))*$J3046*1000*$I3046 &lt;= ABS(($F3046-$E3046)*(1+$J118)^(Q$490-$K$490)),'PV Adoption'!M$5*(1/(1-'General Inputs'!$C$10))*$J3046*1000*$I3046,ABS(($F3046-$E3046)*(1+$J118)^(Q$490-$K$490)))</f>
        <v>0</v>
      </c>
      <c r="R3046" s="357">
        <f>IF('PV Adoption'!N$5*(1/(1-'General Inputs'!$C$10))*$J3046*1000*$I3046 &lt;= ABS(($F3046-$E3046)*(1+$J118)^(R$490-$K$490)),'PV Adoption'!N$5*(1/(1-'General Inputs'!$C$10))*$J3046*1000*$I3046,ABS(($F3046-$E3046)*(1+$J118)^(R$490-$K$490)))</f>
        <v>0</v>
      </c>
      <c r="S3046" s="357">
        <f>IF('PV Adoption'!O$5*(1/(1-'General Inputs'!$C$10))*$J3046*1000*$I3046 &lt;= ABS(($F3046-$E3046)*(1+$J118)^(S$490-$K$490)),'PV Adoption'!O$5*(1/(1-'General Inputs'!$C$10))*$J3046*1000*$I3046,ABS(($F3046-$E3046)*(1+$J118)^(S$490-$K$490)))</f>
        <v>0</v>
      </c>
      <c r="T3046" s="357">
        <f>IF('PV Adoption'!P$5*(1/(1-'General Inputs'!$C$10))*$J3046*1000*$I3046 &lt;= ABS(($F3046-$E3046)*(1+$J118)^(T$490-$K$490)),'PV Adoption'!P$5*(1/(1-'General Inputs'!$C$10))*$J3046*1000*$I3046,ABS(($F3046-$E3046)*(1+$J118)^(T$490-$K$490)))</f>
        <v>0</v>
      </c>
      <c r="U3046" s="357">
        <f>IF('PV Adoption'!Q$5*(1/(1-'General Inputs'!$C$10))*$J3046*1000*$I3046 &lt;= ABS(($F3046-$E3046)*(1+$J118)^(U$490-$K$490)),'PV Adoption'!Q$5*(1/(1-'General Inputs'!$C$10))*$J3046*1000*$I3046,ABS(($F3046-$E3046)*(1+$J118)^(U$490-$K$490)))</f>
        <v>0</v>
      </c>
      <c r="V3046" s="357">
        <f>IF('PV Adoption'!R$5*(1/(1-'General Inputs'!$C$10))*$J3046*1000*$I3046 &lt;= ABS(($F3046-$E3046)*(1+$J118)^(V$490-$K$490)),'PV Adoption'!R$5*(1/(1-'General Inputs'!$C$10))*$J3046*1000*$I3046,ABS(($F3046-$E3046)*(1+$J118)^(V$490-$K$490)))</f>
        <v>0</v>
      </c>
      <c r="W3046" s="357">
        <f>IF('PV Adoption'!S$5*(1/(1-'General Inputs'!$C$10))*$J3046*1000*$I3046 &lt;= ABS(($F3046-$E3046)*(1+$J118)^(W$490-$K$490)),'PV Adoption'!S$5*(1/(1-'General Inputs'!$C$10))*$J3046*1000*$I3046,ABS(($F3046-$E3046)*(1+$J118)^(W$490-$K$490)))</f>
        <v>0</v>
      </c>
      <c r="X3046" s="357">
        <f>IF('PV Adoption'!T$5*(1/(1-'General Inputs'!$C$10))*$J3046*1000*$I3046 &lt;= ABS(($F3046-$E3046)*(1+$J118)^(X$490-$K$490)),'PV Adoption'!T$5*(1/(1-'General Inputs'!$C$10))*$J3046*1000*$I3046,ABS(($F3046-$E3046)*(1+$J118)^(X$490-$K$490)))</f>
        <v>0</v>
      </c>
      <c r="Y3046" s="357">
        <f>IF('PV Adoption'!U$5*(1/(1-'General Inputs'!$C$10))*$J3046*1000*$I3046 &lt;= ABS(($F3046-$E3046)*(1+$J118)^(Y$490-$K$490)),'PV Adoption'!U$5*(1/(1-'General Inputs'!$C$10))*$J3046*1000*$I3046,ABS(($F3046-$E3046)*(1+$J118)^(Y$490-$K$490)))</f>
        <v>0</v>
      </c>
      <c r="Z3046" s="357">
        <f>IF('PV Adoption'!V$5*(1/(1-'General Inputs'!$C$10))*$J3046*1000*$I3046 &lt;= ABS(($F3046-$E3046)*(1+$J118)^(Z$490-$K$490)),'PV Adoption'!V$5*(1/(1-'General Inputs'!$C$10))*$J3046*1000*$I3046,ABS(($F3046-$E3046)*(1+$J118)^(Z$490-$K$490)))</f>
        <v>0</v>
      </c>
      <c r="AA3046" s="357">
        <f>IF('PV Adoption'!W$5*(1/(1-'General Inputs'!$C$10))*$J3046*1000*$I3046 &lt;= ABS(($F3046-$E3046)*(1+$J118)^(AA$490-$K$490)),'PV Adoption'!W$5*(1/(1-'General Inputs'!$C$10))*$J3046*1000*$I3046,ABS(($F3046-$E3046)*(1+$J118)^(AA$490-$K$490)))</f>
        <v>0</v>
      </c>
      <c r="AB3046" s="357">
        <f>IF('PV Adoption'!X$5*(1/(1-'General Inputs'!$C$10))*$J3046*1000*$I3046 &lt;= ABS(($F3046-$E3046)*(1+$J118)^(AB$490-$K$490)),'PV Adoption'!X$5*(1/(1-'General Inputs'!$C$10))*$J3046*1000*$I3046,ABS(($F3046-$E3046)*(1+$J118)^(AB$490-$K$490)))</f>
        <v>0</v>
      </c>
      <c r="AC3046" s="357">
        <f>IF('PV Adoption'!Y$5*(1/(1-'General Inputs'!$C$10))*$J3046*1000*$I3046 &lt;= ABS(($F3046-$E3046)*(1+$J118)^(AC$490-$K$490)),'PV Adoption'!Y$5*(1/(1-'General Inputs'!$C$10))*$J3046*1000*$I3046,ABS(($F3046-$E3046)*(1+$J118)^(AC$490-$K$490)))</f>
        <v>0</v>
      </c>
      <c r="AD3046" s="357">
        <f>IF('PV Adoption'!Z$5*(1/(1-'General Inputs'!$C$10))*$J3046*1000*$I3046 &lt;= ABS(($F3046-$E3046)*(1+$J118)^(AD$490-$K$490)),'PV Adoption'!Z$5*(1/(1-'General Inputs'!$C$10))*$J3046*1000*$I3046,ABS(($F3046-$E3046)*(1+$J118)^(AD$490-$K$490)))</f>
        <v>0</v>
      </c>
      <c r="AE3046" s="357">
        <f>IF('PV Adoption'!AA$5*(1/(1-'General Inputs'!$C$10))*$J3046*1000*$I3046 &lt;= ABS(($F3046-$E3046)*(1+$J118)^(AE$490-$K$490)),'PV Adoption'!AA$5*(1/(1-'General Inputs'!$C$10))*$J3046*1000*$I3046,ABS(($F3046-$E3046)*(1+$J118)^(AE$490-$K$490)))</f>
        <v>0</v>
      </c>
      <c r="AF3046" s="357">
        <f>IF('PV Adoption'!AB$5*(1/(1-'General Inputs'!$C$10))*$J3046*1000*$I3046 &lt;= ABS(($F3046-$E3046)*(1+$J118)^(AF$490-$K$490)),'PV Adoption'!AB$5*(1/(1-'General Inputs'!$C$10))*$J3046*1000*$I3046,ABS(($F3046-$E3046)*(1+$J118)^(AF$490-$K$490)))</f>
        <v>0</v>
      </c>
      <c r="AG3046" s="357">
        <f>IF('PV Adoption'!AC$5*(1/(1-'General Inputs'!$C$10))*$J3046*1000*$I3046 &lt;= ABS(($F3046-$E3046)*(1+$J118)^(AG$490-$K$490)),'PV Adoption'!AC$5*(1/(1-'General Inputs'!$C$10))*$J3046*1000*$I3046,ABS(($F3046-$E3046)*(1+$J118)^(AG$490-$K$490)))</f>
        <v>0</v>
      </c>
      <c r="AH3046" s="357">
        <f>IF('PV Adoption'!AD$5*(1/(1-'General Inputs'!$C$10))*$J3046*1000*$I3046 &lt;= ABS(($F3046-$E3046)*(1+$J118)^(AH$490-$K$490)),'PV Adoption'!AD$5*(1/(1-'General Inputs'!$C$10))*$J3046*1000*$I3046,ABS(($F3046-$E3046)*(1+$J118)^(AH$490-$K$490)))</f>
        <v>0</v>
      </c>
      <c r="AI3046" s="357">
        <f>IF('PV Adoption'!AE$5*(1/(1-'General Inputs'!$C$10))*$J3046*1000*$I3046 &lt;= ABS(($F3046-$E3046)*(1+$J118)^(AI$490-$K$490)),'PV Adoption'!AE$5*(1/(1-'General Inputs'!$C$10))*$J3046*1000*$I3046,ABS(($F3046-$E3046)*(1+$J118)^(AI$490-$K$490)))</f>
        <v>0</v>
      </c>
      <c r="AJ3046" s="357">
        <f>IF('PV Adoption'!AF$5*(1/(1-'General Inputs'!$C$10))*$J3046*1000*$I3046 &lt;= ABS(($F3046-$E3046)*(1+$J118)^(AJ$490-$K$490)),'PV Adoption'!AF$5*(1/(1-'General Inputs'!$C$10))*$J3046*1000*$I3046,ABS(($F3046-$E3046)*(1+$J118)^(AJ$490-$K$490)))</f>
        <v>0</v>
      </c>
      <c r="AK3046" s="357">
        <v>0</v>
      </c>
      <c r="AL3046" s="357">
        <v>0</v>
      </c>
      <c r="AM3046" s="357">
        <v>0</v>
      </c>
    </row>
    <row r="3047" spans="1:39" x14ac:dyDescent="0.25">
      <c r="A3047" s="353" t="s">
        <v>250</v>
      </c>
      <c r="B3047" s="353" t="s">
        <v>403</v>
      </c>
      <c r="C3047" s="441">
        <f t="shared" ref="C3047:H3047" si="2495">C119</f>
        <v>20000</v>
      </c>
      <c r="D3047" s="441"/>
      <c r="E3047" s="441"/>
      <c r="F3047" s="441"/>
      <c r="G3047" s="441"/>
      <c r="H3047" s="441">
        <f t="shared" si="2495"/>
        <v>0</v>
      </c>
      <c r="I3047" s="470">
        <f>IFERROR(VLOOKUP(B3047,Coincidence!$B$2:$E$242,4,FALSE)*IF(G3047="Winter",'General Inputs'!$C$25,'General Inputs'!$C$24),IF(G3047="Winter",'General Inputs'!$C$25,'General Inputs'!$C$24))</f>
        <v>0.52140604400000001</v>
      </c>
      <c r="J3047" s="466">
        <f>'Nameplate by Substation'!H119</f>
        <v>1.4045077583664287E-2</v>
      </c>
      <c r="K3047" s="357">
        <f>IF('PV Adoption'!G$5*(1/(1-'General Inputs'!$C$10))*$J3047*1000*$I3047 &lt;= ABS(($F3047-$E3047)*(1+$J119)^(K$490-$K$490)),'PV Adoption'!G$5*(1/(1-'General Inputs'!$C$10))*$J3047*1000*$I3047,ABS(($F3047-$E3047)*(1+$J119)^(K$490-$K$490)))</f>
        <v>0</v>
      </c>
      <c r="L3047" s="357">
        <f>IF('PV Adoption'!H$5*(1/(1-'General Inputs'!$C$10))*$J3047*1000*$I3047 &lt;= ABS(($F3047-$E3047)*(1+$J119)^(L$490-$K$490)),'PV Adoption'!H$5*(1/(1-'General Inputs'!$C$10))*$J3047*1000*$I3047,ABS(($F3047-$E3047)*(1+$J119)^(L$490-$K$490)))</f>
        <v>0</v>
      </c>
      <c r="M3047" s="357">
        <f>IF('PV Adoption'!I$5*(1/(1-'General Inputs'!$C$10))*$J3047*1000*$I3047 &lt;= ABS(($F3047-$E3047)*(1+$J119)^(M$490-$K$490)),'PV Adoption'!I$5*(1/(1-'General Inputs'!$C$10))*$J3047*1000*$I3047,ABS(($F3047-$E3047)*(1+$J119)^(M$490-$K$490)))</f>
        <v>0</v>
      </c>
      <c r="N3047" s="357">
        <f>IF('PV Adoption'!J$5*(1/(1-'General Inputs'!$C$10))*$J3047*1000*$I3047 &lt;= ABS(($F3047-$E3047)*(1+$J119)^(N$490-$K$490)),'PV Adoption'!J$5*(1/(1-'General Inputs'!$C$10))*$J3047*1000*$I3047,ABS(($F3047-$E3047)*(1+$J119)^(N$490-$K$490)))</f>
        <v>0</v>
      </c>
      <c r="O3047" s="357">
        <f>IF('PV Adoption'!K$5*(1/(1-'General Inputs'!$C$10))*$J3047*1000*$I3047 &lt;= ABS(($F3047-$E3047)*(1+$J119)^(O$490-$K$490)),'PV Adoption'!K$5*(1/(1-'General Inputs'!$C$10))*$J3047*1000*$I3047,ABS(($F3047-$E3047)*(1+$J119)^(O$490-$K$490)))</f>
        <v>0</v>
      </c>
      <c r="P3047" s="357">
        <f>IF('PV Adoption'!L$5*(1/(1-'General Inputs'!$C$10))*$J3047*1000*$I3047 &lt;= ABS(($F3047-$E3047)*(1+$J119)^(P$490-$K$490)),'PV Adoption'!L$5*(1/(1-'General Inputs'!$C$10))*$J3047*1000*$I3047,ABS(($F3047-$E3047)*(1+$J119)^(P$490-$K$490)))</f>
        <v>0</v>
      </c>
      <c r="Q3047" s="357">
        <f>IF('PV Adoption'!M$5*(1/(1-'General Inputs'!$C$10))*$J3047*1000*$I3047 &lt;= ABS(($F3047-$E3047)*(1+$J119)^(Q$490-$K$490)),'PV Adoption'!M$5*(1/(1-'General Inputs'!$C$10))*$J3047*1000*$I3047,ABS(($F3047-$E3047)*(1+$J119)^(Q$490-$K$490)))</f>
        <v>0</v>
      </c>
      <c r="R3047" s="357">
        <f>IF('PV Adoption'!N$5*(1/(1-'General Inputs'!$C$10))*$J3047*1000*$I3047 &lt;= ABS(($F3047-$E3047)*(1+$J119)^(R$490-$K$490)),'PV Adoption'!N$5*(1/(1-'General Inputs'!$C$10))*$J3047*1000*$I3047,ABS(($F3047-$E3047)*(1+$J119)^(R$490-$K$490)))</f>
        <v>0</v>
      </c>
      <c r="S3047" s="357">
        <f>IF('PV Adoption'!O$5*(1/(1-'General Inputs'!$C$10))*$J3047*1000*$I3047 &lt;= ABS(($F3047-$E3047)*(1+$J119)^(S$490-$K$490)),'PV Adoption'!O$5*(1/(1-'General Inputs'!$C$10))*$J3047*1000*$I3047,ABS(($F3047-$E3047)*(1+$J119)^(S$490-$K$490)))</f>
        <v>0</v>
      </c>
      <c r="T3047" s="357">
        <f>IF('PV Adoption'!P$5*(1/(1-'General Inputs'!$C$10))*$J3047*1000*$I3047 &lt;= ABS(($F3047-$E3047)*(1+$J119)^(T$490-$K$490)),'PV Adoption'!P$5*(1/(1-'General Inputs'!$C$10))*$J3047*1000*$I3047,ABS(($F3047-$E3047)*(1+$J119)^(T$490-$K$490)))</f>
        <v>0</v>
      </c>
      <c r="U3047" s="357">
        <f>IF('PV Adoption'!Q$5*(1/(1-'General Inputs'!$C$10))*$J3047*1000*$I3047 &lt;= ABS(($F3047-$E3047)*(1+$J119)^(U$490-$K$490)),'PV Adoption'!Q$5*(1/(1-'General Inputs'!$C$10))*$J3047*1000*$I3047,ABS(($F3047-$E3047)*(1+$J119)^(U$490-$K$490)))</f>
        <v>0</v>
      </c>
      <c r="V3047" s="357">
        <f>IF('PV Adoption'!R$5*(1/(1-'General Inputs'!$C$10))*$J3047*1000*$I3047 &lt;= ABS(($F3047-$E3047)*(1+$J119)^(V$490-$K$490)),'PV Adoption'!R$5*(1/(1-'General Inputs'!$C$10))*$J3047*1000*$I3047,ABS(($F3047-$E3047)*(1+$J119)^(V$490-$K$490)))</f>
        <v>0</v>
      </c>
      <c r="W3047" s="357">
        <f>IF('PV Adoption'!S$5*(1/(1-'General Inputs'!$C$10))*$J3047*1000*$I3047 &lt;= ABS(($F3047-$E3047)*(1+$J119)^(W$490-$K$490)),'PV Adoption'!S$5*(1/(1-'General Inputs'!$C$10))*$J3047*1000*$I3047,ABS(($F3047-$E3047)*(1+$J119)^(W$490-$K$490)))</f>
        <v>0</v>
      </c>
      <c r="X3047" s="357">
        <f>IF('PV Adoption'!T$5*(1/(1-'General Inputs'!$C$10))*$J3047*1000*$I3047 &lt;= ABS(($F3047-$E3047)*(1+$J119)^(X$490-$K$490)),'PV Adoption'!T$5*(1/(1-'General Inputs'!$C$10))*$J3047*1000*$I3047,ABS(($F3047-$E3047)*(1+$J119)^(X$490-$K$490)))</f>
        <v>0</v>
      </c>
      <c r="Y3047" s="357">
        <f>IF('PV Adoption'!U$5*(1/(1-'General Inputs'!$C$10))*$J3047*1000*$I3047 &lt;= ABS(($F3047-$E3047)*(1+$J119)^(Y$490-$K$490)),'PV Adoption'!U$5*(1/(1-'General Inputs'!$C$10))*$J3047*1000*$I3047,ABS(($F3047-$E3047)*(1+$J119)^(Y$490-$K$490)))</f>
        <v>0</v>
      </c>
      <c r="Z3047" s="357">
        <f>IF('PV Adoption'!V$5*(1/(1-'General Inputs'!$C$10))*$J3047*1000*$I3047 &lt;= ABS(($F3047-$E3047)*(1+$J119)^(Z$490-$K$490)),'PV Adoption'!V$5*(1/(1-'General Inputs'!$C$10))*$J3047*1000*$I3047,ABS(($F3047-$E3047)*(1+$J119)^(Z$490-$K$490)))</f>
        <v>0</v>
      </c>
      <c r="AA3047" s="357">
        <f>IF('PV Adoption'!W$5*(1/(1-'General Inputs'!$C$10))*$J3047*1000*$I3047 &lt;= ABS(($F3047-$E3047)*(1+$J119)^(AA$490-$K$490)),'PV Adoption'!W$5*(1/(1-'General Inputs'!$C$10))*$J3047*1000*$I3047,ABS(($F3047-$E3047)*(1+$J119)^(AA$490-$K$490)))</f>
        <v>0</v>
      </c>
      <c r="AB3047" s="357">
        <f>IF('PV Adoption'!X$5*(1/(1-'General Inputs'!$C$10))*$J3047*1000*$I3047 &lt;= ABS(($F3047-$E3047)*(1+$J119)^(AB$490-$K$490)),'PV Adoption'!X$5*(1/(1-'General Inputs'!$C$10))*$J3047*1000*$I3047,ABS(($F3047-$E3047)*(1+$J119)^(AB$490-$K$490)))</f>
        <v>0</v>
      </c>
      <c r="AC3047" s="357">
        <f>IF('PV Adoption'!Y$5*(1/(1-'General Inputs'!$C$10))*$J3047*1000*$I3047 &lt;= ABS(($F3047-$E3047)*(1+$J119)^(AC$490-$K$490)),'PV Adoption'!Y$5*(1/(1-'General Inputs'!$C$10))*$J3047*1000*$I3047,ABS(($F3047-$E3047)*(1+$J119)^(AC$490-$K$490)))</f>
        <v>0</v>
      </c>
      <c r="AD3047" s="357">
        <f>IF('PV Adoption'!Z$5*(1/(1-'General Inputs'!$C$10))*$J3047*1000*$I3047 &lt;= ABS(($F3047-$E3047)*(1+$J119)^(AD$490-$K$490)),'PV Adoption'!Z$5*(1/(1-'General Inputs'!$C$10))*$J3047*1000*$I3047,ABS(($F3047-$E3047)*(1+$J119)^(AD$490-$K$490)))</f>
        <v>0</v>
      </c>
      <c r="AE3047" s="357">
        <f>IF('PV Adoption'!AA$5*(1/(1-'General Inputs'!$C$10))*$J3047*1000*$I3047 &lt;= ABS(($F3047-$E3047)*(1+$J119)^(AE$490-$K$490)),'PV Adoption'!AA$5*(1/(1-'General Inputs'!$C$10))*$J3047*1000*$I3047,ABS(($F3047-$E3047)*(1+$J119)^(AE$490-$K$490)))</f>
        <v>0</v>
      </c>
      <c r="AF3047" s="357">
        <f>IF('PV Adoption'!AB$5*(1/(1-'General Inputs'!$C$10))*$J3047*1000*$I3047 &lt;= ABS(($F3047-$E3047)*(1+$J119)^(AF$490-$K$490)),'PV Adoption'!AB$5*(1/(1-'General Inputs'!$C$10))*$J3047*1000*$I3047,ABS(($F3047-$E3047)*(1+$J119)^(AF$490-$K$490)))</f>
        <v>0</v>
      </c>
      <c r="AG3047" s="357">
        <f>IF('PV Adoption'!AC$5*(1/(1-'General Inputs'!$C$10))*$J3047*1000*$I3047 &lt;= ABS(($F3047-$E3047)*(1+$J119)^(AG$490-$K$490)),'PV Adoption'!AC$5*(1/(1-'General Inputs'!$C$10))*$J3047*1000*$I3047,ABS(($F3047-$E3047)*(1+$J119)^(AG$490-$K$490)))</f>
        <v>0</v>
      </c>
      <c r="AH3047" s="357">
        <f>IF('PV Adoption'!AD$5*(1/(1-'General Inputs'!$C$10))*$J3047*1000*$I3047 &lt;= ABS(($F3047-$E3047)*(1+$J119)^(AH$490-$K$490)),'PV Adoption'!AD$5*(1/(1-'General Inputs'!$C$10))*$J3047*1000*$I3047,ABS(($F3047-$E3047)*(1+$J119)^(AH$490-$K$490)))</f>
        <v>0</v>
      </c>
      <c r="AI3047" s="357">
        <f>IF('PV Adoption'!AE$5*(1/(1-'General Inputs'!$C$10))*$J3047*1000*$I3047 &lt;= ABS(($F3047-$E3047)*(1+$J119)^(AI$490-$K$490)),'PV Adoption'!AE$5*(1/(1-'General Inputs'!$C$10))*$J3047*1000*$I3047,ABS(($F3047-$E3047)*(1+$J119)^(AI$490-$K$490)))</f>
        <v>0</v>
      </c>
      <c r="AJ3047" s="357">
        <f>IF('PV Adoption'!AF$5*(1/(1-'General Inputs'!$C$10))*$J3047*1000*$I3047 &lt;= ABS(($F3047-$E3047)*(1+$J119)^(AJ$490-$K$490)),'PV Adoption'!AF$5*(1/(1-'General Inputs'!$C$10))*$J3047*1000*$I3047,ABS(($F3047-$E3047)*(1+$J119)^(AJ$490-$K$490)))</f>
        <v>0</v>
      </c>
      <c r="AK3047" s="357">
        <v>0</v>
      </c>
      <c r="AL3047" s="357">
        <v>0</v>
      </c>
      <c r="AM3047" s="357">
        <v>0</v>
      </c>
    </row>
    <row r="3048" spans="1:39" x14ac:dyDescent="0.25">
      <c r="A3048" s="353" t="s">
        <v>250</v>
      </c>
      <c r="B3048" s="353" t="s">
        <v>290</v>
      </c>
      <c r="C3048" s="441">
        <f t="shared" ref="C3048:H3048" si="2496">C120</f>
        <v>20000</v>
      </c>
      <c r="D3048" s="441"/>
      <c r="E3048" s="441"/>
      <c r="F3048" s="441"/>
      <c r="G3048" s="441"/>
      <c r="H3048" s="441">
        <f t="shared" si="2496"/>
        <v>0</v>
      </c>
      <c r="I3048" s="470">
        <f>IFERROR(VLOOKUP(B3048,Coincidence!$B$2:$E$242,4,FALSE)*IF(G3048="Winter",'General Inputs'!$C$25,'General Inputs'!$C$24),IF(G3048="Winter",'General Inputs'!$C$25,'General Inputs'!$C$24))</f>
        <v>0.52140604400000001</v>
      </c>
      <c r="J3048" s="466">
        <f>'Nameplate by Substation'!H120</f>
        <v>9.6293664331220628E-3</v>
      </c>
      <c r="K3048" s="357">
        <f>IF('PV Adoption'!G$5*(1/(1-'General Inputs'!$C$10))*$J3048*1000*$I3048 &lt;= ABS(($F3048-$E3048)*(1+$J120)^(K$490-$K$490)),'PV Adoption'!G$5*(1/(1-'General Inputs'!$C$10))*$J3048*1000*$I3048,ABS(($F3048-$E3048)*(1+$J120)^(K$490-$K$490)))</f>
        <v>0</v>
      </c>
      <c r="L3048" s="357">
        <f>IF('PV Adoption'!H$5*(1/(1-'General Inputs'!$C$10))*$J3048*1000*$I3048 &lt;= ABS(($F3048-$E3048)*(1+$J120)^(L$490-$K$490)),'PV Adoption'!H$5*(1/(1-'General Inputs'!$C$10))*$J3048*1000*$I3048,ABS(($F3048-$E3048)*(1+$J120)^(L$490-$K$490)))</f>
        <v>0</v>
      </c>
      <c r="M3048" s="357">
        <f>IF('PV Adoption'!I$5*(1/(1-'General Inputs'!$C$10))*$J3048*1000*$I3048 &lt;= ABS(($F3048-$E3048)*(1+$J120)^(M$490-$K$490)),'PV Adoption'!I$5*(1/(1-'General Inputs'!$C$10))*$J3048*1000*$I3048,ABS(($F3048-$E3048)*(1+$J120)^(M$490-$K$490)))</f>
        <v>0</v>
      </c>
      <c r="N3048" s="357">
        <f>IF('PV Adoption'!J$5*(1/(1-'General Inputs'!$C$10))*$J3048*1000*$I3048 &lt;= ABS(($F3048-$E3048)*(1+$J120)^(N$490-$K$490)),'PV Adoption'!J$5*(1/(1-'General Inputs'!$C$10))*$J3048*1000*$I3048,ABS(($F3048-$E3048)*(1+$J120)^(N$490-$K$490)))</f>
        <v>0</v>
      </c>
      <c r="O3048" s="357">
        <f>IF('PV Adoption'!K$5*(1/(1-'General Inputs'!$C$10))*$J3048*1000*$I3048 &lt;= ABS(($F3048-$E3048)*(1+$J120)^(O$490-$K$490)),'PV Adoption'!K$5*(1/(1-'General Inputs'!$C$10))*$J3048*1000*$I3048,ABS(($F3048-$E3048)*(1+$J120)^(O$490-$K$490)))</f>
        <v>0</v>
      </c>
      <c r="P3048" s="357">
        <f>IF('PV Adoption'!L$5*(1/(1-'General Inputs'!$C$10))*$J3048*1000*$I3048 &lt;= ABS(($F3048-$E3048)*(1+$J120)^(P$490-$K$490)),'PV Adoption'!L$5*(1/(1-'General Inputs'!$C$10))*$J3048*1000*$I3048,ABS(($F3048-$E3048)*(1+$J120)^(P$490-$K$490)))</f>
        <v>0</v>
      </c>
      <c r="Q3048" s="357">
        <f>IF('PV Adoption'!M$5*(1/(1-'General Inputs'!$C$10))*$J3048*1000*$I3048 &lt;= ABS(($F3048-$E3048)*(1+$J120)^(Q$490-$K$490)),'PV Adoption'!M$5*(1/(1-'General Inputs'!$C$10))*$J3048*1000*$I3048,ABS(($F3048-$E3048)*(1+$J120)^(Q$490-$K$490)))</f>
        <v>0</v>
      </c>
      <c r="R3048" s="357">
        <f>IF('PV Adoption'!N$5*(1/(1-'General Inputs'!$C$10))*$J3048*1000*$I3048 &lt;= ABS(($F3048-$E3048)*(1+$J120)^(R$490-$K$490)),'PV Adoption'!N$5*(1/(1-'General Inputs'!$C$10))*$J3048*1000*$I3048,ABS(($F3048-$E3048)*(1+$J120)^(R$490-$K$490)))</f>
        <v>0</v>
      </c>
      <c r="S3048" s="357">
        <f>IF('PV Adoption'!O$5*(1/(1-'General Inputs'!$C$10))*$J3048*1000*$I3048 &lt;= ABS(($F3048-$E3048)*(1+$J120)^(S$490-$K$490)),'PV Adoption'!O$5*(1/(1-'General Inputs'!$C$10))*$J3048*1000*$I3048,ABS(($F3048-$E3048)*(1+$J120)^(S$490-$K$490)))</f>
        <v>0</v>
      </c>
      <c r="T3048" s="357">
        <f>IF('PV Adoption'!P$5*(1/(1-'General Inputs'!$C$10))*$J3048*1000*$I3048 &lt;= ABS(($F3048-$E3048)*(1+$J120)^(T$490-$K$490)),'PV Adoption'!P$5*(1/(1-'General Inputs'!$C$10))*$J3048*1000*$I3048,ABS(($F3048-$E3048)*(1+$J120)^(T$490-$K$490)))</f>
        <v>0</v>
      </c>
      <c r="U3048" s="357">
        <f>IF('PV Adoption'!Q$5*(1/(1-'General Inputs'!$C$10))*$J3048*1000*$I3048 &lt;= ABS(($F3048-$E3048)*(1+$J120)^(U$490-$K$490)),'PV Adoption'!Q$5*(1/(1-'General Inputs'!$C$10))*$J3048*1000*$I3048,ABS(($F3048-$E3048)*(1+$J120)^(U$490-$K$490)))</f>
        <v>0</v>
      </c>
      <c r="V3048" s="357">
        <f>IF('PV Adoption'!R$5*(1/(1-'General Inputs'!$C$10))*$J3048*1000*$I3048 &lt;= ABS(($F3048-$E3048)*(1+$J120)^(V$490-$K$490)),'PV Adoption'!R$5*(1/(1-'General Inputs'!$C$10))*$J3048*1000*$I3048,ABS(($F3048-$E3048)*(1+$J120)^(V$490-$K$490)))</f>
        <v>0</v>
      </c>
      <c r="W3048" s="357">
        <f>IF('PV Adoption'!S$5*(1/(1-'General Inputs'!$C$10))*$J3048*1000*$I3048 &lt;= ABS(($F3048-$E3048)*(1+$J120)^(W$490-$K$490)),'PV Adoption'!S$5*(1/(1-'General Inputs'!$C$10))*$J3048*1000*$I3048,ABS(($F3048-$E3048)*(1+$J120)^(W$490-$K$490)))</f>
        <v>0</v>
      </c>
      <c r="X3048" s="357">
        <f>IF('PV Adoption'!T$5*(1/(1-'General Inputs'!$C$10))*$J3048*1000*$I3048 &lt;= ABS(($F3048-$E3048)*(1+$J120)^(X$490-$K$490)),'PV Adoption'!T$5*(1/(1-'General Inputs'!$C$10))*$J3048*1000*$I3048,ABS(($F3048-$E3048)*(1+$J120)^(X$490-$K$490)))</f>
        <v>0</v>
      </c>
      <c r="Y3048" s="357">
        <f>IF('PV Adoption'!U$5*(1/(1-'General Inputs'!$C$10))*$J3048*1000*$I3048 &lt;= ABS(($F3048-$E3048)*(1+$J120)^(Y$490-$K$490)),'PV Adoption'!U$5*(1/(1-'General Inputs'!$C$10))*$J3048*1000*$I3048,ABS(($F3048-$E3048)*(1+$J120)^(Y$490-$K$490)))</f>
        <v>0</v>
      </c>
      <c r="Z3048" s="357">
        <f>IF('PV Adoption'!V$5*(1/(1-'General Inputs'!$C$10))*$J3048*1000*$I3048 &lt;= ABS(($F3048-$E3048)*(1+$J120)^(Z$490-$K$490)),'PV Adoption'!V$5*(1/(1-'General Inputs'!$C$10))*$J3048*1000*$I3048,ABS(($F3048-$E3048)*(1+$J120)^(Z$490-$K$490)))</f>
        <v>0</v>
      </c>
      <c r="AA3048" s="357">
        <f>IF('PV Adoption'!W$5*(1/(1-'General Inputs'!$C$10))*$J3048*1000*$I3048 &lt;= ABS(($F3048-$E3048)*(1+$J120)^(AA$490-$K$490)),'PV Adoption'!W$5*(1/(1-'General Inputs'!$C$10))*$J3048*1000*$I3048,ABS(($F3048-$E3048)*(1+$J120)^(AA$490-$K$490)))</f>
        <v>0</v>
      </c>
      <c r="AB3048" s="357">
        <f>IF('PV Adoption'!X$5*(1/(1-'General Inputs'!$C$10))*$J3048*1000*$I3048 &lt;= ABS(($F3048-$E3048)*(1+$J120)^(AB$490-$K$490)),'PV Adoption'!X$5*(1/(1-'General Inputs'!$C$10))*$J3048*1000*$I3048,ABS(($F3048-$E3048)*(1+$J120)^(AB$490-$K$490)))</f>
        <v>0</v>
      </c>
      <c r="AC3048" s="357">
        <f>IF('PV Adoption'!Y$5*(1/(1-'General Inputs'!$C$10))*$J3048*1000*$I3048 &lt;= ABS(($F3048-$E3048)*(1+$J120)^(AC$490-$K$490)),'PV Adoption'!Y$5*(1/(1-'General Inputs'!$C$10))*$J3048*1000*$I3048,ABS(($F3048-$E3048)*(1+$J120)^(AC$490-$K$490)))</f>
        <v>0</v>
      </c>
      <c r="AD3048" s="357">
        <f>IF('PV Adoption'!Z$5*(1/(1-'General Inputs'!$C$10))*$J3048*1000*$I3048 &lt;= ABS(($F3048-$E3048)*(1+$J120)^(AD$490-$K$490)),'PV Adoption'!Z$5*(1/(1-'General Inputs'!$C$10))*$J3048*1000*$I3048,ABS(($F3048-$E3048)*(1+$J120)^(AD$490-$K$490)))</f>
        <v>0</v>
      </c>
      <c r="AE3048" s="357">
        <f>IF('PV Adoption'!AA$5*(1/(1-'General Inputs'!$C$10))*$J3048*1000*$I3048 &lt;= ABS(($F3048-$E3048)*(1+$J120)^(AE$490-$K$490)),'PV Adoption'!AA$5*(1/(1-'General Inputs'!$C$10))*$J3048*1000*$I3048,ABS(($F3048-$E3048)*(1+$J120)^(AE$490-$K$490)))</f>
        <v>0</v>
      </c>
      <c r="AF3048" s="357">
        <f>IF('PV Adoption'!AB$5*(1/(1-'General Inputs'!$C$10))*$J3048*1000*$I3048 &lt;= ABS(($F3048-$E3048)*(1+$J120)^(AF$490-$K$490)),'PV Adoption'!AB$5*(1/(1-'General Inputs'!$C$10))*$J3048*1000*$I3048,ABS(($F3048-$E3048)*(1+$J120)^(AF$490-$K$490)))</f>
        <v>0</v>
      </c>
      <c r="AG3048" s="357">
        <f>IF('PV Adoption'!AC$5*(1/(1-'General Inputs'!$C$10))*$J3048*1000*$I3048 &lt;= ABS(($F3048-$E3048)*(1+$J120)^(AG$490-$K$490)),'PV Adoption'!AC$5*(1/(1-'General Inputs'!$C$10))*$J3048*1000*$I3048,ABS(($F3048-$E3048)*(1+$J120)^(AG$490-$K$490)))</f>
        <v>0</v>
      </c>
      <c r="AH3048" s="357">
        <f>IF('PV Adoption'!AD$5*(1/(1-'General Inputs'!$C$10))*$J3048*1000*$I3048 &lt;= ABS(($F3048-$E3048)*(1+$J120)^(AH$490-$K$490)),'PV Adoption'!AD$5*(1/(1-'General Inputs'!$C$10))*$J3048*1000*$I3048,ABS(($F3048-$E3048)*(1+$J120)^(AH$490-$K$490)))</f>
        <v>0</v>
      </c>
      <c r="AI3048" s="357">
        <f>IF('PV Adoption'!AE$5*(1/(1-'General Inputs'!$C$10))*$J3048*1000*$I3048 &lt;= ABS(($F3048-$E3048)*(1+$J120)^(AI$490-$K$490)),'PV Adoption'!AE$5*(1/(1-'General Inputs'!$C$10))*$J3048*1000*$I3048,ABS(($F3048-$E3048)*(1+$J120)^(AI$490-$K$490)))</f>
        <v>0</v>
      </c>
      <c r="AJ3048" s="357">
        <f>IF('PV Adoption'!AF$5*(1/(1-'General Inputs'!$C$10))*$J3048*1000*$I3048 &lt;= ABS(($F3048-$E3048)*(1+$J120)^(AJ$490-$K$490)),'PV Adoption'!AF$5*(1/(1-'General Inputs'!$C$10))*$J3048*1000*$I3048,ABS(($F3048-$E3048)*(1+$J120)^(AJ$490-$K$490)))</f>
        <v>0</v>
      </c>
      <c r="AK3048" s="357">
        <v>14.657890474562098</v>
      </c>
      <c r="AL3048" s="357">
        <v>14.820634950790458</v>
      </c>
      <c r="AM3048" s="357">
        <v>14.985186355825444</v>
      </c>
    </row>
    <row r="3049" spans="1:39" x14ac:dyDescent="0.25">
      <c r="A3049" s="353" t="s">
        <v>489</v>
      </c>
      <c r="B3049" s="353" t="s">
        <v>490</v>
      </c>
      <c r="C3049" s="441">
        <f t="shared" ref="C3049:H3049" si="2497">C121</f>
        <v>20000</v>
      </c>
      <c r="D3049" s="441"/>
      <c r="E3049" s="441"/>
      <c r="F3049" s="441"/>
      <c r="G3049" s="441"/>
      <c r="H3049" s="441">
        <f t="shared" si="2497"/>
        <v>0</v>
      </c>
      <c r="I3049" s="470">
        <f>IFERROR(VLOOKUP(B3049,Coincidence!$B$2:$E$242,4,FALSE)*IF(G3049="Winter",'General Inputs'!$C$25,'General Inputs'!$C$24),IF(G3049="Winter",'General Inputs'!$C$25,'General Inputs'!$C$24))</f>
        <v>0.52140604400000001</v>
      </c>
      <c r="J3049" s="466">
        <f>'Nameplate by Substation'!H121</f>
        <v>5.7446144984009658E-3</v>
      </c>
      <c r="K3049" s="357">
        <f>IF('PV Adoption'!G$5*(1/(1-'General Inputs'!$C$10))*$J3049*1000*$I3049 &lt;= ABS(($F3049-$E3049)*(1+$J121)^(K$490-$K$490)),'PV Adoption'!G$5*(1/(1-'General Inputs'!$C$10))*$J3049*1000*$I3049,ABS(($F3049-$E3049)*(1+$J121)^(K$490-$K$490)))</f>
        <v>0</v>
      </c>
      <c r="L3049" s="357">
        <f>IF('PV Adoption'!H$5*(1/(1-'General Inputs'!$C$10))*$J3049*1000*$I3049 &lt;= ABS(($F3049-$E3049)*(1+$J121)^(L$490-$K$490)),'PV Adoption'!H$5*(1/(1-'General Inputs'!$C$10))*$J3049*1000*$I3049,ABS(($F3049-$E3049)*(1+$J121)^(L$490-$K$490)))</f>
        <v>0</v>
      </c>
      <c r="M3049" s="357">
        <f>IF('PV Adoption'!I$5*(1/(1-'General Inputs'!$C$10))*$J3049*1000*$I3049 &lt;= ABS(($F3049-$E3049)*(1+$J121)^(M$490-$K$490)),'PV Adoption'!I$5*(1/(1-'General Inputs'!$C$10))*$J3049*1000*$I3049,ABS(($F3049-$E3049)*(1+$J121)^(M$490-$K$490)))</f>
        <v>0</v>
      </c>
      <c r="N3049" s="357">
        <f>IF('PV Adoption'!J$5*(1/(1-'General Inputs'!$C$10))*$J3049*1000*$I3049 &lt;= ABS(($F3049-$E3049)*(1+$J121)^(N$490-$K$490)),'PV Adoption'!J$5*(1/(1-'General Inputs'!$C$10))*$J3049*1000*$I3049,ABS(($F3049-$E3049)*(1+$J121)^(N$490-$K$490)))</f>
        <v>0</v>
      </c>
      <c r="O3049" s="357">
        <f>IF('PV Adoption'!K$5*(1/(1-'General Inputs'!$C$10))*$J3049*1000*$I3049 &lt;= ABS(($F3049-$E3049)*(1+$J121)^(O$490-$K$490)),'PV Adoption'!K$5*(1/(1-'General Inputs'!$C$10))*$J3049*1000*$I3049,ABS(($F3049-$E3049)*(1+$J121)^(O$490-$K$490)))</f>
        <v>0</v>
      </c>
      <c r="P3049" s="357">
        <f>IF('PV Adoption'!L$5*(1/(1-'General Inputs'!$C$10))*$J3049*1000*$I3049 &lt;= ABS(($F3049-$E3049)*(1+$J121)^(P$490-$K$490)),'PV Adoption'!L$5*(1/(1-'General Inputs'!$C$10))*$J3049*1000*$I3049,ABS(($F3049-$E3049)*(1+$J121)^(P$490-$K$490)))</f>
        <v>0</v>
      </c>
      <c r="Q3049" s="357">
        <f>IF('PV Adoption'!M$5*(1/(1-'General Inputs'!$C$10))*$J3049*1000*$I3049 &lt;= ABS(($F3049-$E3049)*(1+$J121)^(Q$490-$K$490)),'PV Adoption'!M$5*(1/(1-'General Inputs'!$C$10))*$J3049*1000*$I3049,ABS(($F3049-$E3049)*(1+$J121)^(Q$490-$K$490)))</f>
        <v>0</v>
      </c>
      <c r="R3049" s="357">
        <f>IF('PV Adoption'!N$5*(1/(1-'General Inputs'!$C$10))*$J3049*1000*$I3049 &lt;= ABS(($F3049-$E3049)*(1+$J121)^(R$490-$K$490)),'PV Adoption'!N$5*(1/(1-'General Inputs'!$C$10))*$J3049*1000*$I3049,ABS(($F3049-$E3049)*(1+$J121)^(R$490-$K$490)))</f>
        <v>0</v>
      </c>
      <c r="S3049" s="357">
        <f>IF('PV Adoption'!O$5*(1/(1-'General Inputs'!$C$10))*$J3049*1000*$I3049 &lt;= ABS(($F3049-$E3049)*(1+$J121)^(S$490-$K$490)),'PV Adoption'!O$5*(1/(1-'General Inputs'!$C$10))*$J3049*1000*$I3049,ABS(($F3049-$E3049)*(1+$J121)^(S$490-$K$490)))</f>
        <v>0</v>
      </c>
      <c r="T3049" s="357">
        <f>IF('PV Adoption'!P$5*(1/(1-'General Inputs'!$C$10))*$J3049*1000*$I3049 &lt;= ABS(($F3049-$E3049)*(1+$J121)^(T$490-$K$490)),'PV Adoption'!P$5*(1/(1-'General Inputs'!$C$10))*$J3049*1000*$I3049,ABS(($F3049-$E3049)*(1+$J121)^(T$490-$K$490)))</f>
        <v>0</v>
      </c>
      <c r="U3049" s="357">
        <f>IF('PV Adoption'!Q$5*(1/(1-'General Inputs'!$C$10))*$J3049*1000*$I3049 &lt;= ABS(($F3049-$E3049)*(1+$J121)^(U$490-$K$490)),'PV Adoption'!Q$5*(1/(1-'General Inputs'!$C$10))*$J3049*1000*$I3049,ABS(($F3049-$E3049)*(1+$J121)^(U$490-$K$490)))</f>
        <v>0</v>
      </c>
      <c r="V3049" s="357">
        <f>IF('PV Adoption'!R$5*(1/(1-'General Inputs'!$C$10))*$J3049*1000*$I3049 &lt;= ABS(($F3049-$E3049)*(1+$J121)^(V$490-$K$490)),'PV Adoption'!R$5*(1/(1-'General Inputs'!$C$10))*$J3049*1000*$I3049,ABS(($F3049-$E3049)*(1+$J121)^(V$490-$K$490)))</f>
        <v>0</v>
      </c>
      <c r="W3049" s="357">
        <f>IF('PV Adoption'!S$5*(1/(1-'General Inputs'!$C$10))*$J3049*1000*$I3049 &lt;= ABS(($F3049-$E3049)*(1+$J121)^(W$490-$K$490)),'PV Adoption'!S$5*(1/(1-'General Inputs'!$C$10))*$J3049*1000*$I3049,ABS(($F3049-$E3049)*(1+$J121)^(W$490-$K$490)))</f>
        <v>0</v>
      </c>
      <c r="X3049" s="357">
        <f>IF('PV Adoption'!T$5*(1/(1-'General Inputs'!$C$10))*$J3049*1000*$I3049 &lt;= ABS(($F3049-$E3049)*(1+$J121)^(X$490-$K$490)),'PV Adoption'!T$5*(1/(1-'General Inputs'!$C$10))*$J3049*1000*$I3049,ABS(($F3049-$E3049)*(1+$J121)^(X$490-$K$490)))</f>
        <v>0</v>
      </c>
      <c r="Y3049" s="357">
        <f>IF('PV Adoption'!U$5*(1/(1-'General Inputs'!$C$10))*$J3049*1000*$I3049 &lt;= ABS(($F3049-$E3049)*(1+$J121)^(Y$490-$K$490)),'PV Adoption'!U$5*(1/(1-'General Inputs'!$C$10))*$J3049*1000*$I3049,ABS(($F3049-$E3049)*(1+$J121)^(Y$490-$K$490)))</f>
        <v>0</v>
      </c>
      <c r="Z3049" s="357">
        <f>IF('PV Adoption'!V$5*(1/(1-'General Inputs'!$C$10))*$J3049*1000*$I3049 &lt;= ABS(($F3049-$E3049)*(1+$J121)^(Z$490-$K$490)),'PV Adoption'!V$5*(1/(1-'General Inputs'!$C$10))*$J3049*1000*$I3049,ABS(($F3049-$E3049)*(1+$J121)^(Z$490-$K$490)))</f>
        <v>0</v>
      </c>
      <c r="AA3049" s="357">
        <f>IF('PV Adoption'!W$5*(1/(1-'General Inputs'!$C$10))*$J3049*1000*$I3049 &lt;= ABS(($F3049-$E3049)*(1+$J121)^(AA$490-$K$490)),'PV Adoption'!W$5*(1/(1-'General Inputs'!$C$10))*$J3049*1000*$I3049,ABS(($F3049-$E3049)*(1+$J121)^(AA$490-$K$490)))</f>
        <v>0</v>
      </c>
      <c r="AB3049" s="357">
        <f>IF('PV Adoption'!X$5*(1/(1-'General Inputs'!$C$10))*$J3049*1000*$I3049 &lt;= ABS(($F3049-$E3049)*(1+$J121)^(AB$490-$K$490)),'PV Adoption'!X$5*(1/(1-'General Inputs'!$C$10))*$J3049*1000*$I3049,ABS(($F3049-$E3049)*(1+$J121)^(AB$490-$K$490)))</f>
        <v>0</v>
      </c>
      <c r="AC3049" s="357">
        <f>IF('PV Adoption'!Y$5*(1/(1-'General Inputs'!$C$10))*$J3049*1000*$I3049 &lt;= ABS(($F3049-$E3049)*(1+$J121)^(AC$490-$K$490)),'PV Adoption'!Y$5*(1/(1-'General Inputs'!$C$10))*$J3049*1000*$I3049,ABS(($F3049-$E3049)*(1+$J121)^(AC$490-$K$490)))</f>
        <v>0</v>
      </c>
      <c r="AD3049" s="357">
        <f>IF('PV Adoption'!Z$5*(1/(1-'General Inputs'!$C$10))*$J3049*1000*$I3049 &lt;= ABS(($F3049-$E3049)*(1+$J121)^(AD$490-$K$490)),'PV Adoption'!Z$5*(1/(1-'General Inputs'!$C$10))*$J3049*1000*$I3049,ABS(($F3049-$E3049)*(1+$J121)^(AD$490-$K$490)))</f>
        <v>0</v>
      </c>
      <c r="AE3049" s="357">
        <f>IF('PV Adoption'!AA$5*(1/(1-'General Inputs'!$C$10))*$J3049*1000*$I3049 &lt;= ABS(($F3049-$E3049)*(1+$J121)^(AE$490-$K$490)),'PV Adoption'!AA$5*(1/(1-'General Inputs'!$C$10))*$J3049*1000*$I3049,ABS(($F3049-$E3049)*(1+$J121)^(AE$490-$K$490)))</f>
        <v>0</v>
      </c>
      <c r="AF3049" s="357">
        <f>IF('PV Adoption'!AB$5*(1/(1-'General Inputs'!$C$10))*$J3049*1000*$I3049 &lt;= ABS(($F3049-$E3049)*(1+$J121)^(AF$490-$K$490)),'PV Adoption'!AB$5*(1/(1-'General Inputs'!$C$10))*$J3049*1000*$I3049,ABS(($F3049-$E3049)*(1+$J121)^(AF$490-$K$490)))</f>
        <v>0</v>
      </c>
      <c r="AG3049" s="357">
        <f>IF('PV Adoption'!AC$5*(1/(1-'General Inputs'!$C$10))*$J3049*1000*$I3049 &lt;= ABS(($F3049-$E3049)*(1+$J121)^(AG$490-$K$490)),'PV Adoption'!AC$5*(1/(1-'General Inputs'!$C$10))*$J3049*1000*$I3049,ABS(($F3049-$E3049)*(1+$J121)^(AG$490-$K$490)))</f>
        <v>0</v>
      </c>
      <c r="AH3049" s="357">
        <f>IF('PV Adoption'!AD$5*(1/(1-'General Inputs'!$C$10))*$J3049*1000*$I3049 &lt;= ABS(($F3049-$E3049)*(1+$J121)^(AH$490-$K$490)),'PV Adoption'!AD$5*(1/(1-'General Inputs'!$C$10))*$J3049*1000*$I3049,ABS(($F3049-$E3049)*(1+$J121)^(AH$490-$K$490)))</f>
        <v>0</v>
      </c>
      <c r="AI3049" s="357">
        <f>IF('PV Adoption'!AE$5*(1/(1-'General Inputs'!$C$10))*$J3049*1000*$I3049 &lt;= ABS(($F3049-$E3049)*(1+$J121)^(AI$490-$K$490)),'PV Adoption'!AE$5*(1/(1-'General Inputs'!$C$10))*$J3049*1000*$I3049,ABS(($F3049-$E3049)*(1+$J121)^(AI$490-$K$490)))</f>
        <v>0</v>
      </c>
      <c r="AJ3049" s="357">
        <f>IF('PV Adoption'!AF$5*(1/(1-'General Inputs'!$C$10))*$J3049*1000*$I3049 &lt;= ABS(($F3049-$E3049)*(1+$J121)^(AJ$490-$K$490)),'PV Adoption'!AF$5*(1/(1-'General Inputs'!$C$10))*$J3049*1000*$I3049,ABS(($F3049-$E3049)*(1+$J121)^(AJ$490-$K$490)))</f>
        <v>0</v>
      </c>
      <c r="AK3049" s="357">
        <v>749.75017847036372</v>
      </c>
      <c r="AL3049" s="357">
        <v>751.73270414988008</v>
      </c>
      <c r="AM3049" s="357">
        <v>753.72047211967242</v>
      </c>
    </row>
    <row r="3050" spans="1:39" x14ac:dyDescent="0.25">
      <c r="A3050" s="353" t="s">
        <v>469</v>
      </c>
      <c r="B3050" s="353" t="s">
        <v>469</v>
      </c>
      <c r="C3050" s="441">
        <f t="shared" ref="C3050:H3050" si="2498">C122</f>
        <v>5600</v>
      </c>
      <c r="D3050" s="441"/>
      <c r="E3050" s="441"/>
      <c r="F3050" s="441"/>
      <c r="G3050" s="441"/>
      <c r="H3050" s="441">
        <f t="shared" si="2498"/>
        <v>0</v>
      </c>
      <c r="I3050" s="470">
        <f>IFERROR(VLOOKUP(B3050,Coincidence!$B$2:$E$242,4,FALSE)*IF(G3050="Winter",'General Inputs'!$C$25,'General Inputs'!$C$24),IF(G3050="Winter",'General Inputs'!$C$25,'General Inputs'!$C$24))</f>
        <v>0.52140604400000001</v>
      </c>
      <c r="J3050" s="466">
        <f>'Nameplate by Substation'!H122</f>
        <v>1.8668718378083175E-3</v>
      </c>
      <c r="K3050" s="357">
        <f>IF('PV Adoption'!G$5*(1/(1-'General Inputs'!$C$10))*$J3050*1000*$I3050 &lt;= ABS(($F3050-$E3050)*(1+$J122)^(K$490-$K$490)),'PV Adoption'!G$5*(1/(1-'General Inputs'!$C$10))*$J3050*1000*$I3050,ABS(($F3050-$E3050)*(1+$J122)^(K$490-$K$490)))</f>
        <v>0</v>
      </c>
      <c r="L3050" s="357">
        <f>IF('PV Adoption'!H$5*(1/(1-'General Inputs'!$C$10))*$J3050*1000*$I3050 &lt;= ABS(($F3050-$E3050)*(1+$J122)^(L$490-$K$490)),'PV Adoption'!H$5*(1/(1-'General Inputs'!$C$10))*$J3050*1000*$I3050,ABS(($F3050-$E3050)*(1+$J122)^(L$490-$K$490)))</f>
        <v>0</v>
      </c>
      <c r="M3050" s="357">
        <f>IF('PV Adoption'!I$5*(1/(1-'General Inputs'!$C$10))*$J3050*1000*$I3050 &lt;= ABS(($F3050-$E3050)*(1+$J122)^(M$490-$K$490)),'PV Adoption'!I$5*(1/(1-'General Inputs'!$C$10))*$J3050*1000*$I3050,ABS(($F3050-$E3050)*(1+$J122)^(M$490-$K$490)))</f>
        <v>0</v>
      </c>
      <c r="N3050" s="357">
        <f>IF('PV Adoption'!J$5*(1/(1-'General Inputs'!$C$10))*$J3050*1000*$I3050 &lt;= ABS(($F3050-$E3050)*(1+$J122)^(N$490-$K$490)),'PV Adoption'!J$5*(1/(1-'General Inputs'!$C$10))*$J3050*1000*$I3050,ABS(($F3050-$E3050)*(1+$J122)^(N$490-$K$490)))</f>
        <v>0</v>
      </c>
      <c r="O3050" s="357">
        <f>IF('PV Adoption'!K$5*(1/(1-'General Inputs'!$C$10))*$J3050*1000*$I3050 &lt;= ABS(($F3050-$E3050)*(1+$J122)^(O$490-$K$490)),'PV Adoption'!K$5*(1/(1-'General Inputs'!$C$10))*$J3050*1000*$I3050,ABS(($F3050-$E3050)*(1+$J122)^(O$490-$K$490)))</f>
        <v>0</v>
      </c>
      <c r="P3050" s="357">
        <f>IF('PV Adoption'!L$5*(1/(1-'General Inputs'!$C$10))*$J3050*1000*$I3050 &lt;= ABS(($F3050-$E3050)*(1+$J122)^(P$490-$K$490)),'PV Adoption'!L$5*(1/(1-'General Inputs'!$C$10))*$J3050*1000*$I3050,ABS(($F3050-$E3050)*(1+$J122)^(P$490-$K$490)))</f>
        <v>0</v>
      </c>
      <c r="Q3050" s="357">
        <f>IF('PV Adoption'!M$5*(1/(1-'General Inputs'!$C$10))*$J3050*1000*$I3050 &lt;= ABS(($F3050-$E3050)*(1+$J122)^(Q$490-$K$490)),'PV Adoption'!M$5*(1/(1-'General Inputs'!$C$10))*$J3050*1000*$I3050,ABS(($F3050-$E3050)*(1+$J122)^(Q$490-$K$490)))</f>
        <v>0</v>
      </c>
      <c r="R3050" s="357">
        <f>IF('PV Adoption'!N$5*(1/(1-'General Inputs'!$C$10))*$J3050*1000*$I3050 &lt;= ABS(($F3050-$E3050)*(1+$J122)^(R$490-$K$490)),'PV Adoption'!N$5*(1/(1-'General Inputs'!$C$10))*$J3050*1000*$I3050,ABS(($F3050-$E3050)*(1+$J122)^(R$490-$K$490)))</f>
        <v>0</v>
      </c>
      <c r="S3050" s="357">
        <f>IF('PV Adoption'!O$5*(1/(1-'General Inputs'!$C$10))*$J3050*1000*$I3050 &lt;= ABS(($F3050-$E3050)*(1+$J122)^(S$490-$K$490)),'PV Adoption'!O$5*(1/(1-'General Inputs'!$C$10))*$J3050*1000*$I3050,ABS(($F3050-$E3050)*(1+$J122)^(S$490-$K$490)))</f>
        <v>0</v>
      </c>
      <c r="T3050" s="357">
        <f>IF('PV Adoption'!P$5*(1/(1-'General Inputs'!$C$10))*$J3050*1000*$I3050 &lt;= ABS(($F3050-$E3050)*(1+$J122)^(T$490-$K$490)),'PV Adoption'!P$5*(1/(1-'General Inputs'!$C$10))*$J3050*1000*$I3050,ABS(($F3050-$E3050)*(1+$J122)^(T$490-$K$490)))</f>
        <v>0</v>
      </c>
      <c r="U3050" s="357">
        <f>IF('PV Adoption'!Q$5*(1/(1-'General Inputs'!$C$10))*$J3050*1000*$I3050 &lt;= ABS(($F3050-$E3050)*(1+$J122)^(U$490-$K$490)),'PV Adoption'!Q$5*(1/(1-'General Inputs'!$C$10))*$J3050*1000*$I3050,ABS(($F3050-$E3050)*(1+$J122)^(U$490-$K$490)))</f>
        <v>0</v>
      </c>
      <c r="V3050" s="357">
        <f>IF('PV Adoption'!R$5*(1/(1-'General Inputs'!$C$10))*$J3050*1000*$I3050 &lt;= ABS(($F3050-$E3050)*(1+$J122)^(V$490-$K$490)),'PV Adoption'!R$5*(1/(1-'General Inputs'!$C$10))*$J3050*1000*$I3050,ABS(($F3050-$E3050)*(1+$J122)^(V$490-$K$490)))</f>
        <v>0</v>
      </c>
      <c r="W3050" s="357">
        <f>IF('PV Adoption'!S$5*(1/(1-'General Inputs'!$C$10))*$J3050*1000*$I3050 &lt;= ABS(($F3050-$E3050)*(1+$J122)^(W$490-$K$490)),'PV Adoption'!S$5*(1/(1-'General Inputs'!$C$10))*$J3050*1000*$I3050,ABS(($F3050-$E3050)*(1+$J122)^(W$490-$K$490)))</f>
        <v>0</v>
      </c>
      <c r="X3050" s="357">
        <f>IF('PV Adoption'!T$5*(1/(1-'General Inputs'!$C$10))*$J3050*1000*$I3050 &lt;= ABS(($F3050-$E3050)*(1+$J122)^(X$490-$K$490)),'PV Adoption'!T$5*(1/(1-'General Inputs'!$C$10))*$J3050*1000*$I3050,ABS(($F3050-$E3050)*(1+$J122)^(X$490-$K$490)))</f>
        <v>0</v>
      </c>
      <c r="Y3050" s="357">
        <f>IF('PV Adoption'!U$5*(1/(1-'General Inputs'!$C$10))*$J3050*1000*$I3050 &lt;= ABS(($F3050-$E3050)*(1+$J122)^(Y$490-$K$490)),'PV Adoption'!U$5*(1/(1-'General Inputs'!$C$10))*$J3050*1000*$I3050,ABS(($F3050-$E3050)*(1+$J122)^(Y$490-$K$490)))</f>
        <v>0</v>
      </c>
      <c r="Z3050" s="357">
        <f>IF('PV Adoption'!V$5*(1/(1-'General Inputs'!$C$10))*$J3050*1000*$I3050 &lt;= ABS(($F3050-$E3050)*(1+$J122)^(Z$490-$K$490)),'PV Adoption'!V$5*(1/(1-'General Inputs'!$C$10))*$J3050*1000*$I3050,ABS(($F3050-$E3050)*(1+$J122)^(Z$490-$K$490)))</f>
        <v>0</v>
      </c>
      <c r="AA3050" s="357">
        <f>IF('PV Adoption'!W$5*(1/(1-'General Inputs'!$C$10))*$J3050*1000*$I3050 &lt;= ABS(($F3050-$E3050)*(1+$J122)^(AA$490-$K$490)),'PV Adoption'!W$5*(1/(1-'General Inputs'!$C$10))*$J3050*1000*$I3050,ABS(($F3050-$E3050)*(1+$J122)^(AA$490-$K$490)))</f>
        <v>0</v>
      </c>
      <c r="AB3050" s="357">
        <f>IF('PV Adoption'!X$5*(1/(1-'General Inputs'!$C$10))*$J3050*1000*$I3050 &lt;= ABS(($F3050-$E3050)*(1+$J122)^(AB$490-$K$490)),'PV Adoption'!X$5*(1/(1-'General Inputs'!$C$10))*$J3050*1000*$I3050,ABS(($F3050-$E3050)*(1+$J122)^(AB$490-$K$490)))</f>
        <v>0</v>
      </c>
      <c r="AC3050" s="357">
        <f>IF('PV Adoption'!Y$5*(1/(1-'General Inputs'!$C$10))*$J3050*1000*$I3050 &lt;= ABS(($F3050-$E3050)*(1+$J122)^(AC$490-$K$490)),'PV Adoption'!Y$5*(1/(1-'General Inputs'!$C$10))*$J3050*1000*$I3050,ABS(($F3050-$E3050)*(1+$J122)^(AC$490-$K$490)))</f>
        <v>0</v>
      </c>
      <c r="AD3050" s="357">
        <f>IF('PV Adoption'!Z$5*(1/(1-'General Inputs'!$C$10))*$J3050*1000*$I3050 &lt;= ABS(($F3050-$E3050)*(1+$J122)^(AD$490-$K$490)),'PV Adoption'!Z$5*(1/(1-'General Inputs'!$C$10))*$J3050*1000*$I3050,ABS(($F3050-$E3050)*(1+$J122)^(AD$490-$K$490)))</f>
        <v>0</v>
      </c>
      <c r="AE3050" s="357">
        <f>IF('PV Adoption'!AA$5*(1/(1-'General Inputs'!$C$10))*$J3050*1000*$I3050 &lt;= ABS(($F3050-$E3050)*(1+$J122)^(AE$490-$K$490)),'PV Adoption'!AA$5*(1/(1-'General Inputs'!$C$10))*$J3050*1000*$I3050,ABS(($F3050-$E3050)*(1+$J122)^(AE$490-$K$490)))</f>
        <v>0</v>
      </c>
      <c r="AF3050" s="357">
        <f>IF('PV Adoption'!AB$5*(1/(1-'General Inputs'!$C$10))*$J3050*1000*$I3050 &lt;= ABS(($F3050-$E3050)*(1+$J122)^(AF$490-$K$490)),'PV Adoption'!AB$5*(1/(1-'General Inputs'!$C$10))*$J3050*1000*$I3050,ABS(($F3050-$E3050)*(1+$J122)^(AF$490-$K$490)))</f>
        <v>0</v>
      </c>
      <c r="AG3050" s="357">
        <f>IF('PV Adoption'!AC$5*(1/(1-'General Inputs'!$C$10))*$J3050*1000*$I3050 &lt;= ABS(($F3050-$E3050)*(1+$J122)^(AG$490-$K$490)),'PV Adoption'!AC$5*(1/(1-'General Inputs'!$C$10))*$J3050*1000*$I3050,ABS(($F3050-$E3050)*(1+$J122)^(AG$490-$K$490)))</f>
        <v>0</v>
      </c>
      <c r="AH3050" s="357">
        <f>IF('PV Adoption'!AD$5*(1/(1-'General Inputs'!$C$10))*$J3050*1000*$I3050 &lt;= ABS(($F3050-$E3050)*(1+$J122)^(AH$490-$K$490)),'PV Adoption'!AD$5*(1/(1-'General Inputs'!$C$10))*$J3050*1000*$I3050,ABS(($F3050-$E3050)*(1+$J122)^(AH$490-$K$490)))</f>
        <v>0</v>
      </c>
      <c r="AI3050" s="357">
        <f>IF('PV Adoption'!AE$5*(1/(1-'General Inputs'!$C$10))*$J3050*1000*$I3050 &lt;= ABS(($F3050-$E3050)*(1+$J122)^(AI$490-$K$490)),'PV Adoption'!AE$5*(1/(1-'General Inputs'!$C$10))*$J3050*1000*$I3050,ABS(($F3050-$E3050)*(1+$J122)^(AI$490-$K$490)))</f>
        <v>0</v>
      </c>
      <c r="AJ3050" s="357">
        <f>IF('PV Adoption'!AF$5*(1/(1-'General Inputs'!$C$10))*$J3050*1000*$I3050 &lt;= ABS(($F3050-$E3050)*(1+$J122)^(AJ$490-$K$490)),'PV Adoption'!AF$5*(1/(1-'General Inputs'!$C$10))*$J3050*1000*$I3050,ABS(($F3050-$E3050)*(1+$J122)^(AJ$490-$K$490)))</f>
        <v>0</v>
      </c>
      <c r="AK3050" s="357">
        <v>369.68171724801255</v>
      </c>
      <c r="AL3050" s="357">
        <v>376.1291848833954</v>
      </c>
      <c r="AM3050" s="357">
        <v>382.95650981506924</v>
      </c>
    </row>
    <row r="3051" spans="1:39" x14ac:dyDescent="0.25">
      <c r="A3051" s="353" t="s">
        <v>278</v>
      </c>
      <c r="B3051" s="353" t="s">
        <v>278</v>
      </c>
      <c r="C3051" s="441">
        <f t="shared" ref="C3051:H3051" si="2499">C123</f>
        <v>2500</v>
      </c>
      <c r="D3051" s="441"/>
      <c r="E3051" s="441"/>
      <c r="F3051" s="441"/>
      <c r="G3051" s="441"/>
      <c r="H3051" s="441">
        <f t="shared" si="2499"/>
        <v>0</v>
      </c>
      <c r="I3051" s="470">
        <f>IFERROR(VLOOKUP(B3051,Coincidence!$B$2:$E$242,4,FALSE)*IF(G3051="Winter",'General Inputs'!$C$25,'General Inputs'!$C$24),IF(G3051="Winter",'General Inputs'!$C$25,'General Inputs'!$C$24))</f>
        <v>0.52140604400000001</v>
      </c>
      <c r="J3051" s="466">
        <f>'Nameplate by Substation'!H123</f>
        <v>1.8659288321689984E-3</v>
      </c>
      <c r="K3051" s="357">
        <f>IF('PV Adoption'!G$5*(1/(1-'General Inputs'!$C$10))*$J3051*1000*$I3051 &lt;= ABS(($F3051-$E3051)*(1+$J123)^(K$490-$K$490)),'PV Adoption'!G$5*(1/(1-'General Inputs'!$C$10))*$J3051*1000*$I3051,ABS(($F3051-$E3051)*(1+$J123)^(K$490-$K$490)))</f>
        <v>0</v>
      </c>
      <c r="L3051" s="357">
        <f>IF('PV Adoption'!H$5*(1/(1-'General Inputs'!$C$10))*$J3051*1000*$I3051 &lt;= ABS(($F3051-$E3051)*(1+$J123)^(L$490-$K$490)),'PV Adoption'!H$5*(1/(1-'General Inputs'!$C$10))*$J3051*1000*$I3051,ABS(($F3051-$E3051)*(1+$J123)^(L$490-$K$490)))</f>
        <v>0</v>
      </c>
      <c r="M3051" s="357">
        <f>IF('PV Adoption'!I$5*(1/(1-'General Inputs'!$C$10))*$J3051*1000*$I3051 &lt;= ABS(($F3051-$E3051)*(1+$J123)^(M$490-$K$490)),'PV Adoption'!I$5*(1/(1-'General Inputs'!$C$10))*$J3051*1000*$I3051,ABS(($F3051-$E3051)*(1+$J123)^(M$490-$K$490)))</f>
        <v>0</v>
      </c>
      <c r="N3051" s="357">
        <f>IF('PV Adoption'!J$5*(1/(1-'General Inputs'!$C$10))*$J3051*1000*$I3051 &lt;= ABS(($F3051-$E3051)*(1+$J123)^(N$490-$K$490)),'PV Adoption'!J$5*(1/(1-'General Inputs'!$C$10))*$J3051*1000*$I3051,ABS(($F3051-$E3051)*(1+$J123)^(N$490-$K$490)))</f>
        <v>0</v>
      </c>
      <c r="O3051" s="357">
        <f>IF('PV Adoption'!K$5*(1/(1-'General Inputs'!$C$10))*$J3051*1000*$I3051 &lt;= ABS(($F3051-$E3051)*(1+$J123)^(O$490-$K$490)),'PV Adoption'!K$5*(1/(1-'General Inputs'!$C$10))*$J3051*1000*$I3051,ABS(($F3051-$E3051)*(1+$J123)^(O$490-$K$490)))</f>
        <v>0</v>
      </c>
      <c r="P3051" s="357">
        <f>IF('PV Adoption'!L$5*(1/(1-'General Inputs'!$C$10))*$J3051*1000*$I3051 &lt;= ABS(($F3051-$E3051)*(1+$J123)^(P$490-$K$490)),'PV Adoption'!L$5*(1/(1-'General Inputs'!$C$10))*$J3051*1000*$I3051,ABS(($F3051-$E3051)*(1+$J123)^(P$490-$K$490)))</f>
        <v>0</v>
      </c>
      <c r="Q3051" s="357">
        <f>IF('PV Adoption'!M$5*(1/(1-'General Inputs'!$C$10))*$J3051*1000*$I3051 &lt;= ABS(($F3051-$E3051)*(1+$J123)^(Q$490-$K$490)),'PV Adoption'!M$5*(1/(1-'General Inputs'!$C$10))*$J3051*1000*$I3051,ABS(($F3051-$E3051)*(1+$J123)^(Q$490-$K$490)))</f>
        <v>0</v>
      </c>
      <c r="R3051" s="357">
        <f>IF('PV Adoption'!N$5*(1/(1-'General Inputs'!$C$10))*$J3051*1000*$I3051 &lt;= ABS(($F3051-$E3051)*(1+$J123)^(R$490-$K$490)),'PV Adoption'!N$5*(1/(1-'General Inputs'!$C$10))*$J3051*1000*$I3051,ABS(($F3051-$E3051)*(1+$J123)^(R$490-$K$490)))</f>
        <v>0</v>
      </c>
      <c r="S3051" s="357">
        <f>IF('PV Adoption'!O$5*(1/(1-'General Inputs'!$C$10))*$J3051*1000*$I3051 &lt;= ABS(($F3051-$E3051)*(1+$J123)^(S$490-$K$490)),'PV Adoption'!O$5*(1/(1-'General Inputs'!$C$10))*$J3051*1000*$I3051,ABS(($F3051-$E3051)*(1+$J123)^(S$490-$K$490)))</f>
        <v>0</v>
      </c>
      <c r="T3051" s="357">
        <f>IF('PV Adoption'!P$5*(1/(1-'General Inputs'!$C$10))*$J3051*1000*$I3051 &lt;= ABS(($F3051-$E3051)*(1+$J123)^(T$490-$K$490)),'PV Adoption'!P$5*(1/(1-'General Inputs'!$C$10))*$J3051*1000*$I3051,ABS(($F3051-$E3051)*(1+$J123)^(T$490-$K$490)))</f>
        <v>0</v>
      </c>
      <c r="U3051" s="357">
        <f>IF('PV Adoption'!Q$5*(1/(1-'General Inputs'!$C$10))*$J3051*1000*$I3051 &lt;= ABS(($F3051-$E3051)*(1+$J123)^(U$490-$K$490)),'PV Adoption'!Q$5*(1/(1-'General Inputs'!$C$10))*$J3051*1000*$I3051,ABS(($F3051-$E3051)*(1+$J123)^(U$490-$K$490)))</f>
        <v>0</v>
      </c>
      <c r="V3051" s="357">
        <f>IF('PV Adoption'!R$5*(1/(1-'General Inputs'!$C$10))*$J3051*1000*$I3051 &lt;= ABS(($F3051-$E3051)*(1+$J123)^(V$490-$K$490)),'PV Adoption'!R$5*(1/(1-'General Inputs'!$C$10))*$J3051*1000*$I3051,ABS(($F3051-$E3051)*(1+$J123)^(V$490-$K$490)))</f>
        <v>0</v>
      </c>
      <c r="W3051" s="357">
        <f>IF('PV Adoption'!S$5*(1/(1-'General Inputs'!$C$10))*$J3051*1000*$I3051 &lt;= ABS(($F3051-$E3051)*(1+$J123)^(W$490-$K$490)),'PV Adoption'!S$5*(1/(1-'General Inputs'!$C$10))*$J3051*1000*$I3051,ABS(($F3051-$E3051)*(1+$J123)^(W$490-$K$490)))</f>
        <v>0</v>
      </c>
      <c r="X3051" s="357">
        <f>IF('PV Adoption'!T$5*(1/(1-'General Inputs'!$C$10))*$J3051*1000*$I3051 &lt;= ABS(($F3051-$E3051)*(1+$J123)^(X$490-$K$490)),'PV Adoption'!T$5*(1/(1-'General Inputs'!$C$10))*$J3051*1000*$I3051,ABS(($F3051-$E3051)*(1+$J123)^(X$490-$K$490)))</f>
        <v>0</v>
      </c>
      <c r="Y3051" s="357">
        <f>IF('PV Adoption'!U$5*(1/(1-'General Inputs'!$C$10))*$J3051*1000*$I3051 &lt;= ABS(($F3051-$E3051)*(1+$J123)^(Y$490-$K$490)),'PV Adoption'!U$5*(1/(1-'General Inputs'!$C$10))*$J3051*1000*$I3051,ABS(($F3051-$E3051)*(1+$J123)^(Y$490-$K$490)))</f>
        <v>0</v>
      </c>
      <c r="Z3051" s="357">
        <f>IF('PV Adoption'!V$5*(1/(1-'General Inputs'!$C$10))*$J3051*1000*$I3051 &lt;= ABS(($F3051-$E3051)*(1+$J123)^(Z$490-$K$490)),'PV Adoption'!V$5*(1/(1-'General Inputs'!$C$10))*$J3051*1000*$I3051,ABS(($F3051-$E3051)*(1+$J123)^(Z$490-$K$490)))</f>
        <v>0</v>
      </c>
      <c r="AA3051" s="357">
        <f>IF('PV Adoption'!W$5*(1/(1-'General Inputs'!$C$10))*$J3051*1000*$I3051 &lt;= ABS(($F3051-$E3051)*(1+$J123)^(AA$490-$K$490)),'PV Adoption'!W$5*(1/(1-'General Inputs'!$C$10))*$J3051*1000*$I3051,ABS(($F3051-$E3051)*(1+$J123)^(AA$490-$K$490)))</f>
        <v>0</v>
      </c>
      <c r="AB3051" s="357">
        <f>IF('PV Adoption'!X$5*(1/(1-'General Inputs'!$C$10))*$J3051*1000*$I3051 &lt;= ABS(($F3051-$E3051)*(1+$J123)^(AB$490-$K$490)),'PV Adoption'!X$5*(1/(1-'General Inputs'!$C$10))*$J3051*1000*$I3051,ABS(($F3051-$E3051)*(1+$J123)^(AB$490-$K$490)))</f>
        <v>0</v>
      </c>
      <c r="AC3051" s="357">
        <f>IF('PV Adoption'!Y$5*(1/(1-'General Inputs'!$C$10))*$J3051*1000*$I3051 &lt;= ABS(($F3051-$E3051)*(1+$J123)^(AC$490-$K$490)),'PV Adoption'!Y$5*(1/(1-'General Inputs'!$C$10))*$J3051*1000*$I3051,ABS(($F3051-$E3051)*(1+$J123)^(AC$490-$K$490)))</f>
        <v>0</v>
      </c>
      <c r="AD3051" s="357">
        <f>IF('PV Adoption'!Z$5*(1/(1-'General Inputs'!$C$10))*$J3051*1000*$I3051 &lt;= ABS(($F3051-$E3051)*(1+$J123)^(AD$490-$K$490)),'PV Adoption'!Z$5*(1/(1-'General Inputs'!$C$10))*$J3051*1000*$I3051,ABS(($F3051-$E3051)*(1+$J123)^(AD$490-$K$490)))</f>
        <v>0</v>
      </c>
      <c r="AE3051" s="357">
        <f>IF('PV Adoption'!AA$5*(1/(1-'General Inputs'!$C$10))*$J3051*1000*$I3051 &lt;= ABS(($F3051-$E3051)*(1+$J123)^(AE$490-$K$490)),'PV Adoption'!AA$5*(1/(1-'General Inputs'!$C$10))*$J3051*1000*$I3051,ABS(($F3051-$E3051)*(1+$J123)^(AE$490-$K$490)))</f>
        <v>0</v>
      </c>
      <c r="AF3051" s="357">
        <f>IF('PV Adoption'!AB$5*(1/(1-'General Inputs'!$C$10))*$J3051*1000*$I3051 &lt;= ABS(($F3051-$E3051)*(1+$J123)^(AF$490-$K$490)),'PV Adoption'!AB$5*(1/(1-'General Inputs'!$C$10))*$J3051*1000*$I3051,ABS(($F3051-$E3051)*(1+$J123)^(AF$490-$K$490)))</f>
        <v>0</v>
      </c>
      <c r="AG3051" s="357">
        <f>IF('PV Adoption'!AC$5*(1/(1-'General Inputs'!$C$10))*$J3051*1000*$I3051 &lt;= ABS(($F3051-$E3051)*(1+$J123)^(AG$490-$K$490)),'PV Adoption'!AC$5*(1/(1-'General Inputs'!$C$10))*$J3051*1000*$I3051,ABS(($F3051-$E3051)*(1+$J123)^(AG$490-$K$490)))</f>
        <v>0</v>
      </c>
      <c r="AH3051" s="357">
        <f>IF('PV Adoption'!AD$5*(1/(1-'General Inputs'!$C$10))*$J3051*1000*$I3051 &lt;= ABS(($F3051-$E3051)*(1+$J123)^(AH$490-$K$490)),'PV Adoption'!AD$5*(1/(1-'General Inputs'!$C$10))*$J3051*1000*$I3051,ABS(($F3051-$E3051)*(1+$J123)^(AH$490-$K$490)))</f>
        <v>0</v>
      </c>
      <c r="AI3051" s="357">
        <f>IF('PV Adoption'!AE$5*(1/(1-'General Inputs'!$C$10))*$J3051*1000*$I3051 &lt;= ABS(($F3051-$E3051)*(1+$J123)^(AI$490-$K$490)),'PV Adoption'!AE$5*(1/(1-'General Inputs'!$C$10))*$J3051*1000*$I3051,ABS(($F3051-$E3051)*(1+$J123)^(AI$490-$K$490)))</f>
        <v>0</v>
      </c>
      <c r="AJ3051" s="357">
        <f>IF('PV Adoption'!AF$5*(1/(1-'General Inputs'!$C$10))*$J3051*1000*$I3051 &lt;= ABS(($F3051-$E3051)*(1+$J123)^(AJ$490-$K$490)),'PV Adoption'!AF$5*(1/(1-'General Inputs'!$C$10))*$J3051*1000*$I3051,ABS(($F3051-$E3051)*(1+$J123)^(AJ$490-$K$490)))</f>
        <v>0</v>
      </c>
      <c r="AK3051" s="357">
        <v>0</v>
      </c>
      <c r="AL3051" s="357">
        <v>0</v>
      </c>
      <c r="AM3051" s="357">
        <v>0</v>
      </c>
    </row>
    <row r="3052" spans="1:39" x14ac:dyDescent="0.25">
      <c r="A3052" s="353" t="s">
        <v>383</v>
      </c>
      <c r="B3052" s="353" t="s">
        <v>384</v>
      </c>
      <c r="C3052" s="441">
        <f t="shared" ref="C3052:H3052" si="2500">C124</f>
        <v>2496</v>
      </c>
      <c r="D3052" s="441"/>
      <c r="E3052" s="441"/>
      <c r="F3052" s="441"/>
      <c r="G3052" s="441"/>
      <c r="H3052" s="441">
        <f t="shared" si="2500"/>
        <v>0</v>
      </c>
      <c r="I3052" s="470">
        <f>IFERROR(VLOOKUP(B3052,Coincidence!$B$2:$E$242,4,FALSE)*IF(G3052="Winter",'General Inputs'!$C$25,'General Inputs'!$C$24),IF(G3052="Winter",'General Inputs'!$C$25,'General Inputs'!$C$24))</f>
        <v>0.52140604400000001</v>
      </c>
      <c r="J3052" s="466">
        <f>'Nameplate by Substation'!H124</f>
        <v>1.0230298417739153E-3</v>
      </c>
      <c r="K3052" s="357">
        <f>IF('PV Adoption'!G$5*(1/(1-'General Inputs'!$C$10))*$J3052*1000*$I3052 &lt;= ABS(($F3052-$E3052)*(1+$J124)^(K$490-$K$490)),'PV Adoption'!G$5*(1/(1-'General Inputs'!$C$10))*$J3052*1000*$I3052,ABS(($F3052-$E3052)*(1+$J124)^(K$490-$K$490)))</f>
        <v>0</v>
      </c>
      <c r="L3052" s="357">
        <f>IF('PV Adoption'!H$5*(1/(1-'General Inputs'!$C$10))*$J3052*1000*$I3052 &lt;= ABS(($F3052-$E3052)*(1+$J124)^(L$490-$K$490)),'PV Adoption'!H$5*(1/(1-'General Inputs'!$C$10))*$J3052*1000*$I3052,ABS(($F3052-$E3052)*(1+$J124)^(L$490-$K$490)))</f>
        <v>0</v>
      </c>
      <c r="M3052" s="357">
        <f>IF('PV Adoption'!I$5*(1/(1-'General Inputs'!$C$10))*$J3052*1000*$I3052 &lt;= ABS(($F3052-$E3052)*(1+$J124)^(M$490-$K$490)),'PV Adoption'!I$5*(1/(1-'General Inputs'!$C$10))*$J3052*1000*$I3052,ABS(($F3052-$E3052)*(1+$J124)^(M$490-$K$490)))</f>
        <v>0</v>
      </c>
      <c r="N3052" s="357">
        <f>IF('PV Adoption'!J$5*(1/(1-'General Inputs'!$C$10))*$J3052*1000*$I3052 &lt;= ABS(($F3052-$E3052)*(1+$J124)^(N$490-$K$490)),'PV Adoption'!J$5*(1/(1-'General Inputs'!$C$10))*$J3052*1000*$I3052,ABS(($F3052-$E3052)*(1+$J124)^(N$490-$K$490)))</f>
        <v>0</v>
      </c>
      <c r="O3052" s="357">
        <f>IF('PV Adoption'!K$5*(1/(1-'General Inputs'!$C$10))*$J3052*1000*$I3052 &lt;= ABS(($F3052-$E3052)*(1+$J124)^(O$490-$K$490)),'PV Adoption'!K$5*(1/(1-'General Inputs'!$C$10))*$J3052*1000*$I3052,ABS(($F3052-$E3052)*(1+$J124)^(O$490-$K$490)))</f>
        <v>0</v>
      </c>
      <c r="P3052" s="357">
        <f>IF('PV Adoption'!L$5*(1/(1-'General Inputs'!$C$10))*$J3052*1000*$I3052 &lt;= ABS(($F3052-$E3052)*(1+$J124)^(P$490-$K$490)),'PV Adoption'!L$5*(1/(1-'General Inputs'!$C$10))*$J3052*1000*$I3052,ABS(($F3052-$E3052)*(1+$J124)^(P$490-$K$490)))</f>
        <v>0</v>
      </c>
      <c r="Q3052" s="357">
        <f>IF('PV Adoption'!M$5*(1/(1-'General Inputs'!$C$10))*$J3052*1000*$I3052 &lt;= ABS(($F3052-$E3052)*(1+$J124)^(Q$490-$K$490)),'PV Adoption'!M$5*(1/(1-'General Inputs'!$C$10))*$J3052*1000*$I3052,ABS(($F3052-$E3052)*(1+$J124)^(Q$490-$K$490)))</f>
        <v>0</v>
      </c>
      <c r="R3052" s="357">
        <f>IF('PV Adoption'!N$5*(1/(1-'General Inputs'!$C$10))*$J3052*1000*$I3052 &lt;= ABS(($F3052-$E3052)*(1+$J124)^(R$490-$K$490)),'PV Adoption'!N$5*(1/(1-'General Inputs'!$C$10))*$J3052*1000*$I3052,ABS(($F3052-$E3052)*(1+$J124)^(R$490-$K$490)))</f>
        <v>0</v>
      </c>
      <c r="S3052" s="357">
        <f>IF('PV Adoption'!O$5*(1/(1-'General Inputs'!$C$10))*$J3052*1000*$I3052 &lt;= ABS(($F3052-$E3052)*(1+$J124)^(S$490-$K$490)),'PV Adoption'!O$5*(1/(1-'General Inputs'!$C$10))*$J3052*1000*$I3052,ABS(($F3052-$E3052)*(1+$J124)^(S$490-$K$490)))</f>
        <v>0</v>
      </c>
      <c r="T3052" s="357">
        <f>IF('PV Adoption'!P$5*(1/(1-'General Inputs'!$C$10))*$J3052*1000*$I3052 &lt;= ABS(($F3052-$E3052)*(1+$J124)^(T$490-$K$490)),'PV Adoption'!P$5*(1/(1-'General Inputs'!$C$10))*$J3052*1000*$I3052,ABS(($F3052-$E3052)*(1+$J124)^(T$490-$K$490)))</f>
        <v>0</v>
      </c>
      <c r="U3052" s="357">
        <f>IF('PV Adoption'!Q$5*(1/(1-'General Inputs'!$C$10))*$J3052*1000*$I3052 &lt;= ABS(($F3052-$E3052)*(1+$J124)^(U$490-$K$490)),'PV Adoption'!Q$5*(1/(1-'General Inputs'!$C$10))*$J3052*1000*$I3052,ABS(($F3052-$E3052)*(1+$J124)^(U$490-$K$490)))</f>
        <v>0</v>
      </c>
      <c r="V3052" s="357">
        <f>IF('PV Adoption'!R$5*(1/(1-'General Inputs'!$C$10))*$J3052*1000*$I3052 &lt;= ABS(($F3052-$E3052)*(1+$J124)^(V$490-$K$490)),'PV Adoption'!R$5*(1/(1-'General Inputs'!$C$10))*$J3052*1000*$I3052,ABS(($F3052-$E3052)*(1+$J124)^(V$490-$K$490)))</f>
        <v>0</v>
      </c>
      <c r="W3052" s="357">
        <f>IF('PV Adoption'!S$5*(1/(1-'General Inputs'!$C$10))*$J3052*1000*$I3052 &lt;= ABS(($F3052-$E3052)*(1+$J124)^(W$490-$K$490)),'PV Adoption'!S$5*(1/(1-'General Inputs'!$C$10))*$J3052*1000*$I3052,ABS(($F3052-$E3052)*(1+$J124)^(W$490-$K$490)))</f>
        <v>0</v>
      </c>
      <c r="X3052" s="357">
        <f>IF('PV Adoption'!T$5*(1/(1-'General Inputs'!$C$10))*$J3052*1000*$I3052 &lt;= ABS(($F3052-$E3052)*(1+$J124)^(X$490-$K$490)),'PV Adoption'!T$5*(1/(1-'General Inputs'!$C$10))*$J3052*1000*$I3052,ABS(($F3052-$E3052)*(1+$J124)^(X$490-$K$490)))</f>
        <v>0</v>
      </c>
      <c r="Y3052" s="357">
        <f>IF('PV Adoption'!U$5*(1/(1-'General Inputs'!$C$10))*$J3052*1000*$I3052 &lt;= ABS(($F3052-$E3052)*(1+$J124)^(Y$490-$K$490)),'PV Adoption'!U$5*(1/(1-'General Inputs'!$C$10))*$J3052*1000*$I3052,ABS(($F3052-$E3052)*(1+$J124)^(Y$490-$K$490)))</f>
        <v>0</v>
      </c>
      <c r="Z3052" s="357">
        <f>IF('PV Adoption'!V$5*(1/(1-'General Inputs'!$C$10))*$J3052*1000*$I3052 &lt;= ABS(($F3052-$E3052)*(1+$J124)^(Z$490-$K$490)),'PV Adoption'!V$5*(1/(1-'General Inputs'!$C$10))*$J3052*1000*$I3052,ABS(($F3052-$E3052)*(1+$J124)^(Z$490-$K$490)))</f>
        <v>0</v>
      </c>
      <c r="AA3052" s="357">
        <f>IF('PV Adoption'!W$5*(1/(1-'General Inputs'!$C$10))*$J3052*1000*$I3052 &lt;= ABS(($F3052-$E3052)*(1+$J124)^(AA$490-$K$490)),'PV Adoption'!W$5*(1/(1-'General Inputs'!$C$10))*$J3052*1000*$I3052,ABS(($F3052-$E3052)*(1+$J124)^(AA$490-$K$490)))</f>
        <v>0</v>
      </c>
      <c r="AB3052" s="357">
        <f>IF('PV Adoption'!X$5*(1/(1-'General Inputs'!$C$10))*$J3052*1000*$I3052 &lt;= ABS(($F3052-$E3052)*(1+$J124)^(AB$490-$K$490)),'PV Adoption'!X$5*(1/(1-'General Inputs'!$C$10))*$J3052*1000*$I3052,ABS(($F3052-$E3052)*(1+$J124)^(AB$490-$K$490)))</f>
        <v>0</v>
      </c>
      <c r="AC3052" s="357">
        <f>IF('PV Adoption'!Y$5*(1/(1-'General Inputs'!$C$10))*$J3052*1000*$I3052 &lt;= ABS(($F3052-$E3052)*(1+$J124)^(AC$490-$K$490)),'PV Adoption'!Y$5*(1/(1-'General Inputs'!$C$10))*$J3052*1000*$I3052,ABS(($F3052-$E3052)*(1+$J124)^(AC$490-$K$490)))</f>
        <v>0</v>
      </c>
      <c r="AD3052" s="357">
        <f>IF('PV Adoption'!Z$5*(1/(1-'General Inputs'!$C$10))*$J3052*1000*$I3052 &lt;= ABS(($F3052-$E3052)*(1+$J124)^(AD$490-$K$490)),'PV Adoption'!Z$5*(1/(1-'General Inputs'!$C$10))*$J3052*1000*$I3052,ABS(($F3052-$E3052)*(1+$J124)^(AD$490-$K$490)))</f>
        <v>0</v>
      </c>
      <c r="AE3052" s="357">
        <f>IF('PV Adoption'!AA$5*(1/(1-'General Inputs'!$C$10))*$J3052*1000*$I3052 &lt;= ABS(($F3052-$E3052)*(1+$J124)^(AE$490-$K$490)),'PV Adoption'!AA$5*(1/(1-'General Inputs'!$C$10))*$J3052*1000*$I3052,ABS(($F3052-$E3052)*(1+$J124)^(AE$490-$K$490)))</f>
        <v>0</v>
      </c>
      <c r="AF3052" s="357">
        <f>IF('PV Adoption'!AB$5*(1/(1-'General Inputs'!$C$10))*$J3052*1000*$I3052 &lt;= ABS(($F3052-$E3052)*(1+$J124)^(AF$490-$K$490)),'PV Adoption'!AB$5*(1/(1-'General Inputs'!$C$10))*$J3052*1000*$I3052,ABS(($F3052-$E3052)*(1+$J124)^(AF$490-$K$490)))</f>
        <v>0</v>
      </c>
      <c r="AG3052" s="357">
        <f>IF('PV Adoption'!AC$5*(1/(1-'General Inputs'!$C$10))*$J3052*1000*$I3052 &lt;= ABS(($F3052-$E3052)*(1+$J124)^(AG$490-$K$490)),'PV Adoption'!AC$5*(1/(1-'General Inputs'!$C$10))*$J3052*1000*$I3052,ABS(($F3052-$E3052)*(1+$J124)^(AG$490-$K$490)))</f>
        <v>0</v>
      </c>
      <c r="AH3052" s="357">
        <f>IF('PV Adoption'!AD$5*(1/(1-'General Inputs'!$C$10))*$J3052*1000*$I3052 &lt;= ABS(($F3052-$E3052)*(1+$J124)^(AH$490-$K$490)),'PV Adoption'!AD$5*(1/(1-'General Inputs'!$C$10))*$J3052*1000*$I3052,ABS(($F3052-$E3052)*(1+$J124)^(AH$490-$K$490)))</f>
        <v>0</v>
      </c>
      <c r="AI3052" s="357">
        <f>IF('PV Adoption'!AE$5*(1/(1-'General Inputs'!$C$10))*$J3052*1000*$I3052 &lt;= ABS(($F3052-$E3052)*(1+$J124)^(AI$490-$K$490)),'PV Adoption'!AE$5*(1/(1-'General Inputs'!$C$10))*$J3052*1000*$I3052,ABS(($F3052-$E3052)*(1+$J124)^(AI$490-$K$490)))</f>
        <v>0</v>
      </c>
      <c r="AJ3052" s="357">
        <f>IF('PV Adoption'!AF$5*(1/(1-'General Inputs'!$C$10))*$J3052*1000*$I3052 &lt;= ABS(($F3052-$E3052)*(1+$J124)^(AJ$490-$K$490)),'PV Adoption'!AF$5*(1/(1-'General Inputs'!$C$10))*$J3052*1000*$I3052,ABS(($F3052-$E3052)*(1+$J124)^(AJ$490-$K$490)))</f>
        <v>0</v>
      </c>
      <c r="AK3052" s="357">
        <v>202.58242748304556</v>
      </c>
      <c r="AL3052" s="357">
        <v>206.11558474713061</v>
      </c>
      <c r="AM3052" s="357">
        <v>209.85690056921146</v>
      </c>
    </row>
    <row r="3053" spans="1:39" x14ac:dyDescent="0.25">
      <c r="A3053" s="353" t="s">
        <v>358</v>
      </c>
      <c r="B3053" s="353" t="s">
        <v>358</v>
      </c>
      <c r="C3053" s="441">
        <f t="shared" ref="C3053:H3053" si="2501">C125</f>
        <v>1500</v>
      </c>
      <c r="D3053" s="441"/>
      <c r="E3053" s="441"/>
      <c r="F3053" s="441"/>
      <c r="G3053" s="441"/>
      <c r="H3053" s="441">
        <f t="shared" si="2501"/>
        <v>0</v>
      </c>
      <c r="I3053" s="470">
        <f>IFERROR(VLOOKUP(B3053,Coincidence!$B$2:$E$242,4,FALSE)*IF(G3053="Winter",'General Inputs'!$C$25,'General Inputs'!$C$24),IF(G3053="Winter",'General Inputs'!$C$25,'General Inputs'!$C$24))</f>
        <v>0.52140604400000001</v>
      </c>
      <c r="J3053" s="466">
        <f>'Nameplate by Substation'!H125</f>
        <v>8.3103867062863746E-4</v>
      </c>
      <c r="K3053" s="357">
        <f>IF('PV Adoption'!G$5*(1/(1-'General Inputs'!$C$10))*$J3053*1000*$I3053 &lt;= ABS(($F3053-$E3053)*(1+$J125)^(K$490-$K$490)),'PV Adoption'!G$5*(1/(1-'General Inputs'!$C$10))*$J3053*1000*$I3053,ABS(($F3053-$E3053)*(1+$J125)^(K$490-$K$490)))</f>
        <v>0</v>
      </c>
      <c r="L3053" s="357">
        <f>IF('PV Adoption'!H$5*(1/(1-'General Inputs'!$C$10))*$J3053*1000*$I3053 &lt;= ABS(($F3053-$E3053)*(1+$J125)^(L$490-$K$490)),'PV Adoption'!H$5*(1/(1-'General Inputs'!$C$10))*$J3053*1000*$I3053,ABS(($F3053-$E3053)*(1+$J125)^(L$490-$K$490)))</f>
        <v>0</v>
      </c>
      <c r="M3053" s="357">
        <f>IF('PV Adoption'!I$5*(1/(1-'General Inputs'!$C$10))*$J3053*1000*$I3053 &lt;= ABS(($F3053-$E3053)*(1+$J125)^(M$490-$K$490)),'PV Adoption'!I$5*(1/(1-'General Inputs'!$C$10))*$J3053*1000*$I3053,ABS(($F3053-$E3053)*(1+$J125)^(M$490-$K$490)))</f>
        <v>0</v>
      </c>
      <c r="N3053" s="357">
        <f>IF('PV Adoption'!J$5*(1/(1-'General Inputs'!$C$10))*$J3053*1000*$I3053 &lt;= ABS(($F3053-$E3053)*(1+$J125)^(N$490-$K$490)),'PV Adoption'!J$5*(1/(1-'General Inputs'!$C$10))*$J3053*1000*$I3053,ABS(($F3053-$E3053)*(1+$J125)^(N$490-$K$490)))</f>
        <v>0</v>
      </c>
      <c r="O3053" s="357">
        <f>IF('PV Adoption'!K$5*(1/(1-'General Inputs'!$C$10))*$J3053*1000*$I3053 &lt;= ABS(($F3053-$E3053)*(1+$J125)^(O$490-$K$490)),'PV Adoption'!K$5*(1/(1-'General Inputs'!$C$10))*$J3053*1000*$I3053,ABS(($F3053-$E3053)*(1+$J125)^(O$490-$K$490)))</f>
        <v>0</v>
      </c>
      <c r="P3053" s="357">
        <f>IF('PV Adoption'!L$5*(1/(1-'General Inputs'!$C$10))*$J3053*1000*$I3053 &lt;= ABS(($F3053-$E3053)*(1+$J125)^(P$490-$K$490)),'PV Adoption'!L$5*(1/(1-'General Inputs'!$C$10))*$J3053*1000*$I3053,ABS(($F3053-$E3053)*(1+$J125)^(P$490-$K$490)))</f>
        <v>0</v>
      </c>
      <c r="Q3053" s="357">
        <f>IF('PV Adoption'!M$5*(1/(1-'General Inputs'!$C$10))*$J3053*1000*$I3053 &lt;= ABS(($F3053-$E3053)*(1+$J125)^(Q$490-$K$490)),'PV Adoption'!M$5*(1/(1-'General Inputs'!$C$10))*$J3053*1000*$I3053,ABS(($F3053-$E3053)*(1+$J125)^(Q$490-$K$490)))</f>
        <v>0</v>
      </c>
      <c r="R3053" s="357">
        <f>IF('PV Adoption'!N$5*(1/(1-'General Inputs'!$C$10))*$J3053*1000*$I3053 &lt;= ABS(($F3053-$E3053)*(1+$J125)^(R$490-$K$490)),'PV Adoption'!N$5*(1/(1-'General Inputs'!$C$10))*$J3053*1000*$I3053,ABS(($F3053-$E3053)*(1+$J125)^(R$490-$K$490)))</f>
        <v>0</v>
      </c>
      <c r="S3053" s="357">
        <f>IF('PV Adoption'!O$5*(1/(1-'General Inputs'!$C$10))*$J3053*1000*$I3053 &lt;= ABS(($F3053-$E3053)*(1+$J125)^(S$490-$K$490)),'PV Adoption'!O$5*(1/(1-'General Inputs'!$C$10))*$J3053*1000*$I3053,ABS(($F3053-$E3053)*(1+$J125)^(S$490-$K$490)))</f>
        <v>0</v>
      </c>
      <c r="T3053" s="357">
        <f>IF('PV Adoption'!P$5*(1/(1-'General Inputs'!$C$10))*$J3053*1000*$I3053 &lt;= ABS(($F3053-$E3053)*(1+$J125)^(T$490-$K$490)),'PV Adoption'!P$5*(1/(1-'General Inputs'!$C$10))*$J3053*1000*$I3053,ABS(($F3053-$E3053)*(1+$J125)^(T$490-$K$490)))</f>
        <v>0</v>
      </c>
      <c r="U3053" s="357">
        <f>IF('PV Adoption'!Q$5*(1/(1-'General Inputs'!$C$10))*$J3053*1000*$I3053 &lt;= ABS(($F3053-$E3053)*(1+$J125)^(U$490-$K$490)),'PV Adoption'!Q$5*(1/(1-'General Inputs'!$C$10))*$J3053*1000*$I3053,ABS(($F3053-$E3053)*(1+$J125)^(U$490-$K$490)))</f>
        <v>0</v>
      </c>
      <c r="V3053" s="357">
        <f>IF('PV Adoption'!R$5*(1/(1-'General Inputs'!$C$10))*$J3053*1000*$I3053 &lt;= ABS(($F3053-$E3053)*(1+$J125)^(V$490-$K$490)),'PV Adoption'!R$5*(1/(1-'General Inputs'!$C$10))*$J3053*1000*$I3053,ABS(($F3053-$E3053)*(1+$J125)^(V$490-$K$490)))</f>
        <v>0</v>
      </c>
      <c r="W3053" s="357">
        <f>IF('PV Adoption'!S$5*(1/(1-'General Inputs'!$C$10))*$J3053*1000*$I3053 &lt;= ABS(($F3053-$E3053)*(1+$J125)^(W$490-$K$490)),'PV Adoption'!S$5*(1/(1-'General Inputs'!$C$10))*$J3053*1000*$I3053,ABS(($F3053-$E3053)*(1+$J125)^(W$490-$K$490)))</f>
        <v>0</v>
      </c>
      <c r="X3053" s="357">
        <f>IF('PV Adoption'!T$5*(1/(1-'General Inputs'!$C$10))*$J3053*1000*$I3053 &lt;= ABS(($F3053-$E3053)*(1+$J125)^(X$490-$K$490)),'PV Adoption'!T$5*(1/(1-'General Inputs'!$C$10))*$J3053*1000*$I3053,ABS(($F3053-$E3053)*(1+$J125)^(X$490-$K$490)))</f>
        <v>0</v>
      </c>
      <c r="Y3053" s="357">
        <f>IF('PV Adoption'!U$5*(1/(1-'General Inputs'!$C$10))*$J3053*1000*$I3053 &lt;= ABS(($F3053-$E3053)*(1+$J125)^(Y$490-$K$490)),'PV Adoption'!U$5*(1/(1-'General Inputs'!$C$10))*$J3053*1000*$I3053,ABS(($F3053-$E3053)*(1+$J125)^(Y$490-$K$490)))</f>
        <v>0</v>
      </c>
      <c r="Z3053" s="357">
        <f>IF('PV Adoption'!V$5*(1/(1-'General Inputs'!$C$10))*$J3053*1000*$I3053 &lt;= ABS(($F3053-$E3053)*(1+$J125)^(Z$490-$K$490)),'PV Adoption'!V$5*(1/(1-'General Inputs'!$C$10))*$J3053*1000*$I3053,ABS(($F3053-$E3053)*(1+$J125)^(Z$490-$K$490)))</f>
        <v>0</v>
      </c>
      <c r="AA3053" s="357">
        <f>IF('PV Adoption'!W$5*(1/(1-'General Inputs'!$C$10))*$J3053*1000*$I3053 &lt;= ABS(($F3053-$E3053)*(1+$J125)^(AA$490-$K$490)),'PV Adoption'!W$5*(1/(1-'General Inputs'!$C$10))*$J3053*1000*$I3053,ABS(($F3053-$E3053)*(1+$J125)^(AA$490-$K$490)))</f>
        <v>0</v>
      </c>
      <c r="AB3053" s="357">
        <f>IF('PV Adoption'!X$5*(1/(1-'General Inputs'!$C$10))*$J3053*1000*$I3053 &lt;= ABS(($F3053-$E3053)*(1+$J125)^(AB$490-$K$490)),'PV Adoption'!X$5*(1/(1-'General Inputs'!$C$10))*$J3053*1000*$I3053,ABS(($F3053-$E3053)*(1+$J125)^(AB$490-$K$490)))</f>
        <v>0</v>
      </c>
      <c r="AC3053" s="357">
        <f>IF('PV Adoption'!Y$5*(1/(1-'General Inputs'!$C$10))*$J3053*1000*$I3053 &lt;= ABS(($F3053-$E3053)*(1+$J125)^(AC$490-$K$490)),'PV Adoption'!Y$5*(1/(1-'General Inputs'!$C$10))*$J3053*1000*$I3053,ABS(($F3053-$E3053)*(1+$J125)^(AC$490-$K$490)))</f>
        <v>0</v>
      </c>
      <c r="AD3053" s="357">
        <f>IF('PV Adoption'!Z$5*(1/(1-'General Inputs'!$C$10))*$J3053*1000*$I3053 &lt;= ABS(($F3053-$E3053)*(1+$J125)^(AD$490-$K$490)),'PV Adoption'!Z$5*(1/(1-'General Inputs'!$C$10))*$J3053*1000*$I3053,ABS(($F3053-$E3053)*(1+$J125)^(AD$490-$K$490)))</f>
        <v>0</v>
      </c>
      <c r="AE3053" s="357">
        <f>IF('PV Adoption'!AA$5*(1/(1-'General Inputs'!$C$10))*$J3053*1000*$I3053 &lt;= ABS(($F3053-$E3053)*(1+$J125)^(AE$490-$K$490)),'PV Adoption'!AA$5*(1/(1-'General Inputs'!$C$10))*$J3053*1000*$I3053,ABS(($F3053-$E3053)*(1+$J125)^(AE$490-$K$490)))</f>
        <v>0</v>
      </c>
      <c r="AF3053" s="357">
        <f>IF('PV Adoption'!AB$5*(1/(1-'General Inputs'!$C$10))*$J3053*1000*$I3053 &lt;= ABS(($F3053-$E3053)*(1+$J125)^(AF$490-$K$490)),'PV Adoption'!AB$5*(1/(1-'General Inputs'!$C$10))*$J3053*1000*$I3053,ABS(($F3053-$E3053)*(1+$J125)^(AF$490-$K$490)))</f>
        <v>0</v>
      </c>
      <c r="AG3053" s="357">
        <f>IF('PV Adoption'!AC$5*(1/(1-'General Inputs'!$C$10))*$J3053*1000*$I3053 &lt;= ABS(($F3053-$E3053)*(1+$J125)^(AG$490-$K$490)),'PV Adoption'!AC$5*(1/(1-'General Inputs'!$C$10))*$J3053*1000*$I3053,ABS(($F3053-$E3053)*(1+$J125)^(AG$490-$K$490)))</f>
        <v>0</v>
      </c>
      <c r="AH3053" s="357">
        <f>IF('PV Adoption'!AD$5*(1/(1-'General Inputs'!$C$10))*$J3053*1000*$I3053 &lt;= ABS(($F3053-$E3053)*(1+$J125)^(AH$490-$K$490)),'PV Adoption'!AD$5*(1/(1-'General Inputs'!$C$10))*$J3053*1000*$I3053,ABS(($F3053-$E3053)*(1+$J125)^(AH$490-$K$490)))</f>
        <v>0</v>
      </c>
      <c r="AI3053" s="357">
        <f>IF('PV Adoption'!AE$5*(1/(1-'General Inputs'!$C$10))*$J3053*1000*$I3053 &lt;= ABS(($F3053-$E3053)*(1+$J125)^(AI$490-$K$490)),'PV Adoption'!AE$5*(1/(1-'General Inputs'!$C$10))*$J3053*1000*$I3053,ABS(($F3053-$E3053)*(1+$J125)^(AI$490-$K$490)))</f>
        <v>0</v>
      </c>
      <c r="AJ3053" s="357">
        <f>IF('PV Adoption'!AF$5*(1/(1-'General Inputs'!$C$10))*$J3053*1000*$I3053 &lt;= ABS(($F3053-$E3053)*(1+$J125)^(AJ$490-$K$490)),'PV Adoption'!AF$5*(1/(1-'General Inputs'!$C$10))*$J3053*1000*$I3053,ABS(($F3053-$E3053)*(1+$J125)^(AJ$490-$K$490)))</f>
        <v>0</v>
      </c>
      <c r="AK3053" s="357">
        <v>0</v>
      </c>
      <c r="AL3053" s="357">
        <v>0</v>
      </c>
      <c r="AM3053" s="357">
        <v>0</v>
      </c>
    </row>
    <row r="3054" spans="1:39" x14ac:dyDescent="0.25">
      <c r="A3054" s="353" t="s">
        <v>552</v>
      </c>
      <c r="B3054" s="353" t="s">
        <v>553</v>
      </c>
      <c r="C3054" s="441">
        <f t="shared" ref="C3054:H3054" si="2502">C126</f>
        <v>4998</v>
      </c>
      <c r="D3054" s="441"/>
      <c r="E3054" s="441"/>
      <c r="F3054" s="441"/>
      <c r="G3054" s="441"/>
      <c r="H3054" s="441">
        <f t="shared" si="2502"/>
        <v>0</v>
      </c>
      <c r="I3054" s="470">
        <f>IFERROR(VLOOKUP(B3054,Coincidence!$B$2:$E$242,4,FALSE)*IF(G3054="Winter",'General Inputs'!$C$25,'General Inputs'!$C$24),IF(G3054="Winter",'General Inputs'!$C$25,'General Inputs'!$C$24))</f>
        <v>0.52140604400000001</v>
      </c>
      <c r="J3054" s="466">
        <f>'Nameplate by Substation'!H126</f>
        <v>3.5872886277124605E-4</v>
      </c>
      <c r="K3054" s="357">
        <f>IF('PV Adoption'!G$5*(1/(1-'General Inputs'!$C$10))*$J3054*1000*$I3054 &lt;= ABS(($F3054-$E3054)*(1+$J126)^(K$490-$K$490)),'PV Adoption'!G$5*(1/(1-'General Inputs'!$C$10))*$J3054*1000*$I3054,ABS(($F3054-$E3054)*(1+$J126)^(K$490-$K$490)))</f>
        <v>0</v>
      </c>
      <c r="L3054" s="357">
        <f>IF('PV Adoption'!H$5*(1/(1-'General Inputs'!$C$10))*$J3054*1000*$I3054 &lt;= ABS(($F3054-$E3054)*(1+$J126)^(L$490-$K$490)),'PV Adoption'!H$5*(1/(1-'General Inputs'!$C$10))*$J3054*1000*$I3054,ABS(($F3054-$E3054)*(1+$J126)^(L$490-$K$490)))</f>
        <v>0</v>
      </c>
      <c r="M3054" s="357">
        <f>IF('PV Adoption'!I$5*(1/(1-'General Inputs'!$C$10))*$J3054*1000*$I3054 &lt;= ABS(($F3054-$E3054)*(1+$J126)^(M$490-$K$490)),'PV Adoption'!I$5*(1/(1-'General Inputs'!$C$10))*$J3054*1000*$I3054,ABS(($F3054-$E3054)*(1+$J126)^(M$490-$K$490)))</f>
        <v>0</v>
      </c>
      <c r="N3054" s="357">
        <f>IF('PV Adoption'!J$5*(1/(1-'General Inputs'!$C$10))*$J3054*1000*$I3054 &lt;= ABS(($F3054-$E3054)*(1+$J126)^(N$490-$K$490)),'PV Adoption'!J$5*(1/(1-'General Inputs'!$C$10))*$J3054*1000*$I3054,ABS(($F3054-$E3054)*(1+$J126)^(N$490-$K$490)))</f>
        <v>0</v>
      </c>
      <c r="O3054" s="357">
        <f>IF('PV Adoption'!K$5*(1/(1-'General Inputs'!$C$10))*$J3054*1000*$I3054 &lt;= ABS(($F3054-$E3054)*(1+$J126)^(O$490-$K$490)),'PV Adoption'!K$5*(1/(1-'General Inputs'!$C$10))*$J3054*1000*$I3054,ABS(($F3054-$E3054)*(1+$J126)^(O$490-$K$490)))</f>
        <v>0</v>
      </c>
      <c r="P3054" s="357">
        <f>IF('PV Adoption'!L$5*(1/(1-'General Inputs'!$C$10))*$J3054*1000*$I3054 &lt;= ABS(($F3054-$E3054)*(1+$J126)^(P$490-$K$490)),'PV Adoption'!L$5*(1/(1-'General Inputs'!$C$10))*$J3054*1000*$I3054,ABS(($F3054-$E3054)*(1+$J126)^(P$490-$K$490)))</f>
        <v>0</v>
      </c>
      <c r="Q3054" s="357">
        <f>IF('PV Adoption'!M$5*(1/(1-'General Inputs'!$C$10))*$J3054*1000*$I3054 &lt;= ABS(($F3054-$E3054)*(1+$J126)^(Q$490-$K$490)),'PV Adoption'!M$5*(1/(1-'General Inputs'!$C$10))*$J3054*1000*$I3054,ABS(($F3054-$E3054)*(1+$J126)^(Q$490-$K$490)))</f>
        <v>0</v>
      </c>
      <c r="R3054" s="357">
        <f>IF('PV Adoption'!N$5*(1/(1-'General Inputs'!$C$10))*$J3054*1000*$I3054 &lt;= ABS(($F3054-$E3054)*(1+$J126)^(R$490-$K$490)),'PV Adoption'!N$5*(1/(1-'General Inputs'!$C$10))*$J3054*1000*$I3054,ABS(($F3054-$E3054)*(1+$J126)^(R$490-$K$490)))</f>
        <v>0</v>
      </c>
      <c r="S3054" s="357">
        <f>IF('PV Adoption'!O$5*(1/(1-'General Inputs'!$C$10))*$J3054*1000*$I3054 &lt;= ABS(($F3054-$E3054)*(1+$J126)^(S$490-$K$490)),'PV Adoption'!O$5*(1/(1-'General Inputs'!$C$10))*$J3054*1000*$I3054,ABS(($F3054-$E3054)*(1+$J126)^(S$490-$K$490)))</f>
        <v>0</v>
      </c>
      <c r="T3054" s="357">
        <f>IF('PV Adoption'!P$5*(1/(1-'General Inputs'!$C$10))*$J3054*1000*$I3054 &lt;= ABS(($F3054-$E3054)*(1+$J126)^(T$490-$K$490)),'PV Adoption'!P$5*(1/(1-'General Inputs'!$C$10))*$J3054*1000*$I3054,ABS(($F3054-$E3054)*(1+$J126)^(T$490-$K$490)))</f>
        <v>0</v>
      </c>
      <c r="U3054" s="357">
        <f>IF('PV Adoption'!Q$5*(1/(1-'General Inputs'!$C$10))*$J3054*1000*$I3054 &lt;= ABS(($F3054-$E3054)*(1+$J126)^(U$490-$K$490)),'PV Adoption'!Q$5*(1/(1-'General Inputs'!$C$10))*$J3054*1000*$I3054,ABS(($F3054-$E3054)*(1+$J126)^(U$490-$K$490)))</f>
        <v>0</v>
      </c>
      <c r="V3054" s="357">
        <f>IF('PV Adoption'!R$5*(1/(1-'General Inputs'!$C$10))*$J3054*1000*$I3054 &lt;= ABS(($F3054-$E3054)*(1+$J126)^(V$490-$K$490)),'PV Adoption'!R$5*(1/(1-'General Inputs'!$C$10))*$J3054*1000*$I3054,ABS(($F3054-$E3054)*(1+$J126)^(V$490-$K$490)))</f>
        <v>0</v>
      </c>
      <c r="W3054" s="357">
        <f>IF('PV Adoption'!S$5*(1/(1-'General Inputs'!$C$10))*$J3054*1000*$I3054 &lt;= ABS(($F3054-$E3054)*(1+$J126)^(W$490-$K$490)),'PV Adoption'!S$5*(1/(1-'General Inputs'!$C$10))*$J3054*1000*$I3054,ABS(($F3054-$E3054)*(1+$J126)^(W$490-$K$490)))</f>
        <v>0</v>
      </c>
      <c r="X3054" s="357">
        <f>IF('PV Adoption'!T$5*(1/(1-'General Inputs'!$C$10))*$J3054*1000*$I3054 &lt;= ABS(($F3054-$E3054)*(1+$J126)^(X$490-$K$490)),'PV Adoption'!T$5*(1/(1-'General Inputs'!$C$10))*$J3054*1000*$I3054,ABS(($F3054-$E3054)*(1+$J126)^(X$490-$K$490)))</f>
        <v>0</v>
      </c>
      <c r="Y3054" s="357">
        <f>IF('PV Adoption'!U$5*(1/(1-'General Inputs'!$C$10))*$J3054*1000*$I3054 &lt;= ABS(($F3054-$E3054)*(1+$J126)^(Y$490-$K$490)),'PV Adoption'!U$5*(1/(1-'General Inputs'!$C$10))*$J3054*1000*$I3054,ABS(($F3054-$E3054)*(1+$J126)^(Y$490-$K$490)))</f>
        <v>0</v>
      </c>
      <c r="Z3054" s="357">
        <f>IF('PV Adoption'!V$5*(1/(1-'General Inputs'!$C$10))*$J3054*1000*$I3054 &lt;= ABS(($F3054-$E3054)*(1+$J126)^(Z$490-$K$490)),'PV Adoption'!V$5*(1/(1-'General Inputs'!$C$10))*$J3054*1000*$I3054,ABS(($F3054-$E3054)*(1+$J126)^(Z$490-$K$490)))</f>
        <v>0</v>
      </c>
      <c r="AA3054" s="357">
        <f>IF('PV Adoption'!W$5*(1/(1-'General Inputs'!$C$10))*$J3054*1000*$I3054 &lt;= ABS(($F3054-$E3054)*(1+$J126)^(AA$490-$K$490)),'PV Adoption'!W$5*(1/(1-'General Inputs'!$C$10))*$J3054*1000*$I3054,ABS(($F3054-$E3054)*(1+$J126)^(AA$490-$K$490)))</f>
        <v>0</v>
      </c>
      <c r="AB3054" s="357">
        <f>IF('PV Adoption'!X$5*(1/(1-'General Inputs'!$C$10))*$J3054*1000*$I3054 &lt;= ABS(($F3054-$E3054)*(1+$J126)^(AB$490-$K$490)),'PV Adoption'!X$5*(1/(1-'General Inputs'!$C$10))*$J3054*1000*$I3054,ABS(($F3054-$E3054)*(1+$J126)^(AB$490-$K$490)))</f>
        <v>0</v>
      </c>
      <c r="AC3054" s="357">
        <f>IF('PV Adoption'!Y$5*(1/(1-'General Inputs'!$C$10))*$J3054*1000*$I3054 &lt;= ABS(($F3054-$E3054)*(1+$J126)^(AC$490-$K$490)),'PV Adoption'!Y$5*(1/(1-'General Inputs'!$C$10))*$J3054*1000*$I3054,ABS(($F3054-$E3054)*(1+$J126)^(AC$490-$K$490)))</f>
        <v>0</v>
      </c>
      <c r="AD3054" s="357">
        <f>IF('PV Adoption'!Z$5*(1/(1-'General Inputs'!$C$10))*$J3054*1000*$I3054 &lt;= ABS(($F3054-$E3054)*(1+$J126)^(AD$490-$K$490)),'PV Adoption'!Z$5*(1/(1-'General Inputs'!$C$10))*$J3054*1000*$I3054,ABS(($F3054-$E3054)*(1+$J126)^(AD$490-$K$490)))</f>
        <v>0</v>
      </c>
      <c r="AE3054" s="357">
        <f>IF('PV Adoption'!AA$5*(1/(1-'General Inputs'!$C$10))*$J3054*1000*$I3054 &lt;= ABS(($F3054-$E3054)*(1+$J126)^(AE$490-$K$490)),'PV Adoption'!AA$5*(1/(1-'General Inputs'!$C$10))*$J3054*1000*$I3054,ABS(($F3054-$E3054)*(1+$J126)^(AE$490-$K$490)))</f>
        <v>0</v>
      </c>
      <c r="AF3054" s="357">
        <f>IF('PV Adoption'!AB$5*(1/(1-'General Inputs'!$C$10))*$J3054*1000*$I3054 &lt;= ABS(($F3054-$E3054)*(1+$J126)^(AF$490-$K$490)),'PV Adoption'!AB$5*(1/(1-'General Inputs'!$C$10))*$J3054*1000*$I3054,ABS(($F3054-$E3054)*(1+$J126)^(AF$490-$K$490)))</f>
        <v>0</v>
      </c>
      <c r="AG3054" s="357">
        <f>IF('PV Adoption'!AC$5*(1/(1-'General Inputs'!$C$10))*$J3054*1000*$I3054 &lt;= ABS(($F3054-$E3054)*(1+$J126)^(AG$490-$K$490)),'PV Adoption'!AC$5*(1/(1-'General Inputs'!$C$10))*$J3054*1000*$I3054,ABS(($F3054-$E3054)*(1+$J126)^(AG$490-$K$490)))</f>
        <v>0</v>
      </c>
      <c r="AH3054" s="357">
        <f>IF('PV Adoption'!AD$5*(1/(1-'General Inputs'!$C$10))*$J3054*1000*$I3054 &lt;= ABS(($F3054-$E3054)*(1+$J126)^(AH$490-$K$490)),'PV Adoption'!AD$5*(1/(1-'General Inputs'!$C$10))*$J3054*1000*$I3054,ABS(($F3054-$E3054)*(1+$J126)^(AH$490-$K$490)))</f>
        <v>0</v>
      </c>
      <c r="AI3054" s="357">
        <f>IF('PV Adoption'!AE$5*(1/(1-'General Inputs'!$C$10))*$J3054*1000*$I3054 &lt;= ABS(($F3054-$E3054)*(1+$J126)^(AI$490-$K$490)),'PV Adoption'!AE$5*(1/(1-'General Inputs'!$C$10))*$J3054*1000*$I3054,ABS(($F3054-$E3054)*(1+$J126)^(AI$490-$K$490)))</f>
        <v>0</v>
      </c>
      <c r="AJ3054" s="357">
        <f>IF('PV Adoption'!AF$5*(1/(1-'General Inputs'!$C$10))*$J3054*1000*$I3054 &lt;= ABS(($F3054-$E3054)*(1+$J126)^(AJ$490-$K$490)),'PV Adoption'!AF$5*(1/(1-'General Inputs'!$C$10))*$J3054*1000*$I3054,ABS(($F3054-$E3054)*(1+$J126)^(AJ$490-$K$490)))</f>
        <v>0</v>
      </c>
      <c r="AK3054" s="357">
        <v>0</v>
      </c>
      <c r="AL3054" s="357">
        <v>0</v>
      </c>
      <c r="AM3054" s="357">
        <v>0</v>
      </c>
    </row>
    <row r="3055" spans="1:39" x14ac:dyDescent="0.25">
      <c r="A3055" s="353" t="s">
        <v>251</v>
      </c>
      <c r="B3055" s="353" t="s">
        <v>251</v>
      </c>
      <c r="C3055" s="441">
        <f t="shared" ref="C3055:H3055" si="2503">C127</f>
        <v>9375</v>
      </c>
      <c r="D3055" s="441"/>
      <c r="E3055" s="441"/>
      <c r="F3055" s="441"/>
      <c r="G3055" s="441"/>
      <c r="H3055" s="441">
        <f t="shared" si="2503"/>
        <v>0</v>
      </c>
      <c r="I3055" s="470">
        <f>IFERROR(VLOOKUP(B3055,Coincidence!$B$2:$E$242,4,FALSE)*IF(G3055="Winter",'General Inputs'!$C$25,'General Inputs'!$C$24),IF(G3055="Winter",'General Inputs'!$C$25,'General Inputs'!$C$24))</f>
        <v>0.52140604400000001</v>
      </c>
      <c r="J3055" s="466">
        <f>'Nameplate by Substation'!H127</f>
        <v>3.7722621375948333E-3</v>
      </c>
      <c r="K3055" s="357">
        <f>IF('PV Adoption'!G$5*(1/(1-'General Inputs'!$C$10))*$J3055*1000*$I3055 &lt;= ABS(($F3055-$E3055)*(1+$J127)^(K$490-$K$490)),'PV Adoption'!G$5*(1/(1-'General Inputs'!$C$10))*$J3055*1000*$I3055,ABS(($F3055-$E3055)*(1+$J127)^(K$490-$K$490)))</f>
        <v>0</v>
      </c>
      <c r="L3055" s="357">
        <f>IF('PV Adoption'!H$5*(1/(1-'General Inputs'!$C$10))*$J3055*1000*$I3055 &lt;= ABS(($F3055-$E3055)*(1+$J127)^(L$490-$K$490)),'PV Adoption'!H$5*(1/(1-'General Inputs'!$C$10))*$J3055*1000*$I3055,ABS(($F3055-$E3055)*(1+$J127)^(L$490-$K$490)))</f>
        <v>0</v>
      </c>
      <c r="M3055" s="357">
        <f>IF('PV Adoption'!I$5*(1/(1-'General Inputs'!$C$10))*$J3055*1000*$I3055 &lt;= ABS(($F3055-$E3055)*(1+$J127)^(M$490-$K$490)),'PV Adoption'!I$5*(1/(1-'General Inputs'!$C$10))*$J3055*1000*$I3055,ABS(($F3055-$E3055)*(1+$J127)^(M$490-$K$490)))</f>
        <v>0</v>
      </c>
      <c r="N3055" s="357">
        <f>IF('PV Adoption'!J$5*(1/(1-'General Inputs'!$C$10))*$J3055*1000*$I3055 &lt;= ABS(($F3055-$E3055)*(1+$J127)^(N$490-$K$490)),'PV Adoption'!J$5*(1/(1-'General Inputs'!$C$10))*$J3055*1000*$I3055,ABS(($F3055-$E3055)*(1+$J127)^(N$490-$K$490)))</f>
        <v>0</v>
      </c>
      <c r="O3055" s="357">
        <f>IF('PV Adoption'!K$5*(1/(1-'General Inputs'!$C$10))*$J3055*1000*$I3055 &lt;= ABS(($F3055-$E3055)*(1+$J127)^(O$490-$K$490)),'PV Adoption'!K$5*(1/(1-'General Inputs'!$C$10))*$J3055*1000*$I3055,ABS(($F3055-$E3055)*(1+$J127)^(O$490-$K$490)))</f>
        <v>0</v>
      </c>
      <c r="P3055" s="357">
        <f>IF('PV Adoption'!L$5*(1/(1-'General Inputs'!$C$10))*$J3055*1000*$I3055 &lt;= ABS(($F3055-$E3055)*(1+$J127)^(P$490-$K$490)),'PV Adoption'!L$5*(1/(1-'General Inputs'!$C$10))*$J3055*1000*$I3055,ABS(($F3055-$E3055)*(1+$J127)^(P$490-$K$490)))</f>
        <v>0</v>
      </c>
      <c r="Q3055" s="357">
        <f>IF('PV Adoption'!M$5*(1/(1-'General Inputs'!$C$10))*$J3055*1000*$I3055 &lt;= ABS(($F3055-$E3055)*(1+$J127)^(Q$490-$K$490)),'PV Adoption'!M$5*(1/(1-'General Inputs'!$C$10))*$J3055*1000*$I3055,ABS(($F3055-$E3055)*(1+$J127)^(Q$490-$K$490)))</f>
        <v>0</v>
      </c>
      <c r="R3055" s="357">
        <f>IF('PV Adoption'!N$5*(1/(1-'General Inputs'!$C$10))*$J3055*1000*$I3055 &lt;= ABS(($F3055-$E3055)*(1+$J127)^(R$490-$K$490)),'PV Adoption'!N$5*(1/(1-'General Inputs'!$C$10))*$J3055*1000*$I3055,ABS(($F3055-$E3055)*(1+$J127)^(R$490-$K$490)))</f>
        <v>0</v>
      </c>
      <c r="S3055" s="357">
        <f>IF('PV Adoption'!O$5*(1/(1-'General Inputs'!$C$10))*$J3055*1000*$I3055 &lt;= ABS(($F3055-$E3055)*(1+$J127)^(S$490-$K$490)),'PV Adoption'!O$5*(1/(1-'General Inputs'!$C$10))*$J3055*1000*$I3055,ABS(($F3055-$E3055)*(1+$J127)^(S$490-$K$490)))</f>
        <v>0</v>
      </c>
      <c r="T3055" s="357">
        <f>IF('PV Adoption'!P$5*(1/(1-'General Inputs'!$C$10))*$J3055*1000*$I3055 &lt;= ABS(($F3055-$E3055)*(1+$J127)^(T$490-$K$490)),'PV Adoption'!P$5*(1/(1-'General Inputs'!$C$10))*$J3055*1000*$I3055,ABS(($F3055-$E3055)*(1+$J127)^(T$490-$K$490)))</f>
        <v>0</v>
      </c>
      <c r="U3055" s="357">
        <f>IF('PV Adoption'!Q$5*(1/(1-'General Inputs'!$C$10))*$J3055*1000*$I3055 &lt;= ABS(($F3055-$E3055)*(1+$J127)^(U$490-$K$490)),'PV Adoption'!Q$5*(1/(1-'General Inputs'!$C$10))*$J3055*1000*$I3055,ABS(($F3055-$E3055)*(1+$J127)^(U$490-$K$490)))</f>
        <v>0</v>
      </c>
      <c r="V3055" s="357">
        <f>IF('PV Adoption'!R$5*(1/(1-'General Inputs'!$C$10))*$J3055*1000*$I3055 &lt;= ABS(($F3055-$E3055)*(1+$J127)^(V$490-$K$490)),'PV Adoption'!R$5*(1/(1-'General Inputs'!$C$10))*$J3055*1000*$I3055,ABS(($F3055-$E3055)*(1+$J127)^(V$490-$K$490)))</f>
        <v>0</v>
      </c>
      <c r="W3055" s="357">
        <f>IF('PV Adoption'!S$5*(1/(1-'General Inputs'!$C$10))*$J3055*1000*$I3055 &lt;= ABS(($F3055-$E3055)*(1+$J127)^(W$490-$K$490)),'PV Adoption'!S$5*(1/(1-'General Inputs'!$C$10))*$J3055*1000*$I3055,ABS(($F3055-$E3055)*(1+$J127)^(W$490-$K$490)))</f>
        <v>0</v>
      </c>
      <c r="X3055" s="357">
        <f>IF('PV Adoption'!T$5*(1/(1-'General Inputs'!$C$10))*$J3055*1000*$I3055 &lt;= ABS(($F3055-$E3055)*(1+$J127)^(X$490-$K$490)),'PV Adoption'!T$5*(1/(1-'General Inputs'!$C$10))*$J3055*1000*$I3055,ABS(($F3055-$E3055)*(1+$J127)^(X$490-$K$490)))</f>
        <v>0</v>
      </c>
      <c r="Y3055" s="357">
        <f>IF('PV Adoption'!U$5*(1/(1-'General Inputs'!$C$10))*$J3055*1000*$I3055 &lt;= ABS(($F3055-$E3055)*(1+$J127)^(Y$490-$K$490)),'PV Adoption'!U$5*(1/(1-'General Inputs'!$C$10))*$J3055*1000*$I3055,ABS(($F3055-$E3055)*(1+$J127)^(Y$490-$K$490)))</f>
        <v>0</v>
      </c>
      <c r="Z3055" s="357">
        <f>IF('PV Adoption'!V$5*(1/(1-'General Inputs'!$C$10))*$J3055*1000*$I3055 &lt;= ABS(($F3055-$E3055)*(1+$J127)^(Z$490-$K$490)),'PV Adoption'!V$5*(1/(1-'General Inputs'!$C$10))*$J3055*1000*$I3055,ABS(($F3055-$E3055)*(1+$J127)^(Z$490-$K$490)))</f>
        <v>0</v>
      </c>
      <c r="AA3055" s="357">
        <f>IF('PV Adoption'!W$5*(1/(1-'General Inputs'!$C$10))*$J3055*1000*$I3055 &lt;= ABS(($F3055-$E3055)*(1+$J127)^(AA$490-$K$490)),'PV Adoption'!W$5*(1/(1-'General Inputs'!$C$10))*$J3055*1000*$I3055,ABS(($F3055-$E3055)*(1+$J127)^(AA$490-$K$490)))</f>
        <v>0</v>
      </c>
      <c r="AB3055" s="357">
        <f>IF('PV Adoption'!X$5*(1/(1-'General Inputs'!$C$10))*$J3055*1000*$I3055 &lt;= ABS(($F3055-$E3055)*(1+$J127)^(AB$490-$K$490)),'PV Adoption'!X$5*(1/(1-'General Inputs'!$C$10))*$J3055*1000*$I3055,ABS(($F3055-$E3055)*(1+$J127)^(AB$490-$K$490)))</f>
        <v>0</v>
      </c>
      <c r="AC3055" s="357">
        <f>IF('PV Adoption'!Y$5*(1/(1-'General Inputs'!$C$10))*$J3055*1000*$I3055 &lt;= ABS(($F3055-$E3055)*(1+$J127)^(AC$490-$K$490)),'PV Adoption'!Y$5*(1/(1-'General Inputs'!$C$10))*$J3055*1000*$I3055,ABS(($F3055-$E3055)*(1+$J127)^(AC$490-$K$490)))</f>
        <v>0</v>
      </c>
      <c r="AD3055" s="357">
        <f>IF('PV Adoption'!Z$5*(1/(1-'General Inputs'!$C$10))*$J3055*1000*$I3055 &lt;= ABS(($F3055-$E3055)*(1+$J127)^(AD$490-$K$490)),'PV Adoption'!Z$5*(1/(1-'General Inputs'!$C$10))*$J3055*1000*$I3055,ABS(($F3055-$E3055)*(1+$J127)^(AD$490-$K$490)))</f>
        <v>0</v>
      </c>
      <c r="AE3055" s="357">
        <f>IF('PV Adoption'!AA$5*(1/(1-'General Inputs'!$C$10))*$J3055*1000*$I3055 &lt;= ABS(($F3055-$E3055)*(1+$J127)^(AE$490-$K$490)),'PV Adoption'!AA$5*(1/(1-'General Inputs'!$C$10))*$J3055*1000*$I3055,ABS(($F3055-$E3055)*(1+$J127)^(AE$490-$K$490)))</f>
        <v>0</v>
      </c>
      <c r="AF3055" s="357">
        <f>IF('PV Adoption'!AB$5*(1/(1-'General Inputs'!$C$10))*$J3055*1000*$I3055 &lt;= ABS(($F3055-$E3055)*(1+$J127)^(AF$490-$K$490)),'PV Adoption'!AB$5*(1/(1-'General Inputs'!$C$10))*$J3055*1000*$I3055,ABS(($F3055-$E3055)*(1+$J127)^(AF$490-$K$490)))</f>
        <v>0</v>
      </c>
      <c r="AG3055" s="357">
        <f>IF('PV Adoption'!AC$5*(1/(1-'General Inputs'!$C$10))*$J3055*1000*$I3055 &lt;= ABS(($F3055-$E3055)*(1+$J127)^(AG$490-$K$490)),'PV Adoption'!AC$5*(1/(1-'General Inputs'!$C$10))*$J3055*1000*$I3055,ABS(($F3055-$E3055)*(1+$J127)^(AG$490-$K$490)))</f>
        <v>0</v>
      </c>
      <c r="AH3055" s="357">
        <f>IF('PV Adoption'!AD$5*(1/(1-'General Inputs'!$C$10))*$J3055*1000*$I3055 &lt;= ABS(($F3055-$E3055)*(1+$J127)^(AH$490-$K$490)),'PV Adoption'!AD$5*(1/(1-'General Inputs'!$C$10))*$J3055*1000*$I3055,ABS(($F3055-$E3055)*(1+$J127)^(AH$490-$K$490)))</f>
        <v>0</v>
      </c>
      <c r="AI3055" s="357">
        <f>IF('PV Adoption'!AE$5*(1/(1-'General Inputs'!$C$10))*$J3055*1000*$I3055 &lt;= ABS(($F3055-$E3055)*(1+$J127)^(AI$490-$K$490)),'PV Adoption'!AE$5*(1/(1-'General Inputs'!$C$10))*$J3055*1000*$I3055,ABS(($F3055-$E3055)*(1+$J127)^(AI$490-$K$490)))</f>
        <v>0</v>
      </c>
      <c r="AJ3055" s="357">
        <f>IF('PV Adoption'!AF$5*(1/(1-'General Inputs'!$C$10))*$J3055*1000*$I3055 &lt;= ABS(($F3055-$E3055)*(1+$J127)^(AJ$490-$K$490)),'PV Adoption'!AF$5*(1/(1-'General Inputs'!$C$10))*$J3055*1000*$I3055,ABS(($F3055-$E3055)*(1+$J127)^(AJ$490-$K$490)))</f>
        <v>0</v>
      </c>
      <c r="AK3055" s="357">
        <v>235.69006871795315</v>
      </c>
      <c r="AL3055" s="357">
        <v>233.13243726711676</v>
      </c>
      <c r="AM3055" s="357">
        <v>230.60256039530816</v>
      </c>
    </row>
    <row r="3056" spans="1:39" x14ac:dyDescent="0.25">
      <c r="A3056" s="353" t="s">
        <v>251</v>
      </c>
      <c r="B3056" s="353" t="s">
        <v>328</v>
      </c>
      <c r="C3056" s="441">
        <f t="shared" ref="C3056:H3056" si="2504">C128</f>
        <v>6250</v>
      </c>
      <c r="D3056" s="441"/>
      <c r="E3056" s="441"/>
      <c r="F3056" s="441"/>
      <c r="G3056" s="441"/>
      <c r="H3056" s="441">
        <f t="shared" si="2504"/>
        <v>0</v>
      </c>
      <c r="I3056" s="470">
        <f>IFERROR(VLOOKUP(B3056,Coincidence!$B$2:$E$242,4,FALSE)*IF(G3056="Winter",'General Inputs'!$C$25,'General Inputs'!$C$24),IF(G3056="Winter",'General Inputs'!$C$25,'General Inputs'!$C$24))</f>
        <v>0.52140604400000001</v>
      </c>
      <c r="J3056" s="466">
        <f>'Nameplate by Substation'!H128</f>
        <v>3.1498299161276874E-3</v>
      </c>
      <c r="K3056" s="357">
        <f>IF('PV Adoption'!G$5*(1/(1-'General Inputs'!$C$10))*$J3056*1000*$I3056 &lt;= ABS(($F3056-$E3056)*(1+$J128)^(K$490-$K$490)),'PV Adoption'!G$5*(1/(1-'General Inputs'!$C$10))*$J3056*1000*$I3056,ABS(($F3056-$E3056)*(1+$J128)^(K$490-$K$490)))</f>
        <v>0</v>
      </c>
      <c r="L3056" s="357">
        <f>IF('PV Adoption'!H$5*(1/(1-'General Inputs'!$C$10))*$J3056*1000*$I3056 &lt;= ABS(($F3056-$E3056)*(1+$J128)^(L$490-$K$490)),'PV Adoption'!H$5*(1/(1-'General Inputs'!$C$10))*$J3056*1000*$I3056,ABS(($F3056-$E3056)*(1+$J128)^(L$490-$K$490)))</f>
        <v>0</v>
      </c>
      <c r="M3056" s="357">
        <f>IF('PV Adoption'!I$5*(1/(1-'General Inputs'!$C$10))*$J3056*1000*$I3056 &lt;= ABS(($F3056-$E3056)*(1+$J128)^(M$490-$K$490)),'PV Adoption'!I$5*(1/(1-'General Inputs'!$C$10))*$J3056*1000*$I3056,ABS(($F3056-$E3056)*(1+$J128)^(M$490-$K$490)))</f>
        <v>0</v>
      </c>
      <c r="N3056" s="357">
        <f>IF('PV Adoption'!J$5*(1/(1-'General Inputs'!$C$10))*$J3056*1000*$I3056 &lt;= ABS(($F3056-$E3056)*(1+$J128)^(N$490-$K$490)),'PV Adoption'!J$5*(1/(1-'General Inputs'!$C$10))*$J3056*1000*$I3056,ABS(($F3056-$E3056)*(1+$J128)^(N$490-$K$490)))</f>
        <v>0</v>
      </c>
      <c r="O3056" s="357">
        <f>IF('PV Adoption'!K$5*(1/(1-'General Inputs'!$C$10))*$J3056*1000*$I3056 &lt;= ABS(($F3056-$E3056)*(1+$J128)^(O$490-$K$490)),'PV Adoption'!K$5*(1/(1-'General Inputs'!$C$10))*$J3056*1000*$I3056,ABS(($F3056-$E3056)*(1+$J128)^(O$490-$K$490)))</f>
        <v>0</v>
      </c>
      <c r="P3056" s="357">
        <f>IF('PV Adoption'!L$5*(1/(1-'General Inputs'!$C$10))*$J3056*1000*$I3056 &lt;= ABS(($F3056-$E3056)*(1+$J128)^(P$490-$K$490)),'PV Adoption'!L$5*(1/(1-'General Inputs'!$C$10))*$J3056*1000*$I3056,ABS(($F3056-$E3056)*(1+$J128)^(P$490-$K$490)))</f>
        <v>0</v>
      </c>
      <c r="Q3056" s="357">
        <f>IF('PV Adoption'!M$5*(1/(1-'General Inputs'!$C$10))*$J3056*1000*$I3056 &lt;= ABS(($F3056-$E3056)*(1+$J128)^(Q$490-$K$490)),'PV Adoption'!M$5*(1/(1-'General Inputs'!$C$10))*$J3056*1000*$I3056,ABS(($F3056-$E3056)*(1+$J128)^(Q$490-$K$490)))</f>
        <v>0</v>
      </c>
      <c r="R3056" s="357">
        <f>IF('PV Adoption'!N$5*(1/(1-'General Inputs'!$C$10))*$J3056*1000*$I3056 &lt;= ABS(($F3056-$E3056)*(1+$J128)^(R$490-$K$490)),'PV Adoption'!N$5*(1/(1-'General Inputs'!$C$10))*$J3056*1000*$I3056,ABS(($F3056-$E3056)*(1+$J128)^(R$490-$K$490)))</f>
        <v>0</v>
      </c>
      <c r="S3056" s="357">
        <f>IF('PV Adoption'!O$5*(1/(1-'General Inputs'!$C$10))*$J3056*1000*$I3056 &lt;= ABS(($F3056-$E3056)*(1+$J128)^(S$490-$K$490)),'PV Adoption'!O$5*(1/(1-'General Inputs'!$C$10))*$J3056*1000*$I3056,ABS(($F3056-$E3056)*(1+$J128)^(S$490-$K$490)))</f>
        <v>0</v>
      </c>
      <c r="T3056" s="357">
        <f>IF('PV Adoption'!P$5*(1/(1-'General Inputs'!$C$10))*$J3056*1000*$I3056 &lt;= ABS(($F3056-$E3056)*(1+$J128)^(T$490-$K$490)),'PV Adoption'!P$5*(1/(1-'General Inputs'!$C$10))*$J3056*1000*$I3056,ABS(($F3056-$E3056)*(1+$J128)^(T$490-$K$490)))</f>
        <v>0</v>
      </c>
      <c r="U3056" s="357">
        <f>IF('PV Adoption'!Q$5*(1/(1-'General Inputs'!$C$10))*$J3056*1000*$I3056 &lt;= ABS(($F3056-$E3056)*(1+$J128)^(U$490-$K$490)),'PV Adoption'!Q$5*(1/(1-'General Inputs'!$C$10))*$J3056*1000*$I3056,ABS(($F3056-$E3056)*(1+$J128)^(U$490-$K$490)))</f>
        <v>0</v>
      </c>
      <c r="V3056" s="357">
        <f>IF('PV Adoption'!R$5*(1/(1-'General Inputs'!$C$10))*$J3056*1000*$I3056 &lt;= ABS(($F3056-$E3056)*(1+$J128)^(V$490-$K$490)),'PV Adoption'!R$5*(1/(1-'General Inputs'!$C$10))*$J3056*1000*$I3056,ABS(($F3056-$E3056)*(1+$J128)^(V$490-$K$490)))</f>
        <v>0</v>
      </c>
      <c r="W3056" s="357">
        <f>IF('PV Adoption'!S$5*(1/(1-'General Inputs'!$C$10))*$J3056*1000*$I3056 &lt;= ABS(($F3056-$E3056)*(1+$J128)^(W$490-$K$490)),'PV Adoption'!S$5*(1/(1-'General Inputs'!$C$10))*$J3056*1000*$I3056,ABS(($F3056-$E3056)*(1+$J128)^(W$490-$K$490)))</f>
        <v>0</v>
      </c>
      <c r="X3056" s="357">
        <f>IF('PV Adoption'!T$5*(1/(1-'General Inputs'!$C$10))*$J3056*1000*$I3056 &lt;= ABS(($F3056-$E3056)*(1+$J128)^(X$490-$K$490)),'PV Adoption'!T$5*(1/(1-'General Inputs'!$C$10))*$J3056*1000*$I3056,ABS(($F3056-$E3056)*(1+$J128)^(X$490-$K$490)))</f>
        <v>0</v>
      </c>
      <c r="Y3056" s="357">
        <f>IF('PV Adoption'!U$5*(1/(1-'General Inputs'!$C$10))*$J3056*1000*$I3056 &lt;= ABS(($F3056-$E3056)*(1+$J128)^(Y$490-$K$490)),'PV Adoption'!U$5*(1/(1-'General Inputs'!$C$10))*$J3056*1000*$I3056,ABS(($F3056-$E3056)*(1+$J128)^(Y$490-$K$490)))</f>
        <v>0</v>
      </c>
      <c r="Z3056" s="357">
        <f>IF('PV Adoption'!V$5*(1/(1-'General Inputs'!$C$10))*$J3056*1000*$I3056 &lt;= ABS(($F3056-$E3056)*(1+$J128)^(Z$490-$K$490)),'PV Adoption'!V$5*(1/(1-'General Inputs'!$C$10))*$J3056*1000*$I3056,ABS(($F3056-$E3056)*(1+$J128)^(Z$490-$K$490)))</f>
        <v>0</v>
      </c>
      <c r="AA3056" s="357">
        <f>IF('PV Adoption'!W$5*(1/(1-'General Inputs'!$C$10))*$J3056*1000*$I3056 &lt;= ABS(($F3056-$E3056)*(1+$J128)^(AA$490-$K$490)),'PV Adoption'!W$5*(1/(1-'General Inputs'!$C$10))*$J3056*1000*$I3056,ABS(($F3056-$E3056)*(1+$J128)^(AA$490-$K$490)))</f>
        <v>0</v>
      </c>
      <c r="AB3056" s="357">
        <f>IF('PV Adoption'!X$5*(1/(1-'General Inputs'!$C$10))*$J3056*1000*$I3056 &lt;= ABS(($F3056-$E3056)*(1+$J128)^(AB$490-$K$490)),'PV Adoption'!X$5*(1/(1-'General Inputs'!$C$10))*$J3056*1000*$I3056,ABS(($F3056-$E3056)*(1+$J128)^(AB$490-$K$490)))</f>
        <v>0</v>
      </c>
      <c r="AC3056" s="357">
        <f>IF('PV Adoption'!Y$5*(1/(1-'General Inputs'!$C$10))*$J3056*1000*$I3056 &lt;= ABS(($F3056-$E3056)*(1+$J128)^(AC$490-$K$490)),'PV Adoption'!Y$5*(1/(1-'General Inputs'!$C$10))*$J3056*1000*$I3056,ABS(($F3056-$E3056)*(1+$J128)^(AC$490-$K$490)))</f>
        <v>0</v>
      </c>
      <c r="AD3056" s="357">
        <f>IF('PV Adoption'!Z$5*(1/(1-'General Inputs'!$C$10))*$J3056*1000*$I3056 &lt;= ABS(($F3056-$E3056)*(1+$J128)^(AD$490-$K$490)),'PV Adoption'!Z$5*(1/(1-'General Inputs'!$C$10))*$J3056*1000*$I3056,ABS(($F3056-$E3056)*(1+$J128)^(AD$490-$K$490)))</f>
        <v>0</v>
      </c>
      <c r="AE3056" s="357">
        <f>IF('PV Adoption'!AA$5*(1/(1-'General Inputs'!$C$10))*$J3056*1000*$I3056 &lt;= ABS(($F3056-$E3056)*(1+$J128)^(AE$490-$K$490)),'PV Adoption'!AA$5*(1/(1-'General Inputs'!$C$10))*$J3056*1000*$I3056,ABS(($F3056-$E3056)*(1+$J128)^(AE$490-$K$490)))</f>
        <v>0</v>
      </c>
      <c r="AF3056" s="357">
        <f>IF('PV Adoption'!AB$5*(1/(1-'General Inputs'!$C$10))*$J3056*1000*$I3056 &lt;= ABS(($F3056-$E3056)*(1+$J128)^(AF$490-$K$490)),'PV Adoption'!AB$5*(1/(1-'General Inputs'!$C$10))*$J3056*1000*$I3056,ABS(($F3056-$E3056)*(1+$J128)^(AF$490-$K$490)))</f>
        <v>0</v>
      </c>
      <c r="AG3056" s="357">
        <f>IF('PV Adoption'!AC$5*(1/(1-'General Inputs'!$C$10))*$J3056*1000*$I3056 &lt;= ABS(($F3056-$E3056)*(1+$J128)^(AG$490-$K$490)),'PV Adoption'!AC$5*(1/(1-'General Inputs'!$C$10))*$J3056*1000*$I3056,ABS(($F3056-$E3056)*(1+$J128)^(AG$490-$K$490)))</f>
        <v>0</v>
      </c>
      <c r="AH3056" s="357">
        <f>IF('PV Adoption'!AD$5*(1/(1-'General Inputs'!$C$10))*$J3056*1000*$I3056 &lt;= ABS(($F3056-$E3056)*(1+$J128)^(AH$490-$K$490)),'PV Adoption'!AD$5*(1/(1-'General Inputs'!$C$10))*$J3056*1000*$I3056,ABS(($F3056-$E3056)*(1+$J128)^(AH$490-$K$490)))</f>
        <v>0</v>
      </c>
      <c r="AI3056" s="357">
        <f>IF('PV Adoption'!AE$5*(1/(1-'General Inputs'!$C$10))*$J3056*1000*$I3056 &lt;= ABS(($F3056-$E3056)*(1+$J128)^(AI$490-$K$490)),'PV Adoption'!AE$5*(1/(1-'General Inputs'!$C$10))*$J3056*1000*$I3056,ABS(($F3056-$E3056)*(1+$J128)^(AI$490-$K$490)))</f>
        <v>0</v>
      </c>
      <c r="AJ3056" s="357">
        <f>IF('PV Adoption'!AF$5*(1/(1-'General Inputs'!$C$10))*$J3056*1000*$I3056 &lt;= ABS(($F3056-$E3056)*(1+$J128)^(AJ$490-$K$490)),'PV Adoption'!AF$5*(1/(1-'General Inputs'!$C$10))*$J3056*1000*$I3056,ABS(($F3056-$E3056)*(1+$J128)^(AJ$490-$K$490)))</f>
        <v>0</v>
      </c>
      <c r="AK3056" s="357">
        <v>0</v>
      </c>
      <c r="AL3056" s="357">
        <v>0</v>
      </c>
      <c r="AM3056" s="357">
        <v>0</v>
      </c>
    </row>
    <row r="3057" spans="1:39" x14ac:dyDescent="0.25">
      <c r="A3057" s="353" t="s">
        <v>251</v>
      </c>
      <c r="B3057" s="353" t="s">
        <v>391</v>
      </c>
      <c r="C3057" s="441">
        <f t="shared" ref="C3057:H3057" si="2505">C129</f>
        <v>6250</v>
      </c>
      <c r="D3057" s="441"/>
      <c r="E3057" s="441"/>
      <c r="F3057" s="441"/>
      <c r="G3057" s="441"/>
      <c r="H3057" s="441">
        <f t="shared" si="2505"/>
        <v>0</v>
      </c>
      <c r="I3057" s="470">
        <f>IFERROR(VLOOKUP(B3057,Coincidence!$B$2:$E$242,4,FALSE)*IF(G3057="Winter",'General Inputs'!$C$25,'General Inputs'!$C$24),IF(G3057="Winter",'General Inputs'!$C$25,'General Inputs'!$C$24))</f>
        <v>0.52140604400000001</v>
      </c>
      <c r="J3057" s="466">
        <f>'Nameplate by Substation'!H129</f>
        <v>4.2520910114924168E-3</v>
      </c>
      <c r="K3057" s="357">
        <f>IF('PV Adoption'!G$5*(1/(1-'General Inputs'!$C$10))*$J3057*1000*$I3057 &lt;= ABS(($F3057-$E3057)*(1+$J129)^(K$490-$K$490)),'PV Adoption'!G$5*(1/(1-'General Inputs'!$C$10))*$J3057*1000*$I3057,ABS(($F3057-$E3057)*(1+$J129)^(K$490-$K$490)))</f>
        <v>0</v>
      </c>
      <c r="L3057" s="357">
        <f>IF('PV Adoption'!H$5*(1/(1-'General Inputs'!$C$10))*$J3057*1000*$I3057 &lt;= ABS(($F3057-$E3057)*(1+$J129)^(L$490-$K$490)),'PV Adoption'!H$5*(1/(1-'General Inputs'!$C$10))*$J3057*1000*$I3057,ABS(($F3057-$E3057)*(1+$J129)^(L$490-$K$490)))</f>
        <v>0</v>
      </c>
      <c r="M3057" s="357">
        <f>IF('PV Adoption'!I$5*(1/(1-'General Inputs'!$C$10))*$J3057*1000*$I3057 &lt;= ABS(($F3057-$E3057)*(1+$J129)^(M$490-$K$490)),'PV Adoption'!I$5*(1/(1-'General Inputs'!$C$10))*$J3057*1000*$I3057,ABS(($F3057-$E3057)*(1+$J129)^(M$490-$K$490)))</f>
        <v>0</v>
      </c>
      <c r="N3057" s="357">
        <f>IF('PV Adoption'!J$5*(1/(1-'General Inputs'!$C$10))*$J3057*1000*$I3057 &lt;= ABS(($F3057-$E3057)*(1+$J129)^(N$490-$K$490)),'PV Adoption'!J$5*(1/(1-'General Inputs'!$C$10))*$J3057*1000*$I3057,ABS(($F3057-$E3057)*(1+$J129)^(N$490-$K$490)))</f>
        <v>0</v>
      </c>
      <c r="O3057" s="357">
        <f>IF('PV Adoption'!K$5*(1/(1-'General Inputs'!$C$10))*$J3057*1000*$I3057 &lt;= ABS(($F3057-$E3057)*(1+$J129)^(O$490-$K$490)),'PV Adoption'!K$5*(1/(1-'General Inputs'!$C$10))*$J3057*1000*$I3057,ABS(($F3057-$E3057)*(1+$J129)^(O$490-$K$490)))</f>
        <v>0</v>
      </c>
      <c r="P3057" s="357">
        <f>IF('PV Adoption'!L$5*(1/(1-'General Inputs'!$C$10))*$J3057*1000*$I3057 &lt;= ABS(($F3057-$E3057)*(1+$J129)^(P$490-$K$490)),'PV Adoption'!L$5*(1/(1-'General Inputs'!$C$10))*$J3057*1000*$I3057,ABS(($F3057-$E3057)*(1+$J129)^(P$490-$K$490)))</f>
        <v>0</v>
      </c>
      <c r="Q3057" s="357">
        <f>IF('PV Adoption'!M$5*(1/(1-'General Inputs'!$C$10))*$J3057*1000*$I3057 &lt;= ABS(($F3057-$E3057)*(1+$J129)^(Q$490-$K$490)),'PV Adoption'!M$5*(1/(1-'General Inputs'!$C$10))*$J3057*1000*$I3057,ABS(($F3057-$E3057)*(1+$J129)^(Q$490-$K$490)))</f>
        <v>0</v>
      </c>
      <c r="R3057" s="357">
        <f>IF('PV Adoption'!N$5*(1/(1-'General Inputs'!$C$10))*$J3057*1000*$I3057 &lt;= ABS(($F3057-$E3057)*(1+$J129)^(R$490-$K$490)),'PV Adoption'!N$5*(1/(1-'General Inputs'!$C$10))*$J3057*1000*$I3057,ABS(($F3057-$E3057)*(1+$J129)^(R$490-$K$490)))</f>
        <v>0</v>
      </c>
      <c r="S3057" s="357">
        <f>IF('PV Adoption'!O$5*(1/(1-'General Inputs'!$C$10))*$J3057*1000*$I3057 &lt;= ABS(($F3057-$E3057)*(1+$J129)^(S$490-$K$490)),'PV Adoption'!O$5*(1/(1-'General Inputs'!$C$10))*$J3057*1000*$I3057,ABS(($F3057-$E3057)*(1+$J129)^(S$490-$K$490)))</f>
        <v>0</v>
      </c>
      <c r="T3057" s="357">
        <f>IF('PV Adoption'!P$5*(1/(1-'General Inputs'!$C$10))*$J3057*1000*$I3057 &lt;= ABS(($F3057-$E3057)*(1+$J129)^(T$490-$K$490)),'PV Adoption'!P$5*(1/(1-'General Inputs'!$C$10))*$J3057*1000*$I3057,ABS(($F3057-$E3057)*(1+$J129)^(T$490-$K$490)))</f>
        <v>0</v>
      </c>
      <c r="U3057" s="357">
        <f>IF('PV Adoption'!Q$5*(1/(1-'General Inputs'!$C$10))*$J3057*1000*$I3057 &lt;= ABS(($F3057-$E3057)*(1+$J129)^(U$490-$K$490)),'PV Adoption'!Q$5*(1/(1-'General Inputs'!$C$10))*$J3057*1000*$I3057,ABS(($F3057-$E3057)*(1+$J129)^(U$490-$K$490)))</f>
        <v>0</v>
      </c>
      <c r="V3057" s="357">
        <f>IF('PV Adoption'!R$5*(1/(1-'General Inputs'!$C$10))*$J3057*1000*$I3057 &lt;= ABS(($F3057-$E3057)*(1+$J129)^(V$490-$K$490)),'PV Adoption'!R$5*(1/(1-'General Inputs'!$C$10))*$J3057*1000*$I3057,ABS(($F3057-$E3057)*(1+$J129)^(V$490-$K$490)))</f>
        <v>0</v>
      </c>
      <c r="W3057" s="357">
        <f>IF('PV Adoption'!S$5*(1/(1-'General Inputs'!$C$10))*$J3057*1000*$I3057 &lt;= ABS(($F3057-$E3057)*(1+$J129)^(W$490-$K$490)),'PV Adoption'!S$5*(1/(1-'General Inputs'!$C$10))*$J3057*1000*$I3057,ABS(($F3057-$E3057)*(1+$J129)^(W$490-$K$490)))</f>
        <v>0</v>
      </c>
      <c r="X3057" s="357">
        <f>IF('PV Adoption'!T$5*(1/(1-'General Inputs'!$C$10))*$J3057*1000*$I3057 &lt;= ABS(($F3057-$E3057)*(1+$J129)^(X$490-$K$490)),'PV Adoption'!T$5*(1/(1-'General Inputs'!$C$10))*$J3057*1000*$I3057,ABS(($F3057-$E3057)*(1+$J129)^(X$490-$K$490)))</f>
        <v>0</v>
      </c>
      <c r="Y3057" s="357">
        <f>IF('PV Adoption'!U$5*(1/(1-'General Inputs'!$C$10))*$J3057*1000*$I3057 &lt;= ABS(($F3057-$E3057)*(1+$J129)^(Y$490-$K$490)),'PV Adoption'!U$5*(1/(1-'General Inputs'!$C$10))*$J3057*1000*$I3057,ABS(($F3057-$E3057)*(1+$J129)^(Y$490-$K$490)))</f>
        <v>0</v>
      </c>
      <c r="Z3057" s="357">
        <f>IF('PV Adoption'!V$5*(1/(1-'General Inputs'!$C$10))*$J3057*1000*$I3057 &lt;= ABS(($F3057-$E3057)*(1+$J129)^(Z$490-$K$490)),'PV Adoption'!V$5*(1/(1-'General Inputs'!$C$10))*$J3057*1000*$I3057,ABS(($F3057-$E3057)*(1+$J129)^(Z$490-$K$490)))</f>
        <v>0</v>
      </c>
      <c r="AA3057" s="357">
        <f>IF('PV Adoption'!W$5*(1/(1-'General Inputs'!$C$10))*$J3057*1000*$I3057 &lt;= ABS(($F3057-$E3057)*(1+$J129)^(AA$490-$K$490)),'PV Adoption'!W$5*(1/(1-'General Inputs'!$C$10))*$J3057*1000*$I3057,ABS(($F3057-$E3057)*(1+$J129)^(AA$490-$K$490)))</f>
        <v>0</v>
      </c>
      <c r="AB3057" s="357">
        <f>IF('PV Adoption'!X$5*(1/(1-'General Inputs'!$C$10))*$J3057*1000*$I3057 &lt;= ABS(($F3057-$E3057)*(1+$J129)^(AB$490-$K$490)),'PV Adoption'!X$5*(1/(1-'General Inputs'!$C$10))*$J3057*1000*$I3057,ABS(($F3057-$E3057)*(1+$J129)^(AB$490-$K$490)))</f>
        <v>0</v>
      </c>
      <c r="AC3057" s="357">
        <f>IF('PV Adoption'!Y$5*(1/(1-'General Inputs'!$C$10))*$J3057*1000*$I3057 &lt;= ABS(($F3057-$E3057)*(1+$J129)^(AC$490-$K$490)),'PV Adoption'!Y$5*(1/(1-'General Inputs'!$C$10))*$J3057*1000*$I3057,ABS(($F3057-$E3057)*(1+$J129)^(AC$490-$K$490)))</f>
        <v>0</v>
      </c>
      <c r="AD3057" s="357">
        <f>IF('PV Adoption'!Z$5*(1/(1-'General Inputs'!$C$10))*$J3057*1000*$I3057 &lt;= ABS(($F3057-$E3057)*(1+$J129)^(AD$490-$K$490)),'PV Adoption'!Z$5*(1/(1-'General Inputs'!$C$10))*$J3057*1000*$I3057,ABS(($F3057-$E3057)*(1+$J129)^(AD$490-$K$490)))</f>
        <v>0</v>
      </c>
      <c r="AE3057" s="357">
        <f>IF('PV Adoption'!AA$5*(1/(1-'General Inputs'!$C$10))*$J3057*1000*$I3057 &lt;= ABS(($F3057-$E3057)*(1+$J129)^(AE$490-$K$490)),'PV Adoption'!AA$5*(1/(1-'General Inputs'!$C$10))*$J3057*1000*$I3057,ABS(($F3057-$E3057)*(1+$J129)^(AE$490-$K$490)))</f>
        <v>0</v>
      </c>
      <c r="AF3057" s="357">
        <f>IF('PV Adoption'!AB$5*(1/(1-'General Inputs'!$C$10))*$J3057*1000*$I3057 &lt;= ABS(($F3057-$E3057)*(1+$J129)^(AF$490-$K$490)),'PV Adoption'!AB$5*(1/(1-'General Inputs'!$C$10))*$J3057*1000*$I3057,ABS(($F3057-$E3057)*(1+$J129)^(AF$490-$K$490)))</f>
        <v>0</v>
      </c>
      <c r="AG3057" s="357">
        <f>IF('PV Adoption'!AC$5*(1/(1-'General Inputs'!$C$10))*$J3057*1000*$I3057 &lt;= ABS(($F3057-$E3057)*(1+$J129)^(AG$490-$K$490)),'PV Adoption'!AC$5*(1/(1-'General Inputs'!$C$10))*$J3057*1000*$I3057,ABS(($F3057-$E3057)*(1+$J129)^(AG$490-$K$490)))</f>
        <v>0</v>
      </c>
      <c r="AH3057" s="357">
        <f>IF('PV Adoption'!AD$5*(1/(1-'General Inputs'!$C$10))*$J3057*1000*$I3057 &lt;= ABS(($F3057-$E3057)*(1+$J129)^(AH$490-$K$490)),'PV Adoption'!AD$5*(1/(1-'General Inputs'!$C$10))*$J3057*1000*$I3057,ABS(($F3057-$E3057)*(1+$J129)^(AH$490-$K$490)))</f>
        <v>0</v>
      </c>
      <c r="AI3057" s="357">
        <f>IF('PV Adoption'!AE$5*(1/(1-'General Inputs'!$C$10))*$J3057*1000*$I3057 &lt;= ABS(($F3057-$E3057)*(1+$J129)^(AI$490-$K$490)),'PV Adoption'!AE$5*(1/(1-'General Inputs'!$C$10))*$J3057*1000*$I3057,ABS(($F3057-$E3057)*(1+$J129)^(AI$490-$K$490)))</f>
        <v>0</v>
      </c>
      <c r="AJ3057" s="357">
        <f>IF('PV Adoption'!AF$5*(1/(1-'General Inputs'!$C$10))*$J3057*1000*$I3057 &lt;= ABS(($F3057-$E3057)*(1+$J129)^(AJ$490-$K$490)),'PV Adoption'!AF$5*(1/(1-'General Inputs'!$C$10))*$J3057*1000*$I3057,ABS(($F3057-$E3057)*(1+$J129)^(AJ$490-$K$490)))</f>
        <v>0</v>
      </c>
      <c r="AK3057" s="357">
        <v>0</v>
      </c>
      <c r="AL3057" s="357">
        <v>0</v>
      </c>
      <c r="AM3057" s="357">
        <v>0</v>
      </c>
    </row>
    <row r="3058" spans="1:39" x14ac:dyDescent="0.25">
      <c r="A3058" s="353" t="s">
        <v>435</v>
      </c>
      <c r="B3058" s="353" t="s">
        <v>435</v>
      </c>
      <c r="C3058" s="441">
        <f t="shared" ref="C3058:H3058" si="2506">C130</f>
        <v>12500</v>
      </c>
      <c r="D3058" s="441"/>
      <c r="E3058" s="441"/>
      <c r="F3058" s="441"/>
      <c r="G3058" s="441"/>
      <c r="H3058" s="441">
        <f t="shared" si="2506"/>
        <v>0</v>
      </c>
      <c r="I3058" s="470">
        <f>IFERROR(VLOOKUP(B3058,Coincidence!$B$2:$E$242,4,FALSE)*IF(G3058="Winter",'General Inputs'!$C$25,'General Inputs'!$C$24),IF(G3058="Winter",'General Inputs'!$C$25,'General Inputs'!$C$24))</f>
        <v>0.52140604400000001</v>
      </c>
      <c r="J3058" s="466">
        <f>'Nameplate by Substation'!H130</f>
        <v>5.1681281846247245E-3</v>
      </c>
      <c r="K3058" s="357">
        <f>IF('PV Adoption'!G$5*(1/(1-'General Inputs'!$C$10))*$J3058*1000*$I3058 &lt;= ABS(($F3058-$E3058)*(1+$J130)^(K$490-$K$490)),'PV Adoption'!G$5*(1/(1-'General Inputs'!$C$10))*$J3058*1000*$I3058,ABS(($F3058-$E3058)*(1+$J130)^(K$490-$K$490)))</f>
        <v>0</v>
      </c>
      <c r="L3058" s="357">
        <f>IF('PV Adoption'!H$5*(1/(1-'General Inputs'!$C$10))*$J3058*1000*$I3058 &lt;= ABS(($F3058-$E3058)*(1+$J130)^(L$490-$K$490)),'PV Adoption'!H$5*(1/(1-'General Inputs'!$C$10))*$J3058*1000*$I3058,ABS(($F3058-$E3058)*(1+$J130)^(L$490-$K$490)))</f>
        <v>0</v>
      </c>
      <c r="M3058" s="357">
        <f>IF('PV Adoption'!I$5*(1/(1-'General Inputs'!$C$10))*$J3058*1000*$I3058 &lt;= ABS(($F3058-$E3058)*(1+$J130)^(M$490-$K$490)),'PV Adoption'!I$5*(1/(1-'General Inputs'!$C$10))*$J3058*1000*$I3058,ABS(($F3058-$E3058)*(1+$J130)^(M$490-$K$490)))</f>
        <v>0</v>
      </c>
      <c r="N3058" s="357">
        <f>IF('PV Adoption'!J$5*(1/(1-'General Inputs'!$C$10))*$J3058*1000*$I3058 &lt;= ABS(($F3058-$E3058)*(1+$J130)^(N$490-$K$490)),'PV Adoption'!J$5*(1/(1-'General Inputs'!$C$10))*$J3058*1000*$I3058,ABS(($F3058-$E3058)*(1+$J130)^(N$490-$K$490)))</f>
        <v>0</v>
      </c>
      <c r="O3058" s="357">
        <f>IF('PV Adoption'!K$5*(1/(1-'General Inputs'!$C$10))*$J3058*1000*$I3058 &lt;= ABS(($F3058-$E3058)*(1+$J130)^(O$490-$K$490)),'PV Adoption'!K$5*(1/(1-'General Inputs'!$C$10))*$J3058*1000*$I3058,ABS(($F3058-$E3058)*(1+$J130)^(O$490-$K$490)))</f>
        <v>0</v>
      </c>
      <c r="P3058" s="357">
        <f>IF('PV Adoption'!L$5*(1/(1-'General Inputs'!$C$10))*$J3058*1000*$I3058 &lt;= ABS(($F3058-$E3058)*(1+$J130)^(P$490-$K$490)),'PV Adoption'!L$5*(1/(1-'General Inputs'!$C$10))*$J3058*1000*$I3058,ABS(($F3058-$E3058)*(1+$J130)^(P$490-$K$490)))</f>
        <v>0</v>
      </c>
      <c r="Q3058" s="357">
        <f>IF('PV Adoption'!M$5*(1/(1-'General Inputs'!$C$10))*$J3058*1000*$I3058 &lt;= ABS(($F3058-$E3058)*(1+$J130)^(Q$490-$K$490)),'PV Adoption'!M$5*(1/(1-'General Inputs'!$C$10))*$J3058*1000*$I3058,ABS(($F3058-$E3058)*(1+$J130)^(Q$490-$K$490)))</f>
        <v>0</v>
      </c>
      <c r="R3058" s="357">
        <f>IF('PV Adoption'!N$5*(1/(1-'General Inputs'!$C$10))*$J3058*1000*$I3058 &lt;= ABS(($F3058-$E3058)*(1+$J130)^(R$490-$K$490)),'PV Adoption'!N$5*(1/(1-'General Inputs'!$C$10))*$J3058*1000*$I3058,ABS(($F3058-$E3058)*(1+$J130)^(R$490-$K$490)))</f>
        <v>0</v>
      </c>
      <c r="S3058" s="357">
        <f>IF('PV Adoption'!O$5*(1/(1-'General Inputs'!$C$10))*$J3058*1000*$I3058 &lt;= ABS(($F3058-$E3058)*(1+$J130)^(S$490-$K$490)),'PV Adoption'!O$5*(1/(1-'General Inputs'!$C$10))*$J3058*1000*$I3058,ABS(($F3058-$E3058)*(1+$J130)^(S$490-$K$490)))</f>
        <v>0</v>
      </c>
      <c r="T3058" s="357">
        <f>IF('PV Adoption'!P$5*(1/(1-'General Inputs'!$C$10))*$J3058*1000*$I3058 &lt;= ABS(($F3058-$E3058)*(1+$J130)^(T$490-$K$490)),'PV Adoption'!P$5*(1/(1-'General Inputs'!$C$10))*$J3058*1000*$I3058,ABS(($F3058-$E3058)*(1+$J130)^(T$490-$K$490)))</f>
        <v>0</v>
      </c>
      <c r="U3058" s="357">
        <f>IF('PV Adoption'!Q$5*(1/(1-'General Inputs'!$C$10))*$J3058*1000*$I3058 &lt;= ABS(($F3058-$E3058)*(1+$J130)^(U$490-$K$490)),'PV Adoption'!Q$5*(1/(1-'General Inputs'!$C$10))*$J3058*1000*$I3058,ABS(($F3058-$E3058)*(1+$J130)^(U$490-$K$490)))</f>
        <v>0</v>
      </c>
      <c r="V3058" s="357">
        <f>IF('PV Adoption'!R$5*(1/(1-'General Inputs'!$C$10))*$J3058*1000*$I3058 &lt;= ABS(($F3058-$E3058)*(1+$J130)^(V$490-$K$490)),'PV Adoption'!R$5*(1/(1-'General Inputs'!$C$10))*$J3058*1000*$I3058,ABS(($F3058-$E3058)*(1+$J130)^(V$490-$K$490)))</f>
        <v>0</v>
      </c>
      <c r="W3058" s="357">
        <f>IF('PV Adoption'!S$5*(1/(1-'General Inputs'!$C$10))*$J3058*1000*$I3058 &lt;= ABS(($F3058-$E3058)*(1+$J130)^(W$490-$K$490)),'PV Adoption'!S$5*(1/(1-'General Inputs'!$C$10))*$J3058*1000*$I3058,ABS(($F3058-$E3058)*(1+$J130)^(W$490-$K$490)))</f>
        <v>0</v>
      </c>
      <c r="X3058" s="357">
        <f>IF('PV Adoption'!T$5*(1/(1-'General Inputs'!$C$10))*$J3058*1000*$I3058 &lt;= ABS(($F3058-$E3058)*(1+$J130)^(X$490-$K$490)),'PV Adoption'!T$5*(1/(1-'General Inputs'!$C$10))*$J3058*1000*$I3058,ABS(($F3058-$E3058)*(1+$J130)^(X$490-$K$490)))</f>
        <v>0</v>
      </c>
      <c r="Y3058" s="357">
        <f>IF('PV Adoption'!U$5*(1/(1-'General Inputs'!$C$10))*$J3058*1000*$I3058 &lt;= ABS(($F3058-$E3058)*(1+$J130)^(Y$490-$K$490)),'PV Adoption'!U$5*(1/(1-'General Inputs'!$C$10))*$J3058*1000*$I3058,ABS(($F3058-$E3058)*(1+$J130)^(Y$490-$K$490)))</f>
        <v>0</v>
      </c>
      <c r="Z3058" s="357">
        <f>IF('PV Adoption'!V$5*(1/(1-'General Inputs'!$C$10))*$J3058*1000*$I3058 &lt;= ABS(($F3058-$E3058)*(1+$J130)^(Z$490-$K$490)),'PV Adoption'!V$5*(1/(1-'General Inputs'!$C$10))*$J3058*1000*$I3058,ABS(($F3058-$E3058)*(1+$J130)^(Z$490-$K$490)))</f>
        <v>0</v>
      </c>
      <c r="AA3058" s="357">
        <f>IF('PV Adoption'!W$5*(1/(1-'General Inputs'!$C$10))*$J3058*1000*$I3058 &lt;= ABS(($F3058-$E3058)*(1+$J130)^(AA$490-$K$490)),'PV Adoption'!W$5*(1/(1-'General Inputs'!$C$10))*$J3058*1000*$I3058,ABS(($F3058-$E3058)*(1+$J130)^(AA$490-$K$490)))</f>
        <v>0</v>
      </c>
      <c r="AB3058" s="357">
        <f>IF('PV Adoption'!X$5*(1/(1-'General Inputs'!$C$10))*$J3058*1000*$I3058 &lt;= ABS(($F3058-$E3058)*(1+$J130)^(AB$490-$K$490)),'PV Adoption'!X$5*(1/(1-'General Inputs'!$C$10))*$J3058*1000*$I3058,ABS(($F3058-$E3058)*(1+$J130)^(AB$490-$K$490)))</f>
        <v>0</v>
      </c>
      <c r="AC3058" s="357">
        <f>IF('PV Adoption'!Y$5*(1/(1-'General Inputs'!$C$10))*$J3058*1000*$I3058 &lt;= ABS(($F3058-$E3058)*(1+$J130)^(AC$490-$K$490)),'PV Adoption'!Y$5*(1/(1-'General Inputs'!$C$10))*$J3058*1000*$I3058,ABS(($F3058-$E3058)*(1+$J130)^(AC$490-$K$490)))</f>
        <v>0</v>
      </c>
      <c r="AD3058" s="357">
        <f>IF('PV Adoption'!Z$5*(1/(1-'General Inputs'!$C$10))*$J3058*1000*$I3058 &lt;= ABS(($F3058-$E3058)*(1+$J130)^(AD$490-$K$490)),'PV Adoption'!Z$5*(1/(1-'General Inputs'!$C$10))*$J3058*1000*$I3058,ABS(($F3058-$E3058)*(1+$J130)^(AD$490-$K$490)))</f>
        <v>0</v>
      </c>
      <c r="AE3058" s="357">
        <f>IF('PV Adoption'!AA$5*(1/(1-'General Inputs'!$C$10))*$J3058*1000*$I3058 &lt;= ABS(($F3058-$E3058)*(1+$J130)^(AE$490-$K$490)),'PV Adoption'!AA$5*(1/(1-'General Inputs'!$C$10))*$J3058*1000*$I3058,ABS(($F3058-$E3058)*(1+$J130)^(AE$490-$K$490)))</f>
        <v>0</v>
      </c>
      <c r="AF3058" s="357">
        <f>IF('PV Adoption'!AB$5*(1/(1-'General Inputs'!$C$10))*$J3058*1000*$I3058 &lt;= ABS(($F3058-$E3058)*(1+$J130)^(AF$490-$K$490)),'PV Adoption'!AB$5*(1/(1-'General Inputs'!$C$10))*$J3058*1000*$I3058,ABS(($F3058-$E3058)*(1+$J130)^(AF$490-$K$490)))</f>
        <v>0</v>
      </c>
      <c r="AG3058" s="357">
        <f>IF('PV Adoption'!AC$5*(1/(1-'General Inputs'!$C$10))*$J3058*1000*$I3058 &lt;= ABS(($F3058-$E3058)*(1+$J130)^(AG$490-$K$490)),'PV Adoption'!AC$5*(1/(1-'General Inputs'!$C$10))*$J3058*1000*$I3058,ABS(($F3058-$E3058)*(1+$J130)^(AG$490-$K$490)))</f>
        <v>0</v>
      </c>
      <c r="AH3058" s="357">
        <f>IF('PV Adoption'!AD$5*(1/(1-'General Inputs'!$C$10))*$J3058*1000*$I3058 &lt;= ABS(($F3058-$E3058)*(1+$J130)^(AH$490-$K$490)),'PV Adoption'!AD$5*(1/(1-'General Inputs'!$C$10))*$J3058*1000*$I3058,ABS(($F3058-$E3058)*(1+$J130)^(AH$490-$K$490)))</f>
        <v>0</v>
      </c>
      <c r="AI3058" s="357">
        <f>IF('PV Adoption'!AE$5*(1/(1-'General Inputs'!$C$10))*$J3058*1000*$I3058 &lt;= ABS(($F3058-$E3058)*(1+$J130)^(AI$490-$K$490)),'PV Adoption'!AE$5*(1/(1-'General Inputs'!$C$10))*$J3058*1000*$I3058,ABS(($F3058-$E3058)*(1+$J130)^(AI$490-$K$490)))</f>
        <v>0</v>
      </c>
      <c r="AJ3058" s="357">
        <f>IF('PV Adoption'!AF$5*(1/(1-'General Inputs'!$C$10))*$J3058*1000*$I3058 &lt;= ABS(($F3058-$E3058)*(1+$J130)^(AJ$490-$K$490)),'PV Adoption'!AF$5*(1/(1-'General Inputs'!$C$10))*$J3058*1000*$I3058,ABS(($F3058-$E3058)*(1+$J130)^(AJ$490-$K$490)))</f>
        <v>0</v>
      </c>
      <c r="AK3058" s="357">
        <v>824.53835632596713</v>
      </c>
      <c r="AL3058" s="357">
        <v>819.66297253341611</v>
      </c>
      <c r="AM3058" s="357">
        <v>814.81641622589621</v>
      </c>
    </row>
    <row r="3059" spans="1:39" x14ac:dyDescent="0.25">
      <c r="A3059" s="353" t="s">
        <v>397</v>
      </c>
      <c r="B3059" s="353" t="s">
        <v>398</v>
      </c>
      <c r="C3059" s="441">
        <f t="shared" ref="C3059:H3059" si="2507">C131</f>
        <v>10500</v>
      </c>
      <c r="D3059" s="441"/>
      <c r="E3059" s="441"/>
      <c r="F3059" s="441"/>
      <c r="G3059" s="441"/>
      <c r="H3059" s="441">
        <f t="shared" si="2507"/>
        <v>0</v>
      </c>
      <c r="I3059" s="470">
        <f>IFERROR(VLOOKUP(B3059,Coincidence!$B$2:$E$242,4,FALSE)*IF(G3059="Winter",'General Inputs'!$C$25,'General Inputs'!$C$24),IF(G3059="Winter",'General Inputs'!$C$25,'General Inputs'!$C$24))</f>
        <v>0.52140604400000001</v>
      </c>
      <c r="J3059" s="466">
        <f>'Nameplate by Substation'!H131</f>
        <v>5.1559204369298721E-3</v>
      </c>
      <c r="K3059" s="357">
        <f>IF('PV Adoption'!G$5*(1/(1-'General Inputs'!$C$10))*$J3059*1000*$I3059 &lt;= ABS(($F3059-$E3059)*(1+$J131)^(K$490-$K$490)),'PV Adoption'!G$5*(1/(1-'General Inputs'!$C$10))*$J3059*1000*$I3059,ABS(($F3059-$E3059)*(1+$J131)^(K$490-$K$490)))</f>
        <v>0</v>
      </c>
      <c r="L3059" s="357">
        <f>IF('PV Adoption'!H$5*(1/(1-'General Inputs'!$C$10))*$J3059*1000*$I3059 &lt;= ABS(($F3059-$E3059)*(1+$J131)^(L$490-$K$490)),'PV Adoption'!H$5*(1/(1-'General Inputs'!$C$10))*$J3059*1000*$I3059,ABS(($F3059-$E3059)*(1+$J131)^(L$490-$K$490)))</f>
        <v>0</v>
      </c>
      <c r="M3059" s="357">
        <f>IF('PV Adoption'!I$5*(1/(1-'General Inputs'!$C$10))*$J3059*1000*$I3059 &lt;= ABS(($F3059-$E3059)*(1+$J131)^(M$490-$K$490)),'PV Adoption'!I$5*(1/(1-'General Inputs'!$C$10))*$J3059*1000*$I3059,ABS(($F3059-$E3059)*(1+$J131)^(M$490-$K$490)))</f>
        <v>0</v>
      </c>
      <c r="N3059" s="357">
        <f>IF('PV Adoption'!J$5*(1/(1-'General Inputs'!$C$10))*$J3059*1000*$I3059 &lt;= ABS(($F3059-$E3059)*(1+$J131)^(N$490-$K$490)),'PV Adoption'!J$5*(1/(1-'General Inputs'!$C$10))*$J3059*1000*$I3059,ABS(($F3059-$E3059)*(1+$J131)^(N$490-$K$490)))</f>
        <v>0</v>
      </c>
      <c r="O3059" s="357">
        <f>IF('PV Adoption'!K$5*(1/(1-'General Inputs'!$C$10))*$J3059*1000*$I3059 &lt;= ABS(($F3059-$E3059)*(1+$J131)^(O$490-$K$490)),'PV Adoption'!K$5*(1/(1-'General Inputs'!$C$10))*$J3059*1000*$I3059,ABS(($F3059-$E3059)*(1+$J131)^(O$490-$K$490)))</f>
        <v>0</v>
      </c>
      <c r="P3059" s="357">
        <f>IF('PV Adoption'!L$5*(1/(1-'General Inputs'!$C$10))*$J3059*1000*$I3059 &lt;= ABS(($F3059-$E3059)*(1+$J131)^(P$490-$K$490)),'PV Adoption'!L$5*(1/(1-'General Inputs'!$C$10))*$J3059*1000*$I3059,ABS(($F3059-$E3059)*(1+$J131)^(P$490-$K$490)))</f>
        <v>0</v>
      </c>
      <c r="Q3059" s="357">
        <f>IF('PV Adoption'!M$5*(1/(1-'General Inputs'!$C$10))*$J3059*1000*$I3059 &lt;= ABS(($F3059-$E3059)*(1+$J131)^(Q$490-$K$490)),'PV Adoption'!M$5*(1/(1-'General Inputs'!$C$10))*$J3059*1000*$I3059,ABS(($F3059-$E3059)*(1+$J131)^(Q$490-$K$490)))</f>
        <v>0</v>
      </c>
      <c r="R3059" s="357">
        <f>IF('PV Adoption'!N$5*(1/(1-'General Inputs'!$C$10))*$J3059*1000*$I3059 &lt;= ABS(($F3059-$E3059)*(1+$J131)^(R$490-$K$490)),'PV Adoption'!N$5*(1/(1-'General Inputs'!$C$10))*$J3059*1000*$I3059,ABS(($F3059-$E3059)*(1+$J131)^(R$490-$K$490)))</f>
        <v>0</v>
      </c>
      <c r="S3059" s="357">
        <f>IF('PV Adoption'!O$5*(1/(1-'General Inputs'!$C$10))*$J3059*1000*$I3059 &lt;= ABS(($F3059-$E3059)*(1+$J131)^(S$490-$K$490)),'PV Adoption'!O$5*(1/(1-'General Inputs'!$C$10))*$J3059*1000*$I3059,ABS(($F3059-$E3059)*(1+$J131)^(S$490-$K$490)))</f>
        <v>0</v>
      </c>
      <c r="T3059" s="357">
        <f>IF('PV Adoption'!P$5*(1/(1-'General Inputs'!$C$10))*$J3059*1000*$I3059 &lt;= ABS(($F3059-$E3059)*(1+$J131)^(T$490-$K$490)),'PV Adoption'!P$5*(1/(1-'General Inputs'!$C$10))*$J3059*1000*$I3059,ABS(($F3059-$E3059)*(1+$J131)^(T$490-$K$490)))</f>
        <v>0</v>
      </c>
      <c r="U3059" s="357">
        <f>IF('PV Adoption'!Q$5*(1/(1-'General Inputs'!$C$10))*$J3059*1000*$I3059 &lt;= ABS(($F3059-$E3059)*(1+$J131)^(U$490-$K$490)),'PV Adoption'!Q$5*(1/(1-'General Inputs'!$C$10))*$J3059*1000*$I3059,ABS(($F3059-$E3059)*(1+$J131)^(U$490-$K$490)))</f>
        <v>0</v>
      </c>
      <c r="V3059" s="357">
        <f>IF('PV Adoption'!R$5*(1/(1-'General Inputs'!$C$10))*$J3059*1000*$I3059 &lt;= ABS(($F3059-$E3059)*(1+$J131)^(V$490-$K$490)),'PV Adoption'!R$5*(1/(1-'General Inputs'!$C$10))*$J3059*1000*$I3059,ABS(($F3059-$E3059)*(1+$J131)^(V$490-$K$490)))</f>
        <v>0</v>
      </c>
      <c r="W3059" s="357">
        <f>IF('PV Adoption'!S$5*(1/(1-'General Inputs'!$C$10))*$J3059*1000*$I3059 &lt;= ABS(($F3059-$E3059)*(1+$J131)^(W$490-$K$490)),'PV Adoption'!S$5*(1/(1-'General Inputs'!$C$10))*$J3059*1000*$I3059,ABS(($F3059-$E3059)*(1+$J131)^(W$490-$K$490)))</f>
        <v>0</v>
      </c>
      <c r="X3059" s="357">
        <f>IF('PV Adoption'!T$5*(1/(1-'General Inputs'!$C$10))*$J3059*1000*$I3059 &lt;= ABS(($F3059-$E3059)*(1+$J131)^(X$490-$K$490)),'PV Adoption'!T$5*(1/(1-'General Inputs'!$C$10))*$J3059*1000*$I3059,ABS(($F3059-$E3059)*(1+$J131)^(X$490-$K$490)))</f>
        <v>0</v>
      </c>
      <c r="Y3059" s="357">
        <f>IF('PV Adoption'!U$5*(1/(1-'General Inputs'!$C$10))*$J3059*1000*$I3059 &lt;= ABS(($F3059-$E3059)*(1+$J131)^(Y$490-$K$490)),'PV Adoption'!U$5*(1/(1-'General Inputs'!$C$10))*$J3059*1000*$I3059,ABS(($F3059-$E3059)*(1+$J131)^(Y$490-$K$490)))</f>
        <v>0</v>
      </c>
      <c r="Z3059" s="357">
        <f>IF('PV Adoption'!V$5*(1/(1-'General Inputs'!$C$10))*$J3059*1000*$I3059 &lt;= ABS(($F3059-$E3059)*(1+$J131)^(Z$490-$K$490)),'PV Adoption'!V$5*(1/(1-'General Inputs'!$C$10))*$J3059*1000*$I3059,ABS(($F3059-$E3059)*(1+$J131)^(Z$490-$K$490)))</f>
        <v>0</v>
      </c>
      <c r="AA3059" s="357">
        <f>IF('PV Adoption'!W$5*(1/(1-'General Inputs'!$C$10))*$J3059*1000*$I3059 &lt;= ABS(($F3059-$E3059)*(1+$J131)^(AA$490-$K$490)),'PV Adoption'!W$5*(1/(1-'General Inputs'!$C$10))*$J3059*1000*$I3059,ABS(($F3059-$E3059)*(1+$J131)^(AA$490-$K$490)))</f>
        <v>0</v>
      </c>
      <c r="AB3059" s="357">
        <f>IF('PV Adoption'!X$5*(1/(1-'General Inputs'!$C$10))*$J3059*1000*$I3059 &lt;= ABS(($F3059-$E3059)*(1+$J131)^(AB$490-$K$490)),'PV Adoption'!X$5*(1/(1-'General Inputs'!$C$10))*$J3059*1000*$I3059,ABS(($F3059-$E3059)*(1+$J131)^(AB$490-$K$490)))</f>
        <v>0</v>
      </c>
      <c r="AC3059" s="357">
        <f>IF('PV Adoption'!Y$5*(1/(1-'General Inputs'!$C$10))*$J3059*1000*$I3059 &lt;= ABS(($F3059-$E3059)*(1+$J131)^(AC$490-$K$490)),'PV Adoption'!Y$5*(1/(1-'General Inputs'!$C$10))*$J3059*1000*$I3059,ABS(($F3059-$E3059)*(1+$J131)^(AC$490-$K$490)))</f>
        <v>0</v>
      </c>
      <c r="AD3059" s="357">
        <f>IF('PV Adoption'!Z$5*(1/(1-'General Inputs'!$C$10))*$J3059*1000*$I3059 &lt;= ABS(($F3059-$E3059)*(1+$J131)^(AD$490-$K$490)),'PV Adoption'!Z$5*(1/(1-'General Inputs'!$C$10))*$J3059*1000*$I3059,ABS(($F3059-$E3059)*(1+$J131)^(AD$490-$K$490)))</f>
        <v>0</v>
      </c>
      <c r="AE3059" s="357">
        <f>IF('PV Adoption'!AA$5*(1/(1-'General Inputs'!$C$10))*$J3059*1000*$I3059 &lt;= ABS(($F3059-$E3059)*(1+$J131)^(AE$490-$K$490)),'PV Adoption'!AA$5*(1/(1-'General Inputs'!$C$10))*$J3059*1000*$I3059,ABS(($F3059-$E3059)*(1+$J131)^(AE$490-$K$490)))</f>
        <v>0</v>
      </c>
      <c r="AF3059" s="357">
        <f>IF('PV Adoption'!AB$5*(1/(1-'General Inputs'!$C$10))*$J3059*1000*$I3059 &lt;= ABS(($F3059-$E3059)*(1+$J131)^(AF$490-$K$490)),'PV Adoption'!AB$5*(1/(1-'General Inputs'!$C$10))*$J3059*1000*$I3059,ABS(($F3059-$E3059)*(1+$J131)^(AF$490-$K$490)))</f>
        <v>0</v>
      </c>
      <c r="AG3059" s="357">
        <f>IF('PV Adoption'!AC$5*(1/(1-'General Inputs'!$C$10))*$J3059*1000*$I3059 &lt;= ABS(($F3059-$E3059)*(1+$J131)^(AG$490-$K$490)),'PV Adoption'!AC$5*(1/(1-'General Inputs'!$C$10))*$J3059*1000*$I3059,ABS(($F3059-$E3059)*(1+$J131)^(AG$490-$K$490)))</f>
        <v>0</v>
      </c>
      <c r="AH3059" s="357">
        <f>IF('PV Adoption'!AD$5*(1/(1-'General Inputs'!$C$10))*$J3059*1000*$I3059 &lt;= ABS(($F3059-$E3059)*(1+$J131)^(AH$490-$K$490)),'PV Adoption'!AD$5*(1/(1-'General Inputs'!$C$10))*$J3059*1000*$I3059,ABS(($F3059-$E3059)*(1+$J131)^(AH$490-$K$490)))</f>
        <v>0</v>
      </c>
      <c r="AI3059" s="357">
        <f>IF('PV Adoption'!AE$5*(1/(1-'General Inputs'!$C$10))*$J3059*1000*$I3059 &lt;= ABS(($F3059-$E3059)*(1+$J131)^(AI$490-$K$490)),'PV Adoption'!AE$5*(1/(1-'General Inputs'!$C$10))*$J3059*1000*$I3059,ABS(($F3059-$E3059)*(1+$J131)^(AI$490-$K$490)))</f>
        <v>0</v>
      </c>
      <c r="AJ3059" s="357">
        <f>IF('PV Adoption'!AF$5*(1/(1-'General Inputs'!$C$10))*$J3059*1000*$I3059 &lt;= ABS(($F3059-$E3059)*(1+$J131)^(AJ$490-$K$490)),'PV Adoption'!AF$5*(1/(1-'General Inputs'!$C$10))*$J3059*1000*$I3059,ABS(($F3059-$E3059)*(1+$J131)^(AJ$490-$K$490)))</f>
        <v>0</v>
      </c>
      <c r="AK3059" s="357">
        <v>278.23576913898449</v>
      </c>
      <c r="AL3059" s="357">
        <v>275.55136939951211</v>
      </c>
      <c r="AM3059" s="357">
        <v>272.89286856579008</v>
      </c>
    </row>
    <row r="3060" spans="1:39" x14ac:dyDescent="0.25">
      <c r="A3060" s="353" t="s">
        <v>365</v>
      </c>
      <c r="B3060" s="353" t="s">
        <v>366</v>
      </c>
      <c r="C3060" s="441">
        <f t="shared" ref="C3060:H3060" si="2508">C132</f>
        <v>20000</v>
      </c>
      <c r="D3060" s="441"/>
      <c r="E3060" s="441"/>
      <c r="F3060" s="441"/>
      <c r="G3060" s="441"/>
      <c r="H3060" s="441">
        <f t="shared" si="2508"/>
        <v>0</v>
      </c>
      <c r="I3060" s="470">
        <f>IFERROR(VLOOKUP(B3060,Coincidence!$B$2:$E$242,4,FALSE)*IF(G3060="Winter",'General Inputs'!$C$25,'General Inputs'!$C$24),IF(G3060="Winter",'General Inputs'!$C$25,'General Inputs'!$C$24))</f>
        <v>0.52140604400000001</v>
      </c>
      <c r="J3060" s="466">
        <f>'Nameplate by Substation'!H132</f>
        <v>1.0864338433294003E-2</v>
      </c>
      <c r="K3060" s="357">
        <f>IF('PV Adoption'!G$5*(1/(1-'General Inputs'!$C$10))*$J3060*1000*$I3060 &lt;= ABS(($F3060-$E3060)*(1+$J132)^(K$490-$K$490)),'PV Adoption'!G$5*(1/(1-'General Inputs'!$C$10))*$J3060*1000*$I3060,ABS(($F3060-$E3060)*(1+$J132)^(K$490-$K$490)))</f>
        <v>0</v>
      </c>
      <c r="L3060" s="357">
        <f>IF('PV Adoption'!H$5*(1/(1-'General Inputs'!$C$10))*$J3060*1000*$I3060 &lt;= ABS(($F3060-$E3060)*(1+$J132)^(L$490-$K$490)),'PV Adoption'!H$5*(1/(1-'General Inputs'!$C$10))*$J3060*1000*$I3060,ABS(($F3060-$E3060)*(1+$J132)^(L$490-$K$490)))</f>
        <v>0</v>
      </c>
      <c r="M3060" s="357">
        <f>IF('PV Adoption'!I$5*(1/(1-'General Inputs'!$C$10))*$J3060*1000*$I3060 &lt;= ABS(($F3060-$E3060)*(1+$J132)^(M$490-$K$490)),'PV Adoption'!I$5*(1/(1-'General Inputs'!$C$10))*$J3060*1000*$I3060,ABS(($F3060-$E3060)*(1+$J132)^(M$490-$K$490)))</f>
        <v>0</v>
      </c>
      <c r="N3060" s="357">
        <f>IF('PV Adoption'!J$5*(1/(1-'General Inputs'!$C$10))*$J3060*1000*$I3060 &lt;= ABS(($F3060-$E3060)*(1+$J132)^(N$490-$K$490)),'PV Adoption'!J$5*(1/(1-'General Inputs'!$C$10))*$J3060*1000*$I3060,ABS(($F3060-$E3060)*(1+$J132)^(N$490-$K$490)))</f>
        <v>0</v>
      </c>
      <c r="O3060" s="357">
        <f>IF('PV Adoption'!K$5*(1/(1-'General Inputs'!$C$10))*$J3060*1000*$I3060 &lt;= ABS(($F3060-$E3060)*(1+$J132)^(O$490-$K$490)),'PV Adoption'!K$5*(1/(1-'General Inputs'!$C$10))*$J3060*1000*$I3060,ABS(($F3060-$E3060)*(1+$J132)^(O$490-$K$490)))</f>
        <v>0</v>
      </c>
      <c r="P3060" s="357">
        <f>IF('PV Adoption'!L$5*(1/(1-'General Inputs'!$C$10))*$J3060*1000*$I3060 &lt;= ABS(($F3060-$E3060)*(1+$J132)^(P$490-$K$490)),'PV Adoption'!L$5*(1/(1-'General Inputs'!$C$10))*$J3060*1000*$I3060,ABS(($F3060-$E3060)*(1+$J132)^(P$490-$K$490)))</f>
        <v>0</v>
      </c>
      <c r="Q3060" s="357">
        <f>IF('PV Adoption'!M$5*(1/(1-'General Inputs'!$C$10))*$J3060*1000*$I3060 &lt;= ABS(($F3060-$E3060)*(1+$J132)^(Q$490-$K$490)),'PV Adoption'!M$5*(1/(1-'General Inputs'!$C$10))*$J3060*1000*$I3060,ABS(($F3060-$E3060)*(1+$J132)^(Q$490-$K$490)))</f>
        <v>0</v>
      </c>
      <c r="R3060" s="357">
        <f>IF('PV Adoption'!N$5*(1/(1-'General Inputs'!$C$10))*$J3060*1000*$I3060 &lt;= ABS(($F3060-$E3060)*(1+$J132)^(R$490-$K$490)),'PV Adoption'!N$5*(1/(1-'General Inputs'!$C$10))*$J3060*1000*$I3060,ABS(($F3060-$E3060)*(1+$J132)^(R$490-$K$490)))</f>
        <v>0</v>
      </c>
      <c r="S3060" s="357">
        <f>IF('PV Adoption'!O$5*(1/(1-'General Inputs'!$C$10))*$J3060*1000*$I3060 &lt;= ABS(($F3060-$E3060)*(1+$J132)^(S$490-$K$490)),'PV Adoption'!O$5*(1/(1-'General Inputs'!$C$10))*$J3060*1000*$I3060,ABS(($F3060-$E3060)*(1+$J132)^(S$490-$K$490)))</f>
        <v>0</v>
      </c>
      <c r="T3060" s="357">
        <f>IF('PV Adoption'!P$5*(1/(1-'General Inputs'!$C$10))*$J3060*1000*$I3060 &lt;= ABS(($F3060-$E3060)*(1+$J132)^(T$490-$K$490)),'PV Adoption'!P$5*(1/(1-'General Inputs'!$C$10))*$J3060*1000*$I3060,ABS(($F3060-$E3060)*(1+$J132)^(T$490-$K$490)))</f>
        <v>0</v>
      </c>
      <c r="U3060" s="357">
        <f>IF('PV Adoption'!Q$5*(1/(1-'General Inputs'!$C$10))*$J3060*1000*$I3060 &lt;= ABS(($F3060-$E3060)*(1+$J132)^(U$490-$K$490)),'PV Adoption'!Q$5*(1/(1-'General Inputs'!$C$10))*$J3060*1000*$I3060,ABS(($F3060-$E3060)*(1+$J132)^(U$490-$K$490)))</f>
        <v>0</v>
      </c>
      <c r="V3060" s="357">
        <f>IF('PV Adoption'!R$5*(1/(1-'General Inputs'!$C$10))*$J3060*1000*$I3060 &lt;= ABS(($F3060-$E3060)*(1+$J132)^(V$490-$K$490)),'PV Adoption'!R$5*(1/(1-'General Inputs'!$C$10))*$J3060*1000*$I3060,ABS(($F3060-$E3060)*(1+$J132)^(V$490-$K$490)))</f>
        <v>0</v>
      </c>
      <c r="W3060" s="357">
        <f>IF('PV Adoption'!S$5*(1/(1-'General Inputs'!$C$10))*$J3060*1000*$I3060 &lt;= ABS(($F3060-$E3060)*(1+$J132)^(W$490-$K$490)),'PV Adoption'!S$5*(1/(1-'General Inputs'!$C$10))*$J3060*1000*$I3060,ABS(($F3060-$E3060)*(1+$J132)^(W$490-$K$490)))</f>
        <v>0</v>
      </c>
      <c r="X3060" s="357">
        <f>IF('PV Adoption'!T$5*(1/(1-'General Inputs'!$C$10))*$J3060*1000*$I3060 &lt;= ABS(($F3060-$E3060)*(1+$J132)^(X$490-$K$490)),'PV Adoption'!T$5*(1/(1-'General Inputs'!$C$10))*$J3060*1000*$I3060,ABS(($F3060-$E3060)*(1+$J132)^(X$490-$K$490)))</f>
        <v>0</v>
      </c>
      <c r="Y3060" s="357">
        <f>IF('PV Adoption'!U$5*(1/(1-'General Inputs'!$C$10))*$J3060*1000*$I3060 &lt;= ABS(($F3060-$E3060)*(1+$J132)^(Y$490-$K$490)),'PV Adoption'!U$5*(1/(1-'General Inputs'!$C$10))*$J3060*1000*$I3060,ABS(($F3060-$E3060)*(1+$J132)^(Y$490-$K$490)))</f>
        <v>0</v>
      </c>
      <c r="Z3060" s="357">
        <f>IF('PV Adoption'!V$5*(1/(1-'General Inputs'!$C$10))*$J3060*1000*$I3060 &lt;= ABS(($F3060-$E3060)*(1+$J132)^(Z$490-$K$490)),'PV Adoption'!V$5*(1/(1-'General Inputs'!$C$10))*$J3060*1000*$I3060,ABS(($F3060-$E3060)*(1+$J132)^(Z$490-$K$490)))</f>
        <v>0</v>
      </c>
      <c r="AA3060" s="357">
        <f>IF('PV Adoption'!W$5*(1/(1-'General Inputs'!$C$10))*$J3060*1000*$I3060 &lt;= ABS(($F3060-$E3060)*(1+$J132)^(AA$490-$K$490)),'PV Adoption'!W$5*(1/(1-'General Inputs'!$C$10))*$J3060*1000*$I3060,ABS(($F3060-$E3060)*(1+$J132)^(AA$490-$K$490)))</f>
        <v>0</v>
      </c>
      <c r="AB3060" s="357">
        <f>IF('PV Adoption'!X$5*(1/(1-'General Inputs'!$C$10))*$J3060*1000*$I3060 &lt;= ABS(($F3060-$E3060)*(1+$J132)^(AB$490-$K$490)),'PV Adoption'!X$5*(1/(1-'General Inputs'!$C$10))*$J3060*1000*$I3060,ABS(($F3060-$E3060)*(1+$J132)^(AB$490-$K$490)))</f>
        <v>0</v>
      </c>
      <c r="AC3060" s="357">
        <f>IF('PV Adoption'!Y$5*(1/(1-'General Inputs'!$C$10))*$J3060*1000*$I3060 &lt;= ABS(($F3060-$E3060)*(1+$J132)^(AC$490-$K$490)),'PV Adoption'!Y$5*(1/(1-'General Inputs'!$C$10))*$J3060*1000*$I3060,ABS(($F3060-$E3060)*(1+$J132)^(AC$490-$K$490)))</f>
        <v>0</v>
      </c>
      <c r="AD3060" s="357">
        <f>IF('PV Adoption'!Z$5*(1/(1-'General Inputs'!$C$10))*$J3060*1000*$I3060 &lt;= ABS(($F3060-$E3060)*(1+$J132)^(AD$490-$K$490)),'PV Adoption'!Z$5*(1/(1-'General Inputs'!$C$10))*$J3060*1000*$I3060,ABS(($F3060-$E3060)*(1+$J132)^(AD$490-$K$490)))</f>
        <v>0</v>
      </c>
      <c r="AE3060" s="357">
        <f>IF('PV Adoption'!AA$5*(1/(1-'General Inputs'!$C$10))*$J3060*1000*$I3060 &lt;= ABS(($F3060-$E3060)*(1+$J132)^(AE$490-$K$490)),'PV Adoption'!AA$5*(1/(1-'General Inputs'!$C$10))*$J3060*1000*$I3060,ABS(($F3060-$E3060)*(1+$J132)^(AE$490-$K$490)))</f>
        <v>0</v>
      </c>
      <c r="AF3060" s="357">
        <f>IF('PV Adoption'!AB$5*(1/(1-'General Inputs'!$C$10))*$J3060*1000*$I3060 &lt;= ABS(($F3060-$E3060)*(1+$J132)^(AF$490-$K$490)),'PV Adoption'!AB$5*(1/(1-'General Inputs'!$C$10))*$J3060*1000*$I3060,ABS(($F3060-$E3060)*(1+$J132)^(AF$490-$K$490)))</f>
        <v>0</v>
      </c>
      <c r="AG3060" s="357">
        <f>IF('PV Adoption'!AC$5*(1/(1-'General Inputs'!$C$10))*$J3060*1000*$I3060 &lt;= ABS(($F3060-$E3060)*(1+$J132)^(AG$490-$K$490)),'PV Adoption'!AC$5*(1/(1-'General Inputs'!$C$10))*$J3060*1000*$I3060,ABS(($F3060-$E3060)*(1+$J132)^(AG$490-$K$490)))</f>
        <v>0</v>
      </c>
      <c r="AH3060" s="357">
        <f>IF('PV Adoption'!AD$5*(1/(1-'General Inputs'!$C$10))*$J3060*1000*$I3060 &lt;= ABS(($F3060-$E3060)*(1+$J132)^(AH$490-$K$490)),'PV Adoption'!AD$5*(1/(1-'General Inputs'!$C$10))*$J3060*1000*$I3060,ABS(($F3060-$E3060)*(1+$J132)^(AH$490-$K$490)))</f>
        <v>0</v>
      </c>
      <c r="AI3060" s="357">
        <f>IF('PV Adoption'!AE$5*(1/(1-'General Inputs'!$C$10))*$J3060*1000*$I3060 &lt;= ABS(($F3060-$E3060)*(1+$J132)^(AI$490-$K$490)),'PV Adoption'!AE$5*(1/(1-'General Inputs'!$C$10))*$J3060*1000*$I3060,ABS(($F3060-$E3060)*(1+$J132)^(AI$490-$K$490)))</f>
        <v>0</v>
      </c>
      <c r="AJ3060" s="357">
        <f>IF('PV Adoption'!AF$5*(1/(1-'General Inputs'!$C$10))*$J3060*1000*$I3060 &lt;= ABS(($F3060-$E3060)*(1+$J132)^(AJ$490-$K$490)),'PV Adoption'!AF$5*(1/(1-'General Inputs'!$C$10))*$J3060*1000*$I3060,ABS(($F3060-$E3060)*(1+$J132)^(AJ$490-$K$490)))</f>
        <v>0</v>
      </c>
      <c r="AK3060" s="357">
        <v>1211.7295688503152</v>
      </c>
      <c r="AL3060" s="357">
        <v>1201.8240119259299</v>
      </c>
      <c r="AM3060" s="357">
        <v>1191.9994302129323</v>
      </c>
    </row>
    <row r="3061" spans="1:39" x14ac:dyDescent="0.25">
      <c r="A3061" s="353" t="s">
        <v>252</v>
      </c>
      <c r="B3061" s="353" t="s">
        <v>404</v>
      </c>
      <c r="C3061" s="441">
        <f t="shared" ref="C3061:H3061" si="2509">C133</f>
        <v>20000</v>
      </c>
      <c r="D3061" s="441"/>
      <c r="E3061" s="441"/>
      <c r="F3061" s="441"/>
      <c r="G3061" s="441"/>
      <c r="H3061" s="441">
        <f t="shared" si="2509"/>
        <v>0</v>
      </c>
      <c r="I3061" s="470">
        <f>IFERROR(VLOOKUP(B3061,Coincidence!$B$2:$E$242,4,FALSE)*IF(G3061="Winter",'General Inputs'!$C$25,'General Inputs'!$C$24),IF(G3061="Winter",'General Inputs'!$C$25,'General Inputs'!$C$24))</f>
        <v>0.52140604400000001</v>
      </c>
      <c r="J3061" s="466">
        <f>'Nameplate by Substation'!H133</f>
        <v>1.3190355590209505E-2</v>
      </c>
      <c r="K3061" s="357">
        <f>IF('PV Adoption'!G$5*(1/(1-'General Inputs'!$C$10))*$J3061*1000*$I3061 &lt;= ABS(($F3061-$E3061)*(1+$J133)^(K$490-$K$490)),'PV Adoption'!G$5*(1/(1-'General Inputs'!$C$10))*$J3061*1000*$I3061,ABS(($F3061-$E3061)*(1+$J133)^(K$490-$K$490)))</f>
        <v>0</v>
      </c>
      <c r="L3061" s="357">
        <f>IF('PV Adoption'!H$5*(1/(1-'General Inputs'!$C$10))*$J3061*1000*$I3061 &lt;= ABS(($F3061-$E3061)*(1+$J133)^(L$490-$K$490)),'PV Adoption'!H$5*(1/(1-'General Inputs'!$C$10))*$J3061*1000*$I3061,ABS(($F3061-$E3061)*(1+$J133)^(L$490-$K$490)))</f>
        <v>0</v>
      </c>
      <c r="M3061" s="357">
        <f>IF('PV Adoption'!I$5*(1/(1-'General Inputs'!$C$10))*$J3061*1000*$I3061 &lt;= ABS(($F3061-$E3061)*(1+$J133)^(M$490-$K$490)),'PV Adoption'!I$5*(1/(1-'General Inputs'!$C$10))*$J3061*1000*$I3061,ABS(($F3061-$E3061)*(1+$J133)^(M$490-$K$490)))</f>
        <v>0</v>
      </c>
      <c r="N3061" s="357">
        <f>IF('PV Adoption'!J$5*(1/(1-'General Inputs'!$C$10))*$J3061*1000*$I3061 &lt;= ABS(($F3061-$E3061)*(1+$J133)^(N$490-$K$490)),'PV Adoption'!J$5*(1/(1-'General Inputs'!$C$10))*$J3061*1000*$I3061,ABS(($F3061-$E3061)*(1+$J133)^(N$490-$K$490)))</f>
        <v>0</v>
      </c>
      <c r="O3061" s="357">
        <f>IF('PV Adoption'!K$5*(1/(1-'General Inputs'!$C$10))*$J3061*1000*$I3061 &lt;= ABS(($F3061-$E3061)*(1+$J133)^(O$490-$K$490)),'PV Adoption'!K$5*(1/(1-'General Inputs'!$C$10))*$J3061*1000*$I3061,ABS(($F3061-$E3061)*(1+$J133)^(O$490-$K$490)))</f>
        <v>0</v>
      </c>
      <c r="P3061" s="357">
        <f>IF('PV Adoption'!L$5*(1/(1-'General Inputs'!$C$10))*$J3061*1000*$I3061 &lt;= ABS(($F3061-$E3061)*(1+$J133)^(P$490-$K$490)),'PV Adoption'!L$5*(1/(1-'General Inputs'!$C$10))*$J3061*1000*$I3061,ABS(($F3061-$E3061)*(1+$J133)^(P$490-$K$490)))</f>
        <v>0</v>
      </c>
      <c r="Q3061" s="357">
        <f>IF('PV Adoption'!M$5*(1/(1-'General Inputs'!$C$10))*$J3061*1000*$I3061 &lt;= ABS(($F3061-$E3061)*(1+$J133)^(Q$490-$K$490)),'PV Adoption'!M$5*(1/(1-'General Inputs'!$C$10))*$J3061*1000*$I3061,ABS(($F3061-$E3061)*(1+$J133)^(Q$490-$K$490)))</f>
        <v>0</v>
      </c>
      <c r="R3061" s="357">
        <f>IF('PV Adoption'!N$5*(1/(1-'General Inputs'!$C$10))*$J3061*1000*$I3061 &lt;= ABS(($F3061-$E3061)*(1+$J133)^(R$490-$K$490)),'PV Adoption'!N$5*(1/(1-'General Inputs'!$C$10))*$J3061*1000*$I3061,ABS(($F3061-$E3061)*(1+$J133)^(R$490-$K$490)))</f>
        <v>0</v>
      </c>
      <c r="S3061" s="357">
        <f>IF('PV Adoption'!O$5*(1/(1-'General Inputs'!$C$10))*$J3061*1000*$I3061 &lt;= ABS(($F3061-$E3061)*(1+$J133)^(S$490-$K$490)),'PV Adoption'!O$5*(1/(1-'General Inputs'!$C$10))*$J3061*1000*$I3061,ABS(($F3061-$E3061)*(1+$J133)^(S$490-$K$490)))</f>
        <v>0</v>
      </c>
      <c r="T3061" s="357">
        <f>IF('PV Adoption'!P$5*(1/(1-'General Inputs'!$C$10))*$J3061*1000*$I3061 &lt;= ABS(($F3061-$E3061)*(1+$J133)^(T$490-$K$490)),'PV Adoption'!P$5*(1/(1-'General Inputs'!$C$10))*$J3061*1000*$I3061,ABS(($F3061-$E3061)*(1+$J133)^(T$490-$K$490)))</f>
        <v>0</v>
      </c>
      <c r="U3061" s="357">
        <f>IF('PV Adoption'!Q$5*(1/(1-'General Inputs'!$C$10))*$J3061*1000*$I3061 &lt;= ABS(($F3061-$E3061)*(1+$J133)^(U$490-$K$490)),'PV Adoption'!Q$5*(1/(1-'General Inputs'!$C$10))*$J3061*1000*$I3061,ABS(($F3061-$E3061)*(1+$J133)^(U$490-$K$490)))</f>
        <v>0</v>
      </c>
      <c r="V3061" s="357">
        <f>IF('PV Adoption'!R$5*(1/(1-'General Inputs'!$C$10))*$J3061*1000*$I3061 &lt;= ABS(($F3061-$E3061)*(1+$J133)^(V$490-$K$490)),'PV Adoption'!R$5*(1/(1-'General Inputs'!$C$10))*$J3061*1000*$I3061,ABS(($F3061-$E3061)*(1+$J133)^(V$490-$K$490)))</f>
        <v>0</v>
      </c>
      <c r="W3061" s="357">
        <f>IF('PV Adoption'!S$5*(1/(1-'General Inputs'!$C$10))*$J3061*1000*$I3061 &lt;= ABS(($F3061-$E3061)*(1+$J133)^(W$490-$K$490)),'PV Adoption'!S$5*(1/(1-'General Inputs'!$C$10))*$J3061*1000*$I3061,ABS(($F3061-$E3061)*(1+$J133)^(W$490-$K$490)))</f>
        <v>0</v>
      </c>
      <c r="X3061" s="357">
        <f>IF('PV Adoption'!T$5*(1/(1-'General Inputs'!$C$10))*$J3061*1000*$I3061 &lt;= ABS(($F3061-$E3061)*(1+$J133)^(X$490-$K$490)),'PV Adoption'!T$5*(1/(1-'General Inputs'!$C$10))*$J3061*1000*$I3061,ABS(($F3061-$E3061)*(1+$J133)^(X$490-$K$490)))</f>
        <v>0</v>
      </c>
      <c r="Y3061" s="357">
        <f>IF('PV Adoption'!U$5*(1/(1-'General Inputs'!$C$10))*$J3061*1000*$I3061 &lt;= ABS(($F3061-$E3061)*(1+$J133)^(Y$490-$K$490)),'PV Adoption'!U$5*(1/(1-'General Inputs'!$C$10))*$J3061*1000*$I3061,ABS(($F3061-$E3061)*(1+$J133)^(Y$490-$K$490)))</f>
        <v>0</v>
      </c>
      <c r="Z3061" s="357">
        <f>IF('PV Adoption'!V$5*(1/(1-'General Inputs'!$C$10))*$J3061*1000*$I3061 &lt;= ABS(($F3061-$E3061)*(1+$J133)^(Z$490-$K$490)),'PV Adoption'!V$5*(1/(1-'General Inputs'!$C$10))*$J3061*1000*$I3061,ABS(($F3061-$E3061)*(1+$J133)^(Z$490-$K$490)))</f>
        <v>0</v>
      </c>
      <c r="AA3061" s="357">
        <f>IF('PV Adoption'!W$5*(1/(1-'General Inputs'!$C$10))*$J3061*1000*$I3061 &lt;= ABS(($F3061-$E3061)*(1+$J133)^(AA$490-$K$490)),'PV Adoption'!W$5*(1/(1-'General Inputs'!$C$10))*$J3061*1000*$I3061,ABS(($F3061-$E3061)*(1+$J133)^(AA$490-$K$490)))</f>
        <v>0</v>
      </c>
      <c r="AB3061" s="357">
        <f>IF('PV Adoption'!X$5*(1/(1-'General Inputs'!$C$10))*$J3061*1000*$I3061 &lt;= ABS(($F3061-$E3061)*(1+$J133)^(AB$490-$K$490)),'PV Adoption'!X$5*(1/(1-'General Inputs'!$C$10))*$J3061*1000*$I3061,ABS(($F3061-$E3061)*(1+$J133)^(AB$490-$K$490)))</f>
        <v>0</v>
      </c>
      <c r="AC3061" s="357">
        <f>IF('PV Adoption'!Y$5*(1/(1-'General Inputs'!$C$10))*$J3061*1000*$I3061 &lt;= ABS(($F3061-$E3061)*(1+$J133)^(AC$490-$K$490)),'PV Adoption'!Y$5*(1/(1-'General Inputs'!$C$10))*$J3061*1000*$I3061,ABS(($F3061-$E3061)*(1+$J133)^(AC$490-$K$490)))</f>
        <v>0</v>
      </c>
      <c r="AD3061" s="357">
        <f>IF('PV Adoption'!Z$5*(1/(1-'General Inputs'!$C$10))*$J3061*1000*$I3061 &lt;= ABS(($F3061-$E3061)*(1+$J133)^(AD$490-$K$490)),'PV Adoption'!Z$5*(1/(1-'General Inputs'!$C$10))*$J3061*1000*$I3061,ABS(($F3061-$E3061)*(1+$J133)^(AD$490-$K$490)))</f>
        <v>0</v>
      </c>
      <c r="AE3061" s="357">
        <f>IF('PV Adoption'!AA$5*(1/(1-'General Inputs'!$C$10))*$J3061*1000*$I3061 &lt;= ABS(($F3061-$E3061)*(1+$J133)^(AE$490-$K$490)),'PV Adoption'!AA$5*(1/(1-'General Inputs'!$C$10))*$J3061*1000*$I3061,ABS(($F3061-$E3061)*(1+$J133)^(AE$490-$K$490)))</f>
        <v>0</v>
      </c>
      <c r="AF3061" s="357">
        <f>IF('PV Adoption'!AB$5*(1/(1-'General Inputs'!$C$10))*$J3061*1000*$I3061 &lt;= ABS(($F3061-$E3061)*(1+$J133)^(AF$490-$K$490)),'PV Adoption'!AB$5*(1/(1-'General Inputs'!$C$10))*$J3061*1000*$I3061,ABS(($F3061-$E3061)*(1+$J133)^(AF$490-$K$490)))</f>
        <v>0</v>
      </c>
      <c r="AG3061" s="357">
        <f>IF('PV Adoption'!AC$5*(1/(1-'General Inputs'!$C$10))*$J3061*1000*$I3061 &lt;= ABS(($F3061-$E3061)*(1+$J133)^(AG$490-$K$490)),'PV Adoption'!AC$5*(1/(1-'General Inputs'!$C$10))*$J3061*1000*$I3061,ABS(($F3061-$E3061)*(1+$J133)^(AG$490-$K$490)))</f>
        <v>0</v>
      </c>
      <c r="AH3061" s="357">
        <f>IF('PV Adoption'!AD$5*(1/(1-'General Inputs'!$C$10))*$J3061*1000*$I3061 &lt;= ABS(($F3061-$E3061)*(1+$J133)^(AH$490-$K$490)),'PV Adoption'!AD$5*(1/(1-'General Inputs'!$C$10))*$J3061*1000*$I3061,ABS(($F3061-$E3061)*(1+$J133)^(AH$490-$K$490)))</f>
        <v>0</v>
      </c>
      <c r="AI3061" s="357">
        <f>IF('PV Adoption'!AE$5*(1/(1-'General Inputs'!$C$10))*$J3061*1000*$I3061 &lt;= ABS(($F3061-$E3061)*(1+$J133)^(AI$490-$K$490)),'PV Adoption'!AE$5*(1/(1-'General Inputs'!$C$10))*$J3061*1000*$I3061,ABS(($F3061-$E3061)*(1+$J133)^(AI$490-$K$490)))</f>
        <v>0</v>
      </c>
      <c r="AJ3061" s="357">
        <f>IF('PV Adoption'!AF$5*(1/(1-'General Inputs'!$C$10))*$J3061*1000*$I3061 &lt;= ABS(($F3061-$E3061)*(1+$J133)^(AJ$490-$K$490)),'PV Adoption'!AF$5*(1/(1-'General Inputs'!$C$10))*$J3061*1000*$I3061,ABS(($F3061-$E3061)*(1+$J133)^(AJ$490-$K$490)))</f>
        <v>0</v>
      </c>
      <c r="AK3061" s="357">
        <v>0</v>
      </c>
      <c r="AL3061" s="357">
        <v>0</v>
      </c>
      <c r="AM3061" s="357">
        <v>0</v>
      </c>
    </row>
    <row r="3062" spans="1:39" x14ac:dyDescent="0.25">
      <c r="A3062" s="353" t="s">
        <v>252</v>
      </c>
      <c r="B3062" s="353" t="s">
        <v>392</v>
      </c>
      <c r="C3062" s="441">
        <f t="shared" ref="C3062:H3062" si="2510">C134</f>
        <v>42000</v>
      </c>
      <c r="D3062" s="441"/>
      <c r="E3062" s="441"/>
      <c r="F3062" s="441"/>
      <c r="G3062" s="441"/>
      <c r="H3062" s="441">
        <f t="shared" si="2510"/>
        <v>0</v>
      </c>
      <c r="I3062" s="470">
        <f>IFERROR(VLOOKUP(B3062,Coincidence!$B$2:$E$242,4,FALSE)*IF(G3062="Winter",'General Inputs'!$C$25,'General Inputs'!$C$24),IF(G3062="Winter",'General Inputs'!$C$25,'General Inputs'!$C$24))</f>
        <v>0.52140604400000001</v>
      </c>
      <c r="J3062" s="466">
        <f>'Nameplate by Substation'!H134</f>
        <v>5.930070881869612E-3</v>
      </c>
      <c r="K3062" s="357">
        <f>IF('PV Adoption'!G$5*(1/(1-'General Inputs'!$C$10))*$J3062*1000*$I3062 &lt;= ABS(($F3062-$E3062)*(1+$J134)^(K$490-$K$490)),'PV Adoption'!G$5*(1/(1-'General Inputs'!$C$10))*$J3062*1000*$I3062,ABS(($F3062-$E3062)*(1+$J134)^(K$490-$K$490)))</f>
        <v>0</v>
      </c>
      <c r="L3062" s="357">
        <f>IF('PV Adoption'!H$5*(1/(1-'General Inputs'!$C$10))*$J3062*1000*$I3062 &lt;= ABS(($F3062-$E3062)*(1+$J134)^(L$490-$K$490)),'PV Adoption'!H$5*(1/(1-'General Inputs'!$C$10))*$J3062*1000*$I3062,ABS(($F3062-$E3062)*(1+$J134)^(L$490-$K$490)))</f>
        <v>0</v>
      </c>
      <c r="M3062" s="357">
        <f>IF('PV Adoption'!I$5*(1/(1-'General Inputs'!$C$10))*$J3062*1000*$I3062 &lt;= ABS(($F3062-$E3062)*(1+$J134)^(M$490-$K$490)),'PV Adoption'!I$5*(1/(1-'General Inputs'!$C$10))*$J3062*1000*$I3062,ABS(($F3062-$E3062)*(1+$J134)^(M$490-$K$490)))</f>
        <v>0</v>
      </c>
      <c r="N3062" s="357">
        <f>IF('PV Adoption'!J$5*(1/(1-'General Inputs'!$C$10))*$J3062*1000*$I3062 &lt;= ABS(($F3062-$E3062)*(1+$J134)^(N$490-$K$490)),'PV Adoption'!J$5*(1/(1-'General Inputs'!$C$10))*$J3062*1000*$I3062,ABS(($F3062-$E3062)*(1+$J134)^(N$490-$K$490)))</f>
        <v>0</v>
      </c>
      <c r="O3062" s="357">
        <f>IF('PV Adoption'!K$5*(1/(1-'General Inputs'!$C$10))*$J3062*1000*$I3062 &lt;= ABS(($F3062-$E3062)*(1+$J134)^(O$490-$K$490)),'PV Adoption'!K$5*(1/(1-'General Inputs'!$C$10))*$J3062*1000*$I3062,ABS(($F3062-$E3062)*(1+$J134)^(O$490-$K$490)))</f>
        <v>0</v>
      </c>
      <c r="P3062" s="357">
        <f>IF('PV Adoption'!L$5*(1/(1-'General Inputs'!$C$10))*$J3062*1000*$I3062 &lt;= ABS(($F3062-$E3062)*(1+$J134)^(P$490-$K$490)),'PV Adoption'!L$5*(1/(1-'General Inputs'!$C$10))*$J3062*1000*$I3062,ABS(($F3062-$E3062)*(1+$J134)^(P$490-$K$490)))</f>
        <v>0</v>
      </c>
      <c r="Q3062" s="357">
        <f>IF('PV Adoption'!M$5*(1/(1-'General Inputs'!$C$10))*$J3062*1000*$I3062 &lt;= ABS(($F3062-$E3062)*(1+$J134)^(Q$490-$K$490)),'PV Adoption'!M$5*(1/(1-'General Inputs'!$C$10))*$J3062*1000*$I3062,ABS(($F3062-$E3062)*(1+$J134)^(Q$490-$K$490)))</f>
        <v>0</v>
      </c>
      <c r="R3062" s="357">
        <f>IF('PV Adoption'!N$5*(1/(1-'General Inputs'!$C$10))*$J3062*1000*$I3062 &lt;= ABS(($F3062-$E3062)*(1+$J134)^(R$490-$K$490)),'PV Adoption'!N$5*(1/(1-'General Inputs'!$C$10))*$J3062*1000*$I3062,ABS(($F3062-$E3062)*(1+$J134)^(R$490-$K$490)))</f>
        <v>0</v>
      </c>
      <c r="S3062" s="357">
        <f>IF('PV Adoption'!O$5*(1/(1-'General Inputs'!$C$10))*$J3062*1000*$I3062 &lt;= ABS(($F3062-$E3062)*(1+$J134)^(S$490-$K$490)),'PV Adoption'!O$5*(1/(1-'General Inputs'!$C$10))*$J3062*1000*$I3062,ABS(($F3062-$E3062)*(1+$J134)^(S$490-$K$490)))</f>
        <v>0</v>
      </c>
      <c r="T3062" s="357">
        <f>IF('PV Adoption'!P$5*(1/(1-'General Inputs'!$C$10))*$J3062*1000*$I3062 &lt;= ABS(($F3062-$E3062)*(1+$J134)^(T$490-$K$490)),'PV Adoption'!P$5*(1/(1-'General Inputs'!$C$10))*$J3062*1000*$I3062,ABS(($F3062-$E3062)*(1+$J134)^(T$490-$K$490)))</f>
        <v>0</v>
      </c>
      <c r="U3062" s="357">
        <f>IF('PV Adoption'!Q$5*(1/(1-'General Inputs'!$C$10))*$J3062*1000*$I3062 &lt;= ABS(($F3062-$E3062)*(1+$J134)^(U$490-$K$490)),'PV Adoption'!Q$5*(1/(1-'General Inputs'!$C$10))*$J3062*1000*$I3062,ABS(($F3062-$E3062)*(1+$J134)^(U$490-$K$490)))</f>
        <v>0</v>
      </c>
      <c r="V3062" s="357">
        <f>IF('PV Adoption'!R$5*(1/(1-'General Inputs'!$C$10))*$J3062*1000*$I3062 &lt;= ABS(($F3062-$E3062)*(1+$J134)^(V$490-$K$490)),'PV Adoption'!R$5*(1/(1-'General Inputs'!$C$10))*$J3062*1000*$I3062,ABS(($F3062-$E3062)*(1+$J134)^(V$490-$K$490)))</f>
        <v>0</v>
      </c>
      <c r="W3062" s="357">
        <f>IF('PV Adoption'!S$5*(1/(1-'General Inputs'!$C$10))*$J3062*1000*$I3062 &lt;= ABS(($F3062-$E3062)*(1+$J134)^(W$490-$K$490)),'PV Adoption'!S$5*(1/(1-'General Inputs'!$C$10))*$J3062*1000*$I3062,ABS(($F3062-$E3062)*(1+$J134)^(W$490-$K$490)))</f>
        <v>0</v>
      </c>
      <c r="X3062" s="357">
        <f>IF('PV Adoption'!T$5*(1/(1-'General Inputs'!$C$10))*$J3062*1000*$I3062 &lt;= ABS(($F3062-$E3062)*(1+$J134)^(X$490-$K$490)),'PV Adoption'!T$5*(1/(1-'General Inputs'!$C$10))*$J3062*1000*$I3062,ABS(($F3062-$E3062)*(1+$J134)^(X$490-$K$490)))</f>
        <v>0</v>
      </c>
      <c r="Y3062" s="357">
        <f>IF('PV Adoption'!U$5*(1/(1-'General Inputs'!$C$10))*$J3062*1000*$I3062 &lt;= ABS(($F3062-$E3062)*(1+$J134)^(Y$490-$K$490)),'PV Adoption'!U$5*(1/(1-'General Inputs'!$C$10))*$J3062*1000*$I3062,ABS(($F3062-$E3062)*(1+$J134)^(Y$490-$K$490)))</f>
        <v>0</v>
      </c>
      <c r="Z3062" s="357">
        <f>IF('PV Adoption'!V$5*(1/(1-'General Inputs'!$C$10))*$J3062*1000*$I3062 &lt;= ABS(($F3062-$E3062)*(1+$J134)^(Z$490-$K$490)),'PV Adoption'!V$5*(1/(1-'General Inputs'!$C$10))*$J3062*1000*$I3062,ABS(($F3062-$E3062)*(1+$J134)^(Z$490-$K$490)))</f>
        <v>0</v>
      </c>
      <c r="AA3062" s="357">
        <f>IF('PV Adoption'!W$5*(1/(1-'General Inputs'!$C$10))*$J3062*1000*$I3062 &lt;= ABS(($F3062-$E3062)*(1+$J134)^(AA$490-$K$490)),'PV Adoption'!W$5*(1/(1-'General Inputs'!$C$10))*$J3062*1000*$I3062,ABS(($F3062-$E3062)*(1+$J134)^(AA$490-$K$490)))</f>
        <v>0</v>
      </c>
      <c r="AB3062" s="357">
        <f>IF('PV Adoption'!X$5*(1/(1-'General Inputs'!$C$10))*$J3062*1000*$I3062 &lt;= ABS(($F3062-$E3062)*(1+$J134)^(AB$490-$K$490)),'PV Adoption'!X$5*(1/(1-'General Inputs'!$C$10))*$J3062*1000*$I3062,ABS(($F3062-$E3062)*(1+$J134)^(AB$490-$K$490)))</f>
        <v>0</v>
      </c>
      <c r="AC3062" s="357">
        <f>IF('PV Adoption'!Y$5*(1/(1-'General Inputs'!$C$10))*$J3062*1000*$I3062 &lt;= ABS(($F3062-$E3062)*(1+$J134)^(AC$490-$K$490)),'PV Adoption'!Y$5*(1/(1-'General Inputs'!$C$10))*$J3062*1000*$I3062,ABS(($F3062-$E3062)*(1+$J134)^(AC$490-$K$490)))</f>
        <v>0</v>
      </c>
      <c r="AD3062" s="357">
        <f>IF('PV Adoption'!Z$5*(1/(1-'General Inputs'!$C$10))*$J3062*1000*$I3062 &lt;= ABS(($F3062-$E3062)*(1+$J134)^(AD$490-$K$490)),'PV Adoption'!Z$5*(1/(1-'General Inputs'!$C$10))*$J3062*1000*$I3062,ABS(($F3062-$E3062)*(1+$J134)^(AD$490-$K$490)))</f>
        <v>0</v>
      </c>
      <c r="AE3062" s="357">
        <f>IF('PV Adoption'!AA$5*(1/(1-'General Inputs'!$C$10))*$J3062*1000*$I3062 &lt;= ABS(($F3062-$E3062)*(1+$J134)^(AE$490-$K$490)),'PV Adoption'!AA$5*(1/(1-'General Inputs'!$C$10))*$J3062*1000*$I3062,ABS(($F3062-$E3062)*(1+$J134)^(AE$490-$K$490)))</f>
        <v>0</v>
      </c>
      <c r="AF3062" s="357">
        <f>IF('PV Adoption'!AB$5*(1/(1-'General Inputs'!$C$10))*$J3062*1000*$I3062 &lt;= ABS(($F3062-$E3062)*(1+$J134)^(AF$490-$K$490)),'PV Adoption'!AB$5*(1/(1-'General Inputs'!$C$10))*$J3062*1000*$I3062,ABS(($F3062-$E3062)*(1+$J134)^(AF$490-$K$490)))</f>
        <v>0</v>
      </c>
      <c r="AG3062" s="357">
        <f>IF('PV Adoption'!AC$5*(1/(1-'General Inputs'!$C$10))*$J3062*1000*$I3062 &lt;= ABS(($F3062-$E3062)*(1+$J134)^(AG$490-$K$490)),'PV Adoption'!AC$5*(1/(1-'General Inputs'!$C$10))*$J3062*1000*$I3062,ABS(($F3062-$E3062)*(1+$J134)^(AG$490-$K$490)))</f>
        <v>0</v>
      </c>
      <c r="AH3062" s="357">
        <f>IF('PV Adoption'!AD$5*(1/(1-'General Inputs'!$C$10))*$J3062*1000*$I3062 &lt;= ABS(($F3062-$E3062)*(1+$J134)^(AH$490-$K$490)),'PV Adoption'!AD$5*(1/(1-'General Inputs'!$C$10))*$J3062*1000*$I3062,ABS(($F3062-$E3062)*(1+$J134)^(AH$490-$K$490)))</f>
        <v>0</v>
      </c>
      <c r="AI3062" s="357">
        <f>IF('PV Adoption'!AE$5*(1/(1-'General Inputs'!$C$10))*$J3062*1000*$I3062 &lt;= ABS(($F3062-$E3062)*(1+$J134)^(AI$490-$K$490)),'PV Adoption'!AE$5*(1/(1-'General Inputs'!$C$10))*$J3062*1000*$I3062,ABS(($F3062-$E3062)*(1+$J134)^(AI$490-$K$490)))</f>
        <v>0</v>
      </c>
      <c r="AJ3062" s="357">
        <f>IF('PV Adoption'!AF$5*(1/(1-'General Inputs'!$C$10))*$J3062*1000*$I3062 &lt;= ABS(($F3062-$E3062)*(1+$J134)^(AJ$490-$K$490)),'PV Adoption'!AF$5*(1/(1-'General Inputs'!$C$10))*$J3062*1000*$I3062,ABS(($F3062-$E3062)*(1+$J134)^(AJ$490-$K$490)))</f>
        <v>0</v>
      </c>
      <c r="AK3062" s="357">
        <v>0</v>
      </c>
      <c r="AL3062" s="357">
        <v>0</v>
      </c>
      <c r="AM3062" s="357">
        <v>0</v>
      </c>
    </row>
    <row r="3063" spans="1:39" x14ac:dyDescent="0.25">
      <c r="A3063" s="353" t="s">
        <v>253</v>
      </c>
      <c r="B3063" s="353" t="s">
        <v>485</v>
      </c>
      <c r="C3063" s="441">
        <f t="shared" ref="C3063:H3063" si="2511">C135</f>
        <v>20000</v>
      </c>
      <c r="D3063" s="441"/>
      <c r="E3063" s="441"/>
      <c r="F3063" s="441"/>
      <c r="G3063" s="441"/>
      <c r="H3063" s="441">
        <f t="shared" si="2511"/>
        <v>0</v>
      </c>
      <c r="I3063" s="470">
        <f>IFERROR(VLOOKUP(B3063,Coincidence!$B$2:$E$242,4,FALSE)*IF(G3063="Winter",'General Inputs'!$C$25,'General Inputs'!$C$24),IF(G3063="Winter",'General Inputs'!$C$25,'General Inputs'!$C$24))</f>
        <v>0.52140604400000001</v>
      </c>
      <c r="J3063" s="466">
        <f>'Nameplate by Substation'!H135</f>
        <v>5.5237020262082727E-3</v>
      </c>
      <c r="K3063" s="357">
        <f>IF('PV Adoption'!G$5*(1/(1-'General Inputs'!$C$10))*$J3063*1000*$I3063 &lt;= ABS(($F3063-$E3063)*(1+$J135)^(K$490-$K$490)),'PV Adoption'!G$5*(1/(1-'General Inputs'!$C$10))*$J3063*1000*$I3063,ABS(($F3063-$E3063)*(1+$J135)^(K$490-$K$490)))</f>
        <v>0</v>
      </c>
      <c r="L3063" s="357">
        <f>IF('PV Adoption'!H$5*(1/(1-'General Inputs'!$C$10))*$J3063*1000*$I3063 &lt;= ABS(($F3063-$E3063)*(1+$J135)^(L$490-$K$490)),'PV Adoption'!H$5*(1/(1-'General Inputs'!$C$10))*$J3063*1000*$I3063,ABS(($F3063-$E3063)*(1+$J135)^(L$490-$K$490)))</f>
        <v>0</v>
      </c>
      <c r="M3063" s="357">
        <f>IF('PV Adoption'!I$5*(1/(1-'General Inputs'!$C$10))*$J3063*1000*$I3063 &lt;= ABS(($F3063-$E3063)*(1+$J135)^(M$490-$K$490)),'PV Adoption'!I$5*(1/(1-'General Inputs'!$C$10))*$J3063*1000*$I3063,ABS(($F3063-$E3063)*(1+$J135)^(M$490-$K$490)))</f>
        <v>0</v>
      </c>
      <c r="N3063" s="357">
        <f>IF('PV Adoption'!J$5*(1/(1-'General Inputs'!$C$10))*$J3063*1000*$I3063 &lt;= ABS(($F3063-$E3063)*(1+$J135)^(N$490-$K$490)),'PV Adoption'!J$5*(1/(1-'General Inputs'!$C$10))*$J3063*1000*$I3063,ABS(($F3063-$E3063)*(1+$J135)^(N$490-$K$490)))</f>
        <v>0</v>
      </c>
      <c r="O3063" s="357">
        <f>IF('PV Adoption'!K$5*(1/(1-'General Inputs'!$C$10))*$J3063*1000*$I3063 &lt;= ABS(($F3063-$E3063)*(1+$J135)^(O$490-$K$490)),'PV Adoption'!K$5*(1/(1-'General Inputs'!$C$10))*$J3063*1000*$I3063,ABS(($F3063-$E3063)*(1+$J135)^(O$490-$K$490)))</f>
        <v>0</v>
      </c>
      <c r="P3063" s="357">
        <f>IF('PV Adoption'!L$5*(1/(1-'General Inputs'!$C$10))*$J3063*1000*$I3063 &lt;= ABS(($F3063-$E3063)*(1+$J135)^(P$490-$K$490)),'PV Adoption'!L$5*(1/(1-'General Inputs'!$C$10))*$J3063*1000*$I3063,ABS(($F3063-$E3063)*(1+$J135)^(P$490-$K$490)))</f>
        <v>0</v>
      </c>
      <c r="Q3063" s="357">
        <f>IF('PV Adoption'!M$5*(1/(1-'General Inputs'!$C$10))*$J3063*1000*$I3063 &lt;= ABS(($F3063-$E3063)*(1+$J135)^(Q$490-$K$490)),'PV Adoption'!M$5*(1/(1-'General Inputs'!$C$10))*$J3063*1000*$I3063,ABS(($F3063-$E3063)*(1+$J135)^(Q$490-$K$490)))</f>
        <v>0</v>
      </c>
      <c r="R3063" s="357">
        <f>IF('PV Adoption'!N$5*(1/(1-'General Inputs'!$C$10))*$J3063*1000*$I3063 &lt;= ABS(($F3063-$E3063)*(1+$J135)^(R$490-$K$490)),'PV Adoption'!N$5*(1/(1-'General Inputs'!$C$10))*$J3063*1000*$I3063,ABS(($F3063-$E3063)*(1+$J135)^(R$490-$K$490)))</f>
        <v>0</v>
      </c>
      <c r="S3063" s="357">
        <f>IF('PV Adoption'!O$5*(1/(1-'General Inputs'!$C$10))*$J3063*1000*$I3063 &lt;= ABS(($F3063-$E3063)*(1+$J135)^(S$490-$K$490)),'PV Adoption'!O$5*(1/(1-'General Inputs'!$C$10))*$J3063*1000*$I3063,ABS(($F3063-$E3063)*(1+$J135)^(S$490-$K$490)))</f>
        <v>0</v>
      </c>
      <c r="T3063" s="357">
        <f>IF('PV Adoption'!P$5*(1/(1-'General Inputs'!$C$10))*$J3063*1000*$I3063 &lt;= ABS(($F3063-$E3063)*(1+$J135)^(T$490-$K$490)),'PV Adoption'!P$5*(1/(1-'General Inputs'!$C$10))*$J3063*1000*$I3063,ABS(($F3063-$E3063)*(1+$J135)^(T$490-$K$490)))</f>
        <v>0</v>
      </c>
      <c r="U3063" s="357">
        <f>IF('PV Adoption'!Q$5*(1/(1-'General Inputs'!$C$10))*$J3063*1000*$I3063 &lt;= ABS(($F3063-$E3063)*(1+$J135)^(U$490-$K$490)),'PV Adoption'!Q$5*(1/(1-'General Inputs'!$C$10))*$J3063*1000*$I3063,ABS(($F3063-$E3063)*(1+$J135)^(U$490-$K$490)))</f>
        <v>0</v>
      </c>
      <c r="V3063" s="357">
        <f>IF('PV Adoption'!R$5*(1/(1-'General Inputs'!$C$10))*$J3063*1000*$I3063 &lt;= ABS(($F3063-$E3063)*(1+$J135)^(V$490-$K$490)),'PV Adoption'!R$5*(1/(1-'General Inputs'!$C$10))*$J3063*1000*$I3063,ABS(($F3063-$E3063)*(1+$J135)^(V$490-$K$490)))</f>
        <v>0</v>
      </c>
      <c r="W3063" s="357">
        <f>IF('PV Adoption'!S$5*(1/(1-'General Inputs'!$C$10))*$J3063*1000*$I3063 &lt;= ABS(($F3063-$E3063)*(1+$J135)^(W$490-$K$490)),'PV Adoption'!S$5*(1/(1-'General Inputs'!$C$10))*$J3063*1000*$I3063,ABS(($F3063-$E3063)*(1+$J135)^(W$490-$K$490)))</f>
        <v>0</v>
      </c>
      <c r="X3063" s="357">
        <f>IF('PV Adoption'!T$5*(1/(1-'General Inputs'!$C$10))*$J3063*1000*$I3063 &lt;= ABS(($F3063-$E3063)*(1+$J135)^(X$490-$K$490)),'PV Adoption'!T$5*(1/(1-'General Inputs'!$C$10))*$J3063*1000*$I3063,ABS(($F3063-$E3063)*(1+$J135)^(X$490-$K$490)))</f>
        <v>0</v>
      </c>
      <c r="Y3063" s="357">
        <f>IF('PV Adoption'!U$5*(1/(1-'General Inputs'!$C$10))*$J3063*1000*$I3063 &lt;= ABS(($F3063-$E3063)*(1+$J135)^(Y$490-$K$490)),'PV Adoption'!U$5*(1/(1-'General Inputs'!$C$10))*$J3063*1000*$I3063,ABS(($F3063-$E3063)*(1+$J135)^(Y$490-$K$490)))</f>
        <v>0</v>
      </c>
      <c r="Z3063" s="357">
        <f>IF('PV Adoption'!V$5*(1/(1-'General Inputs'!$C$10))*$J3063*1000*$I3063 &lt;= ABS(($F3063-$E3063)*(1+$J135)^(Z$490-$K$490)),'PV Adoption'!V$5*(1/(1-'General Inputs'!$C$10))*$J3063*1000*$I3063,ABS(($F3063-$E3063)*(1+$J135)^(Z$490-$K$490)))</f>
        <v>0</v>
      </c>
      <c r="AA3063" s="357">
        <f>IF('PV Adoption'!W$5*(1/(1-'General Inputs'!$C$10))*$J3063*1000*$I3063 &lt;= ABS(($F3063-$E3063)*(1+$J135)^(AA$490-$K$490)),'PV Adoption'!W$5*(1/(1-'General Inputs'!$C$10))*$J3063*1000*$I3063,ABS(($F3063-$E3063)*(1+$J135)^(AA$490-$K$490)))</f>
        <v>0</v>
      </c>
      <c r="AB3063" s="357">
        <f>IF('PV Adoption'!X$5*(1/(1-'General Inputs'!$C$10))*$J3063*1000*$I3063 &lt;= ABS(($F3063-$E3063)*(1+$J135)^(AB$490-$K$490)),'PV Adoption'!X$5*(1/(1-'General Inputs'!$C$10))*$J3063*1000*$I3063,ABS(($F3063-$E3063)*(1+$J135)^(AB$490-$K$490)))</f>
        <v>0</v>
      </c>
      <c r="AC3063" s="357">
        <f>IF('PV Adoption'!Y$5*(1/(1-'General Inputs'!$C$10))*$J3063*1000*$I3063 &lt;= ABS(($F3063-$E3063)*(1+$J135)^(AC$490-$K$490)),'PV Adoption'!Y$5*(1/(1-'General Inputs'!$C$10))*$J3063*1000*$I3063,ABS(($F3063-$E3063)*(1+$J135)^(AC$490-$K$490)))</f>
        <v>0</v>
      </c>
      <c r="AD3063" s="357">
        <f>IF('PV Adoption'!Z$5*(1/(1-'General Inputs'!$C$10))*$J3063*1000*$I3063 &lt;= ABS(($F3063-$E3063)*(1+$J135)^(AD$490-$K$490)),'PV Adoption'!Z$5*(1/(1-'General Inputs'!$C$10))*$J3063*1000*$I3063,ABS(($F3063-$E3063)*(1+$J135)^(AD$490-$K$490)))</f>
        <v>0</v>
      </c>
      <c r="AE3063" s="357">
        <f>IF('PV Adoption'!AA$5*(1/(1-'General Inputs'!$C$10))*$J3063*1000*$I3063 &lt;= ABS(($F3063-$E3063)*(1+$J135)^(AE$490-$K$490)),'PV Adoption'!AA$5*(1/(1-'General Inputs'!$C$10))*$J3063*1000*$I3063,ABS(($F3063-$E3063)*(1+$J135)^(AE$490-$K$490)))</f>
        <v>0</v>
      </c>
      <c r="AF3063" s="357">
        <f>IF('PV Adoption'!AB$5*(1/(1-'General Inputs'!$C$10))*$J3063*1000*$I3063 &lt;= ABS(($F3063-$E3063)*(1+$J135)^(AF$490-$K$490)),'PV Adoption'!AB$5*(1/(1-'General Inputs'!$C$10))*$J3063*1000*$I3063,ABS(($F3063-$E3063)*(1+$J135)^(AF$490-$K$490)))</f>
        <v>0</v>
      </c>
      <c r="AG3063" s="357">
        <f>IF('PV Adoption'!AC$5*(1/(1-'General Inputs'!$C$10))*$J3063*1000*$I3063 &lt;= ABS(($F3063-$E3063)*(1+$J135)^(AG$490-$K$490)),'PV Adoption'!AC$5*(1/(1-'General Inputs'!$C$10))*$J3063*1000*$I3063,ABS(($F3063-$E3063)*(1+$J135)^(AG$490-$K$490)))</f>
        <v>0</v>
      </c>
      <c r="AH3063" s="357">
        <f>IF('PV Adoption'!AD$5*(1/(1-'General Inputs'!$C$10))*$J3063*1000*$I3063 &lt;= ABS(($F3063-$E3063)*(1+$J135)^(AH$490-$K$490)),'PV Adoption'!AD$5*(1/(1-'General Inputs'!$C$10))*$J3063*1000*$I3063,ABS(($F3063-$E3063)*(1+$J135)^(AH$490-$K$490)))</f>
        <v>0</v>
      </c>
      <c r="AI3063" s="357">
        <f>IF('PV Adoption'!AE$5*(1/(1-'General Inputs'!$C$10))*$J3063*1000*$I3063 &lt;= ABS(($F3063-$E3063)*(1+$J135)^(AI$490-$K$490)),'PV Adoption'!AE$5*(1/(1-'General Inputs'!$C$10))*$J3063*1000*$I3063,ABS(($F3063-$E3063)*(1+$J135)^(AI$490-$K$490)))</f>
        <v>0</v>
      </c>
      <c r="AJ3063" s="357">
        <f>IF('PV Adoption'!AF$5*(1/(1-'General Inputs'!$C$10))*$J3063*1000*$I3063 &lt;= ABS(($F3063-$E3063)*(1+$J135)^(AJ$490-$K$490)),'PV Adoption'!AF$5*(1/(1-'General Inputs'!$C$10))*$J3063*1000*$I3063,ABS(($F3063-$E3063)*(1+$J135)^(AJ$490-$K$490)))</f>
        <v>0</v>
      </c>
      <c r="AK3063" s="357">
        <v>0</v>
      </c>
      <c r="AL3063" s="357">
        <v>0</v>
      </c>
      <c r="AM3063" s="357">
        <v>0</v>
      </c>
    </row>
    <row r="3064" spans="1:39" x14ac:dyDescent="0.25">
      <c r="A3064" s="353" t="s">
        <v>253</v>
      </c>
      <c r="B3064" s="353" t="s">
        <v>449</v>
      </c>
      <c r="C3064" s="441">
        <f t="shared" ref="C3064:H3064" si="2512">C136</f>
        <v>20000</v>
      </c>
      <c r="D3064" s="441"/>
      <c r="E3064" s="441"/>
      <c r="F3064" s="441"/>
      <c r="G3064" s="441"/>
      <c r="H3064" s="441">
        <f t="shared" si="2512"/>
        <v>0</v>
      </c>
      <c r="I3064" s="470">
        <f>IFERROR(VLOOKUP(B3064,Coincidence!$B$2:$E$242,4,FALSE)*IF(G3064="Winter",'General Inputs'!$C$25,'General Inputs'!$C$24),IF(G3064="Winter",'General Inputs'!$C$25,'General Inputs'!$C$24))</f>
        <v>0.52140604400000001</v>
      </c>
      <c r="J3064" s="466">
        <f>'Nameplate by Substation'!H136</f>
        <v>4.1368309985538951E-3</v>
      </c>
      <c r="K3064" s="357">
        <f>IF('PV Adoption'!G$5*(1/(1-'General Inputs'!$C$10))*$J3064*1000*$I3064 &lt;= ABS(($F3064-$E3064)*(1+$J136)^(K$490-$K$490)),'PV Adoption'!G$5*(1/(1-'General Inputs'!$C$10))*$J3064*1000*$I3064,ABS(($F3064-$E3064)*(1+$J136)^(K$490-$K$490)))</f>
        <v>0</v>
      </c>
      <c r="L3064" s="357">
        <f>IF('PV Adoption'!H$5*(1/(1-'General Inputs'!$C$10))*$J3064*1000*$I3064 &lt;= ABS(($F3064-$E3064)*(1+$J136)^(L$490-$K$490)),'PV Adoption'!H$5*(1/(1-'General Inputs'!$C$10))*$J3064*1000*$I3064,ABS(($F3064-$E3064)*(1+$J136)^(L$490-$K$490)))</f>
        <v>0</v>
      </c>
      <c r="M3064" s="357">
        <f>IF('PV Adoption'!I$5*(1/(1-'General Inputs'!$C$10))*$J3064*1000*$I3064 &lt;= ABS(($F3064-$E3064)*(1+$J136)^(M$490-$K$490)),'PV Adoption'!I$5*(1/(1-'General Inputs'!$C$10))*$J3064*1000*$I3064,ABS(($F3064-$E3064)*(1+$J136)^(M$490-$K$490)))</f>
        <v>0</v>
      </c>
      <c r="N3064" s="357">
        <f>IF('PV Adoption'!J$5*(1/(1-'General Inputs'!$C$10))*$J3064*1000*$I3064 &lt;= ABS(($F3064-$E3064)*(1+$J136)^(N$490-$K$490)),'PV Adoption'!J$5*(1/(1-'General Inputs'!$C$10))*$J3064*1000*$I3064,ABS(($F3064-$E3064)*(1+$J136)^(N$490-$K$490)))</f>
        <v>0</v>
      </c>
      <c r="O3064" s="357">
        <f>IF('PV Adoption'!K$5*(1/(1-'General Inputs'!$C$10))*$J3064*1000*$I3064 &lt;= ABS(($F3064-$E3064)*(1+$J136)^(O$490-$K$490)),'PV Adoption'!K$5*(1/(1-'General Inputs'!$C$10))*$J3064*1000*$I3064,ABS(($F3064-$E3064)*(1+$J136)^(O$490-$K$490)))</f>
        <v>0</v>
      </c>
      <c r="P3064" s="357">
        <f>IF('PV Adoption'!L$5*(1/(1-'General Inputs'!$C$10))*$J3064*1000*$I3064 &lt;= ABS(($F3064-$E3064)*(1+$J136)^(P$490-$K$490)),'PV Adoption'!L$5*(1/(1-'General Inputs'!$C$10))*$J3064*1000*$I3064,ABS(($F3064-$E3064)*(1+$J136)^(P$490-$K$490)))</f>
        <v>0</v>
      </c>
      <c r="Q3064" s="357">
        <f>IF('PV Adoption'!M$5*(1/(1-'General Inputs'!$C$10))*$J3064*1000*$I3064 &lt;= ABS(($F3064-$E3064)*(1+$J136)^(Q$490-$K$490)),'PV Adoption'!M$5*(1/(1-'General Inputs'!$C$10))*$J3064*1000*$I3064,ABS(($F3064-$E3064)*(1+$J136)^(Q$490-$K$490)))</f>
        <v>0</v>
      </c>
      <c r="R3064" s="357">
        <f>IF('PV Adoption'!N$5*(1/(1-'General Inputs'!$C$10))*$J3064*1000*$I3064 &lt;= ABS(($F3064-$E3064)*(1+$J136)^(R$490-$K$490)),'PV Adoption'!N$5*(1/(1-'General Inputs'!$C$10))*$J3064*1000*$I3064,ABS(($F3064-$E3064)*(1+$J136)^(R$490-$K$490)))</f>
        <v>0</v>
      </c>
      <c r="S3064" s="357">
        <f>IF('PV Adoption'!O$5*(1/(1-'General Inputs'!$C$10))*$J3064*1000*$I3064 &lt;= ABS(($F3064-$E3064)*(1+$J136)^(S$490-$K$490)),'PV Adoption'!O$5*(1/(1-'General Inputs'!$C$10))*$J3064*1000*$I3064,ABS(($F3064-$E3064)*(1+$J136)^(S$490-$K$490)))</f>
        <v>0</v>
      </c>
      <c r="T3064" s="357">
        <f>IF('PV Adoption'!P$5*(1/(1-'General Inputs'!$C$10))*$J3064*1000*$I3064 &lt;= ABS(($F3064-$E3064)*(1+$J136)^(T$490-$K$490)),'PV Adoption'!P$5*(1/(1-'General Inputs'!$C$10))*$J3064*1000*$I3064,ABS(($F3064-$E3064)*(1+$J136)^(T$490-$K$490)))</f>
        <v>0</v>
      </c>
      <c r="U3064" s="357">
        <f>IF('PV Adoption'!Q$5*(1/(1-'General Inputs'!$C$10))*$J3064*1000*$I3064 &lt;= ABS(($F3064-$E3064)*(1+$J136)^(U$490-$K$490)),'PV Adoption'!Q$5*(1/(1-'General Inputs'!$C$10))*$J3064*1000*$I3064,ABS(($F3064-$E3064)*(1+$J136)^(U$490-$K$490)))</f>
        <v>0</v>
      </c>
      <c r="V3064" s="357">
        <f>IF('PV Adoption'!R$5*(1/(1-'General Inputs'!$C$10))*$J3064*1000*$I3064 &lt;= ABS(($F3064-$E3064)*(1+$J136)^(V$490-$K$490)),'PV Adoption'!R$5*(1/(1-'General Inputs'!$C$10))*$J3064*1000*$I3064,ABS(($F3064-$E3064)*(1+$J136)^(V$490-$K$490)))</f>
        <v>0</v>
      </c>
      <c r="W3064" s="357">
        <f>IF('PV Adoption'!S$5*(1/(1-'General Inputs'!$C$10))*$J3064*1000*$I3064 &lt;= ABS(($F3064-$E3064)*(1+$J136)^(W$490-$K$490)),'PV Adoption'!S$5*(1/(1-'General Inputs'!$C$10))*$J3064*1000*$I3064,ABS(($F3064-$E3064)*(1+$J136)^(W$490-$K$490)))</f>
        <v>0</v>
      </c>
      <c r="X3064" s="357">
        <f>IF('PV Adoption'!T$5*(1/(1-'General Inputs'!$C$10))*$J3064*1000*$I3064 &lt;= ABS(($F3064-$E3064)*(1+$J136)^(X$490-$K$490)),'PV Adoption'!T$5*(1/(1-'General Inputs'!$C$10))*$J3064*1000*$I3064,ABS(($F3064-$E3064)*(1+$J136)^(X$490-$K$490)))</f>
        <v>0</v>
      </c>
      <c r="Y3064" s="357">
        <f>IF('PV Adoption'!U$5*(1/(1-'General Inputs'!$C$10))*$J3064*1000*$I3064 &lt;= ABS(($F3064-$E3064)*(1+$J136)^(Y$490-$K$490)),'PV Adoption'!U$5*(1/(1-'General Inputs'!$C$10))*$J3064*1000*$I3064,ABS(($F3064-$E3064)*(1+$J136)^(Y$490-$K$490)))</f>
        <v>0</v>
      </c>
      <c r="Z3064" s="357">
        <f>IF('PV Adoption'!V$5*(1/(1-'General Inputs'!$C$10))*$J3064*1000*$I3064 &lt;= ABS(($F3064-$E3064)*(1+$J136)^(Z$490-$K$490)),'PV Adoption'!V$5*(1/(1-'General Inputs'!$C$10))*$J3064*1000*$I3064,ABS(($F3064-$E3064)*(1+$J136)^(Z$490-$K$490)))</f>
        <v>0</v>
      </c>
      <c r="AA3064" s="357">
        <f>IF('PV Adoption'!W$5*(1/(1-'General Inputs'!$C$10))*$J3064*1000*$I3064 &lt;= ABS(($F3064-$E3064)*(1+$J136)^(AA$490-$K$490)),'PV Adoption'!W$5*(1/(1-'General Inputs'!$C$10))*$J3064*1000*$I3064,ABS(($F3064-$E3064)*(1+$J136)^(AA$490-$K$490)))</f>
        <v>0</v>
      </c>
      <c r="AB3064" s="357">
        <f>IF('PV Adoption'!X$5*(1/(1-'General Inputs'!$C$10))*$J3064*1000*$I3064 &lt;= ABS(($F3064-$E3064)*(1+$J136)^(AB$490-$K$490)),'PV Adoption'!X$5*(1/(1-'General Inputs'!$C$10))*$J3064*1000*$I3064,ABS(($F3064-$E3064)*(1+$J136)^(AB$490-$K$490)))</f>
        <v>0</v>
      </c>
      <c r="AC3064" s="357">
        <f>IF('PV Adoption'!Y$5*(1/(1-'General Inputs'!$C$10))*$J3064*1000*$I3064 &lt;= ABS(($F3064-$E3064)*(1+$J136)^(AC$490-$K$490)),'PV Adoption'!Y$5*(1/(1-'General Inputs'!$C$10))*$J3064*1000*$I3064,ABS(($F3064-$E3064)*(1+$J136)^(AC$490-$K$490)))</f>
        <v>0</v>
      </c>
      <c r="AD3064" s="357">
        <f>IF('PV Adoption'!Z$5*(1/(1-'General Inputs'!$C$10))*$J3064*1000*$I3064 &lt;= ABS(($F3064-$E3064)*(1+$J136)^(AD$490-$K$490)),'PV Adoption'!Z$5*(1/(1-'General Inputs'!$C$10))*$J3064*1000*$I3064,ABS(($F3064-$E3064)*(1+$J136)^(AD$490-$K$490)))</f>
        <v>0</v>
      </c>
      <c r="AE3064" s="357">
        <f>IF('PV Adoption'!AA$5*(1/(1-'General Inputs'!$C$10))*$J3064*1000*$I3064 &lt;= ABS(($F3064-$E3064)*(1+$J136)^(AE$490-$K$490)),'PV Adoption'!AA$5*(1/(1-'General Inputs'!$C$10))*$J3064*1000*$I3064,ABS(($F3064-$E3064)*(1+$J136)^(AE$490-$K$490)))</f>
        <v>0</v>
      </c>
      <c r="AF3064" s="357">
        <f>IF('PV Adoption'!AB$5*(1/(1-'General Inputs'!$C$10))*$J3064*1000*$I3064 &lt;= ABS(($F3064-$E3064)*(1+$J136)^(AF$490-$K$490)),'PV Adoption'!AB$5*(1/(1-'General Inputs'!$C$10))*$J3064*1000*$I3064,ABS(($F3064-$E3064)*(1+$J136)^(AF$490-$K$490)))</f>
        <v>0</v>
      </c>
      <c r="AG3064" s="357">
        <f>IF('PV Adoption'!AC$5*(1/(1-'General Inputs'!$C$10))*$J3064*1000*$I3064 &lt;= ABS(($F3064-$E3064)*(1+$J136)^(AG$490-$K$490)),'PV Adoption'!AC$5*(1/(1-'General Inputs'!$C$10))*$J3064*1000*$I3064,ABS(($F3064-$E3064)*(1+$J136)^(AG$490-$K$490)))</f>
        <v>0</v>
      </c>
      <c r="AH3064" s="357">
        <f>IF('PV Adoption'!AD$5*(1/(1-'General Inputs'!$C$10))*$J3064*1000*$I3064 &lt;= ABS(($F3064-$E3064)*(1+$J136)^(AH$490-$K$490)),'PV Adoption'!AD$5*(1/(1-'General Inputs'!$C$10))*$J3064*1000*$I3064,ABS(($F3064-$E3064)*(1+$J136)^(AH$490-$K$490)))</f>
        <v>0</v>
      </c>
      <c r="AI3064" s="357">
        <f>IF('PV Adoption'!AE$5*(1/(1-'General Inputs'!$C$10))*$J3064*1000*$I3064 &lt;= ABS(($F3064-$E3064)*(1+$J136)^(AI$490-$K$490)),'PV Adoption'!AE$5*(1/(1-'General Inputs'!$C$10))*$J3064*1000*$I3064,ABS(($F3064-$E3064)*(1+$J136)^(AI$490-$K$490)))</f>
        <v>0</v>
      </c>
      <c r="AJ3064" s="357">
        <f>IF('PV Adoption'!AF$5*(1/(1-'General Inputs'!$C$10))*$J3064*1000*$I3064 &lt;= ABS(($F3064-$E3064)*(1+$J136)^(AJ$490-$K$490)),'PV Adoption'!AF$5*(1/(1-'General Inputs'!$C$10))*$J3064*1000*$I3064,ABS(($F3064-$E3064)*(1+$J136)^(AJ$490-$K$490)))</f>
        <v>0</v>
      </c>
      <c r="AK3064" s="357">
        <v>337.9740909446885</v>
      </c>
      <c r="AL3064" s="357">
        <v>340.80887016053561</v>
      </c>
      <c r="AM3064" s="357">
        <v>343.66742626762357</v>
      </c>
    </row>
    <row r="3065" spans="1:39" x14ac:dyDescent="0.25">
      <c r="A3065" s="353" t="s">
        <v>254</v>
      </c>
      <c r="B3065" s="353" t="s">
        <v>285</v>
      </c>
      <c r="C3065" s="441">
        <f t="shared" ref="C3065:H3065" si="2513">C137</f>
        <v>25000</v>
      </c>
      <c r="D3065" s="441"/>
      <c r="E3065" s="441"/>
      <c r="F3065" s="441"/>
      <c r="G3065" s="441"/>
      <c r="H3065" s="441">
        <f t="shared" si="2513"/>
        <v>0</v>
      </c>
      <c r="I3065" s="470">
        <f>IFERROR(VLOOKUP(B3065,Coincidence!$B$2:$E$242,4,FALSE)*IF(G3065="Winter",'General Inputs'!$C$25,'General Inputs'!$C$24),IF(G3065="Winter",'General Inputs'!$C$25,'General Inputs'!$C$24))</f>
        <v>0.52140604400000001</v>
      </c>
      <c r="J3065" s="466">
        <f>'Nameplate by Substation'!H137</f>
        <v>8.7769229748800651E-3</v>
      </c>
      <c r="K3065" s="357">
        <f>IF('PV Adoption'!G$5*(1/(1-'General Inputs'!$C$10))*$J3065*1000*$I3065 &lt;= ABS(($F3065-$E3065)*(1+$J137)^(K$490-$K$490)),'PV Adoption'!G$5*(1/(1-'General Inputs'!$C$10))*$J3065*1000*$I3065,ABS(($F3065-$E3065)*(1+$J137)^(K$490-$K$490)))</f>
        <v>0</v>
      </c>
      <c r="L3065" s="357">
        <f>IF('PV Adoption'!H$5*(1/(1-'General Inputs'!$C$10))*$J3065*1000*$I3065 &lt;= ABS(($F3065-$E3065)*(1+$J137)^(L$490-$K$490)),'PV Adoption'!H$5*(1/(1-'General Inputs'!$C$10))*$J3065*1000*$I3065,ABS(($F3065-$E3065)*(1+$J137)^(L$490-$K$490)))</f>
        <v>0</v>
      </c>
      <c r="M3065" s="357">
        <f>IF('PV Adoption'!I$5*(1/(1-'General Inputs'!$C$10))*$J3065*1000*$I3065 &lt;= ABS(($F3065-$E3065)*(1+$J137)^(M$490-$K$490)),'PV Adoption'!I$5*(1/(1-'General Inputs'!$C$10))*$J3065*1000*$I3065,ABS(($F3065-$E3065)*(1+$J137)^(M$490-$K$490)))</f>
        <v>0</v>
      </c>
      <c r="N3065" s="357">
        <f>IF('PV Adoption'!J$5*(1/(1-'General Inputs'!$C$10))*$J3065*1000*$I3065 &lt;= ABS(($F3065-$E3065)*(1+$J137)^(N$490-$K$490)),'PV Adoption'!J$5*(1/(1-'General Inputs'!$C$10))*$J3065*1000*$I3065,ABS(($F3065-$E3065)*(1+$J137)^(N$490-$K$490)))</f>
        <v>0</v>
      </c>
      <c r="O3065" s="357">
        <f>IF('PV Adoption'!K$5*(1/(1-'General Inputs'!$C$10))*$J3065*1000*$I3065 &lt;= ABS(($F3065-$E3065)*(1+$J137)^(O$490-$K$490)),'PV Adoption'!K$5*(1/(1-'General Inputs'!$C$10))*$J3065*1000*$I3065,ABS(($F3065-$E3065)*(1+$J137)^(O$490-$K$490)))</f>
        <v>0</v>
      </c>
      <c r="P3065" s="357">
        <f>IF('PV Adoption'!L$5*(1/(1-'General Inputs'!$C$10))*$J3065*1000*$I3065 &lt;= ABS(($F3065-$E3065)*(1+$J137)^(P$490-$K$490)),'PV Adoption'!L$5*(1/(1-'General Inputs'!$C$10))*$J3065*1000*$I3065,ABS(($F3065-$E3065)*(1+$J137)^(P$490-$K$490)))</f>
        <v>0</v>
      </c>
      <c r="Q3065" s="357">
        <f>IF('PV Adoption'!M$5*(1/(1-'General Inputs'!$C$10))*$J3065*1000*$I3065 &lt;= ABS(($F3065-$E3065)*(1+$J137)^(Q$490-$K$490)),'PV Adoption'!M$5*(1/(1-'General Inputs'!$C$10))*$J3065*1000*$I3065,ABS(($F3065-$E3065)*(1+$J137)^(Q$490-$K$490)))</f>
        <v>0</v>
      </c>
      <c r="R3065" s="357">
        <f>IF('PV Adoption'!N$5*(1/(1-'General Inputs'!$C$10))*$J3065*1000*$I3065 &lt;= ABS(($F3065-$E3065)*(1+$J137)^(R$490-$K$490)),'PV Adoption'!N$5*(1/(1-'General Inputs'!$C$10))*$J3065*1000*$I3065,ABS(($F3065-$E3065)*(1+$J137)^(R$490-$K$490)))</f>
        <v>0</v>
      </c>
      <c r="S3065" s="357">
        <f>IF('PV Adoption'!O$5*(1/(1-'General Inputs'!$C$10))*$J3065*1000*$I3065 &lt;= ABS(($F3065-$E3065)*(1+$J137)^(S$490-$K$490)),'PV Adoption'!O$5*(1/(1-'General Inputs'!$C$10))*$J3065*1000*$I3065,ABS(($F3065-$E3065)*(1+$J137)^(S$490-$K$490)))</f>
        <v>0</v>
      </c>
      <c r="T3065" s="357">
        <f>IF('PV Adoption'!P$5*(1/(1-'General Inputs'!$C$10))*$J3065*1000*$I3065 &lt;= ABS(($F3065-$E3065)*(1+$J137)^(T$490-$K$490)),'PV Adoption'!P$5*(1/(1-'General Inputs'!$C$10))*$J3065*1000*$I3065,ABS(($F3065-$E3065)*(1+$J137)^(T$490-$K$490)))</f>
        <v>0</v>
      </c>
      <c r="U3065" s="357">
        <f>IF('PV Adoption'!Q$5*(1/(1-'General Inputs'!$C$10))*$J3065*1000*$I3065 &lt;= ABS(($F3065-$E3065)*(1+$J137)^(U$490-$K$490)),'PV Adoption'!Q$5*(1/(1-'General Inputs'!$C$10))*$J3065*1000*$I3065,ABS(($F3065-$E3065)*(1+$J137)^(U$490-$K$490)))</f>
        <v>0</v>
      </c>
      <c r="V3065" s="357">
        <f>IF('PV Adoption'!R$5*(1/(1-'General Inputs'!$C$10))*$J3065*1000*$I3065 &lt;= ABS(($F3065-$E3065)*(1+$J137)^(V$490-$K$490)),'PV Adoption'!R$5*(1/(1-'General Inputs'!$C$10))*$J3065*1000*$I3065,ABS(($F3065-$E3065)*(1+$J137)^(V$490-$K$490)))</f>
        <v>0</v>
      </c>
      <c r="W3065" s="357">
        <f>IF('PV Adoption'!S$5*(1/(1-'General Inputs'!$C$10))*$J3065*1000*$I3065 &lt;= ABS(($F3065-$E3065)*(1+$J137)^(W$490-$K$490)),'PV Adoption'!S$5*(1/(1-'General Inputs'!$C$10))*$J3065*1000*$I3065,ABS(($F3065-$E3065)*(1+$J137)^(W$490-$K$490)))</f>
        <v>0</v>
      </c>
      <c r="X3065" s="357">
        <f>IF('PV Adoption'!T$5*(1/(1-'General Inputs'!$C$10))*$J3065*1000*$I3065 &lt;= ABS(($F3065-$E3065)*(1+$J137)^(X$490-$K$490)),'PV Adoption'!T$5*(1/(1-'General Inputs'!$C$10))*$J3065*1000*$I3065,ABS(($F3065-$E3065)*(1+$J137)^(X$490-$K$490)))</f>
        <v>0</v>
      </c>
      <c r="Y3065" s="357">
        <f>IF('PV Adoption'!U$5*(1/(1-'General Inputs'!$C$10))*$J3065*1000*$I3065 &lt;= ABS(($F3065-$E3065)*(1+$J137)^(Y$490-$K$490)),'PV Adoption'!U$5*(1/(1-'General Inputs'!$C$10))*$J3065*1000*$I3065,ABS(($F3065-$E3065)*(1+$J137)^(Y$490-$K$490)))</f>
        <v>0</v>
      </c>
      <c r="Z3065" s="357">
        <f>IF('PV Adoption'!V$5*(1/(1-'General Inputs'!$C$10))*$J3065*1000*$I3065 &lt;= ABS(($F3065-$E3065)*(1+$J137)^(Z$490-$K$490)),'PV Adoption'!V$5*(1/(1-'General Inputs'!$C$10))*$J3065*1000*$I3065,ABS(($F3065-$E3065)*(1+$J137)^(Z$490-$K$490)))</f>
        <v>0</v>
      </c>
      <c r="AA3065" s="357">
        <f>IF('PV Adoption'!W$5*(1/(1-'General Inputs'!$C$10))*$J3065*1000*$I3065 &lt;= ABS(($F3065-$E3065)*(1+$J137)^(AA$490-$K$490)),'PV Adoption'!W$5*(1/(1-'General Inputs'!$C$10))*$J3065*1000*$I3065,ABS(($F3065-$E3065)*(1+$J137)^(AA$490-$K$490)))</f>
        <v>0</v>
      </c>
      <c r="AB3065" s="357">
        <f>IF('PV Adoption'!X$5*(1/(1-'General Inputs'!$C$10))*$J3065*1000*$I3065 &lt;= ABS(($F3065-$E3065)*(1+$J137)^(AB$490-$K$490)),'PV Adoption'!X$5*(1/(1-'General Inputs'!$C$10))*$J3065*1000*$I3065,ABS(($F3065-$E3065)*(1+$J137)^(AB$490-$K$490)))</f>
        <v>0</v>
      </c>
      <c r="AC3065" s="357">
        <f>IF('PV Adoption'!Y$5*(1/(1-'General Inputs'!$C$10))*$J3065*1000*$I3065 &lt;= ABS(($F3065-$E3065)*(1+$J137)^(AC$490-$K$490)),'PV Adoption'!Y$5*(1/(1-'General Inputs'!$C$10))*$J3065*1000*$I3065,ABS(($F3065-$E3065)*(1+$J137)^(AC$490-$K$490)))</f>
        <v>0</v>
      </c>
      <c r="AD3065" s="357">
        <f>IF('PV Adoption'!Z$5*(1/(1-'General Inputs'!$C$10))*$J3065*1000*$I3065 &lt;= ABS(($F3065-$E3065)*(1+$J137)^(AD$490-$K$490)),'PV Adoption'!Z$5*(1/(1-'General Inputs'!$C$10))*$J3065*1000*$I3065,ABS(($F3065-$E3065)*(1+$J137)^(AD$490-$K$490)))</f>
        <v>0</v>
      </c>
      <c r="AE3065" s="357">
        <f>IF('PV Adoption'!AA$5*(1/(1-'General Inputs'!$C$10))*$J3065*1000*$I3065 &lt;= ABS(($F3065-$E3065)*(1+$J137)^(AE$490-$K$490)),'PV Adoption'!AA$5*(1/(1-'General Inputs'!$C$10))*$J3065*1000*$I3065,ABS(($F3065-$E3065)*(1+$J137)^(AE$490-$K$490)))</f>
        <v>0</v>
      </c>
      <c r="AF3065" s="357">
        <f>IF('PV Adoption'!AB$5*(1/(1-'General Inputs'!$C$10))*$J3065*1000*$I3065 &lt;= ABS(($F3065-$E3065)*(1+$J137)^(AF$490-$K$490)),'PV Adoption'!AB$5*(1/(1-'General Inputs'!$C$10))*$J3065*1000*$I3065,ABS(($F3065-$E3065)*(1+$J137)^(AF$490-$K$490)))</f>
        <v>0</v>
      </c>
      <c r="AG3065" s="357">
        <f>IF('PV Adoption'!AC$5*(1/(1-'General Inputs'!$C$10))*$J3065*1000*$I3065 &lt;= ABS(($F3065-$E3065)*(1+$J137)^(AG$490-$K$490)),'PV Adoption'!AC$5*(1/(1-'General Inputs'!$C$10))*$J3065*1000*$I3065,ABS(($F3065-$E3065)*(1+$J137)^(AG$490-$K$490)))</f>
        <v>0</v>
      </c>
      <c r="AH3065" s="357">
        <f>IF('PV Adoption'!AD$5*(1/(1-'General Inputs'!$C$10))*$J3065*1000*$I3065 &lt;= ABS(($F3065-$E3065)*(1+$J137)^(AH$490-$K$490)),'PV Adoption'!AD$5*(1/(1-'General Inputs'!$C$10))*$J3065*1000*$I3065,ABS(($F3065-$E3065)*(1+$J137)^(AH$490-$K$490)))</f>
        <v>0</v>
      </c>
      <c r="AI3065" s="357">
        <f>IF('PV Adoption'!AE$5*(1/(1-'General Inputs'!$C$10))*$J3065*1000*$I3065 &lt;= ABS(($F3065-$E3065)*(1+$J137)^(AI$490-$K$490)),'PV Adoption'!AE$5*(1/(1-'General Inputs'!$C$10))*$J3065*1000*$I3065,ABS(($F3065-$E3065)*(1+$J137)^(AI$490-$K$490)))</f>
        <v>0</v>
      </c>
      <c r="AJ3065" s="357">
        <f>IF('PV Adoption'!AF$5*(1/(1-'General Inputs'!$C$10))*$J3065*1000*$I3065 &lt;= ABS(($F3065-$E3065)*(1+$J137)^(AJ$490-$K$490)),'PV Adoption'!AF$5*(1/(1-'General Inputs'!$C$10))*$J3065*1000*$I3065,ABS(($F3065-$E3065)*(1+$J137)^(AJ$490-$K$490)))</f>
        <v>0</v>
      </c>
      <c r="AK3065" s="357">
        <v>0</v>
      </c>
      <c r="AL3065" s="357">
        <v>0</v>
      </c>
      <c r="AM3065" s="357">
        <v>0</v>
      </c>
    </row>
    <row r="3066" spans="1:39" x14ac:dyDescent="0.25">
      <c r="A3066" s="353" t="s">
        <v>254</v>
      </c>
      <c r="B3066" s="353" t="s">
        <v>345</v>
      </c>
      <c r="C3066" s="441">
        <f t="shared" ref="C3066:H3066" si="2514">C138</f>
        <v>20000</v>
      </c>
      <c r="D3066" s="441"/>
      <c r="E3066" s="441"/>
      <c r="F3066" s="441"/>
      <c r="G3066" s="441"/>
      <c r="H3066" s="441">
        <f t="shared" si="2514"/>
        <v>0</v>
      </c>
      <c r="I3066" s="470">
        <f>IFERROR(VLOOKUP(B3066,Coincidence!$B$2:$E$242,4,FALSE)*IF(G3066="Winter",'General Inputs'!$C$25,'General Inputs'!$C$24),IF(G3066="Winter",'General Inputs'!$C$25,'General Inputs'!$C$24))</f>
        <v>0.52140604400000001</v>
      </c>
      <c r="J3066" s="466">
        <f>'Nameplate by Substation'!H138</f>
        <v>1.1219660113856826E-2</v>
      </c>
      <c r="K3066" s="357">
        <f>IF('PV Adoption'!G$5*(1/(1-'General Inputs'!$C$10))*$J3066*1000*$I3066 &lt;= ABS(($F3066-$E3066)*(1+$J138)^(K$490-$K$490)),'PV Adoption'!G$5*(1/(1-'General Inputs'!$C$10))*$J3066*1000*$I3066,ABS(($F3066-$E3066)*(1+$J138)^(K$490-$K$490)))</f>
        <v>0</v>
      </c>
      <c r="L3066" s="357">
        <f>IF('PV Adoption'!H$5*(1/(1-'General Inputs'!$C$10))*$J3066*1000*$I3066 &lt;= ABS(($F3066-$E3066)*(1+$J138)^(L$490-$K$490)),'PV Adoption'!H$5*(1/(1-'General Inputs'!$C$10))*$J3066*1000*$I3066,ABS(($F3066-$E3066)*(1+$J138)^(L$490-$K$490)))</f>
        <v>0</v>
      </c>
      <c r="M3066" s="357">
        <f>IF('PV Adoption'!I$5*(1/(1-'General Inputs'!$C$10))*$J3066*1000*$I3066 &lt;= ABS(($F3066-$E3066)*(1+$J138)^(M$490-$K$490)),'PV Adoption'!I$5*(1/(1-'General Inputs'!$C$10))*$J3066*1000*$I3066,ABS(($F3066-$E3066)*(1+$J138)^(M$490-$K$490)))</f>
        <v>0</v>
      </c>
      <c r="N3066" s="357">
        <f>IF('PV Adoption'!J$5*(1/(1-'General Inputs'!$C$10))*$J3066*1000*$I3066 &lt;= ABS(($F3066-$E3066)*(1+$J138)^(N$490-$K$490)),'PV Adoption'!J$5*(1/(1-'General Inputs'!$C$10))*$J3066*1000*$I3066,ABS(($F3066-$E3066)*(1+$J138)^(N$490-$K$490)))</f>
        <v>0</v>
      </c>
      <c r="O3066" s="357">
        <f>IF('PV Adoption'!K$5*(1/(1-'General Inputs'!$C$10))*$J3066*1000*$I3066 &lt;= ABS(($F3066-$E3066)*(1+$J138)^(O$490-$K$490)),'PV Adoption'!K$5*(1/(1-'General Inputs'!$C$10))*$J3066*1000*$I3066,ABS(($F3066-$E3066)*(1+$J138)^(O$490-$K$490)))</f>
        <v>0</v>
      </c>
      <c r="P3066" s="357">
        <f>IF('PV Adoption'!L$5*(1/(1-'General Inputs'!$C$10))*$J3066*1000*$I3066 &lt;= ABS(($F3066-$E3066)*(1+$J138)^(P$490-$K$490)),'PV Adoption'!L$5*(1/(1-'General Inputs'!$C$10))*$J3066*1000*$I3066,ABS(($F3066-$E3066)*(1+$J138)^(P$490-$K$490)))</f>
        <v>0</v>
      </c>
      <c r="Q3066" s="357">
        <f>IF('PV Adoption'!M$5*(1/(1-'General Inputs'!$C$10))*$J3066*1000*$I3066 &lt;= ABS(($F3066-$E3066)*(1+$J138)^(Q$490-$K$490)),'PV Adoption'!M$5*(1/(1-'General Inputs'!$C$10))*$J3066*1000*$I3066,ABS(($F3066-$E3066)*(1+$J138)^(Q$490-$K$490)))</f>
        <v>0</v>
      </c>
      <c r="R3066" s="357">
        <f>IF('PV Adoption'!N$5*(1/(1-'General Inputs'!$C$10))*$J3066*1000*$I3066 &lt;= ABS(($F3066-$E3066)*(1+$J138)^(R$490-$K$490)),'PV Adoption'!N$5*(1/(1-'General Inputs'!$C$10))*$J3066*1000*$I3066,ABS(($F3066-$E3066)*(1+$J138)^(R$490-$K$490)))</f>
        <v>0</v>
      </c>
      <c r="S3066" s="357">
        <f>IF('PV Adoption'!O$5*(1/(1-'General Inputs'!$C$10))*$J3066*1000*$I3066 &lt;= ABS(($F3066-$E3066)*(1+$J138)^(S$490-$K$490)),'PV Adoption'!O$5*(1/(1-'General Inputs'!$C$10))*$J3066*1000*$I3066,ABS(($F3066-$E3066)*(1+$J138)^(S$490-$K$490)))</f>
        <v>0</v>
      </c>
      <c r="T3066" s="357">
        <f>IF('PV Adoption'!P$5*(1/(1-'General Inputs'!$C$10))*$J3066*1000*$I3066 &lt;= ABS(($F3066-$E3066)*(1+$J138)^(T$490-$K$490)),'PV Adoption'!P$5*(1/(1-'General Inputs'!$C$10))*$J3066*1000*$I3066,ABS(($F3066-$E3066)*(1+$J138)^(T$490-$K$490)))</f>
        <v>0</v>
      </c>
      <c r="U3066" s="357">
        <f>IF('PV Adoption'!Q$5*(1/(1-'General Inputs'!$C$10))*$J3066*1000*$I3066 &lt;= ABS(($F3066-$E3066)*(1+$J138)^(U$490-$K$490)),'PV Adoption'!Q$5*(1/(1-'General Inputs'!$C$10))*$J3066*1000*$I3066,ABS(($F3066-$E3066)*(1+$J138)^(U$490-$K$490)))</f>
        <v>0</v>
      </c>
      <c r="V3066" s="357">
        <f>IF('PV Adoption'!R$5*(1/(1-'General Inputs'!$C$10))*$J3066*1000*$I3066 &lt;= ABS(($F3066-$E3066)*(1+$J138)^(V$490-$K$490)),'PV Adoption'!R$5*(1/(1-'General Inputs'!$C$10))*$J3066*1000*$I3066,ABS(($F3066-$E3066)*(1+$J138)^(V$490-$K$490)))</f>
        <v>0</v>
      </c>
      <c r="W3066" s="357">
        <f>IF('PV Adoption'!S$5*(1/(1-'General Inputs'!$C$10))*$J3066*1000*$I3066 &lt;= ABS(($F3066-$E3066)*(1+$J138)^(W$490-$K$490)),'PV Adoption'!S$5*(1/(1-'General Inputs'!$C$10))*$J3066*1000*$I3066,ABS(($F3066-$E3066)*(1+$J138)^(W$490-$K$490)))</f>
        <v>0</v>
      </c>
      <c r="X3066" s="357">
        <f>IF('PV Adoption'!T$5*(1/(1-'General Inputs'!$C$10))*$J3066*1000*$I3066 &lt;= ABS(($F3066-$E3066)*(1+$J138)^(X$490-$K$490)),'PV Adoption'!T$5*(1/(1-'General Inputs'!$C$10))*$J3066*1000*$I3066,ABS(($F3066-$E3066)*(1+$J138)^(X$490-$K$490)))</f>
        <v>0</v>
      </c>
      <c r="Y3066" s="357">
        <f>IF('PV Adoption'!U$5*(1/(1-'General Inputs'!$C$10))*$J3066*1000*$I3066 &lt;= ABS(($F3066-$E3066)*(1+$J138)^(Y$490-$K$490)),'PV Adoption'!U$5*(1/(1-'General Inputs'!$C$10))*$J3066*1000*$I3066,ABS(($F3066-$E3066)*(1+$J138)^(Y$490-$K$490)))</f>
        <v>0</v>
      </c>
      <c r="Z3066" s="357">
        <f>IF('PV Adoption'!V$5*(1/(1-'General Inputs'!$C$10))*$J3066*1000*$I3066 &lt;= ABS(($F3066-$E3066)*(1+$J138)^(Z$490-$K$490)),'PV Adoption'!V$5*(1/(1-'General Inputs'!$C$10))*$J3066*1000*$I3066,ABS(($F3066-$E3066)*(1+$J138)^(Z$490-$K$490)))</f>
        <v>0</v>
      </c>
      <c r="AA3066" s="357">
        <f>IF('PV Adoption'!W$5*(1/(1-'General Inputs'!$C$10))*$J3066*1000*$I3066 &lt;= ABS(($F3066-$E3066)*(1+$J138)^(AA$490-$K$490)),'PV Adoption'!W$5*(1/(1-'General Inputs'!$C$10))*$J3066*1000*$I3066,ABS(($F3066-$E3066)*(1+$J138)^(AA$490-$K$490)))</f>
        <v>0</v>
      </c>
      <c r="AB3066" s="357">
        <f>IF('PV Adoption'!X$5*(1/(1-'General Inputs'!$C$10))*$J3066*1000*$I3066 &lt;= ABS(($F3066-$E3066)*(1+$J138)^(AB$490-$K$490)),'PV Adoption'!X$5*(1/(1-'General Inputs'!$C$10))*$J3066*1000*$I3066,ABS(($F3066-$E3066)*(1+$J138)^(AB$490-$K$490)))</f>
        <v>0</v>
      </c>
      <c r="AC3066" s="357">
        <f>IF('PV Adoption'!Y$5*(1/(1-'General Inputs'!$C$10))*$J3066*1000*$I3066 &lt;= ABS(($F3066-$E3066)*(1+$J138)^(AC$490-$K$490)),'PV Adoption'!Y$5*(1/(1-'General Inputs'!$C$10))*$J3066*1000*$I3066,ABS(($F3066-$E3066)*(1+$J138)^(AC$490-$K$490)))</f>
        <v>0</v>
      </c>
      <c r="AD3066" s="357">
        <f>IF('PV Adoption'!Z$5*(1/(1-'General Inputs'!$C$10))*$J3066*1000*$I3066 &lt;= ABS(($F3066-$E3066)*(1+$J138)^(AD$490-$K$490)),'PV Adoption'!Z$5*(1/(1-'General Inputs'!$C$10))*$J3066*1000*$I3066,ABS(($F3066-$E3066)*(1+$J138)^(AD$490-$K$490)))</f>
        <v>0</v>
      </c>
      <c r="AE3066" s="357">
        <f>IF('PV Adoption'!AA$5*(1/(1-'General Inputs'!$C$10))*$J3066*1000*$I3066 &lt;= ABS(($F3066-$E3066)*(1+$J138)^(AE$490-$K$490)),'PV Adoption'!AA$5*(1/(1-'General Inputs'!$C$10))*$J3066*1000*$I3066,ABS(($F3066-$E3066)*(1+$J138)^(AE$490-$K$490)))</f>
        <v>0</v>
      </c>
      <c r="AF3066" s="357">
        <f>IF('PV Adoption'!AB$5*(1/(1-'General Inputs'!$C$10))*$J3066*1000*$I3066 &lt;= ABS(($F3066-$E3066)*(1+$J138)^(AF$490-$K$490)),'PV Adoption'!AB$5*(1/(1-'General Inputs'!$C$10))*$J3066*1000*$I3066,ABS(($F3066-$E3066)*(1+$J138)^(AF$490-$K$490)))</f>
        <v>0</v>
      </c>
      <c r="AG3066" s="357">
        <f>IF('PV Adoption'!AC$5*(1/(1-'General Inputs'!$C$10))*$J3066*1000*$I3066 &lt;= ABS(($F3066-$E3066)*(1+$J138)^(AG$490-$K$490)),'PV Adoption'!AC$5*(1/(1-'General Inputs'!$C$10))*$J3066*1000*$I3066,ABS(($F3066-$E3066)*(1+$J138)^(AG$490-$K$490)))</f>
        <v>0</v>
      </c>
      <c r="AH3066" s="357">
        <f>IF('PV Adoption'!AD$5*(1/(1-'General Inputs'!$C$10))*$J3066*1000*$I3066 &lt;= ABS(($F3066-$E3066)*(1+$J138)^(AH$490-$K$490)),'PV Adoption'!AD$5*(1/(1-'General Inputs'!$C$10))*$J3066*1000*$I3066,ABS(($F3066-$E3066)*(1+$J138)^(AH$490-$K$490)))</f>
        <v>0</v>
      </c>
      <c r="AI3066" s="357">
        <f>IF('PV Adoption'!AE$5*(1/(1-'General Inputs'!$C$10))*$J3066*1000*$I3066 &lt;= ABS(($F3066-$E3066)*(1+$J138)^(AI$490-$K$490)),'PV Adoption'!AE$5*(1/(1-'General Inputs'!$C$10))*$J3066*1000*$I3066,ABS(($F3066-$E3066)*(1+$J138)^(AI$490-$K$490)))</f>
        <v>0</v>
      </c>
      <c r="AJ3066" s="357">
        <f>IF('PV Adoption'!AF$5*(1/(1-'General Inputs'!$C$10))*$J3066*1000*$I3066 &lt;= ABS(($F3066-$E3066)*(1+$J138)^(AJ$490-$K$490)),'PV Adoption'!AF$5*(1/(1-'General Inputs'!$C$10))*$J3066*1000*$I3066,ABS(($F3066-$E3066)*(1+$J138)^(AJ$490-$K$490)))</f>
        <v>0</v>
      </c>
      <c r="AK3066" s="357">
        <v>0</v>
      </c>
      <c r="AL3066" s="357">
        <v>0</v>
      </c>
      <c r="AM3066" s="357">
        <v>0</v>
      </c>
    </row>
    <row r="3067" spans="1:39" x14ac:dyDescent="0.25">
      <c r="A3067" s="353" t="s">
        <v>255</v>
      </c>
      <c r="B3067" s="353" t="s">
        <v>558</v>
      </c>
      <c r="C3067" s="441">
        <f t="shared" ref="C3067:H3067" si="2515">C139</f>
        <v>6240</v>
      </c>
      <c r="D3067" s="441"/>
      <c r="E3067" s="441"/>
      <c r="F3067" s="441"/>
      <c r="G3067" s="441"/>
      <c r="H3067" s="441">
        <f t="shared" si="2515"/>
        <v>0</v>
      </c>
      <c r="I3067" s="470">
        <f>IFERROR(VLOOKUP(B3067,Coincidence!$B$2:$E$242,4,FALSE)*IF(G3067="Winter",'General Inputs'!$C$25,'General Inputs'!$C$24),IF(G3067="Winter",'General Inputs'!$C$25,'General Inputs'!$C$24))</f>
        <v>0.52140604400000001</v>
      </c>
      <c r="J3067" s="466">
        <f>'Nameplate by Substation'!H139</f>
        <v>1.1201016607934235E-2</v>
      </c>
      <c r="K3067" s="357">
        <f>IF('PV Adoption'!G$5*(1/(1-'General Inputs'!$C$10))*$J3067*1000*$I3067 &lt;= ABS(($F3067-$E3067)*(1+$J139)^(K$490-$K$490)),'PV Adoption'!G$5*(1/(1-'General Inputs'!$C$10))*$J3067*1000*$I3067,ABS(($F3067-$E3067)*(1+$J139)^(K$490-$K$490)))</f>
        <v>0</v>
      </c>
      <c r="L3067" s="357">
        <f>IF('PV Adoption'!H$5*(1/(1-'General Inputs'!$C$10))*$J3067*1000*$I3067 &lt;= ABS(($F3067-$E3067)*(1+$J139)^(L$490-$K$490)),'PV Adoption'!H$5*(1/(1-'General Inputs'!$C$10))*$J3067*1000*$I3067,ABS(($F3067-$E3067)*(1+$J139)^(L$490-$K$490)))</f>
        <v>0</v>
      </c>
      <c r="M3067" s="357">
        <f>IF('PV Adoption'!I$5*(1/(1-'General Inputs'!$C$10))*$J3067*1000*$I3067 &lt;= ABS(($F3067-$E3067)*(1+$J139)^(M$490-$K$490)),'PV Adoption'!I$5*(1/(1-'General Inputs'!$C$10))*$J3067*1000*$I3067,ABS(($F3067-$E3067)*(1+$J139)^(M$490-$K$490)))</f>
        <v>0</v>
      </c>
      <c r="N3067" s="357">
        <f>IF('PV Adoption'!J$5*(1/(1-'General Inputs'!$C$10))*$J3067*1000*$I3067 &lt;= ABS(($F3067-$E3067)*(1+$J139)^(N$490-$K$490)),'PV Adoption'!J$5*(1/(1-'General Inputs'!$C$10))*$J3067*1000*$I3067,ABS(($F3067-$E3067)*(1+$J139)^(N$490-$K$490)))</f>
        <v>0</v>
      </c>
      <c r="O3067" s="357">
        <f>IF('PV Adoption'!K$5*(1/(1-'General Inputs'!$C$10))*$J3067*1000*$I3067 &lt;= ABS(($F3067-$E3067)*(1+$J139)^(O$490-$K$490)),'PV Adoption'!K$5*(1/(1-'General Inputs'!$C$10))*$J3067*1000*$I3067,ABS(($F3067-$E3067)*(1+$J139)^(O$490-$K$490)))</f>
        <v>0</v>
      </c>
      <c r="P3067" s="357">
        <f>IF('PV Adoption'!L$5*(1/(1-'General Inputs'!$C$10))*$J3067*1000*$I3067 &lt;= ABS(($F3067-$E3067)*(1+$J139)^(P$490-$K$490)),'PV Adoption'!L$5*(1/(1-'General Inputs'!$C$10))*$J3067*1000*$I3067,ABS(($F3067-$E3067)*(1+$J139)^(P$490-$K$490)))</f>
        <v>0</v>
      </c>
      <c r="Q3067" s="357">
        <f>IF('PV Adoption'!M$5*(1/(1-'General Inputs'!$C$10))*$J3067*1000*$I3067 &lt;= ABS(($F3067-$E3067)*(1+$J139)^(Q$490-$K$490)),'PV Adoption'!M$5*(1/(1-'General Inputs'!$C$10))*$J3067*1000*$I3067,ABS(($F3067-$E3067)*(1+$J139)^(Q$490-$K$490)))</f>
        <v>0</v>
      </c>
      <c r="R3067" s="357">
        <f>IF('PV Adoption'!N$5*(1/(1-'General Inputs'!$C$10))*$J3067*1000*$I3067 &lt;= ABS(($F3067-$E3067)*(1+$J139)^(R$490-$K$490)),'PV Adoption'!N$5*(1/(1-'General Inputs'!$C$10))*$J3067*1000*$I3067,ABS(($F3067-$E3067)*(1+$J139)^(R$490-$K$490)))</f>
        <v>0</v>
      </c>
      <c r="S3067" s="357">
        <f>IF('PV Adoption'!O$5*(1/(1-'General Inputs'!$C$10))*$J3067*1000*$I3067 &lt;= ABS(($F3067-$E3067)*(1+$J139)^(S$490-$K$490)),'PV Adoption'!O$5*(1/(1-'General Inputs'!$C$10))*$J3067*1000*$I3067,ABS(($F3067-$E3067)*(1+$J139)^(S$490-$K$490)))</f>
        <v>0</v>
      </c>
      <c r="T3067" s="357">
        <f>IF('PV Adoption'!P$5*(1/(1-'General Inputs'!$C$10))*$J3067*1000*$I3067 &lt;= ABS(($F3067-$E3067)*(1+$J139)^(T$490-$K$490)),'PV Adoption'!P$5*(1/(1-'General Inputs'!$C$10))*$J3067*1000*$I3067,ABS(($F3067-$E3067)*(1+$J139)^(T$490-$K$490)))</f>
        <v>0</v>
      </c>
      <c r="U3067" s="357">
        <f>IF('PV Adoption'!Q$5*(1/(1-'General Inputs'!$C$10))*$J3067*1000*$I3067 &lt;= ABS(($F3067-$E3067)*(1+$J139)^(U$490-$K$490)),'PV Adoption'!Q$5*(1/(1-'General Inputs'!$C$10))*$J3067*1000*$I3067,ABS(($F3067-$E3067)*(1+$J139)^(U$490-$K$490)))</f>
        <v>0</v>
      </c>
      <c r="V3067" s="357">
        <f>IF('PV Adoption'!R$5*(1/(1-'General Inputs'!$C$10))*$J3067*1000*$I3067 &lt;= ABS(($F3067-$E3067)*(1+$J139)^(V$490-$K$490)),'PV Adoption'!R$5*(1/(1-'General Inputs'!$C$10))*$J3067*1000*$I3067,ABS(($F3067-$E3067)*(1+$J139)^(V$490-$K$490)))</f>
        <v>0</v>
      </c>
      <c r="W3067" s="357">
        <f>IF('PV Adoption'!S$5*(1/(1-'General Inputs'!$C$10))*$J3067*1000*$I3067 &lt;= ABS(($F3067-$E3067)*(1+$J139)^(W$490-$K$490)),'PV Adoption'!S$5*(1/(1-'General Inputs'!$C$10))*$J3067*1000*$I3067,ABS(($F3067-$E3067)*(1+$J139)^(W$490-$K$490)))</f>
        <v>0</v>
      </c>
      <c r="X3067" s="357">
        <f>IF('PV Adoption'!T$5*(1/(1-'General Inputs'!$C$10))*$J3067*1000*$I3067 &lt;= ABS(($F3067-$E3067)*(1+$J139)^(X$490-$K$490)),'PV Adoption'!T$5*(1/(1-'General Inputs'!$C$10))*$J3067*1000*$I3067,ABS(($F3067-$E3067)*(1+$J139)^(X$490-$K$490)))</f>
        <v>0</v>
      </c>
      <c r="Y3067" s="357">
        <f>IF('PV Adoption'!U$5*(1/(1-'General Inputs'!$C$10))*$J3067*1000*$I3067 &lt;= ABS(($F3067-$E3067)*(1+$J139)^(Y$490-$K$490)),'PV Adoption'!U$5*(1/(1-'General Inputs'!$C$10))*$J3067*1000*$I3067,ABS(($F3067-$E3067)*(1+$J139)^(Y$490-$K$490)))</f>
        <v>0</v>
      </c>
      <c r="Z3067" s="357">
        <f>IF('PV Adoption'!V$5*(1/(1-'General Inputs'!$C$10))*$J3067*1000*$I3067 &lt;= ABS(($F3067-$E3067)*(1+$J139)^(Z$490-$K$490)),'PV Adoption'!V$5*(1/(1-'General Inputs'!$C$10))*$J3067*1000*$I3067,ABS(($F3067-$E3067)*(1+$J139)^(Z$490-$K$490)))</f>
        <v>0</v>
      </c>
      <c r="AA3067" s="357">
        <f>IF('PV Adoption'!W$5*(1/(1-'General Inputs'!$C$10))*$J3067*1000*$I3067 &lt;= ABS(($F3067-$E3067)*(1+$J139)^(AA$490-$K$490)),'PV Adoption'!W$5*(1/(1-'General Inputs'!$C$10))*$J3067*1000*$I3067,ABS(($F3067-$E3067)*(1+$J139)^(AA$490-$K$490)))</f>
        <v>0</v>
      </c>
      <c r="AB3067" s="357">
        <f>IF('PV Adoption'!X$5*(1/(1-'General Inputs'!$C$10))*$J3067*1000*$I3067 &lt;= ABS(($F3067-$E3067)*(1+$J139)^(AB$490-$K$490)),'PV Adoption'!X$5*(1/(1-'General Inputs'!$C$10))*$J3067*1000*$I3067,ABS(($F3067-$E3067)*(1+$J139)^(AB$490-$K$490)))</f>
        <v>0</v>
      </c>
      <c r="AC3067" s="357">
        <f>IF('PV Adoption'!Y$5*(1/(1-'General Inputs'!$C$10))*$J3067*1000*$I3067 &lt;= ABS(($F3067-$E3067)*(1+$J139)^(AC$490-$K$490)),'PV Adoption'!Y$5*(1/(1-'General Inputs'!$C$10))*$J3067*1000*$I3067,ABS(($F3067-$E3067)*(1+$J139)^(AC$490-$K$490)))</f>
        <v>0</v>
      </c>
      <c r="AD3067" s="357">
        <f>IF('PV Adoption'!Z$5*(1/(1-'General Inputs'!$C$10))*$J3067*1000*$I3067 &lt;= ABS(($F3067-$E3067)*(1+$J139)^(AD$490-$K$490)),'PV Adoption'!Z$5*(1/(1-'General Inputs'!$C$10))*$J3067*1000*$I3067,ABS(($F3067-$E3067)*(1+$J139)^(AD$490-$K$490)))</f>
        <v>0</v>
      </c>
      <c r="AE3067" s="357">
        <f>IF('PV Adoption'!AA$5*(1/(1-'General Inputs'!$C$10))*$J3067*1000*$I3067 &lt;= ABS(($F3067-$E3067)*(1+$J139)^(AE$490-$K$490)),'PV Adoption'!AA$5*(1/(1-'General Inputs'!$C$10))*$J3067*1000*$I3067,ABS(($F3067-$E3067)*(1+$J139)^(AE$490-$K$490)))</f>
        <v>0</v>
      </c>
      <c r="AF3067" s="357">
        <f>IF('PV Adoption'!AB$5*(1/(1-'General Inputs'!$C$10))*$J3067*1000*$I3067 &lt;= ABS(($F3067-$E3067)*(1+$J139)^(AF$490-$K$490)),'PV Adoption'!AB$5*(1/(1-'General Inputs'!$C$10))*$J3067*1000*$I3067,ABS(($F3067-$E3067)*(1+$J139)^(AF$490-$K$490)))</f>
        <v>0</v>
      </c>
      <c r="AG3067" s="357">
        <f>IF('PV Adoption'!AC$5*(1/(1-'General Inputs'!$C$10))*$J3067*1000*$I3067 &lt;= ABS(($F3067-$E3067)*(1+$J139)^(AG$490-$K$490)),'PV Adoption'!AC$5*(1/(1-'General Inputs'!$C$10))*$J3067*1000*$I3067,ABS(($F3067-$E3067)*(1+$J139)^(AG$490-$K$490)))</f>
        <v>0</v>
      </c>
      <c r="AH3067" s="357">
        <f>IF('PV Adoption'!AD$5*(1/(1-'General Inputs'!$C$10))*$J3067*1000*$I3067 &lt;= ABS(($F3067-$E3067)*(1+$J139)^(AH$490-$K$490)),'PV Adoption'!AD$5*(1/(1-'General Inputs'!$C$10))*$J3067*1000*$I3067,ABS(($F3067-$E3067)*(1+$J139)^(AH$490-$K$490)))</f>
        <v>0</v>
      </c>
      <c r="AI3067" s="357">
        <f>IF('PV Adoption'!AE$5*(1/(1-'General Inputs'!$C$10))*$J3067*1000*$I3067 &lt;= ABS(($F3067-$E3067)*(1+$J139)^(AI$490-$K$490)),'PV Adoption'!AE$5*(1/(1-'General Inputs'!$C$10))*$J3067*1000*$I3067,ABS(($F3067-$E3067)*(1+$J139)^(AI$490-$K$490)))</f>
        <v>0</v>
      </c>
      <c r="AJ3067" s="357">
        <f>IF('PV Adoption'!AF$5*(1/(1-'General Inputs'!$C$10))*$J3067*1000*$I3067 &lt;= ABS(($F3067-$E3067)*(1+$J139)^(AJ$490-$K$490)),'PV Adoption'!AF$5*(1/(1-'General Inputs'!$C$10))*$J3067*1000*$I3067,ABS(($F3067-$E3067)*(1+$J139)^(AJ$490-$K$490)))</f>
        <v>0</v>
      </c>
      <c r="AK3067" s="357">
        <v>0</v>
      </c>
      <c r="AL3067" s="357">
        <v>0</v>
      </c>
      <c r="AM3067" s="357">
        <v>0</v>
      </c>
    </row>
    <row r="3068" spans="1:39" x14ac:dyDescent="0.25">
      <c r="A3068" s="353" t="s">
        <v>255</v>
      </c>
      <c r="B3068" s="353" t="s">
        <v>270</v>
      </c>
      <c r="C3068" s="441">
        <f t="shared" ref="C3068:H3068" si="2516">C140</f>
        <v>25000</v>
      </c>
      <c r="D3068" s="441"/>
      <c r="E3068" s="441"/>
      <c r="F3068" s="441"/>
      <c r="G3068" s="441"/>
      <c r="H3068" s="441">
        <f t="shared" si="2516"/>
        <v>0</v>
      </c>
      <c r="I3068" s="470">
        <f>IFERROR(VLOOKUP(B3068,Coincidence!$B$2:$E$242,4,FALSE)*IF(G3068="Winter",'General Inputs'!$C$25,'General Inputs'!$C$24),IF(G3068="Winter",'General Inputs'!$C$25,'General Inputs'!$C$24))</f>
        <v>0.52140604400000001</v>
      </c>
      <c r="J3068" s="466">
        <f>'Nameplate by Substation'!H140</f>
        <v>0</v>
      </c>
      <c r="K3068" s="357">
        <f>IF('PV Adoption'!G$5*(1/(1-'General Inputs'!$C$10))*$J3068*1000*$I3068 &lt;= ABS(($F3068-$E3068)*(1+$J140)^(K$490-$K$490)),'PV Adoption'!G$5*(1/(1-'General Inputs'!$C$10))*$J3068*1000*$I3068,ABS(($F3068-$E3068)*(1+$J140)^(K$490-$K$490)))</f>
        <v>0</v>
      </c>
      <c r="L3068" s="357">
        <f>IF('PV Adoption'!H$5*(1/(1-'General Inputs'!$C$10))*$J3068*1000*$I3068 &lt;= ABS(($F3068-$E3068)*(1+$J140)^(L$490-$K$490)),'PV Adoption'!H$5*(1/(1-'General Inputs'!$C$10))*$J3068*1000*$I3068,ABS(($F3068-$E3068)*(1+$J140)^(L$490-$K$490)))</f>
        <v>0</v>
      </c>
      <c r="M3068" s="357">
        <f>IF('PV Adoption'!I$5*(1/(1-'General Inputs'!$C$10))*$J3068*1000*$I3068 &lt;= ABS(($F3068-$E3068)*(1+$J140)^(M$490-$K$490)),'PV Adoption'!I$5*(1/(1-'General Inputs'!$C$10))*$J3068*1000*$I3068,ABS(($F3068-$E3068)*(1+$J140)^(M$490-$K$490)))</f>
        <v>0</v>
      </c>
      <c r="N3068" s="357">
        <f>IF('PV Adoption'!J$5*(1/(1-'General Inputs'!$C$10))*$J3068*1000*$I3068 &lt;= ABS(($F3068-$E3068)*(1+$J140)^(N$490-$K$490)),'PV Adoption'!J$5*(1/(1-'General Inputs'!$C$10))*$J3068*1000*$I3068,ABS(($F3068-$E3068)*(1+$J140)^(N$490-$K$490)))</f>
        <v>0</v>
      </c>
      <c r="O3068" s="357">
        <f>IF('PV Adoption'!K$5*(1/(1-'General Inputs'!$C$10))*$J3068*1000*$I3068 &lt;= ABS(($F3068-$E3068)*(1+$J140)^(O$490-$K$490)),'PV Adoption'!K$5*(1/(1-'General Inputs'!$C$10))*$J3068*1000*$I3068,ABS(($F3068-$E3068)*(1+$J140)^(O$490-$K$490)))</f>
        <v>0</v>
      </c>
      <c r="P3068" s="357">
        <f>IF('PV Adoption'!L$5*(1/(1-'General Inputs'!$C$10))*$J3068*1000*$I3068 &lt;= ABS(($F3068-$E3068)*(1+$J140)^(P$490-$K$490)),'PV Adoption'!L$5*(1/(1-'General Inputs'!$C$10))*$J3068*1000*$I3068,ABS(($F3068-$E3068)*(1+$J140)^(P$490-$K$490)))</f>
        <v>0</v>
      </c>
      <c r="Q3068" s="357">
        <f>IF('PV Adoption'!M$5*(1/(1-'General Inputs'!$C$10))*$J3068*1000*$I3068 &lt;= ABS(($F3068-$E3068)*(1+$J140)^(Q$490-$K$490)),'PV Adoption'!M$5*(1/(1-'General Inputs'!$C$10))*$J3068*1000*$I3068,ABS(($F3068-$E3068)*(1+$J140)^(Q$490-$K$490)))</f>
        <v>0</v>
      </c>
      <c r="R3068" s="357">
        <f>IF('PV Adoption'!N$5*(1/(1-'General Inputs'!$C$10))*$J3068*1000*$I3068 &lt;= ABS(($F3068-$E3068)*(1+$J140)^(R$490-$K$490)),'PV Adoption'!N$5*(1/(1-'General Inputs'!$C$10))*$J3068*1000*$I3068,ABS(($F3068-$E3068)*(1+$J140)^(R$490-$K$490)))</f>
        <v>0</v>
      </c>
      <c r="S3068" s="357">
        <f>IF('PV Adoption'!O$5*(1/(1-'General Inputs'!$C$10))*$J3068*1000*$I3068 &lt;= ABS(($F3068-$E3068)*(1+$J140)^(S$490-$K$490)),'PV Adoption'!O$5*(1/(1-'General Inputs'!$C$10))*$J3068*1000*$I3068,ABS(($F3068-$E3068)*(1+$J140)^(S$490-$K$490)))</f>
        <v>0</v>
      </c>
      <c r="T3068" s="357">
        <f>IF('PV Adoption'!P$5*(1/(1-'General Inputs'!$C$10))*$J3068*1000*$I3068 &lt;= ABS(($F3068-$E3068)*(1+$J140)^(T$490-$K$490)),'PV Adoption'!P$5*(1/(1-'General Inputs'!$C$10))*$J3068*1000*$I3068,ABS(($F3068-$E3068)*(1+$J140)^(T$490-$K$490)))</f>
        <v>0</v>
      </c>
      <c r="U3068" s="357">
        <f>IF('PV Adoption'!Q$5*(1/(1-'General Inputs'!$C$10))*$J3068*1000*$I3068 &lt;= ABS(($F3068-$E3068)*(1+$J140)^(U$490-$K$490)),'PV Adoption'!Q$5*(1/(1-'General Inputs'!$C$10))*$J3068*1000*$I3068,ABS(($F3068-$E3068)*(1+$J140)^(U$490-$K$490)))</f>
        <v>0</v>
      </c>
      <c r="V3068" s="357">
        <f>IF('PV Adoption'!R$5*(1/(1-'General Inputs'!$C$10))*$J3068*1000*$I3068 &lt;= ABS(($F3068-$E3068)*(1+$J140)^(V$490-$K$490)),'PV Adoption'!R$5*(1/(1-'General Inputs'!$C$10))*$J3068*1000*$I3068,ABS(($F3068-$E3068)*(1+$J140)^(V$490-$K$490)))</f>
        <v>0</v>
      </c>
      <c r="W3068" s="357">
        <f>IF('PV Adoption'!S$5*(1/(1-'General Inputs'!$C$10))*$J3068*1000*$I3068 &lt;= ABS(($F3068-$E3068)*(1+$J140)^(W$490-$K$490)),'PV Adoption'!S$5*(1/(1-'General Inputs'!$C$10))*$J3068*1000*$I3068,ABS(($F3068-$E3068)*(1+$J140)^(W$490-$K$490)))</f>
        <v>0</v>
      </c>
      <c r="X3068" s="357">
        <f>IF('PV Adoption'!T$5*(1/(1-'General Inputs'!$C$10))*$J3068*1000*$I3068 &lt;= ABS(($F3068-$E3068)*(1+$J140)^(X$490-$K$490)),'PV Adoption'!T$5*(1/(1-'General Inputs'!$C$10))*$J3068*1000*$I3068,ABS(($F3068-$E3068)*(1+$J140)^(X$490-$K$490)))</f>
        <v>0</v>
      </c>
      <c r="Y3068" s="357">
        <f>IF('PV Adoption'!U$5*(1/(1-'General Inputs'!$C$10))*$J3068*1000*$I3068 &lt;= ABS(($F3068-$E3068)*(1+$J140)^(Y$490-$K$490)),'PV Adoption'!U$5*(1/(1-'General Inputs'!$C$10))*$J3068*1000*$I3068,ABS(($F3068-$E3068)*(1+$J140)^(Y$490-$K$490)))</f>
        <v>0</v>
      </c>
      <c r="Z3068" s="357">
        <f>IF('PV Adoption'!V$5*(1/(1-'General Inputs'!$C$10))*$J3068*1000*$I3068 &lt;= ABS(($F3068-$E3068)*(1+$J140)^(Z$490-$K$490)),'PV Adoption'!V$5*(1/(1-'General Inputs'!$C$10))*$J3068*1000*$I3068,ABS(($F3068-$E3068)*(1+$J140)^(Z$490-$K$490)))</f>
        <v>0</v>
      </c>
      <c r="AA3068" s="357">
        <f>IF('PV Adoption'!W$5*(1/(1-'General Inputs'!$C$10))*$J3068*1000*$I3068 &lt;= ABS(($F3068-$E3068)*(1+$J140)^(AA$490-$K$490)),'PV Adoption'!W$5*(1/(1-'General Inputs'!$C$10))*$J3068*1000*$I3068,ABS(($F3068-$E3068)*(1+$J140)^(AA$490-$K$490)))</f>
        <v>0</v>
      </c>
      <c r="AB3068" s="357">
        <f>IF('PV Adoption'!X$5*(1/(1-'General Inputs'!$C$10))*$J3068*1000*$I3068 &lt;= ABS(($F3068-$E3068)*(1+$J140)^(AB$490-$K$490)),'PV Adoption'!X$5*(1/(1-'General Inputs'!$C$10))*$J3068*1000*$I3068,ABS(($F3068-$E3068)*(1+$J140)^(AB$490-$K$490)))</f>
        <v>0</v>
      </c>
      <c r="AC3068" s="357">
        <f>IF('PV Adoption'!Y$5*(1/(1-'General Inputs'!$C$10))*$J3068*1000*$I3068 &lt;= ABS(($F3068-$E3068)*(1+$J140)^(AC$490-$K$490)),'PV Adoption'!Y$5*(1/(1-'General Inputs'!$C$10))*$J3068*1000*$I3068,ABS(($F3068-$E3068)*(1+$J140)^(AC$490-$K$490)))</f>
        <v>0</v>
      </c>
      <c r="AD3068" s="357">
        <f>IF('PV Adoption'!Z$5*(1/(1-'General Inputs'!$C$10))*$J3068*1000*$I3068 &lt;= ABS(($F3068-$E3068)*(1+$J140)^(AD$490-$K$490)),'PV Adoption'!Z$5*(1/(1-'General Inputs'!$C$10))*$J3068*1000*$I3068,ABS(($F3068-$E3068)*(1+$J140)^(AD$490-$K$490)))</f>
        <v>0</v>
      </c>
      <c r="AE3068" s="357">
        <f>IF('PV Adoption'!AA$5*(1/(1-'General Inputs'!$C$10))*$J3068*1000*$I3068 &lt;= ABS(($F3068-$E3068)*(1+$J140)^(AE$490-$K$490)),'PV Adoption'!AA$5*(1/(1-'General Inputs'!$C$10))*$J3068*1000*$I3068,ABS(($F3068-$E3068)*(1+$J140)^(AE$490-$K$490)))</f>
        <v>0</v>
      </c>
      <c r="AF3068" s="357">
        <f>IF('PV Adoption'!AB$5*(1/(1-'General Inputs'!$C$10))*$J3068*1000*$I3068 &lt;= ABS(($F3068-$E3068)*(1+$J140)^(AF$490-$K$490)),'PV Adoption'!AB$5*(1/(1-'General Inputs'!$C$10))*$J3068*1000*$I3068,ABS(($F3068-$E3068)*(1+$J140)^(AF$490-$K$490)))</f>
        <v>0</v>
      </c>
      <c r="AG3068" s="357">
        <f>IF('PV Adoption'!AC$5*(1/(1-'General Inputs'!$C$10))*$J3068*1000*$I3068 &lt;= ABS(($F3068-$E3068)*(1+$J140)^(AG$490-$K$490)),'PV Adoption'!AC$5*(1/(1-'General Inputs'!$C$10))*$J3068*1000*$I3068,ABS(($F3068-$E3068)*(1+$J140)^(AG$490-$K$490)))</f>
        <v>0</v>
      </c>
      <c r="AH3068" s="357">
        <f>IF('PV Adoption'!AD$5*(1/(1-'General Inputs'!$C$10))*$J3068*1000*$I3068 &lt;= ABS(($F3068-$E3068)*(1+$J140)^(AH$490-$K$490)),'PV Adoption'!AD$5*(1/(1-'General Inputs'!$C$10))*$J3068*1000*$I3068,ABS(($F3068-$E3068)*(1+$J140)^(AH$490-$K$490)))</f>
        <v>0</v>
      </c>
      <c r="AI3068" s="357">
        <f>IF('PV Adoption'!AE$5*(1/(1-'General Inputs'!$C$10))*$J3068*1000*$I3068 &lt;= ABS(($F3068-$E3068)*(1+$J140)^(AI$490-$K$490)),'PV Adoption'!AE$5*(1/(1-'General Inputs'!$C$10))*$J3068*1000*$I3068,ABS(($F3068-$E3068)*(1+$J140)^(AI$490-$K$490)))</f>
        <v>0</v>
      </c>
      <c r="AJ3068" s="357">
        <f>IF('PV Adoption'!AF$5*(1/(1-'General Inputs'!$C$10))*$J3068*1000*$I3068 &lt;= ABS(($F3068-$E3068)*(1+$J140)^(AJ$490-$K$490)),'PV Adoption'!AF$5*(1/(1-'General Inputs'!$C$10))*$J3068*1000*$I3068,ABS(($F3068-$E3068)*(1+$J140)^(AJ$490-$K$490)))</f>
        <v>0</v>
      </c>
      <c r="AK3068" s="357">
        <v>0</v>
      </c>
      <c r="AL3068" s="357">
        <v>0</v>
      </c>
      <c r="AM3068" s="357">
        <v>0</v>
      </c>
    </row>
    <row r="3069" spans="1:39" x14ac:dyDescent="0.25">
      <c r="A3069" s="353" t="s">
        <v>255</v>
      </c>
      <c r="B3069" s="353" t="s">
        <v>559</v>
      </c>
      <c r="C3069" s="441">
        <f t="shared" ref="C3069:H3069" si="2517">C141</f>
        <v>12500</v>
      </c>
      <c r="D3069" s="441"/>
      <c r="E3069" s="441"/>
      <c r="F3069" s="441"/>
      <c r="G3069" s="441"/>
      <c r="H3069" s="441">
        <f t="shared" si="2517"/>
        <v>0</v>
      </c>
      <c r="I3069" s="470">
        <f>IFERROR(VLOOKUP(B3069,Coincidence!$B$2:$E$242,4,FALSE)*IF(G3069="Winter",'General Inputs'!$C$25,'General Inputs'!$C$24),IF(G3069="Winter",'General Inputs'!$C$25,'General Inputs'!$C$24))</f>
        <v>0.52140604400000001</v>
      </c>
      <c r="J3069" s="466">
        <f>'Nameplate by Substation'!H141</f>
        <v>0</v>
      </c>
      <c r="K3069" s="357">
        <f>IF('PV Adoption'!G$5*(1/(1-'General Inputs'!$C$10))*$J3069*1000*$I3069 &lt;= ABS(($F3069-$E3069)*(1+$J141)^(K$490-$K$490)),'PV Adoption'!G$5*(1/(1-'General Inputs'!$C$10))*$J3069*1000*$I3069,ABS(($F3069-$E3069)*(1+$J141)^(K$490-$K$490)))</f>
        <v>0</v>
      </c>
      <c r="L3069" s="357">
        <f>IF('PV Adoption'!H$5*(1/(1-'General Inputs'!$C$10))*$J3069*1000*$I3069 &lt;= ABS(($F3069-$E3069)*(1+$J141)^(L$490-$K$490)),'PV Adoption'!H$5*(1/(1-'General Inputs'!$C$10))*$J3069*1000*$I3069,ABS(($F3069-$E3069)*(1+$J141)^(L$490-$K$490)))</f>
        <v>0</v>
      </c>
      <c r="M3069" s="357">
        <f>IF('PV Adoption'!I$5*(1/(1-'General Inputs'!$C$10))*$J3069*1000*$I3069 &lt;= ABS(($F3069-$E3069)*(1+$J141)^(M$490-$K$490)),'PV Adoption'!I$5*(1/(1-'General Inputs'!$C$10))*$J3069*1000*$I3069,ABS(($F3069-$E3069)*(1+$J141)^(M$490-$K$490)))</f>
        <v>0</v>
      </c>
      <c r="N3069" s="357">
        <f>IF('PV Adoption'!J$5*(1/(1-'General Inputs'!$C$10))*$J3069*1000*$I3069 &lt;= ABS(($F3069-$E3069)*(1+$J141)^(N$490-$K$490)),'PV Adoption'!J$5*(1/(1-'General Inputs'!$C$10))*$J3069*1000*$I3069,ABS(($F3069-$E3069)*(1+$J141)^(N$490-$K$490)))</f>
        <v>0</v>
      </c>
      <c r="O3069" s="357">
        <f>IF('PV Adoption'!K$5*(1/(1-'General Inputs'!$C$10))*$J3069*1000*$I3069 &lt;= ABS(($F3069-$E3069)*(1+$J141)^(O$490-$K$490)),'PV Adoption'!K$5*(1/(1-'General Inputs'!$C$10))*$J3069*1000*$I3069,ABS(($F3069-$E3069)*(1+$J141)^(O$490-$K$490)))</f>
        <v>0</v>
      </c>
      <c r="P3069" s="357">
        <f>IF('PV Adoption'!L$5*(1/(1-'General Inputs'!$C$10))*$J3069*1000*$I3069 &lt;= ABS(($F3069-$E3069)*(1+$J141)^(P$490-$K$490)),'PV Adoption'!L$5*(1/(1-'General Inputs'!$C$10))*$J3069*1000*$I3069,ABS(($F3069-$E3069)*(1+$J141)^(P$490-$K$490)))</f>
        <v>0</v>
      </c>
      <c r="Q3069" s="357">
        <f>IF('PV Adoption'!M$5*(1/(1-'General Inputs'!$C$10))*$J3069*1000*$I3069 &lt;= ABS(($F3069-$E3069)*(1+$J141)^(Q$490-$K$490)),'PV Adoption'!M$5*(1/(1-'General Inputs'!$C$10))*$J3069*1000*$I3069,ABS(($F3069-$E3069)*(1+$J141)^(Q$490-$K$490)))</f>
        <v>0</v>
      </c>
      <c r="R3069" s="357">
        <f>IF('PV Adoption'!N$5*(1/(1-'General Inputs'!$C$10))*$J3069*1000*$I3069 &lt;= ABS(($F3069-$E3069)*(1+$J141)^(R$490-$K$490)),'PV Adoption'!N$5*(1/(1-'General Inputs'!$C$10))*$J3069*1000*$I3069,ABS(($F3069-$E3069)*(1+$J141)^(R$490-$K$490)))</f>
        <v>0</v>
      </c>
      <c r="S3069" s="357">
        <f>IF('PV Adoption'!O$5*(1/(1-'General Inputs'!$C$10))*$J3069*1000*$I3069 &lt;= ABS(($F3069-$E3069)*(1+$J141)^(S$490-$K$490)),'PV Adoption'!O$5*(1/(1-'General Inputs'!$C$10))*$J3069*1000*$I3069,ABS(($F3069-$E3069)*(1+$J141)^(S$490-$K$490)))</f>
        <v>0</v>
      </c>
      <c r="T3069" s="357">
        <f>IF('PV Adoption'!P$5*(1/(1-'General Inputs'!$C$10))*$J3069*1000*$I3069 &lt;= ABS(($F3069-$E3069)*(1+$J141)^(T$490-$K$490)),'PV Adoption'!P$5*(1/(1-'General Inputs'!$C$10))*$J3069*1000*$I3069,ABS(($F3069-$E3069)*(1+$J141)^(T$490-$K$490)))</f>
        <v>0</v>
      </c>
      <c r="U3069" s="357">
        <f>IF('PV Adoption'!Q$5*(1/(1-'General Inputs'!$C$10))*$J3069*1000*$I3069 &lt;= ABS(($F3069-$E3069)*(1+$J141)^(U$490-$K$490)),'PV Adoption'!Q$5*(1/(1-'General Inputs'!$C$10))*$J3069*1000*$I3069,ABS(($F3069-$E3069)*(1+$J141)^(U$490-$K$490)))</f>
        <v>0</v>
      </c>
      <c r="V3069" s="357">
        <f>IF('PV Adoption'!R$5*(1/(1-'General Inputs'!$C$10))*$J3069*1000*$I3069 &lt;= ABS(($F3069-$E3069)*(1+$J141)^(V$490-$K$490)),'PV Adoption'!R$5*(1/(1-'General Inputs'!$C$10))*$J3069*1000*$I3069,ABS(($F3069-$E3069)*(1+$J141)^(V$490-$K$490)))</f>
        <v>0</v>
      </c>
      <c r="W3069" s="357">
        <f>IF('PV Adoption'!S$5*(1/(1-'General Inputs'!$C$10))*$J3069*1000*$I3069 &lt;= ABS(($F3069-$E3069)*(1+$J141)^(W$490-$K$490)),'PV Adoption'!S$5*(1/(1-'General Inputs'!$C$10))*$J3069*1000*$I3069,ABS(($F3069-$E3069)*(1+$J141)^(W$490-$K$490)))</f>
        <v>0</v>
      </c>
      <c r="X3069" s="357">
        <f>IF('PV Adoption'!T$5*(1/(1-'General Inputs'!$C$10))*$J3069*1000*$I3069 &lt;= ABS(($F3069-$E3069)*(1+$J141)^(X$490-$K$490)),'PV Adoption'!T$5*(1/(1-'General Inputs'!$C$10))*$J3069*1000*$I3069,ABS(($F3069-$E3069)*(1+$J141)^(X$490-$K$490)))</f>
        <v>0</v>
      </c>
      <c r="Y3069" s="357">
        <f>IF('PV Adoption'!U$5*(1/(1-'General Inputs'!$C$10))*$J3069*1000*$I3069 &lt;= ABS(($F3069-$E3069)*(1+$J141)^(Y$490-$K$490)),'PV Adoption'!U$5*(1/(1-'General Inputs'!$C$10))*$J3069*1000*$I3069,ABS(($F3069-$E3069)*(1+$J141)^(Y$490-$K$490)))</f>
        <v>0</v>
      </c>
      <c r="Z3069" s="357">
        <f>IF('PV Adoption'!V$5*(1/(1-'General Inputs'!$C$10))*$J3069*1000*$I3069 &lt;= ABS(($F3069-$E3069)*(1+$J141)^(Z$490-$K$490)),'PV Adoption'!V$5*(1/(1-'General Inputs'!$C$10))*$J3069*1000*$I3069,ABS(($F3069-$E3069)*(1+$J141)^(Z$490-$K$490)))</f>
        <v>0</v>
      </c>
      <c r="AA3069" s="357">
        <f>IF('PV Adoption'!W$5*(1/(1-'General Inputs'!$C$10))*$J3069*1000*$I3069 &lt;= ABS(($F3069-$E3069)*(1+$J141)^(AA$490-$K$490)),'PV Adoption'!W$5*(1/(1-'General Inputs'!$C$10))*$J3069*1000*$I3069,ABS(($F3069-$E3069)*(1+$J141)^(AA$490-$K$490)))</f>
        <v>0</v>
      </c>
      <c r="AB3069" s="357">
        <f>IF('PV Adoption'!X$5*(1/(1-'General Inputs'!$C$10))*$J3069*1000*$I3069 &lt;= ABS(($F3069-$E3069)*(1+$J141)^(AB$490-$K$490)),'PV Adoption'!X$5*(1/(1-'General Inputs'!$C$10))*$J3069*1000*$I3069,ABS(($F3069-$E3069)*(1+$J141)^(AB$490-$K$490)))</f>
        <v>0</v>
      </c>
      <c r="AC3069" s="357">
        <f>IF('PV Adoption'!Y$5*(1/(1-'General Inputs'!$C$10))*$J3069*1000*$I3069 &lt;= ABS(($F3069-$E3069)*(1+$J141)^(AC$490-$K$490)),'PV Adoption'!Y$5*(1/(1-'General Inputs'!$C$10))*$J3069*1000*$I3069,ABS(($F3069-$E3069)*(1+$J141)^(AC$490-$K$490)))</f>
        <v>0</v>
      </c>
      <c r="AD3069" s="357">
        <f>IF('PV Adoption'!Z$5*(1/(1-'General Inputs'!$C$10))*$J3069*1000*$I3069 &lt;= ABS(($F3069-$E3069)*(1+$J141)^(AD$490-$K$490)),'PV Adoption'!Z$5*(1/(1-'General Inputs'!$C$10))*$J3069*1000*$I3069,ABS(($F3069-$E3069)*(1+$J141)^(AD$490-$K$490)))</f>
        <v>0</v>
      </c>
      <c r="AE3069" s="357">
        <f>IF('PV Adoption'!AA$5*(1/(1-'General Inputs'!$C$10))*$J3069*1000*$I3069 &lt;= ABS(($F3069-$E3069)*(1+$J141)^(AE$490-$K$490)),'PV Adoption'!AA$5*(1/(1-'General Inputs'!$C$10))*$J3069*1000*$I3069,ABS(($F3069-$E3069)*(1+$J141)^(AE$490-$K$490)))</f>
        <v>0</v>
      </c>
      <c r="AF3069" s="357">
        <f>IF('PV Adoption'!AB$5*(1/(1-'General Inputs'!$C$10))*$J3069*1000*$I3069 &lt;= ABS(($F3069-$E3069)*(1+$J141)^(AF$490-$K$490)),'PV Adoption'!AB$5*(1/(1-'General Inputs'!$C$10))*$J3069*1000*$I3069,ABS(($F3069-$E3069)*(1+$J141)^(AF$490-$K$490)))</f>
        <v>0</v>
      </c>
      <c r="AG3069" s="357">
        <f>IF('PV Adoption'!AC$5*(1/(1-'General Inputs'!$C$10))*$J3069*1000*$I3069 &lt;= ABS(($F3069-$E3069)*(1+$J141)^(AG$490-$K$490)),'PV Adoption'!AC$5*(1/(1-'General Inputs'!$C$10))*$J3069*1000*$I3069,ABS(($F3069-$E3069)*(1+$J141)^(AG$490-$K$490)))</f>
        <v>0</v>
      </c>
      <c r="AH3069" s="357">
        <f>IF('PV Adoption'!AD$5*(1/(1-'General Inputs'!$C$10))*$J3069*1000*$I3069 &lt;= ABS(($F3069-$E3069)*(1+$J141)^(AH$490-$K$490)),'PV Adoption'!AD$5*(1/(1-'General Inputs'!$C$10))*$J3069*1000*$I3069,ABS(($F3069-$E3069)*(1+$J141)^(AH$490-$K$490)))</f>
        <v>0</v>
      </c>
      <c r="AI3069" s="357">
        <f>IF('PV Adoption'!AE$5*(1/(1-'General Inputs'!$C$10))*$J3069*1000*$I3069 &lt;= ABS(($F3069-$E3069)*(1+$J141)^(AI$490-$K$490)),'PV Adoption'!AE$5*(1/(1-'General Inputs'!$C$10))*$J3069*1000*$I3069,ABS(($F3069-$E3069)*(1+$J141)^(AI$490-$K$490)))</f>
        <v>0</v>
      </c>
      <c r="AJ3069" s="357">
        <f>IF('PV Adoption'!AF$5*(1/(1-'General Inputs'!$C$10))*$J3069*1000*$I3069 &lt;= ABS(($F3069-$E3069)*(1+$J141)^(AJ$490-$K$490)),'PV Adoption'!AF$5*(1/(1-'General Inputs'!$C$10))*$J3069*1000*$I3069,ABS(($F3069-$E3069)*(1+$J141)^(AJ$490-$K$490)))</f>
        <v>0</v>
      </c>
      <c r="AK3069" s="357">
        <v>0</v>
      </c>
      <c r="AL3069" s="357">
        <v>0</v>
      </c>
      <c r="AM3069" s="357">
        <v>0</v>
      </c>
    </row>
    <row r="3070" spans="1:39" x14ac:dyDescent="0.25">
      <c r="A3070" s="353" t="s">
        <v>294</v>
      </c>
      <c r="B3070" s="353" t="s">
        <v>295</v>
      </c>
      <c r="C3070" s="441">
        <f t="shared" ref="C3070:H3070" si="2518">C142</f>
        <v>20000</v>
      </c>
      <c r="D3070" s="441"/>
      <c r="E3070" s="441"/>
      <c r="F3070" s="441"/>
      <c r="G3070" s="441"/>
      <c r="H3070" s="441">
        <f t="shared" si="2518"/>
        <v>0</v>
      </c>
      <c r="I3070" s="470">
        <f>IFERROR(VLOOKUP(B3070,Coincidence!$B$2:$E$242,4,FALSE)*IF(G3070="Winter",'General Inputs'!$C$25,'General Inputs'!$C$24),IF(G3070="Winter",'General Inputs'!$C$25,'General Inputs'!$C$24))</f>
        <v>0.52140604400000001</v>
      </c>
      <c r="J3070" s="466">
        <f>'Nameplate by Substation'!H142</f>
        <v>8.6122961563363677E-3</v>
      </c>
      <c r="K3070" s="357">
        <f>IF('PV Adoption'!G$5*(1/(1-'General Inputs'!$C$10))*$J3070*1000*$I3070 &lt;= ABS(($F3070-$E3070)*(1+$J142)^(K$490-$K$490)),'PV Adoption'!G$5*(1/(1-'General Inputs'!$C$10))*$J3070*1000*$I3070,ABS(($F3070-$E3070)*(1+$J142)^(K$490-$K$490)))</f>
        <v>0</v>
      </c>
      <c r="L3070" s="357">
        <f>IF('PV Adoption'!H$5*(1/(1-'General Inputs'!$C$10))*$J3070*1000*$I3070 &lt;= ABS(($F3070-$E3070)*(1+$J142)^(L$490-$K$490)),'PV Adoption'!H$5*(1/(1-'General Inputs'!$C$10))*$J3070*1000*$I3070,ABS(($F3070-$E3070)*(1+$J142)^(L$490-$K$490)))</f>
        <v>0</v>
      </c>
      <c r="M3070" s="357">
        <f>IF('PV Adoption'!I$5*(1/(1-'General Inputs'!$C$10))*$J3070*1000*$I3070 &lt;= ABS(($F3070-$E3070)*(1+$J142)^(M$490-$K$490)),'PV Adoption'!I$5*(1/(1-'General Inputs'!$C$10))*$J3070*1000*$I3070,ABS(($F3070-$E3070)*(1+$J142)^(M$490-$K$490)))</f>
        <v>0</v>
      </c>
      <c r="N3070" s="357">
        <f>IF('PV Adoption'!J$5*(1/(1-'General Inputs'!$C$10))*$J3070*1000*$I3070 &lt;= ABS(($F3070-$E3070)*(1+$J142)^(N$490-$K$490)),'PV Adoption'!J$5*(1/(1-'General Inputs'!$C$10))*$J3070*1000*$I3070,ABS(($F3070-$E3070)*(1+$J142)^(N$490-$K$490)))</f>
        <v>0</v>
      </c>
      <c r="O3070" s="357">
        <f>IF('PV Adoption'!K$5*(1/(1-'General Inputs'!$C$10))*$J3070*1000*$I3070 &lt;= ABS(($F3070-$E3070)*(1+$J142)^(O$490-$K$490)),'PV Adoption'!K$5*(1/(1-'General Inputs'!$C$10))*$J3070*1000*$I3070,ABS(($F3070-$E3070)*(1+$J142)^(O$490-$K$490)))</f>
        <v>0</v>
      </c>
      <c r="P3070" s="357">
        <f>IF('PV Adoption'!L$5*(1/(1-'General Inputs'!$C$10))*$J3070*1000*$I3070 &lt;= ABS(($F3070-$E3070)*(1+$J142)^(P$490-$K$490)),'PV Adoption'!L$5*(1/(1-'General Inputs'!$C$10))*$J3070*1000*$I3070,ABS(($F3070-$E3070)*(1+$J142)^(P$490-$K$490)))</f>
        <v>0</v>
      </c>
      <c r="Q3070" s="357">
        <f>IF('PV Adoption'!M$5*(1/(1-'General Inputs'!$C$10))*$J3070*1000*$I3070 &lt;= ABS(($F3070-$E3070)*(1+$J142)^(Q$490-$K$490)),'PV Adoption'!M$5*(1/(1-'General Inputs'!$C$10))*$J3070*1000*$I3070,ABS(($F3070-$E3070)*(1+$J142)^(Q$490-$K$490)))</f>
        <v>0</v>
      </c>
      <c r="R3070" s="357">
        <f>IF('PV Adoption'!N$5*(1/(1-'General Inputs'!$C$10))*$J3070*1000*$I3070 &lt;= ABS(($F3070-$E3070)*(1+$J142)^(R$490-$K$490)),'PV Adoption'!N$5*(1/(1-'General Inputs'!$C$10))*$J3070*1000*$I3070,ABS(($F3070-$E3070)*(1+$J142)^(R$490-$K$490)))</f>
        <v>0</v>
      </c>
      <c r="S3070" s="357">
        <f>IF('PV Adoption'!O$5*(1/(1-'General Inputs'!$C$10))*$J3070*1000*$I3070 &lt;= ABS(($F3070-$E3070)*(1+$J142)^(S$490-$K$490)),'PV Adoption'!O$5*(1/(1-'General Inputs'!$C$10))*$J3070*1000*$I3070,ABS(($F3070-$E3070)*(1+$J142)^(S$490-$K$490)))</f>
        <v>0</v>
      </c>
      <c r="T3070" s="357">
        <f>IF('PV Adoption'!P$5*(1/(1-'General Inputs'!$C$10))*$J3070*1000*$I3070 &lt;= ABS(($F3070-$E3070)*(1+$J142)^(T$490-$K$490)),'PV Adoption'!P$5*(1/(1-'General Inputs'!$C$10))*$J3070*1000*$I3070,ABS(($F3070-$E3070)*(1+$J142)^(T$490-$K$490)))</f>
        <v>0</v>
      </c>
      <c r="U3070" s="357">
        <f>IF('PV Adoption'!Q$5*(1/(1-'General Inputs'!$C$10))*$J3070*1000*$I3070 &lt;= ABS(($F3070-$E3070)*(1+$J142)^(U$490-$K$490)),'PV Adoption'!Q$5*(1/(1-'General Inputs'!$C$10))*$J3070*1000*$I3070,ABS(($F3070-$E3070)*(1+$J142)^(U$490-$K$490)))</f>
        <v>0</v>
      </c>
      <c r="V3070" s="357">
        <f>IF('PV Adoption'!R$5*(1/(1-'General Inputs'!$C$10))*$J3070*1000*$I3070 &lt;= ABS(($F3070-$E3070)*(1+$J142)^(V$490-$K$490)),'PV Adoption'!R$5*(1/(1-'General Inputs'!$C$10))*$J3070*1000*$I3070,ABS(($F3070-$E3070)*(1+$J142)^(V$490-$K$490)))</f>
        <v>0</v>
      </c>
      <c r="W3070" s="357">
        <f>IF('PV Adoption'!S$5*(1/(1-'General Inputs'!$C$10))*$J3070*1000*$I3070 &lt;= ABS(($F3070-$E3070)*(1+$J142)^(W$490-$K$490)),'PV Adoption'!S$5*(1/(1-'General Inputs'!$C$10))*$J3070*1000*$I3070,ABS(($F3070-$E3070)*(1+$J142)^(W$490-$K$490)))</f>
        <v>0</v>
      </c>
      <c r="X3070" s="357">
        <f>IF('PV Adoption'!T$5*(1/(1-'General Inputs'!$C$10))*$J3070*1000*$I3070 &lt;= ABS(($F3070-$E3070)*(1+$J142)^(X$490-$K$490)),'PV Adoption'!T$5*(1/(1-'General Inputs'!$C$10))*$J3070*1000*$I3070,ABS(($F3070-$E3070)*(1+$J142)^(X$490-$K$490)))</f>
        <v>0</v>
      </c>
      <c r="Y3070" s="357">
        <f>IF('PV Adoption'!U$5*(1/(1-'General Inputs'!$C$10))*$J3070*1000*$I3070 &lt;= ABS(($F3070-$E3070)*(1+$J142)^(Y$490-$K$490)),'PV Adoption'!U$5*(1/(1-'General Inputs'!$C$10))*$J3070*1000*$I3070,ABS(($F3070-$E3070)*(1+$J142)^(Y$490-$K$490)))</f>
        <v>0</v>
      </c>
      <c r="Z3070" s="357">
        <f>IF('PV Adoption'!V$5*(1/(1-'General Inputs'!$C$10))*$J3070*1000*$I3070 &lt;= ABS(($F3070-$E3070)*(1+$J142)^(Z$490-$K$490)),'PV Adoption'!V$5*(1/(1-'General Inputs'!$C$10))*$J3070*1000*$I3070,ABS(($F3070-$E3070)*(1+$J142)^(Z$490-$K$490)))</f>
        <v>0</v>
      </c>
      <c r="AA3070" s="357">
        <f>IF('PV Adoption'!W$5*(1/(1-'General Inputs'!$C$10))*$J3070*1000*$I3070 &lt;= ABS(($F3070-$E3070)*(1+$J142)^(AA$490-$K$490)),'PV Adoption'!W$5*(1/(1-'General Inputs'!$C$10))*$J3070*1000*$I3070,ABS(($F3070-$E3070)*(1+$J142)^(AA$490-$K$490)))</f>
        <v>0</v>
      </c>
      <c r="AB3070" s="357">
        <f>IF('PV Adoption'!X$5*(1/(1-'General Inputs'!$C$10))*$J3070*1000*$I3070 &lt;= ABS(($F3070-$E3070)*(1+$J142)^(AB$490-$K$490)),'PV Adoption'!X$5*(1/(1-'General Inputs'!$C$10))*$J3070*1000*$I3070,ABS(($F3070-$E3070)*(1+$J142)^(AB$490-$K$490)))</f>
        <v>0</v>
      </c>
      <c r="AC3070" s="357">
        <f>IF('PV Adoption'!Y$5*(1/(1-'General Inputs'!$C$10))*$J3070*1000*$I3070 &lt;= ABS(($F3070-$E3070)*(1+$J142)^(AC$490-$K$490)),'PV Adoption'!Y$5*(1/(1-'General Inputs'!$C$10))*$J3070*1000*$I3070,ABS(($F3070-$E3070)*(1+$J142)^(AC$490-$K$490)))</f>
        <v>0</v>
      </c>
      <c r="AD3070" s="357">
        <f>IF('PV Adoption'!Z$5*(1/(1-'General Inputs'!$C$10))*$J3070*1000*$I3070 &lt;= ABS(($F3070-$E3070)*(1+$J142)^(AD$490-$K$490)),'PV Adoption'!Z$5*(1/(1-'General Inputs'!$C$10))*$J3070*1000*$I3070,ABS(($F3070-$E3070)*(1+$J142)^(AD$490-$K$490)))</f>
        <v>0</v>
      </c>
      <c r="AE3070" s="357">
        <f>IF('PV Adoption'!AA$5*(1/(1-'General Inputs'!$C$10))*$J3070*1000*$I3070 &lt;= ABS(($F3070-$E3070)*(1+$J142)^(AE$490-$K$490)),'PV Adoption'!AA$5*(1/(1-'General Inputs'!$C$10))*$J3070*1000*$I3070,ABS(($F3070-$E3070)*(1+$J142)^(AE$490-$K$490)))</f>
        <v>0</v>
      </c>
      <c r="AF3070" s="357">
        <f>IF('PV Adoption'!AB$5*(1/(1-'General Inputs'!$C$10))*$J3070*1000*$I3070 &lt;= ABS(($F3070-$E3070)*(1+$J142)^(AF$490-$K$490)),'PV Adoption'!AB$5*(1/(1-'General Inputs'!$C$10))*$J3070*1000*$I3070,ABS(($F3070-$E3070)*(1+$J142)^(AF$490-$K$490)))</f>
        <v>0</v>
      </c>
      <c r="AG3070" s="357">
        <f>IF('PV Adoption'!AC$5*(1/(1-'General Inputs'!$C$10))*$J3070*1000*$I3070 &lt;= ABS(($F3070-$E3070)*(1+$J142)^(AG$490-$K$490)),'PV Adoption'!AC$5*(1/(1-'General Inputs'!$C$10))*$J3070*1000*$I3070,ABS(($F3070-$E3070)*(1+$J142)^(AG$490-$K$490)))</f>
        <v>0</v>
      </c>
      <c r="AH3070" s="357">
        <f>IF('PV Adoption'!AD$5*(1/(1-'General Inputs'!$C$10))*$J3070*1000*$I3070 &lt;= ABS(($F3070-$E3070)*(1+$J142)^(AH$490-$K$490)),'PV Adoption'!AD$5*(1/(1-'General Inputs'!$C$10))*$J3070*1000*$I3070,ABS(($F3070-$E3070)*(1+$J142)^(AH$490-$K$490)))</f>
        <v>0</v>
      </c>
      <c r="AI3070" s="357">
        <f>IF('PV Adoption'!AE$5*(1/(1-'General Inputs'!$C$10))*$J3070*1000*$I3070 &lt;= ABS(($F3070-$E3070)*(1+$J142)^(AI$490-$K$490)),'PV Adoption'!AE$5*(1/(1-'General Inputs'!$C$10))*$J3070*1000*$I3070,ABS(($F3070-$E3070)*(1+$J142)^(AI$490-$K$490)))</f>
        <v>0</v>
      </c>
      <c r="AJ3070" s="357">
        <f>IF('PV Adoption'!AF$5*(1/(1-'General Inputs'!$C$10))*$J3070*1000*$I3070 &lt;= ABS(($F3070-$E3070)*(1+$J142)^(AJ$490-$K$490)),'PV Adoption'!AF$5*(1/(1-'General Inputs'!$C$10))*$J3070*1000*$I3070,ABS(($F3070-$E3070)*(1+$J142)^(AJ$490-$K$490)))</f>
        <v>0</v>
      </c>
      <c r="AK3070" s="357">
        <v>1017.0299143833651</v>
      </c>
      <c r="AL3070" s="357">
        <v>1015.3388513935262</v>
      </c>
      <c r="AM3070" s="357">
        <v>1013.6506002128538</v>
      </c>
    </row>
    <row r="3071" spans="1:39" x14ac:dyDescent="0.25">
      <c r="A3071" s="353" t="s">
        <v>402</v>
      </c>
      <c r="B3071" s="353" t="s">
        <v>402</v>
      </c>
      <c r="C3071" s="441">
        <f t="shared" ref="C3071:H3071" si="2519">C143</f>
        <v>1000</v>
      </c>
      <c r="D3071" s="441"/>
      <c r="E3071" s="441"/>
      <c r="F3071" s="441"/>
      <c r="G3071" s="441"/>
      <c r="H3071" s="441">
        <f t="shared" si="2519"/>
        <v>0</v>
      </c>
      <c r="I3071" s="470">
        <f>IFERROR(VLOOKUP(B3071,Coincidence!$B$2:$E$242,4,FALSE)*IF(G3071="Winter",'General Inputs'!$C$25,'General Inputs'!$C$24),IF(G3071="Winter",'General Inputs'!$C$25,'General Inputs'!$C$24))</f>
        <v>0.52140604400000001</v>
      </c>
      <c r="J3071" s="466">
        <f>'Nameplate by Substation'!H143</f>
        <v>4.8216113542800653E-4</v>
      </c>
      <c r="K3071" s="357">
        <f>IF('PV Adoption'!G$5*(1/(1-'General Inputs'!$C$10))*$J3071*1000*$I3071 &lt;= ABS(($F3071-$E3071)*(1+$J143)^(K$490-$K$490)),'PV Adoption'!G$5*(1/(1-'General Inputs'!$C$10))*$J3071*1000*$I3071,ABS(($F3071-$E3071)*(1+$J143)^(K$490-$K$490)))</f>
        <v>0</v>
      </c>
      <c r="L3071" s="357">
        <f>IF('PV Adoption'!H$5*(1/(1-'General Inputs'!$C$10))*$J3071*1000*$I3071 &lt;= ABS(($F3071-$E3071)*(1+$J143)^(L$490-$K$490)),'PV Adoption'!H$5*(1/(1-'General Inputs'!$C$10))*$J3071*1000*$I3071,ABS(($F3071-$E3071)*(1+$J143)^(L$490-$K$490)))</f>
        <v>0</v>
      </c>
      <c r="M3071" s="357">
        <f>IF('PV Adoption'!I$5*(1/(1-'General Inputs'!$C$10))*$J3071*1000*$I3071 &lt;= ABS(($F3071-$E3071)*(1+$J143)^(M$490-$K$490)),'PV Adoption'!I$5*(1/(1-'General Inputs'!$C$10))*$J3071*1000*$I3071,ABS(($F3071-$E3071)*(1+$J143)^(M$490-$K$490)))</f>
        <v>0</v>
      </c>
      <c r="N3071" s="357">
        <f>IF('PV Adoption'!J$5*(1/(1-'General Inputs'!$C$10))*$J3071*1000*$I3071 &lt;= ABS(($F3071-$E3071)*(1+$J143)^(N$490-$K$490)),'PV Adoption'!J$5*(1/(1-'General Inputs'!$C$10))*$J3071*1000*$I3071,ABS(($F3071-$E3071)*(1+$J143)^(N$490-$K$490)))</f>
        <v>0</v>
      </c>
      <c r="O3071" s="357">
        <f>IF('PV Adoption'!K$5*(1/(1-'General Inputs'!$C$10))*$J3071*1000*$I3071 &lt;= ABS(($F3071-$E3071)*(1+$J143)^(O$490-$K$490)),'PV Adoption'!K$5*(1/(1-'General Inputs'!$C$10))*$J3071*1000*$I3071,ABS(($F3071-$E3071)*(1+$J143)^(O$490-$K$490)))</f>
        <v>0</v>
      </c>
      <c r="P3071" s="357">
        <f>IF('PV Adoption'!L$5*(1/(1-'General Inputs'!$C$10))*$J3071*1000*$I3071 &lt;= ABS(($F3071-$E3071)*(1+$J143)^(P$490-$K$490)),'PV Adoption'!L$5*(1/(1-'General Inputs'!$C$10))*$J3071*1000*$I3071,ABS(($F3071-$E3071)*(1+$J143)^(P$490-$K$490)))</f>
        <v>0</v>
      </c>
      <c r="Q3071" s="357">
        <f>IF('PV Adoption'!M$5*(1/(1-'General Inputs'!$C$10))*$J3071*1000*$I3071 &lt;= ABS(($F3071-$E3071)*(1+$J143)^(Q$490-$K$490)),'PV Adoption'!M$5*(1/(1-'General Inputs'!$C$10))*$J3071*1000*$I3071,ABS(($F3071-$E3071)*(1+$J143)^(Q$490-$K$490)))</f>
        <v>0</v>
      </c>
      <c r="R3071" s="357">
        <f>IF('PV Adoption'!N$5*(1/(1-'General Inputs'!$C$10))*$J3071*1000*$I3071 &lt;= ABS(($F3071-$E3071)*(1+$J143)^(R$490-$K$490)),'PV Adoption'!N$5*(1/(1-'General Inputs'!$C$10))*$J3071*1000*$I3071,ABS(($F3071-$E3071)*(1+$J143)^(R$490-$K$490)))</f>
        <v>0</v>
      </c>
      <c r="S3071" s="357">
        <f>IF('PV Adoption'!O$5*(1/(1-'General Inputs'!$C$10))*$J3071*1000*$I3071 &lt;= ABS(($F3071-$E3071)*(1+$J143)^(S$490-$K$490)),'PV Adoption'!O$5*(1/(1-'General Inputs'!$C$10))*$J3071*1000*$I3071,ABS(($F3071-$E3071)*(1+$J143)^(S$490-$K$490)))</f>
        <v>0</v>
      </c>
      <c r="T3071" s="357">
        <f>IF('PV Adoption'!P$5*(1/(1-'General Inputs'!$C$10))*$J3071*1000*$I3071 &lt;= ABS(($F3071-$E3071)*(1+$J143)^(T$490-$K$490)),'PV Adoption'!P$5*(1/(1-'General Inputs'!$C$10))*$J3071*1000*$I3071,ABS(($F3071-$E3071)*(1+$J143)^(T$490-$K$490)))</f>
        <v>0</v>
      </c>
      <c r="U3071" s="357">
        <f>IF('PV Adoption'!Q$5*(1/(1-'General Inputs'!$C$10))*$J3071*1000*$I3071 &lt;= ABS(($F3071-$E3071)*(1+$J143)^(U$490-$K$490)),'PV Adoption'!Q$5*(1/(1-'General Inputs'!$C$10))*$J3071*1000*$I3071,ABS(($F3071-$E3071)*(1+$J143)^(U$490-$K$490)))</f>
        <v>0</v>
      </c>
      <c r="V3071" s="357">
        <f>IF('PV Adoption'!R$5*(1/(1-'General Inputs'!$C$10))*$J3071*1000*$I3071 &lt;= ABS(($F3071-$E3071)*(1+$J143)^(V$490-$K$490)),'PV Adoption'!R$5*(1/(1-'General Inputs'!$C$10))*$J3071*1000*$I3071,ABS(($F3071-$E3071)*(1+$J143)^(V$490-$K$490)))</f>
        <v>0</v>
      </c>
      <c r="W3071" s="357">
        <f>IF('PV Adoption'!S$5*(1/(1-'General Inputs'!$C$10))*$J3071*1000*$I3071 &lt;= ABS(($F3071-$E3071)*(1+$J143)^(W$490-$K$490)),'PV Adoption'!S$5*(1/(1-'General Inputs'!$C$10))*$J3071*1000*$I3071,ABS(($F3071-$E3071)*(1+$J143)^(W$490-$K$490)))</f>
        <v>0</v>
      </c>
      <c r="X3071" s="357">
        <f>IF('PV Adoption'!T$5*(1/(1-'General Inputs'!$C$10))*$J3071*1000*$I3071 &lt;= ABS(($F3071-$E3071)*(1+$J143)^(X$490-$K$490)),'PV Adoption'!T$5*(1/(1-'General Inputs'!$C$10))*$J3071*1000*$I3071,ABS(($F3071-$E3071)*(1+$J143)^(X$490-$K$490)))</f>
        <v>0</v>
      </c>
      <c r="Y3071" s="357">
        <f>IF('PV Adoption'!U$5*(1/(1-'General Inputs'!$C$10))*$J3071*1000*$I3071 &lt;= ABS(($F3071-$E3071)*(1+$J143)^(Y$490-$K$490)),'PV Adoption'!U$5*(1/(1-'General Inputs'!$C$10))*$J3071*1000*$I3071,ABS(($F3071-$E3071)*(1+$J143)^(Y$490-$K$490)))</f>
        <v>0</v>
      </c>
      <c r="Z3071" s="357">
        <f>IF('PV Adoption'!V$5*(1/(1-'General Inputs'!$C$10))*$J3071*1000*$I3071 &lt;= ABS(($F3071-$E3071)*(1+$J143)^(Z$490-$K$490)),'PV Adoption'!V$5*(1/(1-'General Inputs'!$C$10))*$J3071*1000*$I3071,ABS(($F3071-$E3071)*(1+$J143)^(Z$490-$K$490)))</f>
        <v>0</v>
      </c>
      <c r="AA3071" s="357">
        <f>IF('PV Adoption'!W$5*(1/(1-'General Inputs'!$C$10))*$J3071*1000*$I3071 &lt;= ABS(($F3071-$E3071)*(1+$J143)^(AA$490-$K$490)),'PV Adoption'!W$5*(1/(1-'General Inputs'!$C$10))*$J3071*1000*$I3071,ABS(($F3071-$E3071)*(1+$J143)^(AA$490-$K$490)))</f>
        <v>0</v>
      </c>
      <c r="AB3071" s="357">
        <f>IF('PV Adoption'!X$5*(1/(1-'General Inputs'!$C$10))*$J3071*1000*$I3071 &lt;= ABS(($F3071-$E3071)*(1+$J143)^(AB$490-$K$490)),'PV Adoption'!X$5*(1/(1-'General Inputs'!$C$10))*$J3071*1000*$I3071,ABS(($F3071-$E3071)*(1+$J143)^(AB$490-$K$490)))</f>
        <v>0</v>
      </c>
      <c r="AC3071" s="357">
        <f>IF('PV Adoption'!Y$5*(1/(1-'General Inputs'!$C$10))*$J3071*1000*$I3071 &lt;= ABS(($F3071-$E3071)*(1+$J143)^(AC$490-$K$490)),'PV Adoption'!Y$5*(1/(1-'General Inputs'!$C$10))*$J3071*1000*$I3071,ABS(($F3071-$E3071)*(1+$J143)^(AC$490-$K$490)))</f>
        <v>0</v>
      </c>
      <c r="AD3071" s="357">
        <f>IF('PV Adoption'!Z$5*(1/(1-'General Inputs'!$C$10))*$J3071*1000*$I3071 &lt;= ABS(($F3071-$E3071)*(1+$J143)^(AD$490-$K$490)),'PV Adoption'!Z$5*(1/(1-'General Inputs'!$C$10))*$J3071*1000*$I3071,ABS(($F3071-$E3071)*(1+$J143)^(AD$490-$K$490)))</f>
        <v>0</v>
      </c>
      <c r="AE3071" s="357">
        <f>IF('PV Adoption'!AA$5*(1/(1-'General Inputs'!$C$10))*$J3071*1000*$I3071 &lt;= ABS(($F3071-$E3071)*(1+$J143)^(AE$490-$K$490)),'PV Adoption'!AA$5*(1/(1-'General Inputs'!$C$10))*$J3071*1000*$I3071,ABS(($F3071-$E3071)*(1+$J143)^(AE$490-$K$490)))</f>
        <v>0</v>
      </c>
      <c r="AF3071" s="357">
        <f>IF('PV Adoption'!AB$5*(1/(1-'General Inputs'!$C$10))*$J3071*1000*$I3071 &lt;= ABS(($F3071-$E3071)*(1+$J143)^(AF$490-$K$490)),'PV Adoption'!AB$5*(1/(1-'General Inputs'!$C$10))*$J3071*1000*$I3071,ABS(($F3071-$E3071)*(1+$J143)^(AF$490-$K$490)))</f>
        <v>0</v>
      </c>
      <c r="AG3071" s="357">
        <f>IF('PV Adoption'!AC$5*(1/(1-'General Inputs'!$C$10))*$J3071*1000*$I3071 &lt;= ABS(($F3071-$E3071)*(1+$J143)^(AG$490-$K$490)),'PV Adoption'!AC$5*(1/(1-'General Inputs'!$C$10))*$J3071*1000*$I3071,ABS(($F3071-$E3071)*(1+$J143)^(AG$490-$K$490)))</f>
        <v>0</v>
      </c>
      <c r="AH3071" s="357">
        <f>IF('PV Adoption'!AD$5*(1/(1-'General Inputs'!$C$10))*$J3071*1000*$I3071 &lt;= ABS(($F3071-$E3071)*(1+$J143)^(AH$490-$K$490)),'PV Adoption'!AD$5*(1/(1-'General Inputs'!$C$10))*$J3071*1000*$I3071,ABS(($F3071-$E3071)*(1+$J143)^(AH$490-$K$490)))</f>
        <v>0</v>
      </c>
      <c r="AI3071" s="357">
        <f>IF('PV Adoption'!AE$5*(1/(1-'General Inputs'!$C$10))*$J3071*1000*$I3071 &lt;= ABS(($F3071-$E3071)*(1+$J143)^(AI$490-$K$490)),'PV Adoption'!AE$5*(1/(1-'General Inputs'!$C$10))*$J3071*1000*$I3071,ABS(($F3071-$E3071)*(1+$J143)^(AI$490-$K$490)))</f>
        <v>0</v>
      </c>
      <c r="AJ3071" s="357">
        <f>IF('PV Adoption'!AF$5*(1/(1-'General Inputs'!$C$10))*$J3071*1000*$I3071 &lt;= ABS(($F3071-$E3071)*(1+$J143)^(AJ$490-$K$490)),'PV Adoption'!AF$5*(1/(1-'General Inputs'!$C$10))*$J3071*1000*$I3071,ABS(($F3071-$E3071)*(1+$J143)^(AJ$490-$K$490)))</f>
        <v>0</v>
      </c>
      <c r="AK3071" s="357">
        <v>0</v>
      </c>
      <c r="AL3071" s="357">
        <v>0</v>
      </c>
      <c r="AM3071" s="357">
        <v>0</v>
      </c>
    </row>
    <row r="3072" spans="1:39" x14ac:dyDescent="0.25">
      <c r="A3072" s="353" t="s">
        <v>273</v>
      </c>
      <c r="B3072" s="353" t="s">
        <v>273</v>
      </c>
      <c r="C3072" s="441">
        <f t="shared" ref="C3072:H3072" si="2520">C144</f>
        <v>600</v>
      </c>
      <c r="D3072" s="441"/>
      <c r="E3072" s="441"/>
      <c r="F3072" s="441"/>
      <c r="G3072" s="441"/>
      <c r="H3072" s="441">
        <f t="shared" si="2520"/>
        <v>1</v>
      </c>
      <c r="I3072" s="470">
        <f>IFERROR(VLOOKUP(B3072,Coincidence!$B$2:$E$242,4,FALSE)*IF(G3072="Winter",'General Inputs'!$C$25,'General Inputs'!$C$24),IF(G3072="Winter",'General Inputs'!$C$25,'General Inputs'!$C$24))</f>
        <v>0.52140604400000001</v>
      </c>
      <c r="J3072" s="466">
        <f>'Nameplate by Substation'!H144</f>
        <v>4.4563252109959675E-4</v>
      </c>
      <c r="K3072" s="357">
        <f>IF('PV Adoption'!G$5*(1/(1-'General Inputs'!$C$10))*$J3072*1000*$I3072 &lt;= ABS(($F3072-$E3072)*(1+$J144)^(K$490-$K$490)),'PV Adoption'!G$5*(1/(1-'General Inputs'!$C$10))*$J3072*1000*$I3072,ABS(($F3072-$E3072)*(1+$J144)^(K$490-$K$490)))</f>
        <v>0</v>
      </c>
      <c r="L3072" s="357">
        <f>IF('PV Adoption'!H$5*(1/(1-'General Inputs'!$C$10))*$J3072*1000*$I3072 &lt;= ABS(($F3072-$E3072)*(1+$J144)^(L$490-$K$490)),'PV Adoption'!H$5*(1/(1-'General Inputs'!$C$10))*$J3072*1000*$I3072,ABS(($F3072-$E3072)*(1+$J144)^(L$490-$K$490)))</f>
        <v>0</v>
      </c>
      <c r="M3072" s="357">
        <f>IF('PV Adoption'!I$5*(1/(1-'General Inputs'!$C$10))*$J3072*1000*$I3072 &lt;= ABS(($F3072-$E3072)*(1+$J144)^(M$490-$K$490)),'PV Adoption'!I$5*(1/(1-'General Inputs'!$C$10))*$J3072*1000*$I3072,ABS(($F3072-$E3072)*(1+$J144)^(M$490-$K$490)))</f>
        <v>0</v>
      </c>
      <c r="N3072" s="357">
        <f>IF('PV Adoption'!J$5*(1/(1-'General Inputs'!$C$10))*$J3072*1000*$I3072 &lt;= ABS(($F3072-$E3072)*(1+$J144)^(N$490-$K$490)),'PV Adoption'!J$5*(1/(1-'General Inputs'!$C$10))*$J3072*1000*$I3072,ABS(($F3072-$E3072)*(1+$J144)^(N$490-$K$490)))</f>
        <v>0</v>
      </c>
      <c r="O3072" s="357">
        <f>IF('PV Adoption'!K$5*(1/(1-'General Inputs'!$C$10))*$J3072*1000*$I3072 &lt;= ABS(($F3072-$E3072)*(1+$J144)^(O$490-$K$490)),'PV Adoption'!K$5*(1/(1-'General Inputs'!$C$10))*$J3072*1000*$I3072,ABS(($F3072-$E3072)*(1+$J144)^(O$490-$K$490)))</f>
        <v>0</v>
      </c>
      <c r="P3072" s="357">
        <f>IF('PV Adoption'!L$5*(1/(1-'General Inputs'!$C$10))*$J3072*1000*$I3072 &lt;= ABS(($F3072-$E3072)*(1+$J144)^(P$490-$K$490)),'PV Adoption'!L$5*(1/(1-'General Inputs'!$C$10))*$J3072*1000*$I3072,ABS(($F3072-$E3072)*(1+$J144)^(P$490-$K$490)))</f>
        <v>0</v>
      </c>
      <c r="Q3072" s="357">
        <f>IF('PV Adoption'!M$5*(1/(1-'General Inputs'!$C$10))*$J3072*1000*$I3072 &lt;= ABS(($F3072-$E3072)*(1+$J144)^(Q$490-$K$490)),'PV Adoption'!M$5*(1/(1-'General Inputs'!$C$10))*$J3072*1000*$I3072,ABS(($F3072-$E3072)*(1+$J144)^(Q$490-$K$490)))</f>
        <v>0</v>
      </c>
      <c r="R3072" s="357">
        <f>IF('PV Adoption'!N$5*(1/(1-'General Inputs'!$C$10))*$J3072*1000*$I3072 &lt;= ABS(($F3072-$E3072)*(1+$J144)^(R$490-$K$490)),'PV Adoption'!N$5*(1/(1-'General Inputs'!$C$10))*$J3072*1000*$I3072,ABS(($F3072-$E3072)*(1+$J144)^(R$490-$K$490)))</f>
        <v>0</v>
      </c>
      <c r="S3072" s="357">
        <f>IF('PV Adoption'!O$5*(1/(1-'General Inputs'!$C$10))*$J3072*1000*$I3072 &lt;= ABS(($F3072-$E3072)*(1+$J144)^(S$490-$K$490)),'PV Adoption'!O$5*(1/(1-'General Inputs'!$C$10))*$J3072*1000*$I3072,ABS(($F3072-$E3072)*(1+$J144)^(S$490-$K$490)))</f>
        <v>0</v>
      </c>
      <c r="T3072" s="357">
        <f>IF('PV Adoption'!P$5*(1/(1-'General Inputs'!$C$10))*$J3072*1000*$I3072 &lt;= ABS(($F3072-$E3072)*(1+$J144)^(T$490-$K$490)),'PV Adoption'!P$5*(1/(1-'General Inputs'!$C$10))*$J3072*1000*$I3072,ABS(($F3072-$E3072)*(1+$J144)^(T$490-$K$490)))</f>
        <v>0</v>
      </c>
      <c r="U3072" s="357">
        <f>IF('PV Adoption'!Q$5*(1/(1-'General Inputs'!$C$10))*$J3072*1000*$I3072 &lt;= ABS(($F3072-$E3072)*(1+$J144)^(U$490-$K$490)),'PV Adoption'!Q$5*(1/(1-'General Inputs'!$C$10))*$J3072*1000*$I3072,ABS(($F3072-$E3072)*(1+$J144)^(U$490-$K$490)))</f>
        <v>0</v>
      </c>
      <c r="V3072" s="357">
        <f>IF('PV Adoption'!R$5*(1/(1-'General Inputs'!$C$10))*$J3072*1000*$I3072 &lt;= ABS(($F3072-$E3072)*(1+$J144)^(V$490-$K$490)),'PV Adoption'!R$5*(1/(1-'General Inputs'!$C$10))*$J3072*1000*$I3072,ABS(($F3072-$E3072)*(1+$J144)^(V$490-$K$490)))</f>
        <v>0</v>
      </c>
      <c r="W3072" s="357">
        <f>IF('PV Adoption'!S$5*(1/(1-'General Inputs'!$C$10))*$J3072*1000*$I3072 &lt;= ABS(($F3072-$E3072)*(1+$J144)^(W$490-$K$490)),'PV Adoption'!S$5*(1/(1-'General Inputs'!$C$10))*$J3072*1000*$I3072,ABS(($F3072-$E3072)*(1+$J144)^(W$490-$K$490)))</f>
        <v>0</v>
      </c>
      <c r="X3072" s="357">
        <f>IF('PV Adoption'!T$5*(1/(1-'General Inputs'!$C$10))*$J3072*1000*$I3072 &lt;= ABS(($F3072-$E3072)*(1+$J144)^(X$490-$K$490)),'PV Adoption'!T$5*(1/(1-'General Inputs'!$C$10))*$J3072*1000*$I3072,ABS(($F3072-$E3072)*(1+$J144)^(X$490-$K$490)))</f>
        <v>0</v>
      </c>
      <c r="Y3072" s="357">
        <f>IF('PV Adoption'!U$5*(1/(1-'General Inputs'!$C$10))*$J3072*1000*$I3072 &lt;= ABS(($F3072-$E3072)*(1+$J144)^(Y$490-$K$490)),'PV Adoption'!U$5*(1/(1-'General Inputs'!$C$10))*$J3072*1000*$I3072,ABS(($F3072-$E3072)*(1+$J144)^(Y$490-$K$490)))</f>
        <v>0</v>
      </c>
      <c r="Z3072" s="357">
        <f>IF('PV Adoption'!V$5*(1/(1-'General Inputs'!$C$10))*$J3072*1000*$I3072 &lt;= ABS(($F3072-$E3072)*(1+$J144)^(Z$490-$K$490)),'PV Adoption'!V$5*(1/(1-'General Inputs'!$C$10))*$J3072*1000*$I3072,ABS(($F3072-$E3072)*(1+$J144)^(Z$490-$K$490)))</f>
        <v>0</v>
      </c>
      <c r="AA3072" s="357">
        <f>IF('PV Adoption'!W$5*(1/(1-'General Inputs'!$C$10))*$J3072*1000*$I3072 &lt;= ABS(($F3072-$E3072)*(1+$J144)^(AA$490-$K$490)),'PV Adoption'!W$5*(1/(1-'General Inputs'!$C$10))*$J3072*1000*$I3072,ABS(($F3072-$E3072)*(1+$J144)^(AA$490-$K$490)))</f>
        <v>0</v>
      </c>
      <c r="AB3072" s="357">
        <f>IF('PV Adoption'!X$5*(1/(1-'General Inputs'!$C$10))*$J3072*1000*$I3072 &lt;= ABS(($F3072-$E3072)*(1+$J144)^(AB$490-$K$490)),'PV Adoption'!X$5*(1/(1-'General Inputs'!$C$10))*$J3072*1000*$I3072,ABS(($F3072-$E3072)*(1+$J144)^(AB$490-$K$490)))</f>
        <v>0</v>
      </c>
      <c r="AC3072" s="357">
        <f>IF('PV Adoption'!Y$5*(1/(1-'General Inputs'!$C$10))*$J3072*1000*$I3072 &lt;= ABS(($F3072-$E3072)*(1+$J144)^(AC$490-$K$490)),'PV Adoption'!Y$5*(1/(1-'General Inputs'!$C$10))*$J3072*1000*$I3072,ABS(($F3072-$E3072)*(1+$J144)^(AC$490-$K$490)))</f>
        <v>0</v>
      </c>
      <c r="AD3072" s="357">
        <f>IF('PV Adoption'!Z$5*(1/(1-'General Inputs'!$C$10))*$J3072*1000*$I3072 &lt;= ABS(($F3072-$E3072)*(1+$J144)^(AD$490-$K$490)),'PV Adoption'!Z$5*(1/(1-'General Inputs'!$C$10))*$J3072*1000*$I3072,ABS(($F3072-$E3072)*(1+$J144)^(AD$490-$K$490)))</f>
        <v>0</v>
      </c>
      <c r="AE3072" s="357">
        <f>IF('PV Adoption'!AA$5*(1/(1-'General Inputs'!$C$10))*$J3072*1000*$I3072 &lt;= ABS(($F3072-$E3072)*(1+$J144)^(AE$490-$K$490)),'PV Adoption'!AA$5*(1/(1-'General Inputs'!$C$10))*$J3072*1000*$I3072,ABS(($F3072-$E3072)*(1+$J144)^(AE$490-$K$490)))</f>
        <v>0</v>
      </c>
      <c r="AF3072" s="357">
        <f>IF('PV Adoption'!AB$5*(1/(1-'General Inputs'!$C$10))*$J3072*1000*$I3072 &lt;= ABS(($F3072-$E3072)*(1+$J144)^(AF$490-$K$490)),'PV Adoption'!AB$5*(1/(1-'General Inputs'!$C$10))*$J3072*1000*$I3072,ABS(($F3072-$E3072)*(1+$J144)^(AF$490-$K$490)))</f>
        <v>0</v>
      </c>
      <c r="AG3072" s="357">
        <f>IF('PV Adoption'!AC$5*(1/(1-'General Inputs'!$C$10))*$J3072*1000*$I3072 &lt;= ABS(($F3072-$E3072)*(1+$J144)^(AG$490-$K$490)),'PV Adoption'!AC$5*(1/(1-'General Inputs'!$C$10))*$J3072*1000*$I3072,ABS(($F3072-$E3072)*(1+$J144)^(AG$490-$K$490)))</f>
        <v>0</v>
      </c>
      <c r="AH3072" s="357">
        <f>IF('PV Adoption'!AD$5*(1/(1-'General Inputs'!$C$10))*$J3072*1000*$I3072 &lt;= ABS(($F3072-$E3072)*(1+$J144)^(AH$490-$K$490)),'PV Adoption'!AD$5*(1/(1-'General Inputs'!$C$10))*$J3072*1000*$I3072,ABS(($F3072-$E3072)*(1+$J144)^(AH$490-$K$490)))</f>
        <v>0</v>
      </c>
      <c r="AI3072" s="357">
        <f>IF('PV Adoption'!AE$5*(1/(1-'General Inputs'!$C$10))*$J3072*1000*$I3072 &lt;= ABS(($F3072-$E3072)*(1+$J144)^(AI$490-$K$490)),'PV Adoption'!AE$5*(1/(1-'General Inputs'!$C$10))*$J3072*1000*$I3072,ABS(($F3072-$E3072)*(1+$J144)^(AI$490-$K$490)))</f>
        <v>0</v>
      </c>
      <c r="AJ3072" s="357">
        <f>IF('PV Adoption'!AF$5*(1/(1-'General Inputs'!$C$10))*$J3072*1000*$I3072 &lt;= ABS(($F3072-$E3072)*(1+$J144)^(AJ$490-$K$490)),'PV Adoption'!AF$5*(1/(1-'General Inputs'!$C$10))*$J3072*1000*$I3072,ABS(($F3072-$E3072)*(1+$J144)^(AJ$490-$K$490)))</f>
        <v>0</v>
      </c>
      <c r="AK3072" s="357">
        <v>88.245048388037844</v>
      </c>
      <c r="AL3072" s="357">
        <v>89.784094185866579</v>
      </c>
      <c r="AM3072" s="357">
        <v>91.413813998470218</v>
      </c>
    </row>
    <row r="3073" spans="1:39" x14ac:dyDescent="0.25">
      <c r="A3073" s="353" t="s">
        <v>256</v>
      </c>
      <c r="B3073" s="353" t="s">
        <v>386</v>
      </c>
      <c r="C3073" s="441">
        <f t="shared" ref="C3073:H3073" si="2521">C145</f>
        <v>20000</v>
      </c>
      <c r="D3073" s="441"/>
      <c r="E3073" s="441"/>
      <c r="F3073" s="441"/>
      <c r="G3073" s="441"/>
      <c r="H3073" s="441">
        <f t="shared" si="2521"/>
        <v>0</v>
      </c>
      <c r="I3073" s="470">
        <f>IFERROR(VLOOKUP(B3073,Coincidence!$B$2:$E$242,4,FALSE)*IF(G3073="Winter",'General Inputs'!$C$25,'General Inputs'!$C$24),IF(G3073="Winter",'General Inputs'!$C$25,'General Inputs'!$C$24))</f>
        <v>0</v>
      </c>
      <c r="J3073" s="466">
        <f>'Nameplate by Substation'!H145</f>
        <v>1.1337347837562465E-2</v>
      </c>
      <c r="K3073" s="357">
        <f>IF('PV Adoption'!G$5*(1/(1-'General Inputs'!$C$10))*$J3073*1000*$I3073 &lt;= ABS(($F3073-$E3073)*(1+$J145)^(K$490-$K$490)),'PV Adoption'!G$5*(1/(1-'General Inputs'!$C$10))*$J3073*1000*$I3073,ABS(($F3073-$E3073)*(1+$J145)^(K$490-$K$490)))</f>
        <v>0</v>
      </c>
      <c r="L3073" s="357">
        <f>IF('PV Adoption'!H$5*(1/(1-'General Inputs'!$C$10))*$J3073*1000*$I3073 &lt;= ABS(($F3073-$E3073)*(1+$J145)^(L$490-$K$490)),'PV Adoption'!H$5*(1/(1-'General Inputs'!$C$10))*$J3073*1000*$I3073,ABS(($F3073-$E3073)*(1+$J145)^(L$490-$K$490)))</f>
        <v>0</v>
      </c>
      <c r="M3073" s="357">
        <f>IF('PV Adoption'!I$5*(1/(1-'General Inputs'!$C$10))*$J3073*1000*$I3073 &lt;= ABS(($F3073-$E3073)*(1+$J145)^(M$490-$K$490)),'PV Adoption'!I$5*(1/(1-'General Inputs'!$C$10))*$J3073*1000*$I3073,ABS(($F3073-$E3073)*(1+$J145)^(M$490-$K$490)))</f>
        <v>0</v>
      </c>
      <c r="N3073" s="357">
        <f>IF('PV Adoption'!J$5*(1/(1-'General Inputs'!$C$10))*$J3073*1000*$I3073 &lt;= ABS(($F3073-$E3073)*(1+$J145)^(N$490-$K$490)),'PV Adoption'!J$5*(1/(1-'General Inputs'!$C$10))*$J3073*1000*$I3073,ABS(($F3073-$E3073)*(1+$J145)^(N$490-$K$490)))</f>
        <v>0</v>
      </c>
      <c r="O3073" s="357">
        <f>IF('PV Adoption'!K$5*(1/(1-'General Inputs'!$C$10))*$J3073*1000*$I3073 &lt;= ABS(($F3073-$E3073)*(1+$J145)^(O$490-$K$490)),'PV Adoption'!K$5*(1/(1-'General Inputs'!$C$10))*$J3073*1000*$I3073,ABS(($F3073-$E3073)*(1+$J145)^(O$490-$K$490)))</f>
        <v>0</v>
      </c>
      <c r="P3073" s="357">
        <f>IF('PV Adoption'!L$5*(1/(1-'General Inputs'!$C$10))*$J3073*1000*$I3073 &lt;= ABS(($F3073-$E3073)*(1+$J145)^(P$490-$K$490)),'PV Adoption'!L$5*(1/(1-'General Inputs'!$C$10))*$J3073*1000*$I3073,ABS(($F3073-$E3073)*(1+$J145)^(P$490-$K$490)))</f>
        <v>0</v>
      </c>
      <c r="Q3073" s="357">
        <f>IF('PV Adoption'!M$5*(1/(1-'General Inputs'!$C$10))*$J3073*1000*$I3073 &lt;= ABS(($F3073-$E3073)*(1+$J145)^(Q$490-$K$490)),'PV Adoption'!M$5*(1/(1-'General Inputs'!$C$10))*$J3073*1000*$I3073,ABS(($F3073-$E3073)*(1+$J145)^(Q$490-$K$490)))</f>
        <v>0</v>
      </c>
      <c r="R3073" s="357">
        <f>IF('PV Adoption'!N$5*(1/(1-'General Inputs'!$C$10))*$J3073*1000*$I3073 &lt;= ABS(($F3073-$E3073)*(1+$J145)^(R$490-$K$490)),'PV Adoption'!N$5*(1/(1-'General Inputs'!$C$10))*$J3073*1000*$I3073,ABS(($F3073-$E3073)*(1+$J145)^(R$490-$K$490)))</f>
        <v>0</v>
      </c>
      <c r="S3073" s="357">
        <f>IF('PV Adoption'!O$5*(1/(1-'General Inputs'!$C$10))*$J3073*1000*$I3073 &lt;= ABS(($F3073-$E3073)*(1+$J145)^(S$490-$K$490)),'PV Adoption'!O$5*(1/(1-'General Inputs'!$C$10))*$J3073*1000*$I3073,ABS(($F3073-$E3073)*(1+$J145)^(S$490-$K$490)))</f>
        <v>0</v>
      </c>
      <c r="T3073" s="357">
        <f>IF('PV Adoption'!P$5*(1/(1-'General Inputs'!$C$10))*$J3073*1000*$I3073 &lt;= ABS(($F3073-$E3073)*(1+$J145)^(T$490-$K$490)),'PV Adoption'!P$5*(1/(1-'General Inputs'!$C$10))*$J3073*1000*$I3073,ABS(($F3073-$E3073)*(1+$J145)^(T$490-$K$490)))</f>
        <v>0</v>
      </c>
      <c r="U3073" s="357">
        <f>IF('PV Adoption'!Q$5*(1/(1-'General Inputs'!$C$10))*$J3073*1000*$I3073 &lt;= ABS(($F3073-$E3073)*(1+$J145)^(U$490-$K$490)),'PV Adoption'!Q$5*(1/(1-'General Inputs'!$C$10))*$J3073*1000*$I3073,ABS(($F3073-$E3073)*(1+$J145)^(U$490-$K$490)))</f>
        <v>0</v>
      </c>
      <c r="V3073" s="357">
        <f>IF('PV Adoption'!R$5*(1/(1-'General Inputs'!$C$10))*$J3073*1000*$I3073 &lt;= ABS(($F3073-$E3073)*(1+$J145)^(V$490-$K$490)),'PV Adoption'!R$5*(1/(1-'General Inputs'!$C$10))*$J3073*1000*$I3073,ABS(($F3073-$E3073)*(1+$J145)^(V$490-$K$490)))</f>
        <v>0</v>
      </c>
      <c r="W3073" s="357">
        <f>IF('PV Adoption'!S$5*(1/(1-'General Inputs'!$C$10))*$J3073*1000*$I3073 &lt;= ABS(($F3073-$E3073)*(1+$J145)^(W$490-$K$490)),'PV Adoption'!S$5*(1/(1-'General Inputs'!$C$10))*$J3073*1000*$I3073,ABS(($F3073-$E3073)*(1+$J145)^(W$490-$K$490)))</f>
        <v>0</v>
      </c>
      <c r="X3073" s="357">
        <f>IF('PV Adoption'!T$5*(1/(1-'General Inputs'!$C$10))*$J3073*1000*$I3073 &lt;= ABS(($F3073-$E3073)*(1+$J145)^(X$490-$K$490)),'PV Adoption'!T$5*(1/(1-'General Inputs'!$C$10))*$J3073*1000*$I3073,ABS(($F3073-$E3073)*(1+$J145)^(X$490-$K$490)))</f>
        <v>0</v>
      </c>
      <c r="Y3073" s="357">
        <f>IF('PV Adoption'!U$5*(1/(1-'General Inputs'!$C$10))*$J3073*1000*$I3073 &lt;= ABS(($F3073-$E3073)*(1+$J145)^(Y$490-$K$490)),'PV Adoption'!U$5*(1/(1-'General Inputs'!$C$10))*$J3073*1000*$I3073,ABS(($F3073-$E3073)*(1+$J145)^(Y$490-$K$490)))</f>
        <v>0</v>
      </c>
      <c r="Z3073" s="357">
        <f>IF('PV Adoption'!V$5*(1/(1-'General Inputs'!$C$10))*$J3073*1000*$I3073 &lt;= ABS(($F3073-$E3073)*(1+$J145)^(Z$490-$K$490)),'PV Adoption'!V$5*(1/(1-'General Inputs'!$C$10))*$J3073*1000*$I3073,ABS(($F3073-$E3073)*(1+$J145)^(Z$490-$K$490)))</f>
        <v>0</v>
      </c>
      <c r="AA3073" s="357">
        <f>IF('PV Adoption'!W$5*(1/(1-'General Inputs'!$C$10))*$J3073*1000*$I3073 &lt;= ABS(($F3073-$E3073)*(1+$J145)^(AA$490-$K$490)),'PV Adoption'!W$5*(1/(1-'General Inputs'!$C$10))*$J3073*1000*$I3073,ABS(($F3073-$E3073)*(1+$J145)^(AA$490-$K$490)))</f>
        <v>0</v>
      </c>
      <c r="AB3073" s="357">
        <f>IF('PV Adoption'!X$5*(1/(1-'General Inputs'!$C$10))*$J3073*1000*$I3073 &lt;= ABS(($F3073-$E3073)*(1+$J145)^(AB$490-$K$490)),'PV Adoption'!X$5*(1/(1-'General Inputs'!$C$10))*$J3073*1000*$I3073,ABS(($F3073-$E3073)*(1+$J145)^(AB$490-$K$490)))</f>
        <v>0</v>
      </c>
      <c r="AC3073" s="357">
        <f>IF('PV Adoption'!Y$5*(1/(1-'General Inputs'!$C$10))*$J3073*1000*$I3073 &lt;= ABS(($F3073-$E3073)*(1+$J145)^(AC$490-$K$490)),'PV Adoption'!Y$5*(1/(1-'General Inputs'!$C$10))*$J3073*1000*$I3073,ABS(($F3073-$E3073)*(1+$J145)^(AC$490-$K$490)))</f>
        <v>0</v>
      </c>
      <c r="AD3073" s="357">
        <f>IF('PV Adoption'!Z$5*(1/(1-'General Inputs'!$C$10))*$J3073*1000*$I3073 &lt;= ABS(($F3073-$E3073)*(1+$J145)^(AD$490-$K$490)),'PV Adoption'!Z$5*(1/(1-'General Inputs'!$C$10))*$J3073*1000*$I3073,ABS(($F3073-$E3073)*(1+$J145)^(AD$490-$K$490)))</f>
        <v>0</v>
      </c>
      <c r="AE3073" s="357">
        <f>IF('PV Adoption'!AA$5*(1/(1-'General Inputs'!$C$10))*$J3073*1000*$I3073 &lt;= ABS(($F3073-$E3073)*(1+$J145)^(AE$490-$K$490)),'PV Adoption'!AA$5*(1/(1-'General Inputs'!$C$10))*$J3073*1000*$I3073,ABS(($F3073-$E3073)*(1+$J145)^(AE$490-$K$490)))</f>
        <v>0</v>
      </c>
      <c r="AF3073" s="357">
        <f>IF('PV Adoption'!AB$5*(1/(1-'General Inputs'!$C$10))*$J3073*1000*$I3073 &lt;= ABS(($F3073-$E3073)*(1+$J145)^(AF$490-$K$490)),'PV Adoption'!AB$5*(1/(1-'General Inputs'!$C$10))*$J3073*1000*$I3073,ABS(($F3073-$E3073)*(1+$J145)^(AF$490-$K$490)))</f>
        <v>0</v>
      </c>
      <c r="AG3073" s="357">
        <f>IF('PV Adoption'!AC$5*(1/(1-'General Inputs'!$C$10))*$J3073*1000*$I3073 &lt;= ABS(($F3073-$E3073)*(1+$J145)^(AG$490-$K$490)),'PV Adoption'!AC$5*(1/(1-'General Inputs'!$C$10))*$J3073*1000*$I3073,ABS(($F3073-$E3073)*(1+$J145)^(AG$490-$K$490)))</f>
        <v>0</v>
      </c>
      <c r="AH3073" s="357">
        <f>IF('PV Adoption'!AD$5*(1/(1-'General Inputs'!$C$10))*$J3073*1000*$I3073 &lt;= ABS(($F3073-$E3073)*(1+$J145)^(AH$490-$K$490)),'PV Adoption'!AD$5*(1/(1-'General Inputs'!$C$10))*$J3073*1000*$I3073,ABS(($F3073-$E3073)*(1+$J145)^(AH$490-$K$490)))</f>
        <v>0</v>
      </c>
      <c r="AI3073" s="357">
        <f>IF('PV Adoption'!AE$5*(1/(1-'General Inputs'!$C$10))*$J3073*1000*$I3073 &lt;= ABS(($F3073-$E3073)*(1+$J145)^(AI$490-$K$490)),'PV Adoption'!AE$5*(1/(1-'General Inputs'!$C$10))*$J3073*1000*$I3073,ABS(($F3073-$E3073)*(1+$J145)^(AI$490-$K$490)))</f>
        <v>0</v>
      </c>
      <c r="AJ3073" s="357">
        <f>IF('PV Adoption'!AF$5*(1/(1-'General Inputs'!$C$10))*$J3073*1000*$I3073 &lt;= ABS(($F3073-$E3073)*(1+$J145)^(AJ$490-$K$490)),'PV Adoption'!AF$5*(1/(1-'General Inputs'!$C$10))*$J3073*1000*$I3073,ABS(($F3073-$E3073)*(1+$J145)^(AJ$490-$K$490)))</f>
        <v>0</v>
      </c>
      <c r="AK3073" s="357">
        <v>0</v>
      </c>
      <c r="AL3073" s="357">
        <v>0</v>
      </c>
      <c r="AM3073" s="357">
        <v>0</v>
      </c>
    </row>
    <row r="3074" spans="1:39" x14ac:dyDescent="0.25">
      <c r="A3074" s="353" t="s">
        <v>256</v>
      </c>
      <c r="B3074" s="353" t="s">
        <v>348</v>
      </c>
      <c r="C3074" s="441">
        <f t="shared" ref="C3074:H3074" si="2522">C146</f>
        <v>20000</v>
      </c>
      <c r="D3074" s="441"/>
      <c r="E3074" s="441"/>
      <c r="F3074" s="441"/>
      <c r="G3074" s="441"/>
      <c r="H3074" s="441">
        <f t="shared" si="2522"/>
        <v>0</v>
      </c>
      <c r="I3074" s="470">
        <f>IFERROR(VLOOKUP(B3074,Coincidence!$B$2:$E$242,4,FALSE)*IF(G3074="Winter",'General Inputs'!$C$25,'General Inputs'!$C$24),IF(G3074="Winter",'General Inputs'!$C$25,'General Inputs'!$C$24))</f>
        <v>0.52140604400000001</v>
      </c>
      <c r="J3074" s="466">
        <f>'Nameplate by Substation'!H146</f>
        <v>1.015723544571852E-2</v>
      </c>
      <c r="K3074" s="357">
        <f>IF('PV Adoption'!G$5*(1/(1-'General Inputs'!$C$10))*$J3074*1000*$I3074 &lt;= ABS(($F3074-$E3074)*(1+$J146)^(K$490-$K$490)),'PV Adoption'!G$5*(1/(1-'General Inputs'!$C$10))*$J3074*1000*$I3074,ABS(($F3074-$E3074)*(1+$J146)^(K$490-$K$490)))</f>
        <v>0</v>
      </c>
      <c r="L3074" s="357">
        <f>IF('PV Adoption'!H$5*(1/(1-'General Inputs'!$C$10))*$J3074*1000*$I3074 &lt;= ABS(($F3074-$E3074)*(1+$J146)^(L$490-$K$490)),'PV Adoption'!H$5*(1/(1-'General Inputs'!$C$10))*$J3074*1000*$I3074,ABS(($F3074-$E3074)*(1+$J146)^(L$490-$K$490)))</f>
        <v>0</v>
      </c>
      <c r="M3074" s="357">
        <f>IF('PV Adoption'!I$5*(1/(1-'General Inputs'!$C$10))*$J3074*1000*$I3074 &lt;= ABS(($F3074-$E3074)*(1+$J146)^(M$490-$K$490)),'PV Adoption'!I$5*(1/(1-'General Inputs'!$C$10))*$J3074*1000*$I3074,ABS(($F3074-$E3074)*(1+$J146)^(M$490-$K$490)))</f>
        <v>0</v>
      </c>
      <c r="N3074" s="357">
        <f>IF('PV Adoption'!J$5*(1/(1-'General Inputs'!$C$10))*$J3074*1000*$I3074 &lt;= ABS(($F3074-$E3074)*(1+$J146)^(N$490-$K$490)),'PV Adoption'!J$5*(1/(1-'General Inputs'!$C$10))*$J3074*1000*$I3074,ABS(($F3074-$E3074)*(1+$J146)^(N$490-$K$490)))</f>
        <v>0</v>
      </c>
      <c r="O3074" s="357">
        <f>IF('PV Adoption'!K$5*(1/(1-'General Inputs'!$C$10))*$J3074*1000*$I3074 &lt;= ABS(($F3074-$E3074)*(1+$J146)^(O$490-$K$490)),'PV Adoption'!K$5*(1/(1-'General Inputs'!$C$10))*$J3074*1000*$I3074,ABS(($F3074-$E3074)*(1+$J146)^(O$490-$K$490)))</f>
        <v>0</v>
      </c>
      <c r="P3074" s="357">
        <f>IF('PV Adoption'!L$5*(1/(1-'General Inputs'!$C$10))*$J3074*1000*$I3074 &lt;= ABS(($F3074-$E3074)*(1+$J146)^(P$490-$K$490)),'PV Adoption'!L$5*(1/(1-'General Inputs'!$C$10))*$J3074*1000*$I3074,ABS(($F3074-$E3074)*(1+$J146)^(P$490-$K$490)))</f>
        <v>0</v>
      </c>
      <c r="Q3074" s="357">
        <f>IF('PV Adoption'!M$5*(1/(1-'General Inputs'!$C$10))*$J3074*1000*$I3074 &lt;= ABS(($F3074-$E3074)*(1+$J146)^(Q$490-$K$490)),'PV Adoption'!M$5*(1/(1-'General Inputs'!$C$10))*$J3074*1000*$I3074,ABS(($F3074-$E3074)*(1+$J146)^(Q$490-$K$490)))</f>
        <v>0</v>
      </c>
      <c r="R3074" s="357">
        <f>IF('PV Adoption'!N$5*(1/(1-'General Inputs'!$C$10))*$J3074*1000*$I3074 &lt;= ABS(($F3074-$E3074)*(1+$J146)^(R$490-$K$490)),'PV Adoption'!N$5*(1/(1-'General Inputs'!$C$10))*$J3074*1000*$I3074,ABS(($F3074-$E3074)*(1+$J146)^(R$490-$K$490)))</f>
        <v>0</v>
      </c>
      <c r="S3074" s="357">
        <f>IF('PV Adoption'!O$5*(1/(1-'General Inputs'!$C$10))*$J3074*1000*$I3074 &lt;= ABS(($F3074-$E3074)*(1+$J146)^(S$490-$K$490)),'PV Adoption'!O$5*(1/(1-'General Inputs'!$C$10))*$J3074*1000*$I3074,ABS(($F3074-$E3074)*(1+$J146)^(S$490-$K$490)))</f>
        <v>0</v>
      </c>
      <c r="T3074" s="357">
        <f>IF('PV Adoption'!P$5*(1/(1-'General Inputs'!$C$10))*$J3074*1000*$I3074 &lt;= ABS(($F3074-$E3074)*(1+$J146)^(T$490-$K$490)),'PV Adoption'!P$5*(1/(1-'General Inputs'!$C$10))*$J3074*1000*$I3074,ABS(($F3074-$E3074)*(1+$J146)^(T$490-$K$490)))</f>
        <v>0</v>
      </c>
      <c r="U3074" s="357">
        <f>IF('PV Adoption'!Q$5*(1/(1-'General Inputs'!$C$10))*$J3074*1000*$I3074 &lt;= ABS(($F3074-$E3074)*(1+$J146)^(U$490-$K$490)),'PV Adoption'!Q$5*(1/(1-'General Inputs'!$C$10))*$J3074*1000*$I3074,ABS(($F3074-$E3074)*(1+$J146)^(U$490-$K$490)))</f>
        <v>0</v>
      </c>
      <c r="V3074" s="357">
        <f>IF('PV Adoption'!R$5*(1/(1-'General Inputs'!$C$10))*$J3074*1000*$I3074 &lt;= ABS(($F3074-$E3074)*(1+$J146)^(V$490-$K$490)),'PV Adoption'!R$5*(1/(1-'General Inputs'!$C$10))*$J3074*1000*$I3074,ABS(($F3074-$E3074)*(1+$J146)^(V$490-$K$490)))</f>
        <v>0</v>
      </c>
      <c r="W3074" s="357">
        <f>IF('PV Adoption'!S$5*(1/(1-'General Inputs'!$C$10))*$J3074*1000*$I3074 &lt;= ABS(($F3074-$E3074)*(1+$J146)^(W$490-$K$490)),'PV Adoption'!S$5*(1/(1-'General Inputs'!$C$10))*$J3074*1000*$I3074,ABS(($F3074-$E3074)*(1+$J146)^(W$490-$K$490)))</f>
        <v>0</v>
      </c>
      <c r="X3074" s="357">
        <f>IF('PV Adoption'!T$5*(1/(1-'General Inputs'!$C$10))*$J3074*1000*$I3074 &lt;= ABS(($F3074-$E3074)*(1+$J146)^(X$490-$K$490)),'PV Adoption'!T$5*(1/(1-'General Inputs'!$C$10))*$J3074*1000*$I3074,ABS(($F3074-$E3074)*(1+$J146)^(X$490-$K$490)))</f>
        <v>0</v>
      </c>
      <c r="Y3074" s="357">
        <f>IF('PV Adoption'!U$5*(1/(1-'General Inputs'!$C$10))*$J3074*1000*$I3074 &lt;= ABS(($F3074-$E3074)*(1+$J146)^(Y$490-$K$490)),'PV Adoption'!U$5*(1/(1-'General Inputs'!$C$10))*$J3074*1000*$I3074,ABS(($F3074-$E3074)*(1+$J146)^(Y$490-$K$490)))</f>
        <v>0</v>
      </c>
      <c r="Z3074" s="357">
        <f>IF('PV Adoption'!V$5*(1/(1-'General Inputs'!$C$10))*$J3074*1000*$I3074 &lt;= ABS(($F3074-$E3074)*(1+$J146)^(Z$490-$K$490)),'PV Adoption'!V$5*(1/(1-'General Inputs'!$C$10))*$J3074*1000*$I3074,ABS(($F3074-$E3074)*(1+$J146)^(Z$490-$K$490)))</f>
        <v>0</v>
      </c>
      <c r="AA3074" s="357">
        <f>IF('PV Adoption'!W$5*(1/(1-'General Inputs'!$C$10))*$J3074*1000*$I3074 &lt;= ABS(($F3074-$E3074)*(1+$J146)^(AA$490-$K$490)),'PV Adoption'!W$5*(1/(1-'General Inputs'!$C$10))*$J3074*1000*$I3074,ABS(($F3074-$E3074)*(1+$J146)^(AA$490-$K$490)))</f>
        <v>0</v>
      </c>
      <c r="AB3074" s="357">
        <f>IF('PV Adoption'!X$5*(1/(1-'General Inputs'!$C$10))*$J3074*1000*$I3074 &lt;= ABS(($F3074-$E3074)*(1+$J146)^(AB$490-$K$490)),'PV Adoption'!X$5*(1/(1-'General Inputs'!$C$10))*$J3074*1000*$I3074,ABS(($F3074-$E3074)*(1+$J146)^(AB$490-$K$490)))</f>
        <v>0</v>
      </c>
      <c r="AC3074" s="357">
        <f>IF('PV Adoption'!Y$5*(1/(1-'General Inputs'!$C$10))*$J3074*1000*$I3074 &lt;= ABS(($F3074-$E3074)*(1+$J146)^(AC$490-$K$490)),'PV Adoption'!Y$5*(1/(1-'General Inputs'!$C$10))*$J3074*1000*$I3074,ABS(($F3074-$E3074)*(1+$J146)^(AC$490-$K$490)))</f>
        <v>0</v>
      </c>
      <c r="AD3074" s="357">
        <f>IF('PV Adoption'!Z$5*(1/(1-'General Inputs'!$C$10))*$J3074*1000*$I3074 &lt;= ABS(($F3074-$E3074)*(1+$J146)^(AD$490-$K$490)),'PV Adoption'!Z$5*(1/(1-'General Inputs'!$C$10))*$J3074*1000*$I3074,ABS(($F3074-$E3074)*(1+$J146)^(AD$490-$K$490)))</f>
        <v>0</v>
      </c>
      <c r="AE3074" s="357">
        <f>IF('PV Adoption'!AA$5*(1/(1-'General Inputs'!$C$10))*$J3074*1000*$I3074 &lt;= ABS(($F3074-$E3074)*(1+$J146)^(AE$490-$K$490)),'PV Adoption'!AA$5*(1/(1-'General Inputs'!$C$10))*$J3074*1000*$I3074,ABS(($F3074-$E3074)*(1+$J146)^(AE$490-$K$490)))</f>
        <v>0</v>
      </c>
      <c r="AF3074" s="357">
        <f>IF('PV Adoption'!AB$5*(1/(1-'General Inputs'!$C$10))*$J3074*1000*$I3074 &lt;= ABS(($F3074-$E3074)*(1+$J146)^(AF$490-$K$490)),'PV Adoption'!AB$5*(1/(1-'General Inputs'!$C$10))*$J3074*1000*$I3074,ABS(($F3074-$E3074)*(1+$J146)^(AF$490-$K$490)))</f>
        <v>0</v>
      </c>
      <c r="AG3074" s="357">
        <f>IF('PV Adoption'!AC$5*(1/(1-'General Inputs'!$C$10))*$J3074*1000*$I3074 &lt;= ABS(($F3074-$E3074)*(1+$J146)^(AG$490-$K$490)),'PV Adoption'!AC$5*(1/(1-'General Inputs'!$C$10))*$J3074*1000*$I3074,ABS(($F3074-$E3074)*(1+$J146)^(AG$490-$K$490)))</f>
        <v>0</v>
      </c>
      <c r="AH3074" s="357">
        <f>IF('PV Adoption'!AD$5*(1/(1-'General Inputs'!$C$10))*$J3074*1000*$I3074 &lt;= ABS(($F3074-$E3074)*(1+$J146)^(AH$490-$K$490)),'PV Adoption'!AD$5*(1/(1-'General Inputs'!$C$10))*$J3074*1000*$I3074,ABS(($F3074-$E3074)*(1+$J146)^(AH$490-$K$490)))</f>
        <v>0</v>
      </c>
      <c r="AI3074" s="357">
        <f>IF('PV Adoption'!AE$5*(1/(1-'General Inputs'!$C$10))*$J3074*1000*$I3074 &lt;= ABS(($F3074-$E3074)*(1+$J146)^(AI$490-$K$490)),'PV Adoption'!AE$5*(1/(1-'General Inputs'!$C$10))*$J3074*1000*$I3074,ABS(($F3074-$E3074)*(1+$J146)^(AI$490-$K$490)))</f>
        <v>0</v>
      </c>
      <c r="AJ3074" s="357">
        <f>IF('PV Adoption'!AF$5*(1/(1-'General Inputs'!$C$10))*$J3074*1000*$I3074 &lt;= ABS(($F3074-$E3074)*(1+$J146)^(AJ$490-$K$490)),'PV Adoption'!AF$5*(1/(1-'General Inputs'!$C$10))*$J3074*1000*$I3074,ABS(($F3074-$E3074)*(1+$J146)^(AJ$490-$K$490)))</f>
        <v>0</v>
      </c>
      <c r="AK3074" s="357">
        <v>0</v>
      </c>
      <c r="AL3074" s="357">
        <v>0</v>
      </c>
      <c r="AM3074" s="357">
        <v>0</v>
      </c>
    </row>
    <row r="3075" spans="1:39" x14ac:dyDescent="0.25">
      <c r="A3075" s="353" t="s">
        <v>256</v>
      </c>
      <c r="B3075" s="353" t="s">
        <v>409</v>
      </c>
      <c r="C3075" s="441">
        <f t="shared" ref="C3075:H3075" si="2523">C147</f>
        <v>20000</v>
      </c>
      <c r="D3075" s="441"/>
      <c r="E3075" s="441"/>
      <c r="F3075" s="441"/>
      <c r="G3075" s="441"/>
      <c r="H3075" s="441">
        <f t="shared" si="2523"/>
        <v>0</v>
      </c>
      <c r="I3075" s="470">
        <f>IFERROR(VLOOKUP(B3075,Coincidence!$B$2:$E$242,4,FALSE)*IF(G3075="Winter",'General Inputs'!$C$25,'General Inputs'!$C$24),IF(G3075="Winter",'General Inputs'!$C$25,'General Inputs'!$C$24))</f>
        <v>0</v>
      </c>
      <c r="J3075" s="466">
        <f>'Nameplate by Substation'!H147</f>
        <v>9.4121378274103495E-3</v>
      </c>
      <c r="K3075" s="357">
        <f>IF('PV Adoption'!G$5*(1/(1-'General Inputs'!$C$10))*$J3075*1000*$I3075 &lt;= ABS(($F3075-$E3075)*(1+$J147)^(K$490-$K$490)),'PV Adoption'!G$5*(1/(1-'General Inputs'!$C$10))*$J3075*1000*$I3075,ABS(($F3075-$E3075)*(1+$J147)^(K$490-$K$490)))</f>
        <v>0</v>
      </c>
      <c r="L3075" s="357">
        <f>IF('PV Adoption'!H$5*(1/(1-'General Inputs'!$C$10))*$J3075*1000*$I3075 &lt;= ABS(($F3075-$E3075)*(1+$J147)^(L$490-$K$490)),'PV Adoption'!H$5*(1/(1-'General Inputs'!$C$10))*$J3075*1000*$I3075,ABS(($F3075-$E3075)*(1+$J147)^(L$490-$K$490)))</f>
        <v>0</v>
      </c>
      <c r="M3075" s="357">
        <f>IF('PV Adoption'!I$5*(1/(1-'General Inputs'!$C$10))*$J3075*1000*$I3075 &lt;= ABS(($F3075-$E3075)*(1+$J147)^(M$490-$K$490)),'PV Adoption'!I$5*(1/(1-'General Inputs'!$C$10))*$J3075*1000*$I3075,ABS(($F3075-$E3075)*(1+$J147)^(M$490-$K$490)))</f>
        <v>0</v>
      </c>
      <c r="N3075" s="357">
        <f>IF('PV Adoption'!J$5*(1/(1-'General Inputs'!$C$10))*$J3075*1000*$I3075 &lt;= ABS(($F3075-$E3075)*(1+$J147)^(N$490-$K$490)),'PV Adoption'!J$5*(1/(1-'General Inputs'!$C$10))*$J3075*1000*$I3075,ABS(($F3075-$E3075)*(1+$J147)^(N$490-$K$490)))</f>
        <v>0</v>
      </c>
      <c r="O3075" s="357">
        <f>IF('PV Adoption'!K$5*(1/(1-'General Inputs'!$C$10))*$J3075*1000*$I3075 &lt;= ABS(($F3075-$E3075)*(1+$J147)^(O$490-$K$490)),'PV Adoption'!K$5*(1/(1-'General Inputs'!$C$10))*$J3075*1000*$I3075,ABS(($F3075-$E3075)*(1+$J147)^(O$490-$K$490)))</f>
        <v>0</v>
      </c>
      <c r="P3075" s="357">
        <f>IF('PV Adoption'!L$5*(1/(1-'General Inputs'!$C$10))*$J3075*1000*$I3075 &lt;= ABS(($F3075-$E3075)*(1+$J147)^(P$490-$K$490)),'PV Adoption'!L$5*(1/(1-'General Inputs'!$C$10))*$J3075*1000*$I3075,ABS(($F3075-$E3075)*(1+$J147)^(P$490-$K$490)))</f>
        <v>0</v>
      </c>
      <c r="Q3075" s="357">
        <f>IF('PV Adoption'!M$5*(1/(1-'General Inputs'!$C$10))*$J3075*1000*$I3075 &lt;= ABS(($F3075-$E3075)*(1+$J147)^(Q$490-$K$490)),'PV Adoption'!M$5*(1/(1-'General Inputs'!$C$10))*$J3075*1000*$I3075,ABS(($F3075-$E3075)*(1+$J147)^(Q$490-$K$490)))</f>
        <v>0</v>
      </c>
      <c r="R3075" s="357">
        <f>IF('PV Adoption'!N$5*(1/(1-'General Inputs'!$C$10))*$J3075*1000*$I3075 &lt;= ABS(($F3075-$E3075)*(1+$J147)^(R$490-$K$490)),'PV Adoption'!N$5*(1/(1-'General Inputs'!$C$10))*$J3075*1000*$I3075,ABS(($F3075-$E3075)*(1+$J147)^(R$490-$K$490)))</f>
        <v>0</v>
      </c>
      <c r="S3075" s="357">
        <f>IF('PV Adoption'!O$5*(1/(1-'General Inputs'!$C$10))*$J3075*1000*$I3075 &lt;= ABS(($F3075-$E3075)*(1+$J147)^(S$490-$K$490)),'PV Adoption'!O$5*(1/(1-'General Inputs'!$C$10))*$J3075*1000*$I3075,ABS(($F3075-$E3075)*(1+$J147)^(S$490-$K$490)))</f>
        <v>0</v>
      </c>
      <c r="T3075" s="357">
        <f>IF('PV Adoption'!P$5*(1/(1-'General Inputs'!$C$10))*$J3075*1000*$I3075 &lt;= ABS(($F3075-$E3075)*(1+$J147)^(T$490-$K$490)),'PV Adoption'!P$5*(1/(1-'General Inputs'!$C$10))*$J3075*1000*$I3075,ABS(($F3075-$E3075)*(1+$J147)^(T$490-$K$490)))</f>
        <v>0</v>
      </c>
      <c r="U3075" s="357">
        <f>IF('PV Adoption'!Q$5*(1/(1-'General Inputs'!$C$10))*$J3075*1000*$I3075 &lt;= ABS(($F3075-$E3075)*(1+$J147)^(U$490-$K$490)),'PV Adoption'!Q$5*(1/(1-'General Inputs'!$C$10))*$J3075*1000*$I3075,ABS(($F3075-$E3075)*(1+$J147)^(U$490-$K$490)))</f>
        <v>0</v>
      </c>
      <c r="V3075" s="357">
        <f>IF('PV Adoption'!R$5*(1/(1-'General Inputs'!$C$10))*$J3075*1000*$I3075 &lt;= ABS(($F3075-$E3075)*(1+$J147)^(V$490-$K$490)),'PV Adoption'!R$5*(1/(1-'General Inputs'!$C$10))*$J3075*1000*$I3075,ABS(($F3075-$E3075)*(1+$J147)^(V$490-$K$490)))</f>
        <v>0</v>
      </c>
      <c r="W3075" s="357">
        <f>IF('PV Adoption'!S$5*(1/(1-'General Inputs'!$C$10))*$J3075*1000*$I3075 &lt;= ABS(($F3075-$E3075)*(1+$J147)^(W$490-$K$490)),'PV Adoption'!S$5*(1/(1-'General Inputs'!$C$10))*$J3075*1000*$I3075,ABS(($F3075-$E3075)*(1+$J147)^(W$490-$K$490)))</f>
        <v>0</v>
      </c>
      <c r="X3075" s="357">
        <f>IF('PV Adoption'!T$5*(1/(1-'General Inputs'!$C$10))*$J3075*1000*$I3075 &lt;= ABS(($F3075-$E3075)*(1+$J147)^(X$490-$K$490)),'PV Adoption'!T$5*(1/(1-'General Inputs'!$C$10))*$J3075*1000*$I3075,ABS(($F3075-$E3075)*(1+$J147)^(X$490-$K$490)))</f>
        <v>0</v>
      </c>
      <c r="Y3075" s="357">
        <f>IF('PV Adoption'!U$5*(1/(1-'General Inputs'!$C$10))*$J3075*1000*$I3075 &lt;= ABS(($F3075-$E3075)*(1+$J147)^(Y$490-$K$490)),'PV Adoption'!U$5*(1/(1-'General Inputs'!$C$10))*$J3075*1000*$I3075,ABS(($F3075-$E3075)*(1+$J147)^(Y$490-$K$490)))</f>
        <v>0</v>
      </c>
      <c r="Z3075" s="357">
        <f>IF('PV Adoption'!V$5*(1/(1-'General Inputs'!$C$10))*$J3075*1000*$I3075 &lt;= ABS(($F3075-$E3075)*(1+$J147)^(Z$490-$K$490)),'PV Adoption'!V$5*(1/(1-'General Inputs'!$C$10))*$J3075*1000*$I3075,ABS(($F3075-$E3075)*(1+$J147)^(Z$490-$K$490)))</f>
        <v>0</v>
      </c>
      <c r="AA3075" s="357">
        <f>IF('PV Adoption'!W$5*(1/(1-'General Inputs'!$C$10))*$J3075*1000*$I3075 &lt;= ABS(($F3075-$E3075)*(1+$J147)^(AA$490-$K$490)),'PV Adoption'!W$5*(1/(1-'General Inputs'!$C$10))*$J3075*1000*$I3075,ABS(($F3075-$E3075)*(1+$J147)^(AA$490-$K$490)))</f>
        <v>0</v>
      </c>
      <c r="AB3075" s="357">
        <f>IF('PV Adoption'!X$5*(1/(1-'General Inputs'!$C$10))*$J3075*1000*$I3075 &lt;= ABS(($F3075-$E3075)*(1+$J147)^(AB$490-$K$490)),'PV Adoption'!X$5*(1/(1-'General Inputs'!$C$10))*$J3075*1000*$I3075,ABS(($F3075-$E3075)*(1+$J147)^(AB$490-$K$490)))</f>
        <v>0</v>
      </c>
      <c r="AC3075" s="357">
        <f>IF('PV Adoption'!Y$5*(1/(1-'General Inputs'!$C$10))*$J3075*1000*$I3075 &lt;= ABS(($F3075-$E3075)*(1+$J147)^(AC$490-$K$490)),'PV Adoption'!Y$5*(1/(1-'General Inputs'!$C$10))*$J3075*1000*$I3075,ABS(($F3075-$E3075)*(1+$J147)^(AC$490-$K$490)))</f>
        <v>0</v>
      </c>
      <c r="AD3075" s="357">
        <f>IF('PV Adoption'!Z$5*(1/(1-'General Inputs'!$C$10))*$J3075*1000*$I3075 &lt;= ABS(($F3075-$E3075)*(1+$J147)^(AD$490-$K$490)),'PV Adoption'!Z$5*(1/(1-'General Inputs'!$C$10))*$J3075*1000*$I3075,ABS(($F3075-$E3075)*(1+$J147)^(AD$490-$K$490)))</f>
        <v>0</v>
      </c>
      <c r="AE3075" s="357">
        <f>IF('PV Adoption'!AA$5*(1/(1-'General Inputs'!$C$10))*$J3075*1000*$I3075 &lt;= ABS(($F3075-$E3075)*(1+$J147)^(AE$490-$K$490)),'PV Adoption'!AA$5*(1/(1-'General Inputs'!$C$10))*$J3075*1000*$I3075,ABS(($F3075-$E3075)*(1+$J147)^(AE$490-$K$490)))</f>
        <v>0</v>
      </c>
      <c r="AF3075" s="357">
        <f>IF('PV Adoption'!AB$5*(1/(1-'General Inputs'!$C$10))*$J3075*1000*$I3075 &lt;= ABS(($F3075-$E3075)*(1+$J147)^(AF$490-$K$490)),'PV Adoption'!AB$5*(1/(1-'General Inputs'!$C$10))*$J3075*1000*$I3075,ABS(($F3075-$E3075)*(1+$J147)^(AF$490-$K$490)))</f>
        <v>0</v>
      </c>
      <c r="AG3075" s="357">
        <f>IF('PV Adoption'!AC$5*(1/(1-'General Inputs'!$C$10))*$J3075*1000*$I3075 &lt;= ABS(($F3075-$E3075)*(1+$J147)^(AG$490-$K$490)),'PV Adoption'!AC$5*(1/(1-'General Inputs'!$C$10))*$J3075*1000*$I3075,ABS(($F3075-$E3075)*(1+$J147)^(AG$490-$K$490)))</f>
        <v>0</v>
      </c>
      <c r="AH3075" s="357">
        <f>IF('PV Adoption'!AD$5*(1/(1-'General Inputs'!$C$10))*$J3075*1000*$I3075 &lt;= ABS(($F3075-$E3075)*(1+$J147)^(AH$490-$K$490)),'PV Adoption'!AD$5*(1/(1-'General Inputs'!$C$10))*$J3075*1000*$I3075,ABS(($F3075-$E3075)*(1+$J147)^(AH$490-$K$490)))</f>
        <v>0</v>
      </c>
      <c r="AI3075" s="357">
        <f>IF('PV Adoption'!AE$5*(1/(1-'General Inputs'!$C$10))*$J3075*1000*$I3075 &lt;= ABS(($F3075-$E3075)*(1+$J147)^(AI$490-$K$490)),'PV Adoption'!AE$5*(1/(1-'General Inputs'!$C$10))*$J3075*1000*$I3075,ABS(($F3075-$E3075)*(1+$J147)^(AI$490-$K$490)))</f>
        <v>0</v>
      </c>
      <c r="AJ3075" s="357">
        <f>IF('PV Adoption'!AF$5*(1/(1-'General Inputs'!$C$10))*$J3075*1000*$I3075 &lt;= ABS(($F3075-$E3075)*(1+$J147)^(AJ$490-$K$490)),'PV Adoption'!AF$5*(1/(1-'General Inputs'!$C$10))*$J3075*1000*$I3075,ABS(($F3075-$E3075)*(1+$J147)^(AJ$490-$K$490)))</f>
        <v>0</v>
      </c>
      <c r="AK3075" s="357">
        <v>0</v>
      </c>
      <c r="AL3075" s="357">
        <v>0</v>
      </c>
      <c r="AM3075" s="357">
        <v>0</v>
      </c>
    </row>
    <row r="3076" spans="1:39" x14ac:dyDescent="0.25">
      <c r="A3076" s="353" t="s">
        <v>503</v>
      </c>
      <c r="B3076" s="353" t="s">
        <v>503</v>
      </c>
      <c r="C3076" s="441">
        <f t="shared" ref="C3076:H3076" si="2524">C148</f>
        <v>1500</v>
      </c>
      <c r="D3076" s="441"/>
      <c r="E3076" s="441"/>
      <c r="F3076" s="441"/>
      <c r="G3076" s="441"/>
      <c r="H3076" s="441">
        <f t="shared" si="2524"/>
        <v>0</v>
      </c>
      <c r="I3076" s="470">
        <f>IFERROR(VLOOKUP(B3076,Coincidence!$B$2:$E$242,4,FALSE)*IF(G3076="Winter",'General Inputs'!$C$25,'General Inputs'!$C$24),IF(G3076="Winter",'General Inputs'!$C$25,'General Inputs'!$C$24))</f>
        <v>0.52140604400000001</v>
      </c>
      <c r="J3076" s="466">
        <f>'Nameplate by Substation'!H148</f>
        <v>3.8343353197068948E-4</v>
      </c>
      <c r="K3076" s="357">
        <f>IF('PV Adoption'!G$5*(1/(1-'General Inputs'!$C$10))*$J3076*1000*$I3076 &lt;= ABS(($F3076-$E3076)*(1+$J148)^(K$490-$K$490)),'PV Adoption'!G$5*(1/(1-'General Inputs'!$C$10))*$J3076*1000*$I3076,ABS(($F3076-$E3076)*(1+$J148)^(K$490-$K$490)))</f>
        <v>0</v>
      </c>
      <c r="L3076" s="357">
        <f>IF('PV Adoption'!H$5*(1/(1-'General Inputs'!$C$10))*$J3076*1000*$I3076 &lt;= ABS(($F3076-$E3076)*(1+$J148)^(L$490-$K$490)),'PV Adoption'!H$5*(1/(1-'General Inputs'!$C$10))*$J3076*1000*$I3076,ABS(($F3076-$E3076)*(1+$J148)^(L$490-$K$490)))</f>
        <v>0</v>
      </c>
      <c r="M3076" s="357">
        <f>IF('PV Adoption'!I$5*(1/(1-'General Inputs'!$C$10))*$J3076*1000*$I3076 &lt;= ABS(($F3076-$E3076)*(1+$J148)^(M$490-$K$490)),'PV Adoption'!I$5*(1/(1-'General Inputs'!$C$10))*$J3076*1000*$I3076,ABS(($F3076-$E3076)*(1+$J148)^(M$490-$K$490)))</f>
        <v>0</v>
      </c>
      <c r="N3076" s="357">
        <f>IF('PV Adoption'!J$5*(1/(1-'General Inputs'!$C$10))*$J3076*1000*$I3076 &lt;= ABS(($F3076-$E3076)*(1+$J148)^(N$490-$K$490)),'PV Adoption'!J$5*(1/(1-'General Inputs'!$C$10))*$J3076*1000*$I3076,ABS(($F3076-$E3076)*(1+$J148)^(N$490-$K$490)))</f>
        <v>0</v>
      </c>
      <c r="O3076" s="357">
        <f>IF('PV Adoption'!K$5*(1/(1-'General Inputs'!$C$10))*$J3076*1000*$I3076 &lt;= ABS(($F3076-$E3076)*(1+$J148)^(O$490-$K$490)),'PV Adoption'!K$5*(1/(1-'General Inputs'!$C$10))*$J3076*1000*$I3076,ABS(($F3076-$E3076)*(1+$J148)^(O$490-$K$490)))</f>
        <v>0</v>
      </c>
      <c r="P3076" s="357">
        <f>IF('PV Adoption'!L$5*(1/(1-'General Inputs'!$C$10))*$J3076*1000*$I3076 &lt;= ABS(($F3076-$E3076)*(1+$J148)^(P$490-$K$490)),'PV Adoption'!L$5*(1/(1-'General Inputs'!$C$10))*$J3076*1000*$I3076,ABS(($F3076-$E3076)*(1+$J148)^(P$490-$K$490)))</f>
        <v>0</v>
      </c>
      <c r="Q3076" s="357">
        <f>IF('PV Adoption'!M$5*(1/(1-'General Inputs'!$C$10))*$J3076*1000*$I3076 &lt;= ABS(($F3076-$E3076)*(1+$J148)^(Q$490-$K$490)),'PV Adoption'!M$5*(1/(1-'General Inputs'!$C$10))*$J3076*1000*$I3076,ABS(($F3076-$E3076)*(1+$J148)^(Q$490-$K$490)))</f>
        <v>0</v>
      </c>
      <c r="R3076" s="357">
        <f>IF('PV Adoption'!N$5*(1/(1-'General Inputs'!$C$10))*$J3076*1000*$I3076 &lt;= ABS(($F3076-$E3076)*(1+$J148)^(R$490-$K$490)),'PV Adoption'!N$5*(1/(1-'General Inputs'!$C$10))*$J3076*1000*$I3076,ABS(($F3076-$E3076)*(1+$J148)^(R$490-$K$490)))</f>
        <v>0</v>
      </c>
      <c r="S3076" s="357">
        <f>IF('PV Adoption'!O$5*(1/(1-'General Inputs'!$C$10))*$J3076*1000*$I3076 &lt;= ABS(($F3076-$E3076)*(1+$J148)^(S$490-$K$490)),'PV Adoption'!O$5*(1/(1-'General Inputs'!$C$10))*$J3076*1000*$I3076,ABS(($F3076-$E3076)*(1+$J148)^(S$490-$K$490)))</f>
        <v>0</v>
      </c>
      <c r="T3076" s="357">
        <f>IF('PV Adoption'!P$5*(1/(1-'General Inputs'!$C$10))*$J3076*1000*$I3076 &lt;= ABS(($F3076-$E3076)*(1+$J148)^(T$490-$K$490)),'PV Adoption'!P$5*(1/(1-'General Inputs'!$C$10))*$J3076*1000*$I3076,ABS(($F3076-$E3076)*(1+$J148)^(T$490-$K$490)))</f>
        <v>0</v>
      </c>
      <c r="U3076" s="357">
        <f>IF('PV Adoption'!Q$5*(1/(1-'General Inputs'!$C$10))*$J3076*1000*$I3076 &lt;= ABS(($F3076-$E3076)*(1+$J148)^(U$490-$K$490)),'PV Adoption'!Q$5*(1/(1-'General Inputs'!$C$10))*$J3076*1000*$I3076,ABS(($F3076-$E3076)*(1+$J148)^(U$490-$K$490)))</f>
        <v>0</v>
      </c>
      <c r="V3076" s="357">
        <f>IF('PV Adoption'!R$5*(1/(1-'General Inputs'!$C$10))*$J3076*1000*$I3076 &lt;= ABS(($F3076-$E3076)*(1+$J148)^(V$490-$K$490)),'PV Adoption'!R$5*(1/(1-'General Inputs'!$C$10))*$J3076*1000*$I3076,ABS(($F3076-$E3076)*(1+$J148)^(V$490-$K$490)))</f>
        <v>0</v>
      </c>
      <c r="W3076" s="357">
        <f>IF('PV Adoption'!S$5*(1/(1-'General Inputs'!$C$10))*$J3076*1000*$I3076 &lt;= ABS(($F3076-$E3076)*(1+$J148)^(W$490-$K$490)),'PV Adoption'!S$5*(1/(1-'General Inputs'!$C$10))*$J3076*1000*$I3076,ABS(($F3076-$E3076)*(1+$J148)^(W$490-$K$490)))</f>
        <v>0</v>
      </c>
      <c r="X3076" s="357">
        <f>IF('PV Adoption'!T$5*(1/(1-'General Inputs'!$C$10))*$J3076*1000*$I3076 &lt;= ABS(($F3076-$E3076)*(1+$J148)^(X$490-$K$490)),'PV Adoption'!T$5*(1/(1-'General Inputs'!$C$10))*$J3076*1000*$I3076,ABS(($F3076-$E3076)*(1+$J148)^(X$490-$K$490)))</f>
        <v>0</v>
      </c>
      <c r="Y3076" s="357">
        <f>IF('PV Adoption'!U$5*(1/(1-'General Inputs'!$C$10))*$J3076*1000*$I3076 &lt;= ABS(($F3076-$E3076)*(1+$J148)^(Y$490-$K$490)),'PV Adoption'!U$5*(1/(1-'General Inputs'!$C$10))*$J3076*1000*$I3076,ABS(($F3076-$E3076)*(1+$J148)^(Y$490-$K$490)))</f>
        <v>0</v>
      </c>
      <c r="Z3076" s="357">
        <f>IF('PV Adoption'!V$5*(1/(1-'General Inputs'!$C$10))*$J3076*1000*$I3076 &lt;= ABS(($F3076-$E3076)*(1+$J148)^(Z$490-$K$490)),'PV Adoption'!V$5*(1/(1-'General Inputs'!$C$10))*$J3076*1000*$I3076,ABS(($F3076-$E3076)*(1+$J148)^(Z$490-$K$490)))</f>
        <v>0</v>
      </c>
      <c r="AA3076" s="357">
        <f>IF('PV Adoption'!W$5*(1/(1-'General Inputs'!$C$10))*$J3076*1000*$I3076 &lt;= ABS(($F3076-$E3076)*(1+$J148)^(AA$490-$K$490)),'PV Adoption'!W$5*(1/(1-'General Inputs'!$C$10))*$J3076*1000*$I3076,ABS(($F3076-$E3076)*(1+$J148)^(AA$490-$K$490)))</f>
        <v>0</v>
      </c>
      <c r="AB3076" s="357">
        <f>IF('PV Adoption'!X$5*(1/(1-'General Inputs'!$C$10))*$J3076*1000*$I3076 &lt;= ABS(($F3076-$E3076)*(1+$J148)^(AB$490-$K$490)),'PV Adoption'!X$5*(1/(1-'General Inputs'!$C$10))*$J3076*1000*$I3076,ABS(($F3076-$E3076)*(1+$J148)^(AB$490-$K$490)))</f>
        <v>0</v>
      </c>
      <c r="AC3076" s="357">
        <f>IF('PV Adoption'!Y$5*(1/(1-'General Inputs'!$C$10))*$J3076*1000*$I3076 &lt;= ABS(($F3076-$E3076)*(1+$J148)^(AC$490-$K$490)),'PV Adoption'!Y$5*(1/(1-'General Inputs'!$C$10))*$J3076*1000*$I3076,ABS(($F3076-$E3076)*(1+$J148)^(AC$490-$K$490)))</f>
        <v>0</v>
      </c>
      <c r="AD3076" s="357">
        <f>IF('PV Adoption'!Z$5*(1/(1-'General Inputs'!$C$10))*$J3076*1000*$I3076 &lt;= ABS(($F3076-$E3076)*(1+$J148)^(AD$490-$K$490)),'PV Adoption'!Z$5*(1/(1-'General Inputs'!$C$10))*$J3076*1000*$I3076,ABS(($F3076-$E3076)*(1+$J148)^(AD$490-$K$490)))</f>
        <v>0</v>
      </c>
      <c r="AE3076" s="357">
        <f>IF('PV Adoption'!AA$5*(1/(1-'General Inputs'!$C$10))*$J3076*1000*$I3076 &lt;= ABS(($F3076-$E3076)*(1+$J148)^(AE$490-$K$490)),'PV Adoption'!AA$5*(1/(1-'General Inputs'!$C$10))*$J3076*1000*$I3076,ABS(($F3076-$E3076)*(1+$J148)^(AE$490-$K$490)))</f>
        <v>0</v>
      </c>
      <c r="AF3076" s="357">
        <f>IF('PV Adoption'!AB$5*(1/(1-'General Inputs'!$C$10))*$J3076*1000*$I3076 &lt;= ABS(($F3076-$E3076)*(1+$J148)^(AF$490-$K$490)),'PV Adoption'!AB$5*(1/(1-'General Inputs'!$C$10))*$J3076*1000*$I3076,ABS(($F3076-$E3076)*(1+$J148)^(AF$490-$K$490)))</f>
        <v>0</v>
      </c>
      <c r="AG3076" s="357">
        <f>IF('PV Adoption'!AC$5*(1/(1-'General Inputs'!$C$10))*$J3076*1000*$I3076 &lt;= ABS(($F3076-$E3076)*(1+$J148)^(AG$490-$K$490)),'PV Adoption'!AC$5*(1/(1-'General Inputs'!$C$10))*$J3076*1000*$I3076,ABS(($F3076-$E3076)*(1+$J148)^(AG$490-$K$490)))</f>
        <v>0</v>
      </c>
      <c r="AH3076" s="357">
        <f>IF('PV Adoption'!AD$5*(1/(1-'General Inputs'!$C$10))*$J3076*1000*$I3076 &lt;= ABS(($F3076-$E3076)*(1+$J148)^(AH$490-$K$490)),'PV Adoption'!AD$5*(1/(1-'General Inputs'!$C$10))*$J3076*1000*$I3076,ABS(($F3076-$E3076)*(1+$J148)^(AH$490-$K$490)))</f>
        <v>0</v>
      </c>
      <c r="AI3076" s="357">
        <f>IF('PV Adoption'!AE$5*(1/(1-'General Inputs'!$C$10))*$J3076*1000*$I3076 &lt;= ABS(($F3076-$E3076)*(1+$J148)^(AI$490-$K$490)),'PV Adoption'!AE$5*(1/(1-'General Inputs'!$C$10))*$J3076*1000*$I3076,ABS(($F3076-$E3076)*(1+$J148)^(AI$490-$K$490)))</f>
        <v>0</v>
      </c>
      <c r="AJ3076" s="357">
        <f>IF('PV Adoption'!AF$5*(1/(1-'General Inputs'!$C$10))*$J3076*1000*$I3076 &lt;= ABS(($F3076-$E3076)*(1+$J148)^(AJ$490-$K$490)),'PV Adoption'!AF$5*(1/(1-'General Inputs'!$C$10))*$J3076*1000*$I3076,ABS(($F3076-$E3076)*(1+$J148)^(AJ$490-$K$490)))</f>
        <v>0</v>
      </c>
      <c r="AK3076" s="357">
        <v>75.928279423726195</v>
      </c>
      <c r="AL3076" s="357">
        <v>77.252513491450898</v>
      </c>
      <c r="AM3076" s="357">
        <v>78.654765782929317</v>
      </c>
    </row>
    <row r="3077" spans="1:39" x14ac:dyDescent="0.25">
      <c r="A3077" s="353" t="s">
        <v>543</v>
      </c>
      <c r="B3077" s="353" t="s">
        <v>543</v>
      </c>
      <c r="C3077" s="441">
        <f t="shared" ref="C3077:H3077" si="2525">C149</f>
        <v>1800</v>
      </c>
      <c r="D3077" s="441"/>
      <c r="E3077" s="441"/>
      <c r="F3077" s="441"/>
      <c r="G3077" s="441"/>
      <c r="H3077" s="441">
        <f t="shared" si="2525"/>
        <v>0</v>
      </c>
      <c r="I3077" s="470">
        <f>IFERROR(VLOOKUP(B3077,Coincidence!$B$2:$E$242,4,FALSE)*IF(G3077="Winter",'General Inputs'!$C$25,'General Inputs'!$C$24),IF(G3077="Winter",'General Inputs'!$C$25,'General Inputs'!$C$24))</f>
        <v>0.52140604400000001</v>
      </c>
      <c r="J3077" s="466">
        <f>'Nameplate by Substation'!H149</f>
        <v>2.9089820458125986E-3</v>
      </c>
      <c r="K3077" s="357">
        <f>IF('PV Adoption'!G$5*(1/(1-'General Inputs'!$C$10))*$J3077*1000*$I3077 &lt;= ABS(($F3077-$E3077)*(1+$J149)^(K$490-$K$490)),'PV Adoption'!G$5*(1/(1-'General Inputs'!$C$10))*$J3077*1000*$I3077,ABS(($F3077-$E3077)*(1+$J149)^(K$490-$K$490)))</f>
        <v>0</v>
      </c>
      <c r="L3077" s="357">
        <f>IF('PV Adoption'!H$5*(1/(1-'General Inputs'!$C$10))*$J3077*1000*$I3077 &lt;= ABS(($F3077-$E3077)*(1+$J149)^(L$490-$K$490)),'PV Adoption'!H$5*(1/(1-'General Inputs'!$C$10))*$J3077*1000*$I3077,ABS(($F3077-$E3077)*(1+$J149)^(L$490-$K$490)))</f>
        <v>0</v>
      </c>
      <c r="M3077" s="357">
        <f>IF('PV Adoption'!I$5*(1/(1-'General Inputs'!$C$10))*$J3077*1000*$I3077 &lt;= ABS(($F3077-$E3077)*(1+$J149)^(M$490-$K$490)),'PV Adoption'!I$5*(1/(1-'General Inputs'!$C$10))*$J3077*1000*$I3077,ABS(($F3077-$E3077)*(1+$J149)^(M$490-$K$490)))</f>
        <v>0</v>
      </c>
      <c r="N3077" s="357">
        <f>IF('PV Adoption'!J$5*(1/(1-'General Inputs'!$C$10))*$J3077*1000*$I3077 &lt;= ABS(($F3077-$E3077)*(1+$J149)^(N$490-$K$490)),'PV Adoption'!J$5*(1/(1-'General Inputs'!$C$10))*$J3077*1000*$I3077,ABS(($F3077-$E3077)*(1+$J149)^(N$490-$K$490)))</f>
        <v>0</v>
      </c>
      <c r="O3077" s="357">
        <f>IF('PV Adoption'!K$5*(1/(1-'General Inputs'!$C$10))*$J3077*1000*$I3077 &lt;= ABS(($F3077-$E3077)*(1+$J149)^(O$490-$K$490)),'PV Adoption'!K$5*(1/(1-'General Inputs'!$C$10))*$J3077*1000*$I3077,ABS(($F3077-$E3077)*(1+$J149)^(O$490-$K$490)))</f>
        <v>0</v>
      </c>
      <c r="P3077" s="357">
        <f>IF('PV Adoption'!L$5*(1/(1-'General Inputs'!$C$10))*$J3077*1000*$I3077 &lt;= ABS(($F3077-$E3077)*(1+$J149)^(P$490-$K$490)),'PV Adoption'!L$5*(1/(1-'General Inputs'!$C$10))*$J3077*1000*$I3077,ABS(($F3077-$E3077)*(1+$J149)^(P$490-$K$490)))</f>
        <v>0</v>
      </c>
      <c r="Q3077" s="357">
        <f>IF('PV Adoption'!M$5*(1/(1-'General Inputs'!$C$10))*$J3077*1000*$I3077 &lt;= ABS(($F3077-$E3077)*(1+$J149)^(Q$490-$K$490)),'PV Adoption'!M$5*(1/(1-'General Inputs'!$C$10))*$J3077*1000*$I3077,ABS(($F3077-$E3077)*(1+$J149)^(Q$490-$K$490)))</f>
        <v>0</v>
      </c>
      <c r="R3077" s="357">
        <f>IF('PV Adoption'!N$5*(1/(1-'General Inputs'!$C$10))*$J3077*1000*$I3077 &lt;= ABS(($F3077-$E3077)*(1+$J149)^(R$490-$K$490)),'PV Adoption'!N$5*(1/(1-'General Inputs'!$C$10))*$J3077*1000*$I3077,ABS(($F3077-$E3077)*(1+$J149)^(R$490-$K$490)))</f>
        <v>0</v>
      </c>
      <c r="S3077" s="357">
        <f>IF('PV Adoption'!O$5*(1/(1-'General Inputs'!$C$10))*$J3077*1000*$I3077 &lt;= ABS(($F3077-$E3077)*(1+$J149)^(S$490-$K$490)),'PV Adoption'!O$5*(1/(1-'General Inputs'!$C$10))*$J3077*1000*$I3077,ABS(($F3077-$E3077)*(1+$J149)^(S$490-$K$490)))</f>
        <v>0</v>
      </c>
      <c r="T3077" s="357">
        <f>IF('PV Adoption'!P$5*(1/(1-'General Inputs'!$C$10))*$J3077*1000*$I3077 &lt;= ABS(($F3077-$E3077)*(1+$J149)^(T$490-$K$490)),'PV Adoption'!P$5*(1/(1-'General Inputs'!$C$10))*$J3077*1000*$I3077,ABS(($F3077-$E3077)*(1+$J149)^(T$490-$K$490)))</f>
        <v>0</v>
      </c>
      <c r="U3077" s="357">
        <f>IF('PV Adoption'!Q$5*(1/(1-'General Inputs'!$C$10))*$J3077*1000*$I3077 &lt;= ABS(($F3077-$E3077)*(1+$J149)^(U$490-$K$490)),'PV Adoption'!Q$5*(1/(1-'General Inputs'!$C$10))*$J3077*1000*$I3077,ABS(($F3077-$E3077)*(1+$J149)^(U$490-$K$490)))</f>
        <v>0</v>
      </c>
      <c r="V3077" s="357">
        <f>IF('PV Adoption'!R$5*(1/(1-'General Inputs'!$C$10))*$J3077*1000*$I3077 &lt;= ABS(($F3077-$E3077)*(1+$J149)^(V$490-$K$490)),'PV Adoption'!R$5*(1/(1-'General Inputs'!$C$10))*$J3077*1000*$I3077,ABS(($F3077-$E3077)*(1+$J149)^(V$490-$K$490)))</f>
        <v>0</v>
      </c>
      <c r="W3077" s="357">
        <f>IF('PV Adoption'!S$5*(1/(1-'General Inputs'!$C$10))*$J3077*1000*$I3077 &lt;= ABS(($F3077-$E3077)*(1+$J149)^(W$490-$K$490)),'PV Adoption'!S$5*(1/(1-'General Inputs'!$C$10))*$J3077*1000*$I3077,ABS(($F3077-$E3077)*(1+$J149)^(W$490-$K$490)))</f>
        <v>0</v>
      </c>
      <c r="X3077" s="357">
        <f>IF('PV Adoption'!T$5*(1/(1-'General Inputs'!$C$10))*$J3077*1000*$I3077 &lt;= ABS(($F3077-$E3077)*(1+$J149)^(X$490-$K$490)),'PV Adoption'!T$5*(1/(1-'General Inputs'!$C$10))*$J3077*1000*$I3077,ABS(($F3077-$E3077)*(1+$J149)^(X$490-$K$490)))</f>
        <v>0</v>
      </c>
      <c r="Y3077" s="357">
        <f>IF('PV Adoption'!U$5*(1/(1-'General Inputs'!$C$10))*$J3077*1000*$I3077 &lt;= ABS(($F3077-$E3077)*(1+$J149)^(Y$490-$K$490)),'PV Adoption'!U$5*(1/(1-'General Inputs'!$C$10))*$J3077*1000*$I3077,ABS(($F3077-$E3077)*(1+$J149)^(Y$490-$K$490)))</f>
        <v>0</v>
      </c>
      <c r="Z3077" s="357">
        <f>IF('PV Adoption'!V$5*(1/(1-'General Inputs'!$C$10))*$J3077*1000*$I3077 &lt;= ABS(($F3077-$E3077)*(1+$J149)^(Z$490-$K$490)),'PV Adoption'!V$5*(1/(1-'General Inputs'!$C$10))*$J3077*1000*$I3077,ABS(($F3077-$E3077)*(1+$J149)^(Z$490-$K$490)))</f>
        <v>0</v>
      </c>
      <c r="AA3077" s="357">
        <f>IF('PV Adoption'!W$5*(1/(1-'General Inputs'!$C$10))*$J3077*1000*$I3077 &lt;= ABS(($F3077-$E3077)*(1+$J149)^(AA$490-$K$490)),'PV Adoption'!W$5*(1/(1-'General Inputs'!$C$10))*$J3077*1000*$I3077,ABS(($F3077-$E3077)*(1+$J149)^(AA$490-$K$490)))</f>
        <v>0</v>
      </c>
      <c r="AB3077" s="357">
        <f>IF('PV Adoption'!X$5*(1/(1-'General Inputs'!$C$10))*$J3077*1000*$I3077 &lt;= ABS(($F3077-$E3077)*(1+$J149)^(AB$490-$K$490)),'PV Adoption'!X$5*(1/(1-'General Inputs'!$C$10))*$J3077*1000*$I3077,ABS(($F3077-$E3077)*(1+$J149)^(AB$490-$K$490)))</f>
        <v>0</v>
      </c>
      <c r="AC3077" s="357">
        <f>IF('PV Adoption'!Y$5*(1/(1-'General Inputs'!$C$10))*$J3077*1000*$I3077 &lt;= ABS(($F3077-$E3077)*(1+$J149)^(AC$490-$K$490)),'PV Adoption'!Y$5*(1/(1-'General Inputs'!$C$10))*$J3077*1000*$I3077,ABS(($F3077-$E3077)*(1+$J149)^(AC$490-$K$490)))</f>
        <v>0</v>
      </c>
      <c r="AD3077" s="357">
        <f>IF('PV Adoption'!Z$5*(1/(1-'General Inputs'!$C$10))*$J3077*1000*$I3077 &lt;= ABS(($F3077-$E3077)*(1+$J149)^(AD$490-$K$490)),'PV Adoption'!Z$5*(1/(1-'General Inputs'!$C$10))*$J3077*1000*$I3077,ABS(($F3077-$E3077)*(1+$J149)^(AD$490-$K$490)))</f>
        <v>0</v>
      </c>
      <c r="AE3077" s="357">
        <f>IF('PV Adoption'!AA$5*(1/(1-'General Inputs'!$C$10))*$J3077*1000*$I3077 &lt;= ABS(($F3077-$E3077)*(1+$J149)^(AE$490-$K$490)),'PV Adoption'!AA$5*(1/(1-'General Inputs'!$C$10))*$J3077*1000*$I3077,ABS(($F3077-$E3077)*(1+$J149)^(AE$490-$K$490)))</f>
        <v>0</v>
      </c>
      <c r="AF3077" s="357">
        <f>IF('PV Adoption'!AB$5*(1/(1-'General Inputs'!$C$10))*$J3077*1000*$I3077 &lt;= ABS(($F3077-$E3077)*(1+$J149)^(AF$490-$K$490)),'PV Adoption'!AB$5*(1/(1-'General Inputs'!$C$10))*$J3077*1000*$I3077,ABS(($F3077-$E3077)*(1+$J149)^(AF$490-$K$490)))</f>
        <v>0</v>
      </c>
      <c r="AG3077" s="357">
        <f>IF('PV Adoption'!AC$5*(1/(1-'General Inputs'!$C$10))*$J3077*1000*$I3077 &lt;= ABS(($F3077-$E3077)*(1+$J149)^(AG$490-$K$490)),'PV Adoption'!AC$5*(1/(1-'General Inputs'!$C$10))*$J3077*1000*$I3077,ABS(($F3077-$E3077)*(1+$J149)^(AG$490-$K$490)))</f>
        <v>0</v>
      </c>
      <c r="AH3077" s="357">
        <f>IF('PV Adoption'!AD$5*(1/(1-'General Inputs'!$C$10))*$J3077*1000*$I3077 &lt;= ABS(($F3077-$E3077)*(1+$J149)^(AH$490-$K$490)),'PV Adoption'!AD$5*(1/(1-'General Inputs'!$C$10))*$J3077*1000*$I3077,ABS(($F3077-$E3077)*(1+$J149)^(AH$490-$K$490)))</f>
        <v>0</v>
      </c>
      <c r="AI3077" s="357">
        <f>IF('PV Adoption'!AE$5*(1/(1-'General Inputs'!$C$10))*$J3077*1000*$I3077 &lt;= ABS(($F3077-$E3077)*(1+$J149)^(AI$490-$K$490)),'PV Adoption'!AE$5*(1/(1-'General Inputs'!$C$10))*$J3077*1000*$I3077,ABS(($F3077-$E3077)*(1+$J149)^(AI$490-$K$490)))</f>
        <v>0</v>
      </c>
      <c r="AJ3077" s="357">
        <f>IF('PV Adoption'!AF$5*(1/(1-'General Inputs'!$C$10))*$J3077*1000*$I3077 &lt;= ABS(($F3077-$E3077)*(1+$J149)^(AJ$490-$K$490)),'PV Adoption'!AF$5*(1/(1-'General Inputs'!$C$10))*$J3077*1000*$I3077,ABS(($F3077-$E3077)*(1+$J149)^(AJ$490-$K$490)))</f>
        <v>0</v>
      </c>
      <c r="AK3077" s="357">
        <v>373.47275332103345</v>
      </c>
      <c r="AL3077" s="357">
        <v>378.32461839944926</v>
      </c>
      <c r="AM3077" s="357">
        <v>383.23951510341146</v>
      </c>
    </row>
    <row r="3078" spans="1:39" x14ac:dyDescent="0.25">
      <c r="A3078" s="353" t="s">
        <v>843</v>
      </c>
      <c r="B3078" s="353" t="s">
        <v>289</v>
      </c>
      <c r="C3078" s="441">
        <f t="shared" ref="C3078:H3078" si="2526">C150</f>
        <v>22400</v>
      </c>
      <c r="D3078" s="441"/>
      <c r="E3078" s="441"/>
      <c r="F3078" s="441"/>
      <c r="G3078" s="441"/>
      <c r="H3078" s="441">
        <f t="shared" si="2526"/>
        <v>1</v>
      </c>
      <c r="I3078" s="470">
        <f>IFERROR(VLOOKUP(B3078,Coincidence!$B$2:$E$242,4,FALSE)*IF(G3078="Winter",'General Inputs'!$C$25,'General Inputs'!$C$24),IF(G3078="Winter",'General Inputs'!$C$25,'General Inputs'!$C$24))</f>
        <v>0.52140604400000001</v>
      </c>
      <c r="J3078" s="466">
        <f>'Nameplate by Substation'!H150</f>
        <v>1.5567848724002934E-2</v>
      </c>
      <c r="K3078" s="357">
        <f>IF('PV Adoption'!G$5*(1/(1-'General Inputs'!$C$10))*$J3078*1000*$I3078 &lt;= ABS(($F3078-$E3078)*(1+$J150)^(K$490-$K$490)),'PV Adoption'!G$5*(1/(1-'General Inputs'!$C$10))*$J3078*1000*$I3078,ABS(($F3078-$E3078)*(1+$J150)^(K$490-$K$490)))</f>
        <v>0</v>
      </c>
      <c r="L3078" s="357">
        <f>IF('PV Adoption'!H$5*(1/(1-'General Inputs'!$C$10))*$J3078*1000*$I3078 &lt;= ABS(($F3078-$E3078)*(1+$J150)^(L$490-$K$490)),'PV Adoption'!H$5*(1/(1-'General Inputs'!$C$10))*$J3078*1000*$I3078,ABS(($F3078-$E3078)*(1+$J150)^(L$490-$K$490)))</f>
        <v>0</v>
      </c>
      <c r="M3078" s="357">
        <f>IF('PV Adoption'!I$5*(1/(1-'General Inputs'!$C$10))*$J3078*1000*$I3078 &lt;= ABS(($F3078-$E3078)*(1+$J150)^(M$490-$K$490)),'PV Adoption'!I$5*(1/(1-'General Inputs'!$C$10))*$J3078*1000*$I3078,ABS(($F3078-$E3078)*(1+$J150)^(M$490-$K$490)))</f>
        <v>0</v>
      </c>
      <c r="N3078" s="357">
        <f>IF('PV Adoption'!J$5*(1/(1-'General Inputs'!$C$10))*$J3078*1000*$I3078 &lt;= ABS(($F3078-$E3078)*(1+$J150)^(N$490-$K$490)),'PV Adoption'!J$5*(1/(1-'General Inputs'!$C$10))*$J3078*1000*$I3078,ABS(($F3078-$E3078)*(1+$J150)^(N$490-$K$490)))</f>
        <v>0</v>
      </c>
      <c r="O3078" s="357">
        <f>IF('PV Adoption'!K$5*(1/(1-'General Inputs'!$C$10))*$J3078*1000*$I3078 &lt;= ABS(($F3078-$E3078)*(1+$J150)^(O$490-$K$490)),'PV Adoption'!K$5*(1/(1-'General Inputs'!$C$10))*$J3078*1000*$I3078,ABS(($F3078-$E3078)*(1+$J150)^(O$490-$K$490)))</f>
        <v>0</v>
      </c>
      <c r="P3078" s="357">
        <f>IF('PV Adoption'!L$5*(1/(1-'General Inputs'!$C$10))*$J3078*1000*$I3078 &lt;= ABS(($F3078-$E3078)*(1+$J150)^(P$490-$K$490)),'PV Adoption'!L$5*(1/(1-'General Inputs'!$C$10))*$J3078*1000*$I3078,ABS(($F3078-$E3078)*(1+$J150)^(P$490-$K$490)))</f>
        <v>0</v>
      </c>
      <c r="Q3078" s="357">
        <f>IF('PV Adoption'!M$5*(1/(1-'General Inputs'!$C$10))*$J3078*1000*$I3078 &lt;= ABS(($F3078-$E3078)*(1+$J150)^(Q$490-$K$490)),'PV Adoption'!M$5*(1/(1-'General Inputs'!$C$10))*$J3078*1000*$I3078,ABS(($F3078-$E3078)*(1+$J150)^(Q$490-$K$490)))</f>
        <v>0</v>
      </c>
      <c r="R3078" s="357">
        <f>IF('PV Adoption'!N$5*(1/(1-'General Inputs'!$C$10))*$J3078*1000*$I3078 &lt;= ABS(($F3078-$E3078)*(1+$J150)^(R$490-$K$490)),'PV Adoption'!N$5*(1/(1-'General Inputs'!$C$10))*$J3078*1000*$I3078,ABS(($F3078-$E3078)*(1+$J150)^(R$490-$K$490)))</f>
        <v>0</v>
      </c>
      <c r="S3078" s="357">
        <f>IF('PV Adoption'!O$5*(1/(1-'General Inputs'!$C$10))*$J3078*1000*$I3078 &lt;= ABS(($F3078-$E3078)*(1+$J150)^(S$490-$K$490)),'PV Adoption'!O$5*(1/(1-'General Inputs'!$C$10))*$J3078*1000*$I3078,ABS(($F3078-$E3078)*(1+$J150)^(S$490-$K$490)))</f>
        <v>0</v>
      </c>
      <c r="T3078" s="357">
        <f>IF('PV Adoption'!P$5*(1/(1-'General Inputs'!$C$10))*$J3078*1000*$I3078 &lt;= ABS(($F3078-$E3078)*(1+$J150)^(T$490-$K$490)),'PV Adoption'!P$5*(1/(1-'General Inputs'!$C$10))*$J3078*1000*$I3078,ABS(($F3078-$E3078)*(1+$J150)^(T$490-$K$490)))</f>
        <v>0</v>
      </c>
      <c r="U3078" s="357">
        <f>IF('PV Adoption'!Q$5*(1/(1-'General Inputs'!$C$10))*$J3078*1000*$I3078 &lt;= ABS(($F3078-$E3078)*(1+$J150)^(U$490-$K$490)),'PV Adoption'!Q$5*(1/(1-'General Inputs'!$C$10))*$J3078*1000*$I3078,ABS(($F3078-$E3078)*(1+$J150)^(U$490-$K$490)))</f>
        <v>0</v>
      </c>
      <c r="V3078" s="357">
        <f>IF('PV Adoption'!R$5*(1/(1-'General Inputs'!$C$10))*$J3078*1000*$I3078 &lt;= ABS(($F3078-$E3078)*(1+$J150)^(V$490-$K$490)),'PV Adoption'!R$5*(1/(1-'General Inputs'!$C$10))*$J3078*1000*$I3078,ABS(($F3078-$E3078)*(1+$J150)^(V$490-$K$490)))</f>
        <v>0</v>
      </c>
      <c r="W3078" s="357">
        <f>IF('PV Adoption'!S$5*(1/(1-'General Inputs'!$C$10))*$J3078*1000*$I3078 &lt;= ABS(($F3078-$E3078)*(1+$J150)^(W$490-$K$490)),'PV Adoption'!S$5*(1/(1-'General Inputs'!$C$10))*$J3078*1000*$I3078,ABS(($F3078-$E3078)*(1+$J150)^(W$490-$K$490)))</f>
        <v>0</v>
      </c>
      <c r="X3078" s="357">
        <f>IF('PV Adoption'!T$5*(1/(1-'General Inputs'!$C$10))*$J3078*1000*$I3078 &lt;= ABS(($F3078-$E3078)*(1+$J150)^(X$490-$K$490)),'PV Adoption'!T$5*(1/(1-'General Inputs'!$C$10))*$J3078*1000*$I3078,ABS(($F3078-$E3078)*(1+$J150)^(X$490-$K$490)))</f>
        <v>0</v>
      </c>
      <c r="Y3078" s="357">
        <f>IF('PV Adoption'!U$5*(1/(1-'General Inputs'!$C$10))*$J3078*1000*$I3078 &lt;= ABS(($F3078-$E3078)*(1+$J150)^(Y$490-$K$490)),'PV Adoption'!U$5*(1/(1-'General Inputs'!$C$10))*$J3078*1000*$I3078,ABS(($F3078-$E3078)*(1+$J150)^(Y$490-$K$490)))</f>
        <v>0</v>
      </c>
      <c r="Z3078" s="357">
        <f>IF('PV Adoption'!V$5*(1/(1-'General Inputs'!$C$10))*$J3078*1000*$I3078 &lt;= ABS(($F3078-$E3078)*(1+$J150)^(Z$490-$K$490)),'PV Adoption'!V$5*(1/(1-'General Inputs'!$C$10))*$J3078*1000*$I3078,ABS(($F3078-$E3078)*(1+$J150)^(Z$490-$K$490)))</f>
        <v>0</v>
      </c>
      <c r="AA3078" s="357">
        <f>IF('PV Adoption'!W$5*(1/(1-'General Inputs'!$C$10))*$J3078*1000*$I3078 &lt;= ABS(($F3078-$E3078)*(1+$J150)^(AA$490-$K$490)),'PV Adoption'!W$5*(1/(1-'General Inputs'!$C$10))*$J3078*1000*$I3078,ABS(($F3078-$E3078)*(1+$J150)^(AA$490-$K$490)))</f>
        <v>0</v>
      </c>
      <c r="AB3078" s="357">
        <f>IF('PV Adoption'!X$5*(1/(1-'General Inputs'!$C$10))*$J3078*1000*$I3078 &lt;= ABS(($F3078-$E3078)*(1+$J150)^(AB$490-$K$490)),'PV Adoption'!X$5*(1/(1-'General Inputs'!$C$10))*$J3078*1000*$I3078,ABS(($F3078-$E3078)*(1+$J150)^(AB$490-$K$490)))</f>
        <v>0</v>
      </c>
      <c r="AC3078" s="357">
        <f>IF('PV Adoption'!Y$5*(1/(1-'General Inputs'!$C$10))*$J3078*1000*$I3078 &lt;= ABS(($F3078-$E3078)*(1+$J150)^(AC$490-$K$490)),'PV Adoption'!Y$5*(1/(1-'General Inputs'!$C$10))*$J3078*1000*$I3078,ABS(($F3078-$E3078)*(1+$J150)^(AC$490-$K$490)))</f>
        <v>0</v>
      </c>
      <c r="AD3078" s="357">
        <f>IF('PV Adoption'!Z$5*(1/(1-'General Inputs'!$C$10))*$J3078*1000*$I3078 &lt;= ABS(($F3078-$E3078)*(1+$J150)^(AD$490-$K$490)),'PV Adoption'!Z$5*(1/(1-'General Inputs'!$C$10))*$J3078*1000*$I3078,ABS(($F3078-$E3078)*(1+$J150)^(AD$490-$K$490)))</f>
        <v>0</v>
      </c>
      <c r="AE3078" s="357">
        <f>IF('PV Adoption'!AA$5*(1/(1-'General Inputs'!$C$10))*$J3078*1000*$I3078 &lt;= ABS(($F3078-$E3078)*(1+$J150)^(AE$490-$K$490)),'PV Adoption'!AA$5*(1/(1-'General Inputs'!$C$10))*$J3078*1000*$I3078,ABS(($F3078-$E3078)*(1+$J150)^(AE$490-$K$490)))</f>
        <v>0</v>
      </c>
      <c r="AF3078" s="357">
        <f>IF('PV Adoption'!AB$5*(1/(1-'General Inputs'!$C$10))*$J3078*1000*$I3078 &lt;= ABS(($F3078-$E3078)*(1+$J150)^(AF$490-$K$490)),'PV Adoption'!AB$5*(1/(1-'General Inputs'!$C$10))*$J3078*1000*$I3078,ABS(($F3078-$E3078)*(1+$J150)^(AF$490-$K$490)))</f>
        <v>0</v>
      </c>
      <c r="AG3078" s="357">
        <f>IF('PV Adoption'!AC$5*(1/(1-'General Inputs'!$C$10))*$J3078*1000*$I3078 &lt;= ABS(($F3078-$E3078)*(1+$J150)^(AG$490-$K$490)),'PV Adoption'!AC$5*(1/(1-'General Inputs'!$C$10))*$J3078*1000*$I3078,ABS(($F3078-$E3078)*(1+$J150)^(AG$490-$K$490)))</f>
        <v>0</v>
      </c>
      <c r="AH3078" s="357">
        <f>IF('PV Adoption'!AD$5*(1/(1-'General Inputs'!$C$10))*$J3078*1000*$I3078 &lt;= ABS(($F3078-$E3078)*(1+$J150)^(AH$490-$K$490)),'PV Adoption'!AD$5*(1/(1-'General Inputs'!$C$10))*$J3078*1000*$I3078,ABS(($F3078-$E3078)*(1+$J150)^(AH$490-$K$490)))</f>
        <v>0</v>
      </c>
      <c r="AI3078" s="357">
        <f>IF('PV Adoption'!AE$5*(1/(1-'General Inputs'!$C$10))*$J3078*1000*$I3078 &lt;= ABS(($F3078-$E3078)*(1+$J150)^(AI$490-$K$490)),'PV Adoption'!AE$5*(1/(1-'General Inputs'!$C$10))*$J3078*1000*$I3078,ABS(($F3078-$E3078)*(1+$J150)^(AI$490-$K$490)))</f>
        <v>0</v>
      </c>
      <c r="AJ3078" s="357">
        <f>IF('PV Adoption'!AF$5*(1/(1-'General Inputs'!$C$10))*$J3078*1000*$I3078 &lt;= ABS(($F3078-$E3078)*(1+$J150)^(AJ$490-$K$490)),'PV Adoption'!AF$5*(1/(1-'General Inputs'!$C$10))*$J3078*1000*$I3078,ABS(($F3078-$E3078)*(1+$J150)^(AJ$490-$K$490)))</f>
        <v>0</v>
      </c>
      <c r="AK3078" s="357">
        <v>701.79237672035799</v>
      </c>
      <c r="AL3078" s="357">
        <v>712.87301581800114</v>
      </c>
      <c r="AM3078" s="357">
        <v>724.12860774626063</v>
      </c>
    </row>
    <row r="3079" spans="1:39" x14ac:dyDescent="0.25">
      <c r="A3079" s="353" t="s">
        <v>555</v>
      </c>
      <c r="B3079" s="353" t="s">
        <v>556</v>
      </c>
      <c r="C3079" s="441">
        <f t="shared" ref="C3079:H3079" si="2527">C151</f>
        <v>5000</v>
      </c>
      <c r="D3079" s="441"/>
      <c r="E3079" s="441"/>
      <c r="F3079" s="441"/>
      <c r="G3079" s="441"/>
      <c r="H3079" s="441">
        <f t="shared" si="2527"/>
        <v>0</v>
      </c>
      <c r="I3079" s="470">
        <f>IFERROR(VLOOKUP(B3079,Coincidence!$B$2:$E$242,4,FALSE)*IF(G3079="Winter",'General Inputs'!$C$25,'General Inputs'!$C$24),IF(G3079="Winter",'General Inputs'!$C$25,'General Inputs'!$C$24))</f>
        <v>0.52140604400000001</v>
      </c>
      <c r="J3079" s="466">
        <f>'Nameplate by Substation'!H151</f>
        <v>1.4495156288835351E-4</v>
      </c>
      <c r="K3079" s="357">
        <f>IF('PV Adoption'!G$5*(1/(1-'General Inputs'!$C$10))*$J3079*1000*$I3079 &lt;= ABS(($F3079-$E3079)*(1+$J151)^(K$490-$K$490)),'PV Adoption'!G$5*(1/(1-'General Inputs'!$C$10))*$J3079*1000*$I3079,ABS(($F3079-$E3079)*(1+$J151)^(K$490-$K$490)))</f>
        <v>0</v>
      </c>
      <c r="L3079" s="357">
        <f>IF('PV Adoption'!H$5*(1/(1-'General Inputs'!$C$10))*$J3079*1000*$I3079 &lt;= ABS(($F3079-$E3079)*(1+$J151)^(L$490-$K$490)),'PV Adoption'!H$5*(1/(1-'General Inputs'!$C$10))*$J3079*1000*$I3079,ABS(($F3079-$E3079)*(1+$J151)^(L$490-$K$490)))</f>
        <v>0</v>
      </c>
      <c r="M3079" s="357">
        <f>IF('PV Adoption'!I$5*(1/(1-'General Inputs'!$C$10))*$J3079*1000*$I3079 &lt;= ABS(($F3079-$E3079)*(1+$J151)^(M$490-$K$490)),'PV Adoption'!I$5*(1/(1-'General Inputs'!$C$10))*$J3079*1000*$I3079,ABS(($F3079-$E3079)*(1+$J151)^(M$490-$K$490)))</f>
        <v>0</v>
      </c>
      <c r="N3079" s="357">
        <f>IF('PV Adoption'!J$5*(1/(1-'General Inputs'!$C$10))*$J3079*1000*$I3079 &lt;= ABS(($F3079-$E3079)*(1+$J151)^(N$490-$K$490)),'PV Adoption'!J$5*(1/(1-'General Inputs'!$C$10))*$J3079*1000*$I3079,ABS(($F3079-$E3079)*(1+$J151)^(N$490-$K$490)))</f>
        <v>0</v>
      </c>
      <c r="O3079" s="357">
        <f>IF('PV Adoption'!K$5*(1/(1-'General Inputs'!$C$10))*$J3079*1000*$I3079 &lt;= ABS(($F3079-$E3079)*(1+$J151)^(O$490-$K$490)),'PV Adoption'!K$5*(1/(1-'General Inputs'!$C$10))*$J3079*1000*$I3079,ABS(($F3079-$E3079)*(1+$J151)^(O$490-$K$490)))</f>
        <v>0</v>
      </c>
      <c r="P3079" s="357">
        <f>IF('PV Adoption'!L$5*(1/(1-'General Inputs'!$C$10))*$J3079*1000*$I3079 &lt;= ABS(($F3079-$E3079)*(1+$J151)^(P$490-$K$490)),'PV Adoption'!L$5*(1/(1-'General Inputs'!$C$10))*$J3079*1000*$I3079,ABS(($F3079-$E3079)*(1+$J151)^(P$490-$K$490)))</f>
        <v>0</v>
      </c>
      <c r="Q3079" s="357">
        <f>IF('PV Adoption'!M$5*(1/(1-'General Inputs'!$C$10))*$J3079*1000*$I3079 &lt;= ABS(($F3079-$E3079)*(1+$J151)^(Q$490-$K$490)),'PV Adoption'!M$5*(1/(1-'General Inputs'!$C$10))*$J3079*1000*$I3079,ABS(($F3079-$E3079)*(1+$J151)^(Q$490-$K$490)))</f>
        <v>0</v>
      </c>
      <c r="R3079" s="357">
        <f>IF('PV Adoption'!N$5*(1/(1-'General Inputs'!$C$10))*$J3079*1000*$I3079 &lt;= ABS(($F3079-$E3079)*(1+$J151)^(R$490-$K$490)),'PV Adoption'!N$5*(1/(1-'General Inputs'!$C$10))*$J3079*1000*$I3079,ABS(($F3079-$E3079)*(1+$J151)^(R$490-$K$490)))</f>
        <v>0</v>
      </c>
      <c r="S3079" s="357">
        <f>IF('PV Adoption'!O$5*(1/(1-'General Inputs'!$C$10))*$J3079*1000*$I3079 &lt;= ABS(($F3079-$E3079)*(1+$J151)^(S$490-$K$490)),'PV Adoption'!O$5*(1/(1-'General Inputs'!$C$10))*$J3079*1000*$I3079,ABS(($F3079-$E3079)*(1+$J151)^(S$490-$K$490)))</f>
        <v>0</v>
      </c>
      <c r="T3079" s="357">
        <f>IF('PV Adoption'!P$5*(1/(1-'General Inputs'!$C$10))*$J3079*1000*$I3079 &lt;= ABS(($F3079-$E3079)*(1+$J151)^(T$490-$K$490)),'PV Adoption'!P$5*(1/(1-'General Inputs'!$C$10))*$J3079*1000*$I3079,ABS(($F3079-$E3079)*(1+$J151)^(T$490-$K$490)))</f>
        <v>0</v>
      </c>
      <c r="U3079" s="357">
        <f>IF('PV Adoption'!Q$5*(1/(1-'General Inputs'!$C$10))*$J3079*1000*$I3079 &lt;= ABS(($F3079-$E3079)*(1+$J151)^(U$490-$K$490)),'PV Adoption'!Q$5*(1/(1-'General Inputs'!$C$10))*$J3079*1000*$I3079,ABS(($F3079-$E3079)*(1+$J151)^(U$490-$K$490)))</f>
        <v>0</v>
      </c>
      <c r="V3079" s="357">
        <f>IF('PV Adoption'!R$5*(1/(1-'General Inputs'!$C$10))*$J3079*1000*$I3079 &lt;= ABS(($F3079-$E3079)*(1+$J151)^(V$490-$K$490)),'PV Adoption'!R$5*(1/(1-'General Inputs'!$C$10))*$J3079*1000*$I3079,ABS(($F3079-$E3079)*(1+$J151)^(V$490-$K$490)))</f>
        <v>0</v>
      </c>
      <c r="W3079" s="357">
        <f>IF('PV Adoption'!S$5*(1/(1-'General Inputs'!$C$10))*$J3079*1000*$I3079 &lt;= ABS(($F3079-$E3079)*(1+$J151)^(W$490-$K$490)),'PV Adoption'!S$5*(1/(1-'General Inputs'!$C$10))*$J3079*1000*$I3079,ABS(($F3079-$E3079)*(1+$J151)^(W$490-$K$490)))</f>
        <v>0</v>
      </c>
      <c r="X3079" s="357">
        <f>IF('PV Adoption'!T$5*(1/(1-'General Inputs'!$C$10))*$J3079*1000*$I3079 &lt;= ABS(($F3079-$E3079)*(1+$J151)^(X$490-$K$490)),'PV Adoption'!T$5*(1/(1-'General Inputs'!$C$10))*$J3079*1000*$I3079,ABS(($F3079-$E3079)*(1+$J151)^(X$490-$K$490)))</f>
        <v>0</v>
      </c>
      <c r="Y3079" s="357">
        <f>IF('PV Adoption'!U$5*(1/(1-'General Inputs'!$C$10))*$J3079*1000*$I3079 &lt;= ABS(($F3079-$E3079)*(1+$J151)^(Y$490-$K$490)),'PV Adoption'!U$5*(1/(1-'General Inputs'!$C$10))*$J3079*1000*$I3079,ABS(($F3079-$E3079)*(1+$J151)^(Y$490-$K$490)))</f>
        <v>0</v>
      </c>
      <c r="Z3079" s="357">
        <f>IF('PV Adoption'!V$5*(1/(1-'General Inputs'!$C$10))*$J3079*1000*$I3079 &lt;= ABS(($F3079-$E3079)*(1+$J151)^(Z$490-$K$490)),'PV Adoption'!V$5*(1/(1-'General Inputs'!$C$10))*$J3079*1000*$I3079,ABS(($F3079-$E3079)*(1+$J151)^(Z$490-$K$490)))</f>
        <v>0</v>
      </c>
      <c r="AA3079" s="357">
        <f>IF('PV Adoption'!W$5*(1/(1-'General Inputs'!$C$10))*$J3079*1000*$I3079 &lt;= ABS(($F3079-$E3079)*(1+$J151)^(AA$490-$K$490)),'PV Adoption'!W$5*(1/(1-'General Inputs'!$C$10))*$J3079*1000*$I3079,ABS(($F3079-$E3079)*(1+$J151)^(AA$490-$K$490)))</f>
        <v>0</v>
      </c>
      <c r="AB3079" s="357">
        <f>IF('PV Adoption'!X$5*(1/(1-'General Inputs'!$C$10))*$J3079*1000*$I3079 &lt;= ABS(($F3079-$E3079)*(1+$J151)^(AB$490-$K$490)),'PV Adoption'!X$5*(1/(1-'General Inputs'!$C$10))*$J3079*1000*$I3079,ABS(($F3079-$E3079)*(1+$J151)^(AB$490-$K$490)))</f>
        <v>0</v>
      </c>
      <c r="AC3079" s="357">
        <f>IF('PV Adoption'!Y$5*(1/(1-'General Inputs'!$C$10))*$J3079*1000*$I3079 &lt;= ABS(($F3079-$E3079)*(1+$J151)^(AC$490-$K$490)),'PV Adoption'!Y$5*(1/(1-'General Inputs'!$C$10))*$J3079*1000*$I3079,ABS(($F3079-$E3079)*(1+$J151)^(AC$490-$K$490)))</f>
        <v>0</v>
      </c>
      <c r="AD3079" s="357">
        <f>IF('PV Adoption'!Z$5*(1/(1-'General Inputs'!$C$10))*$J3079*1000*$I3079 &lt;= ABS(($F3079-$E3079)*(1+$J151)^(AD$490-$K$490)),'PV Adoption'!Z$5*(1/(1-'General Inputs'!$C$10))*$J3079*1000*$I3079,ABS(($F3079-$E3079)*(1+$J151)^(AD$490-$K$490)))</f>
        <v>0</v>
      </c>
      <c r="AE3079" s="357">
        <f>IF('PV Adoption'!AA$5*(1/(1-'General Inputs'!$C$10))*$J3079*1000*$I3079 &lt;= ABS(($F3079-$E3079)*(1+$J151)^(AE$490-$K$490)),'PV Adoption'!AA$5*(1/(1-'General Inputs'!$C$10))*$J3079*1000*$I3079,ABS(($F3079-$E3079)*(1+$J151)^(AE$490-$K$490)))</f>
        <v>0</v>
      </c>
      <c r="AF3079" s="357">
        <f>IF('PV Adoption'!AB$5*(1/(1-'General Inputs'!$C$10))*$J3079*1000*$I3079 &lt;= ABS(($F3079-$E3079)*(1+$J151)^(AF$490-$K$490)),'PV Adoption'!AB$5*(1/(1-'General Inputs'!$C$10))*$J3079*1000*$I3079,ABS(($F3079-$E3079)*(1+$J151)^(AF$490-$K$490)))</f>
        <v>0</v>
      </c>
      <c r="AG3079" s="357">
        <f>IF('PV Adoption'!AC$5*(1/(1-'General Inputs'!$C$10))*$J3079*1000*$I3079 &lt;= ABS(($F3079-$E3079)*(1+$J151)^(AG$490-$K$490)),'PV Adoption'!AC$5*(1/(1-'General Inputs'!$C$10))*$J3079*1000*$I3079,ABS(($F3079-$E3079)*(1+$J151)^(AG$490-$K$490)))</f>
        <v>0</v>
      </c>
      <c r="AH3079" s="357">
        <f>IF('PV Adoption'!AD$5*(1/(1-'General Inputs'!$C$10))*$J3079*1000*$I3079 &lt;= ABS(($F3079-$E3079)*(1+$J151)^(AH$490-$K$490)),'PV Adoption'!AD$5*(1/(1-'General Inputs'!$C$10))*$J3079*1000*$I3079,ABS(($F3079-$E3079)*(1+$J151)^(AH$490-$K$490)))</f>
        <v>0</v>
      </c>
      <c r="AI3079" s="357">
        <f>IF('PV Adoption'!AE$5*(1/(1-'General Inputs'!$C$10))*$J3079*1000*$I3079 &lt;= ABS(($F3079-$E3079)*(1+$J151)^(AI$490-$K$490)),'PV Adoption'!AE$5*(1/(1-'General Inputs'!$C$10))*$J3079*1000*$I3079,ABS(($F3079-$E3079)*(1+$J151)^(AI$490-$K$490)))</f>
        <v>0</v>
      </c>
      <c r="AJ3079" s="357">
        <f>IF('PV Adoption'!AF$5*(1/(1-'General Inputs'!$C$10))*$J3079*1000*$I3079 &lt;= ABS(($F3079-$E3079)*(1+$J151)^(AJ$490-$K$490)),'PV Adoption'!AF$5*(1/(1-'General Inputs'!$C$10))*$J3079*1000*$I3079,ABS(($F3079-$E3079)*(1+$J151)^(AJ$490-$K$490)))</f>
        <v>0</v>
      </c>
      <c r="AK3079" s="357">
        <v>0</v>
      </c>
      <c r="AL3079" s="357">
        <v>0</v>
      </c>
      <c r="AM3079" s="357">
        <v>0</v>
      </c>
    </row>
    <row r="3080" spans="1:39" x14ac:dyDescent="0.25">
      <c r="A3080" s="353" t="s">
        <v>472</v>
      </c>
      <c r="B3080" s="353" t="s">
        <v>472</v>
      </c>
      <c r="C3080" s="441">
        <f t="shared" ref="C3080:H3080" si="2528">C152</f>
        <v>750</v>
      </c>
      <c r="D3080" s="441"/>
      <c r="E3080" s="441"/>
      <c r="F3080" s="441"/>
      <c r="G3080" s="441"/>
      <c r="H3080" s="441">
        <f t="shared" si="2528"/>
        <v>0</v>
      </c>
      <c r="I3080" s="470">
        <f>IFERROR(VLOOKUP(B3080,Coincidence!$B$2:$E$242,4,FALSE)*IF(G3080="Winter",'General Inputs'!$C$25,'General Inputs'!$C$24),IF(G3080="Winter",'General Inputs'!$C$25,'General Inputs'!$C$24))</f>
        <v>0.52140604400000001</v>
      </c>
      <c r="J3080" s="466">
        <f>'Nameplate by Substation'!H152</f>
        <v>1.5873139778048727E-4</v>
      </c>
      <c r="K3080" s="357">
        <f>IF('PV Adoption'!G$5*(1/(1-'General Inputs'!$C$10))*$J3080*1000*$I3080 &lt;= ABS(($F3080-$E3080)*(1+$J152)^(K$490-$K$490)),'PV Adoption'!G$5*(1/(1-'General Inputs'!$C$10))*$J3080*1000*$I3080,ABS(($F3080-$E3080)*(1+$J152)^(K$490-$K$490)))</f>
        <v>0</v>
      </c>
      <c r="L3080" s="357">
        <f>IF('PV Adoption'!H$5*(1/(1-'General Inputs'!$C$10))*$J3080*1000*$I3080 &lt;= ABS(($F3080-$E3080)*(1+$J152)^(L$490-$K$490)),'PV Adoption'!H$5*(1/(1-'General Inputs'!$C$10))*$J3080*1000*$I3080,ABS(($F3080-$E3080)*(1+$J152)^(L$490-$K$490)))</f>
        <v>0</v>
      </c>
      <c r="M3080" s="357">
        <f>IF('PV Adoption'!I$5*(1/(1-'General Inputs'!$C$10))*$J3080*1000*$I3080 &lt;= ABS(($F3080-$E3080)*(1+$J152)^(M$490-$K$490)),'PV Adoption'!I$5*(1/(1-'General Inputs'!$C$10))*$J3080*1000*$I3080,ABS(($F3080-$E3080)*(1+$J152)^(M$490-$K$490)))</f>
        <v>0</v>
      </c>
      <c r="N3080" s="357">
        <f>IF('PV Adoption'!J$5*(1/(1-'General Inputs'!$C$10))*$J3080*1000*$I3080 &lt;= ABS(($F3080-$E3080)*(1+$J152)^(N$490-$K$490)),'PV Adoption'!J$5*(1/(1-'General Inputs'!$C$10))*$J3080*1000*$I3080,ABS(($F3080-$E3080)*(1+$J152)^(N$490-$K$490)))</f>
        <v>0</v>
      </c>
      <c r="O3080" s="357">
        <f>IF('PV Adoption'!K$5*(1/(1-'General Inputs'!$C$10))*$J3080*1000*$I3080 &lt;= ABS(($F3080-$E3080)*(1+$J152)^(O$490-$K$490)),'PV Adoption'!K$5*(1/(1-'General Inputs'!$C$10))*$J3080*1000*$I3080,ABS(($F3080-$E3080)*(1+$J152)^(O$490-$K$490)))</f>
        <v>0</v>
      </c>
      <c r="P3080" s="357">
        <f>IF('PV Adoption'!L$5*(1/(1-'General Inputs'!$C$10))*$J3080*1000*$I3080 &lt;= ABS(($F3080-$E3080)*(1+$J152)^(P$490-$K$490)),'PV Adoption'!L$5*(1/(1-'General Inputs'!$C$10))*$J3080*1000*$I3080,ABS(($F3080-$E3080)*(1+$J152)^(P$490-$K$490)))</f>
        <v>0</v>
      </c>
      <c r="Q3080" s="357">
        <f>IF('PV Adoption'!M$5*(1/(1-'General Inputs'!$C$10))*$J3080*1000*$I3080 &lt;= ABS(($F3080-$E3080)*(1+$J152)^(Q$490-$K$490)),'PV Adoption'!M$5*(1/(1-'General Inputs'!$C$10))*$J3080*1000*$I3080,ABS(($F3080-$E3080)*(1+$J152)^(Q$490-$K$490)))</f>
        <v>0</v>
      </c>
      <c r="R3080" s="357">
        <f>IF('PV Adoption'!N$5*(1/(1-'General Inputs'!$C$10))*$J3080*1000*$I3080 &lt;= ABS(($F3080-$E3080)*(1+$J152)^(R$490-$K$490)),'PV Adoption'!N$5*(1/(1-'General Inputs'!$C$10))*$J3080*1000*$I3080,ABS(($F3080-$E3080)*(1+$J152)^(R$490-$K$490)))</f>
        <v>0</v>
      </c>
      <c r="S3080" s="357">
        <f>IF('PV Adoption'!O$5*(1/(1-'General Inputs'!$C$10))*$J3080*1000*$I3080 &lt;= ABS(($F3080-$E3080)*(1+$J152)^(S$490-$K$490)),'PV Adoption'!O$5*(1/(1-'General Inputs'!$C$10))*$J3080*1000*$I3080,ABS(($F3080-$E3080)*(1+$J152)^(S$490-$K$490)))</f>
        <v>0</v>
      </c>
      <c r="T3080" s="357">
        <f>IF('PV Adoption'!P$5*(1/(1-'General Inputs'!$C$10))*$J3080*1000*$I3080 &lt;= ABS(($F3080-$E3080)*(1+$J152)^(T$490-$K$490)),'PV Adoption'!P$5*(1/(1-'General Inputs'!$C$10))*$J3080*1000*$I3080,ABS(($F3080-$E3080)*(1+$J152)^(T$490-$K$490)))</f>
        <v>0</v>
      </c>
      <c r="U3080" s="357">
        <f>IF('PV Adoption'!Q$5*(1/(1-'General Inputs'!$C$10))*$J3080*1000*$I3080 &lt;= ABS(($F3080-$E3080)*(1+$J152)^(U$490-$K$490)),'PV Adoption'!Q$5*(1/(1-'General Inputs'!$C$10))*$J3080*1000*$I3080,ABS(($F3080-$E3080)*(1+$J152)^(U$490-$K$490)))</f>
        <v>0</v>
      </c>
      <c r="V3080" s="357">
        <f>IF('PV Adoption'!R$5*(1/(1-'General Inputs'!$C$10))*$J3080*1000*$I3080 &lt;= ABS(($F3080-$E3080)*(1+$J152)^(V$490-$K$490)),'PV Adoption'!R$5*(1/(1-'General Inputs'!$C$10))*$J3080*1000*$I3080,ABS(($F3080-$E3080)*(1+$J152)^(V$490-$K$490)))</f>
        <v>0</v>
      </c>
      <c r="W3080" s="357">
        <f>IF('PV Adoption'!S$5*(1/(1-'General Inputs'!$C$10))*$J3080*1000*$I3080 &lt;= ABS(($F3080-$E3080)*(1+$J152)^(W$490-$K$490)),'PV Adoption'!S$5*(1/(1-'General Inputs'!$C$10))*$J3080*1000*$I3080,ABS(($F3080-$E3080)*(1+$J152)^(W$490-$K$490)))</f>
        <v>0</v>
      </c>
      <c r="X3080" s="357">
        <f>IF('PV Adoption'!T$5*(1/(1-'General Inputs'!$C$10))*$J3080*1000*$I3080 &lt;= ABS(($F3080-$E3080)*(1+$J152)^(X$490-$K$490)),'PV Adoption'!T$5*(1/(1-'General Inputs'!$C$10))*$J3080*1000*$I3080,ABS(($F3080-$E3080)*(1+$J152)^(X$490-$K$490)))</f>
        <v>0</v>
      </c>
      <c r="Y3080" s="357">
        <f>IF('PV Adoption'!U$5*(1/(1-'General Inputs'!$C$10))*$J3080*1000*$I3080 &lt;= ABS(($F3080-$E3080)*(1+$J152)^(Y$490-$K$490)),'PV Adoption'!U$5*(1/(1-'General Inputs'!$C$10))*$J3080*1000*$I3080,ABS(($F3080-$E3080)*(1+$J152)^(Y$490-$K$490)))</f>
        <v>0</v>
      </c>
      <c r="Z3080" s="357">
        <f>IF('PV Adoption'!V$5*(1/(1-'General Inputs'!$C$10))*$J3080*1000*$I3080 &lt;= ABS(($F3080-$E3080)*(1+$J152)^(Z$490-$K$490)),'PV Adoption'!V$5*(1/(1-'General Inputs'!$C$10))*$J3080*1000*$I3080,ABS(($F3080-$E3080)*(1+$J152)^(Z$490-$K$490)))</f>
        <v>0</v>
      </c>
      <c r="AA3080" s="357">
        <f>IF('PV Adoption'!W$5*(1/(1-'General Inputs'!$C$10))*$J3080*1000*$I3080 &lt;= ABS(($F3080-$E3080)*(1+$J152)^(AA$490-$K$490)),'PV Adoption'!W$5*(1/(1-'General Inputs'!$C$10))*$J3080*1000*$I3080,ABS(($F3080-$E3080)*(1+$J152)^(AA$490-$K$490)))</f>
        <v>0</v>
      </c>
      <c r="AB3080" s="357">
        <f>IF('PV Adoption'!X$5*(1/(1-'General Inputs'!$C$10))*$J3080*1000*$I3080 &lt;= ABS(($F3080-$E3080)*(1+$J152)^(AB$490-$K$490)),'PV Adoption'!X$5*(1/(1-'General Inputs'!$C$10))*$J3080*1000*$I3080,ABS(($F3080-$E3080)*(1+$J152)^(AB$490-$K$490)))</f>
        <v>0</v>
      </c>
      <c r="AC3080" s="357">
        <f>IF('PV Adoption'!Y$5*(1/(1-'General Inputs'!$C$10))*$J3080*1000*$I3080 &lt;= ABS(($F3080-$E3080)*(1+$J152)^(AC$490-$K$490)),'PV Adoption'!Y$5*(1/(1-'General Inputs'!$C$10))*$J3080*1000*$I3080,ABS(($F3080-$E3080)*(1+$J152)^(AC$490-$K$490)))</f>
        <v>0</v>
      </c>
      <c r="AD3080" s="357">
        <f>IF('PV Adoption'!Z$5*(1/(1-'General Inputs'!$C$10))*$J3080*1000*$I3080 &lt;= ABS(($F3080-$E3080)*(1+$J152)^(AD$490-$K$490)),'PV Adoption'!Z$5*(1/(1-'General Inputs'!$C$10))*$J3080*1000*$I3080,ABS(($F3080-$E3080)*(1+$J152)^(AD$490-$K$490)))</f>
        <v>0</v>
      </c>
      <c r="AE3080" s="357">
        <f>IF('PV Adoption'!AA$5*(1/(1-'General Inputs'!$C$10))*$J3080*1000*$I3080 &lt;= ABS(($F3080-$E3080)*(1+$J152)^(AE$490-$K$490)),'PV Adoption'!AA$5*(1/(1-'General Inputs'!$C$10))*$J3080*1000*$I3080,ABS(($F3080-$E3080)*(1+$J152)^(AE$490-$K$490)))</f>
        <v>0</v>
      </c>
      <c r="AF3080" s="357">
        <f>IF('PV Adoption'!AB$5*(1/(1-'General Inputs'!$C$10))*$J3080*1000*$I3080 &lt;= ABS(($F3080-$E3080)*(1+$J152)^(AF$490-$K$490)),'PV Adoption'!AB$5*(1/(1-'General Inputs'!$C$10))*$J3080*1000*$I3080,ABS(($F3080-$E3080)*(1+$J152)^(AF$490-$K$490)))</f>
        <v>0</v>
      </c>
      <c r="AG3080" s="357">
        <f>IF('PV Adoption'!AC$5*(1/(1-'General Inputs'!$C$10))*$J3080*1000*$I3080 &lt;= ABS(($F3080-$E3080)*(1+$J152)^(AG$490-$K$490)),'PV Adoption'!AC$5*(1/(1-'General Inputs'!$C$10))*$J3080*1000*$I3080,ABS(($F3080-$E3080)*(1+$J152)^(AG$490-$K$490)))</f>
        <v>0</v>
      </c>
      <c r="AH3080" s="357">
        <f>IF('PV Adoption'!AD$5*(1/(1-'General Inputs'!$C$10))*$J3080*1000*$I3080 &lt;= ABS(($F3080-$E3080)*(1+$J152)^(AH$490-$K$490)),'PV Adoption'!AD$5*(1/(1-'General Inputs'!$C$10))*$J3080*1000*$I3080,ABS(($F3080-$E3080)*(1+$J152)^(AH$490-$K$490)))</f>
        <v>0</v>
      </c>
      <c r="AI3080" s="357">
        <f>IF('PV Adoption'!AE$5*(1/(1-'General Inputs'!$C$10))*$J3080*1000*$I3080 &lt;= ABS(($F3080-$E3080)*(1+$J152)^(AI$490-$K$490)),'PV Adoption'!AE$5*(1/(1-'General Inputs'!$C$10))*$J3080*1000*$I3080,ABS(($F3080-$E3080)*(1+$J152)^(AI$490-$K$490)))</f>
        <v>0</v>
      </c>
      <c r="AJ3080" s="357">
        <f>IF('PV Adoption'!AF$5*(1/(1-'General Inputs'!$C$10))*$J3080*1000*$I3080 &lt;= ABS(($F3080-$E3080)*(1+$J152)^(AJ$490-$K$490)),'PV Adoption'!AF$5*(1/(1-'General Inputs'!$C$10))*$J3080*1000*$I3080,ABS(($F3080-$E3080)*(1+$J152)^(AJ$490-$K$490)))</f>
        <v>0</v>
      </c>
      <c r="AK3080" s="357">
        <v>14.873493393948829</v>
      </c>
      <c r="AL3080" s="357">
        <v>14.764749404456452</v>
      </c>
      <c r="AM3080" s="357">
        <v>14.656800470633748</v>
      </c>
    </row>
    <row r="3081" spans="1:39" x14ac:dyDescent="0.25">
      <c r="A3081" s="353" t="s">
        <v>329</v>
      </c>
      <c r="B3081" s="353" t="s">
        <v>329</v>
      </c>
      <c r="C3081" s="441">
        <f t="shared" ref="C3081:H3081" si="2529">C153</f>
        <v>600</v>
      </c>
      <c r="D3081" s="441"/>
      <c r="E3081" s="441"/>
      <c r="F3081" s="441"/>
      <c r="G3081" s="441"/>
      <c r="H3081" s="441">
        <f t="shared" si="2529"/>
        <v>0</v>
      </c>
      <c r="I3081" s="470">
        <f>IFERROR(VLOOKUP(B3081,Coincidence!$B$2:$E$242,4,FALSE)*IF(G3081="Winter",'General Inputs'!$C$25,'General Inputs'!$C$24),IF(G3081="Winter",'General Inputs'!$C$25,'General Inputs'!$C$24))</f>
        <v>0.52140604400000001</v>
      </c>
      <c r="J3081" s="466">
        <f>'Nameplate by Substation'!H153</f>
        <v>3.6237671927276464E-4</v>
      </c>
      <c r="K3081" s="357">
        <f>IF('PV Adoption'!G$5*(1/(1-'General Inputs'!$C$10))*$J3081*1000*$I3081 &lt;= ABS(($F3081-$E3081)*(1+$J153)^(K$490-$K$490)),'PV Adoption'!G$5*(1/(1-'General Inputs'!$C$10))*$J3081*1000*$I3081,ABS(($F3081-$E3081)*(1+$J153)^(K$490-$K$490)))</f>
        <v>0</v>
      </c>
      <c r="L3081" s="357">
        <f>IF('PV Adoption'!H$5*(1/(1-'General Inputs'!$C$10))*$J3081*1000*$I3081 &lt;= ABS(($F3081-$E3081)*(1+$J153)^(L$490-$K$490)),'PV Adoption'!H$5*(1/(1-'General Inputs'!$C$10))*$J3081*1000*$I3081,ABS(($F3081-$E3081)*(1+$J153)^(L$490-$K$490)))</f>
        <v>0</v>
      </c>
      <c r="M3081" s="357">
        <f>IF('PV Adoption'!I$5*(1/(1-'General Inputs'!$C$10))*$J3081*1000*$I3081 &lt;= ABS(($F3081-$E3081)*(1+$J153)^(M$490-$K$490)),'PV Adoption'!I$5*(1/(1-'General Inputs'!$C$10))*$J3081*1000*$I3081,ABS(($F3081-$E3081)*(1+$J153)^(M$490-$K$490)))</f>
        <v>0</v>
      </c>
      <c r="N3081" s="357">
        <f>IF('PV Adoption'!J$5*(1/(1-'General Inputs'!$C$10))*$J3081*1000*$I3081 &lt;= ABS(($F3081-$E3081)*(1+$J153)^(N$490-$K$490)),'PV Adoption'!J$5*(1/(1-'General Inputs'!$C$10))*$J3081*1000*$I3081,ABS(($F3081-$E3081)*(1+$J153)^(N$490-$K$490)))</f>
        <v>0</v>
      </c>
      <c r="O3081" s="357">
        <f>IF('PV Adoption'!K$5*(1/(1-'General Inputs'!$C$10))*$J3081*1000*$I3081 &lt;= ABS(($F3081-$E3081)*(1+$J153)^(O$490-$K$490)),'PV Adoption'!K$5*(1/(1-'General Inputs'!$C$10))*$J3081*1000*$I3081,ABS(($F3081-$E3081)*(1+$J153)^(O$490-$K$490)))</f>
        <v>0</v>
      </c>
      <c r="P3081" s="357">
        <f>IF('PV Adoption'!L$5*(1/(1-'General Inputs'!$C$10))*$J3081*1000*$I3081 &lt;= ABS(($F3081-$E3081)*(1+$J153)^(P$490-$K$490)),'PV Adoption'!L$5*(1/(1-'General Inputs'!$C$10))*$J3081*1000*$I3081,ABS(($F3081-$E3081)*(1+$J153)^(P$490-$K$490)))</f>
        <v>0</v>
      </c>
      <c r="Q3081" s="357">
        <f>IF('PV Adoption'!M$5*(1/(1-'General Inputs'!$C$10))*$J3081*1000*$I3081 &lt;= ABS(($F3081-$E3081)*(1+$J153)^(Q$490-$K$490)),'PV Adoption'!M$5*(1/(1-'General Inputs'!$C$10))*$J3081*1000*$I3081,ABS(($F3081-$E3081)*(1+$J153)^(Q$490-$K$490)))</f>
        <v>0</v>
      </c>
      <c r="R3081" s="357">
        <f>IF('PV Adoption'!N$5*(1/(1-'General Inputs'!$C$10))*$J3081*1000*$I3081 &lt;= ABS(($F3081-$E3081)*(1+$J153)^(R$490-$K$490)),'PV Adoption'!N$5*(1/(1-'General Inputs'!$C$10))*$J3081*1000*$I3081,ABS(($F3081-$E3081)*(1+$J153)^(R$490-$K$490)))</f>
        <v>0</v>
      </c>
      <c r="S3081" s="357">
        <f>IF('PV Adoption'!O$5*(1/(1-'General Inputs'!$C$10))*$J3081*1000*$I3081 &lt;= ABS(($F3081-$E3081)*(1+$J153)^(S$490-$K$490)),'PV Adoption'!O$5*(1/(1-'General Inputs'!$C$10))*$J3081*1000*$I3081,ABS(($F3081-$E3081)*(1+$J153)^(S$490-$K$490)))</f>
        <v>0</v>
      </c>
      <c r="T3081" s="357">
        <f>IF('PV Adoption'!P$5*(1/(1-'General Inputs'!$C$10))*$J3081*1000*$I3081 &lt;= ABS(($F3081-$E3081)*(1+$J153)^(T$490-$K$490)),'PV Adoption'!P$5*(1/(1-'General Inputs'!$C$10))*$J3081*1000*$I3081,ABS(($F3081-$E3081)*(1+$J153)^(T$490-$K$490)))</f>
        <v>0</v>
      </c>
      <c r="U3081" s="357">
        <f>IF('PV Adoption'!Q$5*(1/(1-'General Inputs'!$C$10))*$J3081*1000*$I3081 &lt;= ABS(($F3081-$E3081)*(1+$J153)^(U$490-$K$490)),'PV Adoption'!Q$5*(1/(1-'General Inputs'!$C$10))*$J3081*1000*$I3081,ABS(($F3081-$E3081)*(1+$J153)^(U$490-$K$490)))</f>
        <v>0</v>
      </c>
      <c r="V3081" s="357">
        <f>IF('PV Adoption'!R$5*(1/(1-'General Inputs'!$C$10))*$J3081*1000*$I3081 &lt;= ABS(($F3081-$E3081)*(1+$J153)^(V$490-$K$490)),'PV Adoption'!R$5*(1/(1-'General Inputs'!$C$10))*$J3081*1000*$I3081,ABS(($F3081-$E3081)*(1+$J153)^(V$490-$K$490)))</f>
        <v>0</v>
      </c>
      <c r="W3081" s="357">
        <f>IF('PV Adoption'!S$5*(1/(1-'General Inputs'!$C$10))*$J3081*1000*$I3081 &lt;= ABS(($F3081-$E3081)*(1+$J153)^(W$490-$K$490)),'PV Adoption'!S$5*(1/(1-'General Inputs'!$C$10))*$J3081*1000*$I3081,ABS(($F3081-$E3081)*(1+$J153)^(W$490-$K$490)))</f>
        <v>0</v>
      </c>
      <c r="X3081" s="357">
        <f>IF('PV Adoption'!T$5*(1/(1-'General Inputs'!$C$10))*$J3081*1000*$I3081 &lt;= ABS(($F3081-$E3081)*(1+$J153)^(X$490-$K$490)),'PV Adoption'!T$5*(1/(1-'General Inputs'!$C$10))*$J3081*1000*$I3081,ABS(($F3081-$E3081)*(1+$J153)^(X$490-$K$490)))</f>
        <v>0</v>
      </c>
      <c r="Y3081" s="357">
        <f>IF('PV Adoption'!U$5*(1/(1-'General Inputs'!$C$10))*$J3081*1000*$I3081 &lt;= ABS(($F3081-$E3081)*(1+$J153)^(Y$490-$K$490)),'PV Adoption'!U$5*(1/(1-'General Inputs'!$C$10))*$J3081*1000*$I3081,ABS(($F3081-$E3081)*(1+$J153)^(Y$490-$K$490)))</f>
        <v>0</v>
      </c>
      <c r="Z3081" s="357">
        <f>IF('PV Adoption'!V$5*(1/(1-'General Inputs'!$C$10))*$J3081*1000*$I3081 &lt;= ABS(($F3081-$E3081)*(1+$J153)^(Z$490-$K$490)),'PV Adoption'!V$5*(1/(1-'General Inputs'!$C$10))*$J3081*1000*$I3081,ABS(($F3081-$E3081)*(1+$J153)^(Z$490-$K$490)))</f>
        <v>0</v>
      </c>
      <c r="AA3081" s="357">
        <f>IF('PV Adoption'!W$5*(1/(1-'General Inputs'!$C$10))*$J3081*1000*$I3081 &lt;= ABS(($F3081-$E3081)*(1+$J153)^(AA$490-$K$490)),'PV Adoption'!W$5*(1/(1-'General Inputs'!$C$10))*$J3081*1000*$I3081,ABS(($F3081-$E3081)*(1+$J153)^(AA$490-$K$490)))</f>
        <v>0</v>
      </c>
      <c r="AB3081" s="357">
        <f>IF('PV Adoption'!X$5*(1/(1-'General Inputs'!$C$10))*$J3081*1000*$I3081 &lt;= ABS(($F3081-$E3081)*(1+$J153)^(AB$490-$K$490)),'PV Adoption'!X$5*(1/(1-'General Inputs'!$C$10))*$J3081*1000*$I3081,ABS(($F3081-$E3081)*(1+$J153)^(AB$490-$K$490)))</f>
        <v>0</v>
      </c>
      <c r="AC3081" s="357">
        <f>IF('PV Adoption'!Y$5*(1/(1-'General Inputs'!$C$10))*$J3081*1000*$I3081 &lt;= ABS(($F3081-$E3081)*(1+$J153)^(AC$490-$K$490)),'PV Adoption'!Y$5*(1/(1-'General Inputs'!$C$10))*$J3081*1000*$I3081,ABS(($F3081-$E3081)*(1+$J153)^(AC$490-$K$490)))</f>
        <v>0</v>
      </c>
      <c r="AD3081" s="357">
        <f>IF('PV Adoption'!Z$5*(1/(1-'General Inputs'!$C$10))*$J3081*1000*$I3081 &lt;= ABS(($F3081-$E3081)*(1+$J153)^(AD$490-$K$490)),'PV Adoption'!Z$5*(1/(1-'General Inputs'!$C$10))*$J3081*1000*$I3081,ABS(($F3081-$E3081)*(1+$J153)^(AD$490-$K$490)))</f>
        <v>0</v>
      </c>
      <c r="AE3081" s="357">
        <f>IF('PV Adoption'!AA$5*(1/(1-'General Inputs'!$C$10))*$J3081*1000*$I3081 &lt;= ABS(($F3081-$E3081)*(1+$J153)^(AE$490-$K$490)),'PV Adoption'!AA$5*(1/(1-'General Inputs'!$C$10))*$J3081*1000*$I3081,ABS(($F3081-$E3081)*(1+$J153)^(AE$490-$K$490)))</f>
        <v>0</v>
      </c>
      <c r="AF3081" s="357">
        <f>IF('PV Adoption'!AB$5*(1/(1-'General Inputs'!$C$10))*$J3081*1000*$I3081 &lt;= ABS(($F3081-$E3081)*(1+$J153)^(AF$490-$K$490)),'PV Adoption'!AB$5*(1/(1-'General Inputs'!$C$10))*$J3081*1000*$I3081,ABS(($F3081-$E3081)*(1+$J153)^(AF$490-$K$490)))</f>
        <v>0</v>
      </c>
      <c r="AG3081" s="357">
        <f>IF('PV Adoption'!AC$5*(1/(1-'General Inputs'!$C$10))*$J3081*1000*$I3081 &lt;= ABS(($F3081-$E3081)*(1+$J153)^(AG$490-$K$490)),'PV Adoption'!AC$5*(1/(1-'General Inputs'!$C$10))*$J3081*1000*$I3081,ABS(($F3081-$E3081)*(1+$J153)^(AG$490-$K$490)))</f>
        <v>0</v>
      </c>
      <c r="AH3081" s="357">
        <f>IF('PV Adoption'!AD$5*(1/(1-'General Inputs'!$C$10))*$J3081*1000*$I3081 &lt;= ABS(($F3081-$E3081)*(1+$J153)^(AH$490-$K$490)),'PV Adoption'!AD$5*(1/(1-'General Inputs'!$C$10))*$J3081*1000*$I3081,ABS(($F3081-$E3081)*(1+$J153)^(AH$490-$K$490)))</f>
        <v>0</v>
      </c>
      <c r="AI3081" s="357">
        <f>IF('PV Adoption'!AE$5*(1/(1-'General Inputs'!$C$10))*$J3081*1000*$I3081 &lt;= ABS(($F3081-$E3081)*(1+$J153)^(AI$490-$K$490)),'PV Adoption'!AE$5*(1/(1-'General Inputs'!$C$10))*$J3081*1000*$I3081,ABS(($F3081-$E3081)*(1+$J153)^(AI$490-$K$490)))</f>
        <v>0</v>
      </c>
      <c r="AJ3081" s="357">
        <f>IF('PV Adoption'!AF$5*(1/(1-'General Inputs'!$C$10))*$J3081*1000*$I3081 &lt;= ABS(($F3081-$E3081)*(1+$J153)^(AJ$490-$K$490)),'PV Adoption'!AF$5*(1/(1-'General Inputs'!$C$10))*$J3081*1000*$I3081,ABS(($F3081-$E3081)*(1+$J153)^(AJ$490-$K$490)))</f>
        <v>0</v>
      </c>
      <c r="AK3081" s="357">
        <v>0</v>
      </c>
      <c r="AL3081" s="357">
        <v>0</v>
      </c>
      <c r="AM3081" s="357">
        <v>0</v>
      </c>
    </row>
    <row r="3082" spans="1:39" x14ac:dyDescent="0.25">
      <c r="A3082" s="353" t="s">
        <v>480</v>
      </c>
      <c r="B3082" s="353" t="s">
        <v>480</v>
      </c>
      <c r="C3082" s="441">
        <f t="shared" ref="C3082:H3082" si="2530">C154</f>
        <v>600</v>
      </c>
      <c r="D3082" s="441"/>
      <c r="E3082" s="441"/>
      <c r="F3082" s="441"/>
      <c r="G3082" s="441"/>
      <c r="H3082" s="441">
        <f t="shared" si="2530"/>
        <v>0</v>
      </c>
      <c r="I3082" s="470">
        <f>IFERROR(VLOOKUP(B3082,Coincidence!$B$2:$E$242,4,FALSE)*IF(G3082="Winter",'General Inputs'!$C$25,'General Inputs'!$C$24),IF(G3082="Winter",'General Inputs'!$C$25,'General Inputs'!$C$24))</f>
        <v>0.52140604400000001</v>
      </c>
      <c r="J3082" s="466">
        <f>'Nameplate by Substation'!H154</f>
        <v>1.8636112481238741E-4</v>
      </c>
      <c r="K3082" s="357">
        <f>IF('PV Adoption'!G$5*(1/(1-'General Inputs'!$C$10))*$J3082*1000*$I3082 &lt;= ABS(($F3082-$E3082)*(1+$J154)^(K$490-$K$490)),'PV Adoption'!G$5*(1/(1-'General Inputs'!$C$10))*$J3082*1000*$I3082,ABS(($F3082-$E3082)*(1+$J154)^(K$490-$K$490)))</f>
        <v>0</v>
      </c>
      <c r="L3082" s="357">
        <f>IF('PV Adoption'!H$5*(1/(1-'General Inputs'!$C$10))*$J3082*1000*$I3082 &lt;= ABS(($F3082-$E3082)*(1+$J154)^(L$490-$K$490)),'PV Adoption'!H$5*(1/(1-'General Inputs'!$C$10))*$J3082*1000*$I3082,ABS(($F3082-$E3082)*(1+$J154)^(L$490-$K$490)))</f>
        <v>0</v>
      </c>
      <c r="M3082" s="357">
        <f>IF('PV Adoption'!I$5*(1/(1-'General Inputs'!$C$10))*$J3082*1000*$I3082 &lt;= ABS(($F3082-$E3082)*(1+$J154)^(M$490-$K$490)),'PV Adoption'!I$5*(1/(1-'General Inputs'!$C$10))*$J3082*1000*$I3082,ABS(($F3082-$E3082)*(1+$J154)^(M$490-$K$490)))</f>
        <v>0</v>
      </c>
      <c r="N3082" s="357">
        <f>IF('PV Adoption'!J$5*(1/(1-'General Inputs'!$C$10))*$J3082*1000*$I3082 &lt;= ABS(($F3082-$E3082)*(1+$J154)^(N$490-$K$490)),'PV Adoption'!J$5*(1/(1-'General Inputs'!$C$10))*$J3082*1000*$I3082,ABS(($F3082-$E3082)*(1+$J154)^(N$490-$K$490)))</f>
        <v>0</v>
      </c>
      <c r="O3082" s="357">
        <f>IF('PV Adoption'!K$5*(1/(1-'General Inputs'!$C$10))*$J3082*1000*$I3082 &lt;= ABS(($F3082-$E3082)*(1+$J154)^(O$490-$K$490)),'PV Adoption'!K$5*(1/(1-'General Inputs'!$C$10))*$J3082*1000*$I3082,ABS(($F3082-$E3082)*(1+$J154)^(O$490-$K$490)))</f>
        <v>0</v>
      </c>
      <c r="P3082" s="357">
        <f>IF('PV Adoption'!L$5*(1/(1-'General Inputs'!$C$10))*$J3082*1000*$I3082 &lt;= ABS(($F3082-$E3082)*(1+$J154)^(P$490-$K$490)),'PV Adoption'!L$5*(1/(1-'General Inputs'!$C$10))*$J3082*1000*$I3082,ABS(($F3082-$E3082)*(1+$J154)^(P$490-$K$490)))</f>
        <v>0</v>
      </c>
      <c r="Q3082" s="357">
        <f>IF('PV Adoption'!M$5*(1/(1-'General Inputs'!$C$10))*$J3082*1000*$I3082 &lt;= ABS(($F3082-$E3082)*(1+$J154)^(Q$490-$K$490)),'PV Adoption'!M$5*(1/(1-'General Inputs'!$C$10))*$J3082*1000*$I3082,ABS(($F3082-$E3082)*(1+$J154)^(Q$490-$K$490)))</f>
        <v>0</v>
      </c>
      <c r="R3082" s="357">
        <f>IF('PV Adoption'!N$5*(1/(1-'General Inputs'!$C$10))*$J3082*1000*$I3082 &lt;= ABS(($F3082-$E3082)*(1+$J154)^(R$490-$K$490)),'PV Adoption'!N$5*(1/(1-'General Inputs'!$C$10))*$J3082*1000*$I3082,ABS(($F3082-$E3082)*(1+$J154)^(R$490-$K$490)))</f>
        <v>0</v>
      </c>
      <c r="S3082" s="357">
        <f>IF('PV Adoption'!O$5*(1/(1-'General Inputs'!$C$10))*$J3082*1000*$I3082 &lt;= ABS(($F3082-$E3082)*(1+$J154)^(S$490-$K$490)),'PV Adoption'!O$5*(1/(1-'General Inputs'!$C$10))*$J3082*1000*$I3082,ABS(($F3082-$E3082)*(1+$J154)^(S$490-$K$490)))</f>
        <v>0</v>
      </c>
      <c r="T3082" s="357">
        <f>IF('PV Adoption'!P$5*(1/(1-'General Inputs'!$C$10))*$J3082*1000*$I3082 &lt;= ABS(($F3082-$E3082)*(1+$J154)^(T$490-$K$490)),'PV Adoption'!P$5*(1/(1-'General Inputs'!$C$10))*$J3082*1000*$I3082,ABS(($F3082-$E3082)*(1+$J154)^(T$490-$K$490)))</f>
        <v>0</v>
      </c>
      <c r="U3082" s="357">
        <f>IF('PV Adoption'!Q$5*(1/(1-'General Inputs'!$C$10))*$J3082*1000*$I3082 &lt;= ABS(($F3082-$E3082)*(1+$J154)^(U$490-$K$490)),'PV Adoption'!Q$5*(1/(1-'General Inputs'!$C$10))*$J3082*1000*$I3082,ABS(($F3082-$E3082)*(1+$J154)^(U$490-$K$490)))</f>
        <v>0</v>
      </c>
      <c r="V3082" s="357">
        <f>IF('PV Adoption'!R$5*(1/(1-'General Inputs'!$C$10))*$J3082*1000*$I3082 &lt;= ABS(($F3082-$E3082)*(1+$J154)^(V$490-$K$490)),'PV Adoption'!R$5*(1/(1-'General Inputs'!$C$10))*$J3082*1000*$I3082,ABS(($F3082-$E3082)*(1+$J154)^(V$490-$K$490)))</f>
        <v>0</v>
      </c>
      <c r="W3082" s="357">
        <f>IF('PV Adoption'!S$5*(1/(1-'General Inputs'!$C$10))*$J3082*1000*$I3082 &lt;= ABS(($F3082-$E3082)*(1+$J154)^(W$490-$K$490)),'PV Adoption'!S$5*(1/(1-'General Inputs'!$C$10))*$J3082*1000*$I3082,ABS(($F3082-$E3082)*(1+$J154)^(W$490-$K$490)))</f>
        <v>0</v>
      </c>
      <c r="X3082" s="357">
        <f>IF('PV Adoption'!T$5*(1/(1-'General Inputs'!$C$10))*$J3082*1000*$I3082 &lt;= ABS(($F3082-$E3082)*(1+$J154)^(X$490-$K$490)),'PV Adoption'!T$5*(1/(1-'General Inputs'!$C$10))*$J3082*1000*$I3082,ABS(($F3082-$E3082)*(1+$J154)^(X$490-$K$490)))</f>
        <v>0</v>
      </c>
      <c r="Y3082" s="357">
        <f>IF('PV Adoption'!U$5*(1/(1-'General Inputs'!$C$10))*$J3082*1000*$I3082 &lt;= ABS(($F3082-$E3082)*(1+$J154)^(Y$490-$K$490)),'PV Adoption'!U$5*(1/(1-'General Inputs'!$C$10))*$J3082*1000*$I3082,ABS(($F3082-$E3082)*(1+$J154)^(Y$490-$K$490)))</f>
        <v>0</v>
      </c>
      <c r="Z3082" s="357">
        <f>IF('PV Adoption'!V$5*(1/(1-'General Inputs'!$C$10))*$J3082*1000*$I3082 &lt;= ABS(($F3082-$E3082)*(1+$J154)^(Z$490-$K$490)),'PV Adoption'!V$5*(1/(1-'General Inputs'!$C$10))*$J3082*1000*$I3082,ABS(($F3082-$E3082)*(1+$J154)^(Z$490-$K$490)))</f>
        <v>0</v>
      </c>
      <c r="AA3082" s="357">
        <f>IF('PV Adoption'!W$5*(1/(1-'General Inputs'!$C$10))*$J3082*1000*$I3082 &lt;= ABS(($F3082-$E3082)*(1+$J154)^(AA$490-$K$490)),'PV Adoption'!W$5*(1/(1-'General Inputs'!$C$10))*$J3082*1000*$I3082,ABS(($F3082-$E3082)*(1+$J154)^(AA$490-$K$490)))</f>
        <v>0</v>
      </c>
      <c r="AB3082" s="357">
        <f>IF('PV Adoption'!X$5*(1/(1-'General Inputs'!$C$10))*$J3082*1000*$I3082 &lt;= ABS(($F3082-$E3082)*(1+$J154)^(AB$490-$K$490)),'PV Adoption'!X$5*(1/(1-'General Inputs'!$C$10))*$J3082*1000*$I3082,ABS(($F3082-$E3082)*(1+$J154)^(AB$490-$K$490)))</f>
        <v>0</v>
      </c>
      <c r="AC3082" s="357">
        <f>IF('PV Adoption'!Y$5*(1/(1-'General Inputs'!$C$10))*$J3082*1000*$I3082 &lt;= ABS(($F3082-$E3082)*(1+$J154)^(AC$490-$K$490)),'PV Adoption'!Y$5*(1/(1-'General Inputs'!$C$10))*$J3082*1000*$I3082,ABS(($F3082-$E3082)*(1+$J154)^(AC$490-$K$490)))</f>
        <v>0</v>
      </c>
      <c r="AD3082" s="357">
        <f>IF('PV Adoption'!Z$5*(1/(1-'General Inputs'!$C$10))*$J3082*1000*$I3082 &lt;= ABS(($F3082-$E3082)*(1+$J154)^(AD$490-$K$490)),'PV Adoption'!Z$5*(1/(1-'General Inputs'!$C$10))*$J3082*1000*$I3082,ABS(($F3082-$E3082)*(1+$J154)^(AD$490-$K$490)))</f>
        <v>0</v>
      </c>
      <c r="AE3082" s="357">
        <f>IF('PV Adoption'!AA$5*(1/(1-'General Inputs'!$C$10))*$J3082*1000*$I3082 &lt;= ABS(($F3082-$E3082)*(1+$J154)^(AE$490-$K$490)),'PV Adoption'!AA$5*(1/(1-'General Inputs'!$C$10))*$J3082*1000*$I3082,ABS(($F3082-$E3082)*(1+$J154)^(AE$490-$K$490)))</f>
        <v>0</v>
      </c>
      <c r="AF3082" s="357">
        <f>IF('PV Adoption'!AB$5*(1/(1-'General Inputs'!$C$10))*$J3082*1000*$I3082 &lt;= ABS(($F3082-$E3082)*(1+$J154)^(AF$490-$K$490)),'PV Adoption'!AB$5*(1/(1-'General Inputs'!$C$10))*$J3082*1000*$I3082,ABS(($F3082-$E3082)*(1+$J154)^(AF$490-$K$490)))</f>
        <v>0</v>
      </c>
      <c r="AG3082" s="357">
        <f>IF('PV Adoption'!AC$5*(1/(1-'General Inputs'!$C$10))*$J3082*1000*$I3082 &lt;= ABS(($F3082-$E3082)*(1+$J154)^(AG$490-$K$490)),'PV Adoption'!AC$5*(1/(1-'General Inputs'!$C$10))*$J3082*1000*$I3082,ABS(($F3082-$E3082)*(1+$J154)^(AG$490-$K$490)))</f>
        <v>0</v>
      </c>
      <c r="AH3082" s="357">
        <f>IF('PV Adoption'!AD$5*(1/(1-'General Inputs'!$C$10))*$J3082*1000*$I3082 &lt;= ABS(($F3082-$E3082)*(1+$J154)^(AH$490-$K$490)),'PV Adoption'!AD$5*(1/(1-'General Inputs'!$C$10))*$J3082*1000*$I3082,ABS(($F3082-$E3082)*(1+$J154)^(AH$490-$K$490)))</f>
        <v>0</v>
      </c>
      <c r="AI3082" s="357">
        <f>IF('PV Adoption'!AE$5*(1/(1-'General Inputs'!$C$10))*$J3082*1000*$I3082 &lt;= ABS(($F3082-$E3082)*(1+$J154)^(AI$490-$K$490)),'PV Adoption'!AE$5*(1/(1-'General Inputs'!$C$10))*$J3082*1000*$I3082,ABS(($F3082-$E3082)*(1+$J154)^(AI$490-$K$490)))</f>
        <v>0</v>
      </c>
      <c r="AJ3082" s="357">
        <f>IF('PV Adoption'!AF$5*(1/(1-'General Inputs'!$C$10))*$J3082*1000*$I3082 &lt;= ABS(($F3082-$E3082)*(1+$J154)^(AJ$490-$K$490)),'PV Adoption'!AF$5*(1/(1-'General Inputs'!$C$10))*$J3082*1000*$I3082,ABS(($F3082-$E3082)*(1+$J154)^(AJ$490-$K$490)))</f>
        <v>0</v>
      </c>
      <c r="AK3082" s="357">
        <v>5.2117661573236393</v>
      </c>
      <c r="AL3082" s="357">
        <v>5.1836106126366923</v>
      </c>
      <c r="AM3082" s="357">
        <v>5.1556071727588781</v>
      </c>
    </row>
    <row r="3083" spans="1:39" x14ac:dyDescent="0.25">
      <c r="A3083" s="353" t="s">
        <v>343</v>
      </c>
      <c r="B3083" s="353" t="s">
        <v>343</v>
      </c>
      <c r="C3083" s="441">
        <f t="shared" ref="C3083:H3083" si="2531">C155</f>
        <v>2500</v>
      </c>
      <c r="D3083" s="441"/>
      <c r="E3083" s="441"/>
      <c r="F3083" s="441"/>
      <c r="G3083" s="441"/>
      <c r="H3083" s="441">
        <f t="shared" si="2531"/>
        <v>0</v>
      </c>
      <c r="I3083" s="470">
        <f>IFERROR(VLOOKUP(B3083,Coincidence!$B$2:$E$242,4,FALSE)*IF(G3083="Winter",'General Inputs'!$C$25,'General Inputs'!$C$24),IF(G3083="Winter",'General Inputs'!$C$25,'General Inputs'!$C$24))</f>
        <v>0.52140604400000001</v>
      </c>
      <c r="J3083" s="466">
        <f>'Nameplate by Substation'!H155</f>
        <v>1.3741840281569428E-3</v>
      </c>
      <c r="K3083" s="357">
        <f>IF('PV Adoption'!G$5*(1/(1-'General Inputs'!$C$10))*$J3083*1000*$I3083 &lt;= ABS(($F3083-$E3083)*(1+$J155)^(K$490-$K$490)),'PV Adoption'!G$5*(1/(1-'General Inputs'!$C$10))*$J3083*1000*$I3083,ABS(($F3083-$E3083)*(1+$J155)^(K$490-$K$490)))</f>
        <v>0</v>
      </c>
      <c r="L3083" s="357">
        <f>IF('PV Adoption'!H$5*(1/(1-'General Inputs'!$C$10))*$J3083*1000*$I3083 &lt;= ABS(($F3083-$E3083)*(1+$J155)^(L$490-$K$490)),'PV Adoption'!H$5*(1/(1-'General Inputs'!$C$10))*$J3083*1000*$I3083,ABS(($F3083-$E3083)*(1+$J155)^(L$490-$K$490)))</f>
        <v>0</v>
      </c>
      <c r="M3083" s="357">
        <f>IF('PV Adoption'!I$5*(1/(1-'General Inputs'!$C$10))*$J3083*1000*$I3083 &lt;= ABS(($F3083-$E3083)*(1+$J155)^(M$490-$K$490)),'PV Adoption'!I$5*(1/(1-'General Inputs'!$C$10))*$J3083*1000*$I3083,ABS(($F3083-$E3083)*(1+$J155)^(M$490-$K$490)))</f>
        <v>0</v>
      </c>
      <c r="N3083" s="357">
        <f>IF('PV Adoption'!J$5*(1/(1-'General Inputs'!$C$10))*$J3083*1000*$I3083 &lt;= ABS(($F3083-$E3083)*(1+$J155)^(N$490-$K$490)),'PV Adoption'!J$5*(1/(1-'General Inputs'!$C$10))*$J3083*1000*$I3083,ABS(($F3083-$E3083)*(1+$J155)^(N$490-$K$490)))</f>
        <v>0</v>
      </c>
      <c r="O3083" s="357">
        <f>IF('PV Adoption'!K$5*(1/(1-'General Inputs'!$C$10))*$J3083*1000*$I3083 &lt;= ABS(($F3083-$E3083)*(1+$J155)^(O$490-$K$490)),'PV Adoption'!K$5*(1/(1-'General Inputs'!$C$10))*$J3083*1000*$I3083,ABS(($F3083-$E3083)*(1+$J155)^(O$490-$K$490)))</f>
        <v>0</v>
      </c>
      <c r="P3083" s="357">
        <f>IF('PV Adoption'!L$5*(1/(1-'General Inputs'!$C$10))*$J3083*1000*$I3083 &lt;= ABS(($F3083-$E3083)*(1+$J155)^(P$490-$K$490)),'PV Adoption'!L$5*(1/(1-'General Inputs'!$C$10))*$J3083*1000*$I3083,ABS(($F3083-$E3083)*(1+$J155)^(P$490-$K$490)))</f>
        <v>0</v>
      </c>
      <c r="Q3083" s="357">
        <f>IF('PV Adoption'!M$5*(1/(1-'General Inputs'!$C$10))*$J3083*1000*$I3083 &lt;= ABS(($F3083-$E3083)*(1+$J155)^(Q$490-$K$490)),'PV Adoption'!M$5*(1/(1-'General Inputs'!$C$10))*$J3083*1000*$I3083,ABS(($F3083-$E3083)*(1+$J155)^(Q$490-$K$490)))</f>
        <v>0</v>
      </c>
      <c r="R3083" s="357">
        <f>IF('PV Adoption'!N$5*(1/(1-'General Inputs'!$C$10))*$J3083*1000*$I3083 &lt;= ABS(($F3083-$E3083)*(1+$J155)^(R$490-$K$490)),'PV Adoption'!N$5*(1/(1-'General Inputs'!$C$10))*$J3083*1000*$I3083,ABS(($F3083-$E3083)*(1+$J155)^(R$490-$K$490)))</f>
        <v>0</v>
      </c>
      <c r="S3083" s="357">
        <f>IF('PV Adoption'!O$5*(1/(1-'General Inputs'!$C$10))*$J3083*1000*$I3083 &lt;= ABS(($F3083-$E3083)*(1+$J155)^(S$490-$K$490)),'PV Adoption'!O$5*(1/(1-'General Inputs'!$C$10))*$J3083*1000*$I3083,ABS(($F3083-$E3083)*(1+$J155)^(S$490-$K$490)))</f>
        <v>0</v>
      </c>
      <c r="T3083" s="357">
        <f>IF('PV Adoption'!P$5*(1/(1-'General Inputs'!$C$10))*$J3083*1000*$I3083 &lt;= ABS(($F3083-$E3083)*(1+$J155)^(T$490-$K$490)),'PV Adoption'!P$5*(1/(1-'General Inputs'!$C$10))*$J3083*1000*$I3083,ABS(($F3083-$E3083)*(1+$J155)^(T$490-$K$490)))</f>
        <v>0</v>
      </c>
      <c r="U3083" s="357">
        <f>IF('PV Adoption'!Q$5*(1/(1-'General Inputs'!$C$10))*$J3083*1000*$I3083 &lt;= ABS(($F3083-$E3083)*(1+$J155)^(U$490-$K$490)),'PV Adoption'!Q$5*(1/(1-'General Inputs'!$C$10))*$J3083*1000*$I3083,ABS(($F3083-$E3083)*(1+$J155)^(U$490-$K$490)))</f>
        <v>0</v>
      </c>
      <c r="V3083" s="357">
        <f>IF('PV Adoption'!R$5*(1/(1-'General Inputs'!$C$10))*$J3083*1000*$I3083 &lt;= ABS(($F3083-$E3083)*(1+$J155)^(V$490-$K$490)),'PV Adoption'!R$5*(1/(1-'General Inputs'!$C$10))*$J3083*1000*$I3083,ABS(($F3083-$E3083)*(1+$J155)^(V$490-$K$490)))</f>
        <v>0</v>
      </c>
      <c r="W3083" s="357">
        <f>IF('PV Adoption'!S$5*(1/(1-'General Inputs'!$C$10))*$J3083*1000*$I3083 &lt;= ABS(($F3083-$E3083)*(1+$J155)^(W$490-$K$490)),'PV Adoption'!S$5*(1/(1-'General Inputs'!$C$10))*$J3083*1000*$I3083,ABS(($F3083-$E3083)*(1+$J155)^(W$490-$K$490)))</f>
        <v>0</v>
      </c>
      <c r="X3083" s="357">
        <f>IF('PV Adoption'!T$5*(1/(1-'General Inputs'!$C$10))*$J3083*1000*$I3083 &lt;= ABS(($F3083-$E3083)*(1+$J155)^(X$490-$K$490)),'PV Adoption'!T$5*(1/(1-'General Inputs'!$C$10))*$J3083*1000*$I3083,ABS(($F3083-$E3083)*(1+$J155)^(X$490-$K$490)))</f>
        <v>0</v>
      </c>
      <c r="Y3083" s="357">
        <f>IF('PV Adoption'!U$5*(1/(1-'General Inputs'!$C$10))*$J3083*1000*$I3083 &lt;= ABS(($F3083-$E3083)*(1+$J155)^(Y$490-$K$490)),'PV Adoption'!U$5*(1/(1-'General Inputs'!$C$10))*$J3083*1000*$I3083,ABS(($F3083-$E3083)*(1+$J155)^(Y$490-$K$490)))</f>
        <v>0</v>
      </c>
      <c r="Z3083" s="357">
        <f>IF('PV Adoption'!V$5*(1/(1-'General Inputs'!$C$10))*$J3083*1000*$I3083 &lt;= ABS(($F3083-$E3083)*(1+$J155)^(Z$490-$K$490)),'PV Adoption'!V$5*(1/(1-'General Inputs'!$C$10))*$J3083*1000*$I3083,ABS(($F3083-$E3083)*(1+$J155)^(Z$490-$K$490)))</f>
        <v>0</v>
      </c>
      <c r="AA3083" s="357">
        <f>IF('PV Adoption'!W$5*(1/(1-'General Inputs'!$C$10))*$J3083*1000*$I3083 &lt;= ABS(($F3083-$E3083)*(1+$J155)^(AA$490-$K$490)),'PV Adoption'!W$5*(1/(1-'General Inputs'!$C$10))*$J3083*1000*$I3083,ABS(($F3083-$E3083)*(1+$J155)^(AA$490-$K$490)))</f>
        <v>0</v>
      </c>
      <c r="AB3083" s="357">
        <f>IF('PV Adoption'!X$5*(1/(1-'General Inputs'!$C$10))*$J3083*1000*$I3083 &lt;= ABS(($F3083-$E3083)*(1+$J155)^(AB$490-$K$490)),'PV Adoption'!X$5*(1/(1-'General Inputs'!$C$10))*$J3083*1000*$I3083,ABS(($F3083-$E3083)*(1+$J155)^(AB$490-$K$490)))</f>
        <v>0</v>
      </c>
      <c r="AC3083" s="357">
        <f>IF('PV Adoption'!Y$5*(1/(1-'General Inputs'!$C$10))*$J3083*1000*$I3083 &lt;= ABS(($F3083-$E3083)*(1+$J155)^(AC$490-$K$490)),'PV Adoption'!Y$5*(1/(1-'General Inputs'!$C$10))*$J3083*1000*$I3083,ABS(($F3083-$E3083)*(1+$J155)^(AC$490-$K$490)))</f>
        <v>0</v>
      </c>
      <c r="AD3083" s="357">
        <f>IF('PV Adoption'!Z$5*(1/(1-'General Inputs'!$C$10))*$J3083*1000*$I3083 &lt;= ABS(($F3083-$E3083)*(1+$J155)^(AD$490-$K$490)),'PV Adoption'!Z$5*(1/(1-'General Inputs'!$C$10))*$J3083*1000*$I3083,ABS(($F3083-$E3083)*(1+$J155)^(AD$490-$K$490)))</f>
        <v>0</v>
      </c>
      <c r="AE3083" s="357">
        <f>IF('PV Adoption'!AA$5*(1/(1-'General Inputs'!$C$10))*$J3083*1000*$I3083 &lt;= ABS(($F3083-$E3083)*(1+$J155)^(AE$490-$K$490)),'PV Adoption'!AA$5*(1/(1-'General Inputs'!$C$10))*$J3083*1000*$I3083,ABS(($F3083-$E3083)*(1+$J155)^(AE$490-$K$490)))</f>
        <v>0</v>
      </c>
      <c r="AF3083" s="357">
        <f>IF('PV Adoption'!AB$5*(1/(1-'General Inputs'!$C$10))*$J3083*1000*$I3083 &lt;= ABS(($F3083-$E3083)*(1+$J155)^(AF$490-$K$490)),'PV Adoption'!AB$5*(1/(1-'General Inputs'!$C$10))*$J3083*1000*$I3083,ABS(($F3083-$E3083)*(1+$J155)^(AF$490-$K$490)))</f>
        <v>0</v>
      </c>
      <c r="AG3083" s="357">
        <f>IF('PV Adoption'!AC$5*(1/(1-'General Inputs'!$C$10))*$J3083*1000*$I3083 &lt;= ABS(($F3083-$E3083)*(1+$J155)^(AG$490-$K$490)),'PV Adoption'!AC$5*(1/(1-'General Inputs'!$C$10))*$J3083*1000*$I3083,ABS(($F3083-$E3083)*(1+$J155)^(AG$490-$K$490)))</f>
        <v>0</v>
      </c>
      <c r="AH3083" s="357">
        <f>IF('PV Adoption'!AD$5*(1/(1-'General Inputs'!$C$10))*$J3083*1000*$I3083 &lt;= ABS(($F3083-$E3083)*(1+$J155)^(AH$490-$K$490)),'PV Adoption'!AD$5*(1/(1-'General Inputs'!$C$10))*$J3083*1000*$I3083,ABS(($F3083-$E3083)*(1+$J155)^(AH$490-$K$490)))</f>
        <v>0</v>
      </c>
      <c r="AI3083" s="357">
        <f>IF('PV Adoption'!AE$5*(1/(1-'General Inputs'!$C$10))*$J3083*1000*$I3083 &lt;= ABS(($F3083-$E3083)*(1+$J155)^(AI$490-$K$490)),'PV Adoption'!AE$5*(1/(1-'General Inputs'!$C$10))*$J3083*1000*$I3083,ABS(($F3083-$E3083)*(1+$J155)^(AI$490-$K$490)))</f>
        <v>0</v>
      </c>
      <c r="AJ3083" s="357">
        <f>IF('PV Adoption'!AF$5*(1/(1-'General Inputs'!$C$10))*$J3083*1000*$I3083 &lt;= ABS(($F3083-$E3083)*(1+$J155)^(AJ$490-$K$490)),'PV Adoption'!AF$5*(1/(1-'General Inputs'!$C$10))*$J3083*1000*$I3083,ABS(($F3083-$E3083)*(1+$J155)^(AJ$490-$K$490)))</f>
        <v>0</v>
      </c>
      <c r="AK3083" s="357">
        <v>0</v>
      </c>
      <c r="AL3083" s="357">
        <v>0</v>
      </c>
      <c r="AM3083" s="357">
        <v>0</v>
      </c>
    </row>
    <row r="3084" spans="1:39" x14ac:dyDescent="0.25">
      <c r="A3084" s="353" t="s">
        <v>544</v>
      </c>
      <c r="B3084" s="353" t="s">
        <v>545</v>
      </c>
      <c r="C3084" s="441">
        <f t="shared" ref="C3084:H3084" si="2532">C156</f>
        <v>12504</v>
      </c>
      <c r="D3084" s="441"/>
      <c r="E3084" s="441"/>
      <c r="F3084" s="441"/>
      <c r="G3084" s="441"/>
      <c r="H3084" s="441">
        <f t="shared" si="2532"/>
        <v>0</v>
      </c>
      <c r="I3084" s="470">
        <f>IFERROR(VLOOKUP(B3084,Coincidence!$B$2:$E$242,4,FALSE)*IF(G3084="Winter",'General Inputs'!$C$25,'General Inputs'!$C$24),IF(G3084="Winter",'General Inputs'!$C$25,'General Inputs'!$C$24))</f>
        <v>0.52140604400000001</v>
      </c>
      <c r="J3084" s="466">
        <f>'Nameplate by Substation'!H156</f>
        <v>1.9971371636054369E-3</v>
      </c>
      <c r="K3084" s="357">
        <f>IF('PV Adoption'!G$5*(1/(1-'General Inputs'!$C$10))*$J3084*1000*$I3084 &lt;= ABS(($F3084-$E3084)*(1+$J156)^(K$490-$K$490)),'PV Adoption'!G$5*(1/(1-'General Inputs'!$C$10))*$J3084*1000*$I3084,ABS(($F3084-$E3084)*(1+$J156)^(K$490-$K$490)))</f>
        <v>0</v>
      </c>
      <c r="L3084" s="357">
        <f>IF('PV Adoption'!H$5*(1/(1-'General Inputs'!$C$10))*$J3084*1000*$I3084 &lt;= ABS(($F3084-$E3084)*(1+$J156)^(L$490-$K$490)),'PV Adoption'!H$5*(1/(1-'General Inputs'!$C$10))*$J3084*1000*$I3084,ABS(($F3084-$E3084)*(1+$J156)^(L$490-$K$490)))</f>
        <v>0</v>
      </c>
      <c r="M3084" s="357">
        <f>IF('PV Adoption'!I$5*(1/(1-'General Inputs'!$C$10))*$J3084*1000*$I3084 &lt;= ABS(($F3084-$E3084)*(1+$J156)^(M$490-$K$490)),'PV Adoption'!I$5*(1/(1-'General Inputs'!$C$10))*$J3084*1000*$I3084,ABS(($F3084-$E3084)*(1+$J156)^(M$490-$K$490)))</f>
        <v>0</v>
      </c>
      <c r="N3084" s="357">
        <f>IF('PV Adoption'!J$5*(1/(1-'General Inputs'!$C$10))*$J3084*1000*$I3084 &lt;= ABS(($F3084-$E3084)*(1+$J156)^(N$490-$K$490)),'PV Adoption'!J$5*(1/(1-'General Inputs'!$C$10))*$J3084*1000*$I3084,ABS(($F3084-$E3084)*(1+$J156)^(N$490-$K$490)))</f>
        <v>0</v>
      </c>
      <c r="O3084" s="357">
        <f>IF('PV Adoption'!K$5*(1/(1-'General Inputs'!$C$10))*$J3084*1000*$I3084 &lt;= ABS(($F3084-$E3084)*(1+$J156)^(O$490-$K$490)),'PV Adoption'!K$5*(1/(1-'General Inputs'!$C$10))*$J3084*1000*$I3084,ABS(($F3084-$E3084)*(1+$J156)^(O$490-$K$490)))</f>
        <v>0</v>
      </c>
      <c r="P3084" s="357">
        <f>IF('PV Adoption'!L$5*(1/(1-'General Inputs'!$C$10))*$J3084*1000*$I3084 &lt;= ABS(($F3084-$E3084)*(1+$J156)^(P$490-$K$490)),'PV Adoption'!L$5*(1/(1-'General Inputs'!$C$10))*$J3084*1000*$I3084,ABS(($F3084-$E3084)*(1+$J156)^(P$490-$K$490)))</f>
        <v>0</v>
      </c>
      <c r="Q3084" s="357">
        <f>IF('PV Adoption'!M$5*(1/(1-'General Inputs'!$C$10))*$J3084*1000*$I3084 &lt;= ABS(($F3084-$E3084)*(1+$J156)^(Q$490-$K$490)),'PV Adoption'!M$5*(1/(1-'General Inputs'!$C$10))*$J3084*1000*$I3084,ABS(($F3084-$E3084)*(1+$J156)^(Q$490-$K$490)))</f>
        <v>0</v>
      </c>
      <c r="R3084" s="357">
        <f>IF('PV Adoption'!N$5*(1/(1-'General Inputs'!$C$10))*$J3084*1000*$I3084 &lt;= ABS(($F3084-$E3084)*(1+$J156)^(R$490-$K$490)),'PV Adoption'!N$5*(1/(1-'General Inputs'!$C$10))*$J3084*1000*$I3084,ABS(($F3084-$E3084)*(1+$J156)^(R$490-$K$490)))</f>
        <v>0</v>
      </c>
      <c r="S3084" s="357">
        <f>IF('PV Adoption'!O$5*(1/(1-'General Inputs'!$C$10))*$J3084*1000*$I3084 &lt;= ABS(($F3084-$E3084)*(1+$J156)^(S$490-$K$490)),'PV Adoption'!O$5*(1/(1-'General Inputs'!$C$10))*$J3084*1000*$I3084,ABS(($F3084-$E3084)*(1+$J156)^(S$490-$K$490)))</f>
        <v>0</v>
      </c>
      <c r="T3084" s="357">
        <f>IF('PV Adoption'!P$5*(1/(1-'General Inputs'!$C$10))*$J3084*1000*$I3084 &lt;= ABS(($F3084-$E3084)*(1+$J156)^(T$490-$K$490)),'PV Adoption'!P$5*(1/(1-'General Inputs'!$C$10))*$J3084*1000*$I3084,ABS(($F3084-$E3084)*(1+$J156)^(T$490-$K$490)))</f>
        <v>0</v>
      </c>
      <c r="U3084" s="357">
        <f>IF('PV Adoption'!Q$5*(1/(1-'General Inputs'!$C$10))*$J3084*1000*$I3084 &lt;= ABS(($F3084-$E3084)*(1+$J156)^(U$490-$K$490)),'PV Adoption'!Q$5*(1/(1-'General Inputs'!$C$10))*$J3084*1000*$I3084,ABS(($F3084-$E3084)*(1+$J156)^(U$490-$K$490)))</f>
        <v>0</v>
      </c>
      <c r="V3084" s="357">
        <f>IF('PV Adoption'!R$5*(1/(1-'General Inputs'!$C$10))*$J3084*1000*$I3084 &lt;= ABS(($F3084-$E3084)*(1+$J156)^(V$490-$K$490)),'PV Adoption'!R$5*(1/(1-'General Inputs'!$C$10))*$J3084*1000*$I3084,ABS(($F3084-$E3084)*(1+$J156)^(V$490-$K$490)))</f>
        <v>0</v>
      </c>
      <c r="W3084" s="357">
        <f>IF('PV Adoption'!S$5*(1/(1-'General Inputs'!$C$10))*$J3084*1000*$I3084 &lt;= ABS(($F3084-$E3084)*(1+$J156)^(W$490-$K$490)),'PV Adoption'!S$5*(1/(1-'General Inputs'!$C$10))*$J3084*1000*$I3084,ABS(($F3084-$E3084)*(1+$J156)^(W$490-$K$490)))</f>
        <v>0</v>
      </c>
      <c r="X3084" s="357">
        <f>IF('PV Adoption'!T$5*(1/(1-'General Inputs'!$C$10))*$J3084*1000*$I3084 &lt;= ABS(($F3084-$E3084)*(1+$J156)^(X$490-$K$490)),'PV Adoption'!T$5*(1/(1-'General Inputs'!$C$10))*$J3084*1000*$I3084,ABS(($F3084-$E3084)*(1+$J156)^(X$490-$K$490)))</f>
        <v>0</v>
      </c>
      <c r="Y3084" s="357">
        <f>IF('PV Adoption'!U$5*(1/(1-'General Inputs'!$C$10))*$J3084*1000*$I3084 &lt;= ABS(($F3084-$E3084)*(1+$J156)^(Y$490-$K$490)),'PV Adoption'!U$5*(1/(1-'General Inputs'!$C$10))*$J3084*1000*$I3084,ABS(($F3084-$E3084)*(1+$J156)^(Y$490-$K$490)))</f>
        <v>0</v>
      </c>
      <c r="Z3084" s="357">
        <f>IF('PV Adoption'!V$5*(1/(1-'General Inputs'!$C$10))*$J3084*1000*$I3084 &lt;= ABS(($F3084-$E3084)*(1+$J156)^(Z$490-$K$490)),'PV Adoption'!V$5*(1/(1-'General Inputs'!$C$10))*$J3084*1000*$I3084,ABS(($F3084-$E3084)*(1+$J156)^(Z$490-$K$490)))</f>
        <v>0</v>
      </c>
      <c r="AA3084" s="357">
        <f>IF('PV Adoption'!W$5*(1/(1-'General Inputs'!$C$10))*$J3084*1000*$I3084 &lt;= ABS(($F3084-$E3084)*(1+$J156)^(AA$490-$K$490)),'PV Adoption'!W$5*(1/(1-'General Inputs'!$C$10))*$J3084*1000*$I3084,ABS(($F3084-$E3084)*(1+$J156)^(AA$490-$K$490)))</f>
        <v>0</v>
      </c>
      <c r="AB3084" s="357">
        <f>IF('PV Adoption'!X$5*(1/(1-'General Inputs'!$C$10))*$J3084*1000*$I3084 &lt;= ABS(($F3084-$E3084)*(1+$J156)^(AB$490-$K$490)),'PV Adoption'!X$5*(1/(1-'General Inputs'!$C$10))*$J3084*1000*$I3084,ABS(($F3084-$E3084)*(1+$J156)^(AB$490-$K$490)))</f>
        <v>0</v>
      </c>
      <c r="AC3084" s="357">
        <f>IF('PV Adoption'!Y$5*(1/(1-'General Inputs'!$C$10))*$J3084*1000*$I3084 &lt;= ABS(($F3084-$E3084)*(1+$J156)^(AC$490-$K$490)),'PV Adoption'!Y$5*(1/(1-'General Inputs'!$C$10))*$J3084*1000*$I3084,ABS(($F3084-$E3084)*(1+$J156)^(AC$490-$K$490)))</f>
        <v>0</v>
      </c>
      <c r="AD3084" s="357">
        <f>IF('PV Adoption'!Z$5*(1/(1-'General Inputs'!$C$10))*$J3084*1000*$I3084 &lt;= ABS(($F3084-$E3084)*(1+$J156)^(AD$490-$K$490)),'PV Adoption'!Z$5*(1/(1-'General Inputs'!$C$10))*$J3084*1000*$I3084,ABS(($F3084-$E3084)*(1+$J156)^(AD$490-$K$490)))</f>
        <v>0</v>
      </c>
      <c r="AE3084" s="357">
        <f>IF('PV Adoption'!AA$5*(1/(1-'General Inputs'!$C$10))*$J3084*1000*$I3084 &lt;= ABS(($F3084-$E3084)*(1+$J156)^(AE$490-$K$490)),'PV Adoption'!AA$5*(1/(1-'General Inputs'!$C$10))*$J3084*1000*$I3084,ABS(($F3084-$E3084)*(1+$J156)^(AE$490-$K$490)))</f>
        <v>0</v>
      </c>
      <c r="AF3084" s="357">
        <f>IF('PV Adoption'!AB$5*(1/(1-'General Inputs'!$C$10))*$J3084*1000*$I3084 &lt;= ABS(($F3084-$E3084)*(1+$J156)^(AF$490-$K$490)),'PV Adoption'!AB$5*(1/(1-'General Inputs'!$C$10))*$J3084*1000*$I3084,ABS(($F3084-$E3084)*(1+$J156)^(AF$490-$K$490)))</f>
        <v>0</v>
      </c>
      <c r="AG3084" s="357">
        <f>IF('PV Adoption'!AC$5*(1/(1-'General Inputs'!$C$10))*$J3084*1000*$I3084 &lt;= ABS(($F3084-$E3084)*(1+$J156)^(AG$490-$K$490)),'PV Adoption'!AC$5*(1/(1-'General Inputs'!$C$10))*$J3084*1000*$I3084,ABS(($F3084-$E3084)*(1+$J156)^(AG$490-$K$490)))</f>
        <v>0</v>
      </c>
      <c r="AH3084" s="357">
        <f>IF('PV Adoption'!AD$5*(1/(1-'General Inputs'!$C$10))*$J3084*1000*$I3084 &lt;= ABS(($F3084-$E3084)*(1+$J156)^(AH$490-$K$490)),'PV Adoption'!AD$5*(1/(1-'General Inputs'!$C$10))*$J3084*1000*$I3084,ABS(($F3084-$E3084)*(1+$J156)^(AH$490-$K$490)))</f>
        <v>0</v>
      </c>
      <c r="AI3084" s="357">
        <f>IF('PV Adoption'!AE$5*(1/(1-'General Inputs'!$C$10))*$J3084*1000*$I3084 &lt;= ABS(($F3084-$E3084)*(1+$J156)^(AI$490-$K$490)),'PV Adoption'!AE$5*(1/(1-'General Inputs'!$C$10))*$J3084*1000*$I3084,ABS(($F3084-$E3084)*(1+$J156)^(AI$490-$K$490)))</f>
        <v>0</v>
      </c>
      <c r="AJ3084" s="357">
        <f>IF('PV Adoption'!AF$5*(1/(1-'General Inputs'!$C$10))*$J3084*1000*$I3084 &lt;= ABS(($F3084-$E3084)*(1+$J156)^(AJ$490-$K$490)),'PV Adoption'!AF$5*(1/(1-'General Inputs'!$C$10))*$J3084*1000*$I3084,ABS(($F3084-$E3084)*(1+$J156)^(AJ$490-$K$490)))</f>
        <v>0</v>
      </c>
      <c r="AK3084" s="357">
        <v>0</v>
      </c>
      <c r="AL3084" s="357">
        <v>0</v>
      </c>
      <c r="AM3084" s="357">
        <v>0</v>
      </c>
    </row>
    <row r="3085" spans="1:39" x14ac:dyDescent="0.25">
      <c r="A3085" s="353" t="s">
        <v>367</v>
      </c>
      <c r="B3085" s="353" t="s">
        <v>367</v>
      </c>
      <c r="C3085" s="441">
        <f t="shared" ref="C3085:H3085" si="2533">C157</f>
        <v>5000</v>
      </c>
      <c r="D3085" s="441"/>
      <c r="E3085" s="441"/>
      <c r="F3085" s="441"/>
      <c r="G3085" s="441"/>
      <c r="H3085" s="441">
        <f t="shared" si="2533"/>
        <v>0</v>
      </c>
      <c r="I3085" s="470">
        <f>IFERROR(VLOOKUP(B3085,Coincidence!$B$2:$E$242,4,FALSE)*IF(G3085="Winter",'General Inputs'!$C$25,'General Inputs'!$C$24),IF(G3085="Winter",'General Inputs'!$C$25,'General Inputs'!$C$24))</f>
        <v>0.52140604400000001</v>
      </c>
      <c r="J3085" s="466">
        <f>'Nameplate by Substation'!H157</f>
        <v>2.1270178663561246E-3</v>
      </c>
      <c r="K3085" s="357">
        <f>IF('PV Adoption'!G$5*(1/(1-'General Inputs'!$C$10))*$J3085*1000*$I3085 &lt;= ABS(($F3085-$E3085)*(1+$J157)^(K$490-$K$490)),'PV Adoption'!G$5*(1/(1-'General Inputs'!$C$10))*$J3085*1000*$I3085,ABS(($F3085-$E3085)*(1+$J157)^(K$490-$K$490)))</f>
        <v>0</v>
      </c>
      <c r="L3085" s="357">
        <f>IF('PV Adoption'!H$5*(1/(1-'General Inputs'!$C$10))*$J3085*1000*$I3085 &lt;= ABS(($F3085-$E3085)*(1+$J157)^(L$490-$K$490)),'PV Adoption'!H$5*(1/(1-'General Inputs'!$C$10))*$J3085*1000*$I3085,ABS(($F3085-$E3085)*(1+$J157)^(L$490-$K$490)))</f>
        <v>0</v>
      </c>
      <c r="M3085" s="357">
        <f>IF('PV Adoption'!I$5*(1/(1-'General Inputs'!$C$10))*$J3085*1000*$I3085 &lt;= ABS(($F3085-$E3085)*(1+$J157)^(M$490-$K$490)),'PV Adoption'!I$5*(1/(1-'General Inputs'!$C$10))*$J3085*1000*$I3085,ABS(($F3085-$E3085)*(1+$J157)^(M$490-$K$490)))</f>
        <v>0</v>
      </c>
      <c r="N3085" s="357">
        <f>IF('PV Adoption'!J$5*(1/(1-'General Inputs'!$C$10))*$J3085*1000*$I3085 &lt;= ABS(($F3085-$E3085)*(1+$J157)^(N$490-$K$490)),'PV Adoption'!J$5*(1/(1-'General Inputs'!$C$10))*$J3085*1000*$I3085,ABS(($F3085-$E3085)*(1+$J157)^(N$490-$K$490)))</f>
        <v>0</v>
      </c>
      <c r="O3085" s="357">
        <f>IF('PV Adoption'!K$5*(1/(1-'General Inputs'!$C$10))*$J3085*1000*$I3085 &lt;= ABS(($F3085-$E3085)*(1+$J157)^(O$490-$K$490)),'PV Adoption'!K$5*(1/(1-'General Inputs'!$C$10))*$J3085*1000*$I3085,ABS(($F3085-$E3085)*(1+$J157)^(O$490-$K$490)))</f>
        <v>0</v>
      </c>
      <c r="P3085" s="357">
        <f>IF('PV Adoption'!L$5*(1/(1-'General Inputs'!$C$10))*$J3085*1000*$I3085 &lt;= ABS(($F3085-$E3085)*(1+$J157)^(P$490-$K$490)),'PV Adoption'!L$5*(1/(1-'General Inputs'!$C$10))*$J3085*1000*$I3085,ABS(($F3085-$E3085)*(1+$J157)^(P$490-$K$490)))</f>
        <v>0</v>
      </c>
      <c r="Q3085" s="357">
        <f>IF('PV Adoption'!M$5*(1/(1-'General Inputs'!$C$10))*$J3085*1000*$I3085 &lt;= ABS(($F3085-$E3085)*(1+$J157)^(Q$490-$K$490)),'PV Adoption'!M$5*(1/(1-'General Inputs'!$C$10))*$J3085*1000*$I3085,ABS(($F3085-$E3085)*(1+$J157)^(Q$490-$K$490)))</f>
        <v>0</v>
      </c>
      <c r="R3085" s="357">
        <f>IF('PV Adoption'!N$5*(1/(1-'General Inputs'!$C$10))*$J3085*1000*$I3085 &lt;= ABS(($F3085-$E3085)*(1+$J157)^(R$490-$K$490)),'PV Adoption'!N$5*(1/(1-'General Inputs'!$C$10))*$J3085*1000*$I3085,ABS(($F3085-$E3085)*(1+$J157)^(R$490-$K$490)))</f>
        <v>0</v>
      </c>
      <c r="S3085" s="357">
        <f>IF('PV Adoption'!O$5*(1/(1-'General Inputs'!$C$10))*$J3085*1000*$I3085 &lt;= ABS(($F3085-$E3085)*(1+$J157)^(S$490-$K$490)),'PV Adoption'!O$5*(1/(1-'General Inputs'!$C$10))*$J3085*1000*$I3085,ABS(($F3085-$E3085)*(1+$J157)^(S$490-$K$490)))</f>
        <v>0</v>
      </c>
      <c r="T3085" s="357">
        <f>IF('PV Adoption'!P$5*(1/(1-'General Inputs'!$C$10))*$J3085*1000*$I3085 &lt;= ABS(($F3085-$E3085)*(1+$J157)^(T$490-$K$490)),'PV Adoption'!P$5*(1/(1-'General Inputs'!$C$10))*$J3085*1000*$I3085,ABS(($F3085-$E3085)*(1+$J157)^(T$490-$K$490)))</f>
        <v>0</v>
      </c>
      <c r="U3085" s="357">
        <f>IF('PV Adoption'!Q$5*(1/(1-'General Inputs'!$C$10))*$J3085*1000*$I3085 &lt;= ABS(($F3085-$E3085)*(1+$J157)^(U$490-$K$490)),'PV Adoption'!Q$5*(1/(1-'General Inputs'!$C$10))*$J3085*1000*$I3085,ABS(($F3085-$E3085)*(1+$J157)^(U$490-$K$490)))</f>
        <v>0</v>
      </c>
      <c r="V3085" s="357">
        <f>IF('PV Adoption'!R$5*(1/(1-'General Inputs'!$C$10))*$J3085*1000*$I3085 &lt;= ABS(($F3085-$E3085)*(1+$J157)^(V$490-$K$490)),'PV Adoption'!R$5*(1/(1-'General Inputs'!$C$10))*$J3085*1000*$I3085,ABS(($F3085-$E3085)*(1+$J157)^(V$490-$K$490)))</f>
        <v>0</v>
      </c>
      <c r="W3085" s="357">
        <f>IF('PV Adoption'!S$5*(1/(1-'General Inputs'!$C$10))*$J3085*1000*$I3085 &lt;= ABS(($F3085-$E3085)*(1+$J157)^(W$490-$K$490)),'PV Adoption'!S$5*(1/(1-'General Inputs'!$C$10))*$J3085*1000*$I3085,ABS(($F3085-$E3085)*(1+$J157)^(W$490-$K$490)))</f>
        <v>0</v>
      </c>
      <c r="X3085" s="357">
        <f>IF('PV Adoption'!T$5*(1/(1-'General Inputs'!$C$10))*$J3085*1000*$I3085 &lt;= ABS(($F3085-$E3085)*(1+$J157)^(X$490-$K$490)),'PV Adoption'!T$5*(1/(1-'General Inputs'!$C$10))*$J3085*1000*$I3085,ABS(($F3085-$E3085)*(1+$J157)^(X$490-$K$490)))</f>
        <v>0</v>
      </c>
      <c r="Y3085" s="357">
        <f>IF('PV Adoption'!U$5*(1/(1-'General Inputs'!$C$10))*$J3085*1000*$I3085 &lt;= ABS(($F3085-$E3085)*(1+$J157)^(Y$490-$K$490)),'PV Adoption'!U$5*(1/(1-'General Inputs'!$C$10))*$J3085*1000*$I3085,ABS(($F3085-$E3085)*(1+$J157)^(Y$490-$K$490)))</f>
        <v>0</v>
      </c>
      <c r="Z3085" s="357">
        <f>IF('PV Adoption'!V$5*(1/(1-'General Inputs'!$C$10))*$J3085*1000*$I3085 &lt;= ABS(($F3085-$E3085)*(1+$J157)^(Z$490-$K$490)),'PV Adoption'!V$5*(1/(1-'General Inputs'!$C$10))*$J3085*1000*$I3085,ABS(($F3085-$E3085)*(1+$J157)^(Z$490-$K$490)))</f>
        <v>0</v>
      </c>
      <c r="AA3085" s="357">
        <f>IF('PV Adoption'!W$5*(1/(1-'General Inputs'!$C$10))*$J3085*1000*$I3085 &lt;= ABS(($F3085-$E3085)*(1+$J157)^(AA$490-$K$490)),'PV Adoption'!W$5*(1/(1-'General Inputs'!$C$10))*$J3085*1000*$I3085,ABS(($F3085-$E3085)*(1+$J157)^(AA$490-$K$490)))</f>
        <v>0</v>
      </c>
      <c r="AB3085" s="357">
        <f>IF('PV Adoption'!X$5*(1/(1-'General Inputs'!$C$10))*$J3085*1000*$I3085 &lt;= ABS(($F3085-$E3085)*(1+$J157)^(AB$490-$K$490)),'PV Adoption'!X$5*(1/(1-'General Inputs'!$C$10))*$J3085*1000*$I3085,ABS(($F3085-$E3085)*(1+$J157)^(AB$490-$K$490)))</f>
        <v>0</v>
      </c>
      <c r="AC3085" s="357">
        <f>IF('PV Adoption'!Y$5*(1/(1-'General Inputs'!$C$10))*$J3085*1000*$I3085 &lt;= ABS(($F3085-$E3085)*(1+$J157)^(AC$490-$K$490)),'PV Adoption'!Y$5*(1/(1-'General Inputs'!$C$10))*$J3085*1000*$I3085,ABS(($F3085-$E3085)*(1+$J157)^(AC$490-$K$490)))</f>
        <v>0</v>
      </c>
      <c r="AD3085" s="357">
        <f>IF('PV Adoption'!Z$5*(1/(1-'General Inputs'!$C$10))*$J3085*1000*$I3085 &lt;= ABS(($F3085-$E3085)*(1+$J157)^(AD$490-$K$490)),'PV Adoption'!Z$5*(1/(1-'General Inputs'!$C$10))*$J3085*1000*$I3085,ABS(($F3085-$E3085)*(1+$J157)^(AD$490-$K$490)))</f>
        <v>0</v>
      </c>
      <c r="AE3085" s="357">
        <f>IF('PV Adoption'!AA$5*(1/(1-'General Inputs'!$C$10))*$J3085*1000*$I3085 &lt;= ABS(($F3085-$E3085)*(1+$J157)^(AE$490-$K$490)),'PV Adoption'!AA$5*(1/(1-'General Inputs'!$C$10))*$J3085*1000*$I3085,ABS(($F3085-$E3085)*(1+$J157)^(AE$490-$K$490)))</f>
        <v>0</v>
      </c>
      <c r="AF3085" s="357">
        <f>IF('PV Adoption'!AB$5*(1/(1-'General Inputs'!$C$10))*$J3085*1000*$I3085 &lt;= ABS(($F3085-$E3085)*(1+$J157)^(AF$490-$K$490)),'PV Adoption'!AB$5*(1/(1-'General Inputs'!$C$10))*$J3085*1000*$I3085,ABS(($F3085-$E3085)*(1+$J157)^(AF$490-$K$490)))</f>
        <v>0</v>
      </c>
      <c r="AG3085" s="357">
        <f>IF('PV Adoption'!AC$5*(1/(1-'General Inputs'!$C$10))*$J3085*1000*$I3085 &lt;= ABS(($F3085-$E3085)*(1+$J157)^(AG$490-$K$490)),'PV Adoption'!AC$5*(1/(1-'General Inputs'!$C$10))*$J3085*1000*$I3085,ABS(($F3085-$E3085)*(1+$J157)^(AG$490-$K$490)))</f>
        <v>0</v>
      </c>
      <c r="AH3085" s="357">
        <f>IF('PV Adoption'!AD$5*(1/(1-'General Inputs'!$C$10))*$J3085*1000*$I3085 &lt;= ABS(($F3085-$E3085)*(1+$J157)^(AH$490-$K$490)),'PV Adoption'!AD$5*(1/(1-'General Inputs'!$C$10))*$J3085*1000*$I3085,ABS(($F3085-$E3085)*(1+$J157)^(AH$490-$K$490)))</f>
        <v>0</v>
      </c>
      <c r="AI3085" s="357">
        <f>IF('PV Adoption'!AE$5*(1/(1-'General Inputs'!$C$10))*$J3085*1000*$I3085 &lt;= ABS(($F3085-$E3085)*(1+$J157)^(AI$490-$K$490)),'PV Adoption'!AE$5*(1/(1-'General Inputs'!$C$10))*$J3085*1000*$I3085,ABS(($F3085-$E3085)*(1+$J157)^(AI$490-$K$490)))</f>
        <v>0</v>
      </c>
      <c r="AJ3085" s="357">
        <f>IF('PV Adoption'!AF$5*(1/(1-'General Inputs'!$C$10))*$J3085*1000*$I3085 &lt;= ABS(($F3085-$E3085)*(1+$J157)^(AJ$490-$K$490)),'PV Adoption'!AF$5*(1/(1-'General Inputs'!$C$10))*$J3085*1000*$I3085,ABS(($F3085-$E3085)*(1+$J157)^(AJ$490-$K$490)))</f>
        <v>0</v>
      </c>
      <c r="AK3085" s="357">
        <v>421.19635720407263</v>
      </c>
      <c r="AL3085" s="357">
        <v>428.54227060609401</v>
      </c>
      <c r="AM3085" s="357">
        <v>436.32097389733718</v>
      </c>
    </row>
    <row r="3086" spans="1:39" x14ac:dyDescent="0.25">
      <c r="A3086" s="353" t="s">
        <v>498</v>
      </c>
      <c r="B3086" s="353" t="s">
        <v>498</v>
      </c>
      <c r="C3086" s="441">
        <f t="shared" ref="C3086:H3086" si="2534">C158</f>
        <v>5000</v>
      </c>
      <c r="D3086" s="441"/>
      <c r="E3086" s="441"/>
      <c r="F3086" s="441"/>
      <c r="G3086" s="441"/>
      <c r="H3086" s="441">
        <f t="shared" si="2534"/>
        <v>0</v>
      </c>
      <c r="I3086" s="470">
        <f>IFERROR(VLOOKUP(B3086,Coincidence!$B$2:$E$242,4,FALSE)*IF(G3086="Winter",'General Inputs'!$C$25,'General Inputs'!$C$24),IF(G3086="Winter",'General Inputs'!$C$25,'General Inputs'!$C$24))</f>
        <v>0.52140604400000001</v>
      </c>
      <c r="J3086" s="466">
        <f>'Nameplate by Substation'!H158</f>
        <v>2.0107534940664463E-3</v>
      </c>
      <c r="K3086" s="357">
        <f>IF('PV Adoption'!G$5*(1/(1-'General Inputs'!$C$10))*$J3086*1000*$I3086 &lt;= ABS(($F3086-$E3086)*(1+$J158)^(K$490-$K$490)),'PV Adoption'!G$5*(1/(1-'General Inputs'!$C$10))*$J3086*1000*$I3086,ABS(($F3086-$E3086)*(1+$J158)^(K$490-$K$490)))</f>
        <v>0</v>
      </c>
      <c r="L3086" s="357">
        <f>IF('PV Adoption'!H$5*(1/(1-'General Inputs'!$C$10))*$J3086*1000*$I3086 &lt;= ABS(($F3086-$E3086)*(1+$J158)^(L$490-$K$490)),'PV Adoption'!H$5*(1/(1-'General Inputs'!$C$10))*$J3086*1000*$I3086,ABS(($F3086-$E3086)*(1+$J158)^(L$490-$K$490)))</f>
        <v>0</v>
      </c>
      <c r="M3086" s="357">
        <f>IF('PV Adoption'!I$5*(1/(1-'General Inputs'!$C$10))*$J3086*1000*$I3086 &lt;= ABS(($F3086-$E3086)*(1+$J158)^(M$490-$K$490)),'PV Adoption'!I$5*(1/(1-'General Inputs'!$C$10))*$J3086*1000*$I3086,ABS(($F3086-$E3086)*(1+$J158)^(M$490-$K$490)))</f>
        <v>0</v>
      </c>
      <c r="N3086" s="357">
        <f>IF('PV Adoption'!J$5*(1/(1-'General Inputs'!$C$10))*$J3086*1000*$I3086 &lt;= ABS(($F3086-$E3086)*(1+$J158)^(N$490-$K$490)),'PV Adoption'!J$5*(1/(1-'General Inputs'!$C$10))*$J3086*1000*$I3086,ABS(($F3086-$E3086)*(1+$J158)^(N$490-$K$490)))</f>
        <v>0</v>
      </c>
      <c r="O3086" s="357">
        <f>IF('PV Adoption'!K$5*(1/(1-'General Inputs'!$C$10))*$J3086*1000*$I3086 &lt;= ABS(($F3086-$E3086)*(1+$J158)^(O$490-$K$490)),'PV Adoption'!K$5*(1/(1-'General Inputs'!$C$10))*$J3086*1000*$I3086,ABS(($F3086-$E3086)*(1+$J158)^(O$490-$K$490)))</f>
        <v>0</v>
      </c>
      <c r="P3086" s="357">
        <f>IF('PV Adoption'!L$5*(1/(1-'General Inputs'!$C$10))*$J3086*1000*$I3086 &lt;= ABS(($F3086-$E3086)*(1+$J158)^(P$490-$K$490)),'PV Adoption'!L$5*(1/(1-'General Inputs'!$C$10))*$J3086*1000*$I3086,ABS(($F3086-$E3086)*(1+$J158)^(P$490-$K$490)))</f>
        <v>0</v>
      </c>
      <c r="Q3086" s="357">
        <f>IF('PV Adoption'!M$5*(1/(1-'General Inputs'!$C$10))*$J3086*1000*$I3086 &lt;= ABS(($F3086-$E3086)*(1+$J158)^(Q$490-$K$490)),'PV Adoption'!M$5*(1/(1-'General Inputs'!$C$10))*$J3086*1000*$I3086,ABS(($F3086-$E3086)*(1+$J158)^(Q$490-$K$490)))</f>
        <v>0</v>
      </c>
      <c r="R3086" s="357">
        <f>IF('PV Adoption'!N$5*(1/(1-'General Inputs'!$C$10))*$J3086*1000*$I3086 &lt;= ABS(($F3086-$E3086)*(1+$J158)^(R$490-$K$490)),'PV Adoption'!N$5*(1/(1-'General Inputs'!$C$10))*$J3086*1000*$I3086,ABS(($F3086-$E3086)*(1+$J158)^(R$490-$K$490)))</f>
        <v>0</v>
      </c>
      <c r="S3086" s="357">
        <f>IF('PV Adoption'!O$5*(1/(1-'General Inputs'!$C$10))*$J3086*1000*$I3086 &lt;= ABS(($F3086-$E3086)*(1+$J158)^(S$490-$K$490)),'PV Adoption'!O$5*(1/(1-'General Inputs'!$C$10))*$J3086*1000*$I3086,ABS(($F3086-$E3086)*(1+$J158)^(S$490-$K$490)))</f>
        <v>0</v>
      </c>
      <c r="T3086" s="357">
        <f>IF('PV Adoption'!P$5*(1/(1-'General Inputs'!$C$10))*$J3086*1000*$I3086 &lt;= ABS(($F3086-$E3086)*(1+$J158)^(T$490-$K$490)),'PV Adoption'!P$5*(1/(1-'General Inputs'!$C$10))*$J3086*1000*$I3086,ABS(($F3086-$E3086)*(1+$J158)^(T$490-$K$490)))</f>
        <v>0</v>
      </c>
      <c r="U3086" s="357">
        <f>IF('PV Adoption'!Q$5*(1/(1-'General Inputs'!$C$10))*$J3086*1000*$I3086 &lt;= ABS(($F3086-$E3086)*(1+$J158)^(U$490-$K$490)),'PV Adoption'!Q$5*(1/(1-'General Inputs'!$C$10))*$J3086*1000*$I3086,ABS(($F3086-$E3086)*(1+$J158)^(U$490-$K$490)))</f>
        <v>0</v>
      </c>
      <c r="V3086" s="357">
        <f>IF('PV Adoption'!R$5*(1/(1-'General Inputs'!$C$10))*$J3086*1000*$I3086 &lt;= ABS(($F3086-$E3086)*(1+$J158)^(V$490-$K$490)),'PV Adoption'!R$5*(1/(1-'General Inputs'!$C$10))*$J3086*1000*$I3086,ABS(($F3086-$E3086)*(1+$J158)^(V$490-$K$490)))</f>
        <v>0</v>
      </c>
      <c r="W3086" s="357">
        <f>IF('PV Adoption'!S$5*(1/(1-'General Inputs'!$C$10))*$J3086*1000*$I3086 &lt;= ABS(($F3086-$E3086)*(1+$J158)^(W$490-$K$490)),'PV Adoption'!S$5*(1/(1-'General Inputs'!$C$10))*$J3086*1000*$I3086,ABS(($F3086-$E3086)*(1+$J158)^(W$490-$K$490)))</f>
        <v>0</v>
      </c>
      <c r="X3086" s="357">
        <f>IF('PV Adoption'!T$5*(1/(1-'General Inputs'!$C$10))*$J3086*1000*$I3086 &lt;= ABS(($F3086-$E3086)*(1+$J158)^(X$490-$K$490)),'PV Adoption'!T$5*(1/(1-'General Inputs'!$C$10))*$J3086*1000*$I3086,ABS(($F3086-$E3086)*(1+$J158)^(X$490-$K$490)))</f>
        <v>0</v>
      </c>
      <c r="Y3086" s="357">
        <f>IF('PV Adoption'!U$5*(1/(1-'General Inputs'!$C$10))*$J3086*1000*$I3086 &lt;= ABS(($F3086-$E3086)*(1+$J158)^(Y$490-$K$490)),'PV Adoption'!U$5*(1/(1-'General Inputs'!$C$10))*$J3086*1000*$I3086,ABS(($F3086-$E3086)*(1+$J158)^(Y$490-$K$490)))</f>
        <v>0</v>
      </c>
      <c r="Z3086" s="357">
        <f>IF('PV Adoption'!V$5*(1/(1-'General Inputs'!$C$10))*$J3086*1000*$I3086 &lt;= ABS(($F3086-$E3086)*(1+$J158)^(Z$490-$K$490)),'PV Adoption'!V$5*(1/(1-'General Inputs'!$C$10))*$J3086*1000*$I3086,ABS(($F3086-$E3086)*(1+$J158)^(Z$490-$K$490)))</f>
        <v>0</v>
      </c>
      <c r="AA3086" s="357">
        <f>IF('PV Adoption'!W$5*(1/(1-'General Inputs'!$C$10))*$J3086*1000*$I3086 &lt;= ABS(($F3086-$E3086)*(1+$J158)^(AA$490-$K$490)),'PV Adoption'!W$5*(1/(1-'General Inputs'!$C$10))*$J3086*1000*$I3086,ABS(($F3086-$E3086)*(1+$J158)^(AA$490-$K$490)))</f>
        <v>0</v>
      </c>
      <c r="AB3086" s="357">
        <f>IF('PV Adoption'!X$5*(1/(1-'General Inputs'!$C$10))*$J3086*1000*$I3086 &lt;= ABS(($F3086-$E3086)*(1+$J158)^(AB$490-$K$490)),'PV Adoption'!X$5*(1/(1-'General Inputs'!$C$10))*$J3086*1000*$I3086,ABS(($F3086-$E3086)*(1+$J158)^(AB$490-$K$490)))</f>
        <v>0</v>
      </c>
      <c r="AC3086" s="357">
        <f>IF('PV Adoption'!Y$5*(1/(1-'General Inputs'!$C$10))*$J3086*1000*$I3086 &lt;= ABS(($F3086-$E3086)*(1+$J158)^(AC$490-$K$490)),'PV Adoption'!Y$5*(1/(1-'General Inputs'!$C$10))*$J3086*1000*$I3086,ABS(($F3086-$E3086)*(1+$J158)^(AC$490-$K$490)))</f>
        <v>0</v>
      </c>
      <c r="AD3086" s="357">
        <f>IF('PV Adoption'!Z$5*(1/(1-'General Inputs'!$C$10))*$J3086*1000*$I3086 &lt;= ABS(($F3086-$E3086)*(1+$J158)^(AD$490-$K$490)),'PV Adoption'!Z$5*(1/(1-'General Inputs'!$C$10))*$J3086*1000*$I3086,ABS(($F3086-$E3086)*(1+$J158)^(AD$490-$K$490)))</f>
        <v>0</v>
      </c>
      <c r="AE3086" s="357">
        <f>IF('PV Adoption'!AA$5*(1/(1-'General Inputs'!$C$10))*$J3086*1000*$I3086 &lt;= ABS(($F3086-$E3086)*(1+$J158)^(AE$490-$K$490)),'PV Adoption'!AA$5*(1/(1-'General Inputs'!$C$10))*$J3086*1000*$I3086,ABS(($F3086-$E3086)*(1+$J158)^(AE$490-$K$490)))</f>
        <v>0</v>
      </c>
      <c r="AF3086" s="357">
        <f>IF('PV Adoption'!AB$5*(1/(1-'General Inputs'!$C$10))*$J3086*1000*$I3086 &lt;= ABS(($F3086-$E3086)*(1+$J158)^(AF$490-$K$490)),'PV Adoption'!AB$5*(1/(1-'General Inputs'!$C$10))*$J3086*1000*$I3086,ABS(($F3086-$E3086)*(1+$J158)^(AF$490-$K$490)))</f>
        <v>0</v>
      </c>
      <c r="AG3086" s="357">
        <f>IF('PV Adoption'!AC$5*(1/(1-'General Inputs'!$C$10))*$J3086*1000*$I3086 &lt;= ABS(($F3086-$E3086)*(1+$J158)^(AG$490-$K$490)),'PV Adoption'!AC$5*(1/(1-'General Inputs'!$C$10))*$J3086*1000*$I3086,ABS(($F3086-$E3086)*(1+$J158)^(AG$490-$K$490)))</f>
        <v>0</v>
      </c>
      <c r="AH3086" s="357">
        <f>IF('PV Adoption'!AD$5*(1/(1-'General Inputs'!$C$10))*$J3086*1000*$I3086 &lt;= ABS(($F3086-$E3086)*(1+$J158)^(AH$490-$K$490)),'PV Adoption'!AD$5*(1/(1-'General Inputs'!$C$10))*$J3086*1000*$I3086,ABS(($F3086-$E3086)*(1+$J158)^(AH$490-$K$490)))</f>
        <v>0</v>
      </c>
      <c r="AI3086" s="357">
        <f>IF('PV Adoption'!AE$5*(1/(1-'General Inputs'!$C$10))*$J3086*1000*$I3086 &lt;= ABS(($F3086-$E3086)*(1+$J158)^(AI$490-$K$490)),'PV Adoption'!AE$5*(1/(1-'General Inputs'!$C$10))*$J3086*1000*$I3086,ABS(($F3086-$E3086)*(1+$J158)^(AI$490-$K$490)))</f>
        <v>0</v>
      </c>
      <c r="AJ3086" s="357">
        <f>IF('PV Adoption'!AF$5*(1/(1-'General Inputs'!$C$10))*$J3086*1000*$I3086 &lt;= ABS(($F3086-$E3086)*(1+$J158)^(AJ$490-$K$490)),'PV Adoption'!AF$5*(1/(1-'General Inputs'!$C$10))*$J3086*1000*$I3086,ABS(($F3086-$E3086)*(1+$J158)^(AJ$490-$K$490)))</f>
        <v>0</v>
      </c>
      <c r="AK3086" s="357">
        <v>247.87525494994028</v>
      </c>
      <c r="AL3086" s="357">
        <v>250.07504993727318</v>
      </c>
      <c r="AM3086" s="357">
        <v>252.29436723629183</v>
      </c>
    </row>
    <row r="3087" spans="1:39" x14ac:dyDescent="0.25">
      <c r="A3087" s="353" t="s">
        <v>498</v>
      </c>
      <c r="B3087" s="353" t="s">
        <v>499</v>
      </c>
      <c r="C3087" s="441">
        <f t="shared" ref="C3087:H3087" si="2535">C159</f>
        <v>9375</v>
      </c>
      <c r="D3087" s="441"/>
      <c r="E3087" s="441"/>
      <c r="F3087" s="441"/>
      <c r="G3087" s="441"/>
      <c r="H3087" s="441">
        <f t="shared" si="2535"/>
        <v>0</v>
      </c>
      <c r="I3087" s="470">
        <f>IFERROR(VLOOKUP(B3087,Coincidence!$B$2:$E$242,4,FALSE)*IF(G3087="Winter",'General Inputs'!$C$25,'General Inputs'!$C$24),IF(G3087="Winter",'General Inputs'!$C$25,'General Inputs'!$C$24))</f>
        <v>0.52140604400000001</v>
      </c>
      <c r="J3087" s="466">
        <f>'Nameplate by Substation'!H159</f>
        <v>8.3523606676606235E-4</v>
      </c>
      <c r="K3087" s="357">
        <f>IF('PV Adoption'!G$5*(1/(1-'General Inputs'!$C$10))*$J3087*1000*$I3087 &lt;= ABS(($F3087-$E3087)*(1+$J159)^(K$490-$K$490)),'PV Adoption'!G$5*(1/(1-'General Inputs'!$C$10))*$J3087*1000*$I3087,ABS(($F3087-$E3087)*(1+$J159)^(K$490-$K$490)))</f>
        <v>0</v>
      </c>
      <c r="L3087" s="357">
        <f>IF('PV Adoption'!H$5*(1/(1-'General Inputs'!$C$10))*$J3087*1000*$I3087 &lt;= ABS(($F3087-$E3087)*(1+$J159)^(L$490-$K$490)),'PV Adoption'!H$5*(1/(1-'General Inputs'!$C$10))*$J3087*1000*$I3087,ABS(($F3087-$E3087)*(1+$J159)^(L$490-$K$490)))</f>
        <v>0</v>
      </c>
      <c r="M3087" s="357">
        <f>IF('PV Adoption'!I$5*(1/(1-'General Inputs'!$C$10))*$J3087*1000*$I3087 &lt;= ABS(($F3087-$E3087)*(1+$J159)^(M$490-$K$490)),'PV Adoption'!I$5*(1/(1-'General Inputs'!$C$10))*$J3087*1000*$I3087,ABS(($F3087-$E3087)*(1+$J159)^(M$490-$K$490)))</f>
        <v>0</v>
      </c>
      <c r="N3087" s="357">
        <f>IF('PV Adoption'!J$5*(1/(1-'General Inputs'!$C$10))*$J3087*1000*$I3087 &lt;= ABS(($F3087-$E3087)*(1+$J159)^(N$490-$K$490)),'PV Adoption'!J$5*(1/(1-'General Inputs'!$C$10))*$J3087*1000*$I3087,ABS(($F3087-$E3087)*(1+$J159)^(N$490-$K$490)))</f>
        <v>0</v>
      </c>
      <c r="O3087" s="357">
        <f>IF('PV Adoption'!K$5*(1/(1-'General Inputs'!$C$10))*$J3087*1000*$I3087 &lt;= ABS(($F3087-$E3087)*(1+$J159)^(O$490-$K$490)),'PV Adoption'!K$5*(1/(1-'General Inputs'!$C$10))*$J3087*1000*$I3087,ABS(($F3087-$E3087)*(1+$J159)^(O$490-$K$490)))</f>
        <v>0</v>
      </c>
      <c r="P3087" s="357">
        <f>IF('PV Adoption'!L$5*(1/(1-'General Inputs'!$C$10))*$J3087*1000*$I3087 &lt;= ABS(($F3087-$E3087)*(1+$J159)^(P$490-$K$490)),'PV Adoption'!L$5*(1/(1-'General Inputs'!$C$10))*$J3087*1000*$I3087,ABS(($F3087-$E3087)*(1+$J159)^(P$490-$K$490)))</f>
        <v>0</v>
      </c>
      <c r="Q3087" s="357">
        <f>IF('PV Adoption'!M$5*(1/(1-'General Inputs'!$C$10))*$J3087*1000*$I3087 &lt;= ABS(($F3087-$E3087)*(1+$J159)^(Q$490-$K$490)),'PV Adoption'!M$5*(1/(1-'General Inputs'!$C$10))*$J3087*1000*$I3087,ABS(($F3087-$E3087)*(1+$J159)^(Q$490-$K$490)))</f>
        <v>0</v>
      </c>
      <c r="R3087" s="357">
        <f>IF('PV Adoption'!N$5*(1/(1-'General Inputs'!$C$10))*$J3087*1000*$I3087 &lt;= ABS(($F3087-$E3087)*(1+$J159)^(R$490-$K$490)),'PV Adoption'!N$5*(1/(1-'General Inputs'!$C$10))*$J3087*1000*$I3087,ABS(($F3087-$E3087)*(1+$J159)^(R$490-$K$490)))</f>
        <v>0</v>
      </c>
      <c r="S3087" s="357">
        <f>IF('PV Adoption'!O$5*(1/(1-'General Inputs'!$C$10))*$J3087*1000*$I3087 &lt;= ABS(($F3087-$E3087)*(1+$J159)^(S$490-$K$490)),'PV Adoption'!O$5*(1/(1-'General Inputs'!$C$10))*$J3087*1000*$I3087,ABS(($F3087-$E3087)*(1+$J159)^(S$490-$K$490)))</f>
        <v>0</v>
      </c>
      <c r="T3087" s="357">
        <f>IF('PV Adoption'!P$5*(1/(1-'General Inputs'!$C$10))*$J3087*1000*$I3087 &lt;= ABS(($F3087-$E3087)*(1+$J159)^(T$490-$K$490)),'PV Adoption'!P$5*(1/(1-'General Inputs'!$C$10))*$J3087*1000*$I3087,ABS(($F3087-$E3087)*(1+$J159)^(T$490-$K$490)))</f>
        <v>0</v>
      </c>
      <c r="U3087" s="357">
        <f>IF('PV Adoption'!Q$5*(1/(1-'General Inputs'!$C$10))*$J3087*1000*$I3087 &lt;= ABS(($F3087-$E3087)*(1+$J159)^(U$490-$K$490)),'PV Adoption'!Q$5*(1/(1-'General Inputs'!$C$10))*$J3087*1000*$I3087,ABS(($F3087-$E3087)*(1+$J159)^(U$490-$K$490)))</f>
        <v>0</v>
      </c>
      <c r="V3087" s="357">
        <f>IF('PV Adoption'!R$5*(1/(1-'General Inputs'!$C$10))*$J3087*1000*$I3087 &lt;= ABS(($F3087-$E3087)*(1+$J159)^(V$490-$K$490)),'PV Adoption'!R$5*(1/(1-'General Inputs'!$C$10))*$J3087*1000*$I3087,ABS(($F3087-$E3087)*(1+$J159)^(V$490-$K$490)))</f>
        <v>0</v>
      </c>
      <c r="W3087" s="357">
        <f>IF('PV Adoption'!S$5*(1/(1-'General Inputs'!$C$10))*$J3087*1000*$I3087 &lt;= ABS(($F3087-$E3087)*(1+$J159)^(W$490-$K$490)),'PV Adoption'!S$5*(1/(1-'General Inputs'!$C$10))*$J3087*1000*$I3087,ABS(($F3087-$E3087)*(1+$J159)^(W$490-$K$490)))</f>
        <v>0</v>
      </c>
      <c r="X3087" s="357">
        <f>IF('PV Adoption'!T$5*(1/(1-'General Inputs'!$C$10))*$J3087*1000*$I3087 &lt;= ABS(($F3087-$E3087)*(1+$J159)^(X$490-$K$490)),'PV Adoption'!T$5*(1/(1-'General Inputs'!$C$10))*$J3087*1000*$I3087,ABS(($F3087-$E3087)*(1+$J159)^(X$490-$K$490)))</f>
        <v>0</v>
      </c>
      <c r="Y3087" s="357">
        <f>IF('PV Adoption'!U$5*(1/(1-'General Inputs'!$C$10))*$J3087*1000*$I3087 &lt;= ABS(($F3087-$E3087)*(1+$J159)^(Y$490-$K$490)),'PV Adoption'!U$5*(1/(1-'General Inputs'!$C$10))*$J3087*1000*$I3087,ABS(($F3087-$E3087)*(1+$J159)^(Y$490-$K$490)))</f>
        <v>0</v>
      </c>
      <c r="Z3087" s="357">
        <f>IF('PV Adoption'!V$5*(1/(1-'General Inputs'!$C$10))*$J3087*1000*$I3087 &lt;= ABS(($F3087-$E3087)*(1+$J159)^(Z$490-$K$490)),'PV Adoption'!V$5*(1/(1-'General Inputs'!$C$10))*$J3087*1000*$I3087,ABS(($F3087-$E3087)*(1+$J159)^(Z$490-$K$490)))</f>
        <v>0</v>
      </c>
      <c r="AA3087" s="357">
        <f>IF('PV Adoption'!W$5*(1/(1-'General Inputs'!$C$10))*$J3087*1000*$I3087 &lt;= ABS(($F3087-$E3087)*(1+$J159)^(AA$490-$K$490)),'PV Adoption'!W$5*(1/(1-'General Inputs'!$C$10))*$J3087*1000*$I3087,ABS(($F3087-$E3087)*(1+$J159)^(AA$490-$K$490)))</f>
        <v>0</v>
      </c>
      <c r="AB3087" s="357">
        <f>IF('PV Adoption'!X$5*(1/(1-'General Inputs'!$C$10))*$J3087*1000*$I3087 &lt;= ABS(($F3087-$E3087)*(1+$J159)^(AB$490-$K$490)),'PV Adoption'!X$5*(1/(1-'General Inputs'!$C$10))*$J3087*1000*$I3087,ABS(($F3087-$E3087)*(1+$J159)^(AB$490-$K$490)))</f>
        <v>0</v>
      </c>
      <c r="AC3087" s="357">
        <f>IF('PV Adoption'!Y$5*(1/(1-'General Inputs'!$C$10))*$J3087*1000*$I3087 &lt;= ABS(($F3087-$E3087)*(1+$J159)^(AC$490-$K$490)),'PV Adoption'!Y$5*(1/(1-'General Inputs'!$C$10))*$J3087*1000*$I3087,ABS(($F3087-$E3087)*(1+$J159)^(AC$490-$K$490)))</f>
        <v>0</v>
      </c>
      <c r="AD3087" s="357">
        <f>IF('PV Adoption'!Z$5*(1/(1-'General Inputs'!$C$10))*$J3087*1000*$I3087 &lt;= ABS(($F3087-$E3087)*(1+$J159)^(AD$490-$K$490)),'PV Adoption'!Z$5*(1/(1-'General Inputs'!$C$10))*$J3087*1000*$I3087,ABS(($F3087-$E3087)*(1+$J159)^(AD$490-$K$490)))</f>
        <v>0</v>
      </c>
      <c r="AE3087" s="357">
        <f>IF('PV Adoption'!AA$5*(1/(1-'General Inputs'!$C$10))*$J3087*1000*$I3087 &lt;= ABS(($F3087-$E3087)*(1+$J159)^(AE$490-$K$490)),'PV Adoption'!AA$5*(1/(1-'General Inputs'!$C$10))*$J3087*1000*$I3087,ABS(($F3087-$E3087)*(1+$J159)^(AE$490-$K$490)))</f>
        <v>0</v>
      </c>
      <c r="AF3087" s="357">
        <f>IF('PV Adoption'!AB$5*(1/(1-'General Inputs'!$C$10))*$J3087*1000*$I3087 &lt;= ABS(($F3087-$E3087)*(1+$J159)^(AF$490-$K$490)),'PV Adoption'!AB$5*(1/(1-'General Inputs'!$C$10))*$J3087*1000*$I3087,ABS(($F3087-$E3087)*(1+$J159)^(AF$490-$K$490)))</f>
        <v>0</v>
      </c>
      <c r="AG3087" s="357">
        <f>IF('PV Adoption'!AC$5*(1/(1-'General Inputs'!$C$10))*$J3087*1000*$I3087 &lt;= ABS(($F3087-$E3087)*(1+$J159)^(AG$490-$K$490)),'PV Adoption'!AC$5*(1/(1-'General Inputs'!$C$10))*$J3087*1000*$I3087,ABS(($F3087-$E3087)*(1+$J159)^(AG$490-$K$490)))</f>
        <v>0</v>
      </c>
      <c r="AH3087" s="357">
        <f>IF('PV Adoption'!AD$5*(1/(1-'General Inputs'!$C$10))*$J3087*1000*$I3087 &lt;= ABS(($F3087-$E3087)*(1+$J159)^(AH$490-$K$490)),'PV Adoption'!AD$5*(1/(1-'General Inputs'!$C$10))*$J3087*1000*$I3087,ABS(($F3087-$E3087)*(1+$J159)^(AH$490-$K$490)))</f>
        <v>0</v>
      </c>
      <c r="AI3087" s="357">
        <f>IF('PV Adoption'!AE$5*(1/(1-'General Inputs'!$C$10))*$J3087*1000*$I3087 &lt;= ABS(($F3087-$E3087)*(1+$J159)^(AI$490-$K$490)),'PV Adoption'!AE$5*(1/(1-'General Inputs'!$C$10))*$J3087*1000*$I3087,ABS(($F3087-$E3087)*(1+$J159)^(AI$490-$K$490)))</f>
        <v>0</v>
      </c>
      <c r="AJ3087" s="357">
        <f>IF('PV Adoption'!AF$5*(1/(1-'General Inputs'!$C$10))*$J3087*1000*$I3087 &lt;= ABS(($F3087-$E3087)*(1+$J159)^(AJ$490-$K$490)),'PV Adoption'!AF$5*(1/(1-'General Inputs'!$C$10))*$J3087*1000*$I3087,ABS(($F3087-$E3087)*(1+$J159)^(AJ$490-$K$490)))</f>
        <v>0</v>
      </c>
      <c r="AK3087" s="357">
        <v>25.789555897734694</v>
      </c>
      <c r="AL3087" s="357">
        <v>25.781495998712867</v>
      </c>
      <c r="AM3087" s="357">
        <v>25.773438618616627</v>
      </c>
    </row>
    <row r="3088" spans="1:39" x14ac:dyDescent="0.25">
      <c r="A3088" s="353" t="s">
        <v>363</v>
      </c>
      <c r="B3088" s="353" t="s">
        <v>363</v>
      </c>
      <c r="C3088" s="441">
        <f t="shared" ref="C3088:H3088" si="2536">C160</f>
        <v>5000</v>
      </c>
      <c r="D3088" s="441"/>
      <c r="E3088" s="441"/>
      <c r="F3088" s="441"/>
      <c r="G3088" s="441"/>
      <c r="H3088" s="441">
        <f t="shared" si="2536"/>
        <v>0</v>
      </c>
      <c r="I3088" s="470">
        <f>IFERROR(VLOOKUP(B3088,Coincidence!$B$2:$E$242,4,FALSE)*IF(G3088="Winter",'General Inputs'!$C$25,'General Inputs'!$C$24),IF(G3088="Winter",'General Inputs'!$C$25,'General Inputs'!$C$24))</f>
        <v>0.52140604400000001</v>
      </c>
      <c r="J3088" s="466">
        <f>'Nameplate by Substation'!H160</f>
        <v>1.6996555656706401E-3</v>
      </c>
      <c r="K3088" s="357">
        <f>IF('PV Adoption'!G$5*(1/(1-'General Inputs'!$C$10))*$J3088*1000*$I3088 &lt;= ABS(($F3088-$E3088)*(1+$J160)^(K$490-$K$490)),'PV Adoption'!G$5*(1/(1-'General Inputs'!$C$10))*$J3088*1000*$I3088,ABS(($F3088-$E3088)*(1+$J160)^(K$490-$K$490)))</f>
        <v>0</v>
      </c>
      <c r="L3088" s="357">
        <f>IF('PV Adoption'!H$5*(1/(1-'General Inputs'!$C$10))*$J3088*1000*$I3088 &lt;= ABS(($F3088-$E3088)*(1+$J160)^(L$490-$K$490)),'PV Adoption'!H$5*(1/(1-'General Inputs'!$C$10))*$J3088*1000*$I3088,ABS(($F3088-$E3088)*(1+$J160)^(L$490-$K$490)))</f>
        <v>0</v>
      </c>
      <c r="M3088" s="357">
        <f>IF('PV Adoption'!I$5*(1/(1-'General Inputs'!$C$10))*$J3088*1000*$I3088 &lt;= ABS(($F3088-$E3088)*(1+$J160)^(M$490-$K$490)),'PV Adoption'!I$5*(1/(1-'General Inputs'!$C$10))*$J3088*1000*$I3088,ABS(($F3088-$E3088)*(1+$J160)^(M$490-$K$490)))</f>
        <v>0</v>
      </c>
      <c r="N3088" s="357">
        <f>IF('PV Adoption'!J$5*(1/(1-'General Inputs'!$C$10))*$J3088*1000*$I3088 &lt;= ABS(($F3088-$E3088)*(1+$J160)^(N$490-$K$490)),'PV Adoption'!J$5*(1/(1-'General Inputs'!$C$10))*$J3088*1000*$I3088,ABS(($F3088-$E3088)*(1+$J160)^(N$490-$K$490)))</f>
        <v>0</v>
      </c>
      <c r="O3088" s="357">
        <f>IF('PV Adoption'!K$5*(1/(1-'General Inputs'!$C$10))*$J3088*1000*$I3088 &lt;= ABS(($F3088-$E3088)*(1+$J160)^(O$490-$K$490)),'PV Adoption'!K$5*(1/(1-'General Inputs'!$C$10))*$J3088*1000*$I3088,ABS(($F3088-$E3088)*(1+$J160)^(O$490-$K$490)))</f>
        <v>0</v>
      </c>
      <c r="P3088" s="357">
        <f>IF('PV Adoption'!L$5*(1/(1-'General Inputs'!$C$10))*$J3088*1000*$I3088 &lt;= ABS(($F3088-$E3088)*(1+$J160)^(P$490-$K$490)),'PV Adoption'!L$5*(1/(1-'General Inputs'!$C$10))*$J3088*1000*$I3088,ABS(($F3088-$E3088)*(1+$J160)^(P$490-$K$490)))</f>
        <v>0</v>
      </c>
      <c r="Q3088" s="357">
        <f>IF('PV Adoption'!M$5*(1/(1-'General Inputs'!$C$10))*$J3088*1000*$I3088 &lt;= ABS(($F3088-$E3088)*(1+$J160)^(Q$490-$K$490)),'PV Adoption'!M$5*(1/(1-'General Inputs'!$C$10))*$J3088*1000*$I3088,ABS(($F3088-$E3088)*(1+$J160)^(Q$490-$K$490)))</f>
        <v>0</v>
      </c>
      <c r="R3088" s="357">
        <f>IF('PV Adoption'!N$5*(1/(1-'General Inputs'!$C$10))*$J3088*1000*$I3088 &lt;= ABS(($F3088-$E3088)*(1+$J160)^(R$490-$K$490)),'PV Adoption'!N$5*(1/(1-'General Inputs'!$C$10))*$J3088*1000*$I3088,ABS(($F3088-$E3088)*(1+$J160)^(R$490-$K$490)))</f>
        <v>0</v>
      </c>
      <c r="S3088" s="357">
        <f>IF('PV Adoption'!O$5*(1/(1-'General Inputs'!$C$10))*$J3088*1000*$I3088 &lt;= ABS(($F3088-$E3088)*(1+$J160)^(S$490-$K$490)),'PV Adoption'!O$5*(1/(1-'General Inputs'!$C$10))*$J3088*1000*$I3088,ABS(($F3088-$E3088)*(1+$J160)^(S$490-$K$490)))</f>
        <v>0</v>
      </c>
      <c r="T3088" s="357">
        <f>IF('PV Adoption'!P$5*(1/(1-'General Inputs'!$C$10))*$J3088*1000*$I3088 &lt;= ABS(($F3088-$E3088)*(1+$J160)^(T$490-$K$490)),'PV Adoption'!P$5*(1/(1-'General Inputs'!$C$10))*$J3088*1000*$I3088,ABS(($F3088-$E3088)*(1+$J160)^(T$490-$K$490)))</f>
        <v>0</v>
      </c>
      <c r="U3088" s="357">
        <f>IF('PV Adoption'!Q$5*(1/(1-'General Inputs'!$C$10))*$J3088*1000*$I3088 &lt;= ABS(($F3088-$E3088)*(1+$J160)^(U$490-$K$490)),'PV Adoption'!Q$5*(1/(1-'General Inputs'!$C$10))*$J3088*1000*$I3088,ABS(($F3088-$E3088)*(1+$J160)^(U$490-$K$490)))</f>
        <v>0</v>
      </c>
      <c r="V3088" s="357">
        <f>IF('PV Adoption'!R$5*(1/(1-'General Inputs'!$C$10))*$J3088*1000*$I3088 &lt;= ABS(($F3088-$E3088)*(1+$J160)^(V$490-$K$490)),'PV Adoption'!R$5*(1/(1-'General Inputs'!$C$10))*$J3088*1000*$I3088,ABS(($F3088-$E3088)*(1+$J160)^(V$490-$K$490)))</f>
        <v>0</v>
      </c>
      <c r="W3088" s="357">
        <f>IF('PV Adoption'!S$5*(1/(1-'General Inputs'!$C$10))*$J3088*1000*$I3088 &lt;= ABS(($F3088-$E3088)*(1+$J160)^(W$490-$K$490)),'PV Adoption'!S$5*(1/(1-'General Inputs'!$C$10))*$J3088*1000*$I3088,ABS(($F3088-$E3088)*(1+$J160)^(W$490-$K$490)))</f>
        <v>0</v>
      </c>
      <c r="X3088" s="357">
        <f>IF('PV Adoption'!T$5*(1/(1-'General Inputs'!$C$10))*$J3088*1000*$I3088 &lt;= ABS(($F3088-$E3088)*(1+$J160)^(X$490-$K$490)),'PV Adoption'!T$5*(1/(1-'General Inputs'!$C$10))*$J3088*1000*$I3088,ABS(($F3088-$E3088)*(1+$J160)^(X$490-$K$490)))</f>
        <v>0</v>
      </c>
      <c r="Y3088" s="357">
        <f>IF('PV Adoption'!U$5*(1/(1-'General Inputs'!$C$10))*$J3088*1000*$I3088 &lt;= ABS(($F3088-$E3088)*(1+$J160)^(Y$490-$K$490)),'PV Adoption'!U$5*(1/(1-'General Inputs'!$C$10))*$J3088*1000*$I3088,ABS(($F3088-$E3088)*(1+$J160)^(Y$490-$K$490)))</f>
        <v>0</v>
      </c>
      <c r="Z3088" s="357">
        <f>IF('PV Adoption'!V$5*(1/(1-'General Inputs'!$C$10))*$J3088*1000*$I3088 &lt;= ABS(($F3088-$E3088)*(1+$J160)^(Z$490-$K$490)),'PV Adoption'!V$5*(1/(1-'General Inputs'!$C$10))*$J3088*1000*$I3088,ABS(($F3088-$E3088)*(1+$J160)^(Z$490-$K$490)))</f>
        <v>0</v>
      </c>
      <c r="AA3088" s="357">
        <f>IF('PV Adoption'!W$5*(1/(1-'General Inputs'!$C$10))*$J3088*1000*$I3088 &lt;= ABS(($F3088-$E3088)*(1+$J160)^(AA$490-$K$490)),'PV Adoption'!W$5*(1/(1-'General Inputs'!$C$10))*$J3088*1000*$I3088,ABS(($F3088-$E3088)*(1+$J160)^(AA$490-$K$490)))</f>
        <v>0</v>
      </c>
      <c r="AB3088" s="357">
        <f>IF('PV Adoption'!X$5*(1/(1-'General Inputs'!$C$10))*$J3088*1000*$I3088 &lt;= ABS(($F3088-$E3088)*(1+$J160)^(AB$490-$K$490)),'PV Adoption'!X$5*(1/(1-'General Inputs'!$C$10))*$J3088*1000*$I3088,ABS(($F3088-$E3088)*(1+$J160)^(AB$490-$K$490)))</f>
        <v>0</v>
      </c>
      <c r="AC3088" s="357">
        <f>IF('PV Adoption'!Y$5*(1/(1-'General Inputs'!$C$10))*$J3088*1000*$I3088 &lt;= ABS(($F3088-$E3088)*(1+$J160)^(AC$490-$K$490)),'PV Adoption'!Y$5*(1/(1-'General Inputs'!$C$10))*$J3088*1000*$I3088,ABS(($F3088-$E3088)*(1+$J160)^(AC$490-$K$490)))</f>
        <v>0</v>
      </c>
      <c r="AD3088" s="357">
        <f>IF('PV Adoption'!Z$5*(1/(1-'General Inputs'!$C$10))*$J3088*1000*$I3088 &lt;= ABS(($F3088-$E3088)*(1+$J160)^(AD$490-$K$490)),'PV Adoption'!Z$5*(1/(1-'General Inputs'!$C$10))*$J3088*1000*$I3088,ABS(($F3088-$E3088)*(1+$J160)^(AD$490-$K$490)))</f>
        <v>0</v>
      </c>
      <c r="AE3088" s="357">
        <f>IF('PV Adoption'!AA$5*(1/(1-'General Inputs'!$C$10))*$J3088*1000*$I3088 &lt;= ABS(($F3088-$E3088)*(1+$J160)^(AE$490-$K$490)),'PV Adoption'!AA$5*(1/(1-'General Inputs'!$C$10))*$J3088*1000*$I3088,ABS(($F3088-$E3088)*(1+$J160)^(AE$490-$K$490)))</f>
        <v>0</v>
      </c>
      <c r="AF3088" s="357">
        <f>IF('PV Adoption'!AB$5*(1/(1-'General Inputs'!$C$10))*$J3088*1000*$I3088 &lt;= ABS(($F3088-$E3088)*(1+$J160)^(AF$490-$K$490)),'PV Adoption'!AB$5*(1/(1-'General Inputs'!$C$10))*$J3088*1000*$I3088,ABS(($F3088-$E3088)*(1+$J160)^(AF$490-$K$490)))</f>
        <v>0</v>
      </c>
      <c r="AG3088" s="357">
        <f>IF('PV Adoption'!AC$5*(1/(1-'General Inputs'!$C$10))*$J3088*1000*$I3088 &lt;= ABS(($F3088-$E3088)*(1+$J160)^(AG$490-$K$490)),'PV Adoption'!AC$5*(1/(1-'General Inputs'!$C$10))*$J3088*1000*$I3088,ABS(($F3088-$E3088)*(1+$J160)^(AG$490-$K$490)))</f>
        <v>0</v>
      </c>
      <c r="AH3088" s="357">
        <f>IF('PV Adoption'!AD$5*(1/(1-'General Inputs'!$C$10))*$J3088*1000*$I3088 &lt;= ABS(($F3088-$E3088)*(1+$J160)^(AH$490-$K$490)),'PV Adoption'!AD$5*(1/(1-'General Inputs'!$C$10))*$J3088*1000*$I3088,ABS(($F3088-$E3088)*(1+$J160)^(AH$490-$K$490)))</f>
        <v>0</v>
      </c>
      <c r="AI3088" s="357">
        <f>IF('PV Adoption'!AE$5*(1/(1-'General Inputs'!$C$10))*$J3088*1000*$I3088 &lt;= ABS(($F3088-$E3088)*(1+$J160)^(AI$490-$K$490)),'PV Adoption'!AE$5*(1/(1-'General Inputs'!$C$10))*$J3088*1000*$I3088,ABS(($F3088-$E3088)*(1+$J160)^(AI$490-$K$490)))</f>
        <v>0</v>
      </c>
      <c r="AJ3088" s="357">
        <f>IF('PV Adoption'!AF$5*(1/(1-'General Inputs'!$C$10))*$J3088*1000*$I3088 &lt;= ABS(($F3088-$E3088)*(1+$J160)^(AJ$490-$K$490)),'PV Adoption'!AF$5*(1/(1-'General Inputs'!$C$10))*$J3088*1000*$I3088,ABS(($F3088-$E3088)*(1+$J160)^(AJ$490-$K$490)))</f>
        <v>0</v>
      </c>
      <c r="AK3088" s="357">
        <v>0</v>
      </c>
      <c r="AL3088" s="357">
        <v>0</v>
      </c>
      <c r="AM3088" s="357">
        <v>0</v>
      </c>
    </row>
    <row r="3089" spans="1:39" x14ac:dyDescent="0.25">
      <c r="A3089" s="353" t="s">
        <v>258</v>
      </c>
      <c r="B3089" s="353" t="s">
        <v>359</v>
      </c>
      <c r="C3089" s="441">
        <f t="shared" ref="C3089:H3089" si="2537">C161</f>
        <v>7500</v>
      </c>
      <c r="D3089" s="441"/>
      <c r="E3089" s="441"/>
      <c r="F3089" s="441"/>
      <c r="G3089" s="441"/>
      <c r="H3089" s="441">
        <f t="shared" si="2537"/>
        <v>0</v>
      </c>
      <c r="I3089" s="470">
        <f>IFERROR(VLOOKUP(B3089,Coincidence!$B$2:$E$242,4,FALSE)*IF(G3089="Winter",'General Inputs'!$C$25,'General Inputs'!$C$24),IF(G3089="Winter",'General Inputs'!$C$25,'General Inputs'!$C$24))</f>
        <v>0.52140604400000001</v>
      </c>
      <c r="J3089" s="466">
        <f>'Nameplate by Substation'!H161</f>
        <v>2.9276587356149952E-3</v>
      </c>
      <c r="K3089" s="357">
        <f>IF('PV Adoption'!G$5*(1/(1-'General Inputs'!$C$10))*$J3089*1000*$I3089 &lt;= ABS(($F3089-$E3089)*(1+$J161)^(K$490-$K$490)),'PV Adoption'!G$5*(1/(1-'General Inputs'!$C$10))*$J3089*1000*$I3089,ABS(($F3089-$E3089)*(1+$J161)^(K$490-$K$490)))</f>
        <v>0</v>
      </c>
      <c r="L3089" s="357">
        <f>IF('PV Adoption'!H$5*(1/(1-'General Inputs'!$C$10))*$J3089*1000*$I3089 &lt;= ABS(($F3089-$E3089)*(1+$J161)^(L$490-$K$490)),'PV Adoption'!H$5*(1/(1-'General Inputs'!$C$10))*$J3089*1000*$I3089,ABS(($F3089-$E3089)*(1+$J161)^(L$490-$K$490)))</f>
        <v>0</v>
      </c>
      <c r="M3089" s="357">
        <f>IF('PV Adoption'!I$5*(1/(1-'General Inputs'!$C$10))*$J3089*1000*$I3089 &lt;= ABS(($F3089-$E3089)*(1+$J161)^(M$490-$K$490)),'PV Adoption'!I$5*(1/(1-'General Inputs'!$C$10))*$J3089*1000*$I3089,ABS(($F3089-$E3089)*(1+$J161)^(M$490-$K$490)))</f>
        <v>0</v>
      </c>
      <c r="N3089" s="357">
        <f>IF('PV Adoption'!J$5*(1/(1-'General Inputs'!$C$10))*$J3089*1000*$I3089 &lt;= ABS(($F3089-$E3089)*(1+$J161)^(N$490-$K$490)),'PV Adoption'!J$5*(1/(1-'General Inputs'!$C$10))*$J3089*1000*$I3089,ABS(($F3089-$E3089)*(1+$J161)^(N$490-$K$490)))</f>
        <v>0</v>
      </c>
      <c r="O3089" s="357">
        <f>IF('PV Adoption'!K$5*(1/(1-'General Inputs'!$C$10))*$J3089*1000*$I3089 &lt;= ABS(($F3089-$E3089)*(1+$J161)^(O$490-$K$490)),'PV Adoption'!K$5*(1/(1-'General Inputs'!$C$10))*$J3089*1000*$I3089,ABS(($F3089-$E3089)*(1+$J161)^(O$490-$K$490)))</f>
        <v>0</v>
      </c>
      <c r="P3089" s="357">
        <f>IF('PV Adoption'!L$5*(1/(1-'General Inputs'!$C$10))*$J3089*1000*$I3089 &lt;= ABS(($F3089-$E3089)*(1+$J161)^(P$490-$K$490)),'PV Adoption'!L$5*(1/(1-'General Inputs'!$C$10))*$J3089*1000*$I3089,ABS(($F3089-$E3089)*(1+$J161)^(P$490-$K$490)))</f>
        <v>0</v>
      </c>
      <c r="Q3089" s="357">
        <f>IF('PV Adoption'!M$5*(1/(1-'General Inputs'!$C$10))*$J3089*1000*$I3089 &lt;= ABS(($F3089-$E3089)*(1+$J161)^(Q$490-$K$490)),'PV Adoption'!M$5*(1/(1-'General Inputs'!$C$10))*$J3089*1000*$I3089,ABS(($F3089-$E3089)*(1+$J161)^(Q$490-$K$490)))</f>
        <v>0</v>
      </c>
      <c r="R3089" s="357">
        <f>IF('PV Adoption'!N$5*(1/(1-'General Inputs'!$C$10))*$J3089*1000*$I3089 &lt;= ABS(($F3089-$E3089)*(1+$J161)^(R$490-$K$490)),'PV Adoption'!N$5*(1/(1-'General Inputs'!$C$10))*$J3089*1000*$I3089,ABS(($F3089-$E3089)*(1+$J161)^(R$490-$K$490)))</f>
        <v>0</v>
      </c>
      <c r="S3089" s="357">
        <f>IF('PV Adoption'!O$5*(1/(1-'General Inputs'!$C$10))*$J3089*1000*$I3089 &lt;= ABS(($F3089-$E3089)*(1+$J161)^(S$490-$K$490)),'PV Adoption'!O$5*(1/(1-'General Inputs'!$C$10))*$J3089*1000*$I3089,ABS(($F3089-$E3089)*(1+$J161)^(S$490-$K$490)))</f>
        <v>0</v>
      </c>
      <c r="T3089" s="357">
        <f>IF('PV Adoption'!P$5*(1/(1-'General Inputs'!$C$10))*$J3089*1000*$I3089 &lt;= ABS(($F3089-$E3089)*(1+$J161)^(T$490-$K$490)),'PV Adoption'!P$5*(1/(1-'General Inputs'!$C$10))*$J3089*1000*$I3089,ABS(($F3089-$E3089)*(1+$J161)^(T$490-$K$490)))</f>
        <v>0</v>
      </c>
      <c r="U3089" s="357">
        <f>IF('PV Adoption'!Q$5*(1/(1-'General Inputs'!$C$10))*$J3089*1000*$I3089 &lt;= ABS(($F3089-$E3089)*(1+$J161)^(U$490-$K$490)),'PV Adoption'!Q$5*(1/(1-'General Inputs'!$C$10))*$J3089*1000*$I3089,ABS(($F3089-$E3089)*(1+$J161)^(U$490-$K$490)))</f>
        <v>0</v>
      </c>
      <c r="V3089" s="357">
        <f>IF('PV Adoption'!R$5*(1/(1-'General Inputs'!$C$10))*$J3089*1000*$I3089 &lt;= ABS(($F3089-$E3089)*(1+$J161)^(V$490-$K$490)),'PV Adoption'!R$5*(1/(1-'General Inputs'!$C$10))*$J3089*1000*$I3089,ABS(($F3089-$E3089)*(1+$J161)^(V$490-$K$490)))</f>
        <v>0</v>
      </c>
      <c r="W3089" s="357">
        <f>IF('PV Adoption'!S$5*(1/(1-'General Inputs'!$C$10))*$J3089*1000*$I3089 &lt;= ABS(($F3089-$E3089)*(1+$J161)^(W$490-$K$490)),'PV Adoption'!S$5*(1/(1-'General Inputs'!$C$10))*$J3089*1000*$I3089,ABS(($F3089-$E3089)*(1+$J161)^(W$490-$K$490)))</f>
        <v>0</v>
      </c>
      <c r="X3089" s="357">
        <f>IF('PV Adoption'!T$5*(1/(1-'General Inputs'!$C$10))*$J3089*1000*$I3089 &lt;= ABS(($F3089-$E3089)*(1+$J161)^(X$490-$K$490)),'PV Adoption'!T$5*(1/(1-'General Inputs'!$C$10))*$J3089*1000*$I3089,ABS(($F3089-$E3089)*(1+$J161)^(X$490-$K$490)))</f>
        <v>0</v>
      </c>
      <c r="Y3089" s="357">
        <f>IF('PV Adoption'!U$5*(1/(1-'General Inputs'!$C$10))*$J3089*1000*$I3089 &lt;= ABS(($F3089-$E3089)*(1+$J161)^(Y$490-$K$490)),'PV Adoption'!U$5*(1/(1-'General Inputs'!$C$10))*$J3089*1000*$I3089,ABS(($F3089-$E3089)*(1+$J161)^(Y$490-$K$490)))</f>
        <v>0</v>
      </c>
      <c r="Z3089" s="357">
        <f>IF('PV Adoption'!V$5*(1/(1-'General Inputs'!$C$10))*$J3089*1000*$I3089 &lt;= ABS(($F3089-$E3089)*(1+$J161)^(Z$490-$K$490)),'PV Adoption'!V$5*(1/(1-'General Inputs'!$C$10))*$J3089*1000*$I3089,ABS(($F3089-$E3089)*(1+$J161)^(Z$490-$K$490)))</f>
        <v>0</v>
      </c>
      <c r="AA3089" s="357">
        <f>IF('PV Adoption'!W$5*(1/(1-'General Inputs'!$C$10))*$J3089*1000*$I3089 &lt;= ABS(($F3089-$E3089)*(1+$J161)^(AA$490-$K$490)),'PV Adoption'!W$5*(1/(1-'General Inputs'!$C$10))*$J3089*1000*$I3089,ABS(($F3089-$E3089)*(1+$J161)^(AA$490-$K$490)))</f>
        <v>0</v>
      </c>
      <c r="AB3089" s="357">
        <f>IF('PV Adoption'!X$5*(1/(1-'General Inputs'!$C$10))*$J3089*1000*$I3089 &lt;= ABS(($F3089-$E3089)*(1+$J161)^(AB$490-$K$490)),'PV Adoption'!X$5*(1/(1-'General Inputs'!$C$10))*$J3089*1000*$I3089,ABS(($F3089-$E3089)*(1+$J161)^(AB$490-$K$490)))</f>
        <v>0</v>
      </c>
      <c r="AC3089" s="357">
        <f>IF('PV Adoption'!Y$5*(1/(1-'General Inputs'!$C$10))*$J3089*1000*$I3089 &lt;= ABS(($F3089-$E3089)*(1+$J161)^(AC$490-$K$490)),'PV Adoption'!Y$5*(1/(1-'General Inputs'!$C$10))*$J3089*1000*$I3089,ABS(($F3089-$E3089)*(1+$J161)^(AC$490-$K$490)))</f>
        <v>0</v>
      </c>
      <c r="AD3089" s="357">
        <f>IF('PV Adoption'!Z$5*(1/(1-'General Inputs'!$C$10))*$J3089*1000*$I3089 &lt;= ABS(($F3089-$E3089)*(1+$J161)^(AD$490-$K$490)),'PV Adoption'!Z$5*(1/(1-'General Inputs'!$C$10))*$J3089*1000*$I3089,ABS(($F3089-$E3089)*(1+$J161)^(AD$490-$K$490)))</f>
        <v>0</v>
      </c>
      <c r="AE3089" s="357">
        <f>IF('PV Adoption'!AA$5*(1/(1-'General Inputs'!$C$10))*$J3089*1000*$I3089 &lt;= ABS(($F3089-$E3089)*(1+$J161)^(AE$490-$K$490)),'PV Adoption'!AA$5*(1/(1-'General Inputs'!$C$10))*$J3089*1000*$I3089,ABS(($F3089-$E3089)*(1+$J161)^(AE$490-$K$490)))</f>
        <v>0</v>
      </c>
      <c r="AF3089" s="357">
        <f>IF('PV Adoption'!AB$5*(1/(1-'General Inputs'!$C$10))*$J3089*1000*$I3089 &lt;= ABS(($F3089-$E3089)*(1+$J161)^(AF$490-$K$490)),'PV Adoption'!AB$5*(1/(1-'General Inputs'!$C$10))*$J3089*1000*$I3089,ABS(($F3089-$E3089)*(1+$J161)^(AF$490-$K$490)))</f>
        <v>0</v>
      </c>
      <c r="AG3089" s="357">
        <f>IF('PV Adoption'!AC$5*(1/(1-'General Inputs'!$C$10))*$J3089*1000*$I3089 &lt;= ABS(($F3089-$E3089)*(1+$J161)^(AG$490-$K$490)),'PV Adoption'!AC$5*(1/(1-'General Inputs'!$C$10))*$J3089*1000*$I3089,ABS(($F3089-$E3089)*(1+$J161)^(AG$490-$K$490)))</f>
        <v>0</v>
      </c>
      <c r="AH3089" s="357">
        <f>IF('PV Adoption'!AD$5*(1/(1-'General Inputs'!$C$10))*$J3089*1000*$I3089 &lt;= ABS(($F3089-$E3089)*(1+$J161)^(AH$490-$K$490)),'PV Adoption'!AD$5*(1/(1-'General Inputs'!$C$10))*$J3089*1000*$I3089,ABS(($F3089-$E3089)*(1+$J161)^(AH$490-$K$490)))</f>
        <v>0</v>
      </c>
      <c r="AI3089" s="357">
        <f>IF('PV Adoption'!AE$5*(1/(1-'General Inputs'!$C$10))*$J3089*1000*$I3089 &lt;= ABS(($F3089-$E3089)*(1+$J161)^(AI$490-$K$490)),'PV Adoption'!AE$5*(1/(1-'General Inputs'!$C$10))*$J3089*1000*$I3089,ABS(($F3089-$E3089)*(1+$J161)^(AI$490-$K$490)))</f>
        <v>0</v>
      </c>
      <c r="AJ3089" s="357">
        <f>IF('PV Adoption'!AF$5*(1/(1-'General Inputs'!$C$10))*$J3089*1000*$I3089 &lt;= ABS(($F3089-$E3089)*(1+$J161)^(AJ$490-$K$490)),'PV Adoption'!AF$5*(1/(1-'General Inputs'!$C$10))*$J3089*1000*$I3089,ABS(($F3089-$E3089)*(1+$J161)^(AJ$490-$K$490)))</f>
        <v>0</v>
      </c>
      <c r="AK3089" s="357">
        <v>0</v>
      </c>
      <c r="AL3089" s="357">
        <v>0</v>
      </c>
      <c r="AM3089" s="357">
        <v>0</v>
      </c>
    </row>
    <row r="3090" spans="1:39" x14ac:dyDescent="0.25">
      <c r="A3090" s="353" t="s">
        <v>258</v>
      </c>
      <c r="B3090" s="353" t="s">
        <v>340</v>
      </c>
      <c r="C3090" s="441">
        <f t="shared" ref="C3090:H3090" si="2538">C162</f>
        <v>5000</v>
      </c>
      <c r="D3090" s="441"/>
      <c r="E3090" s="441"/>
      <c r="F3090" s="441"/>
      <c r="G3090" s="441"/>
      <c r="H3090" s="441">
        <f t="shared" si="2538"/>
        <v>0</v>
      </c>
      <c r="I3090" s="470">
        <f>IFERROR(VLOOKUP(B3090,Coincidence!$B$2:$E$242,4,FALSE)*IF(G3090="Winter",'General Inputs'!$C$25,'General Inputs'!$C$24),IF(G3090="Winter",'General Inputs'!$C$25,'General Inputs'!$C$24))</f>
        <v>0.52140604400000001</v>
      </c>
      <c r="J3090" s="466">
        <f>'Nameplate by Substation'!H162</f>
        <v>4.1429472251917447E-3</v>
      </c>
      <c r="K3090" s="357">
        <f>IF('PV Adoption'!G$5*(1/(1-'General Inputs'!$C$10))*$J3090*1000*$I3090 &lt;= ABS(($F3090-$E3090)*(1+$J162)^(K$490-$K$490)),'PV Adoption'!G$5*(1/(1-'General Inputs'!$C$10))*$J3090*1000*$I3090,ABS(($F3090-$E3090)*(1+$J162)^(K$490-$K$490)))</f>
        <v>0</v>
      </c>
      <c r="L3090" s="357">
        <f>IF('PV Adoption'!H$5*(1/(1-'General Inputs'!$C$10))*$J3090*1000*$I3090 &lt;= ABS(($F3090-$E3090)*(1+$J162)^(L$490-$K$490)),'PV Adoption'!H$5*(1/(1-'General Inputs'!$C$10))*$J3090*1000*$I3090,ABS(($F3090-$E3090)*(1+$J162)^(L$490-$K$490)))</f>
        <v>0</v>
      </c>
      <c r="M3090" s="357">
        <f>IF('PV Adoption'!I$5*(1/(1-'General Inputs'!$C$10))*$J3090*1000*$I3090 &lt;= ABS(($F3090-$E3090)*(1+$J162)^(M$490-$K$490)),'PV Adoption'!I$5*(1/(1-'General Inputs'!$C$10))*$J3090*1000*$I3090,ABS(($F3090-$E3090)*(1+$J162)^(M$490-$K$490)))</f>
        <v>0</v>
      </c>
      <c r="N3090" s="357">
        <f>IF('PV Adoption'!J$5*(1/(1-'General Inputs'!$C$10))*$J3090*1000*$I3090 &lt;= ABS(($F3090-$E3090)*(1+$J162)^(N$490-$K$490)),'PV Adoption'!J$5*(1/(1-'General Inputs'!$C$10))*$J3090*1000*$I3090,ABS(($F3090-$E3090)*(1+$J162)^(N$490-$K$490)))</f>
        <v>0</v>
      </c>
      <c r="O3090" s="357">
        <f>IF('PV Adoption'!K$5*(1/(1-'General Inputs'!$C$10))*$J3090*1000*$I3090 &lt;= ABS(($F3090-$E3090)*(1+$J162)^(O$490-$K$490)),'PV Adoption'!K$5*(1/(1-'General Inputs'!$C$10))*$J3090*1000*$I3090,ABS(($F3090-$E3090)*(1+$J162)^(O$490-$K$490)))</f>
        <v>0</v>
      </c>
      <c r="P3090" s="357">
        <f>IF('PV Adoption'!L$5*(1/(1-'General Inputs'!$C$10))*$J3090*1000*$I3090 &lt;= ABS(($F3090-$E3090)*(1+$J162)^(P$490-$K$490)),'PV Adoption'!L$5*(1/(1-'General Inputs'!$C$10))*$J3090*1000*$I3090,ABS(($F3090-$E3090)*(1+$J162)^(P$490-$K$490)))</f>
        <v>0</v>
      </c>
      <c r="Q3090" s="357">
        <f>IF('PV Adoption'!M$5*(1/(1-'General Inputs'!$C$10))*$J3090*1000*$I3090 &lt;= ABS(($F3090-$E3090)*(1+$J162)^(Q$490-$K$490)),'PV Adoption'!M$5*(1/(1-'General Inputs'!$C$10))*$J3090*1000*$I3090,ABS(($F3090-$E3090)*(1+$J162)^(Q$490-$K$490)))</f>
        <v>0</v>
      </c>
      <c r="R3090" s="357">
        <f>IF('PV Adoption'!N$5*(1/(1-'General Inputs'!$C$10))*$J3090*1000*$I3090 &lt;= ABS(($F3090-$E3090)*(1+$J162)^(R$490-$K$490)),'PV Adoption'!N$5*(1/(1-'General Inputs'!$C$10))*$J3090*1000*$I3090,ABS(($F3090-$E3090)*(1+$J162)^(R$490-$K$490)))</f>
        <v>0</v>
      </c>
      <c r="S3090" s="357">
        <f>IF('PV Adoption'!O$5*(1/(1-'General Inputs'!$C$10))*$J3090*1000*$I3090 &lt;= ABS(($F3090-$E3090)*(1+$J162)^(S$490-$K$490)),'PV Adoption'!O$5*(1/(1-'General Inputs'!$C$10))*$J3090*1000*$I3090,ABS(($F3090-$E3090)*(1+$J162)^(S$490-$K$490)))</f>
        <v>0</v>
      </c>
      <c r="T3090" s="357">
        <f>IF('PV Adoption'!P$5*(1/(1-'General Inputs'!$C$10))*$J3090*1000*$I3090 &lt;= ABS(($F3090-$E3090)*(1+$J162)^(T$490-$K$490)),'PV Adoption'!P$5*(1/(1-'General Inputs'!$C$10))*$J3090*1000*$I3090,ABS(($F3090-$E3090)*(1+$J162)^(T$490-$K$490)))</f>
        <v>0</v>
      </c>
      <c r="U3090" s="357">
        <f>IF('PV Adoption'!Q$5*(1/(1-'General Inputs'!$C$10))*$J3090*1000*$I3090 &lt;= ABS(($F3090-$E3090)*(1+$J162)^(U$490-$K$490)),'PV Adoption'!Q$5*(1/(1-'General Inputs'!$C$10))*$J3090*1000*$I3090,ABS(($F3090-$E3090)*(1+$J162)^(U$490-$K$490)))</f>
        <v>0</v>
      </c>
      <c r="V3090" s="357">
        <f>IF('PV Adoption'!R$5*(1/(1-'General Inputs'!$C$10))*$J3090*1000*$I3090 &lt;= ABS(($F3090-$E3090)*(1+$J162)^(V$490-$K$490)),'PV Adoption'!R$5*(1/(1-'General Inputs'!$C$10))*$J3090*1000*$I3090,ABS(($F3090-$E3090)*(1+$J162)^(V$490-$K$490)))</f>
        <v>0</v>
      </c>
      <c r="W3090" s="357">
        <f>IF('PV Adoption'!S$5*(1/(1-'General Inputs'!$C$10))*$J3090*1000*$I3090 &lt;= ABS(($F3090-$E3090)*(1+$J162)^(W$490-$K$490)),'PV Adoption'!S$5*(1/(1-'General Inputs'!$C$10))*$J3090*1000*$I3090,ABS(($F3090-$E3090)*(1+$J162)^(W$490-$K$490)))</f>
        <v>0</v>
      </c>
      <c r="X3090" s="357">
        <f>IF('PV Adoption'!T$5*(1/(1-'General Inputs'!$C$10))*$J3090*1000*$I3090 &lt;= ABS(($F3090-$E3090)*(1+$J162)^(X$490-$K$490)),'PV Adoption'!T$5*(1/(1-'General Inputs'!$C$10))*$J3090*1000*$I3090,ABS(($F3090-$E3090)*(1+$J162)^(X$490-$K$490)))</f>
        <v>0</v>
      </c>
      <c r="Y3090" s="357">
        <f>IF('PV Adoption'!U$5*(1/(1-'General Inputs'!$C$10))*$J3090*1000*$I3090 &lt;= ABS(($F3090-$E3090)*(1+$J162)^(Y$490-$K$490)),'PV Adoption'!U$5*(1/(1-'General Inputs'!$C$10))*$J3090*1000*$I3090,ABS(($F3090-$E3090)*(1+$J162)^(Y$490-$K$490)))</f>
        <v>0</v>
      </c>
      <c r="Z3090" s="357">
        <f>IF('PV Adoption'!V$5*(1/(1-'General Inputs'!$C$10))*$J3090*1000*$I3090 &lt;= ABS(($F3090-$E3090)*(1+$J162)^(Z$490-$K$490)),'PV Adoption'!V$5*(1/(1-'General Inputs'!$C$10))*$J3090*1000*$I3090,ABS(($F3090-$E3090)*(1+$J162)^(Z$490-$K$490)))</f>
        <v>0</v>
      </c>
      <c r="AA3090" s="357">
        <f>IF('PV Adoption'!W$5*(1/(1-'General Inputs'!$C$10))*$J3090*1000*$I3090 &lt;= ABS(($F3090-$E3090)*(1+$J162)^(AA$490-$K$490)),'PV Adoption'!W$5*(1/(1-'General Inputs'!$C$10))*$J3090*1000*$I3090,ABS(($F3090-$E3090)*(1+$J162)^(AA$490-$K$490)))</f>
        <v>0</v>
      </c>
      <c r="AB3090" s="357">
        <f>IF('PV Adoption'!X$5*(1/(1-'General Inputs'!$C$10))*$J3090*1000*$I3090 &lt;= ABS(($F3090-$E3090)*(1+$J162)^(AB$490-$K$490)),'PV Adoption'!X$5*(1/(1-'General Inputs'!$C$10))*$J3090*1000*$I3090,ABS(($F3090-$E3090)*(1+$J162)^(AB$490-$K$490)))</f>
        <v>0</v>
      </c>
      <c r="AC3090" s="357">
        <f>IF('PV Adoption'!Y$5*(1/(1-'General Inputs'!$C$10))*$J3090*1000*$I3090 &lt;= ABS(($F3090-$E3090)*(1+$J162)^(AC$490-$K$490)),'PV Adoption'!Y$5*(1/(1-'General Inputs'!$C$10))*$J3090*1000*$I3090,ABS(($F3090-$E3090)*(1+$J162)^(AC$490-$K$490)))</f>
        <v>0</v>
      </c>
      <c r="AD3090" s="357">
        <f>IF('PV Adoption'!Z$5*(1/(1-'General Inputs'!$C$10))*$J3090*1000*$I3090 &lt;= ABS(($F3090-$E3090)*(1+$J162)^(AD$490-$K$490)),'PV Adoption'!Z$5*(1/(1-'General Inputs'!$C$10))*$J3090*1000*$I3090,ABS(($F3090-$E3090)*(1+$J162)^(AD$490-$K$490)))</f>
        <v>0</v>
      </c>
      <c r="AE3090" s="357">
        <f>IF('PV Adoption'!AA$5*(1/(1-'General Inputs'!$C$10))*$J3090*1000*$I3090 &lt;= ABS(($F3090-$E3090)*(1+$J162)^(AE$490-$K$490)),'PV Adoption'!AA$5*(1/(1-'General Inputs'!$C$10))*$J3090*1000*$I3090,ABS(($F3090-$E3090)*(1+$J162)^(AE$490-$K$490)))</f>
        <v>0</v>
      </c>
      <c r="AF3090" s="357">
        <f>IF('PV Adoption'!AB$5*(1/(1-'General Inputs'!$C$10))*$J3090*1000*$I3090 &lt;= ABS(($F3090-$E3090)*(1+$J162)^(AF$490-$K$490)),'PV Adoption'!AB$5*(1/(1-'General Inputs'!$C$10))*$J3090*1000*$I3090,ABS(($F3090-$E3090)*(1+$J162)^(AF$490-$K$490)))</f>
        <v>0</v>
      </c>
      <c r="AG3090" s="357">
        <f>IF('PV Adoption'!AC$5*(1/(1-'General Inputs'!$C$10))*$J3090*1000*$I3090 &lt;= ABS(($F3090-$E3090)*(1+$J162)^(AG$490-$K$490)),'PV Adoption'!AC$5*(1/(1-'General Inputs'!$C$10))*$J3090*1000*$I3090,ABS(($F3090-$E3090)*(1+$J162)^(AG$490-$K$490)))</f>
        <v>0</v>
      </c>
      <c r="AH3090" s="357">
        <f>IF('PV Adoption'!AD$5*(1/(1-'General Inputs'!$C$10))*$J3090*1000*$I3090 &lt;= ABS(($F3090-$E3090)*(1+$J162)^(AH$490-$K$490)),'PV Adoption'!AD$5*(1/(1-'General Inputs'!$C$10))*$J3090*1000*$I3090,ABS(($F3090-$E3090)*(1+$J162)^(AH$490-$K$490)))</f>
        <v>0</v>
      </c>
      <c r="AI3090" s="357">
        <f>IF('PV Adoption'!AE$5*(1/(1-'General Inputs'!$C$10))*$J3090*1000*$I3090 &lt;= ABS(($F3090-$E3090)*(1+$J162)^(AI$490-$K$490)),'PV Adoption'!AE$5*(1/(1-'General Inputs'!$C$10))*$J3090*1000*$I3090,ABS(($F3090-$E3090)*(1+$J162)^(AI$490-$K$490)))</f>
        <v>0</v>
      </c>
      <c r="AJ3090" s="357">
        <f>IF('PV Adoption'!AF$5*(1/(1-'General Inputs'!$C$10))*$J3090*1000*$I3090 &lt;= ABS(($F3090-$E3090)*(1+$J162)^(AJ$490-$K$490)),'PV Adoption'!AF$5*(1/(1-'General Inputs'!$C$10))*$J3090*1000*$I3090,ABS(($F3090-$E3090)*(1+$J162)^(AJ$490-$K$490)))</f>
        <v>0</v>
      </c>
      <c r="AK3090" s="357">
        <v>161.2812143535314</v>
      </c>
      <c r="AL3090" s="357">
        <v>162.77036062309821</v>
      </c>
      <c r="AM3090" s="357">
        <v>164.27325652011578</v>
      </c>
    </row>
    <row r="3091" spans="1:39" x14ac:dyDescent="0.25">
      <c r="A3091" s="353" t="s">
        <v>281</v>
      </c>
      <c r="B3091" s="353" t="s">
        <v>281</v>
      </c>
      <c r="C3091" s="441">
        <f t="shared" ref="C3091:H3091" si="2539">C163</f>
        <v>5000</v>
      </c>
      <c r="D3091" s="441"/>
      <c r="E3091" s="441"/>
      <c r="F3091" s="441"/>
      <c r="G3091" s="441"/>
      <c r="H3091" s="441">
        <f t="shared" si="2539"/>
        <v>1</v>
      </c>
      <c r="I3091" s="470">
        <f>IFERROR(VLOOKUP(B3091,Coincidence!$B$2:$E$242,4,FALSE)*IF(G3091="Winter",'General Inputs'!$C$25,'General Inputs'!$C$24),IF(G3091="Winter",'General Inputs'!$C$25,'General Inputs'!$C$24))</f>
        <v>0.52140604400000001</v>
      </c>
      <c r="J3091" s="466">
        <f>'Nameplate by Substation'!H163</f>
        <v>3.7812649059532693E-3</v>
      </c>
      <c r="K3091" s="357">
        <f>IF('PV Adoption'!G$5*(1/(1-'General Inputs'!$C$10))*$J3091*1000*$I3091 &lt;= ABS(($F3091-$E3091)*(1+$J163)^(K$490-$K$490)),'PV Adoption'!G$5*(1/(1-'General Inputs'!$C$10))*$J3091*1000*$I3091,ABS(($F3091-$E3091)*(1+$J163)^(K$490-$K$490)))</f>
        <v>0</v>
      </c>
      <c r="L3091" s="357">
        <f>IF('PV Adoption'!H$5*(1/(1-'General Inputs'!$C$10))*$J3091*1000*$I3091 &lt;= ABS(($F3091-$E3091)*(1+$J163)^(L$490-$K$490)),'PV Adoption'!H$5*(1/(1-'General Inputs'!$C$10))*$J3091*1000*$I3091,ABS(($F3091-$E3091)*(1+$J163)^(L$490-$K$490)))</f>
        <v>0</v>
      </c>
      <c r="M3091" s="357">
        <f>IF('PV Adoption'!I$5*(1/(1-'General Inputs'!$C$10))*$J3091*1000*$I3091 &lt;= ABS(($F3091-$E3091)*(1+$J163)^(M$490-$K$490)),'PV Adoption'!I$5*(1/(1-'General Inputs'!$C$10))*$J3091*1000*$I3091,ABS(($F3091-$E3091)*(1+$J163)^(M$490-$K$490)))</f>
        <v>0</v>
      </c>
      <c r="N3091" s="357">
        <f>IF('PV Adoption'!J$5*(1/(1-'General Inputs'!$C$10))*$J3091*1000*$I3091 &lt;= ABS(($F3091-$E3091)*(1+$J163)^(N$490-$K$490)),'PV Adoption'!J$5*(1/(1-'General Inputs'!$C$10))*$J3091*1000*$I3091,ABS(($F3091-$E3091)*(1+$J163)^(N$490-$K$490)))</f>
        <v>0</v>
      </c>
      <c r="O3091" s="357">
        <f>IF('PV Adoption'!K$5*(1/(1-'General Inputs'!$C$10))*$J3091*1000*$I3091 &lt;= ABS(($F3091-$E3091)*(1+$J163)^(O$490-$K$490)),'PV Adoption'!K$5*(1/(1-'General Inputs'!$C$10))*$J3091*1000*$I3091,ABS(($F3091-$E3091)*(1+$J163)^(O$490-$K$490)))</f>
        <v>0</v>
      </c>
      <c r="P3091" s="357">
        <f>IF('PV Adoption'!L$5*(1/(1-'General Inputs'!$C$10))*$J3091*1000*$I3091 &lt;= ABS(($F3091-$E3091)*(1+$J163)^(P$490-$K$490)),'PV Adoption'!L$5*(1/(1-'General Inputs'!$C$10))*$J3091*1000*$I3091,ABS(($F3091-$E3091)*(1+$J163)^(P$490-$K$490)))</f>
        <v>0</v>
      </c>
      <c r="Q3091" s="357">
        <f>IF('PV Adoption'!M$5*(1/(1-'General Inputs'!$C$10))*$J3091*1000*$I3091 &lt;= ABS(($F3091-$E3091)*(1+$J163)^(Q$490-$K$490)),'PV Adoption'!M$5*(1/(1-'General Inputs'!$C$10))*$J3091*1000*$I3091,ABS(($F3091-$E3091)*(1+$J163)^(Q$490-$K$490)))</f>
        <v>0</v>
      </c>
      <c r="R3091" s="357">
        <f>IF('PV Adoption'!N$5*(1/(1-'General Inputs'!$C$10))*$J3091*1000*$I3091 &lt;= ABS(($F3091-$E3091)*(1+$J163)^(R$490-$K$490)),'PV Adoption'!N$5*(1/(1-'General Inputs'!$C$10))*$J3091*1000*$I3091,ABS(($F3091-$E3091)*(1+$J163)^(R$490-$K$490)))</f>
        <v>0</v>
      </c>
      <c r="S3091" s="357">
        <f>IF('PV Adoption'!O$5*(1/(1-'General Inputs'!$C$10))*$J3091*1000*$I3091 &lt;= ABS(($F3091-$E3091)*(1+$J163)^(S$490-$K$490)),'PV Adoption'!O$5*(1/(1-'General Inputs'!$C$10))*$J3091*1000*$I3091,ABS(($F3091-$E3091)*(1+$J163)^(S$490-$K$490)))</f>
        <v>0</v>
      </c>
      <c r="T3091" s="357">
        <f>IF('PV Adoption'!P$5*(1/(1-'General Inputs'!$C$10))*$J3091*1000*$I3091 &lt;= ABS(($F3091-$E3091)*(1+$J163)^(T$490-$K$490)),'PV Adoption'!P$5*(1/(1-'General Inputs'!$C$10))*$J3091*1000*$I3091,ABS(($F3091-$E3091)*(1+$J163)^(T$490-$K$490)))</f>
        <v>0</v>
      </c>
      <c r="U3091" s="357">
        <f>IF('PV Adoption'!Q$5*(1/(1-'General Inputs'!$C$10))*$J3091*1000*$I3091 &lt;= ABS(($F3091-$E3091)*(1+$J163)^(U$490-$K$490)),'PV Adoption'!Q$5*(1/(1-'General Inputs'!$C$10))*$J3091*1000*$I3091,ABS(($F3091-$E3091)*(1+$J163)^(U$490-$K$490)))</f>
        <v>0</v>
      </c>
      <c r="V3091" s="357">
        <f>IF('PV Adoption'!R$5*(1/(1-'General Inputs'!$C$10))*$J3091*1000*$I3091 &lt;= ABS(($F3091-$E3091)*(1+$J163)^(V$490-$K$490)),'PV Adoption'!R$5*(1/(1-'General Inputs'!$C$10))*$J3091*1000*$I3091,ABS(($F3091-$E3091)*(1+$J163)^(V$490-$K$490)))</f>
        <v>0</v>
      </c>
      <c r="W3091" s="357">
        <f>IF('PV Adoption'!S$5*(1/(1-'General Inputs'!$C$10))*$J3091*1000*$I3091 &lt;= ABS(($F3091-$E3091)*(1+$J163)^(W$490-$K$490)),'PV Adoption'!S$5*(1/(1-'General Inputs'!$C$10))*$J3091*1000*$I3091,ABS(($F3091-$E3091)*(1+$J163)^(W$490-$K$490)))</f>
        <v>0</v>
      </c>
      <c r="X3091" s="357">
        <f>IF('PV Adoption'!T$5*(1/(1-'General Inputs'!$C$10))*$J3091*1000*$I3091 &lt;= ABS(($F3091-$E3091)*(1+$J163)^(X$490-$K$490)),'PV Adoption'!T$5*(1/(1-'General Inputs'!$C$10))*$J3091*1000*$I3091,ABS(($F3091-$E3091)*(1+$J163)^(X$490-$K$490)))</f>
        <v>0</v>
      </c>
      <c r="Y3091" s="357">
        <f>IF('PV Adoption'!U$5*(1/(1-'General Inputs'!$C$10))*$J3091*1000*$I3091 &lt;= ABS(($F3091-$E3091)*(1+$J163)^(Y$490-$K$490)),'PV Adoption'!U$5*(1/(1-'General Inputs'!$C$10))*$J3091*1000*$I3091,ABS(($F3091-$E3091)*(1+$J163)^(Y$490-$K$490)))</f>
        <v>0</v>
      </c>
      <c r="Z3091" s="357">
        <f>IF('PV Adoption'!V$5*(1/(1-'General Inputs'!$C$10))*$J3091*1000*$I3091 &lt;= ABS(($F3091-$E3091)*(1+$J163)^(Z$490-$K$490)),'PV Adoption'!V$5*(1/(1-'General Inputs'!$C$10))*$J3091*1000*$I3091,ABS(($F3091-$E3091)*(1+$J163)^(Z$490-$K$490)))</f>
        <v>0</v>
      </c>
      <c r="AA3091" s="357">
        <f>IF('PV Adoption'!W$5*(1/(1-'General Inputs'!$C$10))*$J3091*1000*$I3091 &lt;= ABS(($F3091-$E3091)*(1+$J163)^(AA$490-$K$490)),'PV Adoption'!W$5*(1/(1-'General Inputs'!$C$10))*$J3091*1000*$I3091,ABS(($F3091-$E3091)*(1+$J163)^(AA$490-$K$490)))</f>
        <v>0</v>
      </c>
      <c r="AB3091" s="357">
        <f>IF('PV Adoption'!X$5*(1/(1-'General Inputs'!$C$10))*$J3091*1000*$I3091 &lt;= ABS(($F3091-$E3091)*(1+$J163)^(AB$490-$K$490)),'PV Adoption'!X$5*(1/(1-'General Inputs'!$C$10))*$J3091*1000*$I3091,ABS(($F3091-$E3091)*(1+$J163)^(AB$490-$K$490)))</f>
        <v>0</v>
      </c>
      <c r="AC3091" s="357">
        <f>IF('PV Adoption'!Y$5*(1/(1-'General Inputs'!$C$10))*$J3091*1000*$I3091 &lt;= ABS(($F3091-$E3091)*(1+$J163)^(AC$490-$K$490)),'PV Adoption'!Y$5*(1/(1-'General Inputs'!$C$10))*$J3091*1000*$I3091,ABS(($F3091-$E3091)*(1+$J163)^(AC$490-$K$490)))</f>
        <v>0</v>
      </c>
      <c r="AD3091" s="357">
        <f>IF('PV Adoption'!Z$5*(1/(1-'General Inputs'!$C$10))*$J3091*1000*$I3091 &lt;= ABS(($F3091-$E3091)*(1+$J163)^(AD$490-$K$490)),'PV Adoption'!Z$5*(1/(1-'General Inputs'!$C$10))*$J3091*1000*$I3091,ABS(($F3091-$E3091)*(1+$J163)^(AD$490-$K$490)))</f>
        <v>0</v>
      </c>
      <c r="AE3091" s="357">
        <f>IF('PV Adoption'!AA$5*(1/(1-'General Inputs'!$C$10))*$J3091*1000*$I3091 &lt;= ABS(($F3091-$E3091)*(1+$J163)^(AE$490-$K$490)),'PV Adoption'!AA$5*(1/(1-'General Inputs'!$C$10))*$J3091*1000*$I3091,ABS(($F3091-$E3091)*(1+$J163)^(AE$490-$K$490)))</f>
        <v>0</v>
      </c>
      <c r="AF3091" s="357">
        <f>IF('PV Adoption'!AB$5*(1/(1-'General Inputs'!$C$10))*$J3091*1000*$I3091 &lt;= ABS(($F3091-$E3091)*(1+$J163)^(AF$490-$K$490)),'PV Adoption'!AB$5*(1/(1-'General Inputs'!$C$10))*$J3091*1000*$I3091,ABS(($F3091-$E3091)*(1+$J163)^(AF$490-$K$490)))</f>
        <v>0</v>
      </c>
      <c r="AG3091" s="357">
        <f>IF('PV Adoption'!AC$5*(1/(1-'General Inputs'!$C$10))*$J3091*1000*$I3091 &lt;= ABS(($F3091-$E3091)*(1+$J163)^(AG$490-$K$490)),'PV Adoption'!AC$5*(1/(1-'General Inputs'!$C$10))*$J3091*1000*$I3091,ABS(($F3091-$E3091)*(1+$J163)^(AG$490-$K$490)))</f>
        <v>0</v>
      </c>
      <c r="AH3091" s="357">
        <f>IF('PV Adoption'!AD$5*(1/(1-'General Inputs'!$C$10))*$J3091*1000*$I3091 &lt;= ABS(($F3091-$E3091)*(1+$J163)^(AH$490-$K$490)),'PV Adoption'!AD$5*(1/(1-'General Inputs'!$C$10))*$J3091*1000*$I3091,ABS(($F3091-$E3091)*(1+$J163)^(AH$490-$K$490)))</f>
        <v>0</v>
      </c>
      <c r="AI3091" s="357">
        <f>IF('PV Adoption'!AE$5*(1/(1-'General Inputs'!$C$10))*$J3091*1000*$I3091 &lt;= ABS(($F3091-$E3091)*(1+$J163)^(AI$490-$K$490)),'PV Adoption'!AE$5*(1/(1-'General Inputs'!$C$10))*$J3091*1000*$I3091,ABS(($F3091-$E3091)*(1+$J163)^(AI$490-$K$490)))</f>
        <v>0</v>
      </c>
      <c r="AJ3091" s="357">
        <f>IF('PV Adoption'!AF$5*(1/(1-'General Inputs'!$C$10))*$J3091*1000*$I3091 &lt;= ABS(($F3091-$E3091)*(1+$J163)^(AJ$490-$K$490)),'PV Adoption'!AF$5*(1/(1-'General Inputs'!$C$10))*$J3091*1000*$I3091,ABS(($F3091-$E3091)*(1+$J163)^(AJ$490-$K$490)))</f>
        <v>0</v>
      </c>
      <c r="AK3091" s="357">
        <v>0</v>
      </c>
      <c r="AL3091" s="357">
        <v>0</v>
      </c>
      <c r="AM3091" s="357">
        <v>0</v>
      </c>
    </row>
    <row r="3092" spans="1:39" x14ac:dyDescent="0.25">
      <c r="A3092" s="353" t="s">
        <v>259</v>
      </c>
      <c r="B3092" s="353" t="s">
        <v>315</v>
      </c>
      <c r="C3092" s="441">
        <f t="shared" ref="C3092:H3092" si="2540">C164</f>
        <v>12000</v>
      </c>
      <c r="D3092" s="441"/>
      <c r="E3092" s="441"/>
      <c r="F3092" s="441"/>
      <c r="G3092" s="441"/>
      <c r="H3092" s="441">
        <f t="shared" si="2540"/>
        <v>0</v>
      </c>
      <c r="I3092" s="470">
        <f>IFERROR(VLOOKUP(B3092,Coincidence!$B$2:$E$242,4,FALSE)*IF(G3092="Winter",'General Inputs'!$C$25,'General Inputs'!$C$24),IF(G3092="Winter",'General Inputs'!$C$25,'General Inputs'!$C$24))</f>
        <v>0.52140604400000001</v>
      </c>
      <c r="J3092" s="466">
        <f>'Nameplate by Substation'!H164</f>
        <v>7.830966978687055E-3</v>
      </c>
      <c r="K3092" s="357">
        <f>IF('PV Adoption'!G$5*(1/(1-'General Inputs'!$C$10))*$J3092*1000*$I3092 &lt;= ABS(($F3092-$E3092)*(1+$J164)^(K$490-$K$490)),'PV Adoption'!G$5*(1/(1-'General Inputs'!$C$10))*$J3092*1000*$I3092,ABS(($F3092-$E3092)*(1+$J164)^(K$490-$K$490)))</f>
        <v>0</v>
      </c>
      <c r="L3092" s="357">
        <f>IF('PV Adoption'!H$5*(1/(1-'General Inputs'!$C$10))*$J3092*1000*$I3092 &lt;= ABS(($F3092-$E3092)*(1+$J164)^(L$490-$K$490)),'PV Adoption'!H$5*(1/(1-'General Inputs'!$C$10))*$J3092*1000*$I3092,ABS(($F3092-$E3092)*(1+$J164)^(L$490-$K$490)))</f>
        <v>0</v>
      </c>
      <c r="M3092" s="357">
        <f>IF('PV Adoption'!I$5*(1/(1-'General Inputs'!$C$10))*$J3092*1000*$I3092 &lt;= ABS(($F3092-$E3092)*(1+$J164)^(M$490-$K$490)),'PV Adoption'!I$5*(1/(1-'General Inputs'!$C$10))*$J3092*1000*$I3092,ABS(($F3092-$E3092)*(1+$J164)^(M$490-$K$490)))</f>
        <v>0</v>
      </c>
      <c r="N3092" s="357">
        <f>IF('PV Adoption'!J$5*(1/(1-'General Inputs'!$C$10))*$J3092*1000*$I3092 &lt;= ABS(($F3092-$E3092)*(1+$J164)^(N$490-$K$490)),'PV Adoption'!J$5*(1/(1-'General Inputs'!$C$10))*$J3092*1000*$I3092,ABS(($F3092-$E3092)*(1+$J164)^(N$490-$K$490)))</f>
        <v>0</v>
      </c>
      <c r="O3092" s="357">
        <f>IF('PV Adoption'!K$5*(1/(1-'General Inputs'!$C$10))*$J3092*1000*$I3092 &lt;= ABS(($F3092-$E3092)*(1+$J164)^(O$490-$K$490)),'PV Adoption'!K$5*(1/(1-'General Inputs'!$C$10))*$J3092*1000*$I3092,ABS(($F3092-$E3092)*(1+$J164)^(O$490-$K$490)))</f>
        <v>0</v>
      </c>
      <c r="P3092" s="357">
        <f>IF('PV Adoption'!L$5*(1/(1-'General Inputs'!$C$10))*$J3092*1000*$I3092 &lt;= ABS(($F3092-$E3092)*(1+$J164)^(P$490-$K$490)),'PV Adoption'!L$5*(1/(1-'General Inputs'!$C$10))*$J3092*1000*$I3092,ABS(($F3092-$E3092)*(1+$J164)^(P$490-$K$490)))</f>
        <v>0</v>
      </c>
      <c r="Q3092" s="357">
        <f>IF('PV Adoption'!M$5*(1/(1-'General Inputs'!$C$10))*$J3092*1000*$I3092 &lt;= ABS(($F3092-$E3092)*(1+$J164)^(Q$490-$K$490)),'PV Adoption'!M$5*(1/(1-'General Inputs'!$C$10))*$J3092*1000*$I3092,ABS(($F3092-$E3092)*(1+$J164)^(Q$490-$K$490)))</f>
        <v>0</v>
      </c>
      <c r="R3092" s="357">
        <f>IF('PV Adoption'!N$5*(1/(1-'General Inputs'!$C$10))*$J3092*1000*$I3092 &lt;= ABS(($F3092-$E3092)*(1+$J164)^(R$490-$K$490)),'PV Adoption'!N$5*(1/(1-'General Inputs'!$C$10))*$J3092*1000*$I3092,ABS(($F3092-$E3092)*(1+$J164)^(R$490-$K$490)))</f>
        <v>0</v>
      </c>
      <c r="S3092" s="357">
        <f>IF('PV Adoption'!O$5*(1/(1-'General Inputs'!$C$10))*$J3092*1000*$I3092 &lt;= ABS(($F3092-$E3092)*(1+$J164)^(S$490-$K$490)),'PV Adoption'!O$5*(1/(1-'General Inputs'!$C$10))*$J3092*1000*$I3092,ABS(($F3092-$E3092)*(1+$J164)^(S$490-$K$490)))</f>
        <v>0</v>
      </c>
      <c r="T3092" s="357">
        <f>IF('PV Adoption'!P$5*(1/(1-'General Inputs'!$C$10))*$J3092*1000*$I3092 &lt;= ABS(($F3092-$E3092)*(1+$J164)^(T$490-$K$490)),'PV Adoption'!P$5*(1/(1-'General Inputs'!$C$10))*$J3092*1000*$I3092,ABS(($F3092-$E3092)*(1+$J164)^(T$490-$K$490)))</f>
        <v>0</v>
      </c>
      <c r="U3092" s="357">
        <f>IF('PV Adoption'!Q$5*(1/(1-'General Inputs'!$C$10))*$J3092*1000*$I3092 &lt;= ABS(($F3092-$E3092)*(1+$J164)^(U$490-$K$490)),'PV Adoption'!Q$5*(1/(1-'General Inputs'!$C$10))*$J3092*1000*$I3092,ABS(($F3092-$E3092)*(1+$J164)^(U$490-$K$490)))</f>
        <v>0</v>
      </c>
      <c r="V3092" s="357">
        <f>IF('PV Adoption'!R$5*(1/(1-'General Inputs'!$C$10))*$J3092*1000*$I3092 &lt;= ABS(($F3092-$E3092)*(1+$J164)^(V$490-$K$490)),'PV Adoption'!R$5*(1/(1-'General Inputs'!$C$10))*$J3092*1000*$I3092,ABS(($F3092-$E3092)*(1+$J164)^(V$490-$K$490)))</f>
        <v>0</v>
      </c>
      <c r="W3092" s="357">
        <f>IF('PV Adoption'!S$5*(1/(1-'General Inputs'!$C$10))*$J3092*1000*$I3092 &lt;= ABS(($F3092-$E3092)*(1+$J164)^(W$490-$K$490)),'PV Adoption'!S$5*(1/(1-'General Inputs'!$C$10))*$J3092*1000*$I3092,ABS(($F3092-$E3092)*(1+$J164)^(W$490-$K$490)))</f>
        <v>0</v>
      </c>
      <c r="X3092" s="357">
        <f>IF('PV Adoption'!T$5*(1/(1-'General Inputs'!$C$10))*$J3092*1000*$I3092 &lt;= ABS(($F3092-$E3092)*(1+$J164)^(X$490-$K$490)),'PV Adoption'!T$5*(1/(1-'General Inputs'!$C$10))*$J3092*1000*$I3092,ABS(($F3092-$E3092)*(1+$J164)^(X$490-$K$490)))</f>
        <v>0</v>
      </c>
      <c r="Y3092" s="357">
        <f>IF('PV Adoption'!U$5*(1/(1-'General Inputs'!$C$10))*$J3092*1000*$I3092 &lt;= ABS(($F3092-$E3092)*(1+$J164)^(Y$490-$K$490)),'PV Adoption'!U$5*(1/(1-'General Inputs'!$C$10))*$J3092*1000*$I3092,ABS(($F3092-$E3092)*(1+$J164)^(Y$490-$K$490)))</f>
        <v>0</v>
      </c>
      <c r="Z3092" s="357">
        <f>IF('PV Adoption'!V$5*(1/(1-'General Inputs'!$C$10))*$J3092*1000*$I3092 &lt;= ABS(($F3092-$E3092)*(1+$J164)^(Z$490-$K$490)),'PV Adoption'!V$5*(1/(1-'General Inputs'!$C$10))*$J3092*1000*$I3092,ABS(($F3092-$E3092)*(1+$J164)^(Z$490-$K$490)))</f>
        <v>0</v>
      </c>
      <c r="AA3092" s="357">
        <f>IF('PV Adoption'!W$5*(1/(1-'General Inputs'!$C$10))*$J3092*1000*$I3092 &lt;= ABS(($F3092-$E3092)*(1+$J164)^(AA$490-$K$490)),'PV Adoption'!W$5*(1/(1-'General Inputs'!$C$10))*$J3092*1000*$I3092,ABS(($F3092-$E3092)*(1+$J164)^(AA$490-$K$490)))</f>
        <v>0</v>
      </c>
      <c r="AB3092" s="357">
        <f>IF('PV Adoption'!X$5*(1/(1-'General Inputs'!$C$10))*$J3092*1000*$I3092 &lt;= ABS(($F3092-$E3092)*(1+$J164)^(AB$490-$K$490)),'PV Adoption'!X$5*(1/(1-'General Inputs'!$C$10))*$J3092*1000*$I3092,ABS(($F3092-$E3092)*(1+$J164)^(AB$490-$K$490)))</f>
        <v>0</v>
      </c>
      <c r="AC3092" s="357">
        <f>IF('PV Adoption'!Y$5*(1/(1-'General Inputs'!$C$10))*$J3092*1000*$I3092 &lt;= ABS(($F3092-$E3092)*(1+$J164)^(AC$490-$K$490)),'PV Adoption'!Y$5*(1/(1-'General Inputs'!$C$10))*$J3092*1000*$I3092,ABS(($F3092-$E3092)*(1+$J164)^(AC$490-$K$490)))</f>
        <v>0</v>
      </c>
      <c r="AD3092" s="357">
        <f>IF('PV Adoption'!Z$5*(1/(1-'General Inputs'!$C$10))*$J3092*1000*$I3092 &lt;= ABS(($F3092-$E3092)*(1+$J164)^(AD$490-$K$490)),'PV Adoption'!Z$5*(1/(1-'General Inputs'!$C$10))*$J3092*1000*$I3092,ABS(($F3092-$E3092)*(1+$J164)^(AD$490-$K$490)))</f>
        <v>0</v>
      </c>
      <c r="AE3092" s="357">
        <f>IF('PV Adoption'!AA$5*(1/(1-'General Inputs'!$C$10))*$J3092*1000*$I3092 &lt;= ABS(($F3092-$E3092)*(1+$J164)^(AE$490-$K$490)),'PV Adoption'!AA$5*(1/(1-'General Inputs'!$C$10))*$J3092*1000*$I3092,ABS(($F3092-$E3092)*(1+$J164)^(AE$490-$K$490)))</f>
        <v>0</v>
      </c>
      <c r="AF3092" s="357">
        <f>IF('PV Adoption'!AB$5*(1/(1-'General Inputs'!$C$10))*$J3092*1000*$I3092 &lt;= ABS(($F3092-$E3092)*(1+$J164)^(AF$490-$K$490)),'PV Adoption'!AB$5*(1/(1-'General Inputs'!$C$10))*$J3092*1000*$I3092,ABS(($F3092-$E3092)*(1+$J164)^(AF$490-$K$490)))</f>
        <v>0</v>
      </c>
      <c r="AG3092" s="357">
        <f>IF('PV Adoption'!AC$5*(1/(1-'General Inputs'!$C$10))*$J3092*1000*$I3092 &lt;= ABS(($F3092-$E3092)*(1+$J164)^(AG$490-$K$490)),'PV Adoption'!AC$5*(1/(1-'General Inputs'!$C$10))*$J3092*1000*$I3092,ABS(($F3092-$E3092)*(1+$J164)^(AG$490-$K$490)))</f>
        <v>0</v>
      </c>
      <c r="AH3092" s="357">
        <f>IF('PV Adoption'!AD$5*(1/(1-'General Inputs'!$C$10))*$J3092*1000*$I3092 &lt;= ABS(($F3092-$E3092)*(1+$J164)^(AH$490-$K$490)),'PV Adoption'!AD$5*(1/(1-'General Inputs'!$C$10))*$J3092*1000*$I3092,ABS(($F3092-$E3092)*(1+$J164)^(AH$490-$K$490)))</f>
        <v>0</v>
      </c>
      <c r="AI3092" s="357">
        <f>IF('PV Adoption'!AE$5*(1/(1-'General Inputs'!$C$10))*$J3092*1000*$I3092 &lt;= ABS(($F3092-$E3092)*(1+$J164)^(AI$490-$K$490)),'PV Adoption'!AE$5*(1/(1-'General Inputs'!$C$10))*$J3092*1000*$I3092,ABS(($F3092-$E3092)*(1+$J164)^(AI$490-$K$490)))</f>
        <v>0</v>
      </c>
      <c r="AJ3092" s="357">
        <f>IF('PV Adoption'!AF$5*(1/(1-'General Inputs'!$C$10))*$J3092*1000*$I3092 &lt;= ABS(($F3092-$E3092)*(1+$J164)^(AJ$490-$K$490)),'PV Adoption'!AF$5*(1/(1-'General Inputs'!$C$10))*$J3092*1000*$I3092,ABS(($F3092-$E3092)*(1+$J164)^(AJ$490-$K$490)))</f>
        <v>0</v>
      </c>
      <c r="AK3092" s="357">
        <v>0</v>
      </c>
      <c r="AL3092" s="357">
        <v>0</v>
      </c>
      <c r="AM3092" s="357">
        <v>0</v>
      </c>
    </row>
    <row r="3093" spans="1:39" x14ac:dyDescent="0.25">
      <c r="A3093" s="353" t="s">
        <v>259</v>
      </c>
      <c r="B3093" s="353" t="s">
        <v>454</v>
      </c>
      <c r="C3093" s="441">
        <f t="shared" ref="C3093:H3093" si="2541">C165</f>
        <v>12500</v>
      </c>
      <c r="D3093" s="441"/>
      <c r="E3093" s="441"/>
      <c r="F3093" s="441"/>
      <c r="G3093" s="441"/>
      <c r="H3093" s="441">
        <f t="shared" si="2541"/>
        <v>0</v>
      </c>
      <c r="I3093" s="470">
        <f>IFERROR(VLOOKUP(B3093,Coincidence!$B$2:$E$242,4,FALSE)*IF(G3093="Winter",'General Inputs'!$C$25,'General Inputs'!$C$24),IF(G3093="Winter",'General Inputs'!$C$25,'General Inputs'!$C$24))</f>
        <v>0.52140604400000001</v>
      </c>
      <c r="J3093" s="466">
        <f>'Nameplate by Substation'!H165</f>
        <v>4.8360545468010734E-3</v>
      </c>
      <c r="K3093" s="357">
        <f>IF('PV Adoption'!G$5*(1/(1-'General Inputs'!$C$10))*$J3093*1000*$I3093 &lt;= ABS(($F3093-$E3093)*(1+$J165)^(K$490-$K$490)),'PV Adoption'!G$5*(1/(1-'General Inputs'!$C$10))*$J3093*1000*$I3093,ABS(($F3093-$E3093)*(1+$J165)^(K$490-$K$490)))</f>
        <v>0</v>
      </c>
      <c r="L3093" s="357">
        <f>IF('PV Adoption'!H$5*(1/(1-'General Inputs'!$C$10))*$J3093*1000*$I3093 &lt;= ABS(($F3093-$E3093)*(1+$J165)^(L$490-$K$490)),'PV Adoption'!H$5*(1/(1-'General Inputs'!$C$10))*$J3093*1000*$I3093,ABS(($F3093-$E3093)*(1+$J165)^(L$490-$K$490)))</f>
        <v>0</v>
      </c>
      <c r="M3093" s="357">
        <f>IF('PV Adoption'!I$5*(1/(1-'General Inputs'!$C$10))*$J3093*1000*$I3093 &lt;= ABS(($F3093-$E3093)*(1+$J165)^(M$490-$K$490)),'PV Adoption'!I$5*(1/(1-'General Inputs'!$C$10))*$J3093*1000*$I3093,ABS(($F3093-$E3093)*(1+$J165)^(M$490-$K$490)))</f>
        <v>0</v>
      </c>
      <c r="N3093" s="357">
        <f>IF('PV Adoption'!J$5*(1/(1-'General Inputs'!$C$10))*$J3093*1000*$I3093 &lt;= ABS(($F3093-$E3093)*(1+$J165)^(N$490-$K$490)),'PV Adoption'!J$5*(1/(1-'General Inputs'!$C$10))*$J3093*1000*$I3093,ABS(($F3093-$E3093)*(1+$J165)^(N$490-$K$490)))</f>
        <v>0</v>
      </c>
      <c r="O3093" s="357">
        <f>IF('PV Adoption'!K$5*(1/(1-'General Inputs'!$C$10))*$J3093*1000*$I3093 &lt;= ABS(($F3093-$E3093)*(1+$J165)^(O$490-$K$490)),'PV Adoption'!K$5*(1/(1-'General Inputs'!$C$10))*$J3093*1000*$I3093,ABS(($F3093-$E3093)*(1+$J165)^(O$490-$K$490)))</f>
        <v>0</v>
      </c>
      <c r="P3093" s="357">
        <f>IF('PV Adoption'!L$5*(1/(1-'General Inputs'!$C$10))*$J3093*1000*$I3093 &lt;= ABS(($F3093-$E3093)*(1+$J165)^(P$490-$K$490)),'PV Adoption'!L$5*(1/(1-'General Inputs'!$C$10))*$J3093*1000*$I3093,ABS(($F3093-$E3093)*(1+$J165)^(P$490-$K$490)))</f>
        <v>0</v>
      </c>
      <c r="Q3093" s="357">
        <f>IF('PV Adoption'!M$5*(1/(1-'General Inputs'!$C$10))*$J3093*1000*$I3093 &lt;= ABS(($F3093-$E3093)*(1+$J165)^(Q$490-$K$490)),'PV Adoption'!M$5*(1/(1-'General Inputs'!$C$10))*$J3093*1000*$I3093,ABS(($F3093-$E3093)*(1+$J165)^(Q$490-$K$490)))</f>
        <v>0</v>
      </c>
      <c r="R3093" s="357">
        <f>IF('PV Adoption'!N$5*(1/(1-'General Inputs'!$C$10))*$J3093*1000*$I3093 &lt;= ABS(($F3093-$E3093)*(1+$J165)^(R$490-$K$490)),'PV Adoption'!N$5*(1/(1-'General Inputs'!$C$10))*$J3093*1000*$I3093,ABS(($F3093-$E3093)*(1+$J165)^(R$490-$K$490)))</f>
        <v>0</v>
      </c>
      <c r="S3093" s="357">
        <f>IF('PV Adoption'!O$5*(1/(1-'General Inputs'!$C$10))*$J3093*1000*$I3093 &lt;= ABS(($F3093-$E3093)*(1+$J165)^(S$490-$K$490)),'PV Adoption'!O$5*(1/(1-'General Inputs'!$C$10))*$J3093*1000*$I3093,ABS(($F3093-$E3093)*(1+$J165)^(S$490-$K$490)))</f>
        <v>0</v>
      </c>
      <c r="T3093" s="357">
        <f>IF('PV Adoption'!P$5*(1/(1-'General Inputs'!$C$10))*$J3093*1000*$I3093 &lt;= ABS(($F3093-$E3093)*(1+$J165)^(T$490-$K$490)),'PV Adoption'!P$5*(1/(1-'General Inputs'!$C$10))*$J3093*1000*$I3093,ABS(($F3093-$E3093)*(1+$J165)^(T$490-$K$490)))</f>
        <v>0</v>
      </c>
      <c r="U3093" s="357">
        <f>IF('PV Adoption'!Q$5*(1/(1-'General Inputs'!$C$10))*$J3093*1000*$I3093 &lt;= ABS(($F3093-$E3093)*(1+$J165)^(U$490-$K$490)),'PV Adoption'!Q$5*(1/(1-'General Inputs'!$C$10))*$J3093*1000*$I3093,ABS(($F3093-$E3093)*(1+$J165)^(U$490-$K$490)))</f>
        <v>0</v>
      </c>
      <c r="V3093" s="357">
        <f>IF('PV Adoption'!R$5*(1/(1-'General Inputs'!$C$10))*$J3093*1000*$I3093 &lt;= ABS(($F3093-$E3093)*(1+$J165)^(V$490-$K$490)),'PV Adoption'!R$5*(1/(1-'General Inputs'!$C$10))*$J3093*1000*$I3093,ABS(($F3093-$E3093)*(1+$J165)^(V$490-$K$490)))</f>
        <v>0</v>
      </c>
      <c r="W3093" s="357">
        <f>IF('PV Adoption'!S$5*(1/(1-'General Inputs'!$C$10))*$J3093*1000*$I3093 &lt;= ABS(($F3093-$E3093)*(1+$J165)^(W$490-$K$490)),'PV Adoption'!S$5*(1/(1-'General Inputs'!$C$10))*$J3093*1000*$I3093,ABS(($F3093-$E3093)*(1+$J165)^(W$490-$K$490)))</f>
        <v>0</v>
      </c>
      <c r="X3093" s="357">
        <f>IF('PV Adoption'!T$5*(1/(1-'General Inputs'!$C$10))*$J3093*1000*$I3093 &lt;= ABS(($F3093-$E3093)*(1+$J165)^(X$490-$K$490)),'PV Adoption'!T$5*(1/(1-'General Inputs'!$C$10))*$J3093*1000*$I3093,ABS(($F3093-$E3093)*(1+$J165)^(X$490-$K$490)))</f>
        <v>0</v>
      </c>
      <c r="Y3093" s="357">
        <f>IF('PV Adoption'!U$5*(1/(1-'General Inputs'!$C$10))*$J3093*1000*$I3093 &lt;= ABS(($F3093-$E3093)*(1+$J165)^(Y$490-$K$490)),'PV Adoption'!U$5*(1/(1-'General Inputs'!$C$10))*$J3093*1000*$I3093,ABS(($F3093-$E3093)*(1+$J165)^(Y$490-$K$490)))</f>
        <v>0</v>
      </c>
      <c r="Z3093" s="357">
        <f>IF('PV Adoption'!V$5*(1/(1-'General Inputs'!$C$10))*$J3093*1000*$I3093 &lt;= ABS(($F3093-$E3093)*(1+$J165)^(Z$490-$K$490)),'PV Adoption'!V$5*(1/(1-'General Inputs'!$C$10))*$J3093*1000*$I3093,ABS(($F3093-$E3093)*(1+$J165)^(Z$490-$K$490)))</f>
        <v>0</v>
      </c>
      <c r="AA3093" s="357">
        <f>IF('PV Adoption'!W$5*(1/(1-'General Inputs'!$C$10))*$J3093*1000*$I3093 &lt;= ABS(($F3093-$E3093)*(1+$J165)^(AA$490-$K$490)),'PV Adoption'!W$5*(1/(1-'General Inputs'!$C$10))*$J3093*1000*$I3093,ABS(($F3093-$E3093)*(1+$J165)^(AA$490-$K$490)))</f>
        <v>0</v>
      </c>
      <c r="AB3093" s="357">
        <f>IF('PV Adoption'!X$5*(1/(1-'General Inputs'!$C$10))*$J3093*1000*$I3093 &lt;= ABS(($F3093-$E3093)*(1+$J165)^(AB$490-$K$490)),'PV Adoption'!X$5*(1/(1-'General Inputs'!$C$10))*$J3093*1000*$I3093,ABS(($F3093-$E3093)*(1+$J165)^(AB$490-$K$490)))</f>
        <v>0</v>
      </c>
      <c r="AC3093" s="357">
        <f>IF('PV Adoption'!Y$5*(1/(1-'General Inputs'!$C$10))*$J3093*1000*$I3093 &lt;= ABS(($F3093-$E3093)*(1+$J165)^(AC$490-$K$490)),'PV Adoption'!Y$5*(1/(1-'General Inputs'!$C$10))*$J3093*1000*$I3093,ABS(($F3093-$E3093)*(1+$J165)^(AC$490-$K$490)))</f>
        <v>0</v>
      </c>
      <c r="AD3093" s="357">
        <f>IF('PV Adoption'!Z$5*(1/(1-'General Inputs'!$C$10))*$J3093*1000*$I3093 &lt;= ABS(($F3093-$E3093)*(1+$J165)^(AD$490-$K$490)),'PV Adoption'!Z$5*(1/(1-'General Inputs'!$C$10))*$J3093*1000*$I3093,ABS(($F3093-$E3093)*(1+$J165)^(AD$490-$K$490)))</f>
        <v>0</v>
      </c>
      <c r="AE3093" s="357">
        <f>IF('PV Adoption'!AA$5*(1/(1-'General Inputs'!$C$10))*$J3093*1000*$I3093 &lt;= ABS(($F3093-$E3093)*(1+$J165)^(AE$490-$K$490)),'PV Adoption'!AA$5*(1/(1-'General Inputs'!$C$10))*$J3093*1000*$I3093,ABS(($F3093-$E3093)*(1+$J165)^(AE$490-$K$490)))</f>
        <v>0</v>
      </c>
      <c r="AF3093" s="357">
        <f>IF('PV Adoption'!AB$5*(1/(1-'General Inputs'!$C$10))*$J3093*1000*$I3093 &lt;= ABS(($F3093-$E3093)*(1+$J165)^(AF$490-$K$490)),'PV Adoption'!AB$5*(1/(1-'General Inputs'!$C$10))*$J3093*1000*$I3093,ABS(($F3093-$E3093)*(1+$J165)^(AF$490-$K$490)))</f>
        <v>0</v>
      </c>
      <c r="AG3093" s="357">
        <f>IF('PV Adoption'!AC$5*(1/(1-'General Inputs'!$C$10))*$J3093*1000*$I3093 &lt;= ABS(($F3093-$E3093)*(1+$J165)^(AG$490-$K$490)),'PV Adoption'!AC$5*(1/(1-'General Inputs'!$C$10))*$J3093*1000*$I3093,ABS(($F3093-$E3093)*(1+$J165)^(AG$490-$K$490)))</f>
        <v>0</v>
      </c>
      <c r="AH3093" s="357">
        <f>IF('PV Adoption'!AD$5*(1/(1-'General Inputs'!$C$10))*$J3093*1000*$I3093 &lt;= ABS(($F3093-$E3093)*(1+$J165)^(AH$490-$K$490)),'PV Adoption'!AD$5*(1/(1-'General Inputs'!$C$10))*$J3093*1000*$I3093,ABS(($F3093-$E3093)*(1+$J165)^(AH$490-$K$490)))</f>
        <v>0</v>
      </c>
      <c r="AI3093" s="357">
        <f>IF('PV Adoption'!AE$5*(1/(1-'General Inputs'!$C$10))*$J3093*1000*$I3093 &lt;= ABS(($F3093-$E3093)*(1+$J165)^(AI$490-$K$490)),'PV Adoption'!AE$5*(1/(1-'General Inputs'!$C$10))*$J3093*1000*$I3093,ABS(($F3093-$E3093)*(1+$J165)^(AI$490-$K$490)))</f>
        <v>0</v>
      </c>
      <c r="AJ3093" s="357">
        <f>IF('PV Adoption'!AF$5*(1/(1-'General Inputs'!$C$10))*$J3093*1000*$I3093 &lt;= ABS(($F3093-$E3093)*(1+$J165)^(AJ$490-$K$490)),'PV Adoption'!AF$5*(1/(1-'General Inputs'!$C$10))*$J3093*1000*$I3093,ABS(($F3093-$E3093)*(1+$J165)^(AJ$490-$K$490)))</f>
        <v>0</v>
      </c>
      <c r="AK3093" s="357">
        <v>0</v>
      </c>
      <c r="AL3093" s="357">
        <v>0</v>
      </c>
      <c r="AM3093" s="357">
        <v>0</v>
      </c>
    </row>
    <row r="3094" spans="1:39" x14ac:dyDescent="0.25">
      <c r="A3094" s="353" t="s">
        <v>536</v>
      </c>
      <c r="B3094" s="353" t="s">
        <v>536</v>
      </c>
      <c r="C3094" s="441">
        <f t="shared" ref="C3094:H3094" si="2542">C166</f>
        <v>2498.4</v>
      </c>
      <c r="D3094" s="441"/>
      <c r="E3094" s="441"/>
      <c r="F3094" s="441"/>
      <c r="G3094" s="441"/>
      <c r="H3094" s="441">
        <f t="shared" si="2542"/>
        <v>0</v>
      </c>
      <c r="I3094" s="470">
        <f>IFERROR(VLOOKUP(B3094,Coincidence!$B$2:$E$242,4,FALSE)*IF(G3094="Winter",'General Inputs'!$C$25,'General Inputs'!$C$24),IF(G3094="Winter",'General Inputs'!$C$25,'General Inputs'!$C$24))</f>
        <v>0.52140604400000001</v>
      </c>
      <c r="J3094" s="466">
        <f>'Nameplate by Substation'!H166</f>
        <v>3.9860476422831729E-4</v>
      </c>
      <c r="K3094" s="357">
        <f>IF('PV Adoption'!G$5*(1/(1-'General Inputs'!$C$10))*$J3094*1000*$I3094 &lt;= ABS(($F3094-$E3094)*(1+$J166)^(K$490-$K$490)),'PV Adoption'!G$5*(1/(1-'General Inputs'!$C$10))*$J3094*1000*$I3094,ABS(($F3094-$E3094)*(1+$J166)^(K$490-$K$490)))</f>
        <v>0</v>
      </c>
      <c r="L3094" s="357">
        <f>IF('PV Adoption'!H$5*(1/(1-'General Inputs'!$C$10))*$J3094*1000*$I3094 &lt;= ABS(($F3094-$E3094)*(1+$J166)^(L$490-$K$490)),'PV Adoption'!H$5*(1/(1-'General Inputs'!$C$10))*$J3094*1000*$I3094,ABS(($F3094-$E3094)*(1+$J166)^(L$490-$K$490)))</f>
        <v>0</v>
      </c>
      <c r="M3094" s="357">
        <f>IF('PV Adoption'!I$5*(1/(1-'General Inputs'!$C$10))*$J3094*1000*$I3094 &lt;= ABS(($F3094-$E3094)*(1+$J166)^(M$490-$K$490)),'PV Adoption'!I$5*(1/(1-'General Inputs'!$C$10))*$J3094*1000*$I3094,ABS(($F3094-$E3094)*(1+$J166)^(M$490-$K$490)))</f>
        <v>0</v>
      </c>
      <c r="N3094" s="357">
        <f>IF('PV Adoption'!J$5*(1/(1-'General Inputs'!$C$10))*$J3094*1000*$I3094 &lt;= ABS(($F3094-$E3094)*(1+$J166)^(N$490-$K$490)),'PV Adoption'!J$5*(1/(1-'General Inputs'!$C$10))*$J3094*1000*$I3094,ABS(($F3094-$E3094)*(1+$J166)^(N$490-$K$490)))</f>
        <v>0</v>
      </c>
      <c r="O3094" s="357">
        <f>IF('PV Adoption'!K$5*(1/(1-'General Inputs'!$C$10))*$J3094*1000*$I3094 &lt;= ABS(($F3094-$E3094)*(1+$J166)^(O$490-$K$490)),'PV Adoption'!K$5*(1/(1-'General Inputs'!$C$10))*$J3094*1000*$I3094,ABS(($F3094-$E3094)*(1+$J166)^(O$490-$K$490)))</f>
        <v>0</v>
      </c>
      <c r="P3094" s="357">
        <f>IF('PV Adoption'!L$5*(1/(1-'General Inputs'!$C$10))*$J3094*1000*$I3094 &lt;= ABS(($F3094-$E3094)*(1+$J166)^(P$490-$K$490)),'PV Adoption'!L$5*(1/(1-'General Inputs'!$C$10))*$J3094*1000*$I3094,ABS(($F3094-$E3094)*(1+$J166)^(P$490-$K$490)))</f>
        <v>0</v>
      </c>
      <c r="Q3094" s="357">
        <f>IF('PV Adoption'!M$5*(1/(1-'General Inputs'!$C$10))*$J3094*1000*$I3094 &lt;= ABS(($F3094-$E3094)*(1+$J166)^(Q$490-$K$490)),'PV Adoption'!M$5*(1/(1-'General Inputs'!$C$10))*$J3094*1000*$I3094,ABS(($F3094-$E3094)*(1+$J166)^(Q$490-$K$490)))</f>
        <v>0</v>
      </c>
      <c r="R3094" s="357">
        <f>IF('PV Adoption'!N$5*(1/(1-'General Inputs'!$C$10))*$J3094*1000*$I3094 &lt;= ABS(($F3094-$E3094)*(1+$J166)^(R$490-$K$490)),'PV Adoption'!N$5*(1/(1-'General Inputs'!$C$10))*$J3094*1000*$I3094,ABS(($F3094-$E3094)*(1+$J166)^(R$490-$K$490)))</f>
        <v>0</v>
      </c>
      <c r="S3094" s="357">
        <f>IF('PV Adoption'!O$5*(1/(1-'General Inputs'!$C$10))*$J3094*1000*$I3094 &lt;= ABS(($F3094-$E3094)*(1+$J166)^(S$490-$K$490)),'PV Adoption'!O$5*(1/(1-'General Inputs'!$C$10))*$J3094*1000*$I3094,ABS(($F3094-$E3094)*(1+$J166)^(S$490-$K$490)))</f>
        <v>0</v>
      </c>
      <c r="T3094" s="357">
        <f>IF('PV Adoption'!P$5*(1/(1-'General Inputs'!$C$10))*$J3094*1000*$I3094 &lt;= ABS(($F3094-$E3094)*(1+$J166)^(T$490-$K$490)),'PV Adoption'!P$5*(1/(1-'General Inputs'!$C$10))*$J3094*1000*$I3094,ABS(($F3094-$E3094)*(1+$J166)^(T$490-$K$490)))</f>
        <v>0</v>
      </c>
      <c r="U3094" s="357">
        <f>IF('PV Adoption'!Q$5*(1/(1-'General Inputs'!$C$10))*$J3094*1000*$I3094 &lt;= ABS(($F3094-$E3094)*(1+$J166)^(U$490-$K$490)),'PV Adoption'!Q$5*(1/(1-'General Inputs'!$C$10))*$J3094*1000*$I3094,ABS(($F3094-$E3094)*(1+$J166)^(U$490-$K$490)))</f>
        <v>0</v>
      </c>
      <c r="V3094" s="357">
        <f>IF('PV Adoption'!R$5*(1/(1-'General Inputs'!$C$10))*$J3094*1000*$I3094 &lt;= ABS(($F3094-$E3094)*(1+$J166)^(V$490-$K$490)),'PV Adoption'!R$5*(1/(1-'General Inputs'!$C$10))*$J3094*1000*$I3094,ABS(($F3094-$E3094)*(1+$J166)^(V$490-$K$490)))</f>
        <v>0</v>
      </c>
      <c r="W3094" s="357">
        <f>IF('PV Adoption'!S$5*(1/(1-'General Inputs'!$C$10))*$J3094*1000*$I3094 &lt;= ABS(($F3094-$E3094)*(1+$J166)^(W$490-$K$490)),'PV Adoption'!S$5*(1/(1-'General Inputs'!$C$10))*$J3094*1000*$I3094,ABS(($F3094-$E3094)*(1+$J166)^(W$490-$K$490)))</f>
        <v>0</v>
      </c>
      <c r="X3094" s="357">
        <f>IF('PV Adoption'!T$5*(1/(1-'General Inputs'!$C$10))*$J3094*1000*$I3094 &lt;= ABS(($F3094-$E3094)*(1+$J166)^(X$490-$K$490)),'PV Adoption'!T$5*(1/(1-'General Inputs'!$C$10))*$J3094*1000*$I3094,ABS(($F3094-$E3094)*(1+$J166)^(X$490-$K$490)))</f>
        <v>0</v>
      </c>
      <c r="Y3094" s="357">
        <f>IF('PV Adoption'!U$5*(1/(1-'General Inputs'!$C$10))*$J3094*1000*$I3094 &lt;= ABS(($F3094-$E3094)*(1+$J166)^(Y$490-$K$490)),'PV Adoption'!U$5*(1/(1-'General Inputs'!$C$10))*$J3094*1000*$I3094,ABS(($F3094-$E3094)*(1+$J166)^(Y$490-$K$490)))</f>
        <v>0</v>
      </c>
      <c r="Z3094" s="357">
        <f>IF('PV Adoption'!V$5*(1/(1-'General Inputs'!$C$10))*$J3094*1000*$I3094 &lt;= ABS(($F3094-$E3094)*(1+$J166)^(Z$490-$K$490)),'PV Adoption'!V$5*(1/(1-'General Inputs'!$C$10))*$J3094*1000*$I3094,ABS(($F3094-$E3094)*(1+$J166)^(Z$490-$K$490)))</f>
        <v>0</v>
      </c>
      <c r="AA3094" s="357">
        <f>IF('PV Adoption'!W$5*(1/(1-'General Inputs'!$C$10))*$J3094*1000*$I3094 &lt;= ABS(($F3094-$E3094)*(1+$J166)^(AA$490-$K$490)),'PV Adoption'!W$5*(1/(1-'General Inputs'!$C$10))*$J3094*1000*$I3094,ABS(($F3094-$E3094)*(1+$J166)^(AA$490-$K$490)))</f>
        <v>0</v>
      </c>
      <c r="AB3094" s="357">
        <f>IF('PV Adoption'!X$5*(1/(1-'General Inputs'!$C$10))*$J3094*1000*$I3094 &lt;= ABS(($F3094-$E3094)*(1+$J166)^(AB$490-$K$490)),'PV Adoption'!X$5*(1/(1-'General Inputs'!$C$10))*$J3094*1000*$I3094,ABS(($F3094-$E3094)*(1+$J166)^(AB$490-$K$490)))</f>
        <v>0</v>
      </c>
      <c r="AC3094" s="357">
        <f>IF('PV Adoption'!Y$5*(1/(1-'General Inputs'!$C$10))*$J3094*1000*$I3094 &lt;= ABS(($F3094-$E3094)*(1+$J166)^(AC$490-$K$490)),'PV Adoption'!Y$5*(1/(1-'General Inputs'!$C$10))*$J3094*1000*$I3094,ABS(($F3094-$E3094)*(1+$J166)^(AC$490-$K$490)))</f>
        <v>0</v>
      </c>
      <c r="AD3094" s="357">
        <f>IF('PV Adoption'!Z$5*(1/(1-'General Inputs'!$C$10))*$J3094*1000*$I3094 &lt;= ABS(($F3094-$E3094)*(1+$J166)^(AD$490-$K$490)),'PV Adoption'!Z$5*(1/(1-'General Inputs'!$C$10))*$J3094*1000*$I3094,ABS(($F3094-$E3094)*(1+$J166)^(AD$490-$K$490)))</f>
        <v>0</v>
      </c>
      <c r="AE3094" s="357">
        <f>IF('PV Adoption'!AA$5*(1/(1-'General Inputs'!$C$10))*$J3094*1000*$I3094 &lt;= ABS(($F3094-$E3094)*(1+$J166)^(AE$490-$K$490)),'PV Adoption'!AA$5*(1/(1-'General Inputs'!$C$10))*$J3094*1000*$I3094,ABS(($F3094-$E3094)*(1+$J166)^(AE$490-$K$490)))</f>
        <v>0</v>
      </c>
      <c r="AF3094" s="357">
        <f>IF('PV Adoption'!AB$5*(1/(1-'General Inputs'!$C$10))*$J3094*1000*$I3094 &lt;= ABS(($F3094-$E3094)*(1+$J166)^(AF$490-$K$490)),'PV Adoption'!AB$5*(1/(1-'General Inputs'!$C$10))*$J3094*1000*$I3094,ABS(($F3094-$E3094)*(1+$J166)^(AF$490-$K$490)))</f>
        <v>0</v>
      </c>
      <c r="AG3094" s="357">
        <f>IF('PV Adoption'!AC$5*(1/(1-'General Inputs'!$C$10))*$J3094*1000*$I3094 &lt;= ABS(($F3094-$E3094)*(1+$J166)^(AG$490-$K$490)),'PV Adoption'!AC$5*(1/(1-'General Inputs'!$C$10))*$J3094*1000*$I3094,ABS(($F3094-$E3094)*(1+$J166)^(AG$490-$K$490)))</f>
        <v>0</v>
      </c>
      <c r="AH3094" s="357">
        <f>IF('PV Adoption'!AD$5*(1/(1-'General Inputs'!$C$10))*$J3094*1000*$I3094 &lt;= ABS(($F3094-$E3094)*(1+$J166)^(AH$490-$K$490)),'PV Adoption'!AD$5*(1/(1-'General Inputs'!$C$10))*$J3094*1000*$I3094,ABS(($F3094-$E3094)*(1+$J166)^(AH$490-$K$490)))</f>
        <v>0</v>
      </c>
      <c r="AI3094" s="357">
        <f>IF('PV Adoption'!AE$5*(1/(1-'General Inputs'!$C$10))*$J3094*1000*$I3094 &lt;= ABS(($F3094-$E3094)*(1+$J166)^(AI$490-$K$490)),'PV Adoption'!AE$5*(1/(1-'General Inputs'!$C$10))*$J3094*1000*$I3094,ABS(($F3094-$E3094)*(1+$J166)^(AI$490-$K$490)))</f>
        <v>0</v>
      </c>
      <c r="AJ3094" s="357">
        <f>IF('PV Adoption'!AF$5*(1/(1-'General Inputs'!$C$10))*$J3094*1000*$I3094 &lt;= ABS(($F3094-$E3094)*(1+$J166)^(AJ$490-$K$490)),'PV Adoption'!AF$5*(1/(1-'General Inputs'!$C$10))*$J3094*1000*$I3094,ABS(($F3094-$E3094)*(1+$J166)^(AJ$490-$K$490)))</f>
        <v>0</v>
      </c>
      <c r="AK3094" s="357">
        <v>78.932517358105571</v>
      </c>
      <c r="AL3094" s="357">
        <v>77.988930134813401</v>
      </c>
      <c r="AM3094" s="357">
        <v>74.726877064002863</v>
      </c>
    </row>
    <row r="3095" spans="1:39" x14ac:dyDescent="0.25">
      <c r="A3095" s="353" t="s">
        <v>399</v>
      </c>
      <c r="B3095" s="353" t="s">
        <v>399</v>
      </c>
      <c r="C3095" s="441">
        <f t="shared" ref="C3095:H3095" si="2543">C167</f>
        <v>20000</v>
      </c>
      <c r="D3095" s="441"/>
      <c r="E3095" s="441"/>
      <c r="F3095" s="441"/>
      <c r="G3095" s="441"/>
      <c r="H3095" s="441">
        <f t="shared" si="2543"/>
        <v>0</v>
      </c>
      <c r="I3095" s="470">
        <f>IFERROR(VLOOKUP(B3095,Coincidence!$B$2:$E$242,4,FALSE)*IF(G3095="Winter",'General Inputs'!$C$25,'General Inputs'!$C$24),IF(G3095="Winter",'General Inputs'!$C$25,'General Inputs'!$C$24))</f>
        <v>0.52140604400000001</v>
      </c>
      <c r="J3095" s="466">
        <f>'Nameplate by Substation'!H167</f>
        <v>9.8056162291956864E-3</v>
      </c>
      <c r="K3095" s="357">
        <f>IF('PV Adoption'!G$5*(1/(1-'General Inputs'!$C$10))*$J3095*1000*$I3095 &lt;= ABS(($F3095-$E3095)*(1+$J167)^(K$490-$K$490)),'PV Adoption'!G$5*(1/(1-'General Inputs'!$C$10))*$J3095*1000*$I3095,ABS(($F3095-$E3095)*(1+$J167)^(K$490-$K$490)))</f>
        <v>0</v>
      </c>
      <c r="L3095" s="357">
        <f>IF('PV Adoption'!H$5*(1/(1-'General Inputs'!$C$10))*$J3095*1000*$I3095 &lt;= ABS(($F3095-$E3095)*(1+$J167)^(L$490-$K$490)),'PV Adoption'!H$5*(1/(1-'General Inputs'!$C$10))*$J3095*1000*$I3095,ABS(($F3095-$E3095)*(1+$J167)^(L$490-$K$490)))</f>
        <v>0</v>
      </c>
      <c r="M3095" s="357">
        <f>IF('PV Adoption'!I$5*(1/(1-'General Inputs'!$C$10))*$J3095*1000*$I3095 &lt;= ABS(($F3095-$E3095)*(1+$J167)^(M$490-$K$490)),'PV Adoption'!I$5*(1/(1-'General Inputs'!$C$10))*$J3095*1000*$I3095,ABS(($F3095-$E3095)*(1+$J167)^(M$490-$K$490)))</f>
        <v>0</v>
      </c>
      <c r="N3095" s="357">
        <f>IF('PV Adoption'!J$5*(1/(1-'General Inputs'!$C$10))*$J3095*1000*$I3095 &lt;= ABS(($F3095-$E3095)*(1+$J167)^(N$490-$K$490)),'PV Adoption'!J$5*(1/(1-'General Inputs'!$C$10))*$J3095*1000*$I3095,ABS(($F3095-$E3095)*(1+$J167)^(N$490-$K$490)))</f>
        <v>0</v>
      </c>
      <c r="O3095" s="357">
        <f>IF('PV Adoption'!K$5*(1/(1-'General Inputs'!$C$10))*$J3095*1000*$I3095 &lt;= ABS(($F3095-$E3095)*(1+$J167)^(O$490-$K$490)),'PV Adoption'!K$5*(1/(1-'General Inputs'!$C$10))*$J3095*1000*$I3095,ABS(($F3095-$E3095)*(1+$J167)^(O$490-$K$490)))</f>
        <v>0</v>
      </c>
      <c r="P3095" s="357">
        <f>IF('PV Adoption'!L$5*(1/(1-'General Inputs'!$C$10))*$J3095*1000*$I3095 &lt;= ABS(($F3095-$E3095)*(1+$J167)^(P$490-$K$490)),'PV Adoption'!L$5*(1/(1-'General Inputs'!$C$10))*$J3095*1000*$I3095,ABS(($F3095-$E3095)*(1+$J167)^(P$490-$K$490)))</f>
        <v>0</v>
      </c>
      <c r="Q3095" s="357">
        <f>IF('PV Adoption'!M$5*(1/(1-'General Inputs'!$C$10))*$J3095*1000*$I3095 &lt;= ABS(($F3095-$E3095)*(1+$J167)^(Q$490-$K$490)),'PV Adoption'!M$5*(1/(1-'General Inputs'!$C$10))*$J3095*1000*$I3095,ABS(($F3095-$E3095)*(1+$J167)^(Q$490-$K$490)))</f>
        <v>0</v>
      </c>
      <c r="R3095" s="357">
        <f>IF('PV Adoption'!N$5*(1/(1-'General Inputs'!$C$10))*$J3095*1000*$I3095 &lt;= ABS(($F3095-$E3095)*(1+$J167)^(R$490-$K$490)),'PV Adoption'!N$5*(1/(1-'General Inputs'!$C$10))*$J3095*1000*$I3095,ABS(($F3095-$E3095)*(1+$J167)^(R$490-$K$490)))</f>
        <v>0</v>
      </c>
      <c r="S3095" s="357">
        <f>IF('PV Adoption'!O$5*(1/(1-'General Inputs'!$C$10))*$J3095*1000*$I3095 &lt;= ABS(($F3095-$E3095)*(1+$J167)^(S$490-$K$490)),'PV Adoption'!O$5*(1/(1-'General Inputs'!$C$10))*$J3095*1000*$I3095,ABS(($F3095-$E3095)*(1+$J167)^(S$490-$K$490)))</f>
        <v>0</v>
      </c>
      <c r="T3095" s="357">
        <f>IF('PV Adoption'!P$5*(1/(1-'General Inputs'!$C$10))*$J3095*1000*$I3095 &lt;= ABS(($F3095-$E3095)*(1+$J167)^(T$490-$K$490)),'PV Adoption'!P$5*(1/(1-'General Inputs'!$C$10))*$J3095*1000*$I3095,ABS(($F3095-$E3095)*(1+$J167)^(T$490-$K$490)))</f>
        <v>0</v>
      </c>
      <c r="U3095" s="357">
        <f>IF('PV Adoption'!Q$5*(1/(1-'General Inputs'!$C$10))*$J3095*1000*$I3095 &lt;= ABS(($F3095-$E3095)*(1+$J167)^(U$490-$K$490)),'PV Adoption'!Q$5*(1/(1-'General Inputs'!$C$10))*$J3095*1000*$I3095,ABS(($F3095-$E3095)*(1+$J167)^(U$490-$K$490)))</f>
        <v>0</v>
      </c>
      <c r="V3095" s="357">
        <f>IF('PV Adoption'!R$5*(1/(1-'General Inputs'!$C$10))*$J3095*1000*$I3095 &lt;= ABS(($F3095-$E3095)*(1+$J167)^(V$490-$K$490)),'PV Adoption'!R$5*(1/(1-'General Inputs'!$C$10))*$J3095*1000*$I3095,ABS(($F3095-$E3095)*(1+$J167)^(V$490-$K$490)))</f>
        <v>0</v>
      </c>
      <c r="W3095" s="357">
        <f>IF('PV Adoption'!S$5*(1/(1-'General Inputs'!$C$10))*$J3095*1000*$I3095 &lt;= ABS(($F3095-$E3095)*(1+$J167)^(W$490-$K$490)),'PV Adoption'!S$5*(1/(1-'General Inputs'!$C$10))*$J3095*1000*$I3095,ABS(($F3095-$E3095)*(1+$J167)^(W$490-$K$490)))</f>
        <v>0</v>
      </c>
      <c r="X3095" s="357">
        <f>IF('PV Adoption'!T$5*(1/(1-'General Inputs'!$C$10))*$J3095*1000*$I3095 &lt;= ABS(($F3095-$E3095)*(1+$J167)^(X$490-$K$490)),'PV Adoption'!T$5*(1/(1-'General Inputs'!$C$10))*$J3095*1000*$I3095,ABS(($F3095-$E3095)*(1+$J167)^(X$490-$K$490)))</f>
        <v>0</v>
      </c>
      <c r="Y3095" s="357">
        <f>IF('PV Adoption'!U$5*(1/(1-'General Inputs'!$C$10))*$J3095*1000*$I3095 &lt;= ABS(($F3095-$E3095)*(1+$J167)^(Y$490-$K$490)),'PV Adoption'!U$5*(1/(1-'General Inputs'!$C$10))*$J3095*1000*$I3095,ABS(($F3095-$E3095)*(1+$J167)^(Y$490-$K$490)))</f>
        <v>0</v>
      </c>
      <c r="Z3095" s="357">
        <f>IF('PV Adoption'!V$5*(1/(1-'General Inputs'!$C$10))*$J3095*1000*$I3095 &lt;= ABS(($F3095-$E3095)*(1+$J167)^(Z$490-$K$490)),'PV Adoption'!V$5*(1/(1-'General Inputs'!$C$10))*$J3095*1000*$I3095,ABS(($F3095-$E3095)*(1+$J167)^(Z$490-$K$490)))</f>
        <v>0</v>
      </c>
      <c r="AA3095" s="357">
        <f>IF('PV Adoption'!W$5*(1/(1-'General Inputs'!$C$10))*$J3095*1000*$I3095 &lt;= ABS(($F3095-$E3095)*(1+$J167)^(AA$490-$K$490)),'PV Adoption'!W$5*(1/(1-'General Inputs'!$C$10))*$J3095*1000*$I3095,ABS(($F3095-$E3095)*(1+$J167)^(AA$490-$K$490)))</f>
        <v>0</v>
      </c>
      <c r="AB3095" s="357">
        <f>IF('PV Adoption'!X$5*(1/(1-'General Inputs'!$C$10))*$J3095*1000*$I3095 &lt;= ABS(($F3095-$E3095)*(1+$J167)^(AB$490-$K$490)),'PV Adoption'!X$5*(1/(1-'General Inputs'!$C$10))*$J3095*1000*$I3095,ABS(($F3095-$E3095)*(1+$J167)^(AB$490-$K$490)))</f>
        <v>0</v>
      </c>
      <c r="AC3095" s="357">
        <f>IF('PV Adoption'!Y$5*(1/(1-'General Inputs'!$C$10))*$J3095*1000*$I3095 &lt;= ABS(($F3095-$E3095)*(1+$J167)^(AC$490-$K$490)),'PV Adoption'!Y$5*(1/(1-'General Inputs'!$C$10))*$J3095*1000*$I3095,ABS(($F3095-$E3095)*(1+$J167)^(AC$490-$K$490)))</f>
        <v>0</v>
      </c>
      <c r="AD3095" s="357">
        <f>IF('PV Adoption'!Z$5*(1/(1-'General Inputs'!$C$10))*$J3095*1000*$I3095 &lt;= ABS(($F3095-$E3095)*(1+$J167)^(AD$490-$K$490)),'PV Adoption'!Z$5*(1/(1-'General Inputs'!$C$10))*$J3095*1000*$I3095,ABS(($F3095-$E3095)*(1+$J167)^(AD$490-$K$490)))</f>
        <v>0</v>
      </c>
      <c r="AE3095" s="357">
        <f>IF('PV Adoption'!AA$5*(1/(1-'General Inputs'!$C$10))*$J3095*1000*$I3095 &lt;= ABS(($F3095-$E3095)*(1+$J167)^(AE$490-$K$490)),'PV Adoption'!AA$5*(1/(1-'General Inputs'!$C$10))*$J3095*1000*$I3095,ABS(($F3095-$E3095)*(1+$J167)^(AE$490-$K$490)))</f>
        <v>0</v>
      </c>
      <c r="AF3095" s="357">
        <f>IF('PV Adoption'!AB$5*(1/(1-'General Inputs'!$C$10))*$J3095*1000*$I3095 &lt;= ABS(($F3095-$E3095)*(1+$J167)^(AF$490-$K$490)),'PV Adoption'!AB$5*(1/(1-'General Inputs'!$C$10))*$J3095*1000*$I3095,ABS(($F3095-$E3095)*(1+$J167)^(AF$490-$K$490)))</f>
        <v>0</v>
      </c>
      <c r="AG3095" s="357">
        <f>IF('PV Adoption'!AC$5*(1/(1-'General Inputs'!$C$10))*$J3095*1000*$I3095 &lt;= ABS(($F3095-$E3095)*(1+$J167)^(AG$490-$K$490)),'PV Adoption'!AC$5*(1/(1-'General Inputs'!$C$10))*$J3095*1000*$I3095,ABS(($F3095-$E3095)*(1+$J167)^(AG$490-$K$490)))</f>
        <v>0</v>
      </c>
      <c r="AH3095" s="357">
        <f>IF('PV Adoption'!AD$5*(1/(1-'General Inputs'!$C$10))*$J3095*1000*$I3095 &lt;= ABS(($F3095-$E3095)*(1+$J167)^(AH$490-$K$490)),'PV Adoption'!AD$5*(1/(1-'General Inputs'!$C$10))*$J3095*1000*$I3095,ABS(($F3095-$E3095)*(1+$J167)^(AH$490-$K$490)))</f>
        <v>0</v>
      </c>
      <c r="AI3095" s="357">
        <f>IF('PV Adoption'!AE$5*(1/(1-'General Inputs'!$C$10))*$J3095*1000*$I3095 &lt;= ABS(($F3095-$E3095)*(1+$J167)^(AI$490-$K$490)),'PV Adoption'!AE$5*(1/(1-'General Inputs'!$C$10))*$J3095*1000*$I3095,ABS(($F3095-$E3095)*(1+$J167)^(AI$490-$K$490)))</f>
        <v>0</v>
      </c>
      <c r="AJ3095" s="357">
        <f>IF('PV Adoption'!AF$5*(1/(1-'General Inputs'!$C$10))*$J3095*1000*$I3095 &lt;= ABS(($F3095-$E3095)*(1+$J167)^(AJ$490-$K$490)),'PV Adoption'!AF$5*(1/(1-'General Inputs'!$C$10))*$J3095*1000*$I3095,ABS(($F3095-$E3095)*(1+$J167)^(AJ$490-$K$490)))</f>
        <v>0</v>
      </c>
      <c r="AK3095" s="357">
        <v>0</v>
      </c>
      <c r="AL3095" s="357">
        <v>0</v>
      </c>
      <c r="AM3095" s="357">
        <v>0</v>
      </c>
    </row>
    <row r="3096" spans="1:39" x14ac:dyDescent="0.25">
      <c r="A3096" s="353" t="s">
        <v>551</v>
      </c>
      <c r="B3096" s="353" t="s">
        <v>551</v>
      </c>
      <c r="C3096" s="441">
        <f t="shared" ref="C3096:H3096" si="2544">C168</f>
        <v>2500</v>
      </c>
      <c r="D3096" s="441"/>
      <c r="E3096" s="441"/>
      <c r="F3096" s="441"/>
      <c r="G3096" s="441"/>
      <c r="H3096" s="441">
        <f t="shared" si="2544"/>
        <v>0</v>
      </c>
      <c r="I3096" s="470">
        <f>IFERROR(VLOOKUP(B3096,Coincidence!$B$2:$E$242,4,FALSE)*IF(G3096="Winter",'General Inputs'!$C$25,'General Inputs'!$C$24),IF(G3096="Winter",'General Inputs'!$C$25,'General Inputs'!$C$24))</f>
        <v>0.52140604400000001</v>
      </c>
      <c r="J3096" s="466">
        <f>'Nameplate by Substation'!H168</f>
        <v>2.5206602730858878E-4</v>
      </c>
      <c r="K3096" s="357">
        <f>IF('PV Adoption'!G$5*(1/(1-'General Inputs'!$C$10))*$J3096*1000*$I3096 &lt;= ABS(($F3096-$E3096)*(1+$J168)^(K$490-$K$490)),'PV Adoption'!G$5*(1/(1-'General Inputs'!$C$10))*$J3096*1000*$I3096,ABS(($F3096-$E3096)*(1+$J168)^(K$490-$K$490)))</f>
        <v>0</v>
      </c>
      <c r="L3096" s="357">
        <f>IF('PV Adoption'!H$5*(1/(1-'General Inputs'!$C$10))*$J3096*1000*$I3096 &lt;= ABS(($F3096-$E3096)*(1+$J168)^(L$490-$K$490)),'PV Adoption'!H$5*(1/(1-'General Inputs'!$C$10))*$J3096*1000*$I3096,ABS(($F3096-$E3096)*(1+$J168)^(L$490-$K$490)))</f>
        <v>0</v>
      </c>
      <c r="M3096" s="357">
        <f>IF('PV Adoption'!I$5*(1/(1-'General Inputs'!$C$10))*$J3096*1000*$I3096 &lt;= ABS(($F3096-$E3096)*(1+$J168)^(M$490-$K$490)),'PV Adoption'!I$5*(1/(1-'General Inputs'!$C$10))*$J3096*1000*$I3096,ABS(($F3096-$E3096)*(1+$J168)^(M$490-$K$490)))</f>
        <v>0</v>
      </c>
      <c r="N3096" s="357">
        <f>IF('PV Adoption'!J$5*(1/(1-'General Inputs'!$C$10))*$J3096*1000*$I3096 &lt;= ABS(($F3096-$E3096)*(1+$J168)^(N$490-$K$490)),'PV Adoption'!J$5*(1/(1-'General Inputs'!$C$10))*$J3096*1000*$I3096,ABS(($F3096-$E3096)*(1+$J168)^(N$490-$K$490)))</f>
        <v>0</v>
      </c>
      <c r="O3096" s="357">
        <f>IF('PV Adoption'!K$5*(1/(1-'General Inputs'!$C$10))*$J3096*1000*$I3096 &lt;= ABS(($F3096-$E3096)*(1+$J168)^(O$490-$K$490)),'PV Adoption'!K$5*(1/(1-'General Inputs'!$C$10))*$J3096*1000*$I3096,ABS(($F3096-$E3096)*(1+$J168)^(O$490-$K$490)))</f>
        <v>0</v>
      </c>
      <c r="P3096" s="357">
        <f>IF('PV Adoption'!L$5*(1/(1-'General Inputs'!$C$10))*$J3096*1000*$I3096 &lt;= ABS(($F3096-$E3096)*(1+$J168)^(P$490-$K$490)),'PV Adoption'!L$5*(1/(1-'General Inputs'!$C$10))*$J3096*1000*$I3096,ABS(($F3096-$E3096)*(1+$J168)^(P$490-$K$490)))</f>
        <v>0</v>
      </c>
      <c r="Q3096" s="357">
        <f>IF('PV Adoption'!M$5*(1/(1-'General Inputs'!$C$10))*$J3096*1000*$I3096 &lt;= ABS(($F3096-$E3096)*(1+$J168)^(Q$490-$K$490)),'PV Adoption'!M$5*(1/(1-'General Inputs'!$C$10))*$J3096*1000*$I3096,ABS(($F3096-$E3096)*(1+$J168)^(Q$490-$K$490)))</f>
        <v>0</v>
      </c>
      <c r="R3096" s="357">
        <f>IF('PV Adoption'!N$5*(1/(1-'General Inputs'!$C$10))*$J3096*1000*$I3096 &lt;= ABS(($F3096-$E3096)*(1+$J168)^(R$490-$K$490)),'PV Adoption'!N$5*(1/(1-'General Inputs'!$C$10))*$J3096*1000*$I3096,ABS(($F3096-$E3096)*(1+$J168)^(R$490-$K$490)))</f>
        <v>0</v>
      </c>
      <c r="S3096" s="357">
        <f>IF('PV Adoption'!O$5*(1/(1-'General Inputs'!$C$10))*$J3096*1000*$I3096 &lt;= ABS(($F3096-$E3096)*(1+$J168)^(S$490-$K$490)),'PV Adoption'!O$5*(1/(1-'General Inputs'!$C$10))*$J3096*1000*$I3096,ABS(($F3096-$E3096)*(1+$J168)^(S$490-$K$490)))</f>
        <v>0</v>
      </c>
      <c r="T3096" s="357">
        <f>IF('PV Adoption'!P$5*(1/(1-'General Inputs'!$C$10))*$J3096*1000*$I3096 &lt;= ABS(($F3096-$E3096)*(1+$J168)^(T$490-$K$490)),'PV Adoption'!P$5*(1/(1-'General Inputs'!$C$10))*$J3096*1000*$I3096,ABS(($F3096-$E3096)*(1+$J168)^(T$490-$K$490)))</f>
        <v>0</v>
      </c>
      <c r="U3096" s="357">
        <f>IF('PV Adoption'!Q$5*(1/(1-'General Inputs'!$C$10))*$J3096*1000*$I3096 &lt;= ABS(($F3096-$E3096)*(1+$J168)^(U$490-$K$490)),'PV Adoption'!Q$5*(1/(1-'General Inputs'!$C$10))*$J3096*1000*$I3096,ABS(($F3096-$E3096)*(1+$J168)^(U$490-$K$490)))</f>
        <v>0</v>
      </c>
      <c r="V3096" s="357">
        <f>IF('PV Adoption'!R$5*(1/(1-'General Inputs'!$C$10))*$J3096*1000*$I3096 &lt;= ABS(($F3096-$E3096)*(1+$J168)^(V$490-$K$490)),'PV Adoption'!R$5*(1/(1-'General Inputs'!$C$10))*$J3096*1000*$I3096,ABS(($F3096-$E3096)*(1+$J168)^(V$490-$K$490)))</f>
        <v>0</v>
      </c>
      <c r="W3096" s="357">
        <f>IF('PV Adoption'!S$5*(1/(1-'General Inputs'!$C$10))*$J3096*1000*$I3096 &lt;= ABS(($F3096-$E3096)*(1+$J168)^(W$490-$K$490)),'PV Adoption'!S$5*(1/(1-'General Inputs'!$C$10))*$J3096*1000*$I3096,ABS(($F3096-$E3096)*(1+$J168)^(W$490-$K$490)))</f>
        <v>0</v>
      </c>
      <c r="X3096" s="357">
        <f>IF('PV Adoption'!T$5*(1/(1-'General Inputs'!$C$10))*$J3096*1000*$I3096 &lt;= ABS(($F3096-$E3096)*(1+$J168)^(X$490-$K$490)),'PV Adoption'!T$5*(1/(1-'General Inputs'!$C$10))*$J3096*1000*$I3096,ABS(($F3096-$E3096)*(1+$J168)^(X$490-$K$490)))</f>
        <v>0</v>
      </c>
      <c r="Y3096" s="357">
        <f>IF('PV Adoption'!U$5*(1/(1-'General Inputs'!$C$10))*$J3096*1000*$I3096 &lt;= ABS(($F3096-$E3096)*(1+$J168)^(Y$490-$K$490)),'PV Adoption'!U$5*(1/(1-'General Inputs'!$C$10))*$J3096*1000*$I3096,ABS(($F3096-$E3096)*(1+$J168)^(Y$490-$K$490)))</f>
        <v>0</v>
      </c>
      <c r="Z3096" s="357">
        <f>IF('PV Adoption'!V$5*(1/(1-'General Inputs'!$C$10))*$J3096*1000*$I3096 &lt;= ABS(($F3096-$E3096)*(1+$J168)^(Z$490-$K$490)),'PV Adoption'!V$5*(1/(1-'General Inputs'!$C$10))*$J3096*1000*$I3096,ABS(($F3096-$E3096)*(1+$J168)^(Z$490-$K$490)))</f>
        <v>0</v>
      </c>
      <c r="AA3096" s="357">
        <f>IF('PV Adoption'!W$5*(1/(1-'General Inputs'!$C$10))*$J3096*1000*$I3096 &lt;= ABS(($F3096-$E3096)*(1+$J168)^(AA$490-$K$490)),'PV Adoption'!W$5*(1/(1-'General Inputs'!$C$10))*$J3096*1000*$I3096,ABS(($F3096-$E3096)*(1+$J168)^(AA$490-$K$490)))</f>
        <v>0</v>
      </c>
      <c r="AB3096" s="357">
        <f>IF('PV Adoption'!X$5*(1/(1-'General Inputs'!$C$10))*$J3096*1000*$I3096 &lt;= ABS(($F3096-$E3096)*(1+$J168)^(AB$490-$K$490)),'PV Adoption'!X$5*(1/(1-'General Inputs'!$C$10))*$J3096*1000*$I3096,ABS(($F3096-$E3096)*(1+$J168)^(AB$490-$K$490)))</f>
        <v>0</v>
      </c>
      <c r="AC3096" s="357">
        <f>IF('PV Adoption'!Y$5*(1/(1-'General Inputs'!$C$10))*$J3096*1000*$I3096 &lt;= ABS(($F3096-$E3096)*(1+$J168)^(AC$490-$K$490)),'PV Adoption'!Y$5*(1/(1-'General Inputs'!$C$10))*$J3096*1000*$I3096,ABS(($F3096-$E3096)*(1+$J168)^(AC$490-$K$490)))</f>
        <v>0</v>
      </c>
      <c r="AD3096" s="357">
        <f>IF('PV Adoption'!Z$5*(1/(1-'General Inputs'!$C$10))*$J3096*1000*$I3096 &lt;= ABS(($F3096-$E3096)*(1+$J168)^(AD$490-$K$490)),'PV Adoption'!Z$5*(1/(1-'General Inputs'!$C$10))*$J3096*1000*$I3096,ABS(($F3096-$E3096)*(1+$J168)^(AD$490-$K$490)))</f>
        <v>0</v>
      </c>
      <c r="AE3096" s="357">
        <f>IF('PV Adoption'!AA$5*(1/(1-'General Inputs'!$C$10))*$J3096*1000*$I3096 &lt;= ABS(($F3096-$E3096)*(1+$J168)^(AE$490-$K$490)),'PV Adoption'!AA$5*(1/(1-'General Inputs'!$C$10))*$J3096*1000*$I3096,ABS(($F3096-$E3096)*(1+$J168)^(AE$490-$K$490)))</f>
        <v>0</v>
      </c>
      <c r="AF3096" s="357">
        <f>IF('PV Adoption'!AB$5*(1/(1-'General Inputs'!$C$10))*$J3096*1000*$I3096 &lt;= ABS(($F3096-$E3096)*(1+$J168)^(AF$490-$K$490)),'PV Adoption'!AB$5*(1/(1-'General Inputs'!$C$10))*$J3096*1000*$I3096,ABS(($F3096-$E3096)*(1+$J168)^(AF$490-$K$490)))</f>
        <v>0</v>
      </c>
      <c r="AG3096" s="357">
        <f>IF('PV Adoption'!AC$5*(1/(1-'General Inputs'!$C$10))*$J3096*1000*$I3096 &lt;= ABS(($F3096-$E3096)*(1+$J168)^(AG$490-$K$490)),'PV Adoption'!AC$5*(1/(1-'General Inputs'!$C$10))*$J3096*1000*$I3096,ABS(($F3096-$E3096)*(1+$J168)^(AG$490-$K$490)))</f>
        <v>0</v>
      </c>
      <c r="AH3096" s="357">
        <f>IF('PV Adoption'!AD$5*(1/(1-'General Inputs'!$C$10))*$J3096*1000*$I3096 &lt;= ABS(($F3096-$E3096)*(1+$J168)^(AH$490-$K$490)),'PV Adoption'!AD$5*(1/(1-'General Inputs'!$C$10))*$J3096*1000*$I3096,ABS(($F3096-$E3096)*(1+$J168)^(AH$490-$K$490)))</f>
        <v>0</v>
      </c>
      <c r="AI3096" s="357">
        <f>IF('PV Adoption'!AE$5*(1/(1-'General Inputs'!$C$10))*$J3096*1000*$I3096 &lt;= ABS(($F3096-$E3096)*(1+$J168)^(AI$490-$K$490)),'PV Adoption'!AE$5*(1/(1-'General Inputs'!$C$10))*$J3096*1000*$I3096,ABS(($F3096-$E3096)*(1+$J168)^(AI$490-$K$490)))</f>
        <v>0</v>
      </c>
      <c r="AJ3096" s="357">
        <f>IF('PV Adoption'!AF$5*(1/(1-'General Inputs'!$C$10))*$J3096*1000*$I3096 &lt;= ABS(($F3096-$E3096)*(1+$J168)^(AJ$490-$K$490)),'PV Adoption'!AF$5*(1/(1-'General Inputs'!$C$10))*$J3096*1000*$I3096,ABS(($F3096-$E3096)*(1+$J168)^(AJ$490-$K$490)))</f>
        <v>0</v>
      </c>
      <c r="AK3096" s="357">
        <v>0</v>
      </c>
      <c r="AL3096" s="357">
        <v>0</v>
      </c>
      <c r="AM3096" s="357">
        <v>0</v>
      </c>
    </row>
    <row r="3097" spans="1:39" x14ac:dyDescent="0.25">
      <c r="A3097" s="353" t="s">
        <v>327</v>
      </c>
      <c r="B3097" s="353" t="s">
        <v>327</v>
      </c>
      <c r="C3097" s="441">
        <f t="shared" ref="C3097:H3097" si="2545">C169</f>
        <v>6240</v>
      </c>
      <c r="D3097" s="441"/>
      <c r="E3097" s="441"/>
      <c r="F3097" s="441"/>
      <c r="G3097" s="441"/>
      <c r="H3097" s="441">
        <f t="shared" si="2545"/>
        <v>0</v>
      </c>
      <c r="I3097" s="470">
        <f>IFERROR(VLOOKUP(B3097,Coincidence!$B$2:$E$242,4,FALSE)*IF(G3097="Winter",'General Inputs'!$C$25,'General Inputs'!$C$24),IF(G3097="Winter",'General Inputs'!$C$25,'General Inputs'!$C$24))</f>
        <v>0.52140604400000001</v>
      </c>
      <c r="J3097" s="466">
        <f>'Nameplate by Substation'!H169</f>
        <v>8.9241698181726746E-3</v>
      </c>
      <c r="K3097" s="357">
        <f>IF('PV Adoption'!G$5*(1/(1-'General Inputs'!$C$10))*$J3097*1000*$I3097 &lt;= ABS(($F3097-$E3097)*(1+$J169)^(K$490-$K$490)),'PV Adoption'!G$5*(1/(1-'General Inputs'!$C$10))*$J3097*1000*$I3097,ABS(($F3097-$E3097)*(1+$J169)^(K$490-$K$490)))</f>
        <v>0</v>
      </c>
      <c r="L3097" s="357">
        <f>IF('PV Adoption'!H$5*(1/(1-'General Inputs'!$C$10))*$J3097*1000*$I3097 &lt;= ABS(($F3097-$E3097)*(1+$J169)^(L$490-$K$490)),'PV Adoption'!H$5*(1/(1-'General Inputs'!$C$10))*$J3097*1000*$I3097,ABS(($F3097-$E3097)*(1+$J169)^(L$490-$K$490)))</f>
        <v>0</v>
      </c>
      <c r="M3097" s="357">
        <f>IF('PV Adoption'!I$5*(1/(1-'General Inputs'!$C$10))*$J3097*1000*$I3097 &lt;= ABS(($F3097-$E3097)*(1+$J169)^(M$490-$K$490)),'PV Adoption'!I$5*(1/(1-'General Inputs'!$C$10))*$J3097*1000*$I3097,ABS(($F3097-$E3097)*(1+$J169)^(M$490-$K$490)))</f>
        <v>0</v>
      </c>
      <c r="N3097" s="357">
        <f>IF('PV Adoption'!J$5*(1/(1-'General Inputs'!$C$10))*$J3097*1000*$I3097 &lt;= ABS(($F3097-$E3097)*(1+$J169)^(N$490-$K$490)),'PV Adoption'!J$5*(1/(1-'General Inputs'!$C$10))*$J3097*1000*$I3097,ABS(($F3097-$E3097)*(1+$J169)^(N$490-$K$490)))</f>
        <v>0</v>
      </c>
      <c r="O3097" s="357">
        <f>IF('PV Adoption'!K$5*(1/(1-'General Inputs'!$C$10))*$J3097*1000*$I3097 &lt;= ABS(($F3097-$E3097)*(1+$J169)^(O$490-$K$490)),'PV Adoption'!K$5*(1/(1-'General Inputs'!$C$10))*$J3097*1000*$I3097,ABS(($F3097-$E3097)*(1+$J169)^(O$490-$K$490)))</f>
        <v>0</v>
      </c>
      <c r="P3097" s="357">
        <f>IF('PV Adoption'!L$5*(1/(1-'General Inputs'!$C$10))*$J3097*1000*$I3097 &lt;= ABS(($F3097-$E3097)*(1+$J169)^(P$490-$K$490)),'PV Adoption'!L$5*(1/(1-'General Inputs'!$C$10))*$J3097*1000*$I3097,ABS(($F3097-$E3097)*(1+$J169)^(P$490-$K$490)))</f>
        <v>0</v>
      </c>
      <c r="Q3097" s="357">
        <f>IF('PV Adoption'!M$5*(1/(1-'General Inputs'!$C$10))*$J3097*1000*$I3097 &lt;= ABS(($F3097-$E3097)*(1+$J169)^(Q$490-$K$490)),'PV Adoption'!M$5*(1/(1-'General Inputs'!$C$10))*$J3097*1000*$I3097,ABS(($F3097-$E3097)*(1+$J169)^(Q$490-$K$490)))</f>
        <v>0</v>
      </c>
      <c r="R3097" s="357">
        <f>IF('PV Adoption'!N$5*(1/(1-'General Inputs'!$C$10))*$J3097*1000*$I3097 &lt;= ABS(($F3097-$E3097)*(1+$J169)^(R$490-$K$490)),'PV Adoption'!N$5*(1/(1-'General Inputs'!$C$10))*$J3097*1000*$I3097,ABS(($F3097-$E3097)*(1+$J169)^(R$490-$K$490)))</f>
        <v>0</v>
      </c>
      <c r="S3097" s="357">
        <f>IF('PV Adoption'!O$5*(1/(1-'General Inputs'!$C$10))*$J3097*1000*$I3097 &lt;= ABS(($F3097-$E3097)*(1+$J169)^(S$490-$K$490)),'PV Adoption'!O$5*(1/(1-'General Inputs'!$C$10))*$J3097*1000*$I3097,ABS(($F3097-$E3097)*(1+$J169)^(S$490-$K$490)))</f>
        <v>0</v>
      </c>
      <c r="T3097" s="357">
        <f>IF('PV Adoption'!P$5*(1/(1-'General Inputs'!$C$10))*$J3097*1000*$I3097 &lt;= ABS(($F3097-$E3097)*(1+$J169)^(T$490-$K$490)),'PV Adoption'!P$5*(1/(1-'General Inputs'!$C$10))*$J3097*1000*$I3097,ABS(($F3097-$E3097)*(1+$J169)^(T$490-$K$490)))</f>
        <v>0</v>
      </c>
      <c r="U3097" s="357">
        <f>IF('PV Adoption'!Q$5*(1/(1-'General Inputs'!$C$10))*$J3097*1000*$I3097 &lt;= ABS(($F3097-$E3097)*(1+$J169)^(U$490-$K$490)),'PV Adoption'!Q$5*(1/(1-'General Inputs'!$C$10))*$J3097*1000*$I3097,ABS(($F3097-$E3097)*(1+$J169)^(U$490-$K$490)))</f>
        <v>0</v>
      </c>
      <c r="V3097" s="357">
        <f>IF('PV Adoption'!R$5*(1/(1-'General Inputs'!$C$10))*$J3097*1000*$I3097 &lt;= ABS(($F3097-$E3097)*(1+$J169)^(V$490-$K$490)),'PV Adoption'!R$5*(1/(1-'General Inputs'!$C$10))*$J3097*1000*$I3097,ABS(($F3097-$E3097)*(1+$J169)^(V$490-$K$490)))</f>
        <v>0</v>
      </c>
      <c r="W3097" s="357">
        <f>IF('PV Adoption'!S$5*(1/(1-'General Inputs'!$C$10))*$J3097*1000*$I3097 &lt;= ABS(($F3097-$E3097)*(1+$J169)^(W$490-$K$490)),'PV Adoption'!S$5*(1/(1-'General Inputs'!$C$10))*$J3097*1000*$I3097,ABS(($F3097-$E3097)*(1+$J169)^(W$490-$K$490)))</f>
        <v>0</v>
      </c>
      <c r="X3097" s="357">
        <f>IF('PV Adoption'!T$5*(1/(1-'General Inputs'!$C$10))*$J3097*1000*$I3097 &lt;= ABS(($F3097-$E3097)*(1+$J169)^(X$490-$K$490)),'PV Adoption'!T$5*(1/(1-'General Inputs'!$C$10))*$J3097*1000*$I3097,ABS(($F3097-$E3097)*(1+$J169)^(X$490-$K$490)))</f>
        <v>0</v>
      </c>
      <c r="Y3097" s="357">
        <f>IF('PV Adoption'!U$5*(1/(1-'General Inputs'!$C$10))*$J3097*1000*$I3097 &lt;= ABS(($F3097-$E3097)*(1+$J169)^(Y$490-$K$490)),'PV Adoption'!U$5*(1/(1-'General Inputs'!$C$10))*$J3097*1000*$I3097,ABS(($F3097-$E3097)*(1+$J169)^(Y$490-$K$490)))</f>
        <v>0</v>
      </c>
      <c r="Z3097" s="357">
        <f>IF('PV Adoption'!V$5*(1/(1-'General Inputs'!$C$10))*$J3097*1000*$I3097 &lt;= ABS(($F3097-$E3097)*(1+$J169)^(Z$490-$K$490)),'PV Adoption'!V$5*(1/(1-'General Inputs'!$C$10))*$J3097*1000*$I3097,ABS(($F3097-$E3097)*(1+$J169)^(Z$490-$K$490)))</f>
        <v>0</v>
      </c>
      <c r="AA3097" s="357">
        <f>IF('PV Adoption'!W$5*(1/(1-'General Inputs'!$C$10))*$J3097*1000*$I3097 &lt;= ABS(($F3097-$E3097)*(1+$J169)^(AA$490-$K$490)),'PV Adoption'!W$5*(1/(1-'General Inputs'!$C$10))*$J3097*1000*$I3097,ABS(($F3097-$E3097)*(1+$J169)^(AA$490-$K$490)))</f>
        <v>0</v>
      </c>
      <c r="AB3097" s="357">
        <f>IF('PV Adoption'!X$5*(1/(1-'General Inputs'!$C$10))*$J3097*1000*$I3097 &lt;= ABS(($F3097-$E3097)*(1+$J169)^(AB$490-$K$490)),'PV Adoption'!X$5*(1/(1-'General Inputs'!$C$10))*$J3097*1000*$I3097,ABS(($F3097-$E3097)*(1+$J169)^(AB$490-$K$490)))</f>
        <v>0</v>
      </c>
      <c r="AC3097" s="357">
        <f>IF('PV Adoption'!Y$5*(1/(1-'General Inputs'!$C$10))*$J3097*1000*$I3097 &lt;= ABS(($F3097-$E3097)*(1+$J169)^(AC$490-$K$490)),'PV Adoption'!Y$5*(1/(1-'General Inputs'!$C$10))*$J3097*1000*$I3097,ABS(($F3097-$E3097)*(1+$J169)^(AC$490-$K$490)))</f>
        <v>0</v>
      </c>
      <c r="AD3097" s="357">
        <f>IF('PV Adoption'!Z$5*(1/(1-'General Inputs'!$C$10))*$J3097*1000*$I3097 &lt;= ABS(($F3097-$E3097)*(1+$J169)^(AD$490-$K$490)),'PV Adoption'!Z$5*(1/(1-'General Inputs'!$C$10))*$J3097*1000*$I3097,ABS(($F3097-$E3097)*(1+$J169)^(AD$490-$K$490)))</f>
        <v>0</v>
      </c>
      <c r="AE3097" s="357">
        <f>IF('PV Adoption'!AA$5*(1/(1-'General Inputs'!$C$10))*$J3097*1000*$I3097 &lt;= ABS(($F3097-$E3097)*(1+$J169)^(AE$490-$K$490)),'PV Adoption'!AA$5*(1/(1-'General Inputs'!$C$10))*$J3097*1000*$I3097,ABS(($F3097-$E3097)*(1+$J169)^(AE$490-$K$490)))</f>
        <v>0</v>
      </c>
      <c r="AF3097" s="357">
        <f>IF('PV Adoption'!AB$5*(1/(1-'General Inputs'!$C$10))*$J3097*1000*$I3097 &lt;= ABS(($F3097-$E3097)*(1+$J169)^(AF$490-$K$490)),'PV Adoption'!AB$5*(1/(1-'General Inputs'!$C$10))*$J3097*1000*$I3097,ABS(($F3097-$E3097)*(1+$J169)^(AF$490-$K$490)))</f>
        <v>0</v>
      </c>
      <c r="AG3097" s="357">
        <f>IF('PV Adoption'!AC$5*(1/(1-'General Inputs'!$C$10))*$J3097*1000*$I3097 &lt;= ABS(($F3097-$E3097)*(1+$J169)^(AG$490-$K$490)),'PV Adoption'!AC$5*(1/(1-'General Inputs'!$C$10))*$J3097*1000*$I3097,ABS(($F3097-$E3097)*(1+$J169)^(AG$490-$K$490)))</f>
        <v>0</v>
      </c>
      <c r="AH3097" s="357">
        <f>IF('PV Adoption'!AD$5*(1/(1-'General Inputs'!$C$10))*$J3097*1000*$I3097 &lt;= ABS(($F3097-$E3097)*(1+$J169)^(AH$490-$K$490)),'PV Adoption'!AD$5*(1/(1-'General Inputs'!$C$10))*$J3097*1000*$I3097,ABS(($F3097-$E3097)*(1+$J169)^(AH$490-$K$490)))</f>
        <v>0</v>
      </c>
      <c r="AI3097" s="357">
        <f>IF('PV Adoption'!AE$5*(1/(1-'General Inputs'!$C$10))*$J3097*1000*$I3097 &lt;= ABS(($F3097-$E3097)*(1+$J169)^(AI$490-$K$490)),'PV Adoption'!AE$5*(1/(1-'General Inputs'!$C$10))*$J3097*1000*$I3097,ABS(($F3097-$E3097)*(1+$J169)^(AI$490-$K$490)))</f>
        <v>0</v>
      </c>
      <c r="AJ3097" s="357">
        <f>IF('PV Adoption'!AF$5*(1/(1-'General Inputs'!$C$10))*$J3097*1000*$I3097 &lt;= ABS(($F3097-$E3097)*(1+$J169)^(AJ$490-$K$490)),'PV Adoption'!AF$5*(1/(1-'General Inputs'!$C$10))*$J3097*1000*$I3097,ABS(($F3097-$E3097)*(1+$J169)^(AJ$490-$K$490)))</f>
        <v>0</v>
      </c>
      <c r="AK3097" s="357">
        <v>1065.1279191881447</v>
      </c>
      <c r="AL3097" s="357">
        <v>1074.8998886861509</v>
      </c>
      <c r="AM3097" s="357">
        <v>1084.7615106908179</v>
      </c>
    </row>
    <row r="3098" spans="1:39" x14ac:dyDescent="0.25">
      <c r="A3098" s="353" t="s">
        <v>298</v>
      </c>
      <c r="B3098" s="353" t="s">
        <v>299</v>
      </c>
      <c r="C3098" s="441">
        <f t="shared" ref="C3098:H3098" si="2546">C170</f>
        <v>2500</v>
      </c>
      <c r="D3098" s="441"/>
      <c r="E3098" s="441"/>
      <c r="F3098" s="441"/>
      <c r="G3098" s="441"/>
      <c r="H3098" s="441">
        <f t="shared" si="2546"/>
        <v>0</v>
      </c>
      <c r="I3098" s="470">
        <f>IFERROR(VLOOKUP(B3098,Coincidence!$B$2:$E$242,4,FALSE)*IF(G3098="Winter",'General Inputs'!$C$25,'General Inputs'!$C$24),IF(G3098="Winter",'General Inputs'!$C$25,'General Inputs'!$C$24))</f>
        <v>0.52140604400000001</v>
      </c>
      <c r="J3098" s="466">
        <f>'Nameplate by Substation'!H170</f>
        <v>6.7220511306546491E-3</v>
      </c>
      <c r="K3098" s="357">
        <f>IF('PV Adoption'!G$5*(1/(1-'General Inputs'!$C$10))*$J3098*1000*$I3098 &lt;= ABS(($F3098-$E3098)*(1+$J170)^(K$490-$K$490)),'PV Adoption'!G$5*(1/(1-'General Inputs'!$C$10))*$J3098*1000*$I3098,ABS(($F3098-$E3098)*(1+$J170)^(K$490-$K$490)))</f>
        <v>0</v>
      </c>
      <c r="L3098" s="357">
        <f>IF('PV Adoption'!H$5*(1/(1-'General Inputs'!$C$10))*$J3098*1000*$I3098 &lt;= ABS(($F3098-$E3098)*(1+$J170)^(L$490-$K$490)),'PV Adoption'!H$5*(1/(1-'General Inputs'!$C$10))*$J3098*1000*$I3098,ABS(($F3098-$E3098)*(1+$J170)^(L$490-$K$490)))</f>
        <v>0</v>
      </c>
      <c r="M3098" s="357">
        <f>IF('PV Adoption'!I$5*(1/(1-'General Inputs'!$C$10))*$J3098*1000*$I3098 &lt;= ABS(($F3098-$E3098)*(1+$J170)^(M$490-$K$490)),'PV Adoption'!I$5*(1/(1-'General Inputs'!$C$10))*$J3098*1000*$I3098,ABS(($F3098-$E3098)*(1+$J170)^(M$490-$K$490)))</f>
        <v>0</v>
      </c>
      <c r="N3098" s="357">
        <f>IF('PV Adoption'!J$5*(1/(1-'General Inputs'!$C$10))*$J3098*1000*$I3098 &lt;= ABS(($F3098-$E3098)*(1+$J170)^(N$490-$K$490)),'PV Adoption'!J$5*(1/(1-'General Inputs'!$C$10))*$J3098*1000*$I3098,ABS(($F3098-$E3098)*(1+$J170)^(N$490-$K$490)))</f>
        <v>0</v>
      </c>
      <c r="O3098" s="357">
        <f>IF('PV Adoption'!K$5*(1/(1-'General Inputs'!$C$10))*$J3098*1000*$I3098 &lt;= ABS(($F3098-$E3098)*(1+$J170)^(O$490-$K$490)),'PV Adoption'!K$5*(1/(1-'General Inputs'!$C$10))*$J3098*1000*$I3098,ABS(($F3098-$E3098)*(1+$J170)^(O$490-$K$490)))</f>
        <v>0</v>
      </c>
      <c r="P3098" s="357">
        <f>IF('PV Adoption'!L$5*(1/(1-'General Inputs'!$C$10))*$J3098*1000*$I3098 &lt;= ABS(($F3098-$E3098)*(1+$J170)^(P$490-$K$490)),'PV Adoption'!L$5*(1/(1-'General Inputs'!$C$10))*$J3098*1000*$I3098,ABS(($F3098-$E3098)*(1+$J170)^(P$490-$K$490)))</f>
        <v>0</v>
      </c>
      <c r="Q3098" s="357">
        <f>IF('PV Adoption'!M$5*(1/(1-'General Inputs'!$C$10))*$J3098*1000*$I3098 &lt;= ABS(($F3098-$E3098)*(1+$J170)^(Q$490-$K$490)),'PV Adoption'!M$5*(1/(1-'General Inputs'!$C$10))*$J3098*1000*$I3098,ABS(($F3098-$E3098)*(1+$J170)^(Q$490-$K$490)))</f>
        <v>0</v>
      </c>
      <c r="R3098" s="357">
        <f>IF('PV Adoption'!N$5*(1/(1-'General Inputs'!$C$10))*$J3098*1000*$I3098 &lt;= ABS(($F3098-$E3098)*(1+$J170)^(R$490-$K$490)),'PV Adoption'!N$5*(1/(1-'General Inputs'!$C$10))*$J3098*1000*$I3098,ABS(($F3098-$E3098)*(1+$J170)^(R$490-$K$490)))</f>
        <v>0</v>
      </c>
      <c r="S3098" s="357">
        <f>IF('PV Adoption'!O$5*(1/(1-'General Inputs'!$C$10))*$J3098*1000*$I3098 &lt;= ABS(($F3098-$E3098)*(1+$J170)^(S$490-$K$490)),'PV Adoption'!O$5*(1/(1-'General Inputs'!$C$10))*$J3098*1000*$I3098,ABS(($F3098-$E3098)*(1+$J170)^(S$490-$K$490)))</f>
        <v>0</v>
      </c>
      <c r="T3098" s="357">
        <f>IF('PV Adoption'!P$5*(1/(1-'General Inputs'!$C$10))*$J3098*1000*$I3098 &lt;= ABS(($F3098-$E3098)*(1+$J170)^(T$490-$K$490)),'PV Adoption'!P$5*(1/(1-'General Inputs'!$C$10))*$J3098*1000*$I3098,ABS(($F3098-$E3098)*(1+$J170)^(T$490-$K$490)))</f>
        <v>0</v>
      </c>
      <c r="U3098" s="357">
        <f>IF('PV Adoption'!Q$5*(1/(1-'General Inputs'!$C$10))*$J3098*1000*$I3098 &lt;= ABS(($F3098-$E3098)*(1+$J170)^(U$490-$K$490)),'PV Adoption'!Q$5*(1/(1-'General Inputs'!$C$10))*$J3098*1000*$I3098,ABS(($F3098-$E3098)*(1+$J170)^(U$490-$K$490)))</f>
        <v>0</v>
      </c>
      <c r="V3098" s="357">
        <f>IF('PV Adoption'!R$5*(1/(1-'General Inputs'!$C$10))*$J3098*1000*$I3098 &lt;= ABS(($F3098-$E3098)*(1+$J170)^(V$490-$K$490)),'PV Adoption'!R$5*(1/(1-'General Inputs'!$C$10))*$J3098*1000*$I3098,ABS(($F3098-$E3098)*(1+$J170)^(V$490-$K$490)))</f>
        <v>0</v>
      </c>
      <c r="W3098" s="357">
        <f>IF('PV Adoption'!S$5*(1/(1-'General Inputs'!$C$10))*$J3098*1000*$I3098 &lt;= ABS(($F3098-$E3098)*(1+$J170)^(W$490-$K$490)),'PV Adoption'!S$5*(1/(1-'General Inputs'!$C$10))*$J3098*1000*$I3098,ABS(($F3098-$E3098)*(1+$J170)^(W$490-$K$490)))</f>
        <v>0</v>
      </c>
      <c r="X3098" s="357">
        <f>IF('PV Adoption'!T$5*(1/(1-'General Inputs'!$C$10))*$J3098*1000*$I3098 &lt;= ABS(($F3098-$E3098)*(1+$J170)^(X$490-$K$490)),'PV Adoption'!T$5*(1/(1-'General Inputs'!$C$10))*$J3098*1000*$I3098,ABS(($F3098-$E3098)*(1+$J170)^(X$490-$K$490)))</f>
        <v>0</v>
      </c>
      <c r="Y3098" s="357">
        <f>IF('PV Adoption'!U$5*(1/(1-'General Inputs'!$C$10))*$J3098*1000*$I3098 &lt;= ABS(($F3098-$E3098)*(1+$J170)^(Y$490-$K$490)),'PV Adoption'!U$5*(1/(1-'General Inputs'!$C$10))*$J3098*1000*$I3098,ABS(($F3098-$E3098)*(1+$J170)^(Y$490-$K$490)))</f>
        <v>0</v>
      </c>
      <c r="Z3098" s="357">
        <f>IF('PV Adoption'!V$5*(1/(1-'General Inputs'!$C$10))*$J3098*1000*$I3098 &lt;= ABS(($F3098-$E3098)*(1+$J170)^(Z$490-$K$490)),'PV Adoption'!V$5*(1/(1-'General Inputs'!$C$10))*$J3098*1000*$I3098,ABS(($F3098-$E3098)*(1+$J170)^(Z$490-$K$490)))</f>
        <v>0</v>
      </c>
      <c r="AA3098" s="357">
        <f>IF('PV Adoption'!W$5*(1/(1-'General Inputs'!$C$10))*$J3098*1000*$I3098 &lt;= ABS(($F3098-$E3098)*(1+$J170)^(AA$490-$K$490)),'PV Adoption'!W$5*(1/(1-'General Inputs'!$C$10))*$J3098*1000*$I3098,ABS(($F3098-$E3098)*(1+$J170)^(AA$490-$K$490)))</f>
        <v>0</v>
      </c>
      <c r="AB3098" s="357">
        <f>IF('PV Adoption'!X$5*(1/(1-'General Inputs'!$C$10))*$J3098*1000*$I3098 &lt;= ABS(($F3098-$E3098)*(1+$J170)^(AB$490-$K$490)),'PV Adoption'!X$5*(1/(1-'General Inputs'!$C$10))*$J3098*1000*$I3098,ABS(($F3098-$E3098)*(1+$J170)^(AB$490-$K$490)))</f>
        <v>0</v>
      </c>
      <c r="AC3098" s="357">
        <f>IF('PV Adoption'!Y$5*(1/(1-'General Inputs'!$C$10))*$J3098*1000*$I3098 &lt;= ABS(($F3098-$E3098)*(1+$J170)^(AC$490-$K$490)),'PV Adoption'!Y$5*(1/(1-'General Inputs'!$C$10))*$J3098*1000*$I3098,ABS(($F3098-$E3098)*(1+$J170)^(AC$490-$K$490)))</f>
        <v>0</v>
      </c>
      <c r="AD3098" s="357">
        <f>IF('PV Adoption'!Z$5*(1/(1-'General Inputs'!$C$10))*$J3098*1000*$I3098 &lt;= ABS(($F3098-$E3098)*(1+$J170)^(AD$490-$K$490)),'PV Adoption'!Z$5*(1/(1-'General Inputs'!$C$10))*$J3098*1000*$I3098,ABS(($F3098-$E3098)*(1+$J170)^(AD$490-$K$490)))</f>
        <v>0</v>
      </c>
      <c r="AE3098" s="357">
        <f>IF('PV Adoption'!AA$5*(1/(1-'General Inputs'!$C$10))*$J3098*1000*$I3098 &lt;= ABS(($F3098-$E3098)*(1+$J170)^(AE$490-$K$490)),'PV Adoption'!AA$5*(1/(1-'General Inputs'!$C$10))*$J3098*1000*$I3098,ABS(($F3098-$E3098)*(1+$J170)^(AE$490-$K$490)))</f>
        <v>0</v>
      </c>
      <c r="AF3098" s="357">
        <f>IF('PV Adoption'!AB$5*(1/(1-'General Inputs'!$C$10))*$J3098*1000*$I3098 &lt;= ABS(($F3098-$E3098)*(1+$J170)^(AF$490-$K$490)),'PV Adoption'!AB$5*(1/(1-'General Inputs'!$C$10))*$J3098*1000*$I3098,ABS(($F3098-$E3098)*(1+$J170)^(AF$490-$K$490)))</f>
        <v>0</v>
      </c>
      <c r="AG3098" s="357">
        <f>IF('PV Adoption'!AC$5*(1/(1-'General Inputs'!$C$10))*$J3098*1000*$I3098 &lt;= ABS(($F3098-$E3098)*(1+$J170)^(AG$490-$K$490)),'PV Adoption'!AC$5*(1/(1-'General Inputs'!$C$10))*$J3098*1000*$I3098,ABS(($F3098-$E3098)*(1+$J170)^(AG$490-$K$490)))</f>
        <v>0</v>
      </c>
      <c r="AH3098" s="357">
        <f>IF('PV Adoption'!AD$5*(1/(1-'General Inputs'!$C$10))*$J3098*1000*$I3098 &lt;= ABS(($F3098-$E3098)*(1+$J170)^(AH$490-$K$490)),'PV Adoption'!AD$5*(1/(1-'General Inputs'!$C$10))*$J3098*1000*$I3098,ABS(($F3098-$E3098)*(1+$J170)^(AH$490-$K$490)))</f>
        <v>0</v>
      </c>
      <c r="AI3098" s="357">
        <f>IF('PV Adoption'!AE$5*(1/(1-'General Inputs'!$C$10))*$J3098*1000*$I3098 &lt;= ABS(($F3098-$E3098)*(1+$J170)^(AI$490-$K$490)),'PV Adoption'!AE$5*(1/(1-'General Inputs'!$C$10))*$J3098*1000*$I3098,ABS(($F3098-$E3098)*(1+$J170)^(AI$490-$K$490)))</f>
        <v>0</v>
      </c>
      <c r="AJ3098" s="357">
        <f>IF('PV Adoption'!AF$5*(1/(1-'General Inputs'!$C$10))*$J3098*1000*$I3098 &lt;= ABS(($F3098-$E3098)*(1+$J170)^(AJ$490-$K$490)),'PV Adoption'!AF$5*(1/(1-'General Inputs'!$C$10))*$J3098*1000*$I3098,ABS(($F3098-$E3098)*(1+$J170)^(AJ$490-$K$490)))</f>
        <v>0</v>
      </c>
      <c r="AK3098" s="357">
        <v>0</v>
      </c>
      <c r="AL3098" s="357">
        <v>0</v>
      </c>
      <c r="AM3098" s="357">
        <v>0</v>
      </c>
    </row>
    <row r="3099" spans="1:39" x14ac:dyDescent="0.25">
      <c r="A3099" s="353" t="s">
        <v>481</v>
      </c>
      <c r="B3099" s="353" t="s">
        <v>482</v>
      </c>
      <c r="C3099" s="441">
        <f t="shared" ref="C3099:H3099" si="2547">C171</f>
        <v>5000</v>
      </c>
      <c r="D3099" s="441"/>
      <c r="E3099" s="441"/>
      <c r="F3099" s="441"/>
      <c r="G3099" s="441"/>
      <c r="H3099" s="441">
        <f t="shared" si="2547"/>
        <v>0</v>
      </c>
      <c r="I3099" s="470">
        <f>IFERROR(VLOOKUP(B3099,Coincidence!$B$2:$E$242,4,FALSE)*IF(G3099="Winter",'General Inputs'!$C$25,'General Inputs'!$C$24),IF(G3099="Winter",'General Inputs'!$C$25,'General Inputs'!$C$24))</f>
        <v>0.52140604400000001</v>
      </c>
      <c r="J3099" s="466">
        <f>'Nameplate by Substation'!H171</f>
        <v>3.3434035207500828E-3</v>
      </c>
      <c r="K3099" s="357">
        <f>IF('PV Adoption'!G$5*(1/(1-'General Inputs'!$C$10))*$J3099*1000*$I3099 &lt;= ABS(($F3099-$E3099)*(1+$J171)^(K$490-$K$490)),'PV Adoption'!G$5*(1/(1-'General Inputs'!$C$10))*$J3099*1000*$I3099,ABS(($F3099-$E3099)*(1+$J171)^(K$490-$K$490)))</f>
        <v>0</v>
      </c>
      <c r="L3099" s="357">
        <f>IF('PV Adoption'!H$5*(1/(1-'General Inputs'!$C$10))*$J3099*1000*$I3099 &lt;= ABS(($F3099-$E3099)*(1+$J171)^(L$490-$K$490)),'PV Adoption'!H$5*(1/(1-'General Inputs'!$C$10))*$J3099*1000*$I3099,ABS(($F3099-$E3099)*(1+$J171)^(L$490-$K$490)))</f>
        <v>0</v>
      </c>
      <c r="M3099" s="357">
        <f>IF('PV Adoption'!I$5*(1/(1-'General Inputs'!$C$10))*$J3099*1000*$I3099 &lt;= ABS(($F3099-$E3099)*(1+$J171)^(M$490-$K$490)),'PV Adoption'!I$5*(1/(1-'General Inputs'!$C$10))*$J3099*1000*$I3099,ABS(($F3099-$E3099)*(1+$J171)^(M$490-$K$490)))</f>
        <v>0</v>
      </c>
      <c r="N3099" s="357">
        <f>IF('PV Adoption'!J$5*(1/(1-'General Inputs'!$C$10))*$J3099*1000*$I3099 &lt;= ABS(($F3099-$E3099)*(1+$J171)^(N$490-$K$490)),'PV Adoption'!J$5*(1/(1-'General Inputs'!$C$10))*$J3099*1000*$I3099,ABS(($F3099-$E3099)*(1+$J171)^(N$490-$K$490)))</f>
        <v>0</v>
      </c>
      <c r="O3099" s="357">
        <f>IF('PV Adoption'!K$5*(1/(1-'General Inputs'!$C$10))*$J3099*1000*$I3099 &lt;= ABS(($F3099-$E3099)*(1+$J171)^(O$490-$K$490)),'PV Adoption'!K$5*(1/(1-'General Inputs'!$C$10))*$J3099*1000*$I3099,ABS(($F3099-$E3099)*(1+$J171)^(O$490-$K$490)))</f>
        <v>0</v>
      </c>
      <c r="P3099" s="357">
        <f>IF('PV Adoption'!L$5*(1/(1-'General Inputs'!$C$10))*$J3099*1000*$I3099 &lt;= ABS(($F3099-$E3099)*(1+$J171)^(P$490-$K$490)),'PV Adoption'!L$5*(1/(1-'General Inputs'!$C$10))*$J3099*1000*$I3099,ABS(($F3099-$E3099)*(1+$J171)^(P$490-$K$490)))</f>
        <v>0</v>
      </c>
      <c r="Q3099" s="357">
        <f>IF('PV Adoption'!M$5*(1/(1-'General Inputs'!$C$10))*$J3099*1000*$I3099 &lt;= ABS(($F3099-$E3099)*(1+$J171)^(Q$490-$K$490)),'PV Adoption'!M$5*(1/(1-'General Inputs'!$C$10))*$J3099*1000*$I3099,ABS(($F3099-$E3099)*(1+$J171)^(Q$490-$K$490)))</f>
        <v>0</v>
      </c>
      <c r="R3099" s="357">
        <f>IF('PV Adoption'!N$5*(1/(1-'General Inputs'!$C$10))*$J3099*1000*$I3099 &lt;= ABS(($F3099-$E3099)*(1+$J171)^(R$490-$K$490)),'PV Adoption'!N$5*(1/(1-'General Inputs'!$C$10))*$J3099*1000*$I3099,ABS(($F3099-$E3099)*(1+$J171)^(R$490-$K$490)))</f>
        <v>0</v>
      </c>
      <c r="S3099" s="357">
        <f>IF('PV Adoption'!O$5*(1/(1-'General Inputs'!$C$10))*$J3099*1000*$I3099 &lt;= ABS(($F3099-$E3099)*(1+$J171)^(S$490-$K$490)),'PV Adoption'!O$5*(1/(1-'General Inputs'!$C$10))*$J3099*1000*$I3099,ABS(($F3099-$E3099)*(1+$J171)^(S$490-$K$490)))</f>
        <v>0</v>
      </c>
      <c r="T3099" s="357">
        <f>IF('PV Adoption'!P$5*(1/(1-'General Inputs'!$C$10))*$J3099*1000*$I3099 &lt;= ABS(($F3099-$E3099)*(1+$J171)^(T$490-$K$490)),'PV Adoption'!P$5*(1/(1-'General Inputs'!$C$10))*$J3099*1000*$I3099,ABS(($F3099-$E3099)*(1+$J171)^(T$490-$K$490)))</f>
        <v>0</v>
      </c>
      <c r="U3099" s="357">
        <f>IF('PV Adoption'!Q$5*(1/(1-'General Inputs'!$C$10))*$J3099*1000*$I3099 &lt;= ABS(($F3099-$E3099)*(1+$J171)^(U$490-$K$490)),'PV Adoption'!Q$5*(1/(1-'General Inputs'!$C$10))*$J3099*1000*$I3099,ABS(($F3099-$E3099)*(1+$J171)^(U$490-$K$490)))</f>
        <v>0</v>
      </c>
      <c r="V3099" s="357">
        <f>IF('PV Adoption'!R$5*(1/(1-'General Inputs'!$C$10))*$J3099*1000*$I3099 &lt;= ABS(($F3099-$E3099)*(1+$J171)^(V$490-$K$490)),'PV Adoption'!R$5*(1/(1-'General Inputs'!$C$10))*$J3099*1000*$I3099,ABS(($F3099-$E3099)*(1+$J171)^(V$490-$K$490)))</f>
        <v>0</v>
      </c>
      <c r="W3099" s="357">
        <f>IF('PV Adoption'!S$5*(1/(1-'General Inputs'!$C$10))*$J3099*1000*$I3099 &lt;= ABS(($F3099-$E3099)*(1+$J171)^(W$490-$K$490)),'PV Adoption'!S$5*(1/(1-'General Inputs'!$C$10))*$J3099*1000*$I3099,ABS(($F3099-$E3099)*(1+$J171)^(W$490-$K$490)))</f>
        <v>0</v>
      </c>
      <c r="X3099" s="357">
        <f>IF('PV Adoption'!T$5*(1/(1-'General Inputs'!$C$10))*$J3099*1000*$I3099 &lt;= ABS(($F3099-$E3099)*(1+$J171)^(X$490-$K$490)),'PV Adoption'!T$5*(1/(1-'General Inputs'!$C$10))*$J3099*1000*$I3099,ABS(($F3099-$E3099)*(1+$J171)^(X$490-$K$490)))</f>
        <v>0</v>
      </c>
      <c r="Y3099" s="357">
        <f>IF('PV Adoption'!U$5*(1/(1-'General Inputs'!$C$10))*$J3099*1000*$I3099 &lt;= ABS(($F3099-$E3099)*(1+$J171)^(Y$490-$K$490)),'PV Adoption'!U$5*(1/(1-'General Inputs'!$C$10))*$J3099*1000*$I3099,ABS(($F3099-$E3099)*(1+$J171)^(Y$490-$K$490)))</f>
        <v>0</v>
      </c>
      <c r="Z3099" s="357">
        <f>IF('PV Adoption'!V$5*(1/(1-'General Inputs'!$C$10))*$J3099*1000*$I3099 &lt;= ABS(($F3099-$E3099)*(1+$J171)^(Z$490-$K$490)),'PV Adoption'!V$5*(1/(1-'General Inputs'!$C$10))*$J3099*1000*$I3099,ABS(($F3099-$E3099)*(1+$J171)^(Z$490-$K$490)))</f>
        <v>0</v>
      </c>
      <c r="AA3099" s="357">
        <f>IF('PV Adoption'!W$5*(1/(1-'General Inputs'!$C$10))*$J3099*1000*$I3099 &lt;= ABS(($F3099-$E3099)*(1+$J171)^(AA$490-$K$490)),'PV Adoption'!W$5*(1/(1-'General Inputs'!$C$10))*$J3099*1000*$I3099,ABS(($F3099-$E3099)*(1+$J171)^(AA$490-$K$490)))</f>
        <v>0</v>
      </c>
      <c r="AB3099" s="357">
        <f>IF('PV Adoption'!X$5*(1/(1-'General Inputs'!$C$10))*$J3099*1000*$I3099 &lt;= ABS(($F3099-$E3099)*(1+$J171)^(AB$490-$K$490)),'PV Adoption'!X$5*(1/(1-'General Inputs'!$C$10))*$J3099*1000*$I3099,ABS(($F3099-$E3099)*(1+$J171)^(AB$490-$K$490)))</f>
        <v>0</v>
      </c>
      <c r="AC3099" s="357">
        <f>IF('PV Adoption'!Y$5*(1/(1-'General Inputs'!$C$10))*$J3099*1000*$I3099 &lt;= ABS(($F3099-$E3099)*(1+$J171)^(AC$490-$K$490)),'PV Adoption'!Y$5*(1/(1-'General Inputs'!$C$10))*$J3099*1000*$I3099,ABS(($F3099-$E3099)*(1+$J171)^(AC$490-$K$490)))</f>
        <v>0</v>
      </c>
      <c r="AD3099" s="357">
        <f>IF('PV Adoption'!Z$5*(1/(1-'General Inputs'!$C$10))*$J3099*1000*$I3099 &lt;= ABS(($F3099-$E3099)*(1+$J171)^(AD$490-$K$490)),'PV Adoption'!Z$5*(1/(1-'General Inputs'!$C$10))*$J3099*1000*$I3099,ABS(($F3099-$E3099)*(1+$J171)^(AD$490-$K$490)))</f>
        <v>0</v>
      </c>
      <c r="AE3099" s="357">
        <f>IF('PV Adoption'!AA$5*(1/(1-'General Inputs'!$C$10))*$J3099*1000*$I3099 &lt;= ABS(($F3099-$E3099)*(1+$J171)^(AE$490-$K$490)),'PV Adoption'!AA$5*(1/(1-'General Inputs'!$C$10))*$J3099*1000*$I3099,ABS(($F3099-$E3099)*(1+$J171)^(AE$490-$K$490)))</f>
        <v>0</v>
      </c>
      <c r="AF3099" s="357">
        <f>IF('PV Adoption'!AB$5*(1/(1-'General Inputs'!$C$10))*$J3099*1000*$I3099 &lt;= ABS(($F3099-$E3099)*(1+$J171)^(AF$490-$K$490)),'PV Adoption'!AB$5*(1/(1-'General Inputs'!$C$10))*$J3099*1000*$I3099,ABS(($F3099-$E3099)*(1+$J171)^(AF$490-$K$490)))</f>
        <v>0</v>
      </c>
      <c r="AG3099" s="357">
        <f>IF('PV Adoption'!AC$5*(1/(1-'General Inputs'!$C$10))*$J3099*1000*$I3099 &lt;= ABS(($F3099-$E3099)*(1+$J171)^(AG$490-$K$490)),'PV Adoption'!AC$5*(1/(1-'General Inputs'!$C$10))*$J3099*1000*$I3099,ABS(($F3099-$E3099)*(1+$J171)^(AG$490-$K$490)))</f>
        <v>0</v>
      </c>
      <c r="AH3099" s="357">
        <f>IF('PV Adoption'!AD$5*(1/(1-'General Inputs'!$C$10))*$J3099*1000*$I3099 &lt;= ABS(($F3099-$E3099)*(1+$J171)^(AH$490-$K$490)),'PV Adoption'!AD$5*(1/(1-'General Inputs'!$C$10))*$J3099*1000*$I3099,ABS(($F3099-$E3099)*(1+$J171)^(AH$490-$K$490)))</f>
        <v>0</v>
      </c>
      <c r="AI3099" s="357">
        <f>IF('PV Adoption'!AE$5*(1/(1-'General Inputs'!$C$10))*$J3099*1000*$I3099 &lt;= ABS(($F3099-$E3099)*(1+$J171)^(AI$490-$K$490)),'PV Adoption'!AE$5*(1/(1-'General Inputs'!$C$10))*$J3099*1000*$I3099,ABS(($F3099-$E3099)*(1+$J171)^(AI$490-$K$490)))</f>
        <v>0</v>
      </c>
      <c r="AJ3099" s="357">
        <f>IF('PV Adoption'!AF$5*(1/(1-'General Inputs'!$C$10))*$J3099*1000*$I3099 &lt;= ABS(($F3099-$E3099)*(1+$J171)^(AJ$490-$K$490)),'PV Adoption'!AF$5*(1/(1-'General Inputs'!$C$10))*$J3099*1000*$I3099,ABS(($F3099-$E3099)*(1+$J171)^(AJ$490-$K$490)))</f>
        <v>0</v>
      </c>
      <c r="AK3099" s="357">
        <v>132.03796030385516</v>
      </c>
      <c r="AL3099" s="357">
        <v>131.59827711642666</v>
      </c>
      <c r="AM3099" s="357">
        <v>131.16005806328855</v>
      </c>
    </row>
    <row r="3100" spans="1:39" x14ac:dyDescent="0.25">
      <c r="A3100" s="353" t="s">
        <v>336</v>
      </c>
      <c r="B3100" s="353" t="s">
        <v>337</v>
      </c>
      <c r="C3100" s="441">
        <f t="shared" ref="C3100:H3100" si="2548">C172</f>
        <v>750</v>
      </c>
      <c r="D3100" s="441"/>
      <c r="E3100" s="441"/>
      <c r="F3100" s="441"/>
      <c r="G3100" s="441"/>
      <c r="H3100" s="441">
        <f t="shared" si="2548"/>
        <v>0</v>
      </c>
      <c r="I3100" s="470">
        <f>IFERROR(VLOOKUP(B3100,Coincidence!$B$2:$E$242,4,FALSE)*IF(G3100="Winter",'General Inputs'!$C$25,'General Inputs'!$C$24),IF(G3100="Winter",'General Inputs'!$C$25,'General Inputs'!$C$24))</f>
        <v>0.52140604400000001</v>
      </c>
      <c r="J3100" s="466">
        <f>'Nameplate by Substation'!H172</f>
        <v>1.5022801857230148E-3</v>
      </c>
      <c r="K3100" s="357">
        <f>IF('PV Adoption'!G$5*(1/(1-'General Inputs'!$C$10))*$J3100*1000*$I3100 &lt;= ABS(($F3100-$E3100)*(1+$J172)^(K$490-$K$490)),'PV Adoption'!G$5*(1/(1-'General Inputs'!$C$10))*$J3100*1000*$I3100,ABS(($F3100-$E3100)*(1+$J172)^(K$490-$K$490)))</f>
        <v>0</v>
      </c>
      <c r="L3100" s="357">
        <f>IF('PV Adoption'!H$5*(1/(1-'General Inputs'!$C$10))*$J3100*1000*$I3100 &lt;= ABS(($F3100-$E3100)*(1+$J172)^(L$490-$K$490)),'PV Adoption'!H$5*(1/(1-'General Inputs'!$C$10))*$J3100*1000*$I3100,ABS(($F3100-$E3100)*(1+$J172)^(L$490-$K$490)))</f>
        <v>0</v>
      </c>
      <c r="M3100" s="357">
        <f>IF('PV Adoption'!I$5*(1/(1-'General Inputs'!$C$10))*$J3100*1000*$I3100 &lt;= ABS(($F3100-$E3100)*(1+$J172)^(M$490-$K$490)),'PV Adoption'!I$5*(1/(1-'General Inputs'!$C$10))*$J3100*1000*$I3100,ABS(($F3100-$E3100)*(1+$J172)^(M$490-$K$490)))</f>
        <v>0</v>
      </c>
      <c r="N3100" s="357">
        <f>IF('PV Adoption'!J$5*(1/(1-'General Inputs'!$C$10))*$J3100*1000*$I3100 &lt;= ABS(($F3100-$E3100)*(1+$J172)^(N$490-$K$490)),'PV Adoption'!J$5*(1/(1-'General Inputs'!$C$10))*$J3100*1000*$I3100,ABS(($F3100-$E3100)*(1+$J172)^(N$490-$K$490)))</f>
        <v>0</v>
      </c>
      <c r="O3100" s="357">
        <f>IF('PV Adoption'!K$5*(1/(1-'General Inputs'!$C$10))*$J3100*1000*$I3100 &lt;= ABS(($F3100-$E3100)*(1+$J172)^(O$490-$K$490)),'PV Adoption'!K$5*(1/(1-'General Inputs'!$C$10))*$J3100*1000*$I3100,ABS(($F3100-$E3100)*(1+$J172)^(O$490-$K$490)))</f>
        <v>0</v>
      </c>
      <c r="P3100" s="357">
        <f>IF('PV Adoption'!L$5*(1/(1-'General Inputs'!$C$10))*$J3100*1000*$I3100 &lt;= ABS(($F3100-$E3100)*(1+$J172)^(P$490-$K$490)),'PV Adoption'!L$5*(1/(1-'General Inputs'!$C$10))*$J3100*1000*$I3100,ABS(($F3100-$E3100)*(1+$J172)^(P$490-$K$490)))</f>
        <v>0</v>
      </c>
      <c r="Q3100" s="357">
        <f>IF('PV Adoption'!M$5*(1/(1-'General Inputs'!$C$10))*$J3100*1000*$I3100 &lt;= ABS(($F3100-$E3100)*(1+$J172)^(Q$490-$K$490)),'PV Adoption'!M$5*(1/(1-'General Inputs'!$C$10))*$J3100*1000*$I3100,ABS(($F3100-$E3100)*(1+$J172)^(Q$490-$K$490)))</f>
        <v>0</v>
      </c>
      <c r="R3100" s="357">
        <f>IF('PV Adoption'!N$5*(1/(1-'General Inputs'!$C$10))*$J3100*1000*$I3100 &lt;= ABS(($F3100-$E3100)*(1+$J172)^(R$490-$K$490)),'PV Adoption'!N$5*(1/(1-'General Inputs'!$C$10))*$J3100*1000*$I3100,ABS(($F3100-$E3100)*(1+$J172)^(R$490-$K$490)))</f>
        <v>0</v>
      </c>
      <c r="S3100" s="357">
        <f>IF('PV Adoption'!O$5*(1/(1-'General Inputs'!$C$10))*$J3100*1000*$I3100 &lt;= ABS(($F3100-$E3100)*(1+$J172)^(S$490-$K$490)),'PV Adoption'!O$5*(1/(1-'General Inputs'!$C$10))*$J3100*1000*$I3100,ABS(($F3100-$E3100)*(1+$J172)^(S$490-$K$490)))</f>
        <v>0</v>
      </c>
      <c r="T3100" s="357">
        <f>IF('PV Adoption'!P$5*(1/(1-'General Inputs'!$C$10))*$J3100*1000*$I3100 &lt;= ABS(($F3100-$E3100)*(1+$J172)^(T$490-$K$490)),'PV Adoption'!P$5*(1/(1-'General Inputs'!$C$10))*$J3100*1000*$I3100,ABS(($F3100-$E3100)*(1+$J172)^(T$490-$K$490)))</f>
        <v>0</v>
      </c>
      <c r="U3100" s="357">
        <f>IF('PV Adoption'!Q$5*(1/(1-'General Inputs'!$C$10))*$J3100*1000*$I3100 &lt;= ABS(($F3100-$E3100)*(1+$J172)^(U$490-$K$490)),'PV Adoption'!Q$5*(1/(1-'General Inputs'!$C$10))*$J3100*1000*$I3100,ABS(($F3100-$E3100)*(1+$J172)^(U$490-$K$490)))</f>
        <v>0</v>
      </c>
      <c r="V3100" s="357">
        <f>IF('PV Adoption'!R$5*(1/(1-'General Inputs'!$C$10))*$J3100*1000*$I3100 &lt;= ABS(($F3100-$E3100)*(1+$J172)^(V$490-$K$490)),'PV Adoption'!R$5*(1/(1-'General Inputs'!$C$10))*$J3100*1000*$I3100,ABS(($F3100-$E3100)*(1+$J172)^(V$490-$K$490)))</f>
        <v>0</v>
      </c>
      <c r="W3100" s="357">
        <f>IF('PV Adoption'!S$5*(1/(1-'General Inputs'!$C$10))*$J3100*1000*$I3100 &lt;= ABS(($F3100-$E3100)*(1+$J172)^(W$490-$K$490)),'PV Adoption'!S$5*(1/(1-'General Inputs'!$C$10))*$J3100*1000*$I3100,ABS(($F3100-$E3100)*(1+$J172)^(W$490-$K$490)))</f>
        <v>0</v>
      </c>
      <c r="X3100" s="357">
        <f>IF('PV Adoption'!T$5*(1/(1-'General Inputs'!$C$10))*$J3100*1000*$I3100 &lt;= ABS(($F3100-$E3100)*(1+$J172)^(X$490-$K$490)),'PV Adoption'!T$5*(1/(1-'General Inputs'!$C$10))*$J3100*1000*$I3100,ABS(($F3100-$E3100)*(1+$J172)^(X$490-$K$490)))</f>
        <v>0</v>
      </c>
      <c r="Y3100" s="357">
        <f>IF('PV Adoption'!U$5*(1/(1-'General Inputs'!$C$10))*$J3100*1000*$I3100 &lt;= ABS(($F3100-$E3100)*(1+$J172)^(Y$490-$K$490)),'PV Adoption'!U$5*(1/(1-'General Inputs'!$C$10))*$J3100*1000*$I3100,ABS(($F3100-$E3100)*(1+$J172)^(Y$490-$K$490)))</f>
        <v>0</v>
      </c>
      <c r="Z3100" s="357">
        <f>IF('PV Adoption'!V$5*(1/(1-'General Inputs'!$C$10))*$J3100*1000*$I3100 &lt;= ABS(($F3100-$E3100)*(1+$J172)^(Z$490-$K$490)),'PV Adoption'!V$5*(1/(1-'General Inputs'!$C$10))*$J3100*1000*$I3100,ABS(($F3100-$E3100)*(1+$J172)^(Z$490-$K$490)))</f>
        <v>0</v>
      </c>
      <c r="AA3100" s="357">
        <f>IF('PV Adoption'!W$5*(1/(1-'General Inputs'!$C$10))*$J3100*1000*$I3100 &lt;= ABS(($F3100-$E3100)*(1+$J172)^(AA$490-$K$490)),'PV Adoption'!W$5*(1/(1-'General Inputs'!$C$10))*$J3100*1000*$I3100,ABS(($F3100-$E3100)*(1+$J172)^(AA$490-$K$490)))</f>
        <v>0</v>
      </c>
      <c r="AB3100" s="357">
        <f>IF('PV Adoption'!X$5*(1/(1-'General Inputs'!$C$10))*$J3100*1000*$I3100 &lt;= ABS(($F3100-$E3100)*(1+$J172)^(AB$490-$K$490)),'PV Adoption'!X$5*(1/(1-'General Inputs'!$C$10))*$J3100*1000*$I3100,ABS(($F3100-$E3100)*(1+$J172)^(AB$490-$K$490)))</f>
        <v>0</v>
      </c>
      <c r="AC3100" s="357">
        <f>IF('PV Adoption'!Y$5*(1/(1-'General Inputs'!$C$10))*$J3100*1000*$I3100 &lt;= ABS(($F3100-$E3100)*(1+$J172)^(AC$490-$K$490)),'PV Adoption'!Y$5*(1/(1-'General Inputs'!$C$10))*$J3100*1000*$I3100,ABS(($F3100-$E3100)*(1+$J172)^(AC$490-$K$490)))</f>
        <v>0</v>
      </c>
      <c r="AD3100" s="357">
        <f>IF('PV Adoption'!Z$5*(1/(1-'General Inputs'!$C$10))*$J3100*1000*$I3100 &lt;= ABS(($F3100-$E3100)*(1+$J172)^(AD$490-$K$490)),'PV Adoption'!Z$5*(1/(1-'General Inputs'!$C$10))*$J3100*1000*$I3100,ABS(($F3100-$E3100)*(1+$J172)^(AD$490-$K$490)))</f>
        <v>0</v>
      </c>
      <c r="AE3100" s="357">
        <f>IF('PV Adoption'!AA$5*(1/(1-'General Inputs'!$C$10))*$J3100*1000*$I3100 &lt;= ABS(($F3100-$E3100)*(1+$J172)^(AE$490-$K$490)),'PV Adoption'!AA$5*(1/(1-'General Inputs'!$C$10))*$J3100*1000*$I3100,ABS(($F3100-$E3100)*(1+$J172)^(AE$490-$K$490)))</f>
        <v>0</v>
      </c>
      <c r="AF3100" s="357">
        <f>IF('PV Adoption'!AB$5*(1/(1-'General Inputs'!$C$10))*$J3100*1000*$I3100 &lt;= ABS(($F3100-$E3100)*(1+$J172)^(AF$490-$K$490)),'PV Adoption'!AB$5*(1/(1-'General Inputs'!$C$10))*$J3100*1000*$I3100,ABS(($F3100-$E3100)*(1+$J172)^(AF$490-$K$490)))</f>
        <v>0</v>
      </c>
      <c r="AG3100" s="357">
        <f>IF('PV Adoption'!AC$5*(1/(1-'General Inputs'!$C$10))*$J3100*1000*$I3100 &lt;= ABS(($F3100-$E3100)*(1+$J172)^(AG$490-$K$490)),'PV Adoption'!AC$5*(1/(1-'General Inputs'!$C$10))*$J3100*1000*$I3100,ABS(($F3100-$E3100)*(1+$J172)^(AG$490-$K$490)))</f>
        <v>0</v>
      </c>
      <c r="AH3100" s="357">
        <f>IF('PV Adoption'!AD$5*(1/(1-'General Inputs'!$C$10))*$J3100*1000*$I3100 &lt;= ABS(($F3100-$E3100)*(1+$J172)^(AH$490-$K$490)),'PV Adoption'!AD$5*(1/(1-'General Inputs'!$C$10))*$J3100*1000*$I3100,ABS(($F3100-$E3100)*(1+$J172)^(AH$490-$K$490)))</f>
        <v>0</v>
      </c>
      <c r="AI3100" s="357">
        <f>IF('PV Adoption'!AE$5*(1/(1-'General Inputs'!$C$10))*$J3100*1000*$I3100 &lt;= ABS(($F3100-$E3100)*(1+$J172)^(AI$490-$K$490)),'PV Adoption'!AE$5*(1/(1-'General Inputs'!$C$10))*$J3100*1000*$I3100,ABS(($F3100-$E3100)*(1+$J172)^(AI$490-$K$490)))</f>
        <v>0</v>
      </c>
      <c r="AJ3100" s="357">
        <f>IF('PV Adoption'!AF$5*(1/(1-'General Inputs'!$C$10))*$J3100*1000*$I3100 &lt;= ABS(($F3100-$E3100)*(1+$J172)^(AJ$490-$K$490)),'PV Adoption'!AF$5*(1/(1-'General Inputs'!$C$10))*$J3100*1000*$I3100,ABS(($F3100-$E3100)*(1+$J172)^(AJ$490-$K$490)))</f>
        <v>0</v>
      </c>
      <c r="AK3100" s="357">
        <v>0</v>
      </c>
      <c r="AL3100" s="357">
        <v>0</v>
      </c>
      <c r="AM3100" s="357">
        <v>0</v>
      </c>
    </row>
    <row r="3101" spans="1:39" x14ac:dyDescent="0.25">
      <c r="A3101" s="353" t="s">
        <v>341</v>
      </c>
      <c r="B3101" s="353" t="s">
        <v>341</v>
      </c>
      <c r="C3101" s="441">
        <f t="shared" ref="C3101:H3101" si="2549">C173</f>
        <v>12500</v>
      </c>
      <c r="D3101" s="441"/>
      <c r="E3101" s="441"/>
      <c r="F3101" s="441"/>
      <c r="G3101" s="441"/>
      <c r="H3101" s="441">
        <f t="shared" si="2549"/>
        <v>0</v>
      </c>
      <c r="I3101" s="470">
        <f>IFERROR(VLOOKUP(B3101,Coincidence!$B$2:$E$242,4,FALSE)*IF(G3101="Winter",'General Inputs'!$C$25,'General Inputs'!$C$24),IF(G3101="Winter",'General Inputs'!$C$25,'General Inputs'!$C$24))</f>
        <v>0.52140604400000001</v>
      </c>
      <c r="J3101" s="466">
        <f>'Nameplate by Substation'!H173</f>
        <v>1.5240809007814229E-3</v>
      </c>
      <c r="K3101" s="357">
        <f>IF('PV Adoption'!G$5*(1/(1-'General Inputs'!$C$10))*$J3101*1000*$I3101 &lt;= ABS(($F3101-$E3101)*(1+$J173)^(K$490-$K$490)),'PV Adoption'!G$5*(1/(1-'General Inputs'!$C$10))*$J3101*1000*$I3101,ABS(($F3101-$E3101)*(1+$J173)^(K$490-$K$490)))</f>
        <v>0</v>
      </c>
      <c r="L3101" s="357">
        <f>IF('PV Adoption'!H$5*(1/(1-'General Inputs'!$C$10))*$J3101*1000*$I3101 &lt;= ABS(($F3101-$E3101)*(1+$J173)^(L$490-$K$490)),'PV Adoption'!H$5*(1/(1-'General Inputs'!$C$10))*$J3101*1000*$I3101,ABS(($F3101-$E3101)*(1+$J173)^(L$490-$K$490)))</f>
        <v>0</v>
      </c>
      <c r="M3101" s="357">
        <f>IF('PV Adoption'!I$5*(1/(1-'General Inputs'!$C$10))*$J3101*1000*$I3101 &lt;= ABS(($F3101-$E3101)*(1+$J173)^(M$490-$K$490)),'PV Adoption'!I$5*(1/(1-'General Inputs'!$C$10))*$J3101*1000*$I3101,ABS(($F3101-$E3101)*(1+$J173)^(M$490-$K$490)))</f>
        <v>0</v>
      </c>
      <c r="N3101" s="357">
        <f>IF('PV Adoption'!J$5*(1/(1-'General Inputs'!$C$10))*$J3101*1000*$I3101 &lt;= ABS(($F3101-$E3101)*(1+$J173)^(N$490-$K$490)),'PV Adoption'!J$5*(1/(1-'General Inputs'!$C$10))*$J3101*1000*$I3101,ABS(($F3101-$E3101)*(1+$J173)^(N$490-$K$490)))</f>
        <v>0</v>
      </c>
      <c r="O3101" s="357">
        <f>IF('PV Adoption'!K$5*(1/(1-'General Inputs'!$C$10))*$J3101*1000*$I3101 &lt;= ABS(($F3101-$E3101)*(1+$J173)^(O$490-$K$490)),'PV Adoption'!K$5*(1/(1-'General Inputs'!$C$10))*$J3101*1000*$I3101,ABS(($F3101-$E3101)*(1+$J173)^(O$490-$K$490)))</f>
        <v>0</v>
      </c>
      <c r="P3101" s="357">
        <f>IF('PV Adoption'!L$5*(1/(1-'General Inputs'!$C$10))*$J3101*1000*$I3101 &lt;= ABS(($F3101-$E3101)*(1+$J173)^(P$490-$K$490)),'PV Adoption'!L$5*(1/(1-'General Inputs'!$C$10))*$J3101*1000*$I3101,ABS(($F3101-$E3101)*(1+$J173)^(P$490-$K$490)))</f>
        <v>0</v>
      </c>
      <c r="Q3101" s="357">
        <f>IF('PV Adoption'!M$5*(1/(1-'General Inputs'!$C$10))*$J3101*1000*$I3101 &lt;= ABS(($F3101-$E3101)*(1+$J173)^(Q$490-$K$490)),'PV Adoption'!M$5*(1/(1-'General Inputs'!$C$10))*$J3101*1000*$I3101,ABS(($F3101-$E3101)*(1+$J173)^(Q$490-$K$490)))</f>
        <v>0</v>
      </c>
      <c r="R3101" s="357">
        <f>IF('PV Adoption'!N$5*(1/(1-'General Inputs'!$C$10))*$J3101*1000*$I3101 &lt;= ABS(($F3101-$E3101)*(1+$J173)^(R$490-$K$490)),'PV Adoption'!N$5*(1/(1-'General Inputs'!$C$10))*$J3101*1000*$I3101,ABS(($F3101-$E3101)*(1+$J173)^(R$490-$K$490)))</f>
        <v>0</v>
      </c>
      <c r="S3101" s="357">
        <f>IF('PV Adoption'!O$5*(1/(1-'General Inputs'!$C$10))*$J3101*1000*$I3101 &lt;= ABS(($F3101-$E3101)*(1+$J173)^(S$490-$K$490)),'PV Adoption'!O$5*(1/(1-'General Inputs'!$C$10))*$J3101*1000*$I3101,ABS(($F3101-$E3101)*(1+$J173)^(S$490-$K$490)))</f>
        <v>0</v>
      </c>
      <c r="T3101" s="357">
        <f>IF('PV Adoption'!P$5*(1/(1-'General Inputs'!$C$10))*$J3101*1000*$I3101 &lt;= ABS(($F3101-$E3101)*(1+$J173)^(T$490-$K$490)),'PV Adoption'!P$5*(1/(1-'General Inputs'!$C$10))*$J3101*1000*$I3101,ABS(($F3101-$E3101)*(1+$J173)^(T$490-$K$490)))</f>
        <v>0</v>
      </c>
      <c r="U3101" s="357">
        <f>IF('PV Adoption'!Q$5*(1/(1-'General Inputs'!$C$10))*$J3101*1000*$I3101 &lt;= ABS(($F3101-$E3101)*(1+$J173)^(U$490-$K$490)),'PV Adoption'!Q$5*(1/(1-'General Inputs'!$C$10))*$J3101*1000*$I3101,ABS(($F3101-$E3101)*(1+$J173)^(U$490-$K$490)))</f>
        <v>0</v>
      </c>
      <c r="V3101" s="357">
        <f>IF('PV Adoption'!R$5*(1/(1-'General Inputs'!$C$10))*$J3101*1000*$I3101 &lt;= ABS(($F3101-$E3101)*(1+$J173)^(V$490-$K$490)),'PV Adoption'!R$5*(1/(1-'General Inputs'!$C$10))*$J3101*1000*$I3101,ABS(($F3101-$E3101)*(1+$J173)^(V$490-$K$490)))</f>
        <v>0</v>
      </c>
      <c r="W3101" s="357">
        <f>IF('PV Adoption'!S$5*(1/(1-'General Inputs'!$C$10))*$J3101*1000*$I3101 &lt;= ABS(($F3101-$E3101)*(1+$J173)^(W$490-$K$490)),'PV Adoption'!S$5*(1/(1-'General Inputs'!$C$10))*$J3101*1000*$I3101,ABS(($F3101-$E3101)*(1+$J173)^(W$490-$K$490)))</f>
        <v>0</v>
      </c>
      <c r="X3101" s="357">
        <f>IF('PV Adoption'!T$5*(1/(1-'General Inputs'!$C$10))*$J3101*1000*$I3101 &lt;= ABS(($F3101-$E3101)*(1+$J173)^(X$490-$K$490)),'PV Adoption'!T$5*(1/(1-'General Inputs'!$C$10))*$J3101*1000*$I3101,ABS(($F3101-$E3101)*(1+$J173)^(X$490-$K$490)))</f>
        <v>0</v>
      </c>
      <c r="Y3101" s="357">
        <f>IF('PV Adoption'!U$5*(1/(1-'General Inputs'!$C$10))*$J3101*1000*$I3101 &lt;= ABS(($F3101-$E3101)*(1+$J173)^(Y$490-$K$490)),'PV Adoption'!U$5*(1/(1-'General Inputs'!$C$10))*$J3101*1000*$I3101,ABS(($F3101-$E3101)*(1+$J173)^(Y$490-$K$490)))</f>
        <v>0</v>
      </c>
      <c r="Z3101" s="357">
        <f>IF('PV Adoption'!V$5*(1/(1-'General Inputs'!$C$10))*$J3101*1000*$I3101 &lt;= ABS(($F3101-$E3101)*(1+$J173)^(Z$490-$K$490)),'PV Adoption'!V$5*(1/(1-'General Inputs'!$C$10))*$J3101*1000*$I3101,ABS(($F3101-$E3101)*(1+$J173)^(Z$490-$K$490)))</f>
        <v>0</v>
      </c>
      <c r="AA3101" s="357">
        <f>IF('PV Adoption'!W$5*(1/(1-'General Inputs'!$C$10))*$J3101*1000*$I3101 &lt;= ABS(($F3101-$E3101)*(1+$J173)^(AA$490-$K$490)),'PV Adoption'!W$5*(1/(1-'General Inputs'!$C$10))*$J3101*1000*$I3101,ABS(($F3101-$E3101)*(1+$J173)^(AA$490-$K$490)))</f>
        <v>0</v>
      </c>
      <c r="AB3101" s="357">
        <f>IF('PV Adoption'!X$5*(1/(1-'General Inputs'!$C$10))*$J3101*1000*$I3101 &lt;= ABS(($F3101-$E3101)*(1+$J173)^(AB$490-$K$490)),'PV Adoption'!X$5*(1/(1-'General Inputs'!$C$10))*$J3101*1000*$I3101,ABS(($F3101-$E3101)*(1+$J173)^(AB$490-$K$490)))</f>
        <v>0</v>
      </c>
      <c r="AC3101" s="357">
        <f>IF('PV Adoption'!Y$5*(1/(1-'General Inputs'!$C$10))*$J3101*1000*$I3101 &lt;= ABS(($F3101-$E3101)*(1+$J173)^(AC$490-$K$490)),'PV Adoption'!Y$5*(1/(1-'General Inputs'!$C$10))*$J3101*1000*$I3101,ABS(($F3101-$E3101)*(1+$J173)^(AC$490-$K$490)))</f>
        <v>0</v>
      </c>
      <c r="AD3101" s="357">
        <f>IF('PV Adoption'!Z$5*(1/(1-'General Inputs'!$C$10))*$J3101*1000*$I3101 &lt;= ABS(($F3101-$E3101)*(1+$J173)^(AD$490-$K$490)),'PV Adoption'!Z$5*(1/(1-'General Inputs'!$C$10))*$J3101*1000*$I3101,ABS(($F3101-$E3101)*(1+$J173)^(AD$490-$K$490)))</f>
        <v>0</v>
      </c>
      <c r="AE3101" s="357">
        <f>IF('PV Adoption'!AA$5*(1/(1-'General Inputs'!$C$10))*$J3101*1000*$I3101 &lt;= ABS(($F3101-$E3101)*(1+$J173)^(AE$490-$K$490)),'PV Adoption'!AA$5*(1/(1-'General Inputs'!$C$10))*$J3101*1000*$I3101,ABS(($F3101-$E3101)*(1+$J173)^(AE$490-$K$490)))</f>
        <v>0</v>
      </c>
      <c r="AF3101" s="357">
        <f>IF('PV Adoption'!AB$5*(1/(1-'General Inputs'!$C$10))*$J3101*1000*$I3101 &lt;= ABS(($F3101-$E3101)*(1+$J173)^(AF$490-$K$490)),'PV Adoption'!AB$5*(1/(1-'General Inputs'!$C$10))*$J3101*1000*$I3101,ABS(($F3101-$E3101)*(1+$J173)^(AF$490-$K$490)))</f>
        <v>0</v>
      </c>
      <c r="AG3101" s="357">
        <f>IF('PV Adoption'!AC$5*(1/(1-'General Inputs'!$C$10))*$J3101*1000*$I3101 &lt;= ABS(($F3101-$E3101)*(1+$J173)^(AG$490-$K$490)),'PV Adoption'!AC$5*(1/(1-'General Inputs'!$C$10))*$J3101*1000*$I3101,ABS(($F3101-$E3101)*(1+$J173)^(AG$490-$K$490)))</f>
        <v>0</v>
      </c>
      <c r="AH3101" s="357">
        <f>IF('PV Adoption'!AD$5*(1/(1-'General Inputs'!$C$10))*$J3101*1000*$I3101 &lt;= ABS(($F3101-$E3101)*(1+$J173)^(AH$490-$K$490)),'PV Adoption'!AD$5*(1/(1-'General Inputs'!$C$10))*$J3101*1000*$I3101,ABS(($F3101-$E3101)*(1+$J173)^(AH$490-$K$490)))</f>
        <v>0</v>
      </c>
      <c r="AI3101" s="357">
        <f>IF('PV Adoption'!AE$5*(1/(1-'General Inputs'!$C$10))*$J3101*1000*$I3101 &lt;= ABS(($F3101-$E3101)*(1+$J173)^(AI$490-$K$490)),'PV Adoption'!AE$5*(1/(1-'General Inputs'!$C$10))*$J3101*1000*$I3101,ABS(($F3101-$E3101)*(1+$J173)^(AI$490-$K$490)))</f>
        <v>0</v>
      </c>
      <c r="AJ3101" s="357">
        <f>IF('PV Adoption'!AF$5*(1/(1-'General Inputs'!$C$10))*$J3101*1000*$I3101 &lt;= ABS(($F3101-$E3101)*(1+$J173)^(AJ$490-$K$490)),'PV Adoption'!AF$5*(1/(1-'General Inputs'!$C$10))*$J3101*1000*$I3101,ABS(($F3101-$E3101)*(1+$J173)^(AJ$490-$K$490)))</f>
        <v>0</v>
      </c>
      <c r="AK3101" s="357">
        <v>301.80156624314787</v>
      </c>
      <c r="AL3101" s="357">
        <v>307.06516392697688</v>
      </c>
      <c r="AM3101" s="357">
        <v>312.63887033845111</v>
      </c>
    </row>
    <row r="3102" spans="1:39" x14ac:dyDescent="0.25">
      <c r="A3102" s="353" t="s">
        <v>347</v>
      </c>
      <c r="B3102" s="353" t="s">
        <v>347</v>
      </c>
      <c r="C3102" s="441">
        <f t="shared" ref="C3102:H3102" si="2550">C174</f>
        <v>3000</v>
      </c>
      <c r="D3102" s="441"/>
      <c r="E3102" s="441"/>
      <c r="F3102" s="441"/>
      <c r="G3102" s="441"/>
      <c r="H3102" s="441">
        <f t="shared" si="2550"/>
        <v>0</v>
      </c>
      <c r="I3102" s="470">
        <f>IFERROR(VLOOKUP(B3102,Coincidence!$B$2:$E$242,4,FALSE)*IF(G3102="Winter",'General Inputs'!$C$25,'General Inputs'!$C$24),IF(G3102="Winter",'General Inputs'!$C$25,'General Inputs'!$C$24))</f>
        <v>0.52140604400000001</v>
      </c>
      <c r="J3102" s="466">
        <f>'Nameplate by Substation'!H174</f>
        <v>4.4089889534399004E-4</v>
      </c>
      <c r="K3102" s="357">
        <f>IF('PV Adoption'!G$5*(1/(1-'General Inputs'!$C$10))*$J3102*1000*$I3102 &lt;= ABS(($F3102-$E3102)*(1+$J174)^(K$490-$K$490)),'PV Adoption'!G$5*(1/(1-'General Inputs'!$C$10))*$J3102*1000*$I3102,ABS(($F3102-$E3102)*(1+$J174)^(K$490-$K$490)))</f>
        <v>0</v>
      </c>
      <c r="L3102" s="357">
        <f>IF('PV Adoption'!H$5*(1/(1-'General Inputs'!$C$10))*$J3102*1000*$I3102 &lt;= ABS(($F3102-$E3102)*(1+$J174)^(L$490-$K$490)),'PV Adoption'!H$5*(1/(1-'General Inputs'!$C$10))*$J3102*1000*$I3102,ABS(($F3102-$E3102)*(1+$J174)^(L$490-$K$490)))</f>
        <v>0</v>
      </c>
      <c r="M3102" s="357">
        <f>IF('PV Adoption'!I$5*(1/(1-'General Inputs'!$C$10))*$J3102*1000*$I3102 &lt;= ABS(($F3102-$E3102)*(1+$J174)^(M$490-$K$490)),'PV Adoption'!I$5*(1/(1-'General Inputs'!$C$10))*$J3102*1000*$I3102,ABS(($F3102-$E3102)*(1+$J174)^(M$490-$K$490)))</f>
        <v>0</v>
      </c>
      <c r="N3102" s="357">
        <f>IF('PV Adoption'!J$5*(1/(1-'General Inputs'!$C$10))*$J3102*1000*$I3102 &lt;= ABS(($F3102-$E3102)*(1+$J174)^(N$490-$K$490)),'PV Adoption'!J$5*(1/(1-'General Inputs'!$C$10))*$J3102*1000*$I3102,ABS(($F3102-$E3102)*(1+$J174)^(N$490-$K$490)))</f>
        <v>0</v>
      </c>
      <c r="O3102" s="357">
        <f>IF('PV Adoption'!K$5*(1/(1-'General Inputs'!$C$10))*$J3102*1000*$I3102 &lt;= ABS(($F3102-$E3102)*(1+$J174)^(O$490-$K$490)),'PV Adoption'!K$5*(1/(1-'General Inputs'!$C$10))*$J3102*1000*$I3102,ABS(($F3102-$E3102)*(1+$J174)^(O$490-$K$490)))</f>
        <v>0</v>
      </c>
      <c r="P3102" s="357">
        <f>IF('PV Adoption'!L$5*(1/(1-'General Inputs'!$C$10))*$J3102*1000*$I3102 &lt;= ABS(($F3102-$E3102)*(1+$J174)^(P$490-$K$490)),'PV Adoption'!L$5*(1/(1-'General Inputs'!$C$10))*$J3102*1000*$I3102,ABS(($F3102-$E3102)*(1+$J174)^(P$490-$K$490)))</f>
        <v>0</v>
      </c>
      <c r="Q3102" s="357">
        <f>IF('PV Adoption'!M$5*(1/(1-'General Inputs'!$C$10))*$J3102*1000*$I3102 &lt;= ABS(($F3102-$E3102)*(1+$J174)^(Q$490-$K$490)),'PV Adoption'!M$5*(1/(1-'General Inputs'!$C$10))*$J3102*1000*$I3102,ABS(($F3102-$E3102)*(1+$J174)^(Q$490-$K$490)))</f>
        <v>0</v>
      </c>
      <c r="R3102" s="357">
        <f>IF('PV Adoption'!N$5*(1/(1-'General Inputs'!$C$10))*$J3102*1000*$I3102 &lt;= ABS(($F3102-$E3102)*(1+$J174)^(R$490-$K$490)),'PV Adoption'!N$5*(1/(1-'General Inputs'!$C$10))*$J3102*1000*$I3102,ABS(($F3102-$E3102)*(1+$J174)^(R$490-$K$490)))</f>
        <v>0</v>
      </c>
      <c r="S3102" s="357">
        <f>IF('PV Adoption'!O$5*(1/(1-'General Inputs'!$C$10))*$J3102*1000*$I3102 &lt;= ABS(($F3102-$E3102)*(1+$J174)^(S$490-$K$490)),'PV Adoption'!O$5*(1/(1-'General Inputs'!$C$10))*$J3102*1000*$I3102,ABS(($F3102-$E3102)*(1+$J174)^(S$490-$K$490)))</f>
        <v>0</v>
      </c>
      <c r="T3102" s="357">
        <f>IF('PV Adoption'!P$5*(1/(1-'General Inputs'!$C$10))*$J3102*1000*$I3102 &lt;= ABS(($F3102-$E3102)*(1+$J174)^(T$490-$K$490)),'PV Adoption'!P$5*(1/(1-'General Inputs'!$C$10))*$J3102*1000*$I3102,ABS(($F3102-$E3102)*(1+$J174)^(T$490-$K$490)))</f>
        <v>0</v>
      </c>
      <c r="U3102" s="357">
        <f>IF('PV Adoption'!Q$5*(1/(1-'General Inputs'!$C$10))*$J3102*1000*$I3102 &lt;= ABS(($F3102-$E3102)*(1+$J174)^(U$490-$K$490)),'PV Adoption'!Q$5*(1/(1-'General Inputs'!$C$10))*$J3102*1000*$I3102,ABS(($F3102-$E3102)*(1+$J174)^(U$490-$K$490)))</f>
        <v>0</v>
      </c>
      <c r="V3102" s="357">
        <f>IF('PV Adoption'!R$5*(1/(1-'General Inputs'!$C$10))*$J3102*1000*$I3102 &lt;= ABS(($F3102-$E3102)*(1+$J174)^(V$490-$K$490)),'PV Adoption'!R$5*(1/(1-'General Inputs'!$C$10))*$J3102*1000*$I3102,ABS(($F3102-$E3102)*(1+$J174)^(V$490-$K$490)))</f>
        <v>0</v>
      </c>
      <c r="W3102" s="357">
        <f>IF('PV Adoption'!S$5*(1/(1-'General Inputs'!$C$10))*$J3102*1000*$I3102 &lt;= ABS(($F3102-$E3102)*(1+$J174)^(W$490-$K$490)),'PV Adoption'!S$5*(1/(1-'General Inputs'!$C$10))*$J3102*1000*$I3102,ABS(($F3102-$E3102)*(1+$J174)^(W$490-$K$490)))</f>
        <v>0</v>
      </c>
      <c r="X3102" s="357">
        <f>IF('PV Adoption'!T$5*(1/(1-'General Inputs'!$C$10))*$J3102*1000*$I3102 &lt;= ABS(($F3102-$E3102)*(1+$J174)^(X$490-$K$490)),'PV Adoption'!T$5*(1/(1-'General Inputs'!$C$10))*$J3102*1000*$I3102,ABS(($F3102-$E3102)*(1+$J174)^(X$490-$K$490)))</f>
        <v>0</v>
      </c>
      <c r="Y3102" s="357">
        <f>IF('PV Adoption'!U$5*(1/(1-'General Inputs'!$C$10))*$J3102*1000*$I3102 &lt;= ABS(($F3102-$E3102)*(1+$J174)^(Y$490-$K$490)),'PV Adoption'!U$5*(1/(1-'General Inputs'!$C$10))*$J3102*1000*$I3102,ABS(($F3102-$E3102)*(1+$J174)^(Y$490-$K$490)))</f>
        <v>0</v>
      </c>
      <c r="Z3102" s="357">
        <f>IF('PV Adoption'!V$5*(1/(1-'General Inputs'!$C$10))*$J3102*1000*$I3102 &lt;= ABS(($F3102-$E3102)*(1+$J174)^(Z$490-$K$490)),'PV Adoption'!V$5*(1/(1-'General Inputs'!$C$10))*$J3102*1000*$I3102,ABS(($F3102-$E3102)*(1+$J174)^(Z$490-$K$490)))</f>
        <v>0</v>
      </c>
      <c r="AA3102" s="357">
        <f>IF('PV Adoption'!W$5*(1/(1-'General Inputs'!$C$10))*$J3102*1000*$I3102 &lt;= ABS(($F3102-$E3102)*(1+$J174)^(AA$490-$K$490)),'PV Adoption'!W$5*(1/(1-'General Inputs'!$C$10))*$J3102*1000*$I3102,ABS(($F3102-$E3102)*(1+$J174)^(AA$490-$K$490)))</f>
        <v>0</v>
      </c>
      <c r="AB3102" s="357">
        <f>IF('PV Adoption'!X$5*(1/(1-'General Inputs'!$C$10))*$J3102*1000*$I3102 &lt;= ABS(($F3102-$E3102)*(1+$J174)^(AB$490-$K$490)),'PV Adoption'!X$5*(1/(1-'General Inputs'!$C$10))*$J3102*1000*$I3102,ABS(($F3102-$E3102)*(1+$J174)^(AB$490-$K$490)))</f>
        <v>0</v>
      </c>
      <c r="AC3102" s="357">
        <f>IF('PV Adoption'!Y$5*(1/(1-'General Inputs'!$C$10))*$J3102*1000*$I3102 &lt;= ABS(($F3102-$E3102)*(1+$J174)^(AC$490-$K$490)),'PV Adoption'!Y$5*(1/(1-'General Inputs'!$C$10))*$J3102*1000*$I3102,ABS(($F3102-$E3102)*(1+$J174)^(AC$490-$K$490)))</f>
        <v>0</v>
      </c>
      <c r="AD3102" s="357">
        <f>IF('PV Adoption'!Z$5*(1/(1-'General Inputs'!$C$10))*$J3102*1000*$I3102 &lt;= ABS(($F3102-$E3102)*(1+$J174)^(AD$490-$K$490)),'PV Adoption'!Z$5*(1/(1-'General Inputs'!$C$10))*$J3102*1000*$I3102,ABS(($F3102-$E3102)*(1+$J174)^(AD$490-$K$490)))</f>
        <v>0</v>
      </c>
      <c r="AE3102" s="357">
        <f>IF('PV Adoption'!AA$5*(1/(1-'General Inputs'!$C$10))*$J3102*1000*$I3102 &lt;= ABS(($F3102-$E3102)*(1+$J174)^(AE$490-$K$490)),'PV Adoption'!AA$5*(1/(1-'General Inputs'!$C$10))*$J3102*1000*$I3102,ABS(($F3102-$E3102)*(1+$J174)^(AE$490-$K$490)))</f>
        <v>0</v>
      </c>
      <c r="AF3102" s="357">
        <f>IF('PV Adoption'!AB$5*(1/(1-'General Inputs'!$C$10))*$J3102*1000*$I3102 &lt;= ABS(($F3102-$E3102)*(1+$J174)^(AF$490-$K$490)),'PV Adoption'!AB$5*(1/(1-'General Inputs'!$C$10))*$J3102*1000*$I3102,ABS(($F3102-$E3102)*(1+$J174)^(AF$490-$K$490)))</f>
        <v>0</v>
      </c>
      <c r="AG3102" s="357">
        <f>IF('PV Adoption'!AC$5*(1/(1-'General Inputs'!$C$10))*$J3102*1000*$I3102 &lt;= ABS(($F3102-$E3102)*(1+$J174)^(AG$490-$K$490)),'PV Adoption'!AC$5*(1/(1-'General Inputs'!$C$10))*$J3102*1000*$I3102,ABS(($F3102-$E3102)*(1+$J174)^(AG$490-$K$490)))</f>
        <v>0</v>
      </c>
      <c r="AH3102" s="357">
        <f>IF('PV Adoption'!AD$5*(1/(1-'General Inputs'!$C$10))*$J3102*1000*$I3102 &lt;= ABS(($F3102-$E3102)*(1+$J174)^(AH$490-$K$490)),'PV Adoption'!AD$5*(1/(1-'General Inputs'!$C$10))*$J3102*1000*$I3102,ABS(($F3102-$E3102)*(1+$J174)^(AH$490-$K$490)))</f>
        <v>0</v>
      </c>
      <c r="AI3102" s="357">
        <f>IF('PV Adoption'!AE$5*(1/(1-'General Inputs'!$C$10))*$J3102*1000*$I3102 &lt;= ABS(($F3102-$E3102)*(1+$J174)^(AI$490-$K$490)),'PV Adoption'!AE$5*(1/(1-'General Inputs'!$C$10))*$J3102*1000*$I3102,ABS(($F3102-$E3102)*(1+$J174)^(AI$490-$K$490)))</f>
        <v>0</v>
      </c>
      <c r="AJ3102" s="357">
        <f>IF('PV Adoption'!AF$5*(1/(1-'General Inputs'!$C$10))*$J3102*1000*$I3102 &lt;= ABS(($F3102-$E3102)*(1+$J174)^(AJ$490-$K$490)),'PV Adoption'!AF$5*(1/(1-'General Inputs'!$C$10))*$J3102*1000*$I3102,ABS(($F3102-$E3102)*(1+$J174)^(AJ$490-$K$490)))</f>
        <v>0</v>
      </c>
      <c r="AK3102" s="357">
        <v>87.307686292417742</v>
      </c>
      <c r="AL3102" s="357">
        <v>88.830383941306025</v>
      </c>
      <c r="AM3102" s="357">
        <v>90.442792441754221</v>
      </c>
    </row>
    <row r="3103" spans="1:39" x14ac:dyDescent="0.25">
      <c r="A3103" s="353" t="s">
        <v>414</v>
      </c>
      <c r="B3103" s="353" t="s">
        <v>414</v>
      </c>
      <c r="C3103" s="441">
        <f t="shared" ref="C3103:H3103" si="2551">C175</f>
        <v>3000</v>
      </c>
      <c r="D3103" s="441"/>
      <c r="E3103" s="441"/>
      <c r="F3103" s="441"/>
      <c r="G3103" s="441"/>
      <c r="H3103" s="441">
        <f t="shared" si="2551"/>
        <v>0</v>
      </c>
      <c r="I3103" s="470">
        <f>IFERROR(VLOOKUP(B3103,Coincidence!$B$2:$E$242,4,FALSE)*IF(G3103="Winter",'General Inputs'!$C$25,'General Inputs'!$C$24),IF(G3103="Winter",'General Inputs'!$C$25,'General Inputs'!$C$24))</f>
        <v>0.52140604400000001</v>
      </c>
      <c r="J3103" s="466">
        <f>'Nameplate by Substation'!H175</f>
        <v>5.8827147752479689E-3</v>
      </c>
      <c r="K3103" s="357">
        <f>IF('PV Adoption'!G$5*(1/(1-'General Inputs'!$C$10))*$J3103*1000*$I3103 &lt;= ABS(($F3103-$E3103)*(1+$J175)^(K$490-$K$490)),'PV Adoption'!G$5*(1/(1-'General Inputs'!$C$10))*$J3103*1000*$I3103,ABS(($F3103-$E3103)*(1+$J175)^(K$490-$K$490)))</f>
        <v>0</v>
      </c>
      <c r="L3103" s="357">
        <f>IF('PV Adoption'!H$5*(1/(1-'General Inputs'!$C$10))*$J3103*1000*$I3103 &lt;= ABS(($F3103-$E3103)*(1+$J175)^(L$490-$K$490)),'PV Adoption'!H$5*(1/(1-'General Inputs'!$C$10))*$J3103*1000*$I3103,ABS(($F3103-$E3103)*(1+$J175)^(L$490-$K$490)))</f>
        <v>0</v>
      </c>
      <c r="M3103" s="357">
        <f>IF('PV Adoption'!I$5*(1/(1-'General Inputs'!$C$10))*$J3103*1000*$I3103 &lt;= ABS(($F3103-$E3103)*(1+$J175)^(M$490-$K$490)),'PV Adoption'!I$5*(1/(1-'General Inputs'!$C$10))*$J3103*1000*$I3103,ABS(($F3103-$E3103)*(1+$J175)^(M$490-$K$490)))</f>
        <v>0</v>
      </c>
      <c r="N3103" s="357">
        <f>IF('PV Adoption'!J$5*(1/(1-'General Inputs'!$C$10))*$J3103*1000*$I3103 &lt;= ABS(($F3103-$E3103)*(1+$J175)^(N$490-$K$490)),'PV Adoption'!J$5*(1/(1-'General Inputs'!$C$10))*$J3103*1000*$I3103,ABS(($F3103-$E3103)*(1+$J175)^(N$490-$K$490)))</f>
        <v>0</v>
      </c>
      <c r="O3103" s="357">
        <f>IF('PV Adoption'!K$5*(1/(1-'General Inputs'!$C$10))*$J3103*1000*$I3103 &lt;= ABS(($F3103-$E3103)*(1+$J175)^(O$490-$K$490)),'PV Adoption'!K$5*(1/(1-'General Inputs'!$C$10))*$J3103*1000*$I3103,ABS(($F3103-$E3103)*(1+$J175)^(O$490-$K$490)))</f>
        <v>0</v>
      </c>
      <c r="P3103" s="357">
        <f>IF('PV Adoption'!L$5*(1/(1-'General Inputs'!$C$10))*$J3103*1000*$I3103 &lt;= ABS(($F3103-$E3103)*(1+$J175)^(P$490-$K$490)),'PV Adoption'!L$5*(1/(1-'General Inputs'!$C$10))*$J3103*1000*$I3103,ABS(($F3103-$E3103)*(1+$J175)^(P$490-$K$490)))</f>
        <v>0</v>
      </c>
      <c r="Q3103" s="357">
        <f>IF('PV Adoption'!M$5*(1/(1-'General Inputs'!$C$10))*$J3103*1000*$I3103 &lt;= ABS(($F3103-$E3103)*(1+$J175)^(Q$490-$K$490)),'PV Adoption'!M$5*(1/(1-'General Inputs'!$C$10))*$J3103*1000*$I3103,ABS(($F3103-$E3103)*(1+$J175)^(Q$490-$K$490)))</f>
        <v>0</v>
      </c>
      <c r="R3103" s="357">
        <f>IF('PV Adoption'!N$5*(1/(1-'General Inputs'!$C$10))*$J3103*1000*$I3103 &lt;= ABS(($F3103-$E3103)*(1+$J175)^(R$490-$K$490)),'PV Adoption'!N$5*(1/(1-'General Inputs'!$C$10))*$J3103*1000*$I3103,ABS(($F3103-$E3103)*(1+$J175)^(R$490-$K$490)))</f>
        <v>0</v>
      </c>
      <c r="S3103" s="357">
        <f>IF('PV Adoption'!O$5*(1/(1-'General Inputs'!$C$10))*$J3103*1000*$I3103 &lt;= ABS(($F3103-$E3103)*(1+$J175)^(S$490-$K$490)),'PV Adoption'!O$5*(1/(1-'General Inputs'!$C$10))*$J3103*1000*$I3103,ABS(($F3103-$E3103)*(1+$J175)^(S$490-$K$490)))</f>
        <v>0</v>
      </c>
      <c r="T3103" s="357">
        <f>IF('PV Adoption'!P$5*(1/(1-'General Inputs'!$C$10))*$J3103*1000*$I3103 &lt;= ABS(($F3103-$E3103)*(1+$J175)^(T$490-$K$490)),'PV Adoption'!P$5*(1/(1-'General Inputs'!$C$10))*$J3103*1000*$I3103,ABS(($F3103-$E3103)*(1+$J175)^(T$490-$K$490)))</f>
        <v>0</v>
      </c>
      <c r="U3103" s="357">
        <f>IF('PV Adoption'!Q$5*(1/(1-'General Inputs'!$C$10))*$J3103*1000*$I3103 &lt;= ABS(($F3103-$E3103)*(1+$J175)^(U$490-$K$490)),'PV Adoption'!Q$5*(1/(1-'General Inputs'!$C$10))*$J3103*1000*$I3103,ABS(($F3103-$E3103)*(1+$J175)^(U$490-$K$490)))</f>
        <v>0</v>
      </c>
      <c r="V3103" s="357">
        <f>IF('PV Adoption'!R$5*(1/(1-'General Inputs'!$C$10))*$J3103*1000*$I3103 &lt;= ABS(($F3103-$E3103)*(1+$J175)^(V$490-$K$490)),'PV Adoption'!R$5*(1/(1-'General Inputs'!$C$10))*$J3103*1000*$I3103,ABS(($F3103-$E3103)*(1+$J175)^(V$490-$K$490)))</f>
        <v>0</v>
      </c>
      <c r="W3103" s="357">
        <f>IF('PV Adoption'!S$5*(1/(1-'General Inputs'!$C$10))*$J3103*1000*$I3103 &lt;= ABS(($F3103-$E3103)*(1+$J175)^(W$490-$K$490)),'PV Adoption'!S$5*(1/(1-'General Inputs'!$C$10))*$J3103*1000*$I3103,ABS(($F3103-$E3103)*(1+$J175)^(W$490-$K$490)))</f>
        <v>0</v>
      </c>
      <c r="X3103" s="357">
        <f>IF('PV Adoption'!T$5*(1/(1-'General Inputs'!$C$10))*$J3103*1000*$I3103 &lt;= ABS(($F3103-$E3103)*(1+$J175)^(X$490-$K$490)),'PV Adoption'!T$5*(1/(1-'General Inputs'!$C$10))*$J3103*1000*$I3103,ABS(($F3103-$E3103)*(1+$J175)^(X$490-$K$490)))</f>
        <v>0</v>
      </c>
      <c r="Y3103" s="357">
        <f>IF('PV Adoption'!U$5*(1/(1-'General Inputs'!$C$10))*$J3103*1000*$I3103 &lt;= ABS(($F3103-$E3103)*(1+$J175)^(Y$490-$K$490)),'PV Adoption'!U$5*(1/(1-'General Inputs'!$C$10))*$J3103*1000*$I3103,ABS(($F3103-$E3103)*(1+$J175)^(Y$490-$K$490)))</f>
        <v>0</v>
      </c>
      <c r="Z3103" s="357">
        <f>IF('PV Adoption'!V$5*(1/(1-'General Inputs'!$C$10))*$J3103*1000*$I3103 &lt;= ABS(($F3103-$E3103)*(1+$J175)^(Z$490-$K$490)),'PV Adoption'!V$5*(1/(1-'General Inputs'!$C$10))*$J3103*1000*$I3103,ABS(($F3103-$E3103)*(1+$J175)^(Z$490-$K$490)))</f>
        <v>0</v>
      </c>
      <c r="AA3103" s="357">
        <f>IF('PV Adoption'!W$5*(1/(1-'General Inputs'!$C$10))*$J3103*1000*$I3103 &lt;= ABS(($F3103-$E3103)*(1+$J175)^(AA$490-$K$490)),'PV Adoption'!W$5*(1/(1-'General Inputs'!$C$10))*$J3103*1000*$I3103,ABS(($F3103-$E3103)*(1+$J175)^(AA$490-$K$490)))</f>
        <v>0</v>
      </c>
      <c r="AB3103" s="357">
        <f>IF('PV Adoption'!X$5*(1/(1-'General Inputs'!$C$10))*$J3103*1000*$I3103 &lt;= ABS(($F3103-$E3103)*(1+$J175)^(AB$490-$K$490)),'PV Adoption'!X$5*(1/(1-'General Inputs'!$C$10))*$J3103*1000*$I3103,ABS(($F3103-$E3103)*(1+$J175)^(AB$490-$K$490)))</f>
        <v>0</v>
      </c>
      <c r="AC3103" s="357">
        <f>IF('PV Adoption'!Y$5*(1/(1-'General Inputs'!$C$10))*$J3103*1000*$I3103 &lt;= ABS(($F3103-$E3103)*(1+$J175)^(AC$490-$K$490)),'PV Adoption'!Y$5*(1/(1-'General Inputs'!$C$10))*$J3103*1000*$I3103,ABS(($F3103-$E3103)*(1+$J175)^(AC$490-$K$490)))</f>
        <v>0</v>
      </c>
      <c r="AD3103" s="357">
        <f>IF('PV Adoption'!Z$5*(1/(1-'General Inputs'!$C$10))*$J3103*1000*$I3103 &lt;= ABS(($F3103-$E3103)*(1+$J175)^(AD$490-$K$490)),'PV Adoption'!Z$5*(1/(1-'General Inputs'!$C$10))*$J3103*1000*$I3103,ABS(($F3103-$E3103)*(1+$J175)^(AD$490-$K$490)))</f>
        <v>0</v>
      </c>
      <c r="AE3103" s="357">
        <f>IF('PV Adoption'!AA$5*(1/(1-'General Inputs'!$C$10))*$J3103*1000*$I3103 &lt;= ABS(($F3103-$E3103)*(1+$J175)^(AE$490-$K$490)),'PV Adoption'!AA$5*(1/(1-'General Inputs'!$C$10))*$J3103*1000*$I3103,ABS(($F3103-$E3103)*(1+$J175)^(AE$490-$K$490)))</f>
        <v>0</v>
      </c>
      <c r="AF3103" s="357">
        <f>IF('PV Adoption'!AB$5*(1/(1-'General Inputs'!$C$10))*$J3103*1000*$I3103 &lt;= ABS(($F3103-$E3103)*(1+$J175)^(AF$490-$K$490)),'PV Adoption'!AB$5*(1/(1-'General Inputs'!$C$10))*$J3103*1000*$I3103,ABS(($F3103-$E3103)*(1+$J175)^(AF$490-$K$490)))</f>
        <v>0</v>
      </c>
      <c r="AG3103" s="357">
        <f>IF('PV Adoption'!AC$5*(1/(1-'General Inputs'!$C$10))*$J3103*1000*$I3103 &lt;= ABS(($F3103-$E3103)*(1+$J175)^(AG$490-$K$490)),'PV Adoption'!AC$5*(1/(1-'General Inputs'!$C$10))*$J3103*1000*$I3103,ABS(($F3103-$E3103)*(1+$J175)^(AG$490-$K$490)))</f>
        <v>0</v>
      </c>
      <c r="AH3103" s="357">
        <f>IF('PV Adoption'!AD$5*(1/(1-'General Inputs'!$C$10))*$J3103*1000*$I3103 &lt;= ABS(($F3103-$E3103)*(1+$J175)^(AH$490-$K$490)),'PV Adoption'!AD$5*(1/(1-'General Inputs'!$C$10))*$J3103*1000*$I3103,ABS(($F3103-$E3103)*(1+$J175)^(AH$490-$K$490)))</f>
        <v>0</v>
      </c>
      <c r="AI3103" s="357">
        <f>IF('PV Adoption'!AE$5*(1/(1-'General Inputs'!$C$10))*$J3103*1000*$I3103 &lt;= ABS(($F3103-$E3103)*(1+$J175)^(AI$490-$K$490)),'PV Adoption'!AE$5*(1/(1-'General Inputs'!$C$10))*$J3103*1000*$I3103,ABS(($F3103-$E3103)*(1+$J175)^(AI$490-$K$490)))</f>
        <v>0</v>
      </c>
      <c r="AJ3103" s="357">
        <f>IF('PV Adoption'!AF$5*(1/(1-'General Inputs'!$C$10))*$J3103*1000*$I3103 &lt;= ABS(($F3103-$E3103)*(1+$J175)^(AJ$490-$K$490)),'PV Adoption'!AF$5*(1/(1-'General Inputs'!$C$10))*$J3103*1000*$I3103,ABS(($F3103-$E3103)*(1+$J175)^(AJ$490-$K$490)))</f>
        <v>0</v>
      </c>
      <c r="AK3103" s="357">
        <v>624.54003587748173</v>
      </c>
      <c r="AL3103" s="357">
        <v>631.92868623033951</v>
      </c>
      <c r="AM3103" s="357">
        <v>639.40474835970565</v>
      </c>
    </row>
    <row r="3104" spans="1:39" x14ac:dyDescent="0.25">
      <c r="A3104" s="353" t="s">
        <v>448</v>
      </c>
      <c r="B3104" s="353" t="s">
        <v>448</v>
      </c>
      <c r="C3104" s="441">
        <f t="shared" ref="C3104:H3104" si="2552">C176</f>
        <v>2500</v>
      </c>
      <c r="D3104" s="441"/>
      <c r="E3104" s="441"/>
      <c r="F3104" s="441"/>
      <c r="G3104" s="441"/>
      <c r="H3104" s="441">
        <f t="shared" si="2552"/>
        <v>0</v>
      </c>
      <c r="I3104" s="470">
        <f>IFERROR(VLOOKUP(B3104,Coincidence!$B$2:$E$242,4,FALSE)*IF(G3104="Winter",'General Inputs'!$C$25,'General Inputs'!$C$24),IF(G3104="Winter",'General Inputs'!$C$25,'General Inputs'!$C$24))</f>
        <v>0.52140604400000001</v>
      </c>
      <c r="J3104" s="466">
        <f>'Nameplate by Substation'!H176</f>
        <v>1.5449517378892273E-3</v>
      </c>
      <c r="K3104" s="357">
        <f>IF('PV Adoption'!G$5*(1/(1-'General Inputs'!$C$10))*$J3104*1000*$I3104 &lt;= ABS(($F3104-$E3104)*(1+$J176)^(K$490-$K$490)),'PV Adoption'!G$5*(1/(1-'General Inputs'!$C$10))*$J3104*1000*$I3104,ABS(($F3104-$E3104)*(1+$J176)^(K$490-$K$490)))</f>
        <v>0</v>
      </c>
      <c r="L3104" s="357">
        <f>IF('PV Adoption'!H$5*(1/(1-'General Inputs'!$C$10))*$J3104*1000*$I3104 &lt;= ABS(($F3104-$E3104)*(1+$J176)^(L$490-$K$490)),'PV Adoption'!H$5*(1/(1-'General Inputs'!$C$10))*$J3104*1000*$I3104,ABS(($F3104-$E3104)*(1+$J176)^(L$490-$K$490)))</f>
        <v>0</v>
      </c>
      <c r="M3104" s="357">
        <f>IF('PV Adoption'!I$5*(1/(1-'General Inputs'!$C$10))*$J3104*1000*$I3104 &lt;= ABS(($F3104-$E3104)*(1+$J176)^(M$490-$K$490)),'PV Adoption'!I$5*(1/(1-'General Inputs'!$C$10))*$J3104*1000*$I3104,ABS(($F3104-$E3104)*(1+$J176)^(M$490-$K$490)))</f>
        <v>0</v>
      </c>
      <c r="N3104" s="357">
        <f>IF('PV Adoption'!J$5*(1/(1-'General Inputs'!$C$10))*$J3104*1000*$I3104 &lt;= ABS(($F3104-$E3104)*(1+$J176)^(N$490-$K$490)),'PV Adoption'!J$5*(1/(1-'General Inputs'!$C$10))*$J3104*1000*$I3104,ABS(($F3104-$E3104)*(1+$J176)^(N$490-$K$490)))</f>
        <v>0</v>
      </c>
      <c r="O3104" s="357">
        <f>IF('PV Adoption'!K$5*(1/(1-'General Inputs'!$C$10))*$J3104*1000*$I3104 &lt;= ABS(($F3104-$E3104)*(1+$J176)^(O$490-$K$490)),'PV Adoption'!K$5*(1/(1-'General Inputs'!$C$10))*$J3104*1000*$I3104,ABS(($F3104-$E3104)*(1+$J176)^(O$490-$K$490)))</f>
        <v>0</v>
      </c>
      <c r="P3104" s="357">
        <f>IF('PV Adoption'!L$5*(1/(1-'General Inputs'!$C$10))*$J3104*1000*$I3104 &lt;= ABS(($F3104-$E3104)*(1+$J176)^(P$490-$K$490)),'PV Adoption'!L$5*(1/(1-'General Inputs'!$C$10))*$J3104*1000*$I3104,ABS(($F3104-$E3104)*(1+$J176)^(P$490-$K$490)))</f>
        <v>0</v>
      </c>
      <c r="Q3104" s="357">
        <f>IF('PV Adoption'!M$5*(1/(1-'General Inputs'!$C$10))*$J3104*1000*$I3104 &lt;= ABS(($F3104-$E3104)*(1+$J176)^(Q$490-$K$490)),'PV Adoption'!M$5*(1/(1-'General Inputs'!$C$10))*$J3104*1000*$I3104,ABS(($F3104-$E3104)*(1+$J176)^(Q$490-$K$490)))</f>
        <v>0</v>
      </c>
      <c r="R3104" s="357">
        <f>IF('PV Adoption'!N$5*(1/(1-'General Inputs'!$C$10))*$J3104*1000*$I3104 &lt;= ABS(($F3104-$E3104)*(1+$J176)^(R$490-$K$490)),'PV Adoption'!N$5*(1/(1-'General Inputs'!$C$10))*$J3104*1000*$I3104,ABS(($F3104-$E3104)*(1+$J176)^(R$490-$K$490)))</f>
        <v>0</v>
      </c>
      <c r="S3104" s="357">
        <f>IF('PV Adoption'!O$5*(1/(1-'General Inputs'!$C$10))*$J3104*1000*$I3104 &lt;= ABS(($F3104-$E3104)*(1+$J176)^(S$490-$K$490)),'PV Adoption'!O$5*(1/(1-'General Inputs'!$C$10))*$J3104*1000*$I3104,ABS(($F3104-$E3104)*(1+$J176)^(S$490-$K$490)))</f>
        <v>0</v>
      </c>
      <c r="T3104" s="357">
        <f>IF('PV Adoption'!P$5*(1/(1-'General Inputs'!$C$10))*$J3104*1000*$I3104 &lt;= ABS(($F3104-$E3104)*(1+$J176)^(T$490-$K$490)),'PV Adoption'!P$5*(1/(1-'General Inputs'!$C$10))*$J3104*1000*$I3104,ABS(($F3104-$E3104)*(1+$J176)^(T$490-$K$490)))</f>
        <v>0</v>
      </c>
      <c r="U3104" s="357">
        <f>IF('PV Adoption'!Q$5*(1/(1-'General Inputs'!$C$10))*$J3104*1000*$I3104 &lt;= ABS(($F3104-$E3104)*(1+$J176)^(U$490-$K$490)),'PV Adoption'!Q$5*(1/(1-'General Inputs'!$C$10))*$J3104*1000*$I3104,ABS(($F3104-$E3104)*(1+$J176)^(U$490-$K$490)))</f>
        <v>0</v>
      </c>
      <c r="V3104" s="357">
        <f>IF('PV Adoption'!R$5*(1/(1-'General Inputs'!$C$10))*$J3104*1000*$I3104 &lt;= ABS(($F3104-$E3104)*(1+$J176)^(V$490-$K$490)),'PV Adoption'!R$5*(1/(1-'General Inputs'!$C$10))*$J3104*1000*$I3104,ABS(($F3104-$E3104)*(1+$J176)^(V$490-$K$490)))</f>
        <v>0</v>
      </c>
      <c r="W3104" s="357">
        <f>IF('PV Adoption'!S$5*(1/(1-'General Inputs'!$C$10))*$J3104*1000*$I3104 &lt;= ABS(($F3104-$E3104)*(1+$J176)^(W$490-$K$490)),'PV Adoption'!S$5*(1/(1-'General Inputs'!$C$10))*$J3104*1000*$I3104,ABS(($F3104-$E3104)*(1+$J176)^(W$490-$K$490)))</f>
        <v>0</v>
      </c>
      <c r="X3104" s="357">
        <f>IF('PV Adoption'!T$5*(1/(1-'General Inputs'!$C$10))*$J3104*1000*$I3104 &lt;= ABS(($F3104-$E3104)*(1+$J176)^(X$490-$K$490)),'PV Adoption'!T$5*(1/(1-'General Inputs'!$C$10))*$J3104*1000*$I3104,ABS(($F3104-$E3104)*(1+$J176)^(X$490-$K$490)))</f>
        <v>0</v>
      </c>
      <c r="Y3104" s="357">
        <f>IF('PV Adoption'!U$5*(1/(1-'General Inputs'!$C$10))*$J3104*1000*$I3104 &lt;= ABS(($F3104-$E3104)*(1+$J176)^(Y$490-$K$490)),'PV Adoption'!U$5*(1/(1-'General Inputs'!$C$10))*$J3104*1000*$I3104,ABS(($F3104-$E3104)*(1+$J176)^(Y$490-$K$490)))</f>
        <v>0</v>
      </c>
      <c r="Z3104" s="357">
        <f>IF('PV Adoption'!V$5*(1/(1-'General Inputs'!$C$10))*$J3104*1000*$I3104 &lt;= ABS(($F3104-$E3104)*(1+$J176)^(Z$490-$K$490)),'PV Adoption'!V$5*(1/(1-'General Inputs'!$C$10))*$J3104*1000*$I3104,ABS(($F3104-$E3104)*(1+$J176)^(Z$490-$K$490)))</f>
        <v>0</v>
      </c>
      <c r="AA3104" s="357">
        <f>IF('PV Adoption'!W$5*(1/(1-'General Inputs'!$C$10))*$J3104*1000*$I3104 &lt;= ABS(($F3104-$E3104)*(1+$J176)^(AA$490-$K$490)),'PV Adoption'!W$5*(1/(1-'General Inputs'!$C$10))*$J3104*1000*$I3104,ABS(($F3104-$E3104)*(1+$J176)^(AA$490-$K$490)))</f>
        <v>0</v>
      </c>
      <c r="AB3104" s="357">
        <f>IF('PV Adoption'!X$5*(1/(1-'General Inputs'!$C$10))*$J3104*1000*$I3104 &lt;= ABS(($F3104-$E3104)*(1+$J176)^(AB$490-$K$490)),'PV Adoption'!X$5*(1/(1-'General Inputs'!$C$10))*$J3104*1000*$I3104,ABS(($F3104-$E3104)*(1+$J176)^(AB$490-$K$490)))</f>
        <v>0</v>
      </c>
      <c r="AC3104" s="357">
        <f>IF('PV Adoption'!Y$5*(1/(1-'General Inputs'!$C$10))*$J3104*1000*$I3104 &lt;= ABS(($F3104-$E3104)*(1+$J176)^(AC$490-$K$490)),'PV Adoption'!Y$5*(1/(1-'General Inputs'!$C$10))*$J3104*1000*$I3104,ABS(($F3104-$E3104)*(1+$J176)^(AC$490-$K$490)))</f>
        <v>0</v>
      </c>
      <c r="AD3104" s="357">
        <f>IF('PV Adoption'!Z$5*(1/(1-'General Inputs'!$C$10))*$J3104*1000*$I3104 &lt;= ABS(($F3104-$E3104)*(1+$J176)^(AD$490-$K$490)),'PV Adoption'!Z$5*(1/(1-'General Inputs'!$C$10))*$J3104*1000*$I3104,ABS(($F3104-$E3104)*(1+$J176)^(AD$490-$K$490)))</f>
        <v>0</v>
      </c>
      <c r="AE3104" s="357">
        <f>IF('PV Adoption'!AA$5*(1/(1-'General Inputs'!$C$10))*$J3104*1000*$I3104 &lt;= ABS(($F3104-$E3104)*(1+$J176)^(AE$490-$K$490)),'PV Adoption'!AA$5*(1/(1-'General Inputs'!$C$10))*$J3104*1000*$I3104,ABS(($F3104-$E3104)*(1+$J176)^(AE$490-$K$490)))</f>
        <v>0</v>
      </c>
      <c r="AF3104" s="357">
        <f>IF('PV Adoption'!AB$5*(1/(1-'General Inputs'!$C$10))*$J3104*1000*$I3104 &lt;= ABS(($F3104-$E3104)*(1+$J176)^(AF$490-$K$490)),'PV Adoption'!AB$5*(1/(1-'General Inputs'!$C$10))*$J3104*1000*$I3104,ABS(($F3104-$E3104)*(1+$J176)^(AF$490-$K$490)))</f>
        <v>0</v>
      </c>
      <c r="AG3104" s="357">
        <f>IF('PV Adoption'!AC$5*(1/(1-'General Inputs'!$C$10))*$J3104*1000*$I3104 &lt;= ABS(($F3104-$E3104)*(1+$J176)^(AG$490-$K$490)),'PV Adoption'!AC$5*(1/(1-'General Inputs'!$C$10))*$J3104*1000*$I3104,ABS(($F3104-$E3104)*(1+$J176)^(AG$490-$K$490)))</f>
        <v>0</v>
      </c>
      <c r="AH3104" s="357">
        <f>IF('PV Adoption'!AD$5*(1/(1-'General Inputs'!$C$10))*$J3104*1000*$I3104 &lt;= ABS(($F3104-$E3104)*(1+$J176)^(AH$490-$K$490)),'PV Adoption'!AD$5*(1/(1-'General Inputs'!$C$10))*$J3104*1000*$I3104,ABS(($F3104-$E3104)*(1+$J176)^(AH$490-$K$490)))</f>
        <v>0</v>
      </c>
      <c r="AI3104" s="357">
        <f>IF('PV Adoption'!AE$5*(1/(1-'General Inputs'!$C$10))*$J3104*1000*$I3104 &lt;= ABS(($F3104-$E3104)*(1+$J176)^(AI$490-$K$490)),'PV Adoption'!AE$5*(1/(1-'General Inputs'!$C$10))*$J3104*1000*$I3104,ABS(($F3104-$E3104)*(1+$J176)^(AI$490-$K$490)))</f>
        <v>0</v>
      </c>
      <c r="AJ3104" s="357">
        <f>IF('PV Adoption'!AF$5*(1/(1-'General Inputs'!$C$10))*$J3104*1000*$I3104 &lt;= ABS(($F3104-$E3104)*(1+$J176)^(AJ$490-$K$490)),'PV Adoption'!AF$5*(1/(1-'General Inputs'!$C$10))*$J3104*1000*$I3104,ABS(($F3104-$E3104)*(1+$J176)^(AJ$490-$K$490)))</f>
        <v>0</v>
      </c>
      <c r="AK3104" s="357">
        <v>51.88556741441348</v>
      </c>
      <c r="AL3104" s="357">
        <v>52.083294087735801</v>
      </c>
      <c r="AM3104" s="357">
        <v>52.281774262258772</v>
      </c>
    </row>
    <row r="3105" spans="1:39" x14ac:dyDescent="0.25">
      <c r="A3105" s="353" t="s">
        <v>394</v>
      </c>
      <c r="B3105" s="353" t="s">
        <v>394</v>
      </c>
      <c r="C3105" s="441">
        <f t="shared" ref="C3105:H3105" si="2553">C177</f>
        <v>5616</v>
      </c>
      <c r="D3105" s="441"/>
      <c r="E3105" s="441"/>
      <c r="F3105" s="441"/>
      <c r="G3105" s="441"/>
      <c r="H3105" s="441">
        <f t="shared" si="2553"/>
        <v>0</v>
      </c>
      <c r="I3105" s="470">
        <f>IFERROR(VLOOKUP(B3105,Coincidence!$B$2:$E$242,4,FALSE)*IF(G3105="Winter",'General Inputs'!$C$25,'General Inputs'!$C$24),IF(G3105="Winter",'General Inputs'!$C$25,'General Inputs'!$C$24))</f>
        <v>0.52140604400000001</v>
      </c>
      <c r="J3105" s="466">
        <f>'Nameplate by Substation'!H177</f>
        <v>1.1636018618439313E-3</v>
      </c>
      <c r="K3105" s="357">
        <f>IF('PV Adoption'!G$5*(1/(1-'General Inputs'!$C$10))*$J3105*1000*$I3105 &lt;= ABS(($F3105-$E3105)*(1+$J177)^(K$490-$K$490)),'PV Adoption'!G$5*(1/(1-'General Inputs'!$C$10))*$J3105*1000*$I3105,ABS(($F3105-$E3105)*(1+$J177)^(K$490-$K$490)))</f>
        <v>0</v>
      </c>
      <c r="L3105" s="357">
        <f>IF('PV Adoption'!H$5*(1/(1-'General Inputs'!$C$10))*$J3105*1000*$I3105 &lt;= ABS(($F3105-$E3105)*(1+$J177)^(L$490-$K$490)),'PV Adoption'!H$5*(1/(1-'General Inputs'!$C$10))*$J3105*1000*$I3105,ABS(($F3105-$E3105)*(1+$J177)^(L$490-$K$490)))</f>
        <v>0</v>
      </c>
      <c r="M3105" s="357">
        <f>IF('PV Adoption'!I$5*(1/(1-'General Inputs'!$C$10))*$J3105*1000*$I3105 &lt;= ABS(($F3105-$E3105)*(1+$J177)^(M$490-$K$490)),'PV Adoption'!I$5*(1/(1-'General Inputs'!$C$10))*$J3105*1000*$I3105,ABS(($F3105-$E3105)*(1+$J177)^(M$490-$K$490)))</f>
        <v>0</v>
      </c>
      <c r="N3105" s="357">
        <f>IF('PV Adoption'!J$5*(1/(1-'General Inputs'!$C$10))*$J3105*1000*$I3105 &lt;= ABS(($F3105-$E3105)*(1+$J177)^(N$490-$K$490)),'PV Adoption'!J$5*(1/(1-'General Inputs'!$C$10))*$J3105*1000*$I3105,ABS(($F3105-$E3105)*(1+$J177)^(N$490-$K$490)))</f>
        <v>0</v>
      </c>
      <c r="O3105" s="357">
        <f>IF('PV Adoption'!K$5*(1/(1-'General Inputs'!$C$10))*$J3105*1000*$I3105 &lt;= ABS(($F3105-$E3105)*(1+$J177)^(O$490-$K$490)),'PV Adoption'!K$5*(1/(1-'General Inputs'!$C$10))*$J3105*1000*$I3105,ABS(($F3105-$E3105)*(1+$J177)^(O$490-$K$490)))</f>
        <v>0</v>
      </c>
      <c r="P3105" s="357">
        <f>IF('PV Adoption'!L$5*(1/(1-'General Inputs'!$C$10))*$J3105*1000*$I3105 &lt;= ABS(($F3105-$E3105)*(1+$J177)^(P$490-$K$490)),'PV Adoption'!L$5*(1/(1-'General Inputs'!$C$10))*$J3105*1000*$I3105,ABS(($F3105-$E3105)*(1+$J177)^(P$490-$K$490)))</f>
        <v>0</v>
      </c>
      <c r="Q3105" s="357">
        <f>IF('PV Adoption'!M$5*(1/(1-'General Inputs'!$C$10))*$J3105*1000*$I3105 &lt;= ABS(($F3105-$E3105)*(1+$J177)^(Q$490-$K$490)),'PV Adoption'!M$5*(1/(1-'General Inputs'!$C$10))*$J3105*1000*$I3105,ABS(($F3105-$E3105)*(1+$J177)^(Q$490-$K$490)))</f>
        <v>0</v>
      </c>
      <c r="R3105" s="357">
        <f>IF('PV Adoption'!N$5*(1/(1-'General Inputs'!$C$10))*$J3105*1000*$I3105 &lt;= ABS(($F3105-$E3105)*(1+$J177)^(R$490-$K$490)),'PV Adoption'!N$5*(1/(1-'General Inputs'!$C$10))*$J3105*1000*$I3105,ABS(($F3105-$E3105)*(1+$J177)^(R$490-$K$490)))</f>
        <v>0</v>
      </c>
      <c r="S3105" s="357">
        <f>IF('PV Adoption'!O$5*(1/(1-'General Inputs'!$C$10))*$J3105*1000*$I3105 &lt;= ABS(($F3105-$E3105)*(1+$J177)^(S$490-$K$490)),'PV Adoption'!O$5*(1/(1-'General Inputs'!$C$10))*$J3105*1000*$I3105,ABS(($F3105-$E3105)*(1+$J177)^(S$490-$K$490)))</f>
        <v>0</v>
      </c>
      <c r="T3105" s="357">
        <f>IF('PV Adoption'!P$5*(1/(1-'General Inputs'!$C$10))*$J3105*1000*$I3105 &lt;= ABS(($F3105-$E3105)*(1+$J177)^(T$490-$K$490)),'PV Adoption'!P$5*(1/(1-'General Inputs'!$C$10))*$J3105*1000*$I3105,ABS(($F3105-$E3105)*(1+$J177)^(T$490-$K$490)))</f>
        <v>0</v>
      </c>
      <c r="U3105" s="357">
        <f>IF('PV Adoption'!Q$5*(1/(1-'General Inputs'!$C$10))*$J3105*1000*$I3105 &lt;= ABS(($F3105-$E3105)*(1+$J177)^(U$490-$K$490)),'PV Adoption'!Q$5*(1/(1-'General Inputs'!$C$10))*$J3105*1000*$I3105,ABS(($F3105-$E3105)*(1+$J177)^(U$490-$K$490)))</f>
        <v>0</v>
      </c>
      <c r="V3105" s="357">
        <f>IF('PV Adoption'!R$5*(1/(1-'General Inputs'!$C$10))*$J3105*1000*$I3105 &lt;= ABS(($F3105-$E3105)*(1+$J177)^(V$490-$K$490)),'PV Adoption'!R$5*(1/(1-'General Inputs'!$C$10))*$J3105*1000*$I3105,ABS(($F3105-$E3105)*(1+$J177)^(V$490-$K$490)))</f>
        <v>0</v>
      </c>
      <c r="W3105" s="357">
        <f>IF('PV Adoption'!S$5*(1/(1-'General Inputs'!$C$10))*$J3105*1000*$I3105 &lt;= ABS(($F3105-$E3105)*(1+$J177)^(W$490-$K$490)),'PV Adoption'!S$5*(1/(1-'General Inputs'!$C$10))*$J3105*1000*$I3105,ABS(($F3105-$E3105)*(1+$J177)^(W$490-$K$490)))</f>
        <v>0</v>
      </c>
      <c r="X3105" s="357">
        <f>IF('PV Adoption'!T$5*(1/(1-'General Inputs'!$C$10))*$J3105*1000*$I3105 &lt;= ABS(($F3105-$E3105)*(1+$J177)^(X$490-$K$490)),'PV Adoption'!T$5*(1/(1-'General Inputs'!$C$10))*$J3105*1000*$I3105,ABS(($F3105-$E3105)*(1+$J177)^(X$490-$K$490)))</f>
        <v>0</v>
      </c>
      <c r="Y3105" s="357">
        <f>IF('PV Adoption'!U$5*(1/(1-'General Inputs'!$C$10))*$J3105*1000*$I3105 &lt;= ABS(($F3105-$E3105)*(1+$J177)^(Y$490-$K$490)),'PV Adoption'!U$5*(1/(1-'General Inputs'!$C$10))*$J3105*1000*$I3105,ABS(($F3105-$E3105)*(1+$J177)^(Y$490-$K$490)))</f>
        <v>0</v>
      </c>
      <c r="Z3105" s="357">
        <f>IF('PV Adoption'!V$5*(1/(1-'General Inputs'!$C$10))*$J3105*1000*$I3105 &lt;= ABS(($F3105-$E3105)*(1+$J177)^(Z$490-$K$490)),'PV Adoption'!V$5*(1/(1-'General Inputs'!$C$10))*$J3105*1000*$I3105,ABS(($F3105-$E3105)*(1+$J177)^(Z$490-$K$490)))</f>
        <v>0</v>
      </c>
      <c r="AA3105" s="357">
        <f>IF('PV Adoption'!W$5*(1/(1-'General Inputs'!$C$10))*$J3105*1000*$I3105 &lt;= ABS(($F3105-$E3105)*(1+$J177)^(AA$490-$K$490)),'PV Adoption'!W$5*(1/(1-'General Inputs'!$C$10))*$J3105*1000*$I3105,ABS(($F3105-$E3105)*(1+$J177)^(AA$490-$K$490)))</f>
        <v>0</v>
      </c>
      <c r="AB3105" s="357">
        <f>IF('PV Adoption'!X$5*(1/(1-'General Inputs'!$C$10))*$J3105*1000*$I3105 &lt;= ABS(($F3105-$E3105)*(1+$J177)^(AB$490-$K$490)),'PV Adoption'!X$5*(1/(1-'General Inputs'!$C$10))*$J3105*1000*$I3105,ABS(($F3105-$E3105)*(1+$J177)^(AB$490-$K$490)))</f>
        <v>0</v>
      </c>
      <c r="AC3105" s="357">
        <f>IF('PV Adoption'!Y$5*(1/(1-'General Inputs'!$C$10))*$J3105*1000*$I3105 &lt;= ABS(($F3105-$E3105)*(1+$J177)^(AC$490-$K$490)),'PV Adoption'!Y$5*(1/(1-'General Inputs'!$C$10))*$J3105*1000*$I3105,ABS(($F3105-$E3105)*(1+$J177)^(AC$490-$K$490)))</f>
        <v>0</v>
      </c>
      <c r="AD3105" s="357">
        <f>IF('PV Adoption'!Z$5*(1/(1-'General Inputs'!$C$10))*$J3105*1000*$I3105 &lt;= ABS(($F3105-$E3105)*(1+$J177)^(AD$490-$K$490)),'PV Adoption'!Z$5*(1/(1-'General Inputs'!$C$10))*$J3105*1000*$I3105,ABS(($F3105-$E3105)*(1+$J177)^(AD$490-$K$490)))</f>
        <v>0</v>
      </c>
      <c r="AE3105" s="357">
        <f>IF('PV Adoption'!AA$5*(1/(1-'General Inputs'!$C$10))*$J3105*1000*$I3105 &lt;= ABS(($F3105-$E3105)*(1+$J177)^(AE$490-$K$490)),'PV Adoption'!AA$5*(1/(1-'General Inputs'!$C$10))*$J3105*1000*$I3105,ABS(($F3105-$E3105)*(1+$J177)^(AE$490-$K$490)))</f>
        <v>0</v>
      </c>
      <c r="AF3105" s="357">
        <f>IF('PV Adoption'!AB$5*(1/(1-'General Inputs'!$C$10))*$J3105*1000*$I3105 &lt;= ABS(($F3105-$E3105)*(1+$J177)^(AF$490-$K$490)),'PV Adoption'!AB$5*(1/(1-'General Inputs'!$C$10))*$J3105*1000*$I3105,ABS(($F3105-$E3105)*(1+$J177)^(AF$490-$K$490)))</f>
        <v>0</v>
      </c>
      <c r="AG3105" s="357">
        <f>IF('PV Adoption'!AC$5*(1/(1-'General Inputs'!$C$10))*$J3105*1000*$I3105 &lt;= ABS(($F3105-$E3105)*(1+$J177)^(AG$490-$K$490)),'PV Adoption'!AC$5*(1/(1-'General Inputs'!$C$10))*$J3105*1000*$I3105,ABS(($F3105-$E3105)*(1+$J177)^(AG$490-$K$490)))</f>
        <v>0</v>
      </c>
      <c r="AH3105" s="357">
        <f>IF('PV Adoption'!AD$5*(1/(1-'General Inputs'!$C$10))*$J3105*1000*$I3105 &lt;= ABS(($F3105-$E3105)*(1+$J177)^(AH$490-$K$490)),'PV Adoption'!AD$5*(1/(1-'General Inputs'!$C$10))*$J3105*1000*$I3105,ABS(($F3105-$E3105)*(1+$J177)^(AH$490-$K$490)))</f>
        <v>0</v>
      </c>
      <c r="AI3105" s="357">
        <f>IF('PV Adoption'!AE$5*(1/(1-'General Inputs'!$C$10))*$J3105*1000*$I3105 &lt;= ABS(($F3105-$E3105)*(1+$J177)^(AI$490-$K$490)),'PV Adoption'!AE$5*(1/(1-'General Inputs'!$C$10))*$J3105*1000*$I3105,ABS(($F3105-$E3105)*(1+$J177)^(AI$490-$K$490)))</f>
        <v>0</v>
      </c>
      <c r="AJ3105" s="357">
        <f>IF('PV Adoption'!AF$5*(1/(1-'General Inputs'!$C$10))*$J3105*1000*$I3105 &lt;= ABS(($F3105-$E3105)*(1+$J177)^(AJ$490-$K$490)),'PV Adoption'!AF$5*(1/(1-'General Inputs'!$C$10))*$J3105*1000*$I3105,ABS(($F3105-$E3105)*(1+$J177)^(AJ$490-$K$490)))</f>
        <v>0</v>
      </c>
      <c r="AK3105" s="357">
        <v>0</v>
      </c>
      <c r="AL3105" s="357">
        <v>0</v>
      </c>
      <c r="AM3105" s="357">
        <v>0</v>
      </c>
    </row>
    <row r="3106" spans="1:39" x14ac:dyDescent="0.25">
      <c r="A3106" s="353" t="s">
        <v>393</v>
      </c>
      <c r="B3106" s="353" t="s">
        <v>393</v>
      </c>
      <c r="C3106" s="441">
        <f t="shared" ref="C3106:H3106" si="2554">C178</f>
        <v>1800</v>
      </c>
      <c r="D3106" s="441"/>
      <c r="E3106" s="441"/>
      <c r="F3106" s="441"/>
      <c r="G3106" s="441"/>
      <c r="H3106" s="441">
        <f t="shared" si="2554"/>
        <v>0</v>
      </c>
      <c r="I3106" s="470">
        <f>IFERROR(VLOOKUP(B3106,Coincidence!$B$2:$E$242,4,FALSE)*IF(G3106="Winter",'General Inputs'!$C$25,'General Inputs'!$C$24),IF(G3106="Winter",'General Inputs'!$C$25,'General Inputs'!$C$24))</f>
        <v>0.52140604400000001</v>
      </c>
      <c r="J3106" s="466">
        <f>'Nameplate by Substation'!H178</f>
        <v>8.0778169376797822E-4</v>
      </c>
      <c r="K3106" s="357">
        <f>IF('PV Adoption'!G$5*(1/(1-'General Inputs'!$C$10))*$J3106*1000*$I3106 &lt;= ABS(($F3106-$E3106)*(1+$J178)^(K$490-$K$490)),'PV Adoption'!G$5*(1/(1-'General Inputs'!$C$10))*$J3106*1000*$I3106,ABS(($F3106-$E3106)*(1+$J178)^(K$490-$K$490)))</f>
        <v>0</v>
      </c>
      <c r="L3106" s="357">
        <f>IF('PV Adoption'!H$5*(1/(1-'General Inputs'!$C$10))*$J3106*1000*$I3106 &lt;= ABS(($F3106-$E3106)*(1+$J178)^(L$490-$K$490)),'PV Adoption'!H$5*(1/(1-'General Inputs'!$C$10))*$J3106*1000*$I3106,ABS(($F3106-$E3106)*(1+$J178)^(L$490-$K$490)))</f>
        <v>0</v>
      </c>
      <c r="M3106" s="357">
        <f>IF('PV Adoption'!I$5*(1/(1-'General Inputs'!$C$10))*$J3106*1000*$I3106 &lt;= ABS(($F3106-$E3106)*(1+$J178)^(M$490-$K$490)),'PV Adoption'!I$5*(1/(1-'General Inputs'!$C$10))*$J3106*1000*$I3106,ABS(($F3106-$E3106)*(1+$J178)^(M$490-$K$490)))</f>
        <v>0</v>
      </c>
      <c r="N3106" s="357">
        <f>IF('PV Adoption'!J$5*(1/(1-'General Inputs'!$C$10))*$J3106*1000*$I3106 &lt;= ABS(($F3106-$E3106)*(1+$J178)^(N$490-$K$490)),'PV Adoption'!J$5*(1/(1-'General Inputs'!$C$10))*$J3106*1000*$I3106,ABS(($F3106-$E3106)*(1+$J178)^(N$490-$K$490)))</f>
        <v>0</v>
      </c>
      <c r="O3106" s="357">
        <f>IF('PV Adoption'!K$5*(1/(1-'General Inputs'!$C$10))*$J3106*1000*$I3106 &lt;= ABS(($F3106-$E3106)*(1+$J178)^(O$490-$K$490)),'PV Adoption'!K$5*(1/(1-'General Inputs'!$C$10))*$J3106*1000*$I3106,ABS(($F3106-$E3106)*(1+$J178)^(O$490-$K$490)))</f>
        <v>0</v>
      </c>
      <c r="P3106" s="357">
        <f>IF('PV Adoption'!L$5*(1/(1-'General Inputs'!$C$10))*$J3106*1000*$I3106 &lt;= ABS(($F3106-$E3106)*(1+$J178)^(P$490-$K$490)),'PV Adoption'!L$5*(1/(1-'General Inputs'!$C$10))*$J3106*1000*$I3106,ABS(($F3106-$E3106)*(1+$J178)^(P$490-$K$490)))</f>
        <v>0</v>
      </c>
      <c r="Q3106" s="357">
        <f>IF('PV Adoption'!M$5*(1/(1-'General Inputs'!$C$10))*$J3106*1000*$I3106 &lt;= ABS(($F3106-$E3106)*(1+$J178)^(Q$490-$K$490)),'PV Adoption'!M$5*(1/(1-'General Inputs'!$C$10))*$J3106*1000*$I3106,ABS(($F3106-$E3106)*(1+$J178)^(Q$490-$K$490)))</f>
        <v>0</v>
      </c>
      <c r="R3106" s="357">
        <f>IF('PV Adoption'!N$5*(1/(1-'General Inputs'!$C$10))*$J3106*1000*$I3106 &lt;= ABS(($F3106-$E3106)*(1+$J178)^(R$490-$K$490)),'PV Adoption'!N$5*(1/(1-'General Inputs'!$C$10))*$J3106*1000*$I3106,ABS(($F3106-$E3106)*(1+$J178)^(R$490-$K$490)))</f>
        <v>0</v>
      </c>
      <c r="S3106" s="357">
        <f>IF('PV Adoption'!O$5*(1/(1-'General Inputs'!$C$10))*$J3106*1000*$I3106 &lt;= ABS(($F3106-$E3106)*(1+$J178)^(S$490-$K$490)),'PV Adoption'!O$5*(1/(1-'General Inputs'!$C$10))*$J3106*1000*$I3106,ABS(($F3106-$E3106)*(1+$J178)^(S$490-$K$490)))</f>
        <v>0</v>
      </c>
      <c r="T3106" s="357">
        <f>IF('PV Adoption'!P$5*(1/(1-'General Inputs'!$C$10))*$J3106*1000*$I3106 &lt;= ABS(($F3106-$E3106)*(1+$J178)^(T$490-$K$490)),'PV Adoption'!P$5*(1/(1-'General Inputs'!$C$10))*$J3106*1000*$I3106,ABS(($F3106-$E3106)*(1+$J178)^(T$490-$K$490)))</f>
        <v>0</v>
      </c>
      <c r="U3106" s="357">
        <f>IF('PV Adoption'!Q$5*(1/(1-'General Inputs'!$C$10))*$J3106*1000*$I3106 &lt;= ABS(($F3106-$E3106)*(1+$J178)^(U$490-$K$490)),'PV Adoption'!Q$5*(1/(1-'General Inputs'!$C$10))*$J3106*1000*$I3106,ABS(($F3106-$E3106)*(1+$J178)^(U$490-$K$490)))</f>
        <v>0</v>
      </c>
      <c r="V3106" s="357">
        <f>IF('PV Adoption'!R$5*(1/(1-'General Inputs'!$C$10))*$J3106*1000*$I3106 &lt;= ABS(($F3106-$E3106)*(1+$J178)^(V$490-$K$490)),'PV Adoption'!R$5*(1/(1-'General Inputs'!$C$10))*$J3106*1000*$I3106,ABS(($F3106-$E3106)*(1+$J178)^(V$490-$K$490)))</f>
        <v>0</v>
      </c>
      <c r="W3106" s="357">
        <f>IF('PV Adoption'!S$5*(1/(1-'General Inputs'!$C$10))*$J3106*1000*$I3106 &lt;= ABS(($F3106-$E3106)*(1+$J178)^(W$490-$K$490)),'PV Adoption'!S$5*(1/(1-'General Inputs'!$C$10))*$J3106*1000*$I3106,ABS(($F3106-$E3106)*(1+$J178)^(W$490-$K$490)))</f>
        <v>0</v>
      </c>
      <c r="X3106" s="357">
        <f>IF('PV Adoption'!T$5*(1/(1-'General Inputs'!$C$10))*$J3106*1000*$I3106 &lt;= ABS(($F3106-$E3106)*(1+$J178)^(X$490-$K$490)),'PV Adoption'!T$5*(1/(1-'General Inputs'!$C$10))*$J3106*1000*$I3106,ABS(($F3106-$E3106)*(1+$J178)^(X$490-$K$490)))</f>
        <v>0</v>
      </c>
      <c r="Y3106" s="357">
        <f>IF('PV Adoption'!U$5*(1/(1-'General Inputs'!$C$10))*$J3106*1000*$I3106 &lt;= ABS(($F3106-$E3106)*(1+$J178)^(Y$490-$K$490)),'PV Adoption'!U$5*(1/(1-'General Inputs'!$C$10))*$J3106*1000*$I3106,ABS(($F3106-$E3106)*(1+$J178)^(Y$490-$K$490)))</f>
        <v>0</v>
      </c>
      <c r="Z3106" s="357">
        <f>IF('PV Adoption'!V$5*(1/(1-'General Inputs'!$C$10))*$J3106*1000*$I3106 &lt;= ABS(($F3106-$E3106)*(1+$J178)^(Z$490-$K$490)),'PV Adoption'!V$5*(1/(1-'General Inputs'!$C$10))*$J3106*1000*$I3106,ABS(($F3106-$E3106)*(1+$J178)^(Z$490-$K$490)))</f>
        <v>0</v>
      </c>
      <c r="AA3106" s="357">
        <f>IF('PV Adoption'!W$5*(1/(1-'General Inputs'!$C$10))*$J3106*1000*$I3106 &lt;= ABS(($F3106-$E3106)*(1+$J178)^(AA$490-$K$490)),'PV Adoption'!W$5*(1/(1-'General Inputs'!$C$10))*$J3106*1000*$I3106,ABS(($F3106-$E3106)*(1+$J178)^(AA$490-$K$490)))</f>
        <v>0</v>
      </c>
      <c r="AB3106" s="357">
        <f>IF('PV Adoption'!X$5*(1/(1-'General Inputs'!$C$10))*$J3106*1000*$I3106 &lt;= ABS(($F3106-$E3106)*(1+$J178)^(AB$490-$K$490)),'PV Adoption'!X$5*(1/(1-'General Inputs'!$C$10))*$J3106*1000*$I3106,ABS(($F3106-$E3106)*(1+$J178)^(AB$490-$K$490)))</f>
        <v>0</v>
      </c>
      <c r="AC3106" s="357">
        <f>IF('PV Adoption'!Y$5*(1/(1-'General Inputs'!$C$10))*$J3106*1000*$I3106 &lt;= ABS(($F3106-$E3106)*(1+$J178)^(AC$490-$K$490)),'PV Adoption'!Y$5*(1/(1-'General Inputs'!$C$10))*$J3106*1000*$I3106,ABS(($F3106-$E3106)*(1+$J178)^(AC$490-$K$490)))</f>
        <v>0</v>
      </c>
      <c r="AD3106" s="357">
        <f>IF('PV Adoption'!Z$5*(1/(1-'General Inputs'!$C$10))*$J3106*1000*$I3106 &lt;= ABS(($F3106-$E3106)*(1+$J178)^(AD$490-$K$490)),'PV Adoption'!Z$5*(1/(1-'General Inputs'!$C$10))*$J3106*1000*$I3106,ABS(($F3106-$E3106)*(1+$J178)^(AD$490-$K$490)))</f>
        <v>0</v>
      </c>
      <c r="AE3106" s="357">
        <f>IF('PV Adoption'!AA$5*(1/(1-'General Inputs'!$C$10))*$J3106*1000*$I3106 &lt;= ABS(($F3106-$E3106)*(1+$J178)^(AE$490-$K$490)),'PV Adoption'!AA$5*(1/(1-'General Inputs'!$C$10))*$J3106*1000*$I3106,ABS(($F3106-$E3106)*(1+$J178)^(AE$490-$K$490)))</f>
        <v>0</v>
      </c>
      <c r="AF3106" s="357">
        <f>IF('PV Adoption'!AB$5*(1/(1-'General Inputs'!$C$10))*$J3106*1000*$I3106 &lt;= ABS(($F3106-$E3106)*(1+$J178)^(AF$490-$K$490)),'PV Adoption'!AB$5*(1/(1-'General Inputs'!$C$10))*$J3106*1000*$I3106,ABS(($F3106-$E3106)*(1+$J178)^(AF$490-$K$490)))</f>
        <v>0</v>
      </c>
      <c r="AG3106" s="357">
        <f>IF('PV Adoption'!AC$5*(1/(1-'General Inputs'!$C$10))*$J3106*1000*$I3106 &lt;= ABS(($F3106-$E3106)*(1+$J178)^(AG$490-$K$490)),'PV Adoption'!AC$5*(1/(1-'General Inputs'!$C$10))*$J3106*1000*$I3106,ABS(($F3106-$E3106)*(1+$J178)^(AG$490-$K$490)))</f>
        <v>0</v>
      </c>
      <c r="AH3106" s="357">
        <f>IF('PV Adoption'!AD$5*(1/(1-'General Inputs'!$C$10))*$J3106*1000*$I3106 &lt;= ABS(($F3106-$E3106)*(1+$J178)^(AH$490-$K$490)),'PV Adoption'!AD$5*(1/(1-'General Inputs'!$C$10))*$J3106*1000*$I3106,ABS(($F3106-$E3106)*(1+$J178)^(AH$490-$K$490)))</f>
        <v>0</v>
      </c>
      <c r="AI3106" s="357">
        <f>IF('PV Adoption'!AE$5*(1/(1-'General Inputs'!$C$10))*$J3106*1000*$I3106 &lt;= ABS(($F3106-$E3106)*(1+$J178)^(AI$490-$K$490)),'PV Adoption'!AE$5*(1/(1-'General Inputs'!$C$10))*$J3106*1000*$I3106,ABS(($F3106-$E3106)*(1+$J178)^(AI$490-$K$490)))</f>
        <v>0</v>
      </c>
      <c r="AJ3106" s="357">
        <f>IF('PV Adoption'!AF$5*(1/(1-'General Inputs'!$C$10))*$J3106*1000*$I3106 &lt;= ABS(($F3106-$E3106)*(1+$J178)^(AJ$490-$K$490)),'PV Adoption'!AF$5*(1/(1-'General Inputs'!$C$10))*$J3106*1000*$I3106,ABS(($F3106-$E3106)*(1+$J178)^(AJ$490-$K$490)))</f>
        <v>0</v>
      </c>
      <c r="AK3106" s="357">
        <v>131.69032092046518</v>
      </c>
      <c r="AL3106" s="357">
        <v>132.29077116459084</v>
      </c>
      <c r="AM3106" s="357">
        <v>132.89395919911107</v>
      </c>
    </row>
    <row r="3107" spans="1:39" x14ac:dyDescent="0.25">
      <c r="A3107" s="353" t="s">
        <v>459</v>
      </c>
      <c r="B3107" s="353" t="s">
        <v>459</v>
      </c>
      <c r="C3107" s="441">
        <f t="shared" ref="C3107:H3107" si="2555">C179</f>
        <v>2502</v>
      </c>
      <c r="D3107" s="441"/>
      <c r="E3107" s="441"/>
      <c r="F3107" s="441"/>
      <c r="G3107" s="441"/>
      <c r="H3107" s="441">
        <f t="shared" si="2555"/>
        <v>0</v>
      </c>
      <c r="I3107" s="470">
        <f>IFERROR(VLOOKUP(B3107,Coincidence!$B$2:$E$242,4,FALSE)*IF(G3107="Winter",'General Inputs'!$C$25,'General Inputs'!$C$24),IF(G3107="Winter",'General Inputs'!$C$25,'General Inputs'!$C$24))</f>
        <v>0.52140604400000001</v>
      </c>
      <c r="J3107" s="466">
        <f>'Nameplate by Substation'!H179</f>
        <v>2.6217110216231318E-3</v>
      </c>
      <c r="K3107" s="357">
        <f>IF('PV Adoption'!G$5*(1/(1-'General Inputs'!$C$10))*$J3107*1000*$I3107 &lt;= ABS(($F3107-$E3107)*(1+$J179)^(K$490-$K$490)),'PV Adoption'!G$5*(1/(1-'General Inputs'!$C$10))*$J3107*1000*$I3107,ABS(($F3107-$E3107)*(1+$J179)^(K$490-$K$490)))</f>
        <v>0</v>
      </c>
      <c r="L3107" s="357">
        <f>IF('PV Adoption'!H$5*(1/(1-'General Inputs'!$C$10))*$J3107*1000*$I3107 &lt;= ABS(($F3107-$E3107)*(1+$J179)^(L$490-$K$490)),'PV Adoption'!H$5*(1/(1-'General Inputs'!$C$10))*$J3107*1000*$I3107,ABS(($F3107-$E3107)*(1+$J179)^(L$490-$K$490)))</f>
        <v>0</v>
      </c>
      <c r="M3107" s="357">
        <f>IF('PV Adoption'!I$5*(1/(1-'General Inputs'!$C$10))*$J3107*1000*$I3107 &lt;= ABS(($F3107-$E3107)*(1+$J179)^(M$490-$K$490)),'PV Adoption'!I$5*(1/(1-'General Inputs'!$C$10))*$J3107*1000*$I3107,ABS(($F3107-$E3107)*(1+$J179)^(M$490-$K$490)))</f>
        <v>0</v>
      </c>
      <c r="N3107" s="357">
        <f>IF('PV Adoption'!J$5*(1/(1-'General Inputs'!$C$10))*$J3107*1000*$I3107 &lt;= ABS(($F3107-$E3107)*(1+$J179)^(N$490-$K$490)),'PV Adoption'!J$5*(1/(1-'General Inputs'!$C$10))*$J3107*1000*$I3107,ABS(($F3107-$E3107)*(1+$J179)^(N$490-$K$490)))</f>
        <v>0</v>
      </c>
      <c r="O3107" s="357">
        <f>IF('PV Adoption'!K$5*(1/(1-'General Inputs'!$C$10))*$J3107*1000*$I3107 &lt;= ABS(($F3107-$E3107)*(1+$J179)^(O$490-$K$490)),'PV Adoption'!K$5*(1/(1-'General Inputs'!$C$10))*$J3107*1000*$I3107,ABS(($F3107-$E3107)*(1+$J179)^(O$490-$K$490)))</f>
        <v>0</v>
      </c>
      <c r="P3107" s="357">
        <f>IF('PV Adoption'!L$5*(1/(1-'General Inputs'!$C$10))*$J3107*1000*$I3107 &lt;= ABS(($F3107-$E3107)*(1+$J179)^(P$490-$K$490)),'PV Adoption'!L$5*(1/(1-'General Inputs'!$C$10))*$J3107*1000*$I3107,ABS(($F3107-$E3107)*(1+$J179)^(P$490-$K$490)))</f>
        <v>0</v>
      </c>
      <c r="Q3107" s="357">
        <f>IF('PV Adoption'!M$5*(1/(1-'General Inputs'!$C$10))*$J3107*1000*$I3107 &lt;= ABS(($F3107-$E3107)*(1+$J179)^(Q$490-$K$490)),'PV Adoption'!M$5*(1/(1-'General Inputs'!$C$10))*$J3107*1000*$I3107,ABS(($F3107-$E3107)*(1+$J179)^(Q$490-$K$490)))</f>
        <v>0</v>
      </c>
      <c r="R3107" s="357">
        <f>IF('PV Adoption'!N$5*(1/(1-'General Inputs'!$C$10))*$J3107*1000*$I3107 &lt;= ABS(($F3107-$E3107)*(1+$J179)^(R$490-$K$490)),'PV Adoption'!N$5*(1/(1-'General Inputs'!$C$10))*$J3107*1000*$I3107,ABS(($F3107-$E3107)*(1+$J179)^(R$490-$K$490)))</f>
        <v>0</v>
      </c>
      <c r="S3107" s="357">
        <f>IF('PV Adoption'!O$5*(1/(1-'General Inputs'!$C$10))*$J3107*1000*$I3107 &lt;= ABS(($F3107-$E3107)*(1+$J179)^(S$490-$K$490)),'PV Adoption'!O$5*(1/(1-'General Inputs'!$C$10))*$J3107*1000*$I3107,ABS(($F3107-$E3107)*(1+$J179)^(S$490-$K$490)))</f>
        <v>0</v>
      </c>
      <c r="T3107" s="357">
        <f>IF('PV Adoption'!P$5*(1/(1-'General Inputs'!$C$10))*$J3107*1000*$I3107 &lt;= ABS(($F3107-$E3107)*(1+$J179)^(T$490-$K$490)),'PV Adoption'!P$5*(1/(1-'General Inputs'!$C$10))*$J3107*1000*$I3107,ABS(($F3107-$E3107)*(1+$J179)^(T$490-$K$490)))</f>
        <v>0</v>
      </c>
      <c r="U3107" s="357">
        <f>IF('PV Adoption'!Q$5*(1/(1-'General Inputs'!$C$10))*$J3107*1000*$I3107 &lt;= ABS(($F3107-$E3107)*(1+$J179)^(U$490-$K$490)),'PV Adoption'!Q$5*(1/(1-'General Inputs'!$C$10))*$J3107*1000*$I3107,ABS(($F3107-$E3107)*(1+$J179)^(U$490-$K$490)))</f>
        <v>0</v>
      </c>
      <c r="V3107" s="357">
        <f>IF('PV Adoption'!R$5*(1/(1-'General Inputs'!$C$10))*$J3107*1000*$I3107 &lt;= ABS(($F3107-$E3107)*(1+$J179)^(V$490-$K$490)),'PV Adoption'!R$5*(1/(1-'General Inputs'!$C$10))*$J3107*1000*$I3107,ABS(($F3107-$E3107)*(1+$J179)^(V$490-$K$490)))</f>
        <v>0</v>
      </c>
      <c r="W3107" s="357">
        <f>IF('PV Adoption'!S$5*(1/(1-'General Inputs'!$C$10))*$J3107*1000*$I3107 &lt;= ABS(($F3107-$E3107)*(1+$J179)^(W$490-$K$490)),'PV Adoption'!S$5*(1/(1-'General Inputs'!$C$10))*$J3107*1000*$I3107,ABS(($F3107-$E3107)*(1+$J179)^(W$490-$K$490)))</f>
        <v>0</v>
      </c>
      <c r="X3107" s="357">
        <f>IF('PV Adoption'!T$5*(1/(1-'General Inputs'!$C$10))*$J3107*1000*$I3107 &lt;= ABS(($F3107-$E3107)*(1+$J179)^(X$490-$K$490)),'PV Adoption'!T$5*(1/(1-'General Inputs'!$C$10))*$J3107*1000*$I3107,ABS(($F3107-$E3107)*(1+$J179)^(X$490-$K$490)))</f>
        <v>0</v>
      </c>
      <c r="Y3107" s="357">
        <f>IF('PV Adoption'!U$5*(1/(1-'General Inputs'!$C$10))*$J3107*1000*$I3107 &lt;= ABS(($F3107-$E3107)*(1+$J179)^(Y$490-$K$490)),'PV Adoption'!U$5*(1/(1-'General Inputs'!$C$10))*$J3107*1000*$I3107,ABS(($F3107-$E3107)*(1+$J179)^(Y$490-$K$490)))</f>
        <v>0</v>
      </c>
      <c r="Z3107" s="357">
        <f>IF('PV Adoption'!V$5*(1/(1-'General Inputs'!$C$10))*$J3107*1000*$I3107 &lt;= ABS(($F3107-$E3107)*(1+$J179)^(Z$490-$K$490)),'PV Adoption'!V$5*(1/(1-'General Inputs'!$C$10))*$J3107*1000*$I3107,ABS(($F3107-$E3107)*(1+$J179)^(Z$490-$K$490)))</f>
        <v>0</v>
      </c>
      <c r="AA3107" s="357">
        <f>IF('PV Adoption'!W$5*(1/(1-'General Inputs'!$C$10))*$J3107*1000*$I3107 &lt;= ABS(($F3107-$E3107)*(1+$J179)^(AA$490-$K$490)),'PV Adoption'!W$5*(1/(1-'General Inputs'!$C$10))*$J3107*1000*$I3107,ABS(($F3107-$E3107)*(1+$J179)^(AA$490-$K$490)))</f>
        <v>0</v>
      </c>
      <c r="AB3107" s="357">
        <f>IF('PV Adoption'!X$5*(1/(1-'General Inputs'!$C$10))*$J3107*1000*$I3107 &lt;= ABS(($F3107-$E3107)*(1+$J179)^(AB$490-$K$490)),'PV Adoption'!X$5*(1/(1-'General Inputs'!$C$10))*$J3107*1000*$I3107,ABS(($F3107-$E3107)*(1+$J179)^(AB$490-$K$490)))</f>
        <v>0</v>
      </c>
      <c r="AC3107" s="357">
        <f>IF('PV Adoption'!Y$5*(1/(1-'General Inputs'!$C$10))*$J3107*1000*$I3107 &lt;= ABS(($F3107-$E3107)*(1+$J179)^(AC$490-$K$490)),'PV Adoption'!Y$5*(1/(1-'General Inputs'!$C$10))*$J3107*1000*$I3107,ABS(($F3107-$E3107)*(1+$J179)^(AC$490-$K$490)))</f>
        <v>0</v>
      </c>
      <c r="AD3107" s="357">
        <f>IF('PV Adoption'!Z$5*(1/(1-'General Inputs'!$C$10))*$J3107*1000*$I3107 &lt;= ABS(($F3107-$E3107)*(1+$J179)^(AD$490-$K$490)),'PV Adoption'!Z$5*(1/(1-'General Inputs'!$C$10))*$J3107*1000*$I3107,ABS(($F3107-$E3107)*(1+$J179)^(AD$490-$K$490)))</f>
        <v>0</v>
      </c>
      <c r="AE3107" s="357">
        <f>IF('PV Adoption'!AA$5*(1/(1-'General Inputs'!$C$10))*$J3107*1000*$I3107 &lt;= ABS(($F3107-$E3107)*(1+$J179)^(AE$490-$K$490)),'PV Adoption'!AA$5*(1/(1-'General Inputs'!$C$10))*$J3107*1000*$I3107,ABS(($F3107-$E3107)*(1+$J179)^(AE$490-$K$490)))</f>
        <v>0</v>
      </c>
      <c r="AF3107" s="357">
        <f>IF('PV Adoption'!AB$5*(1/(1-'General Inputs'!$C$10))*$J3107*1000*$I3107 &lt;= ABS(($F3107-$E3107)*(1+$J179)^(AF$490-$K$490)),'PV Adoption'!AB$5*(1/(1-'General Inputs'!$C$10))*$J3107*1000*$I3107,ABS(($F3107-$E3107)*(1+$J179)^(AF$490-$K$490)))</f>
        <v>0</v>
      </c>
      <c r="AG3107" s="357">
        <f>IF('PV Adoption'!AC$5*(1/(1-'General Inputs'!$C$10))*$J3107*1000*$I3107 &lt;= ABS(($F3107-$E3107)*(1+$J179)^(AG$490-$K$490)),'PV Adoption'!AC$5*(1/(1-'General Inputs'!$C$10))*$J3107*1000*$I3107,ABS(($F3107-$E3107)*(1+$J179)^(AG$490-$K$490)))</f>
        <v>0</v>
      </c>
      <c r="AH3107" s="357">
        <f>IF('PV Adoption'!AD$5*(1/(1-'General Inputs'!$C$10))*$J3107*1000*$I3107 &lt;= ABS(($F3107-$E3107)*(1+$J179)^(AH$490-$K$490)),'PV Adoption'!AD$5*(1/(1-'General Inputs'!$C$10))*$J3107*1000*$I3107,ABS(($F3107-$E3107)*(1+$J179)^(AH$490-$K$490)))</f>
        <v>0</v>
      </c>
      <c r="AI3107" s="357">
        <f>IF('PV Adoption'!AE$5*(1/(1-'General Inputs'!$C$10))*$J3107*1000*$I3107 &lt;= ABS(($F3107-$E3107)*(1+$J179)^(AI$490-$K$490)),'PV Adoption'!AE$5*(1/(1-'General Inputs'!$C$10))*$J3107*1000*$I3107,ABS(($F3107-$E3107)*(1+$J179)^(AI$490-$K$490)))</f>
        <v>0</v>
      </c>
      <c r="AJ3107" s="357">
        <f>IF('PV Adoption'!AF$5*(1/(1-'General Inputs'!$C$10))*$J3107*1000*$I3107 &lt;= ABS(($F3107-$E3107)*(1+$J179)^(AJ$490-$K$490)),'PV Adoption'!AF$5*(1/(1-'General Inputs'!$C$10))*$J3107*1000*$I3107,ABS(($F3107-$E3107)*(1+$J179)^(AJ$490-$K$490)))</f>
        <v>0</v>
      </c>
      <c r="AK3107" s="357">
        <v>0</v>
      </c>
      <c r="AL3107" s="357">
        <v>0</v>
      </c>
      <c r="AM3107" s="357">
        <v>0</v>
      </c>
    </row>
    <row r="3108" spans="1:39" x14ac:dyDescent="0.25">
      <c r="A3108" s="353" t="s">
        <v>550</v>
      </c>
      <c r="B3108" s="353" t="s">
        <v>550</v>
      </c>
      <c r="C3108" s="441">
        <f t="shared" ref="C3108:H3108" si="2556">C180</f>
        <v>6250</v>
      </c>
      <c r="D3108" s="441"/>
      <c r="E3108" s="441"/>
      <c r="F3108" s="441"/>
      <c r="G3108" s="441"/>
      <c r="H3108" s="441">
        <f t="shared" si="2556"/>
        <v>0</v>
      </c>
      <c r="I3108" s="470">
        <f>IFERROR(VLOOKUP(B3108,Coincidence!$B$2:$E$242,4,FALSE)*IF(G3108="Winter",'General Inputs'!$C$25,'General Inputs'!$C$24),IF(G3108="Winter",'General Inputs'!$C$25,'General Inputs'!$C$24))</f>
        <v>0.52140604400000001</v>
      </c>
      <c r="J3108" s="466">
        <f>'Nameplate by Substation'!H180</f>
        <v>7.8388300995689715E-4</v>
      </c>
      <c r="K3108" s="357">
        <f>IF('PV Adoption'!G$5*(1/(1-'General Inputs'!$C$10))*$J3108*1000*$I3108 &lt;= ABS(($F3108-$E3108)*(1+$J180)^(K$490-$K$490)),'PV Adoption'!G$5*(1/(1-'General Inputs'!$C$10))*$J3108*1000*$I3108,ABS(($F3108-$E3108)*(1+$J180)^(K$490-$K$490)))</f>
        <v>0</v>
      </c>
      <c r="L3108" s="357">
        <f>IF('PV Adoption'!H$5*(1/(1-'General Inputs'!$C$10))*$J3108*1000*$I3108 &lt;= ABS(($F3108-$E3108)*(1+$J180)^(L$490-$K$490)),'PV Adoption'!H$5*(1/(1-'General Inputs'!$C$10))*$J3108*1000*$I3108,ABS(($F3108-$E3108)*(1+$J180)^(L$490-$K$490)))</f>
        <v>0</v>
      </c>
      <c r="M3108" s="357">
        <f>IF('PV Adoption'!I$5*(1/(1-'General Inputs'!$C$10))*$J3108*1000*$I3108 &lt;= ABS(($F3108-$E3108)*(1+$J180)^(M$490-$K$490)),'PV Adoption'!I$5*(1/(1-'General Inputs'!$C$10))*$J3108*1000*$I3108,ABS(($F3108-$E3108)*(1+$J180)^(M$490-$K$490)))</f>
        <v>0</v>
      </c>
      <c r="N3108" s="357">
        <f>IF('PV Adoption'!J$5*(1/(1-'General Inputs'!$C$10))*$J3108*1000*$I3108 &lt;= ABS(($F3108-$E3108)*(1+$J180)^(N$490-$K$490)),'PV Adoption'!J$5*(1/(1-'General Inputs'!$C$10))*$J3108*1000*$I3108,ABS(($F3108-$E3108)*(1+$J180)^(N$490-$K$490)))</f>
        <v>0</v>
      </c>
      <c r="O3108" s="357">
        <f>IF('PV Adoption'!K$5*(1/(1-'General Inputs'!$C$10))*$J3108*1000*$I3108 &lt;= ABS(($F3108-$E3108)*(1+$J180)^(O$490-$K$490)),'PV Adoption'!K$5*(1/(1-'General Inputs'!$C$10))*$J3108*1000*$I3108,ABS(($F3108-$E3108)*(1+$J180)^(O$490-$K$490)))</f>
        <v>0</v>
      </c>
      <c r="P3108" s="357">
        <f>IF('PV Adoption'!L$5*(1/(1-'General Inputs'!$C$10))*$J3108*1000*$I3108 &lt;= ABS(($F3108-$E3108)*(1+$J180)^(P$490-$K$490)),'PV Adoption'!L$5*(1/(1-'General Inputs'!$C$10))*$J3108*1000*$I3108,ABS(($F3108-$E3108)*(1+$J180)^(P$490-$K$490)))</f>
        <v>0</v>
      </c>
      <c r="Q3108" s="357">
        <f>IF('PV Adoption'!M$5*(1/(1-'General Inputs'!$C$10))*$J3108*1000*$I3108 &lt;= ABS(($F3108-$E3108)*(1+$J180)^(Q$490-$K$490)),'PV Adoption'!M$5*(1/(1-'General Inputs'!$C$10))*$J3108*1000*$I3108,ABS(($F3108-$E3108)*(1+$J180)^(Q$490-$K$490)))</f>
        <v>0</v>
      </c>
      <c r="R3108" s="357">
        <f>IF('PV Adoption'!N$5*(1/(1-'General Inputs'!$C$10))*$J3108*1000*$I3108 &lt;= ABS(($F3108-$E3108)*(1+$J180)^(R$490-$K$490)),'PV Adoption'!N$5*(1/(1-'General Inputs'!$C$10))*$J3108*1000*$I3108,ABS(($F3108-$E3108)*(1+$J180)^(R$490-$K$490)))</f>
        <v>0</v>
      </c>
      <c r="S3108" s="357">
        <f>IF('PV Adoption'!O$5*(1/(1-'General Inputs'!$C$10))*$J3108*1000*$I3108 &lt;= ABS(($F3108-$E3108)*(1+$J180)^(S$490-$K$490)),'PV Adoption'!O$5*(1/(1-'General Inputs'!$C$10))*$J3108*1000*$I3108,ABS(($F3108-$E3108)*(1+$J180)^(S$490-$K$490)))</f>
        <v>0</v>
      </c>
      <c r="T3108" s="357">
        <f>IF('PV Adoption'!P$5*(1/(1-'General Inputs'!$C$10))*$J3108*1000*$I3108 &lt;= ABS(($F3108-$E3108)*(1+$J180)^(T$490-$K$490)),'PV Adoption'!P$5*(1/(1-'General Inputs'!$C$10))*$J3108*1000*$I3108,ABS(($F3108-$E3108)*(1+$J180)^(T$490-$K$490)))</f>
        <v>0</v>
      </c>
      <c r="U3108" s="357">
        <f>IF('PV Adoption'!Q$5*(1/(1-'General Inputs'!$C$10))*$J3108*1000*$I3108 &lt;= ABS(($F3108-$E3108)*(1+$J180)^(U$490-$K$490)),'PV Adoption'!Q$5*(1/(1-'General Inputs'!$C$10))*$J3108*1000*$I3108,ABS(($F3108-$E3108)*(1+$J180)^(U$490-$K$490)))</f>
        <v>0</v>
      </c>
      <c r="V3108" s="357">
        <f>IF('PV Adoption'!R$5*(1/(1-'General Inputs'!$C$10))*$J3108*1000*$I3108 &lt;= ABS(($F3108-$E3108)*(1+$J180)^(V$490-$K$490)),'PV Adoption'!R$5*(1/(1-'General Inputs'!$C$10))*$J3108*1000*$I3108,ABS(($F3108-$E3108)*(1+$J180)^(V$490-$K$490)))</f>
        <v>0</v>
      </c>
      <c r="W3108" s="357">
        <f>IF('PV Adoption'!S$5*(1/(1-'General Inputs'!$C$10))*$J3108*1000*$I3108 &lt;= ABS(($F3108-$E3108)*(1+$J180)^(W$490-$K$490)),'PV Adoption'!S$5*(1/(1-'General Inputs'!$C$10))*$J3108*1000*$I3108,ABS(($F3108-$E3108)*(1+$J180)^(W$490-$K$490)))</f>
        <v>0</v>
      </c>
      <c r="X3108" s="357">
        <f>IF('PV Adoption'!T$5*(1/(1-'General Inputs'!$C$10))*$J3108*1000*$I3108 &lt;= ABS(($F3108-$E3108)*(1+$J180)^(X$490-$K$490)),'PV Adoption'!T$5*(1/(1-'General Inputs'!$C$10))*$J3108*1000*$I3108,ABS(($F3108-$E3108)*(1+$J180)^(X$490-$K$490)))</f>
        <v>0</v>
      </c>
      <c r="Y3108" s="357">
        <f>IF('PV Adoption'!U$5*(1/(1-'General Inputs'!$C$10))*$J3108*1000*$I3108 &lt;= ABS(($F3108-$E3108)*(1+$J180)^(Y$490-$K$490)),'PV Adoption'!U$5*(1/(1-'General Inputs'!$C$10))*$J3108*1000*$I3108,ABS(($F3108-$E3108)*(1+$J180)^(Y$490-$K$490)))</f>
        <v>0</v>
      </c>
      <c r="Z3108" s="357">
        <f>IF('PV Adoption'!V$5*(1/(1-'General Inputs'!$C$10))*$J3108*1000*$I3108 &lt;= ABS(($F3108-$E3108)*(1+$J180)^(Z$490-$K$490)),'PV Adoption'!V$5*(1/(1-'General Inputs'!$C$10))*$J3108*1000*$I3108,ABS(($F3108-$E3108)*(1+$J180)^(Z$490-$K$490)))</f>
        <v>0</v>
      </c>
      <c r="AA3108" s="357">
        <f>IF('PV Adoption'!W$5*(1/(1-'General Inputs'!$C$10))*$J3108*1000*$I3108 &lt;= ABS(($F3108-$E3108)*(1+$J180)^(AA$490-$K$490)),'PV Adoption'!W$5*(1/(1-'General Inputs'!$C$10))*$J3108*1000*$I3108,ABS(($F3108-$E3108)*(1+$J180)^(AA$490-$K$490)))</f>
        <v>0</v>
      </c>
      <c r="AB3108" s="357">
        <f>IF('PV Adoption'!X$5*(1/(1-'General Inputs'!$C$10))*$J3108*1000*$I3108 &lt;= ABS(($F3108-$E3108)*(1+$J180)^(AB$490-$K$490)),'PV Adoption'!X$5*(1/(1-'General Inputs'!$C$10))*$J3108*1000*$I3108,ABS(($F3108-$E3108)*(1+$J180)^(AB$490-$K$490)))</f>
        <v>0</v>
      </c>
      <c r="AC3108" s="357">
        <f>IF('PV Adoption'!Y$5*(1/(1-'General Inputs'!$C$10))*$J3108*1000*$I3108 &lt;= ABS(($F3108-$E3108)*(1+$J180)^(AC$490-$K$490)),'PV Adoption'!Y$5*(1/(1-'General Inputs'!$C$10))*$J3108*1000*$I3108,ABS(($F3108-$E3108)*(1+$J180)^(AC$490-$K$490)))</f>
        <v>0</v>
      </c>
      <c r="AD3108" s="357">
        <f>IF('PV Adoption'!Z$5*(1/(1-'General Inputs'!$C$10))*$J3108*1000*$I3108 &lt;= ABS(($F3108-$E3108)*(1+$J180)^(AD$490-$K$490)),'PV Adoption'!Z$5*(1/(1-'General Inputs'!$C$10))*$J3108*1000*$I3108,ABS(($F3108-$E3108)*(1+$J180)^(AD$490-$K$490)))</f>
        <v>0</v>
      </c>
      <c r="AE3108" s="357">
        <f>IF('PV Adoption'!AA$5*(1/(1-'General Inputs'!$C$10))*$J3108*1000*$I3108 &lt;= ABS(($F3108-$E3108)*(1+$J180)^(AE$490-$K$490)),'PV Adoption'!AA$5*(1/(1-'General Inputs'!$C$10))*$J3108*1000*$I3108,ABS(($F3108-$E3108)*(1+$J180)^(AE$490-$K$490)))</f>
        <v>0</v>
      </c>
      <c r="AF3108" s="357">
        <f>IF('PV Adoption'!AB$5*(1/(1-'General Inputs'!$C$10))*$J3108*1000*$I3108 &lt;= ABS(($F3108-$E3108)*(1+$J180)^(AF$490-$K$490)),'PV Adoption'!AB$5*(1/(1-'General Inputs'!$C$10))*$J3108*1000*$I3108,ABS(($F3108-$E3108)*(1+$J180)^(AF$490-$K$490)))</f>
        <v>0</v>
      </c>
      <c r="AG3108" s="357">
        <f>IF('PV Adoption'!AC$5*(1/(1-'General Inputs'!$C$10))*$J3108*1000*$I3108 &lt;= ABS(($F3108-$E3108)*(1+$J180)^(AG$490-$K$490)),'PV Adoption'!AC$5*(1/(1-'General Inputs'!$C$10))*$J3108*1000*$I3108,ABS(($F3108-$E3108)*(1+$J180)^(AG$490-$K$490)))</f>
        <v>0</v>
      </c>
      <c r="AH3108" s="357">
        <f>IF('PV Adoption'!AD$5*(1/(1-'General Inputs'!$C$10))*$J3108*1000*$I3108 &lt;= ABS(($F3108-$E3108)*(1+$J180)^(AH$490-$K$490)),'PV Adoption'!AD$5*(1/(1-'General Inputs'!$C$10))*$J3108*1000*$I3108,ABS(($F3108-$E3108)*(1+$J180)^(AH$490-$K$490)))</f>
        <v>0</v>
      </c>
      <c r="AI3108" s="357">
        <f>IF('PV Adoption'!AE$5*(1/(1-'General Inputs'!$C$10))*$J3108*1000*$I3108 &lt;= ABS(($F3108-$E3108)*(1+$J180)^(AI$490-$K$490)),'PV Adoption'!AE$5*(1/(1-'General Inputs'!$C$10))*$J3108*1000*$I3108,ABS(($F3108-$E3108)*(1+$J180)^(AI$490-$K$490)))</f>
        <v>0</v>
      </c>
      <c r="AJ3108" s="357">
        <f>IF('PV Adoption'!AF$5*(1/(1-'General Inputs'!$C$10))*$J3108*1000*$I3108 &lt;= ABS(($F3108-$E3108)*(1+$J180)^(AJ$490-$K$490)),'PV Adoption'!AF$5*(1/(1-'General Inputs'!$C$10))*$J3108*1000*$I3108,ABS(($F3108-$E3108)*(1+$J180)^(AJ$490-$K$490)))</f>
        <v>0</v>
      </c>
      <c r="AK3108" s="357">
        <v>97.010315012794891</v>
      </c>
      <c r="AL3108" s="357">
        <v>97.010711765961062</v>
      </c>
      <c r="AM3108" s="357">
        <v>97.011108520749886</v>
      </c>
    </row>
    <row r="3109" spans="1:39" x14ac:dyDescent="0.25">
      <c r="A3109" s="353" t="s">
        <v>465</v>
      </c>
      <c r="B3109" s="353" t="s">
        <v>465</v>
      </c>
      <c r="C3109" s="441">
        <f t="shared" ref="C3109:H3109" si="2557">C181</f>
        <v>2000</v>
      </c>
      <c r="D3109" s="441"/>
      <c r="E3109" s="441"/>
      <c r="F3109" s="441"/>
      <c r="G3109" s="441"/>
      <c r="H3109" s="441">
        <f t="shared" si="2557"/>
        <v>0</v>
      </c>
      <c r="I3109" s="470">
        <f>IFERROR(VLOOKUP(B3109,Coincidence!$B$2:$E$242,4,FALSE)*IF(G3109="Winter",'General Inputs'!$C$25,'General Inputs'!$C$24),IF(G3109="Winter",'General Inputs'!$C$25,'General Inputs'!$C$24))</f>
        <v>0.52140604400000001</v>
      </c>
      <c r="J3109" s="466">
        <f>'Nameplate by Substation'!H181</f>
        <v>9.3162010429434093E-4</v>
      </c>
      <c r="K3109" s="357">
        <f>IF('PV Adoption'!G$5*(1/(1-'General Inputs'!$C$10))*$J3109*1000*$I3109 &lt;= ABS(($F3109-$E3109)*(1+$J181)^(K$490-$K$490)),'PV Adoption'!G$5*(1/(1-'General Inputs'!$C$10))*$J3109*1000*$I3109,ABS(($F3109-$E3109)*(1+$J181)^(K$490-$K$490)))</f>
        <v>0</v>
      </c>
      <c r="L3109" s="357">
        <f>IF('PV Adoption'!H$5*(1/(1-'General Inputs'!$C$10))*$J3109*1000*$I3109 &lt;= ABS(($F3109-$E3109)*(1+$J181)^(L$490-$K$490)),'PV Adoption'!H$5*(1/(1-'General Inputs'!$C$10))*$J3109*1000*$I3109,ABS(($F3109-$E3109)*(1+$J181)^(L$490-$K$490)))</f>
        <v>0</v>
      </c>
      <c r="M3109" s="357">
        <f>IF('PV Adoption'!I$5*(1/(1-'General Inputs'!$C$10))*$J3109*1000*$I3109 &lt;= ABS(($F3109-$E3109)*(1+$J181)^(M$490-$K$490)),'PV Adoption'!I$5*(1/(1-'General Inputs'!$C$10))*$J3109*1000*$I3109,ABS(($F3109-$E3109)*(1+$J181)^(M$490-$K$490)))</f>
        <v>0</v>
      </c>
      <c r="N3109" s="357">
        <f>IF('PV Adoption'!J$5*(1/(1-'General Inputs'!$C$10))*$J3109*1000*$I3109 &lt;= ABS(($F3109-$E3109)*(1+$J181)^(N$490-$K$490)),'PV Adoption'!J$5*(1/(1-'General Inputs'!$C$10))*$J3109*1000*$I3109,ABS(($F3109-$E3109)*(1+$J181)^(N$490-$K$490)))</f>
        <v>0</v>
      </c>
      <c r="O3109" s="357">
        <f>IF('PV Adoption'!K$5*(1/(1-'General Inputs'!$C$10))*$J3109*1000*$I3109 &lt;= ABS(($F3109-$E3109)*(1+$J181)^(O$490-$K$490)),'PV Adoption'!K$5*(1/(1-'General Inputs'!$C$10))*$J3109*1000*$I3109,ABS(($F3109-$E3109)*(1+$J181)^(O$490-$K$490)))</f>
        <v>0</v>
      </c>
      <c r="P3109" s="357">
        <f>IF('PV Adoption'!L$5*(1/(1-'General Inputs'!$C$10))*$J3109*1000*$I3109 &lt;= ABS(($F3109-$E3109)*(1+$J181)^(P$490-$K$490)),'PV Adoption'!L$5*(1/(1-'General Inputs'!$C$10))*$J3109*1000*$I3109,ABS(($F3109-$E3109)*(1+$J181)^(P$490-$K$490)))</f>
        <v>0</v>
      </c>
      <c r="Q3109" s="357">
        <f>IF('PV Adoption'!M$5*(1/(1-'General Inputs'!$C$10))*$J3109*1000*$I3109 &lt;= ABS(($F3109-$E3109)*(1+$J181)^(Q$490-$K$490)),'PV Adoption'!M$5*(1/(1-'General Inputs'!$C$10))*$J3109*1000*$I3109,ABS(($F3109-$E3109)*(1+$J181)^(Q$490-$K$490)))</f>
        <v>0</v>
      </c>
      <c r="R3109" s="357">
        <f>IF('PV Adoption'!N$5*(1/(1-'General Inputs'!$C$10))*$J3109*1000*$I3109 &lt;= ABS(($F3109-$E3109)*(1+$J181)^(R$490-$K$490)),'PV Adoption'!N$5*(1/(1-'General Inputs'!$C$10))*$J3109*1000*$I3109,ABS(($F3109-$E3109)*(1+$J181)^(R$490-$K$490)))</f>
        <v>0</v>
      </c>
      <c r="S3109" s="357">
        <f>IF('PV Adoption'!O$5*(1/(1-'General Inputs'!$C$10))*$J3109*1000*$I3109 &lt;= ABS(($F3109-$E3109)*(1+$J181)^(S$490-$K$490)),'PV Adoption'!O$5*(1/(1-'General Inputs'!$C$10))*$J3109*1000*$I3109,ABS(($F3109-$E3109)*(1+$J181)^(S$490-$K$490)))</f>
        <v>0</v>
      </c>
      <c r="T3109" s="357">
        <f>IF('PV Adoption'!P$5*(1/(1-'General Inputs'!$C$10))*$J3109*1000*$I3109 &lt;= ABS(($F3109-$E3109)*(1+$J181)^(T$490-$K$490)),'PV Adoption'!P$5*(1/(1-'General Inputs'!$C$10))*$J3109*1000*$I3109,ABS(($F3109-$E3109)*(1+$J181)^(T$490-$K$490)))</f>
        <v>0</v>
      </c>
      <c r="U3109" s="357">
        <f>IF('PV Adoption'!Q$5*(1/(1-'General Inputs'!$C$10))*$J3109*1000*$I3109 &lt;= ABS(($F3109-$E3109)*(1+$J181)^(U$490-$K$490)),'PV Adoption'!Q$5*(1/(1-'General Inputs'!$C$10))*$J3109*1000*$I3109,ABS(($F3109-$E3109)*(1+$J181)^(U$490-$K$490)))</f>
        <v>0</v>
      </c>
      <c r="V3109" s="357">
        <f>IF('PV Adoption'!R$5*(1/(1-'General Inputs'!$C$10))*$J3109*1000*$I3109 &lt;= ABS(($F3109-$E3109)*(1+$J181)^(V$490-$K$490)),'PV Adoption'!R$5*(1/(1-'General Inputs'!$C$10))*$J3109*1000*$I3109,ABS(($F3109-$E3109)*(1+$J181)^(V$490-$K$490)))</f>
        <v>0</v>
      </c>
      <c r="W3109" s="357">
        <f>IF('PV Adoption'!S$5*(1/(1-'General Inputs'!$C$10))*$J3109*1000*$I3109 &lt;= ABS(($F3109-$E3109)*(1+$J181)^(W$490-$K$490)),'PV Adoption'!S$5*(1/(1-'General Inputs'!$C$10))*$J3109*1000*$I3109,ABS(($F3109-$E3109)*(1+$J181)^(W$490-$K$490)))</f>
        <v>0</v>
      </c>
      <c r="X3109" s="357">
        <f>IF('PV Adoption'!T$5*(1/(1-'General Inputs'!$C$10))*$J3109*1000*$I3109 &lt;= ABS(($F3109-$E3109)*(1+$J181)^(X$490-$K$490)),'PV Adoption'!T$5*(1/(1-'General Inputs'!$C$10))*$J3109*1000*$I3109,ABS(($F3109-$E3109)*(1+$J181)^(X$490-$K$490)))</f>
        <v>0</v>
      </c>
      <c r="Y3109" s="357">
        <f>IF('PV Adoption'!U$5*(1/(1-'General Inputs'!$C$10))*$J3109*1000*$I3109 &lt;= ABS(($F3109-$E3109)*(1+$J181)^(Y$490-$K$490)),'PV Adoption'!U$5*(1/(1-'General Inputs'!$C$10))*$J3109*1000*$I3109,ABS(($F3109-$E3109)*(1+$J181)^(Y$490-$K$490)))</f>
        <v>0</v>
      </c>
      <c r="Z3109" s="357">
        <f>IF('PV Adoption'!V$5*(1/(1-'General Inputs'!$C$10))*$J3109*1000*$I3109 &lt;= ABS(($F3109-$E3109)*(1+$J181)^(Z$490-$K$490)),'PV Adoption'!V$5*(1/(1-'General Inputs'!$C$10))*$J3109*1000*$I3109,ABS(($F3109-$E3109)*(1+$J181)^(Z$490-$K$490)))</f>
        <v>0</v>
      </c>
      <c r="AA3109" s="357">
        <f>IF('PV Adoption'!W$5*(1/(1-'General Inputs'!$C$10))*$J3109*1000*$I3109 &lt;= ABS(($F3109-$E3109)*(1+$J181)^(AA$490-$K$490)),'PV Adoption'!W$5*(1/(1-'General Inputs'!$C$10))*$J3109*1000*$I3109,ABS(($F3109-$E3109)*(1+$J181)^(AA$490-$K$490)))</f>
        <v>0</v>
      </c>
      <c r="AB3109" s="357">
        <f>IF('PV Adoption'!X$5*(1/(1-'General Inputs'!$C$10))*$J3109*1000*$I3109 &lt;= ABS(($F3109-$E3109)*(1+$J181)^(AB$490-$K$490)),'PV Adoption'!X$5*(1/(1-'General Inputs'!$C$10))*$J3109*1000*$I3109,ABS(($F3109-$E3109)*(1+$J181)^(AB$490-$K$490)))</f>
        <v>0</v>
      </c>
      <c r="AC3109" s="357">
        <f>IF('PV Adoption'!Y$5*(1/(1-'General Inputs'!$C$10))*$J3109*1000*$I3109 &lt;= ABS(($F3109-$E3109)*(1+$J181)^(AC$490-$K$490)),'PV Adoption'!Y$5*(1/(1-'General Inputs'!$C$10))*$J3109*1000*$I3109,ABS(($F3109-$E3109)*(1+$J181)^(AC$490-$K$490)))</f>
        <v>0</v>
      </c>
      <c r="AD3109" s="357">
        <f>IF('PV Adoption'!Z$5*(1/(1-'General Inputs'!$C$10))*$J3109*1000*$I3109 &lt;= ABS(($F3109-$E3109)*(1+$J181)^(AD$490-$K$490)),'PV Adoption'!Z$5*(1/(1-'General Inputs'!$C$10))*$J3109*1000*$I3109,ABS(($F3109-$E3109)*(1+$J181)^(AD$490-$K$490)))</f>
        <v>0</v>
      </c>
      <c r="AE3109" s="357">
        <f>IF('PV Adoption'!AA$5*(1/(1-'General Inputs'!$C$10))*$J3109*1000*$I3109 &lt;= ABS(($F3109-$E3109)*(1+$J181)^(AE$490-$K$490)),'PV Adoption'!AA$5*(1/(1-'General Inputs'!$C$10))*$J3109*1000*$I3109,ABS(($F3109-$E3109)*(1+$J181)^(AE$490-$K$490)))</f>
        <v>0</v>
      </c>
      <c r="AF3109" s="357">
        <f>IF('PV Adoption'!AB$5*(1/(1-'General Inputs'!$C$10))*$J3109*1000*$I3109 &lt;= ABS(($F3109-$E3109)*(1+$J181)^(AF$490-$K$490)),'PV Adoption'!AB$5*(1/(1-'General Inputs'!$C$10))*$J3109*1000*$I3109,ABS(($F3109-$E3109)*(1+$J181)^(AF$490-$K$490)))</f>
        <v>0</v>
      </c>
      <c r="AG3109" s="357">
        <f>IF('PV Adoption'!AC$5*(1/(1-'General Inputs'!$C$10))*$J3109*1000*$I3109 &lt;= ABS(($F3109-$E3109)*(1+$J181)^(AG$490-$K$490)),'PV Adoption'!AC$5*(1/(1-'General Inputs'!$C$10))*$J3109*1000*$I3109,ABS(($F3109-$E3109)*(1+$J181)^(AG$490-$K$490)))</f>
        <v>0</v>
      </c>
      <c r="AH3109" s="357">
        <f>IF('PV Adoption'!AD$5*(1/(1-'General Inputs'!$C$10))*$J3109*1000*$I3109 &lt;= ABS(($F3109-$E3109)*(1+$J181)^(AH$490-$K$490)),'PV Adoption'!AD$5*(1/(1-'General Inputs'!$C$10))*$J3109*1000*$I3109,ABS(($F3109-$E3109)*(1+$J181)^(AH$490-$K$490)))</f>
        <v>0</v>
      </c>
      <c r="AI3109" s="357">
        <f>IF('PV Adoption'!AE$5*(1/(1-'General Inputs'!$C$10))*$J3109*1000*$I3109 &lt;= ABS(($F3109-$E3109)*(1+$J181)^(AI$490-$K$490)),'PV Adoption'!AE$5*(1/(1-'General Inputs'!$C$10))*$J3109*1000*$I3109,ABS(($F3109-$E3109)*(1+$J181)^(AI$490-$K$490)))</f>
        <v>0</v>
      </c>
      <c r="AJ3109" s="357">
        <f>IF('PV Adoption'!AF$5*(1/(1-'General Inputs'!$C$10))*$J3109*1000*$I3109 &lt;= ABS(($F3109-$E3109)*(1+$J181)^(AJ$490-$K$490)),'PV Adoption'!AF$5*(1/(1-'General Inputs'!$C$10))*$J3109*1000*$I3109,ABS(($F3109-$E3109)*(1+$J181)^(AJ$490-$K$490)))</f>
        <v>0</v>
      </c>
      <c r="AK3109" s="357">
        <v>0</v>
      </c>
      <c r="AL3109" s="357">
        <v>0</v>
      </c>
      <c r="AM3109" s="357">
        <v>0</v>
      </c>
    </row>
    <row r="3110" spans="1:39" x14ac:dyDescent="0.25">
      <c r="A3110" s="353" t="s">
        <v>540</v>
      </c>
      <c r="B3110" s="353" t="s">
        <v>541</v>
      </c>
      <c r="C3110" s="441">
        <f t="shared" ref="C3110:H3110" si="2558">C182</f>
        <v>1000</v>
      </c>
      <c r="D3110" s="441"/>
      <c r="E3110" s="441"/>
      <c r="F3110" s="441"/>
      <c r="G3110" s="441"/>
      <c r="H3110" s="441">
        <f t="shared" si="2558"/>
        <v>0</v>
      </c>
      <c r="I3110" s="470">
        <f>IFERROR(VLOOKUP(B3110,Coincidence!$B$2:$E$242,4,FALSE)*IF(G3110="Winter",'General Inputs'!$C$25,'General Inputs'!$C$24),IF(G3110="Winter",'General Inputs'!$C$25,'General Inputs'!$C$24))</f>
        <v>0.52140604400000001</v>
      </c>
      <c r="J3110" s="466">
        <f>'Nameplate by Substation'!H182</f>
        <v>5.417083314366017E-4</v>
      </c>
      <c r="K3110" s="357">
        <f>IF('PV Adoption'!G$5*(1/(1-'General Inputs'!$C$10))*$J3110*1000*$I3110 &lt;= ABS(($F3110-$E3110)*(1+$J182)^(K$490-$K$490)),'PV Adoption'!G$5*(1/(1-'General Inputs'!$C$10))*$J3110*1000*$I3110,ABS(($F3110-$E3110)*(1+$J182)^(K$490-$K$490)))</f>
        <v>0</v>
      </c>
      <c r="L3110" s="357">
        <f>IF('PV Adoption'!H$5*(1/(1-'General Inputs'!$C$10))*$J3110*1000*$I3110 &lt;= ABS(($F3110-$E3110)*(1+$J182)^(L$490-$K$490)),'PV Adoption'!H$5*(1/(1-'General Inputs'!$C$10))*$J3110*1000*$I3110,ABS(($F3110-$E3110)*(1+$J182)^(L$490-$K$490)))</f>
        <v>0</v>
      </c>
      <c r="M3110" s="357">
        <f>IF('PV Adoption'!I$5*(1/(1-'General Inputs'!$C$10))*$J3110*1000*$I3110 &lt;= ABS(($F3110-$E3110)*(1+$J182)^(M$490-$K$490)),'PV Adoption'!I$5*(1/(1-'General Inputs'!$C$10))*$J3110*1000*$I3110,ABS(($F3110-$E3110)*(1+$J182)^(M$490-$K$490)))</f>
        <v>0</v>
      </c>
      <c r="N3110" s="357">
        <f>IF('PV Adoption'!J$5*(1/(1-'General Inputs'!$C$10))*$J3110*1000*$I3110 &lt;= ABS(($F3110-$E3110)*(1+$J182)^(N$490-$K$490)),'PV Adoption'!J$5*(1/(1-'General Inputs'!$C$10))*$J3110*1000*$I3110,ABS(($F3110-$E3110)*(1+$J182)^(N$490-$K$490)))</f>
        <v>0</v>
      </c>
      <c r="O3110" s="357">
        <f>IF('PV Adoption'!K$5*(1/(1-'General Inputs'!$C$10))*$J3110*1000*$I3110 &lt;= ABS(($F3110-$E3110)*(1+$J182)^(O$490-$K$490)),'PV Adoption'!K$5*(1/(1-'General Inputs'!$C$10))*$J3110*1000*$I3110,ABS(($F3110-$E3110)*(1+$J182)^(O$490-$K$490)))</f>
        <v>0</v>
      </c>
      <c r="P3110" s="357">
        <f>IF('PV Adoption'!L$5*(1/(1-'General Inputs'!$C$10))*$J3110*1000*$I3110 &lt;= ABS(($F3110-$E3110)*(1+$J182)^(P$490-$K$490)),'PV Adoption'!L$5*(1/(1-'General Inputs'!$C$10))*$J3110*1000*$I3110,ABS(($F3110-$E3110)*(1+$J182)^(P$490-$K$490)))</f>
        <v>0</v>
      </c>
      <c r="Q3110" s="357">
        <f>IF('PV Adoption'!M$5*(1/(1-'General Inputs'!$C$10))*$J3110*1000*$I3110 &lt;= ABS(($F3110-$E3110)*(1+$J182)^(Q$490-$K$490)),'PV Adoption'!M$5*(1/(1-'General Inputs'!$C$10))*$J3110*1000*$I3110,ABS(($F3110-$E3110)*(1+$J182)^(Q$490-$K$490)))</f>
        <v>0</v>
      </c>
      <c r="R3110" s="357">
        <f>IF('PV Adoption'!N$5*(1/(1-'General Inputs'!$C$10))*$J3110*1000*$I3110 &lt;= ABS(($F3110-$E3110)*(1+$J182)^(R$490-$K$490)),'PV Adoption'!N$5*(1/(1-'General Inputs'!$C$10))*$J3110*1000*$I3110,ABS(($F3110-$E3110)*(1+$J182)^(R$490-$K$490)))</f>
        <v>0</v>
      </c>
      <c r="S3110" s="357">
        <f>IF('PV Adoption'!O$5*(1/(1-'General Inputs'!$C$10))*$J3110*1000*$I3110 &lt;= ABS(($F3110-$E3110)*(1+$J182)^(S$490-$K$490)),'PV Adoption'!O$5*(1/(1-'General Inputs'!$C$10))*$J3110*1000*$I3110,ABS(($F3110-$E3110)*(1+$J182)^(S$490-$K$490)))</f>
        <v>0</v>
      </c>
      <c r="T3110" s="357">
        <f>IF('PV Adoption'!P$5*(1/(1-'General Inputs'!$C$10))*$J3110*1000*$I3110 &lt;= ABS(($F3110-$E3110)*(1+$J182)^(T$490-$K$490)),'PV Adoption'!P$5*(1/(1-'General Inputs'!$C$10))*$J3110*1000*$I3110,ABS(($F3110-$E3110)*(1+$J182)^(T$490-$K$490)))</f>
        <v>0</v>
      </c>
      <c r="U3110" s="357">
        <f>IF('PV Adoption'!Q$5*(1/(1-'General Inputs'!$C$10))*$J3110*1000*$I3110 &lt;= ABS(($F3110-$E3110)*(1+$J182)^(U$490-$K$490)),'PV Adoption'!Q$5*(1/(1-'General Inputs'!$C$10))*$J3110*1000*$I3110,ABS(($F3110-$E3110)*(1+$J182)^(U$490-$K$490)))</f>
        <v>0</v>
      </c>
      <c r="V3110" s="357">
        <f>IF('PV Adoption'!R$5*(1/(1-'General Inputs'!$C$10))*$J3110*1000*$I3110 &lt;= ABS(($F3110-$E3110)*(1+$J182)^(V$490-$K$490)),'PV Adoption'!R$5*(1/(1-'General Inputs'!$C$10))*$J3110*1000*$I3110,ABS(($F3110-$E3110)*(1+$J182)^(V$490-$K$490)))</f>
        <v>0</v>
      </c>
      <c r="W3110" s="357">
        <f>IF('PV Adoption'!S$5*(1/(1-'General Inputs'!$C$10))*$J3110*1000*$I3110 &lt;= ABS(($F3110-$E3110)*(1+$J182)^(W$490-$K$490)),'PV Adoption'!S$5*(1/(1-'General Inputs'!$C$10))*$J3110*1000*$I3110,ABS(($F3110-$E3110)*(1+$J182)^(W$490-$K$490)))</f>
        <v>0</v>
      </c>
      <c r="X3110" s="357">
        <f>IF('PV Adoption'!T$5*(1/(1-'General Inputs'!$C$10))*$J3110*1000*$I3110 &lt;= ABS(($F3110-$E3110)*(1+$J182)^(X$490-$K$490)),'PV Adoption'!T$5*(1/(1-'General Inputs'!$C$10))*$J3110*1000*$I3110,ABS(($F3110-$E3110)*(1+$J182)^(X$490-$K$490)))</f>
        <v>0</v>
      </c>
      <c r="Y3110" s="357">
        <f>IF('PV Adoption'!U$5*(1/(1-'General Inputs'!$C$10))*$J3110*1000*$I3110 &lt;= ABS(($F3110-$E3110)*(1+$J182)^(Y$490-$K$490)),'PV Adoption'!U$5*(1/(1-'General Inputs'!$C$10))*$J3110*1000*$I3110,ABS(($F3110-$E3110)*(1+$J182)^(Y$490-$K$490)))</f>
        <v>0</v>
      </c>
      <c r="Z3110" s="357">
        <f>IF('PV Adoption'!V$5*(1/(1-'General Inputs'!$C$10))*$J3110*1000*$I3110 &lt;= ABS(($F3110-$E3110)*(1+$J182)^(Z$490-$K$490)),'PV Adoption'!V$5*(1/(1-'General Inputs'!$C$10))*$J3110*1000*$I3110,ABS(($F3110-$E3110)*(1+$J182)^(Z$490-$K$490)))</f>
        <v>0</v>
      </c>
      <c r="AA3110" s="357">
        <f>IF('PV Adoption'!W$5*(1/(1-'General Inputs'!$C$10))*$J3110*1000*$I3110 &lt;= ABS(($F3110-$E3110)*(1+$J182)^(AA$490-$K$490)),'PV Adoption'!W$5*(1/(1-'General Inputs'!$C$10))*$J3110*1000*$I3110,ABS(($F3110-$E3110)*(1+$J182)^(AA$490-$K$490)))</f>
        <v>0</v>
      </c>
      <c r="AB3110" s="357">
        <f>IF('PV Adoption'!X$5*(1/(1-'General Inputs'!$C$10))*$J3110*1000*$I3110 &lt;= ABS(($F3110-$E3110)*(1+$J182)^(AB$490-$K$490)),'PV Adoption'!X$5*(1/(1-'General Inputs'!$C$10))*$J3110*1000*$I3110,ABS(($F3110-$E3110)*(1+$J182)^(AB$490-$K$490)))</f>
        <v>0</v>
      </c>
      <c r="AC3110" s="357">
        <f>IF('PV Adoption'!Y$5*(1/(1-'General Inputs'!$C$10))*$J3110*1000*$I3110 &lt;= ABS(($F3110-$E3110)*(1+$J182)^(AC$490-$K$490)),'PV Adoption'!Y$5*(1/(1-'General Inputs'!$C$10))*$J3110*1000*$I3110,ABS(($F3110-$E3110)*(1+$J182)^(AC$490-$K$490)))</f>
        <v>0</v>
      </c>
      <c r="AD3110" s="357">
        <f>IF('PV Adoption'!Z$5*(1/(1-'General Inputs'!$C$10))*$J3110*1000*$I3110 &lt;= ABS(($F3110-$E3110)*(1+$J182)^(AD$490-$K$490)),'PV Adoption'!Z$5*(1/(1-'General Inputs'!$C$10))*$J3110*1000*$I3110,ABS(($F3110-$E3110)*(1+$J182)^(AD$490-$K$490)))</f>
        <v>0</v>
      </c>
      <c r="AE3110" s="357">
        <f>IF('PV Adoption'!AA$5*(1/(1-'General Inputs'!$C$10))*$J3110*1000*$I3110 &lt;= ABS(($F3110-$E3110)*(1+$J182)^(AE$490-$K$490)),'PV Adoption'!AA$5*(1/(1-'General Inputs'!$C$10))*$J3110*1000*$I3110,ABS(($F3110-$E3110)*(1+$J182)^(AE$490-$K$490)))</f>
        <v>0</v>
      </c>
      <c r="AF3110" s="357">
        <f>IF('PV Adoption'!AB$5*(1/(1-'General Inputs'!$C$10))*$J3110*1000*$I3110 &lt;= ABS(($F3110-$E3110)*(1+$J182)^(AF$490-$K$490)),'PV Adoption'!AB$5*(1/(1-'General Inputs'!$C$10))*$J3110*1000*$I3110,ABS(($F3110-$E3110)*(1+$J182)^(AF$490-$K$490)))</f>
        <v>0</v>
      </c>
      <c r="AG3110" s="357">
        <f>IF('PV Adoption'!AC$5*(1/(1-'General Inputs'!$C$10))*$J3110*1000*$I3110 &lt;= ABS(($F3110-$E3110)*(1+$J182)^(AG$490-$K$490)),'PV Adoption'!AC$5*(1/(1-'General Inputs'!$C$10))*$J3110*1000*$I3110,ABS(($F3110-$E3110)*(1+$J182)^(AG$490-$K$490)))</f>
        <v>0</v>
      </c>
      <c r="AH3110" s="357">
        <f>IF('PV Adoption'!AD$5*(1/(1-'General Inputs'!$C$10))*$J3110*1000*$I3110 &lt;= ABS(($F3110-$E3110)*(1+$J182)^(AH$490-$K$490)),'PV Adoption'!AD$5*(1/(1-'General Inputs'!$C$10))*$J3110*1000*$I3110,ABS(($F3110-$E3110)*(1+$J182)^(AH$490-$K$490)))</f>
        <v>0</v>
      </c>
      <c r="AI3110" s="357">
        <f>IF('PV Adoption'!AE$5*(1/(1-'General Inputs'!$C$10))*$J3110*1000*$I3110 &lt;= ABS(($F3110-$E3110)*(1+$J182)^(AI$490-$K$490)),'PV Adoption'!AE$5*(1/(1-'General Inputs'!$C$10))*$J3110*1000*$I3110,ABS(($F3110-$E3110)*(1+$J182)^(AI$490-$K$490)))</f>
        <v>0</v>
      </c>
      <c r="AJ3110" s="357">
        <f>IF('PV Adoption'!AF$5*(1/(1-'General Inputs'!$C$10))*$J3110*1000*$I3110 &lt;= ABS(($F3110-$E3110)*(1+$J182)^(AJ$490-$K$490)),'PV Adoption'!AF$5*(1/(1-'General Inputs'!$C$10))*$J3110*1000*$I3110,ABS(($F3110-$E3110)*(1+$J182)^(AJ$490-$K$490)))</f>
        <v>0</v>
      </c>
      <c r="AK3110" s="357">
        <v>0</v>
      </c>
      <c r="AL3110" s="357">
        <v>0</v>
      </c>
      <c r="AM3110" s="357">
        <v>0</v>
      </c>
    </row>
    <row r="3111" spans="1:39" x14ac:dyDescent="0.25">
      <c r="A3111" s="353" t="s">
        <v>330</v>
      </c>
      <c r="B3111" s="353" t="s">
        <v>330</v>
      </c>
      <c r="C3111" s="441">
        <f t="shared" ref="C3111:H3111" si="2559">C183</f>
        <v>3750</v>
      </c>
      <c r="D3111" s="441"/>
      <c r="E3111" s="441"/>
      <c r="F3111" s="441"/>
      <c r="G3111" s="441"/>
      <c r="H3111" s="441">
        <f t="shared" si="2559"/>
        <v>0</v>
      </c>
      <c r="I3111" s="470">
        <f>IFERROR(VLOOKUP(B3111,Coincidence!$B$2:$E$242,4,FALSE)*IF(G3111="Winter",'General Inputs'!$C$25,'General Inputs'!$C$24),IF(G3111="Winter",'General Inputs'!$C$25,'General Inputs'!$C$24))</f>
        <v>0.52140604400000001</v>
      </c>
      <c r="J3111" s="466">
        <f>'Nameplate by Substation'!H183</f>
        <v>7.3131892386382714E-4</v>
      </c>
      <c r="K3111" s="357">
        <f>IF('PV Adoption'!G$5*(1/(1-'General Inputs'!$C$10))*$J3111*1000*$I3111 &lt;= ABS(($F3111-$E3111)*(1+$J183)^(K$490-$K$490)),'PV Adoption'!G$5*(1/(1-'General Inputs'!$C$10))*$J3111*1000*$I3111,ABS(($F3111-$E3111)*(1+$J183)^(K$490-$K$490)))</f>
        <v>0</v>
      </c>
      <c r="L3111" s="357">
        <f>IF('PV Adoption'!H$5*(1/(1-'General Inputs'!$C$10))*$J3111*1000*$I3111 &lt;= ABS(($F3111-$E3111)*(1+$J183)^(L$490-$K$490)),'PV Adoption'!H$5*(1/(1-'General Inputs'!$C$10))*$J3111*1000*$I3111,ABS(($F3111-$E3111)*(1+$J183)^(L$490-$K$490)))</f>
        <v>0</v>
      </c>
      <c r="M3111" s="357">
        <f>IF('PV Adoption'!I$5*(1/(1-'General Inputs'!$C$10))*$J3111*1000*$I3111 &lt;= ABS(($F3111-$E3111)*(1+$J183)^(M$490-$K$490)),'PV Adoption'!I$5*(1/(1-'General Inputs'!$C$10))*$J3111*1000*$I3111,ABS(($F3111-$E3111)*(1+$J183)^(M$490-$K$490)))</f>
        <v>0</v>
      </c>
      <c r="N3111" s="357">
        <f>IF('PV Adoption'!J$5*(1/(1-'General Inputs'!$C$10))*$J3111*1000*$I3111 &lt;= ABS(($F3111-$E3111)*(1+$J183)^(N$490-$K$490)),'PV Adoption'!J$5*(1/(1-'General Inputs'!$C$10))*$J3111*1000*$I3111,ABS(($F3111-$E3111)*(1+$J183)^(N$490-$K$490)))</f>
        <v>0</v>
      </c>
      <c r="O3111" s="357">
        <f>IF('PV Adoption'!K$5*(1/(1-'General Inputs'!$C$10))*$J3111*1000*$I3111 &lt;= ABS(($F3111-$E3111)*(1+$J183)^(O$490-$K$490)),'PV Adoption'!K$5*(1/(1-'General Inputs'!$C$10))*$J3111*1000*$I3111,ABS(($F3111-$E3111)*(1+$J183)^(O$490-$K$490)))</f>
        <v>0</v>
      </c>
      <c r="P3111" s="357">
        <f>IF('PV Adoption'!L$5*(1/(1-'General Inputs'!$C$10))*$J3111*1000*$I3111 &lt;= ABS(($F3111-$E3111)*(1+$J183)^(P$490-$K$490)),'PV Adoption'!L$5*(1/(1-'General Inputs'!$C$10))*$J3111*1000*$I3111,ABS(($F3111-$E3111)*(1+$J183)^(P$490-$K$490)))</f>
        <v>0</v>
      </c>
      <c r="Q3111" s="357">
        <f>IF('PV Adoption'!M$5*(1/(1-'General Inputs'!$C$10))*$J3111*1000*$I3111 &lt;= ABS(($F3111-$E3111)*(1+$J183)^(Q$490-$K$490)),'PV Adoption'!M$5*(1/(1-'General Inputs'!$C$10))*$J3111*1000*$I3111,ABS(($F3111-$E3111)*(1+$J183)^(Q$490-$K$490)))</f>
        <v>0</v>
      </c>
      <c r="R3111" s="357">
        <f>IF('PV Adoption'!N$5*(1/(1-'General Inputs'!$C$10))*$J3111*1000*$I3111 &lt;= ABS(($F3111-$E3111)*(1+$J183)^(R$490-$K$490)),'PV Adoption'!N$5*(1/(1-'General Inputs'!$C$10))*$J3111*1000*$I3111,ABS(($F3111-$E3111)*(1+$J183)^(R$490-$K$490)))</f>
        <v>0</v>
      </c>
      <c r="S3111" s="357">
        <f>IF('PV Adoption'!O$5*(1/(1-'General Inputs'!$C$10))*$J3111*1000*$I3111 &lt;= ABS(($F3111-$E3111)*(1+$J183)^(S$490-$K$490)),'PV Adoption'!O$5*(1/(1-'General Inputs'!$C$10))*$J3111*1000*$I3111,ABS(($F3111-$E3111)*(1+$J183)^(S$490-$K$490)))</f>
        <v>0</v>
      </c>
      <c r="T3111" s="357">
        <f>IF('PV Adoption'!P$5*(1/(1-'General Inputs'!$C$10))*$J3111*1000*$I3111 &lt;= ABS(($F3111-$E3111)*(1+$J183)^(T$490-$K$490)),'PV Adoption'!P$5*(1/(1-'General Inputs'!$C$10))*$J3111*1000*$I3111,ABS(($F3111-$E3111)*(1+$J183)^(T$490-$K$490)))</f>
        <v>0</v>
      </c>
      <c r="U3111" s="357">
        <f>IF('PV Adoption'!Q$5*(1/(1-'General Inputs'!$C$10))*$J3111*1000*$I3111 &lt;= ABS(($F3111-$E3111)*(1+$J183)^(U$490-$K$490)),'PV Adoption'!Q$5*(1/(1-'General Inputs'!$C$10))*$J3111*1000*$I3111,ABS(($F3111-$E3111)*(1+$J183)^(U$490-$K$490)))</f>
        <v>0</v>
      </c>
      <c r="V3111" s="357">
        <f>IF('PV Adoption'!R$5*(1/(1-'General Inputs'!$C$10))*$J3111*1000*$I3111 &lt;= ABS(($F3111-$E3111)*(1+$J183)^(V$490-$K$490)),'PV Adoption'!R$5*(1/(1-'General Inputs'!$C$10))*$J3111*1000*$I3111,ABS(($F3111-$E3111)*(1+$J183)^(V$490-$K$490)))</f>
        <v>0</v>
      </c>
      <c r="W3111" s="357">
        <f>IF('PV Adoption'!S$5*(1/(1-'General Inputs'!$C$10))*$J3111*1000*$I3111 &lt;= ABS(($F3111-$E3111)*(1+$J183)^(W$490-$K$490)),'PV Adoption'!S$5*(1/(1-'General Inputs'!$C$10))*$J3111*1000*$I3111,ABS(($F3111-$E3111)*(1+$J183)^(W$490-$K$490)))</f>
        <v>0</v>
      </c>
      <c r="X3111" s="357">
        <f>IF('PV Adoption'!T$5*(1/(1-'General Inputs'!$C$10))*$J3111*1000*$I3111 &lt;= ABS(($F3111-$E3111)*(1+$J183)^(X$490-$K$490)),'PV Adoption'!T$5*(1/(1-'General Inputs'!$C$10))*$J3111*1000*$I3111,ABS(($F3111-$E3111)*(1+$J183)^(X$490-$K$490)))</f>
        <v>0</v>
      </c>
      <c r="Y3111" s="357">
        <f>IF('PV Adoption'!U$5*(1/(1-'General Inputs'!$C$10))*$J3111*1000*$I3111 &lt;= ABS(($F3111-$E3111)*(1+$J183)^(Y$490-$K$490)),'PV Adoption'!U$5*(1/(1-'General Inputs'!$C$10))*$J3111*1000*$I3111,ABS(($F3111-$E3111)*(1+$J183)^(Y$490-$K$490)))</f>
        <v>0</v>
      </c>
      <c r="Z3111" s="357">
        <f>IF('PV Adoption'!V$5*(1/(1-'General Inputs'!$C$10))*$J3111*1000*$I3111 &lt;= ABS(($F3111-$E3111)*(1+$J183)^(Z$490-$K$490)),'PV Adoption'!V$5*(1/(1-'General Inputs'!$C$10))*$J3111*1000*$I3111,ABS(($F3111-$E3111)*(1+$J183)^(Z$490-$K$490)))</f>
        <v>0</v>
      </c>
      <c r="AA3111" s="357">
        <f>IF('PV Adoption'!W$5*(1/(1-'General Inputs'!$C$10))*$J3111*1000*$I3111 &lt;= ABS(($F3111-$E3111)*(1+$J183)^(AA$490-$K$490)),'PV Adoption'!W$5*(1/(1-'General Inputs'!$C$10))*$J3111*1000*$I3111,ABS(($F3111-$E3111)*(1+$J183)^(AA$490-$K$490)))</f>
        <v>0</v>
      </c>
      <c r="AB3111" s="357">
        <f>IF('PV Adoption'!X$5*(1/(1-'General Inputs'!$C$10))*$J3111*1000*$I3111 &lt;= ABS(($F3111-$E3111)*(1+$J183)^(AB$490-$K$490)),'PV Adoption'!X$5*(1/(1-'General Inputs'!$C$10))*$J3111*1000*$I3111,ABS(($F3111-$E3111)*(1+$J183)^(AB$490-$K$490)))</f>
        <v>0</v>
      </c>
      <c r="AC3111" s="357">
        <f>IF('PV Adoption'!Y$5*(1/(1-'General Inputs'!$C$10))*$J3111*1000*$I3111 &lt;= ABS(($F3111-$E3111)*(1+$J183)^(AC$490-$K$490)),'PV Adoption'!Y$5*(1/(1-'General Inputs'!$C$10))*$J3111*1000*$I3111,ABS(($F3111-$E3111)*(1+$J183)^(AC$490-$K$490)))</f>
        <v>0</v>
      </c>
      <c r="AD3111" s="357">
        <f>IF('PV Adoption'!Z$5*(1/(1-'General Inputs'!$C$10))*$J3111*1000*$I3111 &lt;= ABS(($F3111-$E3111)*(1+$J183)^(AD$490-$K$490)),'PV Adoption'!Z$5*(1/(1-'General Inputs'!$C$10))*$J3111*1000*$I3111,ABS(($F3111-$E3111)*(1+$J183)^(AD$490-$K$490)))</f>
        <v>0</v>
      </c>
      <c r="AE3111" s="357">
        <f>IF('PV Adoption'!AA$5*(1/(1-'General Inputs'!$C$10))*$J3111*1000*$I3111 &lt;= ABS(($F3111-$E3111)*(1+$J183)^(AE$490-$K$490)),'PV Adoption'!AA$5*(1/(1-'General Inputs'!$C$10))*$J3111*1000*$I3111,ABS(($F3111-$E3111)*(1+$J183)^(AE$490-$K$490)))</f>
        <v>0</v>
      </c>
      <c r="AF3111" s="357">
        <f>IF('PV Adoption'!AB$5*(1/(1-'General Inputs'!$C$10))*$J3111*1000*$I3111 &lt;= ABS(($F3111-$E3111)*(1+$J183)^(AF$490-$K$490)),'PV Adoption'!AB$5*(1/(1-'General Inputs'!$C$10))*$J3111*1000*$I3111,ABS(($F3111-$E3111)*(1+$J183)^(AF$490-$K$490)))</f>
        <v>0</v>
      </c>
      <c r="AG3111" s="357">
        <f>IF('PV Adoption'!AC$5*(1/(1-'General Inputs'!$C$10))*$J3111*1000*$I3111 &lt;= ABS(($F3111-$E3111)*(1+$J183)^(AG$490-$K$490)),'PV Adoption'!AC$5*(1/(1-'General Inputs'!$C$10))*$J3111*1000*$I3111,ABS(($F3111-$E3111)*(1+$J183)^(AG$490-$K$490)))</f>
        <v>0</v>
      </c>
      <c r="AH3111" s="357">
        <f>IF('PV Adoption'!AD$5*(1/(1-'General Inputs'!$C$10))*$J3111*1000*$I3111 &lt;= ABS(($F3111-$E3111)*(1+$J183)^(AH$490-$K$490)),'PV Adoption'!AD$5*(1/(1-'General Inputs'!$C$10))*$J3111*1000*$I3111,ABS(($F3111-$E3111)*(1+$J183)^(AH$490-$K$490)))</f>
        <v>0</v>
      </c>
      <c r="AI3111" s="357">
        <f>IF('PV Adoption'!AE$5*(1/(1-'General Inputs'!$C$10))*$J3111*1000*$I3111 &lt;= ABS(($F3111-$E3111)*(1+$J183)^(AI$490-$K$490)),'PV Adoption'!AE$5*(1/(1-'General Inputs'!$C$10))*$J3111*1000*$I3111,ABS(($F3111-$E3111)*(1+$J183)^(AI$490-$K$490)))</f>
        <v>0</v>
      </c>
      <c r="AJ3111" s="357">
        <f>IF('PV Adoption'!AF$5*(1/(1-'General Inputs'!$C$10))*$J3111*1000*$I3111 &lt;= ABS(($F3111-$E3111)*(1+$J183)^(AJ$490-$K$490)),'PV Adoption'!AF$5*(1/(1-'General Inputs'!$C$10))*$J3111*1000*$I3111,ABS(($F3111-$E3111)*(1+$J183)^(AJ$490-$K$490)))</f>
        <v>0</v>
      </c>
      <c r="AK3111" s="357">
        <v>0</v>
      </c>
      <c r="AL3111" s="357">
        <v>0</v>
      </c>
      <c r="AM3111" s="357">
        <v>0</v>
      </c>
    </row>
    <row r="3112" spans="1:39" x14ac:dyDescent="0.25">
      <c r="A3112" s="353" t="s">
        <v>554</v>
      </c>
      <c r="B3112" s="353" t="s">
        <v>554</v>
      </c>
      <c r="C3112" s="441">
        <f t="shared" ref="C3112:H3112" si="2560">C184</f>
        <v>7500</v>
      </c>
      <c r="D3112" s="441"/>
      <c r="E3112" s="441"/>
      <c r="F3112" s="441"/>
      <c r="G3112" s="441"/>
      <c r="H3112" s="441">
        <f t="shared" si="2560"/>
        <v>0</v>
      </c>
      <c r="I3112" s="470">
        <f>IFERROR(VLOOKUP(B3112,Coincidence!$B$2:$E$242,4,FALSE)*IF(G3112="Winter",'General Inputs'!$C$25,'General Inputs'!$C$24),IF(G3112="Winter",'General Inputs'!$C$25,'General Inputs'!$C$24))</f>
        <v>0.52140604400000001</v>
      </c>
      <c r="J3112" s="466">
        <f>'Nameplate by Substation'!H184</f>
        <v>1.6252899108992801E-4</v>
      </c>
      <c r="K3112" s="357">
        <f>IF('PV Adoption'!G$5*(1/(1-'General Inputs'!$C$10))*$J3112*1000*$I3112 &lt;= ABS(($F3112-$E3112)*(1+$J184)^(K$490-$K$490)),'PV Adoption'!G$5*(1/(1-'General Inputs'!$C$10))*$J3112*1000*$I3112,ABS(($F3112-$E3112)*(1+$J184)^(K$490-$K$490)))</f>
        <v>0</v>
      </c>
      <c r="L3112" s="357">
        <f>IF('PV Adoption'!H$5*(1/(1-'General Inputs'!$C$10))*$J3112*1000*$I3112 &lt;= ABS(($F3112-$E3112)*(1+$J184)^(L$490-$K$490)),'PV Adoption'!H$5*(1/(1-'General Inputs'!$C$10))*$J3112*1000*$I3112,ABS(($F3112-$E3112)*(1+$J184)^(L$490-$K$490)))</f>
        <v>0</v>
      </c>
      <c r="M3112" s="357">
        <f>IF('PV Adoption'!I$5*(1/(1-'General Inputs'!$C$10))*$J3112*1000*$I3112 &lt;= ABS(($F3112-$E3112)*(1+$J184)^(M$490-$K$490)),'PV Adoption'!I$5*(1/(1-'General Inputs'!$C$10))*$J3112*1000*$I3112,ABS(($F3112-$E3112)*(1+$J184)^(M$490-$K$490)))</f>
        <v>0</v>
      </c>
      <c r="N3112" s="357">
        <f>IF('PV Adoption'!J$5*(1/(1-'General Inputs'!$C$10))*$J3112*1000*$I3112 &lt;= ABS(($F3112-$E3112)*(1+$J184)^(N$490-$K$490)),'PV Adoption'!J$5*(1/(1-'General Inputs'!$C$10))*$J3112*1000*$I3112,ABS(($F3112-$E3112)*(1+$J184)^(N$490-$K$490)))</f>
        <v>0</v>
      </c>
      <c r="O3112" s="357">
        <f>IF('PV Adoption'!K$5*(1/(1-'General Inputs'!$C$10))*$J3112*1000*$I3112 &lt;= ABS(($F3112-$E3112)*(1+$J184)^(O$490-$K$490)),'PV Adoption'!K$5*(1/(1-'General Inputs'!$C$10))*$J3112*1000*$I3112,ABS(($F3112-$E3112)*(1+$J184)^(O$490-$K$490)))</f>
        <v>0</v>
      </c>
      <c r="P3112" s="357">
        <f>IF('PV Adoption'!L$5*(1/(1-'General Inputs'!$C$10))*$J3112*1000*$I3112 &lt;= ABS(($F3112-$E3112)*(1+$J184)^(P$490-$K$490)),'PV Adoption'!L$5*(1/(1-'General Inputs'!$C$10))*$J3112*1000*$I3112,ABS(($F3112-$E3112)*(1+$J184)^(P$490-$K$490)))</f>
        <v>0</v>
      </c>
      <c r="Q3112" s="357">
        <f>IF('PV Adoption'!M$5*(1/(1-'General Inputs'!$C$10))*$J3112*1000*$I3112 &lt;= ABS(($F3112-$E3112)*(1+$J184)^(Q$490-$K$490)),'PV Adoption'!M$5*(1/(1-'General Inputs'!$C$10))*$J3112*1000*$I3112,ABS(($F3112-$E3112)*(1+$J184)^(Q$490-$K$490)))</f>
        <v>0</v>
      </c>
      <c r="R3112" s="357">
        <f>IF('PV Adoption'!N$5*(1/(1-'General Inputs'!$C$10))*$J3112*1000*$I3112 &lt;= ABS(($F3112-$E3112)*(1+$J184)^(R$490-$K$490)),'PV Adoption'!N$5*(1/(1-'General Inputs'!$C$10))*$J3112*1000*$I3112,ABS(($F3112-$E3112)*(1+$J184)^(R$490-$K$490)))</f>
        <v>0</v>
      </c>
      <c r="S3112" s="357">
        <f>IF('PV Adoption'!O$5*(1/(1-'General Inputs'!$C$10))*$J3112*1000*$I3112 &lt;= ABS(($F3112-$E3112)*(1+$J184)^(S$490-$K$490)),'PV Adoption'!O$5*(1/(1-'General Inputs'!$C$10))*$J3112*1000*$I3112,ABS(($F3112-$E3112)*(1+$J184)^(S$490-$K$490)))</f>
        <v>0</v>
      </c>
      <c r="T3112" s="357">
        <f>IF('PV Adoption'!P$5*(1/(1-'General Inputs'!$C$10))*$J3112*1000*$I3112 &lt;= ABS(($F3112-$E3112)*(1+$J184)^(T$490-$K$490)),'PV Adoption'!P$5*(1/(1-'General Inputs'!$C$10))*$J3112*1000*$I3112,ABS(($F3112-$E3112)*(1+$J184)^(T$490-$K$490)))</f>
        <v>0</v>
      </c>
      <c r="U3112" s="357">
        <f>IF('PV Adoption'!Q$5*(1/(1-'General Inputs'!$C$10))*$J3112*1000*$I3112 &lt;= ABS(($F3112-$E3112)*(1+$J184)^(U$490-$K$490)),'PV Adoption'!Q$5*(1/(1-'General Inputs'!$C$10))*$J3112*1000*$I3112,ABS(($F3112-$E3112)*(1+$J184)^(U$490-$K$490)))</f>
        <v>0</v>
      </c>
      <c r="V3112" s="357">
        <f>IF('PV Adoption'!R$5*(1/(1-'General Inputs'!$C$10))*$J3112*1000*$I3112 &lt;= ABS(($F3112-$E3112)*(1+$J184)^(V$490-$K$490)),'PV Adoption'!R$5*(1/(1-'General Inputs'!$C$10))*$J3112*1000*$I3112,ABS(($F3112-$E3112)*(1+$J184)^(V$490-$K$490)))</f>
        <v>0</v>
      </c>
      <c r="W3112" s="357">
        <f>IF('PV Adoption'!S$5*(1/(1-'General Inputs'!$C$10))*$J3112*1000*$I3112 &lt;= ABS(($F3112-$E3112)*(1+$J184)^(W$490-$K$490)),'PV Adoption'!S$5*(1/(1-'General Inputs'!$C$10))*$J3112*1000*$I3112,ABS(($F3112-$E3112)*(1+$J184)^(W$490-$K$490)))</f>
        <v>0</v>
      </c>
      <c r="X3112" s="357">
        <f>IF('PV Adoption'!T$5*(1/(1-'General Inputs'!$C$10))*$J3112*1000*$I3112 &lt;= ABS(($F3112-$E3112)*(1+$J184)^(X$490-$K$490)),'PV Adoption'!T$5*(1/(1-'General Inputs'!$C$10))*$J3112*1000*$I3112,ABS(($F3112-$E3112)*(1+$J184)^(X$490-$K$490)))</f>
        <v>0</v>
      </c>
      <c r="Y3112" s="357">
        <f>IF('PV Adoption'!U$5*(1/(1-'General Inputs'!$C$10))*$J3112*1000*$I3112 &lt;= ABS(($F3112-$E3112)*(1+$J184)^(Y$490-$K$490)),'PV Adoption'!U$5*(1/(1-'General Inputs'!$C$10))*$J3112*1000*$I3112,ABS(($F3112-$E3112)*(1+$J184)^(Y$490-$K$490)))</f>
        <v>0</v>
      </c>
      <c r="Z3112" s="357">
        <f>IF('PV Adoption'!V$5*(1/(1-'General Inputs'!$C$10))*$J3112*1000*$I3112 &lt;= ABS(($F3112-$E3112)*(1+$J184)^(Z$490-$K$490)),'PV Adoption'!V$5*(1/(1-'General Inputs'!$C$10))*$J3112*1000*$I3112,ABS(($F3112-$E3112)*(1+$J184)^(Z$490-$K$490)))</f>
        <v>0</v>
      </c>
      <c r="AA3112" s="357">
        <f>IF('PV Adoption'!W$5*(1/(1-'General Inputs'!$C$10))*$J3112*1000*$I3112 &lt;= ABS(($F3112-$E3112)*(1+$J184)^(AA$490-$K$490)),'PV Adoption'!W$5*(1/(1-'General Inputs'!$C$10))*$J3112*1000*$I3112,ABS(($F3112-$E3112)*(1+$J184)^(AA$490-$K$490)))</f>
        <v>0</v>
      </c>
      <c r="AB3112" s="357">
        <f>IF('PV Adoption'!X$5*(1/(1-'General Inputs'!$C$10))*$J3112*1000*$I3112 &lt;= ABS(($F3112-$E3112)*(1+$J184)^(AB$490-$K$490)),'PV Adoption'!X$5*(1/(1-'General Inputs'!$C$10))*$J3112*1000*$I3112,ABS(($F3112-$E3112)*(1+$J184)^(AB$490-$K$490)))</f>
        <v>0</v>
      </c>
      <c r="AC3112" s="357">
        <f>IF('PV Adoption'!Y$5*(1/(1-'General Inputs'!$C$10))*$J3112*1000*$I3112 &lt;= ABS(($F3112-$E3112)*(1+$J184)^(AC$490-$K$490)),'PV Adoption'!Y$5*(1/(1-'General Inputs'!$C$10))*$J3112*1000*$I3112,ABS(($F3112-$E3112)*(1+$J184)^(AC$490-$K$490)))</f>
        <v>0</v>
      </c>
      <c r="AD3112" s="357">
        <f>IF('PV Adoption'!Z$5*(1/(1-'General Inputs'!$C$10))*$J3112*1000*$I3112 &lt;= ABS(($F3112-$E3112)*(1+$J184)^(AD$490-$K$490)),'PV Adoption'!Z$5*(1/(1-'General Inputs'!$C$10))*$J3112*1000*$I3112,ABS(($F3112-$E3112)*(1+$J184)^(AD$490-$K$490)))</f>
        <v>0</v>
      </c>
      <c r="AE3112" s="357">
        <f>IF('PV Adoption'!AA$5*(1/(1-'General Inputs'!$C$10))*$J3112*1000*$I3112 &lt;= ABS(($F3112-$E3112)*(1+$J184)^(AE$490-$K$490)),'PV Adoption'!AA$5*(1/(1-'General Inputs'!$C$10))*$J3112*1000*$I3112,ABS(($F3112-$E3112)*(1+$J184)^(AE$490-$K$490)))</f>
        <v>0</v>
      </c>
      <c r="AF3112" s="357">
        <f>IF('PV Adoption'!AB$5*(1/(1-'General Inputs'!$C$10))*$J3112*1000*$I3112 &lt;= ABS(($F3112-$E3112)*(1+$J184)^(AF$490-$K$490)),'PV Adoption'!AB$5*(1/(1-'General Inputs'!$C$10))*$J3112*1000*$I3112,ABS(($F3112-$E3112)*(1+$J184)^(AF$490-$K$490)))</f>
        <v>0</v>
      </c>
      <c r="AG3112" s="357">
        <f>IF('PV Adoption'!AC$5*(1/(1-'General Inputs'!$C$10))*$J3112*1000*$I3112 &lt;= ABS(($F3112-$E3112)*(1+$J184)^(AG$490-$K$490)),'PV Adoption'!AC$5*(1/(1-'General Inputs'!$C$10))*$J3112*1000*$I3112,ABS(($F3112-$E3112)*(1+$J184)^(AG$490-$K$490)))</f>
        <v>0</v>
      </c>
      <c r="AH3112" s="357">
        <f>IF('PV Adoption'!AD$5*(1/(1-'General Inputs'!$C$10))*$J3112*1000*$I3112 &lt;= ABS(($F3112-$E3112)*(1+$J184)^(AH$490-$K$490)),'PV Adoption'!AD$5*(1/(1-'General Inputs'!$C$10))*$J3112*1000*$I3112,ABS(($F3112-$E3112)*(1+$J184)^(AH$490-$K$490)))</f>
        <v>0</v>
      </c>
      <c r="AI3112" s="357">
        <f>IF('PV Adoption'!AE$5*(1/(1-'General Inputs'!$C$10))*$J3112*1000*$I3112 &lt;= ABS(($F3112-$E3112)*(1+$J184)^(AI$490-$K$490)),'PV Adoption'!AE$5*(1/(1-'General Inputs'!$C$10))*$J3112*1000*$I3112,ABS(($F3112-$E3112)*(1+$J184)^(AI$490-$K$490)))</f>
        <v>0</v>
      </c>
      <c r="AJ3112" s="357">
        <f>IF('PV Adoption'!AF$5*(1/(1-'General Inputs'!$C$10))*$J3112*1000*$I3112 &lt;= ABS(($F3112-$E3112)*(1+$J184)^(AJ$490-$K$490)),'PV Adoption'!AF$5*(1/(1-'General Inputs'!$C$10))*$J3112*1000*$I3112,ABS(($F3112-$E3112)*(1+$J184)^(AJ$490-$K$490)))</f>
        <v>0</v>
      </c>
      <c r="AK3112" s="357">
        <v>0</v>
      </c>
      <c r="AL3112" s="357">
        <v>0</v>
      </c>
      <c r="AM3112" s="357">
        <v>0</v>
      </c>
    </row>
    <row r="3113" spans="1:39" x14ac:dyDescent="0.25">
      <c r="A3113" s="353" t="s">
        <v>291</v>
      </c>
      <c r="B3113" s="353" t="s">
        <v>291</v>
      </c>
      <c r="C3113" s="441">
        <f t="shared" ref="C3113:H3113" si="2561">C185</f>
        <v>1000</v>
      </c>
      <c r="D3113" s="441"/>
      <c r="E3113" s="441"/>
      <c r="F3113" s="441"/>
      <c r="G3113" s="441"/>
      <c r="H3113" s="441">
        <f t="shared" si="2561"/>
        <v>0</v>
      </c>
      <c r="I3113" s="470">
        <f>IFERROR(VLOOKUP(B3113,Coincidence!$B$2:$E$242,4,FALSE)*IF(G3113="Winter",'General Inputs'!$C$25,'General Inputs'!$C$24),IF(G3113="Winter",'General Inputs'!$C$25,'General Inputs'!$C$24))</f>
        <v>0.52140604400000001</v>
      </c>
      <c r="J3113" s="466">
        <f>'Nameplate by Substation'!H185</f>
        <v>2.2795564128408668E-3</v>
      </c>
      <c r="K3113" s="357">
        <f>IF('PV Adoption'!G$5*(1/(1-'General Inputs'!$C$10))*$J3113*1000*$I3113 &lt;= ABS(($F3113-$E3113)*(1+$J185)^(K$490-$K$490)),'PV Adoption'!G$5*(1/(1-'General Inputs'!$C$10))*$J3113*1000*$I3113,ABS(($F3113-$E3113)*(1+$J185)^(K$490-$K$490)))</f>
        <v>0</v>
      </c>
      <c r="L3113" s="357">
        <f>IF('PV Adoption'!H$5*(1/(1-'General Inputs'!$C$10))*$J3113*1000*$I3113 &lt;= ABS(($F3113-$E3113)*(1+$J185)^(L$490-$K$490)),'PV Adoption'!H$5*(1/(1-'General Inputs'!$C$10))*$J3113*1000*$I3113,ABS(($F3113-$E3113)*(1+$J185)^(L$490-$K$490)))</f>
        <v>0</v>
      </c>
      <c r="M3113" s="357">
        <f>IF('PV Adoption'!I$5*(1/(1-'General Inputs'!$C$10))*$J3113*1000*$I3113 &lt;= ABS(($F3113-$E3113)*(1+$J185)^(M$490-$K$490)),'PV Adoption'!I$5*(1/(1-'General Inputs'!$C$10))*$J3113*1000*$I3113,ABS(($F3113-$E3113)*(1+$J185)^(M$490-$K$490)))</f>
        <v>0</v>
      </c>
      <c r="N3113" s="357">
        <f>IF('PV Adoption'!J$5*(1/(1-'General Inputs'!$C$10))*$J3113*1000*$I3113 &lt;= ABS(($F3113-$E3113)*(1+$J185)^(N$490-$K$490)),'PV Adoption'!J$5*(1/(1-'General Inputs'!$C$10))*$J3113*1000*$I3113,ABS(($F3113-$E3113)*(1+$J185)^(N$490-$K$490)))</f>
        <v>0</v>
      </c>
      <c r="O3113" s="357">
        <f>IF('PV Adoption'!K$5*(1/(1-'General Inputs'!$C$10))*$J3113*1000*$I3113 &lt;= ABS(($F3113-$E3113)*(1+$J185)^(O$490-$K$490)),'PV Adoption'!K$5*(1/(1-'General Inputs'!$C$10))*$J3113*1000*$I3113,ABS(($F3113-$E3113)*(1+$J185)^(O$490-$K$490)))</f>
        <v>0</v>
      </c>
      <c r="P3113" s="357">
        <f>IF('PV Adoption'!L$5*(1/(1-'General Inputs'!$C$10))*$J3113*1000*$I3113 &lt;= ABS(($F3113-$E3113)*(1+$J185)^(P$490-$K$490)),'PV Adoption'!L$5*(1/(1-'General Inputs'!$C$10))*$J3113*1000*$I3113,ABS(($F3113-$E3113)*(1+$J185)^(P$490-$K$490)))</f>
        <v>0</v>
      </c>
      <c r="Q3113" s="357">
        <f>IF('PV Adoption'!M$5*(1/(1-'General Inputs'!$C$10))*$J3113*1000*$I3113 &lt;= ABS(($F3113-$E3113)*(1+$J185)^(Q$490-$K$490)),'PV Adoption'!M$5*(1/(1-'General Inputs'!$C$10))*$J3113*1000*$I3113,ABS(($F3113-$E3113)*(1+$J185)^(Q$490-$K$490)))</f>
        <v>0</v>
      </c>
      <c r="R3113" s="357">
        <f>IF('PV Adoption'!N$5*(1/(1-'General Inputs'!$C$10))*$J3113*1000*$I3113 &lt;= ABS(($F3113-$E3113)*(1+$J185)^(R$490-$K$490)),'PV Adoption'!N$5*(1/(1-'General Inputs'!$C$10))*$J3113*1000*$I3113,ABS(($F3113-$E3113)*(1+$J185)^(R$490-$K$490)))</f>
        <v>0</v>
      </c>
      <c r="S3113" s="357">
        <f>IF('PV Adoption'!O$5*(1/(1-'General Inputs'!$C$10))*$J3113*1000*$I3113 &lt;= ABS(($F3113-$E3113)*(1+$J185)^(S$490-$K$490)),'PV Adoption'!O$5*(1/(1-'General Inputs'!$C$10))*$J3113*1000*$I3113,ABS(($F3113-$E3113)*(1+$J185)^(S$490-$K$490)))</f>
        <v>0</v>
      </c>
      <c r="T3113" s="357">
        <f>IF('PV Adoption'!P$5*(1/(1-'General Inputs'!$C$10))*$J3113*1000*$I3113 &lt;= ABS(($F3113-$E3113)*(1+$J185)^(T$490-$K$490)),'PV Adoption'!P$5*(1/(1-'General Inputs'!$C$10))*$J3113*1000*$I3113,ABS(($F3113-$E3113)*(1+$J185)^(T$490-$K$490)))</f>
        <v>0</v>
      </c>
      <c r="U3113" s="357">
        <f>IF('PV Adoption'!Q$5*(1/(1-'General Inputs'!$C$10))*$J3113*1000*$I3113 &lt;= ABS(($F3113-$E3113)*(1+$J185)^(U$490-$K$490)),'PV Adoption'!Q$5*(1/(1-'General Inputs'!$C$10))*$J3113*1000*$I3113,ABS(($F3113-$E3113)*(1+$J185)^(U$490-$K$490)))</f>
        <v>0</v>
      </c>
      <c r="V3113" s="357">
        <f>IF('PV Adoption'!R$5*(1/(1-'General Inputs'!$C$10))*$J3113*1000*$I3113 &lt;= ABS(($F3113-$E3113)*(1+$J185)^(V$490-$K$490)),'PV Adoption'!R$5*(1/(1-'General Inputs'!$C$10))*$J3113*1000*$I3113,ABS(($F3113-$E3113)*(1+$J185)^(V$490-$K$490)))</f>
        <v>0</v>
      </c>
      <c r="W3113" s="357">
        <f>IF('PV Adoption'!S$5*(1/(1-'General Inputs'!$C$10))*$J3113*1000*$I3113 &lt;= ABS(($F3113-$E3113)*(1+$J185)^(W$490-$K$490)),'PV Adoption'!S$5*(1/(1-'General Inputs'!$C$10))*$J3113*1000*$I3113,ABS(($F3113-$E3113)*(1+$J185)^(W$490-$K$490)))</f>
        <v>0</v>
      </c>
      <c r="X3113" s="357">
        <f>IF('PV Adoption'!T$5*(1/(1-'General Inputs'!$C$10))*$J3113*1000*$I3113 &lt;= ABS(($F3113-$E3113)*(1+$J185)^(X$490-$K$490)),'PV Adoption'!T$5*(1/(1-'General Inputs'!$C$10))*$J3113*1000*$I3113,ABS(($F3113-$E3113)*(1+$J185)^(X$490-$K$490)))</f>
        <v>0</v>
      </c>
      <c r="Y3113" s="357">
        <f>IF('PV Adoption'!U$5*(1/(1-'General Inputs'!$C$10))*$J3113*1000*$I3113 &lt;= ABS(($F3113-$E3113)*(1+$J185)^(Y$490-$K$490)),'PV Adoption'!U$5*(1/(1-'General Inputs'!$C$10))*$J3113*1000*$I3113,ABS(($F3113-$E3113)*(1+$J185)^(Y$490-$K$490)))</f>
        <v>0</v>
      </c>
      <c r="Z3113" s="357">
        <f>IF('PV Adoption'!V$5*(1/(1-'General Inputs'!$C$10))*$J3113*1000*$I3113 &lt;= ABS(($F3113-$E3113)*(1+$J185)^(Z$490-$K$490)),'PV Adoption'!V$5*(1/(1-'General Inputs'!$C$10))*$J3113*1000*$I3113,ABS(($F3113-$E3113)*(1+$J185)^(Z$490-$K$490)))</f>
        <v>0</v>
      </c>
      <c r="AA3113" s="357">
        <f>IF('PV Adoption'!W$5*(1/(1-'General Inputs'!$C$10))*$J3113*1000*$I3113 &lt;= ABS(($F3113-$E3113)*(1+$J185)^(AA$490-$K$490)),'PV Adoption'!W$5*(1/(1-'General Inputs'!$C$10))*$J3113*1000*$I3113,ABS(($F3113-$E3113)*(1+$J185)^(AA$490-$K$490)))</f>
        <v>0</v>
      </c>
      <c r="AB3113" s="357">
        <f>IF('PV Adoption'!X$5*(1/(1-'General Inputs'!$C$10))*$J3113*1000*$I3113 &lt;= ABS(($F3113-$E3113)*(1+$J185)^(AB$490-$K$490)),'PV Adoption'!X$5*(1/(1-'General Inputs'!$C$10))*$J3113*1000*$I3113,ABS(($F3113-$E3113)*(1+$J185)^(AB$490-$K$490)))</f>
        <v>0</v>
      </c>
      <c r="AC3113" s="357">
        <f>IF('PV Adoption'!Y$5*(1/(1-'General Inputs'!$C$10))*$J3113*1000*$I3113 &lt;= ABS(($F3113-$E3113)*(1+$J185)^(AC$490-$K$490)),'PV Adoption'!Y$5*(1/(1-'General Inputs'!$C$10))*$J3113*1000*$I3113,ABS(($F3113-$E3113)*(1+$J185)^(AC$490-$K$490)))</f>
        <v>0</v>
      </c>
      <c r="AD3113" s="357">
        <f>IF('PV Adoption'!Z$5*(1/(1-'General Inputs'!$C$10))*$J3113*1000*$I3113 &lt;= ABS(($F3113-$E3113)*(1+$J185)^(AD$490-$K$490)),'PV Adoption'!Z$5*(1/(1-'General Inputs'!$C$10))*$J3113*1000*$I3113,ABS(($F3113-$E3113)*(1+$J185)^(AD$490-$K$490)))</f>
        <v>0</v>
      </c>
      <c r="AE3113" s="357">
        <f>IF('PV Adoption'!AA$5*(1/(1-'General Inputs'!$C$10))*$J3113*1000*$I3113 &lt;= ABS(($F3113-$E3113)*(1+$J185)^(AE$490-$K$490)),'PV Adoption'!AA$5*(1/(1-'General Inputs'!$C$10))*$J3113*1000*$I3113,ABS(($F3113-$E3113)*(1+$J185)^(AE$490-$K$490)))</f>
        <v>0</v>
      </c>
      <c r="AF3113" s="357">
        <f>IF('PV Adoption'!AB$5*(1/(1-'General Inputs'!$C$10))*$J3113*1000*$I3113 &lt;= ABS(($F3113-$E3113)*(1+$J185)^(AF$490-$K$490)),'PV Adoption'!AB$5*(1/(1-'General Inputs'!$C$10))*$J3113*1000*$I3113,ABS(($F3113-$E3113)*(1+$J185)^(AF$490-$K$490)))</f>
        <v>0</v>
      </c>
      <c r="AG3113" s="357">
        <f>IF('PV Adoption'!AC$5*(1/(1-'General Inputs'!$C$10))*$J3113*1000*$I3113 &lt;= ABS(($F3113-$E3113)*(1+$J185)^(AG$490-$K$490)),'PV Adoption'!AC$5*(1/(1-'General Inputs'!$C$10))*$J3113*1000*$I3113,ABS(($F3113-$E3113)*(1+$J185)^(AG$490-$K$490)))</f>
        <v>0</v>
      </c>
      <c r="AH3113" s="357">
        <f>IF('PV Adoption'!AD$5*(1/(1-'General Inputs'!$C$10))*$J3113*1000*$I3113 &lt;= ABS(($F3113-$E3113)*(1+$J185)^(AH$490-$K$490)),'PV Adoption'!AD$5*(1/(1-'General Inputs'!$C$10))*$J3113*1000*$I3113,ABS(($F3113-$E3113)*(1+$J185)^(AH$490-$K$490)))</f>
        <v>0</v>
      </c>
      <c r="AI3113" s="357">
        <f>IF('PV Adoption'!AE$5*(1/(1-'General Inputs'!$C$10))*$J3113*1000*$I3113 &lt;= ABS(($F3113-$E3113)*(1+$J185)^(AI$490-$K$490)),'PV Adoption'!AE$5*(1/(1-'General Inputs'!$C$10))*$J3113*1000*$I3113,ABS(($F3113-$E3113)*(1+$J185)^(AI$490-$K$490)))</f>
        <v>0</v>
      </c>
      <c r="AJ3113" s="357">
        <f>IF('PV Adoption'!AF$5*(1/(1-'General Inputs'!$C$10))*$J3113*1000*$I3113 &lt;= ABS(($F3113-$E3113)*(1+$J185)^(AJ$490-$K$490)),'PV Adoption'!AF$5*(1/(1-'General Inputs'!$C$10))*$J3113*1000*$I3113,ABS(($F3113-$E3113)*(1+$J185)^(AJ$490-$K$490)))</f>
        <v>0</v>
      </c>
      <c r="AK3113" s="357">
        <v>239.52963824156112</v>
      </c>
      <c r="AL3113" s="357">
        <v>239.13580935428203</v>
      </c>
      <c r="AM3113" s="357">
        <v>238.74262799101535</v>
      </c>
    </row>
    <row r="3114" spans="1:39" x14ac:dyDescent="0.25">
      <c r="A3114" s="353" t="s">
        <v>539</v>
      </c>
      <c r="B3114" s="353" t="s">
        <v>539</v>
      </c>
      <c r="C3114" s="441">
        <f t="shared" ref="C3114:H3114" si="2562">C186</f>
        <v>3000</v>
      </c>
      <c r="D3114" s="441"/>
      <c r="E3114" s="441"/>
      <c r="F3114" s="441"/>
      <c r="G3114" s="441"/>
      <c r="H3114" s="441">
        <f t="shared" si="2562"/>
        <v>0</v>
      </c>
      <c r="I3114" s="470">
        <f>IFERROR(VLOOKUP(B3114,Coincidence!$B$2:$E$242,4,FALSE)*IF(G3114="Winter",'General Inputs'!$C$25,'General Inputs'!$C$24),IF(G3114="Winter",'General Inputs'!$C$25,'General Inputs'!$C$24))</f>
        <v>0.52140604400000001</v>
      </c>
      <c r="J3114" s="466">
        <f>'Nameplate by Substation'!H186</f>
        <v>4.7241710847973056E-4</v>
      </c>
      <c r="K3114" s="357">
        <f>IF('PV Adoption'!G$5*(1/(1-'General Inputs'!$C$10))*$J3114*1000*$I3114 &lt;= ABS(($F3114-$E3114)*(1+$J186)^(K$490-$K$490)),'PV Adoption'!G$5*(1/(1-'General Inputs'!$C$10))*$J3114*1000*$I3114,ABS(($F3114-$E3114)*(1+$J186)^(K$490-$K$490)))</f>
        <v>0</v>
      </c>
      <c r="L3114" s="357">
        <f>IF('PV Adoption'!H$5*(1/(1-'General Inputs'!$C$10))*$J3114*1000*$I3114 &lt;= ABS(($F3114-$E3114)*(1+$J186)^(L$490-$K$490)),'PV Adoption'!H$5*(1/(1-'General Inputs'!$C$10))*$J3114*1000*$I3114,ABS(($F3114-$E3114)*(1+$J186)^(L$490-$K$490)))</f>
        <v>0</v>
      </c>
      <c r="M3114" s="357">
        <f>IF('PV Adoption'!I$5*(1/(1-'General Inputs'!$C$10))*$J3114*1000*$I3114 &lt;= ABS(($F3114-$E3114)*(1+$J186)^(M$490-$K$490)),'PV Adoption'!I$5*(1/(1-'General Inputs'!$C$10))*$J3114*1000*$I3114,ABS(($F3114-$E3114)*(1+$J186)^(M$490-$K$490)))</f>
        <v>0</v>
      </c>
      <c r="N3114" s="357">
        <f>IF('PV Adoption'!J$5*(1/(1-'General Inputs'!$C$10))*$J3114*1000*$I3114 &lt;= ABS(($F3114-$E3114)*(1+$J186)^(N$490-$K$490)),'PV Adoption'!J$5*(1/(1-'General Inputs'!$C$10))*$J3114*1000*$I3114,ABS(($F3114-$E3114)*(1+$J186)^(N$490-$K$490)))</f>
        <v>0</v>
      </c>
      <c r="O3114" s="357">
        <f>IF('PV Adoption'!K$5*(1/(1-'General Inputs'!$C$10))*$J3114*1000*$I3114 &lt;= ABS(($F3114-$E3114)*(1+$J186)^(O$490-$K$490)),'PV Adoption'!K$5*(1/(1-'General Inputs'!$C$10))*$J3114*1000*$I3114,ABS(($F3114-$E3114)*(1+$J186)^(O$490-$K$490)))</f>
        <v>0</v>
      </c>
      <c r="P3114" s="357">
        <f>IF('PV Adoption'!L$5*(1/(1-'General Inputs'!$C$10))*$J3114*1000*$I3114 &lt;= ABS(($F3114-$E3114)*(1+$J186)^(P$490-$K$490)),'PV Adoption'!L$5*(1/(1-'General Inputs'!$C$10))*$J3114*1000*$I3114,ABS(($F3114-$E3114)*(1+$J186)^(P$490-$K$490)))</f>
        <v>0</v>
      </c>
      <c r="Q3114" s="357">
        <f>IF('PV Adoption'!M$5*(1/(1-'General Inputs'!$C$10))*$J3114*1000*$I3114 &lt;= ABS(($F3114-$E3114)*(1+$J186)^(Q$490-$K$490)),'PV Adoption'!M$5*(1/(1-'General Inputs'!$C$10))*$J3114*1000*$I3114,ABS(($F3114-$E3114)*(1+$J186)^(Q$490-$K$490)))</f>
        <v>0</v>
      </c>
      <c r="R3114" s="357">
        <f>IF('PV Adoption'!N$5*(1/(1-'General Inputs'!$C$10))*$J3114*1000*$I3114 &lt;= ABS(($F3114-$E3114)*(1+$J186)^(R$490-$K$490)),'PV Adoption'!N$5*(1/(1-'General Inputs'!$C$10))*$J3114*1000*$I3114,ABS(($F3114-$E3114)*(1+$J186)^(R$490-$K$490)))</f>
        <v>0</v>
      </c>
      <c r="S3114" s="357">
        <f>IF('PV Adoption'!O$5*(1/(1-'General Inputs'!$C$10))*$J3114*1000*$I3114 &lt;= ABS(($F3114-$E3114)*(1+$J186)^(S$490-$K$490)),'PV Adoption'!O$5*(1/(1-'General Inputs'!$C$10))*$J3114*1000*$I3114,ABS(($F3114-$E3114)*(1+$J186)^(S$490-$K$490)))</f>
        <v>0</v>
      </c>
      <c r="T3114" s="357">
        <f>IF('PV Adoption'!P$5*(1/(1-'General Inputs'!$C$10))*$J3114*1000*$I3114 &lt;= ABS(($F3114-$E3114)*(1+$J186)^(T$490-$K$490)),'PV Adoption'!P$5*(1/(1-'General Inputs'!$C$10))*$J3114*1000*$I3114,ABS(($F3114-$E3114)*(1+$J186)^(T$490-$K$490)))</f>
        <v>0</v>
      </c>
      <c r="U3114" s="357">
        <f>IF('PV Adoption'!Q$5*(1/(1-'General Inputs'!$C$10))*$J3114*1000*$I3114 &lt;= ABS(($F3114-$E3114)*(1+$J186)^(U$490-$K$490)),'PV Adoption'!Q$5*(1/(1-'General Inputs'!$C$10))*$J3114*1000*$I3114,ABS(($F3114-$E3114)*(1+$J186)^(U$490-$K$490)))</f>
        <v>0</v>
      </c>
      <c r="V3114" s="357">
        <f>IF('PV Adoption'!R$5*(1/(1-'General Inputs'!$C$10))*$J3114*1000*$I3114 &lt;= ABS(($F3114-$E3114)*(1+$J186)^(V$490-$K$490)),'PV Adoption'!R$5*(1/(1-'General Inputs'!$C$10))*$J3114*1000*$I3114,ABS(($F3114-$E3114)*(1+$J186)^(V$490-$K$490)))</f>
        <v>0</v>
      </c>
      <c r="W3114" s="357">
        <f>IF('PV Adoption'!S$5*(1/(1-'General Inputs'!$C$10))*$J3114*1000*$I3114 &lt;= ABS(($F3114-$E3114)*(1+$J186)^(W$490-$K$490)),'PV Adoption'!S$5*(1/(1-'General Inputs'!$C$10))*$J3114*1000*$I3114,ABS(($F3114-$E3114)*(1+$J186)^(W$490-$K$490)))</f>
        <v>0</v>
      </c>
      <c r="X3114" s="357">
        <f>IF('PV Adoption'!T$5*(1/(1-'General Inputs'!$C$10))*$J3114*1000*$I3114 &lt;= ABS(($F3114-$E3114)*(1+$J186)^(X$490-$K$490)),'PV Adoption'!T$5*(1/(1-'General Inputs'!$C$10))*$J3114*1000*$I3114,ABS(($F3114-$E3114)*(1+$J186)^(X$490-$K$490)))</f>
        <v>0</v>
      </c>
      <c r="Y3114" s="357">
        <f>IF('PV Adoption'!U$5*(1/(1-'General Inputs'!$C$10))*$J3114*1000*$I3114 &lt;= ABS(($F3114-$E3114)*(1+$J186)^(Y$490-$K$490)),'PV Adoption'!U$5*(1/(1-'General Inputs'!$C$10))*$J3114*1000*$I3114,ABS(($F3114-$E3114)*(1+$J186)^(Y$490-$K$490)))</f>
        <v>0</v>
      </c>
      <c r="Z3114" s="357">
        <f>IF('PV Adoption'!V$5*(1/(1-'General Inputs'!$C$10))*$J3114*1000*$I3114 &lt;= ABS(($F3114-$E3114)*(1+$J186)^(Z$490-$K$490)),'PV Adoption'!V$5*(1/(1-'General Inputs'!$C$10))*$J3114*1000*$I3114,ABS(($F3114-$E3114)*(1+$J186)^(Z$490-$K$490)))</f>
        <v>0</v>
      </c>
      <c r="AA3114" s="357">
        <f>IF('PV Adoption'!W$5*(1/(1-'General Inputs'!$C$10))*$J3114*1000*$I3114 &lt;= ABS(($F3114-$E3114)*(1+$J186)^(AA$490-$K$490)),'PV Adoption'!W$5*(1/(1-'General Inputs'!$C$10))*$J3114*1000*$I3114,ABS(($F3114-$E3114)*(1+$J186)^(AA$490-$K$490)))</f>
        <v>0</v>
      </c>
      <c r="AB3114" s="357">
        <f>IF('PV Adoption'!X$5*(1/(1-'General Inputs'!$C$10))*$J3114*1000*$I3114 &lt;= ABS(($F3114-$E3114)*(1+$J186)^(AB$490-$K$490)),'PV Adoption'!X$5*(1/(1-'General Inputs'!$C$10))*$J3114*1000*$I3114,ABS(($F3114-$E3114)*(1+$J186)^(AB$490-$K$490)))</f>
        <v>0</v>
      </c>
      <c r="AC3114" s="357">
        <f>IF('PV Adoption'!Y$5*(1/(1-'General Inputs'!$C$10))*$J3114*1000*$I3114 &lt;= ABS(($F3114-$E3114)*(1+$J186)^(AC$490-$K$490)),'PV Adoption'!Y$5*(1/(1-'General Inputs'!$C$10))*$J3114*1000*$I3114,ABS(($F3114-$E3114)*(1+$J186)^(AC$490-$K$490)))</f>
        <v>0</v>
      </c>
      <c r="AD3114" s="357">
        <f>IF('PV Adoption'!Z$5*(1/(1-'General Inputs'!$C$10))*$J3114*1000*$I3114 &lt;= ABS(($F3114-$E3114)*(1+$J186)^(AD$490-$K$490)),'PV Adoption'!Z$5*(1/(1-'General Inputs'!$C$10))*$J3114*1000*$I3114,ABS(($F3114-$E3114)*(1+$J186)^(AD$490-$K$490)))</f>
        <v>0</v>
      </c>
      <c r="AE3114" s="357">
        <f>IF('PV Adoption'!AA$5*(1/(1-'General Inputs'!$C$10))*$J3114*1000*$I3114 &lt;= ABS(($F3114-$E3114)*(1+$J186)^(AE$490-$K$490)),'PV Adoption'!AA$5*(1/(1-'General Inputs'!$C$10))*$J3114*1000*$I3114,ABS(($F3114-$E3114)*(1+$J186)^(AE$490-$K$490)))</f>
        <v>0</v>
      </c>
      <c r="AF3114" s="357">
        <f>IF('PV Adoption'!AB$5*(1/(1-'General Inputs'!$C$10))*$J3114*1000*$I3114 &lt;= ABS(($F3114-$E3114)*(1+$J186)^(AF$490-$K$490)),'PV Adoption'!AB$5*(1/(1-'General Inputs'!$C$10))*$J3114*1000*$I3114,ABS(($F3114-$E3114)*(1+$J186)^(AF$490-$K$490)))</f>
        <v>0</v>
      </c>
      <c r="AG3114" s="357">
        <f>IF('PV Adoption'!AC$5*(1/(1-'General Inputs'!$C$10))*$J3114*1000*$I3114 &lt;= ABS(($F3114-$E3114)*(1+$J186)^(AG$490-$K$490)),'PV Adoption'!AC$5*(1/(1-'General Inputs'!$C$10))*$J3114*1000*$I3114,ABS(($F3114-$E3114)*(1+$J186)^(AG$490-$K$490)))</f>
        <v>0</v>
      </c>
      <c r="AH3114" s="357">
        <f>IF('PV Adoption'!AD$5*(1/(1-'General Inputs'!$C$10))*$J3114*1000*$I3114 &lt;= ABS(($F3114-$E3114)*(1+$J186)^(AH$490-$K$490)),'PV Adoption'!AD$5*(1/(1-'General Inputs'!$C$10))*$J3114*1000*$I3114,ABS(($F3114-$E3114)*(1+$J186)^(AH$490-$K$490)))</f>
        <v>0</v>
      </c>
      <c r="AI3114" s="357">
        <f>IF('PV Adoption'!AE$5*(1/(1-'General Inputs'!$C$10))*$J3114*1000*$I3114 &lt;= ABS(($F3114-$E3114)*(1+$J186)^(AI$490-$K$490)),'PV Adoption'!AE$5*(1/(1-'General Inputs'!$C$10))*$J3114*1000*$I3114,ABS(($F3114-$E3114)*(1+$J186)^(AI$490-$K$490)))</f>
        <v>0</v>
      </c>
      <c r="AJ3114" s="357">
        <f>IF('PV Adoption'!AF$5*(1/(1-'General Inputs'!$C$10))*$J3114*1000*$I3114 &lt;= ABS(($F3114-$E3114)*(1+$J186)^(AJ$490-$K$490)),'PV Adoption'!AF$5*(1/(1-'General Inputs'!$C$10))*$J3114*1000*$I3114,ABS(($F3114-$E3114)*(1+$J186)^(AJ$490-$K$490)))</f>
        <v>0</v>
      </c>
      <c r="AK3114" s="357">
        <v>93.548986268472007</v>
      </c>
      <c r="AL3114" s="357">
        <v>95.180535877630021</v>
      </c>
      <c r="AM3114" s="357">
        <v>96.908209431621515</v>
      </c>
    </row>
    <row r="3115" spans="1:39" x14ac:dyDescent="0.25">
      <c r="A3115" s="353" t="s">
        <v>283</v>
      </c>
      <c r="B3115" s="353" t="s">
        <v>283</v>
      </c>
      <c r="C3115" s="441">
        <f t="shared" ref="C3115:H3115" si="2563">C187</f>
        <v>1000</v>
      </c>
      <c r="D3115" s="441"/>
      <c r="E3115" s="441"/>
      <c r="F3115" s="441"/>
      <c r="G3115" s="441"/>
      <c r="H3115" s="441">
        <f t="shared" si="2563"/>
        <v>0</v>
      </c>
      <c r="I3115" s="470">
        <f>IFERROR(VLOOKUP(B3115,Coincidence!$B$2:$E$242,4,FALSE)*IF(G3115="Winter",'General Inputs'!$C$25,'General Inputs'!$C$24),IF(G3115="Winter",'General Inputs'!$C$25,'General Inputs'!$C$24))</f>
        <v>0.52140604400000001</v>
      </c>
      <c r="J3115" s="466">
        <f>'Nameplate by Substation'!H187</f>
        <v>6.7216555851666452E-4</v>
      </c>
      <c r="K3115" s="357">
        <f>IF('PV Adoption'!G$5*(1/(1-'General Inputs'!$C$10))*$J3115*1000*$I3115 &lt;= ABS(($F3115-$E3115)*(1+$J187)^(K$490-$K$490)),'PV Adoption'!G$5*(1/(1-'General Inputs'!$C$10))*$J3115*1000*$I3115,ABS(($F3115-$E3115)*(1+$J187)^(K$490-$K$490)))</f>
        <v>0</v>
      </c>
      <c r="L3115" s="357">
        <f>IF('PV Adoption'!H$5*(1/(1-'General Inputs'!$C$10))*$J3115*1000*$I3115 &lt;= ABS(($F3115-$E3115)*(1+$J187)^(L$490-$K$490)),'PV Adoption'!H$5*(1/(1-'General Inputs'!$C$10))*$J3115*1000*$I3115,ABS(($F3115-$E3115)*(1+$J187)^(L$490-$K$490)))</f>
        <v>0</v>
      </c>
      <c r="M3115" s="357">
        <f>IF('PV Adoption'!I$5*(1/(1-'General Inputs'!$C$10))*$J3115*1000*$I3115 &lt;= ABS(($F3115-$E3115)*(1+$J187)^(M$490-$K$490)),'PV Adoption'!I$5*(1/(1-'General Inputs'!$C$10))*$J3115*1000*$I3115,ABS(($F3115-$E3115)*(1+$J187)^(M$490-$K$490)))</f>
        <v>0</v>
      </c>
      <c r="N3115" s="357">
        <f>IF('PV Adoption'!J$5*(1/(1-'General Inputs'!$C$10))*$J3115*1000*$I3115 &lt;= ABS(($F3115-$E3115)*(1+$J187)^(N$490-$K$490)),'PV Adoption'!J$5*(1/(1-'General Inputs'!$C$10))*$J3115*1000*$I3115,ABS(($F3115-$E3115)*(1+$J187)^(N$490-$K$490)))</f>
        <v>0</v>
      </c>
      <c r="O3115" s="357">
        <f>IF('PV Adoption'!K$5*(1/(1-'General Inputs'!$C$10))*$J3115*1000*$I3115 &lt;= ABS(($F3115-$E3115)*(1+$J187)^(O$490-$K$490)),'PV Adoption'!K$5*(1/(1-'General Inputs'!$C$10))*$J3115*1000*$I3115,ABS(($F3115-$E3115)*(1+$J187)^(O$490-$K$490)))</f>
        <v>0</v>
      </c>
      <c r="P3115" s="357">
        <f>IF('PV Adoption'!L$5*(1/(1-'General Inputs'!$C$10))*$J3115*1000*$I3115 &lt;= ABS(($F3115-$E3115)*(1+$J187)^(P$490-$K$490)),'PV Adoption'!L$5*(1/(1-'General Inputs'!$C$10))*$J3115*1000*$I3115,ABS(($F3115-$E3115)*(1+$J187)^(P$490-$K$490)))</f>
        <v>0</v>
      </c>
      <c r="Q3115" s="357">
        <f>IF('PV Adoption'!M$5*(1/(1-'General Inputs'!$C$10))*$J3115*1000*$I3115 &lt;= ABS(($F3115-$E3115)*(1+$J187)^(Q$490-$K$490)),'PV Adoption'!M$5*(1/(1-'General Inputs'!$C$10))*$J3115*1000*$I3115,ABS(($F3115-$E3115)*(1+$J187)^(Q$490-$K$490)))</f>
        <v>0</v>
      </c>
      <c r="R3115" s="357">
        <f>IF('PV Adoption'!N$5*(1/(1-'General Inputs'!$C$10))*$J3115*1000*$I3115 &lt;= ABS(($F3115-$E3115)*(1+$J187)^(R$490-$K$490)),'PV Adoption'!N$5*(1/(1-'General Inputs'!$C$10))*$J3115*1000*$I3115,ABS(($F3115-$E3115)*(1+$J187)^(R$490-$K$490)))</f>
        <v>0</v>
      </c>
      <c r="S3115" s="357">
        <f>IF('PV Adoption'!O$5*(1/(1-'General Inputs'!$C$10))*$J3115*1000*$I3115 &lt;= ABS(($F3115-$E3115)*(1+$J187)^(S$490-$K$490)),'PV Adoption'!O$5*(1/(1-'General Inputs'!$C$10))*$J3115*1000*$I3115,ABS(($F3115-$E3115)*(1+$J187)^(S$490-$K$490)))</f>
        <v>0</v>
      </c>
      <c r="T3115" s="357">
        <f>IF('PV Adoption'!P$5*(1/(1-'General Inputs'!$C$10))*$J3115*1000*$I3115 &lt;= ABS(($F3115-$E3115)*(1+$J187)^(T$490-$K$490)),'PV Adoption'!P$5*(1/(1-'General Inputs'!$C$10))*$J3115*1000*$I3115,ABS(($F3115-$E3115)*(1+$J187)^(T$490-$K$490)))</f>
        <v>0</v>
      </c>
      <c r="U3115" s="357">
        <f>IF('PV Adoption'!Q$5*(1/(1-'General Inputs'!$C$10))*$J3115*1000*$I3115 &lt;= ABS(($F3115-$E3115)*(1+$J187)^(U$490-$K$490)),'PV Adoption'!Q$5*(1/(1-'General Inputs'!$C$10))*$J3115*1000*$I3115,ABS(($F3115-$E3115)*(1+$J187)^(U$490-$K$490)))</f>
        <v>0</v>
      </c>
      <c r="V3115" s="357">
        <f>IF('PV Adoption'!R$5*(1/(1-'General Inputs'!$C$10))*$J3115*1000*$I3115 &lt;= ABS(($F3115-$E3115)*(1+$J187)^(V$490-$K$490)),'PV Adoption'!R$5*(1/(1-'General Inputs'!$C$10))*$J3115*1000*$I3115,ABS(($F3115-$E3115)*(1+$J187)^(V$490-$K$490)))</f>
        <v>0</v>
      </c>
      <c r="W3115" s="357">
        <f>IF('PV Adoption'!S$5*(1/(1-'General Inputs'!$C$10))*$J3115*1000*$I3115 &lt;= ABS(($F3115-$E3115)*(1+$J187)^(W$490-$K$490)),'PV Adoption'!S$5*(1/(1-'General Inputs'!$C$10))*$J3115*1000*$I3115,ABS(($F3115-$E3115)*(1+$J187)^(W$490-$K$490)))</f>
        <v>0</v>
      </c>
      <c r="X3115" s="357">
        <f>IF('PV Adoption'!T$5*(1/(1-'General Inputs'!$C$10))*$J3115*1000*$I3115 &lt;= ABS(($F3115-$E3115)*(1+$J187)^(X$490-$K$490)),'PV Adoption'!T$5*(1/(1-'General Inputs'!$C$10))*$J3115*1000*$I3115,ABS(($F3115-$E3115)*(1+$J187)^(X$490-$K$490)))</f>
        <v>0</v>
      </c>
      <c r="Y3115" s="357">
        <f>IF('PV Adoption'!U$5*(1/(1-'General Inputs'!$C$10))*$J3115*1000*$I3115 &lt;= ABS(($F3115-$E3115)*(1+$J187)^(Y$490-$K$490)),'PV Adoption'!U$5*(1/(1-'General Inputs'!$C$10))*$J3115*1000*$I3115,ABS(($F3115-$E3115)*(1+$J187)^(Y$490-$K$490)))</f>
        <v>0</v>
      </c>
      <c r="Z3115" s="357">
        <f>IF('PV Adoption'!V$5*(1/(1-'General Inputs'!$C$10))*$J3115*1000*$I3115 &lt;= ABS(($F3115-$E3115)*(1+$J187)^(Z$490-$K$490)),'PV Adoption'!V$5*(1/(1-'General Inputs'!$C$10))*$J3115*1000*$I3115,ABS(($F3115-$E3115)*(1+$J187)^(Z$490-$K$490)))</f>
        <v>0</v>
      </c>
      <c r="AA3115" s="357">
        <f>IF('PV Adoption'!W$5*(1/(1-'General Inputs'!$C$10))*$J3115*1000*$I3115 &lt;= ABS(($F3115-$E3115)*(1+$J187)^(AA$490-$K$490)),'PV Adoption'!W$5*(1/(1-'General Inputs'!$C$10))*$J3115*1000*$I3115,ABS(($F3115-$E3115)*(1+$J187)^(AA$490-$K$490)))</f>
        <v>0</v>
      </c>
      <c r="AB3115" s="357">
        <f>IF('PV Adoption'!X$5*(1/(1-'General Inputs'!$C$10))*$J3115*1000*$I3115 &lt;= ABS(($F3115-$E3115)*(1+$J187)^(AB$490-$K$490)),'PV Adoption'!X$5*(1/(1-'General Inputs'!$C$10))*$J3115*1000*$I3115,ABS(($F3115-$E3115)*(1+$J187)^(AB$490-$K$490)))</f>
        <v>0</v>
      </c>
      <c r="AC3115" s="357">
        <f>IF('PV Adoption'!Y$5*(1/(1-'General Inputs'!$C$10))*$J3115*1000*$I3115 &lt;= ABS(($F3115-$E3115)*(1+$J187)^(AC$490-$K$490)),'PV Adoption'!Y$5*(1/(1-'General Inputs'!$C$10))*$J3115*1000*$I3115,ABS(($F3115-$E3115)*(1+$J187)^(AC$490-$K$490)))</f>
        <v>0</v>
      </c>
      <c r="AD3115" s="357">
        <f>IF('PV Adoption'!Z$5*(1/(1-'General Inputs'!$C$10))*$J3115*1000*$I3115 &lt;= ABS(($F3115-$E3115)*(1+$J187)^(AD$490-$K$490)),'PV Adoption'!Z$5*(1/(1-'General Inputs'!$C$10))*$J3115*1000*$I3115,ABS(($F3115-$E3115)*(1+$J187)^(AD$490-$K$490)))</f>
        <v>0</v>
      </c>
      <c r="AE3115" s="357">
        <f>IF('PV Adoption'!AA$5*(1/(1-'General Inputs'!$C$10))*$J3115*1000*$I3115 &lt;= ABS(($F3115-$E3115)*(1+$J187)^(AE$490-$K$490)),'PV Adoption'!AA$5*(1/(1-'General Inputs'!$C$10))*$J3115*1000*$I3115,ABS(($F3115-$E3115)*(1+$J187)^(AE$490-$K$490)))</f>
        <v>0</v>
      </c>
      <c r="AF3115" s="357">
        <f>IF('PV Adoption'!AB$5*(1/(1-'General Inputs'!$C$10))*$J3115*1000*$I3115 &lt;= ABS(($F3115-$E3115)*(1+$J187)^(AF$490-$K$490)),'PV Adoption'!AB$5*(1/(1-'General Inputs'!$C$10))*$J3115*1000*$I3115,ABS(($F3115-$E3115)*(1+$J187)^(AF$490-$K$490)))</f>
        <v>0</v>
      </c>
      <c r="AG3115" s="357">
        <f>IF('PV Adoption'!AC$5*(1/(1-'General Inputs'!$C$10))*$J3115*1000*$I3115 &lt;= ABS(($F3115-$E3115)*(1+$J187)^(AG$490-$K$490)),'PV Adoption'!AC$5*(1/(1-'General Inputs'!$C$10))*$J3115*1000*$I3115,ABS(($F3115-$E3115)*(1+$J187)^(AG$490-$K$490)))</f>
        <v>0</v>
      </c>
      <c r="AH3115" s="357">
        <f>IF('PV Adoption'!AD$5*(1/(1-'General Inputs'!$C$10))*$J3115*1000*$I3115 &lt;= ABS(($F3115-$E3115)*(1+$J187)^(AH$490-$K$490)),'PV Adoption'!AD$5*(1/(1-'General Inputs'!$C$10))*$J3115*1000*$I3115,ABS(($F3115-$E3115)*(1+$J187)^(AH$490-$K$490)))</f>
        <v>0</v>
      </c>
      <c r="AI3115" s="357">
        <f>IF('PV Adoption'!AE$5*(1/(1-'General Inputs'!$C$10))*$J3115*1000*$I3115 &lt;= ABS(($F3115-$E3115)*(1+$J187)^(AI$490-$K$490)),'PV Adoption'!AE$5*(1/(1-'General Inputs'!$C$10))*$J3115*1000*$I3115,ABS(($F3115-$E3115)*(1+$J187)^(AI$490-$K$490)))</f>
        <v>0</v>
      </c>
      <c r="AJ3115" s="357">
        <f>IF('PV Adoption'!AF$5*(1/(1-'General Inputs'!$C$10))*$J3115*1000*$I3115 &lt;= ABS(($F3115-$E3115)*(1+$J187)^(AJ$490-$K$490)),'PV Adoption'!AF$5*(1/(1-'General Inputs'!$C$10))*$J3115*1000*$I3115,ABS(($F3115-$E3115)*(1+$J187)^(AJ$490-$K$490)))</f>
        <v>0</v>
      </c>
      <c r="AK3115" s="357">
        <v>0</v>
      </c>
      <c r="AL3115" s="357">
        <v>0</v>
      </c>
      <c r="AM3115" s="357">
        <v>0</v>
      </c>
    </row>
    <row r="3116" spans="1:39" x14ac:dyDescent="0.25">
      <c r="A3116" s="353" t="s">
        <v>310</v>
      </c>
      <c r="B3116" s="353" t="s">
        <v>310</v>
      </c>
      <c r="C3116" s="441">
        <f t="shared" ref="C3116:H3116" si="2564">C188</f>
        <v>2000</v>
      </c>
      <c r="D3116" s="441"/>
      <c r="E3116" s="441"/>
      <c r="F3116" s="441"/>
      <c r="G3116" s="441"/>
      <c r="H3116" s="441">
        <f t="shared" si="2564"/>
        <v>0</v>
      </c>
      <c r="I3116" s="470">
        <f>IFERROR(VLOOKUP(B3116,Coincidence!$B$2:$E$242,4,FALSE)*IF(G3116="Winter",'General Inputs'!$C$25,'General Inputs'!$C$24),IF(G3116="Winter",'General Inputs'!$C$25,'General Inputs'!$C$24))</f>
        <v>0.52140604400000001</v>
      </c>
      <c r="J3116" s="466">
        <f>'Nameplate by Substation'!H188</f>
        <v>1.2252509466789125E-5</v>
      </c>
      <c r="K3116" s="357">
        <f>IF('PV Adoption'!G$5*(1/(1-'General Inputs'!$C$10))*$J3116*1000*$I3116 &lt;= ABS(($F3116-$E3116)*(1+$J188)^(K$490-$K$490)),'PV Adoption'!G$5*(1/(1-'General Inputs'!$C$10))*$J3116*1000*$I3116,ABS(($F3116-$E3116)*(1+$J188)^(K$490-$K$490)))</f>
        <v>0</v>
      </c>
      <c r="L3116" s="357">
        <f>IF('PV Adoption'!H$5*(1/(1-'General Inputs'!$C$10))*$J3116*1000*$I3116 &lt;= ABS(($F3116-$E3116)*(1+$J188)^(L$490-$K$490)),'PV Adoption'!H$5*(1/(1-'General Inputs'!$C$10))*$J3116*1000*$I3116,ABS(($F3116-$E3116)*(1+$J188)^(L$490-$K$490)))</f>
        <v>0</v>
      </c>
      <c r="M3116" s="357">
        <f>IF('PV Adoption'!I$5*(1/(1-'General Inputs'!$C$10))*$J3116*1000*$I3116 &lt;= ABS(($F3116-$E3116)*(1+$J188)^(M$490-$K$490)),'PV Adoption'!I$5*(1/(1-'General Inputs'!$C$10))*$J3116*1000*$I3116,ABS(($F3116-$E3116)*(1+$J188)^(M$490-$K$490)))</f>
        <v>0</v>
      </c>
      <c r="N3116" s="357">
        <f>IF('PV Adoption'!J$5*(1/(1-'General Inputs'!$C$10))*$J3116*1000*$I3116 &lt;= ABS(($F3116-$E3116)*(1+$J188)^(N$490-$K$490)),'PV Adoption'!J$5*(1/(1-'General Inputs'!$C$10))*$J3116*1000*$I3116,ABS(($F3116-$E3116)*(1+$J188)^(N$490-$K$490)))</f>
        <v>0</v>
      </c>
      <c r="O3116" s="357">
        <f>IF('PV Adoption'!K$5*(1/(1-'General Inputs'!$C$10))*$J3116*1000*$I3116 &lt;= ABS(($F3116-$E3116)*(1+$J188)^(O$490-$K$490)),'PV Adoption'!K$5*(1/(1-'General Inputs'!$C$10))*$J3116*1000*$I3116,ABS(($F3116-$E3116)*(1+$J188)^(O$490-$K$490)))</f>
        <v>0</v>
      </c>
      <c r="P3116" s="357">
        <f>IF('PV Adoption'!L$5*(1/(1-'General Inputs'!$C$10))*$J3116*1000*$I3116 &lt;= ABS(($F3116-$E3116)*(1+$J188)^(P$490-$K$490)),'PV Adoption'!L$5*(1/(1-'General Inputs'!$C$10))*$J3116*1000*$I3116,ABS(($F3116-$E3116)*(1+$J188)^(P$490-$K$490)))</f>
        <v>0</v>
      </c>
      <c r="Q3116" s="357">
        <f>IF('PV Adoption'!M$5*(1/(1-'General Inputs'!$C$10))*$J3116*1000*$I3116 &lt;= ABS(($F3116-$E3116)*(1+$J188)^(Q$490-$K$490)),'PV Adoption'!M$5*(1/(1-'General Inputs'!$C$10))*$J3116*1000*$I3116,ABS(($F3116-$E3116)*(1+$J188)^(Q$490-$K$490)))</f>
        <v>0</v>
      </c>
      <c r="R3116" s="357">
        <f>IF('PV Adoption'!N$5*(1/(1-'General Inputs'!$C$10))*$J3116*1000*$I3116 &lt;= ABS(($F3116-$E3116)*(1+$J188)^(R$490-$K$490)),'PV Adoption'!N$5*(1/(1-'General Inputs'!$C$10))*$J3116*1000*$I3116,ABS(($F3116-$E3116)*(1+$J188)^(R$490-$K$490)))</f>
        <v>0</v>
      </c>
      <c r="S3116" s="357">
        <f>IF('PV Adoption'!O$5*(1/(1-'General Inputs'!$C$10))*$J3116*1000*$I3116 &lt;= ABS(($F3116-$E3116)*(1+$J188)^(S$490-$K$490)),'PV Adoption'!O$5*(1/(1-'General Inputs'!$C$10))*$J3116*1000*$I3116,ABS(($F3116-$E3116)*(1+$J188)^(S$490-$K$490)))</f>
        <v>0</v>
      </c>
      <c r="T3116" s="357">
        <f>IF('PV Adoption'!P$5*(1/(1-'General Inputs'!$C$10))*$J3116*1000*$I3116 &lt;= ABS(($F3116-$E3116)*(1+$J188)^(T$490-$K$490)),'PV Adoption'!P$5*(1/(1-'General Inputs'!$C$10))*$J3116*1000*$I3116,ABS(($F3116-$E3116)*(1+$J188)^(T$490-$K$490)))</f>
        <v>0</v>
      </c>
      <c r="U3116" s="357">
        <f>IF('PV Adoption'!Q$5*(1/(1-'General Inputs'!$C$10))*$J3116*1000*$I3116 &lt;= ABS(($F3116-$E3116)*(1+$J188)^(U$490-$K$490)),'PV Adoption'!Q$5*(1/(1-'General Inputs'!$C$10))*$J3116*1000*$I3116,ABS(($F3116-$E3116)*(1+$J188)^(U$490-$K$490)))</f>
        <v>0</v>
      </c>
      <c r="V3116" s="357">
        <f>IF('PV Adoption'!R$5*(1/(1-'General Inputs'!$C$10))*$J3116*1000*$I3116 &lt;= ABS(($F3116-$E3116)*(1+$J188)^(V$490-$K$490)),'PV Adoption'!R$5*(1/(1-'General Inputs'!$C$10))*$J3116*1000*$I3116,ABS(($F3116-$E3116)*(1+$J188)^(V$490-$K$490)))</f>
        <v>0</v>
      </c>
      <c r="W3116" s="357">
        <f>IF('PV Adoption'!S$5*(1/(1-'General Inputs'!$C$10))*$J3116*1000*$I3116 &lt;= ABS(($F3116-$E3116)*(1+$J188)^(W$490-$K$490)),'PV Adoption'!S$5*(1/(1-'General Inputs'!$C$10))*$J3116*1000*$I3116,ABS(($F3116-$E3116)*(1+$J188)^(W$490-$K$490)))</f>
        <v>0</v>
      </c>
      <c r="X3116" s="357">
        <f>IF('PV Adoption'!T$5*(1/(1-'General Inputs'!$C$10))*$J3116*1000*$I3116 &lt;= ABS(($F3116-$E3116)*(1+$J188)^(X$490-$K$490)),'PV Adoption'!T$5*(1/(1-'General Inputs'!$C$10))*$J3116*1000*$I3116,ABS(($F3116-$E3116)*(1+$J188)^(X$490-$K$490)))</f>
        <v>0</v>
      </c>
      <c r="Y3116" s="357">
        <f>IF('PV Adoption'!U$5*(1/(1-'General Inputs'!$C$10))*$J3116*1000*$I3116 &lt;= ABS(($F3116-$E3116)*(1+$J188)^(Y$490-$K$490)),'PV Adoption'!U$5*(1/(1-'General Inputs'!$C$10))*$J3116*1000*$I3116,ABS(($F3116-$E3116)*(1+$J188)^(Y$490-$K$490)))</f>
        <v>0</v>
      </c>
      <c r="Z3116" s="357">
        <f>IF('PV Adoption'!V$5*(1/(1-'General Inputs'!$C$10))*$J3116*1000*$I3116 &lt;= ABS(($F3116-$E3116)*(1+$J188)^(Z$490-$K$490)),'PV Adoption'!V$5*(1/(1-'General Inputs'!$C$10))*$J3116*1000*$I3116,ABS(($F3116-$E3116)*(1+$J188)^(Z$490-$K$490)))</f>
        <v>0</v>
      </c>
      <c r="AA3116" s="357">
        <f>IF('PV Adoption'!W$5*(1/(1-'General Inputs'!$C$10))*$J3116*1000*$I3116 &lt;= ABS(($F3116-$E3116)*(1+$J188)^(AA$490-$K$490)),'PV Adoption'!W$5*(1/(1-'General Inputs'!$C$10))*$J3116*1000*$I3116,ABS(($F3116-$E3116)*(1+$J188)^(AA$490-$K$490)))</f>
        <v>0</v>
      </c>
      <c r="AB3116" s="357">
        <f>IF('PV Adoption'!X$5*(1/(1-'General Inputs'!$C$10))*$J3116*1000*$I3116 &lt;= ABS(($F3116-$E3116)*(1+$J188)^(AB$490-$K$490)),'PV Adoption'!X$5*(1/(1-'General Inputs'!$C$10))*$J3116*1000*$I3116,ABS(($F3116-$E3116)*(1+$J188)^(AB$490-$K$490)))</f>
        <v>0</v>
      </c>
      <c r="AC3116" s="357">
        <f>IF('PV Adoption'!Y$5*(1/(1-'General Inputs'!$C$10))*$J3116*1000*$I3116 &lt;= ABS(($F3116-$E3116)*(1+$J188)^(AC$490-$K$490)),'PV Adoption'!Y$5*(1/(1-'General Inputs'!$C$10))*$J3116*1000*$I3116,ABS(($F3116-$E3116)*(1+$J188)^(AC$490-$K$490)))</f>
        <v>0</v>
      </c>
      <c r="AD3116" s="357">
        <f>IF('PV Adoption'!Z$5*(1/(1-'General Inputs'!$C$10))*$J3116*1000*$I3116 &lt;= ABS(($F3116-$E3116)*(1+$J188)^(AD$490-$K$490)),'PV Adoption'!Z$5*(1/(1-'General Inputs'!$C$10))*$J3116*1000*$I3116,ABS(($F3116-$E3116)*(1+$J188)^(AD$490-$K$490)))</f>
        <v>0</v>
      </c>
      <c r="AE3116" s="357">
        <f>IF('PV Adoption'!AA$5*(1/(1-'General Inputs'!$C$10))*$J3116*1000*$I3116 &lt;= ABS(($F3116-$E3116)*(1+$J188)^(AE$490-$K$490)),'PV Adoption'!AA$5*(1/(1-'General Inputs'!$C$10))*$J3116*1000*$I3116,ABS(($F3116-$E3116)*(1+$J188)^(AE$490-$K$490)))</f>
        <v>0</v>
      </c>
      <c r="AF3116" s="357">
        <f>IF('PV Adoption'!AB$5*(1/(1-'General Inputs'!$C$10))*$J3116*1000*$I3116 &lt;= ABS(($F3116-$E3116)*(1+$J188)^(AF$490-$K$490)),'PV Adoption'!AB$5*(1/(1-'General Inputs'!$C$10))*$J3116*1000*$I3116,ABS(($F3116-$E3116)*(1+$J188)^(AF$490-$K$490)))</f>
        <v>0</v>
      </c>
      <c r="AG3116" s="357">
        <f>IF('PV Adoption'!AC$5*(1/(1-'General Inputs'!$C$10))*$J3116*1000*$I3116 &lt;= ABS(($F3116-$E3116)*(1+$J188)^(AG$490-$K$490)),'PV Adoption'!AC$5*(1/(1-'General Inputs'!$C$10))*$J3116*1000*$I3116,ABS(($F3116-$E3116)*(1+$J188)^(AG$490-$K$490)))</f>
        <v>0</v>
      </c>
      <c r="AH3116" s="357">
        <f>IF('PV Adoption'!AD$5*(1/(1-'General Inputs'!$C$10))*$J3116*1000*$I3116 &lt;= ABS(($F3116-$E3116)*(1+$J188)^(AH$490-$K$490)),'PV Adoption'!AD$5*(1/(1-'General Inputs'!$C$10))*$J3116*1000*$I3116,ABS(($F3116-$E3116)*(1+$J188)^(AH$490-$K$490)))</f>
        <v>0</v>
      </c>
      <c r="AI3116" s="357">
        <f>IF('PV Adoption'!AE$5*(1/(1-'General Inputs'!$C$10))*$J3116*1000*$I3116 &lt;= ABS(($F3116-$E3116)*(1+$J188)^(AI$490-$K$490)),'PV Adoption'!AE$5*(1/(1-'General Inputs'!$C$10))*$J3116*1000*$I3116,ABS(($F3116-$E3116)*(1+$J188)^(AI$490-$K$490)))</f>
        <v>0</v>
      </c>
      <c r="AJ3116" s="357">
        <f>IF('PV Adoption'!AF$5*(1/(1-'General Inputs'!$C$10))*$J3116*1000*$I3116 &lt;= ABS(($F3116-$E3116)*(1+$J188)^(AJ$490-$K$490)),'PV Adoption'!AF$5*(1/(1-'General Inputs'!$C$10))*$J3116*1000*$I3116,ABS(($F3116-$E3116)*(1+$J188)^(AJ$490-$K$490)))</f>
        <v>0</v>
      </c>
      <c r="AK3116" s="357">
        <v>2.4262665752126504</v>
      </c>
      <c r="AL3116" s="357">
        <v>2.4685820982386386</v>
      </c>
      <c r="AM3116" s="357">
        <v>2.5133906714165302</v>
      </c>
    </row>
    <row r="3117" spans="1:39" x14ac:dyDescent="0.25">
      <c r="A3117" s="353" t="s">
        <v>444</v>
      </c>
      <c r="B3117" s="353" t="s">
        <v>444</v>
      </c>
      <c r="C3117" s="441">
        <f t="shared" ref="C3117:H3117" si="2565">C189</f>
        <v>12500</v>
      </c>
      <c r="D3117" s="441"/>
      <c r="E3117" s="441"/>
      <c r="F3117" s="441"/>
      <c r="G3117" s="441"/>
      <c r="H3117" s="441">
        <f t="shared" si="2565"/>
        <v>0</v>
      </c>
      <c r="I3117" s="470">
        <f>IFERROR(VLOOKUP(B3117,Coincidence!$B$2:$E$242,4,FALSE)*IF(G3117="Winter",'General Inputs'!$C$25,'General Inputs'!$C$24),IF(G3117="Winter",'General Inputs'!$C$25,'General Inputs'!$C$24))</f>
        <v>0.52140604400000001</v>
      </c>
      <c r="J3117" s="466">
        <f>'Nameplate by Substation'!H189</f>
        <v>7.5119552088052379E-4</v>
      </c>
      <c r="K3117" s="357">
        <f>IF('PV Adoption'!G$5*(1/(1-'General Inputs'!$C$10))*$J3117*1000*$I3117 &lt;= ABS(($F3117-$E3117)*(1+$J189)^(K$490-$K$490)),'PV Adoption'!G$5*(1/(1-'General Inputs'!$C$10))*$J3117*1000*$I3117,ABS(($F3117-$E3117)*(1+$J189)^(K$490-$K$490)))</f>
        <v>0</v>
      </c>
      <c r="L3117" s="357">
        <f>IF('PV Adoption'!H$5*(1/(1-'General Inputs'!$C$10))*$J3117*1000*$I3117 &lt;= ABS(($F3117-$E3117)*(1+$J189)^(L$490-$K$490)),'PV Adoption'!H$5*(1/(1-'General Inputs'!$C$10))*$J3117*1000*$I3117,ABS(($F3117-$E3117)*(1+$J189)^(L$490-$K$490)))</f>
        <v>0</v>
      </c>
      <c r="M3117" s="357">
        <f>IF('PV Adoption'!I$5*(1/(1-'General Inputs'!$C$10))*$J3117*1000*$I3117 &lt;= ABS(($F3117-$E3117)*(1+$J189)^(M$490-$K$490)),'PV Adoption'!I$5*(1/(1-'General Inputs'!$C$10))*$J3117*1000*$I3117,ABS(($F3117-$E3117)*(1+$J189)^(M$490-$K$490)))</f>
        <v>0</v>
      </c>
      <c r="N3117" s="357">
        <f>IF('PV Adoption'!J$5*(1/(1-'General Inputs'!$C$10))*$J3117*1000*$I3117 &lt;= ABS(($F3117-$E3117)*(1+$J189)^(N$490-$K$490)),'PV Adoption'!J$5*(1/(1-'General Inputs'!$C$10))*$J3117*1000*$I3117,ABS(($F3117-$E3117)*(1+$J189)^(N$490-$K$490)))</f>
        <v>0</v>
      </c>
      <c r="O3117" s="357">
        <f>IF('PV Adoption'!K$5*(1/(1-'General Inputs'!$C$10))*$J3117*1000*$I3117 &lt;= ABS(($F3117-$E3117)*(1+$J189)^(O$490-$K$490)),'PV Adoption'!K$5*(1/(1-'General Inputs'!$C$10))*$J3117*1000*$I3117,ABS(($F3117-$E3117)*(1+$J189)^(O$490-$K$490)))</f>
        <v>0</v>
      </c>
      <c r="P3117" s="357">
        <f>IF('PV Adoption'!L$5*(1/(1-'General Inputs'!$C$10))*$J3117*1000*$I3117 &lt;= ABS(($F3117-$E3117)*(1+$J189)^(P$490-$K$490)),'PV Adoption'!L$5*(1/(1-'General Inputs'!$C$10))*$J3117*1000*$I3117,ABS(($F3117-$E3117)*(1+$J189)^(P$490-$K$490)))</f>
        <v>0</v>
      </c>
      <c r="Q3117" s="357">
        <f>IF('PV Adoption'!M$5*(1/(1-'General Inputs'!$C$10))*$J3117*1000*$I3117 &lt;= ABS(($F3117-$E3117)*(1+$J189)^(Q$490-$K$490)),'PV Adoption'!M$5*(1/(1-'General Inputs'!$C$10))*$J3117*1000*$I3117,ABS(($F3117-$E3117)*(1+$J189)^(Q$490-$K$490)))</f>
        <v>0</v>
      </c>
      <c r="R3117" s="357">
        <f>IF('PV Adoption'!N$5*(1/(1-'General Inputs'!$C$10))*$J3117*1000*$I3117 &lt;= ABS(($F3117-$E3117)*(1+$J189)^(R$490-$K$490)),'PV Adoption'!N$5*(1/(1-'General Inputs'!$C$10))*$J3117*1000*$I3117,ABS(($F3117-$E3117)*(1+$J189)^(R$490-$K$490)))</f>
        <v>0</v>
      </c>
      <c r="S3117" s="357">
        <f>IF('PV Adoption'!O$5*(1/(1-'General Inputs'!$C$10))*$J3117*1000*$I3117 &lt;= ABS(($F3117-$E3117)*(1+$J189)^(S$490-$K$490)),'PV Adoption'!O$5*(1/(1-'General Inputs'!$C$10))*$J3117*1000*$I3117,ABS(($F3117-$E3117)*(1+$J189)^(S$490-$K$490)))</f>
        <v>0</v>
      </c>
      <c r="T3117" s="357">
        <f>IF('PV Adoption'!P$5*(1/(1-'General Inputs'!$C$10))*$J3117*1000*$I3117 &lt;= ABS(($F3117-$E3117)*(1+$J189)^(T$490-$K$490)),'PV Adoption'!P$5*(1/(1-'General Inputs'!$C$10))*$J3117*1000*$I3117,ABS(($F3117-$E3117)*(1+$J189)^(T$490-$K$490)))</f>
        <v>0</v>
      </c>
      <c r="U3117" s="357">
        <f>IF('PV Adoption'!Q$5*(1/(1-'General Inputs'!$C$10))*$J3117*1000*$I3117 &lt;= ABS(($F3117-$E3117)*(1+$J189)^(U$490-$K$490)),'PV Adoption'!Q$5*(1/(1-'General Inputs'!$C$10))*$J3117*1000*$I3117,ABS(($F3117-$E3117)*(1+$J189)^(U$490-$K$490)))</f>
        <v>0</v>
      </c>
      <c r="V3117" s="357">
        <f>IF('PV Adoption'!R$5*(1/(1-'General Inputs'!$C$10))*$J3117*1000*$I3117 &lt;= ABS(($F3117-$E3117)*(1+$J189)^(V$490-$K$490)),'PV Adoption'!R$5*(1/(1-'General Inputs'!$C$10))*$J3117*1000*$I3117,ABS(($F3117-$E3117)*(1+$J189)^(V$490-$K$490)))</f>
        <v>0</v>
      </c>
      <c r="W3117" s="357">
        <f>IF('PV Adoption'!S$5*(1/(1-'General Inputs'!$C$10))*$J3117*1000*$I3117 &lt;= ABS(($F3117-$E3117)*(1+$J189)^(W$490-$K$490)),'PV Adoption'!S$5*(1/(1-'General Inputs'!$C$10))*$J3117*1000*$I3117,ABS(($F3117-$E3117)*(1+$J189)^(W$490-$K$490)))</f>
        <v>0</v>
      </c>
      <c r="X3117" s="357">
        <f>IF('PV Adoption'!T$5*(1/(1-'General Inputs'!$C$10))*$J3117*1000*$I3117 &lt;= ABS(($F3117-$E3117)*(1+$J189)^(X$490-$K$490)),'PV Adoption'!T$5*(1/(1-'General Inputs'!$C$10))*$J3117*1000*$I3117,ABS(($F3117-$E3117)*(1+$J189)^(X$490-$K$490)))</f>
        <v>0</v>
      </c>
      <c r="Y3117" s="357">
        <f>IF('PV Adoption'!U$5*(1/(1-'General Inputs'!$C$10))*$J3117*1000*$I3117 &lt;= ABS(($F3117-$E3117)*(1+$J189)^(Y$490-$K$490)),'PV Adoption'!U$5*(1/(1-'General Inputs'!$C$10))*$J3117*1000*$I3117,ABS(($F3117-$E3117)*(1+$J189)^(Y$490-$K$490)))</f>
        <v>0</v>
      </c>
      <c r="Z3117" s="357">
        <f>IF('PV Adoption'!V$5*(1/(1-'General Inputs'!$C$10))*$J3117*1000*$I3117 &lt;= ABS(($F3117-$E3117)*(1+$J189)^(Z$490-$K$490)),'PV Adoption'!V$5*(1/(1-'General Inputs'!$C$10))*$J3117*1000*$I3117,ABS(($F3117-$E3117)*(1+$J189)^(Z$490-$K$490)))</f>
        <v>0</v>
      </c>
      <c r="AA3117" s="357">
        <f>IF('PV Adoption'!W$5*(1/(1-'General Inputs'!$C$10))*$J3117*1000*$I3117 &lt;= ABS(($F3117-$E3117)*(1+$J189)^(AA$490-$K$490)),'PV Adoption'!W$5*(1/(1-'General Inputs'!$C$10))*$J3117*1000*$I3117,ABS(($F3117-$E3117)*(1+$J189)^(AA$490-$K$490)))</f>
        <v>0</v>
      </c>
      <c r="AB3117" s="357">
        <f>IF('PV Adoption'!X$5*(1/(1-'General Inputs'!$C$10))*$J3117*1000*$I3117 &lt;= ABS(($F3117-$E3117)*(1+$J189)^(AB$490-$K$490)),'PV Adoption'!X$5*(1/(1-'General Inputs'!$C$10))*$J3117*1000*$I3117,ABS(($F3117-$E3117)*(1+$J189)^(AB$490-$K$490)))</f>
        <v>0</v>
      </c>
      <c r="AC3117" s="357">
        <f>IF('PV Adoption'!Y$5*(1/(1-'General Inputs'!$C$10))*$J3117*1000*$I3117 &lt;= ABS(($F3117-$E3117)*(1+$J189)^(AC$490-$K$490)),'PV Adoption'!Y$5*(1/(1-'General Inputs'!$C$10))*$J3117*1000*$I3117,ABS(($F3117-$E3117)*(1+$J189)^(AC$490-$K$490)))</f>
        <v>0</v>
      </c>
      <c r="AD3117" s="357">
        <f>IF('PV Adoption'!Z$5*(1/(1-'General Inputs'!$C$10))*$J3117*1000*$I3117 &lt;= ABS(($F3117-$E3117)*(1+$J189)^(AD$490-$K$490)),'PV Adoption'!Z$5*(1/(1-'General Inputs'!$C$10))*$J3117*1000*$I3117,ABS(($F3117-$E3117)*(1+$J189)^(AD$490-$K$490)))</f>
        <v>0</v>
      </c>
      <c r="AE3117" s="357">
        <f>IF('PV Adoption'!AA$5*(1/(1-'General Inputs'!$C$10))*$J3117*1000*$I3117 &lt;= ABS(($F3117-$E3117)*(1+$J189)^(AE$490-$K$490)),'PV Adoption'!AA$5*(1/(1-'General Inputs'!$C$10))*$J3117*1000*$I3117,ABS(($F3117-$E3117)*(1+$J189)^(AE$490-$K$490)))</f>
        <v>0</v>
      </c>
      <c r="AF3117" s="357">
        <f>IF('PV Adoption'!AB$5*(1/(1-'General Inputs'!$C$10))*$J3117*1000*$I3117 &lt;= ABS(($F3117-$E3117)*(1+$J189)^(AF$490-$K$490)),'PV Adoption'!AB$5*(1/(1-'General Inputs'!$C$10))*$J3117*1000*$I3117,ABS(($F3117-$E3117)*(1+$J189)^(AF$490-$K$490)))</f>
        <v>0</v>
      </c>
      <c r="AG3117" s="357">
        <f>IF('PV Adoption'!AC$5*(1/(1-'General Inputs'!$C$10))*$J3117*1000*$I3117 &lt;= ABS(($F3117-$E3117)*(1+$J189)^(AG$490-$K$490)),'PV Adoption'!AC$5*(1/(1-'General Inputs'!$C$10))*$J3117*1000*$I3117,ABS(($F3117-$E3117)*(1+$J189)^(AG$490-$K$490)))</f>
        <v>0</v>
      </c>
      <c r="AH3117" s="357">
        <f>IF('PV Adoption'!AD$5*(1/(1-'General Inputs'!$C$10))*$J3117*1000*$I3117 &lt;= ABS(($F3117-$E3117)*(1+$J189)^(AH$490-$K$490)),'PV Adoption'!AD$5*(1/(1-'General Inputs'!$C$10))*$J3117*1000*$I3117,ABS(($F3117-$E3117)*(1+$J189)^(AH$490-$K$490)))</f>
        <v>0</v>
      </c>
      <c r="AI3117" s="357">
        <f>IF('PV Adoption'!AE$5*(1/(1-'General Inputs'!$C$10))*$J3117*1000*$I3117 &lt;= ABS(($F3117-$E3117)*(1+$J189)^(AI$490-$K$490)),'PV Adoption'!AE$5*(1/(1-'General Inputs'!$C$10))*$J3117*1000*$I3117,ABS(($F3117-$E3117)*(1+$J189)^(AI$490-$K$490)))</f>
        <v>0</v>
      </c>
      <c r="AJ3117" s="357">
        <f>IF('PV Adoption'!AF$5*(1/(1-'General Inputs'!$C$10))*$J3117*1000*$I3117 &lt;= ABS(($F3117-$E3117)*(1+$J189)^(AJ$490-$K$490)),'PV Adoption'!AF$5*(1/(1-'General Inputs'!$C$10))*$J3117*1000*$I3117,ABS(($F3117-$E3117)*(1+$J189)^(AJ$490-$K$490)))</f>
        <v>0</v>
      </c>
      <c r="AK3117" s="357">
        <v>0</v>
      </c>
      <c r="AL3117" s="357">
        <v>0</v>
      </c>
      <c r="AM3117" s="357">
        <v>0</v>
      </c>
    </row>
    <row r="3118" spans="1:39" x14ac:dyDescent="0.25">
      <c r="A3118" s="353" t="s">
        <v>532</v>
      </c>
      <c r="B3118" s="353" t="s">
        <v>532</v>
      </c>
      <c r="C3118" s="441">
        <f t="shared" ref="C3118:H3118" si="2566">C190</f>
        <v>14000</v>
      </c>
      <c r="D3118" s="441"/>
      <c r="E3118" s="441"/>
      <c r="F3118" s="441"/>
      <c r="G3118" s="441"/>
      <c r="H3118" s="441">
        <f t="shared" si="2566"/>
        <v>0</v>
      </c>
      <c r="I3118" s="470">
        <f>IFERROR(VLOOKUP(B3118,Coincidence!$B$2:$E$242,4,FALSE)*IF(G3118="Winter",'General Inputs'!$C$25,'General Inputs'!$C$24),IF(G3118="Winter",'General Inputs'!$C$25,'General Inputs'!$C$24))</f>
        <v>0.52140604400000001</v>
      </c>
      <c r="J3118" s="466">
        <f>'Nameplate by Substation'!H190</f>
        <v>1.264775682462873E-3</v>
      </c>
      <c r="K3118" s="357">
        <f>IF('PV Adoption'!G$5*(1/(1-'General Inputs'!$C$10))*$J3118*1000*$I3118 &lt;= ABS(($F3118-$E3118)*(1+$J190)^(K$490-$K$490)),'PV Adoption'!G$5*(1/(1-'General Inputs'!$C$10))*$J3118*1000*$I3118,ABS(($F3118-$E3118)*(1+$J190)^(K$490-$K$490)))</f>
        <v>0</v>
      </c>
      <c r="L3118" s="357">
        <f>IF('PV Adoption'!H$5*(1/(1-'General Inputs'!$C$10))*$J3118*1000*$I3118 &lt;= ABS(($F3118-$E3118)*(1+$J190)^(L$490-$K$490)),'PV Adoption'!H$5*(1/(1-'General Inputs'!$C$10))*$J3118*1000*$I3118,ABS(($F3118-$E3118)*(1+$J190)^(L$490-$K$490)))</f>
        <v>0</v>
      </c>
      <c r="M3118" s="357">
        <f>IF('PV Adoption'!I$5*(1/(1-'General Inputs'!$C$10))*$J3118*1000*$I3118 &lt;= ABS(($F3118-$E3118)*(1+$J190)^(M$490-$K$490)),'PV Adoption'!I$5*(1/(1-'General Inputs'!$C$10))*$J3118*1000*$I3118,ABS(($F3118-$E3118)*(1+$J190)^(M$490-$K$490)))</f>
        <v>0</v>
      </c>
      <c r="N3118" s="357">
        <f>IF('PV Adoption'!J$5*(1/(1-'General Inputs'!$C$10))*$J3118*1000*$I3118 &lt;= ABS(($F3118-$E3118)*(1+$J190)^(N$490-$K$490)),'PV Adoption'!J$5*(1/(1-'General Inputs'!$C$10))*$J3118*1000*$I3118,ABS(($F3118-$E3118)*(1+$J190)^(N$490-$K$490)))</f>
        <v>0</v>
      </c>
      <c r="O3118" s="357">
        <f>IF('PV Adoption'!K$5*(1/(1-'General Inputs'!$C$10))*$J3118*1000*$I3118 &lt;= ABS(($F3118-$E3118)*(1+$J190)^(O$490-$K$490)),'PV Adoption'!K$5*(1/(1-'General Inputs'!$C$10))*$J3118*1000*$I3118,ABS(($F3118-$E3118)*(1+$J190)^(O$490-$K$490)))</f>
        <v>0</v>
      </c>
      <c r="P3118" s="357">
        <f>IF('PV Adoption'!L$5*(1/(1-'General Inputs'!$C$10))*$J3118*1000*$I3118 &lt;= ABS(($F3118-$E3118)*(1+$J190)^(P$490-$K$490)),'PV Adoption'!L$5*(1/(1-'General Inputs'!$C$10))*$J3118*1000*$I3118,ABS(($F3118-$E3118)*(1+$J190)^(P$490-$K$490)))</f>
        <v>0</v>
      </c>
      <c r="Q3118" s="357">
        <f>IF('PV Adoption'!M$5*(1/(1-'General Inputs'!$C$10))*$J3118*1000*$I3118 &lt;= ABS(($F3118-$E3118)*(1+$J190)^(Q$490-$K$490)),'PV Adoption'!M$5*(1/(1-'General Inputs'!$C$10))*$J3118*1000*$I3118,ABS(($F3118-$E3118)*(1+$J190)^(Q$490-$K$490)))</f>
        <v>0</v>
      </c>
      <c r="R3118" s="357">
        <f>IF('PV Adoption'!N$5*(1/(1-'General Inputs'!$C$10))*$J3118*1000*$I3118 &lt;= ABS(($F3118-$E3118)*(1+$J190)^(R$490-$K$490)),'PV Adoption'!N$5*(1/(1-'General Inputs'!$C$10))*$J3118*1000*$I3118,ABS(($F3118-$E3118)*(1+$J190)^(R$490-$K$490)))</f>
        <v>0</v>
      </c>
      <c r="S3118" s="357">
        <f>IF('PV Adoption'!O$5*(1/(1-'General Inputs'!$C$10))*$J3118*1000*$I3118 &lt;= ABS(($F3118-$E3118)*(1+$J190)^(S$490-$K$490)),'PV Adoption'!O$5*(1/(1-'General Inputs'!$C$10))*$J3118*1000*$I3118,ABS(($F3118-$E3118)*(1+$J190)^(S$490-$K$490)))</f>
        <v>0</v>
      </c>
      <c r="T3118" s="357">
        <f>IF('PV Adoption'!P$5*(1/(1-'General Inputs'!$C$10))*$J3118*1000*$I3118 &lt;= ABS(($F3118-$E3118)*(1+$J190)^(T$490-$K$490)),'PV Adoption'!P$5*(1/(1-'General Inputs'!$C$10))*$J3118*1000*$I3118,ABS(($F3118-$E3118)*(1+$J190)^(T$490-$K$490)))</f>
        <v>0</v>
      </c>
      <c r="U3118" s="357">
        <f>IF('PV Adoption'!Q$5*(1/(1-'General Inputs'!$C$10))*$J3118*1000*$I3118 &lt;= ABS(($F3118-$E3118)*(1+$J190)^(U$490-$K$490)),'PV Adoption'!Q$5*(1/(1-'General Inputs'!$C$10))*$J3118*1000*$I3118,ABS(($F3118-$E3118)*(1+$J190)^(U$490-$K$490)))</f>
        <v>0</v>
      </c>
      <c r="V3118" s="357">
        <f>IF('PV Adoption'!R$5*(1/(1-'General Inputs'!$C$10))*$J3118*1000*$I3118 &lt;= ABS(($F3118-$E3118)*(1+$J190)^(V$490-$K$490)),'PV Adoption'!R$5*(1/(1-'General Inputs'!$C$10))*$J3118*1000*$I3118,ABS(($F3118-$E3118)*(1+$J190)^(V$490-$K$490)))</f>
        <v>0</v>
      </c>
      <c r="W3118" s="357">
        <f>IF('PV Adoption'!S$5*(1/(1-'General Inputs'!$C$10))*$J3118*1000*$I3118 &lt;= ABS(($F3118-$E3118)*(1+$J190)^(W$490-$K$490)),'PV Adoption'!S$5*(1/(1-'General Inputs'!$C$10))*$J3118*1000*$I3118,ABS(($F3118-$E3118)*(1+$J190)^(W$490-$K$490)))</f>
        <v>0</v>
      </c>
      <c r="X3118" s="357">
        <f>IF('PV Adoption'!T$5*(1/(1-'General Inputs'!$C$10))*$J3118*1000*$I3118 &lt;= ABS(($F3118-$E3118)*(1+$J190)^(X$490-$K$490)),'PV Adoption'!T$5*(1/(1-'General Inputs'!$C$10))*$J3118*1000*$I3118,ABS(($F3118-$E3118)*(1+$J190)^(X$490-$K$490)))</f>
        <v>0</v>
      </c>
      <c r="Y3118" s="357">
        <f>IF('PV Adoption'!U$5*(1/(1-'General Inputs'!$C$10))*$J3118*1000*$I3118 &lt;= ABS(($F3118-$E3118)*(1+$J190)^(Y$490-$K$490)),'PV Adoption'!U$5*(1/(1-'General Inputs'!$C$10))*$J3118*1000*$I3118,ABS(($F3118-$E3118)*(1+$J190)^(Y$490-$K$490)))</f>
        <v>0</v>
      </c>
      <c r="Z3118" s="357">
        <f>IF('PV Adoption'!V$5*(1/(1-'General Inputs'!$C$10))*$J3118*1000*$I3118 &lt;= ABS(($F3118-$E3118)*(1+$J190)^(Z$490-$K$490)),'PV Adoption'!V$5*(1/(1-'General Inputs'!$C$10))*$J3118*1000*$I3118,ABS(($F3118-$E3118)*(1+$J190)^(Z$490-$K$490)))</f>
        <v>0</v>
      </c>
      <c r="AA3118" s="357">
        <f>IF('PV Adoption'!W$5*(1/(1-'General Inputs'!$C$10))*$J3118*1000*$I3118 &lt;= ABS(($F3118-$E3118)*(1+$J190)^(AA$490-$K$490)),'PV Adoption'!W$5*(1/(1-'General Inputs'!$C$10))*$J3118*1000*$I3118,ABS(($F3118-$E3118)*(1+$J190)^(AA$490-$K$490)))</f>
        <v>0</v>
      </c>
      <c r="AB3118" s="357">
        <f>IF('PV Adoption'!X$5*(1/(1-'General Inputs'!$C$10))*$J3118*1000*$I3118 &lt;= ABS(($F3118-$E3118)*(1+$J190)^(AB$490-$K$490)),'PV Adoption'!X$5*(1/(1-'General Inputs'!$C$10))*$J3118*1000*$I3118,ABS(($F3118-$E3118)*(1+$J190)^(AB$490-$K$490)))</f>
        <v>0</v>
      </c>
      <c r="AC3118" s="357">
        <f>IF('PV Adoption'!Y$5*(1/(1-'General Inputs'!$C$10))*$J3118*1000*$I3118 &lt;= ABS(($F3118-$E3118)*(1+$J190)^(AC$490-$K$490)),'PV Adoption'!Y$5*(1/(1-'General Inputs'!$C$10))*$J3118*1000*$I3118,ABS(($F3118-$E3118)*(1+$J190)^(AC$490-$K$490)))</f>
        <v>0</v>
      </c>
      <c r="AD3118" s="357">
        <f>IF('PV Adoption'!Z$5*(1/(1-'General Inputs'!$C$10))*$J3118*1000*$I3118 &lt;= ABS(($F3118-$E3118)*(1+$J190)^(AD$490-$K$490)),'PV Adoption'!Z$5*(1/(1-'General Inputs'!$C$10))*$J3118*1000*$I3118,ABS(($F3118-$E3118)*(1+$J190)^(AD$490-$K$490)))</f>
        <v>0</v>
      </c>
      <c r="AE3118" s="357">
        <f>IF('PV Adoption'!AA$5*(1/(1-'General Inputs'!$C$10))*$J3118*1000*$I3118 &lt;= ABS(($F3118-$E3118)*(1+$J190)^(AE$490-$K$490)),'PV Adoption'!AA$5*(1/(1-'General Inputs'!$C$10))*$J3118*1000*$I3118,ABS(($F3118-$E3118)*(1+$J190)^(AE$490-$K$490)))</f>
        <v>0</v>
      </c>
      <c r="AF3118" s="357">
        <f>IF('PV Adoption'!AB$5*(1/(1-'General Inputs'!$C$10))*$J3118*1000*$I3118 &lt;= ABS(($F3118-$E3118)*(1+$J190)^(AF$490-$K$490)),'PV Adoption'!AB$5*(1/(1-'General Inputs'!$C$10))*$J3118*1000*$I3118,ABS(($F3118-$E3118)*(1+$J190)^(AF$490-$K$490)))</f>
        <v>0</v>
      </c>
      <c r="AG3118" s="357">
        <f>IF('PV Adoption'!AC$5*(1/(1-'General Inputs'!$C$10))*$J3118*1000*$I3118 &lt;= ABS(($F3118-$E3118)*(1+$J190)^(AG$490-$K$490)),'PV Adoption'!AC$5*(1/(1-'General Inputs'!$C$10))*$J3118*1000*$I3118,ABS(($F3118-$E3118)*(1+$J190)^(AG$490-$K$490)))</f>
        <v>0</v>
      </c>
      <c r="AH3118" s="357">
        <f>IF('PV Adoption'!AD$5*(1/(1-'General Inputs'!$C$10))*$J3118*1000*$I3118 &lt;= ABS(($F3118-$E3118)*(1+$J190)^(AH$490-$K$490)),'PV Adoption'!AD$5*(1/(1-'General Inputs'!$C$10))*$J3118*1000*$I3118,ABS(($F3118-$E3118)*(1+$J190)^(AH$490-$K$490)))</f>
        <v>0</v>
      </c>
      <c r="AI3118" s="357">
        <f>IF('PV Adoption'!AE$5*(1/(1-'General Inputs'!$C$10))*$J3118*1000*$I3118 &lt;= ABS(($F3118-$E3118)*(1+$J190)^(AI$490-$K$490)),'PV Adoption'!AE$5*(1/(1-'General Inputs'!$C$10))*$J3118*1000*$I3118,ABS(($F3118-$E3118)*(1+$J190)^(AI$490-$K$490)))</f>
        <v>0</v>
      </c>
      <c r="AJ3118" s="357">
        <f>IF('PV Adoption'!AF$5*(1/(1-'General Inputs'!$C$10))*$J3118*1000*$I3118 &lt;= ABS(($F3118-$E3118)*(1+$J190)^(AJ$490-$K$490)),'PV Adoption'!AF$5*(1/(1-'General Inputs'!$C$10))*$J3118*1000*$I3118,ABS(($F3118-$E3118)*(1+$J190)^(AJ$490-$K$490)))</f>
        <v>0</v>
      </c>
      <c r="AK3118" s="357">
        <v>0</v>
      </c>
      <c r="AL3118" s="357">
        <v>0</v>
      </c>
      <c r="AM3118" s="357">
        <v>0</v>
      </c>
    </row>
    <row r="3119" spans="1:39" x14ac:dyDescent="0.25">
      <c r="A3119" s="353" t="s">
        <v>502</v>
      </c>
      <c r="B3119" s="353" t="s">
        <v>502</v>
      </c>
      <c r="C3119" s="441">
        <f t="shared" ref="C3119:H3119" si="2567">C191</f>
        <v>28000</v>
      </c>
      <c r="D3119" s="441"/>
      <c r="E3119" s="441"/>
      <c r="F3119" s="441"/>
      <c r="G3119" s="441"/>
      <c r="H3119" s="441">
        <f t="shared" si="2567"/>
        <v>0</v>
      </c>
      <c r="I3119" s="470">
        <f>IFERROR(VLOOKUP(B3119,Coincidence!$B$2:$E$242,4,FALSE)*IF(G3119="Winter",'General Inputs'!$C$25,'General Inputs'!$C$24),IF(G3119="Winter",'General Inputs'!$C$25,'General Inputs'!$C$24))</f>
        <v>0.52140604400000001</v>
      </c>
      <c r="J3119" s="466">
        <f>'Nameplate by Substation'!H191</f>
        <v>5.0128564351167399E-3</v>
      </c>
      <c r="K3119" s="357">
        <f>IF('PV Adoption'!G$5*(1/(1-'General Inputs'!$C$10))*$J3119*1000*$I3119 &lt;= ABS(($F3119-$E3119)*(1+$J191)^(K$490-$K$490)),'PV Adoption'!G$5*(1/(1-'General Inputs'!$C$10))*$J3119*1000*$I3119,ABS(($F3119-$E3119)*(1+$J191)^(K$490-$K$490)))</f>
        <v>0</v>
      </c>
      <c r="L3119" s="357">
        <f>IF('PV Adoption'!H$5*(1/(1-'General Inputs'!$C$10))*$J3119*1000*$I3119 &lt;= ABS(($F3119-$E3119)*(1+$J191)^(L$490-$K$490)),'PV Adoption'!H$5*(1/(1-'General Inputs'!$C$10))*$J3119*1000*$I3119,ABS(($F3119-$E3119)*(1+$J191)^(L$490-$K$490)))</f>
        <v>0</v>
      </c>
      <c r="M3119" s="357">
        <f>IF('PV Adoption'!I$5*(1/(1-'General Inputs'!$C$10))*$J3119*1000*$I3119 &lt;= ABS(($F3119-$E3119)*(1+$J191)^(M$490-$K$490)),'PV Adoption'!I$5*(1/(1-'General Inputs'!$C$10))*$J3119*1000*$I3119,ABS(($F3119-$E3119)*(1+$J191)^(M$490-$K$490)))</f>
        <v>0</v>
      </c>
      <c r="N3119" s="357">
        <f>IF('PV Adoption'!J$5*(1/(1-'General Inputs'!$C$10))*$J3119*1000*$I3119 &lt;= ABS(($F3119-$E3119)*(1+$J191)^(N$490-$K$490)),'PV Adoption'!J$5*(1/(1-'General Inputs'!$C$10))*$J3119*1000*$I3119,ABS(($F3119-$E3119)*(1+$J191)^(N$490-$K$490)))</f>
        <v>0</v>
      </c>
      <c r="O3119" s="357">
        <f>IF('PV Adoption'!K$5*(1/(1-'General Inputs'!$C$10))*$J3119*1000*$I3119 &lt;= ABS(($F3119-$E3119)*(1+$J191)^(O$490-$K$490)),'PV Adoption'!K$5*(1/(1-'General Inputs'!$C$10))*$J3119*1000*$I3119,ABS(($F3119-$E3119)*(1+$J191)^(O$490-$K$490)))</f>
        <v>0</v>
      </c>
      <c r="P3119" s="357">
        <f>IF('PV Adoption'!L$5*(1/(1-'General Inputs'!$C$10))*$J3119*1000*$I3119 &lt;= ABS(($F3119-$E3119)*(1+$J191)^(P$490-$K$490)),'PV Adoption'!L$5*(1/(1-'General Inputs'!$C$10))*$J3119*1000*$I3119,ABS(($F3119-$E3119)*(1+$J191)^(P$490-$K$490)))</f>
        <v>0</v>
      </c>
      <c r="Q3119" s="357">
        <f>IF('PV Adoption'!M$5*(1/(1-'General Inputs'!$C$10))*$J3119*1000*$I3119 &lt;= ABS(($F3119-$E3119)*(1+$J191)^(Q$490-$K$490)),'PV Adoption'!M$5*(1/(1-'General Inputs'!$C$10))*$J3119*1000*$I3119,ABS(($F3119-$E3119)*(1+$J191)^(Q$490-$K$490)))</f>
        <v>0</v>
      </c>
      <c r="R3119" s="357">
        <f>IF('PV Adoption'!N$5*(1/(1-'General Inputs'!$C$10))*$J3119*1000*$I3119 &lt;= ABS(($F3119-$E3119)*(1+$J191)^(R$490-$K$490)),'PV Adoption'!N$5*(1/(1-'General Inputs'!$C$10))*$J3119*1000*$I3119,ABS(($F3119-$E3119)*(1+$J191)^(R$490-$K$490)))</f>
        <v>0</v>
      </c>
      <c r="S3119" s="357">
        <f>IF('PV Adoption'!O$5*(1/(1-'General Inputs'!$C$10))*$J3119*1000*$I3119 &lt;= ABS(($F3119-$E3119)*(1+$J191)^(S$490-$K$490)),'PV Adoption'!O$5*(1/(1-'General Inputs'!$C$10))*$J3119*1000*$I3119,ABS(($F3119-$E3119)*(1+$J191)^(S$490-$K$490)))</f>
        <v>0</v>
      </c>
      <c r="T3119" s="357">
        <f>IF('PV Adoption'!P$5*(1/(1-'General Inputs'!$C$10))*$J3119*1000*$I3119 &lt;= ABS(($F3119-$E3119)*(1+$J191)^(T$490-$K$490)),'PV Adoption'!P$5*(1/(1-'General Inputs'!$C$10))*$J3119*1000*$I3119,ABS(($F3119-$E3119)*(1+$J191)^(T$490-$K$490)))</f>
        <v>0</v>
      </c>
      <c r="U3119" s="357">
        <f>IF('PV Adoption'!Q$5*(1/(1-'General Inputs'!$C$10))*$J3119*1000*$I3119 &lt;= ABS(($F3119-$E3119)*(1+$J191)^(U$490-$K$490)),'PV Adoption'!Q$5*(1/(1-'General Inputs'!$C$10))*$J3119*1000*$I3119,ABS(($F3119-$E3119)*(1+$J191)^(U$490-$K$490)))</f>
        <v>0</v>
      </c>
      <c r="V3119" s="357">
        <f>IF('PV Adoption'!R$5*(1/(1-'General Inputs'!$C$10))*$J3119*1000*$I3119 &lt;= ABS(($F3119-$E3119)*(1+$J191)^(V$490-$K$490)),'PV Adoption'!R$5*(1/(1-'General Inputs'!$C$10))*$J3119*1000*$I3119,ABS(($F3119-$E3119)*(1+$J191)^(V$490-$K$490)))</f>
        <v>0</v>
      </c>
      <c r="W3119" s="357">
        <f>IF('PV Adoption'!S$5*(1/(1-'General Inputs'!$C$10))*$J3119*1000*$I3119 &lt;= ABS(($F3119-$E3119)*(1+$J191)^(W$490-$K$490)),'PV Adoption'!S$5*(1/(1-'General Inputs'!$C$10))*$J3119*1000*$I3119,ABS(($F3119-$E3119)*(1+$J191)^(W$490-$K$490)))</f>
        <v>0</v>
      </c>
      <c r="X3119" s="357">
        <f>IF('PV Adoption'!T$5*(1/(1-'General Inputs'!$C$10))*$J3119*1000*$I3119 &lt;= ABS(($F3119-$E3119)*(1+$J191)^(X$490-$K$490)),'PV Adoption'!T$5*(1/(1-'General Inputs'!$C$10))*$J3119*1000*$I3119,ABS(($F3119-$E3119)*(1+$J191)^(X$490-$K$490)))</f>
        <v>0</v>
      </c>
      <c r="Y3119" s="357">
        <f>IF('PV Adoption'!U$5*(1/(1-'General Inputs'!$C$10))*$J3119*1000*$I3119 &lt;= ABS(($F3119-$E3119)*(1+$J191)^(Y$490-$K$490)),'PV Adoption'!U$5*(1/(1-'General Inputs'!$C$10))*$J3119*1000*$I3119,ABS(($F3119-$E3119)*(1+$J191)^(Y$490-$K$490)))</f>
        <v>0</v>
      </c>
      <c r="Z3119" s="357">
        <f>IF('PV Adoption'!V$5*(1/(1-'General Inputs'!$C$10))*$J3119*1000*$I3119 &lt;= ABS(($F3119-$E3119)*(1+$J191)^(Z$490-$K$490)),'PV Adoption'!V$5*(1/(1-'General Inputs'!$C$10))*$J3119*1000*$I3119,ABS(($F3119-$E3119)*(1+$J191)^(Z$490-$K$490)))</f>
        <v>0</v>
      </c>
      <c r="AA3119" s="357">
        <f>IF('PV Adoption'!W$5*(1/(1-'General Inputs'!$C$10))*$J3119*1000*$I3119 &lt;= ABS(($F3119-$E3119)*(1+$J191)^(AA$490-$K$490)),'PV Adoption'!W$5*(1/(1-'General Inputs'!$C$10))*$J3119*1000*$I3119,ABS(($F3119-$E3119)*(1+$J191)^(AA$490-$K$490)))</f>
        <v>0</v>
      </c>
      <c r="AB3119" s="357">
        <f>IF('PV Adoption'!X$5*(1/(1-'General Inputs'!$C$10))*$J3119*1000*$I3119 &lt;= ABS(($F3119-$E3119)*(1+$J191)^(AB$490-$K$490)),'PV Adoption'!X$5*(1/(1-'General Inputs'!$C$10))*$J3119*1000*$I3119,ABS(($F3119-$E3119)*(1+$J191)^(AB$490-$K$490)))</f>
        <v>0</v>
      </c>
      <c r="AC3119" s="357">
        <f>IF('PV Adoption'!Y$5*(1/(1-'General Inputs'!$C$10))*$J3119*1000*$I3119 &lt;= ABS(($F3119-$E3119)*(1+$J191)^(AC$490-$K$490)),'PV Adoption'!Y$5*(1/(1-'General Inputs'!$C$10))*$J3119*1000*$I3119,ABS(($F3119-$E3119)*(1+$J191)^(AC$490-$K$490)))</f>
        <v>0</v>
      </c>
      <c r="AD3119" s="357">
        <f>IF('PV Adoption'!Z$5*(1/(1-'General Inputs'!$C$10))*$J3119*1000*$I3119 &lt;= ABS(($F3119-$E3119)*(1+$J191)^(AD$490-$K$490)),'PV Adoption'!Z$5*(1/(1-'General Inputs'!$C$10))*$J3119*1000*$I3119,ABS(($F3119-$E3119)*(1+$J191)^(AD$490-$K$490)))</f>
        <v>0</v>
      </c>
      <c r="AE3119" s="357">
        <f>IF('PV Adoption'!AA$5*(1/(1-'General Inputs'!$C$10))*$J3119*1000*$I3119 &lt;= ABS(($F3119-$E3119)*(1+$J191)^(AE$490-$K$490)),'PV Adoption'!AA$5*(1/(1-'General Inputs'!$C$10))*$J3119*1000*$I3119,ABS(($F3119-$E3119)*(1+$J191)^(AE$490-$K$490)))</f>
        <v>0</v>
      </c>
      <c r="AF3119" s="357">
        <f>IF('PV Adoption'!AB$5*(1/(1-'General Inputs'!$C$10))*$J3119*1000*$I3119 &lt;= ABS(($F3119-$E3119)*(1+$J191)^(AF$490-$K$490)),'PV Adoption'!AB$5*(1/(1-'General Inputs'!$C$10))*$J3119*1000*$I3119,ABS(($F3119-$E3119)*(1+$J191)^(AF$490-$K$490)))</f>
        <v>0</v>
      </c>
      <c r="AG3119" s="357">
        <f>IF('PV Adoption'!AC$5*(1/(1-'General Inputs'!$C$10))*$J3119*1000*$I3119 &lt;= ABS(($F3119-$E3119)*(1+$J191)^(AG$490-$K$490)),'PV Adoption'!AC$5*(1/(1-'General Inputs'!$C$10))*$J3119*1000*$I3119,ABS(($F3119-$E3119)*(1+$J191)^(AG$490-$K$490)))</f>
        <v>0</v>
      </c>
      <c r="AH3119" s="357">
        <f>IF('PV Adoption'!AD$5*(1/(1-'General Inputs'!$C$10))*$J3119*1000*$I3119 &lt;= ABS(($F3119-$E3119)*(1+$J191)^(AH$490-$K$490)),'PV Adoption'!AD$5*(1/(1-'General Inputs'!$C$10))*$J3119*1000*$I3119,ABS(($F3119-$E3119)*(1+$J191)^(AH$490-$K$490)))</f>
        <v>0</v>
      </c>
      <c r="AI3119" s="357">
        <f>IF('PV Adoption'!AE$5*(1/(1-'General Inputs'!$C$10))*$J3119*1000*$I3119 &lt;= ABS(($F3119-$E3119)*(1+$J191)^(AI$490-$K$490)),'PV Adoption'!AE$5*(1/(1-'General Inputs'!$C$10))*$J3119*1000*$I3119,ABS(($F3119-$E3119)*(1+$J191)^(AI$490-$K$490)))</f>
        <v>0</v>
      </c>
      <c r="AJ3119" s="357">
        <f>IF('PV Adoption'!AF$5*(1/(1-'General Inputs'!$C$10))*$J3119*1000*$I3119 &lt;= ABS(($F3119-$E3119)*(1+$J191)^(AJ$490-$K$490)),'PV Adoption'!AF$5*(1/(1-'General Inputs'!$C$10))*$J3119*1000*$I3119,ABS(($F3119-$E3119)*(1+$J191)^(AJ$490-$K$490)))</f>
        <v>0</v>
      </c>
      <c r="AK3119" s="357">
        <v>0</v>
      </c>
      <c r="AL3119" s="357">
        <v>0</v>
      </c>
      <c r="AM3119" s="357">
        <v>0</v>
      </c>
    </row>
    <row r="3120" spans="1:39" x14ac:dyDescent="0.25">
      <c r="A3120" s="353" t="s">
        <v>410</v>
      </c>
      <c r="B3120" s="353" t="s">
        <v>410</v>
      </c>
      <c r="C3120" s="441">
        <f t="shared" ref="C3120:H3120" si="2568">C192</f>
        <v>1000</v>
      </c>
      <c r="D3120" s="441"/>
      <c r="E3120" s="441"/>
      <c r="F3120" s="441"/>
      <c r="G3120" s="441"/>
      <c r="H3120" s="441">
        <f t="shared" si="2568"/>
        <v>0</v>
      </c>
      <c r="I3120" s="470">
        <f>IFERROR(VLOOKUP(B3120,Coincidence!$B$2:$E$242,4,FALSE)*IF(G3120="Winter",'General Inputs'!$C$25,'General Inputs'!$C$24),IF(G3120="Winter",'General Inputs'!$C$25,'General Inputs'!$C$24))</f>
        <v>0.52140604400000001</v>
      </c>
      <c r="J3120" s="466">
        <f>'Nameplate by Substation'!H192</f>
        <v>1.738220588370829E-3</v>
      </c>
      <c r="K3120" s="357">
        <f>IF('PV Adoption'!G$5*(1/(1-'General Inputs'!$C$10))*$J3120*1000*$I3120 &lt;= ABS(($F3120-$E3120)*(1+$J192)^(K$490-$K$490)),'PV Adoption'!G$5*(1/(1-'General Inputs'!$C$10))*$J3120*1000*$I3120,ABS(($F3120-$E3120)*(1+$J192)^(K$490-$K$490)))</f>
        <v>0</v>
      </c>
      <c r="L3120" s="357">
        <f>IF('PV Adoption'!H$5*(1/(1-'General Inputs'!$C$10))*$J3120*1000*$I3120 &lt;= ABS(($F3120-$E3120)*(1+$J192)^(L$490-$K$490)),'PV Adoption'!H$5*(1/(1-'General Inputs'!$C$10))*$J3120*1000*$I3120,ABS(($F3120-$E3120)*(1+$J192)^(L$490-$K$490)))</f>
        <v>0</v>
      </c>
      <c r="M3120" s="357">
        <f>IF('PV Adoption'!I$5*(1/(1-'General Inputs'!$C$10))*$J3120*1000*$I3120 &lt;= ABS(($F3120-$E3120)*(1+$J192)^(M$490-$K$490)),'PV Adoption'!I$5*(1/(1-'General Inputs'!$C$10))*$J3120*1000*$I3120,ABS(($F3120-$E3120)*(1+$J192)^(M$490-$K$490)))</f>
        <v>0</v>
      </c>
      <c r="N3120" s="357">
        <f>IF('PV Adoption'!J$5*(1/(1-'General Inputs'!$C$10))*$J3120*1000*$I3120 &lt;= ABS(($F3120-$E3120)*(1+$J192)^(N$490-$K$490)),'PV Adoption'!J$5*(1/(1-'General Inputs'!$C$10))*$J3120*1000*$I3120,ABS(($F3120-$E3120)*(1+$J192)^(N$490-$K$490)))</f>
        <v>0</v>
      </c>
      <c r="O3120" s="357">
        <f>IF('PV Adoption'!K$5*(1/(1-'General Inputs'!$C$10))*$J3120*1000*$I3120 &lt;= ABS(($F3120-$E3120)*(1+$J192)^(O$490-$K$490)),'PV Adoption'!K$5*(1/(1-'General Inputs'!$C$10))*$J3120*1000*$I3120,ABS(($F3120-$E3120)*(1+$J192)^(O$490-$K$490)))</f>
        <v>0</v>
      </c>
      <c r="P3120" s="357">
        <f>IF('PV Adoption'!L$5*(1/(1-'General Inputs'!$C$10))*$J3120*1000*$I3120 &lt;= ABS(($F3120-$E3120)*(1+$J192)^(P$490-$K$490)),'PV Adoption'!L$5*(1/(1-'General Inputs'!$C$10))*$J3120*1000*$I3120,ABS(($F3120-$E3120)*(1+$J192)^(P$490-$K$490)))</f>
        <v>0</v>
      </c>
      <c r="Q3120" s="357">
        <f>IF('PV Adoption'!M$5*(1/(1-'General Inputs'!$C$10))*$J3120*1000*$I3120 &lt;= ABS(($F3120-$E3120)*(1+$J192)^(Q$490-$K$490)),'PV Adoption'!M$5*(1/(1-'General Inputs'!$C$10))*$J3120*1000*$I3120,ABS(($F3120-$E3120)*(1+$J192)^(Q$490-$K$490)))</f>
        <v>0</v>
      </c>
      <c r="R3120" s="357">
        <f>IF('PV Adoption'!N$5*(1/(1-'General Inputs'!$C$10))*$J3120*1000*$I3120 &lt;= ABS(($F3120-$E3120)*(1+$J192)^(R$490-$K$490)),'PV Adoption'!N$5*(1/(1-'General Inputs'!$C$10))*$J3120*1000*$I3120,ABS(($F3120-$E3120)*(1+$J192)^(R$490-$K$490)))</f>
        <v>0</v>
      </c>
      <c r="S3120" s="357">
        <f>IF('PV Adoption'!O$5*(1/(1-'General Inputs'!$C$10))*$J3120*1000*$I3120 &lt;= ABS(($F3120-$E3120)*(1+$J192)^(S$490-$K$490)),'PV Adoption'!O$5*(1/(1-'General Inputs'!$C$10))*$J3120*1000*$I3120,ABS(($F3120-$E3120)*(1+$J192)^(S$490-$K$490)))</f>
        <v>0</v>
      </c>
      <c r="T3120" s="357">
        <f>IF('PV Adoption'!P$5*(1/(1-'General Inputs'!$C$10))*$J3120*1000*$I3120 &lt;= ABS(($F3120-$E3120)*(1+$J192)^(T$490-$K$490)),'PV Adoption'!P$5*(1/(1-'General Inputs'!$C$10))*$J3120*1000*$I3120,ABS(($F3120-$E3120)*(1+$J192)^(T$490-$K$490)))</f>
        <v>0</v>
      </c>
      <c r="U3120" s="357">
        <f>IF('PV Adoption'!Q$5*(1/(1-'General Inputs'!$C$10))*$J3120*1000*$I3120 &lt;= ABS(($F3120-$E3120)*(1+$J192)^(U$490-$K$490)),'PV Adoption'!Q$5*(1/(1-'General Inputs'!$C$10))*$J3120*1000*$I3120,ABS(($F3120-$E3120)*(1+$J192)^(U$490-$K$490)))</f>
        <v>0</v>
      </c>
      <c r="V3120" s="357">
        <f>IF('PV Adoption'!R$5*(1/(1-'General Inputs'!$C$10))*$J3120*1000*$I3120 &lt;= ABS(($F3120-$E3120)*(1+$J192)^(V$490-$K$490)),'PV Adoption'!R$5*(1/(1-'General Inputs'!$C$10))*$J3120*1000*$I3120,ABS(($F3120-$E3120)*(1+$J192)^(V$490-$K$490)))</f>
        <v>0</v>
      </c>
      <c r="W3120" s="357">
        <f>IF('PV Adoption'!S$5*(1/(1-'General Inputs'!$C$10))*$J3120*1000*$I3120 &lt;= ABS(($F3120-$E3120)*(1+$J192)^(W$490-$K$490)),'PV Adoption'!S$5*(1/(1-'General Inputs'!$C$10))*$J3120*1000*$I3120,ABS(($F3120-$E3120)*(1+$J192)^(W$490-$K$490)))</f>
        <v>0</v>
      </c>
      <c r="X3120" s="357">
        <f>IF('PV Adoption'!T$5*(1/(1-'General Inputs'!$C$10))*$J3120*1000*$I3120 &lt;= ABS(($F3120-$E3120)*(1+$J192)^(X$490-$K$490)),'PV Adoption'!T$5*(1/(1-'General Inputs'!$C$10))*$J3120*1000*$I3120,ABS(($F3120-$E3120)*(1+$J192)^(X$490-$K$490)))</f>
        <v>0</v>
      </c>
      <c r="Y3120" s="357">
        <f>IF('PV Adoption'!U$5*(1/(1-'General Inputs'!$C$10))*$J3120*1000*$I3120 &lt;= ABS(($F3120-$E3120)*(1+$J192)^(Y$490-$K$490)),'PV Adoption'!U$5*(1/(1-'General Inputs'!$C$10))*$J3120*1000*$I3120,ABS(($F3120-$E3120)*(1+$J192)^(Y$490-$K$490)))</f>
        <v>0</v>
      </c>
      <c r="Z3120" s="357">
        <f>IF('PV Adoption'!V$5*(1/(1-'General Inputs'!$C$10))*$J3120*1000*$I3120 &lt;= ABS(($F3120-$E3120)*(1+$J192)^(Z$490-$K$490)),'PV Adoption'!V$5*(1/(1-'General Inputs'!$C$10))*$J3120*1000*$I3120,ABS(($F3120-$E3120)*(1+$J192)^(Z$490-$K$490)))</f>
        <v>0</v>
      </c>
      <c r="AA3120" s="357">
        <f>IF('PV Adoption'!W$5*(1/(1-'General Inputs'!$C$10))*$J3120*1000*$I3120 &lt;= ABS(($F3120-$E3120)*(1+$J192)^(AA$490-$K$490)),'PV Adoption'!W$5*(1/(1-'General Inputs'!$C$10))*$J3120*1000*$I3120,ABS(($F3120-$E3120)*(1+$J192)^(AA$490-$K$490)))</f>
        <v>0</v>
      </c>
      <c r="AB3120" s="357">
        <f>IF('PV Adoption'!X$5*(1/(1-'General Inputs'!$C$10))*$J3120*1000*$I3120 &lt;= ABS(($F3120-$E3120)*(1+$J192)^(AB$490-$K$490)),'PV Adoption'!X$5*(1/(1-'General Inputs'!$C$10))*$J3120*1000*$I3120,ABS(($F3120-$E3120)*(1+$J192)^(AB$490-$K$490)))</f>
        <v>0</v>
      </c>
      <c r="AC3120" s="357">
        <f>IF('PV Adoption'!Y$5*(1/(1-'General Inputs'!$C$10))*$J3120*1000*$I3120 &lt;= ABS(($F3120-$E3120)*(1+$J192)^(AC$490-$K$490)),'PV Adoption'!Y$5*(1/(1-'General Inputs'!$C$10))*$J3120*1000*$I3120,ABS(($F3120-$E3120)*(1+$J192)^(AC$490-$K$490)))</f>
        <v>0</v>
      </c>
      <c r="AD3120" s="357">
        <f>IF('PV Adoption'!Z$5*(1/(1-'General Inputs'!$C$10))*$J3120*1000*$I3120 &lt;= ABS(($F3120-$E3120)*(1+$J192)^(AD$490-$K$490)),'PV Adoption'!Z$5*(1/(1-'General Inputs'!$C$10))*$J3120*1000*$I3120,ABS(($F3120-$E3120)*(1+$J192)^(AD$490-$K$490)))</f>
        <v>0</v>
      </c>
      <c r="AE3120" s="357">
        <f>IF('PV Adoption'!AA$5*(1/(1-'General Inputs'!$C$10))*$J3120*1000*$I3120 &lt;= ABS(($F3120-$E3120)*(1+$J192)^(AE$490-$K$490)),'PV Adoption'!AA$5*(1/(1-'General Inputs'!$C$10))*$J3120*1000*$I3120,ABS(($F3120-$E3120)*(1+$J192)^(AE$490-$K$490)))</f>
        <v>0</v>
      </c>
      <c r="AF3120" s="357">
        <f>IF('PV Adoption'!AB$5*(1/(1-'General Inputs'!$C$10))*$J3120*1000*$I3120 &lt;= ABS(($F3120-$E3120)*(1+$J192)^(AF$490-$K$490)),'PV Adoption'!AB$5*(1/(1-'General Inputs'!$C$10))*$J3120*1000*$I3120,ABS(($F3120-$E3120)*(1+$J192)^(AF$490-$K$490)))</f>
        <v>0</v>
      </c>
      <c r="AG3120" s="357">
        <f>IF('PV Adoption'!AC$5*(1/(1-'General Inputs'!$C$10))*$J3120*1000*$I3120 &lt;= ABS(($F3120-$E3120)*(1+$J192)^(AG$490-$K$490)),'PV Adoption'!AC$5*(1/(1-'General Inputs'!$C$10))*$J3120*1000*$I3120,ABS(($F3120-$E3120)*(1+$J192)^(AG$490-$K$490)))</f>
        <v>0</v>
      </c>
      <c r="AH3120" s="357">
        <f>IF('PV Adoption'!AD$5*(1/(1-'General Inputs'!$C$10))*$J3120*1000*$I3120 &lt;= ABS(($F3120-$E3120)*(1+$J192)^(AH$490-$K$490)),'PV Adoption'!AD$5*(1/(1-'General Inputs'!$C$10))*$J3120*1000*$I3120,ABS(($F3120-$E3120)*(1+$J192)^(AH$490-$K$490)))</f>
        <v>0</v>
      </c>
      <c r="AI3120" s="357">
        <f>IF('PV Adoption'!AE$5*(1/(1-'General Inputs'!$C$10))*$J3120*1000*$I3120 &lt;= ABS(($F3120-$E3120)*(1+$J192)^(AI$490-$K$490)),'PV Adoption'!AE$5*(1/(1-'General Inputs'!$C$10))*$J3120*1000*$I3120,ABS(($F3120-$E3120)*(1+$J192)^(AI$490-$K$490)))</f>
        <v>0</v>
      </c>
      <c r="AJ3120" s="357">
        <f>IF('PV Adoption'!AF$5*(1/(1-'General Inputs'!$C$10))*$J3120*1000*$I3120 &lt;= ABS(($F3120-$E3120)*(1+$J192)^(AJ$490-$K$490)),'PV Adoption'!AF$5*(1/(1-'General Inputs'!$C$10))*$J3120*1000*$I3120,ABS(($F3120-$E3120)*(1+$J192)^(AJ$490-$K$490)))</f>
        <v>0</v>
      </c>
      <c r="AK3120" s="357">
        <v>0</v>
      </c>
      <c r="AL3120" s="357">
        <v>0</v>
      </c>
      <c r="AM3120" s="357">
        <v>0</v>
      </c>
    </row>
    <row r="3121" spans="1:39" x14ac:dyDescent="0.25">
      <c r="A3121" s="353" t="s">
        <v>326</v>
      </c>
      <c r="B3121" s="353" t="s">
        <v>326</v>
      </c>
      <c r="C3121" s="441">
        <f t="shared" ref="C3121:H3121" si="2569">C193</f>
        <v>2000</v>
      </c>
      <c r="D3121" s="441"/>
      <c r="E3121" s="441"/>
      <c r="F3121" s="441"/>
      <c r="G3121" s="441"/>
      <c r="H3121" s="441">
        <f t="shared" si="2569"/>
        <v>0</v>
      </c>
      <c r="I3121" s="470">
        <f>IFERROR(VLOOKUP(B3121,Coincidence!$B$2:$E$242,4,FALSE)*IF(G3121="Winter",'General Inputs'!$C$25,'General Inputs'!$C$24),IF(G3121="Winter",'General Inputs'!$C$25,'General Inputs'!$C$24))</f>
        <v>0.52140604400000001</v>
      </c>
      <c r="J3121" s="466">
        <f>'Nameplate by Substation'!H193</f>
        <v>7.540107537253306E-3</v>
      </c>
      <c r="K3121" s="357">
        <f>IF('PV Adoption'!G$5*(1/(1-'General Inputs'!$C$10))*$J3121*1000*$I3121 &lt;= ABS(($F3121-$E3121)*(1+$J193)^(K$490-$K$490)),'PV Adoption'!G$5*(1/(1-'General Inputs'!$C$10))*$J3121*1000*$I3121,ABS(($F3121-$E3121)*(1+$J193)^(K$490-$K$490)))</f>
        <v>0</v>
      </c>
      <c r="L3121" s="357">
        <f>IF('PV Adoption'!H$5*(1/(1-'General Inputs'!$C$10))*$J3121*1000*$I3121 &lt;= ABS(($F3121-$E3121)*(1+$J193)^(L$490-$K$490)),'PV Adoption'!H$5*(1/(1-'General Inputs'!$C$10))*$J3121*1000*$I3121,ABS(($F3121-$E3121)*(1+$J193)^(L$490-$K$490)))</f>
        <v>0</v>
      </c>
      <c r="M3121" s="357">
        <f>IF('PV Adoption'!I$5*(1/(1-'General Inputs'!$C$10))*$J3121*1000*$I3121 &lt;= ABS(($F3121-$E3121)*(1+$J193)^(M$490-$K$490)),'PV Adoption'!I$5*(1/(1-'General Inputs'!$C$10))*$J3121*1000*$I3121,ABS(($F3121-$E3121)*(1+$J193)^(M$490-$K$490)))</f>
        <v>0</v>
      </c>
      <c r="N3121" s="357">
        <f>IF('PV Adoption'!J$5*(1/(1-'General Inputs'!$C$10))*$J3121*1000*$I3121 &lt;= ABS(($F3121-$E3121)*(1+$J193)^(N$490-$K$490)),'PV Adoption'!J$5*(1/(1-'General Inputs'!$C$10))*$J3121*1000*$I3121,ABS(($F3121-$E3121)*(1+$J193)^(N$490-$K$490)))</f>
        <v>0</v>
      </c>
      <c r="O3121" s="357">
        <f>IF('PV Adoption'!K$5*(1/(1-'General Inputs'!$C$10))*$J3121*1000*$I3121 &lt;= ABS(($F3121-$E3121)*(1+$J193)^(O$490-$K$490)),'PV Adoption'!K$5*(1/(1-'General Inputs'!$C$10))*$J3121*1000*$I3121,ABS(($F3121-$E3121)*(1+$J193)^(O$490-$K$490)))</f>
        <v>0</v>
      </c>
      <c r="P3121" s="357">
        <f>IF('PV Adoption'!L$5*(1/(1-'General Inputs'!$C$10))*$J3121*1000*$I3121 &lt;= ABS(($F3121-$E3121)*(1+$J193)^(P$490-$K$490)),'PV Adoption'!L$5*(1/(1-'General Inputs'!$C$10))*$J3121*1000*$I3121,ABS(($F3121-$E3121)*(1+$J193)^(P$490-$K$490)))</f>
        <v>0</v>
      </c>
      <c r="Q3121" s="357">
        <f>IF('PV Adoption'!M$5*(1/(1-'General Inputs'!$C$10))*$J3121*1000*$I3121 &lt;= ABS(($F3121-$E3121)*(1+$J193)^(Q$490-$K$490)),'PV Adoption'!M$5*(1/(1-'General Inputs'!$C$10))*$J3121*1000*$I3121,ABS(($F3121-$E3121)*(1+$J193)^(Q$490-$K$490)))</f>
        <v>0</v>
      </c>
      <c r="R3121" s="357">
        <f>IF('PV Adoption'!N$5*(1/(1-'General Inputs'!$C$10))*$J3121*1000*$I3121 &lt;= ABS(($F3121-$E3121)*(1+$J193)^(R$490-$K$490)),'PV Adoption'!N$5*(1/(1-'General Inputs'!$C$10))*$J3121*1000*$I3121,ABS(($F3121-$E3121)*(1+$J193)^(R$490-$K$490)))</f>
        <v>0</v>
      </c>
      <c r="S3121" s="357">
        <f>IF('PV Adoption'!O$5*(1/(1-'General Inputs'!$C$10))*$J3121*1000*$I3121 &lt;= ABS(($F3121-$E3121)*(1+$J193)^(S$490-$K$490)),'PV Adoption'!O$5*(1/(1-'General Inputs'!$C$10))*$J3121*1000*$I3121,ABS(($F3121-$E3121)*(1+$J193)^(S$490-$K$490)))</f>
        <v>0</v>
      </c>
      <c r="T3121" s="357">
        <f>IF('PV Adoption'!P$5*(1/(1-'General Inputs'!$C$10))*$J3121*1000*$I3121 &lt;= ABS(($F3121-$E3121)*(1+$J193)^(T$490-$K$490)),'PV Adoption'!P$5*(1/(1-'General Inputs'!$C$10))*$J3121*1000*$I3121,ABS(($F3121-$E3121)*(1+$J193)^(T$490-$K$490)))</f>
        <v>0</v>
      </c>
      <c r="U3121" s="357">
        <f>IF('PV Adoption'!Q$5*(1/(1-'General Inputs'!$C$10))*$J3121*1000*$I3121 &lt;= ABS(($F3121-$E3121)*(1+$J193)^(U$490-$K$490)),'PV Adoption'!Q$5*(1/(1-'General Inputs'!$C$10))*$J3121*1000*$I3121,ABS(($F3121-$E3121)*(1+$J193)^(U$490-$K$490)))</f>
        <v>0</v>
      </c>
      <c r="V3121" s="357">
        <f>IF('PV Adoption'!R$5*(1/(1-'General Inputs'!$C$10))*$J3121*1000*$I3121 &lt;= ABS(($F3121-$E3121)*(1+$J193)^(V$490-$K$490)),'PV Adoption'!R$5*(1/(1-'General Inputs'!$C$10))*$J3121*1000*$I3121,ABS(($F3121-$E3121)*(1+$J193)^(V$490-$K$490)))</f>
        <v>0</v>
      </c>
      <c r="W3121" s="357">
        <f>IF('PV Adoption'!S$5*(1/(1-'General Inputs'!$C$10))*$J3121*1000*$I3121 &lt;= ABS(($F3121-$E3121)*(1+$J193)^(W$490-$K$490)),'PV Adoption'!S$5*(1/(1-'General Inputs'!$C$10))*$J3121*1000*$I3121,ABS(($F3121-$E3121)*(1+$J193)^(W$490-$K$490)))</f>
        <v>0</v>
      </c>
      <c r="X3121" s="357">
        <f>IF('PV Adoption'!T$5*(1/(1-'General Inputs'!$C$10))*$J3121*1000*$I3121 &lt;= ABS(($F3121-$E3121)*(1+$J193)^(X$490-$K$490)),'PV Adoption'!T$5*(1/(1-'General Inputs'!$C$10))*$J3121*1000*$I3121,ABS(($F3121-$E3121)*(1+$J193)^(X$490-$K$490)))</f>
        <v>0</v>
      </c>
      <c r="Y3121" s="357">
        <f>IF('PV Adoption'!U$5*(1/(1-'General Inputs'!$C$10))*$J3121*1000*$I3121 &lt;= ABS(($F3121-$E3121)*(1+$J193)^(Y$490-$K$490)),'PV Adoption'!U$5*(1/(1-'General Inputs'!$C$10))*$J3121*1000*$I3121,ABS(($F3121-$E3121)*(1+$J193)^(Y$490-$K$490)))</f>
        <v>0</v>
      </c>
      <c r="Z3121" s="357">
        <f>IF('PV Adoption'!V$5*(1/(1-'General Inputs'!$C$10))*$J3121*1000*$I3121 &lt;= ABS(($F3121-$E3121)*(1+$J193)^(Z$490-$K$490)),'PV Adoption'!V$5*(1/(1-'General Inputs'!$C$10))*$J3121*1000*$I3121,ABS(($F3121-$E3121)*(1+$J193)^(Z$490-$K$490)))</f>
        <v>0</v>
      </c>
      <c r="AA3121" s="357">
        <f>IF('PV Adoption'!W$5*(1/(1-'General Inputs'!$C$10))*$J3121*1000*$I3121 &lt;= ABS(($F3121-$E3121)*(1+$J193)^(AA$490-$K$490)),'PV Adoption'!W$5*(1/(1-'General Inputs'!$C$10))*$J3121*1000*$I3121,ABS(($F3121-$E3121)*(1+$J193)^(AA$490-$K$490)))</f>
        <v>0</v>
      </c>
      <c r="AB3121" s="357">
        <f>IF('PV Adoption'!X$5*(1/(1-'General Inputs'!$C$10))*$J3121*1000*$I3121 &lt;= ABS(($F3121-$E3121)*(1+$J193)^(AB$490-$K$490)),'PV Adoption'!X$5*(1/(1-'General Inputs'!$C$10))*$J3121*1000*$I3121,ABS(($F3121-$E3121)*(1+$J193)^(AB$490-$K$490)))</f>
        <v>0</v>
      </c>
      <c r="AC3121" s="357">
        <f>IF('PV Adoption'!Y$5*(1/(1-'General Inputs'!$C$10))*$J3121*1000*$I3121 &lt;= ABS(($F3121-$E3121)*(1+$J193)^(AC$490-$K$490)),'PV Adoption'!Y$5*(1/(1-'General Inputs'!$C$10))*$J3121*1000*$I3121,ABS(($F3121-$E3121)*(1+$J193)^(AC$490-$K$490)))</f>
        <v>0</v>
      </c>
      <c r="AD3121" s="357">
        <f>IF('PV Adoption'!Z$5*(1/(1-'General Inputs'!$C$10))*$J3121*1000*$I3121 &lt;= ABS(($F3121-$E3121)*(1+$J193)^(AD$490-$K$490)),'PV Adoption'!Z$5*(1/(1-'General Inputs'!$C$10))*$J3121*1000*$I3121,ABS(($F3121-$E3121)*(1+$J193)^(AD$490-$K$490)))</f>
        <v>0</v>
      </c>
      <c r="AE3121" s="357">
        <f>IF('PV Adoption'!AA$5*(1/(1-'General Inputs'!$C$10))*$J3121*1000*$I3121 &lt;= ABS(($F3121-$E3121)*(1+$J193)^(AE$490-$K$490)),'PV Adoption'!AA$5*(1/(1-'General Inputs'!$C$10))*$J3121*1000*$I3121,ABS(($F3121-$E3121)*(1+$J193)^(AE$490-$K$490)))</f>
        <v>0</v>
      </c>
      <c r="AF3121" s="357">
        <f>IF('PV Adoption'!AB$5*(1/(1-'General Inputs'!$C$10))*$J3121*1000*$I3121 &lt;= ABS(($F3121-$E3121)*(1+$J193)^(AF$490-$K$490)),'PV Adoption'!AB$5*(1/(1-'General Inputs'!$C$10))*$J3121*1000*$I3121,ABS(($F3121-$E3121)*(1+$J193)^(AF$490-$K$490)))</f>
        <v>0</v>
      </c>
      <c r="AG3121" s="357">
        <f>IF('PV Adoption'!AC$5*(1/(1-'General Inputs'!$C$10))*$J3121*1000*$I3121 &lt;= ABS(($F3121-$E3121)*(1+$J193)^(AG$490-$K$490)),'PV Adoption'!AC$5*(1/(1-'General Inputs'!$C$10))*$J3121*1000*$I3121,ABS(($F3121-$E3121)*(1+$J193)^(AG$490-$K$490)))</f>
        <v>0</v>
      </c>
      <c r="AH3121" s="357">
        <f>IF('PV Adoption'!AD$5*(1/(1-'General Inputs'!$C$10))*$J3121*1000*$I3121 &lt;= ABS(($F3121-$E3121)*(1+$J193)^(AH$490-$K$490)),'PV Adoption'!AD$5*(1/(1-'General Inputs'!$C$10))*$J3121*1000*$I3121,ABS(($F3121-$E3121)*(1+$J193)^(AH$490-$K$490)))</f>
        <v>0</v>
      </c>
      <c r="AI3121" s="357">
        <f>IF('PV Adoption'!AE$5*(1/(1-'General Inputs'!$C$10))*$J3121*1000*$I3121 &lt;= ABS(($F3121-$E3121)*(1+$J193)^(AI$490-$K$490)),'PV Adoption'!AE$5*(1/(1-'General Inputs'!$C$10))*$J3121*1000*$I3121,ABS(($F3121-$E3121)*(1+$J193)^(AI$490-$K$490)))</f>
        <v>0</v>
      </c>
      <c r="AJ3121" s="357">
        <f>IF('PV Adoption'!AF$5*(1/(1-'General Inputs'!$C$10))*$J3121*1000*$I3121 &lt;= ABS(($F3121-$E3121)*(1+$J193)^(AJ$490-$K$490)),'PV Adoption'!AF$5*(1/(1-'General Inputs'!$C$10))*$J3121*1000*$I3121,ABS(($F3121-$E3121)*(1+$J193)^(AJ$490-$K$490)))</f>
        <v>0</v>
      </c>
      <c r="AK3121" s="357">
        <v>0</v>
      </c>
      <c r="AL3121" s="357">
        <v>0</v>
      </c>
      <c r="AM3121" s="357">
        <v>0</v>
      </c>
    </row>
    <row r="3122" spans="1:39" x14ac:dyDescent="0.25">
      <c r="A3122" s="353" t="s">
        <v>549</v>
      </c>
      <c r="B3122" s="353" t="s">
        <v>549</v>
      </c>
      <c r="C3122" s="441">
        <f t="shared" ref="C3122:H3122" si="2570">C194</f>
        <v>5000</v>
      </c>
      <c r="D3122" s="441"/>
      <c r="E3122" s="441"/>
      <c r="F3122" s="441"/>
      <c r="G3122" s="441"/>
      <c r="H3122" s="441">
        <f t="shared" si="2570"/>
        <v>0</v>
      </c>
      <c r="I3122" s="470">
        <f>IFERROR(VLOOKUP(B3122,Coincidence!$B$2:$E$242,4,FALSE)*IF(G3122="Winter",'General Inputs'!$C$25,'General Inputs'!$C$24),IF(G3122="Winter",'General Inputs'!$C$25,'General Inputs'!$C$24))</f>
        <v>0.52140604400000001</v>
      </c>
      <c r="J3122" s="466">
        <f>'Nameplate by Substation'!H194</f>
        <v>4.6358326794898748E-4</v>
      </c>
      <c r="K3122" s="357">
        <f>IF('PV Adoption'!G$5*(1/(1-'General Inputs'!$C$10))*$J3122*1000*$I3122 &lt;= ABS(($F3122-$E3122)*(1+$J194)^(K$490-$K$490)),'PV Adoption'!G$5*(1/(1-'General Inputs'!$C$10))*$J3122*1000*$I3122,ABS(($F3122-$E3122)*(1+$J194)^(K$490-$K$490)))</f>
        <v>0</v>
      </c>
      <c r="L3122" s="357">
        <f>IF('PV Adoption'!H$5*(1/(1-'General Inputs'!$C$10))*$J3122*1000*$I3122 &lt;= ABS(($F3122-$E3122)*(1+$J194)^(L$490-$K$490)),'PV Adoption'!H$5*(1/(1-'General Inputs'!$C$10))*$J3122*1000*$I3122,ABS(($F3122-$E3122)*(1+$J194)^(L$490-$K$490)))</f>
        <v>0</v>
      </c>
      <c r="M3122" s="357">
        <f>IF('PV Adoption'!I$5*(1/(1-'General Inputs'!$C$10))*$J3122*1000*$I3122 &lt;= ABS(($F3122-$E3122)*(1+$J194)^(M$490-$K$490)),'PV Adoption'!I$5*(1/(1-'General Inputs'!$C$10))*$J3122*1000*$I3122,ABS(($F3122-$E3122)*(1+$J194)^(M$490-$K$490)))</f>
        <v>0</v>
      </c>
      <c r="N3122" s="357">
        <f>IF('PV Adoption'!J$5*(1/(1-'General Inputs'!$C$10))*$J3122*1000*$I3122 &lt;= ABS(($F3122-$E3122)*(1+$J194)^(N$490-$K$490)),'PV Adoption'!J$5*(1/(1-'General Inputs'!$C$10))*$J3122*1000*$I3122,ABS(($F3122-$E3122)*(1+$J194)^(N$490-$K$490)))</f>
        <v>0</v>
      </c>
      <c r="O3122" s="357">
        <f>IF('PV Adoption'!K$5*(1/(1-'General Inputs'!$C$10))*$J3122*1000*$I3122 &lt;= ABS(($F3122-$E3122)*(1+$J194)^(O$490-$K$490)),'PV Adoption'!K$5*(1/(1-'General Inputs'!$C$10))*$J3122*1000*$I3122,ABS(($F3122-$E3122)*(1+$J194)^(O$490-$K$490)))</f>
        <v>0</v>
      </c>
      <c r="P3122" s="357">
        <f>IF('PV Adoption'!L$5*(1/(1-'General Inputs'!$C$10))*$J3122*1000*$I3122 &lt;= ABS(($F3122-$E3122)*(1+$J194)^(P$490-$K$490)),'PV Adoption'!L$5*(1/(1-'General Inputs'!$C$10))*$J3122*1000*$I3122,ABS(($F3122-$E3122)*(1+$J194)^(P$490-$K$490)))</f>
        <v>0</v>
      </c>
      <c r="Q3122" s="357">
        <f>IF('PV Adoption'!M$5*(1/(1-'General Inputs'!$C$10))*$J3122*1000*$I3122 &lt;= ABS(($F3122-$E3122)*(1+$J194)^(Q$490-$K$490)),'PV Adoption'!M$5*(1/(1-'General Inputs'!$C$10))*$J3122*1000*$I3122,ABS(($F3122-$E3122)*(1+$J194)^(Q$490-$K$490)))</f>
        <v>0</v>
      </c>
      <c r="R3122" s="357">
        <f>IF('PV Adoption'!N$5*(1/(1-'General Inputs'!$C$10))*$J3122*1000*$I3122 &lt;= ABS(($F3122-$E3122)*(1+$J194)^(R$490-$K$490)),'PV Adoption'!N$5*(1/(1-'General Inputs'!$C$10))*$J3122*1000*$I3122,ABS(($F3122-$E3122)*(1+$J194)^(R$490-$K$490)))</f>
        <v>0</v>
      </c>
      <c r="S3122" s="357">
        <f>IF('PV Adoption'!O$5*(1/(1-'General Inputs'!$C$10))*$J3122*1000*$I3122 &lt;= ABS(($F3122-$E3122)*(1+$J194)^(S$490-$K$490)),'PV Adoption'!O$5*(1/(1-'General Inputs'!$C$10))*$J3122*1000*$I3122,ABS(($F3122-$E3122)*(1+$J194)^(S$490-$K$490)))</f>
        <v>0</v>
      </c>
      <c r="T3122" s="357">
        <f>IF('PV Adoption'!P$5*(1/(1-'General Inputs'!$C$10))*$J3122*1000*$I3122 &lt;= ABS(($F3122-$E3122)*(1+$J194)^(T$490-$K$490)),'PV Adoption'!P$5*(1/(1-'General Inputs'!$C$10))*$J3122*1000*$I3122,ABS(($F3122-$E3122)*(1+$J194)^(T$490-$K$490)))</f>
        <v>0</v>
      </c>
      <c r="U3122" s="357">
        <f>IF('PV Adoption'!Q$5*(1/(1-'General Inputs'!$C$10))*$J3122*1000*$I3122 &lt;= ABS(($F3122-$E3122)*(1+$J194)^(U$490-$K$490)),'PV Adoption'!Q$5*(1/(1-'General Inputs'!$C$10))*$J3122*1000*$I3122,ABS(($F3122-$E3122)*(1+$J194)^(U$490-$K$490)))</f>
        <v>0</v>
      </c>
      <c r="V3122" s="357">
        <f>IF('PV Adoption'!R$5*(1/(1-'General Inputs'!$C$10))*$J3122*1000*$I3122 &lt;= ABS(($F3122-$E3122)*(1+$J194)^(V$490-$K$490)),'PV Adoption'!R$5*(1/(1-'General Inputs'!$C$10))*$J3122*1000*$I3122,ABS(($F3122-$E3122)*(1+$J194)^(V$490-$K$490)))</f>
        <v>0</v>
      </c>
      <c r="W3122" s="357">
        <f>IF('PV Adoption'!S$5*(1/(1-'General Inputs'!$C$10))*$J3122*1000*$I3122 &lt;= ABS(($F3122-$E3122)*(1+$J194)^(W$490-$K$490)),'PV Adoption'!S$5*(1/(1-'General Inputs'!$C$10))*$J3122*1000*$I3122,ABS(($F3122-$E3122)*(1+$J194)^(W$490-$K$490)))</f>
        <v>0</v>
      </c>
      <c r="X3122" s="357">
        <f>IF('PV Adoption'!T$5*(1/(1-'General Inputs'!$C$10))*$J3122*1000*$I3122 &lt;= ABS(($F3122-$E3122)*(1+$J194)^(X$490-$K$490)),'PV Adoption'!T$5*(1/(1-'General Inputs'!$C$10))*$J3122*1000*$I3122,ABS(($F3122-$E3122)*(1+$J194)^(X$490-$K$490)))</f>
        <v>0</v>
      </c>
      <c r="Y3122" s="357">
        <f>IF('PV Adoption'!U$5*(1/(1-'General Inputs'!$C$10))*$J3122*1000*$I3122 &lt;= ABS(($F3122-$E3122)*(1+$J194)^(Y$490-$K$490)),'PV Adoption'!U$5*(1/(1-'General Inputs'!$C$10))*$J3122*1000*$I3122,ABS(($F3122-$E3122)*(1+$J194)^(Y$490-$K$490)))</f>
        <v>0</v>
      </c>
      <c r="Z3122" s="357">
        <f>IF('PV Adoption'!V$5*(1/(1-'General Inputs'!$C$10))*$J3122*1000*$I3122 &lt;= ABS(($F3122-$E3122)*(1+$J194)^(Z$490-$K$490)),'PV Adoption'!V$5*(1/(1-'General Inputs'!$C$10))*$J3122*1000*$I3122,ABS(($F3122-$E3122)*(1+$J194)^(Z$490-$K$490)))</f>
        <v>0</v>
      </c>
      <c r="AA3122" s="357">
        <f>IF('PV Adoption'!W$5*(1/(1-'General Inputs'!$C$10))*$J3122*1000*$I3122 &lt;= ABS(($F3122-$E3122)*(1+$J194)^(AA$490-$K$490)),'PV Adoption'!W$5*(1/(1-'General Inputs'!$C$10))*$J3122*1000*$I3122,ABS(($F3122-$E3122)*(1+$J194)^(AA$490-$K$490)))</f>
        <v>0</v>
      </c>
      <c r="AB3122" s="357">
        <f>IF('PV Adoption'!X$5*(1/(1-'General Inputs'!$C$10))*$J3122*1000*$I3122 &lt;= ABS(($F3122-$E3122)*(1+$J194)^(AB$490-$K$490)),'PV Adoption'!X$5*(1/(1-'General Inputs'!$C$10))*$J3122*1000*$I3122,ABS(($F3122-$E3122)*(1+$J194)^(AB$490-$K$490)))</f>
        <v>0</v>
      </c>
      <c r="AC3122" s="357">
        <f>IF('PV Adoption'!Y$5*(1/(1-'General Inputs'!$C$10))*$J3122*1000*$I3122 &lt;= ABS(($F3122-$E3122)*(1+$J194)^(AC$490-$K$490)),'PV Adoption'!Y$5*(1/(1-'General Inputs'!$C$10))*$J3122*1000*$I3122,ABS(($F3122-$E3122)*(1+$J194)^(AC$490-$K$490)))</f>
        <v>0</v>
      </c>
      <c r="AD3122" s="357">
        <f>IF('PV Adoption'!Z$5*(1/(1-'General Inputs'!$C$10))*$J3122*1000*$I3122 &lt;= ABS(($F3122-$E3122)*(1+$J194)^(AD$490-$K$490)),'PV Adoption'!Z$5*(1/(1-'General Inputs'!$C$10))*$J3122*1000*$I3122,ABS(($F3122-$E3122)*(1+$J194)^(AD$490-$K$490)))</f>
        <v>0</v>
      </c>
      <c r="AE3122" s="357">
        <f>IF('PV Adoption'!AA$5*(1/(1-'General Inputs'!$C$10))*$J3122*1000*$I3122 &lt;= ABS(($F3122-$E3122)*(1+$J194)^(AE$490-$K$490)),'PV Adoption'!AA$5*(1/(1-'General Inputs'!$C$10))*$J3122*1000*$I3122,ABS(($F3122-$E3122)*(1+$J194)^(AE$490-$K$490)))</f>
        <v>0</v>
      </c>
      <c r="AF3122" s="357">
        <f>IF('PV Adoption'!AB$5*(1/(1-'General Inputs'!$C$10))*$J3122*1000*$I3122 &lt;= ABS(($F3122-$E3122)*(1+$J194)^(AF$490-$K$490)),'PV Adoption'!AB$5*(1/(1-'General Inputs'!$C$10))*$J3122*1000*$I3122,ABS(($F3122-$E3122)*(1+$J194)^(AF$490-$K$490)))</f>
        <v>0</v>
      </c>
      <c r="AG3122" s="357">
        <f>IF('PV Adoption'!AC$5*(1/(1-'General Inputs'!$C$10))*$J3122*1000*$I3122 &lt;= ABS(($F3122-$E3122)*(1+$J194)^(AG$490-$K$490)),'PV Adoption'!AC$5*(1/(1-'General Inputs'!$C$10))*$J3122*1000*$I3122,ABS(($F3122-$E3122)*(1+$J194)^(AG$490-$K$490)))</f>
        <v>0</v>
      </c>
      <c r="AH3122" s="357">
        <f>IF('PV Adoption'!AD$5*(1/(1-'General Inputs'!$C$10))*$J3122*1000*$I3122 &lt;= ABS(($F3122-$E3122)*(1+$J194)^(AH$490-$K$490)),'PV Adoption'!AD$5*(1/(1-'General Inputs'!$C$10))*$J3122*1000*$I3122,ABS(($F3122-$E3122)*(1+$J194)^(AH$490-$K$490)))</f>
        <v>0</v>
      </c>
      <c r="AI3122" s="357">
        <f>IF('PV Adoption'!AE$5*(1/(1-'General Inputs'!$C$10))*$J3122*1000*$I3122 &lt;= ABS(($F3122-$E3122)*(1+$J194)^(AI$490-$K$490)),'PV Adoption'!AE$5*(1/(1-'General Inputs'!$C$10))*$J3122*1000*$I3122,ABS(($F3122-$E3122)*(1+$J194)^(AI$490-$K$490)))</f>
        <v>0</v>
      </c>
      <c r="AJ3122" s="357">
        <f>IF('PV Adoption'!AF$5*(1/(1-'General Inputs'!$C$10))*$J3122*1000*$I3122 &lt;= ABS(($F3122-$E3122)*(1+$J194)^(AJ$490-$K$490)),'PV Adoption'!AF$5*(1/(1-'General Inputs'!$C$10))*$J3122*1000*$I3122,ABS(($F3122-$E3122)*(1+$J194)^(AJ$490-$K$490)))</f>
        <v>0</v>
      </c>
      <c r="AK3122" s="357">
        <v>0</v>
      </c>
      <c r="AL3122" s="357">
        <v>0</v>
      </c>
      <c r="AM3122" s="357">
        <v>0</v>
      </c>
    </row>
    <row r="3123" spans="1:39" x14ac:dyDescent="0.25">
      <c r="A3123" s="353" t="s">
        <v>440</v>
      </c>
      <c r="B3123" s="353" t="s">
        <v>440</v>
      </c>
      <c r="C3123" s="441">
        <f t="shared" ref="C3123:H3123" si="2571">C195</f>
        <v>12500</v>
      </c>
      <c r="D3123" s="441"/>
      <c r="E3123" s="441"/>
      <c r="F3123" s="441"/>
      <c r="G3123" s="441"/>
      <c r="H3123" s="441">
        <f t="shared" si="2571"/>
        <v>0</v>
      </c>
      <c r="I3123" s="470">
        <f>IFERROR(VLOOKUP(B3123,Coincidence!$B$2:$E$242,4,FALSE)*IF(G3123="Winter",'General Inputs'!$C$25,'General Inputs'!$C$24),IF(G3123="Winter",'General Inputs'!$C$25,'General Inputs'!$C$24))</f>
        <v>0.52140604400000001</v>
      </c>
      <c r="J3123" s="466">
        <f>'Nameplate by Substation'!H195</f>
        <v>1.0309221352974188E-3</v>
      </c>
      <c r="K3123" s="357">
        <f>IF('PV Adoption'!G$5*(1/(1-'General Inputs'!$C$10))*$J3123*1000*$I3123 &lt;= ABS(($F3123-$E3123)*(1+$J195)^(K$490-$K$490)),'PV Adoption'!G$5*(1/(1-'General Inputs'!$C$10))*$J3123*1000*$I3123,ABS(($F3123-$E3123)*(1+$J195)^(K$490-$K$490)))</f>
        <v>0</v>
      </c>
      <c r="L3123" s="357">
        <f>IF('PV Adoption'!H$5*(1/(1-'General Inputs'!$C$10))*$J3123*1000*$I3123 &lt;= ABS(($F3123-$E3123)*(1+$J195)^(L$490-$K$490)),'PV Adoption'!H$5*(1/(1-'General Inputs'!$C$10))*$J3123*1000*$I3123,ABS(($F3123-$E3123)*(1+$J195)^(L$490-$K$490)))</f>
        <v>0</v>
      </c>
      <c r="M3123" s="357">
        <f>IF('PV Adoption'!I$5*(1/(1-'General Inputs'!$C$10))*$J3123*1000*$I3123 &lt;= ABS(($F3123-$E3123)*(1+$J195)^(M$490-$K$490)),'PV Adoption'!I$5*(1/(1-'General Inputs'!$C$10))*$J3123*1000*$I3123,ABS(($F3123-$E3123)*(1+$J195)^(M$490-$K$490)))</f>
        <v>0</v>
      </c>
      <c r="N3123" s="357">
        <f>IF('PV Adoption'!J$5*(1/(1-'General Inputs'!$C$10))*$J3123*1000*$I3123 &lt;= ABS(($F3123-$E3123)*(1+$J195)^(N$490-$K$490)),'PV Adoption'!J$5*(1/(1-'General Inputs'!$C$10))*$J3123*1000*$I3123,ABS(($F3123-$E3123)*(1+$J195)^(N$490-$K$490)))</f>
        <v>0</v>
      </c>
      <c r="O3123" s="357">
        <f>IF('PV Adoption'!K$5*(1/(1-'General Inputs'!$C$10))*$J3123*1000*$I3123 &lt;= ABS(($F3123-$E3123)*(1+$J195)^(O$490-$K$490)),'PV Adoption'!K$5*(1/(1-'General Inputs'!$C$10))*$J3123*1000*$I3123,ABS(($F3123-$E3123)*(1+$J195)^(O$490-$K$490)))</f>
        <v>0</v>
      </c>
      <c r="P3123" s="357">
        <f>IF('PV Adoption'!L$5*(1/(1-'General Inputs'!$C$10))*$J3123*1000*$I3123 &lt;= ABS(($F3123-$E3123)*(1+$J195)^(P$490-$K$490)),'PV Adoption'!L$5*(1/(1-'General Inputs'!$C$10))*$J3123*1000*$I3123,ABS(($F3123-$E3123)*(1+$J195)^(P$490-$K$490)))</f>
        <v>0</v>
      </c>
      <c r="Q3123" s="357">
        <f>IF('PV Adoption'!M$5*(1/(1-'General Inputs'!$C$10))*$J3123*1000*$I3123 &lt;= ABS(($F3123-$E3123)*(1+$J195)^(Q$490-$K$490)),'PV Adoption'!M$5*(1/(1-'General Inputs'!$C$10))*$J3123*1000*$I3123,ABS(($F3123-$E3123)*(1+$J195)^(Q$490-$K$490)))</f>
        <v>0</v>
      </c>
      <c r="R3123" s="357">
        <f>IF('PV Adoption'!N$5*(1/(1-'General Inputs'!$C$10))*$J3123*1000*$I3123 &lt;= ABS(($F3123-$E3123)*(1+$J195)^(R$490-$K$490)),'PV Adoption'!N$5*(1/(1-'General Inputs'!$C$10))*$J3123*1000*$I3123,ABS(($F3123-$E3123)*(1+$J195)^(R$490-$K$490)))</f>
        <v>0</v>
      </c>
      <c r="S3123" s="357">
        <f>IF('PV Adoption'!O$5*(1/(1-'General Inputs'!$C$10))*$J3123*1000*$I3123 &lt;= ABS(($F3123-$E3123)*(1+$J195)^(S$490-$K$490)),'PV Adoption'!O$5*(1/(1-'General Inputs'!$C$10))*$J3123*1000*$I3123,ABS(($F3123-$E3123)*(1+$J195)^(S$490-$K$490)))</f>
        <v>0</v>
      </c>
      <c r="T3123" s="357">
        <f>IF('PV Adoption'!P$5*(1/(1-'General Inputs'!$C$10))*$J3123*1000*$I3123 &lt;= ABS(($F3123-$E3123)*(1+$J195)^(T$490-$K$490)),'PV Adoption'!P$5*(1/(1-'General Inputs'!$C$10))*$J3123*1000*$I3123,ABS(($F3123-$E3123)*(1+$J195)^(T$490-$K$490)))</f>
        <v>0</v>
      </c>
      <c r="U3123" s="357">
        <f>IF('PV Adoption'!Q$5*(1/(1-'General Inputs'!$C$10))*$J3123*1000*$I3123 &lt;= ABS(($F3123-$E3123)*(1+$J195)^(U$490-$K$490)),'PV Adoption'!Q$5*(1/(1-'General Inputs'!$C$10))*$J3123*1000*$I3123,ABS(($F3123-$E3123)*(1+$J195)^(U$490-$K$490)))</f>
        <v>0</v>
      </c>
      <c r="V3123" s="357">
        <f>IF('PV Adoption'!R$5*(1/(1-'General Inputs'!$C$10))*$J3123*1000*$I3123 &lt;= ABS(($F3123-$E3123)*(1+$J195)^(V$490-$K$490)),'PV Adoption'!R$5*(1/(1-'General Inputs'!$C$10))*$J3123*1000*$I3123,ABS(($F3123-$E3123)*(1+$J195)^(V$490-$K$490)))</f>
        <v>0</v>
      </c>
      <c r="W3123" s="357">
        <f>IF('PV Adoption'!S$5*(1/(1-'General Inputs'!$C$10))*$J3123*1000*$I3123 &lt;= ABS(($F3123-$E3123)*(1+$J195)^(W$490-$K$490)),'PV Adoption'!S$5*(1/(1-'General Inputs'!$C$10))*$J3123*1000*$I3123,ABS(($F3123-$E3123)*(1+$J195)^(W$490-$K$490)))</f>
        <v>0</v>
      </c>
      <c r="X3123" s="357">
        <f>IF('PV Adoption'!T$5*(1/(1-'General Inputs'!$C$10))*$J3123*1000*$I3123 &lt;= ABS(($F3123-$E3123)*(1+$J195)^(X$490-$K$490)),'PV Adoption'!T$5*(1/(1-'General Inputs'!$C$10))*$J3123*1000*$I3123,ABS(($F3123-$E3123)*(1+$J195)^(X$490-$K$490)))</f>
        <v>0</v>
      </c>
      <c r="Y3123" s="357">
        <f>IF('PV Adoption'!U$5*(1/(1-'General Inputs'!$C$10))*$J3123*1000*$I3123 &lt;= ABS(($F3123-$E3123)*(1+$J195)^(Y$490-$K$490)),'PV Adoption'!U$5*(1/(1-'General Inputs'!$C$10))*$J3123*1000*$I3123,ABS(($F3123-$E3123)*(1+$J195)^(Y$490-$K$490)))</f>
        <v>0</v>
      </c>
      <c r="Z3123" s="357">
        <f>IF('PV Adoption'!V$5*(1/(1-'General Inputs'!$C$10))*$J3123*1000*$I3123 &lt;= ABS(($F3123-$E3123)*(1+$J195)^(Z$490-$K$490)),'PV Adoption'!V$5*(1/(1-'General Inputs'!$C$10))*$J3123*1000*$I3123,ABS(($F3123-$E3123)*(1+$J195)^(Z$490-$K$490)))</f>
        <v>0</v>
      </c>
      <c r="AA3123" s="357">
        <f>IF('PV Adoption'!W$5*(1/(1-'General Inputs'!$C$10))*$J3123*1000*$I3123 &lt;= ABS(($F3123-$E3123)*(1+$J195)^(AA$490-$K$490)),'PV Adoption'!W$5*(1/(1-'General Inputs'!$C$10))*$J3123*1000*$I3123,ABS(($F3123-$E3123)*(1+$J195)^(AA$490-$K$490)))</f>
        <v>0</v>
      </c>
      <c r="AB3123" s="357">
        <f>IF('PV Adoption'!X$5*(1/(1-'General Inputs'!$C$10))*$J3123*1000*$I3123 &lt;= ABS(($F3123-$E3123)*(1+$J195)^(AB$490-$K$490)),'PV Adoption'!X$5*(1/(1-'General Inputs'!$C$10))*$J3123*1000*$I3123,ABS(($F3123-$E3123)*(1+$J195)^(AB$490-$K$490)))</f>
        <v>0</v>
      </c>
      <c r="AC3123" s="357">
        <f>IF('PV Adoption'!Y$5*(1/(1-'General Inputs'!$C$10))*$J3123*1000*$I3123 &lt;= ABS(($F3123-$E3123)*(1+$J195)^(AC$490-$K$490)),'PV Adoption'!Y$5*(1/(1-'General Inputs'!$C$10))*$J3123*1000*$I3123,ABS(($F3123-$E3123)*(1+$J195)^(AC$490-$K$490)))</f>
        <v>0</v>
      </c>
      <c r="AD3123" s="357">
        <f>IF('PV Adoption'!Z$5*(1/(1-'General Inputs'!$C$10))*$J3123*1000*$I3123 &lt;= ABS(($F3123-$E3123)*(1+$J195)^(AD$490-$K$490)),'PV Adoption'!Z$5*(1/(1-'General Inputs'!$C$10))*$J3123*1000*$I3123,ABS(($F3123-$E3123)*(1+$J195)^(AD$490-$K$490)))</f>
        <v>0</v>
      </c>
      <c r="AE3123" s="357">
        <f>IF('PV Adoption'!AA$5*(1/(1-'General Inputs'!$C$10))*$J3123*1000*$I3123 &lt;= ABS(($F3123-$E3123)*(1+$J195)^(AE$490-$K$490)),'PV Adoption'!AA$5*(1/(1-'General Inputs'!$C$10))*$J3123*1000*$I3123,ABS(($F3123-$E3123)*(1+$J195)^(AE$490-$K$490)))</f>
        <v>0</v>
      </c>
      <c r="AF3123" s="357">
        <f>IF('PV Adoption'!AB$5*(1/(1-'General Inputs'!$C$10))*$J3123*1000*$I3123 &lt;= ABS(($F3123-$E3123)*(1+$J195)^(AF$490-$K$490)),'PV Adoption'!AB$5*(1/(1-'General Inputs'!$C$10))*$J3123*1000*$I3123,ABS(($F3123-$E3123)*(1+$J195)^(AF$490-$K$490)))</f>
        <v>0</v>
      </c>
      <c r="AG3123" s="357">
        <f>IF('PV Adoption'!AC$5*(1/(1-'General Inputs'!$C$10))*$J3123*1000*$I3123 &lt;= ABS(($F3123-$E3123)*(1+$J195)^(AG$490-$K$490)),'PV Adoption'!AC$5*(1/(1-'General Inputs'!$C$10))*$J3123*1000*$I3123,ABS(($F3123-$E3123)*(1+$J195)^(AG$490-$K$490)))</f>
        <v>0</v>
      </c>
      <c r="AH3123" s="357">
        <f>IF('PV Adoption'!AD$5*(1/(1-'General Inputs'!$C$10))*$J3123*1000*$I3123 &lt;= ABS(($F3123-$E3123)*(1+$J195)^(AH$490-$K$490)),'PV Adoption'!AD$5*(1/(1-'General Inputs'!$C$10))*$J3123*1000*$I3123,ABS(($F3123-$E3123)*(1+$J195)^(AH$490-$K$490)))</f>
        <v>0</v>
      </c>
      <c r="AI3123" s="357">
        <f>IF('PV Adoption'!AE$5*(1/(1-'General Inputs'!$C$10))*$J3123*1000*$I3123 &lt;= ABS(($F3123-$E3123)*(1+$J195)^(AI$490-$K$490)),'PV Adoption'!AE$5*(1/(1-'General Inputs'!$C$10))*$J3123*1000*$I3123,ABS(($F3123-$E3123)*(1+$J195)^(AI$490-$K$490)))</f>
        <v>0</v>
      </c>
      <c r="AJ3123" s="357">
        <f>IF('PV Adoption'!AF$5*(1/(1-'General Inputs'!$C$10))*$J3123*1000*$I3123 &lt;= ABS(($F3123-$E3123)*(1+$J195)^(AJ$490-$K$490)),'PV Adoption'!AF$5*(1/(1-'General Inputs'!$C$10))*$J3123*1000*$I3123,ABS(($F3123-$E3123)*(1+$J195)^(AJ$490-$K$490)))</f>
        <v>0</v>
      </c>
      <c r="AK3123" s="357">
        <v>0</v>
      </c>
      <c r="AL3123" s="357">
        <v>0</v>
      </c>
      <c r="AM3123" s="357">
        <v>0</v>
      </c>
    </row>
    <row r="3124" spans="1:39" x14ac:dyDescent="0.25">
      <c r="A3124" s="353" t="s">
        <v>507</v>
      </c>
      <c r="B3124" s="353" t="s">
        <v>507</v>
      </c>
      <c r="C3124" s="441">
        <f t="shared" ref="C3124:H3124" si="2572">C196</f>
        <v>3125</v>
      </c>
      <c r="D3124" s="441"/>
      <c r="E3124" s="441"/>
      <c r="F3124" s="441"/>
      <c r="G3124" s="441"/>
      <c r="H3124" s="441">
        <f t="shared" si="2572"/>
        <v>0</v>
      </c>
      <c r="I3124" s="470">
        <f>IFERROR(VLOOKUP(B3124,Coincidence!$B$2:$E$242,4,FALSE)*IF(G3124="Winter",'General Inputs'!$C$25,'General Inputs'!$C$24),IF(G3124="Winter",'General Inputs'!$C$25,'General Inputs'!$C$24))</f>
        <v>0.52140604400000001</v>
      </c>
      <c r="J3124" s="466">
        <f>'Nameplate by Substation'!H196</f>
        <v>6.4453305007588634E-4</v>
      </c>
      <c r="K3124" s="357">
        <f>IF('PV Adoption'!G$5*(1/(1-'General Inputs'!$C$10))*$J3124*1000*$I3124 &lt;= ABS(($F3124-$E3124)*(1+$J196)^(K$490-$K$490)),'PV Adoption'!G$5*(1/(1-'General Inputs'!$C$10))*$J3124*1000*$I3124,ABS(($F3124-$E3124)*(1+$J196)^(K$490-$K$490)))</f>
        <v>0</v>
      </c>
      <c r="L3124" s="357">
        <f>IF('PV Adoption'!H$5*(1/(1-'General Inputs'!$C$10))*$J3124*1000*$I3124 &lt;= ABS(($F3124-$E3124)*(1+$J196)^(L$490-$K$490)),'PV Adoption'!H$5*(1/(1-'General Inputs'!$C$10))*$J3124*1000*$I3124,ABS(($F3124-$E3124)*(1+$J196)^(L$490-$K$490)))</f>
        <v>0</v>
      </c>
      <c r="M3124" s="357">
        <f>IF('PV Adoption'!I$5*(1/(1-'General Inputs'!$C$10))*$J3124*1000*$I3124 &lt;= ABS(($F3124-$E3124)*(1+$J196)^(M$490-$K$490)),'PV Adoption'!I$5*(1/(1-'General Inputs'!$C$10))*$J3124*1000*$I3124,ABS(($F3124-$E3124)*(1+$J196)^(M$490-$K$490)))</f>
        <v>0</v>
      </c>
      <c r="N3124" s="357">
        <f>IF('PV Adoption'!J$5*(1/(1-'General Inputs'!$C$10))*$J3124*1000*$I3124 &lt;= ABS(($F3124-$E3124)*(1+$J196)^(N$490-$K$490)),'PV Adoption'!J$5*(1/(1-'General Inputs'!$C$10))*$J3124*1000*$I3124,ABS(($F3124-$E3124)*(1+$J196)^(N$490-$K$490)))</f>
        <v>0</v>
      </c>
      <c r="O3124" s="357">
        <f>IF('PV Adoption'!K$5*(1/(1-'General Inputs'!$C$10))*$J3124*1000*$I3124 &lt;= ABS(($F3124-$E3124)*(1+$J196)^(O$490-$K$490)),'PV Adoption'!K$5*(1/(1-'General Inputs'!$C$10))*$J3124*1000*$I3124,ABS(($F3124-$E3124)*(1+$J196)^(O$490-$K$490)))</f>
        <v>0</v>
      </c>
      <c r="P3124" s="357">
        <f>IF('PV Adoption'!L$5*(1/(1-'General Inputs'!$C$10))*$J3124*1000*$I3124 &lt;= ABS(($F3124-$E3124)*(1+$J196)^(P$490-$K$490)),'PV Adoption'!L$5*(1/(1-'General Inputs'!$C$10))*$J3124*1000*$I3124,ABS(($F3124-$E3124)*(1+$J196)^(P$490-$K$490)))</f>
        <v>0</v>
      </c>
      <c r="Q3124" s="357">
        <f>IF('PV Adoption'!M$5*(1/(1-'General Inputs'!$C$10))*$J3124*1000*$I3124 &lt;= ABS(($F3124-$E3124)*(1+$J196)^(Q$490-$K$490)),'PV Adoption'!M$5*(1/(1-'General Inputs'!$C$10))*$J3124*1000*$I3124,ABS(($F3124-$E3124)*(1+$J196)^(Q$490-$K$490)))</f>
        <v>0</v>
      </c>
      <c r="R3124" s="357">
        <f>IF('PV Adoption'!N$5*(1/(1-'General Inputs'!$C$10))*$J3124*1000*$I3124 &lt;= ABS(($F3124-$E3124)*(1+$J196)^(R$490-$K$490)),'PV Adoption'!N$5*(1/(1-'General Inputs'!$C$10))*$J3124*1000*$I3124,ABS(($F3124-$E3124)*(1+$J196)^(R$490-$K$490)))</f>
        <v>0</v>
      </c>
      <c r="S3124" s="357">
        <f>IF('PV Adoption'!O$5*(1/(1-'General Inputs'!$C$10))*$J3124*1000*$I3124 &lt;= ABS(($F3124-$E3124)*(1+$J196)^(S$490-$K$490)),'PV Adoption'!O$5*(1/(1-'General Inputs'!$C$10))*$J3124*1000*$I3124,ABS(($F3124-$E3124)*(1+$J196)^(S$490-$K$490)))</f>
        <v>0</v>
      </c>
      <c r="T3124" s="357">
        <f>IF('PV Adoption'!P$5*(1/(1-'General Inputs'!$C$10))*$J3124*1000*$I3124 &lt;= ABS(($F3124-$E3124)*(1+$J196)^(T$490-$K$490)),'PV Adoption'!P$5*(1/(1-'General Inputs'!$C$10))*$J3124*1000*$I3124,ABS(($F3124-$E3124)*(1+$J196)^(T$490-$K$490)))</f>
        <v>0</v>
      </c>
      <c r="U3124" s="357">
        <f>IF('PV Adoption'!Q$5*(1/(1-'General Inputs'!$C$10))*$J3124*1000*$I3124 &lt;= ABS(($F3124-$E3124)*(1+$J196)^(U$490-$K$490)),'PV Adoption'!Q$5*(1/(1-'General Inputs'!$C$10))*$J3124*1000*$I3124,ABS(($F3124-$E3124)*(1+$J196)^(U$490-$K$490)))</f>
        <v>0</v>
      </c>
      <c r="V3124" s="357">
        <f>IF('PV Adoption'!R$5*(1/(1-'General Inputs'!$C$10))*$J3124*1000*$I3124 &lt;= ABS(($F3124-$E3124)*(1+$J196)^(V$490-$K$490)),'PV Adoption'!R$5*(1/(1-'General Inputs'!$C$10))*$J3124*1000*$I3124,ABS(($F3124-$E3124)*(1+$J196)^(V$490-$K$490)))</f>
        <v>0</v>
      </c>
      <c r="W3124" s="357">
        <f>IF('PV Adoption'!S$5*(1/(1-'General Inputs'!$C$10))*$J3124*1000*$I3124 &lt;= ABS(($F3124-$E3124)*(1+$J196)^(W$490-$K$490)),'PV Adoption'!S$5*(1/(1-'General Inputs'!$C$10))*$J3124*1000*$I3124,ABS(($F3124-$E3124)*(1+$J196)^(W$490-$K$490)))</f>
        <v>0</v>
      </c>
      <c r="X3124" s="357">
        <f>IF('PV Adoption'!T$5*(1/(1-'General Inputs'!$C$10))*$J3124*1000*$I3124 &lt;= ABS(($F3124-$E3124)*(1+$J196)^(X$490-$K$490)),'PV Adoption'!T$5*(1/(1-'General Inputs'!$C$10))*$J3124*1000*$I3124,ABS(($F3124-$E3124)*(1+$J196)^(X$490-$K$490)))</f>
        <v>0</v>
      </c>
      <c r="Y3124" s="357">
        <f>IF('PV Adoption'!U$5*(1/(1-'General Inputs'!$C$10))*$J3124*1000*$I3124 &lt;= ABS(($F3124-$E3124)*(1+$J196)^(Y$490-$K$490)),'PV Adoption'!U$5*(1/(1-'General Inputs'!$C$10))*$J3124*1000*$I3124,ABS(($F3124-$E3124)*(1+$J196)^(Y$490-$K$490)))</f>
        <v>0</v>
      </c>
      <c r="Z3124" s="357">
        <f>IF('PV Adoption'!V$5*(1/(1-'General Inputs'!$C$10))*$J3124*1000*$I3124 &lt;= ABS(($F3124-$E3124)*(1+$J196)^(Z$490-$K$490)),'PV Adoption'!V$5*(1/(1-'General Inputs'!$C$10))*$J3124*1000*$I3124,ABS(($F3124-$E3124)*(1+$J196)^(Z$490-$K$490)))</f>
        <v>0</v>
      </c>
      <c r="AA3124" s="357">
        <f>IF('PV Adoption'!W$5*(1/(1-'General Inputs'!$C$10))*$J3124*1000*$I3124 &lt;= ABS(($F3124-$E3124)*(1+$J196)^(AA$490-$K$490)),'PV Adoption'!W$5*(1/(1-'General Inputs'!$C$10))*$J3124*1000*$I3124,ABS(($F3124-$E3124)*(1+$J196)^(AA$490-$K$490)))</f>
        <v>0</v>
      </c>
      <c r="AB3124" s="357">
        <f>IF('PV Adoption'!X$5*(1/(1-'General Inputs'!$C$10))*$J3124*1000*$I3124 &lt;= ABS(($F3124-$E3124)*(1+$J196)^(AB$490-$K$490)),'PV Adoption'!X$5*(1/(1-'General Inputs'!$C$10))*$J3124*1000*$I3124,ABS(($F3124-$E3124)*(1+$J196)^(AB$490-$K$490)))</f>
        <v>0</v>
      </c>
      <c r="AC3124" s="357">
        <f>IF('PV Adoption'!Y$5*(1/(1-'General Inputs'!$C$10))*$J3124*1000*$I3124 &lt;= ABS(($F3124-$E3124)*(1+$J196)^(AC$490-$K$490)),'PV Adoption'!Y$5*(1/(1-'General Inputs'!$C$10))*$J3124*1000*$I3124,ABS(($F3124-$E3124)*(1+$J196)^(AC$490-$K$490)))</f>
        <v>0</v>
      </c>
      <c r="AD3124" s="357">
        <f>IF('PV Adoption'!Z$5*(1/(1-'General Inputs'!$C$10))*$J3124*1000*$I3124 &lt;= ABS(($F3124-$E3124)*(1+$J196)^(AD$490-$K$490)),'PV Adoption'!Z$5*(1/(1-'General Inputs'!$C$10))*$J3124*1000*$I3124,ABS(($F3124-$E3124)*(1+$J196)^(AD$490-$K$490)))</f>
        <v>0</v>
      </c>
      <c r="AE3124" s="357">
        <f>IF('PV Adoption'!AA$5*(1/(1-'General Inputs'!$C$10))*$J3124*1000*$I3124 &lt;= ABS(($F3124-$E3124)*(1+$J196)^(AE$490-$K$490)),'PV Adoption'!AA$5*(1/(1-'General Inputs'!$C$10))*$J3124*1000*$I3124,ABS(($F3124-$E3124)*(1+$J196)^(AE$490-$K$490)))</f>
        <v>0</v>
      </c>
      <c r="AF3124" s="357">
        <f>IF('PV Adoption'!AB$5*(1/(1-'General Inputs'!$C$10))*$J3124*1000*$I3124 &lt;= ABS(($F3124-$E3124)*(1+$J196)^(AF$490-$K$490)),'PV Adoption'!AB$5*(1/(1-'General Inputs'!$C$10))*$J3124*1000*$I3124,ABS(($F3124-$E3124)*(1+$J196)^(AF$490-$K$490)))</f>
        <v>0</v>
      </c>
      <c r="AG3124" s="357">
        <f>IF('PV Adoption'!AC$5*(1/(1-'General Inputs'!$C$10))*$J3124*1000*$I3124 &lt;= ABS(($F3124-$E3124)*(1+$J196)^(AG$490-$K$490)),'PV Adoption'!AC$5*(1/(1-'General Inputs'!$C$10))*$J3124*1000*$I3124,ABS(($F3124-$E3124)*(1+$J196)^(AG$490-$K$490)))</f>
        <v>0</v>
      </c>
      <c r="AH3124" s="357">
        <f>IF('PV Adoption'!AD$5*(1/(1-'General Inputs'!$C$10))*$J3124*1000*$I3124 &lt;= ABS(($F3124-$E3124)*(1+$J196)^(AH$490-$K$490)),'PV Adoption'!AD$5*(1/(1-'General Inputs'!$C$10))*$J3124*1000*$I3124,ABS(($F3124-$E3124)*(1+$J196)^(AH$490-$K$490)))</f>
        <v>0</v>
      </c>
      <c r="AI3124" s="357">
        <f>IF('PV Adoption'!AE$5*(1/(1-'General Inputs'!$C$10))*$J3124*1000*$I3124 &lt;= ABS(($F3124-$E3124)*(1+$J196)^(AI$490-$K$490)),'PV Adoption'!AE$5*(1/(1-'General Inputs'!$C$10))*$J3124*1000*$I3124,ABS(($F3124-$E3124)*(1+$J196)^(AI$490-$K$490)))</f>
        <v>0</v>
      </c>
      <c r="AJ3124" s="357">
        <f>IF('PV Adoption'!AF$5*(1/(1-'General Inputs'!$C$10))*$J3124*1000*$I3124 &lt;= ABS(($F3124-$E3124)*(1+$J196)^(AJ$490-$K$490)),'PV Adoption'!AF$5*(1/(1-'General Inputs'!$C$10))*$J3124*1000*$I3124,ABS(($F3124-$E3124)*(1+$J196)^(AJ$490-$K$490)))</f>
        <v>0</v>
      </c>
      <c r="AK3124" s="357">
        <v>127.63173130024883</v>
      </c>
      <c r="AL3124" s="357">
        <v>129.85770412609506</v>
      </c>
      <c r="AM3124" s="357">
        <v>132.2148217776404</v>
      </c>
    </row>
    <row r="3125" spans="1:39" x14ac:dyDescent="0.25">
      <c r="A3125" s="353" t="s">
        <v>387</v>
      </c>
      <c r="B3125" s="353" t="s">
        <v>388</v>
      </c>
      <c r="C3125" s="441">
        <f t="shared" ref="C3125:H3125" si="2573">C197</f>
        <v>25000</v>
      </c>
      <c r="D3125" s="441"/>
      <c r="E3125" s="441"/>
      <c r="F3125" s="441"/>
      <c r="G3125" s="441"/>
      <c r="H3125" s="441">
        <f t="shared" si="2573"/>
        <v>0</v>
      </c>
      <c r="I3125" s="470">
        <f>IFERROR(VLOOKUP(B3125,Coincidence!$B$2:$E$242,4,FALSE)*IF(G3125="Winter",'General Inputs'!$C$25,'General Inputs'!$C$24),IF(G3125="Winter",'General Inputs'!$C$25,'General Inputs'!$C$24))</f>
        <v>0.52140604400000001</v>
      </c>
      <c r="J3125" s="466">
        <f>'Nameplate by Substation'!H197</f>
        <v>5.2261000579875904E-3</v>
      </c>
      <c r="K3125" s="357">
        <f>IF('PV Adoption'!G$5*(1/(1-'General Inputs'!$C$10))*$J3125*1000*$I3125 &lt;= ABS(($F3125-$E3125)*(1+$J197)^(K$490-$K$490)),'PV Adoption'!G$5*(1/(1-'General Inputs'!$C$10))*$J3125*1000*$I3125,ABS(($F3125-$E3125)*(1+$J197)^(K$490-$K$490)))</f>
        <v>0</v>
      </c>
      <c r="L3125" s="357">
        <f>IF('PV Adoption'!H$5*(1/(1-'General Inputs'!$C$10))*$J3125*1000*$I3125 &lt;= ABS(($F3125-$E3125)*(1+$J197)^(L$490-$K$490)),'PV Adoption'!H$5*(1/(1-'General Inputs'!$C$10))*$J3125*1000*$I3125,ABS(($F3125-$E3125)*(1+$J197)^(L$490-$K$490)))</f>
        <v>0</v>
      </c>
      <c r="M3125" s="357">
        <f>IF('PV Adoption'!I$5*(1/(1-'General Inputs'!$C$10))*$J3125*1000*$I3125 &lt;= ABS(($F3125-$E3125)*(1+$J197)^(M$490-$K$490)),'PV Adoption'!I$5*(1/(1-'General Inputs'!$C$10))*$J3125*1000*$I3125,ABS(($F3125-$E3125)*(1+$J197)^(M$490-$K$490)))</f>
        <v>0</v>
      </c>
      <c r="N3125" s="357">
        <f>IF('PV Adoption'!J$5*(1/(1-'General Inputs'!$C$10))*$J3125*1000*$I3125 &lt;= ABS(($F3125-$E3125)*(1+$J197)^(N$490-$K$490)),'PV Adoption'!J$5*(1/(1-'General Inputs'!$C$10))*$J3125*1000*$I3125,ABS(($F3125-$E3125)*(1+$J197)^(N$490-$K$490)))</f>
        <v>0</v>
      </c>
      <c r="O3125" s="357">
        <f>IF('PV Adoption'!K$5*(1/(1-'General Inputs'!$C$10))*$J3125*1000*$I3125 &lt;= ABS(($F3125-$E3125)*(1+$J197)^(O$490-$K$490)),'PV Adoption'!K$5*(1/(1-'General Inputs'!$C$10))*$J3125*1000*$I3125,ABS(($F3125-$E3125)*(1+$J197)^(O$490-$K$490)))</f>
        <v>0</v>
      </c>
      <c r="P3125" s="357">
        <f>IF('PV Adoption'!L$5*(1/(1-'General Inputs'!$C$10))*$J3125*1000*$I3125 &lt;= ABS(($F3125-$E3125)*(1+$J197)^(P$490-$K$490)),'PV Adoption'!L$5*(1/(1-'General Inputs'!$C$10))*$J3125*1000*$I3125,ABS(($F3125-$E3125)*(1+$J197)^(P$490-$K$490)))</f>
        <v>0</v>
      </c>
      <c r="Q3125" s="357">
        <f>IF('PV Adoption'!M$5*(1/(1-'General Inputs'!$C$10))*$J3125*1000*$I3125 &lt;= ABS(($F3125-$E3125)*(1+$J197)^(Q$490-$K$490)),'PV Adoption'!M$5*(1/(1-'General Inputs'!$C$10))*$J3125*1000*$I3125,ABS(($F3125-$E3125)*(1+$J197)^(Q$490-$K$490)))</f>
        <v>0</v>
      </c>
      <c r="R3125" s="357">
        <f>IF('PV Adoption'!N$5*(1/(1-'General Inputs'!$C$10))*$J3125*1000*$I3125 &lt;= ABS(($F3125-$E3125)*(1+$J197)^(R$490-$K$490)),'PV Adoption'!N$5*(1/(1-'General Inputs'!$C$10))*$J3125*1000*$I3125,ABS(($F3125-$E3125)*(1+$J197)^(R$490-$K$490)))</f>
        <v>0</v>
      </c>
      <c r="S3125" s="357">
        <f>IF('PV Adoption'!O$5*(1/(1-'General Inputs'!$C$10))*$J3125*1000*$I3125 &lt;= ABS(($F3125-$E3125)*(1+$J197)^(S$490-$K$490)),'PV Adoption'!O$5*(1/(1-'General Inputs'!$C$10))*$J3125*1000*$I3125,ABS(($F3125-$E3125)*(1+$J197)^(S$490-$K$490)))</f>
        <v>0</v>
      </c>
      <c r="T3125" s="357">
        <f>IF('PV Adoption'!P$5*(1/(1-'General Inputs'!$C$10))*$J3125*1000*$I3125 &lt;= ABS(($F3125-$E3125)*(1+$J197)^(T$490-$K$490)),'PV Adoption'!P$5*(1/(1-'General Inputs'!$C$10))*$J3125*1000*$I3125,ABS(($F3125-$E3125)*(1+$J197)^(T$490-$K$490)))</f>
        <v>0</v>
      </c>
      <c r="U3125" s="357">
        <f>IF('PV Adoption'!Q$5*(1/(1-'General Inputs'!$C$10))*$J3125*1000*$I3125 &lt;= ABS(($F3125-$E3125)*(1+$J197)^(U$490-$K$490)),'PV Adoption'!Q$5*(1/(1-'General Inputs'!$C$10))*$J3125*1000*$I3125,ABS(($F3125-$E3125)*(1+$J197)^(U$490-$K$490)))</f>
        <v>0</v>
      </c>
      <c r="V3125" s="357">
        <f>IF('PV Adoption'!R$5*(1/(1-'General Inputs'!$C$10))*$J3125*1000*$I3125 &lt;= ABS(($F3125-$E3125)*(1+$J197)^(V$490-$K$490)),'PV Adoption'!R$5*(1/(1-'General Inputs'!$C$10))*$J3125*1000*$I3125,ABS(($F3125-$E3125)*(1+$J197)^(V$490-$K$490)))</f>
        <v>0</v>
      </c>
      <c r="W3125" s="357">
        <f>IF('PV Adoption'!S$5*(1/(1-'General Inputs'!$C$10))*$J3125*1000*$I3125 &lt;= ABS(($F3125-$E3125)*(1+$J197)^(W$490-$K$490)),'PV Adoption'!S$5*(1/(1-'General Inputs'!$C$10))*$J3125*1000*$I3125,ABS(($F3125-$E3125)*(1+$J197)^(W$490-$K$490)))</f>
        <v>0</v>
      </c>
      <c r="X3125" s="357">
        <f>IF('PV Adoption'!T$5*(1/(1-'General Inputs'!$C$10))*$J3125*1000*$I3125 &lt;= ABS(($F3125-$E3125)*(1+$J197)^(X$490-$K$490)),'PV Adoption'!T$5*(1/(1-'General Inputs'!$C$10))*$J3125*1000*$I3125,ABS(($F3125-$E3125)*(1+$J197)^(X$490-$K$490)))</f>
        <v>0</v>
      </c>
      <c r="Y3125" s="357">
        <f>IF('PV Adoption'!U$5*(1/(1-'General Inputs'!$C$10))*$J3125*1000*$I3125 &lt;= ABS(($F3125-$E3125)*(1+$J197)^(Y$490-$K$490)),'PV Adoption'!U$5*(1/(1-'General Inputs'!$C$10))*$J3125*1000*$I3125,ABS(($F3125-$E3125)*(1+$J197)^(Y$490-$K$490)))</f>
        <v>0</v>
      </c>
      <c r="Z3125" s="357">
        <f>IF('PV Adoption'!V$5*(1/(1-'General Inputs'!$C$10))*$J3125*1000*$I3125 &lt;= ABS(($F3125-$E3125)*(1+$J197)^(Z$490-$K$490)),'PV Adoption'!V$5*(1/(1-'General Inputs'!$C$10))*$J3125*1000*$I3125,ABS(($F3125-$E3125)*(1+$J197)^(Z$490-$K$490)))</f>
        <v>0</v>
      </c>
      <c r="AA3125" s="357">
        <f>IF('PV Adoption'!W$5*(1/(1-'General Inputs'!$C$10))*$J3125*1000*$I3125 &lt;= ABS(($F3125-$E3125)*(1+$J197)^(AA$490-$K$490)),'PV Adoption'!W$5*(1/(1-'General Inputs'!$C$10))*$J3125*1000*$I3125,ABS(($F3125-$E3125)*(1+$J197)^(AA$490-$K$490)))</f>
        <v>0</v>
      </c>
      <c r="AB3125" s="357">
        <f>IF('PV Adoption'!X$5*(1/(1-'General Inputs'!$C$10))*$J3125*1000*$I3125 &lt;= ABS(($F3125-$E3125)*(1+$J197)^(AB$490-$K$490)),'PV Adoption'!X$5*(1/(1-'General Inputs'!$C$10))*$J3125*1000*$I3125,ABS(($F3125-$E3125)*(1+$J197)^(AB$490-$K$490)))</f>
        <v>0</v>
      </c>
      <c r="AC3125" s="357">
        <f>IF('PV Adoption'!Y$5*(1/(1-'General Inputs'!$C$10))*$J3125*1000*$I3125 &lt;= ABS(($F3125-$E3125)*(1+$J197)^(AC$490-$K$490)),'PV Adoption'!Y$5*(1/(1-'General Inputs'!$C$10))*$J3125*1000*$I3125,ABS(($F3125-$E3125)*(1+$J197)^(AC$490-$K$490)))</f>
        <v>0</v>
      </c>
      <c r="AD3125" s="357">
        <f>IF('PV Adoption'!Z$5*(1/(1-'General Inputs'!$C$10))*$J3125*1000*$I3125 &lt;= ABS(($F3125-$E3125)*(1+$J197)^(AD$490-$K$490)),'PV Adoption'!Z$5*(1/(1-'General Inputs'!$C$10))*$J3125*1000*$I3125,ABS(($F3125-$E3125)*(1+$J197)^(AD$490-$K$490)))</f>
        <v>0</v>
      </c>
      <c r="AE3125" s="357">
        <f>IF('PV Adoption'!AA$5*(1/(1-'General Inputs'!$C$10))*$J3125*1000*$I3125 &lt;= ABS(($F3125-$E3125)*(1+$J197)^(AE$490-$K$490)),'PV Adoption'!AA$5*(1/(1-'General Inputs'!$C$10))*$J3125*1000*$I3125,ABS(($F3125-$E3125)*(1+$J197)^(AE$490-$K$490)))</f>
        <v>0</v>
      </c>
      <c r="AF3125" s="357">
        <f>IF('PV Adoption'!AB$5*(1/(1-'General Inputs'!$C$10))*$J3125*1000*$I3125 &lt;= ABS(($F3125-$E3125)*(1+$J197)^(AF$490-$K$490)),'PV Adoption'!AB$5*(1/(1-'General Inputs'!$C$10))*$J3125*1000*$I3125,ABS(($F3125-$E3125)*(1+$J197)^(AF$490-$K$490)))</f>
        <v>0</v>
      </c>
      <c r="AG3125" s="357">
        <f>IF('PV Adoption'!AC$5*(1/(1-'General Inputs'!$C$10))*$J3125*1000*$I3125 &lt;= ABS(($F3125-$E3125)*(1+$J197)^(AG$490-$K$490)),'PV Adoption'!AC$5*(1/(1-'General Inputs'!$C$10))*$J3125*1000*$I3125,ABS(($F3125-$E3125)*(1+$J197)^(AG$490-$K$490)))</f>
        <v>0</v>
      </c>
      <c r="AH3125" s="357">
        <f>IF('PV Adoption'!AD$5*(1/(1-'General Inputs'!$C$10))*$J3125*1000*$I3125 &lt;= ABS(($F3125-$E3125)*(1+$J197)^(AH$490-$K$490)),'PV Adoption'!AD$5*(1/(1-'General Inputs'!$C$10))*$J3125*1000*$I3125,ABS(($F3125-$E3125)*(1+$J197)^(AH$490-$K$490)))</f>
        <v>0</v>
      </c>
      <c r="AI3125" s="357">
        <f>IF('PV Adoption'!AE$5*(1/(1-'General Inputs'!$C$10))*$J3125*1000*$I3125 &lt;= ABS(($F3125-$E3125)*(1+$J197)^(AI$490-$K$490)),'PV Adoption'!AE$5*(1/(1-'General Inputs'!$C$10))*$J3125*1000*$I3125,ABS(($F3125-$E3125)*(1+$J197)^(AI$490-$K$490)))</f>
        <v>0</v>
      </c>
      <c r="AJ3125" s="357">
        <f>IF('PV Adoption'!AF$5*(1/(1-'General Inputs'!$C$10))*$J3125*1000*$I3125 &lt;= ABS(($F3125-$E3125)*(1+$J197)^(AJ$490-$K$490)),'PV Adoption'!AF$5*(1/(1-'General Inputs'!$C$10))*$J3125*1000*$I3125,ABS(($F3125-$E3125)*(1+$J197)^(AJ$490-$K$490)))</f>
        <v>0</v>
      </c>
      <c r="AK3125" s="357">
        <v>1034.8828477775553</v>
      </c>
      <c r="AL3125" s="357">
        <v>1052.9318162716677</v>
      </c>
      <c r="AM3125" s="357">
        <v>1072.0441530152596</v>
      </c>
    </row>
    <row r="3126" spans="1:39" x14ac:dyDescent="0.25">
      <c r="A3126" s="353" t="s">
        <v>306</v>
      </c>
      <c r="B3126" s="353" t="s">
        <v>306</v>
      </c>
      <c r="C3126" s="441">
        <f t="shared" ref="C3126:H3126" si="2574">C198</f>
        <v>12500</v>
      </c>
      <c r="D3126" s="441"/>
      <c r="E3126" s="441"/>
      <c r="F3126" s="441"/>
      <c r="G3126" s="441"/>
      <c r="H3126" s="441">
        <f t="shared" si="2574"/>
        <v>0</v>
      </c>
      <c r="I3126" s="470">
        <f>IFERROR(VLOOKUP(B3126,Coincidence!$B$2:$E$242,4,FALSE)*IF(G3126="Winter",'General Inputs'!$C$25,'General Inputs'!$C$24),IF(G3126="Winter",'General Inputs'!$C$25,'General Inputs'!$C$24))</f>
        <v>0.52140604400000001</v>
      </c>
      <c r="J3126" s="466">
        <f>'Nameplate by Substation'!H198</f>
        <v>4.7787093345886135E-4</v>
      </c>
      <c r="K3126" s="357">
        <f>IF('PV Adoption'!G$5*(1/(1-'General Inputs'!$C$10))*$J3126*1000*$I3126 &lt;= ABS(($F3126-$E3126)*(1+$J198)^(K$490-$K$490)),'PV Adoption'!G$5*(1/(1-'General Inputs'!$C$10))*$J3126*1000*$I3126,ABS(($F3126-$E3126)*(1+$J198)^(K$490-$K$490)))</f>
        <v>0</v>
      </c>
      <c r="L3126" s="357">
        <f>IF('PV Adoption'!H$5*(1/(1-'General Inputs'!$C$10))*$J3126*1000*$I3126 &lt;= ABS(($F3126-$E3126)*(1+$J198)^(L$490-$K$490)),'PV Adoption'!H$5*(1/(1-'General Inputs'!$C$10))*$J3126*1000*$I3126,ABS(($F3126-$E3126)*(1+$J198)^(L$490-$K$490)))</f>
        <v>0</v>
      </c>
      <c r="M3126" s="357">
        <f>IF('PV Adoption'!I$5*(1/(1-'General Inputs'!$C$10))*$J3126*1000*$I3126 &lt;= ABS(($F3126-$E3126)*(1+$J198)^(M$490-$K$490)),'PV Adoption'!I$5*(1/(1-'General Inputs'!$C$10))*$J3126*1000*$I3126,ABS(($F3126-$E3126)*(1+$J198)^(M$490-$K$490)))</f>
        <v>0</v>
      </c>
      <c r="N3126" s="357">
        <f>IF('PV Adoption'!J$5*(1/(1-'General Inputs'!$C$10))*$J3126*1000*$I3126 &lt;= ABS(($F3126-$E3126)*(1+$J198)^(N$490-$K$490)),'PV Adoption'!J$5*(1/(1-'General Inputs'!$C$10))*$J3126*1000*$I3126,ABS(($F3126-$E3126)*(1+$J198)^(N$490-$K$490)))</f>
        <v>0</v>
      </c>
      <c r="O3126" s="357">
        <f>IF('PV Adoption'!K$5*(1/(1-'General Inputs'!$C$10))*$J3126*1000*$I3126 &lt;= ABS(($F3126-$E3126)*(1+$J198)^(O$490-$K$490)),'PV Adoption'!K$5*(1/(1-'General Inputs'!$C$10))*$J3126*1000*$I3126,ABS(($F3126-$E3126)*(1+$J198)^(O$490-$K$490)))</f>
        <v>0</v>
      </c>
      <c r="P3126" s="357">
        <f>IF('PV Adoption'!L$5*(1/(1-'General Inputs'!$C$10))*$J3126*1000*$I3126 &lt;= ABS(($F3126-$E3126)*(1+$J198)^(P$490-$K$490)),'PV Adoption'!L$5*(1/(1-'General Inputs'!$C$10))*$J3126*1000*$I3126,ABS(($F3126-$E3126)*(1+$J198)^(P$490-$K$490)))</f>
        <v>0</v>
      </c>
      <c r="Q3126" s="357">
        <f>IF('PV Adoption'!M$5*(1/(1-'General Inputs'!$C$10))*$J3126*1000*$I3126 &lt;= ABS(($F3126-$E3126)*(1+$J198)^(Q$490-$K$490)),'PV Adoption'!M$5*(1/(1-'General Inputs'!$C$10))*$J3126*1000*$I3126,ABS(($F3126-$E3126)*(1+$J198)^(Q$490-$K$490)))</f>
        <v>0</v>
      </c>
      <c r="R3126" s="357">
        <f>IF('PV Adoption'!N$5*(1/(1-'General Inputs'!$C$10))*$J3126*1000*$I3126 &lt;= ABS(($F3126-$E3126)*(1+$J198)^(R$490-$K$490)),'PV Adoption'!N$5*(1/(1-'General Inputs'!$C$10))*$J3126*1000*$I3126,ABS(($F3126-$E3126)*(1+$J198)^(R$490-$K$490)))</f>
        <v>0</v>
      </c>
      <c r="S3126" s="357">
        <f>IF('PV Adoption'!O$5*(1/(1-'General Inputs'!$C$10))*$J3126*1000*$I3126 &lt;= ABS(($F3126-$E3126)*(1+$J198)^(S$490-$K$490)),'PV Adoption'!O$5*(1/(1-'General Inputs'!$C$10))*$J3126*1000*$I3126,ABS(($F3126-$E3126)*(1+$J198)^(S$490-$K$490)))</f>
        <v>0</v>
      </c>
      <c r="T3126" s="357">
        <f>IF('PV Adoption'!P$5*(1/(1-'General Inputs'!$C$10))*$J3126*1000*$I3126 &lt;= ABS(($F3126-$E3126)*(1+$J198)^(T$490-$K$490)),'PV Adoption'!P$5*(1/(1-'General Inputs'!$C$10))*$J3126*1000*$I3126,ABS(($F3126-$E3126)*(1+$J198)^(T$490-$K$490)))</f>
        <v>0</v>
      </c>
      <c r="U3126" s="357">
        <f>IF('PV Adoption'!Q$5*(1/(1-'General Inputs'!$C$10))*$J3126*1000*$I3126 &lt;= ABS(($F3126-$E3126)*(1+$J198)^(U$490-$K$490)),'PV Adoption'!Q$5*(1/(1-'General Inputs'!$C$10))*$J3126*1000*$I3126,ABS(($F3126-$E3126)*(1+$J198)^(U$490-$K$490)))</f>
        <v>0</v>
      </c>
      <c r="V3126" s="357">
        <f>IF('PV Adoption'!R$5*(1/(1-'General Inputs'!$C$10))*$J3126*1000*$I3126 &lt;= ABS(($F3126-$E3126)*(1+$J198)^(V$490-$K$490)),'PV Adoption'!R$5*(1/(1-'General Inputs'!$C$10))*$J3126*1000*$I3126,ABS(($F3126-$E3126)*(1+$J198)^(V$490-$K$490)))</f>
        <v>0</v>
      </c>
      <c r="W3126" s="357">
        <f>IF('PV Adoption'!S$5*(1/(1-'General Inputs'!$C$10))*$J3126*1000*$I3126 &lt;= ABS(($F3126-$E3126)*(1+$J198)^(W$490-$K$490)),'PV Adoption'!S$5*(1/(1-'General Inputs'!$C$10))*$J3126*1000*$I3126,ABS(($F3126-$E3126)*(1+$J198)^(W$490-$K$490)))</f>
        <v>0</v>
      </c>
      <c r="X3126" s="357">
        <f>IF('PV Adoption'!T$5*(1/(1-'General Inputs'!$C$10))*$J3126*1000*$I3126 &lt;= ABS(($F3126-$E3126)*(1+$J198)^(X$490-$K$490)),'PV Adoption'!T$5*(1/(1-'General Inputs'!$C$10))*$J3126*1000*$I3126,ABS(($F3126-$E3126)*(1+$J198)^(X$490-$K$490)))</f>
        <v>0</v>
      </c>
      <c r="Y3126" s="357">
        <f>IF('PV Adoption'!U$5*(1/(1-'General Inputs'!$C$10))*$J3126*1000*$I3126 &lt;= ABS(($F3126-$E3126)*(1+$J198)^(Y$490-$K$490)),'PV Adoption'!U$5*(1/(1-'General Inputs'!$C$10))*$J3126*1000*$I3126,ABS(($F3126-$E3126)*(1+$J198)^(Y$490-$K$490)))</f>
        <v>0</v>
      </c>
      <c r="Z3126" s="357">
        <f>IF('PV Adoption'!V$5*(1/(1-'General Inputs'!$C$10))*$J3126*1000*$I3126 &lt;= ABS(($F3126-$E3126)*(1+$J198)^(Z$490-$K$490)),'PV Adoption'!V$5*(1/(1-'General Inputs'!$C$10))*$J3126*1000*$I3126,ABS(($F3126-$E3126)*(1+$J198)^(Z$490-$K$490)))</f>
        <v>0</v>
      </c>
      <c r="AA3126" s="357">
        <f>IF('PV Adoption'!W$5*(1/(1-'General Inputs'!$C$10))*$J3126*1000*$I3126 &lt;= ABS(($F3126-$E3126)*(1+$J198)^(AA$490-$K$490)),'PV Adoption'!W$5*(1/(1-'General Inputs'!$C$10))*$J3126*1000*$I3126,ABS(($F3126-$E3126)*(1+$J198)^(AA$490-$K$490)))</f>
        <v>0</v>
      </c>
      <c r="AB3126" s="357">
        <f>IF('PV Adoption'!X$5*(1/(1-'General Inputs'!$C$10))*$J3126*1000*$I3126 &lt;= ABS(($F3126-$E3126)*(1+$J198)^(AB$490-$K$490)),'PV Adoption'!X$5*(1/(1-'General Inputs'!$C$10))*$J3126*1000*$I3126,ABS(($F3126-$E3126)*(1+$J198)^(AB$490-$K$490)))</f>
        <v>0</v>
      </c>
      <c r="AC3126" s="357">
        <f>IF('PV Adoption'!Y$5*(1/(1-'General Inputs'!$C$10))*$J3126*1000*$I3126 &lt;= ABS(($F3126-$E3126)*(1+$J198)^(AC$490-$K$490)),'PV Adoption'!Y$5*(1/(1-'General Inputs'!$C$10))*$J3126*1000*$I3126,ABS(($F3126-$E3126)*(1+$J198)^(AC$490-$K$490)))</f>
        <v>0</v>
      </c>
      <c r="AD3126" s="357">
        <f>IF('PV Adoption'!Z$5*(1/(1-'General Inputs'!$C$10))*$J3126*1000*$I3126 &lt;= ABS(($F3126-$E3126)*(1+$J198)^(AD$490-$K$490)),'PV Adoption'!Z$5*(1/(1-'General Inputs'!$C$10))*$J3126*1000*$I3126,ABS(($F3126-$E3126)*(1+$J198)^(AD$490-$K$490)))</f>
        <v>0</v>
      </c>
      <c r="AE3126" s="357">
        <f>IF('PV Adoption'!AA$5*(1/(1-'General Inputs'!$C$10))*$J3126*1000*$I3126 &lt;= ABS(($F3126-$E3126)*(1+$J198)^(AE$490-$K$490)),'PV Adoption'!AA$5*(1/(1-'General Inputs'!$C$10))*$J3126*1000*$I3126,ABS(($F3126-$E3126)*(1+$J198)^(AE$490-$K$490)))</f>
        <v>0</v>
      </c>
      <c r="AF3126" s="357">
        <f>IF('PV Adoption'!AB$5*(1/(1-'General Inputs'!$C$10))*$J3126*1000*$I3126 &lt;= ABS(($F3126-$E3126)*(1+$J198)^(AF$490-$K$490)),'PV Adoption'!AB$5*(1/(1-'General Inputs'!$C$10))*$J3126*1000*$I3126,ABS(($F3126-$E3126)*(1+$J198)^(AF$490-$K$490)))</f>
        <v>0</v>
      </c>
      <c r="AG3126" s="357">
        <f>IF('PV Adoption'!AC$5*(1/(1-'General Inputs'!$C$10))*$J3126*1000*$I3126 &lt;= ABS(($F3126-$E3126)*(1+$J198)^(AG$490-$K$490)),'PV Adoption'!AC$5*(1/(1-'General Inputs'!$C$10))*$J3126*1000*$I3126,ABS(($F3126-$E3126)*(1+$J198)^(AG$490-$K$490)))</f>
        <v>0</v>
      </c>
      <c r="AH3126" s="357">
        <f>IF('PV Adoption'!AD$5*(1/(1-'General Inputs'!$C$10))*$J3126*1000*$I3126 &lt;= ABS(($F3126-$E3126)*(1+$J198)^(AH$490-$K$490)),'PV Adoption'!AD$5*(1/(1-'General Inputs'!$C$10))*$J3126*1000*$I3126,ABS(($F3126-$E3126)*(1+$J198)^(AH$490-$K$490)))</f>
        <v>0</v>
      </c>
      <c r="AI3126" s="357">
        <f>IF('PV Adoption'!AE$5*(1/(1-'General Inputs'!$C$10))*$J3126*1000*$I3126 &lt;= ABS(($F3126-$E3126)*(1+$J198)^(AI$490-$K$490)),'PV Adoption'!AE$5*(1/(1-'General Inputs'!$C$10))*$J3126*1000*$I3126,ABS(($F3126-$E3126)*(1+$J198)^(AI$490-$K$490)))</f>
        <v>0</v>
      </c>
      <c r="AJ3126" s="357">
        <f>IF('PV Adoption'!AF$5*(1/(1-'General Inputs'!$C$10))*$J3126*1000*$I3126 &lt;= ABS(($F3126-$E3126)*(1+$J198)^(AJ$490-$K$490)),'PV Adoption'!AF$5*(1/(1-'General Inputs'!$C$10))*$J3126*1000*$I3126,ABS(($F3126-$E3126)*(1+$J198)^(AJ$490-$K$490)))</f>
        <v>0</v>
      </c>
      <c r="AK3126" s="357">
        <v>0</v>
      </c>
      <c r="AL3126" s="357">
        <v>0</v>
      </c>
      <c r="AM3126" s="357">
        <v>0</v>
      </c>
    </row>
    <row r="3127" spans="1:39" x14ac:dyDescent="0.25">
      <c r="A3127" s="353" t="s">
        <v>287</v>
      </c>
      <c r="B3127" s="353" t="s">
        <v>287</v>
      </c>
      <c r="C3127" s="441">
        <f t="shared" ref="C3127:H3127" si="2575">C199</f>
        <v>3125</v>
      </c>
      <c r="D3127" s="441"/>
      <c r="E3127" s="441"/>
      <c r="F3127" s="441"/>
      <c r="G3127" s="441"/>
      <c r="H3127" s="441">
        <f t="shared" si="2575"/>
        <v>0</v>
      </c>
      <c r="I3127" s="470">
        <f>IFERROR(VLOOKUP(B3127,Coincidence!$B$2:$E$242,4,FALSE)*IF(G3127="Winter",'General Inputs'!$C$25,'General Inputs'!$C$24),IF(G3127="Winter",'General Inputs'!$C$25,'General Inputs'!$C$24))</f>
        <v>0.52140604400000001</v>
      </c>
      <c r="J3127" s="466">
        <f>'Nameplate by Substation'!H199</f>
        <v>7.8806785517777124E-3</v>
      </c>
      <c r="K3127" s="357">
        <f>IF('PV Adoption'!G$5*(1/(1-'General Inputs'!$C$10))*$J3127*1000*$I3127 &lt;= ABS(($F3127-$E3127)*(1+$J199)^(K$490-$K$490)),'PV Adoption'!G$5*(1/(1-'General Inputs'!$C$10))*$J3127*1000*$I3127,ABS(($F3127-$E3127)*(1+$J199)^(K$490-$K$490)))</f>
        <v>0</v>
      </c>
      <c r="L3127" s="357">
        <f>IF('PV Adoption'!H$5*(1/(1-'General Inputs'!$C$10))*$J3127*1000*$I3127 &lt;= ABS(($F3127-$E3127)*(1+$J199)^(L$490-$K$490)),'PV Adoption'!H$5*(1/(1-'General Inputs'!$C$10))*$J3127*1000*$I3127,ABS(($F3127-$E3127)*(1+$J199)^(L$490-$K$490)))</f>
        <v>0</v>
      </c>
      <c r="M3127" s="357">
        <f>IF('PV Adoption'!I$5*(1/(1-'General Inputs'!$C$10))*$J3127*1000*$I3127 &lt;= ABS(($F3127-$E3127)*(1+$J199)^(M$490-$K$490)),'PV Adoption'!I$5*(1/(1-'General Inputs'!$C$10))*$J3127*1000*$I3127,ABS(($F3127-$E3127)*(1+$J199)^(M$490-$K$490)))</f>
        <v>0</v>
      </c>
      <c r="N3127" s="357">
        <f>IF('PV Adoption'!J$5*(1/(1-'General Inputs'!$C$10))*$J3127*1000*$I3127 &lt;= ABS(($F3127-$E3127)*(1+$J199)^(N$490-$K$490)),'PV Adoption'!J$5*(1/(1-'General Inputs'!$C$10))*$J3127*1000*$I3127,ABS(($F3127-$E3127)*(1+$J199)^(N$490-$K$490)))</f>
        <v>0</v>
      </c>
      <c r="O3127" s="357">
        <f>IF('PV Adoption'!K$5*(1/(1-'General Inputs'!$C$10))*$J3127*1000*$I3127 &lt;= ABS(($F3127-$E3127)*(1+$J199)^(O$490-$K$490)),'PV Adoption'!K$5*(1/(1-'General Inputs'!$C$10))*$J3127*1000*$I3127,ABS(($F3127-$E3127)*(1+$J199)^(O$490-$K$490)))</f>
        <v>0</v>
      </c>
      <c r="P3127" s="357">
        <f>IF('PV Adoption'!L$5*(1/(1-'General Inputs'!$C$10))*$J3127*1000*$I3127 &lt;= ABS(($F3127-$E3127)*(1+$J199)^(P$490-$K$490)),'PV Adoption'!L$5*(1/(1-'General Inputs'!$C$10))*$J3127*1000*$I3127,ABS(($F3127-$E3127)*(1+$J199)^(P$490-$K$490)))</f>
        <v>0</v>
      </c>
      <c r="Q3127" s="357">
        <f>IF('PV Adoption'!M$5*(1/(1-'General Inputs'!$C$10))*$J3127*1000*$I3127 &lt;= ABS(($F3127-$E3127)*(1+$J199)^(Q$490-$K$490)),'PV Adoption'!M$5*(1/(1-'General Inputs'!$C$10))*$J3127*1000*$I3127,ABS(($F3127-$E3127)*(1+$J199)^(Q$490-$K$490)))</f>
        <v>0</v>
      </c>
      <c r="R3127" s="357">
        <f>IF('PV Adoption'!N$5*(1/(1-'General Inputs'!$C$10))*$J3127*1000*$I3127 &lt;= ABS(($F3127-$E3127)*(1+$J199)^(R$490-$K$490)),'PV Adoption'!N$5*(1/(1-'General Inputs'!$C$10))*$J3127*1000*$I3127,ABS(($F3127-$E3127)*(1+$J199)^(R$490-$K$490)))</f>
        <v>0</v>
      </c>
      <c r="S3127" s="357">
        <f>IF('PV Adoption'!O$5*(1/(1-'General Inputs'!$C$10))*$J3127*1000*$I3127 &lt;= ABS(($F3127-$E3127)*(1+$J199)^(S$490-$K$490)),'PV Adoption'!O$5*(1/(1-'General Inputs'!$C$10))*$J3127*1000*$I3127,ABS(($F3127-$E3127)*(1+$J199)^(S$490-$K$490)))</f>
        <v>0</v>
      </c>
      <c r="T3127" s="357">
        <f>IF('PV Adoption'!P$5*(1/(1-'General Inputs'!$C$10))*$J3127*1000*$I3127 &lt;= ABS(($F3127-$E3127)*(1+$J199)^(T$490-$K$490)),'PV Adoption'!P$5*(1/(1-'General Inputs'!$C$10))*$J3127*1000*$I3127,ABS(($F3127-$E3127)*(1+$J199)^(T$490-$K$490)))</f>
        <v>0</v>
      </c>
      <c r="U3127" s="357">
        <f>IF('PV Adoption'!Q$5*(1/(1-'General Inputs'!$C$10))*$J3127*1000*$I3127 &lt;= ABS(($F3127-$E3127)*(1+$J199)^(U$490-$K$490)),'PV Adoption'!Q$5*(1/(1-'General Inputs'!$C$10))*$J3127*1000*$I3127,ABS(($F3127-$E3127)*(1+$J199)^(U$490-$K$490)))</f>
        <v>0</v>
      </c>
      <c r="V3127" s="357">
        <f>IF('PV Adoption'!R$5*(1/(1-'General Inputs'!$C$10))*$J3127*1000*$I3127 &lt;= ABS(($F3127-$E3127)*(1+$J199)^(V$490-$K$490)),'PV Adoption'!R$5*(1/(1-'General Inputs'!$C$10))*$J3127*1000*$I3127,ABS(($F3127-$E3127)*(1+$J199)^(V$490-$K$490)))</f>
        <v>0</v>
      </c>
      <c r="W3127" s="357">
        <f>IF('PV Adoption'!S$5*(1/(1-'General Inputs'!$C$10))*$J3127*1000*$I3127 &lt;= ABS(($F3127-$E3127)*(1+$J199)^(W$490-$K$490)),'PV Adoption'!S$5*(1/(1-'General Inputs'!$C$10))*$J3127*1000*$I3127,ABS(($F3127-$E3127)*(1+$J199)^(W$490-$K$490)))</f>
        <v>0</v>
      </c>
      <c r="X3127" s="357">
        <f>IF('PV Adoption'!T$5*(1/(1-'General Inputs'!$C$10))*$J3127*1000*$I3127 &lt;= ABS(($F3127-$E3127)*(1+$J199)^(X$490-$K$490)),'PV Adoption'!T$5*(1/(1-'General Inputs'!$C$10))*$J3127*1000*$I3127,ABS(($F3127-$E3127)*(1+$J199)^(X$490-$K$490)))</f>
        <v>0</v>
      </c>
      <c r="Y3127" s="357">
        <f>IF('PV Adoption'!U$5*(1/(1-'General Inputs'!$C$10))*$J3127*1000*$I3127 &lt;= ABS(($F3127-$E3127)*(1+$J199)^(Y$490-$K$490)),'PV Adoption'!U$5*(1/(1-'General Inputs'!$C$10))*$J3127*1000*$I3127,ABS(($F3127-$E3127)*(1+$J199)^(Y$490-$K$490)))</f>
        <v>0</v>
      </c>
      <c r="Z3127" s="357">
        <f>IF('PV Adoption'!V$5*(1/(1-'General Inputs'!$C$10))*$J3127*1000*$I3127 &lt;= ABS(($F3127-$E3127)*(1+$J199)^(Z$490-$K$490)),'PV Adoption'!V$5*(1/(1-'General Inputs'!$C$10))*$J3127*1000*$I3127,ABS(($F3127-$E3127)*(1+$J199)^(Z$490-$K$490)))</f>
        <v>0</v>
      </c>
      <c r="AA3127" s="357">
        <f>IF('PV Adoption'!W$5*(1/(1-'General Inputs'!$C$10))*$J3127*1000*$I3127 &lt;= ABS(($F3127-$E3127)*(1+$J199)^(AA$490-$K$490)),'PV Adoption'!W$5*(1/(1-'General Inputs'!$C$10))*$J3127*1000*$I3127,ABS(($F3127-$E3127)*(1+$J199)^(AA$490-$K$490)))</f>
        <v>0</v>
      </c>
      <c r="AB3127" s="357">
        <f>IF('PV Adoption'!X$5*(1/(1-'General Inputs'!$C$10))*$J3127*1000*$I3127 &lt;= ABS(($F3127-$E3127)*(1+$J199)^(AB$490-$K$490)),'PV Adoption'!X$5*(1/(1-'General Inputs'!$C$10))*$J3127*1000*$I3127,ABS(($F3127-$E3127)*(1+$J199)^(AB$490-$K$490)))</f>
        <v>0</v>
      </c>
      <c r="AC3127" s="357">
        <f>IF('PV Adoption'!Y$5*(1/(1-'General Inputs'!$C$10))*$J3127*1000*$I3127 &lt;= ABS(($F3127-$E3127)*(1+$J199)^(AC$490-$K$490)),'PV Adoption'!Y$5*(1/(1-'General Inputs'!$C$10))*$J3127*1000*$I3127,ABS(($F3127-$E3127)*(1+$J199)^(AC$490-$K$490)))</f>
        <v>0</v>
      </c>
      <c r="AD3127" s="357">
        <f>IF('PV Adoption'!Z$5*(1/(1-'General Inputs'!$C$10))*$J3127*1000*$I3127 &lt;= ABS(($F3127-$E3127)*(1+$J199)^(AD$490-$K$490)),'PV Adoption'!Z$5*(1/(1-'General Inputs'!$C$10))*$J3127*1000*$I3127,ABS(($F3127-$E3127)*(1+$J199)^(AD$490-$K$490)))</f>
        <v>0</v>
      </c>
      <c r="AE3127" s="357">
        <f>IF('PV Adoption'!AA$5*(1/(1-'General Inputs'!$C$10))*$J3127*1000*$I3127 &lt;= ABS(($F3127-$E3127)*(1+$J199)^(AE$490-$K$490)),'PV Adoption'!AA$5*(1/(1-'General Inputs'!$C$10))*$J3127*1000*$I3127,ABS(($F3127-$E3127)*(1+$J199)^(AE$490-$K$490)))</f>
        <v>0</v>
      </c>
      <c r="AF3127" s="357">
        <f>IF('PV Adoption'!AB$5*(1/(1-'General Inputs'!$C$10))*$J3127*1000*$I3127 &lt;= ABS(($F3127-$E3127)*(1+$J199)^(AF$490-$K$490)),'PV Adoption'!AB$5*(1/(1-'General Inputs'!$C$10))*$J3127*1000*$I3127,ABS(($F3127-$E3127)*(1+$J199)^(AF$490-$K$490)))</f>
        <v>0</v>
      </c>
      <c r="AG3127" s="357">
        <f>IF('PV Adoption'!AC$5*(1/(1-'General Inputs'!$C$10))*$J3127*1000*$I3127 &lt;= ABS(($F3127-$E3127)*(1+$J199)^(AG$490-$K$490)),'PV Adoption'!AC$5*(1/(1-'General Inputs'!$C$10))*$J3127*1000*$I3127,ABS(($F3127-$E3127)*(1+$J199)^(AG$490-$K$490)))</f>
        <v>0</v>
      </c>
      <c r="AH3127" s="357">
        <f>IF('PV Adoption'!AD$5*(1/(1-'General Inputs'!$C$10))*$J3127*1000*$I3127 &lt;= ABS(($F3127-$E3127)*(1+$J199)^(AH$490-$K$490)),'PV Adoption'!AD$5*(1/(1-'General Inputs'!$C$10))*$J3127*1000*$I3127,ABS(($F3127-$E3127)*(1+$J199)^(AH$490-$K$490)))</f>
        <v>0</v>
      </c>
      <c r="AI3127" s="357">
        <f>IF('PV Adoption'!AE$5*(1/(1-'General Inputs'!$C$10))*$J3127*1000*$I3127 &lt;= ABS(($F3127-$E3127)*(1+$J199)^(AI$490-$K$490)),'PV Adoption'!AE$5*(1/(1-'General Inputs'!$C$10))*$J3127*1000*$I3127,ABS(($F3127-$E3127)*(1+$J199)^(AI$490-$K$490)))</f>
        <v>0</v>
      </c>
      <c r="AJ3127" s="357">
        <f>IF('PV Adoption'!AF$5*(1/(1-'General Inputs'!$C$10))*$J3127*1000*$I3127 &lt;= ABS(($F3127-$E3127)*(1+$J199)^(AJ$490-$K$490)),'PV Adoption'!AF$5*(1/(1-'General Inputs'!$C$10))*$J3127*1000*$I3127,ABS(($F3127-$E3127)*(1+$J199)^(AJ$490-$K$490)))</f>
        <v>0</v>
      </c>
      <c r="AK3127" s="357">
        <v>45.015690565841027</v>
      </c>
      <c r="AL3127" s="357">
        <v>45.783475740329813</v>
      </c>
      <c r="AM3127" s="357">
        <v>46.564356217073339</v>
      </c>
    </row>
    <row r="3128" spans="1:39" x14ac:dyDescent="0.25">
      <c r="A3128" s="353" t="s">
        <v>261</v>
      </c>
      <c r="B3128" s="353" t="s">
        <v>361</v>
      </c>
      <c r="C3128" s="441">
        <f t="shared" ref="C3128:H3128" si="2576">C200</f>
        <v>5000</v>
      </c>
      <c r="D3128" s="441"/>
      <c r="E3128" s="441"/>
      <c r="F3128" s="441"/>
      <c r="G3128" s="441"/>
      <c r="H3128" s="441">
        <f t="shared" si="2576"/>
        <v>0</v>
      </c>
      <c r="I3128" s="470">
        <f>IFERROR(VLOOKUP(B3128,Coincidence!$B$2:$E$242,4,FALSE)*IF(G3128="Winter",'General Inputs'!$C$25,'General Inputs'!$C$24),IF(G3128="Winter",'General Inputs'!$C$25,'General Inputs'!$C$24))</f>
        <v>0.52140604400000001</v>
      </c>
      <c r="J3128" s="466">
        <f>'Nameplate by Substation'!H200</f>
        <v>8.2761872538952182E-3</v>
      </c>
      <c r="K3128" s="357">
        <f>IF('PV Adoption'!G$5*(1/(1-'General Inputs'!$C$10))*$J3128*1000*$I3128 &lt;= ABS(($F3128-$E3128)*(1+$J200)^(K$490-$K$490)),'PV Adoption'!G$5*(1/(1-'General Inputs'!$C$10))*$J3128*1000*$I3128,ABS(($F3128-$E3128)*(1+$J200)^(K$490-$K$490)))</f>
        <v>0</v>
      </c>
      <c r="L3128" s="357">
        <f>IF('PV Adoption'!H$5*(1/(1-'General Inputs'!$C$10))*$J3128*1000*$I3128 &lt;= ABS(($F3128-$E3128)*(1+$J200)^(L$490-$K$490)),'PV Adoption'!H$5*(1/(1-'General Inputs'!$C$10))*$J3128*1000*$I3128,ABS(($F3128-$E3128)*(1+$J200)^(L$490-$K$490)))</f>
        <v>0</v>
      </c>
      <c r="M3128" s="357">
        <f>IF('PV Adoption'!I$5*(1/(1-'General Inputs'!$C$10))*$J3128*1000*$I3128 &lt;= ABS(($F3128-$E3128)*(1+$J200)^(M$490-$K$490)),'PV Adoption'!I$5*(1/(1-'General Inputs'!$C$10))*$J3128*1000*$I3128,ABS(($F3128-$E3128)*(1+$J200)^(M$490-$K$490)))</f>
        <v>0</v>
      </c>
      <c r="N3128" s="357">
        <f>IF('PV Adoption'!J$5*(1/(1-'General Inputs'!$C$10))*$J3128*1000*$I3128 &lt;= ABS(($F3128-$E3128)*(1+$J200)^(N$490-$K$490)),'PV Adoption'!J$5*(1/(1-'General Inputs'!$C$10))*$J3128*1000*$I3128,ABS(($F3128-$E3128)*(1+$J200)^(N$490-$K$490)))</f>
        <v>0</v>
      </c>
      <c r="O3128" s="357">
        <f>IF('PV Adoption'!K$5*(1/(1-'General Inputs'!$C$10))*$J3128*1000*$I3128 &lt;= ABS(($F3128-$E3128)*(1+$J200)^(O$490-$K$490)),'PV Adoption'!K$5*(1/(1-'General Inputs'!$C$10))*$J3128*1000*$I3128,ABS(($F3128-$E3128)*(1+$J200)^(O$490-$K$490)))</f>
        <v>0</v>
      </c>
      <c r="P3128" s="357">
        <f>IF('PV Adoption'!L$5*(1/(1-'General Inputs'!$C$10))*$J3128*1000*$I3128 &lt;= ABS(($F3128-$E3128)*(1+$J200)^(P$490-$K$490)),'PV Adoption'!L$5*(1/(1-'General Inputs'!$C$10))*$J3128*1000*$I3128,ABS(($F3128-$E3128)*(1+$J200)^(P$490-$K$490)))</f>
        <v>0</v>
      </c>
      <c r="Q3128" s="357">
        <f>IF('PV Adoption'!M$5*(1/(1-'General Inputs'!$C$10))*$J3128*1000*$I3128 &lt;= ABS(($F3128-$E3128)*(1+$J200)^(Q$490-$K$490)),'PV Adoption'!M$5*(1/(1-'General Inputs'!$C$10))*$J3128*1000*$I3128,ABS(($F3128-$E3128)*(1+$J200)^(Q$490-$K$490)))</f>
        <v>0</v>
      </c>
      <c r="R3128" s="357">
        <f>IF('PV Adoption'!N$5*(1/(1-'General Inputs'!$C$10))*$J3128*1000*$I3128 &lt;= ABS(($F3128-$E3128)*(1+$J200)^(R$490-$K$490)),'PV Adoption'!N$5*(1/(1-'General Inputs'!$C$10))*$J3128*1000*$I3128,ABS(($F3128-$E3128)*(1+$J200)^(R$490-$K$490)))</f>
        <v>0</v>
      </c>
      <c r="S3128" s="357">
        <f>IF('PV Adoption'!O$5*(1/(1-'General Inputs'!$C$10))*$J3128*1000*$I3128 &lt;= ABS(($F3128-$E3128)*(1+$J200)^(S$490-$K$490)),'PV Adoption'!O$5*(1/(1-'General Inputs'!$C$10))*$J3128*1000*$I3128,ABS(($F3128-$E3128)*(1+$J200)^(S$490-$K$490)))</f>
        <v>0</v>
      </c>
      <c r="T3128" s="357">
        <f>IF('PV Adoption'!P$5*(1/(1-'General Inputs'!$C$10))*$J3128*1000*$I3128 &lt;= ABS(($F3128-$E3128)*(1+$J200)^(T$490-$K$490)),'PV Adoption'!P$5*(1/(1-'General Inputs'!$C$10))*$J3128*1000*$I3128,ABS(($F3128-$E3128)*(1+$J200)^(T$490-$K$490)))</f>
        <v>0</v>
      </c>
      <c r="U3128" s="357">
        <f>IF('PV Adoption'!Q$5*(1/(1-'General Inputs'!$C$10))*$J3128*1000*$I3128 &lt;= ABS(($F3128-$E3128)*(1+$J200)^(U$490-$K$490)),'PV Adoption'!Q$5*(1/(1-'General Inputs'!$C$10))*$J3128*1000*$I3128,ABS(($F3128-$E3128)*(1+$J200)^(U$490-$K$490)))</f>
        <v>0</v>
      </c>
      <c r="V3128" s="357">
        <f>IF('PV Adoption'!R$5*(1/(1-'General Inputs'!$C$10))*$J3128*1000*$I3128 &lt;= ABS(($F3128-$E3128)*(1+$J200)^(V$490-$K$490)),'PV Adoption'!R$5*(1/(1-'General Inputs'!$C$10))*$J3128*1000*$I3128,ABS(($F3128-$E3128)*(1+$J200)^(V$490-$K$490)))</f>
        <v>0</v>
      </c>
      <c r="W3128" s="357">
        <f>IF('PV Adoption'!S$5*(1/(1-'General Inputs'!$C$10))*$J3128*1000*$I3128 &lt;= ABS(($F3128-$E3128)*(1+$J200)^(W$490-$K$490)),'PV Adoption'!S$5*(1/(1-'General Inputs'!$C$10))*$J3128*1000*$I3128,ABS(($F3128-$E3128)*(1+$J200)^(W$490-$K$490)))</f>
        <v>0</v>
      </c>
      <c r="X3128" s="357">
        <f>IF('PV Adoption'!T$5*(1/(1-'General Inputs'!$C$10))*$J3128*1000*$I3128 &lt;= ABS(($F3128-$E3128)*(1+$J200)^(X$490-$K$490)),'PV Adoption'!T$5*(1/(1-'General Inputs'!$C$10))*$J3128*1000*$I3128,ABS(($F3128-$E3128)*(1+$J200)^(X$490-$K$490)))</f>
        <v>0</v>
      </c>
      <c r="Y3128" s="357">
        <f>IF('PV Adoption'!U$5*(1/(1-'General Inputs'!$C$10))*$J3128*1000*$I3128 &lt;= ABS(($F3128-$E3128)*(1+$J200)^(Y$490-$K$490)),'PV Adoption'!U$5*(1/(1-'General Inputs'!$C$10))*$J3128*1000*$I3128,ABS(($F3128-$E3128)*(1+$J200)^(Y$490-$K$490)))</f>
        <v>0</v>
      </c>
      <c r="Z3128" s="357">
        <f>IF('PV Adoption'!V$5*(1/(1-'General Inputs'!$C$10))*$J3128*1000*$I3128 &lt;= ABS(($F3128-$E3128)*(1+$J200)^(Z$490-$K$490)),'PV Adoption'!V$5*(1/(1-'General Inputs'!$C$10))*$J3128*1000*$I3128,ABS(($F3128-$E3128)*(1+$J200)^(Z$490-$K$490)))</f>
        <v>0</v>
      </c>
      <c r="AA3128" s="357">
        <f>IF('PV Adoption'!W$5*(1/(1-'General Inputs'!$C$10))*$J3128*1000*$I3128 &lt;= ABS(($F3128-$E3128)*(1+$J200)^(AA$490-$K$490)),'PV Adoption'!W$5*(1/(1-'General Inputs'!$C$10))*$J3128*1000*$I3128,ABS(($F3128-$E3128)*(1+$J200)^(AA$490-$K$490)))</f>
        <v>0</v>
      </c>
      <c r="AB3128" s="357">
        <f>IF('PV Adoption'!X$5*(1/(1-'General Inputs'!$C$10))*$J3128*1000*$I3128 &lt;= ABS(($F3128-$E3128)*(1+$J200)^(AB$490-$K$490)),'PV Adoption'!X$5*(1/(1-'General Inputs'!$C$10))*$J3128*1000*$I3128,ABS(($F3128-$E3128)*(1+$J200)^(AB$490-$K$490)))</f>
        <v>0</v>
      </c>
      <c r="AC3128" s="357">
        <f>IF('PV Adoption'!Y$5*(1/(1-'General Inputs'!$C$10))*$J3128*1000*$I3128 &lt;= ABS(($F3128-$E3128)*(1+$J200)^(AC$490-$K$490)),'PV Adoption'!Y$5*(1/(1-'General Inputs'!$C$10))*$J3128*1000*$I3128,ABS(($F3128-$E3128)*(1+$J200)^(AC$490-$K$490)))</f>
        <v>0</v>
      </c>
      <c r="AD3128" s="357">
        <f>IF('PV Adoption'!Z$5*(1/(1-'General Inputs'!$C$10))*$J3128*1000*$I3128 &lt;= ABS(($F3128-$E3128)*(1+$J200)^(AD$490-$K$490)),'PV Adoption'!Z$5*(1/(1-'General Inputs'!$C$10))*$J3128*1000*$I3128,ABS(($F3128-$E3128)*(1+$J200)^(AD$490-$K$490)))</f>
        <v>0</v>
      </c>
      <c r="AE3128" s="357">
        <f>IF('PV Adoption'!AA$5*(1/(1-'General Inputs'!$C$10))*$J3128*1000*$I3128 &lt;= ABS(($F3128-$E3128)*(1+$J200)^(AE$490-$K$490)),'PV Adoption'!AA$5*(1/(1-'General Inputs'!$C$10))*$J3128*1000*$I3128,ABS(($F3128-$E3128)*(1+$J200)^(AE$490-$K$490)))</f>
        <v>0</v>
      </c>
      <c r="AF3128" s="357">
        <f>IF('PV Adoption'!AB$5*(1/(1-'General Inputs'!$C$10))*$J3128*1000*$I3128 &lt;= ABS(($F3128-$E3128)*(1+$J200)^(AF$490-$K$490)),'PV Adoption'!AB$5*(1/(1-'General Inputs'!$C$10))*$J3128*1000*$I3128,ABS(($F3128-$E3128)*(1+$J200)^(AF$490-$K$490)))</f>
        <v>0</v>
      </c>
      <c r="AG3128" s="357">
        <f>IF('PV Adoption'!AC$5*(1/(1-'General Inputs'!$C$10))*$J3128*1000*$I3128 &lt;= ABS(($F3128-$E3128)*(1+$J200)^(AG$490-$K$490)),'PV Adoption'!AC$5*(1/(1-'General Inputs'!$C$10))*$J3128*1000*$I3128,ABS(($F3128-$E3128)*(1+$J200)^(AG$490-$K$490)))</f>
        <v>0</v>
      </c>
      <c r="AH3128" s="357">
        <f>IF('PV Adoption'!AD$5*(1/(1-'General Inputs'!$C$10))*$J3128*1000*$I3128 &lt;= ABS(($F3128-$E3128)*(1+$J200)^(AH$490-$K$490)),'PV Adoption'!AD$5*(1/(1-'General Inputs'!$C$10))*$J3128*1000*$I3128,ABS(($F3128-$E3128)*(1+$J200)^(AH$490-$K$490)))</f>
        <v>0</v>
      </c>
      <c r="AI3128" s="357">
        <f>IF('PV Adoption'!AE$5*(1/(1-'General Inputs'!$C$10))*$J3128*1000*$I3128 &lt;= ABS(($F3128-$E3128)*(1+$J200)^(AI$490-$K$490)),'PV Adoption'!AE$5*(1/(1-'General Inputs'!$C$10))*$J3128*1000*$I3128,ABS(($F3128-$E3128)*(1+$J200)^(AI$490-$K$490)))</f>
        <v>0</v>
      </c>
      <c r="AJ3128" s="357">
        <f>IF('PV Adoption'!AF$5*(1/(1-'General Inputs'!$C$10))*$J3128*1000*$I3128 &lt;= ABS(($F3128-$E3128)*(1+$J200)^(AJ$490-$K$490)),'PV Adoption'!AF$5*(1/(1-'General Inputs'!$C$10))*$J3128*1000*$I3128,ABS(($F3128-$E3128)*(1+$J200)^(AJ$490-$K$490)))</f>
        <v>0</v>
      </c>
      <c r="AK3128" s="357">
        <v>0</v>
      </c>
      <c r="AL3128" s="357">
        <v>0</v>
      </c>
      <c r="AM3128" s="357">
        <v>0</v>
      </c>
    </row>
    <row r="3129" spans="1:39" x14ac:dyDescent="0.25">
      <c r="A3129" s="353" t="s">
        <v>261</v>
      </c>
      <c r="B3129" s="353" t="s">
        <v>320</v>
      </c>
      <c r="C3129" s="441">
        <f t="shared" ref="C3129:H3129" si="2577">C201</f>
        <v>3750</v>
      </c>
      <c r="D3129" s="441"/>
      <c r="E3129" s="441"/>
      <c r="F3129" s="441"/>
      <c r="G3129" s="441"/>
      <c r="H3129" s="441">
        <f t="shared" si="2577"/>
        <v>0</v>
      </c>
      <c r="I3129" s="470">
        <f>IFERROR(VLOOKUP(B3129,Coincidence!$B$2:$E$242,4,FALSE)*IF(G3129="Winter",'General Inputs'!$C$25,'General Inputs'!$C$24),IF(G3129="Winter",'General Inputs'!$C$25,'General Inputs'!$C$24))</f>
        <v>0.52140604400000001</v>
      </c>
      <c r="J3129" s="466">
        <f>'Nameplate by Substation'!H201</f>
        <v>2.2472597459972619E-3</v>
      </c>
      <c r="K3129" s="357">
        <f>IF('PV Adoption'!G$5*(1/(1-'General Inputs'!$C$10))*$J3129*1000*$I3129 &lt;= ABS(($F3129-$E3129)*(1+$J201)^(K$490-$K$490)),'PV Adoption'!G$5*(1/(1-'General Inputs'!$C$10))*$J3129*1000*$I3129,ABS(($F3129-$E3129)*(1+$J201)^(K$490-$K$490)))</f>
        <v>0</v>
      </c>
      <c r="L3129" s="357">
        <f>IF('PV Adoption'!H$5*(1/(1-'General Inputs'!$C$10))*$J3129*1000*$I3129 &lt;= ABS(($F3129-$E3129)*(1+$J201)^(L$490-$K$490)),'PV Adoption'!H$5*(1/(1-'General Inputs'!$C$10))*$J3129*1000*$I3129,ABS(($F3129-$E3129)*(1+$J201)^(L$490-$K$490)))</f>
        <v>0</v>
      </c>
      <c r="M3129" s="357">
        <f>IF('PV Adoption'!I$5*(1/(1-'General Inputs'!$C$10))*$J3129*1000*$I3129 &lt;= ABS(($F3129-$E3129)*(1+$J201)^(M$490-$K$490)),'PV Adoption'!I$5*(1/(1-'General Inputs'!$C$10))*$J3129*1000*$I3129,ABS(($F3129-$E3129)*(1+$J201)^(M$490-$K$490)))</f>
        <v>0</v>
      </c>
      <c r="N3129" s="357">
        <f>IF('PV Adoption'!J$5*(1/(1-'General Inputs'!$C$10))*$J3129*1000*$I3129 &lt;= ABS(($F3129-$E3129)*(1+$J201)^(N$490-$K$490)),'PV Adoption'!J$5*(1/(1-'General Inputs'!$C$10))*$J3129*1000*$I3129,ABS(($F3129-$E3129)*(1+$J201)^(N$490-$K$490)))</f>
        <v>0</v>
      </c>
      <c r="O3129" s="357">
        <f>IF('PV Adoption'!K$5*(1/(1-'General Inputs'!$C$10))*$J3129*1000*$I3129 &lt;= ABS(($F3129-$E3129)*(1+$J201)^(O$490-$K$490)),'PV Adoption'!K$5*(1/(1-'General Inputs'!$C$10))*$J3129*1000*$I3129,ABS(($F3129-$E3129)*(1+$J201)^(O$490-$K$490)))</f>
        <v>0</v>
      </c>
      <c r="P3129" s="357">
        <f>IF('PV Adoption'!L$5*(1/(1-'General Inputs'!$C$10))*$J3129*1000*$I3129 &lt;= ABS(($F3129-$E3129)*(1+$J201)^(P$490-$K$490)),'PV Adoption'!L$5*(1/(1-'General Inputs'!$C$10))*$J3129*1000*$I3129,ABS(($F3129-$E3129)*(1+$J201)^(P$490-$K$490)))</f>
        <v>0</v>
      </c>
      <c r="Q3129" s="357">
        <f>IF('PV Adoption'!M$5*(1/(1-'General Inputs'!$C$10))*$J3129*1000*$I3129 &lt;= ABS(($F3129-$E3129)*(1+$J201)^(Q$490-$K$490)),'PV Adoption'!M$5*(1/(1-'General Inputs'!$C$10))*$J3129*1000*$I3129,ABS(($F3129-$E3129)*(1+$J201)^(Q$490-$K$490)))</f>
        <v>0</v>
      </c>
      <c r="R3129" s="357">
        <f>IF('PV Adoption'!N$5*(1/(1-'General Inputs'!$C$10))*$J3129*1000*$I3129 &lt;= ABS(($F3129-$E3129)*(1+$J201)^(R$490-$K$490)),'PV Adoption'!N$5*(1/(1-'General Inputs'!$C$10))*$J3129*1000*$I3129,ABS(($F3129-$E3129)*(1+$J201)^(R$490-$K$490)))</f>
        <v>0</v>
      </c>
      <c r="S3129" s="357">
        <f>IF('PV Adoption'!O$5*(1/(1-'General Inputs'!$C$10))*$J3129*1000*$I3129 &lt;= ABS(($F3129-$E3129)*(1+$J201)^(S$490-$K$490)),'PV Adoption'!O$5*(1/(1-'General Inputs'!$C$10))*$J3129*1000*$I3129,ABS(($F3129-$E3129)*(1+$J201)^(S$490-$K$490)))</f>
        <v>0</v>
      </c>
      <c r="T3129" s="357">
        <f>IF('PV Adoption'!P$5*(1/(1-'General Inputs'!$C$10))*$J3129*1000*$I3129 &lt;= ABS(($F3129-$E3129)*(1+$J201)^(T$490-$K$490)),'PV Adoption'!P$5*(1/(1-'General Inputs'!$C$10))*$J3129*1000*$I3129,ABS(($F3129-$E3129)*(1+$J201)^(T$490-$K$490)))</f>
        <v>0</v>
      </c>
      <c r="U3129" s="357">
        <f>IF('PV Adoption'!Q$5*(1/(1-'General Inputs'!$C$10))*$J3129*1000*$I3129 &lt;= ABS(($F3129-$E3129)*(1+$J201)^(U$490-$K$490)),'PV Adoption'!Q$5*(1/(1-'General Inputs'!$C$10))*$J3129*1000*$I3129,ABS(($F3129-$E3129)*(1+$J201)^(U$490-$K$490)))</f>
        <v>0</v>
      </c>
      <c r="V3129" s="357">
        <f>IF('PV Adoption'!R$5*(1/(1-'General Inputs'!$C$10))*$J3129*1000*$I3129 &lt;= ABS(($F3129-$E3129)*(1+$J201)^(V$490-$K$490)),'PV Adoption'!R$5*(1/(1-'General Inputs'!$C$10))*$J3129*1000*$I3129,ABS(($F3129-$E3129)*(1+$J201)^(V$490-$K$490)))</f>
        <v>0</v>
      </c>
      <c r="W3129" s="357">
        <f>IF('PV Adoption'!S$5*(1/(1-'General Inputs'!$C$10))*$J3129*1000*$I3129 &lt;= ABS(($F3129-$E3129)*(1+$J201)^(W$490-$K$490)),'PV Adoption'!S$5*(1/(1-'General Inputs'!$C$10))*$J3129*1000*$I3129,ABS(($F3129-$E3129)*(1+$J201)^(W$490-$K$490)))</f>
        <v>0</v>
      </c>
      <c r="X3129" s="357">
        <f>IF('PV Adoption'!T$5*(1/(1-'General Inputs'!$C$10))*$J3129*1000*$I3129 &lt;= ABS(($F3129-$E3129)*(1+$J201)^(X$490-$K$490)),'PV Adoption'!T$5*(1/(1-'General Inputs'!$C$10))*$J3129*1000*$I3129,ABS(($F3129-$E3129)*(1+$J201)^(X$490-$K$490)))</f>
        <v>0</v>
      </c>
      <c r="Y3129" s="357">
        <f>IF('PV Adoption'!U$5*(1/(1-'General Inputs'!$C$10))*$J3129*1000*$I3129 &lt;= ABS(($F3129-$E3129)*(1+$J201)^(Y$490-$K$490)),'PV Adoption'!U$5*(1/(1-'General Inputs'!$C$10))*$J3129*1000*$I3129,ABS(($F3129-$E3129)*(1+$J201)^(Y$490-$K$490)))</f>
        <v>0</v>
      </c>
      <c r="Z3129" s="357">
        <f>IF('PV Adoption'!V$5*(1/(1-'General Inputs'!$C$10))*$J3129*1000*$I3129 &lt;= ABS(($F3129-$E3129)*(1+$J201)^(Z$490-$K$490)),'PV Adoption'!V$5*(1/(1-'General Inputs'!$C$10))*$J3129*1000*$I3129,ABS(($F3129-$E3129)*(1+$J201)^(Z$490-$K$490)))</f>
        <v>0</v>
      </c>
      <c r="AA3129" s="357">
        <f>IF('PV Adoption'!W$5*(1/(1-'General Inputs'!$C$10))*$J3129*1000*$I3129 &lt;= ABS(($F3129-$E3129)*(1+$J201)^(AA$490-$K$490)),'PV Adoption'!W$5*(1/(1-'General Inputs'!$C$10))*$J3129*1000*$I3129,ABS(($F3129-$E3129)*(1+$J201)^(AA$490-$K$490)))</f>
        <v>0</v>
      </c>
      <c r="AB3129" s="357">
        <f>IF('PV Adoption'!X$5*(1/(1-'General Inputs'!$C$10))*$J3129*1000*$I3129 &lt;= ABS(($F3129-$E3129)*(1+$J201)^(AB$490-$K$490)),'PV Adoption'!X$5*(1/(1-'General Inputs'!$C$10))*$J3129*1000*$I3129,ABS(($F3129-$E3129)*(1+$J201)^(AB$490-$K$490)))</f>
        <v>0</v>
      </c>
      <c r="AC3129" s="357">
        <f>IF('PV Adoption'!Y$5*(1/(1-'General Inputs'!$C$10))*$J3129*1000*$I3129 &lt;= ABS(($F3129-$E3129)*(1+$J201)^(AC$490-$K$490)),'PV Adoption'!Y$5*(1/(1-'General Inputs'!$C$10))*$J3129*1000*$I3129,ABS(($F3129-$E3129)*(1+$J201)^(AC$490-$K$490)))</f>
        <v>0</v>
      </c>
      <c r="AD3129" s="357">
        <f>IF('PV Adoption'!Z$5*(1/(1-'General Inputs'!$C$10))*$J3129*1000*$I3129 &lt;= ABS(($F3129-$E3129)*(1+$J201)^(AD$490-$K$490)),'PV Adoption'!Z$5*(1/(1-'General Inputs'!$C$10))*$J3129*1000*$I3129,ABS(($F3129-$E3129)*(1+$J201)^(AD$490-$K$490)))</f>
        <v>0</v>
      </c>
      <c r="AE3129" s="357">
        <f>IF('PV Adoption'!AA$5*(1/(1-'General Inputs'!$C$10))*$J3129*1000*$I3129 &lt;= ABS(($F3129-$E3129)*(1+$J201)^(AE$490-$K$490)),'PV Adoption'!AA$5*(1/(1-'General Inputs'!$C$10))*$J3129*1000*$I3129,ABS(($F3129-$E3129)*(1+$J201)^(AE$490-$K$490)))</f>
        <v>0</v>
      </c>
      <c r="AF3129" s="357">
        <f>IF('PV Adoption'!AB$5*(1/(1-'General Inputs'!$C$10))*$J3129*1000*$I3129 &lt;= ABS(($F3129-$E3129)*(1+$J201)^(AF$490-$K$490)),'PV Adoption'!AB$5*(1/(1-'General Inputs'!$C$10))*$J3129*1000*$I3129,ABS(($F3129-$E3129)*(1+$J201)^(AF$490-$K$490)))</f>
        <v>0</v>
      </c>
      <c r="AG3129" s="357">
        <f>IF('PV Adoption'!AC$5*(1/(1-'General Inputs'!$C$10))*$J3129*1000*$I3129 &lt;= ABS(($F3129-$E3129)*(1+$J201)^(AG$490-$K$490)),'PV Adoption'!AC$5*(1/(1-'General Inputs'!$C$10))*$J3129*1000*$I3129,ABS(($F3129-$E3129)*(1+$J201)^(AG$490-$K$490)))</f>
        <v>0</v>
      </c>
      <c r="AH3129" s="357">
        <f>IF('PV Adoption'!AD$5*(1/(1-'General Inputs'!$C$10))*$J3129*1000*$I3129 &lt;= ABS(($F3129-$E3129)*(1+$J201)^(AH$490-$K$490)),'PV Adoption'!AD$5*(1/(1-'General Inputs'!$C$10))*$J3129*1000*$I3129,ABS(($F3129-$E3129)*(1+$J201)^(AH$490-$K$490)))</f>
        <v>0</v>
      </c>
      <c r="AI3129" s="357">
        <f>IF('PV Adoption'!AE$5*(1/(1-'General Inputs'!$C$10))*$J3129*1000*$I3129 &lt;= ABS(($F3129-$E3129)*(1+$J201)^(AI$490-$K$490)),'PV Adoption'!AE$5*(1/(1-'General Inputs'!$C$10))*$J3129*1000*$I3129,ABS(($F3129-$E3129)*(1+$J201)^(AI$490-$K$490)))</f>
        <v>0</v>
      </c>
      <c r="AJ3129" s="357">
        <f>IF('PV Adoption'!AF$5*(1/(1-'General Inputs'!$C$10))*$J3129*1000*$I3129 &lt;= ABS(($F3129-$E3129)*(1+$J201)^(AJ$490-$K$490)),'PV Adoption'!AF$5*(1/(1-'General Inputs'!$C$10))*$J3129*1000*$I3129,ABS(($F3129-$E3129)*(1+$J201)^(AJ$490-$K$490)))</f>
        <v>0</v>
      </c>
      <c r="AK3129" s="357">
        <v>0</v>
      </c>
      <c r="AL3129" s="357">
        <v>0</v>
      </c>
      <c r="AM3129" s="357">
        <v>0</v>
      </c>
    </row>
    <row r="3130" spans="1:39" x14ac:dyDescent="0.25">
      <c r="A3130" s="353" t="s">
        <v>493</v>
      </c>
      <c r="B3130" s="353" t="s">
        <v>493</v>
      </c>
      <c r="C3130" s="441">
        <f t="shared" ref="C3130:H3130" si="2578">C202</f>
        <v>1500</v>
      </c>
      <c r="D3130" s="441"/>
      <c r="E3130" s="441"/>
      <c r="F3130" s="441"/>
      <c r="G3130" s="441"/>
      <c r="H3130" s="441">
        <f t="shared" si="2578"/>
        <v>0</v>
      </c>
      <c r="I3130" s="470">
        <f>IFERROR(VLOOKUP(B3130,Coincidence!$B$2:$E$242,4,FALSE)*IF(G3130="Winter",'General Inputs'!$C$25,'General Inputs'!$C$24),IF(G3130="Winter",'General Inputs'!$C$25,'General Inputs'!$C$24))</f>
        <v>0.52140604400000001</v>
      </c>
      <c r="J3130" s="466">
        <f>'Nameplate by Substation'!H202</f>
        <v>1.4632352091173088E-3</v>
      </c>
      <c r="K3130" s="357">
        <f>IF('PV Adoption'!G$5*(1/(1-'General Inputs'!$C$10))*$J3130*1000*$I3130 &lt;= ABS(($F3130-$E3130)*(1+$J202)^(K$490-$K$490)),'PV Adoption'!G$5*(1/(1-'General Inputs'!$C$10))*$J3130*1000*$I3130,ABS(($F3130-$E3130)*(1+$J202)^(K$490-$K$490)))</f>
        <v>0</v>
      </c>
      <c r="L3130" s="357">
        <f>IF('PV Adoption'!H$5*(1/(1-'General Inputs'!$C$10))*$J3130*1000*$I3130 &lt;= ABS(($F3130-$E3130)*(1+$J202)^(L$490-$K$490)),'PV Adoption'!H$5*(1/(1-'General Inputs'!$C$10))*$J3130*1000*$I3130,ABS(($F3130-$E3130)*(1+$J202)^(L$490-$K$490)))</f>
        <v>0</v>
      </c>
      <c r="M3130" s="357">
        <f>IF('PV Adoption'!I$5*(1/(1-'General Inputs'!$C$10))*$J3130*1000*$I3130 &lt;= ABS(($F3130-$E3130)*(1+$J202)^(M$490-$K$490)),'PV Adoption'!I$5*(1/(1-'General Inputs'!$C$10))*$J3130*1000*$I3130,ABS(($F3130-$E3130)*(1+$J202)^(M$490-$K$490)))</f>
        <v>0</v>
      </c>
      <c r="N3130" s="357">
        <f>IF('PV Adoption'!J$5*(1/(1-'General Inputs'!$C$10))*$J3130*1000*$I3130 &lt;= ABS(($F3130-$E3130)*(1+$J202)^(N$490-$K$490)),'PV Adoption'!J$5*(1/(1-'General Inputs'!$C$10))*$J3130*1000*$I3130,ABS(($F3130-$E3130)*(1+$J202)^(N$490-$K$490)))</f>
        <v>0</v>
      </c>
      <c r="O3130" s="357">
        <f>IF('PV Adoption'!K$5*(1/(1-'General Inputs'!$C$10))*$J3130*1000*$I3130 &lt;= ABS(($F3130-$E3130)*(1+$J202)^(O$490-$K$490)),'PV Adoption'!K$5*(1/(1-'General Inputs'!$C$10))*$J3130*1000*$I3130,ABS(($F3130-$E3130)*(1+$J202)^(O$490-$K$490)))</f>
        <v>0</v>
      </c>
      <c r="P3130" s="357">
        <f>IF('PV Adoption'!L$5*(1/(1-'General Inputs'!$C$10))*$J3130*1000*$I3130 &lt;= ABS(($F3130-$E3130)*(1+$J202)^(P$490-$K$490)),'PV Adoption'!L$5*(1/(1-'General Inputs'!$C$10))*$J3130*1000*$I3130,ABS(($F3130-$E3130)*(1+$J202)^(P$490-$K$490)))</f>
        <v>0</v>
      </c>
      <c r="Q3130" s="357">
        <f>IF('PV Adoption'!M$5*(1/(1-'General Inputs'!$C$10))*$J3130*1000*$I3130 &lt;= ABS(($F3130-$E3130)*(1+$J202)^(Q$490-$K$490)),'PV Adoption'!M$5*(1/(1-'General Inputs'!$C$10))*$J3130*1000*$I3130,ABS(($F3130-$E3130)*(1+$J202)^(Q$490-$K$490)))</f>
        <v>0</v>
      </c>
      <c r="R3130" s="357">
        <f>IF('PV Adoption'!N$5*(1/(1-'General Inputs'!$C$10))*$J3130*1000*$I3130 &lt;= ABS(($F3130-$E3130)*(1+$J202)^(R$490-$K$490)),'PV Adoption'!N$5*(1/(1-'General Inputs'!$C$10))*$J3130*1000*$I3130,ABS(($F3130-$E3130)*(1+$J202)^(R$490-$K$490)))</f>
        <v>0</v>
      </c>
      <c r="S3130" s="357">
        <f>IF('PV Adoption'!O$5*(1/(1-'General Inputs'!$C$10))*$J3130*1000*$I3130 &lt;= ABS(($F3130-$E3130)*(1+$J202)^(S$490-$K$490)),'PV Adoption'!O$5*(1/(1-'General Inputs'!$C$10))*$J3130*1000*$I3130,ABS(($F3130-$E3130)*(1+$J202)^(S$490-$K$490)))</f>
        <v>0</v>
      </c>
      <c r="T3130" s="357">
        <f>IF('PV Adoption'!P$5*(1/(1-'General Inputs'!$C$10))*$J3130*1000*$I3130 &lt;= ABS(($F3130-$E3130)*(1+$J202)^(T$490-$K$490)),'PV Adoption'!P$5*(1/(1-'General Inputs'!$C$10))*$J3130*1000*$I3130,ABS(($F3130-$E3130)*(1+$J202)^(T$490-$K$490)))</f>
        <v>0</v>
      </c>
      <c r="U3130" s="357">
        <f>IF('PV Adoption'!Q$5*(1/(1-'General Inputs'!$C$10))*$J3130*1000*$I3130 &lt;= ABS(($F3130-$E3130)*(1+$J202)^(U$490-$K$490)),'PV Adoption'!Q$5*(1/(1-'General Inputs'!$C$10))*$J3130*1000*$I3130,ABS(($F3130-$E3130)*(1+$J202)^(U$490-$K$490)))</f>
        <v>0</v>
      </c>
      <c r="V3130" s="357">
        <f>IF('PV Adoption'!R$5*(1/(1-'General Inputs'!$C$10))*$J3130*1000*$I3130 &lt;= ABS(($F3130-$E3130)*(1+$J202)^(V$490-$K$490)),'PV Adoption'!R$5*(1/(1-'General Inputs'!$C$10))*$J3130*1000*$I3130,ABS(($F3130-$E3130)*(1+$J202)^(V$490-$K$490)))</f>
        <v>0</v>
      </c>
      <c r="W3130" s="357">
        <f>IF('PV Adoption'!S$5*(1/(1-'General Inputs'!$C$10))*$J3130*1000*$I3130 &lt;= ABS(($F3130-$E3130)*(1+$J202)^(W$490-$K$490)),'PV Adoption'!S$5*(1/(1-'General Inputs'!$C$10))*$J3130*1000*$I3130,ABS(($F3130-$E3130)*(1+$J202)^(W$490-$K$490)))</f>
        <v>0</v>
      </c>
      <c r="X3130" s="357">
        <f>IF('PV Adoption'!T$5*(1/(1-'General Inputs'!$C$10))*$J3130*1000*$I3130 &lt;= ABS(($F3130-$E3130)*(1+$J202)^(X$490-$K$490)),'PV Adoption'!T$5*(1/(1-'General Inputs'!$C$10))*$J3130*1000*$I3130,ABS(($F3130-$E3130)*(1+$J202)^(X$490-$K$490)))</f>
        <v>0</v>
      </c>
      <c r="Y3130" s="357">
        <f>IF('PV Adoption'!U$5*(1/(1-'General Inputs'!$C$10))*$J3130*1000*$I3130 &lt;= ABS(($F3130-$E3130)*(1+$J202)^(Y$490-$K$490)),'PV Adoption'!U$5*(1/(1-'General Inputs'!$C$10))*$J3130*1000*$I3130,ABS(($F3130-$E3130)*(1+$J202)^(Y$490-$K$490)))</f>
        <v>0</v>
      </c>
      <c r="Z3130" s="357">
        <f>IF('PV Adoption'!V$5*(1/(1-'General Inputs'!$C$10))*$J3130*1000*$I3130 &lt;= ABS(($F3130-$E3130)*(1+$J202)^(Z$490-$K$490)),'PV Adoption'!V$5*(1/(1-'General Inputs'!$C$10))*$J3130*1000*$I3130,ABS(($F3130-$E3130)*(1+$J202)^(Z$490-$K$490)))</f>
        <v>0</v>
      </c>
      <c r="AA3130" s="357">
        <f>IF('PV Adoption'!W$5*(1/(1-'General Inputs'!$C$10))*$J3130*1000*$I3130 &lt;= ABS(($F3130-$E3130)*(1+$J202)^(AA$490-$K$490)),'PV Adoption'!W$5*(1/(1-'General Inputs'!$C$10))*$J3130*1000*$I3130,ABS(($F3130-$E3130)*(1+$J202)^(AA$490-$K$490)))</f>
        <v>0</v>
      </c>
      <c r="AB3130" s="357">
        <f>IF('PV Adoption'!X$5*(1/(1-'General Inputs'!$C$10))*$J3130*1000*$I3130 &lt;= ABS(($F3130-$E3130)*(1+$J202)^(AB$490-$K$490)),'PV Adoption'!X$5*(1/(1-'General Inputs'!$C$10))*$J3130*1000*$I3130,ABS(($F3130-$E3130)*(1+$J202)^(AB$490-$K$490)))</f>
        <v>0</v>
      </c>
      <c r="AC3130" s="357">
        <f>IF('PV Adoption'!Y$5*(1/(1-'General Inputs'!$C$10))*$J3130*1000*$I3130 &lt;= ABS(($F3130-$E3130)*(1+$J202)^(AC$490-$K$490)),'PV Adoption'!Y$5*(1/(1-'General Inputs'!$C$10))*$J3130*1000*$I3130,ABS(($F3130-$E3130)*(1+$J202)^(AC$490-$K$490)))</f>
        <v>0</v>
      </c>
      <c r="AD3130" s="357">
        <f>IF('PV Adoption'!Z$5*(1/(1-'General Inputs'!$C$10))*$J3130*1000*$I3130 &lt;= ABS(($F3130-$E3130)*(1+$J202)^(AD$490-$K$490)),'PV Adoption'!Z$5*(1/(1-'General Inputs'!$C$10))*$J3130*1000*$I3130,ABS(($F3130-$E3130)*(1+$J202)^(AD$490-$K$490)))</f>
        <v>0</v>
      </c>
      <c r="AE3130" s="357">
        <f>IF('PV Adoption'!AA$5*(1/(1-'General Inputs'!$C$10))*$J3130*1000*$I3130 &lt;= ABS(($F3130-$E3130)*(1+$J202)^(AE$490-$K$490)),'PV Adoption'!AA$5*(1/(1-'General Inputs'!$C$10))*$J3130*1000*$I3130,ABS(($F3130-$E3130)*(1+$J202)^(AE$490-$K$490)))</f>
        <v>0</v>
      </c>
      <c r="AF3130" s="357">
        <f>IF('PV Adoption'!AB$5*(1/(1-'General Inputs'!$C$10))*$J3130*1000*$I3130 &lt;= ABS(($F3130-$E3130)*(1+$J202)^(AF$490-$K$490)),'PV Adoption'!AB$5*(1/(1-'General Inputs'!$C$10))*$J3130*1000*$I3130,ABS(($F3130-$E3130)*(1+$J202)^(AF$490-$K$490)))</f>
        <v>0</v>
      </c>
      <c r="AG3130" s="357">
        <f>IF('PV Adoption'!AC$5*(1/(1-'General Inputs'!$C$10))*$J3130*1000*$I3130 &lt;= ABS(($F3130-$E3130)*(1+$J202)^(AG$490-$K$490)),'PV Adoption'!AC$5*(1/(1-'General Inputs'!$C$10))*$J3130*1000*$I3130,ABS(($F3130-$E3130)*(1+$J202)^(AG$490-$K$490)))</f>
        <v>0</v>
      </c>
      <c r="AH3130" s="357">
        <f>IF('PV Adoption'!AD$5*(1/(1-'General Inputs'!$C$10))*$J3130*1000*$I3130 &lt;= ABS(($F3130-$E3130)*(1+$J202)^(AH$490-$K$490)),'PV Adoption'!AD$5*(1/(1-'General Inputs'!$C$10))*$J3130*1000*$I3130,ABS(($F3130-$E3130)*(1+$J202)^(AH$490-$K$490)))</f>
        <v>0</v>
      </c>
      <c r="AI3130" s="357">
        <f>IF('PV Adoption'!AE$5*(1/(1-'General Inputs'!$C$10))*$J3130*1000*$I3130 &lt;= ABS(($F3130-$E3130)*(1+$J202)^(AI$490-$K$490)),'PV Adoption'!AE$5*(1/(1-'General Inputs'!$C$10))*$J3130*1000*$I3130,ABS(($F3130-$E3130)*(1+$J202)^(AI$490-$K$490)))</f>
        <v>0</v>
      </c>
      <c r="AJ3130" s="357">
        <f>IF('PV Adoption'!AF$5*(1/(1-'General Inputs'!$C$10))*$J3130*1000*$I3130 &lt;= ABS(($F3130-$E3130)*(1+$J202)^(AJ$490-$K$490)),'PV Adoption'!AF$5*(1/(1-'General Inputs'!$C$10))*$J3130*1000*$I3130,ABS(($F3130-$E3130)*(1+$J202)^(AJ$490-$K$490)))</f>
        <v>0</v>
      </c>
      <c r="AK3130" s="357">
        <v>0</v>
      </c>
      <c r="AL3130" s="357">
        <v>0</v>
      </c>
      <c r="AM3130" s="357">
        <v>0</v>
      </c>
    </row>
    <row r="3131" spans="1:39" x14ac:dyDescent="0.25">
      <c r="A3131" s="353" t="s">
        <v>262</v>
      </c>
      <c r="B3131" s="353" t="s">
        <v>319</v>
      </c>
      <c r="C3131" s="441">
        <f t="shared" ref="C3131:H3131" si="2579">C203</f>
        <v>20000</v>
      </c>
      <c r="D3131" s="441"/>
      <c r="E3131" s="441"/>
      <c r="F3131" s="441"/>
      <c r="G3131" s="441"/>
      <c r="H3131" s="441">
        <f t="shared" si="2579"/>
        <v>0</v>
      </c>
      <c r="I3131" s="470">
        <f>IFERROR(VLOOKUP(B3131,Coincidence!$B$2:$E$242,4,FALSE)*IF(G3131="Winter",'General Inputs'!$C$25,'General Inputs'!$C$24),IF(G3131="Winter",'General Inputs'!$C$25,'General Inputs'!$C$24))</f>
        <v>0.52140604400000001</v>
      </c>
      <c r="J3131" s="466">
        <f>'Nameplate by Substation'!H203</f>
        <v>1.714187313354769E-3</v>
      </c>
      <c r="K3131" s="357">
        <f>IF('PV Adoption'!G$5*(1/(1-'General Inputs'!$C$10))*$J3131*1000*$I3131 &lt;= ABS(($F3131-$E3131)*(1+$J203)^(K$490-$K$490)),'PV Adoption'!G$5*(1/(1-'General Inputs'!$C$10))*$J3131*1000*$I3131,ABS(($F3131-$E3131)*(1+$J203)^(K$490-$K$490)))</f>
        <v>0</v>
      </c>
      <c r="L3131" s="357">
        <f>IF('PV Adoption'!H$5*(1/(1-'General Inputs'!$C$10))*$J3131*1000*$I3131 &lt;= ABS(($F3131-$E3131)*(1+$J203)^(L$490-$K$490)),'PV Adoption'!H$5*(1/(1-'General Inputs'!$C$10))*$J3131*1000*$I3131,ABS(($F3131-$E3131)*(1+$J203)^(L$490-$K$490)))</f>
        <v>0</v>
      </c>
      <c r="M3131" s="357">
        <f>IF('PV Adoption'!I$5*(1/(1-'General Inputs'!$C$10))*$J3131*1000*$I3131 &lt;= ABS(($F3131-$E3131)*(1+$J203)^(M$490-$K$490)),'PV Adoption'!I$5*(1/(1-'General Inputs'!$C$10))*$J3131*1000*$I3131,ABS(($F3131-$E3131)*(1+$J203)^(M$490-$K$490)))</f>
        <v>0</v>
      </c>
      <c r="N3131" s="357">
        <f>IF('PV Adoption'!J$5*(1/(1-'General Inputs'!$C$10))*$J3131*1000*$I3131 &lt;= ABS(($F3131-$E3131)*(1+$J203)^(N$490-$K$490)),'PV Adoption'!J$5*(1/(1-'General Inputs'!$C$10))*$J3131*1000*$I3131,ABS(($F3131-$E3131)*(1+$J203)^(N$490-$K$490)))</f>
        <v>0</v>
      </c>
      <c r="O3131" s="357">
        <f>IF('PV Adoption'!K$5*(1/(1-'General Inputs'!$C$10))*$J3131*1000*$I3131 &lt;= ABS(($F3131-$E3131)*(1+$J203)^(O$490-$K$490)),'PV Adoption'!K$5*(1/(1-'General Inputs'!$C$10))*$J3131*1000*$I3131,ABS(($F3131-$E3131)*(1+$J203)^(O$490-$K$490)))</f>
        <v>0</v>
      </c>
      <c r="P3131" s="357">
        <f>IF('PV Adoption'!L$5*(1/(1-'General Inputs'!$C$10))*$J3131*1000*$I3131 &lt;= ABS(($F3131-$E3131)*(1+$J203)^(P$490-$K$490)),'PV Adoption'!L$5*(1/(1-'General Inputs'!$C$10))*$J3131*1000*$I3131,ABS(($F3131-$E3131)*(1+$J203)^(P$490-$K$490)))</f>
        <v>0</v>
      </c>
      <c r="Q3131" s="357">
        <f>IF('PV Adoption'!M$5*(1/(1-'General Inputs'!$C$10))*$J3131*1000*$I3131 &lt;= ABS(($F3131-$E3131)*(1+$J203)^(Q$490-$K$490)),'PV Adoption'!M$5*(1/(1-'General Inputs'!$C$10))*$J3131*1000*$I3131,ABS(($F3131-$E3131)*(1+$J203)^(Q$490-$K$490)))</f>
        <v>0</v>
      </c>
      <c r="R3131" s="357">
        <f>IF('PV Adoption'!N$5*(1/(1-'General Inputs'!$C$10))*$J3131*1000*$I3131 &lt;= ABS(($F3131-$E3131)*(1+$J203)^(R$490-$K$490)),'PV Adoption'!N$5*(1/(1-'General Inputs'!$C$10))*$J3131*1000*$I3131,ABS(($F3131-$E3131)*(1+$J203)^(R$490-$K$490)))</f>
        <v>0</v>
      </c>
      <c r="S3131" s="357">
        <f>IF('PV Adoption'!O$5*(1/(1-'General Inputs'!$C$10))*$J3131*1000*$I3131 &lt;= ABS(($F3131-$E3131)*(1+$J203)^(S$490-$K$490)),'PV Adoption'!O$5*(1/(1-'General Inputs'!$C$10))*$J3131*1000*$I3131,ABS(($F3131-$E3131)*(1+$J203)^(S$490-$K$490)))</f>
        <v>0</v>
      </c>
      <c r="T3131" s="357">
        <f>IF('PV Adoption'!P$5*(1/(1-'General Inputs'!$C$10))*$J3131*1000*$I3131 &lt;= ABS(($F3131-$E3131)*(1+$J203)^(T$490-$K$490)),'PV Adoption'!P$5*(1/(1-'General Inputs'!$C$10))*$J3131*1000*$I3131,ABS(($F3131-$E3131)*(1+$J203)^(T$490-$K$490)))</f>
        <v>0</v>
      </c>
      <c r="U3131" s="357">
        <f>IF('PV Adoption'!Q$5*(1/(1-'General Inputs'!$C$10))*$J3131*1000*$I3131 &lt;= ABS(($F3131-$E3131)*(1+$J203)^(U$490-$K$490)),'PV Adoption'!Q$5*(1/(1-'General Inputs'!$C$10))*$J3131*1000*$I3131,ABS(($F3131-$E3131)*(1+$J203)^(U$490-$K$490)))</f>
        <v>0</v>
      </c>
      <c r="V3131" s="357">
        <f>IF('PV Adoption'!R$5*(1/(1-'General Inputs'!$C$10))*$J3131*1000*$I3131 &lt;= ABS(($F3131-$E3131)*(1+$J203)^(V$490-$K$490)),'PV Adoption'!R$5*(1/(1-'General Inputs'!$C$10))*$J3131*1000*$I3131,ABS(($F3131-$E3131)*(1+$J203)^(V$490-$K$490)))</f>
        <v>0</v>
      </c>
      <c r="W3131" s="357">
        <f>IF('PV Adoption'!S$5*(1/(1-'General Inputs'!$C$10))*$J3131*1000*$I3131 &lt;= ABS(($F3131-$E3131)*(1+$J203)^(W$490-$K$490)),'PV Adoption'!S$5*(1/(1-'General Inputs'!$C$10))*$J3131*1000*$I3131,ABS(($F3131-$E3131)*(1+$J203)^(W$490-$K$490)))</f>
        <v>0</v>
      </c>
      <c r="X3131" s="357">
        <f>IF('PV Adoption'!T$5*(1/(1-'General Inputs'!$C$10))*$J3131*1000*$I3131 &lt;= ABS(($F3131-$E3131)*(1+$J203)^(X$490-$K$490)),'PV Adoption'!T$5*(1/(1-'General Inputs'!$C$10))*$J3131*1000*$I3131,ABS(($F3131-$E3131)*(1+$J203)^(X$490-$K$490)))</f>
        <v>0</v>
      </c>
      <c r="Y3131" s="357">
        <f>IF('PV Adoption'!U$5*(1/(1-'General Inputs'!$C$10))*$J3131*1000*$I3131 &lt;= ABS(($F3131-$E3131)*(1+$J203)^(Y$490-$K$490)),'PV Adoption'!U$5*(1/(1-'General Inputs'!$C$10))*$J3131*1000*$I3131,ABS(($F3131-$E3131)*(1+$J203)^(Y$490-$K$490)))</f>
        <v>0</v>
      </c>
      <c r="Z3131" s="357">
        <f>IF('PV Adoption'!V$5*(1/(1-'General Inputs'!$C$10))*$J3131*1000*$I3131 &lt;= ABS(($F3131-$E3131)*(1+$J203)^(Z$490-$K$490)),'PV Adoption'!V$5*(1/(1-'General Inputs'!$C$10))*$J3131*1000*$I3131,ABS(($F3131-$E3131)*(1+$J203)^(Z$490-$K$490)))</f>
        <v>0</v>
      </c>
      <c r="AA3131" s="357">
        <f>IF('PV Adoption'!W$5*(1/(1-'General Inputs'!$C$10))*$J3131*1000*$I3131 &lt;= ABS(($F3131-$E3131)*(1+$J203)^(AA$490-$K$490)),'PV Adoption'!W$5*(1/(1-'General Inputs'!$C$10))*$J3131*1000*$I3131,ABS(($F3131-$E3131)*(1+$J203)^(AA$490-$K$490)))</f>
        <v>0</v>
      </c>
      <c r="AB3131" s="357">
        <f>IF('PV Adoption'!X$5*(1/(1-'General Inputs'!$C$10))*$J3131*1000*$I3131 &lt;= ABS(($F3131-$E3131)*(1+$J203)^(AB$490-$K$490)),'PV Adoption'!X$5*(1/(1-'General Inputs'!$C$10))*$J3131*1000*$I3131,ABS(($F3131-$E3131)*(1+$J203)^(AB$490-$K$490)))</f>
        <v>0</v>
      </c>
      <c r="AC3131" s="357">
        <f>IF('PV Adoption'!Y$5*(1/(1-'General Inputs'!$C$10))*$J3131*1000*$I3131 &lt;= ABS(($F3131-$E3131)*(1+$J203)^(AC$490-$K$490)),'PV Adoption'!Y$5*(1/(1-'General Inputs'!$C$10))*$J3131*1000*$I3131,ABS(($F3131-$E3131)*(1+$J203)^(AC$490-$K$490)))</f>
        <v>0</v>
      </c>
      <c r="AD3131" s="357">
        <f>IF('PV Adoption'!Z$5*(1/(1-'General Inputs'!$C$10))*$J3131*1000*$I3131 &lt;= ABS(($F3131-$E3131)*(1+$J203)^(AD$490-$K$490)),'PV Adoption'!Z$5*(1/(1-'General Inputs'!$C$10))*$J3131*1000*$I3131,ABS(($F3131-$E3131)*(1+$J203)^(AD$490-$K$490)))</f>
        <v>0</v>
      </c>
      <c r="AE3131" s="357">
        <f>IF('PV Adoption'!AA$5*(1/(1-'General Inputs'!$C$10))*$J3131*1000*$I3131 &lt;= ABS(($F3131-$E3131)*(1+$J203)^(AE$490-$K$490)),'PV Adoption'!AA$5*(1/(1-'General Inputs'!$C$10))*$J3131*1000*$I3131,ABS(($F3131-$E3131)*(1+$J203)^(AE$490-$K$490)))</f>
        <v>0</v>
      </c>
      <c r="AF3131" s="357">
        <f>IF('PV Adoption'!AB$5*(1/(1-'General Inputs'!$C$10))*$J3131*1000*$I3131 &lt;= ABS(($F3131-$E3131)*(1+$J203)^(AF$490-$K$490)),'PV Adoption'!AB$5*(1/(1-'General Inputs'!$C$10))*$J3131*1000*$I3131,ABS(($F3131-$E3131)*(1+$J203)^(AF$490-$K$490)))</f>
        <v>0</v>
      </c>
      <c r="AG3131" s="357">
        <f>IF('PV Adoption'!AC$5*(1/(1-'General Inputs'!$C$10))*$J3131*1000*$I3131 &lt;= ABS(($F3131-$E3131)*(1+$J203)^(AG$490-$K$490)),'PV Adoption'!AC$5*(1/(1-'General Inputs'!$C$10))*$J3131*1000*$I3131,ABS(($F3131-$E3131)*(1+$J203)^(AG$490-$K$490)))</f>
        <v>0</v>
      </c>
      <c r="AH3131" s="357">
        <f>IF('PV Adoption'!AD$5*(1/(1-'General Inputs'!$C$10))*$J3131*1000*$I3131 &lt;= ABS(($F3131-$E3131)*(1+$J203)^(AH$490-$K$490)),'PV Adoption'!AD$5*(1/(1-'General Inputs'!$C$10))*$J3131*1000*$I3131,ABS(($F3131-$E3131)*(1+$J203)^(AH$490-$K$490)))</f>
        <v>0</v>
      </c>
      <c r="AI3131" s="357">
        <f>IF('PV Adoption'!AE$5*(1/(1-'General Inputs'!$C$10))*$J3131*1000*$I3131 &lt;= ABS(($F3131-$E3131)*(1+$J203)^(AI$490-$K$490)),'PV Adoption'!AE$5*(1/(1-'General Inputs'!$C$10))*$J3131*1000*$I3131,ABS(($F3131-$E3131)*(1+$J203)^(AI$490-$K$490)))</f>
        <v>0</v>
      </c>
      <c r="AJ3131" s="357">
        <f>IF('PV Adoption'!AF$5*(1/(1-'General Inputs'!$C$10))*$J3131*1000*$I3131 &lt;= ABS(($F3131-$E3131)*(1+$J203)^(AJ$490-$K$490)),'PV Adoption'!AF$5*(1/(1-'General Inputs'!$C$10))*$J3131*1000*$I3131,ABS(($F3131-$E3131)*(1+$J203)^(AJ$490-$K$490)))</f>
        <v>0</v>
      </c>
      <c r="AK3131" s="357">
        <v>0</v>
      </c>
      <c r="AL3131" s="357">
        <v>0</v>
      </c>
      <c r="AM3131" s="357">
        <v>0</v>
      </c>
    </row>
    <row r="3132" spans="1:39" x14ac:dyDescent="0.25">
      <c r="A3132" s="353" t="s">
        <v>262</v>
      </c>
      <c r="B3132" s="353" t="s">
        <v>308</v>
      </c>
      <c r="C3132" s="441">
        <f t="shared" ref="C3132:H3132" si="2580">C204</f>
        <v>20000</v>
      </c>
      <c r="D3132" s="441"/>
      <c r="E3132" s="441"/>
      <c r="F3132" s="441"/>
      <c r="G3132" s="441"/>
      <c r="H3132" s="441">
        <f t="shared" si="2580"/>
        <v>0</v>
      </c>
      <c r="I3132" s="470">
        <f>IFERROR(VLOOKUP(B3132,Coincidence!$B$2:$E$242,4,FALSE)*IF(G3132="Winter",'General Inputs'!$C$25,'General Inputs'!$C$24),IF(G3132="Winter",'General Inputs'!$C$25,'General Inputs'!$C$24))</f>
        <v>0.52140604400000001</v>
      </c>
      <c r="J3132" s="466">
        <f>'Nameplate by Substation'!H204</f>
        <v>4.1796318219881429E-4</v>
      </c>
      <c r="K3132" s="357">
        <f>IF('PV Adoption'!G$5*(1/(1-'General Inputs'!$C$10))*$J3132*1000*$I3132 &lt;= ABS(($F3132-$E3132)*(1+$J204)^(K$490-$K$490)),'PV Adoption'!G$5*(1/(1-'General Inputs'!$C$10))*$J3132*1000*$I3132,ABS(($F3132-$E3132)*(1+$J204)^(K$490-$K$490)))</f>
        <v>0</v>
      </c>
      <c r="L3132" s="357">
        <f>IF('PV Adoption'!H$5*(1/(1-'General Inputs'!$C$10))*$J3132*1000*$I3132 &lt;= ABS(($F3132-$E3132)*(1+$J204)^(L$490-$K$490)),'PV Adoption'!H$5*(1/(1-'General Inputs'!$C$10))*$J3132*1000*$I3132,ABS(($F3132-$E3132)*(1+$J204)^(L$490-$K$490)))</f>
        <v>0</v>
      </c>
      <c r="M3132" s="357">
        <f>IF('PV Adoption'!I$5*(1/(1-'General Inputs'!$C$10))*$J3132*1000*$I3132 &lt;= ABS(($F3132-$E3132)*(1+$J204)^(M$490-$K$490)),'PV Adoption'!I$5*(1/(1-'General Inputs'!$C$10))*$J3132*1000*$I3132,ABS(($F3132-$E3132)*(1+$J204)^(M$490-$K$490)))</f>
        <v>0</v>
      </c>
      <c r="N3132" s="357">
        <f>IF('PV Adoption'!J$5*(1/(1-'General Inputs'!$C$10))*$J3132*1000*$I3132 &lt;= ABS(($F3132-$E3132)*(1+$J204)^(N$490-$K$490)),'PV Adoption'!J$5*(1/(1-'General Inputs'!$C$10))*$J3132*1000*$I3132,ABS(($F3132-$E3132)*(1+$J204)^(N$490-$K$490)))</f>
        <v>0</v>
      </c>
      <c r="O3132" s="357">
        <f>IF('PV Adoption'!K$5*(1/(1-'General Inputs'!$C$10))*$J3132*1000*$I3132 &lt;= ABS(($F3132-$E3132)*(1+$J204)^(O$490-$K$490)),'PV Adoption'!K$5*(1/(1-'General Inputs'!$C$10))*$J3132*1000*$I3132,ABS(($F3132-$E3132)*(1+$J204)^(O$490-$K$490)))</f>
        <v>0</v>
      </c>
      <c r="P3132" s="357">
        <f>IF('PV Adoption'!L$5*(1/(1-'General Inputs'!$C$10))*$J3132*1000*$I3132 &lt;= ABS(($F3132-$E3132)*(1+$J204)^(P$490-$K$490)),'PV Adoption'!L$5*(1/(1-'General Inputs'!$C$10))*$J3132*1000*$I3132,ABS(($F3132-$E3132)*(1+$J204)^(P$490-$K$490)))</f>
        <v>0</v>
      </c>
      <c r="Q3132" s="357">
        <f>IF('PV Adoption'!M$5*(1/(1-'General Inputs'!$C$10))*$J3132*1000*$I3132 &lt;= ABS(($F3132-$E3132)*(1+$J204)^(Q$490-$K$490)),'PV Adoption'!M$5*(1/(1-'General Inputs'!$C$10))*$J3132*1000*$I3132,ABS(($F3132-$E3132)*(1+$J204)^(Q$490-$K$490)))</f>
        <v>0</v>
      </c>
      <c r="R3132" s="357">
        <f>IF('PV Adoption'!N$5*(1/(1-'General Inputs'!$C$10))*$J3132*1000*$I3132 &lt;= ABS(($F3132-$E3132)*(1+$J204)^(R$490-$K$490)),'PV Adoption'!N$5*(1/(1-'General Inputs'!$C$10))*$J3132*1000*$I3132,ABS(($F3132-$E3132)*(1+$J204)^(R$490-$K$490)))</f>
        <v>0</v>
      </c>
      <c r="S3132" s="357">
        <f>IF('PV Adoption'!O$5*(1/(1-'General Inputs'!$C$10))*$J3132*1000*$I3132 &lt;= ABS(($F3132-$E3132)*(1+$J204)^(S$490-$K$490)),'PV Adoption'!O$5*(1/(1-'General Inputs'!$C$10))*$J3132*1000*$I3132,ABS(($F3132-$E3132)*(1+$J204)^(S$490-$K$490)))</f>
        <v>0</v>
      </c>
      <c r="T3132" s="357">
        <f>IF('PV Adoption'!P$5*(1/(1-'General Inputs'!$C$10))*$J3132*1000*$I3132 &lt;= ABS(($F3132-$E3132)*(1+$J204)^(T$490-$K$490)),'PV Adoption'!P$5*(1/(1-'General Inputs'!$C$10))*$J3132*1000*$I3132,ABS(($F3132-$E3132)*(1+$J204)^(T$490-$K$490)))</f>
        <v>0</v>
      </c>
      <c r="U3132" s="357">
        <f>IF('PV Adoption'!Q$5*(1/(1-'General Inputs'!$C$10))*$J3132*1000*$I3132 &lt;= ABS(($F3132-$E3132)*(1+$J204)^(U$490-$K$490)),'PV Adoption'!Q$5*(1/(1-'General Inputs'!$C$10))*$J3132*1000*$I3132,ABS(($F3132-$E3132)*(1+$J204)^(U$490-$K$490)))</f>
        <v>0</v>
      </c>
      <c r="V3132" s="357">
        <f>IF('PV Adoption'!R$5*(1/(1-'General Inputs'!$C$10))*$J3132*1000*$I3132 &lt;= ABS(($F3132-$E3132)*(1+$J204)^(V$490-$K$490)),'PV Adoption'!R$5*(1/(1-'General Inputs'!$C$10))*$J3132*1000*$I3132,ABS(($F3132-$E3132)*(1+$J204)^(V$490-$K$490)))</f>
        <v>0</v>
      </c>
      <c r="W3132" s="357">
        <f>IF('PV Adoption'!S$5*(1/(1-'General Inputs'!$C$10))*$J3132*1000*$I3132 &lt;= ABS(($F3132-$E3132)*(1+$J204)^(W$490-$K$490)),'PV Adoption'!S$5*(1/(1-'General Inputs'!$C$10))*$J3132*1000*$I3132,ABS(($F3132-$E3132)*(1+$J204)^(W$490-$K$490)))</f>
        <v>0</v>
      </c>
      <c r="X3132" s="357">
        <f>IF('PV Adoption'!T$5*(1/(1-'General Inputs'!$C$10))*$J3132*1000*$I3132 &lt;= ABS(($F3132-$E3132)*(1+$J204)^(X$490-$K$490)),'PV Adoption'!T$5*(1/(1-'General Inputs'!$C$10))*$J3132*1000*$I3132,ABS(($F3132-$E3132)*(1+$J204)^(X$490-$K$490)))</f>
        <v>0</v>
      </c>
      <c r="Y3132" s="357">
        <f>IF('PV Adoption'!U$5*(1/(1-'General Inputs'!$C$10))*$J3132*1000*$I3132 &lt;= ABS(($F3132-$E3132)*(1+$J204)^(Y$490-$K$490)),'PV Adoption'!U$5*(1/(1-'General Inputs'!$C$10))*$J3132*1000*$I3132,ABS(($F3132-$E3132)*(1+$J204)^(Y$490-$K$490)))</f>
        <v>0</v>
      </c>
      <c r="Z3132" s="357">
        <f>IF('PV Adoption'!V$5*(1/(1-'General Inputs'!$C$10))*$J3132*1000*$I3132 &lt;= ABS(($F3132-$E3132)*(1+$J204)^(Z$490-$K$490)),'PV Adoption'!V$5*(1/(1-'General Inputs'!$C$10))*$J3132*1000*$I3132,ABS(($F3132-$E3132)*(1+$J204)^(Z$490-$K$490)))</f>
        <v>0</v>
      </c>
      <c r="AA3132" s="357">
        <f>IF('PV Adoption'!W$5*(1/(1-'General Inputs'!$C$10))*$J3132*1000*$I3132 &lt;= ABS(($F3132-$E3132)*(1+$J204)^(AA$490-$K$490)),'PV Adoption'!W$5*(1/(1-'General Inputs'!$C$10))*$J3132*1000*$I3132,ABS(($F3132-$E3132)*(1+$J204)^(AA$490-$K$490)))</f>
        <v>0</v>
      </c>
      <c r="AB3132" s="357">
        <f>IF('PV Adoption'!X$5*(1/(1-'General Inputs'!$C$10))*$J3132*1000*$I3132 &lt;= ABS(($F3132-$E3132)*(1+$J204)^(AB$490-$K$490)),'PV Adoption'!X$5*(1/(1-'General Inputs'!$C$10))*$J3132*1000*$I3132,ABS(($F3132-$E3132)*(1+$J204)^(AB$490-$K$490)))</f>
        <v>0</v>
      </c>
      <c r="AC3132" s="357">
        <f>IF('PV Adoption'!Y$5*(1/(1-'General Inputs'!$C$10))*$J3132*1000*$I3132 &lt;= ABS(($F3132-$E3132)*(1+$J204)^(AC$490-$K$490)),'PV Adoption'!Y$5*(1/(1-'General Inputs'!$C$10))*$J3132*1000*$I3132,ABS(($F3132-$E3132)*(1+$J204)^(AC$490-$K$490)))</f>
        <v>0</v>
      </c>
      <c r="AD3132" s="357">
        <f>IF('PV Adoption'!Z$5*(1/(1-'General Inputs'!$C$10))*$J3132*1000*$I3132 &lt;= ABS(($F3132-$E3132)*(1+$J204)^(AD$490-$K$490)),'PV Adoption'!Z$5*(1/(1-'General Inputs'!$C$10))*$J3132*1000*$I3132,ABS(($F3132-$E3132)*(1+$J204)^(AD$490-$K$490)))</f>
        <v>0</v>
      </c>
      <c r="AE3132" s="357">
        <f>IF('PV Adoption'!AA$5*(1/(1-'General Inputs'!$C$10))*$J3132*1000*$I3132 &lt;= ABS(($F3132-$E3132)*(1+$J204)^(AE$490-$K$490)),'PV Adoption'!AA$5*(1/(1-'General Inputs'!$C$10))*$J3132*1000*$I3132,ABS(($F3132-$E3132)*(1+$J204)^(AE$490-$K$490)))</f>
        <v>0</v>
      </c>
      <c r="AF3132" s="357">
        <f>IF('PV Adoption'!AB$5*(1/(1-'General Inputs'!$C$10))*$J3132*1000*$I3132 &lt;= ABS(($F3132-$E3132)*(1+$J204)^(AF$490-$K$490)),'PV Adoption'!AB$5*(1/(1-'General Inputs'!$C$10))*$J3132*1000*$I3132,ABS(($F3132-$E3132)*(1+$J204)^(AF$490-$K$490)))</f>
        <v>0</v>
      </c>
      <c r="AG3132" s="357">
        <f>IF('PV Adoption'!AC$5*(1/(1-'General Inputs'!$C$10))*$J3132*1000*$I3132 &lt;= ABS(($F3132-$E3132)*(1+$J204)^(AG$490-$K$490)),'PV Adoption'!AC$5*(1/(1-'General Inputs'!$C$10))*$J3132*1000*$I3132,ABS(($F3132-$E3132)*(1+$J204)^(AG$490-$K$490)))</f>
        <v>0</v>
      </c>
      <c r="AH3132" s="357">
        <f>IF('PV Adoption'!AD$5*(1/(1-'General Inputs'!$C$10))*$J3132*1000*$I3132 &lt;= ABS(($F3132-$E3132)*(1+$J204)^(AH$490-$K$490)),'PV Adoption'!AD$5*(1/(1-'General Inputs'!$C$10))*$J3132*1000*$I3132,ABS(($F3132-$E3132)*(1+$J204)^(AH$490-$K$490)))</f>
        <v>0</v>
      </c>
      <c r="AI3132" s="357">
        <f>IF('PV Adoption'!AE$5*(1/(1-'General Inputs'!$C$10))*$J3132*1000*$I3132 &lt;= ABS(($F3132-$E3132)*(1+$J204)^(AI$490-$K$490)),'PV Adoption'!AE$5*(1/(1-'General Inputs'!$C$10))*$J3132*1000*$I3132,ABS(($F3132-$E3132)*(1+$J204)^(AI$490-$K$490)))</f>
        <v>0</v>
      </c>
      <c r="AJ3132" s="357">
        <f>IF('PV Adoption'!AF$5*(1/(1-'General Inputs'!$C$10))*$J3132*1000*$I3132 &lt;= ABS(($F3132-$E3132)*(1+$J204)^(AJ$490-$K$490)),'PV Adoption'!AF$5*(1/(1-'General Inputs'!$C$10))*$J3132*1000*$I3132,ABS(($F3132-$E3132)*(1+$J204)^(AJ$490-$K$490)))</f>
        <v>0</v>
      </c>
      <c r="AK3132" s="357">
        <v>82.765910231469448</v>
      </c>
      <c r="AL3132" s="357">
        <v>84.209396621607596</v>
      </c>
      <c r="AM3132" s="357">
        <v>85.737927073755685</v>
      </c>
    </row>
    <row r="3133" spans="1:39" x14ac:dyDescent="0.25">
      <c r="A3133" s="353" t="s">
        <v>262</v>
      </c>
      <c r="B3133" s="353" t="s">
        <v>331</v>
      </c>
      <c r="C3133" s="441">
        <f t="shared" ref="C3133:H3133" si="2581">C205</f>
        <v>20000</v>
      </c>
      <c r="D3133" s="441"/>
      <c r="E3133" s="441"/>
      <c r="F3133" s="441"/>
      <c r="G3133" s="441"/>
      <c r="H3133" s="441">
        <f t="shared" si="2581"/>
        <v>0</v>
      </c>
      <c r="I3133" s="470">
        <f>IFERROR(VLOOKUP(B3133,Coincidence!$B$2:$E$242,4,FALSE)*IF(G3133="Winter",'General Inputs'!$C$25,'General Inputs'!$C$24),IF(G3133="Winter",'General Inputs'!$C$25,'General Inputs'!$C$24))</f>
        <v>0.52140604400000001</v>
      </c>
      <c r="J3133" s="466">
        <f>'Nameplate by Substation'!H205</f>
        <v>1.3209520709005268E-2</v>
      </c>
      <c r="K3133" s="357">
        <f>IF('PV Adoption'!G$5*(1/(1-'General Inputs'!$C$10))*$J3133*1000*$I3133 &lt;= ABS(($F3133-$E3133)*(1+$J205)^(K$490-$K$490)),'PV Adoption'!G$5*(1/(1-'General Inputs'!$C$10))*$J3133*1000*$I3133,ABS(($F3133-$E3133)*(1+$J205)^(K$490-$K$490)))</f>
        <v>0</v>
      </c>
      <c r="L3133" s="357">
        <f>IF('PV Adoption'!H$5*(1/(1-'General Inputs'!$C$10))*$J3133*1000*$I3133 &lt;= ABS(($F3133-$E3133)*(1+$J205)^(L$490-$K$490)),'PV Adoption'!H$5*(1/(1-'General Inputs'!$C$10))*$J3133*1000*$I3133,ABS(($F3133-$E3133)*(1+$J205)^(L$490-$K$490)))</f>
        <v>0</v>
      </c>
      <c r="M3133" s="357">
        <f>IF('PV Adoption'!I$5*(1/(1-'General Inputs'!$C$10))*$J3133*1000*$I3133 &lt;= ABS(($F3133-$E3133)*(1+$J205)^(M$490-$K$490)),'PV Adoption'!I$5*(1/(1-'General Inputs'!$C$10))*$J3133*1000*$I3133,ABS(($F3133-$E3133)*(1+$J205)^(M$490-$K$490)))</f>
        <v>0</v>
      </c>
      <c r="N3133" s="357">
        <f>IF('PV Adoption'!J$5*(1/(1-'General Inputs'!$C$10))*$J3133*1000*$I3133 &lt;= ABS(($F3133-$E3133)*(1+$J205)^(N$490-$K$490)),'PV Adoption'!J$5*(1/(1-'General Inputs'!$C$10))*$J3133*1000*$I3133,ABS(($F3133-$E3133)*(1+$J205)^(N$490-$K$490)))</f>
        <v>0</v>
      </c>
      <c r="O3133" s="357">
        <f>IF('PV Adoption'!K$5*(1/(1-'General Inputs'!$C$10))*$J3133*1000*$I3133 &lt;= ABS(($F3133-$E3133)*(1+$J205)^(O$490-$K$490)),'PV Adoption'!K$5*(1/(1-'General Inputs'!$C$10))*$J3133*1000*$I3133,ABS(($F3133-$E3133)*(1+$J205)^(O$490-$K$490)))</f>
        <v>0</v>
      </c>
      <c r="P3133" s="357">
        <f>IF('PV Adoption'!L$5*(1/(1-'General Inputs'!$C$10))*$J3133*1000*$I3133 &lt;= ABS(($F3133-$E3133)*(1+$J205)^(P$490-$K$490)),'PV Adoption'!L$5*(1/(1-'General Inputs'!$C$10))*$J3133*1000*$I3133,ABS(($F3133-$E3133)*(1+$J205)^(P$490-$K$490)))</f>
        <v>0</v>
      </c>
      <c r="Q3133" s="357">
        <f>IF('PV Adoption'!M$5*(1/(1-'General Inputs'!$C$10))*$J3133*1000*$I3133 &lt;= ABS(($F3133-$E3133)*(1+$J205)^(Q$490-$K$490)),'PV Adoption'!M$5*(1/(1-'General Inputs'!$C$10))*$J3133*1000*$I3133,ABS(($F3133-$E3133)*(1+$J205)^(Q$490-$K$490)))</f>
        <v>0</v>
      </c>
      <c r="R3133" s="357">
        <f>IF('PV Adoption'!N$5*(1/(1-'General Inputs'!$C$10))*$J3133*1000*$I3133 &lt;= ABS(($F3133-$E3133)*(1+$J205)^(R$490-$K$490)),'PV Adoption'!N$5*(1/(1-'General Inputs'!$C$10))*$J3133*1000*$I3133,ABS(($F3133-$E3133)*(1+$J205)^(R$490-$K$490)))</f>
        <v>0</v>
      </c>
      <c r="S3133" s="357">
        <f>IF('PV Adoption'!O$5*(1/(1-'General Inputs'!$C$10))*$J3133*1000*$I3133 &lt;= ABS(($F3133-$E3133)*(1+$J205)^(S$490-$K$490)),'PV Adoption'!O$5*(1/(1-'General Inputs'!$C$10))*$J3133*1000*$I3133,ABS(($F3133-$E3133)*(1+$J205)^(S$490-$K$490)))</f>
        <v>0</v>
      </c>
      <c r="T3133" s="357">
        <f>IF('PV Adoption'!P$5*(1/(1-'General Inputs'!$C$10))*$J3133*1000*$I3133 &lt;= ABS(($F3133-$E3133)*(1+$J205)^(T$490-$K$490)),'PV Adoption'!P$5*(1/(1-'General Inputs'!$C$10))*$J3133*1000*$I3133,ABS(($F3133-$E3133)*(1+$J205)^(T$490-$K$490)))</f>
        <v>0</v>
      </c>
      <c r="U3133" s="357">
        <f>IF('PV Adoption'!Q$5*(1/(1-'General Inputs'!$C$10))*$J3133*1000*$I3133 &lt;= ABS(($F3133-$E3133)*(1+$J205)^(U$490-$K$490)),'PV Adoption'!Q$5*(1/(1-'General Inputs'!$C$10))*$J3133*1000*$I3133,ABS(($F3133-$E3133)*(1+$J205)^(U$490-$K$490)))</f>
        <v>0</v>
      </c>
      <c r="V3133" s="357">
        <f>IF('PV Adoption'!R$5*(1/(1-'General Inputs'!$C$10))*$J3133*1000*$I3133 &lt;= ABS(($F3133-$E3133)*(1+$J205)^(V$490-$K$490)),'PV Adoption'!R$5*(1/(1-'General Inputs'!$C$10))*$J3133*1000*$I3133,ABS(($F3133-$E3133)*(1+$J205)^(V$490-$K$490)))</f>
        <v>0</v>
      </c>
      <c r="W3133" s="357">
        <f>IF('PV Adoption'!S$5*(1/(1-'General Inputs'!$C$10))*$J3133*1000*$I3133 &lt;= ABS(($F3133-$E3133)*(1+$J205)^(W$490-$K$490)),'PV Adoption'!S$5*(1/(1-'General Inputs'!$C$10))*$J3133*1000*$I3133,ABS(($F3133-$E3133)*(1+$J205)^(W$490-$K$490)))</f>
        <v>0</v>
      </c>
      <c r="X3133" s="357">
        <f>IF('PV Adoption'!T$5*(1/(1-'General Inputs'!$C$10))*$J3133*1000*$I3133 &lt;= ABS(($F3133-$E3133)*(1+$J205)^(X$490-$K$490)),'PV Adoption'!T$5*(1/(1-'General Inputs'!$C$10))*$J3133*1000*$I3133,ABS(($F3133-$E3133)*(1+$J205)^(X$490-$K$490)))</f>
        <v>0</v>
      </c>
      <c r="Y3133" s="357">
        <f>IF('PV Adoption'!U$5*(1/(1-'General Inputs'!$C$10))*$J3133*1000*$I3133 &lt;= ABS(($F3133-$E3133)*(1+$J205)^(Y$490-$K$490)),'PV Adoption'!U$5*(1/(1-'General Inputs'!$C$10))*$J3133*1000*$I3133,ABS(($F3133-$E3133)*(1+$J205)^(Y$490-$K$490)))</f>
        <v>0</v>
      </c>
      <c r="Z3133" s="357">
        <f>IF('PV Adoption'!V$5*(1/(1-'General Inputs'!$C$10))*$J3133*1000*$I3133 &lt;= ABS(($F3133-$E3133)*(1+$J205)^(Z$490-$K$490)),'PV Adoption'!V$5*(1/(1-'General Inputs'!$C$10))*$J3133*1000*$I3133,ABS(($F3133-$E3133)*(1+$J205)^(Z$490-$K$490)))</f>
        <v>0</v>
      </c>
      <c r="AA3133" s="357">
        <f>IF('PV Adoption'!W$5*(1/(1-'General Inputs'!$C$10))*$J3133*1000*$I3133 &lt;= ABS(($F3133-$E3133)*(1+$J205)^(AA$490-$K$490)),'PV Adoption'!W$5*(1/(1-'General Inputs'!$C$10))*$J3133*1000*$I3133,ABS(($F3133-$E3133)*(1+$J205)^(AA$490-$K$490)))</f>
        <v>0</v>
      </c>
      <c r="AB3133" s="357">
        <f>IF('PV Adoption'!X$5*(1/(1-'General Inputs'!$C$10))*$J3133*1000*$I3133 &lt;= ABS(($F3133-$E3133)*(1+$J205)^(AB$490-$K$490)),'PV Adoption'!X$5*(1/(1-'General Inputs'!$C$10))*$J3133*1000*$I3133,ABS(($F3133-$E3133)*(1+$J205)^(AB$490-$K$490)))</f>
        <v>0</v>
      </c>
      <c r="AC3133" s="357">
        <f>IF('PV Adoption'!Y$5*(1/(1-'General Inputs'!$C$10))*$J3133*1000*$I3133 &lt;= ABS(($F3133-$E3133)*(1+$J205)^(AC$490-$K$490)),'PV Adoption'!Y$5*(1/(1-'General Inputs'!$C$10))*$J3133*1000*$I3133,ABS(($F3133-$E3133)*(1+$J205)^(AC$490-$K$490)))</f>
        <v>0</v>
      </c>
      <c r="AD3133" s="357">
        <f>IF('PV Adoption'!Z$5*(1/(1-'General Inputs'!$C$10))*$J3133*1000*$I3133 &lt;= ABS(($F3133-$E3133)*(1+$J205)^(AD$490-$K$490)),'PV Adoption'!Z$5*(1/(1-'General Inputs'!$C$10))*$J3133*1000*$I3133,ABS(($F3133-$E3133)*(1+$J205)^(AD$490-$K$490)))</f>
        <v>0</v>
      </c>
      <c r="AE3133" s="357">
        <f>IF('PV Adoption'!AA$5*(1/(1-'General Inputs'!$C$10))*$J3133*1000*$I3133 &lt;= ABS(($F3133-$E3133)*(1+$J205)^(AE$490-$K$490)),'PV Adoption'!AA$5*(1/(1-'General Inputs'!$C$10))*$J3133*1000*$I3133,ABS(($F3133-$E3133)*(1+$J205)^(AE$490-$K$490)))</f>
        <v>0</v>
      </c>
      <c r="AF3133" s="357">
        <f>IF('PV Adoption'!AB$5*(1/(1-'General Inputs'!$C$10))*$J3133*1000*$I3133 &lt;= ABS(($F3133-$E3133)*(1+$J205)^(AF$490-$K$490)),'PV Adoption'!AB$5*(1/(1-'General Inputs'!$C$10))*$J3133*1000*$I3133,ABS(($F3133-$E3133)*(1+$J205)^(AF$490-$K$490)))</f>
        <v>0</v>
      </c>
      <c r="AG3133" s="357">
        <f>IF('PV Adoption'!AC$5*(1/(1-'General Inputs'!$C$10))*$J3133*1000*$I3133 &lt;= ABS(($F3133-$E3133)*(1+$J205)^(AG$490-$K$490)),'PV Adoption'!AC$5*(1/(1-'General Inputs'!$C$10))*$J3133*1000*$I3133,ABS(($F3133-$E3133)*(1+$J205)^(AG$490-$K$490)))</f>
        <v>0</v>
      </c>
      <c r="AH3133" s="357">
        <f>IF('PV Adoption'!AD$5*(1/(1-'General Inputs'!$C$10))*$J3133*1000*$I3133 &lt;= ABS(($F3133-$E3133)*(1+$J205)^(AH$490-$K$490)),'PV Adoption'!AD$5*(1/(1-'General Inputs'!$C$10))*$J3133*1000*$I3133,ABS(($F3133-$E3133)*(1+$J205)^(AH$490-$K$490)))</f>
        <v>0</v>
      </c>
      <c r="AI3133" s="357">
        <f>IF('PV Adoption'!AE$5*(1/(1-'General Inputs'!$C$10))*$J3133*1000*$I3133 &lt;= ABS(($F3133-$E3133)*(1+$J205)^(AI$490-$K$490)),'PV Adoption'!AE$5*(1/(1-'General Inputs'!$C$10))*$J3133*1000*$I3133,ABS(($F3133-$E3133)*(1+$J205)^(AI$490-$K$490)))</f>
        <v>0</v>
      </c>
      <c r="AJ3133" s="357">
        <f>IF('PV Adoption'!AF$5*(1/(1-'General Inputs'!$C$10))*$J3133*1000*$I3133 &lt;= ABS(($F3133-$E3133)*(1+$J205)^(AJ$490-$K$490)),'PV Adoption'!AF$5*(1/(1-'General Inputs'!$C$10))*$J3133*1000*$I3133,ABS(($F3133-$E3133)*(1+$J205)^(AJ$490-$K$490)))</f>
        <v>0</v>
      </c>
      <c r="AK3133" s="357">
        <v>2615.7758667896564</v>
      </c>
      <c r="AL3133" s="357">
        <v>2661.396543863139</v>
      </c>
      <c r="AM3133" s="357">
        <v>2709.7049966693749</v>
      </c>
    </row>
    <row r="3134" spans="1:39" x14ac:dyDescent="0.25">
      <c r="A3134" s="353" t="s">
        <v>339</v>
      </c>
      <c r="B3134" s="353" t="s">
        <v>339</v>
      </c>
      <c r="C3134" s="441">
        <f t="shared" ref="C3134:H3134" si="2582">C206</f>
        <v>1000</v>
      </c>
      <c r="D3134" s="441"/>
      <c r="E3134" s="441"/>
      <c r="F3134" s="441"/>
      <c r="G3134" s="441"/>
      <c r="H3134" s="441">
        <f t="shared" si="2582"/>
        <v>0</v>
      </c>
      <c r="I3134" s="470">
        <f>IFERROR(VLOOKUP(B3134,Coincidence!$B$2:$E$242,4,FALSE)*IF(G3134="Winter",'General Inputs'!$C$25,'General Inputs'!$C$24),IF(G3134="Winter",'General Inputs'!$C$25,'General Inputs'!$C$24))</f>
        <v>0.52140604400000001</v>
      </c>
      <c r="J3134" s="466">
        <f>'Nameplate by Substation'!H206</f>
        <v>1.2741392252332428E-2</v>
      </c>
      <c r="K3134" s="357">
        <f>IF('PV Adoption'!G$5*(1/(1-'General Inputs'!$C$10))*$J3134*1000*$I3134 &lt;= ABS(($F3134-$E3134)*(1+$J206)^(K$490-$K$490)),'PV Adoption'!G$5*(1/(1-'General Inputs'!$C$10))*$J3134*1000*$I3134,ABS(($F3134-$E3134)*(1+$J206)^(K$490-$K$490)))</f>
        <v>0</v>
      </c>
      <c r="L3134" s="357">
        <f>IF('PV Adoption'!H$5*(1/(1-'General Inputs'!$C$10))*$J3134*1000*$I3134 &lt;= ABS(($F3134-$E3134)*(1+$J206)^(L$490-$K$490)),'PV Adoption'!H$5*(1/(1-'General Inputs'!$C$10))*$J3134*1000*$I3134,ABS(($F3134-$E3134)*(1+$J206)^(L$490-$K$490)))</f>
        <v>0</v>
      </c>
      <c r="M3134" s="357">
        <f>IF('PV Adoption'!I$5*(1/(1-'General Inputs'!$C$10))*$J3134*1000*$I3134 &lt;= ABS(($F3134-$E3134)*(1+$J206)^(M$490-$K$490)),'PV Adoption'!I$5*(1/(1-'General Inputs'!$C$10))*$J3134*1000*$I3134,ABS(($F3134-$E3134)*(1+$J206)^(M$490-$K$490)))</f>
        <v>0</v>
      </c>
      <c r="N3134" s="357">
        <f>IF('PV Adoption'!J$5*(1/(1-'General Inputs'!$C$10))*$J3134*1000*$I3134 &lt;= ABS(($F3134-$E3134)*(1+$J206)^(N$490-$K$490)),'PV Adoption'!J$5*(1/(1-'General Inputs'!$C$10))*$J3134*1000*$I3134,ABS(($F3134-$E3134)*(1+$J206)^(N$490-$K$490)))</f>
        <v>0</v>
      </c>
      <c r="O3134" s="357">
        <f>IF('PV Adoption'!K$5*(1/(1-'General Inputs'!$C$10))*$J3134*1000*$I3134 &lt;= ABS(($F3134-$E3134)*(1+$J206)^(O$490-$K$490)),'PV Adoption'!K$5*(1/(1-'General Inputs'!$C$10))*$J3134*1000*$I3134,ABS(($F3134-$E3134)*(1+$J206)^(O$490-$K$490)))</f>
        <v>0</v>
      </c>
      <c r="P3134" s="357">
        <f>IF('PV Adoption'!L$5*(1/(1-'General Inputs'!$C$10))*$J3134*1000*$I3134 &lt;= ABS(($F3134-$E3134)*(1+$J206)^(P$490-$K$490)),'PV Adoption'!L$5*(1/(1-'General Inputs'!$C$10))*$J3134*1000*$I3134,ABS(($F3134-$E3134)*(1+$J206)^(P$490-$K$490)))</f>
        <v>0</v>
      </c>
      <c r="Q3134" s="357">
        <f>IF('PV Adoption'!M$5*(1/(1-'General Inputs'!$C$10))*$J3134*1000*$I3134 &lt;= ABS(($F3134-$E3134)*(1+$J206)^(Q$490-$K$490)),'PV Adoption'!M$5*(1/(1-'General Inputs'!$C$10))*$J3134*1000*$I3134,ABS(($F3134-$E3134)*(1+$J206)^(Q$490-$K$490)))</f>
        <v>0</v>
      </c>
      <c r="R3134" s="357">
        <f>IF('PV Adoption'!N$5*(1/(1-'General Inputs'!$C$10))*$J3134*1000*$I3134 &lt;= ABS(($F3134-$E3134)*(1+$J206)^(R$490-$K$490)),'PV Adoption'!N$5*(1/(1-'General Inputs'!$C$10))*$J3134*1000*$I3134,ABS(($F3134-$E3134)*(1+$J206)^(R$490-$K$490)))</f>
        <v>0</v>
      </c>
      <c r="S3134" s="357">
        <f>IF('PV Adoption'!O$5*(1/(1-'General Inputs'!$C$10))*$J3134*1000*$I3134 &lt;= ABS(($F3134-$E3134)*(1+$J206)^(S$490-$K$490)),'PV Adoption'!O$5*(1/(1-'General Inputs'!$C$10))*$J3134*1000*$I3134,ABS(($F3134-$E3134)*(1+$J206)^(S$490-$K$490)))</f>
        <v>0</v>
      </c>
      <c r="T3134" s="357">
        <f>IF('PV Adoption'!P$5*(1/(1-'General Inputs'!$C$10))*$J3134*1000*$I3134 &lt;= ABS(($F3134-$E3134)*(1+$J206)^(T$490-$K$490)),'PV Adoption'!P$5*(1/(1-'General Inputs'!$C$10))*$J3134*1000*$I3134,ABS(($F3134-$E3134)*(1+$J206)^(T$490-$K$490)))</f>
        <v>0</v>
      </c>
      <c r="U3134" s="357">
        <f>IF('PV Adoption'!Q$5*(1/(1-'General Inputs'!$C$10))*$J3134*1000*$I3134 &lt;= ABS(($F3134-$E3134)*(1+$J206)^(U$490-$K$490)),'PV Adoption'!Q$5*(1/(1-'General Inputs'!$C$10))*$J3134*1000*$I3134,ABS(($F3134-$E3134)*(1+$J206)^(U$490-$K$490)))</f>
        <v>0</v>
      </c>
      <c r="V3134" s="357">
        <f>IF('PV Adoption'!R$5*(1/(1-'General Inputs'!$C$10))*$J3134*1000*$I3134 &lt;= ABS(($F3134-$E3134)*(1+$J206)^(V$490-$K$490)),'PV Adoption'!R$5*(1/(1-'General Inputs'!$C$10))*$J3134*1000*$I3134,ABS(($F3134-$E3134)*(1+$J206)^(V$490-$K$490)))</f>
        <v>0</v>
      </c>
      <c r="W3134" s="357">
        <f>IF('PV Adoption'!S$5*(1/(1-'General Inputs'!$C$10))*$J3134*1000*$I3134 &lt;= ABS(($F3134-$E3134)*(1+$J206)^(W$490-$K$490)),'PV Adoption'!S$5*(1/(1-'General Inputs'!$C$10))*$J3134*1000*$I3134,ABS(($F3134-$E3134)*(1+$J206)^(W$490-$K$490)))</f>
        <v>0</v>
      </c>
      <c r="X3134" s="357">
        <f>IF('PV Adoption'!T$5*(1/(1-'General Inputs'!$C$10))*$J3134*1000*$I3134 &lt;= ABS(($F3134-$E3134)*(1+$J206)^(X$490-$K$490)),'PV Adoption'!T$5*(1/(1-'General Inputs'!$C$10))*$J3134*1000*$I3134,ABS(($F3134-$E3134)*(1+$J206)^(X$490-$K$490)))</f>
        <v>0</v>
      </c>
      <c r="Y3134" s="357">
        <f>IF('PV Adoption'!U$5*(1/(1-'General Inputs'!$C$10))*$J3134*1000*$I3134 &lt;= ABS(($F3134-$E3134)*(1+$J206)^(Y$490-$K$490)),'PV Adoption'!U$5*(1/(1-'General Inputs'!$C$10))*$J3134*1000*$I3134,ABS(($F3134-$E3134)*(1+$J206)^(Y$490-$K$490)))</f>
        <v>0</v>
      </c>
      <c r="Z3134" s="357">
        <f>IF('PV Adoption'!V$5*(1/(1-'General Inputs'!$C$10))*$J3134*1000*$I3134 &lt;= ABS(($F3134-$E3134)*(1+$J206)^(Z$490-$K$490)),'PV Adoption'!V$5*(1/(1-'General Inputs'!$C$10))*$J3134*1000*$I3134,ABS(($F3134-$E3134)*(1+$J206)^(Z$490-$K$490)))</f>
        <v>0</v>
      </c>
      <c r="AA3134" s="357">
        <f>IF('PV Adoption'!W$5*(1/(1-'General Inputs'!$C$10))*$J3134*1000*$I3134 &lt;= ABS(($F3134-$E3134)*(1+$J206)^(AA$490-$K$490)),'PV Adoption'!W$5*(1/(1-'General Inputs'!$C$10))*$J3134*1000*$I3134,ABS(($F3134-$E3134)*(1+$J206)^(AA$490-$K$490)))</f>
        <v>0</v>
      </c>
      <c r="AB3134" s="357">
        <f>IF('PV Adoption'!X$5*(1/(1-'General Inputs'!$C$10))*$J3134*1000*$I3134 &lt;= ABS(($F3134-$E3134)*(1+$J206)^(AB$490-$K$490)),'PV Adoption'!X$5*(1/(1-'General Inputs'!$C$10))*$J3134*1000*$I3134,ABS(($F3134-$E3134)*(1+$J206)^(AB$490-$K$490)))</f>
        <v>0</v>
      </c>
      <c r="AC3134" s="357">
        <f>IF('PV Adoption'!Y$5*(1/(1-'General Inputs'!$C$10))*$J3134*1000*$I3134 &lt;= ABS(($F3134-$E3134)*(1+$J206)^(AC$490-$K$490)),'PV Adoption'!Y$5*(1/(1-'General Inputs'!$C$10))*$J3134*1000*$I3134,ABS(($F3134-$E3134)*(1+$J206)^(AC$490-$K$490)))</f>
        <v>0</v>
      </c>
      <c r="AD3134" s="357">
        <f>IF('PV Adoption'!Z$5*(1/(1-'General Inputs'!$C$10))*$J3134*1000*$I3134 &lt;= ABS(($F3134-$E3134)*(1+$J206)^(AD$490-$K$490)),'PV Adoption'!Z$5*(1/(1-'General Inputs'!$C$10))*$J3134*1000*$I3134,ABS(($F3134-$E3134)*(1+$J206)^(AD$490-$K$490)))</f>
        <v>0</v>
      </c>
      <c r="AE3134" s="357">
        <f>IF('PV Adoption'!AA$5*(1/(1-'General Inputs'!$C$10))*$J3134*1000*$I3134 &lt;= ABS(($F3134-$E3134)*(1+$J206)^(AE$490-$K$490)),'PV Adoption'!AA$5*(1/(1-'General Inputs'!$C$10))*$J3134*1000*$I3134,ABS(($F3134-$E3134)*(1+$J206)^(AE$490-$K$490)))</f>
        <v>0</v>
      </c>
      <c r="AF3134" s="357">
        <f>IF('PV Adoption'!AB$5*(1/(1-'General Inputs'!$C$10))*$J3134*1000*$I3134 &lt;= ABS(($F3134-$E3134)*(1+$J206)^(AF$490-$K$490)),'PV Adoption'!AB$5*(1/(1-'General Inputs'!$C$10))*$J3134*1000*$I3134,ABS(($F3134-$E3134)*(1+$J206)^(AF$490-$K$490)))</f>
        <v>0</v>
      </c>
      <c r="AG3134" s="357">
        <f>IF('PV Adoption'!AC$5*(1/(1-'General Inputs'!$C$10))*$J3134*1000*$I3134 &lt;= ABS(($F3134-$E3134)*(1+$J206)^(AG$490-$K$490)),'PV Adoption'!AC$5*(1/(1-'General Inputs'!$C$10))*$J3134*1000*$I3134,ABS(($F3134-$E3134)*(1+$J206)^(AG$490-$K$490)))</f>
        <v>0</v>
      </c>
      <c r="AH3134" s="357">
        <f>IF('PV Adoption'!AD$5*(1/(1-'General Inputs'!$C$10))*$J3134*1000*$I3134 &lt;= ABS(($F3134-$E3134)*(1+$J206)^(AH$490-$K$490)),'PV Adoption'!AD$5*(1/(1-'General Inputs'!$C$10))*$J3134*1000*$I3134,ABS(($F3134-$E3134)*(1+$J206)^(AH$490-$K$490)))</f>
        <v>0</v>
      </c>
      <c r="AI3134" s="357">
        <f>IF('PV Adoption'!AE$5*(1/(1-'General Inputs'!$C$10))*$J3134*1000*$I3134 &lt;= ABS(($F3134-$E3134)*(1+$J206)^(AI$490-$K$490)),'PV Adoption'!AE$5*(1/(1-'General Inputs'!$C$10))*$J3134*1000*$I3134,ABS(($F3134-$E3134)*(1+$J206)^(AI$490-$K$490)))</f>
        <v>0</v>
      </c>
      <c r="AJ3134" s="357">
        <f>IF('PV Adoption'!AF$5*(1/(1-'General Inputs'!$C$10))*$J3134*1000*$I3134 &lt;= ABS(($F3134-$E3134)*(1+$J206)^(AJ$490-$K$490)),'PV Adoption'!AF$5*(1/(1-'General Inputs'!$C$10))*$J3134*1000*$I3134,ABS(($F3134-$E3134)*(1+$J206)^(AJ$490-$K$490)))</f>
        <v>0</v>
      </c>
      <c r="AK3134" s="357">
        <v>173.33060775147015</v>
      </c>
      <c r="AL3134" s="357">
        <v>174.47833414293589</v>
      </c>
      <c r="AM3134" s="357">
        <v>175.63366032238343</v>
      </c>
    </row>
    <row r="3135" spans="1:39" x14ac:dyDescent="0.25">
      <c r="A3135" s="353" t="s">
        <v>430</v>
      </c>
      <c r="B3135" s="353" t="s">
        <v>430</v>
      </c>
      <c r="C3135" s="441">
        <f t="shared" ref="C3135:H3135" si="2583">C207</f>
        <v>999</v>
      </c>
      <c r="D3135" s="441"/>
      <c r="E3135" s="441"/>
      <c r="F3135" s="441"/>
      <c r="G3135" s="441"/>
      <c r="H3135" s="441">
        <f t="shared" si="2583"/>
        <v>0</v>
      </c>
      <c r="I3135" s="470">
        <f>IFERROR(VLOOKUP(B3135,Coincidence!$B$2:$E$242,4,FALSE)*IF(G3135="Winter",'General Inputs'!$C$25,'General Inputs'!$C$24),IF(G3135="Winter",'General Inputs'!$C$25,'General Inputs'!$C$24))</f>
        <v>0.52140604400000001</v>
      </c>
      <c r="J3135" s="466">
        <f>'Nameplate by Substation'!H207</f>
        <v>1.20405525397413E-2</v>
      </c>
      <c r="K3135" s="357">
        <f>IF('PV Adoption'!G$5*(1/(1-'General Inputs'!$C$10))*$J3135*1000*$I3135 &lt;= ABS(($F3135-$E3135)*(1+$J207)^(K$490-$K$490)),'PV Adoption'!G$5*(1/(1-'General Inputs'!$C$10))*$J3135*1000*$I3135,ABS(($F3135-$E3135)*(1+$J207)^(K$490-$K$490)))</f>
        <v>0</v>
      </c>
      <c r="L3135" s="357">
        <f>IF('PV Adoption'!H$5*(1/(1-'General Inputs'!$C$10))*$J3135*1000*$I3135 &lt;= ABS(($F3135-$E3135)*(1+$J207)^(L$490-$K$490)),'PV Adoption'!H$5*(1/(1-'General Inputs'!$C$10))*$J3135*1000*$I3135,ABS(($F3135-$E3135)*(1+$J207)^(L$490-$K$490)))</f>
        <v>0</v>
      </c>
      <c r="M3135" s="357">
        <f>IF('PV Adoption'!I$5*(1/(1-'General Inputs'!$C$10))*$J3135*1000*$I3135 &lt;= ABS(($F3135-$E3135)*(1+$J207)^(M$490-$K$490)),'PV Adoption'!I$5*(1/(1-'General Inputs'!$C$10))*$J3135*1000*$I3135,ABS(($F3135-$E3135)*(1+$J207)^(M$490-$K$490)))</f>
        <v>0</v>
      </c>
      <c r="N3135" s="357">
        <f>IF('PV Adoption'!J$5*(1/(1-'General Inputs'!$C$10))*$J3135*1000*$I3135 &lt;= ABS(($F3135-$E3135)*(1+$J207)^(N$490-$K$490)),'PV Adoption'!J$5*(1/(1-'General Inputs'!$C$10))*$J3135*1000*$I3135,ABS(($F3135-$E3135)*(1+$J207)^(N$490-$K$490)))</f>
        <v>0</v>
      </c>
      <c r="O3135" s="357">
        <f>IF('PV Adoption'!K$5*(1/(1-'General Inputs'!$C$10))*$J3135*1000*$I3135 &lt;= ABS(($F3135-$E3135)*(1+$J207)^(O$490-$K$490)),'PV Adoption'!K$5*(1/(1-'General Inputs'!$C$10))*$J3135*1000*$I3135,ABS(($F3135-$E3135)*(1+$J207)^(O$490-$K$490)))</f>
        <v>0</v>
      </c>
      <c r="P3135" s="357">
        <f>IF('PV Adoption'!L$5*(1/(1-'General Inputs'!$C$10))*$J3135*1000*$I3135 &lt;= ABS(($F3135-$E3135)*(1+$J207)^(P$490-$K$490)),'PV Adoption'!L$5*(1/(1-'General Inputs'!$C$10))*$J3135*1000*$I3135,ABS(($F3135-$E3135)*(1+$J207)^(P$490-$K$490)))</f>
        <v>0</v>
      </c>
      <c r="Q3135" s="357">
        <f>IF('PV Adoption'!M$5*(1/(1-'General Inputs'!$C$10))*$J3135*1000*$I3135 &lt;= ABS(($F3135-$E3135)*(1+$J207)^(Q$490-$K$490)),'PV Adoption'!M$5*(1/(1-'General Inputs'!$C$10))*$J3135*1000*$I3135,ABS(($F3135-$E3135)*(1+$J207)^(Q$490-$K$490)))</f>
        <v>0</v>
      </c>
      <c r="R3135" s="357">
        <f>IF('PV Adoption'!N$5*(1/(1-'General Inputs'!$C$10))*$J3135*1000*$I3135 &lt;= ABS(($F3135-$E3135)*(1+$J207)^(R$490-$K$490)),'PV Adoption'!N$5*(1/(1-'General Inputs'!$C$10))*$J3135*1000*$I3135,ABS(($F3135-$E3135)*(1+$J207)^(R$490-$K$490)))</f>
        <v>0</v>
      </c>
      <c r="S3135" s="357">
        <f>IF('PV Adoption'!O$5*(1/(1-'General Inputs'!$C$10))*$J3135*1000*$I3135 &lt;= ABS(($F3135-$E3135)*(1+$J207)^(S$490-$K$490)),'PV Adoption'!O$5*(1/(1-'General Inputs'!$C$10))*$J3135*1000*$I3135,ABS(($F3135-$E3135)*(1+$J207)^(S$490-$K$490)))</f>
        <v>0</v>
      </c>
      <c r="T3135" s="357">
        <f>IF('PV Adoption'!P$5*(1/(1-'General Inputs'!$C$10))*$J3135*1000*$I3135 &lt;= ABS(($F3135-$E3135)*(1+$J207)^(T$490-$K$490)),'PV Adoption'!P$5*(1/(1-'General Inputs'!$C$10))*$J3135*1000*$I3135,ABS(($F3135-$E3135)*(1+$J207)^(T$490-$K$490)))</f>
        <v>0</v>
      </c>
      <c r="U3135" s="357">
        <f>IF('PV Adoption'!Q$5*(1/(1-'General Inputs'!$C$10))*$J3135*1000*$I3135 &lt;= ABS(($F3135-$E3135)*(1+$J207)^(U$490-$K$490)),'PV Adoption'!Q$5*(1/(1-'General Inputs'!$C$10))*$J3135*1000*$I3135,ABS(($F3135-$E3135)*(1+$J207)^(U$490-$K$490)))</f>
        <v>0</v>
      </c>
      <c r="V3135" s="357">
        <f>IF('PV Adoption'!R$5*(1/(1-'General Inputs'!$C$10))*$J3135*1000*$I3135 &lt;= ABS(($F3135-$E3135)*(1+$J207)^(V$490-$K$490)),'PV Adoption'!R$5*(1/(1-'General Inputs'!$C$10))*$J3135*1000*$I3135,ABS(($F3135-$E3135)*(1+$J207)^(V$490-$K$490)))</f>
        <v>0</v>
      </c>
      <c r="W3135" s="357">
        <f>IF('PV Adoption'!S$5*(1/(1-'General Inputs'!$C$10))*$J3135*1000*$I3135 &lt;= ABS(($F3135-$E3135)*(1+$J207)^(W$490-$K$490)),'PV Adoption'!S$5*(1/(1-'General Inputs'!$C$10))*$J3135*1000*$I3135,ABS(($F3135-$E3135)*(1+$J207)^(W$490-$K$490)))</f>
        <v>0</v>
      </c>
      <c r="X3135" s="357">
        <f>IF('PV Adoption'!T$5*(1/(1-'General Inputs'!$C$10))*$J3135*1000*$I3135 &lt;= ABS(($F3135-$E3135)*(1+$J207)^(X$490-$K$490)),'PV Adoption'!T$5*(1/(1-'General Inputs'!$C$10))*$J3135*1000*$I3135,ABS(($F3135-$E3135)*(1+$J207)^(X$490-$K$490)))</f>
        <v>0</v>
      </c>
      <c r="Y3135" s="357">
        <f>IF('PV Adoption'!U$5*(1/(1-'General Inputs'!$C$10))*$J3135*1000*$I3135 &lt;= ABS(($F3135-$E3135)*(1+$J207)^(Y$490-$K$490)),'PV Adoption'!U$5*(1/(1-'General Inputs'!$C$10))*$J3135*1000*$I3135,ABS(($F3135-$E3135)*(1+$J207)^(Y$490-$K$490)))</f>
        <v>0</v>
      </c>
      <c r="Z3135" s="357">
        <f>IF('PV Adoption'!V$5*(1/(1-'General Inputs'!$C$10))*$J3135*1000*$I3135 &lt;= ABS(($F3135-$E3135)*(1+$J207)^(Z$490-$K$490)),'PV Adoption'!V$5*(1/(1-'General Inputs'!$C$10))*$J3135*1000*$I3135,ABS(($F3135-$E3135)*(1+$J207)^(Z$490-$K$490)))</f>
        <v>0</v>
      </c>
      <c r="AA3135" s="357">
        <f>IF('PV Adoption'!W$5*(1/(1-'General Inputs'!$C$10))*$J3135*1000*$I3135 &lt;= ABS(($F3135-$E3135)*(1+$J207)^(AA$490-$K$490)),'PV Adoption'!W$5*(1/(1-'General Inputs'!$C$10))*$J3135*1000*$I3135,ABS(($F3135-$E3135)*(1+$J207)^(AA$490-$K$490)))</f>
        <v>0</v>
      </c>
      <c r="AB3135" s="357">
        <f>IF('PV Adoption'!X$5*(1/(1-'General Inputs'!$C$10))*$J3135*1000*$I3135 &lt;= ABS(($F3135-$E3135)*(1+$J207)^(AB$490-$K$490)),'PV Adoption'!X$5*(1/(1-'General Inputs'!$C$10))*$J3135*1000*$I3135,ABS(($F3135-$E3135)*(1+$J207)^(AB$490-$K$490)))</f>
        <v>0</v>
      </c>
      <c r="AC3135" s="357">
        <f>IF('PV Adoption'!Y$5*(1/(1-'General Inputs'!$C$10))*$J3135*1000*$I3135 &lt;= ABS(($F3135-$E3135)*(1+$J207)^(AC$490-$K$490)),'PV Adoption'!Y$5*(1/(1-'General Inputs'!$C$10))*$J3135*1000*$I3135,ABS(($F3135-$E3135)*(1+$J207)^(AC$490-$K$490)))</f>
        <v>0</v>
      </c>
      <c r="AD3135" s="357">
        <f>IF('PV Adoption'!Z$5*(1/(1-'General Inputs'!$C$10))*$J3135*1000*$I3135 &lt;= ABS(($F3135-$E3135)*(1+$J207)^(AD$490-$K$490)),'PV Adoption'!Z$5*(1/(1-'General Inputs'!$C$10))*$J3135*1000*$I3135,ABS(($F3135-$E3135)*(1+$J207)^(AD$490-$K$490)))</f>
        <v>0</v>
      </c>
      <c r="AE3135" s="357">
        <f>IF('PV Adoption'!AA$5*(1/(1-'General Inputs'!$C$10))*$J3135*1000*$I3135 &lt;= ABS(($F3135-$E3135)*(1+$J207)^(AE$490-$K$490)),'PV Adoption'!AA$5*(1/(1-'General Inputs'!$C$10))*$J3135*1000*$I3135,ABS(($F3135-$E3135)*(1+$J207)^(AE$490-$K$490)))</f>
        <v>0</v>
      </c>
      <c r="AF3135" s="357">
        <f>IF('PV Adoption'!AB$5*(1/(1-'General Inputs'!$C$10))*$J3135*1000*$I3135 &lt;= ABS(($F3135-$E3135)*(1+$J207)^(AF$490-$K$490)),'PV Adoption'!AB$5*(1/(1-'General Inputs'!$C$10))*$J3135*1000*$I3135,ABS(($F3135-$E3135)*(1+$J207)^(AF$490-$K$490)))</f>
        <v>0</v>
      </c>
      <c r="AG3135" s="357">
        <f>IF('PV Adoption'!AC$5*(1/(1-'General Inputs'!$C$10))*$J3135*1000*$I3135 &lt;= ABS(($F3135-$E3135)*(1+$J207)^(AG$490-$K$490)),'PV Adoption'!AC$5*(1/(1-'General Inputs'!$C$10))*$J3135*1000*$I3135,ABS(($F3135-$E3135)*(1+$J207)^(AG$490-$K$490)))</f>
        <v>0</v>
      </c>
      <c r="AH3135" s="357">
        <f>IF('PV Adoption'!AD$5*(1/(1-'General Inputs'!$C$10))*$J3135*1000*$I3135 &lt;= ABS(($F3135-$E3135)*(1+$J207)^(AH$490-$K$490)),'PV Adoption'!AD$5*(1/(1-'General Inputs'!$C$10))*$J3135*1000*$I3135,ABS(($F3135-$E3135)*(1+$J207)^(AH$490-$K$490)))</f>
        <v>0</v>
      </c>
      <c r="AI3135" s="357">
        <f>IF('PV Adoption'!AE$5*(1/(1-'General Inputs'!$C$10))*$J3135*1000*$I3135 &lt;= ABS(($F3135-$E3135)*(1+$J207)^(AI$490-$K$490)),'PV Adoption'!AE$5*(1/(1-'General Inputs'!$C$10))*$J3135*1000*$I3135,ABS(($F3135-$E3135)*(1+$J207)^(AI$490-$K$490)))</f>
        <v>0</v>
      </c>
      <c r="AJ3135" s="357">
        <f>IF('PV Adoption'!AF$5*(1/(1-'General Inputs'!$C$10))*$J3135*1000*$I3135 &lt;= ABS(($F3135-$E3135)*(1+$J207)^(AJ$490-$K$490)),'PV Adoption'!AF$5*(1/(1-'General Inputs'!$C$10))*$J3135*1000*$I3135,ABS(($F3135-$E3135)*(1+$J207)^(AJ$490-$K$490)))</f>
        <v>0</v>
      </c>
      <c r="AK3135" s="357">
        <v>23.721603996282713</v>
      </c>
      <c r="AL3135" s="357">
        <v>23.422315418057099</v>
      </c>
      <c r="AM3135" s="357">
        <v>23.126802876775297</v>
      </c>
    </row>
    <row r="3136" spans="1:39" x14ac:dyDescent="0.25">
      <c r="A3136" s="353" t="s">
        <v>374</v>
      </c>
      <c r="B3136" s="353" t="s">
        <v>374</v>
      </c>
      <c r="C3136" s="441">
        <f t="shared" ref="C3136:H3136" si="2584">C208</f>
        <v>5000</v>
      </c>
      <c r="D3136" s="441"/>
      <c r="E3136" s="441"/>
      <c r="F3136" s="441"/>
      <c r="G3136" s="441"/>
      <c r="H3136" s="441">
        <f t="shared" si="2584"/>
        <v>0</v>
      </c>
      <c r="I3136" s="470">
        <f>IFERROR(VLOOKUP(B3136,Coincidence!$B$2:$E$242,4,FALSE)*IF(G3136="Winter",'General Inputs'!$C$25,'General Inputs'!$C$24),IF(G3136="Winter",'General Inputs'!$C$25,'General Inputs'!$C$24))</f>
        <v>0.52140604400000001</v>
      </c>
      <c r="J3136" s="466">
        <f>'Nameplate by Substation'!H208</f>
        <v>5.3340789442438673E-4</v>
      </c>
      <c r="K3136" s="357">
        <f>IF('PV Adoption'!G$5*(1/(1-'General Inputs'!$C$10))*$J3136*1000*$I3136 &lt;= ABS(($F3136-$E3136)*(1+$J208)^(K$490-$K$490)),'PV Adoption'!G$5*(1/(1-'General Inputs'!$C$10))*$J3136*1000*$I3136,ABS(($F3136-$E3136)*(1+$J208)^(K$490-$K$490)))</f>
        <v>0</v>
      </c>
      <c r="L3136" s="357">
        <f>IF('PV Adoption'!H$5*(1/(1-'General Inputs'!$C$10))*$J3136*1000*$I3136 &lt;= ABS(($F3136-$E3136)*(1+$J208)^(L$490-$K$490)),'PV Adoption'!H$5*(1/(1-'General Inputs'!$C$10))*$J3136*1000*$I3136,ABS(($F3136-$E3136)*(1+$J208)^(L$490-$K$490)))</f>
        <v>0</v>
      </c>
      <c r="M3136" s="357">
        <f>IF('PV Adoption'!I$5*(1/(1-'General Inputs'!$C$10))*$J3136*1000*$I3136 &lt;= ABS(($F3136-$E3136)*(1+$J208)^(M$490-$K$490)),'PV Adoption'!I$5*(1/(1-'General Inputs'!$C$10))*$J3136*1000*$I3136,ABS(($F3136-$E3136)*(1+$J208)^(M$490-$K$490)))</f>
        <v>0</v>
      </c>
      <c r="N3136" s="357">
        <f>IF('PV Adoption'!J$5*(1/(1-'General Inputs'!$C$10))*$J3136*1000*$I3136 &lt;= ABS(($F3136-$E3136)*(1+$J208)^(N$490-$K$490)),'PV Adoption'!J$5*(1/(1-'General Inputs'!$C$10))*$J3136*1000*$I3136,ABS(($F3136-$E3136)*(1+$J208)^(N$490-$K$490)))</f>
        <v>0</v>
      </c>
      <c r="O3136" s="357">
        <f>IF('PV Adoption'!K$5*(1/(1-'General Inputs'!$C$10))*$J3136*1000*$I3136 &lt;= ABS(($F3136-$E3136)*(1+$J208)^(O$490-$K$490)),'PV Adoption'!K$5*(1/(1-'General Inputs'!$C$10))*$J3136*1000*$I3136,ABS(($F3136-$E3136)*(1+$J208)^(O$490-$K$490)))</f>
        <v>0</v>
      </c>
      <c r="P3136" s="357">
        <f>IF('PV Adoption'!L$5*(1/(1-'General Inputs'!$C$10))*$J3136*1000*$I3136 &lt;= ABS(($F3136-$E3136)*(1+$J208)^(P$490-$K$490)),'PV Adoption'!L$5*(1/(1-'General Inputs'!$C$10))*$J3136*1000*$I3136,ABS(($F3136-$E3136)*(1+$J208)^(P$490-$K$490)))</f>
        <v>0</v>
      </c>
      <c r="Q3136" s="357">
        <f>IF('PV Adoption'!M$5*(1/(1-'General Inputs'!$C$10))*$J3136*1000*$I3136 &lt;= ABS(($F3136-$E3136)*(1+$J208)^(Q$490-$K$490)),'PV Adoption'!M$5*(1/(1-'General Inputs'!$C$10))*$J3136*1000*$I3136,ABS(($F3136-$E3136)*(1+$J208)^(Q$490-$K$490)))</f>
        <v>0</v>
      </c>
      <c r="R3136" s="357">
        <f>IF('PV Adoption'!N$5*(1/(1-'General Inputs'!$C$10))*$J3136*1000*$I3136 &lt;= ABS(($F3136-$E3136)*(1+$J208)^(R$490-$K$490)),'PV Adoption'!N$5*(1/(1-'General Inputs'!$C$10))*$J3136*1000*$I3136,ABS(($F3136-$E3136)*(1+$J208)^(R$490-$K$490)))</f>
        <v>0</v>
      </c>
      <c r="S3136" s="357">
        <f>IF('PV Adoption'!O$5*(1/(1-'General Inputs'!$C$10))*$J3136*1000*$I3136 &lt;= ABS(($F3136-$E3136)*(1+$J208)^(S$490-$K$490)),'PV Adoption'!O$5*(1/(1-'General Inputs'!$C$10))*$J3136*1000*$I3136,ABS(($F3136-$E3136)*(1+$J208)^(S$490-$K$490)))</f>
        <v>0</v>
      </c>
      <c r="T3136" s="357">
        <f>IF('PV Adoption'!P$5*(1/(1-'General Inputs'!$C$10))*$J3136*1000*$I3136 &lt;= ABS(($F3136-$E3136)*(1+$J208)^(T$490-$K$490)),'PV Adoption'!P$5*(1/(1-'General Inputs'!$C$10))*$J3136*1000*$I3136,ABS(($F3136-$E3136)*(1+$J208)^(T$490-$K$490)))</f>
        <v>0</v>
      </c>
      <c r="U3136" s="357">
        <f>IF('PV Adoption'!Q$5*(1/(1-'General Inputs'!$C$10))*$J3136*1000*$I3136 &lt;= ABS(($F3136-$E3136)*(1+$J208)^(U$490-$K$490)),'PV Adoption'!Q$5*(1/(1-'General Inputs'!$C$10))*$J3136*1000*$I3136,ABS(($F3136-$E3136)*(1+$J208)^(U$490-$K$490)))</f>
        <v>0</v>
      </c>
      <c r="V3136" s="357">
        <f>IF('PV Adoption'!R$5*(1/(1-'General Inputs'!$C$10))*$J3136*1000*$I3136 &lt;= ABS(($F3136-$E3136)*(1+$J208)^(V$490-$K$490)),'PV Adoption'!R$5*(1/(1-'General Inputs'!$C$10))*$J3136*1000*$I3136,ABS(($F3136-$E3136)*(1+$J208)^(V$490-$K$490)))</f>
        <v>0</v>
      </c>
      <c r="W3136" s="357">
        <f>IF('PV Adoption'!S$5*(1/(1-'General Inputs'!$C$10))*$J3136*1000*$I3136 &lt;= ABS(($F3136-$E3136)*(1+$J208)^(W$490-$K$490)),'PV Adoption'!S$5*(1/(1-'General Inputs'!$C$10))*$J3136*1000*$I3136,ABS(($F3136-$E3136)*(1+$J208)^(W$490-$K$490)))</f>
        <v>0</v>
      </c>
      <c r="X3136" s="357">
        <f>IF('PV Adoption'!T$5*(1/(1-'General Inputs'!$C$10))*$J3136*1000*$I3136 &lt;= ABS(($F3136-$E3136)*(1+$J208)^(X$490-$K$490)),'PV Adoption'!T$5*(1/(1-'General Inputs'!$C$10))*$J3136*1000*$I3136,ABS(($F3136-$E3136)*(1+$J208)^(X$490-$K$490)))</f>
        <v>0</v>
      </c>
      <c r="Y3136" s="357">
        <f>IF('PV Adoption'!U$5*(1/(1-'General Inputs'!$C$10))*$J3136*1000*$I3136 &lt;= ABS(($F3136-$E3136)*(1+$J208)^(Y$490-$K$490)),'PV Adoption'!U$5*(1/(1-'General Inputs'!$C$10))*$J3136*1000*$I3136,ABS(($F3136-$E3136)*(1+$J208)^(Y$490-$K$490)))</f>
        <v>0</v>
      </c>
      <c r="Z3136" s="357">
        <f>IF('PV Adoption'!V$5*(1/(1-'General Inputs'!$C$10))*$J3136*1000*$I3136 &lt;= ABS(($F3136-$E3136)*(1+$J208)^(Z$490-$K$490)),'PV Adoption'!V$5*(1/(1-'General Inputs'!$C$10))*$J3136*1000*$I3136,ABS(($F3136-$E3136)*(1+$J208)^(Z$490-$K$490)))</f>
        <v>0</v>
      </c>
      <c r="AA3136" s="357">
        <f>IF('PV Adoption'!W$5*(1/(1-'General Inputs'!$C$10))*$J3136*1000*$I3136 &lt;= ABS(($F3136-$E3136)*(1+$J208)^(AA$490-$K$490)),'PV Adoption'!W$5*(1/(1-'General Inputs'!$C$10))*$J3136*1000*$I3136,ABS(($F3136-$E3136)*(1+$J208)^(AA$490-$K$490)))</f>
        <v>0</v>
      </c>
      <c r="AB3136" s="357">
        <f>IF('PV Adoption'!X$5*(1/(1-'General Inputs'!$C$10))*$J3136*1000*$I3136 &lt;= ABS(($F3136-$E3136)*(1+$J208)^(AB$490-$K$490)),'PV Adoption'!X$5*(1/(1-'General Inputs'!$C$10))*$J3136*1000*$I3136,ABS(($F3136-$E3136)*(1+$J208)^(AB$490-$K$490)))</f>
        <v>0</v>
      </c>
      <c r="AC3136" s="357">
        <f>IF('PV Adoption'!Y$5*(1/(1-'General Inputs'!$C$10))*$J3136*1000*$I3136 &lt;= ABS(($F3136-$E3136)*(1+$J208)^(AC$490-$K$490)),'PV Adoption'!Y$5*(1/(1-'General Inputs'!$C$10))*$J3136*1000*$I3136,ABS(($F3136-$E3136)*(1+$J208)^(AC$490-$K$490)))</f>
        <v>0</v>
      </c>
      <c r="AD3136" s="357">
        <f>IF('PV Adoption'!Z$5*(1/(1-'General Inputs'!$C$10))*$J3136*1000*$I3136 &lt;= ABS(($F3136-$E3136)*(1+$J208)^(AD$490-$K$490)),'PV Adoption'!Z$5*(1/(1-'General Inputs'!$C$10))*$J3136*1000*$I3136,ABS(($F3136-$E3136)*(1+$J208)^(AD$490-$K$490)))</f>
        <v>0</v>
      </c>
      <c r="AE3136" s="357">
        <f>IF('PV Adoption'!AA$5*(1/(1-'General Inputs'!$C$10))*$J3136*1000*$I3136 &lt;= ABS(($F3136-$E3136)*(1+$J208)^(AE$490-$K$490)),'PV Adoption'!AA$5*(1/(1-'General Inputs'!$C$10))*$J3136*1000*$I3136,ABS(($F3136-$E3136)*(1+$J208)^(AE$490-$K$490)))</f>
        <v>0</v>
      </c>
      <c r="AF3136" s="357">
        <f>IF('PV Adoption'!AB$5*(1/(1-'General Inputs'!$C$10))*$J3136*1000*$I3136 &lt;= ABS(($F3136-$E3136)*(1+$J208)^(AF$490-$K$490)),'PV Adoption'!AB$5*(1/(1-'General Inputs'!$C$10))*$J3136*1000*$I3136,ABS(($F3136-$E3136)*(1+$J208)^(AF$490-$K$490)))</f>
        <v>0</v>
      </c>
      <c r="AG3136" s="357">
        <f>IF('PV Adoption'!AC$5*(1/(1-'General Inputs'!$C$10))*$J3136*1000*$I3136 &lt;= ABS(($F3136-$E3136)*(1+$J208)^(AG$490-$K$490)),'PV Adoption'!AC$5*(1/(1-'General Inputs'!$C$10))*$J3136*1000*$I3136,ABS(($F3136-$E3136)*(1+$J208)^(AG$490-$K$490)))</f>
        <v>0</v>
      </c>
      <c r="AH3136" s="357">
        <f>IF('PV Adoption'!AD$5*(1/(1-'General Inputs'!$C$10))*$J3136*1000*$I3136 &lt;= ABS(($F3136-$E3136)*(1+$J208)^(AH$490-$K$490)),'PV Adoption'!AD$5*(1/(1-'General Inputs'!$C$10))*$J3136*1000*$I3136,ABS(($F3136-$E3136)*(1+$J208)^(AH$490-$K$490)))</f>
        <v>0</v>
      </c>
      <c r="AI3136" s="357">
        <f>IF('PV Adoption'!AE$5*(1/(1-'General Inputs'!$C$10))*$J3136*1000*$I3136 &lt;= ABS(($F3136-$E3136)*(1+$J208)^(AI$490-$K$490)),'PV Adoption'!AE$5*(1/(1-'General Inputs'!$C$10))*$J3136*1000*$I3136,ABS(($F3136-$E3136)*(1+$J208)^(AI$490-$K$490)))</f>
        <v>0</v>
      </c>
      <c r="AJ3136" s="357">
        <f>IF('PV Adoption'!AF$5*(1/(1-'General Inputs'!$C$10))*$J3136*1000*$I3136 &lt;= ABS(($F3136-$E3136)*(1+$J208)^(AJ$490-$K$490)),'PV Adoption'!AF$5*(1/(1-'General Inputs'!$C$10))*$J3136*1000*$I3136,ABS(($F3136-$E3136)*(1+$J208)^(AJ$490-$K$490)))</f>
        <v>0</v>
      </c>
      <c r="AK3136" s="357">
        <v>105.6265044074764</v>
      </c>
      <c r="AL3136" s="357">
        <v>107.46869307094487</v>
      </c>
      <c r="AM3136" s="357">
        <v>109.41941563400555</v>
      </c>
    </row>
    <row r="3137" spans="1:39" x14ac:dyDescent="0.25">
      <c r="A3137" s="353" t="s">
        <v>443</v>
      </c>
      <c r="B3137" s="353" t="s">
        <v>443</v>
      </c>
      <c r="C3137" s="441">
        <f t="shared" ref="C3137:H3137" si="2585">C209</f>
        <v>50000</v>
      </c>
      <c r="D3137" s="441"/>
      <c r="E3137" s="441"/>
      <c r="F3137" s="441"/>
      <c r="G3137" s="441"/>
      <c r="H3137" s="441">
        <f t="shared" si="2585"/>
        <v>0</v>
      </c>
      <c r="I3137" s="470">
        <f>IFERROR(VLOOKUP(B3137,Coincidence!$B$2:$E$242,4,FALSE)*IF(G3137="Winter",'General Inputs'!$C$25,'General Inputs'!$C$24),IF(G3137="Winter",'General Inputs'!$C$25,'General Inputs'!$C$24))</f>
        <v>0.52140604400000001</v>
      </c>
      <c r="J3137" s="466">
        <f>'Nameplate by Substation'!H209</f>
        <v>4.2559966812139651E-4</v>
      </c>
      <c r="K3137" s="357">
        <f>IF('PV Adoption'!G$5*(1/(1-'General Inputs'!$C$10))*$J3137*1000*$I3137 &lt;= ABS(($F3137-$E3137)*(1+$J209)^(K$490-$K$490)),'PV Adoption'!G$5*(1/(1-'General Inputs'!$C$10))*$J3137*1000*$I3137,ABS(($F3137-$E3137)*(1+$J209)^(K$490-$K$490)))</f>
        <v>0</v>
      </c>
      <c r="L3137" s="357">
        <f>IF('PV Adoption'!H$5*(1/(1-'General Inputs'!$C$10))*$J3137*1000*$I3137 &lt;= ABS(($F3137-$E3137)*(1+$J209)^(L$490-$K$490)),'PV Adoption'!H$5*(1/(1-'General Inputs'!$C$10))*$J3137*1000*$I3137,ABS(($F3137-$E3137)*(1+$J209)^(L$490-$K$490)))</f>
        <v>0</v>
      </c>
      <c r="M3137" s="357">
        <f>IF('PV Adoption'!I$5*(1/(1-'General Inputs'!$C$10))*$J3137*1000*$I3137 &lt;= ABS(($F3137-$E3137)*(1+$J209)^(M$490-$K$490)),'PV Adoption'!I$5*(1/(1-'General Inputs'!$C$10))*$J3137*1000*$I3137,ABS(($F3137-$E3137)*(1+$J209)^(M$490-$K$490)))</f>
        <v>0</v>
      </c>
      <c r="N3137" s="357">
        <f>IF('PV Adoption'!J$5*(1/(1-'General Inputs'!$C$10))*$J3137*1000*$I3137 &lt;= ABS(($F3137-$E3137)*(1+$J209)^(N$490-$K$490)),'PV Adoption'!J$5*(1/(1-'General Inputs'!$C$10))*$J3137*1000*$I3137,ABS(($F3137-$E3137)*(1+$J209)^(N$490-$K$490)))</f>
        <v>0</v>
      </c>
      <c r="O3137" s="357">
        <f>IF('PV Adoption'!K$5*(1/(1-'General Inputs'!$C$10))*$J3137*1000*$I3137 &lt;= ABS(($F3137-$E3137)*(1+$J209)^(O$490-$K$490)),'PV Adoption'!K$5*(1/(1-'General Inputs'!$C$10))*$J3137*1000*$I3137,ABS(($F3137-$E3137)*(1+$J209)^(O$490-$K$490)))</f>
        <v>0</v>
      </c>
      <c r="P3137" s="357">
        <f>IF('PV Adoption'!L$5*(1/(1-'General Inputs'!$C$10))*$J3137*1000*$I3137 &lt;= ABS(($F3137-$E3137)*(1+$J209)^(P$490-$K$490)),'PV Adoption'!L$5*(1/(1-'General Inputs'!$C$10))*$J3137*1000*$I3137,ABS(($F3137-$E3137)*(1+$J209)^(P$490-$K$490)))</f>
        <v>0</v>
      </c>
      <c r="Q3137" s="357">
        <f>IF('PV Adoption'!M$5*(1/(1-'General Inputs'!$C$10))*$J3137*1000*$I3137 &lt;= ABS(($F3137-$E3137)*(1+$J209)^(Q$490-$K$490)),'PV Adoption'!M$5*(1/(1-'General Inputs'!$C$10))*$J3137*1000*$I3137,ABS(($F3137-$E3137)*(1+$J209)^(Q$490-$K$490)))</f>
        <v>0</v>
      </c>
      <c r="R3137" s="357">
        <f>IF('PV Adoption'!N$5*(1/(1-'General Inputs'!$C$10))*$J3137*1000*$I3137 &lt;= ABS(($F3137-$E3137)*(1+$J209)^(R$490-$K$490)),'PV Adoption'!N$5*(1/(1-'General Inputs'!$C$10))*$J3137*1000*$I3137,ABS(($F3137-$E3137)*(1+$J209)^(R$490-$K$490)))</f>
        <v>0</v>
      </c>
      <c r="S3137" s="357">
        <f>IF('PV Adoption'!O$5*(1/(1-'General Inputs'!$C$10))*$J3137*1000*$I3137 &lt;= ABS(($F3137-$E3137)*(1+$J209)^(S$490-$K$490)),'PV Adoption'!O$5*(1/(1-'General Inputs'!$C$10))*$J3137*1000*$I3137,ABS(($F3137-$E3137)*(1+$J209)^(S$490-$K$490)))</f>
        <v>0</v>
      </c>
      <c r="T3137" s="357">
        <f>IF('PV Adoption'!P$5*(1/(1-'General Inputs'!$C$10))*$J3137*1000*$I3137 &lt;= ABS(($F3137-$E3137)*(1+$J209)^(T$490-$K$490)),'PV Adoption'!P$5*(1/(1-'General Inputs'!$C$10))*$J3137*1000*$I3137,ABS(($F3137-$E3137)*(1+$J209)^(T$490-$K$490)))</f>
        <v>0</v>
      </c>
      <c r="U3137" s="357">
        <f>IF('PV Adoption'!Q$5*(1/(1-'General Inputs'!$C$10))*$J3137*1000*$I3137 &lt;= ABS(($F3137-$E3137)*(1+$J209)^(U$490-$K$490)),'PV Adoption'!Q$5*(1/(1-'General Inputs'!$C$10))*$J3137*1000*$I3137,ABS(($F3137-$E3137)*(1+$J209)^(U$490-$K$490)))</f>
        <v>0</v>
      </c>
      <c r="V3137" s="357">
        <f>IF('PV Adoption'!R$5*(1/(1-'General Inputs'!$C$10))*$J3137*1000*$I3137 &lt;= ABS(($F3137-$E3137)*(1+$J209)^(V$490-$K$490)),'PV Adoption'!R$5*(1/(1-'General Inputs'!$C$10))*$J3137*1000*$I3137,ABS(($F3137-$E3137)*(1+$J209)^(V$490-$K$490)))</f>
        <v>0</v>
      </c>
      <c r="W3137" s="357">
        <f>IF('PV Adoption'!S$5*(1/(1-'General Inputs'!$C$10))*$J3137*1000*$I3137 &lt;= ABS(($F3137-$E3137)*(1+$J209)^(W$490-$K$490)),'PV Adoption'!S$5*(1/(1-'General Inputs'!$C$10))*$J3137*1000*$I3137,ABS(($F3137-$E3137)*(1+$J209)^(W$490-$K$490)))</f>
        <v>0</v>
      </c>
      <c r="X3137" s="357">
        <f>IF('PV Adoption'!T$5*(1/(1-'General Inputs'!$C$10))*$J3137*1000*$I3137 &lt;= ABS(($F3137-$E3137)*(1+$J209)^(X$490-$K$490)),'PV Adoption'!T$5*(1/(1-'General Inputs'!$C$10))*$J3137*1000*$I3137,ABS(($F3137-$E3137)*(1+$J209)^(X$490-$K$490)))</f>
        <v>0</v>
      </c>
      <c r="Y3137" s="357">
        <f>IF('PV Adoption'!U$5*(1/(1-'General Inputs'!$C$10))*$J3137*1000*$I3137 &lt;= ABS(($F3137-$E3137)*(1+$J209)^(Y$490-$K$490)),'PV Adoption'!U$5*(1/(1-'General Inputs'!$C$10))*$J3137*1000*$I3137,ABS(($F3137-$E3137)*(1+$J209)^(Y$490-$K$490)))</f>
        <v>0</v>
      </c>
      <c r="Z3137" s="357">
        <f>IF('PV Adoption'!V$5*(1/(1-'General Inputs'!$C$10))*$J3137*1000*$I3137 &lt;= ABS(($F3137-$E3137)*(1+$J209)^(Z$490-$K$490)),'PV Adoption'!V$5*(1/(1-'General Inputs'!$C$10))*$J3137*1000*$I3137,ABS(($F3137-$E3137)*(1+$J209)^(Z$490-$K$490)))</f>
        <v>0</v>
      </c>
      <c r="AA3137" s="357">
        <f>IF('PV Adoption'!W$5*(1/(1-'General Inputs'!$C$10))*$J3137*1000*$I3137 &lt;= ABS(($F3137-$E3137)*(1+$J209)^(AA$490-$K$490)),'PV Adoption'!W$5*(1/(1-'General Inputs'!$C$10))*$J3137*1000*$I3137,ABS(($F3137-$E3137)*(1+$J209)^(AA$490-$K$490)))</f>
        <v>0</v>
      </c>
      <c r="AB3137" s="357">
        <f>IF('PV Adoption'!X$5*(1/(1-'General Inputs'!$C$10))*$J3137*1000*$I3137 &lt;= ABS(($F3137-$E3137)*(1+$J209)^(AB$490-$K$490)),'PV Adoption'!X$5*(1/(1-'General Inputs'!$C$10))*$J3137*1000*$I3137,ABS(($F3137-$E3137)*(1+$J209)^(AB$490-$K$490)))</f>
        <v>0</v>
      </c>
      <c r="AC3137" s="357">
        <f>IF('PV Adoption'!Y$5*(1/(1-'General Inputs'!$C$10))*$J3137*1000*$I3137 &lt;= ABS(($F3137-$E3137)*(1+$J209)^(AC$490-$K$490)),'PV Adoption'!Y$5*(1/(1-'General Inputs'!$C$10))*$J3137*1000*$I3137,ABS(($F3137-$E3137)*(1+$J209)^(AC$490-$K$490)))</f>
        <v>0</v>
      </c>
      <c r="AD3137" s="357">
        <f>IF('PV Adoption'!Z$5*(1/(1-'General Inputs'!$C$10))*$J3137*1000*$I3137 &lt;= ABS(($F3137-$E3137)*(1+$J209)^(AD$490-$K$490)),'PV Adoption'!Z$5*(1/(1-'General Inputs'!$C$10))*$J3137*1000*$I3137,ABS(($F3137-$E3137)*(1+$J209)^(AD$490-$K$490)))</f>
        <v>0</v>
      </c>
      <c r="AE3137" s="357">
        <f>IF('PV Adoption'!AA$5*(1/(1-'General Inputs'!$C$10))*$J3137*1000*$I3137 &lt;= ABS(($F3137-$E3137)*(1+$J209)^(AE$490-$K$490)),'PV Adoption'!AA$5*(1/(1-'General Inputs'!$C$10))*$J3137*1000*$I3137,ABS(($F3137-$E3137)*(1+$J209)^(AE$490-$K$490)))</f>
        <v>0</v>
      </c>
      <c r="AF3137" s="357">
        <f>IF('PV Adoption'!AB$5*(1/(1-'General Inputs'!$C$10))*$J3137*1000*$I3137 &lt;= ABS(($F3137-$E3137)*(1+$J209)^(AF$490-$K$490)),'PV Adoption'!AB$5*(1/(1-'General Inputs'!$C$10))*$J3137*1000*$I3137,ABS(($F3137-$E3137)*(1+$J209)^(AF$490-$K$490)))</f>
        <v>0</v>
      </c>
      <c r="AG3137" s="357">
        <f>IF('PV Adoption'!AC$5*(1/(1-'General Inputs'!$C$10))*$J3137*1000*$I3137 &lt;= ABS(($F3137-$E3137)*(1+$J209)^(AG$490-$K$490)),'PV Adoption'!AC$5*(1/(1-'General Inputs'!$C$10))*$J3137*1000*$I3137,ABS(($F3137-$E3137)*(1+$J209)^(AG$490-$K$490)))</f>
        <v>0</v>
      </c>
      <c r="AH3137" s="357">
        <f>IF('PV Adoption'!AD$5*(1/(1-'General Inputs'!$C$10))*$J3137*1000*$I3137 &lt;= ABS(($F3137-$E3137)*(1+$J209)^(AH$490-$K$490)),'PV Adoption'!AD$5*(1/(1-'General Inputs'!$C$10))*$J3137*1000*$I3137,ABS(($F3137-$E3137)*(1+$J209)^(AH$490-$K$490)))</f>
        <v>0</v>
      </c>
      <c r="AI3137" s="357">
        <f>IF('PV Adoption'!AE$5*(1/(1-'General Inputs'!$C$10))*$J3137*1000*$I3137 &lt;= ABS(($F3137-$E3137)*(1+$J209)^(AI$490-$K$490)),'PV Adoption'!AE$5*(1/(1-'General Inputs'!$C$10))*$J3137*1000*$I3137,ABS(($F3137-$E3137)*(1+$J209)^(AI$490-$K$490)))</f>
        <v>0</v>
      </c>
      <c r="AJ3137" s="357">
        <f>IF('PV Adoption'!AF$5*(1/(1-'General Inputs'!$C$10))*$J3137*1000*$I3137 &lt;= ABS(($F3137-$E3137)*(1+$J209)^(AJ$490-$K$490)),'PV Adoption'!AF$5*(1/(1-'General Inputs'!$C$10))*$J3137*1000*$I3137,ABS(($F3137-$E3137)*(1+$J209)^(AJ$490-$K$490)))</f>
        <v>0</v>
      </c>
      <c r="AK3137" s="357">
        <v>0</v>
      </c>
      <c r="AL3137" s="357">
        <v>0</v>
      </c>
      <c r="AM3137" s="357">
        <v>0</v>
      </c>
    </row>
    <row r="3138" spans="1:39" x14ac:dyDescent="0.25">
      <c r="A3138" s="353" t="s">
        <v>244</v>
      </c>
      <c r="B3138" s="353" t="s">
        <v>429</v>
      </c>
      <c r="C3138" s="441">
        <f t="shared" ref="C3138:H3138" si="2586">C210</f>
        <v>20000</v>
      </c>
      <c r="D3138" s="441"/>
      <c r="E3138" s="441"/>
      <c r="F3138" s="441"/>
      <c r="G3138" s="441"/>
      <c r="H3138" s="441">
        <f t="shared" si="2586"/>
        <v>0</v>
      </c>
      <c r="I3138" s="470">
        <f>IFERROR(VLOOKUP(B3138,Coincidence!$B$2:$E$242,4,FALSE)*IF(G3138="Winter",'General Inputs'!$C$25,'General Inputs'!$C$24),IF(G3138="Winter",'General Inputs'!$C$25,'General Inputs'!$C$24))</f>
        <v>0.52140604400000001</v>
      </c>
      <c r="J3138" s="466">
        <f>'Nameplate by Substation'!H210</f>
        <v>1.633144874347126E-3</v>
      </c>
      <c r="K3138" s="357">
        <f>IF('PV Adoption'!G$5*(1/(1-'General Inputs'!$C$10))*$J3138*1000*$I3138 &lt;= ABS(($F3138-$E3138)*(1+$J210)^(K$490-$K$490)),'PV Adoption'!G$5*(1/(1-'General Inputs'!$C$10))*$J3138*1000*$I3138,ABS(($F3138-$E3138)*(1+$J210)^(K$490-$K$490)))</f>
        <v>0</v>
      </c>
      <c r="L3138" s="357">
        <f>IF('PV Adoption'!H$5*(1/(1-'General Inputs'!$C$10))*$J3138*1000*$I3138 &lt;= ABS(($F3138-$E3138)*(1+$J210)^(L$490-$K$490)),'PV Adoption'!H$5*(1/(1-'General Inputs'!$C$10))*$J3138*1000*$I3138,ABS(($F3138-$E3138)*(1+$J210)^(L$490-$K$490)))</f>
        <v>0</v>
      </c>
      <c r="M3138" s="357">
        <f>IF('PV Adoption'!I$5*(1/(1-'General Inputs'!$C$10))*$J3138*1000*$I3138 &lt;= ABS(($F3138-$E3138)*(1+$J210)^(M$490-$K$490)),'PV Adoption'!I$5*(1/(1-'General Inputs'!$C$10))*$J3138*1000*$I3138,ABS(($F3138-$E3138)*(1+$J210)^(M$490-$K$490)))</f>
        <v>0</v>
      </c>
      <c r="N3138" s="357">
        <f>IF('PV Adoption'!J$5*(1/(1-'General Inputs'!$C$10))*$J3138*1000*$I3138 &lt;= ABS(($F3138-$E3138)*(1+$J210)^(N$490-$K$490)),'PV Adoption'!J$5*(1/(1-'General Inputs'!$C$10))*$J3138*1000*$I3138,ABS(($F3138-$E3138)*(1+$J210)^(N$490-$K$490)))</f>
        <v>0</v>
      </c>
      <c r="O3138" s="357">
        <f>IF('PV Adoption'!K$5*(1/(1-'General Inputs'!$C$10))*$J3138*1000*$I3138 &lt;= ABS(($F3138-$E3138)*(1+$J210)^(O$490-$K$490)),'PV Adoption'!K$5*(1/(1-'General Inputs'!$C$10))*$J3138*1000*$I3138,ABS(($F3138-$E3138)*(1+$J210)^(O$490-$K$490)))</f>
        <v>0</v>
      </c>
      <c r="P3138" s="357">
        <f>IF('PV Adoption'!L$5*(1/(1-'General Inputs'!$C$10))*$J3138*1000*$I3138 &lt;= ABS(($F3138-$E3138)*(1+$J210)^(P$490-$K$490)),'PV Adoption'!L$5*(1/(1-'General Inputs'!$C$10))*$J3138*1000*$I3138,ABS(($F3138-$E3138)*(1+$J210)^(P$490-$K$490)))</f>
        <v>0</v>
      </c>
      <c r="Q3138" s="357">
        <f>IF('PV Adoption'!M$5*(1/(1-'General Inputs'!$C$10))*$J3138*1000*$I3138 &lt;= ABS(($F3138-$E3138)*(1+$J210)^(Q$490-$K$490)),'PV Adoption'!M$5*(1/(1-'General Inputs'!$C$10))*$J3138*1000*$I3138,ABS(($F3138-$E3138)*(1+$J210)^(Q$490-$K$490)))</f>
        <v>0</v>
      </c>
      <c r="R3138" s="357">
        <f>IF('PV Adoption'!N$5*(1/(1-'General Inputs'!$C$10))*$J3138*1000*$I3138 &lt;= ABS(($F3138-$E3138)*(1+$J210)^(R$490-$K$490)),'PV Adoption'!N$5*(1/(1-'General Inputs'!$C$10))*$J3138*1000*$I3138,ABS(($F3138-$E3138)*(1+$J210)^(R$490-$K$490)))</f>
        <v>0</v>
      </c>
      <c r="S3138" s="357">
        <f>IF('PV Adoption'!O$5*(1/(1-'General Inputs'!$C$10))*$J3138*1000*$I3138 &lt;= ABS(($F3138-$E3138)*(1+$J210)^(S$490-$K$490)),'PV Adoption'!O$5*(1/(1-'General Inputs'!$C$10))*$J3138*1000*$I3138,ABS(($F3138-$E3138)*(1+$J210)^(S$490-$K$490)))</f>
        <v>0</v>
      </c>
      <c r="T3138" s="357">
        <f>IF('PV Adoption'!P$5*(1/(1-'General Inputs'!$C$10))*$J3138*1000*$I3138 &lt;= ABS(($F3138-$E3138)*(1+$J210)^(T$490-$K$490)),'PV Adoption'!P$5*(1/(1-'General Inputs'!$C$10))*$J3138*1000*$I3138,ABS(($F3138-$E3138)*(1+$J210)^(T$490-$K$490)))</f>
        <v>0</v>
      </c>
      <c r="U3138" s="357">
        <f>IF('PV Adoption'!Q$5*(1/(1-'General Inputs'!$C$10))*$J3138*1000*$I3138 &lt;= ABS(($F3138-$E3138)*(1+$J210)^(U$490-$K$490)),'PV Adoption'!Q$5*(1/(1-'General Inputs'!$C$10))*$J3138*1000*$I3138,ABS(($F3138-$E3138)*(1+$J210)^(U$490-$K$490)))</f>
        <v>0</v>
      </c>
      <c r="V3138" s="357">
        <f>IF('PV Adoption'!R$5*(1/(1-'General Inputs'!$C$10))*$J3138*1000*$I3138 &lt;= ABS(($F3138-$E3138)*(1+$J210)^(V$490-$K$490)),'PV Adoption'!R$5*(1/(1-'General Inputs'!$C$10))*$J3138*1000*$I3138,ABS(($F3138-$E3138)*(1+$J210)^(V$490-$K$490)))</f>
        <v>0</v>
      </c>
      <c r="W3138" s="357">
        <f>IF('PV Adoption'!S$5*(1/(1-'General Inputs'!$C$10))*$J3138*1000*$I3138 &lt;= ABS(($F3138-$E3138)*(1+$J210)^(W$490-$K$490)),'PV Adoption'!S$5*(1/(1-'General Inputs'!$C$10))*$J3138*1000*$I3138,ABS(($F3138-$E3138)*(1+$J210)^(W$490-$K$490)))</f>
        <v>0</v>
      </c>
      <c r="X3138" s="357">
        <f>IF('PV Adoption'!T$5*(1/(1-'General Inputs'!$C$10))*$J3138*1000*$I3138 &lt;= ABS(($F3138-$E3138)*(1+$J210)^(X$490-$K$490)),'PV Adoption'!T$5*(1/(1-'General Inputs'!$C$10))*$J3138*1000*$I3138,ABS(($F3138-$E3138)*(1+$J210)^(X$490-$K$490)))</f>
        <v>0</v>
      </c>
      <c r="Y3138" s="357">
        <f>IF('PV Adoption'!U$5*(1/(1-'General Inputs'!$C$10))*$J3138*1000*$I3138 &lt;= ABS(($F3138-$E3138)*(1+$J210)^(Y$490-$K$490)),'PV Adoption'!U$5*(1/(1-'General Inputs'!$C$10))*$J3138*1000*$I3138,ABS(($F3138-$E3138)*(1+$J210)^(Y$490-$K$490)))</f>
        <v>0</v>
      </c>
      <c r="Z3138" s="357">
        <f>IF('PV Adoption'!V$5*(1/(1-'General Inputs'!$C$10))*$J3138*1000*$I3138 &lt;= ABS(($F3138-$E3138)*(1+$J210)^(Z$490-$K$490)),'PV Adoption'!V$5*(1/(1-'General Inputs'!$C$10))*$J3138*1000*$I3138,ABS(($F3138-$E3138)*(1+$J210)^(Z$490-$K$490)))</f>
        <v>0</v>
      </c>
      <c r="AA3138" s="357">
        <f>IF('PV Adoption'!W$5*(1/(1-'General Inputs'!$C$10))*$J3138*1000*$I3138 &lt;= ABS(($F3138-$E3138)*(1+$J210)^(AA$490-$K$490)),'PV Adoption'!W$5*(1/(1-'General Inputs'!$C$10))*$J3138*1000*$I3138,ABS(($F3138-$E3138)*(1+$J210)^(AA$490-$K$490)))</f>
        <v>0</v>
      </c>
      <c r="AB3138" s="357">
        <f>IF('PV Adoption'!X$5*(1/(1-'General Inputs'!$C$10))*$J3138*1000*$I3138 &lt;= ABS(($F3138-$E3138)*(1+$J210)^(AB$490-$K$490)),'PV Adoption'!X$5*(1/(1-'General Inputs'!$C$10))*$J3138*1000*$I3138,ABS(($F3138-$E3138)*(1+$J210)^(AB$490-$K$490)))</f>
        <v>0</v>
      </c>
      <c r="AC3138" s="357">
        <f>IF('PV Adoption'!Y$5*(1/(1-'General Inputs'!$C$10))*$J3138*1000*$I3138 &lt;= ABS(($F3138-$E3138)*(1+$J210)^(AC$490-$K$490)),'PV Adoption'!Y$5*(1/(1-'General Inputs'!$C$10))*$J3138*1000*$I3138,ABS(($F3138-$E3138)*(1+$J210)^(AC$490-$K$490)))</f>
        <v>0</v>
      </c>
      <c r="AD3138" s="357">
        <f>IF('PV Adoption'!Z$5*(1/(1-'General Inputs'!$C$10))*$J3138*1000*$I3138 &lt;= ABS(($F3138-$E3138)*(1+$J210)^(AD$490-$K$490)),'PV Adoption'!Z$5*(1/(1-'General Inputs'!$C$10))*$J3138*1000*$I3138,ABS(($F3138-$E3138)*(1+$J210)^(AD$490-$K$490)))</f>
        <v>0</v>
      </c>
      <c r="AE3138" s="357">
        <f>IF('PV Adoption'!AA$5*(1/(1-'General Inputs'!$C$10))*$J3138*1000*$I3138 &lt;= ABS(($F3138-$E3138)*(1+$J210)^(AE$490-$K$490)),'PV Adoption'!AA$5*(1/(1-'General Inputs'!$C$10))*$J3138*1000*$I3138,ABS(($F3138-$E3138)*(1+$J210)^(AE$490-$K$490)))</f>
        <v>0</v>
      </c>
      <c r="AF3138" s="357">
        <f>IF('PV Adoption'!AB$5*(1/(1-'General Inputs'!$C$10))*$J3138*1000*$I3138 &lt;= ABS(($F3138-$E3138)*(1+$J210)^(AF$490-$K$490)),'PV Adoption'!AB$5*(1/(1-'General Inputs'!$C$10))*$J3138*1000*$I3138,ABS(($F3138-$E3138)*(1+$J210)^(AF$490-$K$490)))</f>
        <v>0</v>
      </c>
      <c r="AG3138" s="357">
        <f>IF('PV Adoption'!AC$5*(1/(1-'General Inputs'!$C$10))*$J3138*1000*$I3138 &lt;= ABS(($F3138-$E3138)*(1+$J210)^(AG$490-$K$490)),'PV Adoption'!AC$5*(1/(1-'General Inputs'!$C$10))*$J3138*1000*$I3138,ABS(($F3138-$E3138)*(1+$J210)^(AG$490-$K$490)))</f>
        <v>0</v>
      </c>
      <c r="AH3138" s="357">
        <f>IF('PV Adoption'!AD$5*(1/(1-'General Inputs'!$C$10))*$J3138*1000*$I3138 &lt;= ABS(($F3138-$E3138)*(1+$J210)^(AH$490-$K$490)),'PV Adoption'!AD$5*(1/(1-'General Inputs'!$C$10))*$J3138*1000*$I3138,ABS(($F3138-$E3138)*(1+$J210)^(AH$490-$K$490)))</f>
        <v>0</v>
      </c>
      <c r="AI3138" s="357">
        <f>IF('PV Adoption'!AE$5*(1/(1-'General Inputs'!$C$10))*$J3138*1000*$I3138 &lt;= ABS(($F3138-$E3138)*(1+$J210)^(AI$490-$K$490)),'PV Adoption'!AE$5*(1/(1-'General Inputs'!$C$10))*$J3138*1000*$I3138,ABS(($F3138-$E3138)*(1+$J210)^(AI$490-$K$490)))</f>
        <v>0</v>
      </c>
      <c r="AJ3138" s="357">
        <f>IF('PV Adoption'!AF$5*(1/(1-'General Inputs'!$C$10))*$J3138*1000*$I3138 &lt;= ABS(($F3138-$E3138)*(1+$J210)^(AJ$490-$K$490)),'PV Adoption'!AF$5*(1/(1-'General Inputs'!$C$10))*$J3138*1000*$I3138,ABS(($F3138-$E3138)*(1+$J210)^(AJ$490-$K$490)))</f>
        <v>0</v>
      </c>
      <c r="AK3138" s="357">
        <v>323.39863371243644</v>
      </c>
      <c r="AL3138" s="357">
        <v>329.03889701707027</v>
      </c>
      <c r="AM3138" s="357">
        <v>335.01146058134549</v>
      </c>
    </row>
    <row r="3139" spans="1:39" x14ac:dyDescent="0.25">
      <c r="A3139" s="353" t="s">
        <v>244</v>
      </c>
      <c r="B3139" s="353" t="s">
        <v>405</v>
      </c>
      <c r="C3139" s="441">
        <f t="shared" ref="C3139:H3139" si="2587">C211</f>
        <v>20000</v>
      </c>
      <c r="D3139" s="441"/>
      <c r="E3139" s="441"/>
      <c r="F3139" s="441"/>
      <c r="G3139" s="441"/>
      <c r="H3139" s="441">
        <f t="shared" si="2587"/>
        <v>0</v>
      </c>
      <c r="I3139" s="470">
        <f>IFERROR(VLOOKUP(B3139,Coincidence!$B$2:$E$242,4,FALSE)*IF(G3139="Winter",'General Inputs'!$C$25,'General Inputs'!$C$24),IF(G3139="Winter",'General Inputs'!$C$25,'General Inputs'!$C$24))</f>
        <v>0.52140604400000001</v>
      </c>
      <c r="J3139" s="466">
        <f>'Nameplate by Substation'!H211</f>
        <v>1.2748814025960967E-2</v>
      </c>
      <c r="K3139" s="357">
        <f>IF('PV Adoption'!G$5*(1/(1-'General Inputs'!$C$10))*$J3139*1000*$I3139 &lt;= ABS(($F3139-$E3139)*(1+$J211)^(K$490-$K$490)),'PV Adoption'!G$5*(1/(1-'General Inputs'!$C$10))*$J3139*1000*$I3139,ABS(($F3139-$E3139)*(1+$J211)^(K$490-$K$490)))</f>
        <v>0</v>
      </c>
      <c r="L3139" s="357">
        <f>IF('PV Adoption'!H$5*(1/(1-'General Inputs'!$C$10))*$J3139*1000*$I3139 &lt;= ABS(($F3139-$E3139)*(1+$J211)^(L$490-$K$490)),'PV Adoption'!H$5*(1/(1-'General Inputs'!$C$10))*$J3139*1000*$I3139,ABS(($F3139-$E3139)*(1+$J211)^(L$490-$K$490)))</f>
        <v>0</v>
      </c>
      <c r="M3139" s="357">
        <f>IF('PV Adoption'!I$5*(1/(1-'General Inputs'!$C$10))*$J3139*1000*$I3139 &lt;= ABS(($F3139-$E3139)*(1+$J211)^(M$490-$K$490)),'PV Adoption'!I$5*(1/(1-'General Inputs'!$C$10))*$J3139*1000*$I3139,ABS(($F3139-$E3139)*(1+$J211)^(M$490-$K$490)))</f>
        <v>0</v>
      </c>
      <c r="N3139" s="357">
        <f>IF('PV Adoption'!J$5*(1/(1-'General Inputs'!$C$10))*$J3139*1000*$I3139 &lt;= ABS(($F3139-$E3139)*(1+$J211)^(N$490-$K$490)),'PV Adoption'!J$5*(1/(1-'General Inputs'!$C$10))*$J3139*1000*$I3139,ABS(($F3139-$E3139)*(1+$J211)^(N$490-$K$490)))</f>
        <v>0</v>
      </c>
      <c r="O3139" s="357">
        <f>IF('PV Adoption'!K$5*(1/(1-'General Inputs'!$C$10))*$J3139*1000*$I3139 &lt;= ABS(($F3139-$E3139)*(1+$J211)^(O$490-$K$490)),'PV Adoption'!K$5*(1/(1-'General Inputs'!$C$10))*$J3139*1000*$I3139,ABS(($F3139-$E3139)*(1+$J211)^(O$490-$K$490)))</f>
        <v>0</v>
      </c>
      <c r="P3139" s="357">
        <f>IF('PV Adoption'!L$5*(1/(1-'General Inputs'!$C$10))*$J3139*1000*$I3139 &lt;= ABS(($F3139-$E3139)*(1+$J211)^(P$490-$K$490)),'PV Adoption'!L$5*(1/(1-'General Inputs'!$C$10))*$J3139*1000*$I3139,ABS(($F3139-$E3139)*(1+$J211)^(P$490-$K$490)))</f>
        <v>0</v>
      </c>
      <c r="Q3139" s="357">
        <f>IF('PV Adoption'!M$5*(1/(1-'General Inputs'!$C$10))*$J3139*1000*$I3139 &lt;= ABS(($F3139-$E3139)*(1+$J211)^(Q$490-$K$490)),'PV Adoption'!M$5*(1/(1-'General Inputs'!$C$10))*$J3139*1000*$I3139,ABS(($F3139-$E3139)*(1+$J211)^(Q$490-$K$490)))</f>
        <v>0</v>
      </c>
      <c r="R3139" s="357">
        <f>IF('PV Adoption'!N$5*(1/(1-'General Inputs'!$C$10))*$J3139*1000*$I3139 &lt;= ABS(($F3139-$E3139)*(1+$J211)^(R$490-$K$490)),'PV Adoption'!N$5*(1/(1-'General Inputs'!$C$10))*$J3139*1000*$I3139,ABS(($F3139-$E3139)*(1+$J211)^(R$490-$K$490)))</f>
        <v>0</v>
      </c>
      <c r="S3139" s="357">
        <f>IF('PV Adoption'!O$5*(1/(1-'General Inputs'!$C$10))*$J3139*1000*$I3139 &lt;= ABS(($F3139-$E3139)*(1+$J211)^(S$490-$K$490)),'PV Adoption'!O$5*(1/(1-'General Inputs'!$C$10))*$J3139*1000*$I3139,ABS(($F3139-$E3139)*(1+$J211)^(S$490-$K$490)))</f>
        <v>0</v>
      </c>
      <c r="T3139" s="357">
        <f>IF('PV Adoption'!P$5*(1/(1-'General Inputs'!$C$10))*$J3139*1000*$I3139 &lt;= ABS(($F3139-$E3139)*(1+$J211)^(T$490-$K$490)),'PV Adoption'!P$5*(1/(1-'General Inputs'!$C$10))*$J3139*1000*$I3139,ABS(($F3139-$E3139)*(1+$J211)^(T$490-$K$490)))</f>
        <v>0</v>
      </c>
      <c r="U3139" s="357">
        <f>IF('PV Adoption'!Q$5*(1/(1-'General Inputs'!$C$10))*$J3139*1000*$I3139 &lt;= ABS(($F3139-$E3139)*(1+$J211)^(U$490-$K$490)),'PV Adoption'!Q$5*(1/(1-'General Inputs'!$C$10))*$J3139*1000*$I3139,ABS(($F3139-$E3139)*(1+$J211)^(U$490-$K$490)))</f>
        <v>0</v>
      </c>
      <c r="V3139" s="357">
        <f>IF('PV Adoption'!R$5*(1/(1-'General Inputs'!$C$10))*$J3139*1000*$I3139 &lt;= ABS(($F3139-$E3139)*(1+$J211)^(V$490-$K$490)),'PV Adoption'!R$5*(1/(1-'General Inputs'!$C$10))*$J3139*1000*$I3139,ABS(($F3139-$E3139)*(1+$J211)^(V$490-$K$490)))</f>
        <v>0</v>
      </c>
      <c r="W3139" s="357">
        <f>IF('PV Adoption'!S$5*(1/(1-'General Inputs'!$C$10))*$J3139*1000*$I3139 &lt;= ABS(($F3139-$E3139)*(1+$J211)^(W$490-$K$490)),'PV Adoption'!S$5*(1/(1-'General Inputs'!$C$10))*$J3139*1000*$I3139,ABS(($F3139-$E3139)*(1+$J211)^(W$490-$K$490)))</f>
        <v>0</v>
      </c>
      <c r="X3139" s="357">
        <f>IF('PV Adoption'!T$5*(1/(1-'General Inputs'!$C$10))*$J3139*1000*$I3139 &lt;= ABS(($F3139-$E3139)*(1+$J211)^(X$490-$K$490)),'PV Adoption'!T$5*(1/(1-'General Inputs'!$C$10))*$J3139*1000*$I3139,ABS(($F3139-$E3139)*(1+$J211)^(X$490-$K$490)))</f>
        <v>0</v>
      </c>
      <c r="Y3139" s="357">
        <f>IF('PV Adoption'!U$5*(1/(1-'General Inputs'!$C$10))*$J3139*1000*$I3139 &lt;= ABS(($F3139-$E3139)*(1+$J211)^(Y$490-$K$490)),'PV Adoption'!U$5*(1/(1-'General Inputs'!$C$10))*$J3139*1000*$I3139,ABS(($F3139-$E3139)*(1+$J211)^(Y$490-$K$490)))</f>
        <v>0</v>
      </c>
      <c r="Z3139" s="357">
        <f>IF('PV Adoption'!V$5*(1/(1-'General Inputs'!$C$10))*$J3139*1000*$I3139 &lt;= ABS(($F3139-$E3139)*(1+$J211)^(Z$490-$K$490)),'PV Adoption'!V$5*(1/(1-'General Inputs'!$C$10))*$J3139*1000*$I3139,ABS(($F3139-$E3139)*(1+$J211)^(Z$490-$K$490)))</f>
        <v>0</v>
      </c>
      <c r="AA3139" s="357">
        <f>IF('PV Adoption'!W$5*(1/(1-'General Inputs'!$C$10))*$J3139*1000*$I3139 &lt;= ABS(($F3139-$E3139)*(1+$J211)^(AA$490-$K$490)),'PV Adoption'!W$5*(1/(1-'General Inputs'!$C$10))*$J3139*1000*$I3139,ABS(($F3139-$E3139)*(1+$J211)^(AA$490-$K$490)))</f>
        <v>0</v>
      </c>
      <c r="AB3139" s="357">
        <f>IF('PV Adoption'!X$5*(1/(1-'General Inputs'!$C$10))*$J3139*1000*$I3139 &lt;= ABS(($F3139-$E3139)*(1+$J211)^(AB$490-$K$490)),'PV Adoption'!X$5*(1/(1-'General Inputs'!$C$10))*$J3139*1000*$I3139,ABS(($F3139-$E3139)*(1+$J211)^(AB$490-$K$490)))</f>
        <v>0</v>
      </c>
      <c r="AC3139" s="357">
        <f>IF('PV Adoption'!Y$5*(1/(1-'General Inputs'!$C$10))*$J3139*1000*$I3139 &lt;= ABS(($F3139-$E3139)*(1+$J211)^(AC$490-$K$490)),'PV Adoption'!Y$5*(1/(1-'General Inputs'!$C$10))*$J3139*1000*$I3139,ABS(($F3139-$E3139)*(1+$J211)^(AC$490-$K$490)))</f>
        <v>0</v>
      </c>
      <c r="AD3139" s="357">
        <f>IF('PV Adoption'!Z$5*(1/(1-'General Inputs'!$C$10))*$J3139*1000*$I3139 &lt;= ABS(($F3139-$E3139)*(1+$J211)^(AD$490-$K$490)),'PV Adoption'!Z$5*(1/(1-'General Inputs'!$C$10))*$J3139*1000*$I3139,ABS(($F3139-$E3139)*(1+$J211)^(AD$490-$K$490)))</f>
        <v>0</v>
      </c>
      <c r="AE3139" s="357">
        <f>IF('PV Adoption'!AA$5*(1/(1-'General Inputs'!$C$10))*$J3139*1000*$I3139 &lt;= ABS(($F3139-$E3139)*(1+$J211)^(AE$490-$K$490)),'PV Adoption'!AA$5*(1/(1-'General Inputs'!$C$10))*$J3139*1000*$I3139,ABS(($F3139-$E3139)*(1+$J211)^(AE$490-$K$490)))</f>
        <v>0</v>
      </c>
      <c r="AF3139" s="357">
        <f>IF('PV Adoption'!AB$5*(1/(1-'General Inputs'!$C$10))*$J3139*1000*$I3139 &lt;= ABS(($F3139-$E3139)*(1+$J211)^(AF$490-$K$490)),'PV Adoption'!AB$5*(1/(1-'General Inputs'!$C$10))*$J3139*1000*$I3139,ABS(($F3139-$E3139)*(1+$J211)^(AF$490-$K$490)))</f>
        <v>0</v>
      </c>
      <c r="AG3139" s="357">
        <f>IF('PV Adoption'!AC$5*(1/(1-'General Inputs'!$C$10))*$J3139*1000*$I3139 &lt;= ABS(($F3139-$E3139)*(1+$J211)^(AG$490-$K$490)),'PV Adoption'!AC$5*(1/(1-'General Inputs'!$C$10))*$J3139*1000*$I3139,ABS(($F3139-$E3139)*(1+$J211)^(AG$490-$K$490)))</f>
        <v>0</v>
      </c>
      <c r="AH3139" s="357">
        <f>IF('PV Adoption'!AD$5*(1/(1-'General Inputs'!$C$10))*$J3139*1000*$I3139 &lt;= ABS(($F3139-$E3139)*(1+$J211)^(AH$490-$K$490)),'PV Adoption'!AD$5*(1/(1-'General Inputs'!$C$10))*$J3139*1000*$I3139,ABS(($F3139-$E3139)*(1+$J211)^(AH$490-$K$490)))</f>
        <v>0</v>
      </c>
      <c r="AI3139" s="357">
        <f>IF('PV Adoption'!AE$5*(1/(1-'General Inputs'!$C$10))*$J3139*1000*$I3139 &lt;= ABS(($F3139-$E3139)*(1+$J211)^(AI$490-$K$490)),'PV Adoption'!AE$5*(1/(1-'General Inputs'!$C$10))*$J3139*1000*$I3139,ABS(($F3139-$E3139)*(1+$J211)^(AI$490-$K$490)))</f>
        <v>0</v>
      </c>
      <c r="AJ3139" s="357">
        <f>IF('PV Adoption'!AF$5*(1/(1-'General Inputs'!$C$10))*$J3139*1000*$I3139 &lt;= ABS(($F3139-$E3139)*(1+$J211)^(AJ$490-$K$490)),'PV Adoption'!AF$5*(1/(1-'General Inputs'!$C$10))*$J3139*1000*$I3139,ABS(($F3139-$E3139)*(1+$J211)^(AJ$490-$K$490)))</f>
        <v>0</v>
      </c>
      <c r="AK3139" s="357">
        <v>2371.1231243467646</v>
      </c>
      <c r="AL3139" s="357">
        <v>2378.9256161539893</v>
      </c>
      <c r="AM3139" s="357">
        <v>2386.7537830844403</v>
      </c>
    </row>
    <row r="3140" spans="1:39" x14ac:dyDescent="0.25">
      <c r="A3140" s="353" t="s">
        <v>303</v>
      </c>
      <c r="B3140" s="353" t="s">
        <v>303</v>
      </c>
      <c r="C3140" s="441">
        <f t="shared" ref="C3140:H3140" si="2588">C212</f>
        <v>6250</v>
      </c>
      <c r="D3140" s="441"/>
      <c r="E3140" s="441"/>
      <c r="F3140" s="441"/>
      <c r="G3140" s="441"/>
      <c r="H3140" s="441">
        <f t="shared" si="2588"/>
        <v>0</v>
      </c>
      <c r="I3140" s="470">
        <f>IFERROR(VLOOKUP(B3140,Coincidence!$B$2:$E$242,4,FALSE)*IF(G3140="Winter",'General Inputs'!$C$25,'General Inputs'!$C$24),IF(G3140="Winter",'General Inputs'!$C$25,'General Inputs'!$C$24))</f>
        <v>0.52140604400000001</v>
      </c>
      <c r="J3140" s="466">
        <f>'Nameplate by Substation'!H212</f>
        <v>2.598947181969246E-3</v>
      </c>
      <c r="K3140" s="357">
        <f>IF('PV Adoption'!G$5*(1/(1-'General Inputs'!$C$10))*$J3140*1000*$I3140 &lt;= ABS(($F3140-$E3140)*(1+$J212)^(K$490-$K$490)),'PV Adoption'!G$5*(1/(1-'General Inputs'!$C$10))*$J3140*1000*$I3140,ABS(($F3140-$E3140)*(1+$J212)^(K$490-$K$490)))</f>
        <v>0</v>
      </c>
      <c r="L3140" s="357">
        <f>IF('PV Adoption'!H$5*(1/(1-'General Inputs'!$C$10))*$J3140*1000*$I3140 &lt;= ABS(($F3140-$E3140)*(1+$J212)^(L$490-$K$490)),'PV Adoption'!H$5*(1/(1-'General Inputs'!$C$10))*$J3140*1000*$I3140,ABS(($F3140-$E3140)*(1+$J212)^(L$490-$K$490)))</f>
        <v>0</v>
      </c>
      <c r="M3140" s="357">
        <f>IF('PV Adoption'!I$5*(1/(1-'General Inputs'!$C$10))*$J3140*1000*$I3140 &lt;= ABS(($F3140-$E3140)*(1+$J212)^(M$490-$K$490)),'PV Adoption'!I$5*(1/(1-'General Inputs'!$C$10))*$J3140*1000*$I3140,ABS(($F3140-$E3140)*(1+$J212)^(M$490-$K$490)))</f>
        <v>0</v>
      </c>
      <c r="N3140" s="357">
        <f>IF('PV Adoption'!J$5*(1/(1-'General Inputs'!$C$10))*$J3140*1000*$I3140 &lt;= ABS(($F3140-$E3140)*(1+$J212)^(N$490-$K$490)),'PV Adoption'!J$5*(1/(1-'General Inputs'!$C$10))*$J3140*1000*$I3140,ABS(($F3140-$E3140)*(1+$J212)^(N$490-$K$490)))</f>
        <v>0</v>
      </c>
      <c r="O3140" s="357">
        <f>IF('PV Adoption'!K$5*(1/(1-'General Inputs'!$C$10))*$J3140*1000*$I3140 &lt;= ABS(($F3140-$E3140)*(1+$J212)^(O$490-$K$490)),'PV Adoption'!K$5*(1/(1-'General Inputs'!$C$10))*$J3140*1000*$I3140,ABS(($F3140-$E3140)*(1+$J212)^(O$490-$K$490)))</f>
        <v>0</v>
      </c>
      <c r="P3140" s="357">
        <f>IF('PV Adoption'!L$5*(1/(1-'General Inputs'!$C$10))*$J3140*1000*$I3140 &lt;= ABS(($F3140-$E3140)*(1+$J212)^(P$490-$K$490)),'PV Adoption'!L$5*(1/(1-'General Inputs'!$C$10))*$J3140*1000*$I3140,ABS(($F3140-$E3140)*(1+$J212)^(P$490-$K$490)))</f>
        <v>0</v>
      </c>
      <c r="Q3140" s="357">
        <f>IF('PV Adoption'!M$5*(1/(1-'General Inputs'!$C$10))*$J3140*1000*$I3140 &lt;= ABS(($F3140-$E3140)*(1+$J212)^(Q$490-$K$490)),'PV Adoption'!M$5*(1/(1-'General Inputs'!$C$10))*$J3140*1000*$I3140,ABS(($F3140-$E3140)*(1+$J212)^(Q$490-$K$490)))</f>
        <v>0</v>
      </c>
      <c r="R3140" s="357">
        <f>IF('PV Adoption'!N$5*(1/(1-'General Inputs'!$C$10))*$J3140*1000*$I3140 &lt;= ABS(($F3140-$E3140)*(1+$J212)^(R$490-$K$490)),'PV Adoption'!N$5*(1/(1-'General Inputs'!$C$10))*$J3140*1000*$I3140,ABS(($F3140-$E3140)*(1+$J212)^(R$490-$K$490)))</f>
        <v>0</v>
      </c>
      <c r="S3140" s="357">
        <f>IF('PV Adoption'!O$5*(1/(1-'General Inputs'!$C$10))*$J3140*1000*$I3140 &lt;= ABS(($F3140-$E3140)*(1+$J212)^(S$490-$K$490)),'PV Adoption'!O$5*(1/(1-'General Inputs'!$C$10))*$J3140*1000*$I3140,ABS(($F3140-$E3140)*(1+$J212)^(S$490-$K$490)))</f>
        <v>0</v>
      </c>
      <c r="T3140" s="357">
        <f>IF('PV Adoption'!P$5*(1/(1-'General Inputs'!$C$10))*$J3140*1000*$I3140 &lt;= ABS(($F3140-$E3140)*(1+$J212)^(T$490-$K$490)),'PV Adoption'!P$5*(1/(1-'General Inputs'!$C$10))*$J3140*1000*$I3140,ABS(($F3140-$E3140)*(1+$J212)^(T$490-$K$490)))</f>
        <v>0</v>
      </c>
      <c r="U3140" s="357">
        <f>IF('PV Adoption'!Q$5*(1/(1-'General Inputs'!$C$10))*$J3140*1000*$I3140 &lt;= ABS(($F3140-$E3140)*(1+$J212)^(U$490-$K$490)),'PV Adoption'!Q$5*(1/(1-'General Inputs'!$C$10))*$J3140*1000*$I3140,ABS(($F3140-$E3140)*(1+$J212)^(U$490-$K$490)))</f>
        <v>0</v>
      </c>
      <c r="V3140" s="357">
        <f>IF('PV Adoption'!R$5*(1/(1-'General Inputs'!$C$10))*$J3140*1000*$I3140 &lt;= ABS(($F3140-$E3140)*(1+$J212)^(V$490-$K$490)),'PV Adoption'!R$5*(1/(1-'General Inputs'!$C$10))*$J3140*1000*$I3140,ABS(($F3140-$E3140)*(1+$J212)^(V$490-$K$490)))</f>
        <v>0</v>
      </c>
      <c r="W3140" s="357">
        <f>IF('PV Adoption'!S$5*(1/(1-'General Inputs'!$C$10))*$J3140*1000*$I3140 &lt;= ABS(($F3140-$E3140)*(1+$J212)^(W$490-$K$490)),'PV Adoption'!S$5*(1/(1-'General Inputs'!$C$10))*$J3140*1000*$I3140,ABS(($F3140-$E3140)*(1+$J212)^(W$490-$K$490)))</f>
        <v>0</v>
      </c>
      <c r="X3140" s="357">
        <f>IF('PV Adoption'!T$5*(1/(1-'General Inputs'!$C$10))*$J3140*1000*$I3140 &lt;= ABS(($F3140-$E3140)*(1+$J212)^(X$490-$K$490)),'PV Adoption'!T$5*(1/(1-'General Inputs'!$C$10))*$J3140*1000*$I3140,ABS(($F3140-$E3140)*(1+$J212)^(X$490-$K$490)))</f>
        <v>0</v>
      </c>
      <c r="Y3140" s="357">
        <f>IF('PV Adoption'!U$5*(1/(1-'General Inputs'!$C$10))*$J3140*1000*$I3140 &lt;= ABS(($F3140-$E3140)*(1+$J212)^(Y$490-$K$490)),'PV Adoption'!U$5*(1/(1-'General Inputs'!$C$10))*$J3140*1000*$I3140,ABS(($F3140-$E3140)*(1+$J212)^(Y$490-$K$490)))</f>
        <v>0</v>
      </c>
      <c r="Z3140" s="357">
        <f>IF('PV Adoption'!V$5*(1/(1-'General Inputs'!$C$10))*$J3140*1000*$I3140 &lt;= ABS(($F3140-$E3140)*(1+$J212)^(Z$490-$K$490)),'PV Adoption'!V$5*(1/(1-'General Inputs'!$C$10))*$J3140*1000*$I3140,ABS(($F3140-$E3140)*(1+$J212)^(Z$490-$K$490)))</f>
        <v>0</v>
      </c>
      <c r="AA3140" s="357">
        <f>IF('PV Adoption'!W$5*(1/(1-'General Inputs'!$C$10))*$J3140*1000*$I3140 &lt;= ABS(($F3140-$E3140)*(1+$J212)^(AA$490-$K$490)),'PV Adoption'!W$5*(1/(1-'General Inputs'!$C$10))*$J3140*1000*$I3140,ABS(($F3140-$E3140)*(1+$J212)^(AA$490-$K$490)))</f>
        <v>0</v>
      </c>
      <c r="AB3140" s="357">
        <f>IF('PV Adoption'!X$5*(1/(1-'General Inputs'!$C$10))*$J3140*1000*$I3140 &lt;= ABS(($F3140-$E3140)*(1+$J212)^(AB$490-$K$490)),'PV Adoption'!X$5*(1/(1-'General Inputs'!$C$10))*$J3140*1000*$I3140,ABS(($F3140-$E3140)*(1+$J212)^(AB$490-$K$490)))</f>
        <v>0</v>
      </c>
      <c r="AC3140" s="357">
        <f>IF('PV Adoption'!Y$5*(1/(1-'General Inputs'!$C$10))*$J3140*1000*$I3140 &lt;= ABS(($F3140-$E3140)*(1+$J212)^(AC$490-$K$490)),'PV Adoption'!Y$5*(1/(1-'General Inputs'!$C$10))*$J3140*1000*$I3140,ABS(($F3140-$E3140)*(1+$J212)^(AC$490-$K$490)))</f>
        <v>0</v>
      </c>
      <c r="AD3140" s="357">
        <f>IF('PV Adoption'!Z$5*(1/(1-'General Inputs'!$C$10))*$J3140*1000*$I3140 &lt;= ABS(($F3140-$E3140)*(1+$J212)^(AD$490-$K$490)),'PV Adoption'!Z$5*(1/(1-'General Inputs'!$C$10))*$J3140*1000*$I3140,ABS(($F3140-$E3140)*(1+$J212)^(AD$490-$K$490)))</f>
        <v>0</v>
      </c>
      <c r="AE3140" s="357">
        <f>IF('PV Adoption'!AA$5*(1/(1-'General Inputs'!$C$10))*$J3140*1000*$I3140 &lt;= ABS(($F3140-$E3140)*(1+$J212)^(AE$490-$K$490)),'PV Adoption'!AA$5*(1/(1-'General Inputs'!$C$10))*$J3140*1000*$I3140,ABS(($F3140-$E3140)*(1+$J212)^(AE$490-$K$490)))</f>
        <v>0</v>
      </c>
      <c r="AF3140" s="357">
        <f>IF('PV Adoption'!AB$5*(1/(1-'General Inputs'!$C$10))*$J3140*1000*$I3140 &lt;= ABS(($F3140-$E3140)*(1+$J212)^(AF$490-$K$490)),'PV Adoption'!AB$5*(1/(1-'General Inputs'!$C$10))*$J3140*1000*$I3140,ABS(($F3140-$E3140)*(1+$J212)^(AF$490-$K$490)))</f>
        <v>0</v>
      </c>
      <c r="AG3140" s="357">
        <f>IF('PV Adoption'!AC$5*(1/(1-'General Inputs'!$C$10))*$J3140*1000*$I3140 &lt;= ABS(($F3140-$E3140)*(1+$J212)^(AG$490-$K$490)),'PV Adoption'!AC$5*(1/(1-'General Inputs'!$C$10))*$J3140*1000*$I3140,ABS(($F3140-$E3140)*(1+$J212)^(AG$490-$K$490)))</f>
        <v>0</v>
      </c>
      <c r="AH3140" s="357">
        <f>IF('PV Adoption'!AD$5*(1/(1-'General Inputs'!$C$10))*$J3140*1000*$I3140 &lt;= ABS(($F3140-$E3140)*(1+$J212)^(AH$490-$K$490)),'PV Adoption'!AD$5*(1/(1-'General Inputs'!$C$10))*$J3140*1000*$I3140,ABS(($F3140-$E3140)*(1+$J212)^(AH$490-$K$490)))</f>
        <v>0</v>
      </c>
      <c r="AI3140" s="357">
        <f>IF('PV Adoption'!AE$5*(1/(1-'General Inputs'!$C$10))*$J3140*1000*$I3140 &lt;= ABS(($F3140-$E3140)*(1+$J212)^(AI$490-$K$490)),'PV Adoption'!AE$5*(1/(1-'General Inputs'!$C$10))*$J3140*1000*$I3140,ABS(($F3140-$E3140)*(1+$J212)^(AI$490-$K$490)))</f>
        <v>0</v>
      </c>
      <c r="AJ3140" s="357">
        <f>IF('PV Adoption'!AF$5*(1/(1-'General Inputs'!$C$10))*$J3140*1000*$I3140 &lt;= ABS(($F3140-$E3140)*(1+$J212)^(AJ$490-$K$490)),'PV Adoption'!AF$5*(1/(1-'General Inputs'!$C$10))*$J3140*1000*$I3140,ABS(($F3140-$E3140)*(1+$J212)^(AJ$490-$K$490)))</f>
        <v>0</v>
      </c>
      <c r="AK3140" s="357">
        <v>435.17167314906578</v>
      </c>
      <c r="AL3140" s="357">
        <v>439.62298717269232</v>
      </c>
      <c r="AM3140" s="357">
        <v>444.11983310420601</v>
      </c>
    </row>
    <row r="3141" spans="1:39" x14ac:dyDescent="0.25">
      <c r="A3141" s="353" t="s">
        <v>475</v>
      </c>
      <c r="B3141" s="353" t="s">
        <v>475</v>
      </c>
      <c r="C3141" s="441">
        <f t="shared" ref="C3141:H3141" si="2589">C213</f>
        <v>3750</v>
      </c>
      <c r="D3141" s="441"/>
      <c r="E3141" s="441"/>
      <c r="F3141" s="441"/>
      <c r="G3141" s="441"/>
      <c r="H3141" s="441">
        <f t="shared" si="2589"/>
        <v>0</v>
      </c>
      <c r="I3141" s="470">
        <f>IFERROR(VLOOKUP(B3141,Coincidence!$B$2:$E$242,4,FALSE)*IF(G3141="Winter",'General Inputs'!$C$25,'General Inputs'!$C$24),IF(G3141="Winter",'General Inputs'!$C$25,'General Inputs'!$C$24))</f>
        <v>0.52140604400000001</v>
      </c>
      <c r="J3141" s="466">
        <f>'Nameplate by Substation'!H213</f>
        <v>7.8247872145310621E-4</v>
      </c>
      <c r="K3141" s="357">
        <f>IF('PV Adoption'!G$5*(1/(1-'General Inputs'!$C$10))*$J3141*1000*$I3141 &lt;= ABS(($F3141-$E3141)*(1+$J213)^(K$490-$K$490)),'PV Adoption'!G$5*(1/(1-'General Inputs'!$C$10))*$J3141*1000*$I3141,ABS(($F3141-$E3141)*(1+$J213)^(K$490-$K$490)))</f>
        <v>0</v>
      </c>
      <c r="L3141" s="357">
        <f>IF('PV Adoption'!H$5*(1/(1-'General Inputs'!$C$10))*$J3141*1000*$I3141 &lt;= ABS(($F3141-$E3141)*(1+$J213)^(L$490-$K$490)),'PV Adoption'!H$5*(1/(1-'General Inputs'!$C$10))*$J3141*1000*$I3141,ABS(($F3141-$E3141)*(1+$J213)^(L$490-$K$490)))</f>
        <v>0</v>
      </c>
      <c r="M3141" s="357">
        <f>IF('PV Adoption'!I$5*(1/(1-'General Inputs'!$C$10))*$J3141*1000*$I3141 &lt;= ABS(($F3141-$E3141)*(1+$J213)^(M$490-$K$490)),'PV Adoption'!I$5*(1/(1-'General Inputs'!$C$10))*$J3141*1000*$I3141,ABS(($F3141-$E3141)*(1+$J213)^(M$490-$K$490)))</f>
        <v>0</v>
      </c>
      <c r="N3141" s="357">
        <f>IF('PV Adoption'!J$5*(1/(1-'General Inputs'!$C$10))*$J3141*1000*$I3141 &lt;= ABS(($F3141-$E3141)*(1+$J213)^(N$490-$K$490)),'PV Adoption'!J$5*(1/(1-'General Inputs'!$C$10))*$J3141*1000*$I3141,ABS(($F3141-$E3141)*(1+$J213)^(N$490-$K$490)))</f>
        <v>0</v>
      </c>
      <c r="O3141" s="357">
        <f>IF('PV Adoption'!K$5*(1/(1-'General Inputs'!$C$10))*$J3141*1000*$I3141 &lt;= ABS(($F3141-$E3141)*(1+$J213)^(O$490-$K$490)),'PV Adoption'!K$5*(1/(1-'General Inputs'!$C$10))*$J3141*1000*$I3141,ABS(($F3141-$E3141)*(1+$J213)^(O$490-$K$490)))</f>
        <v>0</v>
      </c>
      <c r="P3141" s="357">
        <f>IF('PV Adoption'!L$5*(1/(1-'General Inputs'!$C$10))*$J3141*1000*$I3141 &lt;= ABS(($F3141-$E3141)*(1+$J213)^(P$490-$K$490)),'PV Adoption'!L$5*(1/(1-'General Inputs'!$C$10))*$J3141*1000*$I3141,ABS(($F3141-$E3141)*(1+$J213)^(P$490-$K$490)))</f>
        <v>0</v>
      </c>
      <c r="Q3141" s="357">
        <f>IF('PV Adoption'!M$5*(1/(1-'General Inputs'!$C$10))*$J3141*1000*$I3141 &lt;= ABS(($F3141-$E3141)*(1+$J213)^(Q$490-$K$490)),'PV Adoption'!M$5*(1/(1-'General Inputs'!$C$10))*$J3141*1000*$I3141,ABS(($F3141-$E3141)*(1+$J213)^(Q$490-$K$490)))</f>
        <v>0</v>
      </c>
      <c r="R3141" s="357">
        <f>IF('PV Adoption'!N$5*(1/(1-'General Inputs'!$C$10))*$J3141*1000*$I3141 &lt;= ABS(($F3141-$E3141)*(1+$J213)^(R$490-$K$490)),'PV Adoption'!N$5*(1/(1-'General Inputs'!$C$10))*$J3141*1000*$I3141,ABS(($F3141-$E3141)*(1+$J213)^(R$490-$K$490)))</f>
        <v>0</v>
      </c>
      <c r="S3141" s="357">
        <f>IF('PV Adoption'!O$5*(1/(1-'General Inputs'!$C$10))*$J3141*1000*$I3141 &lt;= ABS(($F3141-$E3141)*(1+$J213)^(S$490-$K$490)),'PV Adoption'!O$5*(1/(1-'General Inputs'!$C$10))*$J3141*1000*$I3141,ABS(($F3141-$E3141)*(1+$J213)^(S$490-$K$490)))</f>
        <v>0</v>
      </c>
      <c r="T3141" s="357">
        <f>IF('PV Adoption'!P$5*(1/(1-'General Inputs'!$C$10))*$J3141*1000*$I3141 &lt;= ABS(($F3141-$E3141)*(1+$J213)^(T$490-$K$490)),'PV Adoption'!P$5*(1/(1-'General Inputs'!$C$10))*$J3141*1000*$I3141,ABS(($F3141-$E3141)*(1+$J213)^(T$490-$K$490)))</f>
        <v>0</v>
      </c>
      <c r="U3141" s="357">
        <f>IF('PV Adoption'!Q$5*(1/(1-'General Inputs'!$C$10))*$J3141*1000*$I3141 &lt;= ABS(($F3141-$E3141)*(1+$J213)^(U$490-$K$490)),'PV Adoption'!Q$5*(1/(1-'General Inputs'!$C$10))*$J3141*1000*$I3141,ABS(($F3141-$E3141)*(1+$J213)^(U$490-$K$490)))</f>
        <v>0</v>
      </c>
      <c r="V3141" s="357">
        <f>IF('PV Adoption'!R$5*(1/(1-'General Inputs'!$C$10))*$J3141*1000*$I3141 &lt;= ABS(($F3141-$E3141)*(1+$J213)^(V$490-$K$490)),'PV Adoption'!R$5*(1/(1-'General Inputs'!$C$10))*$J3141*1000*$I3141,ABS(($F3141-$E3141)*(1+$J213)^(V$490-$K$490)))</f>
        <v>0</v>
      </c>
      <c r="W3141" s="357">
        <f>IF('PV Adoption'!S$5*(1/(1-'General Inputs'!$C$10))*$J3141*1000*$I3141 &lt;= ABS(($F3141-$E3141)*(1+$J213)^(W$490-$K$490)),'PV Adoption'!S$5*(1/(1-'General Inputs'!$C$10))*$J3141*1000*$I3141,ABS(($F3141-$E3141)*(1+$J213)^(W$490-$K$490)))</f>
        <v>0</v>
      </c>
      <c r="X3141" s="357">
        <f>IF('PV Adoption'!T$5*(1/(1-'General Inputs'!$C$10))*$J3141*1000*$I3141 &lt;= ABS(($F3141-$E3141)*(1+$J213)^(X$490-$K$490)),'PV Adoption'!T$5*(1/(1-'General Inputs'!$C$10))*$J3141*1000*$I3141,ABS(($F3141-$E3141)*(1+$J213)^(X$490-$K$490)))</f>
        <v>0</v>
      </c>
      <c r="Y3141" s="357">
        <f>IF('PV Adoption'!U$5*(1/(1-'General Inputs'!$C$10))*$J3141*1000*$I3141 &lt;= ABS(($F3141-$E3141)*(1+$J213)^(Y$490-$K$490)),'PV Adoption'!U$5*(1/(1-'General Inputs'!$C$10))*$J3141*1000*$I3141,ABS(($F3141-$E3141)*(1+$J213)^(Y$490-$K$490)))</f>
        <v>0</v>
      </c>
      <c r="Z3141" s="357">
        <f>IF('PV Adoption'!V$5*(1/(1-'General Inputs'!$C$10))*$J3141*1000*$I3141 &lt;= ABS(($F3141-$E3141)*(1+$J213)^(Z$490-$K$490)),'PV Adoption'!V$5*(1/(1-'General Inputs'!$C$10))*$J3141*1000*$I3141,ABS(($F3141-$E3141)*(1+$J213)^(Z$490-$K$490)))</f>
        <v>0</v>
      </c>
      <c r="AA3141" s="357">
        <f>IF('PV Adoption'!W$5*(1/(1-'General Inputs'!$C$10))*$J3141*1000*$I3141 &lt;= ABS(($F3141-$E3141)*(1+$J213)^(AA$490-$K$490)),'PV Adoption'!W$5*(1/(1-'General Inputs'!$C$10))*$J3141*1000*$I3141,ABS(($F3141-$E3141)*(1+$J213)^(AA$490-$K$490)))</f>
        <v>0</v>
      </c>
      <c r="AB3141" s="357">
        <f>IF('PV Adoption'!X$5*(1/(1-'General Inputs'!$C$10))*$J3141*1000*$I3141 &lt;= ABS(($F3141-$E3141)*(1+$J213)^(AB$490-$K$490)),'PV Adoption'!X$5*(1/(1-'General Inputs'!$C$10))*$J3141*1000*$I3141,ABS(($F3141-$E3141)*(1+$J213)^(AB$490-$K$490)))</f>
        <v>0</v>
      </c>
      <c r="AC3141" s="357">
        <f>IF('PV Adoption'!Y$5*(1/(1-'General Inputs'!$C$10))*$J3141*1000*$I3141 &lt;= ABS(($F3141-$E3141)*(1+$J213)^(AC$490-$K$490)),'PV Adoption'!Y$5*(1/(1-'General Inputs'!$C$10))*$J3141*1000*$I3141,ABS(($F3141-$E3141)*(1+$J213)^(AC$490-$K$490)))</f>
        <v>0</v>
      </c>
      <c r="AD3141" s="357">
        <f>IF('PV Adoption'!Z$5*(1/(1-'General Inputs'!$C$10))*$J3141*1000*$I3141 &lt;= ABS(($F3141-$E3141)*(1+$J213)^(AD$490-$K$490)),'PV Adoption'!Z$5*(1/(1-'General Inputs'!$C$10))*$J3141*1000*$I3141,ABS(($F3141-$E3141)*(1+$J213)^(AD$490-$K$490)))</f>
        <v>0</v>
      </c>
      <c r="AE3141" s="357">
        <f>IF('PV Adoption'!AA$5*(1/(1-'General Inputs'!$C$10))*$J3141*1000*$I3141 &lt;= ABS(($F3141-$E3141)*(1+$J213)^(AE$490-$K$490)),'PV Adoption'!AA$5*(1/(1-'General Inputs'!$C$10))*$J3141*1000*$I3141,ABS(($F3141-$E3141)*(1+$J213)^(AE$490-$K$490)))</f>
        <v>0</v>
      </c>
      <c r="AF3141" s="357">
        <f>IF('PV Adoption'!AB$5*(1/(1-'General Inputs'!$C$10))*$J3141*1000*$I3141 &lt;= ABS(($F3141-$E3141)*(1+$J213)^(AF$490-$K$490)),'PV Adoption'!AB$5*(1/(1-'General Inputs'!$C$10))*$J3141*1000*$I3141,ABS(($F3141-$E3141)*(1+$J213)^(AF$490-$K$490)))</f>
        <v>0</v>
      </c>
      <c r="AG3141" s="357">
        <f>IF('PV Adoption'!AC$5*(1/(1-'General Inputs'!$C$10))*$J3141*1000*$I3141 &lt;= ABS(($F3141-$E3141)*(1+$J213)^(AG$490-$K$490)),'PV Adoption'!AC$5*(1/(1-'General Inputs'!$C$10))*$J3141*1000*$I3141,ABS(($F3141-$E3141)*(1+$J213)^(AG$490-$K$490)))</f>
        <v>0</v>
      </c>
      <c r="AH3141" s="357">
        <f>IF('PV Adoption'!AD$5*(1/(1-'General Inputs'!$C$10))*$J3141*1000*$I3141 &lt;= ABS(($F3141-$E3141)*(1+$J213)^(AH$490-$K$490)),'PV Adoption'!AD$5*(1/(1-'General Inputs'!$C$10))*$J3141*1000*$I3141,ABS(($F3141-$E3141)*(1+$J213)^(AH$490-$K$490)))</f>
        <v>0</v>
      </c>
      <c r="AI3141" s="357">
        <f>IF('PV Adoption'!AE$5*(1/(1-'General Inputs'!$C$10))*$J3141*1000*$I3141 &lt;= ABS(($F3141-$E3141)*(1+$J213)^(AI$490-$K$490)),'PV Adoption'!AE$5*(1/(1-'General Inputs'!$C$10))*$J3141*1000*$I3141,ABS(($F3141-$E3141)*(1+$J213)^(AI$490-$K$490)))</f>
        <v>0</v>
      </c>
      <c r="AJ3141" s="357">
        <f>IF('PV Adoption'!AF$5*(1/(1-'General Inputs'!$C$10))*$J3141*1000*$I3141 &lt;= ABS(($F3141-$E3141)*(1+$J213)^(AJ$490-$K$490)),'PV Adoption'!AF$5*(1/(1-'General Inputs'!$C$10))*$J3141*1000*$I3141,ABS(($F3141-$E3141)*(1+$J213)^(AJ$490-$K$490)))</f>
        <v>0</v>
      </c>
      <c r="AK3141" s="357">
        <v>0</v>
      </c>
      <c r="AL3141" s="357">
        <v>0</v>
      </c>
      <c r="AM3141" s="357">
        <v>0</v>
      </c>
    </row>
    <row r="3142" spans="1:39" x14ac:dyDescent="0.25">
      <c r="A3142" s="353" t="s">
        <v>355</v>
      </c>
      <c r="B3142" s="353" t="s">
        <v>355</v>
      </c>
      <c r="C3142" s="441">
        <f t="shared" ref="C3142:H3142" si="2590">C214</f>
        <v>7000</v>
      </c>
      <c r="D3142" s="441"/>
      <c r="E3142" s="441"/>
      <c r="F3142" s="441"/>
      <c r="G3142" s="441"/>
      <c r="H3142" s="441">
        <f t="shared" si="2590"/>
        <v>0</v>
      </c>
      <c r="I3142" s="470">
        <f>IFERROR(VLOOKUP(B3142,Coincidence!$B$2:$E$242,4,FALSE)*IF(G3142="Winter",'General Inputs'!$C$25,'General Inputs'!$C$24),IF(G3142="Winter",'General Inputs'!$C$25,'General Inputs'!$C$24))</f>
        <v>0.52140604400000001</v>
      </c>
      <c r="J3142" s="466">
        <f>'Nameplate by Substation'!H214</f>
        <v>2.407239895213235E-3</v>
      </c>
      <c r="K3142" s="357">
        <f>IF('PV Adoption'!G$5*(1/(1-'General Inputs'!$C$10))*$J3142*1000*$I3142 &lt;= ABS(($F3142-$E3142)*(1+$J214)^(K$490-$K$490)),'PV Adoption'!G$5*(1/(1-'General Inputs'!$C$10))*$J3142*1000*$I3142,ABS(($F3142-$E3142)*(1+$J214)^(K$490-$K$490)))</f>
        <v>0</v>
      </c>
      <c r="L3142" s="357">
        <f>IF('PV Adoption'!H$5*(1/(1-'General Inputs'!$C$10))*$J3142*1000*$I3142 &lt;= ABS(($F3142-$E3142)*(1+$J214)^(L$490-$K$490)),'PV Adoption'!H$5*(1/(1-'General Inputs'!$C$10))*$J3142*1000*$I3142,ABS(($F3142-$E3142)*(1+$J214)^(L$490-$K$490)))</f>
        <v>0</v>
      </c>
      <c r="M3142" s="357">
        <f>IF('PV Adoption'!I$5*(1/(1-'General Inputs'!$C$10))*$J3142*1000*$I3142 &lt;= ABS(($F3142-$E3142)*(1+$J214)^(M$490-$K$490)),'PV Adoption'!I$5*(1/(1-'General Inputs'!$C$10))*$J3142*1000*$I3142,ABS(($F3142-$E3142)*(1+$J214)^(M$490-$K$490)))</f>
        <v>0</v>
      </c>
      <c r="N3142" s="357">
        <f>IF('PV Adoption'!J$5*(1/(1-'General Inputs'!$C$10))*$J3142*1000*$I3142 &lt;= ABS(($F3142-$E3142)*(1+$J214)^(N$490-$K$490)),'PV Adoption'!J$5*(1/(1-'General Inputs'!$C$10))*$J3142*1000*$I3142,ABS(($F3142-$E3142)*(1+$J214)^(N$490-$K$490)))</f>
        <v>0</v>
      </c>
      <c r="O3142" s="357">
        <f>IF('PV Adoption'!K$5*(1/(1-'General Inputs'!$C$10))*$J3142*1000*$I3142 &lt;= ABS(($F3142-$E3142)*(1+$J214)^(O$490-$K$490)),'PV Adoption'!K$5*(1/(1-'General Inputs'!$C$10))*$J3142*1000*$I3142,ABS(($F3142-$E3142)*(1+$J214)^(O$490-$K$490)))</f>
        <v>0</v>
      </c>
      <c r="P3142" s="357">
        <f>IF('PV Adoption'!L$5*(1/(1-'General Inputs'!$C$10))*$J3142*1000*$I3142 &lt;= ABS(($F3142-$E3142)*(1+$J214)^(P$490-$K$490)),'PV Adoption'!L$5*(1/(1-'General Inputs'!$C$10))*$J3142*1000*$I3142,ABS(($F3142-$E3142)*(1+$J214)^(P$490-$K$490)))</f>
        <v>0</v>
      </c>
      <c r="Q3142" s="357">
        <f>IF('PV Adoption'!M$5*(1/(1-'General Inputs'!$C$10))*$J3142*1000*$I3142 &lt;= ABS(($F3142-$E3142)*(1+$J214)^(Q$490-$K$490)),'PV Adoption'!M$5*(1/(1-'General Inputs'!$C$10))*$J3142*1000*$I3142,ABS(($F3142-$E3142)*(1+$J214)^(Q$490-$K$490)))</f>
        <v>0</v>
      </c>
      <c r="R3142" s="357">
        <f>IF('PV Adoption'!N$5*(1/(1-'General Inputs'!$C$10))*$J3142*1000*$I3142 &lt;= ABS(($F3142-$E3142)*(1+$J214)^(R$490-$K$490)),'PV Adoption'!N$5*(1/(1-'General Inputs'!$C$10))*$J3142*1000*$I3142,ABS(($F3142-$E3142)*(1+$J214)^(R$490-$K$490)))</f>
        <v>0</v>
      </c>
      <c r="S3142" s="357">
        <f>IF('PV Adoption'!O$5*(1/(1-'General Inputs'!$C$10))*$J3142*1000*$I3142 &lt;= ABS(($F3142-$E3142)*(1+$J214)^(S$490-$K$490)),'PV Adoption'!O$5*(1/(1-'General Inputs'!$C$10))*$J3142*1000*$I3142,ABS(($F3142-$E3142)*(1+$J214)^(S$490-$K$490)))</f>
        <v>0</v>
      </c>
      <c r="T3142" s="357">
        <f>IF('PV Adoption'!P$5*(1/(1-'General Inputs'!$C$10))*$J3142*1000*$I3142 &lt;= ABS(($F3142-$E3142)*(1+$J214)^(T$490-$K$490)),'PV Adoption'!P$5*(1/(1-'General Inputs'!$C$10))*$J3142*1000*$I3142,ABS(($F3142-$E3142)*(1+$J214)^(T$490-$K$490)))</f>
        <v>0</v>
      </c>
      <c r="U3142" s="357">
        <f>IF('PV Adoption'!Q$5*(1/(1-'General Inputs'!$C$10))*$J3142*1000*$I3142 &lt;= ABS(($F3142-$E3142)*(1+$J214)^(U$490-$K$490)),'PV Adoption'!Q$5*(1/(1-'General Inputs'!$C$10))*$J3142*1000*$I3142,ABS(($F3142-$E3142)*(1+$J214)^(U$490-$K$490)))</f>
        <v>0</v>
      </c>
      <c r="V3142" s="357">
        <f>IF('PV Adoption'!R$5*(1/(1-'General Inputs'!$C$10))*$J3142*1000*$I3142 &lt;= ABS(($F3142-$E3142)*(1+$J214)^(V$490-$K$490)),'PV Adoption'!R$5*(1/(1-'General Inputs'!$C$10))*$J3142*1000*$I3142,ABS(($F3142-$E3142)*(1+$J214)^(V$490-$K$490)))</f>
        <v>0</v>
      </c>
      <c r="W3142" s="357">
        <f>IF('PV Adoption'!S$5*(1/(1-'General Inputs'!$C$10))*$J3142*1000*$I3142 &lt;= ABS(($F3142-$E3142)*(1+$J214)^(W$490-$K$490)),'PV Adoption'!S$5*(1/(1-'General Inputs'!$C$10))*$J3142*1000*$I3142,ABS(($F3142-$E3142)*(1+$J214)^(W$490-$K$490)))</f>
        <v>0</v>
      </c>
      <c r="X3142" s="357">
        <f>IF('PV Adoption'!T$5*(1/(1-'General Inputs'!$C$10))*$J3142*1000*$I3142 &lt;= ABS(($F3142-$E3142)*(1+$J214)^(X$490-$K$490)),'PV Adoption'!T$5*(1/(1-'General Inputs'!$C$10))*$J3142*1000*$I3142,ABS(($F3142-$E3142)*(1+$J214)^(X$490-$K$490)))</f>
        <v>0</v>
      </c>
      <c r="Y3142" s="357">
        <f>IF('PV Adoption'!U$5*(1/(1-'General Inputs'!$C$10))*$J3142*1000*$I3142 &lt;= ABS(($F3142-$E3142)*(1+$J214)^(Y$490-$K$490)),'PV Adoption'!U$5*(1/(1-'General Inputs'!$C$10))*$J3142*1000*$I3142,ABS(($F3142-$E3142)*(1+$J214)^(Y$490-$K$490)))</f>
        <v>0</v>
      </c>
      <c r="Z3142" s="357">
        <f>IF('PV Adoption'!V$5*(1/(1-'General Inputs'!$C$10))*$J3142*1000*$I3142 &lt;= ABS(($F3142-$E3142)*(1+$J214)^(Z$490-$K$490)),'PV Adoption'!V$5*(1/(1-'General Inputs'!$C$10))*$J3142*1000*$I3142,ABS(($F3142-$E3142)*(1+$J214)^(Z$490-$K$490)))</f>
        <v>0</v>
      </c>
      <c r="AA3142" s="357">
        <f>IF('PV Adoption'!W$5*(1/(1-'General Inputs'!$C$10))*$J3142*1000*$I3142 &lt;= ABS(($F3142-$E3142)*(1+$J214)^(AA$490-$K$490)),'PV Adoption'!W$5*(1/(1-'General Inputs'!$C$10))*$J3142*1000*$I3142,ABS(($F3142-$E3142)*(1+$J214)^(AA$490-$K$490)))</f>
        <v>0</v>
      </c>
      <c r="AB3142" s="357">
        <f>IF('PV Adoption'!X$5*(1/(1-'General Inputs'!$C$10))*$J3142*1000*$I3142 &lt;= ABS(($F3142-$E3142)*(1+$J214)^(AB$490-$K$490)),'PV Adoption'!X$5*(1/(1-'General Inputs'!$C$10))*$J3142*1000*$I3142,ABS(($F3142-$E3142)*(1+$J214)^(AB$490-$K$490)))</f>
        <v>0</v>
      </c>
      <c r="AC3142" s="357">
        <f>IF('PV Adoption'!Y$5*(1/(1-'General Inputs'!$C$10))*$J3142*1000*$I3142 &lt;= ABS(($F3142-$E3142)*(1+$J214)^(AC$490-$K$490)),'PV Adoption'!Y$5*(1/(1-'General Inputs'!$C$10))*$J3142*1000*$I3142,ABS(($F3142-$E3142)*(1+$J214)^(AC$490-$K$490)))</f>
        <v>0</v>
      </c>
      <c r="AD3142" s="357">
        <f>IF('PV Adoption'!Z$5*(1/(1-'General Inputs'!$C$10))*$J3142*1000*$I3142 &lt;= ABS(($F3142-$E3142)*(1+$J214)^(AD$490-$K$490)),'PV Adoption'!Z$5*(1/(1-'General Inputs'!$C$10))*$J3142*1000*$I3142,ABS(($F3142-$E3142)*(1+$J214)^(AD$490-$K$490)))</f>
        <v>0</v>
      </c>
      <c r="AE3142" s="357">
        <f>IF('PV Adoption'!AA$5*(1/(1-'General Inputs'!$C$10))*$J3142*1000*$I3142 &lt;= ABS(($F3142-$E3142)*(1+$J214)^(AE$490-$K$490)),'PV Adoption'!AA$5*(1/(1-'General Inputs'!$C$10))*$J3142*1000*$I3142,ABS(($F3142-$E3142)*(1+$J214)^(AE$490-$K$490)))</f>
        <v>0</v>
      </c>
      <c r="AF3142" s="357">
        <f>IF('PV Adoption'!AB$5*(1/(1-'General Inputs'!$C$10))*$J3142*1000*$I3142 &lt;= ABS(($F3142-$E3142)*(1+$J214)^(AF$490-$K$490)),'PV Adoption'!AB$5*(1/(1-'General Inputs'!$C$10))*$J3142*1000*$I3142,ABS(($F3142-$E3142)*(1+$J214)^(AF$490-$K$490)))</f>
        <v>0</v>
      </c>
      <c r="AG3142" s="357">
        <f>IF('PV Adoption'!AC$5*(1/(1-'General Inputs'!$C$10))*$J3142*1000*$I3142 &lt;= ABS(($F3142-$E3142)*(1+$J214)^(AG$490-$K$490)),'PV Adoption'!AC$5*(1/(1-'General Inputs'!$C$10))*$J3142*1000*$I3142,ABS(($F3142-$E3142)*(1+$J214)^(AG$490-$K$490)))</f>
        <v>0</v>
      </c>
      <c r="AH3142" s="357">
        <f>IF('PV Adoption'!AD$5*(1/(1-'General Inputs'!$C$10))*$J3142*1000*$I3142 &lt;= ABS(($F3142-$E3142)*(1+$J214)^(AH$490-$K$490)),'PV Adoption'!AD$5*(1/(1-'General Inputs'!$C$10))*$J3142*1000*$I3142,ABS(($F3142-$E3142)*(1+$J214)^(AH$490-$K$490)))</f>
        <v>0</v>
      </c>
      <c r="AI3142" s="357">
        <f>IF('PV Adoption'!AE$5*(1/(1-'General Inputs'!$C$10))*$J3142*1000*$I3142 &lt;= ABS(($F3142-$E3142)*(1+$J214)^(AI$490-$K$490)),'PV Adoption'!AE$5*(1/(1-'General Inputs'!$C$10))*$J3142*1000*$I3142,ABS(($F3142-$E3142)*(1+$J214)^(AI$490-$K$490)))</f>
        <v>0</v>
      </c>
      <c r="AJ3142" s="357">
        <f>IF('PV Adoption'!AF$5*(1/(1-'General Inputs'!$C$10))*$J3142*1000*$I3142 &lt;= ABS(($F3142-$E3142)*(1+$J214)^(AJ$490-$K$490)),'PV Adoption'!AF$5*(1/(1-'General Inputs'!$C$10))*$J3142*1000*$I3142,ABS(($F3142-$E3142)*(1+$J214)^(AJ$490-$K$490)))</f>
        <v>0</v>
      </c>
      <c r="AK3142" s="357">
        <v>0</v>
      </c>
      <c r="AL3142" s="357">
        <v>0</v>
      </c>
      <c r="AM3142" s="357">
        <v>0</v>
      </c>
    </row>
    <row r="3143" spans="1:39" x14ac:dyDescent="0.25">
      <c r="A3143" s="353" t="s">
        <v>484</v>
      </c>
      <c r="B3143" s="353" t="s">
        <v>484</v>
      </c>
      <c r="C3143" s="441">
        <f t="shared" ref="C3143:H3143" si="2591">C215</f>
        <v>5000</v>
      </c>
      <c r="D3143" s="441"/>
      <c r="E3143" s="441"/>
      <c r="F3143" s="441"/>
      <c r="G3143" s="441"/>
      <c r="H3143" s="441">
        <f t="shared" si="2591"/>
        <v>0</v>
      </c>
      <c r="I3143" s="470">
        <f>IFERROR(VLOOKUP(B3143,Coincidence!$B$2:$E$242,4,FALSE)*IF(G3143="Winter",'General Inputs'!$C$25,'General Inputs'!$C$24),IF(G3143="Winter",'General Inputs'!$C$25,'General Inputs'!$C$24))</f>
        <v>0.52140604400000001</v>
      </c>
      <c r="J3143" s="466">
        <f>'Nameplate by Substation'!H215</f>
        <v>9.3897446574372752E-4</v>
      </c>
      <c r="K3143" s="357">
        <f>IF('PV Adoption'!G$5*(1/(1-'General Inputs'!$C$10))*$J3143*1000*$I3143 &lt;= ABS(($F3143-$E3143)*(1+$J215)^(K$490-$K$490)),'PV Adoption'!G$5*(1/(1-'General Inputs'!$C$10))*$J3143*1000*$I3143,ABS(($F3143-$E3143)*(1+$J215)^(K$490-$K$490)))</f>
        <v>0</v>
      </c>
      <c r="L3143" s="357">
        <f>IF('PV Adoption'!H$5*(1/(1-'General Inputs'!$C$10))*$J3143*1000*$I3143 &lt;= ABS(($F3143-$E3143)*(1+$J215)^(L$490-$K$490)),'PV Adoption'!H$5*(1/(1-'General Inputs'!$C$10))*$J3143*1000*$I3143,ABS(($F3143-$E3143)*(1+$J215)^(L$490-$K$490)))</f>
        <v>0</v>
      </c>
      <c r="M3143" s="357">
        <f>IF('PV Adoption'!I$5*(1/(1-'General Inputs'!$C$10))*$J3143*1000*$I3143 &lt;= ABS(($F3143-$E3143)*(1+$J215)^(M$490-$K$490)),'PV Adoption'!I$5*(1/(1-'General Inputs'!$C$10))*$J3143*1000*$I3143,ABS(($F3143-$E3143)*(1+$J215)^(M$490-$K$490)))</f>
        <v>0</v>
      </c>
      <c r="N3143" s="357">
        <f>IF('PV Adoption'!J$5*(1/(1-'General Inputs'!$C$10))*$J3143*1000*$I3143 &lt;= ABS(($F3143-$E3143)*(1+$J215)^(N$490-$K$490)),'PV Adoption'!J$5*(1/(1-'General Inputs'!$C$10))*$J3143*1000*$I3143,ABS(($F3143-$E3143)*(1+$J215)^(N$490-$K$490)))</f>
        <v>0</v>
      </c>
      <c r="O3143" s="357">
        <f>IF('PV Adoption'!K$5*(1/(1-'General Inputs'!$C$10))*$J3143*1000*$I3143 &lt;= ABS(($F3143-$E3143)*(1+$J215)^(O$490-$K$490)),'PV Adoption'!K$5*(1/(1-'General Inputs'!$C$10))*$J3143*1000*$I3143,ABS(($F3143-$E3143)*(1+$J215)^(O$490-$K$490)))</f>
        <v>0</v>
      </c>
      <c r="P3143" s="357">
        <f>IF('PV Adoption'!L$5*(1/(1-'General Inputs'!$C$10))*$J3143*1000*$I3143 &lt;= ABS(($F3143-$E3143)*(1+$J215)^(P$490-$K$490)),'PV Adoption'!L$5*(1/(1-'General Inputs'!$C$10))*$J3143*1000*$I3143,ABS(($F3143-$E3143)*(1+$J215)^(P$490-$K$490)))</f>
        <v>0</v>
      </c>
      <c r="Q3143" s="357">
        <f>IF('PV Adoption'!M$5*(1/(1-'General Inputs'!$C$10))*$J3143*1000*$I3143 &lt;= ABS(($F3143-$E3143)*(1+$J215)^(Q$490-$K$490)),'PV Adoption'!M$5*(1/(1-'General Inputs'!$C$10))*$J3143*1000*$I3143,ABS(($F3143-$E3143)*(1+$J215)^(Q$490-$K$490)))</f>
        <v>0</v>
      </c>
      <c r="R3143" s="357">
        <f>IF('PV Adoption'!N$5*(1/(1-'General Inputs'!$C$10))*$J3143*1000*$I3143 &lt;= ABS(($F3143-$E3143)*(1+$J215)^(R$490-$K$490)),'PV Adoption'!N$5*(1/(1-'General Inputs'!$C$10))*$J3143*1000*$I3143,ABS(($F3143-$E3143)*(1+$J215)^(R$490-$K$490)))</f>
        <v>0</v>
      </c>
      <c r="S3143" s="357">
        <f>IF('PV Adoption'!O$5*(1/(1-'General Inputs'!$C$10))*$J3143*1000*$I3143 &lt;= ABS(($F3143-$E3143)*(1+$J215)^(S$490-$K$490)),'PV Adoption'!O$5*(1/(1-'General Inputs'!$C$10))*$J3143*1000*$I3143,ABS(($F3143-$E3143)*(1+$J215)^(S$490-$K$490)))</f>
        <v>0</v>
      </c>
      <c r="T3143" s="357">
        <f>IF('PV Adoption'!P$5*(1/(1-'General Inputs'!$C$10))*$J3143*1000*$I3143 &lt;= ABS(($F3143-$E3143)*(1+$J215)^(T$490-$K$490)),'PV Adoption'!P$5*(1/(1-'General Inputs'!$C$10))*$J3143*1000*$I3143,ABS(($F3143-$E3143)*(1+$J215)^(T$490-$K$490)))</f>
        <v>0</v>
      </c>
      <c r="U3143" s="357">
        <f>IF('PV Adoption'!Q$5*(1/(1-'General Inputs'!$C$10))*$J3143*1000*$I3143 &lt;= ABS(($F3143-$E3143)*(1+$J215)^(U$490-$K$490)),'PV Adoption'!Q$5*(1/(1-'General Inputs'!$C$10))*$J3143*1000*$I3143,ABS(($F3143-$E3143)*(1+$J215)^(U$490-$K$490)))</f>
        <v>0</v>
      </c>
      <c r="V3143" s="357">
        <f>IF('PV Adoption'!R$5*(1/(1-'General Inputs'!$C$10))*$J3143*1000*$I3143 &lt;= ABS(($F3143-$E3143)*(1+$J215)^(V$490-$K$490)),'PV Adoption'!R$5*(1/(1-'General Inputs'!$C$10))*$J3143*1000*$I3143,ABS(($F3143-$E3143)*(1+$J215)^(V$490-$K$490)))</f>
        <v>0</v>
      </c>
      <c r="W3143" s="357">
        <f>IF('PV Adoption'!S$5*(1/(1-'General Inputs'!$C$10))*$J3143*1000*$I3143 &lt;= ABS(($F3143-$E3143)*(1+$J215)^(W$490-$K$490)),'PV Adoption'!S$5*(1/(1-'General Inputs'!$C$10))*$J3143*1000*$I3143,ABS(($F3143-$E3143)*(1+$J215)^(W$490-$K$490)))</f>
        <v>0</v>
      </c>
      <c r="X3143" s="357">
        <f>IF('PV Adoption'!T$5*(1/(1-'General Inputs'!$C$10))*$J3143*1000*$I3143 &lt;= ABS(($F3143-$E3143)*(1+$J215)^(X$490-$K$490)),'PV Adoption'!T$5*(1/(1-'General Inputs'!$C$10))*$J3143*1000*$I3143,ABS(($F3143-$E3143)*(1+$J215)^(X$490-$K$490)))</f>
        <v>0</v>
      </c>
      <c r="Y3143" s="357">
        <f>IF('PV Adoption'!U$5*(1/(1-'General Inputs'!$C$10))*$J3143*1000*$I3143 &lt;= ABS(($F3143-$E3143)*(1+$J215)^(Y$490-$K$490)),'PV Adoption'!U$5*(1/(1-'General Inputs'!$C$10))*$J3143*1000*$I3143,ABS(($F3143-$E3143)*(1+$J215)^(Y$490-$K$490)))</f>
        <v>0</v>
      </c>
      <c r="Z3143" s="357">
        <f>IF('PV Adoption'!V$5*(1/(1-'General Inputs'!$C$10))*$J3143*1000*$I3143 &lt;= ABS(($F3143-$E3143)*(1+$J215)^(Z$490-$K$490)),'PV Adoption'!V$5*(1/(1-'General Inputs'!$C$10))*$J3143*1000*$I3143,ABS(($F3143-$E3143)*(1+$J215)^(Z$490-$K$490)))</f>
        <v>0</v>
      </c>
      <c r="AA3143" s="357">
        <f>IF('PV Adoption'!W$5*(1/(1-'General Inputs'!$C$10))*$J3143*1000*$I3143 &lt;= ABS(($F3143-$E3143)*(1+$J215)^(AA$490-$K$490)),'PV Adoption'!W$5*(1/(1-'General Inputs'!$C$10))*$J3143*1000*$I3143,ABS(($F3143-$E3143)*(1+$J215)^(AA$490-$K$490)))</f>
        <v>0</v>
      </c>
      <c r="AB3143" s="357">
        <f>IF('PV Adoption'!X$5*(1/(1-'General Inputs'!$C$10))*$J3143*1000*$I3143 &lt;= ABS(($F3143-$E3143)*(1+$J215)^(AB$490-$K$490)),'PV Adoption'!X$5*(1/(1-'General Inputs'!$C$10))*$J3143*1000*$I3143,ABS(($F3143-$E3143)*(1+$J215)^(AB$490-$K$490)))</f>
        <v>0</v>
      </c>
      <c r="AC3143" s="357">
        <f>IF('PV Adoption'!Y$5*(1/(1-'General Inputs'!$C$10))*$J3143*1000*$I3143 &lt;= ABS(($F3143-$E3143)*(1+$J215)^(AC$490-$K$490)),'PV Adoption'!Y$5*(1/(1-'General Inputs'!$C$10))*$J3143*1000*$I3143,ABS(($F3143-$E3143)*(1+$J215)^(AC$490-$K$490)))</f>
        <v>0</v>
      </c>
      <c r="AD3143" s="357">
        <f>IF('PV Adoption'!Z$5*(1/(1-'General Inputs'!$C$10))*$J3143*1000*$I3143 &lt;= ABS(($F3143-$E3143)*(1+$J215)^(AD$490-$K$490)),'PV Adoption'!Z$5*(1/(1-'General Inputs'!$C$10))*$J3143*1000*$I3143,ABS(($F3143-$E3143)*(1+$J215)^(AD$490-$K$490)))</f>
        <v>0</v>
      </c>
      <c r="AE3143" s="357">
        <f>IF('PV Adoption'!AA$5*(1/(1-'General Inputs'!$C$10))*$J3143*1000*$I3143 &lt;= ABS(($F3143-$E3143)*(1+$J215)^(AE$490-$K$490)),'PV Adoption'!AA$5*(1/(1-'General Inputs'!$C$10))*$J3143*1000*$I3143,ABS(($F3143-$E3143)*(1+$J215)^(AE$490-$K$490)))</f>
        <v>0</v>
      </c>
      <c r="AF3143" s="357">
        <f>IF('PV Adoption'!AB$5*(1/(1-'General Inputs'!$C$10))*$J3143*1000*$I3143 &lt;= ABS(($F3143-$E3143)*(1+$J215)^(AF$490-$K$490)),'PV Adoption'!AB$5*(1/(1-'General Inputs'!$C$10))*$J3143*1000*$I3143,ABS(($F3143-$E3143)*(1+$J215)^(AF$490-$K$490)))</f>
        <v>0</v>
      </c>
      <c r="AG3143" s="357">
        <f>IF('PV Adoption'!AC$5*(1/(1-'General Inputs'!$C$10))*$J3143*1000*$I3143 &lt;= ABS(($F3143-$E3143)*(1+$J215)^(AG$490-$K$490)),'PV Adoption'!AC$5*(1/(1-'General Inputs'!$C$10))*$J3143*1000*$I3143,ABS(($F3143-$E3143)*(1+$J215)^(AG$490-$K$490)))</f>
        <v>0</v>
      </c>
      <c r="AH3143" s="357">
        <f>IF('PV Adoption'!AD$5*(1/(1-'General Inputs'!$C$10))*$J3143*1000*$I3143 &lt;= ABS(($F3143-$E3143)*(1+$J215)^(AH$490-$K$490)),'PV Adoption'!AD$5*(1/(1-'General Inputs'!$C$10))*$J3143*1000*$I3143,ABS(($F3143-$E3143)*(1+$J215)^(AH$490-$K$490)))</f>
        <v>0</v>
      </c>
      <c r="AI3143" s="357">
        <f>IF('PV Adoption'!AE$5*(1/(1-'General Inputs'!$C$10))*$J3143*1000*$I3143 &lt;= ABS(($F3143-$E3143)*(1+$J215)^(AI$490-$K$490)),'PV Adoption'!AE$5*(1/(1-'General Inputs'!$C$10))*$J3143*1000*$I3143,ABS(($F3143-$E3143)*(1+$J215)^(AI$490-$K$490)))</f>
        <v>0</v>
      </c>
      <c r="AJ3143" s="357">
        <f>IF('PV Adoption'!AF$5*(1/(1-'General Inputs'!$C$10))*$J3143*1000*$I3143 &lt;= ABS(($F3143-$E3143)*(1+$J215)^(AJ$490-$K$490)),'PV Adoption'!AF$5*(1/(1-'General Inputs'!$C$10))*$J3143*1000*$I3143,ABS(($F3143-$E3143)*(1+$J215)^(AJ$490-$K$490)))</f>
        <v>0</v>
      </c>
      <c r="AK3143" s="357">
        <v>0</v>
      </c>
      <c r="AL3143" s="357">
        <v>0</v>
      </c>
      <c r="AM3143" s="357">
        <v>0</v>
      </c>
    </row>
    <row r="3144" spans="1:39" x14ac:dyDescent="0.25">
      <c r="A3144" s="353" t="s">
        <v>492</v>
      </c>
      <c r="B3144" s="353" t="s">
        <v>492</v>
      </c>
      <c r="C3144" s="441">
        <f t="shared" ref="C3144:H3144" si="2592">C216</f>
        <v>25000</v>
      </c>
      <c r="D3144" s="441"/>
      <c r="E3144" s="441"/>
      <c r="F3144" s="441"/>
      <c r="G3144" s="441"/>
      <c r="H3144" s="441">
        <f t="shared" si="2592"/>
        <v>0</v>
      </c>
      <c r="I3144" s="470">
        <f>IFERROR(VLOOKUP(B3144,Coincidence!$B$2:$E$242,4,FALSE)*IF(G3144="Winter",'General Inputs'!$C$25,'General Inputs'!$C$24),IF(G3144="Winter",'General Inputs'!$C$25,'General Inputs'!$C$24))</f>
        <v>0.52140604400000001</v>
      </c>
      <c r="J3144" s="466">
        <f>'Nameplate by Substation'!H216</f>
        <v>4.4618054524001053E-3</v>
      </c>
      <c r="K3144" s="357">
        <f>IF('PV Adoption'!G$5*(1/(1-'General Inputs'!$C$10))*$J3144*1000*$I3144 &lt;= ABS(($F3144-$E3144)*(1+$J216)^(K$490-$K$490)),'PV Adoption'!G$5*(1/(1-'General Inputs'!$C$10))*$J3144*1000*$I3144,ABS(($F3144-$E3144)*(1+$J216)^(K$490-$K$490)))</f>
        <v>0</v>
      </c>
      <c r="L3144" s="357">
        <f>IF('PV Adoption'!H$5*(1/(1-'General Inputs'!$C$10))*$J3144*1000*$I3144 &lt;= ABS(($F3144-$E3144)*(1+$J216)^(L$490-$K$490)),'PV Adoption'!H$5*(1/(1-'General Inputs'!$C$10))*$J3144*1000*$I3144,ABS(($F3144-$E3144)*(1+$J216)^(L$490-$K$490)))</f>
        <v>0</v>
      </c>
      <c r="M3144" s="357">
        <f>IF('PV Adoption'!I$5*(1/(1-'General Inputs'!$C$10))*$J3144*1000*$I3144 &lt;= ABS(($F3144-$E3144)*(1+$J216)^(M$490-$K$490)),'PV Adoption'!I$5*(1/(1-'General Inputs'!$C$10))*$J3144*1000*$I3144,ABS(($F3144-$E3144)*(1+$J216)^(M$490-$K$490)))</f>
        <v>0</v>
      </c>
      <c r="N3144" s="357">
        <f>IF('PV Adoption'!J$5*(1/(1-'General Inputs'!$C$10))*$J3144*1000*$I3144 &lt;= ABS(($F3144-$E3144)*(1+$J216)^(N$490-$K$490)),'PV Adoption'!J$5*(1/(1-'General Inputs'!$C$10))*$J3144*1000*$I3144,ABS(($F3144-$E3144)*(1+$J216)^(N$490-$K$490)))</f>
        <v>0</v>
      </c>
      <c r="O3144" s="357">
        <f>IF('PV Adoption'!K$5*(1/(1-'General Inputs'!$C$10))*$J3144*1000*$I3144 &lt;= ABS(($F3144-$E3144)*(1+$J216)^(O$490-$K$490)),'PV Adoption'!K$5*(1/(1-'General Inputs'!$C$10))*$J3144*1000*$I3144,ABS(($F3144-$E3144)*(1+$J216)^(O$490-$K$490)))</f>
        <v>0</v>
      </c>
      <c r="P3144" s="357">
        <f>IF('PV Adoption'!L$5*(1/(1-'General Inputs'!$C$10))*$J3144*1000*$I3144 &lt;= ABS(($F3144-$E3144)*(1+$J216)^(P$490-$K$490)),'PV Adoption'!L$5*(1/(1-'General Inputs'!$C$10))*$J3144*1000*$I3144,ABS(($F3144-$E3144)*(1+$J216)^(P$490-$K$490)))</f>
        <v>0</v>
      </c>
      <c r="Q3144" s="357">
        <f>IF('PV Adoption'!M$5*(1/(1-'General Inputs'!$C$10))*$J3144*1000*$I3144 &lt;= ABS(($F3144-$E3144)*(1+$J216)^(Q$490-$K$490)),'PV Adoption'!M$5*(1/(1-'General Inputs'!$C$10))*$J3144*1000*$I3144,ABS(($F3144-$E3144)*(1+$J216)^(Q$490-$K$490)))</f>
        <v>0</v>
      </c>
      <c r="R3144" s="357">
        <f>IF('PV Adoption'!N$5*(1/(1-'General Inputs'!$C$10))*$J3144*1000*$I3144 &lt;= ABS(($F3144-$E3144)*(1+$J216)^(R$490-$K$490)),'PV Adoption'!N$5*(1/(1-'General Inputs'!$C$10))*$J3144*1000*$I3144,ABS(($F3144-$E3144)*(1+$J216)^(R$490-$K$490)))</f>
        <v>0</v>
      </c>
      <c r="S3144" s="357">
        <f>IF('PV Adoption'!O$5*(1/(1-'General Inputs'!$C$10))*$J3144*1000*$I3144 &lt;= ABS(($F3144-$E3144)*(1+$J216)^(S$490-$K$490)),'PV Adoption'!O$5*(1/(1-'General Inputs'!$C$10))*$J3144*1000*$I3144,ABS(($F3144-$E3144)*(1+$J216)^(S$490-$K$490)))</f>
        <v>0</v>
      </c>
      <c r="T3144" s="357">
        <f>IF('PV Adoption'!P$5*(1/(1-'General Inputs'!$C$10))*$J3144*1000*$I3144 &lt;= ABS(($F3144-$E3144)*(1+$J216)^(T$490-$K$490)),'PV Adoption'!P$5*(1/(1-'General Inputs'!$C$10))*$J3144*1000*$I3144,ABS(($F3144-$E3144)*(1+$J216)^(T$490-$K$490)))</f>
        <v>0</v>
      </c>
      <c r="U3144" s="357">
        <f>IF('PV Adoption'!Q$5*(1/(1-'General Inputs'!$C$10))*$J3144*1000*$I3144 &lt;= ABS(($F3144-$E3144)*(1+$J216)^(U$490-$K$490)),'PV Adoption'!Q$5*(1/(1-'General Inputs'!$C$10))*$J3144*1000*$I3144,ABS(($F3144-$E3144)*(1+$J216)^(U$490-$K$490)))</f>
        <v>0</v>
      </c>
      <c r="V3144" s="357">
        <f>IF('PV Adoption'!R$5*(1/(1-'General Inputs'!$C$10))*$J3144*1000*$I3144 &lt;= ABS(($F3144-$E3144)*(1+$J216)^(V$490-$K$490)),'PV Adoption'!R$5*(1/(1-'General Inputs'!$C$10))*$J3144*1000*$I3144,ABS(($F3144-$E3144)*(1+$J216)^(V$490-$K$490)))</f>
        <v>0</v>
      </c>
      <c r="W3144" s="357">
        <f>IF('PV Adoption'!S$5*(1/(1-'General Inputs'!$C$10))*$J3144*1000*$I3144 &lt;= ABS(($F3144-$E3144)*(1+$J216)^(W$490-$K$490)),'PV Adoption'!S$5*(1/(1-'General Inputs'!$C$10))*$J3144*1000*$I3144,ABS(($F3144-$E3144)*(1+$J216)^(W$490-$K$490)))</f>
        <v>0</v>
      </c>
      <c r="X3144" s="357">
        <f>IF('PV Adoption'!T$5*(1/(1-'General Inputs'!$C$10))*$J3144*1000*$I3144 &lt;= ABS(($F3144-$E3144)*(1+$J216)^(X$490-$K$490)),'PV Adoption'!T$5*(1/(1-'General Inputs'!$C$10))*$J3144*1000*$I3144,ABS(($F3144-$E3144)*(1+$J216)^(X$490-$K$490)))</f>
        <v>0</v>
      </c>
      <c r="Y3144" s="357">
        <f>IF('PV Adoption'!U$5*(1/(1-'General Inputs'!$C$10))*$J3144*1000*$I3144 &lt;= ABS(($F3144-$E3144)*(1+$J216)^(Y$490-$K$490)),'PV Adoption'!U$5*(1/(1-'General Inputs'!$C$10))*$J3144*1000*$I3144,ABS(($F3144-$E3144)*(1+$J216)^(Y$490-$K$490)))</f>
        <v>0</v>
      </c>
      <c r="Z3144" s="357">
        <f>IF('PV Adoption'!V$5*(1/(1-'General Inputs'!$C$10))*$J3144*1000*$I3144 &lt;= ABS(($F3144-$E3144)*(1+$J216)^(Z$490-$K$490)),'PV Adoption'!V$5*(1/(1-'General Inputs'!$C$10))*$J3144*1000*$I3144,ABS(($F3144-$E3144)*(1+$J216)^(Z$490-$K$490)))</f>
        <v>0</v>
      </c>
      <c r="AA3144" s="357">
        <f>IF('PV Adoption'!W$5*(1/(1-'General Inputs'!$C$10))*$J3144*1000*$I3144 &lt;= ABS(($F3144-$E3144)*(1+$J216)^(AA$490-$K$490)),'PV Adoption'!W$5*(1/(1-'General Inputs'!$C$10))*$J3144*1000*$I3144,ABS(($F3144-$E3144)*(1+$J216)^(AA$490-$K$490)))</f>
        <v>0</v>
      </c>
      <c r="AB3144" s="357">
        <f>IF('PV Adoption'!X$5*(1/(1-'General Inputs'!$C$10))*$J3144*1000*$I3144 &lt;= ABS(($F3144-$E3144)*(1+$J216)^(AB$490-$K$490)),'PV Adoption'!X$5*(1/(1-'General Inputs'!$C$10))*$J3144*1000*$I3144,ABS(($F3144-$E3144)*(1+$J216)^(AB$490-$K$490)))</f>
        <v>0</v>
      </c>
      <c r="AC3144" s="357">
        <f>IF('PV Adoption'!Y$5*(1/(1-'General Inputs'!$C$10))*$J3144*1000*$I3144 &lt;= ABS(($F3144-$E3144)*(1+$J216)^(AC$490-$K$490)),'PV Adoption'!Y$5*(1/(1-'General Inputs'!$C$10))*$J3144*1000*$I3144,ABS(($F3144-$E3144)*(1+$J216)^(AC$490-$K$490)))</f>
        <v>0</v>
      </c>
      <c r="AD3144" s="357">
        <f>IF('PV Adoption'!Z$5*(1/(1-'General Inputs'!$C$10))*$J3144*1000*$I3144 &lt;= ABS(($F3144-$E3144)*(1+$J216)^(AD$490-$K$490)),'PV Adoption'!Z$5*(1/(1-'General Inputs'!$C$10))*$J3144*1000*$I3144,ABS(($F3144-$E3144)*(1+$J216)^(AD$490-$K$490)))</f>
        <v>0</v>
      </c>
      <c r="AE3144" s="357">
        <f>IF('PV Adoption'!AA$5*(1/(1-'General Inputs'!$C$10))*$J3144*1000*$I3144 &lt;= ABS(($F3144-$E3144)*(1+$J216)^(AE$490-$K$490)),'PV Adoption'!AA$5*(1/(1-'General Inputs'!$C$10))*$J3144*1000*$I3144,ABS(($F3144-$E3144)*(1+$J216)^(AE$490-$K$490)))</f>
        <v>0</v>
      </c>
      <c r="AF3144" s="357">
        <f>IF('PV Adoption'!AB$5*(1/(1-'General Inputs'!$C$10))*$J3144*1000*$I3144 &lt;= ABS(($F3144-$E3144)*(1+$J216)^(AF$490-$K$490)),'PV Adoption'!AB$5*(1/(1-'General Inputs'!$C$10))*$J3144*1000*$I3144,ABS(($F3144-$E3144)*(1+$J216)^(AF$490-$K$490)))</f>
        <v>0</v>
      </c>
      <c r="AG3144" s="357">
        <f>IF('PV Adoption'!AC$5*(1/(1-'General Inputs'!$C$10))*$J3144*1000*$I3144 &lt;= ABS(($F3144-$E3144)*(1+$J216)^(AG$490-$K$490)),'PV Adoption'!AC$5*(1/(1-'General Inputs'!$C$10))*$J3144*1000*$I3144,ABS(($F3144-$E3144)*(1+$J216)^(AG$490-$K$490)))</f>
        <v>0</v>
      </c>
      <c r="AH3144" s="357">
        <f>IF('PV Adoption'!AD$5*(1/(1-'General Inputs'!$C$10))*$J3144*1000*$I3144 &lt;= ABS(($F3144-$E3144)*(1+$J216)^(AH$490-$K$490)),'PV Adoption'!AD$5*(1/(1-'General Inputs'!$C$10))*$J3144*1000*$I3144,ABS(($F3144-$E3144)*(1+$J216)^(AH$490-$K$490)))</f>
        <v>0</v>
      </c>
      <c r="AI3144" s="357">
        <f>IF('PV Adoption'!AE$5*(1/(1-'General Inputs'!$C$10))*$J3144*1000*$I3144 &lt;= ABS(($F3144-$E3144)*(1+$J216)^(AI$490-$K$490)),'PV Adoption'!AE$5*(1/(1-'General Inputs'!$C$10))*$J3144*1000*$I3144,ABS(($F3144-$E3144)*(1+$J216)^(AI$490-$K$490)))</f>
        <v>0</v>
      </c>
      <c r="AJ3144" s="357">
        <f>IF('PV Adoption'!AF$5*(1/(1-'General Inputs'!$C$10))*$J3144*1000*$I3144 &lt;= ABS(($F3144-$E3144)*(1+$J216)^(AJ$490-$K$490)),'PV Adoption'!AF$5*(1/(1-'General Inputs'!$C$10))*$J3144*1000*$I3144,ABS(($F3144-$E3144)*(1+$J216)^(AJ$490-$K$490)))</f>
        <v>0</v>
      </c>
      <c r="AK3144" s="357">
        <v>0</v>
      </c>
      <c r="AL3144" s="357">
        <v>0</v>
      </c>
      <c r="AM3144" s="357">
        <v>0</v>
      </c>
    </row>
    <row r="3145" spans="1:39" x14ac:dyDescent="0.25">
      <c r="A3145" s="353" t="s">
        <v>380</v>
      </c>
      <c r="B3145" s="353" t="s">
        <v>380</v>
      </c>
      <c r="C3145" s="441">
        <f t="shared" ref="C3145:H3145" si="2593">C217</f>
        <v>35000</v>
      </c>
      <c r="D3145" s="441"/>
      <c r="E3145" s="441"/>
      <c r="F3145" s="441"/>
      <c r="G3145" s="441"/>
      <c r="H3145" s="441">
        <f t="shared" si="2593"/>
        <v>0</v>
      </c>
      <c r="I3145" s="470">
        <f>IFERROR(VLOOKUP(B3145,Coincidence!$B$2:$E$242,4,FALSE)*IF(G3145="Winter",'General Inputs'!$C$25,'General Inputs'!$C$24),IF(G3145="Winter",'General Inputs'!$C$25,'General Inputs'!$C$24))</f>
        <v>0.52140604400000001</v>
      </c>
      <c r="J3145" s="466">
        <f>'Nameplate by Substation'!H217</f>
        <v>1.8313125756611606E-2</v>
      </c>
      <c r="K3145" s="357">
        <f>IF('PV Adoption'!G$5*(1/(1-'General Inputs'!$C$10))*$J3145*1000*$I3145 &lt;= ABS(($F3145-$E3145)*(1+$J217)^(K$490-$K$490)),'PV Adoption'!G$5*(1/(1-'General Inputs'!$C$10))*$J3145*1000*$I3145,ABS(($F3145-$E3145)*(1+$J217)^(K$490-$K$490)))</f>
        <v>0</v>
      </c>
      <c r="L3145" s="357">
        <f>IF('PV Adoption'!H$5*(1/(1-'General Inputs'!$C$10))*$J3145*1000*$I3145 &lt;= ABS(($F3145-$E3145)*(1+$J217)^(L$490-$K$490)),'PV Adoption'!H$5*(1/(1-'General Inputs'!$C$10))*$J3145*1000*$I3145,ABS(($F3145-$E3145)*(1+$J217)^(L$490-$K$490)))</f>
        <v>0</v>
      </c>
      <c r="M3145" s="357">
        <f>IF('PV Adoption'!I$5*(1/(1-'General Inputs'!$C$10))*$J3145*1000*$I3145 &lt;= ABS(($F3145-$E3145)*(1+$J217)^(M$490-$K$490)),'PV Adoption'!I$5*(1/(1-'General Inputs'!$C$10))*$J3145*1000*$I3145,ABS(($F3145-$E3145)*(1+$J217)^(M$490-$K$490)))</f>
        <v>0</v>
      </c>
      <c r="N3145" s="357">
        <f>IF('PV Adoption'!J$5*(1/(1-'General Inputs'!$C$10))*$J3145*1000*$I3145 &lt;= ABS(($F3145-$E3145)*(1+$J217)^(N$490-$K$490)),'PV Adoption'!J$5*(1/(1-'General Inputs'!$C$10))*$J3145*1000*$I3145,ABS(($F3145-$E3145)*(1+$J217)^(N$490-$K$490)))</f>
        <v>0</v>
      </c>
      <c r="O3145" s="357">
        <f>IF('PV Adoption'!K$5*(1/(1-'General Inputs'!$C$10))*$J3145*1000*$I3145 &lt;= ABS(($F3145-$E3145)*(1+$J217)^(O$490-$K$490)),'PV Adoption'!K$5*(1/(1-'General Inputs'!$C$10))*$J3145*1000*$I3145,ABS(($F3145-$E3145)*(1+$J217)^(O$490-$K$490)))</f>
        <v>0</v>
      </c>
      <c r="P3145" s="357">
        <f>IF('PV Adoption'!L$5*(1/(1-'General Inputs'!$C$10))*$J3145*1000*$I3145 &lt;= ABS(($F3145-$E3145)*(1+$J217)^(P$490-$K$490)),'PV Adoption'!L$5*(1/(1-'General Inputs'!$C$10))*$J3145*1000*$I3145,ABS(($F3145-$E3145)*(1+$J217)^(P$490-$K$490)))</f>
        <v>0</v>
      </c>
      <c r="Q3145" s="357">
        <f>IF('PV Adoption'!M$5*(1/(1-'General Inputs'!$C$10))*$J3145*1000*$I3145 &lt;= ABS(($F3145-$E3145)*(1+$J217)^(Q$490-$K$490)),'PV Adoption'!M$5*(1/(1-'General Inputs'!$C$10))*$J3145*1000*$I3145,ABS(($F3145-$E3145)*(1+$J217)^(Q$490-$K$490)))</f>
        <v>0</v>
      </c>
      <c r="R3145" s="357">
        <f>IF('PV Adoption'!N$5*(1/(1-'General Inputs'!$C$10))*$J3145*1000*$I3145 &lt;= ABS(($F3145-$E3145)*(1+$J217)^(R$490-$K$490)),'PV Adoption'!N$5*(1/(1-'General Inputs'!$C$10))*$J3145*1000*$I3145,ABS(($F3145-$E3145)*(1+$J217)^(R$490-$K$490)))</f>
        <v>0</v>
      </c>
      <c r="S3145" s="357">
        <f>IF('PV Adoption'!O$5*(1/(1-'General Inputs'!$C$10))*$J3145*1000*$I3145 &lt;= ABS(($F3145-$E3145)*(1+$J217)^(S$490-$K$490)),'PV Adoption'!O$5*(1/(1-'General Inputs'!$C$10))*$J3145*1000*$I3145,ABS(($F3145-$E3145)*(1+$J217)^(S$490-$K$490)))</f>
        <v>0</v>
      </c>
      <c r="T3145" s="357">
        <f>IF('PV Adoption'!P$5*(1/(1-'General Inputs'!$C$10))*$J3145*1000*$I3145 &lt;= ABS(($F3145-$E3145)*(1+$J217)^(T$490-$K$490)),'PV Adoption'!P$5*(1/(1-'General Inputs'!$C$10))*$J3145*1000*$I3145,ABS(($F3145-$E3145)*(1+$J217)^(T$490-$K$490)))</f>
        <v>0</v>
      </c>
      <c r="U3145" s="357">
        <f>IF('PV Adoption'!Q$5*(1/(1-'General Inputs'!$C$10))*$J3145*1000*$I3145 &lt;= ABS(($F3145-$E3145)*(1+$J217)^(U$490-$K$490)),'PV Adoption'!Q$5*(1/(1-'General Inputs'!$C$10))*$J3145*1000*$I3145,ABS(($F3145-$E3145)*(1+$J217)^(U$490-$K$490)))</f>
        <v>0</v>
      </c>
      <c r="V3145" s="357">
        <f>IF('PV Adoption'!R$5*(1/(1-'General Inputs'!$C$10))*$J3145*1000*$I3145 &lt;= ABS(($F3145-$E3145)*(1+$J217)^(V$490-$K$490)),'PV Adoption'!R$5*(1/(1-'General Inputs'!$C$10))*$J3145*1000*$I3145,ABS(($F3145-$E3145)*(1+$J217)^(V$490-$K$490)))</f>
        <v>0</v>
      </c>
      <c r="W3145" s="357">
        <f>IF('PV Adoption'!S$5*(1/(1-'General Inputs'!$C$10))*$J3145*1000*$I3145 &lt;= ABS(($F3145-$E3145)*(1+$J217)^(W$490-$K$490)),'PV Adoption'!S$5*(1/(1-'General Inputs'!$C$10))*$J3145*1000*$I3145,ABS(($F3145-$E3145)*(1+$J217)^(W$490-$K$490)))</f>
        <v>0</v>
      </c>
      <c r="X3145" s="357">
        <f>IF('PV Adoption'!T$5*(1/(1-'General Inputs'!$C$10))*$J3145*1000*$I3145 &lt;= ABS(($F3145-$E3145)*(1+$J217)^(X$490-$K$490)),'PV Adoption'!T$5*(1/(1-'General Inputs'!$C$10))*$J3145*1000*$I3145,ABS(($F3145-$E3145)*(1+$J217)^(X$490-$K$490)))</f>
        <v>0</v>
      </c>
      <c r="Y3145" s="357">
        <f>IF('PV Adoption'!U$5*(1/(1-'General Inputs'!$C$10))*$J3145*1000*$I3145 &lt;= ABS(($F3145-$E3145)*(1+$J217)^(Y$490-$K$490)),'PV Adoption'!U$5*(1/(1-'General Inputs'!$C$10))*$J3145*1000*$I3145,ABS(($F3145-$E3145)*(1+$J217)^(Y$490-$K$490)))</f>
        <v>0</v>
      </c>
      <c r="Z3145" s="357">
        <f>IF('PV Adoption'!V$5*(1/(1-'General Inputs'!$C$10))*$J3145*1000*$I3145 &lt;= ABS(($F3145-$E3145)*(1+$J217)^(Z$490-$K$490)),'PV Adoption'!V$5*(1/(1-'General Inputs'!$C$10))*$J3145*1000*$I3145,ABS(($F3145-$E3145)*(1+$J217)^(Z$490-$K$490)))</f>
        <v>0</v>
      </c>
      <c r="AA3145" s="357">
        <f>IF('PV Adoption'!W$5*(1/(1-'General Inputs'!$C$10))*$J3145*1000*$I3145 &lt;= ABS(($F3145-$E3145)*(1+$J217)^(AA$490-$K$490)),'PV Adoption'!W$5*(1/(1-'General Inputs'!$C$10))*$J3145*1000*$I3145,ABS(($F3145-$E3145)*(1+$J217)^(AA$490-$K$490)))</f>
        <v>0</v>
      </c>
      <c r="AB3145" s="357">
        <f>IF('PV Adoption'!X$5*(1/(1-'General Inputs'!$C$10))*$J3145*1000*$I3145 &lt;= ABS(($F3145-$E3145)*(1+$J217)^(AB$490-$K$490)),'PV Adoption'!X$5*(1/(1-'General Inputs'!$C$10))*$J3145*1000*$I3145,ABS(($F3145-$E3145)*(1+$J217)^(AB$490-$K$490)))</f>
        <v>0</v>
      </c>
      <c r="AC3145" s="357">
        <f>IF('PV Adoption'!Y$5*(1/(1-'General Inputs'!$C$10))*$J3145*1000*$I3145 &lt;= ABS(($F3145-$E3145)*(1+$J217)^(AC$490-$K$490)),'PV Adoption'!Y$5*(1/(1-'General Inputs'!$C$10))*$J3145*1000*$I3145,ABS(($F3145-$E3145)*(1+$J217)^(AC$490-$K$490)))</f>
        <v>0</v>
      </c>
      <c r="AD3145" s="357">
        <f>IF('PV Adoption'!Z$5*(1/(1-'General Inputs'!$C$10))*$J3145*1000*$I3145 &lt;= ABS(($F3145-$E3145)*(1+$J217)^(AD$490-$K$490)),'PV Adoption'!Z$5*(1/(1-'General Inputs'!$C$10))*$J3145*1000*$I3145,ABS(($F3145-$E3145)*(1+$J217)^(AD$490-$K$490)))</f>
        <v>0</v>
      </c>
      <c r="AE3145" s="357">
        <f>IF('PV Adoption'!AA$5*(1/(1-'General Inputs'!$C$10))*$J3145*1000*$I3145 &lt;= ABS(($F3145-$E3145)*(1+$J217)^(AE$490-$K$490)),'PV Adoption'!AA$5*(1/(1-'General Inputs'!$C$10))*$J3145*1000*$I3145,ABS(($F3145-$E3145)*(1+$J217)^(AE$490-$K$490)))</f>
        <v>0</v>
      </c>
      <c r="AF3145" s="357">
        <f>IF('PV Adoption'!AB$5*(1/(1-'General Inputs'!$C$10))*$J3145*1000*$I3145 &lt;= ABS(($F3145-$E3145)*(1+$J217)^(AF$490-$K$490)),'PV Adoption'!AB$5*(1/(1-'General Inputs'!$C$10))*$J3145*1000*$I3145,ABS(($F3145-$E3145)*(1+$J217)^(AF$490-$K$490)))</f>
        <v>0</v>
      </c>
      <c r="AG3145" s="357">
        <f>IF('PV Adoption'!AC$5*(1/(1-'General Inputs'!$C$10))*$J3145*1000*$I3145 &lt;= ABS(($F3145-$E3145)*(1+$J217)^(AG$490-$K$490)),'PV Adoption'!AC$5*(1/(1-'General Inputs'!$C$10))*$J3145*1000*$I3145,ABS(($F3145-$E3145)*(1+$J217)^(AG$490-$K$490)))</f>
        <v>0</v>
      </c>
      <c r="AH3145" s="357">
        <f>IF('PV Adoption'!AD$5*(1/(1-'General Inputs'!$C$10))*$J3145*1000*$I3145 &lt;= ABS(($F3145-$E3145)*(1+$J217)^(AH$490-$K$490)),'PV Adoption'!AD$5*(1/(1-'General Inputs'!$C$10))*$J3145*1000*$I3145,ABS(($F3145-$E3145)*(1+$J217)^(AH$490-$K$490)))</f>
        <v>0</v>
      </c>
      <c r="AI3145" s="357">
        <f>IF('PV Adoption'!AE$5*(1/(1-'General Inputs'!$C$10))*$J3145*1000*$I3145 &lt;= ABS(($F3145-$E3145)*(1+$J217)^(AI$490-$K$490)),'PV Adoption'!AE$5*(1/(1-'General Inputs'!$C$10))*$J3145*1000*$I3145,ABS(($F3145-$E3145)*(1+$J217)^(AI$490-$K$490)))</f>
        <v>0</v>
      </c>
      <c r="AJ3145" s="357">
        <f>IF('PV Adoption'!AF$5*(1/(1-'General Inputs'!$C$10))*$J3145*1000*$I3145 &lt;= ABS(($F3145-$E3145)*(1+$J217)^(AJ$490-$K$490)),'PV Adoption'!AF$5*(1/(1-'General Inputs'!$C$10))*$J3145*1000*$I3145,ABS(($F3145-$E3145)*(1+$J217)^(AJ$490-$K$490)))</f>
        <v>0</v>
      </c>
      <c r="AK3145" s="357">
        <v>0</v>
      </c>
      <c r="AL3145" s="357">
        <v>0</v>
      </c>
      <c r="AM3145" s="357">
        <v>0</v>
      </c>
    </row>
    <row r="3146" spans="1:39" x14ac:dyDescent="0.25">
      <c r="A3146" s="353" t="s">
        <v>322</v>
      </c>
      <c r="B3146" s="353" t="s">
        <v>322</v>
      </c>
      <c r="C3146" s="441">
        <f t="shared" ref="C3146:H3146" si="2594">C218</f>
        <v>2500</v>
      </c>
      <c r="D3146" s="441"/>
      <c r="E3146" s="441"/>
      <c r="F3146" s="441"/>
      <c r="G3146" s="441"/>
      <c r="H3146" s="441">
        <f t="shared" si="2594"/>
        <v>0</v>
      </c>
      <c r="I3146" s="470">
        <f>IFERROR(VLOOKUP(B3146,Coincidence!$B$2:$E$242,4,FALSE)*IF(G3146="Winter",'General Inputs'!$C$25,'General Inputs'!$C$24),IF(G3146="Winter",'General Inputs'!$C$25,'General Inputs'!$C$24))</f>
        <v>0.52140604400000001</v>
      </c>
      <c r="J3146" s="466">
        <f>'Nameplate by Substation'!H218</f>
        <v>1.532446885072705E-3</v>
      </c>
      <c r="K3146" s="357">
        <f>IF('PV Adoption'!G$5*(1/(1-'General Inputs'!$C$10))*$J3146*1000*$I3146 &lt;= ABS(($F3146-$E3146)*(1+$J218)^(K$490-$K$490)),'PV Adoption'!G$5*(1/(1-'General Inputs'!$C$10))*$J3146*1000*$I3146,ABS(($F3146-$E3146)*(1+$J218)^(K$490-$K$490)))</f>
        <v>0</v>
      </c>
      <c r="L3146" s="357">
        <f>IF('PV Adoption'!H$5*(1/(1-'General Inputs'!$C$10))*$J3146*1000*$I3146 &lt;= ABS(($F3146-$E3146)*(1+$J218)^(L$490-$K$490)),'PV Adoption'!H$5*(1/(1-'General Inputs'!$C$10))*$J3146*1000*$I3146,ABS(($F3146-$E3146)*(1+$J218)^(L$490-$K$490)))</f>
        <v>0</v>
      </c>
      <c r="M3146" s="357">
        <f>IF('PV Adoption'!I$5*(1/(1-'General Inputs'!$C$10))*$J3146*1000*$I3146 &lt;= ABS(($F3146-$E3146)*(1+$J218)^(M$490-$K$490)),'PV Adoption'!I$5*(1/(1-'General Inputs'!$C$10))*$J3146*1000*$I3146,ABS(($F3146-$E3146)*(1+$J218)^(M$490-$K$490)))</f>
        <v>0</v>
      </c>
      <c r="N3146" s="357">
        <f>IF('PV Adoption'!J$5*(1/(1-'General Inputs'!$C$10))*$J3146*1000*$I3146 &lt;= ABS(($F3146-$E3146)*(1+$J218)^(N$490-$K$490)),'PV Adoption'!J$5*(1/(1-'General Inputs'!$C$10))*$J3146*1000*$I3146,ABS(($F3146-$E3146)*(1+$J218)^(N$490-$K$490)))</f>
        <v>0</v>
      </c>
      <c r="O3146" s="357">
        <f>IF('PV Adoption'!K$5*(1/(1-'General Inputs'!$C$10))*$J3146*1000*$I3146 &lt;= ABS(($F3146-$E3146)*(1+$J218)^(O$490-$K$490)),'PV Adoption'!K$5*(1/(1-'General Inputs'!$C$10))*$J3146*1000*$I3146,ABS(($F3146-$E3146)*(1+$J218)^(O$490-$K$490)))</f>
        <v>0</v>
      </c>
      <c r="P3146" s="357">
        <f>IF('PV Adoption'!L$5*(1/(1-'General Inputs'!$C$10))*$J3146*1000*$I3146 &lt;= ABS(($F3146-$E3146)*(1+$J218)^(P$490-$K$490)),'PV Adoption'!L$5*(1/(1-'General Inputs'!$C$10))*$J3146*1000*$I3146,ABS(($F3146-$E3146)*(1+$J218)^(P$490-$K$490)))</f>
        <v>0</v>
      </c>
      <c r="Q3146" s="357">
        <f>IF('PV Adoption'!M$5*(1/(1-'General Inputs'!$C$10))*$J3146*1000*$I3146 &lt;= ABS(($F3146-$E3146)*(1+$J218)^(Q$490-$K$490)),'PV Adoption'!M$5*(1/(1-'General Inputs'!$C$10))*$J3146*1000*$I3146,ABS(($F3146-$E3146)*(1+$J218)^(Q$490-$K$490)))</f>
        <v>0</v>
      </c>
      <c r="R3146" s="357">
        <f>IF('PV Adoption'!N$5*(1/(1-'General Inputs'!$C$10))*$J3146*1000*$I3146 &lt;= ABS(($F3146-$E3146)*(1+$J218)^(R$490-$K$490)),'PV Adoption'!N$5*(1/(1-'General Inputs'!$C$10))*$J3146*1000*$I3146,ABS(($F3146-$E3146)*(1+$J218)^(R$490-$K$490)))</f>
        <v>0</v>
      </c>
      <c r="S3146" s="357">
        <f>IF('PV Adoption'!O$5*(1/(1-'General Inputs'!$C$10))*$J3146*1000*$I3146 &lt;= ABS(($F3146-$E3146)*(1+$J218)^(S$490-$K$490)),'PV Adoption'!O$5*(1/(1-'General Inputs'!$C$10))*$J3146*1000*$I3146,ABS(($F3146-$E3146)*(1+$J218)^(S$490-$K$490)))</f>
        <v>0</v>
      </c>
      <c r="T3146" s="357">
        <f>IF('PV Adoption'!P$5*(1/(1-'General Inputs'!$C$10))*$J3146*1000*$I3146 &lt;= ABS(($F3146-$E3146)*(1+$J218)^(T$490-$K$490)),'PV Adoption'!P$5*(1/(1-'General Inputs'!$C$10))*$J3146*1000*$I3146,ABS(($F3146-$E3146)*(1+$J218)^(T$490-$K$490)))</f>
        <v>0</v>
      </c>
      <c r="U3146" s="357">
        <f>IF('PV Adoption'!Q$5*(1/(1-'General Inputs'!$C$10))*$J3146*1000*$I3146 &lt;= ABS(($F3146-$E3146)*(1+$J218)^(U$490-$K$490)),'PV Adoption'!Q$5*(1/(1-'General Inputs'!$C$10))*$J3146*1000*$I3146,ABS(($F3146-$E3146)*(1+$J218)^(U$490-$K$490)))</f>
        <v>0</v>
      </c>
      <c r="V3146" s="357">
        <f>IF('PV Adoption'!R$5*(1/(1-'General Inputs'!$C$10))*$J3146*1000*$I3146 &lt;= ABS(($F3146-$E3146)*(1+$J218)^(V$490-$K$490)),'PV Adoption'!R$5*(1/(1-'General Inputs'!$C$10))*$J3146*1000*$I3146,ABS(($F3146-$E3146)*(1+$J218)^(V$490-$K$490)))</f>
        <v>0</v>
      </c>
      <c r="W3146" s="357">
        <f>IF('PV Adoption'!S$5*(1/(1-'General Inputs'!$C$10))*$J3146*1000*$I3146 &lt;= ABS(($F3146-$E3146)*(1+$J218)^(W$490-$K$490)),'PV Adoption'!S$5*(1/(1-'General Inputs'!$C$10))*$J3146*1000*$I3146,ABS(($F3146-$E3146)*(1+$J218)^(W$490-$K$490)))</f>
        <v>0</v>
      </c>
      <c r="X3146" s="357">
        <f>IF('PV Adoption'!T$5*(1/(1-'General Inputs'!$C$10))*$J3146*1000*$I3146 &lt;= ABS(($F3146-$E3146)*(1+$J218)^(X$490-$K$490)),'PV Adoption'!T$5*(1/(1-'General Inputs'!$C$10))*$J3146*1000*$I3146,ABS(($F3146-$E3146)*(1+$J218)^(X$490-$K$490)))</f>
        <v>0</v>
      </c>
      <c r="Y3146" s="357">
        <f>IF('PV Adoption'!U$5*(1/(1-'General Inputs'!$C$10))*$J3146*1000*$I3146 &lt;= ABS(($F3146-$E3146)*(1+$J218)^(Y$490-$K$490)),'PV Adoption'!U$5*(1/(1-'General Inputs'!$C$10))*$J3146*1000*$I3146,ABS(($F3146-$E3146)*(1+$J218)^(Y$490-$K$490)))</f>
        <v>0</v>
      </c>
      <c r="Z3146" s="357">
        <f>IF('PV Adoption'!V$5*(1/(1-'General Inputs'!$C$10))*$J3146*1000*$I3146 &lt;= ABS(($F3146-$E3146)*(1+$J218)^(Z$490-$K$490)),'PV Adoption'!V$5*(1/(1-'General Inputs'!$C$10))*$J3146*1000*$I3146,ABS(($F3146-$E3146)*(1+$J218)^(Z$490-$K$490)))</f>
        <v>0</v>
      </c>
      <c r="AA3146" s="357">
        <f>IF('PV Adoption'!W$5*(1/(1-'General Inputs'!$C$10))*$J3146*1000*$I3146 &lt;= ABS(($F3146-$E3146)*(1+$J218)^(AA$490-$K$490)),'PV Adoption'!W$5*(1/(1-'General Inputs'!$C$10))*$J3146*1000*$I3146,ABS(($F3146-$E3146)*(1+$J218)^(AA$490-$K$490)))</f>
        <v>0</v>
      </c>
      <c r="AB3146" s="357">
        <f>IF('PV Adoption'!X$5*(1/(1-'General Inputs'!$C$10))*$J3146*1000*$I3146 &lt;= ABS(($F3146-$E3146)*(1+$J218)^(AB$490-$K$490)),'PV Adoption'!X$5*(1/(1-'General Inputs'!$C$10))*$J3146*1000*$I3146,ABS(($F3146-$E3146)*(1+$J218)^(AB$490-$K$490)))</f>
        <v>0</v>
      </c>
      <c r="AC3146" s="357">
        <f>IF('PV Adoption'!Y$5*(1/(1-'General Inputs'!$C$10))*$J3146*1000*$I3146 &lt;= ABS(($F3146-$E3146)*(1+$J218)^(AC$490-$K$490)),'PV Adoption'!Y$5*(1/(1-'General Inputs'!$C$10))*$J3146*1000*$I3146,ABS(($F3146-$E3146)*(1+$J218)^(AC$490-$K$490)))</f>
        <v>0</v>
      </c>
      <c r="AD3146" s="357">
        <f>IF('PV Adoption'!Z$5*(1/(1-'General Inputs'!$C$10))*$J3146*1000*$I3146 &lt;= ABS(($F3146-$E3146)*(1+$J218)^(AD$490-$K$490)),'PV Adoption'!Z$5*(1/(1-'General Inputs'!$C$10))*$J3146*1000*$I3146,ABS(($F3146-$E3146)*(1+$J218)^(AD$490-$K$490)))</f>
        <v>0</v>
      </c>
      <c r="AE3146" s="357">
        <f>IF('PV Adoption'!AA$5*(1/(1-'General Inputs'!$C$10))*$J3146*1000*$I3146 &lt;= ABS(($F3146-$E3146)*(1+$J218)^(AE$490-$K$490)),'PV Adoption'!AA$5*(1/(1-'General Inputs'!$C$10))*$J3146*1000*$I3146,ABS(($F3146-$E3146)*(1+$J218)^(AE$490-$K$490)))</f>
        <v>0</v>
      </c>
      <c r="AF3146" s="357">
        <f>IF('PV Adoption'!AB$5*(1/(1-'General Inputs'!$C$10))*$J3146*1000*$I3146 &lt;= ABS(($F3146-$E3146)*(1+$J218)^(AF$490-$K$490)),'PV Adoption'!AB$5*(1/(1-'General Inputs'!$C$10))*$J3146*1000*$I3146,ABS(($F3146-$E3146)*(1+$J218)^(AF$490-$K$490)))</f>
        <v>0</v>
      </c>
      <c r="AG3146" s="357">
        <f>IF('PV Adoption'!AC$5*(1/(1-'General Inputs'!$C$10))*$J3146*1000*$I3146 &lt;= ABS(($F3146-$E3146)*(1+$J218)^(AG$490-$K$490)),'PV Adoption'!AC$5*(1/(1-'General Inputs'!$C$10))*$J3146*1000*$I3146,ABS(($F3146-$E3146)*(1+$J218)^(AG$490-$K$490)))</f>
        <v>0</v>
      </c>
      <c r="AH3146" s="357">
        <f>IF('PV Adoption'!AD$5*(1/(1-'General Inputs'!$C$10))*$J3146*1000*$I3146 &lt;= ABS(($F3146-$E3146)*(1+$J218)^(AH$490-$K$490)),'PV Adoption'!AD$5*(1/(1-'General Inputs'!$C$10))*$J3146*1000*$I3146,ABS(($F3146-$E3146)*(1+$J218)^(AH$490-$K$490)))</f>
        <v>0</v>
      </c>
      <c r="AI3146" s="357">
        <f>IF('PV Adoption'!AE$5*(1/(1-'General Inputs'!$C$10))*$J3146*1000*$I3146 &lt;= ABS(($F3146-$E3146)*(1+$J218)^(AI$490-$K$490)),'PV Adoption'!AE$5*(1/(1-'General Inputs'!$C$10))*$J3146*1000*$I3146,ABS(($F3146-$E3146)*(1+$J218)^(AI$490-$K$490)))</f>
        <v>0</v>
      </c>
      <c r="AJ3146" s="357">
        <f>IF('PV Adoption'!AF$5*(1/(1-'General Inputs'!$C$10))*$J3146*1000*$I3146 &lt;= ABS(($F3146-$E3146)*(1+$J218)^(AJ$490-$K$490)),'PV Adoption'!AF$5*(1/(1-'General Inputs'!$C$10))*$J3146*1000*$I3146,ABS(($F3146-$E3146)*(1+$J218)^(AJ$490-$K$490)))</f>
        <v>0</v>
      </c>
      <c r="AK3146" s="357">
        <v>0</v>
      </c>
      <c r="AL3146" s="357">
        <v>0</v>
      </c>
      <c r="AM3146" s="357">
        <v>0</v>
      </c>
    </row>
    <row r="3147" spans="1:39" x14ac:dyDescent="0.25">
      <c r="A3147" s="353" t="s">
        <v>447</v>
      </c>
      <c r="B3147" s="353" t="s">
        <v>447</v>
      </c>
      <c r="C3147" s="441">
        <f t="shared" ref="C3147:H3147" si="2595">C219</f>
        <v>2000</v>
      </c>
      <c r="D3147" s="441"/>
      <c r="E3147" s="441"/>
      <c r="F3147" s="441"/>
      <c r="G3147" s="441"/>
      <c r="H3147" s="441">
        <f t="shared" si="2595"/>
        <v>0</v>
      </c>
      <c r="I3147" s="470">
        <f>IFERROR(VLOOKUP(B3147,Coincidence!$B$2:$E$242,4,FALSE)*IF(G3147="Winter",'General Inputs'!$C$25,'General Inputs'!$C$24),IF(G3147="Winter",'General Inputs'!$C$25,'General Inputs'!$C$24))</f>
        <v>0.52140604400000001</v>
      </c>
      <c r="J3147" s="466">
        <f>'Nameplate by Substation'!H219</f>
        <v>6.3378949549521555E-4</v>
      </c>
      <c r="K3147" s="357">
        <f>IF('PV Adoption'!G$5*(1/(1-'General Inputs'!$C$10))*$J3147*1000*$I3147 &lt;= ABS(($F3147-$E3147)*(1+$J219)^(K$490-$K$490)),'PV Adoption'!G$5*(1/(1-'General Inputs'!$C$10))*$J3147*1000*$I3147,ABS(($F3147-$E3147)*(1+$J219)^(K$490-$K$490)))</f>
        <v>0</v>
      </c>
      <c r="L3147" s="357">
        <f>IF('PV Adoption'!H$5*(1/(1-'General Inputs'!$C$10))*$J3147*1000*$I3147 &lt;= ABS(($F3147-$E3147)*(1+$J219)^(L$490-$K$490)),'PV Adoption'!H$5*(1/(1-'General Inputs'!$C$10))*$J3147*1000*$I3147,ABS(($F3147-$E3147)*(1+$J219)^(L$490-$K$490)))</f>
        <v>0</v>
      </c>
      <c r="M3147" s="357">
        <f>IF('PV Adoption'!I$5*(1/(1-'General Inputs'!$C$10))*$J3147*1000*$I3147 &lt;= ABS(($F3147-$E3147)*(1+$J219)^(M$490-$K$490)),'PV Adoption'!I$5*(1/(1-'General Inputs'!$C$10))*$J3147*1000*$I3147,ABS(($F3147-$E3147)*(1+$J219)^(M$490-$K$490)))</f>
        <v>0</v>
      </c>
      <c r="N3147" s="357">
        <f>IF('PV Adoption'!J$5*(1/(1-'General Inputs'!$C$10))*$J3147*1000*$I3147 &lt;= ABS(($F3147-$E3147)*(1+$J219)^(N$490-$K$490)),'PV Adoption'!J$5*(1/(1-'General Inputs'!$C$10))*$J3147*1000*$I3147,ABS(($F3147-$E3147)*(1+$J219)^(N$490-$K$490)))</f>
        <v>0</v>
      </c>
      <c r="O3147" s="357">
        <f>IF('PV Adoption'!K$5*(1/(1-'General Inputs'!$C$10))*$J3147*1000*$I3147 &lt;= ABS(($F3147-$E3147)*(1+$J219)^(O$490-$K$490)),'PV Adoption'!K$5*(1/(1-'General Inputs'!$C$10))*$J3147*1000*$I3147,ABS(($F3147-$E3147)*(1+$J219)^(O$490-$K$490)))</f>
        <v>0</v>
      </c>
      <c r="P3147" s="357">
        <f>IF('PV Adoption'!L$5*(1/(1-'General Inputs'!$C$10))*$J3147*1000*$I3147 &lt;= ABS(($F3147-$E3147)*(1+$J219)^(P$490-$K$490)),'PV Adoption'!L$5*(1/(1-'General Inputs'!$C$10))*$J3147*1000*$I3147,ABS(($F3147-$E3147)*(1+$J219)^(P$490-$K$490)))</f>
        <v>0</v>
      </c>
      <c r="Q3147" s="357">
        <f>IF('PV Adoption'!M$5*(1/(1-'General Inputs'!$C$10))*$J3147*1000*$I3147 &lt;= ABS(($F3147-$E3147)*(1+$J219)^(Q$490-$K$490)),'PV Adoption'!M$5*(1/(1-'General Inputs'!$C$10))*$J3147*1000*$I3147,ABS(($F3147-$E3147)*(1+$J219)^(Q$490-$K$490)))</f>
        <v>0</v>
      </c>
      <c r="R3147" s="357">
        <f>IF('PV Adoption'!N$5*(1/(1-'General Inputs'!$C$10))*$J3147*1000*$I3147 &lt;= ABS(($F3147-$E3147)*(1+$J219)^(R$490-$K$490)),'PV Adoption'!N$5*(1/(1-'General Inputs'!$C$10))*$J3147*1000*$I3147,ABS(($F3147-$E3147)*(1+$J219)^(R$490-$K$490)))</f>
        <v>0</v>
      </c>
      <c r="S3147" s="357">
        <f>IF('PV Adoption'!O$5*(1/(1-'General Inputs'!$C$10))*$J3147*1000*$I3147 &lt;= ABS(($F3147-$E3147)*(1+$J219)^(S$490-$K$490)),'PV Adoption'!O$5*(1/(1-'General Inputs'!$C$10))*$J3147*1000*$I3147,ABS(($F3147-$E3147)*(1+$J219)^(S$490-$K$490)))</f>
        <v>0</v>
      </c>
      <c r="T3147" s="357">
        <f>IF('PV Adoption'!P$5*(1/(1-'General Inputs'!$C$10))*$J3147*1000*$I3147 &lt;= ABS(($F3147-$E3147)*(1+$J219)^(T$490-$K$490)),'PV Adoption'!P$5*(1/(1-'General Inputs'!$C$10))*$J3147*1000*$I3147,ABS(($F3147-$E3147)*(1+$J219)^(T$490-$K$490)))</f>
        <v>0</v>
      </c>
      <c r="U3147" s="357">
        <f>IF('PV Adoption'!Q$5*(1/(1-'General Inputs'!$C$10))*$J3147*1000*$I3147 &lt;= ABS(($F3147-$E3147)*(1+$J219)^(U$490-$K$490)),'PV Adoption'!Q$5*(1/(1-'General Inputs'!$C$10))*$J3147*1000*$I3147,ABS(($F3147-$E3147)*(1+$J219)^(U$490-$K$490)))</f>
        <v>0</v>
      </c>
      <c r="V3147" s="357">
        <f>IF('PV Adoption'!R$5*(1/(1-'General Inputs'!$C$10))*$J3147*1000*$I3147 &lt;= ABS(($F3147-$E3147)*(1+$J219)^(V$490-$K$490)),'PV Adoption'!R$5*(1/(1-'General Inputs'!$C$10))*$J3147*1000*$I3147,ABS(($F3147-$E3147)*(1+$J219)^(V$490-$K$490)))</f>
        <v>0</v>
      </c>
      <c r="W3147" s="357">
        <f>IF('PV Adoption'!S$5*(1/(1-'General Inputs'!$C$10))*$J3147*1000*$I3147 &lt;= ABS(($F3147-$E3147)*(1+$J219)^(W$490-$K$490)),'PV Adoption'!S$5*(1/(1-'General Inputs'!$C$10))*$J3147*1000*$I3147,ABS(($F3147-$E3147)*(1+$J219)^(W$490-$K$490)))</f>
        <v>0</v>
      </c>
      <c r="X3147" s="357">
        <f>IF('PV Adoption'!T$5*(1/(1-'General Inputs'!$C$10))*$J3147*1000*$I3147 &lt;= ABS(($F3147-$E3147)*(1+$J219)^(X$490-$K$490)),'PV Adoption'!T$5*(1/(1-'General Inputs'!$C$10))*$J3147*1000*$I3147,ABS(($F3147-$E3147)*(1+$J219)^(X$490-$K$490)))</f>
        <v>0</v>
      </c>
      <c r="Y3147" s="357">
        <f>IF('PV Adoption'!U$5*(1/(1-'General Inputs'!$C$10))*$J3147*1000*$I3147 &lt;= ABS(($F3147-$E3147)*(1+$J219)^(Y$490-$K$490)),'PV Adoption'!U$5*(1/(1-'General Inputs'!$C$10))*$J3147*1000*$I3147,ABS(($F3147-$E3147)*(1+$J219)^(Y$490-$K$490)))</f>
        <v>0</v>
      </c>
      <c r="Z3147" s="357">
        <f>IF('PV Adoption'!V$5*(1/(1-'General Inputs'!$C$10))*$J3147*1000*$I3147 &lt;= ABS(($F3147-$E3147)*(1+$J219)^(Z$490-$K$490)),'PV Adoption'!V$5*(1/(1-'General Inputs'!$C$10))*$J3147*1000*$I3147,ABS(($F3147-$E3147)*(1+$J219)^(Z$490-$K$490)))</f>
        <v>0</v>
      </c>
      <c r="AA3147" s="357">
        <f>IF('PV Adoption'!W$5*(1/(1-'General Inputs'!$C$10))*$J3147*1000*$I3147 &lt;= ABS(($F3147-$E3147)*(1+$J219)^(AA$490-$K$490)),'PV Adoption'!W$5*(1/(1-'General Inputs'!$C$10))*$J3147*1000*$I3147,ABS(($F3147-$E3147)*(1+$J219)^(AA$490-$K$490)))</f>
        <v>0</v>
      </c>
      <c r="AB3147" s="357">
        <f>IF('PV Adoption'!X$5*(1/(1-'General Inputs'!$C$10))*$J3147*1000*$I3147 &lt;= ABS(($F3147-$E3147)*(1+$J219)^(AB$490-$K$490)),'PV Adoption'!X$5*(1/(1-'General Inputs'!$C$10))*$J3147*1000*$I3147,ABS(($F3147-$E3147)*(1+$J219)^(AB$490-$K$490)))</f>
        <v>0</v>
      </c>
      <c r="AC3147" s="357">
        <f>IF('PV Adoption'!Y$5*(1/(1-'General Inputs'!$C$10))*$J3147*1000*$I3147 &lt;= ABS(($F3147-$E3147)*(1+$J219)^(AC$490-$K$490)),'PV Adoption'!Y$5*(1/(1-'General Inputs'!$C$10))*$J3147*1000*$I3147,ABS(($F3147-$E3147)*(1+$J219)^(AC$490-$K$490)))</f>
        <v>0</v>
      </c>
      <c r="AD3147" s="357">
        <f>IF('PV Adoption'!Z$5*(1/(1-'General Inputs'!$C$10))*$J3147*1000*$I3147 &lt;= ABS(($F3147-$E3147)*(1+$J219)^(AD$490-$K$490)),'PV Adoption'!Z$5*(1/(1-'General Inputs'!$C$10))*$J3147*1000*$I3147,ABS(($F3147-$E3147)*(1+$J219)^(AD$490-$K$490)))</f>
        <v>0</v>
      </c>
      <c r="AE3147" s="357">
        <f>IF('PV Adoption'!AA$5*(1/(1-'General Inputs'!$C$10))*$J3147*1000*$I3147 &lt;= ABS(($F3147-$E3147)*(1+$J219)^(AE$490-$K$490)),'PV Adoption'!AA$5*(1/(1-'General Inputs'!$C$10))*$J3147*1000*$I3147,ABS(($F3147-$E3147)*(1+$J219)^(AE$490-$K$490)))</f>
        <v>0</v>
      </c>
      <c r="AF3147" s="357">
        <f>IF('PV Adoption'!AB$5*(1/(1-'General Inputs'!$C$10))*$J3147*1000*$I3147 &lt;= ABS(($F3147-$E3147)*(1+$J219)^(AF$490-$K$490)),'PV Adoption'!AB$5*(1/(1-'General Inputs'!$C$10))*$J3147*1000*$I3147,ABS(($F3147-$E3147)*(1+$J219)^(AF$490-$K$490)))</f>
        <v>0</v>
      </c>
      <c r="AG3147" s="357">
        <f>IF('PV Adoption'!AC$5*(1/(1-'General Inputs'!$C$10))*$J3147*1000*$I3147 &lt;= ABS(($F3147-$E3147)*(1+$J219)^(AG$490-$K$490)),'PV Adoption'!AC$5*(1/(1-'General Inputs'!$C$10))*$J3147*1000*$I3147,ABS(($F3147-$E3147)*(1+$J219)^(AG$490-$K$490)))</f>
        <v>0</v>
      </c>
      <c r="AH3147" s="357">
        <f>IF('PV Adoption'!AD$5*(1/(1-'General Inputs'!$C$10))*$J3147*1000*$I3147 &lt;= ABS(($F3147-$E3147)*(1+$J219)^(AH$490-$K$490)),'PV Adoption'!AD$5*(1/(1-'General Inputs'!$C$10))*$J3147*1000*$I3147,ABS(($F3147-$E3147)*(1+$J219)^(AH$490-$K$490)))</f>
        <v>0</v>
      </c>
      <c r="AI3147" s="357">
        <f>IF('PV Adoption'!AE$5*(1/(1-'General Inputs'!$C$10))*$J3147*1000*$I3147 &lt;= ABS(($F3147-$E3147)*(1+$J219)^(AI$490-$K$490)),'PV Adoption'!AE$5*(1/(1-'General Inputs'!$C$10))*$J3147*1000*$I3147,ABS(($F3147-$E3147)*(1+$J219)^(AI$490-$K$490)))</f>
        <v>0</v>
      </c>
      <c r="AJ3147" s="357">
        <f>IF('PV Adoption'!AF$5*(1/(1-'General Inputs'!$C$10))*$J3147*1000*$I3147 &lt;= ABS(($F3147-$E3147)*(1+$J219)^(AJ$490-$K$490)),'PV Adoption'!AF$5*(1/(1-'General Inputs'!$C$10))*$J3147*1000*$I3147,ABS(($F3147-$E3147)*(1+$J219)^(AJ$490-$K$490)))</f>
        <v>0</v>
      </c>
      <c r="AK3147" s="357">
        <v>0</v>
      </c>
      <c r="AL3147" s="357">
        <v>0</v>
      </c>
      <c r="AM3147" s="357">
        <v>0</v>
      </c>
    </row>
    <row r="3148" spans="1:39" x14ac:dyDescent="0.25">
      <c r="A3148" s="353" t="s">
        <v>494</v>
      </c>
      <c r="B3148" s="353" t="s">
        <v>494</v>
      </c>
      <c r="C3148" s="441">
        <f t="shared" ref="C3148:H3148" si="2596">C220</f>
        <v>5000</v>
      </c>
      <c r="D3148" s="441"/>
      <c r="E3148" s="441"/>
      <c r="F3148" s="441"/>
      <c r="G3148" s="441"/>
      <c r="H3148" s="441">
        <f t="shared" si="2596"/>
        <v>0</v>
      </c>
      <c r="I3148" s="470">
        <f>IFERROR(VLOOKUP(B3148,Coincidence!$B$2:$E$242,4,FALSE)*IF(G3148="Winter",'General Inputs'!$C$25,'General Inputs'!$C$24),IF(G3148="Winter",'General Inputs'!$C$25,'General Inputs'!$C$24))</f>
        <v>0.52140604400000001</v>
      </c>
      <c r="J3148" s="466">
        <f>'Nameplate by Substation'!H220</f>
        <v>1.4145901423748685E-3</v>
      </c>
      <c r="K3148" s="357">
        <f>IF('PV Adoption'!G$5*(1/(1-'General Inputs'!$C$10))*$J3148*1000*$I3148 &lt;= ABS(($F3148-$E3148)*(1+$J220)^(K$490-$K$490)),'PV Adoption'!G$5*(1/(1-'General Inputs'!$C$10))*$J3148*1000*$I3148,ABS(($F3148-$E3148)*(1+$J220)^(K$490-$K$490)))</f>
        <v>0</v>
      </c>
      <c r="L3148" s="357">
        <f>IF('PV Adoption'!H$5*(1/(1-'General Inputs'!$C$10))*$J3148*1000*$I3148 &lt;= ABS(($F3148-$E3148)*(1+$J220)^(L$490-$K$490)),'PV Adoption'!H$5*(1/(1-'General Inputs'!$C$10))*$J3148*1000*$I3148,ABS(($F3148-$E3148)*(1+$J220)^(L$490-$K$490)))</f>
        <v>0</v>
      </c>
      <c r="M3148" s="357">
        <f>IF('PV Adoption'!I$5*(1/(1-'General Inputs'!$C$10))*$J3148*1000*$I3148 &lt;= ABS(($F3148-$E3148)*(1+$J220)^(M$490-$K$490)),'PV Adoption'!I$5*(1/(1-'General Inputs'!$C$10))*$J3148*1000*$I3148,ABS(($F3148-$E3148)*(1+$J220)^(M$490-$K$490)))</f>
        <v>0</v>
      </c>
      <c r="N3148" s="357">
        <f>IF('PV Adoption'!J$5*(1/(1-'General Inputs'!$C$10))*$J3148*1000*$I3148 &lt;= ABS(($F3148-$E3148)*(1+$J220)^(N$490-$K$490)),'PV Adoption'!J$5*(1/(1-'General Inputs'!$C$10))*$J3148*1000*$I3148,ABS(($F3148-$E3148)*(1+$J220)^(N$490-$K$490)))</f>
        <v>0</v>
      </c>
      <c r="O3148" s="357">
        <f>IF('PV Adoption'!K$5*(1/(1-'General Inputs'!$C$10))*$J3148*1000*$I3148 &lt;= ABS(($F3148-$E3148)*(1+$J220)^(O$490-$K$490)),'PV Adoption'!K$5*(1/(1-'General Inputs'!$C$10))*$J3148*1000*$I3148,ABS(($F3148-$E3148)*(1+$J220)^(O$490-$K$490)))</f>
        <v>0</v>
      </c>
      <c r="P3148" s="357">
        <f>IF('PV Adoption'!L$5*(1/(1-'General Inputs'!$C$10))*$J3148*1000*$I3148 &lt;= ABS(($F3148-$E3148)*(1+$J220)^(P$490-$K$490)),'PV Adoption'!L$5*(1/(1-'General Inputs'!$C$10))*$J3148*1000*$I3148,ABS(($F3148-$E3148)*(1+$J220)^(P$490-$K$490)))</f>
        <v>0</v>
      </c>
      <c r="Q3148" s="357">
        <f>IF('PV Adoption'!M$5*(1/(1-'General Inputs'!$C$10))*$J3148*1000*$I3148 &lt;= ABS(($F3148-$E3148)*(1+$J220)^(Q$490-$K$490)),'PV Adoption'!M$5*(1/(1-'General Inputs'!$C$10))*$J3148*1000*$I3148,ABS(($F3148-$E3148)*(1+$J220)^(Q$490-$K$490)))</f>
        <v>0</v>
      </c>
      <c r="R3148" s="357">
        <f>IF('PV Adoption'!N$5*(1/(1-'General Inputs'!$C$10))*$J3148*1000*$I3148 &lt;= ABS(($F3148-$E3148)*(1+$J220)^(R$490-$K$490)),'PV Adoption'!N$5*(1/(1-'General Inputs'!$C$10))*$J3148*1000*$I3148,ABS(($F3148-$E3148)*(1+$J220)^(R$490-$K$490)))</f>
        <v>0</v>
      </c>
      <c r="S3148" s="357">
        <f>IF('PV Adoption'!O$5*(1/(1-'General Inputs'!$C$10))*$J3148*1000*$I3148 &lt;= ABS(($F3148-$E3148)*(1+$J220)^(S$490-$K$490)),'PV Adoption'!O$5*(1/(1-'General Inputs'!$C$10))*$J3148*1000*$I3148,ABS(($F3148-$E3148)*(1+$J220)^(S$490-$K$490)))</f>
        <v>0</v>
      </c>
      <c r="T3148" s="357">
        <f>IF('PV Adoption'!P$5*(1/(1-'General Inputs'!$C$10))*$J3148*1000*$I3148 &lt;= ABS(($F3148-$E3148)*(1+$J220)^(T$490-$K$490)),'PV Adoption'!P$5*(1/(1-'General Inputs'!$C$10))*$J3148*1000*$I3148,ABS(($F3148-$E3148)*(1+$J220)^(T$490-$K$490)))</f>
        <v>0</v>
      </c>
      <c r="U3148" s="357">
        <f>IF('PV Adoption'!Q$5*(1/(1-'General Inputs'!$C$10))*$J3148*1000*$I3148 &lt;= ABS(($F3148-$E3148)*(1+$J220)^(U$490-$K$490)),'PV Adoption'!Q$5*(1/(1-'General Inputs'!$C$10))*$J3148*1000*$I3148,ABS(($F3148-$E3148)*(1+$J220)^(U$490-$K$490)))</f>
        <v>0</v>
      </c>
      <c r="V3148" s="357">
        <f>IF('PV Adoption'!R$5*(1/(1-'General Inputs'!$C$10))*$J3148*1000*$I3148 &lt;= ABS(($F3148-$E3148)*(1+$J220)^(V$490-$K$490)),'PV Adoption'!R$5*(1/(1-'General Inputs'!$C$10))*$J3148*1000*$I3148,ABS(($F3148-$E3148)*(1+$J220)^(V$490-$K$490)))</f>
        <v>0</v>
      </c>
      <c r="W3148" s="357">
        <f>IF('PV Adoption'!S$5*(1/(1-'General Inputs'!$C$10))*$J3148*1000*$I3148 &lt;= ABS(($F3148-$E3148)*(1+$J220)^(W$490-$K$490)),'PV Adoption'!S$5*(1/(1-'General Inputs'!$C$10))*$J3148*1000*$I3148,ABS(($F3148-$E3148)*(1+$J220)^(W$490-$K$490)))</f>
        <v>0</v>
      </c>
      <c r="X3148" s="357">
        <f>IF('PV Adoption'!T$5*(1/(1-'General Inputs'!$C$10))*$J3148*1000*$I3148 &lt;= ABS(($F3148-$E3148)*(1+$J220)^(X$490-$K$490)),'PV Adoption'!T$5*(1/(1-'General Inputs'!$C$10))*$J3148*1000*$I3148,ABS(($F3148-$E3148)*(1+$J220)^(X$490-$K$490)))</f>
        <v>0</v>
      </c>
      <c r="Y3148" s="357">
        <f>IF('PV Adoption'!U$5*(1/(1-'General Inputs'!$C$10))*$J3148*1000*$I3148 &lt;= ABS(($F3148-$E3148)*(1+$J220)^(Y$490-$K$490)),'PV Adoption'!U$5*(1/(1-'General Inputs'!$C$10))*$J3148*1000*$I3148,ABS(($F3148-$E3148)*(1+$J220)^(Y$490-$K$490)))</f>
        <v>0</v>
      </c>
      <c r="Z3148" s="357">
        <f>IF('PV Adoption'!V$5*(1/(1-'General Inputs'!$C$10))*$J3148*1000*$I3148 &lt;= ABS(($F3148-$E3148)*(1+$J220)^(Z$490-$K$490)),'PV Adoption'!V$5*(1/(1-'General Inputs'!$C$10))*$J3148*1000*$I3148,ABS(($F3148-$E3148)*(1+$J220)^(Z$490-$K$490)))</f>
        <v>0</v>
      </c>
      <c r="AA3148" s="357">
        <f>IF('PV Adoption'!W$5*(1/(1-'General Inputs'!$C$10))*$J3148*1000*$I3148 &lt;= ABS(($F3148-$E3148)*(1+$J220)^(AA$490-$K$490)),'PV Adoption'!W$5*(1/(1-'General Inputs'!$C$10))*$J3148*1000*$I3148,ABS(($F3148-$E3148)*(1+$J220)^(AA$490-$K$490)))</f>
        <v>0</v>
      </c>
      <c r="AB3148" s="357">
        <f>IF('PV Adoption'!X$5*(1/(1-'General Inputs'!$C$10))*$J3148*1000*$I3148 &lt;= ABS(($F3148-$E3148)*(1+$J220)^(AB$490-$K$490)),'PV Adoption'!X$5*(1/(1-'General Inputs'!$C$10))*$J3148*1000*$I3148,ABS(($F3148-$E3148)*(1+$J220)^(AB$490-$K$490)))</f>
        <v>0</v>
      </c>
      <c r="AC3148" s="357">
        <f>IF('PV Adoption'!Y$5*(1/(1-'General Inputs'!$C$10))*$J3148*1000*$I3148 &lt;= ABS(($F3148-$E3148)*(1+$J220)^(AC$490-$K$490)),'PV Adoption'!Y$5*(1/(1-'General Inputs'!$C$10))*$J3148*1000*$I3148,ABS(($F3148-$E3148)*(1+$J220)^(AC$490-$K$490)))</f>
        <v>0</v>
      </c>
      <c r="AD3148" s="357">
        <f>IF('PV Adoption'!Z$5*(1/(1-'General Inputs'!$C$10))*$J3148*1000*$I3148 &lt;= ABS(($F3148-$E3148)*(1+$J220)^(AD$490-$K$490)),'PV Adoption'!Z$5*(1/(1-'General Inputs'!$C$10))*$J3148*1000*$I3148,ABS(($F3148-$E3148)*(1+$J220)^(AD$490-$K$490)))</f>
        <v>0</v>
      </c>
      <c r="AE3148" s="357">
        <f>IF('PV Adoption'!AA$5*(1/(1-'General Inputs'!$C$10))*$J3148*1000*$I3148 &lt;= ABS(($F3148-$E3148)*(1+$J220)^(AE$490-$K$490)),'PV Adoption'!AA$5*(1/(1-'General Inputs'!$C$10))*$J3148*1000*$I3148,ABS(($F3148-$E3148)*(1+$J220)^(AE$490-$K$490)))</f>
        <v>0</v>
      </c>
      <c r="AF3148" s="357">
        <f>IF('PV Adoption'!AB$5*(1/(1-'General Inputs'!$C$10))*$J3148*1000*$I3148 &lt;= ABS(($F3148-$E3148)*(1+$J220)^(AF$490-$K$490)),'PV Adoption'!AB$5*(1/(1-'General Inputs'!$C$10))*$J3148*1000*$I3148,ABS(($F3148-$E3148)*(1+$J220)^(AF$490-$K$490)))</f>
        <v>0</v>
      </c>
      <c r="AG3148" s="357">
        <f>IF('PV Adoption'!AC$5*(1/(1-'General Inputs'!$C$10))*$J3148*1000*$I3148 &lt;= ABS(($F3148-$E3148)*(1+$J220)^(AG$490-$K$490)),'PV Adoption'!AC$5*(1/(1-'General Inputs'!$C$10))*$J3148*1000*$I3148,ABS(($F3148-$E3148)*(1+$J220)^(AG$490-$K$490)))</f>
        <v>0</v>
      </c>
      <c r="AH3148" s="357">
        <f>IF('PV Adoption'!AD$5*(1/(1-'General Inputs'!$C$10))*$J3148*1000*$I3148 &lt;= ABS(($F3148-$E3148)*(1+$J220)^(AH$490-$K$490)),'PV Adoption'!AD$5*(1/(1-'General Inputs'!$C$10))*$J3148*1000*$I3148,ABS(($F3148-$E3148)*(1+$J220)^(AH$490-$K$490)))</f>
        <v>0</v>
      </c>
      <c r="AI3148" s="357">
        <f>IF('PV Adoption'!AE$5*(1/(1-'General Inputs'!$C$10))*$J3148*1000*$I3148 &lt;= ABS(($F3148-$E3148)*(1+$J220)^(AI$490-$K$490)),'PV Adoption'!AE$5*(1/(1-'General Inputs'!$C$10))*$J3148*1000*$I3148,ABS(($F3148-$E3148)*(1+$J220)^(AI$490-$K$490)))</f>
        <v>0</v>
      </c>
      <c r="AJ3148" s="357">
        <f>IF('PV Adoption'!AF$5*(1/(1-'General Inputs'!$C$10))*$J3148*1000*$I3148 &lt;= ABS(($F3148-$E3148)*(1+$J220)^(AJ$490-$K$490)),'PV Adoption'!AF$5*(1/(1-'General Inputs'!$C$10))*$J3148*1000*$I3148,ABS(($F3148-$E3148)*(1+$J220)^(AJ$490-$K$490)))</f>
        <v>0</v>
      </c>
      <c r="AK3148" s="357">
        <v>0</v>
      </c>
      <c r="AL3148" s="357">
        <v>0</v>
      </c>
      <c r="AM3148" s="357">
        <v>0</v>
      </c>
    </row>
    <row r="3149" spans="1:39" x14ac:dyDescent="0.25">
      <c r="A3149" s="353" t="s">
        <v>332</v>
      </c>
      <c r="B3149" s="353" t="s">
        <v>332</v>
      </c>
      <c r="C3149" s="441">
        <f t="shared" ref="C3149:H3149" si="2597">C221</f>
        <v>5000</v>
      </c>
      <c r="D3149" s="441"/>
      <c r="E3149" s="441"/>
      <c r="F3149" s="441"/>
      <c r="G3149" s="441"/>
      <c r="H3149" s="441">
        <f t="shared" si="2597"/>
        <v>0</v>
      </c>
      <c r="I3149" s="470">
        <f>IFERROR(VLOOKUP(B3149,Coincidence!$B$2:$E$242,4,FALSE)*IF(G3149="Winter",'General Inputs'!$C$25,'General Inputs'!$C$24),IF(G3149="Winter",'General Inputs'!$C$25,'General Inputs'!$C$24))</f>
        <v>0.52140604400000001</v>
      </c>
      <c r="J3149" s="466">
        <f>'Nameplate by Substation'!H221</f>
        <v>2.9942297920728333E-3</v>
      </c>
      <c r="K3149" s="357">
        <f>IF('PV Adoption'!G$5*(1/(1-'General Inputs'!$C$10))*$J3149*1000*$I3149 &lt;= ABS(($F3149-$E3149)*(1+$J221)^(K$490-$K$490)),'PV Adoption'!G$5*(1/(1-'General Inputs'!$C$10))*$J3149*1000*$I3149,ABS(($F3149-$E3149)*(1+$J221)^(K$490-$K$490)))</f>
        <v>0</v>
      </c>
      <c r="L3149" s="357">
        <f>IF('PV Adoption'!H$5*(1/(1-'General Inputs'!$C$10))*$J3149*1000*$I3149 &lt;= ABS(($F3149-$E3149)*(1+$J221)^(L$490-$K$490)),'PV Adoption'!H$5*(1/(1-'General Inputs'!$C$10))*$J3149*1000*$I3149,ABS(($F3149-$E3149)*(1+$J221)^(L$490-$K$490)))</f>
        <v>0</v>
      </c>
      <c r="M3149" s="357">
        <f>IF('PV Adoption'!I$5*(1/(1-'General Inputs'!$C$10))*$J3149*1000*$I3149 &lt;= ABS(($F3149-$E3149)*(1+$J221)^(M$490-$K$490)),'PV Adoption'!I$5*(1/(1-'General Inputs'!$C$10))*$J3149*1000*$I3149,ABS(($F3149-$E3149)*(1+$J221)^(M$490-$K$490)))</f>
        <v>0</v>
      </c>
      <c r="N3149" s="357">
        <f>IF('PV Adoption'!J$5*(1/(1-'General Inputs'!$C$10))*$J3149*1000*$I3149 &lt;= ABS(($F3149-$E3149)*(1+$J221)^(N$490-$K$490)),'PV Adoption'!J$5*(1/(1-'General Inputs'!$C$10))*$J3149*1000*$I3149,ABS(($F3149-$E3149)*(1+$J221)^(N$490-$K$490)))</f>
        <v>0</v>
      </c>
      <c r="O3149" s="357">
        <f>IF('PV Adoption'!K$5*(1/(1-'General Inputs'!$C$10))*$J3149*1000*$I3149 &lt;= ABS(($F3149-$E3149)*(1+$J221)^(O$490-$K$490)),'PV Adoption'!K$5*(1/(1-'General Inputs'!$C$10))*$J3149*1000*$I3149,ABS(($F3149-$E3149)*(1+$J221)^(O$490-$K$490)))</f>
        <v>0</v>
      </c>
      <c r="P3149" s="357">
        <f>IF('PV Adoption'!L$5*(1/(1-'General Inputs'!$C$10))*$J3149*1000*$I3149 &lt;= ABS(($F3149-$E3149)*(1+$J221)^(P$490-$K$490)),'PV Adoption'!L$5*(1/(1-'General Inputs'!$C$10))*$J3149*1000*$I3149,ABS(($F3149-$E3149)*(1+$J221)^(P$490-$K$490)))</f>
        <v>0</v>
      </c>
      <c r="Q3149" s="357">
        <f>IF('PV Adoption'!M$5*(1/(1-'General Inputs'!$C$10))*$J3149*1000*$I3149 &lt;= ABS(($F3149-$E3149)*(1+$J221)^(Q$490-$K$490)),'PV Adoption'!M$5*(1/(1-'General Inputs'!$C$10))*$J3149*1000*$I3149,ABS(($F3149-$E3149)*(1+$J221)^(Q$490-$K$490)))</f>
        <v>0</v>
      </c>
      <c r="R3149" s="357">
        <f>IF('PV Adoption'!N$5*(1/(1-'General Inputs'!$C$10))*$J3149*1000*$I3149 &lt;= ABS(($F3149-$E3149)*(1+$J221)^(R$490-$K$490)),'PV Adoption'!N$5*(1/(1-'General Inputs'!$C$10))*$J3149*1000*$I3149,ABS(($F3149-$E3149)*(1+$J221)^(R$490-$K$490)))</f>
        <v>0</v>
      </c>
      <c r="S3149" s="357">
        <f>IF('PV Adoption'!O$5*(1/(1-'General Inputs'!$C$10))*$J3149*1000*$I3149 &lt;= ABS(($F3149-$E3149)*(1+$J221)^(S$490-$K$490)),'PV Adoption'!O$5*(1/(1-'General Inputs'!$C$10))*$J3149*1000*$I3149,ABS(($F3149-$E3149)*(1+$J221)^(S$490-$K$490)))</f>
        <v>0</v>
      </c>
      <c r="T3149" s="357">
        <f>IF('PV Adoption'!P$5*(1/(1-'General Inputs'!$C$10))*$J3149*1000*$I3149 &lt;= ABS(($F3149-$E3149)*(1+$J221)^(T$490-$K$490)),'PV Adoption'!P$5*(1/(1-'General Inputs'!$C$10))*$J3149*1000*$I3149,ABS(($F3149-$E3149)*(1+$J221)^(T$490-$K$490)))</f>
        <v>0</v>
      </c>
      <c r="U3149" s="357">
        <f>IF('PV Adoption'!Q$5*(1/(1-'General Inputs'!$C$10))*$J3149*1000*$I3149 &lt;= ABS(($F3149-$E3149)*(1+$J221)^(U$490-$K$490)),'PV Adoption'!Q$5*(1/(1-'General Inputs'!$C$10))*$J3149*1000*$I3149,ABS(($F3149-$E3149)*(1+$J221)^(U$490-$K$490)))</f>
        <v>0</v>
      </c>
      <c r="V3149" s="357">
        <f>IF('PV Adoption'!R$5*(1/(1-'General Inputs'!$C$10))*$J3149*1000*$I3149 &lt;= ABS(($F3149-$E3149)*(1+$J221)^(V$490-$K$490)),'PV Adoption'!R$5*(1/(1-'General Inputs'!$C$10))*$J3149*1000*$I3149,ABS(($F3149-$E3149)*(1+$J221)^(V$490-$K$490)))</f>
        <v>0</v>
      </c>
      <c r="W3149" s="357">
        <f>IF('PV Adoption'!S$5*(1/(1-'General Inputs'!$C$10))*$J3149*1000*$I3149 &lt;= ABS(($F3149-$E3149)*(1+$J221)^(W$490-$K$490)),'PV Adoption'!S$5*(1/(1-'General Inputs'!$C$10))*$J3149*1000*$I3149,ABS(($F3149-$E3149)*(1+$J221)^(W$490-$K$490)))</f>
        <v>0</v>
      </c>
      <c r="X3149" s="357">
        <f>IF('PV Adoption'!T$5*(1/(1-'General Inputs'!$C$10))*$J3149*1000*$I3149 &lt;= ABS(($F3149-$E3149)*(1+$J221)^(X$490-$K$490)),'PV Adoption'!T$5*(1/(1-'General Inputs'!$C$10))*$J3149*1000*$I3149,ABS(($F3149-$E3149)*(1+$J221)^(X$490-$K$490)))</f>
        <v>0</v>
      </c>
      <c r="Y3149" s="357">
        <f>IF('PV Adoption'!U$5*(1/(1-'General Inputs'!$C$10))*$J3149*1000*$I3149 &lt;= ABS(($F3149-$E3149)*(1+$J221)^(Y$490-$K$490)),'PV Adoption'!U$5*(1/(1-'General Inputs'!$C$10))*$J3149*1000*$I3149,ABS(($F3149-$E3149)*(1+$J221)^(Y$490-$K$490)))</f>
        <v>0</v>
      </c>
      <c r="Z3149" s="357">
        <f>IF('PV Adoption'!V$5*(1/(1-'General Inputs'!$C$10))*$J3149*1000*$I3149 &lt;= ABS(($F3149-$E3149)*(1+$J221)^(Z$490-$K$490)),'PV Adoption'!V$5*(1/(1-'General Inputs'!$C$10))*$J3149*1000*$I3149,ABS(($F3149-$E3149)*(1+$J221)^(Z$490-$K$490)))</f>
        <v>0</v>
      </c>
      <c r="AA3149" s="357">
        <f>IF('PV Adoption'!W$5*(1/(1-'General Inputs'!$C$10))*$J3149*1000*$I3149 &lt;= ABS(($F3149-$E3149)*(1+$J221)^(AA$490-$K$490)),'PV Adoption'!W$5*(1/(1-'General Inputs'!$C$10))*$J3149*1000*$I3149,ABS(($F3149-$E3149)*(1+$J221)^(AA$490-$K$490)))</f>
        <v>0</v>
      </c>
      <c r="AB3149" s="357">
        <f>IF('PV Adoption'!X$5*(1/(1-'General Inputs'!$C$10))*$J3149*1000*$I3149 &lt;= ABS(($F3149-$E3149)*(1+$J221)^(AB$490-$K$490)),'PV Adoption'!X$5*(1/(1-'General Inputs'!$C$10))*$J3149*1000*$I3149,ABS(($F3149-$E3149)*(1+$J221)^(AB$490-$K$490)))</f>
        <v>0</v>
      </c>
      <c r="AC3149" s="357">
        <f>IF('PV Adoption'!Y$5*(1/(1-'General Inputs'!$C$10))*$J3149*1000*$I3149 &lt;= ABS(($F3149-$E3149)*(1+$J221)^(AC$490-$K$490)),'PV Adoption'!Y$5*(1/(1-'General Inputs'!$C$10))*$J3149*1000*$I3149,ABS(($F3149-$E3149)*(1+$J221)^(AC$490-$K$490)))</f>
        <v>0</v>
      </c>
      <c r="AD3149" s="357">
        <f>IF('PV Adoption'!Z$5*(1/(1-'General Inputs'!$C$10))*$J3149*1000*$I3149 &lt;= ABS(($F3149-$E3149)*(1+$J221)^(AD$490-$K$490)),'PV Adoption'!Z$5*(1/(1-'General Inputs'!$C$10))*$J3149*1000*$I3149,ABS(($F3149-$E3149)*(1+$J221)^(AD$490-$K$490)))</f>
        <v>0</v>
      </c>
      <c r="AE3149" s="357">
        <f>IF('PV Adoption'!AA$5*(1/(1-'General Inputs'!$C$10))*$J3149*1000*$I3149 &lt;= ABS(($F3149-$E3149)*(1+$J221)^(AE$490-$K$490)),'PV Adoption'!AA$5*(1/(1-'General Inputs'!$C$10))*$J3149*1000*$I3149,ABS(($F3149-$E3149)*(1+$J221)^(AE$490-$K$490)))</f>
        <v>0</v>
      </c>
      <c r="AF3149" s="357">
        <f>IF('PV Adoption'!AB$5*(1/(1-'General Inputs'!$C$10))*$J3149*1000*$I3149 &lt;= ABS(($F3149-$E3149)*(1+$J221)^(AF$490-$K$490)),'PV Adoption'!AB$5*(1/(1-'General Inputs'!$C$10))*$J3149*1000*$I3149,ABS(($F3149-$E3149)*(1+$J221)^(AF$490-$K$490)))</f>
        <v>0</v>
      </c>
      <c r="AG3149" s="357">
        <f>IF('PV Adoption'!AC$5*(1/(1-'General Inputs'!$C$10))*$J3149*1000*$I3149 &lt;= ABS(($F3149-$E3149)*(1+$J221)^(AG$490-$K$490)),'PV Adoption'!AC$5*(1/(1-'General Inputs'!$C$10))*$J3149*1000*$I3149,ABS(($F3149-$E3149)*(1+$J221)^(AG$490-$K$490)))</f>
        <v>0</v>
      </c>
      <c r="AH3149" s="357">
        <f>IF('PV Adoption'!AD$5*(1/(1-'General Inputs'!$C$10))*$J3149*1000*$I3149 &lt;= ABS(($F3149-$E3149)*(1+$J221)^(AH$490-$K$490)),'PV Adoption'!AD$5*(1/(1-'General Inputs'!$C$10))*$J3149*1000*$I3149,ABS(($F3149-$E3149)*(1+$J221)^(AH$490-$K$490)))</f>
        <v>0</v>
      </c>
      <c r="AI3149" s="357">
        <f>IF('PV Adoption'!AE$5*(1/(1-'General Inputs'!$C$10))*$J3149*1000*$I3149 &lt;= ABS(($F3149-$E3149)*(1+$J221)^(AI$490-$K$490)),'PV Adoption'!AE$5*(1/(1-'General Inputs'!$C$10))*$J3149*1000*$I3149,ABS(($F3149-$E3149)*(1+$J221)^(AI$490-$K$490)))</f>
        <v>0</v>
      </c>
      <c r="AJ3149" s="357">
        <f>IF('PV Adoption'!AF$5*(1/(1-'General Inputs'!$C$10))*$J3149*1000*$I3149 &lt;= ABS(($F3149-$E3149)*(1+$J221)^(AJ$490-$K$490)),'PV Adoption'!AF$5*(1/(1-'General Inputs'!$C$10))*$J3149*1000*$I3149,ABS(($F3149-$E3149)*(1+$J221)^(AJ$490-$K$490)))</f>
        <v>0</v>
      </c>
      <c r="AK3149" s="357">
        <v>0</v>
      </c>
      <c r="AL3149" s="357">
        <v>0</v>
      </c>
      <c r="AM3149" s="357">
        <v>0</v>
      </c>
    </row>
    <row r="3150" spans="1:39" x14ac:dyDescent="0.25">
      <c r="A3150" s="353" t="s">
        <v>263</v>
      </c>
      <c r="B3150" s="353" t="s">
        <v>478</v>
      </c>
      <c r="C3150" s="441">
        <f t="shared" ref="C3150:H3150" si="2598">C222</f>
        <v>20000</v>
      </c>
      <c r="D3150" s="441"/>
      <c r="E3150" s="441"/>
      <c r="F3150" s="441"/>
      <c r="G3150" s="441"/>
      <c r="H3150" s="441">
        <f t="shared" si="2598"/>
        <v>0</v>
      </c>
      <c r="I3150" s="470">
        <f>IFERROR(VLOOKUP(B3150,Coincidence!$B$2:$E$242,4,FALSE)*IF(G3150="Winter",'General Inputs'!$C$25,'General Inputs'!$C$24),IF(G3150="Winter",'General Inputs'!$C$25,'General Inputs'!$C$24))</f>
        <v>0.52140604400000001</v>
      </c>
      <c r="J3150" s="466">
        <f>'Nameplate by Substation'!H222</f>
        <v>6.4410506919089531E-3</v>
      </c>
      <c r="K3150" s="357">
        <f>IF('PV Adoption'!G$5*(1/(1-'General Inputs'!$C$10))*$J3150*1000*$I3150 &lt;= ABS(($F3150-$E3150)*(1+$J222)^(K$490-$K$490)),'PV Adoption'!G$5*(1/(1-'General Inputs'!$C$10))*$J3150*1000*$I3150,ABS(($F3150-$E3150)*(1+$J222)^(K$490-$K$490)))</f>
        <v>0</v>
      </c>
      <c r="L3150" s="357">
        <f>IF('PV Adoption'!H$5*(1/(1-'General Inputs'!$C$10))*$J3150*1000*$I3150 &lt;= ABS(($F3150-$E3150)*(1+$J222)^(L$490-$K$490)),'PV Adoption'!H$5*(1/(1-'General Inputs'!$C$10))*$J3150*1000*$I3150,ABS(($F3150-$E3150)*(1+$J222)^(L$490-$K$490)))</f>
        <v>0</v>
      </c>
      <c r="M3150" s="357">
        <f>IF('PV Adoption'!I$5*(1/(1-'General Inputs'!$C$10))*$J3150*1000*$I3150 &lt;= ABS(($F3150-$E3150)*(1+$J222)^(M$490-$K$490)),'PV Adoption'!I$5*(1/(1-'General Inputs'!$C$10))*$J3150*1000*$I3150,ABS(($F3150-$E3150)*(1+$J222)^(M$490-$K$490)))</f>
        <v>0</v>
      </c>
      <c r="N3150" s="357">
        <f>IF('PV Adoption'!J$5*(1/(1-'General Inputs'!$C$10))*$J3150*1000*$I3150 &lt;= ABS(($F3150-$E3150)*(1+$J222)^(N$490-$K$490)),'PV Adoption'!J$5*(1/(1-'General Inputs'!$C$10))*$J3150*1000*$I3150,ABS(($F3150-$E3150)*(1+$J222)^(N$490-$K$490)))</f>
        <v>0</v>
      </c>
      <c r="O3150" s="357">
        <f>IF('PV Adoption'!K$5*(1/(1-'General Inputs'!$C$10))*$J3150*1000*$I3150 &lt;= ABS(($F3150-$E3150)*(1+$J222)^(O$490-$K$490)),'PV Adoption'!K$5*(1/(1-'General Inputs'!$C$10))*$J3150*1000*$I3150,ABS(($F3150-$E3150)*(1+$J222)^(O$490-$K$490)))</f>
        <v>0</v>
      </c>
      <c r="P3150" s="357">
        <f>IF('PV Adoption'!L$5*(1/(1-'General Inputs'!$C$10))*$J3150*1000*$I3150 &lt;= ABS(($F3150-$E3150)*(1+$J222)^(P$490-$K$490)),'PV Adoption'!L$5*(1/(1-'General Inputs'!$C$10))*$J3150*1000*$I3150,ABS(($F3150-$E3150)*(1+$J222)^(P$490-$K$490)))</f>
        <v>0</v>
      </c>
      <c r="Q3150" s="357">
        <f>IF('PV Adoption'!M$5*(1/(1-'General Inputs'!$C$10))*$J3150*1000*$I3150 &lt;= ABS(($F3150-$E3150)*(1+$J222)^(Q$490-$K$490)),'PV Adoption'!M$5*(1/(1-'General Inputs'!$C$10))*$J3150*1000*$I3150,ABS(($F3150-$E3150)*(1+$J222)^(Q$490-$K$490)))</f>
        <v>0</v>
      </c>
      <c r="R3150" s="357">
        <f>IF('PV Adoption'!N$5*(1/(1-'General Inputs'!$C$10))*$J3150*1000*$I3150 &lt;= ABS(($F3150-$E3150)*(1+$J222)^(R$490-$K$490)),'PV Adoption'!N$5*(1/(1-'General Inputs'!$C$10))*$J3150*1000*$I3150,ABS(($F3150-$E3150)*(1+$J222)^(R$490-$K$490)))</f>
        <v>0</v>
      </c>
      <c r="S3150" s="357">
        <f>IF('PV Adoption'!O$5*(1/(1-'General Inputs'!$C$10))*$J3150*1000*$I3150 &lt;= ABS(($F3150-$E3150)*(1+$J222)^(S$490-$K$490)),'PV Adoption'!O$5*(1/(1-'General Inputs'!$C$10))*$J3150*1000*$I3150,ABS(($F3150-$E3150)*(1+$J222)^(S$490-$K$490)))</f>
        <v>0</v>
      </c>
      <c r="T3150" s="357">
        <f>IF('PV Adoption'!P$5*(1/(1-'General Inputs'!$C$10))*$J3150*1000*$I3150 &lt;= ABS(($F3150-$E3150)*(1+$J222)^(T$490-$K$490)),'PV Adoption'!P$5*(1/(1-'General Inputs'!$C$10))*$J3150*1000*$I3150,ABS(($F3150-$E3150)*(1+$J222)^(T$490-$K$490)))</f>
        <v>0</v>
      </c>
      <c r="U3150" s="357">
        <f>IF('PV Adoption'!Q$5*(1/(1-'General Inputs'!$C$10))*$J3150*1000*$I3150 &lt;= ABS(($F3150-$E3150)*(1+$J222)^(U$490-$K$490)),'PV Adoption'!Q$5*(1/(1-'General Inputs'!$C$10))*$J3150*1000*$I3150,ABS(($F3150-$E3150)*(1+$J222)^(U$490-$K$490)))</f>
        <v>0</v>
      </c>
      <c r="V3150" s="357">
        <f>IF('PV Adoption'!R$5*(1/(1-'General Inputs'!$C$10))*$J3150*1000*$I3150 &lt;= ABS(($F3150-$E3150)*(1+$J222)^(V$490-$K$490)),'PV Adoption'!R$5*(1/(1-'General Inputs'!$C$10))*$J3150*1000*$I3150,ABS(($F3150-$E3150)*(1+$J222)^(V$490-$K$490)))</f>
        <v>0</v>
      </c>
      <c r="W3150" s="357">
        <f>IF('PV Adoption'!S$5*(1/(1-'General Inputs'!$C$10))*$J3150*1000*$I3150 &lt;= ABS(($F3150-$E3150)*(1+$J222)^(W$490-$K$490)),'PV Adoption'!S$5*(1/(1-'General Inputs'!$C$10))*$J3150*1000*$I3150,ABS(($F3150-$E3150)*(1+$J222)^(W$490-$K$490)))</f>
        <v>0</v>
      </c>
      <c r="X3150" s="357">
        <f>IF('PV Adoption'!T$5*(1/(1-'General Inputs'!$C$10))*$J3150*1000*$I3150 &lt;= ABS(($F3150-$E3150)*(1+$J222)^(X$490-$K$490)),'PV Adoption'!T$5*(1/(1-'General Inputs'!$C$10))*$J3150*1000*$I3150,ABS(($F3150-$E3150)*(1+$J222)^(X$490-$K$490)))</f>
        <v>0</v>
      </c>
      <c r="Y3150" s="357">
        <f>IF('PV Adoption'!U$5*(1/(1-'General Inputs'!$C$10))*$J3150*1000*$I3150 &lt;= ABS(($F3150-$E3150)*(1+$J222)^(Y$490-$K$490)),'PV Adoption'!U$5*(1/(1-'General Inputs'!$C$10))*$J3150*1000*$I3150,ABS(($F3150-$E3150)*(1+$J222)^(Y$490-$K$490)))</f>
        <v>0</v>
      </c>
      <c r="Z3150" s="357">
        <f>IF('PV Adoption'!V$5*(1/(1-'General Inputs'!$C$10))*$J3150*1000*$I3150 &lt;= ABS(($F3150-$E3150)*(1+$J222)^(Z$490-$K$490)),'PV Adoption'!V$5*(1/(1-'General Inputs'!$C$10))*$J3150*1000*$I3150,ABS(($F3150-$E3150)*(1+$J222)^(Z$490-$K$490)))</f>
        <v>0</v>
      </c>
      <c r="AA3150" s="357">
        <f>IF('PV Adoption'!W$5*(1/(1-'General Inputs'!$C$10))*$J3150*1000*$I3150 &lt;= ABS(($F3150-$E3150)*(1+$J222)^(AA$490-$K$490)),'PV Adoption'!W$5*(1/(1-'General Inputs'!$C$10))*$J3150*1000*$I3150,ABS(($F3150-$E3150)*(1+$J222)^(AA$490-$K$490)))</f>
        <v>0</v>
      </c>
      <c r="AB3150" s="357">
        <f>IF('PV Adoption'!X$5*(1/(1-'General Inputs'!$C$10))*$J3150*1000*$I3150 &lt;= ABS(($F3150-$E3150)*(1+$J222)^(AB$490-$K$490)),'PV Adoption'!X$5*(1/(1-'General Inputs'!$C$10))*$J3150*1000*$I3150,ABS(($F3150-$E3150)*(1+$J222)^(AB$490-$K$490)))</f>
        <v>0</v>
      </c>
      <c r="AC3150" s="357">
        <f>IF('PV Adoption'!Y$5*(1/(1-'General Inputs'!$C$10))*$J3150*1000*$I3150 &lt;= ABS(($F3150-$E3150)*(1+$J222)^(AC$490-$K$490)),'PV Adoption'!Y$5*(1/(1-'General Inputs'!$C$10))*$J3150*1000*$I3150,ABS(($F3150-$E3150)*(1+$J222)^(AC$490-$K$490)))</f>
        <v>0</v>
      </c>
      <c r="AD3150" s="357">
        <f>IF('PV Adoption'!Z$5*(1/(1-'General Inputs'!$C$10))*$J3150*1000*$I3150 &lt;= ABS(($F3150-$E3150)*(1+$J222)^(AD$490-$K$490)),'PV Adoption'!Z$5*(1/(1-'General Inputs'!$C$10))*$J3150*1000*$I3150,ABS(($F3150-$E3150)*(1+$J222)^(AD$490-$K$490)))</f>
        <v>0</v>
      </c>
      <c r="AE3150" s="357">
        <f>IF('PV Adoption'!AA$5*(1/(1-'General Inputs'!$C$10))*$J3150*1000*$I3150 &lt;= ABS(($F3150-$E3150)*(1+$J222)^(AE$490-$K$490)),'PV Adoption'!AA$5*(1/(1-'General Inputs'!$C$10))*$J3150*1000*$I3150,ABS(($F3150-$E3150)*(1+$J222)^(AE$490-$K$490)))</f>
        <v>0</v>
      </c>
      <c r="AF3150" s="357">
        <f>IF('PV Adoption'!AB$5*(1/(1-'General Inputs'!$C$10))*$J3150*1000*$I3150 &lt;= ABS(($F3150-$E3150)*(1+$J222)^(AF$490-$K$490)),'PV Adoption'!AB$5*(1/(1-'General Inputs'!$C$10))*$J3150*1000*$I3150,ABS(($F3150-$E3150)*(1+$J222)^(AF$490-$K$490)))</f>
        <v>0</v>
      </c>
      <c r="AG3150" s="357">
        <f>IF('PV Adoption'!AC$5*(1/(1-'General Inputs'!$C$10))*$J3150*1000*$I3150 &lt;= ABS(($F3150-$E3150)*(1+$J222)^(AG$490-$K$490)),'PV Adoption'!AC$5*(1/(1-'General Inputs'!$C$10))*$J3150*1000*$I3150,ABS(($F3150-$E3150)*(1+$J222)^(AG$490-$K$490)))</f>
        <v>0</v>
      </c>
      <c r="AH3150" s="357">
        <f>IF('PV Adoption'!AD$5*(1/(1-'General Inputs'!$C$10))*$J3150*1000*$I3150 &lt;= ABS(($F3150-$E3150)*(1+$J222)^(AH$490-$K$490)),'PV Adoption'!AD$5*(1/(1-'General Inputs'!$C$10))*$J3150*1000*$I3150,ABS(($F3150-$E3150)*(1+$J222)^(AH$490-$K$490)))</f>
        <v>0</v>
      </c>
      <c r="AI3150" s="357">
        <f>IF('PV Adoption'!AE$5*(1/(1-'General Inputs'!$C$10))*$J3150*1000*$I3150 &lt;= ABS(($F3150-$E3150)*(1+$J222)^(AI$490-$K$490)),'PV Adoption'!AE$5*(1/(1-'General Inputs'!$C$10))*$J3150*1000*$I3150,ABS(($F3150-$E3150)*(1+$J222)^(AI$490-$K$490)))</f>
        <v>0</v>
      </c>
      <c r="AJ3150" s="357">
        <f>IF('PV Adoption'!AF$5*(1/(1-'General Inputs'!$C$10))*$J3150*1000*$I3150 &lt;= ABS(($F3150-$E3150)*(1+$J222)^(AJ$490-$K$490)),'PV Adoption'!AF$5*(1/(1-'General Inputs'!$C$10))*$J3150*1000*$I3150,ABS(($F3150-$E3150)*(1+$J222)^(AJ$490-$K$490)))</f>
        <v>0</v>
      </c>
      <c r="AK3150" s="357">
        <v>803.24069488993166</v>
      </c>
      <c r="AL3150" s="357">
        <v>819.3055087877301</v>
      </c>
      <c r="AM3150" s="357">
        <v>835.69161896348498</v>
      </c>
    </row>
    <row r="3151" spans="1:39" x14ac:dyDescent="0.25">
      <c r="A3151" s="353" t="s">
        <v>263</v>
      </c>
      <c r="B3151" s="353" t="s">
        <v>542</v>
      </c>
      <c r="C3151" s="441">
        <f t="shared" ref="C3151:H3151" si="2599">C223</f>
        <v>20000</v>
      </c>
      <c r="D3151" s="441"/>
      <c r="E3151" s="441"/>
      <c r="F3151" s="441"/>
      <c r="G3151" s="441"/>
      <c r="H3151" s="441">
        <f t="shared" si="2599"/>
        <v>0</v>
      </c>
      <c r="I3151" s="470">
        <f>IFERROR(VLOOKUP(B3151,Coincidence!$B$2:$E$242,4,FALSE)*IF(G3151="Winter",'General Inputs'!$C$25,'General Inputs'!$C$24),IF(G3151="Winter",'General Inputs'!$C$25,'General Inputs'!$C$24))</f>
        <v>0.52140604400000001</v>
      </c>
      <c r="J3151" s="466">
        <f>'Nameplate by Substation'!H223</f>
        <v>3.3319200750471468E-3</v>
      </c>
      <c r="K3151" s="357">
        <f>IF('PV Adoption'!G$5*(1/(1-'General Inputs'!$C$10))*$J3151*1000*$I3151 &lt;= ABS(($F3151-$E3151)*(1+$J223)^(K$490-$K$490)),'PV Adoption'!G$5*(1/(1-'General Inputs'!$C$10))*$J3151*1000*$I3151,ABS(($F3151-$E3151)*(1+$J223)^(K$490-$K$490)))</f>
        <v>0</v>
      </c>
      <c r="L3151" s="357">
        <f>IF('PV Adoption'!H$5*(1/(1-'General Inputs'!$C$10))*$J3151*1000*$I3151 &lt;= ABS(($F3151-$E3151)*(1+$J223)^(L$490-$K$490)),'PV Adoption'!H$5*(1/(1-'General Inputs'!$C$10))*$J3151*1000*$I3151,ABS(($F3151-$E3151)*(1+$J223)^(L$490-$K$490)))</f>
        <v>0</v>
      </c>
      <c r="M3151" s="357">
        <f>IF('PV Adoption'!I$5*(1/(1-'General Inputs'!$C$10))*$J3151*1000*$I3151 &lt;= ABS(($F3151-$E3151)*(1+$J223)^(M$490-$K$490)),'PV Adoption'!I$5*(1/(1-'General Inputs'!$C$10))*$J3151*1000*$I3151,ABS(($F3151-$E3151)*(1+$J223)^(M$490-$K$490)))</f>
        <v>0</v>
      </c>
      <c r="N3151" s="357">
        <f>IF('PV Adoption'!J$5*(1/(1-'General Inputs'!$C$10))*$J3151*1000*$I3151 &lt;= ABS(($F3151-$E3151)*(1+$J223)^(N$490-$K$490)),'PV Adoption'!J$5*(1/(1-'General Inputs'!$C$10))*$J3151*1000*$I3151,ABS(($F3151-$E3151)*(1+$J223)^(N$490-$K$490)))</f>
        <v>0</v>
      </c>
      <c r="O3151" s="357">
        <f>IF('PV Adoption'!K$5*(1/(1-'General Inputs'!$C$10))*$J3151*1000*$I3151 &lt;= ABS(($F3151-$E3151)*(1+$J223)^(O$490-$K$490)),'PV Adoption'!K$5*(1/(1-'General Inputs'!$C$10))*$J3151*1000*$I3151,ABS(($F3151-$E3151)*(1+$J223)^(O$490-$K$490)))</f>
        <v>0</v>
      </c>
      <c r="P3151" s="357">
        <f>IF('PV Adoption'!L$5*(1/(1-'General Inputs'!$C$10))*$J3151*1000*$I3151 &lt;= ABS(($F3151-$E3151)*(1+$J223)^(P$490-$K$490)),'PV Adoption'!L$5*(1/(1-'General Inputs'!$C$10))*$J3151*1000*$I3151,ABS(($F3151-$E3151)*(1+$J223)^(P$490-$K$490)))</f>
        <v>0</v>
      </c>
      <c r="Q3151" s="357">
        <f>IF('PV Adoption'!M$5*(1/(1-'General Inputs'!$C$10))*$J3151*1000*$I3151 &lt;= ABS(($F3151-$E3151)*(1+$J223)^(Q$490-$K$490)),'PV Adoption'!M$5*(1/(1-'General Inputs'!$C$10))*$J3151*1000*$I3151,ABS(($F3151-$E3151)*(1+$J223)^(Q$490-$K$490)))</f>
        <v>0</v>
      </c>
      <c r="R3151" s="357">
        <f>IF('PV Adoption'!N$5*(1/(1-'General Inputs'!$C$10))*$J3151*1000*$I3151 &lt;= ABS(($F3151-$E3151)*(1+$J223)^(R$490-$K$490)),'PV Adoption'!N$5*(1/(1-'General Inputs'!$C$10))*$J3151*1000*$I3151,ABS(($F3151-$E3151)*(1+$J223)^(R$490-$K$490)))</f>
        <v>0</v>
      </c>
      <c r="S3151" s="357">
        <f>IF('PV Adoption'!O$5*(1/(1-'General Inputs'!$C$10))*$J3151*1000*$I3151 &lt;= ABS(($F3151-$E3151)*(1+$J223)^(S$490-$K$490)),'PV Adoption'!O$5*(1/(1-'General Inputs'!$C$10))*$J3151*1000*$I3151,ABS(($F3151-$E3151)*(1+$J223)^(S$490-$K$490)))</f>
        <v>0</v>
      </c>
      <c r="T3151" s="357">
        <f>IF('PV Adoption'!P$5*(1/(1-'General Inputs'!$C$10))*$J3151*1000*$I3151 &lt;= ABS(($F3151-$E3151)*(1+$J223)^(T$490-$K$490)),'PV Adoption'!P$5*(1/(1-'General Inputs'!$C$10))*$J3151*1000*$I3151,ABS(($F3151-$E3151)*(1+$J223)^(T$490-$K$490)))</f>
        <v>0</v>
      </c>
      <c r="U3151" s="357">
        <f>IF('PV Adoption'!Q$5*(1/(1-'General Inputs'!$C$10))*$J3151*1000*$I3151 &lt;= ABS(($F3151-$E3151)*(1+$J223)^(U$490-$K$490)),'PV Adoption'!Q$5*(1/(1-'General Inputs'!$C$10))*$J3151*1000*$I3151,ABS(($F3151-$E3151)*(1+$J223)^(U$490-$K$490)))</f>
        <v>0</v>
      </c>
      <c r="V3151" s="357">
        <f>IF('PV Adoption'!R$5*(1/(1-'General Inputs'!$C$10))*$J3151*1000*$I3151 &lt;= ABS(($F3151-$E3151)*(1+$J223)^(V$490-$K$490)),'PV Adoption'!R$5*(1/(1-'General Inputs'!$C$10))*$J3151*1000*$I3151,ABS(($F3151-$E3151)*(1+$J223)^(V$490-$K$490)))</f>
        <v>0</v>
      </c>
      <c r="W3151" s="357">
        <f>IF('PV Adoption'!S$5*(1/(1-'General Inputs'!$C$10))*$J3151*1000*$I3151 &lt;= ABS(($F3151-$E3151)*(1+$J223)^(W$490-$K$490)),'PV Adoption'!S$5*(1/(1-'General Inputs'!$C$10))*$J3151*1000*$I3151,ABS(($F3151-$E3151)*(1+$J223)^(W$490-$K$490)))</f>
        <v>0</v>
      </c>
      <c r="X3151" s="357">
        <f>IF('PV Adoption'!T$5*(1/(1-'General Inputs'!$C$10))*$J3151*1000*$I3151 &lt;= ABS(($F3151-$E3151)*(1+$J223)^(X$490-$K$490)),'PV Adoption'!T$5*(1/(1-'General Inputs'!$C$10))*$J3151*1000*$I3151,ABS(($F3151-$E3151)*(1+$J223)^(X$490-$K$490)))</f>
        <v>0</v>
      </c>
      <c r="Y3151" s="357">
        <f>IF('PV Adoption'!U$5*(1/(1-'General Inputs'!$C$10))*$J3151*1000*$I3151 &lt;= ABS(($F3151-$E3151)*(1+$J223)^(Y$490-$K$490)),'PV Adoption'!U$5*(1/(1-'General Inputs'!$C$10))*$J3151*1000*$I3151,ABS(($F3151-$E3151)*(1+$J223)^(Y$490-$K$490)))</f>
        <v>0</v>
      </c>
      <c r="Z3151" s="357">
        <f>IF('PV Adoption'!V$5*(1/(1-'General Inputs'!$C$10))*$J3151*1000*$I3151 &lt;= ABS(($F3151-$E3151)*(1+$J223)^(Z$490-$K$490)),'PV Adoption'!V$5*(1/(1-'General Inputs'!$C$10))*$J3151*1000*$I3151,ABS(($F3151-$E3151)*(1+$J223)^(Z$490-$K$490)))</f>
        <v>0</v>
      </c>
      <c r="AA3151" s="357">
        <f>IF('PV Adoption'!W$5*(1/(1-'General Inputs'!$C$10))*$J3151*1000*$I3151 &lt;= ABS(($F3151-$E3151)*(1+$J223)^(AA$490-$K$490)),'PV Adoption'!W$5*(1/(1-'General Inputs'!$C$10))*$J3151*1000*$I3151,ABS(($F3151-$E3151)*(1+$J223)^(AA$490-$K$490)))</f>
        <v>0</v>
      </c>
      <c r="AB3151" s="357">
        <f>IF('PV Adoption'!X$5*(1/(1-'General Inputs'!$C$10))*$J3151*1000*$I3151 &lt;= ABS(($F3151-$E3151)*(1+$J223)^(AB$490-$K$490)),'PV Adoption'!X$5*(1/(1-'General Inputs'!$C$10))*$J3151*1000*$I3151,ABS(($F3151-$E3151)*(1+$J223)^(AB$490-$K$490)))</f>
        <v>0</v>
      </c>
      <c r="AC3151" s="357">
        <f>IF('PV Adoption'!Y$5*(1/(1-'General Inputs'!$C$10))*$J3151*1000*$I3151 &lt;= ABS(($F3151-$E3151)*(1+$J223)^(AC$490-$K$490)),'PV Adoption'!Y$5*(1/(1-'General Inputs'!$C$10))*$J3151*1000*$I3151,ABS(($F3151-$E3151)*(1+$J223)^(AC$490-$K$490)))</f>
        <v>0</v>
      </c>
      <c r="AD3151" s="357">
        <f>IF('PV Adoption'!Z$5*(1/(1-'General Inputs'!$C$10))*$J3151*1000*$I3151 &lt;= ABS(($F3151-$E3151)*(1+$J223)^(AD$490-$K$490)),'PV Adoption'!Z$5*(1/(1-'General Inputs'!$C$10))*$J3151*1000*$I3151,ABS(($F3151-$E3151)*(1+$J223)^(AD$490-$K$490)))</f>
        <v>0</v>
      </c>
      <c r="AE3151" s="357">
        <f>IF('PV Adoption'!AA$5*(1/(1-'General Inputs'!$C$10))*$J3151*1000*$I3151 &lt;= ABS(($F3151-$E3151)*(1+$J223)^(AE$490-$K$490)),'PV Adoption'!AA$5*(1/(1-'General Inputs'!$C$10))*$J3151*1000*$I3151,ABS(($F3151-$E3151)*(1+$J223)^(AE$490-$K$490)))</f>
        <v>0</v>
      </c>
      <c r="AF3151" s="357">
        <f>IF('PV Adoption'!AB$5*(1/(1-'General Inputs'!$C$10))*$J3151*1000*$I3151 &lt;= ABS(($F3151-$E3151)*(1+$J223)^(AF$490-$K$490)),'PV Adoption'!AB$5*(1/(1-'General Inputs'!$C$10))*$J3151*1000*$I3151,ABS(($F3151-$E3151)*(1+$J223)^(AF$490-$K$490)))</f>
        <v>0</v>
      </c>
      <c r="AG3151" s="357">
        <f>IF('PV Adoption'!AC$5*(1/(1-'General Inputs'!$C$10))*$J3151*1000*$I3151 &lt;= ABS(($F3151-$E3151)*(1+$J223)^(AG$490-$K$490)),'PV Adoption'!AC$5*(1/(1-'General Inputs'!$C$10))*$J3151*1000*$I3151,ABS(($F3151-$E3151)*(1+$J223)^(AG$490-$K$490)))</f>
        <v>0</v>
      </c>
      <c r="AH3151" s="357">
        <f>IF('PV Adoption'!AD$5*(1/(1-'General Inputs'!$C$10))*$J3151*1000*$I3151 &lt;= ABS(($F3151-$E3151)*(1+$J223)^(AH$490-$K$490)),'PV Adoption'!AD$5*(1/(1-'General Inputs'!$C$10))*$J3151*1000*$I3151,ABS(($F3151-$E3151)*(1+$J223)^(AH$490-$K$490)))</f>
        <v>0</v>
      </c>
      <c r="AI3151" s="357">
        <f>IF('PV Adoption'!AE$5*(1/(1-'General Inputs'!$C$10))*$J3151*1000*$I3151 &lt;= ABS(($F3151-$E3151)*(1+$J223)^(AI$490-$K$490)),'PV Adoption'!AE$5*(1/(1-'General Inputs'!$C$10))*$J3151*1000*$I3151,ABS(($F3151-$E3151)*(1+$J223)^(AI$490-$K$490)))</f>
        <v>0</v>
      </c>
      <c r="AJ3151" s="357">
        <f>IF('PV Adoption'!AF$5*(1/(1-'General Inputs'!$C$10))*$J3151*1000*$I3151 &lt;= ABS(($F3151-$E3151)*(1+$J223)^(AJ$490-$K$490)),'PV Adoption'!AF$5*(1/(1-'General Inputs'!$C$10))*$J3151*1000*$I3151,ABS(($F3151-$E3151)*(1+$J223)^(AJ$490-$K$490)))</f>
        <v>0</v>
      </c>
      <c r="AK3151" s="357">
        <v>610.31570180117797</v>
      </c>
      <c r="AL3151" s="357">
        <v>613.54793882284946</v>
      </c>
      <c r="AM3151" s="357">
        <v>616.7972937986118</v>
      </c>
    </row>
    <row r="3152" spans="1:39" x14ac:dyDescent="0.25">
      <c r="A3152" s="353" t="s">
        <v>466</v>
      </c>
      <c r="B3152" s="353" t="s">
        <v>467</v>
      </c>
      <c r="C3152" s="441">
        <f t="shared" ref="C3152:H3152" si="2600">C224</f>
        <v>20000</v>
      </c>
      <c r="D3152" s="441"/>
      <c r="E3152" s="441"/>
      <c r="F3152" s="441"/>
      <c r="G3152" s="441"/>
      <c r="H3152" s="441">
        <f t="shared" si="2600"/>
        <v>0</v>
      </c>
      <c r="I3152" s="470">
        <f>IFERROR(VLOOKUP(B3152,Coincidence!$B$2:$E$242,4,FALSE)*IF(G3152="Winter",'General Inputs'!$C$25,'General Inputs'!$C$24),IF(G3152="Winter",'General Inputs'!$C$25,'General Inputs'!$C$24))</f>
        <v>0.52140604400000001</v>
      </c>
      <c r="J3152" s="466">
        <f>'Nameplate by Substation'!H224</f>
        <v>4.5417300646628158E-3</v>
      </c>
      <c r="K3152" s="357">
        <f>IF('PV Adoption'!G$5*(1/(1-'General Inputs'!$C$10))*$J3152*1000*$I3152 &lt;= ABS(($F3152-$E3152)*(1+$J224)^(K$490-$K$490)),'PV Adoption'!G$5*(1/(1-'General Inputs'!$C$10))*$J3152*1000*$I3152,ABS(($F3152-$E3152)*(1+$J224)^(K$490-$K$490)))</f>
        <v>0</v>
      </c>
      <c r="L3152" s="357">
        <f>IF('PV Adoption'!H$5*(1/(1-'General Inputs'!$C$10))*$J3152*1000*$I3152 &lt;= ABS(($F3152-$E3152)*(1+$J224)^(L$490-$K$490)),'PV Adoption'!H$5*(1/(1-'General Inputs'!$C$10))*$J3152*1000*$I3152,ABS(($F3152-$E3152)*(1+$J224)^(L$490-$K$490)))</f>
        <v>0</v>
      </c>
      <c r="M3152" s="357">
        <f>IF('PV Adoption'!I$5*(1/(1-'General Inputs'!$C$10))*$J3152*1000*$I3152 &lt;= ABS(($F3152-$E3152)*(1+$J224)^(M$490-$K$490)),'PV Adoption'!I$5*(1/(1-'General Inputs'!$C$10))*$J3152*1000*$I3152,ABS(($F3152-$E3152)*(1+$J224)^(M$490-$K$490)))</f>
        <v>0</v>
      </c>
      <c r="N3152" s="357">
        <f>IF('PV Adoption'!J$5*(1/(1-'General Inputs'!$C$10))*$J3152*1000*$I3152 &lt;= ABS(($F3152-$E3152)*(1+$J224)^(N$490-$K$490)),'PV Adoption'!J$5*(1/(1-'General Inputs'!$C$10))*$J3152*1000*$I3152,ABS(($F3152-$E3152)*(1+$J224)^(N$490-$K$490)))</f>
        <v>0</v>
      </c>
      <c r="O3152" s="357">
        <f>IF('PV Adoption'!K$5*(1/(1-'General Inputs'!$C$10))*$J3152*1000*$I3152 &lt;= ABS(($F3152-$E3152)*(1+$J224)^(O$490-$K$490)),'PV Adoption'!K$5*(1/(1-'General Inputs'!$C$10))*$J3152*1000*$I3152,ABS(($F3152-$E3152)*(1+$J224)^(O$490-$K$490)))</f>
        <v>0</v>
      </c>
      <c r="P3152" s="357">
        <f>IF('PV Adoption'!L$5*(1/(1-'General Inputs'!$C$10))*$J3152*1000*$I3152 &lt;= ABS(($F3152-$E3152)*(1+$J224)^(P$490-$K$490)),'PV Adoption'!L$5*(1/(1-'General Inputs'!$C$10))*$J3152*1000*$I3152,ABS(($F3152-$E3152)*(1+$J224)^(P$490-$K$490)))</f>
        <v>0</v>
      </c>
      <c r="Q3152" s="357">
        <f>IF('PV Adoption'!M$5*(1/(1-'General Inputs'!$C$10))*$J3152*1000*$I3152 &lt;= ABS(($F3152-$E3152)*(1+$J224)^(Q$490-$K$490)),'PV Adoption'!M$5*(1/(1-'General Inputs'!$C$10))*$J3152*1000*$I3152,ABS(($F3152-$E3152)*(1+$J224)^(Q$490-$K$490)))</f>
        <v>0</v>
      </c>
      <c r="R3152" s="357">
        <f>IF('PV Adoption'!N$5*(1/(1-'General Inputs'!$C$10))*$J3152*1000*$I3152 &lt;= ABS(($F3152-$E3152)*(1+$J224)^(R$490-$K$490)),'PV Adoption'!N$5*(1/(1-'General Inputs'!$C$10))*$J3152*1000*$I3152,ABS(($F3152-$E3152)*(1+$J224)^(R$490-$K$490)))</f>
        <v>0</v>
      </c>
      <c r="S3152" s="357">
        <f>IF('PV Adoption'!O$5*(1/(1-'General Inputs'!$C$10))*$J3152*1000*$I3152 &lt;= ABS(($F3152-$E3152)*(1+$J224)^(S$490-$K$490)),'PV Adoption'!O$5*(1/(1-'General Inputs'!$C$10))*$J3152*1000*$I3152,ABS(($F3152-$E3152)*(1+$J224)^(S$490-$K$490)))</f>
        <v>0</v>
      </c>
      <c r="T3152" s="357">
        <f>IF('PV Adoption'!P$5*(1/(1-'General Inputs'!$C$10))*$J3152*1000*$I3152 &lt;= ABS(($F3152-$E3152)*(1+$J224)^(T$490-$K$490)),'PV Adoption'!P$5*(1/(1-'General Inputs'!$C$10))*$J3152*1000*$I3152,ABS(($F3152-$E3152)*(1+$J224)^(T$490-$K$490)))</f>
        <v>0</v>
      </c>
      <c r="U3152" s="357">
        <f>IF('PV Adoption'!Q$5*(1/(1-'General Inputs'!$C$10))*$J3152*1000*$I3152 &lt;= ABS(($F3152-$E3152)*(1+$J224)^(U$490-$K$490)),'PV Adoption'!Q$5*(1/(1-'General Inputs'!$C$10))*$J3152*1000*$I3152,ABS(($F3152-$E3152)*(1+$J224)^(U$490-$K$490)))</f>
        <v>0</v>
      </c>
      <c r="V3152" s="357">
        <f>IF('PV Adoption'!R$5*(1/(1-'General Inputs'!$C$10))*$J3152*1000*$I3152 &lt;= ABS(($F3152-$E3152)*(1+$J224)^(V$490-$K$490)),'PV Adoption'!R$5*(1/(1-'General Inputs'!$C$10))*$J3152*1000*$I3152,ABS(($F3152-$E3152)*(1+$J224)^(V$490-$K$490)))</f>
        <v>0</v>
      </c>
      <c r="W3152" s="357">
        <f>IF('PV Adoption'!S$5*(1/(1-'General Inputs'!$C$10))*$J3152*1000*$I3152 &lt;= ABS(($F3152-$E3152)*(1+$J224)^(W$490-$K$490)),'PV Adoption'!S$5*(1/(1-'General Inputs'!$C$10))*$J3152*1000*$I3152,ABS(($F3152-$E3152)*(1+$J224)^(W$490-$K$490)))</f>
        <v>0</v>
      </c>
      <c r="X3152" s="357">
        <f>IF('PV Adoption'!T$5*(1/(1-'General Inputs'!$C$10))*$J3152*1000*$I3152 &lt;= ABS(($F3152-$E3152)*(1+$J224)^(X$490-$K$490)),'PV Adoption'!T$5*(1/(1-'General Inputs'!$C$10))*$J3152*1000*$I3152,ABS(($F3152-$E3152)*(1+$J224)^(X$490-$K$490)))</f>
        <v>0</v>
      </c>
      <c r="Y3152" s="357">
        <f>IF('PV Adoption'!U$5*(1/(1-'General Inputs'!$C$10))*$J3152*1000*$I3152 &lt;= ABS(($F3152-$E3152)*(1+$J224)^(Y$490-$K$490)),'PV Adoption'!U$5*(1/(1-'General Inputs'!$C$10))*$J3152*1000*$I3152,ABS(($F3152-$E3152)*(1+$J224)^(Y$490-$K$490)))</f>
        <v>0</v>
      </c>
      <c r="Z3152" s="357">
        <f>IF('PV Adoption'!V$5*(1/(1-'General Inputs'!$C$10))*$J3152*1000*$I3152 &lt;= ABS(($F3152-$E3152)*(1+$J224)^(Z$490-$K$490)),'PV Adoption'!V$5*(1/(1-'General Inputs'!$C$10))*$J3152*1000*$I3152,ABS(($F3152-$E3152)*(1+$J224)^(Z$490-$K$490)))</f>
        <v>0</v>
      </c>
      <c r="AA3152" s="357">
        <f>IF('PV Adoption'!W$5*(1/(1-'General Inputs'!$C$10))*$J3152*1000*$I3152 &lt;= ABS(($F3152-$E3152)*(1+$J224)^(AA$490-$K$490)),'PV Adoption'!W$5*(1/(1-'General Inputs'!$C$10))*$J3152*1000*$I3152,ABS(($F3152-$E3152)*(1+$J224)^(AA$490-$K$490)))</f>
        <v>0</v>
      </c>
      <c r="AB3152" s="357">
        <f>IF('PV Adoption'!X$5*(1/(1-'General Inputs'!$C$10))*$J3152*1000*$I3152 &lt;= ABS(($F3152-$E3152)*(1+$J224)^(AB$490-$K$490)),'PV Adoption'!X$5*(1/(1-'General Inputs'!$C$10))*$J3152*1000*$I3152,ABS(($F3152-$E3152)*(1+$J224)^(AB$490-$K$490)))</f>
        <v>0</v>
      </c>
      <c r="AC3152" s="357">
        <f>IF('PV Adoption'!Y$5*(1/(1-'General Inputs'!$C$10))*$J3152*1000*$I3152 &lt;= ABS(($F3152-$E3152)*(1+$J224)^(AC$490-$K$490)),'PV Adoption'!Y$5*(1/(1-'General Inputs'!$C$10))*$J3152*1000*$I3152,ABS(($F3152-$E3152)*(1+$J224)^(AC$490-$K$490)))</f>
        <v>0</v>
      </c>
      <c r="AD3152" s="357">
        <f>IF('PV Adoption'!Z$5*(1/(1-'General Inputs'!$C$10))*$J3152*1000*$I3152 &lt;= ABS(($F3152-$E3152)*(1+$J224)^(AD$490-$K$490)),'PV Adoption'!Z$5*(1/(1-'General Inputs'!$C$10))*$J3152*1000*$I3152,ABS(($F3152-$E3152)*(1+$J224)^(AD$490-$K$490)))</f>
        <v>0</v>
      </c>
      <c r="AE3152" s="357">
        <f>IF('PV Adoption'!AA$5*(1/(1-'General Inputs'!$C$10))*$J3152*1000*$I3152 &lt;= ABS(($F3152-$E3152)*(1+$J224)^(AE$490-$K$490)),'PV Adoption'!AA$5*(1/(1-'General Inputs'!$C$10))*$J3152*1000*$I3152,ABS(($F3152-$E3152)*(1+$J224)^(AE$490-$K$490)))</f>
        <v>0</v>
      </c>
      <c r="AF3152" s="357">
        <f>IF('PV Adoption'!AB$5*(1/(1-'General Inputs'!$C$10))*$J3152*1000*$I3152 &lt;= ABS(($F3152-$E3152)*(1+$J224)^(AF$490-$K$490)),'PV Adoption'!AB$5*(1/(1-'General Inputs'!$C$10))*$J3152*1000*$I3152,ABS(($F3152-$E3152)*(1+$J224)^(AF$490-$K$490)))</f>
        <v>0</v>
      </c>
      <c r="AG3152" s="357">
        <f>IF('PV Adoption'!AC$5*(1/(1-'General Inputs'!$C$10))*$J3152*1000*$I3152 &lt;= ABS(($F3152-$E3152)*(1+$J224)^(AG$490-$K$490)),'PV Adoption'!AC$5*(1/(1-'General Inputs'!$C$10))*$J3152*1000*$I3152,ABS(($F3152-$E3152)*(1+$J224)^(AG$490-$K$490)))</f>
        <v>0</v>
      </c>
      <c r="AH3152" s="357">
        <f>IF('PV Adoption'!AD$5*(1/(1-'General Inputs'!$C$10))*$J3152*1000*$I3152 &lt;= ABS(($F3152-$E3152)*(1+$J224)^(AH$490-$K$490)),'PV Adoption'!AD$5*(1/(1-'General Inputs'!$C$10))*$J3152*1000*$I3152,ABS(($F3152-$E3152)*(1+$J224)^(AH$490-$K$490)))</f>
        <v>0</v>
      </c>
      <c r="AI3152" s="357">
        <f>IF('PV Adoption'!AE$5*(1/(1-'General Inputs'!$C$10))*$J3152*1000*$I3152 &lt;= ABS(($F3152-$E3152)*(1+$J224)^(AI$490-$K$490)),'PV Adoption'!AE$5*(1/(1-'General Inputs'!$C$10))*$J3152*1000*$I3152,ABS(($F3152-$E3152)*(1+$J224)^(AI$490-$K$490)))</f>
        <v>0</v>
      </c>
      <c r="AJ3152" s="357">
        <f>IF('PV Adoption'!AF$5*(1/(1-'General Inputs'!$C$10))*$J3152*1000*$I3152 &lt;= ABS(($F3152-$E3152)*(1+$J224)^(AJ$490-$K$490)),'PV Adoption'!AF$5*(1/(1-'General Inputs'!$C$10))*$J3152*1000*$I3152,ABS(($F3152-$E3152)*(1+$J224)^(AJ$490-$K$490)))</f>
        <v>0</v>
      </c>
      <c r="AK3152" s="357">
        <v>0</v>
      </c>
      <c r="AL3152" s="357">
        <v>0</v>
      </c>
      <c r="AM3152" s="357">
        <v>0</v>
      </c>
    </row>
    <row r="3153" spans="1:39" x14ac:dyDescent="0.25">
      <c r="A3153" s="353" t="s">
        <v>557</v>
      </c>
      <c r="B3153" s="353" t="s">
        <v>557</v>
      </c>
      <c r="C3153" s="441">
        <f t="shared" ref="C3153:H3153" si="2601">C225</f>
        <v>7500</v>
      </c>
      <c r="D3153" s="441"/>
      <c r="E3153" s="441"/>
      <c r="F3153" s="441"/>
      <c r="G3153" s="441"/>
      <c r="H3153" s="441">
        <f t="shared" si="2601"/>
        <v>0</v>
      </c>
      <c r="I3153" s="470">
        <f>IFERROR(VLOOKUP(B3153,Coincidence!$B$2:$E$242,4,FALSE)*IF(G3153="Winter",'General Inputs'!$C$25,'General Inputs'!$C$24),IF(G3153="Winter",'General Inputs'!$C$25,'General Inputs'!$C$24))</f>
        <v>0.52140604400000001</v>
      </c>
      <c r="J3153" s="466">
        <f>'Nameplate by Substation'!H225</f>
        <v>4.3626318026671152E-5</v>
      </c>
      <c r="K3153" s="357">
        <f>IF('PV Adoption'!G$5*(1/(1-'General Inputs'!$C$10))*$J3153*1000*$I3153 &lt;= ABS(($F3153-$E3153)*(1+$J225)^(K$490-$K$490)),'PV Adoption'!G$5*(1/(1-'General Inputs'!$C$10))*$J3153*1000*$I3153,ABS(($F3153-$E3153)*(1+$J225)^(K$490-$K$490)))</f>
        <v>0</v>
      </c>
      <c r="L3153" s="357">
        <f>IF('PV Adoption'!H$5*(1/(1-'General Inputs'!$C$10))*$J3153*1000*$I3153 &lt;= ABS(($F3153-$E3153)*(1+$J225)^(L$490-$K$490)),'PV Adoption'!H$5*(1/(1-'General Inputs'!$C$10))*$J3153*1000*$I3153,ABS(($F3153-$E3153)*(1+$J225)^(L$490-$K$490)))</f>
        <v>0</v>
      </c>
      <c r="M3153" s="357">
        <f>IF('PV Adoption'!I$5*(1/(1-'General Inputs'!$C$10))*$J3153*1000*$I3153 &lt;= ABS(($F3153-$E3153)*(1+$J225)^(M$490-$K$490)),'PV Adoption'!I$5*(1/(1-'General Inputs'!$C$10))*$J3153*1000*$I3153,ABS(($F3153-$E3153)*(1+$J225)^(M$490-$K$490)))</f>
        <v>0</v>
      </c>
      <c r="N3153" s="357">
        <f>IF('PV Adoption'!J$5*(1/(1-'General Inputs'!$C$10))*$J3153*1000*$I3153 &lt;= ABS(($F3153-$E3153)*(1+$J225)^(N$490-$K$490)),'PV Adoption'!J$5*(1/(1-'General Inputs'!$C$10))*$J3153*1000*$I3153,ABS(($F3153-$E3153)*(1+$J225)^(N$490-$K$490)))</f>
        <v>0</v>
      </c>
      <c r="O3153" s="357">
        <f>IF('PV Adoption'!K$5*(1/(1-'General Inputs'!$C$10))*$J3153*1000*$I3153 &lt;= ABS(($F3153-$E3153)*(1+$J225)^(O$490-$K$490)),'PV Adoption'!K$5*(1/(1-'General Inputs'!$C$10))*$J3153*1000*$I3153,ABS(($F3153-$E3153)*(1+$J225)^(O$490-$K$490)))</f>
        <v>0</v>
      </c>
      <c r="P3153" s="357">
        <f>IF('PV Adoption'!L$5*(1/(1-'General Inputs'!$C$10))*$J3153*1000*$I3153 &lt;= ABS(($F3153-$E3153)*(1+$J225)^(P$490-$K$490)),'PV Adoption'!L$5*(1/(1-'General Inputs'!$C$10))*$J3153*1000*$I3153,ABS(($F3153-$E3153)*(1+$J225)^(P$490-$K$490)))</f>
        <v>0</v>
      </c>
      <c r="Q3153" s="357">
        <f>IF('PV Adoption'!M$5*(1/(1-'General Inputs'!$C$10))*$J3153*1000*$I3153 &lt;= ABS(($F3153-$E3153)*(1+$J225)^(Q$490-$K$490)),'PV Adoption'!M$5*(1/(1-'General Inputs'!$C$10))*$J3153*1000*$I3153,ABS(($F3153-$E3153)*(1+$J225)^(Q$490-$K$490)))</f>
        <v>0</v>
      </c>
      <c r="R3153" s="357">
        <f>IF('PV Adoption'!N$5*(1/(1-'General Inputs'!$C$10))*$J3153*1000*$I3153 &lt;= ABS(($F3153-$E3153)*(1+$J225)^(R$490-$K$490)),'PV Adoption'!N$5*(1/(1-'General Inputs'!$C$10))*$J3153*1000*$I3153,ABS(($F3153-$E3153)*(1+$J225)^(R$490-$K$490)))</f>
        <v>0</v>
      </c>
      <c r="S3153" s="357">
        <f>IF('PV Adoption'!O$5*(1/(1-'General Inputs'!$C$10))*$J3153*1000*$I3153 &lt;= ABS(($F3153-$E3153)*(1+$J225)^(S$490-$K$490)),'PV Adoption'!O$5*(1/(1-'General Inputs'!$C$10))*$J3153*1000*$I3153,ABS(($F3153-$E3153)*(1+$J225)^(S$490-$K$490)))</f>
        <v>0</v>
      </c>
      <c r="T3153" s="357">
        <f>IF('PV Adoption'!P$5*(1/(1-'General Inputs'!$C$10))*$J3153*1000*$I3153 &lt;= ABS(($F3153-$E3153)*(1+$J225)^(T$490-$K$490)),'PV Adoption'!P$5*(1/(1-'General Inputs'!$C$10))*$J3153*1000*$I3153,ABS(($F3153-$E3153)*(1+$J225)^(T$490-$K$490)))</f>
        <v>0</v>
      </c>
      <c r="U3153" s="357">
        <f>IF('PV Adoption'!Q$5*(1/(1-'General Inputs'!$C$10))*$J3153*1000*$I3153 &lt;= ABS(($F3153-$E3153)*(1+$J225)^(U$490-$K$490)),'PV Adoption'!Q$5*(1/(1-'General Inputs'!$C$10))*$J3153*1000*$I3153,ABS(($F3153-$E3153)*(1+$J225)^(U$490-$K$490)))</f>
        <v>0</v>
      </c>
      <c r="V3153" s="357">
        <f>IF('PV Adoption'!R$5*(1/(1-'General Inputs'!$C$10))*$J3153*1000*$I3153 &lt;= ABS(($F3153-$E3153)*(1+$J225)^(V$490-$K$490)),'PV Adoption'!R$5*(1/(1-'General Inputs'!$C$10))*$J3153*1000*$I3153,ABS(($F3153-$E3153)*(1+$J225)^(V$490-$K$490)))</f>
        <v>0</v>
      </c>
      <c r="W3153" s="357">
        <f>IF('PV Adoption'!S$5*(1/(1-'General Inputs'!$C$10))*$J3153*1000*$I3153 &lt;= ABS(($F3153-$E3153)*(1+$J225)^(W$490-$K$490)),'PV Adoption'!S$5*(1/(1-'General Inputs'!$C$10))*$J3153*1000*$I3153,ABS(($F3153-$E3153)*(1+$J225)^(W$490-$K$490)))</f>
        <v>0</v>
      </c>
      <c r="X3153" s="357">
        <f>IF('PV Adoption'!T$5*(1/(1-'General Inputs'!$C$10))*$J3153*1000*$I3153 &lt;= ABS(($F3153-$E3153)*(1+$J225)^(X$490-$K$490)),'PV Adoption'!T$5*(1/(1-'General Inputs'!$C$10))*$J3153*1000*$I3153,ABS(($F3153-$E3153)*(1+$J225)^(X$490-$K$490)))</f>
        <v>0</v>
      </c>
      <c r="Y3153" s="357">
        <f>IF('PV Adoption'!U$5*(1/(1-'General Inputs'!$C$10))*$J3153*1000*$I3153 &lt;= ABS(($F3153-$E3153)*(1+$J225)^(Y$490-$K$490)),'PV Adoption'!U$5*(1/(1-'General Inputs'!$C$10))*$J3153*1000*$I3153,ABS(($F3153-$E3153)*(1+$J225)^(Y$490-$K$490)))</f>
        <v>0</v>
      </c>
      <c r="Z3153" s="357">
        <f>IF('PV Adoption'!V$5*(1/(1-'General Inputs'!$C$10))*$J3153*1000*$I3153 &lt;= ABS(($F3153-$E3153)*(1+$J225)^(Z$490-$K$490)),'PV Adoption'!V$5*(1/(1-'General Inputs'!$C$10))*$J3153*1000*$I3153,ABS(($F3153-$E3153)*(1+$J225)^(Z$490-$K$490)))</f>
        <v>0</v>
      </c>
      <c r="AA3153" s="357">
        <f>IF('PV Adoption'!W$5*(1/(1-'General Inputs'!$C$10))*$J3153*1000*$I3153 &lt;= ABS(($F3153-$E3153)*(1+$J225)^(AA$490-$K$490)),'PV Adoption'!W$5*(1/(1-'General Inputs'!$C$10))*$J3153*1000*$I3153,ABS(($F3153-$E3153)*(1+$J225)^(AA$490-$K$490)))</f>
        <v>0</v>
      </c>
      <c r="AB3153" s="357">
        <f>IF('PV Adoption'!X$5*(1/(1-'General Inputs'!$C$10))*$J3153*1000*$I3153 &lt;= ABS(($F3153-$E3153)*(1+$J225)^(AB$490-$K$490)),'PV Adoption'!X$5*(1/(1-'General Inputs'!$C$10))*$J3153*1000*$I3153,ABS(($F3153-$E3153)*(1+$J225)^(AB$490-$K$490)))</f>
        <v>0</v>
      </c>
      <c r="AC3153" s="357">
        <f>IF('PV Adoption'!Y$5*(1/(1-'General Inputs'!$C$10))*$J3153*1000*$I3153 &lt;= ABS(($F3153-$E3153)*(1+$J225)^(AC$490-$K$490)),'PV Adoption'!Y$5*(1/(1-'General Inputs'!$C$10))*$J3153*1000*$I3153,ABS(($F3153-$E3153)*(1+$J225)^(AC$490-$K$490)))</f>
        <v>0</v>
      </c>
      <c r="AD3153" s="357">
        <f>IF('PV Adoption'!Z$5*(1/(1-'General Inputs'!$C$10))*$J3153*1000*$I3153 &lt;= ABS(($F3153-$E3153)*(1+$J225)^(AD$490-$K$490)),'PV Adoption'!Z$5*(1/(1-'General Inputs'!$C$10))*$J3153*1000*$I3153,ABS(($F3153-$E3153)*(1+$J225)^(AD$490-$K$490)))</f>
        <v>0</v>
      </c>
      <c r="AE3153" s="357">
        <f>IF('PV Adoption'!AA$5*(1/(1-'General Inputs'!$C$10))*$J3153*1000*$I3153 &lt;= ABS(($F3153-$E3153)*(1+$J225)^(AE$490-$K$490)),'PV Adoption'!AA$5*(1/(1-'General Inputs'!$C$10))*$J3153*1000*$I3153,ABS(($F3153-$E3153)*(1+$J225)^(AE$490-$K$490)))</f>
        <v>0</v>
      </c>
      <c r="AF3153" s="357">
        <f>IF('PV Adoption'!AB$5*(1/(1-'General Inputs'!$C$10))*$J3153*1000*$I3153 &lt;= ABS(($F3153-$E3153)*(1+$J225)^(AF$490-$K$490)),'PV Adoption'!AB$5*(1/(1-'General Inputs'!$C$10))*$J3153*1000*$I3153,ABS(($F3153-$E3153)*(1+$J225)^(AF$490-$K$490)))</f>
        <v>0</v>
      </c>
      <c r="AG3153" s="357">
        <f>IF('PV Adoption'!AC$5*(1/(1-'General Inputs'!$C$10))*$J3153*1000*$I3153 &lt;= ABS(($F3153-$E3153)*(1+$J225)^(AG$490-$K$490)),'PV Adoption'!AC$5*(1/(1-'General Inputs'!$C$10))*$J3153*1000*$I3153,ABS(($F3153-$E3153)*(1+$J225)^(AG$490-$K$490)))</f>
        <v>0</v>
      </c>
      <c r="AH3153" s="357">
        <f>IF('PV Adoption'!AD$5*(1/(1-'General Inputs'!$C$10))*$J3153*1000*$I3153 &lt;= ABS(($F3153-$E3153)*(1+$J225)^(AH$490-$K$490)),'PV Adoption'!AD$5*(1/(1-'General Inputs'!$C$10))*$J3153*1000*$I3153,ABS(($F3153-$E3153)*(1+$J225)^(AH$490-$K$490)))</f>
        <v>0</v>
      </c>
      <c r="AI3153" s="357">
        <f>IF('PV Adoption'!AE$5*(1/(1-'General Inputs'!$C$10))*$J3153*1000*$I3153 &lt;= ABS(($F3153-$E3153)*(1+$J225)^(AI$490-$K$490)),'PV Adoption'!AE$5*(1/(1-'General Inputs'!$C$10))*$J3153*1000*$I3153,ABS(($F3153-$E3153)*(1+$J225)^(AI$490-$K$490)))</f>
        <v>0</v>
      </c>
      <c r="AJ3153" s="357">
        <f>IF('PV Adoption'!AF$5*(1/(1-'General Inputs'!$C$10))*$J3153*1000*$I3153 &lt;= ABS(($F3153-$E3153)*(1+$J225)^(AJ$490-$K$490)),'PV Adoption'!AF$5*(1/(1-'General Inputs'!$C$10))*$J3153*1000*$I3153,ABS(($F3153-$E3153)*(1+$J225)^(AJ$490-$K$490)))</f>
        <v>0</v>
      </c>
      <c r="AK3153" s="357">
        <v>8.6389712666304916</v>
      </c>
      <c r="AL3153" s="357">
        <v>8.7896400312619747</v>
      </c>
      <c r="AM3153" s="357">
        <v>8.9491855569421386</v>
      </c>
    </row>
    <row r="3154" spans="1:39" x14ac:dyDescent="0.25">
      <c r="A3154" s="353" t="s">
        <v>527</v>
      </c>
      <c r="B3154" s="353" t="s">
        <v>527</v>
      </c>
      <c r="C3154" s="441">
        <f t="shared" ref="C3154:H3154" si="2602">C226</f>
        <v>6250</v>
      </c>
      <c r="D3154" s="441"/>
      <c r="E3154" s="441"/>
      <c r="F3154" s="441"/>
      <c r="G3154" s="441"/>
      <c r="H3154" s="441">
        <f t="shared" si="2602"/>
        <v>0</v>
      </c>
      <c r="I3154" s="470">
        <f>IFERROR(VLOOKUP(B3154,Coincidence!$B$2:$E$242,4,FALSE)*IF(G3154="Winter",'General Inputs'!$C$25,'General Inputs'!$C$24),IF(G3154="Winter",'General Inputs'!$C$25,'General Inputs'!$C$24))</f>
        <v>0.52140604400000001</v>
      </c>
      <c r="J3154" s="466">
        <f>'Nameplate by Substation'!H226</f>
        <v>3.0748310658442038E-4</v>
      </c>
      <c r="K3154" s="357">
        <f>IF('PV Adoption'!G$5*(1/(1-'General Inputs'!$C$10))*$J3154*1000*$I3154 &lt;= ABS(($F3154-$E3154)*(1+$J226)^(K$490-$K$490)),'PV Adoption'!G$5*(1/(1-'General Inputs'!$C$10))*$J3154*1000*$I3154,ABS(($F3154-$E3154)*(1+$J226)^(K$490-$K$490)))</f>
        <v>0</v>
      </c>
      <c r="L3154" s="357">
        <f>IF('PV Adoption'!H$5*(1/(1-'General Inputs'!$C$10))*$J3154*1000*$I3154 &lt;= ABS(($F3154-$E3154)*(1+$J226)^(L$490-$K$490)),'PV Adoption'!H$5*(1/(1-'General Inputs'!$C$10))*$J3154*1000*$I3154,ABS(($F3154-$E3154)*(1+$J226)^(L$490-$K$490)))</f>
        <v>0</v>
      </c>
      <c r="M3154" s="357">
        <f>IF('PV Adoption'!I$5*(1/(1-'General Inputs'!$C$10))*$J3154*1000*$I3154 &lt;= ABS(($F3154-$E3154)*(1+$J226)^(M$490-$K$490)),'PV Adoption'!I$5*(1/(1-'General Inputs'!$C$10))*$J3154*1000*$I3154,ABS(($F3154-$E3154)*(1+$J226)^(M$490-$K$490)))</f>
        <v>0</v>
      </c>
      <c r="N3154" s="357">
        <f>IF('PV Adoption'!J$5*(1/(1-'General Inputs'!$C$10))*$J3154*1000*$I3154 &lt;= ABS(($F3154-$E3154)*(1+$J226)^(N$490-$K$490)),'PV Adoption'!J$5*(1/(1-'General Inputs'!$C$10))*$J3154*1000*$I3154,ABS(($F3154-$E3154)*(1+$J226)^(N$490-$K$490)))</f>
        <v>0</v>
      </c>
      <c r="O3154" s="357">
        <f>IF('PV Adoption'!K$5*(1/(1-'General Inputs'!$C$10))*$J3154*1000*$I3154 &lt;= ABS(($F3154-$E3154)*(1+$J226)^(O$490-$K$490)),'PV Adoption'!K$5*(1/(1-'General Inputs'!$C$10))*$J3154*1000*$I3154,ABS(($F3154-$E3154)*(1+$J226)^(O$490-$K$490)))</f>
        <v>0</v>
      </c>
      <c r="P3154" s="357">
        <f>IF('PV Adoption'!L$5*(1/(1-'General Inputs'!$C$10))*$J3154*1000*$I3154 &lt;= ABS(($F3154-$E3154)*(1+$J226)^(P$490-$K$490)),'PV Adoption'!L$5*(1/(1-'General Inputs'!$C$10))*$J3154*1000*$I3154,ABS(($F3154-$E3154)*(1+$J226)^(P$490-$K$490)))</f>
        <v>0</v>
      </c>
      <c r="Q3154" s="357">
        <f>IF('PV Adoption'!M$5*(1/(1-'General Inputs'!$C$10))*$J3154*1000*$I3154 &lt;= ABS(($F3154-$E3154)*(1+$J226)^(Q$490-$K$490)),'PV Adoption'!M$5*(1/(1-'General Inputs'!$C$10))*$J3154*1000*$I3154,ABS(($F3154-$E3154)*(1+$J226)^(Q$490-$K$490)))</f>
        <v>0</v>
      </c>
      <c r="R3154" s="357">
        <f>IF('PV Adoption'!N$5*(1/(1-'General Inputs'!$C$10))*$J3154*1000*$I3154 &lt;= ABS(($F3154-$E3154)*(1+$J226)^(R$490-$K$490)),'PV Adoption'!N$5*(1/(1-'General Inputs'!$C$10))*$J3154*1000*$I3154,ABS(($F3154-$E3154)*(1+$J226)^(R$490-$K$490)))</f>
        <v>0</v>
      </c>
      <c r="S3154" s="357">
        <f>IF('PV Adoption'!O$5*(1/(1-'General Inputs'!$C$10))*$J3154*1000*$I3154 &lt;= ABS(($F3154-$E3154)*(1+$J226)^(S$490-$K$490)),'PV Adoption'!O$5*(1/(1-'General Inputs'!$C$10))*$J3154*1000*$I3154,ABS(($F3154-$E3154)*(1+$J226)^(S$490-$K$490)))</f>
        <v>0</v>
      </c>
      <c r="T3154" s="357">
        <f>IF('PV Adoption'!P$5*(1/(1-'General Inputs'!$C$10))*$J3154*1000*$I3154 &lt;= ABS(($F3154-$E3154)*(1+$J226)^(T$490-$K$490)),'PV Adoption'!P$5*(1/(1-'General Inputs'!$C$10))*$J3154*1000*$I3154,ABS(($F3154-$E3154)*(1+$J226)^(T$490-$K$490)))</f>
        <v>0</v>
      </c>
      <c r="U3154" s="357">
        <f>IF('PV Adoption'!Q$5*(1/(1-'General Inputs'!$C$10))*$J3154*1000*$I3154 &lt;= ABS(($F3154-$E3154)*(1+$J226)^(U$490-$K$490)),'PV Adoption'!Q$5*(1/(1-'General Inputs'!$C$10))*$J3154*1000*$I3154,ABS(($F3154-$E3154)*(1+$J226)^(U$490-$K$490)))</f>
        <v>0</v>
      </c>
      <c r="V3154" s="357">
        <f>IF('PV Adoption'!R$5*(1/(1-'General Inputs'!$C$10))*$J3154*1000*$I3154 &lt;= ABS(($F3154-$E3154)*(1+$J226)^(V$490-$K$490)),'PV Adoption'!R$5*(1/(1-'General Inputs'!$C$10))*$J3154*1000*$I3154,ABS(($F3154-$E3154)*(1+$J226)^(V$490-$K$490)))</f>
        <v>0</v>
      </c>
      <c r="W3154" s="357">
        <f>IF('PV Adoption'!S$5*(1/(1-'General Inputs'!$C$10))*$J3154*1000*$I3154 &lt;= ABS(($F3154-$E3154)*(1+$J226)^(W$490-$K$490)),'PV Adoption'!S$5*(1/(1-'General Inputs'!$C$10))*$J3154*1000*$I3154,ABS(($F3154-$E3154)*(1+$J226)^(W$490-$K$490)))</f>
        <v>0</v>
      </c>
      <c r="X3154" s="357">
        <f>IF('PV Adoption'!T$5*(1/(1-'General Inputs'!$C$10))*$J3154*1000*$I3154 &lt;= ABS(($F3154-$E3154)*(1+$J226)^(X$490-$K$490)),'PV Adoption'!T$5*(1/(1-'General Inputs'!$C$10))*$J3154*1000*$I3154,ABS(($F3154-$E3154)*(1+$J226)^(X$490-$K$490)))</f>
        <v>0</v>
      </c>
      <c r="Y3154" s="357">
        <f>IF('PV Adoption'!U$5*(1/(1-'General Inputs'!$C$10))*$J3154*1000*$I3154 &lt;= ABS(($F3154-$E3154)*(1+$J226)^(Y$490-$K$490)),'PV Adoption'!U$5*(1/(1-'General Inputs'!$C$10))*$J3154*1000*$I3154,ABS(($F3154-$E3154)*(1+$J226)^(Y$490-$K$490)))</f>
        <v>0</v>
      </c>
      <c r="Z3154" s="357">
        <f>IF('PV Adoption'!V$5*(1/(1-'General Inputs'!$C$10))*$J3154*1000*$I3154 &lt;= ABS(($F3154-$E3154)*(1+$J226)^(Z$490-$K$490)),'PV Adoption'!V$5*(1/(1-'General Inputs'!$C$10))*$J3154*1000*$I3154,ABS(($F3154-$E3154)*(1+$J226)^(Z$490-$K$490)))</f>
        <v>0</v>
      </c>
      <c r="AA3154" s="357">
        <f>IF('PV Adoption'!W$5*(1/(1-'General Inputs'!$C$10))*$J3154*1000*$I3154 &lt;= ABS(($F3154-$E3154)*(1+$J226)^(AA$490-$K$490)),'PV Adoption'!W$5*(1/(1-'General Inputs'!$C$10))*$J3154*1000*$I3154,ABS(($F3154-$E3154)*(1+$J226)^(AA$490-$K$490)))</f>
        <v>0</v>
      </c>
      <c r="AB3154" s="357">
        <f>IF('PV Adoption'!X$5*(1/(1-'General Inputs'!$C$10))*$J3154*1000*$I3154 &lt;= ABS(($F3154-$E3154)*(1+$J226)^(AB$490-$K$490)),'PV Adoption'!X$5*(1/(1-'General Inputs'!$C$10))*$J3154*1000*$I3154,ABS(($F3154-$E3154)*(1+$J226)^(AB$490-$K$490)))</f>
        <v>0</v>
      </c>
      <c r="AC3154" s="357">
        <f>IF('PV Adoption'!Y$5*(1/(1-'General Inputs'!$C$10))*$J3154*1000*$I3154 &lt;= ABS(($F3154-$E3154)*(1+$J226)^(AC$490-$K$490)),'PV Adoption'!Y$5*(1/(1-'General Inputs'!$C$10))*$J3154*1000*$I3154,ABS(($F3154-$E3154)*(1+$J226)^(AC$490-$K$490)))</f>
        <v>0</v>
      </c>
      <c r="AD3154" s="357">
        <f>IF('PV Adoption'!Z$5*(1/(1-'General Inputs'!$C$10))*$J3154*1000*$I3154 &lt;= ABS(($F3154-$E3154)*(1+$J226)^(AD$490-$K$490)),'PV Adoption'!Z$5*(1/(1-'General Inputs'!$C$10))*$J3154*1000*$I3154,ABS(($F3154-$E3154)*(1+$J226)^(AD$490-$K$490)))</f>
        <v>0</v>
      </c>
      <c r="AE3154" s="357">
        <f>IF('PV Adoption'!AA$5*(1/(1-'General Inputs'!$C$10))*$J3154*1000*$I3154 &lt;= ABS(($F3154-$E3154)*(1+$J226)^(AE$490-$K$490)),'PV Adoption'!AA$5*(1/(1-'General Inputs'!$C$10))*$J3154*1000*$I3154,ABS(($F3154-$E3154)*(1+$J226)^(AE$490-$K$490)))</f>
        <v>0</v>
      </c>
      <c r="AF3154" s="357">
        <f>IF('PV Adoption'!AB$5*(1/(1-'General Inputs'!$C$10))*$J3154*1000*$I3154 &lt;= ABS(($F3154-$E3154)*(1+$J226)^(AF$490-$K$490)),'PV Adoption'!AB$5*(1/(1-'General Inputs'!$C$10))*$J3154*1000*$I3154,ABS(($F3154-$E3154)*(1+$J226)^(AF$490-$K$490)))</f>
        <v>0</v>
      </c>
      <c r="AG3154" s="357">
        <f>IF('PV Adoption'!AC$5*(1/(1-'General Inputs'!$C$10))*$J3154*1000*$I3154 &lt;= ABS(($F3154-$E3154)*(1+$J226)^(AG$490-$K$490)),'PV Adoption'!AC$5*(1/(1-'General Inputs'!$C$10))*$J3154*1000*$I3154,ABS(($F3154-$E3154)*(1+$J226)^(AG$490-$K$490)))</f>
        <v>0</v>
      </c>
      <c r="AH3154" s="357">
        <f>IF('PV Adoption'!AD$5*(1/(1-'General Inputs'!$C$10))*$J3154*1000*$I3154 &lt;= ABS(($F3154-$E3154)*(1+$J226)^(AH$490-$K$490)),'PV Adoption'!AD$5*(1/(1-'General Inputs'!$C$10))*$J3154*1000*$I3154,ABS(($F3154-$E3154)*(1+$J226)^(AH$490-$K$490)))</f>
        <v>0</v>
      </c>
      <c r="AI3154" s="357">
        <f>IF('PV Adoption'!AE$5*(1/(1-'General Inputs'!$C$10))*$J3154*1000*$I3154 &lt;= ABS(($F3154-$E3154)*(1+$J226)^(AI$490-$K$490)),'PV Adoption'!AE$5*(1/(1-'General Inputs'!$C$10))*$J3154*1000*$I3154,ABS(($F3154-$E3154)*(1+$J226)^(AI$490-$K$490)))</f>
        <v>0</v>
      </c>
      <c r="AJ3154" s="357">
        <f>IF('PV Adoption'!AF$5*(1/(1-'General Inputs'!$C$10))*$J3154*1000*$I3154 &lt;= ABS(($F3154-$E3154)*(1+$J226)^(AJ$490-$K$490)),'PV Adoption'!AF$5*(1/(1-'General Inputs'!$C$10))*$J3154*1000*$I3154,ABS(($F3154-$E3154)*(1+$J226)^(AJ$490-$K$490)))</f>
        <v>0</v>
      </c>
      <c r="AK3154" s="357">
        <v>60.888423385469387</v>
      </c>
      <c r="AL3154" s="357">
        <v>61.950353475141462</v>
      </c>
      <c r="AM3154" s="357">
        <v>63.074847956839179</v>
      </c>
    </row>
    <row r="3155" spans="1:39" x14ac:dyDescent="0.25">
      <c r="A3155" s="353" t="s">
        <v>349</v>
      </c>
      <c r="B3155" s="353" t="s">
        <v>349</v>
      </c>
      <c r="C3155" s="441">
        <f t="shared" ref="C3155:H3155" si="2603">C227</f>
        <v>20000</v>
      </c>
      <c r="D3155" s="441"/>
      <c r="E3155" s="441"/>
      <c r="F3155" s="441"/>
      <c r="G3155" s="441"/>
      <c r="H3155" s="441">
        <f t="shared" si="2603"/>
        <v>0</v>
      </c>
      <c r="I3155" s="470">
        <f>IFERROR(VLOOKUP(B3155,Coincidence!$B$2:$E$242,4,FALSE)*IF(G3155="Winter",'General Inputs'!$C$25,'General Inputs'!$C$24),IF(G3155="Winter",'General Inputs'!$C$25,'General Inputs'!$C$24))</f>
        <v>0.52140604400000001</v>
      </c>
      <c r="J3155" s="466">
        <f>'Nameplate by Substation'!H227</f>
        <v>1.1091190364149425E-2</v>
      </c>
      <c r="K3155" s="357">
        <f>IF('PV Adoption'!G$5*(1/(1-'General Inputs'!$C$10))*$J3155*1000*$I3155 &lt;= ABS(($F3155-$E3155)*(1+$J227)^(K$490-$K$490)),'PV Adoption'!G$5*(1/(1-'General Inputs'!$C$10))*$J3155*1000*$I3155,ABS(($F3155-$E3155)*(1+$J227)^(K$490-$K$490)))</f>
        <v>0</v>
      </c>
      <c r="L3155" s="357">
        <f>IF('PV Adoption'!H$5*(1/(1-'General Inputs'!$C$10))*$J3155*1000*$I3155 &lt;= ABS(($F3155-$E3155)*(1+$J227)^(L$490-$K$490)),'PV Adoption'!H$5*(1/(1-'General Inputs'!$C$10))*$J3155*1000*$I3155,ABS(($F3155-$E3155)*(1+$J227)^(L$490-$K$490)))</f>
        <v>0</v>
      </c>
      <c r="M3155" s="357">
        <f>IF('PV Adoption'!I$5*(1/(1-'General Inputs'!$C$10))*$J3155*1000*$I3155 &lt;= ABS(($F3155-$E3155)*(1+$J227)^(M$490-$K$490)),'PV Adoption'!I$5*(1/(1-'General Inputs'!$C$10))*$J3155*1000*$I3155,ABS(($F3155-$E3155)*(1+$J227)^(M$490-$K$490)))</f>
        <v>0</v>
      </c>
      <c r="N3155" s="357">
        <f>IF('PV Adoption'!J$5*(1/(1-'General Inputs'!$C$10))*$J3155*1000*$I3155 &lt;= ABS(($F3155-$E3155)*(1+$J227)^(N$490-$K$490)),'PV Adoption'!J$5*(1/(1-'General Inputs'!$C$10))*$J3155*1000*$I3155,ABS(($F3155-$E3155)*(1+$J227)^(N$490-$K$490)))</f>
        <v>0</v>
      </c>
      <c r="O3155" s="357">
        <f>IF('PV Adoption'!K$5*(1/(1-'General Inputs'!$C$10))*$J3155*1000*$I3155 &lt;= ABS(($F3155-$E3155)*(1+$J227)^(O$490-$K$490)),'PV Adoption'!K$5*(1/(1-'General Inputs'!$C$10))*$J3155*1000*$I3155,ABS(($F3155-$E3155)*(1+$J227)^(O$490-$K$490)))</f>
        <v>0</v>
      </c>
      <c r="P3155" s="357">
        <f>IF('PV Adoption'!L$5*(1/(1-'General Inputs'!$C$10))*$J3155*1000*$I3155 &lt;= ABS(($F3155-$E3155)*(1+$J227)^(P$490-$K$490)),'PV Adoption'!L$5*(1/(1-'General Inputs'!$C$10))*$J3155*1000*$I3155,ABS(($F3155-$E3155)*(1+$J227)^(P$490-$K$490)))</f>
        <v>0</v>
      </c>
      <c r="Q3155" s="357">
        <f>IF('PV Adoption'!M$5*(1/(1-'General Inputs'!$C$10))*$J3155*1000*$I3155 &lt;= ABS(($F3155-$E3155)*(1+$J227)^(Q$490-$K$490)),'PV Adoption'!M$5*(1/(1-'General Inputs'!$C$10))*$J3155*1000*$I3155,ABS(($F3155-$E3155)*(1+$J227)^(Q$490-$K$490)))</f>
        <v>0</v>
      </c>
      <c r="R3155" s="357">
        <f>IF('PV Adoption'!N$5*(1/(1-'General Inputs'!$C$10))*$J3155*1000*$I3155 &lt;= ABS(($F3155-$E3155)*(1+$J227)^(R$490-$K$490)),'PV Adoption'!N$5*(1/(1-'General Inputs'!$C$10))*$J3155*1000*$I3155,ABS(($F3155-$E3155)*(1+$J227)^(R$490-$K$490)))</f>
        <v>0</v>
      </c>
      <c r="S3155" s="357">
        <f>IF('PV Adoption'!O$5*(1/(1-'General Inputs'!$C$10))*$J3155*1000*$I3155 &lt;= ABS(($F3155-$E3155)*(1+$J227)^(S$490-$K$490)),'PV Adoption'!O$5*(1/(1-'General Inputs'!$C$10))*$J3155*1000*$I3155,ABS(($F3155-$E3155)*(1+$J227)^(S$490-$K$490)))</f>
        <v>0</v>
      </c>
      <c r="T3155" s="357">
        <f>IF('PV Adoption'!P$5*(1/(1-'General Inputs'!$C$10))*$J3155*1000*$I3155 &lt;= ABS(($F3155-$E3155)*(1+$J227)^(T$490-$K$490)),'PV Adoption'!P$5*(1/(1-'General Inputs'!$C$10))*$J3155*1000*$I3155,ABS(($F3155-$E3155)*(1+$J227)^(T$490-$K$490)))</f>
        <v>0</v>
      </c>
      <c r="U3155" s="357">
        <f>IF('PV Adoption'!Q$5*(1/(1-'General Inputs'!$C$10))*$J3155*1000*$I3155 &lt;= ABS(($F3155-$E3155)*(1+$J227)^(U$490-$K$490)),'PV Adoption'!Q$5*(1/(1-'General Inputs'!$C$10))*$J3155*1000*$I3155,ABS(($F3155-$E3155)*(1+$J227)^(U$490-$K$490)))</f>
        <v>0</v>
      </c>
      <c r="V3155" s="357">
        <f>IF('PV Adoption'!R$5*(1/(1-'General Inputs'!$C$10))*$J3155*1000*$I3155 &lt;= ABS(($F3155-$E3155)*(1+$J227)^(V$490-$K$490)),'PV Adoption'!R$5*(1/(1-'General Inputs'!$C$10))*$J3155*1000*$I3155,ABS(($F3155-$E3155)*(1+$J227)^(V$490-$K$490)))</f>
        <v>0</v>
      </c>
      <c r="W3155" s="357">
        <f>IF('PV Adoption'!S$5*(1/(1-'General Inputs'!$C$10))*$J3155*1000*$I3155 &lt;= ABS(($F3155-$E3155)*(1+$J227)^(W$490-$K$490)),'PV Adoption'!S$5*(1/(1-'General Inputs'!$C$10))*$J3155*1000*$I3155,ABS(($F3155-$E3155)*(1+$J227)^(W$490-$K$490)))</f>
        <v>0</v>
      </c>
      <c r="X3155" s="357">
        <f>IF('PV Adoption'!T$5*(1/(1-'General Inputs'!$C$10))*$J3155*1000*$I3155 &lt;= ABS(($F3155-$E3155)*(1+$J227)^(X$490-$K$490)),'PV Adoption'!T$5*(1/(1-'General Inputs'!$C$10))*$J3155*1000*$I3155,ABS(($F3155-$E3155)*(1+$J227)^(X$490-$K$490)))</f>
        <v>0</v>
      </c>
      <c r="Y3155" s="357">
        <f>IF('PV Adoption'!U$5*(1/(1-'General Inputs'!$C$10))*$J3155*1000*$I3155 &lt;= ABS(($F3155-$E3155)*(1+$J227)^(Y$490-$K$490)),'PV Adoption'!U$5*(1/(1-'General Inputs'!$C$10))*$J3155*1000*$I3155,ABS(($F3155-$E3155)*(1+$J227)^(Y$490-$K$490)))</f>
        <v>0</v>
      </c>
      <c r="Z3155" s="357">
        <f>IF('PV Adoption'!V$5*(1/(1-'General Inputs'!$C$10))*$J3155*1000*$I3155 &lt;= ABS(($F3155-$E3155)*(1+$J227)^(Z$490-$K$490)),'PV Adoption'!V$5*(1/(1-'General Inputs'!$C$10))*$J3155*1000*$I3155,ABS(($F3155-$E3155)*(1+$J227)^(Z$490-$K$490)))</f>
        <v>0</v>
      </c>
      <c r="AA3155" s="357">
        <f>IF('PV Adoption'!W$5*(1/(1-'General Inputs'!$C$10))*$J3155*1000*$I3155 &lt;= ABS(($F3155-$E3155)*(1+$J227)^(AA$490-$K$490)),'PV Adoption'!W$5*(1/(1-'General Inputs'!$C$10))*$J3155*1000*$I3155,ABS(($F3155-$E3155)*(1+$J227)^(AA$490-$K$490)))</f>
        <v>0</v>
      </c>
      <c r="AB3155" s="357">
        <f>IF('PV Adoption'!X$5*(1/(1-'General Inputs'!$C$10))*$J3155*1000*$I3155 &lt;= ABS(($F3155-$E3155)*(1+$J227)^(AB$490-$K$490)),'PV Adoption'!X$5*(1/(1-'General Inputs'!$C$10))*$J3155*1000*$I3155,ABS(($F3155-$E3155)*(1+$J227)^(AB$490-$K$490)))</f>
        <v>0</v>
      </c>
      <c r="AC3155" s="357">
        <f>IF('PV Adoption'!Y$5*(1/(1-'General Inputs'!$C$10))*$J3155*1000*$I3155 &lt;= ABS(($F3155-$E3155)*(1+$J227)^(AC$490-$K$490)),'PV Adoption'!Y$5*(1/(1-'General Inputs'!$C$10))*$J3155*1000*$I3155,ABS(($F3155-$E3155)*(1+$J227)^(AC$490-$K$490)))</f>
        <v>0</v>
      </c>
      <c r="AD3155" s="357">
        <f>IF('PV Adoption'!Z$5*(1/(1-'General Inputs'!$C$10))*$J3155*1000*$I3155 &lt;= ABS(($F3155-$E3155)*(1+$J227)^(AD$490-$K$490)),'PV Adoption'!Z$5*(1/(1-'General Inputs'!$C$10))*$J3155*1000*$I3155,ABS(($F3155-$E3155)*(1+$J227)^(AD$490-$K$490)))</f>
        <v>0</v>
      </c>
      <c r="AE3155" s="357">
        <f>IF('PV Adoption'!AA$5*(1/(1-'General Inputs'!$C$10))*$J3155*1000*$I3155 &lt;= ABS(($F3155-$E3155)*(1+$J227)^(AE$490-$K$490)),'PV Adoption'!AA$5*(1/(1-'General Inputs'!$C$10))*$J3155*1000*$I3155,ABS(($F3155-$E3155)*(1+$J227)^(AE$490-$K$490)))</f>
        <v>0</v>
      </c>
      <c r="AF3155" s="357">
        <f>IF('PV Adoption'!AB$5*(1/(1-'General Inputs'!$C$10))*$J3155*1000*$I3155 &lt;= ABS(($F3155-$E3155)*(1+$J227)^(AF$490-$K$490)),'PV Adoption'!AB$5*(1/(1-'General Inputs'!$C$10))*$J3155*1000*$I3155,ABS(($F3155-$E3155)*(1+$J227)^(AF$490-$K$490)))</f>
        <v>0</v>
      </c>
      <c r="AG3155" s="357">
        <f>IF('PV Adoption'!AC$5*(1/(1-'General Inputs'!$C$10))*$J3155*1000*$I3155 &lt;= ABS(($F3155-$E3155)*(1+$J227)^(AG$490-$K$490)),'PV Adoption'!AC$5*(1/(1-'General Inputs'!$C$10))*$J3155*1000*$I3155,ABS(($F3155-$E3155)*(1+$J227)^(AG$490-$K$490)))</f>
        <v>0</v>
      </c>
      <c r="AH3155" s="357">
        <f>IF('PV Adoption'!AD$5*(1/(1-'General Inputs'!$C$10))*$J3155*1000*$I3155 &lt;= ABS(($F3155-$E3155)*(1+$J227)^(AH$490-$K$490)),'PV Adoption'!AD$5*(1/(1-'General Inputs'!$C$10))*$J3155*1000*$I3155,ABS(($F3155-$E3155)*(1+$J227)^(AH$490-$K$490)))</f>
        <v>0</v>
      </c>
      <c r="AI3155" s="357">
        <f>IF('PV Adoption'!AE$5*(1/(1-'General Inputs'!$C$10))*$J3155*1000*$I3155 &lt;= ABS(($F3155-$E3155)*(1+$J227)^(AI$490-$K$490)),'PV Adoption'!AE$5*(1/(1-'General Inputs'!$C$10))*$J3155*1000*$I3155,ABS(($F3155-$E3155)*(1+$J227)^(AI$490-$K$490)))</f>
        <v>0</v>
      </c>
      <c r="AJ3155" s="357">
        <f>IF('PV Adoption'!AF$5*(1/(1-'General Inputs'!$C$10))*$J3155*1000*$I3155 &lt;= ABS(($F3155-$E3155)*(1+$J227)^(AJ$490-$K$490)),'PV Adoption'!AF$5*(1/(1-'General Inputs'!$C$10))*$J3155*1000*$I3155,ABS(($F3155-$E3155)*(1+$J227)^(AJ$490-$K$490)))</f>
        <v>0</v>
      </c>
      <c r="AK3155" s="357">
        <v>425.55885736680096</v>
      </c>
      <c r="AL3155" s="357">
        <v>429.74174743815297</v>
      </c>
      <c r="AM3155" s="357">
        <v>433.96575184432885</v>
      </c>
    </row>
    <row r="3156" spans="1:39" x14ac:dyDescent="0.25">
      <c r="A3156" s="353" t="s">
        <v>529</v>
      </c>
      <c r="B3156" s="353" t="s">
        <v>530</v>
      </c>
      <c r="C3156" s="441">
        <f t="shared" ref="C3156:H3156" si="2604">C228</f>
        <v>6250</v>
      </c>
      <c r="D3156" s="441"/>
      <c r="E3156" s="441"/>
      <c r="F3156" s="441"/>
      <c r="G3156" s="441"/>
      <c r="H3156" s="441">
        <f t="shared" si="2604"/>
        <v>0</v>
      </c>
      <c r="I3156" s="470">
        <f>IFERROR(VLOOKUP(B3156,Coincidence!$B$2:$E$242,4,FALSE)*IF(G3156="Winter",'General Inputs'!$C$25,'General Inputs'!$C$24),IF(G3156="Winter",'General Inputs'!$C$25,'General Inputs'!$C$24))</f>
        <v>0.52140604400000001</v>
      </c>
      <c r="J3156" s="466">
        <f>'Nameplate by Substation'!H228</f>
        <v>6.0050041185060301E-4</v>
      </c>
      <c r="K3156" s="357">
        <f>IF('PV Adoption'!G$5*(1/(1-'General Inputs'!$C$10))*$J3156*1000*$I3156 &lt;= ABS(($F3156-$E3156)*(1+$J228)^(K$490-$K$490)),'PV Adoption'!G$5*(1/(1-'General Inputs'!$C$10))*$J3156*1000*$I3156,ABS(($F3156-$E3156)*(1+$J228)^(K$490-$K$490)))</f>
        <v>0</v>
      </c>
      <c r="L3156" s="357">
        <f>IF('PV Adoption'!H$5*(1/(1-'General Inputs'!$C$10))*$J3156*1000*$I3156 &lt;= ABS(($F3156-$E3156)*(1+$J228)^(L$490-$K$490)),'PV Adoption'!H$5*(1/(1-'General Inputs'!$C$10))*$J3156*1000*$I3156,ABS(($F3156-$E3156)*(1+$J228)^(L$490-$K$490)))</f>
        <v>0</v>
      </c>
      <c r="M3156" s="357">
        <f>IF('PV Adoption'!I$5*(1/(1-'General Inputs'!$C$10))*$J3156*1000*$I3156 &lt;= ABS(($F3156-$E3156)*(1+$J228)^(M$490-$K$490)),'PV Adoption'!I$5*(1/(1-'General Inputs'!$C$10))*$J3156*1000*$I3156,ABS(($F3156-$E3156)*(1+$J228)^(M$490-$K$490)))</f>
        <v>0</v>
      </c>
      <c r="N3156" s="357">
        <f>IF('PV Adoption'!J$5*(1/(1-'General Inputs'!$C$10))*$J3156*1000*$I3156 &lt;= ABS(($F3156-$E3156)*(1+$J228)^(N$490-$K$490)),'PV Adoption'!J$5*(1/(1-'General Inputs'!$C$10))*$J3156*1000*$I3156,ABS(($F3156-$E3156)*(1+$J228)^(N$490-$K$490)))</f>
        <v>0</v>
      </c>
      <c r="O3156" s="357">
        <f>IF('PV Adoption'!K$5*(1/(1-'General Inputs'!$C$10))*$J3156*1000*$I3156 &lt;= ABS(($F3156-$E3156)*(1+$J228)^(O$490-$K$490)),'PV Adoption'!K$5*(1/(1-'General Inputs'!$C$10))*$J3156*1000*$I3156,ABS(($F3156-$E3156)*(1+$J228)^(O$490-$K$490)))</f>
        <v>0</v>
      </c>
      <c r="P3156" s="357">
        <f>IF('PV Adoption'!L$5*(1/(1-'General Inputs'!$C$10))*$J3156*1000*$I3156 &lt;= ABS(($F3156-$E3156)*(1+$J228)^(P$490-$K$490)),'PV Adoption'!L$5*(1/(1-'General Inputs'!$C$10))*$J3156*1000*$I3156,ABS(($F3156-$E3156)*(1+$J228)^(P$490-$K$490)))</f>
        <v>0</v>
      </c>
      <c r="Q3156" s="357">
        <f>IF('PV Adoption'!M$5*(1/(1-'General Inputs'!$C$10))*$J3156*1000*$I3156 &lt;= ABS(($F3156-$E3156)*(1+$J228)^(Q$490-$K$490)),'PV Adoption'!M$5*(1/(1-'General Inputs'!$C$10))*$J3156*1000*$I3156,ABS(($F3156-$E3156)*(1+$J228)^(Q$490-$K$490)))</f>
        <v>0</v>
      </c>
      <c r="R3156" s="357">
        <f>IF('PV Adoption'!N$5*(1/(1-'General Inputs'!$C$10))*$J3156*1000*$I3156 &lt;= ABS(($F3156-$E3156)*(1+$J228)^(R$490-$K$490)),'PV Adoption'!N$5*(1/(1-'General Inputs'!$C$10))*$J3156*1000*$I3156,ABS(($F3156-$E3156)*(1+$J228)^(R$490-$K$490)))</f>
        <v>0</v>
      </c>
      <c r="S3156" s="357">
        <f>IF('PV Adoption'!O$5*(1/(1-'General Inputs'!$C$10))*$J3156*1000*$I3156 &lt;= ABS(($F3156-$E3156)*(1+$J228)^(S$490-$K$490)),'PV Adoption'!O$5*(1/(1-'General Inputs'!$C$10))*$J3156*1000*$I3156,ABS(($F3156-$E3156)*(1+$J228)^(S$490-$K$490)))</f>
        <v>0</v>
      </c>
      <c r="T3156" s="357">
        <f>IF('PV Adoption'!P$5*(1/(1-'General Inputs'!$C$10))*$J3156*1000*$I3156 &lt;= ABS(($F3156-$E3156)*(1+$J228)^(T$490-$K$490)),'PV Adoption'!P$5*(1/(1-'General Inputs'!$C$10))*$J3156*1000*$I3156,ABS(($F3156-$E3156)*(1+$J228)^(T$490-$K$490)))</f>
        <v>0</v>
      </c>
      <c r="U3156" s="357">
        <f>IF('PV Adoption'!Q$5*(1/(1-'General Inputs'!$C$10))*$J3156*1000*$I3156 &lt;= ABS(($F3156-$E3156)*(1+$J228)^(U$490-$K$490)),'PV Adoption'!Q$5*(1/(1-'General Inputs'!$C$10))*$J3156*1000*$I3156,ABS(($F3156-$E3156)*(1+$J228)^(U$490-$K$490)))</f>
        <v>0</v>
      </c>
      <c r="V3156" s="357">
        <f>IF('PV Adoption'!R$5*(1/(1-'General Inputs'!$C$10))*$J3156*1000*$I3156 &lt;= ABS(($F3156-$E3156)*(1+$J228)^(V$490-$K$490)),'PV Adoption'!R$5*(1/(1-'General Inputs'!$C$10))*$J3156*1000*$I3156,ABS(($F3156-$E3156)*(1+$J228)^(V$490-$K$490)))</f>
        <v>0</v>
      </c>
      <c r="W3156" s="357">
        <f>IF('PV Adoption'!S$5*(1/(1-'General Inputs'!$C$10))*$J3156*1000*$I3156 &lt;= ABS(($F3156-$E3156)*(1+$J228)^(W$490-$K$490)),'PV Adoption'!S$5*(1/(1-'General Inputs'!$C$10))*$J3156*1000*$I3156,ABS(($F3156-$E3156)*(1+$J228)^(W$490-$K$490)))</f>
        <v>0</v>
      </c>
      <c r="X3156" s="357">
        <f>IF('PV Adoption'!T$5*(1/(1-'General Inputs'!$C$10))*$J3156*1000*$I3156 &lt;= ABS(($F3156-$E3156)*(1+$J228)^(X$490-$K$490)),'PV Adoption'!T$5*(1/(1-'General Inputs'!$C$10))*$J3156*1000*$I3156,ABS(($F3156-$E3156)*(1+$J228)^(X$490-$K$490)))</f>
        <v>0</v>
      </c>
      <c r="Y3156" s="357">
        <f>IF('PV Adoption'!U$5*(1/(1-'General Inputs'!$C$10))*$J3156*1000*$I3156 &lt;= ABS(($F3156-$E3156)*(1+$J228)^(Y$490-$K$490)),'PV Adoption'!U$5*(1/(1-'General Inputs'!$C$10))*$J3156*1000*$I3156,ABS(($F3156-$E3156)*(1+$J228)^(Y$490-$K$490)))</f>
        <v>0</v>
      </c>
      <c r="Z3156" s="357">
        <f>IF('PV Adoption'!V$5*(1/(1-'General Inputs'!$C$10))*$J3156*1000*$I3156 &lt;= ABS(($F3156-$E3156)*(1+$J228)^(Z$490-$K$490)),'PV Adoption'!V$5*(1/(1-'General Inputs'!$C$10))*$J3156*1000*$I3156,ABS(($F3156-$E3156)*(1+$J228)^(Z$490-$K$490)))</f>
        <v>0</v>
      </c>
      <c r="AA3156" s="357">
        <f>IF('PV Adoption'!W$5*(1/(1-'General Inputs'!$C$10))*$J3156*1000*$I3156 &lt;= ABS(($F3156-$E3156)*(1+$J228)^(AA$490-$K$490)),'PV Adoption'!W$5*(1/(1-'General Inputs'!$C$10))*$J3156*1000*$I3156,ABS(($F3156-$E3156)*(1+$J228)^(AA$490-$K$490)))</f>
        <v>0</v>
      </c>
      <c r="AB3156" s="357">
        <f>IF('PV Adoption'!X$5*(1/(1-'General Inputs'!$C$10))*$J3156*1000*$I3156 &lt;= ABS(($F3156-$E3156)*(1+$J228)^(AB$490-$K$490)),'PV Adoption'!X$5*(1/(1-'General Inputs'!$C$10))*$J3156*1000*$I3156,ABS(($F3156-$E3156)*(1+$J228)^(AB$490-$K$490)))</f>
        <v>0</v>
      </c>
      <c r="AC3156" s="357">
        <f>IF('PV Adoption'!Y$5*(1/(1-'General Inputs'!$C$10))*$J3156*1000*$I3156 &lt;= ABS(($F3156-$E3156)*(1+$J228)^(AC$490-$K$490)),'PV Adoption'!Y$5*(1/(1-'General Inputs'!$C$10))*$J3156*1000*$I3156,ABS(($F3156-$E3156)*(1+$J228)^(AC$490-$K$490)))</f>
        <v>0</v>
      </c>
      <c r="AD3156" s="357">
        <f>IF('PV Adoption'!Z$5*(1/(1-'General Inputs'!$C$10))*$J3156*1000*$I3156 &lt;= ABS(($F3156-$E3156)*(1+$J228)^(AD$490-$K$490)),'PV Adoption'!Z$5*(1/(1-'General Inputs'!$C$10))*$J3156*1000*$I3156,ABS(($F3156-$E3156)*(1+$J228)^(AD$490-$K$490)))</f>
        <v>0</v>
      </c>
      <c r="AE3156" s="357">
        <f>IF('PV Adoption'!AA$5*(1/(1-'General Inputs'!$C$10))*$J3156*1000*$I3156 &lt;= ABS(($F3156-$E3156)*(1+$J228)^(AE$490-$K$490)),'PV Adoption'!AA$5*(1/(1-'General Inputs'!$C$10))*$J3156*1000*$I3156,ABS(($F3156-$E3156)*(1+$J228)^(AE$490-$K$490)))</f>
        <v>0</v>
      </c>
      <c r="AF3156" s="357">
        <f>IF('PV Adoption'!AB$5*(1/(1-'General Inputs'!$C$10))*$J3156*1000*$I3156 &lt;= ABS(($F3156-$E3156)*(1+$J228)^(AF$490-$K$490)),'PV Adoption'!AB$5*(1/(1-'General Inputs'!$C$10))*$J3156*1000*$I3156,ABS(($F3156-$E3156)*(1+$J228)^(AF$490-$K$490)))</f>
        <v>0</v>
      </c>
      <c r="AG3156" s="357">
        <f>IF('PV Adoption'!AC$5*(1/(1-'General Inputs'!$C$10))*$J3156*1000*$I3156 &lt;= ABS(($F3156-$E3156)*(1+$J228)^(AG$490-$K$490)),'PV Adoption'!AC$5*(1/(1-'General Inputs'!$C$10))*$J3156*1000*$I3156,ABS(($F3156-$E3156)*(1+$J228)^(AG$490-$K$490)))</f>
        <v>0</v>
      </c>
      <c r="AH3156" s="357">
        <f>IF('PV Adoption'!AD$5*(1/(1-'General Inputs'!$C$10))*$J3156*1000*$I3156 &lt;= ABS(($F3156-$E3156)*(1+$J228)^(AH$490-$K$490)),'PV Adoption'!AD$5*(1/(1-'General Inputs'!$C$10))*$J3156*1000*$I3156,ABS(($F3156-$E3156)*(1+$J228)^(AH$490-$K$490)))</f>
        <v>0</v>
      </c>
      <c r="AI3156" s="357">
        <f>IF('PV Adoption'!AE$5*(1/(1-'General Inputs'!$C$10))*$J3156*1000*$I3156 &lt;= ABS(($F3156-$E3156)*(1+$J228)^(AI$490-$K$490)),'PV Adoption'!AE$5*(1/(1-'General Inputs'!$C$10))*$J3156*1000*$I3156,ABS(($F3156-$E3156)*(1+$J228)^(AI$490-$K$490)))</f>
        <v>0</v>
      </c>
      <c r="AJ3156" s="357">
        <f>IF('PV Adoption'!AF$5*(1/(1-'General Inputs'!$C$10))*$J3156*1000*$I3156 &lt;= ABS(($F3156-$E3156)*(1+$J228)^(AJ$490-$K$490)),'PV Adoption'!AF$5*(1/(1-'General Inputs'!$C$10))*$J3156*1000*$I3156,ABS(($F3156-$E3156)*(1+$J228)^(AJ$490-$K$490)))</f>
        <v>0</v>
      </c>
      <c r="AK3156" s="357">
        <v>0</v>
      </c>
      <c r="AL3156" s="357">
        <v>0</v>
      </c>
      <c r="AM3156" s="357">
        <v>0</v>
      </c>
    </row>
    <row r="3157" spans="1:39" x14ac:dyDescent="0.25">
      <c r="A3157" s="353" t="s">
        <v>427</v>
      </c>
      <c r="B3157" s="353" t="s">
        <v>427</v>
      </c>
      <c r="C3157" s="441">
        <f t="shared" ref="C3157:H3157" si="2605">C229</f>
        <v>3000</v>
      </c>
      <c r="D3157" s="441"/>
      <c r="E3157" s="441"/>
      <c r="F3157" s="441"/>
      <c r="G3157" s="441"/>
      <c r="H3157" s="441">
        <f t="shared" si="2605"/>
        <v>0</v>
      </c>
      <c r="I3157" s="470">
        <f>IFERROR(VLOOKUP(B3157,Coincidence!$B$2:$E$242,4,FALSE)*IF(G3157="Winter",'General Inputs'!$C$25,'General Inputs'!$C$24),IF(G3157="Winter",'General Inputs'!$C$25,'General Inputs'!$C$24))</f>
        <v>0.52140604400000001</v>
      </c>
      <c r="J3157" s="466">
        <f>'Nameplate by Substation'!H229</f>
        <v>1.0720945783440484E-3</v>
      </c>
      <c r="K3157" s="357">
        <f>IF('PV Adoption'!G$5*(1/(1-'General Inputs'!$C$10))*$J3157*1000*$I3157 &lt;= ABS(($F3157-$E3157)*(1+$J229)^(K$490-$K$490)),'PV Adoption'!G$5*(1/(1-'General Inputs'!$C$10))*$J3157*1000*$I3157,ABS(($F3157-$E3157)*(1+$J229)^(K$490-$K$490)))</f>
        <v>0</v>
      </c>
      <c r="L3157" s="357">
        <f>IF('PV Adoption'!H$5*(1/(1-'General Inputs'!$C$10))*$J3157*1000*$I3157 &lt;= ABS(($F3157-$E3157)*(1+$J229)^(L$490-$K$490)),'PV Adoption'!H$5*(1/(1-'General Inputs'!$C$10))*$J3157*1000*$I3157,ABS(($F3157-$E3157)*(1+$J229)^(L$490-$K$490)))</f>
        <v>0</v>
      </c>
      <c r="M3157" s="357">
        <f>IF('PV Adoption'!I$5*(1/(1-'General Inputs'!$C$10))*$J3157*1000*$I3157 &lt;= ABS(($F3157-$E3157)*(1+$J229)^(M$490-$K$490)),'PV Adoption'!I$5*(1/(1-'General Inputs'!$C$10))*$J3157*1000*$I3157,ABS(($F3157-$E3157)*(1+$J229)^(M$490-$K$490)))</f>
        <v>0</v>
      </c>
      <c r="N3157" s="357">
        <f>IF('PV Adoption'!J$5*(1/(1-'General Inputs'!$C$10))*$J3157*1000*$I3157 &lt;= ABS(($F3157-$E3157)*(1+$J229)^(N$490-$K$490)),'PV Adoption'!J$5*(1/(1-'General Inputs'!$C$10))*$J3157*1000*$I3157,ABS(($F3157-$E3157)*(1+$J229)^(N$490-$K$490)))</f>
        <v>0</v>
      </c>
      <c r="O3157" s="357">
        <f>IF('PV Adoption'!K$5*(1/(1-'General Inputs'!$C$10))*$J3157*1000*$I3157 &lt;= ABS(($F3157-$E3157)*(1+$J229)^(O$490-$K$490)),'PV Adoption'!K$5*(1/(1-'General Inputs'!$C$10))*$J3157*1000*$I3157,ABS(($F3157-$E3157)*(1+$J229)^(O$490-$K$490)))</f>
        <v>0</v>
      </c>
      <c r="P3157" s="357">
        <f>IF('PV Adoption'!L$5*(1/(1-'General Inputs'!$C$10))*$J3157*1000*$I3157 &lt;= ABS(($F3157-$E3157)*(1+$J229)^(P$490-$K$490)),'PV Adoption'!L$5*(1/(1-'General Inputs'!$C$10))*$J3157*1000*$I3157,ABS(($F3157-$E3157)*(1+$J229)^(P$490-$K$490)))</f>
        <v>0</v>
      </c>
      <c r="Q3157" s="357">
        <f>IF('PV Adoption'!M$5*(1/(1-'General Inputs'!$C$10))*$J3157*1000*$I3157 &lt;= ABS(($F3157-$E3157)*(1+$J229)^(Q$490-$K$490)),'PV Adoption'!M$5*(1/(1-'General Inputs'!$C$10))*$J3157*1000*$I3157,ABS(($F3157-$E3157)*(1+$J229)^(Q$490-$K$490)))</f>
        <v>0</v>
      </c>
      <c r="R3157" s="357">
        <f>IF('PV Adoption'!N$5*(1/(1-'General Inputs'!$C$10))*$J3157*1000*$I3157 &lt;= ABS(($F3157-$E3157)*(1+$J229)^(R$490-$K$490)),'PV Adoption'!N$5*(1/(1-'General Inputs'!$C$10))*$J3157*1000*$I3157,ABS(($F3157-$E3157)*(1+$J229)^(R$490-$K$490)))</f>
        <v>0</v>
      </c>
      <c r="S3157" s="357">
        <f>IF('PV Adoption'!O$5*(1/(1-'General Inputs'!$C$10))*$J3157*1000*$I3157 &lt;= ABS(($F3157-$E3157)*(1+$J229)^(S$490-$K$490)),'PV Adoption'!O$5*(1/(1-'General Inputs'!$C$10))*$J3157*1000*$I3157,ABS(($F3157-$E3157)*(1+$J229)^(S$490-$K$490)))</f>
        <v>0</v>
      </c>
      <c r="T3157" s="357">
        <f>IF('PV Adoption'!P$5*(1/(1-'General Inputs'!$C$10))*$J3157*1000*$I3157 &lt;= ABS(($F3157-$E3157)*(1+$J229)^(T$490-$K$490)),'PV Adoption'!P$5*(1/(1-'General Inputs'!$C$10))*$J3157*1000*$I3157,ABS(($F3157-$E3157)*(1+$J229)^(T$490-$K$490)))</f>
        <v>0</v>
      </c>
      <c r="U3157" s="357">
        <f>IF('PV Adoption'!Q$5*(1/(1-'General Inputs'!$C$10))*$J3157*1000*$I3157 &lt;= ABS(($F3157-$E3157)*(1+$J229)^(U$490-$K$490)),'PV Adoption'!Q$5*(1/(1-'General Inputs'!$C$10))*$J3157*1000*$I3157,ABS(($F3157-$E3157)*(1+$J229)^(U$490-$K$490)))</f>
        <v>0</v>
      </c>
      <c r="V3157" s="357">
        <f>IF('PV Adoption'!R$5*(1/(1-'General Inputs'!$C$10))*$J3157*1000*$I3157 &lt;= ABS(($F3157-$E3157)*(1+$J229)^(V$490-$K$490)),'PV Adoption'!R$5*(1/(1-'General Inputs'!$C$10))*$J3157*1000*$I3157,ABS(($F3157-$E3157)*(1+$J229)^(V$490-$K$490)))</f>
        <v>0</v>
      </c>
      <c r="W3157" s="357">
        <f>IF('PV Adoption'!S$5*(1/(1-'General Inputs'!$C$10))*$J3157*1000*$I3157 &lt;= ABS(($F3157-$E3157)*(1+$J229)^(W$490-$K$490)),'PV Adoption'!S$5*(1/(1-'General Inputs'!$C$10))*$J3157*1000*$I3157,ABS(($F3157-$E3157)*(1+$J229)^(W$490-$K$490)))</f>
        <v>0</v>
      </c>
      <c r="X3157" s="357">
        <f>IF('PV Adoption'!T$5*(1/(1-'General Inputs'!$C$10))*$J3157*1000*$I3157 &lt;= ABS(($F3157-$E3157)*(1+$J229)^(X$490-$K$490)),'PV Adoption'!T$5*(1/(1-'General Inputs'!$C$10))*$J3157*1000*$I3157,ABS(($F3157-$E3157)*(1+$J229)^(X$490-$K$490)))</f>
        <v>0</v>
      </c>
      <c r="Y3157" s="357">
        <f>IF('PV Adoption'!U$5*(1/(1-'General Inputs'!$C$10))*$J3157*1000*$I3157 &lt;= ABS(($F3157-$E3157)*(1+$J229)^(Y$490-$K$490)),'PV Adoption'!U$5*(1/(1-'General Inputs'!$C$10))*$J3157*1000*$I3157,ABS(($F3157-$E3157)*(1+$J229)^(Y$490-$K$490)))</f>
        <v>0</v>
      </c>
      <c r="Z3157" s="357">
        <f>IF('PV Adoption'!V$5*(1/(1-'General Inputs'!$C$10))*$J3157*1000*$I3157 &lt;= ABS(($F3157-$E3157)*(1+$J229)^(Z$490-$K$490)),'PV Adoption'!V$5*(1/(1-'General Inputs'!$C$10))*$J3157*1000*$I3157,ABS(($F3157-$E3157)*(1+$J229)^(Z$490-$K$490)))</f>
        <v>0</v>
      </c>
      <c r="AA3157" s="357">
        <f>IF('PV Adoption'!W$5*(1/(1-'General Inputs'!$C$10))*$J3157*1000*$I3157 &lt;= ABS(($F3157-$E3157)*(1+$J229)^(AA$490-$K$490)),'PV Adoption'!W$5*(1/(1-'General Inputs'!$C$10))*$J3157*1000*$I3157,ABS(($F3157-$E3157)*(1+$J229)^(AA$490-$K$490)))</f>
        <v>0</v>
      </c>
      <c r="AB3157" s="357">
        <f>IF('PV Adoption'!X$5*(1/(1-'General Inputs'!$C$10))*$J3157*1000*$I3157 &lt;= ABS(($F3157-$E3157)*(1+$J229)^(AB$490-$K$490)),'PV Adoption'!X$5*(1/(1-'General Inputs'!$C$10))*$J3157*1000*$I3157,ABS(($F3157-$E3157)*(1+$J229)^(AB$490-$K$490)))</f>
        <v>0</v>
      </c>
      <c r="AC3157" s="357">
        <f>IF('PV Adoption'!Y$5*(1/(1-'General Inputs'!$C$10))*$J3157*1000*$I3157 &lt;= ABS(($F3157-$E3157)*(1+$J229)^(AC$490-$K$490)),'PV Adoption'!Y$5*(1/(1-'General Inputs'!$C$10))*$J3157*1000*$I3157,ABS(($F3157-$E3157)*(1+$J229)^(AC$490-$K$490)))</f>
        <v>0</v>
      </c>
      <c r="AD3157" s="357">
        <f>IF('PV Adoption'!Z$5*(1/(1-'General Inputs'!$C$10))*$J3157*1000*$I3157 &lt;= ABS(($F3157-$E3157)*(1+$J229)^(AD$490-$K$490)),'PV Adoption'!Z$5*(1/(1-'General Inputs'!$C$10))*$J3157*1000*$I3157,ABS(($F3157-$E3157)*(1+$J229)^(AD$490-$K$490)))</f>
        <v>0</v>
      </c>
      <c r="AE3157" s="357">
        <f>IF('PV Adoption'!AA$5*(1/(1-'General Inputs'!$C$10))*$J3157*1000*$I3157 &lt;= ABS(($F3157-$E3157)*(1+$J229)^(AE$490-$K$490)),'PV Adoption'!AA$5*(1/(1-'General Inputs'!$C$10))*$J3157*1000*$I3157,ABS(($F3157-$E3157)*(1+$J229)^(AE$490-$K$490)))</f>
        <v>0</v>
      </c>
      <c r="AF3157" s="357">
        <f>IF('PV Adoption'!AB$5*(1/(1-'General Inputs'!$C$10))*$J3157*1000*$I3157 &lt;= ABS(($F3157-$E3157)*(1+$J229)^(AF$490-$K$490)),'PV Adoption'!AB$5*(1/(1-'General Inputs'!$C$10))*$J3157*1000*$I3157,ABS(($F3157-$E3157)*(1+$J229)^(AF$490-$K$490)))</f>
        <v>0</v>
      </c>
      <c r="AG3157" s="357">
        <f>IF('PV Adoption'!AC$5*(1/(1-'General Inputs'!$C$10))*$J3157*1000*$I3157 &lt;= ABS(($F3157-$E3157)*(1+$J229)^(AG$490-$K$490)),'PV Adoption'!AC$5*(1/(1-'General Inputs'!$C$10))*$J3157*1000*$I3157,ABS(($F3157-$E3157)*(1+$J229)^(AG$490-$K$490)))</f>
        <v>0</v>
      </c>
      <c r="AH3157" s="357">
        <f>IF('PV Adoption'!AD$5*(1/(1-'General Inputs'!$C$10))*$J3157*1000*$I3157 &lt;= ABS(($F3157-$E3157)*(1+$J229)^(AH$490-$K$490)),'PV Adoption'!AD$5*(1/(1-'General Inputs'!$C$10))*$J3157*1000*$I3157,ABS(($F3157-$E3157)*(1+$J229)^(AH$490-$K$490)))</f>
        <v>0</v>
      </c>
      <c r="AI3157" s="357">
        <f>IF('PV Adoption'!AE$5*(1/(1-'General Inputs'!$C$10))*$J3157*1000*$I3157 &lt;= ABS(($F3157-$E3157)*(1+$J229)^(AI$490-$K$490)),'PV Adoption'!AE$5*(1/(1-'General Inputs'!$C$10))*$J3157*1000*$I3157,ABS(($F3157-$E3157)*(1+$J229)^(AI$490-$K$490)))</f>
        <v>0</v>
      </c>
      <c r="AJ3157" s="357">
        <f>IF('PV Adoption'!AF$5*(1/(1-'General Inputs'!$C$10))*$J3157*1000*$I3157 &lt;= ABS(($F3157-$E3157)*(1+$J229)^(AJ$490-$K$490)),'PV Adoption'!AF$5*(1/(1-'General Inputs'!$C$10))*$J3157*1000*$I3157,ABS(($F3157-$E3157)*(1+$J229)^(AJ$490-$K$490)))</f>
        <v>0</v>
      </c>
      <c r="AK3157" s="357">
        <v>116.18902212417954</v>
      </c>
      <c r="AL3157" s="357">
        <v>116.2740495908841</v>
      </c>
      <c r="AM3157" s="357">
        <v>116.3591392809378</v>
      </c>
    </row>
    <row r="3158" spans="1:39" x14ac:dyDescent="0.25">
      <c r="A3158" s="353" t="s">
        <v>333</v>
      </c>
      <c r="B3158" s="353" t="s">
        <v>333</v>
      </c>
      <c r="C3158" s="441">
        <f t="shared" ref="C3158:H3158" si="2606">C230</f>
        <v>1000</v>
      </c>
      <c r="D3158" s="441"/>
      <c r="E3158" s="441"/>
      <c r="F3158" s="441"/>
      <c r="G3158" s="441"/>
      <c r="H3158" s="441">
        <f t="shared" si="2606"/>
        <v>0</v>
      </c>
      <c r="I3158" s="470">
        <f>IFERROR(VLOOKUP(B3158,Coincidence!$B$2:$E$242,4,FALSE)*IF(G3158="Winter",'General Inputs'!$C$25,'General Inputs'!$C$24),IF(G3158="Winter",'General Inputs'!$C$25,'General Inputs'!$C$24))</f>
        <v>0.52140604400000001</v>
      </c>
      <c r="J3158" s="466">
        <f>'Nameplate by Substation'!H230</f>
        <v>4.7638650219024742E-4</v>
      </c>
      <c r="K3158" s="357">
        <f>IF('PV Adoption'!G$5*(1/(1-'General Inputs'!$C$10))*$J3158*1000*$I3158 &lt;= ABS(($F3158-$E3158)*(1+$J230)^(K$490-$K$490)),'PV Adoption'!G$5*(1/(1-'General Inputs'!$C$10))*$J3158*1000*$I3158,ABS(($F3158-$E3158)*(1+$J230)^(K$490-$K$490)))</f>
        <v>0</v>
      </c>
      <c r="L3158" s="357">
        <f>IF('PV Adoption'!H$5*(1/(1-'General Inputs'!$C$10))*$J3158*1000*$I3158 &lt;= ABS(($F3158-$E3158)*(1+$J230)^(L$490-$K$490)),'PV Adoption'!H$5*(1/(1-'General Inputs'!$C$10))*$J3158*1000*$I3158,ABS(($F3158-$E3158)*(1+$J230)^(L$490-$K$490)))</f>
        <v>0</v>
      </c>
      <c r="M3158" s="357">
        <f>IF('PV Adoption'!I$5*(1/(1-'General Inputs'!$C$10))*$J3158*1000*$I3158 &lt;= ABS(($F3158-$E3158)*(1+$J230)^(M$490-$K$490)),'PV Adoption'!I$5*(1/(1-'General Inputs'!$C$10))*$J3158*1000*$I3158,ABS(($F3158-$E3158)*(1+$J230)^(M$490-$K$490)))</f>
        <v>0</v>
      </c>
      <c r="N3158" s="357">
        <f>IF('PV Adoption'!J$5*(1/(1-'General Inputs'!$C$10))*$J3158*1000*$I3158 &lt;= ABS(($F3158-$E3158)*(1+$J230)^(N$490-$K$490)),'PV Adoption'!J$5*(1/(1-'General Inputs'!$C$10))*$J3158*1000*$I3158,ABS(($F3158-$E3158)*(1+$J230)^(N$490-$K$490)))</f>
        <v>0</v>
      </c>
      <c r="O3158" s="357">
        <f>IF('PV Adoption'!K$5*(1/(1-'General Inputs'!$C$10))*$J3158*1000*$I3158 &lt;= ABS(($F3158-$E3158)*(1+$J230)^(O$490-$K$490)),'PV Adoption'!K$5*(1/(1-'General Inputs'!$C$10))*$J3158*1000*$I3158,ABS(($F3158-$E3158)*(1+$J230)^(O$490-$K$490)))</f>
        <v>0</v>
      </c>
      <c r="P3158" s="357">
        <f>IF('PV Adoption'!L$5*(1/(1-'General Inputs'!$C$10))*$J3158*1000*$I3158 &lt;= ABS(($F3158-$E3158)*(1+$J230)^(P$490-$K$490)),'PV Adoption'!L$5*(1/(1-'General Inputs'!$C$10))*$J3158*1000*$I3158,ABS(($F3158-$E3158)*(1+$J230)^(P$490-$K$490)))</f>
        <v>0</v>
      </c>
      <c r="Q3158" s="357">
        <f>IF('PV Adoption'!M$5*(1/(1-'General Inputs'!$C$10))*$J3158*1000*$I3158 &lt;= ABS(($F3158-$E3158)*(1+$J230)^(Q$490-$K$490)),'PV Adoption'!M$5*(1/(1-'General Inputs'!$C$10))*$J3158*1000*$I3158,ABS(($F3158-$E3158)*(1+$J230)^(Q$490-$K$490)))</f>
        <v>0</v>
      </c>
      <c r="R3158" s="357">
        <f>IF('PV Adoption'!N$5*(1/(1-'General Inputs'!$C$10))*$J3158*1000*$I3158 &lt;= ABS(($F3158-$E3158)*(1+$J230)^(R$490-$K$490)),'PV Adoption'!N$5*(1/(1-'General Inputs'!$C$10))*$J3158*1000*$I3158,ABS(($F3158-$E3158)*(1+$J230)^(R$490-$K$490)))</f>
        <v>0</v>
      </c>
      <c r="S3158" s="357">
        <f>IF('PV Adoption'!O$5*(1/(1-'General Inputs'!$C$10))*$J3158*1000*$I3158 &lt;= ABS(($F3158-$E3158)*(1+$J230)^(S$490-$K$490)),'PV Adoption'!O$5*(1/(1-'General Inputs'!$C$10))*$J3158*1000*$I3158,ABS(($F3158-$E3158)*(1+$J230)^(S$490-$K$490)))</f>
        <v>0</v>
      </c>
      <c r="T3158" s="357">
        <f>IF('PV Adoption'!P$5*(1/(1-'General Inputs'!$C$10))*$J3158*1000*$I3158 &lt;= ABS(($F3158-$E3158)*(1+$J230)^(T$490-$K$490)),'PV Adoption'!P$5*(1/(1-'General Inputs'!$C$10))*$J3158*1000*$I3158,ABS(($F3158-$E3158)*(1+$J230)^(T$490-$K$490)))</f>
        <v>0</v>
      </c>
      <c r="U3158" s="357">
        <f>IF('PV Adoption'!Q$5*(1/(1-'General Inputs'!$C$10))*$J3158*1000*$I3158 &lt;= ABS(($F3158-$E3158)*(1+$J230)^(U$490-$K$490)),'PV Adoption'!Q$5*(1/(1-'General Inputs'!$C$10))*$J3158*1000*$I3158,ABS(($F3158-$E3158)*(1+$J230)^(U$490-$K$490)))</f>
        <v>0</v>
      </c>
      <c r="V3158" s="357">
        <f>IF('PV Adoption'!R$5*(1/(1-'General Inputs'!$C$10))*$J3158*1000*$I3158 &lt;= ABS(($F3158-$E3158)*(1+$J230)^(V$490-$K$490)),'PV Adoption'!R$5*(1/(1-'General Inputs'!$C$10))*$J3158*1000*$I3158,ABS(($F3158-$E3158)*(1+$J230)^(V$490-$K$490)))</f>
        <v>0</v>
      </c>
      <c r="W3158" s="357">
        <f>IF('PV Adoption'!S$5*(1/(1-'General Inputs'!$C$10))*$J3158*1000*$I3158 &lt;= ABS(($F3158-$E3158)*(1+$J230)^(W$490-$K$490)),'PV Adoption'!S$5*(1/(1-'General Inputs'!$C$10))*$J3158*1000*$I3158,ABS(($F3158-$E3158)*(1+$J230)^(W$490-$K$490)))</f>
        <v>0</v>
      </c>
      <c r="X3158" s="357">
        <f>IF('PV Adoption'!T$5*(1/(1-'General Inputs'!$C$10))*$J3158*1000*$I3158 &lt;= ABS(($F3158-$E3158)*(1+$J230)^(X$490-$K$490)),'PV Adoption'!T$5*(1/(1-'General Inputs'!$C$10))*$J3158*1000*$I3158,ABS(($F3158-$E3158)*(1+$J230)^(X$490-$K$490)))</f>
        <v>0</v>
      </c>
      <c r="Y3158" s="357">
        <f>IF('PV Adoption'!U$5*(1/(1-'General Inputs'!$C$10))*$J3158*1000*$I3158 &lt;= ABS(($F3158-$E3158)*(1+$J230)^(Y$490-$K$490)),'PV Adoption'!U$5*(1/(1-'General Inputs'!$C$10))*$J3158*1000*$I3158,ABS(($F3158-$E3158)*(1+$J230)^(Y$490-$K$490)))</f>
        <v>0</v>
      </c>
      <c r="Z3158" s="357">
        <f>IF('PV Adoption'!V$5*(1/(1-'General Inputs'!$C$10))*$J3158*1000*$I3158 &lt;= ABS(($F3158-$E3158)*(1+$J230)^(Z$490-$K$490)),'PV Adoption'!V$5*(1/(1-'General Inputs'!$C$10))*$J3158*1000*$I3158,ABS(($F3158-$E3158)*(1+$J230)^(Z$490-$K$490)))</f>
        <v>0</v>
      </c>
      <c r="AA3158" s="357">
        <f>IF('PV Adoption'!W$5*(1/(1-'General Inputs'!$C$10))*$J3158*1000*$I3158 &lt;= ABS(($F3158-$E3158)*(1+$J230)^(AA$490-$K$490)),'PV Adoption'!W$5*(1/(1-'General Inputs'!$C$10))*$J3158*1000*$I3158,ABS(($F3158-$E3158)*(1+$J230)^(AA$490-$K$490)))</f>
        <v>0</v>
      </c>
      <c r="AB3158" s="357">
        <f>IF('PV Adoption'!X$5*(1/(1-'General Inputs'!$C$10))*$J3158*1000*$I3158 &lt;= ABS(($F3158-$E3158)*(1+$J230)^(AB$490-$K$490)),'PV Adoption'!X$5*(1/(1-'General Inputs'!$C$10))*$J3158*1000*$I3158,ABS(($F3158-$E3158)*(1+$J230)^(AB$490-$K$490)))</f>
        <v>0</v>
      </c>
      <c r="AC3158" s="357">
        <f>IF('PV Adoption'!Y$5*(1/(1-'General Inputs'!$C$10))*$J3158*1000*$I3158 &lt;= ABS(($F3158-$E3158)*(1+$J230)^(AC$490-$K$490)),'PV Adoption'!Y$5*(1/(1-'General Inputs'!$C$10))*$J3158*1000*$I3158,ABS(($F3158-$E3158)*(1+$J230)^(AC$490-$K$490)))</f>
        <v>0</v>
      </c>
      <c r="AD3158" s="357">
        <f>IF('PV Adoption'!Z$5*(1/(1-'General Inputs'!$C$10))*$J3158*1000*$I3158 &lt;= ABS(($F3158-$E3158)*(1+$J230)^(AD$490-$K$490)),'PV Adoption'!Z$5*(1/(1-'General Inputs'!$C$10))*$J3158*1000*$I3158,ABS(($F3158-$E3158)*(1+$J230)^(AD$490-$K$490)))</f>
        <v>0</v>
      </c>
      <c r="AE3158" s="357">
        <f>IF('PV Adoption'!AA$5*(1/(1-'General Inputs'!$C$10))*$J3158*1000*$I3158 &lt;= ABS(($F3158-$E3158)*(1+$J230)^(AE$490-$K$490)),'PV Adoption'!AA$5*(1/(1-'General Inputs'!$C$10))*$J3158*1000*$I3158,ABS(($F3158-$E3158)*(1+$J230)^(AE$490-$K$490)))</f>
        <v>0</v>
      </c>
      <c r="AF3158" s="357">
        <f>IF('PV Adoption'!AB$5*(1/(1-'General Inputs'!$C$10))*$J3158*1000*$I3158 &lt;= ABS(($F3158-$E3158)*(1+$J230)^(AF$490-$K$490)),'PV Adoption'!AB$5*(1/(1-'General Inputs'!$C$10))*$J3158*1000*$I3158,ABS(($F3158-$E3158)*(1+$J230)^(AF$490-$K$490)))</f>
        <v>0</v>
      </c>
      <c r="AG3158" s="357">
        <f>IF('PV Adoption'!AC$5*(1/(1-'General Inputs'!$C$10))*$J3158*1000*$I3158 &lt;= ABS(($F3158-$E3158)*(1+$J230)^(AG$490-$K$490)),'PV Adoption'!AC$5*(1/(1-'General Inputs'!$C$10))*$J3158*1000*$I3158,ABS(($F3158-$E3158)*(1+$J230)^(AG$490-$K$490)))</f>
        <v>0</v>
      </c>
      <c r="AH3158" s="357">
        <f>IF('PV Adoption'!AD$5*(1/(1-'General Inputs'!$C$10))*$J3158*1000*$I3158 &lt;= ABS(($F3158-$E3158)*(1+$J230)^(AH$490-$K$490)),'PV Adoption'!AD$5*(1/(1-'General Inputs'!$C$10))*$J3158*1000*$I3158,ABS(($F3158-$E3158)*(1+$J230)^(AH$490-$K$490)))</f>
        <v>0</v>
      </c>
      <c r="AI3158" s="357">
        <f>IF('PV Adoption'!AE$5*(1/(1-'General Inputs'!$C$10))*$J3158*1000*$I3158 &lt;= ABS(($F3158-$E3158)*(1+$J230)^(AI$490-$K$490)),'PV Adoption'!AE$5*(1/(1-'General Inputs'!$C$10))*$J3158*1000*$I3158,ABS(($F3158-$E3158)*(1+$J230)^(AI$490-$K$490)))</f>
        <v>0</v>
      </c>
      <c r="AJ3158" s="357">
        <f>IF('PV Adoption'!AF$5*(1/(1-'General Inputs'!$C$10))*$J3158*1000*$I3158 &lt;= ABS(($F3158-$E3158)*(1+$J230)^(AJ$490-$K$490)),'PV Adoption'!AF$5*(1/(1-'General Inputs'!$C$10))*$J3158*1000*$I3158,ABS(($F3158-$E3158)*(1+$J230)^(AJ$490-$K$490)))</f>
        <v>0</v>
      </c>
      <c r="AK3158" s="357">
        <v>94.335013596978953</v>
      </c>
      <c r="AL3158" s="357">
        <v>95.980271987298224</v>
      </c>
      <c r="AM3158" s="357">
        <v>97.722461985372604</v>
      </c>
    </row>
    <row r="3159" spans="1:39" x14ac:dyDescent="0.25">
      <c r="A3159" s="353" t="s">
        <v>506</v>
      </c>
      <c r="B3159" s="353" t="s">
        <v>506</v>
      </c>
      <c r="C3159" s="441">
        <f t="shared" ref="C3159:H3159" si="2607">C231</f>
        <v>10000</v>
      </c>
      <c r="D3159" s="441"/>
      <c r="E3159" s="441"/>
      <c r="F3159" s="441"/>
      <c r="G3159" s="441"/>
      <c r="H3159" s="441">
        <f t="shared" si="2607"/>
        <v>0</v>
      </c>
      <c r="I3159" s="470">
        <f>IFERROR(VLOOKUP(B3159,Coincidence!$B$2:$E$242,4,FALSE)*IF(G3159="Winter",'General Inputs'!$C$25,'General Inputs'!$C$24),IF(G3159="Winter",'General Inputs'!$C$25,'General Inputs'!$C$24))</f>
        <v>0.52140604400000001</v>
      </c>
      <c r="J3159" s="466">
        <f>'Nameplate by Substation'!H231</f>
        <v>2.3939159027993808E-3</v>
      </c>
      <c r="K3159" s="357">
        <f>IF('PV Adoption'!G$5*(1/(1-'General Inputs'!$C$10))*$J3159*1000*$I3159 &lt;= ABS(($F3159-$E3159)*(1+$J231)^(K$490-$K$490)),'PV Adoption'!G$5*(1/(1-'General Inputs'!$C$10))*$J3159*1000*$I3159,ABS(($F3159-$E3159)*(1+$J231)^(K$490-$K$490)))</f>
        <v>0</v>
      </c>
      <c r="L3159" s="357">
        <f>IF('PV Adoption'!H$5*(1/(1-'General Inputs'!$C$10))*$J3159*1000*$I3159 &lt;= ABS(($F3159-$E3159)*(1+$J231)^(L$490-$K$490)),'PV Adoption'!H$5*(1/(1-'General Inputs'!$C$10))*$J3159*1000*$I3159,ABS(($F3159-$E3159)*(1+$J231)^(L$490-$K$490)))</f>
        <v>0</v>
      </c>
      <c r="M3159" s="357">
        <f>IF('PV Adoption'!I$5*(1/(1-'General Inputs'!$C$10))*$J3159*1000*$I3159 &lt;= ABS(($F3159-$E3159)*(1+$J231)^(M$490-$K$490)),'PV Adoption'!I$5*(1/(1-'General Inputs'!$C$10))*$J3159*1000*$I3159,ABS(($F3159-$E3159)*(1+$J231)^(M$490-$K$490)))</f>
        <v>0</v>
      </c>
      <c r="N3159" s="357">
        <f>IF('PV Adoption'!J$5*(1/(1-'General Inputs'!$C$10))*$J3159*1000*$I3159 &lt;= ABS(($F3159-$E3159)*(1+$J231)^(N$490-$K$490)),'PV Adoption'!J$5*(1/(1-'General Inputs'!$C$10))*$J3159*1000*$I3159,ABS(($F3159-$E3159)*(1+$J231)^(N$490-$K$490)))</f>
        <v>0</v>
      </c>
      <c r="O3159" s="357">
        <f>IF('PV Adoption'!K$5*(1/(1-'General Inputs'!$C$10))*$J3159*1000*$I3159 &lt;= ABS(($F3159-$E3159)*(1+$J231)^(O$490-$K$490)),'PV Adoption'!K$5*(1/(1-'General Inputs'!$C$10))*$J3159*1000*$I3159,ABS(($F3159-$E3159)*(1+$J231)^(O$490-$K$490)))</f>
        <v>0</v>
      </c>
      <c r="P3159" s="357">
        <f>IF('PV Adoption'!L$5*(1/(1-'General Inputs'!$C$10))*$J3159*1000*$I3159 &lt;= ABS(($F3159-$E3159)*(1+$J231)^(P$490-$K$490)),'PV Adoption'!L$5*(1/(1-'General Inputs'!$C$10))*$J3159*1000*$I3159,ABS(($F3159-$E3159)*(1+$J231)^(P$490-$K$490)))</f>
        <v>0</v>
      </c>
      <c r="Q3159" s="357">
        <f>IF('PV Adoption'!M$5*(1/(1-'General Inputs'!$C$10))*$J3159*1000*$I3159 &lt;= ABS(($F3159-$E3159)*(1+$J231)^(Q$490-$K$490)),'PV Adoption'!M$5*(1/(1-'General Inputs'!$C$10))*$J3159*1000*$I3159,ABS(($F3159-$E3159)*(1+$J231)^(Q$490-$K$490)))</f>
        <v>0</v>
      </c>
      <c r="R3159" s="357">
        <f>IF('PV Adoption'!N$5*(1/(1-'General Inputs'!$C$10))*$J3159*1000*$I3159 &lt;= ABS(($F3159-$E3159)*(1+$J231)^(R$490-$K$490)),'PV Adoption'!N$5*(1/(1-'General Inputs'!$C$10))*$J3159*1000*$I3159,ABS(($F3159-$E3159)*(1+$J231)^(R$490-$K$490)))</f>
        <v>0</v>
      </c>
      <c r="S3159" s="357">
        <f>IF('PV Adoption'!O$5*(1/(1-'General Inputs'!$C$10))*$J3159*1000*$I3159 &lt;= ABS(($F3159-$E3159)*(1+$J231)^(S$490-$K$490)),'PV Adoption'!O$5*(1/(1-'General Inputs'!$C$10))*$J3159*1000*$I3159,ABS(($F3159-$E3159)*(1+$J231)^(S$490-$K$490)))</f>
        <v>0</v>
      </c>
      <c r="T3159" s="357">
        <f>IF('PV Adoption'!P$5*(1/(1-'General Inputs'!$C$10))*$J3159*1000*$I3159 &lt;= ABS(($F3159-$E3159)*(1+$J231)^(T$490-$K$490)),'PV Adoption'!P$5*(1/(1-'General Inputs'!$C$10))*$J3159*1000*$I3159,ABS(($F3159-$E3159)*(1+$J231)^(T$490-$K$490)))</f>
        <v>0</v>
      </c>
      <c r="U3159" s="357">
        <f>IF('PV Adoption'!Q$5*(1/(1-'General Inputs'!$C$10))*$J3159*1000*$I3159 &lt;= ABS(($F3159-$E3159)*(1+$J231)^(U$490-$K$490)),'PV Adoption'!Q$5*(1/(1-'General Inputs'!$C$10))*$J3159*1000*$I3159,ABS(($F3159-$E3159)*(1+$J231)^(U$490-$K$490)))</f>
        <v>0</v>
      </c>
      <c r="V3159" s="357">
        <f>IF('PV Adoption'!R$5*(1/(1-'General Inputs'!$C$10))*$J3159*1000*$I3159 &lt;= ABS(($F3159-$E3159)*(1+$J231)^(V$490-$K$490)),'PV Adoption'!R$5*(1/(1-'General Inputs'!$C$10))*$J3159*1000*$I3159,ABS(($F3159-$E3159)*(1+$J231)^(V$490-$K$490)))</f>
        <v>0</v>
      </c>
      <c r="W3159" s="357">
        <f>IF('PV Adoption'!S$5*(1/(1-'General Inputs'!$C$10))*$J3159*1000*$I3159 &lt;= ABS(($F3159-$E3159)*(1+$J231)^(W$490-$K$490)),'PV Adoption'!S$5*(1/(1-'General Inputs'!$C$10))*$J3159*1000*$I3159,ABS(($F3159-$E3159)*(1+$J231)^(W$490-$K$490)))</f>
        <v>0</v>
      </c>
      <c r="X3159" s="357">
        <f>IF('PV Adoption'!T$5*(1/(1-'General Inputs'!$C$10))*$J3159*1000*$I3159 &lt;= ABS(($F3159-$E3159)*(1+$J231)^(X$490-$K$490)),'PV Adoption'!T$5*(1/(1-'General Inputs'!$C$10))*$J3159*1000*$I3159,ABS(($F3159-$E3159)*(1+$J231)^(X$490-$K$490)))</f>
        <v>0</v>
      </c>
      <c r="Y3159" s="357">
        <f>IF('PV Adoption'!U$5*(1/(1-'General Inputs'!$C$10))*$J3159*1000*$I3159 &lt;= ABS(($F3159-$E3159)*(1+$J231)^(Y$490-$K$490)),'PV Adoption'!U$5*(1/(1-'General Inputs'!$C$10))*$J3159*1000*$I3159,ABS(($F3159-$E3159)*(1+$J231)^(Y$490-$K$490)))</f>
        <v>0</v>
      </c>
      <c r="Z3159" s="357">
        <f>IF('PV Adoption'!V$5*(1/(1-'General Inputs'!$C$10))*$J3159*1000*$I3159 &lt;= ABS(($F3159-$E3159)*(1+$J231)^(Z$490-$K$490)),'PV Adoption'!V$5*(1/(1-'General Inputs'!$C$10))*$J3159*1000*$I3159,ABS(($F3159-$E3159)*(1+$J231)^(Z$490-$K$490)))</f>
        <v>0</v>
      </c>
      <c r="AA3159" s="357">
        <f>IF('PV Adoption'!W$5*(1/(1-'General Inputs'!$C$10))*$J3159*1000*$I3159 &lt;= ABS(($F3159-$E3159)*(1+$J231)^(AA$490-$K$490)),'PV Adoption'!W$5*(1/(1-'General Inputs'!$C$10))*$J3159*1000*$I3159,ABS(($F3159-$E3159)*(1+$J231)^(AA$490-$K$490)))</f>
        <v>0</v>
      </c>
      <c r="AB3159" s="357">
        <f>IF('PV Adoption'!X$5*(1/(1-'General Inputs'!$C$10))*$J3159*1000*$I3159 &lt;= ABS(($F3159-$E3159)*(1+$J231)^(AB$490-$K$490)),'PV Adoption'!X$5*(1/(1-'General Inputs'!$C$10))*$J3159*1000*$I3159,ABS(($F3159-$E3159)*(1+$J231)^(AB$490-$K$490)))</f>
        <v>0</v>
      </c>
      <c r="AC3159" s="357">
        <f>IF('PV Adoption'!Y$5*(1/(1-'General Inputs'!$C$10))*$J3159*1000*$I3159 &lt;= ABS(($F3159-$E3159)*(1+$J231)^(AC$490-$K$490)),'PV Adoption'!Y$5*(1/(1-'General Inputs'!$C$10))*$J3159*1000*$I3159,ABS(($F3159-$E3159)*(1+$J231)^(AC$490-$K$490)))</f>
        <v>0</v>
      </c>
      <c r="AD3159" s="357">
        <f>IF('PV Adoption'!Z$5*(1/(1-'General Inputs'!$C$10))*$J3159*1000*$I3159 &lt;= ABS(($F3159-$E3159)*(1+$J231)^(AD$490-$K$490)),'PV Adoption'!Z$5*(1/(1-'General Inputs'!$C$10))*$J3159*1000*$I3159,ABS(($F3159-$E3159)*(1+$J231)^(AD$490-$K$490)))</f>
        <v>0</v>
      </c>
      <c r="AE3159" s="357">
        <f>IF('PV Adoption'!AA$5*(1/(1-'General Inputs'!$C$10))*$J3159*1000*$I3159 &lt;= ABS(($F3159-$E3159)*(1+$J231)^(AE$490-$K$490)),'PV Adoption'!AA$5*(1/(1-'General Inputs'!$C$10))*$J3159*1000*$I3159,ABS(($F3159-$E3159)*(1+$J231)^(AE$490-$K$490)))</f>
        <v>0</v>
      </c>
      <c r="AF3159" s="357">
        <f>IF('PV Adoption'!AB$5*(1/(1-'General Inputs'!$C$10))*$J3159*1000*$I3159 &lt;= ABS(($F3159-$E3159)*(1+$J231)^(AF$490-$K$490)),'PV Adoption'!AB$5*(1/(1-'General Inputs'!$C$10))*$J3159*1000*$I3159,ABS(($F3159-$E3159)*(1+$J231)^(AF$490-$K$490)))</f>
        <v>0</v>
      </c>
      <c r="AG3159" s="357">
        <f>IF('PV Adoption'!AC$5*(1/(1-'General Inputs'!$C$10))*$J3159*1000*$I3159 &lt;= ABS(($F3159-$E3159)*(1+$J231)^(AG$490-$K$490)),'PV Adoption'!AC$5*(1/(1-'General Inputs'!$C$10))*$J3159*1000*$I3159,ABS(($F3159-$E3159)*(1+$J231)^(AG$490-$K$490)))</f>
        <v>0</v>
      </c>
      <c r="AH3159" s="357">
        <f>IF('PV Adoption'!AD$5*(1/(1-'General Inputs'!$C$10))*$J3159*1000*$I3159 &lt;= ABS(($F3159-$E3159)*(1+$J231)^(AH$490-$K$490)),'PV Adoption'!AD$5*(1/(1-'General Inputs'!$C$10))*$J3159*1000*$I3159,ABS(($F3159-$E3159)*(1+$J231)^(AH$490-$K$490)))</f>
        <v>0</v>
      </c>
      <c r="AI3159" s="357">
        <f>IF('PV Adoption'!AE$5*(1/(1-'General Inputs'!$C$10))*$J3159*1000*$I3159 &lt;= ABS(($F3159-$E3159)*(1+$J231)^(AI$490-$K$490)),'PV Adoption'!AE$5*(1/(1-'General Inputs'!$C$10))*$J3159*1000*$I3159,ABS(($F3159-$E3159)*(1+$J231)^(AI$490-$K$490)))</f>
        <v>0</v>
      </c>
      <c r="AJ3159" s="357">
        <f>IF('PV Adoption'!AF$5*(1/(1-'General Inputs'!$C$10))*$J3159*1000*$I3159 &lt;= ABS(($F3159-$E3159)*(1+$J231)^(AJ$490-$K$490)),'PV Adoption'!AF$5*(1/(1-'General Inputs'!$C$10))*$J3159*1000*$I3159,ABS(($F3159-$E3159)*(1+$J231)^(AJ$490-$K$490)))</f>
        <v>0</v>
      </c>
      <c r="AK3159" s="357">
        <v>0</v>
      </c>
      <c r="AL3159" s="357">
        <v>0</v>
      </c>
      <c r="AM3159" s="357">
        <v>0</v>
      </c>
    </row>
    <row r="3160" spans="1:39" x14ac:dyDescent="0.25">
      <c r="A3160" s="353" t="s">
        <v>513</v>
      </c>
      <c r="B3160" s="353" t="s">
        <v>513</v>
      </c>
      <c r="C3160" s="441">
        <f t="shared" ref="C3160:H3160" si="2608">C232</f>
        <v>9375</v>
      </c>
      <c r="D3160" s="441"/>
      <c r="E3160" s="441"/>
      <c r="F3160" s="441"/>
      <c r="G3160" s="441"/>
      <c r="H3160" s="441">
        <f t="shared" si="2608"/>
        <v>0</v>
      </c>
      <c r="I3160" s="470">
        <f>IFERROR(VLOOKUP(B3160,Coincidence!$B$2:$E$242,4,FALSE)*IF(G3160="Winter",'General Inputs'!$C$25,'General Inputs'!$C$24),IF(G3160="Winter",'General Inputs'!$C$25,'General Inputs'!$C$24))</f>
        <v>0.52140604400000001</v>
      </c>
      <c r="J3160" s="466">
        <f>'Nameplate by Substation'!H232</f>
        <v>1.4319360602591843E-3</v>
      </c>
      <c r="K3160" s="357">
        <f>IF('PV Adoption'!G$5*(1/(1-'General Inputs'!$C$10))*$J3160*1000*$I3160 &lt;= ABS(($F3160-$E3160)*(1+$J232)^(K$490-$K$490)),'PV Adoption'!G$5*(1/(1-'General Inputs'!$C$10))*$J3160*1000*$I3160,ABS(($F3160-$E3160)*(1+$J232)^(K$490-$K$490)))</f>
        <v>0</v>
      </c>
      <c r="L3160" s="357">
        <f>IF('PV Adoption'!H$5*(1/(1-'General Inputs'!$C$10))*$J3160*1000*$I3160 &lt;= ABS(($F3160-$E3160)*(1+$J232)^(L$490-$K$490)),'PV Adoption'!H$5*(1/(1-'General Inputs'!$C$10))*$J3160*1000*$I3160,ABS(($F3160-$E3160)*(1+$J232)^(L$490-$K$490)))</f>
        <v>0</v>
      </c>
      <c r="M3160" s="357">
        <f>IF('PV Adoption'!I$5*(1/(1-'General Inputs'!$C$10))*$J3160*1000*$I3160 &lt;= ABS(($F3160-$E3160)*(1+$J232)^(M$490-$K$490)),'PV Adoption'!I$5*(1/(1-'General Inputs'!$C$10))*$J3160*1000*$I3160,ABS(($F3160-$E3160)*(1+$J232)^(M$490-$K$490)))</f>
        <v>0</v>
      </c>
      <c r="N3160" s="357">
        <f>IF('PV Adoption'!J$5*(1/(1-'General Inputs'!$C$10))*$J3160*1000*$I3160 &lt;= ABS(($F3160-$E3160)*(1+$J232)^(N$490-$K$490)),'PV Adoption'!J$5*(1/(1-'General Inputs'!$C$10))*$J3160*1000*$I3160,ABS(($F3160-$E3160)*(1+$J232)^(N$490-$K$490)))</f>
        <v>0</v>
      </c>
      <c r="O3160" s="357">
        <f>IF('PV Adoption'!K$5*(1/(1-'General Inputs'!$C$10))*$J3160*1000*$I3160 &lt;= ABS(($F3160-$E3160)*(1+$J232)^(O$490-$K$490)),'PV Adoption'!K$5*(1/(1-'General Inputs'!$C$10))*$J3160*1000*$I3160,ABS(($F3160-$E3160)*(1+$J232)^(O$490-$K$490)))</f>
        <v>0</v>
      </c>
      <c r="P3160" s="357">
        <f>IF('PV Adoption'!L$5*(1/(1-'General Inputs'!$C$10))*$J3160*1000*$I3160 &lt;= ABS(($F3160-$E3160)*(1+$J232)^(P$490-$K$490)),'PV Adoption'!L$5*(1/(1-'General Inputs'!$C$10))*$J3160*1000*$I3160,ABS(($F3160-$E3160)*(1+$J232)^(P$490-$K$490)))</f>
        <v>0</v>
      </c>
      <c r="Q3160" s="357">
        <f>IF('PV Adoption'!M$5*(1/(1-'General Inputs'!$C$10))*$J3160*1000*$I3160 &lt;= ABS(($F3160-$E3160)*(1+$J232)^(Q$490-$K$490)),'PV Adoption'!M$5*(1/(1-'General Inputs'!$C$10))*$J3160*1000*$I3160,ABS(($F3160-$E3160)*(1+$J232)^(Q$490-$K$490)))</f>
        <v>0</v>
      </c>
      <c r="R3160" s="357">
        <f>IF('PV Adoption'!N$5*(1/(1-'General Inputs'!$C$10))*$J3160*1000*$I3160 &lt;= ABS(($F3160-$E3160)*(1+$J232)^(R$490-$K$490)),'PV Adoption'!N$5*(1/(1-'General Inputs'!$C$10))*$J3160*1000*$I3160,ABS(($F3160-$E3160)*(1+$J232)^(R$490-$K$490)))</f>
        <v>0</v>
      </c>
      <c r="S3160" s="357">
        <f>IF('PV Adoption'!O$5*(1/(1-'General Inputs'!$C$10))*$J3160*1000*$I3160 &lt;= ABS(($F3160-$E3160)*(1+$J232)^(S$490-$K$490)),'PV Adoption'!O$5*(1/(1-'General Inputs'!$C$10))*$J3160*1000*$I3160,ABS(($F3160-$E3160)*(1+$J232)^(S$490-$K$490)))</f>
        <v>0</v>
      </c>
      <c r="T3160" s="357">
        <f>IF('PV Adoption'!P$5*(1/(1-'General Inputs'!$C$10))*$J3160*1000*$I3160 &lt;= ABS(($F3160-$E3160)*(1+$J232)^(T$490-$K$490)),'PV Adoption'!P$5*(1/(1-'General Inputs'!$C$10))*$J3160*1000*$I3160,ABS(($F3160-$E3160)*(1+$J232)^(T$490-$K$490)))</f>
        <v>0</v>
      </c>
      <c r="U3160" s="357">
        <f>IF('PV Adoption'!Q$5*(1/(1-'General Inputs'!$C$10))*$J3160*1000*$I3160 &lt;= ABS(($F3160-$E3160)*(1+$J232)^(U$490-$K$490)),'PV Adoption'!Q$5*(1/(1-'General Inputs'!$C$10))*$J3160*1000*$I3160,ABS(($F3160-$E3160)*(1+$J232)^(U$490-$K$490)))</f>
        <v>0</v>
      </c>
      <c r="V3160" s="357">
        <f>IF('PV Adoption'!R$5*(1/(1-'General Inputs'!$C$10))*$J3160*1000*$I3160 &lt;= ABS(($F3160-$E3160)*(1+$J232)^(V$490-$K$490)),'PV Adoption'!R$5*(1/(1-'General Inputs'!$C$10))*$J3160*1000*$I3160,ABS(($F3160-$E3160)*(1+$J232)^(V$490-$K$490)))</f>
        <v>0</v>
      </c>
      <c r="W3160" s="357">
        <f>IF('PV Adoption'!S$5*(1/(1-'General Inputs'!$C$10))*$J3160*1000*$I3160 &lt;= ABS(($F3160-$E3160)*(1+$J232)^(W$490-$K$490)),'PV Adoption'!S$5*(1/(1-'General Inputs'!$C$10))*$J3160*1000*$I3160,ABS(($F3160-$E3160)*(1+$J232)^(W$490-$K$490)))</f>
        <v>0</v>
      </c>
      <c r="X3160" s="357">
        <f>IF('PV Adoption'!T$5*(1/(1-'General Inputs'!$C$10))*$J3160*1000*$I3160 &lt;= ABS(($F3160-$E3160)*(1+$J232)^(X$490-$K$490)),'PV Adoption'!T$5*(1/(1-'General Inputs'!$C$10))*$J3160*1000*$I3160,ABS(($F3160-$E3160)*(1+$J232)^(X$490-$K$490)))</f>
        <v>0</v>
      </c>
      <c r="Y3160" s="357">
        <f>IF('PV Adoption'!U$5*(1/(1-'General Inputs'!$C$10))*$J3160*1000*$I3160 &lt;= ABS(($F3160-$E3160)*(1+$J232)^(Y$490-$K$490)),'PV Adoption'!U$5*(1/(1-'General Inputs'!$C$10))*$J3160*1000*$I3160,ABS(($F3160-$E3160)*(1+$J232)^(Y$490-$K$490)))</f>
        <v>0</v>
      </c>
      <c r="Z3160" s="357">
        <f>IF('PV Adoption'!V$5*(1/(1-'General Inputs'!$C$10))*$J3160*1000*$I3160 &lt;= ABS(($F3160-$E3160)*(1+$J232)^(Z$490-$K$490)),'PV Adoption'!V$5*(1/(1-'General Inputs'!$C$10))*$J3160*1000*$I3160,ABS(($F3160-$E3160)*(1+$J232)^(Z$490-$K$490)))</f>
        <v>0</v>
      </c>
      <c r="AA3160" s="357">
        <f>IF('PV Adoption'!W$5*(1/(1-'General Inputs'!$C$10))*$J3160*1000*$I3160 &lt;= ABS(($F3160-$E3160)*(1+$J232)^(AA$490-$K$490)),'PV Adoption'!W$5*(1/(1-'General Inputs'!$C$10))*$J3160*1000*$I3160,ABS(($F3160-$E3160)*(1+$J232)^(AA$490-$K$490)))</f>
        <v>0</v>
      </c>
      <c r="AB3160" s="357">
        <f>IF('PV Adoption'!X$5*(1/(1-'General Inputs'!$C$10))*$J3160*1000*$I3160 &lt;= ABS(($F3160-$E3160)*(1+$J232)^(AB$490-$K$490)),'PV Adoption'!X$5*(1/(1-'General Inputs'!$C$10))*$J3160*1000*$I3160,ABS(($F3160-$E3160)*(1+$J232)^(AB$490-$K$490)))</f>
        <v>0</v>
      </c>
      <c r="AC3160" s="357">
        <f>IF('PV Adoption'!Y$5*(1/(1-'General Inputs'!$C$10))*$J3160*1000*$I3160 &lt;= ABS(($F3160-$E3160)*(1+$J232)^(AC$490-$K$490)),'PV Adoption'!Y$5*(1/(1-'General Inputs'!$C$10))*$J3160*1000*$I3160,ABS(($F3160-$E3160)*(1+$J232)^(AC$490-$K$490)))</f>
        <v>0</v>
      </c>
      <c r="AD3160" s="357">
        <f>IF('PV Adoption'!Z$5*(1/(1-'General Inputs'!$C$10))*$J3160*1000*$I3160 &lt;= ABS(($F3160-$E3160)*(1+$J232)^(AD$490-$K$490)),'PV Adoption'!Z$5*(1/(1-'General Inputs'!$C$10))*$J3160*1000*$I3160,ABS(($F3160-$E3160)*(1+$J232)^(AD$490-$K$490)))</f>
        <v>0</v>
      </c>
      <c r="AE3160" s="357">
        <f>IF('PV Adoption'!AA$5*(1/(1-'General Inputs'!$C$10))*$J3160*1000*$I3160 &lt;= ABS(($F3160-$E3160)*(1+$J232)^(AE$490-$K$490)),'PV Adoption'!AA$5*(1/(1-'General Inputs'!$C$10))*$J3160*1000*$I3160,ABS(($F3160-$E3160)*(1+$J232)^(AE$490-$K$490)))</f>
        <v>0</v>
      </c>
      <c r="AF3160" s="357">
        <f>IF('PV Adoption'!AB$5*(1/(1-'General Inputs'!$C$10))*$J3160*1000*$I3160 &lt;= ABS(($F3160-$E3160)*(1+$J232)^(AF$490-$K$490)),'PV Adoption'!AB$5*(1/(1-'General Inputs'!$C$10))*$J3160*1000*$I3160,ABS(($F3160-$E3160)*(1+$J232)^(AF$490-$K$490)))</f>
        <v>0</v>
      </c>
      <c r="AG3160" s="357">
        <f>IF('PV Adoption'!AC$5*(1/(1-'General Inputs'!$C$10))*$J3160*1000*$I3160 &lt;= ABS(($F3160-$E3160)*(1+$J232)^(AG$490-$K$490)),'PV Adoption'!AC$5*(1/(1-'General Inputs'!$C$10))*$J3160*1000*$I3160,ABS(($F3160-$E3160)*(1+$J232)^(AG$490-$K$490)))</f>
        <v>0</v>
      </c>
      <c r="AH3160" s="357">
        <f>IF('PV Adoption'!AD$5*(1/(1-'General Inputs'!$C$10))*$J3160*1000*$I3160 &lt;= ABS(($F3160-$E3160)*(1+$J232)^(AH$490-$K$490)),'PV Adoption'!AD$5*(1/(1-'General Inputs'!$C$10))*$J3160*1000*$I3160,ABS(($F3160-$E3160)*(1+$J232)^(AH$490-$K$490)))</f>
        <v>0</v>
      </c>
      <c r="AI3160" s="357">
        <f>IF('PV Adoption'!AE$5*(1/(1-'General Inputs'!$C$10))*$J3160*1000*$I3160 &lt;= ABS(($F3160-$E3160)*(1+$J232)^(AI$490-$K$490)),'PV Adoption'!AE$5*(1/(1-'General Inputs'!$C$10))*$J3160*1000*$I3160,ABS(($F3160-$E3160)*(1+$J232)^(AI$490-$K$490)))</f>
        <v>0</v>
      </c>
      <c r="AJ3160" s="357">
        <f>IF('PV Adoption'!AF$5*(1/(1-'General Inputs'!$C$10))*$J3160*1000*$I3160 &lt;= ABS(($F3160-$E3160)*(1+$J232)^(AJ$490-$K$490)),'PV Adoption'!AF$5*(1/(1-'General Inputs'!$C$10))*$J3160*1000*$I3160,ABS(($F3160-$E3160)*(1+$J232)^(AJ$490-$K$490)))</f>
        <v>0</v>
      </c>
      <c r="AK3160" s="357">
        <v>0</v>
      </c>
      <c r="AL3160" s="357">
        <v>0</v>
      </c>
      <c r="AM3160" s="357">
        <v>0</v>
      </c>
    </row>
    <row r="3161" spans="1:39" x14ac:dyDescent="0.25">
      <c r="A3161" s="353" t="s">
        <v>371</v>
      </c>
      <c r="B3161" s="353" t="s">
        <v>371</v>
      </c>
      <c r="C3161" s="441">
        <f t="shared" ref="C3161:H3161" si="2609">C233</f>
        <v>1500</v>
      </c>
      <c r="D3161" s="441"/>
      <c r="E3161" s="441"/>
      <c r="F3161" s="441"/>
      <c r="G3161" s="441"/>
      <c r="H3161" s="441">
        <f t="shared" si="2609"/>
        <v>0</v>
      </c>
      <c r="I3161" s="470">
        <f>IFERROR(VLOOKUP(B3161,Coincidence!$B$2:$E$242,4,FALSE)*IF(G3161="Winter",'General Inputs'!$C$25,'General Inputs'!$C$24),IF(G3161="Winter",'General Inputs'!$C$25,'General Inputs'!$C$24))</f>
        <v>0.52140604400000001</v>
      </c>
      <c r="J3161" s="466">
        <f>'Nameplate by Substation'!H233</f>
        <v>4.96315074750256E-4</v>
      </c>
      <c r="K3161" s="357">
        <f>IF('PV Adoption'!G$5*(1/(1-'General Inputs'!$C$10))*$J3161*1000*$I3161 &lt;= ABS(($F3161-$E3161)*(1+$J233)^(K$490-$K$490)),'PV Adoption'!G$5*(1/(1-'General Inputs'!$C$10))*$J3161*1000*$I3161,ABS(($F3161-$E3161)*(1+$J233)^(K$490-$K$490)))</f>
        <v>0</v>
      </c>
      <c r="L3161" s="357">
        <f>IF('PV Adoption'!H$5*(1/(1-'General Inputs'!$C$10))*$J3161*1000*$I3161 &lt;= ABS(($F3161-$E3161)*(1+$J233)^(L$490-$K$490)),'PV Adoption'!H$5*(1/(1-'General Inputs'!$C$10))*$J3161*1000*$I3161,ABS(($F3161-$E3161)*(1+$J233)^(L$490-$K$490)))</f>
        <v>0</v>
      </c>
      <c r="M3161" s="357">
        <f>IF('PV Adoption'!I$5*(1/(1-'General Inputs'!$C$10))*$J3161*1000*$I3161 &lt;= ABS(($F3161-$E3161)*(1+$J233)^(M$490-$K$490)),'PV Adoption'!I$5*(1/(1-'General Inputs'!$C$10))*$J3161*1000*$I3161,ABS(($F3161-$E3161)*(1+$J233)^(M$490-$K$490)))</f>
        <v>0</v>
      </c>
      <c r="N3161" s="357">
        <f>IF('PV Adoption'!J$5*(1/(1-'General Inputs'!$C$10))*$J3161*1000*$I3161 &lt;= ABS(($F3161-$E3161)*(1+$J233)^(N$490-$K$490)),'PV Adoption'!J$5*(1/(1-'General Inputs'!$C$10))*$J3161*1000*$I3161,ABS(($F3161-$E3161)*(1+$J233)^(N$490-$K$490)))</f>
        <v>0</v>
      </c>
      <c r="O3161" s="357">
        <f>IF('PV Adoption'!K$5*(1/(1-'General Inputs'!$C$10))*$J3161*1000*$I3161 &lt;= ABS(($F3161-$E3161)*(1+$J233)^(O$490-$K$490)),'PV Adoption'!K$5*(1/(1-'General Inputs'!$C$10))*$J3161*1000*$I3161,ABS(($F3161-$E3161)*(1+$J233)^(O$490-$K$490)))</f>
        <v>0</v>
      </c>
      <c r="P3161" s="357">
        <f>IF('PV Adoption'!L$5*(1/(1-'General Inputs'!$C$10))*$J3161*1000*$I3161 &lt;= ABS(($F3161-$E3161)*(1+$J233)^(P$490-$K$490)),'PV Adoption'!L$5*(1/(1-'General Inputs'!$C$10))*$J3161*1000*$I3161,ABS(($F3161-$E3161)*(1+$J233)^(P$490-$K$490)))</f>
        <v>0</v>
      </c>
      <c r="Q3161" s="357">
        <f>IF('PV Adoption'!M$5*(1/(1-'General Inputs'!$C$10))*$J3161*1000*$I3161 &lt;= ABS(($F3161-$E3161)*(1+$J233)^(Q$490-$K$490)),'PV Adoption'!M$5*(1/(1-'General Inputs'!$C$10))*$J3161*1000*$I3161,ABS(($F3161-$E3161)*(1+$J233)^(Q$490-$K$490)))</f>
        <v>0</v>
      </c>
      <c r="R3161" s="357">
        <f>IF('PV Adoption'!N$5*(1/(1-'General Inputs'!$C$10))*$J3161*1000*$I3161 &lt;= ABS(($F3161-$E3161)*(1+$J233)^(R$490-$K$490)),'PV Adoption'!N$5*(1/(1-'General Inputs'!$C$10))*$J3161*1000*$I3161,ABS(($F3161-$E3161)*(1+$J233)^(R$490-$K$490)))</f>
        <v>0</v>
      </c>
      <c r="S3161" s="357">
        <f>IF('PV Adoption'!O$5*(1/(1-'General Inputs'!$C$10))*$J3161*1000*$I3161 &lt;= ABS(($F3161-$E3161)*(1+$J233)^(S$490-$K$490)),'PV Adoption'!O$5*(1/(1-'General Inputs'!$C$10))*$J3161*1000*$I3161,ABS(($F3161-$E3161)*(1+$J233)^(S$490-$K$490)))</f>
        <v>0</v>
      </c>
      <c r="T3161" s="357">
        <f>IF('PV Adoption'!P$5*(1/(1-'General Inputs'!$C$10))*$J3161*1000*$I3161 &lt;= ABS(($F3161-$E3161)*(1+$J233)^(T$490-$K$490)),'PV Adoption'!P$5*(1/(1-'General Inputs'!$C$10))*$J3161*1000*$I3161,ABS(($F3161-$E3161)*(1+$J233)^(T$490-$K$490)))</f>
        <v>0</v>
      </c>
      <c r="U3161" s="357">
        <f>IF('PV Adoption'!Q$5*(1/(1-'General Inputs'!$C$10))*$J3161*1000*$I3161 &lt;= ABS(($F3161-$E3161)*(1+$J233)^(U$490-$K$490)),'PV Adoption'!Q$5*(1/(1-'General Inputs'!$C$10))*$J3161*1000*$I3161,ABS(($F3161-$E3161)*(1+$J233)^(U$490-$K$490)))</f>
        <v>0</v>
      </c>
      <c r="V3161" s="357">
        <f>IF('PV Adoption'!R$5*(1/(1-'General Inputs'!$C$10))*$J3161*1000*$I3161 &lt;= ABS(($F3161-$E3161)*(1+$J233)^(V$490-$K$490)),'PV Adoption'!R$5*(1/(1-'General Inputs'!$C$10))*$J3161*1000*$I3161,ABS(($F3161-$E3161)*(1+$J233)^(V$490-$K$490)))</f>
        <v>0</v>
      </c>
      <c r="W3161" s="357">
        <f>IF('PV Adoption'!S$5*(1/(1-'General Inputs'!$C$10))*$J3161*1000*$I3161 &lt;= ABS(($F3161-$E3161)*(1+$J233)^(W$490-$K$490)),'PV Adoption'!S$5*(1/(1-'General Inputs'!$C$10))*$J3161*1000*$I3161,ABS(($F3161-$E3161)*(1+$J233)^(W$490-$K$490)))</f>
        <v>0</v>
      </c>
      <c r="X3161" s="357">
        <f>IF('PV Adoption'!T$5*(1/(1-'General Inputs'!$C$10))*$J3161*1000*$I3161 &lt;= ABS(($F3161-$E3161)*(1+$J233)^(X$490-$K$490)),'PV Adoption'!T$5*(1/(1-'General Inputs'!$C$10))*$J3161*1000*$I3161,ABS(($F3161-$E3161)*(1+$J233)^(X$490-$K$490)))</f>
        <v>0</v>
      </c>
      <c r="Y3161" s="357">
        <f>IF('PV Adoption'!U$5*(1/(1-'General Inputs'!$C$10))*$J3161*1000*$I3161 &lt;= ABS(($F3161-$E3161)*(1+$J233)^(Y$490-$K$490)),'PV Adoption'!U$5*(1/(1-'General Inputs'!$C$10))*$J3161*1000*$I3161,ABS(($F3161-$E3161)*(1+$J233)^(Y$490-$K$490)))</f>
        <v>0</v>
      </c>
      <c r="Z3161" s="357">
        <f>IF('PV Adoption'!V$5*(1/(1-'General Inputs'!$C$10))*$J3161*1000*$I3161 &lt;= ABS(($F3161-$E3161)*(1+$J233)^(Z$490-$K$490)),'PV Adoption'!V$5*(1/(1-'General Inputs'!$C$10))*$J3161*1000*$I3161,ABS(($F3161-$E3161)*(1+$J233)^(Z$490-$K$490)))</f>
        <v>0</v>
      </c>
      <c r="AA3161" s="357">
        <f>IF('PV Adoption'!W$5*(1/(1-'General Inputs'!$C$10))*$J3161*1000*$I3161 &lt;= ABS(($F3161-$E3161)*(1+$J233)^(AA$490-$K$490)),'PV Adoption'!W$5*(1/(1-'General Inputs'!$C$10))*$J3161*1000*$I3161,ABS(($F3161-$E3161)*(1+$J233)^(AA$490-$K$490)))</f>
        <v>0</v>
      </c>
      <c r="AB3161" s="357">
        <f>IF('PV Adoption'!X$5*(1/(1-'General Inputs'!$C$10))*$J3161*1000*$I3161 &lt;= ABS(($F3161-$E3161)*(1+$J233)^(AB$490-$K$490)),'PV Adoption'!X$5*(1/(1-'General Inputs'!$C$10))*$J3161*1000*$I3161,ABS(($F3161-$E3161)*(1+$J233)^(AB$490-$K$490)))</f>
        <v>0</v>
      </c>
      <c r="AC3161" s="357">
        <f>IF('PV Adoption'!Y$5*(1/(1-'General Inputs'!$C$10))*$J3161*1000*$I3161 &lt;= ABS(($F3161-$E3161)*(1+$J233)^(AC$490-$K$490)),'PV Adoption'!Y$5*(1/(1-'General Inputs'!$C$10))*$J3161*1000*$I3161,ABS(($F3161-$E3161)*(1+$J233)^(AC$490-$K$490)))</f>
        <v>0</v>
      </c>
      <c r="AD3161" s="357">
        <f>IF('PV Adoption'!Z$5*(1/(1-'General Inputs'!$C$10))*$J3161*1000*$I3161 &lt;= ABS(($F3161-$E3161)*(1+$J233)^(AD$490-$K$490)),'PV Adoption'!Z$5*(1/(1-'General Inputs'!$C$10))*$J3161*1000*$I3161,ABS(($F3161-$E3161)*(1+$J233)^(AD$490-$K$490)))</f>
        <v>0</v>
      </c>
      <c r="AE3161" s="357">
        <f>IF('PV Adoption'!AA$5*(1/(1-'General Inputs'!$C$10))*$J3161*1000*$I3161 &lt;= ABS(($F3161-$E3161)*(1+$J233)^(AE$490-$K$490)),'PV Adoption'!AA$5*(1/(1-'General Inputs'!$C$10))*$J3161*1000*$I3161,ABS(($F3161-$E3161)*(1+$J233)^(AE$490-$K$490)))</f>
        <v>0</v>
      </c>
      <c r="AF3161" s="357">
        <f>IF('PV Adoption'!AB$5*(1/(1-'General Inputs'!$C$10))*$J3161*1000*$I3161 &lt;= ABS(($F3161-$E3161)*(1+$J233)^(AF$490-$K$490)),'PV Adoption'!AB$5*(1/(1-'General Inputs'!$C$10))*$J3161*1000*$I3161,ABS(($F3161-$E3161)*(1+$J233)^(AF$490-$K$490)))</f>
        <v>0</v>
      </c>
      <c r="AG3161" s="357">
        <f>IF('PV Adoption'!AC$5*(1/(1-'General Inputs'!$C$10))*$J3161*1000*$I3161 &lt;= ABS(($F3161-$E3161)*(1+$J233)^(AG$490-$K$490)),'PV Adoption'!AC$5*(1/(1-'General Inputs'!$C$10))*$J3161*1000*$I3161,ABS(($F3161-$E3161)*(1+$J233)^(AG$490-$K$490)))</f>
        <v>0</v>
      </c>
      <c r="AH3161" s="357">
        <f>IF('PV Adoption'!AD$5*(1/(1-'General Inputs'!$C$10))*$J3161*1000*$I3161 &lt;= ABS(($F3161-$E3161)*(1+$J233)^(AH$490-$K$490)),'PV Adoption'!AD$5*(1/(1-'General Inputs'!$C$10))*$J3161*1000*$I3161,ABS(($F3161-$E3161)*(1+$J233)^(AH$490-$K$490)))</f>
        <v>0</v>
      </c>
      <c r="AI3161" s="357">
        <f>IF('PV Adoption'!AE$5*(1/(1-'General Inputs'!$C$10))*$J3161*1000*$I3161 &lt;= ABS(($F3161-$E3161)*(1+$J233)^(AI$490-$K$490)),'PV Adoption'!AE$5*(1/(1-'General Inputs'!$C$10))*$J3161*1000*$I3161,ABS(($F3161-$E3161)*(1+$J233)^(AI$490-$K$490)))</f>
        <v>0</v>
      </c>
      <c r="AJ3161" s="357">
        <f>IF('PV Adoption'!AF$5*(1/(1-'General Inputs'!$C$10))*$J3161*1000*$I3161 &lt;= ABS(($F3161-$E3161)*(1+$J233)^(AJ$490-$K$490)),'PV Adoption'!AF$5*(1/(1-'General Inputs'!$C$10))*$J3161*1000*$I3161,ABS(($F3161-$E3161)*(1+$J233)^(AJ$490-$K$490)))</f>
        <v>0</v>
      </c>
      <c r="AK3161" s="357">
        <v>0</v>
      </c>
      <c r="AL3161" s="357">
        <v>0</v>
      </c>
      <c r="AM3161" s="357">
        <v>0</v>
      </c>
    </row>
    <row r="3162" spans="1:39" x14ac:dyDescent="0.25">
      <c r="A3162" s="353" t="s">
        <v>518</v>
      </c>
      <c r="B3162" s="353" t="s">
        <v>518</v>
      </c>
      <c r="C3162" s="441">
        <f t="shared" ref="C3162:H3162" si="2610">C234</f>
        <v>14000</v>
      </c>
      <c r="D3162" s="441"/>
      <c r="E3162" s="441"/>
      <c r="F3162" s="441"/>
      <c r="G3162" s="441"/>
      <c r="H3162" s="441">
        <f t="shared" si="2610"/>
        <v>0</v>
      </c>
      <c r="I3162" s="470">
        <f>IFERROR(VLOOKUP(B3162,Coincidence!$B$2:$E$242,4,FALSE)*IF(G3162="Winter",'General Inputs'!$C$25,'General Inputs'!$C$24),IF(G3162="Winter",'General Inputs'!$C$25,'General Inputs'!$C$24))</f>
        <v>0.52140604400000001</v>
      </c>
      <c r="J3162" s="466">
        <f>'Nameplate by Substation'!H234</f>
        <v>2.0377981560128753E-3</v>
      </c>
      <c r="K3162" s="357">
        <f>IF('PV Adoption'!G$5*(1/(1-'General Inputs'!$C$10))*$J3162*1000*$I3162 &lt;= ABS(($F3162-$E3162)*(1+$J234)^(K$490-$K$490)),'PV Adoption'!G$5*(1/(1-'General Inputs'!$C$10))*$J3162*1000*$I3162,ABS(($F3162-$E3162)*(1+$J234)^(K$490-$K$490)))</f>
        <v>0</v>
      </c>
      <c r="L3162" s="357">
        <f>IF('PV Adoption'!H$5*(1/(1-'General Inputs'!$C$10))*$J3162*1000*$I3162 &lt;= ABS(($F3162-$E3162)*(1+$J234)^(L$490-$K$490)),'PV Adoption'!H$5*(1/(1-'General Inputs'!$C$10))*$J3162*1000*$I3162,ABS(($F3162-$E3162)*(1+$J234)^(L$490-$K$490)))</f>
        <v>0</v>
      </c>
      <c r="M3162" s="357">
        <f>IF('PV Adoption'!I$5*(1/(1-'General Inputs'!$C$10))*$J3162*1000*$I3162 &lt;= ABS(($F3162-$E3162)*(1+$J234)^(M$490-$K$490)),'PV Adoption'!I$5*(1/(1-'General Inputs'!$C$10))*$J3162*1000*$I3162,ABS(($F3162-$E3162)*(1+$J234)^(M$490-$K$490)))</f>
        <v>0</v>
      </c>
      <c r="N3162" s="357">
        <f>IF('PV Adoption'!J$5*(1/(1-'General Inputs'!$C$10))*$J3162*1000*$I3162 &lt;= ABS(($F3162-$E3162)*(1+$J234)^(N$490-$K$490)),'PV Adoption'!J$5*(1/(1-'General Inputs'!$C$10))*$J3162*1000*$I3162,ABS(($F3162-$E3162)*(1+$J234)^(N$490-$K$490)))</f>
        <v>0</v>
      </c>
      <c r="O3162" s="357">
        <f>IF('PV Adoption'!K$5*(1/(1-'General Inputs'!$C$10))*$J3162*1000*$I3162 &lt;= ABS(($F3162-$E3162)*(1+$J234)^(O$490-$K$490)),'PV Adoption'!K$5*(1/(1-'General Inputs'!$C$10))*$J3162*1000*$I3162,ABS(($F3162-$E3162)*(1+$J234)^(O$490-$K$490)))</f>
        <v>0</v>
      </c>
      <c r="P3162" s="357">
        <f>IF('PV Adoption'!L$5*(1/(1-'General Inputs'!$C$10))*$J3162*1000*$I3162 &lt;= ABS(($F3162-$E3162)*(1+$J234)^(P$490-$K$490)),'PV Adoption'!L$5*(1/(1-'General Inputs'!$C$10))*$J3162*1000*$I3162,ABS(($F3162-$E3162)*(1+$J234)^(P$490-$K$490)))</f>
        <v>0</v>
      </c>
      <c r="Q3162" s="357">
        <f>IF('PV Adoption'!M$5*(1/(1-'General Inputs'!$C$10))*$J3162*1000*$I3162 &lt;= ABS(($F3162-$E3162)*(1+$J234)^(Q$490-$K$490)),'PV Adoption'!M$5*(1/(1-'General Inputs'!$C$10))*$J3162*1000*$I3162,ABS(($F3162-$E3162)*(1+$J234)^(Q$490-$K$490)))</f>
        <v>0</v>
      </c>
      <c r="R3162" s="357">
        <f>IF('PV Adoption'!N$5*(1/(1-'General Inputs'!$C$10))*$J3162*1000*$I3162 &lt;= ABS(($F3162-$E3162)*(1+$J234)^(R$490-$K$490)),'PV Adoption'!N$5*(1/(1-'General Inputs'!$C$10))*$J3162*1000*$I3162,ABS(($F3162-$E3162)*(1+$J234)^(R$490-$K$490)))</f>
        <v>0</v>
      </c>
      <c r="S3162" s="357">
        <f>IF('PV Adoption'!O$5*(1/(1-'General Inputs'!$C$10))*$J3162*1000*$I3162 &lt;= ABS(($F3162-$E3162)*(1+$J234)^(S$490-$K$490)),'PV Adoption'!O$5*(1/(1-'General Inputs'!$C$10))*$J3162*1000*$I3162,ABS(($F3162-$E3162)*(1+$J234)^(S$490-$K$490)))</f>
        <v>0</v>
      </c>
      <c r="T3162" s="357">
        <f>IF('PV Adoption'!P$5*(1/(1-'General Inputs'!$C$10))*$J3162*1000*$I3162 &lt;= ABS(($F3162-$E3162)*(1+$J234)^(T$490-$K$490)),'PV Adoption'!P$5*(1/(1-'General Inputs'!$C$10))*$J3162*1000*$I3162,ABS(($F3162-$E3162)*(1+$J234)^(T$490-$K$490)))</f>
        <v>0</v>
      </c>
      <c r="U3162" s="357">
        <f>IF('PV Adoption'!Q$5*(1/(1-'General Inputs'!$C$10))*$J3162*1000*$I3162 &lt;= ABS(($F3162-$E3162)*(1+$J234)^(U$490-$K$490)),'PV Adoption'!Q$5*(1/(1-'General Inputs'!$C$10))*$J3162*1000*$I3162,ABS(($F3162-$E3162)*(1+$J234)^(U$490-$K$490)))</f>
        <v>0</v>
      </c>
      <c r="V3162" s="357">
        <f>IF('PV Adoption'!R$5*(1/(1-'General Inputs'!$C$10))*$J3162*1000*$I3162 &lt;= ABS(($F3162-$E3162)*(1+$J234)^(V$490-$K$490)),'PV Adoption'!R$5*(1/(1-'General Inputs'!$C$10))*$J3162*1000*$I3162,ABS(($F3162-$E3162)*(1+$J234)^(V$490-$K$490)))</f>
        <v>0</v>
      </c>
      <c r="W3162" s="357">
        <f>IF('PV Adoption'!S$5*(1/(1-'General Inputs'!$C$10))*$J3162*1000*$I3162 &lt;= ABS(($F3162-$E3162)*(1+$J234)^(W$490-$K$490)),'PV Adoption'!S$5*(1/(1-'General Inputs'!$C$10))*$J3162*1000*$I3162,ABS(($F3162-$E3162)*(1+$J234)^(W$490-$K$490)))</f>
        <v>0</v>
      </c>
      <c r="X3162" s="357">
        <f>IF('PV Adoption'!T$5*(1/(1-'General Inputs'!$C$10))*$J3162*1000*$I3162 &lt;= ABS(($F3162-$E3162)*(1+$J234)^(X$490-$K$490)),'PV Adoption'!T$5*(1/(1-'General Inputs'!$C$10))*$J3162*1000*$I3162,ABS(($F3162-$E3162)*(1+$J234)^(X$490-$K$490)))</f>
        <v>0</v>
      </c>
      <c r="Y3162" s="357">
        <f>IF('PV Adoption'!U$5*(1/(1-'General Inputs'!$C$10))*$J3162*1000*$I3162 &lt;= ABS(($F3162-$E3162)*(1+$J234)^(Y$490-$K$490)),'PV Adoption'!U$5*(1/(1-'General Inputs'!$C$10))*$J3162*1000*$I3162,ABS(($F3162-$E3162)*(1+$J234)^(Y$490-$K$490)))</f>
        <v>0</v>
      </c>
      <c r="Z3162" s="357">
        <f>IF('PV Adoption'!V$5*(1/(1-'General Inputs'!$C$10))*$J3162*1000*$I3162 &lt;= ABS(($F3162-$E3162)*(1+$J234)^(Z$490-$K$490)),'PV Adoption'!V$5*(1/(1-'General Inputs'!$C$10))*$J3162*1000*$I3162,ABS(($F3162-$E3162)*(1+$J234)^(Z$490-$K$490)))</f>
        <v>0</v>
      </c>
      <c r="AA3162" s="357">
        <f>IF('PV Adoption'!W$5*(1/(1-'General Inputs'!$C$10))*$J3162*1000*$I3162 &lt;= ABS(($F3162-$E3162)*(1+$J234)^(AA$490-$K$490)),'PV Adoption'!W$5*(1/(1-'General Inputs'!$C$10))*$J3162*1000*$I3162,ABS(($F3162-$E3162)*(1+$J234)^(AA$490-$K$490)))</f>
        <v>0</v>
      </c>
      <c r="AB3162" s="357">
        <f>IF('PV Adoption'!X$5*(1/(1-'General Inputs'!$C$10))*$J3162*1000*$I3162 &lt;= ABS(($F3162-$E3162)*(1+$J234)^(AB$490-$K$490)),'PV Adoption'!X$5*(1/(1-'General Inputs'!$C$10))*$J3162*1000*$I3162,ABS(($F3162-$E3162)*(1+$J234)^(AB$490-$K$490)))</f>
        <v>0</v>
      </c>
      <c r="AC3162" s="357">
        <f>IF('PV Adoption'!Y$5*(1/(1-'General Inputs'!$C$10))*$J3162*1000*$I3162 &lt;= ABS(($F3162-$E3162)*(1+$J234)^(AC$490-$K$490)),'PV Adoption'!Y$5*(1/(1-'General Inputs'!$C$10))*$J3162*1000*$I3162,ABS(($F3162-$E3162)*(1+$J234)^(AC$490-$K$490)))</f>
        <v>0</v>
      </c>
      <c r="AD3162" s="357">
        <f>IF('PV Adoption'!Z$5*(1/(1-'General Inputs'!$C$10))*$J3162*1000*$I3162 &lt;= ABS(($F3162-$E3162)*(1+$J234)^(AD$490-$K$490)),'PV Adoption'!Z$5*(1/(1-'General Inputs'!$C$10))*$J3162*1000*$I3162,ABS(($F3162-$E3162)*(1+$J234)^(AD$490-$K$490)))</f>
        <v>0</v>
      </c>
      <c r="AE3162" s="357">
        <f>IF('PV Adoption'!AA$5*(1/(1-'General Inputs'!$C$10))*$J3162*1000*$I3162 &lt;= ABS(($F3162-$E3162)*(1+$J234)^(AE$490-$K$490)),'PV Adoption'!AA$5*(1/(1-'General Inputs'!$C$10))*$J3162*1000*$I3162,ABS(($F3162-$E3162)*(1+$J234)^(AE$490-$K$490)))</f>
        <v>0</v>
      </c>
      <c r="AF3162" s="357">
        <f>IF('PV Adoption'!AB$5*(1/(1-'General Inputs'!$C$10))*$J3162*1000*$I3162 &lt;= ABS(($F3162-$E3162)*(1+$J234)^(AF$490-$K$490)),'PV Adoption'!AB$5*(1/(1-'General Inputs'!$C$10))*$J3162*1000*$I3162,ABS(($F3162-$E3162)*(1+$J234)^(AF$490-$K$490)))</f>
        <v>0</v>
      </c>
      <c r="AG3162" s="357">
        <f>IF('PV Adoption'!AC$5*(1/(1-'General Inputs'!$C$10))*$J3162*1000*$I3162 &lt;= ABS(($F3162-$E3162)*(1+$J234)^(AG$490-$K$490)),'PV Adoption'!AC$5*(1/(1-'General Inputs'!$C$10))*$J3162*1000*$I3162,ABS(($F3162-$E3162)*(1+$J234)^(AG$490-$K$490)))</f>
        <v>0</v>
      </c>
      <c r="AH3162" s="357">
        <f>IF('PV Adoption'!AD$5*(1/(1-'General Inputs'!$C$10))*$J3162*1000*$I3162 &lt;= ABS(($F3162-$E3162)*(1+$J234)^(AH$490-$K$490)),'PV Adoption'!AD$5*(1/(1-'General Inputs'!$C$10))*$J3162*1000*$I3162,ABS(($F3162-$E3162)*(1+$J234)^(AH$490-$K$490)))</f>
        <v>0</v>
      </c>
      <c r="AI3162" s="357">
        <f>IF('PV Adoption'!AE$5*(1/(1-'General Inputs'!$C$10))*$J3162*1000*$I3162 &lt;= ABS(($F3162-$E3162)*(1+$J234)^(AI$490-$K$490)),'PV Adoption'!AE$5*(1/(1-'General Inputs'!$C$10))*$J3162*1000*$I3162,ABS(($F3162-$E3162)*(1+$J234)^(AI$490-$K$490)))</f>
        <v>0</v>
      </c>
      <c r="AJ3162" s="357">
        <f>IF('PV Adoption'!AF$5*(1/(1-'General Inputs'!$C$10))*$J3162*1000*$I3162 &lt;= ABS(($F3162-$E3162)*(1+$J234)^(AJ$490-$K$490)),'PV Adoption'!AF$5*(1/(1-'General Inputs'!$C$10))*$J3162*1000*$I3162,ABS(($F3162-$E3162)*(1+$J234)^(AJ$490-$K$490)))</f>
        <v>0</v>
      </c>
      <c r="AK3162" s="357">
        <v>0</v>
      </c>
      <c r="AL3162" s="357">
        <v>0</v>
      </c>
      <c r="AM3162" s="357">
        <v>0</v>
      </c>
    </row>
    <row r="3163" spans="1:39" x14ac:dyDescent="0.25">
      <c r="A3163" s="353" t="s">
        <v>423</v>
      </c>
      <c r="B3163" s="353" t="s">
        <v>423</v>
      </c>
      <c r="C3163" s="441">
        <f t="shared" ref="C3163:H3163" si="2611">C235</f>
        <v>3000</v>
      </c>
      <c r="D3163" s="441"/>
      <c r="E3163" s="441"/>
      <c r="F3163" s="441"/>
      <c r="G3163" s="441"/>
      <c r="H3163" s="441">
        <f t="shared" si="2611"/>
        <v>0</v>
      </c>
      <c r="I3163" s="470">
        <f>IFERROR(VLOOKUP(B3163,Coincidence!$B$2:$E$242,4,FALSE)*IF(G3163="Winter",'General Inputs'!$C$25,'General Inputs'!$C$24),IF(G3163="Winter",'General Inputs'!$C$25,'General Inputs'!$C$24))</f>
        <v>0.52140604400000001</v>
      </c>
      <c r="J3163" s="466">
        <f>'Nameplate by Substation'!H235</f>
        <v>8.4619484591428771E-4</v>
      </c>
      <c r="K3163" s="357">
        <f>IF('PV Adoption'!G$5*(1/(1-'General Inputs'!$C$10))*$J3163*1000*$I3163 &lt;= ABS(($F3163-$E3163)*(1+$J235)^(K$490-$K$490)),'PV Adoption'!G$5*(1/(1-'General Inputs'!$C$10))*$J3163*1000*$I3163,ABS(($F3163-$E3163)*(1+$J235)^(K$490-$K$490)))</f>
        <v>0</v>
      </c>
      <c r="L3163" s="357">
        <f>IF('PV Adoption'!H$5*(1/(1-'General Inputs'!$C$10))*$J3163*1000*$I3163 &lt;= ABS(($F3163-$E3163)*(1+$J235)^(L$490-$K$490)),'PV Adoption'!H$5*(1/(1-'General Inputs'!$C$10))*$J3163*1000*$I3163,ABS(($F3163-$E3163)*(1+$J235)^(L$490-$K$490)))</f>
        <v>0</v>
      </c>
      <c r="M3163" s="357">
        <f>IF('PV Adoption'!I$5*(1/(1-'General Inputs'!$C$10))*$J3163*1000*$I3163 &lt;= ABS(($F3163-$E3163)*(1+$J235)^(M$490-$K$490)),'PV Adoption'!I$5*(1/(1-'General Inputs'!$C$10))*$J3163*1000*$I3163,ABS(($F3163-$E3163)*(1+$J235)^(M$490-$K$490)))</f>
        <v>0</v>
      </c>
      <c r="N3163" s="357">
        <f>IF('PV Adoption'!J$5*(1/(1-'General Inputs'!$C$10))*$J3163*1000*$I3163 &lt;= ABS(($F3163-$E3163)*(1+$J235)^(N$490-$K$490)),'PV Adoption'!J$5*(1/(1-'General Inputs'!$C$10))*$J3163*1000*$I3163,ABS(($F3163-$E3163)*(1+$J235)^(N$490-$K$490)))</f>
        <v>0</v>
      </c>
      <c r="O3163" s="357">
        <f>IF('PV Adoption'!K$5*(1/(1-'General Inputs'!$C$10))*$J3163*1000*$I3163 &lt;= ABS(($F3163-$E3163)*(1+$J235)^(O$490-$K$490)),'PV Adoption'!K$5*(1/(1-'General Inputs'!$C$10))*$J3163*1000*$I3163,ABS(($F3163-$E3163)*(1+$J235)^(O$490-$K$490)))</f>
        <v>0</v>
      </c>
      <c r="P3163" s="357">
        <f>IF('PV Adoption'!L$5*(1/(1-'General Inputs'!$C$10))*$J3163*1000*$I3163 &lt;= ABS(($F3163-$E3163)*(1+$J235)^(P$490-$K$490)),'PV Adoption'!L$5*(1/(1-'General Inputs'!$C$10))*$J3163*1000*$I3163,ABS(($F3163-$E3163)*(1+$J235)^(P$490-$K$490)))</f>
        <v>0</v>
      </c>
      <c r="Q3163" s="357">
        <f>IF('PV Adoption'!M$5*(1/(1-'General Inputs'!$C$10))*$J3163*1000*$I3163 &lt;= ABS(($F3163-$E3163)*(1+$J235)^(Q$490-$K$490)),'PV Adoption'!M$5*(1/(1-'General Inputs'!$C$10))*$J3163*1000*$I3163,ABS(($F3163-$E3163)*(1+$J235)^(Q$490-$K$490)))</f>
        <v>0</v>
      </c>
      <c r="R3163" s="357">
        <f>IF('PV Adoption'!N$5*(1/(1-'General Inputs'!$C$10))*$J3163*1000*$I3163 &lt;= ABS(($F3163-$E3163)*(1+$J235)^(R$490-$K$490)),'PV Adoption'!N$5*(1/(1-'General Inputs'!$C$10))*$J3163*1000*$I3163,ABS(($F3163-$E3163)*(1+$J235)^(R$490-$K$490)))</f>
        <v>0</v>
      </c>
      <c r="S3163" s="357">
        <f>IF('PV Adoption'!O$5*(1/(1-'General Inputs'!$C$10))*$J3163*1000*$I3163 &lt;= ABS(($F3163-$E3163)*(1+$J235)^(S$490-$K$490)),'PV Adoption'!O$5*(1/(1-'General Inputs'!$C$10))*$J3163*1000*$I3163,ABS(($F3163-$E3163)*(1+$J235)^(S$490-$K$490)))</f>
        <v>0</v>
      </c>
      <c r="T3163" s="357">
        <f>IF('PV Adoption'!P$5*(1/(1-'General Inputs'!$C$10))*$J3163*1000*$I3163 &lt;= ABS(($F3163-$E3163)*(1+$J235)^(T$490-$K$490)),'PV Adoption'!P$5*(1/(1-'General Inputs'!$C$10))*$J3163*1000*$I3163,ABS(($F3163-$E3163)*(1+$J235)^(T$490-$K$490)))</f>
        <v>0</v>
      </c>
      <c r="U3163" s="357">
        <f>IF('PV Adoption'!Q$5*(1/(1-'General Inputs'!$C$10))*$J3163*1000*$I3163 &lt;= ABS(($F3163-$E3163)*(1+$J235)^(U$490-$K$490)),'PV Adoption'!Q$5*(1/(1-'General Inputs'!$C$10))*$J3163*1000*$I3163,ABS(($F3163-$E3163)*(1+$J235)^(U$490-$K$490)))</f>
        <v>0</v>
      </c>
      <c r="V3163" s="357">
        <f>IF('PV Adoption'!R$5*(1/(1-'General Inputs'!$C$10))*$J3163*1000*$I3163 &lt;= ABS(($F3163-$E3163)*(1+$J235)^(V$490-$K$490)),'PV Adoption'!R$5*(1/(1-'General Inputs'!$C$10))*$J3163*1000*$I3163,ABS(($F3163-$E3163)*(1+$J235)^(V$490-$K$490)))</f>
        <v>0</v>
      </c>
      <c r="W3163" s="357">
        <f>IF('PV Adoption'!S$5*(1/(1-'General Inputs'!$C$10))*$J3163*1000*$I3163 &lt;= ABS(($F3163-$E3163)*(1+$J235)^(W$490-$K$490)),'PV Adoption'!S$5*(1/(1-'General Inputs'!$C$10))*$J3163*1000*$I3163,ABS(($F3163-$E3163)*(1+$J235)^(W$490-$K$490)))</f>
        <v>0</v>
      </c>
      <c r="X3163" s="357">
        <f>IF('PV Adoption'!T$5*(1/(1-'General Inputs'!$C$10))*$J3163*1000*$I3163 &lt;= ABS(($F3163-$E3163)*(1+$J235)^(X$490-$K$490)),'PV Adoption'!T$5*(1/(1-'General Inputs'!$C$10))*$J3163*1000*$I3163,ABS(($F3163-$E3163)*(1+$J235)^(X$490-$K$490)))</f>
        <v>0</v>
      </c>
      <c r="Y3163" s="357">
        <f>IF('PV Adoption'!U$5*(1/(1-'General Inputs'!$C$10))*$J3163*1000*$I3163 &lt;= ABS(($F3163-$E3163)*(1+$J235)^(Y$490-$K$490)),'PV Adoption'!U$5*(1/(1-'General Inputs'!$C$10))*$J3163*1000*$I3163,ABS(($F3163-$E3163)*(1+$J235)^(Y$490-$K$490)))</f>
        <v>0</v>
      </c>
      <c r="Z3163" s="357">
        <f>IF('PV Adoption'!V$5*(1/(1-'General Inputs'!$C$10))*$J3163*1000*$I3163 &lt;= ABS(($F3163-$E3163)*(1+$J235)^(Z$490-$K$490)),'PV Adoption'!V$5*(1/(1-'General Inputs'!$C$10))*$J3163*1000*$I3163,ABS(($F3163-$E3163)*(1+$J235)^(Z$490-$K$490)))</f>
        <v>0</v>
      </c>
      <c r="AA3163" s="357">
        <f>IF('PV Adoption'!W$5*(1/(1-'General Inputs'!$C$10))*$J3163*1000*$I3163 &lt;= ABS(($F3163-$E3163)*(1+$J235)^(AA$490-$K$490)),'PV Adoption'!W$5*(1/(1-'General Inputs'!$C$10))*$J3163*1000*$I3163,ABS(($F3163-$E3163)*(1+$J235)^(AA$490-$K$490)))</f>
        <v>0</v>
      </c>
      <c r="AB3163" s="357">
        <f>IF('PV Adoption'!X$5*(1/(1-'General Inputs'!$C$10))*$J3163*1000*$I3163 &lt;= ABS(($F3163-$E3163)*(1+$J235)^(AB$490-$K$490)),'PV Adoption'!X$5*(1/(1-'General Inputs'!$C$10))*$J3163*1000*$I3163,ABS(($F3163-$E3163)*(1+$J235)^(AB$490-$K$490)))</f>
        <v>0</v>
      </c>
      <c r="AC3163" s="357">
        <f>IF('PV Adoption'!Y$5*(1/(1-'General Inputs'!$C$10))*$J3163*1000*$I3163 &lt;= ABS(($F3163-$E3163)*(1+$J235)^(AC$490-$K$490)),'PV Adoption'!Y$5*(1/(1-'General Inputs'!$C$10))*$J3163*1000*$I3163,ABS(($F3163-$E3163)*(1+$J235)^(AC$490-$K$490)))</f>
        <v>0</v>
      </c>
      <c r="AD3163" s="357">
        <f>IF('PV Adoption'!Z$5*(1/(1-'General Inputs'!$C$10))*$J3163*1000*$I3163 &lt;= ABS(($F3163-$E3163)*(1+$J235)^(AD$490-$K$490)),'PV Adoption'!Z$5*(1/(1-'General Inputs'!$C$10))*$J3163*1000*$I3163,ABS(($F3163-$E3163)*(1+$J235)^(AD$490-$K$490)))</f>
        <v>0</v>
      </c>
      <c r="AE3163" s="357">
        <f>IF('PV Adoption'!AA$5*(1/(1-'General Inputs'!$C$10))*$J3163*1000*$I3163 &lt;= ABS(($F3163-$E3163)*(1+$J235)^(AE$490-$K$490)),'PV Adoption'!AA$5*(1/(1-'General Inputs'!$C$10))*$J3163*1000*$I3163,ABS(($F3163-$E3163)*(1+$J235)^(AE$490-$K$490)))</f>
        <v>0</v>
      </c>
      <c r="AF3163" s="357">
        <f>IF('PV Adoption'!AB$5*(1/(1-'General Inputs'!$C$10))*$J3163*1000*$I3163 &lt;= ABS(($F3163-$E3163)*(1+$J235)^(AF$490-$K$490)),'PV Adoption'!AB$5*(1/(1-'General Inputs'!$C$10))*$J3163*1000*$I3163,ABS(($F3163-$E3163)*(1+$J235)^(AF$490-$K$490)))</f>
        <v>0</v>
      </c>
      <c r="AG3163" s="357">
        <f>IF('PV Adoption'!AC$5*(1/(1-'General Inputs'!$C$10))*$J3163*1000*$I3163 &lt;= ABS(($F3163-$E3163)*(1+$J235)^(AG$490-$K$490)),'PV Adoption'!AC$5*(1/(1-'General Inputs'!$C$10))*$J3163*1000*$I3163,ABS(($F3163-$E3163)*(1+$J235)^(AG$490-$K$490)))</f>
        <v>0</v>
      </c>
      <c r="AH3163" s="357">
        <f>IF('PV Adoption'!AD$5*(1/(1-'General Inputs'!$C$10))*$J3163*1000*$I3163 &lt;= ABS(($F3163-$E3163)*(1+$J235)^(AH$490-$K$490)),'PV Adoption'!AD$5*(1/(1-'General Inputs'!$C$10))*$J3163*1000*$I3163,ABS(($F3163-$E3163)*(1+$J235)^(AH$490-$K$490)))</f>
        <v>0</v>
      </c>
      <c r="AI3163" s="357">
        <f>IF('PV Adoption'!AE$5*(1/(1-'General Inputs'!$C$10))*$J3163*1000*$I3163 &lt;= ABS(($F3163-$E3163)*(1+$J235)^(AI$490-$K$490)),'PV Adoption'!AE$5*(1/(1-'General Inputs'!$C$10))*$J3163*1000*$I3163,ABS(($F3163-$E3163)*(1+$J235)^(AI$490-$K$490)))</f>
        <v>0</v>
      </c>
      <c r="AJ3163" s="357">
        <f>IF('PV Adoption'!AF$5*(1/(1-'General Inputs'!$C$10))*$J3163*1000*$I3163 &lt;= ABS(($F3163-$E3163)*(1+$J235)^(AJ$490-$K$490)),'PV Adoption'!AF$5*(1/(1-'General Inputs'!$C$10))*$J3163*1000*$I3163,ABS(($F3163-$E3163)*(1+$J235)^(AJ$490-$K$490)))</f>
        <v>0</v>
      </c>
      <c r="AK3163" s="357">
        <v>0</v>
      </c>
      <c r="AL3163" s="357">
        <v>0</v>
      </c>
      <c r="AM3163" s="357">
        <v>0</v>
      </c>
    </row>
    <row r="3164" spans="1:39" x14ac:dyDescent="0.25">
      <c r="A3164" s="353" t="s">
        <v>296</v>
      </c>
      <c r="B3164" s="353" t="s">
        <v>296</v>
      </c>
      <c r="C3164" s="441">
        <f t="shared" ref="C3164:H3164" si="2612">C236</f>
        <v>5000</v>
      </c>
      <c r="D3164" s="441"/>
      <c r="E3164" s="441"/>
      <c r="F3164" s="441"/>
      <c r="G3164" s="441"/>
      <c r="H3164" s="441">
        <f t="shared" si="2612"/>
        <v>0</v>
      </c>
      <c r="I3164" s="470">
        <f>IFERROR(VLOOKUP(B3164,Coincidence!$B$2:$E$242,4,FALSE)*IF(G3164="Winter",'General Inputs'!$C$25,'General Inputs'!$C$24),IF(G3164="Winter",'General Inputs'!$C$25,'General Inputs'!$C$24))</f>
        <v>0.52140604400000001</v>
      </c>
      <c r="J3164" s="466">
        <f>'Nameplate by Substation'!H236</f>
        <v>3.309772023224836E-3</v>
      </c>
      <c r="K3164" s="357">
        <f>IF('PV Adoption'!G$5*(1/(1-'General Inputs'!$C$10))*$J3164*1000*$I3164 &lt;= ABS(($F3164-$E3164)*(1+$J236)^(K$490-$K$490)),'PV Adoption'!G$5*(1/(1-'General Inputs'!$C$10))*$J3164*1000*$I3164,ABS(($F3164-$E3164)*(1+$J236)^(K$490-$K$490)))</f>
        <v>0</v>
      </c>
      <c r="L3164" s="357">
        <f>IF('PV Adoption'!H$5*(1/(1-'General Inputs'!$C$10))*$J3164*1000*$I3164 &lt;= ABS(($F3164-$E3164)*(1+$J236)^(L$490-$K$490)),'PV Adoption'!H$5*(1/(1-'General Inputs'!$C$10))*$J3164*1000*$I3164,ABS(($F3164-$E3164)*(1+$J236)^(L$490-$K$490)))</f>
        <v>0</v>
      </c>
      <c r="M3164" s="357">
        <f>IF('PV Adoption'!I$5*(1/(1-'General Inputs'!$C$10))*$J3164*1000*$I3164 &lt;= ABS(($F3164-$E3164)*(1+$J236)^(M$490-$K$490)),'PV Adoption'!I$5*(1/(1-'General Inputs'!$C$10))*$J3164*1000*$I3164,ABS(($F3164-$E3164)*(1+$J236)^(M$490-$K$490)))</f>
        <v>0</v>
      </c>
      <c r="N3164" s="357">
        <f>IF('PV Adoption'!J$5*(1/(1-'General Inputs'!$C$10))*$J3164*1000*$I3164 &lt;= ABS(($F3164-$E3164)*(1+$J236)^(N$490-$K$490)),'PV Adoption'!J$5*(1/(1-'General Inputs'!$C$10))*$J3164*1000*$I3164,ABS(($F3164-$E3164)*(1+$J236)^(N$490-$K$490)))</f>
        <v>0</v>
      </c>
      <c r="O3164" s="357">
        <f>IF('PV Adoption'!K$5*(1/(1-'General Inputs'!$C$10))*$J3164*1000*$I3164 &lt;= ABS(($F3164-$E3164)*(1+$J236)^(O$490-$K$490)),'PV Adoption'!K$5*(1/(1-'General Inputs'!$C$10))*$J3164*1000*$I3164,ABS(($F3164-$E3164)*(1+$J236)^(O$490-$K$490)))</f>
        <v>0</v>
      </c>
      <c r="P3164" s="357">
        <f>IF('PV Adoption'!L$5*(1/(1-'General Inputs'!$C$10))*$J3164*1000*$I3164 &lt;= ABS(($F3164-$E3164)*(1+$J236)^(P$490-$K$490)),'PV Adoption'!L$5*(1/(1-'General Inputs'!$C$10))*$J3164*1000*$I3164,ABS(($F3164-$E3164)*(1+$J236)^(P$490-$K$490)))</f>
        <v>0</v>
      </c>
      <c r="Q3164" s="357">
        <f>IF('PV Adoption'!M$5*(1/(1-'General Inputs'!$C$10))*$J3164*1000*$I3164 &lt;= ABS(($F3164-$E3164)*(1+$J236)^(Q$490-$K$490)),'PV Adoption'!M$5*(1/(1-'General Inputs'!$C$10))*$J3164*1000*$I3164,ABS(($F3164-$E3164)*(1+$J236)^(Q$490-$K$490)))</f>
        <v>0</v>
      </c>
      <c r="R3164" s="357">
        <f>IF('PV Adoption'!N$5*(1/(1-'General Inputs'!$C$10))*$J3164*1000*$I3164 &lt;= ABS(($F3164-$E3164)*(1+$J236)^(R$490-$K$490)),'PV Adoption'!N$5*(1/(1-'General Inputs'!$C$10))*$J3164*1000*$I3164,ABS(($F3164-$E3164)*(1+$J236)^(R$490-$K$490)))</f>
        <v>0</v>
      </c>
      <c r="S3164" s="357">
        <f>IF('PV Adoption'!O$5*(1/(1-'General Inputs'!$C$10))*$J3164*1000*$I3164 &lt;= ABS(($F3164-$E3164)*(1+$J236)^(S$490-$K$490)),'PV Adoption'!O$5*(1/(1-'General Inputs'!$C$10))*$J3164*1000*$I3164,ABS(($F3164-$E3164)*(1+$J236)^(S$490-$K$490)))</f>
        <v>0</v>
      </c>
      <c r="T3164" s="357">
        <f>IF('PV Adoption'!P$5*(1/(1-'General Inputs'!$C$10))*$J3164*1000*$I3164 &lt;= ABS(($F3164-$E3164)*(1+$J236)^(T$490-$K$490)),'PV Adoption'!P$5*(1/(1-'General Inputs'!$C$10))*$J3164*1000*$I3164,ABS(($F3164-$E3164)*(1+$J236)^(T$490-$K$490)))</f>
        <v>0</v>
      </c>
      <c r="U3164" s="357">
        <f>IF('PV Adoption'!Q$5*(1/(1-'General Inputs'!$C$10))*$J3164*1000*$I3164 &lt;= ABS(($F3164-$E3164)*(1+$J236)^(U$490-$K$490)),'PV Adoption'!Q$5*(1/(1-'General Inputs'!$C$10))*$J3164*1000*$I3164,ABS(($F3164-$E3164)*(1+$J236)^(U$490-$K$490)))</f>
        <v>0</v>
      </c>
      <c r="V3164" s="357">
        <f>IF('PV Adoption'!R$5*(1/(1-'General Inputs'!$C$10))*$J3164*1000*$I3164 &lt;= ABS(($F3164-$E3164)*(1+$J236)^(V$490-$K$490)),'PV Adoption'!R$5*(1/(1-'General Inputs'!$C$10))*$J3164*1000*$I3164,ABS(($F3164-$E3164)*(1+$J236)^(V$490-$K$490)))</f>
        <v>0</v>
      </c>
      <c r="W3164" s="357">
        <f>IF('PV Adoption'!S$5*(1/(1-'General Inputs'!$C$10))*$J3164*1000*$I3164 &lt;= ABS(($F3164-$E3164)*(1+$J236)^(W$490-$K$490)),'PV Adoption'!S$5*(1/(1-'General Inputs'!$C$10))*$J3164*1000*$I3164,ABS(($F3164-$E3164)*(1+$J236)^(W$490-$K$490)))</f>
        <v>0</v>
      </c>
      <c r="X3164" s="357">
        <f>IF('PV Adoption'!T$5*(1/(1-'General Inputs'!$C$10))*$J3164*1000*$I3164 &lt;= ABS(($F3164-$E3164)*(1+$J236)^(X$490-$K$490)),'PV Adoption'!T$5*(1/(1-'General Inputs'!$C$10))*$J3164*1000*$I3164,ABS(($F3164-$E3164)*(1+$J236)^(X$490-$K$490)))</f>
        <v>0</v>
      </c>
      <c r="Y3164" s="357">
        <f>IF('PV Adoption'!U$5*(1/(1-'General Inputs'!$C$10))*$J3164*1000*$I3164 &lt;= ABS(($F3164-$E3164)*(1+$J236)^(Y$490-$K$490)),'PV Adoption'!U$5*(1/(1-'General Inputs'!$C$10))*$J3164*1000*$I3164,ABS(($F3164-$E3164)*(1+$J236)^(Y$490-$K$490)))</f>
        <v>0</v>
      </c>
      <c r="Z3164" s="357">
        <f>IF('PV Adoption'!V$5*(1/(1-'General Inputs'!$C$10))*$J3164*1000*$I3164 &lt;= ABS(($F3164-$E3164)*(1+$J236)^(Z$490-$K$490)),'PV Adoption'!V$5*(1/(1-'General Inputs'!$C$10))*$J3164*1000*$I3164,ABS(($F3164-$E3164)*(1+$J236)^(Z$490-$K$490)))</f>
        <v>0</v>
      </c>
      <c r="AA3164" s="357">
        <f>IF('PV Adoption'!W$5*(1/(1-'General Inputs'!$C$10))*$J3164*1000*$I3164 &lt;= ABS(($F3164-$E3164)*(1+$J236)^(AA$490-$K$490)),'PV Adoption'!W$5*(1/(1-'General Inputs'!$C$10))*$J3164*1000*$I3164,ABS(($F3164-$E3164)*(1+$J236)^(AA$490-$K$490)))</f>
        <v>0</v>
      </c>
      <c r="AB3164" s="357">
        <f>IF('PV Adoption'!X$5*(1/(1-'General Inputs'!$C$10))*$J3164*1000*$I3164 &lt;= ABS(($F3164-$E3164)*(1+$J236)^(AB$490-$K$490)),'PV Adoption'!X$5*(1/(1-'General Inputs'!$C$10))*$J3164*1000*$I3164,ABS(($F3164-$E3164)*(1+$J236)^(AB$490-$K$490)))</f>
        <v>0</v>
      </c>
      <c r="AC3164" s="357">
        <f>IF('PV Adoption'!Y$5*(1/(1-'General Inputs'!$C$10))*$J3164*1000*$I3164 &lt;= ABS(($F3164-$E3164)*(1+$J236)^(AC$490-$K$490)),'PV Adoption'!Y$5*(1/(1-'General Inputs'!$C$10))*$J3164*1000*$I3164,ABS(($F3164-$E3164)*(1+$J236)^(AC$490-$K$490)))</f>
        <v>0</v>
      </c>
      <c r="AD3164" s="357">
        <f>IF('PV Adoption'!Z$5*(1/(1-'General Inputs'!$C$10))*$J3164*1000*$I3164 &lt;= ABS(($F3164-$E3164)*(1+$J236)^(AD$490-$K$490)),'PV Adoption'!Z$5*(1/(1-'General Inputs'!$C$10))*$J3164*1000*$I3164,ABS(($F3164-$E3164)*(1+$J236)^(AD$490-$K$490)))</f>
        <v>0</v>
      </c>
      <c r="AE3164" s="357">
        <f>IF('PV Adoption'!AA$5*(1/(1-'General Inputs'!$C$10))*$J3164*1000*$I3164 &lt;= ABS(($F3164-$E3164)*(1+$J236)^(AE$490-$K$490)),'PV Adoption'!AA$5*(1/(1-'General Inputs'!$C$10))*$J3164*1000*$I3164,ABS(($F3164-$E3164)*(1+$J236)^(AE$490-$K$490)))</f>
        <v>0</v>
      </c>
      <c r="AF3164" s="357">
        <f>IF('PV Adoption'!AB$5*(1/(1-'General Inputs'!$C$10))*$J3164*1000*$I3164 &lt;= ABS(($F3164-$E3164)*(1+$J236)^(AF$490-$K$490)),'PV Adoption'!AB$5*(1/(1-'General Inputs'!$C$10))*$J3164*1000*$I3164,ABS(($F3164-$E3164)*(1+$J236)^(AF$490-$K$490)))</f>
        <v>0</v>
      </c>
      <c r="AG3164" s="357">
        <f>IF('PV Adoption'!AC$5*(1/(1-'General Inputs'!$C$10))*$J3164*1000*$I3164 &lt;= ABS(($F3164-$E3164)*(1+$J236)^(AG$490-$K$490)),'PV Adoption'!AC$5*(1/(1-'General Inputs'!$C$10))*$J3164*1000*$I3164,ABS(($F3164-$E3164)*(1+$J236)^(AG$490-$K$490)))</f>
        <v>0</v>
      </c>
      <c r="AH3164" s="357">
        <f>IF('PV Adoption'!AD$5*(1/(1-'General Inputs'!$C$10))*$J3164*1000*$I3164 &lt;= ABS(($F3164-$E3164)*(1+$J236)^(AH$490-$K$490)),'PV Adoption'!AD$5*(1/(1-'General Inputs'!$C$10))*$J3164*1000*$I3164,ABS(($F3164-$E3164)*(1+$J236)^(AH$490-$K$490)))</f>
        <v>0</v>
      </c>
      <c r="AI3164" s="357">
        <f>IF('PV Adoption'!AE$5*(1/(1-'General Inputs'!$C$10))*$J3164*1000*$I3164 &lt;= ABS(($F3164-$E3164)*(1+$J236)^(AI$490-$K$490)),'PV Adoption'!AE$5*(1/(1-'General Inputs'!$C$10))*$J3164*1000*$I3164,ABS(($F3164-$E3164)*(1+$J236)^(AI$490-$K$490)))</f>
        <v>0</v>
      </c>
      <c r="AJ3164" s="357">
        <f>IF('PV Adoption'!AF$5*(1/(1-'General Inputs'!$C$10))*$J3164*1000*$I3164 &lt;= ABS(($F3164-$E3164)*(1+$J236)^(AJ$490-$K$490)),'PV Adoption'!AF$5*(1/(1-'General Inputs'!$C$10))*$J3164*1000*$I3164,ABS(($F3164-$E3164)*(1+$J236)^(AJ$490-$K$490)))</f>
        <v>0</v>
      </c>
      <c r="AK3164" s="357">
        <v>0</v>
      </c>
      <c r="AL3164" s="357">
        <v>0</v>
      </c>
      <c r="AM3164" s="357">
        <v>0</v>
      </c>
    </row>
    <row r="3165" spans="1:39" x14ac:dyDescent="0.25">
      <c r="A3165" s="353" t="s">
        <v>496</v>
      </c>
      <c r="B3165" s="353" t="s">
        <v>497</v>
      </c>
      <c r="C3165" s="441">
        <f t="shared" ref="C3165:H3165" si="2613">C237</f>
        <v>2500</v>
      </c>
      <c r="D3165" s="441"/>
      <c r="E3165" s="441"/>
      <c r="F3165" s="441"/>
      <c r="G3165" s="441"/>
      <c r="H3165" s="441">
        <f t="shared" si="2613"/>
        <v>0</v>
      </c>
      <c r="I3165" s="470">
        <f>IFERROR(VLOOKUP(B3165,Coincidence!$B$2:$E$242,4,FALSE)*IF(G3165="Winter",'General Inputs'!$C$25,'General Inputs'!$C$24),IF(G3165="Winter",'General Inputs'!$C$25,'General Inputs'!$C$24))</f>
        <v>0.52140604400000001</v>
      </c>
      <c r="J3165" s="466">
        <f>'Nameplate by Substation'!H237</f>
        <v>4.2756872993687594E-4</v>
      </c>
      <c r="K3165" s="357">
        <f>IF('PV Adoption'!G$5*(1/(1-'General Inputs'!$C$10))*$J3165*1000*$I3165 &lt;= ABS(($F3165-$E3165)*(1+$J237)^(K$490-$K$490)),'PV Adoption'!G$5*(1/(1-'General Inputs'!$C$10))*$J3165*1000*$I3165,ABS(($F3165-$E3165)*(1+$J237)^(K$490-$K$490)))</f>
        <v>0</v>
      </c>
      <c r="L3165" s="357">
        <f>IF('PV Adoption'!H$5*(1/(1-'General Inputs'!$C$10))*$J3165*1000*$I3165 &lt;= ABS(($F3165-$E3165)*(1+$J237)^(L$490-$K$490)),'PV Adoption'!H$5*(1/(1-'General Inputs'!$C$10))*$J3165*1000*$I3165,ABS(($F3165-$E3165)*(1+$J237)^(L$490-$K$490)))</f>
        <v>0</v>
      </c>
      <c r="M3165" s="357">
        <f>IF('PV Adoption'!I$5*(1/(1-'General Inputs'!$C$10))*$J3165*1000*$I3165 &lt;= ABS(($F3165-$E3165)*(1+$J237)^(M$490-$K$490)),'PV Adoption'!I$5*(1/(1-'General Inputs'!$C$10))*$J3165*1000*$I3165,ABS(($F3165-$E3165)*(1+$J237)^(M$490-$K$490)))</f>
        <v>0</v>
      </c>
      <c r="N3165" s="357">
        <f>IF('PV Adoption'!J$5*(1/(1-'General Inputs'!$C$10))*$J3165*1000*$I3165 &lt;= ABS(($F3165-$E3165)*(1+$J237)^(N$490-$K$490)),'PV Adoption'!J$5*(1/(1-'General Inputs'!$C$10))*$J3165*1000*$I3165,ABS(($F3165-$E3165)*(1+$J237)^(N$490-$K$490)))</f>
        <v>0</v>
      </c>
      <c r="O3165" s="357">
        <f>IF('PV Adoption'!K$5*(1/(1-'General Inputs'!$C$10))*$J3165*1000*$I3165 &lt;= ABS(($F3165-$E3165)*(1+$J237)^(O$490-$K$490)),'PV Adoption'!K$5*(1/(1-'General Inputs'!$C$10))*$J3165*1000*$I3165,ABS(($F3165-$E3165)*(1+$J237)^(O$490-$K$490)))</f>
        <v>0</v>
      </c>
      <c r="P3165" s="357">
        <f>IF('PV Adoption'!L$5*(1/(1-'General Inputs'!$C$10))*$J3165*1000*$I3165 &lt;= ABS(($F3165-$E3165)*(1+$J237)^(P$490-$K$490)),'PV Adoption'!L$5*(1/(1-'General Inputs'!$C$10))*$J3165*1000*$I3165,ABS(($F3165-$E3165)*(1+$J237)^(P$490-$K$490)))</f>
        <v>0</v>
      </c>
      <c r="Q3165" s="357">
        <f>IF('PV Adoption'!M$5*(1/(1-'General Inputs'!$C$10))*$J3165*1000*$I3165 &lt;= ABS(($F3165-$E3165)*(1+$J237)^(Q$490-$K$490)),'PV Adoption'!M$5*(1/(1-'General Inputs'!$C$10))*$J3165*1000*$I3165,ABS(($F3165-$E3165)*(1+$J237)^(Q$490-$K$490)))</f>
        <v>0</v>
      </c>
      <c r="R3165" s="357">
        <f>IF('PV Adoption'!N$5*(1/(1-'General Inputs'!$C$10))*$J3165*1000*$I3165 &lt;= ABS(($F3165-$E3165)*(1+$J237)^(R$490-$K$490)),'PV Adoption'!N$5*(1/(1-'General Inputs'!$C$10))*$J3165*1000*$I3165,ABS(($F3165-$E3165)*(1+$J237)^(R$490-$K$490)))</f>
        <v>0</v>
      </c>
      <c r="S3165" s="357">
        <f>IF('PV Adoption'!O$5*(1/(1-'General Inputs'!$C$10))*$J3165*1000*$I3165 &lt;= ABS(($F3165-$E3165)*(1+$J237)^(S$490-$K$490)),'PV Adoption'!O$5*(1/(1-'General Inputs'!$C$10))*$J3165*1000*$I3165,ABS(($F3165-$E3165)*(1+$J237)^(S$490-$K$490)))</f>
        <v>0</v>
      </c>
      <c r="T3165" s="357">
        <f>IF('PV Adoption'!P$5*(1/(1-'General Inputs'!$C$10))*$J3165*1000*$I3165 &lt;= ABS(($F3165-$E3165)*(1+$J237)^(T$490-$K$490)),'PV Adoption'!P$5*(1/(1-'General Inputs'!$C$10))*$J3165*1000*$I3165,ABS(($F3165-$E3165)*(1+$J237)^(T$490-$K$490)))</f>
        <v>0</v>
      </c>
      <c r="U3165" s="357">
        <f>IF('PV Adoption'!Q$5*(1/(1-'General Inputs'!$C$10))*$J3165*1000*$I3165 &lt;= ABS(($F3165-$E3165)*(1+$J237)^(U$490-$K$490)),'PV Adoption'!Q$5*(1/(1-'General Inputs'!$C$10))*$J3165*1000*$I3165,ABS(($F3165-$E3165)*(1+$J237)^(U$490-$K$490)))</f>
        <v>0</v>
      </c>
      <c r="V3165" s="357">
        <f>IF('PV Adoption'!R$5*(1/(1-'General Inputs'!$C$10))*$J3165*1000*$I3165 &lt;= ABS(($F3165-$E3165)*(1+$J237)^(V$490-$K$490)),'PV Adoption'!R$5*(1/(1-'General Inputs'!$C$10))*$J3165*1000*$I3165,ABS(($F3165-$E3165)*(1+$J237)^(V$490-$K$490)))</f>
        <v>0</v>
      </c>
      <c r="W3165" s="357">
        <f>IF('PV Adoption'!S$5*(1/(1-'General Inputs'!$C$10))*$J3165*1000*$I3165 &lt;= ABS(($F3165-$E3165)*(1+$J237)^(W$490-$K$490)),'PV Adoption'!S$5*(1/(1-'General Inputs'!$C$10))*$J3165*1000*$I3165,ABS(($F3165-$E3165)*(1+$J237)^(W$490-$K$490)))</f>
        <v>0</v>
      </c>
      <c r="X3165" s="357">
        <f>IF('PV Adoption'!T$5*(1/(1-'General Inputs'!$C$10))*$J3165*1000*$I3165 &lt;= ABS(($F3165-$E3165)*(1+$J237)^(X$490-$K$490)),'PV Adoption'!T$5*(1/(1-'General Inputs'!$C$10))*$J3165*1000*$I3165,ABS(($F3165-$E3165)*(1+$J237)^(X$490-$K$490)))</f>
        <v>0</v>
      </c>
      <c r="Y3165" s="357">
        <f>IF('PV Adoption'!U$5*(1/(1-'General Inputs'!$C$10))*$J3165*1000*$I3165 &lt;= ABS(($F3165-$E3165)*(1+$J237)^(Y$490-$K$490)),'PV Adoption'!U$5*(1/(1-'General Inputs'!$C$10))*$J3165*1000*$I3165,ABS(($F3165-$E3165)*(1+$J237)^(Y$490-$K$490)))</f>
        <v>0</v>
      </c>
      <c r="Z3165" s="357">
        <f>IF('PV Adoption'!V$5*(1/(1-'General Inputs'!$C$10))*$J3165*1000*$I3165 &lt;= ABS(($F3165-$E3165)*(1+$J237)^(Z$490-$K$490)),'PV Adoption'!V$5*(1/(1-'General Inputs'!$C$10))*$J3165*1000*$I3165,ABS(($F3165-$E3165)*(1+$J237)^(Z$490-$K$490)))</f>
        <v>0</v>
      </c>
      <c r="AA3165" s="357">
        <f>IF('PV Adoption'!W$5*(1/(1-'General Inputs'!$C$10))*$J3165*1000*$I3165 &lt;= ABS(($F3165-$E3165)*(1+$J237)^(AA$490-$K$490)),'PV Adoption'!W$5*(1/(1-'General Inputs'!$C$10))*$J3165*1000*$I3165,ABS(($F3165-$E3165)*(1+$J237)^(AA$490-$K$490)))</f>
        <v>0</v>
      </c>
      <c r="AB3165" s="357">
        <f>IF('PV Adoption'!X$5*(1/(1-'General Inputs'!$C$10))*$J3165*1000*$I3165 &lt;= ABS(($F3165-$E3165)*(1+$J237)^(AB$490-$K$490)),'PV Adoption'!X$5*(1/(1-'General Inputs'!$C$10))*$J3165*1000*$I3165,ABS(($F3165-$E3165)*(1+$J237)^(AB$490-$K$490)))</f>
        <v>0</v>
      </c>
      <c r="AC3165" s="357">
        <f>IF('PV Adoption'!Y$5*(1/(1-'General Inputs'!$C$10))*$J3165*1000*$I3165 &lt;= ABS(($F3165-$E3165)*(1+$J237)^(AC$490-$K$490)),'PV Adoption'!Y$5*(1/(1-'General Inputs'!$C$10))*$J3165*1000*$I3165,ABS(($F3165-$E3165)*(1+$J237)^(AC$490-$K$490)))</f>
        <v>0</v>
      </c>
      <c r="AD3165" s="357">
        <f>IF('PV Adoption'!Z$5*(1/(1-'General Inputs'!$C$10))*$J3165*1000*$I3165 &lt;= ABS(($F3165-$E3165)*(1+$J237)^(AD$490-$K$490)),'PV Adoption'!Z$5*(1/(1-'General Inputs'!$C$10))*$J3165*1000*$I3165,ABS(($F3165-$E3165)*(1+$J237)^(AD$490-$K$490)))</f>
        <v>0</v>
      </c>
      <c r="AE3165" s="357">
        <f>IF('PV Adoption'!AA$5*(1/(1-'General Inputs'!$C$10))*$J3165*1000*$I3165 &lt;= ABS(($F3165-$E3165)*(1+$J237)^(AE$490-$K$490)),'PV Adoption'!AA$5*(1/(1-'General Inputs'!$C$10))*$J3165*1000*$I3165,ABS(($F3165-$E3165)*(1+$J237)^(AE$490-$K$490)))</f>
        <v>0</v>
      </c>
      <c r="AF3165" s="357">
        <f>IF('PV Adoption'!AB$5*(1/(1-'General Inputs'!$C$10))*$J3165*1000*$I3165 &lt;= ABS(($F3165-$E3165)*(1+$J237)^(AF$490-$K$490)),'PV Adoption'!AB$5*(1/(1-'General Inputs'!$C$10))*$J3165*1000*$I3165,ABS(($F3165-$E3165)*(1+$J237)^(AF$490-$K$490)))</f>
        <v>0</v>
      </c>
      <c r="AG3165" s="357">
        <f>IF('PV Adoption'!AC$5*(1/(1-'General Inputs'!$C$10))*$J3165*1000*$I3165 &lt;= ABS(($F3165-$E3165)*(1+$J237)^(AG$490-$K$490)),'PV Adoption'!AC$5*(1/(1-'General Inputs'!$C$10))*$J3165*1000*$I3165,ABS(($F3165-$E3165)*(1+$J237)^(AG$490-$K$490)))</f>
        <v>0</v>
      </c>
      <c r="AH3165" s="357">
        <f>IF('PV Adoption'!AD$5*(1/(1-'General Inputs'!$C$10))*$J3165*1000*$I3165 &lt;= ABS(($F3165-$E3165)*(1+$J237)^(AH$490-$K$490)),'PV Adoption'!AD$5*(1/(1-'General Inputs'!$C$10))*$J3165*1000*$I3165,ABS(($F3165-$E3165)*(1+$J237)^(AH$490-$K$490)))</f>
        <v>0</v>
      </c>
      <c r="AI3165" s="357">
        <f>IF('PV Adoption'!AE$5*(1/(1-'General Inputs'!$C$10))*$J3165*1000*$I3165 &lt;= ABS(($F3165-$E3165)*(1+$J237)^(AI$490-$K$490)),'PV Adoption'!AE$5*(1/(1-'General Inputs'!$C$10))*$J3165*1000*$I3165,ABS(($F3165-$E3165)*(1+$J237)^(AI$490-$K$490)))</f>
        <v>0</v>
      </c>
      <c r="AJ3165" s="357">
        <f>IF('PV Adoption'!AF$5*(1/(1-'General Inputs'!$C$10))*$J3165*1000*$I3165 &lt;= ABS(($F3165-$E3165)*(1+$J237)^(AJ$490-$K$490)),'PV Adoption'!AF$5*(1/(1-'General Inputs'!$C$10))*$J3165*1000*$I3165,ABS(($F3165-$E3165)*(1+$J237)^(AJ$490-$K$490)))</f>
        <v>0</v>
      </c>
      <c r="AK3165" s="357">
        <v>0</v>
      </c>
      <c r="AL3165" s="357">
        <v>0</v>
      </c>
      <c r="AM3165" s="357">
        <v>0</v>
      </c>
    </row>
    <row r="3166" spans="1:39" x14ac:dyDescent="0.25">
      <c r="A3166" s="353" t="s">
        <v>487</v>
      </c>
      <c r="B3166" s="353" t="s">
        <v>487</v>
      </c>
      <c r="C3166" s="441">
        <f t="shared" ref="C3166:H3166" si="2614">C238</f>
        <v>9375</v>
      </c>
      <c r="D3166" s="441"/>
      <c r="E3166" s="441"/>
      <c r="F3166" s="441"/>
      <c r="G3166" s="441"/>
      <c r="H3166" s="441">
        <f t="shared" si="2614"/>
        <v>0</v>
      </c>
      <c r="I3166" s="470">
        <f>IFERROR(VLOOKUP(B3166,Coincidence!$B$2:$E$242,4,FALSE)*IF(G3166="Winter",'General Inputs'!$C$25,'General Inputs'!$C$24),IF(G3166="Winter",'General Inputs'!$C$25,'General Inputs'!$C$24))</f>
        <v>0.52140604400000001</v>
      </c>
      <c r="J3166" s="466">
        <f>'Nameplate by Substation'!H238</f>
        <v>1.7309547145287643E-3</v>
      </c>
      <c r="K3166" s="357">
        <f>IF('PV Adoption'!G$5*(1/(1-'General Inputs'!$C$10))*$J3166*1000*$I3166 &lt;= ABS(($F3166-$E3166)*(1+$J238)^(K$490-$K$490)),'PV Adoption'!G$5*(1/(1-'General Inputs'!$C$10))*$J3166*1000*$I3166,ABS(($F3166-$E3166)*(1+$J238)^(K$490-$K$490)))</f>
        <v>0</v>
      </c>
      <c r="L3166" s="357">
        <f>IF('PV Adoption'!H$5*(1/(1-'General Inputs'!$C$10))*$J3166*1000*$I3166 &lt;= ABS(($F3166-$E3166)*(1+$J238)^(L$490-$K$490)),'PV Adoption'!H$5*(1/(1-'General Inputs'!$C$10))*$J3166*1000*$I3166,ABS(($F3166-$E3166)*(1+$J238)^(L$490-$K$490)))</f>
        <v>0</v>
      </c>
      <c r="M3166" s="357">
        <f>IF('PV Adoption'!I$5*(1/(1-'General Inputs'!$C$10))*$J3166*1000*$I3166 &lt;= ABS(($F3166-$E3166)*(1+$J238)^(M$490-$K$490)),'PV Adoption'!I$5*(1/(1-'General Inputs'!$C$10))*$J3166*1000*$I3166,ABS(($F3166-$E3166)*(1+$J238)^(M$490-$K$490)))</f>
        <v>0</v>
      </c>
      <c r="N3166" s="357">
        <f>IF('PV Adoption'!J$5*(1/(1-'General Inputs'!$C$10))*$J3166*1000*$I3166 &lt;= ABS(($F3166-$E3166)*(1+$J238)^(N$490-$K$490)),'PV Adoption'!J$5*(1/(1-'General Inputs'!$C$10))*$J3166*1000*$I3166,ABS(($F3166-$E3166)*(1+$J238)^(N$490-$K$490)))</f>
        <v>0</v>
      </c>
      <c r="O3166" s="357">
        <f>IF('PV Adoption'!K$5*(1/(1-'General Inputs'!$C$10))*$J3166*1000*$I3166 &lt;= ABS(($F3166-$E3166)*(1+$J238)^(O$490-$K$490)),'PV Adoption'!K$5*(1/(1-'General Inputs'!$C$10))*$J3166*1000*$I3166,ABS(($F3166-$E3166)*(1+$J238)^(O$490-$K$490)))</f>
        <v>0</v>
      </c>
      <c r="P3166" s="357">
        <f>IF('PV Adoption'!L$5*(1/(1-'General Inputs'!$C$10))*$J3166*1000*$I3166 &lt;= ABS(($F3166-$E3166)*(1+$J238)^(P$490-$K$490)),'PV Adoption'!L$5*(1/(1-'General Inputs'!$C$10))*$J3166*1000*$I3166,ABS(($F3166-$E3166)*(1+$J238)^(P$490-$K$490)))</f>
        <v>0</v>
      </c>
      <c r="Q3166" s="357">
        <f>IF('PV Adoption'!M$5*(1/(1-'General Inputs'!$C$10))*$J3166*1000*$I3166 &lt;= ABS(($F3166-$E3166)*(1+$J238)^(Q$490-$K$490)),'PV Adoption'!M$5*(1/(1-'General Inputs'!$C$10))*$J3166*1000*$I3166,ABS(($F3166-$E3166)*(1+$J238)^(Q$490-$K$490)))</f>
        <v>0</v>
      </c>
      <c r="R3166" s="357">
        <f>IF('PV Adoption'!N$5*(1/(1-'General Inputs'!$C$10))*$J3166*1000*$I3166 &lt;= ABS(($F3166-$E3166)*(1+$J238)^(R$490-$K$490)),'PV Adoption'!N$5*(1/(1-'General Inputs'!$C$10))*$J3166*1000*$I3166,ABS(($F3166-$E3166)*(1+$J238)^(R$490-$K$490)))</f>
        <v>0</v>
      </c>
      <c r="S3166" s="357">
        <f>IF('PV Adoption'!O$5*(1/(1-'General Inputs'!$C$10))*$J3166*1000*$I3166 &lt;= ABS(($F3166-$E3166)*(1+$J238)^(S$490-$K$490)),'PV Adoption'!O$5*(1/(1-'General Inputs'!$C$10))*$J3166*1000*$I3166,ABS(($F3166-$E3166)*(1+$J238)^(S$490-$K$490)))</f>
        <v>0</v>
      </c>
      <c r="T3166" s="357">
        <f>IF('PV Adoption'!P$5*(1/(1-'General Inputs'!$C$10))*$J3166*1000*$I3166 &lt;= ABS(($F3166-$E3166)*(1+$J238)^(T$490-$K$490)),'PV Adoption'!P$5*(1/(1-'General Inputs'!$C$10))*$J3166*1000*$I3166,ABS(($F3166-$E3166)*(1+$J238)^(T$490-$K$490)))</f>
        <v>0</v>
      </c>
      <c r="U3166" s="357">
        <f>IF('PV Adoption'!Q$5*(1/(1-'General Inputs'!$C$10))*$J3166*1000*$I3166 &lt;= ABS(($F3166-$E3166)*(1+$J238)^(U$490-$K$490)),'PV Adoption'!Q$5*(1/(1-'General Inputs'!$C$10))*$J3166*1000*$I3166,ABS(($F3166-$E3166)*(1+$J238)^(U$490-$K$490)))</f>
        <v>0</v>
      </c>
      <c r="V3166" s="357">
        <f>IF('PV Adoption'!R$5*(1/(1-'General Inputs'!$C$10))*$J3166*1000*$I3166 &lt;= ABS(($F3166-$E3166)*(1+$J238)^(V$490-$K$490)),'PV Adoption'!R$5*(1/(1-'General Inputs'!$C$10))*$J3166*1000*$I3166,ABS(($F3166-$E3166)*(1+$J238)^(V$490-$K$490)))</f>
        <v>0</v>
      </c>
      <c r="W3166" s="357">
        <f>IF('PV Adoption'!S$5*(1/(1-'General Inputs'!$C$10))*$J3166*1000*$I3166 &lt;= ABS(($F3166-$E3166)*(1+$J238)^(W$490-$K$490)),'PV Adoption'!S$5*(1/(1-'General Inputs'!$C$10))*$J3166*1000*$I3166,ABS(($F3166-$E3166)*(1+$J238)^(W$490-$K$490)))</f>
        <v>0</v>
      </c>
      <c r="X3166" s="357">
        <f>IF('PV Adoption'!T$5*(1/(1-'General Inputs'!$C$10))*$J3166*1000*$I3166 &lt;= ABS(($F3166-$E3166)*(1+$J238)^(X$490-$K$490)),'PV Adoption'!T$5*(1/(1-'General Inputs'!$C$10))*$J3166*1000*$I3166,ABS(($F3166-$E3166)*(1+$J238)^(X$490-$K$490)))</f>
        <v>0</v>
      </c>
      <c r="Y3166" s="357">
        <f>IF('PV Adoption'!U$5*(1/(1-'General Inputs'!$C$10))*$J3166*1000*$I3166 &lt;= ABS(($F3166-$E3166)*(1+$J238)^(Y$490-$K$490)),'PV Adoption'!U$5*(1/(1-'General Inputs'!$C$10))*$J3166*1000*$I3166,ABS(($F3166-$E3166)*(1+$J238)^(Y$490-$K$490)))</f>
        <v>0</v>
      </c>
      <c r="Z3166" s="357">
        <f>IF('PV Adoption'!V$5*(1/(1-'General Inputs'!$C$10))*$J3166*1000*$I3166 &lt;= ABS(($F3166-$E3166)*(1+$J238)^(Z$490-$K$490)),'PV Adoption'!V$5*(1/(1-'General Inputs'!$C$10))*$J3166*1000*$I3166,ABS(($F3166-$E3166)*(1+$J238)^(Z$490-$K$490)))</f>
        <v>0</v>
      </c>
      <c r="AA3166" s="357">
        <f>IF('PV Adoption'!W$5*(1/(1-'General Inputs'!$C$10))*$J3166*1000*$I3166 &lt;= ABS(($F3166-$E3166)*(1+$J238)^(AA$490-$K$490)),'PV Adoption'!W$5*(1/(1-'General Inputs'!$C$10))*$J3166*1000*$I3166,ABS(($F3166-$E3166)*(1+$J238)^(AA$490-$K$490)))</f>
        <v>0</v>
      </c>
      <c r="AB3166" s="357">
        <f>IF('PV Adoption'!X$5*(1/(1-'General Inputs'!$C$10))*$J3166*1000*$I3166 &lt;= ABS(($F3166-$E3166)*(1+$J238)^(AB$490-$K$490)),'PV Adoption'!X$5*(1/(1-'General Inputs'!$C$10))*$J3166*1000*$I3166,ABS(($F3166-$E3166)*(1+$J238)^(AB$490-$K$490)))</f>
        <v>0</v>
      </c>
      <c r="AC3166" s="357">
        <f>IF('PV Adoption'!Y$5*(1/(1-'General Inputs'!$C$10))*$J3166*1000*$I3166 &lt;= ABS(($F3166-$E3166)*(1+$J238)^(AC$490-$K$490)),'PV Adoption'!Y$5*(1/(1-'General Inputs'!$C$10))*$J3166*1000*$I3166,ABS(($F3166-$E3166)*(1+$J238)^(AC$490-$K$490)))</f>
        <v>0</v>
      </c>
      <c r="AD3166" s="357">
        <f>IF('PV Adoption'!Z$5*(1/(1-'General Inputs'!$C$10))*$J3166*1000*$I3166 &lt;= ABS(($F3166-$E3166)*(1+$J238)^(AD$490-$K$490)),'PV Adoption'!Z$5*(1/(1-'General Inputs'!$C$10))*$J3166*1000*$I3166,ABS(($F3166-$E3166)*(1+$J238)^(AD$490-$K$490)))</f>
        <v>0</v>
      </c>
      <c r="AE3166" s="357">
        <f>IF('PV Adoption'!AA$5*(1/(1-'General Inputs'!$C$10))*$J3166*1000*$I3166 &lt;= ABS(($F3166-$E3166)*(1+$J238)^(AE$490-$K$490)),'PV Adoption'!AA$5*(1/(1-'General Inputs'!$C$10))*$J3166*1000*$I3166,ABS(($F3166-$E3166)*(1+$J238)^(AE$490-$K$490)))</f>
        <v>0</v>
      </c>
      <c r="AF3166" s="357">
        <f>IF('PV Adoption'!AB$5*(1/(1-'General Inputs'!$C$10))*$J3166*1000*$I3166 &lt;= ABS(($F3166-$E3166)*(1+$J238)^(AF$490-$K$490)),'PV Adoption'!AB$5*(1/(1-'General Inputs'!$C$10))*$J3166*1000*$I3166,ABS(($F3166-$E3166)*(1+$J238)^(AF$490-$K$490)))</f>
        <v>0</v>
      </c>
      <c r="AG3166" s="357">
        <f>IF('PV Adoption'!AC$5*(1/(1-'General Inputs'!$C$10))*$J3166*1000*$I3166 &lt;= ABS(($F3166-$E3166)*(1+$J238)^(AG$490-$K$490)),'PV Adoption'!AC$5*(1/(1-'General Inputs'!$C$10))*$J3166*1000*$I3166,ABS(($F3166-$E3166)*(1+$J238)^(AG$490-$K$490)))</f>
        <v>0</v>
      </c>
      <c r="AH3166" s="357">
        <f>IF('PV Adoption'!AD$5*(1/(1-'General Inputs'!$C$10))*$J3166*1000*$I3166 &lt;= ABS(($F3166-$E3166)*(1+$J238)^(AH$490-$K$490)),'PV Adoption'!AD$5*(1/(1-'General Inputs'!$C$10))*$J3166*1000*$I3166,ABS(($F3166-$E3166)*(1+$J238)^(AH$490-$K$490)))</f>
        <v>0</v>
      </c>
      <c r="AI3166" s="357">
        <f>IF('PV Adoption'!AE$5*(1/(1-'General Inputs'!$C$10))*$J3166*1000*$I3166 &lt;= ABS(($F3166-$E3166)*(1+$J238)^(AI$490-$K$490)),'PV Adoption'!AE$5*(1/(1-'General Inputs'!$C$10))*$J3166*1000*$I3166,ABS(($F3166-$E3166)*(1+$J238)^(AI$490-$K$490)))</f>
        <v>0</v>
      </c>
      <c r="AJ3166" s="357">
        <f>IF('PV Adoption'!AF$5*(1/(1-'General Inputs'!$C$10))*$J3166*1000*$I3166 &lt;= ABS(($F3166-$E3166)*(1+$J238)^(AJ$490-$K$490)),'PV Adoption'!AF$5*(1/(1-'General Inputs'!$C$10))*$J3166*1000*$I3166,ABS(($F3166-$E3166)*(1+$J238)^(AJ$490-$K$490)))</f>
        <v>0</v>
      </c>
      <c r="AK3166" s="357">
        <v>215.41656019684459</v>
      </c>
      <c r="AL3166" s="357">
        <v>216.68142219877865</v>
      </c>
      <c r="AM3166" s="357">
        <v>217.95371109436689</v>
      </c>
    </row>
    <row r="3167" spans="1:39" x14ac:dyDescent="0.25">
      <c r="A3167" s="353" t="s">
        <v>324</v>
      </c>
      <c r="B3167" s="353" t="s">
        <v>324</v>
      </c>
      <c r="C3167" s="441">
        <f t="shared" ref="C3167:H3167" si="2615">C239</f>
        <v>5000</v>
      </c>
      <c r="D3167" s="441"/>
      <c r="E3167" s="441"/>
      <c r="F3167" s="441"/>
      <c r="G3167" s="441"/>
      <c r="H3167" s="441">
        <f t="shared" si="2615"/>
        <v>0</v>
      </c>
      <c r="I3167" s="470">
        <f>IFERROR(VLOOKUP(B3167,Coincidence!$B$2:$E$242,4,FALSE)*IF(G3167="Winter",'General Inputs'!$C$25,'General Inputs'!$C$24),IF(G3167="Winter",'General Inputs'!$C$25,'General Inputs'!$C$24))</f>
        <v>0.52140604400000001</v>
      </c>
      <c r="J3167" s="466">
        <f>'Nameplate by Substation'!H239</f>
        <v>2.9799853381726402E-3</v>
      </c>
      <c r="K3167" s="357">
        <f>IF('PV Adoption'!G$5*(1/(1-'General Inputs'!$C$10))*$J3167*1000*$I3167 &lt;= ABS(($F3167-$E3167)*(1+$J239)^(K$490-$K$490)),'PV Adoption'!G$5*(1/(1-'General Inputs'!$C$10))*$J3167*1000*$I3167,ABS(($F3167-$E3167)*(1+$J239)^(K$490-$K$490)))</f>
        <v>0</v>
      </c>
      <c r="L3167" s="357">
        <f>IF('PV Adoption'!H$5*(1/(1-'General Inputs'!$C$10))*$J3167*1000*$I3167 &lt;= ABS(($F3167-$E3167)*(1+$J239)^(L$490-$K$490)),'PV Adoption'!H$5*(1/(1-'General Inputs'!$C$10))*$J3167*1000*$I3167,ABS(($F3167-$E3167)*(1+$J239)^(L$490-$K$490)))</f>
        <v>0</v>
      </c>
      <c r="M3167" s="357">
        <f>IF('PV Adoption'!I$5*(1/(1-'General Inputs'!$C$10))*$J3167*1000*$I3167 &lt;= ABS(($F3167-$E3167)*(1+$J239)^(M$490-$K$490)),'PV Adoption'!I$5*(1/(1-'General Inputs'!$C$10))*$J3167*1000*$I3167,ABS(($F3167-$E3167)*(1+$J239)^(M$490-$K$490)))</f>
        <v>0</v>
      </c>
      <c r="N3167" s="357">
        <f>IF('PV Adoption'!J$5*(1/(1-'General Inputs'!$C$10))*$J3167*1000*$I3167 &lt;= ABS(($F3167-$E3167)*(1+$J239)^(N$490-$K$490)),'PV Adoption'!J$5*(1/(1-'General Inputs'!$C$10))*$J3167*1000*$I3167,ABS(($F3167-$E3167)*(1+$J239)^(N$490-$K$490)))</f>
        <v>0</v>
      </c>
      <c r="O3167" s="357">
        <f>IF('PV Adoption'!K$5*(1/(1-'General Inputs'!$C$10))*$J3167*1000*$I3167 &lt;= ABS(($F3167-$E3167)*(1+$J239)^(O$490-$K$490)),'PV Adoption'!K$5*(1/(1-'General Inputs'!$C$10))*$J3167*1000*$I3167,ABS(($F3167-$E3167)*(1+$J239)^(O$490-$K$490)))</f>
        <v>0</v>
      </c>
      <c r="P3167" s="357">
        <f>IF('PV Adoption'!L$5*(1/(1-'General Inputs'!$C$10))*$J3167*1000*$I3167 &lt;= ABS(($F3167-$E3167)*(1+$J239)^(P$490-$K$490)),'PV Adoption'!L$5*(1/(1-'General Inputs'!$C$10))*$J3167*1000*$I3167,ABS(($F3167-$E3167)*(1+$J239)^(P$490-$K$490)))</f>
        <v>0</v>
      </c>
      <c r="Q3167" s="357">
        <f>IF('PV Adoption'!M$5*(1/(1-'General Inputs'!$C$10))*$J3167*1000*$I3167 &lt;= ABS(($F3167-$E3167)*(1+$J239)^(Q$490-$K$490)),'PV Adoption'!M$5*(1/(1-'General Inputs'!$C$10))*$J3167*1000*$I3167,ABS(($F3167-$E3167)*(1+$J239)^(Q$490-$K$490)))</f>
        <v>0</v>
      </c>
      <c r="R3167" s="357">
        <f>IF('PV Adoption'!N$5*(1/(1-'General Inputs'!$C$10))*$J3167*1000*$I3167 &lt;= ABS(($F3167-$E3167)*(1+$J239)^(R$490-$K$490)),'PV Adoption'!N$5*(1/(1-'General Inputs'!$C$10))*$J3167*1000*$I3167,ABS(($F3167-$E3167)*(1+$J239)^(R$490-$K$490)))</f>
        <v>0</v>
      </c>
      <c r="S3167" s="357">
        <f>IF('PV Adoption'!O$5*(1/(1-'General Inputs'!$C$10))*$J3167*1000*$I3167 &lt;= ABS(($F3167-$E3167)*(1+$J239)^(S$490-$K$490)),'PV Adoption'!O$5*(1/(1-'General Inputs'!$C$10))*$J3167*1000*$I3167,ABS(($F3167-$E3167)*(1+$J239)^(S$490-$K$490)))</f>
        <v>0</v>
      </c>
      <c r="T3167" s="357">
        <f>IF('PV Adoption'!P$5*(1/(1-'General Inputs'!$C$10))*$J3167*1000*$I3167 &lt;= ABS(($F3167-$E3167)*(1+$J239)^(T$490-$K$490)),'PV Adoption'!P$5*(1/(1-'General Inputs'!$C$10))*$J3167*1000*$I3167,ABS(($F3167-$E3167)*(1+$J239)^(T$490-$K$490)))</f>
        <v>0</v>
      </c>
      <c r="U3167" s="357">
        <f>IF('PV Adoption'!Q$5*(1/(1-'General Inputs'!$C$10))*$J3167*1000*$I3167 &lt;= ABS(($F3167-$E3167)*(1+$J239)^(U$490-$K$490)),'PV Adoption'!Q$5*(1/(1-'General Inputs'!$C$10))*$J3167*1000*$I3167,ABS(($F3167-$E3167)*(1+$J239)^(U$490-$K$490)))</f>
        <v>0</v>
      </c>
      <c r="V3167" s="357">
        <f>IF('PV Adoption'!R$5*(1/(1-'General Inputs'!$C$10))*$J3167*1000*$I3167 &lt;= ABS(($F3167-$E3167)*(1+$J239)^(V$490-$K$490)),'PV Adoption'!R$5*(1/(1-'General Inputs'!$C$10))*$J3167*1000*$I3167,ABS(($F3167-$E3167)*(1+$J239)^(V$490-$K$490)))</f>
        <v>0</v>
      </c>
      <c r="W3167" s="357">
        <f>IF('PV Adoption'!S$5*(1/(1-'General Inputs'!$C$10))*$J3167*1000*$I3167 &lt;= ABS(($F3167-$E3167)*(1+$J239)^(W$490-$K$490)),'PV Adoption'!S$5*(1/(1-'General Inputs'!$C$10))*$J3167*1000*$I3167,ABS(($F3167-$E3167)*(1+$J239)^(W$490-$K$490)))</f>
        <v>0</v>
      </c>
      <c r="X3167" s="357">
        <f>IF('PV Adoption'!T$5*(1/(1-'General Inputs'!$C$10))*$J3167*1000*$I3167 &lt;= ABS(($F3167-$E3167)*(1+$J239)^(X$490-$K$490)),'PV Adoption'!T$5*(1/(1-'General Inputs'!$C$10))*$J3167*1000*$I3167,ABS(($F3167-$E3167)*(1+$J239)^(X$490-$K$490)))</f>
        <v>0</v>
      </c>
      <c r="Y3167" s="357">
        <f>IF('PV Adoption'!U$5*(1/(1-'General Inputs'!$C$10))*$J3167*1000*$I3167 &lt;= ABS(($F3167-$E3167)*(1+$J239)^(Y$490-$K$490)),'PV Adoption'!U$5*(1/(1-'General Inputs'!$C$10))*$J3167*1000*$I3167,ABS(($F3167-$E3167)*(1+$J239)^(Y$490-$K$490)))</f>
        <v>0</v>
      </c>
      <c r="Z3167" s="357">
        <f>IF('PV Adoption'!V$5*(1/(1-'General Inputs'!$C$10))*$J3167*1000*$I3167 &lt;= ABS(($F3167-$E3167)*(1+$J239)^(Z$490-$K$490)),'PV Adoption'!V$5*(1/(1-'General Inputs'!$C$10))*$J3167*1000*$I3167,ABS(($F3167-$E3167)*(1+$J239)^(Z$490-$K$490)))</f>
        <v>0</v>
      </c>
      <c r="AA3167" s="357">
        <f>IF('PV Adoption'!W$5*(1/(1-'General Inputs'!$C$10))*$J3167*1000*$I3167 &lt;= ABS(($F3167-$E3167)*(1+$J239)^(AA$490-$K$490)),'PV Adoption'!W$5*(1/(1-'General Inputs'!$C$10))*$J3167*1000*$I3167,ABS(($F3167-$E3167)*(1+$J239)^(AA$490-$K$490)))</f>
        <v>0</v>
      </c>
      <c r="AB3167" s="357">
        <f>IF('PV Adoption'!X$5*(1/(1-'General Inputs'!$C$10))*$J3167*1000*$I3167 &lt;= ABS(($F3167-$E3167)*(1+$J239)^(AB$490-$K$490)),'PV Adoption'!X$5*(1/(1-'General Inputs'!$C$10))*$J3167*1000*$I3167,ABS(($F3167-$E3167)*(1+$J239)^(AB$490-$K$490)))</f>
        <v>0</v>
      </c>
      <c r="AC3167" s="357">
        <f>IF('PV Adoption'!Y$5*(1/(1-'General Inputs'!$C$10))*$J3167*1000*$I3167 &lt;= ABS(($F3167-$E3167)*(1+$J239)^(AC$490-$K$490)),'PV Adoption'!Y$5*(1/(1-'General Inputs'!$C$10))*$J3167*1000*$I3167,ABS(($F3167-$E3167)*(1+$J239)^(AC$490-$K$490)))</f>
        <v>0</v>
      </c>
      <c r="AD3167" s="357">
        <f>IF('PV Adoption'!Z$5*(1/(1-'General Inputs'!$C$10))*$J3167*1000*$I3167 &lt;= ABS(($F3167-$E3167)*(1+$J239)^(AD$490-$K$490)),'PV Adoption'!Z$5*(1/(1-'General Inputs'!$C$10))*$J3167*1000*$I3167,ABS(($F3167-$E3167)*(1+$J239)^(AD$490-$K$490)))</f>
        <v>0</v>
      </c>
      <c r="AE3167" s="357">
        <f>IF('PV Adoption'!AA$5*(1/(1-'General Inputs'!$C$10))*$J3167*1000*$I3167 &lt;= ABS(($F3167-$E3167)*(1+$J239)^(AE$490-$K$490)),'PV Adoption'!AA$5*(1/(1-'General Inputs'!$C$10))*$J3167*1000*$I3167,ABS(($F3167-$E3167)*(1+$J239)^(AE$490-$K$490)))</f>
        <v>0</v>
      </c>
      <c r="AF3167" s="357">
        <f>IF('PV Adoption'!AB$5*(1/(1-'General Inputs'!$C$10))*$J3167*1000*$I3167 &lt;= ABS(($F3167-$E3167)*(1+$J239)^(AF$490-$K$490)),'PV Adoption'!AB$5*(1/(1-'General Inputs'!$C$10))*$J3167*1000*$I3167,ABS(($F3167-$E3167)*(1+$J239)^(AF$490-$K$490)))</f>
        <v>0</v>
      </c>
      <c r="AG3167" s="357">
        <f>IF('PV Adoption'!AC$5*(1/(1-'General Inputs'!$C$10))*$J3167*1000*$I3167 &lt;= ABS(($F3167-$E3167)*(1+$J239)^(AG$490-$K$490)),'PV Adoption'!AC$5*(1/(1-'General Inputs'!$C$10))*$J3167*1000*$I3167,ABS(($F3167-$E3167)*(1+$J239)^(AG$490-$K$490)))</f>
        <v>0</v>
      </c>
      <c r="AH3167" s="357">
        <f>IF('PV Adoption'!AD$5*(1/(1-'General Inputs'!$C$10))*$J3167*1000*$I3167 &lt;= ABS(($F3167-$E3167)*(1+$J239)^(AH$490-$K$490)),'PV Adoption'!AD$5*(1/(1-'General Inputs'!$C$10))*$J3167*1000*$I3167,ABS(($F3167-$E3167)*(1+$J239)^(AH$490-$K$490)))</f>
        <v>0</v>
      </c>
      <c r="AI3167" s="357">
        <f>IF('PV Adoption'!AE$5*(1/(1-'General Inputs'!$C$10))*$J3167*1000*$I3167 &lt;= ABS(($F3167-$E3167)*(1+$J239)^(AI$490-$K$490)),'PV Adoption'!AE$5*(1/(1-'General Inputs'!$C$10))*$J3167*1000*$I3167,ABS(($F3167-$E3167)*(1+$J239)^(AI$490-$K$490)))</f>
        <v>0</v>
      </c>
      <c r="AJ3167" s="357">
        <f>IF('PV Adoption'!AF$5*(1/(1-'General Inputs'!$C$10))*$J3167*1000*$I3167 &lt;= ABS(($F3167-$E3167)*(1+$J239)^(AJ$490-$K$490)),'PV Adoption'!AF$5*(1/(1-'General Inputs'!$C$10))*$J3167*1000*$I3167,ABS(($F3167-$E3167)*(1+$J239)^(AJ$490-$K$490)))</f>
        <v>0</v>
      </c>
      <c r="AK3167" s="357">
        <v>0</v>
      </c>
      <c r="AL3167" s="357">
        <v>0</v>
      </c>
      <c r="AM3167" s="357">
        <v>0</v>
      </c>
    </row>
    <row r="3168" spans="1:39" x14ac:dyDescent="0.25">
      <c r="A3168" s="353" t="s">
        <v>476</v>
      </c>
      <c r="B3168" s="353" t="s">
        <v>476</v>
      </c>
      <c r="C3168" s="441">
        <f t="shared" ref="C3168:H3168" si="2616">C240</f>
        <v>2500</v>
      </c>
      <c r="D3168" s="441"/>
      <c r="E3168" s="441"/>
      <c r="F3168" s="441"/>
      <c r="G3168" s="441"/>
      <c r="H3168" s="441">
        <f t="shared" si="2616"/>
        <v>0</v>
      </c>
      <c r="I3168" s="470">
        <f>IFERROR(VLOOKUP(B3168,Coincidence!$B$2:$E$242,4,FALSE)*IF(G3168="Winter",'General Inputs'!$C$25,'General Inputs'!$C$24),IF(G3168="Winter",'General Inputs'!$C$25,'General Inputs'!$C$24))</f>
        <v>0.52140604400000001</v>
      </c>
      <c r="J3168" s="466">
        <f>'Nameplate by Substation'!H240</f>
        <v>4.8162754958046847E-4</v>
      </c>
      <c r="K3168" s="357">
        <f>IF('PV Adoption'!G$5*(1/(1-'General Inputs'!$C$10))*$J3168*1000*$I3168 &lt;= ABS(($F3168-$E3168)*(1+$J240)^(K$490-$K$490)),'PV Adoption'!G$5*(1/(1-'General Inputs'!$C$10))*$J3168*1000*$I3168,ABS(($F3168-$E3168)*(1+$J240)^(K$490-$K$490)))</f>
        <v>0</v>
      </c>
      <c r="L3168" s="357">
        <f>IF('PV Adoption'!H$5*(1/(1-'General Inputs'!$C$10))*$J3168*1000*$I3168 &lt;= ABS(($F3168-$E3168)*(1+$J240)^(L$490-$K$490)),'PV Adoption'!H$5*(1/(1-'General Inputs'!$C$10))*$J3168*1000*$I3168,ABS(($F3168-$E3168)*(1+$J240)^(L$490-$K$490)))</f>
        <v>0</v>
      </c>
      <c r="M3168" s="357">
        <f>IF('PV Adoption'!I$5*(1/(1-'General Inputs'!$C$10))*$J3168*1000*$I3168 &lt;= ABS(($F3168-$E3168)*(1+$J240)^(M$490-$K$490)),'PV Adoption'!I$5*(1/(1-'General Inputs'!$C$10))*$J3168*1000*$I3168,ABS(($F3168-$E3168)*(1+$J240)^(M$490-$K$490)))</f>
        <v>0</v>
      </c>
      <c r="N3168" s="357">
        <f>IF('PV Adoption'!J$5*(1/(1-'General Inputs'!$C$10))*$J3168*1000*$I3168 &lt;= ABS(($F3168-$E3168)*(1+$J240)^(N$490-$K$490)),'PV Adoption'!J$5*(1/(1-'General Inputs'!$C$10))*$J3168*1000*$I3168,ABS(($F3168-$E3168)*(1+$J240)^(N$490-$K$490)))</f>
        <v>0</v>
      </c>
      <c r="O3168" s="357">
        <f>IF('PV Adoption'!K$5*(1/(1-'General Inputs'!$C$10))*$J3168*1000*$I3168 &lt;= ABS(($F3168-$E3168)*(1+$J240)^(O$490-$K$490)),'PV Adoption'!K$5*(1/(1-'General Inputs'!$C$10))*$J3168*1000*$I3168,ABS(($F3168-$E3168)*(1+$J240)^(O$490-$K$490)))</f>
        <v>0</v>
      </c>
      <c r="P3168" s="357">
        <f>IF('PV Adoption'!L$5*(1/(1-'General Inputs'!$C$10))*$J3168*1000*$I3168 &lt;= ABS(($F3168-$E3168)*(1+$J240)^(P$490-$K$490)),'PV Adoption'!L$5*(1/(1-'General Inputs'!$C$10))*$J3168*1000*$I3168,ABS(($F3168-$E3168)*(1+$J240)^(P$490-$K$490)))</f>
        <v>0</v>
      </c>
      <c r="Q3168" s="357">
        <f>IF('PV Adoption'!M$5*(1/(1-'General Inputs'!$C$10))*$J3168*1000*$I3168 &lt;= ABS(($F3168-$E3168)*(1+$J240)^(Q$490-$K$490)),'PV Adoption'!M$5*(1/(1-'General Inputs'!$C$10))*$J3168*1000*$I3168,ABS(($F3168-$E3168)*(1+$J240)^(Q$490-$K$490)))</f>
        <v>0</v>
      </c>
      <c r="R3168" s="357">
        <f>IF('PV Adoption'!N$5*(1/(1-'General Inputs'!$C$10))*$J3168*1000*$I3168 &lt;= ABS(($F3168-$E3168)*(1+$J240)^(R$490-$K$490)),'PV Adoption'!N$5*(1/(1-'General Inputs'!$C$10))*$J3168*1000*$I3168,ABS(($F3168-$E3168)*(1+$J240)^(R$490-$K$490)))</f>
        <v>0</v>
      </c>
      <c r="S3168" s="357">
        <f>IF('PV Adoption'!O$5*(1/(1-'General Inputs'!$C$10))*$J3168*1000*$I3168 &lt;= ABS(($F3168-$E3168)*(1+$J240)^(S$490-$K$490)),'PV Adoption'!O$5*(1/(1-'General Inputs'!$C$10))*$J3168*1000*$I3168,ABS(($F3168-$E3168)*(1+$J240)^(S$490-$K$490)))</f>
        <v>0</v>
      </c>
      <c r="T3168" s="357">
        <f>IF('PV Adoption'!P$5*(1/(1-'General Inputs'!$C$10))*$J3168*1000*$I3168 &lt;= ABS(($F3168-$E3168)*(1+$J240)^(T$490-$K$490)),'PV Adoption'!P$5*(1/(1-'General Inputs'!$C$10))*$J3168*1000*$I3168,ABS(($F3168-$E3168)*(1+$J240)^(T$490-$K$490)))</f>
        <v>0</v>
      </c>
      <c r="U3168" s="357">
        <f>IF('PV Adoption'!Q$5*(1/(1-'General Inputs'!$C$10))*$J3168*1000*$I3168 &lt;= ABS(($F3168-$E3168)*(1+$J240)^(U$490-$K$490)),'PV Adoption'!Q$5*(1/(1-'General Inputs'!$C$10))*$J3168*1000*$I3168,ABS(($F3168-$E3168)*(1+$J240)^(U$490-$K$490)))</f>
        <v>0</v>
      </c>
      <c r="V3168" s="357">
        <f>IF('PV Adoption'!R$5*(1/(1-'General Inputs'!$C$10))*$J3168*1000*$I3168 &lt;= ABS(($F3168-$E3168)*(1+$J240)^(V$490-$K$490)),'PV Adoption'!R$5*(1/(1-'General Inputs'!$C$10))*$J3168*1000*$I3168,ABS(($F3168-$E3168)*(1+$J240)^(V$490-$K$490)))</f>
        <v>0</v>
      </c>
      <c r="W3168" s="357">
        <f>IF('PV Adoption'!S$5*(1/(1-'General Inputs'!$C$10))*$J3168*1000*$I3168 &lt;= ABS(($F3168-$E3168)*(1+$J240)^(W$490-$K$490)),'PV Adoption'!S$5*(1/(1-'General Inputs'!$C$10))*$J3168*1000*$I3168,ABS(($F3168-$E3168)*(1+$J240)^(W$490-$K$490)))</f>
        <v>0</v>
      </c>
      <c r="X3168" s="357">
        <f>IF('PV Adoption'!T$5*(1/(1-'General Inputs'!$C$10))*$J3168*1000*$I3168 &lt;= ABS(($F3168-$E3168)*(1+$J240)^(X$490-$K$490)),'PV Adoption'!T$5*(1/(1-'General Inputs'!$C$10))*$J3168*1000*$I3168,ABS(($F3168-$E3168)*(1+$J240)^(X$490-$K$490)))</f>
        <v>0</v>
      </c>
      <c r="Y3168" s="357">
        <f>IF('PV Adoption'!U$5*(1/(1-'General Inputs'!$C$10))*$J3168*1000*$I3168 &lt;= ABS(($F3168-$E3168)*(1+$J240)^(Y$490-$K$490)),'PV Adoption'!U$5*(1/(1-'General Inputs'!$C$10))*$J3168*1000*$I3168,ABS(($F3168-$E3168)*(1+$J240)^(Y$490-$K$490)))</f>
        <v>0</v>
      </c>
      <c r="Z3168" s="357">
        <f>IF('PV Adoption'!V$5*(1/(1-'General Inputs'!$C$10))*$J3168*1000*$I3168 &lt;= ABS(($F3168-$E3168)*(1+$J240)^(Z$490-$K$490)),'PV Adoption'!V$5*(1/(1-'General Inputs'!$C$10))*$J3168*1000*$I3168,ABS(($F3168-$E3168)*(1+$J240)^(Z$490-$K$490)))</f>
        <v>0</v>
      </c>
      <c r="AA3168" s="357">
        <f>IF('PV Adoption'!W$5*(1/(1-'General Inputs'!$C$10))*$J3168*1000*$I3168 &lt;= ABS(($F3168-$E3168)*(1+$J240)^(AA$490-$K$490)),'PV Adoption'!W$5*(1/(1-'General Inputs'!$C$10))*$J3168*1000*$I3168,ABS(($F3168-$E3168)*(1+$J240)^(AA$490-$K$490)))</f>
        <v>0</v>
      </c>
      <c r="AB3168" s="357">
        <f>IF('PV Adoption'!X$5*(1/(1-'General Inputs'!$C$10))*$J3168*1000*$I3168 &lt;= ABS(($F3168-$E3168)*(1+$J240)^(AB$490-$K$490)),'PV Adoption'!X$5*(1/(1-'General Inputs'!$C$10))*$J3168*1000*$I3168,ABS(($F3168-$E3168)*(1+$J240)^(AB$490-$K$490)))</f>
        <v>0</v>
      </c>
      <c r="AC3168" s="357">
        <f>IF('PV Adoption'!Y$5*(1/(1-'General Inputs'!$C$10))*$J3168*1000*$I3168 &lt;= ABS(($F3168-$E3168)*(1+$J240)^(AC$490-$K$490)),'PV Adoption'!Y$5*(1/(1-'General Inputs'!$C$10))*$J3168*1000*$I3168,ABS(($F3168-$E3168)*(1+$J240)^(AC$490-$K$490)))</f>
        <v>0</v>
      </c>
      <c r="AD3168" s="357">
        <f>IF('PV Adoption'!Z$5*(1/(1-'General Inputs'!$C$10))*$J3168*1000*$I3168 &lt;= ABS(($F3168-$E3168)*(1+$J240)^(AD$490-$K$490)),'PV Adoption'!Z$5*(1/(1-'General Inputs'!$C$10))*$J3168*1000*$I3168,ABS(($F3168-$E3168)*(1+$J240)^(AD$490-$K$490)))</f>
        <v>0</v>
      </c>
      <c r="AE3168" s="357">
        <f>IF('PV Adoption'!AA$5*(1/(1-'General Inputs'!$C$10))*$J3168*1000*$I3168 &lt;= ABS(($F3168-$E3168)*(1+$J240)^(AE$490-$K$490)),'PV Adoption'!AA$5*(1/(1-'General Inputs'!$C$10))*$J3168*1000*$I3168,ABS(($F3168-$E3168)*(1+$J240)^(AE$490-$K$490)))</f>
        <v>0</v>
      </c>
      <c r="AF3168" s="357">
        <f>IF('PV Adoption'!AB$5*(1/(1-'General Inputs'!$C$10))*$J3168*1000*$I3168 &lt;= ABS(($F3168-$E3168)*(1+$J240)^(AF$490-$K$490)),'PV Adoption'!AB$5*(1/(1-'General Inputs'!$C$10))*$J3168*1000*$I3168,ABS(($F3168-$E3168)*(1+$J240)^(AF$490-$K$490)))</f>
        <v>0</v>
      </c>
      <c r="AG3168" s="357">
        <f>IF('PV Adoption'!AC$5*(1/(1-'General Inputs'!$C$10))*$J3168*1000*$I3168 &lt;= ABS(($F3168-$E3168)*(1+$J240)^(AG$490-$K$490)),'PV Adoption'!AC$5*(1/(1-'General Inputs'!$C$10))*$J3168*1000*$I3168,ABS(($F3168-$E3168)*(1+$J240)^(AG$490-$K$490)))</f>
        <v>0</v>
      </c>
      <c r="AH3168" s="357">
        <f>IF('PV Adoption'!AD$5*(1/(1-'General Inputs'!$C$10))*$J3168*1000*$I3168 &lt;= ABS(($F3168-$E3168)*(1+$J240)^(AH$490-$K$490)),'PV Adoption'!AD$5*(1/(1-'General Inputs'!$C$10))*$J3168*1000*$I3168,ABS(($F3168-$E3168)*(1+$J240)^(AH$490-$K$490)))</f>
        <v>0</v>
      </c>
      <c r="AI3168" s="357">
        <f>IF('PV Adoption'!AE$5*(1/(1-'General Inputs'!$C$10))*$J3168*1000*$I3168 &lt;= ABS(($F3168-$E3168)*(1+$J240)^(AI$490-$K$490)),'PV Adoption'!AE$5*(1/(1-'General Inputs'!$C$10))*$J3168*1000*$I3168,ABS(($F3168-$E3168)*(1+$J240)^(AI$490-$K$490)))</f>
        <v>0</v>
      </c>
      <c r="AJ3168" s="357">
        <f>IF('PV Adoption'!AF$5*(1/(1-'General Inputs'!$C$10))*$J3168*1000*$I3168 &lt;= ABS(($F3168-$E3168)*(1+$J240)^(AJ$490-$K$490)),'PV Adoption'!AF$5*(1/(1-'General Inputs'!$C$10))*$J3168*1000*$I3168,ABS(($F3168-$E3168)*(1+$J240)^(AJ$490-$K$490)))</f>
        <v>0</v>
      </c>
      <c r="AK3168" s="357">
        <v>0</v>
      </c>
      <c r="AL3168" s="357">
        <v>0</v>
      </c>
      <c r="AM3168" s="357">
        <v>0</v>
      </c>
    </row>
    <row r="3169" spans="1:39" x14ac:dyDescent="0.25">
      <c r="A3169" s="353" t="s">
        <v>342</v>
      </c>
      <c r="B3169" s="353" t="s">
        <v>342</v>
      </c>
      <c r="C3169" s="441">
        <f t="shared" ref="C3169:H3169" si="2617">C241</f>
        <v>1000</v>
      </c>
      <c r="D3169" s="441"/>
      <c r="E3169" s="441"/>
      <c r="F3169" s="441"/>
      <c r="G3169" s="441"/>
      <c r="H3169" s="441">
        <f t="shared" si="2617"/>
        <v>0</v>
      </c>
      <c r="I3169" s="470">
        <f>IFERROR(VLOOKUP(B3169,Coincidence!$B$2:$E$242,4,FALSE)*IF(G3169="Winter",'General Inputs'!$C$25,'General Inputs'!$C$24),IF(G3169="Winter",'General Inputs'!$C$25,'General Inputs'!$C$24))</f>
        <v>0.52140604400000001</v>
      </c>
      <c r="J3169" s="466">
        <f>'Nameplate by Substation'!H241</f>
        <v>5.8818426955935081E-4</v>
      </c>
      <c r="K3169" s="357">
        <f>IF('PV Adoption'!G$5*(1/(1-'General Inputs'!$C$10))*$J3169*1000*$I3169 &lt;= ABS(($F3169-$E3169)*(1+$J241)^(K$490-$K$490)),'PV Adoption'!G$5*(1/(1-'General Inputs'!$C$10))*$J3169*1000*$I3169,ABS(($F3169-$E3169)*(1+$J241)^(K$490-$K$490)))</f>
        <v>0</v>
      </c>
      <c r="L3169" s="357">
        <f>IF('PV Adoption'!H$5*(1/(1-'General Inputs'!$C$10))*$J3169*1000*$I3169 &lt;= ABS(($F3169-$E3169)*(1+$J241)^(L$490-$K$490)),'PV Adoption'!H$5*(1/(1-'General Inputs'!$C$10))*$J3169*1000*$I3169,ABS(($F3169-$E3169)*(1+$J241)^(L$490-$K$490)))</f>
        <v>0</v>
      </c>
      <c r="M3169" s="357">
        <f>IF('PV Adoption'!I$5*(1/(1-'General Inputs'!$C$10))*$J3169*1000*$I3169 &lt;= ABS(($F3169-$E3169)*(1+$J241)^(M$490-$K$490)),'PV Adoption'!I$5*(1/(1-'General Inputs'!$C$10))*$J3169*1000*$I3169,ABS(($F3169-$E3169)*(1+$J241)^(M$490-$K$490)))</f>
        <v>0</v>
      </c>
      <c r="N3169" s="357">
        <f>IF('PV Adoption'!J$5*(1/(1-'General Inputs'!$C$10))*$J3169*1000*$I3169 &lt;= ABS(($F3169-$E3169)*(1+$J241)^(N$490-$K$490)),'PV Adoption'!J$5*(1/(1-'General Inputs'!$C$10))*$J3169*1000*$I3169,ABS(($F3169-$E3169)*(1+$J241)^(N$490-$K$490)))</f>
        <v>0</v>
      </c>
      <c r="O3169" s="357">
        <f>IF('PV Adoption'!K$5*(1/(1-'General Inputs'!$C$10))*$J3169*1000*$I3169 &lt;= ABS(($F3169-$E3169)*(1+$J241)^(O$490-$K$490)),'PV Adoption'!K$5*(1/(1-'General Inputs'!$C$10))*$J3169*1000*$I3169,ABS(($F3169-$E3169)*(1+$J241)^(O$490-$K$490)))</f>
        <v>0</v>
      </c>
      <c r="P3169" s="357">
        <f>IF('PV Adoption'!L$5*(1/(1-'General Inputs'!$C$10))*$J3169*1000*$I3169 &lt;= ABS(($F3169-$E3169)*(1+$J241)^(P$490-$K$490)),'PV Adoption'!L$5*(1/(1-'General Inputs'!$C$10))*$J3169*1000*$I3169,ABS(($F3169-$E3169)*(1+$J241)^(P$490-$K$490)))</f>
        <v>0</v>
      </c>
      <c r="Q3169" s="357">
        <f>IF('PV Adoption'!M$5*(1/(1-'General Inputs'!$C$10))*$J3169*1000*$I3169 &lt;= ABS(($F3169-$E3169)*(1+$J241)^(Q$490-$K$490)),'PV Adoption'!M$5*(1/(1-'General Inputs'!$C$10))*$J3169*1000*$I3169,ABS(($F3169-$E3169)*(1+$J241)^(Q$490-$K$490)))</f>
        <v>0</v>
      </c>
      <c r="R3169" s="357">
        <f>IF('PV Adoption'!N$5*(1/(1-'General Inputs'!$C$10))*$J3169*1000*$I3169 &lt;= ABS(($F3169-$E3169)*(1+$J241)^(R$490-$K$490)),'PV Adoption'!N$5*(1/(1-'General Inputs'!$C$10))*$J3169*1000*$I3169,ABS(($F3169-$E3169)*(1+$J241)^(R$490-$K$490)))</f>
        <v>0</v>
      </c>
      <c r="S3169" s="357">
        <f>IF('PV Adoption'!O$5*(1/(1-'General Inputs'!$C$10))*$J3169*1000*$I3169 &lt;= ABS(($F3169-$E3169)*(1+$J241)^(S$490-$K$490)),'PV Adoption'!O$5*(1/(1-'General Inputs'!$C$10))*$J3169*1000*$I3169,ABS(($F3169-$E3169)*(1+$J241)^(S$490-$K$490)))</f>
        <v>0</v>
      </c>
      <c r="T3169" s="357">
        <f>IF('PV Adoption'!P$5*(1/(1-'General Inputs'!$C$10))*$J3169*1000*$I3169 &lt;= ABS(($F3169-$E3169)*(1+$J241)^(T$490-$K$490)),'PV Adoption'!P$5*(1/(1-'General Inputs'!$C$10))*$J3169*1000*$I3169,ABS(($F3169-$E3169)*(1+$J241)^(T$490-$K$490)))</f>
        <v>0</v>
      </c>
      <c r="U3169" s="357">
        <f>IF('PV Adoption'!Q$5*(1/(1-'General Inputs'!$C$10))*$J3169*1000*$I3169 &lt;= ABS(($F3169-$E3169)*(1+$J241)^(U$490-$K$490)),'PV Adoption'!Q$5*(1/(1-'General Inputs'!$C$10))*$J3169*1000*$I3169,ABS(($F3169-$E3169)*(1+$J241)^(U$490-$K$490)))</f>
        <v>0</v>
      </c>
      <c r="V3169" s="357">
        <f>IF('PV Adoption'!R$5*(1/(1-'General Inputs'!$C$10))*$J3169*1000*$I3169 &lt;= ABS(($F3169-$E3169)*(1+$J241)^(V$490-$K$490)),'PV Adoption'!R$5*(1/(1-'General Inputs'!$C$10))*$J3169*1000*$I3169,ABS(($F3169-$E3169)*(1+$J241)^(V$490-$K$490)))</f>
        <v>0</v>
      </c>
      <c r="W3169" s="357">
        <f>IF('PV Adoption'!S$5*(1/(1-'General Inputs'!$C$10))*$J3169*1000*$I3169 &lt;= ABS(($F3169-$E3169)*(1+$J241)^(W$490-$K$490)),'PV Adoption'!S$5*(1/(1-'General Inputs'!$C$10))*$J3169*1000*$I3169,ABS(($F3169-$E3169)*(1+$J241)^(W$490-$K$490)))</f>
        <v>0</v>
      </c>
      <c r="X3169" s="357">
        <f>IF('PV Adoption'!T$5*(1/(1-'General Inputs'!$C$10))*$J3169*1000*$I3169 &lt;= ABS(($F3169-$E3169)*(1+$J241)^(X$490-$K$490)),'PV Adoption'!T$5*(1/(1-'General Inputs'!$C$10))*$J3169*1000*$I3169,ABS(($F3169-$E3169)*(1+$J241)^(X$490-$K$490)))</f>
        <v>0</v>
      </c>
      <c r="Y3169" s="357">
        <f>IF('PV Adoption'!U$5*(1/(1-'General Inputs'!$C$10))*$J3169*1000*$I3169 &lt;= ABS(($F3169-$E3169)*(1+$J241)^(Y$490-$K$490)),'PV Adoption'!U$5*(1/(1-'General Inputs'!$C$10))*$J3169*1000*$I3169,ABS(($F3169-$E3169)*(1+$J241)^(Y$490-$K$490)))</f>
        <v>0</v>
      </c>
      <c r="Z3169" s="357">
        <f>IF('PV Adoption'!V$5*(1/(1-'General Inputs'!$C$10))*$J3169*1000*$I3169 &lt;= ABS(($F3169-$E3169)*(1+$J241)^(Z$490-$K$490)),'PV Adoption'!V$5*(1/(1-'General Inputs'!$C$10))*$J3169*1000*$I3169,ABS(($F3169-$E3169)*(1+$J241)^(Z$490-$K$490)))</f>
        <v>0</v>
      </c>
      <c r="AA3169" s="357">
        <f>IF('PV Adoption'!W$5*(1/(1-'General Inputs'!$C$10))*$J3169*1000*$I3169 &lt;= ABS(($F3169-$E3169)*(1+$J241)^(AA$490-$K$490)),'PV Adoption'!W$5*(1/(1-'General Inputs'!$C$10))*$J3169*1000*$I3169,ABS(($F3169-$E3169)*(1+$J241)^(AA$490-$K$490)))</f>
        <v>0</v>
      </c>
      <c r="AB3169" s="357">
        <f>IF('PV Adoption'!X$5*(1/(1-'General Inputs'!$C$10))*$J3169*1000*$I3169 &lt;= ABS(($F3169-$E3169)*(1+$J241)^(AB$490-$K$490)),'PV Adoption'!X$5*(1/(1-'General Inputs'!$C$10))*$J3169*1000*$I3169,ABS(($F3169-$E3169)*(1+$J241)^(AB$490-$K$490)))</f>
        <v>0</v>
      </c>
      <c r="AC3169" s="357">
        <f>IF('PV Adoption'!Y$5*(1/(1-'General Inputs'!$C$10))*$J3169*1000*$I3169 &lt;= ABS(($F3169-$E3169)*(1+$J241)^(AC$490-$K$490)),'PV Adoption'!Y$5*(1/(1-'General Inputs'!$C$10))*$J3169*1000*$I3169,ABS(($F3169-$E3169)*(1+$J241)^(AC$490-$K$490)))</f>
        <v>0</v>
      </c>
      <c r="AD3169" s="357">
        <f>IF('PV Adoption'!Z$5*(1/(1-'General Inputs'!$C$10))*$J3169*1000*$I3169 &lt;= ABS(($F3169-$E3169)*(1+$J241)^(AD$490-$K$490)),'PV Adoption'!Z$5*(1/(1-'General Inputs'!$C$10))*$J3169*1000*$I3169,ABS(($F3169-$E3169)*(1+$J241)^(AD$490-$K$490)))</f>
        <v>0</v>
      </c>
      <c r="AE3169" s="357">
        <f>IF('PV Adoption'!AA$5*(1/(1-'General Inputs'!$C$10))*$J3169*1000*$I3169 &lt;= ABS(($F3169-$E3169)*(1+$J241)^(AE$490-$K$490)),'PV Adoption'!AA$5*(1/(1-'General Inputs'!$C$10))*$J3169*1000*$I3169,ABS(($F3169-$E3169)*(1+$J241)^(AE$490-$K$490)))</f>
        <v>0</v>
      </c>
      <c r="AF3169" s="357">
        <f>IF('PV Adoption'!AB$5*(1/(1-'General Inputs'!$C$10))*$J3169*1000*$I3169 &lt;= ABS(($F3169-$E3169)*(1+$J241)^(AF$490-$K$490)),'PV Adoption'!AB$5*(1/(1-'General Inputs'!$C$10))*$J3169*1000*$I3169,ABS(($F3169-$E3169)*(1+$J241)^(AF$490-$K$490)))</f>
        <v>0</v>
      </c>
      <c r="AG3169" s="357">
        <f>IF('PV Adoption'!AC$5*(1/(1-'General Inputs'!$C$10))*$J3169*1000*$I3169 &lt;= ABS(($F3169-$E3169)*(1+$J241)^(AG$490-$K$490)),'PV Adoption'!AC$5*(1/(1-'General Inputs'!$C$10))*$J3169*1000*$I3169,ABS(($F3169-$E3169)*(1+$J241)^(AG$490-$K$490)))</f>
        <v>0</v>
      </c>
      <c r="AH3169" s="357">
        <f>IF('PV Adoption'!AD$5*(1/(1-'General Inputs'!$C$10))*$J3169*1000*$I3169 &lt;= ABS(($F3169-$E3169)*(1+$J241)^(AH$490-$K$490)),'PV Adoption'!AD$5*(1/(1-'General Inputs'!$C$10))*$J3169*1000*$I3169,ABS(($F3169-$E3169)*(1+$J241)^(AH$490-$K$490)))</f>
        <v>0</v>
      </c>
      <c r="AI3169" s="357">
        <f>IF('PV Adoption'!AE$5*(1/(1-'General Inputs'!$C$10))*$J3169*1000*$I3169 &lt;= ABS(($F3169-$E3169)*(1+$J241)^(AI$490-$K$490)),'PV Adoption'!AE$5*(1/(1-'General Inputs'!$C$10))*$J3169*1000*$I3169,ABS(($F3169-$E3169)*(1+$J241)^(AI$490-$K$490)))</f>
        <v>0</v>
      </c>
      <c r="AJ3169" s="357">
        <f>IF('PV Adoption'!AF$5*(1/(1-'General Inputs'!$C$10))*$J3169*1000*$I3169 &lt;= ABS(($F3169-$E3169)*(1+$J241)^(AJ$490-$K$490)),'PV Adoption'!AF$5*(1/(1-'General Inputs'!$C$10))*$J3169*1000*$I3169,ABS(($F3169-$E3169)*(1+$J241)^(AJ$490-$K$490)))</f>
        <v>0</v>
      </c>
      <c r="AK3169" s="357">
        <v>0</v>
      </c>
      <c r="AL3169" s="357">
        <v>0</v>
      </c>
      <c r="AM3169" s="357">
        <v>0</v>
      </c>
    </row>
    <row r="3170" spans="1:39" x14ac:dyDescent="0.25">
      <c r="A3170" s="353" t="s">
        <v>520</v>
      </c>
      <c r="B3170" s="353" t="s">
        <v>521</v>
      </c>
      <c r="C3170" s="441">
        <f t="shared" ref="C3170:H3170" si="2618">C242</f>
        <v>4992</v>
      </c>
      <c r="D3170" s="441"/>
      <c r="E3170" s="441"/>
      <c r="F3170" s="441"/>
      <c r="G3170" s="441"/>
      <c r="H3170" s="441">
        <f t="shared" si="2618"/>
        <v>0</v>
      </c>
      <c r="I3170" s="470">
        <f>IFERROR(VLOOKUP(B3170,Coincidence!$B$2:$E$242,4,FALSE)*IF(G3170="Winter",'General Inputs'!$C$25,'General Inputs'!$C$24),IF(G3170="Winter",'General Inputs'!$C$25,'General Inputs'!$C$24))</f>
        <v>0.52140604400000001</v>
      </c>
      <c r="J3170" s="466">
        <f>'Nameplate by Substation'!H242</f>
        <v>7.109378097773936E-4</v>
      </c>
      <c r="K3170" s="357">
        <f>IF('PV Adoption'!G$5*(1/(1-'General Inputs'!$C$10))*$J3170*1000*$I3170 &lt;= ABS(($F3170-$E3170)*(1+$J242)^(K$490-$K$490)),'PV Adoption'!G$5*(1/(1-'General Inputs'!$C$10))*$J3170*1000*$I3170,ABS(($F3170-$E3170)*(1+$J242)^(K$490-$K$490)))</f>
        <v>0</v>
      </c>
      <c r="L3170" s="357">
        <f>IF('PV Adoption'!H$5*(1/(1-'General Inputs'!$C$10))*$J3170*1000*$I3170 &lt;= ABS(($F3170-$E3170)*(1+$J242)^(L$490-$K$490)),'PV Adoption'!H$5*(1/(1-'General Inputs'!$C$10))*$J3170*1000*$I3170,ABS(($F3170-$E3170)*(1+$J242)^(L$490-$K$490)))</f>
        <v>0</v>
      </c>
      <c r="M3170" s="357">
        <f>IF('PV Adoption'!I$5*(1/(1-'General Inputs'!$C$10))*$J3170*1000*$I3170 &lt;= ABS(($F3170-$E3170)*(1+$J242)^(M$490-$K$490)),'PV Adoption'!I$5*(1/(1-'General Inputs'!$C$10))*$J3170*1000*$I3170,ABS(($F3170-$E3170)*(1+$J242)^(M$490-$K$490)))</f>
        <v>0</v>
      </c>
      <c r="N3170" s="357">
        <f>IF('PV Adoption'!J$5*(1/(1-'General Inputs'!$C$10))*$J3170*1000*$I3170 &lt;= ABS(($F3170-$E3170)*(1+$J242)^(N$490-$K$490)),'PV Adoption'!J$5*(1/(1-'General Inputs'!$C$10))*$J3170*1000*$I3170,ABS(($F3170-$E3170)*(1+$J242)^(N$490-$K$490)))</f>
        <v>0</v>
      </c>
      <c r="O3170" s="357">
        <f>IF('PV Adoption'!K$5*(1/(1-'General Inputs'!$C$10))*$J3170*1000*$I3170 &lt;= ABS(($F3170-$E3170)*(1+$J242)^(O$490-$K$490)),'PV Adoption'!K$5*(1/(1-'General Inputs'!$C$10))*$J3170*1000*$I3170,ABS(($F3170-$E3170)*(1+$J242)^(O$490-$K$490)))</f>
        <v>0</v>
      </c>
      <c r="P3170" s="357">
        <f>IF('PV Adoption'!L$5*(1/(1-'General Inputs'!$C$10))*$J3170*1000*$I3170 &lt;= ABS(($F3170-$E3170)*(1+$J242)^(P$490-$K$490)),'PV Adoption'!L$5*(1/(1-'General Inputs'!$C$10))*$J3170*1000*$I3170,ABS(($F3170-$E3170)*(1+$J242)^(P$490-$K$490)))</f>
        <v>0</v>
      </c>
      <c r="Q3170" s="357">
        <f>IF('PV Adoption'!M$5*(1/(1-'General Inputs'!$C$10))*$J3170*1000*$I3170 &lt;= ABS(($F3170-$E3170)*(1+$J242)^(Q$490-$K$490)),'PV Adoption'!M$5*(1/(1-'General Inputs'!$C$10))*$J3170*1000*$I3170,ABS(($F3170-$E3170)*(1+$J242)^(Q$490-$K$490)))</f>
        <v>0</v>
      </c>
      <c r="R3170" s="357">
        <f>IF('PV Adoption'!N$5*(1/(1-'General Inputs'!$C$10))*$J3170*1000*$I3170 &lt;= ABS(($F3170-$E3170)*(1+$J242)^(R$490-$K$490)),'PV Adoption'!N$5*(1/(1-'General Inputs'!$C$10))*$J3170*1000*$I3170,ABS(($F3170-$E3170)*(1+$J242)^(R$490-$K$490)))</f>
        <v>0</v>
      </c>
      <c r="S3170" s="357">
        <f>IF('PV Adoption'!O$5*(1/(1-'General Inputs'!$C$10))*$J3170*1000*$I3170 &lt;= ABS(($F3170-$E3170)*(1+$J242)^(S$490-$K$490)),'PV Adoption'!O$5*(1/(1-'General Inputs'!$C$10))*$J3170*1000*$I3170,ABS(($F3170-$E3170)*(1+$J242)^(S$490-$K$490)))</f>
        <v>0</v>
      </c>
      <c r="T3170" s="357">
        <f>IF('PV Adoption'!P$5*(1/(1-'General Inputs'!$C$10))*$J3170*1000*$I3170 &lt;= ABS(($F3170-$E3170)*(1+$J242)^(T$490-$K$490)),'PV Adoption'!P$5*(1/(1-'General Inputs'!$C$10))*$J3170*1000*$I3170,ABS(($F3170-$E3170)*(1+$J242)^(T$490-$K$490)))</f>
        <v>0</v>
      </c>
      <c r="U3170" s="357">
        <f>IF('PV Adoption'!Q$5*(1/(1-'General Inputs'!$C$10))*$J3170*1000*$I3170 &lt;= ABS(($F3170-$E3170)*(1+$J242)^(U$490-$K$490)),'PV Adoption'!Q$5*(1/(1-'General Inputs'!$C$10))*$J3170*1000*$I3170,ABS(($F3170-$E3170)*(1+$J242)^(U$490-$K$490)))</f>
        <v>0</v>
      </c>
      <c r="V3170" s="357">
        <f>IF('PV Adoption'!R$5*(1/(1-'General Inputs'!$C$10))*$J3170*1000*$I3170 &lt;= ABS(($F3170-$E3170)*(1+$J242)^(V$490-$K$490)),'PV Adoption'!R$5*(1/(1-'General Inputs'!$C$10))*$J3170*1000*$I3170,ABS(($F3170-$E3170)*(1+$J242)^(V$490-$K$490)))</f>
        <v>0</v>
      </c>
      <c r="W3170" s="357">
        <f>IF('PV Adoption'!S$5*(1/(1-'General Inputs'!$C$10))*$J3170*1000*$I3170 &lt;= ABS(($F3170-$E3170)*(1+$J242)^(W$490-$K$490)),'PV Adoption'!S$5*(1/(1-'General Inputs'!$C$10))*$J3170*1000*$I3170,ABS(($F3170-$E3170)*(1+$J242)^(W$490-$K$490)))</f>
        <v>0</v>
      </c>
      <c r="X3170" s="357">
        <f>IF('PV Adoption'!T$5*(1/(1-'General Inputs'!$C$10))*$J3170*1000*$I3170 &lt;= ABS(($F3170-$E3170)*(1+$J242)^(X$490-$K$490)),'PV Adoption'!T$5*(1/(1-'General Inputs'!$C$10))*$J3170*1000*$I3170,ABS(($F3170-$E3170)*(1+$J242)^(X$490-$K$490)))</f>
        <v>0</v>
      </c>
      <c r="Y3170" s="357">
        <f>IF('PV Adoption'!U$5*(1/(1-'General Inputs'!$C$10))*$J3170*1000*$I3170 &lt;= ABS(($F3170-$E3170)*(1+$J242)^(Y$490-$K$490)),'PV Adoption'!U$5*(1/(1-'General Inputs'!$C$10))*$J3170*1000*$I3170,ABS(($F3170-$E3170)*(1+$J242)^(Y$490-$K$490)))</f>
        <v>0</v>
      </c>
      <c r="Z3170" s="357">
        <f>IF('PV Adoption'!V$5*(1/(1-'General Inputs'!$C$10))*$J3170*1000*$I3170 &lt;= ABS(($F3170-$E3170)*(1+$J242)^(Z$490-$K$490)),'PV Adoption'!V$5*(1/(1-'General Inputs'!$C$10))*$J3170*1000*$I3170,ABS(($F3170-$E3170)*(1+$J242)^(Z$490-$K$490)))</f>
        <v>0</v>
      </c>
      <c r="AA3170" s="357">
        <f>IF('PV Adoption'!W$5*(1/(1-'General Inputs'!$C$10))*$J3170*1000*$I3170 &lt;= ABS(($F3170-$E3170)*(1+$J242)^(AA$490-$K$490)),'PV Adoption'!W$5*(1/(1-'General Inputs'!$C$10))*$J3170*1000*$I3170,ABS(($F3170-$E3170)*(1+$J242)^(AA$490-$K$490)))</f>
        <v>0</v>
      </c>
      <c r="AB3170" s="357">
        <f>IF('PV Adoption'!X$5*(1/(1-'General Inputs'!$C$10))*$J3170*1000*$I3170 &lt;= ABS(($F3170-$E3170)*(1+$J242)^(AB$490-$K$490)),'PV Adoption'!X$5*(1/(1-'General Inputs'!$C$10))*$J3170*1000*$I3170,ABS(($F3170-$E3170)*(1+$J242)^(AB$490-$K$490)))</f>
        <v>0</v>
      </c>
      <c r="AC3170" s="357">
        <f>IF('PV Adoption'!Y$5*(1/(1-'General Inputs'!$C$10))*$J3170*1000*$I3170 &lt;= ABS(($F3170-$E3170)*(1+$J242)^(AC$490-$K$490)),'PV Adoption'!Y$5*(1/(1-'General Inputs'!$C$10))*$J3170*1000*$I3170,ABS(($F3170-$E3170)*(1+$J242)^(AC$490-$K$490)))</f>
        <v>0</v>
      </c>
      <c r="AD3170" s="357">
        <f>IF('PV Adoption'!Z$5*(1/(1-'General Inputs'!$C$10))*$J3170*1000*$I3170 &lt;= ABS(($F3170-$E3170)*(1+$J242)^(AD$490-$K$490)),'PV Adoption'!Z$5*(1/(1-'General Inputs'!$C$10))*$J3170*1000*$I3170,ABS(($F3170-$E3170)*(1+$J242)^(AD$490-$K$490)))</f>
        <v>0</v>
      </c>
      <c r="AE3170" s="357">
        <f>IF('PV Adoption'!AA$5*(1/(1-'General Inputs'!$C$10))*$J3170*1000*$I3170 &lt;= ABS(($F3170-$E3170)*(1+$J242)^(AE$490-$K$490)),'PV Adoption'!AA$5*(1/(1-'General Inputs'!$C$10))*$J3170*1000*$I3170,ABS(($F3170-$E3170)*(1+$J242)^(AE$490-$K$490)))</f>
        <v>0</v>
      </c>
      <c r="AF3170" s="357">
        <f>IF('PV Adoption'!AB$5*(1/(1-'General Inputs'!$C$10))*$J3170*1000*$I3170 &lt;= ABS(($F3170-$E3170)*(1+$J242)^(AF$490-$K$490)),'PV Adoption'!AB$5*(1/(1-'General Inputs'!$C$10))*$J3170*1000*$I3170,ABS(($F3170-$E3170)*(1+$J242)^(AF$490-$K$490)))</f>
        <v>0</v>
      </c>
      <c r="AG3170" s="357">
        <f>IF('PV Adoption'!AC$5*(1/(1-'General Inputs'!$C$10))*$J3170*1000*$I3170 &lt;= ABS(($F3170-$E3170)*(1+$J242)^(AG$490-$K$490)),'PV Adoption'!AC$5*(1/(1-'General Inputs'!$C$10))*$J3170*1000*$I3170,ABS(($F3170-$E3170)*(1+$J242)^(AG$490-$K$490)))</f>
        <v>0</v>
      </c>
      <c r="AH3170" s="357">
        <f>IF('PV Adoption'!AD$5*(1/(1-'General Inputs'!$C$10))*$J3170*1000*$I3170 &lt;= ABS(($F3170-$E3170)*(1+$J242)^(AH$490-$K$490)),'PV Adoption'!AD$5*(1/(1-'General Inputs'!$C$10))*$J3170*1000*$I3170,ABS(($F3170-$E3170)*(1+$J242)^(AH$490-$K$490)))</f>
        <v>0</v>
      </c>
      <c r="AI3170" s="357">
        <f>IF('PV Adoption'!AE$5*(1/(1-'General Inputs'!$C$10))*$J3170*1000*$I3170 &lt;= ABS(($F3170-$E3170)*(1+$J242)^(AI$490-$K$490)),'PV Adoption'!AE$5*(1/(1-'General Inputs'!$C$10))*$J3170*1000*$I3170,ABS(($F3170-$E3170)*(1+$J242)^(AI$490-$K$490)))</f>
        <v>0</v>
      </c>
      <c r="AJ3170" s="357">
        <f>IF('PV Adoption'!AF$5*(1/(1-'General Inputs'!$C$10))*$J3170*1000*$I3170 &lt;= ABS(($F3170-$E3170)*(1+$J242)^(AJ$490-$K$490)),'PV Adoption'!AF$5*(1/(1-'General Inputs'!$C$10))*$J3170*1000*$I3170,ABS(($F3170-$E3170)*(1+$J242)^(AJ$490-$K$490)))</f>
        <v>0</v>
      </c>
      <c r="AK3170" s="357">
        <v>140.78133541485937</v>
      </c>
      <c r="AL3170" s="357">
        <v>143.23664510804704</v>
      </c>
      <c r="AM3170" s="357">
        <v>145.83661117709494</v>
      </c>
    </row>
    <row r="3171" spans="1:39" x14ac:dyDescent="0.25">
      <c r="A3171" s="353" t="s">
        <v>338</v>
      </c>
      <c r="B3171" s="353" t="s">
        <v>338</v>
      </c>
      <c r="C3171" s="441">
        <f t="shared" ref="C3171:H3171" si="2619">C243</f>
        <v>1503</v>
      </c>
      <c r="D3171" s="441"/>
      <c r="E3171" s="441"/>
      <c r="F3171" s="441"/>
      <c r="G3171" s="441"/>
      <c r="H3171" s="441">
        <f t="shared" si="2619"/>
        <v>0</v>
      </c>
      <c r="I3171" s="470">
        <f>IFERROR(VLOOKUP(B3171,Coincidence!$B$2:$E$242,4,FALSE)*IF(G3171="Winter",'General Inputs'!$C$25,'General Inputs'!$C$24),IF(G3171="Winter",'General Inputs'!$C$25,'General Inputs'!$C$24))</f>
        <v>0.52140604400000001</v>
      </c>
      <c r="J3171" s="466">
        <f>'Nameplate by Substation'!H243</f>
        <v>6.3291294878001334E-4</v>
      </c>
      <c r="K3171" s="357">
        <f>IF('PV Adoption'!G$5*(1/(1-'General Inputs'!$C$10))*$J3171*1000*$I3171 &lt;= ABS(($F3171-$E3171)*(1+$J243)^(K$490-$K$490)),'PV Adoption'!G$5*(1/(1-'General Inputs'!$C$10))*$J3171*1000*$I3171,ABS(($F3171-$E3171)*(1+$J243)^(K$490-$K$490)))</f>
        <v>0</v>
      </c>
      <c r="L3171" s="357">
        <f>IF('PV Adoption'!H$5*(1/(1-'General Inputs'!$C$10))*$J3171*1000*$I3171 &lt;= ABS(($F3171-$E3171)*(1+$J243)^(L$490-$K$490)),'PV Adoption'!H$5*(1/(1-'General Inputs'!$C$10))*$J3171*1000*$I3171,ABS(($F3171-$E3171)*(1+$J243)^(L$490-$K$490)))</f>
        <v>0</v>
      </c>
      <c r="M3171" s="357">
        <f>IF('PV Adoption'!I$5*(1/(1-'General Inputs'!$C$10))*$J3171*1000*$I3171 &lt;= ABS(($F3171-$E3171)*(1+$J243)^(M$490-$K$490)),'PV Adoption'!I$5*(1/(1-'General Inputs'!$C$10))*$J3171*1000*$I3171,ABS(($F3171-$E3171)*(1+$J243)^(M$490-$K$490)))</f>
        <v>0</v>
      </c>
      <c r="N3171" s="357">
        <f>IF('PV Adoption'!J$5*(1/(1-'General Inputs'!$C$10))*$J3171*1000*$I3171 &lt;= ABS(($F3171-$E3171)*(1+$J243)^(N$490-$K$490)),'PV Adoption'!J$5*(1/(1-'General Inputs'!$C$10))*$J3171*1000*$I3171,ABS(($F3171-$E3171)*(1+$J243)^(N$490-$K$490)))</f>
        <v>0</v>
      </c>
      <c r="O3171" s="357">
        <f>IF('PV Adoption'!K$5*(1/(1-'General Inputs'!$C$10))*$J3171*1000*$I3171 &lt;= ABS(($F3171-$E3171)*(1+$J243)^(O$490-$K$490)),'PV Adoption'!K$5*(1/(1-'General Inputs'!$C$10))*$J3171*1000*$I3171,ABS(($F3171-$E3171)*(1+$J243)^(O$490-$K$490)))</f>
        <v>0</v>
      </c>
      <c r="P3171" s="357">
        <f>IF('PV Adoption'!L$5*(1/(1-'General Inputs'!$C$10))*$J3171*1000*$I3171 &lt;= ABS(($F3171-$E3171)*(1+$J243)^(P$490-$K$490)),'PV Adoption'!L$5*(1/(1-'General Inputs'!$C$10))*$J3171*1000*$I3171,ABS(($F3171-$E3171)*(1+$J243)^(P$490-$K$490)))</f>
        <v>0</v>
      </c>
      <c r="Q3171" s="357">
        <f>IF('PV Adoption'!M$5*(1/(1-'General Inputs'!$C$10))*$J3171*1000*$I3171 &lt;= ABS(($F3171-$E3171)*(1+$J243)^(Q$490-$K$490)),'PV Adoption'!M$5*(1/(1-'General Inputs'!$C$10))*$J3171*1000*$I3171,ABS(($F3171-$E3171)*(1+$J243)^(Q$490-$K$490)))</f>
        <v>0</v>
      </c>
      <c r="R3171" s="357">
        <f>IF('PV Adoption'!N$5*(1/(1-'General Inputs'!$C$10))*$J3171*1000*$I3171 &lt;= ABS(($F3171-$E3171)*(1+$J243)^(R$490-$K$490)),'PV Adoption'!N$5*(1/(1-'General Inputs'!$C$10))*$J3171*1000*$I3171,ABS(($F3171-$E3171)*(1+$J243)^(R$490-$K$490)))</f>
        <v>0</v>
      </c>
      <c r="S3171" s="357">
        <f>IF('PV Adoption'!O$5*(1/(1-'General Inputs'!$C$10))*$J3171*1000*$I3171 &lt;= ABS(($F3171-$E3171)*(1+$J243)^(S$490-$K$490)),'PV Adoption'!O$5*(1/(1-'General Inputs'!$C$10))*$J3171*1000*$I3171,ABS(($F3171-$E3171)*(1+$J243)^(S$490-$K$490)))</f>
        <v>0</v>
      </c>
      <c r="T3171" s="357">
        <f>IF('PV Adoption'!P$5*(1/(1-'General Inputs'!$C$10))*$J3171*1000*$I3171 &lt;= ABS(($F3171-$E3171)*(1+$J243)^(T$490-$K$490)),'PV Adoption'!P$5*(1/(1-'General Inputs'!$C$10))*$J3171*1000*$I3171,ABS(($F3171-$E3171)*(1+$J243)^(T$490-$K$490)))</f>
        <v>0</v>
      </c>
      <c r="U3171" s="357">
        <f>IF('PV Adoption'!Q$5*(1/(1-'General Inputs'!$C$10))*$J3171*1000*$I3171 &lt;= ABS(($F3171-$E3171)*(1+$J243)^(U$490-$K$490)),'PV Adoption'!Q$5*(1/(1-'General Inputs'!$C$10))*$J3171*1000*$I3171,ABS(($F3171-$E3171)*(1+$J243)^(U$490-$K$490)))</f>
        <v>0</v>
      </c>
      <c r="V3171" s="357">
        <f>IF('PV Adoption'!R$5*(1/(1-'General Inputs'!$C$10))*$J3171*1000*$I3171 &lt;= ABS(($F3171-$E3171)*(1+$J243)^(V$490-$K$490)),'PV Adoption'!R$5*(1/(1-'General Inputs'!$C$10))*$J3171*1000*$I3171,ABS(($F3171-$E3171)*(1+$J243)^(V$490-$K$490)))</f>
        <v>0</v>
      </c>
      <c r="W3171" s="357">
        <f>IF('PV Adoption'!S$5*(1/(1-'General Inputs'!$C$10))*$J3171*1000*$I3171 &lt;= ABS(($F3171-$E3171)*(1+$J243)^(W$490-$K$490)),'PV Adoption'!S$5*(1/(1-'General Inputs'!$C$10))*$J3171*1000*$I3171,ABS(($F3171-$E3171)*(1+$J243)^(W$490-$K$490)))</f>
        <v>0</v>
      </c>
      <c r="X3171" s="357">
        <f>IF('PV Adoption'!T$5*(1/(1-'General Inputs'!$C$10))*$J3171*1000*$I3171 &lt;= ABS(($F3171-$E3171)*(1+$J243)^(X$490-$K$490)),'PV Adoption'!T$5*(1/(1-'General Inputs'!$C$10))*$J3171*1000*$I3171,ABS(($F3171-$E3171)*(1+$J243)^(X$490-$K$490)))</f>
        <v>0</v>
      </c>
      <c r="Y3171" s="357">
        <f>IF('PV Adoption'!U$5*(1/(1-'General Inputs'!$C$10))*$J3171*1000*$I3171 &lt;= ABS(($F3171-$E3171)*(1+$J243)^(Y$490-$K$490)),'PV Adoption'!U$5*(1/(1-'General Inputs'!$C$10))*$J3171*1000*$I3171,ABS(($F3171-$E3171)*(1+$J243)^(Y$490-$K$490)))</f>
        <v>0</v>
      </c>
      <c r="Z3171" s="357">
        <f>IF('PV Adoption'!V$5*(1/(1-'General Inputs'!$C$10))*$J3171*1000*$I3171 &lt;= ABS(($F3171-$E3171)*(1+$J243)^(Z$490-$K$490)),'PV Adoption'!V$5*(1/(1-'General Inputs'!$C$10))*$J3171*1000*$I3171,ABS(($F3171-$E3171)*(1+$J243)^(Z$490-$K$490)))</f>
        <v>0</v>
      </c>
      <c r="AA3171" s="357">
        <f>IF('PV Adoption'!W$5*(1/(1-'General Inputs'!$C$10))*$J3171*1000*$I3171 &lt;= ABS(($F3171-$E3171)*(1+$J243)^(AA$490-$K$490)),'PV Adoption'!W$5*(1/(1-'General Inputs'!$C$10))*$J3171*1000*$I3171,ABS(($F3171-$E3171)*(1+$J243)^(AA$490-$K$490)))</f>
        <v>0</v>
      </c>
      <c r="AB3171" s="357">
        <f>IF('PV Adoption'!X$5*(1/(1-'General Inputs'!$C$10))*$J3171*1000*$I3171 &lt;= ABS(($F3171-$E3171)*(1+$J243)^(AB$490-$K$490)),'PV Adoption'!X$5*(1/(1-'General Inputs'!$C$10))*$J3171*1000*$I3171,ABS(($F3171-$E3171)*(1+$J243)^(AB$490-$K$490)))</f>
        <v>0</v>
      </c>
      <c r="AC3171" s="357">
        <f>IF('PV Adoption'!Y$5*(1/(1-'General Inputs'!$C$10))*$J3171*1000*$I3171 &lt;= ABS(($F3171-$E3171)*(1+$J243)^(AC$490-$K$490)),'PV Adoption'!Y$5*(1/(1-'General Inputs'!$C$10))*$J3171*1000*$I3171,ABS(($F3171-$E3171)*(1+$J243)^(AC$490-$K$490)))</f>
        <v>0</v>
      </c>
      <c r="AD3171" s="357">
        <f>IF('PV Adoption'!Z$5*(1/(1-'General Inputs'!$C$10))*$J3171*1000*$I3171 &lt;= ABS(($F3171-$E3171)*(1+$J243)^(AD$490-$K$490)),'PV Adoption'!Z$5*(1/(1-'General Inputs'!$C$10))*$J3171*1000*$I3171,ABS(($F3171-$E3171)*(1+$J243)^(AD$490-$K$490)))</f>
        <v>0</v>
      </c>
      <c r="AE3171" s="357">
        <f>IF('PV Adoption'!AA$5*(1/(1-'General Inputs'!$C$10))*$J3171*1000*$I3171 &lt;= ABS(($F3171-$E3171)*(1+$J243)^(AE$490-$K$490)),'PV Adoption'!AA$5*(1/(1-'General Inputs'!$C$10))*$J3171*1000*$I3171,ABS(($F3171-$E3171)*(1+$J243)^(AE$490-$K$490)))</f>
        <v>0</v>
      </c>
      <c r="AF3171" s="357">
        <f>IF('PV Adoption'!AB$5*(1/(1-'General Inputs'!$C$10))*$J3171*1000*$I3171 &lt;= ABS(($F3171-$E3171)*(1+$J243)^(AF$490-$K$490)),'PV Adoption'!AB$5*(1/(1-'General Inputs'!$C$10))*$J3171*1000*$I3171,ABS(($F3171-$E3171)*(1+$J243)^(AF$490-$K$490)))</f>
        <v>0</v>
      </c>
      <c r="AG3171" s="357">
        <f>IF('PV Adoption'!AC$5*(1/(1-'General Inputs'!$C$10))*$J3171*1000*$I3171 &lt;= ABS(($F3171-$E3171)*(1+$J243)^(AG$490-$K$490)),'PV Adoption'!AC$5*(1/(1-'General Inputs'!$C$10))*$J3171*1000*$I3171,ABS(($F3171-$E3171)*(1+$J243)^(AG$490-$K$490)))</f>
        <v>0</v>
      </c>
      <c r="AH3171" s="357">
        <f>IF('PV Adoption'!AD$5*(1/(1-'General Inputs'!$C$10))*$J3171*1000*$I3171 &lt;= ABS(($F3171-$E3171)*(1+$J243)^(AH$490-$K$490)),'PV Adoption'!AD$5*(1/(1-'General Inputs'!$C$10))*$J3171*1000*$I3171,ABS(($F3171-$E3171)*(1+$J243)^(AH$490-$K$490)))</f>
        <v>0</v>
      </c>
      <c r="AI3171" s="357">
        <f>IF('PV Adoption'!AE$5*(1/(1-'General Inputs'!$C$10))*$J3171*1000*$I3171 &lt;= ABS(($F3171-$E3171)*(1+$J243)^(AI$490-$K$490)),'PV Adoption'!AE$5*(1/(1-'General Inputs'!$C$10))*$J3171*1000*$I3171,ABS(($F3171-$E3171)*(1+$J243)^(AI$490-$K$490)))</f>
        <v>0</v>
      </c>
      <c r="AJ3171" s="357">
        <f>IF('PV Adoption'!AF$5*(1/(1-'General Inputs'!$C$10))*$J3171*1000*$I3171 &lt;= ABS(($F3171-$E3171)*(1+$J243)^(AJ$490-$K$490)),'PV Adoption'!AF$5*(1/(1-'General Inputs'!$C$10))*$J3171*1000*$I3171,ABS(($F3171-$E3171)*(1+$J243)^(AJ$490-$K$490)))</f>
        <v>0</v>
      </c>
      <c r="AK3171" s="357">
        <v>125.33069546337137</v>
      </c>
      <c r="AL3171" s="357">
        <v>127.51653686428114</v>
      </c>
      <c r="AM3171" s="357">
        <v>129.83115871848292</v>
      </c>
    </row>
    <row r="3172" spans="1:39" x14ac:dyDescent="0.25">
      <c r="A3172" s="353"/>
      <c r="B3172" s="353"/>
      <c r="C3172" s="354"/>
      <c r="D3172" s="354"/>
      <c r="E3172" s="354"/>
      <c r="F3172" s="354"/>
      <c r="G3172" s="354"/>
      <c r="H3172" s="354"/>
      <c r="I3172" s="354"/>
      <c r="J3172" s="355"/>
      <c r="K3172" s="357"/>
      <c r="L3172" s="357"/>
      <c r="M3172" s="357"/>
      <c r="N3172" s="357"/>
      <c r="O3172" s="357"/>
      <c r="P3172" s="357"/>
      <c r="Q3172" s="357"/>
      <c r="R3172" s="357"/>
      <c r="S3172" s="357"/>
      <c r="T3172" s="357"/>
      <c r="U3172" s="357"/>
      <c r="V3172" s="357"/>
      <c r="W3172" s="357"/>
      <c r="X3172" s="357"/>
      <c r="Y3172" s="357"/>
      <c r="Z3172" s="357"/>
      <c r="AA3172" s="357"/>
      <c r="AB3172" s="357"/>
      <c r="AC3172" s="357"/>
      <c r="AD3172" s="357"/>
      <c r="AE3172" s="357"/>
      <c r="AF3172" s="357"/>
      <c r="AG3172" s="357"/>
      <c r="AH3172" s="357"/>
      <c r="AI3172" s="357"/>
      <c r="AJ3172" s="357"/>
    </row>
    <row r="3173" spans="1:39" x14ac:dyDescent="0.25">
      <c r="A3173" s="362" t="s">
        <v>747</v>
      </c>
    </row>
    <row r="3174" spans="1:39" ht="45" x14ac:dyDescent="0.25">
      <c r="A3174" s="351" t="s">
        <v>219</v>
      </c>
      <c r="B3174" s="351" t="s">
        <v>264</v>
      </c>
      <c r="C3174" s="351" t="s">
        <v>220</v>
      </c>
      <c r="D3174" s="352" t="s">
        <v>265</v>
      </c>
      <c r="E3174" s="463" t="s">
        <v>837</v>
      </c>
      <c r="F3174" s="463" t="s">
        <v>838</v>
      </c>
      <c r="G3174" s="464" t="s">
        <v>839</v>
      </c>
      <c r="H3174" s="464" t="s">
        <v>840</v>
      </c>
      <c r="I3174" s="464"/>
      <c r="J3174" s="351" t="s">
        <v>221</v>
      </c>
      <c r="K3174" s="359">
        <v>2017</v>
      </c>
      <c r="L3174" s="359">
        <v>2018</v>
      </c>
      <c r="M3174" s="359">
        <v>2019</v>
      </c>
      <c r="N3174" s="359">
        <v>2020</v>
      </c>
      <c r="O3174" s="359">
        <v>2021</v>
      </c>
      <c r="P3174" s="359">
        <v>2022</v>
      </c>
      <c r="Q3174" s="359">
        <v>2023</v>
      </c>
      <c r="R3174" s="359">
        <v>2024</v>
      </c>
      <c r="S3174" s="359">
        <v>2025</v>
      </c>
      <c r="T3174" s="359">
        <v>2026</v>
      </c>
      <c r="U3174" s="359">
        <v>2027</v>
      </c>
      <c r="V3174" s="359">
        <v>2028</v>
      </c>
      <c r="W3174" s="359">
        <v>2029</v>
      </c>
      <c r="X3174" s="359">
        <v>2030</v>
      </c>
      <c r="Y3174" s="359">
        <v>2031</v>
      </c>
      <c r="Z3174" s="359">
        <v>2032</v>
      </c>
      <c r="AA3174" s="359">
        <v>2033</v>
      </c>
      <c r="AB3174" s="359">
        <v>2034</v>
      </c>
      <c r="AC3174" s="359">
        <v>2035</v>
      </c>
      <c r="AD3174" s="359">
        <v>2036</v>
      </c>
      <c r="AE3174" s="359">
        <v>2037</v>
      </c>
      <c r="AF3174" s="359">
        <v>2038</v>
      </c>
      <c r="AG3174" s="359">
        <v>2039</v>
      </c>
      <c r="AH3174" s="359">
        <v>2040</v>
      </c>
      <c r="AI3174" s="359">
        <v>2041</v>
      </c>
      <c r="AJ3174" s="359">
        <v>2042</v>
      </c>
    </row>
    <row r="3175" spans="1:39" x14ac:dyDescent="0.25">
      <c r="A3175" s="353" t="s">
        <v>351</v>
      </c>
      <c r="B3175" s="353" t="s">
        <v>351</v>
      </c>
      <c r="C3175" s="441">
        <f>C3</f>
        <v>6250</v>
      </c>
      <c r="D3175" s="441"/>
      <c r="E3175" s="441"/>
      <c r="F3175" s="441"/>
      <c r="G3175" s="441"/>
      <c r="H3175" s="441">
        <f t="shared" ref="H3175" si="2620">H3</f>
        <v>0</v>
      </c>
      <c r="I3175" s="441"/>
      <c r="J3175" s="445"/>
      <c r="K3175" s="358"/>
      <c r="L3175" s="358"/>
      <c r="M3175" s="358"/>
      <c r="N3175" s="358"/>
      <c r="O3175" s="358"/>
      <c r="P3175" s="358"/>
      <c r="Q3175" s="358"/>
      <c r="R3175" s="358"/>
      <c r="S3175" s="358"/>
      <c r="T3175" s="358"/>
      <c r="U3175" s="358"/>
      <c r="V3175" s="358"/>
      <c r="W3175" s="358"/>
      <c r="X3175" s="358"/>
      <c r="Y3175" s="358"/>
      <c r="Z3175" s="358"/>
      <c r="AA3175" s="358"/>
      <c r="AB3175" s="358"/>
      <c r="AC3175" s="358"/>
      <c r="AD3175" s="358"/>
      <c r="AE3175" s="358"/>
      <c r="AF3175" s="358"/>
      <c r="AG3175" s="358"/>
      <c r="AH3175" s="358"/>
      <c r="AI3175" s="358"/>
      <c r="AJ3175" s="358"/>
      <c r="AK3175" s="358"/>
      <c r="AL3175" s="358"/>
      <c r="AM3175" s="358"/>
    </row>
    <row r="3176" spans="1:39" x14ac:dyDescent="0.25">
      <c r="A3176" s="353" t="s">
        <v>268</v>
      </c>
      <c r="B3176" s="353" t="s">
        <v>268</v>
      </c>
      <c r="C3176" s="441">
        <f t="shared" ref="C3176:H3176" si="2621">C4</f>
        <v>2500</v>
      </c>
      <c r="D3176" s="441"/>
      <c r="E3176" s="441"/>
      <c r="F3176" s="441"/>
      <c r="G3176" s="441"/>
      <c r="H3176" s="441">
        <f t="shared" si="2621"/>
        <v>1</v>
      </c>
      <c r="I3176" s="441"/>
      <c r="J3176" s="445"/>
      <c r="K3176" s="358"/>
      <c r="L3176" s="358"/>
      <c r="M3176" s="358"/>
      <c r="N3176" s="358"/>
      <c r="O3176" s="358"/>
      <c r="P3176" s="358"/>
      <c r="Q3176" s="358"/>
      <c r="R3176" s="358"/>
      <c r="S3176" s="358"/>
      <c r="T3176" s="358"/>
      <c r="U3176" s="358"/>
      <c r="V3176" s="358"/>
      <c r="W3176" s="358"/>
      <c r="X3176" s="358"/>
      <c r="Y3176" s="358"/>
      <c r="Z3176" s="358"/>
      <c r="AA3176" s="358"/>
      <c r="AB3176" s="358"/>
      <c r="AC3176" s="358"/>
      <c r="AD3176" s="358"/>
      <c r="AE3176" s="358"/>
      <c r="AF3176" s="358"/>
      <c r="AG3176" s="358"/>
      <c r="AH3176" s="358"/>
      <c r="AI3176" s="358"/>
      <c r="AJ3176" s="358"/>
      <c r="AK3176" s="358"/>
      <c r="AL3176" s="358"/>
      <c r="AM3176" s="358"/>
    </row>
    <row r="3177" spans="1:39" x14ac:dyDescent="0.25">
      <c r="A3177" s="353" t="s">
        <v>271</v>
      </c>
      <c r="B3177" s="353" t="s">
        <v>271</v>
      </c>
      <c r="C3177" s="441">
        <f t="shared" ref="C3177:H3177" si="2622">C5</f>
        <v>5500</v>
      </c>
      <c r="D3177" s="441"/>
      <c r="E3177" s="441"/>
      <c r="F3177" s="441"/>
      <c r="G3177" s="441"/>
      <c r="H3177" s="441">
        <f t="shared" si="2622"/>
        <v>1</v>
      </c>
      <c r="I3177" s="441"/>
      <c r="J3177" s="445"/>
      <c r="K3177" s="358"/>
      <c r="L3177" s="358"/>
      <c r="M3177" s="358"/>
      <c r="N3177" s="358"/>
      <c r="O3177" s="358"/>
      <c r="P3177" s="358"/>
      <c r="Q3177" s="358"/>
      <c r="R3177" s="358"/>
      <c r="S3177" s="358"/>
      <c r="T3177" s="358"/>
      <c r="U3177" s="358"/>
      <c r="V3177" s="358"/>
      <c r="W3177" s="358"/>
      <c r="X3177" s="358"/>
      <c r="Y3177" s="358"/>
      <c r="Z3177" s="358"/>
      <c r="AA3177" s="358"/>
      <c r="AB3177" s="358"/>
      <c r="AC3177" s="358"/>
      <c r="AD3177" s="358"/>
      <c r="AE3177" s="358"/>
      <c r="AF3177" s="358"/>
      <c r="AG3177" s="358"/>
      <c r="AH3177" s="358"/>
      <c r="AI3177" s="358"/>
      <c r="AJ3177" s="358"/>
      <c r="AK3177" s="358"/>
      <c r="AL3177" s="358"/>
      <c r="AM3177" s="358"/>
    </row>
    <row r="3178" spans="1:39" x14ac:dyDescent="0.25">
      <c r="A3178" s="353" t="s">
        <v>222</v>
      </c>
      <c r="B3178" s="353" t="s">
        <v>304</v>
      </c>
      <c r="C3178" s="441">
        <f t="shared" ref="C3178:H3178" si="2623">C6</f>
        <v>10000</v>
      </c>
      <c r="D3178" s="441"/>
      <c r="E3178" s="441"/>
      <c r="F3178" s="441"/>
      <c r="G3178" s="441"/>
      <c r="H3178" s="441">
        <f t="shared" si="2623"/>
        <v>0</v>
      </c>
      <c r="I3178" s="441"/>
      <c r="J3178" s="445"/>
      <c r="K3178" s="358"/>
      <c r="L3178" s="358"/>
      <c r="M3178" s="358"/>
      <c r="N3178" s="358"/>
      <c r="O3178" s="358"/>
      <c r="P3178" s="358"/>
      <c r="Q3178" s="358"/>
      <c r="R3178" s="358"/>
      <c r="S3178" s="358"/>
      <c r="T3178" s="358"/>
      <c r="U3178" s="358"/>
      <c r="V3178" s="358"/>
      <c r="W3178" s="358"/>
      <c r="X3178" s="358"/>
      <c r="Y3178" s="358"/>
      <c r="Z3178" s="358"/>
      <c r="AA3178" s="358"/>
      <c r="AB3178" s="358"/>
      <c r="AC3178" s="358"/>
      <c r="AD3178" s="358"/>
      <c r="AE3178" s="358"/>
      <c r="AF3178" s="358"/>
      <c r="AG3178" s="358"/>
      <c r="AH3178" s="358"/>
      <c r="AI3178" s="358"/>
      <c r="AJ3178" s="358"/>
      <c r="AK3178" s="358"/>
      <c r="AL3178" s="358"/>
      <c r="AM3178" s="358"/>
    </row>
    <row r="3179" spans="1:39" x14ac:dyDescent="0.25">
      <c r="A3179" s="353" t="s">
        <v>222</v>
      </c>
      <c r="B3179" s="353" t="s">
        <v>379</v>
      </c>
      <c r="C3179" s="441">
        <f t="shared" ref="C3179:H3179" si="2624">C7</f>
        <v>10000</v>
      </c>
      <c r="D3179" s="441"/>
      <c r="E3179" s="441"/>
      <c r="F3179" s="441"/>
      <c r="G3179" s="441"/>
      <c r="H3179" s="441">
        <f t="shared" si="2624"/>
        <v>0</v>
      </c>
      <c r="I3179" s="441"/>
      <c r="J3179" s="445"/>
      <c r="K3179" s="358"/>
      <c r="L3179" s="358"/>
      <c r="M3179" s="358"/>
      <c r="N3179" s="358"/>
      <c r="O3179" s="358"/>
      <c r="P3179" s="358"/>
      <c r="Q3179" s="358"/>
      <c r="R3179" s="358"/>
      <c r="S3179" s="358"/>
      <c r="T3179" s="358"/>
      <c r="U3179" s="358"/>
      <c r="V3179" s="358"/>
      <c r="W3179" s="358"/>
      <c r="X3179" s="358"/>
      <c r="Y3179" s="358"/>
      <c r="Z3179" s="358"/>
      <c r="AA3179" s="358"/>
      <c r="AB3179" s="358"/>
      <c r="AC3179" s="358"/>
      <c r="AD3179" s="358"/>
      <c r="AE3179" s="358"/>
      <c r="AF3179" s="358"/>
      <c r="AG3179" s="358"/>
      <c r="AH3179" s="358"/>
      <c r="AI3179" s="358"/>
      <c r="AJ3179" s="358"/>
      <c r="AK3179" s="358"/>
      <c r="AL3179" s="358"/>
      <c r="AM3179" s="358"/>
    </row>
    <row r="3180" spans="1:39" x14ac:dyDescent="0.25">
      <c r="A3180" s="353" t="s">
        <v>395</v>
      </c>
      <c r="B3180" s="353" t="s">
        <v>395</v>
      </c>
      <c r="C3180" s="441">
        <f t="shared" ref="C3180:H3180" si="2625">C8</f>
        <v>1500</v>
      </c>
      <c r="D3180" s="441"/>
      <c r="E3180" s="441"/>
      <c r="F3180" s="441"/>
      <c r="G3180" s="441"/>
      <c r="H3180" s="441">
        <f t="shared" si="2625"/>
        <v>0</v>
      </c>
      <c r="I3180" s="441"/>
      <c r="J3180" s="445"/>
      <c r="K3180" s="358"/>
      <c r="L3180" s="358"/>
      <c r="M3180" s="358"/>
      <c r="N3180" s="358"/>
      <c r="O3180" s="358"/>
      <c r="P3180" s="358"/>
      <c r="Q3180" s="358"/>
      <c r="R3180" s="358"/>
      <c r="S3180" s="358"/>
      <c r="T3180" s="358"/>
      <c r="U3180" s="358"/>
      <c r="V3180" s="358"/>
      <c r="W3180" s="358"/>
      <c r="X3180" s="358"/>
      <c r="Y3180" s="358"/>
      <c r="Z3180" s="358"/>
      <c r="AA3180" s="358"/>
      <c r="AB3180" s="358"/>
      <c r="AC3180" s="358"/>
      <c r="AD3180" s="358"/>
      <c r="AE3180" s="358"/>
      <c r="AF3180" s="358"/>
      <c r="AG3180" s="358"/>
      <c r="AH3180" s="358"/>
      <c r="AI3180" s="358"/>
      <c r="AJ3180" s="358"/>
      <c r="AK3180" s="358"/>
      <c r="AL3180" s="358"/>
      <c r="AM3180" s="358"/>
    </row>
    <row r="3181" spans="1:39" x14ac:dyDescent="0.25">
      <c r="A3181" s="353" t="s">
        <v>495</v>
      </c>
      <c r="B3181" s="353" t="s">
        <v>495</v>
      </c>
      <c r="C3181" s="441">
        <f t="shared" ref="C3181:H3181" si="2626">C9</f>
        <v>750</v>
      </c>
      <c r="D3181" s="441"/>
      <c r="E3181" s="441"/>
      <c r="F3181" s="441"/>
      <c r="G3181" s="441"/>
      <c r="H3181" s="441">
        <f t="shared" si="2626"/>
        <v>0</v>
      </c>
      <c r="I3181" s="441"/>
      <c r="J3181" s="445"/>
      <c r="K3181" s="358"/>
      <c r="L3181" s="358"/>
      <c r="M3181" s="358"/>
      <c r="N3181" s="358"/>
      <c r="O3181" s="358"/>
      <c r="P3181" s="358"/>
      <c r="Q3181" s="358"/>
      <c r="R3181" s="358"/>
      <c r="S3181" s="358"/>
      <c r="T3181" s="358"/>
      <c r="U3181" s="358"/>
      <c r="V3181" s="358"/>
      <c r="W3181" s="358"/>
      <c r="X3181" s="358"/>
      <c r="Y3181" s="358"/>
      <c r="Z3181" s="358"/>
      <c r="AA3181" s="358"/>
      <c r="AB3181" s="358"/>
      <c r="AC3181" s="358"/>
      <c r="AD3181" s="358"/>
      <c r="AE3181" s="358"/>
      <c r="AF3181" s="358"/>
      <c r="AG3181" s="358"/>
      <c r="AH3181" s="358"/>
      <c r="AI3181" s="358"/>
      <c r="AJ3181" s="358"/>
      <c r="AK3181" s="358"/>
      <c r="AL3181" s="358"/>
      <c r="AM3181" s="358"/>
    </row>
    <row r="3182" spans="1:39" x14ac:dyDescent="0.25">
      <c r="A3182" s="353" t="s">
        <v>344</v>
      </c>
      <c r="B3182" s="353" t="s">
        <v>344</v>
      </c>
      <c r="C3182" s="441">
        <f t="shared" ref="C3182:H3182" si="2627">C10</f>
        <v>750</v>
      </c>
      <c r="D3182" s="441"/>
      <c r="E3182" s="441"/>
      <c r="F3182" s="441"/>
      <c r="G3182" s="441"/>
      <c r="H3182" s="441">
        <f t="shared" si="2627"/>
        <v>0</v>
      </c>
      <c r="I3182" s="441"/>
      <c r="J3182" s="445"/>
      <c r="K3182" s="358"/>
      <c r="L3182" s="358"/>
      <c r="M3182" s="358"/>
      <c r="N3182" s="358"/>
      <c r="O3182" s="358"/>
      <c r="P3182" s="358"/>
      <c r="Q3182" s="358"/>
      <c r="R3182" s="358"/>
      <c r="S3182" s="358"/>
      <c r="T3182" s="358"/>
      <c r="U3182" s="358"/>
      <c r="V3182" s="358"/>
      <c r="W3182" s="358"/>
      <c r="X3182" s="358"/>
      <c r="Y3182" s="358"/>
      <c r="Z3182" s="358"/>
      <c r="AA3182" s="358"/>
      <c r="AB3182" s="358"/>
      <c r="AC3182" s="358"/>
      <c r="AD3182" s="358"/>
      <c r="AE3182" s="358"/>
      <c r="AF3182" s="358"/>
      <c r="AG3182" s="358"/>
      <c r="AH3182" s="358"/>
      <c r="AI3182" s="358"/>
      <c r="AJ3182" s="358"/>
      <c r="AK3182" s="358"/>
      <c r="AL3182" s="358"/>
      <c r="AM3182" s="358"/>
    </row>
    <row r="3183" spans="1:39" x14ac:dyDescent="0.25">
      <c r="A3183" s="353" t="s">
        <v>223</v>
      </c>
      <c r="B3183" s="353" t="s">
        <v>307</v>
      </c>
      <c r="C3183" s="441">
        <f t="shared" ref="C3183:H3183" si="2628">C11</f>
        <v>20000</v>
      </c>
      <c r="D3183" s="441"/>
      <c r="E3183" s="441"/>
      <c r="F3183" s="441"/>
      <c r="G3183" s="441"/>
      <c r="H3183" s="441">
        <f t="shared" si="2628"/>
        <v>0</v>
      </c>
      <c r="I3183" s="441"/>
      <c r="J3183" s="445"/>
      <c r="K3183" s="358"/>
      <c r="L3183" s="358"/>
      <c r="M3183" s="358"/>
      <c r="N3183" s="358"/>
      <c r="O3183" s="358"/>
      <c r="P3183" s="358"/>
      <c r="Q3183" s="358"/>
      <c r="R3183" s="358"/>
      <c r="S3183" s="358"/>
      <c r="T3183" s="358"/>
      <c r="U3183" s="358"/>
      <c r="V3183" s="358"/>
      <c r="W3183" s="358"/>
      <c r="X3183" s="358"/>
      <c r="Y3183" s="358"/>
      <c r="Z3183" s="358"/>
      <c r="AA3183" s="358"/>
      <c r="AB3183" s="358"/>
      <c r="AC3183" s="358"/>
      <c r="AD3183" s="358"/>
      <c r="AE3183" s="358"/>
      <c r="AF3183" s="358"/>
      <c r="AG3183" s="358"/>
      <c r="AH3183" s="358"/>
      <c r="AI3183" s="358"/>
      <c r="AJ3183" s="358"/>
      <c r="AK3183" s="358"/>
      <c r="AL3183" s="358"/>
      <c r="AM3183" s="358"/>
    </row>
    <row r="3184" spans="1:39" x14ac:dyDescent="0.25">
      <c r="A3184" s="353" t="s">
        <v>223</v>
      </c>
      <c r="B3184" s="353" t="s">
        <v>275</v>
      </c>
      <c r="C3184" s="441">
        <f t="shared" ref="C3184:H3184" si="2629">C12</f>
        <v>20000</v>
      </c>
      <c r="D3184" s="441"/>
      <c r="E3184" s="441"/>
      <c r="F3184" s="441"/>
      <c r="G3184" s="441"/>
      <c r="H3184" s="441">
        <f t="shared" si="2629"/>
        <v>0</v>
      </c>
      <c r="I3184" s="441"/>
      <c r="J3184" s="445"/>
      <c r="K3184" s="358"/>
      <c r="L3184" s="358"/>
      <c r="M3184" s="358"/>
      <c r="N3184" s="358"/>
      <c r="O3184" s="358"/>
      <c r="P3184" s="358"/>
      <c r="Q3184" s="358"/>
      <c r="R3184" s="358"/>
      <c r="S3184" s="358"/>
      <c r="T3184" s="358"/>
      <c r="U3184" s="358"/>
      <c r="V3184" s="358"/>
      <c r="W3184" s="358"/>
      <c r="X3184" s="358"/>
      <c r="Y3184" s="358"/>
      <c r="Z3184" s="358"/>
      <c r="AA3184" s="358"/>
      <c r="AB3184" s="358"/>
      <c r="AC3184" s="358"/>
      <c r="AD3184" s="358"/>
      <c r="AE3184" s="358"/>
      <c r="AF3184" s="358"/>
      <c r="AG3184" s="358"/>
      <c r="AH3184" s="358"/>
      <c r="AI3184" s="358"/>
      <c r="AJ3184" s="358"/>
      <c r="AK3184" s="358"/>
      <c r="AL3184" s="358"/>
      <c r="AM3184" s="358"/>
    </row>
    <row r="3185" spans="1:39" x14ac:dyDescent="0.25">
      <c r="A3185" s="353" t="s">
        <v>477</v>
      </c>
      <c r="B3185" s="353" t="s">
        <v>477</v>
      </c>
      <c r="C3185" s="441">
        <f t="shared" ref="C3185:H3185" si="2630">C13</f>
        <v>5000</v>
      </c>
      <c r="D3185" s="441"/>
      <c r="E3185" s="441"/>
      <c r="F3185" s="441"/>
      <c r="G3185" s="441"/>
      <c r="H3185" s="441">
        <f t="shared" si="2630"/>
        <v>0</v>
      </c>
      <c r="I3185" s="441"/>
      <c r="J3185" s="445"/>
      <c r="K3185" s="358"/>
      <c r="L3185" s="358"/>
      <c r="M3185" s="358"/>
      <c r="N3185" s="358"/>
      <c r="O3185" s="358"/>
      <c r="P3185" s="358"/>
      <c r="Q3185" s="358"/>
      <c r="R3185" s="358"/>
      <c r="S3185" s="358"/>
      <c r="T3185" s="358"/>
      <c r="U3185" s="358"/>
      <c r="V3185" s="358"/>
      <c r="W3185" s="358"/>
      <c r="X3185" s="358"/>
      <c r="Y3185" s="358"/>
      <c r="Z3185" s="358"/>
      <c r="AA3185" s="358"/>
      <c r="AB3185" s="358"/>
      <c r="AC3185" s="358"/>
      <c r="AD3185" s="358"/>
      <c r="AE3185" s="358"/>
      <c r="AF3185" s="358"/>
      <c r="AG3185" s="358"/>
      <c r="AH3185" s="358"/>
      <c r="AI3185" s="358"/>
      <c r="AJ3185" s="358"/>
      <c r="AK3185" s="358"/>
      <c r="AL3185" s="358"/>
      <c r="AM3185" s="358"/>
    </row>
    <row r="3186" spans="1:39" x14ac:dyDescent="0.25">
      <c r="A3186" s="353" t="s">
        <v>425</v>
      </c>
      <c r="B3186" s="353" t="s">
        <v>425</v>
      </c>
      <c r="C3186" s="441">
        <f t="shared" ref="C3186:H3186" si="2631">C14</f>
        <v>2500</v>
      </c>
      <c r="D3186" s="441"/>
      <c r="E3186" s="441"/>
      <c r="F3186" s="441"/>
      <c r="G3186" s="441"/>
      <c r="H3186" s="441">
        <f t="shared" si="2631"/>
        <v>0</v>
      </c>
      <c r="I3186" s="441"/>
      <c r="J3186" s="445"/>
      <c r="K3186" s="358"/>
      <c r="L3186" s="358"/>
      <c r="M3186" s="358"/>
      <c r="N3186" s="358"/>
      <c r="O3186" s="358"/>
      <c r="P3186" s="358"/>
      <c r="Q3186" s="358"/>
      <c r="R3186" s="358"/>
      <c r="S3186" s="358"/>
      <c r="T3186" s="358"/>
      <c r="U3186" s="358"/>
      <c r="V3186" s="358"/>
      <c r="W3186" s="358"/>
      <c r="X3186" s="358"/>
      <c r="Y3186" s="358"/>
      <c r="Z3186" s="358"/>
      <c r="AA3186" s="358"/>
      <c r="AB3186" s="358"/>
      <c r="AC3186" s="358"/>
      <c r="AD3186" s="358"/>
      <c r="AE3186" s="358"/>
      <c r="AF3186" s="358"/>
      <c r="AG3186" s="358"/>
      <c r="AH3186" s="358"/>
      <c r="AI3186" s="358"/>
      <c r="AJ3186" s="358"/>
      <c r="AK3186" s="358"/>
      <c r="AL3186" s="358"/>
      <c r="AM3186" s="358"/>
    </row>
    <row r="3187" spans="1:39" x14ac:dyDescent="0.25">
      <c r="A3187" s="353" t="s">
        <v>260</v>
      </c>
      <c r="B3187" s="353" t="s">
        <v>504</v>
      </c>
      <c r="C3187" s="441">
        <f t="shared" ref="C3187:H3187" si="2632">C15</f>
        <v>42000</v>
      </c>
      <c r="D3187" s="441"/>
      <c r="E3187" s="441"/>
      <c r="F3187" s="441"/>
      <c r="G3187" s="441"/>
      <c r="H3187" s="441">
        <f t="shared" si="2632"/>
        <v>0</v>
      </c>
      <c r="I3187" s="441"/>
      <c r="J3187" s="445"/>
      <c r="K3187" s="358"/>
      <c r="L3187" s="358"/>
      <c r="M3187" s="358"/>
      <c r="N3187" s="358"/>
      <c r="O3187" s="358"/>
      <c r="P3187" s="358"/>
      <c r="Q3187" s="358"/>
      <c r="R3187" s="358"/>
      <c r="S3187" s="358"/>
      <c r="T3187" s="358"/>
      <c r="U3187" s="358"/>
      <c r="V3187" s="358"/>
      <c r="W3187" s="358"/>
      <c r="X3187" s="358"/>
      <c r="Y3187" s="358"/>
      <c r="Z3187" s="358"/>
      <c r="AA3187" s="358"/>
      <c r="AB3187" s="358"/>
      <c r="AC3187" s="358"/>
      <c r="AD3187" s="358"/>
      <c r="AE3187" s="358"/>
      <c r="AF3187" s="358"/>
      <c r="AG3187" s="358"/>
      <c r="AH3187" s="358"/>
      <c r="AI3187" s="358"/>
      <c r="AJ3187" s="358"/>
      <c r="AK3187" s="358"/>
      <c r="AL3187" s="358"/>
      <c r="AM3187" s="358"/>
    </row>
    <row r="3188" spans="1:39" x14ac:dyDescent="0.25">
      <c r="A3188" s="353" t="s">
        <v>260</v>
      </c>
      <c r="B3188" s="353" t="s">
        <v>471</v>
      </c>
      <c r="C3188" s="441">
        <f t="shared" ref="C3188:H3188" si="2633">C16</f>
        <v>42000</v>
      </c>
      <c r="D3188" s="441"/>
      <c r="E3188" s="441"/>
      <c r="F3188" s="441"/>
      <c r="G3188" s="441"/>
      <c r="H3188" s="441">
        <f t="shared" si="2633"/>
        <v>0</v>
      </c>
      <c r="I3188" s="441"/>
      <c r="J3188" s="445"/>
      <c r="K3188" s="358"/>
      <c r="L3188" s="358"/>
      <c r="M3188" s="358"/>
      <c r="N3188" s="358"/>
      <c r="O3188" s="358"/>
      <c r="P3188" s="358"/>
      <c r="Q3188" s="358"/>
      <c r="R3188" s="358"/>
      <c r="S3188" s="358"/>
      <c r="T3188" s="358"/>
      <c r="U3188" s="358"/>
      <c r="V3188" s="358"/>
      <c r="W3188" s="358"/>
      <c r="X3188" s="358"/>
      <c r="Y3188" s="358"/>
      <c r="Z3188" s="358"/>
      <c r="AA3188" s="358"/>
      <c r="AB3188" s="358"/>
      <c r="AC3188" s="358"/>
      <c r="AD3188" s="358"/>
      <c r="AE3188" s="358"/>
      <c r="AF3188" s="358"/>
      <c r="AG3188" s="358"/>
      <c r="AH3188" s="358"/>
      <c r="AI3188" s="358"/>
      <c r="AJ3188" s="358"/>
      <c r="AK3188" s="358"/>
      <c r="AL3188" s="358"/>
      <c r="AM3188" s="358"/>
    </row>
    <row r="3189" spans="1:39" x14ac:dyDescent="0.25">
      <c r="A3189" s="353" t="s">
        <v>406</v>
      </c>
      <c r="B3189" s="353" t="s">
        <v>407</v>
      </c>
      <c r="C3189" s="441">
        <f t="shared" ref="C3189:H3189" si="2634">C17</f>
        <v>25000</v>
      </c>
      <c r="D3189" s="441"/>
      <c r="E3189" s="441"/>
      <c r="F3189" s="441"/>
      <c r="G3189" s="441"/>
      <c r="H3189" s="441">
        <f t="shared" si="2634"/>
        <v>0</v>
      </c>
      <c r="I3189" s="441"/>
      <c r="J3189" s="445"/>
      <c r="K3189" s="358"/>
      <c r="L3189" s="358"/>
      <c r="M3189" s="358"/>
      <c r="N3189" s="358"/>
      <c r="O3189" s="358"/>
      <c r="P3189" s="358"/>
      <c r="Q3189" s="358"/>
      <c r="R3189" s="358"/>
      <c r="S3189" s="358"/>
      <c r="T3189" s="358"/>
      <c r="U3189" s="358"/>
      <c r="V3189" s="358"/>
      <c r="W3189" s="358"/>
      <c r="X3189" s="358"/>
      <c r="Y3189" s="358"/>
      <c r="Z3189" s="358"/>
      <c r="AA3189" s="358"/>
      <c r="AB3189" s="358"/>
      <c r="AC3189" s="358"/>
      <c r="AD3189" s="358"/>
      <c r="AE3189" s="358"/>
      <c r="AF3189" s="358"/>
      <c r="AG3189" s="358"/>
      <c r="AH3189" s="358"/>
      <c r="AI3189" s="358"/>
      <c r="AJ3189" s="358"/>
      <c r="AK3189" s="358"/>
      <c r="AL3189" s="358"/>
      <c r="AM3189" s="358"/>
    </row>
    <row r="3190" spans="1:39" x14ac:dyDescent="0.25">
      <c r="A3190" s="353" t="s">
        <v>401</v>
      </c>
      <c r="B3190" s="353" t="s">
        <v>401</v>
      </c>
      <c r="C3190" s="441">
        <f t="shared" ref="C3190:H3190" si="2635">C18</f>
        <v>6250</v>
      </c>
      <c r="D3190" s="441"/>
      <c r="E3190" s="441"/>
      <c r="F3190" s="441"/>
      <c r="G3190" s="441"/>
      <c r="H3190" s="441">
        <f t="shared" si="2635"/>
        <v>0</v>
      </c>
      <c r="I3190" s="441"/>
      <c r="J3190" s="445"/>
      <c r="K3190" s="358"/>
      <c r="L3190" s="358"/>
      <c r="M3190" s="358"/>
      <c r="N3190" s="358"/>
      <c r="O3190" s="358"/>
      <c r="P3190" s="358"/>
      <c r="Q3190" s="358"/>
      <c r="R3190" s="358"/>
      <c r="S3190" s="358"/>
      <c r="T3190" s="358"/>
      <c r="U3190" s="358"/>
      <c r="V3190" s="358"/>
      <c r="W3190" s="358"/>
      <c r="X3190" s="358"/>
      <c r="Y3190" s="358"/>
      <c r="Z3190" s="358"/>
      <c r="AA3190" s="358"/>
      <c r="AB3190" s="358"/>
      <c r="AC3190" s="358"/>
      <c r="AD3190" s="358"/>
      <c r="AE3190" s="358"/>
      <c r="AF3190" s="358"/>
      <c r="AG3190" s="358"/>
      <c r="AH3190" s="358"/>
      <c r="AI3190" s="358"/>
      <c r="AJ3190" s="358"/>
      <c r="AK3190" s="358"/>
      <c r="AL3190" s="358"/>
      <c r="AM3190" s="358"/>
    </row>
    <row r="3191" spans="1:39" x14ac:dyDescent="0.25">
      <c r="A3191" s="353" t="s">
        <v>224</v>
      </c>
      <c r="B3191" s="353" t="s">
        <v>488</v>
      </c>
      <c r="C3191" s="441">
        <f t="shared" ref="C3191:H3191" si="2636">C19</f>
        <v>42000</v>
      </c>
      <c r="D3191" s="441"/>
      <c r="E3191" s="441"/>
      <c r="F3191" s="441"/>
      <c r="G3191" s="441"/>
      <c r="H3191" s="441">
        <f t="shared" si="2636"/>
        <v>0</v>
      </c>
      <c r="I3191" s="441"/>
      <c r="J3191" s="445"/>
      <c r="K3191" s="358"/>
      <c r="L3191" s="358"/>
      <c r="M3191" s="358"/>
      <c r="N3191" s="358"/>
      <c r="O3191" s="358"/>
      <c r="P3191" s="358"/>
      <c r="Q3191" s="358"/>
      <c r="R3191" s="358"/>
      <c r="S3191" s="358"/>
      <c r="T3191" s="358"/>
      <c r="U3191" s="358"/>
      <c r="V3191" s="358"/>
      <c r="W3191" s="358"/>
      <c r="X3191" s="358"/>
      <c r="Y3191" s="358"/>
      <c r="Z3191" s="358"/>
      <c r="AA3191" s="358"/>
      <c r="AB3191" s="358"/>
      <c r="AC3191" s="358"/>
      <c r="AD3191" s="358"/>
      <c r="AE3191" s="358"/>
      <c r="AF3191" s="358"/>
      <c r="AG3191" s="358"/>
      <c r="AH3191" s="358"/>
      <c r="AI3191" s="358"/>
      <c r="AJ3191" s="358"/>
      <c r="AK3191" s="358"/>
      <c r="AL3191" s="358"/>
      <c r="AM3191" s="358"/>
    </row>
    <row r="3192" spans="1:39" x14ac:dyDescent="0.25">
      <c r="A3192" s="353" t="s">
        <v>224</v>
      </c>
      <c r="B3192" s="353" t="s">
        <v>445</v>
      </c>
      <c r="C3192" s="441">
        <f t="shared" ref="C3192:H3192" si="2637">C20</f>
        <v>42000</v>
      </c>
      <c r="D3192" s="441"/>
      <c r="E3192" s="441"/>
      <c r="F3192" s="441"/>
      <c r="G3192" s="441"/>
      <c r="H3192" s="441">
        <f t="shared" si="2637"/>
        <v>0</v>
      </c>
      <c r="I3192" s="441"/>
      <c r="J3192" s="445"/>
      <c r="K3192" s="358"/>
      <c r="L3192" s="358"/>
      <c r="M3192" s="358"/>
      <c r="N3192" s="358"/>
      <c r="O3192" s="358"/>
      <c r="P3192" s="358"/>
      <c r="Q3192" s="358"/>
      <c r="R3192" s="358"/>
      <c r="S3192" s="358"/>
      <c r="T3192" s="358"/>
      <c r="U3192" s="358"/>
      <c r="V3192" s="358"/>
      <c r="W3192" s="358"/>
      <c r="X3192" s="358"/>
      <c r="Y3192" s="358"/>
      <c r="Z3192" s="358"/>
      <c r="AA3192" s="358"/>
      <c r="AB3192" s="358"/>
      <c r="AC3192" s="358"/>
      <c r="AD3192" s="358"/>
      <c r="AE3192" s="358"/>
      <c r="AF3192" s="358"/>
      <c r="AG3192" s="358"/>
      <c r="AH3192" s="358"/>
      <c r="AI3192" s="358"/>
      <c r="AJ3192" s="358"/>
      <c r="AK3192" s="358"/>
      <c r="AL3192" s="358"/>
      <c r="AM3192" s="358"/>
    </row>
    <row r="3193" spans="1:39" x14ac:dyDescent="0.25">
      <c r="A3193" s="353" t="s">
        <v>224</v>
      </c>
      <c r="B3193" s="353" t="s">
        <v>451</v>
      </c>
      <c r="C3193" s="441">
        <f t="shared" ref="C3193:H3193" si="2638">C21</f>
        <v>42000</v>
      </c>
      <c r="D3193" s="441"/>
      <c r="E3193" s="441"/>
      <c r="F3193" s="441"/>
      <c r="G3193" s="441"/>
      <c r="H3193" s="441">
        <f t="shared" si="2638"/>
        <v>0</v>
      </c>
      <c r="I3193" s="441"/>
      <c r="J3193" s="445"/>
      <c r="K3193" s="358"/>
      <c r="L3193" s="358"/>
      <c r="M3193" s="358"/>
      <c r="N3193" s="358"/>
      <c r="O3193" s="358"/>
      <c r="P3193" s="358"/>
      <c r="Q3193" s="358"/>
      <c r="R3193" s="358"/>
      <c r="S3193" s="358"/>
      <c r="T3193" s="358"/>
      <c r="U3193" s="358"/>
      <c r="V3193" s="358"/>
      <c r="W3193" s="358"/>
      <c r="X3193" s="358"/>
      <c r="Y3193" s="358"/>
      <c r="Z3193" s="358"/>
      <c r="AA3193" s="358"/>
      <c r="AB3193" s="358"/>
      <c r="AC3193" s="358"/>
      <c r="AD3193" s="358"/>
      <c r="AE3193" s="358"/>
      <c r="AF3193" s="358"/>
      <c r="AG3193" s="358"/>
      <c r="AH3193" s="358"/>
      <c r="AI3193" s="358"/>
      <c r="AJ3193" s="358"/>
      <c r="AK3193" s="358"/>
      <c r="AL3193" s="358"/>
      <c r="AM3193" s="358"/>
    </row>
    <row r="3194" spans="1:39" x14ac:dyDescent="0.25">
      <c r="A3194" s="353" t="s">
        <v>225</v>
      </c>
      <c r="B3194" s="353" t="s">
        <v>353</v>
      </c>
      <c r="C3194" s="441">
        <f t="shared" ref="C3194:H3194" si="2639">C22</f>
        <v>42000</v>
      </c>
      <c r="D3194" s="441"/>
      <c r="E3194" s="441"/>
      <c r="F3194" s="441"/>
      <c r="G3194" s="441"/>
      <c r="H3194" s="441">
        <f t="shared" si="2639"/>
        <v>0</v>
      </c>
      <c r="I3194" s="441"/>
      <c r="J3194" s="445"/>
      <c r="K3194" s="358"/>
      <c r="L3194" s="358"/>
      <c r="M3194" s="358"/>
      <c r="N3194" s="358"/>
      <c r="O3194" s="358"/>
      <c r="P3194" s="358"/>
      <c r="Q3194" s="358"/>
      <c r="R3194" s="358"/>
      <c r="S3194" s="358"/>
      <c r="T3194" s="358"/>
      <c r="U3194" s="358"/>
      <c r="V3194" s="358"/>
      <c r="W3194" s="358"/>
      <c r="X3194" s="358"/>
      <c r="Y3194" s="358"/>
      <c r="Z3194" s="358"/>
      <c r="AA3194" s="358"/>
      <c r="AB3194" s="358"/>
      <c r="AC3194" s="358"/>
      <c r="AD3194" s="358"/>
      <c r="AE3194" s="358"/>
      <c r="AF3194" s="358"/>
      <c r="AG3194" s="358"/>
      <c r="AH3194" s="358"/>
      <c r="AI3194" s="358"/>
      <c r="AJ3194" s="358"/>
      <c r="AK3194" s="358"/>
      <c r="AL3194" s="358"/>
      <c r="AM3194" s="358"/>
    </row>
    <row r="3195" spans="1:39" x14ac:dyDescent="0.25">
      <c r="A3195" s="353" t="s">
        <v>225</v>
      </c>
      <c r="B3195" s="353" t="s">
        <v>354</v>
      </c>
      <c r="C3195" s="441">
        <f t="shared" ref="C3195:H3195" si="2640">C23</f>
        <v>42000</v>
      </c>
      <c r="D3195" s="441"/>
      <c r="E3195" s="441"/>
      <c r="F3195" s="441"/>
      <c r="G3195" s="441"/>
      <c r="H3195" s="441">
        <f t="shared" si="2640"/>
        <v>0</v>
      </c>
      <c r="I3195" s="441"/>
      <c r="J3195" s="445"/>
      <c r="K3195" s="358"/>
      <c r="L3195" s="358"/>
      <c r="M3195" s="358"/>
      <c r="N3195" s="358"/>
      <c r="O3195" s="358"/>
      <c r="P3195" s="358"/>
      <c r="Q3195" s="358"/>
      <c r="R3195" s="358"/>
      <c r="S3195" s="358"/>
      <c r="T3195" s="358"/>
      <c r="U3195" s="358"/>
      <c r="V3195" s="358"/>
      <c r="W3195" s="358"/>
      <c r="X3195" s="358"/>
      <c r="Y3195" s="358"/>
      <c r="Z3195" s="358"/>
      <c r="AA3195" s="358"/>
      <c r="AB3195" s="358"/>
      <c r="AC3195" s="358"/>
      <c r="AD3195" s="358"/>
      <c r="AE3195" s="358"/>
      <c r="AF3195" s="358"/>
      <c r="AG3195" s="358"/>
      <c r="AH3195" s="358"/>
      <c r="AI3195" s="358"/>
      <c r="AJ3195" s="358"/>
      <c r="AK3195" s="358"/>
      <c r="AL3195" s="358"/>
      <c r="AM3195" s="358"/>
    </row>
    <row r="3196" spans="1:39" x14ac:dyDescent="0.25">
      <c r="A3196" s="353" t="s">
        <v>227</v>
      </c>
      <c r="B3196" s="353" t="s">
        <v>417</v>
      </c>
      <c r="C3196" s="441">
        <f t="shared" ref="C3196:H3196" si="2641">C24</f>
        <v>20000</v>
      </c>
      <c r="D3196" s="441"/>
      <c r="E3196" s="441"/>
      <c r="F3196" s="441"/>
      <c r="G3196" s="441"/>
      <c r="H3196" s="441">
        <f t="shared" si="2641"/>
        <v>0</v>
      </c>
      <c r="I3196" s="441"/>
      <c r="J3196" s="445"/>
      <c r="K3196" s="358"/>
      <c r="L3196" s="358"/>
      <c r="M3196" s="358"/>
      <c r="N3196" s="358"/>
      <c r="O3196" s="358"/>
      <c r="P3196" s="358"/>
      <c r="Q3196" s="358"/>
      <c r="R3196" s="358"/>
      <c r="S3196" s="358"/>
      <c r="T3196" s="358"/>
      <c r="U3196" s="358"/>
      <c r="V3196" s="358"/>
      <c r="W3196" s="358"/>
      <c r="X3196" s="358"/>
      <c r="Y3196" s="358"/>
      <c r="Z3196" s="358"/>
      <c r="AA3196" s="358"/>
      <c r="AB3196" s="358"/>
      <c r="AC3196" s="358"/>
      <c r="AD3196" s="358"/>
      <c r="AE3196" s="358"/>
      <c r="AF3196" s="358"/>
      <c r="AG3196" s="358"/>
      <c r="AH3196" s="358"/>
      <c r="AI3196" s="358"/>
      <c r="AJ3196" s="358"/>
      <c r="AK3196" s="358"/>
      <c r="AL3196" s="358"/>
      <c r="AM3196" s="358"/>
    </row>
    <row r="3197" spans="1:39" x14ac:dyDescent="0.25">
      <c r="A3197" s="353" t="s">
        <v>227</v>
      </c>
      <c r="B3197" s="353" t="s">
        <v>433</v>
      </c>
      <c r="C3197" s="441">
        <f t="shared" ref="C3197:H3197" si="2642">C25</f>
        <v>20000</v>
      </c>
      <c r="D3197" s="441"/>
      <c r="E3197" s="441"/>
      <c r="F3197" s="441"/>
      <c r="G3197" s="441"/>
      <c r="H3197" s="441">
        <f t="shared" si="2642"/>
        <v>0</v>
      </c>
      <c r="I3197" s="441"/>
      <c r="J3197" s="445"/>
      <c r="K3197" s="358"/>
      <c r="L3197" s="358"/>
      <c r="M3197" s="358"/>
      <c r="N3197" s="358"/>
      <c r="O3197" s="358"/>
      <c r="P3197" s="358"/>
      <c r="Q3197" s="358"/>
      <c r="R3197" s="358"/>
      <c r="S3197" s="358"/>
      <c r="T3197" s="358"/>
      <c r="U3197" s="358"/>
      <c r="V3197" s="358"/>
      <c r="W3197" s="358"/>
      <c r="X3197" s="358"/>
      <c r="Y3197" s="358"/>
      <c r="Z3197" s="358"/>
      <c r="AA3197" s="358"/>
      <c r="AB3197" s="358"/>
      <c r="AC3197" s="358"/>
      <c r="AD3197" s="358"/>
      <c r="AE3197" s="358"/>
      <c r="AF3197" s="358"/>
      <c r="AG3197" s="358"/>
      <c r="AH3197" s="358"/>
      <c r="AI3197" s="358"/>
      <c r="AJ3197" s="358"/>
      <c r="AK3197" s="358"/>
      <c r="AL3197" s="358"/>
      <c r="AM3197" s="358"/>
    </row>
    <row r="3198" spans="1:39" x14ac:dyDescent="0.25">
      <c r="A3198" s="353" t="s">
        <v>227</v>
      </c>
      <c r="B3198" s="353" t="s">
        <v>390</v>
      </c>
      <c r="C3198" s="441">
        <f t="shared" ref="C3198:H3198" si="2643">C26</f>
        <v>20000</v>
      </c>
      <c r="D3198" s="441"/>
      <c r="E3198" s="441"/>
      <c r="F3198" s="441"/>
      <c r="G3198" s="441"/>
      <c r="H3198" s="441">
        <f t="shared" si="2643"/>
        <v>0</v>
      </c>
      <c r="I3198" s="441"/>
      <c r="J3198" s="445"/>
      <c r="K3198" s="358"/>
      <c r="L3198" s="358"/>
      <c r="M3198" s="358"/>
      <c r="N3198" s="358"/>
      <c r="O3198" s="358"/>
      <c r="P3198" s="358"/>
      <c r="Q3198" s="358"/>
      <c r="R3198" s="358"/>
      <c r="S3198" s="358"/>
      <c r="T3198" s="358"/>
      <c r="U3198" s="358"/>
      <c r="V3198" s="358"/>
      <c r="W3198" s="358"/>
      <c r="X3198" s="358"/>
      <c r="Y3198" s="358"/>
      <c r="Z3198" s="358"/>
      <c r="AA3198" s="358"/>
      <c r="AB3198" s="358"/>
      <c r="AC3198" s="358"/>
      <c r="AD3198" s="358"/>
      <c r="AE3198" s="358"/>
      <c r="AF3198" s="358"/>
      <c r="AG3198" s="358"/>
      <c r="AH3198" s="358"/>
      <c r="AI3198" s="358"/>
      <c r="AJ3198" s="358"/>
      <c r="AK3198" s="358"/>
      <c r="AL3198" s="358"/>
      <c r="AM3198" s="358"/>
    </row>
    <row r="3199" spans="1:39" x14ac:dyDescent="0.25">
      <c r="A3199" s="353" t="s">
        <v>228</v>
      </c>
      <c r="B3199" s="353" t="s">
        <v>378</v>
      </c>
      <c r="C3199" s="441">
        <f t="shared" ref="C3199:H3199" si="2644">C27</f>
        <v>20000</v>
      </c>
      <c r="D3199" s="441"/>
      <c r="E3199" s="441"/>
      <c r="F3199" s="441"/>
      <c r="G3199" s="441"/>
      <c r="H3199" s="441">
        <f t="shared" si="2644"/>
        <v>0</v>
      </c>
      <c r="I3199" s="441"/>
      <c r="J3199" s="445"/>
      <c r="K3199" s="358"/>
      <c r="L3199" s="358"/>
      <c r="M3199" s="358"/>
      <c r="N3199" s="358"/>
      <c r="O3199" s="358"/>
      <c r="P3199" s="358"/>
      <c r="Q3199" s="358"/>
      <c r="R3199" s="358"/>
      <c r="S3199" s="358"/>
      <c r="T3199" s="358"/>
      <c r="U3199" s="358"/>
      <c r="V3199" s="358"/>
      <c r="W3199" s="358"/>
      <c r="X3199" s="358"/>
      <c r="Y3199" s="358"/>
      <c r="Z3199" s="358"/>
      <c r="AA3199" s="358"/>
      <c r="AB3199" s="358"/>
      <c r="AC3199" s="358"/>
      <c r="AD3199" s="358"/>
      <c r="AE3199" s="358"/>
      <c r="AF3199" s="358"/>
      <c r="AG3199" s="358"/>
      <c r="AH3199" s="358"/>
      <c r="AI3199" s="358"/>
      <c r="AJ3199" s="358"/>
      <c r="AK3199" s="358"/>
      <c r="AL3199" s="358"/>
      <c r="AM3199" s="358"/>
    </row>
    <row r="3200" spans="1:39" x14ac:dyDescent="0.25">
      <c r="A3200" s="353" t="s">
        <v>228</v>
      </c>
      <c r="B3200" s="353" t="s">
        <v>432</v>
      </c>
      <c r="C3200" s="441">
        <f t="shared" ref="C3200:H3200" si="2645">C28</f>
        <v>20000</v>
      </c>
      <c r="D3200" s="441"/>
      <c r="E3200" s="441"/>
      <c r="F3200" s="441"/>
      <c r="G3200" s="441"/>
      <c r="H3200" s="441">
        <f t="shared" si="2645"/>
        <v>0</v>
      </c>
      <c r="I3200" s="441"/>
      <c r="J3200" s="445"/>
      <c r="K3200" s="358"/>
      <c r="L3200" s="358"/>
      <c r="M3200" s="358"/>
      <c r="N3200" s="358"/>
      <c r="O3200" s="358"/>
      <c r="P3200" s="358"/>
      <c r="Q3200" s="358"/>
      <c r="R3200" s="358"/>
      <c r="S3200" s="358"/>
      <c r="T3200" s="358"/>
      <c r="U3200" s="358"/>
      <c r="V3200" s="358"/>
      <c r="W3200" s="358"/>
      <c r="X3200" s="358"/>
      <c r="Y3200" s="358"/>
      <c r="Z3200" s="358"/>
      <c r="AA3200" s="358"/>
      <c r="AB3200" s="358"/>
      <c r="AC3200" s="358"/>
      <c r="AD3200" s="358"/>
      <c r="AE3200" s="358"/>
      <c r="AF3200" s="358"/>
      <c r="AG3200" s="358"/>
      <c r="AH3200" s="358"/>
      <c r="AI3200" s="358"/>
      <c r="AJ3200" s="358"/>
      <c r="AK3200" s="358"/>
      <c r="AL3200" s="358"/>
      <c r="AM3200" s="358"/>
    </row>
    <row r="3201" spans="1:39" x14ac:dyDescent="0.25">
      <c r="A3201" s="353" t="s">
        <v>229</v>
      </c>
      <c r="B3201" s="353" t="s">
        <v>381</v>
      </c>
      <c r="C3201" s="441">
        <f t="shared" ref="C3201:H3201" si="2646">C29</f>
        <v>20000</v>
      </c>
      <c r="D3201" s="441"/>
      <c r="E3201" s="441"/>
      <c r="F3201" s="441"/>
      <c r="G3201" s="441"/>
      <c r="H3201" s="441">
        <f t="shared" si="2646"/>
        <v>0</v>
      </c>
      <c r="I3201" s="441"/>
      <c r="J3201" s="445"/>
      <c r="K3201" s="358"/>
      <c r="L3201" s="358"/>
      <c r="M3201" s="358"/>
      <c r="N3201" s="358"/>
      <c r="O3201" s="358"/>
      <c r="P3201" s="358"/>
      <c r="Q3201" s="358"/>
      <c r="R3201" s="358"/>
      <c r="S3201" s="358"/>
      <c r="T3201" s="358"/>
      <c r="U3201" s="358"/>
      <c r="V3201" s="358"/>
      <c r="W3201" s="358"/>
      <c r="X3201" s="358"/>
      <c r="Y3201" s="358"/>
      <c r="Z3201" s="358"/>
      <c r="AA3201" s="358"/>
      <c r="AB3201" s="358"/>
      <c r="AC3201" s="358"/>
      <c r="AD3201" s="358"/>
      <c r="AE3201" s="358"/>
      <c r="AF3201" s="358"/>
      <c r="AG3201" s="358"/>
      <c r="AH3201" s="358"/>
      <c r="AI3201" s="358"/>
      <c r="AJ3201" s="358"/>
      <c r="AK3201" s="358"/>
      <c r="AL3201" s="358"/>
      <c r="AM3201" s="358"/>
    </row>
    <row r="3202" spans="1:39" x14ac:dyDescent="0.25">
      <c r="A3202" s="353" t="s">
        <v>229</v>
      </c>
      <c r="B3202" s="353" t="s">
        <v>491</v>
      </c>
      <c r="C3202" s="441">
        <f t="shared" ref="C3202:H3202" si="2647">C30</f>
        <v>20000</v>
      </c>
      <c r="D3202" s="441"/>
      <c r="E3202" s="441"/>
      <c r="F3202" s="441"/>
      <c r="G3202" s="441"/>
      <c r="H3202" s="441">
        <f t="shared" si="2647"/>
        <v>0</v>
      </c>
      <c r="I3202" s="441"/>
      <c r="J3202" s="445"/>
      <c r="K3202" s="358"/>
      <c r="L3202" s="358"/>
      <c r="M3202" s="358"/>
      <c r="N3202" s="358"/>
      <c r="O3202" s="358"/>
      <c r="P3202" s="358"/>
      <c r="Q3202" s="358"/>
      <c r="R3202" s="358"/>
      <c r="S3202" s="358"/>
      <c r="T3202" s="358"/>
      <c r="U3202" s="358"/>
      <c r="V3202" s="358"/>
      <c r="W3202" s="358"/>
      <c r="X3202" s="358"/>
      <c r="Y3202" s="358"/>
      <c r="Z3202" s="358"/>
      <c r="AA3202" s="358"/>
      <c r="AB3202" s="358"/>
      <c r="AC3202" s="358"/>
      <c r="AD3202" s="358"/>
      <c r="AE3202" s="358"/>
      <c r="AF3202" s="358"/>
      <c r="AG3202" s="358"/>
      <c r="AH3202" s="358"/>
      <c r="AI3202" s="358"/>
      <c r="AJ3202" s="358"/>
      <c r="AK3202" s="358"/>
      <c r="AL3202" s="358"/>
      <c r="AM3202" s="358"/>
    </row>
    <row r="3203" spans="1:39" x14ac:dyDescent="0.25">
      <c r="A3203" s="353" t="s">
        <v>323</v>
      </c>
      <c r="B3203" s="353" t="s">
        <v>323</v>
      </c>
      <c r="C3203" s="441">
        <f t="shared" ref="C3203:H3203" si="2648">C31</f>
        <v>20000</v>
      </c>
      <c r="D3203" s="441"/>
      <c r="E3203" s="441"/>
      <c r="F3203" s="441"/>
      <c r="G3203" s="441"/>
      <c r="H3203" s="441">
        <f t="shared" si="2648"/>
        <v>0</v>
      </c>
      <c r="I3203" s="441"/>
      <c r="J3203" s="445"/>
      <c r="K3203" s="358"/>
      <c r="L3203" s="358"/>
      <c r="M3203" s="358"/>
      <c r="N3203" s="358"/>
      <c r="O3203" s="358"/>
      <c r="P3203" s="358"/>
      <c r="Q3203" s="358"/>
      <c r="R3203" s="358"/>
      <c r="S3203" s="358"/>
      <c r="T3203" s="358"/>
      <c r="U3203" s="358"/>
      <c r="V3203" s="358"/>
      <c r="W3203" s="358"/>
      <c r="X3203" s="358"/>
      <c r="Y3203" s="358"/>
      <c r="Z3203" s="358"/>
      <c r="AA3203" s="358"/>
      <c r="AB3203" s="358"/>
      <c r="AC3203" s="358"/>
      <c r="AD3203" s="358"/>
      <c r="AE3203" s="358"/>
      <c r="AF3203" s="358"/>
      <c r="AG3203" s="358"/>
      <c r="AH3203" s="358"/>
      <c r="AI3203" s="358"/>
      <c r="AJ3203" s="358"/>
      <c r="AK3203" s="358"/>
      <c r="AL3203" s="358"/>
      <c r="AM3203" s="358"/>
    </row>
    <row r="3204" spans="1:39" x14ac:dyDescent="0.25">
      <c r="A3204" s="353" t="s">
        <v>230</v>
      </c>
      <c r="B3204" s="353" t="s">
        <v>479</v>
      </c>
      <c r="C3204" s="441">
        <f t="shared" ref="C3204:H3204" si="2649">C32</f>
        <v>20000</v>
      </c>
      <c r="D3204" s="441"/>
      <c r="E3204" s="441"/>
      <c r="F3204" s="441"/>
      <c r="G3204" s="441"/>
      <c r="H3204" s="441">
        <f t="shared" si="2649"/>
        <v>0</v>
      </c>
      <c r="I3204" s="441"/>
      <c r="J3204" s="445"/>
      <c r="K3204" s="358"/>
      <c r="L3204" s="358"/>
      <c r="M3204" s="358"/>
      <c r="N3204" s="358"/>
      <c r="O3204" s="358"/>
      <c r="P3204" s="358"/>
      <c r="Q3204" s="358"/>
      <c r="R3204" s="358"/>
      <c r="S3204" s="358"/>
      <c r="T3204" s="358"/>
      <c r="U3204" s="358"/>
      <c r="V3204" s="358"/>
      <c r="W3204" s="358"/>
      <c r="X3204" s="358"/>
      <c r="Y3204" s="358"/>
      <c r="Z3204" s="358"/>
      <c r="AA3204" s="358"/>
      <c r="AB3204" s="358"/>
      <c r="AC3204" s="358"/>
      <c r="AD3204" s="358"/>
      <c r="AE3204" s="358"/>
      <c r="AF3204" s="358"/>
      <c r="AG3204" s="358"/>
      <c r="AH3204" s="358"/>
      <c r="AI3204" s="358"/>
      <c r="AJ3204" s="358"/>
      <c r="AK3204" s="358"/>
      <c r="AL3204" s="358"/>
      <c r="AM3204" s="358"/>
    </row>
    <row r="3205" spans="1:39" x14ac:dyDescent="0.25">
      <c r="A3205" s="353" t="s">
        <v>230</v>
      </c>
      <c r="B3205" s="353" t="s">
        <v>422</v>
      </c>
      <c r="C3205" s="441">
        <f t="shared" ref="C3205:H3205" si="2650">C33</f>
        <v>20000</v>
      </c>
      <c r="D3205" s="441"/>
      <c r="E3205" s="441"/>
      <c r="F3205" s="441"/>
      <c r="G3205" s="441"/>
      <c r="H3205" s="441">
        <f t="shared" si="2650"/>
        <v>0</v>
      </c>
      <c r="I3205" s="441"/>
      <c r="J3205" s="445"/>
      <c r="K3205" s="358"/>
      <c r="L3205" s="358"/>
      <c r="M3205" s="358"/>
      <c r="N3205" s="358"/>
      <c r="O3205" s="358"/>
      <c r="P3205" s="358"/>
      <c r="Q3205" s="358"/>
      <c r="R3205" s="358"/>
      <c r="S3205" s="358"/>
      <c r="T3205" s="358"/>
      <c r="U3205" s="358"/>
      <c r="V3205" s="358"/>
      <c r="W3205" s="358"/>
      <c r="X3205" s="358"/>
      <c r="Y3205" s="358"/>
      <c r="Z3205" s="358"/>
      <c r="AA3205" s="358"/>
      <c r="AB3205" s="358"/>
      <c r="AC3205" s="358"/>
      <c r="AD3205" s="358"/>
      <c r="AE3205" s="358"/>
      <c r="AF3205" s="358"/>
      <c r="AG3205" s="358"/>
      <c r="AH3205" s="358"/>
      <c r="AI3205" s="358"/>
      <c r="AJ3205" s="358"/>
      <c r="AK3205" s="358"/>
      <c r="AL3205" s="358"/>
      <c r="AM3205" s="358"/>
    </row>
    <row r="3206" spans="1:39" x14ac:dyDescent="0.25">
      <c r="A3206" s="353" t="s">
        <v>231</v>
      </c>
      <c r="B3206" s="353" t="s">
        <v>464</v>
      </c>
      <c r="C3206" s="441">
        <f t="shared" ref="C3206:H3206" si="2651">C34</f>
        <v>25000</v>
      </c>
      <c r="D3206" s="441"/>
      <c r="E3206" s="441"/>
      <c r="F3206" s="441"/>
      <c r="G3206" s="441"/>
      <c r="H3206" s="441">
        <f t="shared" si="2651"/>
        <v>0</v>
      </c>
      <c r="I3206" s="441"/>
      <c r="J3206" s="445"/>
      <c r="K3206" s="358"/>
      <c r="L3206" s="358"/>
      <c r="M3206" s="358"/>
      <c r="N3206" s="358"/>
      <c r="O3206" s="358"/>
      <c r="P3206" s="358"/>
      <c r="Q3206" s="358"/>
      <c r="R3206" s="358"/>
      <c r="S3206" s="358"/>
      <c r="T3206" s="358"/>
      <c r="U3206" s="358"/>
      <c r="V3206" s="358"/>
      <c r="W3206" s="358"/>
      <c r="X3206" s="358"/>
      <c r="Y3206" s="358"/>
      <c r="Z3206" s="358"/>
      <c r="AA3206" s="358"/>
      <c r="AB3206" s="358"/>
      <c r="AC3206" s="358"/>
      <c r="AD3206" s="358"/>
      <c r="AE3206" s="358"/>
      <c r="AF3206" s="358"/>
      <c r="AG3206" s="358"/>
      <c r="AH3206" s="358"/>
      <c r="AI3206" s="358"/>
      <c r="AJ3206" s="358"/>
      <c r="AK3206" s="358"/>
      <c r="AL3206" s="358"/>
      <c r="AM3206" s="358"/>
    </row>
    <row r="3207" spans="1:39" x14ac:dyDescent="0.25">
      <c r="A3207" s="353" t="s">
        <v>231</v>
      </c>
      <c r="B3207" s="353" t="s">
        <v>450</v>
      </c>
      <c r="C3207" s="441">
        <f t="shared" ref="C3207:H3207" si="2652">C35</f>
        <v>25000</v>
      </c>
      <c r="D3207" s="441"/>
      <c r="E3207" s="441"/>
      <c r="F3207" s="441"/>
      <c r="G3207" s="441"/>
      <c r="H3207" s="441">
        <f t="shared" si="2652"/>
        <v>0</v>
      </c>
      <c r="I3207" s="441"/>
      <c r="J3207" s="445"/>
      <c r="K3207" s="358"/>
      <c r="L3207" s="358"/>
      <c r="M3207" s="358"/>
      <c r="N3207" s="358"/>
      <c r="O3207" s="358"/>
      <c r="P3207" s="358"/>
      <c r="Q3207" s="358"/>
      <c r="R3207" s="358"/>
      <c r="S3207" s="358"/>
      <c r="T3207" s="358"/>
      <c r="U3207" s="358"/>
      <c r="V3207" s="358"/>
      <c r="W3207" s="358"/>
      <c r="X3207" s="358"/>
      <c r="Y3207" s="358"/>
      <c r="Z3207" s="358"/>
      <c r="AA3207" s="358"/>
      <c r="AB3207" s="358"/>
      <c r="AC3207" s="358"/>
      <c r="AD3207" s="358"/>
      <c r="AE3207" s="358"/>
      <c r="AF3207" s="358"/>
      <c r="AG3207" s="358"/>
      <c r="AH3207" s="358"/>
      <c r="AI3207" s="358"/>
      <c r="AJ3207" s="358"/>
      <c r="AK3207" s="358"/>
      <c r="AL3207" s="358"/>
      <c r="AM3207" s="358"/>
    </row>
    <row r="3208" spans="1:39" x14ac:dyDescent="0.25">
      <c r="A3208" s="353" t="s">
        <v>842</v>
      </c>
      <c r="B3208" s="353" t="s">
        <v>416</v>
      </c>
      <c r="C3208" s="441">
        <f t="shared" ref="C3208:H3208" si="2653">C36</f>
        <v>20000</v>
      </c>
      <c r="D3208" s="441"/>
      <c r="E3208" s="441"/>
      <c r="F3208" s="441"/>
      <c r="G3208" s="441"/>
      <c r="H3208" s="441">
        <f t="shared" si="2653"/>
        <v>0</v>
      </c>
      <c r="I3208" s="441"/>
      <c r="J3208" s="445"/>
      <c r="K3208" s="358"/>
      <c r="L3208" s="358"/>
      <c r="M3208" s="358"/>
      <c r="N3208" s="358"/>
      <c r="O3208" s="358"/>
      <c r="P3208" s="358"/>
      <c r="Q3208" s="358"/>
      <c r="R3208" s="358"/>
      <c r="S3208" s="358"/>
      <c r="T3208" s="358"/>
      <c r="U3208" s="358"/>
      <c r="V3208" s="358"/>
      <c r="W3208" s="358"/>
      <c r="X3208" s="358"/>
      <c r="Y3208" s="358"/>
      <c r="Z3208" s="358"/>
      <c r="AA3208" s="358"/>
      <c r="AB3208" s="358"/>
      <c r="AC3208" s="358"/>
      <c r="AD3208" s="358"/>
      <c r="AE3208" s="358"/>
      <c r="AF3208" s="358"/>
      <c r="AG3208" s="358"/>
      <c r="AH3208" s="358"/>
      <c r="AI3208" s="358"/>
      <c r="AJ3208" s="358"/>
      <c r="AK3208" s="358"/>
      <c r="AL3208" s="358"/>
      <c r="AM3208" s="358"/>
    </row>
    <row r="3209" spans="1:39" x14ac:dyDescent="0.25">
      <c r="A3209" s="353" t="s">
        <v>360</v>
      </c>
      <c r="B3209" s="353" t="s">
        <v>360</v>
      </c>
      <c r="C3209" s="441">
        <f t="shared" ref="C3209:H3209" si="2654">C37</f>
        <v>5000</v>
      </c>
      <c r="D3209" s="441"/>
      <c r="E3209" s="441"/>
      <c r="F3209" s="441"/>
      <c r="G3209" s="441"/>
      <c r="H3209" s="441">
        <f t="shared" si="2654"/>
        <v>0</v>
      </c>
      <c r="I3209" s="441"/>
      <c r="J3209" s="445"/>
      <c r="K3209" s="358"/>
      <c r="L3209" s="358"/>
      <c r="M3209" s="358"/>
      <c r="N3209" s="358"/>
      <c r="O3209" s="358"/>
      <c r="P3209" s="358"/>
      <c r="Q3209" s="358"/>
      <c r="R3209" s="358"/>
      <c r="S3209" s="358"/>
      <c r="T3209" s="358"/>
      <c r="U3209" s="358"/>
      <c r="V3209" s="358"/>
      <c r="W3209" s="358"/>
      <c r="X3209" s="358"/>
      <c r="Y3209" s="358"/>
      <c r="Z3209" s="358"/>
      <c r="AA3209" s="358"/>
      <c r="AB3209" s="358"/>
      <c r="AC3209" s="358"/>
      <c r="AD3209" s="358"/>
      <c r="AE3209" s="358"/>
      <c r="AF3209" s="358"/>
      <c r="AG3209" s="358"/>
      <c r="AH3209" s="358"/>
      <c r="AI3209" s="358"/>
      <c r="AJ3209" s="358"/>
      <c r="AK3209" s="358"/>
      <c r="AL3209" s="358"/>
      <c r="AM3209" s="358"/>
    </row>
    <row r="3210" spans="1:39" x14ac:dyDescent="0.25">
      <c r="A3210" s="353" t="s">
        <v>314</v>
      </c>
      <c r="B3210" s="353" t="s">
        <v>314</v>
      </c>
      <c r="C3210" s="441">
        <f t="shared" ref="C3210:H3210" si="2655">C38</f>
        <v>1000</v>
      </c>
      <c r="D3210" s="441"/>
      <c r="E3210" s="441"/>
      <c r="F3210" s="441"/>
      <c r="G3210" s="441"/>
      <c r="H3210" s="441">
        <f t="shared" si="2655"/>
        <v>0</v>
      </c>
      <c r="I3210" s="441"/>
      <c r="J3210" s="445"/>
      <c r="K3210" s="358"/>
      <c r="L3210" s="358"/>
      <c r="M3210" s="358"/>
      <c r="N3210" s="358"/>
      <c r="O3210" s="358"/>
      <c r="P3210" s="358"/>
      <c r="Q3210" s="358"/>
      <c r="R3210" s="358"/>
      <c r="S3210" s="358"/>
      <c r="T3210" s="358"/>
      <c r="U3210" s="358"/>
      <c r="V3210" s="358"/>
      <c r="W3210" s="358"/>
      <c r="X3210" s="358"/>
      <c r="Y3210" s="358"/>
      <c r="Z3210" s="358"/>
      <c r="AA3210" s="358"/>
      <c r="AB3210" s="358"/>
      <c r="AC3210" s="358"/>
      <c r="AD3210" s="358"/>
      <c r="AE3210" s="358"/>
      <c r="AF3210" s="358"/>
      <c r="AG3210" s="358"/>
      <c r="AH3210" s="358"/>
      <c r="AI3210" s="358"/>
      <c r="AJ3210" s="358"/>
      <c r="AK3210" s="358"/>
      <c r="AL3210" s="358"/>
      <c r="AM3210" s="358"/>
    </row>
    <row r="3211" spans="1:39" x14ac:dyDescent="0.25">
      <c r="A3211" s="353" t="s">
        <v>300</v>
      </c>
      <c r="B3211" s="353" t="s">
        <v>301</v>
      </c>
      <c r="C3211" s="441">
        <f t="shared" ref="C3211:H3211" si="2656">C39</f>
        <v>10000</v>
      </c>
      <c r="D3211" s="441"/>
      <c r="E3211" s="441"/>
      <c r="F3211" s="441"/>
      <c r="G3211" s="441"/>
      <c r="H3211" s="441">
        <f t="shared" si="2656"/>
        <v>0</v>
      </c>
      <c r="I3211" s="441"/>
      <c r="J3211" s="445"/>
      <c r="K3211" s="358"/>
      <c r="L3211" s="358"/>
      <c r="M3211" s="358"/>
      <c r="N3211" s="358"/>
      <c r="O3211" s="358"/>
      <c r="P3211" s="358"/>
      <c r="Q3211" s="358"/>
      <c r="R3211" s="358"/>
      <c r="S3211" s="358"/>
      <c r="T3211" s="358"/>
      <c r="U3211" s="358"/>
      <c r="V3211" s="358"/>
      <c r="W3211" s="358"/>
      <c r="X3211" s="358"/>
      <c r="Y3211" s="358"/>
      <c r="Z3211" s="358"/>
      <c r="AA3211" s="358"/>
      <c r="AB3211" s="358"/>
      <c r="AC3211" s="358"/>
      <c r="AD3211" s="358"/>
      <c r="AE3211" s="358"/>
      <c r="AF3211" s="358"/>
      <c r="AG3211" s="358"/>
      <c r="AH3211" s="358"/>
      <c r="AI3211" s="358"/>
      <c r="AJ3211" s="358"/>
      <c r="AK3211" s="358"/>
      <c r="AL3211" s="358"/>
      <c r="AM3211" s="358"/>
    </row>
    <row r="3212" spans="1:39" x14ac:dyDescent="0.25">
      <c r="A3212" s="353" t="s">
        <v>300</v>
      </c>
      <c r="B3212" s="353" t="s">
        <v>317</v>
      </c>
      <c r="C3212" s="441">
        <f t="shared" ref="C3212:H3212" si="2657">C40</f>
        <v>20000</v>
      </c>
      <c r="D3212" s="441"/>
      <c r="E3212" s="441"/>
      <c r="F3212" s="441"/>
      <c r="G3212" s="441"/>
      <c r="H3212" s="441">
        <f t="shared" si="2657"/>
        <v>0</v>
      </c>
      <c r="I3212" s="441"/>
      <c r="J3212" s="445"/>
      <c r="K3212" s="358"/>
      <c r="L3212" s="358"/>
      <c r="M3212" s="358"/>
      <c r="N3212" s="358"/>
      <c r="O3212" s="358"/>
      <c r="P3212" s="358"/>
      <c r="Q3212" s="358"/>
      <c r="R3212" s="358"/>
      <c r="S3212" s="358"/>
      <c r="T3212" s="358"/>
      <c r="U3212" s="358"/>
      <c r="V3212" s="358"/>
      <c r="W3212" s="358"/>
      <c r="X3212" s="358"/>
      <c r="Y3212" s="358"/>
      <c r="Z3212" s="358"/>
      <c r="AA3212" s="358"/>
      <c r="AB3212" s="358"/>
      <c r="AC3212" s="358"/>
      <c r="AD3212" s="358"/>
      <c r="AE3212" s="358"/>
      <c r="AF3212" s="358"/>
      <c r="AG3212" s="358"/>
      <c r="AH3212" s="358"/>
      <c r="AI3212" s="358"/>
      <c r="AJ3212" s="358"/>
      <c r="AK3212" s="358"/>
      <c r="AL3212" s="358"/>
      <c r="AM3212" s="358"/>
    </row>
    <row r="3213" spans="1:39" x14ac:dyDescent="0.25">
      <c r="A3213" s="353" t="s">
        <v>292</v>
      </c>
      <c r="B3213" s="353" t="s">
        <v>293</v>
      </c>
      <c r="C3213" s="441">
        <f t="shared" ref="C3213:H3213" si="2658">C41</f>
        <v>20000</v>
      </c>
      <c r="D3213" s="441"/>
      <c r="E3213" s="441"/>
      <c r="F3213" s="441"/>
      <c r="G3213" s="441"/>
      <c r="H3213" s="441">
        <f t="shared" si="2658"/>
        <v>1</v>
      </c>
      <c r="I3213" s="441"/>
      <c r="J3213" s="445"/>
      <c r="K3213" s="358"/>
      <c r="L3213" s="358"/>
      <c r="M3213" s="358"/>
      <c r="N3213" s="358"/>
      <c r="O3213" s="358"/>
      <c r="P3213" s="358"/>
      <c r="Q3213" s="358"/>
      <c r="R3213" s="358"/>
      <c r="S3213" s="358"/>
      <c r="T3213" s="358"/>
      <c r="U3213" s="358"/>
      <c r="V3213" s="358"/>
      <c r="W3213" s="358"/>
      <c r="X3213" s="358"/>
      <c r="Y3213" s="358"/>
      <c r="Z3213" s="358"/>
      <c r="AA3213" s="358"/>
      <c r="AB3213" s="358"/>
      <c r="AC3213" s="358"/>
      <c r="AD3213" s="358"/>
      <c r="AE3213" s="358"/>
      <c r="AF3213" s="358"/>
      <c r="AG3213" s="358"/>
      <c r="AH3213" s="358"/>
      <c r="AI3213" s="358"/>
      <c r="AJ3213" s="358"/>
      <c r="AK3213" s="358"/>
      <c r="AL3213" s="358"/>
      <c r="AM3213" s="358"/>
    </row>
    <row r="3214" spans="1:39" x14ac:dyDescent="0.25">
      <c r="A3214" s="353" t="s">
        <v>232</v>
      </c>
      <c r="B3214" s="353" t="s">
        <v>368</v>
      </c>
      <c r="C3214" s="441">
        <f t="shared" ref="C3214:H3214" si="2659">C42</f>
        <v>20000</v>
      </c>
      <c r="D3214" s="441"/>
      <c r="E3214" s="441"/>
      <c r="F3214" s="441"/>
      <c r="G3214" s="441"/>
      <c r="H3214" s="441">
        <f t="shared" si="2659"/>
        <v>0</v>
      </c>
      <c r="I3214" s="441"/>
      <c r="J3214" s="445"/>
      <c r="K3214" s="358"/>
      <c r="L3214" s="358"/>
      <c r="M3214" s="358"/>
      <c r="N3214" s="358"/>
      <c r="O3214" s="358"/>
      <c r="P3214" s="358"/>
      <c r="Q3214" s="358"/>
      <c r="R3214" s="358"/>
      <c r="S3214" s="358"/>
      <c r="T3214" s="358"/>
      <c r="U3214" s="358"/>
      <c r="V3214" s="358"/>
      <c r="W3214" s="358"/>
      <c r="X3214" s="358"/>
      <c r="Y3214" s="358"/>
      <c r="Z3214" s="358"/>
      <c r="AA3214" s="358"/>
      <c r="AB3214" s="358"/>
      <c r="AC3214" s="358"/>
      <c r="AD3214" s="358"/>
      <c r="AE3214" s="358"/>
      <c r="AF3214" s="358"/>
      <c r="AG3214" s="358"/>
      <c r="AH3214" s="358"/>
      <c r="AI3214" s="358"/>
      <c r="AJ3214" s="358"/>
      <c r="AK3214" s="358"/>
      <c r="AL3214" s="358"/>
      <c r="AM3214" s="358"/>
    </row>
    <row r="3215" spans="1:39" x14ac:dyDescent="0.25">
      <c r="A3215" s="353" t="s">
        <v>232</v>
      </c>
      <c r="B3215" s="353" t="s">
        <v>364</v>
      </c>
      <c r="C3215" s="441">
        <f t="shared" ref="C3215:H3215" si="2660">C43</f>
        <v>20000</v>
      </c>
      <c r="D3215" s="441"/>
      <c r="E3215" s="441"/>
      <c r="F3215" s="441"/>
      <c r="G3215" s="441"/>
      <c r="H3215" s="441">
        <f t="shared" si="2660"/>
        <v>0</v>
      </c>
      <c r="I3215" s="441"/>
      <c r="J3215" s="445"/>
      <c r="K3215" s="358"/>
      <c r="L3215" s="358"/>
      <c r="M3215" s="358"/>
      <c r="N3215" s="358"/>
      <c r="O3215" s="358"/>
      <c r="P3215" s="358"/>
      <c r="Q3215" s="358"/>
      <c r="R3215" s="358"/>
      <c r="S3215" s="358"/>
      <c r="T3215" s="358"/>
      <c r="U3215" s="358"/>
      <c r="V3215" s="358"/>
      <c r="W3215" s="358"/>
      <c r="X3215" s="358"/>
      <c r="Y3215" s="358"/>
      <c r="Z3215" s="358"/>
      <c r="AA3215" s="358"/>
      <c r="AB3215" s="358"/>
      <c r="AC3215" s="358"/>
      <c r="AD3215" s="358"/>
      <c r="AE3215" s="358"/>
      <c r="AF3215" s="358"/>
      <c r="AG3215" s="358"/>
      <c r="AH3215" s="358"/>
      <c r="AI3215" s="358"/>
      <c r="AJ3215" s="358"/>
      <c r="AK3215" s="358"/>
      <c r="AL3215" s="358"/>
      <c r="AM3215" s="358"/>
    </row>
    <row r="3216" spans="1:39" x14ac:dyDescent="0.25">
      <c r="A3216" s="353" t="s">
        <v>233</v>
      </c>
      <c r="B3216" s="353" t="s">
        <v>385</v>
      </c>
      <c r="C3216" s="441">
        <f t="shared" ref="C3216:H3216" si="2661">C44</f>
        <v>20000</v>
      </c>
      <c r="D3216" s="441"/>
      <c r="E3216" s="441"/>
      <c r="F3216" s="441"/>
      <c r="G3216" s="441"/>
      <c r="H3216" s="441">
        <f t="shared" si="2661"/>
        <v>0</v>
      </c>
      <c r="I3216" s="441"/>
      <c r="J3216" s="445"/>
      <c r="K3216" s="358"/>
      <c r="L3216" s="358"/>
      <c r="M3216" s="358"/>
      <c r="N3216" s="358"/>
      <c r="O3216" s="358"/>
      <c r="P3216" s="358"/>
      <c r="Q3216" s="358"/>
      <c r="R3216" s="358"/>
      <c r="S3216" s="358"/>
      <c r="T3216" s="358"/>
      <c r="U3216" s="358"/>
      <c r="V3216" s="358"/>
      <c r="W3216" s="358"/>
      <c r="X3216" s="358"/>
      <c r="Y3216" s="358"/>
      <c r="Z3216" s="358"/>
      <c r="AA3216" s="358"/>
      <c r="AB3216" s="358"/>
      <c r="AC3216" s="358"/>
      <c r="AD3216" s="358"/>
      <c r="AE3216" s="358"/>
      <c r="AF3216" s="358"/>
      <c r="AG3216" s="358"/>
      <c r="AH3216" s="358"/>
      <c r="AI3216" s="358"/>
      <c r="AJ3216" s="358"/>
      <c r="AK3216" s="358"/>
      <c r="AL3216" s="358"/>
      <c r="AM3216" s="358"/>
    </row>
    <row r="3217" spans="1:39" x14ac:dyDescent="0.25">
      <c r="A3217" s="353" t="s">
        <v>436</v>
      </c>
      <c r="B3217" s="353" t="s">
        <v>437</v>
      </c>
      <c r="C3217" s="441">
        <f t="shared" ref="C3217:H3217" si="2662">C45</f>
        <v>42000</v>
      </c>
      <c r="D3217" s="441"/>
      <c r="E3217" s="441"/>
      <c r="F3217" s="441"/>
      <c r="G3217" s="441"/>
      <c r="H3217" s="441">
        <f t="shared" si="2662"/>
        <v>0</v>
      </c>
      <c r="I3217" s="441"/>
      <c r="J3217" s="445"/>
      <c r="K3217" s="358"/>
      <c r="L3217" s="358"/>
      <c r="M3217" s="358"/>
      <c r="N3217" s="358"/>
      <c r="O3217" s="358"/>
      <c r="P3217" s="358"/>
      <c r="Q3217" s="358"/>
      <c r="R3217" s="358"/>
      <c r="S3217" s="358"/>
      <c r="T3217" s="358"/>
      <c r="U3217" s="358"/>
      <c r="V3217" s="358"/>
      <c r="W3217" s="358"/>
      <c r="X3217" s="358"/>
      <c r="Y3217" s="358"/>
      <c r="Z3217" s="358"/>
      <c r="AA3217" s="358"/>
      <c r="AB3217" s="358"/>
      <c r="AC3217" s="358"/>
      <c r="AD3217" s="358"/>
      <c r="AE3217" s="358"/>
      <c r="AF3217" s="358"/>
      <c r="AG3217" s="358"/>
      <c r="AH3217" s="358"/>
      <c r="AI3217" s="358"/>
      <c r="AJ3217" s="358"/>
      <c r="AK3217" s="358"/>
      <c r="AL3217" s="358"/>
      <c r="AM3217" s="358"/>
    </row>
    <row r="3218" spans="1:39" x14ac:dyDescent="0.25">
      <c r="A3218" s="353" t="s">
        <v>463</v>
      </c>
      <c r="B3218" s="353" t="s">
        <v>463</v>
      </c>
      <c r="C3218" s="441">
        <f t="shared" ref="C3218:H3218" si="2663">C46</f>
        <v>1000</v>
      </c>
      <c r="D3218" s="441"/>
      <c r="E3218" s="441"/>
      <c r="F3218" s="441"/>
      <c r="G3218" s="441"/>
      <c r="H3218" s="441">
        <f t="shared" si="2663"/>
        <v>0</v>
      </c>
      <c r="I3218" s="441"/>
      <c r="J3218" s="445"/>
      <c r="K3218" s="358"/>
      <c r="L3218" s="358"/>
      <c r="M3218" s="358"/>
      <c r="N3218" s="358"/>
      <c r="O3218" s="358"/>
      <c r="P3218" s="358"/>
      <c r="Q3218" s="358"/>
      <c r="R3218" s="358"/>
      <c r="S3218" s="358"/>
      <c r="T3218" s="358"/>
      <c r="U3218" s="358"/>
      <c r="V3218" s="358"/>
      <c r="W3218" s="358"/>
      <c r="X3218" s="358"/>
      <c r="Y3218" s="358"/>
      <c r="Z3218" s="358"/>
      <c r="AA3218" s="358"/>
      <c r="AB3218" s="358"/>
      <c r="AC3218" s="358"/>
      <c r="AD3218" s="358"/>
      <c r="AE3218" s="358"/>
      <c r="AF3218" s="358"/>
      <c r="AG3218" s="358"/>
      <c r="AH3218" s="358"/>
      <c r="AI3218" s="358"/>
      <c r="AJ3218" s="358"/>
      <c r="AK3218" s="358"/>
      <c r="AL3218" s="358"/>
      <c r="AM3218" s="358"/>
    </row>
    <row r="3219" spans="1:39" x14ac:dyDescent="0.25">
      <c r="A3219" s="353" t="s">
        <v>534</v>
      </c>
      <c r="B3219" s="353" t="s">
        <v>534</v>
      </c>
      <c r="C3219" s="441">
        <f t="shared" ref="C3219:H3219" si="2664">C47</f>
        <v>12500</v>
      </c>
      <c r="D3219" s="441"/>
      <c r="E3219" s="441"/>
      <c r="F3219" s="441"/>
      <c r="G3219" s="441"/>
      <c r="H3219" s="441">
        <f t="shared" si="2664"/>
        <v>0</v>
      </c>
      <c r="I3219" s="441"/>
      <c r="J3219" s="445"/>
      <c r="K3219" s="358"/>
      <c r="L3219" s="358"/>
      <c r="M3219" s="358"/>
      <c r="N3219" s="358"/>
      <c r="O3219" s="358"/>
      <c r="P3219" s="358"/>
      <c r="Q3219" s="358"/>
      <c r="R3219" s="358"/>
      <c r="S3219" s="358"/>
      <c r="T3219" s="358"/>
      <c r="U3219" s="358"/>
      <c r="V3219" s="358"/>
      <c r="W3219" s="358"/>
      <c r="X3219" s="358"/>
      <c r="Y3219" s="358"/>
      <c r="Z3219" s="358"/>
      <c r="AA3219" s="358"/>
      <c r="AB3219" s="358"/>
      <c r="AC3219" s="358"/>
      <c r="AD3219" s="358"/>
      <c r="AE3219" s="358"/>
      <c r="AF3219" s="358"/>
      <c r="AG3219" s="358"/>
      <c r="AH3219" s="358"/>
      <c r="AI3219" s="358"/>
      <c r="AJ3219" s="358"/>
      <c r="AK3219" s="358"/>
      <c r="AL3219" s="358"/>
      <c r="AM3219" s="358"/>
    </row>
    <row r="3220" spans="1:39" x14ac:dyDescent="0.25">
      <c r="A3220" s="353" t="s">
        <v>377</v>
      </c>
      <c r="B3220" s="353" t="s">
        <v>377</v>
      </c>
      <c r="C3220" s="441">
        <f t="shared" ref="C3220:H3220" si="2665">C48</f>
        <v>2000</v>
      </c>
      <c r="D3220" s="441"/>
      <c r="E3220" s="441"/>
      <c r="F3220" s="441"/>
      <c r="G3220" s="441"/>
      <c r="H3220" s="441">
        <f t="shared" si="2665"/>
        <v>0</v>
      </c>
      <c r="I3220" s="441"/>
      <c r="J3220" s="445"/>
      <c r="K3220" s="358"/>
      <c r="L3220" s="358"/>
      <c r="M3220" s="358"/>
      <c r="N3220" s="358"/>
      <c r="O3220" s="358"/>
      <c r="P3220" s="358"/>
      <c r="Q3220" s="358"/>
      <c r="R3220" s="358"/>
      <c r="S3220" s="358"/>
      <c r="T3220" s="358"/>
      <c r="U3220" s="358"/>
      <c r="V3220" s="358"/>
      <c r="W3220" s="358"/>
      <c r="X3220" s="358"/>
      <c r="Y3220" s="358"/>
      <c r="Z3220" s="358"/>
      <c r="AA3220" s="358"/>
      <c r="AB3220" s="358"/>
      <c r="AC3220" s="358"/>
      <c r="AD3220" s="358"/>
      <c r="AE3220" s="358"/>
      <c r="AF3220" s="358"/>
      <c r="AG3220" s="358"/>
      <c r="AH3220" s="358"/>
      <c r="AI3220" s="358"/>
      <c r="AJ3220" s="358"/>
      <c r="AK3220" s="358"/>
      <c r="AL3220" s="358"/>
      <c r="AM3220" s="358"/>
    </row>
    <row r="3221" spans="1:39" x14ac:dyDescent="0.25">
      <c r="A3221" s="353" t="s">
        <v>461</v>
      </c>
      <c r="B3221" s="353" t="s">
        <v>461</v>
      </c>
      <c r="C3221" s="441">
        <f t="shared" ref="C3221:H3221" si="2666">C49</f>
        <v>20000</v>
      </c>
      <c r="D3221" s="441"/>
      <c r="E3221" s="441"/>
      <c r="F3221" s="441"/>
      <c r="G3221" s="441"/>
      <c r="H3221" s="441">
        <f t="shared" si="2666"/>
        <v>0</v>
      </c>
      <c r="I3221" s="441"/>
      <c r="J3221" s="445"/>
      <c r="K3221" s="358"/>
      <c r="L3221" s="358"/>
      <c r="M3221" s="358"/>
      <c r="N3221" s="358"/>
      <c r="O3221" s="358"/>
      <c r="P3221" s="358"/>
      <c r="Q3221" s="358"/>
      <c r="R3221" s="358"/>
      <c r="S3221" s="358"/>
      <c r="T3221" s="358"/>
      <c r="U3221" s="358"/>
      <c r="V3221" s="358"/>
      <c r="W3221" s="358"/>
      <c r="X3221" s="358"/>
      <c r="Y3221" s="358"/>
      <c r="Z3221" s="358"/>
      <c r="AA3221" s="358"/>
      <c r="AB3221" s="358"/>
      <c r="AC3221" s="358"/>
      <c r="AD3221" s="358"/>
      <c r="AE3221" s="358"/>
      <c r="AF3221" s="358"/>
      <c r="AG3221" s="358"/>
      <c r="AH3221" s="358"/>
      <c r="AI3221" s="358"/>
      <c r="AJ3221" s="358"/>
      <c r="AK3221" s="358"/>
      <c r="AL3221" s="358"/>
      <c r="AM3221" s="358"/>
    </row>
    <row r="3222" spans="1:39" x14ac:dyDescent="0.25">
      <c r="A3222" s="353" t="s">
        <v>442</v>
      </c>
      <c r="B3222" s="353" t="s">
        <v>442</v>
      </c>
      <c r="C3222" s="441">
        <f t="shared" ref="C3222:H3222" si="2667">C50</f>
        <v>20000</v>
      </c>
      <c r="D3222" s="441"/>
      <c r="E3222" s="441"/>
      <c r="F3222" s="441"/>
      <c r="G3222" s="441"/>
      <c r="H3222" s="441">
        <f t="shared" si="2667"/>
        <v>0</v>
      </c>
      <c r="I3222" s="441"/>
      <c r="J3222" s="445"/>
      <c r="K3222" s="358"/>
      <c r="L3222" s="358"/>
      <c r="M3222" s="358"/>
      <c r="N3222" s="358"/>
      <c r="O3222" s="358"/>
      <c r="P3222" s="358"/>
      <c r="Q3222" s="358"/>
      <c r="R3222" s="358"/>
      <c r="S3222" s="358"/>
      <c r="T3222" s="358"/>
      <c r="U3222" s="358"/>
      <c r="V3222" s="358"/>
      <c r="W3222" s="358"/>
      <c r="X3222" s="358"/>
      <c r="Y3222" s="358"/>
      <c r="Z3222" s="358"/>
      <c r="AA3222" s="358"/>
      <c r="AB3222" s="358"/>
      <c r="AC3222" s="358"/>
      <c r="AD3222" s="358"/>
      <c r="AE3222" s="358"/>
      <c r="AF3222" s="358"/>
      <c r="AG3222" s="358"/>
      <c r="AH3222" s="358"/>
      <c r="AI3222" s="358"/>
      <c r="AJ3222" s="358"/>
      <c r="AK3222" s="358"/>
      <c r="AL3222" s="358"/>
      <c r="AM3222" s="358"/>
    </row>
    <row r="3223" spans="1:39" x14ac:dyDescent="0.25">
      <c r="A3223" s="353" t="s">
        <v>375</v>
      </c>
      <c r="B3223" s="353" t="s">
        <v>375</v>
      </c>
      <c r="C3223" s="441">
        <f t="shared" ref="C3223:H3223" si="2668">C51</f>
        <v>10000</v>
      </c>
      <c r="D3223" s="441"/>
      <c r="E3223" s="441"/>
      <c r="F3223" s="441"/>
      <c r="G3223" s="441"/>
      <c r="H3223" s="441">
        <f t="shared" si="2668"/>
        <v>0</v>
      </c>
      <c r="I3223" s="441"/>
      <c r="J3223" s="445"/>
      <c r="K3223" s="358"/>
      <c r="L3223" s="358"/>
      <c r="M3223" s="358"/>
      <c r="N3223" s="358"/>
      <c r="O3223" s="358"/>
      <c r="P3223" s="358"/>
      <c r="Q3223" s="358"/>
      <c r="R3223" s="358"/>
      <c r="S3223" s="358"/>
      <c r="T3223" s="358"/>
      <c r="U3223" s="358"/>
      <c r="V3223" s="358"/>
      <c r="W3223" s="358"/>
      <c r="X3223" s="358"/>
      <c r="Y3223" s="358"/>
      <c r="Z3223" s="358"/>
      <c r="AA3223" s="358"/>
      <c r="AB3223" s="358"/>
      <c r="AC3223" s="358"/>
      <c r="AD3223" s="358"/>
      <c r="AE3223" s="358"/>
      <c r="AF3223" s="358"/>
      <c r="AG3223" s="358"/>
      <c r="AH3223" s="358"/>
      <c r="AI3223" s="358"/>
      <c r="AJ3223" s="358"/>
      <c r="AK3223" s="358"/>
      <c r="AL3223" s="358"/>
      <c r="AM3223" s="358"/>
    </row>
    <row r="3224" spans="1:39" x14ac:dyDescent="0.25">
      <c r="A3224" s="353" t="s">
        <v>234</v>
      </c>
      <c r="B3224" s="353" t="s">
        <v>434</v>
      </c>
      <c r="C3224" s="441">
        <f t="shared" ref="C3224:H3224" si="2669">C52</f>
        <v>6240</v>
      </c>
      <c r="D3224" s="441"/>
      <c r="E3224" s="441"/>
      <c r="F3224" s="441"/>
      <c r="G3224" s="441"/>
      <c r="H3224" s="441">
        <f t="shared" si="2669"/>
        <v>1</v>
      </c>
      <c r="I3224" s="441"/>
      <c r="J3224" s="445"/>
      <c r="K3224" s="358"/>
      <c r="L3224" s="358"/>
      <c r="M3224" s="358"/>
      <c r="N3224" s="358"/>
      <c r="O3224" s="358"/>
      <c r="P3224" s="358"/>
      <c r="Q3224" s="358"/>
      <c r="R3224" s="358"/>
      <c r="S3224" s="358"/>
      <c r="T3224" s="358"/>
      <c r="U3224" s="358"/>
      <c r="V3224" s="358"/>
      <c r="W3224" s="358"/>
      <c r="X3224" s="358"/>
      <c r="Y3224" s="358"/>
      <c r="Z3224" s="358"/>
      <c r="AA3224" s="358"/>
      <c r="AB3224" s="358"/>
      <c r="AC3224" s="358"/>
      <c r="AD3224" s="358"/>
      <c r="AE3224" s="358"/>
      <c r="AF3224" s="358"/>
      <c r="AG3224" s="358"/>
      <c r="AH3224" s="358"/>
      <c r="AI3224" s="358"/>
      <c r="AJ3224" s="358"/>
      <c r="AK3224" s="358"/>
      <c r="AL3224" s="358"/>
      <c r="AM3224" s="358"/>
    </row>
    <row r="3225" spans="1:39" x14ac:dyDescent="0.25">
      <c r="A3225" s="353" t="s">
        <v>234</v>
      </c>
      <c r="B3225" s="353" t="s">
        <v>284</v>
      </c>
      <c r="C3225" s="441">
        <f t="shared" ref="C3225:H3225" si="2670">C53</f>
        <v>6240</v>
      </c>
      <c r="D3225" s="441"/>
      <c r="E3225" s="441"/>
      <c r="F3225" s="441"/>
      <c r="G3225" s="441"/>
      <c r="H3225" s="441">
        <f t="shared" si="2670"/>
        <v>1</v>
      </c>
      <c r="I3225" s="441"/>
      <c r="J3225" s="445"/>
      <c r="K3225" s="358"/>
      <c r="L3225" s="358"/>
      <c r="M3225" s="358"/>
      <c r="N3225" s="358"/>
      <c r="O3225" s="358"/>
      <c r="P3225" s="358"/>
      <c r="Q3225" s="358"/>
      <c r="R3225" s="358"/>
      <c r="S3225" s="358"/>
      <c r="T3225" s="358"/>
      <c r="U3225" s="358"/>
      <c r="V3225" s="358"/>
      <c r="W3225" s="358"/>
      <c r="X3225" s="358"/>
      <c r="Y3225" s="358"/>
      <c r="Z3225" s="358"/>
      <c r="AA3225" s="358"/>
      <c r="AB3225" s="358"/>
      <c r="AC3225" s="358"/>
      <c r="AD3225" s="358"/>
      <c r="AE3225" s="358"/>
      <c r="AF3225" s="358"/>
      <c r="AG3225" s="358"/>
      <c r="AH3225" s="358"/>
      <c r="AI3225" s="358"/>
      <c r="AJ3225" s="358"/>
      <c r="AK3225" s="358"/>
      <c r="AL3225" s="358"/>
      <c r="AM3225" s="358"/>
    </row>
    <row r="3226" spans="1:39" x14ac:dyDescent="0.25">
      <c r="A3226" s="353" t="s">
        <v>234</v>
      </c>
      <c r="B3226" s="353" t="s">
        <v>548</v>
      </c>
      <c r="C3226" s="441">
        <f t="shared" ref="C3226:H3226" si="2671">C54</f>
        <v>25000</v>
      </c>
      <c r="D3226" s="441"/>
      <c r="E3226" s="441"/>
      <c r="F3226" s="441"/>
      <c r="G3226" s="441"/>
      <c r="H3226" s="441">
        <f t="shared" si="2671"/>
        <v>0</v>
      </c>
      <c r="I3226" s="441"/>
      <c r="J3226" s="445"/>
      <c r="K3226" s="358"/>
      <c r="L3226" s="358"/>
      <c r="M3226" s="358"/>
      <c r="N3226" s="358"/>
      <c r="O3226" s="358"/>
      <c r="P3226" s="358"/>
      <c r="Q3226" s="358"/>
      <c r="R3226" s="358"/>
      <c r="S3226" s="358"/>
      <c r="T3226" s="358"/>
      <c r="U3226" s="358"/>
      <c r="V3226" s="358"/>
      <c r="W3226" s="358"/>
      <c r="X3226" s="358"/>
      <c r="Y3226" s="358"/>
      <c r="Z3226" s="358"/>
      <c r="AA3226" s="358"/>
      <c r="AB3226" s="358"/>
      <c r="AC3226" s="358"/>
      <c r="AD3226" s="358"/>
      <c r="AE3226" s="358"/>
      <c r="AF3226" s="358"/>
      <c r="AG3226" s="358"/>
      <c r="AH3226" s="358"/>
      <c r="AI3226" s="358"/>
      <c r="AJ3226" s="358"/>
      <c r="AK3226" s="358"/>
      <c r="AL3226" s="358"/>
      <c r="AM3226" s="358"/>
    </row>
    <row r="3227" spans="1:39" x14ac:dyDescent="0.25">
      <c r="A3227" s="353" t="s">
        <v>234</v>
      </c>
      <c r="B3227" s="353" t="s">
        <v>272</v>
      </c>
      <c r="C3227" s="441">
        <f t="shared" ref="C3227:H3227" si="2672">C55</f>
        <v>25000</v>
      </c>
      <c r="D3227" s="441"/>
      <c r="E3227" s="441"/>
      <c r="F3227" s="441"/>
      <c r="G3227" s="441"/>
      <c r="H3227" s="441">
        <f t="shared" si="2672"/>
        <v>0</v>
      </c>
      <c r="I3227" s="441"/>
      <c r="J3227" s="445"/>
      <c r="K3227" s="358"/>
      <c r="L3227" s="358"/>
      <c r="M3227" s="358"/>
      <c r="N3227" s="358"/>
      <c r="O3227" s="358"/>
      <c r="P3227" s="358"/>
      <c r="Q3227" s="358"/>
      <c r="R3227" s="358"/>
      <c r="S3227" s="358"/>
      <c r="T3227" s="358"/>
      <c r="U3227" s="358"/>
      <c r="V3227" s="358"/>
      <c r="W3227" s="358"/>
      <c r="X3227" s="358"/>
      <c r="Y3227" s="358"/>
      <c r="Z3227" s="358"/>
      <c r="AA3227" s="358"/>
      <c r="AB3227" s="358"/>
      <c r="AC3227" s="358"/>
      <c r="AD3227" s="358"/>
      <c r="AE3227" s="358"/>
      <c r="AF3227" s="358"/>
      <c r="AG3227" s="358"/>
      <c r="AH3227" s="358"/>
      <c r="AI3227" s="358"/>
      <c r="AJ3227" s="358"/>
      <c r="AK3227" s="358"/>
      <c r="AL3227" s="358"/>
      <c r="AM3227" s="358"/>
    </row>
    <row r="3228" spans="1:39" x14ac:dyDescent="0.25">
      <c r="A3228" s="353" t="s">
        <v>547</v>
      </c>
      <c r="B3228" s="353" t="s">
        <v>547</v>
      </c>
      <c r="C3228" s="441">
        <f t="shared" ref="C3228:H3228" si="2673">C56</f>
        <v>10000</v>
      </c>
      <c r="D3228" s="441"/>
      <c r="E3228" s="441"/>
      <c r="F3228" s="441"/>
      <c r="G3228" s="441"/>
      <c r="H3228" s="441">
        <f t="shared" si="2673"/>
        <v>0</v>
      </c>
      <c r="I3228" s="441"/>
      <c r="J3228" s="445"/>
      <c r="K3228" s="358"/>
      <c r="L3228" s="358"/>
      <c r="M3228" s="358"/>
      <c r="N3228" s="358"/>
      <c r="O3228" s="358"/>
      <c r="P3228" s="358"/>
      <c r="Q3228" s="358"/>
      <c r="R3228" s="358"/>
      <c r="S3228" s="358"/>
      <c r="T3228" s="358"/>
      <c r="U3228" s="358"/>
      <c r="V3228" s="358"/>
      <c r="W3228" s="358"/>
      <c r="X3228" s="358"/>
      <c r="Y3228" s="358"/>
      <c r="Z3228" s="358"/>
      <c r="AA3228" s="358"/>
      <c r="AB3228" s="358"/>
      <c r="AC3228" s="358"/>
      <c r="AD3228" s="358"/>
      <c r="AE3228" s="358"/>
      <c r="AF3228" s="358"/>
      <c r="AG3228" s="358"/>
      <c r="AH3228" s="358"/>
      <c r="AI3228" s="358"/>
      <c r="AJ3228" s="358"/>
      <c r="AK3228" s="358"/>
      <c r="AL3228" s="358"/>
      <c r="AM3228" s="358"/>
    </row>
    <row r="3229" spans="1:39" x14ac:dyDescent="0.25">
      <c r="A3229" s="353" t="s">
        <v>500</v>
      </c>
      <c r="B3229" s="353" t="s">
        <v>500</v>
      </c>
      <c r="C3229" s="441">
        <f t="shared" ref="C3229:H3229" si="2674">C57</f>
        <v>2500</v>
      </c>
      <c r="D3229" s="441"/>
      <c r="E3229" s="441"/>
      <c r="F3229" s="441"/>
      <c r="G3229" s="441"/>
      <c r="H3229" s="441">
        <f t="shared" si="2674"/>
        <v>0</v>
      </c>
      <c r="I3229" s="441"/>
      <c r="J3229" s="445"/>
      <c r="K3229" s="358"/>
      <c r="L3229" s="358"/>
      <c r="M3229" s="358"/>
      <c r="N3229" s="358"/>
      <c r="O3229" s="358"/>
      <c r="P3229" s="358"/>
      <c r="Q3229" s="358"/>
      <c r="R3229" s="358"/>
      <c r="S3229" s="358"/>
      <c r="T3229" s="358"/>
      <c r="U3229" s="358"/>
      <c r="V3229" s="358"/>
      <c r="W3229" s="358"/>
      <c r="X3229" s="358"/>
      <c r="Y3229" s="358"/>
      <c r="Z3229" s="358"/>
      <c r="AA3229" s="358"/>
      <c r="AB3229" s="358"/>
      <c r="AC3229" s="358"/>
      <c r="AD3229" s="358"/>
      <c r="AE3229" s="358"/>
      <c r="AF3229" s="358"/>
      <c r="AG3229" s="358"/>
      <c r="AH3229" s="358"/>
      <c r="AI3229" s="358"/>
      <c r="AJ3229" s="358"/>
      <c r="AK3229" s="358"/>
      <c r="AL3229" s="358"/>
      <c r="AM3229" s="358"/>
    </row>
    <row r="3230" spans="1:39" x14ac:dyDescent="0.25">
      <c r="A3230" s="353" t="s">
        <v>458</v>
      </c>
      <c r="B3230" s="353" t="s">
        <v>458</v>
      </c>
      <c r="C3230" s="441">
        <f t="shared" ref="C3230:H3230" si="2675">C58</f>
        <v>3750</v>
      </c>
      <c r="D3230" s="441"/>
      <c r="E3230" s="441"/>
      <c r="F3230" s="441"/>
      <c r="G3230" s="441"/>
      <c r="H3230" s="441">
        <f t="shared" si="2675"/>
        <v>0</v>
      </c>
      <c r="I3230" s="441"/>
      <c r="J3230" s="445"/>
      <c r="K3230" s="358"/>
      <c r="L3230" s="358"/>
      <c r="M3230" s="358"/>
      <c r="N3230" s="358"/>
      <c r="O3230" s="358"/>
      <c r="P3230" s="358"/>
      <c r="Q3230" s="358"/>
      <c r="R3230" s="358"/>
      <c r="S3230" s="358"/>
      <c r="T3230" s="358"/>
      <c r="U3230" s="358"/>
      <c r="V3230" s="358"/>
      <c r="W3230" s="358"/>
      <c r="X3230" s="358"/>
      <c r="Y3230" s="358"/>
      <c r="Z3230" s="358"/>
      <c r="AA3230" s="358"/>
      <c r="AB3230" s="358"/>
      <c r="AC3230" s="358"/>
      <c r="AD3230" s="358"/>
      <c r="AE3230" s="358"/>
      <c r="AF3230" s="358"/>
      <c r="AG3230" s="358"/>
      <c r="AH3230" s="358"/>
      <c r="AI3230" s="358"/>
      <c r="AJ3230" s="358"/>
      <c r="AK3230" s="358"/>
      <c r="AL3230" s="358"/>
      <c r="AM3230" s="358"/>
    </row>
    <row r="3231" spans="1:39" x14ac:dyDescent="0.25">
      <c r="A3231" s="353" t="s">
        <v>426</v>
      </c>
      <c r="B3231" s="353" t="s">
        <v>426</v>
      </c>
      <c r="C3231" s="441">
        <f t="shared" ref="C3231:H3231" si="2676">C59</f>
        <v>4995</v>
      </c>
      <c r="D3231" s="441"/>
      <c r="E3231" s="441"/>
      <c r="F3231" s="441"/>
      <c r="G3231" s="441"/>
      <c r="H3231" s="441">
        <f t="shared" si="2676"/>
        <v>0</v>
      </c>
      <c r="I3231" s="441"/>
      <c r="J3231" s="445"/>
      <c r="K3231" s="358"/>
      <c r="L3231" s="358"/>
      <c r="M3231" s="358"/>
      <c r="N3231" s="358"/>
      <c r="O3231" s="358"/>
      <c r="P3231" s="358"/>
      <c r="Q3231" s="358"/>
      <c r="R3231" s="358"/>
      <c r="S3231" s="358"/>
      <c r="T3231" s="358"/>
      <c r="U3231" s="358"/>
      <c r="V3231" s="358"/>
      <c r="W3231" s="358"/>
      <c r="X3231" s="358"/>
      <c r="Y3231" s="358"/>
      <c r="Z3231" s="358"/>
      <c r="AA3231" s="358"/>
      <c r="AB3231" s="358"/>
      <c r="AC3231" s="358"/>
      <c r="AD3231" s="358"/>
      <c r="AE3231" s="358"/>
      <c r="AF3231" s="358"/>
      <c r="AG3231" s="358"/>
      <c r="AH3231" s="358"/>
      <c r="AI3231" s="358"/>
      <c r="AJ3231" s="358"/>
      <c r="AK3231" s="358"/>
      <c r="AL3231" s="358"/>
      <c r="AM3231" s="358"/>
    </row>
    <row r="3232" spans="1:39" x14ac:dyDescent="0.25">
      <c r="A3232" s="353" t="s">
        <v>335</v>
      </c>
      <c r="B3232" s="353" t="s">
        <v>335</v>
      </c>
      <c r="C3232" s="441">
        <f t="shared" ref="C3232:H3232" si="2677">C60</f>
        <v>5000</v>
      </c>
      <c r="D3232" s="441"/>
      <c r="E3232" s="441"/>
      <c r="F3232" s="441"/>
      <c r="G3232" s="441"/>
      <c r="H3232" s="441">
        <f t="shared" si="2677"/>
        <v>0</v>
      </c>
      <c r="I3232" s="441"/>
      <c r="J3232" s="445"/>
      <c r="K3232" s="358"/>
      <c r="L3232" s="358"/>
      <c r="M3232" s="358"/>
      <c r="N3232" s="358"/>
      <c r="O3232" s="358"/>
      <c r="P3232" s="358"/>
      <c r="Q3232" s="358"/>
      <c r="R3232" s="358"/>
      <c r="S3232" s="358"/>
      <c r="T3232" s="358"/>
      <c r="U3232" s="358"/>
      <c r="V3232" s="358"/>
      <c r="W3232" s="358"/>
      <c r="X3232" s="358"/>
      <c r="Y3232" s="358"/>
      <c r="Z3232" s="358"/>
      <c r="AA3232" s="358"/>
      <c r="AB3232" s="358"/>
      <c r="AC3232" s="358"/>
      <c r="AD3232" s="358"/>
      <c r="AE3232" s="358"/>
      <c r="AF3232" s="358"/>
      <c r="AG3232" s="358"/>
      <c r="AH3232" s="358"/>
      <c r="AI3232" s="358"/>
      <c r="AJ3232" s="358"/>
      <c r="AK3232" s="358"/>
      <c r="AL3232" s="358"/>
      <c r="AM3232" s="358"/>
    </row>
    <row r="3233" spans="1:39" x14ac:dyDescent="0.25">
      <c r="A3233" s="353" t="s">
        <v>235</v>
      </c>
      <c r="B3233" s="353" t="s">
        <v>428</v>
      </c>
      <c r="C3233" s="441">
        <f t="shared" ref="C3233:H3233" si="2678">C61</f>
        <v>2500</v>
      </c>
      <c r="D3233" s="441"/>
      <c r="E3233" s="441"/>
      <c r="F3233" s="441"/>
      <c r="G3233" s="441"/>
      <c r="H3233" s="441">
        <f t="shared" si="2678"/>
        <v>0</v>
      </c>
      <c r="I3233" s="441"/>
      <c r="J3233" s="445"/>
      <c r="K3233" s="358"/>
      <c r="L3233" s="358"/>
      <c r="M3233" s="358"/>
      <c r="N3233" s="358"/>
      <c r="O3233" s="358"/>
      <c r="P3233" s="358"/>
      <c r="Q3233" s="358"/>
      <c r="R3233" s="358"/>
      <c r="S3233" s="358"/>
      <c r="T3233" s="358"/>
      <c r="U3233" s="358"/>
      <c r="V3233" s="358"/>
      <c r="W3233" s="358"/>
      <c r="X3233" s="358"/>
      <c r="Y3233" s="358"/>
      <c r="Z3233" s="358"/>
      <c r="AA3233" s="358"/>
      <c r="AB3233" s="358"/>
      <c r="AC3233" s="358"/>
      <c r="AD3233" s="358"/>
      <c r="AE3233" s="358"/>
      <c r="AF3233" s="358"/>
      <c r="AG3233" s="358"/>
      <c r="AH3233" s="358"/>
      <c r="AI3233" s="358"/>
      <c r="AJ3233" s="358"/>
      <c r="AK3233" s="358"/>
      <c r="AL3233" s="358"/>
      <c r="AM3233" s="358"/>
    </row>
    <row r="3234" spans="1:39" x14ac:dyDescent="0.25">
      <c r="A3234" s="353" t="s">
        <v>235</v>
      </c>
      <c r="B3234" s="353" t="s">
        <v>372</v>
      </c>
      <c r="C3234" s="441">
        <f t="shared" ref="C3234:H3234" si="2679">C62</f>
        <v>5000</v>
      </c>
      <c r="D3234" s="441"/>
      <c r="E3234" s="441"/>
      <c r="F3234" s="441"/>
      <c r="G3234" s="441"/>
      <c r="H3234" s="441">
        <f t="shared" si="2679"/>
        <v>0</v>
      </c>
      <c r="I3234" s="441"/>
      <c r="J3234" s="445"/>
      <c r="K3234" s="358"/>
      <c r="L3234" s="358"/>
      <c r="M3234" s="358"/>
      <c r="N3234" s="358"/>
      <c r="O3234" s="358"/>
      <c r="P3234" s="358"/>
      <c r="Q3234" s="358"/>
      <c r="R3234" s="358"/>
      <c r="S3234" s="358"/>
      <c r="T3234" s="358"/>
      <c r="U3234" s="358"/>
      <c r="V3234" s="358"/>
      <c r="W3234" s="358"/>
      <c r="X3234" s="358"/>
      <c r="Y3234" s="358"/>
      <c r="Z3234" s="358"/>
      <c r="AA3234" s="358"/>
      <c r="AB3234" s="358"/>
      <c r="AC3234" s="358"/>
      <c r="AD3234" s="358"/>
      <c r="AE3234" s="358"/>
      <c r="AF3234" s="358"/>
      <c r="AG3234" s="358"/>
      <c r="AH3234" s="358"/>
      <c r="AI3234" s="358"/>
      <c r="AJ3234" s="358"/>
      <c r="AK3234" s="358"/>
      <c r="AL3234" s="358"/>
      <c r="AM3234" s="358"/>
    </row>
    <row r="3235" spans="1:39" x14ac:dyDescent="0.25">
      <c r="A3235" s="353" t="s">
        <v>419</v>
      </c>
      <c r="B3235" s="353" t="s">
        <v>419</v>
      </c>
      <c r="C3235" s="441">
        <f t="shared" ref="C3235:H3235" si="2680">C63</f>
        <v>1500</v>
      </c>
      <c r="D3235" s="441"/>
      <c r="E3235" s="441"/>
      <c r="F3235" s="441"/>
      <c r="G3235" s="441"/>
      <c r="H3235" s="441">
        <f t="shared" si="2680"/>
        <v>0</v>
      </c>
      <c r="I3235" s="441"/>
      <c r="J3235" s="445"/>
      <c r="K3235" s="358"/>
      <c r="L3235" s="358"/>
      <c r="M3235" s="358"/>
      <c r="N3235" s="358"/>
      <c r="O3235" s="358"/>
      <c r="P3235" s="358"/>
      <c r="Q3235" s="358"/>
      <c r="R3235" s="358"/>
      <c r="S3235" s="358"/>
      <c r="T3235" s="358"/>
      <c r="U3235" s="358"/>
      <c r="V3235" s="358"/>
      <c r="W3235" s="358"/>
      <c r="X3235" s="358"/>
      <c r="Y3235" s="358"/>
      <c r="Z3235" s="358"/>
      <c r="AA3235" s="358"/>
      <c r="AB3235" s="358"/>
      <c r="AC3235" s="358"/>
      <c r="AD3235" s="358"/>
      <c r="AE3235" s="358"/>
      <c r="AF3235" s="358"/>
      <c r="AG3235" s="358"/>
      <c r="AH3235" s="358"/>
      <c r="AI3235" s="358"/>
      <c r="AJ3235" s="358"/>
      <c r="AK3235" s="358"/>
      <c r="AL3235" s="358"/>
      <c r="AM3235" s="358"/>
    </row>
    <row r="3236" spans="1:39" x14ac:dyDescent="0.25">
      <c r="A3236" s="353" t="s">
        <v>236</v>
      </c>
      <c r="B3236" s="353" t="s">
        <v>236</v>
      </c>
      <c r="C3236" s="441">
        <f t="shared" ref="C3236:H3236" si="2681">C64</f>
        <v>20000</v>
      </c>
      <c r="D3236" s="441"/>
      <c r="E3236" s="441"/>
      <c r="F3236" s="441"/>
      <c r="G3236" s="441"/>
      <c r="H3236" s="441">
        <f t="shared" si="2681"/>
        <v>0</v>
      </c>
      <c r="I3236" s="441"/>
      <c r="J3236" s="445"/>
      <c r="K3236" s="358"/>
      <c r="L3236" s="358"/>
      <c r="M3236" s="358"/>
      <c r="N3236" s="358"/>
      <c r="O3236" s="358"/>
      <c r="P3236" s="358"/>
      <c r="Q3236" s="358"/>
      <c r="R3236" s="358"/>
      <c r="S3236" s="358"/>
      <c r="T3236" s="358"/>
      <c r="U3236" s="358"/>
      <c r="V3236" s="358"/>
      <c r="W3236" s="358"/>
      <c r="X3236" s="358"/>
      <c r="Y3236" s="358"/>
      <c r="Z3236" s="358"/>
      <c r="AA3236" s="358"/>
      <c r="AB3236" s="358"/>
      <c r="AC3236" s="358"/>
      <c r="AD3236" s="358"/>
      <c r="AE3236" s="358"/>
      <c r="AF3236" s="358"/>
      <c r="AG3236" s="358"/>
      <c r="AH3236" s="358"/>
      <c r="AI3236" s="358"/>
      <c r="AJ3236" s="358"/>
      <c r="AK3236" s="358"/>
      <c r="AL3236" s="358"/>
      <c r="AM3236" s="358"/>
    </row>
    <row r="3237" spans="1:39" x14ac:dyDescent="0.25">
      <c r="A3237" s="353" t="s">
        <v>236</v>
      </c>
      <c r="B3237" s="353" t="s">
        <v>312</v>
      </c>
      <c r="C3237" s="441">
        <f t="shared" ref="C3237:H3237" si="2682">C65</f>
        <v>20000</v>
      </c>
      <c r="D3237" s="441"/>
      <c r="E3237" s="441"/>
      <c r="F3237" s="441"/>
      <c r="G3237" s="441"/>
      <c r="H3237" s="441">
        <f t="shared" si="2682"/>
        <v>0</v>
      </c>
      <c r="I3237" s="441"/>
      <c r="J3237" s="445"/>
      <c r="K3237" s="358"/>
      <c r="L3237" s="358"/>
      <c r="M3237" s="358"/>
      <c r="N3237" s="358"/>
      <c r="O3237" s="358"/>
      <c r="P3237" s="358"/>
      <c r="Q3237" s="358"/>
      <c r="R3237" s="358"/>
      <c r="S3237" s="358"/>
      <c r="T3237" s="358"/>
      <c r="U3237" s="358"/>
      <c r="V3237" s="358"/>
      <c r="W3237" s="358"/>
      <c r="X3237" s="358"/>
      <c r="Y3237" s="358"/>
      <c r="Z3237" s="358"/>
      <c r="AA3237" s="358"/>
      <c r="AB3237" s="358"/>
      <c r="AC3237" s="358"/>
      <c r="AD3237" s="358"/>
      <c r="AE3237" s="358"/>
      <c r="AF3237" s="358"/>
      <c r="AG3237" s="358"/>
      <c r="AH3237" s="358"/>
      <c r="AI3237" s="358"/>
      <c r="AJ3237" s="358"/>
      <c r="AK3237" s="358"/>
      <c r="AL3237" s="358"/>
      <c r="AM3237" s="358"/>
    </row>
    <row r="3238" spans="1:39" x14ac:dyDescent="0.25">
      <c r="A3238" s="353" t="s">
        <v>346</v>
      </c>
      <c r="B3238" s="353" t="s">
        <v>346</v>
      </c>
      <c r="C3238" s="441">
        <f t="shared" ref="C3238:H3238" si="2683">C66</f>
        <v>6220</v>
      </c>
      <c r="D3238" s="441"/>
      <c r="E3238" s="441"/>
      <c r="F3238" s="441"/>
      <c r="G3238" s="441"/>
      <c r="H3238" s="441">
        <f t="shared" si="2683"/>
        <v>0</v>
      </c>
      <c r="I3238" s="441"/>
      <c r="J3238" s="445"/>
      <c r="K3238" s="358"/>
      <c r="L3238" s="358"/>
      <c r="M3238" s="358"/>
      <c r="N3238" s="358"/>
      <c r="O3238" s="358"/>
      <c r="P3238" s="358"/>
      <c r="Q3238" s="358"/>
      <c r="R3238" s="358"/>
      <c r="S3238" s="358"/>
      <c r="T3238" s="358"/>
      <c r="U3238" s="358"/>
      <c r="V3238" s="358"/>
      <c r="W3238" s="358"/>
      <c r="X3238" s="358"/>
      <c r="Y3238" s="358"/>
      <c r="Z3238" s="358"/>
      <c r="AA3238" s="358"/>
      <c r="AB3238" s="358"/>
      <c r="AC3238" s="358"/>
      <c r="AD3238" s="358"/>
      <c r="AE3238" s="358"/>
      <c r="AF3238" s="358"/>
      <c r="AG3238" s="358"/>
      <c r="AH3238" s="358"/>
      <c r="AI3238" s="358"/>
      <c r="AJ3238" s="358"/>
      <c r="AK3238" s="358"/>
      <c r="AL3238" s="358"/>
      <c r="AM3238" s="358"/>
    </row>
    <row r="3239" spans="1:39" x14ac:dyDescent="0.25">
      <c r="A3239" s="353" t="s">
        <v>470</v>
      </c>
      <c r="B3239" s="353" t="s">
        <v>470</v>
      </c>
      <c r="C3239" s="441">
        <f t="shared" ref="C3239:H3239" si="2684">C67</f>
        <v>5000</v>
      </c>
      <c r="D3239" s="441"/>
      <c r="E3239" s="441"/>
      <c r="F3239" s="441"/>
      <c r="G3239" s="441"/>
      <c r="H3239" s="441">
        <f t="shared" si="2684"/>
        <v>0</v>
      </c>
      <c r="I3239" s="441"/>
      <c r="J3239" s="445"/>
      <c r="K3239" s="358"/>
      <c r="L3239" s="358"/>
      <c r="M3239" s="358"/>
      <c r="N3239" s="358"/>
      <c r="O3239" s="358"/>
      <c r="P3239" s="358"/>
      <c r="Q3239" s="358"/>
      <c r="R3239" s="358"/>
      <c r="S3239" s="358"/>
      <c r="T3239" s="358"/>
      <c r="U3239" s="358"/>
      <c r="V3239" s="358"/>
      <c r="W3239" s="358"/>
      <c r="X3239" s="358"/>
      <c r="Y3239" s="358"/>
      <c r="Z3239" s="358"/>
      <c r="AA3239" s="358"/>
      <c r="AB3239" s="358"/>
      <c r="AC3239" s="358"/>
      <c r="AD3239" s="358"/>
      <c r="AE3239" s="358"/>
      <c r="AF3239" s="358"/>
      <c r="AG3239" s="358"/>
      <c r="AH3239" s="358"/>
      <c r="AI3239" s="358"/>
      <c r="AJ3239" s="358"/>
      <c r="AK3239" s="358"/>
      <c r="AL3239" s="358"/>
      <c r="AM3239" s="358"/>
    </row>
    <row r="3240" spans="1:39" x14ac:dyDescent="0.25">
      <c r="A3240" s="353" t="s">
        <v>537</v>
      </c>
      <c r="B3240" s="353" t="s">
        <v>537</v>
      </c>
      <c r="C3240" s="441">
        <f t="shared" ref="C3240:H3240" si="2685">C68</f>
        <v>2500</v>
      </c>
      <c r="D3240" s="441"/>
      <c r="E3240" s="441"/>
      <c r="F3240" s="441"/>
      <c r="G3240" s="441"/>
      <c r="H3240" s="441">
        <f t="shared" si="2685"/>
        <v>0</v>
      </c>
      <c r="I3240" s="441"/>
      <c r="J3240" s="445"/>
      <c r="K3240" s="358"/>
      <c r="L3240" s="358"/>
      <c r="M3240" s="358"/>
      <c r="N3240" s="358"/>
      <c r="O3240" s="358"/>
      <c r="P3240" s="358"/>
      <c r="Q3240" s="358"/>
      <c r="R3240" s="358"/>
      <c r="S3240" s="358"/>
      <c r="T3240" s="358"/>
      <c r="U3240" s="358"/>
      <c r="V3240" s="358"/>
      <c r="W3240" s="358"/>
      <c r="X3240" s="358"/>
      <c r="Y3240" s="358"/>
      <c r="Z3240" s="358"/>
      <c r="AA3240" s="358"/>
      <c r="AB3240" s="358"/>
      <c r="AC3240" s="358"/>
      <c r="AD3240" s="358"/>
      <c r="AE3240" s="358"/>
      <c r="AF3240" s="358"/>
      <c r="AG3240" s="358"/>
      <c r="AH3240" s="358"/>
      <c r="AI3240" s="358"/>
      <c r="AJ3240" s="358"/>
      <c r="AK3240" s="358"/>
      <c r="AL3240" s="358"/>
      <c r="AM3240" s="358"/>
    </row>
    <row r="3241" spans="1:39" x14ac:dyDescent="0.25">
      <c r="A3241" s="353" t="s">
        <v>237</v>
      </c>
      <c r="B3241" s="353" t="s">
        <v>528</v>
      </c>
      <c r="C3241" s="441">
        <f t="shared" ref="C3241:H3241" si="2686">C69</f>
        <v>20000</v>
      </c>
      <c r="D3241" s="441"/>
      <c r="E3241" s="441"/>
      <c r="F3241" s="441"/>
      <c r="G3241" s="441"/>
      <c r="H3241" s="441">
        <f t="shared" si="2686"/>
        <v>0</v>
      </c>
      <c r="I3241" s="441"/>
      <c r="J3241" s="445"/>
      <c r="K3241" s="358"/>
      <c r="L3241" s="358"/>
      <c r="M3241" s="358"/>
      <c r="N3241" s="358"/>
      <c r="O3241" s="358"/>
      <c r="P3241" s="358"/>
      <c r="Q3241" s="358"/>
      <c r="R3241" s="358"/>
      <c r="S3241" s="358"/>
      <c r="T3241" s="358"/>
      <c r="U3241" s="358"/>
      <c r="V3241" s="358"/>
      <c r="W3241" s="358"/>
      <c r="X3241" s="358"/>
      <c r="Y3241" s="358"/>
      <c r="Z3241" s="358"/>
      <c r="AA3241" s="358"/>
      <c r="AB3241" s="358"/>
      <c r="AC3241" s="358"/>
      <c r="AD3241" s="358"/>
      <c r="AE3241" s="358"/>
      <c r="AF3241" s="358"/>
      <c r="AG3241" s="358"/>
      <c r="AH3241" s="358"/>
      <c r="AI3241" s="358"/>
      <c r="AJ3241" s="358"/>
      <c r="AK3241" s="358"/>
      <c r="AL3241" s="358"/>
      <c r="AM3241" s="358"/>
    </row>
    <row r="3242" spans="1:39" x14ac:dyDescent="0.25">
      <c r="A3242" s="353" t="s">
        <v>237</v>
      </c>
      <c r="B3242" s="353" t="s">
        <v>526</v>
      </c>
      <c r="C3242" s="441">
        <f t="shared" ref="C3242:H3242" si="2687">C70</f>
        <v>20000</v>
      </c>
      <c r="D3242" s="441"/>
      <c r="E3242" s="441"/>
      <c r="F3242" s="441"/>
      <c r="G3242" s="441"/>
      <c r="H3242" s="441">
        <f t="shared" si="2687"/>
        <v>0</v>
      </c>
      <c r="I3242" s="441"/>
      <c r="J3242" s="445"/>
      <c r="K3242" s="358"/>
      <c r="L3242" s="358"/>
      <c r="M3242" s="358"/>
      <c r="N3242" s="358"/>
      <c r="O3242" s="358"/>
      <c r="P3242" s="358"/>
      <c r="Q3242" s="358"/>
      <c r="R3242" s="358"/>
      <c r="S3242" s="358"/>
      <c r="T3242" s="358"/>
      <c r="U3242" s="358"/>
      <c r="V3242" s="358"/>
      <c r="W3242" s="358"/>
      <c r="X3242" s="358"/>
      <c r="Y3242" s="358"/>
      <c r="Z3242" s="358"/>
      <c r="AA3242" s="358"/>
      <c r="AB3242" s="358"/>
      <c r="AC3242" s="358"/>
      <c r="AD3242" s="358"/>
      <c r="AE3242" s="358"/>
      <c r="AF3242" s="358"/>
      <c r="AG3242" s="358"/>
      <c r="AH3242" s="358"/>
      <c r="AI3242" s="358"/>
      <c r="AJ3242" s="358"/>
      <c r="AK3242" s="358"/>
      <c r="AL3242" s="358"/>
      <c r="AM3242" s="358"/>
    </row>
    <row r="3243" spans="1:39" x14ac:dyDescent="0.25">
      <c r="A3243" s="353" t="s">
        <v>238</v>
      </c>
      <c r="B3243" s="353" t="s">
        <v>441</v>
      </c>
      <c r="C3243" s="441">
        <f t="shared" ref="C3243:H3243" si="2688">C71</f>
        <v>3750</v>
      </c>
      <c r="D3243" s="441"/>
      <c r="E3243" s="441"/>
      <c r="F3243" s="441"/>
      <c r="G3243" s="441"/>
      <c r="H3243" s="441">
        <f t="shared" si="2688"/>
        <v>0</v>
      </c>
      <c r="I3243" s="441"/>
      <c r="J3243" s="445"/>
      <c r="K3243" s="358"/>
      <c r="L3243" s="358"/>
      <c r="M3243" s="358"/>
      <c r="N3243" s="358"/>
      <c r="O3243" s="358"/>
      <c r="P3243" s="358"/>
      <c r="Q3243" s="358"/>
      <c r="R3243" s="358"/>
      <c r="S3243" s="358"/>
      <c r="T3243" s="358"/>
      <c r="U3243" s="358"/>
      <c r="V3243" s="358"/>
      <c r="W3243" s="358"/>
      <c r="X3243" s="358"/>
      <c r="Y3243" s="358"/>
      <c r="Z3243" s="358"/>
      <c r="AA3243" s="358"/>
      <c r="AB3243" s="358"/>
      <c r="AC3243" s="358"/>
      <c r="AD3243" s="358"/>
      <c r="AE3243" s="358"/>
      <c r="AF3243" s="358"/>
      <c r="AG3243" s="358"/>
      <c r="AH3243" s="358"/>
      <c r="AI3243" s="358"/>
      <c r="AJ3243" s="358"/>
      <c r="AK3243" s="358"/>
      <c r="AL3243" s="358"/>
      <c r="AM3243" s="358"/>
    </row>
    <row r="3244" spans="1:39" x14ac:dyDescent="0.25">
      <c r="A3244" s="353" t="s">
        <v>238</v>
      </c>
      <c r="B3244" s="353" t="s">
        <v>389</v>
      </c>
      <c r="C3244" s="441">
        <f t="shared" ref="C3244:H3244" si="2689">C72</f>
        <v>6250</v>
      </c>
      <c r="D3244" s="441"/>
      <c r="E3244" s="441"/>
      <c r="F3244" s="441"/>
      <c r="G3244" s="441"/>
      <c r="H3244" s="441">
        <f t="shared" si="2689"/>
        <v>0</v>
      </c>
      <c r="I3244" s="441"/>
      <c r="J3244" s="445"/>
      <c r="K3244" s="358"/>
      <c r="L3244" s="358"/>
      <c r="M3244" s="358"/>
      <c r="N3244" s="358"/>
      <c r="O3244" s="358"/>
      <c r="P3244" s="358"/>
      <c r="Q3244" s="358"/>
      <c r="R3244" s="358"/>
      <c r="S3244" s="358"/>
      <c r="T3244" s="358"/>
      <c r="U3244" s="358"/>
      <c r="V3244" s="358"/>
      <c r="W3244" s="358"/>
      <c r="X3244" s="358"/>
      <c r="Y3244" s="358"/>
      <c r="Z3244" s="358"/>
      <c r="AA3244" s="358"/>
      <c r="AB3244" s="358"/>
      <c r="AC3244" s="358"/>
      <c r="AD3244" s="358"/>
      <c r="AE3244" s="358"/>
      <c r="AF3244" s="358"/>
      <c r="AG3244" s="358"/>
      <c r="AH3244" s="358"/>
      <c r="AI3244" s="358"/>
      <c r="AJ3244" s="358"/>
      <c r="AK3244" s="358"/>
      <c r="AL3244" s="358"/>
      <c r="AM3244" s="358"/>
    </row>
    <row r="3245" spans="1:39" x14ac:dyDescent="0.25">
      <c r="A3245" s="353" t="s">
        <v>510</v>
      </c>
      <c r="B3245" s="353" t="s">
        <v>511</v>
      </c>
      <c r="C3245" s="441">
        <f t="shared" ref="C3245:H3245" si="2690">C73</f>
        <v>9375</v>
      </c>
      <c r="D3245" s="441"/>
      <c r="E3245" s="441"/>
      <c r="F3245" s="441"/>
      <c r="G3245" s="441"/>
      <c r="H3245" s="441">
        <f t="shared" si="2690"/>
        <v>0</v>
      </c>
      <c r="I3245" s="441"/>
      <c r="J3245" s="445"/>
      <c r="K3245" s="358"/>
      <c r="L3245" s="358"/>
      <c r="M3245" s="358"/>
      <c r="N3245" s="358"/>
      <c r="O3245" s="358"/>
      <c r="P3245" s="358"/>
      <c r="Q3245" s="358"/>
      <c r="R3245" s="358"/>
      <c r="S3245" s="358"/>
      <c r="T3245" s="358"/>
      <c r="U3245" s="358"/>
      <c r="V3245" s="358"/>
      <c r="W3245" s="358"/>
      <c r="X3245" s="358"/>
      <c r="Y3245" s="358"/>
      <c r="Z3245" s="358"/>
      <c r="AA3245" s="358"/>
      <c r="AB3245" s="358"/>
      <c r="AC3245" s="358"/>
      <c r="AD3245" s="358"/>
      <c r="AE3245" s="358"/>
      <c r="AF3245" s="358"/>
      <c r="AG3245" s="358"/>
      <c r="AH3245" s="358"/>
      <c r="AI3245" s="358"/>
      <c r="AJ3245" s="358"/>
      <c r="AK3245" s="358"/>
      <c r="AL3245" s="358"/>
      <c r="AM3245" s="358"/>
    </row>
    <row r="3246" spans="1:39" x14ac:dyDescent="0.25">
      <c r="A3246" s="353" t="s">
        <v>321</v>
      </c>
      <c r="B3246" s="353" t="s">
        <v>321</v>
      </c>
      <c r="C3246" s="441">
        <f t="shared" ref="C3246:H3246" si="2691">C74</f>
        <v>5000</v>
      </c>
      <c r="D3246" s="441"/>
      <c r="E3246" s="441"/>
      <c r="F3246" s="441"/>
      <c r="G3246" s="441"/>
      <c r="H3246" s="441">
        <f t="shared" si="2691"/>
        <v>0</v>
      </c>
      <c r="I3246" s="441"/>
      <c r="J3246" s="445"/>
      <c r="K3246" s="358"/>
      <c r="L3246" s="358"/>
      <c r="M3246" s="358"/>
      <c r="N3246" s="358"/>
      <c r="O3246" s="358"/>
      <c r="P3246" s="358"/>
      <c r="Q3246" s="358"/>
      <c r="R3246" s="358"/>
      <c r="S3246" s="358"/>
      <c r="T3246" s="358"/>
      <c r="U3246" s="358"/>
      <c r="V3246" s="358"/>
      <c r="W3246" s="358"/>
      <c r="X3246" s="358"/>
      <c r="Y3246" s="358"/>
      <c r="Z3246" s="358"/>
      <c r="AA3246" s="358"/>
      <c r="AB3246" s="358"/>
      <c r="AC3246" s="358"/>
      <c r="AD3246" s="358"/>
      <c r="AE3246" s="358"/>
      <c r="AF3246" s="358"/>
      <c r="AG3246" s="358"/>
      <c r="AH3246" s="358"/>
      <c r="AI3246" s="358"/>
      <c r="AJ3246" s="358"/>
      <c r="AK3246" s="358"/>
      <c r="AL3246" s="358"/>
      <c r="AM3246" s="358"/>
    </row>
    <row r="3247" spans="1:39" x14ac:dyDescent="0.25">
      <c r="A3247" s="353" t="s">
        <v>501</v>
      </c>
      <c r="B3247" s="353" t="s">
        <v>501</v>
      </c>
      <c r="C3247" s="441">
        <f t="shared" ref="C3247:H3247" si="2692">C75</f>
        <v>4992</v>
      </c>
      <c r="D3247" s="441"/>
      <c r="E3247" s="441"/>
      <c r="F3247" s="441"/>
      <c r="G3247" s="441"/>
      <c r="H3247" s="441">
        <f t="shared" si="2692"/>
        <v>0</v>
      </c>
      <c r="I3247" s="441"/>
      <c r="J3247" s="445"/>
      <c r="K3247" s="358"/>
      <c r="L3247" s="358"/>
      <c r="M3247" s="358"/>
      <c r="N3247" s="358"/>
      <c r="O3247" s="358"/>
      <c r="P3247" s="358"/>
      <c r="Q3247" s="358"/>
      <c r="R3247" s="358"/>
      <c r="S3247" s="358"/>
      <c r="T3247" s="358"/>
      <c r="U3247" s="358"/>
      <c r="V3247" s="358"/>
      <c r="W3247" s="358"/>
      <c r="X3247" s="358"/>
      <c r="Y3247" s="358"/>
      <c r="Z3247" s="358"/>
      <c r="AA3247" s="358"/>
      <c r="AB3247" s="358"/>
      <c r="AC3247" s="358"/>
      <c r="AD3247" s="358"/>
      <c r="AE3247" s="358"/>
      <c r="AF3247" s="358"/>
      <c r="AG3247" s="358"/>
      <c r="AH3247" s="358"/>
      <c r="AI3247" s="358"/>
      <c r="AJ3247" s="358"/>
      <c r="AK3247" s="358"/>
      <c r="AL3247" s="358"/>
      <c r="AM3247" s="358"/>
    </row>
    <row r="3248" spans="1:39" x14ac:dyDescent="0.25">
      <c r="A3248" s="353" t="s">
        <v>240</v>
      </c>
      <c r="B3248" s="353" t="s">
        <v>286</v>
      </c>
      <c r="C3248" s="441">
        <f t="shared" ref="C3248:H3248" si="2693">C76</f>
        <v>6250</v>
      </c>
      <c r="D3248" s="441"/>
      <c r="E3248" s="441"/>
      <c r="F3248" s="441"/>
      <c r="G3248" s="441"/>
      <c r="H3248" s="441">
        <f t="shared" si="2693"/>
        <v>0</v>
      </c>
      <c r="I3248" s="441"/>
      <c r="J3248" s="445"/>
      <c r="K3248" s="358"/>
      <c r="L3248" s="358"/>
      <c r="M3248" s="358"/>
      <c r="N3248" s="358"/>
      <c r="O3248" s="358"/>
      <c r="P3248" s="358"/>
      <c r="Q3248" s="358"/>
      <c r="R3248" s="358"/>
      <c r="S3248" s="358"/>
      <c r="T3248" s="358"/>
      <c r="U3248" s="358"/>
      <c r="V3248" s="358"/>
      <c r="W3248" s="358"/>
      <c r="X3248" s="358"/>
      <c r="Y3248" s="358"/>
      <c r="Z3248" s="358"/>
      <c r="AA3248" s="358"/>
      <c r="AB3248" s="358"/>
      <c r="AC3248" s="358"/>
      <c r="AD3248" s="358"/>
      <c r="AE3248" s="358"/>
      <c r="AF3248" s="358"/>
      <c r="AG3248" s="358"/>
      <c r="AH3248" s="358"/>
      <c r="AI3248" s="358"/>
      <c r="AJ3248" s="358"/>
      <c r="AK3248" s="358"/>
      <c r="AL3248" s="358"/>
      <c r="AM3248" s="358"/>
    </row>
    <row r="3249" spans="1:39" x14ac:dyDescent="0.25">
      <c r="A3249" s="353" t="s">
        <v>240</v>
      </c>
      <c r="B3249" s="353" t="s">
        <v>279</v>
      </c>
      <c r="C3249" s="441">
        <f t="shared" ref="C3249:H3249" si="2694">C77</f>
        <v>6250</v>
      </c>
      <c r="D3249" s="441"/>
      <c r="E3249" s="441"/>
      <c r="F3249" s="441"/>
      <c r="G3249" s="441"/>
      <c r="H3249" s="441">
        <f t="shared" si="2694"/>
        <v>0</v>
      </c>
      <c r="I3249" s="441"/>
      <c r="J3249" s="445"/>
      <c r="K3249" s="358"/>
      <c r="L3249" s="358"/>
      <c r="M3249" s="358"/>
      <c r="N3249" s="358"/>
      <c r="O3249" s="358"/>
      <c r="P3249" s="358"/>
      <c r="Q3249" s="358"/>
      <c r="R3249" s="358"/>
      <c r="S3249" s="358"/>
      <c r="T3249" s="358"/>
      <c r="U3249" s="358"/>
      <c r="V3249" s="358"/>
      <c r="W3249" s="358"/>
      <c r="X3249" s="358"/>
      <c r="Y3249" s="358"/>
      <c r="Z3249" s="358"/>
      <c r="AA3249" s="358"/>
      <c r="AB3249" s="358"/>
      <c r="AC3249" s="358"/>
      <c r="AD3249" s="358"/>
      <c r="AE3249" s="358"/>
      <c r="AF3249" s="358"/>
      <c r="AG3249" s="358"/>
      <c r="AH3249" s="358"/>
      <c r="AI3249" s="358"/>
      <c r="AJ3249" s="358"/>
      <c r="AK3249" s="358"/>
      <c r="AL3249" s="358"/>
      <c r="AM3249" s="358"/>
    </row>
    <row r="3250" spans="1:39" x14ac:dyDescent="0.25">
      <c r="A3250" s="353" t="s">
        <v>241</v>
      </c>
      <c r="B3250" s="353" t="s">
        <v>241</v>
      </c>
      <c r="C3250" s="441">
        <f t="shared" ref="C3250:H3250" si="2695">C78</f>
        <v>6000</v>
      </c>
      <c r="D3250" s="441"/>
      <c r="E3250" s="441"/>
      <c r="F3250" s="441"/>
      <c r="G3250" s="441"/>
      <c r="H3250" s="441">
        <f t="shared" si="2695"/>
        <v>1</v>
      </c>
      <c r="I3250" s="441"/>
      <c r="J3250" s="445"/>
      <c r="K3250" s="358"/>
      <c r="L3250" s="358"/>
      <c r="M3250" s="358"/>
      <c r="N3250" s="358"/>
      <c r="O3250" s="358"/>
      <c r="P3250" s="358"/>
      <c r="Q3250" s="358"/>
      <c r="R3250" s="358"/>
      <c r="S3250" s="358"/>
      <c r="T3250" s="358"/>
      <c r="U3250" s="358"/>
      <c r="V3250" s="358"/>
      <c r="W3250" s="358"/>
      <c r="X3250" s="358"/>
      <c r="Y3250" s="358"/>
      <c r="Z3250" s="358"/>
      <c r="AA3250" s="358"/>
      <c r="AB3250" s="358"/>
      <c r="AC3250" s="358"/>
      <c r="AD3250" s="358"/>
      <c r="AE3250" s="358"/>
      <c r="AF3250" s="358"/>
      <c r="AG3250" s="358"/>
      <c r="AH3250" s="358"/>
      <c r="AI3250" s="358"/>
      <c r="AJ3250" s="358"/>
      <c r="AK3250" s="358"/>
      <c r="AL3250" s="358"/>
      <c r="AM3250" s="358"/>
    </row>
    <row r="3251" spans="1:39" x14ac:dyDescent="0.25">
      <c r="A3251" s="353" t="s">
        <v>241</v>
      </c>
      <c r="B3251" s="353" t="s">
        <v>446</v>
      </c>
      <c r="C3251" s="441">
        <f t="shared" ref="C3251:H3251" si="2696">C79</f>
        <v>20000</v>
      </c>
      <c r="D3251" s="441"/>
      <c r="E3251" s="441"/>
      <c r="F3251" s="441"/>
      <c r="G3251" s="441"/>
      <c r="H3251" s="441">
        <f t="shared" si="2696"/>
        <v>0</v>
      </c>
      <c r="I3251" s="441"/>
      <c r="J3251" s="445"/>
      <c r="K3251" s="358"/>
      <c r="L3251" s="358"/>
      <c r="M3251" s="358"/>
      <c r="N3251" s="358"/>
      <c r="O3251" s="358"/>
      <c r="P3251" s="358"/>
      <c r="Q3251" s="358"/>
      <c r="R3251" s="358"/>
      <c r="S3251" s="358"/>
      <c r="T3251" s="358"/>
      <c r="U3251" s="358"/>
      <c r="V3251" s="358"/>
      <c r="W3251" s="358"/>
      <c r="X3251" s="358"/>
      <c r="Y3251" s="358"/>
      <c r="Z3251" s="358"/>
      <c r="AA3251" s="358"/>
      <c r="AB3251" s="358"/>
      <c r="AC3251" s="358"/>
      <c r="AD3251" s="358"/>
      <c r="AE3251" s="358"/>
      <c r="AF3251" s="358"/>
      <c r="AG3251" s="358"/>
      <c r="AH3251" s="358"/>
      <c r="AI3251" s="358"/>
      <c r="AJ3251" s="358"/>
      <c r="AK3251" s="358"/>
      <c r="AL3251" s="358"/>
      <c r="AM3251" s="358"/>
    </row>
    <row r="3252" spans="1:39" x14ac:dyDescent="0.25">
      <c r="A3252" s="353" t="s">
        <v>396</v>
      </c>
      <c r="B3252" s="353" t="s">
        <v>396</v>
      </c>
      <c r="C3252" s="441">
        <f t="shared" ref="C3252:H3252" si="2697">C80</f>
        <v>2500</v>
      </c>
      <c r="D3252" s="441"/>
      <c r="E3252" s="441"/>
      <c r="F3252" s="441"/>
      <c r="G3252" s="441"/>
      <c r="H3252" s="441">
        <f t="shared" si="2697"/>
        <v>0</v>
      </c>
      <c r="I3252" s="441"/>
      <c r="J3252" s="445"/>
      <c r="K3252" s="358"/>
      <c r="L3252" s="358"/>
      <c r="M3252" s="358"/>
      <c r="N3252" s="358"/>
      <c r="O3252" s="358"/>
      <c r="P3252" s="358"/>
      <c r="Q3252" s="358"/>
      <c r="R3252" s="358"/>
      <c r="S3252" s="358"/>
      <c r="T3252" s="358"/>
      <c r="U3252" s="358"/>
      <c r="V3252" s="358"/>
      <c r="W3252" s="358"/>
      <c r="X3252" s="358"/>
      <c r="Y3252" s="358"/>
      <c r="Z3252" s="358"/>
      <c r="AA3252" s="358"/>
      <c r="AB3252" s="358"/>
      <c r="AC3252" s="358"/>
      <c r="AD3252" s="358"/>
      <c r="AE3252" s="358"/>
      <c r="AF3252" s="358"/>
      <c r="AG3252" s="358"/>
      <c r="AH3252" s="358"/>
      <c r="AI3252" s="358"/>
      <c r="AJ3252" s="358"/>
      <c r="AK3252" s="358"/>
      <c r="AL3252" s="358"/>
      <c r="AM3252" s="358"/>
    </row>
    <row r="3253" spans="1:39" x14ac:dyDescent="0.25">
      <c r="A3253" s="353" t="s">
        <v>522</v>
      </c>
      <c r="B3253" s="353" t="s">
        <v>523</v>
      </c>
      <c r="C3253" s="441">
        <f t="shared" ref="C3253:H3253" si="2698">C81</f>
        <v>2500</v>
      </c>
      <c r="D3253" s="441"/>
      <c r="E3253" s="441"/>
      <c r="F3253" s="441"/>
      <c r="G3253" s="441"/>
      <c r="H3253" s="441">
        <f t="shared" si="2698"/>
        <v>0</v>
      </c>
      <c r="I3253" s="441"/>
      <c r="J3253" s="445"/>
      <c r="K3253" s="358"/>
      <c r="L3253" s="358"/>
      <c r="M3253" s="358"/>
      <c r="N3253" s="358"/>
      <c r="O3253" s="358"/>
      <c r="P3253" s="358"/>
      <c r="Q3253" s="358"/>
      <c r="R3253" s="358"/>
      <c r="S3253" s="358"/>
      <c r="T3253" s="358"/>
      <c r="U3253" s="358"/>
      <c r="V3253" s="358"/>
      <c r="W3253" s="358"/>
      <c r="X3253" s="358"/>
      <c r="Y3253" s="358"/>
      <c r="Z3253" s="358"/>
      <c r="AA3253" s="358"/>
      <c r="AB3253" s="358"/>
      <c r="AC3253" s="358"/>
      <c r="AD3253" s="358"/>
      <c r="AE3253" s="358"/>
      <c r="AF3253" s="358"/>
      <c r="AG3253" s="358"/>
      <c r="AH3253" s="358"/>
      <c r="AI3253" s="358"/>
      <c r="AJ3253" s="358"/>
      <c r="AK3253" s="358"/>
      <c r="AL3253" s="358"/>
      <c r="AM3253" s="358"/>
    </row>
    <row r="3254" spans="1:39" x14ac:dyDescent="0.25">
      <c r="A3254" s="353" t="s">
        <v>516</v>
      </c>
      <c r="B3254" s="353" t="s">
        <v>517</v>
      </c>
      <c r="C3254" s="441">
        <f t="shared" ref="C3254:H3254" si="2699">C82</f>
        <v>2500</v>
      </c>
      <c r="D3254" s="441"/>
      <c r="E3254" s="441"/>
      <c r="F3254" s="441"/>
      <c r="G3254" s="441"/>
      <c r="H3254" s="441">
        <f t="shared" si="2699"/>
        <v>0</v>
      </c>
      <c r="I3254" s="441"/>
      <c r="J3254" s="445"/>
      <c r="K3254" s="358"/>
      <c r="L3254" s="358"/>
      <c r="M3254" s="358"/>
      <c r="N3254" s="358"/>
      <c r="O3254" s="358"/>
      <c r="P3254" s="358"/>
      <c r="Q3254" s="358"/>
      <c r="R3254" s="358"/>
      <c r="S3254" s="358"/>
      <c r="T3254" s="358"/>
      <c r="U3254" s="358"/>
      <c r="V3254" s="358"/>
      <c r="W3254" s="358"/>
      <c r="X3254" s="358"/>
      <c r="Y3254" s="358"/>
      <c r="Z3254" s="358"/>
      <c r="AA3254" s="358"/>
      <c r="AB3254" s="358"/>
      <c r="AC3254" s="358"/>
      <c r="AD3254" s="358"/>
      <c r="AE3254" s="358"/>
      <c r="AF3254" s="358"/>
      <c r="AG3254" s="358"/>
      <c r="AH3254" s="358"/>
      <c r="AI3254" s="358"/>
      <c r="AJ3254" s="358"/>
      <c r="AK3254" s="358"/>
      <c r="AL3254" s="358"/>
      <c r="AM3254" s="358"/>
    </row>
    <row r="3255" spans="1:39" x14ac:dyDescent="0.25">
      <c r="A3255" s="353" t="s">
        <v>535</v>
      </c>
      <c r="B3255" s="353" t="s">
        <v>535</v>
      </c>
      <c r="C3255" s="441">
        <f t="shared" ref="C3255:H3255" si="2700">C83</f>
        <v>4992</v>
      </c>
      <c r="D3255" s="441"/>
      <c r="E3255" s="441"/>
      <c r="F3255" s="441"/>
      <c r="G3255" s="441"/>
      <c r="H3255" s="441">
        <f t="shared" si="2700"/>
        <v>0</v>
      </c>
      <c r="I3255" s="441"/>
      <c r="J3255" s="445"/>
      <c r="K3255" s="358"/>
      <c r="L3255" s="358"/>
      <c r="M3255" s="358"/>
      <c r="N3255" s="358"/>
      <c r="O3255" s="358"/>
      <c r="P3255" s="358"/>
      <c r="Q3255" s="358"/>
      <c r="R3255" s="358"/>
      <c r="S3255" s="358"/>
      <c r="T3255" s="358"/>
      <c r="U3255" s="358"/>
      <c r="V3255" s="358"/>
      <c r="W3255" s="358"/>
      <c r="X3255" s="358"/>
      <c r="Y3255" s="358"/>
      <c r="Z3255" s="358"/>
      <c r="AA3255" s="358"/>
      <c r="AB3255" s="358"/>
      <c r="AC3255" s="358"/>
      <c r="AD3255" s="358"/>
      <c r="AE3255" s="358"/>
      <c r="AF3255" s="358"/>
      <c r="AG3255" s="358"/>
      <c r="AH3255" s="358"/>
      <c r="AI3255" s="358"/>
      <c r="AJ3255" s="358"/>
      <c r="AK3255" s="358"/>
      <c r="AL3255" s="358"/>
      <c r="AM3255" s="358"/>
    </row>
    <row r="3256" spans="1:39" x14ac:dyDescent="0.25">
      <c r="A3256" s="353" t="s">
        <v>424</v>
      </c>
      <c r="B3256" s="353" t="s">
        <v>424</v>
      </c>
      <c r="C3256" s="441">
        <f t="shared" ref="C3256:H3256" si="2701">C84</f>
        <v>1002</v>
      </c>
      <c r="D3256" s="441"/>
      <c r="E3256" s="441"/>
      <c r="F3256" s="441"/>
      <c r="G3256" s="441"/>
      <c r="H3256" s="441">
        <f t="shared" si="2701"/>
        <v>0</v>
      </c>
      <c r="I3256" s="441"/>
      <c r="J3256" s="445"/>
      <c r="K3256" s="358"/>
      <c r="L3256" s="358"/>
      <c r="M3256" s="358"/>
      <c r="N3256" s="358"/>
      <c r="O3256" s="358"/>
      <c r="P3256" s="358"/>
      <c r="Q3256" s="358"/>
      <c r="R3256" s="358"/>
      <c r="S3256" s="358"/>
      <c r="T3256" s="358"/>
      <c r="U3256" s="358"/>
      <c r="V3256" s="358"/>
      <c r="W3256" s="358"/>
      <c r="X3256" s="358"/>
      <c r="Y3256" s="358"/>
      <c r="Z3256" s="358"/>
      <c r="AA3256" s="358"/>
      <c r="AB3256" s="358"/>
      <c r="AC3256" s="358"/>
      <c r="AD3256" s="358"/>
      <c r="AE3256" s="358"/>
      <c r="AF3256" s="358"/>
      <c r="AG3256" s="358"/>
      <c r="AH3256" s="358"/>
      <c r="AI3256" s="358"/>
      <c r="AJ3256" s="358"/>
      <c r="AK3256" s="358"/>
      <c r="AL3256" s="358"/>
      <c r="AM3256" s="358"/>
    </row>
    <row r="3257" spans="1:39" x14ac:dyDescent="0.25">
      <c r="A3257" s="353" t="s">
        <v>438</v>
      </c>
      <c r="B3257" s="353" t="s">
        <v>438</v>
      </c>
      <c r="C3257" s="441">
        <f t="shared" ref="C3257:H3257" si="2702">C85</f>
        <v>2500</v>
      </c>
      <c r="D3257" s="441"/>
      <c r="E3257" s="441"/>
      <c r="F3257" s="441"/>
      <c r="G3257" s="441"/>
      <c r="H3257" s="441">
        <f t="shared" si="2702"/>
        <v>0</v>
      </c>
      <c r="I3257" s="441"/>
      <c r="J3257" s="445"/>
      <c r="K3257" s="358"/>
      <c r="L3257" s="358"/>
      <c r="M3257" s="358"/>
      <c r="N3257" s="358"/>
      <c r="O3257" s="358"/>
      <c r="P3257" s="358"/>
      <c r="Q3257" s="358"/>
      <c r="R3257" s="358"/>
      <c r="S3257" s="358"/>
      <c r="T3257" s="358"/>
      <c r="U3257" s="358"/>
      <c r="V3257" s="358"/>
      <c r="W3257" s="358"/>
      <c r="X3257" s="358"/>
      <c r="Y3257" s="358"/>
      <c r="Z3257" s="358"/>
      <c r="AA3257" s="358"/>
      <c r="AB3257" s="358"/>
      <c r="AC3257" s="358"/>
      <c r="AD3257" s="358"/>
      <c r="AE3257" s="358"/>
      <c r="AF3257" s="358"/>
      <c r="AG3257" s="358"/>
      <c r="AH3257" s="358"/>
      <c r="AI3257" s="358"/>
      <c r="AJ3257" s="358"/>
      <c r="AK3257" s="358"/>
      <c r="AL3257" s="358"/>
      <c r="AM3257" s="358"/>
    </row>
    <row r="3258" spans="1:39" x14ac:dyDescent="0.25">
      <c r="A3258" s="353" t="s">
        <v>452</v>
      </c>
      <c r="B3258" s="353" t="s">
        <v>453</v>
      </c>
      <c r="C3258" s="441">
        <f t="shared" ref="C3258:H3258" si="2703">C86</f>
        <v>6250</v>
      </c>
      <c r="D3258" s="441"/>
      <c r="E3258" s="441"/>
      <c r="F3258" s="441"/>
      <c r="G3258" s="441"/>
      <c r="H3258" s="441">
        <f t="shared" si="2703"/>
        <v>0</v>
      </c>
      <c r="I3258" s="441"/>
      <c r="J3258" s="445"/>
      <c r="K3258" s="358"/>
      <c r="L3258" s="358"/>
      <c r="M3258" s="358"/>
      <c r="N3258" s="358"/>
      <c r="O3258" s="358"/>
      <c r="P3258" s="358"/>
      <c r="Q3258" s="358"/>
      <c r="R3258" s="358"/>
      <c r="S3258" s="358"/>
      <c r="T3258" s="358"/>
      <c r="U3258" s="358"/>
      <c r="V3258" s="358"/>
      <c r="W3258" s="358"/>
      <c r="X3258" s="358"/>
      <c r="Y3258" s="358"/>
      <c r="Z3258" s="358"/>
      <c r="AA3258" s="358"/>
      <c r="AB3258" s="358"/>
      <c r="AC3258" s="358"/>
      <c r="AD3258" s="358"/>
      <c r="AE3258" s="358"/>
      <c r="AF3258" s="358"/>
      <c r="AG3258" s="358"/>
      <c r="AH3258" s="358"/>
      <c r="AI3258" s="358"/>
      <c r="AJ3258" s="358"/>
      <c r="AK3258" s="358"/>
      <c r="AL3258" s="358"/>
      <c r="AM3258" s="358"/>
    </row>
    <row r="3259" spans="1:39" x14ac:dyDescent="0.25">
      <c r="A3259" s="353" t="s">
        <v>538</v>
      </c>
      <c r="B3259" s="353" t="s">
        <v>538</v>
      </c>
      <c r="C3259" s="441">
        <f t="shared" ref="C3259:H3259" si="2704">C87</f>
        <v>2500</v>
      </c>
      <c r="D3259" s="441"/>
      <c r="E3259" s="441"/>
      <c r="F3259" s="441"/>
      <c r="G3259" s="441"/>
      <c r="H3259" s="441">
        <f t="shared" si="2704"/>
        <v>0</v>
      </c>
      <c r="I3259" s="441"/>
      <c r="J3259" s="445"/>
      <c r="K3259" s="358"/>
      <c r="L3259" s="358"/>
      <c r="M3259" s="358"/>
      <c r="N3259" s="358"/>
      <c r="O3259" s="358"/>
      <c r="P3259" s="358"/>
      <c r="Q3259" s="358"/>
      <c r="R3259" s="358"/>
      <c r="S3259" s="358"/>
      <c r="T3259" s="358"/>
      <c r="U3259" s="358"/>
      <c r="V3259" s="358"/>
      <c r="W3259" s="358"/>
      <c r="X3259" s="358"/>
      <c r="Y3259" s="358"/>
      <c r="Z3259" s="358"/>
      <c r="AA3259" s="358"/>
      <c r="AB3259" s="358"/>
      <c r="AC3259" s="358"/>
      <c r="AD3259" s="358"/>
      <c r="AE3259" s="358"/>
      <c r="AF3259" s="358"/>
      <c r="AG3259" s="358"/>
      <c r="AH3259" s="358"/>
      <c r="AI3259" s="358"/>
      <c r="AJ3259" s="358"/>
      <c r="AK3259" s="358"/>
      <c r="AL3259" s="358"/>
      <c r="AM3259" s="358"/>
    </row>
    <row r="3260" spans="1:39" x14ac:dyDescent="0.25">
      <c r="A3260" s="353" t="s">
        <v>242</v>
      </c>
      <c r="B3260" s="353" t="s">
        <v>455</v>
      </c>
      <c r="C3260" s="441">
        <f t="shared" ref="C3260:H3260" si="2705">C88</f>
        <v>25000</v>
      </c>
      <c r="D3260" s="441"/>
      <c r="E3260" s="441"/>
      <c r="F3260" s="441"/>
      <c r="G3260" s="441"/>
      <c r="H3260" s="441">
        <f t="shared" si="2705"/>
        <v>1</v>
      </c>
      <c r="I3260" s="441"/>
      <c r="J3260" s="445"/>
      <c r="K3260" s="358"/>
      <c r="L3260" s="358"/>
      <c r="M3260" s="358"/>
      <c r="N3260" s="358"/>
      <c r="O3260" s="358"/>
      <c r="P3260" s="358"/>
      <c r="Q3260" s="358"/>
      <c r="R3260" s="358"/>
      <c r="S3260" s="358"/>
      <c r="T3260" s="358"/>
      <c r="U3260" s="358"/>
      <c r="V3260" s="358"/>
      <c r="W3260" s="358"/>
      <c r="X3260" s="358"/>
      <c r="Y3260" s="358"/>
      <c r="Z3260" s="358"/>
      <c r="AA3260" s="358"/>
      <c r="AB3260" s="358"/>
      <c r="AC3260" s="358"/>
      <c r="AD3260" s="358"/>
      <c r="AE3260" s="358"/>
      <c r="AF3260" s="358"/>
      <c r="AG3260" s="358"/>
      <c r="AH3260" s="358"/>
      <c r="AI3260" s="358"/>
      <c r="AJ3260" s="358"/>
      <c r="AK3260" s="358"/>
      <c r="AL3260" s="358"/>
      <c r="AM3260" s="358"/>
    </row>
    <row r="3261" spans="1:39" x14ac:dyDescent="0.25">
      <c r="A3261" s="353" t="s">
        <v>242</v>
      </c>
      <c r="B3261" s="353" t="s">
        <v>277</v>
      </c>
      <c r="C3261" s="441">
        <f t="shared" ref="C3261:H3261" si="2706">C89</f>
        <v>40000</v>
      </c>
      <c r="D3261" s="441"/>
      <c r="E3261" s="441"/>
      <c r="F3261" s="441"/>
      <c r="G3261" s="441"/>
      <c r="H3261" s="441">
        <f t="shared" si="2706"/>
        <v>1</v>
      </c>
      <c r="I3261" s="441"/>
      <c r="J3261" s="445"/>
      <c r="K3261" s="358"/>
      <c r="L3261" s="358"/>
      <c r="M3261" s="358"/>
      <c r="N3261" s="358"/>
      <c r="O3261" s="358"/>
      <c r="P3261" s="358"/>
      <c r="Q3261" s="358"/>
      <c r="R3261" s="358"/>
      <c r="S3261" s="358"/>
      <c r="T3261" s="358"/>
      <c r="U3261" s="358"/>
      <c r="V3261" s="358"/>
      <c r="W3261" s="358"/>
      <c r="X3261" s="358"/>
      <c r="Y3261" s="358"/>
      <c r="Z3261" s="358"/>
      <c r="AA3261" s="358"/>
      <c r="AB3261" s="358"/>
      <c r="AC3261" s="358"/>
      <c r="AD3261" s="358"/>
      <c r="AE3261" s="358"/>
      <c r="AF3261" s="358"/>
      <c r="AG3261" s="358"/>
      <c r="AH3261" s="358"/>
      <c r="AI3261" s="358"/>
      <c r="AJ3261" s="358"/>
      <c r="AK3261" s="358"/>
      <c r="AL3261" s="358"/>
      <c r="AM3261" s="358"/>
    </row>
    <row r="3262" spans="1:39" x14ac:dyDescent="0.25">
      <c r="A3262" s="353" t="s">
        <v>276</v>
      </c>
      <c r="B3262" s="353" t="s">
        <v>276</v>
      </c>
      <c r="C3262" s="441">
        <f t="shared" ref="C3262:H3262" si="2707">C90</f>
        <v>10000</v>
      </c>
      <c r="D3262" s="441"/>
      <c r="E3262" s="441"/>
      <c r="F3262" s="441"/>
      <c r="G3262" s="441"/>
      <c r="H3262" s="441">
        <f t="shared" si="2707"/>
        <v>0</v>
      </c>
      <c r="I3262" s="441"/>
      <c r="J3262" s="445"/>
      <c r="K3262" s="358"/>
      <c r="L3262" s="358"/>
      <c r="M3262" s="358"/>
      <c r="N3262" s="358"/>
      <c r="O3262" s="358"/>
      <c r="P3262" s="358"/>
      <c r="Q3262" s="358"/>
      <c r="R3262" s="358"/>
      <c r="S3262" s="358"/>
      <c r="T3262" s="358"/>
      <c r="U3262" s="358"/>
      <c r="V3262" s="358"/>
      <c r="W3262" s="358"/>
      <c r="X3262" s="358"/>
      <c r="Y3262" s="358"/>
      <c r="Z3262" s="358"/>
      <c r="AA3262" s="358"/>
      <c r="AB3262" s="358"/>
      <c r="AC3262" s="358"/>
      <c r="AD3262" s="358"/>
      <c r="AE3262" s="358"/>
      <c r="AF3262" s="358"/>
      <c r="AG3262" s="358"/>
      <c r="AH3262" s="358"/>
      <c r="AI3262" s="358"/>
      <c r="AJ3262" s="358"/>
      <c r="AK3262" s="358"/>
      <c r="AL3262" s="358"/>
      <c r="AM3262" s="358"/>
    </row>
    <row r="3263" spans="1:39" x14ac:dyDescent="0.25">
      <c r="A3263" s="353" t="s">
        <v>519</v>
      </c>
      <c r="B3263" s="353" t="s">
        <v>519</v>
      </c>
      <c r="C3263" s="441">
        <f t="shared" ref="C3263:H3263" si="2708">C91</f>
        <v>3000</v>
      </c>
      <c r="D3263" s="441"/>
      <c r="E3263" s="441"/>
      <c r="F3263" s="441"/>
      <c r="G3263" s="441"/>
      <c r="H3263" s="441">
        <f t="shared" si="2708"/>
        <v>0</v>
      </c>
      <c r="I3263" s="441"/>
      <c r="J3263" s="445"/>
      <c r="K3263" s="358"/>
      <c r="L3263" s="358"/>
      <c r="M3263" s="358"/>
      <c r="N3263" s="358"/>
      <c r="O3263" s="358"/>
      <c r="P3263" s="358"/>
      <c r="Q3263" s="358"/>
      <c r="R3263" s="358"/>
      <c r="S3263" s="358"/>
      <c r="T3263" s="358"/>
      <c r="U3263" s="358"/>
      <c r="V3263" s="358"/>
      <c r="W3263" s="358"/>
      <c r="X3263" s="358"/>
      <c r="Y3263" s="358"/>
      <c r="Z3263" s="358"/>
      <c r="AA3263" s="358"/>
      <c r="AB3263" s="358"/>
      <c r="AC3263" s="358"/>
      <c r="AD3263" s="358"/>
      <c r="AE3263" s="358"/>
      <c r="AF3263" s="358"/>
      <c r="AG3263" s="358"/>
      <c r="AH3263" s="358"/>
      <c r="AI3263" s="358"/>
      <c r="AJ3263" s="358"/>
      <c r="AK3263" s="358"/>
      <c r="AL3263" s="358"/>
      <c r="AM3263" s="358"/>
    </row>
    <row r="3264" spans="1:39" x14ac:dyDescent="0.25">
      <c r="A3264" s="353" t="s">
        <v>350</v>
      </c>
      <c r="B3264" s="353" t="s">
        <v>350</v>
      </c>
      <c r="C3264" s="441">
        <f t="shared" ref="C3264:H3264" si="2709">C92</f>
        <v>3000</v>
      </c>
      <c r="D3264" s="441"/>
      <c r="E3264" s="441"/>
      <c r="F3264" s="441"/>
      <c r="G3264" s="441"/>
      <c r="H3264" s="441">
        <f t="shared" si="2709"/>
        <v>0</v>
      </c>
      <c r="I3264" s="441"/>
      <c r="J3264" s="445"/>
      <c r="K3264" s="358"/>
      <c r="L3264" s="358"/>
      <c r="M3264" s="358"/>
      <c r="N3264" s="358"/>
      <c r="O3264" s="358"/>
      <c r="P3264" s="358"/>
      <c r="Q3264" s="358"/>
      <c r="R3264" s="358"/>
      <c r="S3264" s="358"/>
      <c r="T3264" s="358"/>
      <c r="U3264" s="358"/>
      <c r="V3264" s="358"/>
      <c r="W3264" s="358"/>
      <c r="X3264" s="358"/>
      <c r="Y3264" s="358"/>
      <c r="Z3264" s="358"/>
      <c r="AA3264" s="358"/>
      <c r="AB3264" s="358"/>
      <c r="AC3264" s="358"/>
      <c r="AD3264" s="358"/>
      <c r="AE3264" s="358"/>
      <c r="AF3264" s="358"/>
      <c r="AG3264" s="358"/>
      <c r="AH3264" s="358"/>
      <c r="AI3264" s="358"/>
      <c r="AJ3264" s="358"/>
      <c r="AK3264" s="358"/>
      <c r="AL3264" s="358"/>
      <c r="AM3264" s="358"/>
    </row>
    <row r="3265" spans="1:39" x14ac:dyDescent="0.25">
      <c r="A3265" s="353" t="s">
        <v>462</v>
      </c>
      <c r="B3265" s="353" t="s">
        <v>462</v>
      </c>
      <c r="C3265" s="441">
        <f t="shared" ref="C3265:H3265" si="2710">C93</f>
        <v>5000</v>
      </c>
      <c r="D3265" s="441"/>
      <c r="E3265" s="441"/>
      <c r="F3265" s="441"/>
      <c r="G3265" s="441"/>
      <c r="H3265" s="441">
        <f t="shared" si="2710"/>
        <v>0</v>
      </c>
      <c r="I3265" s="441"/>
      <c r="J3265" s="445"/>
      <c r="K3265" s="358"/>
      <c r="L3265" s="358"/>
      <c r="M3265" s="358"/>
      <c r="N3265" s="358"/>
      <c r="O3265" s="358"/>
      <c r="P3265" s="358"/>
      <c r="Q3265" s="358"/>
      <c r="R3265" s="358"/>
      <c r="S3265" s="358"/>
      <c r="T3265" s="358"/>
      <c r="U3265" s="358"/>
      <c r="V3265" s="358"/>
      <c r="W3265" s="358"/>
      <c r="X3265" s="358"/>
      <c r="Y3265" s="358"/>
      <c r="Z3265" s="358"/>
      <c r="AA3265" s="358"/>
      <c r="AB3265" s="358"/>
      <c r="AC3265" s="358"/>
      <c r="AD3265" s="358"/>
      <c r="AE3265" s="358"/>
      <c r="AF3265" s="358"/>
      <c r="AG3265" s="358"/>
      <c r="AH3265" s="358"/>
      <c r="AI3265" s="358"/>
      <c r="AJ3265" s="358"/>
      <c r="AK3265" s="358"/>
      <c r="AL3265" s="358"/>
      <c r="AM3265" s="358"/>
    </row>
    <row r="3266" spans="1:39" x14ac:dyDescent="0.25">
      <c r="A3266" s="353" t="s">
        <v>305</v>
      </c>
      <c r="B3266" s="353" t="s">
        <v>305</v>
      </c>
      <c r="C3266" s="441">
        <f t="shared" ref="C3266:H3266" si="2711">C94</f>
        <v>2500</v>
      </c>
      <c r="D3266" s="441"/>
      <c r="E3266" s="441"/>
      <c r="F3266" s="441"/>
      <c r="G3266" s="441"/>
      <c r="H3266" s="441">
        <f t="shared" si="2711"/>
        <v>0</v>
      </c>
      <c r="I3266" s="441"/>
      <c r="J3266" s="445"/>
      <c r="K3266" s="358"/>
      <c r="L3266" s="358"/>
      <c r="M3266" s="358"/>
      <c r="N3266" s="358"/>
      <c r="O3266" s="358"/>
      <c r="P3266" s="358"/>
      <c r="Q3266" s="358"/>
      <c r="R3266" s="358"/>
      <c r="S3266" s="358"/>
      <c r="T3266" s="358"/>
      <c r="U3266" s="358"/>
      <c r="V3266" s="358"/>
      <c r="W3266" s="358"/>
      <c r="X3266" s="358"/>
      <c r="Y3266" s="358"/>
      <c r="Z3266" s="358"/>
      <c r="AA3266" s="358"/>
      <c r="AB3266" s="358"/>
      <c r="AC3266" s="358"/>
      <c r="AD3266" s="358"/>
      <c r="AE3266" s="358"/>
      <c r="AF3266" s="358"/>
      <c r="AG3266" s="358"/>
      <c r="AH3266" s="358"/>
      <c r="AI3266" s="358"/>
      <c r="AJ3266" s="358"/>
      <c r="AK3266" s="358"/>
      <c r="AL3266" s="358"/>
      <c r="AM3266" s="358"/>
    </row>
    <row r="3267" spans="1:39" x14ac:dyDescent="0.25">
      <c r="A3267" s="353" t="s">
        <v>282</v>
      </c>
      <c r="B3267" s="353" t="s">
        <v>282</v>
      </c>
      <c r="C3267" s="441">
        <f t="shared" ref="C3267:H3267" si="2712">C95</f>
        <v>2496</v>
      </c>
      <c r="D3267" s="441"/>
      <c r="E3267" s="441"/>
      <c r="F3267" s="441"/>
      <c r="G3267" s="441"/>
      <c r="H3267" s="441">
        <f t="shared" si="2712"/>
        <v>0</v>
      </c>
      <c r="I3267" s="441"/>
      <c r="J3267" s="445"/>
      <c r="K3267" s="358"/>
      <c r="L3267" s="358"/>
      <c r="M3267" s="358"/>
      <c r="N3267" s="358"/>
      <c r="O3267" s="358"/>
      <c r="P3267" s="358"/>
      <c r="Q3267" s="358"/>
      <c r="R3267" s="358"/>
      <c r="S3267" s="358"/>
      <c r="T3267" s="358"/>
      <c r="U3267" s="358"/>
      <c r="V3267" s="358"/>
      <c r="W3267" s="358"/>
      <c r="X3267" s="358"/>
      <c r="Y3267" s="358"/>
      <c r="Z3267" s="358"/>
      <c r="AA3267" s="358"/>
      <c r="AB3267" s="358"/>
      <c r="AC3267" s="358"/>
      <c r="AD3267" s="358"/>
      <c r="AE3267" s="358"/>
      <c r="AF3267" s="358"/>
      <c r="AG3267" s="358"/>
      <c r="AH3267" s="358"/>
      <c r="AI3267" s="358"/>
      <c r="AJ3267" s="358"/>
      <c r="AK3267" s="358"/>
      <c r="AL3267" s="358"/>
      <c r="AM3267" s="358"/>
    </row>
    <row r="3268" spans="1:39" x14ac:dyDescent="0.25">
      <c r="A3268" s="353" t="s">
        <v>243</v>
      </c>
      <c r="B3268" s="353" t="s">
        <v>514</v>
      </c>
      <c r="C3268" s="441">
        <f t="shared" ref="C3268:H3268" si="2713">C96</f>
        <v>5000</v>
      </c>
      <c r="D3268" s="441"/>
      <c r="E3268" s="441"/>
      <c r="F3268" s="441"/>
      <c r="G3268" s="441"/>
      <c r="H3268" s="441">
        <f t="shared" si="2713"/>
        <v>0</v>
      </c>
      <c r="I3268" s="441"/>
      <c r="J3268" s="445"/>
      <c r="K3268" s="358"/>
      <c r="L3268" s="358"/>
      <c r="M3268" s="358"/>
      <c r="N3268" s="358"/>
      <c r="O3268" s="358"/>
      <c r="P3268" s="358"/>
      <c r="Q3268" s="358"/>
      <c r="R3268" s="358"/>
      <c r="S3268" s="358"/>
      <c r="T3268" s="358"/>
      <c r="U3268" s="358"/>
      <c r="V3268" s="358"/>
      <c r="W3268" s="358"/>
      <c r="X3268" s="358"/>
      <c r="Y3268" s="358"/>
      <c r="Z3268" s="358"/>
      <c r="AA3268" s="358"/>
      <c r="AB3268" s="358"/>
      <c r="AC3268" s="358"/>
      <c r="AD3268" s="358"/>
      <c r="AE3268" s="358"/>
      <c r="AF3268" s="358"/>
      <c r="AG3268" s="358"/>
      <c r="AH3268" s="358"/>
      <c r="AI3268" s="358"/>
      <c r="AJ3268" s="358"/>
      <c r="AK3268" s="358"/>
      <c r="AL3268" s="358"/>
      <c r="AM3268" s="358"/>
    </row>
    <row r="3269" spans="1:39" x14ac:dyDescent="0.25">
      <c r="A3269" s="353" t="s">
        <v>243</v>
      </c>
      <c r="B3269" s="353" t="s">
        <v>456</v>
      </c>
      <c r="C3269" s="441">
        <f t="shared" ref="C3269:H3269" si="2714">C97</f>
        <v>6250</v>
      </c>
      <c r="D3269" s="441"/>
      <c r="E3269" s="441"/>
      <c r="F3269" s="441"/>
      <c r="G3269" s="441"/>
      <c r="H3269" s="441">
        <f t="shared" si="2714"/>
        <v>0</v>
      </c>
      <c r="I3269" s="441"/>
      <c r="J3269" s="445"/>
      <c r="K3269" s="358"/>
      <c r="L3269" s="358"/>
      <c r="M3269" s="358"/>
      <c r="N3269" s="358"/>
      <c r="O3269" s="358"/>
      <c r="P3269" s="358"/>
      <c r="Q3269" s="358"/>
      <c r="R3269" s="358"/>
      <c r="S3269" s="358"/>
      <c r="T3269" s="358"/>
      <c r="U3269" s="358"/>
      <c r="V3269" s="358"/>
      <c r="W3269" s="358"/>
      <c r="X3269" s="358"/>
      <c r="Y3269" s="358"/>
      <c r="Z3269" s="358"/>
      <c r="AA3269" s="358"/>
      <c r="AB3269" s="358"/>
      <c r="AC3269" s="358"/>
      <c r="AD3269" s="358"/>
      <c r="AE3269" s="358"/>
      <c r="AF3269" s="358"/>
      <c r="AG3269" s="358"/>
      <c r="AH3269" s="358"/>
      <c r="AI3269" s="358"/>
      <c r="AJ3269" s="358"/>
      <c r="AK3269" s="358"/>
      <c r="AL3269" s="358"/>
      <c r="AM3269" s="358"/>
    </row>
    <row r="3270" spans="1:39" x14ac:dyDescent="0.25">
      <c r="A3270" s="353" t="s">
        <v>411</v>
      </c>
      <c r="B3270" s="353" t="s">
        <v>411</v>
      </c>
      <c r="C3270" s="441">
        <f t="shared" ref="C3270:H3270" si="2715">C98</f>
        <v>2500</v>
      </c>
      <c r="D3270" s="441"/>
      <c r="E3270" s="441"/>
      <c r="F3270" s="441"/>
      <c r="G3270" s="441"/>
      <c r="H3270" s="441">
        <f t="shared" si="2715"/>
        <v>0</v>
      </c>
      <c r="I3270" s="441"/>
      <c r="J3270" s="445"/>
      <c r="K3270" s="358"/>
      <c r="L3270" s="358"/>
      <c r="M3270" s="358"/>
      <c r="N3270" s="358"/>
      <c r="O3270" s="358"/>
      <c r="P3270" s="358"/>
      <c r="Q3270" s="358"/>
      <c r="R3270" s="358"/>
      <c r="S3270" s="358"/>
      <c r="T3270" s="358"/>
      <c r="U3270" s="358"/>
      <c r="V3270" s="358"/>
      <c r="W3270" s="358"/>
      <c r="X3270" s="358"/>
      <c r="Y3270" s="358"/>
      <c r="Z3270" s="358"/>
      <c r="AA3270" s="358"/>
      <c r="AB3270" s="358"/>
      <c r="AC3270" s="358"/>
      <c r="AD3270" s="358"/>
      <c r="AE3270" s="358"/>
      <c r="AF3270" s="358"/>
      <c r="AG3270" s="358"/>
      <c r="AH3270" s="358"/>
      <c r="AI3270" s="358"/>
      <c r="AJ3270" s="358"/>
      <c r="AK3270" s="358"/>
      <c r="AL3270" s="358"/>
      <c r="AM3270" s="358"/>
    </row>
    <row r="3271" spans="1:39" x14ac:dyDescent="0.25">
      <c r="A3271" s="353" t="s">
        <v>524</v>
      </c>
      <c r="B3271" s="353" t="s">
        <v>524</v>
      </c>
      <c r="C3271" s="441">
        <f t="shared" ref="C3271:H3271" si="2716">C99</f>
        <v>2333</v>
      </c>
      <c r="D3271" s="441"/>
      <c r="E3271" s="441"/>
      <c r="F3271" s="441"/>
      <c r="G3271" s="441"/>
      <c r="H3271" s="441">
        <f t="shared" si="2716"/>
        <v>0</v>
      </c>
      <c r="I3271" s="441"/>
      <c r="J3271" s="445"/>
      <c r="K3271" s="358"/>
      <c r="L3271" s="358"/>
      <c r="M3271" s="358"/>
      <c r="N3271" s="358"/>
      <c r="O3271" s="358"/>
      <c r="P3271" s="358"/>
      <c r="Q3271" s="358"/>
      <c r="R3271" s="358"/>
      <c r="S3271" s="358"/>
      <c r="T3271" s="358"/>
      <c r="U3271" s="358"/>
      <c r="V3271" s="358"/>
      <c r="W3271" s="358"/>
      <c r="X3271" s="358"/>
      <c r="Y3271" s="358"/>
      <c r="Z3271" s="358"/>
      <c r="AA3271" s="358"/>
      <c r="AB3271" s="358"/>
      <c r="AC3271" s="358"/>
      <c r="AD3271" s="358"/>
      <c r="AE3271" s="358"/>
      <c r="AF3271" s="358"/>
      <c r="AG3271" s="358"/>
      <c r="AH3271" s="358"/>
      <c r="AI3271" s="358"/>
      <c r="AJ3271" s="358"/>
      <c r="AK3271" s="358"/>
      <c r="AL3271" s="358"/>
      <c r="AM3271" s="358"/>
    </row>
    <row r="3272" spans="1:39" x14ac:dyDescent="0.25">
      <c r="A3272" s="353" t="s">
        <v>318</v>
      </c>
      <c r="B3272" s="353" t="s">
        <v>318</v>
      </c>
      <c r="C3272" s="441">
        <f t="shared" ref="C3272:H3272" si="2717">C100</f>
        <v>5000</v>
      </c>
      <c r="D3272" s="441"/>
      <c r="E3272" s="441"/>
      <c r="F3272" s="441"/>
      <c r="G3272" s="441"/>
      <c r="H3272" s="441">
        <f t="shared" si="2717"/>
        <v>0</v>
      </c>
      <c r="I3272" s="441"/>
      <c r="J3272" s="445"/>
      <c r="K3272" s="358"/>
      <c r="L3272" s="358"/>
      <c r="M3272" s="358"/>
      <c r="N3272" s="358"/>
      <c r="O3272" s="358"/>
      <c r="P3272" s="358"/>
      <c r="Q3272" s="358"/>
      <c r="R3272" s="358"/>
      <c r="S3272" s="358"/>
      <c r="T3272" s="358"/>
      <c r="U3272" s="358"/>
      <c r="V3272" s="358"/>
      <c r="W3272" s="358"/>
      <c r="X3272" s="358"/>
      <c r="Y3272" s="358"/>
      <c r="Z3272" s="358"/>
      <c r="AA3272" s="358"/>
      <c r="AB3272" s="358"/>
      <c r="AC3272" s="358"/>
      <c r="AD3272" s="358"/>
      <c r="AE3272" s="358"/>
      <c r="AF3272" s="358"/>
      <c r="AG3272" s="358"/>
      <c r="AH3272" s="358"/>
      <c r="AI3272" s="358"/>
      <c r="AJ3272" s="358"/>
      <c r="AK3272" s="358"/>
      <c r="AL3272" s="358"/>
      <c r="AM3272" s="358"/>
    </row>
    <row r="3273" spans="1:39" x14ac:dyDescent="0.25">
      <c r="A3273" s="353" t="s">
        <v>400</v>
      </c>
      <c r="B3273" s="353" t="s">
        <v>400</v>
      </c>
      <c r="C3273" s="441">
        <f t="shared" ref="C3273:H3273" si="2718">C101</f>
        <v>1998.0000000000002</v>
      </c>
      <c r="D3273" s="441"/>
      <c r="E3273" s="441"/>
      <c r="F3273" s="441"/>
      <c r="G3273" s="441"/>
      <c r="H3273" s="441">
        <f t="shared" si="2718"/>
        <v>0</v>
      </c>
      <c r="I3273" s="441"/>
      <c r="J3273" s="445"/>
      <c r="K3273" s="358"/>
      <c r="L3273" s="358"/>
      <c r="M3273" s="358"/>
      <c r="N3273" s="358"/>
      <c r="O3273" s="358"/>
      <c r="P3273" s="358"/>
      <c r="Q3273" s="358"/>
      <c r="R3273" s="358"/>
      <c r="S3273" s="358"/>
      <c r="T3273" s="358"/>
      <c r="U3273" s="358"/>
      <c r="V3273" s="358"/>
      <c r="W3273" s="358"/>
      <c r="X3273" s="358"/>
      <c r="Y3273" s="358"/>
      <c r="Z3273" s="358"/>
      <c r="AA3273" s="358"/>
      <c r="AB3273" s="358"/>
      <c r="AC3273" s="358"/>
      <c r="AD3273" s="358"/>
      <c r="AE3273" s="358"/>
      <c r="AF3273" s="358"/>
      <c r="AG3273" s="358"/>
      <c r="AH3273" s="358"/>
      <c r="AI3273" s="358"/>
      <c r="AJ3273" s="358"/>
      <c r="AK3273" s="358"/>
      <c r="AL3273" s="358"/>
      <c r="AM3273" s="358"/>
    </row>
    <row r="3274" spans="1:39" x14ac:dyDescent="0.25">
      <c r="A3274" s="353" t="s">
        <v>334</v>
      </c>
      <c r="B3274" s="353" t="s">
        <v>334</v>
      </c>
      <c r="C3274" s="441">
        <f t="shared" ref="C3274:H3274" si="2719">C102</f>
        <v>500</v>
      </c>
      <c r="D3274" s="441"/>
      <c r="E3274" s="441"/>
      <c r="F3274" s="441"/>
      <c r="G3274" s="441"/>
      <c r="H3274" s="441">
        <f t="shared" si="2719"/>
        <v>0</v>
      </c>
      <c r="I3274" s="441"/>
      <c r="J3274" s="445"/>
      <c r="K3274" s="358"/>
      <c r="L3274" s="358"/>
      <c r="M3274" s="358"/>
      <c r="N3274" s="358"/>
      <c r="O3274" s="358"/>
      <c r="P3274" s="358"/>
      <c r="Q3274" s="358"/>
      <c r="R3274" s="358"/>
      <c r="S3274" s="358"/>
      <c r="T3274" s="358"/>
      <c r="U3274" s="358"/>
      <c r="V3274" s="358"/>
      <c r="W3274" s="358"/>
      <c r="X3274" s="358"/>
      <c r="Y3274" s="358"/>
      <c r="Z3274" s="358"/>
      <c r="AA3274" s="358"/>
      <c r="AB3274" s="358"/>
      <c r="AC3274" s="358"/>
      <c r="AD3274" s="358"/>
      <c r="AE3274" s="358"/>
      <c r="AF3274" s="358"/>
      <c r="AG3274" s="358"/>
      <c r="AH3274" s="358"/>
      <c r="AI3274" s="358"/>
      <c r="AJ3274" s="358"/>
      <c r="AK3274" s="358"/>
      <c r="AL3274" s="358"/>
      <c r="AM3274" s="358"/>
    </row>
    <row r="3275" spans="1:39" x14ac:dyDescent="0.25">
      <c r="A3275" s="353" t="s">
        <v>420</v>
      </c>
      <c r="B3275" s="353" t="s">
        <v>421</v>
      </c>
      <c r="C3275" s="441">
        <f t="shared" ref="C3275:H3275" si="2720">C103</f>
        <v>6250</v>
      </c>
      <c r="D3275" s="441"/>
      <c r="E3275" s="441"/>
      <c r="F3275" s="441"/>
      <c r="G3275" s="441"/>
      <c r="H3275" s="441">
        <f t="shared" si="2720"/>
        <v>0</v>
      </c>
      <c r="I3275" s="441"/>
      <c r="J3275" s="445"/>
      <c r="K3275" s="358"/>
      <c r="L3275" s="358"/>
      <c r="M3275" s="358"/>
      <c r="N3275" s="358"/>
      <c r="O3275" s="358"/>
      <c r="P3275" s="358"/>
      <c r="Q3275" s="358"/>
      <c r="R3275" s="358"/>
      <c r="S3275" s="358"/>
      <c r="T3275" s="358"/>
      <c r="U3275" s="358"/>
      <c r="V3275" s="358"/>
      <c r="W3275" s="358"/>
      <c r="X3275" s="358"/>
      <c r="Y3275" s="358"/>
      <c r="Z3275" s="358"/>
      <c r="AA3275" s="358"/>
      <c r="AB3275" s="358"/>
      <c r="AC3275" s="358"/>
      <c r="AD3275" s="358"/>
      <c r="AE3275" s="358"/>
      <c r="AF3275" s="358"/>
      <c r="AG3275" s="358"/>
      <c r="AH3275" s="358"/>
      <c r="AI3275" s="358"/>
      <c r="AJ3275" s="358"/>
      <c r="AK3275" s="358"/>
      <c r="AL3275" s="358"/>
      <c r="AM3275" s="358"/>
    </row>
    <row r="3276" spans="1:39" x14ac:dyDescent="0.25">
      <c r="A3276" s="353" t="s">
        <v>245</v>
      </c>
      <c r="B3276" s="353" t="s">
        <v>408</v>
      </c>
      <c r="C3276" s="441">
        <f t="shared" ref="C3276:H3276" si="2721">C104</f>
        <v>6250</v>
      </c>
      <c r="D3276" s="441"/>
      <c r="E3276" s="441"/>
      <c r="F3276" s="441"/>
      <c r="G3276" s="441"/>
      <c r="H3276" s="441">
        <f t="shared" si="2721"/>
        <v>0</v>
      </c>
      <c r="I3276" s="441"/>
      <c r="J3276" s="445"/>
      <c r="K3276" s="358"/>
      <c r="L3276" s="358"/>
      <c r="M3276" s="358"/>
      <c r="N3276" s="358"/>
      <c r="O3276" s="358"/>
      <c r="P3276" s="358"/>
      <c r="Q3276" s="358"/>
      <c r="R3276" s="358"/>
      <c r="S3276" s="358"/>
      <c r="T3276" s="358"/>
      <c r="U3276" s="358"/>
      <c r="V3276" s="358"/>
      <c r="W3276" s="358"/>
      <c r="X3276" s="358"/>
      <c r="Y3276" s="358"/>
      <c r="Z3276" s="358"/>
      <c r="AA3276" s="358"/>
      <c r="AB3276" s="358"/>
      <c r="AC3276" s="358"/>
      <c r="AD3276" s="358"/>
      <c r="AE3276" s="358"/>
      <c r="AF3276" s="358"/>
      <c r="AG3276" s="358"/>
      <c r="AH3276" s="358"/>
      <c r="AI3276" s="358"/>
      <c r="AJ3276" s="358"/>
      <c r="AK3276" s="358"/>
      <c r="AL3276" s="358"/>
      <c r="AM3276" s="358"/>
    </row>
    <row r="3277" spans="1:39" x14ac:dyDescent="0.25">
      <c r="A3277" s="353" t="s">
        <v>245</v>
      </c>
      <c r="B3277" s="353" t="s">
        <v>362</v>
      </c>
      <c r="C3277" s="441">
        <f t="shared" ref="C3277:H3277" si="2722">C105</f>
        <v>6250</v>
      </c>
      <c r="D3277" s="441"/>
      <c r="E3277" s="441"/>
      <c r="F3277" s="441"/>
      <c r="G3277" s="441"/>
      <c r="H3277" s="441">
        <f t="shared" si="2722"/>
        <v>0</v>
      </c>
      <c r="I3277" s="441"/>
      <c r="J3277" s="445"/>
      <c r="K3277" s="358"/>
      <c r="L3277" s="358"/>
      <c r="M3277" s="358"/>
      <c r="N3277" s="358"/>
      <c r="O3277" s="358"/>
      <c r="P3277" s="358"/>
      <c r="Q3277" s="358"/>
      <c r="R3277" s="358"/>
      <c r="S3277" s="358"/>
      <c r="T3277" s="358"/>
      <c r="U3277" s="358"/>
      <c r="V3277" s="358"/>
      <c r="W3277" s="358"/>
      <c r="X3277" s="358"/>
      <c r="Y3277" s="358"/>
      <c r="Z3277" s="358"/>
      <c r="AA3277" s="358"/>
      <c r="AB3277" s="358"/>
      <c r="AC3277" s="358"/>
      <c r="AD3277" s="358"/>
      <c r="AE3277" s="358"/>
      <c r="AF3277" s="358"/>
      <c r="AG3277" s="358"/>
      <c r="AH3277" s="358"/>
      <c r="AI3277" s="358"/>
      <c r="AJ3277" s="358"/>
      <c r="AK3277" s="358"/>
      <c r="AL3277" s="358"/>
      <c r="AM3277" s="358"/>
    </row>
    <row r="3278" spans="1:39" x14ac:dyDescent="0.25">
      <c r="A3278" s="353" t="s">
        <v>412</v>
      </c>
      <c r="B3278" s="353" t="s">
        <v>413</v>
      </c>
      <c r="C3278" s="441">
        <f t="shared" ref="C3278:H3278" si="2723">C106</f>
        <v>20000</v>
      </c>
      <c r="D3278" s="441"/>
      <c r="E3278" s="441"/>
      <c r="F3278" s="441"/>
      <c r="G3278" s="441"/>
      <c r="H3278" s="441">
        <f t="shared" si="2723"/>
        <v>0</v>
      </c>
      <c r="I3278" s="441"/>
      <c r="J3278" s="445"/>
      <c r="K3278" s="358"/>
      <c r="L3278" s="358"/>
      <c r="M3278" s="358"/>
      <c r="N3278" s="358"/>
      <c r="O3278" s="358"/>
      <c r="P3278" s="358"/>
      <c r="Q3278" s="358"/>
      <c r="R3278" s="358"/>
      <c r="S3278" s="358"/>
      <c r="T3278" s="358"/>
      <c r="U3278" s="358"/>
      <c r="V3278" s="358"/>
      <c r="W3278" s="358"/>
      <c r="X3278" s="358"/>
      <c r="Y3278" s="358"/>
      <c r="Z3278" s="358"/>
      <c r="AA3278" s="358"/>
      <c r="AB3278" s="358"/>
      <c r="AC3278" s="358"/>
      <c r="AD3278" s="358"/>
      <c r="AE3278" s="358"/>
      <c r="AF3278" s="358"/>
      <c r="AG3278" s="358"/>
      <c r="AH3278" s="358"/>
      <c r="AI3278" s="358"/>
      <c r="AJ3278" s="358"/>
      <c r="AK3278" s="358"/>
      <c r="AL3278" s="358"/>
      <c r="AM3278" s="358"/>
    </row>
    <row r="3279" spans="1:39" x14ac:dyDescent="0.25">
      <c r="A3279" s="353" t="s">
        <v>246</v>
      </c>
      <c r="B3279" s="353" t="s">
        <v>274</v>
      </c>
      <c r="C3279" s="441">
        <f t="shared" ref="C3279:H3279" si="2724">C107</f>
        <v>40000</v>
      </c>
      <c r="D3279" s="441"/>
      <c r="E3279" s="441"/>
      <c r="F3279" s="441"/>
      <c r="G3279" s="441"/>
      <c r="H3279" s="441">
        <f t="shared" si="2724"/>
        <v>0</v>
      </c>
      <c r="I3279" s="441"/>
      <c r="J3279" s="445"/>
      <c r="K3279" s="358"/>
      <c r="L3279" s="358"/>
      <c r="M3279" s="358"/>
      <c r="N3279" s="358"/>
      <c r="O3279" s="358"/>
      <c r="P3279" s="358"/>
      <c r="Q3279" s="358"/>
      <c r="R3279" s="358"/>
      <c r="S3279" s="358"/>
      <c r="T3279" s="358"/>
      <c r="U3279" s="358"/>
      <c r="V3279" s="358"/>
      <c r="W3279" s="358"/>
      <c r="X3279" s="358"/>
      <c r="Y3279" s="358"/>
      <c r="Z3279" s="358"/>
      <c r="AA3279" s="358"/>
      <c r="AB3279" s="358"/>
      <c r="AC3279" s="358"/>
      <c r="AD3279" s="358"/>
      <c r="AE3279" s="358"/>
      <c r="AF3279" s="358"/>
      <c r="AG3279" s="358"/>
      <c r="AH3279" s="358"/>
      <c r="AI3279" s="358"/>
      <c r="AJ3279" s="358"/>
      <c r="AK3279" s="358"/>
      <c r="AL3279" s="358"/>
      <c r="AM3279" s="358"/>
    </row>
    <row r="3280" spans="1:39" x14ac:dyDescent="0.25">
      <c r="A3280" s="353" t="s">
        <v>247</v>
      </c>
      <c r="B3280" s="353" t="s">
        <v>269</v>
      </c>
      <c r="C3280" s="441">
        <f t="shared" ref="C3280:H3280" si="2725">C108</f>
        <v>25000</v>
      </c>
      <c r="D3280" s="441"/>
      <c r="E3280" s="441"/>
      <c r="F3280" s="441"/>
      <c r="G3280" s="441"/>
      <c r="H3280" s="441">
        <f t="shared" si="2725"/>
        <v>0</v>
      </c>
      <c r="I3280" s="441"/>
      <c r="J3280" s="445"/>
      <c r="K3280" s="358"/>
      <c r="L3280" s="358"/>
      <c r="M3280" s="358"/>
      <c r="N3280" s="358"/>
      <c r="O3280" s="358"/>
      <c r="P3280" s="358"/>
      <c r="Q3280" s="358"/>
      <c r="R3280" s="358"/>
      <c r="S3280" s="358"/>
      <c r="T3280" s="358"/>
      <c r="U3280" s="358"/>
      <c r="V3280" s="358"/>
      <c r="W3280" s="358"/>
      <c r="X3280" s="358"/>
      <c r="Y3280" s="358"/>
      <c r="Z3280" s="358"/>
      <c r="AA3280" s="358"/>
      <c r="AB3280" s="358"/>
      <c r="AC3280" s="358"/>
      <c r="AD3280" s="358"/>
      <c r="AE3280" s="358"/>
      <c r="AF3280" s="358"/>
      <c r="AG3280" s="358"/>
      <c r="AH3280" s="358"/>
      <c r="AI3280" s="358"/>
      <c r="AJ3280" s="358"/>
      <c r="AK3280" s="358"/>
      <c r="AL3280" s="358"/>
      <c r="AM3280" s="358"/>
    </row>
    <row r="3281" spans="1:39" x14ac:dyDescent="0.25">
      <c r="A3281" s="353" t="s">
        <v>247</v>
      </c>
      <c r="B3281" s="353" t="s">
        <v>473</v>
      </c>
      <c r="C3281" s="441">
        <f t="shared" ref="C3281:H3281" si="2726">C109</f>
        <v>12500</v>
      </c>
      <c r="D3281" s="441"/>
      <c r="E3281" s="441"/>
      <c r="F3281" s="441"/>
      <c r="G3281" s="441"/>
      <c r="H3281" s="441">
        <f t="shared" si="2726"/>
        <v>0</v>
      </c>
      <c r="I3281" s="441"/>
      <c r="J3281" s="445"/>
      <c r="K3281" s="358"/>
      <c r="L3281" s="358"/>
      <c r="M3281" s="358"/>
      <c r="N3281" s="358"/>
      <c r="O3281" s="358"/>
      <c r="P3281" s="358"/>
      <c r="Q3281" s="358"/>
      <c r="R3281" s="358"/>
      <c r="S3281" s="358"/>
      <c r="T3281" s="358"/>
      <c r="U3281" s="358"/>
      <c r="V3281" s="358"/>
      <c r="W3281" s="358"/>
      <c r="X3281" s="358"/>
      <c r="Y3281" s="358"/>
      <c r="Z3281" s="358"/>
      <c r="AA3281" s="358"/>
      <c r="AB3281" s="358"/>
      <c r="AC3281" s="358"/>
      <c r="AD3281" s="358"/>
      <c r="AE3281" s="358"/>
      <c r="AF3281" s="358"/>
      <c r="AG3281" s="358"/>
      <c r="AH3281" s="358"/>
      <c r="AI3281" s="358"/>
      <c r="AJ3281" s="358"/>
      <c r="AK3281" s="358"/>
      <c r="AL3281" s="358"/>
      <c r="AM3281" s="358"/>
    </row>
    <row r="3282" spans="1:39" x14ac:dyDescent="0.25">
      <c r="A3282" s="353" t="s">
        <v>325</v>
      </c>
      <c r="B3282" s="353" t="s">
        <v>325</v>
      </c>
      <c r="C3282" s="441">
        <f t="shared" ref="C3282:H3282" si="2727">C110</f>
        <v>20000</v>
      </c>
      <c r="D3282" s="441"/>
      <c r="E3282" s="441"/>
      <c r="F3282" s="441"/>
      <c r="G3282" s="441"/>
      <c r="H3282" s="441">
        <f t="shared" si="2727"/>
        <v>0</v>
      </c>
      <c r="I3282" s="441"/>
      <c r="J3282" s="445"/>
      <c r="K3282" s="358"/>
      <c r="L3282" s="358"/>
      <c r="M3282" s="358"/>
      <c r="N3282" s="358"/>
      <c r="O3282" s="358"/>
      <c r="P3282" s="358"/>
      <c r="Q3282" s="358"/>
      <c r="R3282" s="358"/>
      <c r="S3282" s="358"/>
      <c r="T3282" s="358"/>
      <c r="U3282" s="358"/>
      <c r="V3282" s="358"/>
      <c r="W3282" s="358"/>
      <c r="X3282" s="358"/>
      <c r="Y3282" s="358"/>
      <c r="Z3282" s="358"/>
      <c r="AA3282" s="358"/>
      <c r="AB3282" s="358"/>
      <c r="AC3282" s="358"/>
      <c r="AD3282" s="358"/>
      <c r="AE3282" s="358"/>
      <c r="AF3282" s="358"/>
      <c r="AG3282" s="358"/>
      <c r="AH3282" s="358"/>
      <c r="AI3282" s="358"/>
      <c r="AJ3282" s="358"/>
      <c r="AK3282" s="358"/>
      <c r="AL3282" s="358"/>
      <c r="AM3282" s="358"/>
    </row>
    <row r="3283" spans="1:39" x14ac:dyDescent="0.25">
      <c r="A3283" s="353" t="s">
        <v>248</v>
      </c>
      <c r="B3283" s="353" t="s">
        <v>297</v>
      </c>
      <c r="C3283" s="441">
        <f t="shared" ref="C3283:H3283" si="2728">C111</f>
        <v>20000</v>
      </c>
      <c r="D3283" s="441"/>
      <c r="E3283" s="441"/>
      <c r="F3283" s="441"/>
      <c r="G3283" s="441"/>
      <c r="H3283" s="441">
        <f t="shared" si="2728"/>
        <v>0</v>
      </c>
      <c r="I3283" s="441"/>
      <c r="J3283" s="445"/>
      <c r="K3283" s="358"/>
      <c r="L3283" s="358"/>
      <c r="M3283" s="358"/>
      <c r="N3283" s="358"/>
      <c r="O3283" s="358"/>
      <c r="P3283" s="358"/>
      <c r="Q3283" s="358"/>
      <c r="R3283" s="358"/>
      <c r="S3283" s="358"/>
      <c r="T3283" s="358"/>
      <c r="U3283" s="358"/>
      <c r="V3283" s="358"/>
      <c r="W3283" s="358"/>
      <c r="X3283" s="358"/>
      <c r="Y3283" s="358"/>
      <c r="Z3283" s="358"/>
      <c r="AA3283" s="358"/>
      <c r="AB3283" s="358"/>
      <c r="AC3283" s="358"/>
      <c r="AD3283" s="358"/>
      <c r="AE3283" s="358"/>
      <c r="AF3283" s="358"/>
      <c r="AG3283" s="358"/>
      <c r="AH3283" s="358"/>
      <c r="AI3283" s="358"/>
      <c r="AJ3283" s="358"/>
      <c r="AK3283" s="358"/>
      <c r="AL3283" s="358"/>
      <c r="AM3283" s="358"/>
    </row>
    <row r="3284" spans="1:39" x14ac:dyDescent="0.25">
      <c r="A3284" s="353" t="s">
        <v>248</v>
      </c>
      <c r="B3284" s="353" t="s">
        <v>356</v>
      </c>
      <c r="C3284" s="441">
        <f t="shared" ref="C3284:H3284" si="2729">C112</f>
        <v>20000</v>
      </c>
      <c r="D3284" s="441"/>
      <c r="E3284" s="441"/>
      <c r="F3284" s="441"/>
      <c r="G3284" s="441"/>
      <c r="H3284" s="441">
        <f t="shared" si="2729"/>
        <v>0</v>
      </c>
      <c r="I3284" s="441"/>
      <c r="J3284" s="445"/>
      <c r="K3284" s="358"/>
      <c r="L3284" s="358"/>
      <c r="M3284" s="358"/>
      <c r="N3284" s="358"/>
      <c r="O3284" s="358"/>
      <c r="P3284" s="358"/>
      <c r="Q3284" s="358"/>
      <c r="R3284" s="358"/>
      <c r="S3284" s="358"/>
      <c r="T3284" s="358"/>
      <c r="U3284" s="358"/>
      <c r="V3284" s="358"/>
      <c r="W3284" s="358"/>
      <c r="X3284" s="358"/>
      <c r="Y3284" s="358"/>
      <c r="Z3284" s="358"/>
      <c r="AA3284" s="358"/>
      <c r="AB3284" s="358"/>
      <c r="AC3284" s="358"/>
      <c r="AD3284" s="358"/>
      <c r="AE3284" s="358"/>
      <c r="AF3284" s="358"/>
      <c r="AG3284" s="358"/>
      <c r="AH3284" s="358"/>
      <c r="AI3284" s="358"/>
      <c r="AJ3284" s="358"/>
      <c r="AK3284" s="358"/>
      <c r="AL3284" s="358"/>
      <c r="AM3284" s="358"/>
    </row>
    <row r="3285" spans="1:39" x14ac:dyDescent="0.25">
      <c r="A3285" s="353" t="s">
        <v>249</v>
      </c>
      <c r="B3285" s="353" t="s">
        <v>352</v>
      </c>
      <c r="C3285" s="441">
        <f t="shared" ref="C3285:H3285" si="2730">C113</f>
        <v>20000</v>
      </c>
      <c r="D3285" s="441"/>
      <c r="E3285" s="441"/>
      <c r="F3285" s="441"/>
      <c r="G3285" s="441"/>
      <c r="H3285" s="441">
        <f t="shared" si="2730"/>
        <v>0</v>
      </c>
      <c r="I3285" s="441"/>
      <c r="J3285" s="445"/>
      <c r="K3285" s="358"/>
      <c r="L3285" s="358"/>
      <c r="M3285" s="358"/>
      <c r="N3285" s="358"/>
      <c r="O3285" s="358"/>
      <c r="P3285" s="358"/>
      <c r="Q3285" s="358"/>
      <c r="R3285" s="358"/>
      <c r="S3285" s="358"/>
      <c r="T3285" s="358"/>
      <c r="U3285" s="358"/>
      <c r="V3285" s="358"/>
      <c r="W3285" s="358"/>
      <c r="X3285" s="358"/>
      <c r="Y3285" s="358"/>
      <c r="Z3285" s="358"/>
      <c r="AA3285" s="358"/>
      <c r="AB3285" s="358"/>
      <c r="AC3285" s="358"/>
      <c r="AD3285" s="358"/>
      <c r="AE3285" s="358"/>
      <c r="AF3285" s="358"/>
      <c r="AG3285" s="358"/>
      <c r="AH3285" s="358"/>
      <c r="AI3285" s="358"/>
      <c r="AJ3285" s="358"/>
      <c r="AK3285" s="358"/>
      <c r="AL3285" s="358"/>
      <c r="AM3285" s="358"/>
    </row>
    <row r="3286" spans="1:39" x14ac:dyDescent="0.25">
      <c r="A3286" s="353" t="s">
        <v>249</v>
      </c>
      <c r="B3286" s="353" t="s">
        <v>525</v>
      </c>
      <c r="C3286" s="441">
        <f t="shared" ref="C3286:H3286" si="2731">C114</f>
        <v>25000</v>
      </c>
      <c r="D3286" s="441"/>
      <c r="E3286" s="441"/>
      <c r="F3286" s="441"/>
      <c r="G3286" s="441"/>
      <c r="H3286" s="441">
        <f t="shared" si="2731"/>
        <v>0</v>
      </c>
      <c r="I3286" s="441"/>
      <c r="J3286" s="445"/>
      <c r="K3286" s="358"/>
      <c r="L3286" s="358"/>
      <c r="M3286" s="358"/>
      <c r="N3286" s="358"/>
      <c r="O3286" s="358"/>
      <c r="P3286" s="358"/>
      <c r="Q3286" s="358"/>
      <c r="R3286" s="358"/>
      <c r="S3286" s="358"/>
      <c r="T3286" s="358"/>
      <c r="U3286" s="358"/>
      <c r="V3286" s="358"/>
      <c r="W3286" s="358"/>
      <c r="X3286" s="358"/>
      <c r="Y3286" s="358"/>
      <c r="Z3286" s="358"/>
      <c r="AA3286" s="358"/>
      <c r="AB3286" s="358"/>
      <c r="AC3286" s="358"/>
      <c r="AD3286" s="358"/>
      <c r="AE3286" s="358"/>
      <c r="AF3286" s="358"/>
      <c r="AG3286" s="358"/>
      <c r="AH3286" s="358"/>
      <c r="AI3286" s="358"/>
      <c r="AJ3286" s="358"/>
      <c r="AK3286" s="358"/>
      <c r="AL3286" s="358"/>
      <c r="AM3286" s="358"/>
    </row>
    <row r="3287" spans="1:39" x14ac:dyDescent="0.25">
      <c r="A3287" s="353" t="s">
        <v>533</v>
      </c>
      <c r="B3287" s="353" t="s">
        <v>533</v>
      </c>
      <c r="C3287" s="441">
        <f t="shared" ref="C3287:H3287" si="2732">C115</f>
        <v>42000</v>
      </c>
      <c r="D3287" s="441"/>
      <c r="E3287" s="441"/>
      <c r="F3287" s="441"/>
      <c r="G3287" s="441"/>
      <c r="H3287" s="441">
        <f t="shared" si="2732"/>
        <v>0</v>
      </c>
      <c r="I3287" s="441"/>
      <c r="J3287" s="445"/>
      <c r="K3287" s="358"/>
      <c r="L3287" s="358"/>
      <c r="M3287" s="358"/>
      <c r="N3287" s="358"/>
      <c r="O3287" s="358"/>
      <c r="P3287" s="358"/>
      <c r="Q3287" s="358"/>
      <c r="R3287" s="358"/>
      <c r="S3287" s="358"/>
      <c r="T3287" s="358"/>
      <c r="U3287" s="358"/>
      <c r="V3287" s="358"/>
      <c r="W3287" s="358"/>
      <c r="X3287" s="358"/>
      <c r="Y3287" s="358"/>
      <c r="Z3287" s="358"/>
      <c r="AA3287" s="358"/>
      <c r="AB3287" s="358"/>
      <c r="AC3287" s="358"/>
      <c r="AD3287" s="358"/>
      <c r="AE3287" s="358"/>
      <c r="AF3287" s="358"/>
      <c r="AG3287" s="358"/>
      <c r="AH3287" s="358"/>
      <c r="AI3287" s="358"/>
      <c r="AJ3287" s="358"/>
      <c r="AK3287" s="358"/>
      <c r="AL3287" s="358"/>
      <c r="AM3287" s="358"/>
    </row>
    <row r="3288" spans="1:39" x14ac:dyDescent="0.25">
      <c r="A3288" s="353" t="s">
        <v>316</v>
      </c>
      <c r="B3288" s="353" t="s">
        <v>316</v>
      </c>
      <c r="C3288" s="441">
        <f t="shared" ref="C3288:H3288" si="2733">C116</f>
        <v>20000</v>
      </c>
      <c r="D3288" s="441"/>
      <c r="E3288" s="441"/>
      <c r="F3288" s="441"/>
      <c r="G3288" s="441"/>
      <c r="H3288" s="441">
        <f t="shared" si="2733"/>
        <v>0</v>
      </c>
      <c r="I3288" s="441"/>
      <c r="J3288" s="445"/>
      <c r="K3288" s="358"/>
      <c r="L3288" s="358"/>
      <c r="M3288" s="358"/>
      <c r="N3288" s="358"/>
      <c r="O3288" s="358"/>
      <c r="P3288" s="358"/>
      <c r="Q3288" s="358"/>
      <c r="R3288" s="358"/>
      <c r="S3288" s="358"/>
      <c r="T3288" s="358"/>
      <c r="U3288" s="358"/>
      <c r="V3288" s="358"/>
      <c r="W3288" s="358"/>
      <c r="X3288" s="358"/>
      <c r="Y3288" s="358"/>
      <c r="Z3288" s="358"/>
      <c r="AA3288" s="358"/>
      <c r="AB3288" s="358"/>
      <c r="AC3288" s="358"/>
      <c r="AD3288" s="358"/>
      <c r="AE3288" s="358"/>
      <c r="AF3288" s="358"/>
      <c r="AG3288" s="358"/>
      <c r="AH3288" s="358"/>
      <c r="AI3288" s="358"/>
      <c r="AJ3288" s="358"/>
      <c r="AK3288" s="358"/>
      <c r="AL3288" s="358"/>
      <c r="AM3288" s="358"/>
    </row>
    <row r="3289" spans="1:39" x14ac:dyDescent="0.25">
      <c r="A3289" s="353" t="s">
        <v>369</v>
      </c>
      <c r="B3289" s="353" t="s">
        <v>370</v>
      </c>
      <c r="C3289" s="441">
        <f t="shared" ref="C3289:H3289" si="2734">C117</f>
        <v>1800</v>
      </c>
      <c r="D3289" s="441"/>
      <c r="E3289" s="441"/>
      <c r="F3289" s="441"/>
      <c r="G3289" s="441"/>
      <c r="H3289" s="441">
        <f t="shared" si="2734"/>
        <v>0</v>
      </c>
      <c r="I3289" s="441"/>
      <c r="J3289" s="445"/>
      <c r="K3289" s="358"/>
      <c r="L3289" s="358"/>
      <c r="M3289" s="358"/>
      <c r="N3289" s="358"/>
      <c r="O3289" s="358"/>
      <c r="P3289" s="358"/>
      <c r="Q3289" s="358"/>
      <c r="R3289" s="358"/>
      <c r="S3289" s="358"/>
      <c r="T3289" s="358"/>
      <c r="U3289" s="358"/>
      <c r="V3289" s="358"/>
      <c r="W3289" s="358"/>
      <c r="X3289" s="358"/>
      <c r="Y3289" s="358"/>
      <c r="Z3289" s="358"/>
      <c r="AA3289" s="358"/>
      <c r="AB3289" s="358"/>
      <c r="AC3289" s="358"/>
      <c r="AD3289" s="358"/>
      <c r="AE3289" s="358"/>
      <c r="AF3289" s="358"/>
      <c r="AG3289" s="358"/>
      <c r="AH3289" s="358"/>
      <c r="AI3289" s="358"/>
      <c r="AJ3289" s="358"/>
      <c r="AK3289" s="358"/>
      <c r="AL3289" s="358"/>
      <c r="AM3289" s="358"/>
    </row>
    <row r="3290" spans="1:39" x14ac:dyDescent="0.25">
      <c r="A3290" s="353" t="s">
        <v>508</v>
      </c>
      <c r="B3290" s="353" t="s">
        <v>509</v>
      </c>
      <c r="C3290" s="441">
        <f t="shared" ref="C3290:H3290" si="2735">C118</f>
        <v>5000</v>
      </c>
      <c r="D3290" s="441"/>
      <c r="E3290" s="441"/>
      <c r="F3290" s="441"/>
      <c r="G3290" s="441"/>
      <c r="H3290" s="441">
        <f t="shared" si="2735"/>
        <v>0</v>
      </c>
      <c r="I3290" s="441"/>
      <c r="J3290" s="445"/>
      <c r="K3290" s="358"/>
      <c r="L3290" s="358"/>
      <c r="M3290" s="358"/>
      <c r="N3290" s="358"/>
      <c r="O3290" s="358"/>
      <c r="P3290" s="358"/>
      <c r="Q3290" s="358"/>
      <c r="R3290" s="358"/>
      <c r="S3290" s="358"/>
      <c r="T3290" s="358"/>
      <c r="U3290" s="358"/>
      <c r="V3290" s="358"/>
      <c r="W3290" s="358"/>
      <c r="X3290" s="358"/>
      <c r="Y3290" s="358"/>
      <c r="Z3290" s="358"/>
      <c r="AA3290" s="358"/>
      <c r="AB3290" s="358"/>
      <c r="AC3290" s="358"/>
      <c r="AD3290" s="358"/>
      <c r="AE3290" s="358"/>
      <c r="AF3290" s="358"/>
      <c r="AG3290" s="358"/>
      <c r="AH3290" s="358"/>
      <c r="AI3290" s="358"/>
      <c r="AJ3290" s="358"/>
      <c r="AK3290" s="358"/>
      <c r="AL3290" s="358"/>
      <c r="AM3290" s="358"/>
    </row>
    <row r="3291" spans="1:39" x14ac:dyDescent="0.25">
      <c r="A3291" s="353" t="s">
        <v>250</v>
      </c>
      <c r="B3291" s="353" t="s">
        <v>403</v>
      </c>
      <c r="C3291" s="441">
        <f t="shared" ref="C3291:H3291" si="2736">C119</f>
        <v>20000</v>
      </c>
      <c r="D3291" s="441"/>
      <c r="E3291" s="441"/>
      <c r="F3291" s="441"/>
      <c r="G3291" s="441"/>
      <c r="H3291" s="441">
        <f t="shared" si="2736"/>
        <v>0</v>
      </c>
      <c r="I3291" s="441"/>
      <c r="J3291" s="445"/>
      <c r="K3291" s="358"/>
      <c r="L3291" s="358"/>
      <c r="M3291" s="358"/>
      <c r="N3291" s="358"/>
      <c r="O3291" s="358"/>
      <c r="P3291" s="358"/>
      <c r="Q3291" s="358"/>
      <c r="R3291" s="358"/>
      <c r="S3291" s="358"/>
      <c r="T3291" s="358"/>
      <c r="U3291" s="358"/>
      <c r="V3291" s="358"/>
      <c r="W3291" s="358"/>
      <c r="X3291" s="358"/>
      <c r="Y3291" s="358"/>
      <c r="Z3291" s="358"/>
      <c r="AA3291" s="358"/>
      <c r="AB3291" s="358"/>
      <c r="AC3291" s="358"/>
      <c r="AD3291" s="358"/>
      <c r="AE3291" s="358"/>
      <c r="AF3291" s="358"/>
      <c r="AG3291" s="358"/>
      <c r="AH3291" s="358"/>
      <c r="AI3291" s="358"/>
      <c r="AJ3291" s="358"/>
      <c r="AK3291" s="358"/>
      <c r="AL3291" s="358"/>
      <c r="AM3291" s="358"/>
    </row>
    <row r="3292" spans="1:39" x14ac:dyDescent="0.25">
      <c r="A3292" s="353" t="s">
        <v>250</v>
      </c>
      <c r="B3292" s="353" t="s">
        <v>290</v>
      </c>
      <c r="C3292" s="441">
        <f t="shared" ref="C3292:H3292" si="2737">C120</f>
        <v>20000</v>
      </c>
      <c r="D3292" s="441"/>
      <c r="E3292" s="441"/>
      <c r="F3292" s="441"/>
      <c r="G3292" s="441"/>
      <c r="H3292" s="441">
        <f t="shared" si="2737"/>
        <v>0</v>
      </c>
      <c r="I3292" s="441"/>
      <c r="J3292" s="445"/>
      <c r="K3292" s="358"/>
      <c r="L3292" s="358"/>
      <c r="M3292" s="358"/>
      <c r="N3292" s="358"/>
      <c r="O3292" s="358"/>
      <c r="P3292" s="358"/>
      <c r="Q3292" s="358"/>
      <c r="R3292" s="358"/>
      <c r="S3292" s="358"/>
      <c r="T3292" s="358"/>
      <c r="U3292" s="358"/>
      <c r="V3292" s="358"/>
      <c r="W3292" s="358"/>
      <c r="X3292" s="358"/>
      <c r="Y3292" s="358"/>
      <c r="Z3292" s="358"/>
      <c r="AA3292" s="358"/>
      <c r="AB3292" s="358"/>
      <c r="AC3292" s="358"/>
      <c r="AD3292" s="358"/>
      <c r="AE3292" s="358"/>
      <c r="AF3292" s="358"/>
      <c r="AG3292" s="358"/>
      <c r="AH3292" s="358"/>
      <c r="AI3292" s="358"/>
      <c r="AJ3292" s="358"/>
      <c r="AK3292" s="358"/>
      <c r="AL3292" s="358"/>
      <c r="AM3292" s="358"/>
    </row>
    <row r="3293" spans="1:39" x14ac:dyDescent="0.25">
      <c r="A3293" s="353" t="s">
        <v>489</v>
      </c>
      <c r="B3293" s="353" t="s">
        <v>490</v>
      </c>
      <c r="C3293" s="441">
        <f t="shared" ref="C3293:H3293" si="2738">C121</f>
        <v>20000</v>
      </c>
      <c r="D3293" s="441"/>
      <c r="E3293" s="441"/>
      <c r="F3293" s="441"/>
      <c r="G3293" s="441"/>
      <c r="H3293" s="441">
        <f t="shared" si="2738"/>
        <v>0</v>
      </c>
      <c r="I3293" s="441"/>
      <c r="J3293" s="445"/>
      <c r="K3293" s="358"/>
      <c r="L3293" s="358"/>
      <c r="M3293" s="358"/>
      <c r="N3293" s="358"/>
      <c r="O3293" s="358"/>
      <c r="P3293" s="358"/>
      <c r="Q3293" s="358"/>
      <c r="R3293" s="358"/>
      <c r="S3293" s="358"/>
      <c r="T3293" s="358"/>
      <c r="U3293" s="358"/>
      <c r="V3293" s="358"/>
      <c r="W3293" s="358"/>
      <c r="X3293" s="358"/>
      <c r="Y3293" s="358"/>
      <c r="Z3293" s="358"/>
      <c r="AA3293" s="358"/>
      <c r="AB3293" s="358"/>
      <c r="AC3293" s="358"/>
      <c r="AD3293" s="358"/>
      <c r="AE3293" s="358"/>
      <c r="AF3293" s="358"/>
      <c r="AG3293" s="358"/>
      <c r="AH3293" s="358"/>
      <c r="AI3293" s="358"/>
      <c r="AJ3293" s="358"/>
      <c r="AK3293" s="358"/>
      <c r="AL3293" s="358"/>
      <c r="AM3293" s="358"/>
    </row>
    <row r="3294" spans="1:39" x14ac:dyDescent="0.25">
      <c r="A3294" s="353" t="s">
        <v>469</v>
      </c>
      <c r="B3294" s="353" t="s">
        <v>469</v>
      </c>
      <c r="C3294" s="441">
        <f t="shared" ref="C3294:H3294" si="2739">C122</f>
        <v>5600</v>
      </c>
      <c r="D3294" s="441"/>
      <c r="E3294" s="441"/>
      <c r="F3294" s="441"/>
      <c r="G3294" s="441"/>
      <c r="H3294" s="441">
        <f t="shared" si="2739"/>
        <v>0</v>
      </c>
      <c r="I3294" s="441"/>
      <c r="J3294" s="445"/>
      <c r="K3294" s="358"/>
      <c r="L3294" s="358"/>
      <c r="M3294" s="358"/>
      <c r="N3294" s="358"/>
      <c r="O3294" s="358"/>
      <c r="P3294" s="358"/>
      <c r="Q3294" s="358"/>
      <c r="R3294" s="358"/>
      <c r="S3294" s="358"/>
      <c r="T3294" s="358"/>
      <c r="U3294" s="358"/>
      <c r="V3294" s="358"/>
      <c r="W3294" s="358"/>
      <c r="X3294" s="358"/>
      <c r="Y3294" s="358"/>
      <c r="Z3294" s="358"/>
      <c r="AA3294" s="358"/>
      <c r="AB3294" s="358"/>
      <c r="AC3294" s="358"/>
      <c r="AD3294" s="358"/>
      <c r="AE3294" s="358"/>
      <c r="AF3294" s="358"/>
      <c r="AG3294" s="358"/>
      <c r="AH3294" s="358"/>
      <c r="AI3294" s="358"/>
      <c r="AJ3294" s="358"/>
      <c r="AK3294" s="358"/>
      <c r="AL3294" s="358"/>
      <c r="AM3294" s="358"/>
    </row>
    <row r="3295" spans="1:39" x14ac:dyDescent="0.25">
      <c r="A3295" s="353" t="s">
        <v>278</v>
      </c>
      <c r="B3295" s="353" t="s">
        <v>278</v>
      </c>
      <c r="C3295" s="441">
        <f t="shared" ref="C3295:H3295" si="2740">C123</f>
        <v>2500</v>
      </c>
      <c r="D3295" s="441"/>
      <c r="E3295" s="441"/>
      <c r="F3295" s="441"/>
      <c r="G3295" s="441"/>
      <c r="H3295" s="441">
        <f t="shared" si="2740"/>
        <v>0</v>
      </c>
      <c r="I3295" s="441"/>
      <c r="J3295" s="445"/>
      <c r="K3295" s="358"/>
      <c r="L3295" s="358"/>
      <c r="M3295" s="358"/>
      <c r="N3295" s="358"/>
      <c r="O3295" s="358"/>
      <c r="P3295" s="358"/>
      <c r="Q3295" s="358"/>
      <c r="R3295" s="358"/>
      <c r="S3295" s="358"/>
      <c r="T3295" s="358"/>
      <c r="U3295" s="358"/>
      <c r="V3295" s="358"/>
      <c r="W3295" s="358"/>
      <c r="X3295" s="358"/>
      <c r="Y3295" s="358"/>
      <c r="Z3295" s="358"/>
      <c r="AA3295" s="358"/>
      <c r="AB3295" s="358"/>
      <c r="AC3295" s="358"/>
      <c r="AD3295" s="358"/>
      <c r="AE3295" s="358"/>
      <c r="AF3295" s="358"/>
      <c r="AG3295" s="358"/>
      <c r="AH3295" s="358"/>
      <c r="AI3295" s="358"/>
      <c r="AJ3295" s="358"/>
      <c r="AK3295" s="358"/>
      <c r="AL3295" s="358"/>
      <c r="AM3295" s="358"/>
    </row>
    <row r="3296" spans="1:39" x14ac:dyDescent="0.25">
      <c r="A3296" s="353" t="s">
        <v>383</v>
      </c>
      <c r="B3296" s="353" t="s">
        <v>384</v>
      </c>
      <c r="C3296" s="441">
        <f t="shared" ref="C3296:H3296" si="2741">C124</f>
        <v>2496</v>
      </c>
      <c r="D3296" s="441"/>
      <c r="E3296" s="441"/>
      <c r="F3296" s="441"/>
      <c r="G3296" s="441"/>
      <c r="H3296" s="441">
        <f t="shared" si="2741"/>
        <v>0</v>
      </c>
      <c r="I3296" s="441"/>
      <c r="J3296" s="445"/>
      <c r="K3296" s="358"/>
      <c r="L3296" s="358"/>
      <c r="M3296" s="358"/>
      <c r="N3296" s="358"/>
      <c r="O3296" s="358"/>
      <c r="P3296" s="358"/>
      <c r="Q3296" s="358"/>
      <c r="R3296" s="358"/>
      <c r="S3296" s="358"/>
      <c r="T3296" s="358"/>
      <c r="U3296" s="358"/>
      <c r="V3296" s="358"/>
      <c r="W3296" s="358"/>
      <c r="X3296" s="358"/>
      <c r="Y3296" s="358"/>
      <c r="Z3296" s="358"/>
      <c r="AA3296" s="358"/>
      <c r="AB3296" s="358"/>
      <c r="AC3296" s="358"/>
      <c r="AD3296" s="358"/>
      <c r="AE3296" s="358"/>
      <c r="AF3296" s="358"/>
      <c r="AG3296" s="358"/>
      <c r="AH3296" s="358"/>
      <c r="AI3296" s="358"/>
      <c r="AJ3296" s="358"/>
      <c r="AK3296" s="358"/>
      <c r="AL3296" s="358"/>
      <c r="AM3296" s="358"/>
    </row>
    <row r="3297" spans="1:39" x14ac:dyDescent="0.25">
      <c r="A3297" s="353" t="s">
        <v>358</v>
      </c>
      <c r="B3297" s="353" t="s">
        <v>358</v>
      </c>
      <c r="C3297" s="441">
        <f t="shared" ref="C3297:H3297" si="2742">C125</f>
        <v>1500</v>
      </c>
      <c r="D3297" s="441"/>
      <c r="E3297" s="441"/>
      <c r="F3297" s="441"/>
      <c r="G3297" s="441"/>
      <c r="H3297" s="441">
        <f t="shared" si="2742"/>
        <v>0</v>
      </c>
      <c r="I3297" s="441"/>
      <c r="J3297" s="445"/>
      <c r="K3297" s="358"/>
      <c r="L3297" s="358"/>
      <c r="M3297" s="358"/>
      <c r="N3297" s="358"/>
      <c r="O3297" s="358"/>
      <c r="P3297" s="358"/>
      <c r="Q3297" s="358"/>
      <c r="R3297" s="358"/>
      <c r="S3297" s="358"/>
      <c r="T3297" s="358"/>
      <c r="U3297" s="358"/>
      <c r="V3297" s="358"/>
      <c r="W3297" s="358"/>
      <c r="X3297" s="358"/>
      <c r="Y3297" s="358"/>
      <c r="Z3297" s="358"/>
      <c r="AA3297" s="358"/>
      <c r="AB3297" s="358"/>
      <c r="AC3297" s="358"/>
      <c r="AD3297" s="358"/>
      <c r="AE3297" s="358"/>
      <c r="AF3297" s="358"/>
      <c r="AG3297" s="358"/>
      <c r="AH3297" s="358"/>
      <c r="AI3297" s="358"/>
      <c r="AJ3297" s="358"/>
      <c r="AK3297" s="358"/>
      <c r="AL3297" s="358"/>
      <c r="AM3297" s="358"/>
    </row>
    <row r="3298" spans="1:39" x14ac:dyDescent="0.25">
      <c r="A3298" s="353" t="s">
        <v>552</v>
      </c>
      <c r="B3298" s="353" t="s">
        <v>553</v>
      </c>
      <c r="C3298" s="441">
        <f t="shared" ref="C3298:H3298" si="2743">C126</f>
        <v>4998</v>
      </c>
      <c r="D3298" s="441"/>
      <c r="E3298" s="441"/>
      <c r="F3298" s="441"/>
      <c r="G3298" s="441"/>
      <c r="H3298" s="441">
        <f t="shared" si="2743"/>
        <v>0</v>
      </c>
      <c r="I3298" s="441"/>
      <c r="J3298" s="445"/>
      <c r="K3298" s="358"/>
      <c r="L3298" s="358"/>
      <c r="M3298" s="358"/>
      <c r="N3298" s="358"/>
      <c r="O3298" s="358"/>
      <c r="P3298" s="358"/>
      <c r="Q3298" s="358"/>
      <c r="R3298" s="358"/>
      <c r="S3298" s="358"/>
      <c r="T3298" s="358"/>
      <c r="U3298" s="358"/>
      <c r="V3298" s="358"/>
      <c r="W3298" s="358"/>
      <c r="X3298" s="358"/>
      <c r="Y3298" s="358"/>
      <c r="Z3298" s="358"/>
      <c r="AA3298" s="358"/>
      <c r="AB3298" s="358"/>
      <c r="AC3298" s="358"/>
      <c r="AD3298" s="358"/>
      <c r="AE3298" s="358"/>
      <c r="AF3298" s="358"/>
      <c r="AG3298" s="358"/>
      <c r="AH3298" s="358"/>
      <c r="AI3298" s="358"/>
      <c r="AJ3298" s="358"/>
      <c r="AK3298" s="358"/>
      <c r="AL3298" s="358"/>
      <c r="AM3298" s="358"/>
    </row>
    <row r="3299" spans="1:39" x14ac:dyDescent="0.25">
      <c r="A3299" s="353" t="s">
        <v>251</v>
      </c>
      <c r="B3299" s="353" t="s">
        <v>251</v>
      </c>
      <c r="C3299" s="441">
        <f t="shared" ref="C3299:H3299" si="2744">C127</f>
        <v>9375</v>
      </c>
      <c r="D3299" s="441"/>
      <c r="E3299" s="441"/>
      <c r="F3299" s="441"/>
      <c r="G3299" s="441"/>
      <c r="H3299" s="441">
        <f t="shared" si="2744"/>
        <v>0</v>
      </c>
      <c r="I3299" s="441"/>
      <c r="J3299" s="445"/>
      <c r="K3299" s="358"/>
      <c r="L3299" s="358"/>
      <c r="M3299" s="358"/>
      <c r="N3299" s="358"/>
      <c r="O3299" s="358"/>
      <c r="P3299" s="358"/>
      <c r="Q3299" s="358"/>
      <c r="R3299" s="358"/>
      <c r="S3299" s="358"/>
      <c r="T3299" s="358"/>
      <c r="U3299" s="358"/>
      <c r="V3299" s="358"/>
      <c r="W3299" s="358"/>
      <c r="X3299" s="358"/>
      <c r="Y3299" s="358"/>
      <c r="Z3299" s="358"/>
      <c r="AA3299" s="358"/>
      <c r="AB3299" s="358"/>
      <c r="AC3299" s="358"/>
      <c r="AD3299" s="358"/>
      <c r="AE3299" s="358"/>
      <c r="AF3299" s="358"/>
      <c r="AG3299" s="358"/>
      <c r="AH3299" s="358"/>
      <c r="AI3299" s="358"/>
      <c r="AJ3299" s="358"/>
      <c r="AK3299" s="358"/>
      <c r="AL3299" s="358"/>
      <c r="AM3299" s="358"/>
    </row>
    <row r="3300" spans="1:39" x14ac:dyDescent="0.25">
      <c r="A3300" s="353" t="s">
        <v>251</v>
      </c>
      <c r="B3300" s="353" t="s">
        <v>328</v>
      </c>
      <c r="C3300" s="441">
        <f t="shared" ref="C3300:H3300" si="2745">C128</f>
        <v>6250</v>
      </c>
      <c r="D3300" s="441"/>
      <c r="E3300" s="441"/>
      <c r="F3300" s="441"/>
      <c r="G3300" s="441"/>
      <c r="H3300" s="441">
        <f t="shared" si="2745"/>
        <v>0</v>
      </c>
      <c r="I3300" s="441"/>
      <c r="J3300" s="445"/>
      <c r="K3300" s="358"/>
      <c r="L3300" s="358"/>
      <c r="M3300" s="358"/>
      <c r="N3300" s="358"/>
      <c r="O3300" s="358"/>
      <c r="P3300" s="358"/>
      <c r="Q3300" s="358"/>
      <c r="R3300" s="358"/>
      <c r="S3300" s="358"/>
      <c r="T3300" s="358"/>
      <c r="U3300" s="358"/>
      <c r="V3300" s="358"/>
      <c r="W3300" s="358"/>
      <c r="X3300" s="358"/>
      <c r="Y3300" s="358"/>
      <c r="Z3300" s="358"/>
      <c r="AA3300" s="358"/>
      <c r="AB3300" s="358"/>
      <c r="AC3300" s="358"/>
      <c r="AD3300" s="358"/>
      <c r="AE3300" s="358"/>
      <c r="AF3300" s="358"/>
      <c r="AG3300" s="358"/>
      <c r="AH3300" s="358"/>
      <c r="AI3300" s="358"/>
      <c r="AJ3300" s="358"/>
      <c r="AK3300" s="358"/>
      <c r="AL3300" s="358"/>
      <c r="AM3300" s="358"/>
    </row>
    <row r="3301" spans="1:39" x14ac:dyDescent="0.25">
      <c r="A3301" s="353" t="s">
        <v>251</v>
      </c>
      <c r="B3301" s="353" t="s">
        <v>391</v>
      </c>
      <c r="C3301" s="441">
        <f t="shared" ref="C3301:H3301" si="2746">C129</f>
        <v>6250</v>
      </c>
      <c r="D3301" s="441"/>
      <c r="E3301" s="441"/>
      <c r="F3301" s="441"/>
      <c r="G3301" s="441"/>
      <c r="H3301" s="441">
        <f t="shared" si="2746"/>
        <v>0</v>
      </c>
      <c r="I3301" s="441"/>
      <c r="J3301" s="445"/>
      <c r="K3301" s="358"/>
      <c r="L3301" s="358"/>
      <c r="M3301" s="358"/>
      <c r="N3301" s="358"/>
      <c r="O3301" s="358"/>
      <c r="P3301" s="358"/>
      <c r="Q3301" s="358"/>
      <c r="R3301" s="358"/>
      <c r="S3301" s="358"/>
      <c r="T3301" s="358"/>
      <c r="U3301" s="358"/>
      <c r="V3301" s="358"/>
      <c r="W3301" s="358"/>
      <c r="X3301" s="358"/>
      <c r="Y3301" s="358"/>
      <c r="Z3301" s="358"/>
      <c r="AA3301" s="358"/>
      <c r="AB3301" s="358"/>
      <c r="AC3301" s="358"/>
      <c r="AD3301" s="358"/>
      <c r="AE3301" s="358"/>
      <c r="AF3301" s="358"/>
      <c r="AG3301" s="358"/>
      <c r="AH3301" s="358"/>
      <c r="AI3301" s="358"/>
      <c r="AJ3301" s="358"/>
      <c r="AK3301" s="358"/>
      <c r="AL3301" s="358"/>
      <c r="AM3301" s="358"/>
    </row>
    <row r="3302" spans="1:39" x14ac:dyDescent="0.25">
      <c r="A3302" s="353" t="s">
        <v>435</v>
      </c>
      <c r="B3302" s="353" t="s">
        <v>435</v>
      </c>
      <c r="C3302" s="441">
        <f t="shared" ref="C3302:H3302" si="2747">C130</f>
        <v>12500</v>
      </c>
      <c r="D3302" s="441"/>
      <c r="E3302" s="441"/>
      <c r="F3302" s="441"/>
      <c r="G3302" s="441"/>
      <c r="H3302" s="441">
        <f t="shared" si="2747"/>
        <v>0</v>
      </c>
      <c r="I3302" s="441"/>
      <c r="J3302" s="445"/>
      <c r="K3302" s="358"/>
      <c r="L3302" s="358"/>
      <c r="M3302" s="358"/>
      <c r="N3302" s="358"/>
      <c r="O3302" s="358"/>
      <c r="P3302" s="358"/>
      <c r="Q3302" s="358"/>
      <c r="R3302" s="358"/>
      <c r="S3302" s="358"/>
      <c r="T3302" s="358"/>
      <c r="U3302" s="358"/>
      <c r="V3302" s="358"/>
      <c r="W3302" s="358"/>
      <c r="X3302" s="358"/>
      <c r="Y3302" s="358"/>
      <c r="Z3302" s="358"/>
      <c r="AA3302" s="358"/>
      <c r="AB3302" s="358"/>
      <c r="AC3302" s="358"/>
      <c r="AD3302" s="358"/>
      <c r="AE3302" s="358"/>
      <c r="AF3302" s="358"/>
      <c r="AG3302" s="358"/>
      <c r="AH3302" s="358"/>
      <c r="AI3302" s="358"/>
      <c r="AJ3302" s="358"/>
      <c r="AK3302" s="358"/>
      <c r="AL3302" s="358"/>
      <c r="AM3302" s="358"/>
    </row>
    <row r="3303" spans="1:39" x14ac:dyDescent="0.25">
      <c r="A3303" s="353" t="s">
        <v>397</v>
      </c>
      <c r="B3303" s="353" t="s">
        <v>398</v>
      </c>
      <c r="C3303" s="441">
        <f t="shared" ref="C3303:H3303" si="2748">C131</f>
        <v>10500</v>
      </c>
      <c r="D3303" s="441"/>
      <c r="E3303" s="441"/>
      <c r="F3303" s="441"/>
      <c r="G3303" s="441"/>
      <c r="H3303" s="441">
        <f t="shared" si="2748"/>
        <v>0</v>
      </c>
      <c r="I3303" s="441"/>
      <c r="J3303" s="445"/>
      <c r="K3303" s="358"/>
      <c r="L3303" s="358"/>
      <c r="M3303" s="358"/>
      <c r="N3303" s="358"/>
      <c r="O3303" s="358"/>
      <c r="P3303" s="358"/>
      <c r="Q3303" s="358"/>
      <c r="R3303" s="358"/>
      <c r="S3303" s="358"/>
      <c r="T3303" s="358"/>
      <c r="U3303" s="358"/>
      <c r="V3303" s="358"/>
      <c r="W3303" s="358"/>
      <c r="X3303" s="358"/>
      <c r="Y3303" s="358"/>
      <c r="Z3303" s="358"/>
      <c r="AA3303" s="358"/>
      <c r="AB3303" s="358"/>
      <c r="AC3303" s="358"/>
      <c r="AD3303" s="358"/>
      <c r="AE3303" s="358"/>
      <c r="AF3303" s="358"/>
      <c r="AG3303" s="358"/>
      <c r="AH3303" s="358"/>
      <c r="AI3303" s="358"/>
      <c r="AJ3303" s="358"/>
      <c r="AK3303" s="358"/>
      <c r="AL3303" s="358"/>
      <c r="AM3303" s="358"/>
    </row>
    <row r="3304" spans="1:39" x14ac:dyDescent="0.25">
      <c r="A3304" s="353" t="s">
        <v>365</v>
      </c>
      <c r="B3304" s="353" t="s">
        <v>366</v>
      </c>
      <c r="C3304" s="441">
        <f t="shared" ref="C3304:H3304" si="2749">C132</f>
        <v>20000</v>
      </c>
      <c r="D3304" s="441"/>
      <c r="E3304" s="441"/>
      <c r="F3304" s="441"/>
      <c r="G3304" s="441"/>
      <c r="H3304" s="441">
        <f t="shared" si="2749"/>
        <v>0</v>
      </c>
      <c r="I3304" s="441"/>
      <c r="J3304" s="445"/>
      <c r="K3304" s="358"/>
      <c r="L3304" s="358"/>
      <c r="M3304" s="358"/>
      <c r="N3304" s="358"/>
      <c r="O3304" s="358"/>
      <c r="P3304" s="358"/>
      <c r="Q3304" s="358"/>
      <c r="R3304" s="358"/>
      <c r="S3304" s="358"/>
      <c r="T3304" s="358"/>
      <c r="U3304" s="358"/>
      <c r="V3304" s="358"/>
      <c r="W3304" s="358"/>
      <c r="X3304" s="358"/>
      <c r="Y3304" s="358"/>
      <c r="Z3304" s="358"/>
      <c r="AA3304" s="358"/>
      <c r="AB3304" s="358"/>
      <c r="AC3304" s="358"/>
      <c r="AD3304" s="358"/>
      <c r="AE3304" s="358"/>
      <c r="AF3304" s="358"/>
      <c r="AG3304" s="358"/>
      <c r="AH3304" s="358"/>
      <c r="AI3304" s="358"/>
      <c r="AJ3304" s="358"/>
      <c r="AK3304" s="358"/>
      <c r="AL3304" s="358"/>
      <c r="AM3304" s="358"/>
    </row>
    <row r="3305" spans="1:39" x14ac:dyDescent="0.25">
      <c r="A3305" s="353" t="s">
        <v>252</v>
      </c>
      <c r="B3305" s="353" t="s">
        <v>404</v>
      </c>
      <c r="C3305" s="441">
        <f t="shared" ref="C3305:H3305" si="2750">C133</f>
        <v>20000</v>
      </c>
      <c r="D3305" s="441"/>
      <c r="E3305" s="441"/>
      <c r="F3305" s="441"/>
      <c r="G3305" s="441"/>
      <c r="H3305" s="441">
        <f t="shared" si="2750"/>
        <v>0</v>
      </c>
      <c r="I3305" s="441"/>
      <c r="J3305" s="445"/>
      <c r="K3305" s="358"/>
      <c r="L3305" s="358"/>
      <c r="M3305" s="358"/>
      <c r="N3305" s="358"/>
      <c r="O3305" s="358"/>
      <c r="P3305" s="358"/>
      <c r="Q3305" s="358"/>
      <c r="R3305" s="358"/>
      <c r="S3305" s="358"/>
      <c r="T3305" s="358"/>
      <c r="U3305" s="358"/>
      <c r="V3305" s="358"/>
      <c r="W3305" s="358"/>
      <c r="X3305" s="358"/>
      <c r="Y3305" s="358"/>
      <c r="Z3305" s="358"/>
      <c r="AA3305" s="358"/>
      <c r="AB3305" s="358"/>
      <c r="AC3305" s="358"/>
      <c r="AD3305" s="358"/>
      <c r="AE3305" s="358"/>
      <c r="AF3305" s="358"/>
      <c r="AG3305" s="358"/>
      <c r="AH3305" s="358"/>
      <c r="AI3305" s="358"/>
      <c r="AJ3305" s="358"/>
      <c r="AK3305" s="358"/>
      <c r="AL3305" s="358"/>
      <c r="AM3305" s="358"/>
    </row>
    <row r="3306" spans="1:39" x14ac:dyDescent="0.25">
      <c r="A3306" s="353" t="s">
        <v>252</v>
      </c>
      <c r="B3306" s="353" t="s">
        <v>392</v>
      </c>
      <c r="C3306" s="441">
        <f t="shared" ref="C3306:H3306" si="2751">C134</f>
        <v>42000</v>
      </c>
      <c r="D3306" s="441"/>
      <c r="E3306" s="441"/>
      <c r="F3306" s="441"/>
      <c r="G3306" s="441"/>
      <c r="H3306" s="441">
        <f t="shared" si="2751"/>
        <v>0</v>
      </c>
      <c r="I3306" s="441"/>
      <c r="J3306" s="445"/>
      <c r="K3306" s="358"/>
      <c r="L3306" s="358"/>
      <c r="M3306" s="358"/>
      <c r="N3306" s="358"/>
      <c r="O3306" s="358"/>
      <c r="P3306" s="358"/>
      <c r="Q3306" s="358"/>
      <c r="R3306" s="358"/>
      <c r="S3306" s="358"/>
      <c r="T3306" s="358"/>
      <c r="U3306" s="358"/>
      <c r="V3306" s="358"/>
      <c r="W3306" s="358"/>
      <c r="X3306" s="358"/>
      <c r="Y3306" s="358"/>
      <c r="Z3306" s="358"/>
      <c r="AA3306" s="358"/>
      <c r="AB3306" s="358"/>
      <c r="AC3306" s="358"/>
      <c r="AD3306" s="358"/>
      <c r="AE3306" s="358"/>
      <c r="AF3306" s="358"/>
      <c r="AG3306" s="358"/>
      <c r="AH3306" s="358"/>
      <c r="AI3306" s="358"/>
      <c r="AJ3306" s="358"/>
      <c r="AK3306" s="358"/>
      <c r="AL3306" s="358"/>
      <c r="AM3306" s="358"/>
    </row>
    <row r="3307" spans="1:39" x14ac:dyDescent="0.25">
      <c r="A3307" s="353" t="s">
        <v>253</v>
      </c>
      <c r="B3307" s="353" t="s">
        <v>485</v>
      </c>
      <c r="C3307" s="441">
        <f t="shared" ref="C3307:H3307" si="2752">C135</f>
        <v>20000</v>
      </c>
      <c r="D3307" s="441"/>
      <c r="E3307" s="441"/>
      <c r="F3307" s="441"/>
      <c r="G3307" s="441"/>
      <c r="H3307" s="441">
        <f t="shared" si="2752"/>
        <v>0</v>
      </c>
      <c r="I3307" s="441"/>
      <c r="J3307" s="445"/>
      <c r="K3307" s="358"/>
      <c r="L3307" s="358"/>
      <c r="M3307" s="358"/>
      <c r="N3307" s="358"/>
      <c r="O3307" s="358"/>
      <c r="P3307" s="358"/>
      <c r="Q3307" s="358"/>
      <c r="R3307" s="358"/>
      <c r="S3307" s="358"/>
      <c r="T3307" s="358"/>
      <c r="U3307" s="358"/>
      <c r="V3307" s="358"/>
      <c r="W3307" s="358"/>
      <c r="X3307" s="358"/>
      <c r="Y3307" s="358"/>
      <c r="Z3307" s="358"/>
      <c r="AA3307" s="358"/>
      <c r="AB3307" s="358"/>
      <c r="AC3307" s="358"/>
      <c r="AD3307" s="358"/>
      <c r="AE3307" s="358"/>
      <c r="AF3307" s="358"/>
      <c r="AG3307" s="358"/>
      <c r="AH3307" s="358"/>
      <c r="AI3307" s="358"/>
      <c r="AJ3307" s="358"/>
      <c r="AK3307" s="358"/>
      <c r="AL3307" s="358"/>
      <c r="AM3307" s="358"/>
    </row>
    <row r="3308" spans="1:39" x14ac:dyDescent="0.25">
      <c r="A3308" s="353" t="s">
        <v>253</v>
      </c>
      <c r="B3308" s="353" t="s">
        <v>449</v>
      </c>
      <c r="C3308" s="441">
        <f t="shared" ref="C3308:H3308" si="2753">C136</f>
        <v>20000</v>
      </c>
      <c r="D3308" s="441"/>
      <c r="E3308" s="441"/>
      <c r="F3308" s="441"/>
      <c r="G3308" s="441"/>
      <c r="H3308" s="441">
        <f t="shared" si="2753"/>
        <v>0</v>
      </c>
      <c r="I3308" s="441"/>
      <c r="J3308" s="445"/>
      <c r="K3308" s="358"/>
      <c r="L3308" s="358"/>
      <c r="M3308" s="358"/>
      <c r="N3308" s="358"/>
      <c r="O3308" s="358"/>
      <c r="P3308" s="358"/>
      <c r="Q3308" s="358"/>
      <c r="R3308" s="358"/>
      <c r="S3308" s="358"/>
      <c r="T3308" s="358"/>
      <c r="U3308" s="358"/>
      <c r="V3308" s="358"/>
      <c r="W3308" s="358"/>
      <c r="X3308" s="358"/>
      <c r="Y3308" s="358"/>
      <c r="Z3308" s="358"/>
      <c r="AA3308" s="358"/>
      <c r="AB3308" s="358"/>
      <c r="AC3308" s="358"/>
      <c r="AD3308" s="358"/>
      <c r="AE3308" s="358"/>
      <c r="AF3308" s="358"/>
      <c r="AG3308" s="358"/>
      <c r="AH3308" s="358"/>
      <c r="AI3308" s="358"/>
      <c r="AJ3308" s="358"/>
      <c r="AK3308" s="358"/>
      <c r="AL3308" s="358"/>
      <c r="AM3308" s="358"/>
    </row>
    <row r="3309" spans="1:39" x14ac:dyDescent="0.25">
      <c r="A3309" s="353" t="s">
        <v>254</v>
      </c>
      <c r="B3309" s="353" t="s">
        <v>285</v>
      </c>
      <c r="C3309" s="441">
        <f t="shared" ref="C3309:H3309" si="2754">C137</f>
        <v>25000</v>
      </c>
      <c r="D3309" s="441"/>
      <c r="E3309" s="441"/>
      <c r="F3309" s="441"/>
      <c r="G3309" s="441"/>
      <c r="H3309" s="441">
        <f t="shared" si="2754"/>
        <v>0</v>
      </c>
      <c r="I3309" s="441"/>
      <c r="J3309" s="445"/>
      <c r="K3309" s="358"/>
      <c r="L3309" s="358"/>
      <c r="M3309" s="358"/>
      <c r="N3309" s="358"/>
      <c r="O3309" s="358"/>
      <c r="P3309" s="358"/>
      <c r="Q3309" s="358"/>
      <c r="R3309" s="358"/>
      <c r="S3309" s="358"/>
      <c r="T3309" s="358"/>
      <c r="U3309" s="358"/>
      <c r="V3309" s="358"/>
      <c r="W3309" s="358"/>
      <c r="X3309" s="358"/>
      <c r="Y3309" s="358"/>
      <c r="Z3309" s="358"/>
      <c r="AA3309" s="358"/>
      <c r="AB3309" s="358"/>
      <c r="AC3309" s="358"/>
      <c r="AD3309" s="358"/>
      <c r="AE3309" s="358"/>
      <c r="AF3309" s="358"/>
      <c r="AG3309" s="358"/>
      <c r="AH3309" s="358"/>
      <c r="AI3309" s="358"/>
      <c r="AJ3309" s="358"/>
      <c r="AK3309" s="358"/>
      <c r="AL3309" s="358"/>
      <c r="AM3309" s="358"/>
    </row>
    <row r="3310" spans="1:39" x14ac:dyDescent="0.25">
      <c r="A3310" s="353" t="s">
        <v>254</v>
      </c>
      <c r="B3310" s="353" t="s">
        <v>345</v>
      </c>
      <c r="C3310" s="441">
        <f t="shared" ref="C3310:H3310" si="2755">C138</f>
        <v>20000</v>
      </c>
      <c r="D3310" s="441"/>
      <c r="E3310" s="441"/>
      <c r="F3310" s="441"/>
      <c r="G3310" s="441"/>
      <c r="H3310" s="441">
        <f t="shared" si="2755"/>
        <v>0</v>
      </c>
      <c r="I3310" s="441"/>
      <c r="J3310" s="445"/>
      <c r="K3310" s="358"/>
      <c r="L3310" s="358"/>
      <c r="M3310" s="358"/>
      <c r="N3310" s="358"/>
      <c r="O3310" s="358"/>
      <c r="P3310" s="358"/>
      <c r="Q3310" s="358"/>
      <c r="R3310" s="358"/>
      <c r="S3310" s="358"/>
      <c r="T3310" s="358"/>
      <c r="U3310" s="358"/>
      <c r="V3310" s="358"/>
      <c r="W3310" s="358"/>
      <c r="X3310" s="358"/>
      <c r="Y3310" s="358"/>
      <c r="Z3310" s="358"/>
      <c r="AA3310" s="358"/>
      <c r="AB3310" s="358"/>
      <c r="AC3310" s="358"/>
      <c r="AD3310" s="358"/>
      <c r="AE3310" s="358"/>
      <c r="AF3310" s="358"/>
      <c r="AG3310" s="358"/>
      <c r="AH3310" s="358"/>
      <c r="AI3310" s="358"/>
      <c r="AJ3310" s="358"/>
      <c r="AK3310" s="358"/>
      <c r="AL3310" s="358"/>
      <c r="AM3310" s="358"/>
    </row>
    <row r="3311" spans="1:39" x14ac:dyDescent="0.25">
      <c r="A3311" s="353" t="s">
        <v>255</v>
      </c>
      <c r="B3311" s="353" t="s">
        <v>558</v>
      </c>
      <c r="C3311" s="441">
        <f t="shared" ref="C3311:H3311" si="2756">C139</f>
        <v>6240</v>
      </c>
      <c r="D3311" s="441"/>
      <c r="E3311" s="441"/>
      <c r="F3311" s="441"/>
      <c r="G3311" s="441"/>
      <c r="H3311" s="441">
        <f t="shared" si="2756"/>
        <v>0</v>
      </c>
      <c r="I3311" s="441"/>
      <c r="J3311" s="445"/>
      <c r="K3311" s="358"/>
      <c r="L3311" s="358"/>
      <c r="M3311" s="358"/>
      <c r="N3311" s="358"/>
      <c r="O3311" s="358"/>
      <c r="P3311" s="358"/>
      <c r="Q3311" s="358"/>
      <c r="R3311" s="358"/>
      <c r="S3311" s="358"/>
      <c r="T3311" s="358"/>
      <c r="U3311" s="358"/>
      <c r="V3311" s="358"/>
      <c r="W3311" s="358"/>
      <c r="X3311" s="358"/>
      <c r="Y3311" s="358"/>
      <c r="Z3311" s="358"/>
      <c r="AA3311" s="358"/>
      <c r="AB3311" s="358"/>
      <c r="AC3311" s="358"/>
      <c r="AD3311" s="358"/>
      <c r="AE3311" s="358"/>
      <c r="AF3311" s="358"/>
      <c r="AG3311" s="358"/>
      <c r="AH3311" s="358"/>
      <c r="AI3311" s="358"/>
      <c r="AJ3311" s="358"/>
      <c r="AK3311" s="358"/>
      <c r="AL3311" s="358"/>
      <c r="AM3311" s="358"/>
    </row>
    <row r="3312" spans="1:39" x14ac:dyDescent="0.25">
      <c r="A3312" s="353" t="s">
        <v>255</v>
      </c>
      <c r="B3312" s="353" t="s">
        <v>270</v>
      </c>
      <c r="C3312" s="441">
        <f t="shared" ref="C3312:H3312" si="2757">C140</f>
        <v>25000</v>
      </c>
      <c r="D3312" s="441"/>
      <c r="E3312" s="441"/>
      <c r="F3312" s="441"/>
      <c r="G3312" s="441"/>
      <c r="H3312" s="441">
        <f t="shared" si="2757"/>
        <v>0</v>
      </c>
      <c r="I3312" s="441"/>
      <c r="J3312" s="445"/>
      <c r="K3312" s="358"/>
      <c r="L3312" s="358"/>
      <c r="M3312" s="358"/>
      <c r="N3312" s="358"/>
      <c r="O3312" s="358"/>
      <c r="P3312" s="358"/>
      <c r="Q3312" s="358"/>
      <c r="R3312" s="358"/>
      <c r="S3312" s="358"/>
      <c r="T3312" s="358"/>
      <c r="U3312" s="358"/>
      <c r="V3312" s="358"/>
      <c r="W3312" s="358"/>
      <c r="X3312" s="358"/>
      <c r="Y3312" s="358"/>
      <c r="Z3312" s="358"/>
      <c r="AA3312" s="358"/>
      <c r="AB3312" s="358"/>
      <c r="AC3312" s="358"/>
      <c r="AD3312" s="358"/>
      <c r="AE3312" s="358"/>
      <c r="AF3312" s="358"/>
      <c r="AG3312" s="358"/>
      <c r="AH3312" s="358"/>
      <c r="AI3312" s="358"/>
      <c r="AJ3312" s="358"/>
      <c r="AK3312" s="358"/>
      <c r="AL3312" s="358"/>
      <c r="AM3312" s="358"/>
    </row>
    <row r="3313" spans="1:39" x14ac:dyDescent="0.25">
      <c r="A3313" s="353" t="s">
        <v>255</v>
      </c>
      <c r="B3313" s="353" t="s">
        <v>559</v>
      </c>
      <c r="C3313" s="441">
        <f t="shared" ref="C3313:H3313" si="2758">C141</f>
        <v>12500</v>
      </c>
      <c r="D3313" s="441"/>
      <c r="E3313" s="441"/>
      <c r="F3313" s="441"/>
      <c r="G3313" s="441"/>
      <c r="H3313" s="441">
        <f t="shared" si="2758"/>
        <v>0</v>
      </c>
      <c r="I3313" s="441"/>
      <c r="J3313" s="445"/>
      <c r="K3313" s="358"/>
      <c r="L3313" s="358"/>
      <c r="M3313" s="358"/>
      <c r="N3313" s="358"/>
      <c r="O3313" s="358"/>
      <c r="P3313" s="358"/>
      <c r="Q3313" s="358"/>
      <c r="R3313" s="358"/>
      <c r="S3313" s="358"/>
      <c r="T3313" s="358"/>
      <c r="U3313" s="358"/>
      <c r="V3313" s="358"/>
      <c r="W3313" s="358"/>
      <c r="X3313" s="358"/>
      <c r="Y3313" s="358"/>
      <c r="Z3313" s="358"/>
      <c r="AA3313" s="358"/>
      <c r="AB3313" s="358"/>
      <c r="AC3313" s="358"/>
      <c r="AD3313" s="358"/>
      <c r="AE3313" s="358"/>
      <c r="AF3313" s="358"/>
      <c r="AG3313" s="358"/>
      <c r="AH3313" s="358"/>
      <c r="AI3313" s="358"/>
      <c r="AJ3313" s="358"/>
      <c r="AK3313" s="358"/>
      <c r="AL3313" s="358"/>
      <c r="AM3313" s="358"/>
    </row>
    <row r="3314" spans="1:39" x14ac:dyDescent="0.25">
      <c r="A3314" s="353" t="s">
        <v>294</v>
      </c>
      <c r="B3314" s="353" t="s">
        <v>295</v>
      </c>
      <c r="C3314" s="441">
        <f t="shared" ref="C3314:H3314" si="2759">C142</f>
        <v>20000</v>
      </c>
      <c r="D3314" s="441"/>
      <c r="E3314" s="441"/>
      <c r="F3314" s="441"/>
      <c r="G3314" s="441"/>
      <c r="H3314" s="441">
        <f t="shared" si="2759"/>
        <v>0</v>
      </c>
      <c r="I3314" s="441"/>
      <c r="J3314" s="445"/>
      <c r="K3314" s="358"/>
      <c r="L3314" s="358"/>
      <c r="M3314" s="358"/>
      <c r="N3314" s="358"/>
      <c r="O3314" s="358"/>
      <c r="P3314" s="358"/>
      <c r="Q3314" s="358"/>
      <c r="R3314" s="358"/>
      <c r="S3314" s="358"/>
      <c r="T3314" s="358"/>
      <c r="U3314" s="358"/>
      <c r="V3314" s="358"/>
      <c r="W3314" s="358"/>
      <c r="X3314" s="358"/>
      <c r="Y3314" s="358"/>
      <c r="Z3314" s="358"/>
      <c r="AA3314" s="358"/>
      <c r="AB3314" s="358"/>
      <c r="AC3314" s="358"/>
      <c r="AD3314" s="358"/>
      <c r="AE3314" s="358"/>
      <c r="AF3314" s="358"/>
      <c r="AG3314" s="358"/>
      <c r="AH3314" s="358"/>
      <c r="AI3314" s="358"/>
      <c r="AJ3314" s="358"/>
      <c r="AK3314" s="358"/>
      <c r="AL3314" s="358"/>
      <c r="AM3314" s="358"/>
    </row>
    <row r="3315" spans="1:39" x14ac:dyDescent="0.25">
      <c r="A3315" s="353" t="s">
        <v>402</v>
      </c>
      <c r="B3315" s="353" t="s">
        <v>402</v>
      </c>
      <c r="C3315" s="441">
        <f t="shared" ref="C3315:H3315" si="2760">C143</f>
        <v>1000</v>
      </c>
      <c r="D3315" s="441"/>
      <c r="E3315" s="441"/>
      <c r="F3315" s="441"/>
      <c r="G3315" s="441"/>
      <c r="H3315" s="441">
        <f t="shared" si="2760"/>
        <v>0</v>
      </c>
      <c r="I3315" s="441"/>
      <c r="J3315" s="445"/>
      <c r="K3315" s="358"/>
      <c r="L3315" s="358"/>
      <c r="M3315" s="358"/>
      <c r="N3315" s="358"/>
      <c r="O3315" s="358"/>
      <c r="P3315" s="358"/>
      <c r="Q3315" s="358"/>
      <c r="R3315" s="358"/>
      <c r="S3315" s="358"/>
      <c r="T3315" s="358"/>
      <c r="U3315" s="358"/>
      <c r="V3315" s="358"/>
      <c r="W3315" s="358"/>
      <c r="X3315" s="358"/>
      <c r="Y3315" s="358"/>
      <c r="Z3315" s="358"/>
      <c r="AA3315" s="358"/>
      <c r="AB3315" s="358"/>
      <c r="AC3315" s="358"/>
      <c r="AD3315" s="358"/>
      <c r="AE3315" s="358"/>
      <c r="AF3315" s="358"/>
      <c r="AG3315" s="358"/>
      <c r="AH3315" s="358"/>
      <c r="AI3315" s="358"/>
      <c r="AJ3315" s="358"/>
      <c r="AK3315" s="358"/>
      <c r="AL3315" s="358"/>
      <c r="AM3315" s="358"/>
    </row>
    <row r="3316" spans="1:39" x14ac:dyDescent="0.25">
      <c r="A3316" s="353" t="s">
        <v>273</v>
      </c>
      <c r="B3316" s="353" t="s">
        <v>273</v>
      </c>
      <c r="C3316" s="441">
        <f t="shared" ref="C3316:H3316" si="2761">C144</f>
        <v>600</v>
      </c>
      <c r="D3316" s="441"/>
      <c r="E3316" s="441"/>
      <c r="F3316" s="441"/>
      <c r="G3316" s="441"/>
      <c r="H3316" s="441">
        <f t="shared" si="2761"/>
        <v>1</v>
      </c>
      <c r="I3316" s="441"/>
      <c r="J3316" s="445"/>
      <c r="K3316" s="358"/>
      <c r="L3316" s="358"/>
      <c r="M3316" s="358"/>
      <c r="N3316" s="358"/>
      <c r="O3316" s="358"/>
      <c r="P3316" s="358"/>
      <c r="Q3316" s="358"/>
      <c r="R3316" s="358"/>
      <c r="S3316" s="358"/>
      <c r="T3316" s="358"/>
      <c r="U3316" s="358"/>
      <c r="V3316" s="358"/>
      <c r="W3316" s="358"/>
      <c r="X3316" s="358"/>
      <c r="Y3316" s="358"/>
      <c r="Z3316" s="358"/>
      <c r="AA3316" s="358"/>
      <c r="AB3316" s="358"/>
      <c r="AC3316" s="358"/>
      <c r="AD3316" s="358"/>
      <c r="AE3316" s="358"/>
      <c r="AF3316" s="358"/>
      <c r="AG3316" s="358"/>
      <c r="AH3316" s="358"/>
      <c r="AI3316" s="358"/>
      <c r="AJ3316" s="358"/>
      <c r="AK3316" s="358"/>
      <c r="AL3316" s="358"/>
      <c r="AM3316" s="358"/>
    </row>
    <row r="3317" spans="1:39" x14ac:dyDescent="0.25">
      <c r="A3317" s="353" t="s">
        <v>256</v>
      </c>
      <c r="B3317" s="353" t="s">
        <v>386</v>
      </c>
      <c r="C3317" s="441">
        <f t="shared" ref="C3317:H3317" si="2762">C145</f>
        <v>20000</v>
      </c>
      <c r="D3317" s="441"/>
      <c r="E3317" s="441"/>
      <c r="F3317" s="441"/>
      <c r="G3317" s="441"/>
      <c r="H3317" s="441">
        <f t="shared" si="2762"/>
        <v>0</v>
      </c>
      <c r="I3317" s="441"/>
      <c r="J3317" s="445"/>
      <c r="K3317" s="358"/>
      <c r="L3317" s="358"/>
      <c r="M3317" s="358"/>
      <c r="N3317" s="358"/>
      <c r="O3317" s="358"/>
      <c r="P3317" s="358"/>
      <c r="Q3317" s="358"/>
      <c r="R3317" s="358"/>
      <c r="S3317" s="358"/>
      <c r="T3317" s="358"/>
      <c r="U3317" s="358"/>
      <c r="V3317" s="358"/>
      <c r="W3317" s="358"/>
      <c r="X3317" s="358"/>
      <c r="Y3317" s="358"/>
      <c r="Z3317" s="358"/>
      <c r="AA3317" s="358"/>
      <c r="AB3317" s="358"/>
      <c r="AC3317" s="358"/>
      <c r="AD3317" s="358"/>
      <c r="AE3317" s="358"/>
      <c r="AF3317" s="358"/>
      <c r="AG3317" s="358"/>
      <c r="AH3317" s="358"/>
      <c r="AI3317" s="358"/>
      <c r="AJ3317" s="358"/>
      <c r="AK3317" s="358"/>
      <c r="AL3317" s="358"/>
      <c r="AM3317" s="358"/>
    </row>
    <row r="3318" spans="1:39" x14ac:dyDescent="0.25">
      <c r="A3318" s="353" t="s">
        <v>256</v>
      </c>
      <c r="B3318" s="353" t="s">
        <v>348</v>
      </c>
      <c r="C3318" s="441">
        <f t="shared" ref="C3318:H3318" si="2763">C146</f>
        <v>20000</v>
      </c>
      <c r="D3318" s="441"/>
      <c r="E3318" s="441"/>
      <c r="F3318" s="441"/>
      <c r="G3318" s="441"/>
      <c r="H3318" s="441">
        <f t="shared" si="2763"/>
        <v>0</v>
      </c>
      <c r="I3318" s="441"/>
      <c r="J3318" s="445"/>
      <c r="K3318" s="358"/>
      <c r="L3318" s="358"/>
      <c r="M3318" s="358"/>
      <c r="N3318" s="358"/>
      <c r="O3318" s="358"/>
      <c r="P3318" s="358"/>
      <c r="Q3318" s="358"/>
      <c r="R3318" s="358"/>
      <c r="S3318" s="358"/>
      <c r="T3318" s="358"/>
      <c r="U3318" s="358"/>
      <c r="V3318" s="358"/>
      <c r="W3318" s="358"/>
      <c r="X3318" s="358"/>
      <c r="Y3318" s="358"/>
      <c r="Z3318" s="358"/>
      <c r="AA3318" s="358"/>
      <c r="AB3318" s="358"/>
      <c r="AC3318" s="358"/>
      <c r="AD3318" s="358"/>
      <c r="AE3318" s="358"/>
      <c r="AF3318" s="358"/>
      <c r="AG3318" s="358"/>
      <c r="AH3318" s="358"/>
      <c r="AI3318" s="358"/>
      <c r="AJ3318" s="358"/>
      <c r="AK3318" s="358"/>
      <c r="AL3318" s="358"/>
      <c r="AM3318" s="358"/>
    </row>
    <row r="3319" spans="1:39" x14ac:dyDescent="0.25">
      <c r="A3319" s="353" t="s">
        <v>256</v>
      </c>
      <c r="B3319" s="353" t="s">
        <v>409</v>
      </c>
      <c r="C3319" s="441">
        <f t="shared" ref="C3319:H3319" si="2764">C147</f>
        <v>20000</v>
      </c>
      <c r="D3319" s="441"/>
      <c r="E3319" s="441"/>
      <c r="F3319" s="441"/>
      <c r="G3319" s="441"/>
      <c r="H3319" s="441">
        <f t="shared" si="2764"/>
        <v>0</v>
      </c>
      <c r="I3319" s="441"/>
      <c r="J3319" s="445"/>
      <c r="K3319" s="358"/>
      <c r="L3319" s="358"/>
      <c r="M3319" s="358"/>
      <c r="N3319" s="358"/>
      <c r="O3319" s="358"/>
      <c r="P3319" s="358"/>
      <c r="Q3319" s="358"/>
      <c r="R3319" s="358"/>
      <c r="S3319" s="358"/>
      <c r="T3319" s="358"/>
      <c r="U3319" s="358"/>
      <c r="V3319" s="358"/>
      <c r="W3319" s="358"/>
      <c r="X3319" s="358"/>
      <c r="Y3319" s="358"/>
      <c r="Z3319" s="358"/>
      <c r="AA3319" s="358"/>
      <c r="AB3319" s="358"/>
      <c r="AC3319" s="358"/>
      <c r="AD3319" s="358"/>
      <c r="AE3319" s="358"/>
      <c r="AF3319" s="358"/>
      <c r="AG3319" s="358"/>
      <c r="AH3319" s="358"/>
      <c r="AI3319" s="358"/>
      <c r="AJ3319" s="358"/>
      <c r="AK3319" s="358"/>
      <c r="AL3319" s="358"/>
      <c r="AM3319" s="358"/>
    </row>
    <row r="3320" spans="1:39" x14ac:dyDescent="0.25">
      <c r="A3320" s="353" t="s">
        <v>503</v>
      </c>
      <c r="B3320" s="353" t="s">
        <v>503</v>
      </c>
      <c r="C3320" s="441">
        <f t="shared" ref="C3320:H3320" si="2765">C148</f>
        <v>1500</v>
      </c>
      <c r="D3320" s="441"/>
      <c r="E3320" s="441"/>
      <c r="F3320" s="441"/>
      <c r="G3320" s="441"/>
      <c r="H3320" s="441">
        <f t="shared" si="2765"/>
        <v>0</v>
      </c>
      <c r="I3320" s="441"/>
      <c r="J3320" s="445"/>
      <c r="K3320" s="358"/>
      <c r="L3320" s="358"/>
      <c r="M3320" s="358"/>
      <c r="N3320" s="358"/>
      <c r="O3320" s="358"/>
      <c r="P3320" s="358"/>
      <c r="Q3320" s="358"/>
      <c r="R3320" s="358"/>
      <c r="S3320" s="358"/>
      <c r="T3320" s="358"/>
      <c r="U3320" s="358"/>
      <c r="V3320" s="358"/>
      <c r="W3320" s="358"/>
      <c r="X3320" s="358"/>
      <c r="Y3320" s="358"/>
      <c r="Z3320" s="358"/>
      <c r="AA3320" s="358"/>
      <c r="AB3320" s="358"/>
      <c r="AC3320" s="358"/>
      <c r="AD3320" s="358"/>
      <c r="AE3320" s="358"/>
      <c r="AF3320" s="358"/>
      <c r="AG3320" s="358"/>
      <c r="AH3320" s="358"/>
      <c r="AI3320" s="358"/>
      <c r="AJ3320" s="358"/>
      <c r="AK3320" s="358"/>
      <c r="AL3320" s="358"/>
      <c r="AM3320" s="358"/>
    </row>
    <row r="3321" spans="1:39" x14ac:dyDescent="0.25">
      <c r="A3321" s="353" t="s">
        <v>543</v>
      </c>
      <c r="B3321" s="353" t="s">
        <v>543</v>
      </c>
      <c r="C3321" s="441">
        <f t="shared" ref="C3321:H3321" si="2766">C149</f>
        <v>1800</v>
      </c>
      <c r="D3321" s="441"/>
      <c r="E3321" s="441"/>
      <c r="F3321" s="441"/>
      <c r="G3321" s="441"/>
      <c r="H3321" s="441">
        <f t="shared" si="2766"/>
        <v>0</v>
      </c>
      <c r="I3321" s="441"/>
      <c r="J3321" s="445"/>
      <c r="K3321" s="358"/>
      <c r="L3321" s="358"/>
      <c r="M3321" s="358"/>
      <c r="N3321" s="358"/>
      <c r="O3321" s="358"/>
      <c r="P3321" s="358"/>
      <c r="Q3321" s="358"/>
      <c r="R3321" s="358"/>
      <c r="S3321" s="358"/>
      <c r="T3321" s="358"/>
      <c r="U3321" s="358"/>
      <c r="V3321" s="358"/>
      <c r="W3321" s="358"/>
      <c r="X3321" s="358"/>
      <c r="Y3321" s="358"/>
      <c r="Z3321" s="358"/>
      <c r="AA3321" s="358"/>
      <c r="AB3321" s="358"/>
      <c r="AC3321" s="358"/>
      <c r="AD3321" s="358"/>
      <c r="AE3321" s="358"/>
      <c r="AF3321" s="358"/>
      <c r="AG3321" s="358"/>
      <c r="AH3321" s="358"/>
      <c r="AI3321" s="358"/>
      <c r="AJ3321" s="358"/>
      <c r="AK3321" s="358"/>
      <c r="AL3321" s="358"/>
      <c r="AM3321" s="358"/>
    </row>
    <row r="3322" spans="1:39" x14ac:dyDescent="0.25">
      <c r="A3322" s="353" t="s">
        <v>843</v>
      </c>
      <c r="B3322" s="353" t="s">
        <v>289</v>
      </c>
      <c r="C3322" s="441">
        <f t="shared" ref="C3322:H3322" si="2767">C150</f>
        <v>22400</v>
      </c>
      <c r="D3322" s="441"/>
      <c r="E3322" s="441"/>
      <c r="F3322" s="441"/>
      <c r="G3322" s="441"/>
      <c r="H3322" s="441">
        <f t="shared" si="2767"/>
        <v>1</v>
      </c>
      <c r="I3322" s="441"/>
      <c r="J3322" s="445"/>
      <c r="K3322" s="358"/>
      <c r="L3322" s="358"/>
      <c r="M3322" s="358"/>
      <c r="N3322" s="358"/>
      <c r="O3322" s="358"/>
      <c r="P3322" s="358"/>
      <c r="Q3322" s="358"/>
      <c r="R3322" s="358"/>
      <c r="S3322" s="358"/>
      <c r="T3322" s="358"/>
      <c r="U3322" s="358"/>
      <c r="V3322" s="358"/>
      <c r="W3322" s="358"/>
      <c r="X3322" s="358"/>
      <c r="Y3322" s="358"/>
      <c r="Z3322" s="358"/>
      <c r="AA3322" s="358"/>
      <c r="AB3322" s="358"/>
      <c r="AC3322" s="358"/>
      <c r="AD3322" s="358"/>
      <c r="AE3322" s="358"/>
      <c r="AF3322" s="358"/>
      <c r="AG3322" s="358"/>
      <c r="AH3322" s="358"/>
      <c r="AI3322" s="358"/>
      <c r="AJ3322" s="358"/>
      <c r="AK3322" s="358"/>
      <c r="AL3322" s="358"/>
      <c r="AM3322" s="358"/>
    </row>
    <row r="3323" spans="1:39" x14ac:dyDescent="0.25">
      <c r="A3323" s="353" t="s">
        <v>555</v>
      </c>
      <c r="B3323" s="353" t="s">
        <v>556</v>
      </c>
      <c r="C3323" s="441">
        <f t="shared" ref="C3323:H3323" si="2768">C151</f>
        <v>5000</v>
      </c>
      <c r="D3323" s="441"/>
      <c r="E3323" s="441"/>
      <c r="F3323" s="441"/>
      <c r="G3323" s="441"/>
      <c r="H3323" s="441">
        <f t="shared" si="2768"/>
        <v>0</v>
      </c>
      <c r="I3323" s="441"/>
      <c r="J3323" s="445"/>
      <c r="K3323" s="358"/>
      <c r="L3323" s="358"/>
      <c r="M3323" s="358"/>
      <c r="N3323" s="358"/>
      <c r="O3323" s="358"/>
      <c r="P3323" s="358"/>
      <c r="Q3323" s="358"/>
      <c r="R3323" s="358"/>
      <c r="S3323" s="358"/>
      <c r="T3323" s="358"/>
      <c r="U3323" s="358"/>
      <c r="V3323" s="358"/>
      <c r="W3323" s="358"/>
      <c r="X3323" s="358"/>
      <c r="Y3323" s="358"/>
      <c r="Z3323" s="358"/>
      <c r="AA3323" s="358"/>
      <c r="AB3323" s="358"/>
      <c r="AC3323" s="358"/>
      <c r="AD3323" s="358"/>
      <c r="AE3323" s="358"/>
      <c r="AF3323" s="358"/>
      <c r="AG3323" s="358"/>
      <c r="AH3323" s="358"/>
      <c r="AI3323" s="358"/>
      <c r="AJ3323" s="358"/>
      <c r="AK3323" s="358"/>
      <c r="AL3323" s="358"/>
      <c r="AM3323" s="358"/>
    </row>
    <row r="3324" spans="1:39" x14ac:dyDescent="0.25">
      <c r="A3324" s="353" t="s">
        <v>472</v>
      </c>
      <c r="B3324" s="353" t="s">
        <v>472</v>
      </c>
      <c r="C3324" s="441">
        <f t="shared" ref="C3324:H3324" si="2769">C152</f>
        <v>750</v>
      </c>
      <c r="D3324" s="441"/>
      <c r="E3324" s="441"/>
      <c r="F3324" s="441"/>
      <c r="G3324" s="441"/>
      <c r="H3324" s="441">
        <f t="shared" si="2769"/>
        <v>0</v>
      </c>
      <c r="I3324" s="441"/>
      <c r="J3324" s="445"/>
      <c r="K3324" s="358"/>
      <c r="L3324" s="358"/>
      <c r="M3324" s="358"/>
      <c r="N3324" s="358"/>
      <c r="O3324" s="358"/>
      <c r="P3324" s="358"/>
      <c r="Q3324" s="358"/>
      <c r="R3324" s="358"/>
      <c r="S3324" s="358"/>
      <c r="T3324" s="358"/>
      <c r="U3324" s="358"/>
      <c r="V3324" s="358"/>
      <c r="W3324" s="358"/>
      <c r="X3324" s="358"/>
      <c r="Y3324" s="358"/>
      <c r="Z3324" s="358"/>
      <c r="AA3324" s="358"/>
      <c r="AB3324" s="358"/>
      <c r="AC3324" s="358"/>
      <c r="AD3324" s="358"/>
      <c r="AE3324" s="358"/>
      <c r="AF3324" s="358"/>
      <c r="AG3324" s="358"/>
      <c r="AH3324" s="358"/>
      <c r="AI3324" s="358"/>
      <c r="AJ3324" s="358"/>
      <c r="AK3324" s="358"/>
      <c r="AL3324" s="358"/>
      <c r="AM3324" s="358"/>
    </row>
    <row r="3325" spans="1:39" x14ac:dyDescent="0.25">
      <c r="A3325" s="353" t="s">
        <v>329</v>
      </c>
      <c r="B3325" s="353" t="s">
        <v>329</v>
      </c>
      <c r="C3325" s="441">
        <f t="shared" ref="C3325:H3325" si="2770">C153</f>
        <v>600</v>
      </c>
      <c r="D3325" s="441"/>
      <c r="E3325" s="441"/>
      <c r="F3325" s="441"/>
      <c r="G3325" s="441"/>
      <c r="H3325" s="441">
        <f t="shared" si="2770"/>
        <v>0</v>
      </c>
      <c r="I3325" s="441"/>
      <c r="J3325" s="445"/>
      <c r="K3325" s="358"/>
      <c r="L3325" s="358"/>
      <c r="M3325" s="358"/>
      <c r="N3325" s="358"/>
      <c r="O3325" s="358"/>
      <c r="P3325" s="358"/>
      <c r="Q3325" s="358"/>
      <c r="R3325" s="358"/>
      <c r="S3325" s="358"/>
      <c r="T3325" s="358"/>
      <c r="U3325" s="358"/>
      <c r="V3325" s="358"/>
      <c r="W3325" s="358"/>
      <c r="X3325" s="358"/>
      <c r="Y3325" s="358"/>
      <c r="Z3325" s="358"/>
      <c r="AA3325" s="358"/>
      <c r="AB3325" s="358"/>
      <c r="AC3325" s="358"/>
      <c r="AD3325" s="358"/>
      <c r="AE3325" s="358"/>
      <c r="AF3325" s="358"/>
      <c r="AG3325" s="358"/>
      <c r="AH3325" s="358"/>
      <c r="AI3325" s="358"/>
      <c r="AJ3325" s="358"/>
      <c r="AK3325" s="358"/>
      <c r="AL3325" s="358"/>
      <c r="AM3325" s="358"/>
    </row>
    <row r="3326" spans="1:39" x14ac:dyDescent="0.25">
      <c r="A3326" s="353" t="s">
        <v>480</v>
      </c>
      <c r="B3326" s="353" t="s">
        <v>480</v>
      </c>
      <c r="C3326" s="441">
        <f t="shared" ref="C3326:H3326" si="2771">C154</f>
        <v>600</v>
      </c>
      <c r="D3326" s="441"/>
      <c r="E3326" s="441"/>
      <c r="F3326" s="441"/>
      <c r="G3326" s="441"/>
      <c r="H3326" s="441">
        <f t="shared" si="2771"/>
        <v>0</v>
      </c>
      <c r="I3326" s="441"/>
      <c r="J3326" s="445"/>
      <c r="K3326" s="358"/>
      <c r="L3326" s="358"/>
      <c r="M3326" s="358"/>
      <c r="N3326" s="358"/>
      <c r="O3326" s="358"/>
      <c r="P3326" s="358"/>
      <c r="Q3326" s="358"/>
      <c r="R3326" s="358"/>
      <c r="S3326" s="358"/>
      <c r="T3326" s="358"/>
      <c r="U3326" s="358"/>
      <c r="V3326" s="358"/>
      <c r="W3326" s="358"/>
      <c r="X3326" s="358"/>
      <c r="Y3326" s="358"/>
      <c r="Z3326" s="358"/>
      <c r="AA3326" s="358"/>
      <c r="AB3326" s="358"/>
      <c r="AC3326" s="358"/>
      <c r="AD3326" s="358"/>
      <c r="AE3326" s="358"/>
      <c r="AF3326" s="358"/>
      <c r="AG3326" s="358"/>
      <c r="AH3326" s="358"/>
      <c r="AI3326" s="358"/>
      <c r="AJ3326" s="358"/>
      <c r="AK3326" s="358"/>
      <c r="AL3326" s="358"/>
      <c r="AM3326" s="358"/>
    </row>
    <row r="3327" spans="1:39" x14ac:dyDescent="0.25">
      <c r="A3327" s="353" t="s">
        <v>343</v>
      </c>
      <c r="B3327" s="353" t="s">
        <v>343</v>
      </c>
      <c r="C3327" s="441">
        <f t="shared" ref="C3327:H3327" si="2772">C155</f>
        <v>2500</v>
      </c>
      <c r="D3327" s="441"/>
      <c r="E3327" s="441"/>
      <c r="F3327" s="441"/>
      <c r="G3327" s="441"/>
      <c r="H3327" s="441">
        <f t="shared" si="2772"/>
        <v>0</v>
      </c>
      <c r="I3327" s="441"/>
      <c r="J3327" s="445"/>
      <c r="K3327" s="358"/>
      <c r="L3327" s="358"/>
      <c r="M3327" s="358"/>
      <c r="N3327" s="358"/>
      <c r="O3327" s="358"/>
      <c r="P3327" s="358"/>
      <c r="Q3327" s="358"/>
      <c r="R3327" s="358"/>
      <c r="S3327" s="358"/>
      <c r="T3327" s="358"/>
      <c r="U3327" s="358"/>
      <c r="V3327" s="358"/>
      <c r="W3327" s="358"/>
      <c r="X3327" s="358"/>
      <c r="Y3327" s="358"/>
      <c r="Z3327" s="358"/>
      <c r="AA3327" s="358"/>
      <c r="AB3327" s="358"/>
      <c r="AC3327" s="358"/>
      <c r="AD3327" s="358"/>
      <c r="AE3327" s="358"/>
      <c r="AF3327" s="358"/>
      <c r="AG3327" s="358"/>
      <c r="AH3327" s="358"/>
      <c r="AI3327" s="358"/>
      <c r="AJ3327" s="358"/>
      <c r="AK3327" s="358"/>
      <c r="AL3327" s="358"/>
      <c r="AM3327" s="358"/>
    </row>
    <row r="3328" spans="1:39" x14ac:dyDescent="0.25">
      <c r="A3328" s="353" t="s">
        <v>544</v>
      </c>
      <c r="B3328" s="353" t="s">
        <v>545</v>
      </c>
      <c r="C3328" s="441">
        <f t="shared" ref="C3328:H3328" si="2773">C156</f>
        <v>12504</v>
      </c>
      <c r="D3328" s="441"/>
      <c r="E3328" s="441"/>
      <c r="F3328" s="441"/>
      <c r="G3328" s="441"/>
      <c r="H3328" s="441">
        <f t="shared" si="2773"/>
        <v>0</v>
      </c>
      <c r="I3328" s="441"/>
      <c r="J3328" s="445"/>
      <c r="K3328" s="358"/>
      <c r="L3328" s="358"/>
      <c r="M3328" s="358"/>
      <c r="N3328" s="358"/>
      <c r="O3328" s="358"/>
      <c r="P3328" s="358"/>
      <c r="Q3328" s="358"/>
      <c r="R3328" s="358"/>
      <c r="S3328" s="358"/>
      <c r="T3328" s="358"/>
      <c r="U3328" s="358"/>
      <c r="V3328" s="358"/>
      <c r="W3328" s="358"/>
      <c r="X3328" s="358"/>
      <c r="Y3328" s="358"/>
      <c r="Z3328" s="358"/>
      <c r="AA3328" s="358"/>
      <c r="AB3328" s="358"/>
      <c r="AC3328" s="358"/>
      <c r="AD3328" s="358"/>
      <c r="AE3328" s="358"/>
      <c r="AF3328" s="358"/>
      <c r="AG3328" s="358"/>
      <c r="AH3328" s="358"/>
      <c r="AI3328" s="358"/>
      <c r="AJ3328" s="358"/>
      <c r="AK3328" s="358"/>
      <c r="AL3328" s="358"/>
      <c r="AM3328" s="358"/>
    </row>
    <row r="3329" spans="1:39" x14ac:dyDescent="0.25">
      <c r="A3329" s="353" t="s">
        <v>367</v>
      </c>
      <c r="B3329" s="353" t="s">
        <v>367</v>
      </c>
      <c r="C3329" s="441">
        <f t="shared" ref="C3329:H3329" si="2774">C157</f>
        <v>5000</v>
      </c>
      <c r="D3329" s="441"/>
      <c r="E3329" s="441"/>
      <c r="F3329" s="441"/>
      <c r="G3329" s="441"/>
      <c r="H3329" s="441">
        <f t="shared" si="2774"/>
        <v>0</v>
      </c>
      <c r="I3329" s="441"/>
      <c r="J3329" s="445"/>
      <c r="K3329" s="358"/>
      <c r="L3329" s="358"/>
      <c r="M3329" s="358"/>
      <c r="N3329" s="358"/>
      <c r="O3329" s="358"/>
      <c r="P3329" s="358"/>
      <c r="Q3329" s="358"/>
      <c r="R3329" s="358"/>
      <c r="S3329" s="358"/>
      <c r="T3329" s="358"/>
      <c r="U3329" s="358"/>
      <c r="V3329" s="358"/>
      <c r="W3329" s="358"/>
      <c r="X3329" s="358"/>
      <c r="Y3329" s="358"/>
      <c r="Z3329" s="358"/>
      <c r="AA3329" s="358"/>
      <c r="AB3329" s="358"/>
      <c r="AC3329" s="358"/>
      <c r="AD3329" s="358"/>
      <c r="AE3329" s="358"/>
      <c r="AF3329" s="358"/>
      <c r="AG3329" s="358"/>
      <c r="AH3329" s="358"/>
      <c r="AI3329" s="358"/>
      <c r="AJ3329" s="358"/>
      <c r="AK3329" s="358"/>
      <c r="AL3329" s="358"/>
      <c r="AM3329" s="358"/>
    </row>
    <row r="3330" spans="1:39" x14ac:dyDescent="0.25">
      <c r="A3330" s="353" t="s">
        <v>498</v>
      </c>
      <c r="B3330" s="353" t="s">
        <v>498</v>
      </c>
      <c r="C3330" s="441">
        <f t="shared" ref="C3330:H3330" si="2775">C158</f>
        <v>5000</v>
      </c>
      <c r="D3330" s="441"/>
      <c r="E3330" s="441"/>
      <c r="F3330" s="441"/>
      <c r="G3330" s="441"/>
      <c r="H3330" s="441">
        <f t="shared" si="2775"/>
        <v>0</v>
      </c>
      <c r="I3330" s="441"/>
      <c r="J3330" s="445"/>
      <c r="K3330" s="358"/>
      <c r="L3330" s="358"/>
      <c r="M3330" s="358"/>
      <c r="N3330" s="358"/>
      <c r="O3330" s="358"/>
      <c r="P3330" s="358"/>
      <c r="Q3330" s="358"/>
      <c r="R3330" s="358"/>
      <c r="S3330" s="358"/>
      <c r="T3330" s="358"/>
      <c r="U3330" s="358"/>
      <c r="V3330" s="358"/>
      <c r="W3330" s="358"/>
      <c r="X3330" s="358"/>
      <c r="Y3330" s="358"/>
      <c r="Z3330" s="358"/>
      <c r="AA3330" s="358"/>
      <c r="AB3330" s="358"/>
      <c r="AC3330" s="358"/>
      <c r="AD3330" s="358"/>
      <c r="AE3330" s="358"/>
      <c r="AF3330" s="358"/>
      <c r="AG3330" s="358"/>
      <c r="AH3330" s="358"/>
      <c r="AI3330" s="358"/>
      <c r="AJ3330" s="358"/>
      <c r="AK3330" s="358"/>
      <c r="AL3330" s="358"/>
      <c r="AM3330" s="358"/>
    </row>
    <row r="3331" spans="1:39" x14ac:dyDescent="0.25">
      <c r="A3331" s="353" t="s">
        <v>498</v>
      </c>
      <c r="B3331" s="353" t="s">
        <v>499</v>
      </c>
      <c r="C3331" s="441">
        <f t="shared" ref="C3331:H3331" si="2776">C159</f>
        <v>9375</v>
      </c>
      <c r="D3331" s="441"/>
      <c r="E3331" s="441"/>
      <c r="F3331" s="441"/>
      <c r="G3331" s="441"/>
      <c r="H3331" s="441">
        <f t="shared" si="2776"/>
        <v>0</v>
      </c>
      <c r="I3331" s="441"/>
      <c r="J3331" s="445"/>
      <c r="K3331" s="358"/>
      <c r="L3331" s="358"/>
      <c r="M3331" s="358"/>
      <c r="N3331" s="358"/>
      <c r="O3331" s="358"/>
      <c r="P3331" s="358"/>
      <c r="Q3331" s="358"/>
      <c r="R3331" s="358"/>
      <c r="S3331" s="358"/>
      <c r="T3331" s="358"/>
      <c r="U3331" s="358"/>
      <c r="V3331" s="358"/>
      <c r="W3331" s="358"/>
      <c r="X3331" s="358"/>
      <c r="Y3331" s="358"/>
      <c r="Z3331" s="358"/>
      <c r="AA3331" s="358"/>
      <c r="AB3331" s="358"/>
      <c r="AC3331" s="358"/>
      <c r="AD3331" s="358"/>
      <c r="AE3331" s="358"/>
      <c r="AF3331" s="358"/>
      <c r="AG3331" s="358"/>
      <c r="AH3331" s="358"/>
      <c r="AI3331" s="358"/>
      <c r="AJ3331" s="358"/>
      <c r="AK3331" s="358"/>
      <c r="AL3331" s="358"/>
      <c r="AM3331" s="358"/>
    </row>
    <row r="3332" spans="1:39" x14ac:dyDescent="0.25">
      <c r="A3332" s="353" t="s">
        <v>363</v>
      </c>
      <c r="B3332" s="353" t="s">
        <v>363</v>
      </c>
      <c r="C3332" s="441">
        <f t="shared" ref="C3332:H3332" si="2777">C160</f>
        <v>5000</v>
      </c>
      <c r="D3332" s="441"/>
      <c r="E3332" s="441"/>
      <c r="F3332" s="441"/>
      <c r="G3332" s="441"/>
      <c r="H3332" s="441">
        <f t="shared" si="2777"/>
        <v>0</v>
      </c>
      <c r="I3332" s="441"/>
      <c r="J3332" s="445"/>
      <c r="K3332" s="358"/>
      <c r="L3332" s="358"/>
      <c r="M3332" s="358"/>
      <c r="N3332" s="358"/>
      <c r="O3332" s="358"/>
      <c r="P3332" s="358"/>
      <c r="Q3332" s="358"/>
      <c r="R3332" s="358"/>
      <c r="S3332" s="358"/>
      <c r="T3332" s="358"/>
      <c r="U3332" s="358"/>
      <c r="V3332" s="358"/>
      <c r="W3332" s="358"/>
      <c r="X3332" s="358"/>
      <c r="Y3332" s="358"/>
      <c r="Z3332" s="358"/>
      <c r="AA3332" s="358"/>
      <c r="AB3332" s="358"/>
      <c r="AC3332" s="358"/>
      <c r="AD3332" s="358"/>
      <c r="AE3332" s="358"/>
      <c r="AF3332" s="358"/>
      <c r="AG3332" s="358"/>
      <c r="AH3332" s="358"/>
      <c r="AI3332" s="358"/>
      <c r="AJ3332" s="358"/>
      <c r="AK3332" s="358"/>
      <c r="AL3332" s="358"/>
      <c r="AM3332" s="358"/>
    </row>
    <row r="3333" spans="1:39" x14ac:dyDescent="0.25">
      <c r="A3333" s="353" t="s">
        <v>258</v>
      </c>
      <c r="B3333" s="353" t="s">
        <v>359</v>
      </c>
      <c r="C3333" s="441">
        <f t="shared" ref="C3333:H3333" si="2778">C161</f>
        <v>7500</v>
      </c>
      <c r="D3333" s="441"/>
      <c r="E3333" s="441"/>
      <c r="F3333" s="441"/>
      <c r="G3333" s="441"/>
      <c r="H3333" s="441">
        <f t="shared" si="2778"/>
        <v>0</v>
      </c>
      <c r="I3333" s="441"/>
      <c r="J3333" s="445"/>
      <c r="K3333" s="358"/>
      <c r="L3333" s="358"/>
      <c r="M3333" s="358"/>
      <c r="N3333" s="358"/>
      <c r="O3333" s="358"/>
      <c r="P3333" s="358"/>
      <c r="Q3333" s="358"/>
      <c r="R3333" s="358"/>
      <c r="S3333" s="358"/>
      <c r="T3333" s="358"/>
      <c r="U3333" s="358"/>
      <c r="V3333" s="358"/>
      <c r="W3333" s="358"/>
      <c r="X3333" s="358"/>
      <c r="Y3333" s="358"/>
      <c r="Z3333" s="358"/>
      <c r="AA3333" s="358"/>
      <c r="AB3333" s="358"/>
      <c r="AC3333" s="358"/>
      <c r="AD3333" s="358"/>
      <c r="AE3333" s="358"/>
      <c r="AF3333" s="358"/>
      <c r="AG3333" s="358"/>
      <c r="AH3333" s="358"/>
      <c r="AI3333" s="358"/>
      <c r="AJ3333" s="358"/>
      <c r="AK3333" s="358"/>
      <c r="AL3333" s="358"/>
      <c r="AM3333" s="358"/>
    </row>
    <row r="3334" spans="1:39" x14ac:dyDescent="0.25">
      <c r="A3334" s="353" t="s">
        <v>258</v>
      </c>
      <c r="B3334" s="353" t="s">
        <v>340</v>
      </c>
      <c r="C3334" s="441">
        <f t="shared" ref="C3334:H3334" si="2779">C162</f>
        <v>5000</v>
      </c>
      <c r="D3334" s="441"/>
      <c r="E3334" s="441"/>
      <c r="F3334" s="441"/>
      <c r="G3334" s="441"/>
      <c r="H3334" s="441">
        <f t="shared" si="2779"/>
        <v>0</v>
      </c>
      <c r="I3334" s="441"/>
      <c r="J3334" s="445"/>
      <c r="K3334" s="358"/>
      <c r="L3334" s="358"/>
      <c r="M3334" s="358"/>
      <c r="N3334" s="358"/>
      <c r="O3334" s="358"/>
      <c r="P3334" s="358"/>
      <c r="Q3334" s="358"/>
      <c r="R3334" s="358"/>
      <c r="S3334" s="358"/>
      <c r="T3334" s="358"/>
      <c r="U3334" s="358"/>
      <c r="V3334" s="358"/>
      <c r="W3334" s="358"/>
      <c r="X3334" s="358"/>
      <c r="Y3334" s="358"/>
      <c r="Z3334" s="358"/>
      <c r="AA3334" s="358"/>
      <c r="AB3334" s="358"/>
      <c r="AC3334" s="358"/>
      <c r="AD3334" s="358"/>
      <c r="AE3334" s="358"/>
      <c r="AF3334" s="358"/>
      <c r="AG3334" s="358"/>
      <c r="AH3334" s="358"/>
      <c r="AI3334" s="358"/>
      <c r="AJ3334" s="358"/>
      <c r="AK3334" s="358"/>
      <c r="AL3334" s="358"/>
      <c r="AM3334" s="358"/>
    </row>
    <row r="3335" spans="1:39" x14ac:dyDescent="0.25">
      <c r="A3335" s="353" t="s">
        <v>281</v>
      </c>
      <c r="B3335" s="353" t="s">
        <v>281</v>
      </c>
      <c r="C3335" s="441">
        <f t="shared" ref="C3335:H3335" si="2780">C163</f>
        <v>5000</v>
      </c>
      <c r="D3335" s="441"/>
      <c r="E3335" s="441"/>
      <c r="F3335" s="441"/>
      <c r="G3335" s="441"/>
      <c r="H3335" s="441">
        <f t="shared" si="2780"/>
        <v>1</v>
      </c>
      <c r="I3335" s="441"/>
      <c r="J3335" s="445"/>
      <c r="K3335" s="358"/>
      <c r="L3335" s="358"/>
      <c r="M3335" s="358"/>
      <c r="N3335" s="358"/>
      <c r="O3335" s="358"/>
      <c r="P3335" s="358"/>
      <c r="Q3335" s="358"/>
      <c r="R3335" s="358"/>
      <c r="S3335" s="358"/>
      <c r="T3335" s="358"/>
      <c r="U3335" s="358"/>
      <c r="V3335" s="358"/>
      <c r="W3335" s="358"/>
      <c r="X3335" s="358"/>
      <c r="Y3335" s="358"/>
      <c r="Z3335" s="358"/>
      <c r="AA3335" s="358"/>
      <c r="AB3335" s="358"/>
      <c r="AC3335" s="358"/>
      <c r="AD3335" s="358"/>
      <c r="AE3335" s="358"/>
      <c r="AF3335" s="358"/>
      <c r="AG3335" s="358"/>
      <c r="AH3335" s="358"/>
      <c r="AI3335" s="358"/>
      <c r="AJ3335" s="358"/>
      <c r="AK3335" s="358"/>
      <c r="AL3335" s="358"/>
      <c r="AM3335" s="358"/>
    </row>
    <row r="3336" spans="1:39" x14ac:dyDescent="0.25">
      <c r="A3336" s="353" t="s">
        <v>259</v>
      </c>
      <c r="B3336" s="353" t="s">
        <v>315</v>
      </c>
      <c r="C3336" s="441">
        <f t="shared" ref="C3336:H3336" si="2781">C164</f>
        <v>12000</v>
      </c>
      <c r="D3336" s="441"/>
      <c r="E3336" s="441"/>
      <c r="F3336" s="441"/>
      <c r="G3336" s="441"/>
      <c r="H3336" s="441">
        <f t="shared" si="2781"/>
        <v>0</v>
      </c>
      <c r="I3336" s="441"/>
      <c r="J3336" s="445"/>
      <c r="K3336" s="358"/>
      <c r="L3336" s="358"/>
      <c r="M3336" s="358"/>
      <c r="N3336" s="358"/>
      <c r="O3336" s="358"/>
      <c r="P3336" s="358"/>
      <c r="Q3336" s="358"/>
      <c r="R3336" s="358"/>
      <c r="S3336" s="358"/>
      <c r="T3336" s="358"/>
      <c r="U3336" s="358"/>
      <c r="V3336" s="358"/>
      <c r="W3336" s="358"/>
      <c r="X3336" s="358"/>
      <c r="Y3336" s="358"/>
      <c r="Z3336" s="358"/>
      <c r="AA3336" s="358"/>
      <c r="AB3336" s="358"/>
      <c r="AC3336" s="358"/>
      <c r="AD3336" s="358"/>
      <c r="AE3336" s="358"/>
      <c r="AF3336" s="358"/>
      <c r="AG3336" s="358"/>
      <c r="AH3336" s="358"/>
      <c r="AI3336" s="358"/>
      <c r="AJ3336" s="358"/>
      <c r="AK3336" s="358"/>
      <c r="AL3336" s="358"/>
      <c r="AM3336" s="358"/>
    </row>
    <row r="3337" spans="1:39" x14ac:dyDescent="0.25">
      <c r="A3337" s="353" t="s">
        <v>259</v>
      </c>
      <c r="B3337" s="353" t="s">
        <v>454</v>
      </c>
      <c r="C3337" s="441">
        <f t="shared" ref="C3337:H3337" si="2782">C165</f>
        <v>12500</v>
      </c>
      <c r="D3337" s="441"/>
      <c r="E3337" s="441"/>
      <c r="F3337" s="441"/>
      <c r="G3337" s="441"/>
      <c r="H3337" s="441">
        <f t="shared" si="2782"/>
        <v>0</v>
      </c>
      <c r="I3337" s="441"/>
      <c r="J3337" s="445"/>
      <c r="K3337" s="358"/>
      <c r="L3337" s="358"/>
      <c r="M3337" s="358"/>
      <c r="N3337" s="358"/>
      <c r="O3337" s="358"/>
      <c r="P3337" s="358"/>
      <c r="Q3337" s="358"/>
      <c r="R3337" s="358"/>
      <c r="S3337" s="358"/>
      <c r="T3337" s="358"/>
      <c r="U3337" s="358"/>
      <c r="V3337" s="358"/>
      <c r="W3337" s="358"/>
      <c r="X3337" s="358"/>
      <c r="Y3337" s="358"/>
      <c r="Z3337" s="358"/>
      <c r="AA3337" s="358"/>
      <c r="AB3337" s="358"/>
      <c r="AC3337" s="358"/>
      <c r="AD3337" s="358"/>
      <c r="AE3337" s="358"/>
      <c r="AF3337" s="358"/>
      <c r="AG3337" s="358"/>
      <c r="AH3337" s="358"/>
      <c r="AI3337" s="358"/>
      <c r="AJ3337" s="358"/>
      <c r="AK3337" s="358"/>
      <c r="AL3337" s="358"/>
      <c r="AM3337" s="358"/>
    </row>
    <row r="3338" spans="1:39" x14ac:dyDescent="0.25">
      <c r="A3338" s="353" t="s">
        <v>536</v>
      </c>
      <c r="B3338" s="353" t="s">
        <v>536</v>
      </c>
      <c r="C3338" s="441">
        <f t="shared" ref="C3338:H3338" si="2783">C166</f>
        <v>2498.4</v>
      </c>
      <c r="D3338" s="441"/>
      <c r="E3338" s="441"/>
      <c r="F3338" s="441"/>
      <c r="G3338" s="441"/>
      <c r="H3338" s="441">
        <f t="shared" si="2783"/>
        <v>0</v>
      </c>
      <c r="I3338" s="441"/>
      <c r="J3338" s="445"/>
      <c r="K3338" s="358"/>
      <c r="L3338" s="358"/>
      <c r="M3338" s="358"/>
      <c r="N3338" s="358"/>
      <c r="O3338" s="358"/>
      <c r="P3338" s="358"/>
      <c r="Q3338" s="358"/>
      <c r="R3338" s="358"/>
      <c r="S3338" s="358"/>
      <c r="T3338" s="358"/>
      <c r="U3338" s="358"/>
      <c r="V3338" s="358"/>
      <c r="W3338" s="358"/>
      <c r="X3338" s="358"/>
      <c r="Y3338" s="358"/>
      <c r="Z3338" s="358"/>
      <c r="AA3338" s="358"/>
      <c r="AB3338" s="358"/>
      <c r="AC3338" s="358"/>
      <c r="AD3338" s="358"/>
      <c r="AE3338" s="358"/>
      <c r="AF3338" s="358"/>
      <c r="AG3338" s="358"/>
      <c r="AH3338" s="358"/>
      <c r="AI3338" s="358"/>
      <c r="AJ3338" s="358"/>
      <c r="AK3338" s="358"/>
      <c r="AL3338" s="358"/>
      <c r="AM3338" s="358"/>
    </row>
    <row r="3339" spans="1:39" x14ac:dyDescent="0.25">
      <c r="A3339" s="353" t="s">
        <v>399</v>
      </c>
      <c r="B3339" s="353" t="s">
        <v>399</v>
      </c>
      <c r="C3339" s="441">
        <f t="shared" ref="C3339:H3339" si="2784">C167</f>
        <v>20000</v>
      </c>
      <c r="D3339" s="441"/>
      <c r="E3339" s="441"/>
      <c r="F3339" s="441"/>
      <c r="G3339" s="441"/>
      <c r="H3339" s="441">
        <f t="shared" si="2784"/>
        <v>0</v>
      </c>
      <c r="I3339" s="441"/>
      <c r="J3339" s="445"/>
      <c r="K3339" s="358"/>
      <c r="L3339" s="358"/>
      <c r="M3339" s="358"/>
      <c r="N3339" s="358"/>
      <c r="O3339" s="358"/>
      <c r="P3339" s="358"/>
      <c r="Q3339" s="358"/>
      <c r="R3339" s="358"/>
      <c r="S3339" s="358"/>
      <c r="T3339" s="358"/>
      <c r="U3339" s="358"/>
      <c r="V3339" s="358"/>
      <c r="W3339" s="358"/>
      <c r="X3339" s="358"/>
      <c r="Y3339" s="358"/>
      <c r="Z3339" s="358"/>
      <c r="AA3339" s="358"/>
      <c r="AB3339" s="358"/>
      <c r="AC3339" s="358"/>
      <c r="AD3339" s="358"/>
      <c r="AE3339" s="358"/>
      <c r="AF3339" s="358"/>
      <c r="AG3339" s="358"/>
      <c r="AH3339" s="358"/>
      <c r="AI3339" s="358"/>
      <c r="AJ3339" s="358"/>
      <c r="AK3339" s="358"/>
      <c r="AL3339" s="358"/>
      <c r="AM3339" s="358"/>
    </row>
    <row r="3340" spans="1:39" x14ac:dyDescent="0.25">
      <c r="A3340" s="353" t="s">
        <v>551</v>
      </c>
      <c r="B3340" s="353" t="s">
        <v>551</v>
      </c>
      <c r="C3340" s="441">
        <f t="shared" ref="C3340:H3340" si="2785">C168</f>
        <v>2500</v>
      </c>
      <c r="D3340" s="441"/>
      <c r="E3340" s="441"/>
      <c r="F3340" s="441"/>
      <c r="G3340" s="441"/>
      <c r="H3340" s="441">
        <f t="shared" si="2785"/>
        <v>0</v>
      </c>
      <c r="I3340" s="441"/>
      <c r="J3340" s="445"/>
      <c r="K3340" s="358"/>
      <c r="L3340" s="358"/>
      <c r="M3340" s="358"/>
      <c r="N3340" s="358"/>
      <c r="O3340" s="358"/>
      <c r="P3340" s="358"/>
      <c r="Q3340" s="358"/>
      <c r="R3340" s="358"/>
      <c r="S3340" s="358"/>
      <c r="T3340" s="358"/>
      <c r="U3340" s="358"/>
      <c r="V3340" s="358"/>
      <c r="W3340" s="358"/>
      <c r="X3340" s="358"/>
      <c r="Y3340" s="358"/>
      <c r="Z3340" s="358"/>
      <c r="AA3340" s="358"/>
      <c r="AB3340" s="358"/>
      <c r="AC3340" s="358"/>
      <c r="AD3340" s="358"/>
      <c r="AE3340" s="358"/>
      <c r="AF3340" s="358"/>
      <c r="AG3340" s="358"/>
      <c r="AH3340" s="358"/>
      <c r="AI3340" s="358"/>
      <c r="AJ3340" s="358"/>
      <c r="AK3340" s="358"/>
      <c r="AL3340" s="358"/>
      <c r="AM3340" s="358"/>
    </row>
    <row r="3341" spans="1:39" x14ac:dyDescent="0.25">
      <c r="A3341" s="353" t="s">
        <v>327</v>
      </c>
      <c r="B3341" s="353" t="s">
        <v>327</v>
      </c>
      <c r="C3341" s="441">
        <f t="shared" ref="C3341:H3341" si="2786">C169</f>
        <v>6240</v>
      </c>
      <c r="D3341" s="441"/>
      <c r="E3341" s="441"/>
      <c r="F3341" s="441"/>
      <c r="G3341" s="441"/>
      <c r="H3341" s="441">
        <f t="shared" si="2786"/>
        <v>0</v>
      </c>
      <c r="I3341" s="441"/>
      <c r="J3341" s="445"/>
      <c r="K3341" s="358"/>
      <c r="L3341" s="358"/>
      <c r="M3341" s="358"/>
      <c r="N3341" s="358"/>
      <c r="O3341" s="358"/>
      <c r="P3341" s="358"/>
      <c r="Q3341" s="358"/>
      <c r="R3341" s="358"/>
      <c r="S3341" s="358"/>
      <c r="T3341" s="358"/>
      <c r="U3341" s="358"/>
      <c r="V3341" s="358"/>
      <c r="W3341" s="358"/>
      <c r="X3341" s="358"/>
      <c r="Y3341" s="358"/>
      <c r="Z3341" s="358"/>
      <c r="AA3341" s="358"/>
      <c r="AB3341" s="358"/>
      <c r="AC3341" s="358"/>
      <c r="AD3341" s="358"/>
      <c r="AE3341" s="358"/>
      <c r="AF3341" s="358"/>
      <c r="AG3341" s="358"/>
      <c r="AH3341" s="358"/>
      <c r="AI3341" s="358"/>
      <c r="AJ3341" s="358"/>
      <c r="AK3341" s="358"/>
      <c r="AL3341" s="358"/>
      <c r="AM3341" s="358"/>
    </row>
    <row r="3342" spans="1:39" x14ac:dyDescent="0.25">
      <c r="A3342" s="353" t="s">
        <v>298</v>
      </c>
      <c r="B3342" s="353" t="s">
        <v>299</v>
      </c>
      <c r="C3342" s="441">
        <f t="shared" ref="C3342:H3342" si="2787">C170</f>
        <v>2500</v>
      </c>
      <c r="D3342" s="441"/>
      <c r="E3342" s="441"/>
      <c r="F3342" s="441"/>
      <c r="G3342" s="441"/>
      <c r="H3342" s="441">
        <f t="shared" si="2787"/>
        <v>0</v>
      </c>
      <c r="I3342" s="441"/>
      <c r="J3342" s="445"/>
      <c r="K3342" s="358"/>
      <c r="L3342" s="358"/>
      <c r="M3342" s="358"/>
      <c r="N3342" s="358"/>
      <c r="O3342" s="358"/>
      <c r="P3342" s="358"/>
      <c r="Q3342" s="358"/>
      <c r="R3342" s="358"/>
      <c r="S3342" s="358"/>
      <c r="T3342" s="358"/>
      <c r="U3342" s="358"/>
      <c r="V3342" s="358"/>
      <c r="W3342" s="358"/>
      <c r="X3342" s="358"/>
      <c r="Y3342" s="358"/>
      <c r="Z3342" s="358"/>
      <c r="AA3342" s="358"/>
      <c r="AB3342" s="358"/>
      <c r="AC3342" s="358"/>
      <c r="AD3342" s="358"/>
      <c r="AE3342" s="358"/>
      <c r="AF3342" s="358"/>
      <c r="AG3342" s="358"/>
      <c r="AH3342" s="358"/>
      <c r="AI3342" s="358"/>
      <c r="AJ3342" s="358"/>
      <c r="AK3342" s="358"/>
      <c r="AL3342" s="358"/>
      <c r="AM3342" s="358"/>
    </row>
    <row r="3343" spans="1:39" x14ac:dyDescent="0.25">
      <c r="A3343" s="353" t="s">
        <v>481</v>
      </c>
      <c r="B3343" s="353" t="s">
        <v>482</v>
      </c>
      <c r="C3343" s="441">
        <f t="shared" ref="C3343:H3343" si="2788">C171</f>
        <v>5000</v>
      </c>
      <c r="D3343" s="441"/>
      <c r="E3343" s="441"/>
      <c r="F3343" s="441"/>
      <c r="G3343" s="441"/>
      <c r="H3343" s="441">
        <f t="shared" si="2788"/>
        <v>0</v>
      </c>
      <c r="I3343" s="441"/>
      <c r="J3343" s="445"/>
      <c r="K3343" s="358"/>
      <c r="L3343" s="358"/>
      <c r="M3343" s="358"/>
      <c r="N3343" s="358"/>
      <c r="O3343" s="358"/>
      <c r="P3343" s="358"/>
      <c r="Q3343" s="358"/>
      <c r="R3343" s="358"/>
      <c r="S3343" s="358"/>
      <c r="T3343" s="358"/>
      <c r="U3343" s="358"/>
      <c r="V3343" s="358"/>
      <c r="W3343" s="358"/>
      <c r="X3343" s="358"/>
      <c r="Y3343" s="358"/>
      <c r="Z3343" s="358"/>
      <c r="AA3343" s="358"/>
      <c r="AB3343" s="358"/>
      <c r="AC3343" s="358"/>
      <c r="AD3343" s="358"/>
      <c r="AE3343" s="358"/>
      <c r="AF3343" s="358"/>
      <c r="AG3343" s="358"/>
      <c r="AH3343" s="358"/>
      <c r="AI3343" s="358"/>
      <c r="AJ3343" s="358"/>
      <c r="AK3343" s="358"/>
      <c r="AL3343" s="358"/>
      <c r="AM3343" s="358"/>
    </row>
    <row r="3344" spans="1:39" x14ac:dyDescent="0.25">
      <c r="A3344" s="353" t="s">
        <v>336</v>
      </c>
      <c r="B3344" s="353" t="s">
        <v>337</v>
      </c>
      <c r="C3344" s="441">
        <f t="shared" ref="C3344:H3344" si="2789">C172</f>
        <v>750</v>
      </c>
      <c r="D3344" s="441"/>
      <c r="E3344" s="441"/>
      <c r="F3344" s="441"/>
      <c r="G3344" s="441"/>
      <c r="H3344" s="441">
        <f t="shared" si="2789"/>
        <v>0</v>
      </c>
      <c r="I3344" s="441"/>
      <c r="J3344" s="445"/>
      <c r="K3344" s="358"/>
      <c r="L3344" s="358"/>
      <c r="M3344" s="358"/>
      <c r="N3344" s="358"/>
      <c r="O3344" s="358"/>
      <c r="P3344" s="358"/>
      <c r="Q3344" s="358"/>
      <c r="R3344" s="358"/>
      <c r="S3344" s="358"/>
      <c r="T3344" s="358"/>
      <c r="U3344" s="358"/>
      <c r="V3344" s="358"/>
      <c r="W3344" s="358"/>
      <c r="X3344" s="358"/>
      <c r="Y3344" s="358"/>
      <c r="Z3344" s="358"/>
      <c r="AA3344" s="358"/>
      <c r="AB3344" s="358"/>
      <c r="AC3344" s="358"/>
      <c r="AD3344" s="358"/>
      <c r="AE3344" s="358"/>
      <c r="AF3344" s="358"/>
      <c r="AG3344" s="358"/>
      <c r="AH3344" s="358"/>
      <c r="AI3344" s="358"/>
      <c r="AJ3344" s="358"/>
      <c r="AK3344" s="358"/>
      <c r="AL3344" s="358"/>
      <c r="AM3344" s="358"/>
    </row>
    <row r="3345" spans="1:39" x14ac:dyDescent="0.25">
      <c r="A3345" s="353" t="s">
        <v>341</v>
      </c>
      <c r="B3345" s="353" t="s">
        <v>341</v>
      </c>
      <c r="C3345" s="441">
        <f t="shared" ref="C3345:H3345" si="2790">C173</f>
        <v>12500</v>
      </c>
      <c r="D3345" s="441"/>
      <c r="E3345" s="441"/>
      <c r="F3345" s="441"/>
      <c r="G3345" s="441"/>
      <c r="H3345" s="441">
        <f t="shared" si="2790"/>
        <v>0</v>
      </c>
      <c r="I3345" s="441"/>
      <c r="J3345" s="445"/>
      <c r="K3345" s="358"/>
      <c r="L3345" s="358"/>
      <c r="M3345" s="358"/>
      <c r="N3345" s="358"/>
      <c r="O3345" s="358"/>
      <c r="P3345" s="358"/>
      <c r="Q3345" s="358"/>
      <c r="R3345" s="358"/>
      <c r="S3345" s="358"/>
      <c r="T3345" s="358"/>
      <c r="U3345" s="358"/>
      <c r="V3345" s="358"/>
      <c r="W3345" s="358"/>
      <c r="X3345" s="358"/>
      <c r="Y3345" s="358"/>
      <c r="Z3345" s="358"/>
      <c r="AA3345" s="358"/>
      <c r="AB3345" s="358"/>
      <c r="AC3345" s="358"/>
      <c r="AD3345" s="358"/>
      <c r="AE3345" s="358"/>
      <c r="AF3345" s="358"/>
      <c r="AG3345" s="358"/>
      <c r="AH3345" s="358"/>
      <c r="AI3345" s="358"/>
      <c r="AJ3345" s="358"/>
      <c r="AK3345" s="358"/>
      <c r="AL3345" s="358"/>
      <c r="AM3345" s="358"/>
    </row>
    <row r="3346" spans="1:39" x14ac:dyDescent="0.25">
      <c r="A3346" s="353" t="s">
        <v>347</v>
      </c>
      <c r="B3346" s="353" t="s">
        <v>347</v>
      </c>
      <c r="C3346" s="441">
        <f t="shared" ref="C3346:H3346" si="2791">C174</f>
        <v>3000</v>
      </c>
      <c r="D3346" s="441"/>
      <c r="E3346" s="441"/>
      <c r="F3346" s="441"/>
      <c r="G3346" s="441"/>
      <c r="H3346" s="441">
        <f t="shared" si="2791"/>
        <v>0</v>
      </c>
      <c r="I3346" s="441"/>
      <c r="J3346" s="445"/>
      <c r="K3346" s="358"/>
      <c r="L3346" s="358"/>
      <c r="M3346" s="358"/>
      <c r="N3346" s="358"/>
      <c r="O3346" s="358"/>
      <c r="P3346" s="358"/>
      <c r="Q3346" s="358"/>
      <c r="R3346" s="358"/>
      <c r="S3346" s="358"/>
      <c r="T3346" s="358"/>
      <c r="U3346" s="358"/>
      <c r="V3346" s="358"/>
      <c r="W3346" s="358"/>
      <c r="X3346" s="358"/>
      <c r="Y3346" s="358"/>
      <c r="Z3346" s="358"/>
      <c r="AA3346" s="358"/>
      <c r="AB3346" s="358"/>
      <c r="AC3346" s="358"/>
      <c r="AD3346" s="358"/>
      <c r="AE3346" s="358"/>
      <c r="AF3346" s="358"/>
      <c r="AG3346" s="358"/>
      <c r="AH3346" s="358"/>
      <c r="AI3346" s="358"/>
      <c r="AJ3346" s="358"/>
      <c r="AK3346" s="358"/>
      <c r="AL3346" s="358"/>
      <c r="AM3346" s="358"/>
    </row>
    <row r="3347" spans="1:39" x14ac:dyDescent="0.25">
      <c r="A3347" s="353" t="s">
        <v>414</v>
      </c>
      <c r="B3347" s="353" t="s">
        <v>414</v>
      </c>
      <c r="C3347" s="441">
        <f t="shared" ref="C3347:H3347" si="2792">C175</f>
        <v>3000</v>
      </c>
      <c r="D3347" s="441"/>
      <c r="E3347" s="441"/>
      <c r="F3347" s="441"/>
      <c r="G3347" s="441"/>
      <c r="H3347" s="441">
        <f t="shared" si="2792"/>
        <v>0</v>
      </c>
      <c r="I3347" s="441"/>
      <c r="J3347" s="445"/>
      <c r="K3347" s="358"/>
      <c r="L3347" s="358"/>
      <c r="M3347" s="358"/>
      <c r="N3347" s="358"/>
      <c r="O3347" s="358"/>
      <c r="P3347" s="358"/>
      <c r="Q3347" s="358"/>
      <c r="R3347" s="358"/>
      <c r="S3347" s="358"/>
      <c r="T3347" s="358"/>
      <c r="U3347" s="358"/>
      <c r="V3347" s="358"/>
      <c r="W3347" s="358"/>
      <c r="X3347" s="358"/>
      <c r="Y3347" s="358"/>
      <c r="Z3347" s="358"/>
      <c r="AA3347" s="358"/>
      <c r="AB3347" s="358"/>
      <c r="AC3347" s="358"/>
      <c r="AD3347" s="358"/>
      <c r="AE3347" s="358"/>
      <c r="AF3347" s="358"/>
      <c r="AG3347" s="358"/>
      <c r="AH3347" s="358"/>
      <c r="AI3347" s="358"/>
      <c r="AJ3347" s="358"/>
      <c r="AK3347" s="358"/>
      <c r="AL3347" s="358"/>
      <c r="AM3347" s="358"/>
    </row>
    <row r="3348" spans="1:39" x14ac:dyDescent="0.25">
      <c r="A3348" s="353" t="s">
        <v>448</v>
      </c>
      <c r="B3348" s="353" t="s">
        <v>448</v>
      </c>
      <c r="C3348" s="441">
        <f t="shared" ref="C3348:H3348" si="2793">C176</f>
        <v>2500</v>
      </c>
      <c r="D3348" s="441"/>
      <c r="E3348" s="441"/>
      <c r="F3348" s="441"/>
      <c r="G3348" s="441"/>
      <c r="H3348" s="441">
        <f t="shared" si="2793"/>
        <v>0</v>
      </c>
      <c r="I3348" s="441"/>
      <c r="J3348" s="445"/>
      <c r="K3348" s="358"/>
      <c r="L3348" s="358"/>
      <c r="M3348" s="358"/>
      <c r="N3348" s="358"/>
      <c r="O3348" s="358"/>
      <c r="P3348" s="358"/>
      <c r="Q3348" s="358"/>
      <c r="R3348" s="358"/>
      <c r="S3348" s="358"/>
      <c r="T3348" s="358"/>
      <c r="U3348" s="358"/>
      <c r="V3348" s="358"/>
      <c r="W3348" s="358"/>
      <c r="X3348" s="358"/>
      <c r="Y3348" s="358"/>
      <c r="Z3348" s="358"/>
      <c r="AA3348" s="358"/>
      <c r="AB3348" s="358"/>
      <c r="AC3348" s="358"/>
      <c r="AD3348" s="358"/>
      <c r="AE3348" s="358"/>
      <c r="AF3348" s="358"/>
      <c r="AG3348" s="358"/>
      <c r="AH3348" s="358"/>
      <c r="AI3348" s="358"/>
      <c r="AJ3348" s="358"/>
      <c r="AK3348" s="358"/>
      <c r="AL3348" s="358"/>
      <c r="AM3348" s="358"/>
    </row>
    <row r="3349" spans="1:39" x14ac:dyDescent="0.25">
      <c r="A3349" s="353" t="s">
        <v>394</v>
      </c>
      <c r="B3349" s="353" t="s">
        <v>394</v>
      </c>
      <c r="C3349" s="441">
        <f t="shared" ref="C3349:H3349" si="2794">C177</f>
        <v>5616</v>
      </c>
      <c r="D3349" s="441"/>
      <c r="E3349" s="441"/>
      <c r="F3349" s="441"/>
      <c r="G3349" s="441"/>
      <c r="H3349" s="441">
        <f t="shared" si="2794"/>
        <v>0</v>
      </c>
      <c r="I3349" s="441"/>
      <c r="J3349" s="445"/>
      <c r="K3349" s="358"/>
      <c r="L3349" s="358"/>
      <c r="M3349" s="358"/>
      <c r="N3349" s="358"/>
      <c r="O3349" s="358"/>
      <c r="P3349" s="358"/>
      <c r="Q3349" s="358"/>
      <c r="R3349" s="358"/>
      <c r="S3349" s="358"/>
      <c r="T3349" s="358"/>
      <c r="U3349" s="358"/>
      <c r="V3349" s="358"/>
      <c r="W3349" s="358"/>
      <c r="X3349" s="358"/>
      <c r="Y3349" s="358"/>
      <c r="Z3349" s="358"/>
      <c r="AA3349" s="358"/>
      <c r="AB3349" s="358"/>
      <c r="AC3349" s="358"/>
      <c r="AD3349" s="358"/>
      <c r="AE3349" s="358"/>
      <c r="AF3349" s="358"/>
      <c r="AG3349" s="358"/>
      <c r="AH3349" s="358"/>
      <c r="AI3349" s="358"/>
      <c r="AJ3349" s="358"/>
      <c r="AK3349" s="358"/>
      <c r="AL3349" s="358"/>
      <c r="AM3349" s="358"/>
    </row>
    <row r="3350" spans="1:39" x14ac:dyDescent="0.25">
      <c r="A3350" s="353" t="s">
        <v>393</v>
      </c>
      <c r="B3350" s="353" t="s">
        <v>393</v>
      </c>
      <c r="C3350" s="441">
        <f t="shared" ref="C3350:H3350" si="2795">C178</f>
        <v>1800</v>
      </c>
      <c r="D3350" s="441"/>
      <c r="E3350" s="441"/>
      <c r="F3350" s="441"/>
      <c r="G3350" s="441"/>
      <c r="H3350" s="441">
        <f t="shared" si="2795"/>
        <v>0</v>
      </c>
      <c r="I3350" s="441"/>
      <c r="J3350" s="445"/>
      <c r="K3350" s="358"/>
      <c r="L3350" s="358"/>
      <c r="M3350" s="358"/>
      <c r="N3350" s="358"/>
      <c r="O3350" s="358"/>
      <c r="P3350" s="358"/>
      <c r="Q3350" s="358"/>
      <c r="R3350" s="358"/>
      <c r="S3350" s="358"/>
      <c r="T3350" s="358"/>
      <c r="U3350" s="358"/>
      <c r="V3350" s="358"/>
      <c r="W3350" s="358"/>
      <c r="X3350" s="358"/>
      <c r="Y3350" s="358"/>
      <c r="Z3350" s="358"/>
      <c r="AA3350" s="358"/>
      <c r="AB3350" s="358"/>
      <c r="AC3350" s="358"/>
      <c r="AD3350" s="358"/>
      <c r="AE3350" s="358"/>
      <c r="AF3350" s="358"/>
      <c r="AG3350" s="358"/>
      <c r="AH3350" s="358"/>
      <c r="AI3350" s="358"/>
      <c r="AJ3350" s="358"/>
      <c r="AK3350" s="358"/>
      <c r="AL3350" s="358"/>
      <c r="AM3350" s="358"/>
    </row>
    <row r="3351" spans="1:39" x14ac:dyDescent="0.25">
      <c r="A3351" s="353" t="s">
        <v>459</v>
      </c>
      <c r="B3351" s="353" t="s">
        <v>459</v>
      </c>
      <c r="C3351" s="441">
        <f t="shared" ref="C3351:H3351" si="2796">C179</f>
        <v>2502</v>
      </c>
      <c r="D3351" s="441"/>
      <c r="E3351" s="441"/>
      <c r="F3351" s="441"/>
      <c r="G3351" s="441"/>
      <c r="H3351" s="441">
        <f t="shared" si="2796"/>
        <v>0</v>
      </c>
      <c r="I3351" s="441"/>
      <c r="J3351" s="445"/>
      <c r="K3351" s="358"/>
      <c r="L3351" s="358"/>
      <c r="M3351" s="358"/>
      <c r="N3351" s="358"/>
      <c r="O3351" s="358"/>
      <c r="P3351" s="358"/>
      <c r="Q3351" s="358"/>
      <c r="R3351" s="358"/>
      <c r="S3351" s="358"/>
      <c r="T3351" s="358"/>
      <c r="U3351" s="358"/>
      <c r="V3351" s="358"/>
      <c r="W3351" s="358"/>
      <c r="X3351" s="358"/>
      <c r="Y3351" s="358"/>
      <c r="Z3351" s="358"/>
      <c r="AA3351" s="358"/>
      <c r="AB3351" s="358"/>
      <c r="AC3351" s="358"/>
      <c r="AD3351" s="358"/>
      <c r="AE3351" s="358"/>
      <c r="AF3351" s="358"/>
      <c r="AG3351" s="358"/>
      <c r="AH3351" s="358"/>
      <c r="AI3351" s="358"/>
      <c r="AJ3351" s="358"/>
      <c r="AK3351" s="358"/>
      <c r="AL3351" s="358"/>
      <c r="AM3351" s="358"/>
    </row>
    <row r="3352" spans="1:39" x14ac:dyDescent="0.25">
      <c r="A3352" s="353" t="s">
        <v>550</v>
      </c>
      <c r="B3352" s="353" t="s">
        <v>550</v>
      </c>
      <c r="C3352" s="441">
        <f t="shared" ref="C3352:H3352" si="2797">C180</f>
        <v>6250</v>
      </c>
      <c r="D3352" s="441"/>
      <c r="E3352" s="441"/>
      <c r="F3352" s="441"/>
      <c r="G3352" s="441"/>
      <c r="H3352" s="441">
        <f t="shared" si="2797"/>
        <v>0</v>
      </c>
      <c r="I3352" s="441"/>
      <c r="J3352" s="445"/>
      <c r="K3352" s="358"/>
      <c r="L3352" s="358"/>
      <c r="M3352" s="358"/>
      <c r="N3352" s="358"/>
      <c r="O3352" s="358"/>
      <c r="P3352" s="358"/>
      <c r="Q3352" s="358"/>
      <c r="R3352" s="358"/>
      <c r="S3352" s="358"/>
      <c r="T3352" s="358"/>
      <c r="U3352" s="358"/>
      <c r="V3352" s="358"/>
      <c r="W3352" s="358"/>
      <c r="X3352" s="358"/>
      <c r="Y3352" s="358"/>
      <c r="Z3352" s="358"/>
      <c r="AA3352" s="358"/>
      <c r="AB3352" s="358"/>
      <c r="AC3352" s="358"/>
      <c r="AD3352" s="358"/>
      <c r="AE3352" s="358"/>
      <c r="AF3352" s="358"/>
      <c r="AG3352" s="358"/>
      <c r="AH3352" s="358"/>
      <c r="AI3352" s="358"/>
      <c r="AJ3352" s="358"/>
      <c r="AK3352" s="358"/>
      <c r="AL3352" s="358"/>
      <c r="AM3352" s="358"/>
    </row>
    <row r="3353" spans="1:39" x14ac:dyDescent="0.25">
      <c r="A3353" s="353" t="s">
        <v>465</v>
      </c>
      <c r="B3353" s="353" t="s">
        <v>465</v>
      </c>
      <c r="C3353" s="441">
        <f t="shared" ref="C3353:H3353" si="2798">C181</f>
        <v>2000</v>
      </c>
      <c r="D3353" s="441"/>
      <c r="E3353" s="441"/>
      <c r="F3353" s="441"/>
      <c r="G3353" s="441"/>
      <c r="H3353" s="441">
        <f t="shared" si="2798"/>
        <v>0</v>
      </c>
      <c r="I3353" s="441"/>
      <c r="J3353" s="445"/>
      <c r="K3353" s="358"/>
      <c r="L3353" s="358"/>
      <c r="M3353" s="358"/>
      <c r="N3353" s="358"/>
      <c r="O3353" s="358"/>
      <c r="P3353" s="358"/>
      <c r="Q3353" s="358"/>
      <c r="R3353" s="358"/>
      <c r="S3353" s="358"/>
      <c r="T3353" s="358"/>
      <c r="U3353" s="358"/>
      <c r="V3353" s="358"/>
      <c r="W3353" s="358"/>
      <c r="X3353" s="358"/>
      <c r="Y3353" s="358"/>
      <c r="Z3353" s="358"/>
      <c r="AA3353" s="358"/>
      <c r="AB3353" s="358"/>
      <c r="AC3353" s="358"/>
      <c r="AD3353" s="358"/>
      <c r="AE3353" s="358"/>
      <c r="AF3353" s="358"/>
      <c r="AG3353" s="358"/>
      <c r="AH3353" s="358"/>
      <c r="AI3353" s="358"/>
      <c r="AJ3353" s="358"/>
      <c r="AK3353" s="358"/>
      <c r="AL3353" s="358"/>
      <c r="AM3353" s="358"/>
    </row>
    <row r="3354" spans="1:39" x14ac:dyDescent="0.25">
      <c r="A3354" s="353" t="s">
        <v>540</v>
      </c>
      <c r="B3354" s="353" t="s">
        <v>541</v>
      </c>
      <c r="C3354" s="441">
        <f t="shared" ref="C3354:H3354" si="2799">C182</f>
        <v>1000</v>
      </c>
      <c r="D3354" s="441"/>
      <c r="E3354" s="441"/>
      <c r="F3354" s="441"/>
      <c r="G3354" s="441"/>
      <c r="H3354" s="441">
        <f t="shared" si="2799"/>
        <v>0</v>
      </c>
      <c r="I3354" s="441"/>
      <c r="J3354" s="445"/>
      <c r="K3354" s="358"/>
      <c r="L3354" s="358"/>
      <c r="M3354" s="358"/>
      <c r="N3354" s="358"/>
      <c r="O3354" s="358"/>
      <c r="P3354" s="358"/>
      <c r="Q3354" s="358"/>
      <c r="R3354" s="358"/>
      <c r="S3354" s="358"/>
      <c r="T3354" s="358"/>
      <c r="U3354" s="358"/>
      <c r="V3354" s="358"/>
      <c r="W3354" s="358"/>
      <c r="X3354" s="358"/>
      <c r="Y3354" s="358"/>
      <c r="Z3354" s="358"/>
      <c r="AA3354" s="358"/>
      <c r="AB3354" s="358"/>
      <c r="AC3354" s="358"/>
      <c r="AD3354" s="358"/>
      <c r="AE3354" s="358"/>
      <c r="AF3354" s="358"/>
      <c r="AG3354" s="358"/>
      <c r="AH3354" s="358"/>
      <c r="AI3354" s="358"/>
      <c r="AJ3354" s="358"/>
      <c r="AK3354" s="358"/>
      <c r="AL3354" s="358"/>
      <c r="AM3354" s="358"/>
    </row>
    <row r="3355" spans="1:39" x14ac:dyDescent="0.25">
      <c r="A3355" s="353" t="s">
        <v>330</v>
      </c>
      <c r="B3355" s="353" t="s">
        <v>330</v>
      </c>
      <c r="C3355" s="441">
        <f t="shared" ref="C3355:H3355" si="2800">C183</f>
        <v>3750</v>
      </c>
      <c r="D3355" s="441"/>
      <c r="E3355" s="441"/>
      <c r="F3355" s="441"/>
      <c r="G3355" s="441"/>
      <c r="H3355" s="441">
        <f t="shared" si="2800"/>
        <v>0</v>
      </c>
      <c r="I3355" s="441"/>
      <c r="J3355" s="445"/>
      <c r="K3355" s="358"/>
      <c r="L3355" s="358"/>
      <c r="M3355" s="358"/>
      <c r="N3355" s="358"/>
      <c r="O3355" s="358"/>
      <c r="P3355" s="358"/>
      <c r="Q3355" s="358"/>
      <c r="R3355" s="358"/>
      <c r="S3355" s="358"/>
      <c r="T3355" s="358"/>
      <c r="U3355" s="358"/>
      <c r="V3355" s="358"/>
      <c r="W3355" s="358"/>
      <c r="X3355" s="358"/>
      <c r="Y3355" s="358"/>
      <c r="Z3355" s="358"/>
      <c r="AA3355" s="358"/>
      <c r="AB3355" s="358"/>
      <c r="AC3355" s="358"/>
      <c r="AD3355" s="358"/>
      <c r="AE3355" s="358"/>
      <c r="AF3355" s="358"/>
      <c r="AG3355" s="358"/>
      <c r="AH3355" s="358"/>
      <c r="AI3355" s="358"/>
      <c r="AJ3355" s="358"/>
      <c r="AK3355" s="358"/>
      <c r="AL3355" s="358"/>
      <c r="AM3355" s="358"/>
    </row>
    <row r="3356" spans="1:39" x14ac:dyDescent="0.25">
      <c r="A3356" s="353" t="s">
        <v>554</v>
      </c>
      <c r="B3356" s="353" t="s">
        <v>554</v>
      </c>
      <c r="C3356" s="441">
        <f t="shared" ref="C3356:H3356" si="2801">C184</f>
        <v>7500</v>
      </c>
      <c r="D3356" s="441"/>
      <c r="E3356" s="441"/>
      <c r="F3356" s="441"/>
      <c r="G3356" s="441"/>
      <c r="H3356" s="441">
        <f t="shared" si="2801"/>
        <v>0</v>
      </c>
      <c r="I3356" s="441"/>
      <c r="J3356" s="445"/>
      <c r="K3356" s="358"/>
      <c r="L3356" s="358"/>
      <c r="M3356" s="358"/>
      <c r="N3356" s="358"/>
      <c r="O3356" s="358"/>
      <c r="P3356" s="358"/>
      <c r="Q3356" s="358"/>
      <c r="R3356" s="358"/>
      <c r="S3356" s="358"/>
      <c r="T3356" s="358"/>
      <c r="U3356" s="358"/>
      <c r="V3356" s="358"/>
      <c r="W3356" s="358"/>
      <c r="X3356" s="358"/>
      <c r="Y3356" s="358"/>
      <c r="Z3356" s="358"/>
      <c r="AA3356" s="358"/>
      <c r="AB3356" s="358"/>
      <c r="AC3356" s="358"/>
      <c r="AD3356" s="358"/>
      <c r="AE3356" s="358"/>
      <c r="AF3356" s="358"/>
      <c r="AG3356" s="358"/>
      <c r="AH3356" s="358"/>
      <c r="AI3356" s="358"/>
      <c r="AJ3356" s="358"/>
      <c r="AK3356" s="358"/>
      <c r="AL3356" s="358"/>
      <c r="AM3356" s="358"/>
    </row>
    <row r="3357" spans="1:39" x14ac:dyDescent="0.25">
      <c r="A3357" s="353" t="s">
        <v>291</v>
      </c>
      <c r="B3357" s="353" t="s">
        <v>291</v>
      </c>
      <c r="C3357" s="441">
        <f t="shared" ref="C3357:H3357" si="2802">C185</f>
        <v>1000</v>
      </c>
      <c r="D3357" s="441"/>
      <c r="E3357" s="441"/>
      <c r="F3357" s="441"/>
      <c r="G3357" s="441"/>
      <c r="H3357" s="441">
        <f t="shared" si="2802"/>
        <v>0</v>
      </c>
      <c r="I3357" s="441"/>
      <c r="J3357" s="445"/>
      <c r="K3357" s="358"/>
      <c r="L3357" s="358"/>
      <c r="M3357" s="358"/>
      <c r="N3357" s="358"/>
      <c r="O3357" s="358"/>
      <c r="P3357" s="358"/>
      <c r="Q3357" s="358"/>
      <c r="R3357" s="358"/>
      <c r="S3357" s="358"/>
      <c r="T3357" s="358"/>
      <c r="U3357" s="358"/>
      <c r="V3357" s="358"/>
      <c r="W3357" s="358"/>
      <c r="X3357" s="358"/>
      <c r="Y3357" s="358"/>
      <c r="Z3357" s="358"/>
      <c r="AA3357" s="358"/>
      <c r="AB3357" s="358"/>
      <c r="AC3357" s="358"/>
      <c r="AD3357" s="358"/>
      <c r="AE3357" s="358"/>
      <c r="AF3357" s="358"/>
      <c r="AG3357" s="358"/>
      <c r="AH3357" s="358"/>
      <c r="AI3357" s="358"/>
      <c r="AJ3357" s="358"/>
      <c r="AK3357" s="358"/>
      <c r="AL3357" s="358"/>
      <c r="AM3357" s="358"/>
    </row>
    <row r="3358" spans="1:39" x14ac:dyDescent="0.25">
      <c r="A3358" s="353" t="s">
        <v>539</v>
      </c>
      <c r="B3358" s="353" t="s">
        <v>539</v>
      </c>
      <c r="C3358" s="441">
        <f t="shared" ref="C3358:H3358" si="2803">C186</f>
        <v>3000</v>
      </c>
      <c r="D3358" s="441"/>
      <c r="E3358" s="441"/>
      <c r="F3358" s="441"/>
      <c r="G3358" s="441"/>
      <c r="H3358" s="441">
        <f t="shared" si="2803"/>
        <v>0</v>
      </c>
      <c r="I3358" s="441"/>
      <c r="J3358" s="445"/>
      <c r="K3358" s="358"/>
      <c r="L3358" s="358"/>
      <c r="M3358" s="358"/>
      <c r="N3358" s="358"/>
      <c r="O3358" s="358"/>
      <c r="P3358" s="358"/>
      <c r="Q3358" s="358"/>
      <c r="R3358" s="358"/>
      <c r="S3358" s="358"/>
      <c r="T3358" s="358"/>
      <c r="U3358" s="358"/>
      <c r="V3358" s="358"/>
      <c r="W3358" s="358"/>
      <c r="X3358" s="358"/>
      <c r="Y3358" s="358"/>
      <c r="Z3358" s="358"/>
      <c r="AA3358" s="358"/>
      <c r="AB3358" s="358"/>
      <c r="AC3358" s="358"/>
      <c r="AD3358" s="358"/>
      <c r="AE3358" s="358"/>
      <c r="AF3358" s="358"/>
      <c r="AG3358" s="358"/>
      <c r="AH3358" s="358"/>
      <c r="AI3358" s="358"/>
      <c r="AJ3358" s="358"/>
      <c r="AK3358" s="358"/>
      <c r="AL3358" s="358"/>
      <c r="AM3358" s="358"/>
    </row>
    <row r="3359" spans="1:39" x14ac:dyDescent="0.25">
      <c r="A3359" s="353" t="s">
        <v>283</v>
      </c>
      <c r="B3359" s="353" t="s">
        <v>283</v>
      </c>
      <c r="C3359" s="441">
        <f t="shared" ref="C3359:H3359" si="2804">C187</f>
        <v>1000</v>
      </c>
      <c r="D3359" s="441"/>
      <c r="E3359" s="441"/>
      <c r="F3359" s="441"/>
      <c r="G3359" s="441"/>
      <c r="H3359" s="441">
        <f t="shared" si="2804"/>
        <v>0</v>
      </c>
      <c r="I3359" s="441"/>
      <c r="J3359" s="445"/>
      <c r="K3359" s="358"/>
      <c r="L3359" s="358"/>
      <c r="M3359" s="358"/>
      <c r="N3359" s="358"/>
      <c r="O3359" s="358"/>
      <c r="P3359" s="358"/>
      <c r="Q3359" s="358"/>
      <c r="R3359" s="358"/>
      <c r="S3359" s="358"/>
      <c r="T3359" s="358"/>
      <c r="U3359" s="358"/>
      <c r="V3359" s="358"/>
      <c r="W3359" s="358"/>
      <c r="X3359" s="358"/>
      <c r="Y3359" s="358"/>
      <c r="Z3359" s="358"/>
      <c r="AA3359" s="358"/>
      <c r="AB3359" s="358"/>
      <c r="AC3359" s="358"/>
      <c r="AD3359" s="358"/>
      <c r="AE3359" s="358"/>
      <c r="AF3359" s="358"/>
      <c r="AG3359" s="358"/>
      <c r="AH3359" s="358"/>
      <c r="AI3359" s="358"/>
      <c r="AJ3359" s="358"/>
      <c r="AK3359" s="358"/>
      <c r="AL3359" s="358"/>
      <c r="AM3359" s="358"/>
    </row>
    <row r="3360" spans="1:39" x14ac:dyDescent="0.25">
      <c r="A3360" s="353" t="s">
        <v>310</v>
      </c>
      <c r="B3360" s="353" t="s">
        <v>310</v>
      </c>
      <c r="C3360" s="441">
        <f t="shared" ref="C3360:H3360" si="2805">C188</f>
        <v>2000</v>
      </c>
      <c r="D3360" s="441"/>
      <c r="E3360" s="441"/>
      <c r="F3360" s="441"/>
      <c r="G3360" s="441"/>
      <c r="H3360" s="441">
        <f t="shared" si="2805"/>
        <v>0</v>
      </c>
      <c r="I3360" s="441"/>
      <c r="J3360" s="445"/>
      <c r="K3360" s="358"/>
      <c r="L3360" s="358"/>
      <c r="M3360" s="358"/>
      <c r="N3360" s="358"/>
      <c r="O3360" s="358"/>
      <c r="P3360" s="358"/>
      <c r="Q3360" s="358"/>
      <c r="R3360" s="358"/>
      <c r="S3360" s="358"/>
      <c r="T3360" s="358"/>
      <c r="U3360" s="358"/>
      <c r="V3360" s="358"/>
      <c r="W3360" s="358"/>
      <c r="X3360" s="358"/>
      <c r="Y3360" s="358"/>
      <c r="Z3360" s="358"/>
      <c r="AA3360" s="358"/>
      <c r="AB3360" s="358"/>
      <c r="AC3360" s="358"/>
      <c r="AD3360" s="358"/>
      <c r="AE3360" s="358"/>
      <c r="AF3360" s="358"/>
      <c r="AG3360" s="358"/>
      <c r="AH3360" s="358"/>
      <c r="AI3360" s="358"/>
      <c r="AJ3360" s="358"/>
      <c r="AK3360" s="358"/>
      <c r="AL3360" s="358"/>
      <c r="AM3360" s="358"/>
    </row>
    <row r="3361" spans="1:39" x14ac:dyDescent="0.25">
      <c r="A3361" s="353" t="s">
        <v>444</v>
      </c>
      <c r="B3361" s="353" t="s">
        <v>444</v>
      </c>
      <c r="C3361" s="441">
        <f t="shared" ref="C3361:H3361" si="2806">C189</f>
        <v>12500</v>
      </c>
      <c r="D3361" s="441"/>
      <c r="E3361" s="441"/>
      <c r="F3361" s="441"/>
      <c r="G3361" s="441"/>
      <c r="H3361" s="441">
        <f t="shared" si="2806"/>
        <v>0</v>
      </c>
      <c r="I3361" s="441"/>
      <c r="J3361" s="445"/>
      <c r="K3361" s="358"/>
      <c r="L3361" s="358"/>
      <c r="M3361" s="358"/>
      <c r="N3361" s="358"/>
      <c r="O3361" s="358"/>
      <c r="P3361" s="358"/>
      <c r="Q3361" s="358"/>
      <c r="R3361" s="358"/>
      <c r="S3361" s="358"/>
      <c r="T3361" s="358"/>
      <c r="U3361" s="358"/>
      <c r="V3361" s="358"/>
      <c r="W3361" s="358"/>
      <c r="X3361" s="358"/>
      <c r="Y3361" s="358"/>
      <c r="Z3361" s="358"/>
      <c r="AA3361" s="358"/>
      <c r="AB3361" s="358"/>
      <c r="AC3361" s="358"/>
      <c r="AD3361" s="358"/>
      <c r="AE3361" s="358"/>
      <c r="AF3361" s="358"/>
      <c r="AG3361" s="358"/>
      <c r="AH3361" s="358"/>
      <c r="AI3361" s="358"/>
      <c r="AJ3361" s="358"/>
      <c r="AK3361" s="358"/>
      <c r="AL3361" s="358"/>
      <c r="AM3361" s="358"/>
    </row>
    <row r="3362" spans="1:39" x14ac:dyDescent="0.25">
      <c r="A3362" s="353" t="s">
        <v>532</v>
      </c>
      <c r="B3362" s="353" t="s">
        <v>532</v>
      </c>
      <c r="C3362" s="441">
        <f t="shared" ref="C3362:H3362" si="2807">C190</f>
        <v>14000</v>
      </c>
      <c r="D3362" s="441"/>
      <c r="E3362" s="441"/>
      <c r="F3362" s="441"/>
      <c r="G3362" s="441"/>
      <c r="H3362" s="441">
        <f t="shared" si="2807"/>
        <v>0</v>
      </c>
      <c r="I3362" s="441"/>
      <c r="J3362" s="445"/>
      <c r="K3362" s="358"/>
      <c r="L3362" s="358"/>
      <c r="M3362" s="358"/>
      <c r="N3362" s="358"/>
      <c r="O3362" s="358"/>
      <c r="P3362" s="358"/>
      <c r="Q3362" s="358"/>
      <c r="R3362" s="358"/>
      <c r="S3362" s="358"/>
      <c r="T3362" s="358"/>
      <c r="U3362" s="358"/>
      <c r="V3362" s="358"/>
      <c r="W3362" s="358"/>
      <c r="X3362" s="358"/>
      <c r="Y3362" s="358"/>
      <c r="Z3362" s="358"/>
      <c r="AA3362" s="358"/>
      <c r="AB3362" s="358"/>
      <c r="AC3362" s="358"/>
      <c r="AD3362" s="358"/>
      <c r="AE3362" s="358"/>
      <c r="AF3362" s="358"/>
      <c r="AG3362" s="358"/>
      <c r="AH3362" s="358"/>
      <c r="AI3362" s="358"/>
      <c r="AJ3362" s="358"/>
      <c r="AK3362" s="358"/>
      <c r="AL3362" s="358"/>
      <c r="AM3362" s="358"/>
    </row>
    <row r="3363" spans="1:39" x14ac:dyDescent="0.25">
      <c r="A3363" s="353" t="s">
        <v>502</v>
      </c>
      <c r="B3363" s="353" t="s">
        <v>502</v>
      </c>
      <c r="C3363" s="441">
        <f t="shared" ref="C3363:H3363" si="2808">C191</f>
        <v>28000</v>
      </c>
      <c r="D3363" s="441"/>
      <c r="E3363" s="441"/>
      <c r="F3363" s="441"/>
      <c r="G3363" s="441"/>
      <c r="H3363" s="441">
        <f t="shared" si="2808"/>
        <v>0</v>
      </c>
      <c r="I3363" s="441"/>
      <c r="J3363" s="445"/>
      <c r="K3363" s="358"/>
      <c r="L3363" s="358"/>
      <c r="M3363" s="358"/>
      <c r="N3363" s="358"/>
      <c r="O3363" s="358"/>
      <c r="P3363" s="358"/>
      <c r="Q3363" s="358"/>
      <c r="R3363" s="358"/>
      <c r="S3363" s="358"/>
      <c r="T3363" s="358"/>
      <c r="U3363" s="358"/>
      <c r="V3363" s="358"/>
      <c r="W3363" s="358"/>
      <c r="X3363" s="358"/>
      <c r="Y3363" s="358"/>
      <c r="Z3363" s="358"/>
      <c r="AA3363" s="358"/>
      <c r="AB3363" s="358"/>
      <c r="AC3363" s="358"/>
      <c r="AD3363" s="358"/>
      <c r="AE3363" s="358"/>
      <c r="AF3363" s="358"/>
      <c r="AG3363" s="358"/>
      <c r="AH3363" s="358"/>
      <c r="AI3363" s="358"/>
      <c r="AJ3363" s="358"/>
      <c r="AK3363" s="358"/>
      <c r="AL3363" s="358"/>
      <c r="AM3363" s="358"/>
    </row>
    <row r="3364" spans="1:39" x14ac:dyDescent="0.25">
      <c r="A3364" s="353" t="s">
        <v>410</v>
      </c>
      <c r="B3364" s="353" t="s">
        <v>410</v>
      </c>
      <c r="C3364" s="441">
        <f t="shared" ref="C3364:H3364" si="2809">C192</f>
        <v>1000</v>
      </c>
      <c r="D3364" s="441"/>
      <c r="E3364" s="441"/>
      <c r="F3364" s="441"/>
      <c r="G3364" s="441"/>
      <c r="H3364" s="441">
        <f t="shared" si="2809"/>
        <v>0</v>
      </c>
      <c r="I3364" s="441"/>
      <c r="J3364" s="445"/>
      <c r="K3364" s="358"/>
      <c r="L3364" s="358"/>
      <c r="M3364" s="358"/>
      <c r="N3364" s="358"/>
      <c r="O3364" s="358"/>
      <c r="P3364" s="358"/>
      <c r="Q3364" s="358"/>
      <c r="R3364" s="358"/>
      <c r="S3364" s="358"/>
      <c r="T3364" s="358"/>
      <c r="U3364" s="358"/>
      <c r="V3364" s="358"/>
      <c r="W3364" s="358"/>
      <c r="X3364" s="358"/>
      <c r="Y3364" s="358"/>
      <c r="Z3364" s="358"/>
      <c r="AA3364" s="358"/>
      <c r="AB3364" s="358"/>
      <c r="AC3364" s="358"/>
      <c r="AD3364" s="358"/>
      <c r="AE3364" s="358"/>
      <c r="AF3364" s="358"/>
      <c r="AG3364" s="358"/>
      <c r="AH3364" s="358"/>
      <c r="AI3364" s="358"/>
      <c r="AJ3364" s="358"/>
      <c r="AK3364" s="358"/>
      <c r="AL3364" s="358"/>
      <c r="AM3364" s="358"/>
    </row>
    <row r="3365" spans="1:39" x14ac:dyDescent="0.25">
      <c r="A3365" s="353" t="s">
        <v>326</v>
      </c>
      <c r="B3365" s="353" t="s">
        <v>326</v>
      </c>
      <c r="C3365" s="441">
        <f t="shared" ref="C3365:H3365" si="2810">C193</f>
        <v>2000</v>
      </c>
      <c r="D3365" s="441"/>
      <c r="E3365" s="441"/>
      <c r="F3365" s="441"/>
      <c r="G3365" s="441"/>
      <c r="H3365" s="441">
        <f t="shared" si="2810"/>
        <v>0</v>
      </c>
      <c r="I3365" s="441"/>
      <c r="J3365" s="445"/>
      <c r="K3365" s="358"/>
      <c r="L3365" s="358"/>
      <c r="M3365" s="358"/>
      <c r="N3365" s="358"/>
      <c r="O3365" s="358"/>
      <c r="P3365" s="358"/>
      <c r="Q3365" s="358"/>
      <c r="R3365" s="358"/>
      <c r="S3365" s="358"/>
      <c r="T3365" s="358"/>
      <c r="U3365" s="358"/>
      <c r="V3365" s="358"/>
      <c r="W3365" s="358"/>
      <c r="X3365" s="358"/>
      <c r="Y3365" s="358"/>
      <c r="Z3365" s="358"/>
      <c r="AA3365" s="358"/>
      <c r="AB3365" s="358"/>
      <c r="AC3365" s="358"/>
      <c r="AD3365" s="358"/>
      <c r="AE3365" s="358"/>
      <c r="AF3365" s="358"/>
      <c r="AG3365" s="358"/>
      <c r="AH3365" s="358"/>
      <c r="AI3365" s="358"/>
      <c r="AJ3365" s="358"/>
      <c r="AK3365" s="358"/>
      <c r="AL3365" s="358"/>
      <c r="AM3365" s="358"/>
    </row>
    <row r="3366" spans="1:39" x14ac:dyDescent="0.25">
      <c r="A3366" s="353" t="s">
        <v>549</v>
      </c>
      <c r="B3366" s="353" t="s">
        <v>549</v>
      </c>
      <c r="C3366" s="441">
        <f t="shared" ref="C3366:H3366" si="2811">C194</f>
        <v>5000</v>
      </c>
      <c r="D3366" s="441"/>
      <c r="E3366" s="441"/>
      <c r="F3366" s="441"/>
      <c r="G3366" s="441"/>
      <c r="H3366" s="441">
        <f t="shared" si="2811"/>
        <v>0</v>
      </c>
      <c r="I3366" s="441"/>
      <c r="J3366" s="445"/>
      <c r="K3366" s="358"/>
      <c r="L3366" s="358"/>
      <c r="M3366" s="358"/>
      <c r="N3366" s="358"/>
      <c r="O3366" s="358"/>
      <c r="P3366" s="358"/>
      <c r="Q3366" s="358"/>
      <c r="R3366" s="358"/>
      <c r="S3366" s="358"/>
      <c r="T3366" s="358"/>
      <c r="U3366" s="358"/>
      <c r="V3366" s="358"/>
      <c r="W3366" s="358"/>
      <c r="X3366" s="358"/>
      <c r="Y3366" s="358"/>
      <c r="Z3366" s="358"/>
      <c r="AA3366" s="358"/>
      <c r="AB3366" s="358"/>
      <c r="AC3366" s="358"/>
      <c r="AD3366" s="358"/>
      <c r="AE3366" s="358"/>
      <c r="AF3366" s="358"/>
      <c r="AG3366" s="358"/>
      <c r="AH3366" s="358"/>
      <c r="AI3366" s="358"/>
      <c r="AJ3366" s="358"/>
      <c r="AK3366" s="358"/>
      <c r="AL3366" s="358"/>
      <c r="AM3366" s="358"/>
    </row>
    <row r="3367" spans="1:39" x14ac:dyDescent="0.25">
      <c r="A3367" s="353" t="s">
        <v>440</v>
      </c>
      <c r="B3367" s="353" t="s">
        <v>440</v>
      </c>
      <c r="C3367" s="441">
        <f t="shared" ref="C3367:H3367" si="2812">C195</f>
        <v>12500</v>
      </c>
      <c r="D3367" s="441"/>
      <c r="E3367" s="441"/>
      <c r="F3367" s="441"/>
      <c r="G3367" s="441"/>
      <c r="H3367" s="441">
        <f t="shared" si="2812"/>
        <v>0</v>
      </c>
      <c r="I3367" s="441"/>
      <c r="J3367" s="445"/>
      <c r="K3367" s="358"/>
      <c r="L3367" s="358"/>
      <c r="M3367" s="358"/>
      <c r="N3367" s="358"/>
      <c r="O3367" s="358"/>
      <c r="P3367" s="358"/>
      <c r="Q3367" s="358"/>
      <c r="R3367" s="358"/>
      <c r="S3367" s="358"/>
      <c r="T3367" s="358"/>
      <c r="U3367" s="358"/>
      <c r="V3367" s="358"/>
      <c r="W3367" s="358"/>
      <c r="X3367" s="358"/>
      <c r="Y3367" s="358"/>
      <c r="Z3367" s="358"/>
      <c r="AA3367" s="358"/>
      <c r="AB3367" s="358"/>
      <c r="AC3367" s="358"/>
      <c r="AD3367" s="358"/>
      <c r="AE3367" s="358"/>
      <c r="AF3367" s="358"/>
      <c r="AG3367" s="358"/>
      <c r="AH3367" s="358"/>
      <c r="AI3367" s="358"/>
      <c r="AJ3367" s="358"/>
      <c r="AK3367" s="358"/>
      <c r="AL3367" s="358"/>
      <c r="AM3367" s="358"/>
    </row>
    <row r="3368" spans="1:39" x14ac:dyDescent="0.25">
      <c r="A3368" s="353" t="s">
        <v>507</v>
      </c>
      <c r="B3368" s="353" t="s">
        <v>507</v>
      </c>
      <c r="C3368" s="441">
        <f t="shared" ref="C3368:H3368" si="2813">C196</f>
        <v>3125</v>
      </c>
      <c r="D3368" s="441"/>
      <c r="E3368" s="441"/>
      <c r="F3368" s="441"/>
      <c r="G3368" s="441"/>
      <c r="H3368" s="441">
        <f t="shared" si="2813"/>
        <v>0</v>
      </c>
      <c r="I3368" s="441"/>
      <c r="J3368" s="445"/>
      <c r="K3368" s="358"/>
      <c r="L3368" s="358"/>
      <c r="M3368" s="358"/>
      <c r="N3368" s="358"/>
      <c r="O3368" s="358"/>
      <c r="P3368" s="358"/>
      <c r="Q3368" s="358"/>
      <c r="R3368" s="358"/>
      <c r="S3368" s="358"/>
      <c r="T3368" s="358"/>
      <c r="U3368" s="358"/>
      <c r="V3368" s="358"/>
      <c r="W3368" s="358"/>
      <c r="X3368" s="358"/>
      <c r="Y3368" s="358"/>
      <c r="Z3368" s="358"/>
      <c r="AA3368" s="358"/>
      <c r="AB3368" s="358"/>
      <c r="AC3368" s="358"/>
      <c r="AD3368" s="358"/>
      <c r="AE3368" s="358"/>
      <c r="AF3368" s="358"/>
      <c r="AG3368" s="358"/>
      <c r="AH3368" s="358"/>
      <c r="AI3368" s="358"/>
      <c r="AJ3368" s="358"/>
      <c r="AK3368" s="358"/>
      <c r="AL3368" s="358"/>
      <c r="AM3368" s="358"/>
    </row>
    <row r="3369" spans="1:39" x14ac:dyDescent="0.25">
      <c r="A3369" s="353" t="s">
        <v>387</v>
      </c>
      <c r="B3369" s="353" t="s">
        <v>388</v>
      </c>
      <c r="C3369" s="441">
        <f t="shared" ref="C3369:H3369" si="2814">C197</f>
        <v>25000</v>
      </c>
      <c r="D3369" s="441"/>
      <c r="E3369" s="441"/>
      <c r="F3369" s="441"/>
      <c r="G3369" s="441"/>
      <c r="H3369" s="441">
        <f t="shared" si="2814"/>
        <v>0</v>
      </c>
      <c r="I3369" s="441"/>
      <c r="J3369" s="445"/>
      <c r="K3369" s="358"/>
      <c r="L3369" s="358"/>
      <c r="M3369" s="358"/>
      <c r="N3369" s="358"/>
      <c r="O3369" s="358"/>
      <c r="P3369" s="358"/>
      <c r="Q3369" s="358"/>
      <c r="R3369" s="358"/>
      <c r="S3369" s="358"/>
      <c r="T3369" s="358"/>
      <c r="U3369" s="358"/>
      <c r="V3369" s="358"/>
      <c r="W3369" s="358"/>
      <c r="X3369" s="358"/>
      <c r="Y3369" s="358"/>
      <c r="Z3369" s="358"/>
      <c r="AA3369" s="358"/>
      <c r="AB3369" s="358"/>
      <c r="AC3369" s="358"/>
      <c r="AD3369" s="358"/>
      <c r="AE3369" s="358"/>
      <c r="AF3369" s="358"/>
      <c r="AG3369" s="358"/>
      <c r="AH3369" s="358"/>
      <c r="AI3369" s="358"/>
      <c r="AJ3369" s="358"/>
      <c r="AK3369" s="358"/>
      <c r="AL3369" s="358"/>
      <c r="AM3369" s="358"/>
    </row>
    <row r="3370" spans="1:39" x14ac:dyDescent="0.25">
      <c r="A3370" s="353" t="s">
        <v>306</v>
      </c>
      <c r="B3370" s="353" t="s">
        <v>306</v>
      </c>
      <c r="C3370" s="441">
        <f t="shared" ref="C3370:H3370" si="2815">C198</f>
        <v>12500</v>
      </c>
      <c r="D3370" s="441"/>
      <c r="E3370" s="441"/>
      <c r="F3370" s="441"/>
      <c r="G3370" s="441"/>
      <c r="H3370" s="441">
        <f t="shared" si="2815"/>
        <v>0</v>
      </c>
      <c r="I3370" s="441"/>
      <c r="J3370" s="445"/>
      <c r="K3370" s="358"/>
      <c r="L3370" s="358"/>
      <c r="M3370" s="358"/>
      <c r="N3370" s="358"/>
      <c r="O3370" s="358"/>
      <c r="P3370" s="358"/>
      <c r="Q3370" s="358"/>
      <c r="R3370" s="358"/>
      <c r="S3370" s="358"/>
      <c r="T3370" s="358"/>
      <c r="U3370" s="358"/>
      <c r="V3370" s="358"/>
      <c r="W3370" s="358"/>
      <c r="X3370" s="358"/>
      <c r="Y3370" s="358"/>
      <c r="Z3370" s="358"/>
      <c r="AA3370" s="358"/>
      <c r="AB3370" s="358"/>
      <c r="AC3370" s="358"/>
      <c r="AD3370" s="358"/>
      <c r="AE3370" s="358"/>
      <c r="AF3370" s="358"/>
      <c r="AG3370" s="358"/>
      <c r="AH3370" s="358"/>
      <c r="AI3370" s="358"/>
      <c r="AJ3370" s="358"/>
      <c r="AK3370" s="358"/>
      <c r="AL3370" s="358"/>
      <c r="AM3370" s="358"/>
    </row>
    <row r="3371" spans="1:39" x14ac:dyDescent="0.25">
      <c r="A3371" s="353" t="s">
        <v>287</v>
      </c>
      <c r="B3371" s="353" t="s">
        <v>287</v>
      </c>
      <c r="C3371" s="441">
        <f t="shared" ref="C3371:H3371" si="2816">C199</f>
        <v>3125</v>
      </c>
      <c r="D3371" s="441"/>
      <c r="E3371" s="441"/>
      <c r="F3371" s="441"/>
      <c r="G3371" s="441"/>
      <c r="H3371" s="441">
        <f t="shared" si="2816"/>
        <v>0</v>
      </c>
      <c r="I3371" s="441"/>
      <c r="J3371" s="445"/>
      <c r="K3371" s="358"/>
      <c r="L3371" s="358"/>
      <c r="M3371" s="358"/>
      <c r="N3371" s="358"/>
      <c r="O3371" s="358"/>
      <c r="P3371" s="358"/>
      <c r="Q3371" s="358"/>
      <c r="R3371" s="358"/>
      <c r="S3371" s="358"/>
      <c r="T3371" s="358"/>
      <c r="U3371" s="358"/>
      <c r="V3371" s="358"/>
      <c r="W3371" s="358"/>
      <c r="X3371" s="358"/>
      <c r="Y3371" s="358"/>
      <c r="Z3371" s="358"/>
      <c r="AA3371" s="358"/>
      <c r="AB3371" s="358"/>
      <c r="AC3371" s="358"/>
      <c r="AD3371" s="358"/>
      <c r="AE3371" s="358"/>
      <c r="AF3371" s="358"/>
      <c r="AG3371" s="358"/>
      <c r="AH3371" s="358"/>
      <c r="AI3371" s="358"/>
      <c r="AJ3371" s="358"/>
      <c r="AK3371" s="358"/>
      <c r="AL3371" s="358"/>
      <c r="AM3371" s="358"/>
    </row>
    <row r="3372" spans="1:39" x14ac:dyDescent="0.25">
      <c r="A3372" s="353" t="s">
        <v>261</v>
      </c>
      <c r="B3372" s="353" t="s">
        <v>361</v>
      </c>
      <c r="C3372" s="441">
        <f t="shared" ref="C3372:H3372" si="2817">C200</f>
        <v>5000</v>
      </c>
      <c r="D3372" s="441"/>
      <c r="E3372" s="441"/>
      <c r="F3372" s="441"/>
      <c r="G3372" s="441"/>
      <c r="H3372" s="441">
        <f t="shared" si="2817"/>
        <v>0</v>
      </c>
      <c r="I3372" s="441"/>
      <c r="J3372" s="445"/>
      <c r="K3372" s="358"/>
      <c r="L3372" s="358"/>
      <c r="M3372" s="358"/>
      <c r="N3372" s="358"/>
      <c r="O3372" s="358"/>
      <c r="P3372" s="358"/>
      <c r="Q3372" s="358"/>
      <c r="R3372" s="358"/>
      <c r="S3372" s="358"/>
      <c r="T3372" s="358"/>
      <c r="U3372" s="358"/>
      <c r="V3372" s="358"/>
      <c r="W3372" s="358"/>
      <c r="X3372" s="358"/>
      <c r="Y3372" s="358"/>
      <c r="Z3372" s="358"/>
      <c r="AA3372" s="358"/>
      <c r="AB3372" s="358"/>
      <c r="AC3372" s="358"/>
      <c r="AD3372" s="358"/>
      <c r="AE3372" s="358"/>
      <c r="AF3372" s="358"/>
      <c r="AG3372" s="358"/>
      <c r="AH3372" s="358"/>
      <c r="AI3372" s="358"/>
      <c r="AJ3372" s="358"/>
      <c r="AK3372" s="358"/>
      <c r="AL3372" s="358"/>
      <c r="AM3372" s="358"/>
    </row>
    <row r="3373" spans="1:39" x14ac:dyDescent="0.25">
      <c r="A3373" s="353" t="s">
        <v>261</v>
      </c>
      <c r="B3373" s="353" t="s">
        <v>320</v>
      </c>
      <c r="C3373" s="441">
        <f t="shared" ref="C3373:H3373" si="2818">C201</f>
        <v>3750</v>
      </c>
      <c r="D3373" s="441"/>
      <c r="E3373" s="441"/>
      <c r="F3373" s="441"/>
      <c r="G3373" s="441"/>
      <c r="H3373" s="441">
        <f t="shared" si="2818"/>
        <v>0</v>
      </c>
      <c r="I3373" s="441"/>
      <c r="J3373" s="445"/>
      <c r="K3373" s="358"/>
      <c r="L3373" s="358"/>
      <c r="M3373" s="358"/>
      <c r="N3373" s="358"/>
      <c r="O3373" s="358"/>
      <c r="P3373" s="358"/>
      <c r="Q3373" s="358"/>
      <c r="R3373" s="358"/>
      <c r="S3373" s="358"/>
      <c r="T3373" s="358"/>
      <c r="U3373" s="358"/>
      <c r="V3373" s="358"/>
      <c r="W3373" s="358"/>
      <c r="X3373" s="358"/>
      <c r="Y3373" s="358"/>
      <c r="Z3373" s="358"/>
      <c r="AA3373" s="358"/>
      <c r="AB3373" s="358"/>
      <c r="AC3373" s="358"/>
      <c r="AD3373" s="358"/>
      <c r="AE3373" s="358"/>
      <c r="AF3373" s="358"/>
      <c r="AG3373" s="358"/>
      <c r="AH3373" s="358"/>
      <c r="AI3373" s="358"/>
      <c r="AJ3373" s="358"/>
      <c r="AK3373" s="358"/>
      <c r="AL3373" s="358"/>
      <c r="AM3373" s="358"/>
    </row>
    <row r="3374" spans="1:39" x14ac:dyDescent="0.25">
      <c r="A3374" s="353" t="s">
        <v>493</v>
      </c>
      <c r="B3374" s="353" t="s">
        <v>493</v>
      </c>
      <c r="C3374" s="441">
        <f t="shared" ref="C3374:H3374" si="2819">C202</f>
        <v>1500</v>
      </c>
      <c r="D3374" s="441"/>
      <c r="E3374" s="441"/>
      <c r="F3374" s="441"/>
      <c r="G3374" s="441"/>
      <c r="H3374" s="441">
        <f t="shared" si="2819"/>
        <v>0</v>
      </c>
      <c r="I3374" s="441"/>
      <c r="J3374" s="445"/>
      <c r="K3374" s="358"/>
      <c r="L3374" s="358"/>
      <c r="M3374" s="358"/>
      <c r="N3374" s="358"/>
      <c r="O3374" s="358"/>
      <c r="P3374" s="358"/>
      <c r="Q3374" s="358"/>
      <c r="R3374" s="358"/>
      <c r="S3374" s="358"/>
      <c r="T3374" s="358"/>
      <c r="U3374" s="358"/>
      <c r="V3374" s="358"/>
      <c r="W3374" s="358"/>
      <c r="X3374" s="358"/>
      <c r="Y3374" s="358"/>
      <c r="Z3374" s="358"/>
      <c r="AA3374" s="358"/>
      <c r="AB3374" s="358"/>
      <c r="AC3374" s="358"/>
      <c r="AD3374" s="358"/>
      <c r="AE3374" s="358"/>
      <c r="AF3374" s="358"/>
      <c r="AG3374" s="358"/>
      <c r="AH3374" s="358"/>
      <c r="AI3374" s="358"/>
      <c r="AJ3374" s="358"/>
      <c r="AK3374" s="358"/>
      <c r="AL3374" s="358"/>
      <c r="AM3374" s="358"/>
    </row>
    <row r="3375" spans="1:39" x14ac:dyDescent="0.25">
      <c r="A3375" s="353" t="s">
        <v>262</v>
      </c>
      <c r="B3375" s="353" t="s">
        <v>319</v>
      </c>
      <c r="C3375" s="441">
        <f t="shared" ref="C3375:H3375" si="2820">C203</f>
        <v>20000</v>
      </c>
      <c r="D3375" s="441"/>
      <c r="E3375" s="441"/>
      <c r="F3375" s="441"/>
      <c r="G3375" s="441"/>
      <c r="H3375" s="441">
        <f t="shared" si="2820"/>
        <v>0</v>
      </c>
      <c r="I3375" s="441"/>
      <c r="J3375" s="445"/>
      <c r="K3375" s="358"/>
      <c r="L3375" s="358"/>
      <c r="M3375" s="358"/>
      <c r="N3375" s="358"/>
      <c r="O3375" s="358"/>
      <c r="P3375" s="358"/>
      <c r="Q3375" s="358"/>
      <c r="R3375" s="358"/>
      <c r="S3375" s="358"/>
      <c r="T3375" s="358"/>
      <c r="U3375" s="358"/>
      <c r="V3375" s="358"/>
      <c r="W3375" s="358"/>
      <c r="X3375" s="358"/>
      <c r="Y3375" s="358"/>
      <c r="Z3375" s="358"/>
      <c r="AA3375" s="358"/>
      <c r="AB3375" s="358"/>
      <c r="AC3375" s="358"/>
      <c r="AD3375" s="358"/>
      <c r="AE3375" s="358"/>
      <c r="AF3375" s="358"/>
      <c r="AG3375" s="358"/>
      <c r="AH3375" s="358"/>
      <c r="AI3375" s="358"/>
      <c r="AJ3375" s="358"/>
      <c r="AK3375" s="358"/>
      <c r="AL3375" s="358"/>
      <c r="AM3375" s="358"/>
    </row>
    <row r="3376" spans="1:39" x14ac:dyDescent="0.25">
      <c r="A3376" s="353" t="s">
        <v>262</v>
      </c>
      <c r="B3376" s="353" t="s">
        <v>308</v>
      </c>
      <c r="C3376" s="441">
        <f t="shared" ref="C3376:H3376" si="2821">C204</f>
        <v>20000</v>
      </c>
      <c r="D3376" s="441"/>
      <c r="E3376" s="441"/>
      <c r="F3376" s="441"/>
      <c r="G3376" s="441"/>
      <c r="H3376" s="441">
        <f t="shared" si="2821"/>
        <v>0</v>
      </c>
      <c r="I3376" s="441"/>
      <c r="J3376" s="445"/>
      <c r="K3376" s="358"/>
      <c r="L3376" s="358"/>
      <c r="M3376" s="358"/>
      <c r="N3376" s="358"/>
      <c r="O3376" s="358"/>
      <c r="P3376" s="358"/>
      <c r="Q3376" s="358"/>
      <c r="R3376" s="358"/>
      <c r="S3376" s="358"/>
      <c r="T3376" s="358"/>
      <c r="U3376" s="358"/>
      <c r="V3376" s="358"/>
      <c r="W3376" s="358"/>
      <c r="X3376" s="358"/>
      <c r="Y3376" s="358"/>
      <c r="Z3376" s="358"/>
      <c r="AA3376" s="358"/>
      <c r="AB3376" s="358"/>
      <c r="AC3376" s="358"/>
      <c r="AD3376" s="358"/>
      <c r="AE3376" s="358"/>
      <c r="AF3376" s="358"/>
      <c r="AG3376" s="358"/>
      <c r="AH3376" s="358"/>
      <c r="AI3376" s="358"/>
      <c r="AJ3376" s="358"/>
      <c r="AK3376" s="358"/>
      <c r="AL3376" s="358"/>
      <c r="AM3376" s="358"/>
    </row>
    <row r="3377" spans="1:39" x14ac:dyDescent="0.25">
      <c r="A3377" s="353" t="s">
        <v>262</v>
      </c>
      <c r="B3377" s="353" t="s">
        <v>331</v>
      </c>
      <c r="C3377" s="441">
        <f t="shared" ref="C3377:H3377" si="2822">C205</f>
        <v>20000</v>
      </c>
      <c r="D3377" s="441"/>
      <c r="E3377" s="441"/>
      <c r="F3377" s="441"/>
      <c r="G3377" s="441"/>
      <c r="H3377" s="441">
        <f t="shared" si="2822"/>
        <v>0</v>
      </c>
      <c r="I3377" s="441"/>
      <c r="J3377" s="445"/>
      <c r="K3377" s="358"/>
      <c r="L3377" s="358"/>
      <c r="M3377" s="358"/>
      <c r="N3377" s="358"/>
      <c r="O3377" s="358"/>
      <c r="P3377" s="358"/>
      <c r="Q3377" s="358"/>
      <c r="R3377" s="358"/>
      <c r="S3377" s="358"/>
      <c r="T3377" s="358"/>
      <c r="U3377" s="358"/>
      <c r="V3377" s="358"/>
      <c r="W3377" s="358"/>
      <c r="X3377" s="358"/>
      <c r="Y3377" s="358"/>
      <c r="Z3377" s="358"/>
      <c r="AA3377" s="358"/>
      <c r="AB3377" s="358"/>
      <c r="AC3377" s="358"/>
      <c r="AD3377" s="358"/>
      <c r="AE3377" s="358"/>
      <c r="AF3377" s="358"/>
      <c r="AG3377" s="358"/>
      <c r="AH3377" s="358"/>
      <c r="AI3377" s="358"/>
      <c r="AJ3377" s="358"/>
      <c r="AK3377" s="358"/>
      <c r="AL3377" s="358"/>
      <c r="AM3377" s="358"/>
    </row>
    <row r="3378" spans="1:39" x14ac:dyDescent="0.25">
      <c r="A3378" s="353" t="s">
        <v>339</v>
      </c>
      <c r="B3378" s="353" t="s">
        <v>339</v>
      </c>
      <c r="C3378" s="441">
        <f t="shared" ref="C3378:H3378" si="2823">C206</f>
        <v>1000</v>
      </c>
      <c r="D3378" s="441"/>
      <c r="E3378" s="441"/>
      <c r="F3378" s="441"/>
      <c r="G3378" s="441"/>
      <c r="H3378" s="441">
        <f t="shared" si="2823"/>
        <v>0</v>
      </c>
      <c r="I3378" s="441"/>
      <c r="J3378" s="445"/>
      <c r="K3378" s="358"/>
      <c r="L3378" s="358"/>
      <c r="M3378" s="358"/>
      <c r="N3378" s="358"/>
      <c r="O3378" s="358"/>
      <c r="P3378" s="358"/>
      <c r="Q3378" s="358"/>
      <c r="R3378" s="358"/>
      <c r="S3378" s="358"/>
      <c r="T3378" s="358"/>
      <c r="U3378" s="358"/>
      <c r="V3378" s="358"/>
      <c r="W3378" s="358"/>
      <c r="X3378" s="358"/>
      <c r="Y3378" s="358"/>
      <c r="Z3378" s="358"/>
      <c r="AA3378" s="358"/>
      <c r="AB3378" s="358"/>
      <c r="AC3378" s="358"/>
      <c r="AD3378" s="358"/>
      <c r="AE3378" s="358"/>
      <c r="AF3378" s="358"/>
      <c r="AG3378" s="358"/>
      <c r="AH3378" s="358"/>
      <c r="AI3378" s="358"/>
      <c r="AJ3378" s="358"/>
      <c r="AK3378" s="358"/>
      <c r="AL3378" s="358"/>
      <c r="AM3378" s="358"/>
    </row>
    <row r="3379" spans="1:39" x14ac:dyDescent="0.25">
      <c r="A3379" s="353" t="s">
        <v>430</v>
      </c>
      <c r="B3379" s="353" t="s">
        <v>430</v>
      </c>
      <c r="C3379" s="441">
        <f t="shared" ref="C3379:H3379" si="2824">C207</f>
        <v>999</v>
      </c>
      <c r="D3379" s="441"/>
      <c r="E3379" s="441"/>
      <c r="F3379" s="441"/>
      <c r="G3379" s="441"/>
      <c r="H3379" s="441">
        <f t="shared" si="2824"/>
        <v>0</v>
      </c>
      <c r="I3379" s="441"/>
      <c r="J3379" s="445"/>
      <c r="K3379" s="358"/>
      <c r="L3379" s="358"/>
      <c r="M3379" s="358"/>
      <c r="N3379" s="358"/>
      <c r="O3379" s="358"/>
      <c r="P3379" s="358"/>
      <c r="Q3379" s="358"/>
      <c r="R3379" s="358"/>
      <c r="S3379" s="358"/>
      <c r="T3379" s="358"/>
      <c r="U3379" s="358"/>
      <c r="V3379" s="358"/>
      <c r="W3379" s="358"/>
      <c r="X3379" s="358"/>
      <c r="Y3379" s="358"/>
      <c r="Z3379" s="358"/>
      <c r="AA3379" s="358"/>
      <c r="AB3379" s="358"/>
      <c r="AC3379" s="358"/>
      <c r="AD3379" s="358"/>
      <c r="AE3379" s="358"/>
      <c r="AF3379" s="358"/>
      <c r="AG3379" s="358"/>
      <c r="AH3379" s="358"/>
      <c r="AI3379" s="358"/>
      <c r="AJ3379" s="358"/>
      <c r="AK3379" s="358"/>
      <c r="AL3379" s="358"/>
      <c r="AM3379" s="358"/>
    </row>
    <row r="3380" spans="1:39" x14ac:dyDescent="0.25">
      <c r="A3380" s="353" t="s">
        <v>374</v>
      </c>
      <c r="B3380" s="353" t="s">
        <v>374</v>
      </c>
      <c r="C3380" s="441">
        <f t="shared" ref="C3380:H3380" si="2825">C208</f>
        <v>5000</v>
      </c>
      <c r="D3380" s="441"/>
      <c r="E3380" s="441"/>
      <c r="F3380" s="441"/>
      <c r="G3380" s="441"/>
      <c r="H3380" s="441">
        <f t="shared" si="2825"/>
        <v>0</v>
      </c>
      <c r="I3380" s="441"/>
      <c r="J3380" s="445"/>
      <c r="K3380" s="358"/>
      <c r="L3380" s="358"/>
      <c r="M3380" s="358"/>
      <c r="N3380" s="358"/>
      <c r="O3380" s="358"/>
      <c r="P3380" s="358"/>
      <c r="Q3380" s="358"/>
      <c r="R3380" s="358"/>
      <c r="S3380" s="358"/>
      <c r="T3380" s="358"/>
      <c r="U3380" s="358"/>
      <c r="V3380" s="358"/>
      <c r="W3380" s="358"/>
      <c r="X3380" s="358"/>
      <c r="Y3380" s="358"/>
      <c r="Z3380" s="358"/>
      <c r="AA3380" s="358"/>
      <c r="AB3380" s="358"/>
      <c r="AC3380" s="358"/>
      <c r="AD3380" s="358"/>
      <c r="AE3380" s="358"/>
      <c r="AF3380" s="358"/>
      <c r="AG3380" s="358"/>
      <c r="AH3380" s="358"/>
      <c r="AI3380" s="358"/>
      <c r="AJ3380" s="358"/>
      <c r="AK3380" s="358"/>
      <c r="AL3380" s="358"/>
      <c r="AM3380" s="358"/>
    </row>
    <row r="3381" spans="1:39" x14ac:dyDescent="0.25">
      <c r="A3381" s="353" t="s">
        <v>443</v>
      </c>
      <c r="B3381" s="353" t="s">
        <v>443</v>
      </c>
      <c r="C3381" s="441">
        <f t="shared" ref="C3381:H3381" si="2826">C209</f>
        <v>50000</v>
      </c>
      <c r="D3381" s="441"/>
      <c r="E3381" s="441"/>
      <c r="F3381" s="441"/>
      <c r="G3381" s="441"/>
      <c r="H3381" s="441">
        <f t="shared" si="2826"/>
        <v>0</v>
      </c>
      <c r="I3381" s="441"/>
      <c r="J3381" s="445"/>
      <c r="K3381" s="358"/>
      <c r="L3381" s="358"/>
      <c r="M3381" s="358"/>
      <c r="N3381" s="358"/>
      <c r="O3381" s="358"/>
      <c r="P3381" s="358"/>
      <c r="Q3381" s="358"/>
      <c r="R3381" s="358"/>
      <c r="S3381" s="358"/>
      <c r="T3381" s="358"/>
      <c r="U3381" s="358"/>
      <c r="V3381" s="358"/>
      <c r="W3381" s="358"/>
      <c r="X3381" s="358"/>
      <c r="Y3381" s="358"/>
      <c r="Z3381" s="358"/>
      <c r="AA3381" s="358"/>
      <c r="AB3381" s="358"/>
      <c r="AC3381" s="358"/>
      <c r="AD3381" s="358"/>
      <c r="AE3381" s="358"/>
      <c r="AF3381" s="358"/>
      <c r="AG3381" s="358"/>
      <c r="AH3381" s="358"/>
      <c r="AI3381" s="358"/>
      <c r="AJ3381" s="358"/>
      <c r="AK3381" s="358"/>
      <c r="AL3381" s="358"/>
      <c r="AM3381" s="358"/>
    </row>
    <row r="3382" spans="1:39" x14ac:dyDescent="0.25">
      <c r="A3382" s="353" t="s">
        <v>244</v>
      </c>
      <c r="B3382" s="353" t="s">
        <v>429</v>
      </c>
      <c r="C3382" s="441">
        <f t="shared" ref="C3382:H3382" si="2827">C210</f>
        <v>20000</v>
      </c>
      <c r="D3382" s="441"/>
      <c r="E3382" s="441"/>
      <c r="F3382" s="441"/>
      <c r="G3382" s="441"/>
      <c r="H3382" s="441">
        <f t="shared" si="2827"/>
        <v>0</v>
      </c>
      <c r="I3382" s="441"/>
      <c r="J3382" s="445"/>
      <c r="K3382" s="358"/>
      <c r="L3382" s="358"/>
      <c r="M3382" s="358"/>
      <c r="N3382" s="358"/>
      <c r="O3382" s="358"/>
      <c r="P3382" s="358"/>
      <c r="Q3382" s="358"/>
      <c r="R3382" s="358"/>
      <c r="S3382" s="358"/>
      <c r="T3382" s="358"/>
      <c r="U3382" s="358"/>
      <c r="V3382" s="358"/>
      <c r="W3382" s="358"/>
      <c r="X3382" s="358"/>
      <c r="Y3382" s="358"/>
      <c r="Z3382" s="358"/>
      <c r="AA3382" s="358"/>
      <c r="AB3382" s="358"/>
      <c r="AC3382" s="358"/>
      <c r="AD3382" s="358"/>
      <c r="AE3382" s="358"/>
      <c r="AF3382" s="358"/>
      <c r="AG3382" s="358"/>
      <c r="AH3382" s="358"/>
      <c r="AI3382" s="358"/>
      <c r="AJ3382" s="358"/>
      <c r="AK3382" s="358"/>
      <c r="AL3382" s="358"/>
      <c r="AM3382" s="358"/>
    </row>
    <row r="3383" spans="1:39" x14ac:dyDescent="0.25">
      <c r="A3383" s="353" t="s">
        <v>244</v>
      </c>
      <c r="B3383" s="353" t="s">
        <v>405</v>
      </c>
      <c r="C3383" s="441">
        <f t="shared" ref="C3383:H3383" si="2828">C211</f>
        <v>20000</v>
      </c>
      <c r="D3383" s="441"/>
      <c r="E3383" s="441"/>
      <c r="F3383" s="441"/>
      <c r="G3383" s="441"/>
      <c r="H3383" s="441">
        <f t="shared" si="2828"/>
        <v>0</v>
      </c>
      <c r="I3383" s="441"/>
      <c r="J3383" s="445"/>
      <c r="K3383" s="358"/>
      <c r="L3383" s="358"/>
      <c r="M3383" s="358"/>
      <c r="N3383" s="358"/>
      <c r="O3383" s="358"/>
      <c r="P3383" s="358"/>
      <c r="Q3383" s="358"/>
      <c r="R3383" s="358"/>
      <c r="S3383" s="358"/>
      <c r="T3383" s="358"/>
      <c r="U3383" s="358"/>
      <c r="V3383" s="358"/>
      <c r="W3383" s="358"/>
      <c r="X3383" s="358"/>
      <c r="Y3383" s="358"/>
      <c r="Z3383" s="358"/>
      <c r="AA3383" s="358"/>
      <c r="AB3383" s="358"/>
      <c r="AC3383" s="358"/>
      <c r="AD3383" s="358"/>
      <c r="AE3383" s="358"/>
      <c r="AF3383" s="358"/>
      <c r="AG3383" s="358"/>
      <c r="AH3383" s="358"/>
      <c r="AI3383" s="358"/>
      <c r="AJ3383" s="358"/>
      <c r="AK3383" s="358"/>
      <c r="AL3383" s="358"/>
      <c r="AM3383" s="358"/>
    </row>
    <row r="3384" spans="1:39" x14ac:dyDescent="0.25">
      <c r="A3384" s="353" t="s">
        <v>303</v>
      </c>
      <c r="B3384" s="353" t="s">
        <v>303</v>
      </c>
      <c r="C3384" s="441">
        <f t="shared" ref="C3384:H3384" si="2829">C212</f>
        <v>6250</v>
      </c>
      <c r="D3384" s="441"/>
      <c r="E3384" s="441"/>
      <c r="F3384" s="441"/>
      <c r="G3384" s="441"/>
      <c r="H3384" s="441">
        <f t="shared" si="2829"/>
        <v>0</v>
      </c>
      <c r="I3384" s="441"/>
      <c r="J3384" s="445"/>
      <c r="K3384" s="358"/>
      <c r="L3384" s="358"/>
      <c r="M3384" s="358"/>
      <c r="N3384" s="358"/>
      <c r="O3384" s="358"/>
      <c r="P3384" s="358"/>
      <c r="Q3384" s="358"/>
      <c r="R3384" s="358"/>
      <c r="S3384" s="358"/>
      <c r="T3384" s="358"/>
      <c r="U3384" s="358"/>
      <c r="V3384" s="358"/>
      <c r="W3384" s="358"/>
      <c r="X3384" s="358"/>
      <c r="Y3384" s="358"/>
      <c r="Z3384" s="358"/>
      <c r="AA3384" s="358"/>
      <c r="AB3384" s="358"/>
      <c r="AC3384" s="358"/>
      <c r="AD3384" s="358"/>
      <c r="AE3384" s="358"/>
      <c r="AF3384" s="358"/>
      <c r="AG3384" s="358"/>
      <c r="AH3384" s="358"/>
      <c r="AI3384" s="358"/>
      <c r="AJ3384" s="358"/>
      <c r="AK3384" s="358"/>
      <c r="AL3384" s="358"/>
      <c r="AM3384" s="358"/>
    </row>
    <row r="3385" spans="1:39" x14ac:dyDescent="0.25">
      <c r="A3385" s="353" t="s">
        <v>475</v>
      </c>
      <c r="B3385" s="353" t="s">
        <v>475</v>
      </c>
      <c r="C3385" s="441">
        <f t="shared" ref="C3385:H3385" si="2830">C213</f>
        <v>3750</v>
      </c>
      <c r="D3385" s="441"/>
      <c r="E3385" s="441"/>
      <c r="F3385" s="441"/>
      <c r="G3385" s="441"/>
      <c r="H3385" s="441">
        <f t="shared" si="2830"/>
        <v>0</v>
      </c>
      <c r="I3385" s="441"/>
      <c r="J3385" s="445"/>
      <c r="K3385" s="358"/>
      <c r="L3385" s="358"/>
      <c r="M3385" s="358"/>
      <c r="N3385" s="358"/>
      <c r="O3385" s="358"/>
      <c r="P3385" s="358"/>
      <c r="Q3385" s="358"/>
      <c r="R3385" s="358"/>
      <c r="S3385" s="358"/>
      <c r="T3385" s="358"/>
      <c r="U3385" s="358"/>
      <c r="V3385" s="358"/>
      <c r="W3385" s="358"/>
      <c r="X3385" s="358"/>
      <c r="Y3385" s="358"/>
      <c r="Z3385" s="358"/>
      <c r="AA3385" s="358"/>
      <c r="AB3385" s="358"/>
      <c r="AC3385" s="358"/>
      <c r="AD3385" s="358"/>
      <c r="AE3385" s="358"/>
      <c r="AF3385" s="358"/>
      <c r="AG3385" s="358"/>
      <c r="AH3385" s="358"/>
      <c r="AI3385" s="358"/>
      <c r="AJ3385" s="358"/>
      <c r="AK3385" s="358"/>
      <c r="AL3385" s="358"/>
      <c r="AM3385" s="358"/>
    </row>
    <row r="3386" spans="1:39" x14ac:dyDescent="0.25">
      <c r="A3386" s="353" t="s">
        <v>355</v>
      </c>
      <c r="B3386" s="353" t="s">
        <v>355</v>
      </c>
      <c r="C3386" s="441">
        <f t="shared" ref="C3386:H3386" si="2831">C214</f>
        <v>7000</v>
      </c>
      <c r="D3386" s="441"/>
      <c r="E3386" s="441"/>
      <c r="F3386" s="441"/>
      <c r="G3386" s="441"/>
      <c r="H3386" s="441">
        <f t="shared" si="2831"/>
        <v>0</v>
      </c>
      <c r="I3386" s="441"/>
      <c r="J3386" s="445"/>
      <c r="K3386" s="358"/>
      <c r="L3386" s="358"/>
      <c r="M3386" s="358"/>
      <c r="N3386" s="358"/>
      <c r="O3386" s="358"/>
      <c r="P3386" s="358"/>
      <c r="Q3386" s="358"/>
      <c r="R3386" s="358"/>
      <c r="S3386" s="358"/>
      <c r="T3386" s="358"/>
      <c r="U3386" s="358"/>
      <c r="V3386" s="358"/>
      <c r="W3386" s="358"/>
      <c r="X3386" s="358"/>
      <c r="Y3386" s="358"/>
      <c r="Z3386" s="358"/>
      <c r="AA3386" s="358"/>
      <c r="AB3386" s="358"/>
      <c r="AC3386" s="358"/>
      <c r="AD3386" s="358"/>
      <c r="AE3386" s="358"/>
      <c r="AF3386" s="358"/>
      <c r="AG3386" s="358"/>
      <c r="AH3386" s="358"/>
      <c r="AI3386" s="358"/>
      <c r="AJ3386" s="358"/>
      <c r="AK3386" s="358"/>
      <c r="AL3386" s="358"/>
      <c r="AM3386" s="358"/>
    </row>
    <row r="3387" spans="1:39" x14ac:dyDescent="0.25">
      <c r="A3387" s="353" t="s">
        <v>484</v>
      </c>
      <c r="B3387" s="353" t="s">
        <v>484</v>
      </c>
      <c r="C3387" s="441">
        <f t="shared" ref="C3387:H3387" si="2832">C215</f>
        <v>5000</v>
      </c>
      <c r="D3387" s="441"/>
      <c r="E3387" s="441"/>
      <c r="F3387" s="441"/>
      <c r="G3387" s="441"/>
      <c r="H3387" s="441">
        <f t="shared" si="2832"/>
        <v>0</v>
      </c>
      <c r="I3387" s="441"/>
      <c r="J3387" s="445"/>
      <c r="K3387" s="358"/>
      <c r="L3387" s="358"/>
      <c r="M3387" s="358"/>
      <c r="N3387" s="358"/>
      <c r="O3387" s="358"/>
      <c r="P3387" s="358"/>
      <c r="Q3387" s="358"/>
      <c r="R3387" s="358"/>
      <c r="S3387" s="358"/>
      <c r="T3387" s="358"/>
      <c r="U3387" s="358"/>
      <c r="V3387" s="358"/>
      <c r="W3387" s="358"/>
      <c r="X3387" s="358"/>
      <c r="Y3387" s="358"/>
      <c r="Z3387" s="358"/>
      <c r="AA3387" s="358"/>
      <c r="AB3387" s="358"/>
      <c r="AC3387" s="358"/>
      <c r="AD3387" s="358"/>
      <c r="AE3387" s="358"/>
      <c r="AF3387" s="358"/>
      <c r="AG3387" s="358"/>
      <c r="AH3387" s="358"/>
      <c r="AI3387" s="358"/>
      <c r="AJ3387" s="358"/>
      <c r="AK3387" s="358"/>
      <c r="AL3387" s="358"/>
      <c r="AM3387" s="358"/>
    </row>
    <row r="3388" spans="1:39" x14ac:dyDescent="0.25">
      <c r="A3388" s="353" t="s">
        <v>492</v>
      </c>
      <c r="B3388" s="353" t="s">
        <v>492</v>
      </c>
      <c r="C3388" s="441">
        <f t="shared" ref="C3388:H3388" si="2833">C216</f>
        <v>25000</v>
      </c>
      <c r="D3388" s="441"/>
      <c r="E3388" s="441"/>
      <c r="F3388" s="441"/>
      <c r="G3388" s="441"/>
      <c r="H3388" s="441">
        <f t="shared" si="2833"/>
        <v>0</v>
      </c>
      <c r="I3388" s="441"/>
      <c r="J3388" s="445"/>
      <c r="K3388" s="358"/>
      <c r="L3388" s="358"/>
      <c r="M3388" s="358"/>
      <c r="N3388" s="358"/>
      <c r="O3388" s="358"/>
      <c r="P3388" s="358"/>
      <c r="Q3388" s="358"/>
      <c r="R3388" s="358"/>
      <c r="S3388" s="358"/>
      <c r="T3388" s="358"/>
      <c r="U3388" s="358"/>
      <c r="V3388" s="358"/>
      <c r="W3388" s="358"/>
      <c r="X3388" s="358"/>
      <c r="Y3388" s="358"/>
      <c r="Z3388" s="358"/>
      <c r="AA3388" s="358"/>
      <c r="AB3388" s="358"/>
      <c r="AC3388" s="358"/>
      <c r="AD3388" s="358"/>
      <c r="AE3388" s="358"/>
      <c r="AF3388" s="358"/>
      <c r="AG3388" s="358"/>
      <c r="AH3388" s="358"/>
      <c r="AI3388" s="358"/>
      <c r="AJ3388" s="358"/>
      <c r="AK3388" s="358"/>
      <c r="AL3388" s="358"/>
      <c r="AM3388" s="358"/>
    </row>
    <row r="3389" spans="1:39" x14ac:dyDescent="0.25">
      <c r="A3389" s="353" t="s">
        <v>380</v>
      </c>
      <c r="B3389" s="353" t="s">
        <v>380</v>
      </c>
      <c r="C3389" s="441">
        <f t="shared" ref="C3389:H3389" si="2834">C217</f>
        <v>35000</v>
      </c>
      <c r="D3389" s="441"/>
      <c r="E3389" s="441"/>
      <c r="F3389" s="441"/>
      <c r="G3389" s="441"/>
      <c r="H3389" s="441">
        <f t="shared" si="2834"/>
        <v>0</v>
      </c>
      <c r="I3389" s="441"/>
      <c r="J3389" s="445"/>
      <c r="K3389" s="358"/>
      <c r="L3389" s="358"/>
      <c r="M3389" s="358"/>
      <c r="N3389" s="358"/>
      <c r="O3389" s="358"/>
      <c r="P3389" s="358"/>
      <c r="Q3389" s="358"/>
      <c r="R3389" s="358"/>
      <c r="S3389" s="358"/>
      <c r="T3389" s="358"/>
      <c r="U3389" s="358"/>
      <c r="V3389" s="358"/>
      <c r="W3389" s="358"/>
      <c r="X3389" s="358"/>
      <c r="Y3389" s="358"/>
      <c r="Z3389" s="358"/>
      <c r="AA3389" s="358"/>
      <c r="AB3389" s="358"/>
      <c r="AC3389" s="358"/>
      <c r="AD3389" s="358"/>
      <c r="AE3389" s="358"/>
      <c r="AF3389" s="358"/>
      <c r="AG3389" s="358"/>
      <c r="AH3389" s="358"/>
      <c r="AI3389" s="358"/>
      <c r="AJ3389" s="358"/>
      <c r="AK3389" s="358"/>
      <c r="AL3389" s="358"/>
      <c r="AM3389" s="358"/>
    </row>
    <row r="3390" spans="1:39" x14ac:dyDescent="0.25">
      <c r="A3390" s="353" t="s">
        <v>322</v>
      </c>
      <c r="B3390" s="353" t="s">
        <v>322</v>
      </c>
      <c r="C3390" s="441">
        <f t="shared" ref="C3390:H3390" si="2835">C218</f>
        <v>2500</v>
      </c>
      <c r="D3390" s="441"/>
      <c r="E3390" s="441"/>
      <c r="F3390" s="441"/>
      <c r="G3390" s="441"/>
      <c r="H3390" s="441">
        <f t="shared" si="2835"/>
        <v>0</v>
      </c>
      <c r="I3390" s="441"/>
      <c r="J3390" s="445"/>
      <c r="K3390" s="358"/>
      <c r="L3390" s="358"/>
      <c r="M3390" s="358"/>
      <c r="N3390" s="358"/>
      <c r="O3390" s="358"/>
      <c r="P3390" s="358"/>
      <c r="Q3390" s="358"/>
      <c r="R3390" s="358"/>
      <c r="S3390" s="358"/>
      <c r="T3390" s="358"/>
      <c r="U3390" s="358"/>
      <c r="V3390" s="358"/>
      <c r="W3390" s="358"/>
      <c r="X3390" s="358"/>
      <c r="Y3390" s="358"/>
      <c r="Z3390" s="358"/>
      <c r="AA3390" s="358"/>
      <c r="AB3390" s="358"/>
      <c r="AC3390" s="358"/>
      <c r="AD3390" s="358"/>
      <c r="AE3390" s="358"/>
      <c r="AF3390" s="358"/>
      <c r="AG3390" s="358"/>
      <c r="AH3390" s="358"/>
      <c r="AI3390" s="358"/>
      <c r="AJ3390" s="358"/>
      <c r="AK3390" s="358"/>
      <c r="AL3390" s="358"/>
      <c r="AM3390" s="358"/>
    </row>
    <row r="3391" spans="1:39" x14ac:dyDescent="0.25">
      <c r="A3391" s="353" t="s">
        <v>447</v>
      </c>
      <c r="B3391" s="353" t="s">
        <v>447</v>
      </c>
      <c r="C3391" s="441">
        <f t="shared" ref="C3391:H3391" si="2836">C219</f>
        <v>2000</v>
      </c>
      <c r="D3391" s="441"/>
      <c r="E3391" s="441"/>
      <c r="F3391" s="441"/>
      <c r="G3391" s="441"/>
      <c r="H3391" s="441">
        <f t="shared" si="2836"/>
        <v>0</v>
      </c>
      <c r="I3391" s="441"/>
      <c r="J3391" s="445"/>
      <c r="K3391" s="358"/>
      <c r="L3391" s="358"/>
      <c r="M3391" s="358"/>
      <c r="N3391" s="358"/>
      <c r="O3391" s="358"/>
      <c r="P3391" s="358"/>
      <c r="Q3391" s="358"/>
      <c r="R3391" s="358"/>
      <c r="S3391" s="358"/>
      <c r="T3391" s="358"/>
      <c r="U3391" s="358"/>
      <c r="V3391" s="358"/>
      <c r="W3391" s="358"/>
      <c r="X3391" s="358"/>
      <c r="Y3391" s="358"/>
      <c r="Z3391" s="358"/>
      <c r="AA3391" s="358"/>
      <c r="AB3391" s="358"/>
      <c r="AC3391" s="358"/>
      <c r="AD3391" s="358"/>
      <c r="AE3391" s="358"/>
      <c r="AF3391" s="358"/>
      <c r="AG3391" s="358"/>
      <c r="AH3391" s="358"/>
      <c r="AI3391" s="358"/>
      <c r="AJ3391" s="358"/>
      <c r="AK3391" s="358"/>
      <c r="AL3391" s="358"/>
      <c r="AM3391" s="358"/>
    </row>
    <row r="3392" spans="1:39" x14ac:dyDescent="0.25">
      <c r="A3392" s="353" t="s">
        <v>494</v>
      </c>
      <c r="B3392" s="353" t="s">
        <v>494</v>
      </c>
      <c r="C3392" s="441">
        <f t="shared" ref="C3392:H3392" si="2837">C220</f>
        <v>5000</v>
      </c>
      <c r="D3392" s="441"/>
      <c r="E3392" s="441"/>
      <c r="F3392" s="441"/>
      <c r="G3392" s="441"/>
      <c r="H3392" s="441">
        <f t="shared" si="2837"/>
        <v>0</v>
      </c>
      <c r="I3392" s="441"/>
      <c r="J3392" s="445"/>
      <c r="K3392" s="358"/>
      <c r="L3392" s="358"/>
      <c r="M3392" s="358"/>
      <c r="N3392" s="358"/>
      <c r="O3392" s="358"/>
      <c r="P3392" s="358"/>
      <c r="Q3392" s="358"/>
      <c r="R3392" s="358"/>
      <c r="S3392" s="358"/>
      <c r="T3392" s="358"/>
      <c r="U3392" s="358"/>
      <c r="V3392" s="358"/>
      <c r="W3392" s="358"/>
      <c r="X3392" s="358"/>
      <c r="Y3392" s="358"/>
      <c r="Z3392" s="358"/>
      <c r="AA3392" s="358"/>
      <c r="AB3392" s="358"/>
      <c r="AC3392" s="358"/>
      <c r="AD3392" s="358"/>
      <c r="AE3392" s="358"/>
      <c r="AF3392" s="358"/>
      <c r="AG3392" s="358"/>
      <c r="AH3392" s="358"/>
      <c r="AI3392" s="358"/>
      <c r="AJ3392" s="358"/>
      <c r="AK3392" s="358"/>
      <c r="AL3392" s="358"/>
      <c r="AM3392" s="358"/>
    </row>
    <row r="3393" spans="1:39" x14ac:dyDescent="0.25">
      <c r="A3393" s="353" t="s">
        <v>332</v>
      </c>
      <c r="B3393" s="353" t="s">
        <v>332</v>
      </c>
      <c r="C3393" s="441">
        <f t="shared" ref="C3393:H3393" si="2838">C221</f>
        <v>5000</v>
      </c>
      <c r="D3393" s="441"/>
      <c r="E3393" s="441"/>
      <c r="F3393" s="441"/>
      <c r="G3393" s="441"/>
      <c r="H3393" s="441">
        <f t="shared" si="2838"/>
        <v>0</v>
      </c>
      <c r="I3393" s="441"/>
      <c r="J3393" s="445"/>
      <c r="K3393" s="358"/>
      <c r="L3393" s="358"/>
      <c r="M3393" s="358"/>
      <c r="N3393" s="358"/>
      <c r="O3393" s="358"/>
      <c r="P3393" s="358"/>
      <c r="Q3393" s="358"/>
      <c r="R3393" s="358"/>
      <c r="S3393" s="358"/>
      <c r="T3393" s="358"/>
      <c r="U3393" s="358"/>
      <c r="V3393" s="358"/>
      <c r="W3393" s="358"/>
      <c r="X3393" s="358"/>
      <c r="Y3393" s="358"/>
      <c r="Z3393" s="358"/>
      <c r="AA3393" s="358"/>
      <c r="AB3393" s="358"/>
      <c r="AC3393" s="358"/>
      <c r="AD3393" s="358"/>
      <c r="AE3393" s="358"/>
      <c r="AF3393" s="358"/>
      <c r="AG3393" s="358"/>
      <c r="AH3393" s="358"/>
      <c r="AI3393" s="358"/>
      <c r="AJ3393" s="358"/>
      <c r="AK3393" s="358"/>
      <c r="AL3393" s="358"/>
      <c r="AM3393" s="358"/>
    </row>
    <row r="3394" spans="1:39" x14ac:dyDescent="0.25">
      <c r="A3394" s="353" t="s">
        <v>263</v>
      </c>
      <c r="B3394" s="353" t="s">
        <v>478</v>
      </c>
      <c r="C3394" s="441">
        <f t="shared" ref="C3394:H3394" si="2839">C222</f>
        <v>20000</v>
      </c>
      <c r="D3394" s="441"/>
      <c r="E3394" s="441"/>
      <c r="F3394" s="441"/>
      <c r="G3394" s="441"/>
      <c r="H3394" s="441">
        <f t="shared" si="2839"/>
        <v>0</v>
      </c>
      <c r="I3394" s="441"/>
      <c r="J3394" s="445"/>
      <c r="K3394" s="358"/>
      <c r="L3394" s="358"/>
      <c r="M3394" s="358"/>
      <c r="N3394" s="358"/>
      <c r="O3394" s="358"/>
      <c r="P3394" s="358"/>
      <c r="Q3394" s="358"/>
      <c r="R3394" s="358"/>
      <c r="S3394" s="358"/>
      <c r="T3394" s="358"/>
      <c r="U3394" s="358"/>
      <c r="V3394" s="358"/>
      <c r="W3394" s="358"/>
      <c r="X3394" s="358"/>
      <c r="Y3394" s="358"/>
      <c r="Z3394" s="358"/>
      <c r="AA3394" s="358"/>
      <c r="AB3394" s="358"/>
      <c r="AC3394" s="358"/>
      <c r="AD3394" s="358"/>
      <c r="AE3394" s="358"/>
      <c r="AF3394" s="358"/>
      <c r="AG3394" s="358"/>
      <c r="AH3394" s="358"/>
      <c r="AI3394" s="358"/>
      <c r="AJ3394" s="358"/>
      <c r="AK3394" s="358"/>
      <c r="AL3394" s="358"/>
      <c r="AM3394" s="358"/>
    </row>
    <row r="3395" spans="1:39" x14ac:dyDescent="0.25">
      <c r="A3395" s="353" t="s">
        <v>263</v>
      </c>
      <c r="B3395" s="353" t="s">
        <v>542</v>
      </c>
      <c r="C3395" s="441">
        <f t="shared" ref="C3395:H3395" si="2840">C223</f>
        <v>20000</v>
      </c>
      <c r="D3395" s="441"/>
      <c r="E3395" s="441"/>
      <c r="F3395" s="441"/>
      <c r="G3395" s="441"/>
      <c r="H3395" s="441">
        <f t="shared" si="2840"/>
        <v>0</v>
      </c>
      <c r="I3395" s="441"/>
      <c r="J3395" s="445"/>
      <c r="K3395" s="358"/>
      <c r="L3395" s="358"/>
      <c r="M3395" s="358"/>
      <c r="N3395" s="358"/>
      <c r="O3395" s="358"/>
      <c r="P3395" s="358"/>
      <c r="Q3395" s="358"/>
      <c r="R3395" s="358"/>
      <c r="S3395" s="358"/>
      <c r="T3395" s="358"/>
      <c r="U3395" s="358"/>
      <c r="V3395" s="358"/>
      <c r="W3395" s="358"/>
      <c r="X3395" s="358"/>
      <c r="Y3395" s="358"/>
      <c r="Z3395" s="358"/>
      <c r="AA3395" s="358"/>
      <c r="AB3395" s="358"/>
      <c r="AC3395" s="358"/>
      <c r="AD3395" s="358"/>
      <c r="AE3395" s="358"/>
      <c r="AF3395" s="358"/>
      <c r="AG3395" s="358"/>
      <c r="AH3395" s="358"/>
      <c r="AI3395" s="358"/>
      <c r="AJ3395" s="358"/>
      <c r="AK3395" s="358"/>
      <c r="AL3395" s="358"/>
      <c r="AM3395" s="358"/>
    </row>
    <row r="3396" spans="1:39" x14ac:dyDescent="0.25">
      <c r="A3396" s="353" t="s">
        <v>466</v>
      </c>
      <c r="B3396" s="353" t="s">
        <v>467</v>
      </c>
      <c r="C3396" s="441">
        <f t="shared" ref="C3396:H3396" si="2841">C224</f>
        <v>20000</v>
      </c>
      <c r="D3396" s="441"/>
      <c r="E3396" s="441"/>
      <c r="F3396" s="441"/>
      <c r="G3396" s="441"/>
      <c r="H3396" s="441">
        <f t="shared" si="2841"/>
        <v>0</v>
      </c>
      <c r="I3396" s="441"/>
      <c r="J3396" s="445"/>
      <c r="K3396" s="358"/>
      <c r="L3396" s="358"/>
      <c r="M3396" s="358"/>
      <c r="N3396" s="358"/>
      <c r="O3396" s="358"/>
      <c r="P3396" s="358"/>
      <c r="Q3396" s="358"/>
      <c r="R3396" s="358"/>
      <c r="S3396" s="358"/>
      <c r="T3396" s="358"/>
      <c r="U3396" s="358"/>
      <c r="V3396" s="358"/>
      <c r="W3396" s="358"/>
      <c r="X3396" s="358"/>
      <c r="Y3396" s="358"/>
      <c r="Z3396" s="358"/>
      <c r="AA3396" s="358"/>
      <c r="AB3396" s="358"/>
      <c r="AC3396" s="358"/>
      <c r="AD3396" s="358"/>
      <c r="AE3396" s="358"/>
      <c r="AF3396" s="358"/>
      <c r="AG3396" s="358"/>
      <c r="AH3396" s="358"/>
      <c r="AI3396" s="358"/>
      <c r="AJ3396" s="358"/>
      <c r="AK3396" s="358"/>
      <c r="AL3396" s="358"/>
      <c r="AM3396" s="358"/>
    </row>
    <row r="3397" spans="1:39" x14ac:dyDescent="0.25">
      <c r="A3397" s="353" t="s">
        <v>557</v>
      </c>
      <c r="B3397" s="353" t="s">
        <v>557</v>
      </c>
      <c r="C3397" s="441">
        <f t="shared" ref="C3397:H3397" si="2842">C225</f>
        <v>7500</v>
      </c>
      <c r="D3397" s="441"/>
      <c r="E3397" s="441"/>
      <c r="F3397" s="441"/>
      <c r="G3397" s="441"/>
      <c r="H3397" s="441">
        <f t="shared" si="2842"/>
        <v>0</v>
      </c>
      <c r="I3397" s="441"/>
      <c r="J3397" s="445"/>
      <c r="K3397" s="358"/>
      <c r="L3397" s="358"/>
      <c r="M3397" s="358"/>
      <c r="N3397" s="358"/>
      <c r="O3397" s="358"/>
      <c r="P3397" s="358"/>
      <c r="Q3397" s="358"/>
      <c r="R3397" s="358"/>
      <c r="S3397" s="358"/>
      <c r="T3397" s="358"/>
      <c r="U3397" s="358"/>
      <c r="V3397" s="358"/>
      <c r="W3397" s="358"/>
      <c r="X3397" s="358"/>
      <c r="Y3397" s="358"/>
      <c r="Z3397" s="358"/>
      <c r="AA3397" s="358"/>
      <c r="AB3397" s="358"/>
      <c r="AC3397" s="358"/>
      <c r="AD3397" s="358"/>
      <c r="AE3397" s="358"/>
      <c r="AF3397" s="358"/>
      <c r="AG3397" s="358"/>
      <c r="AH3397" s="358"/>
      <c r="AI3397" s="358"/>
      <c r="AJ3397" s="358"/>
      <c r="AK3397" s="358"/>
      <c r="AL3397" s="358"/>
      <c r="AM3397" s="358"/>
    </row>
    <row r="3398" spans="1:39" x14ac:dyDescent="0.25">
      <c r="A3398" s="353" t="s">
        <v>527</v>
      </c>
      <c r="B3398" s="353" t="s">
        <v>527</v>
      </c>
      <c r="C3398" s="441">
        <f t="shared" ref="C3398:H3398" si="2843">C226</f>
        <v>6250</v>
      </c>
      <c r="D3398" s="441"/>
      <c r="E3398" s="441"/>
      <c r="F3398" s="441"/>
      <c r="G3398" s="441"/>
      <c r="H3398" s="441">
        <f t="shared" si="2843"/>
        <v>0</v>
      </c>
      <c r="I3398" s="441"/>
      <c r="J3398" s="445"/>
      <c r="K3398" s="358"/>
      <c r="L3398" s="358"/>
      <c r="M3398" s="358"/>
      <c r="N3398" s="358"/>
      <c r="O3398" s="358"/>
      <c r="P3398" s="358"/>
      <c r="Q3398" s="358"/>
      <c r="R3398" s="358"/>
      <c r="S3398" s="358"/>
      <c r="T3398" s="358"/>
      <c r="U3398" s="358"/>
      <c r="V3398" s="358"/>
      <c r="W3398" s="358"/>
      <c r="X3398" s="358"/>
      <c r="Y3398" s="358"/>
      <c r="Z3398" s="358"/>
      <c r="AA3398" s="358"/>
      <c r="AB3398" s="358"/>
      <c r="AC3398" s="358"/>
      <c r="AD3398" s="358"/>
      <c r="AE3398" s="358"/>
      <c r="AF3398" s="358"/>
      <c r="AG3398" s="358"/>
      <c r="AH3398" s="358"/>
      <c r="AI3398" s="358"/>
      <c r="AJ3398" s="358"/>
      <c r="AK3398" s="358"/>
      <c r="AL3398" s="358"/>
      <c r="AM3398" s="358"/>
    </row>
    <row r="3399" spans="1:39" x14ac:dyDescent="0.25">
      <c r="A3399" s="353" t="s">
        <v>349</v>
      </c>
      <c r="B3399" s="353" t="s">
        <v>349</v>
      </c>
      <c r="C3399" s="441">
        <f t="shared" ref="C3399:H3399" si="2844">C227</f>
        <v>20000</v>
      </c>
      <c r="D3399" s="441"/>
      <c r="E3399" s="441"/>
      <c r="F3399" s="441"/>
      <c r="G3399" s="441"/>
      <c r="H3399" s="441">
        <f t="shared" si="2844"/>
        <v>0</v>
      </c>
      <c r="I3399" s="441"/>
      <c r="J3399" s="445"/>
      <c r="K3399" s="358"/>
      <c r="L3399" s="358"/>
      <c r="M3399" s="358"/>
      <c r="N3399" s="358"/>
      <c r="O3399" s="358"/>
      <c r="P3399" s="358"/>
      <c r="Q3399" s="358"/>
      <c r="R3399" s="358"/>
      <c r="S3399" s="358"/>
      <c r="T3399" s="358"/>
      <c r="U3399" s="358"/>
      <c r="V3399" s="358"/>
      <c r="W3399" s="358"/>
      <c r="X3399" s="358"/>
      <c r="Y3399" s="358"/>
      <c r="Z3399" s="358"/>
      <c r="AA3399" s="358"/>
      <c r="AB3399" s="358"/>
      <c r="AC3399" s="358"/>
      <c r="AD3399" s="358"/>
      <c r="AE3399" s="358"/>
      <c r="AF3399" s="358"/>
      <c r="AG3399" s="358"/>
      <c r="AH3399" s="358"/>
      <c r="AI3399" s="358"/>
      <c r="AJ3399" s="358"/>
      <c r="AK3399" s="358"/>
      <c r="AL3399" s="358"/>
      <c r="AM3399" s="358"/>
    </row>
    <row r="3400" spans="1:39" x14ac:dyDescent="0.25">
      <c r="A3400" s="353" t="s">
        <v>529</v>
      </c>
      <c r="B3400" s="353" t="s">
        <v>530</v>
      </c>
      <c r="C3400" s="441">
        <f t="shared" ref="C3400:H3400" si="2845">C228</f>
        <v>6250</v>
      </c>
      <c r="D3400" s="441"/>
      <c r="E3400" s="441"/>
      <c r="F3400" s="441"/>
      <c r="G3400" s="441"/>
      <c r="H3400" s="441">
        <f t="shared" si="2845"/>
        <v>0</v>
      </c>
      <c r="I3400" s="441"/>
      <c r="J3400" s="445"/>
      <c r="K3400" s="358"/>
      <c r="L3400" s="358"/>
      <c r="M3400" s="358"/>
      <c r="N3400" s="358"/>
      <c r="O3400" s="358"/>
      <c r="P3400" s="358"/>
      <c r="Q3400" s="358"/>
      <c r="R3400" s="358"/>
      <c r="S3400" s="358"/>
      <c r="T3400" s="358"/>
      <c r="U3400" s="358"/>
      <c r="V3400" s="358"/>
      <c r="W3400" s="358"/>
      <c r="X3400" s="358"/>
      <c r="Y3400" s="358"/>
      <c r="Z3400" s="358"/>
      <c r="AA3400" s="358"/>
      <c r="AB3400" s="358"/>
      <c r="AC3400" s="358"/>
      <c r="AD3400" s="358"/>
      <c r="AE3400" s="358"/>
      <c r="AF3400" s="358"/>
      <c r="AG3400" s="358"/>
      <c r="AH3400" s="358"/>
      <c r="AI3400" s="358"/>
      <c r="AJ3400" s="358"/>
      <c r="AK3400" s="358"/>
      <c r="AL3400" s="358"/>
      <c r="AM3400" s="358"/>
    </row>
    <row r="3401" spans="1:39" x14ac:dyDescent="0.25">
      <c r="A3401" s="353" t="s">
        <v>427</v>
      </c>
      <c r="B3401" s="353" t="s">
        <v>427</v>
      </c>
      <c r="C3401" s="441">
        <f t="shared" ref="C3401:H3401" si="2846">C229</f>
        <v>3000</v>
      </c>
      <c r="D3401" s="441"/>
      <c r="E3401" s="441"/>
      <c r="F3401" s="441"/>
      <c r="G3401" s="441"/>
      <c r="H3401" s="441">
        <f t="shared" si="2846"/>
        <v>0</v>
      </c>
      <c r="I3401" s="441"/>
      <c r="J3401" s="445"/>
      <c r="K3401" s="358"/>
      <c r="L3401" s="358"/>
      <c r="M3401" s="358"/>
      <c r="N3401" s="358"/>
      <c r="O3401" s="358"/>
      <c r="P3401" s="358"/>
      <c r="Q3401" s="358"/>
      <c r="R3401" s="358"/>
      <c r="S3401" s="358"/>
      <c r="T3401" s="358"/>
      <c r="U3401" s="358"/>
      <c r="V3401" s="358"/>
      <c r="W3401" s="358"/>
      <c r="X3401" s="358"/>
      <c r="Y3401" s="358"/>
      <c r="Z3401" s="358"/>
      <c r="AA3401" s="358"/>
      <c r="AB3401" s="358"/>
      <c r="AC3401" s="358"/>
      <c r="AD3401" s="358"/>
      <c r="AE3401" s="358"/>
      <c r="AF3401" s="358"/>
      <c r="AG3401" s="358"/>
      <c r="AH3401" s="358"/>
      <c r="AI3401" s="358"/>
      <c r="AJ3401" s="358"/>
      <c r="AK3401" s="358"/>
      <c r="AL3401" s="358"/>
      <c r="AM3401" s="358"/>
    </row>
    <row r="3402" spans="1:39" x14ac:dyDescent="0.25">
      <c r="A3402" s="353" t="s">
        <v>333</v>
      </c>
      <c r="B3402" s="353" t="s">
        <v>333</v>
      </c>
      <c r="C3402" s="441">
        <f t="shared" ref="C3402:H3402" si="2847">C230</f>
        <v>1000</v>
      </c>
      <c r="D3402" s="441"/>
      <c r="E3402" s="441"/>
      <c r="F3402" s="441"/>
      <c r="G3402" s="441"/>
      <c r="H3402" s="441">
        <f t="shared" si="2847"/>
        <v>0</v>
      </c>
      <c r="I3402" s="441"/>
      <c r="J3402" s="445"/>
      <c r="K3402" s="358"/>
      <c r="L3402" s="358"/>
      <c r="M3402" s="358"/>
      <c r="N3402" s="358"/>
      <c r="O3402" s="358"/>
      <c r="P3402" s="358"/>
      <c r="Q3402" s="358"/>
      <c r="R3402" s="358"/>
      <c r="S3402" s="358"/>
      <c r="T3402" s="358"/>
      <c r="U3402" s="358"/>
      <c r="V3402" s="358"/>
      <c r="W3402" s="358"/>
      <c r="X3402" s="358"/>
      <c r="Y3402" s="358"/>
      <c r="Z3402" s="358"/>
      <c r="AA3402" s="358"/>
      <c r="AB3402" s="358"/>
      <c r="AC3402" s="358"/>
      <c r="AD3402" s="358"/>
      <c r="AE3402" s="358"/>
      <c r="AF3402" s="358"/>
      <c r="AG3402" s="358"/>
      <c r="AH3402" s="358"/>
      <c r="AI3402" s="358"/>
      <c r="AJ3402" s="358"/>
      <c r="AK3402" s="358"/>
      <c r="AL3402" s="358"/>
      <c r="AM3402" s="358"/>
    </row>
    <row r="3403" spans="1:39" x14ac:dyDescent="0.25">
      <c r="A3403" s="353" t="s">
        <v>506</v>
      </c>
      <c r="B3403" s="353" t="s">
        <v>506</v>
      </c>
      <c r="C3403" s="441">
        <f t="shared" ref="C3403:H3403" si="2848">C231</f>
        <v>10000</v>
      </c>
      <c r="D3403" s="441"/>
      <c r="E3403" s="441"/>
      <c r="F3403" s="441"/>
      <c r="G3403" s="441"/>
      <c r="H3403" s="441">
        <f t="shared" si="2848"/>
        <v>0</v>
      </c>
      <c r="I3403" s="441"/>
      <c r="J3403" s="445"/>
      <c r="K3403" s="358"/>
      <c r="L3403" s="358"/>
      <c r="M3403" s="358"/>
      <c r="N3403" s="358"/>
      <c r="O3403" s="358"/>
      <c r="P3403" s="358"/>
      <c r="Q3403" s="358"/>
      <c r="R3403" s="358"/>
      <c r="S3403" s="358"/>
      <c r="T3403" s="358"/>
      <c r="U3403" s="358"/>
      <c r="V3403" s="358"/>
      <c r="W3403" s="358"/>
      <c r="X3403" s="358"/>
      <c r="Y3403" s="358"/>
      <c r="Z3403" s="358"/>
      <c r="AA3403" s="358"/>
      <c r="AB3403" s="358"/>
      <c r="AC3403" s="358"/>
      <c r="AD3403" s="358"/>
      <c r="AE3403" s="358"/>
      <c r="AF3403" s="358"/>
      <c r="AG3403" s="358"/>
      <c r="AH3403" s="358"/>
      <c r="AI3403" s="358"/>
      <c r="AJ3403" s="358"/>
      <c r="AK3403" s="358"/>
      <c r="AL3403" s="358"/>
      <c r="AM3403" s="358"/>
    </row>
    <row r="3404" spans="1:39" x14ac:dyDescent="0.25">
      <c r="A3404" s="353" t="s">
        <v>513</v>
      </c>
      <c r="B3404" s="353" t="s">
        <v>513</v>
      </c>
      <c r="C3404" s="441">
        <f t="shared" ref="C3404:H3404" si="2849">C232</f>
        <v>9375</v>
      </c>
      <c r="D3404" s="441"/>
      <c r="E3404" s="441"/>
      <c r="F3404" s="441"/>
      <c r="G3404" s="441"/>
      <c r="H3404" s="441">
        <f t="shared" si="2849"/>
        <v>0</v>
      </c>
      <c r="I3404" s="441"/>
      <c r="J3404" s="445"/>
      <c r="K3404" s="358"/>
      <c r="L3404" s="358"/>
      <c r="M3404" s="358"/>
      <c r="N3404" s="358"/>
      <c r="O3404" s="358"/>
      <c r="P3404" s="358"/>
      <c r="Q3404" s="358"/>
      <c r="R3404" s="358"/>
      <c r="S3404" s="358"/>
      <c r="T3404" s="358"/>
      <c r="U3404" s="358"/>
      <c r="V3404" s="358"/>
      <c r="W3404" s="358"/>
      <c r="X3404" s="358"/>
      <c r="Y3404" s="358"/>
      <c r="Z3404" s="358"/>
      <c r="AA3404" s="358"/>
      <c r="AB3404" s="358"/>
      <c r="AC3404" s="358"/>
      <c r="AD3404" s="358"/>
      <c r="AE3404" s="358"/>
      <c r="AF3404" s="358"/>
      <c r="AG3404" s="358"/>
      <c r="AH3404" s="358"/>
      <c r="AI3404" s="358"/>
      <c r="AJ3404" s="358"/>
      <c r="AK3404" s="358"/>
      <c r="AL3404" s="358"/>
      <c r="AM3404" s="358"/>
    </row>
    <row r="3405" spans="1:39" x14ac:dyDescent="0.25">
      <c r="A3405" s="353" t="s">
        <v>371</v>
      </c>
      <c r="B3405" s="353" t="s">
        <v>371</v>
      </c>
      <c r="C3405" s="441">
        <f t="shared" ref="C3405:H3405" si="2850">C233</f>
        <v>1500</v>
      </c>
      <c r="D3405" s="441"/>
      <c r="E3405" s="441"/>
      <c r="F3405" s="441"/>
      <c r="G3405" s="441"/>
      <c r="H3405" s="441">
        <f t="shared" si="2850"/>
        <v>0</v>
      </c>
      <c r="I3405" s="441"/>
      <c r="J3405" s="445"/>
      <c r="K3405" s="358"/>
      <c r="L3405" s="358"/>
      <c r="M3405" s="358"/>
      <c r="N3405" s="358"/>
      <c r="O3405" s="358"/>
      <c r="P3405" s="358"/>
      <c r="Q3405" s="358"/>
      <c r="R3405" s="358"/>
      <c r="S3405" s="358"/>
      <c r="T3405" s="358"/>
      <c r="U3405" s="358"/>
      <c r="V3405" s="358"/>
      <c r="W3405" s="358"/>
      <c r="X3405" s="358"/>
      <c r="Y3405" s="358"/>
      <c r="Z3405" s="358"/>
      <c r="AA3405" s="358"/>
      <c r="AB3405" s="358"/>
      <c r="AC3405" s="358"/>
      <c r="AD3405" s="358"/>
      <c r="AE3405" s="358"/>
      <c r="AF3405" s="358"/>
      <c r="AG3405" s="358"/>
      <c r="AH3405" s="358"/>
      <c r="AI3405" s="358"/>
      <c r="AJ3405" s="358"/>
      <c r="AK3405" s="358"/>
      <c r="AL3405" s="358"/>
      <c r="AM3405" s="358"/>
    </row>
    <row r="3406" spans="1:39" x14ac:dyDescent="0.25">
      <c r="A3406" s="353" t="s">
        <v>518</v>
      </c>
      <c r="B3406" s="353" t="s">
        <v>518</v>
      </c>
      <c r="C3406" s="441">
        <f t="shared" ref="C3406:H3406" si="2851">C234</f>
        <v>14000</v>
      </c>
      <c r="D3406" s="441"/>
      <c r="E3406" s="441"/>
      <c r="F3406" s="441"/>
      <c r="G3406" s="441"/>
      <c r="H3406" s="441">
        <f t="shared" si="2851"/>
        <v>0</v>
      </c>
      <c r="I3406" s="441"/>
      <c r="J3406" s="445"/>
      <c r="K3406" s="358"/>
      <c r="L3406" s="358"/>
      <c r="M3406" s="358"/>
      <c r="N3406" s="358"/>
      <c r="O3406" s="358"/>
      <c r="P3406" s="358"/>
      <c r="Q3406" s="358"/>
      <c r="R3406" s="358"/>
      <c r="S3406" s="358"/>
      <c r="T3406" s="358"/>
      <c r="U3406" s="358"/>
      <c r="V3406" s="358"/>
      <c r="W3406" s="358"/>
      <c r="X3406" s="358"/>
      <c r="Y3406" s="358"/>
      <c r="Z3406" s="358"/>
      <c r="AA3406" s="358"/>
      <c r="AB3406" s="358"/>
      <c r="AC3406" s="358"/>
      <c r="AD3406" s="358"/>
      <c r="AE3406" s="358"/>
      <c r="AF3406" s="358"/>
      <c r="AG3406" s="358"/>
      <c r="AH3406" s="358"/>
      <c r="AI3406" s="358"/>
      <c r="AJ3406" s="358"/>
      <c r="AK3406" s="358"/>
      <c r="AL3406" s="358"/>
      <c r="AM3406" s="358"/>
    </row>
    <row r="3407" spans="1:39" x14ac:dyDescent="0.25">
      <c r="A3407" s="353" t="s">
        <v>423</v>
      </c>
      <c r="B3407" s="353" t="s">
        <v>423</v>
      </c>
      <c r="C3407" s="441">
        <f t="shared" ref="C3407:H3407" si="2852">C235</f>
        <v>3000</v>
      </c>
      <c r="D3407" s="441"/>
      <c r="E3407" s="441"/>
      <c r="F3407" s="441"/>
      <c r="G3407" s="441"/>
      <c r="H3407" s="441">
        <f t="shared" si="2852"/>
        <v>0</v>
      </c>
      <c r="I3407" s="441"/>
      <c r="J3407" s="445"/>
      <c r="K3407" s="358"/>
      <c r="L3407" s="358"/>
      <c r="M3407" s="358"/>
      <c r="N3407" s="358"/>
      <c r="O3407" s="358"/>
      <c r="P3407" s="358"/>
      <c r="Q3407" s="358"/>
      <c r="R3407" s="358"/>
      <c r="S3407" s="358"/>
      <c r="T3407" s="358"/>
      <c r="U3407" s="358"/>
      <c r="V3407" s="358"/>
      <c r="W3407" s="358"/>
      <c r="X3407" s="358"/>
      <c r="Y3407" s="358"/>
      <c r="Z3407" s="358"/>
      <c r="AA3407" s="358"/>
      <c r="AB3407" s="358"/>
      <c r="AC3407" s="358"/>
      <c r="AD3407" s="358"/>
      <c r="AE3407" s="358"/>
      <c r="AF3407" s="358"/>
      <c r="AG3407" s="358"/>
      <c r="AH3407" s="358"/>
      <c r="AI3407" s="358"/>
      <c r="AJ3407" s="358"/>
      <c r="AK3407" s="358"/>
      <c r="AL3407" s="358"/>
      <c r="AM3407" s="358"/>
    </row>
    <row r="3408" spans="1:39" x14ac:dyDescent="0.25">
      <c r="A3408" s="353" t="s">
        <v>296</v>
      </c>
      <c r="B3408" s="353" t="s">
        <v>296</v>
      </c>
      <c r="C3408" s="441">
        <f t="shared" ref="C3408:H3408" si="2853">C236</f>
        <v>5000</v>
      </c>
      <c r="D3408" s="441"/>
      <c r="E3408" s="441"/>
      <c r="F3408" s="441"/>
      <c r="G3408" s="441"/>
      <c r="H3408" s="441">
        <f t="shared" si="2853"/>
        <v>0</v>
      </c>
      <c r="I3408" s="441"/>
      <c r="J3408" s="445"/>
      <c r="K3408" s="358"/>
      <c r="L3408" s="358"/>
      <c r="M3408" s="358"/>
      <c r="N3408" s="358"/>
      <c r="O3408" s="358"/>
      <c r="P3408" s="358"/>
      <c r="Q3408" s="358"/>
      <c r="R3408" s="358"/>
      <c r="S3408" s="358"/>
      <c r="T3408" s="358"/>
      <c r="U3408" s="358"/>
      <c r="V3408" s="358"/>
      <c r="W3408" s="358"/>
      <c r="X3408" s="358"/>
      <c r="Y3408" s="358"/>
      <c r="Z3408" s="358"/>
      <c r="AA3408" s="358"/>
      <c r="AB3408" s="358"/>
      <c r="AC3408" s="358"/>
      <c r="AD3408" s="358"/>
      <c r="AE3408" s="358"/>
      <c r="AF3408" s="358"/>
      <c r="AG3408" s="358"/>
      <c r="AH3408" s="358"/>
      <c r="AI3408" s="358"/>
      <c r="AJ3408" s="358"/>
      <c r="AK3408" s="358"/>
      <c r="AL3408" s="358"/>
      <c r="AM3408" s="358"/>
    </row>
    <row r="3409" spans="1:39" x14ac:dyDescent="0.25">
      <c r="A3409" s="353" t="s">
        <v>496</v>
      </c>
      <c r="B3409" s="353" t="s">
        <v>497</v>
      </c>
      <c r="C3409" s="441">
        <f t="shared" ref="C3409:H3409" si="2854">C237</f>
        <v>2500</v>
      </c>
      <c r="D3409" s="441"/>
      <c r="E3409" s="441"/>
      <c r="F3409" s="441"/>
      <c r="G3409" s="441"/>
      <c r="H3409" s="441">
        <f t="shared" si="2854"/>
        <v>0</v>
      </c>
      <c r="I3409" s="441"/>
      <c r="J3409" s="445"/>
      <c r="K3409" s="358"/>
      <c r="L3409" s="358"/>
      <c r="M3409" s="358"/>
      <c r="N3409" s="358"/>
      <c r="O3409" s="358"/>
      <c r="P3409" s="358"/>
      <c r="Q3409" s="358"/>
      <c r="R3409" s="358"/>
      <c r="S3409" s="358"/>
      <c r="T3409" s="358"/>
      <c r="U3409" s="358"/>
      <c r="V3409" s="358"/>
      <c r="W3409" s="358"/>
      <c r="X3409" s="358"/>
      <c r="Y3409" s="358"/>
      <c r="Z3409" s="358"/>
      <c r="AA3409" s="358"/>
      <c r="AB3409" s="358"/>
      <c r="AC3409" s="358"/>
      <c r="AD3409" s="358"/>
      <c r="AE3409" s="358"/>
      <c r="AF3409" s="358"/>
      <c r="AG3409" s="358"/>
      <c r="AH3409" s="358"/>
      <c r="AI3409" s="358"/>
      <c r="AJ3409" s="358"/>
      <c r="AK3409" s="358"/>
      <c r="AL3409" s="358"/>
      <c r="AM3409" s="358"/>
    </row>
    <row r="3410" spans="1:39" x14ac:dyDescent="0.25">
      <c r="A3410" s="353" t="s">
        <v>487</v>
      </c>
      <c r="B3410" s="353" t="s">
        <v>487</v>
      </c>
      <c r="C3410" s="441">
        <f t="shared" ref="C3410:H3410" si="2855">C238</f>
        <v>9375</v>
      </c>
      <c r="D3410" s="441"/>
      <c r="E3410" s="441"/>
      <c r="F3410" s="441"/>
      <c r="G3410" s="441"/>
      <c r="H3410" s="441">
        <f t="shared" si="2855"/>
        <v>0</v>
      </c>
      <c r="I3410" s="441"/>
      <c r="J3410" s="445"/>
      <c r="K3410" s="358"/>
      <c r="L3410" s="358"/>
      <c r="M3410" s="358"/>
      <c r="N3410" s="358"/>
      <c r="O3410" s="358"/>
      <c r="P3410" s="358"/>
      <c r="Q3410" s="358"/>
      <c r="R3410" s="358"/>
      <c r="S3410" s="358"/>
      <c r="T3410" s="358"/>
      <c r="U3410" s="358"/>
      <c r="V3410" s="358"/>
      <c r="W3410" s="358"/>
      <c r="X3410" s="358"/>
      <c r="Y3410" s="358"/>
      <c r="Z3410" s="358"/>
      <c r="AA3410" s="358"/>
      <c r="AB3410" s="358"/>
      <c r="AC3410" s="358"/>
      <c r="AD3410" s="358"/>
      <c r="AE3410" s="358"/>
      <c r="AF3410" s="358"/>
      <c r="AG3410" s="358"/>
      <c r="AH3410" s="358"/>
      <c r="AI3410" s="358"/>
      <c r="AJ3410" s="358"/>
      <c r="AK3410" s="358"/>
      <c r="AL3410" s="358"/>
      <c r="AM3410" s="358"/>
    </row>
    <row r="3411" spans="1:39" x14ac:dyDescent="0.25">
      <c r="A3411" s="353" t="s">
        <v>324</v>
      </c>
      <c r="B3411" s="353" t="s">
        <v>324</v>
      </c>
      <c r="C3411" s="441">
        <f t="shared" ref="C3411:H3411" si="2856">C239</f>
        <v>5000</v>
      </c>
      <c r="D3411" s="441"/>
      <c r="E3411" s="441"/>
      <c r="F3411" s="441"/>
      <c r="G3411" s="441"/>
      <c r="H3411" s="441">
        <f t="shared" si="2856"/>
        <v>0</v>
      </c>
      <c r="I3411" s="441"/>
      <c r="J3411" s="445"/>
      <c r="K3411" s="358"/>
      <c r="L3411" s="358"/>
      <c r="M3411" s="358"/>
      <c r="N3411" s="358"/>
      <c r="O3411" s="358"/>
      <c r="P3411" s="358"/>
      <c r="Q3411" s="358"/>
      <c r="R3411" s="358"/>
      <c r="S3411" s="358"/>
      <c r="T3411" s="358"/>
      <c r="U3411" s="358"/>
      <c r="V3411" s="358"/>
      <c r="W3411" s="358"/>
      <c r="X3411" s="358"/>
      <c r="Y3411" s="358"/>
      <c r="Z3411" s="358"/>
      <c r="AA3411" s="358"/>
      <c r="AB3411" s="358"/>
      <c r="AC3411" s="358"/>
      <c r="AD3411" s="358"/>
      <c r="AE3411" s="358"/>
      <c r="AF3411" s="358"/>
      <c r="AG3411" s="358"/>
      <c r="AH3411" s="358"/>
      <c r="AI3411" s="358"/>
      <c r="AJ3411" s="358"/>
      <c r="AK3411" s="358"/>
      <c r="AL3411" s="358"/>
      <c r="AM3411" s="358"/>
    </row>
    <row r="3412" spans="1:39" x14ac:dyDescent="0.25">
      <c r="A3412" s="353" t="s">
        <v>476</v>
      </c>
      <c r="B3412" s="353" t="s">
        <v>476</v>
      </c>
      <c r="C3412" s="441">
        <f t="shared" ref="C3412:H3412" si="2857">C240</f>
        <v>2500</v>
      </c>
      <c r="D3412" s="441"/>
      <c r="E3412" s="441"/>
      <c r="F3412" s="441"/>
      <c r="G3412" s="441"/>
      <c r="H3412" s="441">
        <f t="shared" si="2857"/>
        <v>0</v>
      </c>
      <c r="I3412" s="441"/>
      <c r="J3412" s="445"/>
      <c r="K3412" s="358"/>
      <c r="L3412" s="358"/>
      <c r="M3412" s="358"/>
      <c r="N3412" s="358"/>
      <c r="O3412" s="358"/>
      <c r="P3412" s="358"/>
      <c r="Q3412" s="358"/>
      <c r="R3412" s="358"/>
      <c r="S3412" s="358"/>
      <c r="T3412" s="358"/>
      <c r="U3412" s="358"/>
      <c r="V3412" s="358"/>
      <c r="W3412" s="358"/>
      <c r="X3412" s="358"/>
      <c r="Y3412" s="358"/>
      <c r="Z3412" s="358"/>
      <c r="AA3412" s="358"/>
      <c r="AB3412" s="358"/>
      <c r="AC3412" s="358"/>
      <c r="AD3412" s="358"/>
      <c r="AE3412" s="358"/>
      <c r="AF3412" s="358"/>
      <c r="AG3412" s="358"/>
      <c r="AH3412" s="358"/>
      <c r="AI3412" s="358"/>
      <c r="AJ3412" s="358"/>
      <c r="AK3412" s="358"/>
      <c r="AL3412" s="358"/>
      <c r="AM3412" s="358"/>
    </row>
    <row r="3413" spans="1:39" x14ac:dyDescent="0.25">
      <c r="A3413" s="353" t="s">
        <v>342</v>
      </c>
      <c r="B3413" s="353" t="s">
        <v>342</v>
      </c>
      <c r="C3413" s="441">
        <f t="shared" ref="C3413:H3413" si="2858">C241</f>
        <v>1000</v>
      </c>
      <c r="D3413" s="441"/>
      <c r="E3413" s="441"/>
      <c r="F3413" s="441"/>
      <c r="G3413" s="441"/>
      <c r="H3413" s="441">
        <f t="shared" si="2858"/>
        <v>0</v>
      </c>
      <c r="I3413" s="441"/>
      <c r="J3413" s="445"/>
      <c r="K3413" s="358"/>
      <c r="L3413" s="358"/>
      <c r="M3413" s="358"/>
      <c r="N3413" s="358"/>
      <c r="O3413" s="358"/>
      <c r="P3413" s="358"/>
      <c r="Q3413" s="358"/>
      <c r="R3413" s="358"/>
      <c r="S3413" s="358"/>
      <c r="T3413" s="358"/>
      <c r="U3413" s="358"/>
      <c r="V3413" s="358"/>
      <c r="W3413" s="358"/>
      <c r="X3413" s="358"/>
      <c r="Y3413" s="358"/>
      <c r="Z3413" s="358"/>
      <c r="AA3413" s="358"/>
      <c r="AB3413" s="358"/>
      <c r="AC3413" s="358"/>
      <c r="AD3413" s="358"/>
      <c r="AE3413" s="358"/>
      <c r="AF3413" s="358"/>
      <c r="AG3413" s="358"/>
      <c r="AH3413" s="358"/>
      <c r="AI3413" s="358"/>
      <c r="AJ3413" s="358"/>
      <c r="AK3413" s="358"/>
      <c r="AL3413" s="358"/>
      <c r="AM3413" s="358"/>
    </row>
    <row r="3414" spans="1:39" x14ac:dyDescent="0.25">
      <c r="A3414" s="353" t="s">
        <v>520</v>
      </c>
      <c r="B3414" s="353" t="s">
        <v>521</v>
      </c>
      <c r="C3414" s="441">
        <f t="shared" ref="C3414:H3415" si="2859">C242</f>
        <v>4992</v>
      </c>
      <c r="D3414" s="441"/>
      <c r="E3414" s="441"/>
      <c r="F3414" s="441"/>
      <c r="G3414" s="441"/>
      <c r="H3414" s="441">
        <f t="shared" si="2859"/>
        <v>0</v>
      </c>
      <c r="I3414" s="441"/>
      <c r="J3414" s="445"/>
      <c r="K3414" s="358"/>
      <c r="L3414" s="358"/>
      <c r="M3414" s="358"/>
      <c r="N3414" s="358"/>
      <c r="O3414" s="358"/>
      <c r="P3414" s="358"/>
      <c r="Q3414" s="358"/>
      <c r="R3414" s="358"/>
      <c r="S3414" s="358"/>
      <c r="T3414" s="358"/>
      <c r="U3414" s="358"/>
      <c r="V3414" s="358"/>
      <c r="W3414" s="358"/>
      <c r="X3414" s="358"/>
      <c r="Y3414" s="358"/>
      <c r="Z3414" s="358"/>
      <c r="AA3414" s="358"/>
      <c r="AB3414" s="358"/>
      <c r="AC3414" s="358"/>
      <c r="AD3414" s="358"/>
      <c r="AE3414" s="358"/>
      <c r="AF3414" s="358"/>
      <c r="AG3414" s="358"/>
      <c r="AH3414" s="358"/>
      <c r="AI3414" s="358"/>
      <c r="AJ3414" s="358"/>
      <c r="AK3414" s="358"/>
      <c r="AL3414" s="358"/>
      <c r="AM3414" s="358"/>
    </row>
    <row r="3415" spans="1:39" x14ac:dyDescent="0.25">
      <c r="A3415" s="353" t="s">
        <v>338</v>
      </c>
      <c r="B3415" s="353" t="s">
        <v>338</v>
      </c>
      <c r="C3415" s="441">
        <f>C243</f>
        <v>1503</v>
      </c>
      <c r="D3415" s="441"/>
      <c r="E3415" s="441"/>
      <c r="F3415" s="441"/>
      <c r="G3415" s="441"/>
      <c r="H3415" s="441">
        <f t="shared" si="2859"/>
        <v>0</v>
      </c>
      <c r="I3415" s="441"/>
      <c r="J3415" s="445"/>
      <c r="K3415" s="358"/>
      <c r="L3415" s="358"/>
      <c r="M3415" s="358"/>
      <c r="N3415" s="358"/>
      <c r="O3415" s="358"/>
      <c r="P3415" s="358"/>
      <c r="Q3415" s="358"/>
      <c r="R3415" s="358"/>
      <c r="S3415" s="358"/>
      <c r="T3415" s="358"/>
      <c r="U3415" s="358"/>
      <c r="V3415" s="358"/>
      <c r="W3415" s="358"/>
      <c r="X3415" s="358"/>
      <c r="Y3415" s="358"/>
      <c r="Z3415" s="358"/>
      <c r="AA3415" s="358"/>
      <c r="AB3415" s="358"/>
      <c r="AC3415" s="358"/>
      <c r="AD3415" s="358"/>
      <c r="AE3415" s="358"/>
      <c r="AF3415" s="358"/>
      <c r="AG3415" s="358"/>
      <c r="AH3415" s="358"/>
      <c r="AI3415" s="358"/>
      <c r="AJ3415" s="358"/>
      <c r="AK3415" s="358"/>
      <c r="AL3415" s="358"/>
      <c r="AM3415" s="358"/>
    </row>
    <row r="3417" spans="1:39" x14ac:dyDescent="0.25">
      <c r="A3417" s="362" t="s">
        <v>748</v>
      </c>
    </row>
    <row r="3418" spans="1:39" ht="45" x14ac:dyDescent="0.25">
      <c r="A3418" s="351" t="s">
        <v>219</v>
      </c>
      <c r="B3418" s="351" t="s">
        <v>264</v>
      </c>
      <c r="C3418" s="351" t="s">
        <v>220</v>
      </c>
      <c r="D3418" s="352" t="s">
        <v>265</v>
      </c>
      <c r="E3418" s="463" t="s">
        <v>837</v>
      </c>
      <c r="F3418" s="463" t="s">
        <v>838</v>
      </c>
      <c r="G3418" s="464" t="s">
        <v>839</v>
      </c>
      <c r="H3418" s="464" t="s">
        <v>840</v>
      </c>
      <c r="I3418" s="464"/>
      <c r="J3418" s="351" t="s">
        <v>221</v>
      </c>
      <c r="K3418" s="359">
        <v>2017</v>
      </c>
      <c r="L3418" s="359">
        <v>2018</v>
      </c>
      <c r="M3418" s="359">
        <v>2019</v>
      </c>
      <c r="N3418" s="359">
        <v>2020</v>
      </c>
      <c r="O3418" s="359">
        <v>2021</v>
      </c>
      <c r="P3418" s="359">
        <v>2022</v>
      </c>
      <c r="Q3418" s="359">
        <v>2023</v>
      </c>
      <c r="R3418" s="359">
        <v>2024</v>
      </c>
      <c r="S3418" s="359">
        <v>2025</v>
      </c>
      <c r="T3418" s="359">
        <v>2026</v>
      </c>
      <c r="U3418" s="359">
        <v>2027</v>
      </c>
      <c r="V3418" s="359">
        <v>2028</v>
      </c>
      <c r="W3418" s="359">
        <v>2029</v>
      </c>
      <c r="X3418" s="359">
        <v>2030</v>
      </c>
      <c r="Y3418" s="359">
        <v>2031</v>
      </c>
      <c r="Z3418" s="359">
        <v>2032</v>
      </c>
      <c r="AA3418" s="359">
        <v>2033</v>
      </c>
      <c r="AB3418" s="359">
        <v>2034</v>
      </c>
      <c r="AC3418" s="359">
        <v>2035</v>
      </c>
      <c r="AD3418" s="359">
        <v>2036</v>
      </c>
      <c r="AE3418" s="359">
        <v>2037</v>
      </c>
      <c r="AF3418" s="359">
        <v>2038</v>
      </c>
      <c r="AG3418" s="359">
        <v>2039</v>
      </c>
      <c r="AH3418" s="359">
        <v>2040</v>
      </c>
      <c r="AI3418" s="359">
        <v>2041</v>
      </c>
      <c r="AJ3418" s="359">
        <v>2042</v>
      </c>
    </row>
    <row r="3419" spans="1:39" x14ac:dyDescent="0.25">
      <c r="A3419" s="353" t="s">
        <v>351</v>
      </c>
      <c r="B3419" s="353" t="s">
        <v>351</v>
      </c>
      <c r="C3419" s="441">
        <f>C3</f>
        <v>6250</v>
      </c>
      <c r="D3419" s="441"/>
      <c r="E3419" s="441"/>
      <c r="F3419" s="441"/>
      <c r="G3419" s="441"/>
      <c r="H3419" s="441">
        <f t="shared" ref="H3419" si="2860">H3</f>
        <v>0</v>
      </c>
      <c r="I3419" s="441"/>
      <c r="J3419" s="445"/>
      <c r="K3419" s="358"/>
      <c r="L3419" s="358"/>
      <c r="M3419" s="358"/>
      <c r="N3419" s="358"/>
      <c r="O3419" s="358"/>
      <c r="P3419" s="358"/>
      <c r="Q3419" s="358"/>
      <c r="R3419" s="358"/>
      <c r="S3419" s="358"/>
      <c r="T3419" s="358"/>
      <c r="U3419" s="358"/>
      <c r="V3419" s="358"/>
      <c r="W3419" s="358"/>
      <c r="X3419" s="358"/>
      <c r="Y3419" s="358"/>
      <c r="Z3419" s="358"/>
      <c r="AA3419" s="358"/>
      <c r="AB3419" s="358"/>
      <c r="AC3419" s="358"/>
      <c r="AD3419" s="358"/>
      <c r="AE3419" s="358"/>
      <c r="AF3419" s="358"/>
      <c r="AG3419" s="358"/>
      <c r="AH3419" s="358"/>
      <c r="AI3419" s="358"/>
      <c r="AJ3419" s="358"/>
    </row>
    <row r="3420" spans="1:39" x14ac:dyDescent="0.25">
      <c r="A3420" s="353" t="s">
        <v>268</v>
      </c>
      <c r="B3420" s="353" t="s">
        <v>268</v>
      </c>
      <c r="C3420" s="441">
        <f t="shared" ref="C3420:H3420" si="2861">C4</f>
        <v>2500</v>
      </c>
      <c r="D3420" s="441"/>
      <c r="E3420" s="441"/>
      <c r="F3420" s="441"/>
      <c r="G3420" s="441"/>
      <c r="H3420" s="441">
        <f t="shared" si="2861"/>
        <v>1</v>
      </c>
      <c r="I3420" s="441"/>
      <c r="J3420" s="445"/>
      <c r="K3420" s="358"/>
      <c r="L3420" s="358"/>
      <c r="M3420" s="358"/>
      <c r="N3420" s="358"/>
      <c r="O3420" s="358"/>
      <c r="P3420" s="358"/>
      <c r="Q3420" s="358"/>
      <c r="R3420" s="358"/>
      <c r="S3420" s="358"/>
      <c r="T3420" s="358"/>
      <c r="U3420" s="358"/>
      <c r="V3420" s="358"/>
      <c r="W3420" s="358"/>
      <c r="X3420" s="358"/>
      <c r="Y3420" s="358"/>
      <c r="Z3420" s="358"/>
      <c r="AA3420" s="358"/>
      <c r="AB3420" s="358"/>
      <c r="AC3420" s="358"/>
      <c r="AD3420" s="358"/>
      <c r="AE3420" s="358"/>
      <c r="AF3420" s="358"/>
      <c r="AG3420" s="358"/>
      <c r="AH3420" s="358"/>
      <c r="AI3420" s="358"/>
      <c r="AJ3420" s="358"/>
    </row>
    <row r="3421" spans="1:39" x14ac:dyDescent="0.25">
      <c r="A3421" s="353" t="s">
        <v>271</v>
      </c>
      <c r="B3421" s="353" t="s">
        <v>271</v>
      </c>
      <c r="C3421" s="441">
        <f t="shared" ref="C3421:H3421" si="2862">C5</f>
        <v>5500</v>
      </c>
      <c r="D3421" s="441"/>
      <c r="E3421" s="441"/>
      <c r="F3421" s="441"/>
      <c r="G3421" s="441"/>
      <c r="H3421" s="441">
        <f t="shared" si="2862"/>
        <v>1</v>
      </c>
      <c r="I3421" s="441"/>
      <c r="J3421" s="445"/>
      <c r="K3421" s="358"/>
      <c r="L3421" s="358"/>
      <c r="M3421" s="358"/>
      <c r="N3421" s="358"/>
      <c r="O3421" s="358"/>
      <c r="P3421" s="358"/>
      <c r="Q3421" s="358"/>
      <c r="R3421" s="358"/>
      <c r="S3421" s="358"/>
      <c r="T3421" s="358"/>
      <c r="U3421" s="358"/>
      <c r="V3421" s="358"/>
      <c r="W3421" s="358"/>
      <c r="X3421" s="358"/>
      <c r="Y3421" s="358"/>
      <c r="Z3421" s="358"/>
      <c r="AA3421" s="358"/>
      <c r="AB3421" s="358"/>
      <c r="AC3421" s="358"/>
      <c r="AD3421" s="358"/>
      <c r="AE3421" s="358"/>
      <c r="AF3421" s="358"/>
      <c r="AG3421" s="358"/>
      <c r="AH3421" s="358"/>
      <c r="AI3421" s="358"/>
      <c r="AJ3421" s="358"/>
    </row>
    <row r="3422" spans="1:39" x14ac:dyDescent="0.25">
      <c r="A3422" s="353" t="s">
        <v>222</v>
      </c>
      <c r="B3422" s="353" t="s">
        <v>304</v>
      </c>
      <c r="C3422" s="441">
        <f t="shared" ref="C3422:H3422" si="2863">C6</f>
        <v>10000</v>
      </c>
      <c r="D3422" s="441"/>
      <c r="E3422" s="441"/>
      <c r="F3422" s="441"/>
      <c r="G3422" s="441"/>
      <c r="H3422" s="441">
        <f t="shared" si="2863"/>
        <v>0</v>
      </c>
      <c r="I3422" s="441"/>
      <c r="J3422" s="445"/>
      <c r="K3422" s="358"/>
      <c r="L3422" s="358"/>
      <c r="M3422" s="358"/>
      <c r="N3422" s="358"/>
      <c r="O3422" s="358"/>
      <c r="P3422" s="358"/>
      <c r="Q3422" s="358"/>
      <c r="R3422" s="358"/>
      <c r="S3422" s="358"/>
      <c r="T3422" s="358"/>
      <c r="U3422" s="358"/>
      <c r="V3422" s="358"/>
      <c r="W3422" s="358"/>
      <c r="X3422" s="358"/>
      <c r="Y3422" s="358"/>
      <c r="Z3422" s="358"/>
      <c r="AA3422" s="358"/>
      <c r="AB3422" s="358"/>
      <c r="AC3422" s="358"/>
      <c r="AD3422" s="358"/>
      <c r="AE3422" s="358"/>
      <c r="AF3422" s="358"/>
      <c r="AG3422" s="358"/>
      <c r="AH3422" s="358"/>
      <c r="AI3422" s="358"/>
      <c r="AJ3422" s="358"/>
    </row>
    <row r="3423" spans="1:39" x14ac:dyDescent="0.25">
      <c r="A3423" s="353" t="s">
        <v>222</v>
      </c>
      <c r="B3423" s="353" t="s">
        <v>379</v>
      </c>
      <c r="C3423" s="441">
        <f t="shared" ref="C3423:H3423" si="2864">C7</f>
        <v>10000</v>
      </c>
      <c r="D3423" s="441"/>
      <c r="E3423" s="441"/>
      <c r="F3423" s="441"/>
      <c r="G3423" s="441"/>
      <c r="H3423" s="441">
        <f t="shared" si="2864"/>
        <v>0</v>
      </c>
      <c r="I3423" s="441"/>
      <c r="J3423" s="445"/>
      <c r="K3423" s="358"/>
      <c r="L3423" s="358"/>
      <c r="M3423" s="358"/>
      <c r="N3423" s="358"/>
      <c r="O3423" s="358"/>
      <c r="P3423" s="358"/>
      <c r="Q3423" s="358"/>
      <c r="R3423" s="358"/>
      <c r="S3423" s="358"/>
      <c r="T3423" s="358"/>
      <c r="U3423" s="358"/>
      <c r="V3423" s="358"/>
      <c r="W3423" s="358"/>
      <c r="X3423" s="358"/>
      <c r="Y3423" s="358"/>
      <c r="Z3423" s="358"/>
      <c r="AA3423" s="358"/>
      <c r="AB3423" s="358"/>
      <c r="AC3423" s="358"/>
      <c r="AD3423" s="358"/>
      <c r="AE3423" s="358"/>
      <c r="AF3423" s="358"/>
      <c r="AG3423" s="358"/>
      <c r="AH3423" s="358"/>
      <c r="AI3423" s="358"/>
      <c r="AJ3423" s="358"/>
    </row>
    <row r="3424" spans="1:39" x14ac:dyDescent="0.25">
      <c r="A3424" s="353" t="s">
        <v>395</v>
      </c>
      <c r="B3424" s="353" t="s">
        <v>395</v>
      </c>
      <c r="C3424" s="441">
        <f t="shared" ref="C3424:H3424" si="2865">C8</f>
        <v>1500</v>
      </c>
      <c r="D3424" s="441"/>
      <c r="E3424" s="441"/>
      <c r="F3424" s="441"/>
      <c r="G3424" s="441"/>
      <c r="H3424" s="441">
        <f t="shared" si="2865"/>
        <v>0</v>
      </c>
      <c r="I3424" s="441"/>
      <c r="J3424" s="445"/>
      <c r="K3424" s="358"/>
      <c r="L3424" s="358"/>
      <c r="M3424" s="358"/>
      <c r="N3424" s="358"/>
      <c r="O3424" s="358"/>
      <c r="P3424" s="358"/>
      <c r="Q3424" s="358"/>
      <c r="R3424" s="358"/>
      <c r="S3424" s="358"/>
      <c r="T3424" s="358"/>
      <c r="U3424" s="358"/>
      <c r="V3424" s="358"/>
      <c r="W3424" s="358"/>
      <c r="X3424" s="358"/>
      <c r="Y3424" s="358"/>
      <c r="Z3424" s="358"/>
      <c r="AA3424" s="358"/>
      <c r="AB3424" s="358"/>
      <c r="AC3424" s="358"/>
      <c r="AD3424" s="358"/>
      <c r="AE3424" s="358"/>
      <c r="AF3424" s="358"/>
      <c r="AG3424" s="358"/>
      <c r="AH3424" s="358"/>
      <c r="AI3424" s="358"/>
      <c r="AJ3424" s="358"/>
    </row>
    <row r="3425" spans="1:36" x14ac:dyDescent="0.25">
      <c r="A3425" s="353" t="s">
        <v>495</v>
      </c>
      <c r="B3425" s="353" t="s">
        <v>495</v>
      </c>
      <c r="C3425" s="441">
        <f t="shared" ref="C3425:H3425" si="2866">C9</f>
        <v>750</v>
      </c>
      <c r="D3425" s="441"/>
      <c r="E3425" s="441"/>
      <c r="F3425" s="441"/>
      <c r="G3425" s="441"/>
      <c r="H3425" s="441">
        <f t="shared" si="2866"/>
        <v>0</v>
      </c>
      <c r="I3425" s="441"/>
      <c r="J3425" s="445"/>
      <c r="K3425" s="358"/>
      <c r="L3425" s="358"/>
      <c r="M3425" s="358"/>
      <c r="N3425" s="358"/>
      <c r="O3425" s="358"/>
      <c r="P3425" s="358"/>
      <c r="Q3425" s="358"/>
      <c r="R3425" s="358"/>
      <c r="S3425" s="358"/>
      <c r="T3425" s="358"/>
      <c r="U3425" s="358"/>
      <c r="V3425" s="358"/>
      <c r="W3425" s="358"/>
      <c r="X3425" s="358"/>
      <c r="Y3425" s="358"/>
      <c r="Z3425" s="358"/>
      <c r="AA3425" s="358"/>
      <c r="AB3425" s="358"/>
      <c r="AC3425" s="358"/>
      <c r="AD3425" s="358"/>
      <c r="AE3425" s="358"/>
      <c r="AF3425" s="358"/>
      <c r="AG3425" s="358"/>
      <c r="AH3425" s="358"/>
      <c r="AI3425" s="358"/>
      <c r="AJ3425" s="358"/>
    </row>
    <row r="3426" spans="1:36" x14ac:dyDescent="0.25">
      <c r="A3426" s="353" t="s">
        <v>344</v>
      </c>
      <c r="B3426" s="353" t="s">
        <v>344</v>
      </c>
      <c r="C3426" s="441">
        <f t="shared" ref="C3426:H3426" si="2867">C10</f>
        <v>750</v>
      </c>
      <c r="D3426" s="441"/>
      <c r="E3426" s="441"/>
      <c r="F3426" s="441"/>
      <c r="G3426" s="441"/>
      <c r="H3426" s="441">
        <f t="shared" si="2867"/>
        <v>0</v>
      </c>
      <c r="I3426" s="441"/>
      <c r="J3426" s="445"/>
      <c r="K3426" s="358"/>
      <c r="L3426" s="358"/>
      <c r="M3426" s="358"/>
      <c r="N3426" s="358"/>
      <c r="O3426" s="358"/>
      <c r="P3426" s="358"/>
      <c r="Q3426" s="358"/>
      <c r="R3426" s="358"/>
      <c r="S3426" s="358"/>
      <c r="T3426" s="358"/>
      <c r="U3426" s="358"/>
      <c r="V3426" s="358"/>
      <c r="W3426" s="358"/>
      <c r="X3426" s="358"/>
      <c r="Y3426" s="358"/>
      <c r="Z3426" s="358"/>
      <c r="AA3426" s="358"/>
      <c r="AB3426" s="358"/>
      <c r="AC3426" s="358"/>
      <c r="AD3426" s="358"/>
      <c r="AE3426" s="358"/>
      <c r="AF3426" s="358"/>
      <c r="AG3426" s="358"/>
      <c r="AH3426" s="358"/>
      <c r="AI3426" s="358"/>
      <c r="AJ3426" s="358"/>
    </row>
    <row r="3427" spans="1:36" x14ac:dyDescent="0.25">
      <c r="A3427" s="353" t="s">
        <v>223</v>
      </c>
      <c r="B3427" s="353" t="s">
        <v>307</v>
      </c>
      <c r="C3427" s="441">
        <f t="shared" ref="C3427:H3427" si="2868">C11</f>
        <v>20000</v>
      </c>
      <c r="D3427" s="441"/>
      <c r="E3427" s="441"/>
      <c r="F3427" s="441"/>
      <c r="G3427" s="441"/>
      <c r="H3427" s="441">
        <f t="shared" si="2868"/>
        <v>0</v>
      </c>
      <c r="I3427" s="441"/>
      <c r="J3427" s="445"/>
      <c r="K3427" s="358"/>
      <c r="L3427" s="358"/>
      <c r="M3427" s="358"/>
      <c r="N3427" s="358"/>
      <c r="O3427" s="358"/>
      <c r="P3427" s="358"/>
      <c r="Q3427" s="358"/>
      <c r="R3427" s="358"/>
      <c r="S3427" s="358"/>
      <c r="T3427" s="358"/>
      <c r="U3427" s="358"/>
      <c r="V3427" s="358"/>
      <c r="W3427" s="358"/>
      <c r="X3427" s="358"/>
      <c r="Y3427" s="358"/>
      <c r="Z3427" s="358"/>
      <c r="AA3427" s="358"/>
      <c r="AB3427" s="358"/>
      <c r="AC3427" s="358"/>
      <c r="AD3427" s="358"/>
      <c r="AE3427" s="358"/>
      <c r="AF3427" s="358"/>
      <c r="AG3427" s="358"/>
      <c r="AH3427" s="358"/>
      <c r="AI3427" s="358"/>
      <c r="AJ3427" s="358"/>
    </row>
    <row r="3428" spans="1:36" x14ac:dyDescent="0.25">
      <c r="A3428" s="353" t="s">
        <v>223</v>
      </c>
      <c r="B3428" s="353" t="s">
        <v>275</v>
      </c>
      <c r="C3428" s="441">
        <f t="shared" ref="C3428:H3428" si="2869">C12</f>
        <v>20000</v>
      </c>
      <c r="D3428" s="441"/>
      <c r="E3428" s="441"/>
      <c r="F3428" s="441"/>
      <c r="G3428" s="441"/>
      <c r="H3428" s="441">
        <f t="shared" si="2869"/>
        <v>0</v>
      </c>
      <c r="I3428" s="441"/>
      <c r="J3428" s="445"/>
      <c r="K3428" s="358"/>
      <c r="L3428" s="358"/>
      <c r="M3428" s="358"/>
      <c r="N3428" s="358"/>
      <c r="O3428" s="358"/>
      <c r="P3428" s="358"/>
      <c r="Q3428" s="358"/>
      <c r="R3428" s="358"/>
      <c r="S3428" s="358"/>
      <c r="T3428" s="358"/>
      <c r="U3428" s="358"/>
      <c r="V3428" s="358"/>
      <c r="W3428" s="358"/>
      <c r="X3428" s="358"/>
      <c r="Y3428" s="358"/>
      <c r="Z3428" s="358"/>
      <c r="AA3428" s="358"/>
      <c r="AB3428" s="358"/>
      <c r="AC3428" s="358"/>
      <c r="AD3428" s="358"/>
      <c r="AE3428" s="358"/>
      <c r="AF3428" s="358"/>
      <c r="AG3428" s="358"/>
      <c r="AH3428" s="358"/>
      <c r="AI3428" s="358"/>
      <c r="AJ3428" s="358"/>
    </row>
    <row r="3429" spans="1:36" x14ac:dyDescent="0.25">
      <c r="A3429" s="353" t="s">
        <v>477</v>
      </c>
      <c r="B3429" s="353" t="s">
        <v>477</v>
      </c>
      <c r="C3429" s="441">
        <f t="shared" ref="C3429:H3429" si="2870">C13</f>
        <v>5000</v>
      </c>
      <c r="D3429" s="441"/>
      <c r="E3429" s="441"/>
      <c r="F3429" s="441"/>
      <c r="G3429" s="441"/>
      <c r="H3429" s="441">
        <f t="shared" si="2870"/>
        <v>0</v>
      </c>
      <c r="I3429" s="441"/>
      <c r="J3429" s="445"/>
      <c r="K3429" s="358"/>
      <c r="L3429" s="358"/>
      <c r="M3429" s="358"/>
      <c r="N3429" s="358"/>
      <c r="O3429" s="358"/>
      <c r="P3429" s="358"/>
      <c r="Q3429" s="358"/>
      <c r="R3429" s="358"/>
      <c r="S3429" s="358"/>
      <c r="T3429" s="358"/>
      <c r="U3429" s="358"/>
      <c r="V3429" s="358"/>
      <c r="W3429" s="358"/>
      <c r="X3429" s="358"/>
      <c r="Y3429" s="358"/>
      <c r="Z3429" s="358"/>
      <c r="AA3429" s="358"/>
      <c r="AB3429" s="358"/>
      <c r="AC3429" s="358"/>
      <c r="AD3429" s="358"/>
      <c r="AE3429" s="358"/>
      <c r="AF3429" s="358"/>
      <c r="AG3429" s="358"/>
      <c r="AH3429" s="358"/>
      <c r="AI3429" s="358"/>
      <c r="AJ3429" s="358"/>
    </row>
    <row r="3430" spans="1:36" x14ac:dyDescent="0.25">
      <c r="A3430" s="353" t="s">
        <v>425</v>
      </c>
      <c r="B3430" s="353" t="s">
        <v>425</v>
      </c>
      <c r="C3430" s="441">
        <f t="shared" ref="C3430:H3430" si="2871">C14</f>
        <v>2500</v>
      </c>
      <c r="D3430" s="441"/>
      <c r="E3430" s="441"/>
      <c r="F3430" s="441"/>
      <c r="G3430" s="441"/>
      <c r="H3430" s="441">
        <f t="shared" si="2871"/>
        <v>0</v>
      </c>
      <c r="I3430" s="441"/>
      <c r="J3430" s="445"/>
      <c r="K3430" s="358"/>
      <c r="L3430" s="358"/>
      <c r="M3430" s="358"/>
      <c r="N3430" s="358"/>
      <c r="O3430" s="358"/>
      <c r="P3430" s="358"/>
      <c r="Q3430" s="358"/>
      <c r="R3430" s="358"/>
      <c r="S3430" s="358"/>
      <c r="T3430" s="358"/>
      <c r="U3430" s="358"/>
      <c r="V3430" s="358"/>
      <c r="W3430" s="358"/>
      <c r="X3430" s="358"/>
      <c r="Y3430" s="358"/>
      <c r="Z3430" s="358"/>
      <c r="AA3430" s="358"/>
      <c r="AB3430" s="358"/>
      <c r="AC3430" s="358"/>
      <c r="AD3430" s="358"/>
      <c r="AE3430" s="358"/>
      <c r="AF3430" s="358"/>
      <c r="AG3430" s="358"/>
      <c r="AH3430" s="358"/>
      <c r="AI3430" s="358"/>
      <c r="AJ3430" s="358"/>
    </row>
    <row r="3431" spans="1:36" x14ac:dyDescent="0.25">
      <c r="A3431" s="353" t="s">
        <v>260</v>
      </c>
      <c r="B3431" s="353" t="s">
        <v>504</v>
      </c>
      <c r="C3431" s="441">
        <f t="shared" ref="C3431:H3431" si="2872">C15</f>
        <v>42000</v>
      </c>
      <c r="D3431" s="441"/>
      <c r="E3431" s="441"/>
      <c r="F3431" s="441"/>
      <c r="G3431" s="441"/>
      <c r="H3431" s="441">
        <f t="shared" si="2872"/>
        <v>0</v>
      </c>
      <c r="I3431" s="441"/>
      <c r="J3431" s="445"/>
      <c r="K3431" s="358"/>
      <c r="L3431" s="358"/>
      <c r="M3431" s="358"/>
      <c r="N3431" s="358"/>
      <c r="O3431" s="358"/>
      <c r="P3431" s="358"/>
      <c r="Q3431" s="358"/>
      <c r="R3431" s="358"/>
      <c r="S3431" s="358"/>
      <c r="T3431" s="358"/>
      <c r="U3431" s="358"/>
      <c r="V3431" s="358"/>
      <c r="W3431" s="358"/>
      <c r="X3431" s="358"/>
      <c r="Y3431" s="358"/>
      <c r="Z3431" s="358"/>
      <c r="AA3431" s="358"/>
      <c r="AB3431" s="358"/>
      <c r="AC3431" s="358"/>
      <c r="AD3431" s="358"/>
      <c r="AE3431" s="358"/>
      <c r="AF3431" s="358"/>
      <c r="AG3431" s="358"/>
      <c r="AH3431" s="358"/>
      <c r="AI3431" s="358"/>
      <c r="AJ3431" s="358"/>
    </row>
    <row r="3432" spans="1:36" x14ac:dyDescent="0.25">
      <c r="A3432" s="353" t="s">
        <v>260</v>
      </c>
      <c r="B3432" s="353" t="s">
        <v>471</v>
      </c>
      <c r="C3432" s="441">
        <f t="shared" ref="C3432:H3432" si="2873">C16</f>
        <v>42000</v>
      </c>
      <c r="D3432" s="441"/>
      <c r="E3432" s="441"/>
      <c r="F3432" s="441"/>
      <c r="G3432" s="441"/>
      <c r="H3432" s="441">
        <f t="shared" si="2873"/>
        <v>0</v>
      </c>
      <c r="I3432" s="441"/>
      <c r="J3432" s="445"/>
      <c r="K3432" s="358"/>
      <c r="L3432" s="358"/>
      <c r="M3432" s="358"/>
      <c r="N3432" s="358"/>
      <c r="O3432" s="358"/>
      <c r="P3432" s="358"/>
      <c r="Q3432" s="358"/>
      <c r="R3432" s="358"/>
      <c r="S3432" s="358"/>
      <c r="T3432" s="358"/>
      <c r="U3432" s="358"/>
      <c r="V3432" s="358"/>
      <c r="W3432" s="358"/>
      <c r="X3432" s="358"/>
      <c r="Y3432" s="358"/>
      <c r="Z3432" s="358"/>
      <c r="AA3432" s="358"/>
      <c r="AB3432" s="358"/>
      <c r="AC3432" s="358"/>
      <c r="AD3432" s="358"/>
      <c r="AE3432" s="358"/>
      <c r="AF3432" s="358"/>
      <c r="AG3432" s="358"/>
      <c r="AH3432" s="358"/>
      <c r="AI3432" s="358"/>
      <c r="AJ3432" s="358"/>
    </row>
    <row r="3433" spans="1:36" x14ac:dyDescent="0.25">
      <c r="A3433" s="353" t="s">
        <v>406</v>
      </c>
      <c r="B3433" s="353" t="s">
        <v>407</v>
      </c>
      <c r="C3433" s="441">
        <f t="shared" ref="C3433:H3433" si="2874">C17</f>
        <v>25000</v>
      </c>
      <c r="D3433" s="441"/>
      <c r="E3433" s="441"/>
      <c r="F3433" s="441"/>
      <c r="G3433" s="441"/>
      <c r="H3433" s="441">
        <f t="shared" si="2874"/>
        <v>0</v>
      </c>
      <c r="I3433" s="441"/>
      <c r="J3433" s="445"/>
      <c r="K3433" s="358"/>
      <c r="L3433" s="358"/>
      <c r="M3433" s="358"/>
      <c r="N3433" s="358"/>
      <c r="O3433" s="358"/>
      <c r="P3433" s="358"/>
      <c r="Q3433" s="358"/>
      <c r="R3433" s="358"/>
      <c r="S3433" s="358"/>
      <c r="T3433" s="358"/>
      <c r="U3433" s="358"/>
      <c r="V3433" s="358"/>
      <c r="W3433" s="358"/>
      <c r="X3433" s="358"/>
      <c r="Y3433" s="358"/>
      <c r="Z3433" s="358"/>
      <c r="AA3433" s="358"/>
      <c r="AB3433" s="358"/>
      <c r="AC3433" s="358"/>
      <c r="AD3433" s="358"/>
      <c r="AE3433" s="358"/>
      <c r="AF3433" s="358"/>
      <c r="AG3433" s="358"/>
      <c r="AH3433" s="358"/>
      <c r="AI3433" s="358"/>
      <c r="AJ3433" s="358"/>
    </row>
    <row r="3434" spans="1:36" x14ac:dyDescent="0.25">
      <c r="A3434" s="353" t="s">
        <v>401</v>
      </c>
      <c r="B3434" s="353" t="s">
        <v>401</v>
      </c>
      <c r="C3434" s="441">
        <f t="shared" ref="C3434:H3434" si="2875">C18</f>
        <v>6250</v>
      </c>
      <c r="D3434" s="441"/>
      <c r="E3434" s="441"/>
      <c r="F3434" s="441"/>
      <c r="G3434" s="441"/>
      <c r="H3434" s="441">
        <f t="shared" si="2875"/>
        <v>0</v>
      </c>
      <c r="I3434" s="441"/>
      <c r="J3434" s="445"/>
      <c r="K3434" s="358"/>
      <c r="L3434" s="358"/>
      <c r="M3434" s="358"/>
      <c r="N3434" s="358"/>
      <c r="O3434" s="358"/>
      <c r="P3434" s="358"/>
      <c r="Q3434" s="358"/>
      <c r="R3434" s="358"/>
      <c r="S3434" s="358"/>
      <c r="T3434" s="358"/>
      <c r="U3434" s="358"/>
      <c r="V3434" s="358"/>
      <c r="W3434" s="358"/>
      <c r="X3434" s="358"/>
      <c r="Y3434" s="358"/>
      <c r="Z3434" s="358"/>
      <c r="AA3434" s="358"/>
      <c r="AB3434" s="358"/>
      <c r="AC3434" s="358"/>
      <c r="AD3434" s="358"/>
      <c r="AE3434" s="358"/>
      <c r="AF3434" s="358"/>
      <c r="AG3434" s="358"/>
      <c r="AH3434" s="358"/>
      <c r="AI3434" s="358"/>
      <c r="AJ3434" s="358"/>
    </row>
    <row r="3435" spans="1:36" x14ac:dyDescent="0.25">
      <c r="A3435" s="353" t="s">
        <v>224</v>
      </c>
      <c r="B3435" s="353" t="s">
        <v>488</v>
      </c>
      <c r="C3435" s="441">
        <f t="shared" ref="C3435:H3435" si="2876">C19</f>
        <v>42000</v>
      </c>
      <c r="D3435" s="441"/>
      <c r="E3435" s="441"/>
      <c r="F3435" s="441"/>
      <c r="G3435" s="441"/>
      <c r="H3435" s="441">
        <f t="shared" si="2876"/>
        <v>0</v>
      </c>
      <c r="I3435" s="441"/>
      <c r="J3435" s="445"/>
      <c r="K3435" s="358"/>
      <c r="L3435" s="358"/>
      <c r="M3435" s="358"/>
      <c r="N3435" s="358"/>
      <c r="O3435" s="358"/>
      <c r="P3435" s="358"/>
      <c r="Q3435" s="358"/>
      <c r="R3435" s="358"/>
      <c r="S3435" s="358"/>
      <c r="T3435" s="358"/>
      <c r="U3435" s="358"/>
      <c r="V3435" s="358"/>
      <c r="W3435" s="358"/>
      <c r="X3435" s="358"/>
      <c r="Y3435" s="358"/>
      <c r="Z3435" s="358"/>
      <c r="AA3435" s="358"/>
      <c r="AB3435" s="358"/>
      <c r="AC3435" s="358"/>
      <c r="AD3435" s="358"/>
      <c r="AE3435" s="358"/>
      <c r="AF3435" s="358"/>
      <c r="AG3435" s="358"/>
      <c r="AH3435" s="358"/>
      <c r="AI3435" s="358"/>
      <c r="AJ3435" s="358"/>
    </row>
    <row r="3436" spans="1:36" x14ac:dyDescent="0.25">
      <c r="A3436" s="353" t="s">
        <v>224</v>
      </c>
      <c r="B3436" s="353" t="s">
        <v>445</v>
      </c>
      <c r="C3436" s="441">
        <f t="shared" ref="C3436:H3436" si="2877">C20</f>
        <v>42000</v>
      </c>
      <c r="D3436" s="441"/>
      <c r="E3436" s="441"/>
      <c r="F3436" s="441"/>
      <c r="G3436" s="441"/>
      <c r="H3436" s="441">
        <f t="shared" si="2877"/>
        <v>0</v>
      </c>
      <c r="I3436" s="441"/>
      <c r="J3436" s="445"/>
      <c r="K3436" s="358"/>
      <c r="L3436" s="358"/>
      <c r="M3436" s="358"/>
      <c r="N3436" s="358"/>
      <c r="O3436" s="358"/>
      <c r="P3436" s="358"/>
      <c r="Q3436" s="358"/>
      <c r="R3436" s="358"/>
      <c r="S3436" s="358"/>
      <c r="T3436" s="358"/>
      <c r="U3436" s="358"/>
      <c r="V3436" s="358"/>
      <c r="W3436" s="358"/>
      <c r="X3436" s="358"/>
      <c r="Y3436" s="358"/>
      <c r="Z3436" s="358"/>
      <c r="AA3436" s="358"/>
      <c r="AB3436" s="358"/>
      <c r="AC3436" s="358"/>
      <c r="AD3436" s="358"/>
      <c r="AE3436" s="358"/>
      <c r="AF3436" s="358"/>
      <c r="AG3436" s="358"/>
      <c r="AH3436" s="358"/>
      <c r="AI3436" s="358"/>
      <c r="AJ3436" s="358"/>
    </row>
    <row r="3437" spans="1:36" x14ac:dyDescent="0.25">
      <c r="A3437" s="353" t="s">
        <v>224</v>
      </c>
      <c r="B3437" s="353" t="s">
        <v>451</v>
      </c>
      <c r="C3437" s="441">
        <f t="shared" ref="C3437:H3437" si="2878">C21</f>
        <v>42000</v>
      </c>
      <c r="D3437" s="441"/>
      <c r="E3437" s="441"/>
      <c r="F3437" s="441"/>
      <c r="G3437" s="441"/>
      <c r="H3437" s="441">
        <f t="shared" si="2878"/>
        <v>0</v>
      </c>
      <c r="I3437" s="441"/>
      <c r="J3437" s="445"/>
      <c r="K3437" s="358"/>
      <c r="L3437" s="358"/>
      <c r="M3437" s="358"/>
      <c r="N3437" s="358"/>
      <c r="O3437" s="358"/>
      <c r="P3437" s="358"/>
      <c r="Q3437" s="358"/>
      <c r="R3437" s="358"/>
      <c r="S3437" s="358"/>
      <c r="T3437" s="358"/>
      <c r="U3437" s="358"/>
      <c r="V3437" s="358"/>
      <c r="W3437" s="358"/>
      <c r="X3437" s="358"/>
      <c r="Y3437" s="358"/>
      <c r="Z3437" s="358"/>
      <c r="AA3437" s="358"/>
      <c r="AB3437" s="358"/>
      <c r="AC3437" s="358"/>
      <c r="AD3437" s="358"/>
      <c r="AE3437" s="358"/>
      <c r="AF3437" s="358"/>
      <c r="AG3437" s="358"/>
      <c r="AH3437" s="358"/>
      <c r="AI3437" s="358"/>
      <c r="AJ3437" s="358"/>
    </row>
    <row r="3438" spans="1:36" x14ac:dyDescent="0.25">
      <c r="A3438" s="353" t="s">
        <v>225</v>
      </c>
      <c r="B3438" s="353" t="s">
        <v>353</v>
      </c>
      <c r="C3438" s="441">
        <f t="shared" ref="C3438:H3438" si="2879">C22</f>
        <v>42000</v>
      </c>
      <c r="D3438" s="441"/>
      <c r="E3438" s="441"/>
      <c r="F3438" s="441"/>
      <c r="G3438" s="441"/>
      <c r="H3438" s="441">
        <f t="shared" si="2879"/>
        <v>0</v>
      </c>
      <c r="I3438" s="441"/>
      <c r="J3438" s="445"/>
      <c r="K3438" s="358"/>
      <c r="L3438" s="358"/>
      <c r="M3438" s="358"/>
      <c r="N3438" s="358"/>
      <c r="O3438" s="358"/>
      <c r="P3438" s="358"/>
      <c r="Q3438" s="358"/>
      <c r="R3438" s="358"/>
      <c r="S3438" s="358"/>
      <c r="T3438" s="358"/>
      <c r="U3438" s="358"/>
      <c r="V3438" s="358"/>
      <c r="W3438" s="358"/>
      <c r="X3438" s="358"/>
      <c r="Y3438" s="358"/>
      <c r="Z3438" s="358"/>
      <c r="AA3438" s="358"/>
      <c r="AB3438" s="358"/>
      <c r="AC3438" s="358"/>
      <c r="AD3438" s="358"/>
      <c r="AE3438" s="358"/>
      <c r="AF3438" s="358"/>
      <c r="AG3438" s="358"/>
      <c r="AH3438" s="358"/>
      <c r="AI3438" s="358"/>
      <c r="AJ3438" s="358"/>
    </row>
    <row r="3439" spans="1:36" x14ac:dyDescent="0.25">
      <c r="A3439" s="353" t="s">
        <v>225</v>
      </c>
      <c r="B3439" s="353" t="s">
        <v>354</v>
      </c>
      <c r="C3439" s="441">
        <f t="shared" ref="C3439:H3439" si="2880">C23</f>
        <v>42000</v>
      </c>
      <c r="D3439" s="441"/>
      <c r="E3439" s="441"/>
      <c r="F3439" s="441"/>
      <c r="G3439" s="441"/>
      <c r="H3439" s="441">
        <f t="shared" si="2880"/>
        <v>0</v>
      </c>
      <c r="I3439" s="441"/>
      <c r="J3439" s="445"/>
      <c r="K3439" s="358"/>
      <c r="L3439" s="358"/>
      <c r="M3439" s="358"/>
      <c r="N3439" s="358"/>
      <c r="O3439" s="358"/>
      <c r="P3439" s="358"/>
      <c r="Q3439" s="358"/>
      <c r="R3439" s="358"/>
      <c r="S3439" s="358"/>
      <c r="T3439" s="358"/>
      <c r="U3439" s="358"/>
      <c r="V3439" s="358"/>
      <c r="W3439" s="358"/>
      <c r="X3439" s="358"/>
      <c r="Y3439" s="358"/>
      <c r="Z3439" s="358"/>
      <c r="AA3439" s="358"/>
      <c r="AB3439" s="358"/>
      <c r="AC3439" s="358"/>
      <c r="AD3439" s="358"/>
      <c r="AE3439" s="358"/>
      <c r="AF3439" s="358"/>
      <c r="AG3439" s="358"/>
      <c r="AH3439" s="358"/>
      <c r="AI3439" s="358"/>
      <c r="AJ3439" s="358"/>
    </row>
    <row r="3440" spans="1:36" x14ac:dyDescent="0.25">
      <c r="A3440" s="353" t="s">
        <v>227</v>
      </c>
      <c r="B3440" s="353" t="s">
        <v>417</v>
      </c>
      <c r="C3440" s="441">
        <f t="shared" ref="C3440:H3440" si="2881">C24</f>
        <v>20000</v>
      </c>
      <c r="D3440" s="441"/>
      <c r="E3440" s="441"/>
      <c r="F3440" s="441"/>
      <c r="G3440" s="441"/>
      <c r="H3440" s="441">
        <f t="shared" si="2881"/>
        <v>0</v>
      </c>
      <c r="I3440" s="441"/>
      <c r="J3440" s="445"/>
      <c r="K3440" s="358"/>
      <c r="L3440" s="358"/>
      <c r="M3440" s="358"/>
      <c r="N3440" s="358"/>
      <c r="O3440" s="358"/>
      <c r="P3440" s="358"/>
      <c r="Q3440" s="358"/>
      <c r="R3440" s="358"/>
      <c r="S3440" s="358"/>
      <c r="T3440" s="358"/>
      <c r="U3440" s="358"/>
      <c r="V3440" s="358"/>
      <c r="W3440" s="358"/>
      <c r="X3440" s="358"/>
      <c r="Y3440" s="358"/>
      <c r="Z3440" s="358"/>
      <c r="AA3440" s="358"/>
      <c r="AB3440" s="358"/>
      <c r="AC3440" s="358"/>
      <c r="AD3440" s="358"/>
      <c r="AE3440" s="358"/>
      <c r="AF3440" s="358"/>
      <c r="AG3440" s="358"/>
      <c r="AH3440" s="358"/>
      <c r="AI3440" s="358"/>
      <c r="AJ3440" s="358"/>
    </row>
    <row r="3441" spans="1:36" x14ac:dyDescent="0.25">
      <c r="A3441" s="353" t="s">
        <v>227</v>
      </c>
      <c r="B3441" s="353" t="s">
        <v>433</v>
      </c>
      <c r="C3441" s="441">
        <f t="shared" ref="C3441:H3441" si="2882">C25</f>
        <v>20000</v>
      </c>
      <c r="D3441" s="441"/>
      <c r="E3441" s="441"/>
      <c r="F3441" s="441"/>
      <c r="G3441" s="441"/>
      <c r="H3441" s="441">
        <f t="shared" si="2882"/>
        <v>0</v>
      </c>
      <c r="I3441" s="441"/>
      <c r="J3441" s="445"/>
      <c r="K3441" s="358"/>
      <c r="L3441" s="358"/>
      <c r="M3441" s="358"/>
      <c r="N3441" s="358"/>
      <c r="O3441" s="358"/>
      <c r="P3441" s="358"/>
      <c r="Q3441" s="358"/>
      <c r="R3441" s="358"/>
      <c r="S3441" s="358"/>
      <c r="T3441" s="358"/>
      <c r="U3441" s="358"/>
      <c r="V3441" s="358"/>
      <c r="W3441" s="358"/>
      <c r="X3441" s="358"/>
      <c r="Y3441" s="358"/>
      <c r="Z3441" s="358"/>
      <c r="AA3441" s="358"/>
      <c r="AB3441" s="358"/>
      <c r="AC3441" s="358"/>
      <c r="AD3441" s="358"/>
      <c r="AE3441" s="358"/>
      <c r="AF3441" s="358"/>
      <c r="AG3441" s="358"/>
      <c r="AH3441" s="358"/>
      <c r="AI3441" s="358"/>
      <c r="AJ3441" s="358"/>
    </row>
    <row r="3442" spans="1:36" x14ac:dyDescent="0.25">
      <c r="A3442" s="353" t="s">
        <v>227</v>
      </c>
      <c r="B3442" s="353" t="s">
        <v>390</v>
      </c>
      <c r="C3442" s="441">
        <f t="shared" ref="C3442:H3442" si="2883">C26</f>
        <v>20000</v>
      </c>
      <c r="D3442" s="441"/>
      <c r="E3442" s="441"/>
      <c r="F3442" s="441"/>
      <c r="G3442" s="441"/>
      <c r="H3442" s="441">
        <f t="shared" si="2883"/>
        <v>0</v>
      </c>
      <c r="I3442" s="441"/>
      <c r="J3442" s="445"/>
      <c r="K3442" s="358"/>
      <c r="L3442" s="358"/>
      <c r="M3442" s="358"/>
      <c r="N3442" s="358"/>
      <c r="O3442" s="358"/>
      <c r="P3442" s="358"/>
      <c r="Q3442" s="358"/>
      <c r="R3442" s="358"/>
      <c r="S3442" s="358"/>
      <c r="T3442" s="358"/>
      <c r="U3442" s="358"/>
      <c r="V3442" s="358"/>
      <c r="W3442" s="358"/>
      <c r="X3442" s="358"/>
      <c r="Y3442" s="358"/>
      <c r="Z3442" s="358"/>
      <c r="AA3442" s="358"/>
      <c r="AB3442" s="358"/>
      <c r="AC3442" s="358"/>
      <c r="AD3442" s="358"/>
      <c r="AE3442" s="358"/>
      <c r="AF3442" s="358"/>
      <c r="AG3442" s="358"/>
      <c r="AH3442" s="358"/>
      <c r="AI3442" s="358"/>
      <c r="AJ3442" s="358"/>
    </row>
    <row r="3443" spans="1:36" x14ac:dyDescent="0.25">
      <c r="A3443" s="353" t="s">
        <v>228</v>
      </c>
      <c r="B3443" s="353" t="s">
        <v>378</v>
      </c>
      <c r="C3443" s="441">
        <f t="shared" ref="C3443:H3443" si="2884">C27</f>
        <v>20000</v>
      </c>
      <c r="D3443" s="441"/>
      <c r="E3443" s="441"/>
      <c r="F3443" s="441"/>
      <c r="G3443" s="441"/>
      <c r="H3443" s="441">
        <f t="shared" si="2884"/>
        <v>0</v>
      </c>
      <c r="I3443" s="441"/>
      <c r="J3443" s="445"/>
      <c r="K3443" s="358"/>
      <c r="L3443" s="358"/>
      <c r="M3443" s="358"/>
      <c r="N3443" s="358"/>
      <c r="O3443" s="358"/>
      <c r="P3443" s="358"/>
      <c r="Q3443" s="358"/>
      <c r="R3443" s="358"/>
      <c r="S3443" s="358"/>
      <c r="T3443" s="358"/>
      <c r="U3443" s="358"/>
      <c r="V3443" s="358"/>
      <c r="W3443" s="358"/>
      <c r="X3443" s="358"/>
      <c r="Y3443" s="358"/>
      <c r="Z3443" s="358"/>
      <c r="AA3443" s="358"/>
      <c r="AB3443" s="358"/>
      <c r="AC3443" s="358"/>
      <c r="AD3443" s="358"/>
      <c r="AE3443" s="358"/>
      <c r="AF3443" s="358"/>
      <c r="AG3443" s="358"/>
      <c r="AH3443" s="358"/>
      <c r="AI3443" s="358"/>
      <c r="AJ3443" s="358"/>
    </row>
    <row r="3444" spans="1:36" x14ac:dyDescent="0.25">
      <c r="A3444" s="353" t="s">
        <v>228</v>
      </c>
      <c r="B3444" s="353" t="s">
        <v>432</v>
      </c>
      <c r="C3444" s="441">
        <f t="shared" ref="C3444:H3444" si="2885">C28</f>
        <v>20000</v>
      </c>
      <c r="D3444" s="441"/>
      <c r="E3444" s="441"/>
      <c r="F3444" s="441"/>
      <c r="G3444" s="441"/>
      <c r="H3444" s="441">
        <f t="shared" si="2885"/>
        <v>0</v>
      </c>
      <c r="I3444" s="441"/>
      <c r="J3444" s="445"/>
      <c r="K3444" s="358"/>
      <c r="L3444" s="358"/>
      <c r="M3444" s="358"/>
      <c r="N3444" s="358"/>
      <c r="O3444" s="358"/>
      <c r="P3444" s="358"/>
      <c r="Q3444" s="358"/>
      <c r="R3444" s="358"/>
      <c r="S3444" s="358"/>
      <c r="T3444" s="358"/>
      <c r="U3444" s="358"/>
      <c r="V3444" s="358"/>
      <c r="W3444" s="358"/>
      <c r="X3444" s="358"/>
      <c r="Y3444" s="358"/>
      <c r="Z3444" s="358"/>
      <c r="AA3444" s="358"/>
      <c r="AB3444" s="358"/>
      <c r="AC3444" s="358"/>
      <c r="AD3444" s="358"/>
      <c r="AE3444" s="358"/>
      <c r="AF3444" s="358"/>
      <c r="AG3444" s="358"/>
      <c r="AH3444" s="358"/>
      <c r="AI3444" s="358"/>
      <c r="AJ3444" s="358"/>
    </row>
    <row r="3445" spans="1:36" x14ac:dyDescent="0.25">
      <c r="A3445" s="353" t="s">
        <v>229</v>
      </c>
      <c r="B3445" s="353" t="s">
        <v>381</v>
      </c>
      <c r="C3445" s="441">
        <f t="shared" ref="C3445:H3445" si="2886">C29</f>
        <v>20000</v>
      </c>
      <c r="D3445" s="441"/>
      <c r="E3445" s="441"/>
      <c r="F3445" s="441"/>
      <c r="G3445" s="441"/>
      <c r="H3445" s="441">
        <f t="shared" si="2886"/>
        <v>0</v>
      </c>
      <c r="I3445" s="441"/>
      <c r="J3445" s="445"/>
      <c r="K3445" s="358"/>
      <c r="L3445" s="358"/>
      <c r="M3445" s="358"/>
      <c r="N3445" s="358"/>
      <c r="O3445" s="358"/>
      <c r="P3445" s="358"/>
      <c r="Q3445" s="358"/>
      <c r="R3445" s="358"/>
      <c r="S3445" s="358"/>
      <c r="T3445" s="358"/>
      <c r="U3445" s="358"/>
      <c r="V3445" s="358"/>
      <c r="W3445" s="358"/>
      <c r="X3445" s="358"/>
      <c r="Y3445" s="358"/>
      <c r="Z3445" s="358"/>
      <c r="AA3445" s="358"/>
      <c r="AB3445" s="358"/>
      <c r="AC3445" s="358"/>
      <c r="AD3445" s="358"/>
      <c r="AE3445" s="358"/>
      <c r="AF3445" s="358"/>
      <c r="AG3445" s="358"/>
      <c r="AH3445" s="358"/>
      <c r="AI3445" s="358"/>
      <c r="AJ3445" s="358"/>
    </row>
    <row r="3446" spans="1:36" x14ac:dyDescent="0.25">
      <c r="A3446" s="353" t="s">
        <v>229</v>
      </c>
      <c r="B3446" s="353" t="s">
        <v>491</v>
      </c>
      <c r="C3446" s="441">
        <f t="shared" ref="C3446:H3446" si="2887">C30</f>
        <v>20000</v>
      </c>
      <c r="D3446" s="441"/>
      <c r="E3446" s="441"/>
      <c r="F3446" s="441"/>
      <c r="G3446" s="441"/>
      <c r="H3446" s="441">
        <f t="shared" si="2887"/>
        <v>0</v>
      </c>
      <c r="I3446" s="441"/>
      <c r="J3446" s="445"/>
      <c r="K3446" s="358"/>
      <c r="L3446" s="358"/>
      <c r="M3446" s="358"/>
      <c r="N3446" s="358"/>
      <c r="O3446" s="358"/>
      <c r="P3446" s="358"/>
      <c r="Q3446" s="358"/>
      <c r="R3446" s="358"/>
      <c r="S3446" s="358"/>
      <c r="T3446" s="358"/>
      <c r="U3446" s="358"/>
      <c r="V3446" s="358"/>
      <c r="W3446" s="358"/>
      <c r="X3446" s="358"/>
      <c r="Y3446" s="358"/>
      <c r="Z3446" s="358"/>
      <c r="AA3446" s="358"/>
      <c r="AB3446" s="358"/>
      <c r="AC3446" s="358"/>
      <c r="AD3446" s="358"/>
      <c r="AE3446" s="358"/>
      <c r="AF3446" s="358"/>
      <c r="AG3446" s="358"/>
      <c r="AH3446" s="358"/>
      <c r="AI3446" s="358"/>
      <c r="AJ3446" s="358"/>
    </row>
    <row r="3447" spans="1:36" x14ac:dyDescent="0.25">
      <c r="A3447" s="353" t="s">
        <v>323</v>
      </c>
      <c r="B3447" s="353" t="s">
        <v>323</v>
      </c>
      <c r="C3447" s="441">
        <f t="shared" ref="C3447:H3447" si="2888">C31</f>
        <v>20000</v>
      </c>
      <c r="D3447" s="441"/>
      <c r="E3447" s="441"/>
      <c r="F3447" s="441"/>
      <c r="G3447" s="441"/>
      <c r="H3447" s="441">
        <f t="shared" si="2888"/>
        <v>0</v>
      </c>
      <c r="I3447" s="441"/>
      <c r="J3447" s="445"/>
      <c r="K3447" s="358"/>
      <c r="L3447" s="358"/>
      <c r="M3447" s="358"/>
      <c r="N3447" s="358"/>
      <c r="O3447" s="358"/>
      <c r="P3447" s="358"/>
      <c r="Q3447" s="358"/>
      <c r="R3447" s="358"/>
      <c r="S3447" s="358"/>
      <c r="T3447" s="358"/>
      <c r="U3447" s="358"/>
      <c r="V3447" s="358"/>
      <c r="W3447" s="358"/>
      <c r="X3447" s="358"/>
      <c r="Y3447" s="358"/>
      <c r="Z3447" s="358"/>
      <c r="AA3447" s="358"/>
      <c r="AB3447" s="358"/>
      <c r="AC3447" s="358"/>
      <c r="AD3447" s="358"/>
      <c r="AE3447" s="358"/>
      <c r="AF3447" s="358"/>
      <c r="AG3447" s="358"/>
      <c r="AH3447" s="358"/>
      <c r="AI3447" s="358"/>
      <c r="AJ3447" s="358"/>
    </row>
    <row r="3448" spans="1:36" x14ac:dyDescent="0.25">
      <c r="A3448" s="353" t="s">
        <v>230</v>
      </c>
      <c r="B3448" s="353" t="s">
        <v>479</v>
      </c>
      <c r="C3448" s="441">
        <f t="shared" ref="C3448:H3448" si="2889">C32</f>
        <v>20000</v>
      </c>
      <c r="D3448" s="441"/>
      <c r="E3448" s="441"/>
      <c r="F3448" s="441"/>
      <c r="G3448" s="441"/>
      <c r="H3448" s="441">
        <f t="shared" si="2889"/>
        <v>0</v>
      </c>
      <c r="I3448" s="441"/>
      <c r="J3448" s="445"/>
      <c r="K3448" s="358"/>
      <c r="L3448" s="358"/>
      <c r="M3448" s="358"/>
      <c r="N3448" s="358"/>
      <c r="O3448" s="358"/>
      <c r="P3448" s="358"/>
      <c r="Q3448" s="358"/>
      <c r="R3448" s="358"/>
      <c r="S3448" s="358"/>
      <c r="T3448" s="358"/>
      <c r="U3448" s="358"/>
      <c r="V3448" s="358"/>
      <c r="W3448" s="358"/>
      <c r="X3448" s="358"/>
      <c r="Y3448" s="358"/>
      <c r="Z3448" s="358"/>
      <c r="AA3448" s="358"/>
      <c r="AB3448" s="358"/>
      <c r="AC3448" s="358"/>
      <c r="AD3448" s="358"/>
      <c r="AE3448" s="358"/>
      <c r="AF3448" s="358"/>
      <c r="AG3448" s="358"/>
      <c r="AH3448" s="358"/>
      <c r="AI3448" s="358"/>
      <c r="AJ3448" s="358"/>
    </row>
    <row r="3449" spans="1:36" x14ac:dyDescent="0.25">
      <c r="A3449" s="353" t="s">
        <v>230</v>
      </c>
      <c r="B3449" s="353" t="s">
        <v>422</v>
      </c>
      <c r="C3449" s="441">
        <f t="shared" ref="C3449:H3449" si="2890">C33</f>
        <v>20000</v>
      </c>
      <c r="D3449" s="441"/>
      <c r="E3449" s="441"/>
      <c r="F3449" s="441"/>
      <c r="G3449" s="441"/>
      <c r="H3449" s="441">
        <f t="shared" si="2890"/>
        <v>0</v>
      </c>
      <c r="I3449" s="441"/>
      <c r="J3449" s="445"/>
      <c r="K3449" s="358"/>
      <c r="L3449" s="358"/>
      <c r="M3449" s="358"/>
      <c r="N3449" s="358"/>
      <c r="O3449" s="358"/>
      <c r="P3449" s="358"/>
      <c r="Q3449" s="358"/>
      <c r="R3449" s="358"/>
      <c r="S3449" s="358"/>
      <c r="T3449" s="358"/>
      <c r="U3449" s="358"/>
      <c r="V3449" s="358"/>
      <c r="W3449" s="358"/>
      <c r="X3449" s="358"/>
      <c r="Y3449" s="358"/>
      <c r="Z3449" s="358"/>
      <c r="AA3449" s="358"/>
      <c r="AB3449" s="358"/>
      <c r="AC3449" s="358"/>
      <c r="AD3449" s="358"/>
      <c r="AE3449" s="358"/>
      <c r="AF3449" s="358"/>
      <c r="AG3449" s="358"/>
      <c r="AH3449" s="358"/>
      <c r="AI3449" s="358"/>
      <c r="AJ3449" s="358"/>
    </row>
    <row r="3450" spans="1:36" x14ac:dyDescent="0.25">
      <c r="A3450" s="353" t="s">
        <v>231</v>
      </c>
      <c r="B3450" s="353" t="s">
        <v>464</v>
      </c>
      <c r="C3450" s="441">
        <f t="shared" ref="C3450:H3450" si="2891">C34</f>
        <v>25000</v>
      </c>
      <c r="D3450" s="441"/>
      <c r="E3450" s="441"/>
      <c r="F3450" s="441"/>
      <c r="G3450" s="441"/>
      <c r="H3450" s="441">
        <f t="shared" si="2891"/>
        <v>0</v>
      </c>
      <c r="I3450" s="441"/>
      <c r="J3450" s="445"/>
      <c r="K3450" s="358"/>
      <c r="L3450" s="358"/>
      <c r="M3450" s="358"/>
      <c r="N3450" s="358"/>
      <c r="O3450" s="358"/>
      <c r="P3450" s="358"/>
      <c r="Q3450" s="358"/>
      <c r="R3450" s="358"/>
      <c r="S3450" s="358"/>
      <c r="T3450" s="358"/>
      <c r="U3450" s="358"/>
      <c r="V3450" s="358"/>
      <c r="W3450" s="358"/>
      <c r="X3450" s="358"/>
      <c r="Y3450" s="358"/>
      <c r="Z3450" s="358"/>
      <c r="AA3450" s="358"/>
      <c r="AB3450" s="358"/>
      <c r="AC3450" s="358"/>
      <c r="AD3450" s="358"/>
      <c r="AE3450" s="358"/>
      <c r="AF3450" s="358"/>
      <c r="AG3450" s="358"/>
      <c r="AH3450" s="358"/>
      <c r="AI3450" s="358"/>
      <c r="AJ3450" s="358"/>
    </row>
    <row r="3451" spans="1:36" x14ac:dyDescent="0.25">
      <c r="A3451" s="353" t="s">
        <v>231</v>
      </c>
      <c r="B3451" s="353" t="s">
        <v>450</v>
      </c>
      <c r="C3451" s="441">
        <f t="shared" ref="C3451:H3451" si="2892">C35</f>
        <v>25000</v>
      </c>
      <c r="D3451" s="441"/>
      <c r="E3451" s="441"/>
      <c r="F3451" s="441"/>
      <c r="G3451" s="441"/>
      <c r="H3451" s="441">
        <f t="shared" si="2892"/>
        <v>0</v>
      </c>
      <c r="I3451" s="441"/>
      <c r="J3451" s="445"/>
      <c r="K3451" s="358"/>
      <c r="L3451" s="358"/>
      <c r="M3451" s="358"/>
      <c r="N3451" s="358"/>
      <c r="O3451" s="358"/>
      <c r="P3451" s="358"/>
      <c r="Q3451" s="358"/>
      <c r="R3451" s="358"/>
      <c r="S3451" s="358"/>
      <c r="T3451" s="358"/>
      <c r="U3451" s="358"/>
      <c r="V3451" s="358"/>
      <c r="W3451" s="358"/>
      <c r="X3451" s="358"/>
      <c r="Y3451" s="358"/>
      <c r="Z3451" s="358"/>
      <c r="AA3451" s="358"/>
      <c r="AB3451" s="358"/>
      <c r="AC3451" s="358"/>
      <c r="AD3451" s="358"/>
      <c r="AE3451" s="358"/>
      <c r="AF3451" s="358"/>
      <c r="AG3451" s="358"/>
      <c r="AH3451" s="358"/>
      <c r="AI3451" s="358"/>
      <c r="AJ3451" s="358"/>
    </row>
    <row r="3452" spans="1:36" x14ac:dyDescent="0.25">
      <c r="A3452" s="353" t="s">
        <v>842</v>
      </c>
      <c r="B3452" s="353" t="s">
        <v>416</v>
      </c>
      <c r="C3452" s="441">
        <f t="shared" ref="C3452:H3452" si="2893">C36</f>
        <v>20000</v>
      </c>
      <c r="D3452" s="441"/>
      <c r="E3452" s="441"/>
      <c r="F3452" s="441"/>
      <c r="G3452" s="441"/>
      <c r="H3452" s="441">
        <f t="shared" si="2893"/>
        <v>0</v>
      </c>
      <c r="I3452" s="441"/>
      <c r="J3452" s="445"/>
      <c r="K3452" s="358"/>
      <c r="L3452" s="358"/>
      <c r="M3452" s="358"/>
      <c r="N3452" s="358"/>
      <c r="O3452" s="358"/>
      <c r="P3452" s="358"/>
      <c r="Q3452" s="358"/>
      <c r="R3452" s="358"/>
      <c r="S3452" s="358"/>
      <c r="T3452" s="358"/>
      <c r="U3452" s="358"/>
      <c r="V3452" s="358"/>
      <c r="W3452" s="358"/>
      <c r="X3452" s="358"/>
      <c r="Y3452" s="358"/>
      <c r="Z3452" s="358"/>
      <c r="AA3452" s="358"/>
      <c r="AB3452" s="358"/>
      <c r="AC3452" s="358"/>
      <c r="AD3452" s="358"/>
      <c r="AE3452" s="358"/>
      <c r="AF3452" s="358"/>
      <c r="AG3452" s="358"/>
      <c r="AH3452" s="358"/>
      <c r="AI3452" s="358"/>
      <c r="AJ3452" s="358"/>
    </row>
    <row r="3453" spans="1:36" x14ac:dyDescent="0.25">
      <c r="A3453" s="353" t="s">
        <v>360</v>
      </c>
      <c r="B3453" s="353" t="s">
        <v>360</v>
      </c>
      <c r="C3453" s="441">
        <f t="shared" ref="C3453:H3453" si="2894">C37</f>
        <v>5000</v>
      </c>
      <c r="D3453" s="441"/>
      <c r="E3453" s="441"/>
      <c r="F3453" s="441"/>
      <c r="G3453" s="441"/>
      <c r="H3453" s="441">
        <f t="shared" si="2894"/>
        <v>0</v>
      </c>
      <c r="I3453" s="441"/>
      <c r="J3453" s="445"/>
      <c r="K3453" s="358"/>
      <c r="L3453" s="358"/>
      <c r="M3453" s="358"/>
      <c r="N3453" s="358"/>
      <c r="O3453" s="358"/>
      <c r="P3453" s="358"/>
      <c r="Q3453" s="358"/>
      <c r="R3453" s="358"/>
      <c r="S3453" s="358"/>
      <c r="T3453" s="358"/>
      <c r="U3453" s="358"/>
      <c r="V3453" s="358"/>
      <c r="W3453" s="358"/>
      <c r="X3453" s="358"/>
      <c r="Y3453" s="358"/>
      <c r="Z3453" s="358"/>
      <c r="AA3453" s="358"/>
      <c r="AB3453" s="358"/>
      <c r="AC3453" s="358"/>
      <c r="AD3453" s="358"/>
      <c r="AE3453" s="358"/>
      <c r="AF3453" s="358"/>
      <c r="AG3453" s="358"/>
      <c r="AH3453" s="358"/>
      <c r="AI3453" s="358"/>
      <c r="AJ3453" s="358"/>
    </row>
    <row r="3454" spans="1:36" x14ac:dyDescent="0.25">
      <c r="A3454" s="353" t="s">
        <v>314</v>
      </c>
      <c r="B3454" s="353" t="s">
        <v>314</v>
      </c>
      <c r="C3454" s="441">
        <f t="shared" ref="C3454:H3454" si="2895">C38</f>
        <v>1000</v>
      </c>
      <c r="D3454" s="441"/>
      <c r="E3454" s="441"/>
      <c r="F3454" s="441"/>
      <c r="G3454" s="441"/>
      <c r="H3454" s="441">
        <f t="shared" si="2895"/>
        <v>0</v>
      </c>
      <c r="I3454" s="441"/>
      <c r="J3454" s="445"/>
      <c r="K3454" s="358"/>
      <c r="L3454" s="358"/>
      <c r="M3454" s="358"/>
      <c r="N3454" s="358"/>
      <c r="O3454" s="358"/>
      <c r="P3454" s="358"/>
      <c r="Q3454" s="358"/>
      <c r="R3454" s="358"/>
      <c r="S3454" s="358"/>
      <c r="T3454" s="358"/>
      <c r="U3454" s="358"/>
      <c r="V3454" s="358"/>
      <c r="W3454" s="358"/>
      <c r="X3454" s="358"/>
      <c r="Y3454" s="358"/>
      <c r="Z3454" s="358"/>
      <c r="AA3454" s="358"/>
      <c r="AB3454" s="358"/>
      <c r="AC3454" s="358"/>
      <c r="AD3454" s="358"/>
      <c r="AE3454" s="358"/>
      <c r="AF3454" s="358"/>
      <c r="AG3454" s="358"/>
      <c r="AH3454" s="358"/>
      <c r="AI3454" s="358"/>
      <c r="AJ3454" s="358"/>
    </row>
    <row r="3455" spans="1:36" x14ac:dyDescent="0.25">
      <c r="A3455" s="353" t="s">
        <v>300</v>
      </c>
      <c r="B3455" s="353" t="s">
        <v>301</v>
      </c>
      <c r="C3455" s="441">
        <f t="shared" ref="C3455:H3455" si="2896">C39</f>
        <v>10000</v>
      </c>
      <c r="D3455" s="441"/>
      <c r="E3455" s="441"/>
      <c r="F3455" s="441"/>
      <c r="G3455" s="441"/>
      <c r="H3455" s="441">
        <f t="shared" si="2896"/>
        <v>0</v>
      </c>
      <c r="I3455" s="441"/>
      <c r="J3455" s="445"/>
      <c r="K3455" s="358"/>
      <c r="L3455" s="358"/>
      <c r="M3455" s="358"/>
      <c r="N3455" s="358"/>
      <c r="O3455" s="358"/>
      <c r="P3455" s="358"/>
      <c r="Q3455" s="358"/>
      <c r="R3455" s="358"/>
      <c r="S3455" s="358"/>
      <c r="T3455" s="358"/>
      <c r="U3455" s="358"/>
      <c r="V3455" s="358"/>
      <c r="W3455" s="358"/>
      <c r="X3455" s="358"/>
      <c r="Y3455" s="358"/>
      <c r="Z3455" s="358"/>
      <c r="AA3455" s="358"/>
      <c r="AB3455" s="358"/>
      <c r="AC3455" s="358"/>
      <c r="AD3455" s="358"/>
      <c r="AE3455" s="358"/>
      <c r="AF3455" s="358"/>
      <c r="AG3455" s="358"/>
      <c r="AH3455" s="358"/>
      <c r="AI3455" s="358"/>
      <c r="AJ3455" s="358"/>
    </row>
    <row r="3456" spans="1:36" x14ac:dyDescent="0.25">
      <c r="A3456" s="353" t="s">
        <v>300</v>
      </c>
      <c r="B3456" s="353" t="s">
        <v>317</v>
      </c>
      <c r="C3456" s="441">
        <f t="shared" ref="C3456:H3456" si="2897">C40</f>
        <v>20000</v>
      </c>
      <c r="D3456" s="441"/>
      <c r="E3456" s="441"/>
      <c r="F3456" s="441"/>
      <c r="G3456" s="441"/>
      <c r="H3456" s="441">
        <f t="shared" si="2897"/>
        <v>0</v>
      </c>
      <c r="I3456" s="441"/>
      <c r="J3456" s="445"/>
      <c r="K3456" s="358"/>
      <c r="L3456" s="358"/>
      <c r="M3456" s="358"/>
      <c r="N3456" s="358"/>
      <c r="O3456" s="358"/>
      <c r="P3456" s="358"/>
      <c r="Q3456" s="358"/>
      <c r="R3456" s="358"/>
      <c r="S3456" s="358"/>
      <c r="T3456" s="358"/>
      <c r="U3456" s="358"/>
      <c r="V3456" s="358"/>
      <c r="W3456" s="358"/>
      <c r="X3456" s="358"/>
      <c r="Y3456" s="358"/>
      <c r="Z3456" s="358"/>
      <c r="AA3456" s="358"/>
      <c r="AB3456" s="358"/>
      <c r="AC3456" s="358"/>
      <c r="AD3456" s="358"/>
      <c r="AE3456" s="358"/>
      <c r="AF3456" s="358"/>
      <c r="AG3456" s="358"/>
      <c r="AH3456" s="358"/>
      <c r="AI3456" s="358"/>
      <c r="AJ3456" s="358"/>
    </row>
    <row r="3457" spans="1:36" x14ac:dyDescent="0.25">
      <c r="A3457" s="353" t="s">
        <v>292</v>
      </c>
      <c r="B3457" s="353" t="s">
        <v>293</v>
      </c>
      <c r="C3457" s="441">
        <f t="shared" ref="C3457:H3457" si="2898">C41</f>
        <v>20000</v>
      </c>
      <c r="D3457" s="441"/>
      <c r="E3457" s="441"/>
      <c r="F3457" s="441"/>
      <c r="G3457" s="441"/>
      <c r="H3457" s="441">
        <f t="shared" si="2898"/>
        <v>1</v>
      </c>
      <c r="I3457" s="441"/>
      <c r="J3457" s="445"/>
      <c r="K3457" s="358"/>
      <c r="L3457" s="358"/>
      <c r="M3457" s="358"/>
      <c r="N3457" s="358"/>
      <c r="O3457" s="358"/>
      <c r="P3457" s="358"/>
      <c r="Q3457" s="358"/>
      <c r="R3457" s="358"/>
      <c r="S3457" s="358"/>
      <c r="T3457" s="358"/>
      <c r="U3457" s="358"/>
      <c r="V3457" s="358"/>
      <c r="W3457" s="358"/>
      <c r="X3457" s="358"/>
      <c r="Y3457" s="358"/>
      <c r="Z3457" s="358"/>
      <c r="AA3457" s="358"/>
      <c r="AB3457" s="358"/>
      <c r="AC3457" s="358"/>
      <c r="AD3457" s="358"/>
      <c r="AE3457" s="358"/>
      <c r="AF3457" s="358"/>
      <c r="AG3457" s="358"/>
      <c r="AH3457" s="358"/>
      <c r="AI3457" s="358"/>
      <c r="AJ3457" s="358"/>
    </row>
    <row r="3458" spans="1:36" x14ac:dyDescent="0.25">
      <c r="A3458" s="353" t="s">
        <v>232</v>
      </c>
      <c r="B3458" s="353" t="s">
        <v>368</v>
      </c>
      <c r="C3458" s="441">
        <f t="shared" ref="C3458:H3458" si="2899">C42</f>
        <v>20000</v>
      </c>
      <c r="D3458" s="441"/>
      <c r="E3458" s="441"/>
      <c r="F3458" s="441"/>
      <c r="G3458" s="441"/>
      <c r="H3458" s="441">
        <f t="shared" si="2899"/>
        <v>0</v>
      </c>
      <c r="I3458" s="441"/>
      <c r="J3458" s="445"/>
      <c r="K3458" s="358"/>
      <c r="L3458" s="358"/>
      <c r="M3458" s="358"/>
      <c r="N3458" s="358"/>
      <c r="O3458" s="358"/>
      <c r="P3458" s="358"/>
      <c r="Q3458" s="358"/>
      <c r="R3458" s="358"/>
      <c r="S3458" s="358"/>
      <c r="T3458" s="358"/>
      <c r="U3458" s="358"/>
      <c r="V3458" s="358"/>
      <c r="W3458" s="358"/>
      <c r="X3458" s="358"/>
      <c r="Y3458" s="358"/>
      <c r="Z3458" s="358"/>
      <c r="AA3458" s="358"/>
      <c r="AB3458" s="358"/>
      <c r="AC3458" s="358"/>
      <c r="AD3458" s="358"/>
      <c r="AE3458" s="358"/>
      <c r="AF3458" s="358"/>
      <c r="AG3458" s="358"/>
      <c r="AH3458" s="358"/>
      <c r="AI3458" s="358"/>
      <c r="AJ3458" s="358"/>
    </row>
    <row r="3459" spans="1:36" x14ac:dyDescent="0.25">
      <c r="A3459" s="353" t="s">
        <v>232</v>
      </c>
      <c r="B3459" s="353" t="s">
        <v>364</v>
      </c>
      <c r="C3459" s="441">
        <f t="shared" ref="C3459:H3459" si="2900">C43</f>
        <v>20000</v>
      </c>
      <c r="D3459" s="441"/>
      <c r="E3459" s="441"/>
      <c r="F3459" s="441"/>
      <c r="G3459" s="441"/>
      <c r="H3459" s="441">
        <f t="shared" si="2900"/>
        <v>0</v>
      </c>
      <c r="I3459" s="441"/>
      <c r="J3459" s="445"/>
      <c r="K3459" s="358"/>
      <c r="L3459" s="358"/>
      <c r="M3459" s="358"/>
      <c r="N3459" s="358"/>
      <c r="O3459" s="358"/>
      <c r="P3459" s="358"/>
      <c r="Q3459" s="358"/>
      <c r="R3459" s="358"/>
      <c r="S3459" s="358"/>
      <c r="T3459" s="358"/>
      <c r="U3459" s="358"/>
      <c r="V3459" s="358"/>
      <c r="W3459" s="358"/>
      <c r="X3459" s="358"/>
      <c r="Y3459" s="358"/>
      <c r="Z3459" s="358"/>
      <c r="AA3459" s="358"/>
      <c r="AB3459" s="358"/>
      <c r="AC3459" s="358"/>
      <c r="AD3459" s="358"/>
      <c r="AE3459" s="358"/>
      <c r="AF3459" s="358"/>
      <c r="AG3459" s="358"/>
      <c r="AH3459" s="358"/>
      <c r="AI3459" s="358"/>
      <c r="AJ3459" s="358"/>
    </row>
    <row r="3460" spans="1:36" x14ac:dyDescent="0.25">
      <c r="A3460" s="353" t="s">
        <v>233</v>
      </c>
      <c r="B3460" s="353" t="s">
        <v>385</v>
      </c>
      <c r="C3460" s="441">
        <f t="shared" ref="C3460:H3460" si="2901">C44</f>
        <v>20000</v>
      </c>
      <c r="D3460" s="441"/>
      <c r="E3460" s="441"/>
      <c r="F3460" s="441"/>
      <c r="G3460" s="441"/>
      <c r="H3460" s="441">
        <f t="shared" si="2901"/>
        <v>0</v>
      </c>
      <c r="I3460" s="441"/>
      <c r="J3460" s="445"/>
      <c r="K3460" s="358"/>
      <c r="L3460" s="358"/>
      <c r="M3460" s="358"/>
      <c r="N3460" s="358"/>
      <c r="O3460" s="358"/>
      <c r="P3460" s="358"/>
      <c r="Q3460" s="358"/>
      <c r="R3460" s="358"/>
      <c r="S3460" s="358"/>
      <c r="T3460" s="358"/>
      <c r="U3460" s="358"/>
      <c r="V3460" s="358"/>
      <c r="W3460" s="358"/>
      <c r="X3460" s="358"/>
      <c r="Y3460" s="358"/>
      <c r="Z3460" s="358"/>
      <c r="AA3460" s="358"/>
      <c r="AB3460" s="358"/>
      <c r="AC3460" s="358"/>
      <c r="AD3460" s="358"/>
      <c r="AE3460" s="358"/>
      <c r="AF3460" s="358"/>
      <c r="AG3460" s="358"/>
      <c r="AH3460" s="358"/>
      <c r="AI3460" s="358"/>
      <c r="AJ3460" s="358"/>
    </row>
    <row r="3461" spans="1:36" x14ac:dyDescent="0.25">
      <c r="A3461" s="353" t="s">
        <v>436</v>
      </c>
      <c r="B3461" s="353" t="s">
        <v>437</v>
      </c>
      <c r="C3461" s="441">
        <f t="shared" ref="C3461:H3461" si="2902">C45</f>
        <v>42000</v>
      </c>
      <c r="D3461" s="441"/>
      <c r="E3461" s="441"/>
      <c r="F3461" s="441"/>
      <c r="G3461" s="441"/>
      <c r="H3461" s="441">
        <f t="shared" si="2902"/>
        <v>0</v>
      </c>
      <c r="I3461" s="441"/>
      <c r="J3461" s="445"/>
      <c r="K3461" s="358"/>
      <c r="L3461" s="358"/>
      <c r="M3461" s="358"/>
      <c r="N3461" s="358"/>
      <c r="O3461" s="358"/>
      <c r="P3461" s="358"/>
      <c r="Q3461" s="358"/>
      <c r="R3461" s="358"/>
      <c r="S3461" s="358"/>
      <c r="T3461" s="358"/>
      <c r="U3461" s="358"/>
      <c r="V3461" s="358"/>
      <c r="W3461" s="358"/>
      <c r="X3461" s="358"/>
      <c r="Y3461" s="358"/>
      <c r="Z3461" s="358"/>
      <c r="AA3461" s="358"/>
      <c r="AB3461" s="358"/>
      <c r="AC3461" s="358"/>
      <c r="AD3461" s="358"/>
      <c r="AE3461" s="358"/>
      <c r="AF3461" s="358"/>
      <c r="AG3461" s="358"/>
      <c r="AH3461" s="358"/>
      <c r="AI3461" s="358"/>
      <c r="AJ3461" s="358"/>
    </row>
    <row r="3462" spans="1:36" x14ac:dyDescent="0.25">
      <c r="A3462" s="353" t="s">
        <v>463</v>
      </c>
      <c r="B3462" s="353" t="s">
        <v>463</v>
      </c>
      <c r="C3462" s="441">
        <f t="shared" ref="C3462:H3462" si="2903">C46</f>
        <v>1000</v>
      </c>
      <c r="D3462" s="441"/>
      <c r="E3462" s="441"/>
      <c r="F3462" s="441"/>
      <c r="G3462" s="441"/>
      <c r="H3462" s="441">
        <f t="shared" si="2903"/>
        <v>0</v>
      </c>
      <c r="I3462" s="441"/>
      <c r="J3462" s="445"/>
      <c r="K3462" s="358"/>
      <c r="L3462" s="358"/>
      <c r="M3462" s="358"/>
      <c r="N3462" s="358"/>
      <c r="O3462" s="358"/>
      <c r="P3462" s="358"/>
      <c r="Q3462" s="358"/>
      <c r="R3462" s="358"/>
      <c r="S3462" s="358"/>
      <c r="T3462" s="358"/>
      <c r="U3462" s="358"/>
      <c r="V3462" s="358"/>
      <c r="W3462" s="358"/>
      <c r="X3462" s="358"/>
      <c r="Y3462" s="358"/>
      <c r="Z3462" s="358"/>
      <c r="AA3462" s="358"/>
      <c r="AB3462" s="358"/>
      <c r="AC3462" s="358"/>
      <c r="AD3462" s="358"/>
      <c r="AE3462" s="358"/>
      <c r="AF3462" s="358"/>
      <c r="AG3462" s="358"/>
      <c r="AH3462" s="358"/>
      <c r="AI3462" s="358"/>
      <c r="AJ3462" s="358"/>
    </row>
    <row r="3463" spans="1:36" x14ac:dyDescent="0.25">
      <c r="A3463" s="353" t="s">
        <v>534</v>
      </c>
      <c r="B3463" s="353" t="s">
        <v>534</v>
      </c>
      <c r="C3463" s="441">
        <f t="shared" ref="C3463:H3463" si="2904">C47</f>
        <v>12500</v>
      </c>
      <c r="D3463" s="441"/>
      <c r="E3463" s="441"/>
      <c r="F3463" s="441"/>
      <c r="G3463" s="441"/>
      <c r="H3463" s="441">
        <f t="shared" si="2904"/>
        <v>0</v>
      </c>
      <c r="I3463" s="441"/>
      <c r="J3463" s="445"/>
      <c r="K3463" s="358"/>
      <c r="L3463" s="358"/>
      <c r="M3463" s="358"/>
      <c r="N3463" s="358"/>
      <c r="O3463" s="358"/>
      <c r="P3463" s="358"/>
      <c r="Q3463" s="358"/>
      <c r="R3463" s="358"/>
      <c r="S3463" s="358"/>
      <c r="T3463" s="358"/>
      <c r="U3463" s="358"/>
      <c r="V3463" s="358"/>
      <c r="W3463" s="358"/>
      <c r="X3463" s="358"/>
      <c r="Y3463" s="358"/>
      <c r="Z3463" s="358"/>
      <c r="AA3463" s="358"/>
      <c r="AB3463" s="358"/>
      <c r="AC3463" s="358"/>
      <c r="AD3463" s="358"/>
      <c r="AE3463" s="358"/>
      <c r="AF3463" s="358"/>
      <c r="AG3463" s="358"/>
      <c r="AH3463" s="358"/>
      <c r="AI3463" s="358"/>
      <c r="AJ3463" s="358"/>
    </row>
    <row r="3464" spans="1:36" x14ac:dyDescent="0.25">
      <c r="A3464" s="353" t="s">
        <v>377</v>
      </c>
      <c r="B3464" s="353" t="s">
        <v>377</v>
      </c>
      <c r="C3464" s="441">
        <f t="shared" ref="C3464:H3464" si="2905">C48</f>
        <v>2000</v>
      </c>
      <c r="D3464" s="441"/>
      <c r="E3464" s="441"/>
      <c r="F3464" s="441"/>
      <c r="G3464" s="441"/>
      <c r="H3464" s="441">
        <f t="shared" si="2905"/>
        <v>0</v>
      </c>
      <c r="I3464" s="441"/>
      <c r="J3464" s="445"/>
      <c r="K3464" s="358"/>
      <c r="L3464" s="358"/>
      <c r="M3464" s="358"/>
      <c r="N3464" s="358"/>
      <c r="O3464" s="358"/>
      <c r="P3464" s="358"/>
      <c r="Q3464" s="358"/>
      <c r="R3464" s="358"/>
      <c r="S3464" s="358"/>
      <c r="T3464" s="358"/>
      <c r="U3464" s="358"/>
      <c r="V3464" s="358"/>
      <c r="W3464" s="358"/>
      <c r="X3464" s="358"/>
      <c r="Y3464" s="358"/>
      <c r="Z3464" s="358"/>
      <c r="AA3464" s="358"/>
      <c r="AB3464" s="358"/>
      <c r="AC3464" s="358"/>
      <c r="AD3464" s="358"/>
      <c r="AE3464" s="358"/>
      <c r="AF3464" s="358"/>
      <c r="AG3464" s="358"/>
      <c r="AH3464" s="358"/>
      <c r="AI3464" s="358"/>
      <c r="AJ3464" s="358"/>
    </row>
    <row r="3465" spans="1:36" x14ac:dyDescent="0.25">
      <c r="A3465" s="353" t="s">
        <v>461</v>
      </c>
      <c r="B3465" s="353" t="s">
        <v>461</v>
      </c>
      <c r="C3465" s="441">
        <f t="shared" ref="C3465:H3465" si="2906">C49</f>
        <v>20000</v>
      </c>
      <c r="D3465" s="441"/>
      <c r="E3465" s="441"/>
      <c r="F3465" s="441"/>
      <c r="G3465" s="441"/>
      <c r="H3465" s="441">
        <f t="shared" si="2906"/>
        <v>0</v>
      </c>
      <c r="I3465" s="441"/>
      <c r="J3465" s="445"/>
      <c r="K3465" s="358"/>
      <c r="L3465" s="358"/>
      <c r="M3465" s="358"/>
      <c r="N3465" s="358"/>
      <c r="O3465" s="358"/>
      <c r="P3465" s="358"/>
      <c r="Q3465" s="358"/>
      <c r="R3465" s="358"/>
      <c r="S3465" s="358"/>
      <c r="T3465" s="358"/>
      <c r="U3465" s="358"/>
      <c r="V3465" s="358"/>
      <c r="W3465" s="358"/>
      <c r="X3465" s="358"/>
      <c r="Y3465" s="358"/>
      <c r="Z3465" s="358"/>
      <c r="AA3465" s="358"/>
      <c r="AB3465" s="358"/>
      <c r="AC3465" s="358"/>
      <c r="AD3465" s="358"/>
      <c r="AE3465" s="358"/>
      <c r="AF3465" s="358"/>
      <c r="AG3465" s="358"/>
      <c r="AH3465" s="358"/>
      <c r="AI3465" s="358"/>
      <c r="AJ3465" s="358"/>
    </row>
    <row r="3466" spans="1:36" x14ac:dyDescent="0.25">
      <c r="A3466" s="353" t="s">
        <v>442</v>
      </c>
      <c r="B3466" s="353" t="s">
        <v>442</v>
      </c>
      <c r="C3466" s="441">
        <f t="shared" ref="C3466:H3466" si="2907">C50</f>
        <v>20000</v>
      </c>
      <c r="D3466" s="441"/>
      <c r="E3466" s="441"/>
      <c r="F3466" s="441"/>
      <c r="G3466" s="441"/>
      <c r="H3466" s="441">
        <f t="shared" si="2907"/>
        <v>0</v>
      </c>
      <c r="I3466" s="441"/>
      <c r="J3466" s="445"/>
      <c r="K3466" s="358"/>
      <c r="L3466" s="358"/>
      <c r="M3466" s="358"/>
      <c r="N3466" s="358"/>
      <c r="O3466" s="358"/>
      <c r="P3466" s="358"/>
      <c r="Q3466" s="358"/>
      <c r="R3466" s="358"/>
      <c r="S3466" s="358"/>
      <c r="T3466" s="358"/>
      <c r="U3466" s="358"/>
      <c r="V3466" s="358"/>
      <c r="W3466" s="358"/>
      <c r="X3466" s="358"/>
      <c r="Y3466" s="358"/>
      <c r="Z3466" s="358"/>
      <c r="AA3466" s="358"/>
      <c r="AB3466" s="358"/>
      <c r="AC3466" s="358"/>
      <c r="AD3466" s="358"/>
      <c r="AE3466" s="358"/>
      <c r="AF3466" s="358"/>
      <c r="AG3466" s="358"/>
      <c r="AH3466" s="358"/>
      <c r="AI3466" s="358"/>
      <c r="AJ3466" s="358"/>
    </row>
    <row r="3467" spans="1:36" x14ac:dyDescent="0.25">
      <c r="A3467" s="353" t="s">
        <v>375</v>
      </c>
      <c r="B3467" s="353" t="s">
        <v>375</v>
      </c>
      <c r="C3467" s="441">
        <f t="shared" ref="C3467:H3467" si="2908">C51</f>
        <v>10000</v>
      </c>
      <c r="D3467" s="441"/>
      <c r="E3467" s="441"/>
      <c r="F3467" s="441"/>
      <c r="G3467" s="441"/>
      <c r="H3467" s="441">
        <f t="shared" si="2908"/>
        <v>0</v>
      </c>
      <c r="I3467" s="441"/>
      <c r="J3467" s="445"/>
      <c r="K3467" s="358"/>
      <c r="L3467" s="358"/>
      <c r="M3467" s="358"/>
      <c r="N3467" s="358"/>
      <c r="O3467" s="358"/>
      <c r="P3467" s="358"/>
      <c r="Q3467" s="358"/>
      <c r="R3467" s="358"/>
      <c r="S3467" s="358"/>
      <c r="T3467" s="358"/>
      <c r="U3467" s="358"/>
      <c r="V3467" s="358"/>
      <c r="W3467" s="358"/>
      <c r="X3467" s="358"/>
      <c r="Y3467" s="358"/>
      <c r="Z3467" s="358"/>
      <c r="AA3467" s="358"/>
      <c r="AB3467" s="358"/>
      <c r="AC3467" s="358"/>
      <c r="AD3467" s="358"/>
      <c r="AE3467" s="358"/>
      <c r="AF3467" s="358"/>
      <c r="AG3467" s="358"/>
      <c r="AH3467" s="358"/>
      <c r="AI3467" s="358"/>
      <c r="AJ3467" s="358"/>
    </row>
    <row r="3468" spans="1:36" x14ac:dyDescent="0.25">
      <c r="A3468" s="353" t="s">
        <v>234</v>
      </c>
      <c r="B3468" s="353" t="s">
        <v>434</v>
      </c>
      <c r="C3468" s="441">
        <f t="shared" ref="C3468:H3468" si="2909">C52</f>
        <v>6240</v>
      </c>
      <c r="D3468" s="441"/>
      <c r="E3468" s="441"/>
      <c r="F3468" s="441"/>
      <c r="G3468" s="441"/>
      <c r="H3468" s="441">
        <f t="shared" si="2909"/>
        <v>1</v>
      </c>
      <c r="I3468" s="441"/>
      <c r="J3468" s="445"/>
      <c r="K3468" s="358"/>
      <c r="L3468" s="358"/>
      <c r="M3468" s="358"/>
      <c r="N3468" s="358"/>
      <c r="O3468" s="358"/>
      <c r="P3468" s="358"/>
      <c r="Q3468" s="358"/>
      <c r="R3468" s="358"/>
      <c r="S3468" s="358"/>
      <c r="T3468" s="358"/>
      <c r="U3468" s="358"/>
      <c r="V3468" s="358"/>
      <c r="W3468" s="358"/>
      <c r="X3468" s="358"/>
      <c r="Y3468" s="358"/>
      <c r="Z3468" s="358"/>
      <c r="AA3468" s="358"/>
      <c r="AB3468" s="358"/>
      <c r="AC3468" s="358"/>
      <c r="AD3468" s="358"/>
      <c r="AE3468" s="358"/>
      <c r="AF3468" s="358"/>
      <c r="AG3468" s="358"/>
      <c r="AH3468" s="358"/>
      <c r="AI3468" s="358"/>
      <c r="AJ3468" s="358"/>
    </row>
    <row r="3469" spans="1:36" x14ac:dyDescent="0.25">
      <c r="A3469" s="353" t="s">
        <v>234</v>
      </c>
      <c r="B3469" s="353" t="s">
        <v>284</v>
      </c>
      <c r="C3469" s="441">
        <f t="shared" ref="C3469:H3469" si="2910">C53</f>
        <v>6240</v>
      </c>
      <c r="D3469" s="441"/>
      <c r="E3469" s="441"/>
      <c r="F3469" s="441"/>
      <c r="G3469" s="441"/>
      <c r="H3469" s="441">
        <f t="shared" si="2910"/>
        <v>1</v>
      </c>
      <c r="I3469" s="441"/>
      <c r="J3469" s="445"/>
      <c r="K3469" s="358"/>
      <c r="L3469" s="358"/>
      <c r="M3469" s="358"/>
      <c r="N3469" s="358"/>
      <c r="O3469" s="358"/>
      <c r="P3469" s="358"/>
      <c r="Q3469" s="358"/>
      <c r="R3469" s="358"/>
      <c r="S3469" s="358"/>
      <c r="T3469" s="358"/>
      <c r="U3469" s="358"/>
      <c r="V3469" s="358"/>
      <c r="W3469" s="358"/>
      <c r="X3469" s="358"/>
      <c r="Y3469" s="358"/>
      <c r="Z3469" s="358"/>
      <c r="AA3469" s="358"/>
      <c r="AB3469" s="358"/>
      <c r="AC3469" s="358"/>
      <c r="AD3469" s="358"/>
      <c r="AE3469" s="358"/>
      <c r="AF3469" s="358"/>
      <c r="AG3469" s="358"/>
      <c r="AH3469" s="358"/>
      <c r="AI3469" s="358"/>
      <c r="AJ3469" s="358"/>
    </row>
    <row r="3470" spans="1:36" x14ac:dyDescent="0.25">
      <c r="A3470" s="353" t="s">
        <v>234</v>
      </c>
      <c r="B3470" s="353" t="s">
        <v>548</v>
      </c>
      <c r="C3470" s="441">
        <f t="shared" ref="C3470:H3470" si="2911">C54</f>
        <v>25000</v>
      </c>
      <c r="D3470" s="441"/>
      <c r="E3470" s="441"/>
      <c r="F3470" s="441"/>
      <c r="G3470" s="441"/>
      <c r="H3470" s="441">
        <f t="shared" si="2911"/>
        <v>0</v>
      </c>
      <c r="I3470" s="441"/>
      <c r="J3470" s="445"/>
      <c r="K3470" s="358"/>
      <c r="L3470" s="358"/>
      <c r="M3470" s="358"/>
      <c r="N3470" s="358"/>
      <c r="O3470" s="358"/>
      <c r="P3470" s="358"/>
      <c r="Q3470" s="358"/>
      <c r="R3470" s="358"/>
      <c r="S3470" s="358"/>
      <c r="T3470" s="358"/>
      <c r="U3470" s="358"/>
      <c r="V3470" s="358"/>
      <c r="W3470" s="358"/>
      <c r="X3470" s="358"/>
      <c r="Y3470" s="358"/>
      <c r="Z3470" s="358"/>
      <c r="AA3470" s="358"/>
      <c r="AB3470" s="358"/>
      <c r="AC3470" s="358"/>
      <c r="AD3470" s="358"/>
      <c r="AE3470" s="358"/>
      <c r="AF3470" s="358"/>
      <c r="AG3470" s="358"/>
      <c r="AH3470" s="358"/>
      <c r="AI3470" s="358"/>
      <c r="AJ3470" s="358"/>
    </row>
    <row r="3471" spans="1:36" x14ac:dyDescent="0.25">
      <c r="A3471" s="353" t="s">
        <v>234</v>
      </c>
      <c r="B3471" s="353" t="s">
        <v>272</v>
      </c>
      <c r="C3471" s="441">
        <f t="shared" ref="C3471:H3471" si="2912">C55</f>
        <v>25000</v>
      </c>
      <c r="D3471" s="441"/>
      <c r="E3471" s="441"/>
      <c r="F3471" s="441"/>
      <c r="G3471" s="441"/>
      <c r="H3471" s="441">
        <f t="shared" si="2912"/>
        <v>0</v>
      </c>
      <c r="I3471" s="441"/>
      <c r="J3471" s="445"/>
      <c r="K3471" s="358"/>
      <c r="L3471" s="358"/>
      <c r="M3471" s="358"/>
      <c r="N3471" s="358"/>
      <c r="O3471" s="358"/>
      <c r="P3471" s="358"/>
      <c r="Q3471" s="358"/>
      <c r="R3471" s="358"/>
      <c r="S3471" s="358"/>
      <c r="T3471" s="358"/>
      <c r="U3471" s="358"/>
      <c r="V3471" s="358"/>
      <c r="W3471" s="358"/>
      <c r="X3471" s="358"/>
      <c r="Y3471" s="358"/>
      <c r="Z3471" s="358"/>
      <c r="AA3471" s="358"/>
      <c r="AB3471" s="358"/>
      <c r="AC3471" s="358"/>
      <c r="AD3471" s="358"/>
      <c r="AE3471" s="358"/>
      <c r="AF3471" s="358"/>
      <c r="AG3471" s="358"/>
      <c r="AH3471" s="358"/>
      <c r="AI3471" s="358"/>
      <c r="AJ3471" s="358"/>
    </row>
    <row r="3472" spans="1:36" x14ac:dyDescent="0.25">
      <c r="A3472" s="353" t="s">
        <v>547</v>
      </c>
      <c r="B3472" s="353" t="s">
        <v>547</v>
      </c>
      <c r="C3472" s="441">
        <f t="shared" ref="C3472:H3472" si="2913">C56</f>
        <v>10000</v>
      </c>
      <c r="D3472" s="441"/>
      <c r="E3472" s="441"/>
      <c r="F3472" s="441"/>
      <c r="G3472" s="441"/>
      <c r="H3472" s="441">
        <f t="shared" si="2913"/>
        <v>0</v>
      </c>
      <c r="I3472" s="441"/>
      <c r="J3472" s="445"/>
      <c r="K3472" s="358"/>
      <c r="L3472" s="358"/>
      <c r="M3472" s="358"/>
      <c r="N3472" s="358"/>
      <c r="O3472" s="358"/>
      <c r="P3472" s="358"/>
      <c r="Q3472" s="358"/>
      <c r="R3472" s="358"/>
      <c r="S3472" s="358"/>
      <c r="T3472" s="358"/>
      <c r="U3472" s="358"/>
      <c r="V3472" s="358"/>
      <c r="W3472" s="358"/>
      <c r="X3472" s="358"/>
      <c r="Y3472" s="358"/>
      <c r="Z3472" s="358"/>
      <c r="AA3472" s="358"/>
      <c r="AB3472" s="358"/>
      <c r="AC3472" s="358"/>
      <c r="AD3472" s="358"/>
      <c r="AE3472" s="358"/>
      <c r="AF3472" s="358"/>
      <c r="AG3472" s="358"/>
      <c r="AH3472" s="358"/>
      <c r="AI3472" s="358"/>
      <c r="AJ3472" s="358"/>
    </row>
    <row r="3473" spans="1:36" x14ac:dyDescent="0.25">
      <c r="A3473" s="353" t="s">
        <v>500</v>
      </c>
      <c r="B3473" s="353" t="s">
        <v>500</v>
      </c>
      <c r="C3473" s="441">
        <f t="shared" ref="C3473:H3473" si="2914">C57</f>
        <v>2500</v>
      </c>
      <c r="D3473" s="441"/>
      <c r="E3473" s="441"/>
      <c r="F3473" s="441"/>
      <c r="G3473" s="441"/>
      <c r="H3473" s="441">
        <f t="shared" si="2914"/>
        <v>0</v>
      </c>
      <c r="I3473" s="441"/>
      <c r="J3473" s="445"/>
      <c r="K3473" s="358"/>
      <c r="L3473" s="358"/>
      <c r="M3473" s="358"/>
      <c r="N3473" s="358"/>
      <c r="O3473" s="358"/>
      <c r="P3473" s="358"/>
      <c r="Q3473" s="358"/>
      <c r="R3473" s="358"/>
      <c r="S3473" s="358"/>
      <c r="T3473" s="358"/>
      <c r="U3473" s="358"/>
      <c r="V3473" s="358"/>
      <c r="W3473" s="358"/>
      <c r="X3473" s="358"/>
      <c r="Y3473" s="358"/>
      <c r="Z3473" s="358"/>
      <c r="AA3473" s="358"/>
      <c r="AB3473" s="358"/>
      <c r="AC3473" s="358"/>
      <c r="AD3473" s="358"/>
      <c r="AE3473" s="358"/>
      <c r="AF3473" s="358"/>
      <c r="AG3473" s="358"/>
      <c r="AH3473" s="358"/>
      <c r="AI3473" s="358"/>
      <c r="AJ3473" s="358"/>
    </row>
    <row r="3474" spans="1:36" x14ac:dyDescent="0.25">
      <c r="A3474" s="353" t="s">
        <v>458</v>
      </c>
      <c r="B3474" s="353" t="s">
        <v>458</v>
      </c>
      <c r="C3474" s="441">
        <f t="shared" ref="C3474:H3474" si="2915">C58</f>
        <v>3750</v>
      </c>
      <c r="D3474" s="441"/>
      <c r="E3474" s="441"/>
      <c r="F3474" s="441"/>
      <c r="G3474" s="441"/>
      <c r="H3474" s="441">
        <f t="shared" si="2915"/>
        <v>0</v>
      </c>
      <c r="I3474" s="441"/>
      <c r="J3474" s="445"/>
      <c r="K3474" s="358"/>
      <c r="L3474" s="358"/>
      <c r="M3474" s="358"/>
      <c r="N3474" s="358"/>
      <c r="O3474" s="358"/>
      <c r="P3474" s="358"/>
      <c r="Q3474" s="358"/>
      <c r="R3474" s="358"/>
      <c r="S3474" s="358"/>
      <c r="T3474" s="358"/>
      <c r="U3474" s="358"/>
      <c r="V3474" s="358"/>
      <c r="W3474" s="358"/>
      <c r="X3474" s="358"/>
      <c r="Y3474" s="358"/>
      <c r="Z3474" s="358"/>
      <c r="AA3474" s="358"/>
      <c r="AB3474" s="358"/>
      <c r="AC3474" s="358"/>
      <c r="AD3474" s="358"/>
      <c r="AE3474" s="358"/>
      <c r="AF3474" s="358"/>
      <c r="AG3474" s="358"/>
      <c r="AH3474" s="358"/>
      <c r="AI3474" s="358"/>
      <c r="AJ3474" s="358"/>
    </row>
    <row r="3475" spans="1:36" x14ac:dyDescent="0.25">
      <c r="A3475" s="353" t="s">
        <v>426</v>
      </c>
      <c r="B3475" s="353" t="s">
        <v>426</v>
      </c>
      <c r="C3475" s="441">
        <f t="shared" ref="C3475:H3475" si="2916">C59</f>
        <v>4995</v>
      </c>
      <c r="D3475" s="441"/>
      <c r="E3475" s="441"/>
      <c r="F3475" s="441"/>
      <c r="G3475" s="441"/>
      <c r="H3475" s="441">
        <f t="shared" si="2916"/>
        <v>0</v>
      </c>
      <c r="I3475" s="441"/>
      <c r="J3475" s="445"/>
      <c r="K3475" s="358"/>
      <c r="L3475" s="358"/>
      <c r="M3475" s="358"/>
      <c r="N3475" s="358"/>
      <c r="O3475" s="358"/>
      <c r="P3475" s="358"/>
      <c r="Q3475" s="358"/>
      <c r="R3475" s="358"/>
      <c r="S3475" s="358"/>
      <c r="T3475" s="358"/>
      <c r="U3475" s="358"/>
      <c r="V3475" s="358"/>
      <c r="W3475" s="358"/>
      <c r="X3475" s="358"/>
      <c r="Y3475" s="358"/>
      <c r="Z3475" s="358"/>
      <c r="AA3475" s="358"/>
      <c r="AB3475" s="358"/>
      <c r="AC3475" s="358"/>
      <c r="AD3475" s="358"/>
      <c r="AE3475" s="358"/>
      <c r="AF3475" s="358"/>
      <c r="AG3475" s="358"/>
      <c r="AH3475" s="358"/>
      <c r="AI3475" s="358"/>
      <c r="AJ3475" s="358"/>
    </row>
    <row r="3476" spans="1:36" x14ac:dyDescent="0.25">
      <c r="A3476" s="353" t="s">
        <v>335</v>
      </c>
      <c r="B3476" s="353" t="s">
        <v>335</v>
      </c>
      <c r="C3476" s="441">
        <f t="shared" ref="C3476:H3476" si="2917">C60</f>
        <v>5000</v>
      </c>
      <c r="D3476" s="441"/>
      <c r="E3476" s="441"/>
      <c r="F3476" s="441"/>
      <c r="G3476" s="441"/>
      <c r="H3476" s="441">
        <f t="shared" si="2917"/>
        <v>0</v>
      </c>
      <c r="I3476" s="441"/>
      <c r="J3476" s="445"/>
      <c r="K3476" s="358"/>
      <c r="L3476" s="358"/>
      <c r="M3476" s="358"/>
      <c r="N3476" s="358"/>
      <c r="O3476" s="358"/>
      <c r="P3476" s="358"/>
      <c r="Q3476" s="358"/>
      <c r="R3476" s="358"/>
      <c r="S3476" s="358"/>
      <c r="T3476" s="358"/>
      <c r="U3476" s="358"/>
      <c r="V3476" s="358"/>
      <c r="W3476" s="358"/>
      <c r="X3476" s="358"/>
      <c r="Y3476" s="358"/>
      <c r="Z3476" s="358"/>
      <c r="AA3476" s="358"/>
      <c r="AB3476" s="358"/>
      <c r="AC3476" s="358"/>
      <c r="AD3476" s="358"/>
      <c r="AE3476" s="358"/>
      <c r="AF3476" s="358"/>
      <c r="AG3476" s="358"/>
      <c r="AH3476" s="358"/>
      <c r="AI3476" s="358"/>
      <c r="AJ3476" s="358"/>
    </row>
    <row r="3477" spans="1:36" x14ac:dyDescent="0.25">
      <c r="A3477" s="353" t="s">
        <v>235</v>
      </c>
      <c r="B3477" s="353" t="s">
        <v>428</v>
      </c>
      <c r="C3477" s="441">
        <f t="shared" ref="C3477:H3477" si="2918">C61</f>
        <v>2500</v>
      </c>
      <c r="D3477" s="441"/>
      <c r="E3477" s="441"/>
      <c r="F3477" s="441"/>
      <c r="G3477" s="441"/>
      <c r="H3477" s="441">
        <f t="shared" si="2918"/>
        <v>0</v>
      </c>
      <c r="I3477" s="441"/>
      <c r="J3477" s="445"/>
      <c r="K3477" s="358"/>
      <c r="L3477" s="358"/>
      <c r="M3477" s="358"/>
      <c r="N3477" s="358"/>
      <c r="O3477" s="358"/>
      <c r="P3477" s="358"/>
      <c r="Q3477" s="358"/>
      <c r="R3477" s="358"/>
      <c r="S3477" s="358"/>
      <c r="T3477" s="358"/>
      <c r="U3477" s="358"/>
      <c r="V3477" s="358"/>
      <c r="W3477" s="358"/>
      <c r="X3477" s="358"/>
      <c r="Y3477" s="358"/>
      <c r="Z3477" s="358"/>
      <c r="AA3477" s="358"/>
      <c r="AB3477" s="358"/>
      <c r="AC3477" s="358"/>
      <c r="AD3477" s="358"/>
      <c r="AE3477" s="358"/>
      <c r="AF3477" s="358"/>
      <c r="AG3477" s="358"/>
      <c r="AH3477" s="358"/>
      <c r="AI3477" s="358"/>
      <c r="AJ3477" s="358"/>
    </row>
    <row r="3478" spans="1:36" x14ac:dyDescent="0.25">
      <c r="A3478" s="353" t="s">
        <v>235</v>
      </c>
      <c r="B3478" s="353" t="s">
        <v>372</v>
      </c>
      <c r="C3478" s="441">
        <f t="shared" ref="C3478:H3478" si="2919">C62</f>
        <v>5000</v>
      </c>
      <c r="D3478" s="441"/>
      <c r="E3478" s="441"/>
      <c r="F3478" s="441"/>
      <c r="G3478" s="441"/>
      <c r="H3478" s="441">
        <f t="shared" si="2919"/>
        <v>0</v>
      </c>
      <c r="I3478" s="441"/>
      <c r="J3478" s="445"/>
      <c r="K3478" s="358"/>
      <c r="L3478" s="358"/>
      <c r="M3478" s="358"/>
      <c r="N3478" s="358"/>
      <c r="O3478" s="358"/>
      <c r="P3478" s="358"/>
      <c r="Q3478" s="358"/>
      <c r="R3478" s="358"/>
      <c r="S3478" s="358"/>
      <c r="T3478" s="358"/>
      <c r="U3478" s="358"/>
      <c r="V3478" s="358"/>
      <c r="W3478" s="358"/>
      <c r="X3478" s="358"/>
      <c r="Y3478" s="358"/>
      <c r="Z3478" s="358"/>
      <c r="AA3478" s="358"/>
      <c r="AB3478" s="358"/>
      <c r="AC3478" s="358"/>
      <c r="AD3478" s="358"/>
      <c r="AE3478" s="358"/>
      <c r="AF3478" s="358"/>
      <c r="AG3478" s="358"/>
      <c r="AH3478" s="358"/>
      <c r="AI3478" s="358"/>
      <c r="AJ3478" s="358"/>
    </row>
    <row r="3479" spans="1:36" x14ac:dyDescent="0.25">
      <c r="A3479" s="353" t="s">
        <v>419</v>
      </c>
      <c r="B3479" s="353" t="s">
        <v>419</v>
      </c>
      <c r="C3479" s="441">
        <f t="shared" ref="C3479:H3479" si="2920">C63</f>
        <v>1500</v>
      </c>
      <c r="D3479" s="441"/>
      <c r="E3479" s="441"/>
      <c r="F3479" s="441"/>
      <c r="G3479" s="441"/>
      <c r="H3479" s="441">
        <f t="shared" si="2920"/>
        <v>0</v>
      </c>
      <c r="I3479" s="441"/>
      <c r="J3479" s="445"/>
      <c r="K3479" s="358"/>
      <c r="L3479" s="358"/>
      <c r="M3479" s="358"/>
      <c r="N3479" s="358"/>
      <c r="O3479" s="358"/>
      <c r="P3479" s="358"/>
      <c r="Q3479" s="358"/>
      <c r="R3479" s="358"/>
      <c r="S3479" s="358"/>
      <c r="T3479" s="358"/>
      <c r="U3479" s="358"/>
      <c r="V3479" s="358"/>
      <c r="W3479" s="358"/>
      <c r="X3479" s="358"/>
      <c r="Y3479" s="358"/>
      <c r="Z3479" s="358"/>
      <c r="AA3479" s="358"/>
      <c r="AB3479" s="358"/>
      <c r="AC3479" s="358"/>
      <c r="AD3479" s="358"/>
      <c r="AE3479" s="358"/>
      <c r="AF3479" s="358"/>
      <c r="AG3479" s="358"/>
      <c r="AH3479" s="358"/>
      <c r="AI3479" s="358"/>
      <c r="AJ3479" s="358"/>
    </row>
    <row r="3480" spans="1:36" x14ac:dyDescent="0.25">
      <c r="A3480" s="353" t="s">
        <v>236</v>
      </c>
      <c r="B3480" s="353" t="s">
        <v>236</v>
      </c>
      <c r="C3480" s="441">
        <f t="shared" ref="C3480:H3480" si="2921">C64</f>
        <v>20000</v>
      </c>
      <c r="D3480" s="441"/>
      <c r="E3480" s="441"/>
      <c r="F3480" s="441"/>
      <c r="G3480" s="441"/>
      <c r="H3480" s="441">
        <f t="shared" si="2921"/>
        <v>0</v>
      </c>
      <c r="I3480" s="441"/>
      <c r="J3480" s="445"/>
      <c r="K3480" s="358"/>
      <c r="L3480" s="358"/>
      <c r="M3480" s="358"/>
      <c r="N3480" s="358"/>
      <c r="O3480" s="358"/>
      <c r="P3480" s="358"/>
      <c r="Q3480" s="358"/>
      <c r="R3480" s="358"/>
      <c r="S3480" s="358"/>
      <c r="T3480" s="358"/>
      <c r="U3480" s="358"/>
      <c r="V3480" s="358"/>
      <c r="W3480" s="358"/>
      <c r="X3480" s="358"/>
      <c r="Y3480" s="358"/>
      <c r="Z3480" s="358"/>
      <c r="AA3480" s="358"/>
      <c r="AB3480" s="358"/>
      <c r="AC3480" s="358"/>
      <c r="AD3480" s="358"/>
      <c r="AE3480" s="358"/>
      <c r="AF3480" s="358"/>
      <c r="AG3480" s="358"/>
      <c r="AH3480" s="358"/>
      <c r="AI3480" s="358"/>
      <c r="AJ3480" s="358"/>
    </row>
    <row r="3481" spans="1:36" x14ac:dyDescent="0.25">
      <c r="A3481" s="353" t="s">
        <v>236</v>
      </c>
      <c r="B3481" s="353" t="s">
        <v>312</v>
      </c>
      <c r="C3481" s="441">
        <f t="shared" ref="C3481:H3481" si="2922">C65</f>
        <v>20000</v>
      </c>
      <c r="D3481" s="441"/>
      <c r="E3481" s="441"/>
      <c r="F3481" s="441"/>
      <c r="G3481" s="441"/>
      <c r="H3481" s="441">
        <f t="shared" si="2922"/>
        <v>0</v>
      </c>
      <c r="I3481" s="441"/>
      <c r="J3481" s="445"/>
      <c r="K3481" s="358"/>
      <c r="L3481" s="358"/>
      <c r="M3481" s="358"/>
      <c r="N3481" s="358"/>
      <c r="O3481" s="358"/>
      <c r="P3481" s="358"/>
      <c r="Q3481" s="358"/>
      <c r="R3481" s="358"/>
      <c r="S3481" s="358"/>
      <c r="T3481" s="358"/>
      <c r="U3481" s="358"/>
      <c r="V3481" s="358"/>
      <c r="W3481" s="358"/>
      <c r="X3481" s="358"/>
      <c r="Y3481" s="358"/>
      <c r="Z3481" s="358"/>
      <c r="AA3481" s="358"/>
      <c r="AB3481" s="358"/>
      <c r="AC3481" s="358"/>
      <c r="AD3481" s="358"/>
      <c r="AE3481" s="358"/>
      <c r="AF3481" s="358"/>
      <c r="AG3481" s="358"/>
      <c r="AH3481" s="358"/>
      <c r="AI3481" s="358"/>
      <c r="AJ3481" s="358"/>
    </row>
    <row r="3482" spans="1:36" x14ac:dyDescent="0.25">
      <c r="A3482" s="353" t="s">
        <v>346</v>
      </c>
      <c r="B3482" s="353" t="s">
        <v>346</v>
      </c>
      <c r="C3482" s="441">
        <f t="shared" ref="C3482:H3482" si="2923">C66</f>
        <v>6220</v>
      </c>
      <c r="D3482" s="441"/>
      <c r="E3482" s="441"/>
      <c r="F3482" s="441"/>
      <c r="G3482" s="441"/>
      <c r="H3482" s="441">
        <f t="shared" si="2923"/>
        <v>0</v>
      </c>
      <c r="I3482" s="441"/>
      <c r="J3482" s="445"/>
      <c r="K3482" s="358"/>
      <c r="L3482" s="358"/>
      <c r="M3482" s="358"/>
      <c r="N3482" s="358"/>
      <c r="O3482" s="358"/>
      <c r="P3482" s="358"/>
      <c r="Q3482" s="358"/>
      <c r="R3482" s="358"/>
      <c r="S3482" s="358"/>
      <c r="T3482" s="358"/>
      <c r="U3482" s="358"/>
      <c r="V3482" s="358"/>
      <c r="W3482" s="358"/>
      <c r="X3482" s="358"/>
      <c r="Y3482" s="358"/>
      <c r="Z3482" s="358"/>
      <c r="AA3482" s="358"/>
      <c r="AB3482" s="358"/>
      <c r="AC3482" s="358"/>
      <c r="AD3482" s="358"/>
      <c r="AE3482" s="358"/>
      <c r="AF3482" s="358"/>
      <c r="AG3482" s="358"/>
      <c r="AH3482" s="358"/>
      <c r="AI3482" s="358"/>
      <c r="AJ3482" s="358"/>
    </row>
    <row r="3483" spans="1:36" x14ac:dyDescent="0.25">
      <c r="A3483" s="353" t="s">
        <v>470</v>
      </c>
      <c r="B3483" s="353" t="s">
        <v>470</v>
      </c>
      <c r="C3483" s="441">
        <f t="shared" ref="C3483:H3483" si="2924">C67</f>
        <v>5000</v>
      </c>
      <c r="D3483" s="441"/>
      <c r="E3483" s="441"/>
      <c r="F3483" s="441"/>
      <c r="G3483" s="441"/>
      <c r="H3483" s="441">
        <f t="shared" si="2924"/>
        <v>0</v>
      </c>
      <c r="I3483" s="441"/>
      <c r="J3483" s="445"/>
      <c r="K3483" s="358"/>
      <c r="L3483" s="358"/>
      <c r="M3483" s="358"/>
      <c r="N3483" s="358"/>
      <c r="O3483" s="358"/>
      <c r="P3483" s="358"/>
      <c r="Q3483" s="358"/>
      <c r="R3483" s="358"/>
      <c r="S3483" s="358"/>
      <c r="T3483" s="358"/>
      <c r="U3483" s="358"/>
      <c r="V3483" s="358"/>
      <c r="W3483" s="358"/>
      <c r="X3483" s="358"/>
      <c r="Y3483" s="358"/>
      <c r="Z3483" s="358"/>
      <c r="AA3483" s="358"/>
      <c r="AB3483" s="358"/>
      <c r="AC3483" s="358"/>
      <c r="AD3483" s="358"/>
      <c r="AE3483" s="358"/>
      <c r="AF3483" s="358"/>
      <c r="AG3483" s="358"/>
      <c r="AH3483" s="358"/>
      <c r="AI3483" s="358"/>
      <c r="AJ3483" s="358"/>
    </row>
    <row r="3484" spans="1:36" x14ac:dyDescent="0.25">
      <c r="A3484" s="353" t="s">
        <v>537</v>
      </c>
      <c r="B3484" s="353" t="s">
        <v>537</v>
      </c>
      <c r="C3484" s="441">
        <f t="shared" ref="C3484:H3484" si="2925">C68</f>
        <v>2500</v>
      </c>
      <c r="D3484" s="441"/>
      <c r="E3484" s="441"/>
      <c r="F3484" s="441"/>
      <c r="G3484" s="441"/>
      <c r="H3484" s="441">
        <f t="shared" si="2925"/>
        <v>0</v>
      </c>
      <c r="I3484" s="441"/>
      <c r="J3484" s="445"/>
      <c r="K3484" s="358"/>
      <c r="L3484" s="358"/>
      <c r="M3484" s="358"/>
      <c r="N3484" s="358"/>
      <c r="O3484" s="358"/>
      <c r="P3484" s="358"/>
      <c r="Q3484" s="358"/>
      <c r="R3484" s="358"/>
      <c r="S3484" s="358"/>
      <c r="T3484" s="358"/>
      <c r="U3484" s="358"/>
      <c r="V3484" s="358"/>
      <c r="W3484" s="358"/>
      <c r="X3484" s="358"/>
      <c r="Y3484" s="358"/>
      <c r="Z3484" s="358"/>
      <c r="AA3484" s="358"/>
      <c r="AB3484" s="358"/>
      <c r="AC3484" s="358"/>
      <c r="AD3484" s="358"/>
      <c r="AE3484" s="358"/>
      <c r="AF3484" s="358"/>
      <c r="AG3484" s="358"/>
      <c r="AH3484" s="358"/>
      <c r="AI3484" s="358"/>
      <c r="AJ3484" s="358"/>
    </row>
    <row r="3485" spans="1:36" x14ac:dyDescent="0.25">
      <c r="A3485" s="353" t="s">
        <v>237</v>
      </c>
      <c r="B3485" s="353" t="s">
        <v>528</v>
      </c>
      <c r="C3485" s="441">
        <f t="shared" ref="C3485:H3485" si="2926">C69</f>
        <v>20000</v>
      </c>
      <c r="D3485" s="441"/>
      <c r="E3485" s="441"/>
      <c r="F3485" s="441"/>
      <c r="G3485" s="441"/>
      <c r="H3485" s="441">
        <f t="shared" si="2926"/>
        <v>0</v>
      </c>
      <c r="I3485" s="441"/>
      <c r="J3485" s="445"/>
      <c r="K3485" s="358"/>
      <c r="L3485" s="358"/>
      <c r="M3485" s="358"/>
      <c r="N3485" s="358"/>
      <c r="O3485" s="358"/>
      <c r="P3485" s="358"/>
      <c r="Q3485" s="358"/>
      <c r="R3485" s="358"/>
      <c r="S3485" s="358"/>
      <c r="T3485" s="358"/>
      <c r="U3485" s="358"/>
      <c r="V3485" s="358"/>
      <c r="W3485" s="358"/>
      <c r="X3485" s="358"/>
      <c r="Y3485" s="358"/>
      <c r="Z3485" s="358"/>
      <c r="AA3485" s="358"/>
      <c r="AB3485" s="358"/>
      <c r="AC3485" s="358"/>
      <c r="AD3485" s="358"/>
      <c r="AE3485" s="358"/>
      <c r="AF3485" s="358"/>
      <c r="AG3485" s="358"/>
      <c r="AH3485" s="358"/>
      <c r="AI3485" s="358"/>
      <c r="AJ3485" s="358"/>
    </row>
    <row r="3486" spans="1:36" x14ac:dyDescent="0.25">
      <c r="A3486" s="353" t="s">
        <v>237</v>
      </c>
      <c r="B3486" s="353" t="s">
        <v>526</v>
      </c>
      <c r="C3486" s="441">
        <f t="shared" ref="C3486:H3486" si="2927">C70</f>
        <v>20000</v>
      </c>
      <c r="D3486" s="441"/>
      <c r="E3486" s="441"/>
      <c r="F3486" s="441"/>
      <c r="G3486" s="441"/>
      <c r="H3486" s="441">
        <f t="shared" si="2927"/>
        <v>0</v>
      </c>
      <c r="I3486" s="441"/>
      <c r="J3486" s="445"/>
      <c r="K3486" s="358"/>
      <c r="L3486" s="358"/>
      <c r="M3486" s="358"/>
      <c r="N3486" s="358"/>
      <c r="O3486" s="358"/>
      <c r="P3486" s="358"/>
      <c r="Q3486" s="358"/>
      <c r="R3486" s="358"/>
      <c r="S3486" s="358"/>
      <c r="T3486" s="358"/>
      <c r="U3486" s="358"/>
      <c r="V3486" s="358"/>
      <c r="W3486" s="358"/>
      <c r="X3486" s="358"/>
      <c r="Y3486" s="358"/>
      <c r="Z3486" s="358"/>
      <c r="AA3486" s="358"/>
      <c r="AB3486" s="358"/>
      <c r="AC3486" s="358"/>
      <c r="AD3486" s="358"/>
      <c r="AE3486" s="358"/>
      <c r="AF3486" s="358"/>
      <c r="AG3486" s="358"/>
      <c r="AH3486" s="358"/>
      <c r="AI3486" s="358"/>
      <c r="AJ3486" s="358"/>
    </row>
    <row r="3487" spans="1:36" x14ac:dyDescent="0.25">
      <c r="A3487" s="353" t="s">
        <v>238</v>
      </c>
      <c r="B3487" s="353" t="s">
        <v>441</v>
      </c>
      <c r="C3487" s="441">
        <f t="shared" ref="C3487:H3487" si="2928">C71</f>
        <v>3750</v>
      </c>
      <c r="D3487" s="441"/>
      <c r="E3487" s="441"/>
      <c r="F3487" s="441"/>
      <c r="G3487" s="441"/>
      <c r="H3487" s="441">
        <f t="shared" si="2928"/>
        <v>0</v>
      </c>
      <c r="I3487" s="441"/>
      <c r="J3487" s="445"/>
      <c r="K3487" s="358"/>
      <c r="L3487" s="358"/>
      <c r="M3487" s="358"/>
      <c r="N3487" s="358"/>
      <c r="O3487" s="358"/>
      <c r="P3487" s="358"/>
      <c r="Q3487" s="358"/>
      <c r="R3487" s="358"/>
      <c r="S3487" s="358"/>
      <c r="T3487" s="358"/>
      <c r="U3487" s="358"/>
      <c r="V3487" s="358"/>
      <c r="W3487" s="358"/>
      <c r="X3487" s="358"/>
      <c r="Y3487" s="358"/>
      <c r="Z3487" s="358"/>
      <c r="AA3487" s="358"/>
      <c r="AB3487" s="358"/>
      <c r="AC3487" s="358"/>
      <c r="AD3487" s="358"/>
      <c r="AE3487" s="358"/>
      <c r="AF3487" s="358"/>
      <c r="AG3487" s="358"/>
      <c r="AH3487" s="358"/>
      <c r="AI3487" s="358"/>
      <c r="AJ3487" s="358"/>
    </row>
    <row r="3488" spans="1:36" x14ac:dyDescent="0.25">
      <c r="A3488" s="353" t="s">
        <v>238</v>
      </c>
      <c r="B3488" s="353" t="s">
        <v>389</v>
      </c>
      <c r="C3488" s="441">
        <f t="shared" ref="C3488:H3488" si="2929">C72</f>
        <v>6250</v>
      </c>
      <c r="D3488" s="441"/>
      <c r="E3488" s="441"/>
      <c r="F3488" s="441"/>
      <c r="G3488" s="441"/>
      <c r="H3488" s="441">
        <f t="shared" si="2929"/>
        <v>0</v>
      </c>
      <c r="I3488" s="441"/>
      <c r="J3488" s="445"/>
      <c r="K3488" s="358"/>
      <c r="L3488" s="358"/>
      <c r="M3488" s="358"/>
      <c r="N3488" s="358"/>
      <c r="O3488" s="358"/>
      <c r="P3488" s="358"/>
      <c r="Q3488" s="358"/>
      <c r="R3488" s="358"/>
      <c r="S3488" s="358"/>
      <c r="T3488" s="358"/>
      <c r="U3488" s="358"/>
      <c r="V3488" s="358"/>
      <c r="W3488" s="358"/>
      <c r="X3488" s="358"/>
      <c r="Y3488" s="358"/>
      <c r="Z3488" s="358"/>
      <c r="AA3488" s="358"/>
      <c r="AB3488" s="358"/>
      <c r="AC3488" s="358"/>
      <c r="AD3488" s="358"/>
      <c r="AE3488" s="358"/>
      <c r="AF3488" s="358"/>
      <c r="AG3488" s="358"/>
      <c r="AH3488" s="358"/>
      <c r="AI3488" s="358"/>
      <c r="AJ3488" s="358"/>
    </row>
    <row r="3489" spans="1:36" x14ac:dyDescent="0.25">
      <c r="A3489" s="353" t="s">
        <v>510</v>
      </c>
      <c r="B3489" s="353" t="s">
        <v>511</v>
      </c>
      <c r="C3489" s="441">
        <f t="shared" ref="C3489:H3489" si="2930">C73</f>
        <v>9375</v>
      </c>
      <c r="D3489" s="441"/>
      <c r="E3489" s="441"/>
      <c r="F3489" s="441"/>
      <c r="G3489" s="441"/>
      <c r="H3489" s="441">
        <f t="shared" si="2930"/>
        <v>0</v>
      </c>
      <c r="I3489" s="441"/>
      <c r="J3489" s="445"/>
      <c r="K3489" s="358"/>
      <c r="L3489" s="358"/>
      <c r="M3489" s="358"/>
      <c r="N3489" s="358"/>
      <c r="O3489" s="358"/>
      <c r="P3489" s="358"/>
      <c r="Q3489" s="358"/>
      <c r="R3489" s="358"/>
      <c r="S3489" s="358"/>
      <c r="T3489" s="358"/>
      <c r="U3489" s="358"/>
      <c r="V3489" s="358"/>
      <c r="W3489" s="358"/>
      <c r="X3489" s="358"/>
      <c r="Y3489" s="358"/>
      <c r="Z3489" s="358"/>
      <c r="AA3489" s="358"/>
      <c r="AB3489" s="358"/>
      <c r="AC3489" s="358"/>
      <c r="AD3489" s="358"/>
      <c r="AE3489" s="358"/>
      <c r="AF3489" s="358"/>
      <c r="AG3489" s="358"/>
      <c r="AH3489" s="358"/>
      <c r="AI3489" s="358"/>
      <c r="AJ3489" s="358"/>
    </row>
    <row r="3490" spans="1:36" x14ac:dyDescent="0.25">
      <c r="A3490" s="353" t="s">
        <v>321</v>
      </c>
      <c r="B3490" s="353" t="s">
        <v>321</v>
      </c>
      <c r="C3490" s="441">
        <f t="shared" ref="C3490:H3490" si="2931">C74</f>
        <v>5000</v>
      </c>
      <c r="D3490" s="441"/>
      <c r="E3490" s="441"/>
      <c r="F3490" s="441"/>
      <c r="G3490" s="441"/>
      <c r="H3490" s="441">
        <f t="shared" si="2931"/>
        <v>0</v>
      </c>
      <c r="I3490" s="441"/>
      <c r="J3490" s="445"/>
      <c r="K3490" s="358"/>
      <c r="L3490" s="358"/>
      <c r="M3490" s="358"/>
      <c r="N3490" s="358"/>
      <c r="O3490" s="358"/>
      <c r="P3490" s="358"/>
      <c r="Q3490" s="358"/>
      <c r="R3490" s="358"/>
      <c r="S3490" s="358"/>
      <c r="T3490" s="358"/>
      <c r="U3490" s="358"/>
      <c r="V3490" s="358"/>
      <c r="W3490" s="358"/>
      <c r="X3490" s="358"/>
      <c r="Y3490" s="358"/>
      <c r="Z3490" s="358"/>
      <c r="AA3490" s="358"/>
      <c r="AB3490" s="358"/>
      <c r="AC3490" s="358"/>
      <c r="AD3490" s="358"/>
      <c r="AE3490" s="358"/>
      <c r="AF3490" s="358"/>
      <c r="AG3490" s="358"/>
      <c r="AH3490" s="358"/>
      <c r="AI3490" s="358"/>
      <c r="AJ3490" s="358"/>
    </row>
    <row r="3491" spans="1:36" x14ac:dyDescent="0.25">
      <c r="A3491" s="353" t="s">
        <v>501</v>
      </c>
      <c r="B3491" s="353" t="s">
        <v>501</v>
      </c>
      <c r="C3491" s="441">
        <f t="shared" ref="C3491:H3491" si="2932">C75</f>
        <v>4992</v>
      </c>
      <c r="D3491" s="441"/>
      <c r="E3491" s="441"/>
      <c r="F3491" s="441"/>
      <c r="G3491" s="441"/>
      <c r="H3491" s="441">
        <f t="shared" si="2932"/>
        <v>0</v>
      </c>
      <c r="I3491" s="441"/>
      <c r="J3491" s="445"/>
      <c r="K3491" s="358"/>
      <c r="L3491" s="358"/>
      <c r="M3491" s="358"/>
      <c r="N3491" s="358"/>
      <c r="O3491" s="358"/>
      <c r="P3491" s="358"/>
      <c r="Q3491" s="358"/>
      <c r="R3491" s="358"/>
      <c r="S3491" s="358"/>
      <c r="T3491" s="358"/>
      <c r="U3491" s="358"/>
      <c r="V3491" s="358"/>
      <c r="W3491" s="358"/>
      <c r="X3491" s="358"/>
      <c r="Y3491" s="358"/>
      <c r="Z3491" s="358"/>
      <c r="AA3491" s="358"/>
      <c r="AB3491" s="358"/>
      <c r="AC3491" s="358"/>
      <c r="AD3491" s="358"/>
      <c r="AE3491" s="358"/>
      <c r="AF3491" s="358"/>
      <c r="AG3491" s="358"/>
      <c r="AH3491" s="358"/>
      <c r="AI3491" s="358"/>
      <c r="AJ3491" s="358"/>
    </row>
    <row r="3492" spans="1:36" x14ac:dyDescent="0.25">
      <c r="A3492" s="353" t="s">
        <v>240</v>
      </c>
      <c r="B3492" s="353" t="s">
        <v>286</v>
      </c>
      <c r="C3492" s="441">
        <f t="shared" ref="C3492:H3492" si="2933">C76</f>
        <v>6250</v>
      </c>
      <c r="D3492" s="441"/>
      <c r="E3492" s="441"/>
      <c r="F3492" s="441"/>
      <c r="G3492" s="441"/>
      <c r="H3492" s="441">
        <f t="shared" si="2933"/>
        <v>0</v>
      </c>
      <c r="I3492" s="441"/>
      <c r="J3492" s="445"/>
      <c r="K3492" s="358"/>
      <c r="L3492" s="358"/>
      <c r="M3492" s="358"/>
      <c r="N3492" s="358"/>
      <c r="O3492" s="358"/>
      <c r="P3492" s="358"/>
      <c r="Q3492" s="358"/>
      <c r="R3492" s="358"/>
      <c r="S3492" s="358"/>
      <c r="T3492" s="358"/>
      <c r="U3492" s="358"/>
      <c r="V3492" s="358"/>
      <c r="W3492" s="358"/>
      <c r="X3492" s="358"/>
      <c r="Y3492" s="358"/>
      <c r="Z3492" s="358"/>
      <c r="AA3492" s="358"/>
      <c r="AB3492" s="358"/>
      <c r="AC3492" s="358"/>
      <c r="AD3492" s="358"/>
      <c r="AE3492" s="358"/>
      <c r="AF3492" s="358"/>
      <c r="AG3492" s="358"/>
      <c r="AH3492" s="358"/>
      <c r="AI3492" s="358"/>
      <c r="AJ3492" s="358"/>
    </row>
    <row r="3493" spans="1:36" x14ac:dyDescent="0.25">
      <c r="A3493" s="353" t="s">
        <v>240</v>
      </c>
      <c r="B3493" s="353" t="s">
        <v>279</v>
      </c>
      <c r="C3493" s="441">
        <f t="shared" ref="C3493:H3493" si="2934">C77</f>
        <v>6250</v>
      </c>
      <c r="D3493" s="441"/>
      <c r="E3493" s="441"/>
      <c r="F3493" s="441"/>
      <c r="G3493" s="441"/>
      <c r="H3493" s="441">
        <f t="shared" si="2934"/>
        <v>0</v>
      </c>
      <c r="I3493" s="441"/>
      <c r="J3493" s="445"/>
      <c r="K3493" s="358"/>
      <c r="L3493" s="358"/>
      <c r="M3493" s="358"/>
      <c r="N3493" s="358"/>
      <c r="O3493" s="358"/>
      <c r="P3493" s="358"/>
      <c r="Q3493" s="358"/>
      <c r="R3493" s="358"/>
      <c r="S3493" s="358"/>
      <c r="T3493" s="358"/>
      <c r="U3493" s="358"/>
      <c r="V3493" s="358"/>
      <c r="W3493" s="358"/>
      <c r="X3493" s="358"/>
      <c r="Y3493" s="358"/>
      <c r="Z3493" s="358"/>
      <c r="AA3493" s="358"/>
      <c r="AB3493" s="358"/>
      <c r="AC3493" s="358"/>
      <c r="AD3493" s="358"/>
      <c r="AE3493" s="358"/>
      <c r="AF3493" s="358"/>
      <c r="AG3493" s="358"/>
      <c r="AH3493" s="358"/>
      <c r="AI3493" s="358"/>
      <c r="AJ3493" s="358"/>
    </row>
    <row r="3494" spans="1:36" x14ac:dyDescent="0.25">
      <c r="A3494" s="353" t="s">
        <v>241</v>
      </c>
      <c r="B3494" s="353" t="s">
        <v>241</v>
      </c>
      <c r="C3494" s="441">
        <f t="shared" ref="C3494:H3494" si="2935">C78</f>
        <v>6000</v>
      </c>
      <c r="D3494" s="441"/>
      <c r="E3494" s="441"/>
      <c r="F3494" s="441"/>
      <c r="G3494" s="441"/>
      <c r="H3494" s="441">
        <f t="shared" si="2935"/>
        <v>1</v>
      </c>
      <c r="I3494" s="441"/>
      <c r="J3494" s="445"/>
      <c r="K3494" s="358"/>
      <c r="L3494" s="358"/>
      <c r="M3494" s="358"/>
      <c r="N3494" s="358"/>
      <c r="O3494" s="358"/>
      <c r="P3494" s="358"/>
      <c r="Q3494" s="358"/>
      <c r="R3494" s="358"/>
      <c r="S3494" s="358"/>
      <c r="T3494" s="358"/>
      <c r="U3494" s="358"/>
      <c r="V3494" s="358"/>
      <c r="W3494" s="358"/>
      <c r="X3494" s="358"/>
      <c r="Y3494" s="358"/>
      <c r="Z3494" s="358"/>
      <c r="AA3494" s="358"/>
      <c r="AB3494" s="358"/>
      <c r="AC3494" s="358"/>
      <c r="AD3494" s="358"/>
      <c r="AE3494" s="358"/>
      <c r="AF3494" s="358"/>
      <c r="AG3494" s="358"/>
      <c r="AH3494" s="358"/>
      <c r="AI3494" s="358"/>
      <c r="AJ3494" s="358"/>
    </row>
    <row r="3495" spans="1:36" x14ac:dyDescent="0.25">
      <c r="A3495" s="353" t="s">
        <v>241</v>
      </c>
      <c r="B3495" s="353" t="s">
        <v>446</v>
      </c>
      <c r="C3495" s="441">
        <f t="shared" ref="C3495:H3495" si="2936">C79</f>
        <v>20000</v>
      </c>
      <c r="D3495" s="441"/>
      <c r="E3495" s="441"/>
      <c r="F3495" s="441"/>
      <c r="G3495" s="441"/>
      <c r="H3495" s="441">
        <f t="shared" si="2936"/>
        <v>0</v>
      </c>
      <c r="I3495" s="441"/>
      <c r="J3495" s="445"/>
      <c r="K3495" s="358"/>
      <c r="L3495" s="358"/>
      <c r="M3495" s="358"/>
      <c r="N3495" s="358"/>
      <c r="O3495" s="358"/>
      <c r="P3495" s="358"/>
      <c r="Q3495" s="358"/>
      <c r="R3495" s="358"/>
      <c r="S3495" s="358"/>
      <c r="T3495" s="358"/>
      <c r="U3495" s="358"/>
      <c r="V3495" s="358"/>
      <c r="W3495" s="358"/>
      <c r="X3495" s="358"/>
      <c r="Y3495" s="358"/>
      <c r="Z3495" s="358"/>
      <c r="AA3495" s="358"/>
      <c r="AB3495" s="358"/>
      <c r="AC3495" s="358"/>
      <c r="AD3495" s="358"/>
      <c r="AE3495" s="358"/>
      <c r="AF3495" s="358"/>
      <c r="AG3495" s="358"/>
      <c r="AH3495" s="358"/>
      <c r="AI3495" s="358"/>
      <c r="AJ3495" s="358"/>
    </row>
    <row r="3496" spans="1:36" x14ac:dyDescent="0.25">
      <c r="A3496" s="353" t="s">
        <v>396</v>
      </c>
      <c r="B3496" s="353" t="s">
        <v>396</v>
      </c>
      <c r="C3496" s="441">
        <f t="shared" ref="C3496:H3496" si="2937">C80</f>
        <v>2500</v>
      </c>
      <c r="D3496" s="441"/>
      <c r="E3496" s="441"/>
      <c r="F3496" s="441"/>
      <c r="G3496" s="441"/>
      <c r="H3496" s="441">
        <f t="shared" si="2937"/>
        <v>0</v>
      </c>
      <c r="I3496" s="441"/>
      <c r="J3496" s="445"/>
      <c r="K3496" s="358"/>
      <c r="L3496" s="358"/>
      <c r="M3496" s="358"/>
      <c r="N3496" s="358"/>
      <c r="O3496" s="358"/>
      <c r="P3496" s="358"/>
      <c r="Q3496" s="358"/>
      <c r="R3496" s="358"/>
      <c r="S3496" s="358"/>
      <c r="T3496" s="358"/>
      <c r="U3496" s="358"/>
      <c r="V3496" s="358"/>
      <c r="W3496" s="358"/>
      <c r="X3496" s="358"/>
      <c r="Y3496" s="358"/>
      <c r="Z3496" s="358"/>
      <c r="AA3496" s="358"/>
      <c r="AB3496" s="358"/>
      <c r="AC3496" s="358"/>
      <c r="AD3496" s="358"/>
      <c r="AE3496" s="358"/>
      <c r="AF3496" s="358"/>
      <c r="AG3496" s="358"/>
      <c r="AH3496" s="358"/>
      <c r="AI3496" s="358"/>
      <c r="AJ3496" s="358"/>
    </row>
    <row r="3497" spans="1:36" x14ac:dyDescent="0.25">
      <c r="A3497" s="353" t="s">
        <v>522</v>
      </c>
      <c r="B3497" s="353" t="s">
        <v>523</v>
      </c>
      <c r="C3497" s="441">
        <f t="shared" ref="C3497:H3497" si="2938">C81</f>
        <v>2500</v>
      </c>
      <c r="D3497" s="441"/>
      <c r="E3497" s="441"/>
      <c r="F3497" s="441"/>
      <c r="G3497" s="441"/>
      <c r="H3497" s="441">
        <f t="shared" si="2938"/>
        <v>0</v>
      </c>
      <c r="I3497" s="441"/>
      <c r="J3497" s="445"/>
      <c r="K3497" s="358"/>
      <c r="L3497" s="358"/>
      <c r="M3497" s="358"/>
      <c r="N3497" s="358"/>
      <c r="O3497" s="358"/>
      <c r="P3497" s="358"/>
      <c r="Q3497" s="358"/>
      <c r="R3497" s="358"/>
      <c r="S3497" s="358"/>
      <c r="T3497" s="358"/>
      <c r="U3497" s="358"/>
      <c r="V3497" s="358"/>
      <c r="W3497" s="358"/>
      <c r="X3497" s="358"/>
      <c r="Y3497" s="358"/>
      <c r="Z3497" s="358"/>
      <c r="AA3497" s="358"/>
      <c r="AB3497" s="358"/>
      <c r="AC3497" s="358"/>
      <c r="AD3497" s="358"/>
      <c r="AE3497" s="358"/>
      <c r="AF3497" s="358"/>
      <c r="AG3497" s="358"/>
      <c r="AH3497" s="358"/>
      <c r="AI3497" s="358"/>
      <c r="AJ3497" s="358"/>
    </row>
    <row r="3498" spans="1:36" x14ac:dyDescent="0.25">
      <c r="A3498" s="353" t="s">
        <v>516</v>
      </c>
      <c r="B3498" s="353" t="s">
        <v>517</v>
      </c>
      <c r="C3498" s="441">
        <f t="shared" ref="C3498:H3498" si="2939">C82</f>
        <v>2500</v>
      </c>
      <c r="D3498" s="441"/>
      <c r="E3498" s="441"/>
      <c r="F3498" s="441"/>
      <c r="G3498" s="441"/>
      <c r="H3498" s="441">
        <f t="shared" si="2939"/>
        <v>0</v>
      </c>
      <c r="I3498" s="441"/>
      <c r="J3498" s="445"/>
      <c r="K3498" s="358"/>
      <c r="L3498" s="358"/>
      <c r="M3498" s="358"/>
      <c r="N3498" s="358"/>
      <c r="O3498" s="358"/>
      <c r="P3498" s="358"/>
      <c r="Q3498" s="358"/>
      <c r="R3498" s="358"/>
      <c r="S3498" s="358"/>
      <c r="T3498" s="358"/>
      <c r="U3498" s="358"/>
      <c r="V3498" s="358"/>
      <c r="W3498" s="358"/>
      <c r="X3498" s="358"/>
      <c r="Y3498" s="358"/>
      <c r="Z3498" s="358"/>
      <c r="AA3498" s="358"/>
      <c r="AB3498" s="358"/>
      <c r="AC3498" s="358"/>
      <c r="AD3498" s="358"/>
      <c r="AE3498" s="358"/>
      <c r="AF3498" s="358"/>
      <c r="AG3498" s="358"/>
      <c r="AH3498" s="358"/>
      <c r="AI3498" s="358"/>
      <c r="AJ3498" s="358"/>
    </row>
    <row r="3499" spans="1:36" x14ac:dyDescent="0.25">
      <c r="A3499" s="353" t="s">
        <v>535</v>
      </c>
      <c r="B3499" s="353" t="s">
        <v>535</v>
      </c>
      <c r="C3499" s="441">
        <f t="shared" ref="C3499:H3499" si="2940">C83</f>
        <v>4992</v>
      </c>
      <c r="D3499" s="441"/>
      <c r="E3499" s="441"/>
      <c r="F3499" s="441"/>
      <c r="G3499" s="441"/>
      <c r="H3499" s="441">
        <f t="shared" si="2940"/>
        <v>0</v>
      </c>
      <c r="I3499" s="441"/>
      <c r="J3499" s="445"/>
      <c r="K3499" s="358"/>
      <c r="L3499" s="358"/>
      <c r="M3499" s="358"/>
      <c r="N3499" s="358"/>
      <c r="O3499" s="358"/>
      <c r="P3499" s="358"/>
      <c r="Q3499" s="358"/>
      <c r="R3499" s="358"/>
      <c r="S3499" s="358"/>
      <c r="T3499" s="358"/>
      <c r="U3499" s="358"/>
      <c r="V3499" s="358"/>
      <c r="W3499" s="358"/>
      <c r="X3499" s="358"/>
      <c r="Y3499" s="358"/>
      <c r="Z3499" s="358"/>
      <c r="AA3499" s="358"/>
      <c r="AB3499" s="358"/>
      <c r="AC3499" s="358"/>
      <c r="AD3499" s="358"/>
      <c r="AE3499" s="358"/>
      <c r="AF3499" s="358"/>
      <c r="AG3499" s="358"/>
      <c r="AH3499" s="358"/>
      <c r="AI3499" s="358"/>
      <c r="AJ3499" s="358"/>
    </row>
    <row r="3500" spans="1:36" x14ac:dyDescent="0.25">
      <c r="A3500" s="353" t="s">
        <v>424</v>
      </c>
      <c r="B3500" s="353" t="s">
        <v>424</v>
      </c>
      <c r="C3500" s="441">
        <f t="shared" ref="C3500:H3500" si="2941">C84</f>
        <v>1002</v>
      </c>
      <c r="D3500" s="441"/>
      <c r="E3500" s="441"/>
      <c r="F3500" s="441"/>
      <c r="G3500" s="441"/>
      <c r="H3500" s="441">
        <f t="shared" si="2941"/>
        <v>0</v>
      </c>
      <c r="I3500" s="441"/>
      <c r="J3500" s="445"/>
      <c r="K3500" s="358"/>
      <c r="L3500" s="358"/>
      <c r="M3500" s="358"/>
      <c r="N3500" s="358"/>
      <c r="O3500" s="358"/>
      <c r="P3500" s="358"/>
      <c r="Q3500" s="358"/>
      <c r="R3500" s="358"/>
      <c r="S3500" s="358"/>
      <c r="T3500" s="358"/>
      <c r="U3500" s="358"/>
      <c r="V3500" s="358"/>
      <c r="W3500" s="358"/>
      <c r="X3500" s="358"/>
      <c r="Y3500" s="358"/>
      <c r="Z3500" s="358"/>
      <c r="AA3500" s="358"/>
      <c r="AB3500" s="358"/>
      <c r="AC3500" s="358"/>
      <c r="AD3500" s="358"/>
      <c r="AE3500" s="358"/>
      <c r="AF3500" s="358"/>
      <c r="AG3500" s="358"/>
      <c r="AH3500" s="358"/>
      <c r="AI3500" s="358"/>
      <c r="AJ3500" s="358"/>
    </row>
    <row r="3501" spans="1:36" x14ac:dyDescent="0.25">
      <c r="A3501" s="353" t="s">
        <v>438</v>
      </c>
      <c r="B3501" s="353" t="s">
        <v>438</v>
      </c>
      <c r="C3501" s="441">
        <f t="shared" ref="C3501:H3501" si="2942">C85</f>
        <v>2500</v>
      </c>
      <c r="D3501" s="441"/>
      <c r="E3501" s="441"/>
      <c r="F3501" s="441"/>
      <c r="G3501" s="441"/>
      <c r="H3501" s="441">
        <f t="shared" si="2942"/>
        <v>0</v>
      </c>
      <c r="I3501" s="441"/>
      <c r="J3501" s="445"/>
      <c r="K3501" s="358"/>
      <c r="L3501" s="358"/>
      <c r="M3501" s="358"/>
      <c r="N3501" s="358"/>
      <c r="O3501" s="358"/>
      <c r="P3501" s="358"/>
      <c r="Q3501" s="358"/>
      <c r="R3501" s="358"/>
      <c r="S3501" s="358"/>
      <c r="T3501" s="358"/>
      <c r="U3501" s="358"/>
      <c r="V3501" s="358"/>
      <c r="W3501" s="358"/>
      <c r="X3501" s="358"/>
      <c r="Y3501" s="358"/>
      <c r="Z3501" s="358"/>
      <c r="AA3501" s="358"/>
      <c r="AB3501" s="358"/>
      <c r="AC3501" s="358"/>
      <c r="AD3501" s="358"/>
      <c r="AE3501" s="358"/>
      <c r="AF3501" s="358"/>
      <c r="AG3501" s="358"/>
      <c r="AH3501" s="358"/>
      <c r="AI3501" s="358"/>
      <c r="AJ3501" s="358"/>
    </row>
    <row r="3502" spans="1:36" x14ac:dyDescent="0.25">
      <c r="A3502" s="353" t="s">
        <v>452</v>
      </c>
      <c r="B3502" s="353" t="s">
        <v>453</v>
      </c>
      <c r="C3502" s="441">
        <f t="shared" ref="C3502:H3502" si="2943">C86</f>
        <v>6250</v>
      </c>
      <c r="D3502" s="441"/>
      <c r="E3502" s="441"/>
      <c r="F3502" s="441"/>
      <c r="G3502" s="441"/>
      <c r="H3502" s="441">
        <f t="shared" si="2943"/>
        <v>0</v>
      </c>
      <c r="I3502" s="441"/>
      <c r="J3502" s="445"/>
      <c r="K3502" s="358"/>
      <c r="L3502" s="358"/>
      <c r="M3502" s="358"/>
      <c r="N3502" s="358"/>
      <c r="O3502" s="358"/>
      <c r="P3502" s="358"/>
      <c r="Q3502" s="358"/>
      <c r="R3502" s="358"/>
      <c r="S3502" s="358"/>
      <c r="T3502" s="358"/>
      <c r="U3502" s="358"/>
      <c r="V3502" s="358"/>
      <c r="W3502" s="358"/>
      <c r="X3502" s="358"/>
      <c r="Y3502" s="358"/>
      <c r="Z3502" s="358"/>
      <c r="AA3502" s="358"/>
      <c r="AB3502" s="358"/>
      <c r="AC3502" s="358"/>
      <c r="AD3502" s="358"/>
      <c r="AE3502" s="358"/>
      <c r="AF3502" s="358"/>
      <c r="AG3502" s="358"/>
      <c r="AH3502" s="358"/>
      <c r="AI3502" s="358"/>
      <c r="AJ3502" s="358"/>
    </row>
    <row r="3503" spans="1:36" x14ac:dyDescent="0.25">
      <c r="A3503" s="353" t="s">
        <v>538</v>
      </c>
      <c r="B3503" s="353" t="s">
        <v>538</v>
      </c>
      <c r="C3503" s="441">
        <f t="shared" ref="C3503:H3503" si="2944">C87</f>
        <v>2500</v>
      </c>
      <c r="D3503" s="441"/>
      <c r="E3503" s="441"/>
      <c r="F3503" s="441"/>
      <c r="G3503" s="441"/>
      <c r="H3503" s="441">
        <f t="shared" si="2944"/>
        <v>0</v>
      </c>
      <c r="I3503" s="441"/>
      <c r="J3503" s="445"/>
      <c r="K3503" s="358"/>
      <c r="L3503" s="358"/>
      <c r="M3503" s="358"/>
      <c r="N3503" s="358"/>
      <c r="O3503" s="358"/>
      <c r="P3503" s="358"/>
      <c r="Q3503" s="358"/>
      <c r="R3503" s="358"/>
      <c r="S3503" s="358"/>
      <c r="T3503" s="358"/>
      <c r="U3503" s="358"/>
      <c r="V3503" s="358"/>
      <c r="W3503" s="358"/>
      <c r="X3503" s="358"/>
      <c r="Y3503" s="358"/>
      <c r="Z3503" s="358"/>
      <c r="AA3503" s="358"/>
      <c r="AB3503" s="358"/>
      <c r="AC3503" s="358"/>
      <c r="AD3503" s="358"/>
      <c r="AE3503" s="358"/>
      <c r="AF3503" s="358"/>
      <c r="AG3503" s="358"/>
      <c r="AH3503" s="358"/>
      <c r="AI3503" s="358"/>
      <c r="AJ3503" s="358"/>
    </row>
    <row r="3504" spans="1:36" x14ac:dyDescent="0.25">
      <c r="A3504" s="353" t="s">
        <v>242</v>
      </c>
      <c r="B3504" s="353" t="s">
        <v>455</v>
      </c>
      <c r="C3504" s="441">
        <f t="shared" ref="C3504:H3504" si="2945">C88</f>
        <v>25000</v>
      </c>
      <c r="D3504" s="441"/>
      <c r="E3504" s="441"/>
      <c r="F3504" s="441"/>
      <c r="G3504" s="441"/>
      <c r="H3504" s="441">
        <f t="shared" si="2945"/>
        <v>1</v>
      </c>
      <c r="I3504" s="441"/>
      <c r="J3504" s="445"/>
      <c r="K3504" s="358"/>
      <c r="L3504" s="358"/>
      <c r="M3504" s="358"/>
      <c r="N3504" s="358"/>
      <c r="O3504" s="358"/>
      <c r="P3504" s="358"/>
      <c r="Q3504" s="358"/>
      <c r="R3504" s="358"/>
      <c r="S3504" s="358"/>
      <c r="T3504" s="358"/>
      <c r="U3504" s="358"/>
      <c r="V3504" s="358"/>
      <c r="W3504" s="358"/>
      <c r="X3504" s="358"/>
      <c r="Y3504" s="358"/>
      <c r="Z3504" s="358"/>
      <c r="AA3504" s="358"/>
      <c r="AB3504" s="358"/>
      <c r="AC3504" s="358"/>
      <c r="AD3504" s="358"/>
      <c r="AE3504" s="358"/>
      <c r="AF3504" s="358"/>
      <c r="AG3504" s="358"/>
      <c r="AH3504" s="358"/>
      <c r="AI3504" s="358"/>
      <c r="AJ3504" s="358"/>
    </row>
    <row r="3505" spans="1:36" x14ac:dyDescent="0.25">
      <c r="A3505" s="353" t="s">
        <v>242</v>
      </c>
      <c r="B3505" s="353" t="s">
        <v>277</v>
      </c>
      <c r="C3505" s="441">
        <f t="shared" ref="C3505:H3505" si="2946">C89</f>
        <v>40000</v>
      </c>
      <c r="D3505" s="441"/>
      <c r="E3505" s="441"/>
      <c r="F3505" s="441"/>
      <c r="G3505" s="441"/>
      <c r="H3505" s="441">
        <f t="shared" si="2946"/>
        <v>1</v>
      </c>
      <c r="I3505" s="441"/>
      <c r="J3505" s="445"/>
      <c r="K3505" s="358"/>
      <c r="L3505" s="358"/>
      <c r="M3505" s="358"/>
      <c r="N3505" s="358"/>
      <c r="O3505" s="358"/>
      <c r="P3505" s="358"/>
      <c r="Q3505" s="358"/>
      <c r="R3505" s="358"/>
      <c r="S3505" s="358"/>
      <c r="T3505" s="358"/>
      <c r="U3505" s="358"/>
      <c r="V3505" s="358"/>
      <c r="W3505" s="358"/>
      <c r="X3505" s="358"/>
      <c r="Y3505" s="358"/>
      <c r="Z3505" s="358"/>
      <c r="AA3505" s="358"/>
      <c r="AB3505" s="358"/>
      <c r="AC3505" s="358"/>
      <c r="AD3505" s="358"/>
      <c r="AE3505" s="358"/>
      <c r="AF3505" s="358"/>
      <c r="AG3505" s="358"/>
      <c r="AH3505" s="358"/>
      <c r="AI3505" s="358"/>
      <c r="AJ3505" s="358"/>
    </row>
    <row r="3506" spans="1:36" x14ac:dyDescent="0.25">
      <c r="A3506" s="353" t="s">
        <v>276</v>
      </c>
      <c r="B3506" s="353" t="s">
        <v>276</v>
      </c>
      <c r="C3506" s="441">
        <f t="shared" ref="C3506:H3506" si="2947">C90</f>
        <v>10000</v>
      </c>
      <c r="D3506" s="441"/>
      <c r="E3506" s="441"/>
      <c r="F3506" s="441"/>
      <c r="G3506" s="441"/>
      <c r="H3506" s="441">
        <f t="shared" si="2947"/>
        <v>0</v>
      </c>
      <c r="I3506" s="441"/>
      <c r="J3506" s="445"/>
      <c r="K3506" s="358"/>
      <c r="L3506" s="358"/>
      <c r="M3506" s="358"/>
      <c r="N3506" s="358"/>
      <c r="O3506" s="358"/>
      <c r="P3506" s="358"/>
      <c r="Q3506" s="358"/>
      <c r="R3506" s="358"/>
      <c r="S3506" s="358"/>
      <c r="T3506" s="358"/>
      <c r="U3506" s="358"/>
      <c r="V3506" s="358"/>
      <c r="W3506" s="358"/>
      <c r="X3506" s="358"/>
      <c r="Y3506" s="358"/>
      <c r="Z3506" s="358"/>
      <c r="AA3506" s="358"/>
      <c r="AB3506" s="358"/>
      <c r="AC3506" s="358"/>
      <c r="AD3506" s="358"/>
      <c r="AE3506" s="358"/>
      <c r="AF3506" s="358"/>
      <c r="AG3506" s="358"/>
      <c r="AH3506" s="358"/>
      <c r="AI3506" s="358"/>
      <c r="AJ3506" s="358"/>
    </row>
    <row r="3507" spans="1:36" x14ac:dyDescent="0.25">
      <c r="A3507" s="353" t="s">
        <v>519</v>
      </c>
      <c r="B3507" s="353" t="s">
        <v>519</v>
      </c>
      <c r="C3507" s="441">
        <f t="shared" ref="C3507:H3507" si="2948">C91</f>
        <v>3000</v>
      </c>
      <c r="D3507" s="441"/>
      <c r="E3507" s="441"/>
      <c r="F3507" s="441"/>
      <c r="G3507" s="441"/>
      <c r="H3507" s="441">
        <f t="shared" si="2948"/>
        <v>0</v>
      </c>
      <c r="I3507" s="441"/>
      <c r="J3507" s="445"/>
      <c r="K3507" s="358"/>
      <c r="L3507" s="358"/>
      <c r="M3507" s="358"/>
      <c r="N3507" s="358"/>
      <c r="O3507" s="358"/>
      <c r="P3507" s="358"/>
      <c r="Q3507" s="358"/>
      <c r="R3507" s="358"/>
      <c r="S3507" s="358"/>
      <c r="T3507" s="358"/>
      <c r="U3507" s="358"/>
      <c r="V3507" s="358"/>
      <c r="W3507" s="358"/>
      <c r="X3507" s="358"/>
      <c r="Y3507" s="358"/>
      <c r="Z3507" s="358"/>
      <c r="AA3507" s="358"/>
      <c r="AB3507" s="358"/>
      <c r="AC3507" s="358"/>
      <c r="AD3507" s="358"/>
      <c r="AE3507" s="358"/>
      <c r="AF3507" s="358"/>
      <c r="AG3507" s="358"/>
      <c r="AH3507" s="358"/>
      <c r="AI3507" s="358"/>
      <c r="AJ3507" s="358"/>
    </row>
    <row r="3508" spans="1:36" x14ac:dyDescent="0.25">
      <c r="A3508" s="353" t="s">
        <v>350</v>
      </c>
      <c r="B3508" s="353" t="s">
        <v>350</v>
      </c>
      <c r="C3508" s="441">
        <f t="shared" ref="C3508:H3508" si="2949">C92</f>
        <v>3000</v>
      </c>
      <c r="D3508" s="441"/>
      <c r="E3508" s="441"/>
      <c r="F3508" s="441"/>
      <c r="G3508" s="441"/>
      <c r="H3508" s="441">
        <f t="shared" si="2949"/>
        <v>0</v>
      </c>
      <c r="I3508" s="441"/>
      <c r="J3508" s="445"/>
      <c r="K3508" s="358"/>
      <c r="L3508" s="358"/>
      <c r="M3508" s="358"/>
      <c r="N3508" s="358"/>
      <c r="O3508" s="358"/>
      <c r="P3508" s="358"/>
      <c r="Q3508" s="358"/>
      <c r="R3508" s="358"/>
      <c r="S3508" s="358"/>
      <c r="T3508" s="358"/>
      <c r="U3508" s="358"/>
      <c r="V3508" s="358"/>
      <c r="W3508" s="358"/>
      <c r="X3508" s="358"/>
      <c r="Y3508" s="358"/>
      <c r="Z3508" s="358"/>
      <c r="AA3508" s="358"/>
      <c r="AB3508" s="358"/>
      <c r="AC3508" s="358"/>
      <c r="AD3508" s="358"/>
      <c r="AE3508" s="358"/>
      <c r="AF3508" s="358"/>
      <c r="AG3508" s="358"/>
      <c r="AH3508" s="358"/>
      <c r="AI3508" s="358"/>
      <c r="AJ3508" s="358"/>
    </row>
    <row r="3509" spans="1:36" x14ac:dyDescent="0.25">
      <c r="A3509" s="353" t="s">
        <v>462</v>
      </c>
      <c r="B3509" s="353" t="s">
        <v>462</v>
      </c>
      <c r="C3509" s="441">
        <f t="shared" ref="C3509:H3509" si="2950">C93</f>
        <v>5000</v>
      </c>
      <c r="D3509" s="441"/>
      <c r="E3509" s="441"/>
      <c r="F3509" s="441"/>
      <c r="G3509" s="441"/>
      <c r="H3509" s="441">
        <f t="shared" si="2950"/>
        <v>0</v>
      </c>
      <c r="I3509" s="441"/>
      <c r="J3509" s="445"/>
      <c r="K3509" s="358"/>
      <c r="L3509" s="358"/>
      <c r="M3509" s="358"/>
      <c r="N3509" s="358"/>
      <c r="O3509" s="358"/>
      <c r="P3509" s="358"/>
      <c r="Q3509" s="358"/>
      <c r="R3509" s="358"/>
      <c r="S3509" s="358"/>
      <c r="T3509" s="358"/>
      <c r="U3509" s="358"/>
      <c r="V3509" s="358"/>
      <c r="W3509" s="358"/>
      <c r="X3509" s="358"/>
      <c r="Y3509" s="358"/>
      <c r="Z3509" s="358"/>
      <c r="AA3509" s="358"/>
      <c r="AB3509" s="358"/>
      <c r="AC3509" s="358"/>
      <c r="AD3509" s="358"/>
      <c r="AE3509" s="358"/>
      <c r="AF3509" s="358"/>
      <c r="AG3509" s="358"/>
      <c r="AH3509" s="358"/>
      <c r="AI3509" s="358"/>
      <c r="AJ3509" s="358"/>
    </row>
    <row r="3510" spans="1:36" x14ac:dyDescent="0.25">
      <c r="A3510" s="353" t="s">
        <v>305</v>
      </c>
      <c r="B3510" s="353" t="s">
        <v>305</v>
      </c>
      <c r="C3510" s="441">
        <f t="shared" ref="C3510:H3510" si="2951">C94</f>
        <v>2500</v>
      </c>
      <c r="D3510" s="441"/>
      <c r="E3510" s="441"/>
      <c r="F3510" s="441"/>
      <c r="G3510" s="441"/>
      <c r="H3510" s="441">
        <f t="shared" si="2951"/>
        <v>0</v>
      </c>
      <c r="I3510" s="441"/>
      <c r="J3510" s="445"/>
      <c r="K3510" s="358"/>
      <c r="L3510" s="358"/>
      <c r="M3510" s="358"/>
      <c r="N3510" s="358"/>
      <c r="O3510" s="358"/>
      <c r="P3510" s="358"/>
      <c r="Q3510" s="358"/>
      <c r="R3510" s="358"/>
      <c r="S3510" s="358"/>
      <c r="T3510" s="358"/>
      <c r="U3510" s="358"/>
      <c r="V3510" s="358"/>
      <c r="W3510" s="358"/>
      <c r="X3510" s="358"/>
      <c r="Y3510" s="358"/>
      <c r="Z3510" s="358"/>
      <c r="AA3510" s="358"/>
      <c r="AB3510" s="358"/>
      <c r="AC3510" s="358"/>
      <c r="AD3510" s="358"/>
      <c r="AE3510" s="358"/>
      <c r="AF3510" s="358"/>
      <c r="AG3510" s="358"/>
      <c r="AH3510" s="358"/>
      <c r="AI3510" s="358"/>
      <c r="AJ3510" s="358"/>
    </row>
    <row r="3511" spans="1:36" x14ac:dyDescent="0.25">
      <c r="A3511" s="353" t="s">
        <v>282</v>
      </c>
      <c r="B3511" s="353" t="s">
        <v>282</v>
      </c>
      <c r="C3511" s="441">
        <f t="shared" ref="C3511:H3511" si="2952">C95</f>
        <v>2496</v>
      </c>
      <c r="D3511" s="441"/>
      <c r="E3511" s="441"/>
      <c r="F3511" s="441"/>
      <c r="G3511" s="441"/>
      <c r="H3511" s="441">
        <f t="shared" si="2952"/>
        <v>0</v>
      </c>
      <c r="I3511" s="441"/>
      <c r="J3511" s="445"/>
      <c r="K3511" s="358"/>
      <c r="L3511" s="358"/>
      <c r="M3511" s="358"/>
      <c r="N3511" s="358"/>
      <c r="O3511" s="358"/>
      <c r="P3511" s="358"/>
      <c r="Q3511" s="358"/>
      <c r="R3511" s="358"/>
      <c r="S3511" s="358"/>
      <c r="T3511" s="358"/>
      <c r="U3511" s="358"/>
      <c r="V3511" s="358"/>
      <c r="W3511" s="358"/>
      <c r="X3511" s="358"/>
      <c r="Y3511" s="358"/>
      <c r="Z3511" s="358"/>
      <c r="AA3511" s="358"/>
      <c r="AB3511" s="358"/>
      <c r="AC3511" s="358"/>
      <c r="AD3511" s="358"/>
      <c r="AE3511" s="358"/>
      <c r="AF3511" s="358"/>
      <c r="AG3511" s="358"/>
      <c r="AH3511" s="358"/>
      <c r="AI3511" s="358"/>
      <c r="AJ3511" s="358"/>
    </row>
    <row r="3512" spans="1:36" x14ac:dyDescent="0.25">
      <c r="A3512" s="353" t="s">
        <v>243</v>
      </c>
      <c r="B3512" s="353" t="s">
        <v>514</v>
      </c>
      <c r="C3512" s="441">
        <f t="shared" ref="C3512:H3512" si="2953">C96</f>
        <v>5000</v>
      </c>
      <c r="D3512" s="441"/>
      <c r="E3512" s="441"/>
      <c r="F3512" s="441"/>
      <c r="G3512" s="441"/>
      <c r="H3512" s="441">
        <f t="shared" si="2953"/>
        <v>0</v>
      </c>
      <c r="I3512" s="441"/>
      <c r="J3512" s="445"/>
      <c r="K3512" s="358"/>
      <c r="L3512" s="358"/>
      <c r="M3512" s="358"/>
      <c r="N3512" s="358"/>
      <c r="O3512" s="358"/>
      <c r="P3512" s="358"/>
      <c r="Q3512" s="358"/>
      <c r="R3512" s="358"/>
      <c r="S3512" s="358"/>
      <c r="T3512" s="358"/>
      <c r="U3512" s="358"/>
      <c r="V3512" s="358"/>
      <c r="W3512" s="358"/>
      <c r="X3512" s="358"/>
      <c r="Y3512" s="358"/>
      <c r="Z3512" s="358"/>
      <c r="AA3512" s="358"/>
      <c r="AB3512" s="358"/>
      <c r="AC3512" s="358"/>
      <c r="AD3512" s="358"/>
      <c r="AE3512" s="358"/>
      <c r="AF3512" s="358"/>
      <c r="AG3512" s="358"/>
      <c r="AH3512" s="358"/>
      <c r="AI3512" s="358"/>
      <c r="AJ3512" s="358"/>
    </row>
    <row r="3513" spans="1:36" x14ac:dyDescent="0.25">
      <c r="A3513" s="353" t="s">
        <v>243</v>
      </c>
      <c r="B3513" s="353" t="s">
        <v>456</v>
      </c>
      <c r="C3513" s="441">
        <f t="shared" ref="C3513:H3513" si="2954">C97</f>
        <v>6250</v>
      </c>
      <c r="D3513" s="441"/>
      <c r="E3513" s="441"/>
      <c r="F3513" s="441"/>
      <c r="G3513" s="441"/>
      <c r="H3513" s="441">
        <f t="shared" si="2954"/>
        <v>0</v>
      </c>
      <c r="I3513" s="441"/>
      <c r="J3513" s="445"/>
      <c r="K3513" s="358"/>
      <c r="L3513" s="358"/>
      <c r="M3513" s="358"/>
      <c r="N3513" s="358"/>
      <c r="O3513" s="358"/>
      <c r="P3513" s="358"/>
      <c r="Q3513" s="358"/>
      <c r="R3513" s="358"/>
      <c r="S3513" s="358"/>
      <c r="T3513" s="358"/>
      <c r="U3513" s="358"/>
      <c r="V3513" s="358"/>
      <c r="W3513" s="358"/>
      <c r="X3513" s="358"/>
      <c r="Y3513" s="358"/>
      <c r="Z3513" s="358"/>
      <c r="AA3513" s="358"/>
      <c r="AB3513" s="358"/>
      <c r="AC3513" s="358"/>
      <c r="AD3513" s="358"/>
      <c r="AE3513" s="358"/>
      <c r="AF3513" s="358"/>
      <c r="AG3513" s="358"/>
      <c r="AH3513" s="358"/>
      <c r="AI3513" s="358"/>
      <c r="AJ3513" s="358"/>
    </row>
    <row r="3514" spans="1:36" x14ac:dyDescent="0.25">
      <c r="A3514" s="353" t="s">
        <v>411</v>
      </c>
      <c r="B3514" s="353" t="s">
        <v>411</v>
      </c>
      <c r="C3514" s="441">
        <f t="shared" ref="C3514:H3514" si="2955">C98</f>
        <v>2500</v>
      </c>
      <c r="D3514" s="441"/>
      <c r="E3514" s="441"/>
      <c r="F3514" s="441"/>
      <c r="G3514" s="441"/>
      <c r="H3514" s="441">
        <f t="shared" si="2955"/>
        <v>0</v>
      </c>
      <c r="I3514" s="441"/>
      <c r="J3514" s="445"/>
      <c r="K3514" s="358"/>
      <c r="L3514" s="358"/>
      <c r="M3514" s="358"/>
      <c r="N3514" s="358"/>
      <c r="O3514" s="358"/>
      <c r="P3514" s="358"/>
      <c r="Q3514" s="358"/>
      <c r="R3514" s="358"/>
      <c r="S3514" s="358"/>
      <c r="T3514" s="358"/>
      <c r="U3514" s="358"/>
      <c r="V3514" s="358"/>
      <c r="W3514" s="358"/>
      <c r="X3514" s="358"/>
      <c r="Y3514" s="358"/>
      <c r="Z3514" s="358"/>
      <c r="AA3514" s="358"/>
      <c r="AB3514" s="358"/>
      <c r="AC3514" s="358"/>
      <c r="AD3514" s="358"/>
      <c r="AE3514" s="358"/>
      <c r="AF3514" s="358"/>
      <c r="AG3514" s="358"/>
      <c r="AH3514" s="358"/>
      <c r="AI3514" s="358"/>
      <c r="AJ3514" s="358"/>
    </row>
    <row r="3515" spans="1:36" x14ac:dyDescent="0.25">
      <c r="A3515" s="353" t="s">
        <v>524</v>
      </c>
      <c r="B3515" s="353" t="s">
        <v>524</v>
      </c>
      <c r="C3515" s="441">
        <f t="shared" ref="C3515:H3515" si="2956">C99</f>
        <v>2333</v>
      </c>
      <c r="D3515" s="441"/>
      <c r="E3515" s="441"/>
      <c r="F3515" s="441"/>
      <c r="G3515" s="441"/>
      <c r="H3515" s="441">
        <f t="shared" si="2956"/>
        <v>0</v>
      </c>
      <c r="I3515" s="441"/>
      <c r="J3515" s="445"/>
      <c r="K3515" s="358"/>
      <c r="L3515" s="358"/>
      <c r="M3515" s="358"/>
      <c r="N3515" s="358"/>
      <c r="O3515" s="358"/>
      <c r="P3515" s="358"/>
      <c r="Q3515" s="358"/>
      <c r="R3515" s="358"/>
      <c r="S3515" s="358"/>
      <c r="T3515" s="358"/>
      <c r="U3515" s="358"/>
      <c r="V3515" s="358"/>
      <c r="W3515" s="358"/>
      <c r="X3515" s="358"/>
      <c r="Y3515" s="358"/>
      <c r="Z3515" s="358"/>
      <c r="AA3515" s="358"/>
      <c r="AB3515" s="358"/>
      <c r="AC3515" s="358"/>
      <c r="AD3515" s="358"/>
      <c r="AE3515" s="358"/>
      <c r="AF3515" s="358"/>
      <c r="AG3515" s="358"/>
      <c r="AH3515" s="358"/>
      <c r="AI3515" s="358"/>
      <c r="AJ3515" s="358"/>
    </row>
    <row r="3516" spans="1:36" x14ac:dyDescent="0.25">
      <c r="A3516" s="353" t="s">
        <v>318</v>
      </c>
      <c r="B3516" s="353" t="s">
        <v>318</v>
      </c>
      <c r="C3516" s="441">
        <f t="shared" ref="C3516:H3516" si="2957">C100</f>
        <v>5000</v>
      </c>
      <c r="D3516" s="441"/>
      <c r="E3516" s="441"/>
      <c r="F3516" s="441"/>
      <c r="G3516" s="441"/>
      <c r="H3516" s="441">
        <f t="shared" si="2957"/>
        <v>0</v>
      </c>
      <c r="I3516" s="441"/>
      <c r="J3516" s="445"/>
      <c r="K3516" s="358"/>
      <c r="L3516" s="358"/>
      <c r="M3516" s="358"/>
      <c r="N3516" s="358"/>
      <c r="O3516" s="358"/>
      <c r="P3516" s="358"/>
      <c r="Q3516" s="358"/>
      <c r="R3516" s="358"/>
      <c r="S3516" s="358"/>
      <c r="T3516" s="358"/>
      <c r="U3516" s="358"/>
      <c r="V3516" s="358"/>
      <c r="W3516" s="358"/>
      <c r="X3516" s="358"/>
      <c r="Y3516" s="358"/>
      <c r="Z3516" s="358"/>
      <c r="AA3516" s="358"/>
      <c r="AB3516" s="358"/>
      <c r="AC3516" s="358"/>
      <c r="AD3516" s="358"/>
      <c r="AE3516" s="358"/>
      <c r="AF3516" s="358"/>
      <c r="AG3516" s="358"/>
      <c r="AH3516" s="358"/>
      <c r="AI3516" s="358"/>
      <c r="AJ3516" s="358"/>
    </row>
    <row r="3517" spans="1:36" x14ac:dyDescent="0.25">
      <c r="A3517" s="353" t="s">
        <v>400</v>
      </c>
      <c r="B3517" s="353" t="s">
        <v>400</v>
      </c>
      <c r="C3517" s="441">
        <f t="shared" ref="C3517:H3517" si="2958">C101</f>
        <v>1998.0000000000002</v>
      </c>
      <c r="D3517" s="441"/>
      <c r="E3517" s="441"/>
      <c r="F3517" s="441"/>
      <c r="G3517" s="441"/>
      <c r="H3517" s="441">
        <f t="shared" si="2958"/>
        <v>0</v>
      </c>
      <c r="I3517" s="441"/>
      <c r="J3517" s="445"/>
      <c r="K3517" s="358"/>
      <c r="L3517" s="358"/>
      <c r="M3517" s="358"/>
      <c r="N3517" s="358"/>
      <c r="O3517" s="358"/>
      <c r="P3517" s="358"/>
      <c r="Q3517" s="358"/>
      <c r="R3517" s="358"/>
      <c r="S3517" s="358"/>
      <c r="T3517" s="358"/>
      <c r="U3517" s="358"/>
      <c r="V3517" s="358"/>
      <c r="W3517" s="358"/>
      <c r="X3517" s="358"/>
      <c r="Y3517" s="358"/>
      <c r="Z3517" s="358"/>
      <c r="AA3517" s="358"/>
      <c r="AB3517" s="358"/>
      <c r="AC3517" s="358"/>
      <c r="AD3517" s="358"/>
      <c r="AE3517" s="358"/>
      <c r="AF3517" s="358"/>
      <c r="AG3517" s="358"/>
      <c r="AH3517" s="358"/>
      <c r="AI3517" s="358"/>
      <c r="AJ3517" s="358"/>
    </row>
    <row r="3518" spans="1:36" x14ac:dyDescent="0.25">
      <c r="A3518" s="353" t="s">
        <v>334</v>
      </c>
      <c r="B3518" s="353" t="s">
        <v>334</v>
      </c>
      <c r="C3518" s="441">
        <f t="shared" ref="C3518:H3518" si="2959">C102</f>
        <v>500</v>
      </c>
      <c r="D3518" s="441"/>
      <c r="E3518" s="441"/>
      <c r="F3518" s="441"/>
      <c r="G3518" s="441"/>
      <c r="H3518" s="441">
        <f t="shared" si="2959"/>
        <v>0</v>
      </c>
      <c r="I3518" s="441"/>
      <c r="J3518" s="445"/>
      <c r="K3518" s="358"/>
      <c r="L3518" s="358"/>
      <c r="M3518" s="358"/>
      <c r="N3518" s="358"/>
      <c r="O3518" s="358"/>
      <c r="P3518" s="358"/>
      <c r="Q3518" s="358"/>
      <c r="R3518" s="358"/>
      <c r="S3518" s="358"/>
      <c r="T3518" s="358"/>
      <c r="U3518" s="358"/>
      <c r="V3518" s="358"/>
      <c r="W3518" s="358"/>
      <c r="X3518" s="358"/>
      <c r="Y3518" s="358"/>
      <c r="Z3518" s="358"/>
      <c r="AA3518" s="358"/>
      <c r="AB3518" s="358"/>
      <c r="AC3518" s="358"/>
      <c r="AD3518" s="358"/>
      <c r="AE3518" s="358"/>
      <c r="AF3518" s="358"/>
      <c r="AG3518" s="358"/>
      <c r="AH3518" s="358"/>
      <c r="AI3518" s="358"/>
      <c r="AJ3518" s="358"/>
    </row>
    <row r="3519" spans="1:36" x14ac:dyDescent="0.25">
      <c r="A3519" s="353" t="s">
        <v>420</v>
      </c>
      <c r="B3519" s="353" t="s">
        <v>421</v>
      </c>
      <c r="C3519" s="441">
        <f t="shared" ref="C3519:H3519" si="2960">C103</f>
        <v>6250</v>
      </c>
      <c r="D3519" s="441"/>
      <c r="E3519" s="441"/>
      <c r="F3519" s="441"/>
      <c r="G3519" s="441"/>
      <c r="H3519" s="441">
        <f t="shared" si="2960"/>
        <v>0</v>
      </c>
      <c r="I3519" s="441"/>
      <c r="J3519" s="445"/>
      <c r="K3519" s="358"/>
      <c r="L3519" s="358"/>
      <c r="M3519" s="358"/>
      <c r="N3519" s="358"/>
      <c r="O3519" s="358"/>
      <c r="P3519" s="358"/>
      <c r="Q3519" s="358"/>
      <c r="R3519" s="358"/>
      <c r="S3519" s="358"/>
      <c r="T3519" s="358"/>
      <c r="U3519" s="358"/>
      <c r="V3519" s="358"/>
      <c r="W3519" s="358"/>
      <c r="X3519" s="358"/>
      <c r="Y3519" s="358"/>
      <c r="Z3519" s="358"/>
      <c r="AA3519" s="358"/>
      <c r="AB3519" s="358"/>
      <c r="AC3519" s="358"/>
      <c r="AD3519" s="358"/>
      <c r="AE3519" s="358"/>
      <c r="AF3519" s="358"/>
      <c r="AG3519" s="358"/>
      <c r="AH3519" s="358"/>
      <c r="AI3519" s="358"/>
      <c r="AJ3519" s="358"/>
    </row>
    <row r="3520" spans="1:36" x14ac:dyDescent="0.25">
      <c r="A3520" s="353" t="s">
        <v>245</v>
      </c>
      <c r="B3520" s="353" t="s">
        <v>408</v>
      </c>
      <c r="C3520" s="441">
        <f t="shared" ref="C3520:H3520" si="2961">C104</f>
        <v>6250</v>
      </c>
      <c r="D3520" s="441"/>
      <c r="E3520" s="441"/>
      <c r="F3520" s="441"/>
      <c r="G3520" s="441"/>
      <c r="H3520" s="441">
        <f t="shared" si="2961"/>
        <v>0</v>
      </c>
      <c r="I3520" s="441"/>
      <c r="J3520" s="445"/>
      <c r="K3520" s="358"/>
      <c r="L3520" s="358"/>
      <c r="M3520" s="358"/>
      <c r="N3520" s="358"/>
      <c r="O3520" s="358"/>
      <c r="P3520" s="358"/>
      <c r="Q3520" s="358"/>
      <c r="R3520" s="358"/>
      <c r="S3520" s="358"/>
      <c r="T3520" s="358"/>
      <c r="U3520" s="358"/>
      <c r="V3520" s="358"/>
      <c r="W3520" s="358"/>
      <c r="X3520" s="358"/>
      <c r="Y3520" s="358"/>
      <c r="Z3520" s="358"/>
      <c r="AA3520" s="358"/>
      <c r="AB3520" s="358"/>
      <c r="AC3520" s="358"/>
      <c r="AD3520" s="358"/>
      <c r="AE3520" s="358"/>
      <c r="AF3520" s="358"/>
      <c r="AG3520" s="358"/>
      <c r="AH3520" s="358"/>
      <c r="AI3520" s="358"/>
      <c r="AJ3520" s="358"/>
    </row>
    <row r="3521" spans="1:36" x14ac:dyDescent="0.25">
      <c r="A3521" s="353" t="s">
        <v>245</v>
      </c>
      <c r="B3521" s="353" t="s">
        <v>362</v>
      </c>
      <c r="C3521" s="441">
        <f t="shared" ref="C3521:H3521" si="2962">C105</f>
        <v>6250</v>
      </c>
      <c r="D3521" s="441"/>
      <c r="E3521" s="441"/>
      <c r="F3521" s="441"/>
      <c r="G3521" s="441"/>
      <c r="H3521" s="441">
        <f t="shared" si="2962"/>
        <v>0</v>
      </c>
      <c r="I3521" s="441"/>
      <c r="J3521" s="445"/>
      <c r="K3521" s="358"/>
      <c r="L3521" s="358"/>
      <c r="M3521" s="358"/>
      <c r="N3521" s="358"/>
      <c r="O3521" s="358"/>
      <c r="P3521" s="358"/>
      <c r="Q3521" s="358"/>
      <c r="R3521" s="358"/>
      <c r="S3521" s="358"/>
      <c r="T3521" s="358"/>
      <c r="U3521" s="358"/>
      <c r="V3521" s="358"/>
      <c r="W3521" s="358"/>
      <c r="X3521" s="358"/>
      <c r="Y3521" s="358"/>
      <c r="Z3521" s="358"/>
      <c r="AA3521" s="358"/>
      <c r="AB3521" s="358"/>
      <c r="AC3521" s="358"/>
      <c r="AD3521" s="358"/>
      <c r="AE3521" s="358"/>
      <c r="AF3521" s="358"/>
      <c r="AG3521" s="358"/>
      <c r="AH3521" s="358"/>
      <c r="AI3521" s="358"/>
      <c r="AJ3521" s="358"/>
    </row>
    <row r="3522" spans="1:36" x14ac:dyDescent="0.25">
      <c r="A3522" s="353" t="s">
        <v>412</v>
      </c>
      <c r="B3522" s="353" t="s">
        <v>413</v>
      </c>
      <c r="C3522" s="441">
        <f t="shared" ref="C3522:H3522" si="2963">C106</f>
        <v>20000</v>
      </c>
      <c r="D3522" s="441"/>
      <c r="E3522" s="441"/>
      <c r="F3522" s="441"/>
      <c r="G3522" s="441"/>
      <c r="H3522" s="441">
        <f t="shared" si="2963"/>
        <v>0</v>
      </c>
      <c r="I3522" s="441"/>
      <c r="J3522" s="445"/>
      <c r="K3522" s="358"/>
      <c r="L3522" s="358"/>
      <c r="M3522" s="358"/>
      <c r="N3522" s="358"/>
      <c r="O3522" s="358"/>
      <c r="P3522" s="358"/>
      <c r="Q3522" s="358"/>
      <c r="R3522" s="358"/>
      <c r="S3522" s="358"/>
      <c r="T3522" s="358"/>
      <c r="U3522" s="358"/>
      <c r="V3522" s="358"/>
      <c r="W3522" s="358"/>
      <c r="X3522" s="358"/>
      <c r="Y3522" s="358"/>
      <c r="Z3522" s="358"/>
      <c r="AA3522" s="358"/>
      <c r="AB3522" s="358"/>
      <c r="AC3522" s="358"/>
      <c r="AD3522" s="358"/>
      <c r="AE3522" s="358"/>
      <c r="AF3522" s="358"/>
      <c r="AG3522" s="358"/>
      <c r="AH3522" s="358"/>
      <c r="AI3522" s="358"/>
      <c r="AJ3522" s="358"/>
    </row>
    <row r="3523" spans="1:36" x14ac:dyDescent="0.25">
      <c r="A3523" s="353" t="s">
        <v>246</v>
      </c>
      <c r="B3523" s="353" t="s">
        <v>274</v>
      </c>
      <c r="C3523" s="441">
        <f t="shared" ref="C3523:H3523" si="2964">C107</f>
        <v>40000</v>
      </c>
      <c r="D3523" s="441"/>
      <c r="E3523" s="441"/>
      <c r="F3523" s="441"/>
      <c r="G3523" s="441"/>
      <c r="H3523" s="441">
        <f t="shared" si="2964"/>
        <v>0</v>
      </c>
      <c r="I3523" s="441"/>
      <c r="J3523" s="445"/>
      <c r="K3523" s="358"/>
      <c r="L3523" s="358"/>
      <c r="M3523" s="358"/>
      <c r="N3523" s="358"/>
      <c r="O3523" s="358"/>
      <c r="P3523" s="358"/>
      <c r="Q3523" s="358"/>
      <c r="R3523" s="358"/>
      <c r="S3523" s="358"/>
      <c r="T3523" s="358"/>
      <c r="U3523" s="358"/>
      <c r="V3523" s="358"/>
      <c r="W3523" s="358"/>
      <c r="X3523" s="358"/>
      <c r="Y3523" s="358"/>
      <c r="Z3523" s="358"/>
      <c r="AA3523" s="358"/>
      <c r="AB3523" s="358"/>
      <c r="AC3523" s="358"/>
      <c r="AD3523" s="358"/>
      <c r="AE3523" s="358"/>
      <c r="AF3523" s="358"/>
      <c r="AG3523" s="358"/>
      <c r="AH3523" s="358"/>
      <c r="AI3523" s="358"/>
      <c r="AJ3523" s="358"/>
    </row>
    <row r="3524" spans="1:36" x14ac:dyDescent="0.25">
      <c r="A3524" s="353" t="s">
        <v>247</v>
      </c>
      <c r="B3524" s="353" t="s">
        <v>269</v>
      </c>
      <c r="C3524" s="441">
        <f t="shared" ref="C3524:H3524" si="2965">C108</f>
        <v>25000</v>
      </c>
      <c r="D3524" s="441"/>
      <c r="E3524" s="441"/>
      <c r="F3524" s="441"/>
      <c r="G3524" s="441"/>
      <c r="H3524" s="441">
        <f t="shared" si="2965"/>
        <v>0</v>
      </c>
      <c r="I3524" s="441"/>
      <c r="J3524" s="445"/>
      <c r="K3524" s="358"/>
      <c r="L3524" s="358"/>
      <c r="M3524" s="358"/>
      <c r="N3524" s="358"/>
      <c r="O3524" s="358"/>
      <c r="P3524" s="358"/>
      <c r="Q3524" s="358"/>
      <c r="R3524" s="358"/>
      <c r="S3524" s="358"/>
      <c r="T3524" s="358"/>
      <c r="U3524" s="358"/>
      <c r="V3524" s="358"/>
      <c r="W3524" s="358"/>
      <c r="X3524" s="358"/>
      <c r="Y3524" s="358"/>
      <c r="Z3524" s="358"/>
      <c r="AA3524" s="358"/>
      <c r="AB3524" s="358"/>
      <c r="AC3524" s="358"/>
      <c r="AD3524" s="358"/>
      <c r="AE3524" s="358"/>
      <c r="AF3524" s="358"/>
      <c r="AG3524" s="358"/>
      <c r="AH3524" s="358"/>
      <c r="AI3524" s="358"/>
      <c r="AJ3524" s="358"/>
    </row>
    <row r="3525" spans="1:36" x14ac:dyDescent="0.25">
      <c r="A3525" s="353" t="s">
        <v>247</v>
      </c>
      <c r="B3525" s="353" t="s">
        <v>473</v>
      </c>
      <c r="C3525" s="441">
        <f t="shared" ref="C3525:H3525" si="2966">C109</f>
        <v>12500</v>
      </c>
      <c r="D3525" s="441"/>
      <c r="E3525" s="441"/>
      <c r="F3525" s="441"/>
      <c r="G3525" s="441"/>
      <c r="H3525" s="441">
        <f t="shared" si="2966"/>
        <v>0</v>
      </c>
      <c r="I3525" s="441"/>
      <c r="J3525" s="445"/>
      <c r="K3525" s="358"/>
      <c r="L3525" s="358"/>
      <c r="M3525" s="358"/>
      <c r="N3525" s="358"/>
      <c r="O3525" s="358"/>
      <c r="P3525" s="358"/>
      <c r="Q3525" s="358"/>
      <c r="R3525" s="358"/>
      <c r="S3525" s="358"/>
      <c r="T3525" s="358"/>
      <c r="U3525" s="358"/>
      <c r="V3525" s="358"/>
      <c r="W3525" s="358"/>
      <c r="X3525" s="358"/>
      <c r="Y3525" s="358"/>
      <c r="Z3525" s="358"/>
      <c r="AA3525" s="358"/>
      <c r="AB3525" s="358"/>
      <c r="AC3525" s="358"/>
      <c r="AD3525" s="358"/>
      <c r="AE3525" s="358"/>
      <c r="AF3525" s="358"/>
      <c r="AG3525" s="358"/>
      <c r="AH3525" s="358"/>
      <c r="AI3525" s="358"/>
      <c r="AJ3525" s="358"/>
    </row>
    <row r="3526" spans="1:36" x14ac:dyDescent="0.25">
      <c r="A3526" s="353" t="s">
        <v>325</v>
      </c>
      <c r="B3526" s="353" t="s">
        <v>325</v>
      </c>
      <c r="C3526" s="441">
        <f t="shared" ref="C3526:H3526" si="2967">C110</f>
        <v>20000</v>
      </c>
      <c r="D3526" s="441"/>
      <c r="E3526" s="441"/>
      <c r="F3526" s="441"/>
      <c r="G3526" s="441"/>
      <c r="H3526" s="441">
        <f t="shared" si="2967"/>
        <v>0</v>
      </c>
      <c r="I3526" s="441"/>
      <c r="J3526" s="445"/>
      <c r="K3526" s="358"/>
      <c r="L3526" s="358"/>
      <c r="M3526" s="358"/>
      <c r="N3526" s="358"/>
      <c r="O3526" s="358"/>
      <c r="P3526" s="358"/>
      <c r="Q3526" s="358"/>
      <c r="R3526" s="358"/>
      <c r="S3526" s="358"/>
      <c r="T3526" s="358"/>
      <c r="U3526" s="358"/>
      <c r="V3526" s="358"/>
      <c r="W3526" s="358"/>
      <c r="X3526" s="358"/>
      <c r="Y3526" s="358"/>
      <c r="Z3526" s="358"/>
      <c r="AA3526" s="358"/>
      <c r="AB3526" s="358"/>
      <c r="AC3526" s="358"/>
      <c r="AD3526" s="358"/>
      <c r="AE3526" s="358"/>
      <c r="AF3526" s="358"/>
      <c r="AG3526" s="358"/>
      <c r="AH3526" s="358"/>
      <c r="AI3526" s="358"/>
      <c r="AJ3526" s="358"/>
    </row>
    <row r="3527" spans="1:36" x14ac:dyDescent="0.25">
      <c r="A3527" s="353" t="s">
        <v>248</v>
      </c>
      <c r="B3527" s="353" t="s">
        <v>297</v>
      </c>
      <c r="C3527" s="441">
        <f t="shared" ref="C3527:H3527" si="2968">C111</f>
        <v>20000</v>
      </c>
      <c r="D3527" s="441"/>
      <c r="E3527" s="441"/>
      <c r="F3527" s="441"/>
      <c r="G3527" s="441"/>
      <c r="H3527" s="441">
        <f t="shared" si="2968"/>
        <v>0</v>
      </c>
      <c r="I3527" s="441"/>
      <c r="J3527" s="445"/>
      <c r="K3527" s="358"/>
      <c r="L3527" s="358"/>
      <c r="M3527" s="358"/>
      <c r="N3527" s="358"/>
      <c r="O3527" s="358"/>
      <c r="P3527" s="358"/>
      <c r="Q3527" s="358"/>
      <c r="R3527" s="358"/>
      <c r="S3527" s="358"/>
      <c r="T3527" s="358"/>
      <c r="U3527" s="358"/>
      <c r="V3527" s="358"/>
      <c r="W3527" s="358"/>
      <c r="X3527" s="358"/>
      <c r="Y3527" s="358"/>
      <c r="Z3527" s="358"/>
      <c r="AA3527" s="358"/>
      <c r="AB3527" s="358"/>
      <c r="AC3527" s="358"/>
      <c r="AD3527" s="358"/>
      <c r="AE3527" s="358"/>
      <c r="AF3527" s="358"/>
      <c r="AG3527" s="358"/>
      <c r="AH3527" s="358"/>
      <c r="AI3527" s="358"/>
      <c r="AJ3527" s="358"/>
    </row>
    <row r="3528" spans="1:36" x14ac:dyDescent="0.25">
      <c r="A3528" s="353" t="s">
        <v>248</v>
      </c>
      <c r="B3528" s="353" t="s">
        <v>356</v>
      </c>
      <c r="C3528" s="441">
        <f t="shared" ref="C3528:H3528" si="2969">C112</f>
        <v>20000</v>
      </c>
      <c r="D3528" s="441"/>
      <c r="E3528" s="441"/>
      <c r="F3528" s="441"/>
      <c r="G3528" s="441"/>
      <c r="H3528" s="441">
        <f t="shared" si="2969"/>
        <v>0</v>
      </c>
      <c r="I3528" s="441"/>
      <c r="J3528" s="445"/>
      <c r="K3528" s="358"/>
      <c r="L3528" s="358"/>
      <c r="M3528" s="358"/>
      <c r="N3528" s="358"/>
      <c r="O3528" s="358"/>
      <c r="P3528" s="358"/>
      <c r="Q3528" s="358"/>
      <c r="R3528" s="358"/>
      <c r="S3528" s="358"/>
      <c r="T3528" s="358"/>
      <c r="U3528" s="358"/>
      <c r="V3528" s="358"/>
      <c r="W3528" s="358"/>
      <c r="X3528" s="358"/>
      <c r="Y3528" s="358"/>
      <c r="Z3528" s="358"/>
      <c r="AA3528" s="358"/>
      <c r="AB3528" s="358"/>
      <c r="AC3528" s="358"/>
      <c r="AD3528" s="358"/>
      <c r="AE3528" s="358"/>
      <c r="AF3528" s="358"/>
      <c r="AG3528" s="358"/>
      <c r="AH3528" s="358"/>
      <c r="AI3528" s="358"/>
      <c r="AJ3528" s="358"/>
    </row>
    <row r="3529" spans="1:36" x14ac:dyDescent="0.25">
      <c r="A3529" s="353" t="s">
        <v>249</v>
      </c>
      <c r="B3529" s="353" t="s">
        <v>352</v>
      </c>
      <c r="C3529" s="441">
        <f t="shared" ref="C3529:H3529" si="2970">C113</f>
        <v>20000</v>
      </c>
      <c r="D3529" s="441"/>
      <c r="E3529" s="441"/>
      <c r="F3529" s="441"/>
      <c r="G3529" s="441"/>
      <c r="H3529" s="441">
        <f t="shared" si="2970"/>
        <v>0</v>
      </c>
      <c r="I3529" s="441"/>
      <c r="J3529" s="445"/>
      <c r="K3529" s="358"/>
      <c r="L3529" s="358"/>
      <c r="M3529" s="358"/>
      <c r="N3529" s="358"/>
      <c r="O3529" s="358"/>
      <c r="P3529" s="358"/>
      <c r="Q3529" s="358"/>
      <c r="R3529" s="358"/>
      <c r="S3529" s="358"/>
      <c r="T3529" s="358"/>
      <c r="U3529" s="358"/>
      <c r="V3529" s="358"/>
      <c r="W3529" s="358"/>
      <c r="X3529" s="358"/>
      <c r="Y3529" s="358"/>
      <c r="Z3529" s="358"/>
      <c r="AA3529" s="358"/>
      <c r="AB3529" s="358"/>
      <c r="AC3529" s="358"/>
      <c r="AD3529" s="358"/>
      <c r="AE3529" s="358"/>
      <c r="AF3529" s="358"/>
      <c r="AG3529" s="358"/>
      <c r="AH3529" s="358"/>
      <c r="AI3529" s="358"/>
      <c r="AJ3529" s="358"/>
    </row>
    <row r="3530" spans="1:36" x14ac:dyDescent="0.25">
      <c r="A3530" s="353" t="s">
        <v>249</v>
      </c>
      <c r="B3530" s="353" t="s">
        <v>525</v>
      </c>
      <c r="C3530" s="441">
        <f t="shared" ref="C3530:H3530" si="2971">C114</f>
        <v>25000</v>
      </c>
      <c r="D3530" s="441"/>
      <c r="E3530" s="441"/>
      <c r="F3530" s="441"/>
      <c r="G3530" s="441"/>
      <c r="H3530" s="441">
        <f t="shared" si="2971"/>
        <v>0</v>
      </c>
      <c r="I3530" s="441"/>
      <c r="J3530" s="445"/>
      <c r="K3530" s="358"/>
      <c r="L3530" s="358"/>
      <c r="M3530" s="358"/>
      <c r="N3530" s="358"/>
      <c r="O3530" s="358"/>
      <c r="P3530" s="358"/>
      <c r="Q3530" s="358"/>
      <c r="R3530" s="358"/>
      <c r="S3530" s="358"/>
      <c r="T3530" s="358"/>
      <c r="U3530" s="358"/>
      <c r="V3530" s="358"/>
      <c r="W3530" s="358"/>
      <c r="X3530" s="358"/>
      <c r="Y3530" s="358"/>
      <c r="Z3530" s="358"/>
      <c r="AA3530" s="358"/>
      <c r="AB3530" s="358"/>
      <c r="AC3530" s="358"/>
      <c r="AD3530" s="358"/>
      <c r="AE3530" s="358"/>
      <c r="AF3530" s="358"/>
      <c r="AG3530" s="358"/>
      <c r="AH3530" s="358"/>
      <c r="AI3530" s="358"/>
      <c r="AJ3530" s="358"/>
    </row>
    <row r="3531" spans="1:36" x14ac:dyDescent="0.25">
      <c r="A3531" s="353" t="s">
        <v>533</v>
      </c>
      <c r="B3531" s="353" t="s">
        <v>533</v>
      </c>
      <c r="C3531" s="441">
        <f t="shared" ref="C3531:H3531" si="2972">C115</f>
        <v>42000</v>
      </c>
      <c r="D3531" s="441"/>
      <c r="E3531" s="441"/>
      <c r="F3531" s="441"/>
      <c r="G3531" s="441"/>
      <c r="H3531" s="441">
        <f t="shared" si="2972"/>
        <v>0</v>
      </c>
      <c r="I3531" s="441"/>
      <c r="J3531" s="445"/>
      <c r="K3531" s="358"/>
      <c r="L3531" s="358"/>
      <c r="M3531" s="358"/>
      <c r="N3531" s="358"/>
      <c r="O3531" s="358"/>
      <c r="P3531" s="358"/>
      <c r="Q3531" s="358"/>
      <c r="R3531" s="358"/>
      <c r="S3531" s="358"/>
      <c r="T3531" s="358"/>
      <c r="U3531" s="358"/>
      <c r="V3531" s="358"/>
      <c r="W3531" s="358"/>
      <c r="X3531" s="358"/>
      <c r="Y3531" s="358"/>
      <c r="Z3531" s="358"/>
      <c r="AA3531" s="358"/>
      <c r="AB3531" s="358"/>
      <c r="AC3531" s="358"/>
      <c r="AD3531" s="358"/>
      <c r="AE3531" s="358"/>
      <c r="AF3531" s="358"/>
      <c r="AG3531" s="358"/>
      <c r="AH3531" s="358"/>
      <c r="AI3531" s="358"/>
      <c r="AJ3531" s="358"/>
    </row>
    <row r="3532" spans="1:36" x14ac:dyDescent="0.25">
      <c r="A3532" s="353" t="s">
        <v>316</v>
      </c>
      <c r="B3532" s="353" t="s">
        <v>316</v>
      </c>
      <c r="C3532" s="441">
        <f t="shared" ref="C3532:H3532" si="2973">C116</f>
        <v>20000</v>
      </c>
      <c r="D3532" s="441"/>
      <c r="E3532" s="441"/>
      <c r="F3532" s="441"/>
      <c r="G3532" s="441"/>
      <c r="H3532" s="441">
        <f t="shared" si="2973"/>
        <v>0</v>
      </c>
      <c r="I3532" s="441"/>
      <c r="J3532" s="445"/>
      <c r="K3532" s="358"/>
      <c r="L3532" s="358"/>
      <c r="M3532" s="358"/>
      <c r="N3532" s="358"/>
      <c r="O3532" s="358"/>
      <c r="P3532" s="358"/>
      <c r="Q3532" s="358"/>
      <c r="R3532" s="358"/>
      <c r="S3532" s="358"/>
      <c r="T3532" s="358"/>
      <c r="U3532" s="358"/>
      <c r="V3532" s="358"/>
      <c r="W3532" s="358"/>
      <c r="X3532" s="358"/>
      <c r="Y3532" s="358"/>
      <c r="Z3532" s="358"/>
      <c r="AA3532" s="358"/>
      <c r="AB3532" s="358"/>
      <c r="AC3532" s="358"/>
      <c r="AD3532" s="358"/>
      <c r="AE3532" s="358"/>
      <c r="AF3532" s="358"/>
      <c r="AG3532" s="358"/>
      <c r="AH3532" s="358"/>
      <c r="AI3532" s="358"/>
      <c r="AJ3532" s="358"/>
    </row>
    <row r="3533" spans="1:36" x14ac:dyDescent="0.25">
      <c r="A3533" s="353" t="s">
        <v>369</v>
      </c>
      <c r="B3533" s="353" t="s">
        <v>370</v>
      </c>
      <c r="C3533" s="441">
        <f t="shared" ref="C3533:H3533" si="2974">C117</f>
        <v>1800</v>
      </c>
      <c r="D3533" s="441"/>
      <c r="E3533" s="441"/>
      <c r="F3533" s="441"/>
      <c r="G3533" s="441"/>
      <c r="H3533" s="441">
        <f t="shared" si="2974"/>
        <v>0</v>
      </c>
      <c r="I3533" s="441"/>
      <c r="J3533" s="445"/>
      <c r="K3533" s="358"/>
      <c r="L3533" s="358"/>
      <c r="M3533" s="358"/>
      <c r="N3533" s="358"/>
      <c r="O3533" s="358"/>
      <c r="P3533" s="358"/>
      <c r="Q3533" s="358"/>
      <c r="R3533" s="358"/>
      <c r="S3533" s="358"/>
      <c r="T3533" s="358"/>
      <c r="U3533" s="358"/>
      <c r="V3533" s="358"/>
      <c r="W3533" s="358"/>
      <c r="X3533" s="358"/>
      <c r="Y3533" s="358"/>
      <c r="Z3533" s="358"/>
      <c r="AA3533" s="358"/>
      <c r="AB3533" s="358"/>
      <c r="AC3533" s="358"/>
      <c r="AD3533" s="358"/>
      <c r="AE3533" s="358"/>
      <c r="AF3533" s="358"/>
      <c r="AG3533" s="358"/>
      <c r="AH3533" s="358"/>
      <c r="AI3533" s="358"/>
      <c r="AJ3533" s="358"/>
    </row>
    <row r="3534" spans="1:36" x14ac:dyDescent="0.25">
      <c r="A3534" s="353" t="s">
        <v>508</v>
      </c>
      <c r="B3534" s="353" t="s">
        <v>509</v>
      </c>
      <c r="C3534" s="441">
        <f t="shared" ref="C3534:H3534" si="2975">C118</f>
        <v>5000</v>
      </c>
      <c r="D3534" s="441"/>
      <c r="E3534" s="441"/>
      <c r="F3534" s="441"/>
      <c r="G3534" s="441"/>
      <c r="H3534" s="441">
        <f t="shared" si="2975"/>
        <v>0</v>
      </c>
      <c r="I3534" s="441"/>
      <c r="J3534" s="445"/>
      <c r="K3534" s="358"/>
      <c r="L3534" s="358"/>
      <c r="M3534" s="358"/>
      <c r="N3534" s="358"/>
      <c r="O3534" s="358"/>
      <c r="P3534" s="358"/>
      <c r="Q3534" s="358"/>
      <c r="R3534" s="358"/>
      <c r="S3534" s="358"/>
      <c r="T3534" s="358"/>
      <c r="U3534" s="358"/>
      <c r="V3534" s="358"/>
      <c r="W3534" s="358"/>
      <c r="X3534" s="358"/>
      <c r="Y3534" s="358"/>
      <c r="Z3534" s="358"/>
      <c r="AA3534" s="358"/>
      <c r="AB3534" s="358"/>
      <c r="AC3534" s="358"/>
      <c r="AD3534" s="358"/>
      <c r="AE3534" s="358"/>
      <c r="AF3534" s="358"/>
      <c r="AG3534" s="358"/>
      <c r="AH3534" s="358"/>
      <c r="AI3534" s="358"/>
      <c r="AJ3534" s="358"/>
    </row>
    <row r="3535" spans="1:36" x14ac:dyDescent="0.25">
      <c r="A3535" s="353" t="s">
        <v>250</v>
      </c>
      <c r="B3535" s="353" t="s">
        <v>403</v>
      </c>
      <c r="C3535" s="441">
        <f t="shared" ref="C3535:H3535" si="2976">C119</f>
        <v>20000</v>
      </c>
      <c r="D3535" s="441"/>
      <c r="E3535" s="441"/>
      <c r="F3535" s="441"/>
      <c r="G3535" s="441"/>
      <c r="H3535" s="441">
        <f t="shared" si="2976"/>
        <v>0</v>
      </c>
      <c r="I3535" s="441"/>
      <c r="J3535" s="445"/>
      <c r="K3535" s="358"/>
      <c r="L3535" s="358"/>
      <c r="M3535" s="358"/>
      <c r="N3535" s="358"/>
      <c r="O3535" s="358"/>
      <c r="P3535" s="358"/>
      <c r="Q3535" s="358"/>
      <c r="R3535" s="358"/>
      <c r="S3535" s="358"/>
      <c r="T3535" s="358"/>
      <c r="U3535" s="358"/>
      <c r="V3535" s="358"/>
      <c r="W3535" s="358"/>
      <c r="X3535" s="358"/>
      <c r="Y3535" s="358"/>
      <c r="Z3535" s="358"/>
      <c r="AA3535" s="358"/>
      <c r="AB3535" s="358"/>
      <c r="AC3535" s="358"/>
      <c r="AD3535" s="358"/>
      <c r="AE3535" s="358"/>
      <c r="AF3535" s="358"/>
      <c r="AG3535" s="358"/>
      <c r="AH3535" s="358"/>
      <c r="AI3535" s="358"/>
      <c r="AJ3535" s="358"/>
    </row>
    <row r="3536" spans="1:36" x14ac:dyDescent="0.25">
      <c r="A3536" s="353" t="s">
        <v>250</v>
      </c>
      <c r="B3536" s="353" t="s">
        <v>290</v>
      </c>
      <c r="C3536" s="441">
        <f t="shared" ref="C3536:H3536" si="2977">C120</f>
        <v>20000</v>
      </c>
      <c r="D3536" s="441"/>
      <c r="E3536" s="441"/>
      <c r="F3536" s="441"/>
      <c r="G3536" s="441"/>
      <c r="H3536" s="441">
        <f t="shared" si="2977"/>
        <v>0</v>
      </c>
      <c r="I3536" s="441"/>
      <c r="J3536" s="445"/>
      <c r="K3536" s="358"/>
      <c r="L3536" s="358"/>
      <c r="M3536" s="358"/>
      <c r="N3536" s="358"/>
      <c r="O3536" s="358"/>
      <c r="P3536" s="358"/>
      <c r="Q3536" s="358"/>
      <c r="R3536" s="358"/>
      <c r="S3536" s="358"/>
      <c r="T3536" s="358"/>
      <c r="U3536" s="358"/>
      <c r="V3536" s="358"/>
      <c r="W3536" s="358"/>
      <c r="X3536" s="358"/>
      <c r="Y3536" s="358"/>
      <c r="Z3536" s="358"/>
      <c r="AA3536" s="358"/>
      <c r="AB3536" s="358"/>
      <c r="AC3536" s="358"/>
      <c r="AD3536" s="358"/>
      <c r="AE3536" s="358"/>
      <c r="AF3536" s="358"/>
      <c r="AG3536" s="358"/>
      <c r="AH3536" s="358"/>
      <c r="AI3536" s="358"/>
      <c r="AJ3536" s="358"/>
    </row>
    <row r="3537" spans="1:36" x14ac:dyDescent="0.25">
      <c r="A3537" s="353" t="s">
        <v>489</v>
      </c>
      <c r="B3537" s="353" t="s">
        <v>490</v>
      </c>
      <c r="C3537" s="441">
        <f t="shared" ref="C3537:H3537" si="2978">C121</f>
        <v>20000</v>
      </c>
      <c r="D3537" s="441"/>
      <c r="E3537" s="441"/>
      <c r="F3537" s="441"/>
      <c r="G3537" s="441"/>
      <c r="H3537" s="441">
        <f t="shared" si="2978"/>
        <v>0</v>
      </c>
      <c r="I3537" s="441"/>
      <c r="J3537" s="445"/>
      <c r="K3537" s="358"/>
      <c r="L3537" s="358"/>
      <c r="M3537" s="358"/>
      <c r="N3537" s="358"/>
      <c r="O3537" s="358"/>
      <c r="P3537" s="358"/>
      <c r="Q3537" s="358"/>
      <c r="R3537" s="358"/>
      <c r="S3537" s="358"/>
      <c r="T3537" s="358"/>
      <c r="U3537" s="358"/>
      <c r="V3537" s="358"/>
      <c r="W3537" s="358"/>
      <c r="X3537" s="358"/>
      <c r="Y3537" s="358"/>
      <c r="Z3537" s="358"/>
      <c r="AA3537" s="358"/>
      <c r="AB3537" s="358"/>
      <c r="AC3537" s="358"/>
      <c r="AD3537" s="358"/>
      <c r="AE3537" s="358"/>
      <c r="AF3537" s="358"/>
      <c r="AG3537" s="358"/>
      <c r="AH3537" s="358"/>
      <c r="AI3537" s="358"/>
      <c r="AJ3537" s="358"/>
    </row>
    <row r="3538" spans="1:36" x14ac:dyDescent="0.25">
      <c r="A3538" s="353" t="s">
        <v>469</v>
      </c>
      <c r="B3538" s="353" t="s">
        <v>469</v>
      </c>
      <c r="C3538" s="441">
        <f t="shared" ref="C3538:H3538" si="2979">C122</f>
        <v>5600</v>
      </c>
      <c r="D3538" s="441"/>
      <c r="E3538" s="441"/>
      <c r="F3538" s="441"/>
      <c r="G3538" s="441"/>
      <c r="H3538" s="441">
        <f t="shared" si="2979"/>
        <v>0</v>
      </c>
      <c r="I3538" s="441"/>
      <c r="J3538" s="445"/>
      <c r="K3538" s="358"/>
      <c r="L3538" s="358"/>
      <c r="M3538" s="358"/>
      <c r="N3538" s="358"/>
      <c r="O3538" s="358"/>
      <c r="P3538" s="358"/>
      <c r="Q3538" s="358"/>
      <c r="R3538" s="358"/>
      <c r="S3538" s="358"/>
      <c r="T3538" s="358"/>
      <c r="U3538" s="358"/>
      <c r="V3538" s="358"/>
      <c r="W3538" s="358"/>
      <c r="X3538" s="358"/>
      <c r="Y3538" s="358"/>
      <c r="Z3538" s="358"/>
      <c r="AA3538" s="358"/>
      <c r="AB3538" s="358"/>
      <c r="AC3538" s="358"/>
      <c r="AD3538" s="358"/>
      <c r="AE3538" s="358"/>
      <c r="AF3538" s="358"/>
      <c r="AG3538" s="358"/>
      <c r="AH3538" s="358"/>
      <c r="AI3538" s="358"/>
      <c r="AJ3538" s="358"/>
    </row>
    <row r="3539" spans="1:36" x14ac:dyDescent="0.25">
      <c r="A3539" s="353" t="s">
        <v>278</v>
      </c>
      <c r="B3539" s="353" t="s">
        <v>278</v>
      </c>
      <c r="C3539" s="441">
        <f t="shared" ref="C3539:H3539" si="2980">C123</f>
        <v>2500</v>
      </c>
      <c r="D3539" s="441"/>
      <c r="E3539" s="441"/>
      <c r="F3539" s="441"/>
      <c r="G3539" s="441"/>
      <c r="H3539" s="441">
        <f t="shared" si="2980"/>
        <v>0</v>
      </c>
      <c r="I3539" s="441"/>
      <c r="J3539" s="445"/>
      <c r="K3539" s="358"/>
      <c r="L3539" s="358"/>
      <c r="M3539" s="358"/>
      <c r="N3539" s="358"/>
      <c r="O3539" s="358"/>
      <c r="P3539" s="358"/>
      <c r="Q3539" s="358"/>
      <c r="R3539" s="358"/>
      <c r="S3539" s="358"/>
      <c r="T3539" s="358"/>
      <c r="U3539" s="358"/>
      <c r="V3539" s="358"/>
      <c r="W3539" s="358"/>
      <c r="X3539" s="358"/>
      <c r="Y3539" s="358"/>
      <c r="Z3539" s="358"/>
      <c r="AA3539" s="358"/>
      <c r="AB3539" s="358"/>
      <c r="AC3539" s="358"/>
      <c r="AD3539" s="358"/>
      <c r="AE3539" s="358"/>
      <c r="AF3539" s="358"/>
      <c r="AG3539" s="358"/>
      <c r="AH3539" s="358"/>
      <c r="AI3539" s="358"/>
      <c r="AJ3539" s="358"/>
    </row>
    <row r="3540" spans="1:36" x14ac:dyDescent="0.25">
      <c r="A3540" s="353" t="s">
        <v>383</v>
      </c>
      <c r="B3540" s="353" t="s">
        <v>384</v>
      </c>
      <c r="C3540" s="441">
        <f t="shared" ref="C3540:H3540" si="2981">C124</f>
        <v>2496</v>
      </c>
      <c r="D3540" s="441"/>
      <c r="E3540" s="441"/>
      <c r="F3540" s="441"/>
      <c r="G3540" s="441"/>
      <c r="H3540" s="441">
        <f t="shared" si="2981"/>
        <v>0</v>
      </c>
      <c r="I3540" s="441"/>
      <c r="J3540" s="445"/>
      <c r="K3540" s="358"/>
      <c r="L3540" s="358"/>
      <c r="M3540" s="358"/>
      <c r="N3540" s="358"/>
      <c r="O3540" s="358"/>
      <c r="P3540" s="358"/>
      <c r="Q3540" s="358"/>
      <c r="R3540" s="358"/>
      <c r="S3540" s="358"/>
      <c r="T3540" s="358"/>
      <c r="U3540" s="358"/>
      <c r="V3540" s="358"/>
      <c r="W3540" s="358"/>
      <c r="X3540" s="358"/>
      <c r="Y3540" s="358"/>
      <c r="Z3540" s="358"/>
      <c r="AA3540" s="358"/>
      <c r="AB3540" s="358"/>
      <c r="AC3540" s="358"/>
      <c r="AD3540" s="358"/>
      <c r="AE3540" s="358"/>
      <c r="AF3540" s="358"/>
      <c r="AG3540" s="358"/>
      <c r="AH3540" s="358"/>
      <c r="AI3540" s="358"/>
      <c r="AJ3540" s="358"/>
    </row>
    <row r="3541" spans="1:36" x14ac:dyDescent="0.25">
      <c r="A3541" s="353" t="s">
        <v>358</v>
      </c>
      <c r="B3541" s="353" t="s">
        <v>358</v>
      </c>
      <c r="C3541" s="441">
        <f t="shared" ref="C3541:H3541" si="2982">C125</f>
        <v>1500</v>
      </c>
      <c r="D3541" s="441"/>
      <c r="E3541" s="441"/>
      <c r="F3541" s="441"/>
      <c r="G3541" s="441"/>
      <c r="H3541" s="441">
        <f t="shared" si="2982"/>
        <v>0</v>
      </c>
      <c r="I3541" s="441"/>
      <c r="J3541" s="445"/>
      <c r="K3541" s="358"/>
      <c r="L3541" s="358"/>
      <c r="M3541" s="358"/>
      <c r="N3541" s="358"/>
      <c r="O3541" s="358"/>
      <c r="P3541" s="358"/>
      <c r="Q3541" s="358"/>
      <c r="R3541" s="358"/>
      <c r="S3541" s="358"/>
      <c r="T3541" s="358"/>
      <c r="U3541" s="358"/>
      <c r="V3541" s="358"/>
      <c r="W3541" s="358"/>
      <c r="X3541" s="358"/>
      <c r="Y3541" s="358"/>
      <c r="Z3541" s="358"/>
      <c r="AA3541" s="358"/>
      <c r="AB3541" s="358"/>
      <c r="AC3541" s="358"/>
      <c r="AD3541" s="358"/>
      <c r="AE3541" s="358"/>
      <c r="AF3541" s="358"/>
      <c r="AG3541" s="358"/>
      <c r="AH3541" s="358"/>
      <c r="AI3541" s="358"/>
      <c r="AJ3541" s="358"/>
    </row>
    <row r="3542" spans="1:36" x14ac:dyDescent="0.25">
      <c r="A3542" s="353" t="s">
        <v>552</v>
      </c>
      <c r="B3542" s="353" t="s">
        <v>553</v>
      </c>
      <c r="C3542" s="441">
        <f t="shared" ref="C3542:H3542" si="2983">C126</f>
        <v>4998</v>
      </c>
      <c r="D3542" s="441"/>
      <c r="E3542" s="441"/>
      <c r="F3542" s="441"/>
      <c r="G3542" s="441"/>
      <c r="H3542" s="441">
        <f t="shared" si="2983"/>
        <v>0</v>
      </c>
      <c r="I3542" s="441"/>
      <c r="J3542" s="445"/>
      <c r="K3542" s="358"/>
      <c r="L3542" s="358"/>
      <c r="M3542" s="358"/>
      <c r="N3542" s="358"/>
      <c r="O3542" s="358"/>
      <c r="P3542" s="358"/>
      <c r="Q3542" s="358"/>
      <c r="R3542" s="358"/>
      <c r="S3542" s="358"/>
      <c r="T3542" s="358"/>
      <c r="U3542" s="358"/>
      <c r="V3542" s="358"/>
      <c r="W3542" s="358"/>
      <c r="X3542" s="358"/>
      <c r="Y3542" s="358"/>
      <c r="Z3542" s="358"/>
      <c r="AA3542" s="358"/>
      <c r="AB3542" s="358"/>
      <c r="AC3542" s="358"/>
      <c r="AD3542" s="358"/>
      <c r="AE3542" s="358"/>
      <c r="AF3542" s="358"/>
      <c r="AG3542" s="358"/>
      <c r="AH3542" s="358"/>
      <c r="AI3542" s="358"/>
      <c r="AJ3542" s="358"/>
    </row>
    <row r="3543" spans="1:36" x14ac:dyDescent="0.25">
      <c r="A3543" s="353" t="s">
        <v>251</v>
      </c>
      <c r="B3543" s="353" t="s">
        <v>251</v>
      </c>
      <c r="C3543" s="441">
        <f t="shared" ref="C3543:H3543" si="2984">C127</f>
        <v>9375</v>
      </c>
      <c r="D3543" s="441"/>
      <c r="E3543" s="441"/>
      <c r="F3543" s="441"/>
      <c r="G3543" s="441"/>
      <c r="H3543" s="441">
        <f t="shared" si="2984"/>
        <v>0</v>
      </c>
      <c r="I3543" s="441"/>
      <c r="J3543" s="445"/>
      <c r="K3543" s="358"/>
      <c r="L3543" s="358"/>
      <c r="M3543" s="358"/>
      <c r="N3543" s="358"/>
      <c r="O3543" s="358"/>
      <c r="P3543" s="358"/>
      <c r="Q3543" s="358"/>
      <c r="R3543" s="358"/>
      <c r="S3543" s="358"/>
      <c r="T3543" s="358"/>
      <c r="U3543" s="358"/>
      <c r="V3543" s="358"/>
      <c r="W3543" s="358"/>
      <c r="X3543" s="358"/>
      <c r="Y3543" s="358"/>
      <c r="Z3543" s="358"/>
      <c r="AA3543" s="358"/>
      <c r="AB3543" s="358"/>
      <c r="AC3543" s="358"/>
      <c r="AD3543" s="358"/>
      <c r="AE3543" s="358"/>
      <c r="AF3543" s="358"/>
      <c r="AG3543" s="358"/>
      <c r="AH3543" s="358"/>
      <c r="AI3543" s="358"/>
      <c r="AJ3543" s="358"/>
    </row>
    <row r="3544" spans="1:36" x14ac:dyDescent="0.25">
      <c r="A3544" s="353" t="s">
        <v>251</v>
      </c>
      <c r="B3544" s="353" t="s">
        <v>328</v>
      </c>
      <c r="C3544" s="441">
        <f t="shared" ref="C3544:H3544" si="2985">C128</f>
        <v>6250</v>
      </c>
      <c r="D3544" s="441"/>
      <c r="E3544" s="441"/>
      <c r="F3544" s="441"/>
      <c r="G3544" s="441"/>
      <c r="H3544" s="441">
        <f t="shared" si="2985"/>
        <v>0</v>
      </c>
      <c r="I3544" s="441"/>
      <c r="J3544" s="445"/>
      <c r="K3544" s="358"/>
      <c r="L3544" s="358"/>
      <c r="M3544" s="358"/>
      <c r="N3544" s="358"/>
      <c r="O3544" s="358"/>
      <c r="P3544" s="358"/>
      <c r="Q3544" s="358"/>
      <c r="R3544" s="358"/>
      <c r="S3544" s="358"/>
      <c r="T3544" s="358"/>
      <c r="U3544" s="358"/>
      <c r="V3544" s="358"/>
      <c r="W3544" s="358"/>
      <c r="X3544" s="358"/>
      <c r="Y3544" s="358"/>
      <c r="Z3544" s="358"/>
      <c r="AA3544" s="358"/>
      <c r="AB3544" s="358"/>
      <c r="AC3544" s="358"/>
      <c r="AD3544" s="358"/>
      <c r="AE3544" s="358"/>
      <c r="AF3544" s="358"/>
      <c r="AG3544" s="358"/>
      <c r="AH3544" s="358"/>
      <c r="AI3544" s="358"/>
      <c r="AJ3544" s="358"/>
    </row>
    <row r="3545" spans="1:36" x14ac:dyDescent="0.25">
      <c r="A3545" s="353" t="s">
        <v>251</v>
      </c>
      <c r="B3545" s="353" t="s">
        <v>391</v>
      </c>
      <c r="C3545" s="441">
        <f t="shared" ref="C3545:H3545" si="2986">C129</f>
        <v>6250</v>
      </c>
      <c r="D3545" s="441"/>
      <c r="E3545" s="441"/>
      <c r="F3545" s="441"/>
      <c r="G3545" s="441"/>
      <c r="H3545" s="441">
        <f t="shared" si="2986"/>
        <v>0</v>
      </c>
      <c r="I3545" s="441"/>
      <c r="J3545" s="445"/>
      <c r="K3545" s="358"/>
      <c r="L3545" s="358"/>
      <c r="M3545" s="358"/>
      <c r="N3545" s="358"/>
      <c r="O3545" s="358"/>
      <c r="P3545" s="358"/>
      <c r="Q3545" s="358"/>
      <c r="R3545" s="358"/>
      <c r="S3545" s="358"/>
      <c r="T3545" s="358"/>
      <c r="U3545" s="358"/>
      <c r="V3545" s="358"/>
      <c r="W3545" s="358"/>
      <c r="X3545" s="358"/>
      <c r="Y3545" s="358"/>
      <c r="Z3545" s="358"/>
      <c r="AA3545" s="358"/>
      <c r="AB3545" s="358"/>
      <c r="AC3545" s="358"/>
      <c r="AD3545" s="358"/>
      <c r="AE3545" s="358"/>
      <c r="AF3545" s="358"/>
      <c r="AG3545" s="358"/>
      <c r="AH3545" s="358"/>
      <c r="AI3545" s="358"/>
      <c r="AJ3545" s="358"/>
    </row>
    <row r="3546" spans="1:36" x14ac:dyDescent="0.25">
      <c r="A3546" s="353" t="s">
        <v>435</v>
      </c>
      <c r="B3546" s="353" t="s">
        <v>435</v>
      </c>
      <c r="C3546" s="441">
        <f t="shared" ref="C3546:H3546" si="2987">C130</f>
        <v>12500</v>
      </c>
      <c r="D3546" s="441"/>
      <c r="E3546" s="441"/>
      <c r="F3546" s="441"/>
      <c r="G3546" s="441"/>
      <c r="H3546" s="441">
        <f t="shared" si="2987"/>
        <v>0</v>
      </c>
      <c r="I3546" s="441"/>
      <c r="J3546" s="445"/>
      <c r="K3546" s="358"/>
      <c r="L3546" s="358"/>
      <c r="M3546" s="358"/>
      <c r="N3546" s="358"/>
      <c r="O3546" s="358"/>
      <c r="P3546" s="358"/>
      <c r="Q3546" s="358"/>
      <c r="R3546" s="358"/>
      <c r="S3546" s="358"/>
      <c r="T3546" s="358"/>
      <c r="U3546" s="358"/>
      <c r="V3546" s="358"/>
      <c r="W3546" s="358"/>
      <c r="X3546" s="358"/>
      <c r="Y3546" s="358"/>
      <c r="Z3546" s="358"/>
      <c r="AA3546" s="358"/>
      <c r="AB3546" s="358"/>
      <c r="AC3546" s="358"/>
      <c r="AD3546" s="358"/>
      <c r="AE3546" s="358"/>
      <c r="AF3546" s="358"/>
      <c r="AG3546" s="358"/>
      <c r="AH3546" s="358"/>
      <c r="AI3546" s="358"/>
      <c r="AJ3546" s="358"/>
    </row>
    <row r="3547" spans="1:36" x14ac:dyDescent="0.25">
      <c r="A3547" s="353" t="s">
        <v>397</v>
      </c>
      <c r="B3547" s="353" t="s">
        <v>398</v>
      </c>
      <c r="C3547" s="441">
        <f t="shared" ref="C3547:H3547" si="2988">C131</f>
        <v>10500</v>
      </c>
      <c r="D3547" s="441"/>
      <c r="E3547" s="441"/>
      <c r="F3547" s="441"/>
      <c r="G3547" s="441"/>
      <c r="H3547" s="441">
        <f t="shared" si="2988"/>
        <v>0</v>
      </c>
      <c r="I3547" s="441"/>
      <c r="J3547" s="445"/>
      <c r="K3547" s="358"/>
      <c r="L3547" s="358"/>
      <c r="M3547" s="358"/>
      <c r="N3547" s="358"/>
      <c r="O3547" s="358"/>
      <c r="P3547" s="358"/>
      <c r="Q3547" s="358"/>
      <c r="R3547" s="358"/>
      <c r="S3547" s="358"/>
      <c r="T3547" s="358"/>
      <c r="U3547" s="358"/>
      <c r="V3547" s="358"/>
      <c r="W3547" s="358"/>
      <c r="X3547" s="358"/>
      <c r="Y3547" s="358"/>
      <c r="Z3547" s="358"/>
      <c r="AA3547" s="358"/>
      <c r="AB3547" s="358"/>
      <c r="AC3547" s="358"/>
      <c r="AD3547" s="358"/>
      <c r="AE3547" s="358"/>
      <c r="AF3547" s="358"/>
      <c r="AG3547" s="358"/>
      <c r="AH3547" s="358"/>
      <c r="AI3547" s="358"/>
      <c r="AJ3547" s="358"/>
    </row>
    <row r="3548" spans="1:36" x14ac:dyDescent="0.25">
      <c r="A3548" s="353" t="s">
        <v>365</v>
      </c>
      <c r="B3548" s="353" t="s">
        <v>366</v>
      </c>
      <c r="C3548" s="441">
        <f t="shared" ref="C3548:H3548" si="2989">C132</f>
        <v>20000</v>
      </c>
      <c r="D3548" s="441"/>
      <c r="E3548" s="441"/>
      <c r="F3548" s="441"/>
      <c r="G3548" s="441"/>
      <c r="H3548" s="441">
        <f t="shared" si="2989"/>
        <v>0</v>
      </c>
      <c r="I3548" s="441"/>
      <c r="J3548" s="445"/>
      <c r="K3548" s="358"/>
      <c r="L3548" s="358"/>
      <c r="M3548" s="358"/>
      <c r="N3548" s="358"/>
      <c r="O3548" s="358"/>
      <c r="P3548" s="358"/>
      <c r="Q3548" s="358"/>
      <c r="R3548" s="358"/>
      <c r="S3548" s="358"/>
      <c r="T3548" s="358"/>
      <c r="U3548" s="358"/>
      <c r="V3548" s="358"/>
      <c r="W3548" s="358"/>
      <c r="X3548" s="358"/>
      <c r="Y3548" s="358"/>
      <c r="Z3548" s="358"/>
      <c r="AA3548" s="358"/>
      <c r="AB3548" s="358"/>
      <c r="AC3548" s="358"/>
      <c r="AD3548" s="358"/>
      <c r="AE3548" s="358"/>
      <c r="AF3548" s="358"/>
      <c r="AG3548" s="358"/>
      <c r="AH3548" s="358"/>
      <c r="AI3548" s="358"/>
      <c r="AJ3548" s="358"/>
    </row>
    <row r="3549" spans="1:36" x14ac:dyDescent="0.25">
      <c r="A3549" s="353" t="s">
        <v>252</v>
      </c>
      <c r="B3549" s="353" t="s">
        <v>404</v>
      </c>
      <c r="C3549" s="441">
        <f t="shared" ref="C3549:H3549" si="2990">C133</f>
        <v>20000</v>
      </c>
      <c r="D3549" s="441"/>
      <c r="E3549" s="441"/>
      <c r="F3549" s="441"/>
      <c r="G3549" s="441"/>
      <c r="H3549" s="441">
        <f t="shared" si="2990"/>
        <v>0</v>
      </c>
      <c r="I3549" s="441"/>
      <c r="J3549" s="445"/>
      <c r="K3549" s="358"/>
      <c r="L3549" s="358"/>
      <c r="M3549" s="358"/>
      <c r="N3549" s="358"/>
      <c r="O3549" s="358"/>
      <c r="P3549" s="358"/>
      <c r="Q3549" s="358"/>
      <c r="R3549" s="358"/>
      <c r="S3549" s="358"/>
      <c r="T3549" s="358"/>
      <c r="U3549" s="358"/>
      <c r="V3549" s="358"/>
      <c r="W3549" s="358"/>
      <c r="X3549" s="358"/>
      <c r="Y3549" s="358"/>
      <c r="Z3549" s="358"/>
      <c r="AA3549" s="358"/>
      <c r="AB3549" s="358"/>
      <c r="AC3549" s="358"/>
      <c r="AD3549" s="358"/>
      <c r="AE3549" s="358"/>
      <c r="AF3549" s="358"/>
      <c r="AG3549" s="358"/>
      <c r="AH3549" s="358"/>
      <c r="AI3549" s="358"/>
      <c r="AJ3549" s="358"/>
    </row>
    <row r="3550" spans="1:36" x14ac:dyDescent="0.25">
      <c r="A3550" s="353" t="s">
        <v>252</v>
      </c>
      <c r="B3550" s="353" t="s">
        <v>392</v>
      </c>
      <c r="C3550" s="441">
        <f t="shared" ref="C3550:H3550" si="2991">C134</f>
        <v>42000</v>
      </c>
      <c r="D3550" s="441"/>
      <c r="E3550" s="441"/>
      <c r="F3550" s="441"/>
      <c r="G3550" s="441"/>
      <c r="H3550" s="441">
        <f t="shared" si="2991"/>
        <v>0</v>
      </c>
      <c r="I3550" s="441"/>
      <c r="J3550" s="445"/>
      <c r="K3550" s="358"/>
      <c r="L3550" s="358"/>
      <c r="M3550" s="358"/>
      <c r="N3550" s="358"/>
      <c r="O3550" s="358"/>
      <c r="P3550" s="358"/>
      <c r="Q3550" s="358"/>
      <c r="R3550" s="358"/>
      <c r="S3550" s="358"/>
      <c r="T3550" s="358"/>
      <c r="U3550" s="358"/>
      <c r="V3550" s="358"/>
      <c r="W3550" s="358"/>
      <c r="X3550" s="358"/>
      <c r="Y3550" s="358"/>
      <c r="Z3550" s="358"/>
      <c r="AA3550" s="358"/>
      <c r="AB3550" s="358"/>
      <c r="AC3550" s="358"/>
      <c r="AD3550" s="358"/>
      <c r="AE3550" s="358"/>
      <c r="AF3550" s="358"/>
      <c r="AG3550" s="358"/>
      <c r="AH3550" s="358"/>
      <c r="AI3550" s="358"/>
      <c r="AJ3550" s="358"/>
    </row>
    <row r="3551" spans="1:36" x14ac:dyDescent="0.25">
      <c r="A3551" s="353" t="s">
        <v>253</v>
      </c>
      <c r="B3551" s="353" t="s">
        <v>485</v>
      </c>
      <c r="C3551" s="441">
        <f t="shared" ref="C3551:H3551" si="2992">C135</f>
        <v>20000</v>
      </c>
      <c r="D3551" s="441"/>
      <c r="E3551" s="441"/>
      <c r="F3551" s="441"/>
      <c r="G3551" s="441"/>
      <c r="H3551" s="441">
        <f t="shared" si="2992"/>
        <v>0</v>
      </c>
      <c r="I3551" s="441"/>
      <c r="J3551" s="445"/>
      <c r="K3551" s="358"/>
      <c r="L3551" s="358"/>
      <c r="M3551" s="358"/>
      <c r="N3551" s="358"/>
      <c r="O3551" s="358"/>
      <c r="P3551" s="358"/>
      <c r="Q3551" s="358"/>
      <c r="R3551" s="358"/>
      <c r="S3551" s="358"/>
      <c r="T3551" s="358"/>
      <c r="U3551" s="358"/>
      <c r="V3551" s="358"/>
      <c r="W3551" s="358"/>
      <c r="X3551" s="358"/>
      <c r="Y3551" s="358"/>
      <c r="Z3551" s="358"/>
      <c r="AA3551" s="358"/>
      <c r="AB3551" s="358"/>
      <c r="AC3551" s="358"/>
      <c r="AD3551" s="358"/>
      <c r="AE3551" s="358"/>
      <c r="AF3551" s="358"/>
      <c r="AG3551" s="358"/>
      <c r="AH3551" s="358"/>
      <c r="AI3551" s="358"/>
      <c r="AJ3551" s="358"/>
    </row>
    <row r="3552" spans="1:36" x14ac:dyDescent="0.25">
      <c r="A3552" s="353" t="s">
        <v>253</v>
      </c>
      <c r="B3552" s="353" t="s">
        <v>449</v>
      </c>
      <c r="C3552" s="441">
        <f t="shared" ref="C3552:H3552" si="2993">C136</f>
        <v>20000</v>
      </c>
      <c r="D3552" s="441"/>
      <c r="E3552" s="441"/>
      <c r="F3552" s="441"/>
      <c r="G3552" s="441"/>
      <c r="H3552" s="441">
        <f t="shared" si="2993"/>
        <v>0</v>
      </c>
      <c r="I3552" s="441"/>
      <c r="J3552" s="445"/>
      <c r="K3552" s="358"/>
      <c r="L3552" s="358"/>
      <c r="M3552" s="358"/>
      <c r="N3552" s="358"/>
      <c r="O3552" s="358"/>
      <c r="P3552" s="358"/>
      <c r="Q3552" s="358"/>
      <c r="R3552" s="358"/>
      <c r="S3552" s="358"/>
      <c r="T3552" s="358"/>
      <c r="U3552" s="358"/>
      <c r="V3552" s="358"/>
      <c r="W3552" s="358"/>
      <c r="X3552" s="358"/>
      <c r="Y3552" s="358"/>
      <c r="Z3552" s="358"/>
      <c r="AA3552" s="358"/>
      <c r="AB3552" s="358"/>
      <c r="AC3552" s="358"/>
      <c r="AD3552" s="358"/>
      <c r="AE3552" s="358"/>
      <c r="AF3552" s="358"/>
      <c r="AG3552" s="358"/>
      <c r="AH3552" s="358"/>
      <c r="AI3552" s="358"/>
      <c r="AJ3552" s="358"/>
    </row>
    <row r="3553" spans="1:36" x14ac:dyDescent="0.25">
      <c r="A3553" s="353" t="s">
        <v>254</v>
      </c>
      <c r="B3553" s="353" t="s">
        <v>285</v>
      </c>
      <c r="C3553" s="441">
        <f t="shared" ref="C3553:H3553" si="2994">C137</f>
        <v>25000</v>
      </c>
      <c r="D3553" s="441"/>
      <c r="E3553" s="441"/>
      <c r="F3553" s="441"/>
      <c r="G3553" s="441"/>
      <c r="H3553" s="441">
        <f t="shared" si="2994"/>
        <v>0</v>
      </c>
      <c r="I3553" s="441"/>
      <c r="J3553" s="445"/>
      <c r="K3553" s="358"/>
      <c r="L3553" s="358"/>
      <c r="M3553" s="358"/>
      <c r="N3553" s="358"/>
      <c r="O3553" s="358"/>
      <c r="P3553" s="358"/>
      <c r="Q3553" s="358"/>
      <c r="R3553" s="358"/>
      <c r="S3553" s="358"/>
      <c r="T3553" s="358"/>
      <c r="U3553" s="358"/>
      <c r="V3553" s="358"/>
      <c r="W3553" s="358"/>
      <c r="X3553" s="358"/>
      <c r="Y3553" s="358"/>
      <c r="Z3553" s="358"/>
      <c r="AA3553" s="358"/>
      <c r="AB3553" s="358"/>
      <c r="AC3553" s="358"/>
      <c r="AD3553" s="358"/>
      <c r="AE3553" s="358"/>
      <c r="AF3553" s="358"/>
      <c r="AG3553" s="358"/>
      <c r="AH3553" s="358"/>
      <c r="AI3553" s="358"/>
      <c r="AJ3553" s="358"/>
    </row>
    <row r="3554" spans="1:36" x14ac:dyDescent="0.25">
      <c r="A3554" s="353" t="s">
        <v>254</v>
      </c>
      <c r="B3554" s="353" t="s">
        <v>345</v>
      </c>
      <c r="C3554" s="441">
        <f t="shared" ref="C3554:H3554" si="2995">C138</f>
        <v>20000</v>
      </c>
      <c r="D3554" s="441"/>
      <c r="E3554" s="441"/>
      <c r="F3554" s="441"/>
      <c r="G3554" s="441"/>
      <c r="H3554" s="441">
        <f t="shared" si="2995"/>
        <v>0</v>
      </c>
      <c r="I3554" s="441"/>
      <c r="J3554" s="445"/>
      <c r="K3554" s="358"/>
      <c r="L3554" s="358"/>
      <c r="M3554" s="358"/>
      <c r="N3554" s="358"/>
      <c r="O3554" s="358"/>
      <c r="P3554" s="358"/>
      <c r="Q3554" s="358"/>
      <c r="R3554" s="358"/>
      <c r="S3554" s="358"/>
      <c r="T3554" s="358"/>
      <c r="U3554" s="358"/>
      <c r="V3554" s="358"/>
      <c r="W3554" s="358"/>
      <c r="X3554" s="358"/>
      <c r="Y3554" s="358"/>
      <c r="Z3554" s="358"/>
      <c r="AA3554" s="358"/>
      <c r="AB3554" s="358"/>
      <c r="AC3554" s="358"/>
      <c r="AD3554" s="358"/>
      <c r="AE3554" s="358"/>
      <c r="AF3554" s="358"/>
      <c r="AG3554" s="358"/>
      <c r="AH3554" s="358"/>
      <c r="AI3554" s="358"/>
      <c r="AJ3554" s="358"/>
    </row>
    <row r="3555" spans="1:36" x14ac:dyDescent="0.25">
      <c r="A3555" s="353" t="s">
        <v>255</v>
      </c>
      <c r="B3555" s="353" t="s">
        <v>558</v>
      </c>
      <c r="C3555" s="441">
        <f t="shared" ref="C3555:H3555" si="2996">C139</f>
        <v>6240</v>
      </c>
      <c r="D3555" s="441"/>
      <c r="E3555" s="441"/>
      <c r="F3555" s="441"/>
      <c r="G3555" s="441"/>
      <c r="H3555" s="441">
        <f t="shared" si="2996"/>
        <v>0</v>
      </c>
      <c r="I3555" s="441"/>
      <c r="J3555" s="445"/>
      <c r="K3555" s="358"/>
      <c r="L3555" s="358"/>
      <c r="M3555" s="358"/>
      <c r="N3555" s="358"/>
      <c r="O3555" s="358"/>
      <c r="P3555" s="358"/>
      <c r="Q3555" s="358"/>
      <c r="R3555" s="358"/>
      <c r="S3555" s="358"/>
      <c r="T3555" s="358"/>
      <c r="U3555" s="358"/>
      <c r="V3555" s="358"/>
      <c r="W3555" s="358"/>
      <c r="X3555" s="358"/>
      <c r="Y3555" s="358"/>
      <c r="Z3555" s="358"/>
      <c r="AA3555" s="358"/>
      <c r="AB3555" s="358"/>
      <c r="AC3555" s="358"/>
      <c r="AD3555" s="358"/>
      <c r="AE3555" s="358"/>
      <c r="AF3555" s="358"/>
      <c r="AG3555" s="358"/>
      <c r="AH3555" s="358"/>
      <c r="AI3555" s="358"/>
      <c r="AJ3555" s="358"/>
    </row>
    <row r="3556" spans="1:36" x14ac:dyDescent="0.25">
      <c r="A3556" s="353" t="s">
        <v>255</v>
      </c>
      <c r="B3556" s="353" t="s">
        <v>270</v>
      </c>
      <c r="C3556" s="441">
        <f t="shared" ref="C3556:H3556" si="2997">C140</f>
        <v>25000</v>
      </c>
      <c r="D3556" s="441"/>
      <c r="E3556" s="441"/>
      <c r="F3556" s="441"/>
      <c r="G3556" s="441"/>
      <c r="H3556" s="441">
        <f t="shared" si="2997"/>
        <v>0</v>
      </c>
      <c r="I3556" s="441"/>
      <c r="J3556" s="445"/>
      <c r="K3556" s="358"/>
      <c r="L3556" s="358"/>
      <c r="M3556" s="358"/>
      <c r="N3556" s="358"/>
      <c r="O3556" s="358"/>
      <c r="P3556" s="358"/>
      <c r="Q3556" s="358"/>
      <c r="R3556" s="358"/>
      <c r="S3556" s="358"/>
      <c r="T3556" s="358"/>
      <c r="U3556" s="358"/>
      <c r="V3556" s="358"/>
      <c r="W3556" s="358"/>
      <c r="X3556" s="358"/>
      <c r="Y3556" s="358"/>
      <c r="Z3556" s="358"/>
      <c r="AA3556" s="358"/>
      <c r="AB3556" s="358"/>
      <c r="AC3556" s="358"/>
      <c r="AD3556" s="358"/>
      <c r="AE3556" s="358"/>
      <c r="AF3556" s="358"/>
      <c r="AG3556" s="358"/>
      <c r="AH3556" s="358"/>
      <c r="AI3556" s="358"/>
      <c r="AJ3556" s="358"/>
    </row>
    <row r="3557" spans="1:36" x14ac:dyDescent="0.25">
      <c r="A3557" s="353" t="s">
        <v>255</v>
      </c>
      <c r="B3557" s="353" t="s">
        <v>559</v>
      </c>
      <c r="C3557" s="441">
        <f t="shared" ref="C3557:H3557" si="2998">C141</f>
        <v>12500</v>
      </c>
      <c r="D3557" s="441"/>
      <c r="E3557" s="441"/>
      <c r="F3557" s="441"/>
      <c r="G3557" s="441"/>
      <c r="H3557" s="441">
        <f t="shared" si="2998"/>
        <v>0</v>
      </c>
      <c r="I3557" s="441"/>
      <c r="J3557" s="445"/>
      <c r="K3557" s="358"/>
      <c r="L3557" s="358"/>
      <c r="M3557" s="358"/>
      <c r="N3557" s="358"/>
      <c r="O3557" s="358"/>
      <c r="P3557" s="358"/>
      <c r="Q3557" s="358"/>
      <c r="R3557" s="358"/>
      <c r="S3557" s="358"/>
      <c r="T3557" s="358"/>
      <c r="U3557" s="358"/>
      <c r="V3557" s="358"/>
      <c r="W3557" s="358"/>
      <c r="X3557" s="358"/>
      <c r="Y3557" s="358"/>
      <c r="Z3557" s="358"/>
      <c r="AA3557" s="358"/>
      <c r="AB3557" s="358"/>
      <c r="AC3557" s="358"/>
      <c r="AD3557" s="358"/>
      <c r="AE3557" s="358"/>
      <c r="AF3557" s="358"/>
      <c r="AG3557" s="358"/>
      <c r="AH3557" s="358"/>
      <c r="AI3557" s="358"/>
      <c r="AJ3557" s="358"/>
    </row>
    <row r="3558" spans="1:36" x14ac:dyDescent="0.25">
      <c r="A3558" s="353" t="s">
        <v>294</v>
      </c>
      <c r="B3558" s="353" t="s">
        <v>295</v>
      </c>
      <c r="C3558" s="441">
        <f t="shared" ref="C3558:H3558" si="2999">C142</f>
        <v>20000</v>
      </c>
      <c r="D3558" s="441"/>
      <c r="E3558" s="441"/>
      <c r="F3558" s="441"/>
      <c r="G3558" s="441"/>
      <c r="H3558" s="441">
        <f t="shared" si="2999"/>
        <v>0</v>
      </c>
      <c r="I3558" s="441"/>
      <c r="J3558" s="445"/>
      <c r="K3558" s="358"/>
      <c r="L3558" s="358"/>
      <c r="M3558" s="358"/>
      <c r="N3558" s="358"/>
      <c r="O3558" s="358"/>
      <c r="P3558" s="358"/>
      <c r="Q3558" s="358"/>
      <c r="R3558" s="358"/>
      <c r="S3558" s="358"/>
      <c r="T3558" s="358"/>
      <c r="U3558" s="358"/>
      <c r="V3558" s="358"/>
      <c r="W3558" s="358"/>
      <c r="X3558" s="358"/>
      <c r="Y3558" s="358"/>
      <c r="Z3558" s="358"/>
      <c r="AA3558" s="358"/>
      <c r="AB3558" s="358"/>
      <c r="AC3558" s="358"/>
      <c r="AD3558" s="358"/>
      <c r="AE3558" s="358"/>
      <c r="AF3558" s="358"/>
      <c r="AG3558" s="358"/>
      <c r="AH3558" s="358"/>
      <c r="AI3558" s="358"/>
      <c r="AJ3558" s="358"/>
    </row>
    <row r="3559" spans="1:36" x14ac:dyDescent="0.25">
      <c r="A3559" s="353" t="s">
        <v>402</v>
      </c>
      <c r="B3559" s="353" t="s">
        <v>402</v>
      </c>
      <c r="C3559" s="441">
        <f t="shared" ref="C3559:H3559" si="3000">C143</f>
        <v>1000</v>
      </c>
      <c r="D3559" s="441"/>
      <c r="E3559" s="441"/>
      <c r="F3559" s="441"/>
      <c r="G3559" s="441"/>
      <c r="H3559" s="441">
        <f t="shared" si="3000"/>
        <v>0</v>
      </c>
      <c r="I3559" s="441"/>
      <c r="J3559" s="445"/>
      <c r="K3559" s="358"/>
      <c r="L3559" s="358"/>
      <c r="M3559" s="358"/>
      <c r="N3559" s="358"/>
      <c r="O3559" s="358"/>
      <c r="P3559" s="358"/>
      <c r="Q3559" s="358"/>
      <c r="R3559" s="358"/>
      <c r="S3559" s="358"/>
      <c r="T3559" s="358"/>
      <c r="U3559" s="358"/>
      <c r="V3559" s="358"/>
      <c r="W3559" s="358"/>
      <c r="X3559" s="358"/>
      <c r="Y3559" s="358"/>
      <c r="Z3559" s="358"/>
      <c r="AA3559" s="358"/>
      <c r="AB3559" s="358"/>
      <c r="AC3559" s="358"/>
      <c r="AD3559" s="358"/>
      <c r="AE3559" s="358"/>
      <c r="AF3559" s="358"/>
      <c r="AG3559" s="358"/>
      <c r="AH3559" s="358"/>
      <c r="AI3559" s="358"/>
      <c r="AJ3559" s="358"/>
    </row>
    <row r="3560" spans="1:36" x14ac:dyDescent="0.25">
      <c r="A3560" s="353" t="s">
        <v>273</v>
      </c>
      <c r="B3560" s="353" t="s">
        <v>273</v>
      </c>
      <c r="C3560" s="441">
        <f t="shared" ref="C3560:H3560" si="3001">C144</f>
        <v>600</v>
      </c>
      <c r="D3560" s="441"/>
      <c r="E3560" s="441"/>
      <c r="F3560" s="441"/>
      <c r="G3560" s="441"/>
      <c r="H3560" s="441">
        <f t="shared" si="3001"/>
        <v>1</v>
      </c>
      <c r="I3560" s="441"/>
      <c r="J3560" s="445"/>
      <c r="K3560" s="358"/>
      <c r="L3560" s="358"/>
      <c r="M3560" s="358"/>
      <c r="N3560" s="358"/>
      <c r="O3560" s="358"/>
      <c r="P3560" s="358"/>
      <c r="Q3560" s="358"/>
      <c r="R3560" s="358"/>
      <c r="S3560" s="358"/>
      <c r="T3560" s="358"/>
      <c r="U3560" s="358"/>
      <c r="V3560" s="358"/>
      <c r="W3560" s="358"/>
      <c r="X3560" s="358"/>
      <c r="Y3560" s="358"/>
      <c r="Z3560" s="358"/>
      <c r="AA3560" s="358"/>
      <c r="AB3560" s="358"/>
      <c r="AC3560" s="358"/>
      <c r="AD3560" s="358"/>
      <c r="AE3560" s="358"/>
      <c r="AF3560" s="358"/>
      <c r="AG3560" s="358"/>
      <c r="AH3560" s="358"/>
      <c r="AI3560" s="358"/>
      <c r="AJ3560" s="358"/>
    </row>
    <row r="3561" spans="1:36" x14ac:dyDescent="0.25">
      <c r="A3561" s="353" t="s">
        <v>256</v>
      </c>
      <c r="B3561" s="353" t="s">
        <v>386</v>
      </c>
      <c r="C3561" s="441">
        <f t="shared" ref="C3561:H3561" si="3002">C145</f>
        <v>20000</v>
      </c>
      <c r="D3561" s="441"/>
      <c r="E3561" s="441"/>
      <c r="F3561" s="441"/>
      <c r="G3561" s="441"/>
      <c r="H3561" s="441">
        <f t="shared" si="3002"/>
        <v>0</v>
      </c>
      <c r="I3561" s="441"/>
      <c r="J3561" s="445"/>
      <c r="K3561" s="358"/>
      <c r="L3561" s="358"/>
      <c r="M3561" s="358"/>
      <c r="N3561" s="358"/>
      <c r="O3561" s="358"/>
      <c r="P3561" s="358"/>
      <c r="Q3561" s="358"/>
      <c r="R3561" s="358"/>
      <c r="S3561" s="358"/>
      <c r="T3561" s="358"/>
      <c r="U3561" s="358"/>
      <c r="V3561" s="358"/>
      <c r="W3561" s="358"/>
      <c r="X3561" s="358"/>
      <c r="Y3561" s="358"/>
      <c r="Z3561" s="358"/>
      <c r="AA3561" s="358"/>
      <c r="AB3561" s="358"/>
      <c r="AC3561" s="358"/>
      <c r="AD3561" s="358"/>
      <c r="AE3561" s="358"/>
      <c r="AF3561" s="358"/>
      <c r="AG3561" s="358"/>
      <c r="AH3561" s="358"/>
      <c r="AI3561" s="358"/>
      <c r="AJ3561" s="358"/>
    </row>
    <row r="3562" spans="1:36" x14ac:dyDescent="0.25">
      <c r="A3562" s="353" t="s">
        <v>256</v>
      </c>
      <c r="B3562" s="353" t="s">
        <v>348</v>
      </c>
      <c r="C3562" s="441">
        <f t="shared" ref="C3562:H3562" si="3003">C146</f>
        <v>20000</v>
      </c>
      <c r="D3562" s="441"/>
      <c r="E3562" s="441"/>
      <c r="F3562" s="441"/>
      <c r="G3562" s="441"/>
      <c r="H3562" s="441">
        <f t="shared" si="3003"/>
        <v>0</v>
      </c>
      <c r="I3562" s="441"/>
      <c r="J3562" s="445"/>
      <c r="K3562" s="358"/>
      <c r="L3562" s="358"/>
      <c r="M3562" s="358"/>
      <c r="N3562" s="358"/>
      <c r="O3562" s="358"/>
      <c r="P3562" s="358"/>
      <c r="Q3562" s="358"/>
      <c r="R3562" s="358"/>
      <c r="S3562" s="358"/>
      <c r="T3562" s="358"/>
      <c r="U3562" s="358"/>
      <c r="V3562" s="358"/>
      <c r="W3562" s="358"/>
      <c r="X3562" s="358"/>
      <c r="Y3562" s="358"/>
      <c r="Z3562" s="358"/>
      <c r="AA3562" s="358"/>
      <c r="AB3562" s="358"/>
      <c r="AC3562" s="358"/>
      <c r="AD3562" s="358"/>
      <c r="AE3562" s="358"/>
      <c r="AF3562" s="358"/>
      <c r="AG3562" s="358"/>
      <c r="AH3562" s="358"/>
      <c r="AI3562" s="358"/>
      <c r="AJ3562" s="358"/>
    </row>
    <row r="3563" spans="1:36" x14ac:dyDescent="0.25">
      <c r="A3563" s="353" t="s">
        <v>256</v>
      </c>
      <c r="B3563" s="353" t="s">
        <v>409</v>
      </c>
      <c r="C3563" s="441">
        <f t="shared" ref="C3563:H3563" si="3004">C147</f>
        <v>20000</v>
      </c>
      <c r="D3563" s="441"/>
      <c r="E3563" s="441"/>
      <c r="F3563" s="441"/>
      <c r="G3563" s="441"/>
      <c r="H3563" s="441">
        <f t="shared" si="3004"/>
        <v>0</v>
      </c>
      <c r="I3563" s="441"/>
      <c r="J3563" s="445"/>
      <c r="K3563" s="358"/>
      <c r="L3563" s="358"/>
      <c r="M3563" s="358"/>
      <c r="N3563" s="358"/>
      <c r="O3563" s="358"/>
      <c r="P3563" s="358"/>
      <c r="Q3563" s="358"/>
      <c r="R3563" s="358"/>
      <c r="S3563" s="358"/>
      <c r="T3563" s="358"/>
      <c r="U3563" s="358"/>
      <c r="V3563" s="358"/>
      <c r="W3563" s="358"/>
      <c r="X3563" s="358"/>
      <c r="Y3563" s="358"/>
      <c r="Z3563" s="358"/>
      <c r="AA3563" s="358"/>
      <c r="AB3563" s="358"/>
      <c r="AC3563" s="358"/>
      <c r="AD3563" s="358"/>
      <c r="AE3563" s="358"/>
      <c r="AF3563" s="358"/>
      <c r="AG3563" s="358"/>
      <c r="AH3563" s="358"/>
      <c r="AI3563" s="358"/>
      <c r="AJ3563" s="358"/>
    </row>
    <row r="3564" spans="1:36" x14ac:dyDescent="0.25">
      <c r="A3564" s="353" t="s">
        <v>503</v>
      </c>
      <c r="B3564" s="353" t="s">
        <v>503</v>
      </c>
      <c r="C3564" s="441">
        <f t="shared" ref="C3564:H3564" si="3005">C148</f>
        <v>1500</v>
      </c>
      <c r="D3564" s="441"/>
      <c r="E3564" s="441"/>
      <c r="F3564" s="441"/>
      <c r="G3564" s="441"/>
      <c r="H3564" s="441">
        <f t="shared" si="3005"/>
        <v>0</v>
      </c>
      <c r="I3564" s="441"/>
      <c r="J3564" s="445"/>
      <c r="K3564" s="358"/>
      <c r="L3564" s="358"/>
      <c r="M3564" s="358"/>
      <c r="N3564" s="358"/>
      <c r="O3564" s="358"/>
      <c r="P3564" s="358"/>
      <c r="Q3564" s="358"/>
      <c r="R3564" s="358"/>
      <c r="S3564" s="358"/>
      <c r="T3564" s="358"/>
      <c r="U3564" s="358"/>
      <c r="V3564" s="358"/>
      <c r="W3564" s="358"/>
      <c r="X3564" s="358"/>
      <c r="Y3564" s="358"/>
      <c r="Z3564" s="358"/>
      <c r="AA3564" s="358"/>
      <c r="AB3564" s="358"/>
      <c r="AC3564" s="358"/>
      <c r="AD3564" s="358"/>
      <c r="AE3564" s="358"/>
      <c r="AF3564" s="358"/>
      <c r="AG3564" s="358"/>
      <c r="AH3564" s="358"/>
      <c r="AI3564" s="358"/>
      <c r="AJ3564" s="358"/>
    </row>
    <row r="3565" spans="1:36" x14ac:dyDescent="0.25">
      <c r="A3565" s="353" t="s">
        <v>543</v>
      </c>
      <c r="B3565" s="353" t="s">
        <v>543</v>
      </c>
      <c r="C3565" s="441">
        <f t="shared" ref="C3565:H3565" si="3006">C149</f>
        <v>1800</v>
      </c>
      <c r="D3565" s="441"/>
      <c r="E3565" s="441"/>
      <c r="F3565" s="441"/>
      <c r="G3565" s="441"/>
      <c r="H3565" s="441">
        <f t="shared" si="3006"/>
        <v>0</v>
      </c>
      <c r="I3565" s="441"/>
      <c r="J3565" s="445"/>
      <c r="K3565" s="358"/>
      <c r="L3565" s="358"/>
      <c r="M3565" s="358"/>
      <c r="N3565" s="358"/>
      <c r="O3565" s="358"/>
      <c r="P3565" s="358"/>
      <c r="Q3565" s="358"/>
      <c r="R3565" s="358"/>
      <c r="S3565" s="358"/>
      <c r="T3565" s="358"/>
      <c r="U3565" s="358"/>
      <c r="V3565" s="358"/>
      <c r="W3565" s="358"/>
      <c r="X3565" s="358"/>
      <c r="Y3565" s="358"/>
      <c r="Z3565" s="358"/>
      <c r="AA3565" s="358"/>
      <c r="AB3565" s="358"/>
      <c r="AC3565" s="358"/>
      <c r="AD3565" s="358"/>
      <c r="AE3565" s="358"/>
      <c r="AF3565" s="358"/>
      <c r="AG3565" s="358"/>
      <c r="AH3565" s="358"/>
      <c r="AI3565" s="358"/>
      <c r="AJ3565" s="358"/>
    </row>
    <row r="3566" spans="1:36" x14ac:dyDescent="0.25">
      <c r="A3566" s="353" t="s">
        <v>843</v>
      </c>
      <c r="B3566" s="353" t="s">
        <v>289</v>
      </c>
      <c r="C3566" s="441">
        <f t="shared" ref="C3566:H3566" si="3007">C150</f>
        <v>22400</v>
      </c>
      <c r="D3566" s="441"/>
      <c r="E3566" s="441"/>
      <c r="F3566" s="441"/>
      <c r="G3566" s="441"/>
      <c r="H3566" s="441">
        <f t="shared" si="3007"/>
        <v>1</v>
      </c>
      <c r="I3566" s="441"/>
      <c r="J3566" s="445"/>
      <c r="K3566" s="358"/>
      <c r="L3566" s="358"/>
      <c r="M3566" s="358"/>
      <c r="N3566" s="358"/>
      <c r="O3566" s="358"/>
      <c r="P3566" s="358"/>
      <c r="Q3566" s="358"/>
      <c r="R3566" s="358"/>
      <c r="S3566" s="358"/>
      <c r="T3566" s="358"/>
      <c r="U3566" s="358"/>
      <c r="V3566" s="358"/>
      <c r="W3566" s="358"/>
      <c r="X3566" s="358"/>
      <c r="Y3566" s="358"/>
      <c r="Z3566" s="358"/>
      <c r="AA3566" s="358"/>
      <c r="AB3566" s="358"/>
      <c r="AC3566" s="358"/>
      <c r="AD3566" s="358"/>
      <c r="AE3566" s="358"/>
      <c r="AF3566" s="358"/>
      <c r="AG3566" s="358"/>
      <c r="AH3566" s="358"/>
      <c r="AI3566" s="358"/>
      <c r="AJ3566" s="358"/>
    </row>
    <row r="3567" spans="1:36" x14ac:dyDescent="0.25">
      <c r="A3567" s="353" t="s">
        <v>555</v>
      </c>
      <c r="B3567" s="353" t="s">
        <v>556</v>
      </c>
      <c r="C3567" s="441">
        <f t="shared" ref="C3567:H3567" si="3008">C151</f>
        <v>5000</v>
      </c>
      <c r="D3567" s="441"/>
      <c r="E3567" s="441"/>
      <c r="F3567" s="441"/>
      <c r="G3567" s="441"/>
      <c r="H3567" s="441">
        <f t="shared" si="3008"/>
        <v>0</v>
      </c>
      <c r="I3567" s="441"/>
      <c r="J3567" s="445"/>
      <c r="K3567" s="358"/>
      <c r="L3567" s="358"/>
      <c r="M3567" s="358"/>
      <c r="N3567" s="358"/>
      <c r="O3567" s="358"/>
      <c r="P3567" s="358"/>
      <c r="Q3567" s="358"/>
      <c r="R3567" s="358"/>
      <c r="S3567" s="358"/>
      <c r="T3567" s="358"/>
      <c r="U3567" s="358"/>
      <c r="V3567" s="358"/>
      <c r="W3567" s="358"/>
      <c r="X3567" s="358"/>
      <c r="Y3567" s="358"/>
      <c r="Z3567" s="358"/>
      <c r="AA3567" s="358"/>
      <c r="AB3567" s="358"/>
      <c r="AC3567" s="358"/>
      <c r="AD3567" s="358"/>
      <c r="AE3567" s="358"/>
      <c r="AF3567" s="358"/>
      <c r="AG3567" s="358"/>
      <c r="AH3567" s="358"/>
      <c r="AI3567" s="358"/>
      <c r="AJ3567" s="358"/>
    </row>
    <row r="3568" spans="1:36" x14ac:dyDescent="0.25">
      <c r="A3568" s="353" t="s">
        <v>472</v>
      </c>
      <c r="B3568" s="353" t="s">
        <v>472</v>
      </c>
      <c r="C3568" s="441">
        <f t="shared" ref="C3568:H3568" si="3009">C152</f>
        <v>750</v>
      </c>
      <c r="D3568" s="441"/>
      <c r="E3568" s="441"/>
      <c r="F3568" s="441"/>
      <c r="G3568" s="441"/>
      <c r="H3568" s="441">
        <f t="shared" si="3009"/>
        <v>0</v>
      </c>
      <c r="I3568" s="441"/>
      <c r="J3568" s="445"/>
      <c r="K3568" s="358"/>
      <c r="L3568" s="358"/>
      <c r="M3568" s="358"/>
      <c r="N3568" s="358"/>
      <c r="O3568" s="358"/>
      <c r="P3568" s="358"/>
      <c r="Q3568" s="358"/>
      <c r="R3568" s="358"/>
      <c r="S3568" s="358"/>
      <c r="T3568" s="358"/>
      <c r="U3568" s="358"/>
      <c r="V3568" s="358"/>
      <c r="W3568" s="358"/>
      <c r="X3568" s="358"/>
      <c r="Y3568" s="358"/>
      <c r="Z3568" s="358"/>
      <c r="AA3568" s="358"/>
      <c r="AB3568" s="358"/>
      <c r="AC3568" s="358"/>
      <c r="AD3568" s="358"/>
      <c r="AE3568" s="358"/>
      <c r="AF3568" s="358"/>
      <c r="AG3568" s="358"/>
      <c r="AH3568" s="358"/>
      <c r="AI3568" s="358"/>
      <c r="AJ3568" s="358"/>
    </row>
    <row r="3569" spans="1:36" x14ac:dyDescent="0.25">
      <c r="A3569" s="353" t="s">
        <v>329</v>
      </c>
      <c r="B3569" s="353" t="s">
        <v>329</v>
      </c>
      <c r="C3569" s="441">
        <f t="shared" ref="C3569:H3569" si="3010">C153</f>
        <v>600</v>
      </c>
      <c r="D3569" s="441"/>
      <c r="E3569" s="441"/>
      <c r="F3569" s="441"/>
      <c r="G3569" s="441"/>
      <c r="H3569" s="441">
        <f t="shared" si="3010"/>
        <v>0</v>
      </c>
      <c r="I3569" s="441"/>
      <c r="J3569" s="445"/>
      <c r="K3569" s="358"/>
      <c r="L3569" s="358"/>
      <c r="M3569" s="358"/>
      <c r="N3569" s="358"/>
      <c r="O3569" s="358"/>
      <c r="P3569" s="358"/>
      <c r="Q3569" s="358"/>
      <c r="R3569" s="358"/>
      <c r="S3569" s="358"/>
      <c r="T3569" s="358"/>
      <c r="U3569" s="358"/>
      <c r="V3569" s="358"/>
      <c r="W3569" s="358"/>
      <c r="X3569" s="358"/>
      <c r="Y3569" s="358"/>
      <c r="Z3569" s="358"/>
      <c r="AA3569" s="358"/>
      <c r="AB3569" s="358"/>
      <c r="AC3569" s="358"/>
      <c r="AD3569" s="358"/>
      <c r="AE3569" s="358"/>
      <c r="AF3569" s="358"/>
      <c r="AG3569" s="358"/>
      <c r="AH3569" s="358"/>
      <c r="AI3569" s="358"/>
      <c r="AJ3569" s="358"/>
    </row>
    <row r="3570" spans="1:36" x14ac:dyDescent="0.25">
      <c r="A3570" s="353" t="s">
        <v>480</v>
      </c>
      <c r="B3570" s="353" t="s">
        <v>480</v>
      </c>
      <c r="C3570" s="441">
        <f t="shared" ref="C3570:H3570" si="3011">C154</f>
        <v>600</v>
      </c>
      <c r="D3570" s="441"/>
      <c r="E3570" s="441"/>
      <c r="F3570" s="441"/>
      <c r="G3570" s="441"/>
      <c r="H3570" s="441">
        <f t="shared" si="3011"/>
        <v>0</v>
      </c>
      <c r="I3570" s="441"/>
      <c r="J3570" s="445"/>
      <c r="K3570" s="358"/>
      <c r="L3570" s="358"/>
      <c r="M3570" s="358"/>
      <c r="N3570" s="358"/>
      <c r="O3570" s="358"/>
      <c r="P3570" s="358"/>
      <c r="Q3570" s="358"/>
      <c r="R3570" s="358"/>
      <c r="S3570" s="358"/>
      <c r="T3570" s="358"/>
      <c r="U3570" s="358"/>
      <c r="V3570" s="358"/>
      <c r="W3570" s="358"/>
      <c r="X3570" s="358"/>
      <c r="Y3570" s="358"/>
      <c r="Z3570" s="358"/>
      <c r="AA3570" s="358"/>
      <c r="AB3570" s="358"/>
      <c r="AC3570" s="358"/>
      <c r="AD3570" s="358"/>
      <c r="AE3570" s="358"/>
      <c r="AF3570" s="358"/>
      <c r="AG3570" s="358"/>
      <c r="AH3570" s="358"/>
      <c r="AI3570" s="358"/>
      <c r="AJ3570" s="358"/>
    </row>
    <row r="3571" spans="1:36" x14ac:dyDescent="0.25">
      <c r="A3571" s="353" t="s">
        <v>343</v>
      </c>
      <c r="B3571" s="353" t="s">
        <v>343</v>
      </c>
      <c r="C3571" s="441">
        <f t="shared" ref="C3571:H3571" si="3012">C155</f>
        <v>2500</v>
      </c>
      <c r="D3571" s="441"/>
      <c r="E3571" s="441"/>
      <c r="F3571" s="441"/>
      <c r="G3571" s="441"/>
      <c r="H3571" s="441">
        <f t="shared" si="3012"/>
        <v>0</v>
      </c>
      <c r="I3571" s="441"/>
      <c r="J3571" s="445"/>
      <c r="K3571" s="358"/>
      <c r="L3571" s="358"/>
      <c r="M3571" s="358"/>
      <c r="N3571" s="358"/>
      <c r="O3571" s="358"/>
      <c r="P3571" s="358"/>
      <c r="Q3571" s="358"/>
      <c r="R3571" s="358"/>
      <c r="S3571" s="358"/>
      <c r="T3571" s="358"/>
      <c r="U3571" s="358"/>
      <c r="V3571" s="358"/>
      <c r="W3571" s="358"/>
      <c r="X3571" s="358"/>
      <c r="Y3571" s="358"/>
      <c r="Z3571" s="358"/>
      <c r="AA3571" s="358"/>
      <c r="AB3571" s="358"/>
      <c r="AC3571" s="358"/>
      <c r="AD3571" s="358"/>
      <c r="AE3571" s="358"/>
      <c r="AF3571" s="358"/>
      <c r="AG3571" s="358"/>
      <c r="AH3571" s="358"/>
      <c r="AI3571" s="358"/>
      <c r="AJ3571" s="358"/>
    </row>
    <row r="3572" spans="1:36" x14ac:dyDescent="0.25">
      <c r="A3572" s="353" t="s">
        <v>544</v>
      </c>
      <c r="B3572" s="353" t="s">
        <v>545</v>
      </c>
      <c r="C3572" s="441">
        <f t="shared" ref="C3572:H3572" si="3013">C156</f>
        <v>12504</v>
      </c>
      <c r="D3572" s="441"/>
      <c r="E3572" s="441"/>
      <c r="F3572" s="441"/>
      <c r="G3572" s="441"/>
      <c r="H3572" s="441">
        <f t="shared" si="3013"/>
        <v>0</v>
      </c>
      <c r="I3572" s="441"/>
      <c r="J3572" s="445"/>
      <c r="K3572" s="358"/>
      <c r="L3572" s="358"/>
      <c r="M3572" s="358"/>
      <c r="N3572" s="358"/>
      <c r="O3572" s="358"/>
      <c r="P3572" s="358"/>
      <c r="Q3572" s="358"/>
      <c r="R3572" s="358"/>
      <c r="S3572" s="358"/>
      <c r="T3572" s="358"/>
      <c r="U3572" s="358"/>
      <c r="V3572" s="358"/>
      <c r="W3572" s="358"/>
      <c r="X3572" s="358"/>
      <c r="Y3572" s="358"/>
      <c r="Z3572" s="358"/>
      <c r="AA3572" s="358"/>
      <c r="AB3572" s="358"/>
      <c r="AC3572" s="358"/>
      <c r="AD3572" s="358"/>
      <c r="AE3572" s="358"/>
      <c r="AF3572" s="358"/>
      <c r="AG3572" s="358"/>
      <c r="AH3572" s="358"/>
      <c r="AI3572" s="358"/>
      <c r="AJ3572" s="358"/>
    </row>
    <row r="3573" spans="1:36" x14ac:dyDescent="0.25">
      <c r="A3573" s="353" t="s">
        <v>367</v>
      </c>
      <c r="B3573" s="353" t="s">
        <v>367</v>
      </c>
      <c r="C3573" s="441">
        <f t="shared" ref="C3573:H3573" si="3014">C157</f>
        <v>5000</v>
      </c>
      <c r="D3573" s="441"/>
      <c r="E3573" s="441"/>
      <c r="F3573" s="441"/>
      <c r="G3573" s="441"/>
      <c r="H3573" s="441">
        <f t="shared" si="3014"/>
        <v>0</v>
      </c>
      <c r="I3573" s="441"/>
      <c r="J3573" s="445"/>
      <c r="K3573" s="358"/>
      <c r="L3573" s="358"/>
      <c r="M3573" s="358"/>
      <c r="N3573" s="358"/>
      <c r="O3573" s="358"/>
      <c r="P3573" s="358"/>
      <c r="Q3573" s="358"/>
      <c r="R3573" s="358"/>
      <c r="S3573" s="358"/>
      <c r="T3573" s="358"/>
      <c r="U3573" s="358"/>
      <c r="V3573" s="358"/>
      <c r="W3573" s="358"/>
      <c r="X3573" s="358"/>
      <c r="Y3573" s="358"/>
      <c r="Z3573" s="358"/>
      <c r="AA3573" s="358"/>
      <c r="AB3573" s="358"/>
      <c r="AC3573" s="358"/>
      <c r="AD3573" s="358"/>
      <c r="AE3573" s="358"/>
      <c r="AF3573" s="358"/>
      <c r="AG3573" s="358"/>
      <c r="AH3573" s="358"/>
      <c r="AI3573" s="358"/>
      <c r="AJ3573" s="358"/>
    </row>
    <row r="3574" spans="1:36" x14ac:dyDescent="0.25">
      <c r="A3574" s="353" t="s">
        <v>498</v>
      </c>
      <c r="B3574" s="353" t="s">
        <v>498</v>
      </c>
      <c r="C3574" s="441">
        <f t="shared" ref="C3574:H3574" si="3015">C158</f>
        <v>5000</v>
      </c>
      <c r="D3574" s="441"/>
      <c r="E3574" s="441"/>
      <c r="F3574" s="441"/>
      <c r="G3574" s="441"/>
      <c r="H3574" s="441">
        <f t="shared" si="3015"/>
        <v>0</v>
      </c>
      <c r="I3574" s="441"/>
      <c r="J3574" s="445"/>
      <c r="K3574" s="358"/>
      <c r="L3574" s="358"/>
      <c r="M3574" s="358"/>
      <c r="N3574" s="358"/>
      <c r="O3574" s="358"/>
      <c r="P3574" s="358"/>
      <c r="Q3574" s="358"/>
      <c r="R3574" s="358"/>
      <c r="S3574" s="358"/>
      <c r="T3574" s="358"/>
      <c r="U3574" s="358"/>
      <c r="V3574" s="358"/>
      <c r="W3574" s="358"/>
      <c r="X3574" s="358"/>
      <c r="Y3574" s="358"/>
      <c r="Z3574" s="358"/>
      <c r="AA3574" s="358"/>
      <c r="AB3574" s="358"/>
      <c r="AC3574" s="358"/>
      <c r="AD3574" s="358"/>
      <c r="AE3574" s="358"/>
      <c r="AF3574" s="358"/>
      <c r="AG3574" s="358"/>
      <c r="AH3574" s="358"/>
      <c r="AI3574" s="358"/>
      <c r="AJ3574" s="358"/>
    </row>
    <row r="3575" spans="1:36" x14ac:dyDescent="0.25">
      <c r="A3575" s="353" t="s">
        <v>498</v>
      </c>
      <c r="B3575" s="353" t="s">
        <v>499</v>
      </c>
      <c r="C3575" s="441">
        <f t="shared" ref="C3575:H3575" si="3016">C159</f>
        <v>9375</v>
      </c>
      <c r="D3575" s="441"/>
      <c r="E3575" s="441"/>
      <c r="F3575" s="441"/>
      <c r="G3575" s="441"/>
      <c r="H3575" s="441">
        <f t="shared" si="3016"/>
        <v>0</v>
      </c>
      <c r="I3575" s="441"/>
      <c r="J3575" s="445"/>
      <c r="K3575" s="358"/>
      <c r="L3575" s="358"/>
      <c r="M3575" s="358"/>
      <c r="N3575" s="358"/>
      <c r="O3575" s="358"/>
      <c r="P3575" s="358"/>
      <c r="Q3575" s="358"/>
      <c r="R3575" s="358"/>
      <c r="S3575" s="358"/>
      <c r="T3575" s="358"/>
      <c r="U3575" s="358"/>
      <c r="V3575" s="358"/>
      <c r="W3575" s="358"/>
      <c r="X3575" s="358"/>
      <c r="Y3575" s="358"/>
      <c r="Z3575" s="358"/>
      <c r="AA3575" s="358"/>
      <c r="AB3575" s="358"/>
      <c r="AC3575" s="358"/>
      <c r="AD3575" s="358"/>
      <c r="AE3575" s="358"/>
      <c r="AF3575" s="358"/>
      <c r="AG3575" s="358"/>
      <c r="AH3575" s="358"/>
      <c r="AI3575" s="358"/>
      <c r="AJ3575" s="358"/>
    </row>
    <row r="3576" spans="1:36" x14ac:dyDescent="0.25">
      <c r="A3576" s="353" t="s">
        <v>363</v>
      </c>
      <c r="B3576" s="353" t="s">
        <v>363</v>
      </c>
      <c r="C3576" s="441">
        <f t="shared" ref="C3576:H3576" si="3017">C160</f>
        <v>5000</v>
      </c>
      <c r="D3576" s="441"/>
      <c r="E3576" s="441"/>
      <c r="F3576" s="441"/>
      <c r="G3576" s="441"/>
      <c r="H3576" s="441">
        <f t="shared" si="3017"/>
        <v>0</v>
      </c>
      <c r="I3576" s="441"/>
      <c r="J3576" s="445"/>
      <c r="K3576" s="358"/>
      <c r="L3576" s="358"/>
      <c r="M3576" s="358"/>
      <c r="N3576" s="358"/>
      <c r="O3576" s="358"/>
      <c r="P3576" s="358"/>
      <c r="Q3576" s="358"/>
      <c r="R3576" s="358"/>
      <c r="S3576" s="358"/>
      <c r="T3576" s="358"/>
      <c r="U3576" s="358"/>
      <c r="V3576" s="358"/>
      <c r="W3576" s="358"/>
      <c r="X3576" s="358"/>
      <c r="Y3576" s="358"/>
      <c r="Z3576" s="358"/>
      <c r="AA3576" s="358"/>
      <c r="AB3576" s="358"/>
      <c r="AC3576" s="358"/>
      <c r="AD3576" s="358"/>
      <c r="AE3576" s="358"/>
      <c r="AF3576" s="358"/>
      <c r="AG3576" s="358"/>
      <c r="AH3576" s="358"/>
      <c r="AI3576" s="358"/>
      <c r="AJ3576" s="358"/>
    </row>
    <row r="3577" spans="1:36" x14ac:dyDescent="0.25">
      <c r="A3577" s="353" t="s">
        <v>258</v>
      </c>
      <c r="B3577" s="353" t="s">
        <v>359</v>
      </c>
      <c r="C3577" s="441">
        <f t="shared" ref="C3577:H3577" si="3018">C161</f>
        <v>7500</v>
      </c>
      <c r="D3577" s="441"/>
      <c r="E3577" s="441"/>
      <c r="F3577" s="441"/>
      <c r="G3577" s="441"/>
      <c r="H3577" s="441">
        <f t="shared" si="3018"/>
        <v>0</v>
      </c>
      <c r="I3577" s="441"/>
      <c r="J3577" s="445"/>
      <c r="K3577" s="358"/>
      <c r="L3577" s="358"/>
      <c r="M3577" s="358"/>
      <c r="N3577" s="358"/>
      <c r="O3577" s="358"/>
      <c r="P3577" s="358"/>
      <c r="Q3577" s="358"/>
      <c r="R3577" s="358"/>
      <c r="S3577" s="358"/>
      <c r="T3577" s="358"/>
      <c r="U3577" s="358"/>
      <c r="V3577" s="358"/>
      <c r="W3577" s="358"/>
      <c r="X3577" s="358"/>
      <c r="Y3577" s="358"/>
      <c r="Z3577" s="358"/>
      <c r="AA3577" s="358"/>
      <c r="AB3577" s="358"/>
      <c r="AC3577" s="358"/>
      <c r="AD3577" s="358"/>
      <c r="AE3577" s="358"/>
      <c r="AF3577" s="358"/>
      <c r="AG3577" s="358"/>
      <c r="AH3577" s="358"/>
      <c r="AI3577" s="358"/>
      <c r="AJ3577" s="358"/>
    </row>
    <row r="3578" spans="1:36" x14ac:dyDescent="0.25">
      <c r="A3578" s="353" t="s">
        <v>258</v>
      </c>
      <c r="B3578" s="353" t="s">
        <v>340</v>
      </c>
      <c r="C3578" s="441">
        <f t="shared" ref="C3578:H3578" si="3019">C162</f>
        <v>5000</v>
      </c>
      <c r="D3578" s="441"/>
      <c r="E3578" s="441"/>
      <c r="F3578" s="441"/>
      <c r="G3578" s="441"/>
      <c r="H3578" s="441">
        <f t="shared" si="3019"/>
        <v>0</v>
      </c>
      <c r="I3578" s="441"/>
      <c r="J3578" s="445"/>
      <c r="K3578" s="358"/>
      <c r="L3578" s="358"/>
      <c r="M3578" s="358"/>
      <c r="N3578" s="358"/>
      <c r="O3578" s="358"/>
      <c r="P3578" s="358"/>
      <c r="Q3578" s="358"/>
      <c r="R3578" s="358"/>
      <c r="S3578" s="358"/>
      <c r="T3578" s="358"/>
      <c r="U3578" s="358"/>
      <c r="V3578" s="358"/>
      <c r="W3578" s="358"/>
      <c r="X3578" s="358"/>
      <c r="Y3578" s="358"/>
      <c r="Z3578" s="358"/>
      <c r="AA3578" s="358"/>
      <c r="AB3578" s="358"/>
      <c r="AC3578" s="358"/>
      <c r="AD3578" s="358"/>
      <c r="AE3578" s="358"/>
      <c r="AF3578" s="358"/>
      <c r="AG3578" s="358"/>
      <c r="AH3578" s="358"/>
      <c r="AI3578" s="358"/>
      <c r="AJ3578" s="358"/>
    </row>
    <row r="3579" spans="1:36" x14ac:dyDescent="0.25">
      <c r="A3579" s="353" t="s">
        <v>281</v>
      </c>
      <c r="B3579" s="353" t="s">
        <v>281</v>
      </c>
      <c r="C3579" s="441">
        <f t="shared" ref="C3579:H3579" si="3020">C163</f>
        <v>5000</v>
      </c>
      <c r="D3579" s="441"/>
      <c r="E3579" s="441"/>
      <c r="F3579" s="441"/>
      <c r="G3579" s="441"/>
      <c r="H3579" s="441">
        <f t="shared" si="3020"/>
        <v>1</v>
      </c>
      <c r="I3579" s="441"/>
      <c r="J3579" s="445"/>
      <c r="K3579" s="358"/>
      <c r="L3579" s="358"/>
      <c r="M3579" s="358"/>
      <c r="N3579" s="358"/>
      <c r="O3579" s="358"/>
      <c r="P3579" s="358"/>
      <c r="Q3579" s="358"/>
      <c r="R3579" s="358"/>
      <c r="S3579" s="358"/>
      <c r="T3579" s="358"/>
      <c r="U3579" s="358"/>
      <c r="V3579" s="358"/>
      <c r="W3579" s="358"/>
      <c r="X3579" s="358"/>
      <c r="Y3579" s="358"/>
      <c r="Z3579" s="358"/>
      <c r="AA3579" s="358"/>
      <c r="AB3579" s="358"/>
      <c r="AC3579" s="358"/>
      <c r="AD3579" s="358"/>
      <c r="AE3579" s="358"/>
      <c r="AF3579" s="358"/>
      <c r="AG3579" s="358"/>
      <c r="AH3579" s="358"/>
      <c r="AI3579" s="358"/>
      <c r="AJ3579" s="358"/>
    </row>
    <row r="3580" spans="1:36" x14ac:dyDescent="0.25">
      <c r="A3580" s="353" t="s">
        <v>259</v>
      </c>
      <c r="B3580" s="353" t="s">
        <v>315</v>
      </c>
      <c r="C3580" s="441">
        <f t="shared" ref="C3580:H3580" si="3021">C164</f>
        <v>12000</v>
      </c>
      <c r="D3580" s="441"/>
      <c r="E3580" s="441"/>
      <c r="F3580" s="441"/>
      <c r="G3580" s="441"/>
      <c r="H3580" s="441">
        <f t="shared" si="3021"/>
        <v>0</v>
      </c>
      <c r="I3580" s="441"/>
      <c r="J3580" s="445"/>
      <c r="K3580" s="358"/>
      <c r="L3580" s="358"/>
      <c r="M3580" s="358"/>
      <c r="N3580" s="358"/>
      <c r="O3580" s="358"/>
      <c r="P3580" s="358"/>
      <c r="Q3580" s="358"/>
      <c r="R3580" s="358"/>
      <c r="S3580" s="358"/>
      <c r="T3580" s="358"/>
      <c r="U3580" s="358"/>
      <c r="V3580" s="358"/>
      <c r="W3580" s="358"/>
      <c r="X3580" s="358"/>
      <c r="Y3580" s="358"/>
      <c r="Z3580" s="358"/>
      <c r="AA3580" s="358"/>
      <c r="AB3580" s="358"/>
      <c r="AC3580" s="358"/>
      <c r="AD3580" s="358"/>
      <c r="AE3580" s="358"/>
      <c r="AF3580" s="358"/>
      <c r="AG3580" s="358"/>
      <c r="AH3580" s="358"/>
      <c r="AI3580" s="358"/>
      <c r="AJ3580" s="358"/>
    </row>
    <row r="3581" spans="1:36" x14ac:dyDescent="0.25">
      <c r="A3581" s="353" t="s">
        <v>259</v>
      </c>
      <c r="B3581" s="353" t="s">
        <v>454</v>
      </c>
      <c r="C3581" s="441">
        <f t="shared" ref="C3581:H3581" si="3022">C165</f>
        <v>12500</v>
      </c>
      <c r="D3581" s="441"/>
      <c r="E3581" s="441"/>
      <c r="F3581" s="441"/>
      <c r="G3581" s="441"/>
      <c r="H3581" s="441">
        <f t="shared" si="3022"/>
        <v>0</v>
      </c>
      <c r="I3581" s="441"/>
      <c r="J3581" s="445"/>
      <c r="K3581" s="358"/>
      <c r="L3581" s="358"/>
      <c r="M3581" s="358"/>
      <c r="N3581" s="358"/>
      <c r="O3581" s="358"/>
      <c r="P3581" s="358"/>
      <c r="Q3581" s="358"/>
      <c r="R3581" s="358"/>
      <c r="S3581" s="358"/>
      <c r="T3581" s="358"/>
      <c r="U3581" s="358"/>
      <c r="V3581" s="358"/>
      <c r="W3581" s="358"/>
      <c r="X3581" s="358"/>
      <c r="Y3581" s="358"/>
      <c r="Z3581" s="358"/>
      <c r="AA3581" s="358"/>
      <c r="AB3581" s="358"/>
      <c r="AC3581" s="358"/>
      <c r="AD3581" s="358"/>
      <c r="AE3581" s="358"/>
      <c r="AF3581" s="358"/>
      <c r="AG3581" s="358"/>
      <c r="AH3581" s="358"/>
      <c r="AI3581" s="358"/>
      <c r="AJ3581" s="358"/>
    </row>
    <row r="3582" spans="1:36" x14ac:dyDescent="0.25">
      <c r="A3582" s="353" t="s">
        <v>536</v>
      </c>
      <c r="B3582" s="353" t="s">
        <v>536</v>
      </c>
      <c r="C3582" s="441">
        <f t="shared" ref="C3582:H3582" si="3023">C166</f>
        <v>2498.4</v>
      </c>
      <c r="D3582" s="441"/>
      <c r="E3582" s="441"/>
      <c r="F3582" s="441"/>
      <c r="G3582" s="441"/>
      <c r="H3582" s="441">
        <f t="shared" si="3023"/>
        <v>0</v>
      </c>
      <c r="I3582" s="441"/>
      <c r="J3582" s="445"/>
      <c r="K3582" s="358"/>
      <c r="L3582" s="358"/>
      <c r="M3582" s="358"/>
      <c r="N3582" s="358"/>
      <c r="O3582" s="358"/>
      <c r="P3582" s="358"/>
      <c r="Q3582" s="358"/>
      <c r="R3582" s="358"/>
      <c r="S3582" s="358"/>
      <c r="T3582" s="358"/>
      <c r="U3582" s="358"/>
      <c r="V3582" s="358"/>
      <c r="W3582" s="358"/>
      <c r="X3582" s="358"/>
      <c r="Y3582" s="358"/>
      <c r="Z3582" s="358"/>
      <c r="AA3582" s="358"/>
      <c r="AB3582" s="358"/>
      <c r="AC3582" s="358"/>
      <c r="AD3582" s="358"/>
      <c r="AE3582" s="358"/>
      <c r="AF3582" s="358"/>
      <c r="AG3582" s="358"/>
      <c r="AH3582" s="358"/>
      <c r="AI3582" s="358"/>
      <c r="AJ3582" s="358"/>
    </row>
    <row r="3583" spans="1:36" x14ac:dyDescent="0.25">
      <c r="A3583" s="353" t="s">
        <v>399</v>
      </c>
      <c r="B3583" s="353" t="s">
        <v>399</v>
      </c>
      <c r="C3583" s="441">
        <f t="shared" ref="C3583:H3583" si="3024">C167</f>
        <v>20000</v>
      </c>
      <c r="D3583" s="441"/>
      <c r="E3583" s="441"/>
      <c r="F3583" s="441"/>
      <c r="G3583" s="441"/>
      <c r="H3583" s="441">
        <f t="shared" si="3024"/>
        <v>0</v>
      </c>
      <c r="I3583" s="441"/>
      <c r="J3583" s="445"/>
      <c r="K3583" s="358"/>
      <c r="L3583" s="358"/>
      <c r="M3583" s="358"/>
      <c r="N3583" s="358"/>
      <c r="O3583" s="358"/>
      <c r="P3583" s="358"/>
      <c r="Q3583" s="358"/>
      <c r="R3583" s="358"/>
      <c r="S3583" s="358"/>
      <c r="T3583" s="358"/>
      <c r="U3583" s="358"/>
      <c r="V3583" s="358"/>
      <c r="W3583" s="358"/>
      <c r="X3583" s="358"/>
      <c r="Y3583" s="358"/>
      <c r="Z3583" s="358"/>
      <c r="AA3583" s="358"/>
      <c r="AB3583" s="358"/>
      <c r="AC3583" s="358"/>
      <c r="AD3583" s="358"/>
      <c r="AE3583" s="358"/>
      <c r="AF3583" s="358"/>
      <c r="AG3583" s="358"/>
      <c r="AH3583" s="358"/>
      <c r="AI3583" s="358"/>
      <c r="AJ3583" s="358"/>
    </row>
    <row r="3584" spans="1:36" x14ac:dyDescent="0.25">
      <c r="A3584" s="353" t="s">
        <v>551</v>
      </c>
      <c r="B3584" s="353" t="s">
        <v>551</v>
      </c>
      <c r="C3584" s="441">
        <f t="shared" ref="C3584:H3584" si="3025">C168</f>
        <v>2500</v>
      </c>
      <c r="D3584" s="441"/>
      <c r="E3584" s="441"/>
      <c r="F3584" s="441"/>
      <c r="G3584" s="441"/>
      <c r="H3584" s="441">
        <f t="shared" si="3025"/>
        <v>0</v>
      </c>
      <c r="I3584" s="441"/>
      <c r="J3584" s="445"/>
      <c r="K3584" s="358"/>
      <c r="L3584" s="358"/>
      <c r="M3584" s="358"/>
      <c r="N3584" s="358"/>
      <c r="O3584" s="358"/>
      <c r="P3584" s="358"/>
      <c r="Q3584" s="358"/>
      <c r="R3584" s="358"/>
      <c r="S3584" s="358"/>
      <c r="T3584" s="358"/>
      <c r="U3584" s="358"/>
      <c r="V3584" s="358"/>
      <c r="W3584" s="358"/>
      <c r="X3584" s="358"/>
      <c r="Y3584" s="358"/>
      <c r="Z3584" s="358"/>
      <c r="AA3584" s="358"/>
      <c r="AB3584" s="358"/>
      <c r="AC3584" s="358"/>
      <c r="AD3584" s="358"/>
      <c r="AE3584" s="358"/>
      <c r="AF3584" s="358"/>
      <c r="AG3584" s="358"/>
      <c r="AH3584" s="358"/>
      <c r="AI3584" s="358"/>
      <c r="AJ3584" s="358"/>
    </row>
    <row r="3585" spans="1:36" x14ac:dyDescent="0.25">
      <c r="A3585" s="353" t="s">
        <v>327</v>
      </c>
      <c r="B3585" s="353" t="s">
        <v>327</v>
      </c>
      <c r="C3585" s="441">
        <f t="shared" ref="C3585:H3585" si="3026">C169</f>
        <v>6240</v>
      </c>
      <c r="D3585" s="441"/>
      <c r="E3585" s="441"/>
      <c r="F3585" s="441"/>
      <c r="G3585" s="441"/>
      <c r="H3585" s="441">
        <f t="shared" si="3026"/>
        <v>0</v>
      </c>
      <c r="I3585" s="441"/>
      <c r="J3585" s="445"/>
      <c r="K3585" s="358"/>
      <c r="L3585" s="358"/>
      <c r="M3585" s="358"/>
      <c r="N3585" s="358"/>
      <c r="O3585" s="358"/>
      <c r="P3585" s="358"/>
      <c r="Q3585" s="358"/>
      <c r="R3585" s="358"/>
      <c r="S3585" s="358"/>
      <c r="T3585" s="358"/>
      <c r="U3585" s="358"/>
      <c r="V3585" s="358"/>
      <c r="W3585" s="358"/>
      <c r="X3585" s="358"/>
      <c r="Y3585" s="358"/>
      <c r="Z3585" s="358"/>
      <c r="AA3585" s="358"/>
      <c r="AB3585" s="358"/>
      <c r="AC3585" s="358"/>
      <c r="AD3585" s="358"/>
      <c r="AE3585" s="358"/>
      <c r="AF3585" s="358"/>
      <c r="AG3585" s="358"/>
      <c r="AH3585" s="358"/>
      <c r="AI3585" s="358"/>
      <c r="AJ3585" s="358"/>
    </row>
    <row r="3586" spans="1:36" x14ac:dyDescent="0.25">
      <c r="A3586" s="353" t="s">
        <v>298</v>
      </c>
      <c r="B3586" s="353" t="s">
        <v>299</v>
      </c>
      <c r="C3586" s="441">
        <f t="shared" ref="C3586:H3586" si="3027">C170</f>
        <v>2500</v>
      </c>
      <c r="D3586" s="441"/>
      <c r="E3586" s="441"/>
      <c r="F3586" s="441"/>
      <c r="G3586" s="441"/>
      <c r="H3586" s="441">
        <f t="shared" si="3027"/>
        <v>0</v>
      </c>
      <c r="I3586" s="441"/>
      <c r="J3586" s="445"/>
      <c r="K3586" s="358"/>
      <c r="L3586" s="358"/>
      <c r="M3586" s="358"/>
      <c r="N3586" s="358"/>
      <c r="O3586" s="358"/>
      <c r="P3586" s="358"/>
      <c r="Q3586" s="358"/>
      <c r="R3586" s="358"/>
      <c r="S3586" s="358"/>
      <c r="T3586" s="358"/>
      <c r="U3586" s="358"/>
      <c r="V3586" s="358"/>
      <c r="W3586" s="358"/>
      <c r="X3586" s="358"/>
      <c r="Y3586" s="358"/>
      <c r="Z3586" s="358"/>
      <c r="AA3586" s="358"/>
      <c r="AB3586" s="358"/>
      <c r="AC3586" s="358"/>
      <c r="AD3586" s="358"/>
      <c r="AE3586" s="358"/>
      <c r="AF3586" s="358"/>
      <c r="AG3586" s="358"/>
      <c r="AH3586" s="358"/>
      <c r="AI3586" s="358"/>
      <c r="AJ3586" s="358"/>
    </row>
    <row r="3587" spans="1:36" x14ac:dyDescent="0.25">
      <c r="A3587" s="353" t="s">
        <v>481</v>
      </c>
      <c r="B3587" s="353" t="s">
        <v>482</v>
      </c>
      <c r="C3587" s="441">
        <f t="shared" ref="C3587:H3587" si="3028">C171</f>
        <v>5000</v>
      </c>
      <c r="D3587" s="441"/>
      <c r="E3587" s="441"/>
      <c r="F3587" s="441"/>
      <c r="G3587" s="441"/>
      <c r="H3587" s="441">
        <f t="shared" si="3028"/>
        <v>0</v>
      </c>
      <c r="I3587" s="441"/>
      <c r="J3587" s="445"/>
      <c r="K3587" s="358"/>
      <c r="L3587" s="358"/>
      <c r="M3587" s="358"/>
      <c r="N3587" s="358"/>
      <c r="O3587" s="358"/>
      <c r="P3587" s="358"/>
      <c r="Q3587" s="358"/>
      <c r="R3587" s="358"/>
      <c r="S3587" s="358"/>
      <c r="T3587" s="358"/>
      <c r="U3587" s="358"/>
      <c r="V3587" s="358"/>
      <c r="W3587" s="358"/>
      <c r="X3587" s="358"/>
      <c r="Y3587" s="358"/>
      <c r="Z3587" s="358"/>
      <c r="AA3587" s="358"/>
      <c r="AB3587" s="358"/>
      <c r="AC3587" s="358"/>
      <c r="AD3587" s="358"/>
      <c r="AE3587" s="358"/>
      <c r="AF3587" s="358"/>
      <c r="AG3587" s="358"/>
      <c r="AH3587" s="358"/>
      <c r="AI3587" s="358"/>
      <c r="AJ3587" s="358"/>
    </row>
    <row r="3588" spans="1:36" x14ac:dyDescent="0.25">
      <c r="A3588" s="353" t="s">
        <v>336</v>
      </c>
      <c r="B3588" s="353" t="s">
        <v>337</v>
      </c>
      <c r="C3588" s="441">
        <f t="shared" ref="C3588:H3588" si="3029">C172</f>
        <v>750</v>
      </c>
      <c r="D3588" s="441"/>
      <c r="E3588" s="441"/>
      <c r="F3588" s="441"/>
      <c r="G3588" s="441"/>
      <c r="H3588" s="441">
        <f t="shared" si="3029"/>
        <v>0</v>
      </c>
      <c r="I3588" s="441"/>
      <c r="J3588" s="445"/>
      <c r="K3588" s="358"/>
      <c r="L3588" s="358"/>
      <c r="M3588" s="358"/>
      <c r="N3588" s="358"/>
      <c r="O3588" s="358"/>
      <c r="P3588" s="358"/>
      <c r="Q3588" s="358"/>
      <c r="R3588" s="358"/>
      <c r="S3588" s="358"/>
      <c r="T3588" s="358"/>
      <c r="U3588" s="358"/>
      <c r="V3588" s="358"/>
      <c r="W3588" s="358"/>
      <c r="X3588" s="358"/>
      <c r="Y3588" s="358"/>
      <c r="Z3588" s="358"/>
      <c r="AA3588" s="358"/>
      <c r="AB3588" s="358"/>
      <c r="AC3588" s="358"/>
      <c r="AD3588" s="358"/>
      <c r="AE3588" s="358"/>
      <c r="AF3588" s="358"/>
      <c r="AG3588" s="358"/>
      <c r="AH3588" s="358"/>
      <c r="AI3588" s="358"/>
      <c r="AJ3588" s="358"/>
    </row>
    <row r="3589" spans="1:36" x14ac:dyDescent="0.25">
      <c r="A3589" s="353" t="s">
        <v>341</v>
      </c>
      <c r="B3589" s="353" t="s">
        <v>341</v>
      </c>
      <c r="C3589" s="441">
        <f t="shared" ref="C3589:H3589" si="3030">C173</f>
        <v>12500</v>
      </c>
      <c r="D3589" s="441"/>
      <c r="E3589" s="441"/>
      <c r="F3589" s="441"/>
      <c r="G3589" s="441"/>
      <c r="H3589" s="441">
        <f t="shared" si="3030"/>
        <v>0</v>
      </c>
      <c r="I3589" s="441"/>
      <c r="J3589" s="445"/>
      <c r="K3589" s="358"/>
      <c r="L3589" s="358"/>
      <c r="M3589" s="358"/>
      <c r="N3589" s="358"/>
      <c r="O3589" s="358"/>
      <c r="P3589" s="358"/>
      <c r="Q3589" s="358"/>
      <c r="R3589" s="358"/>
      <c r="S3589" s="358"/>
      <c r="T3589" s="358"/>
      <c r="U3589" s="358"/>
      <c r="V3589" s="358"/>
      <c r="W3589" s="358"/>
      <c r="X3589" s="358"/>
      <c r="Y3589" s="358"/>
      <c r="Z3589" s="358"/>
      <c r="AA3589" s="358"/>
      <c r="AB3589" s="358"/>
      <c r="AC3589" s="358"/>
      <c r="AD3589" s="358"/>
      <c r="AE3589" s="358"/>
      <c r="AF3589" s="358"/>
      <c r="AG3589" s="358"/>
      <c r="AH3589" s="358"/>
      <c r="AI3589" s="358"/>
      <c r="AJ3589" s="358"/>
    </row>
    <row r="3590" spans="1:36" x14ac:dyDescent="0.25">
      <c r="A3590" s="353" t="s">
        <v>347</v>
      </c>
      <c r="B3590" s="353" t="s">
        <v>347</v>
      </c>
      <c r="C3590" s="441">
        <f t="shared" ref="C3590:H3590" si="3031">C174</f>
        <v>3000</v>
      </c>
      <c r="D3590" s="441"/>
      <c r="E3590" s="441"/>
      <c r="F3590" s="441"/>
      <c r="G3590" s="441"/>
      <c r="H3590" s="441">
        <f t="shared" si="3031"/>
        <v>0</v>
      </c>
      <c r="I3590" s="441"/>
      <c r="J3590" s="445"/>
      <c r="K3590" s="358"/>
      <c r="L3590" s="358"/>
      <c r="M3590" s="358"/>
      <c r="N3590" s="358"/>
      <c r="O3590" s="358"/>
      <c r="P3590" s="358"/>
      <c r="Q3590" s="358"/>
      <c r="R3590" s="358"/>
      <c r="S3590" s="358"/>
      <c r="T3590" s="358"/>
      <c r="U3590" s="358"/>
      <c r="V3590" s="358"/>
      <c r="W3590" s="358"/>
      <c r="X3590" s="358"/>
      <c r="Y3590" s="358"/>
      <c r="Z3590" s="358"/>
      <c r="AA3590" s="358"/>
      <c r="AB3590" s="358"/>
      <c r="AC3590" s="358"/>
      <c r="AD3590" s="358"/>
      <c r="AE3590" s="358"/>
      <c r="AF3590" s="358"/>
      <c r="AG3590" s="358"/>
      <c r="AH3590" s="358"/>
      <c r="AI3590" s="358"/>
      <c r="AJ3590" s="358"/>
    </row>
    <row r="3591" spans="1:36" x14ac:dyDescent="0.25">
      <c r="A3591" s="353" t="s">
        <v>414</v>
      </c>
      <c r="B3591" s="353" t="s">
        <v>414</v>
      </c>
      <c r="C3591" s="441">
        <f t="shared" ref="C3591:H3591" si="3032">C175</f>
        <v>3000</v>
      </c>
      <c r="D3591" s="441"/>
      <c r="E3591" s="441"/>
      <c r="F3591" s="441"/>
      <c r="G3591" s="441"/>
      <c r="H3591" s="441">
        <f t="shared" si="3032"/>
        <v>0</v>
      </c>
      <c r="I3591" s="441"/>
      <c r="J3591" s="445"/>
      <c r="K3591" s="358"/>
      <c r="L3591" s="358"/>
      <c r="M3591" s="358"/>
      <c r="N3591" s="358"/>
      <c r="O3591" s="358"/>
      <c r="P3591" s="358"/>
      <c r="Q3591" s="358"/>
      <c r="R3591" s="358"/>
      <c r="S3591" s="358"/>
      <c r="T3591" s="358"/>
      <c r="U3591" s="358"/>
      <c r="V3591" s="358"/>
      <c r="W3591" s="358"/>
      <c r="X3591" s="358"/>
      <c r="Y3591" s="358"/>
      <c r="Z3591" s="358"/>
      <c r="AA3591" s="358"/>
      <c r="AB3591" s="358"/>
      <c r="AC3591" s="358"/>
      <c r="AD3591" s="358"/>
      <c r="AE3591" s="358"/>
      <c r="AF3591" s="358"/>
      <c r="AG3591" s="358"/>
      <c r="AH3591" s="358"/>
      <c r="AI3591" s="358"/>
      <c r="AJ3591" s="358"/>
    </row>
    <row r="3592" spans="1:36" x14ac:dyDescent="0.25">
      <c r="A3592" s="353" t="s">
        <v>448</v>
      </c>
      <c r="B3592" s="353" t="s">
        <v>448</v>
      </c>
      <c r="C3592" s="441">
        <f t="shared" ref="C3592:H3592" si="3033">C176</f>
        <v>2500</v>
      </c>
      <c r="D3592" s="441"/>
      <c r="E3592" s="441"/>
      <c r="F3592" s="441"/>
      <c r="G3592" s="441"/>
      <c r="H3592" s="441">
        <f t="shared" si="3033"/>
        <v>0</v>
      </c>
      <c r="I3592" s="441"/>
      <c r="J3592" s="445"/>
      <c r="K3592" s="358"/>
      <c r="L3592" s="358"/>
      <c r="M3592" s="358"/>
      <c r="N3592" s="358"/>
      <c r="O3592" s="358"/>
      <c r="P3592" s="358"/>
      <c r="Q3592" s="358"/>
      <c r="R3592" s="358"/>
      <c r="S3592" s="358"/>
      <c r="T3592" s="358"/>
      <c r="U3592" s="358"/>
      <c r="V3592" s="358"/>
      <c r="W3592" s="358"/>
      <c r="X3592" s="358"/>
      <c r="Y3592" s="358"/>
      <c r="Z3592" s="358"/>
      <c r="AA3592" s="358"/>
      <c r="AB3592" s="358"/>
      <c r="AC3592" s="358"/>
      <c r="AD3592" s="358"/>
      <c r="AE3592" s="358"/>
      <c r="AF3592" s="358"/>
      <c r="AG3592" s="358"/>
      <c r="AH3592" s="358"/>
      <c r="AI3592" s="358"/>
      <c r="AJ3592" s="358"/>
    </row>
    <row r="3593" spans="1:36" x14ac:dyDescent="0.25">
      <c r="A3593" s="353" t="s">
        <v>394</v>
      </c>
      <c r="B3593" s="353" t="s">
        <v>394</v>
      </c>
      <c r="C3593" s="441">
        <f t="shared" ref="C3593:H3593" si="3034">C177</f>
        <v>5616</v>
      </c>
      <c r="D3593" s="441"/>
      <c r="E3593" s="441"/>
      <c r="F3593" s="441"/>
      <c r="G3593" s="441"/>
      <c r="H3593" s="441">
        <f t="shared" si="3034"/>
        <v>0</v>
      </c>
      <c r="I3593" s="441"/>
      <c r="J3593" s="445"/>
      <c r="K3593" s="358"/>
      <c r="L3593" s="358"/>
      <c r="M3593" s="358"/>
      <c r="N3593" s="358"/>
      <c r="O3593" s="358"/>
      <c r="P3593" s="358"/>
      <c r="Q3593" s="358"/>
      <c r="R3593" s="358"/>
      <c r="S3593" s="358"/>
      <c r="T3593" s="358"/>
      <c r="U3593" s="358"/>
      <c r="V3593" s="358"/>
      <c r="W3593" s="358"/>
      <c r="X3593" s="358"/>
      <c r="Y3593" s="358"/>
      <c r="Z3593" s="358"/>
      <c r="AA3593" s="358"/>
      <c r="AB3593" s="358"/>
      <c r="AC3593" s="358"/>
      <c r="AD3593" s="358"/>
      <c r="AE3593" s="358"/>
      <c r="AF3593" s="358"/>
      <c r="AG3593" s="358"/>
      <c r="AH3593" s="358"/>
      <c r="AI3593" s="358"/>
      <c r="AJ3593" s="358"/>
    </row>
    <row r="3594" spans="1:36" x14ac:dyDescent="0.25">
      <c r="A3594" s="353" t="s">
        <v>393</v>
      </c>
      <c r="B3594" s="353" t="s">
        <v>393</v>
      </c>
      <c r="C3594" s="441">
        <f t="shared" ref="C3594:H3594" si="3035">C178</f>
        <v>1800</v>
      </c>
      <c r="D3594" s="441"/>
      <c r="E3594" s="441"/>
      <c r="F3594" s="441"/>
      <c r="G3594" s="441"/>
      <c r="H3594" s="441">
        <f t="shared" si="3035"/>
        <v>0</v>
      </c>
      <c r="I3594" s="441"/>
      <c r="J3594" s="445"/>
      <c r="K3594" s="358"/>
      <c r="L3594" s="358"/>
      <c r="M3594" s="358"/>
      <c r="N3594" s="358"/>
      <c r="O3594" s="358"/>
      <c r="P3594" s="358"/>
      <c r="Q3594" s="358"/>
      <c r="R3594" s="358"/>
      <c r="S3594" s="358"/>
      <c r="T3594" s="358"/>
      <c r="U3594" s="358"/>
      <c r="V3594" s="358"/>
      <c r="W3594" s="358"/>
      <c r="X3594" s="358"/>
      <c r="Y3594" s="358"/>
      <c r="Z3594" s="358"/>
      <c r="AA3594" s="358"/>
      <c r="AB3594" s="358"/>
      <c r="AC3594" s="358"/>
      <c r="AD3594" s="358"/>
      <c r="AE3594" s="358"/>
      <c r="AF3594" s="358"/>
      <c r="AG3594" s="358"/>
      <c r="AH3594" s="358"/>
      <c r="AI3594" s="358"/>
      <c r="AJ3594" s="358"/>
    </row>
    <row r="3595" spans="1:36" x14ac:dyDescent="0.25">
      <c r="A3595" s="353" t="s">
        <v>459</v>
      </c>
      <c r="B3595" s="353" t="s">
        <v>459</v>
      </c>
      <c r="C3595" s="441">
        <f t="shared" ref="C3595:H3595" si="3036">C179</f>
        <v>2502</v>
      </c>
      <c r="D3595" s="441"/>
      <c r="E3595" s="441"/>
      <c r="F3595" s="441"/>
      <c r="G3595" s="441"/>
      <c r="H3595" s="441">
        <f t="shared" si="3036"/>
        <v>0</v>
      </c>
      <c r="I3595" s="441"/>
      <c r="J3595" s="445"/>
      <c r="K3595" s="358"/>
      <c r="L3595" s="358"/>
      <c r="M3595" s="358"/>
      <c r="N3595" s="358"/>
      <c r="O3595" s="358"/>
      <c r="P3595" s="358"/>
      <c r="Q3595" s="358"/>
      <c r="R3595" s="358"/>
      <c r="S3595" s="358"/>
      <c r="T3595" s="358"/>
      <c r="U3595" s="358"/>
      <c r="V3595" s="358"/>
      <c r="W3595" s="358"/>
      <c r="X3595" s="358"/>
      <c r="Y3595" s="358"/>
      <c r="Z3595" s="358"/>
      <c r="AA3595" s="358"/>
      <c r="AB3595" s="358"/>
      <c r="AC3595" s="358"/>
      <c r="AD3595" s="358"/>
      <c r="AE3595" s="358"/>
      <c r="AF3595" s="358"/>
      <c r="AG3595" s="358"/>
      <c r="AH3595" s="358"/>
      <c r="AI3595" s="358"/>
      <c r="AJ3595" s="358"/>
    </row>
    <row r="3596" spans="1:36" x14ac:dyDescent="0.25">
      <c r="A3596" s="353" t="s">
        <v>550</v>
      </c>
      <c r="B3596" s="353" t="s">
        <v>550</v>
      </c>
      <c r="C3596" s="441">
        <f t="shared" ref="C3596:H3596" si="3037">C180</f>
        <v>6250</v>
      </c>
      <c r="D3596" s="441"/>
      <c r="E3596" s="441"/>
      <c r="F3596" s="441"/>
      <c r="G3596" s="441"/>
      <c r="H3596" s="441">
        <f t="shared" si="3037"/>
        <v>0</v>
      </c>
      <c r="I3596" s="441"/>
      <c r="J3596" s="445"/>
      <c r="K3596" s="358"/>
      <c r="L3596" s="358"/>
      <c r="M3596" s="358"/>
      <c r="N3596" s="358"/>
      <c r="O3596" s="358"/>
      <c r="P3596" s="358"/>
      <c r="Q3596" s="358"/>
      <c r="R3596" s="358"/>
      <c r="S3596" s="358"/>
      <c r="T3596" s="358"/>
      <c r="U3596" s="358"/>
      <c r="V3596" s="358"/>
      <c r="W3596" s="358"/>
      <c r="X3596" s="358"/>
      <c r="Y3596" s="358"/>
      <c r="Z3596" s="358"/>
      <c r="AA3596" s="358"/>
      <c r="AB3596" s="358"/>
      <c r="AC3596" s="358"/>
      <c r="AD3596" s="358"/>
      <c r="AE3596" s="358"/>
      <c r="AF3596" s="358"/>
      <c r="AG3596" s="358"/>
      <c r="AH3596" s="358"/>
      <c r="AI3596" s="358"/>
      <c r="AJ3596" s="358"/>
    </row>
    <row r="3597" spans="1:36" x14ac:dyDescent="0.25">
      <c r="A3597" s="353" t="s">
        <v>465</v>
      </c>
      <c r="B3597" s="353" t="s">
        <v>465</v>
      </c>
      <c r="C3597" s="441">
        <f t="shared" ref="C3597:H3597" si="3038">C181</f>
        <v>2000</v>
      </c>
      <c r="D3597" s="441"/>
      <c r="E3597" s="441"/>
      <c r="F3597" s="441"/>
      <c r="G3597" s="441"/>
      <c r="H3597" s="441">
        <f t="shared" si="3038"/>
        <v>0</v>
      </c>
      <c r="I3597" s="441"/>
      <c r="J3597" s="445"/>
      <c r="K3597" s="358"/>
      <c r="L3597" s="358"/>
      <c r="M3597" s="358"/>
      <c r="N3597" s="358"/>
      <c r="O3597" s="358"/>
      <c r="P3597" s="358"/>
      <c r="Q3597" s="358"/>
      <c r="R3597" s="358"/>
      <c r="S3597" s="358"/>
      <c r="T3597" s="358"/>
      <c r="U3597" s="358"/>
      <c r="V3597" s="358"/>
      <c r="W3597" s="358"/>
      <c r="X3597" s="358"/>
      <c r="Y3597" s="358"/>
      <c r="Z3597" s="358"/>
      <c r="AA3597" s="358"/>
      <c r="AB3597" s="358"/>
      <c r="AC3597" s="358"/>
      <c r="AD3597" s="358"/>
      <c r="AE3597" s="358"/>
      <c r="AF3597" s="358"/>
      <c r="AG3597" s="358"/>
      <c r="AH3597" s="358"/>
      <c r="AI3597" s="358"/>
      <c r="AJ3597" s="358"/>
    </row>
    <row r="3598" spans="1:36" x14ac:dyDescent="0.25">
      <c r="A3598" s="353" t="s">
        <v>540</v>
      </c>
      <c r="B3598" s="353" t="s">
        <v>541</v>
      </c>
      <c r="C3598" s="441">
        <f t="shared" ref="C3598:H3598" si="3039">C182</f>
        <v>1000</v>
      </c>
      <c r="D3598" s="441"/>
      <c r="E3598" s="441"/>
      <c r="F3598" s="441"/>
      <c r="G3598" s="441"/>
      <c r="H3598" s="441">
        <f t="shared" si="3039"/>
        <v>0</v>
      </c>
      <c r="I3598" s="441"/>
      <c r="J3598" s="445"/>
      <c r="K3598" s="358"/>
      <c r="L3598" s="358"/>
      <c r="M3598" s="358"/>
      <c r="N3598" s="358"/>
      <c r="O3598" s="358"/>
      <c r="P3598" s="358"/>
      <c r="Q3598" s="358"/>
      <c r="R3598" s="358"/>
      <c r="S3598" s="358"/>
      <c r="T3598" s="358"/>
      <c r="U3598" s="358"/>
      <c r="V3598" s="358"/>
      <c r="W3598" s="358"/>
      <c r="X3598" s="358"/>
      <c r="Y3598" s="358"/>
      <c r="Z3598" s="358"/>
      <c r="AA3598" s="358"/>
      <c r="AB3598" s="358"/>
      <c r="AC3598" s="358"/>
      <c r="AD3598" s="358"/>
      <c r="AE3598" s="358"/>
      <c r="AF3598" s="358"/>
      <c r="AG3598" s="358"/>
      <c r="AH3598" s="358"/>
      <c r="AI3598" s="358"/>
      <c r="AJ3598" s="358"/>
    </row>
    <row r="3599" spans="1:36" x14ac:dyDescent="0.25">
      <c r="A3599" s="353" t="s">
        <v>330</v>
      </c>
      <c r="B3599" s="353" t="s">
        <v>330</v>
      </c>
      <c r="C3599" s="441">
        <f t="shared" ref="C3599:H3599" si="3040">C183</f>
        <v>3750</v>
      </c>
      <c r="D3599" s="441"/>
      <c r="E3599" s="441"/>
      <c r="F3599" s="441"/>
      <c r="G3599" s="441"/>
      <c r="H3599" s="441">
        <f t="shared" si="3040"/>
        <v>0</v>
      </c>
      <c r="I3599" s="441"/>
      <c r="J3599" s="445"/>
      <c r="K3599" s="358"/>
      <c r="L3599" s="358"/>
      <c r="M3599" s="358"/>
      <c r="N3599" s="358"/>
      <c r="O3599" s="358"/>
      <c r="P3599" s="358"/>
      <c r="Q3599" s="358"/>
      <c r="R3599" s="358"/>
      <c r="S3599" s="358"/>
      <c r="T3599" s="358"/>
      <c r="U3599" s="358"/>
      <c r="V3599" s="358"/>
      <c r="W3599" s="358"/>
      <c r="X3599" s="358"/>
      <c r="Y3599" s="358"/>
      <c r="Z3599" s="358"/>
      <c r="AA3599" s="358"/>
      <c r="AB3599" s="358"/>
      <c r="AC3599" s="358"/>
      <c r="AD3599" s="358"/>
      <c r="AE3599" s="358"/>
      <c r="AF3599" s="358"/>
      <c r="AG3599" s="358"/>
      <c r="AH3599" s="358"/>
      <c r="AI3599" s="358"/>
      <c r="AJ3599" s="358"/>
    </row>
    <row r="3600" spans="1:36" x14ac:dyDescent="0.25">
      <c r="A3600" s="353" t="s">
        <v>554</v>
      </c>
      <c r="B3600" s="353" t="s">
        <v>554</v>
      </c>
      <c r="C3600" s="441">
        <f t="shared" ref="C3600:H3600" si="3041">C184</f>
        <v>7500</v>
      </c>
      <c r="D3600" s="441"/>
      <c r="E3600" s="441"/>
      <c r="F3600" s="441"/>
      <c r="G3600" s="441"/>
      <c r="H3600" s="441">
        <f t="shared" si="3041"/>
        <v>0</v>
      </c>
      <c r="I3600" s="441"/>
      <c r="J3600" s="445"/>
      <c r="K3600" s="358"/>
      <c r="L3600" s="358"/>
      <c r="M3600" s="358"/>
      <c r="N3600" s="358"/>
      <c r="O3600" s="358"/>
      <c r="P3600" s="358"/>
      <c r="Q3600" s="358"/>
      <c r="R3600" s="358"/>
      <c r="S3600" s="358"/>
      <c r="T3600" s="358"/>
      <c r="U3600" s="358"/>
      <c r="V3600" s="358"/>
      <c r="W3600" s="358"/>
      <c r="X3600" s="358"/>
      <c r="Y3600" s="358"/>
      <c r="Z3600" s="358"/>
      <c r="AA3600" s="358"/>
      <c r="AB3600" s="358"/>
      <c r="AC3600" s="358"/>
      <c r="AD3600" s="358"/>
      <c r="AE3600" s="358"/>
      <c r="AF3600" s="358"/>
      <c r="AG3600" s="358"/>
      <c r="AH3600" s="358"/>
      <c r="AI3600" s="358"/>
      <c r="AJ3600" s="358"/>
    </row>
    <row r="3601" spans="1:36" x14ac:dyDescent="0.25">
      <c r="A3601" s="353" t="s">
        <v>291</v>
      </c>
      <c r="B3601" s="353" t="s">
        <v>291</v>
      </c>
      <c r="C3601" s="441">
        <f t="shared" ref="C3601:H3601" si="3042">C185</f>
        <v>1000</v>
      </c>
      <c r="D3601" s="441"/>
      <c r="E3601" s="441"/>
      <c r="F3601" s="441"/>
      <c r="G3601" s="441"/>
      <c r="H3601" s="441">
        <f t="shared" si="3042"/>
        <v>0</v>
      </c>
      <c r="I3601" s="441"/>
      <c r="J3601" s="445"/>
      <c r="K3601" s="358"/>
      <c r="L3601" s="358"/>
      <c r="M3601" s="358"/>
      <c r="N3601" s="358"/>
      <c r="O3601" s="358"/>
      <c r="P3601" s="358"/>
      <c r="Q3601" s="358"/>
      <c r="R3601" s="358"/>
      <c r="S3601" s="358"/>
      <c r="T3601" s="358"/>
      <c r="U3601" s="358"/>
      <c r="V3601" s="358"/>
      <c r="W3601" s="358"/>
      <c r="X3601" s="358"/>
      <c r="Y3601" s="358"/>
      <c r="Z3601" s="358"/>
      <c r="AA3601" s="358"/>
      <c r="AB3601" s="358"/>
      <c r="AC3601" s="358"/>
      <c r="AD3601" s="358"/>
      <c r="AE3601" s="358"/>
      <c r="AF3601" s="358"/>
      <c r="AG3601" s="358"/>
      <c r="AH3601" s="358"/>
      <c r="AI3601" s="358"/>
      <c r="AJ3601" s="358"/>
    </row>
    <row r="3602" spans="1:36" x14ac:dyDescent="0.25">
      <c r="A3602" s="353" t="s">
        <v>539</v>
      </c>
      <c r="B3602" s="353" t="s">
        <v>539</v>
      </c>
      <c r="C3602" s="441">
        <f t="shared" ref="C3602:H3602" si="3043">C186</f>
        <v>3000</v>
      </c>
      <c r="D3602" s="441"/>
      <c r="E3602" s="441"/>
      <c r="F3602" s="441"/>
      <c r="G3602" s="441"/>
      <c r="H3602" s="441">
        <f t="shared" si="3043"/>
        <v>0</v>
      </c>
      <c r="I3602" s="441"/>
      <c r="J3602" s="445"/>
      <c r="K3602" s="358"/>
      <c r="L3602" s="358"/>
      <c r="M3602" s="358"/>
      <c r="N3602" s="358"/>
      <c r="O3602" s="358"/>
      <c r="P3602" s="358"/>
      <c r="Q3602" s="358"/>
      <c r="R3602" s="358"/>
      <c r="S3602" s="358"/>
      <c r="T3602" s="358"/>
      <c r="U3602" s="358"/>
      <c r="V3602" s="358"/>
      <c r="W3602" s="358"/>
      <c r="X3602" s="358"/>
      <c r="Y3602" s="358"/>
      <c r="Z3602" s="358"/>
      <c r="AA3602" s="358"/>
      <c r="AB3602" s="358"/>
      <c r="AC3602" s="358"/>
      <c r="AD3602" s="358"/>
      <c r="AE3602" s="358"/>
      <c r="AF3602" s="358"/>
      <c r="AG3602" s="358"/>
      <c r="AH3602" s="358"/>
      <c r="AI3602" s="358"/>
      <c r="AJ3602" s="358"/>
    </row>
    <row r="3603" spans="1:36" x14ac:dyDescent="0.25">
      <c r="A3603" s="353" t="s">
        <v>283</v>
      </c>
      <c r="B3603" s="353" t="s">
        <v>283</v>
      </c>
      <c r="C3603" s="441">
        <f t="shared" ref="C3603:H3603" si="3044">C187</f>
        <v>1000</v>
      </c>
      <c r="D3603" s="441"/>
      <c r="E3603" s="441"/>
      <c r="F3603" s="441"/>
      <c r="G3603" s="441"/>
      <c r="H3603" s="441">
        <f t="shared" si="3044"/>
        <v>0</v>
      </c>
      <c r="I3603" s="441"/>
      <c r="J3603" s="445"/>
      <c r="K3603" s="358"/>
      <c r="L3603" s="358"/>
      <c r="M3603" s="358"/>
      <c r="N3603" s="358"/>
      <c r="O3603" s="358"/>
      <c r="P3603" s="358"/>
      <c r="Q3603" s="358"/>
      <c r="R3603" s="358"/>
      <c r="S3603" s="358"/>
      <c r="T3603" s="358"/>
      <c r="U3603" s="358"/>
      <c r="V3603" s="358"/>
      <c r="W3603" s="358"/>
      <c r="X3603" s="358"/>
      <c r="Y3603" s="358"/>
      <c r="Z3603" s="358"/>
      <c r="AA3603" s="358"/>
      <c r="AB3603" s="358"/>
      <c r="AC3603" s="358"/>
      <c r="AD3603" s="358"/>
      <c r="AE3603" s="358"/>
      <c r="AF3603" s="358"/>
      <c r="AG3603" s="358"/>
      <c r="AH3603" s="358"/>
      <c r="AI3603" s="358"/>
      <c r="AJ3603" s="358"/>
    </row>
    <row r="3604" spans="1:36" x14ac:dyDescent="0.25">
      <c r="A3604" s="353" t="s">
        <v>310</v>
      </c>
      <c r="B3604" s="353" t="s">
        <v>310</v>
      </c>
      <c r="C3604" s="441">
        <f t="shared" ref="C3604:H3604" si="3045">C188</f>
        <v>2000</v>
      </c>
      <c r="D3604" s="441"/>
      <c r="E3604" s="441"/>
      <c r="F3604" s="441"/>
      <c r="G3604" s="441"/>
      <c r="H3604" s="441">
        <f t="shared" si="3045"/>
        <v>0</v>
      </c>
      <c r="I3604" s="441"/>
      <c r="J3604" s="445"/>
      <c r="K3604" s="358"/>
      <c r="L3604" s="358"/>
      <c r="M3604" s="358"/>
      <c r="N3604" s="358"/>
      <c r="O3604" s="358"/>
      <c r="P3604" s="358"/>
      <c r="Q3604" s="358"/>
      <c r="R3604" s="358"/>
      <c r="S3604" s="358"/>
      <c r="T3604" s="358"/>
      <c r="U3604" s="358"/>
      <c r="V3604" s="358"/>
      <c r="W3604" s="358"/>
      <c r="X3604" s="358"/>
      <c r="Y3604" s="358"/>
      <c r="Z3604" s="358"/>
      <c r="AA3604" s="358"/>
      <c r="AB3604" s="358"/>
      <c r="AC3604" s="358"/>
      <c r="AD3604" s="358"/>
      <c r="AE3604" s="358"/>
      <c r="AF3604" s="358"/>
      <c r="AG3604" s="358"/>
      <c r="AH3604" s="358"/>
      <c r="AI3604" s="358"/>
      <c r="AJ3604" s="358"/>
    </row>
    <row r="3605" spans="1:36" x14ac:dyDescent="0.25">
      <c r="A3605" s="353" t="s">
        <v>444</v>
      </c>
      <c r="B3605" s="353" t="s">
        <v>444</v>
      </c>
      <c r="C3605" s="441">
        <f t="shared" ref="C3605:H3605" si="3046">C189</f>
        <v>12500</v>
      </c>
      <c r="D3605" s="441"/>
      <c r="E3605" s="441"/>
      <c r="F3605" s="441"/>
      <c r="G3605" s="441"/>
      <c r="H3605" s="441">
        <f t="shared" si="3046"/>
        <v>0</v>
      </c>
      <c r="I3605" s="441"/>
      <c r="J3605" s="445"/>
      <c r="K3605" s="358"/>
      <c r="L3605" s="358"/>
      <c r="M3605" s="358"/>
      <c r="N3605" s="358"/>
      <c r="O3605" s="358"/>
      <c r="P3605" s="358"/>
      <c r="Q3605" s="358"/>
      <c r="R3605" s="358"/>
      <c r="S3605" s="358"/>
      <c r="T3605" s="358"/>
      <c r="U3605" s="358"/>
      <c r="V3605" s="358"/>
      <c r="W3605" s="358"/>
      <c r="X3605" s="358"/>
      <c r="Y3605" s="358"/>
      <c r="Z3605" s="358"/>
      <c r="AA3605" s="358"/>
      <c r="AB3605" s="358"/>
      <c r="AC3605" s="358"/>
      <c r="AD3605" s="358"/>
      <c r="AE3605" s="358"/>
      <c r="AF3605" s="358"/>
      <c r="AG3605" s="358"/>
      <c r="AH3605" s="358"/>
      <c r="AI3605" s="358"/>
      <c r="AJ3605" s="358"/>
    </row>
    <row r="3606" spans="1:36" x14ac:dyDescent="0.25">
      <c r="A3606" s="353" t="s">
        <v>532</v>
      </c>
      <c r="B3606" s="353" t="s">
        <v>532</v>
      </c>
      <c r="C3606" s="441">
        <f t="shared" ref="C3606:H3606" si="3047">C190</f>
        <v>14000</v>
      </c>
      <c r="D3606" s="441"/>
      <c r="E3606" s="441"/>
      <c r="F3606" s="441"/>
      <c r="G3606" s="441"/>
      <c r="H3606" s="441">
        <f t="shared" si="3047"/>
        <v>0</v>
      </c>
      <c r="I3606" s="441"/>
      <c r="J3606" s="445"/>
      <c r="K3606" s="358"/>
      <c r="L3606" s="358"/>
      <c r="M3606" s="358"/>
      <c r="N3606" s="358"/>
      <c r="O3606" s="358"/>
      <c r="P3606" s="358"/>
      <c r="Q3606" s="358"/>
      <c r="R3606" s="358"/>
      <c r="S3606" s="358"/>
      <c r="T3606" s="358"/>
      <c r="U3606" s="358"/>
      <c r="V3606" s="358"/>
      <c r="W3606" s="358"/>
      <c r="X3606" s="358"/>
      <c r="Y3606" s="358"/>
      <c r="Z3606" s="358"/>
      <c r="AA3606" s="358"/>
      <c r="AB3606" s="358"/>
      <c r="AC3606" s="358"/>
      <c r="AD3606" s="358"/>
      <c r="AE3606" s="358"/>
      <c r="AF3606" s="358"/>
      <c r="AG3606" s="358"/>
      <c r="AH3606" s="358"/>
      <c r="AI3606" s="358"/>
      <c r="AJ3606" s="358"/>
    </row>
    <row r="3607" spans="1:36" x14ac:dyDescent="0.25">
      <c r="A3607" s="353" t="s">
        <v>502</v>
      </c>
      <c r="B3607" s="353" t="s">
        <v>502</v>
      </c>
      <c r="C3607" s="441">
        <f t="shared" ref="C3607:H3607" si="3048">C191</f>
        <v>28000</v>
      </c>
      <c r="D3607" s="441"/>
      <c r="E3607" s="441"/>
      <c r="F3607" s="441"/>
      <c r="G3607" s="441"/>
      <c r="H3607" s="441">
        <f t="shared" si="3048"/>
        <v>0</v>
      </c>
      <c r="I3607" s="441"/>
      <c r="J3607" s="445"/>
      <c r="K3607" s="358"/>
      <c r="L3607" s="358"/>
      <c r="M3607" s="358"/>
      <c r="N3607" s="358"/>
      <c r="O3607" s="358"/>
      <c r="P3607" s="358"/>
      <c r="Q3607" s="358"/>
      <c r="R3607" s="358"/>
      <c r="S3607" s="358"/>
      <c r="T3607" s="358"/>
      <c r="U3607" s="358"/>
      <c r="V3607" s="358"/>
      <c r="W3607" s="358"/>
      <c r="X3607" s="358"/>
      <c r="Y3607" s="358"/>
      <c r="Z3607" s="358"/>
      <c r="AA3607" s="358"/>
      <c r="AB3607" s="358"/>
      <c r="AC3607" s="358"/>
      <c r="AD3607" s="358"/>
      <c r="AE3607" s="358"/>
      <c r="AF3607" s="358"/>
      <c r="AG3607" s="358"/>
      <c r="AH3607" s="358"/>
      <c r="AI3607" s="358"/>
      <c r="AJ3607" s="358"/>
    </row>
    <row r="3608" spans="1:36" x14ac:dyDescent="0.25">
      <c r="A3608" s="353" t="s">
        <v>410</v>
      </c>
      <c r="B3608" s="353" t="s">
        <v>410</v>
      </c>
      <c r="C3608" s="441">
        <f t="shared" ref="C3608:H3608" si="3049">C192</f>
        <v>1000</v>
      </c>
      <c r="D3608" s="441"/>
      <c r="E3608" s="441"/>
      <c r="F3608" s="441"/>
      <c r="G3608" s="441"/>
      <c r="H3608" s="441">
        <f t="shared" si="3049"/>
        <v>0</v>
      </c>
      <c r="I3608" s="441"/>
      <c r="J3608" s="445"/>
      <c r="K3608" s="358"/>
      <c r="L3608" s="358"/>
      <c r="M3608" s="358"/>
      <c r="N3608" s="358"/>
      <c r="O3608" s="358"/>
      <c r="P3608" s="358"/>
      <c r="Q3608" s="358"/>
      <c r="R3608" s="358"/>
      <c r="S3608" s="358"/>
      <c r="T3608" s="358"/>
      <c r="U3608" s="358"/>
      <c r="V3608" s="358"/>
      <c r="W3608" s="358"/>
      <c r="X3608" s="358"/>
      <c r="Y3608" s="358"/>
      <c r="Z3608" s="358"/>
      <c r="AA3608" s="358"/>
      <c r="AB3608" s="358"/>
      <c r="AC3608" s="358"/>
      <c r="AD3608" s="358"/>
      <c r="AE3608" s="358"/>
      <c r="AF3608" s="358"/>
      <c r="AG3608" s="358"/>
      <c r="AH3608" s="358"/>
      <c r="AI3608" s="358"/>
      <c r="AJ3608" s="358"/>
    </row>
    <row r="3609" spans="1:36" x14ac:dyDescent="0.25">
      <c r="A3609" s="353" t="s">
        <v>326</v>
      </c>
      <c r="B3609" s="353" t="s">
        <v>326</v>
      </c>
      <c r="C3609" s="441">
        <f t="shared" ref="C3609:H3609" si="3050">C193</f>
        <v>2000</v>
      </c>
      <c r="D3609" s="441"/>
      <c r="E3609" s="441"/>
      <c r="F3609" s="441"/>
      <c r="G3609" s="441"/>
      <c r="H3609" s="441">
        <f t="shared" si="3050"/>
        <v>0</v>
      </c>
      <c r="I3609" s="441"/>
      <c r="J3609" s="445"/>
      <c r="K3609" s="358"/>
      <c r="L3609" s="358"/>
      <c r="M3609" s="358"/>
      <c r="N3609" s="358"/>
      <c r="O3609" s="358"/>
      <c r="P3609" s="358"/>
      <c r="Q3609" s="358"/>
      <c r="R3609" s="358"/>
      <c r="S3609" s="358"/>
      <c r="T3609" s="358"/>
      <c r="U3609" s="358"/>
      <c r="V3609" s="358"/>
      <c r="W3609" s="358"/>
      <c r="X3609" s="358"/>
      <c r="Y3609" s="358"/>
      <c r="Z3609" s="358"/>
      <c r="AA3609" s="358"/>
      <c r="AB3609" s="358"/>
      <c r="AC3609" s="358"/>
      <c r="AD3609" s="358"/>
      <c r="AE3609" s="358"/>
      <c r="AF3609" s="358"/>
      <c r="AG3609" s="358"/>
      <c r="AH3609" s="358"/>
      <c r="AI3609" s="358"/>
      <c r="AJ3609" s="358"/>
    </row>
    <row r="3610" spans="1:36" x14ac:dyDescent="0.25">
      <c r="A3610" s="353" t="s">
        <v>549</v>
      </c>
      <c r="B3610" s="353" t="s">
        <v>549</v>
      </c>
      <c r="C3610" s="441">
        <f t="shared" ref="C3610:H3610" si="3051">C194</f>
        <v>5000</v>
      </c>
      <c r="D3610" s="441"/>
      <c r="E3610" s="441"/>
      <c r="F3610" s="441"/>
      <c r="G3610" s="441"/>
      <c r="H3610" s="441">
        <f t="shared" si="3051"/>
        <v>0</v>
      </c>
      <c r="I3610" s="441"/>
      <c r="J3610" s="445"/>
      <c r="K3610" s="358"/>
      <c r="L3610" s="358"/>
      <c r="M3610" s="358"/>
      <c r="N3610" s="358"/>
      <c r="O3610" s="358"/>
      <c r="P3610" s="358"/>
      <c r="Q3610" s="358"/>
      <c r="R3610" s="358"/>
      <c r="S3610" s="358"/>
      <c r="T3610" s="358"/>
      <c r="U3610" s="358"/>
      <c r="V3610" s="358"/>
      <c r="W3610" s="358"/>
      <c r="X3610" s="358"/>
      <c r="Y3610" s="358"/>
      <c r="Z3610" s="358"/>
      <c r="AA3610" s="358"/>
      <c r="AB3610" s="358"/>
      <c r="AC3610" s="358"/>
      <c r="AD3610" s="358"/>
      <c r="AE3610" s="358"/>
      <c r="AF3610" s="358"/>
      <c r="AG3610" s="358"/>
      <c r="AH3610" s="358"/>
      <c r="AI3610" s="358"/>
      <c r="AJ3610" s="358"/>
    </row>
    <row r="3611" spans="1:36" x14ac:dyDescent="0.25">
      <c r="A3611" s="353" t="s">
        <v>440</v>
      </c>
      <c r="B3611" s="353" t="s">
        <v>440</v>
      </c>
      <c r="C3611" s="441">
        <f t="shared" ref="C3611:H3611" si="3052">C195</f>
        <v>12500</v>
      </c>
      <c r="D3611" s="441"/>
      <c r="E3611" s="441"/>
      <c r="F3611" s="441"/>
      <c r="G3611" s="441"/>
      <c r="H3611" s="441">
        <f t="shared" si="3052"/>
        <v>0</v>
      </c>
      <c r="I3611" s="441"/>
      <c r="J3611" s="445"/>
      <c r="K3611" s="358"/>
      <c r="L3611" s="358"/>
      <c r="M3611" s="358"/>
      <c r="N3611" s="358"/>
      <c r="O3611" s="358"/>
      <c r="P3611" s="358"/>
      <c r="Q3611" s="358"/>
      <c r="R3611" s="358"/>
      <c r="S3611" s="358"/>
      <c r="T3611" s="358"/>
      <c r="U3611" s="358"/>
      <c r="V3611" s="358"/>
      <c r="W3611" s="358"/>
      <c r="X3611" s="358"/>
      <c r="Y3611" s="358"/>
      <c r="Z3611" s="358"/>
      <c r="AA3611" s="358"/>
      <c r="AB3611" s="358"/>
      <c r="AC3611" s="358"/>
      <c r="AD3611" s="358"/>
      <c r="AE3611" s="358"/>
      <c r="AF3611" s="358"/>
      <c r="AG3611" s="358"/>
      <c r="AH3611" s="358"/>
      <c r="AI3611" s="358"/>
      <c r="AJ3611" s="358"/>
    </row>
    <row r="3612" spans="1:36" x14ac:dyDescent="0.25">
      <c r="A3612" s="353" t="s">
        <v>507</v>
      </c>
      <c r="B3612" s="353" t="s">
        <v>507</v>
      </c>
      <c r="C3612" s="441">
        <f t="shared" ref="C3612:H3612" si="3053">C196</f>
        <v>3125</v>
      </c>
      <c r="D3612" s="441"/>
      <c r="E3612" s="441"/>
      <c r="F3612" s="441"/>
      <c r="G3612" s="441"/>
      <c r="H3612" s="441">
        <f t="shared" si="3053"/>
        <v>0</v>
      </c>
      <c r="I3612" s="441"/>
      <c r="J3612" s="445"/>
      <c r="K3612" s="358"/>
      <c r="L3612" s="358"/>
      <c r="M3612" s="358"/>
      <c r="N3612" s="358"/>
      <c r="O3612" s="358"/>
      <c r="P3612" s="358"/>
      <c r="Q3612" s="358"/>
      <c r="R3612" s="358"/>
      <c r="S3612" s="358"/>
      <c r="T3612" s="358"/>
      <c r="U3612" s="358"/>
      <c r="V3612" s="358"/>
      <c r="W3612" s="358"/>
      <c r="X3612" s="358"/>
      <c r="Y3612" s="358"/>
      <c r="Z3612" s="358"/>
      <c r="AA3612" s="358"/>
      <c r="AB3612" s="358"/>
      <c r="AC3612" s="358"/>
      <c r="AD3612" s="358"/>
      <c r="AE3612" s="358"/>
      <c r="AF3612" s="358"/>
      <c r="AG3612" s="358"/>
      <c r="AH3612" s="358"/>
      <c r="AI3612" s="358"/>
      <c r="AJ3612" s="358"/>
    </row>
    <row r="3613" spans="1:36" x14ac:dyDescent="0.25">
      <c r="A3613" s="353" t="s">
        <v>387</v>
      </c>
      <c r="B3613" s="353" t="s">
        <v>388</v>
      </c>
      <c r="C3613" s="441">
        <f t="shared" ref="C3613:H3613" si="3054">C197</f>
        <v>25000</v>
      </c>
      <c r="D3613" s="441"/>
      <c r="E3613" s="441"/>
      <c r="F3613" s="441"/>
      <c r="G3613" s="441"/>
      <c r="H3613" s="441">
        <f t="shared" si="3054"/>
        <v>0</v>
      </c>
      <c r="I3613" s="441"/>
      <c r="J3613" s="445"/>
      <c r="K3613" s="358"/>
      <c r="L3613" s="358"/>
      <c r="M3613" s="358"/>
      <c r="N3613" s="358"/>
      <c r="O3613" s="358"/>
      <c r="P3613" s="358"/>
      <c r="Q3613" s="358"/>
      <c r="R3613" s="358"/>
      <c r="S3613" s="358"/>
      <c r="T3613" s="358"/>
      <c r="U3613" s="358"/>
      <c r="V3613" s="358"/>
      <c r="W3613" s="358"/>
      <c r="X3613" s="358"/>
      <c r="Y3613" s="358"/>
      <c r="Z3613" s="358"/>
      <c r="AA3613" s="358"/>
      <c r="AB3613" s="358"/>
      <c r="AC3613" s="358"/>
      <c r="AD3613" s="358"/>
      <c r="AE3613" s="358"/>
      <c r="AF3613" s="358"/>
      <c r="AG3613" s="358"/>
      <c r="AH3613" s="358"/>
      <c r="AI3613" s="358"/>
      <c r="AJ3613" s="358"/>
    </row>
    <row r="3614" spans="1:36" x14ac:dyDescent="0.25">
      <c r="A3614" s="353" t="s">
        <v>306</v>
      </c>
      <c r="B3614" s="353" t="s">
        <v>306</v>
      </c>
      <c r="C3614" s="441">
        <f t="shared" ref="C3614:H3614" si="3055">C198</f>
        <v>12500</v>
      </c>
      <c r="D3614" s="441"/>
      <c r="E3614" s="441"/>
      <c r="F3614" s="441"/>
      <c r="G3614" s="441"/>
      <c r="H3614" s="441">
        <f t="shared" si="3055"/>
        <v>0</v>
      </c>
      <c r="I3614" s="441"/>
      <c r="J3614" s="445"/>
      <c r="K3614" s="358"/>
      <c r="L3614" s="358"/>
      <c r="M3614" s="358"/>
      <c r="N3614" s="358"/>
      <c r="O3614" s="358"/>
      <c r="P3614" s="358"/>
      <c r="Q3614" s="358"/>
      <c r="R3614" s="358"/>
      <c r="S3614" s="358"/>
      <c r="T3614" s="358"/>
      <c r="U3614" s="358"/>
      <c r="V3614" s="358"/>
      <c r="W3614" s="358"/>
      <c r="X3614" s="358"/>
      <c r="Y3614" s="358"/>
      <c r="Z3614" s="358"/>
      <c r="AA3614" s="358"/>
      <c r="AB3614" s="358"/>
      <c r="AC3614" s="358"/>
      <c r="AD3614" s="358"/>
      <c r="AE3614" s="358"/>
      <c r="AF3614" s="358"/>
      <c r="AG3614" s="358"/>
      <c r="AH3614" s="358"/>
      <c r="AI3614" s="358"/>
      <c r="AJ3614" s="358"/>
    </row>
    <row r="3615" spans="1:36" x14ac:dyDescent="0.25">
      <c r="A3615" s="353" t="s">
        <v>287</v>
      </c>
      <c r="B3615" s="353" t="s">
        <v>287</v>
      </c>
      <c r="C3615" s="441">
        <f t="shared" ref="C3615:H3615" si="3056">C199</f>
        <v>3125</v>
      </c>
      <c r="D3615" s="441"/>
      <c r="E3615" s="441"/>
      <c r="F3615" s="441"/>
      <c r="G3615" s="441"/>
      <c r="H3615" s="441">
        <f t="shared" si="3056"/>
        <v>0</v>
      </c>
      <c r="I3615" s="441"/>
      <c r="J3615" s="445"/>
      <c r="K3615" s="358"/>
      <c r="L3615" s="358"/>
      <c r="M3615" s="358"/>
      <c r="N3615" s="358"/>
      <c r="O3615" s="358"/>
      <c r="P3615" s="358"/>
      <c r="Q3615" s="358"/>
      <c r="R3615" s="358"/>
      <c r="S3615" s="358"/>
      <c r="T3615" s="358"/>
      <c r="U3615" s="358"/>
      <c r="V3615" s="358"/>
      <c r="W3615" s="358"/>
      <c r="X3615" s="358"/>
      <c r="Y3615" s="358"/>
      <c r="Z3615" s="358"/>
      <c r="AA3615" s="358"/>
      <c r="AB3615" s="358"/>
      <c r="AC3615" s="358"/>
      <c r="AD3615" s="358"/>
      <c r="AE3615" s="358"/>
      <c r="AF3615" s="358"/>
      <c r="AG3615" s="358"/>
      <c r="AH3615" s="358"/>
      <c r="AI3615" s="358"/>
      <c r="AJ3615" s="358"/>
    </row>
    <row r="3616" spans="1:36" x14ac:dyDescent="0.25">
      <c r="A3616" s="353" t="s">
        <v>261</v>
      </c>
      <c r="B3616" s="353" t="s">
        <v>361</v>
      </c>
      <c r="C3616" s="441">
        <f t="shared" ref="C3616:H3616" si="3057">C200</f>
        <v>5000</v>
      </c>
      <c r="D3616" s="441"/>
      <c r="E3616" s="441"/>
      <c r="F3616" s="441"/>
      <c r="G3616" s="441"/>
      <c r="H3616" s="441">
        <f t="shared" si="3057"/>
        <v>0</v>
      </c>
      <c r="I3616" s="441"/>
      <c r="J3616" s="445"/>
      <c r="K3616" s="358"/>
      <c r="L3616" s="358"/>
      <c r="M3616" s="358"/>
      <c r="N3616" s="358"/>
      <c r="O3616" s="358"/>
      <c r="P3616" s="358"/>
      <c r="Q3616" s="358"/>
      <c r="R3616" s="358"/>
      <c r="S3616" s="358"/>
      <c r="T3616" s="358"/>
      <c r="U3616" s="358"/>
      <c r="V3616" s="358"/>
      <c r="W3616" s="358"/>
      <c r="X3616" s="358"/>
      <c r="Y3616" s="358"/>
      <c r="Z3616" s="358"/>
      <c r="AA3616" s="358"/>
      <c r="AB3616" s="358"/>
      <c r="AC3616" s="358"/>
      <c r="AD3616" s="358"/>
      <c r="AE3616" s="358"/>
      <c r="AF3616" s="358"/>
      <c r="AG3616" s="358"/>
      <c r="AH3616" s="358"/>
      <c r="AI3616" s="358"/>
      <c r="AJ3616" s="358"/>
    </row>
    <row r="3617" spans="1:36" x14ac:dyDescent="0.25">
      <c r="A3617" s="353" t="s">
        <v>261</v>
      </c>
      <c r="B3617" s="353" t="s">
        <v>320</v>
      </c>
      <c r="C3617" s="441">
        <f t="shared" ref="C3617:H3617" si="3058">C201</f>
        <v>3750</v>
      </c>
      <c r="D3617" s="441"/>
      <c r="E3617" s="441"/>
      <c r="F3617" s="441"/>
      <c r="G3617" s="441"/>
      <c r="H3617" s="441">
        <f t="shared" si="3058"/>
        <v>0</v>
      </c>
      <c r="I3617" s="441"/>
      <c r="J3617" s="445"/>
      <c r="K3617" s="358"/>
      <c r="L3617" s="358"/>
      <c r="M3617" s="358"/>
      <c r="N3617" s="358"/>
      <c r="O3617" s="358"/>
      <c r="P3617" s="358"/>
      <c r="Q3617" s="358"/>
      <c r="R3617" s="358"/>
      <c r="S3617" s="358"/>
      <c r="T3617" s="358"/>
      <c r="U3617" s="358"/>
      <c r="V3617" s="358"/>
      <c r="W3617" s="358"/>
      <c r="X3617" s="358"/>
      <c r="Y3617" s="358"/>
      <c r="Z3617" s="358"/>
      <c r="AA3617" s="358"/>
      <c r="AB3617" s="358"/>
      <c r="AC3617" s="358"/>
      <c r="AD3617" s="358"/>
      <c r="AE3617" s="358"/>
      <c r="AF3617" s="358"/>
      <c r="AG3617" s="358"/>
      <c r="AH3617" s="358"/>
      <c r="AI3617" s="358"/>
      <c r="AJ3617" s="358"/>
    </row>
    <row r="3618" spans="1:36" x14ac:dyDescent="0.25">
      <c r="A3618" s="353" t="s">
        <v>493</v>
      </c>
      <c r="B3618" s="353" t="s">
        <v>493</v>
      </c>
      <c r="C3618" s="441">
        <f t="shared" ref="C3618:H3618" si="3059">C202</f>
        <v>1500</v>
      </c>
      <c r="D3618" s="441"/>
      <c r="E3618" s="441"/>
      <c r="F3618" s="441"/>
      <c r="G3618" s="441"/>
      <c r="H3618" s="441">
        <f t="shared" si="3059"/>
        <v>0</v>
      </c>
      <c r="I3618" s="441"/>
      <c r="J3618" s="445"/>
      <c r="K3618" s="358"/>
      <c r="L3618" s="358"/>
      <c r="M3618" s="358"/>
      <c r="N3618" s="358"/>
      <c r="O3618" s="358"/>
      <c r="P3618" s="358"/>
      <c r="Q3618" s="358"/>
      <c r="R3618" s="358"/>
      <c r="S3618" s="358"/>
      <c r="T3618" s="358"/>
      <c r="U3618" s="358"/>
      <c r="V3618" s="358"/>
      <c r="W3618" s="358"/>
      <c r="X3618" s="358"/>
      <c r="Y3618" s="358"/>
      <c r="Z3618" s="358"/>
      <c r="AA3618" s="358"/>
      <c r="AB3618" s="358"/>
      <c r="AC3618" s="358"/>
      <c r="AD3618" s="358"/>
      <c r="AE3618" s="358"/>
      <c r="AF3618" s="358"/>
      <c r="AG3618" s="358"/>
      <c r="AH3618" s="358"/>
      <c r="AI3618" s="358"/>
      <c r="AJ3618" s="358"/>
    </row>
    <row r="3619" spans="1:36" x14ac:dyDescent="0.25">
      <c r="A3619" s="353" t="s">
        <v>262</v>
      </c>
      <c r="B3619" s="353" t="s">
        <v>319</v>
      </c>
      <c r="C3619" s="441">
        <f t="shared" ref="C3619:H3619" si="3060">C203</f>
        <v>20000</v>
      </c>
      <c r="D3619" s="441"/>
      <c r="E3619" s="441"/>
      <c r="F3619" s="441"/>
      <c r="G3619" s="441"/>
      <c r="H3619" s="441">
        <f t="shared" si="3060"/>
        <v>0</v>
      </c>
      <c r="I3619" s="441"/>
      <c r="J3619" s="445"/>
      <c r="K3619" s="358"/>
      <c r="L3619" s="358"/>
      <c r="M3619" s="358"/>
      <c r="N3619" s="358"/>
      <c r="O3619" s="358"/>
      <c r="P3619" s="358"/>
      <c r="Q3619" s="358"/>
      <c r="R3619" s="358"/>
      <c r="S3619" s="358"/>
      <c r="T3619" s="358"/>
      <c r="U3619" s="358"/>
      <c r="V3619" s="358"/>
      <c r="W3619" s="358"/>
      <c r="X3619" s="358"/>
      <c r="Y3619" s="358"/>
      <c r="Z3619" s="358"/>
      <c r="AA3619" s="358"/>
      <c r="AB3619" s="358"/>
      <c r="AC3619" s="358"/>
      <c r="AD3619" s="358"/>
      <c r="AE3619" s="358"/>
      <c r="AF3619" s="358"/>
      <c r="AG3619" s="358"/>
      <c r="AH3619" s="358"/>
      <c r="AI3619" s="358"/>
      <c r="AJ3619" s="358"/>
    </row>
    <row r="3620" spans="1:36" x14ac:dyDescent="0.25">
      <c r="A3620" s="353" t="s">
        <v>262</v>
      </c>
      <c r="B3620" s="353" t="s">
        <v>308</v>
      </c>
      <c r="C3620" s="441">
        <f t="shared" ref="C3620:H3620" si="3061">C204</f>
        <v>20000</v>
      </c>
      <c r="D3620" s="441"/>
      <c r="E3620" s="441"/>
      <c r="F3620" s="441"/>
      <c r="G3620" s="441"/>
      <c r="H3620" s="441">
        <f t="shared" si="3061"/>
        <v>0</v>
      </c>
      <c r="I3620" s="441"/>
      <c r="J3620" s="445"/>
      <c r="K3620" s="358"/>
      <c r="L3620" s="358"/>
      <c r="M3620" s="358"/>
      <c r="N3620" s="358"/>
      <c r="O3620" s="358"/>
      <c r="P3620" s="358"/>
      <c r="Q3620" s="358"/>
      <c r="R3620" s="358"/>
      <c r="S3620" s="358"/>
      <c r="T3620" s="358"/>
      <c r="U3620" s="358"/>
      <c r="V3620" s="358"/>
      <c r="W3620" s="358"/>
      <c r="X3620" s="358"/>
      <c r="Y3620" s="358"/>
      <c r="Z3620" s="358"/>
      <c r="AA3620" s="358"/>
      <c r="AB3620" s="358"/>
      <c r="AC3620" s="358"/>
      <c r="AD3620" s="358"/>
      <c r="AE3620" s="358"/>
      <c r="AF3620" s="358"/>
      <c r="AG3620" s="358"/>
      <c r="AH3620" s="358"/>
      <c r="AI3620" s="358"/>
      <c r="AJ3620" s="358"/>
    </row>
    <row r="3621" spans="1:36" x14ac:dyDescent="0.25">
      <c r="A3621" s="353" t="s">
        <v>262</v>
      </c>
      <c r="B3621" s="353" t="s">
        <v>331</v>
      </c>
      <c r="C3621" s="441">
        <f t="shared" ref="C3621:H3621" si="3062">C205</f>
        <v>20000</v>
      </c>
      <c r="D3621" s="441"/>
      <c r="E3621" s="441"/>
      <c r="F3621" s="441"/>
      <c r="G3621" s="441"/>
      <c r="H3621" s="441">
        <f t="shared" si="3062"/>
        <v>0</v>
      </c>
      <c r="I3621" s="441"/>
      <c r="J3621" s="445"/>
      <c r="K3621" s="358"/>
      <c r="L3621" s="358"/>
      <c r="M3621" s="358"/>
      <c r="N3621" s="358"/>
      <c r="O3621" s="358"/>
      <c r="P3621" s="358"/>
      <c r="Q3621" s="358"/>
      <c r="R3621" s="358"/>
      <c r="S3621" s="358"/>
      <c r="T3621" s="358"/>
      <c r="U3621" s="358"/>
      <c r="V3621" s="358"/>
      <c r="W3621" s="358"/>
      <c r="X3621" s="358"/>
      <c r="Y3621" s="358"/>
      <c r="Z3621" s="358"/>
      <c r="AA3621" s="358"/>
      <c r="AB3621" s="358"/>
      <c r="AC3621" s="358"/>
      <c r="AD3621" s="358"/>
      <c r="AE3621" s="358"/>
      <c r="AF3621" s="358"/>
      <c r="AG3621" s="358"/>
      <c r="AH3621" s="358"/>
      <c r="AI3621" s="358"/>
      <c r="AJ3621" s="358"/>
    </row>
    <row r="3622" spans="1:36" x14ac:dyDescent="0.25">
      <c r="A3622" s="353" t="s">
        <v>339</v>
      </c>
      <c r="B3622" s="353" t="s">
        <v>339</v>
      </c>
      <c r="C3622" s="441">
        <f t="shared" ref="C3622:H3622" si="3063">C206</f>
        <v>1000</v>
      </c>
      <c r="D3622" s="441"/>
      <c r="E3622" s="441"/>
      <c r="F3622" s="441"/>
      <c r="G3622" s="441"/>
      <c r="H3622" s="441">
        <f t="shared" si="3063"/>
        <v>0</v>
      </c>
      <c r="I3622" s="441"/>
      <c r="J3622" s="445"/>
      <c r="K3622" s="358"/>
      <c r="L3622" s="358"/>
      <c r="M3622" s="358"/>
      <c r="N3622" s="358"/>
      <c r="O3622" s="358"/>
      <c r="P3622" s="358"/>
      <c r="Q3622" s="358"/>
      <c r="R3622" s="358"/>
      <c r="S3622" s="358"/>
      <c r="T3622" s="358"/>
      <c r="U3622" s="358"/>
      <c r="V3622" s="358"/>
      <c r="W3622" s="358"/>
      <c r="X3622" s="358"/>
      <c r="Y3622" s="358"/>
      <c r="Z3622" s="358"/>
      <c r="AA3622" s="358"/>
      <c r="AB3622" s="358"/>
      <c r="AC3622" s="358"/>
      <c r="AD3622" s="358"/>
      <c r="AE3622" s="358"/>
      <c r="AF3622" s="358"/>
      <c r="AG3622" s="358"/>
      <c r="AH3622" s="358"/>
      <c r="AI3622" s="358"/>
      <c r="AJ3622" s="358"/>
    </row>
    <row r="3623" spans="1:36" x14ac:dyDescent="0.25">
      <c r="A3623" s="353" t="s">
        <v>430</v>
      </c>
      <c r="B3623" s="353" t="s">
        <v>430</v>
      </c>
      <c r="C3623" s="441">
        <f t="shared" ref="C3623:H3623" si="3064">C207</f>
        <v>999</v>
      </c>
      <c r="D3623" s="441"/>
      <c r="E3623" s="441"/>
      <c r="F3623" s="441"/>
      <c r="G3623" s="441"/>
      <c r="H3623" s="441">
        <f t="shared" si="3064"/>
        <v>0</v>
      </c>
      <c r="I3623" s="441"/>
      <c r="J3623" s="445"/>
      <c r="K3623" s="358"/>
      <c r="L3623" s="358"/>
      <c r="M3623" s="358"/>
      <c r="N3623" s="358"/>
      <c r="O3623" s="358"/>
      <c r="P3623" s="358"/>
      <c r="Q3623" s="358"/>
      <c r="R3623" s="358"/>
      <c r="S3623" s="358"/>
      <c r="T3623" s="358"/>
      <c r="U3623" s="358"/>
      <c r="V3623" s="358"/>
      <c r="W3623" s="358"/>
      <c r="X3623" s="358"/>
      <c r="Y3623" s="358"/>
      <c r="Z3623" s="358"/>
      <c r="AA3623" s="358"/>
      <c r="AB3623" s="358"/>
      <c r="AC3623" s="358"/>
      <c r="AD3623" s="358"/>
      <c r="AE3623" s="358"/>
      <c r="AF3623" s="358"/>
      <c r="AG3623" s="358"/>
      <c r="AH3623" s="358"/>
      <c r="AI3623" s="358"/>
      <c r="AJ3623" s="358"/>
    </row>
    <row r="3624" spans="1:36" x14ac:dyDescent="0.25">
      <c r="A3624" s="353" t="s">
        <v>374</v>
      </c>
      <c r="B3624" s="353" t="s">
        <v>374</v>
      </c>
      <c r="C3624" s="441">
        <f t="shared" ref="C3624:H3624" si="3065">C208</f>
        <v>5000</v>
      </c>
      <c r="D3624" s="441"/>
      <c r="E3624" s="441"/>
      <c r="F3624" s="441"/>
      <c r="G3624" s="441"/>
      <c r="H3624" s="441">
        <f t="shared" si="3065"/>
        <v>0</v>
      </c>
      <c r="I3624" s="441"/>
      <c r="J3624" s="445"/>
      <c r="K3624" s="358"/>
      <c r="L3624" s="358"/>
      <c r="M3624" s="358"/>
      <c r="N3624" s="358"/>
      <c r="O3624" s="358"/>
      <c r="P3624" s="358"/>
      <c r="Q3624" s="358"/>
      <c r="R3624" s="358"/>
      <c r="S3624" s="358"/>
      <c r="T3624" s="358"/>
      <c r="U3624" s="358"/>
      <c r="V3624" s="358"/>
      <c r="W3624" s="358"/>
      <c r="X3624" s="358"/>
      <c r="Y3624" s="358"/>
      <c r="Z3624" s="358"/>
      <c r="AA3624" s="358"/>
      <c r="AB3624" s="358"/>
      <c r="AC3624" s="358"/>
      <c r="AD3624" s="358"/>
      <c r="AE3624" s="358"/>
      <c r="AF3624" s="358"/>
      <c r="AG3624" s="358"/>
      <c r="AH3624" s="358"/>
      <c r="AI3624" s="358"/>
      <c r="AJ3624" s="358"/>
    </row>
    <row r="3625" spans="1:36" x14ac:dyDescent="0.25">
      <c r="A3625" s="353" t="s">
        <v>443</v>
      </c>
      <c r="B3625" s="353" t="s">
        <v>443</v>
      </c>
      <c r="C3625" s="441">
        <f t="shared" ref="C3625:H3625" si="3066">C209</f>
        <v>50000</v>
      </c>
      <c r="D3625" s="441"/>
      <c r="E3625" s="441"/>
      <c r="F3625" s="441"/>
      <c r="G3625" s="441"/>
      <c r="H3625" s="441">
        <f t="shared" si="3066"/>
        <v>0</v>
      </c>
      <c r="I3625" s="441"/>
      <c r="J3625" s="445"/>
      <c r="K3625" s="358"/>
      <c r="L3625" s="358"/>
      <c r="M3625" s="358"/>
      <c r="N3625" s="358"/>
      <c r="O3625" s="358"/>
      <c r="P3625" s="358"/>
      <c r="Q3625" s="358"/>
      <c r="R3625" s="358"/>
      <c r="S3625" s="358"/>
      <c r="T3625" s="358"/>
      <c r="U3625" s="358"/>
      <c r="V3625" s="358"/>
      <c r="W3625" s="358"/>
      <c r="X3625" s="358"/>
      <c r="Y3625" s="358"/>
      <c r="Z3625" s="358"/>
      <c r="AA3625" s="358"/>
      <c r="AB3625" s="358"/>
      <c r="AC3625" s="358"/>
      <c r="AD3625" s="358"/>
      <c r="AE3625" s="358"/>
      <c r="AF3625" s="358"/>
      <c r="AG3625" s="358"/>
      <c r="AH3625" s="358"/>
      <c r="AI3625" s="358"/>
      <c r="AJ3625" s="358"/>
    </row>
    <row r="3626" spans="1:36" x14ac:dyDescent="0.25">
      <c r="A3626" s="353" t="s">
        <v>244</v>
      </c>
      <c r="B3626" s="353" t="s">
        <v>429</v>
      </c>
      <c r="C3626" s="441">
        <f t="shared" ref="C3626:H3626" si="3067">C210</f>
        <v>20000</v>
      </c>
      <c r="D3626" s="441"/>
      <c r="E3626" s="441"/>
      <c r="F3626" s="441"/>
      <c r="G3626" s="441"/>
      <c r="H3626" s="441">
        <f t="shared" si="3067"/>
        <v>0</v>
      </c>
      <c r="I3626" s="441"/>
      <c r="J3626" s="445"/>
      <c r="K3626" s="358"/>
      <c r="L3626" s="358"/>
      <c r="M3626" s="358"/>
      <c r="N3626" s="358"/>
      <c r="O3626" s="358"/>
      <c r="P3626" s="358"/>
      <c r="Q3626" s="358"/>
      <c r="R3626" s="358"/>
      <c r="S3626" s="358"/>
      <c r="T3626" s="358"/>
      <c r="U3626" s="358"/>
      <c r="V3626" s="358"/>
      <c r="W3626" s="358"/>
      <c r="X3626" s="358"/>
      <c r="Y3626" s="358"/>
      <c r="Z3626" s="358"/>
      <c r="AA3626" s="358"/>
      <c r="AB3626" s="358"/>
      <c r="AC3626" s="358"/>
      <c r="AD3626" s="358"/>
      <c r="AE3626" s="358"/>
      <c r="AF3626" s="358"/>
      <c r="AG3626" s="358"/>
      <c r="AH3626" s="358"/>
      <c r="AI3626" s="358"/>
      <c r="AJ3626" s="358"/>
    </row>
    <row r="3627" spans="1:36" x14ac:dyDescent="0.25">
      <c r="A3627" s="353" t="s">
        <v>244</v>
      </c>
      <c r="B3627" s="353" t="s">
        <v>405</v>
      </c>
      <c r="C3627" s="441">
        <f t="shared" ref="C3627:H3627" si="3068">C211</f>
        <v>20000</v>
      </c>
      <c r="D3627" s="441"/>
      <c r="E3627" s="441"/>
      <c r="F3627" s="441"/>
      <c r="G3627" s="441"/>
      <c r="H3627" s="441">
        <f t="shared" si="3068"/>
        <v>0</v>
      </c>
      <c r="I3627" s="441"/>
      <c r="J3627" s="445"/>
      <c r="K3627" s="358"/>
      <c r="L3627" s="358"/>
      <c r="M3627" s="358"/>
      <c r="N3627" s="358"/>
      <c r="O3627" s="358"/>
      <c r="P3627" s="358"/>
      <c r="Q3627" s="358"/>
      <c r="R3627" s="358"/>
      <c r="S3627" s="358"/>
      <c r="T3627" s="358"/>
      <c r="U3627" s="358"/>
      <c r="V3627" s="358"/>
      <c r="W3627" s="358"/>
      <c r="X3627" s="358"/>
      <c r="Y3627" s="358"/>
      <c r="Z3627" s="358"/>
      <c r="AA3627" s="358"/>
      <c r="AB3627" s="358"/>
      <c r="AC3627" s="358"/>
      <c r="AD3627" s="358"/>
      <c r="AE3627" s="358"/>
      <c r="AF3627" s="358"/>
      <c r="AG3627" s="358"/>
      <c r="AH3627" s="358"/>
      <c r="AI3627" s="358"/>
      <c r="AJ3627" s="358"/>
    </row>
    <row r="3628" spans="1:36" x14ac:dyDescent="0.25">
      <c r="A3628" s="353" t="s">
        <v>303</v>
      </c>
      <c r="B3628" s="353" t="s">
        <v>303</v>
      </c>
      <c r="C3628" s="441">
        <f t="shared" ref="C3628:H3628" si="3069">C212</f>
        <v>6250</v>
      </c>
      <c r="D3628" s="441"/>
      <c r="E3628" s="441"/>
      <c r="F3628" s="441"/>
      <c r="G3628" s="441"/>
      <c r="H3628" s="441">
        <f t="shared" si="3069"/>
        <v>0</v>
      </c>
      <c r="I3628" s="441"/>
      <c r="J3628" s="445"/>
      <c r="K3628" s="358"/>
      <c r="L3628" s="358"/>
      <c r="M3628" s="358"/>
      <c r="N3628" s="358"/>
      <c r="O3628" s="358"/>
      <c r="P3628" s="358"/>
      <c r="Q3628" s="358"/>
      <c r="R3628" s="358"/>
      <c r="S3628" s="358"/>
      <c r="T3628" s="358"/>
      <c r="U3628" s="358"/>
      <c r="V3628" s="358"/>
      <c r="W3628" s="358"/>
      <c r="X3628" s="358"/>
      <c r="Y3628" s="358"/>
      <c r="Z3628" s="358"/>
      <c r="AA3628" s="358"/>
      <c r="AB3628" s="358"/>
      <c r="AC3628" s="358"/>
      <c r="AD3628" s="358"/>
      <c r="AE3628" s="358"/>
      <c r="AF3628" s="358"/>
      <c r="AG3628" s="358"/>
      <c r="AH3628" s="358"/>
      <c r="AI3628" s="358"/>
      <c r="AJ3628" s="358"/>
    </row>
    <row r="3629" spans="1:36" x14ac:dyDescent="0.25">
      <c r="A3629" s="353" t="s">
        <v>475</v>
      </c>
      <c r="B3629" s="353" t="s">
        <v>475</v>
      </c>
      <c r="C3629" s="441">
        <f t="shared" ref="C3629:H3629" si="3070">C213</f>
        <v>3750</v>
      </c>
      <c r="D3629" s="441"/>
      <c r="E3629" s="441"/>
      <c r="F3629" s="441"/>
      <c r="G3629" s="441"/>
      <c r="H3629" s="441">
        <f t="shared" si="3070"/>
        <v>0</v>
      </c>
      <c r="I3629" s="441"/>
      <c r="J3629" s="445"/>
      <c r="K3629" s="358"/>
      <c r="L3629" s="358"/>
      <c r="M3629" s="358"/>
      <c r="N3629" s="358"/>
      <c r="O3629" s="358"/>
      <c r="P3629" s="358"/>
      <c r="Q3629" s="358"/>
      <c r="R3629" s="358"/>
      <c r="S3629" s="358"/>
      <c r="T3629" s="358"/>
      <c r="U3629" s="358"/>
      <c r="V3629" s="358"/>
      <c r="W3629" s="358"/>
      <c r="X3629" s="358"/>
      <c r="Y3629" s="358"/>
      <c r="Z3629" s="358"/>
      <c r="AA3629" s="358"/>
      <c r="AB3629" s="358"/>
      <c r="AC3629" s="358"/>
      <c r="AD3629" s="358"/>
      <c r="AE3629" s="358"/>
      <c r="AF3629" s="358"/>
      <c r="AG3629" s="358"/>
      <c r="AH3629" s="358"/>
      <c r="AI3629" s="358"/>
      <c r="AJ3629" s="358"/>
    </row>
    <row r="3630" spans="1:36" x14ac:dyDescent="0.25">
      <c r="A3630" s="353" t="s">
        <v>355</v>
      </c>
      <c r="B3630" s="353" t="s">
        <v>355</v>
      </c>
      <c r="C3630" s="441">
        <f t="shared" ref="C3630:H3630" si="3071">C214</f>
        <v>7000</v>
      </c>
      <c r="D3630" s="441"/>
      <c r="E3630" s="441"/>
      <c r="F3630" s="441"/>
      <c r="G3630" s="441"/>
      <c r="H3630" s="441">
        <f t="shared" si="3071"/>
        <v>0</v>
      </c>
      <c r="I3630" s="441"/>
      <c r="J3630" s="445"/>
      <c r="K3630" s="358"/>
      <c r="L3630" s="358"/>
      <c r="M3630" s="358"/>
      <c r="N3630" s="358"/>
      <c r="O3630" s="358"/>
      <c r="P3630" s="358"/>
      <c r="Q3630" s="358"/>
      <c r="R3630" s="358"/>
      <c r="S3630" s="358"/>
      <c r="T3630" s="358"/>
      <c r="U3630" s="358"/>
      <c r="V3630" s="358"/>
      <c r="W3630" s="358"/>
      <c r="X3630" s="358"/>
      <c r="Y3630" s="358"/>
      <c r="Z3630" s="358"/>
      <c r="AA3630" s="358"/>
      <c r="AB3630" s="358"/>
      <c r="AC3630" s="358"/>
      <c r="AD3630" s="358"/>
      <c r="AE3630" s="358"/>
      <c r="AF3630" s="358"/>
      <c r="AG3630" s="358"/>
      <c r="AH3630" s="358"/>
      <c r="AI3630" s="358"/>
      <c r="AJ3630" s="358"/>
    </row>
    <row r="3631" spans="1:36" x14ac:dyDescent="0.25">
      <c r="A3631" s="353" t="s">
        <v>484</v>
      </c>
      <c r="B3631" s="353" t="s">
        <v>484</v>
      </c>
      <c r="C3631" s="441">
        <f t="shared" ref="C3631:H3631" si="3072">C215</f>
        <v>5000</v>
      </c>
      <c r="D3631" s="441"/>
      <c r="E3631" s="441"/>
      <c r="F3631" s="441"/>
      <c r="G3631" s="441"/>
      <c r="H3631" s="441">
        <f t="shared" si="3072"/>
        <v>0</v>
      </c>
      <c r="I3631" s="441"/>
      <c r="J3631" s="445"/>
      <c r="K3631" s="358"/>
      <c r="L3631" s="358"/>
      <c r="M3631" s="358"/>
      <c r="N3631" s="358"/>
      <c r="O3631" s="358"/>
      <c r="P3631" s="358"/>
      <c r="Q3631" s="358"/>
      <c r="R3631" s="358"/>
      <c r="S3631" s="358"/>
      <c r="T3631" s="358"/>
      <c r="U3631" s="358"/>
      <c r="V3631" s="358"/>
      <c r="W3631" s="358"/>
      <c r="X3631" s="358"/>
      <c r="Y3631" s="358"/>
      <c r="Z3631" s="358"/>
      <c r="AA3631" s="358"/>
      <c r="AB3631" s="358"/>
      <c r="AC3631" s="358"/>
      <c r="AD3631" s="358"/>
      <c r="AE3631" s="358"/>
      <c r="AF3631" s="358"/>
      <c r="AG3631" s="358"/>
      <c r="AH3631" s="358"/>
      <c r="AI3631" s="358"/>
      <c r="AJ3631" s="358"/>
    </row>
    <row r="3632" spans="1:36" x14ac:dyDescent="0.25">
      <c r="A3632" s="353" t="s">
        <v>492</v>
      </c>
      <c r="B3632" s="353" t="s">
        <v>492</v>
      </c>
      <c r="C3632" s="441">
        <f t="shared" ref="C3632:H3632" si="3073">C216</f>
        <v>25000</v>
      </c>
      <c r="D3632" s="441"/>
      <c r="E3632" s="441"/>
      <c r="F3632" s="441"/>
      <c r="G3632" s="441"/>
      <c r="H3632" s="441">
        <f t="shared" si="3073"/>
        <v>0</v>
      </c>
      <c r="I3632" s="441"/>
      <c r="J3632" s="445"/>
      <c r="K3632" s="358"/>
      <c r="L3632" s="358"/>
      <c r="M3632" s="358"/>
      <c r="N3632" s="358"/>
      <c r="O3632" s="358"/>
      <c r="P3632" s="358"/>
      <c r="Q3632" s="358"/>
      <c r="R3632" s="358"/>
      <c r="S3632" s="358"/>
      <c r="T3632" s="358"/>
      <c r="U3632" s="358"/>
      <c r="V3632" s="358"/>
      <c r="W3632" s="358"/>
      <c r="X3632" s="358"/>
      <c r="Y3632" s="358"/>
      <c r="Z3632" s="358"/>
      <c r="AA3632" s="358"/>
      <c r="AB3632" s="358"/>
      <c r="AC3632" s="358"/>
      <c r="AD3632" s="358"/>
      <c r="AE3632" s="358"/>
      <c r="AF3632" s="358"/>
      <c r="AG3632" s="358"/>
      <c r="AH3632" s="358"/>
      <c r="AI3632" s="358"/>
      <c r="AJ3632" s="358"/>
    </row>
    <row r="3633" spans="1:36" x14ac:dyDescent="0.25">
      <c r="A3633" s="353" t="s">
        <v>380</v>
      </c>
      <c r="B3633" s="353" t="s">
        <v>380</v>
      </c>
      <c r="C3633" s="441">
        <f t="shared" ref="C3633:H3633" si="3074">C217</f>
        <v>35000</v>
      </c>
      <c r="D3633" s="441"/>
      <c r="E3633" s="441"/>
      <c r="F3633" s="441"/>
      <c r="G3633" s="441"/>
      <c r="H3633" s="441">
        <f t="shared" si="3074"/>
        <v>0</v>
      </c>
      <c r="I3633" s="441"/>
      <c r="J3633" s="445"/>
      <c r="K3633" s="358"/>
      <c r="L3633" s="358"/>
      <c r="M3633" s="358"/>
      <c r="N3633" s="358"/>
      <c r="O3633" s="358"/>
      <c r="P3633" s="358"/>
      <c r="Q3633" s="358"/>
      <c r="R3633" s="358"/>
      <c r="S3633" s="358"/>
      <c r="T3633" s="358"/>
      <c r="U3633" s="358"/>
      <c r="V3633" s="358"/>
      <c r="W3633" s="358"/>
      <c r="X3633" s="358"/>
      <c r="Y3633" s="358"/>
      <c r="Z3633" s="358"/>
      <c r="AA3633" s="358"/>
      <c r="AB3633" s="358"/>
      <c r="AC3633" s="358"/>
      <c r="AD3633" s="358"/>
      <c r="AE3633" s="358"/>
      <c r="AF3633" s="358"/>
      <c r="AG3633" s="358"/>
      <c r="AH3633" s="358"/>
      <c r="AI3633" s="358"/>
      <c r="AJ3633" s="358"/>
    </row>
    <row r="3634" spans="1:36" x14ac:dyDescent="0.25">
      <c r="A3634" s="353" t="s">
        <v>322</v>
      </c>
      <c r="B3634" s="353" t="s">
        <v>322</v>
      </c>
      <c r="C3634" s="441">
        <f t="shared" ref="C3634:H3634" si="3075">C218</f>
        <v>2500</v>
      </c>
      <c r="D3634" s="441"/>
      <c r="E3634" s="441"/>
      <c r="F3634" s="441"/>
      <c r="G3634" s="441"/>
      <c r="H3634" s="441">
        <f t="shared" si="3075"/>
        <v>0</v>
      </c>
      <c r="I3634" s="441"/>
      <c r="J3634" s="445"/>
      <c r="K3634" s="358"/>
      <c r="L3634" s="358"/>
      <c r="M3634" s="358"/>
      <c r="N3634" s="358"/>
      <c r="O3634" s="358"/>
      <c r="P3634" s="358"/>
      <c r="Q3634" s="358"/>
      <c r="R3634" s="358"/>
      <c r="S3634" s="358"/>
      <c r="T3634" s="358"/>
      <c r="U3634" s="358"/>
      <c r="V3634" s="358"/>
      <c r="W3634" s="358"/>
      <c r="X3634" s="358"/>
      <c r="Y3634" s="358"/>
      <c r="Z3634" s="358"/>
      <c r="AA3634" s="358"/>
      <c r="AB3634" s="358"/>
      <c r="AC3634" s="358"/>
      <c r="AD3634" s="358"/>
      <c r="AE3634" s="358"/>
      <c r="AF3634" s="358"/>
      <c r="AG3634" s="358"/>
      <c r="AH3634" s="358"/>
      <c r="AI3634" s="358"/>
      <c r="AJ3634" s="358"/>
    </row>
    <row r="3635" spans="1:36" x14ac:dyDescent="0.25">
      <c r="A3635" s="353" t="s">
        <v>447</v>
      </c>
      <c r="B3635" s="353" t="s">
        <v>447</v>
      </c>
      <c r="C3635" s="441">
        <f t="shared" ref="C3635:H3635" si="3076">C219</f>
        <v>2000</v>
      </c>
      <c r="D3635" s="441"/>
      <c r="E3635" s="441"/>
      <c r="F3635" s="441"/>
      <c r="G3635" s="441"/>
      <c r="H3635" s="441">
        <f t="shared" si="3076"/>
        <v>0</v>
      </c>
      <c r="I3635" s="441"/>
      <c r="J3635" s="445"/>
      <c r="K3635" s="358"/>
      <c r="L3635" s="358"/>
      <c r="M3635" s="358"/>
      <c r="N3635" s="358"/>
      <c r="O3635" s="358"/>
      <c r="P3635" s="358"/>
      <c r="Q3635" s="358"/>
      <c r="R3635" s="358"/>
      <c r="S3635" s="358"/>
      <c r="T3635" s="358"/>
      <c r="U3635" s="358"/>
      <c r="V3635" s="358"/>
      <c r="W3635" s="358"/>
      <c r="X3635" s="358"/>
      <c r="Y3635" s="358"/>
      <c r="Z3635" s="358"/>
      <c r="AA3635" s="358"/>
      <c r="AB3635" s="358"/>
      <c r="AC3635" s="358"/>
      <c r="AD3635" s="358"/>
      <c r="AE3635" s="358"/>
      <c r="AF3635" s="358"/>
      <c r="AG3635" s="358"/>
      <c r="AH3635" s="358"/>
      <c r="AI3635" s="358"/>
      <c r="AJ3635" s="358"/>
    </row>
    <row r="3636" spans="1:36" x14ac:dyDescent="0.25">
      <c r="A3636" s="353" t="s">
        <v>494</v>
      </c>
      <c r="B3636" s="353" t="s">
        <v>494</v>
      </c>
      <c r="C3636" s="441">
        <f t="shared" ref="C3636:H3636" si="3077">C220</f>
        <v>5000</v>
      </c>
      <c r="D3636" s="441"/>
      <c r="E3636" s="441"/>
      <c r="F3636" s="441"/>
      <c r="G3636" s="441"/>
      <c r="H3636" s="441">
        <f t="shared" si="3077"/>
        <v>0</v>
      </c>
      <c r="I3636" s="441"/>
      <c r="J3636" s="445"/>
      <c r="K3636" s="358"/>
      <c r="L3636" s="358"/>
      <c r="M3636" s="358"/>
      <c r="N3636" s="358"/>
      <c r="O3636" s="358"/>
      <c r="P3636" s="358"/>
      <c r="Q3636" s="358"/>
      <c r="R3636" s="358"/>
      <c r="S3636" s="358"/>
      <c r="T3636" s="358"/>
      <c r="U3636" s="358"/>
      <c r="V3636" s="358"/>
      <c r="W3636" s="358"/>
      <c r="X3636" s="358"/>
      <c r="Y3636" s="358"/>
      <c r="Z3636" s="358"/>
      <c r="AA3636" s="358"/>
      <c r="AB3636" s="358"/>
      <c r="AC3636" s="358"/>
      <c r="AD3636" s="358"/>
      <c r="AE3636" s="358"/>
      <c r="AF3636" s="358"/>
      <c r="AG3636" s="358"/>
      <c r="AH3636" s="358"/>
      <c r="AI3636" s="358"/>
      <c r="AJ3636" s="358"/>
    </row>
    <row r="3637" spans="1:36" x14ac:dyDescent="0.25">
      <c r="A3637" s="353" t="s">
        <v>332</v>
      </c>
      <c r="B3637" s="353" t="s">
        <v>332</v>
      </c>
      <c r="C3637" s="441">
        <f t="shared" ref="C3637:H3637" si="3078">C221</f>
        <v>5000</v>
      </c>
      <c r="D3637" s="441"/>
      <c r="E3637" s="441"/>
      <c r="F3637" s="441"/>
      <c r="G3637" s="441"/>
      <c r="H3637" s="441">
        <f t="shared" si="3078"/>
        <v>0</v>
      </c>
      <c r="I3637" s="441"/>
      <c r="J3637" s="445"/>
      <c r="K3637" s="358"/>
      <c r="L3637" s="358"/>
      <c r="M3637" s="358"/>
      <c r="N3637" s="358"/>
      <c r="O3637" s="358"/>
      <c r="P3637" s="358"/>
      <c r="Q3637" s="358"/>
      <c r="R3637" s="358"/>
      <c r="S3637" s="358"/>
      <c r="T3637" s="358"/>
      <c r="U3637" s="358"/>
      <c r="V3637" s="358"/>
      <c r="W3637" s="358"/>
      <c r="X3637" s="358"/>
      <c r="Y3637" s="358"/>
      <c r="Z3637" s="358"/>
      <c r="AA3637" s="358"/>
      <c r="AB3637" s="358"/>
      <c r="AC3637" s="358"/>
      <c r="AD3637" s="358"/>
      <c r="AE3637" s="358"/>
      <c r="AF3637" s="358"/>
      <c r="AG3637" s="358"/>
      <c r="AH3637" s="358"/>
      <c r="AI3637" s="358"/>
      <c r="AJ3637" s="358"/>
    </row>
    <row r="3638" spans="1:36" x14ac:dyDescent="0.25">
      <c r="A3638" s="353" t="s">
        <v>263</v>
      </c>
      <c r="B3638" s="353" t="s">
        <v>478</v>
      </c>
      <c r="C3638" s="441">
        <f t="shared" ref="C3638:H3638" si="3079">C222</f>
        <v>20000</v>
      </c>
      <c r="D3638" s="441"/>
      <c r="E3638" s="441"/>
      <c r="F3638" s="441"/>
      <c r="G3638" s="441"/>
      <c r="H3638" s="441">
        <f t="shared" si="3079"/>
        <v>0</v>
      </c>
      <c r="I3638" s="441"/>
      <c r="J3638" s="445"/>
      <c r="K3638" s="358"/>
      <c r="L3638" s="358"/>
      <c r="M3638" s="358"/>
      <c r="N3638" s="358"/>
      <c r="O3638" s="358"/>
      <c r="P3638" s="358"/>
      <c r="Q3638" s="358"/>
      <c r="R3638" s="358"/>
      <c r="S3638" s="358"/>
      <c r="T3638" s="358"/>
      <c r="U3638" s="358"/>
      <c r="V3638" s="358"/>
      <c r="W3638" s="358"/>
      <c r="X3638" s="358"/>
      <c r="Y3638" s="358"/>
      <c r="Z3638" s="358"/>
      <c r="AA3638" s="358"/>
      <c r="AB3638" s="358"/>
      <c r="AC3638" s="358"/>
      <c r="AD3638" s="358"/>
      <c r="AE3638" s="358"/>
      <c r="AF3638" s="358"/>
      <c r="AG3638" s="358"/>
      <c r="AH3638" s="358"/>
      <c r="AI3638" s="358"/>
      <c r="AJ3638" s="358"/>
    </row>
    <row r="3639" spans="1:36" x14ac:dyDescent="0.25">
      <c r="A3639" s="353" t="s">
        <v>263</v>
      </c>
      <c r="B3639" s="353" t="s">
        <v>542</v>
      </c>
      <c r="C3639" s="441">
        <f t="shared" ref="C3639:H3639" si="3080">C223</f>
        <v>20000</v>
      </c>
      <c r="D3639" s="441"/>
      <c r="E3639" s="441"/>
      <c r="F3639" s="441"/>
      <c r="G3639" s="441"/>
      <c r="H3639" s="441">
        <f t="shared" si="3080"/>
        <v>0</v>
      </c>
      <c r="I3639" s="441"/>
      <c r="J3639" s="445"/>
      <c r="K3639" s="358"/>
      <c r="L3639" s="358"/>
      <c r="M3639" s="358"/>
      <c r="N3639" s="358"/>
      <c r="O3639" s="358"/>
      <c r="P3639" s="358"/>
      <c r="Q3639" s="358"/>
      <c r="R3639" s="358"/>
      <c r="S3639" s="358"/>
      <c r="T3639" s="358"/>
      <c r="U3639" s="358"/>
      <c r="V3639" s="358"/>
      <c r="W3639" s="358"/>
      <c r="X3639" s="358"/>
      <c r="Y3639" s="358"/>
      <c r="Z3639" s="358"/>
      <c r="AA3639" s="358"/>
      <c r="AB3639" s="358"/>
      <c r="AC3639" s="358"/>
      <c r="AD3639" s="358"/>
      <c r="AE3639" s="358"/>
      <c r="AF3639" s="358"/>
      <c r="AG3639" s="358"/>
      <c r="AH3639" s="358"/>
      <c r="AI3639" s="358"/>
      <c r="AJ3639" s="358"/>
    </row>
    <row r="3640" spans="1:36" x14ac:dyDescent="0.25">
      <c r="A3640" s="353" t="s">
        <v>466</v>
      </c>
      <c r="B3640" s="353" t="s">
        <v>467</v>
      </c>
      <c r="C3640" s="441">
        <f t="shared" ref="C3640:H3640" si="3081">C224</f>
        <v>20000</v>
      </c>
      <c r="D3640" s="441"/>
      <c r="E3640" s="441"/>
      <c r="F3640" s="441"/>
      <c r="G3640" s="441"/>
      <c r="H3640" s="441">
        <f t="shared" si="3081"/>
        <v>0</v>
      </c>
      <c r="I3640" s="441"/>
      <c r="J3640" s="445"/>
      <c r="K3640" s="358"/>
      <c r="L3640" s="358"/>
      <c r="M3640" s="358"/>
      <c r="N3640" s="358"/>
      <c r="O3640" s="358"/>
      <c r="P3640" s="358"/>
      <c r="Q3640" s="358"/>
      <c r="R3640" s="358"/>
      <c r="S3640" s="358"/>
      <c r="T3640" s="358"/>
      <c r="U3640" s="358"/>
      <c r="V3640" s="358"/>
      <c r="W3640" s="358"/>
      <c r="X3640" s="358"/>
      <c r="Y3640" s="358"/>
      <c r="Z3640" s="358"/>
      <c r="AA3640" s="358"/>
      <c r="AB3640" s="358"/>
      <c r="AC3640" s="358"/>
      <c r="AD3640" s="358"/>
      <c r="AE3640" s="358"/>
      <c r="AF3640" s="358"/>
      <c r="AG3640" s="358"/>
      <c r="AH3640" s="358"/>
      <c r="AI3640" s="358"/>
      <c r="AJ3640" s="358"/>
    </row>
    <row r="3641" spans="1:36" x14ac:dyDescent="0.25">
      <c r="A3641" s="353" t="s">
        <v>557</v>
      </c>
      <c r="B3641" s="353" t="s">
        <v>557</v>
      </c>
      <c r="C3641" s="441">
        <f t="shared" ref="C3641:H3641" si="3082">C225</f>
        <v>7500</v>
      </c>
      <c r="D3641" s="441"/>
      <c r="E3641" s="441"/>
      <c r="F3641" s="441"/>
      <c r="G3641" s="441"/>
      <c r="H3641" s="441">
        <f t="shared" si="3082"/>
        <v>0</v>
      </c>
      <c r="I3641" s="441"/>
      <c r="J3641" s="445"/>
      <c r="K3641" s="358"/>
      <c r="L3641" s="358"/>
      <c r="M3641" s="358"/>
      <c r="N3641" s="358"/>
      <c r="O3641" s="358"/>
      <c r="P3641" s="358"/>
      <c r="Q3641" s="358"/>
      <c r="R3641" s="358"/>
      <c r="S3641" s="358"/>
      <c r="T3641" s="358"/>
      <c r="U3641" s="358"/>
      <c r="V3641" s="358"/>
      <c r="W3641" s="358"/>
      <c r="X3641" s="358"/>
      <c r="Y3641" s="358"/>
      <c r="Z3641" s="358"/>
      <c r="AA3641" s="358"/>
      <c r="AB3641" s="358"/>
      <c r="AC3641" s="358"/>
      <c r="AD3641" s="358"/>
      <c r="AE3641" s="358"/>
      <c r="AF3641" s="358"/>
      <c r="AG3641" s="358"/>
      <c r="AH3641" s="358"/>
      <c r="AI3641" s="358"/>
      <c r="AJ3641" s="358"/>
    </row>
    <row r="3642" spans="1:36" x14ac:dyDescent="0.25">
      <c r="A3642" s="353" t="s">
        <v>527</v>
      </c>
      <c r="B3642" s="353" t="s">
        <v>527</v>
      </c>
      <c r="C3642" s="441">
        <f t="shared" ref="C3642:H3642" si="3083">C226</f>
        <v>6250</v>
      </c>
      <c r="D3642" s="441"/>
      <c r="E3642" s="441"/>
      <c r="F3642" s="441"/>
      <c r="G3642" s="441"/>
      <c r="H3642" s="441">
        <f t="shared" si="3083"/>
        <v>0</v>
      </c>
      <c r="I3642" s="441"/>
      <c r="J3642" s="445"/>
      <c r="K3642" s="358"/>
      <c r="L3642" s="358"/>
      <c r="M3642" s="358"/>
      <c r="N3642" s="358"/>
      <c r="O3642" s="358"/>
      <c r="P3642" s="358"/>
      <c r="Q3642" s="358"/>
      <c r="R3642" s="358"/>
      <c r="S3642" s="358"/>
      <c r="T3642" s="358"/>
      <c r="U3642" s="358"/>
      <c r="V3642" s="358"/>
      <c r="W3642" s="358"/>
      <c r="X3642" s="358"/>
      <c r="Y3642" s="358"/>
      <c r="Z3642" s="358"/>
      <c r="AA3642" s="358"/>
      <c r="AB3642" s="358"/>
      <c r="AC3642" s="358"/>
      <c r="AD3642" s="358"/>
      <c r="AE3642" s="358"/>
      <c r="AF3642" s="358"/>
      <c r="AG3642" s="358"/>
      <c r="AH3642" s="358"/>
      <c r="AI3642" s="358"/>
      <c r="AJ3642" s="358"/>
    </row>
    <row r="3643" spans="1:36" x14ac:dyDescent="0.25">
      <c r="A3643" s="353" t="s">
        <v>349</v>
      </c>
      <c r="B3643" s="353" t="s">
        <v>349</v>
      </c>
      <c r="C3643" s="441">
        <f t="shared" ref="C3643:H3643" si="3084">C227</f>
        <v>20000</v>
      </c>
      <c r="D3643" s="441"/>
      <c r="E3643" s="441"/>
      <c r="F3643" s="441"/>
      <c r="G3643" s="441"/>
      <c r="H3643" s="441">
        <f t="shared" si="3084"/>
        <v>0</v>
      </c>
      <c r="I3643" s="441"/>
      <c r="J3643" s="445"/>
      <c r="K3643" s="358"/>
      <c r="L3643" s="358"/>
      <c r="M3643" s="358"/>
      <c r="N3643" s="358"/>
      <c r="O3643" s="358"/>
      <c r="P3643" s="358"/>
      <c r="Q3643" s="358"/>
      <c r="R3643" s="358"/>
      <c r="S3643" s="358"/>
      <c r="T3643" s="358"/>
      <c r="U3643" s="358"/>
      <c r="V3643" s="358"/>
      <c r="W3643" s="358"/>
      <c r="X3643" s="358"/>
      <c r="Y3643" s="358"/>
      <c r="Z3643" s="358"/>
      <c r="AA3643" s="358"/>
      <c r="AB3643" s="358"/>
      <c r="AC3643" s="358"/>
      <c r="AD3643" s="358"/>
      <c r="AE3643" s="358"/>
      <c r="AF3643" s="358"/>
      <c r="AG3643" s="358"/>
      <c r="AH3643" s="358"/>
      <c r="AI3643" s="358"/>
      <c r="AJ3643" s="358"/>
    </row>
    <row r="3644" spans="1:36" x14ac:dyDescent="0.25">
      <c r="A3644" s="353" t="s">
        <v>529</v>
      </c>
      <c r="B3644" s="353" t="s">
        <v>530</v>
      </c>
      <c r="C3644" s="441">
        <f t="shared" ref="C3644:H3644" si="3085">C228</f>
        <v>6250</v>
      </c>
      <c r="D3644" s="441"/>
      <c r="E3644" s="441"/>
      <c r="F3644" s="441"/>
      <c r="G3644" s="441"/>
      <c r="H3644" s="441">
        <f t="shared" si="3085"/>
        <v>0</v>
      </c>
      <c r="I3644" s="441"/>
      <c r="J3644" s="445"/>
      <c r="K3644" s="358"/>
      <c r="L3644" s="358"/>
      <c r="M3644" s="358"/>
      <c r="N3644" s="358"/>
      <c r="O3644" s="358"/>
      <c r="P3644" s="358"/>
      <c r="Q3644" s="358"/>
      <c r="R3644" s="358"/>
      <c r="S3644" s="358"/>
      <c r="T3644" s="358"/>
      <c r="U3644" s="358"/>
      <c r="V3644" s="358"/>
      <c r="W3644" s="358"/>
      <c r="X3644" s="358"/>
      <c r="Y3644" s="358"/>
      <c r="Z3644" s="358"/>
      <c r="AA3644" s="358"/>
      <c r="AB3644" s="358"/>
      <c r="AC3644" s="358"/>
      <c r="AD3644" s="358"/>
      <c r="AE3644" s="358"/>
      <c r="AF3644" s="358"/>
      <c r="AG3644" s="358"/>
      <c r="AH3644" s="358"/>
      <c r="AI3644" s="358"/>
      <c r="AJ3644" s="358"/>
    </row>
    <row r="3645" spans="1:36" x14ac:dyDescent="0.25">
      <c r="A3645" s="353" t="s">
        <v>427</v>
      </c>
      <c r="B3645" s="353" t="s">
        <v>427</v>
      </c>
      <c r="C3645" s="441">
        <f t="shared" ref="C3645:H3645" si="3086">C229</f>
        <v>3000</v>
      </c>
      <c r="D3645" s="441"/>
      <c r="E3645" s="441"/>
      <c r="F3645" s="441"/>
      <c r="G3645" s="441"/>
      <c r="H3645" s="441">
        <f t="shared" si="3086"/>
        <v>0</v>
      </c>
      <c r="I3645" s="441"/>
      <c r="J3645" s="445"/>
      <c r="K3645" s="358"/>
      <c r="L3645" s="358"/>
      <c r="M3645" s="358"/>
      <c r="N3645" s="358"/>
      <c r="O3645" s="358"/>
      <c r="P3645" s="358"/>
      <c r="Q3645" s="358"/>
      <c r="R3645" s="358"/>
      <c r="S3645" s="358"/>
      <c r="T3645" s="358"/>
      <c r="U3645" s="358"/>
      <c r="V3645" s="358"/>
      <c r="W3645" s="358"/>
      <c r="X3645" s="358"/>
      <c r="Y3645" s="358"/>
      <c r="Z3645" s="358"/>
      <c r="AA3645" s="358"/>
      <c r="AB3645" s="358"/>
      <c r="AC3645" s="358"/>
      <c r="AD3645" s="358"/>
      <c r="AE3645" s="358"/>
      <c r="AF3645" s="358"/>
      <c r="AG3645" s="358"/>
      <c r="AH3645" s="358"/>
      <c r="AI3645" s="358"/>
      <c r="AJ3645" s="358"/>
    </row>
    <row r="3646" spans="1:36" x14ac:dyDescent="0.25">
      <c r="A3646" s="353" t="s">
        <v>333</v>
      </c>
      <c r="B3646" s="353" t="s">
        <v>333</v>
      </c>
      <c r="C3646" s="441">
        <f t="shared" ref="C3646:H3646" si="3087">C230</f>
        <v>1000</v>
      </c>
      <c r="D3646" s="441"/>
      <c r="E3646" s="441"/>
      <c r="F3646" s="441"/>
      <c r="G3646" s="441"/>
      <c r="H3646" s="441">
        <f t="shared" si="3087"/>
        <v>0</v>
      </c>
      <c r="I3646" s="441"/>
      <c r="J3646" s="445"/>
      <c r="K3646" s="358"/>
      <c r="L3646" s="358"/>
      <c r="M3646" s="358"/>
      <c r="N3646" s="358"/>
      <c r="O3646" s="358"/>
      <c r="P3646" s="358"/>
      <c r="Q3646" s="358"/>
      <c r="R3646" s="358"/>
      <c r="S3646" s="358"/>
      <c r="T3646" s="358"/>
      <c r="U3646" s="358"/>
      <c r="V3646" s="358"/>
      <c r="W3646" s="358"/>
      <c r="X3646" s="358"/>
      <c r="Y3646" s="358"/>
      <c r="Z3646" s="358"/>
      <c r="AA3646" s="358"/>
      <c r="AB3646" s="358"/>
      <c r="AC3646" s="358"/>
      <c r="AD3646" s="358"/>
      <c r="AE3646" s="358"/>
      <c r="AF3646" s="358"/>
      <c r="AG3646" s="358"/>
      <c r="AH3646" s="358"/>
      <c r="AI3646" s="358"/>
      <c r="AJ3646" s="358"/>
    </row>
    <row r="3647" spans="1:36" x14ac:dyDescent="0.25">
      <c r="A3647" s="353" t="s">
        <v>506</v>
      </c>
      <c r="B3647" s="353" t="s">
        <v>506</v>
      </c>
      <c r="C3647" s="441">
        <f t="shared" ref="C3647:H3647" si="3088">C231</f>
        <v>10000</v>
      </c>
      <c r="D3647" s="441"/>
      <c r="E3647" s="441"/>
      <c r="F3647" s="441"/>
      <c r="G3647" s="441"/>
      <c r="H3647" s="441">
        <f t="shared" si="3088"/>
        <v>0</v>
      </c>
      <c r="I3647" s="441"/>
      <c r="J3647" s="445"/>
      <c r="K3647" s="358"/>
      <c r="L3647" s="358"/>
      <c r="M3647" s="358"/>
      <c r="N3647" s="358"/>
      <c r="O3647" s="358"/>
      <c r="P3647" s="358"/>
      <c r="Q3647" s="358"/>
      <c r="R3647" s="358"/>
      <c r="S3647" s="358"/>
      <c r="T3647" s="358"/>
      <c r="U3647" s="358"/>
      <c r="V3647" s="358"/>
      <c r="W3647" s="358"/>
      <c r="X3647" s="358"/>
      <c r="Y3647" s="358"/>
      <c r="Z3647" s="358"/>
      <c r="AA3647" s="358"/>
      <c r="AB3647" s="358"/>
      <c r="AC3647" s="358"/>
      <c r="AD3647" s="358"/>
      <c r="AE3647" s="358"/>
      <c r="AF3647" s="358"/>
      <c r="AG3647" s="358"/>
      <c r="AH3647" s="358"/>
      <c r="AI3647" s="358"/>
      <c r="AJ3647" s="358"/>
    </row>
    <row r="3648" spans="1:36" x14ac:dyDescent="0.25">
      <c r="A3648" s="353" t="s">
        <v>513</v>
      </c>
      <c r="B3648" s="353" t="s">
        <v>513</v>
      </c>
      <c r="C3648" s="441">
        <f t="shared" ref="C3648:H3648" si="3089">C232</f>
        <v>9375</v>
      </c>
      <c r="D3648" s="441"/>
      <c r="E3648" s="441"/>
      <c r="F3648" s="441"/>
      <c r="G3648" s="441"/>
      <c r="H3648" s="441">
        <f t="shared" si="3089"/>
        <v>0</v>
      </c>
      <c r="I3648" s="441"/>
      <c r="J3648" s="445"/>
      <c r="K3648" s="358"/>
      <c r="L3648" s="358"/>
      <c r="M3648" s="358"/>
      <c r="N3648" s="358"/>
      <c r="O3648" s="358"/>
      <c r="P3648" s="358"/>
      <c r="Q3648" s="358"/>
      <c r="R3648" s="358"/>
      <c r="S3648" s="358"/>
      <c r="T3648" s="358"/>
      <c r="U3648" s="358"/>
      <c r="V3648" s="358"/>
      <c r="W3648" s="358"/>
      <c r="X3648" s="358"/>
      <c r="Y3648" s="358"/>
      <c r="Z3648" s="358"/>
      <c r="AA3648" s="358"/>
      <c r="AB3648" s="358"/>
      <c r="AC3648" s="358"/>
      <c r="AD3648" s="358"/>
      <c r="AE3648" s="358"/>
      <c r="AF3648" s="358"/>
      <c r="AG3648" s="358"/>
      <c r="AH3648" s="358"/>
      <c r="AI3648" s="358"/>
      <c r="AJ3648" s="358"/>
    </row>
    <row r="3649" spans="1:37" x14ac:dyDescent="0.25">
      <c r="A3649" s="353" t="s">
        <v>371</v>
      </c>
      <c r="B3649" s="353" t="s">
        <v>371</v>
      </c>
      <c r="C3649" s="441">
        <f t="shared" ref="C3649:H3649" si="3090">C233</f>
        <v>1500</v>
      </c>
      <c r="D3649" s="441"/>
      <c r="E3649" s="441"/>
      <c r="F3649" s="441"/>
      <c r="G3649" s="441"/>
      <c r="H3649" s="441">
        <f t="shared" si="3090"/>
        <v>0</v>
      </c>
      <c r="I3649" s="441"/>
      <c r="J3649" s="445"/>
      <c r="K3649" s="358"/>
      <c r="L3649" s="358"/>
      <c r="M3649" s="358"/>
      <c r="N3649" s="358"/>
      <c r="O3649" s="358"/>
      <c r="P3649" s="358"/>
      <c r="Q3649" s="358"/>
      <c r="R3649" s="358"/>
      <c r="S3649" s="358"/>
      <c r="T3649" s="358"/>
      <c r="U3649" s="358"/>
      <c r="V3649" s="358"/>
      <c r="W3649" s="358"/>
      <c r="X3649" s="358"/>
      <c r="Y3649" s="358"/>
      <c r="Z3649" s="358"/>
      <c r="AA3649" s="358"/>
      <c r="AB3649" s="358"/>
      <c r="AC3649" s="358"/>
      <c r="AD3649" s="358"/>
      <c r="AE3649" s="358"/>
      <c r="AF3649" s="358"/>
      <c r="AG3649" s="358"/>
      <c r="AH3649" s="358"/>
      <c r="AI3649" s="358"/>
      <c r="AJ3649" s="358"/>
    </row>
    <row r="3650" spans="1:37" x14ac:dyDescent="0.25">
      <c r="A3650" s="353" t="s">
        <v>518</v>
      </c>
      <c r="B3650" s="353" t="s">
        <v>518</v>
      </c>
      <c r="C3650" s="441">
        <f t="shared" ref="C3650:H3650" si="3091">C234</f>
        <v>14000</v>
      </c>
      <c r="D3650" s="441"/>
      <c r="E3650" s="441"/>
      <c r="F3650" s="441"/>
      <c r="G3650" s="441"/>
      <c r="H3650" s="441">
        <f t="shared" si="3091"/>
        <v>0</v>
      </c>
      <c r="I3650" s="441"/>
      <c r="J3650" s="445"/>
      <c r="K3650" s="358"/>
      <c r="L3650" s="358"/>
      <c r="M3650" s="358"/>
      <c r="N3650" s="358"/>
      <c r="O3650" s="358"/>
      <c r="P3650" s="358"/>
      <c r="Q3650" s="358"/>
      <c r="R3650" s="358"/>
      <c r="S3650" s="358"/>
      <c r="T3650" s="358"/>
      <c r="U3650" s="358"/>
      <c r="V3650" s="358"/>
      <c r="W3650" s="358"/>
      <c r="X3650" s="358"/>
      <c r="Y3650" s="358"/>
      <c r="Z3650" s="358"/>
      <c r="AA3650" s="358"/>
      <c r="AB3650" s="358"/>
      <c r="AC3650" s="358"/>
      <c r="AD3650" s="358"/>
      <c r="AE3650" s="358"/>
      <c r="AF3650" s="358"/>
      <c r="AG3650" s="358"/>
      <c r="AH3650" s="358"/>
      <c r="AI3650" s="358"/>
      <c r="AJ3650" s="358"/>
    </row>
    <row r="3651" spans="1:37" x14ac:dyDescent="0.25">
      <c r="A3651" s="353" t="s">
        <v>423</v>
      </c>
      <c r="B3651" s="353" t="s">
        <v>423</v>
      </c>
      <c r="C3651" s="441">
        <f t="shared" ref="C3651:H3651" si="3092">C235</f>
        <v>3000</v>
      </c>
      <c r="D3651" s="441"/>
      <c r="E3651" s="441"/>
      <c r="F3651" s="441"/>
      <c r="G3651" s="441"/>
      <c r="H3651" s="441">
        <f t="shared" si="3092"/>
        <v>0</v>
      </c>
      <c r="I3651" s="441"/>
      <c r="J3651" s="445"/>
      <c r="K3651" s="358"/>
      <c r="L3651" s="358"/>
      <c r="M3651" s="358"/>
      <c r="N3651" s="358"/>
      <c r="O3651" s="358"/>
      <c r="P3651" s="358"/>
      <c r="Q3651" s="358"/>
      <c r="R3651" s="358"/>
      <c r="S3651" s="358"/>
      <c r="T3651" s="358"/>
      <c r="U3651" s="358"/>
      <c r="V3651" s="358"/>
      <c r="W3651" s="358"/>
      <c r="X3651" s="358"/>
      <c r="Y3651" s="358"/>
      <c r="Z3651" s="358"/>
      <c r="AA3651" s="358"/>
      <c r="AB3651" s="358"/>
      <c r="AC3651" s="358"/>
      <c r="AD3651" s="358"/>
      <c r="AE3651" s="358"/>
      <c r="AF3651" s="358"/>
      <c r="AG3651" s="358"/>
      <c r="AH3651" s="358"/>
      <c r="AI3651" s="358"/>
      <c r="AJ3651" s="358"/>
    </row>
    <row r="3652" spans="1:37" x14ac:dyDescent="0.25">
      <c r="A3652" s="353" t="s">
        <v>296</v>
      </c>
      <c r="B3652" s="353" t="s">
        <v>296</v>
      </c>
      <c r="C3652" s="441">
        <f t="shared" ref="C3652:H3652" si="3093">C236</f>
        <v>5000</v>
      </c>
      <c r="D3652" s="441"/>
      <c r="E3652" s="441"/>
      <c r="F3652" s="441"/>
      <c r="G3652" s="441"/>
      <c r="H3652" s="441">
        <f t="shared" si="3093"/>
        <v>0</v>
      </c>
      <c r="I3652" s="441"/>
      <c r="J3652" s="445"/>
      <c r="K3652" s="358"/>
      <c r="L3652" s="358"/>
      <c r="M3652" s="358"/>
      <c r="N3652" s="358"/>
      <c r="O3652" s="358"/>
      <c r="P3652" s="358"/>
      <c r="Q3652" s="358"/>
      <c r="R3652" s="358"/>
      <c r="S3652" s="358"/>
      <c r="T3652" s="358"/>
      <c r="U3652" s="358"/>
      <c r="V3652" s="358"/>
      <c r="W3652" s="358"/>
      <c r="X3652" s="358"/>
      <c r="Y3652" s="358"/>
      <c r="Z3652" s="358"/>
      <c r="AA3652" s="358"/>
      <c r="AB3652" s="358"/>
      <c r="AC3652" s="358"/>
      <c r="AD3652" s="358"/>
      <c r="AE3652" s="358"/>
      <c r="AF3652" s="358"/>
      <c r="AG3652" s="358"/>
      <c r="AH3652" s="358"/>
      <c r="AI3652" s="358"/>
      <c r="AJ3652" s="358"/>
    </row>
    <row r="3653" spans="1:37" x14ac:dyDescent="0.25">
      <c r="A3653" s="353" t="s">
        <v>496</v>
      </c>
      <c r="B3653" s="353" t="s">
        <v>497</v>
      </c>
      <c r="C3653" s="441">
        <f t="shared" ref="C3653:H3653" si="3094">C237</f>
        <v>2500</v>
      </c>
      <c r="D3653" s="441"/>
      <c r="E3653" s="441"/>
      <c r="F3653" s="441"/>
      <c r="G3653" s="441"/>
      <c r="H3653" s="441">
        <f t="shared" si="3094"/>
        <v>0</v>
      </c>
      <c r="I3653" s="441"/>
      <c r="J3653" s="445"/>
      <c r="K3653" s="358"/>
      <c r="L3653" s="358"/>
      <c r="M3653" s="358"/>
      <c r="N3653" s="358"/>
      <c r="O3653" s="358"/>
      <c r="P3653" s="358"/>
      <c r="Q3653" s="358"/>
      <c r="R3653" s="358"/>
      <c r="S3653" s="358"/>
      <c r="T3653" s="358"/>
      <c r="U3653" s="358"/>
      <c r="V3653" s="358"/>
      <c r="W3653" s="358"/>
      <c r="X3653" s="358"/>
      <c r="Y3653" s="358"/>
      <c r="Z3653" s="358"/>
      <c r="AA3653" s="358"/>
      <c r="AB3653" s="358"/>
      <c r="AC3653" s="358"/>
      <c r="AD3653" s="358"/>
      <c r="AE3653" s="358"/>
      <c r="AF3653" s="358"/>
      <c r="AG3653" s="358"/>
      <c r="AH3653" s="358"/>
      <c r="AI3653" s="358"/>
      <c r="AJ3653" s="358"/>
    </row>
    <row r="3654" spans="1:37" x14ac:dyDescent="0.25">
      <c r="A3654" s="353" t="s">
        <v>487</v>
      </c>
      <c r="B3654" s="353" t="s">
        <v>487</v>
      </c>
      <c r="C3654" s="441">
        <f t="shared" ref="C3654:H3654" si="3095">C238</f>
        <v>9375</v>
      </c>
      <c r="D3654" s="441"/>
      <c r="E3654" s="441"/>
      <c r="F3654" s="441"/>
      <c r="G3654" s="441"/>
      <c r="H3654" s="441">
        <f t="shared" si="3095"/>
        <v>0</v>
      </c>
      <c r="I3654" s="441"/>
      <c r="J3654" s="445"/>
      <c r="K3654" s="358"/>
      <c r="L3654" s="358"/>
      <c r="M3654" s="358"/>
      <c r="N3654" s="358"/>
      <c r="O3654" s="358"/>
      <c r="P3654" s="358"/>
      <c r="Q3654" s="358"/>
      <c r="R3654" s="358"/>
      <c r="S3654" s="358"/>
      <c r="T3654" s="358"/>
      <c r="U3654" s="358"/>
      <c r="V3654" s="358"/>
      <c r="W3654" s="358"/>
      <c r="X3654" s="358"/>
      <c r="Y3654" s="358"/>
      <c r="Z3654" s="358"/>
      <c r="AA3654" s="358"/>
      <c r="AB3654" s="358"/>
      <c r="AC3654" s="358"/>
      <c r="AD3654" s="358"/>
      <c r="AE3654" s="358"/>
      <c r="AF3654" s="358"/>
      <c r="AG3654" s="358"/>
      <c r="AH3654" s="358"/>
      <c r="AI3654" s="358"/>
      <c r="AJ3654" s="358"/>
    </row>
    <row r="3655" spans="1:37" x14ac:dyDescent="0.25">
      <c r="A3655" s="353" t="s">
        <v>324</v>
      </c>
      <c r="B3655" s="353" t="s">
        <v>324</v>
      </c>
      <c r="C3655" s="441">
        <f t="shared" ref="C3655:H3655" si="3096">C239</f>
        <v>5000</v>
      </c>
      <c r="D3655" s="441"/>
      <c r="E3655" s="441"/>
      <c r="F3655" s="441"/>
      <c r="G3655" s="441"/>
      <c r="H3655" s="441">
        <f t="shared" si="3096"/>
        <v>0</v>
      </c>
      <c r="I3655" s="441"/>
      <c r="J3655" s="445"/>
      <c r="K3655" s="358"/>
      <c r="L3655" s="358"/>
      <c r="M3655" s="358"/>
      <c r="N3655" s="358"/>
      <c r="O3655" s="358"/>
      <c r="P3655" s="358"/>
      <c r="Q3655" s="358"/>
      <c r="R3655" s="358"/>
      <c r="S3655" s="358"/>
      <c r="T3655" s="358"/>
      <c r="U3655" s="358"/>
      <c r="V3655" s="358"/>
      <c r="W3655" s="358"/>
      <c r="X3655" s="358"/>
      <c r="Y3655" s="358"/>
      <c r="Z3655" s="358"/>
      <c r="AA3655" s="358"/>
      <c r="AB3655" s="358"/>
      <c r="AC3655" s="358"/>
      <c r="AD3655" s="358"/>
      <c r="AE3655" s="358"/>
      <c r="AF3655" s="358"/>
      <c r="AG3655" s="358"/>
      <c r="AH3655" s="358"/>
      <c r="AI3655" s="358"/>
      <c r="AJ3655" s="358"/>
    </row>
    <row r="3656" spans="1:37" x14ac:dyDescent="0.25">
      <c r="A3656" s="353" t="s">
        <v>476</v>
      </c>
      <c r="B3656" s="353" t="s">
        <v>476</v>
      </c>
      <c r="C3656" s="441">
        <f t="shared" ref="C3656:H3656" si="3097">C240</f>
        <v>2500</v>
      </c>
      <c r="D3656" s="441"/>
      <c r="E3656" s="441"/>
      <c r="F3656" s="441"/>
      <c r="G3656" s="441"/>
      <c r="H3656" s="441">
        <f t="shared" si="3097"/>
        <v>0</v>
      </c>
      <c r="I3656" s="441"/>
      <c r="J3656" s="445"/>
      <c r="K3656" s="358"/>
      <c r="L3656" s="358"/>
      <c r="M3656" s="358"/>
      <c r="N3656" s="358"/>
      <c r="O3656" s="358"/>
      <c r="P3656" s="358"/>
      <c r="Q3656" s="358"/>
      <c r="R3656" s="358"/>
      <c r="S3656" s="358"/>
      <c r="T3656" s="358"/>
      <c r="U3656" s="358"/>
      <c r="V3656" s="358"/>
      <c r="W3656" s="358"/>
      <c r="X3656" s="358"/>
      <c r="Y3656" s="358"/>
      <c r="Z3656" s="358"/>
      <c r="AA3656" s="358"/>
      <c r="AB3656" s="358"/>
      <c r="AC3656" s="358"/>
      <c r="AD3656" s="358"/>
      <c r="AE3656" s="358"/>
      <c r="AF3656" s="358"/>
      <c r="AG3656" s="358"/>
      <c r="AH3656" s="358"/>
      <c r="AI3656" s="358"/>
      <c r="AJ3656" s="358"/>
    </row>
    <row r="3657" spans="1:37" x14ac:dyDescent="0.25">
      <c r="A3657" s="353" t="s">
        <v>342</v>
      </c>
      <c r="B3657" s="353" t="s">
        <v>342</v>
      </c>
      <c r="C3657" s="441">
        <f t="shared" ref="C3657:H3657" si="3098">C241</f>
        <v>1000</v>
      </c>
      <c r="D3657" s="441"/>
      <c r="E3657" s="441"/>
      <c r="F3657" s="441"/>
      <c r="G3657" s="441"/>
      <c r="H3657" s="441">
        <f t="shared" si="3098"/>
        <v>0</v>
      </c>
      <c r="I3657" s="441"/>
      <c r="J3657" s="445"/>
      <c r="K3657" s="358"/>
      <c r="L3657" s="358"/>
      <c r="M3657" s="358"/>
      <c r="N3657" s="358"/>
      <c r="O3657" s="358"/>
      <c r="P3657" s="358"/>
      <c r="Q3657" s="358"/>
      <c r="R3657" s="358"/>
      <c r="S3657" s="358"/>
      <c r="T3657" s="358"/>
      <c r="U3657" s="358"/>
      <c r="V3657" s="358"/>
      <c r="W3657" s="358"/>
      <c r="X3657" s="358"/>
      <c r="Y3657" s="358"/>
      <c r="Z3657" s="358"/>
      <c r="AA3657" s="358"/>
      <c r="AB3657" s="358"/>
      <c r="AC3657" s="358"/>
      <c r="AD3657" s="358"/>
      <c r="AE3657" s="358"/>
      <c r="AF3657" s="358"/>
      <c r="AG3657" s="358"/>
      <c r="AH3657" s="358"/>
      <c r="AI3657" s="358"/>
      <c r="AJ3657" s="358"/>
    </row>
    <row r="3658" spans="1:37" x14ac:dyDescent="0.25">
      <c r="A3658" s="353" t="s">
        <v>520</v>
      </c>
      <c r="B3658" s="353" t="s">
        <v>521</v>
      </c>
      <c r="C3658" s="441">
        <f t="shared" ref="C3658:H3658" si="3099">C242</f>
        <v>4992</v>
      </c>
      <c r="D3658" s="441"/>
      <c r="E3658" s="441"/>
      <c r="F3658" s="441"/>
      <c r="G3658" s="441"/>
      <c r="H3658" s="441">
        <f t="shared" si="3099"/>
        <v>0</v>
      </c>
      <c r="I3658" s="441"/>
      <c r="J3658" s="445"/>
      <c r="K3658" s="358"/>
      <c r="L3658" s="358"/>
      <c r="M3658" s="358"/>
      <c r="N3658" s="358"/>
      <c r="O3658" s="358"/>
      <c r="P3658" s="358"/>
      <c r="Q3658" s="358"/>
      <c r="R3658" s="358"/>
      <c r="S3658" s="358"/>
      <c r="T3658" s="358"/>
      <c r="U3658" s="358"/>
      <c r="V3658" s="358"/>
      <c r="W3658" s="358"/>
      <c r="X3658" s="358"/>
      <c r="Y3658" s="358"/>
      <c r="Z3658" s="358"/>
      <c r="AA3658" s="358"/>
      <c r="AB3658" s="358"/>
      <c r="AC3658" s="358"/>
      <c r="AD3658" s="358"/>
      <c r="AE3658" s="358"/>
      <c r="AF3658" s="358"/>
      <c r="AG3658" s="358"/>
      <c r="AH3658" s="358"/>
      <c r="AI3658" s="358"/>
      <c r="AJ3658" s="358"/>
    </row>
    <row r="3659" spans="1:37" x14ac:dyDescent="0.25">
      <c r="A3659" s="353" t="s">
        <v>338</v>
      </c>
      <c r="B3659" s="353" t="s">
        <v>338</v>
      </c>
      <c r="C3659" s="441">
        <f t="shared" ref="C3659:H3659" si="3100">C243</f>
        <v>1503</v>
      </c>
      <c r="D3659" s="441"/>
      <c r="E3659" s="441"/>
      <c r="F3659" s="441"/>
      <c r="G3659" s="441"/>
      <c r="H3659" s="441">
        <f t="shared" si="3100"/>
        <v>0</v>
      </c>
      <c r="I3659" s="441"/>
      <c r="J3659" s="445"/>
      <c r="K3659" s="358"/>
      <c r="L3659" s="358"/>
      <c r="M3659" s="358"/>
      <c r="N3659" s="358"/>
      <c r="O3659" s="358"/>
      <c r="P3659" s="358"/>
      <c r="Q3659" s="358"/>
      <c r="R3659" s="358"/>
      <c r="S3659" s="358"/>
      <c r="T3659" s="358"/>
      <c r="U3659" s="358"/>
      <c r="V3659" s="358"/>
      <c r="W3659" s="358"/>
      <c r="X3659" s="358"/>
      <c r="Y3659" s="358"/>
      <c r="Z3659" s="358"/>
      <c r="AA3659" s="358"/>
      <c r="AB3659" s="358"/>
      <c r="AC3659" s="358"/>
      <c r="AD3659" s="358"/>
      <c r="AE3659" s="358"/>
      <c r="AF3659" s="358"/>
      <c r="AG3659" s="358"/>
      <c r="AH3659" s="358"/>
      <c r="AI3659" s="358"/>
      <c r="AJ3659" s="358"/>
    </row>
    <row r="3661" spans="1:37" x14ac:dyDescent="0.25">
      <c r="A3661" s="362" t="s">
        <v>749</v>
      </c>
    </row>
    <row r="3662" spans="1:37" ht="45" x14ac:dyDescent="0.25">
      <c r="A3662" s="351" t="s">
        <v>219</v>
      </c>
      <c r="B3662" s="351" t="s">
        <v>264</v>
      </c>
      <c r="C3662" s="351" t="s">
        <v>220</v>
      </c>
      <c r="D3662" s="352" t="s">
        <v>265</v>
      </c>
      <c r="E3662" s="463" t="s">
        <v>837</v>
      </c>
      <c r="F3662" s="463" t="s">
        <v>838</v>
      </c>
      <c r="G3662" s="464" t="s">
        <v>839</v>
      </c>
      <c r="H3662" s="464" t="s">
        <v>840</v>
      </c>
      <c r="I3662" s="464"/>
      <c r="J3662" s="351" t="s">
        <v>221</v>
      </c>
      <c r="K3662" s="359">
        <v>2017</v>
      </c>
      <c r="L3662" s="359">
        <v>2018</v>
      </c>
      <c r="M3662" s="359">
        <v>2019</v>
      </c>
      <c r="N3662" s="359">
        <v>2020</v>
      </c>
      <c r="O3662" s="359">
        <v>2021</v>
      </c>
      <c r="P3662" s="359">
        <v>2022</v>
      </c>
      <c r="Q3662" s="359">
        <v>2023</v>
      </c>
      <c r="R3662" s="359">
        <v>2024</v>
      </c>
      <c r="S3662" s="359">
        <v>2025</v>
      </c>
      <c r="T3662" s="359">
        <v>2026</v>
      </c>
      <c r="U3662" s="359">
        <v>2027</v>
      </c>
      <c r="V3662" s="359">
        <v>2028</v>
      </c>
      <c r="W3662" s="359">
        <v>2029</v>
      </c>
      <c r="X3662" s="359">
        <v>2030</v>
      </c>
      <c r="Y3662" s="359">
        <v>2031</v>
      </c>
      <c r="Z3662" s="359">
        <v>2032</v>
      </c>
      <c r="AA3662" s="359">
        <v>2033</v>
      </c>
      <c r="AB3662" s="359">
        <v>2034</v>
      </c>
      <c r="AC3662" s="359">
        <v>2035</v>
      </c>
      <c r="AD3662" s="359">
        <v>2036</v>
      </c>
      <c r="AE3662" s="359">
        <v>2037</v>
      </c>
      <c r="AF3662" s="359">
        <v>2038</v>
      </c>
      <c r="AG3662" s="359">
        <v>2039</v>
      </c>
      <c r="AH3662" s="359">
        <v>2040</v>
      </c>
      <c r="AI3662" s="359">
        <v>2041</v>
      </c>
      <c r="AJ3662" s="359">
        <v>2042</v>
      </c>
    </row>
    <row r="3663" spans="1:37" x14ac:dyDescent="0.25">
      <c r="A3663" s="353" t="s">
        <v>351</v>
      </c>
      <c r="B3663" s="353" t="s">
        <v>351</v>
      </c>
      <c r="C3663" s="441">
        <f>C3</f>
        <v>6250</v>
      </c>
      <c r="D3663" s="441"/>
      <c r="E3663" s="441"/>
      <c r="F3663" s="441"/>
      <c r="G3663" s="441"/>
      <c r="H3663" s="441">
        <f t="shared" ref="H3663" si="3101">H3</f>
        <v>0</v>
      </c>
      <c r="I3663" s="441"/>
      <c r="J3663" s="445"/>
      <c r="K3663" s="358"/>
      <c r="L3663" s="358"/>
      <c r="M3663" s="358"/>
      <c r="N3663" s="358"/>
      <c r="O3663" s="358"/>
      <c r="P3663" s="358"/>
      <c r="Q3663" s="358"/>
      <c r="R3663" s="358"/>
      <c r="S3663" s="358"/>
      <c r="T3663" s="358"/>
      <c r="U3663" s="358"/>
      <c r="V3663" s="358"/>
      <c r="W3663" s="358"/>
      <c r="X3663" s="358"/>
      <c r="Y3663" s="358"/>
      <c r="Z3663" s="358"/>
      <c r="AA3663" s="358"/>
      <c r="AB3663" s="358"/>
      <c r="AC3663" s="358"/>
      <c r="AD3663" s="358"/>
      <c r="AE3663" s="358"/>
      <c r="AF3663" s="358"/>
      <c r="AG3663" s="358"/>
      <c r="AH3663" s="358"/>
      <c r="AI3663" s="358"/>
      <c r="AJ3663" s="358"/>
      <c r="AK3663" s="396"/>
    </row>
    <row r="3664" spans="1:37" x14ac:dyDescent="0.25">
      <c r="A3664" s="353" t="s">
        <v>268</v>
      </c>
      <c r="B3664" s="353" t="s">
        <v>268</v>
      </c>
      <c r="C3664" s="441">
        <f t="shared" ref="C3664:H3664" si="3102">C4</f>
        <v>2500</v>
      </c>
      <c r="D3664" s="441"/>
      <c r="E3664" s="441"/>
      <c r="F3664" s="441"/>
      <c r="G3664" s="441"/>
      <c r="H3664" s="441">
        <f t="shared" si="3102"/>
        <v>1</v>
      </c>
      <c r="I3664" s="441"/>
      <c r="J3664" s="445"/>
      <c r="K3664" s="358"/>
      <c r="L3664" s="358"/>
      <c r="M3664" s="358"/>
      <c r="N3664" s="358"/>
      <c r="O3664" s="358"/>
      <c r="P3664" s="358"/>
      <c r="Q3664" s="358"/>
      <c r="R3664" s="358"/>
      <c r="S3664" s="358"/>
      <c r="T3664" s="358"/>
      <c r="U3664" s="358"/>
      <c r="V3664" s="358"/>
      <c r="W3664" s="358"/>
      <c r="X3664" s="358"/>
      <c r="Y3664" s="358"/>
      <c r="Z3664" s="358"/>
      <c r="AA3664" s="358"/>
      <c r="AB3664" s="358"/>
      <c r="AC3664" s="358"/>
      <c r="AD3664" s="358"/>
      <c r="AE3664" s="358"/>
      <c r="AF3664" s="358"/>
      <c r="AG3664" s="358"/>
      <c r="AH3664" s="358"/>
      <c r="AI3664" s="358"/>
      <c r="AJ3664" s="358"/>
      <c r="AK3664" s="396"/>
    </row>
    <row r="3665" spans="1:37" x14ac:dyDescent="0.25">
      <c r="A3665" s="353" t="s">
        <v>271</v>
      </c>
      <c r="B3665" s="353" t="s">
        <v>271</v>
      </c>
      <c r="C3665" s="441">
        <f t="shared" ref="C3665:H3665" si="3103">C5</f>
        <v>5500</v>
      </c>
      <c r="D3665" s="441"/>
      <c r="E3665" s="441"/>
      <c r="F3665" s="441"/>
      <c r="G3665" s="441"/>
      <c r="H3665" s="441">
        <f t="shared" si="3103"/>
        <v>1</v>
      </c>
      <c r="I3665" s="441"/>
      <c r="J3665" s="445"/>
      <c r="K3665" s="358"/>
      <c r="L3665" s="358"/>
      <c r="M3665" s="358"/>
      <c r="N3665" s="358"/>
      <c r="O3665" s="358"/>
      <c r="P3665" s="358"/>
      <c r="Q3665" s="358"/>
      <c r="R3665" s="358"/>
      <c r="S3665" s="358"/>
      <c r="T3665" s="358"/>
      <c r="U3665" s="358"/>
      <c r="V3665" s="358"/>
      <c r="W3665" s="358"/>
      <c r="X3665" s="358"/>
      <c r="Y3665" s="358"/>
      <c r="Z3665" s="358"/>
      <c r="AA3665" s="358"/>
      <c r="AB3665" s="358"/>
      <c r="AC3665" s="358"/>
      <c r="AD3665" s="358"/>
      <c r="AE3665" s="358"/>
      <c r="AF3665" s="358"/>
      <c r="AG3665" s="358"/>
      <c r="AH3665" s="358"/>
      <c r="AI3665" s="358"/>
      <c r="AJ3665" s="358"/>
      <c r="AK3665" s="396"/>
    </row>
    <row r="3666" spans="1:37" x14ac:dyDescent="0.25">
      <c r="A3666" s="353" t="s">
        <v>222</v>
      </c>
      <c r="B3666" s="353" t="s">
        <v>304</v>
      </c>
      <c r="C3666" s="441">
        <f t="shared" ref="C3666:H3666" si="3104">C6</f>
        <v>10000</v>
      </c>
      <c r="D3666" s="441"/>
      <c r="E3666" s="441"/>
      <c r="F3666" s="441"/>
      <c r="G3666" s="441"/>
      <c r="H3666" s="441">
        <f t="shared" si="3104"/>
        <v>0</v>
      </c>
      <c r="I3666" s="441"/>
      <c r="J3666" s="445"/>
      <c r="K3666" s="358"/>
      <c r="L3666" s="358"/>
      <c r="M3666" s="358"/>
      <c r="N3666" s="358"/>
      <c r="O3666" s="358"/>
      <c r="P3666" s="358"/>
      <c r="Q3666" s="358"/>
      <c r="R3666" s="358"/>
      <c r="S3666" s="358"/>
      <c r="T3666" s="358"/>
      <c r="U3666" s="358"/>
      <c r="V3666" s="358"/>
      <c r="W3666" s="358"/>
      <c r="X3666" s="358"/>
      <c r="Y3666" s="358"/>
      <c r="Z3666" s="358"/>
      <c r="AA3666" s="358"/>
      <c r="AB3666" s="358"/>
      <c r="AC3666" s="358"/>
      <c r="AD3666" s="358"/>
      <c r="AE3666" s="358"/>
      <c r="AF3666" s="358"/>
      <c r="AG3666" s="358"/>
      <c r="AH3666" s="358"/>
      <c r="AI3666" s="358"/>
      <c r="AJ3666" s="358"/>
      <c r="AK3666" s="396"/>
    </row>
    <row r="3667" spans="1:37" x14ac:dyDescent="0.25">
      <c r="A3667" s="353" t="s">
        <v>222</v>
      </c>
      <c r="B3667" s="353" t="s">
        <v>379</v>
      </c>
      <c r="C3667" s="441">
        <f t="shared" ref="C3667:H3667" si="3105">C7</f>
        <v>10000</v>
      </c>
      <c r="D3667" s="441"/>
      <c r="E3667" s="441"/>
      <c r="F3667" s="441"/>
      <c r="G3667" s="441"/>
      <c r="H3667" s="441">
        <f t="shared" si="3105"/>
        <v>0</v>
      </c>
      <c r="I3667" s="441"/>
      <c r="J3667" s="445"/>
      <c r="K3667" s="358"/>
      <c r="L3667" s="358"/>
      <c r="M3667" s="358"/>
      <c r="N3667" s="358"/>
      <c r="O3667" s="358"/>
      <c r="P3667" s="358"/>
      <c r="Q3667" s="358"/>
      <c r="R3667" s="358"/>
      <c r="S3667" s="358"/>
      <c r="T3667" s="358"/>
      <c r="U3667" s="358"/>
      <c r="V3667" s="358"/>
      <c r="W3667" s="358"/>
      <c r="X3667" s="358"/>
      <c r="Y3667" s="358"/>
      <c r="Z3667" s="358"/>
      <c r="AA3667" s="358"/>
      <c r="AB3667" s="358"/>
      <c r="AC3667" s="358"/>
      <c r="AD3667" s="358"/>
      <c r="AE3667" s="358"/>
      <c r="AF3667" s="358"/>
      <c r="AG3667" s="358"/>
      <c r="AH3667" s="358"/>
      <c r="AI3667" s="358"/>
      <c r="AJ3667" s="358"/>
      <c r="AK3667" s="396"/>
    </row>
    <row r="3668" spans="1:37" x14ac:dyDescent="0.25">
      <c r="A3668" s="353" t="s">
        <v>395</v>
      </c>
      <c r="B3668" s="353" t="s">
        <v>395</v>
      </c>
      <c r="C3668" s="441">
        <f t="shared" ref="C3668:H3668" si="3106">C8</f>
        <v>1500</v>
      </c>
      <c r="D3668" s="441"/>
      <c r="E3668" s="441"/>
      <c r="F3668" s="441"/>
      <c r="G3668" s="441"/>
      <c r="H3668" s="441">
        <f t="shared" si="3106"/>
        <v>0</v>
      </c>
      <c r="I3668" s="441"/>
      <c r="J3668" s="445"/>
      <c r="K3668" s="358"/>
      <c r="L3668" s="358"/>
      <c r="M3668" s="358"/>
      <c r="N3668" s="358"/>
      <c r="O3668" s="358"/>
      <c r="P3668" s="358"/>
      <c r="Q3668" s="358"/>
      <c r="R3668" s="358"/>
      <c r="S3668" s="358"/>
      <c r="T3668" s="358"/>
      <c r="U3668" s="358"/>
      <c r="V3668" s="358"/>
      <c r="W3668" s="358"/>
      <c r="X3668" s="358"/>
      <c r="Y3668" s="358"/>
      <c r="Z3668" s="358"/>
      <c r="AA3668" s="358"/>
      <c r="AB3668" s="358"/>
      <c r="AC3668" s="358"/>
      <c r="AD3668" s="358"/>
      <c r="AE3668" s="358"/>
      <c r="AF3668" s="358"/>
      <c r="AG3668" s="358"/>
      <c r="AH3668" s="358"/>
      <c r="AI3668" s="358"/>
      <c r="AJ3668" s="358"/>
      <c r="AK3668" s="396"/>
    </row>
    <row r="3669" spans="1:37" x14ac:dyDescent="0.25">
      <c r="A3669" s="353" t="s">
        <v>495</v>
      </c>
      <c r="B3669" s="353" t="s">
        <v>495</v>
      </c>
      <c r="C3669" s="441">
        <f t="shared" ref="C3669:H3669" si="3107">C9</f>
        <v>750</v>
      </c>
      <c r="D3669" s="441"/>
      <c r="E3669" s="441"/>
      <c r="F3669" s="441"/>
      <c r="G3669" s="441"/>
      <c r="H3669" s="441">
        <f t="shared" si="3107"/>
        <v>0</v>
      </c>
      <c r="I3669" s="441"/>
      <c r="J3669" s="445"/>
      <c r="K3669" s="358"/>
      <c r="L3669" s="358"/>
      <c r="M3669" s="358"/>
      <c r="N3669" s="358"/>
      <c r="O3669" s="358"/>
      <c r="P3669" s="358"/>
      <c r="Q3669" s="358"/>
      <c r="R3669" s="358"/>
      <c r="S3669" s="358"/>
      <c r="T3669" s="358"/>
      <c r="U3669" s="358"/>
      <c r="V3669" s="358"/>
      <c r="W3669" s="358"/>
      <c r="X3669" s="358"/>
      <c r="Y3669" s="358"/>
      <c r="Z3669" s="358"/>
      <c r="AA3669" s="358"/>
      <c r="AB3669" s="358"/>
      <c r="AC3669" s="358"/>
      <c r="AD3669" s="358"/>
      <c r="AE3669" s="358"/>
      <c r="AF3669" s="358"/>
      <c r="AG3669" s="358"/>
      <c r="AH3669" s="358"/>
      <c r="AI3669" s="358"/>
      <c r="AJ3669" s="358"/>
      <c r="AK3669" s="396"/>
    </row>
    <row r="3670" spans="1:37" x14ac:dyDescent="0.25">
      <c r="A3670" s="353" t="s">
        <v>344</v>
      </c>
      <c r="B3670" s="353" t="s">
        <v>344</v>
      </c>
      <c r="C3670" s="441">
        <f t="shared" ref="C3670:H3670" si="3108">C10</f>
        <v>750</v>
      </c>
      <c r="D3670" s="441"/>
      <c r="E3670" s="441"/>
      <c r="F3670" s="441"/>
      <c r="G3670" s="441"/>
      <c r="H3670" s="441">
        <f t="shared" si="3108"/>
        <v>0</v>
      </c>
      <c r="I3670" s="441"/>
      <c r="J3670" s="445"/>
      <c r="K3670" s="358"/>
      <c r="L3670" s="358"/>
      <c r="M3670" s="358"/>
      <c r="N3670" s="358"/>
      <c r="O3670" s="358"/>
      <c r="P3670" s="358"/>
      <c r="Q3670" s="358"/>
      <c r="R3670" s="358"/>
      <c r="S3670" s="358"/>
      <c r="T3670" s="358"/>
      <c r="U3670" s="358"/>
      <c r="V3670" s="358"/>
      <c r="W3670" s="358"/>
      <c r="X3670" s="358"/>
      <c r="Y3670" s="358"/>
      <c r="Z3670" s="358"/>
      <c r="AA3670" s="358"/>
      <c r="AB3670" s="358"/>
      <c r="AC3670" s="358"/>
      <c r="AD3670" s="358"/>
      <c r="AE3670" s="358"/>
      <c r="AF3670" s="358"/>
      <c r="AG3670" s="358"/>
      <c r="AH3670" s="358"/>
      <c r="AI3670" s="358"/>
      <c r="AJ3670" s="358"/>
      <c r="AK3670" s="396"/>
    </row>
    <row r="3671" spans="1:37" x14ac:dyDescent="0.25">
      <c r="A3671" s="353" t="s">
        <v>223</v>
      </c>
      <c r="B3671" s="353" t="s">
        <v>307</v>
      </c>
      <c r="C3671" s="441">
        <f t="shared" ref="C3671:H3671" si="3109">C11</f>
        <v>20000</v>
      </c>
      <c r="D3671" s="441"/>
      <c r="E3671" s="441"/>
      <c r="F3671" s="441"/>
      <c r="G3671" s="441"/>
      <c r="H3671" s="441">
        <f t="shared" si="3109"/>
        <v>0</v>
      </c>
      <c r="I3671" s="441"/>
      <c r="J3671" s="445"/>
      <c r="K3671" s="358"/>
      <c r="L3671" s="358"/>
      <c r="M3671" s="358"/>
      <c r="N3671" s="358"/>
      <c r="O3671" s="358"/>
      <c r="P3671" s="358"/>
      <c r="Q3671" s="358"/>
      <c r="R3671" s="358"/>
      <c r="S3671" s="358"/>
      <c r="T3671" s="358"/>
      <c r="U3671" s="358"/>
      <c r="V3671" s="358"/>
      <c r="W3671" s="358"/>
      <c r="X3671" s="358"/>
      <c r="Y3671" s="358"/>
      <c r="Z3671" s="358"/>
      <c r="AA3671" s="358"/>
      <c r="AB3671" s="358"/>
      <c r="AC3671" s="358"/>
      <c r="AD3671" s="358"/>
      <c r="AE3671" s="358"/>
      <c r="AF3671" s="358"/>
      <c r="AG3671" s="358"/>
      <c r="AH3671" s="358"/>
      <c r="AI3671" s="358"/>
      <c r="AJ3671" s="358"/>
      <c r="AK3671" s="396"/>
    </row>
    <row r="3672" spans="1:37" x14ac:dyDescent="0.25">
      <c r="A3672" s="353" t="s">
        <v>223</v>
      </c>
      <c r="B3672" s="353" t="s">
        <v>275</v>
      </c>
      <c r="C3672" s="441">
        <f t="shared" ref="C3672:H3672" si="3110">C12</f>
        <v>20000</v>
      </c>
      <c r="D3672" s="441"/>
      <c r="E3672" s="441"/>
      <c r="F3672" s="441"/>
      <c r="G3672" s="441"/>
      <c r="H3672" s="441">
        <f t="shared" si="3110"/>
        <v>0</v>
      </c>
      <c r="I3672" s="441"/>
      <c r="J3672" s="445"/>
      <c r="K3672" s="358"/>
      <c r="L3672" s="358"/>
      <c r="M3672" s="358"/>
      <c r="N3672" s="358"/>
      <c r="O3672" s="358"/>
      <c r="P3672" s="358"/>
      <c r="Q3672" s="358"/>
      <c r="R3672" s="358"/>
      <c r="S3672" s="358"/>
      <c r="T3672" s="358"/>
      <c r="U3672" s="358"/>
      <c r="V3672" s="358"/>
      <c r="W3672" s="358"/>
      <c r="X3672" s="358"/>
      <c r="Y3672" s="358"/>
      <c r="Z3672" s="358"/>
      <c r="AA3672" s="358"/>
      <c r="AB3672" s="358"/>
      <c r="AC3672" s="358"/>
      <c r="AD3672" s="358"/>
      <c r="AE3672" s="358"/>
      <c r="AF3672" s="358"/>
      <c r="AG3672" s="358"/>
      <c r="AH3672" s="358"/>
      <c r="AI3672" s="358"/>
      <c r="AJ3672" s="358"/>
      <c r="AK3672" s="396"/>
    </row>
    <row r="3673" spans="1:37" x14ac:dyDescent="0.25">
      <c r="A3673" s="353" t="s">
        <v>477</v>
      </c>
      <c r="B3673" s="353" t="s">
        <v>477</v>
      </c>
      <c r="C3673" s="441">
        <f t="shared" ref="C3673:H3673" si="3111">C13</f>
        <v>5000</v>
      </c>
      <c r="D3673" s="441"/>
      <c r="E3673" s="441"/>
      <c r="F3673" s="441"/>
      <c r="G3673" s="441"/>
      <c r="H3673" s="441">
        <f t="shared" si="3111"/>
        <v>0</v>
      </c>
      <c r="I3673" s="441"/>
      <c r="J3673" s="445"/>
      <c r="K3673" s="358"/>
      <c r="L3673" s="358"/>
      <c r="M3673" s="358"/>
      <c r="N3673" s="358"/>
      <c r="O3673" s="358"/>
      <c r="P3673" s="358"/>
      <c r="Q3673" s="358"/>
      <c r="R3673" s="358"/>
      <c r="S3673" s="358"/>
      <c r="T3673" s="358"/>
      <c r="U3673" s="358"/>
      <c r="V3673" s="358"/>
      <c r="W3673" s="358"/>
      <c r="X3673" s="358"/>
      <c r="Y3673" s="358"/>
      <c r="Z3673" s="358"/>
      <c r="AA3673" s="358"/>
      <c r="AB3673" s="358"/>
      <c r="AC3673" s="358"/>
      <c r="AD3673" s="358"/>
      <c r="AE3673" s="358"/>
      <c r="AF3673" s="358"/>
      <c r="AG3673" s="358"/>
      <c r="AH3673" s="358"/>
      <c r="AI3673" s="358"/>
      <c r="AJ3673" s="358"/>
      <c r="AK3673" s="396"/>
    </row>
    <row r="3674" spans="1:37" x14ac:dyDescent="0.25">
      <c r="A3674" s="353" t="s">
        <v>425</v>
      </c>
      <c r="B3674" s="353" t="s">
        <v>425</v>
      </c>
      <c r="C3674" s="441">
        <f t="shared" ref="C3674:H3674" si="3112">C14</f>
        <v>2500</v>
      </c>
      <c r="D3674" s="441"/>
      <c r="E3674" s="441"/>
      <c r="F3674" s="441"/>
      <c r="G3674" s="441"/>
      <c r="H3674" s="441">
        <f t="shared" si="3112"/>
        <v>0</v>
      </c>
      <c r="I3674" s="441"/>
      <c r="J3674" s="445"/>
      <c r="K3674" s="358"/>
      <c r="L3674" s="358"/>
      <c r="M3674" s="358"/>
      <c r="N3674" s="358"/>
      <c r="O3674" s="358"/>
      <c r="P3674" s="358"/>
      <c r="Q3674" s="358"/>
      <c r="R3674" s="358"/>
      <c r="S3674" s="358"/>
      <c r="T3674" s="358"/>
      <c r="U3674" s="358"/>
      <c r="V3674" s="358"/>
      <c r="W3674" s="358"/>
      <c r="X3674" s="358"/>
      <c r="Y3674" s="358"/>
      <c r="Z3674" s="358"/>
      <c r="AA3674" s="358"/>
      <c r="AB3674" s="358"/>
      <c r="AC3674" s="358"/>
      <c r="AD3674" s="358"/>
      <c r="AE3674" s="358"/>
      <c r="AF3674" s="358"/>
      <c r="AG3674" s="358"/>
      <c r="AH3674" s="358"/>
      <c r="AI3674" s="358"/>
      <c r="AJ3674" s="358"/>
      <c r="AK3674" s="396"/>
    </row>
    <row r="3675" spans="1:37" x14ac:dyDescent="0.25">
      <c r="A3675" s="353" t="s">
        <v>260</v>
      </c>
      <c r="B3675" s="353" t="s">
        <v>504</v>
      </c>
      <c r="C3675" s="441">
        <f t="shared" ref="C3675:H3675" si="3113">C15</f>
        <v>42000</v>
      </c>
      <c r="D3675" s="441"/>
      <c r="E3675" s="441"/>
      <c r="F3675" s="441"/>
      <c r="G3675" s="441"/>
      <c r="H3675" s="441">
        <f t="shared" si="3113"/>
        <v>0</v>
      </c>
      <c r="I3675" s="441"/>
      <c r="J3675" s="445"/>
      <c r="K3675" s="358"/>
      <c r="L3675" s="358"/>
      <c r="M3675" s="358"/>
      <c r="N3675" s="358"/>
      <c r="O3675" s="358"/>
      <c r="P3675" s="358"/>
      <c r="Q3675" s="358"/>
      <c r="R3675" s="358"/>
      <c r="S3675" s="358"/>
      <c r="T3675" s="358"/>
      <c r="U3675" s="358"/>
      <c r="V3675" s="358"/>
      <c r="W3675" s="358"/>
      <c r="X3675" s="358"/>
      <c r="Y3675" s="358"/>
      <c r="Z3675" s="358"/>
      <c r="AA3675" s="358"/>
      <c r="AB3675" s="358"/>
      <c r="AC3675" s="358"/>
      <c r="AD3675" s="358"/>
      <c r="AE3675" s="358"/>
      <c r="AF3675" s="358"/>
      <c r="AG3675" s="358"/>
      <c r="AH3675" s="358"/>
      <c r="AI3675" s="358"/>
      <c r="AJ3675" s="358"/>
      <c r="AK3675" s="396"/>
    </row>
    <row r="3676" spans="1:37" x14ac:dyDescent="0.25">
      <c r="A3676" s="353" t="s">
        <v>260</v>
      </c>
      <c r="B3676" s="353" t="s">
        <v>471</v>
      </c>
      <c r="C3676" s="441">
        <f t="shared" ref="C3676:H3676" si="3114">C16</f>
        <v>42000</v>
      </c>
      <c r="D3676" s="441"/>
      <c r="E3676" s="441"/>
      <c r="F3676" s="441"/>
      <c r="G3676" s="441"/>
      <c r="H3676" s="441">
        <f t="shared" si="3114"/>
        <v>0</v>
      </c>
      <c r="I3676" s="441"/>
      <c r="J3676" s="445"/>
      <c r="K3676" s="358"/>
      <c r="L3676" s="358"/>
      <c r="M3676" s="358"/>
      <c r="N3676" s="358"/>
      <c r="O3676" s="358"/>
      <c r="P3676" s="358"/>
      <c r="Q3676" s="358"/>
      <c r="R3676" s="358"/>
      <c r="S3676" s="358"/>
      <c r="T3676" s="358"/>
      <c r="U3676" s="358"/>
      <c r="V3676" s="358"/>
      <c r="W3676" s="358"/>
      <c r="X3676" s="358"/>
      <c r="Y3676" s="358"/>
      <c r="Z3676" s="358"/>
      <c r="AA3676" s="358"/>
      <c r="AB3676" s="358"/>
      <c r="AC3676" s="358"/>
      <c r="AD3676" s="358"/>
      <c r="AE3676" s="358"/>
      <c r="AF3676" s="358"/>
      <c r="AG3676" s="358"/>
      <c r="AH3676" s="358"/>
      <c r="AI3676" s="358"/>
      <c r="AJ3676" s="358"/>
      <c r="AK3676" s="396"/>
    </row>
    <row r="3677" spans="1:37" x14ac:dyDescent="0.25">
      <c r="A3677" s="353" t="s">
        <v>406</v>
      </c>
      <c r="B3677" s="353" t="s">
        <v>407</v>
      </c>
      <c r="C3677" s="441">
        <f t="shared" ref="C3677:H3677" si="3115">C17</f>
        <v>25000</v>
      </c>
      <c r="D3677" s="441"/>
      <c r="E3677" s="441"/>
      <c r="F3677" s="441"/>
      <c r="G3677" s="441"/>
      <c r="H3677" s="441">
        <f t="shared" si="3115"/>
        <v>0</v>
      </c>
      <c r="I3677" s="441"/>
      <c r="J3677" s="445"/>
      <c r="K3677" s="358"/>
      <c r="L3677" s="358"/>
      <c r="M3677" s="358"/>
      <c r="N3677" s="358"/>
      <c r="O3677" s="358"/>
      <c r="P3677" s="358"/>
      <c r="Q3677" s="358"/>
      <c r="R3677" s="358"/>
      <c r="S3677" s="358"/>
      <c r="T3677" s="358"/>
      <c r="U3677" s="358"/>
      <c r="V3677" s="358"/>
      <c r="W3677" s="358"/>
      <c r="X3677" s="358"/>
      <c r="Y3677" s="358"/>
      <c r="Z3677" s="358"/>
      <c r="AA3677" s="358"/>
      <c r="AB3677" s="358"/>
      <c r="AC3677" s="358"/>
      <c r="AD3677" s="358"/>
      <c r="AE3677" s="358"/>
      <c r="AF3677" s="358"/>
      <c r="AG3677" s="358"/>
      <c r="AH3677" s="358"/>
      <c r="AI3677" s="358"/>
      <c r="AJ3677" s="358"/>
      <c r="AK3677" s="396"/>
    </row>
    <row r="3678" spans="1:37" x14ac:dyDescent="0.25">
      <c r="A3678" s="353" t="s">
        <v>401</v>
      </c>
      <c r="B3678" s="353" t="s">
        <v>401</v>
      </c>
      <c r="C3678" s="441">
        <f t="shared" ref="C3678:H3678" si="3116">C18</f>
        <v>6250</v>
      </c>
      <c r="D3678" s="441"/>
      <c r="E3678" s="441"/>
      <c r="F3678" s="441"/>
      <c r="G3678" s="441"/>
      <c r="H3678" s="441">
        <f t="shared" si="3116"/>
        <v>0</v>
      </c>
      <c r="I3678" s="441"/>
      <c r="J3678" s="445"/>
      <c r="K3678" s="358"/>
      <c r="L3678" s="358"/>
      <c r="M3678" s="358"/>
      <c r="N3678" s="358"/>
      <c r="O3678" s="358"/>
      <c r="P3678" s="358"/>
      <c r="Q3678" s="358"/>
      <c r="R3678" s="358"/>
      <c r="S3678" s="358"/>
      <c r="T3678" s="358"/>
      <c r="U3678" s="358"/>
      <c r="V3678" s="358"/>
      <c r="W3678" s="358"/>
      <c r="X3678" s="358"/>
      <c r="Y3678" s="358"/>
      <c r="Z3678" s="358"/>
      <c r="AA3678" s="358"/>
      <c r="AB3678" s="358"/>
      <c r="AC3678" s="358"/>
      <c r="AD3678" s="358"/>
      <c r="AE3678" s="358"/>
      <c r="AF3678" s="358"/>
      <c r="AG3678" s="358"/>
      <c r="AH3678" s="358"/>
      <c r="AI3678" s="358"/>
      <c r="AJ3678" s="358"/>
      <c r="AK3678" s="396"/>
    </row>
    <row r="3679" spans="1:37" x14ac:dyDescent="0.25">
      <c r="A3679" s="353" t="s">
        <v>224</v>
      </c>
      <c r="B3679" s="353" t="s">
        <v>488</v>
      </c>
      <c r="C3679" s="441">
        <f t="shared" ref="C3679:H3679" si="3117">C19</f>
        <v>42000</v>
      </c>
      <c r="D3679" s="441"/>
      <c r="E3679" s="441"/>
      <c r="F3679" s="441"/>
      <c r="G3679" s="441"/>
      <c r="H3679" s="441">
        <f t="shared" si="3117"/>
        <v>0</v>
      </c>
      <c r="I3679" s="441"/>
      <c r="J3679" s="445"/>
      <c r="K3679" s="358"/>
      <c r="L3679" s="358"/>
      <c r="M3679" s="358"/>
      <c r="N3679" s="358"/>
      <c r="O3679" s="358"/>
      <c r="P3679" s="358"/>
      <c r="Q3679" s="358"/>
      <c r="R3679" s="358"/>
      <c r="S3679" s="358"/>
      <c r="T3679" s="358"/>
      <c r="U3679" s="358"/>
      <c r="V3679" s="358"/>
      <c r="W3679" s="358"/>
      <c r="X3679" s="358"/>
      <c r="Y3679" s="358"/>
      <c r="Z3679" s="358"/>
      <c r="AA3679" s="358"/>
      <c r="AB3679" s="358"/>
      <c r="AC3679" s="358"/>
      <c r="AD3679" s="358"/>
      <c r="AE3679" s="358"/>
      <c r="AF3679" s="358"/>
      <c r="AG3679" s="358"/>
      <c r="AH3679" s="358"/>
      <c r="AI3679" s="358"/>
      <c r="AJ3679" s="358"/>
      <c r="AK3679" s="396"/>
    </row>
    <row r="3680" spans="1:37" x14ac:dyDescent="0.25">
      <c r="A3680" s="353" t="s">
        <v>224</v>
      </c>
      <c r="B3680" s="353" t="s">
        <v>445</v>
      </c>
      <c r="C3680" s="441">
        <f t="shared" ref="C3680:H3680" si="3118">C20</f>
        <v>42000</v>
      </c>
      <c r="D3680" s="441"/>
      <c r="E3680" s="441"/>
      <c r="F3680" s="441"/>
      <c r="G3680" s="441"/>
      <c r="H3680" s="441">
        <f t="shared" si="3118"/>
        <v>0</v>
      </c>
      <c r="I3680" s="441"/>
      <c r="J3680" s="445"/>
      <c r="K3680" s="358"/>
      <c r="L3680" s="358"/>
      <c r="M3680" s="358"/>
      <c r="N3680" s="358"/>
      <c r="O3680" s="358"/>
      <c r="P3680" s="358"/>
      <c r="Q3680" s="358"/>
      <c r="R3680" s="358"/>
      <c r="S3680" s="358"/>
      <c r="T3680" s="358"/>
      <c r="U3680" s="358"/>
      <c r="V3680" s="358"/>
      <c r="W3680" s="358"/>
      <c r="X3680" s="358"/>
      <c r="Y3680" s="358"/>
      <c r="Z3680" s="358"/>
      <c r="AA3680" s="358"/>
      <c r="AB3680" s="358"/>
      <c r="AC3680" s="358"/>
      <c r="AD3680" s="358"/>
      <c r="AE3680" s="358"/>
      <c r="AF3680" s="358"/>
      <c r="AG3680" s="358"/>
      <c r="AH3680" s="358"/>
      <c r="AI3680" s="358"/>
      <c r="AJ3680" s="358"/>
      <c r="AK3680" s="396"/>
    </row>
    <row r="3681" spans="1:37" x14ac:dyDescent="0.25">
      <c r="A3681" s="353" t="s">
        <v>224</v>
      </c>
      <c r="B3681" s="353" t="s">
        <v>451</v>
      </c>
      <c r="C3681" s="441">
        <f t="shared" ref="C3681:H3681" si="3119">C21</f>
        <v>42000</v>
      </c>
      <c r="D3681" s="441"/>
      <c r="E3681" s="441"/>
      <c r="F3681" s="441"/>
      <c r="G3681" s="441"/>
      <c r="H3681" s="441">
        <f t="shared" si="3119"/>
        <v>0</v>
      </c>
      <c r="I3681" s="441"/>
      <c r="J3681" s="445"/>
      <c r="K3681" s="358"/>
      <c r="L3681" s="358"/>
      <c r="M3681" s="358"/>
      <c r="N3681" s="358"/>
      <c r="O3681" s="358"/>
      <c r="P3681" s="358"/>
      <c r="Q3681" s="358"/>
      <c r="R3681" s="358"/>
      <c r="S3681" s="358"/>
      <c r="T3681" s="358"/>
      <c r="U3681" s="358"/>
      <c r="V3681" s="358"/>
      <c r="W3681" s="358"/>
      <c r="X3681" s="358"/>
      <c r="Y3681" s="358"/>
      <c r="Z3681" s="358"/>
      <c r="AA3681" s="358"/>
      <c r="AB3681" s="358"/>
      <c r="AC3681" s="358"/>
      <c r="AD3681" s="358"/>
      <c r="AE3681" s="358"/>
      <c r="AF3681" s="358"/>
      <c r="AG3681" s="358"/>
      <c r="AH3681" s="358"/>
      <c r="AI3681" s="358"/>
      <c r="AJ3681" s="358"/>
      <c r="AK3681" s="396"/>
    </row>
    <row r="3682" spans="1:37" x14ac:dyDescent="0.25">
      <c r="A3682" s="353" t="s">
        <v>225</v>
      </c>
      <c r="B3682" s="353" t="s">
        <v>353</v>
      </c>
      <c r="C3682" s="441">
        <f t="shared" ref="C3682:H3682" si="3120">C22</f>
        <v>42000</v>
      </c>
      <c r="D3682" s="441"/>
      <c r="E3682" s="441"/>
      <c r="F3682" s="441"/>
      <c r="G3682" s="441"/>
      <c r="H3682" s="441">
        <f t="shared" si="3120"/>
        <v>0</v>
      </c>
      <c r="I3682" s="441"/>
      <c r="J3682" s="445"/>
      <c r="K3682" s="358"/>
      <c r="L3682" s="358"/>
      <c r="M3682" s="358"/>
      <c r="N3682" s="358"/>
      <c r="O3682" s="358"/>
      <c r="P3682" s="358"/>
      <c r="Q3682" s="358"/>
      <c r="R3682" s="358"/>
      <c r="S3682" s="358"/>
      <c r="T3682" s="358"/>
      <c r="U3682" s="358"/>
      <c r="V3682" s="358"/>
      <c r="W3682" s="358"/>
      <c r="X3682" s="358"/>
      <c r="Y3682" s="358"/>
      <c r="Z3682" s="358"/>
      <c r="AA3682" s="358"/>
      <c r="AB3682" s="358"/>
      <c r="AC3682" s="358"/>
      <c r="AD3682" s="358"/>
      <c r="AE3682" s="358"/>
      <c r="AF3682" s="358"/>
      <c r="AG3682" s="358"/>
      <c r="AH3682" s="358"/>
      <c r="AI3682" s="358"/>
      <c r="AJ3682" s="358"/>
      <c r="AK3682" s="396"/>
    </row>
    <row r="3683" spans="1:37" x14ac:dyDescent="0.25">
      <c r="A3683" s="353" t="s">
        <v>225</v>
      </c>
      <c r="B3683" s="353" t="s">
        <v>354</v>
      </c>
      <c r="C3683" s="441">
        <f t="shared" ref="C3683:H3683" si="3121">C23</f>
        <v>42000</v>
      </c>
      <c r="D3683" s="441"/>
      <c r="E3683" s="441"/>
      <c r="F3683" s="441"/>
      <c r="G3683" s="441"/>
      <c r="H3683" s="441">
        <f t="shared" si="3121"/>
        <v>0</v>
      </c>
      <c r="I3683" s="441"/>
      <c r="J3683" s="445"/>
      <c r="K3683" s="358"/>
      <c r="L3683" s="358"/>
      <c r="M3683" s="358"/>
      <c r="N3683" s="358"/>
      <c r="O3683" s="358"/>
      <c r="P3683" s="358"/>
      <c r="Q3683" s="358"/>
      <c r="R3683" s="358"/>
      <c r="S3683" s="358"/>
      <c r="T3683" s="358"/>
      <c r="U3683" s="358"/>
      <c r="V3683" s="358"/>
      <c r="W3683" s="358"/>
      <c r="X3683" s="358"/>
      <c r="Y3683" s="358"/>
      <c r="Z3683" s="358"/>
      <c r="AA3683" s="358"/>
      <c r="AB3683" s="358"/>
      <c r="AC3683" s="358"/>
      <c r="AD3683" s="358"/>
      <c r="AE3683" s="358"/>
      <c r="AF3683" s="358"/>
      <c r="AG3683" s="358"/>
      <c r="AH3683" s="358"/>
      <c r="AI3683" s="358"/>
      <c r="AJ3683" s="358"/>
      <c r="AK3683" s="396"/>
    </row>
    <row r="3684" spans="1:37" x14ac:dyDescent="0.25">
      <c r="A3684" s="353" t="s">
        <v>227</v>
      </c>
      <c r="B3684" s="353" t="s">
        <v>417</v>
      </c>
      <c r="C3684" s="441">
        <f t="shared" ref="C3684:H3684" si="3122">C24</f>
        <v>20000</v>
      </c>
      <c r="D3684" s="441"/>
      <c r="E3684" s="441"/>
      <c r="F3684" s="441"/>
      <c r="G3684" s="441"/>
      <c r="H3684" s="441">
        <f t="shared" si="3122"/>
        <v>0</v>
      </c>
      <c r="I3684" s="441"/>
      <c r="J3684" s="445"/>
      <c r="K3684" s="358"/>
      <c r="L3684" s="358"/>
      <c r="M3684" s="358"/>
      <c r="N3684" s="358"/>
      <c r="O3684" s="358"/>
      <c r="P3684" s="358"/>
      <c r="Q3684" s="358"/>
      <c r="R3684" s="358"/>
      <c r="S3684" s="358"/>
      <c r="T3684" s="358"/>
      <c r="U3684" s="358"/>
      <c r="V3684" s="358"/>
      <c r="W3684" s="358"/>
      <c r="X3684" s="358"/>
      <c r="Y3684" s="358"/>
      <c r="Z3684" s="358"/>
      <c r="AA3684" s="358"/>
      <c r="AB3684" s="358"/>
      <c r="AC3684" s="358"/>
      <c r="AD3684" s="358"/>
      <c r="AE3684" s="358"/>
      <c r="AF3684" s="358"/>
      <c r="AG3684" s="358"/>
      <c r="AH3684" s="358"/>
      <c r="AI3684" s="358"/>
      <c r="AJ3684" s="358"/>
      <c r="AK3684" s="396"/>
    </row>
    <row r="3685" spans="1:37" x14ac:dyDescent="0.25">
      <c r="A3685" s="353" t="s">
        <v>227</v>
      </c>
      <c r="B3685" s="353" t="s">
        <v>433</v>
      </c>
      <c r="C3685" s="441">
        <f t="shared" ref="C3685:H3685" si="3123">C25</f>
        <v>20000</v>
      </c>
      <c r="D3685" s="441"/>
      <c r="E3685" s="441"/>
      <c r="F3685" s="441"/>
      <c r="G3685" s="441"/>
      <c r="H3685" s="441">
        <f t="shared" si="3123"/>
        <v>0</v>
      </c>
      <c r="I3685" s="441"/>
      <c r="J3685" s="445"/>
      <c r="K3685" s="358"/>
      <c r="L3685" s="358"/>
      <c r="M3685" s="358"/>
      <c r="N3685" s="358"/>
      <c r="O3685" s="358"/>
      <c r="P3685" s="358"/>
      <c r="Q3685" s="358"/>
      <c r="R3685" s="358"/>
      <c r="S3685" s="358"/>
      <c r="T3685" s="358"/>
      <c r="U3685" s="358"/>
      <c r="V3685" s="358"/>
      <c r="W3685" s="358"/>
      <c r="X3685" s="358"/>
      <c r="Y3685" s="358"/>
      <c r="Z3685" s="358"/>
      <c r="AA3685" s="358"/>
      <c r="AB3685" s="358"/>
      <c r="AC3685" s="358"/>
      <c r="AD3685" s="358"/>
      <c r="AE3685" s="358"/>
      <c r="AF3685" s="358"/>
      <c r="AG3685" s="358"/>
      <c r="AH3685" s="358"/>
      <c r="AI3685" s="358"/>
      <c r="AJ3685" s="358"/>
      <c r="AK3685" s="396"/>
    </row>
    <row r="3686" spans="1:37" x14ac:dyDescent="0.25">
      <c r="A3686" s="353" t="s">
        <v>227</v>
      </c>
      <c r="B3686" s="353" t="s">
        <v>390</v>
      </c>
      <c r="C3686" s="441">
        <f t="shared" ref="C3686:H3686" si="3124">C26</f>
        <v>20000</v>
      </c>
      <c r="D3686" s="441"/>
      <c r="E3686" s="441"/>
      <c r="F3686" s="441"/>
      <c r="G3686" s="441"/>
      <c r="H3686" s="441">
        <f t="shared" si="3124"/>
        <v>0</v>
      </c>
      <c r="I3686" s="441"/>
      <c r="J3686" s="445"/>
      <c r="K3686" s="358"/>
      <c r="L3686" s="358"/>
      <c r="M3686" s="358"/>
      <c r="N3686" s="358"/>
      <c r="O3686" s="358"/>
      <c r="P3686" s="358"/>
      <c r="Q3686" s="358"/>
      <c r="R3686" s="358"/>
      <c r="S3686" s="358"/>
      <c r="T3686" s="358"/>
      <c r="U3686" s="358"/>
      <c r="V3686" s="358"/>
      <c r="W3686" s="358"/>
      <c r="X3686" s="358"/>
      <c r="Y3686" s="358"/>
      <c r="Z3686" s="358"/>
      <c r="AA3686" s="358"/>
      <c r="AB3686" s="358"/>
      <c r="AC3686" s="358"/>
      <c r="AD3686" s="358"/>
      <c r="AE3686" s="358"/>
      <c r="AF3686" s="358"/>
      <c r="AG3686" s="358"/>
      <c r="AH3686" s="358"/>
      <c r="AI3686" s="358"/>
      <c r="AJ3686" s="358"/>
      <c r="AK3686" s="396"/>
    </row>
    <row r="3687" spans="1:37" x14ac:dyDescent="0.25">
      <c r="A3687" s="353" t="s">
        <v>228</v>
      </c>
      <c r="B3687" s="353" t="s">
        <v>378</v>
      </c>
      <c r="C3687" s="441">
        <f t="shared" ref="C3687:H3687" si="3125">C27</f>
        <v>20000</v>
      </c>
      <c r="D3687" s="441"/>
      <c r="E3687" s="441"/>
      <c r="F3687" s="441"/>
      <c r="G3687" s="441"/>
      <c r="H3687" s="441">
        <f t="shared" si="3125"/>
        <v>0</v>
      </c>
      <c r="I3687" s="441"/>
      <c r="J3687" s="445"/>
      <c r="K3687" s="358"/>
      <c r="L3687" s="358"/>
      <c r="M3687" s="358"/>
      <c r="N3687" s="358"/>
      <c r="O3687" s="358"/>
      <c r="P3687" s="358"/>
      <c r="Q3687" s="358"/>
      <c r="R3687" s="358"/>
      <c r="S3687" s="358"/>
      <c r="T3687" s="358"/>
      <c r="U3687" s="358"/>
      <c r="V3687" s="358"/>
      <c r="W3687" s="358"/>
      <c r="X3687" s="358"/>
      <c r="Y3687" s="358"/>
      <c r="Z3687" s="358"/>
      <c r="AA3687" s="358"/>
      <c r="AB3687" s="358"/>
      <c r="AC3687" s="358"/>
      <c r="AD3687" s="358"/>
      <c r="AE3687" s="358"/>
      <c r="AF3687" s="358"/>
      <c r="AG3687" s="358"/>
      <c r="AH3687" s="358"/>
      <c r="AI3687" s="358"/>
      <c r="AJ3687" s="358"/>
      <c r="AK3687" s="396"/>
    </row>
    <row r="3688" spans="1:37" x14ac:dyDescent="0.25">
      <c r="A3688" s="353" t="s">
        <v>228</v>
      </c>
      <c r="B3688" s="353" t="s">
        <v>432</v>
      </c>
      <c r="C3688" s="441">
        <f t="shared" ref="C3688:H3688" si="3126">C28</f>
        <v>20000</v>
      </c>
      <c r="D3688" s="441"/>
      <c r="E3688" s="441"/>
      <c r="F3688" s="441"/>
      <c r="G3688" s="441"/>
      <c r="H3688" s="441">
        <f t="shared" si="3126"/>
        <v>0</v>
      </c>
      <c r="I3688" s="441"/>
      <c r="J3688" s="445"/>
      <c r="K3688" s="358"/>
      <c r="L3688" s="358"/>
      <c r="M3688" s="358"/>
      <c r="N3688" s="358"/>
      <c r="O3688" s="358"/>
      <c r="P3688" s="358"/>
      <c r="Q3688" s="358"/>
      <c r="R3688" s="358"/>
      <c r="S3688" s="358"/>
      <c r="T3688" s="358"/>
      <c r="U3688" s="358"/>
      <c r="V3688" s="358"/>
      <c r="W3688" s="358"/>
      <c r="X3688" s="358"/>
      <c r="Y3688" s="358"/>
      <c r="Z3688" s="358"/>
      <c r="AA3688" s="358"/>
      <c r="AB3688" s="358"/>
      <c r="AC3688" s="358"/>
      <c r="AD3688" s="358"/>
      <c r="AE3688" s="358"/>
      <c r="AF3688" s="358"/>
      <c r="AG3688" s="358"/>
      <c r="AH3688" s="358"/>
      <c r="AI3688" s="358"/>
      <c r="AJ3688" s="358"/>
      <c r="AK3688" s="396"/>
    </row>
    <row r="3689" spans="1:37" x14ac:dyDescent="0.25">
      <c r="A3689" s="353" t="s">
        <v>229</v>
      </c>
      <c r="B3689" s="353" t="s">
        <v>381</v>
      </c>
      <c r="C3689" s="441">
        <f t="shared" ref="C3689:H3689" si="3127">C29</f>
        <v>20000</v>
      </c>
      <c r="D3689" s="441"/>
      <c r="E3689" s="441"/>
      <c r="F3689" s="441"/>
      <c r="G3689" s="441"/>
      <c r="H3689" s="441">
        <f t="shared" si="3127"/>
        <v>0</v>
      </c>
      <c r="I3689" s="441"/>
      <c r="J3689" s="445"/>
      <c r="K3689" s="358"/>
      <c r="L3689" s="358"/>
      <c r="M3689" s="358"/>
      <c r="N3689" s="358"/>
      <c r="O3689" s="358"/>
      <c r="P3689" s="358"/>
      <c r="Q3689" s="358"/>
      <c r="R3689" s="358"/>
      <c r="S3689" s="358"/>
      <c r="T3689" s="358"/>
      <c r="U3689" s="358"/>
      <c r="V3689" s="358"/>
      <c r="W3689" s="358"/>
      <c r="X3689" s="358"/>
      <c r="Y3689" s="358"/>
      <c r="Z3689" s="358"/>
      <c r="AA3689" s="358"/>
      <c r="AB3689" s="358"/>
      <c r="AC3689" s="358"/>
      <c r="AD3689" s="358"/>
      <c r="AE3689" s="358"/>
      <c r="AF3689" s="358"/>
      <c r="AG3689" s="358"/>
      <c r="AH3689" s="358"/>
      <c r="AI3689" s="358"/>
      <c r="AJ3689" s="358"/>
      <c r="AK3689" s="396"/>
    </row>
    <row r="3690" spans="1:37" x14ac:dyDescent="0.25">
      <c r="A3690" s="353" t="s">
        <v>229</v>
      </c>
      <c r="B3690" s="353" t="s">
        <v>491</v>
      </c>
      <c r="C3690" s="441">
        <f t="shared" ref="C3690:H3690" si="3128">C30</f>
        <v>20000</v>
      </c>
      <c r="D3690" s="441"/>
      <c r="E3690" s="441"/>
      <c r="F3690" s="441"/>
      <c r="G3690" s="441"/>
      <c r="H3690" s="441">
        <f t="shared" si="3128"/>
        <v>0</v>
      </c>
      <c r="I3690" s="441"/>
      <c r="J3690" s="445"/>
      <c r="K3690" s="358"/>
      <c r="L3690" s="358"/>
      <c r="M3690" s="358"/>
      <c r="N3690" s="358"/>
      <c r="O3690" s="358"/>
      <c r="P3690" s="358"/>
      <c r="Q3690" s="358"/>
      <c r="R3690" s="358"/>
      <c r="S3690" s="358"/>
      <c r="T3690" s="358"/>
      <c r="U3690" s="358"/>
      <c r="V3690" s="358"/>
      <c r="W3690" s="358"/>
      <c r="X3690" s="358"/>
      <c r="Y3690" s="358"/>
      <c r="Z3690" s="358"/>
      <c r="AA3690" s="358"/>
      <c r="AB3690" s="358"/>
      <c r="AC3690" s="358"/>
      <c r="AD3690" s="358"/>
      <c r="AE3690" s="358"/>
      <c r="AF3690" s="358"/>
      <c r="AG3690" s="358"/>
      <c r="AH3690" s="358"/>
      <c r="AI3690" s="358"/>
      <c r="AJ3690" s="358"/>
      <c r="AK3690" s="396"/>
    </row>
    <row r="3691" spans="1:37" x14ac:dyDescent="0.25">
      <c r="A3691" s="353" t="s">
        <v>323</v>
      </c>
      <c r="B3691" s="353" t="s">
        <v>323</v>
      </c>
      <c r="C3691" s="441">
        <f t="shared" ref="C3691:H3691" si="3129">C31</f>
        <v>20000</v>
      </c>
      <c r="D3691" s="441"/>
      <c r="E3691" s="441"/>
      <c r="F3691" s="441"/>
      <c r="G3691" s="441"/>
      <c r="H3691" s="441">
        <f t="shared" si="3129"/>
        <v>0</v>
      </c>
      <c r="I3691" s="441"/>
      <c r="J3691" s="445"/>
      <c r="K3691" s="358"/>
      <c r="L3691" s="358"/>
      <c r="M3691" s="358"/>
      <c r="N3691" s="358"/>
      <c r="O3691" s="358"/>
      <c r="P3691" s="358"/>
      <c r="Q3691" s="358"/>
      <c r="R3691" s="358"/>
      <c r="S3691" s="358"/>
      <c r="T3691" s="358"/>
      <c r="U3691" s="358"/>
      <c r="V3691" s="358"/>
      <c r="W3691" s="358"/>
      <c r="X3691" s="358"/>
      <c r="Y3691" s="358"/>
      <c r="Z3691" s="358"/>
      <c r="AA3691" s="358"/>
      <c r="AB3691" s="358"/>
      <c r="AC3691" s="358"/>
      <c r="AD3691" s="358"/>
      <c r="AE3691" s="358"/>
      <c r="AF3691" s="358"/>
      <c r="AG3691" s="358"/>
      <c r="AH3691" s="358"/>
      <c r="AI3691" s="358"/>
      <c r="AJ3691" s="358"/>
      <c r="AK3691" s="396"/>
    </row>
    <row r="3692" spans="1:37" x14ac:dyDescent="0.25">
      <c r="A3692" s="353" t="s">
        <v>230</v>
      </c>
      <c r="B3692" s="353" t="s">
        <v>479</v>
      </c>
      <c r="C3692" s="441">
        <f t="shared" ref="C3692:H3692" si="3130">C32</f>
        <v>20000</v>
      </c>
      <c r="D3692" s="441"/>
      <c r="E3692" s="441"/>
      <c r="F3692" s="441"/>
      <c r="G3692" s="441"/>
      <c r="H3692" s="441">
        <f t="shared" si="3130"/>
        <v>0</v>
      </c>
      <c r="I3692" s="441"/>
      <c r="J3692" s="445"/>
      <c r="K3692" s="358"/>
      <c r="L3692" s="358"/>
      <c r="M3692" s="358"/>
      <c r="N3692" s="358"/>
      <c r="O3692" s="358"/>
      <c r="P3692" s="358"/>
      <c r="Q3692" s="358"/>
      <c r="R3692" s="358"/>
      <c r="S3692" s="358"/>
      <c r="T3692" s="358"/>
      <c r="U3692" s="358"/>
      <c r="V3692" s="358"/>
      <c r="W3692" s="358"/>
      <c r="X3692" s="358"/>
      <c r="Y3692" s="358"/>
      <c r="Z3692" s="358"/>
      <c r="AA3692" s="358"/>
      <c r="AB3692" s="358"/>
      <c r="AC3692" s="358"/>
      <c r="AD3692" s="358"/>
      <c r="AE3692" s="358"/>
      <c r="AF3692" s="358"/>
      <c r="AG3692" s="358"/>
      <c r="AH3692" s="358"/>
      <c r="AI3692" s="358"/>
      <c r="AJ3692" s="358"/>
      <c r="AK3692" s="396"/>
    </row>
    <row r="3693" spans="1:37" x14ac:dyDescent="0.25">
      <c r="A3693" s="353" t="s">
        <v>230</v>
      </c>
      <c r="B3693" s="353" t="s">
        <v>422</v>
      </c>
      <c r="C3693" s="441">
        <f t="shared" ref="C3693:H3693" si="3131">C33</f>
        <v>20000</v>
      </c>
      <c r="D3693" s="441"/>
      <c r="E3693" s="441"/>
      <c r="F3693" s="441"/>
      <c r="G3693" s="441"/>
      <c r="H3693" s="441">
        <f t="shared" si="3131"/>
        <v>0</v>
      </c>
      <c r="I3693" s="441"/>
      <c r="J3693" s="445"/>
      <c r="K3693" s="358"/>
      <c r="L3693" s="358"/>
      <c r="M3693" s="358"/>
      <c r="N3693" s="358"/>
      <c r="O3693" s="358"/>
      <c r="P3693" s="358"/>
      <c r="Q3693" s="358"/>
      <c r="R3693" s="358"/>
      <c r="S3693" s="358"/>
      <c r="T3693" s="358"/>
      <c r="U3693" s="358"/>
      <c r="V3693" s="358"/>
      <c r="W3693" s="358"/>
      <c r="X3693" s="358"/>
      <c r="Y3693" s="358"/>
      <c r="Z3693" s="358"/>
      <c r="AA3693" s="358"/>
      <c r="AB3693" s="358"/>
      <c r="AC3693" s="358"/>
      <c r="AD3693" s="358"/>
      <c r="AE3693" s="358"/>
      <c r="AF3693" s="358"/>
      <c r="AG3693" s="358"/>
      <c r="AH3693" s="358"/>
      <c r="AI3693" s="358"/>
      <c r="AJ3693" s="358"/>
      <c r="AK3693" s="396"/>
    </row>
    <row r="3694" spans="1:37" x14ac:dyDescent="0.25">
      <c r="A3694" s="353" t="s">
        <v>231</v>
      </c>
      <c r="B3694" s="353" t="s">
        <v>464</v>
      </c>
      <c r="C3694" s="441">
        <f t="shared" ref="C3694:H3694" si="3132">C34</f>
        <v>25000</v>
      </c>
      <c r="D3694" s="441"/>
      <c r="E3694" s="441"/>
      <c r="F3694" s="441"/>
      <c r="G3694" s="441"/>
      <c r="H3694" s="441">
        <f t="shared" si="3132"/>
        <v>0</v>
      </c>
      <c r="I3694" s="441"/>
      <c r="J3694" s="445"/>
      <c r="K3694" s="358"/>
      <c r="L3694" s="358"/>
      <c r="M3694" s="358"/>
      <c r="N3694" s="358"/>
      <c r="O3694" s="358"/>
      <c r="P3694" s="358"/>
      <c r="Q3694" s="358"/>
      <c r="R3694" s="358"/>
      <c r="S3694" s="358"/>
      <c r="T3694" s="358"/>
      <c r="U3694" s="358"/>
      <c r="V3694" s="358"/>
      <c r="W3694" s="358"/>
      <c r="X3694" s="358"/>
      <c r="Y3694" s="358"/>
      <c r="Z3694" s="358"/>
      <c r="AA3694" s="358"/>
      <c r="AB3694" s="358"/>
      <c r="AC3694" s="358"/>
      <c r="AD3694" s="358"/>
      <c r="AE3694" s="358"/>
      <c r="AF3694" s="358"/>
      <c r="AG3694" s="358"/>
      <c r="AH3694" s="358"/>
      <c r="AI3694" s="358"/>
      <c r="AJ3694" s="358"/>
      <c r="AK3694" s="396"/>
    </row>
    <row r="3695" spans="1:37" x14ac:dyDescent="0.25">
      <c r="A3695" s="353" t="s">
        <v>231</v>
      </c>
      <c r="B3695" s="353" t="s">
        <v>450</v>
      </c>
      <c r="C3695" s="441">
        <f t="shared" ref="C3695:H3695" si="3133">C35</f>
        <v>25000</v>
      </c>
      <c r="D3695" s="441"/>
      <c r="E3695" s="441"/>
      <c r="F3695" s="441"/>
      <c r="G3695" s="441"/>
      <c r="H3695" s="441">
        <f t="shared" si="3133"/>
        <v>0</v>
      </c>
      <c r="I3695" s="441"/>
      <c r="J3695" s="445"/>
      <c r="K3695" s="358"/>
      <c r="L3695" s="358"/>
      <c r="M3695" s="358"/>
      <c r="N3695" s="358"/>
      <c r="O3695" s="358"/>
      <c r="P3695" s="358"/>
      <c r="Q3695" s="358"/>
      <c r="R3695" s="358"/>
      <c r="S3695" s="358"/>
      <c r="T3695" s="358"/>
      <c r="U3695" s="358"/>
      <c r="V3695" s="358"/>
      <c r="W3695" s="358"/>
      <c r="X3695" s="358"/>
      <c r="Y3695" s="358"/>
      <c r="Z3695" s="358"/>
      <c r="AA3695" s="358"/>
      <c r="AB3695" s="358"/>
      <c r="AC3695" s="358"/>
      <c r="AD3695" s="358"/>
      <c r="AE3695" s="358"/>
      <c r="AF3695" s="358"/>
      <c r="AG3695" s="358"/>
      <c r="AH3695" s="358"/>
      <c r="AI3695" s="358"/>
      <c r="AJ3695" s="358"/>
      <c r="AK3695" s="396"/>
    </row>
    <row r="3696" spans="1:37" x14ac:dyDescent="0.25">
      <c r="A3696" s="353" t="s">
        <v>842</v>
      </c>
      <c r="B3696" s="353" t="s">
        <v>416</v>
      </c>
      <c r="C3696" s="441">
        <f t="shared" ref="C3696:H3696" si="3134">C36</f>
        <v>20000</v>
      </c>
      <c r="D3696" s="441"/>
      <c r="E3696" s="441"/>
      <c r="F3696" s="441"/>
      <c r="G3696" s="441"/>
      <c r="H3696" s="441">
        <f t="shared" si="3134"/>
        <v>0</v>
      </c>
      <c r="I3696" s="441"/>
      <c r="J3696" s="445"/>
      <c r="K3696" s="358"/>
      <c r="L3696" s="358"/>
      <c r="M3696" s="358"/>
      <c r="N3696" s="358"/>
      <c r="O3696" s="358"/>
      <c r="P3696" s="358"/>
      <c r="Q3696" s="358"/>
      <c r="R3696" s="358"/>
      <c r="S3696" s="358"/>
      <c r="T3696" s="358"/>
      <c r="U3696" s="358"/>
      <c r="V3696" s="358"/>
      <c r="W3696" s="358"/>
      <c r="X3696" s="358"/>
      <c r="Y3696" s="358"/>
      <c r="Z3696" s="358"/>
      <c r="AA3696" s="358"/>
      <c r="AB3696" s="358"/>
      <c r="AC3696" s="358"/>
      <c r="AD3696" s="358"/>
      <c r="AE3696" s="358"/>
      <c r="AF3696" s="358"/>
      <c r="AG3696" s="358"/>
      <c r="AH3696" s="358"/>
      <c r="AI3696" s="358"/>
      <c r="AJ3696" s="358"/>
      <c r="AK3696" s="396"/>
    </row>
    <row r="3697" spans="1:37" x14ac:dyDescent="0.25">
      <c r="A3697" s="353" t="s">
        <v>360</v>
      </c>
      <c r="B3697" s="353" t="s">
        <v>360</v>
      </c>
      <c r="C3697" s="441">
        <f t="shared" ref="C3697:H3697" si="3135">C37</f>
        <v>5000</v>
      </c>
      <c r="D3697" s="441"/>
      <c r="E3697" s="441"/>
      <c r="F3697" s="441"/>
      <c r="G3697" s="441"/>
      <c r="H3697" s="441">
        <f t="shared" si="3135"/>
        <v>0</v>
      </c>
      <c r="I3697" s="441"/>
      <c r="J3697" s="445"/>
      <c r="K3697" s="358"/>
      <c r="L3697" s="358"/>
      <c r="M3697" s="358"/>
      <c r="N3697" s="358"/>
      <c r="O3697" s="358"/>
      <c r="P3697" s="358"/>
      <c r="Q3697" s="358"/>
      <c r="R3697" s="358"/>
      <c r="S3697" s="358"/>
      <c r="T3697" s="358"/>
      <c r="U3697" s="358"/>
      <c r="V3697" s="358"/>
      <c r="W3697" s="358"/>
      <c r="X3697" s="358"/>
      <c r="Y3697" s="358"/>
      <c r="Z3697" s="358"/>
      <c r="AA3697" s="358"/>
      <c r="AB3697" s="358"/>
      <c r="AC3697" s="358"/>
      <c r="AD3697" s="358"/>
      <c r="AE3697" s="358"/>
      <c r="AF3697" s="358"/>
      <c r="AG3697" s="358"/>
      <c r="AH3697" s="358"/>
      <c r="AI3697" s="358"/>
      <c r="AJ3697" s="358"/>
      <c r="AK3697" s="396"/>
    </row>
    <row r="3698" spans="1:37" x14ac:dyDescent="0.25">
      <c r="A3698" s="353" t="s">
        <v>314</v>
      </c>
      <c r="B3698" s="353" t="s">
        <v>314</v>
      </c>
      <c r="C3698" s="441">
        <f t="shared" ref="C3698:H3698" si="3136">C38</f>
        <v>1000</v>
      </c>
      <c r="D3698" s="441"/>
      <c r="E3698" s="441"/>
      <c r="F3698" s="441"/>
      <c r="G3698" s="441"/>
      <c r="H3698" s="441">
        <f t="shared" si="3136"/>
        <v>0</v>
      </c>
      <c r="I3698" s="441"/>
      <c r="J3698" s="445"/>
      <c r="K3698" s="358"/>
      <c r="L3698" s="358"/>
      <c r="M3698" s="358"/>
      <c r="N3698" s="358"/>
      <c r="O3698" s="358"/>
      <c r="P3698" s="358"/>
      <c r="Q3698" s="358"/>
      <c r="R3698" s="358"/>
      <c r="S3698" s="358"/>
      <c r="T3698" s="358"/>
      <c r="U3698" s="358"/>
      <c r="V3698" s="358"/>
      <c r="W3698" s="358"/>
      <c r="X3698" s="358"/>
      <c r="Y3698" s="358"/>
      <c r="Z3698" s="358"/>
      <c r="AA3698" s="358"/>
      <c r="AB3698" s="358"/>
      <c r="AC3698" s="358"/>
      <c r="AD3698" s="358"/>
      <c r="AE3698" s="358"/>
      <c r="AF3698" s="358"/>
      <c r="AG3698" s="358"/>
      <c r="AH3698" s="358"/>
      <c r="AI3698" s="358"/>
      <c r="AJ3698" s="358"/>
      <c r="AK3698" s="396"/>
    </row>
    <row r="3699" spans="1:37" x14ac:dyDescent="0.25">
      <c r="A3699" s="353" t="s">
        <v>300</v>
      </c>
      <c r="B3699" s="353" t="s">
        <v>301</v>
      </c>
      <c r="C3699" s="441">
        <f t="shared" ref="C3699:H3699" si="3137">C39</f>
        <v>10000</v>
      </c>
      <c r="D3699" s="441"/>
      <c r="E3699" s="441"/>
      <c r="F3699" s="441"/>
      <c r="G3699" s="441"/>
      <c r="H3699" s="441">
        <f t="shared" si="3137"/>
        <v>0</v>
      </c>
      <c r="I3699" s="441"/>
      <c r="J3699" s="445"/>
      <c r="K3699" s="358"/>
      <c r="L3699" s="358"/>
      <c r="M3699" s="358"/>
      <c r="N3699" s="358"/>
      <c r="O3699" s="358"/>
      <c r="P3699" s="358"/>
      <c r="Q3699" s="358"/>
      <c r="R3699" s="358"/>
      <c r="S3699" s="358"/>
      <c r="T3699" s="358"/>
      <c r="U3699" s="358"/>
      <c r="V3699" s="358"/>
      <c r="W3699" s="358"/>
      <c r="X3699" s="358"/>
      <c r="Y3699" s="358"/>
      <c r="Z3699" s="358"/>
      <c r="AA3699" s="358"/>
      <c r="AB3699" s="358"/>
      <c r="AC3699" s="358"/>
      <c r="AD3699" s="358"/>
      <c r="AE3699" s="358"/>
      <c r="AF3699" s="358"/>
      <c r="AG3699" s="358"/>
      <c r="AH3699" s="358"/>
      <c r="AI3699" s="358"/>
      <c r="AJ3699" s="358"/>
      <c r="AK3699" s="396"/>
    </row>
    <row r="3700" spans="1:37" x14ac:dyDescent="0.25">
      <c r="A3700" s="353" t="s">
        <v>300</v>
      </c>
      <c r="B3700" s="353" t="s">
        <v>317</v>
      </c>
      <c r="C3700" s="441">
        <f t="shared" ref="C3700:H3700" si="3138">C40</f>
        <v>20000</v>
      </c>
      <c r="D3700" s="441"/>
      <c r="E3700" s="441"/>
      <c r="F3700" s="441"/>
      <c r="G3700" s="441"/>
      <c r="H3700" s="441">
        <f t="shared" si="3138"/>
        <v>0</v>
      </c>
      <c r="I3700" s="441"/>
      <c r="J3700" s="445"/>
      <c r="K3700" s="358"/>
      <c r="L3700" s="358"/>
      <c r="M3700" s="358"/>
      <c r="N3700" s="358"/>
      <c r="O3700" s="358"/>
      <c r="P3700" s="358"/>
      <c r="Q3700" s="358"/>
      <c r="R3700" s="358"/>
      <c r="S3700" s="358"/>
      <c r="T3700" s="358"/>
      <c r="U3700" s="358"/>
      <c r="V3700" s="358"/>
      <c r="W3700" s="358"/>
      <c r="X3700" s="358"/>
      <c r="Y3700" s="358"/>
      <c r="Z3700" s="358"/>
      <c r="AA3700" s="358"/>
      <c r="AB3700" s="358"/>
      <c r="AC3700" s="358"/>
      <c r="AD3700" s="358"/>
      <c r="AE3700" s="358"/>
      <c r="AF3700" s="358"/>
      <c r="AG3700" s="358"/>
      <c r="AH3700" s="358"/>
      <c r="AI3700" s="358"/>
      <c r="AJ3700" s="358"/>
      <c r="AK3700" s="396"/>
    </row>
    <row r="3701" spans="1:37" x14ac:dyDescent="0.25">
      <c r="A3701" s="353" t="s">
        <v>292</v>
      </c>
      <c r="B3701" s="353" t="s">
        <v>293</v>
      </c>
      <c r="C3701" s="441">
        <f t="shared" ref="C3701:H3701" si="3139">C41</f>
        <v>20000</v>
      </c>
      <c r="D3701" s="441"/>
      <c r="E3701" s="441"/>
      <c r="F3701" s="441"/>
      <c r="G3701" s="441"/>
      <c r="H3701" s="441">
        <f t="shared" si="3139"/>
        <v>1</v>
      </c>
      <c r="I3701" s="441"/>
      <c r="J3701" s="445"/>
      <c r="K3701" s="358"/>
      <c r="L3701" s="358"/>
      <c r="M3701" s="358"/>
      <c r="N3701" s="358"/>
      <c r="O3701" s="358"/>
      <c r="P3701" s="358"/>
      <c r="Q3701" s="358"/>
      <c r="R3701" s="358"/>
      <c r="S3701" s="358"/>
      <c r="T3701" s="358"/>
      <c r="U3701" s="358"/>
      <c r="V3701" s="358"/>
      <c r="W3701" s="358"/>
      <c r="X3701" s="358"/>
      <c r="Y3701" s="358"/>
      <c r="Z3701" s="358"/>
      <c r="AA3701" s="358"/>
      <c r="AB3701" s="358"/>
      <c r="AC3701" s="358"/>
      <c r="AD3701" s="358"/>
      <c r="AE3701" s="358"/>
      <c r="AF3701" s="358"/>
      <c r="AG3701" s="358"/>
      <c r="AH3701" s="358"/>
      <c r="AI3701" s="358"/>
      <c r="AJ3701" s="358"/>
      <c r="AK3701" s="396"/>
    </row>
    <row r="3702" spans="1:37" x14ac:dyDescent="0.25">
      <c r="A3702" s="353" t="s">
        <v>232</v>
      </c>
      <c r="B3702" s="353" t="s">
        <v>368</v>
      </c>
      <c r="C3702" s="441">
        <f t="shared" ref="C3702:H3702" si="3140">C42</f>
        <v>20000</v>
      </c>
      <c r="D3702" s="441"/>
      <c r="E3702" s="441"/>
      <c r="F3702" s="441"/>
      <c r="G3702" s="441"/>
      <c r="H3702" s="441">
        <f t="shared" si="3140"/>
        <v>0</v>
      </c>
      <c r="I3702" s="441"/>
      <c r="J3702" s="445"/>
      <c r="K3702" s="358"/>
      <c r="L3702" s="358"/>
      <c r="M3702" s="358"/>
      <c r="N3702" s="358"/>
      <c r="O3702" s="358"/>
      <c r="P3702" s="358"/>
      <c r="Q3702" s="358"/>
      <c r="R3702" s="358"/>
      <c r="S3702" s="358"/>
      <c r="T3702" s="358"/>
      <c r="U3702" s="358"/>
      <c r="V3702" s="358"/>
      <c r="W3702" s="358"/>
      <c r="X3702" s="358"/>
      <c r="Y3702" s="358"/>
      <c r="Z3702" s="358"/>
      <c r="AA3702" s="358"/>
      <c r="AB3702" s="358"/>
      <c r="AC3702" s="358"/>
      <c r="AD3702" s="358"/>
      <c r="AE3702" s="358"/>
      <c r="AF3702" s="358"/>
      <c r="AG3702" s="358"/>
      <c r="AH3702" s="358"/>
      <c r="AI3702" s="358"/>
      <c r="AJ3702" s="358"/>
      <c r="AK3702" s="396"/>
    </row>
    <row r="3703" spans="1:37" x14ac:dyDescent="0.25">
      <c r="A3703" s="353" t="s">
        <v>232</v>
      </c>
      <c r="B3703" s="353" t="s">
        <v>364</v>
      </c>
      <c r="C3703" s="441">
        <f t="shared" ref="C3703:H3703" si="3141">C43</f>
        <v>20000</v>
      </c>
      <c r="D3703" s="441"/>
      <c r="E3703" s="441"/>
      <c r="F3703" s="441"/>
      <c r="G3703" s="441"/>
      <c r="H3703" s="441">
        <f t="shared" si="3141"/>
        <v>0</v>
      </c>
      <c r="I3703" s="441"/>
      <c r="J3703" s="445"/>
      <c r="K3703" s="358"/>
      <c r="L3703" s="358"/>
      <c r="M3703" s="358"/>
      <c r="N3703" s="358"/>
      <c r="O3703" s="358"/>
      <c r="P3703" s="358"/>
      <c r="Q3703" s="358"/>
      <c r="R3703" s="358"/>
      <c r="S3703" s="358"/>
      <c r="T3703" s="358"/>
      <c r="U3703" s="358"/>
      <c r="V3703" s="358"/>
      <c r="W3703" s="358"/>
      <c r="X3703" s="358"/>
      <c r="Y3703" s="358"/>
      <c r="Z3703" s="358"/>
      <c r="AA3703" s="358"/>
      <c r="AB3703" s="358"/>
      <c r="AC3703" s="358"/>
      <c r="AD3703" s="358"/>
      <c r="AE3703" s="358"/>
      <c r="AF3703" s="358"/>
      <c r="AG3703" s="358"/>
      <c r="AH3703" s="358"/>
      <c r="AI3703" s="358"/>
      <c r="AJ3703" s="358"/>
      <c r="AK3703" s="396"/>
    </row>
    <row r="3704" spans="1:37" x14ac:dyDescent="0.25">
      <c r="A3704" s="353" t="s">
        <v>233</v>
      </c>
      <c r="B3704" s="353" t="s">
        <v>385</v>
      </c>
      <c r="C3704" s="441">
        <f t="shared" ref="C3704:H3704" si="3142">C44</f>
        <v>20000</v>
      </c>
      <c r="D3704" s="441"/>
      <c r="E3704" s="441"/>
      <c r="F3704" s="441"/>
      <c r="G3704" s="441"/>
      <c r="H3704" s="441">
        <f t="shared" si="3142"/>
        <v>0</v>
      </c>
      <c r="I3704" s="441"/>
      <c r="J3704" s="445"/>
      <c r="K3704" s="358"/>
      <c r="L3704" s="358"/>
      <c r="M3704" s="358"/>
      <c r="N3704" s="358"/>
      <c r="O3704" s="358"/>
      <c r="P3704" s="358"/>
      <c r="Q3704" s="358"/>
      <c r="R3704" s="358"/>
      <c r="S3704" s="358"/>
      <c r="T3704" s="358"/>
      <c r="U3704" s="358"/>
      <c r="V3704" s="358"/>
      <c r="W3704" s="358"/>
      <c r="X3704" s="358"/>
      <c r="Y3704" s="358"/>
      <c r="Z3704" s="358"/>
      <c r="AA3704" s="358"/>
      <c r="AB3704" s="358"/>
      <c r="AC3704" s="358"/>
      <c r="AD3704" s="358"/>
      <c r="AE3704" s="358"/>
      <c r="AF3704" s="358"/>
      <c r="AG3704" s="358"/>
      <c r="AH3704" s="358"/>
      <c r="AI3704" s="358"/>
      <c r="AJ3704" s="358"/>
      <c r="AK3704" s="396"/>
    </row>
    <row r="3705" spans="1:37" x14ac:dyDescent="0.25">
      <c r="A3705" s="353" t="s">
        <v>436</v>
      </c>
      <c r="B3705" s="353" t="s">
        <v>437</v>
      </c>
      <c r="C3705" s="441">
        <f t="shared" ref="C3705:H3705" si="3143">C45</f>
        <v>42000</v>
      </c>
      <c r="D3705" s="441"/>
      <c r="E3705" s="441"/>
      <c r="F3705" s="441"/>
      <c r="G3705" s="441"/>
      <c r="H3705" s="441">
        <f t="shared" si="3143"/>
        <v>0</v>
      </c>
      <c r="I3705" s="441"/>
      <c r="J3705" s="445"/>
      <c r="K3705" s="358"/>
      <c r="L3705" s="358"/>
      <c r="M3705" s="358"/>
      <c r="N3705" s="358"/>
      <c r="O3705" s="358"/>
      <c r="P3705" s="358"/>
      <c r="Q3705" s="358"/>
      <c r="R3705" s="358"/>
      <c r="S3705" s="358"/>
      <c r="T3705" s="358"/>
      <c r="U3705" s="358"/>
      <c r="V3705" s="358"/>
      <c r="W3705" s="358"/>
      <c r="X3705" s="358"/>
      <c r="Y3705" s="358"/>
      <c r="Z3705" s="358"/>
      <c r="AA3705" s="358"/>
      <c r="AB3705" s="358"/>
      <c r="AC3705" s="358"/>
      <c r="AD3705" s="358"/>
      <c r="AE3705" s="358"/>
      <c r="AF3705" s="358"/>
      <c r="AG3705" s="358"/>
      <c r="AH3705" s="358"/>
      <c r="AI3705" s="358"/>
      <c r="AJ3705" s="358"/>
      <c r="AK3705" s="396"/>
    </row>
    <row r="3706" spans="1:37" x14ac:dyDescent="0.25">
      <c r="A3706" s="353" t="s">
        <v>463</v>
      </c>
      <c r="B3706" s="353" t="s">
        <v>463</v>
      </c>
      <c r="C3706" s="441">
        <f t="shared" ref="C3706:H3706" si="3144">C46</f>
        <v>1000</v>
      </c>
      <c r="D3706" s="441"/>
      <c r="E3706" s="441"/>
      <c r="F3706" s="441"/>
      <c r="G3706" s="441"/>
      <c r="H3706" s="441">
        <f t="shared" si="3144"/>
        <v>0</v>
      </c>
      <c r="I3706" s="441"/>
      <c r="J3706" s="445"/>
      <c r="K3706" s="358"/>
      <c r="L3706" s="358"/>
      <c r="M3706" s="358"/>
      <c r="N3706" s="358"/>
      <c r="O3706" s="358"/>
      <c r="P3706" s="358"/>
      <c r="Q3706" s="358"/>
      <c r="R3706" s="358"/>
      <c r="S3706" s="358"/>
      <c r="T3706" s="358"/>
      <c r="U3706" s="358"/>
      <c r="V3706" s="358"/>
      <c r="W3706" s="358"/>
      <c r="X3706" s="358"/>
      <c r="Y3706" s="358"/>
      <c r="Z3706" s="358"/>
      <c r="AA3706" s="358"/>
      <c r="AB3706" s="358"/>
      <c r="AC3706" s="358"/>
      <c r="AD3706" s="358"/>
      <c r="AE3706" s="358"/>
      <c r="AF3706" s="358"/>
      <c r="AG3706" s="358"/>
      <c r="AH3706" s="358"/>
      <c r="AI3706" s="358"/>
      <c r="AJ3706" s="358"/>
      <c r="AK3706" s="396"/>
    </row>
    <row r="3707" spans="1:37" x14ac:dyDescent="0.25">
      <c r="A3707" s="353" t="s">
        <v>534</v>
      </c>
      <c r="B3707" s="353" t="s">
        <v>534</v>
      </c>
      <c r="C3707" s="441">
        <f t="shared" ref="C3707:H3707" si="3145">C47</f>
        <v>12500</v>
      </c>
      <c r="D3707" s="441"/>
      <c r="E3707" s="441"/>
      <c r="F3707" s="441"/>
      <c r="G3707" s="441"/>
      <c r="H3707" s="441">
        <f t="shared" si="3145"/>
        <v>0</v>
      </c>
      <c r="I3707" s="441"/>
      <c r="J3707" s="445"/>
      <c r="K3707" s="358"/>
      <c r="L3707" s="358"/>
      <c r="M3707" s="358"/>
      <c r="N3707" s="358"/>
      <c r="O3707" s="358"/>
      <c r="P3707" s="358"/>
      <c r="Q3707" s="358"/>
      <c r="R3707" s="358"/>
      <c r="S3707" s="358"/>
      <c r="T3707" s="358"/>
      <c r="U3707" s="358"/>
      <c r="V3707" s="358"/>
      <c r="W3707" s="358"/>
      <c r="X3707" s="358"/>
      <c r="Y3707" s="358"/>
      <c r="Z3707" s="358"/>
      <c r="AA3707" s="358"/>
      <c r="AB3707" s="358"/>
      <c r="AC3707" s="358"/>
      <c r="AD3707" s="358"/>
      <c r="AE3707" s="358"/>
      <c r="AF3707" s="358"/>
      <c r="AG3707" s="358"/>
      <c r="AH3707" s="358"/>
      <c r="AI3707" s="358"/>
      <c r="AJ3707" s="358"/>
      <c r="AK3707" s="396"/>
    </row>
    <row r="3708" spans="1:37" x14ac:dyDescent="0.25">
      <c r="A3708" s="353" t="s">
        <v>377</v>
      </c>
      <c r="B3708" s="353" t="s">
        <v>377</v>
      </c>
      <c r="C3708" s="441">
        <f t="shared" ref="C3708:H3708" si="3146">C48</f>
        <v>2000</v>
      </c>
      <c r="D3708" s="441"/>
      <c r="E3708" s="441"/>
      <c r="F3708" s="441"/>
      <c r="G3708" s="441"/>
      <c r="H3708" s="441">
        <f t="shared" si="3146"/>
        <v>0</v>
      </c>
      <c r="I3708" s="441"/>
      <c r="J3708" s="445"/>
      <c r="K3708" s="358"/>
      <c r="L3708" s="358"/>
      <c r="M3708" s="358"/>
      <c r="N3708" s="358"/>
      <c r="O3708" s="358"/>
      <c r="P3708" s="358"/>
      <c r="Q3708" s="358"/>
      <c r="R3708" s="358"/>
      <c r="S3708" s="358"/>
      <c r="T3708" s="358"/>
      <c r="U3708" s="358"/>
      <c r="V3708" s="358"/>
      <c r="W3708" s="358"/>
      <c r="X3708" s="358"/>
      <c r="Y3708" s="358"/>
      <c r="Z3708" s="358"/>
      <c r="AA3708" s="358"/>
      <c r="AB3708" s="358"/>
      <c r="AC3708" s="358"/>
      <c r="AD3708" s="358"/>
      <c r="AE3708" s="358"/>
      <c r="AF3708" s="358"/>
      <c r="AG3708" s="358"/>
      <c r="AH3708" s="358"/>
      <c r="AI3708" s="358"/>
      <c r="AJ3708" s="358"/>
      <c r="AK3708" s="396"/>
    </row>
    <row r="3709" spans="1:37" x14ac:dyDescent="0.25">
      <c r="A3709" s="353" t="s">
        <v>461</v>
      </c>
      <c r="B3709" s="353" t="s">
        <v>461</v>
      </c>
      <c r="C3709" s="441">
        <f t="shared" ref="C3709:H3709" si="3147">C49</f>
        <v>20000</v>
      </c>
      <c r="D3709" s="441"/>
      <c r="E3709" s="441"/>
      <c r="F3709" s="441"/>
      <c r="G3709" s="441"/>
      <c r="H3709" s="441">
        <f t="shared" si="3147"/>
        <v>0</v>
      </c>
      <c r="I3709" s="441"/>
      <c r="J3709" s="445"/>
      <c r="K3709" s="358"/>
      <c r="L3709" s="358"/>
      <c r="M3709" s="358"/>
      <c r="N3709" s="358"/>
      <c r="O3709" s="358"/>
      <c r="P3709" s="358"/>
      <c r="Q3709" s="358"/>
      <c r="R3709" s="358"/>
      <c r="S3709" s="358"/>
      <c r="T3709" s="358"/>
      <c r="U3709" s="358"/>
      <c r="V3709" s="358"/>
      <c r="W3709" s="358"/>
      <c r="X3709" s="358"/>
      <c r="Y3709" s="358"/>
      <c r="Z3709" s="358"/>
      <c r="AA3709" s="358"/>
      <c r="AB3709" s="358"/>
      <c r="AC3709" s="358"/>
      <c r="AD3709" s="358"/>
      <c r="AE3709" s="358"/>
      <c r="AF3709" s="358"/>
      <c r="AG3709" s="358"/>
      <c r="AH3709" s="358"/>
      <c r="AI3709" s="358"/>
      <c r="AJ3709" s="358"/>
      <c r="AK3709" s="396"/>
    </row>
    <row r="3710" spans="1:37" x14ac:dyDescent="0.25">
      <c r="A3710" s="353" t="s">
        <v>442</v>
      </c>
      <c r="B3710" s="353" t="s">
        <v>442</v>
      </c>
      <c r="C3710" s="441">
        <f t="shared" ref="C3710:H3710" si="3148">C50</f>
        <v>20000</v>
      </c>
      <c r="D3710" s="441"/>
      <c r="E3710" s="441"/>
      <c r="F3710" s="441"/>
      <c r="G3710" s="441"/>
      <c r="H3710" s="441">
        <f t="shared" si="3148"/>
        <v>0</v>
      </c>
      <c r="I3710" s="441"/>
      <c r="J3710" s="445"/>
      <c r="K3710" s="358"/>
      <c r="L3710" s="358"/>
      <c r="M3710" s="358"/>
      <c r="N3710" s="358"/>
      <c r="O3710" s="358"/>
      <c r="P3710" s="358"/>
      <c r="Q3710" s="358"/>
      <c r="R3710" s="358"/>
      <c r="S3710" s="358"/>
      <c r="T3710" s="358"/>
      <c r="U3710" s="358"/>
      <c r="V3710" s="358"/>
      <c r="W3710" s="358"/>
      <c r="X3710" s="358"/>
      <c r="Y3710" s="358"/>
      <c r="Z3710" s="358"/>
      <c r="AA3710" s="358"/>
      <c r="AB3710" s="358"/>
      <c r="AC3710" s="358"/>
      <c r="AD3710" s="358"/>
      <c r="AE3710" s="358"/>
      <c r="AF3710" s="358"/>
      <c r="AG3710" s="358"/>
      <c r="AH3710" s="358"/>
      <c r="AI3710" s="358"/>
      <c r="AJ3710" s="358"/>
      <c r="AK3710" s="396"/>
    </row>
    <row r="3711" spans="1:37" x14ac:dyDescent="0.25">
      <c r="A3711" s="353" t="s">
        <v>375</v>
      </c>
      <c r="B3711" s="353" t="s">
        <v>375</v>
      </c>
      <c r="C3711" s="441">
        <f t="shared" ref="C3711:H3711" si="3149">C51</f>
        <v>10000</v>
      </c>
      <c r="D3711" s="441"/>
      <c r="E3711" s="441"/>
      <c r="F3711" s="441"/>
      <c r="G3711" s="441"/>
      <c r="H3711" s="441">
        <f t="shared" si="3149"/>
        <v>0</v>
      </c>
      <c r="I3711" s="441"/>
      <c r="J3711" s="445"/>
      <c r="K3711" s="358"/>
      <c r="L3711" s="358"/>
      <c r="M3711" s="358"/>
      <c r="N3711" s="358"/>
      <c r="O3711" s="358"/>
      <c r="P3711" s="358"/>
      <c r="Q3711" s="358"/>
      <c r="R3711" s="358"/>
      <c r="S3711" s="358"/>
      <c r="T3711" s="358"/>
      <c r="U3711" s="358"/>
      <c r="V3711" s="358"/>
      <c r="W3711" s="358"/>
      <c r="X3711" s="358"/>
      <c r="Y3711" s="358"/>
      <c r="Z3711" s="358"/>
      <c r="AA3711" s="358"/>
      <c r="AB3711" s="358"/>
      <c r="AC3711" s="358"/>
      <c r="AD3711" s="358"/>
      <c r="AE3711" s="358"/>
      <c r="AF3711" s="358"/>
      <c r="AG3711" s="358"/>
      <c r="AH3711" s="358"/>
      <c r="AI3711" s="358"/>
      <c r="AJ3711" s="358"/>
      <c r="AK3711" s="396"/>
    </row>
    <row r="3712" spans="1:37" x14ac:dyDescent="0.25">
      <c r="A3712" s="353" t="s">
        <v>234</v>
      </c>
      <c r="B3712" s="353" t="s">
        <v>434</v>
      </c>
      <c r="C3712" s="441">
        <f t="shared" ref="C3712:H3712" si="3150">C52</f>
        <v>6240</v>
      </c>
      <c r="D3712" s="441"/>
      <c r="E3712" s="441"/>
      <c r="F3712" s="441"/>
      <c r="G3712" s="441"/>
      <c r="H3712" s="441">
        <f t="shared" si="3150"/>
        <v>1</v>
      </c>
      <c r="I3712" s="441"/>
      <c r="J3712" s="445"/>
      <c r="K3712" s="358"/>
      <c r="L3712" s="358"/>
      <c r="M3712" s="358"/>
      <c r="N3712" s="358"/>
      <c r="O3712" s="358"/>
      <c r="P3712" s="358"/>
      <c r="Q3712" s="358"/>
      <c r="R3712" s="358"/>
      <c r="S3712" s="358"/>
      <c r="T3712" s="358"/>
      <c r="U3712" s="358"/>
      <c r="V3712" s="358"/>
      <c r="W3712" s="358"/>
      <c r="X3712" s="358"/>
      <c r="Y3712" s="358"/>
      <c r="Z3712" s="358"/>
      <c r="AA3712" s="358"/>
      <c r="AB3712" s="358"/>
      <c r="AC3712" s="358"/>
      <c r="AD3712" s="358"/>
      <c r="AE3712" s="358"/>
      <c r="AF3712" s="358"/>
      <c r="AG3712" s="358"/>
      <c r="AH3712" s="358"/>
      <c r="AI3712" s="358"/>
      <c r="AJ3712" s="358"/>
      <c r="AK3712" s="396"/>
    </row>
    <row r="3713" spans="1:37" x14ac:dyDescent="0.25">
      <c r="A3713" s="353" t="s">
        <v>234</v>
      </c>
      <c r="B3713" s="353" t="s">
        <v>284</v>
      </c>
      <c r="C3713" s="441">
        <f t="shared" ref="C3713:H3713" si="3151">C53</f>
        <v>6240</v>
      </c>
      <c r="D3713" s="441"/>
      <c r="E3713" s="441"/>
      <c r="F3713" s="441"/>
      <c r="G3713" s="441"/>
      <c r="H3713" s="441">
        <f t="shared" si="3151"/>
        <v>1</v>
      </c>
      <c r="I3713" s="441"/>
      <c r="J3713" s="445"/>
      <c r="K3713" s="358"/>
      <c r="L3713" s="358"/>
      <c r="M3713" s="358"/>
      <c r="N3713" s="358"/>
      <c r="O3713" s="358"/>
      <c r="P3713" s="358"/>
      <c r="Q3713" s="358"/>
      <c r="R3713" s="358"/>
      <c r="S3713" s="358"/>
      <c r="T3713" s="358"/>
      <c r="U3713" s="358"/>
      <c r="V3713" s="358"/>
      <c r="W3713" s="358"/>
      <c r="X3713" s="358"/>
      <c r="Y3713" s="358"/>
      <c r="Z3713" s="358"/>
      <c r="AA3713" s="358"/>
      <c r="AB3713" s="358"/>
      <c r="AC3713" s="358"/>
      <c r="AD3713" s="358"/>
      <c r="AE3713" s="358"/>
      <c r="AF3713" s="358"/>
      <c r="AG3713" s="358"/>
      <c r="AH3713" s="358"/>
      <c r="AI3713" s="358"/>
      <c r="AJ3713" s="358"/>
      <c r="AK3713" s="396"/>
    </row>
    <row r="3714" spans="1:37" x14ac:dyDescent="0.25">
      <c r="A3714" s="353" t="s">
        <v>234</v>
      </c>
      <c r="B3714" s="353" t="s">
        <v>548</v>
      </c>
      <c r="C3714" s="441">
        <f t="shared" ref="C3714:H3714" si="3152">C54</f>
        <v>25000</v>
      </c>
      <c r="D3714" s="441"/>
      <c r="E3714" s="441"/>
      <c r="F3714" s="441"/>
      <c r="G3714" s="441"/>
      <c r="H3714" s="441">
        <f t="shared" si="3152"/>
        <v>0</v>
      </c>
      <c r="I3714" s="441"/>
      <c r="J3714" s="445"/>
      <c r="K3714" s="358"/>
      <c r="L3714" s="358"/>
      <c r="M3714" s="358"/>
      <c r="N3714" s="358"/>
      <c r="O3714" s="358"/>
      <c r="P3714" s="358"/>
      <c r="Q3714" s="358"/>
      <c r="R3714" s="358"/>
      <c r="S3714" s="358"/>
      <c r="T3714" s="358"/>
      <c r="U3714" s="358"/>
      <c r="V3714" s="358"/>
      <c r="W3714" s="358"/>
      <c r="X3714" s="358"/>
      <c r="Y3714" s="358"/>
      <c r="Z3714" s="358"/>
      <c r="AA3714" s="358"/>
      <c r="AB3714" s="358"/>
      <c r="AC3714" s="358"/>
      <c r="AD3714" s="358"/>
      <c r="AE3714" s="358"/>
      <c r="AF3714" s="358"/>
      <c r="AG3714" s="358"/>
      <c r="AH3714" s="358"/>
      <c r="AI3714" s="358"/>
      <c r="AJ3714" s="358"/>
      <c r="AK3714" s="396"/>
    </row>
    <row r="3715" spans="1:37" x14ac:dyDescent="0.25">
      <c r="A3715" s="353" t="s">
        <v>234</v>
      </c>
      <c r="B3715" s="353" t="s">
        <v>272</v>
      </c>
      <c r="C3715" s="441">
        <f t="shared" ref="C3715:H3715" si="3153">C55</f>
        <v>25000</v>
      </c>
      <c r="D3715" s="441"/>
      <c r="E3715" s="441"/>
      <c r="F3715" s="441"/>
      <c r="G3715" s="441"/>
      <c r="H3715" s="441">
        <f t="shared" si="3153"/>
        <v>0</v>
      </c>
      <c r="I3715" s="441"/>
      <c r="J3715" s="445"/>
      <c r="K3715" s="358"/>
      <c r="L3715" s="358"/>
      <c r="M3715" s="358"/>
      <c r="N3715" s="358"/>
      <c r="O3715" s="358"/>
      <c r="P3715" s="358"/>
      <c r="Q3715" s="358"/>
      <c r="R3715" s="358"/>
      <c r="S3715" s="358"/>
      <c r="T3715" s="358"/>
      <c r="U3715" s="358"/>
      <c r="V3715" s="358"/>
      <c r="W3715" s="358"/>
      <c r="X3715" s="358"/>
      <c r="Y3715" s="358"/>
      <c r="Z3715" s="358"/>
      <c r="AA3715" s="358"/>
      <c r="AB3715" s="358"/>
      <c r="AC3715" s="358"/>
      <c r="AD3715" s="358"/>
      <c r="AE3715" s="358"/>
      <c r="AF3715" s="358"/>
      <c r="AG3715" s="358"/>
      <c r="AH3715" s="358"/>
      <c r="AI3715" s="358"/>
      <c r="AJ3715" s="358"/>
      <c r="AK3715" s="396"/>
    </row>
    <row r="3716" spans="1:37" x14ac:dyDescent="0.25">
      <c r="A3716" s="353" t="s">
        <v>547</v>
      </c>
      <c r="B3716" s="353" t="s">
        <v>547</v>
      </c>
      <c r="C3716" s="441">
        <f t="shared" ref="C3716:H3716" si="3154">C56</f>
        <v>10000</v>
      </c>
      <c r="D3716" s="441"/>
      <c r="E3716" s="441"/>
      <c r="F3716" s="441"/>
      <c r="G3716" s="441"/>
      <c r="H3716" s="441">
        <f t="shared" si="3154"/>
        <v>0</v>
      </c>
      <c r="I3716" s="441"/>
      <c r="J3716" s="445"/>
      <c r="K3716" s="358"/>
      <c r="L3716" s="358"/>
      <c r="M3716" s="358"/>
      <c r="N3716" s="358"/>
      <c r="O3716" s="358"/>
      <c r="P3716" s="358"/>
      <c r="Q3716" s="358"/>
      <c r="R3716" s="358"/>
      <c r="S3716" s="358"/>
      <c r="T3716" s="358"/>
      <c r="U3716" s="358"/>
      <c r="V3716" s="358"/>
      <c r="W3716" s="358"/>
      <c r="X3716" s="358"/>
      <c r="Y3716" s="358"/>
      <c r="Z3716" s="358"/>
      <c r="AA3716" s="358"/>
      <c r="AB3716" s="358"/>
      <c r="AC3716" s="358"/>
      <c r="AD3716" s="358"/>
      <c r="AE3716" s="358"/>
      <c r="AF3716" s="358"/>
      <c r="AG3716" s="358"/>
      <c r="AH3716" s="358"/>
      <c r="AI3716" s="358"/>
      <c r="AJ3716" s="358"/>
      <c r="AK3716" s="396"/>
    </row>
    <row r="3717" spans="1:37" x14ac:dyDescent="0.25">
      <c r="A3717" s="353" t="s">
        <v>500</v>
      </c>
      <c r="B3717" s="353" t="s">
        <v>500</v>
      </c>
      <c r="C3717" s="441">
        <f t="shared" ref="C3717:H3717" si="3155">C57</f>
        <v>2500</v>
      </c>
      <c r="D3717" s="441"/>
      <c r="E3717" s="441"/>
      <c r="F3717" s="441"/>
      <c r="G3717" s="441"/>
      <c r="H3717" s="441">
        <f t="shared" si="3155"/>
        <v>0</v>
      </c>
      <c r="I3717" s="441"/>
      <c r="J3717" s="445"/>
      <c r="K3717" s="358"/>
      <c r="L3717" s="358"/>
      <c r="M3717" s="358"/>
      <c r="N3717" s="358"/>
      <c r="O3717" s="358"/>
      <c r="P3717" s="358"/>
      <c r="Q3717" s="358"/>
      <c r="R3717" s="358"/>
      <c r="S3717" s="358"/>
      <c r="T3717" s="358"/>
      <c r="U3717" s="358"/>
      <c r="V3717" s="358"/>
      <c r="W3717" s="358"/>
      <c r="X3717" s="358"/>
      <c r="Y3717" s="358"/>
      <c r="Z3717" s="358"/>
      <c r="AA3717" s="358"/>
      <c r="AB3717" s="358"/>
      <c r="AC3717" s="358"/>
      <c r="AD3717" s="358"/>
      <c r="AE3717" s="358"/>
      <c r="AF3717" s="358"/>
      <c r="AG3717" s="358"/>
      <c r="AH3717" s="358"/>
      <c r="AI3717" s="358"/>
      <c r="AJ3717" s="358"/>
      <c r="AK3717" s="396"/>
    </row>
    <row r="3718" spans="1:37" x14ac:dyDescent="0.25">
      <c r="A3718" s="353" t="s">
        <v>458</v>
      </c>
      <c r="B3718" s="353" t="s">
        <v>458</v>
      </c>
      <c r="C3718" s="441">
        <f t="shared" ref="C3718:H3718" si="3156">C58</f>
        <v>3750</v>
      </c>
      <c r="D3718" s="441"/>
      <c r="E3718" s="441"/>
      <c r="F3718" s="441"/>
      <c r="G3718" s="441"/>
      <c r="H3718" s="441">
        <f t="shared" si="3156"/>
        <v>0</v>
      </c>
      <c r="I3718" s="441"/>
      <c r="J3718" s="445"/>
      <c r="K3718" s="358"/>
      <c r="L3718" s="358"/>
      <c r="M3718" s="358"/>
      <c r="N3718" s="358"/>
      <c r="O3718" s="358"/>
      <c r="P3718" s="358"/>
      <c r="Q3718" s="358"/>
      <c r="R3718" s="358"/>
      <c r="S3718" s="358"/>
      <c r="T3718" s="358"/>
      <c r="U3718" s="358"/>
      <c r="V3718" s="358"/>
      <c r="W3718" s="358"/>
      <c r="X3718" s="358"/>
      <c r="Y3718" s="358"/>
      <c r="Z3718" s="358"/>
      <c r="AA3718" s="358"/>
      <c r="AB3718" s="358"/>
      <c r="AC3718" s="358"/>
      <c r="AD3718" s="358"/>
      <c r="AE3718" s="358"/>
      <c r="AF3718" s="358"/>
      <c r="AG3718" s="358"/>
      <c r="AH3718" s="358"/>
      <c r="AI3718" s="358"/>
      <c r="AJ3718" s="358"/>
      <c r="AK3718" s="396"/>
    </row>
    <row r="3719" spans="1:37" x14ac:dyDescent="0.25">
      <c r="A3719" s="353" t="s">
        <v>426</v>
      </c>
      <c r="B3719" s="353" t="s">
        <v>426</v>
      </c>
      <c r="C3719" s="441">
        <f t="shared" ref="C3719:H3719" si="3157">C59</f>
        <v>4995</v>
      </c>
      <c r="D3719" s="441"/>
      <c r="E3719" s="441"/>
      <c r="F3719" s="441"/>
      <c r="G3719" s="441"/>
      <c r="H3719" s="441">
        <f t="shared" si="3157"/>
        <v>0</v>
      </c>
      <c r="I3719" s="441"/>
      <c r="J3719" s="445"/>
      <c r="K3719" s="358"/>
      <c r="L3719" s="358"/>
      <c r="M3719" s="358"/>
      <c r="N3719" s="358"/>
      <c r="O3719" s="358"/>
      <c r="P3719" s="358"/>
      <c r="Q3719" s="358"/>
      <c r="R3719" s="358"/>
      <c r="S3719" s="358"/>
      <c r="T3719" s="358"/>
      <c r="U3719" s="358"/>
      <c r="V3719" s="358"/>
      <c r="W3719" s="358"/>
      <c r="X3719" s="358"/>
      <c r="Y3719" s="358"/>
      <c r="Z3719" s="358"/>
      <c r="AA3719" s="358"/>
      <c r="AB3719" s="358"/>
      <c r="AC3719" s="358"/>
      <c r="AD3719" s="358"/>
      <c r="AE3719" s="358"/>
      <c r="AF3719" s="358"/>
      <c r="AG3719" s="358"/>
      <c r="AH3719" s="358"/>
      <c r="AI3719" s="358"/>
      <c r="AJ3719" s="358"/>
      <c r="AK3719" s="396"/>
    </row>
    <row r="3720" spans="1:37" x14ac:dyDescent="0.25">
      <c r="A3720" s="353" t="s">
        <v>335</v>
      </c>
      <c r="B3720" s="353" t="s">
        <v>335</v>
      </c>
      <c r="C3720" s="441">
        <f t="shared" ref="C3720:H3720" si="3158">C60</f>
        <v>5000</v>
      </c>
      <c r="D3720" s="441"/>
      <c r="E3720" s="441"/>
      <c r="F3720" s="441"/>
      <c r="G3720" s="441"/>
      <c r="H3720" s="441">
        <f t="shared" si="3158"/>
        <v>0</v>
      </c>
      <c r="I3720" s="441"/>
      <c r="J3720" s="445"/>
      <c r="K3720" s="358"/>
      <c r="L3720" s="358"/>
      <c r="M3720" s="358"/>
      <c r="N3720" s="358"/>
      <c r="O3720" s="358"/>
      <c r="P3720" s="358"/>
      <c r="Q3720" s="358"/>
      <c r="R3720" s="358"/>
      <c r="S3720" s="358"/>
      <c r="T3720" s="358"/>
      <c r="U3720" s="358"/>
      <c r="V3720" s="358"/>
      <c r="W3720" s="358"/>
      <c r="X3720" s="358"/>
      <c r="Y3720" s="358"/>
      <c r="Z3720" s="358"/>
      <c r="AA3720" s="358"/>
      <c r="AB3720" s="358"/>
      <c r="AC3720" s="358"/>
      <c r="AD3720" s="358"/>
      <c r="AE3720" s="358"/>
      <c r="AF3720" s="358"/>
      <c r="AG3720" s="358"/>
      <c r="AH3720" s="358"/>
      <c r="AI3720" s="358"/>
      <c r="AJ3720" s="358"/>
      <c r="AK3720" s="396"/>
    </row>
    <row r="3721" spans="1:37" x14ac:dyDescent="0.25">
      <c r="A3721" s="353" t="s">
        <v>235</v>
      </c>
      <c r="B3721" s="353" t="s">
        <v>428</v>
      </c>
      <c r="C3721" s="441">
        <f t="shared" ref="C3721:H3721" si="3159">C61</f>
        <v>2500</v>
      </c>
      <c r="D3721" s="441"/>
      <c r="E3721" s="441"/>
      <c r="F3721" s="441"/>
      <c r="G3721" s="441"/>
      <c r="H3721" s="441">
        <f t="shared" si="3159"/>
        <v>0</v>
      </c>
      <c r="I3721" s="441"/>
      <c r="J3721" s="445"/>
      <c r="K3721" s="358"/>
      <c r="L3721" s="358"/>
      <c r="M3721" s="358"/>
      <c r="N3721" s="358"/>
      <c r="O3721" s="358"/>
      <c r="P3721" s="358"/>
      <c r="Q3721" s="358"/>
      <c r="R3721" s="358"/>
      <c r="S3721" s="358"/>
      <c r="T3721" s="358"/>
      <c r="U3721" s="358"/>
      <c r="V3721" s="358"/>
      <c r="W3721" s="358"/>
      <c r="X3721" s="358"/>
      <c r="Y3721" s="358"/>
      <c r="Z3721" s="358"/>
      <c r="AA3721" s="358"/>
      <c r="AB3721" s="358"/>
      <c r="AC3721" s="358"/>
      <c r="AD3721" s="358"/>
      <c r="AE3721" s="358"/>
      <c r="AF3721" s="358"/>
      <c r="AG3721" s="358"/>
      <c r="AH3721" s="358"/>
      <c r="AI3721" s="358"/>
      <c r="AJ3721" s="358"/>
      <c r="AK3721" s="396"/>
    </row>
    <row r="3722" spans="1:37" x14ac:dyDescent="0.25">
      <c r="A3722" s="353" t="s">
        <v>235</v>
      </c>
      <c r="B3722" s="353" t="s">
        <v>372</v>
      </c>
      <c r="C3722" s="441">
        <f t="shared" ref="C3722:H3722" si="3160">C62</f>
        <v>5000</v>
      </c>
      <c r="D3722" s="441"/>
      <c r="E3722" s="441"/>
      <c r="F3722" s="441"/>
      <c r="G3722" s="441"/>
      <c r="H3722" s="441">
        <f t="shared" si="3160"/>
        <v>0</v>
      </c>
      <c r="I3722" s="441"/>
      <c r="J3722" s="445"/>
      <c r="K3722" s="358"/>
      <c r="L3722" s="358"/>
      <c r="M3722" s="358"/>
      <c r="N3722" s="358"/>
      <c r="O3722" s="358"/>
      <c r="P3722" s="358"/>
      <c r="Q3722" s="358"/>
      <c r="R3722" s="358"/>
      <c r="S3722" s="358"/>
      <c r="T3722" s="358"/>
      <c r="U3722" s="358"/>
      <c r="V3722" s="358"/>
      <c r="W3722" s="358"/>
      <c r="X3722" s="358"/>
      <c r="Y3722" s="358"/>
      <c r="Z3722" s="358"/>
      <c r="AA3722" s="358"/>
      <c r="AB3722" s="358"/>
      <c r="AC3722" s="358"/>
      <c r="AD3722" s="358"/>
      <c r="AE3722" s="358"/>
      <c r="AF3722" s="358"/>
      <c r="AG3722" s="358"/>
      <c r="AH3722" s="358"/>
      <c r="AI3722" s="358"/>
      <c r="AJ3722" s="358"/>
      <c r="AK3722" s="396"/>
    </row>
    <row r="3723" spans="1:37" x14ac:dyDescent="0.25">
      <c r="A3723" s="353" t="s">
        <v>419</v>
      </c>
      <c r="B3723" s="353" t="s">
        <v>419</v>
      </c>
      <c r="C3723" s="441">
        <f t="shared" ref="C3723:H3723" si="3161">C63</f>
        <v>1500</v>
      </c>
      <c r="D3723" s="441"/>
      <c r="E3723" s="441"/>
      <c r="F3723" s="441"/>
      <c r="G3723" s="441"/>
      <c r="H3723" s="441">
        <f t="shared" si="3161"/>
        <v>0</v>
      </c>
      <c r="I3723" s="441"/>
      <c r="J3723" s="445"/>
      <c r="K3723" s="358"/>
      <c r="L3723" s="358"/>
      <c r="M3723" s="358"/>
      <c r="N3723" s="358"/>
      <c r="O3723" s="358"/>
      <c r="P3723" s="358"/>
      <c r="Q3723" s="358"/>
      <c r="R3723" s="358"/>
      <c r="S3723" s="358"/>
      <c r="T3723" s="358"/>
      <c r="U3723" s="358"/>
      <c r="V3723" s="358"/>
      <c r="W3723" s="358"/>
      <c r="X3723" s="358"/>
      <c r="Y3723" s="358"/>
      <c r="Z3723" s="358"/>
      <c r="AA3723" s="358"/>
      <c r="AB3723" s="358"/>
      <c r="AC3723" s="358"/>
      <c r="AD3723" s="358"/>
      <c r="AE3723" s="358"/>
      <c r="AF3723" s="358"/>
      <c r="AG3723" s="358"/>
      <c r="AH3723" s="358"/>
      <c r="AI3723" s="358"/>
      <c r="AJ3723" s="358"/>
      <c r="AK3723" s="396"/>
    </row>
    <row r="3724" spans="1:37" x14ac:dyDescent="0.25">
      <c r="A3724" s="353" t="s">
        <v>236</v>
      </c>
      <c r="B3724" s="353" t="s">
        <v>236</v>
      </c>
      <c r="C3724" s="441">
        <f t="shared" ref="C3724:H3724" si="3162">C64</f>
        <v>20000</v>
      </c>
      <c r="D3724" s="441"/>
      <c r="E3724" s="441"/>
      <c r="F3724" s="441"/>
      <c r="G3724" s="441"/>
      <c r="H3724" s="441">
        <f t="shared" si="3162"/>
        <v>0</v>
      </c>
      <c r="I3724" s="441"/>
      <c r="J3724" s="445"/>
      <c r="K3724" s="358"/>
      <c r="L3724" s="358"/>
      <c r="M3724" s="358"/>
      <c r="N3724" s="358"/>
      <c r="O3724" s="358"/>
      <c r="P3724" s="358"/>
      <c r="Q3724" s="358"/>
      <c r="R3724" s="358"/>
      <c r="S3724" s="358"/>
      <c r="T3724" s="358"/>
      <c r="U3724" s="358"/>
      <c r="V3724" s="358"/>
      <c r="W3724" s="358"/>
      <c r="X3724" s="358"/>
      <c r="Y3724" s="358"/>
      <c r="Z3724" s="358"/>
      <c r="AA3724" s="358"/>
      <c r="AB3724" s="358"/>
      <c r="AC3724" s="358"/>
      <c r="AD3724" s="358"/>
      <c r="AE3724" s="358"/>
      <c r="AF3724" s="358"/>
      <c r="AG3724" s="358"/>
      <c r="AH3724" s="358"/>
      <c r="AI3724" s="358"/>
      <c r="AJ3724" s="358"/>
      <c r="AK3724" s="396"/>
    </row>
    <row r="3725" spans="1:37" x14ac:dyDescent="0.25">
      <c r="A3725" s="353" t="s">
        <v>236</v>
      </c>
      <c r="B3725" s="353" t="s">
        <v>312</v>
      </c>
      <c r="C3725" s="441">
        <f t="shared" ref="C3725:H3725" si="3163">C65</f>
        <v>20000</v>
      </c>
      <c r="D3725" s="441"/>
      <c r="E3725" s="441"/>
      <c r="F3725" s="441"/>
      <c r="G3725" s="441"/>
      <c r="H3725" s="441">
        <f t="shared" si="3163"/>
        <v>0</v>
      </c>
      <c r="I3725" s="441"/>
      <c r="J3725" s="445"/>
      <c r="K3725" s="358"/>
      <c r="L3725" s="358"/>
      <c r="M3725" s="358"/>
      <c r="N3725" s="358"/>
      <c r="O3725" s="358"/>
      <c r="P3725" s="358"/>
      <c r="Q3725" s="358"/>
      <c r="R3725" s="358"/>
      <c r="S3725" s="358"/>
      <c r="T3725" s="358"/>
      <c r="U3725" s="358"/>
      <c r="V3725" s="358"/>
      <c r="W3725" s="358"/>
      <c r="X3725" s="358"/>
      <c r="Y3725" s="358"/>
      <c r="Z3725" s="358"/>
      <c r="AA3725" s="358"/>
      <c r="AB3725" s="358"/>
      <c r="AC3725" s="358"/>
      <c r="AD3725" s="358"/>
      <c r="AE3725" s="358"/>
      <c r="AF3725" s="358"/>
      <c r="AG3725" s="358"/>
      <c r="AH3725" s="358"/>
      <c r="AI3725" s="358"/>
      <c r="AJ3725" s="358"/>
      <c r="AK3725" s="396"/>
    </row>
    <row r="3726" spans="1:37" x14ac:dyDescent="0.25">
      <c r="A3726" s="353" t="s">
        <v>346</v>
      </c>
      <c r="B3726" s="353" t="s">
        <v>346</v>
      </c>
      <c r="C3726" s="441">
        <f t="shared" ref="C3726:H3726" si="3164">C66</f>
        <v>6220</v>
      </c>
      <c r="D3726" s="441"/>
      <c r="E3726" s="441"/>
      <c r="F3726" s="441"/>
      <c r="G3726" s="441"/>
      <c r="H3726" s="441">
        <f t="shared" si="3164"/>
        <v>0</v>
      </c>
      <c r="I3726" s="441"/>
      <c r="J3726" s="445"/>
      <c r="K3726" s="358"/>
      <c r="L3726" s="358"/>
      <c r="M3726" s="358"/>
      <c r="N3726" s="358"/>
      <c r="O3726" s="358"/>
      <c r="P3726" s="358"/>
      <c r="Q3726" s="358"/>
      <c r="R3726" s="358"/>
      <c r="S3726" s="358"/>
      <c r="T3726" s="358"/>
      <c r="U3726" s="358"/>
      <c r="V3726" s="358"/>
      <c r="W3726" s="358"/>
      <c r="X3726" s="358"/>
      <c r="Y3726" s="358"/>
      <c r="Z3726" s="358"/>
      <c r="AA3726" s="358"/>
      <c r="AB3726" s="358"/>
      <c r="AC3726" s="358"/>
      <c r="AD3726" s="358"/>
      <c r="AE3726" s="358"/>
      <c r="AF3726" s="358"/>
      <c r="AG3726" s="358"/>
      <c r="AH3726" s="358"/>
      <c r="AI3726" s="358"/>
      <c r="AJ3726" s="358"/>
      <c r="AK3726" s="396"/>
    </row>
    <row r="3727" spans="1:37" x14ac:dyDescent="0.25">
      <c r="A3727" s="353" t="s">
        <v>470</v>
      </c>
      <c r="B3727" s="353" t="s">
        <v>470</v>
      </c>
      <c r="C3727" s="441">
        <f t="shared" ref="C3727:H3727" si="3165">C67</f>
        <v>5000</v>
      </c>
      <c r="D3727" s="441"/>
      <c r="E3727" s="441"/>
      <c r="F3727" s="441"/>
      <c r="G3727" s="441"/>
      <c r="H3727" s="441">
        <f t="shared" si="3165"/>
        <v>0</v>
      </c>
      <c r="I3727" s="441"/>
      <c r="J3727" s="445"/>
      <c r="K3727" s="358"/>
      <c r="L3727" s="358"/>
      <c r="M3727" s="358"/>
      <c r="N3727" s="358"/>
      <c r="O3727" s="358"/>
      <c r="P3727" s="358"/>
      <c r="Q3727" s="358"/>
      <c r="R3727" s="358"/>
      <c r="S3727" s="358"/>
      <c r="T3727" s="358"/>
      <c r="U3727" s="358"/>
      <c r="V3727" s="358"/>
      <c r="W3727" s="358"/>
      <c r="X3727" s="358"/>
      <c r="Y3727" s="358"/>
      <c r="Z3727" s="358"/>
      <c r="AA3727" s="358"/>
      <c r="AB3727" s="358"/>
      <c r="AC3727" s="358"/>
      <c r="AD3727" s="358"/>
      <c r="AE3727" s="358"/>
      <c r="AF3727" s="358"/>
      <c r="AG3727" s="358"/>
      <c r="AH3727" s="358"/>
      <c r="AI3727" s="358"/>
      <c r="AJ3727" s="358"/>
      <c r="AK3727" s="396"/>
    </row>
    <row r="3728" spans="1:37" x14ac:dyDescent="0.25">
      <c r="A3728" s="353" t="s">
        <v>537</v>
      </c>
      <c r="B3728" s="353" t="s">
        <v>537</v>
      </c>
      <c r="C3728" s="441">
        <f t="shared" ref="C3728:H3728" si="3166">C68</f>
        <v>2500</v>
      </c>
      <c r="D3728" s="441"/>
      <c r="E3728" s="441"/>
      <c r="F3728" s="441"/>
      <c r="G3728" s="441"/>
      <c r="H3728" s="441">
        <f t="shared" si="3166"/>
        <v>0</v>
      </c>
      <c r="I3728" s="441"/>
      <c r="J3728" s="445"/>
      <c r="K3728" s="358"/>
      <c r="L3728" s="358"/>
      <c r="M3728" s="358"/>
      <c r="N3728" s="358"/>
      <c r="O3728" s="358"/>
      <c r="P3728" s="358"/>
      <c r="Q3728" s="358"/>
      <c r="R3728" s="358"/>
      <c r="S3728" s="358"/>
      <c r="T3728" s="358"/>
      <c r="U3728" s="358"/>
      <c r="V3728" s="358"/>
      <c r="W3728" s="358"/>
      <c r="X3728" s="358"/>
      <c r="Y3728" s="358"/>
      <c r="Z3728" s="358"/>
      <c r="AA3728" s="358"/>
      <c r="AB3728" s="358"/>
      <c r="AC3728" s="358"/>
      <c r="AD3728" s="358"/>
      <c r="AE3728" s="358"/>
      <c r="AF3728" s="358"/>
      <c r="AG3728" s="358"/>
      <c r="AH3728" s="358"/>
      <c r="AI3728" s="358"/>
      <c r="AJ3728" s="358"/>
      <c r="AK3728" s="396"/>
    </row>
    <row r="3729" spans="1:37" x14ac:dyDescent="0.25">
      <c r="A3729" s="353" t="s">
        <v>237</v>
      </c>
      <c r="B3729" s="353" t="s">
        <v>528</v>
      </c>
      <c r="C3729" s="441">
        <f t="shared" ref="C3729:H3729" si="3167">C69</f>
        <v>20000</v>
      </c>
      <c r="D3729" s="441"/>
      <c r="E3729" s="441"/>
      <c r="F3729" s="441"/>
      <c r="G3729" s="441"/>
      <c r="H3729" s="441">
        <f t="shared" si="3167"/>
        <v>0</v>
      </c>
      <c r="I3729" s="441"/>
      <c r="J3729" s="445"/>
      <c r="K3729" s="358"/>
      <c r="L3729" s="358"/>
      <c r="M3729" s="358"/>
      <c r="N3729" s="358"/>
      <c r="O3729" s="358"/>
      <c r="P3729" s="358"/>
      <c r="Q3729" s="358"/>
      <c r="R3729" s="358"/>
      <c r="S3729" s="358"/>
      <c r="T3729" s="358"/>
      <c r="U3729" s="358"/>
      <c r="V3729" s="358"/>
      <c r="W3729" s="358"/>
      <c r="X3729" s="358"/>
      <c r="Y3729" s="358"/>
      <c r="Z3729" s="358"/>
      <c r="AA3729" s="358"/>
      <c r="AB3729" s="358"/>
      <c r="AC3729" s="358"/>
      <c r="AD3729" s="358"/>
      <c r="AE3729" s="358"/>
      <c r="AF3729" s="358"/>
      <c r="AG3729" s="358"/>
      <c r="AH3729" s="358"/>
      <c r="AI3729" s="358"/>
      <c r="AJ3729" s="358"/>
      <c r="AK3729" s="396"/>
    </row>
    <row r="3730" spans="1:37" x14ac:dyDescent="0.25">
      <c r="A3730" s="353" t="s">
        <v>237</v>
      </c>
      <c r="B3730" s="353" t="s">
        <v>526</v>
      </c>
      <c r="C3730" s="441">
        <f t="shared" ref="C3730:H3730" si="3168">C70</f>
        <v>20000</v>
      </c>
      <c r="D3730" s="441"/>
      <c r="E3730" s="441"/>
      <c r="F3730" s="441"/>
      <c r="G3730" s="441"/>
      <c r="H3730" s="441">
        <f t="shared" si="3168"/>
        <v>0</v>
      </c>
      <c r="I3730" s="441"/>
      <c r="J3730" s="445"/>
      <c r="K3730" s="358"/>
      <c r="L3730" s="358"/>
      <c r="M3730" s="358"/>
      <c r="N3730" s="358"/>
      <c r="O3730" s="358"/>
      <c r="P3730" s="358"/>
      <c r="Q3730" s="358"/>
      <c r="R3730" s="358"/>
      <c r="S3730" s="358"/>
      <c r="T3730" s="358"/>
      <c r="U3730" s="358"/>
      <c r="V3730" s="358"/>
      <c r="W3730" s="358"/>
      <c r="X3730" s="358"/>
      <c r="Y3730" s="358"/>
      <c r="Z3730" s="358"/>
      <c r="AA3730" s="358"/>
      <c r="AB3730" s="358"/>
      <c r="AC3730" s="358"/>
      <c r="AD3730" s="358"/>
      <c r="AE3730" s="358"/>
      <c r="AF3730" s="358"/>
      <c r="AG3730" s="358"/>
      <c r="AH3730" s="358"/>
      <c r="AI3730" s="358"/>
      <c r="AJ3730" s="358"/>
      <c r="AK3730" s="396"/>
    </row>
    <row r="3731" spans="1:37" x14ac:dyDescent="0.25">
      <c r="A3731" s="353" t="s">
        <v>238</v>
      </c>
      <c r="B3731" s="353" t="s">
        <v>441</v>
      </c>
      <c r="C3731" s="441">
        <f t="shared" ref="C3731:H3731" si="3169">C71</f>
        <v>3750</v>
      </c>
      <c r="D3731" s="441"/>
      <c r="E3731" s="441"/>
      <c r="F3731" s="441"/>
      <c r="G3731" s="441"/>
      <c r="H3731" s="441">
        <f t="shared" si="3169"/>
        <v>0</v>
      </c>
      <c r="I3731" s="441"/>
      <c r="J3731" s="445"/>
      <c r="K3731" s="358"/>
      <c r="L3731" s="358"/>
      <c r="M3731" s="358"/>
      <c r="N3731" s="358"/>
      <c r="O3731" s="358"/>
      <c r="P3731" s="358"/>
      <c r="Q3731" s="358"/>
      <c r="R3731" s="358"/>
      <c r="S3731" s="358"/>
      <c r="T3731" s="358"/>
      <c r="U3731" s="358"/>
      <c r="V3731" s="358"/>
      <c r="W3731" s="358"/>
      <c r="X3731" s="358"/>
      <c r="Y3731" s="358"/>
      <c r="Z3731" s="358"/>
      <c r="AA3731" s="358"/>
      <c r="AB3731" s="358"/>
      <c r="AC3731" s="358"/>
      <c r="AD3731" s="358"/>
      <c r="AE3731" s="358"/>
      <c r="AF3731" s="358"/>
      <c r="AG3731" s="358"/>
      <c r="AH3731" s="358"/>
      <c r="AI3731" s="358"/>
      <c r="AJ3731" s="358"/>
      <c r="AK3731" s="396"/>
    </row>
    <row r="3732" spans="1:37" x14ac:dyDescent="0.25">
      <c r="A3732" s="353" t="s">
        <v>238</v>
      </c>
      <c r="B3732" s="353" t="s">
        <v>389</v>
      </c>
      <c r="C3732" s="441">
        <f t="shared" ref="C3732:H3732" si="3170">C72</f>
        <v>6250</v>
      </c>
      <c r="D3732" s="441"/>
      <c r="E3732" s="441"/>
      <c r="F3732" s="441"/>
      <c r="G3732" s="441"/>
      <c r="H3732" s="441">
        <f t="shared" si="3170"/>
        <v>0</v>
      </c>
      <c r="I3732" s="441"/>
      <c r="J3732" s="445"/>
      <c r="K3732" s="358"/>
      <c r="L3732" s="358"/>
      <c r="M3732" s="358"/>
      <c r="N3732" s="358"/>
      <c r="O3732" s="358"/>
      <c r="P3732" s="358"/>
      <c r="Q3732" s="358"/>
      <c r="R3732" s="358"/>
      <c r="S3732" s="358"/>
      <c r="T3732" s="358"/>
      <c r="U3732" s="358"/>
      <c r="V3732" s="358"/>
      <c r="W3732" s="358"/>
      <c r="X3732" s="358"/>
      <c r="Y3732" s="358"/>
      <c r="Z3732" s="358"/>
      <c r="AA3732" s="358"/>
      <c r="AB3732" s="358"/>
      <c r="AC3732" s="358"/>
      <c r="AD3732" s="358"/>
      <c r="AE3732" s="358"/>
      <c r="AF3732" s="358"/>
      <c r="AG3732" s="358"/>
      <c r="AH3732" s="358"/>
      <c r="AI3732" s="358"/>
      <c r="AJ3732" s="358"/>
      <c r="AK3732" s="396"/>
    </row>
    <row r="3733" spans="1:37" x14ac:dyDescent="0.25">
      <c r="A3733" s="353" t="s">
        <v>510</v>
      </c>
      <c r="B3733" s="353" t="s">
        <v>511</v>
      </c>
      <c r="C3733" s="441">
        <f t="shared" ref="C3733:H3733" si="3171">C73</f>
        <v>9375</v>
      </c>
      <c r="D3733" s="441"/>
      <c r="E3733" s="441"/>
      <c r="F3733" s="441"/>
      <c r="G3733" s="441"/>
      <c r="H3733" s="441">
        <f t="shared" si="3171"/>
        <v>0</v>
      </c>
      <c r="I3733" s="441"/>
      <c r="J3733" s="445"/>
      <c r="K3733" s="358"/>
      <c r="L3733" s="358"/>
      <c r="M3733" s="358"/>
      <c r="N3733" s="358"/>
      <c r="O3733" s="358"/>
      <c r="P3733" s="358"/>
      <c r="Q3733" s="358"/>
      <c r="R3733" s="358"/>
      <c r="S3733" s="358"/>
      <c r="T3733" s="358"/>
      <c r="U3733" s="358"/>
      <c r="V3733" s="358"/>
      <c r="W3733" s="358"/>
      <c r="X3733" s="358"/>
      <c r="Y3733" s="358"/>
      <c r="Z3733" s="358"/>
      <c r="AA3733" s="358"/>
      <c r="AB3733" s="358"/>
      <c r="AC3733" s="358"/>
      <c r="AD3733" s="358"/>
      <c r="AE3733" s="358"/>
      <c r="AF3733" s="358"/>
      <c r="AG3733" s="358"/>
      <c r="AH3733" s="358"/>
      <c r="AI3733" s="358"/>
      <c r="AJ3733" s="358"/>
      <c r="AK3733" s="396"/>
    </row>
    <row r="3734" spans="1:37" x14ac:dyDescent="0.25">
      <c r="A3734" s="353" t="s">
        <v>321</v>
      </c>
      <c r="B3734" s="353" t="s">
        <v>321</v>
      </c>
      <c r="C3734" s="441">
        <f t="shared" ref="C3734:H3734" si="3172">C74</f>
        <v>5000</v>
      </c>
      <c r="D3734" s="441"/>
      <c r="E3734" s="441"/>
      <c r="F3734" s="441"/>
      <c r="G3734" s="441"/>
      <c r="H3734" s="441">
        <f t="shared" si="3172"/>
        <v>0</v>
      </c>
      <c r="I3734" s="441"/>
      <c r="J3734" s="445"/>
      <c r="K3734" s="358"/>
      <c r="L3734" s="358"/>
      <c r="M3734" s="358"/>
      <c r="N3734" s="358"/>
      <c r="O3734" s="358"/>
      <c r="P3734" s="358"/>
      <c r="Q3734" s="358"/>
      <c r="R3734" s="358"/>
      <c r="S3734" s="358"/>
      <c r="T3734" s="358"/>
      <c r="U3734" s="358"/>
      <c r="V3734" s="358"/>
      <c r="W3734" s="358"/>
      <c r="X3734" s="358"/>
      <c r="Y3734" s="358"/>
      <c r="Z3734" s="358"/>
      <c r="AA3734" s="358"/>
      <c r="AB3734" s="358"/>
      <c r="AC3734" s="358"/>
      <c r="AD3734" s="358"/>
      <c r="AE3734" s="358"/>
      <c r="AF3734" s="358"/>
      <c r="AG3734" s="358"/>
      <c r="AH3734" s="358"/>
      <c r="AI3734" s="358"/>
      <c r="AJ3734" s="358"/>
      <c r="AK3734" s="396"/>
    </row>
    <row r="3735" spans="1:37" x14ac:dyDescent="0.25">
      <c r="A3735" s="353" t="s">
        <v>501</v>
      </c>
      <c r="B3735" s="353" t="s">
        <v>501</v>
      </c>
      <c r="C3735" s="441">
        <f t="shared" ref="C3735:H3735" si="3173">C75</f>
        <v>4992</v>
      </c>
      <c r="D3735" s="441"/>
      <c r="E3735" s="441"/>
      <c r="F3735" s="441"/>
      <c r="G3735" s="441"/>
      <c r="H3735" s="441">
        <f t="shared" si="3173"/>
        <v>0</v>
      </c>
      <c r="I3735" s="441"/>
      <c r="J3735" s="445"/>
      <c r="K3735" s="358"/>
      <c r="L3735" s="358"/>
      <c r="M3735" s="358"/>
      <c r="N3735" s="358"/>
      <c r="O3735" s="358"/>
      <c r="P3735" s="358"/>
      <c r="Q3735" s="358"/>
      <c r="R3735" s="358"/>
      <c r="S3735" s="358"/>
      <c r="T3735" s="358"/>
      <c r="U3735" s="358"/>
      <c r="V3735" s="358"/>
      <c r="W3735" s="358"/>
      <c r="X3735" s="358"/>
      <c r="Y3735" s="358"/>
      <c r="Z3735" s="358"/>
      <c r="AA3735" s="358"/>
      <c r="AB3735" s="358"/>
      <c r="AC3735" s="358"/>
      <c r="AD3735" s="358"/>
      <c r="AE3735" s="358"/>
      <c r="AF3735" s="358"/>
      <c r="AG3735" s="358"/>
      <c r="AH3735" s="358"/>
      <c r="AI3735" s="358"/>
      <c r="AJ3735" s="358"/>
      <c r="AK3735" s="396"/>
    </row>
    <row r="3736" spans="1:37" x14ac:dyDescent="0.25">
      <c r="A3736" s="353" t="s">
        <v>240</v>
      </c>
      <c r="B3736" s="353" t="s">
        <v>286</v>
      </c>
      <c r="C3736" s="441">
        <f t="shared" ref="C3736:H3736" si="3174">C76</f>
        <v>6250</v>
      </c>
      <c r="D3736" s="441"/>
      <c r="E3736" s="441"/>
      <c r="F3736" s="441"/>
      <c r="G3736" s="441"/>
      <c r="H3736" s="441">
        <f t="shared" si="3174"/>
        <v>0</v>
      </c>
      <c r="I3736" s="441"/>
      <c r="J3736" s="445"/>
      <c r="K3736" s="358"/>
      <c r="L3736" s="358"/>
      <c r="M3736" s="358"/>
      <c r="N3736" s="358"/>
      <c r="O3736" s="358"/>
      <c r="P3736" s="358"/>
      <c r="Q3736" s="358"/>
      <c r="R3736" s="358"/>
      <c r="S3736" s="358"/>
      <c r="T3736" s="358"/>
      <c r="U3736" s="358"/>
      <c r="V3736" s="358"/>
      <c r="W3736" s="358"/>
      <c r="X3736" s="358"/>
      <c r="Y3736" s="358"/>
      <c r="Z3736" s="358"/>
      <c r="AA3736" s="358"/>
      <c r="AB3736" s="358"/>
      <c r="AC3736" s="358"/>
      <c r="AD3736" s="358"/>
      <c r="AE3736" s="358"/>
      <c r="AF3736" s="358"/>
      <c r="AG3736" s="358"/>
      <c r="AH3736" s="358"/>
      <c r="AI3736" s="358"/>
      <c r="AJ3736" s="358"/>
      <c r="AK3736" s="396"/>
    </row>
    <row r="3737" spans="1:37" x14ac:dyDescent="0.25">
      <c r="A3737" s="353" t="s">
        <v>240</v>
      </c>
      <c r="B3737" s="353" t="s">
        <v>279</v>
      </c>
      <c r="C3737" s="441">
        <f t="shared" ref="C3737:H3737" si="3175">C77</f>
        <v>6250</v>
      </c>
      <c r="D3737" s="441"/>
      <c r="E3737" s="441"/>
      <c r="F3737" s="441"/>
      <c r="G3737" s="441"/>
      <c r="H3737" s="441">
        <f t="shared" si="3175"/>
        <v>0</v>
      </c>
      <c r="I3737" s="441"/>
      <c r="J3737" s="445"/>
      <c r="K3737" s="358"/>
      <c r="L3737" s="358"/>
      <c r="M3737" s="358"/>
      <c r="N3737" s="358"/>
      <c r="O3737" s="358"/>
      <c r="P3737" s="358"/>
      <c r="Q3737" s="358"/>
      <c r="R3737" s="358"/>
      <c r="S3737" s="358"/>
      <c r="T3737" s="358"/>
      <c r="U3737" s="358"/>
      <c r="V3737" s="358"/>
      <c r="W3737" s="358"/>
      <c r="X3737" s="358"/>
      <c r="Y3737" s="358"/>
      <c r="Z3737" s="358"/>
      <c r="AA3737" s="358"/>
      <c r="AB3737" s="358"/>
      <c r="AC3737" s="358"/>
      <c r="AD3737" s="358"/>
      <c r="AE3737" s="358"/>
      <c r="AF3737" s="358"/>
      <c r="AG3737" s="358"/>
      <c r="AH3737" s="358"/>
      <c r="AI3737" s="358"/>
      <c r="AJ3737" s="358"/>
      <c r="AK3737" s="396"/>
    </row>
    <row r="3738" spans="1:37" x14ac:dyDescent="0.25">
      <c r="A3738" s="353" t="s">
        <v>241</v>
      </c>
      <c r="B3738" s="353" t="s">
        <v>241</v>
      </c>
      <c r="C3738" s="441">
        <f t="shared" ref="C3738:H3738" si="3176">C78</f>
        <v>6000</v>
      </c>
      <c r="D3738" s="441"/>
      <c r="E3738" s="441"/>
      <c r="F3738" s="441"/>
      <c r="G3738" s="441"/>
      <c r="H3738" s="441">
        <f t="shared" si="3176"/>
        <v>1</v>
      </c>
      <c r="I3738" s="441"/>
      <c r="J3738" s="445"/>
      <c r="K3738" s="358"/>
      <c r="L3738" s="358"/>
      <c r="M3738" s="358"/>
      <c r="N3738" s="358"/>
      <c r="O3738" s="358"/>
      <c r="P3738" s="358"/>
      <c r="Q3738" s="358"/>
      <c r="R3738" s="358"/>
      <c r="S3738" s="358"/>
      <c r="T3738" s="358"/>
      <c r="U3738" s="358"/>
      <c r="V3738" s="358"/>
      <c r="W3738" s="358"/>
      <c r="X3738" s="358"/>
      <c r="Y3738" s="358"/>
      <c r="Z3738" s="358"/>
      <c r="AA3738" s="358"/>
      <c r="AB3738" s="358"/>
      <c r="AC3738" s="358"/>
      <c r="AD3738" s="358"/>
      <c r="AE3738" s="358"/>
      <c r="AF3738" s="358"/>
      <c r="AG3738" s="358"/>
      <c r="AH3738" s="358"/>
      <c r="AI3738" s="358"/>
      <c r="AJ3738" s="358"/>
      <c r="AK3738" s="396"/>
    </row>
    <row r="3739" spans="1:37" x14ac:dyDescent="0.25">
      <c r="A3739" s="353" t="s">
        <v>241</v>
      </c>
      <c r="B3739" s="353" t="s">
        <v>446</v>
      </c>
      <c r="C3739" s="441">
        <f t="shared" ref="C3739:H3739" si="3177">C79</f>
        <v>20000</v>
      </c>
      <c r="D3739" s="441"/>
      <c r="E3739" s="441"/>
      <c r="F3739" s="441"/>
      <c r="G3739" s="441"/>
      <c r="H3739" s="441">
        <f t="shared" si="3177"/>
        <v>0</v>
      </c>
      <c r="I3739" s="441"/>
      <c r="J3739" s="445"/>
      <c r="K3739" s="358"/>
      <c r="L3739" s="358"/>
      <c r="M3739" s="358"/>
      <c r="N3739" s="358"/>
      <c r="O3739" s="358"/>
      <c r="P3739" s="358"/>
      <c r="Q3739" s="358"/>
      <c r="R3739" s="358"/>
      <c r="S3739" s="358"/>
      <c r="T3739" s="358"/>
      <c r="U3739" s="358"/>
      <c r="V3739" s="358"/>
      <c r="W3739" s="358"/>
      <c r="X3739" s="358"/>
      <c r="Y3739" s="358"/>
      <c r="Z3739" s="358"/>
      <c r="AA3739" s="358"/>
      <c r="AB3739" s="358"/>
      <c r="AC3739" s="358"/>
      <c r="AD3739" s="358"/>
      <c r="AE3739" s="358"/>
      <c r="AF3739" s="358"/>
      <c r="AG3739" s="358"/>
      <c r="AH3739" s="358"/>
      <c r="AI3739" s="358"/>
      <c r="AJ3739" s="358"/>
      <c r="AK3739" s="396"/>
    </row>
    <row r="3740" spans="1:37" x14ac:dyDescent="0.25">
      <c r="A3740" s="353" t="s">
        <v>396</v>
      </c>
      <c r="B3740" s="353" t="s">
        <v>396</v>
      </c>
      <c r="C3740" s="441">
        <f t="shared" ref="C3740:H3740" si="3178">C80</f>
        <v>2500</v>
      </c>
      <c r="D3740" s="441"/>
      <c r="E3740" s="441"/>
      <c r="F3740" s="441"/>
      <c r="G3740" s="441"/>
      <c r="H3740" s="441">
        <f t="shared" si="3178"/>
        <v>0</v>
      </c>
      <c r="I3740" s="441"/>
      <c r="J3740" s="445"/>
      <c r="K3740" s="358"/>
      <c r="L3740" s="358"/>
      <c r="M3740" s="358"/>
      <c r="N3740" s="358"/>
      <c r="O3740" s="358"/>
      <c r="P3740" s="358"/>
      <c r="Q3740" s="358"/>
      <c r="R3740" s="358"/>
      <c r="S3740" s="358"/>
      <c r="T3740" s="358"/>
      <c r="U3740" s="358"/>
      <c r="V3740" s="358"/>
      <c r="W3740" s="358"/>
      <c r="X3740" s="358"/>
      <c r="Y3740" s="358"/>
      <c r="Z3740" s="358"/>
      <c r="AA3740" s="358"/>
      <c r="AB3740" s="358"/>
      <c r="AC3740" s="358"/>
      <c r="AD3740" s="358"/>
      <c r="AE3740" s="358"/>
      <c r="AF3740" s="358"/>
      <c r="AG3740" s="358"/>
      <c r="AH3740" s="358"/>
      <c r="AI3740" s="358"/>
      <c r="AJ3740" s="358"/>
      <c r="AK3740" s="396"/>
    </row>
    <row r="3741" spans="1:37" x14ac:dyDescent="0.25">
      <c r="A3741" s="353" t="s">
        <v>522</v>
      </c>
      <c r="B3741" s="353" t="s">
        <v>523</v>
      </c>
      <c r="C3741" s="441">
        <f t="shared" ref="C3741:H3741" si="3179">C81</f>
        <v>2500</v>
      </c>
      <c r="D3741" s="441"/>
      <c r="E3741" s="441"/>
      <c r="F3741" s="441"/>
      <c r="G3741" s="441"/>
      <c r="H3741" s="441">
        <f t="shared" si="3179"/>
        <v>0</v>
      </c>
      <c r="I3741" s="441"/>
      <c r="J3741" s="445"/>
      <c r="K3741" s="358"/>
      <c r="L3741" s="358"/>
      <c r="M3741" s="358"/>
      <c r="N3741" s="358"/>
      <c r="O3741" s="358"/>
      <c r="P3741" s="358"/>
      <c r="Q3741" s="358"/>
      <c r="R3741" s="358"/>
      <c r="S3741" s="358"/>
      <c r="T3741" s="358"/>
      <c r="U3741" s="358"/>
      <c r="V3741" s="358"/>
      <c r="W3741" s="358"/>
      <c r="X3741" s="358"/>
      <c r="Y3741" s="358"/>
      <c r="Z3741" s="358"/>
      <c r="AA3741" s="358"/>
      <c r="AB3741" s="358"/>
      <c r="AC3741" s="358"/>
      <c r="AD3741" s="358"/>
      <c r="AE3741" s="358"/>
      <c r="AF3741" s="358"/>
      <c r="AG3741" s="358"/>
      <c r="AH3741" s="358"/>
      <c r="AI3741" s="358"/>
      <c r="AJ3741" s="358"/>
      <c r="AK3741" s="396"/>
    </row>
    <row r="3742" spans="1:37" x14ac:dyDescent="0.25">
      <c r="A3742" s="353" t="s">
        <v>516</v>
      </c>
      <c r="B3742" s="353" t="s">
        <v>517</v>
      </c>
      <c r="C3742" s="441">
        <f t="shared" ref="C3742:H3742" si="3180">C82</f>
        <v>2500</v>
      </c>
      <c r="D3742" s="441"/>
      <c r="E3742" s="441"/>
      <c r="F3742" s="441"/>
      <c r="G3742" s="441"/>
      <c r="H3742" s="441">
        <f t="shared" si="3180"/>
        <v>0</v>
      </c>
      <c r="I3742" s="441"/>
      <c r="J3742" s="445"/>
      <c r="K3742" s="358"/>
      <c r="L3742" s="358"/>
      <c r="M3742" s="358"/>
      <c r="N3742" s="358"/>
      <c r="O3742" s="358"/>
      <c r="P3742" s="358"/>
      <c r="Q3742" s="358"/>
      <c r="R3742" s="358"/>
      <c r="S3742" s="358"/>
      <c r="T3742" s="358"/>
      <c r="U3742" s="358"/>
      <c r="V3742" s="358"/>
      <c r="W3742" s="358"/>
      <c r="X3742" s="358"/>
      <c r="Y3742" s="358"/>
      <c r="Z3742" s="358"/>
      <c r="AA3742" s="358"/>
      <c r="AB3742" s="358"/>
      <c r="AC3742" s="358"/>
      <c r="AD3742" s="358"/>
      <c r="AE3742" s="358"/>
      <c r="AF3742" s="358"/>
      <c r="AG3742" s="358"/>
      <c r="AH3742" s="358"/>
      <c r="AI3742" s="358"/>
      <c r="AJ3742" s="358"/>
      <c r="AK3742" s="396"/>
    </row>
    <row r="3743" spans="1:37" x14ac:dyDescent="0.25">
      <c r="A3743" s="353" t="s">
        <v>535</v>
      </c>
      <c r="B3743" s="353" t="s">
        <v>535</v>
      </c>
      <c r="C3743" s="441">
        <f t="shared" ref="C3743:H3743" si="3181">C83</f>
        <v>4992</v>
      </c>
      <c r="D3743" s="441"/>
      <c r="E3743" s="441"/>
      <c r="F3743" s="441"/>
      <c r="G3743" s="441"/>
      <c r="H3743" s="441">
        <f t="shared" si="3181"/>
        <v>0</v>
      </c>
      <c r="I3743" s="441"/>
      <c r="J3743" s="445"/>
      <c r="K3743" s="358"/>
      <c r="L3743" s="358"/>
      <c r="M3743" s="358"/>
      <c r="N3743" s="358"/>
      <c r="O3743" s="358"/>
      <c r="P3743" s="358"/>
      <c r="Q3743" s="358"/>
      <c r="R3743" s="358"/>
      <c r="S3743" s="358"/>
      <c r="T3743" s="358"/>
      <c r="U3743" s="358"/>
      <c r="V3743" s="358"/>
      <c r="W3743" s="358"/>
      <c r="X3743" s="358"/>
      <c r="Y3743" s="358"/>
      <c r="Z3743" s="358"/>
      <c r="AA3743" s="358"/>
      <c r="AB3743" s="358"/>
      <c r="AC3743" s="358"/>
      <c r="AD3743" s="358"/>
      <c r="AE3743" s="358"/>
      <c r="AF3743" s="358"/>
      <c r="AG3743" s="358"/>
      <c r="AH3743" s="358"/>
      <c r="AI3743" s="358"/>
      <c r="AJ3743" s="358"/>
      <c r="AK3743" s="396"/>
    </row>
    <row r="3744" spans="1:37" x14ac:dyDescent="0.25">
      <c r="A3744" s="353" t="s">
        <v>424</v>
      </c>
      <c r="B3744" s="353" t="s">
        <v>424</v>
      </c>
      <c r="C3744" s="441">
        <f t="shared" ref="C3744:H3744" si="3182">C84</f>
        <v>1002</v>
      </c>
      <c r="D3744" s="441"/>
      <c r="E3744" s="441"/>
      <c r="F3744" s="441"/>
      <c r="G3744" s="441"/>
      <c r="H3744" s="441">
        <f t="shared" si="3182"/>
        <v>0</v>
      </c>
      <c r="I3744" s="441"/>
      <c r="J3744" s="445"/>
      <c r="K3744" s="358"/>
      <c r="L3744" s="358"/>
      <c r="M3744" s="358"/>
      <c r="N3744" s="358"/>
      <c r="O3744" s="358"/>
      <c r="P3744" s="358"/>
      <c r="Q3744" s="358"/>
      <c r="R3744" s="358"/>
      <c r="S3744" s="358"/>
      <c r="T3744" s="358"/>
      <c r="U3744" s="358"/>
      <c r="V3744" s="358"/>
      <c r="W3744" s="358"/>
      <c r="X3744" s="358"/>
      <c r="Y3744" s="358"/>
      <c r="Z3744" s="358"/>
      <c r="AA3744" s="358"/>
      <c r="AB3744" s="358"/>
      <c r="AC3744" s="358"/>
      <c r="AD3744" s="358"/>
      <c r="AE3744" s="358"/>
      <c r="AF3744" s="358"/>
      <c r="AG3744" s="358"/>
      <c r="AH3744" s="358"/>
      <c r="AI3744" s="358"/>
      <c r="AJ3744" s="358"/>
      <c r="AK3744" s="396"/>
    </row>
    <row r="3745" spans="1:37" x14ac:dyDescent="0.25">
      <c r="A3745" s="353" t="s">
        <v>438</v>
      </c>
      <c r="B3745" s="353" t="s">
        <v>438</v>
      </c>
      <c r="C3745" s="441">
        <f t="shared" ref="C3745:H3745" si="3183">C85</f>
        <v>2500</v>
      </c>
      <c r="D3745" s="441"/>
      <c r="E3745" s="441"/>
      <c r="F3745" s="441"/>
      <c r="G3745" s="441"/>
      <c r="H3745" s="441">
        <f t="shared" si="3183"/>
        <v>0</v>
      </c>
      <c r="I3745" s="441"/>
      <c r="J3745" s="445"/>
      <c r="K3745" s="358"/>
      <c r="L3745" s="358"/>
      <c r="M3745" s="358"/>
      <c r="N3745" s="358"/>
      <c r="O3745" s="358"/>
      <c r="P3745" s="358"/>
      <c r="Q3745" s="358"/>
      <c r="R3745" s="358"/>
      <c r="S3745" s="358"/>
      <c r="T3745" s="358"/>
      <c r="U3745" s="358"/>
      <c r="V3745" s="358"/>
      <c r="W3745" s="358"/>
      <c r="X3745" s="358"/>
      <c r="Y3745" s="358"/>
      <c r="Z3745" s="358"/>
      <c r="AA3745" s="358"/>
      <c r="AB3745" s="358"/>
      <c r="AC3745" s="358"/>
      <c r="AD3745" s="358"/>
      <c r="AE3745" s="358"/>
      <c r="AF3745" s="358"/>
      <c r="AG3745" s="358"/>
      <c r="AH3745" s="358"/>
      <c r="AI3745" s="358"/>
      <c r="AJ3745" s="358"/>
      <c r="AK3745" s="396"/>
    </row>
    <row r="3746" spans="1:37" x14ac:dyDescent="0.25">
      <c r="A3746" s="353" t="s">
        <v>452</v>
      </c>
      <c r="B3746" s="353" t="s">
        <v>453</v>
      </c>
      <c r="C3746" s="441">
        <f t="shared" ref="C3746:H3746" si="3184">C86</f>
        <v>6250</v>
      </c>
      <c r="D3746" s="441"/>
      <c r="E3746" s="441"/>
      <c r="F3746" s="441"/>
      <c r="G3746" s="441"/>
      <c r="H3746" s="441">
        <f t="shared" si="3184"/>
        <v>0</v>
      </c>
      <c r="I3746" s="441"/>
      <c r="J3746" s="445"/>
      <c r="K3746" s="358"/>
      <c r="L3746" s="358"/>
      <c r="M3746" s="358"/>
      <c r="N3746" s="358"/>
      <c r="O3746" s="358"/>
      <c r="P3746" s="358"/>
      <c r="Q3746" s="358"/>
      <c r="R3746" s="358"/>
      <c r="S3746" s="358"/>
      <c r="T3746" s="358"/>
      <c r="U3746" s="358"/>
      <c r="V3746" s="358"/>
      <c r="W3746" s="358"/>
      <c r="X3746" s="358"/>
      <c r="Y3746" s="358"/>
      <c r="Z3746" s="358"/>
      <c r="AA3746" s="358"/>
      <c r="AB3746" s="358"/>
      <c r="AC3746" s="358"/>
      <c r="AD3746" s="358"/>
      <c r="AE3746" s="358"/>
      <c r="AF3746" s="358"/>
      <c r="AG3746" s="358"/>
      <c r="AH3746" s="358"/>
      <c r="AI3746" s="358"/>
      <c r="AJ3746" s="358"/>
      <c r="AK3746" s="396"/>
    </row>
    <row r="3747" spans="1:37" x14ac:dyDescent="0.25">
      <c r="A3747" s="353" t="s">
        <v>538</v>
      </c>
      <c r="B3747" s="353" t="s">
        <v>538</v>
      </c>
      <c r="C3747" s="441">
        <f t="shared" ref="C3747:H3747" si="3185">C87</f>
        <v>2500</v>
      </c>
      <c r="D3747" s="441"/>
      <c r="E3747" s="441"/>
      <c r="F3747" s="441"/>
      <c r="G3747" s="441"/>
      <c r="H3747" s="441">
        <f t="shared" si="3185"/>
        <v>0</v>
      </c>
      <c r="I3747" s="441"/>
      <c r="J3747" s="445"/>
      <c r="K3747" s="358"/>
      <c r="L3747" s="358"/>
      <c r="M3747" s="358"/>
      <c r="N3747" s="358"/>
      <c r="O3747" s="358"/>
      <c r="P3747" s="358"/>
      <c r="Q3747" s="358"/>
      <c r="R3747" s="358"/>
      <c r="S3747" s="358"/>
      <c r="T3747" s="358"/>
      <c r="U3747" s="358"/>
      <c r="V3747" s="358"/>
      <c r="W3747" s="358"/>
      <c r="X3747" s="358"/>
      <c r="Y3747" s="358"/>
      <c r="Z3747" s="358"/>
      <c r="AA3747" s="358"/>
      <c r="AB3747" s="358"/>
      <c r="AC3747" s="358"/>
      <c r="AD3747" s="358"/>
      <c r="AE3747" s="358"/>
      <c r="AF3747" s="358"/>
      <c r="AG3747" s="358"/>
      <c r="AH3747" s="358"/>
      <c r="AI3747" s="358"/>
      <c r="AJ3747" s="358"/>
      <c r="AK3747" s="396"/>
    </row>
    <row r="3748" spans="1:37" x14ac:dyDescent="0.25">
      <c r="A3748" s="353" t="s">
        <v>242</v>
      </c>
      <c r="B3748" s="353" t="s">
        <v>455</v>
      </c>
      <c r="C3748" s="441">
        <f t="shared" ref="C3748:H3748" si="3186">C88</f>
        <v>25000</v>
      </c>
      <c r="D3748" s="441"/>
      <c r="E3748" s="441"/>
      <c r="F3748" s="441"/>
      <c r="G3748" s="441"/>
      <c r="H3748" s="441">
        <f t="shared" si="3186"/>
        <v>1</v>
      </c>
      <c r="I3748" s="441"/>
      <c r="J3748" s="445"/>
      <c r="K3748" s="358"/>
      <c r="L3748" s="358"/>
      <c r="M3748" s="358"/>
      <c r="N3748" s="358"/>
      <c r="O3748" s="358"/>
      <c r="P3748" s="358"/>
      <c r="Q3748" s="358"/>
      <c r="R3748" s="358"/>
      <c r="S3748" s="358"/>
      <c r="T3748" s="358"/>
      <c r="U3748" s="358"/>
      <c r="V3748" s="358"/>
      <c r="W3748" s="358"/>
      <c r="X3748" s="358"/>
      <c r="Y3748" s="358"/>
      <c r="Z3748" s="358"/>
      <c r="AA3748" s="358"/>
      <c r="AB3748" s="358"/>
      <c r="AC3748" s="358"/>
      <c r="AD3748" s="358"/>
      <c r="AE3748" s="358"/>
      <c r="AF3748" s="358"/>
      <c r="AG3748" s="358"/>
      <c r="AH3748" s="358"/>
      <c r="AI3748" s="358"/>
      <c r="AJ3748" s="358"/>
      <c r="AK3748" s="396"/>
    </row>
    <row r="3749" spans="1:37" x14ac:dyDescent="0.25">
      <c r="A3749" s="353" t="s">
        <v>242</v>
      </c>
      <c r="B3749" s="353" t="s">
        <v>277</v>
      </c>
      <c r="C3749" s="441">
        <f t="shared" ref="C3749:H3749" si="3187">C89</f>
        <v>40000</v>
      </c>
      <c r="D3749" s="441"/>
      <c r="E3749" s="441"/>
      <c r="F3749" s="441"/>
      <c r="G3749" s="441"/>
      <c r="H3749" s="441">
        <f t="shared" si="3187"/>
        <v>1</v>
      </c>
      <c r="I3749" s="441"/>
      <c r="J3749" s="445"/>
      <c r="K3749" s="358"/>
      <c r="L3749" s="358"/>
      <c r="M3749" s="358"/>
      <c r="N3749" s="358"/>
      <c r="O3749" s="358"/>
      <c r="P3749" s="358"/>
      <c r="Q3749" s="358"/>
      <c r="R3749" s="358"/>
      <c r="S3749" s="358"/>
      <c r="T3749" s="358"/>
      <c r="U3749" s="358"/>
      <c r="V3749" s="358"/>
      <c r="W3749" s="358"/>
      <c r="X3749" s="358"/>
      <c r="Y3749" s="358"/>
      <c r="Z3749" s="358"/>
      <c r="AA3749" s="358"/>
      <c r="AB3749" s="358"/>
      <c r="AC3749" s="358"/>
      <c r="AD3749" s="358"/>
      <c r="AE3749" s="358"/>
      <c r="AF3749" s="358"/>
      <c r="AG3749" s="358"/>
      <c r="AH3749" s="358"/>
      <c r="AI3749" s="358"/>
      <c r="AJ3749" s="358"/>
      <c r="AK3749" s="396"/>
    </row>
    <row r="3750" spans="1:37" x14ac:dyDescent="0.25">
      <c r="A3750" s="353" t="s">
        <v>276</v>
      </c>
      <c r="B3750" s="353" t="s">
        <v>276</v>
      </c>
      <c r="C3750" s="441">
        <f t="shared" ref="C3750:H3750" si="3188">C90</f>
        <v>10000</v>
      </c>
      <c r="D3750" s="441"/>
      <c r="E3750" s="441"/>
      <c r="F3750" s="441"/>
      <c r="G3750" s="441"/>
      <c r="H3750" s="441">
        <f t="shared" si="3188"/>
        <v>0</v>
      </c>
      <c r="I3750" s="441"/>
      <c r="J3750" s="445"/>
      <c r="K3750" s="358"/>
      <c r="L3750" s="358"/>
      <c r="M3750" s="358"/>
      <c r="N3750" s="358"/>
      <c r="O3750" s="358"/>
      <c r="P3750" s="358"/>
      <c r="Q3750" s="358"/>
      <c r="R3750" s="358"/>
      <c r="S3750" s="358"/>
      <c r="T3750" s="358"/>
      <c r="U3750" s="358"/>
      <c r="V3750" s="358"/>
      <c r="W3750" s="358"/>
      <c r="X3750" s="358"/>
      <c r="Y3750" s="358"/>
      <c r="Z3750" s="358"/>
      <c r="AA3750" s="358"/>
      <c r="AB3750" s="358"/>
      <c r="AC3750" s="358"/>
      <c r="AD3750" s="358"/>
      <c r="AE3750" s="358"/>
      <c r="AF3750" s="358"/>
      <c r="AG3750" s="358"/>
      <c r="AH3750" s="358"/>
      <c r="AI3750" s="358"/>
      <c r="AJ3750" s="358"/>
      <c r="AK3750" s="396"/>
    </row>
    <row r="3751" spans="1:37" x14ac:dyDescent="0.25">
      <c r="A3751" s="353" t="s">
        <v>519</v>
      </c>
      <c r="B3751" s="353" t="s">
        <v>519</v>
      </c>
      <c r="C3751" s="441">
        <f t="shared" ref="C3751:H3751" si="3189">C91</f>
        <v>3000</v>
      </c>
      <c r="D3751" s="441"/>
      <c r="E3751" s="441"/>
      <c r="F3751" s="441"/>
      <c r="G3751" s="441"/>
      <c r="H3751" s="441">
        <f t="shared" si="3189"/>
        <v>0</v>
      </c>
      <c r="I3751" s="441"/>
      <c r="J3751" s="445"/>
      <c r="K3751" s="358"/>
      <c r="L3751" s="358"/>
      <c r="M3751" s="358"/>
      <c r="N3751" s="358"/>
      <c r="O3751" s="358"/>
      <c r="P3751" s="358"/>
      <c r="Q3751" s="358"/>
      <c r="R3751" s="358"/>
      <c r="S3751" s="358"/>
      <c r="T3751" s="358"/>
      <c r="U3751" s="358"/>
      <c r="V3751" s="358"/>
      <c r="W3751" s="358"/>
      <c r="X3751" s="358"/>
      <c r="Y3751" s="358"/>
      <c r="Z3751" s="358"/>
      <c r="AA3751" s="358"/>
      <c r="AB3751" s="358"/>
      <c r="AC3751" s="358"/>
      <c r="AD3751" s="358"/>
      <c r="AE3751" s="358"/>
      <c r="AF3751" s="358"/>
      <c r="AG3751" s="358"/>
      <c r="AH3751" s="358"/>
      <c r="AI3751" s="358"/>
      <c r="AJ3751" s="358"/>
      <c r="AK3751" s="396"/>
    </row>
    <row r="3752" spans="1:37" x14ac:dyDescent="0.25">
      <c r="A3752" s="353" t="s">
        <v>350</v>
      </c>
      <c r="B3752" s="353" t="s">
        <v>350</v>
      </c>
      <c r="C3752" s="441">
        <f t="shared" ref="C3752:H3752" si="3190">C92</f>
        <v>3000</v>
      </c>
      <c r="D3752" s="441"/>
      <c r="E3752" s="441"/>
      <c r="F3752" s="441"/>
      <c r="G3752" s="441"/>
      <c r="H3752" s="441">
        <f t="shared" si="3190"/>
        <v>0</v>
      </c>
      <c r="I3752" s="441"/>
      <c r="J3752" s="445"/>
      <c r="K3752" s="358"/>
      <c r="L3752" s="358"/>
      <c r="M3752" s="358"/>
      <c r="N3752" s="358"/>
      <c r="O3752" s="358"/>
      <c r="P3752" s="358"/>
      <c r="Q3752" s="358"/>
      <c r="R3752" s="358"/>
      <c r="S3752" s="358"/>
      <c r="T3752" s="358"/>
      <c r="U3752" s="358"/>
      <c r="V3752" s="358"/>
      <c r="W3752" s="358"/>
      <c r="X3752" s="358"/>
      <c r="Y3752" s="358"/>
      <c r="Z3752" s="358"/>
      <c r="AA3752" s="358"/>
      <c r="AB3752" s="358"/>
      <c r="AC3752" s="358"/>
      <c r="AD3752" s="358"/>
      <c r="AE3752" s="358"/>
      <c r="AF3752" s="358"/>
      <c r="AG3752" s="358"/>
      <c r="AH3752" s="358"/>
      <c r="AI3752" s="358"/>
      <c r="AJ3752" s="358"/>
      <c r="AK3752" s="396"/>
    </row>
    <row r="3753" spans="1:37" x14ac:dyDescent="0.25">
      <c r="A3753" s="353" t="s">
        <v>462</v>
      </c>
      <c r="B3753" s="353" t="s">
        <v>462</v>
      </c>
      <c r="C3753" s="441">
        <f t="shared" ref="C3753:H3753" si="3191">C93</f>
        <v>5000</v>
      </c>
      <c r="D3753" s="441"/>
      <c r="E3753" s="441"/>
      <c r="F3753" s="441"/>
      <c r="G3753" s="441"/>
      <c r="H3753" s="441">
        <f t="shared" si="3191"/>
        <v>0</v>
      </c>
      <c r="I3753" s="441"/>
      <c r="J3753" s="445"/>
      <c r="K3753" s="358"/>
      <c r="L3753" s="358"/>
      <c r="M3753" s="358"/>
      <c r="N3753" s="358"/>
      <c r="O3753" s="358"/>
      <c r="P3753" s="358"/>
      <c r="Q3753" s="358"/>
      <c r="R3753" s="358"/>
      <c r="S3753" s="358"/>
      <c r="T3753" s="358"/>
      <c r="U3753" s="358"/>
      <c r="V3753" s="358"/>
      <c r="W3753" s="358"/>
      <c r="X3753" s="358"/>
      <c r="Y3753" s="358"/>
      <c r="Z3753" s="358"/>
      <c r="AA3753" s="358"/>
      <c r="AB3753" s="358"/>
      <c r="AC3753" s="358"/>
      <c r="AD3753" s="358"/>
      <c r="AE3753" s="358"/>
      <c r="AF3753" s="358"/>
      <c r="AG3753" s="358"/>
      <c r="AH3753" s="358"/>
      <c r="AI3753" s="358"/>
      <c r="AJ3753" s="358"/>
      <c r="AK3753" s="396"/>
    </row>
    <row r="3754" spans="1:37" x14ac:dyDescent="0.25">
      <c r="A3754" s="353" t="s">
        <v>305</v>
      </c>
      <c r="B3754" s="353" t="s">
        <v>305</v>
      </c>
      <c r="C3754" s="441">
        <f t="shared" ref="C3754:H3754" si="3192">C94</f>
        <v>2500</v>
      </c>
      <c r="D3754" s="441"/>
      <c r="E3754" s="441"/>
      <c r="F3754" s="441"/>
      <c r="G3754" s="441"/>
      <c r="H3754" s="441">
        <f t="shared" si="3192"/>
        <v>0</v>
      </c>
      <c r="I3754" s="441"/>
      <c r="J3754" s="445"/>
      <c r="K3754" s="358"/>
      <c r="L3754" s="358"/>
      <c r="M3754" s="358"/>
      <c r="N3754" s="358"/>
      <c r="O3754" s="358"/>
      <c r="P3754" s="358"/>
      <c r="Q3754" s="358"/>
      <c r="R3754" s="358"/>
      <c r="S3754" s="358"/>
      <c r="T3754" s="358"/>
      <c r="U3754" s="358"/>
      <c r="V3754" s="358"/>
      <c r="W3754" s="358"/>
      <c r="X3754" s="358"/>
      <c r="Y3754" s="358"/>
      <c r="Z3754" s="358"/>
      <c r="AA3754" s="358"/>
      <c r="AB3754" s="358"/>
      <c r="AC3754" s="358"/>
      <c r="AD3754" s="358"/>
      <c r="AE3754" s="358"/>
      <c r="AF3754" s="358"/>
      <c r="AG3754" s="358"/>
      <c r="AH3754" s="358"/>
      <c r="AI3754" s="358"/>
      <c r="AJ3754" s="358"/>
      <c r="AK3754" s="396"/>
    </row>
    <row r="3755" spans="1:37" x14ac:dyDescent="0.25">
      <c r="A3755" s="353" t="s">
        <v>282</v>
      </c>
      <c r="B3755" s="353" t="s">
        <v>282</v>
      </c>
      <c r="C3755" s="441">
        <f t="shared" ref="C3755:H3755" si="3193">C95</f>
        <v>2496</v>
      </c>
      <c r="D3755" s="441"/>
      <c r="E3755" s="441"/>
      <c r="F3755" s="441"/>
      <c r="G3755" s="441"/>
      <c r="H3755" s="441">
        <f t="shared" si="3193"/>
        <v>0</v>
      </c>
      <c r="I3755" s="441"/>
      <c r="J3755" s="445"/>
      <c r="K3755" s="358"/>
      <c r="L3755" s="358"/>
      <c r="M3755" s="358"/>
      <c r="N3755" s="358"/>
      <c r="O3755" s="358"/>
      <c r="P3755" s="358"/>
      <c r="Q3755" s="358"/>
      <c r="R3755" s="358"/>
      <c r="S3755" s="358"/>
      <c r="T3755" s="358"/>
      <c r="U3755" s="358"/>
      <c r="V3755" s="358"/>
      <c r="W3755" s="358"/>
      <c r="X3755" s="358"/>
      <c r="Y3755" s="358"/>
      <c r="Z3755" s="358"/>
      <c r="AA3755" s="358"/>
      <c r="AB3755" s="358"/>
      <c r="AC3755" s="358"/>
      <c r="AD3755" s="358"/>
      <c r="AE3755" s="358"/>
      <c r="AF3755" s="358"/>
      <c r="AG3755" s="358"/>
      <c r="AH3755" s="358"/>
      <c r="AI3755" s="358"/>
      <c r="AJ3755" s="358"/>
      <c r="AK3755" s="396"/>
    </row>
    <row r="3756" spans="1:37" x14ac:dyDescent="0.25">
      <c r="A3756" s="353" t="s">
        <v>243</v>
      </c>
      <c r="B3756" s="353" t="s">
        <v>514</v>
      </c>
      <c r="C3756" s="441">
        <f t="shared" ref="C3756:H3756" si="3194">C96</f>
        <v>5000</v>
      </c>
      <c r="D3756" s="441"/>
      <c r="E3756" s="441"/>
      <c r="F3756" s="441"/>
      <c r="G3756" s="441"/>
      <c r="H3756" s="441">
        <f t="shared" si="3194"/>
        <v>0</v>
      </c>
      <c r="I3756" s="441"/>
      <c r="J3756" s="445"/>
      <c r="K3756" s="358"/>
      <c r="L3756" s="358"/>
      <c r="M3756" s="358"/>
      <c r="N3756" s="358"/>
      <c r="O3756" s="358"/>
      <c r="P3756" s="358"/>
      <c r="Q3756" s="358"/>
      <c r="R3756" s="358"/>
      <c r="S3756" s="358"/>
      <c r="T3756" s="358"/>
      <c r="U3756" s="358"/>
      <c r="V3756" s="358"/>
      <c r="W3756" s="358"/>
      <c r="X3756" s="358"/>
      <c r="Y3756" s="358"/>
      <c r="Z3756" s="358"/>
      <c r="AA3756" s="358"/>
      <c r="AB3756" s="358"/>
      <c r="AC3756" s="358"/>
      <c r="AD3756" s="358"/>
      <c r="AE3756" s="358"/>
      <c r="AF3756" s="358"/>
      <c r="AG3756" s="358"/>
      <c r="AH3756" s="358"/>
      <c r="AI3756" s="358"/>
      <c r="AJ3756" s="358"/>
      <c r="AK3756" s="396"/>
    </row>
    <row r="3757" spans="1:37" x14ac:dyDescent="0.25">
      <c r="A3757" s="353" t="s">
        <v>243</v>
      </c>
      <c r="B3757" s="353" t="s">
        <v>456</v>
      </c>
      <c r="C3757" s="441">
        <f t="shared" ref="C3757:H3757" si="3195">C97</f>
        <v>6250</v>
      </c>
      <c r="D3757" s="441"/>
      <c r="E3757" s="441"/>
      <c r="F3757" s="441"/>
      <c r="G3757" s="441"/>
      <c r="H3757" s="441">
        <f t="shared" si="3195"/>
        <v>0</v>
      </c>
      <c r="I3757" s="441"/>
      <c r="J3757" s="445"/>
      <c r="K3757" s="358"/>
      <c r="L3757" s="358"/>
      <c r="M3757" s="358"/>
      <c r="N3757" s="358"/>
      <c r="O3757" s="358"/>
      <c r="P3757" s="358"/>
      <c r="Q3757" s="358"/>
      <c r="R3757" s="358"/>
      <c r="S3757" s="358"/>
      <c r="T3757" s="358"/>
      <c r="U3757" s="358"/>
      <c r="V3757" s="358"/>
      <c r="W3757" s="358"/>
      <c r="X3757" s="358"/>
      <c r="Y3757" s="358"/>
      <c r="Z3757" s="358"/>
      <c r="AA3757" s="358"/>
      <c r="AB3757" s="358"/>
      <c r="AC3757" s="358"/>
      <c r="AD3757" s="358"/>
      <c r="AE3757" s="358"/>
      <c r="AF3757" s="358"/>
      <c r="AG3757" s="358"/>
      <c r="AH3757" s="358"/>
      <c r="AI3757" s="358"/>
      <c r="AJ3757" s="358"/>
      <c r="AK3757" s="396"/>
    </row>
    <row r="3758" spans="1:37" x14ac:dyDescent="0.25">
      <c r="A3758" s="353" t="s">
        <v>411</v>
      </c>
      <c r="B3758" s="353" t="s">
        <v>411</v>
      </c>
      <c r="C3758" s="441">
        <f t="shared" ref="C3758:H3758" si="3196">C98</f>
        <v>2500</v>
      </c>
      <c r="D3758" s="441"/>
      <c r="E3758" s="441"/>
      <c r="F3758" s="441"/>
      <c r="G3758" s="441"/>
      <c r="H3758" s="441">
        <f t="shared" si="3196"/>
        <v>0</v>
      </c>
      <c r="I3758" s="441"/>
      <c r="J3758" s="445"/>
      <c r="K3758" s="358"/>
      <c r="L3758" s="358"/>
      <c r="M3758" s="358"/>
      <c r="N3758" s="358"/>
      <c r="O3758" s="358"/>
      <c r="P3758" s="358"/>
      <c r="Q3758" s="358"/>
      <c r="R3758" s="358"/>
      <c r="S3758" s="358"/>
      <c r="T3758" s="358"/>
      <c r="U3758" s="358"/>
      <c r="V3758" s="358"/>
      <c r="W3758" s="358"/>
      <c r="X3758" s="358"/>
      <c r="Y3758" s="358"/>
      <c r="Z3758" s="358"/>
      <c r="AA3758" s="358"/>
      <c r="AB3758" s="358"/>
      <c r="AC3758" s="358"/>
      <c r="AD3758" s="358"/>
      <c r="AE3758" s="358"/>
      <c r="AF3758" s="358"/>
      <c r="AG3758" s="358"/>
      <c r="AH3758" s="358"/>
      <c r="AI3758" s="358"/>
      <c r="AJ3758" s="358"/>
      <c r="AK3758" s="396"/>
    </row>
    <row r="3759" spans="1:37" x14ac:dyDescent="0.25">
      <c r="A3759" s="353" t="s">
        <v>524</v>
      </c>
      <c r="B3759" s="353" t="s">
        <v>524</v>
      </c>
      <c r="C3759" s="441">
        <f t="shared" ref="C3759:H3759" si="3197">C99</f>
        <v>2333</v>
      </c>
      <c r="D3759" s="441"/>
      <c r="E3759" s="441"/>
      <c r="F3759" s="441"/>
      <c r="G3759" s="441"/>
      <c r="H3759" s="441">
        <f t="shared" si="3197"/>
        <v>0</v>
      </c>
      <c r="I3759" s="441"/>
      <c r="J3759" s="445"/>
      <c r="K3759" s="358"/>
      <c r="L3759" s="358"/>
      <c r="M3759" s="358"/>
      <c r="N3759" s="358"/>
      <c r="O3759" s="358"/>
      <c r="P3759" s="358"/>
      <c r="Q3759" s="358"/>
      <c r="R3759" s="358"/>
      <c r="S3759" s="358"/>
      <c r="T3759" s="358"/>
      <c r="U3759" s="358"/>
      <c r="V3759" s="358"/>
      <c r="W3759" s="358"/>
      <c r="X3759" s="358"/>
      <c r="Y3759" s="358"/>
      <c r="Z3759" s="358"/>
      <c r="AA3759" s="358"/>
      <c r="AB3759" s="358"/>
      <c r="AC3759" s="358"/>
      <c r="AD3759" s="358"/>
      <c r="AE3759" s="358"/>
      <c r="AF3759" s="358"/>
      <c r="AG3759" s="358"/>
      <c r="AH3759" s="358"/>
      <c r="AI3759" s="358"/>
      <c r="AJ3759" s="358"/>
      <c r="AK3759" s="396"/>
    </row>
    <row r="3760" spans="1:37" x14ac:dyDescent="0.25">
      <c r="A3760" s="353" t="s">
        <v>318</v>
      </c>
      <c r="B3760" s="353" t="s">
        <v>318</v>
      </c>
      <c r="C3760" s="441">
        <f t="shared" ref="C3760:H3760" si="3198">C100</f>
        <v>5000</v>
      </c>
      <c r="D3760" s="441"/>
      <c r="E3760" s="441"/>
      <c r="F3760" s="441"/>
      <c r="G3760" s="441"/>
      <c r="H3760" s="441">
        <f t="shared" si="3198"/>
        <v>0</v>
      </c>
      <c r="I3760" s="441"/>
      <c r="J3760" s="445"/>
      <c r="K3760" s="358"/>
      <c r="L3760" s="358"/>
      <c r="M3760" s="358"/>
      <c r="N3760" s="358"/>
      <c r="O3760" s="358"/>
      <c r="P3760" s="358"/>
      <c r="Q3760" s="358"/>
      <c r="R3760" s="358"/>
      <c r="S3760" s="358"/>
      <c r="T3760" s="358"/>
      <c r="U3760" s="358"/>
      <c r="V3760" s="358"/>
      <c r="W3760" s="358"/>
      <c r="X3760" s="358"/>
      <c r="Y3760" s="358"/>
      <c r="Z3760" s="358"/>
      <c r="AA3760" s="358"/>
      <c r="AB3760" s="358"/>
      <c r="AC3760" s="358"/>
      <c r="AD3760" s="358"/>
      <c r="AE3760" s="358"/>
      <c r="AF3760" s="358"/>
      <c r="AG3760" s="358"/>
      <c r="AH3760" s="358"/>
      <c r="AI3760" s="358"/>
      <c r="AJ3760" s="358"/>
      <c r="AK3760" s="396"/>
    </row>
    <row r="3761" spans="1:37" x14ac:dyDescent="0.25">
      <c r="A3761" s="353" t="s">
        <v>400</v>
      </c>
      <c r="B3761" s="353" t="s">
        <v>400</v>
      </c>
      <c r="C3761" s="441">
        <f t="shared" ref="C3761:H3761" si="3199">C101</f>
        <v>1998.0000000000002</v>
      </c>
      <c r="D3761" s="441"/>
      <c r="E3761" s="441"/>
      <c r="F3761" s="441"/>
      <c r="G3761" s="441"/>
      <c r="H3761" s="441">
        <f t="shared" si="3199"/>
        <v>0</v>
      </c>
      <c r="I3761" s="441"/>
      <c r="J3761" s="445"/>
      <c r="K3761" s="358"/>
      <c r="L3761" s="358"/>
      <c r="M3761" s="358"/>
      <c r="N3761" s="358"/>
      <c r="O3761" s="358"/>
      <c r="P3761" s="358"/>
      <c r="Q3761" s="358"/>
      <c r="R3761" s="358"/>
      <c r="S3761" s="358"/>
      <c r="T3761" s="358"/>
      <c r="U3761" s="358"/>
      <c r="V3761" s="358"/>
      <c r="W3761" s="358"/>
      <c r="X3761" s="358"/>
      <c r="Y3761" s="358"/>
      <c r="Z3761" s="358"/>
      <c r="AA3761" s="358"/>
      <c r="AB3761" s="358"/>
      <c r="AC3761" s="358"/>
      <c r="AD3761" s="358"/>
      <c r="AE3761" s="358"/>
      <c r="AF3761" s="358"/>
      <c r="AG3761" s="358"/>
      <c r="AH3761" s="358"/>
      <c r="AI3761" s="358"/>
      <c r="AJ3761" s="358"/>
      <c r="AK3761" s="396"/>
    </row>
    <row r="3762" spans="1:37" x14ac:dyDescent="0.25">
      <c r="A3762" s="353" t="s">
        <v>334</v>
      </c>
      <c r="B3762" s="353" t="s">
        <v>334</v>
      </c>
      <c r="C3762" s="441">
        <f t="shared" ref="C3762:H3762" si="3200">C102</f>
        <v>500</v>
      </c>
      <c r="D3762" s="441"/>
      <c r="E3762" s="441"/>
      <c r="F3762" s="441"/>
      <c r="G3762" s="441"/>
      <c r="H3762" s="441">
        <f t="shared" si="3200"/>
        <v>0</v>
      </c>
      <c r="I3762" s="441"/>
      <c r="J3762" s="445"/>
      <c r="K3762" s="358"/>
      <c r="L3762" s="358"/>
      <c r="M3762" s="358"/>
      <c r="N3762" s="358"/>
      <c r="O3762" s="358"/>
      <c r="P3762" s="358"/>
      <c r="Q3762" s="358"/>
      <c r="R3762" s="358"/>
      <c r="S3762" s="358"/>
      <c r="T3762" s="358"/>
      <c r="U3762" s="358"/>
      <c r="V3762" s="358"/>
      <c r="W3762" s="358"/>
      <c r="X3762" s="358"/>
      <c r="Y3762" s="358"/>
      <c r="Z3762" s="358"/>
      <c r="AA3762" s="358"/>
      <c r="AB3762" s="358"/>
      <c r="AC3762" s="358"/>
      <c r="AD3762" s="358"/>
      <c r="AE3762" s="358"/>
      <c r="AF3762" s="358"/>
      <c r="AG3762" s="358"/>
      <c r="AH3762" s="358"/>
      <c r="AI3762" s="358"/>
      <c r="AJ3762" s="358"/>
      <c r="AK3762" s="396"/>
    </row>
    <row r="3763" spans="1:37" x14ac:dyDescent="0.25">
      <c r="A3763" s="353" t="s">
        <v>420</v>
      </c>
      <c r="B3763" s="353" t="s">
        <v>421</v>
      </c>
      <c r="C3763" s="441">
        <f t="shared" ref="C3763:H3763" si="3201">C103</f>
        <v>6250</v>
      </c>
      <c r="D3763" s="441"/>
      <c r="E3763" s="441"/>
      <c r="F3763" s="441"/>
      <c r="G3763" s="441"/>
      <c r="H3763" s="441">
        <f t="shared" si="3201"/>
        <v>0</v>
      </c>
      <c r="I3763" s="441"/>
      <c r="J3763" s="445"/>
      <c r="K3763" s="358"/>
      <c r="L3763" s="358"/>
      <c r="M3763" s="358"/>
      <c r="N3763" s="358"/>
      <c r="O3763" s="358"/>
      <c r="P3763" s="358"/>
      <c r="Q3763" s="358"/>
      <c r="R3763" s="358"/>
      <c r="S3763" s="358"/>
      <c r="T3763" s="358"/>
      <c r="U3763" s="358"/>
      <c r="V3763" s="358"/>
      <c r="W3763" s="358"/>
      <c r="X3763" s="358"/>
      <c r="Y3763" s="358"/>
      <c r="Z3763" s="358"/>
      <c r="AA3763" s="358"/>
      <c r="AB3763" s="358"/>
      <c r="AC3763" s="358"/>
      <c r="AD3763" s="358"/>
      <c r="AE3763" s="358"/>
      <c r="AF3763" s="358"/>
      <c r="AG3763" s="358"/>
      <c r="AH3763" s="358"/>
      <c r="AI3763" s="358"/>
      <c r="AJ3763" s="358"/>
      <c r="AK3763" s="396"/>
    </row>
    <row r="3764" spans="1:37" x14ac:dyDescent="0.25">
      <c r="A3764" s="353" t="s">
        <v>245</v>
      </c>
      <c r="B3764" s="353" t="s">
        <v>408</v>
      </c>
      <c r="C3764" s="441">
        <f t="shared" ref="C3764:H3764" si="3202">C104</f>
        <v>6250</v>
      </c>
      <c r="D3764" s="441"/>
      <c r="E3764" s="441"/>
      <c r="F3764" s="441"/>
      <c r="G3764" s="441"/>
      <c r="H3764" s="441">
        <f t="shared" si="3202"/>
        <v>0</v>
      </c>
      <c r="I3764" s="441"/>
      <c r="J3764" s="445"/>
      <c r="K3764" s="358"/>
      <c r="L3764" s="358"/>
      <c r="M3764" s="358"/>
      <c r="N3764" s="358"/>
      <c r="O3764" s="358"/>
      <c r="P3764" s="358"/>
      <c r="Q3764" s="358"/>
      <c r="R3764" s="358"/>
      <c r="S3764" s="358"/>
      <c r="T3764" s="358"/>
      <c r="U3764" s="358"/>
      <c r="V3764" s="358"/>
      <c r="W3764" s="358"/>
      <c r="X3764" s="358"/>
      <c r="Y3764" s="358"/>
      <c r="Z3764" s="358"/>
      <c r="AA3764" s="358"/>
      <c r="AB3764" s="358"/>
      <c r="AC3764" s="358"/>
      <c r="AD3764" s="358"/>
      <c r="AE3764" s="358"/>
      <c r="AF3764" s="358"/>
      <c r="AG3764" s="358"/>
      <c r="AH3764" s="358"/>
      <c r="AI3764" s="358"/>
      <c r="AJ3764" s="358"/>
      <c r="AK3764" s="396"/>
    </row>
    <row r="3765" spans="1:37" x14ac:dyDescent="0.25">
      <c r="A3765" s="353" t="s">
        <v>245</v>
      </c>
      <c r="B3765" s="353" t="s">
        <v>362</v>
      </c>
      <c r="C3765" s="441">
        <f t="shared" ref="C3765:H3765" si="3203">C105</f>
        <v>6250</v>
      </c>
      <c r="D3765" s="441"/>
      <c r="E3765" s="441"/>
      <c r="F3765" s="441"/>
      <c r="G3765" s="441"/>
      <c r="H3765" s="441">
        <f t="shared" si="3203"/>
        <v>0</v>
      </c>
      <c r="I3765" s="441"/>
      <c r="J3765" s="445"/>
      <c r="K3765" s="358"/>
      <c r="L3765" s="358"/>
      <c r="M3765" s="358"/>
      <c r="N3765" s="358"/>
      <c r="O3765" s="358"/>
      <c r="P3765" s="358"/>
      <c r="Q3765" s="358"/>
      <c r="R3765" s="358"/>
      <c r="S3765" s="358"/>
      <c r="T3765" s="358"/>
      <c r="U3765" s="358"/>
      <c r="V3765" s="358"/>
      <c r="W3765" s="358"/>
      <c r="X3765" s="358"/>
      <c r="Y3765" s="358"/>
      <c r="Z3765" s="358"/>
      <c r="AA3765" s="358"/>
      <c r="AB3765" s="358"/>
      <c r="AC3765" s="358"/>
      <c r="AD3765" s="358"/>
      <c r="AE3765" s="358"/>
      <c r="AF3765" s="358"/>
      <c r="AG3765" s="358"/>
      <c r="AH3765" s="358"/>
      <c r="AI3765" s="358"/>
      <c r="AJ3765" s="358"/>
      <c r="AK3765" s="396"/>
    </row>
    <row r="3766" spans="1:37" x14ac:dyDescent="0.25">
      <c r="A3766" s="353" t="s">
        <v>412</v>
      </c>
      <c r="B3766" s="353" t="s">
        <v>413</v>
      </c>
      <c r="C3766" s="441">
        <f t="shared" ref="C3766:H3766" si="3204">C106</f>
        <v>20000</v>
      </c>
      <c r="D3766" s="441"/>
      <c r="E3766" s="441"/>
      <c r="F3766" s="441"/>
      <c r="G3766" s="441"/>
      <c r="H3766" s="441">
        <f t="shared" si="3204"/>
        <v>0</v>
      </c>
      <c r="I3766" s="441"/>
      <c r="J3766" s="445"/>
      <c r="K3766" s="358"/>
      <c r="L3766" s="358"/>
      <c r="M3766" s="358"/>
      <c r="N3766" s="358"/>
      <c r="O3766" s="358"/>
      <c r="P3766" s="358"/>
      <c r="Q3766" s="358"/>
      <c r="R3766" s="358"/>
      <c r="S3766" s="358"/>
      <c r="T3766" s="358"/>
      <c r="U3766" s="358"/>
      <c r="V3766" s="358"/>
      <c r="W3766" s="358"/>
      <c r="X3766" s="358"/>
      <c r="Y3766" s="358"/>
      <c r="Z3766" s="358"/>
      <c r="AA3766" s="358"/>
      <c r="AB3766" s="358"/>
      <c r="AC3766" s="358"/>
      <c r="AD3766" s="358"/>
      <c r="AE3766" s="358"/>
      <c r="AF3766" s="358"/>
      <c r="AG3766" s="358"/>
      <c r="AH3766" s="358"/>
      <c r="AI3766" s="358"/>
      <c r="AJ3766" s="358"/>
      <c r="AK3766" s="396"/>
    </row>
    <row r="3767" spans="1:37" x14ac:dyDescent="0.25">
      <c r="A3767" s="353" t="s">
        <v>246</v>
      </c>
      <c r="B3767" s="353" t="s">
        <v>274</v>
      </c>
      <c r="C3767" s="441">
        <f t="shared" ref="C3767:H3767" si="3205">C107</f>
        <v>40000</v>
      </c>
      <c r="D3767" s="441"/>
      <c r="E3767" s="441"/>
      <c r="F3767" s="441"/>
      <c r="G3767" s="441"/>
      <c r="H3767" s="441">
        <f t="shared" si="3205"/>
        <v>0</v>
      </c>
      <c r="I3767" s="441"/>
      <c r="J3767" s="445"/>
      <c r="K3767" s="358"/>
      <c r="L3767" s="358"/>
      <c r="M3767" s="358"/>
      <c r="N3767" s="358"/>
      <c r="O3767" s="358"/>
      <c r="P3767" s="358"/>
      <c r="Q3767" s="358"/>
      <c r="R3767" s="358"/>
      <c r="S3767" s="358"/>
      <c r="T3767" s="358"/>
      <c r="U3767" s="358"/>
      <c r="V3767" s="358"/>
      <c r="W3767" s="358"/>
      <c r="X3767" s="358"/>
      <c r="Y3767" s="358"/>
      <c r="Z3767" s="358"/>
      <c r="AA3767" s="358"/>
      <c r="AB3767" s="358"/>
      <c r="AC3767" s="358"/>
      <c r="AD3767" s="358"/>
      <c r="AE3767" s="358"/>
      <c r="AF3767" s="358"/>
      <c r="AG3767" s="358"/>
      <c r="AH3767" s="358"/>
      <c r="AI3767" s="358"/>
      <c r="AJ3767" s="358"/>
      <c r="AK3767" s="396"/>
    </row>
    <row r="3768" spans="1:37" x14ac:dyDescent="0.25">
      <c r="A3768" s="353" t="s">
        <v>247</v>
      </c>
      <c r="B3768" s="353" t="s">
        <v>269</v>
      </c>
      <c r="C3768" s="441">
        <f t="shared" ref="C3768:H3768" si="3206">C108</f>
        <v>25000</v>
      </c>
      <c r="D3768" s="441"/>
      <c r="E3768" s="441"/>
      <c r="F3768" s="441"/>
      <c r="G3768" s="441"/>
      <c r="H3768" s="441">
        <f t="shared" si="3206"/>
        <v>0</v>
      </c>
      <c r="I3768" s="441"/>
      <c r="J3768" s="445"/>
      <c r="K3768" s="358"/>
      <c r="L3768" s="358"/>
      <c r="M3768" s="358"/>
      <c r="N3768" s="358"/>
      <c r="O3768" s="358"/>
      <c r="P3768" s="358"/>
      <c r="Q3768" s="358"/>
      <c r="R3768" s="358"/>
      <c r="S3768" s="358"/>
      <c r="T3768" s="358"/>
      <c r="U3768" s="358"/>
      <c r="V3768" s="358"/>
      <c r="W3768" s="358"/>
      <c r="X3768" s="358"/>
      <c r="Y3768" s="358"/>
      <c r="Z3768" s="358"/>
      <c r="AA3768" s="358"/>
      <c r="AB3768" s="358"/>
      <c r="AC3768" s="358"/>
      <c r="AD3768" s="358"/>
      <c r="AE3768" s="358"/>
      <c r="AF3768" s="358"/>
      <c r="AG3768" s="358"/>
      <c r="AH3768" s="358"/>
      <c r="AI3768" s="358"/>
      <c r="AJ3768" s="358"/>
      <c r="AK3768" s="396"/>
    </row>
    <row r="3769" spans="1:37" x14ac:dyDescent="0.25">
      <c r="A3769" s="353" t="s">
        <v>247</v>
      </c>
      <c r="B3769" s="353" t="s">
        <v>473</v>
      </c>
      <c r="C3769" s="441">
        <f t="shared" ref="C3769:H3769" si="3207">C109</f>
        <v>12500</v>
      </c>
      <c r="D3769" s="441"/>
      <c r="E3769" s="441"/>
      <c r="F3769" s="441"/>
      <c r="G3769" s="441"/>
      <c r="H3769" s="441">
        <f t="shared" si="3207"/>
        <v>0</v>
      </c>
      <c r="I3769" s="441"/>
      <c r="J3769" s="445"/>
      <c r="K3769" s="358"/>
      <c r="L3769" s="358"/>
      <c r="M3769" s="358"/>
      <c r="N3769" s="358"/>
      <c r="O3769" s="358"/>
      <c r="P3769" s="358"/>
      <c r="Q3769" s="358"/>
      <c r="R3769" s="358"/>
      <c r="S3769" s="358"/>
      <c r="T3769" s="358"/>
      <c r="U3769" s="358"/>
      <c r="V3769" s="358"/>
      <c r="W3769" s="358"/>
      <c r="X3769" s="358"/>
      <c r="Y3769" s="358"/>
      <c r="Z3769" s="358"/>
      <c r="AA3769" s="358"/>
      <c r="AB3769" s="358"/>
      <c r="AC3769" s="358"/>
      <c r="AD3769" s="358"/>
      <c r="AE3769" s="358"/>
      <c r="AF3769" s="358"/>
      <c r="AG3769" s="358"/>
      <c r="AH3769" s="358"/>
      <c r="AI3769" s="358"/>
      <c r="AJ3769" s="358"/>
      <c r="AK3769" s="396"/>
    </row>
    <row r="3770" spans="1:37" x14ac:dyDescent="0.25">
      <c r="A3770" s="353" t="s">
        <v>325</v>
      </c>
      <c r="B3770" s="353" t="s">
        <v>325</v>
      </c>
      <c r="C3770" s="441">
        <f t="shared" ref="C3770:H3770" si="3208">C110</f>
        <v>20000</v>
      </c>
      <c r="D3770" s="441"/>
      <c r="E3770" s="441"/>
      <c r="F3770" s="441"/>
      <c r="G3770" s="441"/>
      <c r="H3770" s="441">
        <f t="shared" si="3208"/>
        <v>0</v>
      </c>
      <c r="I3770" s="441"/>
      <c r="J3770" s="445"/>
      <c r="K3770" s="358"/>
      <c r="L3770" s="358"/>
      <c r="M3770" s="358"/>
      <c r="N3770" s="358"/>
      <c r="O3770" s="358"/>
      <c r="P3770" s="358"/>
      <c r="Q3770" s="358"/>
      <c r="R3770" s="358"/>
      <c r="S3770" s="358"/>
      <c r="T3770" s="358"/>
      <c r="U3770" s="358"/>
      <c r="V3770" s="358"/>
      <c r="W3770" s="358"/>
      <c r="X3770" s="358"/>
      <c r="Y3770" s="358"/>
      <c r="Z3770" s="358"/>
      <c r="AA3770" s="358"/>
      <c r="AB3770" s="358"/>
      <c r="AC3770" s="358"/>
      <c r="AD3770" s="358"/>
      <c r="AE3770" s="358"/>
      <c r="AF3770" s="358"/>
      <c r="AG3770" s="358"/>
      <c r="AH3770" s="358"/>
      <c r="AI3770" s="358"/>
      <c r="AJ3770" s="358"/>
      <c r="AK3770" s="396"/>
    </row>
    <row r="3771" spans="1:37" x14ac:dyDescent="0.25">
      <c r="A3771" s="353" t="s">
        <v>248</v>
      </c>
      <c r="B3771" s="353" t="s">
        <v>297</v>
      </c>
      <c r="C3771" s="441">
        <f t="shared" ref="C3771:H3771" si="3209">C111</f>
        <v>20000</v>
      </c>
      <c r="D3771" s="441"/>
      <c r="E3771" s="441"/>
      <c r="F3771" s="441"/>
      <c r="G3771" s="441"/>
      <c r="H3771" s="441">
        <f t="shared" si="3209"/>
        <v>0</v>
      </c>
      <c r="I3771" s="441"/>
      <c r="J3771" s="445"/>
      <c r="K3771" s="358"/>
      <c r="L3771" s="358"/>
      <c r="M3771" s="358"/>
      <c r="N3771" s="358"/>
      <c r="O3771" s="358"/>
      <c r="P3771" s="358"/>
      <c r="Q3771" s="358"/>
      <c r="R3771" s="358"/>
      <c r="S3771" s="358"/>
      <c r="T3771" s="358"/>
      <c r="U3771" s="358"/>
      <c r="V3771" s="358"/>
      <c r="W3771" s="358"/>
      <c r="X3771" s="358"/>
      <c r="Y3771" s="358"/>
      <c r="Z3771" s="358"/>
      <c r="AA3771" s="358"/>
      <c r="AB3771" s="358"/>
      <c r="AC3771" s="358"/>
      <c r="AD3771" s="358"/>
      <c r="AE3771" s="358"/>
      <c r="AF3771" s="358"/>
      <c r="AG3771" s="358"/>
      <c r="AH3771" s="358"/>
      <c r="AI3771" s="358"/>
      <c r="AJ3771" s="358"/>
      <c r="AK3771" s="396"/>
    </row>
    <row r="3772" spans="1:37" x14ac:dyDescent="0.25">
      <c r="A3772" s="353" t="s">
        <v>248</v>
      </c>
      <c r="B3772" s="353" t="s">
        <v>356</v>
      </c>
      <c r="C3772" s="441">
        <f t="shared" ref="C3772:H3772" si="3210">C112</f>
        <v>20000</v>
      </c>
      <c r="D3772" s="441"/>
      <c r="E3772" s="441"/>
      <c r="F3772" s="441"/>
      <c r="G3772" s="441"/>
      <c r="H3772" s="441">
        <f t="shared" si="3210"/>
        <v>0</v>
      </c>
      <c r="I3772" s="441"/>
      <c r="J3772" s="445"/>
      <c r="K3772" s="358"/>
      <c r="L3772" s="358"/>
      <c r="M3772" s="358"/>
      <c r="N3772" s="358"/>
      <c r="O3772" s="358"/>
      <c r="P3772" s="358"/>
      <c r="Q3772" s="358"/>
      <c r="R3772" s="358"/>
      <c r="S3772" s="358"/>
      <c r="T3772" s="358"/>
      <c r="U3772" s="358"/>
      <c r="V3772" s="358"/>
      <c r="W3772" s="358"/>
      <c r="X3772" s="358"/>
      <c r="Y3772" s="358"/>
      <c r="Z3772" s="358"/>
      <c r="AA3772" s="358"/>
      <c r="AB3772" s="358"/>
      <c r="AC3772" s="358"/>
      <c r="AD3772" s="358"/>
      <c r="AE3772" s="358"/>
      <c r="AF3772" s="358"/>
      <c r="AG3772" s="358"/>
      <c r="AH3772" s="358"/>
      <c r="AI3772" s="358"/>
      <c r="AJ3772" s="358"/>
      <c r="AK3772" s="396"/>
    </row>
    <row r="3773" spans="1:37" x14ac:dyDescent="0.25">
      <c r="A3773" s="353" t="s">
        <v>249</v>
      </c>
      <c r="B3773" s="353" t="s">
        <v>352</v>
      </c>
      <c r="C3773" s="441">
        <f t="shared" ref="C3773:H3773" si="3211">C113</f>
        <v>20000</v>
      </c>
      <c r="D3773" s="441"/>
      <c r="E3773" s="441"/>
      <c r="F3773" s="441"/>
      <c r="G3773" s="441"/>
      <c r="H3773" s="441">
        <f t="shared" si="3211"/>
        <v>0</v>
      </c>
      <c r="I3773" s="441"/>
      <c r="J3773" s="445"/>
      <c r="K3773" s="358"/>
      <c r="L3773" s="358"/>
      <c r="M3773" s="358"/>
      <c r="N3773" s="358"/>
      <c r="O3773" s="358"/>
      <c r="P3773" s="358"/>
      <c r="Q3773" s="358"/>
      <c r="R3773" s="358"/>
      <c r="S3773" s="358"/>
      <c r="T3773" s="358"/>
      <c r="U3773" s="358"/>
      <c r="V3773" s="358"/>
      <c r="W3773" s="358"/>
      <c r="X3773" s="358"/>
      <c r="Y3773" s="358"/>
      <c r="Z3773" s="358"/>
      <c r="AA3773" s="358"/>
      <c r="AB3773" s="358"/>
      <c r="AC3773" s="358"/>
      <c r="AD3773" s="358"/>
      <c r="AE3773" s="358"/>
      <c r="AF3773" s="358"/>
      <c r="AG3773" s="358"/>
      <c r="AH3773" s="358"/>
      <c r="AI3773" s="358"/>
      <c r="AJ3773" s="358"/>
      <c r="AK3773" s="396"/>
    </row>
    <row r="3774" spans="1:37" x14ac:dyDescent="0.25">
      <c r="A3774" s="353" t="s">
        <v>249</v>
      </c>
      <c r="B3774" s="353" t="s">
        <v>525</v>
      </c>
      <c r="C3774" s="441">
        <f t="shared" ref="C3774:H3774" si="3212">C114</f>
        <v>25000</v>
      </c>
      <c r="D3774" s="441"/>
      <c r="E3774" s="441"/>
      <c r="F3774" s="441"/>
      <c r="G3774" s="441"/>
      <c r="H3774" s="441">
        <f t="shared" si="3212"/>
        <v>0</v>
      </c>
      <c r="I3774" s="441"/>
      <c r="J3774" s="445"/>
      <c r="K3774" s="358"/>
      <c r="L3774" s="358"/>
      <c r="M3774" s="358"/>
      <c r="N3774" s="358"/>
      <c r="O3774" s="358"/>
      <c r="P3774" s="358"/>
      <c r="Q3774" s="358"/>
      <c r="R3774" s="358"/>
      <c r="S3774" s="358"/>
      <c r="T3774" s="358"/>
      <c r="U3774" s="358"/>
      <c r="V3774" s="358"/>
      <c r="W3774" s="358"/>
      <c r="X3774" s="358"/>
      <c r="Y3774" s="358"/>
      <c r="Z3774" s="358"/>
      <c r="AA3774" s="358"/>
      <c r="AB3774" s="358"/>
      <c r="AC3774" s="358"/>
      <c r="AD3774" s="358"/>
      <c r="AE3774" s="358"/>
      <c r="AF3774" s="358"/>
      <c r="AG3774" s="358"/>
      <c r="AH3774" s="358"/>
      <c r="AI3774" s="358"/>
      <c r="AJ3774" s="358"/>
      <c r="AK3774" s="396"/>
    </row>
    <row r="3775" spans="1:37" x14ac:dyDescent="0.25">
      <c r="A3775" s="353" t="s">
        <v>533</v>
      </c>
      <c r="B3775" s="353" t="s">
        <v>533</v>
      </c>
      <c r="C3775" s="441">
        <f t="shared" ref="C3775:H3775" si="3213">C115</f>
        <v>42000</v>
      </c>
      <c r="D3775" s="441"/>
      <c r="E3775" s="441"/>
      <c r="F3775" s="441"/>
      <c r="G3775" s="441"/>
      <c r="H3775" s="441">
        <f t="shared" si="3213"/>
        <v>0</v>
      </c>
      <c r="I3775" s="441"/>
      <c r="J3775" s="445"/>
      <c r="K3775" s="358"/>
      <c r="L3775" s="358"/>
      <c r="M3775" s="358"/>
      <c r="N3775" s="358"/>
      <c r="O3775" s="358"/>
      <c r="P3775" s="358"/>
      <c r="Q3775" s="358"/>
      <c r="R3775" s="358"/>
      <c r="S3775" s="358"/>
      <c r="T3775" s="358"/>
      <c r="U3775" s="358"/>
      <c r="V3775" s="358"/>
      <c r="W3775" s="358"/>
      <c r="X3775" s="358"/>
      <c r="Y3775" s="358"/>
      <c r="Z3775" s="358"/>
      <c r="AA3775" s="358"/>
      <c r="AB3775" s="358"/>
      <c r="AC3775" s="358"/>
      <c r="AD3775" s="358"/>
      <c r="AE3775" s="358"/>
      <c r="AF3775" s="358"/>
      <c r="AG3775" s="358"/>
      <c r="AH3775" s="358"/>
      <c r="AI3775" s="358"/>
      <c r="AJ3775" s="358"/>
      <c r="AK3775" s="396"/>
    </row>
    <row r="3776" spans="1:37" x14ac:dyDescent="0.25">
      <c r="A3776" s="353" t="s">
        <v>316</v>
      </c>
      <c r="B3776" s="353" t="s">
        <v>316</v>
      </c>
      <c r="C3776" s="441">
        <f t="shared" ref="C3776:H3776" si="3214">C116</f>
        <v>20000</v>
      </c>
      <c r="D3776" s="441"/>
      <c r="E3776" s="441"/>
      <c r="F3776" s="441"/>
      <c r="G3776" s="441"/>
      <c r="H3776" s="441">
        <f t="shared" si="3214"/>
        <v>0</v>
      </c>
      <c r="I3776" s="441"/>
      <c r="J3776" s="445"/>
      <c r="K3776" s="358"/>
      <c r="L3776" s="358"/>
      <c r="M3776" s="358"/>
      <c r="N3776" s="358"/>
      <c r="O3776" s="358"/>
      <c r="P3776" s="358"/>
      <c r="Q3776" s="358"/>
      <c r="R3776" s="358"/>
      <c r="S3776" s="358"/>
      <c r="T3776" s="358"/>
      <c r="U3776" s="358"/>
      <c r="V3776" s="358"/>
      <c r="W3776" s="358"/>
      <c r="X3776" s="358"/>
      <c r="Y3776" s="358"/>
      <c r="Z3776" s="358"/>
      <c r="AA3776" s="358"/>
      <c r="AB3776" s="358"/>
      <c r="AC3776" s="358"/>
      <c r="AD3776" s="358"/>
      <c r="AE3776" s="358"/>
      <c r="AF3776" s="358"/>
      <c r="AG3776" s="358"/>
      <c r="AH3776" s="358"/>
      <c r="AI3776" s="358"/>
      <c r="AJ3776" s="358"/>
      <c r="AK3776" s="396"/>
    </row>
    <row r="3777" spans="1:37" x14ac:dyDescent="0.25">
      <c r="A3777" s="353" t="s">
        <v>369</v>
      </c>
      <c r="B3777" s="353" t="s">
        <v>370</v>
      </c>
      <c r="C3777" s="441">
        <f t="shared" ref="C3777:H3777" si="3215">C117</f>
        <v>1800</v>
      </c>
      <c r="D3777" s="441"/>
      <c r="E3777" s="441"/>
      <c r="F3777" s="441"/>
      <c r="G3777" s="441"/>
      <c r="H3777" s="441">
        <f t="shared" si="3215"/>
        <v>0</v>
      </c>
      <c r="I3777" s="441"/>
      <c r="J3777" s="445"/>
      <c r="K3777" s="358"/>
      <c r="L3777" s="358"/>
      <c r="M3777" s="358"/>
      <c r="N3777" s="358"/>
      <c r="O3777" s="358"/>
      <c r="P3777" s="358"/>
      <c r="Q3777" s="358"/>
      <c r="R3777" s="358"/>
      <c r="S3777" s="358"/>
      <c r="T3777" s="358"/>
      <c r="U3777" s="358"/>
      <c r="V3777" s="358"/>
      <c r="W3777" s="358"/>
      <c r="X3777" s="358"/>
      <c r="Y3777" s="358"/>
      <c r="Z3777" s="358"/>
      <c r="AA3777" s="358"/>
      <c r="AB3777" s="358"/>
      <c r="AC3777" s="358"/>
      <c r="AD3777" s="358"/>
      <c r="AE3777" s="358"/>
      <c r="AF3777" s="358"/>
      <c r="AG3777" s="358"/>
      <c r="AH3777" s="358"/>
      <c r="AI3777" s="358"/>
      <c r="AJ3777" s="358"/>
      <c r="AK3777" s="396"/>
    </row>
    <row r="3778" spans="1:37" x14ac:dyDescent="0.25">
      <c r="A3778" s="353" t="s">
        <v>508</v>
      </c>
      <c r="B3778" s="353" t="s">
        <v>509</v>
      </c>
      <c r="C3778" s="441">
        <f t="shared" ref="C3778:H3778" si="3216">C118</f>
        <v>5000</v>
      </c>
      <c r="D3778" s="441"/>
      <c r="E3778" s="441"/>
      <c r="F3778" s="441"/>
      <c r="G3778" s="441"/>
      <c r="H3778" s="441">
        <f t="shared" si="3216"/>
        <v>0</v>
      </c>
      <c r="I3778" s="441"/>
      <c r="J3778" s="445"/>
      <c r="K3778" s="358"/>
      <c r="L3778" s="358"/>
      <c r="M3778" s="358"/>
      <c r="N3778" s="358"/>
      <c r="O3778" s="358"/>
      <c r="P3778" s="358"/>
      <c r="Q3778" s="358"/>
      <c r="R3778" s="358"/>
      <c r="S3778" s="358"/>
      <c r="T3778" s="358"/>
      <c r="U3778" s="358"/>
      <c r="V3778" s="358"/>
      <c r="W3778" s="358"/>
      <c r="X3778" s="358"/>
      <c r="Y3778" s="358"/>
      <c r="Z3778" s="358"/>
      <c r="AA3778" s="358"/>
      <c r="AB3778" s="358"/>
      <c r="AC3778" s="358"/>
      <c r="AD3778" s="358"/>
      <c r="AE3778" s="358"/>
      <c r="AF3778" s="358"/>
      <c r="AG3778" s="358"/>
      <c r="AH3778" s="358"/>
      <c r="AI3778" s="358"/>
      <c r="AJ3778" s="358"/>
      <c r="AK3778" s="396"/>
    </row>
    <row r="3779" spans="1:37" x14ac:dyDescent="0.25">
      <c r="A3779" s="353" t="s">
        <v>250</v>
      </c>
      <c r="B3779" s="353" t="s">
        <v>403</v>
      </c>
      <c r="C3779" s="441">
        <f t="shared" ref="C3779:H3779" si="3217">C119</f>
        <v>20000</v>
      </c>
      <c r="D3779" s="441"/>
      <c r="E3779" s="441"/>
      <c r="F3779" s="441"/>
      <c r="G3779" s="441"/>
      <c r="H3779" s="441">
        <f t="shared" si="3217"/>
        <v>0</v>
      </c>
      <c r="I3779" s="441"/>
      <c r="J3779" s="445"/>
      <c r="K3779" s="358"/>
      <c r="L3779" s="358"/>
      <c r="M3779" s="358"/>
      <c r="N3779" s="358"/>
      <c r="O3779" s="358"/>
      <c r="P3779" s="358"/>
      <c r="Q3779" s="358"/>
      <c r="R3779" s="358"/>
      <c r="S3779" s="358"/>
      <c r="T3779" s="358"/>
      <c r="U3779" s="358"/>
      <c r="V3779" s="358"/>
      <c r="W3779" s="358"/>
      <c r="X3779" s="358"/>
      <c r="Y3779" s="358"/>
      <c r="Z3779" s="358"/>
      <c r="AA3779" s="358"/>
      <c r="AB3779" s="358"/>
      <c r="AC3779" s="358"/>
      <c r="AD3779" s="358"/>
      <c r="AE3779" s="358"/>
      <c r="AF3779" s="358"/>
      <c r="AG3779" s="358"/>
      <c r="AH3779" s="358"/>
      <c r="AI3779" s="358"/>
      <c r="AJ3779" s="358"/>
      <c r="AK3779" s="396"/>
    </row>
    <row r="3780" spans="1:37" x14ac:dyDescent="0.25">
      <c r="A3780" s="353" t="s">
        <v>250</v>
      </c>
      <c r="B3780" s="353" t="s">
        <v>290</v>
      </c>
      <c r="C3780" s="441">
        <f t="shared" ref="C3780:H3780" si="3218">C120</f>
        <v>20000</v>
      </c>
      <c r="D3780" s="441"/>
      <c r="E3780" s="441"/>
      <c r="F3780" s="441"/>
      <c r="G3780" s="441"/>
      <c r="H3780" s="441">
        <f t="shared" si="3218"/>
        <v>0</v>
      </c>
      <c r="I3780" s="441"/>
      <c r="J3780" s="445"/>
      <c r="K3780" s="358"/>
      <c r="L3780" s="358"/>
      <c r="M3780" s="358"/>
      <c r="N3780" s="358"/>
      <c r="O3780" s="358"/>
      <c r="P3780" s="358"/>
      <c r="Q3780" s="358"/>
      <c r="R3780" s="358"/>
      <c r="S3780" s="358"/>
      <c r="T3780" s="358"/>
      <c r="U3780" s="358"/>
      <c r="V3780" s="358"/>
      <c r="W3780" s="358"/>
      <c r="X3780" s="358"/>
      <c r="Y3780" s="358"/>
      <c r="Z3780" s="358"/>
      <c r="AA3780" s="358"/>
      <c r="AB3780" s="358"/>
      <c r="AC3780" s="358"/>
      <c r="AD3780" s="358"/>
      <c r="AE3780" s="358"/>
      <c r="AF3780" s="358"/>
      <c r="AG3780" s="358"/>
      <c r="AH3780" s="358"/>
      <c r="AI3780" s="358"/>
      <c r="AJ3780" s="358"/>
      <c r="AK3780" s="396"/>
    </row>
    <row r="3781" spans="1:37" x14ac:dyDescent="0.25">
      <c r="A3781" s="353" t="s">
        <v>489</v>
      </c>
      <c r="B3781" s="353" t="s">
        <v>490</v>
      </c>
      <c r="C3781" s="441">
        <f t="shared" ref="C3781:H3781" si="3219">C121</f>
        <v>20000</v>
      </c>
      <c r="D3781" s="441"/>
      <c r="E3781" s="441"/>
      <c r="F3781" s="441"/>
      <c r="G3781" s="441"/>
      <c r="H3781" s="441">
        <f t="shared" si="3219"/>
        <v>0</v>
      </c>
      <c r="I3781" s="441"/>
      <c r="J3781" s="445"/>
      <c r="K3781" s="358"/>
      <c r="L3781" s="358"/>
      <c r="M3781" s="358"/>
      <c r="N3781" s="358"/>
      <c r="O3781" s="358"/>
      <c r="P3781" s="358"/>
      <c r="Q3781" s="358"/>
      <c r="R3781" s="358"/>
      <c r="S3781" s="358"/>
      <c r="T3781" s="358"/>
      <c r="U3781" s="358"/>
      <c r="V3781" s="358"/>
      <c r="W3781" s="358"/>
      <c r="X3781" s="358"/>
      <c r="Y3781" s="358"/>
      <c r="Z3781" s="358"/>
      <c r="AA3781" s="358"/>
      <c r="AB3781" s="358"/>
      <c r="AC3781" s="358"/>
      <c r="AD3781" s="358"/>
      <c r="AE3781" s="358"/>
      <c r="AF3781" s="358"/>
      <c r="AG3781" s="358"/>
      <c r="AH3781" s="358"/>
      <c r="AI3781" s="358"/>
      <c r="AJ3781" s="358"/>
      <c r="AK3781" s="396"/>
    </row>
    <row r="3782" spans="1:37" x14ac:dyDescent="0.25">
      <c r="A3782" s="353" t="s">
        <v>469</v>
      </c>
      <c r="B3782" s="353" t="s">
        <v>469</v>
      </c>
      <c r="C3782" s="441">
        <f t="shared" ref="C3782:H3782" si="3220">C122</f>
        <v>5600</v>
      </c>
      <c r="D3782" s="441"/>
      <c r="E3782" s="441"/>
      <c r="F3782" s="441"/>
      <c r="G3782" s="441"/>
      <c r="H3782" s="441">
        <f t="shared" si="3220"/>
        <v>0</v>
      </c>
      <c r="I3782" s="441"/>
      <c r="J3782" s="445"/>
      <c r="K3782" s="358"/>
      <c r="L3782" s="358"/>
      <c r="M3782" s="358"/>
      <c r="N3782" s="358"/>
      <c r="O3782" s="358"/>
      <c r="P3782" s="358"/>
      <c r="Q3782" s="358"/>
      <c r="R3782" s="358"/>
      <c r="S3782" s="358"/>
      <c r="T3782" s="358"/>
      <c r="U3782" s="358"/>
      <c r="V3782" s="358"/>
      <c r="W3782" s="358"/>
      <c r="X3782" s="358"/>
      <c r="Y3782" s="358"/>
      <c r="Z3782" s="358"/>
      <c r="AA3782" s="358"/>
      <c r="AB3782" s="358"/>
      <c r="AC3782" s="358"/>
      <c r="AD3782" s="358"/>
      <c r="AE3782" s="358"/>
      <c r="AF3782" s="358"/>
      <c r="AG3782" s="358"/>
      <c r="AH3782" s="358"/>
      <c r="AI3782" s="358"/>
      <c r="AJ3782" s="358"/>
      <c r="AK3782" s="396"/>
    </row>
    <row r="3783" spans="1:37" x14ac:dyDescent="0.25">
      <c r="A3783" s="353" t="s">
        <v>278</v>
      </c>
      <c r="B3783" s="353" t="s">
        <v>278</v>
      </c>
      <c r="C3783" s="441">
        <f t="shared" ref="C3783:H3783" si="3221">C123</f>
        <v>2500</v>
      </c>
      <c r="D3783" s="441"/>
      <c r="E3783" s="441"/>
      <c r="F3783" s="441"/>
      <c r="G3783" s="441"/>
      <c r="H3783" s="441">
        <f t="shared" si="3221"/>
        <v>0</v>
      </c>
      <c r="I3783" s="441"/>
      <c r="J3783" s="445"/>
      <c r="K3783" s="358"/>
      <c r="L3783" s="358"/>
      <c r="M3783" s="358"/>
      <c r="N3783" s="358"/>
      <c r="O3783" s="358"/>
      <c r="P3783" s="358"/>
      <c r="Q3783" s="358"/>
      <c r="R3783" s="358"/>
      <c r="S3783" s="358"/>
      <c r="T3783" s="358"/>
      <c r="U3783" s="358"/>
      <c r="V3783" s="358"/>
      <c r="W3783" s="358"/>
      <c r="X3783" s="358"/>
      <c r="Y3783" s="358"/>
      <c r="Z3783" s="358"/>
      <c r="AA3783" s="358"/>
      <c r="AB3783" s="358"/>
      <c r="AC3783" s="358"/>
      <c r="AD3783" s="358"/>
      <c r="AE3783" s="358"/>
      <c r="AF3783" s="358"/>
      <c r="AG3783" s="358"/>
      <c r="AH3783" s="358"/>
      <c r="AI3783" s="358"/>
      <c r="AJ3783" s="358"/>
      <c r="AK3783" s="396"/>
    </row>
    <row r="3784" spans="1:37" x14ac:dyDescent="0.25">
      <c r="A3784" s="353" t="s">
        <v>383</v>
      </c>
      <c r="B3784" s="353" t="s">
        <v>384</v>
      </c>
      <c r="C3784" s="441">
        <f t="shared" ref="C3784:H3784" si="3222">C124</f>
        <v>2496</v>
      </c>
      <c r="D3784" s="441"/>
      <c r="E3784" s="441"/>
      <c r="F3784" s="441"/>
      <c r="G3784" s="441"/>
      <c r="H3784" s="441">
        <f t="shared" si="3222"/>
        <v>0</v>
      </c>
      <c r="I3784" s="441"/>
      <c r="J3784" s="445"/>
      <c r="K3784" s="358"/>
      <c r="L3784" s="358"/>
      <c r="M3784" s="358"/>
      <c r="N3784" s="358"/>
      <c r="O3784" s="358"/>
      <c r="P3784" s="358"/>
      <c r="Q3784" s="358"/>
      <c r="R3784" s="358"/>
      <c r="S3784" s="358"/>
      <c r="T3784" s="358"/>
      <c r="U3784" s="358"/>
      <c r="V3784" s="358"/>
      <c r="W3784" s="358"/>
      <c r="X3784" s="358"/>
      <c r="Y3784" s="358"/>
      <c r="Z3784" s="358"/>
      <c r="AA3784" s="358"/>
      <c r="AB3784" s="358"/>
      <c r="AC3784" s="358"/>
      <c r="AD3784" s="358"/>
      <c r="AE3784" s="358"/>
      <c r="AF3784" s="358"/>
      <c r="AG3784" s="358"/>
      <c r="AH3784" s="358"/>
      <c r="AI3784" s="358"/>
      <c r="AJ3784" s="358"/>
      <c r="AK3784" s="396"/>
    </row>
    <row r="3785" spans="1:37" x14ac:dyDescent="0.25">
      <c r="A3785" s="353" t="s">
        <v>358</v>
      </c>
      <c r="B3785" s="353" t="s">
        <v>358</v>
      </c>
      <c r="C3785" s="441">
        <f t="shared" ref="C3785:H3785" si="3223">C125</f>
        <v>1500</v>
      </c>
      <c r="D3785" s="441"/>
      <c r="E3785" s="441"/>
      <c r="F3785" s="441"/>
      <c r="G3785" s="441"/>
      <c r="H3785" s="441">
        <f t="shared" si="3223"/>
        <v>0</v>
      </c>
      <c r="I3785" s="441"/>
      <c r="J3785" s="445"/>
      <c r="K3785" s="358"/>
      <c r="L3785" s="358"/>
      <c r="M3785" s="358"/>
      <c r="N3785" s="358"/>
      <c r="O3785" s="358"/>
      <c r="P3785" s="358"/>
      <c r="Q3785" s="358"/>
      <c r="R3785" s="358"/>
      <c r="S3785" s="358"/>
      <c r="T3785" s="358"/>
      <c r="U3785" s="358"/>
      <c r="V3785" s="358"/>
      <c r="W3785" s="358"/>
      <c r="X3785" s="358"/>
      <c r="Y3785" s="358"/>
      <c r="Z3785" s="358"/>
      <c r="AA3785" s="358"/>
      <c r="AB3785" s="358"/>
      <c r="AC3785" s="358"/>
      <c r="AD3785" s="358"/>
      <c r="AE3785" s="358"/>
      <c r="AF3785" s="358"/>
      <c r="AG3785" s="358"/>
      <c r="AH3785" s="358"/>
      <c r="AI3785" s="358"/>
      <c r="AJ3785" s="358"/>
      <c r="AK3785" s="396"/>
    </row>
    <row r="3786" spans="1:37" x14ac:dyDescent="0.25">
      <c r="A3786" s="353" t="s">
        <v>552</v>
      </c>
      <c r="B3786" s="353" t="s">
        <v>553</v>
      </c>
      <c r="C3786" s="441">
        <f t="shared" ref="C3786:H3786" si="3224">C126</f>
        <v>4998</v>
      </c>
      <c r="D3786" s="441"/>
      <c r="E3786" s="441"/>
      <c r="F3786" s="441"/>
      <c r="G3786" s="441"/>
      <c r="H3786" s="441">
        <f t="shared" si="3224"/>
        <v>0</v>
      </c>
      <c r="I3786" s="441"/>
      <c r="J3786" s="445"/>
      <c r="K3786" s="358"/>
      <c r="L3786" s="358"/>
      <c r="M3786" s="358"/>
      <c r="N3786" s="358"/>
      <c r="O3786" s="358"/>
      <c r="P3786" s="358"/>
      <c r="Q3786" s="358"/>
      <c r="R3786" s="358"/>
      <c r="S3786" s="358"/>
      <c r="T3786" s="358"/>
      <c r="U3786" s="358"/>
      <c r="V3786" s="358"/>
      <c r="W3786" s="358"/>
      <c r="X3786" s="358"/>
      <c r="Y3786" s="358"/>
      <c r="Z3786" s="358"/>
      <c r="AA3786" s="358"/>
      <c r="AB3786" s="358"/>
      <c r="AC3786" s="358"/>
      <c r="AD3786" s="358"/>
      <c r="AE3786" s="358"/>
      <c r="AF3786" s="358"/>
      <c r="AG3786" s="358"/>
      <c r="AH3786" s="358"/>
      <c r="AI3786" s="358"/>
      <c r="AJ3786" s="358"/>
      <c r="AK3786" s="396"/>
    </row>
    <row r="3787" spans="1:37" x14ac:dyDescent="0.25">
      <c r="A3787" s="353" t="s">
        <v>251</v>
      </c>
      <c r="B3787" s="353" t="s">
        <v>251</v>
      </c>
      <c r="C3787" s="441">
        <f t="shared" ref="C3787:H3787" si="3225">C127</f>
        <v>9375</v>
      </c>
      <c r="D3787" s="441"/>
      <c r="E3787" s="441"/>
      <c r="F3787" s="441"/>
      <c r="G3787" s="441"/>
      <c r="H3787" s="441">
        <f t="shared" si="3225"/>
        <v>0</v>
      </c>
      <c r="I3787" s="441"/>
      <c r="J3787" s="445"/>
      <c r="K3787" s="358"/>
      <c r="L3787" s="358"/>
      <c r="M3787" s="358"/>
      <c r="N3787" s="358"/>
      <c r="O3787" s="358"/>
      <c r="P3787" s="358"/>
      <c r="Q3787" s="358"/>
      <c r="R3787" s="358"/>
      <c r="S3787" s="358"/>
      <c r="T3787" s="358"/>
      <c r="U3787" s="358"/>
      <c r="V3787" s="358"/>
      <c r="W3787" s="358"/>
      <c r="X3787" s="358"/>
      <c r="Y3787" s="358"/>
      <c r="Z3787" s="358"/>
      <c r="AA3787" s="358"/>
      <c r="AB3787" s="358"/>
      <c r="AC3787" s="358"/>
      <c r="AD3787" s="358"/>
      <c r="AE3787" s="358"/>
      <c r="AF3787" s="358"/>
      <c r="AG3787" s="358"/>
      <c r="AH3787" s="358"/>
      <c r="AI3787" s="358"/>
      <c r="AJ3787" s="358"/>
      <c r="AK3787" s="396"/>
    </row>
    <row r="3788" spans="1:37" x14ac:dyDescent="0.25">
      <c r="A3788" s="353" t="s">
        <v>251</v>
      </c>
      <c r="B3788" s="353" t="s">
        <v>328</v>
      </c>
      <c r="C3788" s="441">
        <f t="shared" ref="C3788:H3788" si="3226">C128</f>
        <v>6250</v>
      </c>
      <c r="D3788" s="441"/>
      <c r="E3788" s="441"/>
      <c r="F3788" s="441"/>
      <c r="G3788" s="441"/>
      <c r="H3788" s="441">
        <f t="shared" si="3226"/>
        <v>0</v>
      </c>
      <c r="I3788" s="441"/>
      <c r="J3788" s="445"/>
      <c r="K3788" s="358"/>
      <c r="L3788" s="358"/>
      <c r="M3788" s="358"/>
      <c r="N3788" s="358"/>
      <c r="O3788" s="358"/>
      <c r="P3788" s="358"/>
      <c r="Q3788" s="358"/>
      <c r="R3788" s="358"/>
      <c r="S3788" s="358"/>
      <c r="T3788" s="358"/>
      <c r="U3788" s="358"/>
      <c r="V3788" s="358"/>
      <c r="W3788" s="358"/>
      <c r="X3788" s="358"/>
      <c r="Y3788" s="358"/>
      <c r="Z3788" s="358"/>
      <c r="AA3788" s="358"/>
      <c r="AB3788" s="358"/>
      <c r="AC3788" s="358"/>
      <c r="AD3788" s="358"/>
      <c r="AE3788" s="358"/>
      <c r="AF3788" s="358"/>
      <c r="AG3788" s="358"/>
      <c r="AH3788" s="358"/>
      <c r="AI3788" s="358"/>
      <c r="AJ3788" s="358"/>
      <c r="AK3788" s="396"/>
    </row>
    <row r="3789" spans="1:37" x14ac:dyDescent="0.25">
      <c r="A3789" s="353" t="s">
        <v>251</v>
      </c>
      <c r="B3789" s="353" t="s">
        <v>391</v>
      </c>
      <c r="C3789" s="441">
        <f t="shared" ref="C3789:H3789" si="3227">C129</f>
        <v>6250</v>
      </c>
      <c r="D3789" s="441"/>
      <c r="E3789" s="441"/>
      <c r="F3789" s="441"/>
      <c r="G3789" s="441"/>
      <c r="H3789" s="441">
        <f t="shared" si="3227"/>
        <v>0</v>
      </c>
      <c r="I3789" s="441"/>
      <c r="J3789" s="445"/>
      <c r="K3789" s="358"/>
      <c r="L3789" s="358"/>
      <c r="M3789" s="358"/>
      <c r="N3789" s="358"/>
      <c r="O3789" s="358"/>
      <c r="P3789" s="358"/>
      <c r="Q3789" s="358"/>
      <c r="R3789" s="358"/>
      <c r="S3789" s="358"/>
      <c r="T3789" s="358"/>
      <c r="U3789" s="358"/>
      <c r="V3789" s="358"/>
      <c r="W3789" s="358"/>
      <c r="X3789" s="358"/>
      <c r="Y3789" s="358"/>
      <c r="Z3789" s="358"/>
      <c r="AA3789" s="358"/>
      <c r="AB3789" s="358"/>
      <c r="AC3789" s="358"/>
      <c r="AD3789" s="358"/>
      <c r="AE3789" s="358"/>
      <c r="AF3789" s="358"/>
      <c r="AG3789" s="358"/>
      <c r="AH3789" s="358"/>
      <c r="AI3789" s="358"/>
      <c r="AJ3789" s="358"/>
      <c r="AK3789" s="396"/>
    </row>
    <row r="3790" spans="1:37" x14ac:dyDescent="0.25">
      <c r="A3790" s="353" t="s">
        <v>435</v>
      </c>
      <c r="B3790" s="353" t="s">
        <v>435</v>
      </c>
      <c r="C3790" s="441">
        <f t="shared" ref="C3790:H3790" si="3228">C130</f>
        <v>12500</v>
      </c>
      <c r="D3790" s="441"/>
      <c r="E3790" s="441"/>
      <c r="F3790" s="441"/>
      <c r="G3790" s="441"/>
      <c r="H3790" s="441">
        <f t="shared" si="3228"/>
        <v>0</v>
      </c>
      <c r="I3790" s="441"/>
      <c r="J3790" s="445"/>
      <c r="K3790" s="358"/>
      <c r="L3790" s="358"/>
      <c r="M3790" s="358"/>
      <c r="N3790" s="358"/>
      <c r="O3790" s="358"/>
      <c r="P3790" s="358"/>
      <c r="Q3790" s="358"/>
      <c r="R3790" s="358"/>
      <c r="S3790" s="358"/>
      <c r="T3790" s="358"/>
      <c r="U3790" s="358"/>
      <c r="V3790" s="358"/>
      <c r="W3790" s="358"/>
      <c r="X3790" s="358"/>
      <c r="Y3790" s="358"/>
      <c r="Z3790" s="358"/>
      <c r="AA3790" s="358"/>
      <c r="AB3790" s="358"/>
      <c r="AC3790" s="358"/>
      <c r="AD3790" s="358"/>
      <c r="AE3790" s="358"/>
      <c r="AF3790" s="358"/>
      <c r="AG3790" s="358"/>
      <c r="AH3790" s="358"/>
      <c r="AI3790" s="358"/>
      <c r="AJ3790" s="358"/>
      <c r="AK3790" s="396"/>
    </row>
    <row r="3791" spans="1:37" x14ac:dyDescent="0.25">
      <c r="A3791" s="353" t="s">
        <v>397</v>
      </c>
      <c r="B3791" s="353" t="s">
        <v>398</v>
      </c>
      <c r="C3791" s="441">
        <f t="shared" ref="C3791:H3791" si="3229">C131</f>
        <v>10500</v>
      </c>
      <c r="D3791" s="441"/>
      <c r="E3791" s="441"/>
      <c r="F3791" s="441"/>
      <c r="G3791" s="441"/>
      <c r="H3791" s="441">
        <f t="shared" si="3229"/>
        <v>0</v>
      </c>
      <c r="I3791" s="441"/>
      <c r="J3791" s="445"/>
      <c r="K3791" s="358"/>
      <c r="L3791" s="358"/>
      <c r="M3791" s="358"/>
      <c r="N3791" s="358"/>
      <c r="O3791" s="358"/>
      <c r="P3791" s="358"/>
      <c r="Q3791" s="358"/>
      <c r="R3791" s="358"/>
      <c r="S3791" s="358"/>
      <c r="T3791" s="358"/>
      <c r="U3791" s="358"/>
      <c r="V3791" s="358"/>
      <c r="W3791" s="358"/>
      <c r="X3791" s="358"/>
      <c r="Y3791" s="358"/>
      <c r="Z3791" s="358"/>
      <c r="AA3791" s="358"/>
      <c r="AB3791" s="358"/>
      <c r="AC3791" s="358"/>
      <c r="AD3791" s="358"/>
      <c r="AE3791" s="358"/>
      <c r="AF3791" s="358"/>
      <c r="AG3791" s="358"/>
      <c r="AH3791" s="358"/>
      <c r="AI3791" s="358"/>
      <c r="AJ3791" s="358"/>
      <c r="AK3791" s="396"/>
    </row>
    <row r="3792" spans="1:37" x14ac:dyDescent="0.25">
      <c r="A3792" s="353" t="s">
        <v>365</v>
      </c>
      <c r="B3792" s="353" t="s">
        <v>366</v>
      </c>
      <c r="C3792" s="441">
        <f t="shared" ref="C3792:H3792" si="3230">C132</f>
        <v>20000</v>
      </c>
      <c r="D3792" s="441"/>
      <c r="E3792" s="441"/>
      <c r="F3792" s="441"/>
      <c r="G3792" s="441"/>
      <c r="H3792" s="441">
        <f t="shared" si="3230"/>
        <v>0</v>
      </c>
      <c r="I3792" s="441"/>
      <c r="J3792" s="445"/>
      <c r="K3792" s="358"/>
      <c r="L3792" s="358"/>
      <c r="M3792" s="358"/>
      <c r="N3792" s="358"/>
      <c r="O3792" s="358"/>
      <c r="P3792" s="358"/>
      <c r="Q3792" s="358"/>
      <c r="R3792" s="358"/>
      <c r="S3792" s="358"/>
      <c r="T3792" s="358"/>
      <c r="U3792" s="358"/>
      <c r="V3792" s="358"/>
      <c r="W3792" s="358"/>
      <c r="X3792" s="358"/>
      <c r="Y3792" s="358"/>
      <c r="Z3792" s="358"/>
      <c r="AA3792" s="358"/>
      <c r="AB3792" s="358"/>
      <c r="AC3792" s="358"/>
      <c r="AD3792" s="358"/>
      <c r="AE3792" s="358"/>
      <c r="AF3792" s="358"/>
      <c r="AG3792" s="358"/>
      <c r="AH3792" s="358"/>
      <c r="AI3792" s="358"/>
      <c r="AJ3792" s="358"/>
      <c r="AK3792" s="396"/>
    </row>
    <row r="3793" spans="1:37" x14ac:dyDescent="0.25">
      <c r="A3793" s="353" t="s">
        <v>252</v>
      </c>
      <c r="B3793" s="353" t="s">
        <v>404</v>
      </c>
      <c r="C3793" s="441">
        <f t="shared" ref="C3793:H3793" si="3231">C133</f>
        <v>20000</v>
      </c>
      <c r="D3793" s="441"/>
      <c r="E3793" s="441"/>
      <c r="F3793" s="441"/>
      <c r="G3793" s="441"/>
      <c r="H3793" s="441">
        <f t="shared" si="3231"/>
        <v>0</v>
      </c>
      <c r="I3793" s="441"/>
      <c r="J3793" s="445"/>
      <c r="K3793" s="358"/>
      <c r="L3793" s="358"/>
      <c r="M3793" s="358"/>
      <c r="N3793" s="358"/>
      <c r="O3793" s="358"/>
      <c r="P3793" s="358"/>
      <c r="Q3793" s="358"/>
      <c r="R3793" s="358"/>
      <c r="S3793" s="358"/>
      <c r="T3793" s="358"/>
      <c r="U3793" s="358"/>
      <c r="V3793" s="358"/>
      <c r="W3793" s="358"/>
      <c r="X3793" s="358"/>
      <c r="Y3793" s="358"/>
      <c r="Z3793" s="358"/>
      <c r="AA3793" s="358"/>
      <c r="AB3793" s="358"/>
      <c r="AC3793" s="358"/>
      <c r="AD3793" s="358"/>
      <c r="AE3793" s="358"/>
      <c r="AF3793" s="358"/>
      <c r="AG3793" s="358"/>
      <c r="AH3793" s="358"/>
      <c r="AI3793" s="358"/>
      <c r="AJ3793" s="358"/>
      <c r="AK3793" s="396"/>
    </row>
    <row r="3794" spans="1:37" x14ac:dyDescent="0.25">
      <c r="A3794" s="353" t="s">
        <v>252</v>
      </c>
      <c r="B3794" s="353" t="s">
        <v>392</v>
      </c>
      <c r="C3794" s="441">
        <f t="shared" ref="C3794:H3794" si="3232">C134</f>
        <v>42000</v>
      </c>
      <c r="D3794" s="441"/>
      <c r="E3794" s="441"/>
      <c r="F3794" s="441"/>
      <c r="G3794" s="441"/>
      <c r="H3794" s="441">
        <f t="shared" si="3232"/>
        <v>0</v>
      </c>
      <c r="I3794" s="441"/>
      <c r="J3794" s="445"/>
      <c r="K3794" s="358"/>
      <c r="L3794" s="358"/>
      <c r="M3794" s="358"/>
      <c r="N3794" s="358"/>
      <c r="O3794" s="358"/>
      <c r="P3794" s="358"/>
      <c r="Q3794" s="358"/>
      <c r="R3794" s="358"/>
      <c r="S3794" s="358"/>
      <c r="T3794" s="358"/>
      <c r="U3794" s="358"/>
      <c r="V3794" s="358"/>
      <c r="W3794" s="358"/>
      <c r="X3794" s="358"/>
      <c r="Y3794" s="358"/>
      <c r="Z3794" s="358"/>
      <c r="AA3794" s="358"/>
      <c r="AB3794" s="358"/>
      <c r="AC3794" s="358"/>
      <c r="AD3794" s="358"/>
      <c r="AE3794" s="358"/>
      <c r="AF3794" s="358"/>
      <c r="AG3794" s="358"/>
      <c r="AH3794" s="358"/>
      <c r="AI3794" s="358"/>
      <c r="AJ3794" s="358"/>
      <c r="AK3794" s="396"/>
    </row>
    <row r="3795" spans="1:37" x14ac:dyDescent="0.25">
      <c r="A3795" s="353" t="s">
        <v>253</v>
      </c>
      <c r="B3795" s="353" t="s">
        <v>485</v>
      </c>
      <c r="C3795" s="441">
        <f t="shared" ref="C3795:H3795" si="3233">C135</f>
        <v>20000</v>
      </c>
      <c r="D3795" s="441"/>
      <c r="E3795" s="441"/>
      <c r="F3795" s="441"/>
      <c r="G3795" s="441"/>
      <c r="H3795" s="441">
        <f t="shared" si="3233"/>
        <v>0</v>
      </c>
      <c r="I3795" s="441"/>
      <c r="J3795" s="445"/>
      <c r="K3795" s="358"/>
      <c r="L3795" s="358"/>
      <c r="M3795" s="358"/>
      <c r="N3795" s="358"/>
      <c r="O3795" s="358"/>
      <c r="P3795" s="358"/>
      <c r="Q3795" s="358"/>
      <c r="R3795" s="358"/>
      <c r="S3795" s="358"/>
      <c r="T3795" s="358"/>
      <c r="U3795" s="358"/>
      <c r="V3795" s="358"/>
      <c r="W3795" s="358"/>
      <c r="X3795" s="358"/>
      <c r="Y3795" s="358"/>
      <c r="Z3795" s="358"/>
      <c r="AA3795" s="358"/>
      <c r="AB3795" s="358"/>
      <c r="AC3795" s="358"/>
      <c r="AD3795" s="358"/>
      <c r="AE3795" s="358"/>
      <c r="AF3795" s="358"/>
      <c r="AG3795" s="358"/>
      <c r="AH3795" s="358"/>
      <c r="AI3795" s="358"/>
      <c r="AJ3795" s="358"/>
      <c r="AK3795" s="396"/>
    </row>
    <row r="3796" spans="1:37" x14ac:dyDescent="0.25">
      <c r="A3796" s="353" t="s">
        <v>253</v>
      </c>
      <c r="B3796" s="353" t="s">
        <v>449</v>
      </c>
      <c r="C3796" s="441">
        <f t="shared" ref="C3796:H3796" si="3234">C136</f>
        <v>20000</v>
      </c>
      <c r="D3796" s="441"/>
      <c r="E3796" s="441"/>
      <c r="F3796" s="441"/>
      <c r="G3796" s="441"/>
      <c r="H3796" s="441">
        <f t="shared" si="3234"/>
        <v>0</v>
      </c>
      <c r="I3796" s="441"/>
      <c r="J3796" s="445"/>
      <c r="K3796" s="358"/>
      <c r="L3796" s="358"/>
      <c r="M3796" s="358"/>
      <c r="N3796" s="358"/>
      <c r="O3796" s="358"/>
      <c r="P3796" s="358"/>
      <c r="Q3796" s="358"/>
      <c r="R3796" s="358"/>
      <c r="S3796" s="358"/>
      <c r="T3796" s="358"/>
      <c r="U3796" s="358"/>
      <c r="V3796" s="358"/>
      <c r="W3796" s="358"/>
      <c r="X3796" s="358"/>
      <c r="Y3796" s="358"/>
      <c r="Z3796" s="358"/>
      <c r="AA3796" s="358"/>
      <c r="AB3796" s="358"/>
      <c r="AC3796" s="358"/>
      <c r="AD3796" s="358"/>
      <c r="AE3796" s="358"/>
      <c r="AF3796" s="358"/>
      <c r="AG3796" s="358"/>
      <c r="AH3796" s="358"/>
      <c r="AI3796" s="358"/>
      <c r="AJ3796" s="358"/>
      <c r="AK3796" s="396"/>
    </row>
    <row r="3797" spans="1:37" x14ac:dyDescent="0.25">
      <c r="A3797" s="353" t="s">
        <v>254</v>
      </c>
      <c r="B3797" s="353" t="s">
        <v>285</v>
      </c>
      <c r="C3797" s="441">
        <f t="shared" ref="C3797:H3797" si="3235">C137</f>
        <v>25000</v>
      </c>
      <c r="D3797" s="441"/>
      <c r="E3797" s="441"/>
      <c r="F3797" s="441"/>
      <c r="G3797" s="441"/>
      <c r="H3797" s="441">
        <f t="shared" si="3235"/>
        <v>0</v>
      </c>
      <c r="I3797" s="441"/>
      <c r="J3797" s="445"/>
      <c r="K3797" s="358"/>
      <c r="L3797" s="358"/>
      <c r="M3797" s="358"/>
      <c r="N3797" s="358"/>
      <c r="O3797" s="358"/>
      <c r="P3797" s="358"/>
      <c r="Q3797" s="358"/>
      <c r="R3797" s="358"/>
      <c r="S3797" s="358"/>
      <c r="T3797" s="358"/>
      <c r="U3797" s="358"/>
      <c r="V3797" s="358"/>
      <c r="W3797" s="358"/>
      <c r="X3797" s="358"/>
      <c r="Y3797" s="358"/>
      <c r="Z3797" s="358"/>
      <c r="AA3797" s="358"/>
      <c r="AB3797" s="358"/>
      <c r="AC3797" s="358"/>
      <c r="AD3797" s="358"/>
      <c r="AE3797" s="358"/>
      <c r="AF3797" s="358"/>
      <c r="AG3797" s="358"/>
      <c r="AH3797" s="358"/>
      <c r="AI3797" s="358"/>
      <c r="AJ3797" s="358"/>
      <c r="AK3797" s="396"/>
    </row>
    <row r="3798" spans="1:37" x14ac:dyDescent="0.25">
      <c r="A3798" s="353" t="s">
        <v>254</v>
      </c>
      <c r="B3798" s="353" t="s">
        <v>345</v>
      </c>
      <c r="C3798" s="441">
        <f t="shared" ref="C3798:H3798" si="3236">C138</f>
        <v>20000</v>
      </c>
      <c r="D3798" s="441"/>
      <c r="E3798" s="441"/>
      <c r="F3798" s="441"/>
      <c r="G3798" s="441"/>
      <c r="H3798" s="441">
        <f t="shared" si="3236"/>
        <v>0</v>
      </c>
      <c r="I3798" s="441"/>
      <c r="J3798" s="445"/>
      <c r="K3798" s="358"/>
      <c r="L3798" s="358"/>
      <c r="M3798" s="358"/>
      <c r="N3798" s="358"/>
      <c r="O3798" s="358"/>
      <c r="P3798" s="358"/>
      <c r="Q3798" s="358"/>
      <c r="R3798" s="358"/>
      <c r="S3798" s="358"/>
      <c r="T3798" s="358"/>
      <c r="U3798" s="358"/>
      <c r="V3798" s="358"/>
      <c r="W3798" s="358"/>
      <c r="X3798" s="358"/>
      <c r="Y3798" s="358"/>
      <c r="Z3798" s="358"/>
      <c r="AA3798" s="358"/>
      <c r="AB3798" s="358"/>
      <c r="AC3798" s="358"/>
      <c r="AD3798" s="358"/>
      <c r="AE3798" s="358"/>
      <c r="AF3798" s="358"/>
      <c r="AG3798" s="358"/>
      <c r="AH3798" s="358"/>
      <c r="AI3798" s="358"/>
      <c r="AJ3798" s="358"/>
      <c r="AK3798" s="396"/>
    </row>
    <row r="3799" spans="1:37" x14ac:dyDescent="0.25">
      <c r="A3799" s="353" t="s">
        <v>255</v>
      </c>
      <c r="B3799" s="353" t="s">
        <v>558</v>
      </c>
      <c r="C3799" s="441">
        <f t="shared" ref="C3799:H3799" si="3237">C139</f>
        <v>6240</v>
      </c>
      <c r="D3799" s="441"/>
      <c r="E3799" s="441"/>
      <c r="F3799" s="441"/>
      <c r="G3799" s="441"/>
      <c r="H3799" s="441">
        <f t="shared" si="3237"/>
        <v>0</v>
      </c>
      <c r="I3799" s="441"/>
      <c r="J3799" s="445"/>
      <c r="K3799" s="358"/>
      <c r="L3799" s="358"/>
      <c r="M3799" s="358"/>
      <c r="N3799" s="358"/>
      <c r="O3799" s="358"/>
      <c r="P3799" s="358"/>
      <c r="Q3799" s="358"/>
      <c r="R3799" s="358"/>
      <c r="S3799" s="358"/>
      <c r="T3799" s="358"/>
      <c r="U3799" s="358"/>
      <c r="V3799" s="358"/>
      <c r="W3799" s="358"/>
      <c r="X3799" s="358"/>
      <c r="Y3799" s="358"/>
      <c r="Z3799" s="358"/>
      <c r="AA3799" s="358"/>
      <c r="AB3799" s="358"/>
      <c r="AC3799" s="358"/>
      <c r="AD3799" s="358"/>
      <c r="AE3799" s="358"/>
      <c r="AF3799" s="358"/>
      <c r="AG3799" s="358"/>
      <c r="AH3799" s="358"/>
      <c r="AI3799" s="358"/>
      <c r="AJ3799" s="358"/>
      <c r="AK3799" s="396"/>
    </row>
    <row r="3800" spans="1:37" x14ac:dyDescent="0.25">
      <c r="A3800" s="353" t="s">
        <v>255</v>
      </c>
      <c r="B3800" s="353" t="s">
        <v>270</v>
      </c>
      <c r="C3800" s="441">
        <f t="shared" ref="C3800:H3800" si="3238">C140</f>
        <v>25000</v>
      </c>
      <c r="D3800" s="441"/>
      <c r="E3800" s="441"/>
      <c r="F3800" s="441"/>
      <c r="G3800" s="441"/>
      <c r="H3800" s="441">
        <f t="shared" si="3238"/>
        <v>0</v>
      </c>
      <c r="I3800" s="441"/>
      <c r="J3800" s="445"/>
      <c r="K3800" s="358"/>
      <c r="L3800" s="358"/>
      <c r="M3800" s="358"/>
      <c r="N3800" s="358"/>
      <c r="O3800" s="358"/>
      <c r="P3800" s="358"/>
      <c r="Q3800" s="358"/>
      <c r="R3800" s="358"/>
      <c r="S3800" s="358"/>
      <c r="T3800" s="358"/>
      <c r="U3800" s="358"/>
      <c r="V3800" s="358"/>
      <c r="W3800" s="358"/>
      <c r="X3800" s="358"/>
      <c r="Y3800" s="358"/>
      <c r="Z3800" s="358"/>
      <c r="AA3800" s="358"/>
      <c r="AB3800" s="358"/>
      <c r="AC3800" s="358"/>
      <c r="AD3800" s="358"/>
      <c r="AE3800" s="358"/>
      <c r="AF3800" s="358"/>
      <c r="AG3800" s="358"/>
      <c r="AH3800" s="358"/>
      <c r="AI3800" s="358"/>
      <c r="AJ3800" s="358"/>
      <c r="AK3800" s="396"/>
    </row>
    <row r="3801" spans="1:37" x14ac:dyDescent="0.25">
      <c r="A3801" s="353" t="s">
        <v>255</v>
      </c>
      <c r="B3801" s="353" t="s">
        <v>559</v>
      </c>
      <c r="C3801" s="441">
        <f t="shared" ref="C3801:H3801" si="3239">C141</f>
        <v>12500</v>
      </c>
      <c r="D3801" s="441"/>
      <c r="E3801" s="441"/>
      <c r="F3801" s="441"/>
      <c r="G3801" s="441"/>
      <c r="H3801" s="441">
        <f t="shared" si="3239"/>
        <v>0</v>
      </c>
      <c r="I3801" s="441"/>
      <c r="J3801" s="445"/>
      <c r="K3801" s="358"/>
      <c r="L3801" s="358"/>
      <c r="M3801" s="358"/>
      <c r="N3801" s="358"/>
      <c r="O3801" s="358"/>
      <c r="P3801" s="358"/>
      <c r="Q3801" s="358"/>
      <c r="R3801" s="358"/>
      <c r="S3801" s="358"/>
      <c r="T3801" s="358"/>
      <c r="U3801" s="358"/>
      <c r="V3801" s="358"/>
      <c r="W3801" s="358"/>
      <c r="X3801" s="358"/>
      <c r="Y3801" s="358"/>
      <c r="Z3801" s="358"/>
      <c r="AA3801" s="358"/>
      <c r="AB3801" s="358"/>
      <c r="AC3801" s="358"/>
      <c r="AD3801" s="358"/>
      <c r="AE3801" s="358"/>
      <c r="AF3801" s="358"/>
      <c r="AG3801" s="358"/>
      <c r="AH3801" s="358"/>
      <c r="AI3801" s="358"/>
      <c r="AJ3801" s="358"/>
      <c r="AK3801" s="396"/>
    </row>
    <row r="3802" spans="1:37" x14ac:dyDescent="0.25">
      <c r="A3802" s="353" t="s">
        <v>294</v>
      </c>
      <c r="B3802" s="353" t="s">
        <v>295</v>
      </c>
      <c r="C3802" s="441">
        <f t="shared" ref="C3802:H3802" si="3240">C142</f>
        <v>20000</v>
      </c>
      <c r="D3802" s="441"/>
      <c r="E3802" s="441"/>
      <c r="F3802" s="441"/>
      <c r="G3802" s="441"/>
      <c r="H3802" s="441">
        <f t="shared" si="3240"/>
        <v>0</v>
      </c>
      <c r="I3802" s="441"/>
      <c r="J3802" s="445"/>
      <c r="K3802" s="358"/>
      <c r="L3802" s="358"/>
      <c r="M3802" s="358"/>
      <c r="N3802" s="358"/>
      <c r="O3802" s="358"/>
      <c r="P3802" s="358"/>
      <c r="Q3802" s="358"/>
      <c r="R3802" s="358"/>
      <c r="S3802" s="358"/>
      <c r="T3802" s="358"/>
      <c r="U3802" s="358"/>
      <c r="V3802" s="358"/>
      <c r="W3802" s="358"/>
      <c r="X3802" s="358"/>
      <c r="Y3802" s="358"/>
      <c r="Z3802" s="358"/>
      <c r="AA3802" s="358"/>
      <c r="AB3802" s="358"/>
      <c r="AC3802" s="358"/>
      <c r="AD3802" s="358"/>
      <c r="AE3802" s="358"/>
      <c r="AF3802" s="358"/>
      <c r="AG3802" s="358"/>
      <c r="AH3802" s="358"/>
      <c r="AI3802" s="358"/>
      <c r="AJ3802" s="358"/>
      <c r="AK3802" s="396"/>
    </row>
    <row r="3803" spans="1:37" x14ac:dyDescent="0.25">
      <c r="A3803" s="353" t="s">
        <v>402</v>
      </c>
      <c r="B3803" s="353" t="s">
        <v>402</v>
      </c>
      <c r="C3803" s="441">
        <f t="shared" ref="C3803:H3803" si="3241">C143</f>
        <v>1000</v>
      </c>
      <c r="D3803" s="441"/>
      <c r="E3803" s="441"/>
      <c r="F3803" s="441"/>
      <c r="G3803" s="441"/>
      <c r="H3803" s="441">
        <f t="shared" si="3241"/>
        <v>0</v>
      </c>
      <c r="I3803" s="441"/>
      <c r="J3803" s="445"/>
      <c r="K3803" s="358"/>
      <c r="L3803" s="358"/>
      <c r="M3803" s="358"/>
      <c r="N3803" s="358"/>
      <c r="O3803" s="358"/>
      <c r="P3803" s="358"/>
      <c r="Q3803" s="358"/>
      <c r="R3803" s="358"/>
      <c r="S3803" s="358"/>
      <c r="T3803" s="358"/>
      <c r="U3803" s="358"/>
      <c r="V3803" s="358"/>
      <c r="W3803" s="358"/>
      <c r="X3803" s="358"/>
      <c r="Y3803" s="358"/>
      <c r="Z3803" s="358"/>
      <c r="AA3803" s="358"/>
      <c r="AB3803" s="358"/>
      <c r="AC3803" s="358"/>
      <c r="AD3803" s="358"/>
      <c r="AE3803" s="358"/>
      <c r="AF3803" s="358"/>
      <c r="AG3803" s="358"/>
      <c r="AH3803" s="358"/>
      <c r="AI3803" s="358"/>
      <c r="AJ3803" s="358"/>
      <c r="AK3803" s="396"/>
    </row>
    <row r="3804" spans="1:37" x14ac:dyDescent="0.25">
      <c r="A3804" s="353" t="s">
        <v>273</v>
      </c>
      <c r="B3804" s="353" t="s">
        <v>273</v>
      </c>
      <c r="C3804" s="441">
        <f t="shared" ref="C3804:H3804" si="3242">C144</f>
        <v>600</v>
      </c>
      <c r="D3804" s="441"/>
      <c r="E3804" s="441"/>
      <c r="F3804" s="441"/>
      <c r="G3804" s="441"/>
      <c r="H3804" s="441">
        <f t="shared" si="3242"/>
        <v>1</v>
      </c>
      <c r="I3804" s="441"/>
      <c r="J3804" s="445"/>
      <c r="K3804" s="358"/>
      <c r="L3804" s="358"/>
      <c r="M3804" s="358"/>
      <c r="N3804" s="358"/>
      <c r="O3804" s="358"/>
      <c r="P3804" s="358"/>
      <c r="Q3804" s="358"/>
      <c r="R3804" s="358"/>
      <c r="S3804" s="358"/>
      <c r="T3804" s="358"/>
      <c r="U3804" s="358"/>
      <c r="V3804" s="358"/>
      <c r="W3804" s="358"/>
      <c r="X3804" s="358"/>
      <c r="Y3804" s="358"/>
      <c r="Z3804" s="358"/>
      <c r="AA3804" s="358"/>
      <c r="AB3804" s="358"/>
      <c r="AC3804" s="358"/>
      <c r="AD3804" s="358"/>
      <c r="AE3804" s="358"/>
      <c r="AF3804" s="358"/>
      <c r="AG3804" s="358"/>
      <c r="AH3804" s="358"/>
      <c r="AI3804" s="358"/>
      <c r="AJ3804" s="358"/>
      <c r="AK3804" s="396"/>
    </row>
    <row r="3805" spans="1:37" x14ac:dyDescent="0.25">
      <c r="A3805" s="353" t="s">
        <v>256</v>
      </c>
      <c r="B3805" s="353" t="s">
        <v>386</v>
      </c>
      <c r="C3805" s="441">
        <f t="shared" ref="C3805:H3805" si="3243">C145</f>
        <v>20000</v>
      </c>
      <c r="D3805" s="441"/>
      <c r="E3805" s="441"/>
      <c r="F3805" s="441"/>
      <c r="G3805" s="441"/>
      <c r="H3805" s="441">
        <f t="shared" si="3243"/>
        <v>0</v>
      </c>
      <c r="I3805" s="441"/>
      <c r="J3805" s="445"/>
      <c r="K3805" s="358"/>
      <c r="L3805" s="358"/>
      <c r="M3805" s="358"/>
      <c r="N3805" s="358"/>
      <c r="O3805" s="358"/>
      <c r="P3805" s="358"/>
      <c r="Q3805" s="358"/>
      <c r="R3805" s="358"/>
      <c r="S3805" s="358"/>
      <c r="T3805" s="358"/>
      <c r="U3805" s="358"/>
      <c r="V3805" s="358"/>
      <c r="W3805" s="358"/>
      <c r="X3805" s="358"/>
      <c r="Y3805" s="358"/>
      <c r="Z3805" s="358"/>
      <c r="AA3805" s="358"/>
      <c r="AB3805" s="358"/>
      <c r="AC3805" s="358"/>
      <c r="AD3805" s="358"/>
      <c r="AE3805" s="358"/>
      <c r="AF3805" s="358"/>
      <c r="AG3805" s="358"/>
      <c r="AH3805" s="358"/>
      <c r="AI3805" s="358"/>
      <c r="AJ3805" s="358"/>
      <c r="AK3805" s="396"/>
    </row>
    <row r="3806" spans="1:37" x14ac:dyDescent="0.25">
      <c r="A3806" s="353" t="s">
        <v>256</v>
      </c>
      <c r="B3806" s="353" t="s">
        <v>348</v>
      </c>
      <c r="C3806" s="441">
        <f t="shared" ref="C3806:H3806" si="3244">C146</f>
        <v>20000</v>
      </c>
      <c r="D3806" s="441"/>
      <c r="E3806" s="441"/>
      <c r="F3806" s="441"/>
      <c r="G3806" s="441"/>
      <c r="H3806" s="441">
        <f t="shared" si="3244"/>
        <v>0</v>
      </c>
      <c r="I3806" s="441"/>
      <c r="J3806" s="445"/>
      <c r="K3806" s="358"/>
      <c r="L3806" s="358"/>
      <c r="M3806" s="358"/>
      <c r="N3806" s="358"/>
      <c r="O3806" s="358"/>
      <c r="P3806" s="358"/>
      <c r="Q3806" s="358"/>
      <c r="R3806" s="358"/>
      <c r="S3806" s="358"/>
      <c r="T3806" s="358"/>
      <c r="U3806" s="358"/>
      <c r="V3806" s="358"/>
      <c r="W3806" s="358"/>
      <c r="X3806" s="358"/>
      <c r="Y3806" s="358"/>
      <c r="Z3806" s="358"/>
      <c r="AA3806" s="358"/>
      <c r="AB3806" s="358"/>
      <c r="AC3806" s="358"/>
      <c r="AD3806" s="358"/>
      <c r="AE3806" s="358"/>
      <c r="AF3806" s="358"/>
      <c r="AG3806" s="358"/>
      <c r="AH3806" s="358"/>
      <c r="AI3806" s="358"/>
      <c r="AJ3806" s="358"/>
      <c r="AK3806" s="396"/>
    </row>
    <row r="3807" spans="1:37" x14ac:dyDescent="0.25">
      <c r="A3807" s="353" t="s">
        <v>256</v>
      </c>
      <c r="B3807" s="353" t="s">
        <v>409</v>
      </c>
      <c r="C3807" s="441">
        <f t="shared" ref="C3807:H3807" si="3245">C147</f>
        <v>20000</v>
      </c>
      <c r="D3807" s="441"/>
      <c r="E3807" s="441"/>
      <c r="F3807" s="441"/>
      <c r="G3807" s="441"/>
      <c r="H3807" s="441">
        <f t="shared" si="3245"/>
        <v>0</v>
      </c>
      <c r="I3807" s="441"/>
      <c r="J3807" s="445"/>
      <c r="K3807" s="358"/>
      <c r="L3807" s="358"/>
      <c r="M3807" s="358"/>
      <c r="N3807" s="358"/>
      <c r="O3807" s="358"/>
      <c r="P3807" s="358"/>
      <c r="Q3807" s="358"/>
      <c r="R3807" s="358"/>
      <c r="S3807" s="358"/>
      <c r="T3807" s="358"/>
      <c r="U3807" s="358"/>
      <c r="V3807" s="358"/>
      <c r="W3807" s="358"/>
      <c r="X3807" s="358"/>
      <c r="Y3807" s="358"/>
      <c r="Z3807" s="358"/>
      <c r="AA3807" s="358"/>
      <c r="AB3807" s="358"/>
      <c r="AC3807" s="358"/>
      <c r="AD3807" s="358"/>
      <c r="AE3807" s="358"/>
      <c r="AF3807" s="358"/>
      <c r="AG3807" s="358"/>
      <c r="AH3807" s="358"/>
      <c r="AI3807" s="358"/>
      <c r="AJ3807" s="358"/>
      <c r="AK3807" s="396"/>
    </row>
    <row r="3808" spans="1:37" x14ac:dyDescent="0.25">
      <c r="A3808" s="353" t="s">
        <v>503</v>
      </c>
      <c r="B3808" s="353" t="s">
        <v>503</v>
      </c>
      <c r="C3808" s="441">
        <f t="shared" ref="C3808:H3808" si="3246">C148</f>
        <v>1500</v>
      </c>
      <c r="D3808" s="441"/>
      <c r="E3808" s="441"/>
      <c r="F3808" s="441"/>
      <c r="G3808" s="441"/>
      <c r="H3808" s="441">
        <f t="shared" si="3246"/>
        <v>0</v>
      </c>
      <c r="I3808" s="441"/>
      <c r="J3808" s="445"/>
      <c r="K3808" s="358"/>
      <c r="L3808" s="358"/>
      <c r="M3808" s="358"/>
      <c r="N3808" s="358"/>
      <c r="O3808" s="358"/>
      <c r="P3808" s="358"/>
      <c r="Q3808" s="358"/>
      <c r="R3808" s="358"/>
      <c r="S3808" s="358"/>
      <c r="T3808" s="358"/>
      <c r="U3808" s="358"/>
      <c r="V3808" s="358"/>
      <c r="W3808" s="358"/>
      <c r="X3808" s="358"/>
      <c r="Y3808" s="358"/>
      <c r="Z3808" s="358"/>
      <c r="AA3808" s="358"/>
      <c r="AB3808" s="358"/>
      <c r="AC3808" s="358"/>
      <c r="AD3808" s="358"/>
      <c r="AE3808" s="358"/>
      <c r="AF3808" s="358"/>
      <c r="AG3808" s="358"/>
      <c r="AH3808" s="358"/>
      <c r="AI3808" s="358"/>
      <c r="AJ3808" s="358"/>
      <c r="AK3808" s="396"/>
    </row>
    <row r="3809" spans="1:37" x14ac:dyDescent="0.25">
      <c r="A3809" s="353" t="s">
        <v>543</v>
      </c>
      <c r="B3809" s="353" t="s">
        <v>543</v>
      </c>
      <c r="C3809" s="441">
        <f t="shared" ref="C3809:H3809" si="3247">C149</f>
        <v>1800</v>
      </c>
      <c r="D3809" s="441"/>
      <c r="E3809" s="441"/>
      <c r="F3809" s="441"/>
      <c r="G3809" s="441"/>
      <c r="H3809" s="441">
        <f t="shared" si="3247"/>
        <v>0</v>
      </c>
      <c r="I3809" s="441"/>
      <c r="J3809" s="445"/>
      <c r="K3809" s="358"/>
      <c r="L3809" s="358"/>
      <c r="M3809" s="358"/>
      <c r="N3809" s="358"/>
      <c r="O3809" s="358"/>
      <c r="P3809" s="358"/>
      <c r="Q3809" s="358"/>
      <c r="R3809" s="358"/>
      <c r="S3809" s="358"/>
      <c r="T3809" s="358"/>
      <c r="U3809" s="358"/>
      <c r="V3809" s="358"/>
      <c r="W3809" s="358"/>
      <c r="X3809" s="358"/>
      <c r="Y3809" s="358"/>
      <c r="Z3809" s="358"/>
      <c r="AA3809" s="358"/>
      <c r="AB3809" s="358"/>
      <c r="AC3809" s="358"/>
      <c r="AD3809" s="358"/>
      <c r="AE3809" s="358"/>
      <c r="AF3809" s="358"/>
      <c r="AG3809" s="358"/>
      <c r="AH3809" s="358"/>
      <c r="AI3809" s="358"/>
      <c r="AJ3809" s="358"/>
      <c r="AK3809" s="396"/>
    </row>
    <row r="3810" spans="1:37" x14ac:dyDescent="0.25">
      <c r="A3810" s="353" t="s">
        <v>843</v>
      </c>
      <c r="B3810" s="353" t="s">
        <v>289</v>
      </c>
      <c r="C3810" s="441">
        <f t="shared" ref="C3810:H3810" si="3248">C150</f>
        <v>22400</v>
      </c>
      <c r="D3810" s="441"/>
      <c r="E3810" s="441"/>
      <c r="F3810" s="441"/>
      <c r="G3810" s="441"/>
      <c r="H3810" s="441">
        <f t="shared" si="3248"/>
        <v>1</v>
      </c>
      <c r="I3810" s="441"/>
      <c r="J3810" s="445"/>
      <c r="K3810" s="358"/>
      <c r="L3810" s="358"/>
      <c r="M3810" s="358"/>
      <c r="N3810" s="358"/>
      <c r="O3810" s="358"/>
      <c r="P3810" s="358"/>
      <c r="Q3810" s="358"/>
      <c r="R3810" s="358"/>
      <c r="S3810" s="358"/>
      <c r="T3810" s="358"/>
      <c r="U3810" s="358"/>
      <c r="V3810" s="358"/>
      <c r="W3810" s="358"/>
      <c r="X3810" s="358"/>
      <c r="Y3810" s="358"/>
      <c r="Z3810" s="358"/>
      <c r="AA3810" s="358"/>
      <c r="AB3810" s="358"/>
      <c r="AC3810" s="358"/>
      <c r="AD3810" s="358"/>
      <c r="AE3810" s="358"/>
      <c r="AF3810" s="358"/>
      <c r="AG3810" s="358"/>
      <c r="AH3810" s="358"/>
      <c r="AI3810" s="358"/>
      <c r="AJ3810" s="358"/>
      <c r="AK3810" s="396"/>
    </row>
    <row r="3811" spans="1:37" x14ac:dyDescent="0.25">
      <c r="A3811" s="353" t="s">
        <v>555</v>
      </c>
      <c r="B3811" s="353" t="s">
        <v>556</v>
      </c>
      <c r="C3811" s="441">
        <f t="shared" ref="C3811:H3811" si="3249">C151</f>
        <v>5000</v>
      </c>
      <c r="D3811" s="441"/>
      <c r="E3811" s="441"/>
      <c r="F3811" s="441"/>
      <c r="G3811" s="441"/>
      <c r="H3811" s="441">
        <f t="shared" si="3249"/>
        <v>0</v>
      </c>
      <c r="I3811" s="441"/>
      <c r="J3811" s="445"/>
      <c r="K3811" s="358"/>
      <c r="L3811" s="358"/>
      <c r="M3811" s="358"/>
      <c r="N3811" s="358"/>
      <c r="O3811" s="358"/>
      <c r="P3811" s="358"/>
      <c r="Q3811" s="358"/>
      <c r="R3811" s="358"/>
      <c r="S3811" s="358"/>
      <c r="T3811" s="358"/>
      <c r="U3811" s="358"/>
      <c r="V3811" s="358"/>
      <c r="W3811" s="358"/>
      <c r="X3811" s="358"/>
      <c r="Y3811" s="358"/>
      <c r="Z3811" s="358"/>
      <c r="AA3811" s="358"/>
      <c r="AB3811" s="358"/>
      <c r="AC3811" s="358"/>
      <c r="AD3811" s="358"/>
      <c r="AE3811" s="358"/>
      <c r="AF3811" s="358"/>
      <c r="AG3811" s="358"/>
      <c r="AH3811" s="358"/>
      <c r="AI3811" s="358"/>
      <c r="AJ3811" s="358"/>
      <c r="AK3811" s="396"/>
    </row>
    <row r="3812" spans="1:37" x14ac:dyDescent="0.25">
      <c r="A3812" s="353" t="s">
        <v>472</v>
      </c>
      <c r="B3812" s="353" t="s">
        <v>472</v>
      </c>
      <c r="C3812" s="441">
        <f t="shared" ref="C3812:H3812" si="3250">C152</f>
        <v>750</v>
      </c>
      <c r="D3812" s="441"/>
      <c r="E3812" s="441"/>
      <c r="F3812" s="441"/>
      <c r="G3812" s="441"/>
      <c r="H3812" s="441">
        <f t="shared" si="3250"/>
        <v>0</v>
      </c>
      <c r="I3812" s="441"/>
      <c r="J3812" s="445"/>
      <c r="K3812" s="358"/>
      <c r="L3812" s="358"/>
      <c r="M3812" s="358"/>
      <c r="N3812" s="358"/>
      <c r="O3812" s="358"/>
      <c r="P3812" s="358"/>
      <c r="Q3812" s="358"/>
      <c r="R3812" s="358"/>
      <c r="S3812" s="358"/>
      <c r="T3812" s="358"/>
      <c r="U3812" s="358"/>
      <c r="V3812" s="358"/>
      <c r="W3812" s="358"/>
      <c r="X3812" s="358"/>
      <c r="Y3812" s="358"/>
      <c r="Z3812" s="358"/>
      <c r="AA3812" s="358"/>
      <c r="AB3812" s="358"/>
      <c r="AC3812" s="358"/>
      <c r="AD3812" s="358"/>
      <c r="AE3812" s="358"/>
      <c r="AF3812" s="358"/>
      <c r="AG3812" s="358"/>
      <c r="AH3812" s="358"/>
      <c r="AI3812" s="358"/>
      <c r="AJ3812" s="358"/>
      <c r="AK3812" s="396"/>
    </row>
    <row r="3813" spans="1:37" x14ac:dyDescent="0.25">
      <c r="A3813" s="353" t="s">
        <v>329</v>
      </c>
      <c r="B3813" s="353" t="s">
        <v>329</v>
      </c>
      <c r="C3813" s="441">
        <f t="shared" ref="C3813:H3813" si="3251">C153</f>
        <v>600</v>
      </c>
      <c r="D3813" s="441"/>
      <c r="E3813" s="441"/>
      <c r="F3813" s="441"/>
      <c r="G3813" s="441"/>
      <c r="H3813" s="441">
        <f t="shared" si="3251"/>
        <v>0</v>
      </c>
      <c r="I3813" s="441"/>
      <c r="J3813" s="445"/>
      <c r="K3813" s="358"/>
      <c r="L3813" s="358"/>
      <c r="M3813" s="358"/>
      <c r="N3813" s="358"/>
      <c r="O3813" s="358"/>
      <c r="P3813" s="358"/>
      <c r="Q3813" s="358"/>
      <c r="R3813" s="358"/>
      <c r="S3813" s="358"/>
      <c r="T3813" s="358"/>
      <c r="U3813" s="358"/>
      <c r="V3813" s="358"/>
      <c r="W3813" s="358"/>
      <c r="X3813" s="358"/>
      <c r="Y3813" s="358"/>
      <c r="Z3813" s="358"/>
      <c r="AA3813" s="358"/>
      <c r="AB3813" s="358"/>
      <c r="AC3813" s="358"/>
      <c r="AD3813" s="358"/>
      <c r="AE3813" s="358"/>
      <c r="AF3813" s="358"/>
      <c r="AG3813" s="358"/>
      <c r="AH3813" s="358"/>
      <c r="AI3813" s="358"/>
      <c r="AJ3813" s="358"/>
      <c r="AK3813" s="396"/>
    </row>
    <row r="3814" spans="1:37" x14ac:dyDescent="0.25">
      <c r="A3814" s="353" t="s">
        <v>480</v>
      </c>
      <c r="B3814" s="353" t="s">
        <v>480</v>
      </c>
      <c r="C3814" s="441">
        <f t="shared" ref="C3814:H3814" si="3252">C154</f>
        <v>600</v>
      </c>
      <c r="D3814" s="441"/>
      <c r="E3814" s="441"/>
      <c r="F3814" s="441"/>
      <c r="G3814" s="441"/>
      <c r="H3814" s="441">
        <f t="shared" si="3252"/>
        <v>0</v>
      </c>
      <c r="I3814" s="441"/>
      <c r="J3814" s="445"/>
      <c r="K3814" s="358"/>
      <c r="L3814" s="358"/>
      <c r="M3814" s="358"/>
      <c r="N3814" s="358"/>
      <c r="O3814" s="358"/>
      <c r="P3814" s="358"/>
      <c r="Q3814" s="358"/>
      <c r="R3814" s="358"/>
      <c r="S3814" s="358"/>
      <c r="T3814" s="358"/>
      <c r="U3814" s="358"/>
      <c r="V3814" s="358"/>
      <c r="W3814" s="358"/>
      <c r="X3814" s="358"/>
      <c r="Y3814" s="358"/>
      <c r="Z3814" s="358"/>
      <c r="AA3814" s="358"/>
      <c r="AB3814" s="358"/>
      <c r="AC3814" s="358"/>
      <c r="AD3814" s="358"/>
      <c r="AE3814" s="358"/>
      <c r="AF3814" s="358"/>
      <c r="AG3814" s="358"/>
      <c r="AH3814" s="358"/>
      <c r="AI3814" s="358"/>
      <c r="AJ3814" s="358"/>
      <c r="AK3814" s="396"/>
    </row>
    <row r="3815" spans="1:37" x14ac:dyDescent="0.25">
      <c r="A3815" s="353" t="s">
        <v>343</v>
      </c>
      <c r="B3815" s="353" t="s">
        <v>343</v>
      </c>
      <c r="C3815" s="441">
        <f t="shared" ref="C3815:H3815" si="3253">C155</f>
        <v>2500</v>
      </c>
      <c r="D3815" s="441"/>
      <c r="E3815" s="441"/>
      <c r="F3815" s="441"/>
      <c r="G3815" s="441"/>
      <c r="H3815" s="441">
        <f t="shared" si="3253"/>
        <v>0</v>
      </c>
      <c r="I3815" s="441"/>
      <c r="J3815" s="445"/>
      <c r="K3815" s="358"/>
      <c r="L3815" s="358"/>
      <c r="M3815" s="358"/>
      <c r="N3815" s="358"/>
      <c r="O3815" s="358"/>
      <c r="P3815" s="358"/>
      <c r="Q3815" s="358"/>
      <c r="R3815" s="358"/>
      <c r="S3815" s="358"/>
      <c r="T3815" s="358"/>
      <c r="U3815" s="358"/>
      <c r="V3815" s="358"/>
      <c r="W3815" s="358"/>
      <c r="X3815" s="358"/>
      <c r="Y3815" s="358"/>
      <c r="Z3815" s="358"/>
      <c r="AA3815" s="358"/>
      <c r="AB3815" s="358"/>
      <c r="AC3815" s="358"/>
      <c r="AD3815" s="358"/>
      <c r="AE3815" s="358"/>
      <c r="AF3815" s="358"/>
      <c r="AG3815" s="358"/>
      <c r="AH3815" s="358"/>
      <c r="AI3815" s="358"/>
      <c r="AJ3815" s="358"/>
      <c r="AK3815" s="396"/>
    </row>
    <row r="3816" spans="1:37" x14ac:dyDescent="0.25">
      <c r="A3816" s="353" t="s">
        <v>544</v>
      </c>
      <c r="B3816" s="353" t="s">
        <v>545</v>
      </c>
      <c r="C3816" s="441">
        <f t="shared" ref="C3816:H3816" si="3254">C156</f>
        <v>12504</v>
      </c>
      <c r="D3816" s="441"/>
      <c r="E3816" s="441"/>
      <c r="F3816" s="441"/>
      <c r="G3816" s="441"/>
      <c r="H3816" s="441">
        <f t="shared" si="3254"/>
        <v>0</v>
      </c>
      <c r="I3816" s="441"/>
      <c r="J3816" s="445"/>
      <c r="K3816" s="358"/>
      <c r="L3816" s="358"/>
      <c r="M3816" s="358"/>
      <c r="N3816" s="358"/>
      <c r="O3816" s="358"/>
      <c r="P3816" s="358"/>
      <c r="Q3816" s="358"/>
      <c r="R3816" s="358"/>
      <c r="S3816" s="358"/>
      <c r="T3816" s="358"/>
      <c r="U3816" s="358"/>
      <c r="V3816" s="358"/>
      <c r="W3816" s="358"/>
      <c r="X3816" s="358"/>
      <c r="Y3816" s="358"/>
      <c r="Z3816" s="358"/>
      <c r="AA3816" s="358"/>
      <c r="AB3816" s="358"/>
      <c r="AC3816" s="358"/>
      <c r="AD3816" s="358"/>
      <c r="AE3816" s="358"/>
      <c r="AF3816" s="358"/>
      <c r="AG3816" s="358"/>
      <c r="AH3816" s="358"/>
      <c r="AI3816" s="358"/>
      <c r="AJ3816" s="358"/>
      <c r="AK3816" s="396"/>
    </row>
    <row r="3817" spans="1:37" x14ac:dyDescent="0.25">
      <c r="A3817" s="353" t="s">
        <v>367</v>
      </c>
      <c r="B3817" s="353" t="s">
        <v>367</v>
      </c>
      <c r="C3817" s="441">
        <f t="shared" ref="C3817:H3817" si="3255">C157</f>
        <v>5000</v>
      </c>
      <c r="D3817" s="441"/>
      <c r="E3817" s="441"/>
      <c r="F3817" s="441"/>
      <c r="G3817" s="441"/>
      <c r="H3817" s="441">
        <f t="shared" si="3255"/>
        <v>0</v>
      </c>
      <c r="I3817" s="441"/>
      <c r="J3817" s="445"/>
      <c r="K3817" s="358"/>
      <c r="L3817" s="358"/>
      <c r="M3817" s="358"/>
      <c r="N3817" s="358"/>
      <c r="O3817" s="358"/>
      <c r="P3817" s="358"/>
      <c r="Q3817" s="358"/>
      <c r="R3817" s="358"/>
      <c r="S3817" s="358"/>
      <c r="T3817" s="358"/>
      <c r="U3817" s="358"/>
      <c r="V3817" s="358"/>
      <c r="W3817" s="358"/>
      <c r="X3817" s="358"/>
      <c r="Y3817" s="358"/>
      <c r="Z3817" s="358"/>
      <c r="AA3817" s="358"/>
      <c r="AB3817" s="358"/>
      <c r="AC3817" s="358"/>
      <c r="AD3817" s="358"/>
      <c r="AE3817" s="358"/>
      <c r="AF3817" s="358"/>
      <c r="AG3817" s="358"/>
      <c r="AH3817" s="358"/>
      <c r="AI3817" s="358"/>
      <c r="AJ3817" s="358"/>
      <c r="AK3817" s="396"/>
    </row>
    <row r="3818" spans="1:37" x14ac:dyDescent="0.25">
      <c r="A3818" s="353" t="s">
        <v>498</v>
      </c>
      <c r="B3818" s="353" t="s">
        <v>498</v>
      </c>
      <c r="C3818" s="441">
        <f t="shared" ref="C3818:H3818" si="3256">C158</f>
        <v>5000</v>
      </c>
      <c r="D3818" s="441"/>
      <c r="E3818" s="441"/>
      <c r="F3818" s="441"/>
      <c r="G3818" s="441"/>
      <c r="H3818" s="441">
        <f t="shared" si="3256"/>
        <v>0</v>
      </c>
      <c r="I3818" s="441"/>
      <c r="J3818" s="445"/>
      <c r="K3818" s="358"/>
      <c r="L3818" s="358"/>
      <c r="M3818" s="358"/>
      <c r="N3818" s="358"/>
      <c r="O3818" s="358"/>
      <c r="P3818" s="358"/>
      <c r="Q3818" s="358"/>
      <c r="R3818" s="358"/>
      <c r="S3818" s="358"/>
      <c r="T3818" s="358"/>
      <c r="U3818" s="358"/>
      <c r="V3818" s="358"/>
      <c r="W3818" s="358"/>
      <c r="X3818" s="358"/>
      <c r="Y3818" s="358"/>
      <c r="Z3818" s="358"/>
      <c r="AA3818" s="358"/>
      <c r="AB3818" s="358"/>
      <c r="AC3818" s="358"/>
      <c r="AD3818" s="358"/>
      <c r="AE3818" s="358"/>
      <c r="AF3818" s="358"/>
      <c r="AG3818" s="358"/>
      <c r="AH3818" s="358"/>
      <c r="AI3818" s="358"/>
      <c r="AJ3818" s="358"/>
      <c r="AK3818" s="396"/>
    </row>
    <row r="3819" spans="1:37" x14ac:dyDescent="0.25">
      <c r="A3819" s="353" t="s">
        <v>498</v>
      </c>
      <c r="B3819" s="353" t="s">
        <v>499</v>
      </c>
      <c r="C3819" s="441">
        <f t="shared" ref="C3819:H3819" si="3257">C159</f>
        <v>9375</v>
      </c>
      <c r="D3819" s="441"/>
      <c r="E3819" s="441"/>
      <c r="F3819" s="441"/>
      <c r="G3819" s="441"/>
      <c r="H3819" s="441">
        <f t="shared" si="3257"/>
        <v>0</v>
      </c>
      <c r="I3819" s="441"/>
      <c r="J3819" s="445"/>
      <c r="K3819" s="358"/>
      <c r="L3819" s="358"/>
      <c r="M3819" s="358"/>
      <c r="N3819" s="358"/>
      <c r="O3819" s="358"/>
      <c r="P3819" s="358"/>
      <c r="Q3819" s="358"/>
      <c r="R3819" s="358"/>
      <c r="S3819" s="358"/>
      <c r="T3819" s="358"/>
      <c r="U3819" s="358"/>
      <c r="V3819" s="358"/>
      <c r="W3819" s="358"/>
      <c r="X3819" s="358"/>
      <c r="Y3819" s="358"/>
      <c r="Z3819" s="358"/>
      <c r="AA3819" s="358"/>
      <c r="AB3819" s="358"/>
      <c r="AC3819" s="358"/>
      <c r="AD3819" s="358"/>
      <c r="AE3819" s="358"/>
      <c r="AF3819" s="358"/>
      <c r="AG3819" s="358"/>
      <c r="AH3819" s="358"/>
      <c r="AI3819" s="358"/>
      <c r="AJ3819" s="358"/>
      <c r="AK3819" s="396"/>
    </row>
    <row r="3820" spans="1:37" x14ac:dyDescent="0.25">
      <c r="A3820" s="353" t="s">
        <v>363</v>
      </c>
      <c r="B3820" s="353" t="s">
        <v>363</v>
      </c>
      <c r="C3820" s="441">
        <f t="shared" ref="C3820:H3820" si="3258">C160</f>
        <v>5000</v>
      </c>
      <c r="D3820" s="441"/>
      <c r="E3820" s="441"/>
      <c r="F3820" s="441"/>
      <c r="G3820" s="441"/>
      <c r="H3820" s="441">
        <f t="shared" si="3258"/>
        <v>0</v>
      </c>
      <c r="I3820" s="441"/>
      <c r="J3820" s="445"/>
      <c r="K3820" s="358"/>
      <c r="L3820" s="358"/>
      <c r="M3820" s="358"/>
      <c r="N3820" s="358"/>
      <c r="O3820" s="358"/>
      <c r="P3820" s="358"/>
      <c r="Q3820" s="358"/>
      <c r="R3820" s="358"/>
      <c r="S3820" s="358"/>
      <c r="T3820" s="358"/>
      <c r="U3820" s="358"/>
      <c r="V3820" s="358"/>
      <c r="W3820" s="358"/>
      <c r="X3820" s="358"/>
      <c r="Y3820" s="358"/>
      <c r="Z3820" s="358"/>
      <c r="AA3820" s="358"/>
      <c r="AB3820" s="358"/>
      <c r="AC3820" s="358"/>
      <c r="AD3820" s="358"/>
      <c r="AE3820" s="358"/>
      <c r="AF3820" s="358"/>
      <c r="AG3820" s="358"/>
      <c r="AH3820" s="358"/>
      <c r="AI3820" s="358"/>
      <c r="AJ3820" s="358"/>
      <c r="AK3820" s="396"/>
    </row>
    <row r="3821" spans="1:37" x14ac:dyDescent="0.25">
      <c r="A3821" s="353" t="s">
        <v>258</v>
      </c>
      <c r="B3821" s="353" t="s">
        <v>359</v>
      </c>
      <c r="C3821" s="441">
        <f t="shared" ref="C3821:H3821" si="3259">C161</f>
        <v>7500</v>
      </c>
      <c r="D3821" s="441"/>
      <c r="E3821" s="441"/>
      <c r="F3821" s="441"/>
      <c r="G3821" s="441"/>
      <c r="H3821" s="441">
        <f t="shared" si="3259"/>
        <v>0</v>
      </c>
      <c r="I3821" s="441"/>
      <c r="J3821" s="445"/>
      <c r="K3821" s="358"/>
      <c r="L3821" s="358"/>
      <c r="M3821" s="358"/>
      <c r="N3821" s="358"/>
      <c r="O3821" s="358"/>
      <c r="P3821" s="358"/>
      <c r="Q3821" s="358"/>
      <c r="R3821" s="358"/>
      <c r="S3821" s="358"/>
      <c r="T3821" s="358"/>
      <c r="U3821" s="358"/>
      <c r="V3821" s="358"/>
      <c r="W3821" s="358"/>
      <c r="X3821" s="358"/>
      <c r="Y3821" s="358"/>
      <c r="Z3821" s="358"/>
      <c r="AA3821" s="358"/>
      <c r="AB3821" s="358"/>
      <c r="AC3821" s="358"/>
      <c r="AD3821" s="358"/>
      <c r="AE3821" s="358"/>
      <c r="AF3821" s="358"/>
      <c r="AG3821" s="358"/>
      <c r="AH3821" s="358"/>
      <c r="AI3821" s="358"/>
      <c r="AJ3821" s="358"/>
      <c r="AK3821" s="396"/>
    </row>
    <row r="3822" spans="1:37" x14ac:dyDescent="0.25">
      <c r="A3822" s="353" t="s">
        <v>258</v>
      </c>
      <c r="B3822" s="353" t="s">
        <v>340</v>
      </c>
      <c r="C3822" s="441">
        <f t="shared" ref="C3822:H3822" si="3260">C162</f>
        <v>5000</v>
      </c>
      <c r="D3822" s="441"/>
      <c r="E3822" s="441"/>
      <c r="F3822" s="441"/>
      <c r="G3822" s="441"/>
      <c r="H3822" s="441">
        <f t="shared" si="3260"/>
        <v>0</v>
      </c>
      <c r="I3822" s="441"/>
      <c r="J3822" s="445"/>
      <c r="K3822" s="358"/>
      <c r="L3822" s="358"/>
      <c r="M3822" s="358"/>
      <c r="N3822" s="358"/>
      <c r="O3822" s="358"/>
      <c r="P3822" s="358"/>
      <c r="Q3822" s="358"/>
      <c r="R3822" s="358"/>
      <c r="S3822" s="358"/>
      <c r="T3822" s="358"/>
      <c r="U3822" s="358"/>
      <c r="V3822" s="358"/>
      <c r="W3822" s="358"/>
      <c r="X3822" s="358"/>
      <c r="Y3822" s="358"/>
      <c r="Z3822" s="358"/>
      <c r="AA3822" s="358"/>
      <c r="AB3822" s="358"/>
      <c r="AC3822" s="358"/>
      <c r="AD3822" s="358"/>
      <c r="AE3822" s="358"/>
      <c r="AF3822" s="358"/>
      <c r="AG3822" s="358"/>
      <c r="AH3822" s="358"/>
      <c r="AI3822" s="358"/>
      <c r="AJ3822" s="358"/>
      <c r="AK3822" s="396"/>
    </row>
    <row r="3823" spans="1:37" x14ac:dyDescent="0.25">
      <c r="A3823" s="353" t="s">
        <v>281</v>
      </c>
      <c r="B3823" s="353" t="s">
        <v>281</v>
      </c>
      <c r="C3823" s="441">
        <f t="shared" ref="C3823:H3823" si="3261">C163</f>
        <v>5000</v>
      </c>
      <c r="D3823" s="441"/>
      <c r="E3823" s="441"/>
      <c r="F3823" s="441"/>
      <c r="G3823" s="441"/>
      <c r="H3823" s="441">
        <f t="shared" si="3261"/>
        <v>1</v>
      </c>
      <c r="I3823" s="441"/>
      <c r="J3823" s="445"/>
      <c r="K3823" s="358"/>
      <c r="L3823" s="358"/>
      <c r="M3823" s="358"/>
      <c r="N3823" s="358"/>
      <c r="O3823" s="358"/>
      <c r="P3823" s="358"/>
      <c r="Q3823" s="358"/>
      <c r="R3823" s="358"/>
      <c r="S3823" s="358"/>
      <c r="T3823" s="358"/>
      <c r="U3823" s="358"/>
      <c r="V3823" s="358"/>
      <c r="W3823" s="358"/>
      <c r="X3823" s="358"/>
      <c r="Y3823" s="358"/>
      <c r="Z3823" s="358"/>
      <c r="AA3823" s="358"/>
      <c r="AB3823" s="358"/>
      <c r="AC3823" s="358"/>
      <c r="AD3823" s="358"/>
      <c r="AE3823" s="358"/>
      <c r="AF3823" s="358"/>
      <c r="AG3823" s="358"/>
      <c r="AH3823" s="358"/>
      <c r="AI3823" s="358"/>
      <c r="AJ3823" s="358"/>
      <c r="AK3823" s="396"/>
    </row>
    <row r="3824" spans="1:37" x14ac:dyDescent="0.25">
      <c r="A3824" s="353" t="s">
        <v>259</v>
      </c>
      <c r="B3824" s="353" t="s">
        <v>315</v>
      </c>
      <c r="C3824" s="441">
        <f t="shared" ref="C3824:H3824" si="3262">C164</f>
        <v>12000</v>
      </c>
      <c r="D3824" s="441"/>
      <c r="E3824" s="441"/>
      <c r="F3824" s="441"/>
      <c r="G3824" s="441"/>
      <c r="H3824" s="441">
        <f t="shared" si="3262"/>
        <v>0</v>
      </c>
      <c r="I3824" s="441"/>
      <c r="J3824" s="445"/>
      <c r="K3824" s="358"/>
      <c r="L3824" s="358"/>
      <c r="M3824" s="358"/>
      <c r="N3824" s="358"/>
      <c r="O3824" s="358"/>
      <c r="P3824" s="358"/>
      <c r="Q3824" s="358"/>
      <c r="R3824" s="358"/>
      <c r="S3824" s="358"/>
      <c r="T3824" s="358"/>
      <c r="U3824" s="358"/>
      <c r="V3824" s="358"/>
      <c r="W3824" s="358"/>
      <c r="X3824" s="358"/>
      <c r="Y3824" s="358"/>
      <c r="Z3824" s="358"/>
      <c r="AA3824" s="358"/>
      <c r="AB3824" s="358"/>
      <c r="AC3824" s="358"/>
      <c r="AD3824" s="358"/>
      <c r="AE3824" s="358"/>
      <c r="AF3824" s="358"/>
      <c r="AG3824" s="358"/>
      <c r="AH3824" s="358"/>
      <c r="AI3824" s="358"/>
      <c r="AJ3824" s="358"/>
      <c r="AK3824" s="396"/>
    </row>
    <row r="3825" spans="1:37" x14ac:dyDescent="0.25">
      <c r="A3825" s="353" t="s">
        <v>259</v>
      </c>
      <c r="B3825" s="353" t="s">
        <v>454</v>
      </c>
      <c r="C3825" s="441">
        <f t="shared" ref="C3825:H3825" si="3263">C165</f>
        <v>12500</v>
      </c>
      <c r="D3825" s="441"/>
      <c r="E3825" s="441"/>
      <c r="F3825" s="441"/>
      <c r="G3825" s="441"/>
      <c r="H3825" s="441">
        <f t="shared" si="3263"/>
        <v>0</v>
      </c>
      <c r="I3825" s="441"/>
      <c r="J3825" s="445"/>
      <c r="K3825" s="358"/>
      <c r="L3825" s="358"/>
      <c r="M3825" s="358"/>
      <c r="N3825" s="358"/>
      <c r="O3825" s="358"/>
      <c r="P3825" s="358"/>
      <c r="Q3825" s="358"/>
      <c r="R3825" s="358"/>
      <c r="S3825" s="358"/>
      <c r="T3825" s="358"/>
      <c r="U3825" s="358"/>
      <c r="V3825" s="358"/>
      <c r="W3825" s="358"/>
      <c r="X3825" s="358"/>
      <c r="Y3825" s="358"/>
      <c r="Z3825" s="358"/>
      <c r="AA3825" s="358"/>
      <c r="AB3825" s="358"/>
      <c r="AC3825" s="358"/>
      <c r="AD3825" s="358"/>
      <c r="AE3825" s="358"/>
      <c r="AF3825" s="358"/>
      <c r="AG3825" s="358"/>
      <c r="AH3825" s="358"/>
      <c r="AI3825" s="358"/>
      <c r="AJ3825" s="358"/>
      <c r="AK3825" s="396"/>
    </row>
    <row r="3826" spans="1:37" x14ac:dyDescent="0.25">
      <c r="A3826" s="353" t="s">
        <v>536</v>
      </c>
      <c r="B3826" s="353" t="s">
        <v>536</v>
      </c>
      <c r="C3826" s="441">
        <f t="shared" ref="C3826:H3826" si="3264">C166</f>
        <v>2498.4</v>
      </c>
      <c r="D3826" s="441"/>
      <c r="E3826" s="441"/>
      <c r="F3826" s="441"/>
      <c r="G3826" s="441"/>
      <c r="H3826" s="441">
        <f t="shared" si="3264"/>
        <v>0</v>
      </c>
      <c r="I3826" s="441"/>
      <c r="J3826" s="445"/>
      <c r="K3826" s="358"/>
      <c r="L3826" s="358"/>
      <c r="M3826" s="358"/>
      <c r="N3826" s="358"/>
      <c r="O3826" s="358"/>
      <c r="P3826" s="358"/>
      <c r="Q3826" s="358"/>
      <c r="R3826" s="358"/>
      <c r="S3826" s="358"/>
      <c r="T3826" s="358"/>
      <c r="U3826" s="358"/>
      <c r="V3826" s="358"/>
      <c r="W3826" s="358"/>
      <c r="X3826" s="358"/>
      <c r="Y3826" s="358"/>
      <c r="Z3826" s="358"/>
      <c r="AA3826" s="358"/>
      <c r="AB3826" s="358"/>
      <c r="AC3826" s="358"/>
      <c r="AD3826" s="358"/>
      <c r="AE3826" s="358"/>
      <c r="AF3826" s="358"/>
      <c r="AG3826" s="358"/>
      <c r="AH3826" s="358"/>
      <c r="AI3826" s="358"/>
      <c r="AJ3826" s="358"/>
      <c r="AK3826" s="396"/>
    </row>
    <row r="3827" spans="1:37" x14ac:dyDescent="0.25">
      <c r="A3827" s="353" t="s">
        <v>399</v>
      </c>
      <c r="B3827" s="353" t="s">
        <v>399</v>
      </c>
      <c r="C3827" s="441">
        <f t="shared" ref="C3827:H3827" si="3265">C167</f>
        <v>20000</v>
      </c>
      <c r="D3827" s="441"/>
      <c r="E3827" s="441"/>
      <c r="F3827" s="441"/>
      <c r="G3827" s="441"/>
      <c r="H3827" s="441">
        <f t="shared" si="3265"/>
        <v>0</v>
      </c>
      <c r="I3827" s="441"/>
      <c r="J3827" s="445"/>
      <c r="K3827" s="358"/>
      <c r="L3827" s="358"/>
      <c r="M3827" s="358"/>
      <c r="N3827" s="358"/>
      <c r="O3827" s="358"/>
      <c r="P3827" s="358"/>
      <c r="Q3827" s="358"/>
      <c r="R3827" s="358"/>
      <c r="S3827" s="358"/>
      <c r="T3827" s="358"/>
      <c r="U3827" s="358"/>
      <c r="V3827" s="358"/>
      <c r="W3827" s="358"/>
      <c r="X3827" s="358"/>
      <c r="Y3827" s="358"/>
      <c r="Z3827" s="358"/>
      <c r="AA3827" s="358"/>
      <c r="AB3827" s="358"/>
      <c r="AC3827" s="358"/>
      <c r="AD3827" s="358"/>
      <c r="AE3827" s="358"/>
      <c r="AF3827" s="358"/>
      <c r="AG3827" s="358"/>
      <c r="AH3827" s="358"/>
      <c r="AI3827" s="358"/>
      <c r="AJ3827" s="358"/>
      <c r="AK3827" s="396"/>
    </row>
    <row r="3828" spans="1:37" x14ac:dyDescent="0.25">
      <c r="A3828" s="353" t="s">
        <v>551</v>
      </c>
      <c r="B3828" s="353" t="s">
        <v>551</v>
      </c>
      <c r="C3828" s="441">
        <f t="shared" ref="C3828:H3828" si="3266">C168</f>
        <v>2500</v>
      </c>
      <c r="D3828" s="441"/>
      <c r="E3828" s="441"/>
      <c r="F3828" s="441"/>
      <c r="G3828" s="441"/>
      <c r="H3828" s="441">
        <f t="shared" si="3266"/>
        <v>0</v>
      </c>
      <c r="I3828" s="441"/>
      <c r="J3828" s="445"/>
      <c r="K3828" s="358"/>
      <c r="L3828" s="358"/>
      <c r="M3828" s="358"/>
      <c r="N3828" s="358"/>
      <c r="O3828" s="358"/>
      <c r="P3828" s="358"/>
      <c r="Q3828" s="358"/>
      <c r="R3828" s="358"/>
      <c r="S3828" s="358"/>
      <c r="T3828" s="358"/>
      <c r="U3828" s="358"/>
      <c r="V3828" s="358"/>
      <c r="W3828" s="358"/>
      <c r="X3828" s="358"/>
      <c r="Y3828" s="358"/>
      <c r="Z3828" s="358"/>
      <c r="AA3828" s="358"/>
      <c r="AB3828" s="358"/>
      <c r="AC3828" s="358"/>
      <c r="AD3828" s="358"/>
      <c r="AE3828" s="358"/>
      <c r="AF3828" s="358"/>
      <c r="AG3828" s="358"/>
      <c r="AH3828" s="358"/>
      <c r="AI3828" s="358"/>
      <c r="AJ3828" s="358"/>
      <c r="AK3828" s="396"/>
    </row>
    <row r="3829" spans="1:37" x14ac:dyDescent="0.25">
      <c r="A3829" s="353" t="s">
        <v>327</v>
      </c>
      <c r="B3829" s="353" t="s">
        <v>327</v>
      </c>
      <c r="C3829" s="441">
        <f t="shared" ref="C3829:H3829" si="3267">C169</f>
        <v>6240</v>
      </c>
      <c r="D3829" s="441"/>
      <c r="E3829" s="441"/>
      <c r="F3829" s="441"/>
      <c r="G3829" s="441"/>
      <c r="H3829" s="441">
        <f t="shared" si="3267"/>
        <v>0</v>
      </c>
      <c r="I3829" s="441"/>
      <c r="J3829" s="445"/>
      <c r="K3829" s="358"/>
      <c r="L3829" s="358"/>
      <c r="M3829" s="358"/>
      <c r="N3829" s="358"/>
      <c r="O3829" s="358"/>
      <c r="P3829" s="358"/>
      <c r="Q3829" s="358"/>
      <c r="R3829" s="358"/>
      <c r="S3829" s="358"/>
      <c r="T3829" s="358"/>
      <c r="U3829" s="358"/>
      <c r="V3829" s="358"/>
      <c r="W3829" s="358"/>
      <c r="X3829" s="358"/>
      <c r="Y3829" s="358"/>
      <c r="Z3829" s="358"/>
      <c r="AA3829" s="358"/>
      <c r="AB3829" s="358"/>
      <c r="AC3829" s="358"/>
      <c r="AD3829" s="358"/>
      <c r="AE3829" s="358"/>
      <c r="AF3829" s="358"/>
      <c r="AG3829" s="358"/>
      <c r="AH3829" s="358"/>
      <c r="AI3829" s="358"/>
      <c r="AJ3829" s="358"/>
      <c r="AK3829" s="396"/>
    </row>
    <row r="3830" spans="1:37" x14ac:dyDescent="0.25">
      <c r="A3830" s="353" t="s">
        <v>298</v>
      </c>
      <c r="B3830" s="353" t="s">
        <v>299</v>
      </c>
      <c r="C3830" s="441">
        <f t="shared" ref="C3830:H3830" si="3268">C170</f>
        <v>2500</v>
      </c>
      <c r="D3830" s="441"/>
      <c r="E3830" s="441"/>
      <c r="F3830" s="441"/>
      <c r="G3830" s="441"/>
      <c r="H3830" s="441">
        <f t="shared" si="3268"/>
        <v>0</v>
      </c>
      <c r="I3830" s="441"/>
      <c r="J3830" s="445"/>
      <c r="K3830" s="358"/>
      <c r="L3830" s="358"/>
      <c r="M3830" s="358"/>
      <c r="N3830" s="358"/>
      <c r="O3830" s="358"/>
      <c r="P3830" s="358"/>
      <c r="Q3830" s="358"/>
      <c r="R3830" s="358"/>
      <c r="S3830" s="358"/>
      <c r="T3830" s="358"/>
      <c r="U3830" s="358"/>
      <c r="V3830" s="358"/>
      <c r="W3830" s="358"/>
      <c r="X3830" s="358"/>
      <c r="Y3830" s="358"/>
      <c r="Z3830" s="358"/>
      <c r="AA3830" s="358"/>
      <c r="AB3830" s="358"/>
      <c r="AC3830" s="358"/>
      <c r="AD3830" s="358"/>
      <c r="AE3830" s="358"/>
      <c r="AF3830" s="358"/>
      <c r="AG3830" s="358"/>
      <c r="AH3830" s="358"/>
      <c r="AI3830" s="358"/>
      <c r="AJ3830" s="358"/>
      <c r="AK3830" s="396"/>
    </row>
    <row r="3831" spans="1:37" x14ac:dyDescent="0.25">
      <c r="A3831" s="353" t="s">
        <v>481</v>
      </c>
      <c r="B3831" s="353" t="s">
        <v>482</v>
      </c>
      <c r="C3831" s="441">
        <f t="shared" ref="C3831:H3831" si="3269">C171</f>
        <v>5000</v>
      </c>
      <c r="D3831" s="441"/>
      <c r="E3831" s="441"/>
      <c r="F3831" s="441"/>
      <c r="G3831" s="441"/>
      <c r="H3831" s="441">
        <f t="shared" si="3269"/>
        <v>0</v>
      </c>
      <c r="I3831" s="441"/>
      <c r="J3831" s="445"/>
      <c r="K3831" s="358"/>
      <c r="L3831" s="358"/>
      <c r="M3831" s="358"/>
      <c r="N3831" s="358"/>
      <c r="O3831" s="358"/>
      <c r="P3831" s="358"/>
      <c r="Q3831" s="358"/>
      <c r="R3831" s="358"/>
      <c r="S3831" s="358"/>
      <c r="T3831" s="358"/>
      <c r="U3831" s="358"/>
      <c r="V3831" s="358"/>
      <c r="W3831" s="358"/>
      <c r="X3831" s="358"/>
      <c r="Y3831" s="358"/>
      <c r="Z3831" s="358"/>
      <c r="AA3831" s="358"/>
      <c r="AB3831" s="358"/>
      <c r="AC3831" s="358"/>
      <c r="AD3831" s="358"/>
      <c r="AE3831" s="358"/>
      <c r="AF3831" s="358"/>
      <c r="AG3831" s="358"/>
      <c r="AH3831" s="358"/>
      <c r="AI3831" s="358"/>
      <c r="AJ3831" s="358"/>
      <c r="AK3831" s="396"/>
    </row>
    <row r="3832" spans="1:37" x14ac:dyDescent="0.25">
      <c r="A3832" s="353" t="s">
        <v>336</v>
      </c>
      <c r="B3832" s="353" t="s">
        <v>337</v>
      </c>
      <c r="C3832" s="441">
        <f t="shared" ref="C3832:H3832" si="3270">C172</f>
        <v>750</v>
      </c>
      <c r="D3832" s="441"/>
      <c r="E3832" s="441"/>
      <c r="F3832" s="441"/>
      <c r="G3832" s="441"/>
      <c r="H3832" s="441">
        <f t="shared" si="3270"/>
        <v>0</v>
      </c>
      <c r="I3832" s="441"/>
      <c r="J3832" s="445"/>
      <c r="K3832" s="358"/>
      <c r="L3832" s="358"/>
      <c r="M3832" s="358"/>
      <c r="N3832" s="358"/>
      <c r="O3832" s="358"/>
      <c r="P3832" s="358"/>
      <c r="Q3832" s="358"/>
      <c r="R3832" s="358"/>
      <c r="S3832" s="358"/>
      <c r="T3832" s="358"/>
      <c r="U3832" s="358"/>
      <c r="V3832" s="358"/>
      <c r="W3832" s="358"/>
      <c r="X3832" s="358"/>
      <c r="Y3832" s="358"/>
      <c r="Z3832" s="358"/>
      <c r="AA3832" s="358"/>
      <c r="AB3832" s="358"/>
      <c r="AC3832" s="358"/>
      <c r="AD3832" s="358"/>
      <c r="AE3832" s="358"/>
      <c r="AF3832" s="358"/>
      <c r="AG3832" s="358"/>
      <c r="AH3832" s="358"/>
      <c r="AI3832" s="358"/>
      <c r="AJ3832" s="358"/>
      <c r="AK3832" s="396"/>
    </row>
    <row r="3833" spans="1:37" x14ac:dyDescent="0.25">
      <c r="A3833" s="353" t="s">
        <v>341</v>
      </c>
      <c r="B3833" s="353" t="s">
        <v>341</v>
      </c>
      <c r="C3833" s="441">
        <f t="shared" ref="C3833:H3833" si="3271">C173</f>
        <v>12500</v>
      </c>
      <c r="D3833" s="441"/>
      <c r="E3833" s="441"/>
      <c r="F3833" s="441"/>
      <c r="G3833" s="441"/>
      <c r="H3833" s="441">
        <f t="shared" si="3271"/>
        <v>0</v>
      </c>
      <c r="I3833" s="441"/>
      <c r="J3833" s="445"/>
      <c r="K3833" s="358"/>
      <c r="L3833" s="358"/>
      <c r="M3833" s="358"/>
      <c r="N3833" s="358"/>
      <c r="O3833" s="358"/>
      <c r="P3833" s="358"/>
      <c r="Q3833" s="358"/>
      <c r="R3833" s="358"/>
      <c r="S3833" s="358"/>
      <c r="T3833" s="358"/>
      <c r="U3833" s="358"/>
      <c r="V3833" s="358"/>
      <c r="W3833" s="358"/>
      <c r="X3833" s="358"/>
      <c r="Y3833" s="358"/>
      <c r="Z3833" s="358"/>
      <c r="AA3833" s="358"/>
      <c r="AB3833" s="358"/>
      <c r="AC3833" s="358"/>
      <c r="AD3833" s="358"/>
      <c r="AE3833" s="358"/>
      <c r="AF3833" s="358"/>
      <c r="AG3833" s="358"/>
      <c r="AH3833" s="358"/>
      <c r="AI3833" s="358"/>
      <c r="AJ3833" s="358"/>
      <c r="AK3833" s="396"/>
    </row>
    <row r="3834" spans="1:37" x14ac:dyDescent="0.25">
      <c r="A3834" s="353" t="s">
        <v>347</v>
      </c>
      <c r="B3834" s="353" t="s">
        <v>347</v>
      </c>
      <c r="C3834" s="441">
        <f t="shared" ref="C3834:H3834" si="3272">C174</f>
        <v>3000</v>
      </c>
      <c r="D3834" s="441"/>
      <c r="E3834" s="441"/>
      <c r="F3834" s="441"/>
      <c r="G3834" s="441"/>
      <c r="H3834" s="441">
        <f t="shared" si="3272"/>
        <v>0</v>
      </c>
      <c r="I3834" s="441"/>
      <c r="J3834" s="445"/>
      <c r="K3834" s="358"/>
      <c r="L3834" s="358"/>
      <c r="M3834" s="358"/>
      <c r="N3834" s="358"/>
      <c r="O3834" s="358"/>
      <c r="P3834" s="358"/>
      <c r="Q3834" s="358"/>
      <c r="R3834" s="358"/>
      <c r="S3834" s="358"/>
      <c r="T3834" s="358"/>
      <c r="U3834" s="358"/>
      <c r="V3834" s="358"/>
      <c r="W3834" s="358"/>
      <c r="X3834" s="358"/>
      <c r="Y3834" s="358"/>
      <c r="Z3834" s="358"/>
      <c r="AA3834" s="358"/>
      <c r="AB3834" s="358"/>
      <c r="AC3834" s="358"/>
      <c r="AD3834" s="358"/>
      <c r="AE3834" s="358"/>
      <c r="AF3834" s="358"/>
      <c r="AG3834" s="358"/>
      <c r="AH3834" s="358"/>
      <c r="AI3834" s="358"/>
      <c r="AJ3834" s="358"/>
      <c r="AK3834" s="396"/>
    </row>
    <row r="3835" spans="1:37" x14ac:dyDescent="0.25">
      <c r="A3835" s="353" t="s">
        <v>414</v>
      </c>
      <c r="B3835" s="353" t="s">
        <v>414</v>
      </c>
      <c r="C3835" s="441">
        <f t="shared" ref="C3835:H3835" si="3273">C175</f>
        <v>3000</v>
      </c>
      <c r="D3835" s="441"/>
      <c r="E3835" s="441"/>
      <c r="F3835" s="441"/>
      <c r="G3835" s="441"/>
      <c r="H3835" s="441">
        <f t="shared" si="3273"/>
        <v>0</v>
      </c>
      <c r="I3835" s="441"/>
      <c r="J3835" s="445"/>
      <c r="K3835" s="358"/>
      <c r="L3835" s="358"/>
      <c r="M3835" s="358"/>
      <c r="N3835" s="358"/>
      <c r="O3835" s="358"/>
      <c r="P3835" s="358"/>
      <c r="Q3835" s="358"/>
      <c r="R3835" s="358"/>
      <c r="S3835" s="358"/>
      <c r="T3835" s="358"/>
      <c r="U3835" s="358"/>
      <c r="V3835" s="358"/>
      <c r="W3835" s="358"/>
      <c r="X3835" s="358"/>
      <c r="Y3835" s="358"/>
      <c r="Z3835" s="358"/>
      <c r="AA3835" s="358"/>
      <c r="AB3835" s="358"/>
      <c r="AC3835" s="358"/>
      <c r="AD3835" s="358"/>
      <c r="AE3835" s="358"/>
      <c r="AF3835" s="358"/>
      <c r="AG3835" s="358"/>
      <c r="AH3835" s="358"/>
      <c r="AI3835" s="358"/>
      <c r="AJ3835" s="358"/>
      <c r="AK3835" s="396"/>
    </row>
    <row r="3836" spans="1:37" x14ac:dyDescent="0.25">
      <c r="A3836" s="353" t="s">
        <v>448</v>
      </c>
      <c r="B3836" s="353" t="s">
        <v>448</v>
      </c>
      <c r="C3836" s="441">
        <f t="shared" ref="C3836:H3836" si="3274">C176</f>
        <v>2500</v>
      </c>
      <c r="D3836" s="441"/>
      <c r="E3836" s="441"/>
      <c r="F3836" s="441"/>
      <c r="G3836" s="441"/>
      <c r="H3836" s="441">
        <f t="shared" si="3274"/>
        <v>0</v>
      </c>
      <c r="I3836" s="441"/>
      <c r="J3836" s="445"/>
      <c r="K3836" s="358"/>
      <c r="L3836" s="358"/>
      <c r="M3836" s="358"/>
      <c r="N3836" s="358"/>
      <c r="O3836" s="358"/>
      <c r="P3836" s="358"/>
      <c r="Q3836" s="358"/>
      <c r="R3836" s="358"/>
      <c r="S3836" s="358"/>
      <c r="T3836" s="358"/>
      <c r="U3836" s="358"/>
      <c r="V3836" s="358"/>
      <c r="W3836" s="358"/>
      <c r="X3836" s="358"/>
      <c r="Y3836" s="358"/>
      <c r="Z3836" s="358"/>
      <c r="AA3836" s="358"/>
      <c r="AB3836" s="358"/>
      <c r="AC3836" s="358"/>
      <c r="AD3836" s="358"/>
      <c r="AE3836" s="358"/>
      <c r="AF3836" s="358"/>
      <c r="AG3836" s="358"/>
      <c r="AH3836" s="358"/>
      <c r="AI3836" s="358"/>
      <c r="AJ3836" s="358"/>
      <c r="AK3836" s="396"/>
    </row>
    <row r="3837" spans="1:37" x14ac:dyDescent="0.25">
      <c r="A3837" s="353" t="s">
        <v>394</v>
      </c>
      <c r="B3837" s="353" t="s">
        <v>394</v>
      </c>
      <c r="C3837" s="441">
        <f t="shared" ref="C3837:H3837" si="3275">C177</f>
        <v>5616</v>
      </c>
      <c r="D3837" s="441"/>
      <c r="E3837" s="441"/>
      <c r="F3837" s="441"/>
      <c r="G3837" s="441"/>
      <c r="H3837" s="441">
        <f t="shared" si="3275"/>
        <v>0</v>
      </c>
      <c r="I3837" s="441"/>
      <c r="J3837" s="445"/>
      <c r="K3837" s="358"/>
      <c r="L3837" s="358"/>
      <c r="M3837" s="358"/>
      <c r="N3837" s="358"/>
      <c r="O3837" s="358"/>
      <c r="P3837" s="358"/>
      <c r="Q3837" s="358"/>
      <c r="R3837" s="358"/>
      <c r="S3837" s="358"/>
      <c r="T3837" s="358"/>
      <c r="U3837" s="358"/>
      <c r="V3837" s="358"/>
      <c r="W3837" s="358"/>
      <c r="X3837" s="358"/>
      <c r="Y3837" s="358"/>
      <c r="Z3837" s="358"/>
      <c r="AA3837" s="358"/>
      <c r="AB3837" s="358"/>
      <c r="AC3837" s="358"/>
      <c r="AD3837" s="358"/>
      <c r="AE3837" s="358"/>
      <c r="AF3837" s="358"/>
      <c r="AG3837" s="358"/>
      <c r="AH3837" s="358"/>
      <c r="AI3837" s="358"/>
      <c r="AJ3837" s="358"/>
      <c r="AK3837" s="396"/>
    </row>
    <row r="3838" spans="1:37" x14ac:dyDescent="0.25">
      <c r="A3838" s="353" t="s">
        <v>393</v>
      </c>
      <c r="B3838" s="353" t="s">
        <v>393</v>
      </c>
      <c r="C3838" s="441">
        <f t="shared" ref="C3838:H3838" si="3276">C178</f>
        <v>1800</v>
      </c>
      <c r="D3838" s="441"/>
      <c r="E3838" s="441"/>
      <c r="F3838" s="441"/>
      <c r="G3838" s="441"/>
      <c r="H3838" s="441">
        <f t="shared" si="3276"/>
        <v>0</v>
      </c>
      <c r="I3838" s="441"/>
      <c r="J3838" s="445"/>
      <c r="K3838" s="358"/>
      <c r="L3838" s="358"/>
      <c r="M3838" s="358"/>
      <c r="N3838" s="358"/>
      <c r="O3838" s="358"/>
      <c r="P3838" s="358"/>
      <c r="Q3838" s="358"/>
      <c r="R3838" s="358"/>
      <c r="S3838" s="358"/>
      <c r="T3838" s="358"/>
      <c r="U3838" s="358"/>
      <c r="V3838" s="358"/>
      <c r="W3838" s="358"/>
      <c r="X3838" s="358"/>
      <c r="Y3838" s="358"/>
      <c r="Z3838" s="358"/>
      <c r="AA3838" s="358"/>
      <c r="AB3838" s="358"/>
      <c r="AC3838" s="358"/>
      <c r="AD3838" s="358"/>
      <c r="AE3838" s="358"/>
      <c r="AF3838" s="358"/>
      <c r="AG3838" s="358"/>
      <c r="AH3838" s="358"/>
      <c r="AI3838" s="358"/>
      <c r="AJ3838" s="358"/>
      <c r="AK3838" s="396"/>
    </row>
    <row r="3839" spans="1:37" x14ac:dyDescent="0.25">
      <c r="A3839" s="353" t="s">
        <v>459</v>
      </c>
      <c r="B3839" s="353" t="s">
        <v>459</v>
      </c>
      <c r="C3839" s="441">
        <f t="shared" ref="C3839:H3839" si="3277">C179</f>
        <v>2502</v>
      </c>
      <c r="D3839" s="441"/>
      <c r="E3839" s="441"/>
      <c r="F3839" s="441"/>
      <c r="G3839" s="441"/>
      <c r="H3839" s="441">
        <f t="shared" si="3277"/>
        <v>0</v>
      </c>
      <c r="I3839" s="441"/>
      <c r="J3839" s="445"/>
      <c r="K3839" s="358"/>
      <c r="L3839" s="358"/>
      <c r="M3839" s="358"/>
      <c r="N3839" s="358"/>
      <c r="O3839" s="358"/>
      <c r="P3839" s="358"/>
      <c r="Q3839" s="358"/>
      <c r="R3839" s="358"/>
      <c r="S3839" s="358"/>
      <c r="T3839" s="358"/>
      <c r="U3839" s="358"/>
      <c r="V3839" s="358"/>
      <c r="W3839" s="358"/>
      <c r="X3839" s="358"/>
      <c r="Y3839" s="358"/>
      <c r="Z3839" s="358"/>
      <c r="AA3839" s="358"/>
      <c r="AB3839" s="358"/>
      <c r="AC3839" s="358"/>
      <c r="AD3839" s="358"/>
      <c r="AE3839" s="358"/>
      <c r="AF3839" s="358"/>
      <c r="AG3839" s="358"/>
      <c r="AH3839" s="358"/>
      <c r="AI3839" s="358"/>
      <c r="AJ3839" s="358"/>
      <c r="AK3839" s="396"/>
    </row>
    <row r="3840" spans="1:37" x14ac:dyDescent="0.25">
      <c r="A3840" s="353" t="s">
        <v>550</v>
      </c>
      <c r="B3840" s="353" t="s">
        <v>550</v>
      </c>
      <c r="C3840" s="441">
        <f t="shared" ref="C3840:H3840" si="3278">C180</f>
        <v>6250</v>
      </c>
      <c r="D3840" s="441"/>
      <c r="E3840" s="441"/>
      <c r="F3840" s="441"/>
      <c r="G3840" s="441"/>
      <c r="H3840" s="441">
        <f t="shared" si="3278"/>
        <v>0</v>
      </c>
      <c r="I3840" s="441"/>
      <c r="J3840" s="445"/>
      <c r="K3840" s="358"/>
      <c r="L3840" s="358"/>
      <c r="M3840" s="358"/>
      <c r="N3840" s="358"/>
      <c r="O3840" s="358"/>
      <c r="P3840" s="358"/>
      <c r="Q3840" s="358"/>
      <c r="R3840" s="358"/>
      <c r="S3840" s="358"/>
      <c r="T3840" s="358"/>
      <c r="U3840" s="358"/>
      <c r="V3840" s="358"/>
      <c r="W3840" s="358"/>
      <c r="X3840" s="358"/>
      <c r="Y3840" s="358"/>
      <c r="Z3840" s="358"/>
      <c r="AA3840" s="358"/>
      <c r="AB3840" s="358"/>
      <c r="AC3840" s="358"/>
      <c r="AD3840" s="358"/>
      <c r="AE3840" s="358"/>
      <c r="AF3840" s="358"/>
      <c r="AG3840" s="358"/>
      <c r="AH3840" s="358"/>
      <c r="AI3840" s="358"/>
      <c r="AJ3840" s="358"/>
      <c r="AK3840" s="396"/>
    </row>
    <row r="3841" spans="1:37" x14ac:dyDescent="0.25">
      <c r="A3841" s="353" t="s">
        <v>465</v>
      </c>
      <c r="B3841" s="353" t="s">
        <v>465</v>
      </c>
      <c r="C3841" s="441">
        <f t="shared" ref="C3841:H3841" si="3279">C181</f>
        <v>2000</v>
      </c>
      <c r="D3841" s="441"/>
      <c r="E3841" s="441"/>
      <c r="F3841" s="441"/>
      <c r="G3841" s="441"/>
      <c r="H3841" s="441">
        <f t="shared" si="3279"/>
        <v>0</v>
      </c>
      <c r="I3841" s="441"/>
      <c r="J3841" s="445"/>
      <c r="K3841" s="358"/>
      <c r="L3841" s="358"/>
      <c r="M3841" s="358"/>
      <c r="N3841" s="358"/>
      <c r="O3841" s="358"/>
      <c r="P3841" s="358"/>
      <c r="Q3841" s="358"/>
      <c r="R3841" s="358"/>
      <c r="S3841" s="358"/>
      <c r="T3841" s="358"/>
      <c r="U3841" s="358"/>
      <c r="V3841" s="358"/>
      <c r="W3841" s="358"/>
      <c r="X3841" s="358"/>
      <c r="Y3841" s="358"/>
      <c r="Z3841" s="358"/>
      <c r="AA3841" s="358"/>
      <c r="AB3841" s="358"/>
      <c r="AC3841" s="358"/>
      <c r="AD3841" s="358"/>
      <c r="AE3841" s="358"/>
      <c r="AF3841" s="358"/>
      <c r="AG3841" s="358"/>
      <c r="AH3841" s="358"/>
      <c r="AI3841" s="358"/>
      <c r="AJ3841" s="358"/>
      <c r="AK3841" s="396"/>
    </row>
    <row r="3842" spans="1:37" x14ac:dyDescent="0.25">
      <c r="A3842" s="353" t="s">
        <v>540</v>
      </c>
      <c r="B3842" s="353" t="s">
        <v>541</v>
      </c>
      <c r="C3842" s="441">
        <f t="shared" ref="C3842:H3842" si="3280">C182</f>
        <v>1000</v>
      </c>
      <c r="D3842" s="441"/>
      <c r="E3842" s="441"/>
      <c r="F3842" s="441"/>
      <c r="G3842" s="441"/>
      <c r="H3842" s="441">
        <f t="shared" si="3280"/>
        <v>0</v>
      </c>
      <c r="I3842" s="441"/>
      <c r="J3842" s="445"/>
      <c r="K3842" s="358"/>
      <c r="L3842" s="358"/>
      <c r="M3842" s="358"/>
      <c r="N3842" s="358"/>
      <c r="O3842" s="358"/>
      <c r="P3842" s="358"/>
      <c r="Q3842" s="358"/>
      <c r="R3842" s="358"/>
      <c r="S3842" s="358"/>
      <c r="T3842" s="358"/>
      <c r="U3842" s="358"/>
      <c r="V3842" s="358"/>
      <c r="W3842" s="358"/>
      <c r="X3842" s="358"/>
      <c r="Y3842" s="358"/>
      <c r="Z3842" s="358"/>
      <c r="AA3842" s="358"/>
      <c r="AB3842" s="358"/>
      <c r="AC3842" s="358"/>
      <c r="AD3842" s="358"/>
      <c r="AE3842" s="358"/>
      <c r="AF3842" s="358"/>
      <c r="AG3842" s="358"/>
      <c r="AH3842" s="358"/>
      <c r="AI3842" s="358"/>
      <c r="AJ3842" s="358"/>
      <c r="AK3842" s="396"/>
    </row>
    <row r="3843" spans="1:37" x14ac:dyDescent="0.25">
      <c r="A3843" s="353" t="s">
        <v>330</v>
      </c>
      <c r="B3843" s="353" t="s">
        <v>330</v>
      </c>
      <c r="C3843" s="441">
        <f t="shared" ref="C3843:H3843" si="3281">C183</f>
        <v>3750</v>
      </c>
      <c r="D3843" s="441"/>
      <c r="E3843" s="441"/>
      <c r="F3843" s="441"/>
      <c r="G3843" s="441"/>
      <c r="H3843" s="441">
        <f t="shared" si="3281"/>
        <v>0</v>
      </c>
      <c r="I3843" s="441"/>
      <c r="J3843" s="445"/>
      <c r="K3843" s="358"/>
      <c r="L3843" s="358"/>
      <c r="M3843" s="358"/>
      <c r="N3843" s="358"/>
      <c r="O3843" s="358"/>
      <c r="P3843" s="358"/>
      <c r="Q3843" s="358"/>
      <c r="R3843" s="358"/>
      <c r="S3843" s="358"/>
      <c r="T3843" s="358"/>
      <c r="U3843" s="358"/>
      <c r="V3843" s="358"/>
      <c r="W3843" s="358"/>
      <c r="X3843" s="358"/>
      <c r="Y3843" s="358"/>
      <c r="Z3843" s="358"/>
      <c r="AA3843" s="358"/>
      <c r="AB3843" s="358"/>
      <c r="AC3843" s="358"/>
      <c r="AD3843" s="358"/>
      <c r="AE3843" s="358"/>
      <c r="AF3843" s="358"/>
      <c r="AG3843" s="358"/>
      <c r="AH3843" s="358"/>
      <c r="AI3843" s="358"/>
      <c r="AJ3843" s="358"/>
      <c r="AK3843" s="396"/>
    </row>
    <row r="3844" spans="1:37" x14ac:dyDescent="0.25">
      <c r="A3844" s="353" t="s">
        <v>554</v>
      </c>
      <c r="B3844" s="353" t="s">
        <v>554</v>
      </c>
      <c r="C3844" s="441">
        <f t="shared" ref="C3844:H3844" si="3282">C184</f>
        <v>7500</v>
      </c>
      <c r="D3844" s="441"/>
      <c r="E3844" s="441"/>
      <c r="F3844" s="441"/>
      <c r="G3844" s="441"/>
      <c r="H3844" s="441">
        <f t="shared" si="3282"/>
        <v>0</v>
      </c>
      <c r="I3844" s="441"/>
      <c r="J3844" s="445"/>
      <c r="K3844" s="358"/>
      <c r="L3844" s="358"/>
      <c r="M3844" s="358"/>
      <c r="N3844" s="358"/>
      <c r="O3844" s="358"/>
      <c r="P3844" s="358"/>
      <c r="Q3844" s="358"/>
      <c r="R3844" s="358"/>
      <c r="S3844" s="358"/>
      <c r="T3844" s="358"/>
      <c r="U3844" s="358"/>
      <c r="V3844" s="358"/>
      <c r="W3844" s="358"/>
      <c r="X3844" s="358"/>
      <c r="Y3844" s="358"/>
      <c r="Z3844" s="358"/>
      <c r="AA3844" s="358"/>
      <c r="AB3844" s="358"/>
      <c r="AC3844" s="358"/>
      <c r="AD3844" s="358"/>
      <c r="AE3844" s="358"/>
      <c r="AF3844" s="358"/>
      <c r="AG3844" s="358"/>
      <c r="AH3844" s="358"/>
      <c r="AI3844" s="358"/>
      <c r="AJ3844" s="358"/>
      <c r="AK3844" s="396"/>
    </row>
    <row r="3845" spans="1:37" x14ac:dyDescent="0.25">
      <c r="A3845" s="353" t="s">
        <v>291</v>
      </c>
      <c r="B3845" s="353" t="s">
        <v>291</v>
      </c>
      <c r="C3845" s="441">
        <f t="shared" ref="C3845:H3845" si="3283">C185</f>
        <v>1000</v>
      </c>
      <c r="D3845" s="441"/>
      <c r="E3845" s="441"/>
      <c r="F3845" s="441"/>
      <c r="G3845" s="441"/>
      <c r="H3845" s="441">
        <f t="shared" si="3283"/>
        <v>0</v>
      </c>
      <c r="I3845" s="441"/>
      <c r="J3845" s="445"/>
      <c r="K3845" s="358"/>
      <c r="L3845" s="358"/>
      <c r="M3845" s="358"/>
      <c r="N3845" s="358"/>
      <c r="O3845" s="358"/>
      <c r="P3845" s="358"/>
      <c r="Q3845" s="358"/>
      <c r="R3845" s="358"/>
      <c r="S3845" s="358"/>
      <c r="T3845" s="358"/>
      <c r="U3845" s="358"/>
      <c r="V3845" s="358"/>
      <c r="W3845" s="358"/>
      <c r="X3845" s="358"/>
      <c r="Y3845" s="358"/>
      <c r="Z3845" s="358"/>
      <c r="AA3845" s="358"/>
      <c r="AB3845" s="358"/>
      <c r="AC3845" s="358"/>
      <c r="AD3845" s="358"/>
      <c r="AE3845" s="358"/>
      <c r="AF3845" s="358"/>
      <c r="AG3845" s="358"/>
      <c r="AH3845" s="358"/>
      <c r="AI3845" s="358"/>
      <c r="AJ3845" s="358"/>
      <c r="AK3845" s="396"/>
    </row>
    <row r="3846" spans="1:37" x14ac:dyDescent="0.25">
      <c r="A3846" s="353" t="s">
        <v>539</v>
      </c>
      <c r="B3846" s="353" t="s">
        <v>539</v>
      </c>
      <c r="C3846" s="441">
        <f t="shared" ref="C3846:H3846" si="3284">C186</f>
        <v>3000</v>
      </c>
      <c r="D3846" s="441"/>
      <c r="E3846" s="441"/>
      <c r="F3846" s="441"/>
      <c r="G3846" s="441"/>
      <c r="H3846" s="441">
        <f t="shared" si="3284"/>
        <v>0</v>
      </c>
      <c r="I3846" s="441"/>
      <c r="J3846" s="445"/>
      <c r="K3846" s="358"/>
      <c r="L3846" s="358"/>
      <c r="M3846" s="358"/>
      <c r="N3846" s="358"/>
      <c r="O3846" s="358"/>
      <c r="P3846" s="358"/>
      <c r="Q3846" s="358"/>
      <c r="R3846" s="358"/>
      <c r="S3846" s="358"/>
      <c r="T3846" s="358"/>
      <c r="U3846" s="358"/>
      <c r="V3846" s="358"/>
      <c r="W3846" s="358"/>
      <c r="X3846" s="358"/>
      <c r="Y3846" s="358"/>
      <c r="Z3846" s="358"/>
      <c r="AA3846" s="358"/>
      <c r="AB3846" s="358"/>
      <c r="AC3846" s="358"/>
      <c r="AD3846" s="358"/>
      <c r="AE3846" s="358"/>
      <c r="AF3846" s="358"/>
      <c r="AG3846" s="358"/>
      <c r="AH3846" s="358"/>
      <c r="AI3846" s="358"/>
      <c r="AJ3846" s="358"/>
      <c r="AK3846" s="396"/>
    </row>
    <row r="3847" spans="1:37" x14ac:dyDescent="0.25">
      <c r="A3847" s="353" t="s">
        <v>283</v>
      </c>
      <c r="B3847" s="353" t="s">
        <v>283</v>
      </c>
      <c r="C3847" s="441">
        <f t="shared" ref="C3847:H3847" si="3285">C187</f>
        <v>1000</v>
      </c>
      <c r="D3847" s="441"/>
      <c r="E3847" s="441"/>
      <c r="F3847" s="441"/>
      <c r="G3847" s="441"/>
      <c r="H3847" s="441">
        <f t="shared" si="3285"/>
        <v>0</v>
      </c>
      <c r="I3847" s="441"/>
      <c r="J3847" s="445"/>
      <c r="K3847" s="358"/>
      <c r="L3847" s="358"/>
      <c r="M3847" s="358"/>
      <c r="N3847" s="358"/>
      <c r="O3847" s="358"/>
      <c r="P3847" s="358"/>
      <c r="Q3847" s="358"/>
      <c r="R3847" s="358"/>
      <c r="S3847" s="358"/>
      <c r="T3847" s="358"/>
      <c r="U3847" s="358"/>
      <c r="V3847" s="358"/>
      <c r="W3847" s="358"/>
      <c r="X3847" s="358"/>
      <c r="Y3847" s="358"/>
      <c r="Z3847" s="358"/>
      <c r="AA3847" s="358"/>
      <c r="AB3847" s="358"/>
      <c r="AC3847" s="358"/>
      <c r="AD3847" s="358"/>
      <c r="AE3847" s="358"/>
      <c r="AF3847" s="358"/>
      <c r="AG3847" s="358"/>
      <c r="AH3847" s="358"/>
      <c r="AI3847" s="358"/>
      <c r="AJ3847" s="358"/>
      <c r="AK3847" s="396"/>
    </row>
    <row r="3848" spans="1:37" x14ac:dyDescent="0.25">
      <c r="A3848" s="353" t="s">
        <v>310</v>
      </c>
      <c r="B3848" s="353" t="s">
        <v>310</v>
      </c>
      <c r="C3848" s="441">
        <f t="shared" ref="C3848:H3848" si="3286">C188</f>
        <v>2000</v>
      </c>
      <c r="D3848" s="441"/>
      <c r="E3848" s="441"/>
      <c r="F3848" s="441"/>
      <c r="G3848" s="441"/>
      <c r="H3848" s="441">
        <f t="shared" si="3286"/>
        <v>0</v>
      </c>
      <c r="I3848" s="441"/>
      <c r="J3848" s="445"/>
      <c r="K3848" s="358"/>
      <c r="L3848" s="358"/>
      <c r="M3848" s="358"/>
      <c r="N3848" s="358"/>
      <c r="O3848" s="358"/>
      <c r="P3848" s="358"/>
      <c r="Q3848" s="358"/>
      <c r="R3848" s="358"/>
      <c r="S3848" s="358"/>
      <c r="T3848" s="358"/>
      <c r="U3848" s="358"/>
      <c r="V3848" s="358"/>
      <c r="W3848" s="358"/>
      <c r="X3848" s="358"/>
      <c r="Y3848" s="358"/>
      <c r="Z3848" s="358"/>
      <c r="AA3848" s="358"/>
      <c r="AB3848" s="358"/>
      <c r="AC3848" s="358"/>
      <c r="AD3848" s="358"/>
      <c r="AE3848" s="358"/>
      <c r="AF3848" s="358"/>
      <c r="AG3848" s="358"/>
      <c r="AH3848" s="358"/>
      <c r="AI3848" s="358"/>
      <c r="AJ3848" s="358"/>
      <c r="AK3848" s="396"/>
    </row>
    <row r="3849" spans="1:37" x14ac:dyDescent="0.25">
      <c r="A3849" s="353" t="s">
        <v>444</v>
      </c>
      <c r="B3849" s="353" t="s">
        <v>444</v>
      </c>
      <c r="C3849" s="441">
        <f t="shared" ref="C3849:H3849" si="3287">C189</f>
        <v>12500</v>
      </c>
      <c r="D3849" s="441"/>
      <c r="E3849" s="441"/>
      <c r="F3849" s="441"/>
      <c r="G3849" s="441"/>
      <c r="H3849" s="441">
        <f t="shared" si="3287"/>
        <v>0</v>
      </c>
      <c r="I3849" s="441"/>
      <c r="J3849" s="445"/>
      <c r="K3849" s="358"/>
      <c r="L3849" s="358"/>
      <c r="M3849" s="358"/>
      <c r="N3849" s="358"/>
      <c r="O3849" s="358"/>
      <c r="P3849" s="358"/>
      <c r="Q3849" s="358"/>
      <c r="R3849" s="358"/>
      <c r="S3849" s="358"/>
      <c r="T3849" s="358"/>
      <c r="U3849" s="358"/>
      <c r="V3849" s="358"/>
      <c r="W3849" s="358"/>
      <c r="X3849" s="358"/>
      <c r="Y3849" s="358"/>
      <c r="Z3849" s="358"/>
      <c r="AA3849" s="358"/>
      <c r="AB3849" s="358"/>
      <c r="AC3849" s="358"/>
      <c r="AD3849" s="358"/>
      <c r="AE3849" s="358"/>
      <c r="AF3849" s="358"/>
      <c r="AG3849" s="358"/>
      <c r="AH3849" s="358"/>
      <c r="AI3849" s="358"/>
      <c r="AJ3849" s="358"/>
      <c r="AK3849" s="396"/>
    </row>
    <row r="3850" spans="1:37" x14ac:dyDescent="0.25">
      <c r="A3850" s="353" t="s">
        <v>532</v>
      </c>
      <c r="B3850" s="353" t="s">
        <v>532</v>
      </c>
      <c r="C3850" s="441">
        <f t="shared" ref="C3850:H3850" si="3288">C190</f>
        <v>14000</v>
      </c>
      <c r="D3850" s="441"/>
      <c r="E3850" s="441"/>
      <c r="F3850" s="441"/>
      <c r="G3850" s="441"/>
      <c r="H3850" s="441">
        <f t="shared" si="3288"/>
        <v>0</v>
      </c>
      <c r="I3850" s="441"/>
      <c r="J3850" s="445"/>
      <c r="K3850" s="358"/>
      <c r="L3850" s="358"/>
      <c r="M3850" s="358"/>
      <c r="N3850" s="358"/>
      <c r="O3850" s="358"/>
      <c r="P3850" s="358"/>
      <c r="Q3850" s="358"/>
      <c r="R3850" s="358"/>
      <c r="S3850" s="358"/>
      <c r="T3850" s="358"/>
      <c r="U3850" s="358"/>
      <c r="V3850" s="358"/>
      <c r="W3850" s="358"/>
      <c r="X3850" s="358"/>
      <c r="Y3850" s="358"/>
      <c r="Z3850" s="358"/>
      <c r="AA3850" s="358"/>
      <c r="AB3850" s="358"/>
      <c r="AC3850" s="358"/>
      <c r="AD3850" s="358"/>
      <c r="AE3850" s="358"/>
      <c r="AF3850" s="358"/>
      <c r="AG3850" s="358"/>
      <c r="AH3850" s="358"/>
      <c r="AI3850" s="358"/>
      <c r="AJ3850" s="358"/>
      <c r="AK3850" s="396"/>
    </row>
    <row r="3851" spans="1:37" x14ac:dyDescent="0.25">
      <c r="A3851" s="353" t="s">
        <v>502</v>
      </c>
      <c r="B3851" s="353" t="s">
        <v>502</v>
      </c>
      <c r="C3851" s="441">
        <f t="shared" ref="C3851:H3851" si="3289">C191</f>
        <v>28000</v>
      </c>
      <c r="D3851" s="441"/>
      <c r="E3851" s="441"/>
      <c r="F3851" s="441"/>
      <c r="G3851" s="441"/>
      <c r="H3851" s="441">
        <f t="shared" si="3289"/>
        <v>0</v>
      </c>
      <c r="I3851" s="441"/>
      <c r="J3851" s="445"/>
      <c r="K3851" s="358"/>
      <c r="L3851" s="358"/>
      <c r="M3851" s="358"/>
      <c r="N3851" s="358"/>
      <c r="O3851" s="358"/>
      <c r="P3851" s="358"/>
      <c r="Q3851" s="358"/>
      <c r="R3851" s="358"/>
      <c r="S3851" s="358"/>
      <c r="T3851" s="358"/>
      <c r="U3851" s="358"/>
      <c r="V3851" s="358"/>
      <c r="W3851" s="358"/>
      <c r="X3851" s="358"/>
      <c r="Y3851" s="358"/>
      <c r="Z3851" s="358"/>
      <c r="AA3851" s="358"/>
      <c r="AB3851" s="358"/>
      <c r="AC3851" s="358"/>
      <c r="AD3851" s="358"/>
      <c r="AE3851" s="358"/>
      <c r="AF3851" s="358"/>
      <c r="AG3851" s="358"/>
      <c r="AH3851" s="358"/>
      <c r="AI3851" s="358"/>
      <c r="AJ3851" s="358"/>
      <c r="AK3851" s="396"/>
    </row>
    <row r="3852" spans="1:37" x14ac:dyDescent="0.25">
      <c r="A3852" s="353" t="s">
        <v>410</v>
      </c>
      <c r="B3852" s="353" t="s">
        <v>410</v>
      </c>
      <c r="C3852" s="441">
        <f t="shared" ref="C3852:H3852" si="3290">C192</f>
        <v>1000</v>
      </c>
      <c r="D3852" s="441"/>
      <c r="E3852" s="441"/>
      <c r="F3852" s="441"/>
      <c r="G3852" s="441"/>
      <c r="H3852" s="441">
        <f t="shared" si="3290"/>
        <v>0</v>
      </c>
      <c r="I3852" s="441"/>
      <c r="J3852" s="445"/>
      <c r="K3852" s="358"/>
      <c r="L3852" s="358"/>
      <c r="M3852" s="358"/>
      <c r="N3852" s="358"/>
      <c r="O3852" s="358"/>
      <c r="P3852" s="358"/>
      <c r="Q3852" s="358"/>
      <c r="R3852" s="358"/>
      <c r="S3852" s="358"/>
      <c r="T3852" s="358"/>
      <c r="U3852" s="358"/>
      <c r="V3852" s="358"/>
      <c r="W3852" s="358"/>
      <c r="X3852" s="358"/>
      <c r="Y3852" s="358"/>
      <c r="Z3852" s="358"/>
      <c r="AA3852" s="358"/>
      <c r="AB3852" s="358"/>
      <c r="AC3852" s="358"/>
      <c r="AD3852" s="358"/>
      <c r="AE3852" s="358"/>
      <c r="AF3852" s="358"/>
      <c r="AG3852" s="358"/>
      <c r="AH3852" s="358"/>
      <c r="AI3852" s="358"/>
      <c r="AJ3852" s="358"/>
      <c r="AK3852" s="396"/>
    </row>
    <row r="3853" spans="1:37" x14ac:dyDescent="0.25">
      <c r="A3853" s="353" t="s">
        <v>326</v>
      </c>
      <c r="B3853" s="353" t="s">
        <v>326</v>
      </c>
      <c r="C3853" s="441">
        <f t="shared" ref="C3853:H3853" si="3291">C193</f>
        <v>2000</v>
      </c>
      <c r="D3853" s="441"/>
      <c r="E3853" s="441"/>
      <c r="F3853" s="441"/>
      <c r="G3853" s="441"/>
      <c r="H3853" s="441">
        <f t="shared" si="3291"/>
        <v>0</v>
      </c>
      <c r="I3853" s="441"/>
      <c r="J3853" s="445"/>
      <c r="K3853" s="358"/>
      <c r="L3853" s="358"/>
      <c r="M3853" s="358"/>
      <c r="N3853" s="358"/>
      <c r="O3853" s="358"/>
      <c r="P3853" s="358"/>
      <c r="Q3853" s="358"/>
      <c r="R3853" s="358"/>
      <c r="S3853" s="358"/>
      <c r="T3853" s="358"/>
      <c r="U3853" s="358"/>
      <c r="V3853" s="358"/>
      <c r="W3853" s="358"/>
      <c r="X3853" s="358"/>
      <c r="Y3853" s="358"/>
      <c r="Z3853" s="358"/>
      <c r="AA3853" s="358"/>
      <c r="AB3853" s="358"/>
      <c r="AC3853" s="358"/>
      <c r="AD3853" s="358"/>
      <c r="AE3853" s="358"/>
      <c r="AF3853" s="358"/>
      <c r="AG3853" s="358"/>
      <c r="AH3853" s="358"/>
      <c r="AI3853" s="358"/>
      <c r="AJ3853" s="358"/>
      <c r="AK3853" s="396"/>
    </row>
    <row r="3854" spans="1:37" x14ac:dyDescent="0.25">
      <c r="A3854" s="353" t="s">
        <v>549</v>
      </c>
      <c r="B3854" s="353" t="s">
        <v>549</v>
      </c>
      <c r="C3854" s="441">
        <f t="shared" ref="C3854:H3854" si="3292">C194</f>
        <v>5000</v>
      </c>
      <c r="D3854" s="441"/>
      <c r="E3854" s="441"/>
      <c r="F3854" s="441"/>
      <c r="G3854" s="441"/>
      <c r="H3854" s="441">
        <f t="shared" si="3292"/>
        <v>0</v>
      </c>
      <c r="I3854" s="441"/>
      <c r="J3854" s="445"/>
      <c r="K3854" s="358"/>
      <c r="L3854" s="358"/>
      <c r="M3854" s="358"/>
      <c r="N3854" s="358"/>
      <c r="O3854" s="358"/>
      <c r="P3854" s="358"/>
      <c r="Q3854" s="358"/>
      <c r="R3854" s="358"/>
      <c r="S3854" s="358"/>
      <c r="T3854" s="358"/>
      <c r="U3854" s="358"/>
      <c r="V3854" s="358"/>
      <c r="W3854" s="358"/>
      <c r="X3854" s="358"/>
      <c r="Y3854" s="358"/>
      <c r="Z3854" s="358"/>
      <c r="AA3854" s="358"/>
      <c r="AB3854" s="358"/>
      <c r="AC3854" s="358"/>
      <c r="AD3854" s="358"/>
      <c r="AE3854" s="358"/>
      <c r="AF3854" s="358"/>
      <c r="AG3854" s="358"/>
      <c r="AH3854" s="358"/>
      <c r="AI3854" s="358"/>
      <c r="AJ3854" s="358"/>
      <c r="AK3854" s="396"/>
    </row>
    <row r="3855" spans="1:37" x14ac:dyDescent="0.25">
      <c r="A3855" s="353" t="s">
        <v>440</v>
      </c>
      <c r="B3855" s="353" t="s">
        <v>440</v>
      </c>
      <c r="C3855" s="441">
        <f t="shared" ref="C3855:H3855" si="3293">C195</f>
        <v>12500</v>
      </c>
      <c r="D3855" s="441"/>
      <c r="E3855" s="441"/>
      <c r="F3855" s="441"/>
      <c r="G3855" s="441"/>
      <c r="H3855" s="441">
        <f t="shared" si="3293"/>
        <v>0</v>
      </c>
      <c r="I3855" s="441"/>
      <c r="J3855" s="445"/>
      <c r="K3855" s="358"/>
      <c r="L3855" s="358"/>
      <c r="M3855" s="358"/>
      <c r="N3855" s="358"/>
      <c r="O3855" s="358"/>
      <c r="P3855" s="358"/>
      <c r="Q3855" s="358"/>
      <c r="R3855" s="358"/>
      <c r="S3855" s="358"/>
      <c r="T3855" s="358"/>
      <c r="U3855" s="358"/>
      <c r="V3855" s="358"/>
      <c r="W3855" s="358"/>
      <c r="X3855" s="358"/>
      <c r="Y3855" s="358"/>
      <c r="Z3855" s="358"/>
      <c r="AA3855" s="358"/>
      <c r="AB3855" s="358"/>
      <c r="AC3855" s="358"/>
      <c r="AD3855" s="358"/>
      <c r="AE3855" s="358"/>
      <c r="AF3855" s="358"/>
      <c r="AG3855" s="358"/>
      <c r="AH3855" s="358"/>
      <c r="AI3855" s="358"/>
      <c r="AJ3855" s="358"/>
      <c r="AK3855" s="396"/>
    </row>
    <row r="3856" spans="1:37" x14ac:dyDescent="0.25">
      <c r="A3856" s="353" t="s">
        <v>507</v>
      </c>
      <c r="B3856" s="353" t="s">
        <v>507</v>
      </c>
      <c r="C3856" s="441">
        <f t="shared" ref="C3856:H3856" si="3294">C196</f>
        <v>3125</v>
      </c>
      <c r="D3856" s="441"/>
      <c r="E3856" s="441"/>
      <c r="F3856" s="441"/>
      <c r="G3856" s="441"/>
      <c r="H3856" s="441">
        <f t="shared" si="3294"/>
        <v>0</v>
      </c>
      <c r="I3856" s="441"/>
      <c r="J3856" s="445"/>
      <c r="K3856" s="358"/>
      <c r="L3856" s="358"/>
      <c r="M3856" s="358"/>
      <c r="N3856" s="358"/>
      <c r="O3856" s="358"/>
      <c r="P3856" s="358"/>
      <c r="Q3856" s="358"/>
      <c r="R3856" s="358"/>
      <c r="S3856" s="358"/>
      <c r="T3856" s="358"/>
      <c r="U3856" s="358"/>
      <c r="V3856" s="358"/>
      <c r="W3856" s="358"/>
      <c r="X3856" s="358"/>
      <c r="Y3856" s="358"/>
      <c r="Z3856" s="358"/>
      <c r="AA3856" s="358"/>
      <c r="AB3856" s="358"/>
      <c r="AC3856" s="358"/>
      <c r="AD3856" s="358"/>
      <c r="AE3856" s="358"/>
      <c r="AF3856" s="358"/>
      <c r="AG3856" s="358"/>
      <c r="AH3856" s="358"/>
      <c r="AI3856" s="358"/>
      <c r="AJ3856" s="358"/>
      <c r="AK3856" s="396"/>
    </row>
    <row r="3857" spans="1:37" x14ac:dyDescent="0.25">
      <c r="A3857" s="353" t="s">
        <v>387</v>
      </c>
      <c r="B3857" s="353" t="s">
        <v>388</v>
      </c>
      <c r="C3857" s="441">
        <f t="shared" ref="C3857:H3857" si="3295">C197</f>
        <v>25000</v>
      </c>
      <c r="D3857" s="441"/>
      <c r="E3857" s="441"/>
      <c r="F3857" s="441"/>
      <c r="G3857" s="441"/>
      <c r="H3857" s="441">
        <f t="shared" si="3295"/>
        <v>0</v>
      </c>
      <c r="I3857" s="441"/>
      <c r="J3857" s="445"/>
      <c r="K3857" s="358"/>
      <c r="L3857" s="358"/>
      <c r="M3857" s="358"/>
      <c r="N3857" s="358"/>
      <c r="O3857" s="358"/>
      <c r="P3857" s="358"/>
      <c r="Q3857" s="358"/>
      <c r="R3857" s="358"/>
      <c r="S3857" s="358"/>
      <c r="T3857" s="358"/>
      <c r="U3857" s="358"/>
      <c r="V3857" s="358"/>
      <c r="W3857" s="358"/>
      <c r="X3857" s="358"/>
      <c r="Y3857" s="358"/>
      <c r="Z3857" s="358"/>
      <c r="AA3857" s="358"/>
      <c r="AB3857" s="358"/>
      <c r="AC3857" s="358"/>
      <c r="AD3857" s="358"/>
      <c r="AE3857" s="358"/>
      <c r="AF3857" s="358"/>
      <c r="AG3857" s="358"/>
      <c r="AH3857" s="358"/>
      <c r="AI3857" s="358"/>
      <c r="AJ3857" s="358"/>
      <c r="AK3857" s="396"/>
    </row>
    <row r="3858" spans="1:37" x14ac:dyDescent="0.25">
      <c r="A3858" s="353" t="s">
        <v>306</v>
      </c>
      <c r="B3858" s="353" t="s">
        <v>306</v>
      </c>
      <c r="C3858" s="441">
        <f t="shared" ref="C3858:H3858" si="3296">C198</f>
        <v>12500</v>
      </c>
      <c r="D3858" s="441"/>
      <c r="E3858" s="441"/>
      <c r="F3858" s="441"/>
      <c r="G3858" s="441"/>
      <c r="H3858" s="441">
        <f t="shared" si="3296"/>
        <v>0</v>
      </c>
      <c r="I3858" s="441"/>
      <c r="J3858" s="445"/>
      <c r="K3858" s="358"/>
      <c r="L3858" s="358"/>
      <c r="M3858" s="358"/>
      <c r="N3858" s="358"/>
      <c r="O3858" s="358"/>
      <c r="P3858" s="358"/>
      <c r="Q3858" s="358"/>
      <c r="R3858" s="358"/>
      <c r="S3858" s="358"/>
      <c r="T3858" s="358"/>
      <c r="U3858" s="358"/>
      <c r="V3858" s="358"/>
      <c r="W3858" s="358"/>
      <c r="X3858" s="358"/>
      <c r="Y3858" s="358"/>
      <c r="Z3858" s="358"/>
      <c r="AA3858" s="358"/>
      <c r="AB3858" s="358"/>
      <c r="AC3858" s="358"/>
      <c r="AD3858" s="358"/>
      <c r="AE3858" s="358"/>
      <c r="AF3858" s="358"/>
      <c r="AG3858" s="358"/>
      <c r="AH3858" s="358"/>
      <c r="AI3858" s="358"/>
      <c r="AJ3858" s="358"/>
      <c r="AK3858" s="396"/>
    </row>
    <row r="3859" spans="1:37" x14ac:dyDescent="0.25">
      <c r="A3859" s="353" t="s">
        <v>287</v>
      </c>
      <c r="B3859" s="353" t="s">
        <v>287</v>
      </c>
      <c r="C3859" s="441">
        <f t="shared" ref="C3859:H3859" si="3297">C199</f>
        <v>3125</v>
      </c>
      <c r="D3859" s="441"/>
      <c r="E3859" s="441"/>
      <c r="F3859" s="441"/>
      <c r="G3859" s="441"/>
      <c r="H3859" s="441">
        <f t="shared" si="3297"/>
        <v>0</v>
      </c>
      <c r="I3859" s="441"/>
      <c r="J3859" s="445"/>
      <c r="K3859" s="358"/>
      <c r="L3859" s="358"/>
      <c r="M3859" s="358"/>
      <c r="N3859" s="358"/>
      <c r="O3859" s="358"/>
      <c r="P3859" s="358"/>
      <c r="Q3859" s="358"/>
      <c r="R3859" s="358"/>
      <c r="S3859" s="358"/>
      <c r="T3859" s="358"/>
      <c r="U3859" s="358"/>
      <c r="V3859" s="358"/>
      <c r="W3859" s="358"/>
      <c r="X3859" s="358"/>
      <c r="Y3859" s="358"/>
      <c r="Z3859" s="358"/>
      <c r="AA3859" s="358"/>
      <c r="AB3859" s="358"/>
      <c r="AC3859" s="358"/>
      <c r="AD3859" s="358"/>
      <c r="AE3859" s="358"/>
      <c r="AF3859" s="358"/>
      <c r="AG3859" s="358"/>
      <c r="AH3859" s="358"/>
      <c r="AI3859" s="358"/>
      <c r="AJ3859" s="358"/>
      <c r="AK3859" s="396"/>
    </row>
    <row r="3860" spans="1:37" x14ac:dyDescent="0.25">
      <c r="A3860" s="353" t="s">
        <v>261</v>
      </c>
      <c r="B3860" s="353" t="s">
        <v>361</v>
      </c>
      <c r="C3860" s="441">
        <f t="shared" ref="C3860:H3860" si="3298">C200</f>
        <v>5000</v>
      </c>
      <c r="D3860" s="441"/>
      <c r="E3860" s="441"/>
      <c r="F3860" s="441"/>
      <c r="G3860" s="441"/>
      <c r="H3860" s="441">
        <f t="shared" si="3298"/>
        <v>0</v>
      </c>
      <c r="I3860" s="441"/>
      <c r="J3860" s="445"/>
      <c r="K3860" s="358"/>
      <c r="L3860" s="358"/>
      <c r="M3860" s="358"/>
      <c r="N3860" s="358"/>
      <c r="O3860" s="358"/>
      <c r="P3860" s="358"/>
      <c r="Q3860" s="358"/>
      <c r="R3860" s="358"/>
      <c r="S3860" s="358"/>
      <c r="T3860" s="358"/>
      <c r="U3860" s="358"/>
      <c r="V3860" s="358"/>
      <c r="W3860" s="358"/>
      <c r="X3860" s="358"/>
      <c r="Y3860" s="358"/>
      <c r="Z3860" s="358"/>
      <c r="AA3860" s="358"/>
      <c r="AB3860" s="358"/>
      <c r="AC3860" s="358"/>
      <c r="AD3860" s="358"/>
      <c r="AE3860" s="358"/>
      <c r="AF3860" s="358"/>
      <c r="AG3860" s="358"/>
      <c r="AH3860" s="358"/>
      <c r="AI3860" s="358"/>
      <c r="AJ3860" s="358"/>
      <c r="AK3860" s="396"/>
    </row>
    <row r="3861" spans="1:37" x14ac:dyDescent="0.25">
      <c r="A3861" s="353" t="s">
        <v>261</v>
      </c>
      <c r="B3861" s="353" t="s">
        <v>320</v>
      </c>
      <c r="C3861" s="441">
        <f t="shared" ref="C3861:H3861" si="3299">C201</f>
        <v>3750</v>
      </c>
      <c r="D3861" s="441"/>
      <c r="E3861" s="441"/>
      <c r="F3861" s="441"/>
      <c r="G3861" s="441"/>
      <c r="H3861" s="441">
        <f t="shared" si="3299"/>
        <v>0</v>
      </c>
      <c r="I3861" s="441"/>
      <c r="J3861" s="445"/>
      <c r="K3861" s="358"/>
      <c r="L3861" s="358"/>
      <c r="M3861" s="358"/>
      <c r="N3861" s="358"/>
      <c r="O3861" s="358"/>
      <c r="P3861" s="358"/>
      <c r="Q3861" s="358"/>
      <c r="R3861" s="358"/>
      <c r="S3861" s="358"/>
      <c r="T3861" s="358"/>
      <c r="U3861" s="358"/>
      <c r="V3861" s="358"/>
      <c r="W3861" s="358"/>
      <c r="X3861" s="358"/>
      <c r="Y3861" s="358"/>
      <c r="Z3861" s="358"/>
      <c r="AA3861" s="358"/>
      <c r="AB3861" s="358"/>
      <c r="AC3861" s="358"/>
      <c r="AD3861" s="358"/>
      <c r="AE3861" s="358"/>
      <c r="AF3861" s="358"/>
      <c r="AG3861" s="358"/>
      <c r="AH3861" s="358"/>
      <c r="AI3861" s="358"/>
      <c r="AJ3861" s="358"/>
      <c r="AK3861" s="396"/>
    </row>
    <row r="3862" spans="1:37" x14ac:dyDescent="0.25">
      <c r="A3862" s="353" t="s">
        <v>493</v>
      </c>
      <c r="B3862" s="353" t="s">
        <v>493</v>
      </c>
      <c r="C3862" s="441">
        <f t="shared" ref="C3862:H3862" si="3300">C202</f>
        <v>1500</v>
      </c>
      <c r="D3862" s="441"/>
      <c r="E3862" s="441"/>
      <c r="F3862" s="441"/>
      <c r="G3862" s="441"/>
      <c r="H3862" s="441">
        <f t="shared" si="3300"/>
        <v>0</v>
      </c>
      <c r="I3862" s="441"/>
      <c r="J3862" s="445"/>
      <c r="K3862" s="358"/>
      <c r="L3862" s="358"/>
      <c r="M3862" s="358"/>
      <c r="N3862" s="358"/>
      <c r="O3862" s="358"/>
      <c r="P3862" s="358"/>
      <c r="Q3862" s="358"/>
      <c r="R3862" s="358"/>
      <c r="S3862" s="358"/>
      <c r="T3862" s="358"/>
      <c r="U3862" s="358"/>
      <c r="V3862" s="358"/>
      <c r="W3862" s="358"/>
      <c r="X3862" s="358"/>
      <c r="Y3862" s="358"/>
      <c r="Z3862" s="358"/>
      <c r="AA3862" s="358"/>
      <c r="AB3862" s="358"/>
      <c r="AC3862" s="358"/>
      <c r="AD3862" s="358"/>
      <c r="AE3862" s="358"/>
      <c r="AF3862" s="358"/>
      <c r="AG3862" s="358"/>
      <c r="AH3862" s="358"/>
      <c r="AI3862" s="358"/>
      <c r="AJ3862" s="358"/>
      <c r="AK3862" s="396"/>
    </row>
    <row r="3863" spans="1:37" x14ac:dyDescent="0.25">
      <c r="A3863" s="353" t="s">
        <v>262</v>
      </c>
      <c r="B3863" s="353" t="s">
        <v>319</v>
      </c>
      <c r="C3863" s="441">
        <f t="shared" ref="C3863:H3863" si="3301">C203</f>
        <v>20000</v>
      </c>
      <c r="D3863" s="441"/>
      <c r="E3863" s="441"/>
      <c r="F3863" s="441"/>
      <c r="G3863" s="441"/>
      <c r="H3863" s="441">
        <f t="shared" si="3301"/>
        <v>0</v>
      </c>
      <c r="I3863" s="441"/>
      <c r="J3863" s="445"/>
      <c r="K3863" s="358"/>
      <c r="L3863" s="358"/>
      <c r="M3863" s="358"/>
      <c r="N3863" s="358"/>
      <c r="O3863" s="358"/>
      <c r="P3863" s="358"/>
      <c r="Q3863" s="358"/>
      <c r="R3863" s="358"/>
      <c r="S3863" s="358"/>
      <c r="T3863" s="358"/>
      <c r="U3863" s="358"/>
      <c r="V3863" s="358"/>
      <c r="W3863" s="358"/>
      <c r="X3863" s="358"/>
      <c r="Y3863" s="358"/>
      <c r="Z3863" s="358"/>
      <c r="AA3863" s="358"/>
      <c r="AB3863" s="358"/>
      <c r="AC3863" s="358"/>
      <c r="AD3863" s="358"/>
      <c r="AE3863" s="358"/>
      <c r="AF3863" s="358"/>
      <c r="AG3863" s="358"/>
      <c r="AH3863" s="358"/>
      <c r="AI3863" s="358"/>
      <c r="AJ3863" s="358"/>
      <c r="AK3863" s="396"/>
    </row>
    <row r="3864" spans="1:37" x14ac:dyDescent="0.25">
      <c r="A3864" s="353" t="s">
        <v>262</v>
      </c>
      <c r="B3864" s="353" t="s">
        <v>308</v>
      </c>
      <c r="C3864" s="441">
        <f t="shared" ref="C3864:H3864" si="3302">C204</f>
        <v>20000</v>
      </c>
      <c r="D3864" s="441"/>
      <c r="E3864" s="441"/>
      <c r="F3864" s="441"/>
      <c r="G3864" s="441"/>
      <c r="H3864" s="441">
        <f t="shared" si="3302"/>
        <v>0</v>
      </c>
      <c r="I3864" s="441"/>
      <c r="J3864" s="445"/>
      <c r="K3864" s="358"/>
      <c r="L3864" s="358"/>
      <c r="M3864" s="358"/>
      <c r="N3864" s="358"/>
      <c r="O3864" s="358"/>
      <c r="P3864" s="358"/>
      <c r="Q3864" s="358"/>
      <c r="R3864" s="358"/>
      <c r="S3864" s="358"/>
      <c r="T3864" s="358"/>
      <c r="U3864" s="358"/>
      <c r="V3864" s="358"/>
      <c r="W3864" s="358"/>
      <c r="X3864" s="358"/>
      <c r="Y3864" s="358"/>
      <c r="Z3864" s="358"/>
      <c r="AA3864" s="358"/>
      <c r="AB3864" s="358"/>
      <c r="AC3864" s="358"/>
      <c r="AD3864" s="358"/>
      <c r="AE3864" s="358"/>
      <c r="AF3864" s="358"/>
      <c r="AG3864" s="358"/>
      <c r="AH3864" s="358"/>
      <c r="AI3864" s="358"/>
      <c r="AJ3864" s="358"/>
      <c r="AK3864" s="396"/>
    </row>
    <row r="3865" spans="1:37" x14ac:dyDescent="0.25">
      <c r="A3865" s="353" t="s">
        <v>262</v>
      </c>
      <c r="B3865" s="353" t="s">
        <v>331</v>
      </c>
      <c r="C3865" s="441">
        <f t="shared" ref="C3865:H3865" si="3303">C205</f>
        <v>20000</v>
      </c>
      <c r="D3865" s="441"/>
      <c r="E3865" s="441"/>
      <c r="F3865" s="441"/>
      <c r="G3865" s="441"/>
      <c r="H3865" s="441">
        <f t="shared" si="3303"/>
        <v>0</v>
      </c>
      <c r="I3865" s="441"/>
      <c r="J3865" s="445"/>
      <c r="K3865" s="358"/>
      <c r="L3865" s="358"/>
      <c r="M3865" s="358"/>
      <c r="N3865" s="358"/>
      <c r="O3865" s="358"/>
      <c r="P3865" s="358"/>
      <c r="Q3865" s="358"/>
      <c r="R3865" s="358"/>
      <c r="S3865" s="358"/>
      <c r="T3865" s="358"/>
      <c r="U3865" s="358"/>
      <c r="V3865" s="358"/>
      <c r="W3865" s="358"/>
      <c r="X3865" s="358"/>
      <c r="Y3865" s="358"/>
      <c r="Z3865" s="358"/>
      <c r="AA3865" s="358"/>
      <c r="AB3865" s="358"/>
      <c r="AC3865" s="358"/>
      <c r="AD3865" s="358"/>
      <c r="AE3865" s="358"/>
      <c r="AF3865" s="358"/>
      <c r="AG3865" s="358"/>
      <c r="AH3865" s="358"/>
      <c r="AI3865" s="358"/>
      <c r="AJ3865" s="358"/>
      <c r="AK3865" s="396"/>
    </row>
    <row r="3866" spans="1:37" x14ac:dyDescent="0.25">
      <c r="A3866" s="353" t="s">
        <v>339</v>
      </c>
      <c r="B3866" s="353" t="s">
        <v>339</v>
      </c>
      <c r="C3866" s="441">
        <f t="shared" ref="C3866:H3866" si="3304">C206</f>
        <v>1000</v>
      </c>
      <c r="D3866" s="441"/>
      <c r="E3866" s="441"/>
      <c r="F3866" s="441"/>
      <c r="G3866" s="441"/>
      <c r="H3866" s="441">
        <f t="shared" si="3304"/>
        <v>0</v>
      </c>
      <c r="I3866" s="441"/>
      <c r="J3866" s="445"/>
      <c r="K3866" s="358"/>
      <c r="L3866" s="358"/>
      <c r="M3866" s="358"/>
      <c r="N3866" s="358"/>
      <c r="O3866" s="358"/>
      <c r="P3866" s="358"/>
      <c r="Q3866" s="358"/>
      <c r="R3866" s="358"/>
      <c r="S3866" s="358"/>
      <c r="T3866" s="358"/>
      <c r="U3866" s="358"/>
      <c r="V3866" s="358"/>
      <c r="W3866" s="358"/>
      <c r="X3866" s="358"/>
      <c r="Y3866" s="358"/>
      <c r="Z3866" s="358"/>
      <c r="AA3866" s="358"/>
      <c r="AB3866" s="358"/>
      <c r="AC3866" s="358"/>
      <c r="AD3866" s="358"/>
      <c r="AE3866" s="358"/>
      <c r="AF3866" s="358"/>
      <c r="AG3866" s="358"/>
      <c r="AH3866" s="358"/>
      <c r="AI3866" s="358"/>
      <c r="AJ3866" s="358"/>
      <c r="AK3866" s="396"/>
    </row>
    <row r="3867" spans="1:37" x14ac:dyDescent="0.25">
      <c r="A3867" s="353" t="s">
        <v>430</v>
      </c>
      <c r="B3867" s="353" t="s">
        <v>430</v>
      </c>
      <c r="C3867" s="441">
        <f t="shared" ref="C3867:H3867" si="3305">C207</f>
        <v>999</v>
      </c>
      <c r="D3867" s="441"/>
      <c r="E3867" s="441"/>
      <c r="F3867" s="441"/>
      <c r="G3867" s="441"/>
      <c r="H3867" s="441">
        <f t="shared" si="3305"/>
        <v>0</v>
      </c>
      <c r="I3867" s="441"/>
      <c r="J3867" s="445"/>
      <c r="K3867" s="358"/>
      <c r="L3867" s="358"/>
      <c r="M3867" s="358"/>
      <c r="N3867" s="358"/>
      <c r="O3867" s="358"/>
      <c r="P3867" s="358"/>
      <c r="Q3867" s="358"/>
      <c r="R3867" s="358"/>
      <c r="S3867" s="358"/>
      <c r="T3867" s="358"/>
      <c r="U3867" s="358"/>
      <c r="V3867" s="358"/>
      <c r="W3867" s="358"/>
      <c r="X3867" s="358"/>
      <c r="Y3867" s="358"/>
      <c r="Z3867" s="358"/>
      <c r="AA3867" s="358"/>
      <c r="AB3867" s="358"/>
      <c r="AC3867" s="358"/>
      <c r="AD3867" s="358"/>
      <c r="AE3867" s="358"/>
      <c r="AF3867" s="358"/>
      <c r="AG3867" s="358"/>
      <c r="AH3867" s="358"/>
      <c r="AI3867" s="358"/>
      <c r="AJ3867" s="358"/>
      <c r="AK3867" s="396"/>
    </row>
    <row r="3868" spans="1:37" x14ac:dyDescent="0.25">
      <c r="A3868" s="353" t="s">
        <v>374</v>
      </c>
      <c r="B3868" s="353" t="s">
        <v>374</v>
      </c>
      <c r="C3868" s="441">
        <f t="shared" ref="C3868:H3868" si="3306">C208</f>
        <v>5000</v>
      </c>
      <c r="D3868" s="441"/>
      <c r="E3868" s="441"/>
      <c r="F3868" s="441"/>
      <c r="G3868" s="441"/>
      <c r="H3868" s="441">
        <f t="shared" si="3306"/>
        <v>0</v>
      </c>
      <c r="I3868" s="441"/>
      <c r="J3868" s="445"/>
      <c r="K3868" s="358"/>
      <c r="L3868" s="358"/>
      <c r="M3868" s="358"/>
      <c r="N3868" s="358"/>
      <c r="O3868" s="358"/>
      <c r="P3868" s="358"/>
      <c r="Q3868" s="358"/>
      <c r="R3868" s="358"/>
      <c r="S3868" s="358"/>
      <c r="T3868" s="358"/>
      <c r="U3868" s="358"/>
      <c r="V3868" s="358"/>
      <c r="W3868" s="358"/>
      <c r="X3868" s="358"/>
      <c r="Y3868" s="358"/>
      <c r="Z3868" s="358"/>
      <c r="AA3868" s="358"/>
      <c r="AB3868" s="358"/>
      <c r="AC3868" s="358"/>
      <c r="AD3868" s="358"/>
      <c r="AE3868" s="358"/>
      <c r="AF3868" s="358"/>
      <c r="AG3868" s="358"/>
      <c r="AH3868" s="358"/>
      <c r="AI3868" s="358"/>
      <c r="AJ3868" s="358"/>
      <c r="AK3868" s="396"/>
    </row>
    <row r="3869" spans="1:37" x14ac:dyDescent="0.25">
      <c r="A3869" s="353" t="s">
        <v>443</v>
      </c>
      <c r="B3869" s="353" t="s">
        <v>443</v>
      </c>
      <c r="C3869" s="441">
        <f t="shared" ref="C3869:H3869" si="3307">C209</f>
        <v>50000</v>
      </c>
      <c r="D3869" s="441"/>
      <c r="E3869" s="441"/>
      <c r="F3869" s="441"/>
      <c r="G3869" s="441"/>
      <c r="H3869" s="441">
        <f t="shared" si="3307"/>
        <v>0</v>
      </c>
      <c r="I3869" s="441"/>
      <c r="J3869" s="445"/>
      <c r="K3869" s="358"/>
      <c r="L3869" s="358"/>
      <c r="M3869" s="358"/>
      <c r="N3869" s="358"/>
      <c r="O3869" s="358"/>
      <c r="P3869" s="358"/>
      <c r="Q3869" s="358"/>
      <c r="R3869" s="358"/>
      <c r="S3869" s="358"/>
      <c r="T3869" s="358"/>
      <c r="U3869" s="358"/>
      <c r="V3869" s="358"/>
      <c r="W3869" s="358"/>
      <c r="X3869" s="358"/>
      <c r="Y3869" s="358"/>
      <c r="Z3869" s="358"/>
      <c r="AA3869" s="358"/>
      <c r="AB3869" s="358"/>
      <c r="AC3869" s="358"/>
      <c r="AD3869" s="358"/>
      <c r="AE3869" s="358"/>
      <c r="AF3869" s="358"/>
      <c r="AG3869" s="358"/>
      <c r="AH3869" s="358"/>
      <c r="AI3869" s="358"/>
      <c r="AJ3869" s="358"/>
      <c r="AK3869" s="396"/>
    </row>
    <row r="3870" spans="1:37" x14ac:dyDescent="0.25">
      <c r="A3870" s="353" t="s">
        <v>244</v>
      </c>
      <c r="B3870" s="353" t="s">
        <v>429</v>
      </c>
      <c r="C3870" s="441">
        <f t="shared" ref="C3870:H3870" si="3308">C210</f>
        <v>20000</v>
      </c>
      <c r="D3870" s="441"/>
      <c r="E3870" s="441"/>
      <c r="F3870" s="441"/>
      <c r="G3870" s="441"/>
      <c r="H3870" s="441">
        <f t="shared" si="3308"/>
        <v>0</v>
      </c>
      <c r="I3870" s="441"/>
      <c r="J3870" s="445"/>
      <c r="K3870" s="358"/>
      <c r="L3870" s="358"/>
      <c r="M3870" s="358"/>
      <c r="N3870" s="358"/>
      <c r="O3870" s="358"/>
      <c r="P3870" s="358"/>
      <c r="Q3870" s="358"/>
      <c r="R3870" s="358"/>
      <c r="S3870" s="358"/>
      <c r="T3870" s="358"/>
      <c r="U3870" s="358"/>
      <c r="V3870" s="358"/>
      <c r="W3870" s="358"/>
      <c r="X3870" s="358"/>
      <c r="Y3870" s="358"/>
      <c r="Z3870" s="358"/>
      <c r="AA3870" s="358"/>
      <c r="AB3870" s="358"/>
      <c r="AC3870" s="358"/>
      <c r="AD3870" s="358"/>
      <c r="AE3870" s="358"/>
      <c r="AF3870" s="358"/>
      <c r="AG3870" s="358"/>
      <c r="AH3870" s="358"/>
      <c r="AI3870" s="358"/>
      <c r="AJ3870" s="358"/>
      <c r="AK3870" s="396"/>
    </row>
    <row r="3871" spans="1:37" x14ac:dyDescent="0.25">
      <c r="A3871" s="353" t="s">
        <v>244</v>
      </c>
      <c r="B3871" s="353" t="s">
        <v>405</v>
      </c>
      <c r="C3871" s="441">
        <f t="shared" ref="C3871:H3871" si="3309">C211</f>
        <v>20000</v>
      </c>
      <c r="D3871" s="441"/>
      <c r="E3871" s="441"/>
      <c r="F3871" s="441"/>
      <c r="G3871" s="441"/>
      <c r="H3871" s="441">
        <f t="shared" si="3309"/>
        <v>0</v>
      </c>
      <c r="I3871" s="441"/>
      <c r="J3871" s="445"/>
      <c r="K3871" s="358"/>
      <c r="L3871" s="358"/>
      <c r="M3871" s="358"/>
      <c r="N3871" s="358"/>
      <c r="O3871" s="358"/>
      <c r="P3871" s="358"/>
      <c r="Q3871" s="358"/>
      <c r="R3871" s="358"/>
      <c r="S3871" s="358"/>
      <c r="T3871" s="358"/>
      <c r="U3871" s="358"/>
      <c r="V3871" s="358"/>
      <c r="W3871" s="358"/>
      <c r="X3871" s="358"/>
      <c r="Y3871" s="358"/>
      <c r="Z3871" s="358"/>
      <c r="AA3871" s="358"/>
      <c r="AB3871" s="358"/>
      <c r="AC3871" s="358"/>
      <c r="AD3871" s="358"/>
      <c r="AE3871" s="358"/>
      <c r="AF3871" s="358"/>
      <c r="AG3871" s="358"/>
      <c r="AH3871" s="358"/>
      <c r="AI3871" s="358"/>
      <c r="AJ3871" s="358"/>
      <c r="AK3871" s="396"/>
    </row>
    <row r="3872" spans="1:37" x14ac:dyDescent="0.25">
      <c r="A3872" s="353" t="s">
        <v>303</v>
      </c>
      <c r="B3872" s="353" t="s">
        <v>303</v>
      </c>
      <c r="C3872" s="441">
        <f t="shared" ref="C3872:H3872" si="3310">C212</f>
        <v>6250</v>
      </c>
      <c r="D3872" s="441"/>
      <c r="E3872" s="441"/>
      <c r="F3872" s="441"/>
      <c r="G3872" s="441"/>
      <c r="H3872" s="441">
        <f t="shared" si="3310"/>
        <v>0</v>
      </c>
      <c r="I3872" s="441"/>
      <c r="J3872" s="445"/>
      <c r="K3872" s="358"/>
      <c r="L3872" s="358"/>
      <c r="M3872" s="358"/>
      <c r="N3872" s="358"/>
      <c r="O3872" s="358"/>
      <c r="P3872" s="358"/>
      <c r="Q3872" s="358"/>
      <c r="R3872" s="358"/>
      <c r="S3872" s="358"/>
      <c r="T3872" s="358"/>
      <c r="U3872" s="358"/>
      <c r="V3872" s="358"/>
      <c r="W3872" s="358"/>
      <c r="X3872" s="358"/>
      <c r="Y3872" s="358"/>
      <c r="Z3872" s="358"/>
      <c r="AA3872" s="358"/>
      <c r="AB3872" s="358"/>
      <c r="AC3872" s="358"/>
      <c r="AD3872" s="358"/>
      <c r="AE3872" s="358"/>
      <c r="AF3872" s="358"/>
      <c r="AG3872" s="358"/>
      <c r="AH3872" s="358"/>
      <c r="AI3872" s="358"/>
      <c r="AJ3872" s="358"/>
      <c r="AK3872" s="396"/>
    </row>
    <row r="3873" spans="1:37" x14ac:dyDescent="0.25">
      <c r="A3873" s="353" t="s">
        <v>475</v>
      </c>
      <c r="B3873" s="353" t="s">
        <v>475</v>
      </c>
      <c r="C3873" s="441">
        <f t="shared" ref="C3873:H3873" si="3311">C213</f>
        <v>3750</v>
      </c>
      <c r="D3873" s="441"/>
      <c r="E3873" s="441"/>
      <c r="F3873" s="441"/>
      <c r="G3873" s="441"/>
      <c r="H3873" s="441">
        <f t="shared" si="3311"/>
        <v>0</v>
      </c>
      <c r="I3873" s="441"/>
      <c r="J3873" s="445"/>
      <c r="K3873" s="358"/>
      <c r="L3873" s="358"/>
      <c r="M3873" s="358"/>
      <c r="N3873" s="358"/>
      <c r="O3873" s="358"/>
      <c r="P3873" s="358"/>
      <c r="Q3873" s="358"/>
      <c r="R3873" s="358"/>
      <c r="S3873" s="358"/>
      <c r="T3873" s="358"/>
      <c r="U3873" s="358"/>
      <c r="V3873" s="358"/>
      <c r="W3873" s="358"/>
      <c r="X3873" s="358"/>
      <c r="Y3873" s="358"/>
      <c r="Z3873" s="358"/>
      <c r="AA3873" s="358"/>
      <c r="AB3873" s="358"/>
      <c r="AC3873" s="358"/>
      <c r="AD3873" s="358"/>
      <c r="AE3873" s="358"/>
      <c r="AF3873" s="358"/>
      <c r="AG3873" s="358"/>
      <c r="AH3873" s="358"/>
      <c r="AI3873" s="358"/>
      <c r="AJ3873" s="358"/>
      <c r="AK3873" s="396"/>
    </row>
    <row r="3874" spans="1:37" x14ac:dyDescent="0.25">
      <c r="A3874" s="353" t="s">
        <v>355</v>
      </c>
      <c r="B3874" s="353" t="s">
        <v>355</v>
      </c>
      <c r="C3874" s="441">
        <f t="shared" ref="C3874:H3874" si="3312">C214</f>
        <v>7000</v>
      </c>
      <c r="D3874" s="441"/>
      <c r="E3874" s="441"/>
      <c r="F3874" s="441"/>
      <c r="G3874" s="441"/>
      <c r="H3874" s="441">
        <f t="shared" si="3312"/>
        <v>0</v>
      </c>
      <c r="I3874" s="441"/>
      <c r="J3874" s="445"/>
      <c r="K3874" s="358"/>
      <c r="L3874" s="358"/>
      <c r="M3874" s="358"/>
      <c r="N3874" s="358"/>
      <c r="O3874" s="358"/>
      <c r="P3874" s="358"/>
      <c r="Q3874" s="358"/>
      <c r="R3874" s="358"/>
      <c r="S3874" s="358"/>
      <c r="T3874" s="358"/>
      <c r="U3874" s="358"/>
      <c r="V3874" s="358"/>
      <c r="W3874" s="358"/>
      <c r="X3874" s="358"/>
      <c r="Y3874" s="358"/>
      <c r="Z3874" s="358"/>
      <c r="AA3874" s="358"/>
      <c r="AB3874" s="358"/>
      <c r="AC3874" s="358"/>
      <c r="AD3874" s="358"/>
      <c r="AE3874" s="358"/>
      <c r="AF3874" s="358"/>
      <c r="AG3874" s="358"/>
      <c r="AH3874" s="358"/>
      <c r="AI3874" s="358"/>
      <c r="AJ3874" s="358"/>
      <c r="AK3874" s="396"/>
    </row>
    <row r="3875" spans="1:37" x14ac:dyDescent="0.25">
      <c r="A3875" s="353" t="s">
        <v>484</v>
      </c>
      <c r="B3875" s="353" t="s">
        <v>484</v>
      </c>
      <c r="C3875" s="441">
        <f t="shared" ref="C3875:H3875" si="3313">C215</f>
        <v>5000</v>
      </c>
      <c r="D3875" s="441"/>
      <c r="E3875" s="441"/>
      <c r="F3875" s="441"/>
      <c r="G3875" s="441"/>
      <c r="H3875" s="441">
        <f t="shared" si="3313"/>
        <v>0</v>
      </c>
      <c r="I3875" s="441"/>
      <c r="J3875" s="445"/>
      <c r="K3875" s="358"/>
      <c r="L3875" s="358"/>
      <c r="M3875" s="358"/>
      <c r="N3875" s="358"/>
      <c r="O3875" s="358"/>
      <c r="P3875" s="358"/>
      <c r="Q3875" s="358"/>
      <c r="R3875" s="358"/>
      <c r="S3875" s="358"/>
      <c r="T3875" s="358"/>
      <c r="U3875" s="358"/>
      <c r="V3875" s="358"/>
      <c r="W3875" s="358"/>
      <c r="X3875" s="358"/>
      <c r="Y3875" s="358"/>
      <c r="Z3875" s="358"/>
      <c r="AA3875" s="358"/>
      <c r="AB3875" s="358"/>
      <c r="AC3875" s="358"/>
      <c r="AD3875" s="358"/>
      <c r="AE3875" s="358"/>
      <c r="AF3875" s="358"/>
      <c r="AG3875" s="358"/>
      <c r="AH3875" s="358"/>
      <c r="AI3875" s="358"/>
      <c r="AJ3875" s="358"/>
      <c r="AK3875" s="396"/>
    </row>
    <row r="3876" spans="1:37" x14ac:dyDescent="0.25">
      <c r="A3876" s="353" t="s">
        <v>492</v>
      </c>
      <c r="B3876" s="353" t="s">
        <v>492</v>
      </c>
      <c r="C3876" s="441">
        <f t="shared" ref="C3876:H3876" si="3314">C216</f>
        <v>25000</v>
      </c>
      <c r="D3876" s="441"/>
      <c r="E3876" s="441"/>
      <c r="F3876" s="441"/>
      <c r="G3876" s="441"/>
      <c r="H3876" s="441">
        <f t="shared" si="3314"/>
        <v>0</v>
      </c>
      <c r="I3876" s="441"/>
      <c r="J3876" s="445"/>
      <c r="K3876" s="358"/>
      <c r="L3876" s="358"/>
      <c r="M3876" s="358"/>
      <c r="N3876" s="358"/>
      <c r="O3876" s="358"/>
      <c r="P3876" s="358"/>
      <c r="Q3876" s="358"/>
      <c r="R3876" s="358"/>
      <c r="S3876" s="358"/>
      <c r="T3876" s="358"/>
      <c r="U3876" s="358"/>
      <c r="V3876" s="358"/>
      <c r="W3876" s="358"/>
      <c r="X3876" s="358"/>
      <c r="Y3876" s="358"/>
      <c r="Z3876" s="358"/>
      <c r="AA3876" s="358"/>
      <c r="AB3876" s="358"/>
      <c r="AC3876" s="358"/>
      <c r="AD3876" s="358"/>
      <c r="AE3876" s="358"/>
      <c r="AF3876" s="358"/>
      <c r="AG3876" s="358"/>
      <c r="AH3876" s="358"/>
      <c r="AI3876" s="358"/>
      <c r="AJ3876" s="358"/>
      <c r="AK3876" s="396"/>
    </row>
    <row r="3877" spans="1:37" x14ac:dyDescent="0.25">
      <c r="A3877" s="353" t="s">
        <v>380</v>
      </c>
      <c r="B3877" s="353" t="s">
        <v>380</v>
      </c>
      <c r="C3877" s="441">
        <f t="shared" ref="C3877:H3877" si="3315">C217</f>
        <v>35000</v>
      </c>
      <c r="D3877" s="441"/>
      <c r="E3877" s="441"/>
      <c r="F3877" s="441"/>
      <c r="G3877" s="441"/>
      <c r="H3877" s="441">
        <f t="shared" si="3315"/>
        <v>0</v>
      </c>
      <c r="I3877" s="441"/>
      <c r="J3877" s="445"/>
      <c r="K3877" s="358"/>
      <c r="L3877" s="358"/>
      <c r="M3877" s="358"/>
      <c r="N3877" s="358"/>
      <c r="O3877" s="358"/>
      <c r="P3877" s="358"/>
      <c r="Q3877" s="358"/>
      <c r="R3877" s="358"/>
      <c r="S3877" s="358"/>
      <c r="T3877" s="358"/>
      <c r="U3877" s="358"/>
      <c r="V3877" s="358"/>
      <c r="W3877" s="358"/>
      <c r="X3877" s="358"/>
      <c r="Y3877" s="358"/>
      <c r="Z3877" s="358"/>
      <c r="AA3877" s="358"/>
      <c r="AB3877" s="358"/>
      <c r="AC3877" s="358"/>
      <c r="AD3877" s="358"/>
      <c r="AE3877" s="358"/>
      <c r="AF3877" s="358"/>
      <c r="AG3877" s="358"/>
      <c r="AH3877" s="358"/>
      <c r="AI3877" s="358"/>
      <c r="AJ3877" s="358"/>
      <c r="AK3877" s="396"/>
    </row>
    <row r="3878" spans="1:37" x14ac:dyDescent="0.25">
      <c r="A3878" s="353" t="s">
        <v>322</v>
      </c>
      <c r="B3878" s="353" t="s">
        <v>322</v>
      </c>
      <c r="C3878" s="441">
        <f t="shared" ref="C3878:H3878" si="3316">C218</f>
        <v>2500</v>
      </c>
      <c r="D3878" s="441"/>
      <c r="E3878" s="441"/>
      <c r="F3878" s="441"/>
      <c r="G3878" s="441"/>
      <c r="H3878" s="441">
        <f t="shared" si="3316"/>
        <v>0</v>
      </c>
      <c r="I3878" s="441"/>
      <c r="J3878" s="445"/>
      <c r="K3878" s="358"/>
      <c r="L3878" s="358"/>
      <c r="M3878" s="358"/>
      <c r="N3878" s="358"/>
      <c r="O3878" s="358"/>
      <c r="P3878" s="358"/>
      <c r="Q3878" s="358"/>
      <c r="R3878" s="358"/>
      <c r="S3878" s="358"/>
      <c r="T3878" s="358"/>
      <c r="U3878" s="358"/>
      <c r="V3878" s="358"/>
      <c r="W3878" s="358"/>
      <c r="X3878" s="358"/>
      <c r="Y3878" s="358"/>
      <c r="Z3878" s="358"/>
      <c r="AA3878" s="358"/>
      <c r="AB3878" s="358"/>
      <c r="AC3878" s="358"/>
      <c r="AD3878" s="358"/>
      <c r="AE3878" s="358"/>
      <c r="AF3878" s="358"/>
      <c r="AG3878" s="358"/>
      <c r="AH3878" s="358"/>
      <c r="AI3878" s="358"/>
      <c r="AJ3878" s="358"/>
      <c r="AK3878" s="396"/>
    </row>
    <row r="3879" spans="1:37" x14ac:dyDescent="0.25">
      <c r="A3879" s="353" t="s">
        <v>447</v>
      </c>
      <c r="B3879" s="353" t="s">
        <v>447</v>
      </c>
      <c r="C3879" s="441">
        <f t="shared" ref="C3879:H3879" si="3317">C219</f>
        <v>2000</v>
      </c>
      <c r="D3879" s="441"/>
      <c r="E3879" s="441"/>
      <c r="F3879" s="441"/>
      <c r="G3879" s="441"/>
      <c r="H3879" s="441">
        <f t="shared" si="3317"/>
        <v>0</v>
      </c>
      <c r="I3879" s="441"/>
      <c r="J3879" s="445"/>
      <c r="K3879" s="358"/>
      <c r="L3879" s="358"/>
      <c r="M3879" s="358"/>
      <c r="N3879" s="358"/>
      <c r="O3879" s="358"/>
      <c r="P3879" s="358"/>
      <c r="Q3879" s="358"/>
      <c r="R3879" s="358"/>
      <c r="S3879" s="358"/>
      <c r="T3879" s="358"/>
      <c r="U3879" s="358"/>
      <c r="V3879" s="358"/>
      <c r="W3879" s="358"/>
      <c r="X3879" s="358"/>
      <c r="Y3879" s="358"/>
      <c r="Z3879" s="358"/>
      <c r="AA3879" s="358"/>
      <c r="AB3879" s="358"/>
      <c r="AC3879" s="358"/>
      <c r="AD3879" s="358"/>
      <c r="AE3879" s="358"/>
      <c r="AF3879" s="358"/>
      <c r="AG3879" s="358"/>
      <c r="AH3879" s="358"/>
      <c r="AI3879" s="358"/>
      <c r="AJ3879" s="358"/>
      <c r="AK3879" s="396"/>
    </row>
    <row r="3880" spans="1:37" x14ac:dyDescent="0.25">
      <c r="A3880" s="353" t="s">
        <v>494</v>
      </c>
      <c r="B3880" s="353" t="s">
        <v>494</v>
      </c>
      <c r="C3880" s="441">
        <f t="shared" ref="C3880:H3880" si="3318">C220</f>
        <v>5000</v>
      </c>
      <c r="D3880" s="441"/>
      <c r="E3880" s="441"/>
      <c r="F3880" s="441"/>
      <c r="G3880" s="441"/>
      <c r="H3880" s="441">
        <f t="shared" si="3318"/>
        <v>0</v>
      </c>
      <c r="I3880" s="441"/>
      <c r="J3880" s="445"/>
      <c r="K3880" s="358"/>
      <c r="L3880" s="358"/>
      <c r="M3880" s="358"/>
      <c r="N3880" s="358"/>
      <c r="O3880" s="358"/>
      <c r="P3880" s="358"/>
      <c r="Q3880" s="358"/>
      <c r="R3880" s="358"/>
      <c r="S3880" s="358"/>
      <c r="T3880" s="358"/>
      <c r="U3880" s="358"/>
      <c r="V3880" s="358"/>
      <c r="W3880" s="358"/>
      <c r="X3880" s="358"/>
      <c r="Y3880" s="358"/>
      <c r="Z3880" s="358"/>
      <c r="AA3880" s="358"/>
      <c r="AB3880" s="358"/>
      <c r="AC3880" s="358"/>
      <c r="AD3880" s="358"/>
      <c r="AE3880" s="358"/>
      <c r="AF3880" s="358"/>
      <c r="AG3880" s="358"/>
      <c r="AH3880" s="358"/>
      <c r="AI3880" s="358"/>
      <c r="AJ3880" s="358"/>
      <c r="AK3880" s="396"/>
    </row>
    <row r="3881" spans="1:37" x14ac:dyDescent="0.25">
      <c r="A3881" s="353" t="s">
        <v>332</v>
      </c>
      <c r="B3881" s="353" t="s">
        <v>332</v>
      </c>
      <c r="C3881" s="441">
        <f t="shared" ref="C3881:H3881" si="3319">C221</f>
        <v>5000</v>
      </c>
      <c r="D3881" s="441"/>
      <c r="E3881" s="441"/>
      <c r="F3881" s="441"/>
      <c r="G3881" s="441"/>
      <c r="H3881" s="441">
        <f t="shared" si="3319"/>
        <v>0</v>
      </c>
      <c r="I3881" s="441"/>
      <c r="J3881" s="445"/>
      <c r="K3881" s="358"/>
      <c r="L3881" s="358"/>
      <c r="M3881" s="358"/>
      <c r="N3881" s="358"/>
      <c r="O3881" s="358"/>
      <c r="P3881" s="358"/>
      <c r="Q3881" s="358"/>
      <c r="R3881" s="358"/>
      <c r="S3881" s="358"/>
      <c r="T3881" s="358"/>
      <c r="U3881" s="358"/>
      <c r="V3881" s="358"/>
      <c r="W3881" s="358"/>
      <c r="X3881" s="358"/>
      <c r="Y3881" s="358"/>
      <c r="Z3881" s="358"/>
      <c r="AA3881" s="358"/>
      <c r="AB3881" s="358"/>
      <c r="AC3881" s="358"/>
      <c r="AD3881" s="358"/>
      <c r="AE3881" s="358"/>
      <c r="AF3881" s="358"/>
      <c r="AG3881" s="358"/>
      <c r="AH3881" s="358"/>
      <c r="AI3881" s="358"/>
      <c r="AJ3881" s="358"/>
      <c r="AK3881" s="396"/>
    </row>
    <row r="3882" spans="1:37" x14ac:dyDescent="0.25">
      <c r="A3882" s="353" t="s">
        <v>263</v>
      </c>
      <c r="B3882" s="353" t="s">
        <v>478</v>
      </c>
      <c r="C3882" s="441">
        <f t="shared" ref="C3882:H3882" si="3320">C222</f>
        <v>20000</v>
      </c>
      <c r="D3882" s="441"/>
      <c r="E3882" s="441"/>
      <c r="F3882" s="441"/>
      <c r="G3882" s="441"/>
      <c r="H3882" s="441">
        <f t="shared" si="3320"/>
        <v>0</v>
      </c>
      <c r="I3882" s="441"/>
      <c r="J3882" s="445"/>
      <c r="K3882" s="358"/>
      <c r="L3882" s="358"/>
      <c r="M3882" s="358"/>
      <c r="N3882" s="358"/>
      <c r="O3882" s="358"/>
      <c r="P3882" s="358"/>
      <c r="Q3882" s="358"/>
      <c r="R3882" s="358"/>
      <c r="S3882" s="358"/>
      <c r="T3882" s="358"/>
      <c r="U3882" s="358"/>
      <c r="V3882" s="358"/>
      <c r="W3882" s="358"/>
      <c r="X3882" s="358"/>
      <c r="Y3882" s="358"/>
      <c r="Z3882" s="358"/>
      <c r="AA3882" s="358"/>
      <c r="AB3882" s="358"/>
      <c r="AC3882" s="358"/>
      <c r="AD3882" s="358"/>
      <c r="AE3882" s="358"/>
      <c r="AF3882" s="358"/>
      <c r="AG3882" s="358"/>
      <c r="AH3882" s="358"/>
      <c r="AI3882" s="358"/>
      <c r="AJ3882" s="358"/>
      <c r="AK3882" s="396"/>
    </row>
    <row r="3883" spans="1:37" x14ac:dyDescent="0.25">
      <c r="A3883" s="353" t="s">
        <v>263</v>
      </c>
      <c r="B3883" s="353" t="s">
        <v>542</v>
      </c>
      <c r="C3883" s="441">
        <f t="shared" ref="C3883:H3883" si="3321">C223</f>
        <v>20000</v>
      </c>
      <c r="D3883" s="441"/>
      <c r="E3883" s="441"/>
      <c r="F3883" s="441"/>
      <c r="G3883" s="441"/>
      <c r="H3883" s="441">
        <f t="shared" si="3321"/>
        <v>0</v>
      </c>
      <c r="I3883" s="441"/>
      <c r="J3883" s="445"/>
      <c r="K3883" s="358"/>
      <c r="L3883" s="358"/>
      <c r="M3883" s="358"/>
      <c r="N3883" s="358"/>
      <c r="O3883" s="358"/>
      <c r="P3883" s="358"/>
      <c r="Q3883" s="358"/>
      <c r="R3883" s="358"/>
      <c r="S3883" s="358"/>
      <c r="T3883" s="358"/>
      <c r="U3883" s="358"/>
      <c r="V3883" s="358"/>
      <c r="W3883" s="358"/>
      <c r="X3883" s="358"/>
      <c r="Y3883" s="358"/>
      <c r="Z3883" s="358"/>
      <c r="AA3883" s="358"/>
      <c r="AB3883" s="358"/>
      <c r="AC3883" s="358"/>
      <c r="AD3883" s="358"/>
      <c r="AE3883" s="358"/>
      <c r="AF3883" s="358"/>
      <c r="AG3883" s="358"/>
      <c r="AH3883" s="358"/>
      <c r="AI3883" s="358"/>
      <c r="AJ3883" s="358"/>
      <c r="AK3883" s="396"/>
    </row>
    <row r="3884" spans="1:37" x14ac:dyDescent="0.25">
      <c r="A3884" s="353" t="s">
        <v>466</v>
      </c>
      <c r="B3884" s="353" t="s">
        <v>467</v>
      </c>
      <c r="C3884" s="441">
        <f t="shared" ref="C3884:H3884" si="3322">C224</f>
        <v>20000</v>
      </c>
      <c r="D3884" s="441"/>
      <c r="E3884" s="441"/>
      <c r="F3884" s="441"/>
      <c r="G3884" s="441"/>
      <c r="H3884" s="441">
        <f t="shared" si="3322"/>
        <v>0</v>
      </c>
      <c r="I3884" s="441"/>
      <c r="J3884" s="445"/>
      <c r="K3884" s="358"/>
      <c r="L3884" s="358"/>
      <c r="M3884" s="358"/>
      <c r="N3884" s="358"/>
      <c r="O3884" s="358"/>
      <c r="P3884" s="358"/>
      <c r="Q3884" s="358"/>
      <c r="R3884" s="358"/>
      <c r="S3884" s="358"/>
      <c r="T3884" s="358"/>
      <c r="U3884" s="358"/>
      <c r="V3884" s="358"/>
      <c r="W3884" s="358"/>
      <c r="X3884" s="358"/>
      <c r="Y3884" s="358"/>
      <c r="Z3884" s="358"/>
      <c r="AA3884" s="358"/>
      <c r="AB3884" s="358"/>
      <c r="AC3884" s="358"/>
      <c r="AD3884" s="358"/>
      <c r="AE3884" s="358"/>
      <c r="AF3884" s="358"/>
      <c r="AG3884" s="358"/>
      <c r="AH3884" s="358"/>
      <c r="AI3884" s="358"/>
      <c r="AJ3884" s="358"/>
      <c r="AK3884" s="396"/>
    </row>
    <row r="3885" spans="1:37" x14ac:dyDescent="0.25">
      <c r="A3885" s="353" t="s">
        <v>557</v>
      </c>
      <c r="B3885" s="353" t="s">
        <v>557</v>
      </c>
      <c r="C3885" s="441">
        <f t="shared" ref="C3885:H3885" si="3323">C225</f>
        <v>7500</v>
      </c>
      <c r="D3885" s="441"/>
      <c r="E3885" s="441"/>
      <c r="F3885" s="441"/>
      <c r="G3885" s="441"/>
      <c r="H3885" s="441">
        <f t="shared" si="3323"/>
        <v>0</v>
      </c>
      <c r="I3885" s="441"/>
      <c r="J3885" s="445"/>
      <c r="K3885" s="358"/>
      <c r="L3885" s="358"/>
      <c r="M3885" s="358"/>
      <c r="N3885" s="358"/>
      <c r="O3885" s="358"/>
      <c r="P3885" s="358"/>
      <c r="Q3885" s="358"/>
      <c r="R3885" s="358"/>
      <c r="S3885" s="358"/>
      <c r="T3885" s="358"/>
      <c r="U3885" s="358"/>
      <c r="V3885" s="358"/>
      <c r="W3885" s="358"/>
      <c r="X3885" s="358"/>
      <c r="Y3885" s="358"/>
      <c r="Z3885" s="358"/>
      <c r="AA3885" s="358"/>
      <c r="AB3885" s="358"/>
      <c r="AC3885" s="358"/>
      <c r="AD3885" s="358"/>
      <c r="AE3885" s="358"/>
      <c r="AF3885" s="358"/>
      <c r="AG3885" s="358"/>
      <c r="AH3885" s="358"/>
      <c r="AI3885" s="358"/>
      <c r="AJ3885" s="358"/>
      <c r="AK3885" s="396"/>
    </row>
    <row r="3886" spans="1:37" x14ac:dyDescent="0.25">
      <c r="A3886" s="353" t="s">
        <v>527</v>
      </c>
      <c r="B3886" s="353" t="s">
        <v>527</v>
      </c>
      <c r="C3886" s="441">
        <f t="shared" ref="C3886:H3886" si="3324">C226</f>
        <v>6250</v>
      </c>
      <c r="D3886" s="441"/>
      <c r="E3886" s="441"/>
      <c r="F3886" s="441"/>
      <c r="G3886" s="441"/>
      <c r="H3886" s="441">
        <f t="shared" si="3324"/>
        <v>0</v>
      </c>
      <c r="I3886" s="441"/>
      <c r="J3886" s="445"/>
      <c r="K3886" s="358"/>
      <c r="L3886" s="358"/>
      <c r="M3886" s="358"/>
      <c r="N3886" s="358"/>
      <c r="O3886" s="358"/>
      <c r="P3886" s="358"/>
      <c r="Q3886" s="358"/>
      <c r="R3886" s="358"/>
      <c r="S3886" s="358"/>
      <c r="T3886" s="358"/>
      <c r="U3886" s="358"/>
      <c r="V3886" s="358"/>
      <c r="W3886" s="358"/>
      <c r="X3886" s="358"/>
      <c r="Y3886" s="358"/>
      <c r="Z3886" s="358"/>
      <c r="AA3886" s="358"/>
      <c r="AB3886" s="358"/>
      <c r="AC3886" s="358"/>
      <c r="AD3886" s="358"/>
      <c r="AE3886" s="358"/>
      <c r="AF3886" s="358"/>
      <c r="AG3886" s="358"/>
      <c r="AH3886" s="358"/>
      <c r="AI3886" s="358"/>
      <c r="AJ3886" s="358"/>
      <c r="AK3886" s="396"/>
    </row>
    <row r="3887" spans="1:37" x14ac:dyDescent="0.25">
      <c r="A3887" s="353" t="s">
        <v>349</v>
      </c>
      <c r="B3887" s="353" t="s">
        <v>349</v>
      </c>
      <c r="C3887" s="441">
        <f t="shared" ref="C3887:H3887" si="3325">C227</f>
        <v>20000</v>
      </c>
      <c r="D3887" s="441"/>
      <c r="E3887" s="441"/>
      <c r="F3887" s="441"/>
      <c r="G3887" s="441"/>
      <c r="H3887" s="441">
        <f t="shared" si="3325"/>
        <v>0</v>
      </c>
      <c r="I3887" s="441"/>
      <c r="J3887" s="445"/>
      <c r="K3887" s="358"/>
      <c r="L3887" s="358"/>
      <c r="M3887" s="358"/>
      <c r="N3887" s="358"/>
      <c r="O3887" s="358"/>
      <c r="P3887" s="358"/>
      <c r="Q3887" s="358"/>
      <c r="R3887" s="358"/>
      <c r="S3887" s="358"/>
      <c r="T3887" s="358"/>
      <c r="U3887" s="358"/>
      <c r="V3887" s="358"/>
      <c r="W3887" s="358"/>
      <c r="X3887" s="358"/>
      <c r="Y3887" s="358"/>
      <c r="Z3887" s="358"/>
      <c r="AA3887" s="358"/>
      <c r="AB3887" s="358"/>
      <c r="AC3887" s="358"/>
      <c r="AD3887" s="358"/>
      <c r="AE3887" s="358"/>
      <c r="AF3887" s="358"/>
      <c r="AG3887" s="358"/>
      <c r="AH3887" s="358"/>
      <c r="AI3887" s="358"/>
      <c r="AJ3887" s="358"/>
      <c r="AK3887" s="396"/>
    </row>
    <row r="3888" spans="1:37" x14ac:dyDescent="0.25">
      <c r="A3888" s="353" t="s">
        <v>529</v>
      </c>
      <c r="B3888" s="353" t="s">
        <v>530</v>
      </c>
      <c r="C3888" s="441">
        <f t="shared" ref="C3888:H3888" si="3326">C228</f>
        <v>6250</v>
      </c>
      <c r="D3888" s="441"/>
      <c r="E3888" s="441"/>
      <c r="F3888" s="441"/>
      <c r="G3888" s="441"/>
      <c r="H3888" s="441">
        <f t="shared" si="3326"/>
        <v>0</v>
      </c>
      <c r="I3888" s="441"/>
      <c r="J3888" s="445"/>
      <c r="K3888" s="358"/>
      <c r="L3888" s="358"/>
      <c r="M3888" s="358"/>
      <c r="N3888" s="358"/>
      <c r="O3888" s="358"/>
      <c r="P3888" s="358"/>
      <c r="Q3888" s="358"/>
      <c r="R3888" s="358"/>
      <c r="S3888" s="358"/>
      <c r="T3888" s="358"/>
      <c r="U3888" s="358"/>
      <c r="V3888" s="358"/>
      <c r="W3888" s="358"/>
      <c r="X3888" s="358"/>
      <c r="Y3888" s="358"/>
      <c r="Z3888" s="358"/>
      <c r="AA3888" s="358"/>
      <c r="AB3888" s="358"/>
      <c r="AC3888" s="358"/>
      <c r="AD3888" s="358"/>
      <c r="AE3888" s="358"/>
      <c r="AF3888" s="358"/>
      <c r="AG3888" s="358"/>
      <c r="AH3888" s="358"/>
      <c r="AI3888" s="358"/>
      <c r="AJ3888" s="358"/>
      <c r="AK3888" s="396"/>
    </row>
    <row r="3889" spans="1:38" x14ac:dyDescent="0.25">
      <c r="A3889" s="353" t="s">
        <v>427</v>
      </c>
      <c r="B3889" s="353" t="s">
        <v>427</v>
      </c>
      <c r="C3889" s="441">
        <f t="shared" ref="C3889:H3889" si="3327">C229</f>
        <v>3000</v>
      </c>
      <c r="D3889" s="441"/>
      <c r="E3889" s="441"/>
      <c r="F3889" s="441"/>
      <c r="G3889" s="441"/>
      <c r="H3889" s="441">
        <f t="shared" si="3327"/>
        <v>0</v>
      </c>
      <c r="I3889" s="441"/>
      <c r="J3889" s="445"/>
      <c r="K3889" s="358"/>
      <c r="L3889" s="358"/>
      <c r="M3889" s="358"/>
      <c r="N3889" s="358"/>
      <c r="O3889" s="358"/>
      <c r="P3889" s="358"/>
      <c r="Q3889" s="358"/>
      <c r="R3889" s="358"/>
      <c r="S3889" s="358"/>
      <c r="T3889" s="358"/>
      <c r="U3889" s="358"/>
      <c r="V3889" s="358"/>
      <c r="W3889" s="358"/>
      <c r="X3889" s="358"/>
      <c r="Y3889" s="358"/>
      <c r="Z3889" s="358"/>
      <c r="AA3889" s="358"/>
      <c r="AB3889" s="358"/>
      <c r="AC3889" s="358"/>
      <c r="AD3889" s="358"/>
      <c r="AE3889" s="358"/>
      <c r="AF3889" s="358"/>
      <c r="AG3889" s="358"/>
      <c r="AH3889" s="358"/>
      <c r="AI3889" s="358"/>
      <c r="AJ3889" s="358"/>
      <c r="AK3889" s="396"/>
    </row>
    <row r="3890" spans="1:38" x14ac:dyDescent="0.25">
      <c r="A3890" s="353" t="s">
        <v>333</v>
      </c>
      <c r="B3890" s="353" t="s">
        <v>333</v>
      </c>
      <c r="C3890" s="441">
        <f t="shared" ref="C3890:H3890" si="3328">C230</f>
        <v>1000</v>
      </c>
      <c r="D3890" s="441"/>
      <c r="E3890" s="441"/>
      <c r="F3890" s="441"/>
      <c r="G3890" s="441"/>
      <c r="H3890" s="441">
        <f t="shared" si="3328"/>
        <v>0</v>
      </c>
      <c r="I3890" s="441"/>
      <c r="J3890" s="445"/>
      <c r="K3890" s="358"/>
      <c r="L3890" s="358"/>
      <c r="M3890" s="358"/>
      <c r="N3890" s="358"/>
      <c r="O3890" s="358"/>
      <c r="P3890" s="358"/>
      <c r="Q3890" s="358"/>
      <c r="R3890" s="358"/>
      <c r="S3890" s="358"/>
      <c r="T3890" s="358"/>
      <c r="U3890" s="358"/>
      <c r="V3890" s="358"/>
      <c r="W3890" s="358"/>
      <c r="X3890" s="358"/>
      <c r="Y3890" s="358"/>
      <c r="Z3890" s="358"/>
      <c r="AA3890" s="358"/>
      <c r="AB3890" s="358"/>
      <c r="AC3890" s="358"/>
      <c r="AD3890" s="358"/>
      <c r="AE3890" s="358"/>
      <c r="AF3890" s="358"/>
      <c r="AG3890" s="358"/>
      <c r="AH3890" s="358"/>
      <c r="AI3890" s="358"/>
      <c r="AJ3890" s="358"/>
      <c r="AK3890" s="396"/>
    </row>
    <row r="3891" spans="1:38" x14ac:dyDescent="0.25">
      <c r="A3891" s="353" t="s">
        <v>506</v>
      </c>
      <c r="B3891" s="353" t="s">
        <v>506</v>
      </c>
      <c r="C3891" s="441">
        <f t="shared" ref="C3891:H3891" si="3329">C231</f>
        <v>10000</v>
      </c>
      <c r="D3891" s="441"/>
      <c r="E3891" s="441"/>
      <c r="F3891" s="441"/>
      <c r="G3891" s="441"/>
      <c r="H3891" s="441">
        <f t="shared" si="3329"/>
        <v>0</v>
      </c>
      <c r="I3891" s="441"/>
      <c r="J3891" s="445"/>
      <c r="K3891" s="358"/>
      <c r="L3891" s="358"/>
      <c r="M3891" s="358"/>
      <c r="N3891" s="358"/>
      <c r="O3891" s="358"/>
      <c r="P3891" s="358"/>
      <c r="Q3891" s="358"/>
      <c r="R3891" s="358"/>
      <c r="S3891" s="358"/>
      <c r="T3891" s="358"/>
      <c r="U3891" s="358"/>
      <c r="V3891" s="358"/>
      <c r="W3891" s="358"/>
      <c r="X3891" s="358"/>
      <c r="Y3891" s="358"/>
      <c r="Z3891" s="358"/>
      <c r="AA3891" s="358"/>
      <c r="AB3891" s="358"/>
      <c r="AC3891" s="358"/>
      <c r="AD3891" s="358"/>
      <c r="AE3891" s="358"/>
      <c r="AF3891" s="358"/>
      <c r="AG3891" s="358"/>
      <c r="AH3891" s="358"/>
      <c r="AI3891" s="358"/>
      <c r="AJ3891" s="358"/>
      <c r="AK3891" s="396"/>
    </row>
    <row r="3892" spans="1:38" x14ac:dyDescent="0.25">
      <c r="A3892" s="353" t="s">
        <v>513</v>
      </c>
      <c r="B3892" s="353" t="s">
        <v>513</v>
      </c>
      <c r="C3892" s="441">
        <f t="shared" ref="C3892:H3892" si="3330">C232</f>
        <v>9375</v>
      </c>
      <c r="D3892" s="441"/>
      <c r="E3892" s="441"/>
      <c r="F3892" s="441"/>
      <c r="G3892" s="441"/>
      <c r="H3892" s="441">
        <f t="shared" si="3330"/>
        <v>0</v>
      </c>
      <c r="I3892" s="441"/>
      <c r="J3892" s="445"/>
      <c r="K3892" s="358"/>
      <c r="L3892" s="358"/>
      <c r="M3892" s="358"/>
      <c r="N3892" s="358"/>
      <c r="O3892" s="358"/>
      <c r="P3892" s="358"/>
      <c r="Q3892" s="358"/>
      <c r="R3892" s="358"/>
      <c r="S3892" s="358"/>
      <c r="T3892" s="358"/>
      <c r="U3892" s="358"/>
      <c r="V3892" s="358"/>
      <c r="W3892" s="358"/>
      <c r="X3892" s="358"/>
      <c r="Y3892" s="358"/>
      <c r="Z3892" s="358"/>
      <c r="AA3892" s="358"/>
      <c r="AB3892" s="358"/>
      <c r="AC3892" s="358"/>
      <c r="AD3892" s="358"/>
      <c r="AE3892" s="358"/>
      <c r="AF3892" s="358"/>
      <c r="AG3892" s="358"/>
      <c r="AH3892" s="358"/>
      <c r="AI3892" s="358"/>
      <c r="AJ3892" s="358"/>
      <c r="AK3892" s="396"/>
    </row>
    <row r="3893" spans="1:38" x14ac:dyDescent="0.25">
      <c r="A3893" s="353" t="s">
        <v>371</v>
      </c>
      <c r="B3893" s="353" t="s">
        <v>371</v>
      </c>
      <c r="C3893" s="441">
        <f t="shared" ref="C3893:H3893" si="3331">C233</f>
        <v>1500</v>
      </c>
      <c r="D3893" s="441"/>
      <c r="E3893" s="441"/>
      <c r="F3893" s="441"/>
      <c r="G3893" s="441"/>
      <c r="H3893" s="441">
        <f t="shared" si="3331"/>
        <v>0</v>
      </c>
      <c r="I3893" s="441"/>
      <c r="J3893" s="445"/>
      <c r="K3893" s="358"/>
      <c r="L3893" s="358"/>
      <c r="M3893" s="358"/>
      <c r="N3893" s="358"/>
      <c r="O3893" s="358"/>
      <c r="P3893" s="358"/>
      <c r="Q3893" s="358"/>
      <c r="R3893" s="358"/>
      <c r="S3893" s="358"/>
      <c r="T3893" s="358"/>
      <c r="U3893" s="358"/>
      <c r="V3893" s="358"/>
      <c r="W3893" s="358"/>
      <c r="X3893" s="358"/>
      <c r="Y3893" s="358"/>
      <c r="Z3893" s="358"/>
      <c r="AA3893" s="358"/>
      <c r="AB3893" s="358"/>
      <c r="AC3893" s="358"/>
      <c r="AD3893" s="358"/>
      <c r="AE3893" s="358"/>
      <c r="AF3893" s="358"/>
      <c r="AG3893" s="358"/>
      <c r="AH3893" s="358"/>
      <c r="AI3893" s="358"/>
      <c r="AJ3893" s="358"/>
      <c r="AK3893" s="396"/>
    </row>
    <row r="3894" spans="1:38" x14ac:dyDescent="0.25">
      <c r="A3894" s="353" t="s">
        <v>518</v>
      </c>
      <c r="B3894" s="353" t="s">
        <v>518</v>
      </c>
      <c r="C3894" s="441">
        <f t="shared" ref="C3894:H3894" si="3332">C234</f>
        <v>14000</v>
      </c>
      <c r="D3894" s="441"/>
      <c r="E3894" s="441"/>
      <c r="F3894" s="441"/>
      <c r="G3894" s="441"/>
      <c r="H3894" s="441">
        <f t="shared" si="3332"/>
        <v>0</v>
      </c>
      <c r="I3894" s="441"/>
      <c r="J3894" s="445"/>
      <c r="K3894" s="358"/>
      <c r="L3894" s="358"/>
      <c r="M3894" s="358"/>
      <c r="N3894" s="358"/>
      <c r="O3894" s="358"/>
      <c r="P3894" s="358"/>
      <c r="Q3894" s="358"/>
      <c r="R3894" s="358"/>
      <c r="S3894" s="358"/>
      <c r="T3894" s="358"/>
      <c r="U3894" s="358"/>
      <c r="V3894" s="358"/>
      <c r="W3894" s="358"/>
      <c r="X3894" s="358"/>
      <c r="Y3894" s="358"/>
      <c r="Z3894" s="358"/>
      <c r="AA3894" s="358"/>
      <c r="AB3894" s="358"/>
      <c r="AC3894" s="358"/>
      <c r="AD3894" s="358"/>
      <c r="AE3894" s="358"/>
      <c r="AF3894" s="358"/>
      <c r="AG3894" s="358"/>
      <c r="AH3894" s="358"/>
      <c r="AI3894" s="358"/>
      <c r="AJ3894" s="358"/>
      <c r="AK3894" s="396"/>
    </row>
    <row r="3895" spans="1:38" x14ac:dyDescent="0.25">
      <c r="A3895" s="353" t="s">
        <v>423</v>
      </c>
      <c r="B3895" s="353" t="s">
        <v>423</v>
      </c>
      <c r="C3895" s="441">
        <f t="shared" ref="C3895:H3895" si="3333">C235</f>
        <v>3000</v>
      </c>
      <c r="D3895" s="441"/>
      <c r="E3895" s="441"/>
      <c r="F3895" s="441"/>
      <c r="G3895" s="441"/>
      <c r="H3895" s="441">
        <f t="shared" si="3333"/>
        <v>0</v>
      </c>
      <c r="I3895" s="441"/>
      <c r="J3895" s="445"/>
      <c r="K3895" s="358"/>
      <c r="L3895" s="358"/>
      <c r="M3895" s="358"/>
      <c r="N3895" s="358"/>
      <c r="O3895" s="358"/>
      <c r="P3895" s="358"/>
      <c r="Q3895" s="358"/>
      <c r="R3895" s="358"/>
      <c r="S3895" s="358"/>
      <c r="T3895" s="358"/>
      <c r="U3895" s="358"/>
      <c r="V3895" s="358"/>
      <c r="W3895" s="358"/>
      <c r="X3895" s="358"/>
      <c r="Y3895" s="358"/>
      <c r="Z3895" s="358"/>
      <c r="AA3895" s="358"/>
      <c r="AB3895" s="358"/>
      <c r="AC3895" s="358"/>
      <c r="AD3895" s="358"/>
      <c r="AE3895" s="358"/>
      <c r="AF3895" s="358"/>
      <c r="AG3895" s="358"/>
      <c r="AH3895" s="358"/>
      <c r="AI3895" s="358"/>
      <c r="AJ3895" s="358"/>
      <c r="AK3895" s="396"/>
    </row>
    <row r="3896" spans="1:38" x14ac:dyDescent="0.25">
      <c r="A3896" s="353" t="s">
        <v>296</v>
      </c>
      <c r="B3896" s="353" t="s">
        <v>296</v>
      </c>
      <c r="C3896" s="441">
        <f t="shared" ref="C3896:H3896" si="3334">C236</f>
        <v>5000</v>
      </c>
      <c r="D3896" s="441"/>
      <c r="E3896" s="441"/>
      <c r="F3896" s="441"/>
      <c r="G3896" s="441"/>
      <c r="H3896" s="441">
        <f t="shared" si="3334"/>
        <v>0</v>
      </c>
      <c r="I3896" s="441"/>
      <c r="J3896" s="445"/>
      <c r="K3896" s="358"/>
      <c r="L3896" s="358"/>
      <c r="M3896" s="358"/>
      <c r="N3896" s="358"/>
      <c r="O3896" s="358"/>
      <c r="P3896" s="358"/>
      <c r="Q3896" s="358"/>
      <c r="R3896" s="358"/>
      <c r="S3896" s="358"/>
      <c r="T3896" s="358"/>
      <c r="U3896" s="358"/>
      <c r="V3896" s="358"/>
      <c r="W3896" s="358"/>
      <c r="X3896" s="358"/>
      <c r="Y3896" s="358"/>
      <c r="Z3896" s="358"/>
      <c r="AA3896" s="358"/>
      <c r="AB3896" s="358"/>
      <c r="AC3896" s="358"/>
      <c r="AD3896" s="358"/>
      <c r="AE3896" s="358"/>
      <c r="AF3896" s="358"/>
      <c r="AG3896" s="358"/>
      <c r="AH3896" s="358"/>
      <c r="AI3896" s="358"/>
      <c r="AJ3896" s="358"/>
      <c r="AK3896" s="396"/>
    </row>
    <row r="3897" spans="1:38" x14ac:dyDescent="0.25">
      <c r="A3897" s="353" t="s">
        <v>496</v>
      </c>
      <c r="B3897" s="353" t="s">
        <v>497</v>
      </c>
      <c r="C3897" s="441">
        <f t="shared" ref="C3897:H3897" si="3335">C237</f>
        <v>2500</v>
      </c>
      <c r="D3897" s="441"/>
      <c r="E3897" s="441"/>
      <c r="F3897" s="441"/>
      <c r="G3897" s="441"/>
      <c r="H3897" s="441">
        <f t="shared" si="3335"/>
        <v>0</v>
      </c>
      <c r="I3897" s="441"/>
      <c r="J3897" s="445"/>
      <c r="K3897" s="358"/>
      <c r="L3897" s="358"/>
      <c r="M3897" s="358"/>
      <c r="N3897" s="358"/>
      <c r="O3897" s="358"/>
      <c r="P3897" s="358"/>
      <c r="Q3897" s="358"/>
      <c r="R3897" s="358"/>
      <c r="S3897" s="358"/>
      <c r="T3897" s="358"/>
      <c r="U3897" s="358"/>
      <c r="V3897" s="358"/>
      <c r="W3897" s="358"/>
      <c r="X3897" s="358"/>
      <c r="Y3897" s="358"/>
      <c r="Z3897" s="358"/>
      <c r="AA3897" s="358"/>
      <c r="AB3897" s="358"/>
      <c r="AC3897" s="358"/>
      <c r="AD3897" s="358"/>
      <c r="AE3897" s="358"/>
      <c r="AF3897" s="358"/>
      <c r="AG3897" s="358"/>
      <c r="AH3897" s="358"/>
      <c r="AI3897" s="358"/>
      <c r="AJ3897" s="358"/>
      <c r="AK3897" s="396"/>
    </row>
    <row r="3898" spans="1:38" x14ac:dyDescent="0.25">
      <c r="A3898" s="353" t="s">
        <v>487</v>
      </c>
      <c r="B3898" s="353" t="s">
        <v>487</v>
      </c>
      <c r="C3898" s="441">
        <f t="shared" ref="C3898:H3898" si="3336">C238</f>
        <v>9375</v>
      </c>
      <c r="D3898" s="441"/>
      <c r="E3898" s="441"/>
      <c r="F3898" s="441"/>
      <c r="G3898" s="441"/>
      <c r="H3898" s="441">
        <f t="shared" si="3336"/>
        <v>0</v>
      </c>
      <c r="I3898" s="441"/>
      <c r="J3898" s="445"/>
      <c r="K3898" s="358"/>
      <c r="L3898" s="358"/>
      <c r="M3898" s="358"/>
      <c r="N3898" s="358"/>
      <c r="O3898" s="358"/>
      <c r="P3898" s="358"/>
      <c r="Q3898" s="358"/>
      <c r="R3898" s="358"/>
      <c r="S3898" s="358"/>
      <c r="T3898" s="358"/>
      <c r="U3898" s="358"/>
      <c r="V3898" s="358"/>
      <c r="W3898" s="358"/>
      <c r="X3898" s="358"/>
      <c r="Y3898" s="358"/>
      <c r="Z3898" s="358"/>
      <c r="AA3898" s="358"/>
      <c r="AB3898" s="358"/>
      <c r="AC3898" s="358"/>
      <c r="AD3898" s="358"/>
      <c r="AE3898" s="358"/>
      <c r="AF3898" s="358"/>
      <c r="AG3898" s="358"/>
      <c r="AH3898" s="358"/>
      <c r="AI3898" s="358"/>
      <c r="AJ3898" s="358"/>
      <c r="AK3898" s="396"/>
    </row>
    <row r="3899" spans="1:38" x14ac:dyDescent="0.25">
      <c r="A3899" s="353" t="s">
        <v>324</v>
      </c>
      <c r="B3899" s="353" t="s">
        <v>324</v>
      </c>
      <c r="C3899" s="441">
        <f t="shared" ref="C3899:H3899" si="3337">C239</f>
        <v>5000</v>
      </c>
      <c r="D3899" s="441"/>
      <c r="E3899" s="441"/>
      <c r="F3899" s="441"/>
      <c r="G3899" s="441"/>
      <c r="H3899" s="441">
        <f t="shared" si="3337"/>
        <v>0</v>
      </c>
      <c r="I3899" s="441"/>
      <c r="J3899" s="445"/>
      <c r="K3899" s="358"/>
      <c r="L3899" s="358"/>
      <c r="M3899" s="358"/>
      <c r="N3899" s="358"/>
      <c r="O3899" s="358"/>
      <c r="P3899" s="358"/>
      <c r="Q3899" s="358"/>
      <c r="R3899" s="358"/>
      <c r="S3899" s="358"/>
      <c r="T3899" s="358"/>
      <c r="U3899" s="358"/>
      <c r="V3899" s="358"/>
      <c r="W3899" s="358"/>
      <c r="X3899" s="358"/>
      <c r="Y3899" s="358"/>
      <c r="Z3899" s="358"/>
      <c r="AA3899" s="358"/>
      <c r="AB3899" s="358"/>
      <c r="AC3899" s="358"/>
      <c r="AD3899" s="358"/>
      <c r="AE3899" s="358"/>
      <c r="AF3899" s="358"/>
      <c r="AG3899" s="358"/>
      <c r="AH3899" s="358"/>
      <c r="AI3899" s="358"/>
      <c r="AJ3899" s="358"/>
      <c r="AK3899" s="396"/>
    </row>
    <row r="3900" spans="1:38" x14ac:dyDescent="0.25">
      <c r="A3900" s="353" t="s">
        <v>476</v>
      </c>
      <c r="B3900" s="353" t="s">
        <v>476</v>
      </c>
      <c r="C3900" s="441">
        <f t="shared" ref="C3900:H3900" si="3338">C240</f>
        <v>2500</v>
      </c>
      <c r="D3900" s="441"/>
      <c r="E3900" s="441"/>
      <c r="F3900" s="441"/>
      <c r="G3900" s="441"/>
      <c r="H3900" s="441">
        <f t="shared" si="3338"/>
        <v>0</v>
      </c>
      <c r="I3900" s="441"/>
      <c r="J3900" s="445"/>
      <c r="K3900" s="358"/>
      <c r="L3900" s="358"/>
      <c r="M3900" s="358"/>
      <c r="N3900" s="358"/>
      <c r="O3900" s="358"/>
      <c r="P3900" s="358"/>
      <c r="Q3900" s="358"/>
      <c r="R3900" s="358"/>
      <c r="S3900" s="358"/>
      <c r="T3900" s="358"/>
      <c r="U3900" s="358"/>
      <c r="V3900" s="358"/>
      <c r="W3900" s="358"/>
      <c r="X3900" s="358"/>
      <c r="Y3900" s="358"/>
      <c r="Z3900" s="358"/>
      <c r="AA3900" s="358"/>
      <c r="AB3900" s="358"/>
      <c r="AC3900" s="358"/>
      <c r="AD3900" s="358"/>
      <c r="AE3900" s="358"/>
      <c r="AF3900" s="358"/>
      <c r="AG3900" s="358"/>
      <c r="AH3900" s="358"/>
      <c r="AI3900" s="358"/>
      <c r="AJ3900" s="358"/>
      <c r="AK3900" s="396"/>
    </row>
    <row r="3901" spans="1:38" x14ac:dyDescent="0.25">
      <c r="A3901" s="353" t="s">
        <v>342</v>
      </c>
      <c r="B3901" s="353" t="s">
        <v>342</v>
      </c>
      <c r="C3901" s="441">
        <f t="shared" ref="C3901:H3901" si="3339">C241</f>
        <v>1000</v>
      </c>
      <c r="D3901" s="441"/>
      <c r="E3901" s="441"/>
      <c r="F3901" s="441"/>
      <c r="G3901" s="441"/>
      <c r="H3901" s="441">
        <f t="shared" si="3339"/>
        <v>0</v>
      </c>
      <c r="I3901" s="441"/>
      <c r="J3901" s="445"/>
      <c r="K3901" s="358"/>
      <c r="L3901" s="358"/>
      <c r="M3901" s="358"/>
      <c r="N3901" s="358"/>
      <c r="O3901" s="358"/>
      <c r="P3901" s="358"/>
      <c r="Q3901" s="358"/>
      <c r="R3901" s="358"/>
      <c r="S3901" s="358"/>
      <c r="T3901" s="358"/>
      <c r="U3901" s="358"/>
      <c r="V3901" s="358"/>
      <c r="W3901" s="358"/>
      <c r="X3901" s="358"/>
      <c r="Y3901" s="358"/>
      <c r="Z3901" s="358"/>
      <c r="AA3901" s="358"/>
      <c r="AB3901" s="358"/>
      <c r="AC3901" s="358"/>
      <c r="AD3901" s="358"/>
      <c r="AE3901" s="358"/>
      <c r="AF3901" s="358"/>
      <c r="AG3901" s="358"/>
      <c r="AH3901" s="358"/>
      <c r="AI3901" s="358"/>
      <c r="AJ3901" s="358"/>
      <c r="AK3901" s="396"/>
    </row>
    <row r="3902" spans="1:38" x14ac:dyDescent="0.25">
      <c r="A3902" s="353" t="s">
        <v>520</v>
      </c>
      <c r="B3902" s="353" t="s">
        <v>521</v>
      </c>
      <c r="C3902" s="441">
        <f t="shared" ref="C3902:H3902" si="3340">C242</f>
        <v>4992</v>
      </c>
      <c r="D3902" s="441"/>
      <c r="E3902" s="441"/>
      <c r="F3902" s="441"/>
      <c r="G3902" s="441"/>
      <c r="H3902" s="441">
        <f t="shared" si="3340"/>
        <v>0</v>
      </c>
      <c r="I3902" s="441"/>
      <c r="J3902" s="445"/>
      <c r="K3902" s="358"/>
      <c r="L3902" s="358"/>
      <c r="M3902" s="358"/>
      <c r="N3902" s="358"/>
      <c r="O3902" s="358"/>
      <c r="P3902" s="358"/>
      <c r="Q3902" s="358"/>
      <c r="R3902" s="358"/>
      <c r="S3902" s="358"/>
      <c r="T3902" s="358"/>
      <c r="U3902" s="358"/>
      <c r="V3902" s="358"/>
      <c r="W3902" s="358"/>
      <c r="X3902" s="358"/>
      <c r="Y3902" s="358"/>
      <c r="Z3902" s="358"/>
      <c r="AA3902" s="358"/>
      <c r="AB3902" s="358"/>
      <c r="AC3902" s="358"/>
      <c r="AD3902" s="358"/>
      <c r="AE3902" s="358"/>
      <c r="AF3902" s="358"/>
      <c r="AG3902" s="358"/>
      <c r="AH3902" s="358"/>
      <c r="AI3902" s="358"/>
      <c r="AJ3902" s="358"/>
      <c r="AK3902" s="396"/>
    </row>
    <row r="3903" spans="1:38" x14ac:dyDescent="0.25">
      <c r="A3903" s="353" t="s">
        <v>338</v>
      </c>
      <c r="B3903" s="353" t="s">
        <v>338</v>
      </c>
      <c r="C3903" s="441">
        <f t="shared" ref="C3903:H3903" si="3341">C243</f>
        <v>1503</v>
      </c>
      <c r="D3903" s="441"/>
      <c r="E3903" s="441"/>
      <c r="F3903" s="441"/>
      <c r="G3903" s="441"/>
      <c r="H3903" s="441">
        <f t="shared" si="3341"/>
        <v>0</v>
      </c>
      <c r="I3903" s="441"/>
      <c r="J3903" s="445"/>
      <c r="K3903" s="358"/>
      <c r="L3903" s="358"/>
      <c r="M3903" s="358"/>
      <c r="N3903" s="358"/>
      <c r="O3903" s="358"/>
      <c r="P3903" s="358"/>
      <c r="Q3903" s="358"/>
      <c r="R3903" s="358"/>
      <c r="S3903" s="358"/>
      <c r="T3903" s="358"/>
      <c r="U3903" s="358"/>
      <c r="V3903" s="358"/>
      <c r="W3903" s="358"/>
      <c r="X3903" s="358"/>
      <c r="Y3903" s="358"/>
      <c r="Z3903" s="358"/>
      <c r="AA3903" s="358"/>
      <c r="AB3903" s="358"/>
      <c r="AC3903" s="358"/>
      <c r="AD3903" s="358"/>
      <c r="AE3903" s="358"/>
      <c r="AF3903" s="358"/>
      <c r="AG3903" s="358"/>
      <c r="AH3903" s="358"/>
      <c r="AI3903" s="358"/>
      <c r="AJ3903" s="358"/>
      <c r="AK3903" s="396"/>
    </row>
    <row r="3904" spans="1:38" x14ac:dyDescent="0.25">
      <c r="AK3904" s="396"/>
      <c r="AL3904" s="396"/>
    </row>
    <row r="3905" spans="1:36" x14ac:dyDescent="0.25">
      <c r="A3905" s="398" t="s">
        <v>759</v>
      </c>
    </row>
    <row r="3906" spans="1:36" ht="26.25" x14ac:dyDescent="0.25">
      <c r="A3906" s="351" t="s">
        <v>219</v>
      </c>
      <c r="B3906" s="351" t="s">
        <v>264</v>
      </c>
      <c r="C3906" s="351" t="s">
        <v>220</v>
      </c>
      <c r="D3906" s="352" t="s">
        <v>757</v>
      </c>
      <c r="E3906" s="352"/>
      <c r="F3906" s="352"/>
      <c r="G3906" s="352"/>
      <c r="H3906" s="352"/>
      <c r="I3906" s="352" t="s">
        <v>745</v>
      </c>
      <c r="J3906" s="363" t="s">
        <v>883</v>
      </c>
      <c r="K3906" s="359">
        <v>2017</v>
      </c>
      <c r="L3906" s="359">
        <v>2018</v>
      </c>
      <c r="M3906" s="359">
        <v>2019</v>
      </c>
      <c r="N3906" s="359">
        <v>2020</v>
      </c>
      <c r="O3906" s="359">
        <v>2021</v>
      </c>
      <c r="P3906" s="359">
        <v>2022</v>
      </c>
      <c r="Q3906" s="359">
        <v>2023</v>
      </c>
      <c r="R3906" s="359">
        <v>2024</v>
      </c>
      <c r="S3906" s="359">
        <v>2025</v>
      </c>
      <c r="T3906" s="359">
        <v>2026</v>
      </c>
      <c r="U3906" s="359">
        <v>2027</v>
      </c>
      <c r="V3906" s="359">
        <v>2028</v>
      </c>
      <c r="W3906" s="359">
        <v>2029</v>
      </c>
      <c r="X3906" s="359">
        <v>2030</v>
      </c>
      <c r="Y3906" s="359">
        <v>2031</v>
      </c>
      <c r="Z3906" s="359">
        <v>2032</v>
      </c>
      <c r="AA3906" s="359">
        <v>2033</v>
      </c>
      <c r="AB3906" s="359">
        <v>2034</v>
      </c>
      <c r="AC3906" s="359">
        <v>2035</v>
      </c>
      <c r="AD3906" s="359">
        <v>2036</v>
      </c>
      <c r="AE3906" s="359">
        <v>2037</v>
      </c>
      <c r="AF3906" s="359">
        <v>2038</v>
      </c>
      <c r="AG3906" s="359">
        <v>2039</v>
      </c>
      <c r="AH3906" s="359">
        <v>2040</v>
      </c>
      <c r="AI3906" s="359">
        <v>2041</v>
      </c>
      <c r="AJ3906" s="359">
        <v>2042</v>
      </c>
    </row>
    <row r="3907" spans="1:36" x14ac:dyDescent="0.25">
      <c r="A3907" s="353" t="s">
        <v>351</v>
      </c>
      <c r="B3907" s="353" t="s">
        <v>351</v>
      </c>
      <c r="C3907" s="441">
        <f>C3</f>
        <v>6250</v>
      </c>
      <c r="D3907" s="397">
        <v>8000000</v>
      </c>
      <c r="E3907" s="468">
        <f>E3</f>
        <v>0</v>
      </c>
      <c r="F3907" s="468">
        <f t="shared" ref="F3907:G3907" si="3342">F3</f>
        <v>0</v>
      </c>
      <c r="G3907" s="469">
        <f t="shared" si="3342"/>
        <v>0</v>
      </c>
      <c r="H3907" s="397"/>
      <c r="I3907" s="476">
        <f>COUNTIF(K3907:AJ3907,"&gt;0")</f>
        <v>22</v>
      </c>
      <c r="J3907" s="476">
        <f>IF(I3907&gt;0,1,0)</f>
        <v>1</v>
      </c>
      <c r="K3907" s="358">
        <v>0</v>
      </c>
      <c r="L3907" s="358">
        <v>0</v>
      </c>
      <c r="M3907" s="358">
        <v>0</v>
      </c>
      <c r="N3907" s="358">
        <v>0</v>
      </c>
      <c r="O3907" s="358">
        <f>IF(O3663,0,$D3907*(1+'General Inputs'!$C$4)^(O$3906-$K$3906))*'General Inputs'!$C$6</f>
        <v>1298918.5919999999</v>
      </c>
      <c r="P3907" s="358">
        <f>IF(P3663,0,$D3907*(1+'General Inputs'!$C$4)^(P$3906-$K$3906))*'General Inputs'!$C$6</f>
        <v>1324896.9638399999</v>
      </c>
      <c r="Q3907" s="358">
        <f>IF(Q3663,0,$D3907*(1+'General Inputs'!$C$4)^(Q$3906-$K$3906))*'General Inputs'!$C$6</f>
        <v>1351394.9031168001</v>
      </c>
      <c r="R3907" s="358">
        <f>IF(R3663,0,$D3907*(1+'General Inputs'!$C$4)^(R$3906-$K$3906))*'General Inputs'!$C$6</f>
        <v>1378422.8011791357</v>
      </c>
      <c r="S3907" s="358">
        <f>IF(S3663,0,$D3907*(1+'General Inputs'!$C$4)^(S$3906-$K$3906))*'General Inputs'!$C$6</f>
        <v>1405991.2572027186</v>
      </c>
      <c r="T3907" s="358">
        <f>IF(T3663,0,$D3907*(1+'General Inputs'!$C$4)^(T$3906-$K$3906))*'General Inputs'!$C$6</f>
        <v>1434111.082346773</v>
      </c>
      <c r="U3907" s="358">
        <f>IF(U3663,0,$D3907*(1+'General Inputs'!$C$4)^(U$3906-$K$3906))*'General Inputs'!$C$6</f>
        <v>1462793.3039937085</v>
      </c>
      <c r="V3907" s="358">
        <f>IF(V3663,0,$D3907*(1+'General Inputs'!$C$4)^(V$3906-$K$3906))*'General Inputs'!$C$6</f>
        <v>1492049.1700735826</v>
      </c>
      <c r="W3907" s="358">
        <f>IF(W3663,0,$D3907*(1+'General Inputs'!$C$4)^(W$3906-$K$3906))*'General Inputs'!$C$6</f>
        <v>1521890.1534750543</v>
      </c>
      <c r="X3907" s="358">
        <f>IF(X3663,0,$D3907*(1+'General Inputs'!$C$4)^(X$3906-$K$3906))*'General Inputs'!$C$6</f>
        <v>1552327.9565445553</v>
      </c>
      <c r="Y3907" s="358">
        <f>IF(Y3663,0,$D3907*(1+'General Inputs'!$C$4)^(Y$3906-$K$3906))*'General Inputs'!$C$6</f>
        <v>1583374.5156754467</v>
      </c>
      <c r="Z3907" s="358">
        <f>IF(Z3663,0,$D3907*(1+'General Inputs'!$C$4)^(Z$3906-$K$3906))*'General Inputs'!$C$6</f>
        <v>1615042.0059889548</v>
      </c>
      <c r="AA3907" s="358">
        <f>IF(AA3663,0,$D3907*(1+'General Inputs'!$C$4)^(AA$3906-$K$3906))*'General Inputs'!$C$6</f>
        <v>1647342.8461087344</v>
      </c>
      <c r="AB3907" s="358">
        <f>IF(AB3663,0,$D3907*(1+'General Inputs'!$C$4)^(AB$3906-$K$3906))*'General Inputs'!$C$6</f>
        <v>1680289.7030309094</v>
      </c>
      <c r="AC3907" s="358">
        <f>IF(AC3663,0,$D3907*(1+'General Inputs'!$C$4)^(AC$3906-$K$3906))*'General Inputs'!$C$6</f>
        <v>1713895.4970915273</v>
      </c>
      <c r="AD3907" s="358">
        <f>IF(AD3663,0,$D3907*(1+'General Inputs'!$C$4)^(AD$3906-$K$3906))*'General Inputs'!$C$6</f>
        <v>1748173.4070333578</v>
      </c>
      <c r="AE3907" s="358">
        <f>IF(AE3663,0,$D3907*(1+'General Inputs'!$C$4)^(AE$3906-$K$3906))*'General Inputs'!$C$6</f>
        <v>1783136.8751740248</v>
      </c>
      <c r="AF3907" s="358">
        <f>IF(AF3663,0,$D3907*(1+'General Inputs'!$C$4)^(AF$3906-$K$3906))*'General Inputs'!$C$6</f>
        <v>1818799.6126775055</v>
      </c>
      <c r="AG3907" s="358">
        <f>IF(AG3663,0,$D3907*(1+'General Inputs'!$C$4)^(AG$3906-$K$3906))*'General Inputs'!$C$6</f>
        <v>1855175.6049310556</v>
      </c>
      <c r="AH3907" s="358">
        <f>IF(AH3663,0,$D3907*(1+'General Inputs'!$C$4)^(AH$3906-$K$3906))*'General Inputs'!$C$6</f>
        <v>1892279.1170296762</v>
      </c>
      <c r="AI3907" s="358">
        <f>IF(AI3663,0,$D3907*(1+'General Inputs'!$C$4)^(AI$3906-$K$3906))*'General Inputs'!$C$6</f>
        <v>1930124.6993702701</v>
      </c>
      <c r="AJ3907" s="358">
        <f>IF(AJ3663,0,$D3907*(1+'General Inputs'!$C$4)^(AJ$3906-$K$3906))*'General Inputs'!$C$6</f>
        <v>1968727.1933576753</v>
      </c>
    </row>
    <row r="3908" spans="1:36" x14ac:dyDescent="0.25">
      <c r="A3908" s="353" t="s">
        <v>268</v>
      </c>
      <c r="B3908" s="353" t="s">
        <v>268</v>
      </c>
      <c r="C3908" s="441">
        <f t="shared" ref="C3908:C3971" si="3343">C4</f>
        <v>2500</v>
      </c>
      <c r="D3908" s="397">
        <v>1750000</v>
      </c>
      <c r="E3908" s="468">
        <f t="shared" ref="E3908:G3908" si="3344">E4</f>
        <v>0</v>
      </c>
      <c r="F3908" s="468">
        <f t="shared" si="3344"/>
        <v>0</v>
      </c>
      <c r="G3908" s="469">
        <f t="shared" si="3344"/>
        <v>0</v>
      </c>
      <c r="H3908" s="397"/>
      <c r="I3908" s="476">
        <f t="shared" ref="I3908:I3971" si="3345">COUNTIF(K3908:AJ3908,"&gt;0")</f>
        <v>22</v>
      </c>
      <c r="J3908" s="476">
        <f t="shared" ref="J3908:J3971" si="3346">IF(I3908&gt;0,1,0)</f>
        <v>1</v>
      </c>
      <c r="K3908" s="358">
        <v>0</v>
      </c>
      <c r="L3908" s="358">
        <v>0</v>
      </c>
      <c r="M3908" s="358">
        <v>0</v>
      </c>
      <c r="N3908" s="358">
        <v>0</v>
      </c>
      <c r="O3908" s="358">
        <f>IF(O3664,0,$D3908*(1+'General Inputs'!$C$4)^(O$3906-$K$3906))*'General Inputs'!$C$6</f>
        <v>284138.44199999998</v>
      </c>
      <c r="P3908" s="358">
        <f>IF(P3664,0,$D3908*(1+'General Inputs'!$C$4)^(P$3906-$K$3906))*'General Inputs'!$C$6</f>
        <v>289821.21083999996</v>
      </c>
      <c r="Q3908" s="358">
        <f>IF(Q3664,0,$D3908*(1+'General Inputs'!$C$4)^(Q$3906-$K$3906))*'General Inputs'!$C$6</f>
        <v>295617.63505679998</v>
      </c>
      <c r="R3908" s="358">
        <f>IF(R3664,0,$D3908*(1+'General Inputs'!$C$4)^(R$3906-$K$3906))*'General Inputs'!$C$6</f>
        <v>301529.98775793595</v>
      </c>
      <c r="S3908" s="358">
        <f>IF(S3664,0,$D3908*(1+'General Inputs'!$C$4)^(S$3906-$K$3906))*'General Inputs'!$C$6</f>
        <v>307560.58751309471</v>
      </c>
      <c r="T3908" s="358">
        <f>IF(T3664,0,$D3908*(1+'General Inputs'!$C$4)^(T$3906-$K$3906))*'General Inputs'!$C$6</f>
        <v>313711.79926335654</v>
      </c>
      <c r="U3908" s="358">
        <f>IF(U3664,0,$D3908*(1+'General Inputs'!$C$4)^(U$3906-$K$3906))*'General Inputs'!$C$6</f>
        <v>319986.03524862375</v>
      </c>
      <c r="V3908" s="358">
        <f>IF(V3664,0,$D3908*(1+'General Inputs'!$C$4)^(V$3906-$K$3906))*'General Inputs'!$C$6</f>
        <v>326385.75595359615</v>
      </c>
      <c r="W3908" s="358">
        <f>IF(W3664,0,$D3908*(1+'General Inputs'!$C$4)^(W$3906-$K$3906))*'General Inputs'!$C$6</f>
        <v>332913.47107266809</v>
      </c>
      <c r="X3908" s="358">
        <f>IF(X3664,0,$D3908*(1+'General Inputs'!$C$4)^(X$3906-$K$3906))*'General Inputs'!$C$6</f>
        <v>339571.74049412145</v>
      </c>
      <c r="Y3908" s="358">
        <f>IF(Y3664,0,$D3908*(1+'General Inputs'!$C$4)^(Y$3906-$K$3906))*'General Inputs'!$C$6</f>
        <v>346363.17530400393</v>
      </c>
      <c r="Z3908" s="358">
        <f>IF(Z3664,0,$D3908*(1+'General Inputs'!$C$4)^(Z$3906-$K$3906))*'General Inputs'!$C$6</f>
        <v>353290.43881008396</v>
      </c>
      <c r="AA3908" s="358">
        <f>IF(AA3664,0,$D3908*(1+'General Inputs'!$C$4)^(AA$3906-$K$3906))*'General Inputs'!$C$6</f>
        <v>360356.2475862857</v>
      </c>
      <c r="AB3908" s="358">
        <f>IF(AB3664,0,$D3908*(1+'General Inputs'!$C$4)^(AB$3906-$K$3906))*'General Inputs'!$C$6</f>
        <v>367563.37253801135</v>
      </c>
      <c r="AC3908" s="358">
        <f>IF(AC3664,0,$D3908*(1+'General Inputs'!$C$4)^(AC$3906-$K$3906))*'General Inputs'!$C$6</f>
        <v>374914.63998877158</v>
      </c>
      <c r="AD3908" s="358">
        <f>IF(AD3664,0,$D3908*(1+'General Inputs'!$C$4)^(AD$3906-$K$3906))*'General Inputs'!$C$6</f>
        <v>382412.93278854695</v>
      </c>
      <c r="AE3908" s="358">
        <f>IF(AE3664,0,$D3908*(1+'General Inputs'!$C$4)^(AE$3906-$K$3906))*'General Inputs'!$C$6</f>
        <v>390061.19144431798</v>
      </c>
      <c r="AF3908" s="358">
        <f>IF(AF3664,0,$D3908*(1+'General Inputs'!$C$4)^(AF$3906-$K$3906))*'General Inputs'!$C$6</f>
        <v>397862.41527320427</v>
      </c>
      <c r="AG3908" s="358">
        <f>IF(AG3664,0,$D3908*(1+'General Inputs'!$C$4)^(AG$3906-$K$3906))*'General Inputs'!$C$6</f>
        <v>405819.66357866843</v>
      </c>
      <c r="AH3908" s="358">
        <f>IF(AH3664,0,$D3908*(1+'General Inputs'!$C$4)^(AH$3906-$K$3906))*'General Inputs'!$C$6</f>
        <v>413936.05685024173</v>
      </c>
      <c r="AI3908" s="358">
        <f>IF(AI3664,0,$D3908*(1+'General Inputs'!$C$4)^(AI$3906-$K$3906))*'General Inputs'!$C$6</f>
        <v>422214.77798724658</v>
      </c>
      <c r="AJ3908" s="358">
        <f>IF(AJ3664,0,$D3908*(1+'General Inputs'!$C$4)^(AJ$3906-$K$3906))*'General Inputs'!$C$6</f>
        <v>430659.07354699151</v>
      </c>
    </row>
    <row r="3909" spans="1:36" x14ac:dyDescent="0.25">
      <c r="A3909" s="353" t="s">
        <v>271</v>
      </c>
      <c r="B3909" s="353" t="s">
        <v>271</v>
      </c>
      <c r="C3909" s="441">
        <f t="shared" si="3343"/>
        <v>5500</v>
      </c>
      <c r="D3909" s="397">
        <v>8000000</v>
      </c>
      <c r="E3909" s="468">
        <f t="shared" ref="E3909:G3909" si="3347">E5</f>
        <v>0</v>
      </c>
      <c r="F3909" s="468">
        <f t="shared" si="3347"/>
        <v>0</v>
      </c>
      <c r="G3909" s="469">
        <f t="shared" si="3347"/>
        <v>0</v>
      </c>
      <c r="H3909" s="397"/>
      <c r="I3909" s="476">
        <f t="shared" si="3345"/>
        <v>22</v>
      </c>
      <c r="J3909" s="476">
        <f t="shared" si="3346"/>
        <v>1</v>
      </c>
      <c r="K3909" s="358">
        <v>0</v>
      </c>
      <c r="L3909" s="358">
        <v>0</v>
      </c>
      <c r="M3909" s="358">
        <v>0</v>
      </c>
      <c r="N3909" s="358">
        <v>0</v>
      </c>
      <c r="O3909" s="358">
        <f>IF(O3665,0,$D3909*(1+'General Inputs'!$C$4)^(O$3906-$K$3906))*'General Inputs'!$C$6</f>
        <v>1298918.5919999999</v>
      </c>
      <c r="P3909" s="358">
        <f>IF(P3665,0,$D3909*(1+'General Inputs'!$C$4)^(P$3906-$K$3906))*'General Inputs'!$C$6</f>
        <v>1324896.9638399999</v>
      </c>
      <c r="Q3909" s="358">
        <f>IF(Q3665,0,$D3909*(1+'General Inputs'!$C$4)^(Q$3906-$K$3906))*'General Inputs'!$C$6</f>
        <v>1351394.9031168001</v>
      </c>
      <c r="R3909" s="358">
        <f>IF(R3665,0,$D3909*(1+'General Inputs'!$C$4)^(R$3906-$K$3906))*'General Inputs'!$C$6</f>
        <v>1378422.8011791357</v>
      </c>
      <c r="S3909" s="358">
        <f>IF(S3665,0,$D3909*(1+'General Inputs'!$C$4)^(S$3906-$K$3906))*'General Inputs'!$C$6</f>
        <v>1405991.2572027186</v>
      </c>
      <c r="T3909" s="358">
        <f>IF(T3665,0,$D3909*(1+'General Inputs'!$C$4)^(T$3906-$K$3906))*'General Inputs'!$C$6</f>
        <v>1434111.082346773</v>
      </c>
      <c r="U3909" s="358">
        <f>IF(U3665,0,$D3909*(1+'General Inputs'!$C$4)^(U$3906-$K$3906))*'General Inputs'!$C$6</f>
        <v>1462793.3039937085</v>
      </c>
      <c r="V3909" s="358">
        <f>IF(V3665,0,$D3909*(1+'General Inputs'!$C$4)^(V$3906-$K$3906))*'General Inputs'!$C$6</f>
        <v>1492049.1700735826</v>
      </c>
      <c r="W3909" s="358">
        <f>IF(W3665,0,$D3909*(1+'General Inputs'!$C$4)^(W$3906-$K$3906))*'General Inputs'!$C$6</f>
        <v>1521890.1534750543</v>
      </c>
      <c r="X3909" s="358">
        <f>IF(X3665,0,$D3909*(1+'General Inputs'!$C$4)^(X$3906-$K$3906))*'General Inputs'!$C$6</f>
        <v>1552327.9565445553</v>
      </c>
      <c r="Y3909" s="358">
        <f>IF(Y3665,0,$D3909*(1+'General Inputs'!$C$4)^(Y$3906-$K$3906))*'General Inputs'!$C$6</f>
        <v>1583374.5156754467</v>
      </c>
      <c r="Z3909" s="358">
        <f>IF(Z3665,0,$D3909*(1+'General Inputs'!$C$4)^(Z$3906-$K$3906))*'General Inputs'!$C$6</f>
        <v>1615042.0059889548</v>
      </c>
      <c r="AA3909" s="358">
        <f>IF(AA3665,0,$D3909*(1+'General Inputs'!$C$4)^(AA$3906-$K$3906))*'General Inputs'!$C$6</f>
        <v>1647342.8461087344</v>
      </c>
      <c r="AB3909" s="358">
        <f>IF(AB3665,0,$D3909*(1+'General Inputs'!$C$4)^(AB$3906-$K$3906))*'General Inputs'!$C$6</f>
        <v>1680289.7030309094</v>
      </c>
      <c r="AC3909" s="358">
        <f>IF(AC3665,0,$D3909*(1+'General Inputs'!$C$4)^(AC$3906-$K$3906))*'General Inputs'!$C$6</f>
        <v>1713895.4970915273</v>
      </c>
      <c r="AD3909" s="358">
        <f>IF(AD3665,0,$D3909*(1+'General Inputs'!$C$4)^(AD$3906-$K$3906))*'General Inputs'!$C$6</f>
        <v>1748173.4070333578</v>
      </c>
      <c r="AE3909" s="358">
        <f>IF(AE3665,0,$D3909*(1+'General Inputs'!$C$4)^(AE$3906-$K$3906))*'General Inputs'!$C$6</f>
        <v>1783136.8751740248</v>
      </c>
      <c r="AF3909" s="358">
        <f>IF(AF3665,0,$D3909*(1+'General Inputs'!$C$4)^(AF$3906-$K$3906))*'General Inputs'!$C$6</f>
        <v>1818799.6126775055</v>
      </c>
      <c r="AG3909" s="358">
        <f>IF(AG3665,0,$D3909*(1+'General Inputs'!$C$4)^(AG$3906-$K$3906))*'General Inputs'!$C$6</f>
        <v>1855175.6049310556</v>
      </c>
      <c r="AH3909" s="358">
        <f>IF(AH3665,0,$D3909*(1+'General Inputs'!$C$4)^(AH$3906-$K$3906))*'General Inputs'!$C$6</f>
        <v>1892279.1170296762</v>
      </c>
      <c r="AI3909" s="358">
        <f>IF(AI3665,0,$D3909*(1+'General Inputs'!$C$4)^(AI$3906-$K$3906))*'General Inputs'!$C$6</f>
        <v>1930124.6993702701</v>
      </c>
      <c r="AJ3909" s="358">
        <f>IF(AJ3665,0,$D3909*(1+'General Inputs'!$C$4)^(AJ$3906-$K$3906))*'General Inputs'!$C$6</f>
        <v>1968727.1933576753</v>
      </c>
    </row>
    <row r="3910" spans="1:36" x14ac:dyDescent="0.25">
      <c r="A3910" s="353" t="s">
        <v>222</v>
      </c>
      <c r="B3910" s="353" t="s">
        <v>304</v>
      </c>
      <c r="C3910" s="441">
        <f t="shared" si="3343"/>
        <v>10000</v>
      </c>
      <c r="D3910" s="397">
        <v>8000000</v>
      </c>
      <c r="E3910" s="468">
        <f t="shared" ref="E3910:G3910" si="3348">E6</f>
        <v>0</v>
      </c>
      <c r="F3910" s="468">
        <f t="shared" si="3348"/>
        <v>0</v>
      </c>
      <c r="G3910" s="469">
        <f t="shared" si="3348"/>
        <v>0</v>
      </c>
      <c r="H3910" s="397"/>
      <c r="I3910" s="476">
        <f t="shared" si="3345"/>
        <v>22</v>
      </c>
      <c r="J3910" s="476">
        <f t="shared" si="3346"/>
        <v>1</v>
      </c>
      <c r="K3910" s="358">
        <v>0</v>
      </c>
      <c r="L3910" s="358">
        <v>0</v>
      </c>
      <c r="M3910" s="358">
        <v>0</v>
      </c>
      <c r="N3910" s="358">
        <v>0</v>
      </c>
      <c r="O3910" s="358">
        <f>IF(O3666,0,$D3910*(1+'General Inputs'!$C$4)^(O$3906-$K$3906))*'General Inputs'!$C$6</f>
        <v>1298918.5919999999</v>
      </c>
      <c r="P3910" s="358">
        <f>IF(P3666,0,$D3910*(1+'General Inputs'!$C$4)^(P$3906-$K$3906))*'General Inputs'!$C$6</f>
        <v>1324896.9638399999</v>
      </c>
      <c r="Q3910" s="358">
        <f>IF(Q3666,0,$D3910*(1+'General Inputs'!$C$4)^(Q$3906-$K$3906))*'General Inputs'!$C$6</f>
        <v>1351394.9031168001</v>
      </c>
      <c r="R3910" s="358">
        <f>IF(R3666,0,$D3910*(1+'General Inputs'!$C$4)^(R$3906-$K$3906))*'General Inputs'!$C$6</f>
        <v>1378422.8011791357</v>
      </c>
      <c r="S3910" s="358">
        <f>IF(S3666,0,$D3910*(1+'General Inputs'!$C$4)^(S$3906-$K$3906))*'General Inputs'!$C$6</f>
        <v>1405991.2572027186</v>
      </c>
      <c r="T3910" s="358">
        <f>IF(T3666,0,$D3910*(1+'General Inputs'!$C$4)^(T$3906-$K$3906))*'General Inputs'!$C$6</f>
        <v>1434111.082346773</v>
      </c>
      <c r="U3910" s="358">
        <f>IF(U3666,0,$D3910*(1+'General Inputs'!$C$4)^(U$3906-$K$3906))*'General Inputs'!$C$6</f>
        <v>1462793.3039937085</v>
      </c>
      <c r="V3910" s="358">
        <f>IF(V3666,0,$D3910*(1+'General Inputs'!$C$4)^(V$3906-$K$3906))*'General Inputs'!$C$6</f>
        <v>1492049.1700735826</v>
      </c>
      <c r="W3910" s="358">
        <f>IF(W3666,0,$D3910*(1+'General Inputs'!$C$4)^(W$3906-$K$3906))*'General Inputs'!$C$6</f>
        <v>1521890.1534750543</v>
      </c>
      <c r="X3910" s="358">
        <f>IF(X3666,0,$D3910*(1+'General Inputs'!$C$4)^(X$3906-$K$3906))*'General Inputs'!$C$6</f>
        <v>1552327.9565445553</v>
      </c>
      <c r="Y3910" s="358">
        <f>IF(Y3666,0,$D3910*(1+'General Inputs'!$C$4)^(Y$3906-$K$3906))*'General Inputs'!$C$6</f>
        <v>1583374.5156754467</v>
      </c>
      <c r="Z3910" s="358">
        <f>IF(Z3666,0,$D3910*(1+'General Inputs'!$C$4)^(Z$3906-$K$3906))*'General Inputs'!$C$6</f>
        <v>1615042.0059889548</v>
      </c>
      <c r="AA3910" s="358">
        <f>IF(AA3666,0,$D3910*(1+'General Inputs'!$C$4)^(AA$3906-$K$3906))*'General Inputs'!$C$6</f>
        <v>1647342.8461087344</v>
      </c>
      <c r="AB3910" s="358">
        <f>IF(AB3666,0,$D3910*(1+'General Inputs'!$C$4)^(AB$3906-$K$3906))*'General Inputs'!$C$6</f>
        <v>1680289.7030309094</v>
      </c>
      <c r="AC3910" s="358">
        <f>IF(AC3666,0,$D3910*(1+'General Inputs'!$C$4)^(AC$3906-$K$3906))*'General Inputs'!$C$6</f>
        <v>1713895.4970915273</v>
      </c>
      <c r="AD3910" s="358">
        <f>IF(AD3666,0,$D3910*(1+'General Inputs'!$C$4)^(AD$3906-$K$3906))*'General Inputs'!$C$6</f>
        <v>1748173.4070333578</v>
      </c>
      <c r="AE3910" s="358">
        <f>IF(AE3666,0,$D3910*(1+'General Inputs'!$C$4)^(AE$3906-$K$3906))*'General Inputs'!$C$6</f>
        <v>1783136.8751740248</v>
      </c>
      <c r="AF3910" s="358">
        <f>IF(AF3666,0,$D3910*(1+'General Inputs'!$C$4)^(AF$3906-$K$3906))*'General Inputs'!$C$6</f>
        <v>1818799.6126775055</v>
      </c>
      <c r="AG3910" s="358">
        <f>IF(AG3666,0,$D3910*(1+'General Inputs'!$C$4)^(AG$3906-$K$3906))*'General Inputs'!$C$6</f>
        <v>1855175.6049310556</v>
      </c>
      <c r="AH3910" s="358">
        <f>IF(AH3666,0,$D3910*(1+'General Inputs'!$C$4)^(AH$3906-$K$3906))*'General Inputs'!$C$6</f>
        <v>1892279.1170296762</v>
      </c>
      <c r="AI3910" s="358">
        <f>IF(AI3666,0,$D3910*(1+'General Inputs'!$C$4)^(AI$3906-$K$3906))*'General Inputs'!$C$6</f>
        <v>1930124.6993702701</v>
      </c>
      <c r="AJ3910" s="358">
        <f>IF(AJ3666,0,$D3910*(1+'General Inputs'!$C$4)^(AJ$3906-$K$3906))*'General Inputs'!$C$6</f>
        <v>1968727.1933576753</v>
      </c>
    </row>
    <row r="3911" spans="1:36" x14ac:dyDescent="0.25">
      <c r="A3911" s="353" t="s">
        <v>222</v>
      </c>
      <c r="B3911" s="353" t="s">
        <v>379</v>
      </c>
      <c r="C3911" s="441">
        <f t="shared" si="3343"/>
        <v>10000</v>
      </c>
      <c r="D3911" s="397">
        <v>8000000</v>
      </c>
      <c r="E3911" s="468">
        <f t="shared" ref="E3911:G3911" si="3349">E7</f>
        <v>0</v>
      </c>
      <c r="F3911" s="468">
        <f t="shared" si="3349"/>
        <v>0</v>
      </c>
      <c r="G3911" s="469">
        <f t="shared" si="3349"/>
        <v>0</v>
      </c>
      <c r="H3911" s="397"/>
      <c r="I3911" s="476">
        <f t="shared" si="3345"/>
        <v>22</v>
      </c>
      <c r="J3911" s="476">
        <f t="shared" si="3346"/>
        <v>1</v>
      </c>
      <c r="K3911" s="358">
        <v>0</v>
      </c>
      <c r="L3911" s="358">
        <v>0</v>
      </c>
      <c r="M3911" s="358">
        <v>0</v>
      </c>
      <c r="N3911" s="358">
        <v>0</v>
      </c>
      <c r="O3911" s="358">
        <f>IF(O3667,0,$D3911*(1+'General Inputs'!$C$4)^(O$3906-$K$3906))*'General Inputs'!$C$6</f>
        <v>1298918.5919999999</v>
      </c>
      <c r="P3911" s="358">
        <f>IF(P3667,0,$D3911*(1+'General Inputs'!$C$4)^(P$3906-$K$3906))*'General Inputs'!$C$6</f>
        <v>1324896.9638399999</v>
      </c>
      <c r="Q3911" s="358">
        <f>IF(Q3667,0,$D3911*(1+'General Inputs'!$C$4)^(Q$3906-$K$3906))*'General Inputs'!$C$6</f>
        <v>1351394.9031168001</v>
      </c>
      <c r="R3911" s="358">
        <f>IF(R3667,0,$D3911*(1+'General Inputs'!$C$4)^(R$3906-$K$3906))*'General Inputs'!$C$6</f>
        <v>1378422.8011791357</v>
      </c>
      <c r="S3911" s="358">
        <f>IF(S3667,0,$D3911*(1+'General Inputs'!$C$4)^(S$3906-$K$3906))*'General Inputs'!$C$6</f>
        <v>1405991.2572027186</v>
      </c>
      <c r="T3911" s="358">
        <f>IF(T3667,0,$D3911*(1+'General Inputs'!$C$4)^(T$3906-$K$3906))*'General Inputs'!$C$6</f>
        <v>1434111.082346773</v>
      </c>
      <c r="U3911" s="358">
        <f>IF(U3667,0,$D3911*(1+'General Inputs'!$C$4)^(U$3906-$K$3906))*'General Inputs'!$C$6</f>
        <v>1462793.3039937085</v>
      </c>
      <c r="V3911" s="358">
        <f>IF(V3667,0,$D3911*(1+'General Inputs'!$C$4)^(V$3906-$K$3906))*'General Inputs'!$C$6</f>
        <v>1492049.1700735826</v>
      </c>
      <c r="W3911" s="358">
        <f>IF(W3667,0,$D3911*(1+'General Inputs'!$C$4)^(W$3906-$K$3906))*'General Inputs'!$C$6</f>
        <v>1521890.1534750543</v>
      </c>
      <c r="X3911" s="358">
        <f>IF(X3667,0,$D3911*(1+'General Inputs'!$C$4)^(X$3906-$K$3906))*'General Inputs'!$C$6</f>
        <v>1552327.9565445553</v>
      </c>
      <c r="Y3911" s="358">
        <f>IF(Y3667,0,$D3911*(1+'General Inputs'!$C$4)^(Y$3906-$K$3906))*'General Inputs'!$C$6</f>
        <v>1583374.5156754467</v>
      </c>
      <c r="Z3911" s="358">
        <f>IF(Z3667,0,$D3911*(1+'General Inputs'!$C$4)^(Z$3906-$K$3906))*'General Inputs'!$C$6</f>
        <v>1615042.0059889548</v>
      </c>
      <c r="AA3911" s="358">
        <f>IF(AA3667,0,$D3911*(1+'General Inputs'!$C$4)^(AA$3906-$K$3906))*'General Inputs'!$C$6</f>
        <v>1647342.8461087344</v>
      </c>
      <c r="AB3911" s="358">
        <f>IF(AB3667,0,$D3911*(1+'General Inputs'!$C$4)^(AB$3906-$K$3906))*'General Inputs'!$C$6</f>
        <v>1680289.7030309094</v>
      </c>
      <c r="AC3911" s="358">
        <f>IF(AC3667,0,$D3911*(1+'General Inputs'!$C$4)^(AC$3906-$K$3906))*'General Inputs'!$C$6</f>
        <v>1713895.4970915273</v>
      </c>
      <c r="AD3911" s="358">
        <f>IF(AD3667,0,$D3911*(1+'General Inputs'!$C$4)^(AD$3906-$K$3906))*'General Inputs'!$C$6</f>
        <v>1748173.4070333578</v>
      </c>
      <c r="AE3911" s="358">
        <f>IF(AE3667,0,$D3911*(1+'General Inputs'!$C$4)^(AE$3906-$K$3906))*'General Inputs'!$C$6</f>
        <v>1783136.8751740248</v>
      </c>
      <c r="AF3911" s="358">
        <f>IF(AF3667,0,$D3911*(1+'General Inputs'!$C$4)^(AF$3906-$K$3906))*'General Inputs'!$C$6</f>
        <v>1818799.6126775055</v>
      </c>
      <c r="AG3911" s="358">
        <f>IF(AG3667,0,$D3911*(1+'General Inputs'!$C$4)^(AG$3906-$K$3906))*'General Inputs'!$C$6</f>
        <v>1855175.6049310556</v>
      </c>
      <c r="AH3911" s="358">
        <f>IF(AH3667,0,$D3911*(1+'General Inputs'!$C$4)^(AH$3906-$K$3906))*'General Inputs'!$C$6</f>
        <v>1892279.1170296762</v>
      </c>
      <c r="AI3911" s="358">
        <f>IF(AI3667,0,$D3911*(1+'General Inputs'!$C$4)^(AI$3906-$K$3906))*'General Inputs'!$C$6</f>
        <v>1930124.6993702701</v>
      </c>
      <c r="AJ3911" s="358">
        <f>IF(AJ3667,0,$D3911*(1+'General Inputs'!$C$4)^(AJ$3906-$K$3906))*'General Inputs'!$C$6</f>
        <v>1968727.1933576753</v>
      </c>
    </row>
    <row r="3912" spans="1:36" x14ac:dyDescent="0.25">
      <c r="A3912" s="353" t="s">
        <v>395</v>
      </c>
      <c r="B3912" s="353" t="s">
        <v>395</v>
      </c>
      <c r="C3912" s="441">
        <f t="shared" si="3343"/>
        <v>1500</v>
      </c>
      <c r="D3912" s="397">
        <v>1750000</v>
      </c>
      <c r="E3912" s="468">
        <f t="shared" ref="E3912:G3912" si="3350">E8</f>
        <v>0</v>
      </c>
      <c r="F3912" s="468">
        <f t="shared" si="3350"/>
        <v>0</v>
      </c>
      <c r="G3912" s="469">
        <f t="shared" si="3350"/>
        <v>0</v>
      </c>
      <c r="H3912" s="397"/>
      <c r="I3912" s="476">
        <f t="shared" si="3345"/>
        <v>22</v>
      </c>
      <c r="J3912" s="476">
        <f t="shared" si="3346"/>
        <v>1</v>
      </c>
      <c r="K3912" s="358">
        <v>0</v>
      </c>
      <c r="L3912" s="358">
        <v>0</v>
      </c>
      <c r="M3912" s="358">
        <v>0</v>
      </c>
      <c r="N3912" s="358">
        <v>0</v>
      </c>
      <c r="O3912" s="358">
        <f>IF(O3668,0,$D3912*(1+'General Inputs'!$C$4)^(O$3906-$K$3906))*'General Inputs'!$C$6</f>
        <v>284138.44199999998</v>
      </c>
      <c r="P3912" s="358">
        <f>IF(P3668,0,$D3912*(1+'General Inputs'!$C$4)^(P$3906-$K$3906))*'General Inputs'!$C$6</f>
        <v>289821.21083999996</v>
      </c>
      <c r="Q3912" s="358">
        <f>IF(Q3668,0,$D3912*(1+'General Inputs'!$C$4)^(Q$3906-$K$3906))*'General Inputs'!$C$6</f>
        <v>295617.63505679998</v>
      </c>
      <c r="R3912" s="358">
        <f>IF(R3668,0,$D3912*(1+'General Inputs'!$C$4)^(R$3906-$K$3906))*'General Inputs'!$C$6</f>
        <v>301529.98775793595</v>
      </c>
      <c r="S3912" s="358">
        <f>IF(S3668,0,$D3912*(1+'General Inputs'!$C$4)^(S$3906-$K$3906))*'General Inputs'!$C$6</f>
        <v>307560.58751309471</v>
      </c>
      <c r="T3912" s="358">
        <f>IF(T3668,0,$D3912*(1+'General Inputs'!$C$4)^(T$3906-$K$3906))*'General Inputs'!$C$6</f>
        <v>313711.79926335654</v>
      </c>
      <c r="U3912" s="358">
        <f>IF(U3668,0,$D3912*(1+'General Inputs'!$C$4)^(U$3906-$K$3906))*'General Inputs'!$C$6</f>
        <v>319986.03524862375</v>
      </c>
      <c r="V3912" s="358">
        <f>IF(V3668,0,$D3912*(1+'General Inputs'!$C$4)^(V$3906-$K$3906))*'General Inputs'!$C$6</f>
        <v>326385.75595359615</v>
      </c>
      <c r="W3912" s="358">
        <f>IF(W3668,0,$D3912*(1+'General Inputs'!$C$4)^(W$3906-$K$3906))*'General Inputs'!$C$6</f>
        <v>332913.47107266809</v>
      </c>
      <c r="X3912" s="358">
        <f>IF(X3668,0,$D3912*(1+'General Inputs'!$C$4)^(X$3906-$K$3906))*'General Inputs'!$C$6</f>
        <v>339571.74049412145</v>
      </c>
      <c r="Y3912" s="358">
        <f>IF(Y3668,0,$D3912*(1+'General Inputs'!$C$4)^(Y$3906-$K$3906))*'General Inputs'!$C$6</f>
        <v>346363.17530400393</v>
      </c>
      <c r="Z3912" s="358">
        <f>IF(Z3668,0,$D3912*(1+'General Inputs'!$C$4)^(Z$3906-$K$3906))*'General Inputs'!$C$6</f>
        <v>353290.43881008396</v>
      </c>
      <c r="AA3912" s="358">
        <f>IF(AA3668,0,$D3912*(1+'General Inputs'!$C$4)^(AA$3906-$K$3906))*'General Inputs'!$C$6</f>
        <v>360356.2475862857</v>
      </c>
      <c r="AB3912" s="358">
        <f>IF(AB3668,0,$D3912*(1+'General Inputs'!$C$4)^(AB$3906-$K$3906))*'General Inputs'!$C$6</f>
        <v>367563.37253801135</v>
      </c>
      <c r="AC3912" s="358">
        <f>IF(AC3668,0,$D3912*(1+'General Inputs'!$C$4)^(AC$3906-$K$3906))*'General Inputs'!$C$6</f>
        <v>374914.63998877158</v>
      </c>
      <c r="AD3912" s="358">
        <f>IF(AD3668,0,$D3912*(1+'General Inputs'!$C$4)^(AD$3906-$K$3906))*'General Inputs'!$C$6</f>
        <v>382412.93278854695</v>
      </c>
      <c r="AE3912" s="358">
        <f>IF(AE3668,0,$D3912*(1+'General Inputs'!$C$4)^(AE$3906-$K$3906))*'General Inputs'!$C$6</f>
        <v>390061.19144431798</v>
      </c>
      <c r="AF3912" s="358">
        <f>IF(AF3668,0,$D3912*(1+'General Inputs'!$C$4)^(AF$3906-$K$3906))*'General Inputs'!$C$6</f>
        <v>397862.41527320427</v>
      </c>
      <c r="AG3912" s="358">
        <f>IF(AG3668,0,$D3912*(1+'General Inputs'!$C$4)^(AG$3906-$K$3906))*'General Inputs'!$C$6</f>
        <v>405819.66357866843</v>
      </c>
      <c r="AH3912" s="358">
        <f>IF(AH3668,0,$D3912*(1+'General Inputs'!$C$4)^(AH$3906-$K$3906))*'General Inputs'!$C$6</f>
        <v>413936.05685024173</v>
      </c>
      <c r="AI3912" s="358">
        <f>IF(AI3668,0,$D3912*(1+'General Inputs'!$C$4)^(AI$3906-$K$3906))*'General Inputs'!$C$6</f>
        <v>422214.77798724658</v>
      </c>
      <c r="AJ3912" s="358">
        <f>IF(AJ3668,0,$D3912*(1+'General Inputs'!$C$4)^(AJ$3906-$K$3906))*'General Inputs'!$C$6</f>
        <v>430659.07354699151</v>
      </c>
    </row>
    <row r="3913" spans="1:36" x14ac:dyDescent="0.25">
      <c r="A3913" s="353" t="s">
        <v>495</v>
      </c>
      <c r="B3913" s="353" t="s">
        <v>495</v>
      </c>
      <c r="C3913" s="441">
        <f t="shared" si="3343"/>
        <v>750</v>
      </c>
      <c r="D3913" s="397">
        <v>500000</v>
      </c>
      <c r="E3913" s="468">
        <f t="shared" ref="E3913:G3913" si="3351">E9</f>
        <v>0</v>
      </c>
      <c r="F3913" s="468">
        <f t="shared" si="3351"/>
        <v>0</v>
      </c>
      <c r="G3913" s="469">
        <f t="shared" si="3351"/>
        <v>0</v>
      </c>
      <c r="H3913" s="397"/>
      <c r="I3913" s="476">
        <f t="shared" si="3345"/>
        <v>22</v>
      </c>
      <c r="J3913" s="476">
        <f t="shared" si="3346"/>
        <v>1</v>
      </c>
      <c r="K3913" s="358">
        <v>0</v>
      </c>
      <c r="L3913" s="358">
        <v>0</v>
      </c>
      <c r="M3913" s="358">
        <v>0</v>
      </c>
      <c r="N3913" s="358">
        <v>0</v>
      </c>
      <c r="O3913" s="358">
        <f>IF(O3669,0,$D3913*(1+'General Inputs'!$C$4)^(O$3906-$K$3906))*'General Inputs'!$C$6</f>
        <v>81182.411999999997</v>
      </c>
      <c r="P3913" s="358">
        <f>IF(P3669,0,$D3913*(1+'General Inputs'!$C$4)^(P$3906-$K$3906))*'General Inputs'!$C$6</f>
        <v>82806.060239999992</v>
      </c>
      <c r="Q3913" s="358">
        <f>IF(Q3669,0,$D3913*(1+'General Inputs'!$C$4)^(Q$3906-$K$3906))*'General Inputs'!$C$6</f>
        <v>84462.181444800008</v>
      </c>
      <c r="R3913" s="358">
        <f>IF(R3669,0,$D3913*(1+'General Inputs'!$C$4)^(R$3906-$K$3906))*'General Inputs'!$C$6</f>
        <v>86151.42507369598</v>
      </c>
      <c r="S3913" s="358">
        <f>IF(S3669,0,$D3913*(1+'General Inputs'!$C$4)^(S$3906-$K$3906))*'General Inputs'!$C$6</f>
        <v>87874.453575169915</v>
      </c>
      <c r="T3913" s="358">
        <f>IF(T3669,0,$D3913*(1+'General Inputs'!$C$4)^(T$3906-$K$3906))*'General Inputs'!$C$6</f>
        <v>89631.942646673313</v>
      </c>
      <c r="U3913" s="358">
        <f>IF(U3669,0,$D3913*(1+'General Inputs'!$C$4)^(U$3906-$K$3906))*'General Inputs'!$C$6</f>
        <v>91424.581499606778</v>
      </c>
      <c r="V3913" s="358">
        <f>IF(V3669,0,$D3913*(1+'General Inputs'!$C$4)^(V$3906-$K$3906))*'General Inputs'!$C$6</f>
        <v>93253.07312959891</v>
      </c>
      <c r="W3913" s="358">
        <f>IF(W3669,0,$D3913*(1+'General Inputs'!$C$4)^(W$3906-$K$3906))*'General Inputs'!$C$6</f>
        <v>95118.134592190894</v>
      </c>
      <c r="X3913" s="358">
        <f>IF(X3669,0,$D3913*(1+'General Inputs'!$C$4)^(X$3906-$K$3906))*'General Inputs'!$C$6</f>
        <v>97020.497284034704</v>
      </c>
      <c r="Y3913" s="358">
        <f>IF(Y3669,0,$D3913*(1+'General Inputs'!$C$4)^(Y$3906-$K$3906))*'General Inputs'!$C$6</f>
        <v>98960.90722971542</v>
      </c>
      <c r="Z3913" s="358">
        <f>IF(Z3669,0,$D3913*(1+'General Inputs'!$C$4)^(Z$3906-$K$3906))*'General Inputs'!$C$6</f>
        <v>100940.12537430967</v>
      </c>
      <c r="AA3913" s="358">
        <f>IF(AA3669,0,$D3913*(1+'General Inputs'!$C$4)^(AA$3906-$K$3906))*'General Inputs'!$C$6</f>
        <v>102958.9278817959</v>
      </c>
      <c r="AB3913" s="358">
        <f>IF(AB3669,0,$D3913*(1+'General Inputs'!$C$4)^(AB$3906-$K$3906))*'General Inputs'!$C$6</f>
        <v>105018.10643943184</v>
      </c>
      <c r="AC3913" s="358">
        <f>IF(AC3669,0,$D3913*(1+'General Inputs'!$C$4)^(AC$3906-$K$3906))*'General Inputs'!$C$6</f>
        <v>107118.46856822046</v>
      </c>
      <c r="AD3913" s="358">
        <f>IF(AD3669,0,$D3913*(1+'General Inputs'!$C$4)^(AD$3906-$K$3906))*'General Inputs'!$C$6</f>
        <v>109260.83793958486</v>
      </c>
      <c r="AE3913" s="358">
        <f>IF(AE3669,0,$D3913*(1+'General Inputs'!$C$4)^(AE$3906-$K$3906))*'General Inputs'!$C$6</f>
        <v>111446.05469837655</v>
      </c>
      <c r="AF3913" s="358">
        <f>IF(AF3669,0,$D3913*(1+'General Inputs'!$C$4)^(AF$3906-$K$3906))*'General Inputs'!$C$6</f>
        <v>113674.97579234409</v>
      </c>
      <c r="AG3913" s="358">
        <f>IF(AG3669,0,$D3913*(1+'General Inputs'!$C$4)^(AG$3906-$K$3906))*'General Inputs'!$C$6</f>
        <v>115948.47530819097</v>
      </c>
      <c r="AH3913" s="358">
        <f>IF(AH3669,0,$D3913*(1+'General Inputs'!$C$4)^(AH$3906-$K$3906))*'General Inputs'!$C$6</f>
        <v>118267.44481435476</v>
      </c>
      <c r="AI3913" s="358">
        <f>IF(AI3669,0,$D3913*(1+'General Inputs'!$C$4)^(AI$3906-$K$3906))*'General Inputs'!$C$6</f>
        <v>120632.79371064188</v>
      </c>
      <c r="AJ3913" s="358">
        <f>IF(AJ3669,0,$D3913*(1+'General Inputs'!$C$4)^(AJ$3906-$K$3906))*'General Inputs'!$C$6</f>
        <v>123045.44958485471</v>
      </c>
    </row>
    <row r="3914" spans="1:36" x14ac:dyDescent="0.25">
      <c r="A3914" s="353" t="s">
        <v>344</v>
      </c>
      <c r="B3914" s="353" t="s">
        <v>344</v>
      </c>
      <c r="C3914" s="441">
        <f t="shared" si="3343"/>
        <v>750</v>
      </c>
      <c r="D3914" s="397">
        <v>500000</v>
      </c>
      <c r="E3914" s="468">
        <f t="shared" ref="E3914:G3914" si="3352">E10</f>
        <v>0</v>
      </c>
      <c r="F3914" s="468">
        <f t="shared" si="3352"/>
        <v>0</v>
      </c>
      <c r="G3914" s="469">
        <f t="shared" si="3352"/>
        <v>0</v>
      </c>
      <c r="H3914" s="397"/>
      <c r="I3914" s="476">
        <f t="shared" si="3345"/>
        <v>22</v>
      </c>
      <c r="J3914" s="476">
        <f t="shared" si="3346"/>
        <v>1</v>
      </c>
      <c r="K3914" s="358">
        <v>0</v>
      </c>
      <c r="L3914" s="358">
        <v>0</v>
      </c>
      <c r="M3914" s="358">
        <v>0</v>
      </c>
      <c r="N3914" s="358">
        <v>0</v>
      </c>
      <c r="O3914" s="358">
        <f>IF(O3670,0,$D3914*(1+'General Inputs'!$C$4)^(O$3906-$K$3906))*'General Inputs'!$C$6</f>
        <v>81182.411999999997</v>
      </c>
      <c r="P3914" s="358">
        <f>IF(P3670,0,$D3914*(1+'General Inputs'!$C$4)^(P$3906-$K$3906))*'General Inputs'!$C$6</f>
        <v>82806.060239999992</v>
      </c>
      <c r="Q3914" s="358">
        <f>IF(Q3670,0,$D3914*(1+'General Inputs'!$C$4)^(Q$3906-$K$3906))*'General Inputs'!$C$6</f>
        <v>84462.181444800008</v>
      </c>
      <c r="R3914" s="358">
        <f>IF(R3670,0,$D3914*(1+'General Inputs'!$C$4)^(R$3906-$K$3906))*'General Inputs'!$C$6</f>
        <v>86151.42507369598</v>
      </c>
      <c r="S3914" s="358">
        <f>IF(S3670,0,$D3914*(1+'General Inputs'!$C$4)^(S$3906-$K$3906))*'General Inputs'!$C$6</f>
        <v>87874.453575169915</v>
      </c>
      <c r="T3914" s="358">
        <f>IF(T3670,0,$D3914*(1+'General Inputs'!$C$4)^(T$3906-$K$3906))*'General Inputs'!$C$6</f>
        <v>89631.942646673313</v>
      </c>
      <c r="U3914" s="358">
        <f>IF(U3670,0,$D3914*(1+'General Inputs'!$C$4)^(U$3906-$K$3906))*'General Inputs'!$C$6</f>
        <v>91424.581499606778</v>
      </c>
      <c r="V3914" s="358">
        <f>IF(V3670,0,$D3914*(1+'General Inputs'!$C$4)^(V$3906-$K$3906))*'General Inputs'!$C$6</f>
        <v>93253.07312959891</v>
      </c>
      <c r="W3914" s="358">
        <f>IF(W3670,0,$D3914*(1+'General Inputs'!$C$4)^(W$3906-$K$3906))*'General Inputs'!$C$6</f>
        <v>95118.134592190894</v>
      </c>
      <c r="X3914" s="358">
        <f>IF(X3670,0,$D3914*(1+'General Inputs'!$C$4)^(X$3906-$K$3906))*'General Inputs'!$C$6</f>
        <v>97020.497284034704</v>
      </c>
      <c r="Y3914" s="358">
        <f>IF(Y3670,0,$D3914*(1+'General Inputs'!$C$4)^(Y$3906-$K$3906))*'General Inputs'!$C$6</f>
        <v>98960.90722971542</v>
      </c>
      <c r="Z3914" s="358">
        <f>IF(Z3670,0,$D3914*(1+'General Inputs'!$C$4)^(Z$3906-$K$3906))*'General Inputs'!$C$6</f>
        <v>100940.12537430967</v>
      </c>
      <c r="AA3914" s="358">
        <f>IF(AA3670,0,$D3914*(1+'General Inputs'!$C$4)^(AA$3906-$K$3906))*'General Inputs'!$C$6</f>
        <v>102958.9278817959</v>
      </c>
      <c r="AB3914" s="358">
        <f>IF(AB3670,0,$D3914*(1+'General Inputs'!$C$4)^(AB$3906-$K$3906))*'General Inputs'!$C$6</f>
        <v>105018.10643943184</v>
      </c>
      <c r="AC3914" s="358">
        <f>IF(AC3670,0,$D3914*(1+'General Inputs'!$C$4)^(AC$3906-$K$3906))*'General Inputs'!$C$6</f>
        <v>107118.46856822046</v>
      </c>
      <c r="AD3914" s="358">
        <f>IF(AD3670,0,$D3914*(1+'General Inputs'!$C$4)^(AD$3906-$K$3906))*'General Inputs'!$C$6</f>
        <v>109260.83793958486</v>
      </c>
      <c r="AE3914" s="358">
        <f>IF(AE3670,0,$D3914*(1+'General Inputs'!$C$4)^(AE$3906-$K$3906))*'General Inputs'!$C$6</f>
        <v>111446.05469837655</v>
      </c>
      <c r="AF3914" s="358">
        <f>IF(AF3670,0,$D3914*(1+'General Inputs'!$C$4)^(AF$3906-$K$3906))*'General Inputs'!$C$6</f>
        <v>113674.97579234409</v>
      </c>
      <c r="AG3914" s="358">
        <f>IF(AG3670,0,$D3914*(1+'General Inputs'!$C$4)^(AG$3906-$K$3906))*'General Inputs'!$C$6</f>
        <v>115948.47530819097</v>
      </c>
      <c r="AH3914" s="358">
        <f>IF(AH3670,0,$D3914*(1+'General Inputs'!$C$4)^(AH$3906-$K$3906))*'General Inputs'!$C$6</f>
        <v>118267.44481435476</v>
      </c>
      <c r="AI3914" s="358">
        <f>IF(AI3670,0,$D3914*(1+'General Inputs'!$C$4)^(AI$3906-$K$3906))*'General Inputs'!$C$6</f>
        <v>120632.79371064188</v>
      </c>
      <c r="AJ3914" s="358">
        <f>IF(AJ3670,0,$D3914*(1+'General Inputs'!$C$4)^(AJ$3906-$K$3906))*'General Inputs'!$C$6</f>
        <v>123045.44958485471</v>
      </c>
    </row>
    <row r="3915" spans="1:36" x14ac:dyDescent="0.25">
      <c r="A3915" s="353" t="s">
        <v>223</v>
      </c>
      <c r="B3915" s="353" t="s">
        <v>307</v>
      </c>
      <c r="C3915" s="441">
        <f t="shared" si="3343"/>
        <v>20000</v>
      </c>
      <c r="D3915" s="397">
        <v>8000000</v>
      </c>
      <c r="E3915" s="468">
        <f t="shared" ref="E3915:G3915" si="3353">E11</f>
        <v>0</v>
      </c>
      <c r="F3915" s="468">
        <f t="shared" si="3353"/>
        <v>0</v>
      </c>
      <c r="G3915" s="469">
        <f t="shared" si="3353"/>
        <v>0</v>
      </c>
      <c r="H3915" s="397"/>
      <c r="I3915" s="476">
        <f t="shared" si="3345"/>
        <v>22</v>
      </c>
      <c r="J3915" s="476">
        <f t="shared" si="3346"/>
        <v>1</v>
      </c>
      <c r="K3915" s="358">
        <v>0</v>
      </c>
      <c r="L3915" s="358">
        <v>0</v>
      </c>
      <c r="M3915" s="358">
        <v>0</v>
      </c>
      <c r="N3915" s="358">
        <v>0</v>
      </c>
      <c r="O3915" s="358">
        <f>IF(O3671,0,$D3915*(1+'General Inputs'!$C$4)^(O$3906-$K$3906))*'General Inputs'!$C$6</f>
        <v>1298918.5919999999</v>
      </c>
      <c r="P3915" s="358">
        <f>IF(P3671,0,$D3915*(1+'General Inputs'!$C$4)^(P$3906-$K$3906))*'General Inputs'!$C$6</f>
        <v>1324896.9638399999</v>
      </c>
      <c r="Q3915" s="358">
        <f>IF(Q3671,0,$D3915*(1+'General Inputs'!$C$4)^(Q$3906-$K$3906))*'General Inputs'!$C$6</f>
        <v>1351394.9031168001</v>
      </c>
      <c r="R3915" s="358">
        <f>IF(R3671,0,$D3915*(1+'General Inputs'!$C$4)^(R$3906-$K$3906))*'General Inputs'!$C$6</f>
        <v>1378422.8011791357</v>
      </c>
      <c r="S3915" s="358">
        <f>IF(S3671,0,$D3915*(1+'General Inputs'!$C$4)^(S$3906-$K$3906))*'General Inputs'!$C$6</f>
        <v>1405991.2572027186</v>
      </c>
      <c r="T3915" s="358">
        <f>IF(T3671,0,$D3915*(1+'General Inputs'!$C$4)^(T$3906-$K$3906))*'General Inputs'!$C$6</f>
        <v>1434111.082346773</v>
      </c>
      <c r="U3915" s="358">
        <f>IF(U3671,0,$D3915*(1+'General Inputs'!$C$4)^(U$3906-$K$3906))*'General Inputs'!$C$6</f>
        <v>1462793.3039937085</v>
      </c>
      <c r="V3915" s="358">
        <f>IF(V3671,0,$D3915*(1+'General Inputs'!$C$4)^(V$3906-$K$3906))*'General Inputs'!$C$6</f>
        <v>1492049.1700735826</v>
      </c>
      <c r="W3915" s="358">
        <f>IF(W3671,0,$D3915*(1+'General Inputs'!$C$4)^(W$3906-$K$3906))*'General Inputs'!$C$6</f>
        <v>1521890.1534750543</v>
      </c>
      <c r="X3915" s="358">
        <f>IF(X3671,0,$D3915*(1+'General Inputs'!$C$4)^(X$3906-$K$3906))*'General Inputs'!$C$6</f>
        <v>1552327.9565445553</v>
      </c>
      <c r="Y3915" s="358">
        <f>IF(Y3671,0,$D3915*(1+'General Inputs'!$C$4)^(Y$3906-$K$3906))*'General Inputs'!$C$6</f>
        <v>1583374.5156754467</v>
      </c>
      <c r="Z3915" s="358">
        <f>IF(Z3671,0,$D3915*(1+'General Inputs'!$C$4)^(Z$3906-$K$3906))*'General Inputs'!$C$6</f>
        <v>1615042.0059889548</v>
      </c>
      <c r="AA3915" s="358">
        <f>IF(AA3671,0,$D3915*(1+'General Inputs'!$C$4)^(AA$3906-$K$3906))*'General Inputs'!$C$6</f>
        <v>1647342.8461087344</v>
      </c>
      <c r="AB3915" s="358">
        <f>IF(AB3671,0,$D3915*(1+'General Inputs'!$C$4)^(AB$3906-$K$3906))*'General Inputs'!$C$6</f>
        <v>1680289.7030309094</v>
      </c>
      <c r="AC3915" s="358">
        <f>IF(AC3671,0,$D3915*(1+'General Inputs'!$C$4)^(AC$3906-$K$3906))*'General Inputs'!$C$6</f>
        <v>1713895.4970915273</v>
      </c>
      <c r="AD3915" s="358">
        <f>IF(AD3671,0,$D3915*(1+'General Inputs'!$C$4)^(AD$3906-$K$3906))*'General Inputs'!$C$6</f>
        <v>1748173.4070333578</v>
      </c>
      <c r="AE3915" s="358">
        <f>IF(AE3671,0,$D3915*(1+'General Inputs'!$C$4)^(AE$3906-$K$3906))*'General Inputs'!$C$6</f>
        <v>1783136.8751740248</v>
      </c>
      <c r="AF3915" s="358">
        <f>IF(AF3671,0,$D3915*(1+'General Inputs'!$C$4)^(AF$3906-$K$3906))*'General Inputs'!$C$6</f>
        <v>1818799.6126775055</v>
      </c>
      <c r="AG3915" s="358">
        <f>IF(AG3671,0,$D3915*(1+'General Inputs'!$C$4)^(AG$3906-$K$3906))*'General Inputs'!$C$6</f>
        <v>1855175.6049310556</v>
      </c>
      <c r="AH3915" s="358">
        <f>IF(AH3671,0,$D3915*(1+'General Inputs'!$C$4)^(AH$3906-$K$3906))*'General Inputs'!$C$6</f>
        <v>1892279.1170296762</v>
      </c>
      <c r="AI3915" s="358">
        <f>IF(AI3671,0,$D3915*(1+'General Inputs'!$C$4)^(AI$3906-$K$3906))*'General Inputs'!$C$6</f>
        <v>1930124.6993702701</v>
      </c>
      <c r="AJ3915" s="358">
        <f>IF(AJ3671,0,$D3915*(1+'General Inputs'!$C$4)^(AJ$3906-$K$3906))*'General Inputs'!$C$6</f>
        <v>1968727.1933576753</v>
      </c>
    </row>
    <row r="3916" spans="1:36" x14ac:dyDescent="0.25">
      <c r="A3916" s="353" t="s">
        <v>223</v>
      </c>
      <c r="B3916" s="353" t="s">
        <v>275</v>
      </c>
      <c r="C3916" s="441">
        <f t="shared" si="3343"/>
        <v>20000</v>
      </c>
      <c r="D3916" s="397">
        <v>8000000</v>
      </c>
      <c r="E3916" s="468">
        <f t="shared" ref="E3916:G3916" si="3354">E12</f>
        <v>0</v>
      </c>
      <c r="F3916" s="468">
        <f t="shared" si="3354"/>
        <v>0</v>
      </c>
      <c r="G3916" s="469">
        <f t="shared" si="3354"/>
        <v>0</v>
      </c>
      <c r="H3916" s="397"/>
      <c r="I3916" s="476">
        <f t="shared" si="3345"/>
        <v>22</v>
      </c>
      <c r="J3916" s="476">
        <f t="shared" si="3346"/>
        <v>1</v>
      </c>
      <c r="K3916" s="358">
        <v>0</v>
      </c>
      <c r="L3916" s="358">
        <v>0</v>
      </c>
      <c r="M3916" s="358">
        <v>0</v>
      </c>
      <c r="N3916" s="358">
        <v>0</v>
      </c>
      <c r="O3916" s="358">
        <f>IF(O3672,0,$D3916*(1+'General Inputs'!$C$4)^(O$3906-$K$3906))*'General Inputs'!$C$6</f>
        <v>1298918.5919999999</v>
      </c>
      <c r="P3916" s="358">
        <f>IF(P3672,0,$D3916*(1+'General Inputs'!$C$4)^(P$3906-$K$3906))*'General Inputs'!$C$6</f>
        <v>1324896.9638399999</v>
      </c>
      <c r="Q3916" s="358">
        <f>IF(Q3672,0,$D3916*(1+'General Inputs'!$C$4)^(Q$3906-$K$3906))*'General Inputs'!$C$6</f>
        <v>1351394.9031168001</v>
      </c>
      <c r="R3916" s="358">
        <f>IF(R3672,0,$D3916*(1+'General Inputs'!$C$4)^(R$3906-$K$3906))*'General Inputs'!$C$6</f>
        <v>1378422.8011791357</v>
      </c>
      <c r="S3916" s="358">
        <f>IF(S3672,0,$D3916*(1+'General Inputs'!$C$4)^(S$3906-$K$3906))*'General Inputs'!$C$6</f>
        <v>1405991.2572027186</v>
      </c>
      <c r="T3916" s="358">
        <f>IF(T3672,0,$D3916*(1+'General Inputs'!$C$4)^(T$3906-$K$3906))*'General Inputs'!$C$6</f>
        <v>1434111.082346773</v>
      </c>
      <c r="U3916" s="358">
        <f>IF(U3672,0,$D3916*(1+'General Inputs'!$C$4)^(U$3906-$K$3906))*'General Inputs'!$C$6</f>
        <v>1462793.3039937085</v>
      </c>
      <c r="V3916" s="358">
        <f>IF(V3672,0,$D3916*(1+'General Inputs'!$C$4)^(V$3906-$K$3906))*'General Inputs'!$C$6</f>
        <v>1492049.1700735826</v>
      </c>
      <c r="W3916" s="358">
        <f>IF(W3672,0,$D3916*(1+'General Inputs'!$C$4)^(W$3906-$K$3906))*'General Inputs'!$C$6</f>
        <v>1521890.1534750543</v>
      </c>
      <c r="X3916" s="358">
        <f>IF(X3672,0,$D3916*(1+'General Inputs'!$C$4)^(X$3906-$K$3906))*'General Inputs'!$C$6</f>
        <v>1552327.9565445553</v>
      </c>
      <c r="Y3916" s="358">
        <f>IF(Y3672,0,$D3916*(1+'General Inputs'!$C$4)^(Y$3906-$K$3906))*'General Inputs'!$C$6</f>
        <v>1583374.5156754467</v>
      </c>
      <c r="Z3916" s="358">
        <f>IF(Z3672,0,$D3916*(1+'General Inputs'!$C$4)^(Z$3906-$K$3906))*'General Inputs'!$C$6</f>
        <v>1615042.0059889548</v>
      </c>
      <c r="AA3916" s="358">
        <f>IF(AA3672,0,$D3916*(1+'General Inputs'!$C$4)^(AA$3906-$K$3906))*'General Inputs'!$C$6</f>
        <v>1647342.8461087344</v>
      </c>
      <c r="AB3916" s="358">
        <f>IF(AB3672,0,$D3916*(1+'General Inputs'!$C$4)^(AB$3906-$K$3906))*'General Inputs'!$C$6</f>
        <v>1680289.7030309094</v>
      </c>
      <c r="AC3916" s="358">
        <f>IF(AC3672,0,$D3916*(1+'General Inputs'!$C$4)^(AC$3906-$K$3906))*'General Inputs'!$C$6</f>
        <v>1713895.4970915273</v>
      </c>
      <c r="AD3916" s="358">
        <f>IF(AD3672,0,$D3916*(1+'General Inputs'!$C$4)^(AD$3906-$K$3906))*'General Inputs'!$C$6</f>
        <v>1748173.4070333578</v>
      </c>
      <c r="AE3916" s="358">
        <f>IF(AE3672,0,$D3916*(1+'General Inputs'!$C$4)^(AE$3906-$K$3906))*'General Inputs'!$C$6</f>
        <v>1783136.8751740248</v>
      </c>
      <c r="AF3916" s="358">
        <f>IF(AF3672,0,$D3916*(1+'General Inputs'!$C$4)^(AF$3906-$K$3906))*'General Inputs'!$C$6</f>
        <v>1818799.6126775055</v>
      </c>
      <c r="AG3916" s="358">
        <f>IF(AG3672,0,$D3916*(1+'General Inputs'!$C$4)^(AG$3906-$K$3906))*'General Inputs'!$C$6</f>
        <v>1855175.6049310556</v>
      </c>
      <c r="AH3916" s="358">
        <f>IF(AH3672,0,$D3916*(1+'General Inputs'!$C$4)^(AH$3906-$K$3906))*'General Inputs'!$C$6</f>
        <v>1892279.1170296762</v>
      </c>
      <c r="AI3916" s="358">
        <f>IF(AI3672,0,$D3916*(1+'General Inputs'!$C$4)^(AI$3906-$K$3906))*'General Inputs'!$C$6</f>
        <v>1930124.6993702701</v>
      </c>
      <c r="AJ3916" s="358">
        <f>IF(AJ3672,0,$D3916*(1+'General Inputs'!$C$4)^(AJ$3906-$K$3906))*'General Inputs'!$C$6</f>
        <v>1968727.1933576753</v>
      </c>
    </row>
    <row r="3917" spans="1:36" x14ac:dyDescent="0.25">
      <c r="A3917" s="353" t="s">
        <v>477</v>
      </c>
      <c r="B3917" s="353" t="s">
        <v>477</v>
      </c>
      <c r="C3917" s="441">
        <f t="shared" si="3343"/>
        <v>5000</v>
      </c>
      <c r="D3917" s="397">
        <v>1750000</v>
      </c>
      <c r="E3917" s="468">
        <f t="shared" ref="E3917:G3917" si="3355">E13</f>
        <v>0</v>
      </c>
      <c r="F3917" s="468">
        <f t="shared" si="3355"/>
        <v>0</v>
      </c>
      <c r="G3917" s="469">
        <f t="shared" si="3355"/>
        <v>0</v>
      </c>
      <c r="H3917" s="397"/>
      <c r="I3917" s="476">
        <f t="shared" si="3345"/>
        <v>22</v>
      </c>
      <c r="J3917" s="476">
        <f t="shared" si="3346"/>
        <v>1</v>
      </c>
      <c r="K3917" s="358">
        <v>0</v>
      </c>
      <c r="L3917" s="358">
        <v>0</v>
      </c>
      <c r="M3917" s="358">
        <v>0</v>
      </c>
      <c r="N3917" s="358">
        <v>0</v>
      </c>
      <c r="O3917" s="358">
        <f>IF(O3673,0,$D3917*(1+'General Inputs'!$C$4)^(O$3906-$K$3906))*'General Inputs'!$C$6</f>
        <v>284138.44199999998</v>
      </c>
      <c r="P3917" s="358">
        <f>IF(P3673,0,$D3917*(1+'General Inputs'!$C$4)^(P$3906-$K$3906))*'General Inputs'!$C$6</f>
        <v>289821.21083999996</v>
      </c>
      <c r="Q3917" s="358">
        <f>IF(Q3673,0,$D3917*(1+'General Inputs'!$C$4)^(Q$3906-$K$3906))*'General Inputs'!$C$6</f>
        <v>295617.63505679998</v>
      </c>
      <c r="R3917" s="358">
        <f>IF(R3673,0,$D3917*(1+'General Inputs'!$C$4)^(R$3906-$K$3906))*'General Inputs'!$C$6</f>
        <v>301529.98775793595</v>
      </c>
      <c r="S3917" s="358">
        <f>IF(S3673,0,$D3917*(1+'General Inputs'!$C$4)^(S$3906-$K$3906))*'General Inputs'!$C$6</f>
        <v>307560.58751309471</v>
      </c>
      <c r="T3917" s="358">
        <f>IF(T3673,0,$D3917*(1+'General Inputs'!$C$4)^(T$3906-$K$3906))*'General Inputs'!$C$6</f>
        <v>313711.79926335654</v>
      </c>
      <c r="U3917" s="358">
        <f>IF(U3673,0,$D3917*(1+'General Inputs'!$C$4)^(U$3906-$K$3906))*'General Inputs'!$C$6</f>
        <v>319986.03524862375</v>
      </c>
      <c r="V3917" s="358">
        <f>IF(V3673,0,$D3917*(1+'General Inputs'!$C$4)^(V$3906-$K$3906))*'General Inputs'!$C$6</f>
        <v>326385.75595359615</v>
      </c>
      <c r="W3917" s="358">
        <f>IF(W3673,0,$D3917*(1+'General Inputs'!$C$4)^(W$3906-$K$3906))*'General Inputs'!$C$6</f>
        <v>332913.47107266809</v>
      </c>
      <c r="X3917" s="358">
        <f>IF(X3673,0,$D3917*(1+'General Inputs'!$C$4)^(X$3906-$K$3906))*'General Inputs'!$C$6</f>
        <v>339571.74049412145</v>
      </c>
      <c r="Y3917" s="358">
        <f>IF(Y3673,0,$D3917*(1+'General Inputs'!$C$4)^(Y$3906-$K$3906))*'General Inputs'!$C$6</f>
        <v>346363.17530400393</v>
      </c>
      <c r="Z3917" s="358">
        <f>IF(Z3673,0,$D3917*(1+'General Inputs'!$C$4)^(Z$3906-$K$3906))*'General Inputs'!$C$6</f>
        <v>353290.43881008396</v>
      </c>
      <c r="AA3917" s="358">
        <f>IF(AA3673,0,$D3917*(1+'General Inputs'!$C$4)^(AA$3906-$K$3906))*'General Inputs'!$C$6</f>
        <v>360356.2475862857</v>
      </c>
      <c r="AB3917" s="358">
        <f>IF(AB3673,0,$D3917*(1+'General Inputs'!$C$4)^(AB$3906-$K$3906))*'General Inputs'!$C$6</f>
        <v>367563.37253801135</v>
      </c>
      <c r="AC3917" s="358">
        <f>IF(AC3673,0,$D3917*(1+'General Inputs'!$C$4)^(AC$3906-$K$3906))*'General Inputs'!$C$6</f>
        <v>374914.63998877158</v>
      </c>
      <c r="AD3917" s="358">
        <f>IF(AD3673,0,$D3917*(1+'General Inputs'!$C$4)^(AD$3906-$K$3906))*'General Inputs'!$C$6</f>
        <v>382412.93278854695</v>
      </c>
      <c r="AE3917" s="358">
        <f>IF(AE3673,0,$D3917*(1+'General Inputs'!$C$4)^(AE$3906-$K$3906))*'General Inputs'!$C$6</f>
        <v>390061.19144431798</v>
      </c>
      <c r="AF3917" s="358">
        <f>IF(AF3673,0,$D3917*(1+'General Inputs'!$C$4)^(AF$3906-$K$3906))*'General Inputs'!$C$6</f>
        <v>397862.41527320427</v>
      </c>
      <c r="AG3917" s="358">
        <f>IF(AG3673,0,$D3917*(1+'General Inputs'!$C$4)^(AG$3906-$K$3906))*'General Inputs'!$C$6</f>
        <v>405819.66357866843</v>
      </c>
      <c r="AH3917" s="358">
        <f>IF(AH3673,0,$D3917*(1+'General Inputs'!$C$4)^(AH$3906-$K$3906))*'General Inputs'!$C$6</f>
        <v>413936.05685024173</v>
      </c>
      <c r="AI3917" s="358">
        <f>IF(AI3673,0,$D3917*(1+'General Inputs'!$C$4)^(AI$3906-$K$3906))*'General Inputs'!$C$6</f>
        <v>422214.77798724658</v>
      </c>
      <c r="AJ3917" s="358">
        <f>IF(AJ3673,0,$D3917*(1+'General Inputs'!$C$4)^(AJ$3906-$K$3906))*'General Inputs'!$C$6</f>
        <v>430659.07354699151</v>
      </c>
    </row>
    <row r="3918" spans="1:36" x14ac:dyDescent="0.25">
      <c r="A3918" s="353" t="s">
        <v>425</v>
      </c>
      <c r="B3918" s="353" t="s">
        <v>425</v>
      </c>
      <c r="C3918" s="441">
        <f t="shared" si="3343"/>
        <v>2500</v>
      </c>
      <c r="D3918" s="397">
        <v>1750000</v>
      </c>
      <c r="E3918" s="468">
        <f t="shared" ref="E3918:G3918" si="3356">E14</f>
        <v>0</v>
      </c>
      <c r="F3918" s="468">
        <f t="shared" si="3356"/>
        <v>0</v>
      </c>
      <c r="G3918" s="469">
        <f t="shared" si="3356"/>
        <v>0</v>
      </c>
      <c r="H3918" s="397"/>
      <c r="I3918" s="476">
        <f t="shared" si="3345"/>
        <v>22</v>
      </c>
      <c r="J3918" s="476">
        <f t="shared" si="3346"/>
        <v>1</v>
      </c>
      <c r="K3918" s="358">
        <v>0</v>
      </c>
      <c r="L3918" s="358">
        <v>0</v>
      </c>
      <c r="M3918" s="358">
        <v>0</v>
      </c>
      <c r="N3918" s="358">
        <v>0</v>
      </c>
      <c r="O3918" s="358">
        <f>IF(O3674,0,$D3918*(1+'General Inputs'!$C$4)^(O$3906-$K$3906))*'General Inputs'!$C$6</f>
        <v>284138.44199999998</v>
      </c>
      <c r="P3918" s="358">
        <f>IF(P3674,0,$D3918*(1+'General Inputs'!$C$4)^(P$3906-$K$3906))*'General Inputs'!$C$6</f>
        <v>289821.21083999996</v>
      </c>
      <c r="Q3918" s="358">
        <f>IF(Q3674,0,$D3918*(1+'General Inputs'!$C$4)^(Q$3906-$K$3906))*'General Inputs'!$C$6</f>
        <v>295617.63505679998</v>
      </c>
      <c r="R3918" s="358">
        <f>IF(R3674,0,$D3918*(1+'General Inputs'!$C$4)^(R$3906-$K$3906))*'General Inputs'!$C$6</f>
        <v>301529.98775793595</v>
      </c>
      <c r="S3918" s="358">
        <f>IF(S3674,0,$D3918*(1+'General Inputs'!$C$4)^(S$3906-$K$3906))*'General Inputs'!$C$6</f>
        <v>307560.58751309471</v>
      </c>
      <c r="T3918" s="358">
        <f>IF(T3674,0,$D3918*(1+'General Inputs'!$C$4)^(T$3906-$K$3906))*'General Inputs'!$C$6</f>
        <v>313711.79926335654</v>
      </c>
      <c r="U3918" s="358">
        <f>IF(U3674,0,$D3918*(1+'General Inputs'!$C$4)^(U$3906-$K$3906))*'General Inputs'!$C$6</f>
        <v>319986.03524862375</v>
      </c>
      <c r="V3918" s="358">
        <f>IF(V3674,0,$D3918*(1+'General Inputs'!$C$4)^(V$3906-$K$3906))*'General Inputs'!$C$6</f>
        <v>326385.75595359615</v>
      </c>
      <c r="W3918" s="358">
        <f>IF(W3674,0,$D3918*(1+'General Inputs'!$C$4)^(W$3906-$K$3906))*'General Inputs'!$C$6</f>
        <v>332913.47107266809</v>
      </c>
      <c r="X3918" s="358">
        <f>IF(X3674,0,$D3918*(1+'General Inputs'!$C$4)^(X$3906-$K$3906))*'General Inputs'!$C$6</f>
        <v>339571.74049412145</v>
      </c>
      <c r="Y3918" s="358">
        <f>IF(Y3674,0,$D3918*(1+'General Inputs'!$C$4)^(Y$3906-$K$3906))*'General Inputs'!$C$6</f>
        <v>346363.17530400393</v>
      </c>
      <c r="Z3918" s="358">
        <f>IF(Z3674,0,$D3918*(1+'General Inputs'!$C$4)^(Z$3906-$K$3906))*'General Inputs'!$C$6</f>
        <v>353290.43881008396</v>
      </c>
      <c r="AA3918" s="358">
        <f>IF(AA3674,0,$D3918*(1+'General Inputs'!$C$4)^(AA$3906-$K$3906))*'General Inputs'!$C$6</f>
        <v>360356.2475862857</v>
      </c>
      <c r="AB3918" s="358">
        <f>IF(AB3674,0,$D3918*(1+'General Inputs'!$C$4)^(AB$3906-$K$3906))*'General Inputs'!$C$6</f>
        <v>367563.37253801135</v>
      </c>
      <c r="AC3918" s="358">
        <f>IF(AC3674,0,$D3918*(1+'General Inputs'!$C$4)^(AC$3906-$K$3906))*'General Inputs'!$C$6</f>
        <v>374914.63998877158</v>
      </c>
      <c r="AD3918" s="358">
        <f>IF(AD3674,0,$D3918*(1+'General Inputs'!$C$4)^(AD$3906-$K$3906))*'General Inputs'!$C$6</f>
        <v>382412.93278854695</v>
      </c>
      <c r="AE3918" s="358">
        <f>IF(AE3674,0,$D3918*(1+'General Inputs'!$C$4)^(AE$3906-$K$3906))*'General Inputs'!$C$6</f>
        <v>390061.19144431798</v>
      </c>
      <c r="AF3918" s="358">
        <f>IF(AF3674,0,$D3918*(1+'General Inputs'!$C$4)^(AF$3906-$K$3906))*'General Inputs'!$C$6</f>
        <v>397862.41527320427</v>
      </c>
      <c r="AG3918" s="358">
        <f>IF(AG3674,0,$D3918*(1+'General Inputs'!$C$4)^(AG$3906-$K$3906))*'General Inputs'!$C$6</f>
        <v>405819.66357866843</v>
      </c>
      <c r="AH3918" s="358">
        <f>IF(AH3674,0,$D3918*(1+'General Inputs'!$C$4)^(AH$3906-$K$3906))*'General Inputs'!$C$6</f>
        <v>413936.05685024173</v>
      </c>
      <c r="AI3918" s="358">
        <f>IF(AI3674,0,$D3918*(1+'General Inputs'!$C$4)^(AI$3906-$K$3906))*'General Inputs'!$C$6</f>
        <v>422214.77798724658</v>
      </c>
      <c r="AJ3918" s="358">
        <f>IF(AJ3674,0,$D3918*(1+'General Inputs'!$C$4)^(AJ$3906-$K$3906))*'General Inputs'!$C$6</f>
        <v>430659.07354699151</v>
      </c>
    </row>
    <row r="3919" spans="1:36" x14ac:dyDescent="0.25">
      <c r="A3919" s="353" t="s">
        <v>260</v>
      </c>
      <c r="B3919" s="353" t="s">
        <v>504</v>
      </c>
      <c r="C3919" s="441">
        <f t="shared" si="3343"/>
        <v>42000</v>
      </c>
      <c r="D3919" s="397">
        <v>20000000</v>
      </c>
      <c r="E3919" s="468">
        <f t="shared" ref="E3919:G3919" si="3357">E15</f>
        <v>0</v>
      </c>
      <c r="F3919" s="468">
        <f t="shared" si="3357"/>
        <v>0</v>
      </c>
      <c r="G3919" s="469">
        <f t="shared" si="3357"/>
        <v>0</v>
      </c>
      <c r="H3919" s="397"/>
      <c r="I3919" s="476">
        <f t="shared" si="3345"/>
        <v>22</v>
      </c>
      <c r="J3919" s="476">
        <f t="shared" si="3346"/>
        <v>1</v>
      </c>
      <c r="K3919" s="358">
        <v>0</v>
      </c>
      <c r="L3919" s="358">
        <v>0</v>
      </c>
      <c r="M3919" s="358">
        <v>0</v>
      </c>
      <c r="N3919" s="358">
        <v>0</v>
      </c>
      <c r="O3919" s="358">
        <f>IF(O3675,0,$D3919*(1+'General Inputs'!$C$4)^(O$3906-$K$3906))*'General Inputs'!$C$6</f>
        <v>3247296.48</v>
      </c>
      <c r="P3919" s="358">
        <f>IF(P3675,0,$D3919*(1+'General Inputs'!$C$4)^(P$3906-$K$3906))*'General Inputs'!$C$6</f>
        <v>3312242.4095999999</v>
      </c>
      <c r="Q3919" s="358">
        <f>IF(Q3675,0,$D3919*(1+'General Inputs'!$C$4)^(Q$3906-$K$3906))*'General Inputs'!$C$6</f>
        <v>3378487.2577920002</v>
      </c>
      <c r="R3919" s="358">
        <f>IF(R3675,0,$D3919*(1+'General Inputs'!$C$4)^(R$3906-$K$3906))*'General Inputs'!$C$6</f>
        <v>3446057.0029478394</v>
      </c>
      <c r="S3919" s="358">
        <f>IF(S3675,0,$D3919*(1+'General Inputs'!$C$4)^(S$3906-$K$3906))*'General Inputs'!$C$6</f>
        <v>3514978.1430067965</v>
      </c>
      <c r="T3919" s="358">
        <f>IF(T3675,0,$D3919*(1+'General Inputs'!$C$4)^(T$3906-$K$3906))*'General Inputs'!$C$6</f>
        <v>3585277.7058669324</v>
      </c>
      <c r="U3919" s="358">
        <f>IF(U3675,0,$D3919*(1+'General Inputs'!$C$4)^(U$3906-$K$3906))*'General Inputs'!$C$6</f>
        <v>3656983.2599842711</v>
      </c>
      <c r="V3919" s="358">
        <f>IF(V3675,0,$D3919*(1+'General Inputs'!$C$4)^(V$3906-$K$3906))*'General Inputs'!$C$6</f>
        <v>3730122.925183956</v>
      </c>
      <c r="W3919" s="358">
        <f>IF(W3675,0,$D3919*(1+'General Inputs'!$C$4)^(W$3906-$K$3906))*'General Inputs'!$C$6</f>
        <v>3804725.3836876354</v>
      </c>
      <c r="X3919" s="358">
        <f>IF(X3675,0,$D3919*(1+'General Inputs'!$C$4)^(X$3906-$K$3906))*'General Inputs'!$C$6</f>
        <v>3880819.8913613884</v>
      </c>
      <c r="Y3919" s="358">
        <f>IF(Y3675,0,$D3919*(1+'General Inputs'!$C$4)^(Y$3906-$K$3906))*'General Inputs'!$C$6</f>
        <v>3958436.2891886164</v>
      </c>
      <c r="Z3919" s="358">
        <f>IF(Z3675,0,$D3919*(1+'General Inputs'!$C$4)^(Z$3906-$K$3906))*'General Inputs'!$C$6</f>
        <v>4037605.0149723873</v>
      </c>
      <c r="AA3919" s="358">
        <f>IF(AA3675,0,$D3919*(1+'General Inputs'!$C$4)^(AA$3906-$K$3906))*'General Inputs'!$C$6</f>
        <v>4118357.1152718356</v>
      </c>
      <c r="AB3919" s="358">
        <f>IF(AB3675,0,$D3919*(1+'General Inputs'!$C$4)^(AB$3906-$K$3906))*'General Inputs'!$C$6</f>
        <v>4200724.2575772731</v>
      </c>
      <c r="AC3919" s="358">
        <f>IF(AC3675,0,$D3919*(1+'General Inputs'!$C$4)^(AC$3906-$K$3906))*'General Inputs'!$C$6</f>
        <v>4284738.7427288182</v>
      </c>
      <c r="AD3919" s="358">
        <f>IF(AD3675,0,$D3919*(1+'General Inputs'!$C$4)^(AD$3906-$K$3906))*'General Inputs'!$C$6</f>
        <v>4370433.5175833944</v>
      </c>
      <c r="AE3919" s="358">
        <f>IF(AE3675,0,$D3919*(1+'General Inputs'!$C$4)^(AE$3906-$K$3906))*'General Inputs'!$C$6</f>
        <v>4457842.1879350627</v>
      </c>
      <c r="AF3919" s="358">
        <f>IF(AF3675,0,$D3919*(1+'General Inputs'!$C$4)^(AF$3906-$K$3906))*'General Inputs'!$C$6</f>
        <v>4546999.0316937631</v>
      </c>
      <c r="AG3919" s="358">
        <f>IF(AG3675,0,$D3919*(1+'General Inputs'!$C$4)^(AG$3906-$K$3906))*'General Inputs'!$C$6</f>
        <v>4637939.0123276394</v>
      </c>
      <c r="AH3919" s="358">
        <f>IF(AH3675,0,$D3919*(1+'General Inputs'!$C$4)^(AH$3906-$K$3906))*'General Inputs'!$C$6</f>
        <v>4730697.7925741915</v>
      </c>
      <c r="AI3919" s="358">
        <f>IF(AI3675,0,$D3919*(1+'General Inputs'!$C$4)^(AI$3906-$K$3906))*'General Inputs'!$C$6</f>
        <v>4825311.7484256746</v>
      </c>
      <c r="AJ3919" s="358">
        <f>IF(AJ3675,0,$D3919*(1+'General Inputs'!$C$4)^(AJ$3906-$K$3906))*'General Inputs'!$C$6</f>
        <v>4921817.9833941888</v>
      </c>
    </row>
    <row r="3920" spans="1:36" x14ac:dyDescent="0.25">
      <c r="A3920" s="353" t="s">
        <v>260</v>
      </c>
      <c r="B3920" s="353" t="s">
        <v>471</v>
      </c>
      <c r="C3920" s="441">
        <f t="shared" si="3343"/>
        <v>42000</v>
      </c>
      <c r="D3920" s="397">
        <v>20000000</v>
      </c>
      <c r="E3920" s="468">
        <f t="shared" ref="E3920:G3920" si="3358">E16</f>
        <v>0</v>
      </c>
      <c r="F3920" s="468">
        <f t="shared" si="3358"/>
        <v>0</v>
      </c>
      <c r="G3920" s="469">
        <f t="shared" si="3358"/>
        <v>0</v>
      </c>
      <c r="H3920" s="397"/>
      <c r="I3920" s="476">
        <f t="shared" si="3345"/>
        <v>22</v>
      </c>
      <c r="J3920" s="476">
        <f t="shared" si="3346"/>
        <v>1</v>
      </c>
      <c r="K3920" s="358">
        <v>0</v>
      </c>
      <c r="L3920" s="358">
        <v>0</v>
      </c>
      <c r="M3920" s="358">
        <v>0</v>
      </c>
      <c r="N3920" s="358">
        <v>0</v>
      </c>
      <c r="O3920" s="358">
        <f>IF(O3676,0,$D3920*(1+'General Inputs'!$C$4)^(O$3906-$K$3906))*'General Inputs'!$C$6</f>
        <v>3247296.48</v>
      </c>
      <c r="P3920" s="358">
        <f>IF(P3676,0,$D3920*(1+'General Inputs'!$C$4)^(P$3906-$K$3906))*'General Inputs'!$C$6</f>
        <v>3312242.4095999999</v>
      </c>
      <c r="Q3920" s="358">
        <f>IF(Q3676,0,$D3920*(1+'General Inputs'!$C$4)^(Q$3906-$K$3906))*'General Inputs'!$C$6</f>
        <v>3378487.2577920002</v>
      </c>
      <c r="R3920" s="358">
        <f>IF(R3676,0,$D3920*(1+'General Inputs'!$C$4)^(R$3906-$K$3906))*'General Inputs'!$C$6</f>
        <v>3446057.0029478394</v>
      </c>
      <c r="S3920" s="358">
        <f>IF(S3676,0,$D3920*(1+'General Inputs'!$C$4)^(S$3906-$K$3906))*'General Inputs'!$C$6</f>
        <v>3514978.1430067965</v>
      </c>
      <c r="T3920" s="358">
        <f>IF(T3676,0,$D3920*(1+'General Inputs'!$C$4)^(T$3906-$K$3906))*'General Inputs'!$C$6</f>
        <v>3585277.7058669324</v>
      </c>
      <c r="U3920" s="358">
        <f>IF(U3676,0,$D3920*(1+'General Inputs'!$C$4)^(U$3906-$K$3906))*'General Inputs'!$C$6</f>
        <v>3656983.2599842711</v>
      </c>
      <c r="V3920" s="358">
        <f>IF(V3676,0,$D3920*(1+'General Inputs'!$C$4)^(V$3906-$K$3906))*'General Inputs'!$C$6</f>
        <v>3730122.925183956</v>
      </c>
      <c r="W3920" s="358">
        <f>IF(W3676,0,$D3920*(1+'General Inputs'!$C$4)^(W$3906-$K$3906))*'General Inputs'!$C$6</f>
        <v>3804725.3836876354</v>
      </c>
      <c r="X3920" s="358">
        <f>IF(X3676,0,$D3920*(1+'General Inputs'!$C$4)^(X$3906-$K$3906))*'General Inputs'!$C$6</f>
        <v>3880819.8913613884</v>
      </c>
      <c r="Y3920" s="358">
        <f>IF(Y3676,0,$D3920*(1+'General Inputs'!$C$4)^(Y$3906-$K$3906))*'General Inputs'!$C$6</f>
        <v>3958436.2891886164</v>
      </c>
      <c r="Z3920" s="358">
        <f>IF(Z3676,0,$D3920*(1+'General Inputs'!$C$4)^(Z$3906-$K$3906))*'General Inputs'!$C$6</f>
        <v>4037605.0149723873</v>
      </c>
      <c r="AA3920" s="358">
        <f>IF(AA3676,0,$D3920*(1+'General Inputs'!$C$4)^(AA$3906-$K$3906))*'General Inputs'!$C$6</f>
        <v>4118357.1152718356</v>
      </c>
      <c r="AB3920" s="358">
        <f>IF(AB3676,0,$D3920*(1+'General Inputs'!$C$4)^(AB$3906-$K$3906))*'General Inputs'!$C$6</f>
        <v>4200724.2575772731</v>
      </c>
      <c r="AC3920" s="358">
        <f>IF(AC3676,0,$D3920*(1+'General Inputs'!$C$4)^(AC$3906-$K$3906))*'General Inputs'!$C$6</f>
        <v>4284738.7427288182</v>
      </c>
      <c r="AD3920" s="358">
        <f>IF(AD3676,0,$D3920*(1+'General Inputs'!$C$4)^(AD$3906-$K$3906))*'General Inputs'!$C$6</f>
        <v>4370433.5175833944</v>
      </c>
      <c r="AE3920" s="358">
        <f>IF(AE3676,0,$D3920*(1+'General Inputs'!$C$4)^(AE$3906-$K$3906))*'General Inputs'!$C$6</f>
        <v>4457842.1879350627</v>
      </c>
      <c r="AF3920" s="358">
        <f>IF(AF3676,0,$D3920*(1+'General Inputs'!$C$4)^(AF$3906-$K$3906))*'General Inputs'!$C$6</f>
        <v>4546999.0316937631</v>
      </c>
      <c r="AG3920" s="358">
        <f>IF(AG3676,0,$D3920*(1+'General Inputs'!$C$4)^(AG$3906-$K$3906))*'General Inputs'!$C$6</f>
        <v>4637939.0123276394</v>
      </c>
      <c r="AH3920" s="358">
        <f>IF(AH3676,0,$D3920*(1+'General Inputs'!$C$4)^(AH$3906-$K$3906))*'General Inputs'!$C$6</f>
        <v>4730697.7925741915</v>
      </c>
      <c r="AI3920" s="358">
        <f>IF(AI3676,0,$D3920*(1+'General Inputs'!$C$4)^(AI$3906-$K$3906))*'General Inputs'!$C$6</f>
        <v>4825311.7484256746</v>
      </c>
      <c r="AJ3920" s="358">
        <f>IF(AJ3676,0,$D3920*(1+'General Inputs'!$C$4)^(AJ$3906-$K$3906))*'General Inputs'!$C$6</f>
        <v>4921817.9833941888</v>
      </c>
    </row>
    <row r="3921" spans="1:36" x14ac:dyDescent="0.25">
      <c r="A3921" s="353" t="s">
        <v>406</v>
      </c>
      <c r="B3921" s="353" t="s">
        <v>407</v>
      </c>
      <c r="C3921" s="441">
        <f t="shared" si="3343"/>
        <v>25000</v>
      </c>
      <c r="D3921" s="397">
        <v>20000000</v>
      </c>
      <c r="E3921" s="468">
        <f t="shared" ref="E3921:G3921" si="3359">E17</f>
        <v>0</v>
      </c>
      <c r="F3921" s="468">
        <f t="shared" si="3359"/>
        <v>0</v>
      </c>
      <c r="G3921" s="469">
        <f t="shared" si="3359"/>
        <v>0</v>
      </c>
      <c r="H3921" s="397"/>
      <c r="I3921" s="476">
        <f t="shared" si="3345"/>
        <v>22</v>
      </c>
      <c r="J3921" s="476">
        <f t="shared" si="3346"/>
        <v>1</v>
      </c>
      <c r="K3921" s="358">
        <v>0</v>
      </c>
      <c r="L3921" s="358">
        <v>0</v>
      </c>
      <c r="M3921" s="358">
        <v>0</v>
      </c>
      <c r="N3921" s="358">
        <v>0</v>
      </c>
      <c r="O3921" s="358">
        <f>IF(O3677,0,$D3921*(1+'General Inputs'!$C$4)^(O$3906-$K$3906))*'General Inputs'!$C$6</f>
        <v>3247296.48</v>
      </c>
      <c r="P3921" s="358">
        <f>IF(P3677,0,$D3921*(1+'General Inputs'!$C$4)^(P$3906-$K$3906))*'General Inputs'!$C$6</f>
        <v>3312242.4095999999</v>
      </c>
      <c r="Q3921" s="358">
        <f>IF(Q3677,0,$D3921*(1+'General Inputs'!$C$4)^(Q$3906-$K$3906))*'General Inputs'!$C$6</f>
        <v>3378487.2577920002</v>
      </c>
      <c r="R3921" s="358">
        <f>IF(R3677,0,$D3921*(1+'General Inputs'!$C$4)^(R$3906-$K$3906))*'General Inputs'!$C$6</f>
        <v>3446057.0029478394</v>
      </c>
      <c r="S3921" s="358">
        <f>IF(S3677,0,$D3921*(1+'General Inputs'!$C$4)^(S$3906-$K$3906))*'General Inputs'!$C$6</f>
        <v>3514978.1430067965</v>
      </c>
      <c r="T3921" s="358">
        <f>IF(T3677,0,$D3921*(1+'General Inputs'!$C$4)^(T$3906-$K$3906))*'General Inputs'!$C$6</f>
        <v>3585277.7058669324</v>
      </c>
      <c r="U3921" s="358">
        <f>IF(U3677,0,$D3921*(1+'General Inputs'!$C$4)^(U$3906-$K$3906))*'General Inputs'!$C$6</f>
        <v>3656983.2599842711</v>
      </c>
      <c r="V3921" s="358">
        <f>IF(V3677,0,$D3921*(1+'General Inputs'!$C$4)^(V$3906-$K$3906))*'General Inputs'!$C$6</f>
        <v>3730122.925183956</v>
      </c>
      <c r="W3921" s="358">
        <f>IF(W3677,0,$D3921*(1+'General Inputs'!$C$4)^(W$3906-$K$3906))*'General Inputs'!$C$6</f>
        <v>3804725.3836876354</v>
      </c>
      <c r="X3921" s="358">
        <f>IF(X3677,0,$D3921*(1+'General Inputs'!$C$4)^(X$3906-$K$3906))*'General Inputs'!$C$6</f>
        <v>3880819.8913613884</v>
      </c>
      <c r="Y3921" s="358">
        <f>IF(Y3677,0,$D3921*(1+'General Inputs'!$C$4)^(Y$3906-$K$3906))*'General Inputs'!$C$6</f>
        <v>3958436.2891886164</v>
      </c>
      <c r="Z3921" s="358">
        <f>IF(Z3677,0,$D3921*(1+'General Inputs'!$C$4)^(Z$3906-$K$3906))*'General Inputs'!$C$6</f>
        <v>4037605.0149723873</v>
      </c>
      <c r="AA3921" s="358">
        <f>IF(AA3677,0,$D3921*(1+'General Inputs'!$C$4)^(AA$3906-$K$3906))*'General Inputs'!$C$6</f>
        <v>4118357.1152718356</v>
      </c>
      <c r="AB3921" s="358">
        <f>IF(AB3677,0,$D3921*(1+'General Inputs'!$C$4)^(AB$3906-$K$3906))*'General Inputs'!$C$6</f>
        <v>4200724.2575772731</v>
      </c>
      <c r="AC3921" s="358">
        <f>IF(AC3677,0,$D3921*(1+'General Inputs'!$C$4)^(AC$3906-$K$3906))*'General Inputs'!$C$6</f>
        <v>4284738.7427288182</v>
      </c>
      <c r="AD3921" s="358">
        <f>IF(AD3677,0,$D3921*(1+'General Inputs'!$C$4)^(AD$3906-$K$3906))*'General Inputs'!$C$6</f>
        <v>4370433.5175833944</v>
      </c>
      <c r="AE3921" s="358">
        <f>IF(AE3677,0,$D3921*(1+'General Inputs'!$C$4)^(AE$3906-$K$3906))*'General Inputs'!$C$6</f>
        <v>4457842.1879350627</v>
      </c>
      <c r="AF3921" s="358">
        <f>IF(AF3677,0,$D3921*(1+'General Inputs'!$C$4)^(AF$3906-$K$3906))*'General Inputs'!$C$6</f>
        <v>4546999.0316937631</v>
      </c>
      <c r="AG3921" s="358">
        <f>IF(AG3677,0,$D3921*(1+'General Inputs'!$C$4)^(AG$3906-$K$3906))*'General Inputs'!$C$6</f>
        <v>4637939.0123276394</v>
      </c>
      <c r="AH3921" s="358">
        <f>IF(AH3677,0,$D3921*(1+'General Inputs'!$C$4)^(AH$3906-$K$3906))*'General Inputs'!$C$6</f>
        <v>4730697.7925741915</v>
      </c>
      <c r="AI3921" s="358">
        <f>IF(AI3677,0,$D3921*(1+'General Inputs'!$C$4)^(AI$3906-$K$3906))*'General Inputs'!$C$6</f>
        <v>4825311.7484256746</v>
      </c>
      <c r="AJ3921" s="358">
        <f>IF(AJ3677,0,$D3921*(1+'General Inputs'!$C$4)^(AJ$3906-$K$3906))*'General Inputs'!$C$6</f>
        <v>4921817.9833941888</v>
      </c>
    </row>
    <row r="3922" spans="1:36" x14ac:dyDescent="0.25">
      <c r="A3922" s="353" t="s">
        <v>401</v>
      </c>
      <c r="B3922" s="353" t="s">
        <v>401</v>
      </c>
      <c r="C3922" s="441">
        <f t="shared" si="3343"/>
        <v>6250</v>
      </c>
      <c r="D3922" s="397">
        <v>8000000</v>
      </c>
      <c r="E3922" s="468">
        <f t="shared" ref="E3922:G3922" si="3360">E18</f>
        <v>0</v>
      </c>
      <c r="F3922" s="468">
        <f t="shared" si="3360"/>
        <v>0</v>
      </c>
      <c r="G3922" s="469">
        <f t="shared" si="3360"/>
        <v>0</v>
      </c>
      <c r="H3922" s="397"/>
      <c r="I3922" s="476">
        <f t="shared" si="3345"/>
        <v>22</v>
      </c>
      <c r="J3922" s="476">
        <f t="shared" si="3346"/>
        <v>1</v>
      </c>
      <c r="K3922" s="358">
        <v>0</v>
      </c>
      <c r="L3922" s="358">
        <v>0</v>
      </c>
      <c r="M3922" s="358">
        <v>0</v>
      </c>
      <c r="N3922" s="358">
        <v>0</v>
      </c>
      <c r="O3922" s="358">
        <f>IF(O3678,0,$D3922*(1+'General Inputs'!$C$4)^(O$3906-$K$3906))*'General Inputs'!$C$6</f>
        <v>1298918.5919999999</v>
      </c>
      <c r="P3922" s="358">
        <f>IF(P3678,0,$D3922*(1+'General Inputs'!$C$4)^(P$3906-$K$3906))*'General Inputs'!$C$6</f>
        <v>1324896.9638399999</v>
      </c>
      <c r="Q3922" s="358">
        <f>IF(Q3678,0,$D3922*(1+'General Inputs'!$C$4)^(Q$3906-$K$3906))*'General Inputs'!$C$6</f>
        <v>1351394.9031168001</v>
      </c>
      <c r="R3922" s="358">
        <f>IF(R3678,0,$D3922*(1+'General Inputs'!$C$4)^(R$3906-$K$3906))*'General Inputs'!$C$6</f>
        <v>1378422.8011791357</v>
      </c>
      <c r="S3922" s="358">
        <f>IF(S3678,0,$D3922*(1+'General Inputs'!$C$4)^(S$3906-$K$3906))*'General Inputs'!$C$6</f>
        <v>1405991.2572027186</v>
      </c>
      <c r="T3922" s="358">
        <f>IF(T3678,0,$D3922*(1+'General Inputs'!$C$4)^(T$3906-$K$3906))*'General Inputs'!$C$6</f>
        <v>1434111.082346773</v>
      </c>
      <c r="U3922" s="358">
        <f>IF(U3678,0,$D3922*(1+'General Inputs'!$C$4)^(U$3906-$K$3906))*'General Inputs'!$C$6</f>
        <v>1462793.3039937085</v>
      </c>
      <c r="V3922" s="358">
        <f>IF(V3678,0,$D3922*(1+'General Inputs'!$C$4)^(V$3906-$K$3906))*'General Inputs'!$C$6</f>
        <v>1492049.1700735826</v>
      </c>
      <c r="W3922" s="358">
        <f>IF(W3678,0,$D3922*(1+'General Inputs'!$C$4)^(W$3906-$K$3906))*'General Inputs'!$C$6</f>
        <v>1521890.1534750543</v>
      </c>
      <c r="X3922" s="358">
        <f>IF(X3678,0,$D3922*(1+'General Inputs'!$C$4)^(X$3906-$K$3906))*'General Inputs'!$C$6</f>
        <v>1552327.9565445553</v>
      </c>
      <c r="Y3922" s="358">
        <f>IF(Y3678,0,$D3922*(1+'General Inputs'!$C$4)^(Y$3906-$K$3906))*'General Inputs'!$C$6</f>
        <v>1583374.5156754467</v>
      </c>
      <c r="Z3922" s="358">
        <f>IF(Z3678,0,$D3922*(1+'General Inputs'!$C$4)^(Z$3906-$K$3906))*'General Inputs'!$C$6</f>
        <v>1615042.0059889548</v>
      </c>
      <c r="AA3922" s="358">
        <f>IF(AA3678,0,$D3922*(1+'General Inputs'!$C$4)^(AA$3906-$K$3906))*'General Inputs'!$C$6</f>
        <v>1647342.8461087344</v>
      </c>
      <c r="AB3922" s="358">
        <f>IF(AB3678,0,$D3922*(1+'General Inputs'!$C$4)^(AB$3906-$K$3906))*'General Inputs'!$C$6</f>
        <v>1680289.7030309094</v>
      </c>
      <c r="AC3922" s="358">
        <f>IF(AC3678,0,$D3922*(1+'General Inputs'!$C$4)^(AC$3906-$K$3906))*'General Inputs'!$C$6</f>
        <v>1713895.4970915273</v>
      </c>
      <c r="AD3922" s="358">
        <f>IF(AD3678,0,$D3922*(1+'General Inputs'!$C$4)^(AD$3906-$K$3906))*'General Inputs'!$C$6</f>
        <v>1748173.4070333578</v>
      </c>
      <c r="AE3922" s="358">
        <f>IF(AE3678,0,$D3922*(1+'General Inputs'!$C$4)^(AE$3906-$K$3906))*'General Inputs'!$C$6</f>
        <v>1783136.8751740248</v>
      </c>
      <c r="AF3922" s="358">
        <f>IF(AF3678,0,$D3922*(1+'General Inputs'!$C$4)^(AF$3906-$K$3906))*'General Inputs'!$C$6</f>
        <v>1818799.6126775055</v>
      </c>
      <c r="AG3922" s="358">
        <f>IF(AG3678,0,$D3922*(1+'General Inputs'!$C$4)^(AG$3906-$K$3906))*'General Inputs'!$C$6</f>
        <v>1855175.6049310556</v>
      </c>
      <c r="AH3922" s="358">
        <f>IF(AH3678,0,$D3922*(1+'General Inputs'!$C$4)^(AH$3906-$K$3906))*'General Inputs'!$C$6</f>
        <v>1892279.1170296762</v>
      </c>
      <c r="AI3922" s="358">
        <f>IF(AI3678,0,$D3922*(1+'General Inputs'!$C$4)^(AI$3906-$K$3906))*'General Inputs'!$C$6</f>
        <v>1930124.6993702701</v>
      </c>
      <c r="AJ3922" s="358">
        <f>IF(AJ3678,0,$D3922*(1+'General Inputs'!$C$4)^(AJ$3906-$K$3906))*'General Inputs'!$C$6</f>
        <v>1968727.1933576753</v>
      </c>
    </row>
    <row r="3923" spans="1:36" x14ac:dyDescent="0.25">
      <c r="A3923" s="353" t="s">
        <v>224</v>
      </c>
      <c r="B3923" s="353" t="s">
        <v>488</v>
      </c>
      <c r="C3923" s="441">
        <f t="shared" si="3343"/>
        <v>42000</v>
      </c>
      <c r="D3923" s="397">
        <v>20000000</v>
      </c>
      <c r="E3923" s="468">
        <f t="shared" ref="E3923:G3923" si="3361">E19</f>
        <v>0</v>
      </c>
      <c r="F3923" s="468">
        <f t="shared" si="3361"/>
        <v>0</v>
      </c>
      <c r="G3923" s="469">
        <f t="shared" si="3361"/>
        <v>0</v>
      </c>
      <c r="H3923" s="397"/>
      <c r="I3923" s="476">
        <f t="shared" si="3345"/>
        <v>22</v>
      </c>
      <c r="J3923" s="476">
        <f t="shared" si="3346"/>
        <v>1</v>
      </c>
      <c r="K3923" s="358">
        <v>0</v>
      </c>
      <c r="L3923" s="358">
        <v>0</v>
      </c>
      <c r="M3923" s="358">
        <v>0</v>
      </c>
      <c r="N3923" s="358">
        <v>0</v>
      </c>
      <c r="O3923" s="358">
        <f>IF(O3679,0,$D3923*(1+'General Inputs'!$C$4)^(O$3906-$K$3906))*'General Inputs'!$C$6</f>
        <v>3247296.48</v>
      </c>
      <c r="P3923" s="358">
        <f>IF(P3679,0,$D3923*(1+'General Inputs'!$C$4)^(P$3906-$K$3906))*'General Inputs'!$C$6</f>
        <v>3312242.4095999999</v>
      </c>
      <c r="Q3923" s="358">
        <f>IF(Q3679,0,$D3923*(1+'General Inputs'!$C$4)^(Q$3906-$K$3906))*'General Inputs'!$C$6</f>
        <v>3378487.2577920002</v>
      </c>
      <c r="R3923" s="358">
        <f>IF(R3679,0,$D3923*(1+'General Inputs'!$C$4)^(R$3906-$K$3906))*'General Inputs'!$C$6</f>
        <v>3446057.0029478394</v>
      </c>
      <c r="S3923" s="358">
        <f>IF(S3679,0,$D3923*(1+'General Inputs'!$C$4)^(S$3906-$K$3906))*'General Inputs'!$C$6</f>
        <v>3514978.1430067965</v>
      </c>
      <c r="T3923" s="358">
        <f>IF(T3679,0,$D3923*(1+'General Inputs'!$C$4)^(T$3906-$K$3906))*'General Inputs'!$C$6</f>
        <v>3585277.7058669324</v>
      </c>
      <c r="U3923" s="358">
        <f>IF(U3679,0,$D3923*(1+'General Inputs'!$C$4)^(U$3906-$K$3906))*'General Inputs'!$C$6</f>
        <v>3656983.2599842711</v>
      </c>
      <c r="V3923" s="358">
        <f>IF(V3679,0,$D3923*(1+'General Inputs'!$C$4)^(V$3906-$K$3906))*'General Inputs'!$C$6</f>
        <v>3730122.925183956</v>
      </c>
      <c r="W3923" s="358">
        <f>IF(W3679,0,$D3923*(1+'General Inputs'!$C$4)^(W$3906-$K$3906))*'General Inputs'!$C$6</f>
        <v>3804725.3836876354</v>
      </c>
      <c r="X3923" s="358">
        <f>IF(X3679,0,$D3923*(1+'General Inputs'!$C$4)^(X$3906-$K$3906))*'General Inputs'!$C$6</f>
        <v>3880819.8913613884</v>
      </c>
      <c r="Y3923" s="358">
        <f>IF(Y3679,0,$D3923*(1+'General Inputs'!$C$4)^(Y$3906-$K$3906))*'General Inputs'!$C$6</f>
        <v>3958436.2891886164</v>
      </c>
      <c r="Z3923" s="358">
        <f>IF(Z3679,0,$D3923*(1+'General Inputs'!$C$4)^(Z$3906-$K$3906))*'General Inputs'!$C$6</f>
        <v>4037605.0149723873</v>
      </c>
      <c r="AA3923" s="358">
        <f>IF(AA3679,0,$D3923*(1+'General Inputs'!$C$4)^(AA$3906-$K$3906))*'General Inputs'!$C$6</f>
        <v>4118357.1152718356</v>
      </c>
      <c r="AB3923" s="358">
        <f>IF(AB3679,0,$D3923*(1+'General Inputs'!$C$4)^(AB$3906-$K$3906))*'General Inputs'!$C$6</f>
        <v>4200724.2575772731</v>
      </c>
      <c r="AC3923" s="358">
        <f>IF(AC3679,0,$D3923*(1+'General Inputs'!$C$4)^(AC$3906-$K$3906))*'General Inputs'!$C$6</f>
        <v>4284738.7427288182</v>
      </c>
      <c r="AD3923" s="358">
        <f>IF(AD3679,0,$D3923*(1+'General Inputs'!$C$4)^(AD$3906-$K$3906))*'General Inputs'!$C$6</f>
        <v>4370433.5175833944</v>
      </c>
      <c r="AE3923" s="358">
        <f>IF(AE3679,0,$D3923*(1+'General Inputs'!$C$4)^(AE$3906-$K$3906))*'General Inputs'!$C$6</f>
        <v>4457842.1879350627</v>
      </c>
      <c r="AF3923" s="358">
        <f>IF(AF3679,0,$D3923*(1+'General Inputs'!$C$4)^(AF$3906-$K$3906))*'General Inputs'!$C$6</f>
        <v>4546999.0316937631</v>
      </c>
      <c r="AG3923" s="358">
        <f>IF(AG3679,0,$D3923*(1+'General Inputs'!$C$4)^(AG$3906-$K$3906))*'General Inputs'!$C$6</f>
        <v>4637939.0123276394</v>
      </c>
      <c r="AH3923" s="358">
        <f>IF(AH3679,0,$D3923*(1+'General Inputs'!$C$4)^(AH$3906-$K$3906))*'General Inputs'!$C$6</f>
        <v>4730697.7925741915</v>
      </c>
      <c r="AI3923" s="358">
        <f>IF(AI3679,0,$D3923*(1+'General Inputs'!$C$4)^(AI$3906-$K$3906))*'General Inputs'!$C$6</f>
        <v>4825311.7484256746</v>
      </c>
      <c r="AJ3923" s="358">
        <f>IF(AJ3679,0,$D3923*(1+'General Inputs'!$C$4)^(AJ$3906-$K$3906))*'General Inputs'!$C$6</f>
        <v>4921817.9833941888</v>
      </c>
    </row>
    <row r="3924" spans="1:36" x14ac:dyDescent="0.25">
      <c r="A3924" s="353" t="s">
        <v>224</v>
      </c>
      <c r="B3924" s="353" t="s">
        <v>445</v>
      </c>
      <c r="C3924" s="441">
        <f t="shared" si="3343"/>
        <v>42000</v>
      </c>
      <c r="D3924" s="397">
        <v>20000000</v>
      </c>
      <c r="E3924" s="468">
        <f t="shared" ref="E3924:G3924" si="3362">E20</f>
        <v>0</v>
      </c>
      <c r="F3924" s="468">
        <f t="shared" si="3362"/>
        <v>0</v>
      </c>
      <c r="G3924" s="469">
        <f t="shared" si="3362"/>
        <v>0</v>
      </c>
      <c r="H3924" s="397"/>
      <c r="I3924" s="476">
        <f t="shared" si="3345"/>
        <v>22</v>
      </c>
      <c r="J3924" s="476">
        <f t="shared" si="3346"/>
        <v>1</v>
      </c>
      <c r="K3924" s="358">
        <v>0</v>
      </c>
      <c r="L3924" s="358">
        <v>0</v>
      </c>
      <c r="M3924" s="358">
        <v>0</v>
      </c>
      <c r="N3924" s="358">
        <v>0</v>
      </c>
      <c r="O3924" s="358">
        <f>IF(O3680,0,$D3924*(1+'General Inputs'!$C$4)^(O$3906-$K$3906))*'General Inputs'!$C$6</f>
        <v>3247296.48</v>
      </c>
      <c r="P3924" s="358">
        <f>IF(P3680,0,$D3924*(1+'General Inputs'!$C$4)^(P$3906-$K$3906))*'General Inputs'!$C$6</f>
        <v>3312242.4095999999</v>
      </c>
      <c r="Q3924" s="358">
        <f>IF(Q3680,0,$D3924*(1+'General Inputs'!$C$4)^(Q$3906-$K$3906))*'General Inputs'!$C$6</f>
        <v>3378487.2577920002</v>
      </c>
      <c r="R3924" s="358">
        <f>IF(R3680,0,$D3924*(1+'General Inputs'!$C$4)^(R$3906-$K$3906))*'General Inputs'!$C$6</f>
        <v>3446057.0029478394</v>
      </c>
      <c r="S3924" s="358">
        <f>IF(S3680,0,$D3924*(1+'General Inputs'!$C$4)^(S$3906-$K$3906))*'General Inputs'!$C$6</f>
        <v>3514978.1430067965</v>
      </c>
      <c r="T3924" s="358">
        <f>IF(T3680,0,$D3924*(1+'General Inputs'!$C$4)^(T$3906-$K$3906))*'General Inputs'!$C$6</f>
        <v>3585277.7058669324</v>
      </c>
      <c r="U3924" s="358">
        <f>IF(U3680,0,$D3924*(1+'General Inputs'!$C$4)^(U$3906-$K$3906))*'General Inputs'!$C$6</f>
        <v>3656983.2599842711</v>
      </c>
      <c r="V3924" s="358">
        <f>IF(V3680,0,$D3924*(1+'General Inputs'!$C$4)^(V$3906-$K$3906))*'General Inputs'!$C$6</f>
        <v>3730122.925183956</v>
      </c>
      <c r="W3924" s="358">
        <f>IF(W3680,0,$D3924*(1+'General Inputs'!$C$4)^(W$3906-$K$3906))*'General Inputs'!$C$6</f>
        <v>3804725.3836876354</v>
      </c>
      <c r="X3924" s="358">
        <f>IF(X3680,0,$D3924*(1+'General Inputs'!$C$4)^(X$3906-$K$3906))*'General Inputs'!$C$6</f>
        <v>3880819.8913613884</v>
      </c>
      <c r="Y3924" s="358">
        <f>IF(Y3680,0,$D3924*(1+'General Inputs'!$C$4)^(Y$3906-$K$3906))*'General Inputs'!$C$6</f>
        <v>3958436.2891886164</v>
      </c>
      <c r="Z3924" s="358">
        <f>IF(Z3680,0,$D3924*(1+'General Inputs'!$C$4)^(Z$3906-$K$3906))*'General Inputs'!$C$6</f>
        <v>4037605.0149723873</v>
      </c>
      <c r="AA3924" s="358">
        <f>IF(AA3680,0,$D3924*(1+'General Inputs'!$C$4)^(AA$3906-$K$3906))*'General Inputs'!$C$6</f>
        <v>4118357.1152718356</v>
      </c>
      <c r="AB3924" s="358">
        <f>IF(AB3680,0,$D3924*(1+'General Inputs'!$C$4)^(AB$3906-$K$3906))*'General Inputs'!$C$6</f>
        <v>4200724.2575772731</v>
      </c>
      <c r="AC3924" s="358">
        <f>IF(AC3680,0,$D3924*(1+'General Inputs'!$C$4)^(AC$3906-$K$3906))*'General Inputs'!$C$6</f>
        <v>4284738.7427288182</v>
      </c>
      <c r="AD3924" s="358">
        <f>IF(AD3680,0,$D3924*(1+'General Inputs'!$C$4)^(AD$3906-$K$3906))*'General Inputs'!$C$6</f>
        <v>4370433.5175833944</v>
      </c>
      <c r="AE3924" s="358">
        <f>IF(AE3680,0,$D3924*(1+'General Inputs'!$C$4)^(AE$3906-$K$3906))*'General Inputs'!$C$6</f>
        <v>4457842.1879350627</v>
      </c>
      <c r="AF3924" s="358">
        <f>IF(AF3680,0,$D3924*(1+'General Inputs'!$C$4)^(AF$3906-$K$3906))*'General Inputs'!$C$6</f>
        <v>4546999.0316937631</v>
      </c>
      <c r="AG3924" s="358">
        <f>IF(AG3680,0,$D3924*(1+'General Inputs'!$C$4)^(AG$3906-$K$3906))*'General Inputs'!$C$6</f>
        <v>4637939.0123276394</v>
      </c>
      <c r="AH3924" s="358">
        <f>IF(AH3680,0,$D3924*(1+'General Inputs'!$C$4)^(AH$3906-$K$3906))*'General Inputs'!$C$6</f>
        <v>4730697.7925741915</v>
      </c>
      <c r="AI3924" s="358">
        <f>IF(AI3680,0,$D3924*(1+'General Inputs'!$C$4)^(AI$3906-$K$3906))*'General Inputs'!$C$6</f>
        <v>4825311.7484256746</v>
      </c>
      <c r="AJ3924" s="358">
        <f>IF(AJ3680,0,$D3924*(1+'General Inputs'!$C$4)^(AJ$3906-$K$3906))*'General Inputs'!$C$6</f>
        <v>4921817.9833941888</v>
      </c>
    </row>
    <row r="3925" spans="1:36" x14ac:dyDescent="0.25">
      <c r="A3925" s="353" t="s">
        <v>224</v>
      </c>
      <c r="B3925" s="353" t="s">
        <v>451</v>
      </c>
      <c r="C3925" s="441">
        <f t="shared" si="3343"/>
        <v>42000</v>
      </c>
      <c r="D3925" s="397">
        <v>20000000</v>
      </c>
      <c r="E3925" s="468">
        <f t="shared" ref="E3925:G3925" si="3363">E21</f>
        <v>0</v>
      </c>
      <c r="F3925" s="468">
        <f t="shared" si="3363"/>
        <v>0</v>
      </c>
      <c r="G3925" s="469">
        <f t="shared" si="3363"/>
        <v>0</v>
      </c>
      <c r="H3925" s="397"/>
      <c r="I3925" s="476">
        <f t="shared" si="3345"/>
        <v>22</v>
      </c>
      <c r="J3925" s="476">
        <f t="shared" si="3346"/>
        <v>1</v>
      </c>
      <c r="K3925" s="358">
        <v>0</v>
      </c>
      <c r="L3925" s="358">
        <v>0</v>
      </c>
      <c r="M3925" s="358">
        <v>0</v>
      </c>
      <c r="N3925" s="358">
        <v>0</v>
      </c>
      <c r="O3925" s="358">
        <f>IF(O3681,0,$D3925*(1+'General Inputs'!$C$4)^(O$3906-$K$3906))*'General Inputs'!$C$6</f>
        <v>3247296.48</v>
      </c>
      <c r="P3925" s="358">
        <f>IF(P3681,0,$D3925*(1+'General Inputs'!$C$4)^(P$3906-$K$3906))*'General Inputs'!$C$6</f>
        <v>3312242.4095999999</v>
      </c>
      <c r="Q3925" s="358">
        <f>IF(Q3681,0,$D3925*(1+'General Inputs'!$C$4)^(Q$3906-$K$3906))*'General Inputs'!$C$6</f>
        <v>3378487.2577920002</v>
      </c>
      <c r="R3925" s="358">
        <f>IF(R3681,0,$D3925*(1+'General Inputs'!$C$4)^(R$3906-$K$3906))*'General Inputs'!$C$6</f>
        <v>3446057.0029478394</v>
      </c>
      <c r="S3925" s="358">
        <f>IF(S3681,0,$D3925*(1+'General Inputs'!$C$4)^(S$3906-$K$3906))*'General Inputs'!$C$6</f>
        <v>3514978.1430067965</v>
      </c>
      <c r="T3925" s="358">
        <f>IF(T3681,0,$D3925*(1+'General Inputs'!$C$4)^(T$3906-$K$3906))*'General Inputs'!$C$6</f>
        <v>3585277.7058669324</v>
      </c>
      <c r="U3925" s="358">
        <f>IF(U3681,0,$D3925*(1+'General Inputs'!$C$4)^(U$3906-$K$3906))*'General Inputs'!$C$6</f>
        <v>3656983.2599842711</v>
      </c>
      <c r="V3925" s="358">
        <f>IF(V3681,0,$D3925*(1+'General Inputs'!$C$4)^(V$3906-$K$3906))*'General Inputs'!$C$6</f>
        <v>3730122.925183956</v>
      </c>
      <c r="W3925" s="358">
        <f>IF(W3681,0,$D3925*(1+'General Inputs'!$C$4)^(W$3906-$K$3906))*'General Inputs'!$C$6</f>
        <v>3804725.3836876354</v>
      </c>
      <c r="X3925" s="358">
        <f>IF(X3681,0,$D3925*(1+'General Inputs'!$C$4)^(X$3906-$K$3906))*'General Inputs'!$C$6</f>
        <v>3880819.8913613884</v>
      </c>
      <c r="Y3925" s="358">
        <f>IF(Y3681,0,$D3925*(1+'General Inputs'!$C$4)^(Y$3906-$K$3906))*'General Inputs'!$C$6</f>
        <v>3958436.2891886164</v>
      </c>
      <c r="Z3925" s="358">
        <f>IF(Z3681,0,$D3925*(1+'General Inputs'!$C$4)^(Z$3906-$K$3906))*'General Inputs'!$C$6</f>
        <v>4037605.0149723873</v>
      </c>
      <c r="AA3925" s="358">
        <f>IF(AA3681,0,$D3925*(1+'General Inputs'!$C$4)^(AA$3906-$K$3906))*'General Inputs'!$C$6</f>
        <v>4118357.1152718356</v>
      </c>
      <c r="AB3925" s="358">
        <f>IF(AB3681,0,$D3925*(1+'General Inputs'!$C$4)^(AB$3906-$K$3906))*'General Inputs'!$C$6</f>
        <v>4200724.2575772731</v>
      </c>
      <c r="AC3925" s="358">
        <f>IF(AC3681,0,$D3925*(1+'General Inputs'!$C$4)^(AC$3906-$K$3906))*'General Inputs'!$C$6</f>
        <v>4284738.7427288182</v>
      </c>
      <c r="AD3925" s="358">
        <f>IF(AD3681,0,$D3925*(1+'General Inputs'!$C$4)^(AD$3906-$K$3906))*'General Inputs'!$C$6</f>
        <v>4370433.5175833944</v>
      </c>
      <c r="AE3925" s="358">
        <f>IF(AE3681,0,$D3925*(1+'General Inputs'!$C$4)^(AE$3906-$K$3906))*'General Inputs'!$C$6</f>
        <v>4457842.1879350627</v>
      </c>
      <c r="AF3925" s="358">
        <f>IF(AF3681,0,$D3925*(1+'General Inputs'!$C$4)^(AF$3906-$K$3906))*'General Inputs'!$C$6</f>
        <v>4546999.0316937631</v>
      </c>
      <c r="AG3925" s="358">
        <f>IF(AG3681,0,$D3925*(1+'General Inputs'!$C$4)^(AG$3906-$K$3906))*'General Inputs'!$C$6</f>
        <v>4637939.0123276394</v>
      </c>
      <c r="AH3925" s="358">
        <f>IF(AH3681,0,$D3925*(1+'General Inputs'!$C$4)^(AH$3906-$K$3906))*'General Inputs'!$C$6</f>
        <v>4730697.7925741915</v>
      </c>
      <c r="AI3925" s="358">
        <f>IF(AI3681,0,$D3925*(1+'General Inputs'!$C$4)^(AI$3906-$K$3906))*'General Inputs'!$C$6</f>
        <v>4825311.7484256746</v>
      </c>
      <c r="AJ3925" s="358">
        <f>IF(AJ3681,0,$D3925*(1+'General Inputs'!$C$4)^(AJ$3906-$K$3906))*'General Inputs'!$C$6</f>
        <v>4921817.9833941888</v>
      </c>
    </row>
    <row r="3926" spans="1:36" x14ac:dyDescent="0.25">
      <c r="A3926" s="353" t="s">
        <v>225</v>
      </c>
      <c r="B3926" s="353" t="s">
        <v>353</v>
      </c>
      <c r="C3926" s="441">
        <f t="shared" si="3343"/>
        <v>42000</v>
      </c>
      <c r="D3926" s="397">
        <v>20000000</v>
      </c>
      <c r="E3926" s="468">
        <f t="shared" ref="E3926:G3926" si="3364">E22</f>
        <v>0</v>
      </c>
      <c r="F3926" s="468">
        <f t="shared" si="3364"/>
        <v>0</v>
      </c>
      <c r="G3926" s="469">
        <f t="shared" si="3364"/>
        <v>0</v>
      </c>
      <c r="H3926" s="397"/>
      <c r="I3926" s="476">
        <f t="shared" si="3345"/>
        <v>22</v>
      </c>
      <c r="J3926" s="476">
        <f t="shared" si="3346"/>
        <v>1</v>
      </c>
      <c r="K3926" s="358">
        <v>0</v>
      </c>
      <c r="L3926" s="358">
        <v>0</v>
      </c>
      <c r="M3926" s="358">
        <v>0</v>
      </c>
      <c r="N3926" s="358">
        <v>0</v>
      </c>
      <c r="O3926" s="358">
        <f>IF(O3682,0,$D3926*(1+'General Inputs'!$C$4)^(O$3906-$K$3906))*'General Inputs'!$C$6</f>
        <v>3247296.48</v>
      </c>
      <c r="P3926" s="358">
        <f>IF(P3682,0,$D3926*(1+'General Inputs'!$C$4)^(P$3906-$K$3906))*'General Inputs'!$C$6</f>
        <v>3312242.4095999999</v>
      </c>
      <c r="Q3926" s="358">
        <f>IF(Q3682,0,$D3926*(1+'General Inputs'!$C$4)^(Q$3906-$K$3906))*'General Inputs'!$C$6</f>
        <v>3378487.2577920002</v>
      </c>
      <c r="R3926" s="358">
        <f>IF(R3682,0,$D3926*(1+'General Inputs'!$C$4)^(R$3906-$K$3906))*'General Inputs'!$C$6</f>
        <v>3446057.0029478394</v>
      </c>
      <c r="S3926" s="358">
        <f>IF(S3682,0,$D3926*(1+'General Inputs'!$C$4)^(S$3906-$K$3906))*'General Inputs'!$C$6</f>
        <v>3514978.1430067965</v>
      </c>
      <c r="T3926" s="358">
        <f>IF(T3682,0,$D3926*(1+'General Inputs'!$C$4)^(T$3906-$K$3906))*'General Inputs'!$C$6</f>
        <v>3585277.7058669324</v>
      </c>
      <c r="U3926" s="358">
        <f>IF(U3682,0,$D3926*(1+'General Inputs'!$C$4)^(U$3906-$K$3906))*'General Inputs'!$C$6</f>
        <v>3656983.2599842711</v>
      </c>
      <c r="V3926" s="358">
        <f>IF(V3682,0,$D3926*(1+'General Inputs'!$C$4)^(V$3906-$K$3906))*'General Inputs'!$C$6</f>
        <v>3730122.925183956</v>
      </c>
      <c r="W3926" s="358">
        <f>IF(W3682,0,$D3926*(1+'General Inputs'!$C$4)^(W$3906-$K$3906))*'General Inputs'!$C$6</f>
        <v>3804725.3836876354</v>
      </c>
      <c r="X3926" s="358">
        <f>IF(X3682,0,$D3926*(1+'General Inputs'!$C$4)^(X$3906-$K$3906))*'General Inputs'!$C$6</f>
        <v>3880819.8913613884</v>
      </c>
      <c r="Y3926" s="358">
        <f>IF(Y3682,0,$D3926*(1+'General Inputs'!$C$4)^(Y$3906-$K$3906))*'General Inputs'!$C$6</f>
        <v>3958436.2891886164</v>
      </c>
      <c r="Z3926" s="358">
        <f>IF(Z3682,0,$D3926*(1+'General Inputs'!$C$4)^(Z$3906-$K$3906))*'General Inputs'!$C$6</f>
        <v>4037605.0149723873</v>
      </c>
      <c r="AA3926" s="358">
        <f>IF(AA3682,0,$D3926*(1+'General Inputs'!$C$4)^(AA$3906-$K$3906))*'General Inputs'!$C$6</f>
        <v>4118357.1152718356</v>
      </c>
      <c r="AB3926" s="358">
        <f>IF(AB3682,0,$D3926*(1+'General Inputs'!$C$4)^(AB$3906-$K$3906))*'General Inputs'!$C$6</f>
        <v>4200724.2575772731</v>
      </c>
      <c r="AC3926" s="358">
        <f>IF(AC3682,0,$D3926*(1+'General Inputs'!$C$4)^(AC$3906-$K$3906))*'General Inputs'!$C$6</f>
        <v>4284738.7427288182</v>
      </c>
      <c r="AD3926" s="358">
        <f>IF(AD3682,0,$D3926*(1+'General Inputs'!$C$4)^(AD$3906-$K$3906))*'General Inputs'!$C$6</f>
        <v>4370433.5175833944</v>
      </c>
      <c r="AE3926" s="358">
        <f>IF(AE3682,0,$D3926*(1+'General Inputs'!$C$4)^(AE$3906-$K$3906))*'General Inputs'!$C$6</f>
        <v>4457842.1879350627</v>
      </c>
      <c r="AF3926" s="358">
        <f>IF(AF3682,0,$D3926*(1+'General Inputs'!$C$4)^(AF$3906-$K$3906))*'General Inputs'!$C$6</f>
        <v>4546999.0316937631</v>
      </c>
      <c r="AG3926" s="358">
        <f>IF(AG3682,0,$D3926*(1+'General Inputs'!$C$4)^(AG$3906-$K$3906))*'General Inputs'!$C$6</f>
        <v>4637939.0123276394</v>
      </c>
      <c r="AH3926" s="358">
        <f>IF(AH3682,0,$D3926*(1+'General Inputs'!$C$4)^(AH$3906-$K$3906))*'General Inputs'!$C$6</f>
        <v>4730697.7925741915</v>
      </c>
      <c r="AI3926" s="358">
        <f>IF(AI3682,0,$D3926*(1+'General Inputs'!$C$4)^(AI$3906-$K$3906))*'General Inputs'!$C$6</f>
        <v>4825311.7484256746</v>
      </c>
      <c r="AJ3926" s="358">
        <f>IF(AJ3682,0,$D3926*(1+'General Inputs'!$C$4)^(AJ$3906-$K$3906))*'General Inputs'!$C$6</f>
        <v>4921817.9833941888</v>
      </c>
    </row>
    <row r="3927" spans="1:36" x14ac:dyDescent="0.25">
      <c r="A3927" s="353" t="s">
        <v>225</v>
      </c>
      <c r="B3927" s="353" t="s">
        <v>354</v>
      </c>
      <c r="C3927" s="441">
        <f t="shared" si="3343"/>
        <v>42000</v>
      </c>
      <c r="D3927" s="397">
        <v>20000000</v>
      </c>
      <c r="E3927" s="468">
        <f t="shared" ref="E3927:G3927" si="3365">E23</f>
        <v>0</v>
      </c>
      <c r="F3927" s="468">
        <f t="shared" si="3365"/>
        <v>0</v>
      </c>
      <c r="G3927" s="469">
        <f t="shared" si="3365"/>
        <v>0</v>
      </c>
      <c r="H3927" s="397"/>
      <c r="I3927" s="476">
        <f t="shared" si="3345"/>
        <v>22</v>
      </c>
      <c r="J3927" s="476">
        <f t="shared" si="3346"/>
        <v>1</v>
      </c>
      <c r="K3927" s="358">
        <v>0</v>
      </c>
      <c r="L3927" s="358">
        <v>0</v>
      </c>
      <c r="M3927" s="358">
        <v>0</v>
      </c>
      <c r="N3927" s="358">
        <v>0</v>
      </c>
      <c r="O3927" s="358">
        <f>IF(O3683,0,$D3927*(1+'General Inputs'!$C$4)^(O$3906-$K$3906))*'General Inputs'!$C$6</f>
        <v>3247296.48</v>
      </c>
      <c r="P3927" s="358">
        <f>IF(P3683,0,$D3927*(1+'General Inputs'!$C$4)^(P$3906-$K$3906))*'General Inputs'!$C$6</f>
        <v>3312242.4095999999</v>
      </c>
      <c r="Q3927" s="358">
        <f>IF(Q3683,0,$D3927*(1+'General Inputs'!$C$4)^(Q$3906-$K$3906))*'General Inputs'!$C$6</f>
        <v>3378487.2577920002</v>
      </c>
      <c r="R3927" s="358">
        <f>IF(R3683,0,$D3927*(1+'General Inputs'!$C$4)^(R$3906-$K$3906))*'General Inputs'!$C$6</f>
        <v>3446057.0029478394</v>
      </c>
      <c r="S3927" s="358">
        <f>IF(S3683,0,$D3927*(1+'General Inputs'!$C$4)^(S$3906-$K$3906))*'General Inputs'!$C$6</f>
        <v>3514978.1430067965</v>
      </c>
      <c r="T3927" s="358">
        <f>IF(T3683,0,$D3927*(1+'General Inputs'!$C$4)^(T$3906-$K$3906))*'General Inputs'!$C$6</f>
        <v>3585277.7058669324</v>
      </c>
      <c r="U3927" s="358">
        <f>IF(U3683,0,$D3927*(1+'General Inputs'!$C$4)^(U$3906-$K$3906))*'General Inputs'!$C$6</f>
        <v>3656983.2599842711</v>
      </c>
      <c r="V3927" s="358">
        <f>IF(V3683,0,$D3927*(1+'General Inputs'!$C$4)^(V$3906-$K$3906))*'General Inputs'!$C$6</f>
        <v>3730122.925183956</v>
      </c>
      <c r="W3927" s="358">
        <f>IF(W3683,0,$D3927*(1+'General Inputs'!$C$4)^(W$3906-$K$3906))*'General Inputs'!$C$6</f>
        <v>3804725.3836876354</v>
      </c>
      <c r="X3927" s="358">
        <f>IF(X3683,0,$D3927*(1+'General Inputs'!$C$4)^(X$3906-$K$3906))*'General Inputs'!$C$6</f>
        <v>3880819.8913613884</v>
      </c>
      <c r="Y3927" s="358">
        <f>IF(Y3683,0,$D3927*(1+'General Inputs'!$C$4)^(Y$3906-$K$3906))*'General Inputs'!$C$6</f>
        <v>3958436.2891886164</v>
      </c>
      <c r="Z3927" s="358">
        <f>IF(Z3683,0,$D3927*(1+'General Inputs'!$C$4)^(Z$3906-$K$3906))*'General Inputs'!$C$6</f>
        <v>4037605.0149723873</v>
      </c>
      <c r="AA3927" s="358">
        <f>IF(AA3683,0,$D3927*(1+'General Inputs'!$C$4)^(AA$3906-$K$3906))*'General Inputs'!$C$6</f>
        <v>4118357.1152718356</v>
      </c>
      <c r="AB3927" s="358">
        <f>IF(AB3683,0,$D3927*(1+'General Inputs'!$C$4)^(AB$3906-$K$3906))*'General Inputs'!$C$6</f>
        <v>4200724.2575772731</v>
      </c>
      <c r="AC3927" s="358">
        <f>IF(AC3683,0,$D3927*(1+'General Inputs'!$C$4)^(AC$3906-$K$3906))*'General Inputs'!$C$6</f>
        <v>4284738.7427288182</v>
      </c>
      <c r="AD3927" s="358">
        <f>IF(AD3683,0,$D3927*(1+'General Inputs'!$C$4)^(AD$3906-$K$3906))*'General Inputs'!$C$6</f>
        <v>4370433.5175833944</v>
      </c>
      <c r="AE3927" s="358">
        <f>IF(AE3683,0,$D3927*(1+'General Inputs'!$C$4)^(AE$3906-$K$3906))*'General Inputs'!$C$6</f>
        <v>4457842.1879350627</v>
      </c>
      <c r="AF3927" s="358">
        <f>IF(AF3683,0,$D3927*(1+'General Inputs'!$C$4)^(AF$3906-$K$3906))*'General Inputs'!$C$6</f>
        <v>4546999.0316937631</v>
      </c>
      <c r="AG3927" s="358">
        <f>IF(AG3683,0,$D3927*(1+'General Inputs'!$C$4)^(AG$3906-$K$3906))*'General Inputs'!$C$6</f>
        <v>4637939.0123276394</v>
      </c>
      <c r="AH3927" s="358">
        <f>IF(AH3683,0,$D3927*(1+'General Inputs'!$C$4)^(AH$3906-$K$3906))*'General Inputs'!$C$6</f>
        <v>4730697.7925741915</v>
      </c>
      <c r="AI3927" s="358">
        <f>IF(AI3683,0,$D3927*(1+'General Inputs'!$C$4)^(AI$3906-$K$3906))*'General Inputs'!$C$6</f>
        <v>4825311.7484256746</v>
      </c>
      <c r="AJ3927" s="358">
        <f>IF(AJ3683,0,$D3927*(1+'General Inputs'!$C$4)^(AJ$3906-$K$3906))*'General Inputs'!$C$6</f>
        <v>4921817.9833941888</v>
      </c>
    </row>
    <row r="3928" spans="1:36" x14ac:dyDescent="0.25">
      <c r="A3928" s="353" t="s">
        <v>227</v>
      </c>
      <c r="B3928" s="353" t="s">
        <v>417</v>
      </c>
      <c r="C3928" s="441">
        <f t="shared" si="3343"/>
        <v>20000</v>
      </c>
      <c r="D3928" s="397">
        <v>8000000</v>
      </c>
      <c r="E3928" s="468">
        <f t="shared" ref="E3928:G3928" si="3366">E24</f>
        <v>0</v>
      </c>
      <c r="F3928" s="468">
        <f t="shared" si="3366"/>
        <v>0</v>
      </c>
      <c r="G3928" s="469">
        <f t="shared" si="3366"/>
        <v>0</v>
      </c>
      <c r="H3928" s="397"/>
      <c r="I3928" s="476">
        <f t="shared" si="3345"/>
        <v>22</v>
      </c>
      <c r="J3928" s="476">
        <f t="shared" si="3346"/>
        <v>1</v>
      </c>
      <c r="K3928" s="358">
        <v>0</v>
      </c>
      <c r="L3928" s="358">
        <v>0</v>
      </c>
      <c r="M3928" s="358">
        <v>0</v>
      </c>
      <c r="N3928" s="358">
        <v>0</v>
      </c>
      <c r="O3928" s="358">
        <f>IF(O3684,0,$D3928*(1+'General Inputs'!$C$4)^(O$3906-$K$3906))*'General Inputs'!$C$6</f>
        <v>1298918.5919999999</v>
      </c>
      <c r="P3928" s="358">
        <f>IF(P3684,0,$D3928*(1+'General Inputs'!$C$4)^(P$3906-$K$3906))*'General Inputs'!$C$6</f>
        <v>1324896.9638399999</v>
      </c>
      <c r="Q3928" s="358">
        <f>IF(Q3684,0,$D3928*(1+'General Inputs'!$C$4)^(Q$3906-$K$3906))*'General Inputs'!$C$6</f>
        <v>1351394.9031168001</v>
      </c>
      <c r="R3928" s="358">
        <f>IF(R3684,0,$D3928*(1+'General Inputs'!$C$4)^(R$3906-$K$3906))*'General Inputs'!$C$6</f>
        <v>1378422.8011791357</v>
      </c>
      <c r="S3928" s="358">
        <f>IF(S3684,0,$D3928*(1+'General Inputs'!$C$4)^(S$3906-$K$3906))*'General Inputs'!$C$6</f>
        <v>1405991.2572027186</v>
      </c>
      <c r="T3928" s="358">
        <f>IF(T3684,0,$D3928*(1+'General Inputs'!$C$4)^(T$3906-$K$3906))*'General Inputs'!$C$6</f>
        <v>1434111.082346773</v>
      </c>
      <c r="U3928" s="358">
        <f>IF(U3684,0,$D3928*(1+'General Inputs'!$C$4)^(U$3906-$K$3906))*'General Inputs'!$C$6</f>
        <v>1462793.3039937085</v>
      </c>
      <c r="V3928" s="358">
        <f>IF(V3684,0,$D3928*(1+'General Inputs'!$C$4)^(V$3906-$K$3906))*'General Inputs'!$C$6</f>
        <v>1492049.1700735826</v>
      </c>
      <c r="W3928" s="358">
        <f>IF(W3684,0,$D3928*(1+'General Inputs'!$C$4)^(W$3906-$K$3906))*'General Inputs'!$C$6</f>
        <v>1521890.1534750543</v>
      </c>
      <c r="X3928" s="358">
        <f>IF(X3684,0,$D3928*(1+'General Inputs'!$C$4)^(X$3906-$K$3906))*'General Inputs'!$C$6</f>
        <v>1552327.9565445553</v>
      </c>
      <c r="Y3928" s="358">
        <f>IF(Y3684,0,$D3928*(1+'General Inputs'!$C$4)^(Y$3906-$K$3906))*'General Inputs'!$C$6</f>
        <v>1583374.5156754467</v>
      </c>
      <c r="Z3928" s="358">
        <f>IF(Z3684,0,$D3928*(1+'General Inputs'!$C$4)^(Z$3906-$K$3906))*'General Inputs'!$C$6</f>
        <v>1615042.0059889548</v>
      </c>
      <c r="AA3928" s="358">
        <f>IF(AA3684,0,$D3928*(1+'General Inputs'!$C$4)^(AA$3906-$K$3906))*'General Inputs'!$C$6</f>
        <v>1647342.8461087344</v>
      </c>
      <c r="AB3928" s="358">
        <f>IF(AB3684,0,$D3928*(1+'General Inputs'!$C$4)^(AB$3906-$K$3906))*'General Inputs'!$C$6</f>
        <v>1680289.7030309094</v>
      </c>
      <c r="AC3928" s="358">
        <f>IF(AC3684,0,$D3928*(1+'General Inputs'!$C$4)^(AC$3906-$K$3906))*'General Inputs'!$C$6</f>
        <v>1713895.4970915273</v>
      </c>
      <c r="AD3928" s="358">
        <f>IF(AD3684,0,$D3928*(1+'General Inputs'!$C$4)^(AD$3906-$K$3906))*'General Inputs'!$C$6</f>
        <v>1748173.4070333578</v>
      </c>
      <c r="AE3928" s="358">
        <f>IF(AE3684,0,$D3928*(1+'General Inputs'!$C$4)^(AE$3906-$K$3906))*'General Inputs'!$C$6</f>
        <v>1783136.8751740248</v>
      </c>
      <c r="AF3928" s="358">
        <f>IF(AF3684,0,$D3928*(1+'General Inputs'!$C$4)^(AF$3906-$K$3906))*'General Inputs'!$C$6</f>
        <v>1818799.6126775055</v>
      </c>
      <c r="AG3928" s="358">
        <f>IF(AG3684,0,$D3928*(1+'General Inputs'!$C$4)^(AG$3906-$K$3906))*'General Inputs'!$C$6</f>
        <v>1855175.6049310556</v>
      </c>
      <c r="AH3928" s="358">
        <f>IF(AH3684,0,$D3928*(1+'General Inputs'!$C$4)^(AH$3906-$K$3906))*'General Inputs'!$C$6</f>
        <v>1892279.1170296762</v>
      </c>
      <c r="AI3928" s="358">
        <f>IF(AI3684,0,$D3928*(1+'General Inputs'!$C$4)^(AI$3906-$K$3906))*'General Inputs'!$C$6</f>
        <v>1930124.6993702701</v>
      </c>
      <c r="AJ3928" s="358">
        <f>IF(AJ3684,0,$D3928*(1+'General Inputs'!$C$4)^(AJ$3906-$K$3906))*'General Inputs'!$C$6</f>
        <v>1968727.1933576753</v>
      </c>
    </row>
    <row r="3929" spans="1:36" x14ac:dyDescent="0.25">
      <c r="A3929" s="353" t="s">
        <v>227</v>
      </c>
      <c r="B3929" s="353" t="s">
        <v>433</v>
      </c>
      <c r="C3929" s="441">
        <f t="shared" si="3343"/>
        <v>20000</v>
      </c>
      <c r="D3929" s="397">
        <v>8000000</v>
      </c>
      <c r="E3929" s="468">
        <f t="shared" ref="E3929:G3929" si="3367">E25</f>
        <v>0</v>
      </c>
      <c r="F3929" s="468">
        <f t="shared" si="3367"/>
        <v>0</v>
      </c>
      <c r="G3929" s="469">
        <f t="shared" si="3367"/>
        <v>0</v>
      </c>
      <c r="H3929" s="397"/>
      <c r="I3929" s="476">
        <f t="shared" si="3345"/>
        <v>22</v>
      </c>
      <c r="J3929" s="476">
        <f t="shared" si="3346"/>
        <v>1</v>
      </c>
      <c r="K3929" s="358">
        <v>0</v>
      </c>
      <c r="L3929" s="358">
        <v>0</v>
      </c>
      <c r="M3929" s="358">
        <v>0</v>
      </c>
      <c r="N3929" s="358">
        <v>0</v>
      </c>
      <c r="O3929" s="358">
        <f>IF(O3685,0,$D3929*(1+'General Inputs'!$C$4)^(O$3906-$K$3906))*'General Inputs'!$C$6</f>
        <v>1298918.5919999999</v>
      </c>
      <c r="P3929" s="358">
        <f>IF(P3685,0,$D3929*(1+'General Inputs'!$C$4)^(P$3906-$K$3906))*'General Inputs'!$C$6</f>
        <v>1324896.9638399999</v>
      </c>
      <c r="Q3929" s="358">
        <f>IF(Q3685,0,$D3929*(1+'General Inputs'!$C$4)^(Q$3906-$K$3906))*'General Inputs'!$C$6</f>
        <v>1351394.9031168001</v>
      </c>
      <c r="R3929" s="358">
        <f>IF(R3685,0,$D3929*(1+'General Inputs'!$C$4)^(R$3906-$K$3906))*'General Inputs'!$C$6</f>
        <v>1378422.8011791357</v>
      </c>
      <c r="S3929" s="358">
        <f>IF(S3685,0,$D3929*(1+'General Inputs'!$C$4)^(S$3906-$K$3906))*'General Inputs'!$C$6</f>
        <v>1405991.2572027186</v>
      </c>
      <c r="T3929" s="358">
        <f>IF(T3685,0,$D3929*(1+'General Inputs'!$C$4)^(T$3906-$K$3906))*'General Inputs'!$C$6</f>
        <v>1434111.082346773</v>
      </c>
      <c r="U3929" s="358">
        <f>IF(U3685,0,$D3929*(1+'General Inputs'!$C$4)^(U$3906-$K$3906))*'General Inputs'!$C$6</f>
        <v>1462793.3039937085</v>
      </c>
      <c r="V3929" s="358">
        <f>IF(V3685,0,$D3929*(1+'General Inputs'!$C$4)^(V$3906-$K$3906))*'General Inputs'!$C$6</f>
        <v>1492049.1700735826</v>
      </c>
      <c r="W3929" s="358">
        <f>IF(W3685,0,$D3929*(1+'General Inputs'!$C$4)^(W$3906-$K$3906))*'General Inputs'!$C$6</f>
        <v>1521890.1534750543</v>
      </c>
      <c r="X3929" s="358">
        <f>IF(X3685,0,$D3929*(1+'General Inputs'!$C$4)^(X$3906-$K$3906))*'General Inputs'!$C$6</f>
        <v>1552327.9565445553</v>
      </c>
      <c r="Y3929" s="358">
        <f>IF(Y3685,0,$D3929*(1+'General Inputs'!$C$4)^(Y$3906-$K$3906))*'General Inputs'!$C$6</f>
        <v>1583374.5156754467</v>
      </c>
      <c r="Z3929" s="358">
        <f>IF(Z3685,0,$D3929*(1+'General Inputs'!$C$4)^(Z$3906-$K$3906))*'General Inputs'!$C$6</f>
        <v>1615042.0059889548</v>
      </c>
      <c r="AA3929" s="358">
        <f>IF(AA3685,0,$D3929*(1+'General Inputs'!$C$4)^(AA$3906-$K$3906))*'General Inputs'!$C$6</f>
        <v>1647342.8461087344</v>
      </c>
      <c r="AB3929" s="358">
        <f>IF(AB3685,0,$D3929*(1+'General Inputs'!$C$4)^(AB$3906-$K$3906))*'General Inputs'!$C$6</f>
        <v>1680289.7030309094</v>
      </c>
      <c r="AC3929" s="358">
        <f>IF(AC3685,0,$D3929*(1+'General Inputs'!$C$4)^(AC$3906-$K$3906))*'General Inputs'!$C$6</f>
        <v>1713895.4970915273</v>
      </c>
      <c r="AD3929" s="358">
        <f>IF(AD3685,0,$D3929*(1+'General Inputs'!$C$4)^(AD$3906-$K$3906))*'General Inputs'!$C$6</f>
        <v>1748173.4070333578</v>
      </c>
      <c r="AE3929" s="358">
        <f>IF(AE3685,0,$D3929*(1+'General Inputs'!$C$4)^(AE$3906-$K$3906))*'General Inputs'!$C$6</f>
        <v>1783136.8751740248</v>
      </c>
      <c r="AF3929" s="358">
        <f>IF(AF3685,0,$D3929*(1+'General Inputs'!$C$4)^(AF$3906-$K$3906))*'General Inputs'!$C$6</f>
        <v>1818799.6126775055</v>
      </c>
      <c r="AG3929" s="358">
        <f>IF(AG3685,0,$D3929*(1+'General Inputs'!$C$4)^(AG$3906-$K$3906))*'General Inputs'!$C$6</f>
        <v>1855175.6049310556</v>
      </c>
      <c r="AH3929" s="358">
        <f>IF(AH3685,0,$D3929*(1+'General Inputs'!$C$4)^(AH$3906-$K$3906))*'General Inputs'!$C$6</f>
        <v>1892279.1170296762</v>
      </c>
      <c r="AI3929" s="358">
        <f>IF(AI3685,0,$D3929*(1+'General Inputs'!$C$4)^(AI$3906-$K$3906))*'General Inputs'!$C$6</f>
        <v>1930124.6993702701</v>
      </c>
      <c r="AJ3929" s="358">
        <f>IF(AJ3685,0,$D3929*(1+'General Inputs'!$C$4)^(AJ$3906-$K$3906))*'General Inputs'!$C$6</f>
        <v>1968727.1933576753</v>
      </c>
    </row>
    <row r="3930" spans="1:36" x14ac:dyDescent="0.25">
      <c r="A3930" s="353" t="s">
        <v>227</v>
      </c>
      <c r="B3930" s="353" t="s">
        <v>390</v>
      </c>
      <c r="C3930" s="441">
        <f t="shared" si="3343"/>
        <v>20000</v>
      </c>
      <c r="D3930" s="397">
        <v>8000000</v>
      </c>
      <c r="E3930" s="468">
        <f t="shared" ref="E3930:G3930" si="3368">E26</f>
        <v>0</v>
      </c>
      <c r="F3930" s="468">
        <f t="shared" si="3368"/>
        <v>0</v>
      </c>
      <c r="G3930" s="469">
        <f t="shared" si="3368"/>
        <v>0</v>
      </c>
      <c r="H3930" s="397"/>
      <c r="I3930" s="476">
        <f t="shared" si="3345"/>
        <v>22</v>
      </c>
      <c r="J3930" s="476">
        <f t="shared" si="3346"/>
        <v>1</v>
      </c>
      <c r="K3930" s="358">
        <v>0</v>
      </c>
      <c r="L3930" s="358">
        <v>0</v>
      </c>
      <c r="M3930" s="358">
        <v>0</v>
      </c>
      <c r="N3930" s="358">
        <v>0</v>
      </c>
      <c r="O3930" s="358">
        <f>IF(O3686,0,$D3930*(1+'General Inputs'!$C$4)^(O$3906-$K$3906))*'General Inputs'!$C$6</f>
        <v>1298918.5919999999</v>
      </c>
      <c r="P3930" s="358">
        <f>IF(P3686,0,$D3930*(1+'General Inputs'!$C$4)^(P$3906-$K$3906))*'General Inputs'!$C$6</f>
        <v>1324896.9638399999</v>
      </c>
      <c r="Q3930" s="358">
        <f>IF(Q3686,0,$D3930*(1+'General Inputs'!$C$4)^(Q$3906-$K$3906))*'General Inputs'!$C$6</f>
        <v>1351394.9031168001</v>
      </c>
      <c r="R3930" s="358">
        <f>IF(R3686,0,$D3930*(1+'General Inputs'!$C$4)^(R$3906-$K$3906))*'General Inputs'!$C$6</f>
        <v>1378422.8011791357</v>
      </c>
      <c r="S3930" s="358">
        <f>IF(S3686,0,$D3930*(1+'General Inputs'!$C$4)^(S$3906-$K$3906))*'General Inputs'!$C$6</f>
        <v>1405991.2572027186</v>
      </c>
      <c r="T3930" s="358">
        <f>IF(T3686,0,$D3930*(1+'General Inputs'!$C$4)^(T$3906-$K$3906))*'General Inputs'!$C$6</f>
        <v>1434111.082346773</v>
      </c>
      <c r="U3930" s="358">
        <f>IF(U3686,0,$D3930*(1+'General Inputs'!$C$4)^(U$3906-$K$3906))*'General Inputs'!$C$6</f>
        <v>1462793.3039937085</v>
      </c>
      <c r="V3930" s="358">
        <f>IF(V3686,0,$D3930*(1+'General Inputs'!$C$4)^(V$3906-$K$3906))*'General Inputs'!$C$6</f>
        <v>1492049.1700735826</v>
      </c>
      <c r="W3930" s="358">
        <f>IF(W3686,0,$D3930*(1+'General Inputs'!$C$4)^(W$3906-$K$3906))*'General Inputs'!$C$6</f>
        <v>1521890.1534750543</v>
      </c>
      <c r="X3930" s="358">
        <f>IF(X3686,0,$D3930*(1+'General Inputs'!$C$4)^(X$3906-$K$3906))*'General Inputs'!$C$6</f>
        <v>1552327.9565445553</v>
      </c>
      <c r="Y3930" s="358">
        <f>IF(Y3686,0,$D3930*(1+'General Inputs'!$C$4)^(Y$3906-$K$3906))*'General Inputs'!$C$6</f>
        <v>1583374.5156754467</v>
      </c>
      <c r="Z3930" s="358">
        <f>IF(Z3686,0,$D3930*(1+'General Inputs'!$C$4)^(Z$3906-$K$3906))*'General Inputs'!$C$6</f>
        <v>1615042.0059889548</v>
      </c>
      <c r="AA3930" s="358">
        <f>IF(AA3686,0,$D3930*(1+'General Inputs'!$C$4)^(AA$3906-$K$3906))*'General Inputs'!$C$6</f>
        <v>1647342.8461087344</v>
      </c>
      <c r="AB3930" s="358">
        <f>IF(AB3686,0,$D3930*(1+'General Inputs'!$C$4)^(AB$3906-$K$3906))*'General Inputs'!$C$6</f>
        <v>1680289.7030309094</v>
      </c>
      <c r="AC3930" s="358">
        <f>IF(AC3686,0,$D3930*(1+'General Inputs'!$C$4)^(AC$3906-$K$3906))*'General Inputs'!$C$6</f>
        <v>1713895.4970915273</v>
      </c>
      <c r="AD3930" s="358">
        <f>IF(AD3686,0,$D3930*(1+'General Inputs'!$C$4)^(AD$3906-$K$3906))*'General Inputs'!$C$6</f>
        <v>1748173.4070333578</v>
      </c>
      <c r="AE3930" s="358">
        <f>IF(AE3686,0,$D3930*(1+'General Inputs'!$C$4)^(AE$3906-$K$3906))*'General Inputs'!$C$6</f>
        <v>1783136.8751740248</v>
      </c>
      <c r="AF3930" s="358">
        <f>IF(AF3686,0,$D3930*(1+'General Inputs'!$C$4)^(AF$3906-$K$3906))*'General Inputs'!$C$6</f>
        <v>1818799.6126775055</v>
      </c>
      <c r="AG3930" s="358">
        <f>IF(AG3686,0,$D3930*(1+'General Inputs'!$C$4)^(AG$3906-$K$3906))*'General Inputs'!$C$6</f>
        <v>1855175.6049310556</v>
      </c>
      <c r="AH3930" s="358">
        <f>IF(AH3686,0,$D3930*(1+'General Inputs'!$C$4)^(AH$3906-$K$3906))*'General Inputs'!$C$6</f>
        <v>1892279.1170296762</v>
      </c>
      <c r="AI3930" s="358">
        <f>IF(AI3686,0,$D3930*(1+'General Inputs'!$C$4)^(AI$3906-$K$3906))*'General Inputs'!$C$6</f>
        <v>1930124.6993702701</v>
      </c>
      <c r="AJ3930" s="358">
        <f>IF(AJ3686,0,$D3930*(1+'General Inputs'!$C$4)^(AJ$3906-$K$3906))*'General Inputs'!$C$6</f>
        <v>1968727.1933576753</v>
      </c>
    </row>
    <row r="3931" spans="1:36" x14ac:dyDescent="0.25">
      <c r="A3931" s="353" t="s">
        <v>228</v>
      </c>
      <c r="B3931" s="353" t="s">
        <v>378</v>
      </c>
      <c r="C3931" s="441">
        <f t="shared" si="3343"/>
        <v>20000</v>
      </c>
      <c r="D3931" s="397">
        <v>8000000</v>
      </c>
      <c r="E3931" s="468">
        <f t="shared" ref="E3931:G3931" si="3369">E27</f>
        <v>0</v>
      </c>
      <c r="F3931" s="468">
        <f t="shared" si="3369"/>
        <v>0</v>
      </c>
      <c r="G3931" s="469">
        <f t="shared" si="3369"/>
        <v>0</v>
      </c>
      <c r="H3931" s="397"/>
      <c r="I3931" s="476">
        <f t="shared" si="3345"/>
        <v>22</v>
      </c>
      <c r="J3931" s="476">
        <f t="shared" si="3346"/>
        <v>1</v>
      </c>
      <c r="K3931" s="358">
        <v>0</v>
      </c>
      <c r="L3931" s="358">
        <v>0</v>
      </c>
      <c r="M3931" s="358">
        <v>0</v>
      </c>
      <c r="N3931" s="358">
        <v>0</v>
      </c>
      <c r="O3931" s="358">
        <f>IF(O3687,0,$D3931*(1+'General Inputs'!$C$4)^(O$3906-$K$3906))*'General Inputs'!$C$6</f>
        <v>1298918.5919999999</v>
      </c>
      <c r="P3931" s="358">
        <f>IF(P3687,0,$D3931*(1+'General Inputs'!$C$4)^(P$3906-$K$3906))*'General Inputs'!$C$6</f>
        <v>1324896.9638399999</v>
      </c>
      <c r="Q3931" s="358">
        <f>IF(Q3687,0,$D3931*(1+'General Inputs'!$C$4)^(Q$3906-$K$3906))*'General Inputs'!$C$6</f>
        <v>1351394.9031168001</v>
      </c>
      <c r="R3931" s="358">
        <f>IF(R3687,0,$D3931*(1+'General Inputs'!$C$4)^(R$3906-$K$3906))*'General Inputs'!$C$6</f>
        <v>1378422.8011791357</v>
      </c>
      <c r="S3931" s="358">
        <f>IF(S3687,0,$D3931*(1+'General Inputs'!$C$4)^(S$3906-$K$3906))*'General Inputs'!$C$6</f>
        <v>1405991.2572027186</v>
      </c>
      <c r="T3931" s="358">
        <f>IF(T3687,0,$D3931*(1+'General Inputs'!$C$4)^(T$3906-$K$3906))*'General Inputs'!$C$6</f>
        <v>1434111.082346773</v>
      </c>
      <c r="U3931" s="358">
        <f>IF(U3687,0,$D3931*(1+'General Inputs'!$C$4)^(U$3906-$K$3906))*'General Inputs'!$C$6</f>
        <v>1462793.3039937085</v>
      </c>
      <c r="V3931" s="358">
        <f>IF(V3687,0,$D3931*(1+'General Inputs'!$C$4)^(V$3906-$K$3906))*'General Inputs'!$C$6</f>
        <v>1492049.1700735826</v>
      </c>
      <c r="W3931" s="358">
        <f>IF(W3687,0,$D3931*(1+'General Inputs'!$C$4)^(W$3906-$K$3906))*'General Inputs'!$C$6</f>
        <v>1521890.1534750543</v>
      </c>
      <c r="X3931" s="358">
        <f>IF(X3687,0,$D3931*(1+'General Inputs'!$C$4)^(X$3906-$K$3906))*'General Inputs'!$C$6</f>
        <v>1552327.9565445553</v>
      </c>
      <c r="Y3931" s="358">
        <f>IF(Y3687,0,$D3931*(1+'General Inputs'!$C$4)^(Y$3906-$K$3906))*'General Inputs'!$C$6</f>
        <v>1583374.5156754467</v>
      </c>
      <c r="Z3931" s="358">
        <f>IF(Z3687,0,$D3931*(1+'General Inputs'!$C$4)^(Z$3906-$K$3906))*'General Inputs'!$C$6</f>
        <v>1615042.0059889548</v>
      </c>
      <c r="AA3931" s="358">
        <f>IF(AA3687,0,$D3931*(1+'General Inputs'!$C$4)^(AA$3906-$K$3906))*'General Inputs'!$C$6</f>
        <v>1647342.8461087344</v>
      </c>
      <c r="AB3931" s="358">
        <f>IF(AB3687,0,$D3931*(1+'General Inputs'!$C$4)^(AB$3906-$K$3906))*'General Inputs'!$C$6</f>
        <v>1680289.7030309094</v>
      </c>
      <c r="AC3931" s="358">
        <f>IF(AC3687,0,$D3931*(1+'General Inputs'!$C$4)^(AC$3906-$K$3906))*'General Inputs'!$C$6</f>
        <v>1713895.4970915273</v>
      </c>
      <c r="AD3931" s="358">
        <f>IF(AD3687,0,$D3931*(1+'General Inputs'!$C$4)^(AD$3906-$K$3906))*'General Inputs'!$C$6</f>
        <v>1748173.4070333578</v>
      </c>
      <c r="AE3931" s="358">
        <f>IF(AE3687,0,$D3931*(1+'General Inputs'!$C$4)^(AE$3906-$K$3906))*'General Inputs'!$C$6</f>
        <v>1783136.8751740248</v>
      </c>
      <c r="AF3931" s="358">
        <f>IF(AF3687,0,$D3931*(1+'General Inputs'!$C$4)^(AF$3906-$K$3906))*'General Inputs'!$C$6</f>
        <v>1818799.6126775055</v>
      </c>
      <c r="AG3931" s="358">
        <f>IF(AG3687,0,$D3931*(1+'General Inputs'!$C$4)^(AG$3906-$K$3906))*'General Inputs'!$C$6</f>
        <v>1855175.6049310556</v>
      </c>
      <c r="AH3931" s="358">
        <f>IF(AH3687,0,$D3931*(1+'General Inputs'!$C$4)^(AH$3906-$K$3906))*'General Inputs'!$C$6</f>
        <v>1892279.1170296762</v>
      </c>
      <c r="AI3931" s="358">
        <f>IF(AI3687,0,$D3931*(1+'General Inputs'!$C$4)^(AI$3906-$K$3906))*'General Inputs'!$C$6</f>
        <v>1930124.6993702701</v>
      </c>
      <c r="AJ3931" s="358">
        <f>IF(AJ3687,0,$D3931*(1+'General Inputs'!$C$4)^(AJ$3906-$K$3906))*'General Inputs'!$C$6</f>
        <v>1968727.1933576753</v>
      </c>
    </row>
    <row r="3932" spans="1:36" x14ac:dyDescent="0.25">
      <c r="A3932" s="353" t="s">
        <v>228</v>
      </c>
      <c r="B3932" s="353" t="s">
        <v>432</v>
      </c>
      <c r="C3932" s="441">
        <f t="shared" si="3343"/>
        <v>20000</v>
      </c>
      <c r="D3932" s="397">
        <v>8000000</v>
      </c>
      <c r="E3932" s="468">
        <f t="shared" ref="E3932:G3932" si="3370">E28</f>
        <v>0</v>
      </c>
      <c r="F3932" s="468">
        <f t="shared" si="3370"/>
        <v>0</v>
      </c>
      <c r="G3932" s="469">
        <f t="shared" si="3370"/>
        <v>0</v>
      </c>
      <c r="H3932" s="397"/>
      <c r="I3932" s="476">
        <f t="shared" si="3345"/>
        <v>22</v>
      </c>
      <c r="J3932" s="476">
        <f t="shared" si="3346"/>
        <v>1</v>
      </c>
      <c r="K3932" s="358">
        <v>0</v>
      </c>
      <c r="L3932" s="358">
        <v>0</v>
      </c>
      <c r="M3932" s="358">
        <v>0</v>
      </c>
      <c r="N3932" s="358">
        <v>0</v>
      </c>
      <c r="O3932" s="358">
        <f>IF(O3688,0,$D3932*(1+'General Inputs'!$C$4)^(O$3906-$K$3906))*'General Inputs'!$C$6</f>
        <v>1298918.5919999999</v>
      </c>
      <c r="P3932" s="358">
        <f>IF(P3688,0,$D3932*(1+'General Inputs'!$C$4)^(P$3906-$K$3906))*'General Inputs'!$C$6</f>
        <v>1324896.9638399999</v>
      </c>
      <c r="Q3932" s="358">
        <f>IF(Q3688,0,$D3932*(1+'General Inputs'!$C$4)^(Q$3906-$K$3906))*'General Inputs'!$C$6</f>
        <v>1351394.9031168001</v>
      </c>
      <c r="R3932" s="358">
        <f>IF(R3688,0,$D3932*(1+'General Inputs'!$C$4)^(R$3906-$K$3906))*'General Inputs'!$C$6</f>
        <v>1378422.8011791357</v>
      </c>
      <c r="S3932" s="358">
        <f>IF(S3688,0,$D3932*(1+'General Inputs'!$C$4)^(S$3906-$K$3906))*'General Inputs'!$C$6</f>
        <v>1405991.2572027186</v>
      </c>
      <c r="T3932" s="358">
        <f>IF(T3688,0,$D3932*(1+'General Inputs'!$C$4)^(T$3906-$K$3906))*'General Inputs'!$C$6</f>
        <v>1434111.082346773</v>
      </c>
      <c r="U3932" s="358">
        <f>IF(U3688,0,$D3932*(1+'General Inputs'!$C$4)^(U$3906-$K$3906))*'General Inputs'!$C$6</f>
        <v>1462793.3039937085</v>
      </c>
      <c r="V3932" s="358">
        <f>IF(V3688,0,$D3932*(1+'General Inputs'!$C$4)^(V$3906-$K$3906))*'General Inputs'!$C$6</f>
        <v>1492049.1700735826</v>
      </c>
      <c r="W3932" s="358">
        <f>IF(W3688,0,$D3932*(1+'General Inputs'!$C$4)^(W$3906-$K$3906))*'General Inputs'!$C$6</f>
        <v>1521890.1534750543</v>
      </c>
      <c r="X3932" s="358">
        <f>IF(X3688,0,$D3932*(1+'General Inputs'!$C$4)^(X$3906-$K$3906))*'General Inputs'!$C$6</f>
        <v>1552327.9565445553</v>
      </c>
      <c r="Y3932" s="358">
        <f>IF(Y3688,0,$D3932*(1+'General Inputs'!$C$4)^(Y$3906-$K$3906))*'General Inputs'!$C$6</f>
        <v>1583374.5156754467</v>
      </c>
      <c r="Z3932" s="358">
        <f>IF(Z3688,0,$D3932*(1+'General Inputs'!$C$4)^(Z$3906-$K$3906))*'General Inputs'!$C$6</f>
        <v>1615042.0059889548</v>
      </c>
      <c r="AA3932" s="358">
        <f>IF(AA3688,0,$D3932*(1+'General Inputs'!$C$4)^(AA$3906-$K$3906))*'General Inputs'!$C$6</f>
        <v>1647342.8461087344</v>
      </c>
      <c r="AB3932" s="358">
        <f>IF(AB3688,0,$D3932*(1+'General Inputs'!$C$4)^(AB$3906-$K$3906))*'General Inputs'!$C$6</f>
        <v>1680289.7030309094</v>
      </c>
      <c r="AC3932" s="358">
        <f>IF(AC3688,0,$D3932*(1+'General Inputs'!$C$4)^(AC$3906-$K$3906))*'General Inputs'!$C$6</f>
        <v>1713895.4970915273</v>
      </c>
      <c r="AD3932" s="358">
        <f>IF(AD3688,0,$D3932*(1+'General Inputs'!$C$4)^(AD$3906-$K$3906))*'General Inputs'!$C$6</f>
        <v>1748173.4070333578</v>
      </c>
      <c r="AE3932" s="358">
        <f>IF(AE3688,0,$D3932*(1+'General Inputs'!$C$4)^(AE$3906-$K$3906))*'General Inputs'!$C$6</f>
        <v>1783136.8751740248</v>
      </c>
      <c r="AF3932" s="358">
        <f>IF(AF3688,0,$D3932*(1+'General Inputs'!$C$4)^(AF$3906-$K$3906))*'General Inputs'!$C$6</f>
        <v>1818799.6126775055</v>
      </c>
      <c r="AG3932" s="358">
        <f>IF(AG3688,0,$D3932*(1+'General Inputs'!$C$4)^(AG$3906-$K$3906))*'General Inputs'!$C$6</f>
        <v>1855175.6049310556</v>
      </c>
      <c r="AH3932" s="358">
        <f>IF(AH3688,0,$D3932*(1+'General Inputs'!$C$4)^(AH$3906-$K$3906))*'General Inputs'!$C$6</f>
        <v>1892279.1170296762</v>
      </c>
      <c r="AI3932" s="358">
        <f>IF(AI3688,0,$D3932*(1+'General Inputs'!$C$4)^(AI$3906-$K$3906))*'General Inputs'!$C$6</f>
        <v>1930124.6993702701</v>
      </c>
      <c r="AJ3932" s="358">
        <f>IF(AJ3688,0,$D3932*(1+'General Inputs'!$C$4)^(AJ$3906-$K$3906))*'General Inputs'!$C$6</f>
        <v>1968727.1933576753</v>
      </c>
    </row>
    <row r="3933" spans="1:36" x14ac:dyDescent="0.25">
      <c r="A3933" s="353" t="s">
        <v>229</v>
      </c>
      <c r="B3933" s="353" t="s">
        <v>381</v>
      </c>
      <c r="C3933" s="441">
        <f t="shared" si="3343"/>
        <v>20000</v>
      </c>
      <c r="D3933" s="397">
        <v>8000000</v>
      </c>
      <c r="E3933" s="468">
        <f t="shared" ref="E3933:G3933" si="3371">E29</f>
        <v>0</v>
      </c>
      <c r="F3933" s="468">
        <f t="shared" si="3371"/>
        <v>0</v>
      </c>
      <c r="G3933" s="469">
        <f t="shared" si="3371"/>
        <v>0</v>
      </c>
      <c r="H3933" s="397"/>
      <c r="I3933" s="476">
        <f t="shared" si="3345"/>
        <v>22</v>
      </c>
      <c r="J3933" s="476">
        <f t="shared" si="3346"/>
        <v>1</v>
      </c>
      <c r="K3933" s="358">
        <v>0</v>
      </c>
      <c r="L3933" s="358">
        <v>0</v>
      </c>
      <c r="M3933" s="358">
        <v>0</v>
      </c>
      <c r="N3933" s="358">
        <v>0</v>
      </c>
      <c r="O3933" s="358">
        <f>IF(O3689,0,$D3933*(1+'General Inputs'!$C$4)^(O$3906-$K$3906))*'General Inputs'!$C$6</f>
        <v>1298918.5919999999</v>
      </c>
      <c r="P3933" s="358">
        <f>IF(P3689,0,$D3933*(1+'General Inputs'!$C$4)^(P$3906-$K$3906))*'General Inputs'!$C$6</f>
        <v>1324896.9638399999</v>
      </c>
      <c r="Q3933" s="358">
        <f>IF(Q3689,0,$D3933*(1+'General Inputs'!$C$4)^(Q$3906-$K$3906))*'General Inputs'!$C$6</f>
        <v>1351394.9031168001</v>
      </c>
      <c r="R3933" s="358">
        <f>IF(R3689,0,$D3933*(1+'General Inputs'!$C$4)^(R$3906-$K$3906))*'General Inputs'!$C$6</f>
        <v>1378422.8011791357</v>
      </c>
      <c r="S3933" s="358">
        <f>IF(S3689,0,$D3933*(1+'General Inputs'!$C$4)^(S$3906-$K$3906))*'General Inputs'!$C$6</f>
        <v>1405991.2572027186</v>
      </c>
      <c r="T3933" s="358">
        <f>IF(T3689,0,$D3933*(1+'General Inputs'!$C$4)^(T$3906-$K$3906))*'General Inputs'!$C$6</f>
        <v>1434111.082346773</v>
      </c>
      <c r="U3933" s="358">
        <f>IF(U3689,0,$D3933*(1+'General Inputs'!$C$4)^(U$3906-$K$3906))*'General Inputs'!$C$6</f>
        <v>1462793.3039937085</v>
      </c>
      <c r="V3933" s="358">
        <f>IF(V3689,0,$D3933*(1+'General Inputs'!$C$4)^(V$3906-$K$3906))*'General Inputs'!$C$6</f>
        <v>1492049.1700735826</v>
      </c>
      <c r="W3933" s="358">
        <f>IF(W3689,0,$D3933*(1+'General Inputs'!$C$4)^(W$3906-$K$3906))*'General Inputs'!$C$6</f>
        <v>1521890.1534750543</v>
      </c>
      <c r="X3933" s="358">
        <f>IF(X3689,0,$D3933*(1+'General Inputs'!$C$4)^(X$3906-$K$3906))*'General Inputs'!$C$6</f>
        <v>1552327.9565445553</v>
      </c>
      <c r="Y3933" s="358">
        <f>IF(Y3689,0,$D3933*(1+'General Inputs'!$C$4)^(Y$3906-$K$3906))*'General Inputs'!$C$6</f>
        <v>1583374.5156754467</v>
      </c>
      <c r="Z3933" s="358">
        <f>IF(Z3689,0,$D3933*(1+'General Inputs'!$C$4)^(Z$3906-$K$3906))*'General Inputs'!$C$6</f>
        <v>1615042.0059889548</v>
      </c>
      <c r="AA3933" s="358">
        <f>IF(AA3689,0,$D3933*(1+'General Inputs'!$C$4)^(AA$3906-$K$3906))*'General Inputs'!$C$6</f>
        <v>1647342.8461087344</v>
      </c>
      <c r="AB3933" s="358">
        <f>IF(AB3689,0,$D3933*(1+'General Inputs'!$C$4)^(AB$3906-$K$3906))*'General Inputs'!$C$6</f>
        <v>1680289.7030309094</v>
      </c>
      <c r="AC3933" s="358">
        <f>IF(AC3689,0,$D3933*(1+'General Inputs'!$C$4)^(AC$3906-$K$3906))*'General Inputs'!$C$6</f>
        <v>1713895.4970915273</v>
      </c>
      <c r="AD3933" s="358">
        <f>IF(AD3689,0,$D3933*(1+'General Inputs'!$C$4)^(AD$3906-$K$3906))*'General Inputs'!$C$6</f>
        <v>1748173.4070333578</v>
      </c>
      <c r="AE3933" s="358">
        <f>IF(AE3689,0,$D3933*(1+'General Inputs'!$C$4)^(AE$3906-$K$3906))*'General Inputs'!$C$6</f>
        <v>1783136.8751740248</v>
      </c>
      <c r="AF3933" s="358">
        <f>IF(AF3689,0,$D3933*(1+'General Inputs'!$C$4)^(AF$3906-$K$3906))*'General Inputs'!$C$6</f>
        <v>1818799.6126775055</v>
      </c>
      <c r="AG3933" s="358">
        <f>IF(AG3689,0,$D3933*(1+'General Inputs'!$C$4)^(AG$3906-$K$3906))*'General Inputs'!$C$6</f>
        <v>1855175.6049310556</v>
      </c>
      <c r="AH3933" s="358">
        <f>IF(AH3689,0,$D3933*(1+'General Inputs'!$C$4)^(AH$3906-$K$3906))*'General Inputs'!$C$6</f>
        <v>1892279.1170296762</v>
      </c>
      <c r="AI3933" s="358">
        <f>IF(AI3689,0,$D3933*(1+'General Inputs'!$C$4)^(AI$3906-$K$3906))*'General Inputs'!$C$6</f>
        <v>1930124.6993702701</v>
      </c>
      <c r="AJ3933" s="358">
        <f>IF(AJ3689,0,$D3933*(1+'General Inputs'!$C$4)^(AJ$3906-$K$3906))*'General Inputs'!$C$6</f>
        <v>1968727.1933576753</v>
      </c>
    </row>
    <row r="3934" spans="1:36" x14ac:dyDescent="0.25">
      <c r="A3934" s="353" t="s">
        <v>229</v>
      </c>
      <c r="B3934" s="353" t="s">
        <v>491</v>
      </c>
      <c r="C3934" s="441">
        <f t="shared" si="3343"/>
        <v>20000</v>
      </c>
      <c r="D3934" s="397">
        <v>8000000</v>
      </c>
      <c r="E3934" s="468">
        <f t="shared" ref="E3934:G3934" si="3372">E30</f>
        <v>0</v>
      </c>
      <c r="F3934" s="468">
        <f t="shared" si="3372"/>
        <v>0</v>
      </c>
      <c r="G3934" s="469">
        <f t="shared" si="3372"/>
        <v>0</v>
      </c>
      <c r="H3934" s="397"/>
      <c r="I3934" s="476">
        <f t="shared" si="3345"/>
        <v>22</v>
      </c>
      <c r="J3934" s="476">
        <f t="shared" si="3346"/>
        <v>1</v>
      </c>
      <c r="K3934" s="358">
        <v>0</v>
      </c>
      <c r="L3934" s="358">
        <v>0</v>
      </c>
      <c r="M3934" s="358">
        <v>0</v>
      </c>
      <c r="N3934" s="358">
        <v>0</v>
      </c>
      <c r="O3934" s="358">
        <f>IF(O3690,0,$D3934*(1+'General Inputs'!$C$4)^(O$3906-$K$3906))*'General Inputs'!$C$6</f>
        <v>1298918.5919999999</v>
      </c>
      <c r="P3934" s="358">
        <f>IF(P3690,0,$D3934*(1+'General Inputs'!$C$4)^(P$3906-$K$3906))*'General Inputs'!$C$6</f>
        <v>1324896.9638399999</v>
      </c>
      <c r="Q3934" s="358">
        <f>IF(Q3690,0,$D3934*(1+'General Inputs'!$C$4)^(Q$3906-$K$3906))*'General Inputs'!$C$6</f>
        <v>1351394.9031168001</v>
      </c>
      <c r="R3934" s="358">
        <f>IF(R3690,0,$D3934*(1+'General Inputs'!$C$4)^(R$3906-$K$3906))*'General Inputs'!$C$6</f>
        <v>1378422.8011791357</v>
      </c>
      <c r="S3934" s="358">
        <f>IF(S3690,0,$D3934*(1+'General Inputs'!$C$4)^(S$3906-$K$3906))*'General Inputs'!$C$6</f>
        <v>1405991.2572027186</v>
      </c>
      <c r="T3934" s="358">
        <f>IF(T3690,0,$D3934*(1+'General Inputs'!$C$4)^(T$3906-$K$3906))*'General Inputs'!$C$6</f>
        <v>1434111.082346773</v>
      </c>
      <c r="U3934" s="358">
        <f>IF(U3690,0,$D3934*(1+'General Inputs'!$C$4)^(U$3906-$K$3906))*'General Inputs'!$C$6</f>
        <v>1462793.3039937085</v>
      </c>
      <c r="V3934" s="358">
        <f>IF(V3690,0,$D3934*(1+'General Inputs'!$C$4)^(V$3906-$K$3906))*'General Inputs'!$C$6</f>
        <v>1492049.1700735826</v>
      </c>
      <c r="W3934" s="358">
        <f>IF(W3690,0,$D3934*(1+'General Inputs'!$C$4)^(W$3906-$K$3906))*'General Inputs'!$C$6</f>
        <v>1521890.1534750543</v>
      </c>
      <c r="X3934" s="358">
        <f>IF(X3690,0,$D3934*(1+'General Inputs'!$C$4)^(X$3906-$K$3906))*'General Inputs'!$C$6</f>
        <v>1552327.9565445553</v>
      </c>
      <c r="Y3934" s="358">
        <f>IF(Y3690,0,$D3934*(1+'General Inputs'!$C$4)^(Y$3906-$K$3906))*'General Inputs'!$C$6</f>
        <v>1583374.5156754467</v>
      </c>
      <c r="Z3934" s="358">
        <f>IF(Z3690,0,$D3934*(1+'General Inputs'!$C$4)^(Z$3906-$K$3906))*'General Inputs'!$C$6</f>
        <v>1615042.0059889548</v>
      </c>
      <c r="AA3934" s="358">
        <f>IF(AA3690,0,$D3934*(1+'General Inputs'!$C$4)^(AA$3906-$K$3906))*'General Inputs'!$C$6</f>
        <v>1647342.8461087344</v>
      </c>
      <c r="AB3934" s="358">
        <f>IF(AB3690,0,$D3934*(1+'General Inputs'!$C$4)^(AB$3906-$K$3906))*'General Inputs'!$C$6</f>
        <v>1680289.7030309094</v>
      </c>
      <c r="AC3934" s="358">
        <f>IF(AC3690,0,$D3934*(1+'General Inputs'!$C$4)^(AC$3906-$K$3906))*'General Inputs'!$C$6</f>
        <v>1713895.4970915273</v>
      </c>
      <c r="AD3934" s="358">
        <f>IF(AD3690,0,$D3934*(1+'General Inputs'!$C$4)^(AD$3906-$K$3906))*'General Inputs'!$C$6</f>
        <v>1748173.4070333578</v>
      </c>
      <c r="AE3934" s="358">
        <f>IF(AE3690,0,$D3934*(1+'General Inputs'!$C$4)^(AE$3906-$K$3906))*'General Inputs'!$C$6</f>
        <v>1783136.8751740248</v>
      </c>
      <c r="AF3934" s="358">
        <f>IF(AF3690,0,$D3934*(1+'General Inputs'!$C$4)^(AF$3906-$K$3906))*'General Inputs'!$C$6</f>
        <v>1818799.6126775055</v>
      </c>
      <c r="AG3934" s="358">
        <f>IF(AG3690,0,$D3934*(1+'General Inputs'!$C$4)^(AG$3906-$K$3906))*'General Inputs'!$C$6</f>
        <v>1855175.6049310556</v>
      </c>
      <c r="AH3934" s="358">
        <f>IF(AH3690,0,$D3934*(1+'General Inputs'!$C$4)^(AH$3906-$K$3906))*'General Inputs'!$C$6</f>
        <v>1892279.1170296762</v>
      </c>
      <c r="AI3934" s="358">
        <f>IF(AI3690,0,$D3934*(1+'General Inputs'!$C$4)^(AI$3906-$K$3906))*'General Inputs'!$C$6</f>
        <v>1930124.6993702701</v>
      </c>
      <c r="AJ3934" s="358">
        <f>IF(AJ3690,0,$D3934*(1+'General Inputs'!$C$4)^(AJ$3906-$K$3906))*'General Inputs'!$C$6</f>
        <v>1968727.1933576753</v>
      </c>
    </row>
    <row r="3935" spans="1:36" x14ac:dyDescent="0.25">
      <c r="A3935" s="353" t="s">
        <v>323</v>
      </c>
      <c r="B3935" s="353" t="s">
        <v>323</v>
      </c>
      <c r="C3935" s="441">
        <f t="shared" si="3343"/>
        <v>20000</v>
      </c>
      <c r="D3935" s="397">
        <v>8000000</v>
      </c>
      <c r="E3935" s="468">
        <f t="shared" ref="E3935:G3935" si="3373">E31</f>
        <v>0</v>
      </c>
      <c r="F3935" s="468">
        <f t="shared" si="3373"/>
        <v>0</v>
      </c>
      <c r="G3935" s="469">
        <f t="shared" si="3373"/>
        <v>0</v>
      </c>
      <c r="H3935" s="397"/>
      <c r="I3935" s="476">
        <f t="shared" si="3345"/>
        <v>22</v>
      </c>
      <c r="J3935" s="476">
        <f t="shared" si="3346"/>
        <v>1</v>
      </c>
      <c r="K3935" s="358">
        <v>0</v>
      </c>
      <c r="L3935" s="358">
        <v>0</v>
      </c>
      <c r="M3935" s="358">
        <v>0</v>
      </c>
      <c r="N3935" s="358">
        <v>0</v>
      </c>
      <c r="O3935" s="358">
        <f>IF(O3691,0,$D3935*(1+'General Inputs'!$C$4)^(O$3906-$K$3906))*'General Inputs'!$C$6</f>
        <v>1298918.5919999999</v>
      </c>
      <c r="P3935" s="358">
        <f>IF(P3691,0,$D3935*(1+'General Inputs'!$C$4)^(P$3906-$K$3906))*'General Inputs'!$C$6</f>
        <v>1324896.9638399999</v>
      </c>
      <c r="Q3935" s="358">
        <f>IF(Q3691,0,$D3935*(1+'General Inputs'!$C$4)^(Q$3906-$K$3906))*'General Inputs'!$C$6</f>
        <v>1351394.9031168001</v>
      </c>
      <c r="R3935" s="358">
        <f>IF(R3691,0,$D3935*(1+'General Inputs'!$C$4)^(R$3906-$K$3906))*'General Inputs'!$C$6</f>
        <v>1378422.8011791357</v>
      </c>
      <c r="S3935" s="358">
        <f>IF(S3691,0,$D3935*(1+'General Inputs'!$C$4)^(S$3906-$K$3906))*'General Inputs'!$C$6</f>
        <v>1405991.2572027186</v>
      </c>
      <c r="T3935" s="358">
        <f>IF(T3691,0,$D3935*(1+'General Inputs'!$C$4)^(T$3906-$K$3906))*'General Inputs'!$C$6</f>
        <v>1434111.082346773</v>
      </c>
      <c r="U3935" s="358">
        <f>IF(U3691,0,$D3935*(1+'General Inputs'!$C$4)^(U$3906-$K$3906))*'General Inputs'!$C$6</f>
        <v>1462793.3039937085</v>
      </c>
      <c r="V3935" s="358">
        <f>IF(V3691,0,$D3935*(1+'General Inputs'!$C$4)^(V$3906-$K$3906))*'General Inputs'!$C$6</f>
        <v>1492049.1700735826</v>
      </c>
      <c r="W3935" s="358">
        <f>IF(W3691,0,$D3935*(1+'General Inputs'!$C$4)^(W$3906-$K$3906))*'General Inputs'!$C$6</f>
        <v>1521890.1534750543</v>
      </c>
      <c r="X3935" s="358">
        <f>IF(X3691,0,$D3935*(1+'General Inputs'!$C$4)^(X$3906-$K$3906))*'General Inputs'!$C$6</f>
        <v>1552327.9565445553</v>
      </c>
      <c r="Y3935" s="358">
        <f>IF(Y3691,0,$D3935*(1+'General Inputs'!$C$4)^(Y$3906-$K$3906))*'General Inputs'!$C$6</f>
        <v>1583374.5156754467</v>
      </c>
      <c r="Z3935" s="358">
        <f>IF(Z3691,0,$D3935*(1+'General Inputs'!$C$4)^(Z$3906-$K$3906))*'General Inputs'!$C$6</f>
        <v>1615042.0059889548</v>
      </c>
      <c r="AA3935" s="358">
        <f>IF(AA3691,0,$D3935*(1+'General Inputs'!$C$4)^(AA$3906-$K$3906))*'General Inputs'!$C$6</f>
        <v>1647342.8461087344</v>
      </c>
      <c r="AB3935" s="358">
        <f>IF(AB3691,0,$D3935*(1+'General Inputs'!$C$4)^(AB$3906-$K$3906))*'General Inputs'!$C$6</f>
        <v>1680289.7030309094</v>
      </c>
      <c r="AC3935" s="358">
        <f>IF(AC3691,0,$D3935*(1+'General Inputs'!$C$4)^(AC$3906-$K$3906))*'General Inputs'!$C$6</f>
        <v>1713895.4970915273</v>
      </c>
      <c r="AD3935" s="358">
        <f>IF(AD3691,0,$D3935*(1+'General Inputs'!$C$4)^(AD$3906-$K$3906))*'General Inputs'!$C$6</f>
        <v>1748173.4070333578</v>
      </c>
      <c r="AE3935" s="358">
        <f>IF(AE3691,0,$D3935*(1+'General Inputs'!$C$4)^(AE$3906-$K$3906))*'General Inputs'!$C$6</f>
        <v>1783136.8751740248</v>
      </c>
      <c r="AF3935" s="358">
        <f>IF(AF3691,0,$D3935*(1+'General Inputs'!$C$4)^(AF$3906-$K$3906))*'General Inputs'!$C$6</f>
        <v>1818799.6126775055</v>
      </c>
      <c r="AG3935" s="358">
        <f>IF(AG3691,0,$D3935*(1+'General Inputs'!$C$4)^(AG$3906-$K$3906))*'General Inputs'!$C$6</f>
        <v>1855175.6049310556</v>
      </c>
      <c r="AH3935" s="358">
        <f>IF(AH3691,0,$D3935*(1+'General Inputs'!$C$4)^(AH$3906-$K$3906))*'General Inputs'!$C$6</f>
        <v>1892279.1170296762</v>
      </c>
      <c r="AI3935" s="358">
        <f>IF(AI3691,0,$D3935*(1+'General Inputs'!$C$4)^(AI$3906-$K$3906))*'General Inputs'!$C$6</f>
        <v>1930124.6993702701</v>
      </c>
      <c r="AJ3935" s="358">
        <f>IF(AJ3691,0,$D3935*(1+'General Inputs'!$C$4)^(AJ$3906-$K$3906))*'General Inputs'!$C$6</f>
        <v>1968727.1933576753</v>
      </c>
    </row>
    <row r="3936" spans="1:36" x14ac:dyDescent="0.25">
      <c r="A3936" s="353" t="s">
        <v>230</v>
      </c>
      <c r="B3936" s="353" t="s">
        <v>479</v>
      </c>
      <c r="C3936" s="441">
        <f t="shared" si="3343"/>
        <v>20000</v>
      </c>
      <c r="D3936" s="397">
        <v>8000000</v>
      </c>
      <c r="E3936" s="468">
        <f t="shared" ref="E3936:G3936" si="3374">E32</f>
        <v>0</v>
      </c>
      <c r="F3936" s="468">
        <f t="shared" si="3374"/>
        <v>0</v>
      </c>
      <c r="G3936" s="469">
        <f t="shared" si="3374"/>
        <v>0</v>
      </c>
      <c r="H3936" s="397"/>
      <c r="I3936" s="476">
        <f t="shared" si="3345"/>
        <v>22</v>
      </c>
      <c r="J3936" s="476">
        <f t="shared" si="3346"/>
        <v>1</v>
      </c>
      <c r="K3936" s="358">
        <v>0</v>
      </c>
      <c r="L3936" s="358">
        <v>0</v>
      </c>
      <c r="M3936" s="358">
        <v>0</v>
      </c>
      <c r="N3936" s="358">
        <v>0</v>
      </c>
      <c r="O3936" s="358">
        <f>IF(O3692,0,$D3936*(1+'General Inputs'!$C$4)^(O$3906-$K$3906))*'General Inputs'!$C$6</f>
        <v>1298918.5919999999</v>
      </c>
      <c r="P3936" s="358">
        <f>IF(P3692,0,$D3936*(1+'General Inputs'!$C$4)^(P$3906-$K$3906))*'General Inputs'!$C$6</f>
        <v>1324896.9638399999</v>
      </c>
      <c r="Q3936" s="358">
        <f>IF(Q3692,0,$D3936*(1+'General Inputs'!$C$4)^(Q$3906-$K$3906))*'General Inputs'!$C$6</f>
        <v>1351394.9031168001</v>
      </c>
      <c r="R3936" s="358">
        <f>IF(R3692,0,$D3936*(1+'General Inputs'!$C$4)^(R$3906-$K$3906))*'General Inputs'!$C$6</f>
        <v>1378422.8011791357</v>
      </c>
      <c r="S3936" s="358">
        <f>IF(S3692,0,$D3936*(1+'General Inputs'!$C$4)^(S$3906-$K$3906))*'General Inputs'!$C$6</f>
        <v>1405991.2572027186</v>
      </c>
      <c r="T3936" s="358">
        <f>IF(T3692,0,$D3936*(1+'General Inputs'!$C$4)^(T$3906-$K$3906))*'General Inputs'!$C$6</f>
        <v>1434111.082346773</v>
      </c>
      <c r="U3936" s="358">
        <f>IF(U3692,0,$D3936*(1+'General Inputs'!$C$4)^(U$3906-$K$3906))*'General Inputs'!$C$6</f>
        <v>1462793.3039937085</v>
      </c>
      <c r="V3936" s="358">
        <f>IF(V3692,0,$D3936*(1+'General Inputs'!$C$4)^(V$3906-$K$3906))*'General Inputs'!$C$6</f>
        <v>1492049.1700735826</v>
      </c>
      <c r="W3936" s="358">
        <f>IF(W3692,0,$D3936*(1+'General Inputs'!$C$4)^(W$3906-$K$3906))*'General Inputs'!$C$6</f>
        <v>1521890.1534750543</v>
      </c>
      <c r="X3936" s="358">
        <f>IF(X3692,0,$D3936*(1+'General Inputs'!$C$4)^(X$3906-$K$3906))*'General Inputs'!$C$6</f>
        <v>1552327.9565445553</v>
      </c>
      <c r="Y3936" s="358">
        <f>IF(Y3692,0,$D3936*(1+'General Inputs'!$C$4)^(Y$3906-$K$3906))*'General Inputs'!$C$6</f>
        <v>1583374.5156754467</v>
      </c>
      <c r="Z3936" s="358">
        <f>IF(Z3692,0,$D3936*(1+'General Inputs'!$C$4)^(Z$3906-$K$3906))*'General Inputs'!$C$6</f>
        <v>1615042.0059889548</v>
      </c>
      <c r="AA3936" s="358">
        <f>IF(AA3692,0,$D3936*(1+'General Inputs'!$C$4)^(AA$3906-$K$3906))*'General Inputs'!$C$6</f>
        <v>1647342.8461087344</v>
      </c>
      <c r="AB3936" s="358">
        <f>IF(AB3692,0,$D3936*(1+'General Inputs'!$C$4)^(AB$3906-$K$3906))*'General Inputs'!$C$6</f>
        <v>1680289.7030309094</v>
      </c>
      <c r="AC3936" s="358">
        <f>IF(AC3692,0,$D3936*(1+'General Inputs'!$C$4)^(AC$3906-$K$3906))*'General Inputs'!$C$6</f>
        <v>1713895.4970915273</v>
      </c>
      <c r="AD3936" s="358">
        <f>IF(AD3692,0,$D3936*(1+'General Inputs'!$C$4)^(AD$3906-$K$3906))*'General Inputs'!$C$6</f>
        <v>1748173.4070333578</v>
      </c>
      <c r="AE3936" s="358">
        <f>IF(AE3692,0,$D3936*(1+'General Inputs'!$C$4)^(AE$3906-$K$3906))*'General Inputs'!$C$6</f>
        <v>1783136.8751740248</v>
      </c>
      <c r="AF3936" s="358">
        <f>IF(AF3692,0,$D3936*(1+'General Inputs'!$C$4)^(AF$3906-$K$3906))*'General Inputs'!$C$6</f>
        <v>1818799.6126775055</v>
      </c>
      <c r="AG3936" s="358">
        <f>IF(AG3692,0,$D3936*(1+'General Inputs'!$C$4)^(AG$3906-$K$3906))*'General Inputs'!$C$6</f>
        <v>1855175.6049310556</v>
      </c>
      <c r="AH3936" s="358">
        <f>IF(AH3692,0,$D3936*(1+'General Inputs'!$C$4)^(AH$3906-$K$3906))*'General Inputs'!$C$6</f>
        <v>1892279.1170296762</v>
      </c>
      <c r="AI3936" s="358">
        <f>IF(AI3692,0,$D3936*(1+'General Inputs'!$C$4)^(AI$3906-$K$3906))*'General Inputs'!$C$6</f>
        <v>1930124.6993702701</v>
      </c>
      <c r="AJ3936" s="358">
        <f>IF(AJ3692,0,$D3936*(1+'General Inputs'!$C$4)^(AJ$3906-$K$3906))*'General Inputs'!$C$6</f>
        <v>1968727.1933576753</v>
      </c>
    </row>
    <row r="3937" spans="1:36" x14ac:dyDescent="0.25">
      <c r="A3937" s="353" t="s">
        <v>230</v>
      </c>
      <c r="B3937" s="353" t="s">
        <v>422</v>
      </c>
      <c r="C3937" s="441">
        <f t="shared" si="3343"/>
        <v>20000</v>
      </c>
      <c r="D3937" s="397">
        <v>8000000</v>
      </c>
      <c r="E3937" s="468">
        <f t="shared" ref="E3937:G3937" si="3375">E33</f>
        <v>0</v>
      </c>
      <c r="F3937" s="468">
        <f t="shared" si="3375"/>
        <v>0</v>
      </c>
      <c r="G3937" s="469">
        <f t="shared" si="3375"/>
        <v>0</v>
      </c>
      <c r="H3937" s="397"/>
      <c r="I3937" s="476">
        <f t="shared" si="3345"/>
        <v>22</v>
      </c>
      <c r="J3937" s="476">
        <f t="shared" si="3346"/>
        <v>1</v>
      </c>
      <c r="K3937" s="358">
        <v>0</v>
      </c>
      <c r="L3937" s="358">
        <v>0</v>
      </c>
      <c r="M3937" s="358">
        <v>0</v>
      </c>
      <c r="N3937" s="358">
        <v>0</v>
      </c>
      <c r="O3937" s="358">
        <f>IF(O3693,0,$D3937*(1+'General Inputs'!$C$4)^(O$3906-$K$3906))*'General Inputs'!$C$6</f>
        <v>1298918.5919999999</v>
      </c>
      <c r="P3937" s="358">
        <f>IF(P3693,0,$D3937*(1+'General Inputs'!$C$4)^(P$3906-$K$3906))*'General Inputs'!$C$6</f>
        <v>1324896.9638399999</v>
      </c>
      <c r="Q3937" s="358">
        <f>IF(Q3693,0,$D3937*(1+'General Inputs'!$C$4)^(Q$3906-$K$3906))*'General Inputs'!$C$6</f>
        <v>1351394.9031168001</v>
      </c>
      <c r="R3937" s="358">
        <f>IF(R3693,0,$D3937*(1+'General Inputs'!$C$4)^(R$3906-$K$3906))*'General Inputs'!$C$6</f>
        <v>1378422.8011791357</v>
      </c>
      <c r="S3937" s="358">
        <f>IF(S3693,0,$D3937*(1+'General Inputs'!$C$4)^(S$3906-$K$3906))*'General Inputs'!$C$6</f>
        <v>1405991.2572027186</v>
      </c>
      <c r="T3937" s="358">
        <f>IF(T3693,0,$D3937*(1+'General Inputs'!$C$4)^(T$3906-$K$3906))*'General Inputs'!$C$6</f>
        <v>1434111.082346773</v>
      </c>
      <c r="U3937" s="358">
        <f>IF(U3693,0,$D3937*(1+'General Inputs'!$C$4)^(U$3906-$K$3906))*'General Inputs'!$C$6</f>
        <v>1462793.3039937085</v>
      </c>
      <c r="V3937" s="358">
        <f>IF(V3693,0,$D3937*(1+'General Inputs'!$C$4)^(V$3906-$K$3906))*'General Inputs'!$C$6</f>
        <v>1492049.1700735826</v>
      </c>
      <c r="W3937" s="358">
        <f>IF(W3693,0,$D3937*(1+'General Inputs'!$C$4)^(W$3906-$K$3906))*'General Inputs'!$C$6</f>
        <v>1521890.1534750543</v>
      </c>
      <c r="X3937" s="358">
        <f>IF(X3693,0,$D3937*(1+'General Inputs'!$C$4)^(X$3906-$K$3906))*'General Inputs'!$C$6</f>
        <v>1552327.9565445553</v>
      </c>
      <c r="Y3937" s="358">
        <f>IF(Y3693,0,$D3937*(1+'General Inputs'!$C$4)^(Y$3906-$K$3906))*'General Inputs'!$C$6</f>
        <v>1583374.5156754467</v>
      </c>
      <c r="Z3937" s="358">
        <f>IF(Z3693,0,$D3937*(1+'General Inputs'!$C$4)^(Z$3906-$K$3906))*'General Inputs'!$C$6</f>
        <v>1615042.0059889548</v>
      </c>
      <c r="AA3937" s="358">
        <f>IF(AA3693,0,$D3937*(1+'General Inputs'!$C$4)^(AA$3906-$K$3906))*'General Inputs'!$C$6</f>
        <v>1647342.8461087344</v>
      </c>
      <c r="AB3937" s="358">
        <f>IF(AB3693,0,$D3937*(1+'General Inputs'!$C$4)^(AB$3906-$K$3906))*'General Inputs'!$C$6</f>
        <v>1680289.7030309094</v>
      </c>
      <c r="AC3937" s="358">
        <f>IF(AC3693,0,$D3937*(1+'General Inputs'!$C$4)^(AC$3906-$K$3906))*'General Inputs'!$C$6</f>
        <v>1713895.4970915273</v>
      </c>
      <c r="AD3937" s="358">
        <f>IF(AD3693,0,$D3937*(1+'General Inputs'!$C$4)^(AD$3906-$K$3906))*'General Inputs'!$C$6</f>
        <v>1748173.4070333578</v>
      </c>
      <c r="AE3937" s="358">
        <f>IF(AE3693,0,$D3937*(1+'General Inputs'!$C$4)^(AE$3906-$K$3906))*'General Inputs'!$C$6</f>
        <v>1783136.8751740248</v>
      </c>
      <c r="AF3937" s="358">
        <f>IF(AF3693,0,$D3937*(1+'General Inputs'!$C$4)^(AF$3906-$K$3906))*'General Inputs'!$C$6</f>
        <v>1818799.6126775055</v>
      </c>
      <c r="AG3937" s="358">
        <f>IF(AG3693,0,$D3937*(1+'General Inputs'!$C$4)^(AG$3906-$K$3906))*'General Inputs'!$C$6</f>
        <v>1855175.6049310556</v>
      </c>
      <c r="AH3937" s="358">
        <f>IF(AH3693,0,$D3937*(1+'General Inputs'!$C$4)^(AH$3906-$K$3906))*'General Inputs'!$C$6</f>
        <v>1892279.1170296762</v>
      </c>
      <c r="AI3937" s="358">
        <f>IF(AI3693,0,$D3937*(1+'General Inputs'!$C$4)^(AI$3906-$K$3906))*'General Inputs'!$C$6</f>
        <v>1930124.6993702701</v>
      </c>
      <c r="AJ3937" s="358">
        <f>IF(AJ3693,0,$D3937*(1+'General Inputs'!$C$4)^(AJ$3906-$K$3906))*'General Inputs'!$C$6</f>
        <v>1968727.1933576753</v>
      </c>
    </row>
    <row r="3938" spans="1:36" x14ac:dyDescent="0.25">
      <c r="A3938" s="353" t="s">
        <v>231</v>
      </c>
      <c r="B3938" s="353" t="s">
        <v>464</v>
      </c>
      <c r="C3938" s="441">
        <f t="shared" si="3343"/>
        <v>25000</v>
      </c>
      <c r="D3938" s="397">
        <v>20000000</v>
      </c>
      <c r="E3938" s="468">
        <f t="shared" ref="E3938:G3938" si="3376">E34</f>
        <v>0</v>
      </c>
      <c r="F3938" s="468">
        <f t="shared" si="3376"/>
        <v>0</v>
      </c>
      <c r="G3938" s="469">
        <f t="shared" si="3376"/>
        <v>0</v>
      </c>
      <c r="H3938" s="397"/>
      <c r="I3938" s="476">
        <f t="shared" si="3345"/>
        <v>22</v>
      </c>
      <c r="J3938" s="476">
        <f t="shared" si="3346"/>
        <v>1</v>
      </c>
      <c r="K3938" s="358">
        <v>0</v>
      </c>
      <c r="L3938" s="358">
        <v>0</v>
      </c>
      <c r="M3938" s="358">
        <v>0</v>
      </c>
      <c r="N3938" s="358">
        <v>0</v>
      </c>
      <c r="O3938" s="358">
        <f>IF(O3694,0,$D3938*(1+'General Inputs'!$C$4)^(O$3906-$K$3906))*'General Inputs'!$C$6</f>
        <v>3247296.48</v>
      </c>
      <c r="P3938" s="358">
        <f>IF(P3694,0,$D3938*(1+'General Inputs'!$C$4)^(P$3906-$K$3906))*'General Inputs'!$C$6</f>
        <v>3312242.4095999999</v>
      </c>
      <c r="Q3938" s="358">
        <f>IF(Q3694,0,$D3938*(1+'General Inputs'!$C$4)^(Q$3906-$K$3906))*'General Inputs'!$C$6</f>
        <v>3378487.2577920002</v>
      </c>
      <c r="R3938" s="358">
        <f>IF(R3694,0,$D3938*(1+'General Inputs'!$C$4)^(R$3906-$K$3906))*'General Inputs'!$C$6</f>
        <v>3446057.0029478394</v>
      </c>
      <c r="S3938" s="358">
        <f>IF(S3694,0,$D3938*(1+'General Inputs'!$C$4)^(S$3906-$K$3906))*'General Inputs'!$C$6</f>
        <v>3514978.1430067965</v>
      </c>
      <c r="T3938" s="358">
        <f>IF(T3694,0,$D3938*(1+'General Inputs'!$C$4)^(T$3906-$K$3906))*'General Inputs'!$C$6</f>
        <v>3585277.7058669324</v>
      </c>
      <c r="U3938" s="358">
        <f>IF(U3694,0,$D3938*(1+'General Inputs'!$C$4)^(U$3906-$K$3906))*'General Inputs'!$C$6</f>
        <v>3656983.2599842711</v>
      </c>
      <c r="V3938" s="358">
        <f>IF(V3694,0,$D3938*(1+'General Inputs'!$C$4)^(V$3906-$K$3906))*'General Inputs'!$C$6</f>
        <v>3730122.925183956</v>
      </c>
      <c r="W3938" s="358">
        <f>IF(W3694,0,$D3938*(1+'General Inputs'!$C$4)^(W$3906-$K$3906))*'General Inputs'!$C$6</f>
        <v>3804725.3836876354</v>
      </c>
      <c r="X3938" s="358">
        <f>IF(X3694,0,$D3938*(1+'General Inputs'!$C$4)^(X$3906-$K$3906))*'General Inputs'!$C$6</f>
        <v>3880819.8913613884</v>
      </c>
      <c r="Y3938" s="358">
        <f>IF(Y3694,0,$D3938*(1+'General Inputs'!$C$4)^(Y$3906-$K$3906))*'General Inputs'!$C$6</f>
        <v>3958436.2891886164</v>
      </c>
      <c r="Z3938" s="358">
        <f>IF(Z3694,0,$D3938*(1+'General Inputs'!$C$4)^(Z$3906-$K$3906))*'General Inputs'!$C$6</f>
        <v>4037605.0149723873</v>
      </c>
      <c r="AA3938" s="358">
        <f>IF(AA3694,0,$D3938*(1+'General Inputs'!$C$4)^(AA$3906-$K$3906))*'General Inputs'!$C$6</f>
        <v>4118357.1152718356</v>
      </c>
      <c r="AB3938" s="358">
        <f>IF(AB3694,0,$D3938*(1+'General Inputs'!$C$4)^(AB$3906-$K$3906))*'General Inputs'!$C$6</f>
        <v>4200724.2575772731</v>
      </c>
      <c r="AC3938" s="358">
        <f>IF(AC3694,0,$D3938*(1+'General Inputs'!$C$4)^(AC$3906-$K$3906))*'General Inputs'!$C$6</f>
        <v>4284738.7427288182</v>
      </c>
      <c r="AD3938" s="358">
        <f>IF(AD3694,0,$D3938*(1+'General Inputs'!$C$4)^(AD$3906-$K$3906))*'General Inputs'!$C$6</f>
        <v>4370433.5175833944</v>
      </c>
      <c r="AE3938" s="358">
        <f>IF(AE3694,0,$D3938*(1+'General Inputs'!$C$4)^(AE$3906-$K$3906))*'General Inputs'!$C$6</f>
        <v>4457842.1879350627</v>
      </c>
      <c r="AF3938" s="358">
        <f>IF(AF3694,0,$D3938*(1+'General Inputs'!$C$4)^(AF$3906-$K$3906))*'General Inputs'!$C$6</f>
        <v>4546999.0316937631</v>
      </c>
      <c r="AG3938" s="358">
        <f>IF(AG3694,0,$D3938*(1+'General Inputs'!$C$4)^(AG$3906-$K$3906))*'General Inputs'!$C$6</f>
        <v>4637939.0123276394</v>
      </c>
      <c r="AH3938" s="358">
        <f>IF(AH3694,0,$D3938*(1+'General Inputs'!$C$4)^(AH$3906-$K$3906))*'General Inputs'!$C$6</f>
        <v>4730697.7925741915</v>
      </c>
      <c r="AI3938" s="358">
        <f>IF(AI3694,0,$D3938*(1+'General Inputs'!$C$4)^(AI$3906-$K$3906))*'General Inputs'!$C$6</f>
        <v>4825311.7484256746</v>
      </c>
      <c r="AJ3938" s="358">
        <f>IF(AJ3694,0,$D3938*(1+'General Inputs'!$C$4)^(AJ$3906-$K$3906))*'General Inputs'!$C$6</f>
        <v>4921817.9833941888</v>
      </c>
    </row>
    <row r="3939" spans="1:36" x14ac:dyDescent="0.25">
      <c r="A3939" s="353" t="s">
        <v>231</v>
      </c>
      <c r="B3939" s="353" t="s">
        <v>450</v>
      </c>
      <c r="C3939" s="441">
        <f t="shared" si="3343"/>
        <v>25000</v>
      </c>
      <c r="D3939" s="397">
        <v>20000000</v>
      </c>
      <c r="E3939" s="468">
        <f t="shared" ref="E3939:G3939" si="3377">E35</f>
        <v>0</v>
      </c>
      <c r="F3939" s="468">
        <f t="shared" si="3377"/>
        <v>0</v>
      </c>
      <c r="G3939" s="469">
        <f t="shared" si="3377"/>
        <v>0</v>
      </c>
      <c r="H3939" s="397"/>
      <c r="I3939" s="476">
        <f t="shared" si="3345"/>
        <v>22</v>
      </c>
      <c r="J3939" s="476">
        <f t="shared" si="3346"/>
        <v>1</v>
      </c>
      <c r="K3939" s="358">
        <v>0</v>
      </c>
      <c r="L3939" s="358">
        <v>0</v>
      </c>
      <c r="M3939" s="358">
        <v>0</v>
      </c>
      <c r="N3939" s="358">
        <v>0</v>
      </c>
      <c r="O3939" s="358">
        <f>IF(O3695,0,$D3939*(1+'General Inputs'!$C$4)^(O$3906-$K$3906))*'General Inputs'!$C$6</f>
        <v>3247296.48</v>
      </c>
      <c r="P3939" s="358">
        <f>IF(P3695,0,$D3939*(1+'General Inputs'!$C$4)^(P$3906-$K$3906))*'General Inputs'!$C$6</f>
        <v>3312242.4095999999</v>
      </c>
      <c r="Q3939" s="358">
        <f>IF(Q3695,0,$D3939*(1+'General Inputs'!$C$4)^(Q$3906-$K$3906))*'General Inputs'!$C$6</f>
        <v>3378487.2577920002</v>
      </c>
      <c r="R3939" s="358">
        <f>IF(R3695,0,$D3939*(1+'General Inputs'!$C$4)^(R$3906-$K$3906))*'General Inputs'!$C$6</f>
        <v>3446057.0029478394</v>
      </c>
      <c r="S3939" s="358">
        <f>IF(S3695,0,$D3939*(1+'General Inputs'!$C$4)^(S$3906-$K$3906))*'General Inputs'!$C$6</f>
        <v>3514978.1430067965</v>
      </c>
      <c r="T3939" s="358">
        <f>IF(T3695,0,$D3939*(1+'General Inputs'!$C$4)^(T$3906-$K$3906))*'General Inputs'!$C$6</f>
        <v>3585277.7058669324</v>
      </c>
      <c r="U3939" s="358">
        <f>IF(U3695,0,$D3939*(1+'General Inputs'!$C$4)^(U$3906-$K$3906))*'General Inputs'!$C$6</f>
        <v>3656983.2599842711</v>
      </c>
      <c r="V3939" s="358">
        <f>IF(V3695,0,$D3939*(1+'General Inputs'!$C$4)^(V$3906-$K$3906))*'General Inputs'!$C$6</f>
        <v>3730122.925183956</v>
      </c>
      <c r="W3939" s="358">
        <f>IF(W3695,0,$D3939*(1+'General Inputs'!$C$4)^(W$3906-$K$3906))*'General Inputs'!$C$6</f>
        <v>3804725.3836876354</v>
      </c>
      <c r="X3939" s="358">
        <f>IF(X3695,0,$D3939*(1+'General Inputs'!$C$4)^(X$3906-$K$3906))*'General Inputs'!$C$6</f>
        <v>3880819.8913613884</v>
      </c>
      <c r="Y3939" s="358">
        <f>IF(Y3695,0,$D3939*(1+'General Inputs'!$C$4)^(Y$3906-$K$3906))*'General Inputs'!$C$6</f>
        <v>3958436.2891886164</v>
      </c>
      <c r="Z3939" s="358">
        <f>IF(Z3695,0,$D3939*(1+'General Inputs'!$C$4)^(Z$3906-$K$3906))*'General Inputs'!$C$6</f>
        <v>4037605.0149723873</v>
      </c>
      <c r="AA3939" s="358">
        <f>IF(AA3695,0,$D3939*(1+'General Inputs'!$C$4)^(AA$3906-$K$3906))*'General Inputs'!$C$6</f>
        <v>4118357.1152718356</v>
      </c>
      <c r="AB3939" s="358">
        <f>IF(AB3695,0,$D3939*(1+'General Inputs'!$C$4)^(AB$3906-$K$3906))*'General Inputs'!$C$6</f>
        <v>4200724.2575772731</v>
      </c>
      <c r="AC3939" s="358">
        <f>IF(AC3695,0,$D3939*(1+'General Inputs'!$C$4)^(AC$3906-$K$3906))*'General Inputs'!$C$6</f>
        <v>4284738.7427288182</v>
      </c>
      <c r="AD3939" s="358">
        <f>IF(AD3695,0,$D3939*(1+'General Inputs'!$C$4)^(AD$3906-$K$3906))*'General Inputs'!$C$6</f>
        <v>4370433.5175833944</v>
      </c>
      <c r="AE3939" s="358">
        <f>IF(AE3695,0,$D3939*(1+'General Inputs'!$C$4)^(AE$3906-$K$3906))*'General Inputs'!$C$6</f>
        <v>4457842.1879350627</v>
      </c>
      <c r="AF3939" s="358">
        <f>IF(AF3695,0,$D3939*(1+'General Inputs'!$C$4)^(AF$3906-$K$3906))*'General Inputs'!$C$6</f>
        <v>4546999.0316937631</v>
      </c>
      <c r="AG3939" s="358">
        <f>IF(AG3695,0,$D3939*(1+'General Inputs'!$C$4)^(AG$3906-$K$3906))*'General Inputs'!$C$6</f>
        <v>4637939.0123276394</v>
      </c>
      <c r="AH3939" s="358">
        <f>IF(AH3695,0,$D3939*(1+'General Inputs'!$C$4)^(AH$3906-$K$3906))*'General Inputs'!$C$6</f>
        <v>4730697.7925741915</v>
      </c>
      <c r="AI3939" s="358">
        <f>IF(AI3695,0,$D3939*(1+'General Inputs'!$C$4)^(AI$3906-$K$3906))*'General Inputs'!$C$6</f>
        <v>4825311.7484256746</v>
      </c>
      <c r="AJ3939" s="358">
        <f>IF(AJ3695,0,$D3939*(1+'General Inputs'!$C$4)^(AJ$3906-$K$3906))*'General Inputs'!$C$6</f>
        <v>4921817.9833941888</v>
      </c>
    </row>
    <row r="3940" spans="1:36" x14ac:dyDescent="0.25">
      <c r="A3940" s="353" t="s">
        <v>842</v>
      </c>
      <c r="B3940" s="353" t="s">
        <v>416</v>
      </c>
      <c r="C3940" s="441">
        <f t="shared" si="3343"/>
        <v>20000</v>
      </c>
      <c r="D3940" s="397">
        <v>8000000</v>
      </c>
      <c r="E3940" s="468">
        <f t="shared" ref="E3940:G3940" si="3378">E36</f>
        <v>0</v>
      </c>
      <c r="F3940" s="468">
        <f t="shared" si="3378"/>
        <v>0</v>
      </c>
      <c r="G3940" s="469">
        <f t="shared" si="3378"/>
        <v>0</v>
      </c>
      <c r="H3940" s="397"/>
      <c r="I3940" s="476">
        <f t="shared" si="3345"/>
        <v>22</v>
      </c>
      <c r="J3940" s="476">
        <f t="shared" si="3346"/>
        <v>1</v>
      </c>
      <c r="K3940" s="358">
        <v>0</v>
      </c>
      <c r="L3940" s="358">
        <v>0</v>
      </c>
      <c r="M3940" s="358">
        <v>0</v>
      </c>
      <c r="N3940" s="358">
        <v>0</v>
      </c>
      <c r="O3940" s="358">
        <f>IF(O3696,0,$D3940*(1+'General Inputs'!$C$4)^(O$3906-$K$3906))*'General Inputs'!$C$6</f>
        <v>1298918.5919999999</v>
      </c>
      <c r="P3940" s="358">
        <f>IF(P3696,0,$D3940*(1+'General Inputs'!$C$4)^(P$3906-$K$3906))*'General Inputs'!$C$6</f>
        <v>1324896.9638399999</v>
      </c>
      <c r="Q3940" s="358">
        <f>IF(Q3696,0,$D3940*(1+'General Inputs'!$C$4)^(Q$3906-$K$3906))*'General Inputs'!$C$6</f>
        <v>1351394.9031168001</v>
      </c>
      <c r="R3940" s="358">
        <f>IF(R3696,0,$D3940*(1+'General Inputs'!$C$4)^(R$3906-$K$3906))*'General Inputs'!$C$6</f>
        <v>1378422.8011791357</v>
      </c>
      <c r="S3940" s="358">
        <f>IF(S3696,0,$D3940*(1+'General Inputs'!$C$4)^(S$3906-$K$3906))*'General Inputs'!$C$6</f>
        <v>1405991.2572027186</v>
      </c>
      <c r="T3940" s="358">
        <f>IF(T3696,0,$D3940*(1+'General Inputs'!$C$4)^(T$3906-$K$3906))*'General Inputs'!$C$6</f>
        <v>1434111.082346773</v>
      </c>
      <c r="U3940" s="358">
        <f>IF(U3696,0,$D3940*(1+'General Inputs'!$C$4)^(U$3906-$K$3906))*'General Inputs'!$C$6</f>
        <v>1462793.3039937085</v>
      </c>
      <c r="V3940" s="358">
        <f>IF(V3696,0,$D3940*(1+'General Inputs'!$C$4)^(V$3906-$K$3906))*'General Inputs'!$C$6</f>
        <v>1492049.1700735826</v>
      </c>
      <c r="W3940" s="358">
        <f>IF(W3696,0,$D3940*(1+'General Inputs'!$C$4)^(W$3906-$K$3906))*'General Inputs'!$C$6</f>
        <v>1521890.1534750543</v>
      </c>
      <c r="X3940" s="358">
        <f>IF(X3696,0,$D3940*(1+'General Inputs'!$C$4)^(X$3906-$K$3906))*'General Inputs'!$C$6</f>
        <v>1552327.9565445553</v>
      </c>
      <c r="Y3940" s="358">
        <f>IF(Y3696,0,$D3940*(1+'General Inputs'!$C$4)^(Y$3906-$K$3906))*'General Inputs'!$C$6</f>
        <v>1583374.5156754467</v>
      </c>
      <c r="Z3940" s="358">
        <f>IF(Z3696,0,$D3940*(1+'General Inputs'!$C$4)^(Z$3906-$K$3906))*'General Inputs'!$C$6</f>
        <v>1615042.0059889548</v>
      </c>
      <c r="AA3940" s="358">
        <f>IF(AA3696,0,$D3940*(1+'General Inputs'!$C$4)^(AA$3906-$K$3906))*'General Inputs'!$C$6</f>
        <v>1647342.8461087344</v>
      </c>
      <c r="AB3940" s="358">
        <f>IF(AB3696,0,$D3940*(1+'General Inputs'!$C$4)^(AB$3906-$K$3906))*'General Inputs'!$C$6</f>
        <v>1680289.7030309094</v>
      </c>
      <c r="AC3940" s="358">
        <f>IF(AC3696,0,$D3940*(1+'General Inputs'!$C$4)^(AC$3906-$K$3906))*'General Inputs'!$C$6</f>
        <v>1713895.4970915273</v>
      </c>
      <c r="AD3940" s="358">
        <f>IF(AD3696,0,$D3940*(1+'General Inputs'!$C$4)^(AD$3906-$K$3906))*'General Inputs'!$C$6</f>
        <v>1748173.4070333578</v>
      </c>
      <c r="AE3940" s="358">
        <f>IF(AE3696,0,$D3940*(1+'General Inputs'!$C$4)^(AE$3906-$K$3906))*'General Inputs'!$C$6</f>
        <v>1783136.8751740248</v>
      </c>
      <c r="AF3940" s="358">
        <f>IF(AF3696,0,$D3940*(1+'General Inputs'!$C$4)^(AF$3906-$K$3906))*'General Inputs'!$C$6</f>
        <v>1818799.6126775055</v>
      </c>
      <c r="AG3940" s="358">
        <f>IF(AG3696,0,$D3940*(1+'General Inputs'!$C$4)^(AG$3906-$K$3906))*'General Inputs'!$C$6</f>
        <v>1855175.6049310556</v>
      </c>
      <c r="AH3940" s="358">
        <f>IF(AH3696,0,$D3940*(1+'General Inputs'!$C$4)^(AH$3906-$K$3906))*'General Inputs'!$C$6</f>
        <v>1892279.1170296762</v>
      </c>
      <c r="AI3940" s="358">
        <f>IF(AI3696,0,$D3940*(1+'General Inputs'!$C$4)^(AI$3906-$K$3906))*'General Inputs'!$C$6</f>
        <v>1930124.6993702701</v>
      </c>
      <c r="AJ3940" s="358">
        <f>IF(AJ3696,0,$D3940*(1+'General Inputs'!$C$4)^(AJ$3906-$K$3906))*'General Inputs'!$C$6</f>
        <v>1968727.1933576753</v>
      </c>
    </row>
    <row r="3941" spans="1:36" x14ac:dyDescent="0.25">
      <c r="A3941" s="353" t="s">
        <v>360</v>
      </c>
      <c r="B3941" s="353" t="s">
        <v>360</v>
      </c>
      <c r="C3941" s="441">
        <f t="shared" si="3343"/>
        <v>5000</v>
      </c>
      <c r="D3941" s="397">
        <v>1750000</v>
      </c>
      <c r="E3941" s="468">
        <f t="shared" ref="E3941:G3941" si="3379">E37</f>
        <v>0</v>
      </c>
      <c r="F3941" s="468">
        <f t="shared" si="3379"/>
        <v>0</v>
      </c>
      <c r="G3941" s="469">
        <f t="shared" si="3379"/>
        <v>0</v>
      </c>
      <c r="H3941" s="397"/>
      <c r="I3941" s="476">
        <f t="shared" si="3345"/>
        <v>22</v>
      </c>
      <c r="J3941" s="476">
        <f t="shared" si="3346"/>
        <v>1</v>
      </c>
      <c r="K3941" s="358">
        <v>0</v>
      </c>
      <c r="L3941" s="358">
        <v>0</v>
      </c>
      <c r="M3941" s="358">
        <v>0</v>
      </c>
      <c r="N3941" s="358">
        <v>0</v>
      </c>
      <c r="O3941" s="358">
        <f>IF(O3697,0,$D3941*(1+'General Inputs'!$C$4)^(O$3906-$K$3906))*'General Inputs'!$C$6</f>
        <v>284138.44199999998</v>
      </c>
      <c r="P3941" s="358">
        <f>IF(P3697,0,$D3941*(1+'General Inputs'!$C$4)^(P$3906-$K$3906))*'General Inputs'!$C$6</f>
        <v>289821.21083999996</v>
      </c>
      <c r="Q3941" s="358">
        <f>IF(Q3697,0,$D3941*(1+'General Inputs'!$C$4)^(Q$3906-$K$3906))*'General Inputs'!$C$6</f>
        <v>295617.63505679998</v>
      </c>
      <c r="R3941" s="358">
        <f>IF(R3697,0,$D3941*(1+'General Inputs'!$C$4)^(R$3906-$K$3906))*'General Inputs'!$C$6</f>
        <v>301529.98775793595</v>
      </c>
      <c r="S3941" s="358">
        <f>IF(S3697,0,$D3941*(1+'General Inputs'!$C$4)^(S$3906-$K$3906))*'General Inputs'!$C$6</f>
        <v>307560.58751309471</v>
      </c>
      <c r="T3941" s="358">
        <f>IF(T3697,0,$D3941*(1+'General Inputs'!$C$4)^(T$3906-$K$3906))*'General Inputs'!$C$6</f>
        <v>313711.79926335654</v>
      </c>
      <c r="U3941" s="358">
        <f>IF(U3697,0,$D3941*(1+'General Inputs'!$C$4)^(U$3906-$K$3906))*'General Inputs'!$C$6</f>
        <v>319986.03524862375</v>
      </c>
      <c r="V3941" s="358">
        <f>IF(V3697,0,$D3941*(1+'General Inputs'!$C$4)^(V$3906-$K$3906))*'General Inputs'!$C$6</f>
        <v>326385.75595359615</v>
      </c>
      <c r="W3941" s="358">
        <f>IF(W3697,0,$D3941*(1+'General Inputs'!$C$4)^(W$3906-$K$3906))*'General Inputs'!$C$6</f>
        <v>332913.47107266809</v>
      </c>
      <c r="X3941" s="358">
        <f>IF(X3697,0,$D3941*(1+'General Inputs'!$C$4)^(X$3906-$K$3906))*'General Inputs'!$C$6</f>
        <v>339571.74049412145</v>
      </c>
      <c r="Y3941" s="358">
        <f>IF(Y3697,0,$D3941*(1+'General Inputs'!$C$4)^(Y$3906-$K$3906))*'General Inputs'!$C$6</f>
        <v>346363.17530400393</v>
      </c>
      <c r="Z3941" s="358">
        <f>IF(Z3697,0,$D3941*(1+'General Inputs'!$C$4)^(Z$3906-$K$3906))*'General Inputs'!$C$6</f>
        <v>353290.43881008396</v>
      </c>
      <c r="AA3941" s="358">
        <f>IF(AA3697,0,$D3941*(1+'General Inputs'!$C$4)^(AA$3906-$K$3906))*'General Inputs'!$C$6</f>
        <v>360356.2475862857</v>
      </c>
      <c r="AB3941" s="358">
        <f>IF(AB3697,0,$D3941*(1+'General Inputs'!$C$4)^(AB$3906-$K$3906))*'General Inputs'!$C$6</f>
        <v>367563.37253801135</v>
      </c>
      <c r="AC3941" s="358">
        <f>IF(AC3697,0,$D3941*(1+'General Inputs'!$C$4)^(AC$3906-$K$3906))*'General Inputs'!$C$6</f>
        <v>374914.63998877158</v>
      </c>
      <c r="AD3941" s="358">
        <f>IF(AD3697,0,$D3941*(1+'General Inputs'!$C$4)^(AD$3906-$K$3906))*'General Inputs'!$C$6</f>
        <v>382412.93278854695</v>
      </c>
      <c r="AE3941" s="358">
        <f>IF(AE3697,0,$D3941*(1+'General Inputs'!$C$4)^(AE$3906-$K$3906))*'General Inputs'!$C$6</f>
        <v>390061.19144431798</v>
      </c>
      <c r="AF3941" s="358">
        <f>IF(AF3697,0,$D3941*(1+'General Inputs'!$C$4)^(AF$3906-$K$3906))*'General Inputs'!$C$6</f>
        <v>397862.41527320427</v>
      </c>
      <c r="AG3941" s="358">
        <f>IF(AG3697,0,$D3941*(1+'General Inputs'!$C$4)^(AG$3906-$K$3906))*'General Inputs'!$C$6</f>
        <v>405819.66357866843</v>
      </c>
      <c r="AH3941" s="358">
        <f>IF(AH3697,0,$D3941*(1+'General Inputs'!$C$4)^(AH$3906-$K$3906))*'General Inputs'!$C$6</f>
        <v>413936.05685024173</v>
      </c>
      <c r="AI3941" s="358">
        <f>IF(AI3697,0,$D3941*(1+'General Inputs'!$C$4)^(AI$3906-$K$3906))*'General Inputs'!$C$6</f>
        <v>422214.77798724658</v>
      </c>
      <c r="AJ3941" s="358">
        <f>IF(AJ3697,0,$D3941*(1+'General Inputs'!$C$4)^(AJ$3906-$K$3906))*'General Inputs'!$C$6</f>
        <v>430659.07354699151</v>
      </c>
    </row>
    <row r="3942" spans="1:36" x14ac:dyDescent="0.25">
      <c r="A3942" s="353" t="s">
        <v>314</v>
      </c>
      <c r="B3942" s="353" t="s">
        <v>314</v>
      </c>
      <c r="C3942" s="441">
        <f t="shared" si="3343"/>
        <v>1000</v>
      </c>
      <c r="D3942" s="397">
        <v>500000</v>
      </c>
      <c r="E3942" s="468">
        <f t="shared" ref="E3942:G3942" si="3380">E38</f>
        <v>0</v>
      </c>
      <c r="F3942" s="468">
        <f t="shared" si="3380"/>
        <v>0</v>
      </c>
      <c r="G3942" s="469">
        <f t="shared" si="3380"/>
        <v>0</v>
      </c>
      <c r="H3942" s="397"/>
      <c r="I3942" s="476">
        <f t="shared" si="3345"/>
        <v>22</v>
      </c>
      <c r="J3942" s="476">
        <f t="shared" si="3346"/>
        <v>1</v>
      </c>
      <c r="K3942" s="358">
        <v>0</v>
      </c>
      <c r="L3942" s="358">
        <v>0</v>
      </c>
      <c r="M3942" s="358">
        <v>0</v>
      </c>
      <c r="N3942" s="358">
        <v>0</v>
      </c>
      <c r="O3942" s="358">
        <f>IF(O3698,0,$D3942*(1+'General Inputs'!$C$4)^(O$3906-$K$3906))*'General Inputs'!$C$6</f>
        <v>81182.411999999997</v>
      </c>
      <c r="P3942" s="358">
        <f>IF(P3698,0,$D3942*(1+'General Inputs'!$C$4)^(P$3906-$K$3906))*'General Inputs'!$C$6</f>
        <v>82806.060239999992</v>
      </c>
      <c r="Q3942" s="358">
        <f>IF(Q3698,0,$D3942*(1+'General Inputs'!$C$4)^(Q$3906-$K$3906))*'General Inputs'!$C$6</f>
        <v>84462.181444800008</v>
      </c>
      <c r="R3942" s="358">
        <f>IF(R3698,0,$D3942*(1+'General Inputs'!$C$4)^(R$3906-$K$3906))*'General Inputs'!$C$6</f>
        <v>86151.42507369598</v>
      </c>
      <c r="S3942" s="358">
        <f>IF(S3698,0,$D3942*(1+'General Inputs'!$C$4)^(S$3906-$K$3906))*'General Inputs'!$C$6</f>
        <v>87874.453575169915</v>
      </c>
      <c r="T3942" s="358">
        <f>IF(T3698,0,$D3942*(1+'General Inputs'!$C$4)^(T$3906-$K$3906))*'General Inputs'!$C$6</f>
        <v>89631.942646673313</v>
      </c>
      <c r="U3942" s="358">
        <f>IF(U3698,0,$D3942*(1+'General Inputs'!$C$4)^(U$3906-$K$3906))*'General Inputs'!$C$6</f>
        <v>91424.581499606778</v>
      </c>
      <c r="V3942" s="358">
        <f>IF(V3698,0,$D3942*(1+'General Inputs'!$C$4)^(V$3906-$K$3906))*'General Inputs'!$C$6</f>
        <v>93253.07312959891</v>
      </c>
      <c r="W3942" s="358">
        <f>IF(W3698,0,$D3942*(1+'General Inputs'!$C$4)^(W$3906-$K$3906))*'General Inputs'!$C$6</f>
        <v>95118.134592190894</v>
      </c>
      <c r="X3942" s="358">
        <f>IF(X3698,0,$D3942*(1+'General Inputs'!$C$4)^(X$3906-$K$3906))*'General Inputs'!$C$6</f>
        <v>97020.497284034704</v>
      </c>
      <c r="Y3942" s="358">
        <f>IF(Y3698,0,$D3942*(1+'General Inputs'!$C$4)^(Y$3906-$K$3906))*'General Inputs'!$C$6</f>
        <v>98960.90722971542</v>
      </c>
      <c r="Z3942" s="358">
        <f>IF(Z3698,0,$D3942*(1+'General Inputs'!$C$4)^(Z$3906-$K$3906))*'General Inputs'!$C$6</f>
        <v>100940.12537430967</v>
      </c>
      <c r="AA3942" s="358">
        <f>IF(AA3698,0,$D3942*(1+'General Inputs'!$C$4)^(AA$3906-$K$3906))*'General Inputs'!$C$6</f>
        <v>102958.9278817959</v>
      </c>
      <c r="AB3942" s="358">
        <f>IF(AB3698,0,$D3942*(1+'General Inputs'!$C$4)^(AB$3906-$K$3906))*'General Inputs'!$C$6</f>
        <v>105018.10643943184</v>
      </c>
      <c r="AC3942" s="358">
        <f>IF(AC3698,0,$D3942*(1+'General Inputs'!$C$4)^(AC$3906-$K$3906))*'General Inputs'!$C$6</f>
        <v>107118.46856822046</v>
      </c>
      <c r="AD3942" s="358">
        <f>IF(AD3698,0,$D3942*(1+'General Inputs'!$C$4)^(AD$3906-$K$3906))*'General Inputs'!$C$6</f>
        <v>109260.83793958486</v>
      </c>
      <c r="AE3942" s="358">
        <f>IF(AE3698,0,$D3942*(1+'General Inputs'!$C$4)^(AE$3906-$K$3906))*'General Inputs'!$C$6</f>
        <v>111446.05469837655</v>
      </c>
      <c r="AF3942" s="358">
        <f>IF(AF3698,0,$D3942*(1+'General Inputs'!$C$4)^(AF$3906-$K$3906))*'General Inputs'!$C$6</f>
        <v>113674.97579234409</v>
      </c>
      <c r="AG3942" s="358">
        <f>IF(AG3698,0,$D3942*(1+'General Inputs'!$C$4)^(AG$3906-$K$3906))*'General Inputs'!$C$6</f>
        <v>115948.47530819097</v>
      </c>
      <c r="AH3942" s="358">
        <f>IF(AH3698,0,$D3942*(1+'General Inputs'!$C$4)^(AH$3906-$K$3906))*'General Inputs'!$C$6</f>
        <v>118267.44481435476</v>
      </c>
      <c r="AI3942" s="358">
        <f>IF(AI3698,0,$D3942*(1+'General Inputs'!$C$4)^(AI$3906-$K$3906))*'General Inputs'!$C$6</f>
        <v>120632.79371064188</v>
      </c>
      <c r="AJ3942" s="358">
        <f>IF(AJ3698,0,$D3942*(1+'General Inputs'!$C$4)^(AJ$3906-$K$3906))*'General Inputs'!$C$6</f>
        <v>123045.44958485471</v>
      </c>
    </row>
    <row r="3943" spans="1:36" x14ac:dyDescent="0.25">
      <c r="A3943" s="353" t="s">
        <v>300</v>
      </c>
      <c r="B3943" s="353" t="s">
        <v>301</v>
      </c>
      <c r="C3943" s="441">
        <f t="shared" si="3343"/>
        <v>10000</v>
      </c>
      <c r="D3943" s="397">
        <v>8000000</v>
      </c>
      <c r="E3943" s="468">
        <f t="shared" ref="E3943:G3943" si="3381">E39</f>
        <v>0</v>
      </c>
      <c r="F3943" s="468">
        <f t="shared" si="3381"/>
        <v>0</v>
      </c>
      <c r="G3943" s="469">
        <f t="shared" si="3381"/>
        <v>0</v>
      </c>
      <c r="H3943" s="397"/>
      <c r="I3943" s="476">
        <f t="shared" si="3345"/>
        <v>22</v>
      </c>
      <c r="J3943" s="476">
        <f t="shared" si="3346"/>
        <v>1</v>
      </c>
      <c r="K3943" s="358">
        <v>0</v>
      </c>
      <c r="L3943" s="358">
        <v>0</v>
      </c>
      <c r="M3943" s="358">
        <v>0</v>
      </c>
      <c r="N3943" s="358">
        <v>0</v>
      </c>
      <c r="O3943" s="358">
        <f>IF(O3699,0,$D3943*(1+'General Inputs'!$C$4)^(O$3906-$K$3906))*'General Inputs'!$C$6</f>
        <v>1298918.5919999999</v>
      </c>
      <c r="P3943" s="358">
        <f>IF(P3699,0,$D3943*(1+'General Inputs'!$C$4)^(P$3906-$K$3906))*'General Inputs'!$C$6</f>
        <v>1324896.9638399999</v>
      </c>
      <c r="Q3943" s="358">
        <f>IF(Q3699,0,$D3943*(1+'General Inputs'!$C$4)^(Q$3906-$K$3906))*'General Inputs'!$C$6</f>
        <v>1351394.9031168001</v>
      </c>
      <c r="R3943" s="358">
        <f>IF(R3699,0,$D3943*(1+'General Inputs'!$C$4)^(R$3906-$K$3906))*'General Inputs'!$C$6</f>
        <v>1378422.8011791357</v>
      </c>
      <c r="S3943" s="358">
        <f>IF(S3699,0,$D3943*(1+'General Inputs'!$C$4)^(S$3906-$K$3906))*'General Inputs'!$C$6</f>
        <v>1405991.2572027186</v>
      </c>
      <c r="T3943" s="358">
        <f>IF(T3699,0,$D3943*(1+'General Inputs'!$C$4)^(T$3906-$K$3906))*'General Inputs'!$C$6</f>
        <v>1434111.082346773</v>
      </c>
      <c r="U3943" s="358">
        <f>IF(U3699,0,$D3943*(1+'General Inputs'!$C$4)^(U$3906-$K$3906))*'General Inputs'!$C$6</f>
        <v>1462793.3039937085</v>
      </c>
      <c r="V3943" s="358">
        <f>IF(V3699,0,$D3943*(1+'General Inputs'!$C$4)^(V$3906-$K$3906))*'General Inputs'!$C$6</f>
        <v>1492049.1700735826</v>
      </c>
      <c r="W3943" s="358">
        <f>IF(W3699,0,$D3943*(1+'General Inputs'!$C$4)^(W$3906-$K$3906))*'General Inputs'!$C$6</f>
        <v>1521890.1534750543</v>
      </c>
      <c r="X3943" s="358">
        <f>IF(X3699,0,$D3943*(1+'General Inputs'!$C$4)^(X$3906-$K$3906))*'General Inputs'!$C$6</f>
        <v>1552327.9565445553</v>
      </c>
      <c r="Y3943" s="358">
        <f>IF(Y3699,0,$D3943*(1+'General Inputs'!$C$4)^(Y$3906-$K$3906))*'General Inputs'!$C$6</f>
        <v>1583374.5156754467</v>
      </c>
      <c r="Z3943" s="358">
        <f>IF(Z3699,0,$D3943*(1+'General Inputs'!$C$4)^(Z$3906-$K$3906))*'General Inputs'!$C$6</f>
        <v>1615042.0059889548</v>
      </c>
      <c r="AA3943" s="358">
        <f>IF(AA3699,0,$D3943*(1+'General Inputs'!$C$4)^(AA$3906-$K$3906))*'General Inputs'!$C$6</f>
        <v>1647342.8461087344</v>
      </c>
      <c r="AB3943" s="358">
        <f>IF(AB3699,0,$D3943*(1+'General Inputs'!$C$4)^(AB$3906-$K$3906))*'General Inputs'!$C$6</f>
        <v>1680289.7030309094</v>
      </c>
      <c r="AC3943" s="358">
        <f>IF(AC3699,0,$D3943*(1+'General Inputs'!$C$4)^(AC$3906-$K$3906))*'General Inputs'!$C$6</f>
        <v>1713895.4970915273</v>
      </c>
      <c r="AD3943" s="358">
        <f>IF(AD3699,0,$D3943*(1+'General Inputs'!$C$4)^(AD$3906-$K$3906))*'General Inputs'!$C$6</f>
        <v>1748173.4070333578</v>
      </c>
      <c r="AE3943" s="358">
        <f>IF(AE3699,0,$D3943*(1+'General Inputs'!$C$4)^(AE$3906-$K$3906))*'General Inputs'!$C$6</f>
        <v>1783136.8751740248</v>
      </c>
      <c r="AF3943" s="358">
        <f>IF(AF3699,0,$D3943*(1+'General Inputs'!$C$4)^(AF$3906-$K$3906))*'General Inputs'!$C$6</f>
        <v>1818799.6126775055</v>
      </c>
      <c r="AG3943" s="358">
        <f>IF(AG3699,0,$D3943*(1+'General Inputs'!$C$4)^(AG$3906-$K$3906))*'General Inputs'!$C$6</f>
        <v>1855175.6049310556</v>
      </c>
      <c r="AH3943" s="358">
        <f>IF(AH3699,0,$D3943*(1+'General Inputs'!$C$4)^(AH$3906-$K$3906))*'General Inputs'!$C$6</f>
        <v>1892279.1170296762</v>
      </c>
      <c r="AI3943" s="358">
        <f>IF(AI3699,0,$D3943*(1+'General Inputs'!$C$4)^(AI$3906-$K$3906))*'General Inputs'!$C$6</f>
        <v>1930124.6993702701</v>
      </c>
      <c r="AJ3943" s="358">
        <f>IF(AJ3699,0,$D3943*(1+'General Inputs'!$C$4)^(AJ$3906-$K$3906))*'General Inputs'!$C$6</f>
        <v>1968727.1933576753</v>
      </c>
    </row>
    <row r="3944" spans="1:36" x14ac:dyDescent="0.25">
      <c r="A3944" s="353" t="s">
        <v>300</v>
      </c>
      <c r="B3944" s="353" t="s">
        <v>317</v>
      </c>
      <c r="C3944" s="441">
        <f t="shared" si="3343"/>
        <v>20000</v>
      </c>
      <c r="D3944" s="397">
        <v>8000000</v>
      </c>
      <c r="E3944" s="468">
        <f t="shared" ref="E3944:G3944" si="3382">E40</f>
        <v>0</v>
      </c>
      <c r="F3944" s="468">
        <f t="shared" si="3382"/>
        <v>0</v>
      </c>
      <c r="G3944" s="469">
        <f t="shared" si="3382"/>
        <v>0</v>
      </c>
      <c r="H3944" s="397"/>
      <c r="I3944" s="476">
        <f t="shared" si="3345"/>
        <v>22</v>
      </c>
      <c r="J3944" s="476">
        <f t="shared" si="3346"/>
        <v>1</v>
      </c>
      <c r="K3944" s="358">
        <v>0</v>
      </c>
      <c r="L3944" s="358">
        <v>0</v>
      </c>
      <c r="M3944" s="358">
        <v>0</v>
      </c>
      <c r="N3944" s="358">
        <v>0</v>
      </c>
      <c r="O3944" s="358">
        <f>IF(O3700,0,$D3944*(1+'General Inputs'!$C$4)^(O$3906-$K$3906))*'General Inputs'!$C$6</f>
        <v>1298918.5919999999</v>
      </c>
      <c r="P3944" s="358">
        <f>IF(P3700,0,$D3944*(1+'General Inputs'!$C$4)^(P$3906-$K$3906))*'General Inputs'!$C$6</f>
        <v>1324896.9638399999</v>
      </c>
      <c r="Q3944" s="358">
        <f>IF(Q3700,0,$D3944*(1+'General Inputs'!$C$4)^(Q$3906-$K$3906))*'General Inputs'!$C$6</f>
        <v>1351394.9031168001</v>
      </c>
      <c r="R3944" s="358">
        <f>IF(R3700,0,$D3944*(1+'General Inputs'!$C$4)^(R$3906-$K$3906))*'General Inputs'!$C$6</f>
        <v>1378422.8011791357</v>
      </c>
      <c r="S3944" s="358">
        <f>IF(S3700,0,$D3944*(1+'General Inputs'!$C$4)^(S$3906-$K$3906))*'General Inputs'!$C$6</f>
        <v>1405991.2572027186</v>
      </c>
      <c r="T3944" s="358">
        <f>IF(T3700,0,$D3944*(1+'General Inputs'!$C$4)^(T$3906-$K$3906))*'General Inputs'!$C$6</f>
        <v>1434111.082346773</v>
      </c>
      <c r="U3944" s="358">
        <f>IF(U3700,0,$D3944*(1+'General Inputs'!$C$4)^(U$3906-$K$3906))*'General Inputs'!$C$6</f>
        <v>1462793.3039937085</v>
      </c>
      <c r="V3944" s="358">
        <f>IF(V3700,0,$D3944*(1+'General Inputs'!$C$4)^(V$3906-$K$3906))*'General Inputs'!$C$6</f>
        <v>1492049.1700735826</v>
      </c>
      <c r="W3944" s="358">
        <f>IF(W3700,0,$D3944*(1+'General Inputs'!$C$4)^(W$3906-$K$3906))*'General Inputs'!$C$6</f>
        <v>1521890.1534750543</v>
      </c>
      <c r="X3944" s="358">
        <f>IF(X3700,0,$D3944*(1+'General Inputs'!$C$4)^(X$3906-$K$3906))*'General Inputs'!$C$6</f>
        <v>1552327.9565445553</v>
      </c>
      <c r="Y3944" s="358">
        <f>IF(Y3700,0,$D3944*(1+'General Inputs'!$C$4)^(Y$3906-$K$3906))*'General Inputs'!$C$6</f>
        <v>1583374.5156754467</v>
      </c>
      <c r="Z3944" s="358">
        <f>IF(Z3700,0,$D3944*(1+'General Inputs'!$C$4)^(Z$3906-$K$3906))*'General Inputs'!$C$6</f>
        <v>1615042.0059889548</v>
      </c>
      <c r="AA3944" s="358">
        <f>IF(AA3700,0,$D3944*(1+'General Inputs'!$C$4)^(AA$3906-$K$3906))*'General Inputs'!$C$6</f>
        <v>1647342.8461087344</v>
      </c>
      <c r="AB3944" s="358">
        <f>IF(AB3700,0,$D3944*(1+'General Inputs'!$C$4)^(AB$3906-$K$3906))*'General Inputs'!$C$6</f>
        <v>1680289.7030309094</v>
      </c>
      <c r="AC3944" s="358">
        <f>IF(AC3700,0,$D3944*(1+'General Inputs'!$C$4)^(AC$3906-$K$3906))*'General Inputs'!$C$6</f>
        <v>1713895.4970915273</v>
      </c>
      <c r="AD3944" s="358">
        <f>IF(AD3700,0,$D3944*(1+'General Inputs'!$C$4)^(AD$3906-$K$3906))*'General Inputs'!$C$6</f>
        <v>1748173.4070333578</v>
      </c>
      <c r="AE3944" s="358">
        <f>IF(AE3700,0,$D3944*(1+'General Inputs'!$C$4)^(AE$3906-$K$3906))*'General Inputs'!$C$6</f>
        <v>1783136.8751740248</v>
      </c>
      <c r="AF3944" s="358">
        <f>IF(AF3700,0,$D3944*(1+'General Inputs'!$C$4)^(AF$3906-$K$3906))*'General Inputs'!$C$6</f>
        <v>1818799.6126775055</v>
      </c>
      <c r="AG3944" s="358">
        <f>IF(AG3700,0,$D3944*(1+'General Inputs'!$C$4)^(AG$3906-$K$3906))*'General Inputs'!$C$6</f>
        <v>1855175.6049310556</v>
      </c>
      <c r="AH3944" s="358">
        <f>IF(AH3700,0,$D3944*(1+'General Inputs'!$C$4)^(AH$3906-$K$3906))*'General Inputs'!$C$6</f>
        <v>1892279.1170296762</v>
      </c>
      <c r="AI3944" s="358">
        <f>IF(AI3700,0,$D3944*(1+'General Inputs'!$C$4)^(AI$3906-$K$3906))*'General Inputs'!$C$6</f>
        <v>1930124.6993702701</v>
      </c>
      <c r="AJ3944" s="358">
        <f>IF(AJ3700,0,$D3944*(1+'General Inputs'!$C$4)^(AJ$3906-$K$3906))*'General Inputs'!$C$6</f>
        <v>1968727.1933576753</v>
      </c>
    </row>
    <row r="3945" spans="1:36" x14ac:dyDescent="0.25">
      <c r="A3945" s="353" t="s">
        <v>292</v>
      </c>
      <c r="B3945" s="353" t="s">
        <v>293</v>
      </c>
      <c r="C3945" s="441">
        <f t="shared" si="3343"/>
        <v>20000</v>
      </c>
      <c r="D3945" s="397">
        <v>8000000</v>
      </c>
      <c r="E3945" s="468">
        <f t="shared" ref="E3945:G3945" si="3383">E41</f>
        <v>0</v>
      </c>
      <c r="F3945" s="468">
        <f t="shared" si="3383"/>
        <v>0</v>
      </c>
      <c r="G3945" s="469">
        <f t="shared" si="3383"/>
        <v>0</v>
      </c>
      <c r="H3945" s="397"/>
      <c r="I3945" s="476">
        <f t="shared" si="3345"/>
        <v>22</v>
      </c>
      <c r="J3945" s="476">
        <f t="shared" si="3346"/>
        <v>1</v>
      </c>
      <c r="K3945" s="358">
        <v>0</v>
      </c>
      <c r="L3945" s="358">
        <v>0</v>
      </c>
      <c r="M3945" s="358">
        <v>0</v>
      </c>
      <c r="N3945" s="358">
        <v>0</v>
      </c>
      <c r="O3945" s="358">
        <f>IF(O3701,0,$D3945*(1+'General Inputs'!$C$4)^(O$3906-$K$3906))*'General Inputs'!$C$6</f>
        <v>1298918.5919999999</v>
      </c>
      <c r="P3945" s="358">
        <f>IF(P3701,0,$D3945*(1+'General Inputs'!$C$4)^(P$3906-$K$3906))*'General Inputs'!$C$6</f>
        <v>1324896.9638399999</v>
      </c>
      <c r="Q3945" s="358">
        <f>IF(Q3701,0,$D3945*(1+'General Inputs'!$C$4)^(Q$3906-$K$3906))*'General Inputs'!$C$6</f>
        <v>1351394.9031168001</v>
      </c>
      <c r="R3945" s="358">
        <f>IF(R3701,0,$D3945*(1+'General Inputs'!$C$4)^(R$3906-$K$3906))*'General Inputs'!$C$6</f>
        <v>1378422.8011791357</v>
      </c>
      <c r="S3945" s="358">
        <f>IF(S3701,0,$D3945*(1+'General Inputs'!$C$4)^(S$3906-$K$3906))*'General Inputs'!$C$6</f>
        <v>1405991.2572027186</v>
      </c>
      <c r="T3945" s="358">
        <f>IF(T3701,0,$D3945*(1+'General Inputs'!$C$4)^(T$3906-$K$3906))*'General Inputs'!$C$6</f>
        <v>1434111.082346773</v>
      </c>
      <c r="U3945" s="358">
        <f>IF(U3701,0,$D3945*(1+'General Inputs'!$C$4)^(U$3906-$K$3906))*'General Inputs'!$C$6</f>
        <v>1462793.3039937085</v>
      </c>
      <c r="V3945" s="358">
        <f>IF(V3701,0,$D3945*(1+'General Inputs'!$C$4)^(V$3906-$K$3906))*'General Inputs'!$C$6</f>
        <v>1492049.1700735826</v>
      </c>
      <c r="W3945" s="358">
        <f>IF(W3701,0,$D3945*(1+'General Inputs'!$C$4)^(W$3906-$K$3906))*'General Inputs'!$C$6</f>
        <v>1521890.1534750543</v>
      </c>
      <c r="X3945" s="358">
        <f>IF(X3701,0,$D3945*(1+'General Inputs'!$C$4)^(X$3906-$K$3906))*'General Inputs'!$C$6</f>
        <v>1552327.9565445553</v>
      </c>
      <c r="Y3945" s="358">
        <f>IF(Y3701,0,$D3945*(1+'General Inputs'!$C$4)^(Y$3906-$K$3906))*'General Inputs'!$C$6</f>
        <v>1583374.5156754467</v>
      </c>
      <c r="Z3945" s="358">
        <f>IF(Z3701,0,$D3945*(1+'General Inputs'!$C$4)^(Z$3906-$K$3906))*'General Inputs'!$C$6</f>
        <v>1615042.0059889548</v>
      </c>
      <c r="AA3945" s="358">
        <f>IF(AA3701,0,$D3945*(1+'General Inputs'!$C$4)^(AA$3906-$K$3906))*'General Inputs'!$C$6</f>
        <v>1647342.8461087344</v>
      </c>
      <c r="AB3945" s="358">
        <f>IF(AB3701,0,$D3945*(1+'General Inputs'!$C$4)^(AB$3906-$K$3906))*'General Inputs'!$C$6</f>
        <v>1680289.7030309094</v>
      </c>
      <c r="AC3945" s="358">
        <f>IF(AC3701,0,$D3945*(1+'General Inputs'!$C$4)^(AC$3906-$K$3906))*'General Inputs'!$C$6</f>
        <v>1713895.4970915273</v>
      </c>
      <c r="AD3945" s="358">
        <f>IF(AD3701,0,$D3945*(1+'General Inputs'!$C$4)^(AD$3906-$K$3906))*'General Inputs'!$C$6</f>
        <v>1748173.4070333578</v>
      </c>
      <c r="AE3945" s="358">
        <f>IF(AE3701,0,$D3945*(1+'General Inputs'!$C$4)^(AE$3906-$K$3906))*'General Inputs'!$C$6</f>
        <v>1783136.8751740248</v>
      </c>
      <c r="AF3945" s="358">
        <f>IF(AF3701,0,$D3945*(1+'General Inputs'!$C$4)^(AF$3906-$K$3906))*'General Inputs'!$C$6</f>
        <v>1818799.6126775055</v>
      </c>
      <c r="AG3945" s="358">
        <f>IF(AG3701,0,$D3945*(1+'General Inputs'!$C$4)^(AG$3906-$K$3906))*'General Inputs'!$C$6</f>
        <v>1855175.6049310556</v>
      </c>
      <c r="AH3945" s="358">
        <f>IF(AH3701,0,$D3945*(1+'General Inputs'!$C$4)^(AH$3906-$K$3906))*'General Inputs'!$C$6</f>
        <v>1892279.1170296762</v>
      </c>
      <c r="AI3945" s="358">
        <f>IF(AI3701,0,$D3945*(1+'General Inputs'!$C$4)^(AI$3906-$K$3906))*'General Inputs'!$C$6</f>
        <v>1930124.6993702701</v>
      </c>
      <c r="AJ3945" s="358">
        <f>IF(AJ3701,0,$D3945*(1+'General Inputs'!$C$4)^(AJ$3906-$K$3906))*'General Inputs'!$C$6</f>
        <v>1968727.1933576753</v>
      </c>
    </row>
    <row r="3946" spans="1:36" x14ac:dyDescent="0.25">
      <c r="A3946" s="353" t="s">
        <v>232</v>
      </c>
      <c r="B3946" s="353" t="s">
        <v>368</v>
      </c>
      <c r="C3946" s="441">
        <f t="shared" si="3343"/>
        <v>20000</v>
      </c>
      <c r="D3946" s="397">
        <v>8000000</v>
      </c>
      <c r="E3946" s="468">
        <f t="shared" ref="E3946:G3946" si="3384">E42</f>
        <v>0</v>
      </c>
      <c r="F3946" s="468">
        <f t="shared" si="3384"/>
        <v>0</v>
      </c>
      <c r="G3946" s="469">
        <f t="shared" si="3384"/>
        <v>0</v>
      </c>
      <c r="H3946" s="397"/>
      <c r="I3946" s="476">
        <f t="shared" si="3345"/>
        <v>22</v>
      </c>
      <c r="J3946" s="476">
        <f t="shared" si="3346"/>
        <v>1</v>
      </c>
      <c r="K3946" s="358">
        <v>0</v>
      </c>
      <c r="L3946" s="358">
        <v>0</v>
      </c>
      <c r="M3946" s="358">
        <v>0</v>
      </c>
      <c r="N3946" s="358">
        <v>0</v>
      </c>
      <c r="O3946" s="358">
        <f>IF(O3702,0,$D3946*(1+'General Inputs'!$C$4)^(O$3906-$K$3906))*'General Inputs'!$C$6</f>
        <v>1298918.5919999999</v>
      </c>
      <c r="P3946" s="358">
        <f>IF(P3702,0,$D3946*(1+'General Inputs'!$C$4)^(P$3906-$K$3906))*'General Inputs'!$C$6</f>
        <v>1324896.9638399999</v>
      </c>
      <c r="Q3946" s="358">
        <f>IF(Q3702,0,$D3946*(1+'General Inputs'!$C$4)^(Q$3906-$K$3906))*'General Inputs'!$C$6</f>
        <v>1351394.9031168001</v>
      </c>
      <c r="R3946" s="358">
        <f>IF(R3702,0,$D3946*(1+'General Inputs'!$C$4)^(R$3906-$K$3906))*'General Inputs'!$C$6</f>
        <v>1378422.8011791357</v>
      </c>
      <c r="S3946" s="358">
        <f>IF(S3702,0,$D3946*(1+'General Inputs'!$C$4)^(S$3906-$K$3906))*'General Inputs'!$C$6</f>
        <v>1405991.2572027186</v>
      </c>
      <c r="T3946" s="358">
        <f>IF(T3702,0,$D3946*(1+'General Inputs'!$C$4)^(T$3906-$K$3906))*'General Inputs'!$C$6</f>
        <v>1434111.082346773</v>
      </c>
      <c r="U3946" s="358">
        <f>IF(U3702,0,$D3946*(1+'General Inputs'!$C$4)^(U$3906-$K$3906))*'General Inputs'!$C$6</f>
        <v>1462793.3039937085</v>
      </c>
      <c r="V3946" s="358">
        <f>IF(V3702,0,$D3946*(1+'General Inputs'!$C$4)^(V$3906-$K$3906))*'General Inputs'!$C$6</f>
        <v>1492049.1700735826</v>
      </c>
      <c r="W3946" s="358">
        <f>IF(W3702,0,$D3946*(1+'General Inputs'!$C$4)^(W$3906-$K$3906))*'General Inputs'!$C$6</f>
        <v>1521890.1534750543</v>
      </c>
      <c r="X3946" s="358">
        <f>IF(X3702,0,$D3946*(1+'General Inputs'!$C$4)^(X$3906-$K$3906))*'General Inputs'!$C$6</f>
        <v>1552327.9565445553</v>
      </c>
      <c r="Y3946" s="358">
        <f>IF(Y3702,0,$D3946*(1+'General Inputs'!$C$4)^(Y$3906-$K$3906))*'General Inputs'!$C$6</f>
        <v>1583374.5156754467</v>
      </c>
      <c r="Z3946" s="358">
        <f>IF(Z3702,0,$D3946*(1+'General Inputs'!$C$4)^(Z$3906-$K$3906))*'General Inputs'!$C$6</f>
        <v>1615042.0059889548</v>
      </c>
      <c r="AA3946" s="358">
        <f>IF(AA3702,0,$D3946*(1+'General Inputs'!$C$4)^(AA$3906-$K$3906))*'General Inputs'!$C$6</f>
        <v>1647342.8461087344</v>
      </c>
      <c r="AB3946" s="358">
        <f>IF(AB3702,0,$D3946*(1+'General Inputs'!$C$4)^(AB$3906-$K$3906))*'General Inputs'!$C$6</f>
        <v>1680289.7030309094</v>
      </c>
      <c r="AC3946" s="358">
        <f>IF(AC3702,0,$D3946*(1+'General Inputs'!$C$4)^(AC$3906-$K$3906))*'General Inputs'!$C$6</f>
        <v>1713895.4970915273</v>
      </c>
      <c r="AD3946" s="358">
        <f>IF(AD3702,0,$D3946*(1+'General Inputs'!$C$4)^(AD$3906-$K$3906))*'General Inputs'!$C$6</f>
        <v>1748173.4070333578</v>
      </c>
      <c r="AE3946" s="358">
        <f>IF(AE3702,0,$D3946*(1+'General Inputs'!$C$4)^(AE$3906-$K$3906))*'General Inputs'!$C$6</f>
        <v>1783136.8751740248</v>
      </c>
      <c r="AF3946" s="358">
        <f>IF(AF3702,0,$D3946*(1+'General Inputs'!$C$4)^(AF$3906-$K$3906))*'General Inputs'!$C$6</f>
        <v>1818799.6126775055</v>
      </c>
      <c r="AG3946" s="358">
        <f>IF(AG3702,0,$D3946*(1+'General Inputs'!$C$4)^(AG$3906-$K$3906))*'General Inputs'!$C$6</f>
        <v>1855175.6049310556</v>
      </c>
      <c r="AH3946" s="358">
        <f>IF(AH3702,0,$D3946*(1+'General Inputs'!$C$4)^(AH$3906-$K$3906))*'General Inputs'!$C$6</f>
        <v>1892279.1170296762</v>
      </c>
      <c r="AI3946" s="358">
        <f>IF(AI3702,0,$D3946*(1+'General Inputs'!$C$4)^(AI$3906-$K$3906))*'General Inputs'!$C$6</f>
        <v>1930124.6993702701</v>
      </c>
      <c r="AJ3946" s="358">
        <f>IF(AJ3702,0,$D3946*(1+'General Inputs'!$C$4)^(AJ$3906-$K$3906))*'General Inputs'!$C$6</f>
        <v>1968727.1933576753</v>
      </c>
    </row>
    <row r="3947" spans="1:36" x14ac:dyDescent="0.25">
      <c r="A3947" s="353" t="s">
        <v>232</v>
      </c>
      <c r="B3947" s="353" t="s">
        <v>364</v>
      </c>
      <c r="C3947" s="441">
        <f t="shared" si="3343"/>
        <v>20000</v>
      </c>
      <c r="D3947" s="397">
        <v>8000000</v>
      </c>
      <c r="E3947" s="468">
        <f t="shared" ref="E3947:G3947" si="3385">E43</f>
        <v>0</v>
      </c>
      <c r="F3947" s="468">
        <f t="shared" si="3385"/>
        <v>0</v>
      </c>
      <c r="G3947" s="469">
        <f t="shared" si="3385"/>
        <v>0</v>
      </c>
      <c r="H3947" s="397"/>
      <c r="I3947" s="476">
        <f t="shared" si="3345"/>
        <v>22</v>
      </c>
      <c r="J3947" s="476">
        <f t="shared" si="3346"/>
        <v>1</v>
      </c>
      <c r="K3947" s="358">
        <v>0</v>
      </c>
      <c r="L3947" s="358">
        <v>0</v>
      </c>
      <c r="M3947" s="358">
        <v>0</v>
      </c>
      <c r="N3947" s="358">
        <v>0</v>
      </c>
      <c r="O3947" s="358">
        <f>IF(O3703,0,$D3947*(1+'General Inputs'!$C$4)^(O$3906-$K$3906))*'General Inputs'!$C$6</f>
        <v>1298918.5919999999</v>
      </c>
      <c r="P3947" s="358">
        <f>IF(P3703,0,$D3947*(1+'General Inputs'!$C$4)^(P$3906-$K$3906))*'General Inputs'!$C$6</f>
        <v>1324896.9638399999</v>
      </c>
      <c r="Q3947" s="358">
        <f>IF(Q3703,0,$D3947*(1+'General Inputs'!$C$4)^(Q$3906-$K$3906))*'General Inputs'!$C$6</f>
        <v>1351394.9031168001</v>
      </c>
      <c r="R3947" s="358">
        <f>IF(R3703,0,$D3947*(1+'General Inputs'!$C$4)^(R$3906-$K$3906))*'General Inputs'!$C$6</f>
        <v>1378422.8011791357</v>
      </c>
      <c r="S3947" s="358">
        <f>IF(S3703,0,$D3947*(1+'General Inputs'!$C$4)^(S$3906-$K$3906))*'General Inputs'!$C$6</f>
        <v>1405991.2572027186</v>
      </c>
      <c r="T3947" s="358">
        <f>IF(T3703,0,$D3947*(1+'General Inputs'!$C$4)^(T$3906-$K$3906))*'General Inputs'!$C$6</f>
        <v>1434111.082346773</v>
      </c>
      <c r="U3947" s="358">
        <f>IF(U3703,0,$D3947*(1+'General Inputs'!$C$4)^(U$3906-$K$3906))*'General Inputs'!$C$6</f>
        <v>1462793.3039937085</v>
      </c>
      <c r="V3947" s="358">
        <f>IF(V3703,0,$D3947*(1+'General Inputs'!$C$4)^(V$3906-$K$3906))*'General Inputs'!$C$6</f>
        <v>1492049.1700735826</v>
      </c>
      <c r="W3947" s="358">
        <f>IF(W3703,0,$D3947*(1+'General Inputs'!$C$4)^(W$3906-$K$3906))*'General Inputs'!$C$6</f>
        <v>1521890.1534750543</v>
      </c>
      <c r="X3947" s="358">
        <f>IF(X3703,0,$D3947*(1+'General Inputs'!$C$4)^(X$3906-$K$3906))*'General Inputs'!$C$6</f>
        <v>1552327.9565445553</v>
      </c>
      <c r="Y3947" s="358">
        <f>IF(Y3703,0,$D3947*(1+'General Inputs'!$C$4)^(Y$3906-$K$3906))*'General Inputs'!$C$6</f>
        <v>1583374.5156754467</v>
      </c>
      <c r="Z3947" s="358">
        <f>IF(Z3703,0,$D3947*(1+'General Inputs'!$C$4)^(Z$3906-$K$3906))*'General Inputs'!$C$6</f>
        <v>1615042.0059889548</v>
      </c>
      <c r="AA3947" s="358">
        <f>IF(AA3703,0,$D3947*(1+'General Inputs'!$C$4)^(AA$3906-$K$3906))*'General Inputs'!$C$6</f>
        <v>1647342.8461087344</v>
      </c>
      <c r="AB3947" s="358">
        <f>IF(AB3703,0,$D3947*(1+'General Inputs'!$C$4)^(AB$3906-$K$3906))*'General Inputs'!$C$6</f>
        <v>1680289.7030309094</v>
      </c>
      <c r="AC3947" s="358">
        <f>IF(AC3703,0,$D3947*(1+'General Inputs'!$C$4)^(AC$3906-$K$3906))*'General Inputs'!$C$6</f>
        <v>1713895.4970915273</v>
      </c>
      <c r="AD3947" s="358">
        <f>IF(AD3703,0,$D3947*(1+'General Inputs'!$C$4)^(AD$3906-$K$3906))*'General Inputs'!$C$6</f>
        <v>1748173.4070333578</v>
      </c>
      <c r="AE3947" s="358">
        <f>IF(AE3703,0,$D3947*(1+'General Inputs'!$C$4)^(AE$3906-$K$3906))*'General Inputs'!$C$6</f>
        <v>1783136.8751740248</v>
      </c>
      <c r="AF3947" s="358">
        <f>IF(AF3703,0,$D3947*(1+'General Inputs'!$C$4)^(AF$3906-$K$3906))*'General Inputs'!$C$6</f>
        <v>1818799.6126775055</v>
      </c>
      <c r="AG3947" s="358">
        <f>IF(AG3703,0,$D3947*(1+'General Inputs'!$C$4)^(AG$3906-$K$3906))*'General Inputs'!$C$6</f>
        <v>1855175.6049310556</v>
      </c>
      <c r="AH3947" s="358">
        <f>IF(AH3703,0,$D3947*(1+'General Inputs'!$C$4)^(AH$3906-$K$3906))*'General Inputs'!$C$6</f>
        <v>1892279.1170296762</v>
      </c>
      <c r="AI3947" s="358">
        <f>IF(AI3703,0,$D3947*(1+'General Inputs'!$C$4)^(AI$3906-$K$3906))*'General Inputs'!$C$6</f>
        <v>1930124.6993702701</v>
      </c>
      <c r="AJ3947" s="358">
        <f>IF(AJ3703,0,$D3947*(1+'General Inputs'!$C$4)^(AJ$3906-$K$3906))*'General Inputs'!$C$6</f>
        <v>1968727.1933576753</v>
      </c>
    </row>
    <row r="3948" spans="1:36" x14ac:dyDescent="0.25">
      <c r="A3948" s="353" t="s">
        <v>233</v>
      </c>
      <c r="B3948" s="353" t="s">
        <v>385</v>
      </c>
      <c r="C3948" s="441">
        <f t="shared" si="3343"/>
        <v>20000</v>
      </c>
      <c r="D3948" s="397">
        <v>8000000</v>
      </c>
      <c r="E3948" s="468">
        <f t="shared" ref="E3948:G3948" si="3386">E44</f>
        <v>0</v>
      </c>
      <c r="F3948" s="468">
        <f t="shared" si="3386"/>
        <v>0</v>
      </c>
      <c r="G3948" s="469">
        <f t="shared" si="3386"/>
        <v>0</v>
      </c>
      <c r="H3948" s="397"/>
      <c r="I3948" s="476">
        <f t="shared" si="3345"/>
        <v>22</v>
      </c>
      <c r="J3948" s="476">
        <f t="shared" si="3346"/>
        <v>1</v>
      </c>
      <c r="K3948" s="358">
        <v>0</v>
      </c>
      <c r="L3948" s="358">
        <v>0</v>
      </c>
      <c r="M3948" s="358">
        <v>0</v>
      </c>
      <c r="N3948" s="358">
        <v>0</v>
      </c>
      <c r="O3948" s="358">
        <f>IF(O3704,0,$D3948*(1+'General Inputs'!$C$4)^(O$3906-$K$3906))*'General Inputs'!$C$6</f>
        <v>1298918.5919999999</v>
      </c>
      <c r="P3948" s="358">
        <f>IF(P3704,0,$D3948*(1+'General Inputs'!$C$4)^(P$3906-$K$3906))*'General Inputs'!$C$6</f>
        <v>1324896.9638399999</v>
      </c>
      <c r="Q3948" s="358">
        <f>IF(Q3704,0,$D3948*(1+'General Inputs'!$C$4)^(Q$3906-$K$3906))*'General Inputs'!$C$6</f>
        <v>1351394.9031168001</v>
      </c>
      <c r="R3948" s="358">
        <f>IF(R3704,0,$D3948*(1+'General Inputs'!$C$4)^(R$3906-$K$3906))*'General Inputs'!$C$6</f>
        <v>1378422.8011791357</v>
      </c>
      <c r="S3948" s="358">
        <f>IF(S3704,0,$D3948*(1+'General Inputs'!$C$4)^(S$3906-$K$3906))*'General Inputs'!$C$6</f>
        <v>1405991.2572027186</v>
      </c>
      <c r="T3948" s="358">
        <f>IF(T3704,0,$D3948*(1+'General Inputs'!$C$4)^(T$3906-$K$3906))*'General Inputs'!$C$6</f>
        <v>1434111.082346773</v>
      </c>
      <c r="U3948" s="358">
        <f>IF(U3704,0,$D3948*(1+'General Inputs'!$C$4)^(U$3906-$K$3906))*'General Inputs'!$C$6</f>
        <v>1462793.3039937085</v>
      </c>
      <c r="V3948" s="358">
        <f>IF(V3704,0,$D3948*(1+'General Inputs'!$C$4)^(V$3906-$K$3906))*'General Inputs'!$C$6</f>
        <v>1492049.1700735826</v>
      </c>
      <c r="W3948" s="358">
        <f>IF(W3704,0,$D3948*(1+'General Inputs'!$C$4)^(W$3906-$K$3906))*'General Inputs'!$C$6</f>
        <v>1521890.1534750543</v>
      </c>
      <c r="X3948" s="358">
        <f>IF(X3704,0,$D3948*(1+'General Inputs'!$C$4)^(X$3906-$K$3906))*'General Inputs'!$C$6</f>
        <v>1552327.9565445553</v>
      </c>
      <c r="Y3948" s="358">
        <f>IF(Y3704,0,$D3948*(1+'General Inputs'!$C$4)^(Y$3906-$K$3906))*'General Inputs'!$C$6</f>
        <v>1583374.5156754467</v>
      </c>
      <c r="Z3948" s="358">
        <f>IF(Z3704,0,$D3948*(1+'General Inputs'!$C$4)^(Z$3906-$K$3906))*'General Inputs'!$C$6</f>
        <v>1615042.0059889548</v>
      </c>
      <c r="AA3948" s="358">
        <f>IF(AA3704,0,$D3948*(1+'General Inputs'!$C$4)^(AA$3906-$K$3906))*'General Inputs'!$C$6</f>
        <v>1647342.8461087344</v>
      </c>
      <c r="AB3948" s="358">
        <f>IF(AB3704,0,$D3948*(1+'General Inputs'!$C$4)^(AB$3906-$K$3906))*'General Inputs'!$C$6</f>
        <v>1680289.7030309094</v>
      </c>
      <c r="AC3948" s="358">
        <f>IF(AC3704,0,$D3948*(1+'General Inputs'!$C$4)^(AC$3906-$K$3906))*'General Inputs'!$C$6</f>
        <v>1713895.4970915273</v>
      </c>
      <c r="AD3948" s="358">
        <f>IF(AD3704,0,$D3948*(1+'General Inputs'!$C$4)^(AD$3906-$K$3906))*'General Inputs'!$C$6</f>
        <v>1748173.4070333578</v>
      </c>
      <c r="AE3948" s="358">
        <f>IF(AE3704,0,$D3948*(1+'General Inputs'!$C$4)^(AE$3906-$K$3906))*'General Inputs'!$C$6</f>
        <v>1783136.8751740248</v>
      </c>
      <c r="AF3948" s="358">
        <f>IF(AF3704,0,$D3948*(1+'General Inputs'!$C$4)^(AF$3906-$K$3906))*'General Inputs'!$C$6</f>
        <v>1818799.6126775055</v>
      </c>
      <c r="AG3948" s="358">
        <f>IF(AG3704,0,$D3948*(1+'General Inputs'!$C$4)^(AG$3906-$K$3906))*'General Inputs'!$C$6</f>
        <v>1855175.6049310556</v>
      </c>
      <c r="AH3948" s="358">
        <f>IF(AH3704,0,$D3948*(1+'General Inputs'!$C$4)^(AH$3906-$K$3906))*'General Inputs'!$C$6</f>
        <v>1892279.1170296762</v>
      </c>
      <c r="AI3948" s="358">
        <f>IF(AI3704,0,$D3948*(1+'General Inputs'!$C$4)^(AI$3906-$K$3906))*'General Inputs'!$C$6</f>
        <v>1930124.6993702701</v>
      </c>
      <c r="AJ3948" s="358">
        <f>IF(AJ3704,0,$D3948*(1+'General Inputs'!$C$4)^(AJ$3906-$K$3906))*'General Inputs'!$C$6</f>
        <v>1968727.1933576753</v>
      </c>
    </row>
    <row r="3949" spans="1:36" x14ac:dyDescent="0.25">
      <c r="A3949" s="353" t="s">
        <v>436</v>
      </c>
      <c r="B3949" s="353" t="s">
        <v>437</v>
      </c>
      <c r="C3949" s="441">
        <f t="shared" si="3343"/>
        <v>42000</v>
      </c>
      <c r="D3949" s="397">
        <v>20000000</v>
      </c>
      <c r="E3949" s="468">
        <f t="shared" ref="E3949:G3949" si="3387">E45</f>
        <v>0</v>
      </c>
      <c r="F3949" s="468">
        <f t="shared" si="3387"/>
        <v>0</v>
      </c>
      <c r="G3949" s="469">
        <f t="shared" si="3387"/>
        <v>0</v>
      </c>
      <c r="H3949" s="397"/>
      <c r="I3949" s="476">
        <f t="shared" si="3345"/>
        <v>22</v>
      </c>
      <c r="J3949" s="476">
        <f t="shared" si="3346"/>
        <v>1</v>
      </c>
      <c r="K3949" s="358">
        <v>0</v>
      </c>
      <c r="L3949" s="358">
        <v>0</v>
      </c>
      <c r="M3949" s="358">
        <v>0</v>
      </c>
      <c r="N3949" s="358">
        <v>0</v>
      </c>
      <c r="O3949" s="358">
        <f>IF(O3705,0,$D3949*(1+'General Inputs'!$C$4)^(O$3906-$K$3906))*'General Inputs'!$C$6</f>
        <v>3247296.48</v>
      </c>
      <c r="P3949" s="358">
        <f>IF(P3705,0,$D3949*(1+'General Inputs'!$C$4)^(P$3906-$K$3906))*'General Inputs'!$C$6</f>
        <v>3312242.4095999999</v>
      </c>
      <c r="Q3949" s="358">
        <f>IF(Q3705,0,$D3949*(1+'General Inputs'!$C$4)^(Q$3906-$K$3906))*'General Inputs'!$C$6</f>
        <v>3378487.2577920002</v>
      </c>
      <c r="R3949" s="358">
        <f>IF(R3705,0,$D3949*(1+'General Inputs'!$C$4)^(R$3906-$K$3906))*'General Inputs'!$C$6</f>
        <v>3446057.0029478394</v>
      </c>
      <c r="S3949" s="358">
        <f>IF(S3705,0,$D3949*(1+'General Inputs'!$C$4)^(S$3906-$K$3906))*'General Inputs'!$C$6</f>
        <v>3514978.1430067965</v>
      </c>
      <c r="T3949" s="358">
        <f>IF(T3705,0,$D3949*(1+'General Inputs'!$C$4)^(T$3906-$K$3906))*'General Inputs'!$C$6</f>
        <v>3585277.7058669324</v>
      </c>
      <c r="U3949" s="358">
        <f>IF(U3705,0,$D3949*(1+'General Inputs'!$C$4)^(U$3906-$K$3906))*'General Inputs'!$C$6</f>
        <v>3656983.2599842711</v>
      </c>
      <c r="V3949" s="358">
        <f>IF(V3705,0,$D3949*(1+'General Inputs'!$C$4)^(V$3906-$K$3906))*'General Inputs'!$C$6</f>
        <v>3730122.925183956</v>
      </c>
      <c r="W3949" s="358">
        <f>IF(W3705,0,$D3949*(1+'General Inputs'!$C$4)^(W$3906-$K$3906))*'General Inputs'!$C$6</f>
        <v>3804725.3836876354</v>
      </c>
      <c r="X3949" s="358">
        <f>IF(X3705,0,$D3949*(1+'General Inputs'!$C$4)^(X$3906-$K$3906))*'General Inputs'!$C$6</f>
        <v>3880819.8913613884</v>
      </c>
      <c r="Y3949" s="358">
        <f>IF(Y3705,0,$D3949*(1+'General Inputs'!$C$4)^(Y$3906-$K$3906))*'General Inputs'!$C$6</f>
        <v>3958436.2891886164</v>
      </c>
      <c r="Z3949" s="358">
        <f>IF(Z3705,0,$D3949*(1+'General Inputs'!$C$4)^(Z$3906-$K$3906))*'General Inputs'!$C$6</f>
        <v>4037605.0149723873</v>
      </c>
      <c r="AA3949" s="358">
        <f>IF(AA3705,0,$D3949*(1+'General Inputs'!$C$4)^(AA$3906-$K$3906))*'General Inputs'!$C$6</f>
        <v>4118357.1152718356</v>
      </c>
      <c r="AB3949" s="358">
        <f>IF(AB3705,0,$D3949*(1+'General Inputs'!$C$4)^(AB$3906-$K$3906))*'General Inputs'!$C$6</f>
        <v>4200724.2575772731</v>
      </c>
      <c r="AC3949" s="358">
        <f>IF(AC3705,0,$D3949*(1+'General Inputs'!$C$4)^(AC$3906-$K$3906))*'General Inputs'!$C$6</f>
        <v>4284738.7427288182</v>
      </c>
      <c r="AD3949" s="358">
        <f>IF(AD3705,0,$D3949*(1+'General Inputs'!$C$4)^(AD$3906-$K$3906))*'General Inputs'!$C$6</f>
        <v>4370433.5175833944</v>
      </c>
      <c r="AE3949" s="358">
        <f>IF(AE3705,0,$D3949*(1+'General Inputs'!$C$4)^(AE$3906-$K$3906))*'General Inputs'!$C$6</f>
        <v>4457842.1879350627</v>
      </c>
      <c r="AF3949" s="358">
        <f>IF(AF3705,0,$D3949*(1+'General Inputs'!$C$4)^(AF$3906-$K$3906))*'General Inputs'!$C$6</f>
        <v>4546999.0316937631</v>
      </c>
      <c r="AG3949" s="358">
        <f>IF(AG3705,0,$D3949*(1+'General Inputs'!$C$4)^(AG$3906-$K$3906))*'General Inputs'!$C$6</f>
        <v>4637939.0123276394</v>
      </c>
      <c r="AH3949" s="358">
        <f>IF(AH3705,0,$D3949*(1+'General Inputs'!$C$4)^(AH$3906-$K$3906))*'General Inputs'!$C$6</f>
        <v>4730697.7925741915</v>
      </c>
      <c r="AI3949" s="358">
        <f>IF(AI3705,0,$D3949*(1+'General Inputs'!$C$4)^(AI$3906-$K$3906))*'General Inputs'!$C$6</f>
        <v>4825311.7484256746</v>
      </c>
      <c r="AJ3949" s="358">
        <f>IF(AJ3705,0,$D3949*(1+'General Inputs'!$C$4)^(AJ$3906-$K$3906))*'General Inputs'!$C$6</f>
        <v>4921817.9833941888</v>
      </c>
    </row>
    <row r="3950" spans="1:36" x14ac:dyDescent="0.25">
      <c r="A3950" s="353" t="s">
        <v>463</v>
      </c>
      <c r="B3950" s="353" t="s">
        <v>463</v>
      </c>
      <c r="C3950" s="441">
        <f t="shared" si="3343"/>
        <v>1000</v>
      </c>
      <c r="D3950" s="397">
        <v>500000</v>
      </c>
      <c r="E3950" s="468">
        <f t="shared" ref="E3950:G3950" si="3388">E46</f>
        <v>0</v>
      </c>
      <c r="F3950" s="468">
        <f t="shared" si="3388"/>
        <v>0</v>
      </c>
      <c r="G3950" s="469">
        <f t="shared" si="3388"/>
        <v>0</v>
      </c>
      <c r="H3950" s="397"/>
      <c r="I3950" s="476">
        <f t="shared" si="3345"/>
        <v>22</v>
      </c>
      <c r="J3950" s="476">
        <f t="shared" si="3346"/>
        <v>1</v>
      </c>
      <c r="K3950" s="358">
        <v>0</v>
      </c>
      <c r="L3950" s="358">
        <v>0</v>
      </c>
      <c r="M3950" s="358">
        <v>0</v>
      </c>
      <c r="N3950" s="358">
        <v>0</v>
      </c>
      <c r="O3950" s="358">
        <f>IF(O3706,0,$D3950*(1+'General Inputs'!$C$4)^(O$3906-$K$3906))*'General Inputs'!$C$6</f>
        <v>81182.411999999997</v>
      </c>
      <c r="P3950" s="358">
        <f>IF(P3706,0,$D3950*(1+'General Inputs'!$C$4)^(P$3906-$K$3906))*'General Inputs'!$C$6</f>
        <v>82806.060239999992</v>
      </c>
      <c r="Q3950" s="358">
        <f>IF(Q3706,0,$D3950*(1+'General Inputs'!$C$4)^(Q$3906-$K$3906))*'General Inputs'!$C$6</f>
        <v>84462.181444800008</v>
      </c>
      <c r="R3950" s="358">
        <f>IF(R3706,0,$D3950*(1+'General Inputs'!$C$4)^(R$3906-$K$3906))*'General Inputs'!$C$6</f>
        <v>86151.42507369598</v>
      </c>
      <c r="S3950" s="358">
        <f>IF(S3706,0,$D3950*(1+'General Inputs'!$C$4)^(S$3906-$K$3906))*'General Inputs'!$C$6</f>
        <v>87874.453575169915</v>
      </c>
      <c r="T3950" s="358">
        <f>IF(T3706,0,$D3950*(1+'General Inputs'!$C$4)^(T$3906-$K$3906))*'General Inputs'!$C$6</f>
        <v>89631.942646673313</v>
      </c>
      <c r="U3950" s="358">
        <f>IF(U3706,0,$D3950*(1+'General Inputs'!$C$4)^(U$3906-$K$3906))*'General Inputs'!$C$6</f>
        <v>91424.581499606778</v>
      </c>
      <c r="V3950" s="358">
        <f>IF(V3706,0,$D3950*(1+'General Inputs'!$C$4)^(V$3906-$K$3906))*'General Inputs'!$C$6</f>
        <v>93253.07312959891</v>
      </c>
      <c r="W3950" s="358">
        <f>IF(W3706,0,$D3950*(1+'General Inputs'!$C$4)^(W$3906-$K$3906))*'General Inputs'!$C$6</f>
        <v>95118.134592190894</v>
      </c>
      <c r="X3950" s="358">
        <f>IF(X3706,0,$D3950*(1+'General Inputs'!$C$4)^(X$3906-$K$3906))*'General Inputs'!$C$6</f>
        <v>97020.497284034704</v>
      </c>
      <c r="Y3950" s="358">
        <f>IF(Y3706,0,$D3950*(1+'General Inputs'!$C$4)^(Y$3906-$K$3906))*'General Inputs'!$C$6</f>
        <v>98960.90722971542</v>
      </c>
      <c r="Z3950" s="358">
        <f>IF(Z3706,0,$D3950*(1+'General Inputs'!$C$4)^(Z$3906-$K$3906))*'General Inputs'!$C$6</f>
        <v>100940.12537430967</v>
      </c>
      <c r="AA3950" s="358">
        <f>IF(AA3706,0,$D3950*(1+'General Inputs'!$C$4)^(AA$3906-$K$3906))*'General Inputs'!$C$6</f>
        <v>102958.9278817959</v>
      </c>
      <c r="AB3950" s="358">
        <f>IF(AB3706,0,$D3950*(1+'General Inputs'!$C$4)^(AB$3906-$K$3906))*'General Inputs'!$C$6</f>
        <v>105018.10643943184</v>
      </c>
      <c r="AC3950" s="358">
        <f>IF(AC3706,0,$D3950*(1+'General Inputs'!$C$4)^(AC$3906-$K$3906))*'General Inputs'!$C$6</f>
        <v>107118.46856822046</v>
      </c>
      <c r="AD3950" s="358">
        <f>IF(AD3706,0,$D3950*(1+'General Inputs'!$C$4)^(AD$3906-$K$3906))*'General Inputs'!$C$6</f>
        <v>109260.83793958486</v>
      </c>
      <c r="AE3950" s="358">
        <f>IF(AE3706,0,$D3950*(1+'General Inputs'!$C$4)^(AE$3906-$K$3906))*'General Inputs'!$C$6</f>
        <v>111446.05469837655</v>
      </c>
      <c r="AF3950" s="358">
        <f>IF(AF3706,0,$D3950*(1+'General Inputs'!$C$4)^(AF$3906-$K$3906))*'General Inputs'!$C$6</f>
        <v>113674.97579234409</v>
      </c>
      <c r="AG3950" s="358">
        <f>IF(AG3706,0,$D3950*(1+'General Inputs'!$C$4)^(AG$3906-$K$3906))*'General Inputs'!$C$6</f>
        <v>115948.47530819097</v>
      </c>
      <c r="AH3950" s="358">
        <f>IF(AH3706,0,$D3950*(1+'General Inputs'!$C$4)^(AH$3906-$K$3906))*'General Inputs'!$C$6</f>
        <v>118267.44481435476</v>
      </c>
      <c r="AI3950" s="358">
        <f>IF(AI3706,0,$D3950*(1+'General Inputs'!$C$4)^(AI$3906-$K$3906))*'General Inputs'!$C$6</f>
        <v>120632.79371064188</v>
      </c>
      <c r="AJ3950" s="358">
        <f>IF(AJ3706,0,$D3950*(1+'General Inputs'!$C$4)^(AJ$3906-$K$3906))*'General Inputs'!$C$6</f>
        <v>123045.44958485471</v>
      </c>
    </row>
    <row r="3951" spans="1:36" x14ac:dyDescent="0.25">
      <c r="A3951" s="353" t="s">
        <v>534</v>
      </c>
      <c r="B3951" s="353" t="s">
        <v>534</v>
      </c>
      <c r="C3951" s="441">
        <f t="shared" si="3343"/>
        <v>12500</v>
      </c>
      <c r="D3951" s="397">
        <v>8000000</v>
      </c>
      <c r="E3951" s="468">
        <f t="shared" ref="E3951:G3951" si="3389">E47</f>
        <v>0</v>
      </c>
      <c r="F3951" s="468">
        <f t="shared" si="3389"/>
        <v>0</v>
      </c>
      <c r="G3951" s="469">
        <f t="shared" si="3389"/>
        <v>0</v>
      </c>
      <c r="H3951" s="397"/>
      <c r="I3951" s="476">
        <f t="shared" si="3345"/>
        <v>22</v>
      </c>
      <c r="J3951" s="476">
        <f t="shared" si="3346"/>
        <v>1</v>
      </c>
      <c r="K3951" s="358">
        <v>0</v>
      </c>
      <c r="L3951" s="358">
        <v>0</v>
      </c>
      <c r="M3951" s="358">
        <v>0</v>
      </c>
      <c r="N3951" s="358">
        <v>0</v>
      </c>
      <c r="O3951" s="358">
        <f>IF(O3707,0,$D3951*(1+'General Inputs'!$C$4)^(O$3906-$K$3906))*'General Inputs'!$C$6</f>
        <v>1298918.5919999999</v>
      </c>
      <c r="P3951" s="358">
        <f>IF(P3707,0,$D3951*(1+'General Inputs'!$C$4)^(P$3906-$K$3906))*'General Inputs'!$C$6</f>
        <v>1324896.9638399999</v>
      </c>
      <c r="Q3951" s="358">
        <f>IF(Q3707,0,$D3951*(1+'General Inputs'!$C$4)^(Q$3906-$K$3906))*'General Inputs'!$C$6</f>
        <v>1351394.9031168001</v>
      </c>
      <c r="R3951" s="358">
        <f>IF(R3707,0,$D3951*(1+'General Inputs'!$C$4)^(R$3906-$K$3906))*'General Inputs'!$C$6</f>
        <v>1378422.8011791357</v>
      </c>
      <c r="S3951" s="358">
        <f>IF(S3707,0,$D3951*(1+'General Inputs'!$C$4)^(S$3906-$K$3906))*'General Inputs'!$C$6</f>
        <v>1405991.2572027186</v>
      </c>
      <c r="T3951" s="358">
        <f>IF(T3707,0,$D3951*(1+'General Inputs'!$C$4)^(T$3906-$K$3906))*'General Inputs'!$C$6</f>
        <v>1434111.082346773</v>
      </c>
      <c r="U3951" s="358">
        <f>IF(U3707,0,$D3951*(1+'General Inputs'!$C$4)^(U$3906-$K$3906))*'General Inputs'!$C$6</f>
        <v>1462793.3039937085</v>
      </c>
      <c r="V3951" s="358">
        <f>IF(V3707,0,$D3951*(1+'General Inputs'!$C$4)^(V$3906-$K$3906))*'General Inputs'!$C$6</f>
        <v>1492049.1700735826</v>
      </c>
      <c r="W3951" s="358">
        <f>IF(W3707,0,$D3951*(1+'General Inputs'!$C$4)^(W$3906-$K$3906))*'General Inputs'!$C$6</f>
        <v>1521890.1534750543</v>
      </c>
      <c r="X3951" s="358">
        <f>IF(X3707,0,$D3951*(1+'General Inputs'!$C$4)^(X$3906-$K$3906))*'General Inputs'!$C$6</f>
        <v>1552327.9565445553</v>
      </c>
      <c r="Y3951" s="358">
        <f>IF(Y3707,0,$D3951*(1+'General Inputs'!$C$4)^(Y$3906-$K$3906))*'General Inputs'!$C$6</f>
        <v>1583374.5156754467</v>
      </c>
      <c r="Z3951" s="358">
        <f>IF(Z3707,0,$D3951*(1+'General Inputs'!$C$4)^(Z$3906-$K$3906))*'General Inputs'!$C$6</f>
        <v>1615042.0059889548</v>
      </c>
      <c r="AA3951" s="358">
        <f>IF(AA3707,0,$D3951*(1+'General Inputs'!$C$4)^(AA$3906-$K$3906))*'General Inputs'!$C$6</f>
        <v>1647342.8461087344</v>
      </c>
      <c r="AB3951" s="358">
        <f>IF(AB3707,0,$D3951*(1+'General Inputs'!$C$4)^(AB$3906-$K$3906))*'General Inputs'!$C$6</f>
        <v>1680289.7030309094</v>
      </c>
      <c r="AC3951" s="358">
        <f>IF(AC3707,0,$D3951*(1+'General Inputs'!$C$4)^(AC$3906-$K$3906))*'General Inputs'!$C$6</f>
        <v>1713895.4970915273</v>
      </c>
      <c r="AD3951" s="358">
        <f>IF(AD3707,0,$D3951*(1+'General Inputs'!$C$4)^(AD$3906-$K$3906))*'General Inputs'!$C$6</f>
        <v>1748173.4070333578</v>
      </c>
      <c r="AE3951" s="358">
        <f>IF(AE3707,0,$D3951*(1+'General Inputs'!$C$4)^(AE$3906-$K$3906))*'General Inputs'!$C$6</f>
        <v>1783136.8751740248</v>
      </c>
      <c r="AF3951" s="358">
        <f>IF(AF3707,0,$D3951*(1+'General Inputs'!$C$4)^(AF$3906-$K$3906))*'General Inputs'!$C$6</f>
        <v>1818799.6126775055</v>
      </c>
      <c r="AG3951" s="358">
        <f>IF(AG3707,0,$D3951*(1+'General Inputs'!$C$4)^(AG$3906-$K$3906))*'General Inputs'!$C$6</f>
        <v>1855175.6049310556</v>
      </c>
      <c r="AH3951" s="358">
        <f>IF(AH3707,0,$D3951*(1+'General Inputs'!$C$4)^(AH$3906-$K$3906))*'General Inputs'!$C$6</f>
        <v>1892279.1170296762</v>
      </c>
      <c r="AI3951" s="358">
        <f>IF(AI3707,0,$D3951*(1+'General Inputs'!$C$4)^(AI$3906-$K$3906))*'General Inputs'!$C$6</f>
        <v>1930124.6993702701</v>
      </c>
      <c r="AJ3951" s="358">
        <f>IF(AJ3707,0,$D3951*(1+'General Inputs'!$C$4)^(AJ$3906-$K$3906))*'General Inputs'!$C$6</f>
        <v>1968727.1933576753</v>
      </c>
    </row>
    <row r="3952" spans="1:36" x14ac:dyDescent="0.25">
      <c r="A3952" s="353" t="s">
        <v>377</v>
      </c>
      <c r="B3952" s="353" t="s">
        <v>377</v>
      </c>
      <c r="C3952" s="441">
        <f t="shared" si="3343"/>
        <v>2000</v>
      </c>
      <c r="D3952" s="397">
        <v>1750000</v>
      </c>
      <c r="E3952" s="468">
        <f t="shared" ref="E3952:G3952" si="3390">E48</f>
        <v>0</v>
      </c>
      <c r="F3952" s="468">
        <f t="shared" si="3390"/>
        <v>0</v>
      </c>
      <c r="G3952" s="469">
        <f t="shared" si="3390"/>
        <v>0</v>
      </c>
      <c r="H3952" s="397"/>
      <c r="I3952" s="476">
        <f t="shared" si="3345"/>
        <v>22</v>
      </c>
      <c r="J3952" s="476">
        <f t="shared" si="3346"/>
        <v>1</v>
      </c>
      <c r="K3952" s="358">
        <v>0</v>
      </c>
      <c r="L3952" s="358">
        <v>0</v>
      </c>
      <c r="M3952" s="358">
        <v>0</v>
      </c>
      <c r="N3952" s="358">
        <v>0</v>
      </c>
      <c r="O3952" s="358">
        <f>IF(O3708,0,$D3952*(1+'General Inputs'!$C$4)^(O$3906-$K$3906))*'General Inputs'!$C$6</f>
        <v>284138.44199999998</v>
      </c>
      <c r="P3952" s="358">
        <f>IF(P3708,0,$D3952*(1+'General Inputs'!$C$4)^(P$3906-$K$3906))*'General Inputs'!$C$6</f>
        <v>289821.21083999996</v>
      </c>
      <c r="Q3952" s="358">
        <f>IF(Q3708,0,$D3952*(1+'General Inputs'!$C$4)^(Q$3906-$K$3906))*'General Inputs'!$C$6</f>
        <v>295617.63505679998</v>
      </c>
      <c r="R3952" s="358">
        <f>IF(R3708,0,$D3952*(1+'General Inputs'!$C$4)^(R$3906-$K$3906))*'General Inputs'!$C$6</f>
        <v>301529.98775793595</v>
      </c>
      <c r="S3952" s="358">
        <f>IF(S3708,0,$D3952*(1+'General Inputs'!$C$4)^(S$3906-$K$3906))*'General Inputs'!$C$6</f>
        <v>307560.58751309471</v>
      </c>
      <c r="T3952" s="358">
        <f>IF(T3708,0,$D3952*(1+'General Inputs'!$C$4)^(T$3906-$K$3906))*'General Inputs'!$C$6</f>
        <v>313711.79926335654</v>
      </c>
      <c r="U3952" s="358">
        <f>IF(U3708,0,$D3952*(1+'General Inputs'!$C$4)^(U$3906-$K$3906))*'General Inputs'!$C$6</f>
        <v>319986.03524862375</v>
      </c>
      <c r="V3952" s="358">
        <f>IF(V3708,0,$D3952*(1+'General Inputs'!$C$4)^(V$3906-$K$3906))*'General Inputs'!$C$6</f>
        <v>326385.75595359615</v>
      </c>
      <c r="W3952" s="358">
        <f>IF(W3708,0,$D3952*(1+'General Inputs'!$C$4)^(W$3906-$K$3906))*'General Inputs'!$C$6</f>
        <v>332913.47107266809</v>
      </c>
      <c r="X3952" s="358">
        <f>IF(X3708,0,$D3952*(1+'General Inputs'!$C$4)^(X$3906-$K$3906))*'General Inputs'!$C$6</f>
        <v>339571.74049412145</v>
      </c>
      <c r="Y3952" s="358">
        <f>IF(Y3708,0,$D3952*(1+'General Inputs'!$C$4)^(Y$3906-$K$3906))*'General Inputs'!$C$6</f>
        <v>346363.17530400393</v>
      </c>
      <c r="Z3952" s="358">
        <f>IF(Z3708,0,$D3952*(1+'General Inputs'!$C$4)^(Z$3906-$K$3906))*'General Inputs'!$C$6</f>
        <v>353290.43881008396</v>
      </c>
      <c r="AA3952" s="358">
        <f>IF(AA3708,0,$D3952*(1+'General Inputs'!$C$4)^(AA$3906-$K$3906))*'General Inputs'!$C$6</f>
        <v>360356.2475862857</v>
      </c>
      <c r="AB3952" s="358">
        <f>IF(AB3708,0,$D3952*(1+'General Inputs'!$C$4)^(AB$3906-$K$3906))*'General Inputs'!$C$6</f>
        <v>367563.37253801135</v>
      </c>
      <c r="AC3952" s="358">
        <f>IF(AC3708,0,$D3952*(1+'General Inputs'!$C$4)^(AC$3906-$K$3906))*'General Inputs'!$C$6</f>
        <v>374914.63998877158</v>
      </c>
      <c r="AD3952" s="358">
        <f>IF(AD3708,0,$D3952*(1+'General Inputs'!$C$4)^(AD$3906-$K$3906))*'General Inputs'!$C$6</f>
        <v>382412.93278854695</v>
      </c>
      <c r="AE3952" s="358">
        <f>IF(AE3708,0,$D3952*(1+'General Inputs'!$C$4)^(AE$3906-$K$3906))*'General Inputs'!$C$6</f>
        <v>390061.19144431798</v>
      </c>
      <c r="AF3952" s="358">
        <f>IF(AF3708,0,$D3952*(1+'General Inputs'!$C$4)^(AF$3906-$K$3906))*'General Inputs'!$C$6</f>
        <v>397862.41527320427</v>
      </c>
      <c r="AG3952" s="358">
        <f>IF(AG3708,0,$D3952*(1+'General Inputs'!$C$4)^(AG$3906-$K$3906))*'General Inputs'!$C$6</f>
        <v>405819.66357866843</v>
      </c>
      <c r="AH3952" s="358">
        <f>IF(AH3708,0,$D3952*(1+'General Inputs'!$C$4)^(AH$3906-$K$3906))*'General Inputs'!$C$6</f>
        <v>413936.05685024173</v>
      </c>
      <c r="AI3952" s="358">
        <f>IF(AI3708,0,$D3952*(1+'General Inputs'!$C$4)^(AI$3906-$K$3906))*'General Inputs'!$C$6</f>
        <v>422214.77798724658</v>
      </c>
      <c r="AJ3952" s="358">
        <f>IF(AJ3708,0,$D3952*(1+'General Inputs'!$C$4)^(AJ$3906-$K$3906))*'General Inputs'!$C$6</f>
        <v>430659.07354699151</v>
      </c>
    </row>
    <row r="3953" spans="1:36" x14ac:dyDescent="0.25">
      <c r="A3953" s="353" t="s">
        <v>461</v>
      </c>
      <c r="B3953" s="353" t="s">
        <v>461</v>
      </c>
      <c r="C3953" s="441">
        <f t="shared" si="3343"/>
        <v>20000</v>
      </c>
      <c r="D3953" s="397">
        <v>8000000</v>
      </c>
      <c r="E3953" s="468">
        <f t="shared" ref="E3953:G3953" si="3391">E49</f>
        <v>0</v>
      </c>
      <c r="F3953" s="468">
        <f t="shared" si="3391"/>
        <v>0</v>
      </c>
      <c r="G3953" s="469">
        <f t="shared" si="3391"/>
        <v>0</v>
      </c>
      <c r="H3953" s="397"/>
      <c r="I3953" s="476">
        <f t="shared" si="3345"/>
        <v>22</v>
      </c>
      <c r="J3953" s="476">
        <f t="shared" si="3346"/>
        <v>1</v>
      </c>
      <c r="K3953" s="358">
        <v>0</v>
      </c>
      <c r="L3953" s="358">
        <v>0</v>
      </c>
      <c r="M3953" s="358">
        <v>0</v>
      </c>
      <c r="N3953" s="358">
        <v>0</v>
      </c>
      <c r="O3953" s="358">
        <f>IF(O3709,0,$D3953*(1+'General Inputs'!$C$4)^(O$3906-$K$3906))*'General Inputs'!$C$6</f>
        <v>1298918.5919999999</v>
      </c>
      <c r="P3953" s="358">
        <f>IF(P3709,0,$D3953*(1+'General Inputs'!$C$4)^(P$3906-$K$3906))*'General Inputs'!$C$6</f>
        <v>1324896.9638399999</v>
      </c>
      <c r="Q3953" s="358">
        <f>IF(Q3709,0,$D3953*(1+'General Inputs'!$C$4)^(Q$3906-$K$3906))*'General Inputs'!$C$6</f>
        <v>1351394.9031168001</v>
      </c>
      <c r="R3953" s="358">
        <f>IF(R3709,0,$D3953*(1+'General Inputs'!$C$4)^(R$3906-$K$3906))*'General Inputs'!$C$6</f>
        <v>1378422.8011791357</v>
      </c>
      <c r="S3953" s="358">
        <f>IF(S3709,0,$D3953*(1+'General Inputs'!$C$4)^(S$3906-$K$3906))*'General Inputs'!$C$6</f>
        <v>1405991.2572027186</v>
      </c>
      <c r="T3953" s="358">
        <f>IF(T3709,0,$D3953*(1+'General Inputs'!$C$4)^(T$3906-$K$3906))*'General Inputs'!$C$6</f>
        <v>1434111.082346773</v>
      </c>
      <c r="U3953" s="358">
        <f>IF(U3709,0,$D3953*(1+'General Inputs'!$C$4)^(U$3906-$K$3906))*'General Inputs'!$C$6</f>
        <v>1462793.3039937085</v>
      </c>
      <c r="V3953" s="358">
        <f>IF(V3709,0,$D3953*(1+'General Inputs'!$C$4)^(V$3906-$K$3906))*'General Inputs'!$C$6</f>
        <v>1492049.1700735826</v>
      </c>
      <c r="W3953" s="358">
        <f>IF(W3709,0,$D3953*(1+'General Inputs'!$C$4)^(W$3906-$K$3906))*'General Inputs'!$C$6</f>
        <v>1521890.1534750543</v>
      </c>
      <c r="X3953" s="358">
        <f>IF(X3709,0,$D3953*(1+'General Inputs'!$C$4)^(X$3906-$K$3906))*'General Inputs'!$C$6</f>
        <v>1552327.9565445553</v>
      </c>
      <c r="Y3953" s="358">
        <f>IF(Y3709,0,$D3953*(1+'General Inputs'!$C$4)^(Y$3906-$K$3906))*'General Inputs'!$C$6</f>
        <v>1583374.5156754467</v>
      </c>
      <c r="Z3953" s="358">
        <f>IF(Z3709,0,$D3953*(1+'General Inputs'!$C$4)^(Z$3906-$K$3906))*'General Inputs'!$C$6</f>
        <v>1615042.0059889548</v>
      </c>
      <c r="AA3953" s="358">
        <f>IF(AA3709,0,$D3953*(1+'General Inputs'!$C$4)^(AA$3906-$K$3906))*'General Inputs'!$C$6</f>
        <v>1647342.8461087344</v>
      </c>
      <c r="AB3953" s="358">
        <f>IF(AB3709,0,$D3953*(1+'General Inputs'!$C$4)^(AB$3906-$K$3906))*'General Inputs'!$C$6</f>
        <v>1680289.7030309094</v>
      </c>
      <c r="AC3953" s="358">
        <f>IF(AC3709,0,$D3953*(1+'General Inputs'!$C$4)^(AC$3906-$K$3906))*'General Inputs'!$C$6</f>
        <v>1713895.4970915273</v>
      </c>
      <c r="AD3953" s="358">
        <f>IF(AD3709,0,$D3953*(1+'General Inputs'!$C$4)^(AD$3906-$K$3906))*'General Inputs'!$C$6</f>
        <v>1748173.4070333578</v>
      </c>
      <c r="AE3953" s="358">
        <f>IF(AE3709,0,$D3953*(1+'General Inputs'!$C$4)^(AE$3906-$K$3906))*'General Inputs'!$C$6</f>
        <v>1783136.8751740248</v>
      </c>
      <c r="AF3953" s="358">
        <f>IF(AF3709,0,$D3953*(1+'General Inputs'!$C$4)^(AF$3906-$K$3906))*'General Inputs'!$C$6</f>
        <v>1818799.6126775055</v>
      </c>
      <c r="AG3953" s="358">
        <f>IF(AG3709,0,$D3953*(1+'General Inputs'!$C$4)^(AG$3906-$K$3906))*'General Inputs'!$C$6</f>
        <v>1855175.6049310556</v>
      </c>
      <c r="AH3953" s="358">
        <f>IF(AH3709,0,$D3953*(1+'General Inputs'!$C$4)^(AH$3906-$K$3906))*'General Inputs'!$C$6</f>
        <v>1892279.1170296762</v>
      </c>
      <c r="AI3953" s="358">
        <f>IF(AI3709,0,$D3953*(1+'General Inputs'!$C$4)^(AI$3906-$K$3906))*'General Inputs'!$C$6</f>
        <v>1930124.6993702701</v>
      </c>
      <c r="AJ3953" s="358">
        <f>IF(AJ3709,0,$D3953*(1+'General Inputs'!$C$4)^(AJ$3906-$K$3906))*'General Inputs'!$C$6</f>
        <v>1968727.1933576753</v>
      </c>
    </row>
    <row r="3954" spans="1:36" x14ac:dyDescent="0.25">
      <c r="A3954" s="353" t="s">
        <v>442</v>
      </c>
      <c r="B3954" s="353" t="s">
        <v>442</v>
      </c>
      <c r="C3954" s="441">
        <f t="shared" si="3343"/>
        <v>20000</v>
      </c>
      <c r="D3954" s="397">
        <v>8000000</v>
      </c>
      <c r="E3954" s="468">
        <f t="shared" ref="E3954:G3954" si="3392">E50</f>
        <v>0</v>
      </c>
      <c r="F3954" s="468">
        <f t="shared" si="3392"/>
        <v>0</v>
      </c>
      <c r="G3954" s="469">
        <f t="shared" si="3392"/>
        <v>0</v>
      </c>
      <c r="H3954" s="397"/>
      <c r="I3954" s="476">
        <f t="shared" si="3345"/>
        <v>22</v>
      </c>
      <c r="J3954" s="476">
        <f t="shared" si="3346"/>
        <v>1</v>
      </c>
      <c r="K3954" s="358">
        <v>0</v>
      </c>
      <c r="L3954" s="358">
        <v>0</v>
      </c>
      <c r="M3954" s="358">
        <v>0</v>
      </c>
      <c r="N3954" s="358">
        <v>0</v>
      </c>
      <c r="O3954" s="358">
        <f>IF(O3710,0,$D3954*(1+'General Inputs'!$C$4)^(O$3906-$K$3906))*'General Inputs'!$C$6</f>
        <v>1298918.5919999999</v>
      </c>
      <c r="P3954" s="358">
        <f>IF(P3710,0,$D3954*(1+'General Inputs'!$C$4)^(P$3906-$K$3906))*'General Inputs'!$C$6</f>
        <v>1324896.9638399999</v>
      </c>
      <c r="Q3954" s="358">
        <f>IF(Q3710,0,$D3954*(1+'General Inputs'!$C$4)^(Q$3906-$K$3906))*'General Inputs'!$C$6</f>
        <v>1351394.9031168001</v>
      </c>
      <c r="R3954" s="358">
        <f>IF(R3710,0,$D3954*(1+'General Inputs'!$C$4)^(R$3906-$K$3906))*'General Inputs'!$C$6</f>
        <v>1378422.8011791357</v>
      </c>
      <c r="S3954" s="358">
        <f>IF(S3710,0,$D3954*(1+'General Inputs'!$C$4)^(S$3906-$K$3906))*'General Inputs'!$C$6</f>
        <v>1405991.2572027186</v>
      </c>
      <c r="T3954" s="358">
        <f>IF(T3710,0,$D3954*(1+'General Inputs'!$C$4)^(T$3906-$K$3906))*'General Inputs'!$C$6</f>
        <v>1434111.082346773</v>
      </c>
      <c r="U3954" s="358">
        <f>IF(U3710,0,$D3954*(1+'General Inputs'!$C$4)^(U$3906-$K$3906))*'General Inputs'!$C$6</f>
        <v>1462793.3039937085</v>
      </c>
      <c r="V3954" s="358">
        <f>IF(V3710,0,$D3954*(1+'General Inputs'!$C$4)^(V$3906-$K$3906))*'General Inputs'!$C$6</f>
        <v>1492049.1700735826</v>
      </c>
      <c r="W3954" s="358">
        <f>IF(W3710,0,$D3954*(1+'General Inputs'!$C$4)^(W$3906-$K$3906))*'General Inputs'!$C$6</f>
        <v>1521890.1534750543</v>
      </c>
      <c r="X3954" s="358">
        <f>IF(X3710,0,$D3954*(1+'General Inputs'!$C$4)^(X$3906-$K$3906))*'General Inputs'!$C$6</f>
        <v>1552327.9565445553</v>
      </c>
      <c r="Y3954" s="358">
        <f>IF(Y3710,0,$D3954*(1+'General Inputs'!$C$4)^(Y$3906-$K$3906))*'General Inputs'!$C$6</f>
        <v>1583374.5156754467</v>
      </c>
      <c r="Z3954" s="358">
        <f>IF(Z3710,0,$D3954*(1+'General Inputs'!$C$4)^(Z$3906-$K$3906))*'General Inputs'!$C$6</f>
        <v>1615042.0059889548</v>
      </c>
      <c r="AA3954" s="358">
        <f>IF(AA3710,0,$D3954*(1+'General Inputs'!$C$4)^(AA$3906-$K$3906))*'General Inputs'!$C$6</f>
        <v>1647342.8461087344</v>
      </c>
      <c r="AB3954" s="358">
        <f>IF(AB3710,0,$D3954*(1+'General Inputs'!$C$4)^(AB$3906-$K$3906))*'General Inputs'!$C$6</f>
        <v>1680289.7030309094</v>
      </c>
      <c r="AC3954" s="358">
        <f>IF(AC3710,0,$D3954*(1+'General Inputs'!$C$4)^(AC$3906-$K$3906))*'General Inputs'!$C$6</f>
        <v>1713895.4970915273</v>
      </c>
      <c r="AD3954" s="358">
        <f>IF(AD3710,0,$D3954*(1+'General Inputs'!$C$4)^(AD$3906-$K$3906))*'General Inputs'!$C$6</f>
        <v>1748173.4070333578</v>
      </c>
      <c r="AE3954" s="358">
        <f>IF(AE3710,0,$D3954*(1+'General Inputs'!$C$4)^(AE$3906-$K$3906))*'General Inputs'!$C$6</f>
        <v>1783136.8751740248</v>
      </c>
      <c r="AF3954" s="358">
        <f>IF(AF3710,0,$D3954*(1+'General Inputs'!$C$4)^(AF$3906-$K$3906))*'General Inputs'!$C$6</f>
        <v>1818799.6126775055</v>
      </c>
      <c r="AG3954" s="358">
        <f>IF(AG3710,0,$D3954*(1+'General Inputs'!$C$4)^(AG$3906-$K$3906))*'General Inputs'!$C$6</f>
        <v>1855175.6049310556</v>
      </c>
      <c r="AH3954" s="358">
        <f>IF(AH3710,0,$D3954*(1+'General Inputs'!$C$4)^(AH$3906-$K$3906))*'General Inputs'!$C$6</f>
        <v>1892279.1170296762</v>
      </c>
      <c r="AI3954" s="358">
        <f>IF(AI3710,0,$D3954*(1+'General Inputs'!$C$4)^(AI$3906-$K$3906))*'General Inputs'!$C$6</f>
        <v>1930124.6993702701</v>
      </c>
      <c r="AJ3954" s="358">
        <f>IF(AJ3710,0,$D3954*(1+'General Inputs'!$C$4)^(AJ$3906-$K$3906))*'General Inputs'!$C$6</f>
        <v>1968727.1933576753</v>
      </c>
    </row>
    <row r="3955" spans="1:36" x14ac:dyDescent="0.25">
      <c r="A3955" s="353" t="s">
        <v>375</v>
      </c>
      <c r="B3955" s="353" t="s">
        <v>375</v>
      </c>
      <c r="C3955" s="441">
        <f t="shared" si="3343"/>
        <v>10000</v>
      </c>
      <c r="D3955" s="397">
        <v>8000000</v>
      </c>
      <c r="E3955" s="468">
        <f t="shared" ref="E3955:G3955" si="3393">E51</f>
        <v>0</v>
      </c>
      <c r="F3955" s="468">
        <f t="shared" si="3393"/>
        <v>0</v>
      </c>
      <c r="G3955" s="469">
        <f t="shared" si="3393"/>
        <v>0</v>
      </c>
      <c r="H3955" s="397"/>
      <c r="I3955" s="476">
        <f t="shared" si="3345"/>
        <v>22</v>
      </c>
      <c r="J3955" s="476">
        <f t="shared" si="3346"/>
        <v>1</v>
      </c>
      <c r="K3955" s="358">
        <v>0</v>
      </c>
      <c r="L3955" s="358">
        <v>0</v>
      </c>
      <c r="M3955" s="358">
        <v>0</v>
      </c>
      <c r="N3955" s="358">
        <v>0</v>
      </c>
      <c r="O3955" s="358">
        <f>IF(O3711,0,$D3955*(1+'General Inputs'!$C$4)^(O$3906-$K$3906))*'General Inputs'!$C$6</f>
        <v>1298918.5919999999</v>
      </c>
      <c r="P3955" s="358">
        <f>IF(P3711,0,$D3955*(1+'General Inputs'!$C$4)^(P$3906-$K$3906))*'General Inputs'!$C$6</f>
        <v>1324896.9638399999</v>
      </c>
      <c r="Q3955" s="358">
        <f>IF(Q3711,0,$D3955*(1+'General Inputs'!$C$4)^(Q$3906-$K$3906))*'General Inputs'!$C$6</f>
        <v>1351394.9031168001</v>
      </c>
      <c r="R3955" s="358">
        <f>IF(R3711,0,$D3955*(1+'General Inputs'!$C$4)^(R$3906-$K$3906))*'General Inputs'!$C$6</f>
        <v>1378422.8011791357</v>
      </c>
      <c r="S3955" s="358">
        <f>IF(S3711,0,$D3955*(1+'General Inputs'!$C$4)^(S$3906-$K$3906))*'General Inputs'!$C$6</f>
        <v>1405991.2572027186</v>
      </c>
      <c r="T3955" s="358">
        <f>IF(T3711,0,$D3955*(1+'General Inputs'!$C$4)^(T$3906-$K$3906))*'General Inputs'!$C$6</f>
        <v>1434111.082346773</v>
      </c>
      <c r="U3955" s="358">
        <f>IF(U3711,0,$D3955*(1+'General Inputs'!$C$4)^(U$3906-$K$3906))*'General Inputs'!$C$6</f>
        <v>1462793.3039937085</v>
      </c>
      <c r="V3955" s="358">
        <f>IF(V3711,0,$D3955*(1+'General Inputs'!$C$4)^(V$3906-$K$3906))*'General Inputs'!$C$6</f>
        <v>1492049.1700735826</v>
      </c>
      <c r="W3955" s="358">
        <f>IF(W3711,0,$D3955*(1+'General Inputs'!$C$4)^(W$3906-$K$3906))*'General Inputs'!$C$6</f>
        <v>1521890.1534750543</v>
      </c>
      <c r="X3955" s="358">
        <f>IF(X3711,0,$D3955*(1+'General Inputs'!$C$4)^(X$3906-$K$3906))*'General Inputs'!$C$6</f>
        <v>1552327.9565445553</v>
      </c>
      <c r="Y3955" s="358">
        <f>IF(Y3711,0,$D3955*(1+'General Inputs'!$C$4)^(Y$3906-$K$3906))*'General Inputs'!$C$6</f>
        <v>1583374.5156754467</v>
      </c>
      <c r="Z3955" s="358">
        <f>IF(Z3711,0,$D3955*(1+'General Inputs'!$C$4)^(Z$3906-$K$3906))*'General Inputs'!$C$6</f>
        <v>1615042.0059889548</v>
      </c>
      <c r="AA3955" s="358">
        <f>IF(AA3711,0,$D3955*(1+'General Inputs'!$C$4)^(AA$3906-$K$3906))*'General Inputs'!$C$6</f>
        <v>1647342.8461087344</v>
      </c>
      <c r="AB3955" s="358">
        <f>IF(AB3711,0,$D3955*(1+'General Inputs'!$C$4)^(AB$3906-$K$3906))*'General Inputs'!$C$6</f>
        <v>1680289.7030309094</v>
      </c>
      <c r="AC3955" s="358">
        <f>IF(AC3711,0,$D3955*(1+'General Inputs'!$C$4)^(AC$3906-$K$3906))*'General Inputs'!$C$6</f>
        <v>1713895.4970915273</v>
      </c>
      <c r="AD3955" s="358">
        <f>IF(AD3711,0,$D3955*(1+'General Inputs'!$C$4)^(AD$3906-$K$3906))*'General Inputs'!$C$6</f>
        <v>1748173.4070333578</v>
      </c>
      <c r="AE3955" s="358">
        <f>IF(AE3711,0,$D3955*(1+'General Inputs'!$C$4)^(AE$3906-$K$3906))*'General Inputs'!$C$6</f>
        <v>1783136.8751740248</v>
      </c>
      <c r="AF3955" s="358">
        <f>IF(AF3711,0,$D3955*(1+'General Inputs'!$C$4)^(AF$3906-$K$3906))*'General Inputs'!$C$6</f>
        <v>1818799.6126775055</v>
      </c>
      <c r="AG3955" s="358">
        <f>IF(AG3711,0,$D3955*(1+'General Inputs'!$C$4)^(AG$3906-$K$3906))*'General Inputs'!$C$6</f>
        <v>1855175.6049310556</v>
      </c>
      <c r="AH3955" s="358">
        <f>IF(AH3711,0,$D3955*(1+'General Inputs'!$C$4)^(AH$3906-$K$3906))*'General Inputs'!$C$6</f>
        <v>1892279.1170296762</v>
      </c>
      <c r="AI3955" s="358">
        <f>IF(AI3711,0,$D3955*(1+'General Inputs'!$C$4)^(AI$3906-$K$3906))*'General Inputs'!$C$6</f>
        <v>1930124.6993702701</v>
      </c>
      <c r="AJ3955" s="358">
        <f>IF(AJ3711,0,$D3955*(1+'General Inputs'!$C$4)^(AJ$3906-$K$3906))*'General Inputs'!$C$6</f>
        <v>1968727.1933576753</v>
      </c>
    </row>
    <row r="3956" spans="1:36" x14ac:dyDescent="0.25">
      <c r="A3956" s="353" t="s">
        <v>234</v>
      </c>
      <c r="B3956" s="353" t="s">
        <v>434</v>
      </c>
      <c r="C3956" s="441">
        <f t="shared" si="3343"/>
        <v>6240</v>
      </c>
      <c r="D3956" s="397">
        <v>8000000</v>
      </c>
      <c r="E3956" s="468">
        <f t="shared" ref="E3956:G3956" si="3394">E52</f>
        <v>0</v>
      </c>
      <c r="F3956" s="468">
        <f t="shared" si="3394"/>
        <v>0</v>
      </c>
      <c r="G3956" s="469">
        <f t="shared" si="3394"/>
        <v>0</v>
      </c>
      <c r="H3956" s="397"/>
      <c r="I3956" s="476">
        <f t="shared" si="3345"/>
        <v>22</v>
      </c>
      <c r="J3956" s="476">
        <f t="shared" si="3346"/>
        <v>1</v>
      </c>
      <c r="K3956" s="358">
        <v>0</v>
      </c>
      <c r="L3956" s="358">
        <v>0</v>
      </c>
      <c r="M3956" s="358">
        <v>0</v>
      </c>
      <c r="N3956" s="358">
        <v>0</v>
      </c>
      <c r="O3956" s="358">
        <f>IF(O3712,0,$D3956*(1+'General Inputs'!$C$4)^(O$3906-$K$3906))*'General Inputs'!$C$6</f>
        <v>1298918.5919999999</v>
      </c>
      <c r="P3956" s="358">
        <f>IF(P3712,0,$D3956*(1+'General Inputs'!$C$4)^(P$3906-$K$3906))*'General Inputs'!$C$6</f>
        <v>1324896.9638399999</v>
      </c>
      <c r="Q3956" s="358">
        <f>IF(Q3712,0,$D3956*(1+'General Inputs'!$C$4)^(Q$3906-$K$3906))*'General Inputs'!$C$6</f>
        <v>1351394.9031168001</v>
      </c>
      <c r="R3956" s="358">
        <f>IF(R3712,0,$D3956*(1+'General Inputs'!$C$4)^(R$3906-$K$3906))*'General Inputs'!$C$6</f>
        <v>1378422.8011791357</v>
      </c>
      <c r="S3956" s="358">
        <f>IF(S3712,0,$D3956*(1+'General Inputs'!$C$4)^(S$3906-$K$3906))*'General Inputs'!$C$6</f>
        <v>1405991.2572027186</v>
      </c>
      <c r="T3956" s="358">
        <f>IF(T3712,0,$D3956*(1+'General Inputs'!$C$4)^(T$3906-$K$3906))*'General Inputs'!$C$6</f>
        <v>1434111.082346773</v>
      </c>
      <c r="U3956" s="358">
        <f>IF(U3712,0,$D3956*(1+'General Inputs'!$C$4)^(U$3906-$K$3906))*'General Inputs'!$C$6</f>
        <v>1462793.3039937085</v>
      </c>
      <c r="V3956" s="358">
        <f>IF(V3712,0,$D3956*(1+'General Inputs'!$C$4)^(V$3906-$K$3906))*'General Inputs'!$C$6</f>
        <v>1492049.1700735826</v>
      </c>
      <c r="W3956" s="358">
        <f>IF(W3712,0,$D3956*(1+'General Inputs'!$C$4)^(W$3906-$K$3906))*'General Inputs'!$C$6</f>
        <v>1521890.1534750543</v>
      </c>
      <c r="X3956" s="358">
        <f>IF(X3712,0,$D3956*(1+'General Inputs'!$C$4)^(X$3906-$K$3906))*'General Inputs'!$C$6</f>
        <v>1552327.9565445553</v>
      </c>
      <c r="Y3956" s="358">
        <f>IF(Y3712,0,$D3956*(1+'General Inputs'!$C$4)^(Y$3906-$K$3906))*'General Inputs'!$C$6</f>
        <v>1583374.5156754467</v>
      </c>
      <c r="Z3956" s="358">
        <f>IF(Z3712,0,$D3956*(1+'General Inputs'!$C$4)^(Z$3906-$K$3906))*'General Inputs'!$C$6</f>
        <v>1615042.0059889548</v>
      </c>
      <c r="AA3956" s="358">
        <f>IF(AA3712,0,$D3956*(1+'General Inputs'!$C$4)^(AA$3906-$K$3906))*'General Inputs'!$C$6</f>
        <v>1647342.8461087344</v>
      </c>
      <c r="AB3956" s="358">
        <f>IF(AB3712,0,$D3956*(1+'General Inputs'!$C$4)^(AB$3906-$K$3906))*'General Inputs'!$C$6</f>
        <v>1680289.7030309094</v>
      </c>
      <c r="AC3956" s="358">
        <f>IF(AC3712,0,$D3956*(1+'General Inputs'!$C$4)^(AC$3906-$K$3906))*'General Inputs'!$C$6</f>
        <v>1713895.4970915273</v>
      </c>
      <c r="AD3956" s="358">
        <f>IF(AD3712,0,$D3956*(1+'General Inputs'!$C$4)^(AD$3906-$K$3906))*'General Inputs'!$C$6</f>
        <v>1748173.4070333578</v>
      </c>
      <c r="AE3956" s="358">
        <f>IF(AE3712,0,$D3956*(1+'General Inputs'!$C$4)^(AE$3906-$K$3906))*'General Inputs'!$C$6</f>
        <v>1783136.8751740248</v>
      </c>
      <c r="AF3956" s="358">
        <f>IF(AF3712,0,$D3956*(1+'General Inputs'!$C$4)^(AF$3906-$K$3906))*'General Inputs'!$C$6</f>
        <v>1818799.6126775055</v>
      </c>
      <c r="AG3956" s="358">
        <f>IF(AG3712,0,$D3956*(1+'General Inputs'!$C$4)^(AG$3906-$K$3906))*'General Inputs'!$C$6</f>
        <v>1855175.6049310556</v>
      </c>
      <c r="AH3956" s="358">
        <f>IF(AH3712,0,$D3956*(1+'General Inputs'!$C$4)^(AH$3906-$K$3906))*'General Inputs'!$C$6</f>
        <v>1892279.1170296762</v>
      </c>
      <c r="AI3956" s="358">
        <f>IF(AI3712,0,$D3956*(1+'General Inputs'!$C$4)^(AI$3906-$K$3906))*'General Inputs'!$C$6</f>
        <v>1930124.6993702701</v>
      </c>
      <c r="AJ3956" s="358">
        <f>IF(AJ3712,0,$D3956*(1+'General Inputs'!$C$4)^(AJ$3906-$K$3906))*'General Inputs'!$C$6</f>
        <v>1968727.1933576753</v>
      </c>
    </row>
    <row r="3957" spans="1:36" x14ac:dyDescent="0.25">
      <c r="A3957" s="353" t="s">
        <v>234</v>
      </c>
      <c r="B3957" s="353" t="s">
        <v>284</v>
      </c>
      <c r="C3957" s="441">
        <f t="shared" si="3343"/>
        <v>6240</v>
      </c>
      <c r="D3957" s="397">
        <v>8000000</v>
      </c>
      <c r="E3957" s="468">
        <f t="shared" ref="E3957:G3957" si="3395">E53</f>
        <v>0</v>
      </c>
      <c r="F3957" s="468">
        <f t="shared" si="3395"/>
        <v>0</v>
      </c>
      <c r="G3957" s="469">
        <f t="shared" si="3395"/>
        <v>0</v>
      </c>
      <c r="H3957" s="397"/>
      <c r="I3957" s="476">
        <f t="shared" si="3345"/>
        <v>22</v>
      </c>
      <c r="J3957" s="476">
        <f t="shared" si="3346"/>
        <v>1</v>
      </c>
      <c r="K3957" s="358">
        <v>0</v>
      </c>
      <c r="L3957" s="358">
        <v>0</v>
      </c>
      <c r="M3957" s="358">
        <v>0</v>
      </c>
      <c r="N3957" s="358">
        <v>0</v>
      </c>
      <c r="O3957" s="358">
        <f>IF(O3713,0,$D3957*(1+'General Inputs'!$C$4)^(O$3906-$K$3906))*'General Inputs'!$C$6</f>
        <v>1298918.5919999999</v>
      </c>
      <c r="P3957" s="358">
        <f>IF(P3713,0,$D3957*(1+'General Inputs'!$C$4)^(P$3906-$K$3906))*'General Inputs'!$C$6</f>
        <v>1324896.9638399999</v>
      </c>
      <c r="Q3957" s="358">
        <f>IF(Q3713,0,$D3957*(1+'General Inputs'!$C$4)^(Q$3906-$K$3906))*'General Inputs'!$C$6</f>
        <v>1351394.9031168001</v>
      </c>
      <c r="R3957" s="358">
        <f>IF(R3713,0,$D3957*(1+'General Inputs'!$C$4)^(R$3906-$K$3906))*'General Inputs'!$C$6</f>
        <v>1378422.8011791357</v>
      </c>
      <c r="S3957" s="358">
        <f>IF(S3713,0,$D3957*(1+'General Inputs'!$C$4)^(S$3906-$K$3906))*'General Inputs'!$C$6</f>
        <v>1405991.2572027186</v>
      </c>
      <c r="T3957" s="358">
        <f>IF(T3713,0,$D3957*(1+'General Inputs'!$C$4)^(T$3906-$K$3906))*'General Inputs'!$C$6</f>
        <v>1434111.082346773</v>
      </c>
      <c r="U3957" s="358">
        <f>IF(U3713,0,$D3957*(1+'General Inputs'!$C$4)^(U$3906-$K$3906))*'General Inputs'!$C$6</f>
        <v>1462793.3039937085</v>
      </c>
      <c r="V3957" s="358">
        <f>IF(V3713,0,$D3957*(1+'General Inputs'!$C$4)^(V$3906-$K$3906))*'General Inputs'!$C$6</f>
        <v>1492049.1700735826</v>
      </c>
      <c r="W3957" s="358">
        <f>IF(W3713,0,$D3957*(1+'General Inputs'!$C$4)^(W$3906-$K$3906))*'General Inputs'!$C$6</f>
        <v>1521890.1534750543</v>
      </c>
      <c r="X3957" s="358">
        <f>IF(X3713,0,$D3957*(1+'General Inputs'!$C$4)^(X$3906-$K$3906))*'General Inputs'!$C$6</f>
        <v>1552327.9565445553</v>
      </c>
      <c r="Y3957" s="358">
        <f>IF(Y3713,0,$D3957*(1+'General Inputs'!$C$4)^(Y$3906-$K$3906))*'General Inputs'!$C$6</f>
        <v>1583374.5156754467</v>
      </c>
      <c r="Z3957" s="358">
        <f>IF(Z3713,0,$D3957*(1+'General Inputs'!$C$4)^(Z$3906-$K$3906))*'General Inputs'!$C$6</f>
        <v>1615042.0059889548</v>
      </c>
      <c r="AA3957" s="358">
        <f>IF(AA3713,0,$D3957*(1+'General Inputs'!$C$4)^(AA$3906-$K$3906))*'General Inputs'!$C$6</f>
        <v>1647342.8461087344</v>
      </c>
      <c r="AB3957" s="358">
        <f>IF(AB3713,0,$D3957*(1+'General Inputs'!$C$4)^(AB$3906-$K$3906))*'General Inputs'!$C$6</f>
        <v>1680289.7030309094</v>
      </c>
      <c r="AC3957" s="358">
        <f>IF(AC3713,0,$D3957*(1+'General Inputs'!$C$4)^(AC$3906-$K$3906))*'General Inputs'!$C$6</f>
        <v>1713895.4970915273</v>
      </c>
      <c r="AD3957" s="358">
        <f>IF(AD3713,0,$D3957*(1+'General Inputs'!$C$4)^(AD$3906-$K$3906))*'General Inputs'!$C$6</f>
        <v>1748173.4070333578</v>
      </c>
      <c r="AE3957" s="358">
        <f>IF(AE3713,0,$D3957*(1+'General Inputs'!$C$4)^(AE$3906-$K$3906))*'General Inputs'!$C$6</f>
        <v>1783136.8751740248</v>
      </c>
      <c r="AF3957" s="358">
        <f>IF(AF3713,0,$D3957*(1+'General Inputs'!$C$4)^(AF$3906-$K$3906))*'General Inputs'!$C$6</f>
        <v>1818799.6126775055</v>
      </c>
      <c r="AG3957" s="358">
        <f>IF(AG3713,0,$D3957*(1+'General Inputs'!$C$4)^(AG$3906-$K$3906))*'General Inputs'!$C$6</f>
        <v>1855175.6049310556</v>
      </c>
      <c r="AH3957" s="358">
        <f>IF(AH3713,0,$D3957*(1+'General Inputs'!$C$4)^(AH$3906-$K$3906))*'General Inputs'!$C$6</f>
        <v>1892279.1170296762</v>
      </c>
      <c r="AI3957" s="358">
        <f>IF(AI3713,0,$D3957*(1+'General Inputs'!$C$4)^(AI$3906-$K$3906))*'General Inputs'!$C$6</f>
        <v>1930124.6993702701</v>
      </c>
      <c r="AJ3957" s="358">
        <f>IF(AJ3713,0,$D3957*(1+'General Inputs'!$C$4)^(AJ$3906-$K$3906))*'General Inputs'!$C$6</f>
        <v>1968727.1933576753</v>
      </c>
    </row>
    <row r="3958" spans="1:36" x14ac:dyDescent="0.25">
      <c r="A3958" s="353" t="s">
        <v>234</v>
      </c>
      <c r="B3958" s="353" t="s">
        <v>548</v>
      </c>
      <c r="C3958" s="441">
        <f t="shared" si="3343"/>
        <v>25000</v>
      </c>
      <c r="D3958" s="397">
        <v>20000000</v>
      </c>
      <c r="E3958" s="468">
        <f t="shared" ref="E3958:G3958" si="3396">E54</f>
        <v>0</v>
      </c>
      <c r="F3958" s="468">
        <f t="shared" si="3396"/>
        <v>0</v>
      </c>
      <c r="G3958" s="469">
        <f t="shared" si="3396"/>
        <v>0</v>
      </c>
      <c r="H3958" s="397"/>
      <c r="I3958" s="476">
        <f t="shared" si="3345"/>
        <v>22</v>
      </c>
      <c r="J3958" s="476">
        <f t="shared" si="3346"/>
        <v>1</v>
      </c>
      <c r="K3958" s="358">
        <v>0</v>
      </c>
      <c r="L3958" s="358">
        <v>0</v>
      </c>
      <c r="M3958" s="358">
        <v>0</v>
      </c>
      <c r="N3958" s="358">
        <v>0</v>
      </c>
      <c r="O3958" s="358">
        <f>IF(O3714,0,$D3958*(1+'General Inputs'!$C$4)^(O$3906-$K$3906))*'General Inputs'!$C$6</f>
        <v>3247296.48</v>
      </c>
      <c r="P3958" s="358">
        <f>IF(P3714,0,$D3958*(1+'General Inputs'!$C$4)^(P$3906-$K$3906))*'General Inputs'!$C$6</f>
        <v>3312242.4095999999</v>
      </c>
      <c r="Q3958" s="358">
        <f>IF(Q3714,0,$D3958*(1+'General Inputs'!$C$4)^(Q$3906-$K$3906))*'General Inputs'!$C$6</f>
        <v>3378487.2577920002</v>
      </c>
      <c r="R3958" s="358">
        <f>IF(R3714,0,$D3958*(1+'General Inputs'!$C$4)^(R$3906-$K$3906))*'General Inputs'!$C$6</f>
        <v>3446057.0029478394</v>
      </c>
      <c r="S3958" s="358">
        <f>IF(S3714,0,$D3958*(1+'General Inputs'!$C$4)^(S$3906-$K$3906))*'General Inputs'!$C$6</f>
        <v>3514978.1430067965</v>
      </c>
      <c r="T3958" s="358">
        <f>IF(T3714,0,$D3958*(1+'General Inputs'!$C$4)^(T$3906-$K$3906))*'General Inputs'!$C$6</f>
        <v>3585277.7058669324</v>
      </c>
      <c r="U3958" s="358">
        <f>IF(U3714,0,$D3958*(1+'General Inputs'!$C$4)^(U$3906-$K$3906))*'General Inputs'!$C$6</f>
        <v>3656983.2599842711</v>
      </c>
      <c r="V3958" s="358">
        <f>IF(V3714,0,$D3958*(1+'General Inputs'!$C$4)^(V$3906-$K$3906))*'General Inputs'!$C$6</f>
        <v>3730122.925183956</v>
      </c>
      <c r="W3958" s="358">
        <f>IF(W3714,0,$D3958*(1+'General Inputs'!$C$4)^(W$3906-$K$3906))*'General Inputs'!$C$6</f>
        <v>3804725.3836876354</v>
      </c>
      <c r="X3958" s="358">
        <f>IF(X3714,0,$D3958*(1+'General Inputs'!$C$4)^(X$3906-$K$3906))*'General Inputs'!$C$6</f>
        <v>3880819.8913613884</v>
      </c>
      <c r="Y3958" s="358">
        <f>IF(Y3714,0,$D3958*(1+'General Inputs'!$C$4)^(Y$3906-$K$3906))*'General Inputs'!$C$6</f>
        <v>3958436.2891886164</v>
      </c>
      <c r="Z3958" s="358">
        <f>IF(Z3714,0,$D3958*(1+'General Inputs'!$C$4)^(Z$3906-$K$3906))*'General Inputs'!$C$6</f>
        <v>4037605.0149723873</v>
      </c>
      <c r="AA3958" s="358">
        <f>IF(AA3714,0,$D3958*(1+'General Inputs'!$C$4)^(AA$3906-$K$3906))*'General Inputs'!$C$6</f>
        <v>4118357.1152718356</v>
      </c>
      <c r="AB3958" s="358">
        <f>IF(AB3714,0,$D3958*(1+'General Inputs'!$C$4)^(AB$3906-$K$3906))*'General Inputs'!$C$6</f>
        <v>4200724.2575772731</v>
      </c>
      <c r="AC3958" s="358">
        <f>IF(AC3714,0,$D3958*(1+'General Inputs'!$C$4)^(AC$3906-$K$3906))*'General Inputs'!$C$6</f>
        <v>4284738.7427288182</v>
      </c>
      <c r="AD3958" s="358">
        <f>IF(AD3714,0,$D3958*(1+'General Inputs'!$C$4)^(AD$3906-$K$3906))*'General Inputs'!$C$6</f>
        <v>4370433.5175833944</v>
      </c>
      <c r="AE3958" s="358">
        <f>IF(AE3714,0,$D3958*(1+'General Inputs'!$C$4)^(AE$3906-$K$3906))*'General Inputs'!$C$6</f>
        <v>4457842.1879350627</v>
      </c>
      <c r="AF3958" s="358">
        <f>IF(AF3714,0,$D3958*(1+'General Inputs'!$C$4)^(AF$3906-$K$3906))*'General Inputs'!$C$6</f>
        <v>4546999.0316937631</v>
      </c>
      <c r="AG3958" s="358">
        <f>IF(AG3714,0,$D3958*(1+'General Inputs'!$C$4)^(AG$3906-$K$3906))*'General Inputs'!$C$6</f>
        <v>4637939.0123276394</v>
      </c>
      <c r="AH3958" s="358">
        <f>IF(AH3714,0,$D3958*(1+'General Inputs'!$C$4)^(AH$3906-$K$3906))*'General Inputs'!$C$6</f>
        <v>4730697.7925741915</v>
      </c>
      <c r="AI3958" s="358">
        <f>IF(AI3714,0,$D3958*(1+'General Inputs'!$C$4)^(AI$3906-$K$3906))*'General Inputs'!$C$6</f>
        <v>4825311.7484256746</v>
      </c>
      <c r="AJ3958" s="358">
        <f>IF(AJ3714,0,$D3958*(1+'General Inputs'!$C$4)^(AJ$3906-$K$3906))*'General Inputs'!$C$6</f>
        <v>4921817.9833941888</v>
      </c>
    </row>
    <row r="3959" spans="1:36" x14ac:dyDescent="0.25">
      <c r="A3959" s="353" t="s">
        <v>234</v>
      </c>
      <c r="B3959" s="353" t="s">
        <v>272</v>
      </c>
      <c r="C3959" s="441">
        <f t="shared" si="3343"/>
        <v>25000</v>
      </c>
      <c r="D3959" s="397">
        <v>20000000</v>
      </c>
      <c r="E3959" s="468">
        <f t="shared" ref="E3959:G3959" si="3397">E55</f>
        <v>0</v>
      </c>
      <c r="F3959" s="468">
        <f t="shared" si="3397"/>
        <v>0</v>
      </c>
      <c r="G3959" s="469">
        <f t="shared" si="3397"/>
        <v>0</v>
      </c>
      <c r="H3959" s="397"/>
      <c r="I3959" s="476">
        <f t="shared" si="3345"/>
        <v>22</v>
      </c>
      <c r="J3959" s="476">
        <f t="shared" si="3346"/>
        <v>1</v>
      </c>
      <c r="K3959" s="358">
        <v>0</v>
      </c>
      <c r="L3959" s="358">
        <v>0</v>
      </c>
      <c r="M3959" s="358">
        <v>0</v>
      </c>
      <c r="N3959" s="358">
        <v>0</v>
      </c>
      <c r="O3959" s="358">
        <f>IF(O3715,0,$D3959*(1+'General Inputs'!$C$4)^(O$3906-$K$3906))*'General Inputs'!$C$6</f>
        <v>3247296.48</v>
      </c>
      <c r="P3959" s="358">
        <f>IF(P3715,0,$D3959*(1+'General Inputs'!$C$4)^(P$3906-$K$3906))*'General Inputs'!$C$6</f>
        <v>3312242.4095999999</v>
      </c>
      <c r="Q3959" s="358">
        <f>IF(Q3715,0,$D3959*(1+'General Inputs'!$C$4)^(Q$3906-$K$3906))*'General Inputs'!$C$6</f>
        <v>3378487.2577920002</v>
      </c>
      <c r="R3959" s="358">
        <f>IF(R3715,0,$D3959*(1+'General Inputs'!$C$4)^(R$3906-$K$3906))*'General Inputs'!$C$6</f>
        <v>3446057.0029478394</v>
      </c>
      <c r="S3959" s="358">
        <f>IF(S3715,0,$D3959*(1+'General Inputs'!$C$4)^(S$3906-$K$3906))*'General Inputs'!$C$6</f>
        <v>3514978.1430067965</v>
      </c>
      <c r="T3959" s="358">
        <f>IF(T3715,0,$D3959*(1+'General Inputs'!$C$4)^(T$3906-$K$3906))*'General Inputs'!$C$6</f>
        <v>3585277.7058669324</v>
      </c>
      <c r="U3959" s="358">
        <f>IF(U3715,0,$D3959*(1+'General Inputs'!$C$4)^(U$3906-$K$3906))*'General Inputs'!$C$6</f>
        <v>3656983.2599842711</v>
      </c>
      <c r="V3959" s="358">
        <f>IF(V3715,0,$D3959*(1+'General Inputs'!$C$4)^(V$3906-$K$3906))*'General Inputs'!$C$6</f>
        <v>3730122.925183956</v>
      </c>
      <c r="W3959" s="358">
        <f>IF(W3715,0,$D3959*(1+'General Inputs'!$C$4)^(W$3906-$K$3906))*'General Inputs'!$C$6</f>
        <v>3804725.3836876354</v>
      </c>
      <c r="X3959" s="358">
        <f>IF(X3715,0,$D3959*(1+'General Inputs'!$C$4)^(X$3906-$K$3906))*'General Inputs'!$C$6</f>
        <v>3880819.8913613884</v>
      </c>
      <c r="Y3959" s="358">
        <f>IF(Y3715,0,$D3959*(1+'General Inputs'!$C$4)^(Y$3906-$K$3906))*'General Inputs'!$C$6</f>
        <v>3958436.2891886164</v>
      </c>
      <c r="Z3959" s="358">
        <f>IF(Z3715,0,$D3959*(1+'General Inputs'!$C$4)^(Z$3906-$K$3906))*'General Inputs'!$C$6</f>
        <v>4037605.0149723873</v>
      </c>
      <c r="AA3959" s="358">
        <f>IF(AA3715,0,$D3959*(1+'General Inputs'!$C$4)^(AA$3906-$K$3906))*'General Inputs'!$C$6</f>
        <v>4118357.1152718356</v>
      </c>
      <c r="AB3959" s="358">
        <f>IF(AB3715,0,$D3959*(1+'General Inputs'!$C$4)^(AB$3906-$K$3906))*'General Inputs'!$C$6</f>
        <v>4200724.2575772731</v>
      </c>
      <c r="AC3959" s="358">
        <f>IF(AC3715,0,$D3959*(1+'General Inputs'!$C$4)^(AC$3906-$K$3906))*'General Inputs'!$C$6</f>
        <v>4284738.7427288182</v>
      </c>
      <c r="AD3959" s="358">
        <f>IF(AD3715,0,$D3959*(1+'General Inputs'!$C$4)^(AD$3906-$K$3906))*'General Inputs'!$C$6</f>
        <v>4370433.5175833944</v>
      </c>
      <c r="AE3959" s="358">
        <f>IF(AE3715,0,$D3959*(1+'General Inputs'!$C$4)^(AE$3906-$K$3906))*'General Inputs'!$C$6</f>
        <v>4457842.1879350627</v>
      </c>
      <c r="AF3959" s="358">
        <f>IF(AF3715,0,$D3959*(1+'General Inputs'!$C$4)^(AF$3906-$K$3906))*'General Inputs'!$C$6</f>
        <v>4546999.0316937631</v>
      </c>
      <c r="AG3959" s="358">
        <f>IF(AG3715,0,$D3959*(1+'General Inputs'!$C$4)^(AG$3906-$K$3906))*'General Inputs'!$C$6</f>
        <v>4637939.0123276394</v>
      </c>
      <c r="AH3959" s="358">
        <f>IF(AH3715,0,$D3959*(1+'General Inputs'!$C$4)^(AH$3906-$K$3906))*'General Inputs'!$C$6</f>
        <v>4730697.7925741915</v>
      </c>
      <c r="AI3959" s="358">
        <f>IF(AI3715,0,$D3959*(1+'General Inputs'!$C$4)^(AI$3906-$K$3906))*'General Inputs'!$C$6</f>
        <v>4825311.7484256746</v>
      </c>
      <c r="AJ3959" s="358">
        <f>IF(AJ3715,0,$D3959*(1+'General Inputs'!$C$4)^(AJ$3906-$K$3906))*'General Inputs'!$C$6</f>
        <v>4921817.9833941888</v>
      </c>
    </row>
    <row r="3960" spans="1:36" x14ac:dyDescent="0.25">
      <c r="A3960" s="353" t="s">
        <v>547</v>
      </c>
      <c r="B3960" s="353" t="s">
        <v>547</v>
      </c>
      <c r="C3960" s="441">
        <f t="shared" si="3343"/>
        <v>10000</v>
      </c>
      <c r="D3960" s="397">
        <v>8000000</v>
      </c>
      <c r="E3960" s="468">
        <f t="shared" ref="E3960:G3960" si="3398">E56</f>
        <v>0</v>
      </c>
      <c r="F3960" s="468">
        <f t="shared" si="3398"/>
        <v>0</v>
      </c>
      <c r="G3960" s="469">
        <f t="shared" si="3398"/>
        <v>0</v>
      </c>
      <c r="H3960" s="397"/>
      <c r="I3960" s="476">
        <f t="shared" si="3345"/>
        <v>22</v>
      </c>
      <c r="J3960" s="476">
        <f t="shared" si="3346"/>
        <v>1</v>
      </c>
      <c r="K3960" s="358">
        <v>0</v>
      </c>
      <c r="L3960" s="358">
        <v>0</v>
      </c>
      <c r="M3960" s="358">
        <v>0</v>
      </c>
      <c r="N3960" s="358">
        <v>0</v>
      </c>
      <c r="O3960" s="358">
        <f>IF(O3716,0,$D3960*(1+'General Inputs'!$C$4)^(O$3906-$K$3906))*'General Inputs'!$C$6</f>
        <v>1298918.5919999999</v>
      </c>
      <c r="P3960" s="358">
        <f>IF(P3716,0,$D3960*(1+'General Inputs'!$C$4)^(P$3906-$K$3906))*'General Inputs'!$C$6</f>
        <v>1324896.9638399999</v>
      </c>
      <c r="Q3960" s="358">
        <f>IF(Q3716,0,$D3960*(1+'General Inputs'!$C$4)^(Q$3906-$K$3906))*'General Inputs'!$C$6</f>
        <v>1351394.9031168001</v>
      </c>
      <c r="R3960" s="358">
        <f>IF(R3716,0,$D3960*(1+'General Inputs'!$C$4)^(R$3906-$K$3906))*'General Inputs'!$C$6</f>
        <v>1378422.8011791357</v>
      </c>
      <c r="S3960" s="358">
        <f>IF(S3716,0,$D3960*(1+'General Inputs'!$C$4)^(S$3906-$K$3906))*'General Inputs'!$C$6</f>
        <v>1405991.2572027186</v>
      </c>
      <c r="T3960" s="358">
        <f>IF(T3716,0,$D3960*(1+'General Inputs'!$C$4)^(T$3906-$K$3906))*'General Inputs'!$C$6</f>
        <v>1434111.082346773</v>
      </c>
      <c r="U3960" s="358">
        <f>IF(U3716,0,$D3960*(1+'General Inputs'!$C$4)^(U$3906-$K$3906))*'General Inputs'!$C$6</f>
        <v>1462793.3039937085</v>
      </c>
      <c r="V3960" s="358">
        <f>IF(V3716,0,$D3960*(1+'General Inputs'!$C$4)^(V$3906-$K$3906))*'General Inputs'!$C$6</f>
        <v>1492049.1700735826</v>
      </c>
      <c r="W3960" s="358">
        <f>IF(W3716,0,$D3960*(1+'General Inputs'!$C$4)^(W$3906-$K$3906))*'General Inputs'!$C$6</f>
        <v>1521890.1534750543</v>
      </c>
      <c r="X3960" s="358">
        <f>IF(X3716,0,$D3960*(1+'General Inputs'!$C$4)^(X$3906-$K$3906))*'General Inputs'!$C$6</f>
        <v>1552327.9565445553</v>
      </c>
      <c r="Y3960" s="358">
        <f>IF(Y3716,0,$D3960*(1+'General Inputs'!$C$4)^(Y$3906-$K$3906))*'General Inputs'!$C$6</f>
        <v>1583374.5156754467</v>
      </c>
      <c r="Z3960" s="358">
        <f>IF(Z3716,0,$D3960*(1+'General Inputs'!$C$4)^(Z$3906-$K$3906))*'General Inputs'!$C$6</f>
        <v>1615042.0059889548</v>
      </c>
      <c r="AA3960" s="358">
        <f>IF(AA3716,0,$D3960*(1+'General Inputs'!$C$4)^(AA$3906-$K$3906))*'General Inputs'!$C$6</f>
        <v>1647342.8461087344</v>
      </c>
      <c r="AB3960" s="358">
        <f>IF(AB3716,0,$D3960*(1+'General Inputs'!$C$4)^(AB$3906-$K$3906))*'General Inputs'!$C$6</f>
        <v>1680289.7030309094</v>
      </c>
      <c r="AC3960" s="358">
        <f>IF(AC3716,0,$D3960*(1+'General Inputs'!$C$4)^(AC$3906-$K$3906))*'General Inputs'!$C$6</f>
        <v>1713895.4970915273</v>
      </c>
      <c r="AD3960" s="358">
        <f>IF(AD3716,0,$D3960*(1+'General Inputs'!$C$4)^(AD$3906-$K$3906))*'General Inputs'!$C$6</f>
        <v>1748173.4070333578</v>
      </c>
      <c r="AE3960" s="358">
        <f>IF(AE3716,0,$D3960*(1+'General Inputs'!$C$4)^(AE$3906-$K$3906))*'General Inputs'!$C$6</f>
        <v>1783136.8751740248</v>
      </c>
      <c r="AF3960" s="358">
        <f>IF(AF3716,0,$D3960*(1+'General Inputs'!$C$4)^(AF$3906-$K$3906))*'General Inputs'!$C$6</f>
        <v>1818799.6126775055</v>
      </c>
      <c r="AG3960" s="358">
        <f>IF(AG3716,0,$D3960*(1+'General Inputs'!$C$4)^(AG$3906-$K$3906))*'General Inputs'!$C$6</f>
        <v>1855175.6049310556</v>
      </c>
      <c r="AH3960" s="358">
        <f>IF(AH3716,0,$D3960*(1+'General Inputs'!$C$4)^(AH$3906-$K$3906))*'General Inputs'!$C$6</f>
        <v>1892279.1170296762</v>
      </c>
      <c r="AI3960" s="358">
        <f>IF(AI3716,0,$D3960*(1+'General Inputs'!$C$4)^(AI$3906-$K$3906))*'General Inputs'!$C$6</f>
        <v>1930124.6993702701</v>
      </c>
      <c r="AJ3960" s="358">
        <f>IF(AJ3716,0,$D3960*(1+'General Inputs'!$C$4)^(AJ$3906-$K$3906))*'General Inputs'!$C$6</f>
        <v>1968727.1933576753</v>
      </c>
    </row>
    <row r="3961" spans="1:36" x14ac:dyDescent="0.25">
      <c r="A3961" s="353" t="s">
        <v>500</v>
      </c>
      <c r="B3961" s="353" t="s">
        <v>500</v>
      </c>
      <c r="C3961" s="441">
        <f t="shared" si="3343"/>
        <v>2500</v>
      </c>
      <c r="D3961" s="397">
        <v>1750000</v>
      </c>
      <c r="E3961" s="468">
        <f t="shared" ref="E3961:G3961" si="3399">E57</f>
        <v>0</v>
      </c>
      <c r="F3961" s="468">
        <f t="shared" si="3399"/>
        <v>0</v>
      </c>
      <c r="G3961" s="469">
        <f t="shared" si="3399"/>
        <v>0</v>
      </c>
      <c r="H3961" s="397"/>
      <c r="I3961" s="476">
        <f t="shared" si="3345"/>
        <v>22</v>
      </c>
      <c r="J3961" s="476">
        <f t="shared" si="3346"/>
        <v>1</v>
      </c>
      <c r="K3961" s="358">
        <v>0</v>
      </c>
      <c r="L3961" s="358">
        <v>0</v>
      </c>
      <c r="M3961" s="358">
        <v>0</v>
      </c>
      <c r="N3961" s="358">
        <v>0</v>
      </c>
      <c r="O3961" s="358">
        <f>IF(O3717,0,$D3961*(1+'General Inputs'!$C$4)^(O$3906-$K$3906))*'General Inputs'!$C$6</f>
        <v>284138.44199999998</v>
      </c>
      <c r="P3961" s="358">
        <f>IF(P3717,0,$D3961*(1+'General Inputs'!$C$4)^(P$3906-$K$3906))*'General Inputs'!$C$6</f>
        <v>289821.21083999996</v>
      </c>
      <c r="Q3961" s="358">
        <f>IF(Q3717,0,$D3961*(1+'General Inputs'!$C$4)^(Q$3906-$K$3906))*'General Inputs'!$C$6</f>
        <v>295617.63505679998</v>
      </c>
      <c r="R3961" s="358">
        <f>IF(R3717,0,$D3961*(1+'General Inputs'!$C$4)^(R$3906-$K$3906))*'General Inputs'!$C$6</f>
        <v>301529.98775793595</v>
      </c>
      <c r="S3961" s="358">
        <f>IF(S3717,0,$D3961*(1+'General Inputs'!$C$4)^(S$3906-$K$3906))*'General Inputs'!$C$6</f>
        <v>307560.58751309471</v>
      </c>
      <c r="T3961" s="358">
        <f>IF(T3717,0,$D3961*(1+'General Inputs'!$C$4)^(T$3906-$K$3906))*'General Inputs'!$C$6</f>
        <v>313711.79926335654</v>
      </c>
      <c r="U3961" s="358">
        <f>IF(U3717,0,$D3961*(1+'General Inputs'!$C$4)^(U$3906-$K$3906))*'General Inputs'!$C$6</f>
        <v>319986.03524862375</v>
      </c>
      <c r="V3961" s="358">
        <f>IF(V3717,0,$D3961*(1+'General Inputs'!$C$4)^(V$3906-$K$3906))*'General Inputs'!$C$6</f>
        <v>326385.75595359615</v>
      </c>
      <c r="W3961" s="358">
        <f>IF(W3717,0,$D3961*(1+'General Inputs'!$C$4)^(W$3906-$K$3906))*'General Inputs'!$C$6</f>
        <v>332913.47107266809</v>
      </c>
      <c r="X3961" s="358">
        <f>IF(X3717,0,$D3961*(1+'General Inputs'!$C$4)^(X$3906-$K$3906))*'General Inputs'!$C$6</f>
        <v>339571.74049412145</v>
      </c>
      <c r="Y3961" s="358">
        <f>IF(Y3717,0,$D3961*(1+'General Inputs'!$C$4)^(Y$3906-$K$3906))*'General Inputs'!$C$6</f>
        <v>346363.17530400393</v>
      </c>
      <c r="Z3961" s="358">
        <f>IF(Z3717,0,$D3961*(1+'General Inputs'!$C$4)^(Z$3906-$K$3906))*'General Inputs'!$C$6</f>
        <v>353290.43881008396</v>
      </c>
      <c r="AA3961" s="358">
        <f>IF(AA3717,0,$D3961*(1+'General Inputs'!$C$4)^(AA$3906-$K$3906))*'General Inputs'!$C$6</f>
        <v>360356.2475862857</v>
      </c>
      <c r="AB3961" s="358">
        <f>IF(AB3717,0,$D3961*(1+'General Inputs'!$C$4)^(AB$3906-$K$3906))*'General Inputs'!$C$6</f>
        <v>367563.37253801135</v>
      </c>
      <c r="AC3961" s="358">
        <f>IF(AC3717,0,$D3961*(1+'General Inputs'!$C$4)^(AC$3906-$K$3906))*'General Inputs'!$C$6</f>
        <v>374914.63998877158</v>
      </c>
      <c r="AD3961" s="358">
        <f>IF(AD3717,0,$D3961*(1+'General Inputs'!$C$4)^(AD$3906-$K$3906))*'General Inputs'!$C$6</f>
        <v>382412.93278854695</v>
      </c>
      <c r="AE3961" s="358">
        <f>IF(AE3717,0,$D3961*(1+'General Inputs'!$C$4)^(AE$3906-$K$3906))*'General Inputs'!$C$6</f>
        <v>390061.19144431798</v>
      </c>
      <c r="AF3961" s="358">
        <f>IF(AF3717,0,$D3961*(1+'General Inputs'!$C$4)^(AF$3906-$K$3906))*'General Inputs'!$C$6</f>
        <v>397862.41527320427</v>
      </c>
      <c r="AG3961" s="358">
        <f>IF(AG3717,0,$D3961*(1+'General Inputs'!$C$4)^(AG$3906-$K$3906))*'General Inputs'!$C$6</f>
        <v>405819.66357866843</v>
      </c>
      <c r="AH3961" s="358">
        <f>IF(AH3717,0,$D3961*(1+'General Inputs'!$C$4)^(AH$3906-$K$3906))*'General Inputs'!$C$6</f>
        <v>413936.05685024173</v>
      </c>
      <c r="AI3961" s="358">
        <f>IF(AI3717,0,$D3961*(1+'General Inputs'!$C$4)^(AI$3906-$K$3906))*'General Inputs'!$C$6</f>
        <v>422214.77798724658</v>
      </c>
      <c r="AJ3961" s="358">
        <f>IF(AJ3717,0,$D3961*(1+'General Inputs'!$C$4)^(AJ$3906-$K$3906))*'General Inputs'!$C$6</f>
        <v>430659.07354699151</v>
      </c>
    </row>
    <row r="3962" spans="1:36" x14ac:dyDescent="0.25">
      <c r="A3962" s="353" t="s">
        <v>458</v>
      </c>
      <c r="B3962" s="353" t="s">
        <v>458</v>
      </c>
      <c r="C3962" s="441">
        <f t="shared" si="3343"/>
        <v>3750</v>
      </c>
      <c r="D3962" s="397">
        <v>1750000</v>
      </c>
      <c r="E3962" s="468">
        <f t="shared" ref="E3962:G3962" si="3400">E58</f>
        <v>0</v>
      </c>
      <c r="F3962" s="468">
        <f t="shared" si="3400"/>
        <v>0</v>
      </c>
      <c r="G3962" s="469">
        <f t="shared" si="3400"/>
        <v>0</v>
      </c>
      <c r="H3962" s="397"/>
      <c r="I3962" s="476">
        <f t="shared" si="3345"/>
        <v>22</v>
      </c>
      <c r="J3962" s="476">
        <f t="shared" si="3346"/>
        <v>1</v>
      </c>
      <c r="K3962" s="358">
        <v>0</v>
      </c>
      <c r="L3962" s="358">
        <v>0</v>
      </c>
      <c r="M3962" s="358">
        <v>0</v>
      </c>
      <c r="N3962" s="358">
        <v>0</v>
      </c>
      <c r="O3962" s="358">
        <f>IF(O3718,0,$D3962*(1+'General Inputs'!$C$4)^(O$3906-$K$3906))*'General Inputs'!$C$6</f>
        <v>284138.44199999998</v>
      </c>
      <c r="P3962" s="358">
        <f>IF(P3718,0,$D3962*(1+'General Inputs'!$C$4)^(P$3906-$K$3906))*'General Inputs'!$C$6</f>
        <v>289821.21083999996</v>
      </c>
      <c r="Q3962" s="358">
        <f>IF(Q3718,0,$D3962*(1+'General Inputs'!$C$4)^(Q$3906-$K$3906))*'General Inputs'!$C$6</f>
        <v>295617.63505679998</v>
      </c>
      <c r="R3962" s="358">
        <f>IF(R3718,0,$D3962*(1+'General Inputs'!$C$4)^(R$3906-$K$3906))*'General Inputs'!$C$6</f>
        <v>301529.98775793595</v>
      </c>
      <c r="S3962" s="358">
        <f>IF(S3718,0,$D3962*(1+'General Inputs'!$C$4)^(S$3906-$K$3906))*'General Inputs'!$C$6</f>
        <v>307560.58751309471</v>
      </c>
      <c r="T3962" s="358">
        <f>IF(T3718,0,$D3962*(1+'General Inputs'!$C$4)^(T$3906-$K$3906))*'General Inputs'!$C$6</f>
        <v>313711.79926335654</v>
      </c>
      <c r="U3962" s="358">
        <f>IF(U3718,0,$D3962*(1+'General Inputs'!$C$4)^(U$3906-$K$3906))*'General Inputs'!$C$6</f>
        <v>319986.03524862375</v>
      </c>
      <c r="V3962" s="358">
        <f>IF(V3718,0,$D3962*(1+'General Inputs'!$C$4)^(V$3906-$K$3906))*'General Inputs'!$C$6</f>
        <v>326385.75595359615</v>
      </c>
      <c r="W3962" s="358">
        <f>IF(W3718,0,$D3962*(1+'General Inputs'!$C$4)^(W$3906-$K$3906))*'General Inputs'!$C$6</f>
        <v>332913.47107266809</v>
      </c>
      <c r="X3962" s="358">
        <f>IF(X3718,0,$D3962*(1+'General Inputs'!$C$4)^(X$3906-$K$3906))*'General Inputs'!$C$6</f>
        <v>339571.74049412145</v>
      </c>
      <c r="Y3962" s="358">
        <f>IF(Y3718,0,$D3962*(1+'General Inputs'!$C$4)^(Y$3906-$K$3906))*'General Inputs'!$C$6</f>
        <v>346363.17530400393</v>
      </c>
      <c r="Z3962" s="358">
        <f>IF(Z3718,0,$D3962*(1+'General Inputs'!$C$4)^(Z$3906-$K$3906))*'General Inputs'!$C$6</f>
        <v>353290.43881008396</v>
      </c>
      <c r="AA3962" s="358">
        <f>IF(AA3718,0,$D3962*(1+'General Inputs'!$C$4)^(AA$3906-$K$3906))*'General Inputs'!$C$6</f>
        <v>360356.2475862857</v>
      </c>
      <c r="AB3962" s="358">
        <f>IF(AB3718,0,$D3962*(1+'General Inputs'!$C$4)^(AB$3906-$K$3906))*'General Inputs'!$C$6</f>
        <v>367563.37253801135</v>
      </c>
      <c r="AC3962" s="358">
        <f>IF(AC3718,0,$D3962*(1+'General Inputs'!$C$4)^(AC$3906-$K$3906))*'General Inputs'!$C$6</f>
        <v>374914.63998877158</v>
      </c>
      <c r="AD3962" s="358">
        <f>IF(AD3718,0,$D3962*(1+'General Inputs'!$C$4)^(AD$3906-$K$3906))*'General Inputs'!$C$6</f>
        <v>382412.93278854695</v>
      </c>
      <c r="AE3962" s="358">
        <f>IF(AE3718,0,$D3962*(1+'General Inputs'!$C$4)^(AE$3906-$K$3906))*'General Inputs'!$C$6</f>
        <v>390061.19144431798</v>
      </c>
      <c r="AF3962" s="358">
        <f>IF(AF3718,0,$D3962*(1+'General Inputs'!$C$4)^(AF$3906-$K$3906))*'General Inputs'!$C$6</f>
        <v>397862.41527320427</v>
      </c>
      <c r="AG3962" s="358">
        <f>IF(AG3718,0,$D3962*(1+'General Inputs'!$C$4)^(AG$3906-$K$3906))*'General Inputs'!$C$6</f>
        <v>405819.66357866843</v>
      </c>
      <c r="AH3962" s="358">
        <f>IF(AH3718,0,$D3962*(1+'General Inputs'!$C$4)^(AH$3906-$K$3906))*'General Inputs'!$C$6</f>
        <v>413936.05685024173</v>
      </c>
      <c r="AI3962" s="358">
        <f>IF(AI3718,0,$D3962*(1+'General Inputs'!$C$4)^(AI$3906-$K$3906))*'General Inputs'!$C$6</f>
        <v>422214.77798724658</v>
      </c>
      <c r="AJ3962" s="358">
        <f>IF(AJ3718,0,$D3962*(1+'General Inputs'!$C$4)^(AJ$3906-$K$3906))*'General Inputs'!$C$6</f>
        <v>430659.07354699151</v>
      </c>
    </row>
    <row r="3963" spans="1:36" x14ac:dyDescent="0.25">
      <c r="A3963" s="353" t="s">
        <v>426</v>
      </c>
      <c r="B3963" s="353" t="s">
        <v>426</v>
      </c>
      <c r="C3963" s="441">
        <f t="shared" si="3343"/>
        <v>4995</v>
      </c>
      <c r="D3963" s="397">
        <v>1750000</v>
      </c>
      <c r="E3963" s="468">
        <f t="shared" ref="E3963:G3963" si="3401">E59</f>
        <v>0</v>
      </c>
      <c r="F3963" s="468">
        <f t="shared" si="3401"/>
        <v>0</v>
      </c>
      <c r="G3963" s="469">
        <f t="shared" si="3401"/>
        <v>0</v>
      </c>
      <c r="H3963" s="397"/>
      <c r="I3963" s="476">
        <f t="shared" si="3345"/>
        <v>22</v>
      </c>
      <c r="J3963" s="476">
        <f t="shared" si="3346"/>
        <v>1</v>
      </c>
      <c r="K3963" s="358">
        <v>0</v>
      </c>
      <c r="L3963" s="358">
        <v>0</v>
      </c>
      <c r="M3963" s="358">
        <v>0</v>
      </c>
      <c r="N3963" s="358">
        <v>0</v>
      </c>
      <c r="O3963" s="358">
        <f>IF(O3719,0,$D3963*(1+'General Inputs'!$C$4)^(O$3906-$K$3906))*'General Inputs'!$C$6</f>
        <v>284138.44199999998</v>
      </c>
      <c r="P3963" s="358">
        <f>IF(P3719,0,$D3963*(1+'General Inputs'!$C$4)^(P$3906-$K$3906))*'General Inputs'!$C$6</f>
        <v>289821.21083999996</v>
      </c>
      <c r="Q3963" s="358">
        <f>IF(Q3719,0,$D3963*(1+'General Inputs'!$C$4)^(Q$3906-$K$3906))*'General Inputs'!$C$6</f>
        <v>295617.63505679998</v>
      </c>
      <c r="R3963" s="358">
        <f>IF(R3719,0,$D3963*(1+'General Inputs'!$C$4)^(R$3906-$K$3906))*'General Inputs'!$C$6</f>
        <v>301529.98775793595</v>
      </c>
      <c r="S3963" s="358">
        <f>IF(S3719,0,$D3963*(1+'General Inputs'!$C$4)^(S$3906-$K$3906))*'General Inputs'!$C$6</f>
        <v>307560.58751309471</v>
      </c>
      <c r="T3963" s="358">
        <f>IF(T3719,0,$D3963*(1+'General Inputs'!$C$4)^(T$3906-$K$3906))*'General Inputs'!$C$6</f>
        <v>313711.79926335654</v>
      </c>
      <c r="U3963" s="358">
        <f>IF(U3719,0,$D3963*(1+'General Inputs'!$C$4)^(U$3906-$K$3906))*'General Inputs'!$C$6</f>
        <v>319986.03524862375</v>
      </c>
      <c r="V3963" s="358">
        <f>IF(V3719,0,$D3963*(1+'General Inputs'!$C$4)^(V$3906-$K$3906))*'General Inputs'!$C$6</f>
        <v>326385.75595359615</v>
      </c>
      <c r="W3963" s="358">
        <f>IF(W3719,0,$D3963*(1+'General Inputs'!$C$4)^(W$3906-$K$3906))*'General Inputs'!$C$6</f>
        <v>332913.47107266809</v>
      </c>
      <c r="X3963" s="358">
        <f>IF(X3719,0,$D3963*(1+'General Inputs'!$C$4)^(X$3906-$K$3906))*'General Inputs'!$C$6</f>
        <v>339571.74049412145</v>
      </c>
      <c r="Y3963" s="358">
        <f>IF(Y3719,0,$D3963*(1+'General Inputs'!$C$4)^(Y$3906-$K$3906))*'General Inputs'!$C$6</f>
        <v>346363.17530400393</v>
      </c>
      <c r="Z3963" s="358">
        <f>IF(Z3719,0,$D3963*(1+'General Inputs'!$C$4)^(Z$3906-$K$3906))*'General Inputs'!$C$6</f>
        <v>353290.43881008396</v>
      </c>
      <c r="AA3963" s="358">
        <f>IF(AA3719,0,$D3963*(1+'General Inputs'!$C$4)^(AA$3906-$K$3906))*'General Inputs'!$C$6</f>
        <v>360356.2475862857</v>
      </c>
      <c r="AB3963" s="358">
        <f>IF(AB3719,0,$D3963*(1+'General Inputs'!$C$4)^(AB$3906-$K$3906))*'General Inputs'!$C$6</f>
        <v>367563.37253801135</v>
      </c>
      <c r="AC3963" s="358">
        <f>IF(AC3719,0,$D3963*(1+'General Inputs'!$C$4)^(AC$3906-$K$3906))*'General Inputs'!$C$6</f>
        <v>374914.63998877158</v>
      </c>
      <c r="AD3963" s="358">
        <f>IF(AD3719,0,$D3963*(1+'General Inputs'!$C$4)^(AD$3906-$K$3906))*'General Inputs'!$C$6</f>
        <v>382412.93278854695</v>
      </c>
      <c r="AE3963" s="358">
        <f>IF(AE3719,0,$D3963*(1+'General Inputs'!$C$4)^(AE$3906-$K$3906))*'General Inputs'!$C$6</f>
        <v>390061.19144431798</v>
      </c>
      <c r="AF3963" s="358">
        <f>IF(AF3719,0,$D3963*(1+'General Inputs'!$C$4)^(AF$3906-$K$3906))*'General Inputs'!$C$6</f>
        <v>397862.41527320427</v>
      </c>
      <c r="AG3963" s="358">
        <f>IF(AG3719,0,$D3963*(1+'General Inputs'!$C$4)^(AG$3906-$K$3906))*'General Inputs'!$C$6</f>
        <v>405819.66357866843</v>
      </c>
      <c r="AH3963" s="358">
        <f>IF(AH3719,0,$D3963*(1+'General Inputs'!$C$4)^(AH$3906-$K$3906))*'General Inputs'!$C$6</f>
        <v>413936.05685024173</v>
      </c>
      <c r="AI3963" s="358">
        <f>IF(AI3719,0,$D3963*(1+'General Inputs'!$C$4)^(AI$3906-$K$3906))*'General Inputs'!$C$6</f>
        <v>422214.77798724658</v>
      </c>
      <c r="AJ3963" s="358">
        <f>IF(AJ3719,0,$D3963*(1+'General Inputs'!$C$4)^(AJ$3906-$K$3906))*'General Inputs'!$C$6</f>
        <v>430659.07354699151</v>
      </c>
    </row>
    <row r="3964" spans="1:36" x14ac:dyDescent="0.25">
      <c r="A3964" s="353" t="s">
        <v>335</v>
      </c>
      <c r="B3964" s="353" t="s">
        <v>335</v>
      </c>
      <c r="C3964" s="441">
        <f t="shared" si="3343"/>
        <v>5000</v>
      </c>
      <c r="D3964" s="397">
        <v>1750000</v>
      </c>
      <c r="E3964" s="468">
        <f t="shared" ref="E3964:G3964" si="3402">E60</f>
        <v>0</v>
      </c>
      <c r="F3964" s="468">
        <f t="shared" si="3402"/>
        <v>0</v>
      </c>
      <c r="G3964" s="469">
        <f t="shared" si="3402"/>
        <v>0</v>
      </c>
      <c r="H3964" s="397"/>
      <c r="I3964" s="476">
        <f t="shared" si="3345"/>
        <v>22</v>
      </c>
      <c r="J3964" s="476">
        <f t="shared" si="3346"/>
        <v>1</v>
      </c>
      <c r="K3964" s="358">
        <v>0</v>
      </c>
      <c r="L3964" s="358">
        <v>0</v>
      </c>
      <c r="M3964" s="358">
        <v>0</v>
      </c>
      <c r="N3964" s="358">
        <v>0</v>
      </c>
      <c r="O3964" s="358">
        <f>IF(O3720,0,$D3964*(1+'General Inputs'!$C$4)^(O$3906-$K$3906))*'General Inputs'!$C$6</f>
        <v>284138.44199999998</v>
      </c>
      <c r="P3964" s="358">
        <f>IF(P3720,0,$D3964*(1+'General Inputs'!$C$4)^(P$3906-$K$3906))*'General Inputs'!$C$6</f>
        <v>289821.21083999996</v>
      </c>
      <c r="Q3964" s="358">
        <f>IF(Q3720,0,$D3964*(1+'General Inputs'!$C$4)^(Q$3906-$K$3906))*'General Inputs'!$C$6</f>
        <v>295617.63505679998</v>
      </c>
      <c r="R3964" s="358">
        <f>IF(R3720,0,$D3964*(1+'General Inputs'!$C$4)^(R$3906-$K$3906))*'General Inputs'!$C$6</f>
        <v>301529.98775793595</v>
      </c>
      <c r="S3964" s="358">
        <f>IF(S3720,0,$D3964*(1+'General Inputs'!$C$4)^(S$3906-$K$3906))*'General Inputs'!$C$6</f>
        <v>307560.58751309471</v>
      </c>
      <c r="T3964" s="358">
        <f>IF(T3720,0,$D3964*(1+'General Inputs'!$C$4)^(T$3906-$K$3906))*'General Inputs'!$C$6</f>
        <v>313711.79926335654</v>
      </c>
      <c r="U3964" s="358">
        <f>IF(U3720,0,$D3964*(1+'General Inputs'!$C$4)^(U$3906-$K$3906))*'General Inputs'!$C$6</f>
        <v>319986.03524862375</v>
      </c>
      <c r="V3964" s="358">
        <f>IF(V3720,0,$D3964*(1+'General Inputs'!$C$4)^(V$3906-$K$3906))*'General Inputs'!$C$6</f>
        <v>326385.75595359615</v>
      </c>
      <c r="W3964" s="358">
        <f>IF(W3720,0,$D3964*(1+'General Inputs'!$C$4)^(W$3906-$K$3906))*'General Inputs'!$C$6</f>
        <v>332913.47107266809</v>
      </c>
      <c r="X3964" s="358">
        <f>IF(X3720,0,$D3964*(1+'General Inputs'!$C$4)^(X$3906-$K$3906))*'General Inputs'!$C$6</f>
        <v>339571.74049412145</v>
      </c>
      <c r="Y3964" s="358">
        <f>IF(Y3720,0,$D3964*(1+'General Inputs'!$C$4)^(Y$3906-$K$3906))*'General Inputs'!$C$6</f>
        <v>346363.17530400393</v>
      </c>
      <c r="Z3964" s="358">
        <f>IF(Z3720,0,$D3964*(1+'General Inputs'!$C$4)^(Z$3906-$K$3906))*'General Inputs'!$C$6</f>
        <v>353290.43881008396</v>
      </c>
      <c r="AA3964" s="358">
        <f>IF(AA3720,0,$D3964*(1+'General Inputs'!$C$4)^(AA$3906-$K$3906))*'General Inputs'!$C$6</f>
        <v>360356.2475862857</v>
      </c>
      <c r="AB3964" s="358">
        <f>IF(AB3720,0,$D3964*(1+'General Inputs'!$C$4)^(AB$3906-$K$3906))*'General Inputs'!$C$6</f>
        <v>367563.37253801135</v>
      </c>
      <c r="AC3964" s="358">
        <f>IF(AC3720,0,$D3964*(1+'General Inputs'!$C$4)^(AC$3906-$K$3906))*'General Inputs'!$C$6</f>
        <v>374914.63998877158</v>
      </c>
      <c r="AD3964" s="358">
        <f>IF(AD3720,0,$D3964*(1+'General Inputs'!$C$4)^(AD$3906-$K$3906))*'General Inputs'!$C$6</f>
        <v>382412.93278854695</v>
      </c>
      <c r="AE3964" s="358">
        <f>IF(AE3720,0,$D3964*(1+'General Inputs'!$C$4)^(AE$3906-$K$3906))*'General Inputs'!$C$6</f>
        <v>390061.19144431798</v>
      </c>
      <c r="AF3964" s="358">
        <f>IF(AF3720,0,$D3964*(1+'General Inputs'!$C$4)^(AF$3906-$K$3906))*'General Inputs'!$C$6</f>
        <v>397862.41527320427</v>
      </c>
      <c r="AG3964" s="358">
        <f>IF(AG3720,0,$D3964*(1+'General Inputs'!$C$4)^(AG$3906-$K$3906))*'General Inputs'!$C$6</f>
        <v>405819.66357866843</v>
      </c>
      <c r="AH3964" s="358">
        <f>IF(AH3720,0,$D3964*(1+'General Inputs'!$C$4)^(AH$3906-$K$3906))*'General Inputs'!$C$6</f>
        <v>413936.05685024173</v>
      </c>
      <c r="AI3964" s="358">
        <f>IF(AI3720,0,$D3964*(1+'General Inputs'!$C$4)^(AI$3906-$K$3906))*'General Inputs'!$C$6</f>
        <v>422214.77798724658</v>
      </c>
      <c r="AJ3964" s="358">
        <f>IF(AJ3720,0,$D3964*(1+'General Inputs'!$C$4)^(AJ$3906-$K$3906))*'General Inputs'!$C$6</f>
        <v>430659.07354699151</v>
      </c>
    </row>
    <row r="3965" spans="1:36" x14ac:dyDescent="0.25">
      <c r="A3965" s="353" t="s">
        <v>235</v>
      </c>
      <c r="B3965" s="353" t="s">
        <v>428</v>
      </c>
      <c r="C3965" s="441">
        <f t="shared" si="3343"/>
        <v>2500</v>
      </c>
      <c r="D3965" s="397">
        <v>1750000</v>
      </c>
      <c r="E3965" s="468">
        <f t="shared" ref="E3965:G3965" si="3403">E61</f>
        <v>0</v>
      </c>
      <c r="F3965" s="468">
        <f t="shared" si="3403"/>
        <v>0</v>
      </c>
      <c r="G3965" s="469">
        <f t="shared" si="3403"/>
        <v>0</v>
      </c>
      <c r="H3965" s="397"/>
      <c r="I3965" s="476">
        <f t="shared" si="3345"/>
        <v>22</v>
      </c>
      <c r="J3965" s="476">
        <f t="shared" si="3346"/>
        <v>1</v>
      </c>
      <c r="K3965" s="358">
        <v>0</v>
      </c>
      <c r="L3965" s="358">
        <v>0</v>
      </c>
      <c r="M3965" s="358">
        <v>0</v>
      </c>
      <c r="N3965" s="358">
        <v>0</v>
      </c>
      <c r="O3965" s="358">
        <f>IF(O3721,0,$D3965*(1+'General Inputs'!$C$4)^(O$3906-$K$3906))*'General Inputs'!$C$6</f>
        <v>284138.44199999998</v>
      </c>
      <c r="P3965" s="358">
        <f>IF(P3721,0,$D3965*(1+'General Inputs'!$C$4)^(P$3906-$K$3906))*'General Inputs'!$C$6</f>
        <v>289821.21083999996</v>
      </c>
      <c r="Q3965" s="358">
        <f>IF(Q3721,0,$D3965*(1+'General Inputs'!$C$4)^(Q$3906-$K$3906))*'General Inputs'!$C$6</f>
        <v>295617.63505679998</v>
      </c>
      <c r="R3965" s="358">
        <f>IF(R3721,0,$D3965*(1+'General Inputs'!$C$4)^(R$3906-$K$3906))*'General Inputs'!$C$6</f>
        <v>301529.98775793595</v>
      </c>
      <c r="S3965" s="358">
        <f>IF(S3721,0,$D3965*(1+'General Inputs'!$C$4)^(S$3906-$K$3906))*'General Inputs'!$C$6</f>
        <v>307560.58751309471</v>
      </c>
      <c r="T3965" s="358">
        <f>IF(T3721,0,$D3965*(1+'General Inputs'!$C$4)^(T$3906-$K$3906))*'General Inputs'!$C$6</f>
        <v>313711.79926335654</v>
      </c>
      <c r="U3965" s="358">
        <f>IF(U3721,0,$D3965*(1+'General Inputs'!$C$4)^(U$3906-$K$3906))*'General Inputs'!$C$6</f>
        <v>319986.03524862375</v>
      </c>
      <c r="V3965" s="358">
        <f>IF(V3721,0,$D3965*(1+'General Inputs'!$C$4)^(V$3906-$K$3906))*'General Inputs'!$C$6</f>
        <v>326385.75595359615</v>
      </c>
      <c r="W3965" s="358">
        <f>IF(W3721,0,$D3965*(1+'General Inputs'!$C$4)^(W$3906-$K$3906))*'General Inputs'!$C$6</f>
        <v>332913.47107266809</v>
      </c>
      <c r="X3965" s="358">
        <f>IF(X3721,0,$D3965*(1+'General Inputs'!$C$4)^(X$3906-$K$3906))*'General Inputs'!$C$6</f>
        <v>339571.74049412145</v>
      </c>
      <c r="Y3965" s="358">
        <f>IF(Y3721,0,$D3965*(1+'General Inputs'!$C$4)^(Y$3906-$K$3906))*'General Inputs'!$C$6</f>
        <v>346363.17530400393</v>
      </c>
      <c r="Z3965" s="358">
        <f>IF(Z3721,0,$D3965*(1+'General Inputs'!$C$4)^(Z$3906-$K$3906))*'General Inputs'!$C$6</f>
        <v>353290.43881008396</v>
      </c>
      <c r="AA3965" s="358">
        <f>IF(AA3721,0,$D3965*(1+'General Inputs'!$C$4)^(AA$3906-$K$3906))*'General Inputs'!$C$6</f>
        <v>360356.2475862857</v>
      </c>
      <c r="AB3965" s="358">
        <f>IF(AB3721,0,$D3965*(1+'General Inputs'!$C$4)^(AB$3906-$K$3906))*'General Inputs'!$C$6</f>
        <v>367563.37253801135</v>
      </c>
      <c r="AC3965" s="358">
        <f>IF(AC3721,0,$D3965*(1+'General Inputs'!$C$4)^(AC$3906-$K$3906))*'General Inputs'!$C$6</f>
        <v>374914.63998877158</v>
      </c>
      <c r="AD3965" s="358">
        <f>IF(AD3721,0,$D3965*(1+'General Inputs'!$C$4)^(AD$3906-$K$3906))*'General Inputs'!$C$6</f>
        <v>382412.93278854695</v>
      </c>
      <c r="AE3965" s="358">
        <f>IF(AE3721,0,$D3965*(1+'General Inputs'!$C$4)^(AE$3906-$K$3906))*'General Inputs'!$C$6</f>
        <v>390061.19144431798</v>
      </c>
      <c r="AF3965" s="358">
        <f>IF(AF3721,0,$D3965*(1+'General Inputs'!$C$4)^(AF$3906-$K$3906))*'General Inputs'!$C$6</f>
        <v>397862.41527320427</v>
      </c>
      <c r="AG3965" s="358">
        <f>IF(AG3721,0,$D3965*(1+'General Inputs'!$C$4)^(AG$3906-$K$3906))*'General Inputs'!$C$6</f>
        <v>405819.66357866843</v>
      </c>
      <c r="AH3965" s="358">
        <f>IF(AH3721,0,$D3965*(1+'General Inputs'!$C$4)^(AH$3906-$K$3906))*'General Inputs'!$C$6</f>
        <v>413936.05685024173</v>
      </c>
      <c r="AI3965" s="358">
        <f>IF(AI3721,0,$D3965*(1+'General Inputs'!$C$4)^(AI$3906-$K$3906))*'General Inputs'!$C$6</f>
        <v>422214.77798724658</v>
      </c>
      <c r="AJ3965" s="358">
        <f>IF(AJ3721,0,$D3965*(1+'General Inputs'!$C$4)^(AJ$3906-$K$3906))*'General Inputs'!$C$6</f>
        <v>430659.07354699151</v>
      </c>
    </row>
    <row r="3966" spans="1:36" x14ac:dyDescent="0.25">
      <c r="A3966" s="353" t="s">
        <v>235</v>
      </c>
      <c r="B3966" s="353" t="s">
        <v>372</v>
      </c>
      <c r="C3966" s="441">
        <f t="shared" si="3343"/>
        <v>5000</v>
      </c>
      <c r="D3966" s="397">
        <v>1750000</v>
      </c>
      <c r="E3966" s="468">
        <f t="shared" ref="E3966:G3966" si="3404">E62</f>
        <v>0</v>
      </c>
      <c r="F3966" s="468">
        <f t="shared" si="3404"/>
        <v>0</v>
      </c>
      <c r="G3966" s="469">
        <f t="shared" si="3404"/>
        <v>0</v>
      </c>
      <c r="H3966" s="397"/>
      <c r="I3966" s="476">
        <f t="shared" si="3345"/>
        <v>22</v>
      </c>
      <c r="J3966" s="476">
        <f t="shared" si="3346"/>
        <v>1</v>
      </c>
      <c r="K3966" s="358">
        <v>0</v>
      </c>
      <c r="L3966" s="358">
        <v>0</v>
      </c>
      <c r="M3966" s="358">
        <v>0</v>
      </c>
      <c r="N3966" s="358">
        <v>0</v>
      </c>
      <c r="O3966" s="358">
        <f>IF(O3722,0,$D3966*(1+'General Inputs'!$C$4)^(O$3906-$K$3906))*'General Inputs'!$C$6</f>
        <v>284138.44199999998</v>
      </c>
      <c r="P3966" s="358">
        <f>IF(P3722,0,$D3966*(1+'General Inputs'!$C$4)^(P$3906-$K$3906))*'General Inputs'!$C$6</f>
        <v>289821.21083999996</v>
      </c>
      <c r="Q3966" s="358">
        <f>IF(Q3722,0,$D3966*(1+'General Inputs'!$C$4)^(Q$3906-$K$3906))*'General Inputs'!$C$6</f>
        <v>295617.63505679998</v>
      </c>
      <c r="R3966" s="358">
        <f>IF(R3722,0,$D3966*(1+'General Inputs'!$C$4)^(R$3906-$K$3906))*'General Inputs'!$C$6</f>
        <v>301529.98775793595</v>
      </c>
      <c r="S3966" s="358">
        <f>IF(S3722,0,$D3966*(1+'General Inputs'!$C$4)^(S$3906-$K$3906))*'General Inputs'!$C$6</f>
        <v>307560.58751309471</v>
      </c>
      <c r="T3966" s="358">
        <f>IF(T3722,0,$D3966*(1+'General Inputs'!$C$4)^(T$3906-$K$3906))*'General Inputs'!$C$6</f>
        <v>313711.79926335654</v>
      </c>
      <c r="U3966" s="358">
        <f>IF(U3722,0,$D3966*(1+'General Inputs'!$C$4)^(U$3906-$K$3906))*'General Inputs'!$C$6</f>
        <v>319986.03524862375</v>
      </c>
      <c r="V3966" s="358">
        <f>IF(V3722,0,$D3966*(1+'General Inputs'!$C$4)^(V$3906-$K$3906))*'General Inputs'!$C$6</f>
        <v>326385.75595359615</v>
      </c>
      <c r="W3966" s="358">
        <f>IF(W3722,0,$D3966*(1+'General Inputs'!$C$4)^(W$3906-$K$3906))*'General Inputs'!$C$6</f>
        <v>332913.47107266809</v>
      </c>
      <c r="X3966" s="358">
        <f>IF(X3722,0,$D3966*(1+'General Inputs'!$C$4)^(X$3906-$K$3906))*'General Inputs'!$C$6</f>
        <v>339571.74049412145</v>
      </c>
      <c r="Y3966" s="358">
        <f>IF(Y3722,0,$D3966*(1+'General Inputs'!$C$4)^(Y$3906-$K$3906))*'General Inputs'!$C$6</f>
        <v>346363.17530400393</v>
      </c>
      <c r="Z3966" s="358">
        <f>IF(Z3722,0,$D3966*(1+'General Inputs'!$C$4)^(Z$3906-$K$3906))*'General Inputs'!$C$6</f>
        <v>353290.43881008396</v>
      </c>
      <c r="AA3966" s="358">
        <f>IF(AA3722,0,$D3966*(1+'General Inputs'!$C$4)^(AA$3906-$K$3906))*'General Inputs'!$C$6</f>
        <v>360356.2475862857</v>
      </c>
      <c r="AB3966" s="358">
        <f>IF(AB3722,0,$D3966*(1+'General Inputs'!$C$4)^(AB$3906-$K$3906))*'General Inputs'!$C$6</f>
        <v>367563.37253801135</v>
      </c>
      <c r="AC3966" s="358">
        <f>IF(AC3722,0,$D3966*(1+'General Inputs'!$C$4)^(AC$3906-$K$3906))*'General Inputs'!$C$6</f>
        <v>374914.63998877158</v>
      </c>
      <c r="AD3966" s="358">
        <f>IF(AD3722,0,$D3966*(1+'General Inputs'!$C$4)^(AD$3906-$K$3906))*'General Inputs'!$C$6</f>
        <v>382412.93278854695</v>
      </c>
      <c r="AE3966" s="358">
        <f>IF(AE3722,0,$D3966*(1+'General Inputs'!$C$4)^(AE$3906-$K$3906))*'General Inputs'!$C$6</f>
        <v>390061.19144431798</v>
      </c>
      <c r="AF3966" s="358">
        <f>IF(AF3722,0,$D3966*(1+'General Inputs'!$C$4)^(AF$3906-$K$3906))*'General Inputs'!$C$6</f>
        <v>397862.41527320427</v>
      </c>
      <c r="AG3966" s="358">
        <f>IF(AG3722,0,$D3966*(1+'General Inputs'!$C$4)^(AG$3906-$K$3906))*'General Inputs'!$C$6</f>
        <v>405819.66357866843</v>
      </c>
      <c r="AH3966" s="358">
        <f>IF(AH3722,0,$D3966*(1+'General Inputs'!$C$4)^(AH$3906-$K$3906))*'General Inputs'!$C$6</f>
        <v>413936.05685024173</v>
      </c>
      <c r="AI3966" s="358">
        <f>IF(AI3722,0,$D3966*(1+'General Inputs'!$C$4)^(AI$3906-$K$3906))*'General Inputs'!$C$6</f>
        <v>422214.77798724658</v>
      </c>
      <c r="AJ3966" s="358">
        <f>IF(AJ3722,0,$D3966*(1+'General Inputs'!$C$4)^(AJ$3906-$K$3906))*'General Inputs'!$C$6</f>
        <v>430659.07354699151</v>
      </c>
    </row>
    <row r="3967" spans="1:36" x14ac:dyDescent="0.25">
      <c r="A3967" s="353" t="s">
        <v>419</v>
      </c>
      <c r="B3967" s="353" t="s">
        <v>419</v>
      </c>
      <c r="C3967" s="441">
        <f t="shared" si="3343"/>
        <v>1500</v>
      </c>
      <c r="D3967" s="397">
        <v>1750000</v>
      </c>
      <c r="E3967" s="468">
        <f t="shared" ref="E3967:G3967" si="3405">E63</f>
        <v>0</v>
      </c>
      <c r="F3967" s="468">
        <f t="shared" si="3405"/>
        <v>0</v>
      </c>
      <c r="G3967" s="469">
        <f t="shared" si="3405"/>
        <v>0</v>
      </c>
      <c r="H3967" s="397"/>
      <c r="I3967" s="476">
        <f t="shared" si="3345"/>
        <v>22</v>
      </c>
      <c r="J3967" s="476">
        <f t="shared" si="3346"/>
        <v>1</v>
      </c>
      <c r="K3967" s="358">
        <v>0</v>
      </c>
      <c r="L3967" s="358">
        <v>0</v>
      </c>
      <c r="M3967" s="358">
        <v>0</v>
      </c>
      <c r="N3967" s="358">
        <v>0</v>
      </c>
      <c r="O3967" s="358">
        <f>IF(O3723,0,$D3967*(1+'General Inputs'!$C$4)^(O$3906-$K$3906))*'General Inputs'!$C$6</f>
        <v>284138.44199999998</v>
      </c>
      <c r="P3967" s="358">
        <f>IF(P3723,0,$D3967*(1+'General Inputs'!$C$4)^(P$3906-$K$3906))*'General Inputs'!$C$6</f>
        <v>289821.21083999996</v>
      </c>
      <c r="Q3967" s="358">
        <f>IF(Q3723,0,$D3967*(1+'General Inputs'!$C$4)^(Q$3906-$K$3906))*'General Inputs'!$C$6</f>
        <v>295617.63505679998</v>
      </c>
      <c r="R3967" s="358">
        <f>IF(R3723,0,$D3967*(1+'General Inputs'!$C$4)^(R$3906-$K$3906))*'General Inputs'!$C$6</f>
        <v>301529.98775793595</v>
      </c>
      <c r="S3967" s="358">
        <f>IF(S3723,0,$D3967*(1+'General Inputs'!$C$4)^(S$3906-$K$3906))*'General Inputs'!$C$6</f>
        <v>307560.58751309471</v>
      </c>
      <c r="T3967" s="358">
        <f>IF(T3723,0,$D3967*(1+'General Inputs'!$C$4)^(T$3906-$K$3906))*'General Inputs'!$C$6</f>
        <v>313711.79926335654</v>
      </c>
      <c r="U3967" s="358">
        <f>IF(U3723,0,$D3967*(1+'General Inputs'!$C$4)^(U$3906-$K$3906))*'General Inputs'!$C$6</f>
        <v>319986.03524862375</v>
      </c>
      <c r="V3967" s="358">
        <f>IF(V3723,0,$D3967*(1+'General Inputs'!$C$4)^(V$3906-$K$3906))*'General Inputs'!$C$6</f>
        <v>326385.75595359615</v>
      </c>
      <c r="W3967" s="358">
        <f>IF(W3723,0,$D3967*(1+'General Inputs'!$C$4)^(W$3906-$K$3906))*'General Inputs'!$C$6</f>
        <v>332913.47107266809</v>
      </c>
      <c r="X3967" s="358">
        <f>IF(X3723,0,$D3967*(1+'General Inputs'!$C$4)^(X$3906-$K$3906))*'General Inputs'!$C$6</f>
        <v>339571.74049412145</v>
      </c>
      <c r="Y3967" s="358">
        <f>IF(Y3723,0,$D3967*(1+'General Inputs'!$C$4)^(Y$3906-$K$3906))*'General Inputs'!$C$6</f>
        <v>346363.17530400393</v>
      </c>
      <c r="Z3967" s="358">
        <f>IF(Z3723,0,$D3967*(1+'General Inputs'!$C$4)^(Z$3906-$K$3906))*'General Inputs'!$C$6</f>
        <v>353290.43881008396</v>
      </c>
      <c r="AA3967" s="358">
        <f>IF(AA3723,0,$D3967*(1+'General Inputs'!$C$4)^(AA$3906-$K$3906))*'General Inputs'!$C$6</f>
        <v>360356.2475862857</v>
      </c>
      <c r="AB3967" s="358">
        <f>IF(AB3723,0,$D3967*(1+'General Inputs'!$C$4)^(AB$3906-$K$3906))*'General Inputs'!$C$6</f>
        <v>367563.37253801135</v>
      </c>
      <c r="AC3967" s="358">
        <f>IF(AC3723,0,$D3967*(1+'General Inputs'!$C$4)^(AC$3906-$K$3906))*'General Inputs'!$C$6</f>
        <v>374914.63998877158</v>
      </c>
      <c r="AD3967" s="358">
        <f>IF(AD3723,0,$D3967*(1+'General Inputs'!$C$4)^(AD$3906-$K$3906))*'General Inputs'!$C$6</f>
        <v>382412.93278854695</v>
      </c>
      <c r="AE3967" s="358">
        <f>IF(AE3723,0,$D3967*(1+'General Inputs'!$C$4)^(AE$3906-$K$3906))*'General Inputs'!$C$6</f>
        <v>390061.19144431798</v>
      </c>
      <c r="AF3967" s="358">
        <f>IF(AF3723,0,$D3967*(1+'General Inputs'!$C$4)^(AF$3906-$K$3906))*'General Inputs'!$C$6</f>
        <v>397862.41527320427</v>
      </c>
      <c r="AG3967" s="358">
        <f>IF(AG3723,0,$D3967*(1+'General Inputs'!$C$4)^(AG$3906-$K$3906))*'General Inputs'!$C$6</f>
        <v>405819.66357866843</v>
      </c>
      <c r="AH3967" s="358">
        <f>IF(AH3723,0,$D3967*(1+'General Inputs'!$C$4)^(AH$3906-$K$3906))*'General Inputs'!$C$6</f>
        <v>413936.05685024173</v>
      </c>
      <c r="AI3967" s="358">
        <f>IF(AI3723,0,$D3967*(1+'General Inputs'!$C$4)^(AI$3906-$K$3906))*'General Inputs'!$C$6</f>
        <v>422214.77798724658</v>
      </c>
      <c r="AJ3967" s="358">
        <f>IF(AJ3723,0,$D3967*(1+'General Inputs'!$C$4)^(AJ$3906-$K$3906))*'General Inputs'!$C$6</f>
        <v>430659.07354699151</v>
      </c>
    </row>
    <row r="3968" spans="1:36" x14ac:dyDescent="0.25">
      <c r="A3968" s="353" t="s">
        <v>236</v>
      </c>
      <c r="B3968" s="353" t="s">
        <v>236</v>
      </c>
      <c r="C3968" s="441">
        <f t="shared" si="3343"/>
        <v>20000</v>
      </c>
      <c r="D3968" s="397">
        <v>8000000</v>
      </c>
      <c r="E3968" s="468">
        <f t="shared" ref="E3968:G3968" si="3406">E64</f>
        <v>0</v>
      </c>
      <c r="F3968" s="468">
        <f t="shared" si="3406"/>
        <v>0</v>
      </c>
      <c r="G3968" s="469">
        <f t="shared" si="3406"/>
        <v>0</v>
      </c>
      <c r="H3968" s="397"/>
      <c r="I3968" s="476">
        <f t="shared" si="3345"/>
        <v>22</v>
      </c>
      <c r="J3968" s="476">
        <f t="shared" si="3346"/>
        <v>1</v>
      </c>
      <c r="K3968" s="358">
        <v>0</v>
      </c>
      <c r="L3968" s="358">
        <v>0</v>
      </c>
      <c r="M3968" s="358">
        <v>0</v>
      </c>
      <c r="N3968" s="358">
        <v>0</v>
      </c>
      <c r="O3968" s="358">
        <f>IF(O3724,0,$D3968*(1+'General Inputs'!$C$4)^(O$3906-$K$3906))*'General Inputs'!$C$6</f>
        <v>1298918.5919999999</v>
      </c>
      <c r="P3968" s="358">
        <f>IF(P3724,0,$D3968*(1+'General Inputs'!$C$4)^(P$3906-$K$3906))*'General Inputs'!$C$6</f>
        <v>1324896.9638399999</v>
      </c>
      <c r="Q3968" s="358">
        <f>IF(Q3724,0,$D3968*(1+'General Inputs'!$C$4)^(Q$3906-$K$3906))*'General Inputs'!$C$6</f>
        <v>1351394.9031168001</v>
      </c>
      <c r="R3968" s="358">
        <f>IF(R3724,0,$D3968*(1+'General Inputs'!$C$4)^(R$3906-$K$3906))*'General Inputs'!$C$6</f>
        <v>1378422.8011791357</v>
      </c>
      <c r="S3968" s="358">
        <f>IF(S3724,0,$D3968*(1+'General Inputs'!$C$4)^(S$3906-$K$3906))*'General Inputs'!$C$6</f>
        <v>1405991.2572027186</v>
      </c>
      <c r="T3968" s="358">
        <f>IF(T3724,0,$D3968*(1+'General Inputs'!$C$4)^(T$3906-$K$3906))*'General Inputs'!$C$6</f>
        <v>1434111.082346773</v>
      </c>
      <c r="U3968" s="358">
        <f>IF(U3724,0,$D3968*(1+'General Inputs'!$C$4)^(U$3906-$K$3906))*'General Inputs'!$C$6</f>
        <v>1462793.3039937085</v>
      </c>
      <c r="V3968" s="358">
        <f>IF(V3724,0,$D3968*(1+'General Inputs'!$C$4)^(V$3906-$K$3906))*'General Inputs'!$C$6</f>
        <v>1492049.1700735826</v>
      </c>
      <c r="W3968" s="358">
        <f>IF(W3724,0,$D3968*(1+'General Inputs'!$C$4)^(W$3906-$K$3906))*'General Inputs'!$C$6</f>
        <v>1521890.1534750543</v>
      </c>
      <c r="X3968" s="358">
        <f>IF(X3724,0,$D3968*(1+'General Inputs'!$C$4)^(X$3906-$K$3906))*'General Inputs'!$C$6</f>
        <v>1552327.9565445553</v>
      </c>
      <c r="Y3968" s="358">
        <f>IF(Y3724,0,$D3968*(1+'General Inputs'!$C$4)^(Y$3906-$K$3906))*'General Inputs'!$C$6</f>
        <v>1583374.5156754467</v>
      </c>
      <c r="Z3968" s="358">
        <f>IF(Z3724,0,$D3968*(1+'General Inputs'!$C$4)^(Z$3906-$K$3906))*'General Inputs'!$C$6</f>
        <v>1615042.0059889548</v>
      </c>
      <c r="AA3968" s="358">
        <f>IF(AA3724,0,$D3968*(1+'General Inputs'!$C$4)^(AA$3906-$K$3906))*'General Inputs'!$C$6</f>
        <v>1647342.8461087344</v>
      </c>
      <c r="AB3968" s="358">
        <f>IF(AB3724,0,$D3968*(1+'General Inputs'!$C$4)^(AB$3906-$K$3906))*'General Inputs'!$C$6</f>
        <v>1680289.7030309094</v>
      </c>
      <c r="AC3968" s="358">
        <f>IF(AC3724,0,$D3968*(1+'General Inputs'!$C$4)^(AC$3906-$K$3906))*'General Inputs'!$C$6</f>
        <v>1713895.4970915273</v>
      </c>
      <c r="AD3968" s="358">
        <f>IF(AD3724,0,$D3968*(1+'General Inputs'!$C$4)^(AD$3906-$K$3906))*'General Inputs'!$C$6</f>
        <v>1748173.4070333578</v>
      </c>
      <c r="AE3968" s="358">
        <f>IF(AE3724,0,$D3968*(1+'General Inputs'!$C$4)^(AE$3906-$K$3906))*'General Inputs'!$C$6</f>
        <v>1783136.8751740248</v>
      </c>
      <c r="AF3968" s="358">
        <f>IF(AF3724,0,$D3968*(1+'General Inputs'!$C$4)^(AF$3906-$K$3906))*'General Inputs'!$C$6</f>
        <v>1818799.6126775055</v>
      </c>
      <c r="AG3968" s="358">
        <f>IF(AG3724,0,$D3968*(1+'General Inputs'!$C$4)^(AG$3906-$K$3906))*'General Inputs'!$C$6</f>
        <v>1855175.6049310556</v>
      </c>
      <c r="AH3968" s="358">
        <f>IF(AH3724,0,$D3968*(1+'General Inputs'!$C$4)^(AH$3906-$K$3906))*'General Inputs'!$C$6</f>
        <v>1892279.1170296762</v>
      </c>
      <c r="AI3968" s="358">
        <f>IF(AI3724,0,$D3968*(1+'General Inputs'!$C$4)^(AI$3906-$K$3906))*'General Inputs'!$C$6</f>
        <v>1930124.6993702701</v>
      </c>
      <c r="AJ3968" s="358">
        <f>IF(AJ3724,0,$D3968*(1+'General Inputs'!$C$4)^(AJ$3906-$K$3906))*'General Inputs'!$C$6</f>
        <v>1968727.1933576753</v>
      </c>
    </row>
    <row r="3969" spans="1:36" x14ac:dyDescent="0.25">
      <c r="A3969" s="353" t="s">
        <v>236</v>
      </c>
      <c r="B3969" s="353" t="s">
        <v>312</v>
      </c>
      <c r="C3969" s="441">
        <f t="shared" si="3343"/>
        <v>20000</v>
      </c>
      <c r="D3969" s="397">
        <v>8000000</v>
      </c>
      <c r="E3969" s="468">
        <f t="shared" ref="E3969:G3969" si="3407">E65</f>
        <v>0</v>
      </c>
      <c r="F3969" s="468">
        <f t="shared" si="3407"/>
        <v>0</v>
      </c>
      <c r="G3969" s="469">
        <f t="shared" si="3407"/>
        <v>0</v>
      </c>
      <c r="H3969" s="397"/>
      <c r="I3969" s="476">
        <f t="shared" si="3345"/>
        <v>22</v>
      </c>
      <c r="J3969" s="476">
        <f t="shared" si="3346"/>
        <v>1</v>
      </c>
      <c r="K3969" s="358">
        <v>0</v>
      </c>
      <c r="L3969" s="358">
        <v>0</v>
      </c>
      <c r="M3969" s="358">
        <v>0</v>
      </c>
      <c r="N3969" s="358">
        <v>0</v>
      </c>
      <c r="O3969" s="358">
        <f>IF(O3725,0,$D3969*(1+'General Inputs'!$C$4)^(O$3906-$K$3906))*'General Inputs'!$C$6</f>
        <v>1298918.5919999999</v>
      </c>
      <c r="P3969" s="358">
        <f>IF(P3725,0,$D3969*(1+'General Inputs'!$C$4)^(P$3906-$K$3906))*'General Inputs'!$C$6</f>
        <v>1324896.9638399999</v>
      </c>
      <c r="Q3969" s="358">
        <f>IF(Q3725,0,$D3969*(1+'General Inputs'!$C$4)^(Q$3906-$K$3906))*'General Inputs'!$C$6</f>
        <v>1351394.9031168001</v>
      </c>
      <c r="R3969" s="358">
        <f>IF(R3725,0,$D3969*(1+'General Inputs'!$C$4)^(R$3906-$K$3906))*'General Inputs'!$C$6</f>
        <v>1378422.8011791357</v>
      </c>
      <c r="S3969" s="358">
        <f>IF(S3725,0,$D3969*(1+'General Inputs'!$C$4)^(S$3906-$K$3906))*'General Inputs'!$C$6</f>
        <v>1405991.2572027186</v>
      </c>
      <c r="T3969" s="358">
        <f>IF(T3725,0,$D3969*(1+'General Inputs'!$C$4)^(T$3906-$K$3906))*'General Inputs'!$C$6</f>
        <v>1434111.082346773</v>
      </c>
      <c r="U3969" s="358">
        <f>IF(U3725,0,$D3969*(1+'General Inputs'!$C$4)^(U$3906-$K$3906))*'General Inputs'!$C$6</f>
        <v>1462793.3039937085</v>
      </c>
      <c r="V3969" s="358">
        <f>IF(V3725,0,$D3969*(1+'General Inputs'!$C$4)^(V$3906-$K$3906))*'General Inputs'!$C$6</f>
        <v>1492049.1700735826</v>
      </c>
      <c r="W3969" s="358">
        <f>IF(W3725,0,$D3969*(1+'General Inputs'!$C$4)^(W$3906-$K$3906))*'General Inputs'!$C$6</f>
        <v>1521890.1534750543</v>
      </c>
      <c r="X3969" s="358">
        <f>IF(X3725,0,$D3969*(1+'General Inputs'!$C$4)^(X$3906-$K$3906))*'General Inputs'!$C$6</f>
        <v>1552327.9565445553</v>
      </c>
      <c r="Y3969" s="358">
        <f>IF(Y3725,0,$D3969*(1+'General Inputs'!$C$4)^(Y$3906-$K$3906))*'General Inputs'!$C$6</f>
        <v>1583374.5156754467</v>
      </c>
      <c r="Z3969" s="358">
        <f>IF(Z3725,0,$D3969*(1+'General Inputs'!$C$4)^(Z$3906-$K$3906))*'General Inputs'!$C$6</f>
        <v>1615042.0059889548</v>
      </c>
      <c r="AA3969" s="358">
        <f>IF(AA3725,0,$D3969*(1+'General Inputs'!$C$4)^(AA$3906-$K$3906))*'General Inputs'!$C$6</f>
        <v>1647342.8461087344</v>
      </c>
      <c r="AB3969" s="358">
        <f>IF(AB3725,0,$D3969*(1+'General Inputs'!$C$4)^(AB$3906-$K$3906))*'General Inputs'!$C$6</f>
        <v>1680289.7030309094</v>
      </c>
      <c r="AC3969" s="358">
        <f>IF(AC3725,0,$D3969*(1+'General Inputs'!$C$4)^(AC$3906-$K$3906))*'General Inputs'!$C$6</f>
        <v>1713895.4970915273</v>
      </c>
      <c r="AD3969" s="358">
        <f>IF(AD3725,0,$D3969*(1+'General Inputs'!$C$4)^(AD$3906-$K$3906))*'General Inputs'!$C$6</f>
        <v>1748173.4070333578</v>
      </c>
      <c r="AE3969" s="358">
        <f>IF(AE3725,0,$D3969*(1+'General Inputs'!$C$4)^(AE$3906-$K$3906))*'General Inputs'!$C$6</f>
        <v>1783136.8751740248</v>
      </c>
      <c r="AF3969" s="358">
        <f>IF(AF3725,0,$D3969*(1+'General Inputs'!$C$4)^(AF$3906-$K$3906))*'General Inputs'!$C$6</f>
        <v>1818799.6126775055</v>
      </c>
      <c r="AG3969" s="358">
        <f>IF(AG3725,0,$D3969*(1+'General Inputs'!$C$4)^(AG$3906-$K$3906))*'General Inputs'!$C$6</f>
        <v>1855175.6049310556</v>
      </c>
      <c r="AH3969" s="358">
        <f>IF(AH3725,0,$D3969*(1+'General Inputs'!$C$4)^(AH$3906-$K$3906))*'General Inputs'!$C$6</f>
        <v>1892279.1170296762</v>
      </c>
      <c r="AI3969" s="358">
        <f>IF(AI3725,0,$D3969*(1+'General Inputs'!$C$4)^(AI$3906-$K$3906))*'General Inputs'!$C$6</f>
        <v>1930124.6993702701</v>
      </c>
      <c r="AJ3969" s="358">
        <f>IF(AJ3725,0,$D3969*(1+'General Inputs'!$C$4)^(AJ$3906-$K$3906))*'General Inputs'!$C$6</f>
        <v>1968727.1933576753</v>
      </c>
    </row>
    <row r="3970" spans="1:36" x14ac:dyDescent="0.25">
      <c r="A3970" s="353" t="s">
        <v>346</v>
      </c>
      <c r="B3970" s="353" t="s">
        <v>346</v>
      </c>
      <c r="C3970" s="441">
        <f t="shared" si="3343"/>
        <v>6220</v>
      </c>
      <c r="D3970" s="397">
        <v>8000000</v>
      </c>
      <c r="E3970" s="468">
        <f t="shared" ref="E3970:G3970" si="3408">E66</f>
        <v>0</v>
      </c>
      <c r="F3970" s="468">
        <f t="shared" si="3408"/>
        <v>0</v>
      </c>
      <c r="G3970" s="469">
        <f t="shared" si="3408"/>
        <v>0</v>
      </c>
      <c r="H3970" s="397"/>
      <c r="I3970" s="476">
        <f t="shared" si="3345"/>
        <v>22</v>
      </c>
      <c r="J3970" s="476">
        <f t="shared" si="3346"/>
        <v>1</v>
      </c>
      <c r="K3970" s="358">
        <v>0</v>
      </c>
      <c r="L3970" s="358">
        <v>0</v>
      </c>
      <c r="M3970" s="358">
        <v>0</v>
      </c>
      <c r="N3970" s="358">
        <v>0</v>
      </c>
      <c r="O3970" s="358">
        <f>IF(O3726,0,$D3970*(1+'General Inputs'!$C$4)^(O$3906-$K$3906))*'General Inputs'!$C$6</f>
        <v>1298918.5919999999</v>
      </c>
      <c r="P3970" s="358">
        <f>IF(P3726,0,$D3970*(1+'General Inputs'!$C$4)^(P$3906-$K$3906))*'General Inputs'!$C$6</f>
        <v>1324896.9638399999</v>
      </c>
      <c r="Q3970" s="358">
        <f>IF(Q3726,0,$D3970*(1+'General Inputs'!$C$4)^(Q$3906-$K$3906))*'General Inputs'!$C$6</f>
        <v>1351394.9031168001</v>
      </c>
      <c r="R3970" s="358">
        <f>IF(R3726,0,$D3970*(1+'General Inputs'!$C$4)^(R$3906-$K$3906))*'General Inputs'!$C$6</f>
        <v>1378422.8011791357</v>
      </c>
      <c r="S3970" s="358">
        <f>IF(S3726,0,$D3970*(1+'General Inputs'!$C$4)^(S$3906-$K$3906))*'General Inputs'!$C$6</f>
        <v>1405991.2572027186</v>
      </c>
      <c r="T3970" s="358">
        <f>IF(T3726,0,$D3970*(1+'General Inputs'!$C$4)^(T$3906-$K$3906))*'General Inputs'!$C$6</f>
        <v>1434111.082346773</v>
      </c>
      <c r="U3970" s="358">
        <f>IF(U3726,0,$D3970*(1+'General Inputs'!$C$4)^(U$3906-$K$3906))*'General Inputs'!$C$6</f>
        <v>1462793.3039937085</v>
      </c>
      <c r="V3970" s="358">
        <f>IF(V3726,0,$D3970*(1+'General Inputs'!$C$4)^(V$3906-$K$3906))*'General Inputs'!$C$6</f>
        <v>1492049.1700735826</v>
      </c>
      <c r="W3970" s="358">
        <f>IF(W3726,0,$D3970*(1+'General Inputs'!$C$4)^(W$3906-$K$3906))*'General Inputs'!$C$6</f>
        <v>1521890.1534750543</v>
      </c>
      <c r="X3970" s="358">
        <f>IF(X3726,0,$D3970*(1+'General Inputs'!$C$4)^(X$3906-$K$3906))*'General Inputs'!$C$6</f>
        <v>1552327.9565445553</v>
      </c>
      <c r="Y3970" s="358">
        <f>IF(Y3726,0,$D3970*(1+'General Inputs'!$C$4)^(Y$3906-$K$3906))*'General Inputs'!$C$6</f>
        <v>1583374.5156754467</v>
      </c>
      <c r="Z3970" s="358">
        <f>IF(Z3726,0,$D3970*(1+'General Inputs'!$C$4)^(Z$3906-$K$3906))*'General Inputs'!$C$6</f>
        <v>1615042.0059889548</v>
      </c>
      <c r="AA3970" s="358">
        <f>IF(AA3726,0,$D3970*(1+'General Inputs'!$C$4)^(AA$3906-$K$3906))*'General Inputs'!$C$6</f>
        <v>1647342.8461087344</v>
      </c>
      <c r="AB3970" s="358">
        <f>IF(AB3726,0,$D3970*(1+'General Inputs'!$C$4)^(AB$3906-$K$3906))*'General Inputs'!$C$6</f>
        <v>1680289.7030309094</v>
      </c>
      <c r="AC3970" s="358">
        <f>IF(AC3726,0,$D3970*(1+'General Inputs'!$C$4)^(AC$3906-$K$3906))*'General Inputs'!$C$6</f>
        <v>1713895.4970915273</v>
      </c>
      <c r="AD3970" s="358">
        <f>IF(AD3726,0,$D3970*(1+'General Inputs'!$C$4)^(AD$3906-$K$3906))*'General Inputs'!$C$6</f>
        <v>1748173.4070333578</v>
      </c>
      <c r="AE3970" s="358">
        <f>IF(AE3726,0,$D3970*(1+'General Inputs'!$C$4)^(AE$3906-$K$3906))*'General Inputs'!$C$6</f>
        <v>1783136.8751740248</v>
      </c>
      <c r="AF3970" s="358">
        <f>IF(AF3726,0,$D3970*(1+'General Inputs'!$C$4)^(AF$3906-$K$3906))*'General Inputs'!$C$6</f>
        <v>1818799.6126775055</v>
      </c>
      <c r="AG3970" s="358">
        <f>IF(AG3726,0,$D3970*(1+'General Inputs'!$C$4)^(AG$3906-$K$3906))*'General Inputs'!$C$6</f>
        <v>1855175.6049310556</v>
      </c>
      <c r="AH3970" s="358">
        <f>IF(AH3726,0,$D3970*(1+'General Inputs'!$C$4)^(AH$3906-$K$3906))*'General Inputs'!$C$6</f>
        <v>1892279.1170296762</v>
      </c>
      <c r="AI3970" s="358">
        <f>IF(AI3726,0,$D3970*(1+'General Inputs'!$C$4)^(AI$3906-$K$3906))*'General Inputs'!$C$6</f>
        <v>1930124.6993702701</v>
      </c>
      <c r="AJ3970" s="358">
        <f>IF(AJ3726,0,$D3970*(1+'General Inputs'!$C$4)^(AJ$3906-$K$3906))*'General Inputs'!$C$6</f>
        <v>1968727.1933576753</v>
      </c>
    </row>
    <row r="3971" spans="1:36" x14ac:dyDescent="0.25">
      <c r="A3971" s="353" t="s">
        <v>470</v>
      </c>
      <c r="B3971" s="353" t="s">
        <v>470</v>
      </c>
      <c r="C3971" s="441">
        <f t="shared" si="3343"/>
        <v>5000</v>
      </c>
      <c r="D3971" s="397">
        <v>1750000</v>
      </c>
      <c r="E3971" s="468">
        <f t="shared" ref="E3971:G3971" si="3409">E67</f>
        <v>0</v>
      </c>
      <c r="F3971" s="468">
        <f t="shared" si="3409"/>
        <v>0</v>
      </c>
      <c r="G3971" s="469">
        <f t="shared" si="3409"/>
        <v>0</v>
      </c>
      <c r="H3971" s="397"/>
      <c r="I3971" s="476">
        <f t="shared" si="3345"/>
        <v>22</v>
      </c>
      <c r="J3971" s="476">
        <f t="shared" si="3346"/>
        <v>1</v>
      </c>
      <c r="K3971" s="358">
        <v>0</v>
      </c>
      <c r="L3971" s="358">
        <v>0</v>
      </c>
      <c r="M3971" s="358">
        <v>0</v>
      </c>
      <c r="N3971" s="358">
        <v>0</v>
      </c>
      <c r="O3971" s="358">
        <f>IF(O3727,0,$D3971*(1+'General Inputs'!$C$4)^(O$3906-$K$3906))*'General Inputs'!$C$6</f>
        <v>284138.44199999998</v>
      </c>
      <c r="P3971" s="358">
        <f>IF(P3727,0,$D3971*(1+'General Inputs'!$C$4)^(P$3906-$K$3906))*'General Inputs'!$C$6</f>
        <v>289821.21083999996</v>
      </c>
      <c r="Q3971" s="358">
        <f>IF(Q3727,0,$D3971*(1+'General Inputs'!$C$4)^(Q$3906-$K$3906))*'General Inputs'!$C$6</f>
        <v>295617.63505679998</v>
      </c>
      <c r="R3971" s="358">
        <f>IF(R3727,0,$D3971*(1+'General Inputs'!$C$4)^(R$3906-$K$3906))*'General Inputs'!$C$6</f>
        <v>301529.98775793595</v>
      </c>
      <c r="S3971" s="358">
        <f>IF(S3727,0,$D3971*(1+'General Inputs'!$C$4)^(S$3906-$K$3906))*'General Inputs'!$C$6</f>
        <v>307560.58751309471</v>
      </c>
      <c r="T3971" s="358">
        <f>IF(T3727,0,$D3971*(1+'General Inputs'!$C$4)^(T$3906-$K$3906))*'General Inputs'!$C$6</f>
        <v>313711.79926335654</v>
      </c>
      <c r="U3971" s="358">
        <f>IF(U3727,0,$D3971*(1+'General Inputs'!$C$4)^(U$3906-$K$3906))*'General Inputs'!$C$6</f>
        <v>319986.03524862375</v>
      </c>
      <c r="V3971" s="358">
        <f>IF(V3727,0,$D3971*(1+'General Inputs'!$C$4)^(V$3906-$K$3906))*'General Inputs'!$C$6</f>
        <v>326385.75595359615</v>
      </c>
      <c r="W3971" s="358">
        <f>IF(W3727,0,$D3971*(1+'General Inputs'!$C$4)^(W$3906-$K$3906))*'General Inputs'!$C$6</f>
        <v>332913.47107266809</v>
      </c>
      <c r="X3971" s="358">
        <f>IF(X3727,0,$D3971*(1+'General Inputs'!$C$4)^(X$3906-$K$3906))*'General Inputs'!$C$6</f>
        <v>339571.74049412145</v>
      </c>
      <c r="Y3971" s="358">
        <f>IF(Y3727,0,$D3971*(1+'General Inputs'!$C$4)^(Y$3906-$K$3906))*'General Inputs'!$C$6</f>
        <v>346363.17530400393</v>
      </c>
      <c r="Z3971" s="358">
        <f>IF(Z3727,0,$D3971*(1+'General Inputs'!$C$4)^(Z$3906-$K$3906))*'General Inputs'!$C$6</f>
        <v>353290.43881008396</v>
      </c>
      <c r="AA3971" s="358">
        <f>IF(AA3727,0,$D3971*(1+'General Inputs'!$C$4)^(AA$3906-$K$3906))*'General Inputs'!$C$6</f>
        <v>360356.2475862857</v>
      </c>
      <c r="AB3971" s="358">
        <f>IF(AB3727,0,$D3971*(1+'General Inputs'!$C$4)^(AB$3906-$K$3906))*'General Inputs'!$C$6</f>
        <v>367563.37253801135</v>
      </c>
      <c r="AC3971" s="358">
        <f>IF(AC3727,0,$D3971*(1+'General Inputs'!$C$4)^(AC$3906-$K$3906))*'General Inputs'!$C$6</f>
        <v>374914.63998877158</v>
      </c>
      <c r="AD3971" s="358">
        <f>IF(AD3727,0,$D3971*(1+'General Inputs'!$C$4)^(AD$3906-$K$3906))*'General Inputs'!$C$6</f>
        <v>382412.93278854695</v>
      </c>
      <c r="AE3971" s="358">
        <f>IF(AE3727,0,$D3971*(1+'General Inputs'!$C$4)^(AE$3906-$K$3906))*'General Inputs'!$C$6</f>
        <v>390061.19144431798</v>
      </c>
      <c r="AF3971" s="358">
        <f>IF(AF3727,0,$D3971*(1+'General Inputs'!$C$4)^(AF$3906-$K$3906))*'General Inputs'!$C$6</f>
        <v>397862.41527320427</v>
      </c>
      <c r="AG3971" s="358">
        <f>IF(AG3727,0,$D3971*(1+'General Inputs'!$C$4)^(AG$3906-$K$3906))*'General Inputs'!$C$6</f>
        <v>405819.66357866843</v>
      </c>
      <c r="AH3971" s="358">
        <f>IF(AH3727,0,$D3971*(1+'General Inputs'!$C$4)^(AH$3906-$K$3906))*'General Inputs'!$C$6</f>
        <v>413936.05685024173</v>
      </c>
      <c r="AI3971" s="358">
        <f>IF(AI3727,0,$D3971*(1+'General Inputs'!$C$4)^(AI$3906-$K$3906))*'General Inputs'!$C$6</f>
        <v>422214.77798724658</v>
      </c>
      <c r="AJ3971" s="358">
        <f>IF(AJ3727,0,$D3971*(1+'General Inputs'!$C$4)^(AJ$3906-$K$3906))*'General Inputs'!$C$6</f>
        <v>430659.07354699151</v>
      </c>
    </row>
    <row r="3972" spans="1:36" x14ac:dyDescent="0.25">
      <c r="A3972" s="353" t="s">
        <v>537</v>
      </c>
      <c r="B3972" s="353" t="s">
        <v>537</v>
      </c>
      <c r="C3972" s="441">
        <f t="shared" ref="C3972:C4035" si="3410">C68</f>
        <v>2500</v>
      </c>
      <c r="D3972" s="397">
        <v>1750000</v>
      </c>
      <c r="E3972" s="468">
        <f t="shared" ref="E3972:G3972" si="3411">E68</f>
        <v>0</v>
      </c>
      <c r="F3972" s="468">
        <f t="shared" si="3411"/>
        <v>0</v>
      </c>
      <c r="G3972" s="469">
        <f t="shared" si="3411"/>
        <v>0</v>
      </c>
      <c r="H3972" s="397"/>
      <c r="I3972" s="476">
        <f t="shared" ref="I3972:I4035" si="3412">COUNTIF(K3972:AJ3972,"&gt;0")</f>
        <v>22</v>
      </c>
      <c r="J3972" s="476">
        <f t="shared" ref="J3972:J4035" si="3413">IF(I3972&gt;0,1,0)</f>
        <v>1</v>
      </c>
      <c r="K3972" s="358">
        <v>0</v>
      </c>
      <c r="L3972" s="358">
        <v>0</v>
      </c>
      <c r="M3972" s="358">
        <v>0</v>
      </c>
      <c r="N3972" s="358">
        <v>0</v>
      </c>
      <c r="O3972" s="358">
        <f>IF(O3728,0,$D3972*(1+'General Inputs'!$C$4)^(O$3906-$K$3906))*'General Inputs'!$C$6</f>
        <v>284138.44199999998</v>
      </c>
      <c r="P3972" s="358">
        <f>IF(P3728,0,$D3972*(1+'General Inputs'!$C$4)^(P$3906-$K$3906))*'General Inputs'!$C$6</f>
        <v>289821.21083999996</v>
      </c>
      <c r="Q3972" s="358">
        <f>IF(Q3728,0,$D3972*(1+'General Inputs'!$C$4)^(Q$3906-$K$3906))*'General Inputs'!$C$6</f>
        <v>295617.63505679998</v>
      </c>
      <c r="R3972" s="358">
        <f>IF(R3728,0,$D3972*(1+'General Inputs'!$C$4)^(R$3906-$K$3906))*'General Inputs'!$C$6</f>
        <v>301529.98775793595</v>
      </c>
      <c r="S3972" s="358">
        <f>IF(S3728,0,$D3972*(1+'General Inputs'!$C$4)^(S$3906-$K$3906))*'General Inputs'!$C$6</f>
        <v>307560.58751309471</v>
      </c>
      <c r="T3972" s="358">
        <f>IF(T3728,0,$D3972*(1+'General Inputs'!$C$4)^(T$3906-$K$3906))*'General Inputs'!$C$6</f>
        <v>313711.79926335654</v>
      </c>
      <c r="U3972" s="358">
        <f>IF(U3728,0,$D3972*(1+'General Inputs'!$C$4)^(U$3906-$K$3906))*'General Inputs'!$C$6</f>
        <v>319986.03524862375</v>
      </c>
      <c r="V3972" s="358">
        <f>IF(V3728,0,$D3972*(1+'General Inputs'!$C$4)^(V$3906-$K$3906))*'General Inputs'!$C$6</f>
        <v>326385.75595359615</v>
      </c>
      <c r="W3972" s="358">
        <f>IF(W3728,0,$D3972*(1+'General Inputs'!$C$4)^(W$3906-$K$3906))*'General Inputs'!$C$6</f>
        <v>332913.47107266809</v>
      </c>
      <c r="X3972" s="358">
        <f>IF(X3728,0,$D3972*(1+'General Inputs'!$C$4)^(X$3906-$K$3906))*'General Inputs'!$C$6</f>
        <v>339571.74049412145</v>
      </c>
      <c r="Y3972" s="358">
        <f>IF(Y3728,0,$D3972*(1+'General Inputs'!$C$4)^(Y$3906-$K$3906))*'General Inputs'!$C$6</f>
        <v>346363.17530400393</v>
      </c>
      <c r="Z3972" s="358">
        <f>IF(Z3728,0,$D3972*(1+'General Inputs'!$C$4)^(Z$3906-$K$3906))*'General Inputs'!$C$6</f>
        <v>353290.43881008396</v>
      </c>
      <c r="AA3972" s="358">
        <f>IF(AA3728,0,$D3972*(1+'General Inputs'!$C$4)^(AA$3906-$K$3906))*'General Inputs'!$C$6</f>
        <v>360356.2475862857</v>
      </c>
      <c r="AB3972" s="358">
        <f>IF(AB3728,0,$D3972*(1+'General Inputs'!$C$4)^(AB$3906-$K$3906))*'General Inputs'!$C$6</f>
        <v>367563.37253801135</v>
      </c>
      <c r="AC3972" s="358">
        <f>IF(AC3728,0,$D3972*(1+'General Inputs'!$C$4)^(AC$3906-$K$3906))*'General Inputs'!$C$6</f>
        <v>374914.63998877158</v>
      </c>
      <c r="AD3972" s="358">
        <f>IF(AD3728,0,$D3972*(1+'General Inputs'!$C$4)^(AD$3906-$K$3906))*'General Inputs'!$C$6</f>
        <v>382412.93278854695</v>
      </c>
      <c r="AE3972" s="358">
        <f>IF(AE3728,0,$D3972*(1+'General Inputs'!$C$4)^(AE$3906-$K$3906))*'General Inputs'!$C$6</f>
        <v>390061.19144431798</v>
      </c>
      <c r="AF3972" s="358">
        <f>IF(AF3728,0,$D3972*(1+'General Inputs'!$C$4)^(AF$3906-$K$3906))*'General Inputs'!$C$6</f>
        <v>397862.41527320427</v>
      </c>
      <c r="AG3972" s="358">
        <f>IF(AG3728,0,$D3972*(1+'General Inputs'!$C$4)^(AG$3906-$K$3906))*'General Inputs'!$C$6</f>
        <v>405819.66357866843</v>
      </c>
      <c r="AH3972" s="358">
        <f>IF(AH3728,0,$D3972*(1+'General Inputs'!$C$4)^(AH$3906-$K$3906))*'General Inputs'!$C$6</f>
        <v>413936.05685024173</v>
      </c>
      <c r="AI3972" s="358">
        <f>IF(AI3728,0,$D3972*(1+'General Inputs'!$C$4)^(AI$3906-$K$3906))*'General Inputs'!$C$6</f>
        <v>422214.77798724658</v>
      </c>
      <c r="AJ3972" s="358">
        <f>IF(AJ3728,0,$D3972*(1+'General Inputs'!$C$4)^(AJ$3906-$K$3906))*'General Inputs'!$C$6</f>
        <v>430659.07354699151</v>
      </c>
    </row>
    <row r="3973" spans="1:36" x14ac:dyDescent="0.25">
      <c r="A3973" s="353" t="s">
        <v>237</v>
      </c>
      <c r="B3973" s="353" t="s">
        <v>528</v>
      </c>
      <c r="C3973" s="441">
        <f t="shared" si="3410"/>
        <v>20000</v>
      </c>
      <c r="D3973" s="397">
        <v>8000000</v>
      </c>
      <c r="E3973" s="468">
        <f t="shared" ref="E3973:G3973" si="3414">E69</f>
        <v>0</v>
      </c>
      <c r="F3973" s="468">
        <f t="shared" si="3414"/>
        <v>0</v>
      </c>
      <c r="G3973" s="469">
        <f t="shared" si="3414"/>
        <v>0</v>
      </c>
      <c r="H3973" s="397"/>
      <c r="I3973" s="476">
        <f t="shared" si="3412"/>
        <v>22</v>
      </c>
      <c r="J3973" s="476">
        <f t="shared" si="3413"/>
        <v>1</v>
      </c>
      <c r="K3973" s="358">
        <v>0</v>
      </c>
      <c r="L3973" s="358">
        <v>0</v>
      </c>
      <c r="M3973" s="358">
        <v>0</v>
      </c>
      <c r="N3973" s="358">
        <v>0</v>
      </c>
      <c r="O3973" s="358">
        <f>IF(O3729,0,$D3973*(1+'General Inputs'!$C$4)^(O$3906-$K$3906))*'General Inputs'!$C$6</f>
        <v>1298918.5919999999</v>
      </c>
      <c r="P3973" s="358">
        <f>IF(P3729,0,$D3973*(1+'General Inputs'!$C$4)^(P$3906-$K$3906))*'General Inputs'!$C$6</f>
        <v>1324896.9638399999</v>
      </c>
      <c r="Q3973" s="358">
        <f>IF(Q3729,0,$D3973*(1+'General Inputs'!$C$4)^(Q$3906-$K$3906))*'General Inputs'!$C$6</f>
        <v>1351394.9031168001</v>
      </c>
      <c r="R3973" s="358">
        <f>IF(R3729,0,$D3973*(1+'General Inputs'!$C$4)^(R$3906-$K$3906))*'General Inputs'!$C$6</f>
        <v>1378422.8011791357</v>
      </c>
      <c r="S3973" s="358">
        <f>IF(S3729,0,$D3973*(1+'General Inputs'!$C$4)^(S$3906-$K$3906))*'General Inputs'!$C$6</f>
        <v>1405991.2572027186</v>
      </c>
      <c r="T3973" s="358">
        <f>IF(T3729,0,$D3973*(1+'General Inputs'!$C$4)^(T$3906-$K$3906))*'General Inputs'!$C$6</f>
        <v>1434111.082346773</v>
      </c>
      <c r="U3973" s="358">
        <f>IF(U3729,0,$D3973*(1+'General Inputs'!$C$4)^(U$3906-$K$3906))*'General Inputs'!$C$6</f>
        <v>1462793.3039937085</v>
      </c>
      <c r="V3973" s="358">
        <f>IF(V3729,0,$D3973*(1+'General Inputs'!$C$4)^(V$3906-$K$3906))*'General Inputs'!$C$6</f>
        <v>1492049.1700735826</v>
      </c>
      <c r="W3973" s="358">
        <f>IF(W3729,0,$D3973*(1+'General Inputs'!$C$4)^(W$3906-$K$3906))*'General Inputs'!$C$6</f>
        <v>1521890.1534750543</v>
      </c>
      <c r="X3973" s="358">
        <f>IF(X3729,0,$D3973*(1+'General Inputs'!$C$4)^(X$3906-$K$3906))*'General Inputs'!$C$6</f>
        <v>1552327.9565445553</v>
      </c>
      <c r="Y3973" s="358">
        <f>IF(Y3729,0,$D3973*(1+'General Inputs'!$C$4)^(Y$3906-$K$3906))*'General Inputs'!$C$6</f>
        <v>1583374.5156754467</v>
      </c>
      <c r="Z3973" s="358">
        <f>IF(Z3729,0,$D3973*(1+'General Inputs'!$C$4)^(Z$3906-$K$3906))*'General Inputs'!$C$6</f>
        <v>1615042.0059889548</v>
      </c>
      <c r="AA3973" s="358">
        <f>IF(AA3729,0,$D3973*(1+'General Inputs'!$C$4)^(AA$3906-$K$3906))*'General Inputs'!$C$6</f>
        <v>1647342.8461087344</v>
      </c>
      <c r="AB3973" s="358">
        <f>IF(AB3729,0,$D3973*(1+'General Inputs'!$C$4)^(AB$3906-$K$3906))*'General Inputs'!$C$6</f>
        <v>1680289.7030309094</v>
      </c>
      <c r="AC3973" s="358">
        <f>IF(AC3729,0,$D3973*(1+'General Inputs'!$C$4)^(AC$3906-$K$3906))*'General Inputs'!$C$6</f>
        <v>1713895.4970915273</v>
      </c>
      <c r="AD3973" s="358">
        <f>IF(AD3729,0,$D3973*(1+'General Inputs'!$C$4)^(AD$3906-$K$3906))*'General Inputs'!$C$6</f>
        <v>1748173.4070333578</v>
      </c>
      <c r="AE3973" s="358">
        <f>IF(AE3729,0,$D3973*(1+'General Inputs'!$C$4)^(AE$3906-$K$3906))*'General Inputs'!$C$6</f>
        <v>1783136.8751740248</v>
      </c>
      <c r="AF3973" s="358">
        <f>IF(AF3729,0,$D3973*(1+'General Inputs'!$C$4)^(AF$3906-$K$3906))*'General Inputs'!$C$6</f>
        <v>1818799.6126775055</v>
      </c>
      <c r="AG3973" s="358">
        <f>IF(AG3729,0,$D3973*(1+'General Inputs'!$C$4)^(AG$3906-$K$3906))*'General Inputs'!$C$6</f>
        <v>1855175.6049310556</v>
      </c>
      <c r="AH3973" s="358">
        <f>IF(AH3729,0,$D3973*(1+'General Inputs'!$C$4)^(AH$3906-$K$3906))*'General Inputs'!$C$6</f>
        <v>1892279.1170296762</v>
      </c>
      <c r="AI3973" s="358">
        <f>IF(AI3729,0,$D3973*(1+'General Inputs'!$C$4)^(AI$3906-$K$3906))*'General Inputs'!$C$6</f>
        <v>1930124.6993702701</v>
      </c>
      <c r="AJ3973" s="358">
        <f>IF(AJ3729,0,$D3973*(1+'General Inputs'!$C$4)^(AJ$3906-$K$3906))*'General Inputs'!$C$6</f>
        <v>1968727.1933576753</v>
      </c>
    </row>
    <row r="3974" spans="1:36" x14ac:dyDescent="0.25">
      <c r="A3974" s="353" t="s">
        <v>237</v>
      </c>
      <c r="B3974" s="353" t="s">
        <v>526</v>
      </c>
      <c r="C3974" s="441">
        <f t="shared" si="3410"/>
        <v>20000</v>
      </c>
      <c r="D3974" s="397">
        <v>8000000</v>
      </c>
      <c r="E3974" s="468">
        <f t="shared" ref="E3974:G3974" si="3415">E70</f>
        <v>0</v>
      </c>
      <c r="F3974" s="468">
        <f t="shared" si="3415"/>
        <v>0</v>
      </c>
      <c r="G3974" s="469">
        <f t="shared" si="3415"/>
        <v>0</v>
      </c>
      <c r="H3974" s="397"/>
      <c r="I3974" s="476">
        <f t="shared" si="3412"/>
        <v>22</v>
      </c>
      <c r="J3974" s="476">
        <f t="shared" si="3413"/>
        <v>1</v>
      </c>
      <c r="K3974" s="358">
        <v>0</v>
      </c>
      <c r="L3974" s="358">
        <v>0</v>
      </c>
      <c r="M3974" s="358">
        <v>0</v>
      </c>
      <c r="N3974" s="358">
        <v>0</v>
      </c>
      <c r="O3974" s="358">
        <f>IF(O3730,0,$D3974*(1+'General Inputs'!$C$4)^(O$3906-$K$3906))*'General Inputs'!$C$6</f>
        <v>1298918.5919999999</v>
      </c>
      <c r="P3974" s="358">
        <f>IF(P3730,0,$D3974*(1+'General Inputs'!$C$4)^(P$3906-$K$3906))*'General Inputs'!$C$6</f>
        <v>1324896.9638399999</v>
      </c>
      <c r="Q3974" s="358">
        <f>IF(Q3730,0,$D3974*(1+'General Inputs'!$C$4)^(Q$3906-$K$3906))*'General Inputs'!$C$6</f>
        <v>1351394.9031168001</v>
      </c>
      <c r="R3974" s="358">
        <f>IF(R3730,0,$D3974*(1+'General Inputs'!$C$4)^(R$3906-$K$3906))*'General Inputs'!$C$6</f>
        <v>1378422.8011791357</v>
      </c>
      <c r="S3974" s="358">
        <f>IF(S3730,0,$D3974*(1+'General Inputs'!$C$4)^(S$3906-$K$3906))*'General Inputs'!$C$6</f>
        <v>1405991.2572027186</v>
      </c>
      <c r="T3974" s="358">
        <f>IF(T3730,0,$D3974*(1+'General Inputs'!$C$4)^(T$3906-$K$3906))*'General Inputs'!$C$6</f>
        <v>1434111.082346773</v>
      </c>
      <c r="U3974" s="358">
        <f>IF(U3730,0,$D3974*(1+'General Inputs'!$C$4)^(U$3906-$K$3906))*'General Inputs'!$C$6</f>
        <v>1462793.3039937085</v>
      </c>
      <c r="V3974" s="358">
        <f>IF(V3730,0,$D3974*(1+'General Inputs'!$C$4)^(V$3906-$K$3906))*'General Inputs'!$C$6</f>
        <v>1492049.1700735826</v>
      </c>
      <c r="W3974" s="358">
        <f>IF(W3730,0,$D3974*(1+'General Inputs'!$C$4)^(W$3906-$K$3906))*'General Inputs'!$C$6</f>
        <v>1521890.1534750543</v>
      </c>
      <c r="X3974" s="358">
        <f>IF(X3730,0,$D3974*(1+'General Inputs'!$C$4)^(X$3906-$K$3906))*'General Inputs'!$C$6</f>
        <v>1552327.9565445553</v>
      </c>
      <c r="Y3974" s="358">
        <f>IF(Y3730,0,$D3974*(1+'General Inputs'!$C$4)^(Y$3906-$K$3906))*'General Inputs'!$C$6</f>
        <v>1583374.5156754467</v>
      </c>
      <c r="Z3974" s="358">
        <f>IF(Z3730,0,$D3974*(1+'General Inputs'!$C$4)^(Z$3906-$K$3906))*'General Inputs'!$C$6</f>
        <v>1615042.0059889548</v>
      </c>
      <c r="AA3974" s="358">
        <f>IF(AA3730,0,$D3974*(1+'General Inputs'!$C$4)^(AA$3906-$K$3906))*'General Inputs'!$C$6</f>
        <v>1647342.8461087344</v>
      </c>
      <c r="AB3974" s="358">
        <f>IF(AB3730,0,$D3974*(1+'General Inputs'!$C$4)^(AB$3906-$K$3906))*'General Inputs'!$C$6</f>
        <v>1680289.7030309094</v>
      </c>
      <c r="AC3974" s="358">
        <f>IF(AC3730,0,$D3974*(1+'General Inputs'!$C$4)^(AC$3906-$K$3906))*'General Inputs'!$C$6</f>
        <v>1713895.4970915273</v>
      </c>
      <c r="AD3974" s="358">
        <f>IF(AD3730,0,$D3974*(1+'General Inputs'!$C$4)^(AD$3906-$K$3906))*'General Inputs'!$C$6</f>
        <v>1748173.4070333578</v>
      </c>
      <c r="AE3974" s="358">
        <f>IF(AE3730,0,$D3974*(1+'General Inputs'!$C$4)^(AE$3906-$K$3906))*'General Inputs'!$C$6</f>
        <v>1783136.8751740248</v>
      </c>
      <c r="AF3974" s="358">
        <f>IF(AF3730,0,$D3974*(1+'General Inputs'!$C$4)^(AF$3906-$K$3906))*'General Inputs'!$C$6</f>
        <v>1818799.6126775055</v>
      </c>
      <c r="AG3974" s="358">
        <f>IF(AG3730,0,$D3974*(1+'General Inputs'!$C$4)^(AG$3906-$K$3906))*'General Inputs'!$C$6</f>
        <v>1855175.6049310556</v>
      </c>
      <c r="AH3974" s="358">
        <f>IF(AH3730,0,$D3974*(1+'General Inputs'!$C$4)^(AH$3906-$K$3906))*'General Inputs'!$C$6</f>
        <v>1892279.1170296762</v>
      </c>
      <c r="AI3974" s="358">
        <f>IF(AI3730,0,$D3974*(1+'General Inputs'!$C$4)^(AI$3906-$K$3906))*'General Inputs'!$C$6</f>
        <v>1930124.6993702701</v>
      </c>
      <c r="AJ3974" s="358">
        <f>IF(AJ3730,0,$D3974*(1+'General Inputs'!$C$4)^(AJ$3906-$K$3906))*'General Inputs'!$C$6</f>
        <v>1968727.1933576753</v>
      </c>
    </row>
    <row r="3975" spans="1:36" x14ac:dyDescent="0.25">
      <c r="A3975" s="353" t="s">
        <v>238</v>
      </c>
      <c r="B3975" s="353" t="s">
        <v>441</v>
      </c>
      <c r="C3975" s="441">
        <f t="shared" si="3410"/>
        <v>3750</v>
      </c>
      <c r="D3975" s="397">
        <v>1750000</v>
      </c>
      <c r="E3975" s="468">
        <f t="shared" ref="E3975:G3975" si="3416">E71</f>
        <v>0</v>
      </c>
      <c r="F3975" s="468">
        <f t="shared" si="3416"/>
        <v>0</v>
      </c>
      <c r="G3975" s="469">
        <f t="shared" si="3416"/>
        <v>0</v>
      </c>
      <c r="H3975" s="397"/>
      <c r="I3975" s="476">
        <f t="shared" si="3412"/>
        <v>22</v>
      </c>
      <c r="J3975" s="476">
        <f t="shared" si="3413"/>
        <v>1</v>
      </c>
      <c r="K3975" s="358">
        <v>0</v>
      </c>
      <c r="L3975" s="358">
        <v>0</v>
      </c>
      <c r="M3975" s="358">
        <v>0</v>
      </c>
      <c r="N3975" s="358">
        <v>0</v>
      </c>
      <c r="O3975" s="358">
        <f>IF(O3731,0,$D3975*(1+'General Inputs'!$C$4)^(O$3906-$K$3906))*'General Inputs'!$C$6</f>
        <v>284138.44199999998</v>
      </c>
      <c r="P3975" s="358">
        <f>IF(P3731,0,$D3975*(1+'General Inputs'!$C$4)^(P$3906-$K$3906))*'General Inputs'!$C$6</f>
        <v>289821.21083999996</v>
      </c>
      <c r="Q3975" s="358">
        <f>IF(Q3731,0,$D3975*(1+'General Inputs'!$C$4)^(Q$3906-$K$3906))*'General Inputs'!$C$6</f>
        <v>295617.63505679998</v>
      </c>
      <c r="R3975" s="358">
        <f>IF(R3731,0,$D3975*(1+'General Inputs'!$C$4)^(R$3906-$K$3906))*'General Inputs'!$C$6</f>
        <v>301529.98775793595</v>
      </c>
      <c r="S3975" s="358">
        <f>IF(S3731,0,$D3975*(1+'General Inputs'!$C$4)^(S$3906-$K$3906))*'General Inputs'!$C$6</f>
        <v>307560.58751309471</v>
      </c>
      <c r="T3975" s="358">
        <f>IF(T3731,0,$D3975*(1+'General Inputs'!$C$4)^(T$3906-$K$3906))*'General Inputs'!$C$6</f>
        <v>313711.79926335654</v>
      </c>
      <c r="U3975" s="358">
        <f>IF(U3731,0,$D3975*(1+'General Inputs'!$C$4)^(U$3906-$K$3906))*'General Inputs'!$C$6</f>
        <v>319986.03524862375</v>
      </c>
      <c r="V3975" s="358">
        <f>IF(V3731,0,$D3975*(1+'General Inputs'!$C$4)^(V$3906-$K$3906))*'General Inputs'!$C$6</f>
        <v>326385.75595359615</v>
      </c>
      <c r="W3975" s="358">
        <f>IF(W3731,0,$D3975*(1+'General Inputs'!$C$4)^(W$3906-$K$3906))*'General Inputs'!$C$6</f>
        <v>332913.47107266809</v>
      </c>
      <c r="X3975" s="358">
        <f>IF(X3731,0,$D3975*(1+'General Inputs'!$C$4)^(X$3906-$K$3906))*'General Inputs'!$C$6</f>
        <v>339571.74049412145</v>
      </c>
      <c r="Y3975" s="358">
        <f>IF(Y3731,0,$D3975*(1+'General Inputs'!$C$4)^(Y$3906-$K$3906))*'General Inputs'!$C$6</f>
        <v>346363.17530400393</v>
      </c>
      <c r="Z3975" s="358">
        <f>IF(Z3731,0,$D3975*(1+'General Inputs'!$C$4)^(Z$3906-$K$3906))*'General Inputs'!$C$6</f>
        <v>353290.43881008396</v>
      </c>
      <c r="AA3975" s="358">
        <f>IF(AA3731,0,$D3975*(1+'General Inputs'!$C$4)^(AA$3906-$K$3906))*'General Inputs'!$C$6</f>
        <v>360356.2475862857</v>
      </c>
      <c r="AB3975" s="358">
        <f>IF(AB3731,0,$D3975*(1+'General Inputs'!$C$4)^(AB$3906-$K$3906))*'General Inputs'!$C$6</f>
        <v>367563.37253801135</v>
      </c>
      <c r="AC3975" s="358">
        <f>IF(AC3731,0,$D3975*(1+'General Inputs'!$C$4)^(AC$3906-$K$3906))*'General Inputs'!$C$6</f>
        <v>374914.63998877158</v>
      </c>
      <c r="AD3975" s="358">
        <f>IF(AD3731,0,$D3975*(1+'General Inputs'!$C$4)^(AD$3906-$K$3906))*'General Inputs'!$C$6</f>
        <v>382412.93278854695</v>
      </c>
      <c r="AE3975" s="358">
        <f>IF(AE3731,0,$D3975*(1+'General Inputs'!$C$4)^(AE$3906-$K$3906))*'General Inputs'!$C$6</f>
        <v>390061.19144431798</v>
      </c>
      <c r="AF3975" s="358">
        <f>IF(AF3731,0,$D3975*(1+'General Inputs'!$C$4)^(AF$3906-$K$3906))*'General Inputs'!$C$6</f>
        <v>397862.41527320427</v>
      </c>
      <c r="AG3975" s="358">
        <f>IF(AG3731,0,$D3975*(1+'General Inputs'!$C$4)^(AG$3906-$K$3906))*'General Inputs'!$C$6</f>
        <v>405819.66357866843</v>
      </c>
      <c r="AH3975" s="358">
        <f>IF(AH3731,0,$D3975*(1+'General Inputs'!$C$4)^(AH$3906-$K$3906))*'General Inputs'!$C$6</f>
        <v>413936.05685024173</v>
      </c>
      <c r="AI3975" s="358">
        <f>IF(AI3731,0,$D3975*(1+'General Inputs'!$C$4)^(AI$3906-$K$3906))*'General Inputs'!$C$6</f>
        <v>422214.77798724658</v>
      </c>
      <c r="AJ3975" s="358">
        <f>IF(AJ3731,0,$D3975*(1+'General Inputs'!$C$4)^(AJ$3906-$K$3906))*'General Inputs'!$C$6</f>
        <v>430659.07354699151</v>
      </c>
    </row>
    <row r="3976" spans="1:36" x14ac:dyDescent="0.25">
      <c r="A3976" s="353" t="s">
        <v>238</v>
      </c>
      <c r="B3976" s="353" t="s">
        <v>389</v>
      </c>
      <c r="C3976" s="441">
        <f t="shared" si="3410"/>
        <v>6250</v>
      </c>
      <c r="D3976" s="397">
        <v>8000000</v>
      </c>
      <c r="E3976" s="468">
        <f t="shared" ref="E3976:G3976" si="3417">E72</f>
        <v>0</v>
      </c>
      <c r="F3976" s="468">
        <f t="shared" si="3417"/>
        <v>0</v>
      </c>
      <c r="G3976" s="469">
        <f t="shared" si="3417"/>
        <v>0</v>
      </c>
      <c r="H3976" s="397"/>
      <c r="I3976" s="476">
        <f t="shared" si="3412"/>
        <v>22</v>
      </c>
      <c r="J3976" s="476">
        <f t="shared" si="3413"/>
        <v>1</v>
      </c>
      <c r="K3976" s="358">
        <v>0</v>
      </c>
      <c r="L3976" s="358">
        <v>0</v>
      </c>
      <c r="M3976" s="358">
        <v>0</v>
      </c>
      <c r="N3976" s="358">
        <v>0</v>
      </c>
      <c r="O3976" s="358">
        <f>IF(O3732,0,$D3976*(1+'General Inputs'!$C$4)^(O$3906-$K$3906))*'General Inputs'!$C$6</f>
        <v>1298918.5919999999</v>
      </c>
      <c r="P3976" s="358">
        <f>IF(P3732,0,$D3976*(1+'General Inputs'!$C$4)^(P$3906-$K$3906))*'General Inputs'!$C$6</f>
        <v>1324896.9638399999</v>
      </c>
      <c r="Q3976" s="358">
        <f>IF(Q3732,0,$D3976*(1+'General Inputs'!$C$4)^(Q$3906-$K$3906))*'General Inputs'!$C$6</f>
        <v>1351394.9031168001</v>
      </c>
      <c r="R3976" s="358">
        <f>IF(R3732,0,$D3976*(1+'General Inputs'!$C$4)^(R$3906-$K$3906))*'General Inputs'!$C$6</f>
        <v>1378422.8011791357</v>
      </c>
      <c r="S3976" s="358">
        <f>IF(S3732,0,$D3976*(1+'General Inputs'!$C$4)^(S$3906-$K$3906))*'General Inputs'!$C$6</f>
        <v>1405991.2572027186</v>
      </c>
      <c r="T3976" s="358">
        <f>IF(T3732,0,$D3976*(1+'General Inputs'!$C$4)^(T$3906-$K$3906))*'General Inputs'!$C$6</f>
        <v>1434111.082346773</v>
      </c>
      <c r="U3976" s="358">
        <f>IF(U3732,0,$D3976*(1+'General Inputs'!$C$4)^(U$3906-$K$3906))*'General Inputs'!$C$6</f>
        <v>1462793.3039937085</v>
      </c>
      <c r="V3976" s="358">
        <f>IF(V3732,0,$D3976*(1+'General Inputs'!$C$4)^(V$3906-$K$3906))*'General Inputs'!$C$6</f>
        <v>1492049.1700735826</v>
      </c>
      <c r="W3976" s="358">
        <f>IF(W3732,0,$D3976*(1+'General Inputs'!$C$4)^(W$3906-$K$3906))*'General Inputs'!$C$6</f>
        <v>1521890.1534750543</v>
      </c>
      <c r="X3976" s="358">
        <f>IF(X3732,0,$D3976*(1+'General Inputs'!$C$4)^(X$3906-$K$3906))*'General Inputs'!$C$6</f>
        <v>1552327.9565445553</v>
      </c>
      <c r="Y3976" s="358">
        <f>IF(Y3732,0,$D3976*(1+'General Inputs'!$C$4)^(Y$3906-$K$3906))*'General Inputs'!$C$6</f>
        <v>1583374.5156754467</v>
      </c>
      <c r="Z3976" s="358">
        <f>IF(Z3732,0,$D3976*(1+'General Inputs'!$C$4)^(Z$3906-$K$3906))*'General Inputs'!$C$6</f>
        <v>1615042.0059889548</v>
      </c>
      <c r="AA3976" s="358">
        <f>IF(AA3732,0,$D3976*(1+'General Inputs'!$C$4)^(AA$3906-$K$3906))*'General Inputs'!$C$6</f>
        <v>1647342.8461087344</v>
      </c>
      <c r="AB3976" s="358">
        <f>IF(AB3732,0,$D3976*(1+'General Inputs'!$C$4)^(AB$3906-$K$3906))*'General Inputs'!$C$6</f>
        <v>1680289.7030309094</v>
      </c>
      <c r="AC3976" s="358">
        <f>IF(AC3732,0,$D3976*(1+'General Inputs'!$C$4)^(AC$3906-$K$3906))*'General Inputs'!$C$6</f>
        <v>1713895.4970915273</v>
      </c>
      <c r="AD3976" s="358">
        <f>IF(AD3732,0,$D3976*(1+'General Inputs'!$C$4)^(AD$3906-$K$3906))*'General Inputs'!$C$6</f>
        <v>1748173.4070333578</v>
      </c>
      <c r="AE3976" s="358">
        <f>IF(AE3732,0,$D3976*(1+'General Inputs'!$C$4)^(AE$3906-$K$3906))*'General Inputs'!$C$6</f>
        <v>1783136.8751740248</v>
      </c>
      <c r="AF3976" s="358">
        <f>IF(AF3732,0,$D3976*(1+'General Inputs'!$C$4)^(AF$3906-$K$3906))*'General Inputs'!$C$6</f>
        <v>1818799.6126775055</v>
      </c>
      <c r="AG3976" s="358">
        <f>IF(AG3732,0,$D3976*(1+'General Inputs'!$C$4)^(AG$3906-$K$3906))*'General Inputs'!$C$6</f>
        <v>1855175.6049310556</v>
      </c>
      <c r="AH3976" s="358">
        <f>IF(AH3732,0,$D3976*(1+'General Inputs'!$C$4)^(AH$3906-$K$3906))*'General Inputs'!$C$6</f>
        <v>1892279.1170296762</v>
      </c>
      <c r="AI3976" s="358">
        <f>IF(AI3732,0,$D3976*(1+'General Inputs'!$C$4)^(AI$3906-$K$3906))*'General Inputs'!$C$6</f>
        <v>1930124.6993702701</v>
      </c>
      <c r="AJ3976" s="358">
        <f>IF(AJ3732,0,$D3976*(1+'General Inputs'!$C$4)^(AJ$3906-$K$3906))*'General Inputs'!$C$6</f>
        <v>1968727.1933576753</v>
      </c>
    </row>
    <row r="3977" spans="1:36" x14ac:dyDescent="0.25">
      <c r="A3977" s="353" t="s">
        <v>510</v>
      </c>
      <c r="B3977" s="353" t="s">
        <v>511</v>
      </c>
      <c r="C3977" s="441">
        <f t="shared" si="3410"/>
        <v>9375</v>
      </c>
      <c r="D3977" s="397">
        <v>8000000</v>
      </c>
      <c r="E3977" s="468">
        <f t="shared" ref="E3977:G3977" si="3418">E73</f>
        <v>0</v>
      </c>
      <c r="F3977" s="468">
        <f t="shared" si="3418"/>
        <v>0</v>
      </c>
      <c r="G3977" s="469">
        <f t="shared" si="3418"/>
        <v>0</v>
      </c>
      <c r="H3977" s="397"/>
      <c r="I3977" s="476">
        <f t="shared" si="3412"/>
        <v>22</v>
      </c>
      <c r="J3977" s="476">
        <f t="shared" si="3413"/>
        <v>1</v>
      </c>
      <c r="K3977" s="358">
        <v>0</v>
      </c>
      <c r="L3977" s="358">
        <v>0</v>
      </c>
      <c r="M3977" s="358">
        <v>0</v>
      </c>
      <c r="N3977" s="358">
        <v>0</v>
      </c>
      <c r="O3977" s="358">
        <f>IF(O3733,0,$D3977*(1+'General Inputs'!$C$4)^(O$3906-$K$3906))*'General Inputs'!$C$6</f>
        <v>1298918.5919999999</v>
      </c>
      <c r="P3977" s="358">
        <f>IF(P3733,0,$D3977*(1+'General Inputs'!$C$4)^(P$3906-$K$3906))*'General Inputs'!$C$6</f>
        <v>1324896.9638399999</v>
      </c>
      <c r="Q3977" s="358">
        <f>IF(Q3733,0,$D3977*(1+'General Inputs'!$C$4)^(Q$3906-$K$3906))*'General Inputs'!$C$6</f>
        <v>1351394.9031168001</v>
      </c>
      <c r="R3977" s="358">
        <f>IF(R3733,0,$D3977*(1+'General Inputs'!$C$4)^(R$3906-$K$3906))*'General Inputs'!$C$6</f>
        <v>1378422.8011791357</v>
      </c>
      <c r="S3977" s="358">
        <f>IF(S3733,0,$D3977*(1+'General Inputs'!$C$4)^(S$3906-$K$3906))*'General Inputs'!$C$6</f>
        <v>1405991.2572027186</v>
      </c>
      <c r="T3977" s="358">
        <f>IF(T3733,0,$D3977*(1+'General Inputs'!$C$4)^(T$3906-$K$3906))*'General Inputs'!$C$6</f>
        <v>1434111.082346773</v>
      </c>
      <c r="U3977" s="358">
        <f>IF(U3733,0,$D3977*(1+'General Inputs'!$C$4)^(U$3906-$K$3906))*'General Inputs'!$C$6</f>
        <v>1462793.3039937085</v>
      </c>
      <c r="V3977" s="358">
        <f>IF(V3733,0,$D3977*(1+'General Inputs'!$C$4)^(V$3906-$K$3906))*'General Inputs'!$C$6</f>
        <v>1492049.1700735826</v>
      </c>
      <c r="W3977" s="358">
        <f>IF(W3733,0,$D3977*(1+'General Inputs'!$C$4)^(W$3906-$K$3906))*'General Inputs'!$C$6</f>
        <v>1521890.1534750543</v>
      </c>
      <c r="X3977" s="358">
        <f>IF(X3733,0,$D3977*(1+'General Inputs'!$C$4)^(X$3906-$K$3906))*'General Inputs'!$C$6</f>
        <v>1552327.9565445553</v>
      </c>
      <c r="Y3977" s="358">
        <f>IF(Y3733,0,$D3977*(1+'General Inputs'!$C$4)^(Y$3906-$K$3906))*'General Inputs'!$C$6</f>
        <v>1583374.5156754467</v>
      </c>
      <c r="Z3977" s="358">
        <f>IF(Z3733,0,$D3977*(1+'General Inputs'!$C$4)^(Z$3906-$K$3906))*'General Inputs'!$C$6</f>
        <v>1615042.0059889548</v>
      </c>
      <c r="AA3977" s="358">
        <f>IF(AA3733,0,$D3977*(1+'General Inputs'!$C$4)^(AA$3906-$K$3906))*'General Inputs'!$C$6</f>
        <v>1647342.8461087344</v>
      </c>
      <c r="AB3977" s="358">
        <f>IF(AB3733,0,$D3977*(1+'General Inputs'!$C$4)^(AB$3906-$K$3906))*'General Inputs'!$C$6</f>
        <v>1680289.7030309094</v>
      </c>
      <c r="AC3977" s="358">
        <f>IF(AC3733,0,$D3977*(1+'General Inputs'!$C$4)^(AC$3906-$K$3906))*'General Inputs'!$C$6</f>
        <v>1713895.4970915273</v>
      </c>
      <c r="AD3977" s="358">
        <f>IF(AD3733,0,$D3977*(1+'General Inputs'!$C$4)^(AD$3906-$K$3906))*'General Inputs'!$C$6</f>
        <v>1748173.4070333578</v>
      </c>
      <c r="AE3977" s="358">
        <f>IF(AE3733,0,$D3977*(1+'General Inputs'!$C$4)^(AE$3906-$K$3906))*'General Inputs'!$C$6</f>
        <v>1783136.8751740248</v>
      </c>
      <c r="AF3977" s="358">
        <f>IF(AF3733,0,$D3977*(1+'General Inputs'!$C$4)^(AF$3906-$K$3906))*'General Inputs'!$C$6</f>
        <v>1818799.6126775055</v>
      </c>
      <c r="AG3977" s="358">
        <f>IF(AG3733,0,$D3977*(1+'General Inputs'!$C$4)^(AG$3906-$K$3906))*'General Inputs'!$C$6</f>
        <v>1855175.6049310556</v>
      </c>
      <c r="AH3977" s="358">
        <f>IF(AH3733,0,$D3977*(1+'General Inputs'!$C$4)^(AH$3906-$K$3906))*'General Inputs'!$C$6</f>
        <v>1892279.1170296762</v>
      </c>
      <c r="AI3977" s="358">
        <f>IF(AI3733,0,$D3977*(1+'General Inputs'!$C$4)^(AI$3906-$K$3906))*'General Inputs'!$C$6</f>
        <v>1930124.6993702701</v>
      </c>
      <c r="AJ3977" s="358">
        <f>IF(AJ3733,0,$D3977*(1+'General Inputs'!$C$4)^(AJ$3906-$K$3906))*'General Inputs'!$C$6</f>
        <v>1968727.1933576753</v>
      </c>
    </row>
    <row r="3978" spans="1:36" x14ac:dyDescent="0.25">
      <c r="A3978" s="353" t="s">
        <v>321</v>
      </c>
      <c r="B3978" s="353" t="s">
        <v>321</v>
      </c>
      <c r="C3978" s="441">
        <f t="shared" si="3410"/>
        <v>5000</v>
      </c>
      <c r="D3978" s="397">
        <v>1750000</v>
      </c>
      <c r="E3978" s="468">
        <f t="shared" ref="E3978:G3978" si="3419">E74</f>
        <v>0</v>
      </c>
      <c r="F3978" s="468">
        <f t="shared" si="3419"/>
        <v>0</v>
      </c>
      <c r="G3978" s="469">
        <f t="shared" si="3419"/>
        <v>0</v>
      </c>
      <c r="H3978" s="397"/>
      <c r="I3978" s="476">
        <f t="shared" si="3412"/>
        <v>22</v>
      </c>
      <c r="J3978" s="476">
        <f t="shared" si="3413"/>
        <v>1</v>
      </c>
      <c r="K3978" s="358">
        <v>0</v>
      </c>
      <c r="L3978" s="358">
        <v>0</v>
      </c>
      <c r="M3978" s="358">
        <v>0</v>
      </c>
      <c r="N3978" s="358">
        <v>0</v>
      </c>
      <c r="O3978" s="358">
        <f>IF(O3734,0,$D3978*(1+'General Inputs'!$C$4)^(O$3906-$K$3906))*'General Inputs'!$C$6</f>
        <v>284138.44199999998</v>
      </c>
      <c r="P3978" s="358">
        <f>IF(P3734,0,$D3978*(1+'General Inputs'!$C$4)^(P$3906-$K$3906))*'General Inputs'!$C$6</f>
        <v>289821.21083999996</v>
      </c>
      <c r="Q3978" s="358">
        <f>IF(Q3734,0,$D3978*(1+'General Inputs'!$C$4)^(Q$3906-$K$3906))*'General Inputs'!$C$6</f>
        <v>295617.63505679998</v>
      </c>
      <c r="R3978" s="358">
        <f>IF(R3734,0,$D3978*(1+'General Inputs'!$C$4)^(R$3906-$K$3906))*'General Inputs'!$C$6</f>
        <v>301529.98775793595</v>
      </c>
      <c r="S3978" s="358">
        <f>IF(S3734,0,$D3978*(1+'General Inputs'!$C$4)^(S$3906-$K$3906))*'General Inputs'!$C$6</f>
        <v>307560.58751309471</v>
      </c>
      <c r="T3978" s="358">
        <f>IF(T3734,0,$D3978*(1+'General Inputs'!$C$4)^(T$3906-$K$3906))*'General Inputs'!$C$6</f>
        <v>313711.79926335654</v>
      </c>
      <c r="U3978" s="358">
        <f>IF(U3734,0,$D3978*(1+'General Inputs'!$C$4)^(U$3906-$K$3906))*'General Inputs'!$C$6</f>
        <v>319986.03524862375</v>
      </c>
      <c r="V3978" s="358">
        <f>IF(V3734,0,$D3978*(1+'General Inputs'!$C$4)^(V$3906-$K$3906))*'General Inputs'!$C$6</f>
        <v>326385.75595359615</v>
      </c>
      <c r="W3978" s="358">
        <f>IF(W3734,0,$D3978*(1+'General Inputs'!$C$4)^(W$3906-$K$3906))*'General Inputs'!$C$6</f>
        <v>332913.47107266809</v>
      </c>
      <c r="X3978" s="358">
        <f>IF(X3734,0,$D3978*(1+'General Inputs'!$C$4)^(X$3906-$K$3906))*'General Inputs'!$C$6</f>
        <v>339571.74049412145</v>
      </c>
      <c r="Y3978" s="358">
        <f>IF(Y3734,0,$D3978*(1+'General Inputs'!$C$4)^(Y$3906-$K$3906))*'General Inputs'!$C$6</f>
        <v>346363.17530400393</v>
      </c>
      <c r="Z3978" s="358">
        <f>IF(Z3734,0,$D3978*(1+'General Inputs'!$C$4)^(Z$3906-$K$3906))*'General Inputs'!$C$6</f>
        <v>353290.43881008396</v>
      </c>
      <c r="AA3978" s="358">
        <f>IF(AA3734,0,$D3978*(1+'General Inputs'!$C$4)^(AA$3906-$K$3906))*'General Inputs'!$C$6</f>
        <v>360356.2475862857</v>
      </c>
      <c r="AB3978" s="358">
        <f>IF(AB3734,0,$D3978*(1+'General Inputs'!$C$4)^(AB$3906-$K$3906))*'General Inputs'!$C$6</f>
        <v>367563.37253801135</v>
      </c>
      <c r="AC3978" s="358">
        <f>IF(AC3734,0,$D3978*(1+'General Inputs'!$C$4)^(AC$3906-$K$3906))*'General Inputs'!$C$6</f>
        <v>374914.63998877158</v>
      </c>
      <c r="AD3978" s="358">
        <f>IF(AD3734,0,$D3978*(1+'General Inputs'!$C$4)^(AD$3906-$K$3906))*'General Inputs'!$C$6</f>
        <v>382412.93278854695</v>
      </c>
      <c r="AE3978" s="358">
        <f>IF(AE3734,0,$D3978*(1+'General Inputs'!$C$4)^(AE$3906-$K$3906))*'General Inputs'!$C$6</f>
        <v>390061.19144431798</v>
      </c>
      <c r="AF3978" s="358">
        <f>IF(AF3734,0,$D3978*(1+'General Inputs'!$C$4)^(AF$3906-$K$3906))*'General Inputs'!$C$6</f>
        <v>397862.41527320427</v>
      </c>
      <c r="AG3978" s="358">
        <f>IF(AG3734,0,$D3978*(1+'General Inputs'!$C$4)^(AG$3906-$K$3906))*'General Inputs'!$C$6</f>
        <v>405819.66357866843</v>
      </c>
      <c r="AH3978" s="358">
        <f>IF(AH3734,0,$D3978*(1+'General Inputs'!$C$4)^(AH$3906-$K$3906))*'General Inputs'!$C$6</f>
        <v>413936.05685024173</v>
      </c>
      <c r="AI3978" s="358">
        <f>IF(AI3734,0,$D3978*(1+'General Inputs'!$C$4)^(AI$3906-$K$3906))*'General Inputs'!$C$6</f>
        <v>422214.77798724658</v>
      </c>
      <c r="AJ3978" s="358">
        <f>IF(AJ3734,0,$D3978*(1+'General Inputs'!$C$4)^(AJ$3906-$K$3906))*'General Inputs'!$C$6</f>
        <v>430659.07354699151</v>
      </c>
    </row>
    <row r="3979" spans="1:36" x14ac:dyDescent="0.25">
      <c r="A3979" s="353" t="s">
        <v>501</v>
      </c>
      <c r="B3979" s="353" t="s">
        <v>501</v>
      </c>
      <c r="C3979" s="441">
        <f t="shared" si="3410"/>
        <v>4992</v>
      </c>
      <c r="D3979" s="397">
        <v>1750000</v>
      </c>
      <c r="E3979" s="468">
        <f t="shared" ref="E3979:G3979" si="3420">E75</f>
        <v>0</v>
      </c>
      <c r="F3979" s="468">
        <f t="shared" si="3420"/>
        <v>0</v>
      </c>
      <c r="G3979" s="469">
        <f t="shared" si="3420"/>
        <v>0</v>
      </c>
      <c r="H3979" s="397"/>
      <c r="I3979" s="476">
        <f t="shared" si="3412"/>
        <v>22</v>
      </c>
      <c r="J3979" s="476">
        <f t="shared" si="3413"/>
        <v>1</v>
      </c>
      <c r="K3979" s="358">
        <v>0</v>
      </c>
      <c r="L3979" s="358">
        <v>0</v>
      </c>
      <c r="M3979" s="358">
        <v>0</v>
      </c>
      <c r="N3979" s="358">
        <v>0</v>
      </c>
      <c r="O3979" s="358">
        <f>IF(O3735,0,$D3979*(1+'General Inputs'!$C$4)^(O$3906-$K$3906))*'General Inputs'!$C$6</f>
        <v>284138.44199999998</v>
      </c>
      <c r="P3979" s="358">
        <f>IF(P3735,0,$D3979*(1+'General Inputs'!$C$4)^(P$3906-$K$3906))*'General Inputs'!$C$6</f>
        <v>289821.21083999996</v>
      </c>
      <c r="Q3979" s="358">
        <f>IF(Q3735,0,$D3979*(1+'General Inputs'!$C$4)^(Q$3906-$K$3906))*'General Inputs'!$C$6</f>
        <v>295617.63505679998</v>
      </c>
      <c r="R3979" s="358">
        <f>IF(R3735,0,$D3979*(1+'General Inputs'!$C$4)^(R$3906-$K$3906))*'General Inputs'!$C$6</f>
        <v>301529.98775793595</v>
      </c>
      <c r="S3979" s="358">
        <f>IF(S3735,0,$D3979*(1+'General Inputs'!$C$4)^(S$3906-$K$3906))*'General Inputs'!$C$6</f>
        <v>307560.58751309471</v>
      </c>
      <c r="T3979" s="358">
        <f>IF(T3735,0,$D3979*(1+'General Inputs'!$C$4)^(T$3906-$K$3906))*'General Inputs'!$C$6</f>
        <v>313711.79926335654</v>
      </c>
      <c r="U3979" s="358">
        <f>IF(U3735,0,$D3979*(1+'General Inputs'!$C$4)^(U$3906-$K$3906))*'General Inputs'!$C$6</f>
        <v>319986.03524862375</v>
      </c>
      <c r="V3979" s="358">
        <f>IF(V3735,0,$D3979*(1+'General Inputs'!$C$4)^(V$3906-$K$3906))*'General Inputs'!$C$6</f>
        <v>326385.75595359615</v>
      </c>
      <c r="W3979" s="358">
        <f>IF(W3735,0,$D3979*(1+'General Inputs'!$C$4)^(W$3906-$K$3906))*'General Inputs'!$C$6</f>
        <v>332913.47107266809</v>
      </c>
      <c r="X3979" s="358">
        <f>IF(X3735,0,$D3979*(1+'General Inputs'!$C$4)^(X$3906-$K$3906))*'General Inputs'!$C$6</f>
        <v>339571.74049412145</v>
      </c>
      <c r="Y3979" s="358">
        <f>IF(Y3735,0,$D3979*(1+'General Inputs'!$C$4)^(Y$3906-$K$3906))*'General Inputs'!$C$6</f>
        <v>346363.17530400393</v>
      </c>
      <c r="Z3979" s="358">
        <f>IF(Z3735,0,$D3979*(1+'General Inputs'!$C$4)^(Z$3906-$K$3906))*'General Inputs'!$C$6</f>
        <v>353290.43881008396</v>
      </c>
      <c r="AA3979" s="358">
        <f>IF(AA3735,0,$D3979*(1+'General Inputs'!$C$4)^(AA$3906-$K$3906))*'General Inputs'!$C$6</f>
        <v>360356.2475862857</v>
      </c>
      <c r="AB3979" s="358">
        <f>IF(AB3735,0,$D3979*(1+'General Inputs'!$C$4)^(AB$3906-$K$3906))*'General Inputs'!$C$6</f>
        <v>367563.37253801135</v>
      </c>
      <c r="AC3979" s="358">
        <f>IF(AC3735,0,$D3979*(1+'General Inputs'!$C$4)^(AC$3906-$K$3906))*'General Inputs'!$C$6</f>
        <v>374914.63998877158</v>
      </c>
      <c r="AD3979" s="358">
        <f>IF(AD3735,0,$D3979*(1+'General Inputs'!$C$4)^(AD$3906-$K$3906))*'General Inputs'!$C$6</f>
        <v>382412.93278854695</v>
      </c>
      <c r="AE3979" s="358">
        <f>IF(AE3735,0,$D3979*(1+'General Inputs'!$C$4)^(AE$3906-$K$3906))*'General Inputs'!$C$6</f>
        <v>390061.19144431798</v>
      </c>
      <c r="AF3979" s="358">
        <f>IF(AF3735,0,$D3979*(1+'General Inputs'!$C$4)^(AF$3906-$K$3906))*'General Inputs'!$C$6</f>
        <v>397862.41527320427</v>
      </c>
      <c r="AG3979" s="358">
        <f>IF(AG3735,0,$D3979*(1+'General Inputs'!$C$4)^(AG$3906-$K$3906))*'General Inputs'!$C$6</f>
        <v>405819.66357866843</v>
      </c>
      <c r="AH3979" s="358">
        <f>IF(AH3735,0,$D3979*(1+'General Inputs'!$C$4)^(AH$3906-$K$3906))*'General Inputs'!$C$6</f>
        <v>413936.05685024173</v>
      </c>
      <c r="AI3979" s="358">
        <f>IF(AI3735,0,$D3979*(1+'General Inputs'!$C$4)^(AI$3906-$K$3906))*'General Inputs'!$C$6</f>
        <v>422214.77798724658</v>
      </c>
      <c r="AJ3979" s="358">
        <f>IF(AJ3735,0,$D3979*(1+'General Inputs'!$C$4)^(AJ$3906-$K$3906))*'General Inputs'!$C$6</f>
        <v>430659.07354699151</v>
      </c>
    </row>
    <row r="3980" spans="1:36" x14ac:dyDescent="0.25">
      <c r="A3980" s="353" t="s">
        <v>240</v>
      </c>
      <c r="B3980" s="353" t="s">
        <v>286</v>
      </c>
      <c r="C3980" s="441">
        <f t="shared" si="3410"/>
        <v>6250</v>
      </c>
      <c r="D3980" s="397">
        <v>8000000</v>
      </c>
      <c r="E3980" s="468">
        <f t="shared" ref="E3980:G3980" si="3421">E76</f>
        <v>0</v>
      </c>
      <c r="F3980" s="468">
        <f t="shared" si="3421"/>
        <v>0</v>
      </c>
      <c r="G3980" s="469">
        <f t="shared" si="3421"/>
        <v>0</v>
      </c>
      <c r="H3980" s="397"/>
      <c r="I3980" s="476">
        <f t="shared" si="3412"/>
        <v>22</v>
      </c>
      <c r="J3980" s="476">
        <f t="shared" si="3413"/>
        <v>1</v>
      </c>
      <c r="K3980" s="358">
        <v>0</v>
      </c>
      <c r="L3980" s="358">
        <v>0</v>
      </c>
      <c r="M3980" s="358">
        <v>0</v>
      </c>
      <c r="N3980" s="358">
        <v>0</v>
      </c>
      <c r="O3980" s="358">
        <f>IF(O3736,0,$D3980*(1+'General Inputs'!$C$4)^(O$3906-$K$3906))*'General Inputs'!$C$6</f>
        <v>1298918.5919999999</v>
      </c>
      <c r="P3980" s="358">
        <f>IF(P3736,0,$D3980*(1+'General Inputs'!$C$4)^(P$3906-$K$3906))*'General Inputs'!$C$6</f>
        <v>1324896.9638399999</v>
      </c>
      <c r="Q3980" s="358">
        <f>IF(Q3736,0,$D3980*(1+'General Inputs'!$C$4)^(Q$3906-$K$3906))*'General Inputs'!$C$6</f>
        <v>1351394.9031168001</v>
      </c>
      <c r="R3980" s="358">
        <f>IF(R3736,0,$D3980*(1+'General Inputs'!$C$4)^(R$3906-$K$3906))*'General Inputs'!$C$6</f>
        <v>1378422.8011791357</v>
      </c>
      <c r="S3980" s="358">
        <f>IF(S3736,0,$D3980*(1+'General Inputs'!$C$4)^(S$3906-$K$3906))*'General Inputs'!$C$6</f>
        <v>1405991.2572027186</v>
      </c>
      <c r="T3980" s="358">
        <f>IF(T3736,0,$D3980*(1+'General Inputs'!$C$4)^(T$3906-$K$3906))*'General Inputs'!$C$6</f>
        <v>1434111.082346773</v>
      </c>
      <c r="U3980" s="358">
        <f>IF(U3736,0,$D3980*(1+'General Inputs'!$C$4)^(U$3906-$K$3906))*'General Inputs'!$C$6</f>
        <v>1462793.3039937085</v>
      </c>
      <c r="V3980" s="358">
        <f>IF(V3736,0,$D3980*(1+'General Inputs'!$C$4)^(V$3906-$K$3906))*'General Inputs'!$C$6</f>
        <v>1492049.1700735826</v>
      </c>
      <c r="W3980" s="358">
        <f>IF(W3736,0,$D3980*(1+'General Inputs'!$C$4)^(W$3906-$K$3906))*'General Inputs'!$C$6</f>
        <v>1521890.1534750543</v>
      </c>
      <c r="X3980" s="358">
        <f>IF(X3736,0,$D3980*(1+'General Inputs'!$C$4)^(X$3906-$K$3906))*'General Inputs'!$C$6</f>
        <v>1552327.9565445553</v>
      </c>
      <c r="Y3980" s="358">
        <f>IF(Y3736,0,$D3980*(1+'General Inputs'!$C$4)^(Y$3906-$K$3906))*'General Inputs'!$C$6</f>
        <v>1583374.5156754467</v>
      </c>
      <c r="Z3980" s="358">
        <f>IF(Z3736,0,$D3980*(1+'General Inputs'!$C$4)^(Z$3906-$K$3906))*'General Inputs'!$C$6</f>
        <v>1615042.0059889548</v>
      </c>
      <c r="AA3980" s="358">
        <f>IF(AA3736,0,$D3980*(1+'General Inputs'!$C$4)^(AA$3906-$K$3906))*'General Inputs'!$C$6</f>
        <v>1647342.8461087344</v>
      </c>
      <c r="AB3980" s="358">
        <f>IF(AB3736,0,$D3980*(1+'General Inputs'!$C$4)^(AB$3906-$K$3906))*'General Inputs'!$C$6</f>
        <v>1680289.7030309094</v>
      </c>
      <c r="AC3980" s="358">
        <f>IF(AC3736,0,$D3980*(1+'General Inputs'!$C$4)^(AC$3906-$K$3906))*'General Inputs'!$C$6</f>
        <v>1713895.4970915273</v>
      </c>
      <c r="AD3980" s="358">
        <f>IF(AD3736,0,$D3980*(1+'General Inputs'!$C$4)^(AD$3906-$K$3906))*'General Inputs'!$C$6</f>
        <v>1748173.4070333578</v>
      </c>
      <c r="AE3980" s="358">
        <f>IF(AE3736,0,$D3980*(1+'General Inputs'!$C$4)^(AE$3906-$K$3906))*'General Inputs'!$C$6</f>
        <v>1783136.8751740248</v>
      </c>
      <c r="AF3980" s="358">
        <f>IF(AF3736,0,$D3980*(1+'General Inputs'!$C$4)^(AF$3906-$K$3906))*'General Inputs'!$C$6</f>
        <v>1818799.6126775055</v>
      </c>
      <c r="AG3980" s="358">
        <f>IF(AG3736,0,$D3980*(1+'General Inputs'!$C$4)^(AG$3906-$K$3906))*'General Inputs'!$C$6</f>
        <v>1855175.6049310556</v>
      </c>
      <c r="AH3980" s="358">
        <f>IF(AH3736,0,$D3980*(1+'General Inputs'!$C$4)^(AH$3906-$K$3906))*'General Inputs'!$C$6</f>
        <v>1892279.1170296762</v>
      </c>
      <c r="AI3980" s="358">
        <f>IF(AI3736,0,$D3980*(1+'General Inputs'!$C$4)^(AI$3906-$K$3906))*'General Inputs'!$C$6</f>
        <v>1930124.6993702701</v>
      </c>
      <c r="AJ3980" s="358">
        <f>IF(AJ3736,0,$D3980*(1+'General Inputs'!$C$4)^(AJ$3906-$K$3906))*'General Inputs'!$C$6</f>
        <v>1968727.1933576753</v>
      </c>
    </row>
    <row r="3981" spans="1:36" x14ac:dyDescent="0.25">
      <c r="A3981" s="353" t="s">
        <v>240</v>
      </c>
      <c r="B3981" s="353" t="s">
        <v>279</v>
      </c>
      <c r="C3981" s="441">
        <f t="shared" si="3410"/>
        <v>6250</v>
      </c>
      <c r="D3981" s="397">
        <v>8000000</v>
      </c>
      <c r="E3981" s="468">
        <f t="shared" ref="E3981:G3981" si="3422">E77</f>
        <v>0</v>
      </c>
      <c r="F3981" s="468">
        <f t="shared" si="3422"/>
        <v>0</v>
      </c>
      <c r="G3981" s="469">
        <f t="shared" si="3422"/>
        <v>0</v>
      </c>
      <c r="H3981" s="397"/>
      <c r="I3981" s="476">
        <f t="shared" si="3412"/>
        <v>22</v>
      </c>
      <c r="J3981" s="476">
        <f t="shared" si="3413"/>
        <v>1</v>
      </c>
      <c r="K3981" s="358">
        <v>0</v>
      </c>
      <c r="L3981" s="358">
        <v>0</v>
      </c>
      <c r="M3981" s="358">
        <v>0</v>
      </c>
      <c r="N3981" s="358">
        <v>0</v>
      </c>
      <c r="O3981" s="358">
        <f>IF(O3737,0,$D3981*(1+'General Inputs'!$C$4)^(O$3906-$K$3906))*'General Inputs'!$C$6</f>
        <v>1298918.5919999999</v>
      </c>
      <c r="P3981" s="358">
        <f>IF(P3737,0,$D3981*(1+'General Inputs'!$C$4)^(P$3906-$K$3906))*'General Inputs'!$C$6</f>
        <v>1324896.9638399999</v>
      </c>
      <c r="Q3981" s="358">
        <f>IF(Q3737,0,$D3981*(1+'General Inputs'!$C$4)^(Q$3906-$K$3906))*'General Inputs'!$C$6</f>
        <v>1351394.9031168001</v>
      </c>
      <c r="R3981" s="358">
        <f>IF(R3737,0,$D3981*(1+'General Inputs'!$C$4)^(R$3906-$K$3906))*'General Inputs'!$C$6</f>
        <v>1378422.8011791357</v>
      </c>
      <c r="S3981" s="358">
        <f>IF(S3737,0,$D3981*(1+'General Inputs'!$C$4)^(S$3906-$K$3906))*'General Inputs'!$C$6</f>
        <v>1405991.2572027186</v>
      </c>
      <c r="T3981" s="358">
        <f>IF(T3737,0,$D3981*(1+'General Inputs'!$C$4)^(T$3906-$K$3906))*'General Inputs'!$C$6</f>
        <v>1434111.082346773</v>
      </c>
      <c r="U3981" s="358">
        <f>IF(U3737,0,$D3981*(1+'General Inputs'!$C$4)^(U$3906-$K$3906))*'General Inputs'!$C$6</f>
        <v>1462793.3039937085</v>
      </c>
      <c r="V3981" s="358">
        <f>IF(V3737,0,$D3981*(1+'General Inputs'!$C$4)^(V$3906-$K$3906))*'General Inputs'!$C$6</f>
        <v>1492049.1700735826</v>
      </c>
      <c r="W3981" s="358">
        <f>IF(W3737,0,$D3981*(1+'General Inputs'!$C$4)^(W$3906-$K$3906))*'General Inputs'!$C$6</f>
        <v>1521890.1534750543</v>
      </c>
      <c r="X3981" s="358">
        <f>IF(X3737,0,$D3981*(1+'General Inputs'!$C$4)^(X$3906-$K$3906))*'General Inputs'!$C$6</f>
        <v>1552327.9565445553</v>
      </c>
      <c r="Y3981" s="358">
        <f>IF(Y3737,0,$D3981*(1+'General Inputs'!$C$4)^(Y$3906-$K$3906))*'General Inputs'!$C$6</f>
        <v>1583374.5156754467</v>
      </c>
      <c r="Z3981" s="358">
        <f>IF(Z3737,0,$D3981*(1+'General Inputs'!$C$4)^(Z$3906-$K$3906))*'General Inputs'!$C$6</f>
        <v>1615042.0059889548</v>
      </c>
      <c r="AA3981" s="358">
        <f>IF(AA3737,0,$D3981*(1+'General Inputs'!$C$4)^(AA$3906-$K$3906))*'General Inputs'!$C$6</f>
        <v>1647342.8461087344</v>
      </c>
      <c r="AB3981" s="358">
        <f>IF(AB3737,0,$D3981*(1+'General Inputs'!$C$4)^(AB$3906-$K$3906))*'General Inputs'!$C$6</f>
        <v>1680289.7030309094</v>
      </c>
      <c r="AC3981" s="358">
        <f>IF(AC3737,0,$D3981*(1+'General Inputs'!$C$4)^(AC$3906-$K$3906))*'General Inputs'!$C$6</f>
        <v>1713895.4970915273</v>
      </c>
      <c r="AD3981" s="358">
        <f>IF(AD3737,0,$D3981*(1+'General Inputs'!$C$4)^(AD$3906-$K$3906))*'General Inputs'!$C$6</f>
        <v>1748173.4070333578</v>
      </c>
      <c r="AE3981" s="358">
        <f>IF(AE3737,0,$D3981*(1+'General Inputs'!$C$4)^(AE$3906-$K$3906))*'General Inputs'!$C$6</f>
        <v>1783136.8751740248</v>
      </c>
      <c r="AF3981" s="358">
        <f>IF(AF3737,0,$D3981*(1+'General Inputs'!$C$4)^(AF$3906-$K$3906))*'General Inputs'!$C$6</f>
        <v>1818799.6126775055</v>
      </c>
      <c r="AG3981" s="358">
        <f>IF(AG3737,0,$D3981*(1+'General Inputs'!$C$4)^(AG$3906-$K$3906))*'General Inputs'!$C$6</f>
        <v>1855175.6049310556</v>
      </c>
      <c r="AH3981" s="358">
        <f>IF(AH3737,0,$D3981*(1+'General Inputs'!$C$4)^(AH$3906-$K$3906))*'General Inputs'!$C$6</f>
        <v>1892279.1170296762</v>
      </c>
      <c r="AI3981" s="358">
        <f>IF(AI3737,0,$D3981*(1+'General Inputs'!$C$4)^(AI$3906-$K$3906))*'General Inputs'!$C$6</f>
        <v>1930124.6993702701</v>
      </c>
      <c r="AJ3981" s="358">
        <f>IF(AJ3737,0,$D3981*(1+'General Inputs'!$C$4)^(AJ$3906-$K$3906))*'General Inputs'!$C$6</f>
        <v>1968727.1933576753</v>
      </c>
    </row>
    <row r="3982" spans="1:36" x14ac:dyDescent="0.25">
      <c r="A3982" s="353" t="s">
        <v>241</v>
      </c>
      <c r="B3982" s="353" t="s">
        <v>241</v>
      </c>
      <c r="C3982" s="441">
        <f t="shared" si="3410"/>
        <v>6000</v>
      </c>
      <c r="D3982" s="397">
        <v>8000000</v>
      </c>
      <c r="E3982" s="468">
        <f t="shared" ref="E3982:G3982" si="3423">E78</f>
        <v>0</v>
      </c>
      <c r="F3982" s="468">
        <f t="shared" si="3423"/>
        <v>0</v>
      </c>
      <c r="G3982" s="469">
        <f t="shared" si="3423"/>
        <v>0</v>
      </c>
      <c r="H3982" s="397"/>
      <c r="I3982" s="476">
        <f t="shared" si="3412"/>
        <v>22</v>
      </c>
      <c r="J3982" s="476">
        <f t="shared" si="3413"/>
        <v>1</v>
      </c>
      <c r="K3982" s="358">
        <v>0</v>
      </c>
      <c r="L3982" s="358">
        <v>0</v>
      </c>
      <c r="M3982" s="358">
        <v>0</v>
      </c>
      <c r="N3982" s="358">
        <v>0</v>
      </c>
      <c r="O3982" s="358">
        <f>IF(O3738,0,$D3982*(1+'General Inputs'!$C$4)^(O$3906-$K$3906))*'General Inputs'!$C$6</f>
        <v>1298918.5919999999</v>
      </c>
      <c r="P3982" s="358">
        <f>IF(P3738,0,$D3982*(1+'General Inputs'!$C$4)^(P$3906-$K$3906))*'General Inputs'!$C$6</f>
        <v>1324896.9638399999</v>
      </c>
      <c r="Q3982" s="358">
        <f>IF(Q3738,0,$D3982*(1+'General Inputs'!$C$4)^(Q$3906-$K$3906))*'General Inputs'!$C$6</f>
        <v>1351394.9031168001</v>
      </c>
      <c r="R3982" s="358">
        <f>IF(R3738,0,$D3982*(1+'General Inputs'!$C$4)^(R$3906-$K$3906))*'General Inputs'!$C$6</f>
        <v>1378422.8011791357</v>
      </c>
      <c r="S3982" s="358">
        <f>IF(S3738,0,$D3982*(1+'General Inputs'!$C$4)^(S$3906-$K$3906))*'General Inputs'!$C$6</f>
        <v>1405991.2572027186</v>
      </c>
      <c r="T3982" s="358">
        <f>IF(T3738,0,$D3982*(1+'General Inputs'!$C$4)^(T$3906-$K$3906))*'General Inputs'!$C$6</f>
        <v>1434111.082346773</v>
      </c>
      <c r="U3982" s="358">
        <f>IF(U3738,0,$D3982*(1+'General Inputs'!$C$4)^(U$3906-$K$3906))*'General Inputs'!$C$6</f>
        <v>1462793.3039937085</v>
      </c>
      <c r="V3982" s="358">
        <f>IF(V3738,0,$D3982*(1+'General Inputs'!$C$4)^(V$3906-$K$3906))*'General Inputs'!$C$6</f>
        <v>1492049.1700735826</v>
      </c>
      <c r="W3982" s="358">
        <f>IF(W3738,0,$D3982*(1+'General Inputs'!$C$4)^(W$3906-$K$3906))*'General Inputs'!$C$6</f>
        <v>1521890.1534750543</v>
      </c>
      <c r="X3982" s="358">
        <f>IF(X3738,0,$D3982*(1+'General Inputs'!$C$4)^(X$3906-$K$3906))*'General Inputs'!$C$6</f>
        <v>1552327.9565445553</v>
      </c>
      <c r="Y3982" s="358">
        <f>IF(Y3738,0,$D3982*(1+'General Inputs'!$C$4)^(Y$3906-$K$3906))*'General Inputs'!$C$6</f>
        <v>1583374.5156754467</v>
      </c>
      <c r="Z3982" s="358">
        <f>IF(Z3738,0,$D3982*(1+'General Inputs'!$C$4)^(Z$3906-$K$3906))*'General Inputs'!$C$6</f>
        <v>1615042.0059889548</v>
      </c>
      <c r="AA3982" s="358">
        <f>IF(AA3738,0,$D3982*(1+'General Inputs'!$C$4)^(AA$3906-$K$3906))*'General Inputs'!$C$6</f>
        <v>1647342.8461087344</v>
      </c>
      <c r="AB3982" s="358">
        <f>IF(AB3738,0,$D3982*(1+'General Inputs'!$C$4)^(AB$3906-$K$3906))*'General Inputs'!$C$6</f>
        <v>1680289.7030309094</v>
      </c>
      <c r="AC3982" s="358">
        <f>IF(AC3738,0,$D3982*(1+'General Inputs'!$C$4)^(AC$3906-$K$3906))*'General Inputs'!$C$6</f>
        <v>1713895.4970915273</v>
      </c>
      <c r="AD3982" s="358">
        <f>IF(AD3738,0,$D3982*(1+'General Inputs'!$C$4)^(AD$3906-$K$3906))*'General Inputs'!$C$6</f>
        <v>1748173.4070333578</v>
      </c>
      <c r="AE3982" s="358">
        <f>IF(AE3738,0,$D3982*(1+'General Inputs'!$C$4)^(AE$3906-$K$3906))*'General Inputs'!$C$6</f>
        <v>1783136.8751740248</v>
      </c>
      <c r="AF3982" s="358">
        <f>IF(AF3738,0,$D3982*(1+'General Inputs'!$C$4)^(AF$3906-$K$3906))*'General Inputs'!$C$6</f>
        <v>1818799.6126775055</v>
      </c>
      <c r="AG3982" s="358">
        <f>IF(AG3738,0,$D3982*(1+'General Inputs'!$C$4)^(AG$3906-$K$3906))*'General Inputs'!$C$6</f>
        <v>1855175.6049310556</v>
      </c>
      <c r="AH3982" s="358">
        <f>IF(AH3738,0,$D3982*(1+'General Inputs'!$C$4)^(AH$3906-$K$3906))*'General Inputs'!$C$6</f>
        <v>1892279.1170296762</v>
      </c>
      <c r="AI3982" s="358">
        <f>IF(AI3738,0,$D3982*(1+'General Inputs'!$C$4)^(AI$3906-$K$3906))*'General Inputs'!$C$6</f>
        <v>1930124.6993702701</v>
      </c>
      <c r="AJ3982" s="358">
        <f>IF(AJ3738,0,$D3982*(1+'General Inputs'!$C$4)^(AJ$3906-$K$3906))*'General Inputs'!$C$6</f>
        <v>1968727.1933576753</v>
      </c>
    </row>
    <row r="3983" spans="1:36" x14ac:dyDescent="0.25">
      <c r="A3983" s="353" t="s">
        <v>241</v>
      </c>
      <c r="B3983" s="353" t="s">
        <v>446</v>
      </c>
      <c r="C3983" s="441">
        <f t="shared" si="3410"/>
        <v>20000</v>
      </c>
      <c r="D3983" s="397">
        <v>8000000</v>
      </c>
      <c r="E3983" s="468">
        <f t="shared" ref="E3983:G3983" si="3424">E79</f>
        <v>0</v>
      </c>
      <c r="F3983" s="468">
        <f t="shared" si="3424"/>
        <v>0</v>
      </c>
      <c r="G3983" s="469">
        <f t="shared" si="3424"/>
        <v>0</v>
      </c>
      <c r="H3983" s="397"/>
      <c r="I3983" s="476">
        <f t="shared" si="3412"/>
        <v>22</v>
      </c>
      <c r="J3983" s="476">
        <f t="shared" si="3413"/>
        <v>1</v>
      </c>
      <c r="K3983" s="358">
        <v>0</v>
      </c>
      <c r="L3983" s="358">
        <v>0</v>
      </c>
      <c r="M3983" s="358">
        <v>0</v>
      </c>
      <c r="N3983" s="358">
        <v>0</v>
      </c>
      <c r="O3983" s="358">
        <f>IF(O3739,0,$D3983*(1+'General Inputs'!$C$4)^(O$3906-$K$3906))*'General Inputs'!$C$6</f>
        <v>1298918.5919999999</v>
      </c>
      <c r="P3983" s="358">
        <f>IF(P3739,0,$D3983*(1+'General Inputs'!$C$4)^(P$3906-$K$3906))*'General Inputs'!$C$6</f>
        <v>1324896.9638399999</v>
      </c>
      <c r="Q3983" s="358">
        <f>IF(Q3739,0,$D3983*(1+'General Inputs'!$C$4)^(Q$3906-$K$3906))*'General Inputs'!$C$6</f>
        <v>1351394.9031168001</v>
      </c>
      <c r="R3983" s="358">
        <f>IF(R3739,0,$D3983*(1+'General Inputs'!$C$4)^(R$3906-$K$3906))*'General Inputs'!$C$6</f>
        <v>1378422.8011791357</v>
      </c>
      <c r="S3983" s="358">
        <f>IF(S3739,0,$D3983*(1+'General Inputs'!$C$4)^(S$3906-$K$3906))*'General Inputs'!$C$6</f>
        <v>1405991.2572027186</v>
      </c>
      <c r="T3983" s="358">
        <f>IF(T3739,0,$D3983*(1+'General Inputs'!$C$4)^(T$3906-$K$3906))*'General Inputs'!$C$6</f>
        <v>1434111.082346773</v>
      </c>
      <c r="U3983" s="358">
        <f>IF(U3739,0,$D3983*(1+'General Inputs'!$C$4)^(U$3906-$K$3906))*'General Inputs'!$C$6</f>
        <v>1462793.3039937085</v>
      </c>
      <c r="V3983" s="358">
        <f>IF(V3739,0,$D3983*(1+'General Inputs'!$C$4)^(V$3906-$K$3906))*'General Inputs'!$C$6</f>
        <v>1492049.1700735826</v>
      </c>
      <c r="W3983" s="358">
        <f>IF(W3739,0,$D3983*(1+'General Inputs'!$C$4)^(W$3906-$K$3906))*'General Inputs'!$C$6</f>
        <v>1521890.1534750543</v>
      </c>
      <c r="X3983" s="358">
        <f>IF(X3739,0,$D3983*(1+'General Inputs'!$C$4)^(X$3906-$K$3906))*'General Inputs'!$C$6</f>
        <v>1552327.9565445553</v>
      </c>
      <c r="Y3983" s="358">
        <f>IF(Y3739,0,$D3983*(1+'General Inputs'!$C$4)^(Y$3906-$K$3906))*'General Inputs'!$C$6</f>
        <v>1583374.5156754467</v>
      </c>
      <c r="Z3983" s="358">
        <f>IF(Z3739,0,$D3983*(1+'General Inputs'!$C$4)^(Z$3906-$K$3906))*'General Inputs'!$C$6</f>
        <v>1615042.0059889548</v>
      </c>
      <c r="AA3983" s="358">
        <f>IF(AA3739,0,$D3983*(1+'General Inputs'!$C$4)^(AA$3906-$K$3906))*'General Inputs'!$C$6</f>
        <v>1647342.8461087344</v>
      </c>
      <c r="AB3983" s="358">
        <f>IF(AB3739,0,$D3983*(1+'General Inputs'!$C$4)^(AB$3906-$K$3906))*'General Inputs'!$C$6</f>
        <v>1680289.7030309094</v>
      </c>
      <c r="AC3983" s="358">
        <f>IF(AC3739,0,$D3983*(1+'General Inputs'!$C$4)^(AC$3906-$K$3906))*'General Inputs'!$C$6</f>
        <v>1713895.4970915273</v>
      </c>
      <c r="AD3983" s="358">
        <f>IF(AD3739,0,$D3983*(1+'General Inputs'!$C$4)^(AD$3906-$K$3906))*'General Inputs'!$C$6</f>
        <v>1748173.4070333578</v>
      </c>
      <c r="AE3983" s="358">
        <f>IF(AE3739,0,$D3983*(1+'General Inputs'!$C$4)^(AE$3906-$K$3906))*'General Inputs'!$C$6</f>
        <v>1783136.8751740248</v>
      </c>
      <c r="AF3983" s="358">
        <f>IF(AF3739,0,$D3983*(1+'General Inputs'!$C$4)^(AF$3906-$K$3906))*'General Inputs'!$C$6</f>
        <v>1818799.6126775055</v>
      </c>
      <c r="AG3983" s="358">
        <f>IF(AG3739,0,$D3983*(1+'General Inputs'!$C$4)^(AG$3906-$K$3906))*'General Inputs'!$C$6</f>
        <v>1855175.6049310556</v>
      </c>
      <c r="AH3983" s="358">
        <f>IF(AH3739,0,$D3983*(1+'General Inputs'!$C$4)^(AH$3906-$K$3906))*'General Inputs'!$C$6</f>
        <v>1892279.1170296762</v>
      </c>
      <c r="AI3983" s="358">
        <f>IF(AI3739,0,$D3983*(1+'General Inputs'!$C$4)^(AI$3906-$K$3906))*'General Inputs'!$C$6</f>
        <v>1930124.6993702701</v>
      </c>
      <c r="AJ3983" s="358">
        <f>IF(AJ3739,0,$D3983*(1+'General Inputs'!$C$4)^(AJ$3906-$K$3906))*'General Inputs'!$C$6</f>
        <v>1968727.1933576753</v>
      </c>
    </row>
    <row r="3984" spans="1:36" x14ac:dyDescent="0.25">
      <c r="A3984" s="353" t="s">
        <v>396</v>
      </c>
      <c r="B3984" s="353" t="s">
        <v>396</v>
      </c>
      <c r="C3984" s="441">
        <f t="shared" si="3410"/>
        <v>2500</v>
      </c>
      <c r="D3984" s="397">
        <v>1750000</v>
      </c>
      <c r="E3984" s="468">
        <f t="shared" ref="E3984:G3984" si="3425">E80</f>
        <v>0</v>
      </c>
      <c r="F3984" s="468">
        <f t="shared" si="3425"/>
        <v>0</v>
      </c>
      <c r="G3984" s="469">
        <f t="shared" si="3425"/>
        <v>0</v>
      </c>
      <c r="H3984" s="397"/>
      <c r="I3984" s="476">
        <f t="shared" si="3412"/>
        <v>22</v>
      </c>
      <c r="J3984" s="476">
        <f t="shared" si="3413"/>
        <v>1</v>
      </c>
      <c r="K3984" s="358">
        <v>0</v>
      </c>
      <c r="L3984" s="358">
        <v>0</v>
      </c>
      <c r="M3984" s="358">
        <v>0</v>
      </c>
      <c r="N3984" s="358">
        <v>0</v>
      </c>
      <c r="O3984" s="358">
        <f>IF(O3740,0,$D3984*(1+'General Inputs'!$C$4)^(O$3906-$K$3906))*'General Inputs'!$C$6</f>
        <v>284138.44199999998</v>
      </c>
      <c r="P3984" s="358">
        <f>IF(P3740,0,$D3984*(1+'General Inputs'!$C$4)^(P$3906-$K$3906))*'General Inputs'!$C$6</f>
        <v>289821.21083999996</v>
      </c>
      <c r="Q3984" s="358">
        <f>IF(Q3740,0,$D3984*(1+'General Inputs'!$C$4)^(Q$3906-$K$3906))*'General Inputs'!$C$6</f>
        <v>295617.63505679998</v>
      </c>
      <c r="R3984" s="358">
        <f>IF(R3740,0,$D3984*(1+'General Inputs'!$C$4)^(R$3906-$K$3906))*'General Inputs'!$C$6</f>
        <v>301529.98775793595</v>
      </c>
      <c r="S3984" s="358">
        <f>IF(S3740,0,$D3984*(1+'General Inputs'!$C$4)^(S$3906-$K$3906))*'General Inputs'!$C$6</f>
        <v>307560.58751309471</v>
      </c>
      <c r="T3984" s="358">
        <f>IF(T3740,0,$D3984*(1+'General Inputs'!$C$4)^(T$3906-$K$3906))*'General Inputs'!$C$6</f>
        <v>313711.79926335654</v>
      </c>
      <c r="U3984" s="358">
        <f>IF(U3740,0,$D3984*(1+'General Inputs'!$C$4)^(U$3906-$K$3906))*'General Inputs'!$C$6</f>
        <v>319986.03524862375</v>
      </c>
      <c r="V3984" s="358">
        <f>IF(V3740,0,$D3984*(1+'General Inputs'!$C$4)^(V$3906-$K$3906))*'General Inputs'!$C$6</f>
        <v>326385.75595359615</v>
      </c>
      <c r="W3984" s="358">
        <f>IF(W3740,0,$D3984*(1+'General Inputs'!$C$4)^(W$3906-$K$3906))*'General Inputs'!$C$6</f>
        <v>332913.47107266809</v>
      </c>
      <c r="X3984" s="358">
        <f>IF(X3740,0,$D3984*(1+'General Inputs'!$C$4)^(X$3906-$K$3906))*'General Inputs'!$C$6</f>
        <v>339571.74049412145</v>
      </c>
      <c r="Y3984" s="358">
        <f>IF(Y3740,0,$D3984*(1+'General Inputs'!$C$4)^(Y$3906-$K$3906))*'General Inputs'!$C$6</f>
        <v>346363.17530400393</v>
      </c>
      <c r="Z3984" s="358">
        <f>IF(Z3740,0,$D3984*(1+'General Inputs'!$C$4)^(Z$3906-$K$3906))*'General Inputs'!$C$6</f>
        <v>353290.43881008396</v>
      </c>
      <c r="AA3984" s="358">
        <f>IF(AA3740,0,$D3984*(1+'General Inputs'!$C$4)^(AA$3906-$K$3906))*'General Inputs'!$C$6</f>
        <v>360356.2475862857</v>
      </c>
      <c r="AB3984" s="358">
        <f>IF(AB3740,0,$D3984*(1+'General Inputs'!$C$4)^(AB$3906-$K$3906))*'General Inputs'!$C$6</f>
        <v>367563.37253801135</v>
      </c>
      <c r="AC3984" s="358">
        <f>IF(AC3740,0,$D3984*(1+'General Inputs'!$C$4)^(AC$3906-$K$3906))*'General Inputs'!$C$6</f>
        <v>374914.63998877158</v>
      </c>
      <c r="AD3984" s="358">
        <f>IF(AD3740,0,$D3984*(1+'General Inputs'!$C$4)^(AD$3906-$K$3906))*'General Inputs'!$C$6</f>
        <v>382412.93278854695</v>
      </c>
      <c r="AE3984" s="358">
        <f>IF(AE3740,0,$D3984*(1+'General Inputs'!$C$4)^(AE$3906-$K$3906))*'General Inputs'!$C$6</f>
        <v>390061.19144431798</v>
      </c>
      <c r="AF3984" s="358">
        <f>IF(AF3740,0,$D3984*(1+'General Inputs'!$C$4)^(AF$3906-$K$3906))*'General Inputs'!$C$6</f>
        <v>397862.41527320427</v>
      </c>
      <c r="AG3984" s="358">
        <f>IF(AG3740,0,$D3984*(1+'General Inputs'!$C$4)^(AG$3906-$K$3906))*'General Inputs'!$C$6</f>
        <v>405819.66357866843</v>
      </c>
      <c r="AH3984" s="358">
        <f>IF(AH3740,0,$D3984*(1+'General Inputs'!$C$4)^(AH$3906-$K$3906))*'General Inputs'!$C$6</f>
        <v>413936.05685024173</v>
      </c>
      <c r="AI3984" s="358">
        <f>IF(AI3740,0,$D3984*(1+'General Inputs'!$C$4)^(AI$3906-$K$3906))*'General Inputs'!$C$6</f>
        <v>422214.77798724658</v>
      </c>
      <c r="AJ3984" s="358">
        <f>IF(AJ3740,0,$D3984*(1+'General Inputs'!$C$4)^(AJ$3906-$K$3906))*'General Inputs'!$C$6</f>
        <v>430659.07354699151</v>
      </c>
    </row>
    <row r="3985" spans="1:36" x14ac:dyDescent="0.25">
      <c r="A3985" s="353" t="s">
        <v>522</v>
      </c>
      <c r="B3985" s="353" t="s">
        <v>523</v>
      </c>
      <c r="C3985" s="441">
        <f t="shared" si="3410"/>
        <v>2500</v>
      </c>
      <c r="D3985" s="397">
        <v>1750000</v>
      </c>
      <c r="E3985" s="468">
        <f t="shared" ref="E3985:G3985" si="3426">E81</f>
        <v>0</v>
      </c>
      <c r="F3985" s="468">
        <f t="shared" si="3426"/>
        <v>0</v>
      </c>
      <c r="G3985" s="469">
        <f t="shared" si="3426"/>
        <v>0</v>
      </c>
      <c r="H3985" s="397"/>
      <c r="I3985" s="476">
        <f t="shared" si="3412"/>
        <v>22</v>
      </c>
      <c r="J3985" s="476">
        <f t="shared" si="3413"/>
        <v>1</v>
      </c>
      <c r="K3985" s="358">
        <v>0</v>
      </c>
      <c r="L3985" s="358">
        <v>0</v>
      </c>
      <c r="M3985" s="358">
        <v>0</v>
      </c>
      <c r="N3985" s="358">
        <v>0</v>
      </c>
      <c r="O3985" s="358">
        <f>IF(O3741,0,$D3985*(1+'General Inputs'!$C$4)^(O$3906-$K$3906))*'General Inputs'!$C$6</f>
        <v>284138.44199999998</v>
      </c>
      <c r="P3985" s="358">
        <f>IF(P3741,0,$D3985*(1+'General Inputs'!$C$4)^(P$3906-$K$3906))*'General Inputs'!$C$6</f>
        <v>289821.21083999996</v>
      </c>
      <c r="Q3985" s="358">
        <f>IF(Q3741,0,$D3985*(1+'General Inputs'!$C$4)^(Q$3906-$K$3906))*'General Inputs'!$C$6</f>
        <v>295617.63505679998</v>
      </c>
      <c r="R3985" s="358">
        <f>IF(R3741,0,$D3985*(1+'General Inputs'!$C$4)^(R$3906-$K$3906))*'General Inputs'!$C$6</f>
        <v>301529.98775793595</v>
      </c>
      <c r="S3985" s="358">
        <f>IF(S3741,0,$D3985*(1+'General Inputs'!$C$4)^(S$3906-$K$3906))*'General Inputs'!$C$6</f>
        <v>307560.58751309471</v>
      </c>
      <c r="T3985" s="358">
        <f>IF(T3741,0,$D3985*(1+'General Inputs'!$C$4)^(T$3906-$K$3906))*'General Inputs'!$C$6</f>
        <v>313711.79926335654</v>
      </c>
      <c r="U3985" s="358">
        <f>IF(U3741,0,$D3985*(1+'General Inputs'!$C$4)^(U$3906-$K$3906))*'General Inputs'!$C$6</f>
        <v>319986.03524862375</v>
      </c>
      <c r="V3985" s="358">
        <f>IF(V3741,0,$D3985*(1+'General Inputs'!$C$4)^(V$3906-$K$3906))*'General Inputs'!$C$6</f>
        <v>326385.75595359615</v>
      </c>
      <c r="W3985" s="358">
        <f>IF(W3741,0,$D3985*(1+'General Inputs'!$C$4)^(W$3906-$K$3906))*'General Inputs'!$C$6</f>
        <v>332913.47107266809</v>
      </c>
      <c r="X3985" s="358">
        <f>IF(X3741,0,$D3985*(1+'General Inputs'!$C$4)^(X$3906-$K$3906))*'General Inputs'!$C$6</f>
        <v>339571.74049412145</v>
      </c>
      <c r="Y3985" s="358">
        <f>IF(Y3741,0,$D3985*(1+'General Inputs'!$C$4)^(Y$3906-$K$3906))*'General Inputs'!$C$6</f>
        <v>346363.17530400393</v>
      </c>
      <c r="Z3985" s="358">
        <f>IF(Z3741,0,$D3985*(1+'General Inputs'!$C$4)^(Z$3906-$K$3906))*'General Inputs'!$C$6</f>
        <v>353290.43881008396</v>
      </c>
      <c r="AA3985" s="358">
        <f>IF(AA3741,0,$D3985*(1+'General Inputs'!$C$4)^(AA$3906-$K$3906))*'General Inputs'!$C$6</f>
        <v>360356.2475862857</v>
      </c>
      <c r="AB3985" s="358">
        <f>IF(AB3741,0,$D3985*(1+'General Inputs'!$C$4)^(AB$3906-$K$3906))*'General Inputs'!$C$6</f>
        <v>367563.37253801135</v>
      </c>
      <c r="AC3985" s="358">
        <f>IF(AC3741,0,$D3985*(1+'General Inputs'!$C$4)^(AC$3906-$K$3906))*'General Inputs'!$C$6</f>
        <v>374914.63998877158</v>
      </c>
      <c r="AD3985" s="358">
        <f>IF(AD3741,0,$D3985*(1+'General Inputs'!$C$4)^(AD$3906-$K$3906))*'General Inputs'!$C$6</f>
        <v>382412.93278854695</v>
      </c>
      <c r="AE3985" s="358">
        <f>IF(AE3741,0,$D3985*(1+'General Inputs'!$C$4)^(AE$3906-$K$3906))*'General Inputs'!$C$6</f>
        <v>390061.19144431798</v>
      </c>
      <c r="AF3985" s="358">
        <f>IF(AF3741,0,$D3985*(1+'General Inputs'!$C$4)^(AF$3906-$K$3906))*'General Inputs'!$C$6</f>
        <v>397862.41527320427</v>
      </c>
      <c r="AG3985" s="358">
        <f>IF(AG3741,0,$D3985*(1+'General Inputs'!$C$4)^(AG$3906-$K$3906))*'General Inputs'!$C$6</f>
        <v>405819.66357866843</v>
      </c>
      <c r="AH3985" s="358">
        <f>IF(AH3741,0,$D3985*(1+'General Inputs'!$C$4)^(AH$3906-$K$3906))*'General Inputs'!$C$6</f>
        <v>413936.05685024173</v>
      </c>
      <c r="AI3985" s="358">
        <f>IF(AI3741,0,$D3985*(1+'General Inputs'!$C$4)^(AI$3906-$K$3906))*'General Inputs'!$C$6</f>
        <v>422214.77798724658</v>
      </c>
      <c r="AJ3985" s="358">
        <f>IF(AJ3741,0,$D3985*(1+'General Inputs'!$C$4)^(AJ$3906-$K$3906))*'General Inputs'!$C$6</f>
        <v>430659.07354699151</v>
      </c>
    </row>
    <row r="3986" spans="1:36" x14ac:dyDescent="0.25">
      <c r="A3986" s="353" t="s">
        <v>516</v>
      </c>
      <c r="B3986" s="353" t="s">
        <v>517</v>
      </c>
      <c r="C3986" s="441">
        <f t="shared" si="3410"/>
        <v>2500</v>
      </c>
      <c r="D3986" s="397">
        <v>1750000</v>
      </c>
      <c r="E3986" s="468">
        <f t="shared" ref="E3986:G3986" si="3427">E82</f>
        <v>0</v>
      </c>
      <c r="F3986" s="468">
        <f t="shared" si="3427"/>
        <v>0</v>
      </c>
      <c r="G3986" s="469">
        <f t="shared" si="3427"/>
        <v>0</v>
      </c>
      <c r="H3986" s="397"/>
      <c r="I3986" s="476">
        <f t="shared" si="3412"/>
        <v>22</v>
      </c>
      <c r="J3986" s="476">
        <f t="shared" si="3413"/>
        <v>1</v>
      </c>
      <c r="K3986" s="358">
        <v>0</v>
      </c>
      <c r="L3986" s="358">
        <v>0</v>
      </c>
      <c r="M3986" s="358">
        <v>0</v>
      </c>
      <c r="N3986" s="358">
        <v>0</v>
      </c>
      <c r="O3986" s="358">
        <f>IF(O3742,0,$D3986*(1+'General Inputs'!$C$4)^(O$3906-$K$3906))*'General Inputs'!$C$6</f>
        <v>284138.44199999998</v>
      </c>
      <c r="P3986" s="358">
        <f>IF(P3742,0,$D3986*(1+'General Inputs'!$C$4)^(P$3906-$K$3906))*'General Inputs'!$C$6</f>
        <v>289821.21083999996</v>
      </c>
      <c r="Q3986" s="358">
        <f>IF(Q3742,0,$D3986*(1+'General Inputs'!$C$4)^(Q$3906-$K$3906))*'General Inputs'!$C$6</f>
        <v>295617.63505679998</v>
      </c>
      <c r="R3986" s="358">
        <f>IF(R3742,0,$D3986*(1+'General Inputs'!$C$4)^(R$3906-$K$3906))*'General Inputs'!$C$6</f>
        <v>301529.98775793595</v>
      </c>
      <c r="S3986" s="358">
        <f>IF(S3742,0,$D3986*(1+'General Inputs'!$C$4)^(S$3906-$K$3906))*'General Inputs'!$C$6</f>
        <v>307560.58751309471</v>
      </c>
      <c r="T3986" s="358">
        <f>IF(T3742,0,$D3986*(1+'General Inputs'!$C$4)^(T$3906-$K$3906))*'General Inputs'!$C$6</f>
        <v>313711.79926335654</v>
      </c>
      <c r="U3986" s="358">
        <f>IF(U3742,0,$D3986*(1+'General Inputs'!$C$4)^(U$3906-$K$3906))*'General Inputs'!$C$6</f>
        <v>319986.03524862375</v>
      </c>
      <c r="V3986" s="358">
        <f>IF(V3742,0,$D3986*(1+'General Inputs'!$C$4)^(V$3906-$K$3906))*'General Inputs'!$C$6</f>
        <v>326385.75595359615</v>
      </c>
      <c r="W3986" s="358">
        <f>IF(W3742,0,$D3986*(1+'General Inputs'!$C$4)^(W$3906-$K$3906))*'General Inputs'!$C$6</f>
        <v>332913.47107266809</v>
      </c>
      <c r="X3986" s="358">
        <f>IF(X3742,0,$D3986*(1+'General Inputs'!$C$4)^(X$3906-$K$3906))*'General Inputs'!$C$6</f>
        <v>339571.74049412145</v>
      </c>
      <c r="Y3986" s="358">
        <f>IF(Y3742,0,$D3986*(1+'General Inputs'!$C$4)^(Y$3906-$K$3906))*'General Inputs'!$C$6</f>
        <v>346363.17530400393</v>
      </c>
      <c r="Z3986" s="358">
        <f>IF(Z3742,0,$D3986*(1+'General Inputs'!$C$4)^(Z$3906-$K$3906))*'General Inputs'!$C$6</f>
        <v>353290.43881008396</v>
      </c>
      <c r="AA3986" s="358">
        <f>IF(AA3742,0,$D3986*(1+'General Inputs'!$C$4)^(AA$3906-$K$3906))*'General Inputs'!$C$6</f>
        <v>360356.2475862857</v>
      </c>
      <c r="AB3986" s="358">
        <f>IF(AB3742,0,$D3986*(1+'General Inputs'!$C$4)^(AB$3906-$K$3906))*'General Inputs'!$C$6</f>
        <v>367563.37253801135</v>
      </c>
      <c r="AC3986" s="358">
        <f>IF(AC3742,0,$D3986*(1+'General Inputs'!$C$4)^(AC$3906-$K$3906))*'General Inputs'!$C$6</f>
        <v>374914.63998877158</v>
      </c>
      <c r="AD3986" s="358">
        <f>IF(AD3742,0,$D3986*(1+'General Inputs'!$C$4)^(AD$3906-$K$3906))*'General Inputs'!$C$6</f>
        <v>382412.93278854695</v>
      </c>
      <c r="AE3986" s="358">
        <f>IF(AE3742,0,$D3986*(1+'General Inputs'!$C$4)^(AE$3906-$K$3906))*'General Inputs'!$C$6</f>
        <v>390061.19144431798</v>
      </c>
      <c r="AF3986" s="358">
        <f>IF(AF3742,0,$D3986*(1+'General Inputs'!$C$4)^(AF$3906-$K$3906))*'General Inputs'!$C$6</f>
        <v>397862.41527320427</v>
      </c>
      <c r="AG3986" s="358">
        <f>IF(AG3742,0,$D3986*(1+'General Inputs'!$C$4)^(AG$3906-$K$3906))*'General Inputs'!$C$6</f>
        <v>405819.66357866843</v>
      </c>
      <c r="AH3986" s="358">
        <f>IF(AH3742,0,$D3986*(1+'General Inputs'!$C$4)^(AH$3906-$K$3906))*'General Inputs'!$C$6</f>
        <v>413936.05685024173</v>
      </c>
      <c r="AI3986" s="358">
        <f>IF(AI3742,0,$D3986*(1+'General Inputs'!$C$4)^(AI$3906-$K$3906))*'General Inputs'!$C$6</f>
        <v>422214.77798724658</v>
      </c>
      <c r="AJ3986" s="358">
        <f>IF(AJ3742,0,$D3986*(1+'General Inputs'!$C$4)^(AJ$3906-$K$3906))*'General Inputs'!$C$6</f>
        <v>430659.07354699151</v>
      </c>
    </row>
    <row r="3987" spans="1:36" x14ac:dyDescent="0.25">
      <c r="A3987" s="353" t="s">
        <v>535</v>
      </c>
      <c r="B3987" s="353" t="s">
        <v>535</v>
      </c>
      <c r="C3987" s="441">
        <f t="shared" si="3410"/>
        <v>4992</v>
      </c>
      <c r="D3987" s="397">
        <v>1750000</v>
      </c>
      <c r="E3987" s="468">
        <f t="shared" ref="E3987:G3987" si="3428">E83</f>
        <v>0</v>
      </c>
      <c r="F3987" s="468">
        <f t="shared" si="3428"/>
        <v>0</v>
      </c>
      <c r="G3987" s="469">
        <f t="shared" si="3428"/>
        <v>0</v>
      </c>
      <c r="H3987" s="397"/>
      <c r="I3987" s="476">
        <f t="shared" si="3412"/>
        <v>22</v>
      </c>
      <c r="J3987" s="476">
        <f t="shared" si="3413"/>
        <v>1</v>
      </c>
      <c r="K3987" s="358">
        <v>0</v>
      </c>
      <c r="L3987" s="358">
        <v>0</v>
      </c>
      <c r="M3987" s="358">
        <v>0</v>
      </c>
      <c r="N3987" s="358">
        <v>0</v>
      </c>
      <c r="O3987" s="358">
        <f>IF(O3743,0,$D3987*(1+'General Inputs'!$C$4)^(O$3906-$K$3906))*'General Inputs'!$C$6</f>
        <v>284138.44199999998</v>
      </c>
      <c r="P3987" s="358">
        <f>IF(P3743,0,$D3987*(1+'General Inputs'!$C$4)^(P$3906-$K$3906))*'General Inputs'!$C$6</f>
        <v>289821.21083999996</v>
      </c>
      <c r="Q3987" s="358">
        <f>IF(Q3743,0,$D3987*(1+'General Inputs'!$C$4)^(Q$3906-$K$3906))*'General Inputs'!$C$6</f>
        <v>295617.63505679998</v>
      </c>
      <c r="R3987" s="358">
        <f>IF(R3743,0,$D3987*(1+'General Inputs'!$C$4)^(R$3906-$K$3906))*'General Inputs'!$C$6</f>
        <v>301529.98775793595</v>
      </c>
      <c r="S3987" s="358">
        <f>IF(S3743,0,$D3987*(1+'General Inputs'!$C$4)^(S$3906-$K$3906))*'General Inputs'!$C$6</f>
        <v>307560.58751309471</v>
      </c>
      <c r="T3987" s="358">
        <f>IF(T3743,0,$D3987*(1+'General Inputs'!$C$4)^(T$3906-$K$3906))*'General Inputs'!$C$6</f>
        <v>313711.79926335654</v>
      </c>
      <c r="U3987" s="358">
        <f>IF(U3743,0,$D3987*(1+'General Inputs'!$C$4)^(U$3906-$K$3906))*'General Inputs'!$C$6</f>
        <v>319986.03524862375</v>
      </c>
      <c r="V3987" s="358">
        <f>IF(V3743,0,$D3987*(1+'General Inputs'!$C$4)^(V$3906-$K$3906))*'General Inputs'!$C$6</f>
        <v>326385.75595359615</v>
      </c>
      <c r="W3987" s="358">
        <f>IF(W3743,0,$D3987*(1+'General Inputs'!$C$4)^(W$3906-$K$3906))*'General Inputs'!$C$6</f>
        <v>332913.47107266809</v>
      </c>
      <c r="X3987" s="358">
        <f>IF(X3743,0,$D3987*(1+'General Inputs'!$C$4)^(X$3906-$K$3906))*'General Inputs'!$C$6</f>
        <v>339571.74049412145</v>
      </c>
      <c r="Y3987" s="358">
        <f>IF(Y3743,0,$D3987*(1+'General Inputs'!$C$4)^(Y$3906-$K$3906))*'General Inputs'!$C$6</f>
        <v>346363.17530400393</v>
      </c>
      <c r="Z3987" s="358">
        <f>IF(Z3743,0,$D3987*(1+'General Inputs'!$C$4)^(Z$3906-$K$3906))*'General Inputs'!$C$6</f>
        <v>353290.43881008396</v>
      </c>
      <c r="AA3987" s="358">
        <f>IF(AA3743,0,$D3987*(1+'General Inputs'!$C$4)^(AA$3906-$K$3906))*'General Inputs'!$C$6</f>
        <v>360356.2475862857</v>
      </c>
      <c r="AB3987" s="358">
        <f>IF(AB3743,0,$D3987*(1+'General Inputs'!$C$4)^(AB$3906-$K$3906))*'General Inputs'!$C$6</f>
        <v>367563.37253801135</v>
      </c>
      <c r="AC3987" s="358">
        <f>IF(AC3743,0,$D3987*(1+'General Inputs'!$C$4)^(AC$3906-$K$3906))*'General Inputs'!$C$6</f>
        <v>374914.63998877158</v>
      </c>
      <c r="AD3987" s="358">
        <f>IF(AD3743,0,$D3987*(1+'General Inputs'!$C$4)^(AD$3906-$K$3906))*'General Inputs'!$C$6</f>
        <v>382412.93278854695</v>
      </c>
      <c r="AE3987" s="358">
        <f>IF(AE3743,0,$D3987*(1+'General Inputs'!$C$4)^(AE$3906-$K$3906))*'General Inputs'!$C$6</f>
        <v>390061.19144431798</v>
      </c>
      <c r="AF3987" s="358">
        <f>IF(AF3743,0,$D3987*(1+'General Inputs'!$C$4)^(AF$3906-$K$3906))*'General Inputs'!$C$6</f>
        <v>397862.41527320427</v>
      </c>
      <c r="AG3987" s="358">
        <f>IF(AG3743,0,$D3987*(1+'General Inputs'!$C$4)^(AG$3906-$K$3906))*'General Inputs'!$C$6</f>
        <v>405819.66357866843</v>
      </c>
      <c r="AH3987" s="358">
        <f>IF(AH3743,0,$D3987*(1+'General Inputs'!$C$4)^(AH$3906-$K$3906))*'General Inputs'!$C$6</f>
        <v>413936.05685024173</v>
      </c>
      <c r="AI3987" s="358">
        <f>IF(AI3743,0,$D3987*(1+'General Inputs'!$C$4)^(AI$3906-$K$3906))*'General Inputs'!$C$6</f>
        <v>422214.77798724658</v>
      </c>
      <c r="AJ3987" s="358">
        <f>IF(AJ3743,0,$D3987*(1+'General Inputs'!$C$4)^(AJ$3906-$K$3906))*'General Inputs'!$C$6</f>
        <v>430659.07354699151</v>
      </c>
    </row>
    <row r="3988" spans="1:36" x14ac:dyDescent="0.25">
      <c r="A3988" s="353" t="s">
        <v>424</v>
      </c>
      <c r="B3988" s="353" t="s">
        <v>424</v>
      </c>
      <c r="C3988" s="441">
        <f t="shared" si="3410"/>
        <v>1002</v>
      </c>
      <c r="D3988" s="397">
        <v>1750000</v>
      </c>
      <c r="E3988" s="468">
        <f t="shared" ref="E3988:G3988" si="3429">E84</f>
        <v>0</v>
      </c>
      <c r="F3988" s="468">
        <f t="shared" si="3429"/>
        <v>0</v>
      </c>
      <c r="G3988" s="469">
        <f t="shared" si="3429"/>
        <v>0</v>
      </c>
      <c r="H3988" s="397"/>
      <c r="I3988" s="476">
        <f t="shared" si="3412"/>
        <v>22</v>
      </c>
      <c r="J3988" s="476">
        <f t="shared" si="3413"/>
        <v>1</v>
      </c>
      <c r="K3988" s="358">
        <v>0</v>
      </c>
      <c r="L3988" s="358">
        <v>0</v>
      </c>
      <c r="M3988" s="358">
        <v>0</v>
      </c>
      <c r="N3988" s="358">
        <v>0</v>
      </c>
      <c r="O3988" s="358">
        <f>IF(O3744,0,$D3988*(1+'General Inputs'!$C$4)^(O$3906-$K$3906))*'General Inputs'!$C$6</f>
        <v>284138.44199999998</v>
      </c>
      <c r="P3988" s="358">
        <f>IF(P3744,0,$D3988*(1+'General Inputs'!$C$4)^(P$3906-$K$3906))*'General Inputs'!$C$6</f>
        <v>289821.21083999996</v>
      </c>
      <c r="Q3988" s="358">
        <f>IF(Q3744,0,$D3988*(1+'General Inputs'!$C$4)^(Q$3906-$K$3906))*'General Inputs'!$C$6</f>
        <v>295617.63505679998</v>
      </c>
      <c r="R3988" s="358">
        <f>IF(R3744,0,$D3988*(1+'General Inputs'!$C$4)^(R$3906-$K$3906))*'General Inputs'!$C$6</f>
        <v>301529.98775793595</v>
      </c>
      <c r="S3988" s="358">
        <f>IF(S3744,0,$D3988*(1+'General Inputs'!$C$4)^(S$3906-$K$3906))*'General Inputs'!$C$6</f>
        <v>307560.58751309471</v>
      </c>
      <c r="T3988" s="358">
        <f>IF(T3744,0,$D3988*(1+'General Inputs'!$C$4)^(T$3906-$K$3906))*'General Inputs'!$C$6</f>
        <v>313711.79926335654</v>
      </c>
      <c r="U3988" s="358">
        <f>IF(U3744,0,$D3988*(1+'General Inputs'!$C$4)^(U$3906-$K$3906))*'General Inputs'!$C$6</f>
        <v>319986.03524862375</v>
      </c>
      <c r="V3988" s="358">
        <f>IF(V3744,0,$D3988*(1+'General Inputs'!$C$4)^(V$3906-$K$3906))*'General Inputs'!$C$6</f>
        <v>326385.75595359615</v>
      </c>
      <c r="W3988" s="358">
        <f>IF(W3744,0,$D3988*(1+'General Inputs'!$C$4)^(W$3906-$K$3906))*'General Inputs'!$C$6</f>
        <v>332913.47107266809</v>
      </c>
      <c r="X3988" s="358">
        <f>IF(X3744,0,$D3988*(1+'General Inputs'!$C$4)^(X$3906-$K$3906))*'General Inputs'!$C$6</f>
        <v>339571.74049412145</v>
      </c>
      <c r="Y3988" s="358">
        <f>IF(Y3744,0,$D3988*(1+'General Inputs'!$C$4)^(Y$3906-$K$3906))*'General Inputs'!$C$6</f>
        <v>346363.17530400393</v>
      </c>
      <c r="Z3988" s="358">
        <f>IF(Z3744,0,$D3988*(1+'General Inputs'!$C$4)^(Z$3906-$K$3906))*'General Inputs'!$C$6</f>
        <v>353290.43881008396</v>
      </c>
      <c r="AA3988" s="358">
        <f>IF(AA3744,0,$D3988*(1+'General Inputs'!$C$4)^(AA$3906-$K$3906))*'General Inputs'!$C$6</f>
        <v>360356.2475862857</v>
      </c>
      <c r="AB3988" s="358">
        <f>IF(AB3744,0,$D3988*(1+'General Inputs'!$C$4)^(AB$3906-$K$3906))*'General Inputs'!$C$6</f>
        <v>367563.37253801135</v>
      </c>
      <c r="AC3988" s="358">
        <f>IF(AC3744,0,$D3988*(1+'General Inputs'!$C$4)^(AC$3906-$K$3906))*'General Inputs'!$C$6</f>
        <v>374914.63998877158</v>
      </c>
      <c r="AD3988" s="358">
        <f>IF(AD3744,0,$D3988*(1+'General Inputs'!$C$4)^(AD$3906-$K$3906))*'General Inputs'!$C$6</f>
        <v>382412.93278854695</v>
      </c>
      <c r="AE3988" s="358">
        <f>IF(AE3744,0,$D3988*(1+'General Inputs'!$C$4)^(AE$3906-$K$3906))*'General Inputs'!$C$6</f>
        <v>390061.19144431798</v>
      </c>
      <c r="AF3988" s="358">
        <f>IF(AF3744,0,$D3988*(1+'General Inputs'!$C$4)^(AF$3906-$K$3906))*'General Inputs'!$C$6</f>
        <v>397862.41527320427</v>
      </c>
      <c r="AG3988" s="358">
        <f>IF(AG3744,0,$D3988*(1+'General Inputs'!$C$4)^(AG$3906-$K$3906))*'General Inputs'!$C$6</f>
        <v>405819.66357866843</v>
      </c>
      <c r="AH3988" s="358">
        <f>IF(AH3744,0,$D3988*(1+'General Inputs'!$C$4)^(AH$3906-$K$3906))*'General Inputs'!$C$6</f>
        <v>413936.05685024173</v>
      </c>
      <c r="AI3988" s="358">
        <f>IF(AI3744,0,$D3988*(1+'General Inputs'!$C$4)^(AI$3906-$K$3906))*'General Inputs'!$C$6</f>
        <v>422214.77798724658</v>
      </c>
      <c r="AJ3988" s="358">
        <f>IF(AJ3744,0,$D3988*(1+'General Inputs'!$C$4)^(AJ$3906-$K$3906))*'General Inputs'!$C$6</f>
        <v>430659.07354699151</v>
      </c>
    </row>
    <row r="3989" spans="1:36" x14ac:dyDescent="0.25">
      <c r="A3989" s="353" t="s">
        <v>438</v>
      </c>
      <c r="B3989" s="353" t="s">
        <v>438</v>
      </c>
      <c r="C3989" s="441">
        <f t="shared" si="3410"/>
        <v>2500</v>
      </c>
      <c r="D3989" s="397">
        <v>1750000</v>
      </c>
      <c r="E3989" s="468">
        <f t="shared" ref="E3989:G3989" si="3430">E85</f>
        <v>0</v>
      </c>
      <c r="F3989" s="468">
        <f t="shared" si="3430"/>
        <v>0</v>
      </c>
      <c r="G3989" s="469">
        <f t="shared" si="3430"/>
        <v>0</v>
      </c>
      <c r="H3989" s="397"/>
      <c r="I3989" s="476">
        <f t="shared" si="3412"/>
        <v>22</v>
      </c>
      <c r="J3989" s="476">
        <f t="shared" si="3413"/>
        <v>1</v>
      </c>
      <c r="K3989" s="358">
        <v>0</v>
      </c>
      <c r="L3989" s="358">
        <v>0</v>
      </c>
      <c r="M3989" s="358">
        <v>0</v>
      </c>
      <c r="N3989" s="358">
        <v>0</v>
      </c>
      <c r="O3989" s="358">
        <f>IF(O3745,0,$D3989*(1+'General Inputs'!$C$4)^(O$3906-$K$3906))*'General Inputs'!$C$6</f>
        <v>284138.44199999998</v>
      </c>
      <c r="P3989" s="358">
        <f>IF(P3745,0,$D3989*(1+'General Inputs'!$C$4)^(P$3906-$K$3906))*'General Inputs'!$C$6</f>
        <v>289821.21083999996</v>
      </c>
      <c r="Q3989" s="358">
        <f>IF(Q3745,0,$D3989*(1+'General Inputs'!$C$4)^(Q$3906-$K$3906))*'General Inputs'!$C$6</f>
        <v>295617.63505679998</v>
      </c>
      <c r="R3989" s="358">
        <f>IF(R3745,0,$D3989*(1+'General Inputs'!$C$4)^(R$3906-$K$3906))*'General Inputs'!$C$6</f>
        <v>301529.98775793595</v>
      </c>
      <c r="S3989" s="358">
        <f>IF(S3745,0,$D3989*(1+'General Inputs'!$C$4)^(S$3906-$K$3906))*'General Inputs'!$C$6</f>
        <v>307560.58751309471</v>
      </c>
      <c r="T3989" s="358">
        <f>IF(T3745,0,$D3989*(1+'General Inputs'!$C$4)^(T$3906-$K$3906))*'General Inputs'!$C$6</f>
        <v>313711.79926335654</v>
      </c>
      <c r="U3989" s="358">
        <f>IF(U3745,0,$D3989*(1+'General Inputs'!$C$4)^(U$3906-$K$3906))*'General Inputs'!$C$6</f>
        <v>319986.03524862375</v>
      </c>
      <c r="V3989" s="358">
        <f>IF(V3745,0,$D3989*(1+'General Inputs'!$C$4)^(V$3906-$K$3906))*'General Inputs'!$C$6</f>
        <v>326385.75595359615</v>
      </c>
      <c r="W3989" s="358">
        <f>IF(W3745,0,$D3989*(1+'General Inputs'!$C$4)^(W$3906-$K$3906))*'General Inputs'!$C$6</f>
        <v>332913.47107266809</v>
      </c>
      <c r="X3989" s="358">
        <f>IF(X3745,0,$D3989*(1+'General Inputs'!$C$4)^(X$3906-$K$3906))*'General Inputs'!$C$6</f>
        <v>339571.74049412145</v>
      </c>
      <c r="Y3989" s="358">
        <f>IF(Y3745,0,$D3989*(1+'General Inputs'!$C$4)^(Y$3906-$K$3906))*'General Inputs'!$C$6</f>
        <v>346363.17530400393</v>
      </c>
      <c r="Z3989" s="358">
        <f>IF(Z3745,0,$D3989*(1+'General Inputs'!$C$4)^(Z$3906-$K$3906))*'General Inputs'!$C$6</f>
        <v>353290.43881008396</v>
      </c>
      <c r="AA3989" s="358">
        <f>IF(AA3745,0,$D3989*(1+'General Inputs'!$C$4)^(AA$3906-$K$3906))*'General Inputs'!$C$6</f>
        <v>360356.2475862857</v>
      </c>
      <c r="AB3989" s="358">
        <f>IF(AB3745,0,$D3989*(1+'General Inputs'!$C$4)^(AB$3906-$K$3906))*'General Inputs'!$C$6</f>
        <v>367563.37253801135</v>
      </c>
      <c r="AC3989" s="358">
        <f>IF(AC3745,0,$D3989*(1+'General Inputs'!$C$4)^(AC$3906-$K$3906))*'General Inputs'!$C$6</f>
        <v>374914.63998877158</v>
      </c>
      <c r="AD3989" s="358">
        <f>IF(AD3745,0,$D3989*(1+'General Inputs'!$C$4)^(AD$3906-$K$3906))*'General Inputs'!$C$6</f>
        <v>382412.93278854695</v>
      </c>
      <c r="AE3989" s="358">
        <f>IF(AE3745,0,$D3989*(1+'General Inputs'!$C$4)^(AE$3906-$K$3906))*'General Inputs'!$C$6</f>
        <v>390061.19144431798</v>
      </c>
      <c r="AF3989" s="358">
        <f>IF(AF3745,0,$D3989*(1+'General Inputs'!$C$4)^(AF$3906-$K$3906))*'General Inputs'!$C$6</f>
        <v>397862.41527320427</v>
      </c>
      <c r="AG3989" s="358">
        <f>IF(AG3745,0,$D3989*(1+'General Inputs'!$C$4)^(AG$3906-$K$3906))*'General Inputs'!$C$6</f>
        <v>405819.66357866843</v>
      </c>
      <c r="AH3989" s="358">
        <f>IF(AH3745,0,$D3989*(1+'General Inputs'!$C$4)^(AH$3906-$K$3906))*'General Inputs'!$C$6</f>
        <v>413936.05685024173</v>
      </c>
      <c r="AI3989" s="358">
        <f>IF(AI3745,0,$D3989*(1+'General Inputs'!$C$4)^(AI$3906-$K$3906))*'General Inputs'!$C$6</f>
        <v>422214.77798724658</v>
      </c>
      <c r="AJ3989" s="358">
        <f>IF(AJ3745,0,$D3989*(1+'General Inputs'!$C$4)^(AJ$3906-$K$3906))*'General Inputs'!$C$6</f>
        <v>430659.07354699151</v>
      </c>
    </row>
    <row r="3990" spans="1:36" x14ac:dyDescent="0.25">
      <c r="A3990" s="353" t="s">
        <v>452</v>
      </c>
      <c r="B3990" s="353" t="s">
        <v>453</v>
      </c>
      <c r="C3990" s="441">
        <f t="shared" si="3410"/>
        <v>6250</v>
      </c>
      <c r="D3990" s="397">
        <v>8000000</v>
      </c>
      <c r="E3990" s="468">
        <f t="shared" ref="E3990:G3990" si="3431">E86</f>
        <v>0</v>
      </c>
      <c r="F3990" s="468">
        <f t="shared" si="3431"/>
        <v>0</v>
      </c>
      <c r="G3990" s="469">
        <f t="shared" si="3431"/>
        <v>0</v>
      </c>
      <c r="H3990" s="397"/>
      <c r="I3990" s="476">
        <f t="shared" si="3412"/>
        <v>22</v>
      </c>
      <c r="J3990" s="476">
        <f t="shared" si="3413"/>
        <v>1</v>
      </c>
      <c r="K3990" s="358">
        <v>0</v>
      </c>
      <c r="L3990" s="358">
        <v>0</v>
      </c>
      <c r="M3990" s="358">
        <v>0</v>
      </c>
      <c r="N3990" s="358">
        <v>0</v>
      </c>
      <c r="O3990" s="358">
        <f>IF(O3746,0,$D3990*(1+'General Inputs'!$C$4)^(O$3906-$K$3906))*'General Inputs'!$C$6</f>
        <v>1298918.5919999999</v>
      </c>
      <c r="P3990" s="358">
        <f>IF(P3746,0,$D3990*(1+'General Inputs'!$C$4)^(P$3906-$K$3906))*'General Inputs'!$C$6</f>
        <v>1324896.9638399999</v>
      </c>
      <c r="Q3990" s="358">
        <f>IF(Q3746,0,$D3990*(1+'General Inputs'!$C$4)^(Q$3906-$K$3906))*'General Inputs'!$C$6</f>
        <v>1351394.9031168001</v>
      </c>
      <c r="R3990" s="358">
        <f>IF(R3746,0,$D3990*(1+'General Inputs'!$C$4)^(R$3906-$K$3906))*'General Inputs'!$C$6</f>
        <v>1378422.8011791357</v>
      </c>
      <c r="S3990" s="358">
        <f>IF(S3746,0,$D3990*(1+'General Inputs'!$C$4)^(S$3906-$K$3906))*'General Inputs'!$C$6</f>
        <v>1405991.2572027186</v>
      </c>
      <c r="T3990" s="358">
        <f>IF(T3746,0,$D3990*(1+'General Inputs'!$C$4)^(T$3906-$K$3906))*'General Inputs'!$C$6</f>
        <v>1434111.082346773</v>
      </c>
      <c r="U3990" s="358">
        <f>IF(U3746,0,$D3990*(1+'General Inputs'!$C$4)^(U$3906-$K$3906))*'General Inputs'!$C$6</f>
        <v>1462793.3039937085</v>
      </c>
      <c r="V3990" s="358">
        <f>IF(V3746,0,$D3990*(1+'General Inputs'!$C$4)^(V$3906-$K$3906))*'General Inputs'!$C$6</f>
        <v>1492049.1700735826</v>
      </c>
      <c r="W3990" s="358">
        <f>IF(W3746,0,$D3990*(1+'General Inputs'!$C$4)^(W$3906-$K$3906))*'General Inputs'!$C$6</f>
        <v>1521890.1534750543</v>
      </c>
      <c r="X3990" s="358">
        <f>IF(X3746,0,$D3990*(1+'General Inputs'!$C$4)^(X$3906-$K$3906))*'General Inputs'!$C$6</f>
        <v>1552327.9565445553</v>
      </c>
      <c r="Y3990" s="358">
        <f>IF(Y3746,0,$D3990*(1+'General Inputs'!$C$4)^(Y$3906-$K$3906))*'General Inputs'!$C$6</f>
        <v>1583374.5156754467</v>
      </c>
      <c r="Z3990" s="358">
        <f>IF(Z3746,0,$D3990*(1+'General Inputs'!$C$4)^(Z$3906-$K$3906))*'General Inputs'!$C$6</f>
        <v>1615042.0059889548</v>
      </c>
      <c r="AA3990" s="358">
        <f>IF(AA3746,0,$D3990*(1+'General Inputs'!$C$4)^(AA$3906-$K$3906))*'General Inputs'!$C$6</f>
        <v>1647342.8461087344</v>
      </c>
      <c r="AB3990" s="358">
        <f>IF(AB3746,0,$D3990*(1+'General Inputs'!$C$4)^(AB$3906-$K$3906))*'General Inputs'!$C$6</f>
        <v>1680289.7030309094</v>
      </c>
      <c r="AC3990" s="358">
        <f>IF(AC3746,0,$D3990*(1+'General Inputs'!$C$4)^(AC$3906-$K$3906))*'General Inputs'!$C$6</f>
        <v>1713895.4970915273</v>
      </c>
      <c r="AD3990" s="358">
        <f>IF(AD3746,0,$D3990*(1+'General Inputs'!$C$4)^(AD$3906-$K$3906))*'General Inputs'!$C$6</f>
        <v>1748173.4070333578</v>
      </c>
      <c r="AE3990" s="358">
        <f>IF(AE3746,0,$D3990*(1+'General Inputs'!$C$4)^(AE$3906-$K$3906))*'General Inputs'!$C$6</f>
        <v>1783136.8751740248</v>
      </c>
      <c r="AF3990" s="358">
        <f>IF(AF3746,0,$D3990*(1+'General Inputs'!$C$4)^(AF$3906-$K$3906))*'General Inputs'!$C$6</f>
        <v>1818799.6126775055</v>
      </c>
      <c r="AG3990" s="358">
        <f>IF(AG3746,0,$D3990*(1+'General Inputs'!$C$4)^(AG$3906-$K$3906))*'General Inputs'!$C$6</f>
        <v>1855175.6049310556</v>
      </c>
      <c r="AH3990" s="358">
        <f>IF(AH3746,0,$D3990*(1+'General Inputs'!$C$4)^(AH$3906-$K$3906))*'General Inputs'!$C$6</f>
        <v>1892279.1170296762</v>
      </c>
      <c r="AI3990" s="358">
        <f>IF(AI3746,0,$D3990*(1+'General Inputs'!$C$4)^(AI$3906-$K$3906))*'General Inputs'!$C$6</f>
        <v>1930124.6993702701</v>
      </c>
      <c r="AJ3990" s="358">
        <f>IF(AJ3746,0,$D3990*(1+'General Inputs'!$C$4)^(AJ$3906-$K$3906))*'General Inputs'!$C$6</f>
        <v>1968727.1933576753</v>
      </c>
    </row>
    <row r="3991" spans="1:36" x14ac:dyDescent="0.25">
      <c r="A3991" s="353" t="s">
        <v>538</v>
      </c>
      <c r="B3991" s="353" t="s">
        <v>538</v>
      </c>
      <c r="C3991" s="441">
        <f t="shared" si="3410"/>
        <v>2500</v>
      </c>
      <c r="D3991" s="397">
        <v>1750000</v>
      </c>
      <c r="E3991" s="468">
        <f t="shared" ref="E3991:G3991" si="3432">E87</f>
        <v>0</v>
      </c>
      <c r="F3991" s="468">
        <f t="shared" si="3432"/>
        <v>0</v>
      </c>
      <c r="G3991" s="469">
        <f t="shared" si="3432"/>
        <v>0</v>
      </c>
      <c r="H3991" s="397"/>
      <c r="I3991" s="476">
        <f t="shared" si="3412"/>
        <v>22</v>
      </c>
      <c r="J3991" s="476">
        <f t="shared" si="3413"/>
        <v>1</v>
      </c>
      <c r="K3991" s="358">
        <v>0</v>
      </c>
      <c r="L3991" s="358">
        <v>0</v>
      </c>
      <c r="M3991" s="358">
        <v>0</v>
      </c>
      <c r="N3991" s="358">
        <v>0</v>
      </c>
      <c r="O3991" s="358">
        <f>IF(O3747,0,$D3991*(1+'General Inputs'!$C$4)^(O$3906-$K$3906))*'General Inputs'!$C$6</f>
        <v>284138.44199999998</v>
      </c>
      <c r="P3991" s="358">
        <f>IF(P3747,0,$D3991*(1+'General Inputs'!$C$4)^(P$3906-$K$3906))*'General Inputs'!$C$6</f>
        <v>289821.21083999996</v>
      </c>
      <c r="Q3991" s="358">
        <f>IF(Q3747,0,$D3991*(1+'General Inputs'!$C$4)^(Q$3906-$K$3906))*'General Inputs'!$C$6</f>
        <v>295617.63505679998</v>
      </c>
      <c r="R3991" s="358">
        <f>IF(R3747,0,$D3991*(1+'General Inputs'!$C$4)^(R$3906-$K$3906))*'General Inputs'!$C$6</f>
        <v>301529.98775793595</v>
      </c>
      <c r="S3991" s="358">
        <f>IF(S3747,0,$D3991*(1+'General Inputs'!$C$4)^(S$3906-$K$3906))*'General Inputs'!$C$6</f>
        <v>307560.58751309471</v>
      </c>
      <c r="T3991" s="358">
        <f>IF(T3747,0,$D3991*(1+'General Inputs'!$C$4)^(T$3906-$K$3906))*'General Inputs'!$C$6</f>
        <v>313711.79926335654</v>
      </c>
      <c r="U3991" s="358">
        <f>IF(U3747,0,$D3991*(1+'General Inputs'!$C$4)^(U$3906-$K$3906))*'General Inputs'!$C$6</f>
        <v>319986.03524862375</v>
      </c>
      <c r="V3991" s="358">
        <f>IF(V3747,0,$D3991*(1+'General Inputs'!$C$4)^(V$3906-$K$3906))*'General Inputs'!$C$6</f>
        <v>326385.75595359615</v>
      </c>
      <c r="W3991" s="358">
        <f>IF(W3747,0,$D3991*(1+'General Inputs'!$C$4)^(W$3906-$K$3906))*'General Inputs'!$C$6</f>
        <v>332913.47107266809</v>
      </c>
      <c r="X3991" s="358">
        <f>IF(X3747,0,$D3991*(1+'General Inputs'!$C$4)^(X$3906-$K$3906))*'General Inputs'!$C$6</f>
        <v>339571.74049412145</v>
      </c>
      <c r="Y3991" s="358">
        <f>IF(Y3747,0,$D3991*(1+'General Inputs'!$C$4)^(Y$3906-$K$3906))*'General Inputs'!$C$6</f>
        <v>346363.17530400393</v>
      </c>
      <c r="Z3991" s="358">
        <f>IF(Z3747,0,$D3991*(1+'General Inputs'!$C$4)^(Z$3906-$K$3906))*'General Inputs'!$C$6</f>
        <v>353290.43881008396</v>
      </c>
      <c r="AA3991" s="358">
        <f>IF(AA3747,0,$D3991*(1+'General Inputs'!$C$4)^(AA$3906-$K$3906))*'General Inputs'!$C$6</f>
        <v>360356.2475862857</v>
      </c>
      <c r="AB3991" s="358">
        <f>IF(AB3747,0,$D3991*(1+'General Inputs'!$C$4)^(AB$3906-$K$3906))*'General Inputs'!$C$6</f>
        <v>367563.37253801135</v>
      </c>
      <c r="AC3991" s="358">
        <f>IF(AC3747,0,$D3991*(1+'General Inputs'!$C$4)^(AC$3906-$K$3906))*'General Inputs'!$C$6</f>
        <v>374914.63998877158</v>
      </c>
      <c r="AD3991" s="358">
        <f>IF(AD3747,0,$D3991*(1+'General Inputs'!$C$4)^(AD$3906-$K$3906))*'General Inputs'!$C$6</f>
        <v>382412.93278854695</v>
      </c>
      <c r="AE3991" s="358">
        <f>IF(AE3747,0,$D3991*(1+'General Inputs'!$C$4)^(AE$3906-$K$3906))*'General Inputs'!$C$6</f>
        <v>390061.19144431798</v>
      </c>
      <c r="AF3991" s="358">
        <f>IF(AF3747,0,$D3991*(1+'General Inputs'!$C$4)^(AF$3906-$K$3906))*'General Inputs'!$C$6</f>
        <v>397862.41527320427</v>
      </c>
      <c r="AG3991" s="358">
        <f>IF(AG3747,0,$D3991*(1+'General Inputs'!$C$4)^(AG$3906-$K$3906))*'General Inputs'!$C$6</f>
        <v>405819.66357866843</v>
      </c>
      <c r="AH3991" s="358">
        <f>IF(AH3747,0,$D3991*(1+'General Inputs'!$C$4)^(AH$3906-$K$3906))*'General Inputs'!$C$6</f>
        <v>413936.05685024173</v>
      </c>
      <c r="AI3991" s="358">
        <f>IF(AI3747,0,$D3991*(1+'General Inputs'!$C$4)^(AI$3906-$K$3906))*'General Inputs'!$C$6</f>
        <v>422214.77798724658</v>
      </c>
      <c r="AJ3991" s="358">
        <f>IF(AJ3747,0,$D3991*(1+'General Inputs'!$C$4)^(AJ$3906-$K$3906))*'General Inputs'!$C$6</f>
        <v>430659.07354699151</v>
      </c>
    </row>
    <row r="3992" spans="1:36" x14ac:dyDescent="0.25">
      <c r="A3992" s="353" t="s">
        <v>242</v>
      </c>
      <c r="B3992" s="353" t="s">
        <v>455</v>
      </c>
      <c r="C3992" s="441">
        <f t="shared" si="3410"/>
        <v>25000</v>
      </c>
      <c r="D3992" s="397">
        <v>20000000</v>
      </c>
      <c r="E3992" s="468">
        <f t="shared" ref="E3992:G3992" si="3433">E88</f>
        <v>0</v>
      </c>
      <c r="F3992" s="468">
        <f t="shared" si="3433"/>
        <v>0</v>
      </c>
      <c r="G3992" s="469">
        <f t="shared" si="3433"/>
        <v>0</v>
      </c>
      <c r="H3992" s="397"/>
      <c r="I3992" s="476">
        <f t="shared" si="3412"/>
        <v>22</v>
      </c>
      <c r="J3992" s="476">
        <f t="shared" si="3413"/>
        <v>1</v>
      </c>
      <c r="K3992" s="358">
        <v>0</v>
      </c>
      <c r="L3992" s="358">
        <v>0</v>
      </c>
      <c r="M3992" s="358">
        <v>0</v>
      </c>
      <c r="N3992" s="358">
        <v>0</v>
      </c>
      <c r="O3992" s="358">
        <f>IF(O3748,0,$D3992*(1+'General Inputs'!$C$4)^(O$3906-$K$3906))*'General Inputs'!$C$6</f>
        <v>3247296.48</v>
      </c>
      <c r="P3992" s="358">
        <f>IF(P3748,0,$D3992*(1+'General Inputs'!$C$4)^(P$3906-$K$3906))*'General Inputs'!$C$6</f>
        <v>3312242.4095999999</v>
      </c>
      <c r="Q3992" s="358">
        <f>IF(Q3748,0,$D3992*(1+'General Inputs'!$C$4)^(Q$3906-$K$3906))*'General Inputs'!$C$6</f>
        <v>3378487.2577920002</v>
      </c>
      <c r="R3992" s="358">
        <f>IF(R3748,0,$D3992*(1+'General Inputs'!$C$4)^(R$3906-$K$3906))*'General Inputs'!$C$6</f>
        <v>3446057.0029478394</v>
      </c>
      <c r="S3992" s="358">
        <f>IF(S3748,0,$D3992*(1+'General Inputs'!$C$4)^(S$3906-$K$3906))*'General Inputs'!$C$6</f>
        <v>3514978.1430067965</v>
      </c>
      <c r="T3992" s="358">
        <f>IF(T3748,0,$D3992*(1+'General Inputs'!$C$4)^(T$3906-$K$3906))*'General Inputs'!$C$6</f>
        <v>3585277.7058669324</v>
      </c>
      <c r="U3992" s="358">
        <f>IF(U3748,0,$D3992*(1+'General Inputs'!$C$4)^(U$3906-$K$3906))*'General Inputs'!$C$6</f>
        <v>3656983.2599842711</v>
      </c>
      <c r="V3992" s="358">
        <f>IF(V3748,0,$D3992*(1+'General Inputs'!$C$4)^(V$3906-$K$3906))*'General Inputs'!$C$6</f>
        <v>3730122.925183956</v>
      </c>
      <c r="W3992" s="358">
        <f>IF(W3748,0,$D3992*(1+'General Inputs'!$C$4)^(W$3906-$K$3906))*'General Inputs'!$C$6</f>
        <v>3804725.3836876354</v>
      </c>
      <c r="X3992" s="358">
        <f>IF(X3748,0,$D3992*(1+'General Inputs'!$C$4)^(X$3906-$K$3906))*'General Inputs'!$C$6</f>
        <v>3880819.8913613884</v>
      </c>
      <c r="Y3992" s="358">
        <f>IF(Y3748,0,$D3992*(1+'General Inputs'!$C$4)^(Y$3906-$K$3906))*'General Inputs'!$C$6</f>
        <v>3958436.2891886164</v>
      </c>
      <c r="Z3992" s="358">
        <f>IF(Z3748,0,$D3992*(1+'General Inputs'!$C$4)^(Z$3906-$K$3906))*'General Inputs'!$C$6</f>
        <v>4037605.0149723873</v>
      </c>
      <c r="AA3992" s="358">
        <f>IF(AA3748,0,$D3992*(1+'General Inputs'!$C$4)^(AA$3906-$K$3906))*'General Inputs'!$C$6</f>
        <v>4118357.1152718356</v>
      </c>
      <c r="AB3992" s="358">
        <f>IF(AB3748,0,$D3992*(1+'General Inputs'!$C$4)^(AB$3906-$K$3906))*'General Inputs'!$C$6</f>
        <v>4200724.2575772731</v>
      </c>
      <c r="AC3992" s="358">
        <f>IF(AC3748,0,$D3992*(1+'General Inputs'!$C$4)^(AC$3906-$K$3906))*'General Inputs'!$C$6</f>
        <v>4284738.7427288182</v>
      </c>
      <c r="AD3992" s="358">
        <f>IF(AD3748,0,$D3992*(1+'General Inputs'!$C$4)^(AD$3906-$K$3906))*'General Inputs'!$C$6</f>
        <v>4370433.5175833944</v>
      </c>
      <c r="AE3992" s="358">
        <f>IF(AE3748,0,$D3992*(1+'General Inputs'!$C$4)^(AE$3906-$K$3906))*'General Inputs'!$C$6</f>
        <v>4457842.1879350627</v>
      </c>
      <c r="AF3992" s="358">
        <f>IF(AF3748,0,$D3992*(1+'General Inputs'!$C$4)^(AF$3906-$K$3906))*'General Inputs'!$C$6</f>
        <v>4546999.0316937631</v>
      </c>
      <c r="AG3992" s="358">
        <f>IF(AG3748,0,$D3992*(1+'General Inputs'!$C$4)^(AG$3906-$K$3906))*'General Inputs'!$C$6</f>
        <v>4637939.0123276394</v>
      </c>
      <c r="AH3992" s="358">
        <f>IF(AH3748,0,$D3992*(1+'General Inputs'!$C$4)^(AH$3906-$K$3906))*'General Inputs'!$C$6</f>
        <v>4730697.7925741915</v>
      </c>
      <c r="AI3992" s="358">
        <f>IF(AI3748,0,$D3992*(1+'General Inputs'!$C$4)^(AI$3906-$K$3906))*'General Inputs'!$C$6</f>
        <v>4825311.7484256746</v>
      </c>
      <c r="AJ3992" s="358">
        <f>IF(AJ3748,0,$D3992*(1+'General Inputs'!$C$4)^(AJ$3906-$K$3906))*'General Inputs'!$C$6</f>
        <v>4921817.9833941888</v>
      </c>
    </row>
    <row r="3993" spans="1:36" x14ac:dyDescent="0.25">
      <c r="A3993" s="353" t="s">
        <v>242</v>
      </c>
      <c r="B3993" s="353" t="s">
        <v>277</v>
      </c>
      <c r="C3993" s="441">
        <f t="shared" si="3410"/>
        <v>40000</v>
      </c>
      <c r="D3993" s="397">
        <v>20000000</v>
      </c>
      <c r="E3993" s="468">
        <f t="shared" ref="E3993:G3993" si="3434">E89</f>
        <v>0</v>
      </c>
      <c r="F3993" s="468">
        <f t="shared" si="3434"/>
        <v>0</v>
      </c>
      <c r="G3993" s="469">
        <f t="shared" si="3434"/>
        <v>0</v>
      </c>
      <c r="H3993" s="397"/>
      <c r="I3993" s="476">
        <f t="shared" si="3412"/>
        <v>22</v>
      </c>
      <c r="J3993" s="476">
        <f t="shared" si="3413"/>
        <v>1</v>
      </c>
      <c r="K3993" s="358">
        <v>0</v>
      </c>
      <c r="L3993" s="358">
        <v>0</v>
      </c>
      <c r="M3993" s="358">
        <v>0</v>
      </c>
      <c r="N3993" s="358">
        <v>0</v>
      </c>
      <c r="O3993" s="358">
        <f>IF(O3749,0,$D3993*(1+'General Inputs'!$C$4)^(O$3906-$K$3906))*'General Inputs'!$C$6</f>
        <v>3247296.48</v>
      </c>
      <c r="P3993" s="358">
        <f>IF(P3749,0,$D3993*(1+'General Inputs'!$C$4)^(P$3906-$K$3906))*'General Inputs'!$C$6</f>
        <v>3312242.4095999999</v>
      </c>
      <c r="Q3993" s="358">
        <f>IF(Q3749,0,$D3993*(1+'General Inputs'!$C$4)^(Q$3906-$K$3906))*'General Inputs'!$C$6</f>
        <v>3378487.2577920002</v>
      </c>
      <c r="R3993" s="358">
        <f>IF(R3749,0,$D3993*(1+'General Inputs'!$C$4)^(R$3906-$K$3906))*'General Inputs'!$C$6</f>
        <v>3446057.0029478394</v>
      </c>
      <c r="S3993" s="358">
        <f>IF(S3749,0,$D3993*(1+'General Inputs'!$C$4)^(S$3906-$K$3906))*'General Inputs'!$C$6</f>
        <v>3514978.1430067965</v>
      </c>
      <c r="T3993" s="358">
        <f>IF(T3749,0,$D3993*(1+'General Inputs'!$C$4)^(T$3906-$K$3906))*'General Inputs'!$C$6</f>
        <v>3585277.7058669324</v>
      </c>
      <c r="U3993" s="358">
        <f>IF(U3749,0,$D3993*(1+'General Inputs'!$C$4)^(U$3906-$K$3906))*'General Inputs'!$C$6</f>
        <v>3656983.2599842711</v>
      </c>
      <c r="V3993" s="358">
        <f>IF(V3749,0,$D3993*(1+'General Inputs'!$C$4)^(V$3906-$K$3906))*'General Inputs'!$C$6</f>
        <v>3730122.925183956</v>
      </c>
      <c r="W3993" s="358">
        <f>IF(W3749,0,$D3993*(1+'General Inputs'!$C$4)^(W$3906-$K$3906))*'General Inputs'!$C$6</f>
        <v>3804725.3836876354</v>
      </c>
      <c r="X3993" s="358">
        <f>IF(X3749,0,$D3993*(1+'General Inputs'!$C$4)^(X$3906-$K$3906))*'General Inputs'!$C$6</f>
        <v>3880819.8913613884</v>
      </c>
      <c r="Y3993" s="358">
        <f>IF(Y3749,0,$D3993*(1+'General Inputs'!$C$4)^(Y$3906-$K$3906))*'General Inputs'!$C$6</f>
        <v>3958436.2891886164</v>
      </c>
      <c r="Z3993" s="358">
        <f>IF(Z3749,0,$D3993*(1+'General Inputs'!$C$4)^(Z$3906-$K$3906))*'General Inputs'!$C$6</f>
        <v>4037605.0149723873</v>
      </c>
      <c r="AA3993" s="358">
        <f>IF(AA3749,0,$D3993*(1+'General Inputs'!$C$4)^(AA$3906-$K$3906))*'General Inputs'!$C$6</f>
        <v>4118357.1152718356</v>
      </c>
      <c r="AB3993" s="358">
        <f>IF(AB3749,0,$D3993*(1+'General Inputs'!$C$4)^(AB$3906-$K$3906))*'General Inputs'!$C$6</f>
        <v>4200724.2575772731</v>
      </c>
      <c r="AC3993" s="358">
        <f>IF(AC3749,0,$D3993*(1+'General Inputs'!$C$4)^(AC$3906-$K$3906))*'General Inputs'!$C$6</f>
        <v>4284738.7427288182</v>
      </c>
      <c r="AD3993" s="358">
        <f>IF(AD3749,0,$D3993*(1+'General Inputs'!$C$4)^(AD$3906-$K$3906))*'General Inputs'!$C$6</f>
        <v>4370433.5175833944</v>
      </c>
      <c r="AE3993" s="358">
        <f>IF(AE3749,0,$D3993*(1+'General Inputs'!$C$4)^(AE$3906-$K$3906))*'General Inputs'!$C$6</f>
        <v>4457842.1879350627</v>
      </c>
      <c r="AF3993" s="358">
        <f>IF(AF3749,0,$D3993*(1+'General Inputs'!$C$4)^(AF$3906-$K$3906))*'General Inputs'!$C$6</f>
        <v>4546999.0316937631</v>
      </c>
      <c r="AG3993" s="358">
        <f>IF(AG3749,0,$D3993*(1+'General Inputs'!$C$4)^(AG$3906-$K$3906))*'General Inputs'!$C$6</f>
        <v>4637939.0123276394</v>
      </c>
      <c r="AH3993" s="358">
        <f>IF(AH3749,0,$D3993*(1+'General Inputs'!$C$4)^(AH$3906-$K$3906))*'General Inputs'!$C$6</f>
        <v>4730697.7925741915</v>
      </c>
      <c r="AI3993" s="358">
        <f>IF(AI3749,0,$D3993*(1+'General Inputs'!$C$4)^(AI$3906-$K$3906))*'General Inputs'!$C$6</f>
        <v>4825311.7484256746</v>
      </c>
      <c r="AJ3993" s="358">
        <f>IF(AJ3749,0,$D3993*(1+'General Inputs'!$C$4)^(AJ$3906-$K$3906))*'General Inputs'!$C$6</f>
        <v>4921817.9833941888</v>
      </c>
    </row>
    <row r="3994" spans="1:36" x14ac:dyDescent="0.25">
      <c r="A3994" s="353" t="s">
        <v>276</v>
      </c>
      <c r="B3994" s="353" t="s">
        <v>276</v>
      </c>
      <c r="C3994" s="441">
        <f t="shared" si="3410"/>
        <v>10000</v>
      </c>
      <c r="D3994" s="397">
        <v>8000000</v>
      </c>
      <c r="E3994" s="468">
        <f t="shared" ref="E3994:G3994" si="3435">E90</f>
        <v>0</v>
      </c>
      <c r="F3994" s="468">
        <f t="shared" si="3435"/>
        <v>0</v>
      </c>
      <c r="G3994" s="469">
        <f t="shared" si="3435"/>
        <v>0</v>
      </c>
      <c r="H3994" s="397"/>
      <c r="I3994" s="476">
        <f t="shared" si="3412"/>
        <v>22</v>
      </c>
      <c r="J3994" s="476">
        <f t="shared" si="3413"/>
        <v>1</v>
      </c>
      <c r="K3994" s="358">
        <v>0</v>
      </c>
      <c r="L3994" s="358">
        <v>0</v>
      </c>
      <c r="M3994" s="358">
        <v>0</v>
      </c>
      <c r="N3994" s="358">
        <v>0</v>
      </c>
      <c r="O3994" s="358">
        <f>IF(O3750,0,$D3994*(1+'General Inputs'!$C$4)^(O$3906-$K$3906))*'General Inputs'!$C$6</f>
        <v>1298918.5919999999</v>
      </c>
      <c r="P3994" s="358">
        <f>IF(P3750,0,$D3994*(1+'General Inputs'!$C$4)^(P$3906-$K$3906))*'General Inputs'!$C$6</f>
        <v>1324896.9638399999</v>
      </c>
      <c r="Q3994" s="358">
        <f>IF(Q3750,0,$D3994*(1+'General Inputs'!$C$4)^(Q$3906-$K$3906))*'General Inputs'!$C$6</f>
        <v>1351394.9031168001</v>
      </c>
      <c r="R3994" s="358">
        <f>IF(R3750,0,$D3994*(1+'General Inputs'!$C$4)^(R$3906-$K$3906))*'General Inputs'!$C$6</f>
        <v>1378422.8011791357</v>
      </c>
      <c r="S3994" s="358">
        <f>IF(S3750,0,$D3994*(1+'General Inputs'!$C$4)^(S$3906-$K$3906))*'General Inputs'!$C$6</f>
        <v>1405991.2572027186</v>
      </c>
      <c r="T3994" s="358">
        <f>IF(T3750,0,$D3994*(1+'General Inputs'!$C$4)^(T$3906-$K$3906))*'General Inputs'!$C$6</f>
        <v>1434111.082346773</v>
      </c>
      <c r="U3994" s="358">
        <f>IF(U3750,0,$D3994*(1+'General Inputs'!$C$4)^(U$3906-$K$3906))*'General Inputs'!$C$6</f>
        <v>1462793.3039937085</v>
      </c>
      <c r="V3994" s="358">
        <f>IF(V3750,0,$D3994*(1+'General Inputs'!$C$4)^(V$3906-$K$3906))*'General Inputs'!$C$6</f>
        <v>1492049.1700735826</v>
      </c>
      <c r="W3994" s="358">
        <f>IF(W3750,0,$D3994*(1+'General Inputs'!$C$4)^(W$3906-$K$3906))*'General Inputs'!$C$6</f>
        <v>1521890.1534750543</v>
      </c>
      <c r="X3994" s="358">
        <f>IF(X3750,0,$D3994*(1+'General Inputs'!$C$4)^(X$3906-$K$3906))*'General Inputs'!$C$6</f>
        <v>1552327.9565445553</v>
      </c>
      <c r="Y3994" s="358">
        <f>IF(Y3750,0,$D3994*(1+'General Inputs'!$C$4)^(Y$3906-$K$3906))*'General Inputs'!$C$6</f>
        <v>1583374.5156754467</v>
      </c>
      <c r="Z3994" s="358">
        <f>IF(Z3750,0,$D3994*(1+'General Inputs'!$C$4)^(Z$3906-$K$3906))*'General Inputs'!$C$6</f>
        <v>1615042.0059889548</v>
      </c>
      <c r="AA3994" s="358">
        <f>IF(AA3750,0,$D3994*(1+'General Inputs'!$C$4)^(AA$3906-$K$3906))*'General Inputs'!$C$6</f>
        <v>1647342.8461087344</v>
      </c>
      <c r="AB3994" s="358">
        <f>IF(AB3750,0,$D3994*(1+'General Inputs'!$C$4)^(AB$3906-$K$3906))*'General Inputs'!$C$6</f>
        <v>1680289.7030309094</v>
      </c>
      <c r="AC3994" s="358">
        <f>IF(AC3750,0,$D3994*(1+'General Inputs'!$C$4)^(AC$3906-$K$3906))*'General Inputs'!$C$6</f>
        <v>1713895.4970915273</v>
      </c>
      <c r="AD3994" s="358">
        <f>IF(AD3750,0,$D3994*(1+'General Inputs'!$C$4)^(AD$3906-$K$3906))*'General Inputs'!$C$6</f>
        <v>1748173.4070333578</v>
      </c>
      <c r="AE3994" s="358">
        <f>IF(AE3750,0,$D3994*(1+'General Inputs'!$C$4)^(AE$3906-$K$3906))*'General Inputs'!$C$6</f>
        <v>1783136.8751740248</v>
      </c>
      <c r="AF3994" s="358">
        <f>IF(AF3750,0,$D3994*(1+'General Inputs'!$C$4)^(AF$3906-$K$3906))*'General Inputs'!$C$6</f>
        <v>1818799.6126775055</v>
      </c>
      <c r="AG3994" s="358">
        <f>IF(AG3750,0,$D3994*(1+'General Inputs'!$C$4)^(AG$3906-$K$3906))*'General Inputs'!$C$6</f>
        <v>1855175.6049310556</v>
      </c>
      <c r="AH3994" s="358">
        <f>IF(AH3750,0,$D3994*(1+'General Inputs'!$C$4)^(AH$3906-$K$3906))*'General Inputs'!$C$6</f>
        <v>1892279.1170296762</v>
      </c>
      <c r="AI3994" s="358">
        <f>IF(AI3750,0,$D3994*(1+'General Inputs'!$C$4)^(AI$3906-$K$3906))*'General Inputs'!$C$6</f>
        <v>1930124.6993702701</v>
      </c>
      <c r="AJ3994" s="358">
        <f>IF(AJ3750,0,$D3994*(1+'General Inputs'!$C$4)^(AJ$3906-$K$3906))*'General Inputs'!$C$6</f>
        <v>1968727.1933576753</v>
      </c>
    </row>
    <row r="3995" spans="1:36" x14ac:dyDescent="0.25">
      <c r="A3995" s="353" t="s">
        <v>519</v>
      </c>
      <c r="B3995" s="353" t="s">
        <v>519</v>
      </c>
      <c r="C3995" s="441">
        <f t="shared" si="3410"/>
        <v>3000</v>
      </c>
      <c r="D3995" s="397">
        <v>1750000</v>
      </c>
      <c r="E3995" s="468">
        <f t="shared" ref="E3995:G3995" si="3436">E91</f>
        <v>0</v>
      </c>
      <c r="F3995" s="468">
        <f t="shared" si="3436"/>
        <v>0</v>
      </c>
      <c r="G3995" s="469">
        <f t="shared" si="3436"/>
        <v>0</v>
      </c>
      <c r="H3995" s="397"/>
      <c r="I3995" s="476">
        <f t="shared" si="3412"/>
        <v>22</v>
      </c>
      <c r="J3995" s="476">
        <f t="shared" si="3413"/>
        <v>1</v>
      </c>
      <c r="K3995" s="358">
        <v>0</v>
      </c>
      <c r="L3995" s="358">
        <v>0</v>
      </c>
      <c r="M3995" s="358">
        <v>0</v>
      </c>
      <c r="N3995" s="358">
        <v>0</v>
      </c>
      <c r="O3995" s="358">
        <f>IF(O3751,0,$D3995*(1+'General Inputs'!$C$4)^(O$3906-$K$3906))*'General Inputs'!$C$6</f>
        <v>284138.44199999998</v>
      </c>
      <c r="P3995" s="358">
        <f>IF(P3751,0,$D3995*(1+'General Inputs'!$C$4)^(P$3906-$K$3906))*'General Inputs'!$C$6</f>
        <v>289821.21083999996</v>
      </c>
      <c r="Q3995" s="358">
        <f>IF(Q3751,0,$D3995*(1+'General Inputs'!$C$4)^(Q$3906-$K$3906))*'General Inputs'!$C$6</f>
        <v>295617.63505679998</v>
      </c>
      <c r="R3995" s="358">
        <f>IF(R3751,0,$D3995*(1+'General Inputs'!$C$4)^(R$3906-$K$3906))*'General Inputs'!$C$6</f>
        <v>301529.98775793595</v>
      </c>
      <c r="S3995" s="358">
        <f>IF(S3751,0,$D3995*(1+'General Inputs'!$C$4)^(S$3906-$K$3906))*'General Inputs'!$C$6</f>
        <v>307560.58751309471</v>
      </c>
      <c r="T3995" s="358">
        <f>IF(T3751,0,$D3995*(1+'General Inputs'!$C$4)^(T$3906-$K$3906))*'General Inputs'!$C$6</f>
        <v>313711.79926335654</v>
      </c>
      <c r="U3995" s="358">
        <f>IF(U3751,0,$D3995*(1+'General Inputs'!$C$4)^(U$3906-$K$3906))*'General Inputs'!$C$6</f>
        <v>319986.03524862375</v>
      </c>
      <c r="V3995" s="358">
        <f>IF(V3751,0,$D3995*(1+'General Inputs'!$C$4)^(V$3906-$K$3906))*'General Inputs'!$C$6</f>
        <v>326385.75595359615</v>
      </c>
      <c r="W3995" s="358">
        <f>IF(W3751,0,$D3995*(1+'General Inputs'!$C$4)^(W$3906-$K$3906))*'General Inputs'!$C$6</f>
        <v>332913.47107266809</v>
      </c>
      <c r="X3995" s="358">
        <f>IF(X3751,0,$D3995*(1+'General Inputs'!$C$4)^(X$3906-$K$3906))*'General Inputs'!$C$6</f>
        <v>339571.74049412145</v>
      </c>
      <c r="Y3995" s="358">
        <f>IF(Y3751,0,$D3995*(1+'General Inputs'!$C$4)^(Y$3906-$K$3906))*'General Inputs'!$C$6</f>
        <v>346363.17530400393</v>
      </c>
      <c r="Z3995" s="358">
        <f>IF(Z3751,0,$D3995*(1+'General Inputs'!$C$4)^(Z$3906-$K$3906))*'General Inputs'!$C$6</f>
        <v>353290.43881008396</v>
      </c>
      <c r="AA3995" s="358">
        <f>IF(AA3751,0,$D3995*(1+'General Inputs'!$C$4)^(AA$3906-$K$3906))*'General Inputs'!$C$6</f>
        <v>360356.2475862857</v>
      </c>
      <c r="AB3995" s="358">
        <f>IF(AB3751,0,$D3995*(1+'General Inputs'!$C$4)^(AB$3906-$K$3906))*'General Inputs'!$C$6</f>
        <v>367563.37253801135</v>
      </c>
      <c r="AC3995" s="358">
        <f>IF(AC3751,0,$D3995*(1+'General Inputs'!$C$4)^(AC$3906-$K$3906))*'General Inputs'!$C$6</f>
        <v>374914.63998877158</v>
      </c>
      <c r="AD3995" s="358">
        <f>IF(AD3751,0,$D3995*(1+'General Inputs'!$C$4)^(AD$3906-$K$3906))*'General Inputs'!$C$6</f>
        <v>382412.93278854695</v>
      </c>
      <c r="AE3995" s="358">
        <f>IF(AE3751,0,$D3995*(1+'General Inputs'!$C$4)^(AE$3906-$K$3906))*'General Inputs'!$C$6</f>
        <v>390061.19144431798</v>
      </c>
      <c r="AF3995" s="358">
        <f>IF(AF3751,0,$D3995*(1+'General Inputs'!$C$4)^(AF$3906-$K$3906))*'General Inputs'!$C$6</f>
        <v>397862.41527320427</v>
      </c>
      <c r="AG3995" s="358">
        <f>IF(AG3751,0,$D3995*(1+'General Inputs'!$C$4)^(AG$3906-$K$3906))*'General Inputs'!$C$6</f>
        <v>405819.66357866843</v>
      </c>
      <c r="AH3995" s="358">
        <f>IF(AH3751,0,$D3995*(1+'General Inputs'!$C$4)^(AH$3906-$K$3906))*'General Inputs'!$C$6</f>
        <v>413936.05685024173</v>
      </c>
      <c r="AI3995" s="358">
        <f>IF(AI3751,0,$D3995*(1+'General Inputs'!$C$4)^(AI$3906-$K$3906))*'General Inputs'!$C$6</f>
        <v>422214.77798724658</v>
      </c>
      <c r="AJ3995" s="358">
        <f>IF(AJ3751,0,$D3995*(1+'General Inputs'!$C$4)^(AJ$3906-$K$3906))*'General Inputs'!$C$6</f>
        <v>430659.07354699151</v>
      </c>
    </row>
    <row r="3996" spans="1:36" x14ac:dyDescent="0.25">
      <c r="A3996" s="353" t="s">
        <v>350</v>
      </c>
      <c r="B3996" s="353" t="s">
        <v>350</v>
      </c>
      <c r="C3996" s="441">
        <f t="shared" si="3410"/>
        <v>3000</v>
      </c>
      <c r="D3996" s="397">
        <v>1750000</v>
      </c>
      <c r="E3996" s="468">
        <f t="shared" ref="E3996:G3996" si="3437">E92</f>
        <v>0</v>
      </c>
      <c r="F3996" s="468">
        <f t="shared" si="3437"/>
        <v>0</v>
      </c>
      <c r="G3996" s="469">
        <f t="shared" si="3437"/>
        <v>0</v>
      </c>
      <c r="H3996" s="397"/>
      <c r="I3996" s="476">
        <f t="shared" si="3412"/>
        <v>22</v>
      </c>
      <c r="J3996" s="476">
        <f t="shared" si="3413"/>
        <v>1</v>
      </c>
      <c r="K3996" s="358">
        <v>0</v>
      </c>
      <c r="L3996" s="358">
        <v>0</v>
      </c>
      <c r="M3996" s="358">
        <v>0</v>
      </c>
      <c r="N3996" s="358">
        <v>0</v>
      </c>
      <c r="O3996" s="358">
        <f>IF(O3752,0,$D3996*(1+'General Inputs'!$C$4)^(O$3906-$K$3906))*'General Inputs'!$C$6</f>
        <v>284138.44199999998</v>
      </c>
      <c r="P3996" s="358">
        <f>IF(P3752,0,$D3996*(1+'General Inputs'!$C$4)^(P$3906-$K$3906))*'General Inputs'!$C$6</f>
        <v>289821.21083999996</v>
      </c>
      <c r="Q3996" s="358">
        <f>IF(Q3752,0,$D3996*(1+'General Inputs'!$C$4)^(Q$3906-$K$3906))*'General Inputs'!$C$6</f>
        <v>295617.63505679998</v>
      </c>
      <c r="R3996" s="358">
        <f>IF(R3752,0,$D3996*(1+'General Inputs'!$C$4)^(R$3906-$K$3906))*'General Inputs'!$C$6</f>
        <v>301529.98775793595</v>
      </c>
      <c r="S3996" s="358">
        <f>IF(S3752,0,$D3996*(1+'General Inputs'!$C$4)^(S$3906-$K$3906))*'General Inputs'!$C$6</f>
        <v>307560.58751309471</v>
      </c>
      <c r="T3996" s="358">
        <f>IF(T3752,0,$D3996*(1+'General Inputs'!$C$4)^(T$3906-$K$3906))*'General Inputs'!$C$6</f>
        <v>313711.79926335654</v>
      </c>
      <c r="U3996" s="358">
        <f>IF(U3752,0,$D3996*(1+'General Inputs'!$C$4)^(U$3906-$K$3906))*'General Inputs'!$C$6</f>
        <v>319986.03524862375</v>
      </c>
      <c r="V3996" s="358">
        <f>IF(V3752,0,$D3996*(1+'General Inputs'!$C$4)^(V$3906-$K$3906))*'General Inputs'!$C$6</f>
        <v>326385.75595359615</v>
      </c>
      <c r="W3996" s="358">
        <f>IF(W3752,0,$D3996*(1+'General Inputs'!$C$4)^(W$3906-$K$3906))*'General Inputs'!$C$6</f>
        <v>332913.47107266809</v>
      </c>
      <c r="X3996" s="358">
        <f>IF(X3752,0,$D3996*(1+'General Inputs'!$C$4)^(X$3906-$K$3906))*'General Inputs'!$C$6</f>
        <v>339571.74049412145</v>
      </c>
      <c r="Y3996" s="358">
        <f>IF(Y3752,0,$D3996*(1+'General Inputs'!$C$4)^(Y$3906-$K$3906))*'General Inputs'!$C$6</f>
        <v>346363.17530400393</v>
      </c>
      <c r="Z3996" s="358">
        <f>IF(Z3752,0,$D3996*(1+'General Inputs'!$C$4)^(Z$3906-$K$3906))*'General Inputs'!$C$6</f>
        <v>353290.43881008396</v>
      </c>
      <c r="AA3996" s="358">
        <f>IF(AA3752,0,$D3996*(1+'General Inputs'!$C$4)^(AA$3906-$K$3906))*'General Inputs'!$C$6</f>
        <v>360356.2475862857</v>
      </c>
      <c r="AB3996" s="358">
        <f>IF(AB3752,0,$D3996*(1+'General Inputs'!$C$4)^(AB$3906-$K$3906))*'General Inputs'!$C$6</f>
        <v>367563.37253801135</v>
      </c>
      <c r="AC3996" s="358">
        <f>IF(AC3752,0,$D3996*(1+'General Inputs'!$C$4)^(AC$3906-$K$3906))*'General Inputs'!$C$6</f>
        <v>374914.63998877158</v>
      </c>
      <c r="AD3996" s="358">
        <f>IF(AD3752,0,$D3996*(1+'General Inputs'!$C$4)^(AD$3906-$K$3906))*'General Inputs'!$C$6</f>
        <v>382412.93278854695</v>
      </c>
      <c r="AE3996" s="358">
        <f>IF(AE3752,0,$D3996*(1+'General Inputs'!$C$4)^(AE$3906-$K$3906))*'General Inputs'!$C$6</f>
        <v>390061.19144431798</v>
      </c>
      <c r="AF3996" s="358">
        <f>IF(AF3752,0,$D3996*(1+'General Inputs'!$C$4)^(AF$3906-$K$3906))*'General Inputs'!$C$6</f>
        <v>397862.41527320427</v>
      </c>
      <c r="AG3996" s="358">
        <f>IF(AG3752,0,$D3996*(1+'General Inputs'!$C$4)^(AG$3906-$K$3906))*'General Inputs'!$C$6</f>
        <v>405819.66357866843</v>
      </c>
      <c r="AH3996" s="358">
        <f>IF(AH3752,0,$D3996*(1+'General Inputs'!$C$4)^(AH$3906-$K$3906))*'General Inputs'!$C$6</f>
        <v>413936.05685024173</v>
      </c>
      <c r="AI3996" s="358">
        <f>IF(AI3752,0,$D3996*(1+'General Inputs'!$C$4)^(AI$3906-$K$3906))*'General Inputs'!$C$6</f>
        <v>422214.77798724658</v>
      </c>
      <c r="AJ3996" s="358">
        <f>IF(AJ3752,0,$D3996*(1+'General Inputs'!$C$4)^(AJ$3906-$K$3906))*'General Inputs'!$C$6</f>
        <v>430659.07354699151</v>
      </c>
    </row>
    <row r="3997" spans="1:36" x14ac:dyDescent="0.25">
      <c r="A3997" s="353" t="s">
        <v>462</v>
      </c>
      <c r="B3997" s="353" t="s">
        <v>462</v>
      </c>
      <c r="C3997" s="441">
        <f t="shared" si="3410"/>
        <v>5000</v>
      </c>
      <c r="D3997" s="397">
        <v>1750000</v>
      </c>
      <c r="E3997" s="468">
        <f t="shared" ref="E3997:G3997" si="3438">E93</f>
        <v>0</v>
      </c>
      <c r="F3997" s="468">
        <f t="shared" si="3438"/>
        <v>0</v>
      </c>
      <c r="G3997" s="469">
        <f t="shared" si="3438"/>
        <v>0</v>
      </c>
      <c r="H3997" s="397"/>
      <c r="I3997" s="476">
        <f t="shared" si="3412"/>
        <v>22</v>
      </c>
      <c r="J3997" s="476">
        <f t="shared" si="3413"/>
        <v>1</v>
      </c>
      <c r="K3997" s="358">
        <v>0</v>
      </c>
      <c r="L3997" s="358">
        <v>0</v>
      </c>
      <c r="M3997" s="358">
        <v>0</v>
      </c>
      <c r="N3997" s="358">
        <v>0</v>
      </c>
      <c r="O3997" s="358">
        <f>IF(O3753,0,$D3997*(1+'General Inputs'!$C$4)^(O$3906-$K$3906))*'General Inputs'!$C$6</f>
        <v>284138.44199999998</v>
      </c>
      <c r="P3997" s="358">
        <f>IF(P3753,0,$D3997*(1+'General Inputs'!$C$4)^(P$3906-$K$3906))*'General Inputs'!$C$6</f>
        <v>289821.21083999996</v>
      </c>
      <c r="Q3997" s="358">
        <f>IF(Q3753,0,$D3997*(1+'General Inputs'!$C$4)^(Q$3906-$K$3906))*'General Inputs'!$C$6</f>
        <v>295617.63505679998</v>
      </c>
      <c r="R3997" s="358">
        <f>IF(R3753,0,$D3997*(1+'General Inputs'!$C$4)^(R$3906-$K$3906))*'General Inputs'!$C$6</f>
        <v>301529.98775793595</v>
      </c>
      <c r="S3997" s="358">
        <f>IF(S3753,0,$D3997*(1+'General Inputs'!$C$4)^(S$3906-$K$3906))*'General Inputs'!$C$6</f>
        <v>307560.58751309471</v>
      </c>
      <c r="T3997" s="358">
        <f>IF(T3753,0,$D3997*(1+'General Inputs'!$C$4)^(T$3906-$K$3906))*'General Inputs'!$C$6</f>
        <v>313711.79926335654</v>
      </c>
      <c r="U3997" s="358">
        <f>IF(U3753,0,$D3997*(1+'General Inputs'!$C$4)^(U$3906-$K$3906))*'General Inputs'!$C$6</f>
        <v>319986.03524862375</v>
      </c>
      <c r="V3997" s="358">
        <f>IF(V3753,0,$D3997*(1+'General Inputs'!$C$4)^(V$3906-$K$3906))*'General Inputs'!$C$6</f>
        <v>326385.75595359615</v>
      </c>
      <c r="W3997" s="358">
        <f>IF(W3753,0,$D3997*(1+'General Inputs'!$C$4)^(W$3906-$K$3906))*'General Inputs'!$C$6</f>
        <v>332913.47107266809</v>
      </c>
      <c r="X3997" s="358">
        <f>IF(X3753,0,$D3997*(1+'General Inputs'!$C$4)^(X$3906-$K$3906))*'General Inputs'!$C$6</f>
        <v>339571.74049412145</v>
      </c>
      <c r="Y3997" s="358">
        <f>IF(Y3753,0,$D3997*(1+'General Inputs'!$C$4)^(Y$3906-$K$3906))*'General Inputs'!$C$6</f>
        <v>346363.17530400393</v>
      </c>
      <c r="Z3997" s="358">
        <f>IF(Z3753,0,$D3997*(1+'General Inputs'!$C$4)^(Z$3906-$K$3906))*'General Inputs'!$C$6</f>
        <v>353290.43881008396</v>
      </c>
      <c r="AA3997" s="358">
        <f>IF(AA3753,0,$D3997*(1+'General Inputs'!$C$4)^(AA$3906-$K$3906))*'General Inputs'!$C$6</f>
        <v>360356.2475862857</v>
      </c>
      <c r="AB3997" s="358">
        <f>IF(AB3753,0,$D3997*(1+'General Inputs'!$C$4)^(AB$3906-$K$3906))*'General Inputs'!$C$6</f>
        <v>367563.37253801135</v>
      </c>
      <c r="AC3997" s="358">
        <f>IF(AC3753,0,$D3997*(1+'General Inputs'!$C$4)^(AC$3906-$K$3906))*'General Inputs'!$C$6</f>
        <v>374914.63998877158</v>
      </c>
      <c r="AD3997" s="358">
        <f>IF(AD3753,0,$D3997*(1+'General Inputs'!$C$4)^(AD$3906-$K$3906))*'General Inputs'!$C$6</f>
        <v>382412.93278854695</v>
      </c>
      <c r="AE3997" s="358">
        <f>IF(AE3753,0,$D3997*(1+'General Inputs'!$C$4)^(AE$3906-$K$3906))*'General Inputs'!$C$6</f>
        <v>390061.19144431798</v>
      </c>
      <c r="AF3997" s="358">
        <f>IF(AF3753,0,$D3997*(1+'General Inputs'!$C$4)^(AF$3906-$K$3906))*'General Inputs'!$C$6</f>
        <v>397862.41527320427</v>
      </c>
      <c r="AG3997" s="358">
        <f>IF(AG3753,0,$D3997*(1+'General Inputs'!$C$4)^(AG$3906-$K$3906))*'General Inputs'!$C$6</f>
        <v>405819.66357866843</v>
      </c>
      <c r="AH3997" s="358">
        <f>IF(AH3753,0,$D3997*(1+'General Inputs'!$C$4)^(AH$3906-$K$3906))*'General Inputs'!$C$6</f>
        <v>413936.05685024173</v>
      </c>
      <c r="AI3997" s="358">
        <f>IF(AI3753,0,$D3997*(1+'General Inputs'!$C$4)^(AI$3906-$K$3906))*'General Inputs'!$C$6</f>
        <v>422214.77798724658</v>
      </c>
      <c r="AJ3997" s="358">
        <f>IF(AJ3753,0,$D3997*(1+'General Inputs'!$C$4)^(AJ$3906-$K$3906))*'General Inputs'!$C$6</f>
        <v>430659.07354699151</v>
      </c>
    </row>
    <row r="3998" spans="1:36" x14ac:dyDescent="0.25">
      <c r="A3998" s="353" t="s">
        <v>305</v>
      </c>
      <c r="B3998" s="353" t="s">
        <v>305</v>
      </c>
      <c r="C3998" s="441">
        <f t="shared" si="3410"/>
        <v>2500</v>
      </c>
      <c r="D3998" s="397">
        <v>1750000</v>
      </c>
      <c r="E3998" s="468">
        <f t="shared" ref="E3998:G3998" si="3439">E94</f>
        <v>0</v>
      </c>
      <c r="F3998" s="468">
        <f t="shared" si="3439"/>
        <v>0</v>
      </c>
      <c r="G3998" s="469">
        <f t="shared" si="3439"/>
        <v>0</v>
      </c>
      <c r="H3998" s="397"/>
      <c r="I3998" s="476">
        <f t="shared" si="3412"/>
        <v>22</v>
      </c>
      <c r="J3998" s="476">
        <f t="shared" si="3413"/>
        <v>1</v>
      </c>
      <c r="K3998" s="358">
        <v>0</v>
      </c>
      <c r="L3998" s="358">
        <v>0</v>
      </c>
      <c r="M3998" s="358">
        <v>0</v>
      </c>
      <c r="N3998" s="358">
        <v>0</v>
      </c>
      <c r="O3998" s="358">
        <f>IF(O3754,0,$D3998*(1+'General Inputs'!$C$4)^(O$3906-$K$3906))*'General Inputs'!$C$6</f>
        <v>284138.44199999998</v>
      </c>
      <c r="P3998" s="358">
        <f>IF(P3754,0,$D3998*(1+'General Inputs'!$C$4)^(P$3906-$K$3906))*'General Inputs'!$C$6</f>
        <v>289821.21083999996</v>
      </c>
      <c r="Q3998" s="358">
        <f>IF(Q3754,0,$D3998*(1+'General Inputs'!$C$4)^(Q$3906-$K$3906))*'General Inputs'!$C$6</f>
        <v>295617.63505679998</v>
      </c>
      <c r="R3998" s="358">
        <f>IF(R3754,0,$D3998*(1+'General Inputs'!$C$4)^(R$3906-$K$3906))*'General Inputs'!$C$6</f>
        <v>301529.98775793595</v>
      </c>
      <c r="S3998" s="358">
        <f>IF(S3754,0,$D3998*(1+'General Inputs'!$C$4)^(S$3906-$K$3906))*'General Inputs'!$C$6</f>
        <v>307560.58751309471</v>
      </c>
      <c r="T3998" s="358">
        <f>IF(T3754,0,$D3998*(1+'General Inputs'!$C$4)^(T$3906-$K$3906))*'General Inputs'!$C$6</f>
        <v>313711.79926335654</v>
      </c>
      <c r="U3998" s="358">
        <f>IF(U3754,0,$D3998*(1+'General Inputs'!$C$4)^(U$3906-$K$3906))*'General Inputs'!$C$6</f>
        <v>319986.03524862375</v>
      </c>
      <c r="V3998" s="358">
        <f>IF(V3754,0,$D3998*(1+'General Inputs'!$C$4)^(V$3906-$K$3906))*'General Inputs'!$C$6</f>
        <v>326385.75595359615</v>
      </c>
      <c r="W3998" s="358">
        <f>IF(W3754,0,$D3998*(1+'General Inputs'!$C$4)^(W$3906-$K$3906))*'General Inputs'!$C$6</f>
        <v>332913.47107266809</v>
      </c>
      <c r="X3998" s="358">
        <f>IF(X3754,0,$D3998*(1+'General Inputs'!$C$4)^(X$3906-$K$3906))*'General Inputs'!$C$6</f>
        <v>339571.74049412145</v>
      </c>
      <c r="Y3998" s="358">
        <f>IF(Y3754,0,$D3998*(1+'General Inputs'!$C$4)^(Y$3906-$K$3906))*'General Inputs'!$C$6</f>
        <v>346363.17530400393</v>
      </c>
      <c r="Z3998" s="358">
        <f>IF(Z3754,0,$D3998*(1+'General Inputs'!$C$4)^(Z$3906-$K$3906))*'General Inputs'!$C$6</f>
        <v>353290.43881008396</v>
      </c>
      <c r="AA3998" s="358">
        <f>IF(AA3754,0,$D3998*(1+'General Inputs'!$C$4)^(AA$3906-$K$3906))*'General Inputs'!$C$6</f>
        <v>360356.2475862857</v>
      </c>
      <c r="AB3998" s="358">
        <f>IF(AB3754,0,$D3998*(1+'General Inputs'!$C$4)^(AB$3906-$K$3906))*'General Inputs'!$C$6</f>
        <v>367563.37253801135</v>
      </c>
      <c r="AC3998" s="358">
        <f>IF(AC3754,0,$D3998*(1+'General Inputs'!$C$4)^(AC$3906-$K$3906))*'General Inputs'!$C$6</f>
        <v>374914.63998877158</v>
      </c>
      <c r="AD3998" s="358">
        <f>IF(AD3754,0,$D3998*(1+'General Inputs'!$C$4)^(AD$3906-$K$3906))*'General Inputs'!$C$6</f>
        <v>382412.93278854695</v>
      </c>
      <c r="AE3998" s="358">
        <f>IF(AE3754,0,$D3998*(1+'General Inputs'!$C$4)^(AE$3906-$K$3906))*'General Inputs'!$C$6</f>
        <v>390061.19144431798</v>
      </c>
      <c r="AF3998" s="358">
        <f>IF(AF3754,0,$D3998*(1+'General Inputs'!$C$4)^(AF$3906-$K$3906))*'General Inputs'!$C$6</f>
        <v>397862.41527320427</v>
      </c>
      <c r="AG3998" s="358">
        <f>IF(AG3754,0,$D3998*(1+'General Inputs'!$C$4)^(AG$3906-$K$3906))*'General Inputs'!$C$6</f>
        <v>405819.66357866843</v>
      </c>
      <c r="AH3998" s="358">
        <f>IF(AH3754,0,$D3998*(1+'General Inputs'!$C$4)^(AH$3906-$K$3906))*'General Inputs'!$C$6</f>
        <v>413936.05685024173</v>
      </c>
      <c r="AI3998" s="358">
        <f>IF(AI3754,0,$D3998*(1+'General Inputs'!$C$4)^(AI$3906-$K$3906))*'General Inputs'!$C$6</f>
        <v>422214.77798724658</v>
      </c>
      <c r="AJ3998" s="358">
        <f>IF(AJ3754,0,$D3998*(1+'General Inputs'!$C$4)^(AJ$3906-$K$3906))*'General Inputs'!$C$6</f>
        <v>430659.07354699151</v>
      </c>
    </row>
    <row r="3999" spans="1:36" x14ac:dyDescent="0.25">
      <c r="A3999" s="353" t="s">
        <v>282</v>
      </c>
      <c r="B3999" s="353" t="s">
        <v>282</v>
      </c>
      <c r="C3999" s="441">
        <f t="shared" si="3410"/>
        <v>2496</v>
      </c>
      <c r="D3999" s="397">
        <v>1750000</v>
      </c>
      <c r="E3999" s="468">
        <f t="shared" ref="E3999:G3999" si="3440">E95</f>
        <v>0</v>
      </c>
      <c r="F3999" s="468">
        <f t="shared" si="3440"/>
        <v>0</v>
      </c>
      <c r="G3999" s="469">
        <f t="shared" si="3440"/>
        <v>0</v>
      </c>
      <c r="H3999" s="397"/>
      <c r="I3999" s="476">
        <f t="shared" si="3412"/>
        <v>22</v>
      </c>
      <c r="J3999" s="476">
        <f t="shared" si="3413"/>
        <v>1</v>
      </c>
      <c r="K3999" s="358">
        <v>0</v>
      </c>
      <c r="L3999" s="358">
        <v>0</v>
      </c>
      <c r="M3999" s="358">
        <v>0</v>
      </c>
      <c r="N3999" s="358">
        <v>0</v>
      </c>
      <c r="O3999" s="358">
        <f>IF(O3755,0,$D3999*(1+'General Inputs'!$C$4)^(O$3906-$K$3906))*'General Inputs'!$C$6</f>
        <v>284138.44199999998</v>
      </c>
      <c r="P3999" s="358">
        <f>IF(P3755,0,$D3999*(1+'General Inputs'!$C$4)^(P$3906-$K$3906))*'General Inputs'!$C$6</f>
        <v>289821.21083999996</v>
      </c>
      <c r="Q3999" s="358">
        <f>IF(Q3755,0,$D3999*(1+'General Inputs'!$C$4)^(Q$3906-$K$3906))*'General Inputs'!$C$6</f>
        <v>295617.63505679998</v>
      </c>
      <c r="R3999" s="358">
        <f>IF(R3755,0,$D3999*(1+'General Inputs'!$C$4)^(R$3906-$K$3906))*'General Inputs'!$C$6</f>
        <v>301529.98775793595</v>
      </c>
      <c r="S3999" s="358">
        <f>IF(S3755,0,$D3999*(1+'General Inputs'!$C$4)^(S$3906-$K$3906))*'General Inputs'!$C$6</f>
        <v>307560.58751309471</v>
      </c>
      <c r="T3999" s="358">
        <f>IF(T3755,0,$D3999*(1+'General Inputs'!$C$4)^(T$3906-$K$3906))*'General Inputs'!$C$6</f>
        <v>313711.79926335654</v>
      </c>
      <c r="U3999" s="358">
        <f>IF(U3755,0,$D3999*(1+'General Inputs'!$C$4)^(U$3906-$K$3906))*'General Inputs'!$C$6</f>
        <v>319986.03524862375</v>
      </c>
      <c r="V3999" s="358">
        <f>IF(V3755,0,$D3999*(1+'General Inputs'!$C$4)^(V$3906-$K$3906))*'General Inputs'!$C$6</f>
        <v>326385.75595359615</v>
      </c>
      <c r="W3999" s="358">
        <f>IF(W3755,0,$D3999*(1+'General Inputs'!$C$4)^(W$3906-$K$3906))*'General Inputs'!$C$6</f>
        <v>332913.47107266809</v>
      </c>
      <c r="X3999" s="358">
        <f>IF(X3755,0,$D3999*(1+'General Inputs'!$C$4)^(X$3906-$K$3906))*'General Inputs'!$C$6</f>
        <v>339571.74049412145</v>
      </c>
      <c r="Y3999" s="358">
        <f>IF(Y3755,0,$D3999*(1+'General Inputs'!$C$4)^(Y$3906-$K$3906))*'General Inputs'!$C$6</f>
        <v>346363.17530400393</v>
      </c>
      <c r="Z3999" s="358">
        <f>IF(Z3755,0,$D3999*(1+'General Inputs'!$C$4)^(Z$3906-$K$3906))*'General Inputs'!$C$6</f>
        <v>353290.43881008396</v>
      </c>
      <c r="AA3999" s="358">
        <f>IF(AA3755,0,$D3999*(1+'General Inputs'!$C$4)^(AA$3906-$K$3906))*'General Inputs'!$C$6</f>
        <v>360356.2475862857</v>
      </c>
      <c r="AB3999" s="358">
        <f>IF(AB3755,0,$D3999*(1+'General Inputs'!$C$4)^(AB$3906-$K$3906))*'General Inputs'!$C$6</f>
        <v>367563.37253801135</v>
      </c>
      <c r="AC3999" s="358">
        <f>IF(AC3755,0,$D3999*(1+'General Inputs'!$C$4)^(AC$3906-$K$3906))*'General Inputs'!$C$6</f>
        <v>374914.63998877158</v>
      </c>
      <c r="AD3999" s="358">
        <f>IF(AD3755,0,$D3999*(1+'General Inputs'!$C$4)^(AD$3906-$K$3906))*'General Inputs'!$C$6</f>
        <v>382412.93278854695</v>
      </c>
      <c r="AE3999" s="358">
        <f>IF(AE3755,0,$D3999*(1+'General Inputs'!$C$4)^(AE$3906-$K$3906))*'General Inputs'!$C$6</f>
        <v>390061.19144431798</v>
      </c>
      <c r="AF3999" s="358">
        <f>IF(AF3755,0,$D3999*(1+'General Inputs'!$C$4)^(AF$3906-$K$3906))*'General Inputs'!$C$6</f>
        <v>397862.41527320427</v>
      </c>
      <c r="AG3999" s="358">
        <f>IF(AG3755,0,$D3999*(1+'General Inputs'!$C$4)^(AG$3906-$K$3906))*'General Inputs'!$C$6</f>
        <v>405819.66357866843</v>
      </c>
      <c r="AH3999" s="358">
        <f>IF(AH3755,0,$D3999*(1+'General Inputs'!$C$4)^(AH$3906-$K$3906))*'General Inputs'!$C$6</f>
        <v>413936.05685024173</v>
      </c>
      <c r="AI3999" s="358">
        <f>IF(AI3755,0,$D3999*(1+'General Inputs'!$C$4)^(AI$3906-$K$3906))*'General Inputs'!$C$6</f>
        <v>422214.77798724658</v>
      </c>
      <c r="AJ3999" s="358">
        <f>IF(AJ3755,0,$D3999*(1+'General Inputs'!$C$4)^(AJ$3906-$K$3906))*'General Inputs'!$C$6</f>
        <v>430659.07354699151</v>
      </c>
    </row>
    <row r="4000" spans="1:36" x14ac:dyDescent="0.25">
      <c r="A4000" s="353" t="s">
        <v>243</v>
      </c>
      <c r="B4000" s="353" t="s">
        <v>514</v>
      </c>
      <c r="C4000" s="441">
        <f t="shared" si="3410"/>
        <v>5000</v>
      </c>
      <c r="D4000" s="397">
        <v>1750000</v>
      </c>
      <c r="E4000" s="468">
        <f t="shared" ref="E4000:G4000" si="3441">E96</f>
        <v>0</v>
      </c>
      <c r="F4000" s="468">
        <f t="shared" si="3441"/>
        <v>0</v>
      </c>
      <c r="G4000" s="469">
        <f t="shared" si="3441"/>
        <v>0</v>
      </c>
      <c r="H4000" s="397"/>
      <c r="I4000" s="476">
        <f t="shared" si="3412"/>
        <v>22</v>
      </c>
      <c r="J4000" s="476">
        <f t="shared" si="3413"/>
        <v>1</v>
      </c>
      <c r="K4000" s="358">
        <v>0</v>
      </c>
      <c r="L4000" s="358">
        <v>0</v>
      </c>
      <c r="M4000" s="358">
        <v>0</v>
      </c>
      <c r="N4000" s="358">
        <v>0</v>
      </c>
      <c r="O4000" s="358">
        <f>IF(O3756,0,$D4000*(1+'General Inputs'!$C$4)^(O$3906-$K$3906))*'General Inputs'!$C$6</f>
        <v>284138.44199999998</v>
      </c>
      <c r="P4000" s="358">
        <f>IF(P3756,0,$D4000*(1+'General Inputs'!$C$4)^(P$3906-$K$3906))*'General Inputs'!$C$6</f>
        <v>289821.21083999996</v>
      </c>
      <c r="Q4000" s="358">
        <f>IF(Q3756,0,$D4000*(1+'General Inputs'!$C$4)^(Q$3906-$K$3906))*'General Inputs'!$C$6</f>
        <v>295617.63505679998</v>
      </c>
      <c r="R4000" s="358">
        <f>IF(R3756,0,$D4000*(1+'General Inputs'!$C$4)^(R$3906-$K$3906))*'General Inputs'!$C$6</f>
        <v>301529.98775793595</v>
      </c>
      <c r="S4000" s="358">
        <f>IF(S3756,0,$D4000*(1+'General Inputs'!$C$4)^(S$3906-$K$3906))*'General Inputs'!$C$6</f>
        <v>307560.58751309471</v>
      </c>
      <c r="T4000" s="358">
        <f>IF(T3756,0,$D4000*(1+'General Inputs'!$C$4)^(T$3906-$K$3906))*'General Inputs'!$C$6</f>
        <v>313711.79926335654</v>
      </c>
      <c r="U4000" s="358">
        <f>IF(U3756,0,$D4000*(1+'General Inputs'!$C$4)^(U$3906-$K$3906))*'General Inputs'!$C$6</f>
        <v>319986.03524862375</v>
      </c>
      <c r="V4000" s="358">
        <f>IF(V3756,0,$D4000*(1+'General Inputs'!$C$4)^(V$3906-$K$3906))*'General Inputs'!$C$6</f>
        <v>326385.75595359615</v>
      </c>
      <c r="W4000" s="358">
        <f>IF(W3756,0,$D4000*(1+'General Inputs'!$C$4)^(W$3906-$K$3906))*'General Inputs'!$C$6</f>
        <v>332913.47107266809</v>
      </c>
      <c r="X4000" s="358">
        <f>IF(X3756,0,$D4000*(1+'General Inputs'!$C$4)^(X$3906-$K$3906))*'General Inputs'!$C$6</f>
        <v>339571.74049412145</v>
      </c>
      <c r="Y4000" s="358">
        <f>IF(Y3756,0,$D4000*(1+'General Inputs'!$C$4)^(Y$3906-$K$3906))*'General Inputs'!$C$6</f>
        <v>346363.17530400393</v>
      </c>
      <c r="Z4000" s="358">
        <f>IF(Z3756,0,$D4000*(1+'General Inputs'!$C$4)^(Z$3906-$K$3906))*'General Inputs'!$C$6</f>
        <v>353290.43881008396</v>
      </c>
      <c r="AA4000" s="358">
        <f>IF(AA3756,0,$D4000*(1+'General Inputs'!$C$4)^(AA$3906-$K$3906))*'General Inputs'!$C$6</f>
        <v>360356.2475862857</v>
      </c>
      <c r="AB4000" s="358">
        <f>IF(AB3756,0,$D4000*(1+'General Inputs'!$C$4)^(AB$3906-$K$3906))*'General Inputs'!$C$6</f>
        <v>367563.37253801135</v>
      </c>
      <c r="AC4000" s="358">
        <f>IF(AC3756,0,$D4000*(1+'General Inputs'!$C$4)^(AC$3906-$K$3906))*'General Inputs'!$C$6</f>
        <v>374914.63998877158</v>
      </c>
      <c r="AD4000" s="358">
        <f>IF(AD3756,0,$D4000*(1+'General Inputs'!$C$4)^(AD$3906-$K$3906))*'General Inputs'!$C$6</f>
        <v>382412.93278854695</v>
      </c>
      <c r="AE4000" s="358">
        <f>IF(AE3756,0,$D4000*(1+'General Inputs'!$C$4)^(AE$3906-$K$3906))*'General Inputs'!$C$6</f>
        <v>390061.19144431798</v>
      </c>
      <c r="AF4000" s="358">
        <f>IF(AF3756,0,$D4000*(1+'General Inputs'!$C$4)^(AF$3906-$K$3906))*'General Inputs'!$C$6</f>
        <v>397862.41527320427</v>
      </c>
      <c r="AG4000" s="358">
        <f>IF(AG3756,0,$D4000*(1+'General Inputs'!$C$4)^(AG$3906-$K$3906))*'General Inputs'!$C$6</f>
        <v>405819.66357866843</v>
      </c>
      <c r="AH4000" s="358">
        <f>IF(AH3756,0,$D4000*(1+'General Inputs'!$C$4)^(AH$3906-$K$3906))*'General Inputs'!$C$6</f>
        <v>413936.05685024173</v>
      </c>
      <c r="AI4000" s="358">
        <f>IF(AI3756,0,$D4000*(1+'General Inputs'!$C$4)^(AI$3906-$K$3906))*'General Inputs'!$C$6</f>
        <v>422214.77798724658</v>
      </c>
      <c r="AJ4000" s="358">
        <f>IF(AJ3756,0,$D4000*(1+'General Inputs'!$C$4)^(AJ$3906-$K$3906))*'General Inputs'!$C$6</f>
        <v>430659.07354699151</v>
      </c>
    </row>
    <row r="4001" spans="1:36" x14ac:dyDescent="0.25">
      <c r="A4001" s="353" t="s">
        <v>243</v>
      </c>
      <c r="B4001" s="353" t="s">
        <v>456</v>
      </c>
      <c r="C4001" s="441">
        <f t="shared" si="3410"/>
        <v>6250</v>
      </c>
      <c r="D4001" s="397">
        <v>8000000</v>
      </c>
      <c r="E4001" s="468">
        <f t="shared" ref="E4001:G4001" si="3442">E97</f>
        <v>0</v>
      </c>
      <c r="F4001" s="468">
        <f t="shared" si="3442"/>
        <v>0</v>
      </c>
      <c r="G4001" s="469">
        <f t="shared" si="3442"/>
        <v>0</v>
      </c>
      <c r="H4001" s="397"/>
      <c r="I4001" s="476">
        <f t="shared" si="3412"/>
        <v>22</v>
      </c>
      <c r="J4001" s="476">
        <f t="shared" si="3413"/>
        <v>1</v>
      </c>
      <c r="K4001" s="358">
        <v>0</v>
      </c>
      <c r="L4001" s="358">
        <v>0</v>
      </c>
      <c r="M4001" s="358">
        <v>0</v>
      </c>
      <c r="N4001" s="358">
        <v>0</v>
      </c>
      <c r="O4001" s="358">
        <f>IF(O3757,0,$D4001*(1+'General Inputs'!$C$4)^(O$3906-$K$3906))*'General Inputs'!$C$6</f>
        <v>1298918.5919999999</v>
      </c>
      <c r="P4001" s="358">
        <f>IF(P3757,0,$D4001*(1+'General Inputs'!$C$4)^(P$3906-$K$3906))*'General Inputs'!$C$6</f>
        <v>1324896.9638399999</v>
      </c>
      <c r="Q4001" s="358">
        <f>IF(Q3757,0,$D4001*(1+'General Inputs'!$C$4)^(Q$3906-$K$3906))*'General Inputs'!$C$6</f>
        <v>1351394.9031168001</v>
      </c>
      <c r="R4001" s="358">
        <f>IF(R3757,0,$D4001*(1+'General Inputs'!$C$4)^(R$3906-$K$3906))*'General Inputs'!$C$6</f>
        <v>1378422.8011791357</v>
      </c>
      <c r="S4001" s="358">
        <f>IF(S3757,0,$D4001*(1+'General Inputs'!$C$4)^(S$3906-$K$3906))*'General Inputs'!$C$6</f>
        <v>1405991.2572027186</v>
      </c>
      <c r="T4001" s="358">
        <f>IF(T3757,0,$D4001*(1+'General Inputs'!$C$4)^(T$3906-$K$3906))*'General Inputs'!$C$6</f>
        <v>1434111.082346773</v>
      </c>
      <c r="U4001" s="358">
        <f>IF(U3757,0,$D4001*(1+'General Inputs'!$C$4)^(U$3906-$K$3906))*'General Inputs'!$C$6</f>
        <v>1462793.3039937085</v>
      </c>
      <c r="V4001" s="358">
        <f>IF(V3757,0,$D4001*(1+'General Inputs'!$C$4)^(V$3906-$K$3906))*'General Inputs'!$C$6</f>
        <v>1492049.1700735826</v>
      </c>
      <c r="W4001" s="358">
        <f>IF(W3757,0,$D4001*(1+'General Inputs'!$C$4)^(W$3906-$K$3906))*'General Inputs'!$C$6</f>
        <v>1521890.1534750543</v>
      </c>
      <c r="X4001" s="358">
        <f>IF(X3757,0,$D4001*(1+'General Inputs'!$C$4)^(X$3906-$K$3906))*'General Inputs'!$C$6</f>
        <v>1552327.9565445553</v>
      </c>
      <c r="Y4001" s="358">
        <f>IF(Y3757,0,$D4001*(1+'General Inputs'!$C$4)^(Y$3906-$K$3906))*'General Inputs'!$C$6</f>
        <v>1583374.5156754467</v>
      </c>
      <c r="Z4001" s="358">
        <f>IF(Z3757,0,$D4001*(1+'General Inputs'!$C$4)^(Z$3906-$K$3906))*'General Inputs'!$C$6</f>
        <v>1615042.0059889548</v>
      </c>
      <c r="AA4001" s="358">
        <f>IF(AA3757,0,$D4001*(1+'General Inputs'!$C$4)^(AA$3906-$K$3906))*'General Inputs'!$C$6</f>
        <v>1647342.8461087344</v>
      </c>
      <c r="AB4001" s="358">
        <f>IF(AB3757,0,$D4001*(1+'General Inputs'!$C$4)^(AB$3906-$K$3906))*'General Inputs'!$C$6</f>
        <v>1680289.7030309094</v>
      </c>
      <c r="AC4001" s="358">
        <f>IF(AC3757,0,$D4001*(1+'General Inputs'!$C$4)^(AC$3906-$K$3906))*'General Inputs'!$C$6</f>
        <v>1713895.4970915273</v>
      </c>
      <c r="AD4001" s="358">
        <f>IF(AD3757,0,$D4001*(1+'General Inputs'!$C$4)^(AD$3906-$K$3906))*'General Inputs'!$C$6</f>
        <v>1748173.4070333578</v>
      </c>
      <c r="AE4001" s="358">
        <f>IF(AE3757,0,$D4001*(1+'General Inputs'!$C$4)^(AE$3906-$K$3906))*'General Inputs'!$C$6</f>
        <v>1783136.8751740248</v>
      </c>
      <c r="AF4001" s="358">
        <f>IF(AF3757,0,$D4001*(1+'General Inputs'!$C$4)^(AF$3906-$K$3906))*'General Inputs'!$C$6</f>
        <v>1818799.6126775055</v>
      </c>
      <c r="AG4001" s="358">
        <f>IF(AG3757,0,$D4001*(1+'General Inputs'!$C$4)^(AG$3906-$K$3906))*'General Inputs'!$C$6</f>
        <v>1855175.6049310556</v>
      </c>
      <c r="AH4001" s="358">
        <f>IF(AH3757,0,$D4001*(1+'General Inputs'!$C$4)^(AH$3906-$K$3906))*'General Inputs'!$C$6</f>
        <v>1892279.1170296762</v>
      </c>
      <c r="AI4001" s="358">
        <f>IF(AI3757,0,$D4001*(1+'General Inputs'!$C$4)^(AI$3906-$K$3906))*'General Inputs'!$C$6</f>
        <v>1930124.6993702701</v>
      </c>
      <c r="AJ4001" s="358">
        <f>IF(AJ3757,0,$D4001*(1+'General Inputs'!$C$4)^(AJ$3906-$K$3906))*'General Inputs'!$C$6</f>
        <v>1968727.1933576753</v>
      </c>
    </row>
    <row r="4002" spans="1:36" x14ac:dyDescent="0.25">
      <c r="A4002" s="353" t="s">
        <v>411</v>
      </c>
      <c r="B4002" s="353" t="s">
        <v>411</v>
      </c>
      <c r="C4002" s="441">
        <f t="shared" si="3410"/>
        <v>2500</v>
      </c>
      <c r="D4002" s="397">
        <v>1750000</v>
      </c>
      <c r="E4002" s="468">
        <f t="shared" ref="E4002:G4002" si="3443">E98</f>
        <v>0</v>
      </c>
      <c r="F4002" s="468">
        <f t="shared" si="3443"/>
        <v>0</v>
      </c>
      <c r="G4002" s="469">
        <f t="shared" si="3443"/>
        <v>0</v>
      </c>
      <c r="H4002" s="397"/>
      <c r="I4002" s="476">
        <f t="shared" si="3412"/>
        <v>22</v>
      </c>
      <c r="J4002" s="476">
        <f t="shared" si="3413"/>
        <v>1</v>
      </c>
      <c r="K4002" s="358">
        <v>0</v>
      </c>
      <c r="L4002" s="358">
        <v>0</v>
      </c>
      <c r="M4002" s="358">
        <v>0</v>
      </c>
      <c r="N4002" s="358">
        <v>0</v>
      </c>
      <c r="O4002" s="358">
        <f>IF(O3758,0,$D4002*(1+'General Inputs'!$C$4)^(O$3906-$K$3906))*'General Inputs'!$C$6</f>
        <v>284138.44199999998</v>
      </c>
      <c r="P4002" s="358">
        <f>IF(P3758,0,$D4002*(1+'General Inputs'!$C$4)^(P$3906-$K$3906))*'General Inputs'!$C$6</f>
        <v>289821.21083999996</v>
      </c>
      <c r="Q4002" s="358">
        <f>IF(Q3758,0,$D4002*(1+'General Inputs'!$C$4)^(Q$3906-$K$3906))*'General Inputs'!$C$6</f>
        <v>295617.63505679998</v>
      </c>
      <c r="R4002" s="358">
        <f>IF(R3758,0,$D4002*(1+'General Inputs'!$C$4)^(R$3906-$K$3906))*'General Inputs'!$C$6</f>
        <v>301529.98775793595</v>
      </c>
      <c r="S4002" s="358">
        <f>IF(S3758,0,$D4002*(1+'General Inputs'!$C$4)^(S$3906-$K$3906))*'General Inputs'!$C$6</f>
        <v>307560.58751309471</v>
      </c>
      <c r="T4002" s="358">
        <f>IF(T3758,0,$D4002*(1+'General Inputs'!$C$4)^(T$3906-$K$3906))*'General Inputs'!$C$6</f>
        <v>313711.79926335654</v>
      </c>
      <c r="U4002" s="358">
        <f>IF(U3758,0,$D4002*(1+'General Inputs'!$C$4)^(U$3906-$K$3906))*'General Inputs'!$C$6</f>
        <v>319986.03524862375</v>
      </c>
      <c r="V4002" s="358">
        <f>IF(V3758,0,$D4002*(1+'General Inputs'!$C$4)^(V$3906-$K$3906))*'General Inputs'!$C$6</f>
        <v>326385.75595359615</v>
      </c>
      <c r="W4002" s="358">
        <f>IF(W3758,0,$D4002*(1+'General Inputs'!$C$4)^(W$3906-$K$3906))*'General Inputs'!$C$6</f>
        <v>332913.47107266809</v>
      </c>
      <c r="X4002" s="358">
        <f>IF(X3758,0,$D4002*(1+'General Inputs'!$C$4)^(X$3906-$K$3906))*'General Inputs'!$C$6</f>
        <v>339571.74049412145</v>
      </c>
      <c r="Y4002" s="358">
        <f>IF(Y3758,0,$D4002*(1+'General Inputs'!$C$4)^(Y$3906-$K$3906))*'General Inputs'!$C$6</f>
        <v>346363.17530400393</v>
      </c>
      <c r="Z4002" s="358">
        <f>IF(Z3758,0,$D4002*(1+'General Inputs'!$C$4)^(Z$3906-$K$3906))*'General Inputs'!$C$6</f>
        <v>353290.43881008396</v>
      </c>
      <c r="AA4002" s="358">
        <f>IF(AA3758,0,$D4002*(1+'General Inputs'!$C$4)^(AA$3906-$K$3906))*'General Inputs'!$C$6</f>
        <v>360356.2475862857</v>
      </c>
      <c r="AB4002" s="358">
        <f>IF(AB3758,0,$D4002*(1+'General Inputs'!$C$4)^(AB$3906-$K$3906))*'General Inputs'!$C$6</f>
        <v>367563.37253801135</v>
      </c>
      <c r="AC4002" s="358">
        <f>IF(AC3758,0,$D4002*(1+'General Inputs'!$C$4)^(AC$3906-$K$3906))*'General Inputs'!$C$6</f>
        <v>374914.63998877158</v>
      </c>
      <c r="AD4002" s="358">
        <f>IF(AD3758,0,$D4002*(1+'General Inputs'!$C$4)^(AD$3906-$K$3906))*'General Inputs'!$C$6</f>
        <v>382412.93278854695</v>
      </c>
      <c r="AE4002" s="358">
        <f>IF(AE3758,0,$D4002*(1+'General Inputs'!$C$4)^(AE$3906-$K$3906))*'General Inputs'!$C$6</f>
        <v>390061.19144431798</v>
      </c>
      <c r="AF4002" s="358">
        <f>IF(AF3758,0,$D4002*(1+'General Inputs'!$C$4)^(AF$3906-$K$3906))*'General Inputs'!$C$6</f>
        <v>397862.41527320427</v>
      </c>
      <c r="AG4002" s="358">
        <f>IF(AG3758,0,$D4002*(1+'General Inputs'!$C$4)^(AG$3906-$K$3906))*'General Inputs'!$C$6</f>
        <v>405819.66357866843</v>
      </c>
      <c r="AH4002" s="358">
        <f>IF(AH3758,0,$D4002*(1+'General Inputs'!$C$4)^(AH$3906-$K$3906))*'General Inputs'!$C$6</f>
        <v>413936.05685024173</v>
      </c>
      <c r="AI4002" s="358">
        <f>IF(AI3758,0,$D4002*(1+'General Inputs'!$C$4)^(AI$3906-$K$3906))*'General Inputs'!$C$6</f>
        <v>422214.77798724658</v>
      </c>
      <c r="AJ4002" s="358">
        <f>IF(AJ3758,0,$D4002*(1+'General Inputs'!$C$4)^(AJ$3906-$K$3906))*'General Inputs'!$C$6</f>
        <v>430659.07354699151</v>
      </c>
    </row>
    <row r="4003" spans="1:36" x14ac:dyDescent="0.25">
      <c r="A4003" s="353" t="s">
        <v>524</v>
      </c>
      <c r="B4003" s="353" t="s">
        <v>524</v>
      </c>
      <c r="C4003" s="441">
        <f t="shared" si="3410"/>
        <v>2333</v>
      </c>
      <c r="D4003" s="397">
        <v>1750000</v>
      </c>
      <c r="E4003" s="468">
        <f t="shared" ref="E4003:G4003" si="3444">E99</f>
        <v>0</v>
      </c>
      <c r="F4003" s="468">
        <f t="shared" si="3444"/>
        <v>0</v>
      </c>
      <c r="G4003" s="469">
        <f t="shared" si="3444"/>
        <v>0</v>
      </c>
      <c r="H4003" s="397"/>
      <c r="I4003" s="476">
        <f t="shared" si="3412"/>
        <v>22</v>
      </c>
      <c r="J4003" s="476">
        <f t="shared" si="3413"/>
        <v>1</v>
      </c>
      <c r="K4003" s="358">
        <v>0</v>
      </c>
      <c r="L4003" s="358">
        <v>0</v>
      </c>
      <c r="M4003" s="358">
        <v>0</v>
      </c>
      <c r="N4003" s="358">
        <v>0</v>
      </c>
      <c r="O4003" s="358">
        <f>IF(O3759,0,$D4003*(1+'General Inputs'!$C$4)^(O$3906-$K$3906))*'General Inputs'!$C$6</f>
        <v>284138.44199999998</v>
      </c>
      <c r="P4003" s="358">
        <f>IF(P3759,0,$D4003*(1+'General Inputs'!$C$4)^(P$3906-$K$3906))*'General Inputs'!$C$6</f>
        <v>289821.21083999996</v>
      </c>
      <c r="Q4003" s="358">
        <f>IF(Q3759,0,$D4003*(1+'General Inputs'!$C$4)^(Q$3906-$K$3906))*'General Inputs'!$C$6</f>
        <v>295617.63505679998</v>
      </c>
      <c r="R4003" s="358">
        <f>IF(R3759,0,$D4003*(1+'General Inputs'!$C$4)^(R$3906-$K$3906))*'General Inputs'!$C$6</f>
        <v>301529.98775793595</v>
      </c>
      <c r="S4003" s="358">
        <f>IF(S3759,0,$D4003*(1+'General Inputs'!$C$4)^(S$3906-$K$3906))*'General Inputs'!$C$6</f>
        <v>307560.58751309471</v>
      </c>
      <c r="T4003" s="358">
        <f>IF(T3759,0,$D4003*(1+'General Inputs'!$C$4)^(T$3906-$K$3906))*'General Inputs'!$C$6</f>
        <v>313711.79926335654</v>
      </c>
      <c r="U4003" s="358">
        <f>IF(U3759,0,$D4003*(1+'General Inputs'!$C$4)^(U$3906-$K$3906))*'General Inputs'!$C$6</f>
        <v>319986.03524862375</v>
      </c>
      <c r="V4003" s="358">
        <f>IF(V3759,0,$D4003*(1+'General Inputs'!$C$4)^(V$3906-$K$3906))*'General Inputs'!$C$6</f>
        <v>326385.75595359615</v>
      </c>
      <c r="W4003" s="358">
        <f>IF(W3759,0,$D4003*(1+'General Inputs'!$C$4)^(W$3906-$K$3906))*'General Inputs'!$C$6</f>
        <v>332913.47107266809</v>
      </c>
      <c r="X4003" s="358">
        <f>IF(X3759,0,$D4003*(1+'General Inputs'!$C$4)^(X$3906-$K$3906))*'General Inputs'!$C$6</f>
        <v>339571.74049412145</v>
      </c>
      <c r="Y4003" s="358">
        <f>IF(Y3759,0,$D4003*(1+'General Inputs'!$C$4)^(Y$3906-$K$3906))*'General Inputs'!$C$6</f>
        <v>346363.17530400393</v>
      </c>
      <c r="Z4003" s="358">
        <f>IF(Z3759,0,$D4003*(1+'General Inputs'!$C$4)^(Z$3906-$K$3906))*'General Inputs'!$C$6</f>
        <v>353290.43881008396</v>
      </c>
      <c r="AA4003" s="358">
        <f>IF(AA3759,0,$D4003*(1+'General Inputs'!$C$4)^(AA$3906-$K$3906))*'General Inputs'!$C$6</f>
        <v>360356.2475862857</v>
      </c>
      <c r="AB4003" s="358">
        <f>IF(AB3759,0,$D4003*(1+'General Inputs'!$C$4)^(AB$3906-$K$3906))*'General Inputs'!$C$6</f>
        <v>367563.37253801135</v>
      </c>
      <c r="AC4003" s="358">
        <f>IF(AC3759,0,$D4003*(1+'General Inputs'!$C$4)^(AC$3906-$K$3906))*'General Inputs'!$C$6</f>
        <v>374914.63998877158</v>
      </c>
      <c r="AD4003" s="358">
        <f>IF(AD3759,0,$D4003*(1+'General Inputs'!$C$4)^(AD$3906-$K$3906))*'General Inputs'!$C$6</f>
        <v>382412.93278854695</v>
      </c>
      <c r="AE4003" s="358">
        <f>IF(AE3759,0,$D4003*(1+'General Inputs'!$C$4)^(AE$3906-$K$3906))*'General Inputs'!$C$6</f>
        <v>390061.19144431798</v>
      </c>
      <c r="AF4003" s="358">
        <f>IF(AF3759,0,$D4003*(1+'General Inputs'!$C$4)^(AF$3906-$K$3906))*'General Inputs'!$C$6</f>
        <v>397862.41527320427</v>
      </c>
      <c r="AG4003" s="358">
        <f>IF(AG3759,0,$D4003*(1+'General Inputs'!$C$4)^(AG$3906-$K$3906))*'General Inputs'!$C$6</f>
        <v>405819.66357866843</v>
      </c>
      <c r="AH4003" s="358">
        <f>IF(AH3759,0,$D4003*(1+'General Inputs'!$C$4)^(AH$3906-$K$3906))*'General Inputs'!$C$6</f>
        <v>413936.05685024173</v>
      </c>
      <c r="AI4003" s="358">
        <f>IF(AI3759,0,$D4003*(1+'General Inputs'!$C$4)^(AI$3906-$K$3906))*'General Inputs'!$C$6</f>
        <v>422214.77798724658</v>
      </c>
      <c r="AJ4003" s="358">
        <f>IF(AJ3759,0,$D4003*(1+'General Inputs'!$C$4)^(AJ$3906-$K$3906))*'General Inputs'!$C$6</f>
        <v>430659.07354699151</v>
      </c>
    </row>
    <row r="4004" spans="1:36" x14ac:dyDescent="0.25">
      <c r="A4004" s="353" t="s">
        <v>318</v>
      </c>
      <c r="B4004" s="353" t="s">
        <v>318</v>
      </c>
      <c r="C4004" s="441">
        <f t="shared" si="3410"/>
        <v>5000</v>
      </c>
      <c r="D4004" s="397">
        <v>1750000</v>
      </c>
      <c r="E4004" s="468">
        <f t="shared" ref="E4004:G4004" si="3445">E100</f>
        <v>0</v>
      </c>
      <c r="F4004" s="468">
        <f t="shared" si="3445"/>
        <v>0</v>
      </c>
      <c r="G4004" s="469">
        <f t="shared" si="3445"/>
        <v>0</v>
      </c>
      <c r="H4004" s="397"/>
      <c r="I4004" s="476">
        <f t="shared" si="3412"/>
        <v>22</v>
      </c>
      <c r="J4004" s="476">
        <f t="shared" si="3413"/>
        <v>1</v>
      </c>
      <c r="K4004" s="358">
        <v>0</v>
      </c>
      <c r="L4004" s="358">
        <v>0</v>
      </c>
      <c r="M4004" s="358">
        <v>0</v>
      </c>
      <c r="N4004" s="358">
        <v>0</v>
      </c>
      <c r="O4004" s="358">
        <f>IF(O3760,0,$D4004*(1+'General Inputs'!$C$4)^(O$3906-$K$3906))*'General Inputs'!$C$6</f>
        <v>284138.44199999998</v>
      </c>
      <c r="P4004" s="358">
        <f>IF(P3760,0,$D4004*(1+'General Inputs'!$C$4)^(P$3906-$K$3906))*'General Inputs'!$C$6</f>
        <v>289821.21083999996</v>
      </c>
      <c r="Q4004" s="358">
        <f>IF(Q3760,0,$D4004*(1+'General Inputs'!$C$4)^(Q$3906-$K$3906))*'General Inputs'!$C$6</f>
        <v>295617.63505679998</v>
      </c>
      <c r="R4004" s="358">
        <f>IF(R3760,0,$D4004*(1+'General Inputs'!$C$4)^(R$3906-$K$3906))*'General Inputs'!$C$6</f>
        <v>301529.98775793595</v>
      </c>
      <c r="S4004" s="358">
        <f>IF(S3760,0,$D4004*(1+'General Inputs'!$C$4)^(S$3906-$K$3906))*'General Inputs'!$C$6</f>
        <v>307560.58751309471</v>
      </c>
      <c r="T4004" s="358">
        <f>IF(T3760,0,$D4004*(1+'General Inputs'!$C$4)^(T$3906-$K$3906))*'General Inputs'!$C$6</f>
        <v>313711.79926335654</v>
      </c>
      <c r="U4004" s="358">
        <f>IF(U3760,0,$D4004*(1+'General Inputs'!$C$4)^(U$3906-$K$3906))*'General Inputs'!$C$6</f>
        <v>319986.03524862375</v>
      </c>
      <c r="V4004" s="358">
        <f>IF(V3760,0,$D4004*(1+'General Inputs'!$C$4)^(V$3906-$K$3906))*'General Inputs'!$C$6</f>
        <v>326385.75595359615</v>
      </c>
      <c r="W4004" s="358">
        <f>IF(W3760,0,$D4004*(1+'General Inputs'!$C$4)^(W$3906-$K$3906))*'General Inputs'!$C$6</f>
        <v>332913.47107266809</v>
      </c>
      <c r="X4004" s="358">
        <f>IF(X3760,0,$D4004*(1+'General Inputs'!$C$4)^(X$3906-$K$3906))*'General Inputs'!$C$6</f>
        <v>339571.74049412145</v>
      </c>
      <c r="Y4004" s="358">
        <f>IF(Y3760,0,$D4004*(1+'General Inputs'!$C$4)^(Y$3906-$K$3906))*'General Inputs'!$C$6</f>
        <v>346363.17530400393</v>
      </c>
      <c r="Z4004" s="358">
        <f>IF(Z3760,0,$D4004*(1+'General Inputs'!$C$4)^(Z$3906-$K$3906))*'General Inputs'!$C$6</f>
        <v>353290.43881008396</v>
      </c>
      <c r="AA4004" s="358">
        <f>IF(AA3760,0,$D4004*(1+'General Inputs'!$C$4)^(AA$3906-$K$3906))*'General Inputs'!$C$6</f>
        <v>360356.2475862857</v>
      </c>
      <c r="AB4004" s="358">
        <f>IF(AB3760,0,$D4004*(1+'General Inputs'!$C$4)^(AB$3906-$K$3906))*'General Inputs'!$C$6</f>
        <v>367563.37253801135</v>
      </c>
      <c r="AC4004" s="358">
        <f>IF(AC3760,0,$D4004*(1+'General Inputs'!$C$4)^(AC$3906-$K$3906))*'General Inputs'!$C$6</f>
        <v>374914.63998877158</v>
      </c>
      <c r="AD4004" s="358">
        <f>IF(AD3760,0,$D4004*(1+'General Inputs'!$C$4)^(AD$3906-$K$3906))*'General Inputs'!$C$6</f>
        <v>382412.93278854695</v>
      </c>
      <c r="AE4004" s="358">
        <f>IF(AE3760,0,$D4004*(1+'General Inputs'!$C$4)^(AE$3906-$K$3906))*'General Inputs'!$C$6</f>
        <v>390061.19144431798</v>
      </c>
      <c r="AF4004" s="358">
        <f>IF(AF3760,0,$D4004*(1+'General Inputs'!$C$4)^(AF$3906-$K$3906))*'General Inputs'!$C$6</f>
        <v>397862.41527320427</v>
      </c>
      <c r="AG4004" s="358">
        <f>IF(AG3760,0,$D4004*(1+'General Inputs'!$C$4)^(AG$3906-$K$3906))*'General Inputs'!$C$6</f>
        <v>405819.66357866843</v>
      </c>
      <c r="AH4004" s="358">
        <f>IF(AH3760,0,$D4004*(1+'General Inputs'!$C$4)^(AH$3906-$K$3906))*'General Inputs'!$C$6</f>
        <v>413936.05685024173</v>
      </c>
      <c r="AI4004" s="358">
        <f>IF(AI3760,0,$D4004*(1+'General Inputs'!$C$4)^(AI$3906-$K$3906))*'General Inputs'!$C$6</f>
        <v>422214.77798724658</v>
      </c>
      <c r="AJ4004" s="358">
        <f>IF(AJ3760,0,$D4004*(1+'General Inputs'!$C$4)^(AJ$3906-$K$3906))*'General Inputs'!$C$6</f>
        <v>430659.07354699151</v>
      </c>
    </row>
    <row r="4005" spans="1:36" x14ac:dyDescent="0.25">
      <c r="A4005" s="353" t="s">
        <v>400</v>
      </c>
      <c r="B4005" s="353" t="s">
        <v>400</v>
      </c>
      <c r="C4005" s="441">
        <f t="shared" si="3410"/>
        <v>1998.0000000000002</v>
      </c>
      <c r="D4005" s="397">
        <v>1750000</v>
      </c>
      <c r="E4005" s="468">
        <f t="shared" ref="E4005:G4005" si="3446">E101</f>
        <v>0</v>
      </c>
      <c r="F4005" s="468">
        <f t="shared" si="3446"/>
        <v>0</v>
      </c>
      <c r="G4005" s="469">
        <f t="shared" si="3446"/>
        <v>0</v>
      </c>
      <c r="H4005" s="397"/>
      <c r="I4005" s="476">
        <f t="shared" si="3412"/>
        <v>22</v>
      </c>
      <c r="J4005" s="476">
        <f t="shared" si="3413"/>
        <v>1</v>
      </c>
      <c r="K4005" s="358">
        <v>0</v>
      </c>
      <c r="L4005" s="358">
        <v>0</v>
      </c>
      <c r="M4005" s="358">
        <v>0</v>
      </c>
      <c r="N4005" s="358">
        <v>0</v>
      </c>
      <c r="O4005" s="358">
        <f>IF(O3761,0,$D4005*(1+'General Inputs'!$C$4)^(O$3906-$K$3906))*'General Inputs'!$C$6</f>
        <v>284138.44199999998</v>
      </c>
      <c r="P4005" s="358">
        <f>IF(P3761,0,$D4005*(1+'General Inputs'!$C$4)^(P$3906-$K$3906))*'General Inputs'!$C$6</f>
        <v>289821.21083999996</v>
      </c>
      <c r="Q4005" s="358">
        <f>IF(Q3761,0,$D4005*(1+'General Inputs'!$C$4)^(Q$3906-$K$3906))*'General Inputs'!$C$6</f>
        <v>295617.63505679998</v>
      </c>
      <c r="R4005" s="358">
        <f>IF(R3761,0,$D4005*(1+'General Inputs'!$C$4)^(R$3906-$K$3906))*'General Inputs'!$C$6</f>
        <v>301529.98775793595</v>
      </c>
      <c r="S4005" s="358">
        <f>IF(S3761,0,$D4005*(1+'General Inputs'!$C$4)^(S$3906-$K$3906))*'General Inputs'!$C$6</f>
        <v>307560.58751309471</v>
      </c>
      <c r="T4005" s="358">
        <f>IF(T3761,0,$D4005*(1+'General Inputs'!$C$4)^(T$3906-$K$3906))*'General Inputs'!$C$6</f>
        <v>313711.79926335654</v>
      </c>
      <c r="U4005" s="358">
        <f>IF(U3761,0,$D4005*(1+'General Inputs'!$C$4)^(U$3906-$K$3906))*'General Inputs'!$C$6</f>
        <v>319986.03524862375</v>
      </c>
      <c r="V4005" s="358">
        <f>IF(V3761,0,$D4005*(1+'General Inputs'!$C$4)^(V$3906-$K$3906))*'General Inputs'!$C$6</f>
        <v>326385.75595359615</v>
      </c>
      <c r="W4005" s="358">
        <f>IF(W3761,0,$D4005*(1+'General Inputs'!$C$4)^(W$3906-$K$3906))*'General Inputs'!$C$6</f>
        <v>332913.47107266809</v>
      </c>
      <c r="X4005" s="358">
        <f>IF(X3761,0,$D4005*(1+'General Inputs'!$C$4)^(X$3906-$K$3906))*'General Inputs'!$C$6</f>
        <v>339571.74049412145</v>
      </c>
      <c r="Y4005" s="358">
        <f>IF(Y3761,0,$D4005*(1+'General Inputs'!$C$4)^(Y$3906-$K$3906))*'General Inputs'!$C$6</f>
        <v>346363.17530400393</v>
      </c>
      <c r="Z4005" s="358">
        <f>IF(Z3761,0,$D4005*(1+'General Inputs'!$C$4)^(Z$3906-$K$3906))*'General Inputs'!$C$6</f>
        <v>353290.43881008396</v>
      </c>
      <c r="AA4005" s="358">
        <f>IF(AA3761,0,$D4005*(1+'General Inputs'!$C$4)^(AA$3906-$K$3906))*'General Inputs'!$C$6</f>
        <v>360356.2475862857</v>
      </c>
      <c r="AB4005" s="358">
        <f>IF(AB3761,0,$D4005*(1+'General Inputs'!$C$4)^(AB$3906-$K$3906))*'General Inputs'!$C$6</f>
        <v>367563.37253801135</v>
      </c>
      <c r="AC4005" s="358">
        <f>IF(AC3761,0,$D4005*(1+'General Inputs'!$C$4)^(AC$3906-$K$3906))*'General Inputs'!$C$6</f>
        <v>374914.63998877158</v>
      </c>
      <c r="AD4005" s="358">
        <f>IF(AD3761,0,$D4005*(1+'General Inputs'!$C$4)^(AD$3906-$K$3906))*'General Inputs'!$C$6</f>
        <v>382412.93278854695</v>
      </c>
      <c r="AE4005" s="358">
        <f>IF(AE3761,0,$D4005*(1+'General Inputs'!$C$4)^(AE$3906-$K$3906))*'General Inputs'!$C$6</f>
        <v>390061.19144431798</v>
      </c>
      <c r="AF4005" s="358">
        <f>IF(AF3761,0,$D4005*(1+'General Inputs'!$C$4)^(AF$3906-$K$3906))*'General Inputs'!$C$6</f>
        <v>397862.41527320427</v>
      </c>
      <c r="AG4005" s="358">
        <f>IF(AG3761,0,$D4005*(1+'General Inputs'!$C$4)^(AG$3906-$K$3906))*'General Inputs'!$C$6</f>
        <v>405819.66357866843</v>
      </c>
      <c r="AH4005" s="358">
        <f>IF(AH3761,0,$D4005*(1+'General Inputs'!$C$4)^(AH$3906-$K$3906))*'General Inputs'!$C$6</f>
        <v>413936.05685024173</v>
      </c>
      <c r="AI4005" s="358">
        <f>IF(AI3761,0,$D4005*(1+'General Inputs'!$C$4)^(AI$3906-$K$3906))*'General Inputs'!$C$6</f>
        <v>422214.77798724658</v>
      </c>
      <c r="AJ4005" s="358">
        <f>IF(AJ3761,0,$D4005*(1+'General Inputs'!$C$4)^(AJ$3906-$K$3906))*'General Inputs'!$C$6</f>
        <v>430659.07354699151</v>
      </c>
    </row>
    <row r="4006" spans="1:36" x14ac:dyDescent="0.25">
      <c r="A4006" s="353" t="s">
        <v>334</v>
      </c>
      <c r="B4006" s="353" t="s">
        <v>334</v>
      </c>
      <c r="C4006" s="441">
        <f t="shared" si="3410"/>
        <v>500</v>
      </c>
      <c r="D4006" s="397">
        <v>500000</v>
      </c>
      <c r="E4006" s="468">
        <f t="shared" ref="E4006:G4006" si="3447">E102</f>
        <v>0</v>
      </c>
      <c r="F4006" s="468">
        <f t="shared" si="3447"/>
        <v>0</v>
      </c>
      <c r="G4006" s="469">
        <f t="shared" si="3447"/>
        <v>0</v>
      </c>
      <c r="H4006" s="397"/>
      <c r="I4006" s="476">
        <f t="shared" si="3412"/>
        <v>22</v>
      </c>
      <c r="J4006" s="476">
        <f t="shared" si="3413"/>
        <v>1</v>
      </c>
      <c r="K4006" s="358">
        <v>0</v>
      </c>
      <c r="L4006" s="358">
        <v>0</v>
      </c>
      <c r="M4006" s="358">
        <v>0</v>
      </c>
      <c r="N4006" s="358">
        <v>0</v>
      </c>
      <c r="O4006" s="358">
        <f>IF(O3762,0,$D4006*(1+'General Inputs'!$C$4)^(O$3906-$K$3906))*'General Inputs'!$C$6</f>
        <v>81182.411999999997</v>
      </c>
      <c r="P4006" s="358">
        <f>IF(P3762,0,$D4006*(1+'General Inputs'!$C$4)^(P$3906-$K$3906))*'General Inputs'!$C$6</f>
        <v>82806.060239999992</v>
      </c>
      <c r="Q4006" s="358">
        <f>IF(Q3762,0,$D4006*(1+'General Inputs'!$C$4)^(Q$3906-$K$3906))*'General Inputs'!$C$6</f>
        <v>84462.181444800008</v>
      </c>
      <c r="R4006" s="358">
        <f>IF(R3762,0,$D4006*(1+'General Inputs'!$C$4)^(R$3906-$K$3906))*'General Inputs'!$C$6</f>
        <v>86151.42507369598</v>
      </c>
      <c r="S4006" s="358">
        <f>IF(S3762,0,$D4006*(1+'General Inputs'!$C$4)^(S$3906-$K$3906))*'General Inputs'!$C$6</f>
        <v>87874.453575169915</v>
      </c>
      <c r="T4006" s="358">
        <f>IF(T3762,0,$D4006*(1+'General Inputs'!$C$4)^(T$3906-$K$3906))*'General Inputs'!$C$6</f>
        <v>89631.942646673313</v>
      </c>
      <c r="U4006" s="358">
        <f>IF(U3762,0,$D4006*(1+'General Inputs'!$C$4)^(U$3906-$K$3906))*'General Inputs'!$C$6</f>
        <v>91424.581499606778</v>
      </c>
      <c r="V4006" s="358">
        <f>IF(V3762,0,$D4006*(1+'General Inputs'!$C$4)^(V$3906-$K$3906))*'General Inputs'!$C$6</f>
        <v>93253.07312959891</v>
      </c>
      <c r="W4006" s="358">
        <f>IF(W3762,0,$D4006*(1+'General Inputs'!$C$4)^(W$3906-$K$3906))*'General Inputs'!$C$6</f>
        <v>95118.134592190894</v>
      </c>
      <c r="X4006" s="358">
        <f>IF(X3762,0,$D4006*(1+'General Inputs'!$C$4)^(X$3906-$K$3906))*'General Inputs'!$C$6</f>
        <v>97020.497284034704</v>
      </c>
      <c r="Y4006" s="358">
        <f>IF(Y3762,0,$D4006*(1+'General Inputs'!$C$4)^(Y$3906-$K$3906))*'General Inputs'!$C$6</f>
        <v>98960.90722971542</v>
      </c>
      <c r="Z4006" s="358">
        <f>IF(Z3762,0,$D4006*(1+'General Inputs'!$C$4)^(Z$3906-$K$3906))*'General Inputs'!$C$6</f>
        <v>100940.12537430967</v>
      </c>
      <c r="AA4006" s="358">
        <f>IF(AA3762,0,$D4006*(1+'General Inputs'!$C$4)^(AA$3906-$K$3906))*'General Inputs'!$C$6</f>
        <v>102958.9278817959</v>
      </c>
      <c r="AB4006" s="358">
        <f>IF(AB3762,0,$D4006*(1+'General Inputs'!$C$4)^(AB$3906-$K$3906))*'General Inputs'!$C$6</f>
        <v>105018.10643943184</v>
      </c>
      <c r="AC4006" s="358">
        <f>IF(AC3762,0,$D4006*(1+'General Inputs'!$C$4)^(AC$3906-$K$3906))*'General Inputs'!$C$6</f>
        <v>107118.46856822046</v>
      </c>
      <c r="AD4006" s="358">
        <f>IF(AD3762,0,$D4006*(1+'General Inputs'!$C$4)^(AD$3906-$K$3906))*'General Inputs'!$C$6</f>
        <v>109260.83793958486</v>
      </c>
      <c r="AE4006" s="358">
        <f>IF(AE3762,0,$D4006*(1+'General Inputs'!$C$4)^(AE$3906-$K$3906))*'General Inputs'!$C$6</f>
        <v>111446.05469837655</v>
      </c>
      <c r="AF4006" s="358">
        <f>IF(AF3762,0,$D4006*(1+'General Inputs'!$C$4)^(AF$3906-$K$3906))*'General Inputs'!$C$6</f>
        <v>113674.97579234409</v>
      </c>
      <c r="AG4006" s="358">
        <f>IF(AG3762,0,$D4006*(1+'General Inputs'!$C$4)^(AG$3906-$K$3906))*'General Inputs'!$C$6</f>
        <v>115948.47530819097</v>
      </c>
      <c r="AH4006" s="358">
        <f>IF(AH3762,0,$D4006*(1+'General Inputs'!$C$4)^(AH$3906-$K$3906))*'General Inputs'!$C$6</f>
        <v>118267.44481435476</v>
      </c>
      <c r="AI4006" s="358">
        <f>IF(AI3762,0,$D4006*(1+'General Inputs'!$C$4)^(AI$3906-$K$3906))*'General Inputs'!$C$6</f>
        <v>120632.79371064188</v>
      </c>
      <c r="AJ4006" s="358">
        <f>IF(AJ3762,0,$D4006*(1+'General Inputs'!$C$4)^(AJ$3906-$K$3906))*'General Inputs'!$C$6</f>
        <v>123045.44958485471</v>
      </c>
    </row>
    <row r="4007" spans="1:36" x14ac:dyDescent="0.25">
      <c r="A4007" s="353" t="s">
        <v>420</v>
      </c>
      <c r="B4007" s="353" t="s">
        <v>421</v>
      </c>
      <c r="C4007" s="441">
        <f t="shared" si="3410"/>
        <v>6250</v>
      </c>
      <c r="D4007" s="397">
        <v>8000000</v>
      </c>
      <c r="E4007" s="468">
        <f t="shared" ref="E4007:G4007" si="3448">E103</f>
        <v>0</v>
      </c>
      <c r="F4007" s="468">
        <f t="shared" si="3448"/>
        <v>0</v>
      </c>
      <c r="G4007" s="469">
        <f t="shared" si="3448"/>
        <v>0</v>
      </c>
      <c r="H4007" s="397"/>
      <c r="I4007" s="476">
        <f t="shared" si="3412"/>
        <v>22</v>
      </c>
      <c r="J4007" s="476">
        <f t="shared" si="3413"/>
        <v>1</v>
      </c>
      <c r="K4007" s="358">
        <v>0</v>
      </c>
      <c r="L4007" s="358">
        <v>0</v>
      </c>
      <c r="M4007" s="358">
        <v>0</v>
      </c>
      <c r="N4007" s="358">
        <v>0</v>
      </c>
      <c r="O4007" s="358">
        <f>IF(O3763,0,$D4007*(1+'General Inputs'!$C$4)^(O$3906-$K$3906))*'General Inputs'!$C$6</f>
        <v>1298918.5919999999</v>
      </c>
      <c r="P4007" s="358">
        <f>IF(P3763,0,$D4007*(1+'General Inputs'!$C$4)^(P$3906-$K$3906))*'General Inputs'!$C$6</f>
        <v>1324896.9638399999</v>
      </c>
      <c r="Q4007" s="358">
        <f>IF(Q3763,0,$D4007*(1+'General Inputs'!$C$4)^(Q$3906-$K$3906))*'General Inputs'!$C$6</f>
        <v>1351394.9031168001</v>
      </c>
      <c r="R4007" s="358">
        <f>IF(R3763,0,$D4007*(1+'General Inputs'!$C$4)^(R$3906-$K$3906))*'General Inputs'!$C$6</f>
        <v>1378422.8011791357</v>
      </c>
      <c r="S4007" s="358">
        <f>IF(S3763,0,$D4007*(1+'General Inputs'!$C$4)^(S$3906-$K$3906))*'General Inputs'!$C$6</f>
        <v>1405991.2572027186</v>
      </c>
      <c r="T4007" s="358">
        <f>IF(T3763,0,$D4007*(1+'General Inputs'!$C$4)^(T$3906-$K$3906))*'General Inputs'!$C$6</f>
        <v>1434111.082346773</v>
      </c>
      <c r="U4007" s="358">
        <f>IF(U3763,0,$D4007*(1+'General Inputs'!$C$4)^(U$3906-$K$3906))*'General Inputs'!$C$6</f>
        <v>1462793.3039937085</v>
      </c>
      <c r="V4007" s="358">
        <f>IF(V3763,0,$D4007*(1+'General Inputs'!$C$4)^(V$3906-$K$3906))*'General Inputs'!$C$6</f>
        <v>1492049.1700735826</v>
      </c>
      <c r="W4007" s="358">
        <f>IF(W3763,0,$D4007*(1+'General Inputs'!$C$4)^(W$3906-$K$3906))*'General Inputs'!$C$6</f>
        <v>1521890.1534750543</v>
      </c>
      <c r="X4007" s="358">
        <f>IF(X3763,0,$D4007*(1+'General Inputs'!$C$4)^(X$3906-$K$3906))*'General Inputs'!$C$6</f>
        <v>1552327.9565445553</v>
      </c>
      <c r="Y4007" s="358">
        <f>IF(Y3763,0,$D4007*(1+'General Inputs'!$C$4)^(Y$3906-$K$3906))*'General Inputs'!$C$6</f>
        <v>1583374.5156754467</v>
      </c>
      <c r="Z4007" s="358">
        <f>IF(Z3763,0,$D4007*(1+'General Inputs'!$C$4)^(Z$3906-$K$3906))*'General Inputs'!$C$6</f>
        <v>1615042.0059889548</v>
      </c>
      <c r="AA4007" s="358">
        <f>IF(AA3763,0,$D4007*(1+'General Inputs'!$C$4)^(AA$3906-$K$3906))*'General Inputs'!$C$6</f>
        <v>1647342.8461087344</v>
      </c>
      <c r="AB4007" s="358">
        <f>IF(AB3763,0,$D4007*(1+'General Inputs'!$C$4)^(AB$3906-$K$3906))*'General Inputs'!$C$6</f>
        <v>1680289.7030309094</v>
      </c>
      <c r="AC4007" s="358">
        <f>IF(AC3763,0,$D4007*(1+'General Inputs'!$C$4)^(AC$3906-$K$3906))*'General Inputs'!$C$6</f>
        <v>1713895.4970915273</v>
      </c>
      <c r="AD4007" s="358">
        <f>IF(AD3763,0,$D4007*(1+'General Inputs'!$C$4)^(AD$3906-$K$3906))*'General Inputs'!$C$6</f>
        <v>1748173.4070333578</v>
      </c>
      <c r="AE4007" s="358">
        <f>IF(AE3763,0,$D4007*(1+'General Inputs'!$C$4)^(AE$3906-$K$3906))*'General Inputs'!$C$6</f>
        <v>1783136.8751740248</v>
      </c>
      <c r="AF4007" s="358">
        <f>IF(AF3763,0,$D4007*(1+'General Inputs'!$C$4)^(AF$3906-$K$3906))*'General Inputs'!$C$6</f>
        <v>1818799.6126775055</v>
      </c>
      <c r="AG4007" s="358">
        <f>IF(AG3763,0,$D4007*(1+'General Inputs'!$C$4)^(AG$3906-$K$3906))*'General Inputs'!$C$6</f>
        <v>1855175.6049310556</v>
      </c>
      <c r="AH4007" s="358">
        <f>IF(AH3763,0,$D4007*(1+'General Inputs'!$C$4)^(AH$3906-$K$3906))*'General Inputs'!$C$6</f>
        <v>1892279.1170296762</v>
      </c>
      <c r="AI4007" s="358">
        <f>IF(AI3763,0,$D4007*(1+'General Inputs'!$C$4)^(AI$3906-$K$3906))*'General Inputs'!$C$6</f>
        <v>1930124.6993702701</v>
      </c>
      <c r="AJ4007" s="358">
        <f>IF(AJ3763,0,$D4007*(1+'General Inputs'!$C$4)^(AJ$3906-$K$3906))*'General Inputs'!$C$6</f>
        <v>1968727.1933576753</v>
      </c>
    </row>
    <row r="4008" spans="1:36" x14ac:dyDescent="0.25">
      <c r="A4008" s="353" t="s">
        <v>245</v>
      </c>
      <c r="B4008" s="353" t="s">
        <v>408</v>
      </c>
      <c r="C4008" s="441">
        <f t="shared" si="3410"/>
        <v>6250</v>
      </c>
      <c r="D4008" s="397">
        <v>8000000</v>
      </c>
      <c r="E4008" s="468">
        <f t="shared" ref="E4008:G4008" si="3449">E104</f>
        <v>0</v>
      </c>
      <c r="F4008" s="468">
        <f t="shared" si="3449"/>
        <v>0</v>
      </c>
      <c r="G4008" s="469">
        <f t="shared" si="3449"/>
        <v>0</v>
      </c>
      <c r="H4008" s="397"/>
      <c r="I4008" s="476">
        <f t="shared" si="3412"/>
        <v>22</v>
      </c>
      <c r="J4008" s="476">
        <f t="shared" si="3413"/>
        <v>1</v>
      </c>
      <c r="K4008" s="358">
        <v>0</v>
      </c>
      <c r="L4008" s="358">
        <v>0</v>
      </c>
      <c r="M4008" s="358">
        <v>0</v>
      </c>
      <c r="N4008" s="358">
        <v>0</v>
      </c>
      <c r="O4008" s="358">
        <f>IF(O3764,0,$D4008*(1+'General Inputs'!$C$4)^(O$3906-$K$3906))*'General Inputs'!$C$6</f>
        <v>1298918.5919999999</v>
      </c>
      <c r="P4008" s="358">
        <f>IF(P3764,0,$D4008*(1+'General Inputs'!$C$4)^(P$3906-$K$3906))*'General Inputs'!$C$6</f>
        <v>1324896.9638399999</v>
      </c>
      <c r="Q4008" s="358">
        <f>IF(Q3764,0,$D4008*(1+'General Inputs'!$C$4)^(Q$3906-$K$3906))*'General Inputs'!$C$6</f>
        <v>1351394.9031168001</v>
      </c>
      <c r="R4008" s="358">
        <f>IF(R3764,0,$D4008*(1+'General Inputs'!$C$4)^(R$3906-$K$3906))*'General Inputs'!$C$6</f>
        <v>1378422.8011791357</v>
      </c>
      <c r="S4008" s="358">
        <f>IF(S3764,0,$D4008*(1+'General Inputs'!$C$4)^(S$3906-$K$3906))*'General Inputs'!$C$6</f>
        <v>1405991.2572027186</v>
      </c>
      <c r="T4008" s="358">
        <f>IF(T3764,0,$D4008*(1+'General Inputs'!$C$4)^(T$3906-$K$3906))*'General Inputs'!$C$6</f>
        <v>1434111.082346773</v>
      </c>
      <c r="U4008" s="358">
        <f>IF(U3764,0,$D4008*(1+'General Inputs'!$C$4)^(U$3906-$K$3906))*'General Inputs'!$C$6</f>
        <v>1462793.3039937085</v>
      </c>
      <c r="V4008" s="358">
        <f>IF(V3764,0,$D4008*(1+'General Inputs'!$C$4)^(V$3906-$K$3906))*'General Inputs'!$C$6</f>
        <v>1492049.1700735826</v>
      </c>
      <c r="W4008" s="358">
        <f>IF(W3764,0,$D4008*(1+'General Inputs'!$C$4)^(W$3906-$K$3906))*'General Inputs'!$C$6</f>
        <v>1521890.1534750543</v>
      </c>
      <c r="X4008" s="358">
        <f>IF(X3764,0,$D4008*(1+'General Inputs'!$C$4)^(X$3906-$K$3906))*'General Inputs'!$C$6</f>
        <v>1552327.9565445553</v>
      </c>
      <c r="Y4008" s="358">
        <f>IF(Y3764,0,$D4008*(1+'General Inputs'!$C$4)^(Y$3906-$K$3906))*'General Inputs'!$C$6</f>
        <v>1583374.5156754467</v>
      </c>
      <c r="Z4008" s="358">
        <f>IF(Z3764,0,$D4008*(1+'General Inputs'!$C$4)^(Z$3906-$K$3906))*'General Inputs'!$C$6</f>
        <v>1615042.0059889548</v>
      </c>
      <c r="AA4008" s="358">
        <f>IF(AA3764,0,$D4008*(1+'General Inputs'!$C$4)^(AA$3906-$K$3906))*'General Inputs'!$C$6</f>
        <v>1647342.8461087344</v>
      </c>
      <c r="AB4008" s="358">
        <f>IF(AB3764,0,$D4008*(1+'General Inputs'!$C$4)^(AB$3906-$K$3906))*'General Inputs'!$C$6</f>
        <v>1680289.7030309094</v>
      </c>
      <c r="AC4008" s="358">
        <f>IF(AC3764,0,$D4008*(1+'General Inputs'!$C$4)^(AC$3906-$K$3906))*'General Inputs'!$C$6</f>
        <v>1713895.4970915273</v>
      </c>
      <c r="AD4008" s="358">
        <f>IF(AD3764,0,$D4008*(1+'General Inputs'!$C$4)^(AD$3906-$K$3906))*'General Inputs'!$C$6</f>
        <v>1748173.4070333578</v>
      </c>
      <c r="AE4008" s="358">
        <f>IF(AE3764,0,$D4008*(1+'General Inputs'!$C$4)^(AE$3906-$K$3906))*'General Inputs'!$C$6</f>
        <v>1783136.8751740248</v>
      </c>
      <c r="AF4008" s="358">
        <f>IF(AF3764,0,$D4008*(1+'General Inputs'!$C$4)^(AF$3906-$K$3906))*'General Inputs'!$C$6</f>
        <v>1818799.6126775055</v>
      </c>
      <c r="AG4008" s="358">
        <f>IF(AG3764,0,$D4008*(1+'General Inputs'!$C$4)^(AG$3906-$K$3906))*'General Inputs'!$C$6</f>
        <v>1855175.6049310556</v>
      </c>
      <c r="AH4008" s="358">
        <f>IF(AH3764,0,$D4008*(1+'General Inputs'!$C$4)^(AH$3906-$K$3906))*'General Inputs'!$C$6</f>
        <v>1892279.1170296762</v>
      </c>
      <c r="AI4008" s="358">
        <f>IF(AI3764,0,$D4008*(1+'General Inputs'!$C$4)^(AI$3906-$K$3906))*'General Inputs'!$C$6</f>
        <v>1930124.6993702701</v>
      </c>
      <c r="AJ4008" s="358">
        <f>IF(AJ3764,0,$D4008*(1+'General Inputs'!$C$4)^(AJ$3906-$K$3906))*'General Inputs'!$C$6</f>
        <v>1968727.1933576753</v>
      </c>
    </row>
    <row r="4009" spans="1:36" x14ac:dyDescent="0.25">
      <c r="A4009" s="353" t="s">
        <v>245</v>
      </c>
      <c r="B4009" s="353" t="s">
        <v>362</v>
      </c>
      <c r="C4009" s="441">
        <f t="shared" si="3410"/>
        <v>6250</v>
      </c>
      <c r="D4009" s="397">
        <v>8000000</v>
      </c>
      <c r="E4009" s="468">
        <f t="shared" ref="E4009:G4009" si="3450">E105</f>
        <v>0</v>
      </c>
      <c r="F4009" s="468">
        <f t="shared" si="3450"/>
        <v>0</v>
      </c>
      <c r="G4009" s="469">
        <f t="shared" si="3450"/>
        <v>0</v>
      </c>
      <c r="H4009" s="397"/>
      <c r="I4009" s="476">
        <f t="shared" si="3412"/>
        <v>22</v>
      </c>
      <c r="J4009" s="476">
        <f t="shared" si="3413"/>
        <v>1</v>
      </c>
      <c r="K4009" s="358">
        <v>0</v>
      </c>
      <c r="L4009" s="358">
        <v>0</v>
      </c>
      <c r="M4009" s="358">
        <v>0</v>
      </c>
      <c r="N4009" s="358">
        <v>0</v>
      </c>
      <c r="O4009" s="358">
        <f>IF(O3765,0,$D4009*(1+'General Inputs'!$C$4)^(O$3906-$K$3906))*'General Inputs'!$C$6</f>
        <v>1298918.5919999999</v>
      </c>
      <c r="P4009" s="358">
        <f>IF(P3765,0,$D4009*(1+'General Inputs'!$C$4)^(P$3906-$K$3906))*'General Inputs'!$C$6</f>
        <v>1324896.9638399999</v>
      </c>
      <c r="Q4009" s="358">
        <f>IF(Q3765,0,$D4009*(1+'General Inputs'!$C$4)^(Q$3906-$K$3906))*'General Inputs'!$C$6</f>
        <v>1351394.9031168001</v>
      </c>
      <c r="R4009" s="358">
        <f>IF(R3765,0,$D4009*(1+'General Inputs'!$C$4)^(R$3906-$K$3906))*'General Inputs'!$C$6</f>
        <v>1378422.8011791357</v>
      </c>
      <c r="S4009" s="358">
        <f>IF(S3765,0,$D4009*(1+'General Inputs'!$C$4)^(S$3906-$K$3906))*'General Inputs'!$C$6</f>
        <v>1405991.2572027186</v>
      </c>
      <c r="T4009" s="358">
        <f>IF(T3765,0,$D4009*(1+'General Inputs'!$C$4)^(T$3906-$K$3906))*'General Inputs'!$C$6</f>
        <v>1434111.082346773</v>
      </c>
      <c r="U4009" s="358">
        <f>IF(U3765,0,$D4009*(1+'General Inputs'!$C$4)^(U$3906-$K$3906))*'General Inputs'!$C$6</f>
        <v>1462793.3039937085</v>
      </c>
      <c r="V4009" s="358">
        <f>IF(V3765,0,$D4009*(1+'General Inputs'!$C$4)^(V$3906-$K$3906))*'General Inputs'!$C$6</f>
        <v>1492049.1700735826</v>
      </c>
      <c r="W4009" s="358">
        <f>IF(W3765,0,$D4009*(1+'General Inputs'!$C$4)^(W$3906-$K$3906))*'General Inputs'!$C$6</f>
        <v>1521890.1534750543</v>
      </c>
      <c r="X4009" s="358">
        <f>IF(X3765,0,$D4009*(1+'General Inputs'!$C$4)^(X$3906-$K$3906))*'General Inputs'!$C$6</f>
        <v>1552327.9565445553</v>
      </c>
      <c r="Y4009" s="358">
        <f>IF(Y3765,0,$D4009*(1+'General Inputs'!$C$4)^(Y$3906-$K$3906))*'General Inputs'!$C$6</f>
        <v>1583374.5156754467</v>
      </c>
      <c r="Z4009" s="358">
        <f>IF(Z3765,0,$D4009*(1+'General Inputs'!$C$4)^(Z$3906-$K$3906))*'General Inputs'!$C$6</f>
        <v>1615042.0059889548</v>
      </c>
      <c r="AA4009" s="358">
        <f>IF(AA3765,0,$D4009*(1+'General Inputs'!$C$4)^(AA$3906-$K$3906))*'General Inputs'!$C$6</f>
        <v>1647342.8461087344</v>
      </c>
      <c r="AB4009" s="358">
        <f>IF(AB3765,0,$D4009*(1+'General Inputs'!$C$4)^(AB$3906-$K$3906))*'General Inputs'!$C$6</f>
        <v>1680289.7030309094</v>
      </c>
      <c r="AC4009" s="358">
        <f>IF(AC3765,0,$D4009*(1+'General Inputs'!$C$4)^(AC$3906-$K$3906))*'General Inputs'!$C$6</f>
        <v>1713895.4970915273</v>
      </c>
      <c r="AD4009" s="358">
        <f>IF(AD3765,0,$D4009*(1+'General Inputs'!$C$4)^(AD$3906-$K$3906))*'General Inputs'!$C$6</f>
        <v>1748173.4070333578</v>
      </c>
      <c r="AE4009" s="358">
        <f>IF(AE3765,0,$D4009*(1+'General Inputs'!$C$4)^(AE$3906-$K$3906))*'General Inputs'!$C$6</f>
        <v>1783136.8751740248</v>
      </c>
      <c r="AF4009" s="358">
        <f>IF(AF3765,0,$D4009*(1+'General Inputs'!$C$4)^(AF$3906-$K$3906))*'General Inputs'!$C$6</f>
        <v>1818799.6126775055</v>
      </c>
      <c r="AG4009" s="358">
        <f>IF(AG3765,0,$D4009*(1+'General Inputs'!$C$4)^(AG$3906-$K$3906))*'General Inputs'!$C$6</f>
        <v>1855175.6049310556</v>
      </c>
      <c r="AH4009" s="358">
        <f>IF(AH3765,0,$D4009*(1+'General Inputs'!$C$4)^(AH$3906-$K$3906))*'General Inputs'!$C$6</f>
        <v>1892279.1170296762</v>
      </c>
      <c r="AI4009" s="358">
        <f>IF(AI3765,0,$D4009*(1+'General Inputs'!$C$4)^(AI$3906-$K$3906))*'General Inputs'!$C$6</f>
        <v>1930124.6993702701</v>
      </c>
      <c r="AJ4009" s="358">
        <f>IF(AJ3765,0,$D4009*(1+'General Inputs'!$C$4)^(AJ$3906-$K$3906))*'General Inputs'!$C$6</f>
        <v>1968727.1933576753</v>
      </c>
    </row>
    <row r="4010" spans="1:36" x14ac:dyDescent="0.25">
      <c r="A4010" s="353" t="s">
        <v>412</v>
      </c>
      <c r="B4010" s="353" t="s">
        <v>413</v>
      </c>
      <c r="C4010" s="441">
        <f t="shared" si="3410"/>
        <v>20000</v>
      </c>
      <c r="D4010" s="397">
        <v>8000000</v>
      </c>
      <c r="E4010" s="468">
        <f t="shared" ref="E4010:G4010" si="3451">E106</f>
        <v>0</v>
      </c>
      <c r="F4010" s="468">
        <f t="shared" si="3451"/>
        <v>0</v>
      </c>
      <c r="G4010" s="469">
        <f t="shared" si="3451"/>
        <v>0</v>
      </c>
      <c r="H4010" s="397"/>
      <c r="I4010" s="476">
        <f t="shared" si="3412"/>
        <v>22</v>
      </c>
      <c r="J4010" s="476">
        <f t="shared" si="3413"/>
        <v>1</v>
      </c>
      <c r="K4010" s="358">
        <v>0</v>
      </c>
      <c r="L4010" s="358">
        <v>0</v>
      </c>
      <c r="M4010" s="358">
        <v>0</v>
      </c>
      <c r="N4010" s="358">
        <v>0</v>
      </c>
      <c r="O4010" s="358">
        <f>IF(O3766,0,$D4010*(1+'General Inputs'!$C$4)^(O$3906-$K$3906))*'General Inputs'!$C$6</f>
        <v>1298918.5919999999</v>
      </c>
      <c r="P4010" s="358">
        <f>IF(P3766,0,$D4010*(1+'General Inputs'!$C$4)^(P$3906-$K$3906))*'General Inputs'!$C$6</f>
        <v>1324896.9638399999</v>
      </c>
      <c r="Q4010" s="358">
        <f>IF(Q3766,0,$D4010*(1+'General Inputs'!$C$4)^(Q$3906-$K$3906))*'General Inputs'!$C$6</f>
        <v>1351394.9031168001</v>
      </c>
      <c r="R4010" s="358">
        <f>IF(R3766,0,$D4010*(1+'General Inputs'!$C$4)^(R$3906-$K$3906))*'General Inputs'!$C$6</f>
        <v>1378422.8011791357</v>
      </c>
      <c r="S4010" s="358">
        <f>IF(S3766,0,$D4010*(1+'General Inputs'!$C$4)^(S$3906-$K$3906))*'General Inputs'!$C$6</f>
        <v>1405991.2572027186</v>
      </c>
      <c r="T4010" s="358">
        <f>IF(T3766,0,$D4010*(1+'General Inputs'!$C$4)^(T$3906-$K$3906))*'General Inputs'!$C$6</f>
        <v>1434111.082346773</v>
      </c>
      <c r="U4010" s="358">
        <f>IF(U3766,0,$D4010*(1+'General Inputs'!$C$4)^(U$3906-$K$3906))*'General Inputs'!$C$6</f>
        <v>1462793.3039937085</v>
      </c>
      <c r="V4010" s="358">
        <f>IF(V3766,0,$D4010*(1+'General Inputs'!$C$4)^(V$3906-$K$3906))*'General Inputs'!$C$6</f>
        <v>1492049.1700735826</v>
      </c>
      <c r="W4010" s="358">
        <f>IF(W3766,0,$D4010*(1+'General Inputs'!$C$4)^(W$3906-$K$3906))*'General Inputs'!$C$6</f>
        <v>1521890.1534750543</v>
      </c>
      <c r="X4010" s="358">
        <f>IF(X3766,0,$D4010*(1+'General Inputs'!$C$4)^(X$3906-$K$3906))*'General Inputs'!$C$6</f>
        <v>1552327.9565445553</v>
      </c>
      <c r="Y4010" s="358">
        <f>IF(Y3766,0,$D4010*(1+'General Inputs'!$C$4)^(Y$3906-$K$3906))*'General Inputs'!$C$6</f>
        <v>1583374.5156754467</v>
      </c>
      <c r="Z4010" s="358">
        <f>IF(Z3766,0,$D4010*(1+'General Inputs'!$C$4)^(Z$3906-$K$3906))*'General Inputs'!$C$6</f>
        <v>1615042.0059889548</v>
      </c>
      <c r="AA4010" s="358">
        <f>IF(AA3766,0,$D4010*(1+'General Inputs'!$C$4)^(AA$3906-$K$3906))*'General Inputs'!$C$6</f>
        <v>1647342.8461087344</v>
      </c>
      <c r="AB4010" s="358">
        <f>IF(AB3766,0,$D4010*(1+'General Inputs'!$C$4)^(AB$3906-$K$3906))*'General Inputs'!$C$6</f>
        <v>1680289.7030309094</v>
      </c>
      <c r="AC4010" s="358">
        <f>IF(AC3766,0,$D4010*(1+'General Inputs'!$C$4)^(AC$3906-$K$3906))*'General Inputs'!$C$6</f>
        <v>1713895.4970915273</v>
      </c>
      <c r="AD4010" s="358">
        <f>IF(AD3766,0,$D4010*(1+'General Inputs'!$C$4)^(AD$3906-$K$3906))*'General Inputs'!$C$6</f>
        <v>1748173.4070333578</v>
      </c>
      <c r="AE4010" s="358">
        <f>IF(AE3766,0,$D4010*(1+'General Inputs'!$C$4)^(AE$3906-$K$3906))*'General Inputs'!$C$6</f>
        <v>1783136.8751740248</v>
      </c>
      <c r="AF4010" s="358">
        <f>IF(AF3766,0,$D4010*(1+'General Inputs'!$C$4)^(AF$3906-$K$3906))*'General Inputs'!$C$6</f>
        <v>1818799.6126775055</v>
      </c>
      <c r="AG4010" s="358">
        <f>IF(AG3766,0,$D4010*(1+'General Inputs'!$C$4)^(AG$3906-$K$3906))*'General Inputs'!$C$6</f>
        <v>1855175.6049310556</v>
      </c>
      <c r="AH4010" s="358">
        <f>IF(AH3766,0,$D4010*(1+'General Inputs'!$C$4)^(AH$3906-$K$3906))*'General Inputs'!$C$6</f>
        <v>1892279.1170296762</v>
      </c>
      <c r="AI4010" s="358">
        <f>IF(AI3766,0,$D4010*(1+'General Inputs'!$C$4)^(AI$3906-$K$3906))*'General Inputs'!$C$6</f>
        <v>1930124.6993702701</v>
      </c>
      <c r="AJ4010" s="358">
        <f>IF(AJ3766,0,$D4010*(1+'General Inputs'!$C$4)^(AJ$3906-$K$3906))*'General Inputs'!$C$6</f>
        <v>1968727.1933576753</v>
      </c>
    </row>
    <row r="4011" spans="1:36" x14ac:dyDescent="0.25">
      <c r="A4011" s="353" t="s">
        <v>246</v>
      </c>
      <c r="B4011" s="353" t="s">
        <v>274</v>
      </c>
      <c r="C4011" s="441">
        <f t="shared" si="3410"/>
        <v>40000</v>
      </c>
      <c r="D4011" s="397">
        <v>20000000</v>
      </c>
      <c r="E4011" s="468">
        <f t="shared" ref="E4011:G4011" si="3452">E107</f>
        <v>0</v>
      </c>
      <c r="F4011" s="468">
        <f t="shared" si="3452"/>
        <v>0</v>
      </c>
      <c r="G4011" s="469">
        <f t="shared" si="3452"/>
        <v>0</v>
      </c>
      <c r="H4011" s="397"/>
      <c r="I4011" s="476">
        <f t="shared" si="3412"/>
        <v>22</v>
      </c>
      <c r="J4011" s="476">
        <f t="shared" si="3413"/>
        <v>1</v>
      </c>
      <c r="K4011" s="358">
        <v>0</v>
      </c>
      <c r="L4011" s="358">
        <v>0</v>
      </c>
      <c r="M4011" s="358">
        <v>0</v>
      </c>
      <c r="N4011" s="358">
        <v>0</v>
      </c>
      <c r="O4011" s="358">
        <f>IF(O3767,0,$D4011*(1+'General Inputs'!$C$4)^(O$3906-$K$3906))*'General Inputs'!$C$6</f>
        <v>3247296.48</v>
      </c>
      <c r="P4011" s="358">
        <f>IF(P3767,0,$D4011*(1+'General Inputs'!$C$4)^(P$3906-$K$3906))*'General Inputs'!$C$6</f>
        <v>3312242.4095999999</v>
      </c>
      <c r="Q4011" s="358">
        <f>IF(Q3767,0,$D4011*(1+'General Inputs'!$C$4)^(Q$3906-$K$3906))*'General Inputs'!$C$6</f>
        <v>3378487.2577920002</v>
      </c>
      <c r="R4011" s="358">
        <f>IF(R3767,0,$D4011*(1+'General Inputs'!$C$4)^(R$3906-$K$3906))*'General Inputs'!$C$6</f>
        <v>3446057.0029478394</v>
      </c>
      <c r="S4011" s="358">
        <f>IF(S3767,0,$D4011*(1+'General Inputs'!$C$4)^(S$3906-$K$3906))*'General Inputs'!$C$6</f>
        <v>3514978.1430067965</v>
      </c>
      <c r="T4011" s="358">
        <f>IF(T3767,0,$D4011*(1+'General Inputs'!$C$4)^(T$3906-$K$3906))*'General Inputs'!$C$6</f>
        <v>3585277.7058669324</v>
      </c>
      <c r="U4011" s="358">
        <f>IF(U3767,0,$D4011*(1+'General Inputs'!$C$4)^(U$3906-$K$3906))*'General Inputs'!$C$6</f>
        <v>3656983.2599842711</v>
      </c>
      <c r="V4011" s="358">
        <f>IF(V3767,0,$D4011*(1+'General Inputs'!$C$4)^(V$3906-$K$3906))*'General Inputs'!$C$6</f>
        <v>3730122.925183956</v>
      </c>
      <c r="W4011" s="358">
        <f>IF(W3767,0,$D4011*(1+'General Inputs'!$C$4)^(W$3906-$K$3906))*'General Inputs'!$C$6</f>
        <v>3804725.3836876354</v>
      </c>
      <c r="X4011" s="358">
        <f>IF(X3767,0,$D4011*(1+'General Inputs'!$C$4)^(X$3906-$K$3906))*'General Inputs'!$C$6</f>
        <v>3880819.8913613884</v>
      </c>
      <c r="Y4011" s="358">
        <f>IF(Y3767,0,$D4011*(1+'General Inputs'!$C$4)^(Y$3906-$K$3906))*'General Inputs'!$C$6</f>
        <v>3958436.2891886164</v>
      </c>
      <c r="Z4011" s="358">
        <f>IF(Z3767,0,$D4011*(1+'General Inputs'!$C$4)^(Z$3906-$K$3906))*'General Inputs'!$C$6</f>
        <v>4037605.0149723873</v>
      </c>
      <c r="AA4011" s="358">
        <f>IF(AA3767,0,$D4011*(1+'General Inputs'!$C$4)^(AA$3906-$K$3906))*'General Inputs'!$C$6</f>
        <v>4118357.1152718356</v>
      </c>
      <c r="AB4011" s="358">
        <f>IF(AB3767,0,$D4011*(1+'General Inputs'!$C$4)^(AB$3906-$K$3906))*'General Inputs'!$C$6</f>
        <v>4200724.2575772731</v>
      </c>
      <c r="AC4011" s="358">
        <f>IF(AC3767,0,$D4011*(1+'General Inputs'!$C$4)^(AC$3906-$K$3906))*'General Inputs'!$C$6</f>
        <v>4284738.7427288182</v>
      </c>
      <c r="AD4011" s="358">
        <f>IF(AD3767,0,$D4011*(1+'General Inputs'!$C$4)^(AD$3906-$K$3906))*'General Inputs'!$C$6</f>
        <v>4370433.5175833944</v>
      </c>
      <c r="AE4011" s="358">
        <f>IF(AE3767,0,$D4011*(1+'General Inputs'!$C$4)^(AE$3906-$K$3906))*'General Inputs'!$C$6</f>
        <v>4457842.1879350627</v>
      </c>
      <c r="AF4011" s="358">
        <f>IF(AF3767,0,$D4011*(1+'General Inputs'!$C$4)^(AF$3906-$K$3906))*'General Inputs'!$C$6</f>
        <v>4546999.0316937631</v>
      </c>
      <c r="AG4011" s="358">
        <f>IF(AG3767,0,$D4011*(1+'General Inputs'!$C$4)^(AG$3906-$K$3906))*'General Inputs'!$C$6</f>
        <v>4637939.0123276394</v>
      </c>
      <c r="AH4011" s="358">
        <f>IF(AH3767,0,$D4011*(1+'General Inputs'!$C$4)^(AH$3906-$K$3906))*'General Inputs'!$C$6</f>
        <v>4730697.7925741915</v>
      </c>
      <c r="AI4011" s="358">
        <f>IF(AI3767,0,$D4011*(1+'General Inputs'!$C$4)^(AI$3906-$K$3906))*'General Inputs'!$C$6</f>
        <v>4825311.7484256746</v>
      </c>
      <c r="AJ4011" s="358">
        <f>IF(AJ3767,0,$D4011*(1+'General Inputs'!$C$4)^(AJ$3906-$K$3906))*'General Inputs'!$C$6</f>
        <v>4921817.9833941888</v>
      </c>
    </row>
    <row r="4012" spans="1:36" x14ac:dyDescent="0.25">
      <c r="A4012" s="353" t="s">
        <v>247</v>
      </c>
      <c r="B4012" s="353" t="s">
        <v>269</v>
      </c>
      <c r="C4012" s="441">
        <f t="shared" si="3410"/>
        <v>25000</v>
      </c>
      <c r="D4012" s="397">
        <v>20000000</v>
      </c>
      <c r="E4012" s="468">
        <f t="shared" ref="E4012:G4012" si="3453">E108</f>
        <v>0</v>
      </c>
      <c r="F4012" s="468">
        <f t="shared" si="3453"/>
        <v>0</v>
      </c>
      <c r="G4012" s="469">
        <f t="shared" si="3453"/>
        <v>0</v>
      </c>
      <c r="H4012" s="397"/>
      <c r="I4012" s="476">
        <f t="shared" si="3412"/>
        <v>22</v>
      </c>
      <c r="J4012" s="476">
        <f t="shared" si="3413"/>
        <v>1</v>
      </c>
      <c r="K4012" s="358">
        <v>0</v>
      </c>
      <c r="L4012" s="358">
        <v>0</v>
      </c>
      <c r="M4012" s="358">
        <v>0</v>
      </c>
      <c r="N4012" s="358">
        <v>0</v>
      </c>
      <c r="O4012" s="358">
        <f>IF(O3768,0,$D4012*(1+'General Inputs'!$C$4)^(O$3906-$K$3906))*'General Inputs'!$C$6</f>
        <v>3247296.48</v>
      </c>
      <c r="P4012" s="358">
        <f>IF(P3768,0,$D4012*(1+'General Inputs'!$C$4)^(P$3906-$K$3906))*'General Inputs'!$C$6</f>
        <v>3312242.4095999999</v>
      </c>
      <c r="Q4012" s="358">
        <f>IF(Q3768,0,$D4012*(1+'General Inputs'!$C$4)^(Q$3906-$K$3906))*'General Inputs'!$C$6</f>
        <v>3378487.2577920002</v>
      </c>
      <c r="R4012" s="358">
        <f>IF(R3768,0,$D4012*(1+'General Inputs'!$C$4)^(R$3906-$K$3906))*'General Inputs'!$C$6</f>
        <v>3446057.0029478394</v>
      </c>
      <c r="S4012" s="358">
        <f>IF(S3768,0,$D4012*(1+'General Inputs'!$C$4)^(S$3906-$K$3906))*'General Inputs'!$C$6</f>
        <v>3514978.1430067965</v>
      </c>
      <c r="T4012" s="358">
        <f>IF(T3768,0,$D4012*(1+'General Inputs'!$C$4)^(T$3906-$K$3906))*'General Inputs'!$C$6</f>
        <v>3585277.7058669324</v>
      </c>
      <c r="U4012" s="358">
        <f>IF(U3768,0,$D4012*(1+'General Inputs'!$C$4)^(U$3906-$K$3906))*'General Inputs'!$C$6</f>
        <v>3656983.2599842711</v>
      </c>
      <c r="V4012" s="358">
        <f>IF(V3768,0,$D4012*(1+'General Inputs'!$C$4)^(V$3906-$K$3906))*'General Inputs'!$C$6</f>
        <v>3730122.925183956</v>
      </c>
      <c r="W4012" s="358">
        <f>IF(W3768,0,$D4012*(1+'General Inputs'!$C$4)^(W$3906-$K$3906))*'General Inputs'!$C$6</f>
        <v>3804725.3836876354</v>
      </c>
      <c r="X4012" s="358">
        <f>IF(X3768,0,$D4012*(1+'General Inputs'!$C$4)^(X$3906-$K$3906))*'General Inputs'!$C$6</f>
        <v>3880819.8913613884</v>
      </c>
      <c r="Y4012" s="358">
        <f>IF(Y3768,0,$D4012*(1+'General Inputs'!$C$4)^(Y$3906-$K$3906))*'General Inputs'!$C$6</f>
        <v>3958436.2891886164</v>
      </c>
      <c r="Z4012" s="358">
        <f>IF(Z3768,0,$D4012*(1+'General Inputs'!$C$4)^(Z$3906-$K$3906))*'General Inputs'!$C$6</f>
        <v>4037605.0149723873</v>
      </c>
      <c r="AA4012" s="358">
        <f>IF(AA3768,0,$D4012*(1+'General Inputs'!$C$4)^(AA$3906-$K$3906))*'General Inputs'!$C$6</f>
        <v>4118357.1152718356</v>
      </c>
      <c r="AB4012" s="358">
        <f>IF(AB3768,0,$D4012*(1+'General Inputs'!$C$4)^(AB$3906-$K$3906))*'General Inputs'!$C$6</f>
        <v>4200724.2575772731</v>
      </c>
      <c r="AC4012" s="358">
        <f>IF(AC3768,0,$D4012*(1+'General Inputs'!$C$4)^(AC$3906-$K$3906))*'General Inputs'!$C$6</f>
        <v>4284738.7427288182</v>
      </c>
      <c r="AD4012" s="358">
        <f>IF(AD3768,0,$D4012*(1+'General Inputs'!$C$4)^(AD$3906-$K$3906))*'General Inputs'!$C$6</f>
        <v>4370433.5175833944</v>
      </c>
      <c r="AE4012" s="358">
        <f>IF(AE3768,0,$D4012*(1+'General Inputs'!$C$4)^(AE$3906-$K$3906))*'General Inputs'!$C$6</f>
        <v>4457842.1879350627</v>
      </c>
      <c r="AF4012" s="358">
        <f>IF(AF3768,0,$D4012*(1+'General Inputs'!$C$4)^(AF$3906-$K$3906))*'General Inputs'!$C$6</f>
        <v>4546999.0316937631</v>
      </c>
      <c r="AG4012" s="358">
        <f>IF(AG3768,0,$D4012*(1+'General Inputs'!$C$4)^(AG$3906-$K$3906))*'General Inputs'!$C$6</f>
        <v>4637939.0123276394</v>
      </c>
      <c r="AH4012" s="358">
        <f>IF(AH3768,0,$D4012*(1+'General Inputs'!$C$4)^(AH$3906-$K$3906))*'General Inputs'!$C$6</f>
        <v>4730697.7925741915</v>
      </c>
      <c r="AI4012" s="358">
        <f>IF(AI3768,0,$D4012*(1+'General Inputs'!$C$4)^(AI$3906-$K$3906))*'General Inputs'!$C$6</f>
        <v>4825311.7484256746</v>
      </c>
      <c r="AJ4012" s="358">
        <f>IF(AJ3768,0,$D4012*(1+'General Inputs'!$C$4)^(AJ$3906-$K$3906))*'General Inputs'!$C$6</f>
        <v>4921817.9833941888</v>
      </c>
    </row>
    <row r="4013" spans="1:36" x14ac:dyDescent="0.25">
      <c r="A4013" s="353" t="s">
        <v>247</v>
      </c>
      <c r="B4013" s="353" t="s">
        <v>473</v>
      </c>
      <c r="C4013" s="441">
        <f t="shared" si="3410"/>
        <v>12500</v>
      </c>
      <c r="D4013" s="397">
        <v>8000000</v>
      </c>
      <c r="E4013" s="468">
        <f t="shared" ref="E4013:G4013" si="3454">E109</f>
        <v>0</v>
      </c>
      <c r="F4013" s="468">
        <f t="shared" si="3454"/>
        <v>0</v>
      </c>
      <c r="G4013" s="469">
        <f t="shared" si="3454"/>
        <v>0</v>
      </c>
      <c r="H4013" s="397"/>
      <c r="I4013" s="476">
        <f t="shared" si="3412"/>
        <v>22</v>
      </c>
      <c r="J4013" s="476">
        <f t="shared" si="3413"/>
        <v>1</v>
      </c>
      <c r="K4013" s="358">
        <v>0</v>
      </c>
      <c r="L4013" s="358">
        <v>0</v>
      </c>
      <c r="M4013" s="358">
        <v>0</v>
      </c>
      <c r="N4013" s="358">
        <v>0</v>
      </c>
      <c r="O4013" s="358">
        <f>IF(O3769,0,$D4013*(1+'General Inputs'!$C$4)^(O$3906-$K$3906))*'General Inputs'!$C$6</f>
        <v>1298918.5919999999</v>
      </c>
      <c r="P4013" s="358">
        <f>IF(P3769,0,$D4013*(1+'General Inputs'!$C$4)^(P$3906-$K$3906))*'General Inputs'!$C$6</f>
        <v>1324896.9638399999</v>
      </c>
      <c r="Q4013" s="358">
        <f>IF(Q3769,0,$D4013*(1+'General Inputs'!$C$4)^(Q$3906-$K$3906))*'General Inputs'!$C$6</f>
        <v>1351394.9031168001</v>
      </c>
      <c r="R4013" s="358">
        <f>IF(R3769,0,$D4013*(1+'General Inputs'!$C$4)^(R$3906-$K$3906))*'General Inputs'!$C$6</f>
        <v>1378422.8011791357</v>
      </c>
      <c r="S4013" s="358">
        <f>IF(S3769,0,$D4013*(1+'General Inputs'!$C$4)^(S$3906-$K$3906))*'General Inputs'!$C$6</f>
        <v>1405991.2572027186</v>
      </c>
      <c r="T4013" s="358">
        <f>IF(T3769,0,$D4013*(1+'General Inputs'!$C$4)^(T$3906-$K$3906))*'General Inputs'!$C$6</f>
        <v>1434111.082346773</v>
      </c>
      <c r="U4013" s="358">
        <f>IF(U3769,0,$D4013*(1+'General Inputs'!$C$4)^(U$3906-$K$3906))*'General Inputs'!$C$6</f>
        <v>1462793.3039937085</v>
      </c>
      <c r="V4013" s="358">
        <f>IF(V3769,0,$D4013*(1+'General Inputs'!$C$4)^(V$3906-$K$3906))*'General Inputs'!$C$6</f>
        <v>1492049.1700735826</v>
      </c>
      <c r="W4013" s="358">
        <f>IF(W3769,0,$D4013*(1+'General Inputs'!$C$4)^(W$3906-$K$3906))*'General Inputs'!$C$6</f>
        <v>1521890.1534750543</v>
      </c>
      <c r="X4013" s="358">
        <f>IF(X3769,0,$D4013*(1+'General Inputs'!$C$4)^(X$3906-$K$3906))*'General Inputs'!$C$6</f>
        <v>1552327.9565445553</v>
      </c>
      <c r="Y4013" s="358">
        <f>IF(Y3769,0,$D4013*(1+'General Inputs'!$C$4)^(Y$3906-$K$3906))*'General Inputs'!$C$6</f>
        <v>1583374.5156754467</v>
      </c>
      <c r="Z4013" s="358">
        <f>IF(Z3769,0,$D4013*(1+'General Inputs'!$C$4)^(Z$3906-$K$3906))*'General Inputs'!$C$6</f>
        <v>1615042.0059889548</v>
      </c>
      <c r="AA4013" s="358">
        <f>IF(AA3769,0,$D4013*(1+'General Inputs'!$C$4)^(AA$3906-$K$3906))*'General Inputs'!$C$6</f>
        <v>1647342.8461087344</v>
      </c>
      <c r="AB4013" s="358">
        <f>IF(AB3769,0,$D4013*(1+'General Inputs'!$C$4)^(AB$3906-$K$3906))*'General Inputs'!$C$6</f>
        <v>1680289.7030309094</v>
      </c>
      <c r="AC4013" s="358">
        <f>IF(AC3769,0,$D4013*(1+'General Inputs'!$C$4)^(AC$3906-$K$3906))*'General Inputs'!$C$6</f>
        <v>1713895.4970915273</v>
      </c>
      <c r="AD4013" s="358">
        <f>IF(AD3769,0,$D4013*(1+'General Inputs'!$C$4)^(AD$3906-$K$3906))*'General Inputs'!$C$6</f>
        <v>1748173.4070333578</v>
      </c>
      <c r="AE4013" s="358">
        <f>IF(AE3769,0,$D4013*(1+'General Inputs'!$C$4)^(AE$3906-$K$3906))*'General Inputs'!$C$6</f>
        <v>1783136.8751740248</v>
      </c>
      <c r="AF4013" s="358">
        <f>IF(AF3769,0,$D4013*(1+'General Inputs'!$C$4)^(AF$3906-$K$3906))*'General Inputs'!$C$6</f>
        <v>1818799.6126775055</v>
      </c>
      <c r="AG4013" s="358">
        <f>IF(AG3769,0,$D4013*(1+'General Inputs'!$C$4)^(AG$3906-$K$3906))*'General Inputs'!$C$6</f>
        <v>1855175.6049310556</v>
      </c>
      <c r="AH4013" s="358">
        <f>IF(AH3769,0,$D4013*(1+'General Inputs'!$C$4)^(AH$3906-$K$3906))*'General Inputs'!$C$6</f>
        <v>1892279.1170296762</v>
      </c>
      <c r="AI4013" s="358">
        <f>IF(AI3769,0,$D4013*(1+'General Inputs'!$C$4)^(AI$3906-$K$3906))*'General Inputs'!$C$6</f>
        <v>1930124.6993702701</v>
      </c>
      <c r="AJ4013" s="358">
        <f>IF(AJ3769,0,$D4013*(1+'General Inputs'!$C$4)^(AJ$3906-$K$3906))*'General Inputs'!$C$6</f>
        <v>1968727.1933576753</v>
      </c>
    </row>
    <row r="4014" spans="1:36" x14ac:dyDescent="0.25">
      <c r="A4014" s="353" t="s">
        <v>325</v>
      </c>
      <c r="B4014" s="353" t="s">
        <v>325</v>
      </c>
      <c r="C4014" s="441">
        <f t="shared" si="3410"/>
        <v>20000</v>
      </c>
      <c r="D4014" s="397">
        <v>8000000</v>
      </c>
      <c r="E4014" s="468">
        <f t="shared" ref="E4014:G4014" si="3455">E110</f>
        <v>0</v>
      </c>
      <c r="F4014" s="468">
        <f t="shared" si="3455"/>
        <v>0</v>
      </c>
      <c r="G4014" s="469">
        <f t="shared" si="3455"/>
        <v>0</v>
      </c>
      <c r="H4014" s="397"/>
      <c r="I4014" s="476">
        <f t="shared" si="3412"/>
        <v>22</v>
      </c>
      <c r="J4014" s="476">
        <f t="shared" si="3413"/>
        <v>1</v>
      </c>
      <c r="K4014" s="358">
        <v>0</v>
      </c>
      <c r="L4014" s="358">
        <v>0</v>
      </c>
      <c r="M4014" s="358">
        <v>0</v>
      </c>
      <c r="N4014" s="358">
        <v>0</v>
      </c>
      <c r="O4014" s="358">
        <f>IF(O3770,0,$D4014*(1+'General Inputs'!$C$4)^(O$3906-$K$3906))*'General Inputs'!$C$6</f>
        <v>1298918.5919999999</v>
      </c>
      <c r="P4014" s="358">
        <f>IF(P3770,0,$D4014*(1+'General Inputs'!$C$4)^(P$3906-$K$3906))*'General Inputs'!$C$6</f>
        <v>1324896.9638399999</v>
      </c>
      <c r="Q4014" s="358">
        <f>IF(Q3770,0,$D4014*(1+'General Inputs'!$C$4)^(Q$3906-$K$3906))*'General Inputs'!$C$6</f>
        <v>1351394.9031168001</v>
      </c>
      <c r="R4014" s="358">
        <f>IF(R3770,0,$D4014*(1+'General Inputs'!$C$4)^(R$3906-$K$3906))*'General Inputs'!$C$6</f>
        <v>1378422.8011791357</v>
      </c>
      <c r="S4014" s="358">
        <f>IF(S3770,0,$D4014*(1+'General Inputs'!$C$4)^(S$3906-$K$3906))*'General Inputs'!$C$6</f>
        <v>1405991.2572027186</v>
      </c>
      <c r="T4014" s="358">
        <f>IF(T3770,0,$D4014*(1+'General Inputs'!$C$4)^(T$3906-$K$3906))*'General Inputs'!$C$6</f>
        <v>1434111.082346773</v>
      </c>
      <c r="U4014" s="358">
        <f>IF(U3770,0,$D4014*(1+'General Inputs'!$C$4)^(U$3906-$K$3906))*'General Inputs'!$C$6</f>
        <v>1462793.3039937085</v>
      </c>
      <c r="V4014" s="358">
        <f>IF(V3770,0,$D4014*(1+'General Inputs'!$C$4)^(V$3906-$K$3906))*'General Inputs'!$C$6</f>
        <v>1492049.1700735826</v>
      </c>
      <c r="W4014" s="358">
        <f>IF(W3770,0,$D4014*(1+'General Inputs'!$C$4)^(W$3906-$K$3906))*'General Inputs'!$C$6</f>
        <v>1521890.1534750543</v>
      </c>
      <c r="X4014" s="358">
        <f>IF(X3770,0,$D4014*(1+'General Inputs'!$C$4)^(X$3906-$K$3906))*'General Inputs'!$C$6</f>
        <v>1552327.9565445553</v>
      </c>
      <c r="Y4014" s="358">
        <f>IF(Y3770,0,$D4014*(1+'General Inputs'!$C$4)^(Y$3906-$K$3906))*'General Inputs'!$C$6</f>
        <v>1583374.5156754467</v>
      </c>
      <c r="Z4014" s="358">
        <f>IF(Z3770,0,$D4014*(1+'General Inputs'!$C$4)^(Z$3906-$K$3906))*'General Inputs'!$C$6</f>
        <v>1615042.0059889548</v>
      </c>
      <c r="AA4014" s="358">
        <f>IF(AA3770,0,$D4014*(1+'General Inputs'!$C$4)^(AA$3906-$K$3906))*'General Inputs'!$C$6</f>
        <v>1647342.8461087344</v>
      </c>
      <c r="AB4014" s="358">
        <f>IF(AB3770,0,$D4014*(1+'General Inputs'!$C$4)^(AB$3906-$K$3906))*'General Inputs'!$C$6</f>
        <v>1680289.7030309094</v>
      </c>
      <c r="AC4014" s="358">
        <f>IF(AC3770,0,$D4014*(1+'General Inputs'!$C$4)^(AC$3906-$K$3906))*'General Inputs'!$C$6</f>
        <v>1713895.4970915273</v>
      </c>
      <c r="AD4014" s="358">
        <f>IF(AD3770,0,$D4014*(1+'General Inputs'!$C$4)^(AD$3906-$K$3906))*'General Inputs'!$C$6</f>
        <v>1748173.4070333578</v>
      </c>
      <c r="AE4014" s="358">
        <f>IF(AE3770,0,$D4014*(1+'General Inputs'!$C$4)^(AE$3906-$K$3906))*'General Inputs'!$C$6</f>
        <v>1783136.8751740248</v>
      </c>
      <c r="AF4014" s="358">
        <f>IF(AF3770,0,$D4014*(1+'General Inputs'!$C$4)^(AF$3906-$K$3906))*'General Inputs'!$C$6</f>
        <v>1818799.6126775055</v>
      </c>
      <c r="AG4014" s="358">
        <f>IF(AG3770,0,$D4014*(1+'General Inputs'!$C$4)^(AG$3906-$K$3906))*'General Inputs'!$C$6</f>
        <v>1855175.6049310556</v>
      </c>
      <c r="AH4014" s="358">
        <f>IF(AH3770,0,$D4014*(1+'General Inputs'!$C$4)^(AH$3906-$K$3906))*'General Inputs'!$C$6</f>
        <v>1892279.1170296762</v>
      </c>
      <c r="AI4014" s="358">
        <f>IF(AI3770,0,$D4014*(1+'General Inputs'!$C$4)^(AI$3906-$K$3906))*'General Inputs'!$C$6</f>
        <v>1930124.6993702701</v>
      </c>
      <c r="AJ4014" s="358">
        <f>IF(AJ3770,0,$D4014*(1+'General Inputs'!$C$4)^(AJ$3906-$K$3906))*'General Inputs'!$C$6</f>
        <v>1968727.1933576753</v>
      </c>
    </row>
    <row r="4015" spans="1:36" x14ac:dyDescent="0.25">
      <c r="A4015" s="353" t="s">
        <v>248</v>
      </c>
      <c r="B4015" s="353" t="s">
        <v>297</v>
      </c>
      <c r="C4015" s="441">
        <f t="shared" si="3410"/>
        <v>20000</v>
      </c>
      <c r="D4015" s="397">
        <v>8000000</v>
      </c>
      <c r="E4015" s="468">
        <f t="shared" ref="E4015:G4015" si="3456">E111</f>
        <v>0</v>
      </c>
      <c r="F4015" s="468">
        <f t="shared" si="3456"/>
        <v>0</v>
      </c>
      <c r="G4015" s="469">
        <f t="shared" si="3456"/>
        <v>0</v>
      </c>
      <c r="H4015" s="397"/>
      <c r="I4015" s="476">
        <f t="shared" si="3412"/>
        <v>22</v>
      </c>
      <c r="J4015" s="476">
        <f t="shared" si="3413"/>
        <v>1</v>
      </c>
      <c r="K4015" s="358">
        <v>0</v>
      </c>
      <c r="L4015" s="358">
        <v>0</v>
      </c>
      <c r="M4015" s="358">
        <v>0</v>
      </c>
      <c r="N4015" s="358">
        <v>0</v>
      </c>
      <c r="O4015" s="358">
        <f>IF(O3771,0,$D4015*(1+'General Inputs'!$C$4)^(O$3906-$K$3906))*'General Inputs'!$C$6</f>
        <v>1298918.5919999999</v>
      </c>
      <c r="P4015" s="358">
        <f>IF(P3771,0,$D4015*(1+'General Inputs'!$C$4)^(P$3906-$K$3906))*'General Inputs'!$C$6</f>
        <v>1324896.9638399999</v>
      </c>
      <c r="Q4015" s="358">
        <f>IF(Q3771,0,$D4015*(1+'General Inputs'!$C$4)^(Q$3906-$K$3906))*'General Inputs'!$C$6</f>
        <v>1351394.9031168001</v>
      </c>
      <c r="R4015" s="358">
        <f>IF(R3771,0,$D4015*(1+'General Inputs'!$C$4)^(R$3906-$K$3906))*'General Inputs'!$C$6</f>
        <v>1378422.8011791357</v>
      </c>
      <c r="S4015" s="358">
        <f>IF(S3771,0,$D4015*(1+'General Inputs'!$C$4)^(S$3906-$K$3906))*'General Inputs'!$C$6</f>
        <v>1405991.2572027186</v>
      </c>
      <c r="T4015" s="358">
        <f>IF(T3771,0,$D4015*(1+'General Inputs'!$C$4)^(T$3906-$K$3906))*'General Inputs'!$C$6</f>
        <v>1434111.082346773</v>
      </c>
      <c r="U4015" s="358">
        <f>IF(U3771,0,$D4015*(1+'General Inputs'!$C$4)^(U$3906-$K$3906))*'General Inputs'!$C$6</f>
        <v>1462793.3039937085</v>
      </c>
      <c r="V4015" s="358">
        <f>IF(V3771,0,$D4015*(1+'General Inputs'!$C$4)^(V$3906-$K$3906))*'General Inputs'!$C$6</f>
        <v>1492049.1700735826</v>
      </c>
      <c r="W4015" s="358">
        <f>IF(W3771,0,$D4015*(1+'General Inputs'!$C$4)^(W$3906-$K$3906))*'General Inputs'!$C$6</f>
        <v>1521890.1534750543</v>
      </c>
      <c r="X4015" s="358">
        <f>IF(X3771,0,$D4015*(1+'General Inputs'!$C$4)^(X$3906-$K$3906))*'General Inputs'!$C$6</f>
        <v>1552327.9565445553</v>
      </c>
      <c r="Y4015" s="358">
        <f>IF(Y3771,0,$D4015*(1+'General Inputs'!$C$4)^(Y$3906-$K$3906))*'General Inputs'!$C$6</f>
        <v>1583374.5156754467</v>
      </c>
      <c r="Z4015" s="358">
        <f>IF(Z3771,0,$D4015*(1+'General Inputs'!$C$4)^(Z$3906-$K$3906))*'General Inputs'!$C$6</f>
        <v>1615042.0059889548</v>
      </c>
      <c r="AA4015" s="358">
        <f>IF(AA3771,0,$D4015*(1+'General Inputs'!$C$4)^(AA$3906-$K$3906))*'General Inputs'!$C$6</f>
        <v>1647342.8461087344</v>
      </c>
      <c r="AB4015" s="358">
        <f>IF(AB3771,0,$D4015*(1+'General Inputs'!$C$4)^(AB$3906-$K$3906))*'General Inputs'!$C$6</f>
        <v>1680289.7030309094</v>
      </c>
      <c r="AC4015" s="358">
        <f>IF(AC3771,0,$D4015*(1+'General Inputs'!$C$4)^(AC$3906-$K$3906))*'General Inputs'!$C$6</f>
        <v>1713895.4970915273</v>
      </c>
      <c r="AD4015" s="358">
        <f>IF(AD3771,0,$D4015*(1+'General Inputs'!$C$4)^(AD$3906-$K$3906))*'General Inputs'!$C$6</f>
        <v>1748173.4070333578</v>
      </c>
      <c r="AE4015" s="358">
        <f>IF(AE3771,0,$D4015*(1+'General Inputs'!$C$4)^(AE$3906-$K$3906))*'General Inputs'!$C$6</f>
        <v>1783136.8751740248</v>
      </c>
      <c r="AF4015" s="358">
        <f>IF(AF3771,0,$D4015*(1+'General Inputs'!$C$4)^(AF$3906-$K$3906))*'General Inputs'!$C$6</f>
        <v>1818799.6126775055</v>
      </c>
      <c r="AG4015" s="358">
        <f>IF(AG3771,0,$D4015*(1+'General Inputs'!$C$4)^(AG$3906-$K$3906))*'General Inputs'!$C$6</f>
        <v>1855175.6049310556</v>
      </c>
      <c r="AH4015" s="358">
        <f>IF(AH3771,0,$D4015*(1+'General Inputs'!$C$4)^(AH$3906-$K$3906))*'General Inputs'!$C$6</f>
        <v>1892279.1170296762</v>
      </c>
      <c r="AI4015" s="358">
        <f>IF(AI3771,0,$D4015*(1+'General Inputs'!$C$4)^(AI$3906-$K$3906))*'General Inputs'!$C$6</f>
        <v>1930124.6993702701</v>
      </c>
      <c r="AJ4015" s="358">
        <f>IF(AJ3771,0,$D4015*(1+'General Inputs'!$C$4)^(AJ$3906-$K$3906))*'General Inputs'!$C$6</f>
        <v>1968727.1933576753</v>
      </c>
    </row>
    <row r="4016" spans="1:36" x14ac:dyDescent="0.25">
      <c r="A4016" s="353" t="s">
        <v>248</v>
      </c>
      <c r="B4016" s="353" t="s">
        <v>356</v>
      </c>
      <c r="C4016" s="441">
        <f t="shared" si="3410"/>
        <v>20000</v>
      </c>
      <c r="D4016" s="397">
        <v>8000000</v>
      </c>
      <c r="E4016" s="468">
        <f t="shared" ref="E4016:G4016" si="3457">E112</f>
        <v>0</v>
      </c>
      <c r="F4016" s="468">
        <f t="shared" si="3457"/>
        <v>0</v>
      </c>
      <c r="G4016" s="469">
        <f t="shared" si="3457"/>
        <v>0</v>
      </c>
      <c r="H4016" s="397"/>
      <c r="I4016" s="476">
        <f t="shared" si="3412"/>
        <v>22</v>
      </c>
      <c r="J4016" s="476">
        <f t="shared" si="3413"/>
        <v>1</v>
      </c>
      <c r="K4016" s="358">
        <v>0</v>
      </c>
      <c r="L4016" s="358">
        <v>0</v>
      </c>
      <c r="M4016" s="358">
        <v>0</v>
      </c>
      <c r="N4016" s="358">
        <v>0</v>
      </c>
      <c r="O4016" s="358">
        <f>IF(O3772,0,$D4016*(1+'General Inputs'!$C$4)^(O$3906-$K$3906))*'General Inputs'!$C$6</f>
        <v>1298918.5919999999</v>
      </c>
      <c r="P4016" s="358">
        <f>IF(P3772,0,$D4016*(1+'General Inputs'!$C$4)^(P$3906-$K$3906))*'General Inputs'!$C$6</f>
        <v>1324896.9638399999</v>
      </c>
      <c r="Q4016" s="358">
        <f>IF(Q3772,0,$D4016*(1+'General Inputs'!$C$4)^(Q$3906-$K$3906))*'General Inputs'!$C$6</f>
        <v>1351394.9031168001</v>
      </c>
      <c r="R4016" s="358">
        <f>IF(R3772,0,$D4016*(1+'General Inputs'!$C$4)^(R$3906-$K$3906))*'General Inputs'!$C$6</f>
        <v>1378422.8011791357</v>
      </c>
      <c r="S4016" s="358">
        <f>IF(S3772,0,$D4016*(1+'General Inputs'!$C$4)^(S$3906-$K$3906))*'General Inputs'!$C$6</f>
        <v>1405991.2572027186</v>
      </c>
      <c r="T4016" s="358">
        <f>IF(T3772,0,$D4016*(1+'General Inputs'!$C$4)^(T$3906-$K$3906))*'General Inputs'!$C$6</f>
        <v>1434111.082346773</v>
      </c>
      <c r="U4016" s="358">
        <f>IF(U3772,0,$D4016*(1+'General Inputs'!$C$4)^(U$3906-$K$3906))*'General Inputs'!$C$6</f>
        <v>1462793.3039937085</v>
      </c>
      <c r="V4016" s="358">
        <f>IF(V3772,0,$D4016*(1+'General Inputs'!$C$4)^(V$3906-$K$3906))*'General Inputs'!$C$6</f>
        <v>1492049.1700735826</v>
      </c>
      <c r="W4016" s="358">
        <f>IF(W3772,0,$D4016*(1+'General Inputs'!$C$4)^(W$3906-$K$3906))*'General Inputs'!$C$6</f>
        <v>1521890.1534750543</v>
      </c>
      <c r="X4016" s="358">
        <f>IF(X3772,0,$D4016*(1+'General Inputs'!$C$4)^(X$3906-$K$3906))*'General Inputs'!$C$6</f>
        <v>1552327.9565445553</v>
      </c>
      <c r="Y4016" s="358">
        <f>IF(Y3772,0,$D4016*(1+'General Inputs'!$C$4)^(Y$3906-$K$3906))*'General Inputs'!$C$6</f>
        <v>1583374.5156754467</v>
      </c>
      <c r="Z4016" s="358">
        <f>IF(Z3772,0,$D4016*(1+'General Inputs'!$C$4)^(Z$3906-$K$3906))*'General Inputs'!$C$6</f>
        <v>1615042.0059889548</v>
      </c>
      <c r="AA4016" s="358">
        <f>IF(AA3772,0,$D4016*(1+'General Inputs'!$C$4)^(AA$3906-$K$3906))*'General Inputs'!$C$6</f>
        <v>1647342.8461087344</v>
      </c>
      <c r="AB4016" s="358">
        <f>IF(AB3772,0,$D4016*(1+'General Inputs'!$C$4)^(AB$3906-$K$3906))*'General Inputs'!$C$6</f>
        <v>1680289.7030309094</v>
      </c>
      <c r="AC4016" s="358">
        <f>IF(AC3772,0,$D4016*(1+'General Inputs'!$C$4)^(AC$3906-$K$3906))*'General Inputs'!$C$6</f>
        <v>1713895.4970915273</v>
      </c>
      <c r="AD4016" s="358">
        <f>IF(AD3772,0,$D4016*(1+'General Inputs'!$C$4)^(AD$3906-$K$3906))*'General Inputs'!$C$6</f>
        <v>1748173.4070333578</v>
      </c>
      <c r="AE4016" s="358">
        <f>IF(AE3772,0,$D4016*(1+'General Inputs'!$C$4)^(AE$3906-$K$3906))*'General Inputs'!$C$6</f>
        <v>1783136.8751740248</v>
      </c>
      <c r="AF4016" s="358">
        <f>IF(AF3772,0,$D4016*(1+'General Inputs'!$C$4)^(AF$3906-$K$3906))*'General Inputs'!$C$6</f>
        <v>1818799.6126775055</v>
      </c>
      <c r="AG4016" s="358">
        <f>IF(AG3772,0,$D4016*(1+'General Inputs'!$C$4)^(AG$3906-$K$3906))*'General Inputs'!$C$6</f>
        <v>1855175.6049310556</v>
      </c>
      <c r="AH4016" s="358">
        <f>IF(AH3772,0,$D4016*(1+'General Inputs'!$C$4)^(AH$3906-$K$3906))*'General Inputs'!$C$6</f>
        <v>1892279.1170296762</v>
      </c>
      <c r="AI4016" s="358">
        <f>IF(AI3772,0,$D4016*(1+'General Inputs'!$C$4)^(AI$3906-$K$3906))*'General Inputs'!$C$6</f>
        <v>1930124.6993702701</v>
      </c>
      <c r="AJ4016" s="358">
        <f>IF(AJ3772,0,$D4016*(1+'General Inputs'!$C$4)^(AJ$3906-$K$3906))*'General Inputs'!$C$6</f>
        <v>1968727.1933576753</v>
      </c>
    </row>
    <row r="4017" spans="1:36" x14ac:dyDescent="0.25">
      <c r="A4017" s="353" t="s">
        <v>249</v>
      </c>
      <c r="B4017" s="353" t="s">
        <v>352</v>
      </c>
      <c r="C4017" s="441">
        <f t="shared" si="3410"/>
        <v>20000</v>
      </c>
      <c r="D4017" s="397">
        <v>8000000</v>
      </c>
      <c r="E4017" s="468">
        <f t="shared" ref="E4017:G4017" si="3458">E113</f>
        <v>0</v>
      </c>
      <c r="F4017" s="468">
        <f t="shared" si="3458"/>
        <v>0</v>
      </c>
      <c r="G4017" s="469">
        <f t="shared" si="3458"/>
        <v>0</v>
      </c>
      <c r="H4017" s="397"/>
      <c r="I4017" s="476">
        <f t="shared" si="3412"/>
        <v>22</v>
      </c>
      <c r="J4017" s="476">
        <f t="shared" si="3413"/>
        <v>1</v>
      </c>
      <c r="K4017" s="358">
        <v>0</v>
      </c>
      <c r="L4017" s="358">
        <v>0</v>
      </c>
      <c r="M4017" s="358">
        <v>0</v>
      </c>
      <c r="N4017" s="358">
        <v>0</v>
      </c>
      <c r="O4017" s="358">
        <f>IF(O3773,0,$D4017*(1+'General Inputs'!$C$4)^(O$3906-$K$3906))*'General Inputs'!$C$6</f>
        <v>1298918.5919999999</v>
      </c>
      <c r="P4017" s="358">
        <f>IF(P3773,0,$D4017*(1+'General Inputs'!$C$4)^(P$3906-$K$3906))*'General Inputs'!$C$6</f>
        <v>1324896.9638399999</v>
      </c>
      <c r="Q4017" s="358">
        <f>IF(Q3773,0,$D4017*(1+'General Inputs'!$C$4)^(Q$3906-$K$3906))*'General Inputs'!$C$6</f>
        <v>1351394.9031168001</v>
      </c>
      <c r="R4017" s="358">
        <f>IF(R3773,0,$D4017*(1+'General Inputs'!$C$4)^(R$3906-$K$3906))*'General Inputs'!$C$6</f>
        <v>1378422.8011791357</v>
      </c>
      <c r="S4017" s="358">
        <f>IF(S3773,0,$D4017*(1+'General Inputs'!$C$4)^(S$3906-$K$3906))*'General Inputs'!$C$6</f>
        <v>1405991.2572027186</v>
      </c>
      <c r="T4017" s="358">
        <f>IF(T3773,0,$D4017*(1+'General Inputs'!$C$4)^(T$3906-$K$3906))*'General Inputs'!$C$6</f>
        <v>1434111.082346773</v>
      </c>
      <c r="U4017" s="358">
        <f>IF(U3773,0,$D4017*(1+'General Inputs'!$C$4)^(U$3906-$K$3906))*'General Inputs'!$C$6</f>
        <v>1462793.3039937085</v>
      </c>
      <c r="V4017" s="358">
        <f>IF(V3773,0,$D4017*(1+'General Inputs'!$C$4)^(V$3906-$K$3906))*'General Inputs'!$C$6</f>
        <v>1492049.1700735826</v>
      </c>
      <c r="W4017" s="358">
        <f>IF(W3773,0,$D4017*(1+'General Inputs'!$C$4)^(W$3906-$K$3906))*'General Inputs'!$C$6</f>
        <v>1521890.1534750543</v>
      </c>
      <c r="X4017" s="358">
        <f>IF(X3773,0,$D4017*(1+'General Inputs'!$C$4)^(X$3906-$K$3906))*'General Inputs'!$C$6</f>
        <v>1552327.9565445553</v>
      </c>
      <c r="Y4017" s="358">
        <f>IF(Y3773,0,$D4017*(1+'General Inputs'!$C$4)^(Y$3906-$K$3906))*'General Inputs'!$C$6</f>
        <v>1583374.5156754467</v>
      </c>
      <c r="Z4017" s="358">
        <f>IF(Z3773,0,$D4017*(1+'General Inputs'!$C$4)^(Z$3906-$K$3906))*'General Inputs'!$C$6</f>
        <v>1615042.0059889548</v>
      </c>
      <c r="AA4017" s="358">
        <f>IF(AA3773,0,$D4017*(1+'General Inputs'!$C$4)^(AA$3906-$K$3906))*'General Inputs'!$C$6</f>
        <v>1647342.8461087344</v>
      </c>
      <c r="AB4017" s="358">
        <f>IF(AB3773,0,$D4017*(1+'General Inputs'!$C$4)^(AB$3906-$K$3906))*'General Inputs'!$C$6</f>
        <v>1680289.7030309094</v>
      </c>
      <c r="AC4017" s="358">
        <f>IF(AC3773,0,$D4017*(1+'General Inputs'!$C$4)^(AC$3906-$K$3906))*'General Inputs'!$C$6</f>
        <v>1713895.4970915273</v>
      </c>
      <c r="AD4017" s="358">
        <f>IF(AD3773,0,$D4017*(1+'General Inputs'!$C$4)^(AD$3906-$K$3906))*'General Inputs'!$C$6</f>
        <v>1748173.4070333578</v>
      </c>
      <c r="AE4017" s="358">
        <f>IF(AE3773,0,$D4017*(1+'General Inputs'!$C$4)^(AE$3906-$K$3906))*'General Inputs'!$C$6</f>
        <v>1783136.8751740248</v>
      </c>
      <c r="AF4017" s="358">
        <f>IF(AF3773,0,$D4017*(1+'General Inputs'!$C$4)^(AF$3906-$K$3906))*'General Inputs'!$C$6</f>
        <v>1818799.6126775055</v>
      </c>
      <c r="AG4017" s="358">
        <f>IF(AG3773,0,$D4017*(1+'General Inputs'!$C$4)^(AG$3906-$K$3906))*'General Inputs'!$C$6</f>
        <v>1855175.6049310556</v>
      </c>
      <c r="AH4017" s="358">
        <f>IF(AH3773,0,$D4017*(1+'General Inputs'!$C$4)^(AH$3906-$K$3906))*'General Inputs'!$C$6</f>
        <v>1892279.1170296762</v>
      </c>
      <c r="AI4017" s="358">
        <f>IF(AI3773,0,$D4017*(1+'General Inputs'!$C$4)^(AI$3906-$K$3906))*'General Inputs'!$C$6</f>
        <v>1930124.6993702701</v>
      </c>
      <c r="AJ4017" s="358">
        <f>IF(AJ3773,0,$D4017*(1+'General Inputs'!$C$4)^(AJ$3906-$K$3906))*'General Inputs'!$C$6</f>
        <v>1968727.1933576753</v>
      </c>
    </row>
    <row r="4018" spans="1:36" x14ac:dyDescent="0.25">
      <c r="A4018" s="353" t="s">
        <v>249</v>
      </c>
      <c r="B4018" s="353" t="s">
        <v>525</v>
      </c>
      <c r="C4018" s="441">
        <f t="shared" si="3410"/>
        <v>25000</v>
      </c>
      <c r="D4018" s="397">
        <v>20000000</v>
      </c>
      <c r="E4018" s="468">
        <f t="shared" ref="E4018:G4018" si="3459">E114</f>
        <v>0</v>
      </c>
      <c r="F4018" s="468">
        <f t="shared" si="3459"/>
        <v>0</v>
      </c>
      <c r="G4018" s="469">
        <f t="shared" si="3459"/>
        <v>0</v>
      </c>
      <c r="H4018" s="397"/>
      <c r="I4018" s="476">
        <f t="shared" si="3412"/>
        <v>22</v>
      </c>
      <c r="J4018" s="476">
        <f t="shared" si="3413"/>
        <v>1</v>
      </c>
      <c r="K4018" s="358">
        <v>0</v>
      </c>
      <c r="L4018" s="358">
        <v>0</v>
      </c>
      <c r="M4018" s="358">
        <v>0</v>
      </c>
      <c r="N4018" s="358">
        <v>0</v>
      </c>
      <c r="O4018" s="358">
        <f>IF(O3774,0,$D4018*(1+'General Inputs'!$C$4)^(O$3906-$K$3906))*'General Inputs'!$C$6</f>
        <v>3247296.48</v>
      </c>
      <c r="P4018" s="358">
        <f>IF(P3774,0,$D4018*(1+'General Inputs'!$C$4)^(P$3906-$K$3906))*'General Inputs'!$C$6</f>
        <v>3312242.4095999999</v>
      </c>
      <c r="Q4018" s="358">
        <f>IF(Q3774,0,$D4018*(1+'General Inputs'!$C$4)^(Q$3906-$K$3906))*'General Inputs'!$C$6</f>
        <v>3378487.2577920002</v>
      </c>
      <c r="R4018" s="358">
        <f>IF(R3774,0,$D4018*(1+'General Inputs'!$C$4)^(R$3906-$K$3906))*'General Inputs'!$C$6</f>
        <v>3446057.0029478394</v>
      </c>
      <c r="S4018" s="358">
        <f>IF(S3774,0,$D4018*(1+'General Inputs'!$C$4)^(S$3906-$K$3906))*'General Inputs'!$C$6</f>
        <v>3514978.1430067965</v>
      </c>
      <c r="T4018" s="358">
        <f>IF(T3774,0,$D4018*(1+'General Inputs'!$C$4)^(T$3906-$K$3906))*'General Inputs'!$C$6</f>
        <v>3585277.7058669324</v>
      </c>
      <c r="U4018" s="358">
        <f>IF(U3774,0,$D4018*(1+'General Inputs'!$C$4)^(U$3906-$K$3906))*'General Inputs'!$C$6</f>
        <v>3656983.2599842711</v>
      </c>
      <c r="V4018" s="358">
        <f>IF(V3774,0,$D4018*(1+'General Inputs'!$C$4)^(V$3906-$K$3906))*'General Inputs'!$C$6</f>
        <v>3730122.925183956</v>
      </c>
      <c r="W4018" s="358">
        <f>IF(W3774,0,$D4018*(1+'General Inputs'!$C$4)^(W$3906-$K$3906))*'General Inputs'!$C$6</f>
        <v>3804725.3836876354</v>
      </c>
      <c r="X4018" s="358">
        <f>IF(X3774,0,$D4018*(1+'General Inputs'!$C$4)^(X$3906-$K$3906))*'General Inputs'!$C$6</f>
        <v>3880819.8913613884</v>
      </c>
      <c r="Y4018" s="358">
        <f>IF(Y3774,0,$D4018*(1+'General Inputs'!$C$4)^(Y$3906-$K$3906))*'General Inputs'!$C$6</f>
        <v>3958436.2891886164</v>
      </c>
      <c r="Z4018" s="358">
        <f>IF(Z3774,0,$D4018*(1+'General Inputs'!$C$4)^(Z$3906-$K$3906))*'General Inputs'!$C$6</f>
        <v>4037605.0149723873</v>
      </c>
      <c r="AA4018" s="358">
        <f>IF(AA3774,0,$D4018*(1+'General Inputs'!$C$4)^(AA$3906-$K$3906))*'General Inputs'!$C$6</f>
        <v>4118357.1152718356</v>
      </c>
      <c r="AB4018" s="358">
        <f>IF(AB3774,0,$D4018*(1+'General Inputs'!$C$4)^(AB$3906-$K$3906))*'General Inputs'!$C$6</f>
        <v>4200724.2575772731</v>
      </c>
      <c r="AC4018" s="358">
        <f>IF(AC3774,0,$D4018*(1+'General Inputs'!$C$4)^(AC$3906-$K$3906))*'General Inputs'!$C$6</f>
        <v>4284738.7427288182</v>
      </c>
      <c r="AD4018" s="358">
        <f>IF(AD3774,0,$D4018*(1+'General Inputs'!$C$4)^(AD$3906-$K$3906))*'General Inputs'!$C$6</f>
        <v>4370433.5175833944</v>
      </c>
      <c r="AE4018" s="358">
        <f>IF(AE3774,0,$D4018*(1+'General Inputs'!$C$4)^(AE$3906-$K$3906))*'General Inputs'!$C$6</f>
        <v>4457842.1879350627</v>
      </c>
      <c r="AF4018" s="358">
        <f>IF(AF3774,0,$D4018*(1+'General Inputs'!$C$4)^(AF$3906-$K$3906))*'General Inputs'!$C$6</f>
        <v>4546999.0316937631</v>
      </c>
      <c r="AG4018" s="358">
        <f>IF(AG3774,0,$D4018*(1+'General Inputs'!$C$4)^(AG$3906-$K$3906))*'General Inputs'!$C$6</f>
        <v>4637939.0123276394</v>
      </c>
      <c r="AH4018" s="358">
        <f>IF(AH3774,0,$D4018*(1+'General Inputs'!$C$4)^(AH$3906-$K$3906))*'General Inputs'!$C$6</f>
        <v>4730697.7925741915</v>
      </c>
      <c r="AI4018" s="358">
        <f>IF(AI3774,0,$D4018*(1+'General Inputs'!$C$4)^(AI$3906-$K$3906))*'General Inputs'!$C$6</f>
        <v>4825311.7484256746</v>
      </c>
      <c r="AJ4018" s="358">
        <f>IF(AJ3774,0,$D4018*(1+'General Inputs'!$C$4)^(AJ$3906-$K$3906))*'General Inputs'!$C$6</f>
        <v>4921817.9833941888</v>
      </c>
    </row>
    <row r="4019" spans="1:36" x14ac:dyDescent="0.25">
      <c r="A4019" s="353" t="s">
        <v>533</v>
      </c>
      <c r="B4019" s="353" t="s">
        <v>533</v>
      </c>
      <c r="C4019" s="441">
        <f t="shared" si="3410"/>
        <v>42000</v>
      </c>
      <c r="D4019" s="397">
        <v>20000000</v>
      </c>
      <c r="E4019" s="468">
        <f t="shared" ref="E4019:G4019" si="3460">E115</f>
        <v>0</v>
      </c>
      <c r="F4019" s="468">
        <f t="shared" si="3460"/>
        <v>0</v>
      </c>
      <c r="G4019" s="469">
        <f t="shared" si="3460"/>
        <v>0</v>
      </c>
      <c r="H4019" s="397"/>
      <c r="I4019" s="476">
        <f t="shared" si="3412"/>
        <v>22</v>
      </c>
      <c r="J4019" s="476">
        <f t="shared" si="3413"/>
        <v>1</v>
      </c>
      <c r="K4019" s="358">
        <v>0</v>
      </c>
      <c r="L4019" s="358">
        <v>0</v>
      </c>
      <c r="M4019" s="358">
        <v>0</v>
      </c>
      <c r="N4019" s="358">
        <v>0</v>
      </c>
      <c r="O4019" s="358">
        <f>IF(O3775,0,$D4019*(1+'General Inputs'!$C$4)^(O$3906-$K$3906))*'General Inputs'!$C$6</f>
        <v>3247296.48</v>
      </c>
      <c r="P4019" s="358">
        <f>IF(P3775,0,$D4019*(1+'General Inputs'!$C$4)^(P$3906-$K$3906))*'General Inputs'!$C$6</f>
        <v>3312242.4095999999</v>
      </c>
      <c r="Q4019" s="358">
        <f>IF(Q3775,0,$D4019*(1+'General Inputs'!$C$4)^(Q$3906-$K$3906))*'General Inputs'!$C$6</f>
        <v>3378487.2577920002</v>
      </c>
      <c r="R4019" s="358">
        <f>IF(R3775,0,$D4019*(1+'General Inputs'!$C$4)^(R$3906-$K$3906))*'General Inputs'!$C$6</f>
        <v>3446057.0029478394</v>
      </c>
      <c r="S4019" s="358">
        <f>IF(S3775,0,$D4019*(1+'General Inputs'!$C$4)^(S$3906-$K$3906))*'General Inputs'!$C$6</f>
        <v>3514978.1430067965</v>
      </c>
      <c r="T4019" s="358">
        <f>IF(T3775,0,$D4019*(1+'General Inputs'!$C$4)^(T$3906-$K$3906))*'General Inputs'!$C$6</f>
        <v>3585277.7058669324</v>
      </c>
      <c r="U4019" s="358">
        <f>IF(U3775,0,$D4019*(1+'General Inputs'!$C$4)^(U$3906-$K$3906))*'General Inputs'!$C$6</f>
        <v>3656983.2599842711</v>
      </c>
      <c r="V4019" s="358">
        <f>IF(V3775,0,$D4019*(1+'General Inputs'!$C$4)^(V$3906-$K$3906))*'General Inputs'!$C$6</f>
        <v>3730122.925183956</v>
      </c>
      <c r="W4019" s="358">
        <f>IF(W3775,0,$D4019*(1+'General Inputs'!$C$4)^(W$3906-$K$3906))*'General Inputs'!$C$6</f>
        <v>3804725.3836876354</v>
      </c>
      <c r="X4019" s="358">
        <f>IF(X3775,0,$D4019*(1+'General Inputs'!$C$4)^(X$3906-$K$3906))*'General Inputs'!$C$6</f>
        <v>3880819.8913613884</v>
      </c>
      <c r="Y4019" s="358">
        <f>IF(Y3775,0,$D4019*(1+'General Inputs'!$C$4)^(Y$3906-$K$3906))*'General Inputs'!$C$6</f>
        <v>3958436.2891886164</v>
      </c>
      <c r="Z4019" s="358">
        <f>IF(Z3775,0,$D4019*(1+'General Inputs'!$C$4)^(Z$3906-$K$3906))*'General Inputs'!$C$6</f>
        <v>4037605.0149723873</v>
      </c>
      <c r="AA4019" s="358">
        <f>IF(AA3775,0,$D4019*(1+'General Inputs'!$C$4)^(AA$3906-$K$3906))*'General Inputs'!$C$6</f>
        <v>4118357.1152718356</v>
      </c>
      <c r="AB4019" s="358">
        <f>IF(AB3775,0,$D4019*(1+'General Inputs'!$C$4)^(AB$3906-$K$3906))*'General Inputs'!$C$6</f>
        <v>4200724.2575772731</v>
      </c>
      <c r="AC4019" s="358">
        <f>IF(AC3775,0,$D4019*(1+'General Inputs'!$C$4)^(AC$3906-$K$3906))*'General Inputs'!$C$6</f>
        <v>4284738.7427288182</v>
      </c>
      <c r="AD4019" s="358">
        <f>IF(AD3775,0,$D4019*(1+'General Inputs'!$C$4)^(AD$3906-$K$3906))*'General Inputs'!$C$6</f>
        <v>4370433.5175833944</v>
      </c>
      <c r="AE4019" s="358">
        <f>IF(AE3775,0,$D4019*(1+'General Inputs'!$C$4)^(AE$3906-$K$3906))*'General Inputs'!$C$6</f>
        <v>4457842.1879350627</v>
      </c>
      <c r="AF4019" s="358">
        <f>IF(AF3775,0,$D4019*(1+'General Inputs'!$C$4)^(AF$3906-$K$3906))*'General Inputs'!$C$6</f>
        <v>4546999.0316937631</v>
      </c>
      <c r="AG4019" s="358">
        <f>IF(AG3775,0,$D4019*(1+'General Inputs'!$C$4)^(AG$3906-$K$3906))*'General Inputs'!$C$6</f>
        <v>4637939.0123276394</v>
      </c>
      <c r="AH4019" s="358">
        <f>IF(AH3775,0,$D4019*(1+'General Inputs'!$C$4)^(AH$3906-$K$3906))*'General Inputs'!$C$6</f>
        <v>4730697.7925741915</v>
      </c>
      <c r="AI4019" s="358">
        <f>IF(AI3775,0,$D4019*(1+'General Inputs'!$C$4)^(AI$3906-$K$3906))*'General Inputs'!$C$6</f>
        <v>4825311.7484256746</v>
      </c>
      <c r="AJ4019" s="358">
        <f>IF(AJ3775,0,$D4019*(1+'General Inputs'!$C$4)^(AJ$3906-$K$3906))*'General Inputs'!$C$6</f>
        <v>4921817.9833941888</v>
      </c>
    </row>
    <row r="4020" spans="1:36" x14ac:dyDescent="0.25">
      <c r="A4020" s="353" t="s">
        <v>316</v>
      </c>
      <c r="B4020" s="353" t="s">
        <v>316</v>
      </c>
      <c r="C4020" s="441">
        <f t="shared" si="3410"/>
        <v>20000</v>
      </c>
      <c r="D4020" s="397">
        <v>8000000</v>
      </c>
      <c r="E4020" s="468">
        <f t="shared" ref="E4020:G4020" si="3461">E116</f>
        <v>0</v>
      </c>
      <c r="F4020" s="468">
        <f t="shared" si="3461"/>
        <v>0</v>
      </c>
      <c r="G4020" s="469">
        <f t="shared" si="3461"/>
        <v>0</v>
      </c>
      <c r="H4020" s="397"/>
      <c r="I4020" s="476">
        <f t="shared" si="3412"/>
        <v>22</v>
      </c>
      <c r="J4020" s="476">
        <f t="shared" si="3413"/>
        <v>1</v>
      </c>
      <c r="K4020" s="358">
        <v>0</v>
      </c>
      <c r="L4020" s="358">
        <v>0</v>
      </c>
      <c r="M4020" s="358">
        <v>0</v>
      </c>
      <c r="N4020" s="358">
        <v>0</v>
      </c>
      <c r="O4020" s="358">
        <f>IF(O3776,0,$D4020*(1+'General Inputs'!$C$4)^(O$3906-$K$3906))*'General Inputs'!$C$6</f>
        <v>1298918.5919999999</v>
      </c>
      <c r="P4020" s="358">
        <f>IF(P3776,0,$D4020*(1+'General Inputs'!$C$4)^(P$3906-$K$3906))*'General Inputs'!$C$6</f>
        <v>1324896.9638399999</v>
      </c>
      <c r="Q4020" s="358">
        <f>IF(Q3776,0,$D4020*(1+'General Inputs'!$C$4)^(Q$3906-$K$3906))*'General Inputs'!$C$6</f>
        <v>1351394.9031168001</v>
      </c>
      <c r="R4020" s="358">
        <f>IF(R3776,0,$D4020*(1+'General Inputs'!$C$4)^(R$3906-$K$3906))*'General Inputs'!$C$6</f>
        <v>1378422.8011791357</v>
      </c>
      <c r="S4020" s="358">
        <f>IF(S3776,0,$D4020*(1+'General Inputs'!$C$4)^(S$3906-$K$3906))*'General Inputs'!$C$6</f>
        <v>1405991.2572027186</v>
      </c>
      <c r="T4020" s="358">
        <f>IF(T3776,0,$D4020*(1+'General Inputs'!$C$4)^(T$3906-$K$3906))*'General Inputs'!$C$6</f>
        <v>1434111.082346773</v>
      </c>
      <c r="U4020" s="358">
        <f>IF(U3776,0,$D4020*(1+'General Inputs'!$C$4)^(U$3906-$K$3906))*'General Inputs'!$C$6</f>
        <v>1462793.3039937085</v>
      </c>
      <c r="V4020" s="358">
        <f>IF(V3776,0,$D4020*(1+'General Inputs'!$C$4)^(V$3906-$K$3906))*'General Inputs'!$C$6</f>
        <v>1492049.1700735826</v>
      </c>
      <c r="W4020" s="358">
        <f>IF(W3776,0,$D4020*(1+'General Inputs'!$C$4)^(W$3906-$K$3906))*'General Inputs'!$C$6</f>
        <v>1521890.1534750543</v>
      </c>
      <c r="X4020" s="358">
        <f>IF(X3776,0,$D4020*(1+'General Inputs'!$C$4)^(X$3906-$K$3906))*'General Inputs'!$C$6</f>
        <v>1552327.9565445553</v>
      </c>
      <c r="Y4020" s="358">
        <f>IF(Y3776,0,$D4020*(1+'General Inputs'!$C$4)^(Y$3906-$K$3906))*'General Inputs'!$C$6</f>
        <v>1583374.5156754467</v>
      </c>
      <c r="Z4020" s="358">
        <f>IF(Z3776,0,$D4020*(1+'General Inputs'!$C$4)^(Z$3906-$K$3906))*'General Inputs'!$C$6</f>
        <v>1615042.0059889548</v>
      </c>
      <c r="AA4020" s="358">
        <f>IF(AA3776,0,$D4020*(1+'General Inputs'!$C$4)^(AA$3906-$K$3906))*'General Inputs'!$C$6</f>
        <v>1647342.8461087344</v>
      </c>
      <c r="AB4020" s="358">
        <f>IF(AB3776,0,$D4020*(1+'General Inputs'!$C$4)^(AB$3906-$K$3906))*'General Inputs'!$C$6</f>
        <v>1680289.7030309094</v>
      </c>
      <c r="AC4020" s="358">
        <f>IF(AC3776,0,$D4020*(1+'General Inputs'!$C$4)^(AC$3906-$K$3906))*'General Inputs'!$C$6</f>
        <v>1713895.4970915273</v>
      </c>
      <c r="AD4020" s="358">
        <f>IF(AD3776,0,$D4020*(1+'General Inputs'!$C$4)^(AD$3906-$K$3906))*'General Inputs'!$C$6</f>
        <v>1748173.4070333578</v>
      </c>
      <c r="AE4020" s="358">
        <f>IF(AE3776,0,$D4020*(1+'General Inputs'!$C$4)^(AE$3906-$K$3906))*'General Inputs'!$C$6</f>
        <v>1783136.8751740248</v>
      </c>
      <c r="AF4020" s="358">
        <f>IF(AF3776,0,$D4020*(1+'General Inputs'!$C$4)^(AF$3906-$K$3906))*'General Inputs'!$C$6</f>
        <v>1818799.6126775055</v>
      </c>
      <c r="AG4020" s="358">
        <f>IF(AG3776,0,$D4020*(1+'General Inputs'!$C$4)^(AG$3906-$K$3906))*'General Inputs'!$C$6</f>
        <v>1855175.6049310556</v>
      </c>
      <c r="AH4020" s="358">
        <f>IF(AH3776,0,$D4020*(1+'General Inputs'!$C$4)^(AH$3906-$K$3906))*'General Inputs'!$C$6</f>
        <v>1892279.1170296762</v>
      </c>
      <c r="AI4020" s="358">
        <f>IF(AI3776,0,$D4020*(1+'General Inputs'!$C$4)^(AI$3906-$K$3906))*'General Inputs'!$C$6</f>
        <v>1930124.6993702701</v>
      </c>
      <c r="AJ4020" s="358">
        <f>IF(AJ3776,0,$D4020*(1+'General Inputs'!$C$4)^(AJ$3906-$K$3906))*'General Inputs'!$C$6</f>
        <v>1968727.1933576753</v>
      </c>
    </row>
    <row r="4021" spans="1:36" x14ac:dyDescent="0.25">
      <c r="A4021" s="353" t="s">
        <v>369</v>
      </c>
      <c r="B4021" s="353" t="s">
        <v>370</v>
      </c>
      <c r="C4021" s="441">
        <f t="shared" si="3410"/>
        <v>1800</v>
      </c>
      <c r="D4021" s="397">
        <v>1750000</v>
      </c>
      <c r="E4021" s="468">
        <f t="shared" ref="E4021:G4021" si="3462">E117</f>
        <v>0</v>
      </c>
      <c r="F4021" s="468">
        <f t="shared" si="3462"/>
        <v>0</v>
      </c>
      <c r="G4021" s="469">
        <f t="shared" si="3462"/>
        <v>0</v>
      </c>
      <c r="H4021" s="397"/>
      <c r="I4021" s="476">
        <f t="shared" si="3412"/>
        <v>22</v>
      </c>
      <c r="J4021" s="476">
        <f t="shared" si="3413"/>
        <v>1</v>
      </c>
      <c r="K4021" s="358">
        <v>0</v>
      </c>
      <c r="L4021" s="358">
        <v>0</v>
      </c>
      <c r="M4021" s="358">
        <v>0</v>
      </c>
      <c r="N4021" s="358">
        <v>0</v>
      </c>
      <c r="O4021" s="358">
        <f>IF(O3777,0,$D4021*(1+'General Inputs'!$C$4)^(O$3906-$K$3906))*'General Inputs'!$C$6</f>
        <v>284138.44199999998</v>
      </c>
      <c r="P4021" s="358">
        <f>IF(P3777,0,$D4021*(1+'General Inputs'!$C$4)^(P$3906-$K$3906))*'General Inputs'!$C$6</f>
        <v>289821.21083999996</v>
      </c>
      <c r="Q4021" s="358">
        <f>IF(Q3777,0,$D4021*(1+'General Inputs'!$C$4)^(Q$3906-$K$3906))*'General Inputs'!$C$6</f>
        <v>295617.63505679998</v>
      </c>
      <c r="R4021" s="358">
        <f>IF(R3777,0,$D4021*(1+'General Inputs'!$C$4)^(R$3906-$K$3906))*'General Inputs'!$C$6</f>
        <v>301529.98775793595</v>
      </c>
      <c r="S4021" s="358">
        <f>IF(S3777,0,$D4021*(1+'General Inputs'!$C$4)^(S$3906-$K$3906))*'General Inputs'!$C$6</f>
        <v>307560.58751309471</v>
      </c>
      <c r="T4021" s="358">
        <f>IF(T3777,0,$D4021*(1+'General Inputs'!$C$4)^(T$3906-$K$3906))*'General Inputs'!$C$6</f>
        <v>313711.79926335654</v>
      </c>
      <c r="U4021" s="358">
        <f>IF(U3777,0,$D4021*(1+'General Inputs'!$C$4)^(U$3906-$K$3906))*'General Inputs'!$C$6</f>
        <v>319986.03524862375</v>
      </c>
      <c r="V4021" s="358">
        <f>IF(V3777,0,$D4021*(1+'General Inputs'!$C$4)^(V$3906-$K$3906))*'General Inputs'!$C$6</f>
        <v>326385.75595359615</v>
      </c>
      <c r="W4021" s="358">
        <f>IF(W3777,0,$D4021*(1+'General Inputs'!$C$4)^(W$3906-$K$3906))*'General Inputs'!$C$6</f>
        <v>332913.47107266809</v>
      </c>
      <c r="X4021" s="358">
        <f>IF(X3777,0,$D4021*(1+'General Inputs'!$C$4)^(X$3906-$K$3906))*'General Inputs'!$C$6</f>
        <v>339571.74049412145</v>
      </c>
      <c r="Y4021" s="358">
        <f>IF(Y3777,0,$D4021*(1+'General Inputs'!$C$4)^(Y$3906-$K$3906))*'General Inputs'!$C$6</f>
        <v>346363.17530400393</v>
      </c>
      <c r="Z4021" s="358">
        <f>IF(Z3777,0,$D4021*(1+'General Inputs'!$C$4)^(Z$3906-$K$3906))*'General Inputs'!$C$6</f>
        <v>353290.43881008396</v>
      </c>
      <c r="AA4021" s="358">
        <f>IF(AA3777,0,$D4021*(1+'General Inputs'!$C$4)^(AA$3906-$K$3906))*'General Inputs'!$C$6</f>
        <v>360356.2475862857</v>
      </c>
      <c r="AB4021" s="358">
        <f>IF(AB3777,0,$D4021*(1+'General Inputs'!$C$4)^(AB$3906-$K$3906))*'General Inputs'!$C$6</f>
        <v>367563.37253801135</v>
      </c>
      <c r="AC4021" s="358">
        <f>IF(AC3777,0,$D4021*(1+'General Inputs'!$C$4)^(AC$3906-$K$3906))*'General Inputs'!$C$6</f>
        <v>374914.63998877158</v>
      </c>
      <c r="AD4021" s="358">
        <f>IF(AD3777,0,$D4021*(1+'General Inputs'!$C$4)^(AD$3906-$K$3906))*'General Inputs'!$C$6</f>
        <v>382412.93278854695</v>
      </c>
      <c r="AE4021" s="358">
        <f>IF(AE3777,0,$D4021*(1+'General Inputs'!$C$4)^(AE$3906-$K$3906))*'General Inputs'!$C$6</f>
        <v>390061.19144431798</v>
      </c>
      <c r="AF4021" s="358">
        <f>IF(AF3777,0,$D4021*(1+'General Inputs'!$C$4)^(AF$3906-$K$3906))*'General Inputs'!$C$6</f>
        <v>397862.41527320427</v>
      </c>
      <c r="AG4021" s="358">
        <f>IF(AG3777,0,$D4021*(1+'General Inputs'!$C$4)^(AG$3906-$K$3906))*'General Inputs'!$C$6</f>
        <v>405819.66357866843</v>
      </c>
      <c r="AH4021" s="358">
        <f>IF(AH3777,0,$D4021*(1+'General Inputs'!$C$4)^(AH$3906-$K$3906))*'General Inputs'!$C$6</f>
        <v>413936.05685024173</v>
      </c>
      <c r="AI4021" s="358">
        <f>IF(AI3777,0,$D4021*(1+'General Inputs'!$C$4)^(AI$3906-$K$3906))*'General Inputs'!$C$6</f>
        <v>422214.77798724658</v>
      </c>
      <c r="AJ4021" s="358">
        <f>IF(AJ3777,0,$D4021*(1+'General Inputs'!$C$4)^(AJ$3906-$K$3906))*'General Inputs'!$C$6</f>
        <v>430659.07354699151</v>
      </c>
    </row>
    <row r="4022" spans="1:36" x14ac:dyDescent="0.25">
      <c r="A4022" s="353" t="s">
        <v>508</v>
      </c>
      <c r="B4022" s="353" t="s">
        <v>509</v>
      </c>
      <c r="C4022" s="441">
        <f t="shared" si="3410"/>
        <v>5000</v>
      </c>
      <c r="D4022" s="397">
        <v>1750000</v>
      </c>
      <c r="E4022" s="468">
        <f t="shared" ref="E4022:G4022" si="3463">E118</f>
        <v>0</v>
      </c>
      <c r="F4022" s="468">
        <f t="shared" si="3463"/>
        <v>0</v>
      </c>
      <c r="G4022" s="469">
        <f t="shared" si="3463"/>
        <v>0</v>
      </c>
      <c r="H4022" s="397"/>
      <c r="I4022" s="476">
        <f t="shared" si="3412"/>
        <v>22</v>
      </c>
      <c r="J4022" s="476">
        <f t="shared" si="3413"/>
        <v>1</v>
      </c>
      <c r="K4022" s="358">
        <v>0</v>
      </c>
      <c r="L4022" s="358">
        <v>0</v>
      </c>
      <c r="M4022" s="358">
        <v>0</v>
      </c>
      <c r="N4022" s="358">
        <v>0</v>
      </c>
      <c r="O4022" s="358">
        <f>IF(O3778,0,$D4022*(1+'General Inputs'!$C$4)^(O$3906-$K$3906))*'General Inputs'!$C$6</f>
        <v>284138.44199999998</v>
      </c>
      <c r="P4022" s="358">
        <f>IF(P3778,0,$D4022*(1+'General Inputs'!$C$4)^(P$3906-$K$3906))*'General Inputs'!$C$6</f>
        <v>289821.21083999996</v>
      </c>
      <c r="Q4022" s="358">
        <f>IF(Q3778,0,$D4022*(1+'General Inputs'!$C$4)^(Q$3906-$K$3906))*'General Inputs'!$C$6</f>
        <v>295617.63505679998</v>
      </c>
      <c r="R4022" s="358">
        <f>IF(R3778,0,$D4022*(1+'General Inputs'!$C$4)^(R$3906-$K$3906))*'General Inputs'!$C$6</f>
        <v>301529.98775793595</v>
      </c>
      <c r="S4022" s="358">
        <f>IF(S3778,0,$D4022*(1+'General Inputs'!$C$4)^(S$3906-$K$3906))*'General Inputs'!$C$6</f>
        <v>307560.58751309471</v>
      </c>
      <c r="T4022" s="358">
        <f>IF(T3778,0,$D4022*(1+'General Inputs'!$C$4)^(T$3906-$K$3906))*'General Inputs'!$C$6</f>
        <v>313711.79926335654</v>
      </c>
      <c r="U4022" s="358">
        <f>IF(U3778,0,$D4022*(1+'General Inputs'!$C$4)^(U$3906-$K$3906))*'General Inputs'!$C$6</f>
        <v>319986.03524862375</v>
      </c>
      <c r="V4022" s="358">
        <f>IF(V3778,0,$D4022*(1+'General Inputs'!$C$4)^(V$3906-$K$3906))*'General Inputs'!$C$6</f>
        <v>326385.75595359615</v>
      </c>
      <c r="W4022" s="358">
        <f>IF(W3778,0,$D4022*(1+'General Inputs'!$C$4)^(W$3906-$K$3906))*'General Inputs'!$C$6</f>
        <v>332913.47107266809</v>
      </c>
      <c r="X4022" s="358">
        <f>IF(X3778,0,$D4022*(1+'General Inputs'!$C$4)^(X$3906-$K$3906))*'General Inputs'!$C$6</f>
        <v>339571.74049412145</v>
      </c>
      <c r="Y4022" s="358">
        <f>IF(Y3778,0,$D4022*(1+'General Inputs'!$C$4)^(Y$3906-$K$3906))*'General Inputs'!$C$6</f>
        <v>346363.17530400393</v>
      </c>
      <c r="Z4022" s="358">
        <f>IF(Z3778,0,$D4022*(1+'General Inputs'!$C$4)^(Z$3906-$K$3906))*'General Inputs'!$C$6</f>
        <v>353290.43881008396</v>
      </c>
      <c r="AA4022" s="358">
        <f>IF(AA3778,0,$D4022*(1+'General Inputs'!$C$4)^(AA$3906-$K$3906))*'General Inputs'!$C$6</f>
        <v>360356.2475862857</v>
      </c>
      <c r="AB4022" s="358">
        <f>IF(AB3778,0,$D4022*(1+'General Inputs'!$C$4)^(AB$3906-$K$3906))*'General Inputs'!$C$6</f>
        <v>367563.37253801135</v>
      </c>
      <c r="AC4022" s="358">
        <f>IF(AC3778,0,$D4022*(1+'General Inputs'!$C$4)^(AC$3906-$K$3906))*'General Inputs'!$C$6</f>
        <v>374914.63998877158</v>
      </c>
      <c r="AD4022" s="358">
        <f>IF(AD3778,0,$D4022*(1+'General Inputs'!$C$4)^(AD$3906-$K$3906))*'General Inputs'!$C$6</f>
        <v>382412.93278854695</v>
      </c>
      <c r="AE4022" s="358">
        <f>IF(AE3778,0,$D4022*(1+'General Inputs'!$C$4)^(AE$3906-$K$3906))*'General Inputs'!$C$6</f>
        <v>390061.19144431798</v>
      </c>
      <c r="AF4022" s="358">
        <f>IF(AF3778,0,$D4022*(1+'General Inputs'!$C$4)^(AF$3906-$K$3906))*'General Inputs'!$C$6</f>
        <v>397862.41527320427</v>
      </c>
      <c r="AG4022" s="358">
        <f>IF(AG3778,0,$D4022*(1+'General Inputs'!$C$4)^(AG$3906-$K$3906))*'General Inputs'!$C$6</f>
        <v>405819.66357866843</v>
      </c>
      <c r="AH4022" s="358">
        <f>IF(AH3778,0,$D4022*(1+'General Inputs'!$C$4)^(AH$3906-$K$3906))*'General Inputs'!$C$6</f>
        <v>413936.05685024173</v>
      </c>
      <c r="AI4022" s="358">
        <f>IF(AI3778,0,$D4022*(1+'General Inputs'!$C$4)^(AI$3906-$K$3906))*'General Inputs'!$C$6</f>
        <v>422214.77798724658</v>
      </c>
      <c r="AJ4022" s="358">
        <f>IF(AJ3778,0,$D4022*(1+'General Inputs'!$C$4)^(AJ$3906-$K$3906))*'General Inputs'!$C$6</f>
        <v>430659.07354699151</v>
      </c>
    </row>
    <row r="4023" spans="1:36" x14ac:dyDescent="0.25">
      <c r="A4023" s="353" t="s">
        <v>250</v>
      </c>
      <c r="B4023" s="353" t="s">
        <v>403</v>
      </c>
      <c r="C4023" s="441">
        <f t="shared" si="3410"/>
        <v>20000</v>
      </c>
      <c r="D4023" s="397">
        <v>8000000</v>
      </c>
      <c r="E4023" s="468">
        <f t="shared" ref="E4023:G4023" si="3464">E119</f>
        <v>0</v>
      </c>
      <c r="F4023" s="468">
        <f t="shared" si="3464"/>
        <v>0</v>
      </c>
      <c r="G4023" s="469">
        <f t="shared" si="3464"/>
        <v>0</v>
      </c>
      <c r="H4023" s="397"/>
      <c r="I4023" s="476">
        <f t="shared" si="3412"/>
        <v>22</v>
      </c>
      <c r="J4023" s="476">
        <f t="shared" si="3413"/>
        <v>1</v>
      </c>
      <c r="K4023" s="358">
        <v>0</v>
      </c>
      <c r="L4023" s="358">
        <v>0</v>
      </c>
      <c r="M4023" s="358">
        <v>0</v>
      </c>
      <c r="N4023" s="358">
        <v>0</v>
      </c>
      <c r="O4023" s="358">
        <f>IF(O3779,0,$D4023*(1+'General Inputs'!$C$4)^(O$3906-$K$3906))*'General Inputs'!$C$6</f>
        <v>1298918.5919999999</v>
      </c>
      <c r="P4023" s="358">
        <f>IF(P3779,0,$D4023*(1+'General Inputs'!$C$4)^(P$3906-$K$3906))*'General Inputs'!$C$6</f>
        <v>1324896.9638399999</v>
      </c>
      <c r="Q4023" s="358">
        <f>IF(Q3779,0,$D4023*(1+'General Inputs'!$C$4)^(Q$3906-$K$3906))*'General Inputs'!$C$6</f>
        <v>1351394.9031168001</v>
      </c>
      <c r="R4023" s="358">
        <f>IF(R3779,0,$D4023*(1+'General Inputs'!$C$4)^(R$3906-$K$3906))*'General Inputs'!$C$6</f>
        <v>1378422.8011791357</v>
      </c>
      <c r="S4023" s="358">
        <f>IF(S3779,0,$D4023*(1+'General Inputs'!$C$4)^(S$3906-$K$3906))*'General Inputs'!$C$6</f>
        <v>1405991.2572027186</v>
      </c>
      <c r="T4023" s="358">
        <f>IF(T3779,0,$D4023*(1+'General Inputs'!$C$4)^(T$3906-$K$3906))*'General Inputs'!$C$6</f>
        <v>1434111.082346773</v>
      </c>
      <c r="U4023" s="358">
        <f>IF(U3779,0,$D4023*(1+'General Inputs'!$C$4)^(U$3906-$K$3906))*'General Inputs'!$C$6</f>
        <v>1462793.3039937085</v>
      </c>
      <c r="V4023" s="358">
        <f>IF(V3779,0,$D4023*(1+'General Inputs'!$C$4)^(V$3906-$K$3906))*'General Inputs'!$C$6</f>
        <v>1492049.1700735826</v>
      </c>
      <c r="W4023" s="358">
        <f>IF(W3779,0,$D4023*(1+'General Inputs'!$C$4)^(W$3906-$K$3906))*'General Inputs'!$C$6</f>
        <v>1521890.1534750543</v>
      </c>
      <c r="X4023" s="358">
        <f>IF(X3779,0,$D4023*(1+'General Inputs'!$C$4)^(X$3906-$K$3906))*'General Inputs'!$C$6</f>
        <v>1552327.9565445553</v>
      </c>
      <c r="Y4023" s="358">
        <f>IF(Y3779,0,$D4023*(1+'General Inputs'!$C$4)^(Y$3906-$K$3906))*'General Inputs'!$C$6</f>
        <v>1583374.5156754467</v>
      </c>
      <c r="Z4023" s="358">
        <f>IF(Z3779,0,$D4023*(1+'General Inputs'!$C$4)^(Z$3906-$K$3906))*'General Inputs'!$C$6</f>
        <v>1615042.0059889548</v>
      </c>
      <c r="AA4023" s="358">
        <f>IF(AA3779,0,$D4023*(1+'General Inputs'!$C$4)^(AA$3906-$K$3906))*'General Inputs'!$C$6</f>
        <v>1647342.8461087344</v>
      </c>
      <c r="AB4023" s="358">
        <f>IF(AB3779,0,$D4023*(1+'General Inputs'!$C$4)^(AB$3906-$K$3906))*'General Inputs'!$C$6</f>
        <v>1680289.7030309094</v>
      </c>
      <c r="AC4023" s="358">
        <f>IF(AC3779,0,$D4023*(1+'General Inputs'!$C$4)^(AC$3906-$K$3906))*'General Inputs'!$C$6</f>
        <v>1713895.4970915273</v>
      </c>
      <c r="AD4023" s="358">
        <f>IF(AD3779,0,$D4023*(1+'General Inputs'!$C$4)^(AD$3906-$K$3906))*'General Inputs'!$C$6</f>
        <v>1748173.4070333578</v>
      </c>
      <c r="AE4023" s="358">
        <f>IF(AE3779,0,$D4023*(1+'General Inputs'!$C$4)^(AE$3906-$K$3906))*'General Inputs'!$C$6</f>
        <v>1783136.8751740248</v>
      </c>
      <c r="AF4023" s="358">
        <f>IF(AF3779,0,$D4023*(1+'General Inputs'!$C$4)^(AF$3906-$K$3906))*'General Inputs'!$C$6</f>
        <v>1818799.6126775055</v>
      </c>
      <c r="AG4023" s="358">
        <f>IF(AG3779,0,$D4023*(1+'General Inputs'!$C$4)^(AG$3906-$K$3906))*'General Inputs'!$C$6</f>
        <v>1855175.6049310556</v>
      </c>
      <c r="AH4023" s="358">
        <f>IF(AH3779,0,$D4023*(1+'General Inputs'!$C$4)^(AH$3906-$K$3906))*'General Inputs'!$C$6</f>
        <v>1892279.1170296762</v>
      </c>
      <c r="AI4023" s="358">
        <f>IF(AI3779,0,$D4023*(1+'General Inputs'!$C$4)^(AI$3906-$K$3906))*'General Inputs'!$C$6</f>
        <v>1930124.6993702701</v>
      </c>
      <c r="AJ4023" s="358">
        <f>IF(AJ3779,0,$D4023*(1+'General Inputs'!$C$4)^(AJ$3906-$K$3906))*'General Inputs'!$C$6</f>
        <v>1968727.1933576753</v>
      </c>
    </row>
    <row r="4024" spans="1:36" x14ac:dyDescent="0.25">
      <c r="A4024" s="353" t="s">
        <v>250</v>
      </c>
      <c r="B4024" s="353" t="s">
        <v>290</v>
      </c>
      <c r="C4024" s="441">
        <f t="shared" si="3410"/>
        <v>20000</v>
      </c>
      <c r="D4024" s="397">
        <v>8000000</v>
      </c>
      <c r="E4024" s="468">
        <f t="shared" ref="E4024:G4024" si="3465">E120</f>
        <v>0</v>
      </c>
      <c r="F4024" s="468">
        <f t="shared" si="3465"/>
        <v>0</v>
      </c>
      <c r="G4024" s="469">
        <f t="shared" si="3465"/>
        <v>0</v>
      </c>
      <c r="H4024" s="397"/>
      <c r="I4024" s="476">
        <f t="shared" si="3412"/>
        <v>22</v>
      </c>
      <c r="J4024" s="476">
        <f t="shared" si="3413"/>
        <v>1</v>
      </c>
      <c r="K4024" s="358">
        <v>0</v>
      </c>
      <c r="L4024" s="358">
        <v>0</v>
      </c>
      <c r="M4024" s="358">
        <v>0</v>
      </c>
      <c r="N4024" s="358">
        <v>0</v>
      </c>
      <c r="O4024" s="358">
        <f>IF(O3780,0,$D4024*(1+'General Inputs'!$C$4)^(O$3906-$K$3906))*'General Inputs'!$C$6</f>
        <v>1298918.5919999999</v>
      </c>
      <c r="P4024" s="358">
        <f>IF(P3780,0,$D4024*(1+'General Inputs'!$C$4)^(P$3906-$K$3906))*'General Inputs'!$C$6</f>
        <v>1324896.9638399999</v>
      </c>
      <c r="Q4024" s="358">
        <f>IF(Q3780,0,$D4024*(1+'General Inputs'!$C$4)^(Q$3906-$K$3906))*'General Inputs'!$C$6</f>
        <v>1351394.9031168001</v>
      </c>
      <c r="R4024" s="358">
        <f>IF(R3780,0,$D4024*(1+'General Inputs'!$C$4)^(R$3906-$K$3906))*'General Inputs'!$C$6</f>
        <v>1378422.8011791357</v>
      </c>
      <c r="S4024" s="358">
        <f>IF(S3780,0,$D4024*(1+'General Inputs'!$C$4)^(S$3906-$K$3906))*'General Inputs'!$C$6</f>
        <v>1405991.2572027186</v>
      </c>
      <c r="T4024" s="358">
        <f>IF(T3780,0,$D4024*(1+'General Inputs'!$C$4)^(T$3906-$K$3906))*'General Inputs'!$C$6</f>
        <v>1434111.082346773</v>
      </c>
      <c r="U4024" s="358">
        <f>IF(U3780,0,$D4024*(1+'General Inputs'!$C$4)^(U$3906-$K$3906))*'General Inputs'!$C$6</f>
        <v>1462793.3039937085</v>
      </c>
      <c r="V4024" s="358">
        <f>IF(V3780,0,$D4024*(1+'General Inputs'!$C$4)^(V$3906-$K$3906))*'General Inputs'!$C$6</f>
        <v>1492049.1700735826</v>
      </c>
      <c r="W4024" s="358">
        <f>IF(W3780,0,$D4024*(1+'General Inputs'!$C$4)^(W$3906-$K$3906))*'General Inputs'!$C$6</f>
        <v>1521890.1534750543</v>
      </c>
      <c r="X4024" s="358">
        <f>IF(X3780,0,$D4024*(1+'General Inputs'!$C$4)^(X$3906-$K$3906))*'General Inputs'!$C$6</f>
        <v>1552327.9565445553</v>
      </c>
      <c r="Y4024" s="358">
        <f>IF(Y3780,0,$D4024*(1+'General Inputs'!$C$4)^(Y$3906-$K$3906))*'General Inputs'!$C$6</f>
        <v>1583374.5156754467</v>
      </c>
      <c r="Z4024" s="358">
        <f>IF(Z3780,0,$D4024*(1+'General Inputs'!$C$4)^(Z$3906-$K$3906))*'General Inputs'!$C$6</f>
        <v>1615042.0059889548</v>
      </c>
      <c r="AA4024" s="358">
        <f>IF(AA3780,0,$D4024*(1+'General Inputs'!$C$4)^(AA$3906-$K$3906))*'General Inputs'!$C$6</f>
        <v>1647342.8461087344</v>
      </c>
      <c r="AB4024" s="358">
        <f>IF(AB3780,0,$D4024*(1+'General Inputs'!$C$4)^(AB$3906-$K$3906))*'General Inputs'!$C$6</f>
        <v>1680289.7030309094</v>
      </c>
      <c r="AC4024" s="358">
        <f>IF(AC3780,0,$D4024*(1+'General Inputs'!$C$4)^(AC$3906-$K$3906))*'General Inputs'!$C$6</f>
        <v>1713895.4970915273</v>
      </c>
      <c r="AD4024" s="358">
        <f>IF(AD3780,0,$D4024*(1+'General Inputs'!$C$4)^(AD$3906-$K$3906))*'General Inputs'!$C$6</f>
        <v>1748173.4070333578</v>
      </c>
      <c r="AE4024" s="358">
        <f>IF(AE3780,0,$D4024*(1+'General Inputs'!$C$4)^(AE$3906-$K$3906))*'General Inputs'!$C$6</f>
        <v>1783136.8751740248</v>
      </c>
      <c r="AF4024" s="358">
        <f>IF(AF3780,0,$D4024*(1+'General Inputs'!$C$4)^(AF$3906-$K$3906))*'General Inputs'!$C$6</f>
        <v>1818799.6126775055</v>
      </c>
      <c r="AG4024" s="358">
        <f>IF(AG3780,0,$D4024*(1+'General Inputs'!$C$4)^(AG$3906-$K$3906))*'General Inputs'!$C$6</f>
        <v>1855175.6049310556</v>
      </c>
      <c r="AH4024" s="358">
        <f>IF(AH3780,0,$D4024*(1+'General Inputs'!$C$4)^(AH$3906-$K$3906))*'General Inputs'!$C$6</f>
        <v>1892279.1170296762</v>
      </c>
      <c r="AI4024" s="358">
        <f>IF(AI3780,0,$D4024*(1+'General Inputs'!$C$4)^(AI$3906-$K$3906))*'General Inputs'!$C$6</f>
        <v>1930124.6993702701</v>
      </c>
      <c r="AJ4024" s="358">
        <f>IF(AJ3780,0,$D4024*(1+'General Inputs'!$C$4)^(AJ$3906-$K$3906))*'General Inputs'!$C$6</f>
        <v>1968727.1933576753</v>
      </c>
    </row>
    <row r="4025" spans="1:36" x14ac:dyDescent="0.25">
      <c r="A4025" s="353" t="s">
        <v>489</v>
      </c>
      <c r="B4025" s="353" t="s">
        <v>490</v>
      </c>
      <c r="C4025" s="441">
        <f t="shared" si="3410"/>
        <v>20000</v>
      </c>
      <c r="D4025" s="397">
        <v>8000000</v>
      </c>
      <c r="E4025" s="468">
        <f t="shared" ref="E4025:G4025" si="3466">E121</f>
        <v>0</v>
      </c>
      <c r="F4025" s="468">
        <f t="shared" si="3466"/>
        <v>0</v>
      </c>
      <c r="G4025" s="469">
        <f t="shared" si="3466"/>
        <v>0</v>
      </c>
      <c r="H4025" s="397"/>
      <c r="I4025" s="476">
        <f t="shared" si="3412"/>
        <v>22</v>
      </c>
      <c r="J4025" s="476">
        <f t="shared" si="3413"/>
        <v>1</v>
      </c>
      <c r="K4025" s="358">
        <v>0</v>
      </c>
      <c r="L4025" s="358">
        <v>0</v>
      </c>
      <c r="M4025" s="358">
        <v>0</v>
      </c>
      <c r="N4025" s="358">
        <v>0</v>
      </c>
      <c r="O4025" s="358">
        <f>IF(O3781,0,$D4025*(1+'General Inputs'!$C$4)^(O$3906-$K$3906))*'General Inputs'!$C$6</f>
        <v>1298918.5919999999</v>
      </c>
      <c r="P4025" s="358">
        <f>IF(P3781,0,$D4025*(1+'General Inputs'!$C$4)^(P$3906-$K$3906))*'General Inputs'!$C$6</f>
        <v>1324896.9638399999</v>
      </c>
      <c r="Q4025" s="358">
        <f>IF(Q3781,0,$D4025*(1+'General Inputs'!$C$4)^(Q$3906-$K$3906))*'General Inputs'!$C$6</f>
        <v>1351394.9031168001</v>
      </c>
      <c r="R4025" s="358">
        <f>IF(R3781,0,$D4025*(1+'General Inputs'!$C$4)^(R$3906-$K$3906))*'General Inputs'!$C$6</f>
        <v>1378422.8011791357</v>
      </c>
      <c r="S4025" s="358">
        <f>IF(S3781,0,$D4025*(1+'General Inputs'!$C$4)^(S$3906-$K$3906))*'General Inputs'!$C$6</f>
        <v>1405991.2572027186</v>
      </c>
      <c r="T4025" s="358">
        <f>IF(T3781,0,$D4025*(1+'General Inputs'!$C$4)^(T$3906-$K$3906))*'General Inputs'!$C$6</f>
        <v>1434111.082346773</v>
      </c>
      <c r="U4025" s="358">
        <f>IF(U3781,0,$D4025*(1+'General Inputs'!$C$4)^(U$3906-$K$3906))*'General Inputs'!$C$6</f>
        <v>1462793.3039937085</v>
      </c>
      <c r="V4025" s="358">
        <f>IF(V3781,0,$D4025*(1+'General Inputs'!$C$4)^(V$3906-$K$3906))*'General Inputs'!$C$6</f>
        <v>1492049.1700735826</v>
      </c>
      <c r="W4025" s="358">
        <f>IF(W3781,0,$D4025*(1+'General Inputs'!$C$4)^(W$3906-$K$3906))*'General Inputs'!$C$6</f>
        <v>1521890.1534750543</v>
      </c>
      <c r="X4025" s="358">
        <f>IF(X3781,0,$D4025*(1+'General Inputs'!$C$4)^(X$3906-$K$3906))*'General Inputs'!$C$6</f>
        <v>1552327.9565445553</v>
      </c>
      <c r="Y4025" s="358">
        <f>IF(Y3781,0,$D4025*(1+'General Inputs'!$C$4)^(Y$3906-$K$3906))*'General Inputs'!$C$6</f>
        <v>1583374.5156754467</v>
      </c>
      <c r="Z4025" s="358">
        <f>IF(Z3781,0,$D4025*(1+'General Inputs'!$C$4)^(Z$3906-$K$3906))*'General Inputs'!$C$6</f>
        <v>1615042.0059889548</v>
      </c>
      <c r="AA4025" s="358">
        <f>IF(AA3781,0,$D4025*(1+'General Inputs'!$C$4)^(AA$3906-$K$3906))*'General Inputs'!$C$6</f>
        <v>1647342.8461087344</v>
      </c>
      <c r="AB4025" s="358">
        <f>IF(AB3781,0,$D4025*(1+'General Inputs'!$C$4)^(AB$3906-$K$3906))*'General Inputs'!$C$6</f>
        <v>1680289.7030309094</v>
      </c>
      <c r="AC4025" s="358">
        <f>IF(AC3781,0,$D4025*(1+'General Inputs'!$C$4)^(AC$3906-$K$3906))*'General Inputs'!$C$6</f>
        <v>1713895.4970915273</v>
      </c>
      <c r="AD4025" s="358">
        <f>IF(AD3781,0,$D4025*(1+'General Inputs'!$C$4)^(AD$3906-$K$3906))*'General Inputs'!$C$6</f>
        <v>1748173.4070333578</v>
      </c>
      <c r="AE4025" s="358">
        <f>IF(AE3781,0,$D4025*(1+'General Inputs'!$C$4)^(AE$3906-$K$3906))*'General Inputs'!$C$6</f>
        <v>1783136.8751740248</v>
      </c>
      <c r="AF4025" s="358">
        <f>IF(AF3781,0,$D4025*(1+'General Inputs'!$C$4)^(AF$3906-$K$3906))*'General Inputs'!$C$6</f>
        <v>1818799.6126775055</v>
      </c>
      <c r="AG4025" s="358">
        <f>IF(AG3781,0,$D4025*(1+'General Inputs'!$C$4)^(AG$3906-$K$3906))*'General Inputs'!$C$6</f>
        <v>1855175.6049310556</v>
      </c>
      <c r="AH4025" s="358">
        <f>IF(AH3781,0,$D4025*(1+'General Inputs'!$C$4)^(AH$3906-$K$3906))*'General Inputs'!$C$6</f>
        <v>1892279.1170296762</v>
      </c>
      <c r="AI4025" s="358">
        <f>IF(AI3781,0,$D4025*(1+'General Inputs'!$C$4)^(AI$3906-$K$3906))*'General Inputs'!$C$6</f>
        <v>1930124.6993702701</v>
      </c>
      <c r="AJ4025" s="358">
        <f>IF(AJ3781,0,$D4025*(1+'General Inputs'!$C$4)^(AJ$3906-$K$3906))*'General Inputs'!$C$6</f>
        <v>1968727.1933576753</v>
      </c>
    </row>
    <row r="4026" spans="1:36" x14ac:dyDescent="0.25">
      <c r="A4026" s="353" t="s">
        <v>469</v>
      </c>
      <c r="B4026" s="353" t="s">
        <v>469</v>
      </c>
      <c r="C4026" s="441">
        <f t="shared" si="3410"/>
        <v>5600</v>
      </c>
      <c r="D4026" s="397">
        <v>8000000</v>
      </c>
      <c r="E4026" s="468">
        <f t="shared" ref="E4026:G4026" si="3467">E122</f>
        <v>0</v>
      </c>
      <c r="F4026" s="468">
        <f t="shared" si="3467"/>
        <v>0</v>
      </c>
      <c r="G4026" s="469">
        <f t="shared" si="3467"/>
        <v>0</v>
      </c>
      <c r="H4026" s="397"/>
      <c r="I4026" s="476">
        <f t="shared" si="3412"/>
        <v>22</v>
      </c>
      <c r="J4026" s="476">
        <f t="shared" si="3413"/>
        <v>1</v>
      </c>
      <c r="K4026" s="358">
        <v>0</v>
      </c>
      <c r="L4026" s="358">
        <v>0</v>
      </c>
      <c r="M4026" s="358">
        <v>0</v>
      </c>
      <c r="N4026" s="358">
        <v>0</v>
      </c>
      <c r="O4026" s="358">
        <f>IF(O3782,0,$D4026*(1+'General Inputs'!$C$4)^(O$3906-$K$3906))*'General Inputs'!$C$6</f>
        <v>1298918.5919999999</v>
      </c>
      <c r="P4026" s="358">
        <f>IF(P3782,0,$D4026*(1+'General Inputs'!$C$4)^(P$3906-$K$3906))*'General Inputs'!$C$6</f>
        <v>1324896.9638399999</v>
      </c>
      <c r="Q4026" s="358">
        <f>IF(Q3782,0,$D4026*(1+'General Inputs'!$C$4)^(Q$3906-$K$3906))*'General Inputs'!$C$6</f>
        <v>1351394.9031168001</v>
      </c>
      <c r="R4026" s="358">
        <f>IF(R3782,0,$D4026*(1+'General Inputs'!$C$4)^(R$3906-$K$3906))*'General Inputs'!$C$6</f>
        <v>1378422.8011791357</v>
      </c>
      <c r="S4026" s="358">
        <f>IF(S3782,0,$D4026*(1+'General Inputs'!$C$4)^(S$3906-$K$3906))*'General Inputs'!$C$6</f>
        <v>1405991.2572027186</v>
      </c>
      <c r="T4026" s="358">
        <f>IF(T3782,0,$D4026*(1+'General Inputs'!$C$4)^(T$3906-$K$3906))*'General Inputs'!$C$6</f>
        <v>1434111.082346773</v>
      </c>
      <c r="U4026" s="358">
        <f>IF(U3782,0,$D4026*(1+'General Inputs'!$C$4)^(U$3906-$K$3906))*'General Inputs'!$C$6</f>
        <v>1462793.3039937085</v>
      </c>
      <c r="V4026" s="358">
        <f>IF(V3782,0,$D4026*(1+'General Inputs'!$C$4)^(V$3906-$K$3906))*'General Inputs'!$C$6</f>
        <v>1492049.1700735826</v>
      </c>
      <c r="W4026" s="358">
        <f>IF(W3782,0,$D4026*(1+'General Inputs'!$C$4)^(W$3906-$K$3906))*'General Inputs'!$C$6</f>
        <v>1521890.1534750543</v>
      </c>
      <c r="X4026" s="358">
        <f>IF(X3782,0,$D4026*(1+'General Inputs'!$C$4)^(X$3906-$K$3906))*'General Inputs'!$C$6</f>
        <v>1552327.9565445553</v>
      </c>
      <c r="Y4026" s="358">
        <f>IF(Y3782,0,$D4026*(1+'General Inputs'!$C$4)^(Y$3906-$K$3906))*'General Inputs'!$C$6</f>
        <v>1583374.5156754467</v>
      </c>
      <c r="Z4026" s="358">
        <f>IF(Z3782,0,$D4026*(1+'General Inputs'!$C$4)^(Z$3906-$K$3906))*'General Inputs'!$C$6</f>
        <v>1615042.0059889548</v>
      </c>
      <c r="AA4026" s="358">
        <f>IF(AA3782,0,$D4026*(1+'General Inputs'!$C$4)^(AA$3906-$K$3906))*'General Inputs'!$C$6</f>
        <v>1647342.8461087344</v>
      </c>
      <c r="AB4026" s="358">
        <f>IF(AB3782,0,$D4026*(1+'General Inputs'!$C$4)^(AB$3906-$K$3906))*'General Inputs'!$C$6</f>
        <v>1680289.7030309094</v>
      </c>
      <c r="AC4026" s="358">
        <f>IF(AC3782,0,$D4026*(1+'General Inputs'!$C$4)^(AC$3906-$K$3906))*'General Inputs'!$C$6</f>
        <v>1713895.4970915273</v>
      </c>
      <c r="AD4026" s="358">
        <f>IF(AD3782,0,$D4026*(1+'General Inputs'!$C$4)^(AD$3906-$K$3906))*'General Inputs'!$C$6</f>
        <v>1748173.4070333578</v>
      </c>
      <c r="AE4026" s="358">
        <f>IF(AE3782,0,$D4026*(1+'General Inputs'!$C$4)^(AE$3906-$K$3906))*'General Inputs'!$C$6</f>
        <v>1783136.8751740248</v>
      </c>
      <c r="AF4026" s="358">
        <f>IF(AF3782,0,$D4026*(1+'General Inputs'!$C$4)^(AF$3906-$K$3906))*'General Inputs'!$C$6</f>
        <v>1818799.6126775055</v>
      </c>
      <c r="AG4026" s="358">
        <f>IF(AG3782,0,$D4026*(1+'General Inputs'!$C$4)^(AG$3906-$K$3906))*'General Inputs'!$C$6</f>
        <v>1855175.6049310556</v>
      </c>
      <c r="AH4026" s="358">
        <f>IF(AH3782,0,$D4026*(1+'General Inputs'!$C$4)^(AH$3906-$K$3906))*'General Inputs'!$C$6</f>
        <v>1892279.1170296762</v>
      </c>
      <c r="AI4026" s="358">
        <f>IF(AI3782,0,$D4026*(1+'General Inputs'!$C$4)^(AI$3906-$K$3906))*'General Inputs'!$C$6</f>
        <v>1930124.6993702701</v>
      </c>
      <c r="AJ4026" s="358">
        <f>IF(AJ3782,0,$D4026*(1+'General Inputs'!$C$4)^(AJ$3906-$K$3906))*'General Inputs'!$C$6</f>
        <v>1968727.1933576753</v>
      </c>
    </row>
    <row r="4027" spans="1:36" x14ac:dyDescent="0.25">
      <c r="A4027" s="353" t="s">
        <v>278</v>
      </c>
      <c r="B4027" s="353" t="s">
        <v>278</v>
      </c>
      <c r="C4027" s="441">
        <f t="shared" si="3410"/>
        <v>2500</v>
      </c>
      <c r="D4027" s="397">
        <v>1750000</v>
      </c>
      <c r="E4027" s="468">
        <f t="shared" ref="E4027:G4027" si="3468">E123</f>
        <v>0</v>
      </c>
      <c r="F4027" s="468">
        <f t="shared" si="3468"/>
        <v>0</v>
      </c>
      <c r="G4027" s="469">
        <f t="shared" si="3468"/>
        <v>0</v>
      </c>
      <c r="H4027" s="397"/>
      <c r="I4027" s="476">
        <f t="shared" si="3412"/>
        <v>22</v>
      </c>
      <c r="J4027" s="476">
        <f t="shared" si="3413"/>
        <v>1</v>
      </c>
      <c r="K4027" s="358">
        <v>0</v>
      </c>
      <c r="L4027" s="358">
        <v>0</v>
      </c>
      <c r="M4027" s="358">
        <v>0</v>
      </c>
      <c r="N4027" s="358">
        <v>0</v>
      </c>
      <c r="O4027" s="358">
        <f>IF(O3783,0,$D4027*(1+'General Inputs'!$C$4)^(O$3906-$K$3906))*'General Inputs'!$C$6</f>
        <v>284138.44199999998</v>
      </c>
      <c r="P4027" s="358">
        <f>IF(P3783,0,$D4027*(1+'General Inputs'!$C$4)^(P$3906-$K$3906))*'General Inputs'!$C$6</f>
        <v>289821.21083999996</v>
      </c>
      <c r="Q4027" s="358">
        <f>IF(Q3783,0,$D4027*(1+'General Inputs'!$C$4)^(Q$3906-$K$3906))*'General Inputs'!$C$6</f>
        <v>295617.63505679998</v>
      </c>
      <c r="R4027" s="358">
        <f>IF(R3783,0,$D4027*(1+'General Inputs'!$C$4)^(R$3906-$K$3906))*'General Inputs'!$C$6</f>
        <v>301529.98775793595</v>
      </c>
      <c r="S4027" s="358">
        <f>IF(S3783,0,$D4027*(1+'General Inputs'!$C$4)^(S$3906-$K$3906))*'General Inputs'!$C$6</f>
        <v>307560.58751309471</v>
      </c>
      <c r="T4027" s="358">
        <f>IF(T3783,0,$D4027*(1+'General Inputs'!$C$4)^(T$3906-$K$3906))*'General Inputs'!$C$6</f>
        <v>313711.79926335654</v>
      </c>
      <c r="U4027" s="358">
        <f>IF(U3783,0,$D4027*(1+'General Inputs'!$C$4)^(U$3906-$K$3906))*'General Inputs'!$C$6</f>
        <v>319986.03524862375</v>
      </c>
      <c r="V4027" s="358">
        <f>IF(V3783,0,$D4027*(1+'General Inputs'!$C$4)^(V$3906-$K$3906))*'General Inputs'!$C$6</f>
        <v>326385.75595359615</v>
      </c>
      <c r="W4027" s="358">
        <f>IF(W3783,0,$D4027*(1+'General Inputs'!$C$4)^(W$3906-$K$3906))*'General Inputs'!$C$6</f>
        <v>332913.47107266809</v>
      </c>
      <c r="X4027" s="358">
        <f>IF(X3783,0,$D4027*(1+'General Inputs'!$C$4)^(X$3906-$K$3906))*'General Inputs'!$C$6</f>
        <v>339571.74049412145</v>
      </c>
      <c r="Y4027" s="358">
        <f>IF(Y3783,0,$D4027*(1+'General Inputs'!$C$4)^(Y$3906-$K$3906))*'General Inputs'!$C$6</f>
        <v>346363.17530400393</v>
      </c>
      <c r="Z4027" s="358">
        <f>IF(Z3783,0,$D4027*(1+'General Inputs'!$C$4)^(Z$3906-$K$3906))*'General Inputs'!$C$6</f>
        <v>353290.43881008396</v>
      </c>
      <c r="AA4027" s="358">
        <f>IF(AA3783,0,$D4027*(1+'General Inputs'!$C$4)^(AA$3906-$K$3906))*'General Inputs'!$C$6</f>
        <v>360356.2475862857</v>
      </c>
      <c r="AB4027" s="358">
        <f>IF(AB3783,0,$D4027*(1+'General Inputs'!$C$4)^(AB$3906-$K$3906))*'General Inputs'!$C$6</f>
        <v>367563.37253801135</v>
      </c>
      <c r="AC4027" s="358">
        <f>IF(AC3783,0,$D4027*(1+'General Inputs'!$C$4)^(AC$3906-$K$3906))*'General Inputs'!$C$6</f>
        <v>374914.63998877158</v>
      </c>
      <c r="AD4027" s="358">
        <f>IF(AD3783,0,$D4027*(1+'General Inputs'!$C$4)^(AD$3906-$K$3906))*'General Inputs'!$C$6</f>
        <v>382412.93278854695</v>
      </c>
      <c r="AE4027" s="358">
        <f>IF(AE3783,0,$D4027*(1+'General Inputs'!$C$4)^(AE$3906-$K$3906))*'General Inputs'!$C$6</f>
        <v>390061.19144431798</v>
      </c>
      <c r="AF4027" s="358">
        <f>IF(AF3783,0,$D4027*(1+'General Inputs'!$C$4)^(AF$3906-$K$3906))*'General Inputs'!$C$6</f>
        <v>397862.41527320427</v>
      </c>
      <c r="AG4027" s="358">
        <f>IF(AG3783,0,$D4027*(1+'General Inputs'!$C$4)^(AG$3906-$K$3906))*'General Inputs'!$C$6</f>
        <v>405819.66357866843</v>
      </c>
      <c r="AH4027" s="358">
        <f>IF(AH3783,0,$D4027*(1+'General Inputs'!$C$4)^(AH$3906-$K$3906))*'General Inputs'!$C$6</f>
        <v>413936.05685024173</v>
      </c>
      <c r="AI4027" s="358">
        <f>IF(AI3783,0,$D4027*(1+'General Inputs'!$C$4)^(AI$3906-$K$3906))*'General Inputs'!$C$6</f>
        <v>422214.77798724658</v>
      </c>
      <c r="AJ4027" s="358">
        <f>IF(AJ3783,0,$D4027*(1+'General Inputs'!$C$4)^(AJ$3906-$K$3906))*'General Inputs'!$C$6</f>
        <v>430659.07354699151</v>
      </c>
    </row>
    <row r="4028" spans="1:36" x14ac:dyDescent="0.25">
      <c r="A4028" s="353" t="s">
        <v>383</v>
      </c>
      <c r="B4028" s="353" t="s">
        <v>384</v>
      </c>
      <c r="C4028" s="441">
        <f t="shared" si="3410"/>
        <v>2496</v>
      </c>
      <c r="D4028" s="397">
        <v>1750000</v>
      </c>
      <c r="E4028" s="468">
        <f t="shared" ref="E4028:G4028" si="3469">E124</f>
        <v>0</v>
      </c>
      <c r="F4028" s="468">
        <f t="shared" si="3469"/>
        <v>0</v>
      </c>
      <c r="G4028" s="469">
        <f t="shared" si="3469"/>
        <v>0</v>
      </c>
      <c r="H4028" s="397"/>
      <c r="I4028" s="476">
        <f t="shared" si="3412"/>
        <v>22</v>
      </c>
      <c r="J4028" s="476">
        <f t="shared" si="3413"/>
        <v>1</v>
      </c>
      <c r="K4028" s="358">
        <v>0</v>
      </c>
      <c r="L4028" s="358">
        <v>0</v>
      </c>
      <c r="M4028" s="358">
        <v>0</v>
      </c>
      <c r="N4028" s="358">
        <v>0</v>
      </c>
      <c r="O4028" s="358">
        <f>IF(O3784,0,$D4028*(1+'General Inputs'!$C$4)^(O$3906-$K$3906))*'General Inputs'!$C$6</f>
        <v>284138.44199999998</v>
      </c>
      <c r="P4028" s="358">
        <f>IF(P3784,0,$D4028*(1+'General Inputs'!$C$4)^(P$3906-$K$3906))*'General Inputs'!$C$6</f>
        <v>289821.21083999996</v>
      </c>
      <c r="Q4028" s="358">
        <f>IF(Q3784,0,$D4028*(1+'General Inputs'!$C$4)^(Q$3906-$K$3906))*'General Inputs'!$C$6</f>
        <v>295617.63505679998</v>
      </c>
      <c r="R4028" s="358">
        <f>IF(R3784,0,$D4028*(1+'General Inputs'!$C$4)^(R$3906-$K$3906))*'General Inputs'!$C$6</f>
        <v>301529.98775793595</v>
      </c>
      <c r="S4028" s="358">
        <f>IF(S3784,0,$D4028*(1+'General Inputs'!$C$4)^(S$3906-$K$3906))*'General Inputs'!$C$6</f>
        <v>307560.58751309471</v>
      </c>
      <c r="T4028" s="358">
        <f>IF(T3784,0,$D4028*(1+'General Inputs'!$C$4)^(T$3906-$K$3906))*'General Inputs'!$C$6</f>
        <v>313711.79926335654</v>
      </c>
      <c r="U4028" s="358">
        <f>IF(U3784,0,$D4028*(1+'General Inputs'!$C$4)^(U$3906-$K$3906))*'General Inputs'!$C$6</f>
        <v>319986.03524862375</v>
      </c>
      <c r="V4028" s="358">
        <f>IF(V3784,0,$D4028*(1+'General Inputs'!$C$4)^(V$3906-$K$3906))*'General Inputs'!$C$6</f>
        <v>326385.75595359615</v>
      </c>
      <c r="W4028" s="358">
        <f>IF(W3784,0,$D4028*(1+'General Inputs'!$C$4)^(W$3906-$K$3906))*'General Inputs'!$C$6</f>
        <v>332913.47107266809</v>
      </c>
      <c r="X4028" s="358">
        <f>IF(X3784,0,$D4028*(1+'General Inputs'!$C$4)^(X$3906-$K$3906))*'General Inputs'!$C$6</f>
        <v>339571.74049412145</v>
      </c>
      <c r="Y4028" s="358">
        <f>IF(Y3784,0,$D4028*(1+'General Inputs'!$C$4)^(Y$3906-$K$3906))*'General Inputs'!$C$6</f>
        <v>346363.17530400393</v>
      </c>
      <c r="Z4028" s="358">
        <f>IF(Z3784,0,$D4028*(1+'General Inputs'!$C$4)^(Z$3906-$K$3906))*'General Inputs'!$C$6</f>
        <v>353290.43881008396</v>
      </c>
      <c r="AA4028" s="358">
        <f>IF(AA3784,0,$D4028*(1+'General Inputs'!$C$4)^(AA$3906-$K$3906))*'General Inputs'!$C$6</f>
        <v>360356.2475862857</v>
      </c>
      <c r="AB4028" s="358">
        <f>IF(AB3784,0,$D4028*(1+'General Inputs'!$C$4)^(AB$3906-$K$3906))*'General Inputs'!$C$6</f>
        <v>367563.37253801135</v>
      </c>
      <c r="AC4028" s="358">
        <f>IF(AC3784,0,$D4028*(1+'General Inputs'!$C$4)^(AC$3906-$K$3906))*'General Inputs'!$C$6</f>
        <v>374914.63998877158</v>
      </c>
      <c r="AD4028" s="358">
        <f>IF(AD3784,0,$D4028*(1+'General Inputs'!$C$4)^(AD$3906-$K$3906))*'General Inputs'!$C$6</f>
        <v>382412.93278854695</v>
      </c>
      <c r="AE4028" s="358">
        <f>IF(AE3784,0,$D4028*(1+'General Inputs'!$C$4)^(AE$3906-$K$3906))*'General Inputs'!$C$6</f>
        <v>390061.19144431798</v>
      </c>
      <c r="AF4028" s="358">
        <f>IF(AF3784,0,$D4028*(1+'General Inputs'!$C$4)^(AF$3906-$K$3906))*'General Inputs'!$C$6</f>
        <v>397862.41527320427</v>
      </c>
      <c r="AG4028" s="358">
        <f>IF(AG3784,0,$D4028*(1+'General Inputs'!$C$4)^(AG$3906-$K$3906))*'General Inputs'!$C$6</f>
        <v>405819.66357866843</v>
      </c>
      <c r="AH4028" s="358">
        <f>IF(AH3784,0,$D4028*(1+'General Inputs'!$C$4)^(AH$3906-$K$3906))*'General Inputs'!$C$6</f>
        <v>413936.05685024173</v>
      </c>
      <c r="AI4028" s="358">
        <f>IF(AI3784,0,$D4028*(1+'General Inputs'!$C$4)^(AI$3906-$K$3906))*'General Inputs'!$C$6</f>
        <v>422214.77798724658</v>
      </c>
      <c r="AJ4028" s="358">
        <f>IF(AJ3784,0,$D4028*(1+'General Inputs'!$C$4)^(AJ$3906-$K$3906))*'General Inputs'!$C$6</f>
        <v>430659.07354699151</v>
      </c>
    </row>
    <row r="4029" spans="1:36" x14ac:dyDescent="0.25">
      <c r="A4029" s="353" t="s">
        <v>358</v>
      </c>
      <c r="B4029" s="353" t="s">
        <v>358</v>
      </c>
      <c r="C4029" s="441">
        <f t="shared" si="3410"/>
        <v>1500</v>
      </c>
      <c r="D4029" s="397">
        <v>1750000</v>
      </c>
      <c r="E4029" s="468">
        <f t="shared" ref="E4029:G4029" si="3470">E125</f>
        <v>0</v>
      </c>
      <c r="F4029" s="468">
        <f t="shared" si="3470"/>
        <v>0</v>
      </c>
      <c r="G4029" s="469">
        <f t="shared" si="3470"/>
        <v>0</v>
      </c>
      <c r="H4029" s="397"/>
      <c r="I4029" s="476">
        <f t="shared" si="3412"/>
        <v>22</v>
      </c>
      <c r="J4029" s="476">
        <f t="shared" si="3413"/>
        <v>1</v>
      </c>
      <c r="K4029" s="358">
        <v>0</v>
      </c>
      <c r="L4029" s="358">
        <v>0</v>
      </c>
      <c r="M4029" s="358">
        <v>0</v>
      </c>
      <c r="N4029" s="358">
        <v>0</v>
      </c>
      <c r="O4029" s="358">
        <f>IF(O3785,0,$D4029*(1+'General Inputs'!$C$4)^(O$3906-$K$3906))*'General Inputs'!$C$6</f>
        <v>284138.44199999998</v>
      </c>
      <c r="P4029" s="358">
        <f>IF(P3785,0,$D4029*(1+'General Inputs'!$C$4)^(P$3906-$K$3906))*'General Inputs'!$C$6</f>
        <v>289821.21083999996</v>
      </c>
      <c r="Q4029" s="358">
        <f>IF(Q3785,0,$D4029*(1+'General Inputs'!$C$4)^(Q$3906-$K$3906))*'General Inputs'!$C$6</f>
        <v>295617.63505679998</v>
      </c>
      <c r="R4029" s="358">
        <f>IF(R3785,0,$D4029*(1+'General Inputs'!$C$4)^(R$3906-$K$3906))*'General Inputs'!$C$6</f>
        <v>301529.98775793595</v>
      </c>
      <c r="S4029" s="358">
        <f>IF(S3785,0,$D4029*(1+'General Inputs'!$C$4)^(S$3906-$K$3906))*'General Inputs'!$C$6</f>
        <v>307560.58751309471</v>
      </c>
      <c r="T4029" s="358">
        <f>IF(T3785,0,$D4029*(1+'General Inputs'!$C$4)^(T$3906-$K$3906))*'General Inputs'!$C$6</f>
        <v>313711.79926335654</v>
      </c>
      <c r="U4029" s="358">
        <f>IF(U3785,0,$D4029*(1+'General Inputs'!$C$4)^(U$3906-$K$3906))*'General Inputs'!$C$6</f>
        <v>319986.03524862375</v>
      </c>
      <c r="V4029" s="358">
        <f>IF(V3785,0,$D4029*(1+'General Inputs'!$C$4)^(V$3906-$K$3906))*'General Inputs'!$C$6</f>
        <v>326385.75595359615</v>
      </c>
      <c r="W4029" s="358">
        <f>IF(W3785,0,$D4029*(1+'General Inputs'!$C$4)^(W$3906-$K$3906))*'General Inputs'!$C$6</f>
        <v>332913.47107266809</v>
      </c>
      <c r="X4029" s="358">
        <f>IF(X3785,0,$D4029*(1+'General Inputs'!$C$4)^(X$3906-$K$3906))*'General Inputs'!$C$6</f>
        <v>339571.74049412145</v>
      </c>
      <c r="Y4029" s="358">
        <f>IF(Y3785,0,$D4029*(1+'General Inputs'!$C$4)^(Y$3906-$K$3906))*'General Inputs'!$C$6</f>
        <v>346363.17530400393</v>
      </c>
      <c r="Z4029" s="358">
        <f>IF(Z3785,0,$D4029*(1+'General Inputs'!$C$4)^(Z$3906-$K$3906))*'General Inputs'!$C$6</f>
        <v>353290.43881008396</v>
      </c>
      <c r="AA4029" s="358">
        <f>IF(AA3785,0,$D4029*(1+'General Inputs'!$C$4)^(AA$3906-$K$3906))*'General Inputs'!$C$6</f>
        <v>360356.2475862857</v>
      </c>
      <c r="AB4029" s="358">
        <f>IF(AB3785,0,$D4029*(1+'General Inputs'!$C$4)^(AB$3906-$K$3906))*'General Inputs'!$C$6</f>
        <v>367563.37253801135</v>
      </c>
      <c r="AC4029" s="358">
        <f>IF(AC3785,0,$D4029*(1+'General Inputs'!$C$4)^(AC$3906-$K$3906))*'General Inputs'!$C$6</f>
        <v>374914.63998877158</v>
      </c>
      <c r="AD4029" s="358">
        <f>IF(AD3785,0,$D4029*(1+'General Inputs'!$C$4)^(AD$3906-$K$3906))*'General Inputs'!$C$6</f>
        <v>382412.93278854695</v>
      </c>
      <c r="AE4029" s="358">
        <f>IF(AE3785,0,$D4029*(1+'General Inputs'!$C$4)^(AE$3906-$K$3906))*'General Inputs'!$C$6</f>
        <v>390061.19144431798</v>
      </c>
      <c r="AF4029" s="358">
        <f>IF(AF3785,0,$D4029*(1+'General Inputs'!$C$4)^(AF$3906-$K$3906))*'General Inputs'!$C$6</f>
        <v>397862.41527320427</v>
      </c>
      <c r="AG4029" s="358">
        <f>IF(AG3785,0,$D4029*(1+'General Inputs'!$C$4)^(AG$3906-$K$3906))*'General Inputs'!$C$6</f>
        <v>405819.66357866843</v>
      </c>
      <c r="AH4029" s="358">
        <f>IF(AH3785,0,$D4029*(1+'General Inputs'!$C$4)^(AH$3906-$K$3906))*'General Inputs'!$C$6</f>
        <v>413936.05685024173</v>
      </c>
      <c r="AI4029" s="358">
        <f>IF(AI3785,0,$D4029*(1+'General Inputs'!$C$4)^(AI$3906-$K$3906))*'General Inputs'!$C$6</f>
        <v>422214.77798724658</v>
      </c>
      <c r="AJ4029" s="358">
        <f>IF(AJ3785,0,$D4029*(1+'General Inputs'!$C$4)^(AJ$3906-$K$3906))*'General Inputs'!$C$6</f>
        <v>430659.07354699151</v>
      </c>
    </row>
    <row r="4030" spans="1:36" x14ac:dyDescent="0.25">
      <c r="A4030" s="353" t="s">
        <v>552</v>
      </c>
      <c r="B4030" s="353" t="s">
        <v>553</v>
      </c>
      <c r="C4030" s="441">
        <f t="shared" si="3410"/>
        <v>4998</v>
      </c>
      <c r="D4030" s="397">
        <v>1750000</v>
      </c>
      <c r="E4030" s="468">
        <f t="shared" ref="E4030:G4030" si="3471">E126</f>
        <v>0</v>
      </c>
      <c r="F4030" s="468">
        <f t="shared" si="3471"/>
        <v>0</v>
      </c>
      <c r="G4030" s="469">
        <f t="shared" si="3471"/>
        <v>0</v>
      </c>
      <c r="H4030" s="397"/>
      <c r="I4030" s="476">
        <f t="shared" si="3412"/>
        <v>22</v>
      </c>
      <c r="J4030" s="476">
        <f t="shared" si="3413"/>
        <v>1</v>
      </c>
      <c r="K4030" s="358">
        <v>0</v>
      </c>
      <c r="L4030" s="358">
        <v>0</v>
      </c>
      <c r="M4030" s="358">
        <v>0</v>
      </c>
      <c r="N4030" s="358">
        <v>0</v>
      </c>
      <c r="O4030" s="358">
        <f>IF(O3786,0,$D4030*(1+'General Inputs'!$C$4)^(O$3906-$K$3906))*'General Inputs'!$C$6</f>
        <v>284138.44199999998</v>
      </c>
      <c r="P4030" s="358">
        <f>IF(P3786,0,$D4030*(1+'General Inputs'!$C$4)^(P$3906-$K$3906))*'General Inputs'!$C$6</f>
        <v>289821.21083999996</v>
      </c>
      <c r="Q4030" s="358">
        <f>IF(Q3786,0,$D4030*(1+'General Inputs'!$C$4)^(Q$3906-$K$3906))*'General Inputs'!$C$6</f>
        <v>295617.63505679998</v>
      </c>
      <c r="R4030" s="358">
        <f>IF(R3786,0,$D4030*(1+'General Inputs'!$C$4)^(R$3906-$K$3906))*'General Inputs'!$C$6</f>
        <v>301529.98775793595</v>
      </c>
      <c r="S4030" s="358">
        <f>IF(S3786,0,$D4030*(1+'General Inputs'!$C$4)^(S$3906-$K$3906))*'General Inputs'!$C$6</f>
        <v>307560.58751309471</v>
      </c>
      <c r="T4030" s="358">
        <f>IF(T3786,0,$D4030*(1+'General Inputs'!$C$4)^(T$3906-$K$3906))*'General Inputs'!$C$6</f>
        <v>313711.79926335654</v>
      </c>
      <c r="U4030" s="358">
        <f>IF(U3786,0,$D4030*(1+'General Inputs'!$C$4)^(U$3906-$K$3906))*'General Inputs'!$C$6</f>
        <v>319986.03524862375</v>
      </c>
      <c r="V4030" s="358">
        <f>IF(V3786,0,$D4030*(1+'General Inputs'!$C$4)^(V$3906-$K$3906))*'General Inputs'!$C$6</f>
        <v>326385.75595359615</v>
      </c>
      <c r="W4030" s="358">
        <f>IF(W3786,0,$D4030*(1+'General Inputs'!$C$4)^(W$3906-$K$3906))*'General Inputs'!$C$6</f>
        <v>332913.47107266809</v>
      </c>
      <c r="X4030" s="358">
        <f>IF(X3786,0,$D4030*(1+'General Inputs'!$C$4)^(X$3906-$K$3906))*'General Inputs'!$C$6</f>
        <v>339571.74049412145</v>
      </c>
      <c r="Y4030" s="358">
        <f>IF(Y3786,0,$D4030*(1+'General Inputs'!$C$4)^(Y$3906-$K$3906))*'General Inputs'!$C$6</f>
        <v>346363.17530400393</v>
      </c>
      <c r="Z4030" s="358">
        <f>IF(Z3786,0,$D4030*(1+'General Inputs'!$C$4)^(Z$3906-$K$3906))*'General Inputs'!$C$6</f>
        <v>353290.43881008396</v>
      </c>
      <c r="AA4030" s="358">
        <f>IF(AA3786,0,$D4030*(1+'General Inputs'!$C$4)^(AA$3906-$K$3906))*'General Inputs'!$C$6</f>
        <v>360356.2475862857</v>
      </c>
      <c r="AB4030" s="358">
        <f>IF(AB3786,0,$D4030*(1+'General Inputs'!$C$4)^(AB$3906-$K$3906))*'General Inputs'!$C$6</f>
        <v>367563.37253801135</v>
      </c>
      <c r="AC4030" s="358">
        <f>IF(AC3786,0,$D4030*(1+'General Inputs'!$C$4)^(AC$3906-$K$3906))*'General Inputs'!$C$6</f>
        <v>374914.63998877158</v>
      </c>
      <c r="AD4030" s="358">
        <f>IF(AD3786,0,$D4030*(1+'General Inputs'!$C$4)^(AD$3906-$K$3906))*'General Inputs'!$C$6</f>
        <v>382412.93278854695</v>
      </c>
      <c r="AE4030" s="358">
        <f>IF(AE3786,0,$D4030*(1+'General Inputs'!$C$4)^(AE$3906-$K$3906))*'General Inputs'!$C$6</f>
        <v>390061.19144431798</v>
      </c>
      <c r="AF4030" s="358">
        <f>IF(AF3786,0,$D4030*(1+'General Inputs'!$C$4)^(AF$3906-$K$3906))*'General Inputs'!$C$6</f>
        <v>397862.41527320427</v>
      </c>
      <c r="AG4030" s="358">
        <f>IF(AG3786,0,$D4030*(1+'General Inputs'!$C$4)^(AG$3906-$K$3906))*'General Inputs'!$C$6</f>
        <v>405819.66357866843</v>
      </c>
      <c r="AH4030" s="358">
        <f>IF(AH3786,0,$D4030*(1+'General Inputs'!$C$4)^(AH$3906-$K$3906))*'General Inputs'!$C$6</f>
        <v>413936.05685024173</v>
      </c>
      <c r="AI4030" s="358">
        <f>IF(AI3786,0,$D4030*(1+'General Inputs'!$C$4)^(AI$3906-$K$3906))*'General Inputs'!$C$6</f>
        <v>422214.77798724658</v>
      </c>
      <c r="AJ4030" s="358">
        <f>IF(AJ3786,0,$D4030*(1+'General Inputs'!$C$4)^(AJ$3906-$K$3906))*'General Inputs'!$C$6</f>
        <v>430659.07354699151</v>
      </c>
    </row>
    <row r="4031" spans="1:36" x14ac:dyDescent="0.25">
      <c r="A4031" s="353" t="s">
        <v>251</v>
      </c>
      <c r="B4031" s="353" t="s">
        <v>251</v>
      </c>
      <c r="C4031" s="441">
        <f t="shared" si="3410"/>
        <v>9375</v>
      </c>
      <c r="D4031" s="397">
        <v>8000000</v>
      </c>
      <c r="E4031" s="468">
        <f t="shared" ref="E4031:G4031" si="3472">E127</f>
        <v>0</v>
      </c>
      <c r="F4031" s="468">
        <f t="shared" si="3472"/>
        <v>0</v>
      </c>
      <c r="G4031" s="469">
        <f t="shared" si="3472"/>
        <v>0</v>
      </c>
      <c r="H4031" s="397"/>
      <c r="I4031" s="476">
        <f t="shared" si="3412"/>
        <v>22</v>
      </c>
      <c r="J4031" s="476">
        <f t="shared" si="3413"/>
        <v>1</v>
      </c>
      <c r="K4031" s="358">
        <v>0</v>
      </c>
      <c r="L4031" s="358">
        <v>0</v>
      </c>
      <c r="M4031" s="358">
        <v>0</v>
      </c>
      <c r="N4031" s="358">
        <v>0</v>
      </c>
      <c r="O4031" s="358">
        <f>IF(O3787,0,$D4031*(1+'General Inputs'!$C$4)^(O$3906-$K$3906))*'General Inputs'!$C$6</f>
        <v>1298918.5919999999</v>
      </c>
      <c r="P4031" s="358">
        <f>IF(P3787,0,$D4031*(1+'General Inputs'!$C$4)^(P$3906-$K$3906))*'General Inputs'!$C$6</f>
        <v>1324896.9638399999</v>
      </c>
      <c r="Q4031" s="358">
        <f>IF(Q3787,0,$D4031*(1+'General Inputs'!$C$4)^(Q$3906-$K$3906))*'General Inputs'!$C$6</f>
        <v>1351394.9031168001</v>
      </c>
      <c r="R4031" s="358">
        <f>IF(R3787,0,$D4031*(1+'General Inputs'!$C$4)^(R$3906-$K$3906))*'General Inputs'!$C$6</f>
        <v>1378422.8011791357</v>
      </c>
      <c r="S4031" s="358">
        <f>IF(S3787,0,$D4031*(1+'General Inputs'!$C$4)^(S$3906-$K$3906))*'General Inputs'!$C$6</f>
        <v>1405991.2572027186</v>
      </c>
      <c r="T4031" s="358">
        <f>IF(T3787,0,$D4031*(1+'General Inputs'!$C$4)^(T$3906-$K$3906))*'General Inputs'!$C$6</f>
        <v>1434111.082346773</v>
      </c>
      <c r="U4031" s="358">
        <f>IF(U3787,0,$D4031*(1+'General Inputs'!$C$4)^(U$3906-$K$3906))*'General Inputs'!$C$6</f>
        <v>1462793.3039937085</v>
      </c>
      <c r="V4031" s="358">
        <f>IF(V3787,0,$D4031*(1+'General Inputs'!$C$4)^(V$3906-$K$3906))*'General Inputs'!$C$6</f>
        <v>1492049.1700735826</v>
      </c>
      <c r="W4031" s="358">
        <f>IF(W3787,0,$D4031*(1+'General Inputs'!$C$4)^(W$3906-$K$3906))*'General Inputs'!$C$6</f>
        <v>1521890.1534750543</v>
      </c>
      <c r="X4031" s="358">
        <f>IF(X3787,0,$D4031*(1+'General Inputs'!$C$4)^(X$3906-$K$3906))*'General Inputs'!$C$6</f>
        <v>1552327.9565445553</v>
      </c>
      <c r="Y4031" s="358">
        <f>IF(Y3787,0,$D4031*(1+'General Inputs'!$C$4)^(Y$3906-$K$3906))*'General Inputs'!$C$6</f>
        <v>1583374.5156754467</v>
      </c>
      <c r="Z4031" s="358">
        <f>IF(Z3787,0,$D4031*(1+'General Inputs'!$C$4)^(Z$3906-$K$3906))*'General Inputs'!$C$6</f>
        <v>1615042.0059889548</v>
      </c>
      <c r="AA4031" s="358">
        <f>IF(AA3787,0,$D4031*(1+'General Inputs'!$C$4)^(AA$3906-$K$3906))*'General Inputs'!$C$6</f>
        <v>1647342.8461087344</v>
      </c>
      <c r="AB4031" s="358">
        <f>IF(AB3787,0,$D4031*(1+'General Inputs'!$C$4)^(AB$3906-$K$3906))*'General Inputs'!$C$6</f>
        <v>1680289.7030309094</v>
      </c>
      <c r="AC4031" s="358">
        <f>IF(AC3787,0,$D4031*(1+'General Inputs'!$C$4)^(AC$3906-$K$3906))*'General Inputs'!$C$6</f>
        <v>1713895.4970915273</v>
      </c>
      <c r="AD4031" s="358">
        <f>IF(AD3787,0,$D4031*(1+'General Inputs'!$C$4)^(AD$3906-$K$3906))*'General Inputs'!$C$6</f>
        <v>1748173.4070333578</v>
      </c>
      <c r="AE4031" s="358">
        <f>IF(AE3787,0,$D4031*(1+'General Inputs'!$C$4)^(AE$3906-$K$3906))*'General Inputs'!$C$6</f>
        <v>1783136.8751740248</v>
      </c>
      <c r="AF4031" s="358">
        <f>IF(AF3787,0,$D4031*(1+'General Inputs'!$C$4)^(AF$3906-$K$3906))*'General Inputs'!$C$6</f>
        <v>1818799.6126775055</v>
      </c>
      <c r="AG4031" s="358">
        <f>IF(AG3787,0,$D4031*(1+'General Inputs'!$C$4)^(AG$3906-$K$3906))*'General Inputs'!$C$6</f>
        <v>1855175.6049310556</v>
      </c>
      <c r="AH4031" s="358">
        <f>IF(AH3787,0,$D4031*(1+'General Inputs'!$C$4)^(AH$3906-$K$3906))*'General Inputs'!$C$6</f>
        <v>1892279.1170296762</v>
      </c>
      <c r="AI4031" s="358">
        <f>IF(AI3787,0,$D4031*(1+'General Inputs'!$C$4)^(AI$3906-$K$3906))*'General Inputs'!$C$6</f>
        <v>1930124.6993702701</v>
      </c>
      <c r="AJ4031" s="358">
        <f>IF(AJ3787,0,$D4031*(1+'General Inputs'!$C$4)^(AJ$3906-$K$3906))*'General Inputs'!$C$6</f>
        <v>1968727.1933576753</v>
      </c>
    </row>
    <row r="4032" spans="1:36" x14ac:dyDescent="0.25">
      <c r="A4032" s="353" t="s">
        <v>251</v>
      </c>
      <c r="B4032" s="353" t="s">
        <v>328</v>
      </c>
      <c r="C4032" s="441">
        <f t="shared" si="3410"/>
        <v>6250</v>
      </c>
      <c r="D4032" s="397">
        <v>8000000</v>
      </c>
      <c r="E4032" s="468">
        <f t="shared" ref="E4032:G4032" si="3473">E128</f>
        <v>0</v>
      </c>
      <c r="F4032" s="468">
        <f t="shared" si="3473"/>
        <v>0</v>
      </c>
      <c r="G4032" s="469">
        <f t="shared" si="3473"/>
        <v>0</v>
      </c>
      <c r="H4032" s="397"/>
      <c r="I4032" s="476">
        <f t="shared" si="3412"/>
        <v>22</v>
      </c>
      <c r="J4032" s="476">
        <f t="shared" si="3413"/>
        <v>1</v>
      </c>
      <c r="K4032" s="358">
        <v>0</v>
      </c>
      <c r="L4032" s="358">
        <v>0</v>
      </c>
      <c r="M4032" s="358">
        <v>0</v>
      </c>
      <c r="N4032" s="358">
        <v>0</v>
      </c>
      <c r="O4032" s="358">
        <f>IF(O3788,0,$D4032*(1+'General Inputs'!$C$4)^(O$3906-$K$3906))*'General Inputs'!$C$6</f>
        <v>1298918.5919999999</v>
      </c>
      <c r="P4032" s="358">
        <f>IF(P3788,0,$D4032*(1+'General Inputs'!$C$4)^(P$3906-$K$3906))*'General Inputs'!$C$6</f>
        <v>1324896.9638399999</v>
      </c>
      <c r="Q4032" s="358">
        <f>IF(Q3788,0,$D4032*(1+'General Inputs'!$C$4)^(Q$3906-$K$3906))*'General Inputs'!$C$6</f>
        <v>1351394.9031168001</v>
      </c>
      <c r="R4032" s="358">
        <f>IF(R3788,0,$D4032*(1+'General Inputs'!$C$4)^(R$3906-$K$3906))*'General Inputs'!$C$6</f>
        <v>1378422.8011791357</v>
      </c>
      <c r="S4032" s="358">
        <f>IF(S3788,0,$D4032*(1+'General Inputs'!$C$4)^(S$3906-$K$3906))*'General Inputs'!$C$6</f>
        <v>1405991.2572027186</v>
      </c>
      <c r="T4032" s="358">
        <f>IF(T3788,0,$D4032*(1+'General Inputs'!$C$4)^(T$3906-$K$3906))*'General Inputs'!$C$6</f>
        <v>1434111.082346773</v>
      </c>
      <c r="U4032" s="358">
        <f>IF(U3788,0,$D4032*(1+'General Inputs'!$C$4)^(U$3906-$K$3906))*'General Inputs'!$C$6</f>
        <v>1462793.3039937085</v>
      </c>
      <c r="V4032" s="358">
        <f>IF(V3788,0,$D4032*(1+'General Inputs'!$C$4)^(V$3906-$K$3906))*'General Inputs'!$C$6</f>
        <v>1492049.1700735826</v>
      </c>
      <c r="W4032" s="358">
        <f>IF(W3788,0,$D4032*(1+'General Inputs'!$C$4)^(W$3906-$K$3906))*'General Inputs'!$C$6</f>
        <v>1521890.1534750543</v>
      </c>
      <c r="X4032" s="358">
        <f>IF(X3788,0,$D4032*(1+'General Inputs'!$C$4)^(X$3906-$K$3906))*'General Inputs'!$C$6</f>
        <v>1552327.9565445553</v>
      </c>
      <c r="Y4032" s="358">
        <f>IF(Y3788,0,$D4032*(1+'General Inputs'!$C$4)^(Y$3906-$K$3906))*'General Inputs'!$C$6</f>
        <v>1583374.5156754467</v>
      </c>
      <c r="Z4032" s="358">
        <f>IF(Z3788,0,$D4032*(1+'General Inputs'!$C$4)^(Z$3906-$K$3906))*'General Inputs'!$C$6</f>
        <v>1615042.0059889548</v>
      </c>
      <c r="AA4032" s="358">
        <f>IF(AA3788,0,$D4032*(1+'General Inputs'!$C$4)^(AA$3906-$K$3906))*'General Inputs'!$C$6</f>
        <v>1647342.8461087344</v>
      </c>
      <c r="AB4032" s="358">
        <f>IF(AB3788,0,$D4032*(1+'General Inputs'!$C$4)^(AB$3906-$K$3906))*'General Inputs'!$C$6</f>
        <v>1680289.7030309094</v>
      </c>
      <c r="AC4032" s="358">
        <f>IF(AC3788,0,$D4032*(1+'General Inputs'!$C$4)^(AC$3906-$K$3906))*'General Inputs'!$C$6</f>
        <v>1713895.4970915273</v>
      </c>
      <c r="AD4032" s="358">
        <f>IF(AD3788,0,$D4032*(1+'General Inputs'!$C$4)^(AD$3906-$K$3906))*'General Inputs'!$C$6</f>
        <v>1748173.4070333578</v>
      </c>
      <c r="AE4032" s="358">
        <f>IF(AE3788,0,$D4032*(1+'General Inputs'!$C$4)^(AE$3906-$K$3906))*'General Inputs'!$C$6</f>
        <v>1783136.8751740248</v>
      </c>
      <c r="AF4032" s="358">
        <f>IF(AF3788,0,$D4032*(1+'General Inputs'!$C$4)^(AF$3906-$K$3906))*'General Inputs'!$C$6</f>
        <v>1818799.6126775055</v>
      </c>
      <c r="AG4032" s="358">
        <f>IF(AG3788,0,$D4032*(1+'General Inputs'!$C$4)^(AG$3906-$K$3906))*'General Inputs'!$C$6</f>
        <v>1855175.6049310556</v>
      </c>
      <c r="AH4032" s="358">
        <f>IF(AH3788,0,$D4032*(1+'General Inputs'!$C$4)^(AH$3906-$K$3906))*'General Inputs'!$C$6</f>
        <v>1892279.1170296762</v>
      </c>
      <c r="AI4032" s="358">
        <f>IF(AI3788,0,$D4032*(1+'General Inputs'!$C$4)^(AI$3906-$K$3906))*'General Inputs'!$C$6</f>
        <v>1930124.6993702701</v>
      </c>
      <c r="AJ4032" s="358">
        <f>IF(AJ3788,0,$D4032*(1+'General Inputs'!$C$4)^(AJ$3906-$K$3906))*'General Inputs'!$C$6</f>
        <v>1968727.1933576753</v>
      </c>
    </row>
    <row r="4033" spans="1:36" x14ac:dyDescent="0.25">
      <c r="A4033" s="353" t="s">
        <v>251</v>
      </c>
      <c r="B4033" s="353" t="s">
        <v>391</v>
      </c>
      <c r="C4033" s="441">
        <f t="shared" si="3410"/>
        <v>6250</v>
      </c>
      <c r="D4033" s="397">
        <v>8000000</v>
      </c>
      <c r="E4033" s="468">
        <f t="shared" ref="E4033:G4033" si="3474">E129</f>
        <v>0</v>
      </c>
      <c r="F4033" s="468">
        <f t="shared" si="3474"/>
        <v>0</v>
      </c>
      <c r="G4033" s="469">
        <f t="shared" si="3474"/>
        <v>0</v>
      </c>
      <c r="H4033" s="397"/>
      <c r="I4033" s="476">
        <f t="shared" si="3412"/>
        <v>22</v>
      </c>
      <c r="J4033" s="476">
        <f t="shared" si="3413"/>
        <v>1</v>
      </c>
      <c r="K4033" s="358">
        <v>0</v>
      </c>
      <c r="L4033" s="358">
        <v>0</v>
      </c>
      <c r="M4033" s="358">
        <v>0</v>
      </c>
      <c r="N4033" s="358">
        <v>0</v>
      </c>
      <c r="O4033" s="358">
        <f>IF(O3789,0,$D4033*(1+'General Inputs'!$C$4)^(O$3906-$K$3906))*'General Inputs'!$C$6</f>
        <v>1298918.5919999999</v>
      </c>
      <c r="P4033" s="358">
        <f>IF(P3789,0,$D4033*(1+'General Inputs'!$C$4)^(P$3906-$K$3906))*'General Inputs'!$C$6</f>
        <v>1324896.9638399999</v>
      </c>
      <c r="Q4033" s="358">
        <f>IF(Q3789,0,$D4033*(1+'General Inputs'!$C$4)^(Q$3906-$K$3906))*'General Inputs'!$C$6</f>
        <v>1351394.9031168001</v>
      </c>
      <c r="R4033" s="358">
        <f>IF(R3789,0,$D4033*(1+'General Inputs'!$C$4)^(R$3906-$K$3906))*'General Inputs'!$C$6</f>
        <v>1378422.8011791357</v>
      </c>
      <c r="S4033" s="358">
        <f>IF(S3789,0,$D4033*(1+'General Inputs'!$C$4)^(S$3906-$K$3906))*'General Inputs'!$C$6</f>
        <v>1405991.2572027186</v>
      </c>
      <c r="T4033" s="358">
        <f>IF(T3789,0,$D4033*(1+'General Inputs'!$C$4)^(T$3906-$K$3906))*'General Inputs'!$C$6</f>
        <v>1434111.082346773</v>
      </c>
      <c r="U4033" s="358">
        <f>IF(U3789,0,$D4033*(1+'General Inputs'!$C$4)^(U$3906-$K$3906))*'General Inputs'!$C$6</f>
        <v>1462793.3039937085</v>
      </c>
      <c r="V4033" s="358">
        <f>IF(V3789,0,$D4033*(1+'General Inputs'!$C$4)^(V$3906-$K$3906))*'General Inputs'!$C$6</f>
        <v>1492049.1700735826</v>
      </c>
      <c r="W4033" s="358">
        <f>IF(W3789,0,$D4033*(1+'General Inputs'!$C$4)^(W$3906-$K$3906))*'General Inputs'!$C$6</f>
        <v>1521890.1534750543</v>
      </c>
      <c r="X4033" s="358">
        <f>IF(X3789,0,$D4033*(1+'General Inputs'!$C$4)^(X$3906-$K$3906))*'General Inputs'!$C$6</f>
        <v>1552327.9565445553</v>
      </c>
      <c r="Y4033" s="358">
        <f>IF(Y3789,0,$D4033*(1+'General Inputs'!$C$4)^(Y$3906-$K$3906))*'General Inputs'!$C$6</f>
        <v>1583374.5156754467</v>
      </c>
      <c r="Z4033" s="358">
        <f>IF(Z3789,0,$D4033*(1+'General Inputs'!$C$4)^(Z$3906-$K$3906))*'General Inputs'!$C$6</f>
        <v>1615042.0059889548</v>
      </c>
      <c r="AA4033" s="358">
        <f>IF(AA3789,0,$D4033*(1+'General Inputs'!$C$4)^(AA$3906-$K$3906))*'General Inputs'!$C$6</f>
        <v>1647342.8461087344</v>
      </c>
      <c r="AB4033" s="358">
        <f>IF(AB3789,0,$D4033*(1+'General Inputs'!$C$4)^(AB$3906-$K$3906))*'General Inputs'!$C$6</f>
        <v>1680289.7030309094</v>
      </c>
      <c r="AC4033" s="358">
        <f>IF(AC3789,0,$D4033*(1+'General Inputs'!$C$4)^(AC$3906-$K$3906))*'General Inputs'!$C$6</f>
        <v>1713895.4970915273</v>
      </c>
      <c r="AD4033" s="358">
        <f>IF(AD3789,0,$D4033*(1+'General Inputs'!$C$4)^(AD$3906-$K$3906))*'General Inputs'!$C$6</f>
        <v>1748173.4070333578</v>
      </c>
      <c r="AE4033" s="358">
        <f>IF(AE3789,0,$D4033*(1+'General Inputs'!$C$4)^(AE$3906-$K$3906))*'General Inputs'!$C$6</f>
        <v>1783136.8751740248</v>
      </c>
      <c r="AF4033" s="358">
        <f>IF(AF3789,0,$D4033*(1+'General Inputs'!$C$4)^(AF$3906-$K$3906))*'General Inputs'!$C$6</f>
        <v>1818799.6126775055</v>
      </c>
      <c r="AG4033" s="358">
        <f>IF(AG3789,0,$D4033*(1+'General Inputs'!$C$4)^(AG$3906-$K$3906))*'General Inputs'!$C$6</f>
        <v>1855175.6049310556</v>
      </c>
      <c r="AH4033" s="358">
        <f>IF(AH3789,0,$D4033*(1+'General Inputs'!$C$4)^(AH$3906-$K$3906))*'General Inputs'!$C$6</f>
        <v>1892279.1170296762</v>
      </c>
      <c r="AI4033" s="358">
        <f>IF(AI3789,0,$D4033*(1+'General Inputs'!$C$4)^(AI$3906-$K$3906))*'General Inputs'!$C$6</f>
        <v>1930124.6993702701</v>
      </c>
      <c r="AJ4033" s="358">
        <f>IF(AJ3789,0,$D4033*(1+'General Inputs'!$C$4)^(AJ$3906-$K$3906))*'General Inputs'!$C$6</f>
        <v>1968727.1933576753</v>
      </c>
    </row>
    <row r="4034" spans="1:36" x14ac:dyDescent="0.25">
      <c r="A4034" s="353" t="s">
        <v>435</v>
      </c>
      <c r="B4034" s="353" t="s">
        <v>435</v>
      </c>
      <c r="C4034" s="441">
        <f t="shared" si="3410"/>
        <v>12500</v>
      </c>
      <c r="D4034" s="397">
        <v>8000000</v>
      </c>
      <c r="E4034" s="468">
        <f t="shared" ref="E4034:G4034" si="3475">E130</f>
        <v>0</v>
      </c>
      <c r="F4034" s="468">
        <f t="shared" si="3475"/>
        <v>0</v>
      </c>
      <c r="G4034" s="469">
        <f t="shared" si="3475"/>
        <v>0</v>
      </c>
      <c r="H4034" s="397"/>
      <c r="I4034" s="476">
        <f t="shared" si="3412"/>
        <v>22</v>
      </c>
      <c r="J4034" s="476">
        <f t="shared" si="3413"/>
        <v>1</v>
      </c>
      <c r="K4034" s="358">
        <v>0</v>
      </c>
      <c r="L4034" s="358">
        <v>0</v>
      </c>
      <c r="M4034" s="358">
        <v>0</v>
      </c>
      <c r="N4034" s="358">
        <v>0</v>
      </c>
      <c r="O4034" s="358">
        <f>IF(O3790,0,$D4034*(1+'General Inputs'!$C$4)^(O$3906-$K$3906))*'General Inputs'!$C$6</f>
        <v>1298918.5919999999</v>
      </c>
      <c r="P4034" s="358">
        <f>IF(P3790,0,$D4034*(1+'General Inputs'!$C$4)^(P$3906-$K$3906))*'General Inputs'!$C$6</f>
        <v>1324896.9638399999</v>
      </c>
      <c r="Q4034" s="358">
        <f>IF(Q3790,0,$D4034*(1+'General Inputs'!$C$4)^(Q$3906-$K$3906))*'General Inputs'!$C$6</f>
        <v>1351394.9031168001</v>
      </c>
      <c r="R4034" s="358">
        <f>IF(R3790,0,$D4034*(1+'General Inputs'!$C$4)^(R$3906-$K$3906))*'General Inputs'!$C$6</f>
        <v>1378422.8011791357</v>
      </c>
      <c r="S4034" s="358">
        <f>IF(S3790,0,$D4034*(1+'General Inputs'!$C$4)^(S$3906-$K$3906))*'General Inputs'!$C$6</f>
        <v>1405991.2572027186</v>
      </c>
      <c r="T4034" s="358">
        <f>IF(T3790,0,$D4034*(1+'General Inputs'!$C$4)^(T$3906-$K$3906))*'General Inputs'!$C$6</f>
        <v>1434111.082346773</v>
      </c>
      <c r="U4034" s="358">
        <f>IF(U3790,0,$D4034*(1+'General Inputs'!$C$4)^(U$3906-$K$3906))*'General Inputs'!$C$6</f>
        <v>1462793.3039937085</v>
      </c>
      <c r="V4034" s="358">
        <f>IF(V3790,0,$D4034*(1+'General Inputs'!$C$4)^(V$3906-$K$3906))*'General Inputs'!$C$6</f>
        <v>1492049.1700735826</v>
      </c>
      <c r="W4034" s="358">
        <f>IF(W3790,0,$D4034*(1+'General Inputs'!$C$4)^(W$3906-$K$3906))*'General Inputs'!$C$6</f>
        <v>1521890.1534750543</v>
      </c>
      <c r="X4034" s="358">
        <f>IF(X3790,0,$D4034*(1+'General Inputs'!$C$4)^(X$3906-$K$3906))*'General Inputs'!$C$6</f>
        <v>1552327.9565445553</v>
      </c>
      <c r="Y4034" s="358">
        <f>IF(Y3790,0,$D4034*(1+'General Inputs'!$C$4)^(Y$3906-$K$3906))*'General Inputs'!$C$6</f>
        <v>1583374.5156754467</v>
      </c>
      <c r="Z4034" s="358">
        <f>IF(Z3790,0,$D4034*(1+'General Inputs'!$C$4)^(Z$3906-$K$3906))*'General Inputs'!$C$6</f>
        <v>1615042.0059889548</v>
      </c>
      <c r="AA4034" s="358">
        <f>IF(AA3790,0,$D4034*(1+'General Inputs'!$C$4)^(AA$3906-$K$3906))*'General Inputs'!$C$6</f>
        <v>1647342.8461087344</v>
      </c>
      <c r="AB4034" s="358">
        <f>IF(AB3790,0,$D4034*(1+'General Inputs'!$C$4)^(AB$3906-$K$3906))*'General Inputs'!$C$6</f>
        <v>1680289.7030309094</v>
      </c>
      <c r="AC4034" s="358">
        <f>IF(AC3790,0,$D4034*(1+'General Inputs'!$C$4)^(AC$3906-$K$3906))*'General Inputs'!$C$6</f>
        <v>1713895.4970915273</v>
      </c>
      <c r="AD4034" s="358">
        <f>IF(AD3790,0,$D4034*(1+'General Inputs'!$C$4)^(AD$3906-$K$3906))*'General Inputs'!$C$6</f>
        <v>1748173.4070333578</v>
      </c>
      <c r="AE4034" s="358">
        <f>IF(AE3790,0,$D4034*(1+'General Inputs'!$C$4)^(AE$3906-$K$3906))*'General Inputs'!$C$6</f>
        <v>1783136.8751740248</v>
      </c>
      <c r="AF4034" s="358">
        <f>IF(AF3790,0,$D4034*(1+'General Inputs'!$C$4)^(AF$3906-$K$3906))*'General Inputs'!$C$6</f>
        <v>1818799.6126775055</v>
      </c>
      <c r="AG4034" s="358">
        <f>IF(AG3790,0,$D4034*(1+'General Inputs'!$C$4)^(AG$3906-$K$3906))*'General Inputs'!$C$6</f>
        <v>1855175.6049310556</v>
      </c>
      <c r="AH4034" s="358">
        <f>IF(AH3790,0,$D4034*(1+'General Inputs'!$C$4)^(AH$3906-$K$3906))*'General Inputs'!$C$6</f>
        <v>1892279.1170296762</v>
      </c>
      <c r="AI4034" s="358">
        <f>IF(AI3790,0,$D4034*(1+'General Inputs'!$C$4)^(AI$3906-$K$3906))*'General Inputs'!$C$6</f>
        <v>1930124.6993702701</v>
      </c>
      <c r="AJ4034" s="358">
        <f>IF(AJ3790,0,$D4034*(1+'General Inputs'!$C$4)^(AJ$3906-$K$3906))*'General Inputs'!$C$6</f>
        <v>1968727.1933576753</v>
      </c>
    </row>
    <row r="4035" spans="1:36" x14ac:dyDescent="0.25">
      <c r="A4035" s="353" t="s">
        <v>397</v>
      </c>
      <c r="B4035" s="353" t="s">
        <v>398</v>
      </c>
      <c r="C4035" s="441">
        <f t="shared" si="3410"/>
        <v>10500</v>
      </c>
      <c r="D4035" s="397">
        <v>8000000</v>
      </c>
      <c r="E4035" s="468">
        <f t="shared" ref="E4035:G4035" si="3476">E131</f>
        <v>0</v>
      </c>
      <c r="F4035" s="468">
        <f t="shared" si="3476"/>
        <v>0</v>
      </c>
      <c r="G4035" s="469">
        <f t="shared" si="3476"/>
        <v>0</v>
      </c>
      <c r="H4035" s="397"/>
      <c r="I4035" s="476">
        <f t="shared" si="3412"/>
        <v>22</v>
      </c>
      <c r="J4035" s="476">
        <f t="shared" si="3413"/>
        <v>1</v>
      </c>
      <c r="K4035" s="358">
        <v>0</v>
      </c>
      <c r="L4035" s="358">
        <v>0</v>
      </c>
      <c r="M4035" s="358">
        <v>0</v>
      </c>
      <c r="N4035" s="358">
        <v>0</v>
      </c>
      <c r="O4035" s="358">
        <f>IF(O3791,0,$D4035*(1+'General Inputs'!$C$4)^(O$3906-$K$3906))*'General Inputs'!$C$6</f>
        <v>1298918.5919999999</v>
      </c>
      <c r="P4035" s="358">
        <f>IF(P3791,0,$D4035*(1+'General Inputs'!$C$4)^(P$3906-$K$3906))*'General Inputs'!$C$6</f>
        <v>1324896.9638399999</v>
      </c>
      <c r="Q4035" s="358">
        <f>IF(Q3791,0,$D4035*(1+'General Inputs'!$C$4)^(Q$3906-$K$3906))*'General Inputs'!$C$6</f>
        <v>1351394.9031168001</v>
      </c>
      <c r="R4035" s="358">
        <f>IF(R3791,0,$D4035*(1+'General Inputs'!$C$4)^(R$3906-$K$3906))*'General Inputs'!$C$6</f>
        <v>1378422.8011791357</v>
      </c>
      <c r="S4035" s="358">
        <f>IF(S3791,0,$D4035*(1+'General Inputs'!$C$4)^(S$3906-$K$3906))*'General Inputs'!$C$6</f>
        <v>1405991.2572027186</v>
      </c>
      <c r="T4035" s="358">
        <f>IF(T3791,0,$D4035*(1+'General Inputs'!$C$4)^(T$3906-$K$3906))*'General Inputs'!$C$6</f>
        <v>1434111.082346773</v>
      </c>
      <c r="U4035" s="358">
        <f>IF(U3791,0,$D4035*(1+'General Inputs'!$C$4)^(U$3906-$K$3906))*'General Inputs'!$C$6</f>
        <v>1462793.3039937085</v>
      </c>
      <c r="V4035" s="358">
        <f>IF(V3791,0,$D4035*(1+'General Inputs'!$C$4)^(V$3906-$K$3906))*'General Inputs'!$C$6</f>
        <v>1492049.1700735826</v>
      </c>
      <c r="W4035" s="358">
        <f>IF(W3791,0,$D4035*(1+'General Inputs'!$C$4)^(W$3906-$K$3906))*'General Inputs'!$C$6</f>
        <v>1521890.1534750543</v>
      </c>
      <c r="X4035" s="358">
        <f>IF(X3791,0,$D4035*(1+'General Inputs'!$C$4)^(X$3906-$K$3906))*'General Inputs'!$C$6</f>
        <v>1552327.9565445553</v>
      </c>
      <c r="Y4035" s="358">
        <f>IF(Y3791,0,$D4035*(1+'General Inputs'!$C$4)^(Y$3906-$K$3906))*'General Inputs'!$C$6</f>
        <v>1583374.5156754467</v>
      </c>
      <c r="Z4035" s="358">
        <f>IF(Z3791,0,$D4035*(1+'General Inputs'!$C$4)^(Z$3906-$K$3906))*'General Inputs'!$C$6</f>
        <v>1615042.0059889548</v>
      </c>
      <c r="AA4035" s="358">
        <f>IF(AA3791,0,$D4035*(1+'General Inputs'!$C$4)^(AA$3906-$K$3906))*'General Inputs'!$C$6</f>
        <v>1647342.8461087344</v>
      </c>
      <c r="AB4035" s="358">
        <f>IF(AB3791,0,$D4035*(1+'General Inputs'!$C$4)^(AB$3906-$K$3906))*'General Inputs'!$C$6</f>
        <v>1680289.7030309094</v>
      </c>
      <c r="AC4035" s="358">
        <f>IF(AC3791,0,$D4035*(1+'General Inputs'!$C$4)^(AC$3906-$K$3906))*'General Inputs'!$C$6</f>
        <v>1713895.4970915273</v>
      </c>
      <c r="AD4035" s="358">
        <f>IF(AD3791,0,$D4035*(1+'General Inputs'!$C$4)^(AD$3906-$K$3906))*'General Inputs'!$C$6</f>
        <v>1748173.4070333578</v>
      </c>
      <c r="AE4035" s="358">
        <f>IF(AE3791,0,$D4035*(1+'General Inputs'!$C$4)^(AE$3906-$K$3906))*'General Inputs'!$C$6</f>
        <v>1783136.8751740248</v>
      </c>
      <c r="AF4035" s="358">
        <f>IF(AF3791,0,$D4035*(1+'General Inputs'!$C$4)^(AF$3906-$K$3906))*'General Inputs'!$C$6</f>
        <v>1818799.6126775055</v>
      </c>
      <c r="AG4035" s="358">
        <f>IF(AG3791,0,$D4035*(1+'General Inputs'!$C$4)^(AG$3906-$K$3906))*'General Inputs'!$C$6</f>
        <v>1855175.6049310556</v>
      </c>
      <c r="AH4035" s="358">
        <f>IF(AH3791,0,$D4035*(1+'General Inputs'!$C$4)^(AH$3906-$K$3906))*'General Inputs'!$C$6</f>
        <v>1892279.1170296762</v>
      </c>
      <c r="AI4035" s="358">
        <f>IF(AI3791,0,$D4035*(1+'General Inputs'!$C$4)^(AI$3906-$K$3906))*'General Inputs'!$C$6</f>
        <v>1930124.6993702701</v>
      </c>
      <c r="AJ4035" s="358">
        <f>IF(AJ3791,0,$D4035*(1+'General Inputs'!$C$4)^(AJ$3906-$K$3906))*'General Inputs'!$C$6</f>
        <v>1968727.1933576753</v>
      </c>
    </row>
    <row r="4036" spans="1:36" x14ac:dyDescent="0.25">
      <c r="A4036" s="353" t="s">
        <v>365</v>
      </c>
      <c r="B4036" s="353" t="s">
        <v>366</v>
      </c>
      <c r="C4036" s="441">
        <f t="shared" ref="C4036:C4099" si="3477">C132</f>
        <v>20000</v>
      </c>
      <c r="D4036" s="397">
        <v>8000000</v>
      </c>
      <c r="E4036" s="468">
        <f t="shared" ref="E4036:G4036" si="3478">E132</f>
        <v>0</v>
      </c>
      <c r="F4036" s="468">
        <f t="shared" si="3478"/>
        <v>0</v>
      </c>
      <c r="G4036" s="469">
        <f t="shared" si="3478"/>
        <v>0</v>
      </c>
      <c r="H4036" s="397"/>
      <c r="I4036" s="476">
        <f t="shared" ref="I4036:I4099" si="3479">COUNTIF(K4036:AJ4036,"&gt;0")</f>
        <v>22</v>
      </c>
      <c r="J4036" s="476">
        <f t="shared" ref="J4036:J4099" si="3480">IF(I4036&gt;0,1,0)</f>
        <v>1</v>
      </c>
      <c r="K4036" s="358">
        <v>0</v>
      </c>
      <c r="L4036" s="358">
        <v>0</v>
      </c>
      <c r="M4036" s="358">
        <v>0</v>
      </c>
      <c r="N4036" s="358">
        <v>0</v>
      </c>
      <c r="O4036" s="358">
        <f>IF(O3792,0,$D4036*(1+'General Inputs'!$C$4)^(O$3906-$K$3906))*'General Inputs'!$C$6</f>
        <v>1298918.5919999999</v>
      </c>
      <c r="P4036" s="358">
        <f>IF(P3792,0,$D4036*(1+'General Inputs'!$C$4)^(P$3906-$K$3906))*'General Inputs'!$C$6</f>
        <v>1324896.9638399999</v>
      </c>
      <c r="Q4036" s="358">
        <f>IF(Q3792,0,$D4036*(1+'General Inputs'!$C$4)^(Q$3906-$K$3906))*'General Inputs'!$C$6</f>
        <v>1351394.9031168001</v>
      </c>
      <c r="R4036" s="358">
        <f>IF(R3792,0,$D4036*(1+'General Inputs'!$C$4)^(R$3906-$K$3906))*'General Inputs'!$C$6</f>
        <v>1378422.8011791357</v>
      </c>
      <c r="S4036" s="358">
        <f>IF(S3792,0,$D4036*(1+'General Inputs'!$C$4)^(S$3906-$K$3906))*'General Inputs'!$C$6</f>
        <v>1405991.2572027186</v>
      </c>
      <c r="T4036" s="358">
        <f>IF(T3792,0,$D4036*(1+'General Inputs'!$C$4)^(T$3906-$K$3906))*'General Inputs'!$C$6</f>
        <v>1434111.082346773</v>
      </c>
      <c r="U4036" s="358">
        <f>IF(U3792,0,$D4036*(1+'General Inputs'!$C$4)^(U$3906-$K$3906))*'General Inputs'!$C$6</f>
        <v>1462793.3039937085</v>
      </c>
      <c r="V4036" s="358">
        <f>IF(V3792,0,$D4036*(1+'General Inputs'!$C$4)^(V$3906-$K$3906))*'General Inputs'!$C$6</f>
        <v>1492049.1700735826</v>
      </c>
      <c r="W4036" s="358">
        <f>IF(W3792,0,$D4036*(1+'General Inputs'!$C$4)^(W$3906-$K$3906))*'General Inputs'!$C$6</f>
        <v>1521890.1534750543</v>
      </c>
      <c r="X4036" s="358">
        <f>IF(X3792,0,$D4036*(1+'General Inputs'!$C$4)^(X$3906-$K$3906))*'General Inputs'!$C$6</f>
        <v>1552327.9565445553</v>
      </c>
      <c r="Y4036" s="358">
        <f>IF(Y3792,0,$D4036*(1+'General Inputs'!$C$4)^(Y$3906-$K$3906))*'General Inputs'!$C$6</f>
        <v>1583374.5156754467</v>
      </c>
      <c r="Z4036" s="358">
        <f>IF(Z3792,0,$D4036*(1+'General Inputs'!$C$4)^(Z$3906-$K$3906))*'General Inputs'!$C$6</f>
        <v>1615042.0059889548</v>
      </c>
      <c r="AA4036" s="358">
        <f>IF(AA3792,0,$D4036*(1+'General Inputs'!$C$4)^(AA$3906-$K$3906))*'General Inputs'!$C$6</f>
        <v>1647342.8461087344</v>
      </c>
      <c r="AB4036" s="358">
        <f>IF(AB3792,0,$D4036*(1+'General Inputs'!$C$4)^(AB$3906-$K$3906))*'General Inputs'!$C$6</f>
        <v>1680289.7030309094</v>
      </c>
      <c r="AC4036" s="358">
        <f>IF(AC3792,0,$D4036*(1+'General Inputs'!$C$4)^(AC$3906-$K$3906))*'General Inputs'!$C$6</f>
        <v>1713895.4970915273</v>
      </c>
      <c r="AD4036" s="358">
        <f>IF(AD3792,0,$D4036*(1+'General Inputs'!$C$4)^(AD$3906-$K$3906))*'General Inputs'!$C$6</f>
        <v>1748173.4070333578</v>
      </c>
      <c r="AE4036" s="358">
        <f>IF(AE3792,0,$D4036*(1+'General Inputs'!$C$4)^(AE$3906-$K$3906))*'General Inputs'!$C$6</f>
        <v>1783136.8751740248</v>
      </c>
      <c r="AF4036" s="358">
        <f>IF(AF3792,0,$D4036*(1+'General Inputs'!$C$4)^(AF$3906-$K$3906))*'General Inputs'!$C$6</f>
        <v>1818799.6126775055</v>
      </c>
      <c r="AG4036" s="358">
        <f>IF(AG3792,0,$D4036*(1+'General Inputs'!$C$4)^(AG$3906-$K$3906))*'General Inputs'!$C$6</f>
        <v>1855175.6049310556</v>
      </c>
      <c r="AH4036" s="358">
        <f>IF(AH3792,0,$D4036*(1+'General Inputs'!$C$4)^(AH$3906-$K$3906))*'General Inputs'!$C$6</f>
        <v>1892279.1170296762</v>
      </c>
      <c r="AI4036" s="358">
        <f>IF(AI3792,0,$D4036*(1+'General Inputs'!$C$4)^(AI$3906-$K$3906))*'General Inputs'!$C$6</f>
        <v>1930124.6993702701</v>
      </c>
      <c r="AJ4036" s="358">
        <f>IF(AJ3792,0,$D4036*(1+'General Inputs'!$C$4)^(AJ$3906-$K$3906))*'General Inputs'!$C$6</f>
        <v>1968727.1933576753</v>
      </c>
    </row>
    <row r="4037" spans="1:36" x14ac:dyDescent="0.25">
      <c r="A4037" s="353" t="s">
        <v>252</v>
      </c>
      <c r="B4037" s="353" t="s">
        <v>404</v>
      </c>
      <c r="C4037" s="441">
        <f t="shared" si="3477"/>
        <v>20000</v>
      </c>
      <c r="D4037" s="397">
        <v>8000000</v>
      </c>
      <c r="E4037" s="468">
        <f t="shared" ref="E4037:G4037" si="3481">E133</f>
        <v>0</v>
      </c>
      <c r="F4037" s="468">
        <f t="shared" si="3481"/>
        <v>0</v>
      </c>
      <c r="G4037" s="469">
        <f t="shared" si="3481"/>
        <v>0</v>
      </c>
      <c r="H4037" s="397"/>
      <c r="I4037" s="476">
        <f t="shared" si="3479"/>
        <v>22</v>
      </c>
      <c r="J4037" s="476">
        <f t="shared" si="3480"/>
        <v>1</v>
      </c>
      <c r="K4037" s="358">
        <v>0</v>
      </c>
      <c r="L4037" s="358">
        <v>0</v>
      </c>
      <c r="M4037" s="358">
        <v>0</v>
      </c>
      <c r="N4037" s="358">
        <v>0</v>
      </c>
      <c r="O4037" s="358">
        <f>IF(O3793,0,$D4037*(1+'General Inputs'!$C$4)^(O$3906-$K$3906))*'General Inputs'!$C$6</f>
        <v>1298918.5919999999</v>
      </c>
      <c r="P4037" s="358">
        <f>IF(P3793,0,$D4037*(1+'General Inputs'!$C$4)^(P$3906-$K$3906))*'General Inputs'!$C$6</f>
        <v>1324896.9638399999</v>
      </c>
      <c r="Q4037" s="358">
        <f>IF(Q3793,0,$D4037*(1+'General Inputs'!$C$4)^(Q$3906-$K$3906))*'General Inputs'!$C$6</f>
        <v>1351394.9031168001</v>
      </c>
      <c r="R4037" s="358">
        <f>IF(R3793,0,$D4037*(1+'General Inputs'!$C$4)^(R$3906-$K$3906))*'General Inputs'!$C$6</f>
        <v>1378422.8011791357</v>
      </c>
      <c r="S4037" s="358">
        <f>IF(S3793,0,$D4037*(1+'General Inputs'!$C$4)^(S$3906-$K$3906))*'General Inputs'!$C$6</f>
        <v>1405991.2572027186</v>
      </c>
      <c r="T4037" s="358">
        <f>IF(T3793,0,$D4037*(1+'General Inputs'!$C$4)^(T$3906-$K$3906))*'General Inputs'!$C$6</f>
        <v>1434111.082346773</v>
      </c>
      <c r="U4037" s="358">
        <f>IF(U3793,0,$D4037*(1+'General Inputs'!$C$4)^(U$3906-$K$3906))*'General Inputs'!$C$6</f>
        <v>1462793.3039937085</v>
      </c>
      <c r="V4037" s="358">
        <f>IF(V3793,0,$D4037*(1+'General Inputs'!$C$4)^(V$3906-$K$3906))*'General Inputs'!$C$6</f>
        <v>1492049.1700735826</v>
      </c>
      <c r="W4037" s="358">
        <f>IF(W3793,0,$D4037*(1+'General Inputs'!$C$4)^(W$3906-$K$3906))*'General Inputs'!$C$6</f>
        <v>1521890.1534750543</v>
      </c>
      <c r="X4037" s="358">
        <f>IF(X3793,0,$D4037*(1+'General Inputs'!$C$4)^(X$3906-$K$3906))*'General Inputs'!$C$6</f>
        <v>1552327.9565445553</v>
      </c>
      <c r="Y4037" s="358">
        <f>IF(Y3793,0,$D4037*(1+'General Inputs'!$C$4)^(Y$3906-$K$3906))*'General Inputs'!$C$6</f>
        <v>1583374.5156754467</v>
      </c>
      <c r="Z4037" s="358">
        <f>IF(Z3793,0,$D4037*(1+'General Inputs'!$C$4)^(Z$3906-$K$3906))*'General Inputs'!$C$6</f>
        <v>1615042.0059889548</v>
      </c>
      <c r="AA4037" s="358">
        <f>IF(AA3793,0,$D4037*(1+'General Inputs'!$C$4)^(AA$3906-$K$3906))*'General Inputs'!$C$6</f>
        <v>1647342.8461087344</v>
      </c>
      <c r="AB4037" s="358">
        <f>IF(AB3793,0,$D4037*(1+'General Inputs'!$C$4)^(AB$3906-$K$3906))*'General Inputs'!$C$6</f>
        <v>1680289.7030309094</v>
      </c>
      <c r="AC4037" s="358">
        <f>IF(AC3793,0,$D4037*(1+'General Inputs'!$C$4)^(AC$3906-$K$3906))*'General Inputs'!$C$6</f>
        <v>1713895.4970915273</v>
      </c>
      <c r="AD4037" s="358">
        <f>IF(AD3793,0,$D4037*(1+'General Inputs'!$C$4)^(AD$3906-$K$3906))*'General Inputs'!$C$6</f>
        <v>1748173.4070333578</v>
      </c>
      <c r="AE4037" s="358">
        <f>IF(AE3793,0,$D4037*(1+'General Inputs'!$C$4)^(AE$3906-$K$3906))*'General Inputs'!$C$6</f>
        <v>1783136.8751740248</v>
      </c>
      <c r="AF4037" s="358">
        <f>IF(AF3793,0,$D4037*(1+'General Inputs'!$C$4)^(AF$3906-$K$3906))*'General Inputs'!$C$6</f>
        <v>1818799.6126775055</v>
      </c>
      <c r="AG4037" s="358">
        <f>IF(AG3793,0,$D4037*(1+'General Inputs'!$C$4)^(AG$3906-$K$3906))*'General Inputs'!$C$6</f>
        <v>1855175.6049310556</v>
      </c>
      <c r="AH4037" s="358">
        <f>IF(AH3793,0,$D4037*(1+'General Inputs'!$C$4)^(AH$3906-$K$3906))*'General Inputs'!$C$6</f>
        <v>1892279.1170296762</v>
      </c>
      <c r="AI4037" s="358">
        <f>IF(AI3793,0,$D4037*(1+'General Inputs'!$C$4)^(AI$3906-$K$3906))*'General Inputs'!$C$6</f>
        <v>1930124.6993702701</v>
      </c>
      <c r="AJ4037" s="358">
        <f>IF(AJ3793,0,$D4037*(1+'General Inputs'!$C$4)^(AJ$3906-$K$3906))*'General Inputs'!$C$6</f>
        <v>1968727.1933576753</v>
      </c>
    </row>
    <row r="4038" spans="1:36" x14ac:dyDescent="0.25">
      <c r="A4038" s="353" t="s">
        <v>252</v>
      </c>
      <c r="B4038" s="353" t="s">
        <v>392</v>
      </c>
      <c r="C4038" s="441">
        <f t="shared" si="3477"/>
        <v>42000</v>
      </c>
      <c r="D4038" s="397">
        <v>20000000</v>
      </c>
      <c r="E4038" s="468">
        <f t="shared" ref="E4038:G4038" si="3482">E134</f>
        <v>0</v>
      </c>
      <c r="F4038" s="468">
        <f t="shared" si="3482"/>
        <v>0</v>
      </c>
      <c r="G4038" s="469">
        <f t="shared" si="3482"/>
        <v>0</v>
      </c>
      <c r="H4038" s="397"/>
      <c r="I4038" s="476">
        <f t="shared" si="3479"/>
        <v>22</v>
      </c>
      <c r="J4038" s="476">
        <f t="shared" si="3480"/>
        <v>1</v>
      </c>
      <c r="K4038" s="358">
        <v>0</v>
      </c>
      <c r="L4038" s="358">
        <v>0</v>
      </c>
      <c r="M4038" s="358">
        <v>0</v>
      </c>
      <c r="N4038" s="358">
        <v>0</v>
      </c>
      <c r="O4038" s="358">
        <f>IF(O3794,0,$D4038*(1+'General Inputs'!$C$4)^(O$3906-$K$3906))*'General Inputs'!$C$6</f>
        <v>3247296.48</v>
      </c>
      <c r="P4038" s="358">
        <f>IF(P3794,0,$D4038*(1+'General Inputs'!$C$4)^(P$3906-$K$3906))*'General Inputs'!$C$6</f>
        <v>3312242.4095999999</v>
      </c>
      <c r="Q4038" s="358">
        <f>IF(Q3794,0,$D4038*(1+'General Inputs'!$C$4)^(Q$3906-$K$3906))*'General Inputs'!$C$6</f>
        <v>3378487.2577920002</v>
      </c>
      <c r="R4038" s="358">
        <f>IF(R3794,0,$D4038*(1+'General Inputs'!$C$4)^(R$3906-$K$3906))*'General Inputs'!$C$6</f>
        <v>3446057.0029478394</v>
      </c>
      <c r="S4038" s="358">
        <f>IF(S3794,0,$D4038*(1+'General Inputs'!$C$4)^(S$3906-$K$3906))*'General Inputs'!$C$6</f>
        <v>3514978.1430067965</v>
      </c>
      <c r="T4038" s="358">
        <f>IF(T3794,0,$D4038*(1+'General Inputs'!$C$4)^(T$3906-$K$3906))*'General Inputs'!$C$6</f>
        <v>3585277.7058669324</v>
      </c>
      <c r="U4038" s="358">
        <f>IF(U3794,0,$D4038*(1+'General Inputs'!$C$4)^(U$3906-$K$3906))*'General Inputs'!$C$6</f>
        <v>3656983.2599842711</v>
      </c>
      <c r="V4038" s="358">
        <f>IF(V3794,0,$D4038*(1+'General Inputs'!$C$4)^(V$3906-$K$3906))*'General Inputs'!$C$6</f>
        <v>3730122.925183956</v>
      </c>
      <c r="W4038" s="358">
        <f>IF(W3794,0,$D4038*(1+'General Inputs'!$C$4)^(W$3906-$K$3906))*'General Inputs'!$C$6</f>
        <v>3804725.3836876354</v>
      </c>
      <c r="X4038" s="358">
        <f>IF(X3794,0,$D4038*(1+'General Inputs'!$C$4)^(X$3906-$K$3906))*'General Inputs'!$C$6</f>
        <v>3880819.8913613884</v>
      </c>
      <c r="Y4038" s="358">
        <f>IF(Y3794,0,$D4038*(1+'General Inputs'!$C$4)^(Y$3906-$K$3906))*'General Inputs'!$C$6</f>
        <v>3958436.2891886164</v>
      </c>
      <c r="Z4038" s="358">
        <f>IF(Z3794,0,$D4038*(1+'General Inputs'!$C$4)^(Z$3906-$K$3906))*'General Inputs'!$C$6</f>
        <v>4037605.0149723873</v>
      </c>
      <c r="AA4038" s="358">
        <f>IF(AA3794,0,$D4038*(1+'General Inputs'!$C$4)^(AA$3906-$K$3906))*'General Inputs'!$C$6</f>
        <v>4118357.1152718356</v>
      </c>
      <c r="AB4038" s="358">
        <f>IF(AB3794,0,$D4038*(1+'General Inputs'!$C$4)^(AB$3906-$K$3906))*'General Inputs'!$C$6</f>
        <v>4200724.2575772731</v>
      </c>
      <c r="AC4038" s="358">
        <f>IF(AC3794,0,$D4038*(1+'General Inputs'!$C$4)^(AC$3906-$K$3906))*'General Inputs'!$C$6</f>
        <v>4284738.7427288182</v>
      </c>
      <c r="AD4038" s="358">
        <f>IF(AD3794,0,$D4038*(1+'General Inputs'!$C$4)^(AD$3906-$K$3906))*'General Inputs'!$C$6</f>
        <v>4370433.5175833944</v>
      </c>
      <c r="AE4038" s="358">
        <f>IF(AE3794,0,$D4038*(1+'General Inputs'!$C$4)^(AE$3906-$K$3906))*'General Inputs'!$C$6</f>
        <v>4457842.1879350627</v>
      </c>
      <c r="AF4038" s="358">
        <f>IF(AF3794,0,$D4038*(1+'General Inputs'!$C$4)^(AF$3906-$K$3906))*'General Inputs'!$C$6</f>
        <v>4546999.0316937631</v>
      </c>
      <c r="AG4038" s="358">
        <f>IF(AG3794,0,$D4038*(1+'General Inputs'!$C$4)^(AG$3906-$K$3906))*'General Inputs'!$C$6</f>
        <v>4637939.0123276394</v>
      </c>
      <c r="AH4038" s="358">
        <f>IF(AH3794,0,$D4038*(1+'General Inputs'!$C$4)^(AH$3906-$K$3906))*'General Inputs'!$C$6</f>
        <v>4730697.7925741915</v>
      </c>
      <c r="AI4038" s="358">
        <f>IF(AI3794,0,$D4038*(1+'General Inputs'!$C$4)^(AI$3906-$K$3906))*'General Inputs'!$C$6</f>
        <v>4825311.7484256746</v>
      </c>
      <c r="AJ4038" s="358">
        <f>IF(AJ3794,0,$D4038*(1+'General Inputs'!$C$4)^(AJ$3906-$K$3906))*'General Inputs'!$C$6</f>
        <v>4921817.9833941888</v>
      </c>
    </row>
    <row r="4039" spans="1:36" x14ac:dyDescent="0.25">
      <c r="A4039" s="353" t="s">
        <v>253</v>
      </c>
      <c r="B4039" s="353" t="s">
        <v>485</v>
      </c>
      <c r="C4039" s="441">
        <f t="shared" si="3477"/>
        <v>20000</v>
      </c>
      <c r="D4039" s="397">
        <v>8000000</v>
      </c>
      <c r="E4039" s="468">
        <f t="shared" ref="E4039:G4039" si="3483">E135</f>
        <v>0</v>
      </c>
      <c r="F4039" s="468">
        <f t="shared" si="3483"/>
        <v>0</v>
      </c>
      <c r="G4039" s="469">
        <f t="shared" si="3483"/>
        <v>0</v>
      </c>
      <c r="H4039" s="397"/>
      <c r="I4039" s="476">
        <f t="shared" si="3479"/>
        <v>22</v>
      </c>
      <c r="J4039" s="476">
        <f t="shared" si="3480"/>
        <v>1</v>
      </c>
      <c r="K4039" s="358">
        <v>0</v>
      </c>
      <c r="L4039" s="358">
        <v>0</v>
      </c>
      <c r="M4039" s="358">
        <v>0</v>
      </c>
      <c r="N4039" s="358">
        <v>0</v>
      </c>
      <c r="O4039" s="358">
        <f>IF(O3795,0,$D4039*(1+'General Inputs'!$C$4)^(O$3906-$K$3906))*'General Inputs'!$C$6</f>
        <v>1298918.5919999999</v>
      </c>
      <c r="P4039" s="358">
        <f>IF(P3795,0,$D4039*(1+'General Inputs'!$C$4)^(P$3906-$K$3906))*'General Inputs'!$C$6</f>
        <v>1324896.9638399999</v>
      </c>
      <c r="Q4039" s="358">
        <f>IF(Q3795,0,$D4039*(1+'General Inputs'!$C$4)^(Q$3906-$K$3906))*'General Inputs'!$C$6</f>
        <v>1351394.9031168001</v>
      </c>
      <c r="R4039" s="358">
        <f>IF(R3795,0,$D4039*(1+'General Inputs'!$C$4)^(R$3906-$K$3906))*'General Inputs'!$C$6</f>
        <v>1378422.8011791357</v>
      </c>
      <c r="S4039" s="358">
        <f>IF(S3795,0,$D4039*(1+'General Inputs'!$C$4)^(S$3906-$K$3906))*'General Inputs'!$C$6</f>
        <v>1405991.2572027186</v>
      </c>
      <c r="T4039" s="358">
        <f>IF(T3795,0,$D4039*(1+'General Inputs'!$C$4)^(T$3906-$K$3906))*'General Inputs'!$C$6</f>
        <v>1434111.082346773</v>
      </c>
      <c r="U4039" s="358">
        <f>IF(U3795,0,$D4039*(1+'General Inputs'!$C$4)^(U$3906-$K$3906))*'General Inputs'!$C$6</f>
        <v>1462793.3039937085</v>
      </c>
      <c r="V4039" s="358">
        <f>IF(V3795,0,$D4039*(1+'General Inputs'!$C$4)^(V$3906-$K$3906))*'General Inputs'!$C$6</f>
        <v>1492049.1700735826</v>
      </c>
      <c r="W4039" s="358">
        <f>IF(W3795,0,$D4039*(1+'General Inputs'!$C$4)^(W$3906-$K$3906))*'General Inputs'!$C$6</f>
        <v>1521890.1534750543</v>
      </c>
      <c r="X4039" s="358">
        <f>IF(X3795,0,$D4039*(1+'General Inputs'!$C$4)^(X$3906-$K$3906))*'General Inputs'!$C$6</f>
        <v>1552327.9565445553</v>
      </c>
      <c r="Y4039" s="358">
        <f>IF(Y3795,0,$D4039*(1+'General Inputs'!$C$4)^(Y$3906-$K$3906))*'General Inputs'!$C$6</f>
        <v>1583374.5156754467</v>
      </c>
      <c r="Z4039" s="358">
        <f>IF(Z3795,0,$D4039*(1+'General Inputs'!$C$4)^(Z$3906-$K$3906))*'General Inputs'!$C$6</f>
        <v>1615042.0059889548</v>
      </c>
      <c r="AA4039" s="358">
        <f>IF(AA3795,0,$D4039*(1+'General Inputs'!$C$4)^(AA$3906-$K$3906))*'General Inputs'!$C$6</f>
        <v>1647342.8461087344</v>
      </c>
      <c r="AB4039" s="358">
        <f>IF(AB3795,0,$D4039*(1+'General Inputs'!$C$4)^(AB$3906-$K$3906))*'General Inputs'!$C$6</f>
        <v>1680289.7030309094</v>
      </c>
      <c r="AC4039" s="358">
        <f>IF(AC3795,0,$D4039*(1+'General Inputs'!$C$4)^(AC$3906-$K$3906))*'General Inputs'!$C$6</f>
        <v>1713895.4970915273</v>
      </c>
      <c r="AD4039" s="358">
        <f>IF(AD3795,0,$D4039*(1+'General Inputs'!$C$4)^(AD$3906-$K$3906))*'General Inputs'!$C$6</f>
        <v>1748173.4070333578</v>
      </c>
      <c r="AE4039" s="358">
        <f>IF(AE3795,0,$D4039*(1+'General Inputs'!$C$4)^(AE$3906-$K$3906))*'General Inputs'!$C$6</f>
        <v>1783136.8751740248</v>
      </c>
      <c r="AF4039" s="358">
        <f>IF(AF3795,0,$D4039*(1+'General Inputs'!$C$4)^(AF$3906-$K$3906))*'General Inputs'!$C$6</f>
        <v>1818799.6126775055</v>
      </c>
      <c r="AG4039" s="358">
        <f>IF(AG3795,0,$D4039*(1+'General Inputs'!$C$4)^(AG$3906-$K$3906))*'General Inputs'!$C$6</f>
        <v>1855175.6049310556</v>
      </c>
      <c r="AH4039" s="358">
        <f>IF(AH3795,0,$D4039*(1+'General Inputs'!$C$4)^(AH$3906-$K$3906))*'General Inputs'!$C$6</f>
        <v>1892279.1170296762</v>
      </c>
      <c r="AI4039" s="358">
        <f>IF(AI3795,0,$D4039*(1+'General Inputs'!$C$4)^(AI$3906-$K$3906))*'General Inputs'!$C$6</f>
        <v>1930124.6993702701</v>
      </c>
      <c r="AJ4039" s="358">
        <f>IF(AJ3795,0,$D4039*(1+'General Inputs'!$C$4)^(AJ$3906-$K$3906))*'General Inputs'!$C$6</f>
        <v>1968727.1933576753</v>
      </c>
    </row>
    <row r="4040" spans="1:36" x14ac:dyDescent="0.25">
      <c r="A4040" s="353" t="s">
        <v>253</v>
      </c>
      <c r="B4040" s="353" t="s">
        <v>449</v>
      </c>
      <c r="C4040" s="441">
        <f t="shared" si="3477"/>
        <v>20000</v>
      </c>
      <c r="D4040" s="397">
        <v>8000000</v>
      </c>
      <c r="E4040" s="468">
        <f t="shared" ref="E4040:G4040" si="3484">E136</f>
        <v>0</v>
      </c>
      <c r="F4040" s="468">
        <f t="shared" si="3484"/>
        <v>0</v>
      </c>
      <c r="G4040" s="469">
        <f t="shared" si="3484"/>
        <v>0</v>
      </c>
      <c r="H4040" s="397"/>
      <c r="I4040" s="476">
        <f t="shared" si="3479"/>
        <v>22</v>
      </c>
      <c r="J4040" s="476">
        <f t="shared" si="3480"/>
        <v>1</v>
      </c>
      <c r="K4040" s="358">
        <v>0</v>
      </c>
      <c r="L4040" s="358">
        <v>0</v>
      </c>
      <c r="M4040" s="358">
        <v>0</v>
      </c>
      <c r="N4040" s="358">
        <v>0</v>
      </c>
      <c r="O4040" s="358">
        <f>IF(O3796,0,$D4040*(1+'General Inputs'!$C$4)^(O$3906-$K$3906))*'General Inputs'!$C$6</f>
        <v>1298918.5919999999</v>
      </c>
      <c r="P4040" s="358">
        <f>IF(P3796,0,$D4040*(1+'General Inputs'!$C$4)^(P$3906-$K$3906))*'General Inputs'!$C$6</f>
        <v>1324896.9638399999</v>
      </c>
      <c r="Q4040" s="358">
        <f>IF(Q3796,0,$D4040*(1+'General Inputs'!$C$4)^(Q$3906-$K$3906))*'General Inputs'!$C$6</f>
        <v>1351394.9031168001</v>
      </c>
      <c r="R4040" s="358">
        <f>IF(R3796,0,$D4040*(1+'General Inputs'!$C$4)^(R$3906-$K$3906))*'General Inputs'!$C$6</f>
        <v>1378422.8011791357</v>
      </c>
      <c r="S4040" s="358">
        <f>IF(S3796,0,$D4040*(1+'General Inputs'!$C$4)^(S$3906-$K$3906))*'General Inputs'!$C$6</f>
        <v>1405991.2572027186</v>
      </c>
      <c r="T4040" s="358">
        <f>IF(T3796,0,$D4040*(1+'General Inputs'!$C$4)^(T$3906-$K$3906))*'General Inputs'!$C$6</f>
        <v>1434111.082346773</v>
      </c>
      <c r="U4040" s="358">
        <f>IF(U3796,0,$D4040*(1+'General Inputs'!$C$4)^(U$3906-$K$3906))*'General Inputs'!$C$6</f>
        <v>1462793.3039937085</v>
      </c>
      <c r="V4040" s="358">
        <f>IF(V3796,0,$D4040*(1+'General Inputs'!$C$4)^(V$3906-$K$3906))*'General Inputs'!$C$6</f>
        <v>1492049.1700735826</v>
      </c>
      <c r="W4040" s="358">
        <f>IF(W3796,0,$D4040*(1+'General Inputs'!$C$4)^(W$3906-$K$3906))*'General Inputs'!$C$6</f>
        <v>1521890.1534750543</v>
      </c>
      <c r="X4040" s="358">
        <f>IF(X3796,0,$D4040*(1+'General Inputs'!$C$4)^(X$3906-$K$3906))*'General Inputs'!$C$6</f>
        <v>1552327.9565445553</v>
      </c>
      <c r="Y4040" s="358">
        <f>IF(Y3796,0,$D4040*(1+'General Inputs'!$C$4)^(Y$3906-$K$3906))*'General Inputs'!$C$6</f>
        <v>1583374.5156754467</v>
      </c>
      <c r="Z4040" s="358">
        <f>IF(Z3796,0,$D4040*(1+'General Inputs'!$C$4)^(Z$3906-$K$3906))*'General Inputs'!$C$6</f>
        <v>1615042.0059889548</v>
      </c>
      <c r="AA4040" s="358">
        <f>IF(AA3796,0,$D4040*(1+'General Inputs'!$C$4)^(AA$3906-$K$3906))*'General Inputs'!$C$6</f>
        <v>1647342.8461087344</v>
      </c>
      <c r="AB4040" s="358">
        <f>IF(AB3796,0,$D4040*(1+'General Inputs'!$C$4)^(AB$3906-$K$3906))*'General Inputs'!$C$6</f>
        <v>1680289.7030309094</v>
      </c>
      <c r="AC4040" s="358">
        <f>IF(AC3796,0,$D4040*(1+'General Inputs'!$C$4)^(AC$3906-$K$3906))*'General Inputs'!$C$6</f>
        <v>1713895.4970915273</v>
      </c>
      <c r="AD4040" s="358">
        <f>IF(AD3796,0,$D4040*(1+'General Inputs'!$C$4)^(AD$3906-$K$3906))*'General Inputs'!$C$6</f>
        <v>1748173.4070333578</v>
      </c>
      <c r="AE4040" s="358">
        <f>IF(AE3796,0,$D4040*(1+'General Inputs'!$C$4)^(AE$3906-$K$3906))*'General Inputs'!$C$6</f>
        <v>1783136.8751740248</v>
      </c>
      <c r="AF4040" s="358">
        <f>IF(AF3796,0,$D4040*(1+'General Inputs'!$C$4)^(AF$3906-$K$3906))*'General Inputs'!$C$6</f>
        <v>1818799.6126775055</v>
      </c>
      <c r="AG4040" s="358">
        <f>IF(AG3796,0,$D4040*(1+'General Inputs'!$C$4)^(AG$3906-$K$3906))*'General Inputs'!$C$6</f>
        <v>1855175.6049310556</v>
      </c>
      <c r="AH4040" s="358">
        <f>IF(AH3796,0,$D4040*(1+'General Inputs'!$C$4)^(AH$3906-$K$3906))*'General Inputs'!$C$6</f>
        <v>1892279.1170296762</v>
      </c>
      <c r="AI4040" s="358">
        <f>IF(AI3796,0,$D4040*(1+'General Inputs'!$C$4)^(AI$3906-$K$3906))*'General Inputs'!$C$6</f>
        <v>1930124.6993702701</v>
      </c>
      <c r="AJ4040" s="358">
        <f>IF(AJ3796,0,$D4040*(1+'General Inputs'!$C$4)^(AJ$3906-$K$3906))*'General Inputs'!$C$6</f>
        <v>1968727.1933576753</v>
      </c>
    </row>
    <row r="4041" spans="1:36" x14ac:dyDescent="0.25">
      <c r="A4041" s="353" t="s">
        <v>254</v>
      </c>
      <c r="B4041" s="353" t="s">
        <v>285</v>
      </c>
      <c r="C4041" s="441">
        <f t="shared" si="3477"/>
        <v>25000</v>
      </c>
      <c r="D4041" s="397">
        <v>20000000</v>
      </c>
      <c r="E4041" s="468">
        <f t="shared" ref="E4041:G4041" si="3485">E137</f>
        <v>0</v>
      </c>
      <c r="F4041" s="468">
        <f t="shared" si="3485"/>
        <v>0</v>
      </c>
      <c r="G4041" s="469">
        <f t="shared" si="3485"/>
        <v>0</v>
      </c>
      <c r="H4041" s="397"/>
      <c r="I4041" s="476">
        <f t="shared" si="3479"/>
        <v>22</v>
      </c>
      <c r="J4041" s="476">
        <f t="shared" si="3480"/>
        <v>1</v>
      </c>
      <c r="K4041" s="358">
        <v>0</v>
      </c>
      <c r="L4041" s="358">
        <v>0</v>
      </c>
      <c r="M4041" s="358">
        <v>0</v>
      </c>
      <c r="N4041" s="358">
        <v>0</v>
      </c>
      <c r="O4041" s="358">
        <f>IF(O3797,0,$D4041*(1+'General Inputs'!$C$4)^(O$3906-$K$3906))*'General Inputs'!$C$6</f>
        <v>3247296.48</v>
      </c>
      <c r="P4041" s="358">
        <f>IF(P3797,0,$D4041*(1+'General Inputs'!$C$4)^(P$3906-$K$3906))*'General Inputs'!$C$6</f>
        <v>3312242.4095999999</v>
      </c>
      <c r="Q4041" s="358">
        <f>IF(Q3797,0,$D4041*(1+'General Inputs'!$C$4)^(Q$3906-$K$3906))*'General Inputs'!$C$6</f>
        <v>3378487.2577920002</v>
      </c>
      <c r="R4041" s="358">
        <f>IF(R3797,0,$D4041*(1+'General Inputs'!$C$4)^(R$3906-$K$3906))*'General Inputs'!$C$6</f>
        <v>3446057.0029478394</v>
      </c>
      <c r="S4041" s="358">
        <f>IF(S3797,0,$D4041*(1+'General Inputs'!$C$4)^(S$3906-$K$3906))*'General Inputs'!$C$6</f>
        <v>3514978.1430067965</v>
      </c>
      <c r="T4041" s="358">
        <f>IF(T3797,0,$D4041*(1+'General Inputs'!$C$4)^(T$3906-$K$3906))*'General Inputs'!$C$6</f>
        <v>3585277.7058669324</v>
      </c>
      <c r="U4041" s="358">
        <f>IF(U3797,0,$D4041*(1+'General Inputs'!$C$4)^(U$3906-$K$3906))*'General Inputs'!$C$6</f>
        <v>3656983.2599842711</v>
      </c>
      <c r="V4041" s="358">
        <f>IF(V3797,0,$D4041*(1+'General Inputs'!$C$4)^(V$3906-$K$3906))*'General Inputs'!$C$6</f>
        <v>3730122.925183956</v>
      </c>
      <c r="W4041" s="358">
        <f>IF(W3797,0,$D4041*(1+'General Inputs'!$C$4)^(W$3906-$K$3906))*'General Inputs'!$C$6</f>
        <v>3804725.3836876354</v>
      </c>
      <c r="X4041" s="358">
        <f>IF(X3797,0,$D4041*(1+'General Inputs'!$C$4)^(X$3906-$K$3906))*'General Inputs'!$C$6</f>
        <v>3880819.8913613884</v>
      </c>
      <c r="Y4041" s="358">
        <f>IF(Y3797,0,$D4041*(1+'General Inputs'!$C$4)^(Y$3906-$K$3906))*'General Inputs'!$C$6</f>
        <v>3958436.2891886164</v>
      </c>
      <c r="Z4041" s="358">
        <f>IF(Z3797,0,$D4041*(1+'General Inputs'!$C$4)^(Z$3906-$K$3906))*'General Inputs'!$C$6</f>
        <v>4037605.0149723873</v>
      </c>
      <c r="AA4041" s="358">
        <f>IF(AA3797,0,$D4041*(1+'General Inputs'!$C$4)^(AA$3906-$K$3906))*'General Inputs'!$C$6</f>
        <v>4118357.1152718356</v>
      </c>
      <c r="AB4041" s="358">
        <f>IF(AB3797,0,$D4041*(1+'General Inputs'!$C$4)^(AB$3906-$K$3906))*'General Inputs'!$C$6</f>
        <v>4200724.2575772731</v>
      </c>
      <c r="AC4041" s="358">
        <f>IF(AC3797,0,$D4041*(1+'General Inputs'!$C$4)^(AC$3906-$K$3906))*'General Inputs'!$C$6</f>
        <v>4284738.7427288182</v>
      </c>
      <c r="AD4041" s="358">
        <f>IF(AD3797,0,$D4041*(1+'General Inputs'!$C$4)^(AD$3906-$K$3906))*'General Inputs'!$C$6</f>
        <v>4370433.5175833944</v>
      </c>
      <c r="AE4041" s="358">
        <f>IF(AE3797,0,$D4041*(1+'General Inputs'!$C$4)^(AE$3906-$K$3906))*'General Inputs'!$C$6</f>
        <v>4457842.1879350627</v>
      </c>
      <c r="AF4041" s="358">
        <f>IF(AF3797,0,$D4041*(1+'General Inputs'!$C$4)^(AF$3906-$K$3906))*'General Inputs'!$C$6</f>
        <v>4546999.0316937631</v>
      </c>
      <c r="AG4041" s="358">
        <f>IF(AG3797,0,$D4041*(1+'General Inputs'!$C$4)^(AG$3906-$K$3906))*'General Inputs'!$C$6</f>
        <v>4637939.0123276394</v>
      </c>
      <c r="AH4041" s="358">
        <f>IF(AH3797,0,$D4041*(1+'General Inputs'!$C$4)^(AH$3906-$K$3906))*'General Inputs'!$C$6</f>
        <v>4730697.7925741915</v>
      </c>
      <c r="AI4041" s="358">
        <f>IF(AI3797,0,$D4041*(1+'General Inputs'!$C$4)^(AI$3906-$K$3906))*'General Inputs'!$C$6</f>
        <v>4825311.7484256746</v>
      </c>
      <c r="AJ4041" s="358">
        <f>IF(AJ3797,0,$D4041*(1+'General Inputs'!$C$4)^(AJ$3906-$K$3906))*'General Inputs'!$C$6</f>
        <v>4921817.9833941888</v>
      </c>
    </row>
    <row r="4042" spans="1:36" x14ac:dyDescent="0.25">
      <c r="A4042" s="353" t="s">
        <v>254</v>
      </c>
      <c r="B4042" s="353" t="s">
        <v>345</v>
      </c>
      <c r="C4042" s="441">
        <f t="shared" si="3477"/>
        <v>20000</v>
      </c>
      <c r="D4042" s="397">
        <v>8000000</v>
      </c>
      <c r="E4042" s="468">
        <f t="shared" ref="E4042:G4042" si="3486">E138</f>
        <v>0</v>
      </c>
      <c r="F4042" s="468">
        <f t="shared" si="3486"/>
        <v>0</v>
      </c>
      <c r="G4042" s="469">
        <f t="shared" si="3486"/>
        <v>0</v>
      </c>
      <c r="H4042" s="397"/>
      <c r="I4042" s="476">
        <f t="shared" si="3479"/>
        <v>22</v>
      </c>
      <c r="J4042" s="476">
        <f t="shared" si="3480"/>
        <v>1</v>
      </c>
      <c r="K4042" s="358">
        <v>0</v>
      </c>
      <c r="L4042" s="358">
        <v>0</v>
      </c>
      <c r="M4042" s="358">
        <v>0</v>
      </c>
      <c r="N4042" s="358">
        <v>0</v>
      </c>
      <c r="O4042" s="358">
        <f>IF(O3798,0,$D4042*(1+'General Inputs'!$C$4)^(O$3906-$K$3906))*'General Inputs'!$C$6</f>
        <v>1298918.5919999999</v>
      </c>
      <c r="P4042" s="358">
        <f>IF(P3798,0,$D4042*(1+'General Inputs'!$C$4)^(P$3906-$K$3906))*'General Inputs'!$C$6</f>
        <v>1324896.9638399999</v>
      </c>
      <c r="Q4042" s="358">
        <f>IF(Q3798,0,$D4042*(1+'General Inputs'!$C$4)^(Q$3906-$K$3906))*'General Inputs'!$C$6</f>
        <v>1351394.9031168001</v>
      </c>
      <c r="R4042" s="358">
        <f>IF(R3798,0,$D4042*(1+'General Inputs'!$C$4)^(R$3906-$K$3906))*'General Inputs'!$C$6</f>
        <v>1378422.8011791357</v>
      </c>
      <c r="S4042" s="358">
        <f>IF(S3798,0,$D4042*(1+'General Inputs'!$C$4)^(S$3906-$K$3906))*'General Inputs'!$C$6</f>
        <v>1405991.2572027186</v>
      </c>
      <c r="T4042" s="358">
        <f>IF(T3798,0,$D4042*(1+'General Inputs'!$C$4)^(T$3906-$K$3906))*'General Inputs'!$C$6</f>
        <v>1434111.082346773</v>
      </c>
      <c r="U4042" s="358">
        <f>IF(U3798,0,$D4042*(1+'General Inputs'!$C$4)^(U$3906-$K$3906))*'General Inputs'!$C$6</f>
        <v>1462793.3039937085</v>
      </c>
      <c r="V4042" s="358">
        <f>IF(V3798,0,$D4042*(1+'General Inputs'!$C$4)^(V$3906-$K$3906))*'General Inputs'!$C$6</f>
        <v>1492049.1700735826</v>
      </c>
      <c r="W4042" s="358">
        <f>IF(W3798,0,$D4042*(1+'General Inputs'!$C$4)^(W$3906-$K$3906))*'General Inputs'!$C$6</f>
        <v>1521890.1534750543</v>
      </c>
      <c r="X4042" s="358">
        <f>IF(X3798,0,$D4042*(1+'General Inputs'!$C$4)^(X$3906-$K$3906))*'General Inputs'!$C$6</f>
        <v>1552327.9565445553</v>
      </c>
      <c r="Y4042" s="358">
        <f>IF(Y3798,0,$D4042*(1+'General Inputs'!$C$4)^(Y$3906-$K$3906))*'General Inputs'!$C$6</f>
        <v>1583374.5156754467</v>
      </c>
      <c r="Z4042" s="358">
        <f>IF(Z3798,0,$D4042*(1+'General Inputs'!$C$4)^(Z$3906-$K$3906))*'General Inputs'!$C$6</f>
        <v>1615042.0059889548</v>
      </c>
      <c r="AA4042" s="358">
        <f>IF(AA3798,0,$D4042*(1+'General Inputs'!$C$4)^(AA$3906-$K$3906))*'General Inputs'!$C$6</f>
        <v>1647342.8461087344</v>
      </c>
      <c r="AB4042" s="358">
        <f>IF(AB3798,0,$D4042*(1+'General Inputs'!$C$4)^(AB$3906-$K$3906))*'General Inputs'!$C$6</f>
        <v>1680289.7030309094</v>
      </c>
      <c r="AC4042" s="358">
        <f>IF(AC3798,0,$D4042*(1+'General Inputs'!$C$4)^(AC$3906-$K$3906))*'General Inputs'!$C$6</f>
        <v>1713895.4970915273</v>
      </c>
      <c r="AD4042" s="358">
        <f>IF(AD3798,0,$D4042*(1+'General Inputs'!$C$4)^(AD$3906-$K$3906))*'General Inputs'!$C$6</f>
        <v>1748173.4070333578</v>
      </c>
      <c r="AE4042" s="358">
        <f>IF(AE3798,0,$D4042*(1+'General Inputs'!$C$4)^(AE$3906-$K$3906))*'General Inputs'!$C$6</f>
        <v>1783136.8751740248</v>
      </c>
      <c r="AF4042" s="358">
        <f>IF(AF3798,0,$D4042*(1+'General Inputs'!$C$4)^(AF$3906-$K$3906))*'General Inputs'!$C$6</f>
        <v>1818799.6126775055</v>
      </c>
      <c r="AG4042" s="358">
        <f>IF(AG3798,0,$D4042*(1+'General Inputs'!$C$4)^(AG$3906-$K$3906))*'General Inputs'!$C$6</f>
        <v>1855175.6049310556</v>
      </c>
      <c r="AH4042" s="358">
        <f>IF(AH3798,0,$D4042*(1+'General Inputs'!$C$4)^(AH$3906-$K$3906))*'General Inputs'!$C$6</f>
        <v>1892279.1170296762</v>
      </c>
      <c r="AI4042" s="358">
        <f>IF(AI3798,0,$D4042*(1+'General Inputs'!$C$4)^(AI$3906-$K$3906))*'General Inputs'!$C$6</f>
        <v>1930124.6993702701</v>
      </c>
      <c r="AJ4042" s="358">
        <f>IF(AJ3798,0,$D4042*(1+'General Inputs'!$C$4)^(AJ$3906-$K$3906))*'General Inputs'!$C$6</f>
        <v>1968727.1933576753</v>
      </c>
    </row>
    <row r="4043" spans="1:36" x14ac:dyDescent="0.25">
      <c r="A4043" s="353" t="s">
        <v>255</v>
      </c>
      <c r="B4043" s="353" t="s">
        <v>558</v>
      </c>
      <c r="C4043" s="441">
        <f t="shared" si="3477"/>
        <v>6240</v>
      </c>
      <c r="D4043" s="397">
        <v>8000000</v>
      </c>
      <c r="E4043" s="468">
        <f t="shared" ref="E4043:G4043" si="3487">E139</f>
        <v>0</v>
      </c>
      <c r="F4043" s="468">
        <f t="shared" si="3487"/>
        <v>0</v>
      </c>
      <c r="G4043" s="469">
        <f t="shared" si="3487"/>
        <v>0</v>
      </c>
      <c r="H4043" s="397"/>
      <c r="I4043" s="476">
        <f t="shared" si="3479"/>
        <v>22</v>
      </c>
      <c r="J4043" s="476">
        <f t="shared" si="3480"/>
        <v>1</v>
      </c>
      <c r="K4043" s="358">
        <v>0</v>
      </c>
      <c r="L4043" s="358">
        <v>0</v>
      </c>
      <c r="M4043" s="358">
        <v>0</v>
      </c>
      <c r="N4043" s="358">
        <v>0</v>
      </c>
      <c r="O4043" s="358">
        <f>IF(O3799,0,$D4043*(1+'General Inputs'!$C$4)^(O$3906-$K$3906))*'General Inputs'!$C$6</f>
        <v>1298918.5919999999</v>
      </c>
      <c r="P4043" s="358">
        <f>IF(P3799,0,$D4043*(1+'General Inputs'!$C$4)^(P$3906-$K$3906))*'General Inputs'!$C$6</f>
        <v>1324896.9638399999</v>
      </c>
      <c r="Q4043" s="358">
        <f>IF(Q3799,0,$D4043*(1+'General Inputs'!$C$4)^(Q$3906-$K$3906))*'General Inputs'!$C$6</f>
        <v>1351394.9031168001</v>
      </c>
      <c r="R4043" s="358">
        <f>IF(R3799,0,$D4043*(1+'General Inputs'!$C$4)^(R$3906-$K$3906))*'General Inputs'!$C$6</f>
        <v>1378422.8011791357</v>
      </c>
      <c r="S4043" s="358">
        <f>IF(S3799,0,$D4043*(1+'General Inputs'!$C$4)^(S$3906-$K$3906))*'General Inputs'!$C$6</f>
        <v>1405991.2572027186</v>
      </c>
      <c r="T4043" s="358">
        <f>IF(T3799,0,$D4043*(1+'General Inputs'!$C$4)^(T$3906-$K$3906))*'General Inputs'!$C$6</f>
        <v>1434111.082346773</v>
      </c>
      <c r="U4043" s="358">
        <f>IF(U3799,0,$D4043*(1+'General Inputs'!$C$4)^(U$3906-$K$3906))*'General Inputs'!$C$6</f>
        <v>1462793.3039937085</v>
      </c>
      <c r="V4043" s="358">
        <f>IF(V3799,0,$D4043*(1+'General Inputs'!$C$4)^(V$3906-$K$3906))*'General Inputs'!$C$6</f>
        <v>1492049.1700735826</v>
      </c>
      <c r="W4043" s="358">
        <f>IF(W3799,0,$D4043*(1+'General Inputs'!$C$4)^(W$3906-$K$3906))*'General Inputs'!$C$6</f>
        <v>1521890.1534750543</v>
      </c>
      <c r="X4043" s="358">
        <f>IF(X3799,0,$D4043*(1+'General Inputs'!$C$4)^(X$3906-$K$3906))*'General Inputs'!$C$6</f>
        <v>1552327.9565445553</v>
      </c>
      <c r="Y4043" s="358">
        <f>IF(Y3799,0,$D4043*(1+'General Inputs'!$C$4)^(Y$3906-$K$3906))*'General Inputs'!$C$6</f>
        <v>1583374.5156754467</v>
      </c>
      <c r="Z4043" s="358">
        <f>IF(Z3799,0,$D4043*(1+'General Inputs'!$C$4)^(Z$3906-$K$3906))*'General Inputs'!$C$6</f>
        <v>1615042.0059889548</v>
      </c>
      <c r="AA4043" s="358">
        <f>IF(AA3799,0,$D4043*(1+'General Inputs'!$C$4)^(AA$3906-$K$3906))*'General Inputs'!$C$6</f>
        <v>1647342.8461087344</v>
      </c>
      <c r="AB4043" s="358">
        <f>IF(AB3799,0,$D4043*(1+'General Inputs'!$C$4)^(AB$3906-$K$3906))*'General Inputs'!$C$6</f>
        <v>1680289.7030309094</v>
      </c>
      <c r="AC4043" s="358">
        <f>IF(AC3799,0,$D4043*(1+'General Inputs'!$C$4)^(AC$3906-$K$3906))*'General Inputs'!$C$6</f>
        <v>1713895.4970915273</v>
      </c>
      <c r="AD4043" s="358">
        <f>IF(AD3799,0,$D4043*(1+'General Inputs'!$C$4)^(AD$3906-$K$3906))*'General Inputs'!$C$6</f>
        <v>1748173.4070333578</v>
      </c>
      <c r="AE4043" s="358">
        <f>IF(AE3799,0,$D4043*(1+'General Inputs'!$C$4)^(AE$3906-$K$3906))*'General Inputs'!$C$6</f>
        <v>1783136.8751740248</v>
      </c>
      <c r="AF4043" s="358">
        <f>IF(AF3799,0,$D4043*(1+'General Inputs'!$C$4)^(AF$3906-$K$3906))*'General Inputs'!$C$6</f>
        <v>1818799.6126775055</v>
      </c>
      <c r="AG4043" s="358">
        <f>IF(AG3799,0,$D4043*(1+'General Inputs'!$C$4)^(AG$3906-$K$3906))*'General Inputs'!$C$6</f>
        <v>1855175.6049310556</v>
      </c>
      <c r="AH4043" s="358">
        <f>IF(AH3799,0,$D4043*(1+'General Inputs'!$C$4)^(AH$3906-$K$3906))*'General Inputs'!$C$6</f>
        <v>1892279.1170296762</v>
      </c>
      <c r="AI4043" s="358">
        <f>IF(AI3799,0,$D4043*(1+'General Inputs'!$C$4)^(AI$3906-$K$3906))*'General Inputs'!$C$6</f>
        <v>1930124.6993702701</v>
      </c>
      <c r="AJ4043" s="358">
        <f>IF(AJ3799,0,$D4043*(1+'General Inputs'!$C$4)^(AJ$3906-$K$3906))*'General Inputs'!$C$6</f>
        <v>1968727.1933576753</v>
      </c>
    </row>
    <row r="4044" spans="1:36" x14ac:dyDescent="0.25">
      <c r="A4044" s="353" t="s">
        <v>255</v>
      </c>
      <c r="B4044" s="353" t="s">
        <v>270</v>
      </c>
      <c r="C4044" s="441">
        <f t="shared" si="3477"/>
        <v>25000</v>
      </c>
      <c r="D4044" s="397">
        <v>20000000</v>
      </c>
      <c r="E4044" s="468">
        <f t="shared" ref="E4044:G4044" si="3488">E140</f>
        <v>0</v>
      </c>
      <c r="F4044" s="468">
        <f t="shared" si="3488"/>
        <v>0</v>
      </c>
      <c r="G4044" s="469">
        <f t="shared" si="3488"/>
        <v>0</v>
      </c>
      <c r="H4044" s="397"/>
      <c r="I4044" s="476">
        <f t="shared" si="3479"/>
        <v>22</v>
      </c>
      <c r="J4044" s="476">
        <f t="shared" si="3480"/>
        <v>1</v>
      </c>
      <c r="K4044" s="358">
        <v>0</v>
      </c>
      <c r="L4044" s="358">
        <v>0</v>
      </c>
      <c r="M4044" s="358">
        <v>0</v>
      </c>
      <c r="N4044" s="358">
        <v>0</v>
      </c>
      <c r="O4044" s="358">
        <f>IF(O3800,0,$D4044*(1+'General Inputs'!$C$4)^(O$3906-$K$3906))*'General Inputs'!$C$6</f>
        <v>3247296.48</v>
      </c>
      <c r="P4044" s="358">
        <f>IF(P3800,0,$D4044*(1+'General Inputs'!$C$4)^(P$3906-$K$3906))*'General Inputs'!$C$6</f>
        <v>3312242.4095999999</v>
      </c>
      <c r="Q4044" s="358">
        <f>IF(Q3800,0,$D4044*(1+'General Inputs'!$C$4)^(Q$3906-$K$3906))*'General Inputs'!$C$6</f>
        <v>3378487.2577920002</v>
      </c>
      <c r="R4044" s="358">
        <f>IF(R3800,0,$D4044*(1+'General Inputs'!$C$4)^(R$3906-$K$3906))*'General Inputs'!$C$6</f>
        <v>3446057.0029478394</v>
      </c>
      <c r="S4044" s="358">
        <f>IF(S3800,0,$D4044*(1+'General Inputs'!$C$4)^(S$3906-$K$3906))*'General Inputs'!$C$6</f>
        <v>3514978.1430067965</v>
      </c>
      <c r="T4044" s="358">
        <f>IF(T3800,0,$D4044*(1+'General Inputs'!$C$4)^(T$3906-$K$3906))*'General Inputs'!$C$6</f>
        <v>3585277.7058669324</v>
      </c>
      <c r="U4044" s="358">
        <f>IF(U3800,0,$D4044*(1+'General Inputs'!$C$4)^(U$3906-$K$3906))*'General Inputs'!$C$6</f>
        <v>3656983.2599842711</v>
      </c>
      <c r="V4044" s="358">
        <f>IF(V3800,0,$D4044*(1+'General Inputs'!$C$4)^(V$3906-$K$3906))*'General Inputs'!$C$6</f>
        <v>3730122.925183956</v>
      </c>
      <c r="W4044" s="358">
        <f>IF(W3800,0,$D4044*(1+'General Inputs'!$C$4)^(W$3906-$K$3906))*'General Inputs'!$C$6</f>
        <v>3804725.3836876354</v>
      </c>
      <c r="X4044" s="358">
        <f>IF(X3800,0,$D4044*(1+'General Inputs'!$C$4)^(X$3906-$K$3906))*'General Inputs'!$C$6</f>
        <v>3880819.8913613884</v>
      </c>
      <c r="Y4044" s="358">
        <f>IF(Y3800,0,$D4044*(1+'General Inputs'!$C$4)^(Y$3906-$K$3906))*'General Inputs'!$C$6</f>
        <v>3958436.2891886164</v>
      </c>
      <c r="Z4044" s="358">
        <f>IF(Z3800,0,$D4044*(1+'General Inputs'!$C$4)^(Z$3906-$K$3906))*'General Inputs'!$C$6</f>
        <v>4037605.0149723873</v>
      </c>
      <c r="AA4044" s="358">
        <f>IF(AA3800,0,$D4044*(1+'General Inputs'!$C$4)^(AA$3906-$K$3906))*'General Inputs'!$C$6</f>
        <v>4118357.1152718356</v>
      </c>
      <c r="AB4044" s="358">
        <f>IF(AB3800,0,$D4044*(1+'General Inputs'!$C$4)^(AB$3906-$K$3906))*'General Inputs'!$C$6</f>
        <v>4200724.2575772731</v>
      </c>
      <c r="AC4044" s="358">
        <f>IF(AC3800,0,$D4044*(1+'General Inputs'!$C$4)^(AC$3906-$K$3906))*'General Inputs'!$C$6</f>
        <v>4284738.7427288182</v>
      </c>
      <c r="AD4044" s="358">
        <f>IF(AD3800,0,$D4044*(1+'General Inputs'!$C$4)^(AD$3906-$K$3906))*'General Inputs'!$C$6</f>
        <v>4370433.5175833944</v>
      </c>
      <c r="AE4044" s="358">
        <f>IF(AE3800,0,$D4044*(1+'General Inputs'!$C$4)^(AE$3906-$K$3906))*'General Inputs'!$C$6</f>
        <v>4457842.1879350627</v>
      </c>
      <c r="AF4044" s="358">
        <f>IF(AF3800,0,$D4044*(1+'General Inputs'!$C$4)^(AF$3906-$K$3906))*'General Inputs'!$C$6</f>
        <v>4546999.0316937631</v>
      </c>
      <c r="AG4044" s="358">
        <f>IF(AG3800,0,$D4044*(1+'General Inputs'!$C$4)^(AG$3906-$K$3906))*'General Inputs'!$C$6</f>
        <v>4637939.0123276394</v>
      </c>
      <c r="AH4044" s="358">
        <f>IF(AH3800,0,$D4044*(1+'General Inputs'!$C$4)^(AH$3906-$K$3906))*'General Inputs'!$C$6</f>
        <v>4730697.7925741915</v>
      </c>
      <c r="AI4044" s="358">
        <f>IF(AI3800,0,$D4044*(1+'General Inputs'!$C$4)^(AI$3906-$K$3906))*'General Inputs'!$C$6</f>
        <v>4825311.7484256746</v>
      </c>
      <c r="AJ4044" s="358">
        <f>IF(AJ3800,0,$D4044*(1+'General Inputs'!$C$4)^(AJ$3906-$K$3906))*'General Inputs'!$C$6</f>
        <v>4921817.9833941888</v>
      </c>
    </row>
    <row r="4045" spans="1:36" x14ac:dyDescent="0.25">
      <c r="A4045" s="353" t="s">
        <v>255</v>
      </c>
      <c r="B4045" s="353" t="s">
        <v>559</v>
      </c>
      <c r="C4045" s="441">
        <f t="shared" si="3477"/>
        <v>12500</v>
      </c>
      <c r="D4045" s="397">
        <v>8000000</v>
      </c>
      <c r="E4045" s="468">
        <f t="shared" ref="E4045:G4045" si="3489">E141</f>
        <v>0</v>
      </c>
      <c r="F4045" s="468">
        <f t="shared" si="3489"/>
        <v>0</v>
      </c>
      <c r="G4045" s="469">
        <f t="shared" si="3489"/>
        <v>0</v>
      </c>
      <c r="H4045" s="397"/>
      <c r="I4045" s="476">
        <f t="shared" si="3479"/>
        <v>22</v>
      </c>
      <c r="J4045" s="476">
        <f t="shared" si="3480"/>
        <v>1</v>
      </c>
      <c r="K4045" s="358">
        <v>0</v>
      </c>
      <c r="L4045" s="358">
        <v>0</v>
      </c>
      <c r="M4045" s="358">
        <v>0</v>
      </c>
      <c r="N4045" s="358">
        <v>0</v>
      </c>
      <c r="O4045" s="358">
        <f>IF(O3801,0,$D4045*(1+'General Inputs'!$C$4)^(O$3906-$K$3906))*'General Inputs'!$C$6</f>
        <v>1298918.5919999999</v>
      </c>
      <c r="P4045" s="358">
        <f>IF(P3801,0,$D4045*(1+'General Inputs'!$C$4)^(P$3906-$K$3906))*'General Inputs'!$C$6</f>
        <v>1324896.9638399999</v>
      </c>
      <c r="Q4045" s="358">
        <f>IF(Q3801,0,$D4045*(1+'General Inputs'!$C$4)^(Q$3906-$K$3906))*'General Inputs'!$C$6</f>
        <v>1351394.9031168001</v>
      </c>
      <c r="R4045" s="358">
        <f>IF(R3801,0,$D4045*(1+'General Inputs'!$C$4)^(R$3906-$K$3906))*'General Inputs'!$C$6</f>
        <v>1378422.8011791357</v>
      </c>
      <c r="S4045" s="358">
        <f>IF(S3801,0,$D4045*(1+'General Inputs'!$C$4)^(S$3906-$K$3906))*'General Inputs'!$C$6</f>
        <v>1405991.2572027186</v>
      </c>
      <c r="T4045" s="358">
        <f>IF(T3801,0,$D4045*(1+'General Inputs'!$C$4)^(T$3906-$K$3906))*'General Inputs'!$C$6</f>
        <v>1434111.082346773</v>
      </c>
      <c r="U4045" s="358">
        <f>IF(U3801,0,$D4045*(1+'General Inputs'!$C$4)^(U$3906-$K$3906))*'General Inputs'!$C$6</f>
        <v>1462793.3039937085</v>
      </c>
      <c r="V4045" s="358">
        <f>IF(V3801,0,$D4045*(1+'General Inputs'!$C$4)^(V$3906-$K$3906))*'General Inputs'!$C$6</f>
        <v>1492049.1700735826</v>
      </c>
      <c r="W4045" s="358">
        <f>IF(W3801,0,$D4045*(1+'General Inputs'!$C$4)^(W$3906-$K$3906))*'General Inputs'!$C$6</f>
        <v>1521890.1534750543</v>
      </c>
      <c r="X4045" s="358">
        <f>IF(X3801,0,$D4045*(1+'General Inputs'!$C$4)^(X$3906-$K$3906))*'General Inputs'!$C$6</f>
        <v>1552327.9565445553</v>
      </c>
      <c r="Y4045" s="358">
        <f>IF(Y3801,0,$D4045*(1+'General Inputs'!$C$4)^(Y$3906-$K$3906))*'General Inputs'!$C$6</f>
        <v>1583374.5156754467</v>
      </c>
      <c r="Z4045" s="358">
        <f>IF(Z3801,0,$D4045*(1+'General Inputs'!$C$4)^(Z$3906-$K$3906))*'General Inputs'!$C$6</f>
        <v>1615042.0059889548</v>
      </c>
      <c r="AA4045" s="358">
        <f>IF(AA3801,0,$D4045*(1+'General Inputs'!$C$4)^(AA$3906-$K$3906))*'General Inputs'!$C$6</f>
        <v>1647342.8461087344</v>
      </c>
      <c r="AB4045" s="358">
        <f>IF(AB3801,0,$D4045*(1+'General Inputs'!$C$4)^(AB$3906-$K$3906))*'General Inputs'!$C$6</f>
        <v>1680289.7030309094</v>
      </c>
      <c r="AC4045" s="358">
        <f>IF(AC3801,0,$D4045*(1+'General Inputs'!$C$4)^(AC$3906-$K$3906))*'General Inputs'!$C$6</f>
        <v>1713895.4970915273</v>
      </c>
      <c r="AD4045" s="358">
        <f>IF(AD3801,0,$D4045*(1+'General Inputs'!$C$4)^(AD$3906-$K$3906))*'General Inputs'!$C$6</f>
        <v>1748173.4070333578</v>
      </c>
      <c r="AE4045" s="358">
        <f>IF(AE3801,0,$D4045*(1+'General Inputs'!$C$4)^(AE$3906-$K$3906))*'General Inputs'!$C$6</f>
        <v>1783136.8751740248</v>
      </c>
      <c r="AF4045" s="358">
        <f>IF(AF3801,0,$D4045*(1+'General Inputs'!$C$4)^(AF$3906-$K$3906))*'General Inputs'!$C$6</f>
        <v>1818799.6126775055</v>
      </c>
      <c r="AG4045" s="358">
        <f>IF(AG3801,0,$D4045*(1+'General Inputs'!$C$4)^(AG$3906-$K$3906))*'General Inputs'!$C$6</f>
        <v>1855175.6049310556</v>
      </c>
      <c r="AH4045" s="358">
        <f>IF(AH3801,0,$D4045*(1+'General Inputs'!$C$4)^(AH$3906-$K$3906))*'General Inputs'!$C$6</f>
        <v>1892279.1170296762</v>
      </c>
      <c r="AI4045" s="358">
        <f>IF(AI3801,0,$D4045*(1+'General Inputs'!$C$4)^(AI$3906-$K$3906))*'General Inputs'!$C$6</f>
        <v>1930124.6993702701</v>
      </c>
      <c r="AJ4045" s="358">
        <f>IF(AJ3801,0,$D4045*(1+'General Inputs'!$C$4)^(AJ$3906-$K$3906))*'General Inputs'!$C$6</f>
        <v>1968727.1933576753</v>
      </c>
    </row>
    <row r="4046" spans="1:36" x14ac:dyDescent="0.25">
      <c r="A4046" s="353" t="s">
        <v>294</v>
      </c>
      <c r="B4046" s="353" t="s">
        <v>295</v>
      </c>
      <c r="C4046" s="441">
        <f t="shared" si="3477"/>
        <v>20000</v>
      </c>
      <c r="D4046" s="397">
        <v>8000000</v>
      </c>
      <c r="E4046" s="468">
        <f t="shared" ref="E4046:G4046" si="3490">E142</f>
        <v>0</v>
      </c>
      <c r="F4046" s="468">
        <f t="shared" si="3490"/>
        <v>0</v>
      </c>
      <c r="G4046" s="469">
        <f t="shared" si="3490"/>
        <v>0</v>
      </c>
      <c r="H4046" s="397"/>
      <c r="I4046" s="476">
        <f t="shared" si="3479"/>
        <v>22</v>
      </c>
      <c r="J4046" s="476">
        <f t="shared" si="3480"/>
        <v>1</v>
      </c>
      <c r="K4046" s="358">
        <v>0</v>
      </c>
      <c r="L4046" s="358">
        <v>0</v>
      </c>
      <c r="M4046" s="358">
        <v>0</v>
      </c>
      <c r="N4046" s="358">
        <v>0</v>
      </c>
      <c r="O4046" s="358">
        <f>IF(O3802,0,$D4046*(1+'General Inputs'!$C$4)^(O$3906-$K$3906))*'General Inputs'!$C$6</f>
        <v>1298918.5919999999</v>
      </c>
      <c r="P4046" s="358">
        <f>IF(P3802,0,$D4046*(1+'General Inputs'!$C$4)^(P$3906-$K$3906))*'General Inputs'!$C$6</f>
        <v>1324896.9638399999</v>
      </c>
      <c r="Q4046" s="358">
        <f>IF(Q3802,0,$D4046*(1+'General Inputs'!$C$4)^(Q$3906-$K$3906))*'General Inputs'!$C$6</f>
        <v>1351394.9031168001</v>
      </c>
      <c r="R4046" s="358">
        <f>IF(R3802,0,$D4046*(1+'General Inputs'!$C$4)^(R$3906-$K$3906))*'General Inputs'!$C$6</f>
        <v>1378422.8011791357</v>
      </c>
      <c r="S4046" s="358">
        <f>IF(S3802,0,$D4046*(1+'General Inputs'!$C$4)^(S$3906-$K$3906))*'General Inputs'!$C$6</f>
        <v>1405991.2572027186</v>
      </c>
      <c r="T4046" s="358">
        <f>IF(T3802,0,$D4046*(1+'General Inputs'!$C$4)^(T$3906-$K$3906))*'General Inputs'!$C$6</f>
        <v>1434111.082346773</v>
      </c>
      <c r="U4046" s="358">
        <f>IF(U3802,0,$D4046*(1+'General Inputs'!$C$4)^(U$3906-$K$3906))*'General Inputs'!$C$6</f>
        <v>1462793.3039937085</v>
      </c>
      <c r="V4046" s="358">
        <f>IF(V3802,0,$D4046*(1+'General Inputs'!$C$4)^(V$3906-$K$3906))*'General Inputs'!$C$6</f>
        <v>1492049.1700735826</v>
      </c>
      <c r="W4046" s="358">
        <f>IF(W3802,0,$D4046*(1+'General Inputs'!$C$4)^(W$3906-$K$3906))*'General Inputs'!$C$6</f>
        <v>1521890.1534750543</v>
      </c>
      <c r="X4046" s="358">
        <f>IF(X3802,0,$D4046*(1+'General Inputs'!$C$4)^(X$3906-$K$3906))*'General Inputs'!$C$6</f>
        <v>1552327.9565445553</v>
      </c>
      <c r="Y4046" s="358">
        <f>IF(Y3802,0,$D4046*(1+'General Inputs'!$C$4)^(Y$3906-$K$3906))*'General Inputs'!$C$6</f>
        <v>1583374.5156754467</v>
      </c>
      <c r="Z4046" s="358">
        <f>IF(Z3802,0,$D4046*(1+'General Inputs'!$C$4)^(Z$3906-$K$3906))*'General Inputs'!$C$6</f>
        <v>1615042.0059889548</v>
      </c>
      <c r="AA4046" s="358">
        <f>IF(AA3802,0,$D4046*(1+'General Inputs'!$C$4)^(AA$3906-$K$3906))*'General Inputs'!$C$6</f>
        <v>1647342.8461087344</v>
      </c>
      <c r="AB4046" s="358">
        <f>IF(AB3802,0,$D4046*(1+'General Inputs'!$C$4)^(AB$3906-$K$3906))*'General Inputs'!$C$6</f>
        <v>1680289.7030309094</v>
      </c>
      <c r="AC4046" s="358">
        <f>IF(AC3802,0,$D4046*(1+'General Inputs'!$C$4)^(AC$3906-$K$3906))*'General Inputs'!$C$6</f>
        <v>1713895.4970915273</v>
      </c>
      <c r="AD4046" s="358">
        <f>IF(AD3802,0,$D4046*(1+'General Inputs'!$C$4)^(AD$3906-$K$3906))*'General Inputs'!$C$6</f>
        <v>1748173.4070333578</v>
      </c>
      <c r="AE4046" s="358">
        <f>IF(AE3802,0,$D4046*(1+'General Inputs'!$C$4)^(AE$3906-$K$3906))*'General Inputs'!$C$6</f>
        <v>1783136.8751740248</v>
      </c>
      <c r="AF4046" s="358">
        <f>IF(AF3802,0,$D4046*(1+'General Inputs'!$C$4)^(AF$3906-$K$3906))*'General Inputs'!$C$6</f>
        <v>1818799.6126775055</v>
      </c>
      <c r="AG4046" s="358">
        <f>IF(AG3802,0,$D4046*(1+'General Inputs'!$C$4)^(AG$3906-$K$3906))*'General Inputs'!$C$6</f>
        <v>1855175.6049310556</v>
      </c>
      <c r="AH4046" s="358">
        <f>IF(AH3802,0,$D4046*(1+'General Inputs'!$C$4)^(AH$3906-$K$3906))*'General Inputs'!$C$6</f>
        <v>1892279.1170296762</v>
      </c>
      <c r="AI4046" s="358">
        <f>IF(AI3802,0,$D4046*(1+'General Inputs'!$C$4)^(AI$3906-$K$3906))*'General Inputs'!$C$6</f>
        <v>1930124.6993702701</v>
      </c>
      <c r="AJ4046" s="358">
        <f>IF(AJ3802,0,$D4046*(1+'General Inputs'!$C$4)^(AJ$3906-$K$3906))*'General Inputs'!$C$6</f>
        <v>1968727.1933576753</v>
      </c>
    </row>
    <row r="4047" spans="1:36" x14ac:dyDescent="0.25">
      <c r="A4047" s="353" t="s">
        <v>402</v>
      </c>
      <c r="B4047" s="353" t="s">
        <v>402</v>
      </c>
      <c r="C4047" s="441">
        <f t="shared" si="3477"/>
        <v>1000</v>
      </c>
      <c r="D4047" s="397">
        <v>500000</v>
      </c>
      <c r="E4047" s="468">
        <f t="shared" ref="E4047:G4047" si="3491">E143</f>
        <v>0</v>
      </c>
      <c r="F4047" s="468">
        <f t="shared" si="3491"/>
        <v>0</v>
      </c>
      <c r="G4047" s="469">
        <f t="shared" si="3491"/>
        <v>0</v>
      </c>
      <c r="H4047" s="397"/>
      <c r="I4047" s="476">
        <f t="shared" si="3479"/>
        <v>22</v>
      </c>
      <c r="J4047" s="476">
        <f t="shared" si="3480"/>
        <v>1</v>
      </c>
      <c r="K4047" s="358">
        <v>0</v>
      </c>
      <c r="L4047" s="358">
        <v>0</v>
      </c>
      <c r="M4047" s="358">
        <v>0</v>
      </c>
      <c r="N4047" s="358">
        <v>0</v>
      </c>
      <c r="O4047" s="358">
        <f>IF(O3803,0,$D4047*(1+'General Inputs'!$C$4)^(O$3906-$K$3906))*'General Inputs'!$C$6</f>
        <v>81182.411999999997</v>
      </c>
      <c r="P4047" s="358">
        <f>IF(P3803,0,$D4047*(1+'General Inputs'!$C$4)^(P$3906-$K$3906))*'General Inputs'!$C$6</f>
        <v>82806.060239999992</v>
      </c>
      <c r="Q4047" s="358">
        <f>IF(Q3803,0,$D4047*(1+'General Inputs'!$C$4)^(Q$3906-$K$3906))*'General Inputs'!$C$6</f>
        <v>84462.181444800008</v>
      </c>
      <c r="R4047" s="358">
        <f>IF(R3803,0,$D4047*(1+'General Inputs'!$C$4)^(R$3906-$K$3906))*'General Inputs'!$C$6</f>
        <v>86151.42507369598</v>
      </c>
      <c r="S4047" s="358">
        <f>IF(S3803,0,$D4047*(1+'General Inputs'!$C$4)^(S$3906-$K$3906))*'General Inputs'!$C$6</f>
        <v>87874.453575169915</v>
      </c>
      <c r="T4047" s="358">
        <f>IF(T3803,0,$D4047*(1+'General Inputs'!$C$4)^(T$3906-$K$3906))*'General Inputs'!$C$6</f>
        <v>89631.942646673313</v>
      </c>
      <c r="U4047" s="358">
        <f>IF(U3803,0,$D4047*(1+'General Inputs'!$C$4)^(U$3906-$K$3906))*'General Inputs'!$C$6</f>
        <v>91424.581499606778</v>
      </c>
      <c r="V4047" s="358">
        <f>IF(V3803,0,$D4047*(1+'General Inputs'!$C$4)^(V$3906-$K$3906))*'General Inputs'!$C$6</f>
        <v>93253.07312959891</v>
      </c>
      <c r="W4047" s="358">
        <f>IF(W3803,0,$D4047*(1+'General Inputs'!$C$4)^(W$3906-$K$3906))*'General Inputs'!$C$6</f>
        <v>95118.134592190894</v>
      </c>
      <c r="X4047" s="358">
        <f>IF(X3803,0,$D4047*(1+'General Inputs'!$C$4)^(X$3906-$K$3906))*'General Inputs'!$C$6</f>
        <v>97020.497284034704</v>
      </c>
      <c r="Y4047" s="358">
        <f>IF(Y3803,0,$D4047*(1+'General Inputs'!$C$4)^(Y$3906-$K$3906))*'General Inputs'!$C$6</f>
        <v>98960.90722971542</v>
      </c>
      <c r="Z4047" s="358">
        <f>IF(Z3803,0,$D4047*(1+'General Inputs'!$C$4)^(Z$3906-$K$3906))*'General Inputs'!$C$6</f>
        <v>100940.12537430967</v>
      </c>
      <c r="AA4047" s="358">
        <f>IF(AA3803,0,$D4047*(1+'General Inputs'!$C$4)^(AA$3906-$K$3906))*'General Inputs'!$C$6</f>
        <v>102958.9278817959</v>
      </c>
      <c r="AB4047" s="358">
        <f>IF(AB3803,0,$D4047*(1+'General Inputs'!$C$4)^(AB$3906-$K$3906))*'General Inputs'!$C$6</f>
        <v>105018.10643943184</v>
      </c>
      <c r="AC4047" s="358">
        <f>IF(AC3803,0,$D4047*(1+'General Inputs'!$C$4)^(AC$3906-$K$3906))*'General Inputs'!$C$6</f>
        <v>107118.46856822046</v>
      </c>
      <c r="AD4047" s="358">
        <f>IF(AD3803,0,$D4047*(1+'General Inputs'!$C$4)^(AD$3906-$K$3906))*'General Inputs'!$C$6</f>
        <v>109260.83793958486</v>
      </c>
      <c r="AE4047" s="358">
        <f>IF(AE3803,0,$D4047*(1+'General Inputs'!$C$4)^(AE$3906-$K$3906))*'General Inputs'!$C$6</f>
        <v>111446.05469837655</v>
      </c>
      <c r="AF4047" s="358">
        <f>IF(AF3803,0,$D4047*(1+'General Inputs'!$C$4)^(AF$3906-$K$3906))*'General Inputs'!$C$6</f>
        <v>113674.97579234409</v>
      </c>
      <c r="AG4047" s="358">
        <f>IF(AG3803,0,$D4047*(1+'General Inputs'!$C$4)^(AG$3906-$K$3906))*'General Inputs'!$C$6</f>
        <v>115948.47530819097</v>
      </c>
      <c r="AH4047" s="358">
        <f>IF(AH3803,0,$D4047*(1+'General Inputs'!$C$4)^(AH$3906-$K$3906))*'General Inputs'!$C$6</f>
        <v>118267.44481435476</v>
      </c>
      <c r="AI4047" s="358">
        <f>IF(AI3803,0,$D4047*(1+'General Inputs'!$C$4)^(AI$3906-$K$3906))*'General Inputs'!$C$6</f>
        <v>120632.79371064188</v>
      </c>
      <c r="AJ4047" s="358">
        <f>IF(AJ3803,0,$D4047*(1+'General Inputs'!$C$4)^(AJ$3906-$K$3906))*'General Inputs'!$C$6</f>
        <v>123045.44958485471</v>
      </c>
    </row>
    <row r="4048" spans="1:36" x14ac:dyDescent="0.25">
      <c r="A4048" s="353" t="s">
        <v>273</v>
      </c>
      <c r="B4048" s="353" t="s">
        <v>273</v>
      </c>
      <c r="C4048" s="441">
        <f t="shared" si="3477"/>
        <v>600</v>
      </c>
      <c r="D4048" s="397">
        <v>500000</v>
      </c>
      <c r="E4048" s="468">
        <f t="shared" ref="E4048:G4048" si="3492">E144</f>
        <v>0</v>
      </c>
      <c r="F4048" s="468">
        <f t="shared" si="3492"/>
        <v>0</v>
      </c>
      <c r="G4048" s="469">
        <f t="shared" si="3492"/>
        <v>0</v>
      </c>
      <c r="H4048" s="397"/>
      <c r="I4048" s="476">
        <f t="shared" si="3479"/>
        <v>22</v>
      </c>
      <c r="J4048" s="476">
        <f t="shared" si="3480"/>
        <v>1</v>
      </c>
      <c r="K4048" s="358">
        <v>0</v>
      </c>
      <c r="L4048" s="358">
        <v>0</v>
      </c>
      <c r="M4048" s="358">
        <v>0</v>
      </c>
      <c r="N4048" s="358">
        <v>0</v>
      </c>
      <c r="O4048" s="358">
        <f>IF(O3804,0,$D4048*(1+'General Inputs'!$C$4)^(O$3906-$K$3906))*'General Inputs'!$C$6</f>
        <v>81182.411999999997</v>
      </c>
      <c r="P4048" s="358">
        <f>IF(P3804,0,$D4048*(1+'General Inputs'!$C$4)^(P$3906-$K$3906))*'General Inputs'!$C$6</f>
        <v>82806.060239999992</v>
      </c>
      <c r="Q4048" s="358">
        <f>IF(Q3804,0,$D4048*(1+'General Inputs'!$C$4)^(Q$3906-$K$3906))*'General Inputs'!$C$6</f>
        <v>84462.181444800008</v>
      </c>
      <c r="R4048" s="358">
        <f>IF(R3804,0,$D4048*(1+'General Inputs'!$C$4)^(R$3906-$K$3906))*'General Inputs'!$C$6</f>
        <v>86151.42507369598</v>
      </c>
      <c r="S4048" s="358">
        <f>IF(S3804,0,$D4048*(1+'General Inputs'!$C$4)^(S$3906-$K$3906))*'General Inputs'!$C$6</f>
        <v>87874.453575169915</v>
      </c>
      <c r="T4048" s="358">
        <f>IF(T3804,0,$D4048*(1+'General Inputs'!$C$4)^(T$3906-$K$3906))*'General Inputs'!$C$6</f>
        <v>89631.942646673313</v>
      </c>
      <c r="U4048" s="358">
        <f>IF(U3804,0,$D4048*(1+'General Inputs'!$C$4)^(U$3906-$K$3906))*'General Inputs'!$C$6</f>
        <v>91424.581499606778</v>
      </c>
      <c r="V4048" s="358">
        <f>IF(V3804,0,$D4048*(1+'General Inputs'!$C$4)^(V$3906-$K$3906))*'General Inputs'!$C$6</f>
        <v>93253.07312959891</v>
      </c>
      <c r="W4048" s="358">
        <f>IF(W3804,0,$D4048*(1+'General Inputs'!$C$4)^(W$3906-$K$3906))*'General Inputs'!$C$6</f>
        <v>95118.134592190894</v>
      </c>
      <c r="X4048" s="358">
        <f>IF(X3804,0,$D4048*(1+'General Inputs'!$C$4)^(X$3906-$K$3906))*'General Inputs'!$C$6</f>
        <v>97020.497284034704</v>
      </c>
      <c r="Y4048" s="358">
        <f>IF(Y3804,0,$D4048*(1+'General Inputs'!$C$4)^(Y$3906-$K$3906))*'General Inputs'!$C$6</f>
        <v>98960.90722971542</v>
      </c>
      <c r="Z4048" s="358">
        <f>IF(Z3804,0,$D4048*(1+'General Inputs'!$C$4)^(Z$3906-$K$3906))*'General Inputs'!$C$6</f>
        <v>100940.12537430967</v>
      </c>
      <c r="AA4048" s="358">
        <f>IF(AA3804,0,$D4048*(1+'General Inputs'!$C$4)^(AA$3906-$K$3906))*'General Inputs'!$C$6</f>
        <v>102958.9278817959</v>
      </c>
      <c r="AB4048" s="358">
        <f>IF(AB3804,0,$D4048*(1+'General Inputs'!$C$4)^(AB$3906-$K$3906))*'General Inputs'!$C$6</f>
        <v>105018.10643943184</v>
      </c>
      <c r="AC4048" s="358">
        <f>IF(AC3804,0,$D4048*(1+'General Inputs'!$C$4)^(AC$3906-$K$3906))*'General Inputs'!$C$6</f>
        <v>107118.46856822046</v>
      </c>
      <c r="AD4048" s="358">
        <f>IF(AD3804,0,$D4048*(1+'General Inputs'!$C$4)^(AD$3906-$K$3906))*'General Inputs'!$C$6</f>
        <v>109260.83793958486</v>
      </c>
      <c r="AE4048" s="358">
        <f>IF(AE3804,0,$D4048*(1+'General Inputs'!$C$4)^(AE$3906-$K$3906))*'General Inputs'!$C$6</f>
        <v>111446.05469837655</v>
      </c>
      <c r="AF4048" s="358">
        <f>IF(AF3804,0,$D4048*(1+'General Inputs'!$C$4)^(AF$3906-$K$3906))*'General Inputs'!$C$6</f>
        <v>113674.97579234409</v>
      </c>
      <c r="AG4048" s="358">
        <f>IF(AG3804,0,$D4048*(1+'General Inputs'!$C$4)^(AG$3906-$K$3906))*'General Inputs'!$C$6</f>
        <v>115948.47530819097</v>
      </c>
      <c r="AH4048" s="358">
        <f>IF(AH3804,0,$D4048*(1+'General Inputs'!$C$4)^(AH$3906-$K$3906))*'General Inputs'!$C$6</f>
        <v>118267.44481435476</v>
      </c>
      <c r="AI4048" s="358">
        <f>IF(AI3804,0,$D4048*(1+'General Inputs'!$C$4)^(AI$3906-$K$3906))*'General Inputs'!$C$6</f>
        <v>120632.79371064188</v>
      </c>
      <c r="AJ4048" s="358">
        <f>IF(AJ3804,0,$D4048*(1+'General Inputs'!$C$4)^(AJ$3906-$K$3906))*'General Inputs'!$C$6</f>
        <v>123045.44958485471</v>
      </c>
    </row>
    <row r="4049" spans="1:36" x14ac:dyDescent="0.25">
      <c r="A4049" s="353" t="s">
        <v>256</v>
      </c>
      <c r="B4049" s="353" t="s">
        <v>386</v>
      </c>
      <c r="C4049" s="441">
        <f t="shared" si="3477"/>
        <v>20000</v>
      </c>
      <c r="D4049" s="397">
        <v>8000000</v>
      </c>
      <c r="E4049" s="468">
        <f t="shared" ref="E4049:G4049" si="3493">E145</f>
        <v>0</v>
      </c>
      <c r="F4049" s="468">
        <f t="shared" si="3493"/>
        <v>0</v>
      </c>
      <c r="G4049" s="469">
        <f t="shared" si="3493"/>
        <v>0</v>
      </c>
      <c r="H4049" s="397"/>
      <c r="I4049" s="476">
        <f t="shared" si="3479"/>
        <v>22</v>
      </c>
      <c r="J4049" s="476">
        <f t="shared" si="3480"/>
        <v>1</v>
      </c>
      <c r="K4049" s="358">
        <v>0</v>
      </c>
      <c r="L4049" s="358">
        <v>0</v>
      </c>
      <c r="M4049" s="358">
        <v>0</v>
      </c>
      <c r="N4049" s="358">
        <v>0</v>
      </c>
      <c r="O4049" s="358">
        <f>IF(O3805,0,$D4049*(1+'General Inputs'!$C$4)^(O$3906-$K$3906))*'General Inputs'!$C$6</f>
        <v>1298918.5919999999</v>
      </c>
      <c r="P4049" s="358">
        <f>IF(P3805,0,$D4049*(1+'General Inputs'!$C$4)^(P$3906-$K$3906))*'General Inputs'!$C$6</f>
        <v>1324896.9638399999</v>
      </c>
      <c r="Q4049" s="358">
        <f>IF(Q3805,0,$D4049*(1+'General Inputs'!$C$4)^(Q$3906-$K$3906))*'General Inputs'!$C$6</f>
        <v>1351394.9031168001</v>
      </c>
      <c r="R4049" s="358">
        <f>IF(R3805,0,$D4049*(1+'General Inputs'!$C$4)^(R$3906-$K$3906))*'General Inputs'!$C$6</f>
        <v>1378422.8011791357</v>
      </c>
      <c r="S4049" s="358">
        <f>IF(S3805,0,$D4049*(1+'General Inputs'!$C$4)^(S$3906-$K$3906))*'General Inputs'!$C$6</f>
        <v>1405991.2572027186</v>
      </c>
      <c r="T4049" s="358">
        <f>IF(T3805,0,$D4049*(1+'General Inputs'!$C$4)^(T$3906-$K$3906))*'General Inputs'!$C$6</f>
        <v>1434111.082346773</v>
      </c>
      <c r="U4049" s="358">
        <f>IF(U3805,0,$D4049*(1+'General Inputs'!$C$4)^(U$3906-$K$3906))*'General Inputs'!$C$6</f>
        <v>1462793.3039937085</v>
      </c>
      <c r="V4049" s="358">
        <f>IF(V3805,0,$D4049*(1+'General Inputs'!$C$4)^(V$3906-$K$3906))*'General Inputs'!$C$6</f>
        <v>1492049.1700735826</v>
      </c>
      <c r="W4049" s="358">
        <f>IF(W3805,0,$D4049*(1+'General Inputs'!$C$4)^(W$3906-$K$3906))*'General Inputs'!$C$6</f>
        <v>1521890.1534750543</v>
      </c>
      <c r="X4049" s="358">
        <f>IF(X3805,0,$D4049*(1+'General Inputs'!$C$4)^(X$3906-$K$3906))*'General Inputs'!$C$6</f>
        <v>1552327.9565445553</v>
      </c>
      <c r="Y4049" s="358">
        <f>IF(Y3805,0,$D4049*(1+'General Inputs'!$C$4)^(Y$3906-$K$3906))*'General Inputs'!$C$6</f>
        <v>1583374.5156754467</v>
      </c>
      <c r="Z4049" s="358">
        <f>IF(Z3805,0,$D4049*(1+'General Inputs'!$C$4)^(Z$3906-$K$3906))*'General Inputs'!$C$6</f>
        <v>1615042.0059889548</v>
      </c>
      <c r="AA4049" s="358">
        <f>IF(AA3805,0,$D4049*(1+'General Inputs'!$C$4)^(AA$3906-$K$3906))*'General Inputs'!$C$6</f>
        <v>1647342.8461087344</v>
      </c>
      <c r="AB4049" s="358">
        <f>IF(AB3805,0,$D4049*(1+'General Inputs'!$C$4)^(AB$3906-$K$3906))*'General Inputs'!$C$6</f>
        <v>1680289.7030309094</v>
      </c>
      <c r="AC4049" s="358">
        <f>IF(AC3805,0,$D4049*(1+'General Inputs'!$C$4)^(AC$3906-$K$3906))*'General Inputs'!$C$6</f>
        <v>1713895.4970915273</v>
      </c>
      <c r="AD4049" s="358">
        <f>IF(AD3805,0,$D4049*(1+'General Inputs'!$C$4)^(AD$3906-$K$3906))*'General Inputs'!$C$6</f>
        <v>1748173.4070333578</v>
      </c>
      <c r="AE4049" s="358">
        <f>IF(AE3805,0,$D4049*(1+'General Inputs'!$C$4)^(AE$3906-$K$3906))*'General Inputs'!$C$6</f>
        <v>1783136.8751740248</v>
      </c>
      <c r="AF4049" s="358">
        <f>IF(AF3805,0,$D4049*(1+'General Inputs'!$C$4)^(AF$3906-$K$3906))*'General Inputs'!$C$6</f>
        <v>1818799.6126775055</v>
      </c>
      <c r="AG4049" s="358">
        <f>IF(AG3805,0,$D4049*(1+'General Inputs'!$C$4)^(AG$3906-$K$3906))*'General Inputs'!$C$6</f>
        <v>1855175.6049310556</v>
      </c>
      <c r="AH4049" s="358">
        <f>IF(AH3805,0,$D4049*(1+'General Inputs'!$C$4)^(AH$3906-$K$3906))*'General Inputs'!$C$6</f>
        <v>1892279.1170296762</v>
      </c>
      <c r="AI4049" s="358">
        <f>IF(AI3805,0,$D4049*(1+'General Inputs'!$C$4)^(AI$3906-$K$3906))*'General Inputs'!$C$6</f>
        <v>1930124.6993702701</v>
      </c>
      <c r="AJ4049" s="358">
        <f>IF(AJ3805,0,$D4049*(1+'General Inputs'!$C$4)^(AJ$3906-$K$3906))*'General Inputs'!$C$6</f>
        <v>1968727.1933576753</v>
      </c>
    </row>
    <row r="4050" spans="1:36" x14ac:dyDescent="0.25">
      <c r="A4050" s="353" t="s">
        <v>256</v>
      </c>
      <c r="B4050" s="353" t="s">
        <v>348</v>
      </c>
      <c r="C4050" s="441">
        <f t="shared" si="3477"/>
        <v>20000</v>
      </c>
      <c r="D4050" s="397">
        <v>8000000</v>
      </c>
      <c r="E4050" s="468">
        <f t="shared" ref="E4050:G4050" si="3494">E146</f>
        <v>0</v>
      </c>
      <c r="F4050" s="468">
        <f t="shared" si="3494"/>
        <v>0</v>
      </c>
      <c r="G4050" s="469">
        <f t="shared" si="3494"/>
        <v>0</v>
      </c>
      <c r="H4050" s="397"/>
      <c r="I4050" s="476">
        <f t="shared" si="3479"/>
        <v>22</v>
      </c>
      <c r="J4050" s="476">
        <f t="shared" si="3480"/>
        <v>1</v>
      </c>
      <c r="K4050" s="358">
        <v>0</v>
      </c>
      <c r="L4050" s="358">
        <v>0</v>
      </c>
      <c r="M4050" s="358">
        <v>0</v>
      </c>
      <c r="N4050" s="358">
        <v>0</v>
      </c>
      <c r="O4050" s="358">
        <f>IF(O3806,0,$D4050*(1+'General Inputs'!$C$4)^(O$3906-$K$3906))*'General Inputs'!$C$6</f>
        <v>1298918.5919999999</v>
      </c>
      <c r="P4050" s="358">
        <f>IF(P3806,0,$D4050*(1+'General Inputs'!$C$4)^(P$3906-$K$3906))*'General Inputs'!$C$6</f>
        <v>1324896.9638399999</v>
      </c>
      <c r="Q4050" s="358">
        <f>IF(Q3806,0,$D4050*(1+'General Inputs'!$C$4)^(Q$3906-$K$3906))*'General Inputs'!$C$6</f>
        <v>1351394.9031168001</v>
      </c>
      <c r="R4050" s="358">
        <f>IF(R3806,0,$D4050*(1+'General Inputs'!$C$4)^(R$3906-$K$3906))*'General Inputs'!$C$6</f>
        <v>1378422.8011791357</v>
      </c>
      <c r="S4050" s="358">
        <f>IF(S3806,0,$D4050*(1+'General Inputs'!$C$4)^(S$3906-$K$3906))*'General Inputs'!$C$6</f>
        <v>1405991.2572027186</v>
      </c>
      <c r="T4050" s="358">
        <f>IF(T3806,0,$D4050*(1+'General Inputs'!$C$4)^(T$3906-$K$3906))*'General Inputs'!$C$6</f>
        <v>1434111.082346773</v>
      </c>
      <c r="U4050" s="358">
        <f>IF(U3806,0,$D4050*(1+'General Inputs'!$C$4)^(U$3906-$K$3906))*'General Inputs'!$C$6</f>
        <v>1462793.3039937085</v>
      </c>
      <c r="V4050" s="358">
        <f>IF(V3806,0,$D4050*(1+'General Inputs'!$C$4)^(V$3906-$K$3906))*'General Inputs'!$C$6</f>
        <v>1492049.1700735826</v>
      </c>
      <c r="W4050" s="358">
        <f>IF(W3806,0,$D4050*(1+'General Inputs'!$C$4)^(W$3906-$K$3906))*'General Inputs'!$C$6</f>
        <v>1521890.1534750543</v>
      </c>
      <c r="X4050" s="358">
        <f>IF(X3806,0,$D4050*(1+'General Inputs'!$C$4)^(X$3906-$K$3906))*'General Inputs'!$C$6</f>
        <v>1552327.9565445553</v>
      </c>
      <c r="Y4050" s="358">
        <f>IF(Y3806,0,$D4050*(1+'General Inputs'!$C$4)^(Y$3906-$K$3906))*'General Inputs'!$C$6</f>
        <v>1583374.5156754467</v>
      </c>
      <c r="Z4050" s="358">
        <f>IF(Z3806,0,$D4050*(1+'General Inputs'!$C$4)^(Z$3906-$K$3906))*'General Inputs'!$C$6</f>
        <v>1615042.0059889548</v>
      </c>
      <c r="AA4050" s="358">
        <f>IF(AA3806,0,$D4050*(1+'General Inputs'!$C$4)^(AA$3906-$K$3906))*'General Inputs'!$C$6</f>
        <v>1647342.8461087344</v>
      </c>
      <c r="AB4050" s="358">
        <f>IF(AB3806,0,$D4050*(1+'General Inputs'!$C$4)^(AB$3906-$K$3906))*'General Inputs'!$C$6</f>
        <v>1680289.7030309094</v>
      </c>
      <c r="AC4050" s="358">
        <f>IF(AC3806,0,$D4050*(1+'General Inputs'!$C$4)^(AC$3906-$K$3906))*'General Inputs'!$C$6</f>
        <v>1713895.4970915273</v>
      </c>
      <c r="AD4050" s="358">
        <f>IF(AD3806,0,$D4050*(1+'General Inputs'!$C$4)^(AD$3906-$K$3906))*'General Inputs'!$C$6</f>
        <v>1748173.4070333578</v>
      </c>
      <c r="AE4050" s="358">
        <f>IF(AE3806,0,$D4050*(1+'General Inputs'!$C$4)^(AE$3906-$K$3906))*'General Inputs'!$C$6</f>
        <v>1783136.8751740248</v>
      </c>
      <c r="AF4050" s="358">
        <f>IF(AF3806,0,$D4050*(1+'General Inputs'!$C$4)^(AF$3906-$K$3906))*'General Inputs'!$C$6</f>
        <v>1818799.6126775055</v>
      </c>
      <c r="AG4050" s="358">
        <f>IF(AG3806,0,$D4050*(1+'General Inputs'!$C$4)^(AG$3906-$K$3906))*'General Inputs'!$C$6</f>
        <v>1855175.6049310556</v>
      </c>
      <c r="AH4050" s="358">
        <f>IF(AH3806,0,$D4050*(1+'General Inputs'!$C$4)^(AH$3906-$K$3906))*'General Inputs'!$C$6</f>
        <v>1892279.1170296762</v>
      </c>
      <c r="AI4050" s="358">
        <f>IF(AI3806,0,$D4050*(1+'General Inputs'!$C$4)^(AI$3906-$K$3906))*'General Inputs'!$C$6</f>
        <v>1930124.6993702701</v>
      </c>
      <c r="AJ4050" s="358">
        <f>IF(AJ3806,0,$D4050*(1+'General Inputs'!$C$4)^(AJ$3906-$K$3906))*'General Inputs'!$C$6</f>
        <v>1968727.1933576753</v>
      </c>
    </row>
    <row r="4051" spans="1:36" x14ac:dyDescent="0.25">
      <c r="A4051" s="353" t="s">
        <v>256</v>
      </c>
      <c r="B4051" s="353" t="s">
        <v>409</v>
      </c>
      <c r="C4051" s="441">
        <f t="shared" si="3477"/>
        <v>20000</v>
      </c>
      <c r="D4051" s="397">
        <v>8000000</v>
      </c>
      <c r="E4051" s="468">
        <f t="shared" ref="E4051:G4051" si="3495">E147</f>
        <v>0</v>
      </c>
      <c r="F4051" s="468">
        <f t="shared" si="3495"/>
        <v>0</v>
      </c>
      <c r="G4051" s="469">
        <f t="shared" si="3495"/>
        <v>0</v>
      </c>
      <c r="H4051" s="397"/>
      <c r="I4051" s="476">
        <f t="shared" si="3479"/>
        <v>22</v>
      </c>
      <c r="J4051" s="476">
        <f t="shared" si="3480"/>
        <v>1</v>
      </c>
      <c r="K4051" s="358">
        <v>0</v>
      </c>
      <c r="L4051" s="358">
        <v>0</v>
      </c>
      <c r="M4051" s="358">
        <v>0</v>
      </c>
      <c r="N4051" s="358">
        <v>0</v>
      </c>
      <c r="O4051" s="358">
        <f>IF(O3807,0,$D4051*(1+'General Inputs'!$C$4)^(O$3906-$K$3906))*'General Inputs'!$C$6</f>
        <v>1298918.5919999999</v>
      </c>
      <c r="P4051" s="358">
        <f>IF(P3807,0,$D4051*(1+'General Inputs'!$C$4)^(P$3906-$K$3906))*'General Inputs'!$C$6</f>
        <v>1324896.9638399999</v>
      </c>
      <c r="Q4051" s="358">
        <f>IF(Q3807,0,$D4051*(1+'General Inputs'!$C$4)^(Q$3906-$K$3906))*'General Inputs'!$C$6</f>
        <v>1351394.9031168001</v>
      </c>
      <c r="R4051" s="358">
        <f>IF(R3807,0,$D4051*(1+'General Inputs'!$C$4)^(R$3906-$K$3906))*'General Inputs'!$C$6</f>
        <v>1378422.8011791357</v>
      </c>
      <c r="S4051" s="358">
        <f>IF(S3807,0,$D4051*(1+'General Inputs'!$C$4)^(S$3906-$K$3906))*'General Inputs'!$C$6</f>
        <v>1405991.2572027186</v>
      </c>
      <c r="T4051" s="358">
        <f>IF(T3807,0,$D4051*(1+'General Inputs'!$C$4)^(T$3906-$K$3906))*'General Inputs'!$C$6</f>
        <v>1434111.082346773</v>
      </c>
      <c r="U4051" s="358">
        <f>IF(U3807,0,$D4051*(1+'General Inputs'!$C$4)^(U$3906-$K$3906))*'General Inputs'!$C$6</f>
        <v>1462793.3039937085</v>
      </c>
      <c r="V4051" s="358">
        <f>IF(V3807,0,$D4051*(1+'General Inputs'!$C$4)^(V$3906-$K$3906))*'General Inputs'!$C$6</f>
        <v>1492049.1700735826</v>
      </c>
      <c r="W4051" s="358">
        <f>IF(W3807,0,$D4051*(1+'General Inputs'!$C$4)^(W$3906-$K$3906))*'General Inputs'!$C$6</f>
        <v>1521890.1534750543</v>
      </c>
      <c r="X4051" s="358">
        <f>IF(X3807,0,$D4051*(1+'General Inputs'!$C$4)^(X$3906-$K$3906))*'General Inputs'!$C$6</f>
        <v>1552327.9565445553</v>
      </c>
      <c r="Y4051" s="358">
        <f>IF(Y3807,0,$D4051*(1+'General Inputs'!$C$4)^(Y$3906-$K$3906))*'General Inputs'!$C$6</f>
        <v>1583374.5156754467</v>
      </c>
      <c r="Z4051" s="358">
        <f>IF(Z3807,0,$D4051*(1+'General Inputs'!$C$4)^(Z$3906-$K$3906))*'General Inputs'!$C$6</f>
        <v>1615042.0059889548</v>
      </c>
      <c r="AA4051" s="358">
        <f>IF(AA3807,0,$D4051*(1+'General Inputs'!$C$4)^(AA$3906-$K$3906))*'General Inputs'!$C$6</f>
        <v>1647342.8461087344</v>
      </c>
      <c r="AB4051" s="358">
        <f>IF(AB3807,0,$D4051*(1+'General Inputs'!$C$4)^(AB$3906-$K$3906))*'General Inputs'!$C$6</f>
        <v>1680289.7030309094</v>
      </c>
      <c r="AC4051" s="358">
        <f>IF(AC3807,0,$D4051*(1+'General Inputs'!$C$4)^(AC$3906-$K$3906))*'General Inputs'!$C$6</f>
        <v>1713895.4970915273</v>
      </c>
      <c r="AD4051" s="358">
        <f>IF(AD3807,0,$D4051*(1+'General Inputs'!$C$4)^(AD$3906-$K$3906))*'General Inputs'!$C$6</f>
        <v>1748173.4070333578</v>
      </c>
      <c r="AE4051" s="358">
        <f>IF(AE3807,0,$D4051*(1+'General Inputs'!$C$4)^(AE$3906-$K$3906))*'General Inputs'!$C$6</f>
        <v>1783136.8751740248</v>
      </c>
      <c r="AF4051" s="358">
        <f>IF(AF3807,0,$D4051*(1+'General Inputs'!$C$4)^(AF$3906-$K$3906))*'General Inputs'!$C$6</f>
        <v>1818799.6126775055</v>
      </c>
      <c r="AG4051" s="358">
        <f>IF(AG3807,0,$D4051*(1+'General Inputs'!$C$4)^(AG$3906-$K$3906))*'General Inputs'!$C$6</f>
        <v>1855175.6049310556</v>
      </c>
      <c r="AH4051" s="358">
        <f>IF(AH3807,0,$D4051*(1+'General Inputs'!$C$4)^(AH$3906-$K$3906))*'General Inputs'!$C$6</f>
        <v>1892279.1170296762</v>
      </c>
      <c r="AI4051" s="358">
        <f>IF(AI3807,0,$D4051*(1+'General Inputs'!$C$4)^(AI$3906-$K$3906))*'General Inputs'!$C$6</f>
        <v>1930124.6993702701</v>
      </c>
      <c r="AJ4051" s="358">
        <f>IF(AJ3807,0,$D4051*(1+'General Inputs'!$C$4)^(AJ$3906-$K$3906))*'General Inputs'!$C$6</f>
        <v>1968727.1933576753</v>
      </c>
    </row>
    <row r="4052" spans="1:36" x14ac:dyDescent="0.25">
      <c r="A4052" s="353" t="s">
        <v>503</v>
      </c>
      <c r="B4052" s="353" t="s">
        <v>503</v>
      </c>
      <c r="C4052" s="441">
        <f t="shared" si="3477"/>
        <v>1500</v>
      </c>
      <c r="D4052" s="397">
        <v>1750000</v>
      </c>
      <c r="E4052" s="468">
        <f t="shared" ref="E4052:G4052" si="3496">E148</f>
        <v>0</v>
      </c>
      <c r="F4052" s="468">
        <f t="shared" si="3496"/>
        <v>0</v>
      </c>
      <c r="G4052" s="469">
        <f t="shared" si="3496"/>
        <v>0</v>
      </c>
      <c r="H4052" s="397"/>
      <c r="I4052" s="476">
        <f t="shared" si="3479"/>
        <v>22</v>
      </c>
      <c r="J4052" s="476">
        <f t="shared" si="3480"/>
        <v>1</v>
      </c>
      <c r="K4052" s="358">
        <v>0</v>
      </c>
      <c r="L4052" s="358">
        <v>0</v>
      </c>
      <c r="M4052" s="358">
        <v>0</v>
      </c>
      <c r="N4052" s="358">
        <v>0</v>
      </c>
      <c r="O4052" s="358">
        <f>IF(O3808,0,$D4052*(1+'General Inputs'!$C$4)^(O$3906-$K$3906))*'General Inputs'!$C$6</f>
        <v>284138.44199999998</v>
      </c>
      <c r="P4052" s="358">
        <f>IF(P3808,0,$D4052*(1+'General Inputs'!$C$4)^(P$3906-$K$3906))*'General Inputs'!$C$6</f>
        <v>289821.21083999996</v>
      </c>
      <c r="Q4052" s="358">
        <f>IF(Q3808,0,$D4052*(1+'General Inputs'!$C$4)^(Q$3906-$K$3906))*'General Inputs'!$C$6</f>
        <v>295617.63505679998</v>
      </c>
      <c r="R4052" s="358">
        <f>IF(R3808,0,$D4052*(1+'General Inputs'!$C$4)^(R$3906-$K$3906))*'General Inputs'!$C$6</f>
        <v>301529.98775793595</v>
      </c>
      <c r="S4052" s="358">
        <f>IF(S3808,0,$D4052*(1+'General Inputs'!$C$4)^(S$3906-$K$3906))*'General Inputs'!$C$6</f>
        <v>307560.58751309471</v>
      </c>
      <c r="T4052" s="358">
        <f>IF(T3808,0,$D4052*(1+'General Inputs'!$C$4)^(T$3906-$K$3906))*'General Inputs'!$C$6</f>
        <v>313711.79926335654</v>
      </c>
      <c r="U4052" s="358">
        <f>IF(U3808,0,$D4052*(1+'General Inputs'!$C$4)^(U$3906-$K$3906))*'General Inputs'!$C$6</f>
        <v>319986.03524862375</v>
      </c>
      <c r="V4052" s="358">
        <f>IF(V3808,0,$D4052*(1+'General Inputs'!$C$4)^(V$3906-$K$3906))*'General Inputs'!$C$6</f>
        <v>326385.75595359615</v>
      </c>
      <c r="W4052" s="358">
        <f>IF(W3808,0,$D4052*(1+'General Inputs'!$C$4)^(W$3906-$K$3906))*'General Inputs'!$C$6</f>
        <v>332913.47107266809</v>
      </c>
      <c r="X4052" s="358">
        <f>IF(X3808,0,$D4052*(1+'General Inputs'!$C$4)^(X$3906-$K$3906))*'General Inputs'!$C$6</f>
        <v>339571.74049412145</v>
      </c>
      <c r="Y4052" s="358">
        <f>IF(Y3808,0,$D4052*(1+'General Inputs'!$C$4)^(Y$3906-$K$3906))*'General Inputs'!$C$6</f>
        <v>346363.17530400393</v>
      </c>
      <c r="Z4052" s="358">
        <f>IF(Z3808,0,$D4052*(1+'General Inputs'!$C$4)^(Z$3906-$K$3906))*'General Inputs'!$C$6</f>
        <v>353290.43881008396</v>
      </c>
      <c r="AA4052" s="358">
        <f>IF(AA3808,0,$D4052*(1+'General Inputs'!$C$4)^(AA$3906-$K$3906))*'General Inputs'!$C$6</f>
        <v>360356.2475862857</v>
      </c>
      <c r="AB4052" s="358">
        <f>IF(AB3808,0,$D4052*(1+'General Inputs'!$C$4)^(AB$3906-$K$3906))*'General Inputs'!$C$6</f>
        <v>367563.37253801135</v>
      </c>
      <c r="AC4052" s="358">
        <f>IF(AC3808,0,$D4052*(1+'General Inputs'!$C$4)^(AC$3906-$K$3906))*'General Inputs'!$C$6</f>
        <v>374914.63998877158</v>
      </c>
      <c r="AD4052" s="358">
        <f>IF(AD3808,0,$D4052*(1+'General Inputs'!$C$4)^(AD$3906-$K$3906))*'General Inputs'!$C$6</f>
        <v>382412.93278854695</v>
      </c>
      <c r="AE4052" s="358">
        <f>IF(AE3808,0,$D4052*(1+'General Inputs'!$C$4)^(AE$3906-$K$3906))*'General Inputs'!$C$6</f>
        <v>390061.19144431798</v>
      </c>
      <c r="AF4052" s="358">
        <f>IF(AF3808,0,$D4052*(1+'General Inputs'!$C$4)^(AF$3906-$K$3906))*'General Inputs'!$C$6</f>
        <v>397862.41527320427</v>
      </c>
      <c r="AG4052" s="358">
        <f>IF(AG3808,0,$D4052*(1+'General Inputs'!$C$4)^(AG$3906-$K$3906))*'General Inputs'!$C$6</f>
        <v>405819.66357866843</v>
      </c>
      <c r="AH4052" s="358">
        <f>IF(AH3808,0,$D4052*(1+'General Inputs'!$C$4)^(AH$3906-$K$3906))*'General Inputs'!$C$6</f>
        <v>413936.05685024173</v>
      </c>
      <c r="AI4052" s="358">
        <f>IF(AI3808,0,$D4052*(1+'General Inputs'!$C$4)^(AI$3906-$K$3906))*'General Inputs'!$C$6</f>
        <v>422214.77798724658</v>
      </c>
      <c r="AJ4052" s="358">
        <f>IF(AJ3808,0,$D4052*(1+'General Inputs'!$C$4)^(AJ$3906-$K$3906))*'General Inputs'!$C$6</f>
        <v>430659.07354699151</v>
      </c>
    </row>
    <row r="4053" spans="1:36" x14ac:dyDescent="0.25">
      <c r="A4053" s="353" t="s">
        <v>543</v>
      </c>
      <c r="B4053" s="353" t="s">
        <v>543</v>
      </c>
      <c r="C4053" s="441">
        <f t="shared" si="3477"/>
        <v>1800</v>
      </c>
      <c r="D4053" s="397">
        <v>1750000</v>
      </c>
      <c r="E4053" s="468">
        <f t="shared" ref="E4053:G4053" si="3497">E149</f>
        <v>0</v>
      </c>
      <c r="F4053" s="468">
        <f t="shared" si="3497"/>
        <v>0</v>
      </c>
      <c r="G4053" s="469">
        <f t="shared" si="3497"/>
        <v>0</v>
      </c>
      <c r="H4053" s="397"/>
      <c r="I4053" s="476">
        <f t="shared" si="3479"/>
        <v>22</v>
      </c>
      <c r="J4053" s="476">
        <f t="shared" si="3480"/>
        <v>1</v>
      </c>
      <c r="K4053" s="358">
        <v>0</v>
      </c>
      <c r="L4053" s="358">
        <v>0</v>
      </c>
      <c r="M4053" s="358">
        <v>0</v>
      </c>
      <c r="N4053" s="358">
        <v>0</v>
      </c>
      <c r="O4053" s="358">
        <f>IF(O3809,0,$D4053*(1+'General Inputs'!$C$4)^(O$3906-$K$3906))*'General Inputs'!$C$6</f>
        <v>284138.44199999998</v>
      </c>
      <c r="P4053" s="358">
        <f>IF(P3809,0,$D4053*(1+'General Inputs'!$C$4)^(P$3906-$K$3906))*'General Inputs'!$C$6</f>
        <v>289821.21083999996</v>
      </c>
      <c r="Q4053" s="358">
        <f>IF(Q3809,0,$D4053*(1+'General Inputs'!$C$4)^(Q$3906-$K$3906))*'General Inputs'!$C$6</f>
        <v>295617.63505679998</v>
      </c>
      <c r="R4053" s="358">
        <f>IF(R3809,0,$D4053*(1+'General Inputs'!$C$4)^(R$3906-$K$3906))*'General Inputs'!$C$6</f>
        <v>301529.98775793595</v>
      </c>
      <c r="S4053" s="358">
        <f>IF(S3809,0,$D4053*(1+'General Inputs'!$C$4)^(S$3906-$K$3906))*'General Inputs'!$C$6</f>
        <v>307560.58751309471</v>
      </c>
      <c r="T4053" s="358">
        <f>IF(T3809,0,$D4053*(1+'General Inputs'!$C$4)^(T$3906-$K$3906))*'General Inputs'!$C$6</f>
        <v>313711.79926335654</v>
      </c>
      <c r="U4053" s="358">
        <f>IF(U3809,0,$D4053*(1+'General Inputs'!$C$4)^(U$3906-$K$3906))*'General Inputs'!$C$6</f>
        <v>319986.03524862375</v>
      </c>
      <c r="V4053" s="358">
        <f>IF(V3809,0,$D4053*(1+'General Inputs'!$C$4)^(V$3906-$K$3906))*'General Inputs'!$C$6</f>
        <v>326385.75595359615</v>
      </c>
      <c r="W4053" s="358">
        <f>IF(W3809,0,$D4053*(1+'General Inputs'!$C$4)^(W$3906-$K$3906))*'General Inputs'!$C$6</f>
        <v>332913.47107266809</v>
      </c>
      <c r="X4053" s="358">
        <f>IF(X3809,0,$D4053*(1+'General Inputs'!$C$4)^(X$3906-$K$3906))*'General Inputs'!$C$6</f>
        <v>339571.74049412145</v>
      </c>
      <c r="Y4053" s="358">
        <f>IF(Y3809,0,$D4053*(1+'General Inputs'!$C$4)^(Y$3906-$K$3906))*'General Inputs'!$C$6</f>
        <v>346363.17530400393</v>
      </c>
      <c r="Z4053" s="358">
        <f>IF(Z3809,0,$D4053*(1+'General Inputs'!$C$4)^(Z$3906-$K$3906))*'General Inputs'!$C$6</f>
        <v>353290.43881008396</v>
      </c>
      <c r="AA4053" s="358">
        <f>IF(AA3809,0,$D4053*(1+'General Inputs'!$C$4)^(AA$3906-$K$3906))*'General Inputs'!$C$6</f>
        <v>360356.2475862857</v>
      </c>
      <c r="AB4053" s="358">
        <f>IF(AB3809,0,$D4053*(1+'General Inputs'!$C$4)^(AB$3906-$K$3906))*'General Inputs'!$C$6</f>
        <v>367563.37253801135</v>
      </c>
      <c r="AC4053" s="358">
        <f>IF(AC3809,0,$D4053*(1+'General Inputs'!$C$4)^(AC$3906-$K$3906))*'General Inputs'!$C$6</f>
        <v>374914.63998877158</v>
      </c>
      <c r="AD4053" s="358">
        <f>IF(AD3809,0,$D4053*(1+'General Inputs'!$C$4)^(AD$3906-$K$3906))*'General Inputs'!$C$6</f>
        <v>382412.93278854695</v>
      </c>
      <c r="AE4053" s="358">
        <f>IF(AE3809,0,$D4053*(1+'General Inputs'!$C$4)^(AE$3906-$K$3906))*'General Inputs'!$C$6</f>
        <v>390061.19144431798</v>
      </c>
      <c r="AF4053" s="358">
        <f>IF(AF3809,0,$D4053*(1+'General Inputs'!$C$4)^(AF$3906-$K$3906))*'General Inputs'!$C$6</f>
        <v>397862.41527320427</v>
      </c>
      <c r="AG4053" s="358">
        <f>IF(AG3809,0,$D4053*(1+'General Inputs'!$C$4)^(AG$3906-$K$3906))*'General Inputs'!$C$6</f>
        <v>405819.66357866843</v>
      </c>
      <c r="AH4053" s="358">
        <f>IF(AH3809,0,$D4053*(1+'General Inputs'!$C$4)^(AH$3906-$K$3906))*'General Inputs'!$C$6</f>
        <v>413936.05685024173</v>
      </c>
      <c r="AI4053" s="358">
        <f>IF(AI3809,0,$D4053*(1+'General Inputs'!$C$4)^(AI$3906-$K$3906))*'General Inputs'!$C$6</f>
        <v>422214.77798724658</v>
      </c>
      <c r="AJ4053" s="358">
        <f>IF(AJ3809,0,$D4053*(1+'General Inputs'!$C$4)^(AJ$3906-$K$3906))*'General Inputs'!$C$6</f>
        <v>430659.07354699151</v>
      </c>
    </row>
    <row r="4054" spans="1:36" x14ac:dyDescent="0.25">
      <c r="A4054" s="353" t="s">
        <v>843</v>
      </c>
      <c r="B4054" s="353" t="s">
        <v>289</v>
      </c>
      <c r="C4054" s="441">
        <f t="shared" si="3477"/>
        <v>22400</v>
      </c>
      <c r="D4054" s="397">
        <v>20000000</v>
      </c>
      <c r="E4054" s="468">
        <f t="shared" ref="E4054:G4054" si="3498">E150</f>
        <v>0</v>
      </c>
      <c r="F4054" s="468">
        <f t="shared" si="3498"/>
        <v>0</v>
      </c>
      <c r="G4054" s="469">
        <f t="shared" si="3498"/>
        <v>0</v>
      </c>
      <c r="H4054" s="397"/>
      <c r="I4054" s="476">
        <f t="shared" si="3479"/>
        <v>22</v>
      </c>
      <c r="J4054" s="476">
        <f t="shared" si="3480"/>
        <v>1</v>
      </c>
      <c r="K4054" s="358">
        <v>0</v>
      </c>
      <c r="L4054" s="358">
        <v>0</v>
      </c>
      <c r="M4054" s="358">
        <v>0</v>
      </c>
      <c r="N4054" s="358">
        <v>0</v>
      </c>
      <c r="O4054" s="358">
        <f>IF(O3810,0,$D4054*(1+'General Inputs'!$C$4)^(O$3906-$K$3906))*'General Inputs'!$C$6</f>
        <v>3247296.48</v>
      </c>
      <c r="P4054" s="358">
        <f>IF(P3810,0,$D4054*(1+'General Inputs'!$C$4)^(P$3906-$K$3906))*'General Inputs'!$C$6</f>
        <v>3312242.4095999999</v>
      </c>
      <c r="Q4054" s="358">
        <f>IF(Q3810,0,$D4054*(1+'General Inputs'!$C$4)^(Q$3906-$K$3906))*'General Inputs'!$C$6</f>
        <v>3378487.2577920002</v>
      </c>
      <c r="R4054" s="358">
        <f>IF(R3810,0,$D4054*(1+'General Inputs'!$C$4)^(R$3906-$K$3906))*'General Inputs'!$C$6</f>
        <v>3446057.0029478394</v>
      </c>
      <c r="S4054" s="358">
        <f>IF(S3810,0,$D4054*(1+'General Inputs'!$C$4)^(S$3906-$K$3906))*'General Inputs'!$C$6</f>
        <v>3514978.1430067965</v>
      </c>
      <c r="T4054" s="358">
        <f>IF(T3810,0,$D4054*(1+'General Inputs'!$C$4)^(T$3906-$K$3906))*'General Inputs'!$C$6</f>
        <v>3585277.7058669324</v>
      </c>
      <c r="U4054" s="358">
        <f>IF(U3810,0,$D4054*(1+'General Inputs'!$C$4)^(U$3906-$K$3906))*'General Inputs'!$C$6</f>
        <v>3656983.2599842711</v>
      </c>
      <c r="V4054" s="358">
        <f>IF(V3810,0,$D4054*(1+'General Inputs'!$C$4)^(V$3906-$K$3906))*'General Inputs'!$C$6</f>
        <v>3730122.925183956</v>
      </c>
      <c r="W4054" s="358">
        <f>IF(W3810,0,$D4054*(1+'General Inputs'!$C$4)^(W$3906-$K$3906))*'General Inputs'!$C$6</f>
        <v>3804725.3836876354</v>
      </c>
      <c r="X4054" s="358">
        <f>IF(X3810,0,$D4054*(1+'General Inputs'!$C$4)^(X$3906-$K$3906))*'General Inputs'!$C$6</f>
        <v>3880819.8913613884</v>
      </c>
      <c r="Y4054" s="358">
        <f>IF(Y3810,0,$D4054*(1+'General Inputs'!$C$4)^(Y$3906-$K$3906))*'General Inputs'!$C$6</f>
        <v>3958436.2891886164</v>
      </c>
      <c r="Z4054" s="358">
        <f>IF(Z3810,0,$D4054*(1+'General Inputs'!$C$4)^(Z$3906-$K$3906))*'General Inputs'!$C$6</f>
        <v>4037605.0149723873</v>
      </c>
      <c r="AA4054" s="358">
        <f>IF(AA3810,0,$D4054*(1+'General Inputs'!$C$4)^(AA$3906-$K$3906))*'General Inputs'!$C$6</f>
        <v>4118357.1152718356</v>
      </c>
      <c r="AB4054" s="358">
        <f>IF(AB3810,0,$D4054*(1+'General Inputs'!$C$4)^(AB$3906-$K$3906))*'General Inputs'!$C$6</f>
        <v>4200724.2575772731</v>
      </c>
      <c r="AC4054" s="358">
        <f>IF(AC3810,0,$D4054*(1+'General Inputs'!$C$4)^(AC$3906-$K$3906))*'General Inputs'!$C$6</f>
        <v>4284738.7427288182</v>
      </c>
      <c r="AD4054" s="358">
        <f>IF(AD3810,0,$D4054*(1+'General Inputs'!$C$4)^(AD$3906-$K$3906))*'General Inputs'!$C$6</f>
        <v>4370433.5175833944</v>
      </c>
      <c r="AE4054" s="358">
        <f>IF(AE3810,0,$D4054*(1+'General Inputs'!$C$4)^(AE$3906-$K$3906))*'General Inputs'!$C$6</f>
        <v>4457842.1879350627</v>
      </c>
      <c r="AF4054" s="358">
        <f>IF(AF3810,0,$D4054*(1+'General Inputs'!$C$4)^(AF$3906-$K$3906))*'General Inputs'!$C$6</f>
        <v>4546999.0316937631</v>
      </c>
      <c r="AG4054" s="358">
        <f>IF(AG3810,0,$D4054*(1+'General Inputs'!$C$4)^(AG$3906-$K$3906))*'General Inputs'!$C$6</f>
        <v>4637939.0123276394</v>
      </c>
      <c r="AH4054" s="358">
        <f>IF(AH3810,0,$D4054*(1+'General Inputs'!$C$4)^(AH$3906-$K$3906))*'General Inputs'!$C$6</f>
        <v>4730697.7925741915</v>
      </c>
      <c r="AI4054" s="358">
        <f>IF(AI3810,0,$D4054*(1+'General Inputs'!$C$4)^(AI$3906-$K$3906))*'General Inputs'!$C$6</f>
        <v>4825311.7484256746</v>
      </c>
      <c r="AJ4054" s="358">
        <f>IF(AJ3810,0,$D4054*(1+'General Inputs'!$C$4)^(AJ$3906-$K$3906))*'General Inputs'!$C$6</f>
        <v>4921817.9833941888</v>
      </c>
    </row>
    <row r="4055" spans="1:36" x14ac:dyDescent="0.25">
      <c r="A4055" s="353" t="s">
        <v>555</v>
      </c>
      <c r="B4055" s="353" t="s">
        <v>556</v>
      </c>
      <c r="C4055" s="441">
        <f t="shared" si="3477"/>
        <v>5000</v>
      </c>
      <c r="D4055" s="397">
        <v>1750000</v>
      </c>
      <c r="E4055" s="468">
        <f t="shared" ref="E4055:G4055" si="3499">E151</f>
        <v>0</v>
      </c>
      <c r="F4055" s="468">
        <f t="shared" si="3499"/>
        <v>0</v>
      </c>
      <c r="G4055" s="469">
        <f t="shared" si="3499"/>
        <v>0</v>
      </c>
      <c r="H4055" s="397"/>
      <c r="I4055" s="476">
        <f t="shared" si="3479"/>
        <v>22</v>
      </c>
      <c r="J4055" s="476">
        <f t="shared" si="3480"/>
        <v>1</v>
      </c>
      <c r="K4055" s="358">
        <v>0</v>
      </c>
      <c r="L4055" s="358">
        <v>0</v>
      </c>
      <c r="M4055" s="358">
        <v>0</v>
      </c>
      <c r="N4055" s="358">
        <v>0</v>
      </c>
      <c r="O4055" s="358">
        <f>IF(O3811,0,$D4055*(1+'General Inputs'!$C$4)^(O$3906-$K$3906))*'General Inputs'!$C$6</f>
        <v>284138.44199999998</v>
      </c>
      <c r="P4055" s="358">
        <f>IF(P3811,0,$D4055*(1+'General Inputs'!$C$4)^(P$3906-$K$3906))*'General Inputs'!$C$6</f>
        <v>289821.21083999996</v>
      </c>
      <c r="Q4055" s="358">
        <f>IF(Q3811,0,$D4055*(1+'General Inputs'!$C$4)^(Q$3906-$K$3906))*'General Inputs'!$C$6</f>
        <v>295617.63505679998</v>
      </c>
      <c r="R4055" s="358">
        <f>IF(R3811,0,$D4055*(1+'General Inputs'!$C$4)^(R$3906-$K$3906))*'General Inputs'!$C$6</f>
        <v>301529.98775793595</v>
      </c>
      <c r="S4055" s="358">
        <f>IF(S3811,0,$D4055*(1+'General Inputs'!$C$4)^(S$3906-$K$3906))*'General Inputs'!$C$6</f>
        <v>307560.58751309471</v>
      </c>
      <c r="T4055" s="358">
        <f>IF(T3811,0,$D4055*(1+'General Inputs'!$C$4)^(T$3906-$K$3906))*'General Inputs'!$C$6</f>
        <v>313711.79926335654</v>
      </c>
      <c r="U4055" s="358">
        <f>IF(U3811,0,$D4055*(1+'General Inputs'!$C$4)^(U$3906-$K$3906))*'General Inputs'!$C$6</f>
        <v>319986.03524862375</v>
      </c>
      <c r="V4055" s="358">
        <f>IF(V3811,0,$D4055*(1+'General Inputs'!$C$4)^(V$3906-$K$3906))*'General Inputs'!$C$6</f>
        <v>326385.75595359615</v>
      </c>
      <c r="W4055" s="358">
        <f>IF(W3811,0,$D4055*(1+'General Inputs'!$C$4)^(W$3906-$K$3906))*'General Inputs'!$C$6</f>
        <v>332913.47107266809</v>
      </c>
      <c r="X4055" s="358">
        <f>IF(X3811,0,$D4055*(1+'General Inputs'!$C$4)^(X$3906-$K$3906))*'General Inputs'!$C$6</f>
        <v>339571.74049412145</v>
      </c>
      <c r="Y4055" s="358">
        <f>IF(Y3811,0,$D4055*(1+'General Inputs'!$C$4)^(Y$3906-$K$3906))*'General Inputs'!$C$6</f>
        <v>346363.17530400393</v>
      </c>
      <c r="Z4055" s="358">
        <f>IF(Z3811,0,$D4055*(1+'General Inputs'!$C$4)^(Z$3906-$K$3906))*'General Inputs'!$C$6</f>
        <v>353290.43881008396</v>
      </c>
      <c r="AA4055" s="358">
        <f>IF(AA3811,0,$D4055*(1+'General Inputs'!$C$4)^(AA$3906-$K$3906))*'General Inputs'!$C$6</f>
        <v>360356.2475862857</v>
      </c>
      <c r="AB4055" s="358">
        <f>IF(AB3811,0,$D4055*(1+'General Inputs'!$C$4)^(AB$3906-$K$3906))*'General Inputs'!$C$6</f>
        <v>367563.37253801135</v>
      </c>
      <c r="AC4055" s="358">
        <f>IF(AC3811,0,$D4055*(1+'General Inputs'!$C$4)^(AC$3906-$K$3906))*'General Inputs'!$C$6</f>
        <v>374914.63998877158</v>
      </c>
      <c r="AD4055" s="358">
        <f>IF(AD3811,0,$D4055*(1+'General Inputs'!$C$4)^(AD$3906-$K$3906))*'General Inputs'!$C$6</f>
        <v>382412.93278854695</v>
      </c>
      <c r="AE4055" s="358">
        <f>IF(AE3811,0,$D4055*(1+'General Inputs'!$C$4)^(AE$3906-$K$3906))*'General Inputs'!$C$6</f>
        <v>390061.19144431798</v>
      </c>
      <c r="AF4055" s="358">
        <f>IF(AF3811,0,$D4055*(1+'General Inputs'!$C$4)^(AF$3906-$K$3906))*'General Inputs'!$C$6</f>
        <v>397862.41527320427</v>
      </c>
      <c r="AG4055" s="358">
        <f>IF(AG3811,0,$D4055*(1+'General Inputs'!$C$4)^(AG$3906-$K$3906))*'General Inputs'!$C$6</f>
        <v>405819.66357866843</v>
      </c>
      <c r="AH4055" s="358">
        <f>IF(AH3811,0,$D4055*(1+'General Inputs'!$C$4)^(AH$3906-$K$3906))*'General Inputs'!$C$6</f>
        <v>413936.05685024173</v>
      </c>
      <c r="AI4055" s="358">
        <f>IF(AI3811,0,$D4055*(1+'General Inputs'!$C$4)^(AI$3906-$K$3906))*'General Inputs'!$C$6</f>
        <v>422214.77798724658</v>
      </c>
      <c r="AJ4055" s="358">
        <f>IF(AJ3811,0,$D4055*(1+'General Inputs'!$C$4)^(AJ$3906-$K$3906))*'General Inputs'!$C$6</f>
        <v>430659.07354699151</v>
      </c>
    </row>
    <row r="4056" spans="1:36" x14ac:dyDescent="0.25">
      <c r="A4056" s="353" t="s">
        <v>472</v>
      </c>
      <c r="B4056" s="353" t="s">
        <v>472</v>
      </c>
      <c r="C4056" s="441">
        <f t="shared" si="3477"/>
        <v>750</v>
      </c>
      <c r="D4056" s="397">
        <v>500000</v>
      </c>
      <c r="E4056" s="468">
        <f t="shared" ref="E4056:G4056" si="3500">E152</f>
        <v>0</v>
      </c>
      <c r="F4056" s="468">
        <f t="shared" si="3500"/>
        <v>0</v>
      </c>
      <c r="G4056" s="469">
        <f t="shared" si="3500"/>
        <v>0</v>
      </c>
      <c r="H4056" s="397"/>
      <c r="I4056" s="476">
        <f t="shared" si="3479"/>
        <v>22</v>
      </c>
      <c r="J4056" s="476">
        <f t="shared" si="3480"/>
        <v>1</v>
      </c>
      <c r="K4056" s="358">
        <v>0</v>
      </c>
      <c r="L4056" s="358">
        <v>0</v>
      </c>
      <c r="M4056" s="358">
        <v>0</v>
      </c>
      <c r="N4056" s="358">
        <v>0</v>
      </c>
      <c r="O4056" s="358">
        <f>IF(O3812,0,$D4056*(1+'General Inputs'!$C$4)^(O$3906-$K$3906))*'General Inputs'!$C$6</f>
        <v>81182.411999999997</v>
      </c>
      <c r="P4056" s="358">
        <f>IF(P3812,0,$D4056*(1+'General Inputs'!$C$4)^(P$3906-$K$3906))*'General Inputs'!$C$6</f>
        <v>82806.060239999992</v>
      </c>
      <c r="Q4056" s="358">
        <f>IF(Q3812,0,$D4056*(1+'General Inputs'!$C$4)^(Q$3906-$K$3906))*'General Inputs'!$C$6</f>
        <v>84462.181444800008</v>
      </c>
      <c r="R4056" s="358">
        <f>IF(R3812,0,$D4056*(1+'General Inputs'!$C$4)^(R$3906-$K$3906))*'General Inputs'!$C$6</f>
        <v>86151.42507369598</v>
      </c>
      <c r="S4056" s="358">
        <f>IF(S3812,0,$D4056*(1+'General Inputs'!$C$4)^(S$3906-$K$3906))*'General Inputs'!$C$6</f>
        <v>87874.453575169915</v>
      </c>
      <c r="T4056" s="358">
        <f>IF(T3812,0,$D4056*(1+'General Inputs'!$C$4)^(T$3906-$K$3906))*'General Inputs'!$C$6</f>
        <v>89631.942646673313</v>
      </c>
      <c r="U4056" s="358">
        <f>IF(U3812,0,$D4056*(1+'General Inputs'!$C$4)^(U$3906-$K$3906))*'General Inputs'!$C$6</f>
        <v>91424.581499606778</v>
      </c>
      <c r="V4056" s="358">
        <f>IF(V3812,0,$D4056*(1+'General Inputs'!$C$4)^(V$3906-$K$3906))*'General Inputs'!$C$6</f>
        <v>93253.07312959891</v>
      </c>
      <c r="W4056" s="358">
        <f>IF(W3812,0,$D4056*(1+'General Inputs'!$C$4)^(W$3906-$K$3906))*'General Inputs'!$C$6</f>
        <v>95118.134592190894</v>
      </c>
      <c r="X4056" s="358">
        <f>IF(X3812,0,$D4056*(1+'General Inputs'!$C$4)^(X$3906-$K$3906))*'General Inputs'!$C$6</f>
        <v>97020.497284034704</v>
      </c>
      <c r="Y4056" s="358">
        <f>IF(Y3812,0,$D4056*(1+'General Inputs'!$C$4)^(Y$3906-$K$3906))*'General Inputs'!$C$6</f>
        <v>98960.90722971542</v>
      </c>
      <c r="Z4056" s="358">
        <f>IF(Z3812,0,$D4056*(1+'General Inputs'!$C$4)^(Z$3906-$K$3906))*'General Inputs'!$C$6</f>
        <v>100940.12537430967</v>
      </c>
      <c r="AA4056" s="358">
        <f>IF(AA3812,0,$D4056*(1+'General Inputs'!$C$4)^(AA$3906-$K$3906))*'General Inputs'!$C$6</f>
        <v>102958.9278817959</v>
      </c>
      <c r="AB4056" s="358">
        <f>IF(AB3812,0,$D4056*(1+'General Inputs'!$C$4)^(AB$3906-$K$3906))*'General Inputs'!$C$6</f>
        <v>105018.10643943184</v>
      </c>
      <c r="AC4056" s="358">
        <f>IF(AC3812,0,$D4056*(1+'General Inputs'!$C$4)^(AC$3906-$K$3906))*'General Inputs'!$C$6</f>
        <v>107118.46856822046</v>
      </c>
      <c r="AD4056" s="358">
        <f>IF(AD3812,0,$D4056*(1+'General Inputs'!$C$4)^(AD$3906-$K$3906))*'General Inputs'!$C$6</f>
        <v>109260.83793958486</v>
      </c>
      <c r="AE4056" s="358">
        <f>IF(AE3812,0,$D4056*(1+'General Inputs'!$C$4)^(AE$3906-$K$3906))*'General Inputs'!$C$6</f>
        <v>111446.05469837655</v>
      </c>
      <c r="AF4056" s="358">
        <f>IF(AF3812,0,$D4056*(1+'General Inputs'!$C$4)^(AF$3906-$K$3906))*'General Inputs'!$C$6</f>
        <v>113674.97579234409</v>
      </c>
      <c r="AG4056" s="358">
        <f>IF(AG3812,0,$D4056*(1+'General Inputs'!$C$4)^(AG$3906-$K$3906))*'General Inputs'!$C$6</f>
        <v>115948.47530819097</v>
      </c>
      <c r="AH4056" s="358">
        <f>IF(AH3812,0,$D4056*(1+'General Inputs'!$C$4)^(AH$3906-$K$3906))*'General Inputs'!$C$6</f>
        <v>118267.44481435476</v>
      </c>
      <c r="AI4056" s="358">
        <f>IF(AI3812,0,$D4056*(1+'General Inputs'!$C$4)^(AI$3906-$K$3906))*'General Inputs'!$C$6</f>
        <v>120632.79371064188</v>
      </c>
      <c r="AJ4056" s="358">
        <f>IF(AJ3812,0,$D4056*(1+'General Inputs'!$C$4)^(AJ$3906-$K$3906))*'General Inputs'!$C$6</f>
        <v>123045.44958485471</v>
      </c>
    </row>
    <row r="4057" spans="1:36" x14ac:dyDescent="0.25">
      <c r="A4057" s="353" t="s">
        <v>329</v>
      </c>
      <c r="B4057" s="353" t="s">
        <v>329</v>
      </c>
      <c r="C4057" s="441">
        <f t="shared" si="3477"/>
        <v>600</v>
      </c>
      <c r="D4057" s="397">
        <v>500000</v>
      </c>
      <c r="E4057" s="468">
        <f t="shared" ref="E4057:G4057" si="3501">E153</f>
        <v>0</v>
      </c>
      <c r="F4057" s="468">
        <f t="shared" si="3501"/>
        <v>0</v>
      </c>
      <c r="G4057" s="469">
        <f t="shared" si="3501"/>
        <v>0</v>
      </c>
      <c r="H4057" s="397"/>
      <c r="I4057" s="476">
        <f t="shared" si="3479"/>
        <v>22</v>
      </c>
      <c r="J4057" s="476">
        <f t="shared" si="3480"/>
        <v>1</v>
      </c>
      <c r="K4057" s="358">
        <v>0</v>
      </c>
      <c r="L4057" s="358">
        <v>0</v>
      </c>
      <c r="M4057" s="358">
        <v>0</v>
      </c>
      <c r="N4057" s="358">
        <v>0</v>
      </c>
      <c r="O4057" s="358">
        <f>IF(O3813,0,$D4057*(1+'General Inputs'!$C$4)^(O$3906-$K$3906))*'General Inputs'!$C$6</f>
        <v>81182.411999999997</v>
      </c>
      <c r="P4057" s="358">
        <f>IF(P3813,0,$D4057*(1+'General Inputs'!$C$4)^(P$3906-$K$3906))*'General Inputs'!$C$6</f>
        <v>82806.060239999992</v>
      </c>
      <c r="Q4057" s="358">
        <f>IF(Q3813,0,$D4057*(1+'General Inputs'!$C$4)^(Q$3906-$K$3906))*'General Inputs'!$C$6</f>
        <v>84462.181444800008</v>
      </c>
      <c r="R4057" s="358">
        <f>IF(R3813,0,$D4057*(1+'General Inputs'!$C$4)^(R$3906-$K$3906))*'General Inputs'!$C$6</f>
        <v>86151.42507369598</v>
      </c>
      <c r="S4057" s="358">
        <f>IF(S3813,0,$D4057*(1+'General Inputs'!$C$4)^(S$3906-$K$3906))*'General Inputs'!$C$6</f>
        <v>87874.453575169915</v>
      </c>
      <c r="T4057" s="358">
        <f>IF(T3813,0,$D4057*(1+'General Inputs'!$C$4)^(T$3906-$K$3906))*'General Inputs'!$C$6</f>
        <v>89631.942646673313</v>
      </c>
      <c r="U4057" s="358">
        <f>IF(U3813,0,$D4057*(1+'General Inputs'!$C$4)^(U$3906-$K$3906))*'General Inputs'!$C$6</f>
        <v>91424.581499606778</v>
      </c>
      <c r="V4057" s="358">
        <f>IF(V3813,0,$D4057*(1+'General Inputs'!$C$4)^(V$3906-$K$3906))*'General Inputs'!$C$6</f>
        <v>93253.07312959891</v>
      </c>
      <c r="W4057" s="358">
        <f>IF(W3813,0,$D4057*(1+'General Inputs'!$C$4)^(W$3906-$K$3906))*'General Inputs'!$C$6</f>
        <v>95118.134592190894</v>
      </c>
      <c r="X4057" s="358">
        <f>IF(X3813,0,$D4057*(1+'General Inputs'!$C$4)^(X$3906-$K$3906))*'General Inputs'!$C$6</f>
        <v>97020.497284034704</v>
      </c>
      <c r="Y4057" s="358">
        <f>IF(Y3813,0,$D4057*(1+'General Inputs'!$C$4)^(Y$3906-$K$3906))*'General Inputs'!$C$6</f>
        <v>98960.90722971542</v>
      </c>
      <c r="Z4057" s="358">
        <f>IF(Z3813,0,$D4057*(1+'General Inputs'!$C$4)^(Z$3906-$K$3906))*'General Inputs'!$C$6</f>
        <v>100940.12537430967</v>
      </c>
      <c r="AA4057" s="358">
        <f>IF(AA3813,0,$D4057*(1+'General Inputs'!$C$4)^(AA$3906-$K$3906))*'General Inputs'!$C$6</f>
        <v>102958.9278817959</v>
      </c>
      <c r="AB4057" s="358">
        <f>IF(AB3813,0,$D4057*(1+'General Inputs'!$C$4)^(AB$3906-$K$3906))*'General Inputs'!$C$6</f>
        <v>105018.10643943184</v>
      </c>
      <c r="AC4057" s="358">
        <f>IF(AC3813,0,$D4057*(1+'General Inputs'!$C$4)^(AC$3906-$K$3906))*'General Inputs'!$C$6</f>
        <v>107118.46856822046</v>
      </c>
      <c r="AD4057" s="358">
        <f>IF(AD3813,0,$D4057*(1+'General Inputs'!$C$4)^(AD$3906-$K$3906))*'General Inputs'!$C$6</f>
        <v>109260.83793958486</v>
      </c>
      <c r="AE4057" s="358">
        <f>IF(AE3813,0,$D4057*(1+'General Inputs'!$C$4)^(AE$3906-$K$3906))*'General Inputs'!$C$6</f>
        <v>111446.05469837655</v>
      </c>
      <c r="AF4057" s="358">
        <f>IF(AF3813,0,$D4057*(1+'General Inputs'!$C$4)^(AF$3906-$K$3906))*'General Inputs'!$C$6</f>
        <v>113674.97579234409</v>
      </c>
      <c r="AG4057" s="358">
        <f>IF(AG3813,0,$D4057*(1+'General Inputs'!$C$4)^(AG$3906-$K$3906))*'General Inputs'!$C$6</f>
        <v>115948.47530819097</v>
      </c>
      <c r="AH4057" s="358">
        <f>IF(AH3813,0,$D4057*(1+'General Inputs'!$C$4)^(AH$3906-$K$3906))*'General Inputs'!$C$6</f>
        <v>118267.44481435476</v>
      </c>
      <c r="AI4057" s="358">
        <f>IF(AI3813,0,$D4057*(1+'General Inputs'!$C$4)^(AI$3906-$K$3906))*'General Inputs'!$C$6</f>
        <v>120632.79371064188</v>
      </c>
      <c r="AJ4057" s="358">
        <f>IF(AJ3813,0,$D4057*(1+'General Inputs'!$C$4)^(AJ$3906-$K$3906))*'General Inputs'!$C$6</f>
        <v>123045.44958485471</v>
      </c>
    </row>
    <row r="4058" spans="1:36" x14ac:dyDescent="0.25">
      <c r="A4058" s="353" t="s">
        <v>480</v>
      </c>
      <c r="B4058" s="353" t="s">
        <v>480</v>
      </c>
      <c r="C4058" s="441">
        <f t="shared" si="3477"/>
        <v>600</v>
      </c>
      <c r="D4058" s="397">
        <v>500000</v>
      </c>
      <c r="E4058" s="468">
        <f t="shared" ref="E4058:G4058" si="3502">E154</f>
        <v>0</v>
      </c>
      <c r="F4058" s="468">
        <f t="shared" si="3502"/>
        <v>0</v>
      </c>
      <c r="G4058" s="469">
        <f t="shared" si="3502"/>
        <v>0</v>
      </c>
      <c r="H4058" s="397"/>
      <c r="I4058" s="476">
        <f t="shared" si="3479"/>
        <v>22</v>
      </c>
      <c r="J4058" s="476">
        <f t="shared" si="3480"/>
        <v>1</v>
      </c>
      <c r="K4058" s="358">
        <v>0</v>
      </c>
      <c r="L4058" s="358">
        <v>0</v>
      </c>
      <c r="M4058" s="358">
        <v>0</v>
      </c>
      <c r="N4058" s="358">
        <v>0</v>
      </c>
      <c r="O4058" s="358">
        <f>IF(O3814,0,$D4058*(1+'General Inputs'!$C$4)^(O$3906-$K$3906))*'General Inputs'!$C$6</f>
        <v>81182.411999999997</v>
      </c>
      <c r="P4058" s="358">
        <f>IF(P3814,0,$D4058*(1+'General Inputs'!$C$4)^(P$3906-$K$3906))*'General Inputs'!$C$6</f>
        <v>82806.060239999992</v>
      </c>
      <c r="Q4058" s="358">
        <f>IF(Q3814,0,$D4058*(1+'General Inputs'!$C$4)^(Q$3906-$K$3906))*'General Inputs'!$C$6</f>
        <v>84462.181444800008</v>
      </c>
      <c r="R4058" s="358">
        <f>IF(R3814,0,$D4058*(1+'General Inputs'!$C$4)^(R$3906-$K$3906))*'General Inputs'!$C$6</f>
        <v>86151.42507369598</v>
      </c>
      <c r="S4058" s="358">
        <f>IF(S3814,0,$D4058*(1+'General Inputs'!$C$4)^(S$3906-$K$3906))*'General Inputs'!$C$6</f>
        <v>87874.453575169915</v>
      </c>
      <c r="T4058" s="358">
        <f>IF(T3814,0,$D4058*(1+'General Inputs'!$C$4)^(T$3906-$K$3906))*'General Inputs'!$C$6</f>
        <v>89631.942646673313</v>
      </c>
      <c r="U4058" s="358">
        <f>IF(U3814,0,$D4058*(1+'General Inputs'!$C$4)^(U$3906-$K$3906))*'General Inputs'!$C$6</f>
        <v>91424.581499606778</v>
      </c>
      <c r="V4058" s="358">
        <f>IF(V3814,0,$D4058*(1+'General Inputs'!$C$4)^(V$3906-$K$3906))*'General Inputs'!$C$6</f>
        <v>93253.07312959891</v>
      </c>
      <c r="W4058" s="358">
        <f>IF(W3814,0,$D4058*(1+'General Inputs'!$C$4)^(W$3906-$K$3906))*'General Inputs'!$C$6</f>
        <v>95118.134592190894</v>
      </c>
      <c r="X4058" s="358">
        <f>IF(X3814,0,$D4058*(1+'General Inputs'!$C$4)^(X$3906-$K$3906))*'General Inputs'!$C$6</f>
        <v>97020.497284034704</v>
      </c>
      <c r="Y4058" s="358">
        <f>IF(Y3814,0,$D4058*(1+'General Inputs'!$C$4)^(Y$3906-$K$3906))*'General Inputs'!$C$6</f>
        <v>98960.90722971542</v>
      </c>
      <c r="Z4058" s="358">
        <f>IF(Z3814,0,$D4058*(1+'General Inputs'!$C$4)^(Z$3906-$K$3906))*'General Inputs'!$C$6</f>
        <v>100940.12537430967</v>
      </c>
      <c r="AA4058" s="358">
        <f>IF(AA3814,0,$D4058*(1+'General Inputs'!$C$4)^(AA$3906-$K$3906))*'General Inputs'!$C$6</f>
        <v>102958.9278817959</v>
      </c>
      <c r="AB4058" s="358">
        <f>IF(AB3814,0,$D4058*(1+'General Inputs'!$C$4)^(AB$3906-$K$3906))*'General Inputs'!$C$6</f>
        <v>105018.10643943184</v>
      </c>
      <c r="AC4058" s="358">
        <f>IF(AC3814,0,$D4058*(1+'General Inputs'!$C$4)^(AC$3906-$K$3906))*'General Inputs'!$C$6</f>
        <v>107118.46856822046</v>
      </c>
      <c r="AD4058" s="358">
        <f>IF(AD3814,0,$D4058*(1+'General Inputs'!$C$4)^(AD$3906-$K$3906))*'General Inputs'!$C$6</f>
        <v>109260.83793958486</v>
      </c>
      <c r="AE4058" s="358">
        <f>IF(AE3814,0,$D4058*(1+'General Inputs'!$C$4)^(AE$3906-$K$3906))*'General Inputs'!$C$6</f>
        <v>111446.05469837655</v>
      </c>
      <c r="AF4058" s="358">
        <f>IF(AF3814,0,$D4058*(1+'General Inputs'!$C$4)^(AF$3906-$K$3906))*'General Inputs'!$C$6</f>
        <v>113674.97579234409</v>
      </c>
      <c r="AG4058" s="358">
        <f>IF(AG3814,0,$D4058*(1+'General Inputs'!$C$4)^(AG$3906-$K$3906))*'General Inputs'!$C$6</f>
        <v>115948.47530819097</v>
      </c>
      <c r="AH4058" s="358">
        <f>IF(AH3814,0,$D4058*(1+'General Inputs'!$C$4)^(AH$3906-$K$3906))*'General Inputs'!$C$6</f>
        <v>118267.44481435476</v>
      </c>
      <c r="AI4058" s="358">
        <f>IF(AI3814,0,$D4058*(1+'General Inputs'!$C$4)^(AI$3906-$K$3906))*'General Inputs'!$C$6</f>
        <v>120632.79371064188</v>
      </c>
      <c r="AJ4058" s="358">
        <f>IF(AJ3814,0,$D4058*(1+'General Inputs'!$C$4)^(AJ$3906-$K$3906))*'General Inputs'!$C$6</f>
        <v>123045.44958485471</v>
      </c>
    </row>
    <row r="4059" spans="1:36" x14ac:dyDescent="0.25">
      <c r="A4059" s="353" t="s">
        <v>343</v>
      </c>
      <c r="B4059" s="353" t="s">
        <v>343</v>
      </c>
      <c r="C4059" s="441">
        <f t="shared" si="3477"/>
        <v>2500</v>
      </c>
      <c r="D4059" s="397">
        <v>1750000</v>
      </c>
      <c r="E4059" s="468">
        <f t="shared" ref="E4059:G4059" si="3503">E155</f>
        <v>0</v>
      </c>
      <c r="F4059" s="468">
        <f t="shared" si="3503"/>
        <v>0</v>
      </c>
      <c r="G4059" s="469">
        <f t="shared" si="3503"/>
        <v>0</v>
      </c>
      <c r="H4059" s="397"/>
      <c r="I4059" s="476">
        <f t="shared" si="3479"/>
        <v>22</v>
      </c>
      <c r="J4059" s="476">
        <f t="shared" si="3480"/>
        <v>1</v>
      </c>
      <c r="K4059" s="358">
        <v>0</v>
      </c>
      <c r="L4059" s="358">
        <v>0</v>
      </c>
      <c r="M4059" s="358">
        <v>0</v>
      </c>
      <c r="N4059" s="358">
        <v>0</v>
      </c>
      <c r="O4059" s="358">
        <f>IF(O3815,0,$D4059*(1+'General Inputs'!$C$4)^(O$3906-$K$3906))*'General Inputs'!$C$6</f>
        <v>284138.44199999998</v>
      </c>
      <c r="P4059" s="358">
        <f>IF(P3815,0,$D4059*(1+'General Inputs'!$C$4)^(P$3906-$K$3906))*'General Inputs'!$C$6</f>
        <v>289821.21083999996</v>
      </c>
      <c r="Q4059" s="358">
        <f>IF(Q3815,0,$D4059*(1+'General Inputs'!$C$4)^(Q$3906-$K$3906))*'General Inputs'!$C$6</f>
        <v>295617.63505679998</v>
      </c>
      <c r="R4059" s="358">
        <f>IF(R3815,0,$D4059*(1+'General Inputs'!$C$4)^(R$3906-$K$3906))*'General Inputs'!$C$6</f>
        <v>301529.98775793595</v>
      </c>
      <c r="S4059" s="358">
        <f>IF(S3815,0,$D4059*(1+'General Inputs'!$C$4)^(S$3906-$K$3906))*'General Inputs'!$C$6</f>
        <v>307560.58751309471</v>
      </c>
      <c r="T4059" s="358">
        <f>IF(T3815,0,$D4059*(1+'General Inputs'!$C$4)^(T$3906-$K$3906))*'General Inputs'!$C$6</f>
        <v>313711.79926335654</v>
      </c>
      <c r="U4059" s="358">
        <f>IF(U3815,0,$D4059*(1+'General Inputs'!$C$4)^(U$3906-$K$3906))*'General Inputs'!$C$6</f>
        <v>319986.03524862375</v>
      </c>
      <c r="V4059" s="358">
        <f>IF(V3815,0,$D4059*(1+'General Inputs'!$C$4)^(V$3906-$K$3906))*'General Inputs'!$C$6</f>
        <v>326385.75595359615</v>
      </c>
      <c r="W4059" s="358">
        <f>IF(W3815,0,$D4059*(1+'General Inputs'!$C$4)^(W$3906-$K$3906))*'General Inputs'!$C$6</f>
        <v>332913.47107266809</v>
      </c>
      <c r="X4059" s="358">
        <f>IF(X3815,0,$D4059*(1+'General Inputs'!$C$4)^(X$3906-$K$3906))*'General Inputs'!$C$6</f>
        <v>339571.74049412145</v>
      </c>
      <c r="Y4059" s="358">
        <f>IF(Y3815,0,$D4059*(1+'General Inputs'!$C$4)^(Y$3906-$K$3906))*'General Inputs'!$C$6</f>
        <v>346363.17530400393</v>
      </c>
      <c r="Z4059" s="358">
        <f>IF(Z3815,0,$D4059*(1+'General Inputs'!$C$4)^(Z$3906-$K$3906))*'General Inputs'!$C$6</f>
        <v>353290.43881008396</v>
      </c>
      <c r="AA4059" s="358">
        <f>IF(AA3815,0,$D4059*(1+'General Inputs'!$C$4)^(AA$3906-$K$3906))*'General Inputs'!$C$6</f>
        <v>360356.2475862857</v>
      </c>
      <c r="AB4059" s="358">
        <f>IF(AB3815,0,$D4059*(1+'General Inputs'!$C$4)^(AB$3906-$K$3906))*'General Inputs'!$C$6</f>
        <v>367563.37253801135</v>
      </c>
      <c r="AC4059" s="358">
        <f>IF(AC3815,0,$D4059*(1+'General Inputs'!$C$4)^(AC$3906-$K$3906))*'General Inputs'!$C$6</f>
        <v>374914.63998877158</v>
      </c>
      <c r="AD4059" s="358">
        <f>IF(AD3815,0,$D4059*(1+'General Inputs'!$C$4)^(AD$3906-$K$3906))*'General Inputs'!$C$6</f>
        <v>382412.93278854695</v>
      </c>
      <c r="AE4059" s="358">
        <f>IF(AE3815,0,$D4059*(1+'General Inputs'!$C$4)^(AE$3906-$K$3906))*'General Inputs'!$C$6</f>
        <v>390061.19144431798</v>
      </c>
      <c r="AF4059" s="358">
        <f>IF(AF3815,0,$D4059*(1+'General Inputs'!$C$4)^(AF$3906-$K$3906))*'General Inputs'!$C$6</f>
        <v>397862.41527320427</v>
      </c>
      <c r="AG4059" s="358">
        <f>IF(AG3815,0,$D4059*(1+'General Inputs'!$C$4)^(AG$3906-$K$3906))*'General Inputs'!$C$6</f>
        <v>405819.66357866843</v>
      </c>
      <c r="AH4059" s="358">
        <f>IF(AH3815,0,$D4059*(1+'General Inputs'!$C$4)^(AH$3906-$K$3906))*'General Inputs'!$C$6</f>
        <v>413936.05685024173</v>
      </c>
      <c r="AI4059" s="358">
        <f>IF(AI3815,0,$D4059*(1+'General Inputs'!$C$4)^(AI$3906-$K$3906))*'General Inputs'!$C$6</f>
        <v>422214.77798724658</v>
      </c>
      <c r="AJ4059" s="358">
        <f>IF(AJ3815,0,$D4059*(1+'General Inputs'!$C$4)^(AJ$3906-$K$3906))*'General Inputs'!$C$6</f>
        <v>430659.07354699151</v>
      </c>
    </row>
    <row r="4060" spans="1:36" x14ac:dyDescent="0.25">
      <c r="A4060" s="353" t="s">
        <v>544</v>
      </c>
      <c r="B4060" s="353" t="s">
        <v>545</v>
      </c>
      <c r="C4060" s="441">
        <f t="shared" si="3477"/>
        <v>12504</v>
      </c>
      <c r="D4060" s="397">
        <v>8000000</v>
      </c>
      <c r="E4060" s="468">
        <f t="shared" ref="E4060:G4060" si="3504">E156</f>
        <v>0</v>
      </c>
      <c r="F4060" s="468">
        <f t="shared" si="3504"/>
        <v>0</v>
      </c>
      <c r="G4060" s="469">
        <f t="shared" si="3504"/>
        <v>0</v>
      </c>
      <c r="H4060" s="397"/>
      <c r="I4060" s="476">
        <f t="shared" si="3479"/>
        <v>22</v>
      </c>
      <c r="J4060" s="476">
        <f t="shared" si="3480"/>
        <v>1</v>
      </c>
      <c r="K4060" s="358">
        <v>0</v>
      </c>
      <c r="L4060" s="358">
        <v>0</v>
      </c>
      <c r="M4060" s="358">
        <v>0</v>
      </c>
      <c r="N4060" s="358">
        <v>0</v>
      </c>
      <c r="O4060" s="358">
        <f>IF(O3816,0,$D4060*(1+'General Inputs'!$C$4)^(O$3906-$K$3906))*'General Inputs'!$C$6</f>
        <v>1298918.5919999999</v>
      </c>
      <c r="P4060" s="358">
        <f>IF(P3816,0,$D4060*(1+'General Inputs'!$C$4)^(P$3906-$K$3906))*'General Inputs'!$C$6</f>
        <v>1324896.9638399999</v>
      </c>
      <c r="Q4060" s="358">
        <f>IF(Q3816,0,$D4060*(1+'General Inputs'!$C$4)^(Q$3906-$K$3906))*'General Inputs'!$C$6</f>
        <v>1351394.9031168001</v>
      </c>
      <c r="R4060" s="358">
        <f>IF(R3816,0,$D4060*(1+'General Inputs'!$C$4)^(R$3906-$K$3906))*'General Inputs'!$C$6</f>
        <v>1378422.8011791357</v>
      </c>
      <c r="S4060" s="358">
        <f>IF(S3816,0,$D4060*(1+'General Inputs'!$C$4)^(S$3906-$K$3906))*'General Inputs'!$C$6</f>
        <v>1405991.2572027186</v>
      </c>
      <c r="T4060" s="358">
        <f>IF(T3816,0,$D4060*(1+'General Inputs'!$C$4)^(T$3906-$K$3906))*'General Inputs'!$C$6</f>
        <v>1434111.082346773</v>
      </c>
      <c r="U4060" s="358">
        <f>IF(U3816,0,$D4060*(1+'General Inputs'!$C$4)^(U$3906-$K$3906))*'General Inputs'!$C$6</f>
        <v>1462793.3039937085</v>
      </c>
      <c r="V4060" s="358">
        <f>IF(V3816,0,$D4060*(1+'General Inputs'!$C$4)^(V$3906-$K$3906))*'General Inputs'!$C$6</f>
        <v>1492049.1700735826</v>
      </c>
      <c r="W4060" s="358">
        <f>IF(W3816,0,$D4060*(1+'General Inputs'!$C$4)^(W$3906-$K$3906))*'General Inputs'!$C$6</f>
        <v>1521890.1534750543</v>
      </c>
      <c r="X4060" s="358">
        <f>IF(X3816,0,$D4060*(1+'General Inputs'!$C$4)^(X$3906-$K$3906))*'General Inputs'!$C$6</f>
        <v>1552327.9565445553</v>
      </c>
      <c r="Y4060" s="358">
        <f>IF(Y3816,0,$D4060*(1+'General Inputs'!$C$4)^(Y$3906-$K$3906))*'General Inputs'!$C$6</f>
        <v>1583374.5156754467</v>
      </c>
      <c r="Z4060" s="358">
        <f>IF(Z3816,0,$D4060*(1+'General Inputs'!$C$4)^(Z$3906-$K$3906))*'General Inputs'!$C$6</f>
        <v>1615042.0059889548</v>
      </c>
      <c r="AA4060" s="358">
        <f>IF(AA3816,0,$D4060*(1+'General Inputs'!$C$4)^(AA$3906-$K$3906))*'General Inputs'!$C$6</f>
        <v>1647342.8461087344</v>
      </c>
      <c r="AB4060" s="358">
        <f>IF(AB3816,0,$D4060*(1+'General Inputs'!$C$4)^(AB$3906-$K$3906))*'General Inputs'!$C$6</f>
        <v>1680289.7030309094</v>
      </c>
      <c r="AC4060" s="358">
        <f>IF(AC3816,0,$D4060*(1+'General Inputs'!$C$4)^(AC$3906-$K$3906))*'General Inputs'!$C$6</f>
        <v>1713895.4970915273</v>
      </c>
      <c r="AD4060" s="358">
        <f>IF(AD3816,0,$D4060*(1+'General Inputs'!$C$4)^(AD$3906-$K$3906))*'General Inputs'!$C$6</f>
        <v>1748173.4070333578</v>
      </c>
      <c r="AE4060" s="358">
        <f>IF(AE3816,0,$D4060*(1+'General Inputs'!$C$4)^(AE$3906-$K$3906))*'General Inputs'!$C$6</f>
        <v>1783136.8751740248</v>
      </c>
      <c r="AF4060" s="358">
        <f>IF(AF3816,0,$D4060*(1+'General Inputs'!$C$4)^(AF$3906-$K$3906))*'General Inputs'!$C$6</f>
        <v>1818799.6126775055</v>
      </c>
      <c r="AG4060" s="358">
        <f>IF(AG3816,0,$D4060*(1+'General Inputs'!$C$4)^(AG$3906-$K$3906))*'General Inputs'!$C$6</f>
        <v>1855175.6049310556</v>
      </c>
      <c r="AH4060" s="358">
        <f>IF(AH3816,0,$D4060*(1+'General Inputs'!$C$4)^(AH$3906-$K$3906))*'General Inputs'!$C$6</f>
        <v>1892279.1170296762</v>
      </c>
      <c r="AI4060" s="358">
        <f>IF(AI3816,0,$D4060*(1+'General Inputs'!$C$4)^(AI$3906-$K$3906))*'General Inputs'!$C$6</f>
        <v>1930124.6993702701</v>
      </c>
      <c r="AJ4060" s="358">
        <f>IF(AJ3816,0,$D4060*(1+'General Inputs'!$C$4)^(AJ$3906-$K$3906))*'General Inputs'!$C$6</f>
        <v>1968727.1933576753</v>
      </c>
    </row>
    <row r="4061" spans="1:36" x14ac:dyDescent="0.25">
      <c r="A4061" s="353" t="s">
        <v>367</v>
      </c>
      <c r="B4061" s="353" t="s">
        <v>367</v>
      </c>
      <c r="C4061" s="441">
        <f t="shared" si="3477"/>
        <v>5000</v>
      </c>
      <c r="D4061" s="397">
        <v>1750000</v>
      </c>
      <c r="E4061" s="468">
        <f t="shared" ref="E4061:G4061" si="3505">E157</f>
        <v>0</v>
      </c>
      <c r="F4061" s="468">
        <f t="shared" si="3505"/>
        <v>0</v>
      </c>
      <c r="G4061" s="469">
        <f t="shared" si="3505"/>
        <v>0</v>
      </c>
      <c r="H4061" s="397"/>
      <c r="I4061" s="476">
        <f t="shared" si="3479"/>
        <v>22</v>
      </c>
      <c r="J4061" s="476">
        <f t="shared" si="3480"/>
        <v>1</v>
      </c>
      <c r="K4061" s="358">
        <v>0</v>
      </c>
      <c r="L4061" s="358">
        <v>0</v>
      </c>
      <c r="M4061" s="358">
        <v>0</v>
      </c>
      <c r="N4061" s="358">
        <v>0</v>
      </c>
      <c r="O4061" s="358">
        <f>IF(O3817,0,$D4061*(1+'General Inputs'!$C$4)^(O$3906-$K$3906))*'General Inputs'!$C$6</f>
        <v>284138.44199999998</v>
      </c>
      <c r="P4061" s="358">
        <f>IF(P3817,0,$D4061*(1+'General Inputs'!$C$4)^(P$3906-$K$3906))*'General Inputs'!$C$6</f>
        <v>289821.21083999996</v>
      </c>
      <c r="Q4061" s="358">
        <f>IF(Q3817,0,$D4061*(1+'General Inputs'!$C$4)^(Q$3906-$K$3906))*'General Inputs'!$C$6</f>
        <v>295617.63505679998</v>
      </c>
      <c r="R4061" s="358">
        <f>IF(R3817,0,$D4061*(1+'General Inputs'!$C$4)^(R$3906-$K$3906))*'General Inputs'!$C$6</f>
        <v>301529.98775793595</v>
      </c>
      <c r="S4061" s="358">
        <f>IF(S3817,0,$D4061*(1+'General Inputs'!$C$4)^(S$3906-$K$3906))*'General Inputs'!$C$6</f>
        <v>307560.58751309471</v>
      </c>
      <c r="T4061" s="358">
        <f>IF(T3817,0,$D4061*(1+'General Inputs'!$C$4)^(T$3906-$K$3906))*'General Inputs'!$C$6</f>
        <v>313711.79926335654</v>
      </c>
      <c r="U4061" s="358">
        <f>IF(U3817,0,$D4061*(1+'General Inputs'!$C$4)^(U$3906-$K$3906))*'General Inputs'!$C$6</f>
        <v>319986.03524862375</v>
      </c>
      <c r="V4061" s="358">
        <f>IF(V3817,0,$D4061*(1+'General Inputs'!$C$4)^(V$3906-$K$3906))*'General Inputs'!$C$6</f>
        <v>326385.75595359615</v>
      </c>
      <c r="W4061" s="358">
        <f>IF(W3817,0,$D4061*(1+'General Inputs'!$C$4)^(W$3906-$K$3906))*'General Inputs'!$C$6</f>
        <v>332913.47107266809</v>
      </c>
      <c r="X4061" s="358">
        <f>IF(X3817,0,$D4061*(1+'General Inputs'!$C$4)^(X$3906-$K$3906))*'General Inputs'!$C$6</f>
        <v>339571.74049412145</v>
      </c>
      <c r="Y4061" s="358">
        <f>IF(Y3817,0,$D4061*(1+'General Inputs'!$C$4)^(Y$3906-$K$3906))*'General Inputs'!$C$6</f>
        <v>346363.17530400393</v>
      </c>
      <c r="Z4061" s="358">
        <f>IF(Z3817,0,$D4061*(1+'General Inputs'!$C$4)^(Z$3906-$K$3906))*'General Inputs'!$C$6</f>
        <v>353290.43881008396</v>
      </c>
      <c r="AA4061" s="358">
        <f>IF(AA3817,0,$D4061*(1+'General Inputs'!$C$4)^(AA$3906-$K$3906))*'General Inputs'!$C$6</f>
        <v>360356.2475862857</v>
      </c>
      <c r="AB4061" s="358">
        <f>IF(AB3817,0,$D4061*(1+'General Inputs'!$C$4)^(AB$3906-$K$3906))*'General Inputs'!$C$6</f>
        <v>367563.37253801135</v>
      </c>
      <c r="AC4061" s="358">
        <f>IF(AC3817,0,$D4061*(1+'General Inputs'!$C$4)^(AC$3906-$K$3906))*'General Inputs'!$C$6</f>
        <v>374914.63998877158</v>
      </c>
      <c r="AD4061" s="358">
        <f>IF(AD3817,0,$D4061*(1+'General Inputs'!$C$4)^(AD$3906-$K$3906))*'General Inputs'!$C$6</f>
        <v>382412.93278854695</v>
      </c>
      <c r="AE4061" s="358">
        <f>IF(AE3817,0,$D4061*(1+'General Inputs'!$C$4)^(AE$3906-$K$3906))*'General Inputs'!$C$6</f>
        <v>390061.19144431798</v>
      </c>
      <c r="AF4061" s="358">
        <f>IF(AF3817,0,$D4061*(1+'General Inputs'!$C$4)^(AF$3906-$K$3906))*'General Inputs'!$C$6</f>
        <v>397862.41527320427</v>
      </c>
      <c r="AG4061" s="358">
        <f>IF(AG3817,0,$D4061*(1+'General Inputs'!$C$4)^(AG$3906-$K$3906))*'General Inputs'!$C$6</f>
        <v>405819.66357866843</v>
      </c>
      <c r="AH4061" s="358">
        <f>IF(AH3817,0,$D4061*(1+'General Inputs'!$C$4)^(AH$3906-$K$3906))*'General Inputs'!$C$6</f>
        <v>413936.05685024173</v>
      </c>
      <c r="AI4061" s="358">
        <f>IF(AI3817,0,$D4061*(1+'General Inputs'!$C$4)^(AI$3906-$K$3906))*'General Inputs'!$C$6</f>
        <v>422214.77798724658</v>
      </c>
      <c r="AJ4061" s="358">
        <f>IF(AJ3817,0,$D4061*(1+'General Inputs'!$C$4)^(AJ$3906-$K$3906))*'General Inputs'!$C$6</f>
        <v>430659.07354699151</v>
      </c>
    </row>
    <row r="4062" spans="1:36" x14ac:dyDescent="0.25">
      <c r="A4062" s="353" t="s">
        <v>498</v>
      </c>
      <c r="B4062" s="353" t="s">
        <v>498</v>
      </c>
      <c r="C4062" s="441">
        <f t="shared" si="3477"/>
        <v>5000</v>
      </c>
      <c r="D4062" s="397">
        <v>1750000</v>
      </c>
      <c r="E4062" s="468">
        <f t="shared" ref="E4062:G4062" si="3506">E158</f>
        <v>0</v>
      </c>
      <c r="F4062" s="468">
        <f t="shared" si="3506"/>
        <v>0</v>
      </c>
      <c r="G4062" s="469">
        <f t="shared" si="3506"/>
        <v>0</v>
      </c>
      <c r="H4062" s="397"/>
      <c r="I4062" s="476">
        <f t="shared" si="3479"/>
        <v>22</v>
      </c>
      <c r="J4062" s="476">
        <f t="shared" si="3480"/>
        <v>1</v>
      </c>
      <c r="K4062" s="358">
        <v>0</v>
      </c>
      <c r="L4062" s="358">
        <v>0</v>
      </c>
      <c r="M4062" s="358">
        <v>0</v>
      </c>
      <c r="N4062" s="358">
        <v>0</v>
      </c>
      <c r="O4062" s="358">
        <f>IF(O3818,0,$D4062*(1+'General Inputs'!$C$4)^(O$3906-$K$3906))*'General Inputs'!$C$6</f>
        <v>284138.44199999998</v>
      </c>
      <c r="P4062" s="358">
        <f>IF(P3818,0,$D4062*(1+'General Inputs'!$C$4)^(P$3906-$K$3906))*'General Inputs'!$C$6</f>
        <v>289821.21083999996</v>
      </c>
      <c r="Q4062" s="358">
        <f>IF(Q3818,0,$D4062*(1+'General Inputs'!$C$4)^(Q$3906-$K$3906))*'General Inputs'!$C$6</f>
        <v>295617.63505679998</v>
      </c>
      <c r="R4062" s="358">
        <f>IF(R3818,0,$D4062*(1+'General Inputs'!$C$4)^(R$3906-$K$3906))*'General Inputs'!$C$6</f>
        <v>301529.98775793595</v>
      </c>
      <c r="S4062" s="358">
        <f>IF(S3818,0,$D4062*(1+'General Inputs'!$C$4)^(S$3906-$K$3906))*'General Inputs'!$C$6</f>
        <v>307560.58751309471</v>
      </c>
      <c r="T4062" s="358">
        <f>IF(T3818,0,$D4062*(1+'General Inputs'!$C$4)^(T$3906-$K$3906))*'General Inputs'!$C$6</f>
        <v>313711.79926335654</v>
      </c>
      <c r="U4062" s="358">
        <f>IF(U3818,0,$D4062*(1+'General Inputs'!$C$4)^(U$3906-$K$3906))*'General Inputs'!$C$6</f>
        <v>319986.03524862375</v>
      </c>
      <c r="V4062" s="358">
        <f>IF(V3818,0,$D4062*(1+'General Inputs'!$C$4)^(V$3906-$K$3906))*'General Inputs'!$C$6</f>
        <v>326385.75595359615</v>
      </c>
      <c r="W4062" s="358">
        <f>IF(W3818,0,$D4062*(1+'General Inputs'!$C$4)^(W$3906-$K$3906))*'General Inputs'!$C$6</f>
        <v>332913.47107266809</v>
      </c>
      <c r="X4062" s="358">
        <f>IF(X3818,0,$D4062*(1+'General Inputs'!$C$4)^(X$3906-$K$3906))*'General Inputs'!$C$6</f>
        <v>339571.74049412145</v>
      </c>
      <c r="Y4062" s="358">
        <f>IF(Y3818,0,$D4062*(1+'General Inputs'!$C$4)^(Y$3906-$K$3906))*'General Inputs'!$C$6</f>
        <v>346363.17530400393</v>
      </c>
      <c r="Z4062" s="358">
        <f>IF(Z3818,0,$D4062*(1+'General Inputs'!$C$4)^(Z$3906-$K$3906))*'General Inputs'!$C$6</f>
        <v>353290.43881008396</v>
      </c>
      <c r="AA4062" s="358">
        <f>IF(AA3818,0,$D4062*(1+'General Inputs'!$C$4)^(AA$3906-$K$3906))*'General Inputs'!$C$6</f>
        <v>360356.2475862857</v>
      </c>
      <c r="AB4062" s="358">
        <f>IF(AB3818,0,$D4062*(1+'General Inputs'!$C$4)^(AB$3906-$K$3906))*'General Inputs'!$C$6</f>
        <v>367563.37253801135</v>
      </c>
      <c r="AC4062" s="358">
        <f>IF(AC3818,0,$D4062*(1+'General Inputs'!$C$4)^(AC$3906-$K$3906))*'General Inputs'!$C$6</f>
        <v>374914.63998877158</v>
      </c>
      <c r="AD4062" s="358">
        <f>IF(AD3818,0,$D4062*(1+'General Inputs'!$C$4)^(AD$3906-$K$3906))*'General Inputs'!$C$6</f>
        <v>382412.93278854695</v>
      </c>
      <c r="AE4062" s="358">
        <f>IF(AE3818,0,$D4062*(1+'General Inputs'!$C$4)^(AE$3906-$K$3906))*'General Inputs'!$C$6</f>
        <v>390061.19144431798</v>
      </c>
      <c r="AF4062" s="358">
        <f>IF(AF3818,0,$D4062*(1+'General Inputs'!$C$4)^(AF$3906-$K$3906))*'General Inputs'!$C$6</f>
        <v>397862.41527320427</v>
      </c>
      <c r="AG4062" s="358">
        <f>IF(AG3818,0,$D4062*(1+'General Inputs'!$C$4)^(AG$3906-$K$3906))*'General Inputs'!$C$6</f>
        <v>405819.66357866843</v>
      </c>
      <c r="AH4062" s="358">
        <f>IF(AH3818,0,$D4062*(1+'General Inputs'!$C$4)^(AH$3906-$K$3906))*'General Inputs'!$C$6</f>
        <v>413936.05685024173</v>
      </c>
      <c r="AI4062" s="358">
        <f>IF(AI3818,0,$D4062*(1+'General Inputs'!$C$4)^(AI$3906-$K$3906))*'General Inputs'!$C$6</f>
        <v>422214.77798724658</v>
      </c>
      <c r="AJ4062" s="358">
        <f>IF(AJ3818,0,$D4062*(1+'General Inputs'!$C$4)^(AJ$3906-$K$3906))*'General Inputs'!$C$6</f>
        <v>430659.07354699151</v>
      </c>
    </row>
    <row r="4063" spans="1:36" x14ac:dyDescent="0.25">
      <c r="A4063" s="353" t="s">
        <v>498</v>
      </c>
      <c r="B4063" s="353" t="s">
        <v>499</v>
      </c>
      <c r="C4063" s="441">
        <f t="shared" si="3477"/>
        <v>9375</v>
      </c>
      <c r="D4063" s="397">
        <v>8000000</v>
      </c>
      <c r="E4063" s="468">
        <f t="shared" ref="E4063:G4063" si="3507">E159</f>
        <v>0</v>
      </c>
      <c r="F4063" s="468">
        <f t="shared" si="3507"/>
        <v>0</v>
      </c>
      <c r="G4063" s="469">
        <f t="shared" si="3507"/>
        <v>0</v>
      </c>
      <c r="H4063" s="397"/>
      <c r="I4063" s="476">
        <f t="shared" si="3479"/>
        <v>22</v>
      </c>
      <c r="J4063" s="476">
        <f t="shared" si="3480"/>
        <v>1</v>
      </c>
      <c r="K4063" s="358">
        <v>0</v>
      </c>
      <c r="L4063" s="358">
        <v>0</v>
      </c>
      <c r="M4063" s="358">
        <v>0</v>
      </c>
      <c r="N4063" s="358">
        <v>0</v>
      </c>
      <c r="O4063" s="358">
        <f>IF(O3819,0,$D4063*(1+'General Inputs'!$C$4)^(O$3906-$K$3906))*'General Inputs'!$C$6</f>
        <v>1298918.5919999999</v>
      </c>
      <c r="P4063" s="358">
        <f>IF(P3819,0,$D4063*(1+'General Inputs'!$C$4)^(P$3906-$K$3906))*'General Inputs'!$C$6</f>
        <v>1324896.9638399999</v>
      </c>
      <c r="Q4063" s="358">
        <f>IF(Q3819,0,$D4063*(1+'General Inputs'!$C$4)^(Q$3906-$K$3906))*'General Inputs'!$C$6</f>
        <v>1351394.9031168001</v>
      </c>
      <c r="R4063" s="358">
        <f>IF(R3819,0,$D4063*(1+'General Inputs'!$C$4)^(R$3906-$K$3906))*'General Inputs'!$C$6</f>
        <v>1378422.8011791357</v>
      </c>
      <c r="S4063" s="358">
        <f>IF(S3819,0,$D4063*(1+'General Inputs'!$C$4)^(S$3906-$K$3906))*'General Inputs'!$C$6</f>
        <v>1405991.2572027186</v>
      </c>
      <c r="T4063" s="358">
        <f>IF(T3819,0,$D4063*(1+'General Inputs'!$C$4)^(T$3906-$K$3906))*'General Inputs'!$C$6</f>
        <v>1434111.082346773</v>
      </c>
      <c r="U4063" s="358">
        <f>IF(U3819,0,$D4063*(1+'General Inputs'!$C$4)^(U$3906-$K$3906))*'General Inputs'!$C$6</f>
        <v>1462793.3039937085</v>
      </c>
      <c r="V4063" s="358">
        <f>IF(V3819,0,$D4063*(1+'General Inputs'!$C$4)^(V$3906-$K$3906))*'General Inputs'!$C$6</f>
        <v>1492049.1700735826</v>
      </c>
      <c r="W4063" s="358">
        <f>IF(W3819,0,$D4063*(1+'General Inputs'!$C$4)^(W$3906-$K$3906))*'General Inputs'!$C$6</f>
        <v>1521890.1534750543</v>
      </c>
      <c r="X4063" s="358">
        <f>IF(X3819,0,$D4063*(1+'General Inputs'!$C$4)^(X$3906-$K$3906))*'General Inputs'!$C$6</f>
        <v>1552327.9565445553</v>
      </c>
      <c r="Y4063" s="358">
        <f>IF(Y3819,0,$D4063*(1+'General Inputs'!$C$4)^(Y$3906-$K$3906))*'General Inputs'!$C$6</f>
        <v>1583374.5156754467</v>
      </c>
      <c r="Z4063" s="358">
        <f>IF(Z3819,0,$D4063*(1+'General Inputs'!$C$4)^(Z$3906-$K$3906))*'General Inputs'!$C$6</f>
        <v>1615042.0059889548</v>
      </c>
      <c r="AA4063" s="358">
        <f>IF(AA3819,0,$D4063*(1+'General Inputs'!$C$4)^(AA$3906-$K$3906))*'General Inputs'!$C$6</f>
        <v>1647342.8461087344</v>
      </c>
      <c r="AB4063" s="358">
        <f>IF(AB3819,0,$D4063*(1+'General Inputs'!$C$4)^(AB$3906-$K$3906))*'General Inputs'!$C$6</f>
        <v>1680289.7030309094</v>
      </c>
      <c r="AC4063" s="358">
        <f>IF(AC3819,0,$D4063*(1+'General Inputs'!$C$4)^(AC$3906-$K$3906))*'General Inputs'!$C$6</f>
        <v>1713895.4970915273</v>
      </c>
      <c r="AD4063" s="358">
        <f>IF(AD3819,0,$D4063*(1+'General Inputs'!$C$4)^(AD$3906-$K$3906))*'General Inputs'!$C$6</f>
        <v>1748173.4070333578</v>
      </c>
      <c r="AE4063" s="358">
        <f>IF(AE3819,0,$D4063*(1+'General Inputs'!$C$4)^(AE$3906-$K$3906))*'General Inputs'!$C$6</f>
        <v>1783136.8751740248</v>
      </c>
      <c r="AF4063" s="358">
        <f>IF(AF3819,0,$D4063*(1+'General Inputs'!$C$4)^(AF$3906-$K$3906))*'General Inputs'!$C$6</f>
        <v>1818799.6126775055</v>
      </c>
      <c r="AG4063" s="358">
        <f>IF(AG3819,0,$D4063*(1+'General Inputs'!$C$4)^(AG$3906-$K$3906))*'General Inputs'!$C$6</f>
        <v>1855175.6049310556</v>
      </c>
      <c r="AH4063" s="358">
        <f>IF(AH3819,0,$D4063*(1+'General Inputs'!$C$4)^(AH$3906-$K$3906))*'General Inputs'!$C$6</f>
        <v>1892279.1170296762</v>
      </c>
      <c r="AI4063" s="358">
        <f>IF(AI3819,0,$D4063*(1+'General Inputs'!$C$4)^(AI$3906-$K$3906))*'General Inputs'!$C$6</f>
        <v>1930124.6993702701</v>
      </c>
      <c r="AJ4063" s="358">
        <f>IF(AJ3819,0,$D4063*(1+'General Inputs'!$C$4)^(AJ$3906-$K$3906))*'General Inputs'!$C$6</f>
        <v>1968727.1933576753</v>
      </c>
    </row>
    <row r="4064" spans="1:36" x14ac:dyDescent="0.25">
      <c r="A4064" s="353" t="s">
        <v>363</v>
      </c>
      <c r="B4064" s="353" t="s">
        <v>363</v>
      </c>
      <c r="C4064" s="441">
        <f t="shared" si="3477"/>
        <v>5000</v>
      </c>
      <c r="D4064" s="397">
        <v>1750000</v>
      </c>
      <c r="E4064" s="468">
        <f t="shared" ref="E4064:G4064" si="3508">E160</f>
        <v>0</v>
      </c>
      <c r="F4064" s="468">
        <f t="shared" si="3508"/>
        <v>0</v>
      </c>
      <c r="G4064" s="469">
        <f t="shared" si="3508"/>
        <v>0</v>
      </c>
      <c r="H4064" s="397"/>
      <c r="I4064" s="476">
        <f t="shared" si="3479"/>
        <v>22</v>
      </c>
      <c r="J4064" s="476">
        <f t="shared" si="3480"/>
        <v>1</v>
      </c>
      <c r="K4064" s="358">
        <v>0</v>
      </c>
      <c r="L4064" s="358">
        <v>0</v>
      </c>
      <c r="M4064" s="358">
        <v>0</v>
      </c>
      <c r="N4064" s="358">
        <v>0</v>
      </c>
      <c r="O4064" s="358">
        <f>IF(O3820,0,$D4064*(1+'General Inputs'!$C$4)^(O$3906-$K$3906))*'General Inputs'!$C$6</f>
        <v>284138.44199999998</v>
      </c>
      <c r="P4064" s="358">
        <f>IF(P3820,0,$D4064*(1+'General Inputs'!$C$4)^(P$3906-$K$3906))*'General Inputs'!$C$6</f>
        <v>289821.21083999996</v>
      </c>
      <c r="Q4064" s="358">
        <f>IF(Q3820,0,$D4064*(1+'General Inputs'!$C$4)^(Q$3906-$K$3906))*'General Inputs'!$C$6</f>
        <v>295617.63505679998</v>
      </c>
      <c r="R4064" s="358">
        <f>IF(R3820,0,$D4064*(1+'General Inputs'!$C$4)^(R$3906-$K$3906))*'General Inputs'!$C$6</f>
        <v>301529.98775793595</v>
      </c>
      <c r="S4064" s="358">
        <f>IF(S3820,0,$D4064*(1+'General Inputs'!$C$4)^(S$3906-$K$3906))*'General Inputs'!$C$6</f>
        <v>307560.58751309471</v>
      </c>
      <c r="T4064" s="358">
        <f>IF(T3820,0,$D4064*(1+'General Inputs'!$C$4)^(T$3906-$K$3906))*'General Inputs'!$C$6</f>
        <v>313711.79926335654</v>
      </c>
      <c r="U4064" s="358">
        <f>IF(U3820,0,$D4064*(1+'General Inputs'!$C$4)^(U$3906-$K$3906))*'General Inputs'!$C$6</f>
        <v>319986.03524862375</v>
      </c>
      <c r="V4064" s="358">
        <f>IF(V3820,0,$D4064*(1+'General Inputs'!$C$4)^(V$3906-$K$3906))*'General Inputs'!$C$6</f>
        <v>326385.75595359615</v>
      </c>
      <c r="W4064" s="358">
        <f>IF(W3820,0,$D4064*(1+'General Inputs'!$C$4)^(W$3906-$K$3906))*'General Inputs'!$C$6</f>
        <v>332913.47107266809</v>
      </c>
      <c r="X4064" s="358">
        <f>IF(X3820,0,$D4064*(1+'General Inputs'!$C$4)^(X$3906-$K$3906))*'General Inputs'!$C$6</f>
        <v>339571.74049412145</v>
      </c>
      <c r="Y4064" s="358">
        <f>IF(Y3820,0,$D4064*(1+'General Inputs'!$C$4)^(Y$3906-$K$3906))*'General Inputs'!$C$6</f>
        <v>346363.17530400393</v>
      </c>
      <c r="Z4064" s="358">
        <f>IF(Z3820,0,$D4064*(1+'General Inputs'!$C$4)^(Z$3906-$K$3906))*'General Inputs'!$C$6</f>
        <v>353290.43881008396</v>
      </c>
      <c r="AA4064" s="358">
        <f>IF(AA3820,0,$D4064*(1+'General Inputs'!$C$4)^(AA$3906-$K$3906))*'General Inputs'!$C$6</f>
        <v>360356.2475862857</v>
      </c>
      <c r="AB4064" s="358">
        <f>IF(AB3820,0,$D4064*(1+'General Inputs'!$C$4)^(AB$3906-$K$3906))*'General Inputs'!$C$6</f>
        <v>367563.37253801135</v>
      </c>
      <c r="AC4064" s="358">
        <f>IF(AC3820,0,$D4064*(1+'General Inputs'!$C$4)^(AC$3906-$K$3906))*'General Inputs'!$C$6</f>
        <v>374914.63998877158</v>
      </c>
      <c r="AD4064" s="358">
        <f>IF(AD3820,0,$D4064*(1+'General Inputs'!$C$4)^(AD$3906-$K$3906))*'General Inputs'!$C$6</f>
        <v>382412.93278854695</v>
      </c>
      <c r="AE4064" s="358">
        <f>IF(AE3820,0,$D4064*(1+'General Inputs'!$C$4)^(AE$3906-$K$3906))*'General Inputs'!$C$6</f>
        <v>390061.19144431798</v>
      </c>
      <c r="AF4064" s="358">
        <f>IF(AF3820,0,$D4064*(1+'General Inputs'!$C$4)^(AF$3906-$K$3906))*'General Inputs'!$C$6</f>
        <v>397862.41527320427</v>
      </c>
      <c r="AG4064" s="358">
        <f>IF(AG3820,0,$D4064*(1+'General Inputs'!$C$4)^(AG$3906-$K$3906))*'General Inputs'!$C$6</f>
        <v>405819.66357866843</v>
      </c>
      <c r="AH4064" s="358">
        <f>IF(AH3820,0,$D4064*(1+'General Inputs'!$C$4)^(AH$3906-$K$3906))*'General Inputs'!$C$6</f>
        <v>413936.05685024173</v>
      </c>
      <c r="AI4064" s="358">
        <f>IF(AI3820,0,$D4064*(1+'General Inputs'!$C$4)^(AI$3906-$K$3906))*'General Inputs'!$C$6</f>
        <v>422214.77798724658</v>
      </c>
      <c r="AJ4064" s="358">
        <f>IF(AJ3820,0,$D4064*(1+'General Inputs'!$C$4)^(AJ$3906-$K$3906))*'General Inputs'!$C$6</f>
        <v>430659.07354699151</v>
      </c>
    </row>
    <row r="4065" spans="1:36" x14ac:dyDescent="0.25">
      <c r="A4065" s="353" t="s">
        <v>258</v>
      </c>
      <c r="B4065" s="353" t="s">
        <v>359</v>
      </c>
      <c r="C4065" s="441">
        <f t="shared" si="3477"/>
        <v>7500</v>
      </c>
      <c r="D4065" s="397">
        <v>8000000</v>
      </c>
      <c r="E4065" s="468">
        <f t="shared" ref="E4065:G4065" si="3509">E161</f>
        <v>0</v>
      </c>
      <c r="F4065" s="468">
        <f t="shared" si="3509"/>
        <v>0</v>
      </c>
      <c r="G4065" s="469">
        <f t="shared" si="3509"/>
        <v>0</v>
      </c>
      <c r="H4065" s="397"/>
      <c r="I4065" s="476">
        <f t="shared" si="3479"/>
        <v>22</v>
      </c>
      <c r="J4065" s="476">
        <f t="shared" si="3480"/>
        <v>1</v>
      </c>
      <c r="K4065" s="358">
        <v>0</v>
      </c>
      <c r="L4065" s="358">
        <v>0</v>
      </c>
      <c r="M4065" s="358">
        <v>0</v>
      </c>
      <c r="N4065" s="358">
        <v>0</v>
      </c>
      <c r="O4065" s="358">
        <f>IF(O3821,0,$D4065*(1+'General Inputs'!$C$4)^(O$3906-$K$3906))*'General Inputs'!$C$6</f>
        <v>1298918.5919999999</v>
      </c>
      <c r="P4065" s="358">
        <f>IF(P3821,0,$D4065*(1+'General Inputs'!$C$4)^(P$3906-$K$3906))*'General Inputs'!$C$6</f>
        <v>1324896.9638399999</v>
      </c>
      <c r="Q4065" s="358">
        <f>IF(Q3821,0,$D4065*(1+'General Inputs'!$C$4)^(Q$3906-$K$3906))*'General Inputs'!$C$6</f>
        <v>1351394.9031168001</v>
      </c>
      <c r="R4065" s="358">
        <f>IF(R3821,0,$D4065*(1+'General Inputs'!$C$4)^(R$3906-$K$3906))*'General Inputs'!$C$6</f>
        <v>1378422.8011791357</v>
      </c>
      <c r="S4065" s="358">
        <f>IF(S3821,0,$D4065*(1+'General Inputs'!$C$4)^(S$3906-$K$3906))*'General Inputs'!$C$6</f>
        <v>1405991.2572027186</v>
      </c>
      <c r="T4065" s="358">
        <f>IF(T3821,0,$D4065*(1+'General Inputs'!$C$4)^(T$3906-$K$3906))*'General Inputs'!$C$6</f>
        <v>1434111.082346773</v>
      </c>
      <c r="U4065" s="358">
        <f>IF(U3821,0,$D4065*(1+'General Inputs'!$C$4)^(U$3906-$K$3906))*'General Inputs'!$C$6</f>
        <v>1462793.3039937085</v>
      </c>
      <c r="V4065" s="358">
        <f>IF(V3821,0,$D4065*(1+'General Inputs'!$C$4)^(V$3906-$K$3906))*'General Inputs'!$C$6</f>
        <v>1492049.1700735826</v>
      </c>
      <c r="W4065" s="358">
        <f>IF(W3821,0,$D4065*(1+'General Inputs'!$C$4)^(W$3906-$K$3906))*'General Inputs'!$C$6</f>
        <v>1521890.1534750543</v>
      </c>
      <c r="X4065" s="358">
        <f>IF(X3821,0,$D4065*(1+'General Inputs'!$C$4)^(X$3906-$K$3906))*'General Inputs'!$C$6</f>
        <v>1552327.9565445553</v>
      </c>
      <c r="Y4065" s="358">
        <f>IF(Y3821,0,$D4065*(1+'General Inputs'!$C$4)^(Y$3906-$K$3906))*'General Inputs'!$C$6</f>
        <v>1583374.5156754467</v>
      </c>
      <c r="Z4065" s="358">
        <f>IF(Z3821,0,$D4065*(1+'General Inputs'!$C$4)^(Z$3906-$K$3906))*'General Inputs'!$C$6</f>
        <v>1615042.0059889548</v>
      </c>
      <c r="AA4065" s="358">
        <f>IF(AA3821,0,$D4065*(1+'General Inputs'!$C$4)^(AA$3906-$K$3906))*'General Inputs'!$C$6</f>
        <v>1647342.8461087344</v>
      </c>
      <c r="AB4065" s="358">
        <f>IF(AB3821,0,$D4065*(1+'General Inputs'!$C$4)^(AB$3906-$K$3906))*'General Inputs'!$C$6</f>
        <v>1680289.7030309094</v>
      </c>
      <c r="AC4065" s="358">
        <f>IF(AC3821,0,$D4065*(1+'General Inputs'!$C$4)^(AC$3906-$K$3906))*'General Inputs'!$C$6</f>
        <v>1713895.4970915273</v>
      </c>
      <c r="AD4065" s="358">
        <f>IF(AD3821,0,$D4065*(1+'General Inputs'!$C$4)^(AD$3906-$K$3906))*'General Inputs'!$C$6</f>
        <v>1748173.4070333578</v>
      </c>
      <c r="AE4065" s="358">
        <f>IF(AE3821,0,$D4065*(1+'General Inputs'!$C$4)^(AE$3906-$K$3906))*'General Inputs'!$C$6</f>
        <v>1783136.8751740248</v>
      </c>
      <c r="AF4065" s="358">
        <f>IF(AF3821,0,$D4065*(1+'General Inputs'!$C$4)^(AF$3906-$K$3906))*'General Inputs'!$C$6</f>
        <v>1818799.6126775055</v>
      </c>
      <c r="AG4065" s="358">
        <f>IF(AG3821,0,$D4065*(1+'General Inputs'!$C$4)^(AG$3906-$K$3906))*'General Inputs'!$C$6</f>
        <v>1855175.6049310556</v>
      </c>
      <c r="AH4065" s="358">
        <f>IF(AH3821,0,$D4065*(1+'General Inputs'!$C$4)^(AH$3906-$K$3906))*'General Inputs'!$C$6</f>
        <v>1892279.1170296762</v>
      </c>
      <c r="AI4065" s="358">
        <f>IF(AI3821,0,$D4065*(1+'General Inputs'!$C$4)^(AI$3906-$K$3906))*'General Inputs'!$C$6</f>
        <v>1930124.6993702701</v>
      </c>
      <c r="AJ4065" s="358">
        <f>IF(AJ3821,0,$D4065*(1+'General Inputs'!$C$4)^(AJ$3906-$K$3906))*'General Inputs'!$C$6</f>
        <v>1968727.1933576753</v>
      </c>
    </row>
    <row r="4066" spans="1:36" x14ac:dyDescent="0.25">
      <c r="A4066" s="353" t="s">
        <v>258</v>
      </c>
      <c r="B4066" s="353" t="s">
        <v>340</v>
      </c>
      <c r="C4066" s="441">
        <f t="shared" si="3477"/>
        <v>5000</v>
      </c>
      <c r="D4066" s="397">
        <v>1750000</v>
      </c>
      <c r="E4066" s="468">
        <f t="shared" ref="E4066:G4066" si="3510">E162</f>
        <v>0</v>
      </c>
      <c r="F4066" s="468">
        <f t="shared" si="3510"/>
        <v>0</v>
      </c>
      <c r="G4066" s="469">
        <f t="shared" si="3510"/>
        <v>0</v>
      </c>
      <c r="H4066" s="397"/>
      <c r="I4066" s="476">
        <f t="shared" si="3479"/>
        <v>22</v>
      </c>
      <c r="J4066" s="476">
        <f t="shared" si="3480"/>
        <v>1</v>
      </c>
      <c r="K4066" s="358">
        <v>0</v>
      </c>
      <c r="L4066" s="358">
        <v>0</v>
      </c>
      <c r="M4066" s="358">
        <v>0</v>
      </c>
      <c r="N4066" s="358">
        <v>0</v>
      </c>
      <c r="O4066" s="358">
        <f>IF(O3822,0,$D4066*(1+'General Inputs'!$C$4)^(O$3906-$K$3906))*'General Inputs'!$C$6</f>
        <v>284138.44199999998</v>
      </c>
      <c r="P4066" s="358">
        <f>IF(P3822,0,$D4066*(1+'General Inputs'!$C$4)^(P$3906-$K$3906))*'General Inputs'!$C$6</f>
        <v>289821.21083999996</v>
      </c>
      <c r="Q4066" s="358">
        <f>IF(Q3822,0,$D4066*(1+'General Inputs'!$C$4)^(Q$3906-$K$3906))*'General Inputs'!$C$6</f>
        <v>295617.63505679998</v>
      </c>
      <c r="R4066" s="358">
        <f>IF(R3822,0,$D4066*(1+'General Inputs'!$C$4)^(R$3906-$K$3906))*'General Inputs'!$C$6</f>
        <v>301529.98775793595</v>
      </c>
      <c r="S4066" s="358">
        <f>IF(S3822,0,$D4066*(1+'General Inputs'!$C$4)^(S$3906-$K$3906))*'General Inputs'!$C$6</f>
        <v>307560.58751309471</v>
      </c>
      <c r="T4066" s="358">
        <f>IF(T3822,0,$D4066*(1+'General Inputs'!$C$4)^(T$3906-$K$3906))*'General Inputs'!$C$6</f>
        <v>313711.79926335654</v>
      </c>
      <c r="U4066" s="358">
        <f>IF(U3822,0,$D4066*(1+'General Inputs'!$C$4)^(U$3906-$K$3906))*'General Inputs'!$C$6</f>
        <v>319986.03524862375</v>
      </c>
      <c r="V4066" s="358">
        <f>IF(V3822,0,$D4066*(1+'General Inputs'!$C$4)^(V$3906-$K$3906))*'General Inputs'!$C$6</f>
        <v>326385.75595359615</v>
      </c>
      <c r="W4066" s="358">
        <f>IF(W3822,0,$D4066*(1+'General Inputs'!$C$4)^(W$3906-$K$3906))*'General Inputs'!$C$6</f>
        <v>332913.47107266809</v>
      </c>
      <c r="X4066" s="358">
        <f>IF(X3822,0,$D4066*(1+'General Inputs'!$C$4)^(X$3906-$K$3906))*'General Inputs'!$C$6</f>
        <v>339571.74049412145</v>
      </c>
      <c r="Y4066" s="358">
        <f>IF(Y3822,0,$D4066*(1+'General Inputs'!$C$4)^(Y$3906-$K$3906))*'General Inputs'!$C$6</f>
        <v>346363.17530400393</v>
      </c>
      <c r="Z4066" s="358">
        <f>IF(Z3822,0,$D4066*(1+'General Inputs'!$C$4)^(Z$3906-$K$3906))*'General Inputs'!$C$6</f>
        <v>353290.43881008396</v>
      </c>
      <c r="AA4066" s="358">
        <f>IF(AA3822,0,$D4066*(1+'General Inputs'!$C$4)^(AA$3906-$K$3906))*'General Inputs'!$C$6</f>
        <v>360356.2475862857</v>
      </c>
      <c r="AB4066" s="358">
        <f>IF(AB3822,0,$D4066*(1+'General Inputs'!$C$4)^(AB$3906-$K$3906))*'General Inputs'!$C$6</f>
        <v>367563.37253801135</v>
      </c>
      <c r="AC4066" s="358">
        <f>IF(AC3822,0,$D4066*(1+'General Inputs'!$C$4)^(AC$3906-$K$3906))*'General Inputs'!$C$6</f>
        <v>374914.63998877158</v>
      </c>
      <c r="AD4066" s="358">
        <f>IF(AD3822,0,$D4066*(1+'General Inputs'!$C$4)^(AD$3906-$K$3906))*'General Inputs'!$C$6</f>
        <v>382412.93278854695</v>
      </c>
      <c r="AE4066" s="358">
        <f>IF(AE3822,0,$D4066*(1+'General Inputs'!$C$4)^(AE$3906-$K$3906))*'General Inputs'!$C$6</f>
        <v>390061.19144431798</v>
      </c>
      <c r="AF4066" s="358">
        <f>IF(AF3822,0,$D4066*(1+'General Inputs'!$C$4)^(AF$3906-$K$3906))*'General Inputs'!$C$6</f>
        <v>397862.41527320427</v>
      </c>
      <c r="AG4066" s="358">
        <f>IF(AG3822,0,$D4066*(1+'General Inputs'!$C$4)^(AG$3906-$K$3906))*'General Inputs'!$C$6</f>
        <v>405819.66357866843</v>
      </c>
      <c r="AH4066" s="358">
        <f>IF(AH3822,0,$D4066*(1+'General Inputs'!$C$4)^(AH$3906-$K$3906))*'General Inputs'!$C$6</f>
        <v>413936.05685024173</v>
      </c>
      <c r="AI4066" s="358">
        <f>IF(AI3822,0,$D4066*(1+'General Inputs'!$C$4)^(AI$3906-$K$3906))*'General Inputs'!$C$6</f>
        <v>422214.77798724658</v>
      </c>
      <c r="AJ4066" s="358">
        <f>IF(AJ3822,0,$D4066*(1+'General Inputs'!$C$4)^(AJ$3906-$K$3906))*'General Inputs'!$C$6</f>
        <v>430659.07354699151</v>
      </c>
    </row>
    <row r="4067" spans="1:36" x14ac:dyDescent="0.25">
      <c r="A4067" s="353" t="s">
        <v>281</v>
      </c>
      <c r="B4067" s="353" t="s">
        <v>281</v>
      </c>
      <c r="C4067" s="441">
        <f t="shared" si="3477"/>
        <v>5000</v>
      </c>
      <c r="D4067" s="397">
        <v>1750000</v>
      </c>
      <c r="E4067" s="468">
        <f t="shared" ref="E4067:G4067" si="3511">E163</f>
        <v>0</v>
      </c>
      <c r="F4067" s="468">
        <f t="shared" si="3511"/>
        <v>0</v>
      </c>
      <c r="G4067" s="469">
        <f t="shared" si="3511"/>
        <v>0</v>
      </c>
      <c r="H4067" s="397"/>
      <c r="I4067" s="476">
        <f t="shared" si="3479"/>
        <v>22</v>
      </c>
      <c r="J4067" s="476">
        <f t="shared" si="3480"/>
        <v>1</v>
      </c>
      <c r="K4067" s="358">
        <v>0</v>
      </c>
      <c r="L4067" s="358">
        <v>0</v>
      </c>
      <c r="M4067" s="358">
        <v>0</v>
      </c>
      <c r="N4067" s="358">
        <v>0</v>
      </c>
      <c r="O4067" s="358">
        <f>IF(O3823,0,$D4067*(1+'General Inputs'!$C$4)^(O$3906-$K$3906))*'General Inputs'!$C$6</f>
        <v>284138.44199999998</v>
      </c>
      <c r="P4067" s="358">
        <f>IF(P3823,0,$D4067*(1+'General Inputs'!$C$4)^(P$3906-$K$3906))*'General Inputs'!$C$6</f>
        <v>289821.21083999996</v>
      </c>
      <c r="Q4067" s="358">
        <f>IF(Q3823,0,$D4067*(1+'General Inputs'!$C$4)^(Q$3906-$K$3906))*'General Inputs'!$C$6</f>
        <v>295617.63505679998</v>
      </c>
      <c r="R4067" s="358">
        <f>IF(R3823,0,$D4067*(1+'General Inputs'!$C$4)^(R$3906-$K$3906))*'General Inputs'!$C$6</f>
        <v>301529.98775793595</v>
      </c>
      <c r="S4067" s="358">
        <f>IF(S3823,0,$D4067*(1+'General Inputs'!$C$4)^(S$3906-$K$3906))*'General Inputs'!$C$6</f>
        <v>307560.58751309471</v>
      </c>
      <c r="T4067" s="358">
        <f>IF(T3823,0,$D4067*(1+'General Inputs'!$C$4)^(T$3906-$K$3906))*'General Inputs'!$C$6</f>
        <v>313711.79926335654</v>
      </c>
      <c r="U4067" s="358">
        <f>IF(U3823,0,$D4067*(1+'General Inputs'!$C$4)^(U$3906-$K$3906))*'General Inputs'!$C$6</f>
        <v>319986.03524862375</v>
      </c>
      <c r="V4067" s="358">
        <f>IF(V3823,0,$D4067*(1+'General Inputs'!$C$4)^(V$3906-$K$3906))*'General Inputs'!$C$6</f>
        <v>326385.75595359615</v>
      </c>
      <c r="W4067" s="358">
        <f>IF(W3823,0,$D4067*(1+'General Inputs'!$C$4)^(W$3906-$K$3906))*'General Inputs'!$C$6</f>
        <v>332913.47107266809</v>
      </c>
      <c r="X4067" s="358">
        <f>IF(X3823,0,$D4067*(1+'General Inputs'!$C$4)^(X$3906-$K$3906))*'General Inputs'!$C$6</f>
        <v>339571.74049412145</v>
      </c>
      <c r="Y4067" s="358">
        <f>IF(Y3823,0,$D4067*(1+'General Inputs'!$C$4)^(Y$3906-$K$3906))*'General Inputs'!$C$6</f>
        <v>346363.17530400393</v>
      </c>
      <c r="Z4067" s="358">
        <f>IF(Z3823,0,$D4067*(1+'General Inputs'!$C$4)^(Z$3906-$K$3906))*'General Inputs'!$C$6</f>
        <v>353290.43881008396</v>
      </c>
      <c r="AA4067" s="358">
        <f>IF(AA3823,0,$D4067*(1+'General Inputs'!$C$4)^(AA$3906-$K$3906))*'General Inputs'!$C$6</f>
        <v>360356.2475862857</v>
      </c>
      <c r="AB4067" s="358">
        <f>IF(AB3823,0,$D4067*(1+'General Inputs'!$C$4)^(AB$3906-$K$3906))*'General Inputs'!$C$6</f>
        <v>367563.37253801135</v>
      </c>
      <c r="AC4067" s="358">
        <f>IF(AC3823,0,$D4067*(1+'General Inputs'!$C$4)^(AC$3906-$K$3906))*'General Inputs'!$C$6</f>
        <v>374914.63998877158</v>
      </c>
      <c r="AD4067" s="358">
        <f>IF(AD3823,0,$D4067*(1+'General Inputs'!$C$4)^(AD$3906-$K$3906))*'General Inputs'!$C$6</f>
        <v>382412.93278854695</v>
      </c>
      <c r="AE4067" s="358">
        <f>IF(AE3823,0,$D4067*(1+'General Inputs'!$C$4)^(AE$3906-$K$3906))*'General Inputs'!$C$6</f>
        <v>390061.19144431798</v>
      </c>
      <c r="AF4067" s="358">
        <f>IF(AF3823,0,$D4067*(1+'General Inputs'!$C$4)^(AF$3906-$K$3906))*'General Inputs'!$C$6</f>
        <v>397862.41527320427</v>
      </c>
      <c r="AG4067" s="358">
        <f>IF(AG3823,0,$D4067*(1+'General Inputs'!$C$4)^(AG$3906-$K$3906))*'General Inputs'!$C$6</f>
        <v>405819.66357866843</v>
      </c>
      <c r="AH4067" s="358">
        <f>IF(AH3823,0,$D4067*(1+'General Inputs'!$C$4)^(AH$3906-$K$3906))*'General Inputs'!$C$6</f>
        <v>413936.05685024173</v>
      </c>
      <c r="AI4067" s="358">
        <f>IF(AI3823,0,$D4067*(1+'General Inputs'!$C$4)^(AI$3906-$K$3906))*'General Inputs'!$C$6</f>
        <v>422214.77798724658</v>
      </c>
      <c r="AJ4067" s="358">
        <f>IF(AJ3823,0,$D4067*(1+'General Inputs'!$C$4)^(AJ$3906-$K$3906))*'General Inputs'!$C$6</f>
        <v>430659.07354699151</v>
      </c>
    </row>
    <row r="4068" spans="1:36" x14ac:dyDescent="0.25">
      <c r="A4068" s="353" t="s">
        <v>259</v>
      </c>
      <c r="B4068" s="353" t="s">
        <v>315</v>
      </c>
      <c r="C4068" s="441">
        <f t="shared" si="3477"/>
        <v>12000</v>
      </c>
      <c r="D4068" s="397">
        <v>8000000</v>
      </c>
      <c r="E4068" s="468">
        <f t="shared" ref="E4068:G4068" si="3512">E164</f>
        <v>0</v>
      </c>
      <c r="F4068" s="468">
        <f t="shared" si="3512"/>
        <v>0</v>
      </c>
      <c r="G4068" s="469">
        <f t="shared" si="3512"/>
        <v>0</v>
      </c>
      <c r="H4068" s="397"/>
      <c r="I4068" s="476">
        <f t="shared" si="3479"/>
        <v>22</v>
      </c>
      <c r="J4068" s="476">
        <f t="shared" si="3480"/>
        <v>1</v>
      </c>
      <c r="K4068" s="358">
        <v>0</v>
      </c>
      <c r="L4068" s="358">
        <v>0</v>
      </c>
      <c r="M4068" s="358">
        <v>0</v>
      </c>
      <c r="N4068" s="358">
        <v>0</v>
      </c>
      <c r="O4068" s="358">
        <f>IF(O3824,0,$D4068*(1+'General Inputs'!$C$4)^(O$3906-$K$3906))*'General Inputs'!$C$6</f>
        <v>1298918.5919999999</v>
      </c>
      <c r="P4068" s="358">
        <f>IF(P3824,0,$D4068*(1+'General Inputs'!$C$4)^(P$3906-$K$3906))*'General Inputs'!$C$6</f>
        <v>1324896.9638399999</v>
      </c>
      <c r="Q4068" s="358">
        <f>IF(Q3824,0,$D4068*(1+'General Inputs'!$C$4)^(Q$3906-$K$3906))*'General Inputs'!$C$6</f>
        <v>1351394.9031168001</v>
      </c>
      <c r="R4068" s="358">
        <f>IF(R3824,0,$D4068*(1+'General Inputs'!$C$4)^(R$3906-$K$3906))*'General Inputs'!$C$6</f>
        <v>1378422.8011791357</v>
      </c>
      <c r="S4068" s="358">
        <f>IF(S3824,0,$D4068*(1+'General Inputs'!$C$4)^(S$3906-$K$3906))*'General Inputs'!$C$6</f>
        <v>1405991.2572027186</v>
      </c>
      <c r="T4068" s="358">
        <f>IF(T3824,0,$D4068*(1+'General Inputs'!$C$4)^(T$3906-$K$3906))*'General Inputs'!$C$6</f>
        <v>1434111.082346773</v>
      </c>
      <c r="U4068" s="358">
        <f>IF(U3824,0,$D4068*(1+'General Inputs'!$C$4)^(U$3906-$K$3906))*'General Inputs'!$C$6</f>
        <v>1462793.3039937085</v>
      </c>
      <c r="V4068" s="358">
        <f>IF(V3824,0,$D4068*(1+'General Inputs'!$C$4)^(V$3906-$K$3906))*'General Inputs'!$C$6</f>
        <v>1492049.1700735826</v>
      </c>
      <c r="W4068" s="358">
        <f>IF(W3824,0,$D4068*(1+'General Inputs'!$C$4)^(W$3906-$K$3906))*'General Inputs'!$C$6</f>
        <v>1521890.1534750543</v>
      </c>
      <c r="X4068" s="358">
        <f>IF(X3824,0,$D4068*(1+'General Inputs'!$C$4)^(X$3906-$K$3906))*'General Inputs'!$C$6</f>
        <v>1552327.9565445553</v>
      </c>
      <c r="Y4068" s="358">
        <f>IF(Y3824,0,$D4068*(1+'General Inputs'!$C$4)^(Y$3906-$K$3906))*'General Inputs'!$C$6</f>
        <v>1583374.5156754467</v>
      </c>
      <c r="Z4068" s="358">
        <f>IF(Z3824,0,$D4068*(1+'General Inputs'!$C$4)^(Z$3906-$K$3906))*'General Inputs'!$C$6</f>
        <v>1615042.0059889548</v>
      </c>
      <c r="AA4068" s="358">
        <f>IF(AA3824,0,$D4068*(1+'General Inputs'!$C$4)^(AA$3906-$K$3906))*'General Inputs'!$C$6</f>
        <v>1647342.8461087344</v>
      </c>
      <c r="AB4068" s="358">
        <f>IF(AB3824,0,$D4068*(1+'General Inputs'!$C$4)^(AB$3906-$K$3906))*'General Inputs'!$C$6</f>
        <v>1680289.7030309094</v>
      </c>
      <c r="AC4068" s="358">
        <f>IF(AC3824,0,$D4068*(1+'General Inputs'!$C$4)^(AC$3906-$K$3906))*'General Inputs'!$C$6</f>
        <v>1713895.4970915273</v>
      </c>
      <c r="AD4068" s="358">
        <f>IF(AD3824,0,$D4068*(1+'General Inputs'!$C$4)^(AD$3906-$K$3906))*'General Inputs'!$C$6</f>
        <v>1748173.4070333578</v>
      </c>
      <c r="AE4068" s="358">
        <f>IF(AE3824,0,$D4068*(1+'General Inputs'!$C$4)^(AE$3906-$K$3906))*'General Inputs'!$C$6</f>
        <v>1783136.8751740248</v>
      </c>
      <c r="AF4068" s="358">
        <f>IF(AF3824,0,$D4068*(1+'General Inputs'!$C$4)^(AF$3906-$K$3906))*'General Inputs'!$C$6</f>
        <v>1818799.6126775055</v>
      </c>
      <c r="AG4068" s="358">
        <f>IF(AG3824,0,$D4068*(1+'General Inputs'!$C$4)^(AG$3906-$K$3906))*'General Inputs'!$C$6</f>
        <v>1855175.6049310556</v>
      </c>
      <c r="AH4068" s="358">
        <f>IF(AH3824,0,$D4068*(1+'General Inputs'!$C$4)^(AH$3906-$K$3906))*'General Inputs'!$C$6</f>
        <v>1892279.1170296762</v>
      </c>
      <c r="AI4068" s="358">
        <f>IF(AI3824,0,$D4068*(1+'General Inputs'!$C$4)^(AI$3906-$K$3906))*'General Inputs'!$C$6</f>
        <v>1930124.6993702701</v>
      </c>
      <c r="AJ4068" s="358">
        <f>IF(AJ3824,0,$D4068*(1+'General Inputs'!$C$4)^(AJ$3906-$K$3906))*'General Inputs'!$C$6</f>
        <v>1968727.1933576753</v>
      </c>
    </row>
    <row r="4069" spans="1:36" x14ac:dyDescent="0.25">
      <c r="A4069" s="353" t="s">
        <v>259</v>
      </c>
      <c r="B4069" s="353" t="s">
        <v>454</v>
      </c>
      <c r="C4069" s="441">
        <f t="shared" si="3477"/>
        <v>12500</v>
      </c>
      <c r="D4069" s="397">
        <v>8000000</v>
      </c>
      <c r="E4069" s="468">
        <f t="shared" ref="E4069:G4069" si="3513">E165</f>
        <v>0</v>
      </c>
      <c r="F4069" s="468">
        <f t="shared" si="3513"/>
        <v>0</v>
      </c>
      <c r="G4069" s="469">
        <f t="shared" si="3513"/>
        <v>0</v>
      </c>
      <c r="H4069" s="397"/>
      <c r="I4069" s="476">
        <f t="shared" si="3479"/>
        <v>22</v>
      </c>
      <c r="J4069" s="476">
        <f t="shared" si="3480"/>
        <v>1</v>
      </c>
      <c r="K4069" s="358">
        <v>0</v>
      </c>
      <c r="L4069" s="358">
        <v>0</v>
      </c>
      <c r="M4069" s="358">
        <v>0</v>
      </c>
      <c r="N4069" s="358">
        <v>0</v>
      </c>
      <c r="O4069" s="358">
        <f>IF(O3825,0,$D4069*(1+'General Inputs'!$C$4)^(O$3906-$K$3906))*'General Inputs'!$C$6</f>
        <v>1298918.5919999999</v>
      </c>
      <c r="P4069" s="358">
        <f>IF(P3825,0,$D4069*(1+'General Inputs'!$C$4)^(P$3906-$K$3906))*'General Inputs'!$C$6</f>
        <v>1324896.9638399999</v>
      </c>
      <c r="Q4069" s="358">
        <f>IF(Q3825,0,$D4069*(1+'General Inputs'!$C$4)^(Q$3906-$K$3906))*'General Inputs'!$C$6</f>
        <v>1351394.9031168001</v>
      </c>
      <c r="R4069" s="358">
        <f>IF(R3825,0,$D4069*(1+'General Inputs'!$C$4)^(R$3906-$K$3906))*'General Inputs'!$C$6</f>
        <v>1378422.8011791357</v>
      </c>
      <c r="S4069" s="358">
        <f>IF(S3825,0,$D4069*(1+'General Inputs'!$C$4)^(S$3906-$K$3906))*'General Inputs'!$C$6</f>
        <v>1405991.2572027186</v>
      </c>
      <c r="T4069" s="358">
        <f>IF(T3825,0,$D4069*(1+'General Inputs'!$C$4)^(T$3906-$K$3906))*'General Inputs'!$C$6</f>
        <v>1434111.082346773</v>
      </c>
      <c r="U4069" s="358">
        <f>IF(U3825,0,$D4069*(1+'General Inputs'!$C$4)^(U$3906-$K$3906))*'General Inputs'!$C$6</f>
        <v>1462793.3039937085</v>
      </c>
      <c r="V4069" s="358">
        <f>IF(V3825,0,$D4069*(1+'General Inputs'!$C$4)^(V$3906-$K$3906))*'General Inputs'!$C$6</f>
        <v>1492049.1700735826</v>
      </c>
      <c r="W4069" s="358">
        <f>IF(W3825,0,$D4069*(1+'General Inputs'!$C$4)^(W$3906-$K$3906))*'General Inputs'!$C$6</f>
        <v>1521890.1534750543</v>
      </c>
      <c r="X4069" s="358">
        <f>IF(X3825,0,$D4069*(1+'General Inputs'!$C$4)^(X$3906-$K$3906))*'General Inputs'!$C$6</f>
        <v>1552327.9565445553</v>
      </c>
      <c r="Y4069" s="358">
        <f>IF(Y3825,0,$D4069*(1+'General Inputs'!$C$4)^(Y$3906-$K$3906))*'General Inputs'!$C$6</f>
        <v>1583374.5156754467</v>
      </c>
      <c r="Z4069" s="358">
        <f>IF(Z3825,0,$D4069*(1+'General Inputs'!$C$4)^(Z$3906-$K$3906))*'General Inputs'!$C$6</f>
        <v>1615042.0059889548</v>
      </c>
      <c r="AA4069" s="358">
        <f>IF(AA3825,0,$D4069*(1+'General Inputs'!$C$4)^(AA$3906-$K$3906))*'General Inputs'!$C$6</f>
        <v>1647342.8461087344</v>
      </c>
      <c r="AB4069" s="358">
        <f>IF(AB3825,0,$D4069*(1+'General Inputs'!$C$4)^(AB$3906-$K$3906))*'General Inputs'!$C$6</f>
        <v>1680289.7030309094</v>
      </c>
      <c r="AC4069" s="358">
        <f>IF(AC3825,0,$D4069*(1+'General Inputs'!$C$4)^(AC$3906-$K$3906))*'General Inputs'!$C$6</f>
        <v>1713895.4970915273</v>
      </c>
      <c r="AD4069" s="358">
        <f>IF(AD3825,0,$D4069*(1+'General Inputs'!$C$4)^(AD$3906-$K$3906))*'General Inputs'!$C$6</f>
        <v>1748173.4070333578</v>
      </c>
      <c r="AE4069" s="358">
        <f>IF(AE3825,0,$D4069*(1+'General Inputs'!$C$4)^(AE$3906-$K$3906))*'General Inputs'!$C$6</f>
        <v>1783136.8751740248</v>
      </c>
      <c r="AF4069" s="358">
        <f>IF(AF3825,0,$D4069*(1+'General Inputs'!$C$4)^(AF$3906-$K$3906))*'General Inputs'!$C$6</f>
        <v>1818799.6126775055</v>
      </c>
      <c r="AG4069" s="358">
        <f>IF(AG3825,0,$D4069*(1+'General Inputs'!$C$4)^(AG$3906-$K$3906))*'General Inputs'!$C$6</f>
        <v>1855175.6049310556</v>
      </c>
      <c r="AH4069" s="358">
        <f>IF(AH3825,0,$D4069*(1+'General Inputs'!$C$4)^(AH$3906-$K$3906))*'General Inputs'!$C$6</f>
        <v>1892279.1170296762</v>
      </c>
      <c r="AI4069" s="358">
        <f>IF(AI3825,0,$D4069*(1+'General Inputs'!$C$4)^(AI$3906-$K$3906))*'General Inputs'!$C$6</f>
        <v>1930124.6993702701</v>
      </c>
      <c r="AJ4069" s="358">
        <f>IF(AJ3825,0,$D4069*(1+'General Inputs'!$C$4)^(AJ$3906-$K$3906))*'General Inputs'!$C$6</f>
        <v>1968727.1933576753</v>
      </c>
    </row>
    <row r="4070" spans="1:36" x14ac:dyDescent="0.25">
      <c r="A4070" s="353" t="s">
        <v>536</v>
      </c>
      <c r="B4070" s="353" t="s">
        <v>536</v>
      </c>
      <c r="C4070" s="441">
        <f t="shared" si="3477"/>
        <v>2498.4</v>
      </c>
      <c r="D4070" s="397">
        <v>1750000</v>
      </c>
      <c r="E4070" s="468">
        <f t="shared" ref="E4070:G4070" si="3514">E166</f>
        <v>0</v>
      </c>
      <c r="F4070" s="468">
        <f t="shared" si="3514"/>
        <v>0</v>
      </c>
      <c r="G4070" s="469">
        <f t="shared" si="3514"/>
        <v>0</v>
      </c>
      <c r="H4070" s="397"/>
      <c r="I4070" s="476">
        <f t="shared" si="3479"/>
        <v>22</v>
      </c>
      <c r="J4070" s="476">
        <f t="shared" si="3480"/>
        <v>1</v>
      </c>
      <c r="K4070" s="358">
        <v>0</v>
      </c>
      <c r="L4070" s="358">
        <v>0</v>
      </c>
      <c r="M4070" s="358">
        <v>0</v>
      </c>
      <c r="N4070" s="358">
        <v>0</v>
      </c>
      <c r="O4070" s="358">
        <f>IF(O3826,0,$D4070*(1+'General Inputs'!$C$4)^(O$3906-$K$3906))*'General Inputs'!$C$6</f>
        <v>284138.44199999998</v>
      </c>
      <c r="P4070" s="358">
        <f>IF(P3826,0,$D4070*(1+'General Inputs'!$C$4)^(P$3906-$K$3906))*'General Inputs'!$C$6</f>
        <v>289821.21083999996</v>
      </c>
      <c r="Q4070" s="358">
        <f>IF(Q3826,0,$D4070*(1+'General Inputs'!$C$4)^(Q$3906-$K$3906))*'General Inputs'!$C$6</f>
        <v>295617.63505679998</v>
      </c>
      <c r="R4070" s="358">
        <f>IF(R3826,0,$D4070*(1+'General Inputs'!$C$4)^(R$3906-$K$3906))*'General Inputs'!$C$6</f>
        <v>301529.98775793595</v>
      </c>
      <c r="S4070" s="358">
        <f>IF(S3826,0,$D4070*(1+'General Inputs'!$C$4)^(S$3906-$K$3906))*'General Inputs'!$C$6</f>
        <v>307560.58751309471</v>
      </c>
      <c r="T4070" s="358">
        <f>IF(T3826,0,$D4070*(1+'General Inputs'!$C$4)^(T$3906-$K$3906))*'General Inputs'!$C$6</f>
        <v>313711.79926335654</v>
      </c>
      <c r="U4070" s="358">
        <f>IF(U3826,0,$D4070*(1+'General Inputs'!$C$4)^(U$3906-$K$3906))*'General Inputs'!$C$6</f>
        <v>319986.03524862375</v>
      </c>
      <c r="V4070" s="358">
        <f>IF(V3826,0,$D4070*(1+'General Inputs'!$C$4)^(V$3906-$K$3906))*'General Inputs'!$C$6</f>
        <v>326385.75595359615</v>
      </c>
      <c r="W4070" s="358">
        <f>IF(W3826,0,$D4070*(1+'General Inputs'!$C$4)^(W$3906-$K$3906))*'General Inputs'!$C$6</f>
        <v>332913.47107266809</v>
      </c>
      <c r="X4070" s="358">
        <f>IF(X3826,0,$D4070*(1+'General Inputs'!$C$4)^(X$3906-$K$3906))*'General Inputs'!$C$6</f>
        <v>339571.74049412145</v>
      </c>
      <c r="Y4070" s="358">
        <f>IF(Y3826,0,$D4070*(1+'General Inputs'!$C$4)^(Y$3906-$K$3906))*'General Inputs'!$C$6</f>
        <v>346363.17530400393</v>
      </c>
      <c r="Z4070" s="358">
        <f>IF(Z3826,0,$D4070*(1+'General Inputs'!$C$4)^(Z$3906-$K$3906))*'General Inputs'!$C$6</f>
        <v>353290.43881008396</v>
      </c>
      <c r="AA4070" s="358">
        <f>IF(AA3826,0,$D4070*(1+'General Inputs'!$C$4)^(AA$3906-$K$3906))*'General Inputs'!$C$6</f>
        <v>360356.2475862857</v>
      </c>
      <c r="AB4070" s="358">
        <f>IF(AB3826,0,$D4070*(1+'General Inputs'!$C$4)^(AB$3906-$K$3906))*'General Inputs'!$C$6</f>
        <v>367563.37253801135</v>
      </c>
      <c r="AC4070" s="358">
        <f>IF(AC3826,0,$D4070*(1+'General Inputs'!$C$4)^(AC$3906-$K$3906))*'General Inputs'!$C$6</f>
        <v>374914.63998877158</v>
      </c>
      <c r="AD4070" s="358">
        <f>IF(AD3826,0,$D4070*(1+'General Inputs'!$C$4)^(AD$3906-$K$3906))*'General Inputs'!$C$6</f>
        <v>382412.93278854695</v>
      </c>
      <c r="AE4070" s="358">
        <f>IF(AE3826,0,$D4070*(1+'General Inputs'!$C$4)^(AE$3906-$K$3906))*'General Inputs'!$C$6</f>
        <v>390061.19144431798</v>
      </c>
      <c r="AF4070" s="358">
        <f>IF(AF3826,0,$D4070*(1+'General Inputs'!$C$4)^(AF$3906-$K$3906))*'General Inputs'!$C$6</f>
        <v>397862.41527320427</v>
      </c>
      <c r="AG4070" s="358">
        <f>IF(AG3826,0,$D4070*(1+'General Inputs'!$C$4)^(AG$3906-$K$3906))*'General Inputs'!$C$6</f>
        <v>405819.66357866843</v>
      </c>
      <c r="AH4070" s="358">
        <f>IF(AH3826,0,$D4070*(1+'General Inputs'!$C$4)^(AH$3906-$K$3906))*'General Inputs'!$C$6</f>
        <v>413936.05685024173</v>
      </c>
      <c r="AI4070" s="358">
        <f>IF(AI3826,0,$D4070*(1+'General Inputs'!$C$4)^(AI$3906-$K$3906))*'General Inputs'!$C$6</f>
        <v>422214.77798724658</v>
      </c>
      <c r="AJ4070" s="358">
        <f>IF(AJ3826,0,$D4070*(1+'General Inputs'!$C$4)^(AJ$3906-$K$3906))*'General Inputs'!$C$6</f>
        <v>430659.07354699151</v>
      </c>
    </row>
    <row r="4071" spans="1:36" x14ac:dyDescent="0.25">
      <c r="A4071" s="353" t="s">
        <v>399</v>
      </c>
      <c r="B4071" s="353" t="s">
        <v>399</v>
      </c>
      <c r="C4071" s="441">
        <f t="shared" si="3477"/>
        <v>20000</v>
      </c>
      <c r="D4071" s="397">
        <v>8000000</v>
      </c>
      <c r="E4071" s="468">
        <f t="shared" ref="E4071:G4071" si="3515">E167</f>
        <v>0</v>
      </c>
      <c r="F4071" s="468">
        <f t="shared" si="3515"/>
        <v>0</v>
      </c>
      <c r="G4071" s="469">
        <f t="shared" si="3515"/>
        <v>0</v>
      </c>
      <c r="H4071" s="397"/>
      <c r="I4071" s="476">
        <f t="shared" si="3479"/>
        <v>22</v>
      </c>
      <c r="J4071" s="476">
        <f t="shared" si="3480"/>
        <v>1</v>
      </c>
      <c r="K4071" s="358">
        <v>0</v>
      </c>
      <c r="L4071" s="358">
        <v>0</v>
      </c>
      <c r="M4071" s="358">
        <v>0</v>
      </c>
      <c r="N4071" s="358">
        <v>0</v>
      </c>
      <c r="O4071" s="358">
        <f>IF(O3827,0,$D4071*(1+'General Inputs'!$C$4)^(O$3906-$K$3906))*'General Inputs'!$C$6</f>
        <v>1298918.5919999999</v>
      </c>
      <c r="P4071" s="358">
        <f>IF(P3827,0,$D4071*(1+'General Inputs'!$C$4)^(P$3906-$K$3906))*'General Inputs'!$C$6</f>
        <v>1324896.9638399999</v>
      </c>
      <c r="Q4071" s="358">
        <f>IF(Q3827,0,$D4071*(1+'General Inputs'!$C$4)^(Q$3906-$K$3906))*'General Inputs'!$C$6</f>
        <v>1351394.9031168001</v>
      </c>
      <c r="R4071" s="358">
        <f>IF(R3827,0,$D4071*(1+'General Inputs'!$C$4)^(R$3906-$K$3906))*'General Inputs'!$C$6</f>
        <v>1378422.8011791357</v>
      </c>
      <c r="S4071" s="358">
        <f>IF(S3827,0,$D4071*(1+'General Inputs'!$C$4)^(S$3906-$K$3906))*'General Inputs'!$C$6</f>
        <v>1405991.2572027186</v>
      </c>
      <c r="T4071" s="358">
        <f>IF(T3827,0,$D4071*(1+'General Inputs'!$C$4)^(T$3906-$K$3906))*'General Inputs'!$C$6</f>
        <v>1434111.082346773</v>
      </c>
      <c r="U4071" s="358">
        <f>IF(U3827,0,$D4071*(1+'General Inputs'!$C$4)^(U$3906-$K$3906))*'General Inputs'!$C$6</f>
        <v>1462793.3039937085</v>
      </c>
      <c r="V4071" s="358">
        <f>IF(V3827,0,$D4071*(1+'General Inputs'!$C$4)^(V$3906-$K$3906))*'General Inputs'!$C$6</f>
        <v>1492049.1700735826</v>
      </c>
      <c r="W4071" s="358">
        <f>IF(W3827,0,$D4071*(1+'General Inputs'!$C$4)^(W$3906-$K$3906))*'General Inputs'!$C$6</f>
        <v>1521890.1534750543</v>
      </c>
      <c r="X4071" s="358">
        <f>IF(X3827,0,$D4071*(1+'General Inputs'!$C$4)^(X$3906-$K$3906))*'General Inputs'!$C$6</f>
        <v>1552327.9565445553</v>
      </c>
      <c r="Y4071" s="358">
        <f>IF(Y3827,0,$D4071*(1+'General Inputs'!$C$4)^(Y$3906-$K$3906))*'General Inputs'!$C$6</f>
        <v>1583374.5156754467</v>
      </c>
      <c r="Z4071" s="358">
        <f>IF(Z3827,0,$D4071*(1+'General Inputs'!$C$4)^(Z$3906-$K$3906))*'General Inputs'!$C$6</f>
        <v>1615042.0059889548</v>
      </c>
      <c r="AA4071" s="358">
        <f>IF(AA3827,0,$D4071*(1+'General Inputs'!$C$4)^(AA$3906-$K$3906))*'General Inputs'!$C$6</f>
        <v>1647342.8461087344</v>
      </c>
      <c r="AB4071" s="358">
        <f>IF(AB3827,0,$D4071*(1+'General Inputs'!$C$4)^(AB$3906-$K$3906))*'General Inputs'!$C$6</f>
        <v>1680289.7030309094</v>
      </c>
      <c r="AC4071" s="358">
        <f>IF(AC3827,0,$D4071*(1+'General Inputs'!$C$4)^(AC$3906-$K$3906))*'General Inputs'!$C$6</f>
        <v>1713895.4970915273</v>
      </c>
      <c r="AD4071" s="358">
        <f>IF(AD3827,0,$D4071*(1+'General Inputs'!$C$4)^(AD$3906-$K$3906))*'General Inputs'!$C$6</f>
        <v>1748173.4070333578</v>
      </c>
      <c r="AE4071" s="358">
        <f>IF(AE3827,0,$D4071*(1+'General Inputs'!$C$4)^(AE$3906-$K$3906))*'General Inputs'!$C$6</f>
        <v>1783136.8751740248</v>
      </c>
      <c r="AF4071" s="358">
        <f>IF(AF3827,0,$D4071*(1+'General Inputs'!$C$4)^(AF$3906-$K$3906))*'General Inputs'!$C$6</f>
        <v>1818799.6126775055</v>
      </c>
      <c r="AG4071" s="358">
        <f>IF(AG3827,0,$D4071*(1+'General Inputs'!$C$4)^(AG$3906-$K$3906))*'General Inputs'!$C$6</f>
        <v>1855175.6049310556</v>
      </c>
      <c r="AH4071" s="358">
        <f>IF(AH3827,0,$D4071*(1+'General Inputs'!$C$4)^(AH$3906-$K$3906))*'General Inputs'!$C$6</f>
        <v>1892279.1170296762</v>
      </c>
      <c r="AI4071" s="358">
        <f>IF(AI3827,0,$D4071*(1+'General Inputs'!$C$4)^(AI$3906-$K$3906))*'General Inputs'!$C$6</f>
        <v>1930124.6993702701</v>
      </c>
      <c r="AJ4071" s="358">
        <f>IF(AJ3827,0,$D4071*(1+'General Inputs'!$C$4)^(AJ$3906-$K$3906))*'General Inputs'!$C$6</f>
        <v>1968727.1933576753</v>
      </c>
    </row>
    <row r="4072" spans="1:36" x14ac:dyDescent="0.25">
      <c r="A4072" s="353" t="s">
        <v>551</v>
      </c>
      <c r="B4072" s="353" t="s">
        <v>551</v>
      </c>
      <c r="C4072" s="441">
        <f t="shared" si="3477"/>
        <v>2500</v>
      </c>
      <c r="D4072" s="397">
        <v>1750000</v>
      </c>
      <c r="E4072" s="468">
        <f t="shared" ref="E4072:G4072" si="3516">E168</f>
        <v>0</v>
      </c>
      <c r="F4072" s="468">
        <f t="shared" si="3516"/>
        <v>0</v>
      </c>
      <c r="G4072" s="469">
        <f t="shared" si="3516"/>
        <v>0</v>
      </c>
      <c r="H4072" s="397"/>
      <c r="I4072" s="476">
        <f t="shared" si="3479"/>
        <v>22</v>
      </c>
      <c r="J4072" s="476">
        <f t="shared" si="3480"/>
        <v>1</v>
      </c>
      <c r="K4072" s="358">
        <v>0</v>
      </c>
      <c r="L4072" s="358">
        <v>0</v>
      </c>
      <c r="M4072" s="358">
        <v>0</v>
      </c>
      <c r="N4072" s="358">
        <v>0</v>
      </c>
      <c r="O4072" s="358">
        <f>IF(O3828,0,$D4072*(1+'General Inputs'!$C$4)^(O$3906-$K$3906))*'General Inputs'!$C$6</f>
        <v>284138.44199999998</v>
      </c>
      <c r="P4072" s="358">
        <f>IF(P3828,0,$D4072*(1+'General Inputs'!$C$4)^(P$3906-$K$3906))*'General Inputs'!$C$6</f>
        <v>289821.21083999996</v>
      </c>
      <c r="Q4072" s="358">
        <f>IF(Q3828,0,$D4072*(1+'General Inputs'!$C$4)^(Q$3906-$K$3906))*'General Inputs'!$C$6</f>
        <v>295617.63505679998</v>
      </c>
      <c r="R4072" s="358">
        <f>IF(R3828,0,$D4072*(1+'General Inputs'!$C$4)^(R$3906-$K$3906))*'General Inputs'!$C$6</f>
        <v>301529.98775793595</v>
      </c>
      <c r="S4072" s="358">
        <f>IF(S3828,0,$D4072*(1+'General Inputs'!$C$4)^(S$3906-$K$3906))*'General Inputs'!$C$6</f>
        <v>307560.58751309471</v>
      </c>
      <c r="T4072" s="358">
        <f>IF(T3828,0,$D4072*(1+'General Inputs'!$C$4)^(T$3906-$K$3906))*'General Inputs'!$C$6</f>
        <v>313711.79926335654</v>
      </c>
      <c r="U4072" s="358">
        <f>IF(U3828,0,$D4072*(1+'General Inputs'!$C$4)^(U$3906-$K$3906))*'General Inputs'!$C$6</f>
        <v>319986.03524862375</v>
      </c>
      <c r="V4072" s="358">
        <f>IF(V3828,0,$D4072*(1+'General Inputs'!$C$4)^(V$3906-$K$3906))*'General Inputs'!$C$6</f>
        <v>326385.75595359615</v>
      </c>
      <c r="W4072" s="358">
        <f>IF(W3828,0,$D4072*(1+'General Inputs'!$C$4)^(W$3906-$K$3906))*'General Inputs'!$C$6</f>
        <v>332913.47107266809</v>
      </c>
      <c r="X4072" s="358">
        <f>IF(X3828,0,$D4072*(1+'General Inputs'!$C$4)^(X$3906-$K$3906))*'General Inputs'!$C$6</f>
        <v>339571.74049412145</v>
      </c>
      <c r="Y4072" s="358">
        <f>IF(Y3828,0,$D4072*(1+'General Inputs'!$C$4)^(Y$3906-$K$3906))*'General Inputs'!$C$6</f>
        <v>346363.17530400393</v>
      </c>
      <c r="Z4072" s="358">
        <f>IF(Z3828,0,$D4072*(1+'General Inputs'!$C$4)^(Z$3906-$K$3906))*'General Inputs'!$C$6</f>
        <v>353290.43881008396</v>
      </c>
      <c r="AA4072" s="358">
        <f>IF(AA3828,0,$D4072*(1+'General Inputs'!$C$4)^(AA$3906-$K$3906))*'General Inputs'!$C$6</f>
        <v>360356.2475862857</v>
      </c>
      <c r="AB4072" s="358">
        <f>IF(AB3828,0,$D4072*(1+'General Inputs'!$C$4)^(AB$3906-$K$3906))*'General Inputs'!$C$6</f>
        <v>367563.37253801135</v>
      </c>
      <c r="AC4072" s="358">
        <f>IF(AC3828,0,$D4072*(1+'General Inputs'!$C$4)^(AC$3906-$K$3906))*'General Inputs'!$C$6</f>
        <v>374914.63998877158</v>
      </c>
      <c r="AD4072" s="358">
        <f>IF(AD3828,0,$D4072*(1+'General Inputs'!$C$4)^(AD$3906-$K$3906))*'General Inputs'!$C$6</f>
        <v>382412.93278854695</v>
      </c>
      <c r="AE4072" s="358">
        <f>IF(AE3828,0,$D4072*(1+'General Inputs'!$C$4)^(AE$3906-$K$3906))*'General Inputs'!$C$6</f>
        <v>390061.19144431798</v>
      </c>
      <c r="AF4072" s="358">
        <f>IF(AF3828,0,$D4072*(1+'General Inputs'!$C$4)^(AF$3906-$K$3906))*'General Inputs'!$C$6</f>
        <v>397862.41527320427</v>
      </c>
      <c r="AG4072" s="358">
        <f>IF(AG3828,0,$D4072*(1+'General Inputs'!$C$4)^(AG$3906-$K$3906))*'General Inputs'!$C$6</f>
        <v>405819.66357866843</v>
      </c>
      <c r="AH4072" s="358">
        <f>IF(AH3828,0,$D4072*(1+'General Inputs'!$C$4)^(AH$3906-$K$3906))*'General Inputs'!$C$6</f>
        <v>413936.05685024173</v>
      </c>
      <c r="AI4072" s="358">
        <f>IF(AI3828,0,$D4072*(1+'General Inputs'!$C$4)^(AI$3906-$K$3906))*'General Inputs'!$C$6</f>
        <v>422214.77798724658</v>
      </c>
      <c r="AJ4072" s="358">
        <f>IF(AJ3828,0,$D4072*(1+'General Inputs'!$C$4)^(AJ$3906-$K$3906))*'General Inputs'!$C$6</f>
        <v>430659.07354699151</v>
      </c>
    </row>
    <row r="4073" spans="1:36" x14ac:dyDescent="0.25">
      <c r="A4073" s="353" t="s">
        <v>327</v>
      </c>
      <c r="B4073" s="353" t="s">
        <v>327</v>
      </c>
      <c r="C4073" s="441">
        <f t="shared" si="3477"/>
        <v>6240</v>
      </c>
      <c r="D4073" s="397">
        <v>8000000</v>
      </c>
      <c r="E4073" s="468">
        <f t="shared" ref="E4073:G4073" si="3517">E169</f>
        <v>0</v>
      </c>
      <c r="F4073" s="468">
        <f t="shared" si="3517"/>
        <v>0</v>
      </c>
      <c r="G4073" s="469">
        <f t="shared" si="3517"/>
        <v>0</v>
      </c>
      <c r="H4073" s="397"/>
      <c r="I4073" s="476">
        <f t="shared" si="3479"/>
        <v>22</v>
      </c>
      <c r="J4073" s="476">
        <f t="shared" si="3480"/>
        <v>1</v>
      </c>
      <c r="K4073" s="358">
        <v>0</v>
      </c>
      <c r="L4073" s="358">
        <v>0</v>
      </c>
      <c r="M4073" s="358">
        <v>0</v>
      </c>
      <c r="N4073" s="358">
        <v>0</v>
      </c>
      <c r="O4073" s="358">
        <f>IF(O3829,0,$D4073*(1+'General Inputs'!$C$4)^(O$3906-$K$3906))*'General Inputs'!$C$6</f>
        <v>1298918.5919999999</v>
      </c>
      <c r="P4073" s="358">
        <f>IF(P3829,0,$D4073*(1+'General Inputs'!$C$4)^(P$3906-$K$3906))*'General Inputs'!$C$6</f>
        <v>1324896.9638399999</v>
      </c>
      <c r="Q4073" s="358">
        <f>IF(Q3829,0,$D4073*(1+'General Inputs'!$C$4)^(Q$3906-$K$3906))*'General Inputs'!$C$6</f>
        <v>1351394.9031168001</v>
      </c>
      <c r="R4073" s="358">
        <f>IF(R3829,0,$D4073*(1+'General Inputs'!$C$4)^(R$3906-$K$3906))*'General Inputs'!$C$6</f>
        <v>1378422.8011791357</v>
      </c>
      <c r="S4073" s="358">
        <f>IF(S3829,0,$D4073*(1+'General Inputs'!$C$4)^(S$3906-$K$3906))*'General Inputs'!$C$6</f>
        <v>1405991.2572027186</v>
      </c>
      <c r="T4073" s="358">
        <f>IF(T3829,0,$D4073*(1+'General Inputs'!$C$4)^(T$3906-$K$3906))*'General Inputs'!$C$6</f>
        <v>1434111.082346773</v>
      </c>
      <c r="U4073" s="358">
        <f>IF(U3829,0,$D4073*(1+'General Inputs'!$C$4)^(U$3906-$K$3906))*'General Inputs'!$C$6</f>
        <v>1462793.3039937085</v>
      </c>
      <c r="V4073" s="358">
        <f>IF(V3829,0,$D4073*(1+'General Inputs'!$C$4)^(V$3906-$K$3906))*'General Inputs'!$C$6</f>
        <v>1492049.1700735826</v>
      </c>
      <c r="W4073" s="358">
        <f>IF(W3829,0,$D4073*(1+'General Inputs'!$C$4)^(W$3906-$K$3906))*'General Inputs'!$C$6</f>
        <v>1521890.1534750543</v>
      </c>
      <c r="X4073" s="358">
        <f>IF(X3829,0,$D4073*(1+'General Inputs'!$C$4)^(X$3906-$K$3906))*'General Inputs'!$C$6</f>
        <v>1552327.9565445553</v>
      </c>
      <c r="Y4073" s="358">
        <f>IF(Y3829,0,$D4073*(1+'General Inputs'!$C$4)^(Y$3906-$K$3906))*'General Inputs'!$C$6</f>
        <v>1583374.5156754467</v>
      </c>
      <c r="Z4073" s="358">
        <f>IF(Z3829,0,$D4073*(1+'General Inputs'!$C$4)^(Z$3906-$K$3906))*'General Inputs'!$C$6</f>
        <v>1615042.0059889548</v>
      </c>
      <c r="AA4073" s="358">
        <f>IF(AA3829,0,$D4073*(1+'General Inputs'!$C$4)^(AA$3906-$K$3906))*'General Inputs'!$C$6</f>
        <v>1647342.8461087344</v>
      </c>
      <c r="AB4073" s="358">
        <f>IF(AB3829,0,$D4073*(1+'General Inputs'!$C$4)^(AB$3906-$K$3906))*'General Inputs'!$C$6</f>
        <v>1680289.7030309094</v>
      </c>
      <c r="AC4073" s="358">
        <f>IF(AC3829,0,$D4073*(1+'General Inputs'!$C$4)^(AC$3906-$K$3906))*'General Inputs'!$C$6</f>
        <v>1713895.4970915273</v>
      </c>
      <c r="AD4073" s="358">
        <f>IF(AD3829,0,$D4073*(1+'General Inputs'!$C$4)^(AD$3906-$K$3906))*'General Inputs'!$C$6</f>
        <v>1748173.4070333578</v>
      </c>
      <c r="AE4073" s="358">
        <f>IF(AE3829,0,$D4073*(1+'General Inputs'!$C$4)^(AE$3906-$K$3906))*'General Inputs'!$C$6</f>
        <v>1783136.8751740248</v>
      </c>
      <c r="AF4073" s="358">
        <f>IF(AF3829,0,$D4073*(1+'General Inputs'!$C$4)^(AF$3906-$K$3906))*'General Inputs'!$C$6</f>
        <v>1818799.6126775055</v>
      </c>
      <c r="AG4073" s="358">
        <f>IF(AG3829,0,$D4073*(1+'General Inputs'!$C$4)^(AG$3906-$K$3906))*'General Inputs'!$C$6</f>
        <v>1855175.6049310556</v>
      </c>
      <c r="AH4073" s="358">
        <f>IF(AH3829,0,$D4073*(1+'General Inputs'!$C$4)^(AH$3906-$K$3906))*'General Inputs'!$C$6</f>
        <v>1892279.1170296762</v>
      </c>
      <c r="AI4073" s="358">
        <f>IF(AI3829,0,$D4073*(1+'General Inputs'!$C$4)^(AI$3906-$K$3906))*'General Inputs'!$C$6</f>
        <v>1930124.6993702701</v>
      </c>
      <c r="AJ4073" s="358">
        <f>IF(AJ3829,0,$D4073*(1+'General Inputs'!$C$4)^(AJ$3906-$K$3906))*'General Inputs'!$C$6</f>
        <v>1968727.1933576753</v>
      </c>
    </row>
    <row r="4074" spans="1:36" x14ac:dyDescent="0.25">
      <c r="A4074" s="353" t="s">
        <v>298</v>
      </c>
      <c r="B4074" s="353" t="s">
        <v>299</v>
      </c>
      <c r="C4074" s="441">
        <f t="shared" si="3477"/>
        <v>2500</v>
      </c>
      <c r="D4074" s="397">
        <v>1750000</v>
      </c>
      <c r="E4074" s="468">
        <f t="shared" ref="E4074:G4074" si="3518">E170</f>
        <v>0</v>
      </c>
      <c r="F4074" s="468">
        <f t="shared" si="3518"/>
        <v>0</v>
      </c>
      <c r="G4074" s="469">
        <f t="shared" si="3518"/>
        <v>0</v>
      </c>
      <c r="H4074" s="397"/>
      <c r="I4074" s="476">
        <f t="shared" si="3479"/>
        <v>22</v>
      </c>
      <c r="J4074" s="476">
        <f t="shared" si="3480"/>
        <v>1</v>
      </c>
      <c r="K4074" s="358">
        <v>0</v>
      </c>
      <c r="L4074" s="358">
        <v>0</v>
      </c>
      <c r="M4074" s="358">
        <v>0</v>
      </c>
      <c r="N4074" s="358">
        <v>0</v>
      </c>
      <c r="O4074" s="358">
        <f>IF(O3830,0,$D4074*(1+'General Inputs'!$C$4)^(O$3906-$K$3906))*'General Inputs'!$C$6</f>
        <v>284138.44199999998</v>
      </c>
      <c r="P4074" s="358">
        <f>IF(P3830,0,$D4074*(1+'General Inputs'!$C$4)^(P$3906-$K$3906))*'General Inputs'!$C$6</f>
        <v>289821.21083999996</v>
      </c>
      <c r="Q4074" s="358">
        <f>IF(Q3830,0,$D4074*(1+'General Inputs'!$C$4)^(Q$3906-$K$3906))*'General Inputs'!$C$6</f>
        <v>295617.63505679998</v>
      </c>
      <c r="R4074" s="358">
        <f>IF(R3830,0,$D4074*(1+'General Inputs'!$C$4)^(R$3906-$K$3906))*'General Inputs'!$C$6</f>
        <v>301529.98775793595</v>
      </c>
      <c r="S4074" s="358">
        <f>IF(S3830,0,$D4074*(1+'General Inputs'!$C$4)^(S$3906-$K$3906))*'General Inputs'!$C$6</f>
        <v>307560.58751309471</v>
      </c>
      <c r="T4074" s="358">
        <f>IF(T3830,0,$D4074*(1+'General Inputs'!$C$4)^(T$3906-$K$3906))*'General Inputs'!$C$6</f>
        <v>313711.79926335654</v>
      </c>
      <c r="U4074" s="358">
        <f>IF(U3830,0,$D4074*(1+'General Inputs'!$C$4)^(U$3906-$K$3906))*'General Inputs'!$C$6</f>
        <v>319986.03524862375</v>
      </c>
      <c r="V4074" s="358">
        <f>IF(V3830,0,$D4074*(1+'General Inputs'!$C$4)^(V$3906-$K$3906))*'General Inputs'!$C$6</f>
        <v>326385.75595359615</v>
      </c>
      <c r="W4074" s="358">
        <f>IF(W3830,0,$D4074*(1+'General Inputs'!$C$4)^(W$3906-$K$3906))*'General Inputs'!$C$6</f>
        <v>332913.47107266809</v>
      </c>
      <c r="X4074" s="358">
        <f>IF(X3830,0,$D4074*(1+'General Inputs'!$C$4)^(X$3906-$K$3906))*'General Inputs'!$C$6</f>
        <v>339571.74049412145</v>
      </c>
      <c r="Y4074" s="358">
        <f>IF(Y3830,0,$D4074*(1+'General Inputs'!$C$4)^(Y$3906-$K$3906))*'General Inputs'!$C$6</f>
        <v>346363.17530400393</v>
      </c>
      <c r="Z4074" s="358">
        <f>IF(Z3830,0,$D4074*(1+'General Inputs'!$C$4)^(Z$3906-$K$3906))*'General Inputs'!$C$6</f>
        <v>353290.43881008396</v>
      </c>
      <c r="AA4074" s="358">
        <f>IF(AA3830,0,$D4074*(1+'General Inputs'!$C$4)^(AA$3906-$K$3906))*'General Inputs'!$C$6</f>
        <v>360356.2475862857</v>
      </c>
      <c r="AB4074" s="358">
        <f>IF(AB3830,0,$D4074*(1+'General Inputs'!$C$4)^(AB$3906-$K$3906))*'General Inputs'!$C$6</f>
        <v>367563.37253801135</v>
      </c>
      <c r="AC4074" s="358">
        <f>IF(AC3830,0,$D4074*(1+'General Inputs'!$C$4)^(AC$3906-$K$3906))*'General Inputs'!$C$6</f>
        <v>374914.63998877158</v>
      </c>
      <c r="AD4074" s="358">
        <f>IF(AD3830,0,$D4074*(1+'General Inputs'!$C$4)^(AD$3906-$K$3906))*'General Inputs'!$C$6</f>
        <v>382412.93278854695</v>
      </c>
      <c r="AE4074" s="358">
        <f>IF(AE3830,0,$D4074*(1+'General Inputs'!$C$4)^(AE$3906-$K$3906))*'General Inputs'!$C$6</f>
        <v>390061.19144431798</v>
      </c>
      <c r="AF4074" s="358">
        <f>IF(AF3830,0,$D4074*(1+'General Inputs'!$C$4)^(AF$3906-$K$3906))*'General Inputs'!$C$6</f>
        <v>397862.41527320427</v>
      </c>
      <c r="AG4074" s="358">
        <f>IF(AG3830,0,$D4074*(1+'General Inputs'!$C$4)^(AG$3906-$K$3906))*'General Inputs'!$C$6</f>
        <v>405819.66357866843</v>
      </c>
      <c r="AH4074" s="358">
        <f>IF(AH3830,0,$D4074*(1+'General Inputs'!$C$4)^(AH$3906-$K$3906))*'General Inputs'!$C$6</f>
        <v>413936.05685024173</v>
      </c>
      <c r="AI4074" s="358">
        <f>IF(AI3830,0,$D4074*(1+'General Inputs'!$C$4)^(AI$3906-$K$3906))*'General Inputs'!$C$6</f>
        <v>422214.77798724658</v>
      </c>
      <c r="AJ4074" s="358">
        <f>IF(AJ3830,0,$D4074*(1+'General Inputs'!$C$4)^(AJ$3906-$K$3906))*'General Inputs'!$C$6</f>
        <v>430659.07354699151</v>
      </c>
    </row>
    <row r="4075" spans="1:36" x14ac:dyDescent="0.25">
      <c r="A4075" s="353" t="s">
        <v>481</v>
      </c>
      <c r="B4075" s="353" t="s">
        <v>482</v>
      </c>
      <c r="C4075" s="441">
        <f t="shared" si="3477"/>
        <v>5000</v>
      </c>
      <c r="D4075" s="397">
        <v>1750000</v>
      </c>
      <c r="E4075" s="468">
        <f t="shared" ref="E4075:G4075" si="3519">E171</f>
        <v>0</v>
      </c>
      <c r="F4075" s="468">
        <f t="shared" si="3519"/>
        <v>0</v>
      </c>
      <c r="G4075" s="469">
        <f t="shared" si="3519"/>
        <v>0</v>
      </c>
      <c r="H4075" s="397"/>
      <c r="I4075" s="476">
        <f t="shared" si="3479"/>
        <v>22</v>
      </c>
      <c r="J4075" s="476">
        <f t="shared" si="3480"/>
        <v>1</v>
      </c>
      <c r="K4075" s="358">
        <v>0</v>
      </c>
      <c r="L4075" s="358">
        <v>0</v>
      </c>
      <c r="M4075" s="358">
        <v>0</v>
      </c>
      <c r="N4075" s="358">
        <v>0</v>
      </c>
      <c r="O4075" s="358">
        <f>IF(O3831,0,$D4075*(1+'General Inputs'!$C$4)^(O$3906-$K$3906))*'General Inputs'!$C$6</f>
        <v>284138.44199999998</v>
      </c>
      <c r="P4075" s="358">
        <f>IF(P3831,0,$D4075*(1+'General Inputs'!$C$4)^(P$3906-$K$3906))*'General Inputs'!$C$6</f>
        <v>289821.21083999996</v>
      </c>
      <c r="Q4075" s="358">
        <f>IF(Q3831,0,$D4075*(1+'General Inputs'!$C$4)^(Q$3906-$K$3906))*'General Inputs'!$C$6</f>
        <v>295617.63505679998</v>
      </c>
      <c r="R4075" s="358">
        <f>IF(R3831,0,$D4075*(1+'General Inputs'!$C$4)^(R$3906-$K$3906))*'General Inputs'!$C$6</f>
        <v>301529.98775793595</v>
      </c>
      <c r="S4075" s="358">
        <f>IF(S3831,0,$D4075*(1+'General Inputs'!$C$4)^(S$3906-$K$3906))*'General Inputs'!$C$6</f>
        <v>307560.58751309471</v>
      </c>
      <c r="T4075" s="358">
        <f>IF(T3831,0,$D4075*(1+'General Inputs'!$C$4)^(T$3906-$K$3906))*'General Inputs'!$C$6</f>
        <v>313711.79926335654</v>
      </c>
      <c r="U4075" s="358">
        <f>IF(U3831,0,$D4075*(1+'General Inputs'!$C$4)^(U$3906-$K$3906))*'General Inputs'!$C$6</f>
        <v>319986.03524862375</v>
      </c>
      <c r="V4075" s="358">
        <f>IF(V3831,0,$D4075*(1+'General Inputs'!$C$4)^(V$3906-$K$3906))*'General Inputs'!$C$6</f>
        <v>326385.75595359615</v>
      </c>
      <c r="W4075" s="358">
        <f>IF(W3831,0,$D4075*(1+'General Inputs'!$C$4)^(W$3906-$K$3906))*'General Inputs'!$C$6</f>
        <v>332913.47107266809</v>
      </c>
      <c r="X4075" s="358">
        <f>IF(X3831,0,$D4075*(1+'General Inputs'!$C$4)^(X$3906-$K$3906))*'General Inputs'!$C$6</f>
        <v>339571.74049412145</v>
      </c>
      <c r="Y4075" s="358">
        <f>IF(Y3831,0,$D4075*(1+'General Inputs'!$C$4)^(Y$3906-$K$3906))*'General Inputs'!$C$6</f>
        <v>346363.17530400393</v>
      </c>
      <c r="Z4075" s="358">
        <f>IF(Z3831,0,$D4075*(1+'General Inputs'!$C$4)^(Z$3906-$K$3906))*'General Inputs'!$C$6</f>
        <v>353290.43881008396</v>
      </c>
      <c r="AA4075" s="358">
        <f>IF(AA3831,0,$D4075*(1+'General Inputs'!$C$4)^(AA$3906-$K$3906))*'General Inputs'!$C$6</f>
        <v>360356.2475862857</v>
      </c>
      <c r="AB4075" s="358">
        <f>IF(AB3831,0,$D4075*(1+'General Inputs'!$C$4)^(AB$3906-$K$3906))*'General Inputs'!$C$6</f>
        <v>367563.37253801135</v>
      </c>
      <c r="AC4075" s="358">
        <f>IF(AC3831,0,$D4075*(1+'General Inputs'!$C$4)^(AC$3906-$K$3906))*'General Inputs'!$C$6</f>
        <v>374914.63998877158</v>
      </c>
      <c r="AD4075" s="358">
        <f>IF(AD3831,0,$D4075*(1+'General Inputs'!$C$4)^(AD$3906-$K$3906))*'General Inputs'!$C$6</f>
        <v>382412.93278854695</v>
      </c>
      <c r="AE4075" s="358">
        <f>IF(AE3831,0,$D4075*(1+'General Inputs'!$C$4)^(AE$3906-$K$3906))*'General Inputs'!$C$6</f>
        <v>390061.19144431798</v>
      </c>
      <c r="AF4075" s="358">
        <f>IF(AF3831,0,$D4075*(1+'General Inputs'!$C$4)^(AF$3906-$K$3906))*'General Inputs'!$C$6</f>
        <v>397862.41527320427</v>
      </c>
      <c r="AG4075" s="358">
        <f>IF(AG3831,0,$D4075*(1+'General Inputs'!$C$4)^(AG$3906-$K$3906))*'General Inputs'!$C$6</f>
        <v>405819.66357866843</v>
      </c>
      <c r="AH4075" s="358">
        <f>IF(AH3831,0,$D4075*(1+'General Inputs'!$C$4)^(AH$3906-$K$3906))*'General Inputs'!$C$6</f>
        <v>413936.05685024173</v>
      </c>
      <c r="AI4075" s="358">
        <f>IF(AI3831,0,$D4075*(1+'General Inputs'!$C$4)^(AI$3906-$K$3906))*'General Inputs'!$C$6</f>
        <v>422214.77798724658</v>
      </c>
      <c r="AJ4075" s="358">
        <f>IF(AJ3831,0,$D4075*(1+'General Inputs'!$C$4)^(AJ$3906-$K$3906))*'General Inputs'!$C$6</f>
        <v>430659.07354699151</v>
      </c>
    </row>
    <row r="4076" spans="1:36" x14ac:dyDescent="0.25">
      <c r="A4076" s="353" t="s">
        <v>336</v>
      </c>
      <c r="B4076" s="353" t="s">
        <v>337</v>
      </c>
      <c r="C4076" s="441">
        <f t="shared" si="3477"/>
        <v>750</v>
      </c>
      <c r="D4076" s="397">
        <v>500000</v>
      </c>
      <c r="E4076" s="468">
        <f t="shared" ref="E4076:G4076" si="3520">E172</f>
        <v>0</v>
      </c>
      <c r="F4076" s="468">
        <f t="shared" si="3520"/>
        <v>0</v>
      </c>
      <c r="G4076" s="469">
        <f t="shared" si="3520"/>
        <v>0</v>
      </c>
      <c r="H4076" s="397"/>
      <c r="I4076" s="476">
        <f t="shared" si="3479"/>
        <v>22</v>
      </c>
      <c r="J4076" s="476">
        <f t="shared" si="3480"/>
        <v>1</v>
      </c>
      <c r="K4076" s="358">
        <v>0</v>
      </c>
      <c r="L4076" s="358">
        <v>0</v>
      </c>
      <c r="M4076" s="358">
        <v>0</v>
      </c>
      <c r="N4076" s="358">
        <v>0</v>
      </c>
      <c r="O4076" s="358">
        <f>IF(O3832,0,$D4076*(1+'General Inputs'!$C$4)^(O$3906-$K$3906))*'General Inputs'!$C$6</f>
        <v>81182.411999999997</v>
      </c>
      <c r="P4076" s="358">
        <f>IF(P3832,0,$D4076*(1+'General Inputs'!$C$4)^(P$3906-$K$3906))*'General Inputs'!$C$6</f>
        <v>82806.060239999992</v>
      </c>
      <c r="Q4076" s="358">
        <f>IF(Q3832,0,$D4076*(1+'General Inputs'!$C$4)^(Q$3906-$K$3906))*'General Inputs'!$C$6</f>
        <v>84462.181444800008</v>
      </c>
      <c r="R4076" s="358">
        <f>IF(R3832,0,$D4076*(1+'General Inputs'!$C$4)^(R$3906-$K$3906))*'General Inputs'!$C$6</f>
        <v>86151.42507369598</v>
      </c>
      <c r="S4076" s="358">
        <f>IF(S3832,0,$D4076*(1+'General Inputs'!$C$4)^(S$3906-$K$3906))*'General Inputs'!$C$6</f>
        <v>87874.453575169915</v>
      </c>
      <c r="T4076" s="358">
        <f>IF(T3832,0,$D4076*(1+'General Inputs'!$C$4)^(T$3906-$K$3906))*'General Inputs'!$C$6</f>
        <v>89631.942646673313</v>
      </c>
      <c r="U4076" s="358">
        <f>IF(U3832,0,$D4076*(1+'General Inputs'!$C$4)^(U$3906-$K$3906))*'General Inputs'!$C$6</f>
        <v>91424.581499606778</v>
      </c>
      <c r="V4076" s="358">
        <f>IF(V3832,0,$D4076*(1+'General Inputs'!$C$4)^(V$3906-$K$3906))*'General Inputs'!$C$6</f>
        <v>93253.07312959891</v>
      </c>
      <c r="W4076" s="358">
        <f>IF(W3832,0,$D4076*(1+'General Inputs'!$C$4)^(W$3906-$K$3906))*'General Inputs'!$C$6</f>
        <v>95118.134592190894</v>
      </c>
      <c r="X4076" s="358">
        <f>IF(X3832,0,$D4076*(1+'General Inputs'!$C$4)^(X$3906-$K$3906))*'General Inputs'!$C$6</f>
        <v>97020.497284034704</v>
      </c>
      <c r="Y4076" s="358">
        <f>IF(Y3832,0,$D4076*(1+'General Inputs'!$C$4)^(Y$3906-$K$3906))*'General Inputs'!$C$6</f>
        <v>98960.90722971542</v>
      </c>
      <c r="Z4076" s="358">
        <f>IF(Z3832,0,$D4076*(1+'General Inputs'!$C$4)^(Z$3906-$K$3906))*'General Inputs'!$C$6</f>
        <v>100940.12537430967</v>
      </c>
      <c r="AA4076" s="358">
        <f>IF(AA3832,0,$D4076*(1+'General Inputs'!$C$4)^(AA$3906-$K$3906))*'General Inputs'!$C$6</f>
        <v>102958.9278817959</v>
      </c>
      <c r="AB4076" s="358">
        <f>IF(AB3832,0,$D4076*(1+'General Inputs'!$C$4)^(AB$3906-$K$3906))*'General Inputs'!$C$6</f>
        <v>105018.10643943184</v>
      </c>
      <c r="AC4076" s="358">
        <f>IF(AC3832,0,$D4076*(1+'General Inputs'!$C$4)^(AC$3906-$K$3906))*'General Inputs'!$C$6</f>
        <v>107118.46856822046</v>
      </c>
      <c r="AD4076" s="358">
        <f>IF(AD3832,0,$D4076*(1+'General Inputs'!$C$4)^(AD$3906-$K$3906))*'General Inputs'!$C$6</f>
        <v>109260.83793958486</v>
      </c>
      <c r="AE4076" s="358">
        <f>IF(AE3832,0,$D4076*(1+'General Inputs'!$C$4)^(AE$3906-$K$3906))*'General Inputs'!$C$6</f>
        <v>111446.05469837655</v>
      </c>
      <c r="AF4076" s="358">
        <f>IF(AF3832,0,$D4076*(1+'General Inputs'!$C$4)^(AF$3906-$K$3906))*'General Inputs'!$C$6</f>
        <v>113674.97579234409</v>
      </c>
      <c r="AG4076" s="358">
        <f>IF(AG3832,0,$D4076*(1+'General Inputs'!$C$4)^(AG$3906-$K$3906))*'General Inputs'!$C$6</f>
        <v>115948.47530819097</v>
      </c>
      <c r="AH4076" s="358">
        <f>IF(AH3832,0,$D4076*(1+'General Inputs'!$C$4)^(AH$3906-$K$3906))*'General Inputs'!$C$6</f>
        <v>118267.44481435476</v>
      </c>
      <c r="AI4076" s="358">
        <f>IF(AI3832,0,$D4076*(1+'General Inputs'!$C$4)^(AI$3906-$K$3906))*'General Inputs'!$C$6</f>
        <v>120632.79371064188</v>
      </c>
      <c r="AJ4076" s="358">
        <f>IF(AJ3832,0,$D4076*(1+'General Inputs'!$C$4)^(AJ$3906-$K$3906))*'General Inputs'!$C$6</f>
        <v>123045.44958485471</v>
      </c>
    </row>
    <row r="4077" spans="1:36" x14ac:dyDescent="0.25">
      <c r="A4077" s="353" t="s">
        <v>341</v>
      </c>
      <c r="B4077" s="353" t="s">
        <v>341</v>
      </c>
      <c r="C4077" s="441">
        <f t="shared" si="3477"/>
        <v>12500</v>
      </c>
      <c r="D4077" s="397">
        <v>8000000</v>
      </c>
      <c r="E4077" s="468">
        <f t="shared" ref="E4077:G4077" si="3521">E173</f>
        <v>0</v>
      </c>
      <c r="F4077" s="468">
        <f t="shared" si="3521"/>
        <v>0</v>
      </c>
      <c r="G4077" s="469">
        <f t="shared" si="3521"/>
        <v>0</v>
      </c>
      <c r="H4077" s="397"/>
      <c r="I4077" s="476">
        <f t="shared" si="3479"/>
        <v>22</v>
      </c>
      <c r="J4077" s="476">
        <f t="shared" si="3480"/>
        <v>1</v>
      </c>
      <c r="K4077" s="358">
        <v>0</v>
      </c>
      <c r="L4077" s="358">
        <v>0</v>
      </c>
      <c r="M4077" s="358">
        <v>0</v>
      </c>
      <c r="N4077" s="358">
        <v>0</v>
      </c>
      <c r="O4077" s="358">
        <f>IF(O3833,0,$D4077*(1+'General Inputs'!$C$4)^(O$3906-$K$3906))*'General Inputs'!$C$6</f>
        <v>1298918.5919999999</v>
      </c>
      <c r="P4077" s="358">
        <f>IF(P3833,0,$D4077*(1+'General Inputs'!$C$4)^(P$3906-$K$3906))*'General Inputs'!$C$6</f>
        <v>1324896.9638399999</v>
      </c>
      <c r="Q4077" s="358">
        <f>IF(Q3833,0,$D4077*(1+'General Inputs'!$C$4)^(Q$3906-$K$3906))*'General Inputs'!$C$6</f>
        <v>1351394.9031168001</v>
      </c>
      <c r="R4077" s="358">
        <f>IF(R3833,0,$D4077*(1+'General Inputs'!$C$4)^(R$3906-$K$3906))*'General Inputs'!$C$6</f>
        <v>1378422.8011791357</v>
      </c>
      <c r="S4077" s="358">
        <f>IF(S3833,0,$D4077*(1+'General Inputs'!$C$4)^(S$3906-$K$3906))*'General Inputs'!$C$6</f>
        <v>1405991.2572027186</v>
      </c>
      <c r="T4077" s="358">
        <f>IF(T3833,0,$D4077*(1+'General Inputs'!$C$4)^(T$3906-$K$3906))*'General Inputs'!$C$6</f>
        <v>1434111.082346773</v>
      </c>
      <c r="U4077" s="358">
        <f>IF(U3833,0,$D4077*(1+'General Inputs'!$C$4)^(U$3906-$K$3906))*'General Inputs'!$C$6</f>
        <v>1462793.3039937085</v>
      </c>
      <c r="V4077" s="358">
        <f>IF(V3833,0,$D4077*(1+'General Inputs'!$C$4)^(V$3906-$K$3906))*'General Inputs'!$C$6</f>
        <v>1492049.1700735826</v>
      </c>
      <c r="W4077" s="358">
        <f>IF(W3833,0,$D4077*(1+'General Inputs'!$C$4)^(W$3906-$K$3906))*'General Inputs'!$C$6</f>
        <v>1521890.1534750543</v>
      </c>
      <c r="X4077" s="358">
        <f>IF(X3833,0,$D4077*(1+'General Inputs'!$C$4)^(X$3906-$K$3906))*'General Inputs'!$C$6</f>
        <v>1552327.9565445553</v>
      </c>
      <c r="Y4077" s="358">
        <f>IF(Y3833,0,$D4077*(1+'General Inputs'!$C$4)^(Y$3906-$K$3906))*'General Inputs'!$C$6</f>
        <v>1583374.5156754467</v>
      </c>
      <c r="Z4077" s="358">
        <f>IF(Z3833,0,$D4077*(1+'General Inputs'!$C$4)^(Z$3906-$K$3906))*'General Inputs'!$C$6</f>
        <v>1615042.0059889548</v>
      </c>
      <c r="AA4077" s="358">
        <f>IF(AA3833,0,$D4077*(1+'General Inputs'!$C$4)^(AA$3906-$K$3906))*'General Inputs'!$C$6</f>
        <v>1647342.8461087344</v>
      </c>
      <c r="AB4077" s="358">
        <f>IF(AB3833,0,$D4077*(1+'General Inputs'!$C$4)^(AB$3906-$K$3906))*'General Inputs'!$C$6</f>
        <v>1680289.7030309094</v>
      </c>
      <c r="AC4077" s="358">
        <f>IF(AC3833,0,$D4077*(1+'General Inputs'!$C$4)^(AC$3906-$K$3906))*'General Inputs'!$C$6</f>
        <v>1713895.4970915273</v>
      </c>
      <c r="AD4077" s="358">
        <f>IF(AD3833,0,$D4077*(1+'General Inputs'!$C$4)^(AD$3906-$K$3906))*'General Inputs'!$C$6</f>
        <v>1748173.4070333578</v>
      </c>
      <c r="AE4077" s="358">
        <f>IF(AE3833,0,$D4077*(1+'General Inputs'!$C$4)^(AE$3906-$K$3906))*'General Inputs'!$C$6</f>
        <v>1783136.8751740248</v>
      </c>
      <c r="AF4077" s="358">
        <f>IF(AF3833,0,$D4077*(1+'General Inputs'!$C$4)^(AF$3906-$K$3906))*'General Inputs'!$C$6</f>
        <v>1818799.6126775055</v>
      </c>
      <c r="AG4077" s="358">
        <f>IF(AG3833,0,$D4077*(1+'General Inputs'!$C$4)^(AG$3906-$K$3906))*'General Inputs'!$C$6</f>
        <v>1855175.6049310556</v>
      </c>
      <c r="AH4077" s="358">
        <f>IF(AH3833,0,$D4077*(1+'General Inputs'!$C$4)^(AH$3906-$K$3906))*'General Inputs'!$C$6</f>
        <v>1892279.1170296762</v>
      </c>
      <c r="AI4077" s="358">
        <f>IF(AI3833,0,$D4077*(1+'General Inputs'!$C$4)^(AI$3906-$K$3906))*'General Inputs'!$C$6</f>
        <v>1930124.6993702701</v>
      </c>
      <c r="AJ4077" s="358">
        <f>IF(AJ3833,0,$D4077*(1+'General Inputs'!$C$4)^(AJ$3906-$K$3906))*'General Inputs'!$C$6</f>
        <v>1968727.1933576753</v>
      </c>
    </row>
    <row r="4078" spans="1:36" x14ac:dyDescent="0.25">
      <c r="A4078" s="353" t="s">
        <v>347</v>
      </c>
      <c r="B4078" s="353" t="s">
        <v>347</v>
      </c>
      <c r="C4078" s="441">
        <f t="shared" si="3477"/>
        <v>3000</v>
      </c>
      <c r="D4078" s="397">
        <v>1750000</v>
      </c>
      <c r="E4078" s="468">
        <f t="shared" ref="E4078:G4078" si="3522">E174</f>
        <v>0</v>
      </c>
      <c r="F4078" s="468">
        <f t="shared" si="3522"/>
        <v>0</v>
      </c>
      <c r="G4078" s="469">
        <f t="shared" si="3522"/>
        <v>0</v>
      </c>
      <c r="H4078" s="397"/>
      <c r="I4078" s="476">
        <f t="shared" si="3479"/>
        <v>22</v>
      </c>
      <c r="J4078" s="476">
        <f t="shared" si="3480"/>
        <v>1</v>
      </c>
      <c r="K4078" s="358">
        <v>0</v>
      </c>
      <c r="L4078" s="358">
        <v>0</v>
      </c>
      <c r="M4078" s="358">
        <v>0</v>
      </c>
      <c r="N4078" s="358">
        <v>0</v>
      </c>
      <c r="O4078" s="358">
        <f>IF(O3834,0,$D4078*(1+'General Inputs'!$C$4)^(O$3906-$K$3906))*'General Inputs'!$C$6</f>
        <v>284138.44199999998</v>
      </c>
      <c r="P4078" s="358">
        <f>IF(P3834,0,$D4078*(1+'General Inputs'!$C$4)^(P$3906-$K$3906))*'General Inputs'!$C$6</f>
        <v>289821.21083999996</v>
      </c>
      <c r="Q4078" s="358">
        <f>IF(Q3834,0,$D4078*(1+'General Inputs'!$C$4)^(Q$3906-$K$3906))*'General Inputs'!$C$6</f>
        <v>295617.63505679998</v>
      </c>
      <c r="R4078" s="358">
        <f>IF(R3834,0,$D4078*(1+'General Inputs'!$C$4)^(R$3906-$K$3906))*'General Inputs'!$C$6</f>
        <v>301529.98775793595</v>
      </c>
      <c r="S4078" s="358">
        <f>IF(S3834,0,$D4078*(1+'General Inputs'!$C$4)^(S$3906-$K$3906))*'General Inputs'!$C$6</f>
        <v>307560.58751309471</v>
      </c>
      <c r="T4078" s="358">
        <f>IF(T3834,0,$D4078*(1+'General Inputs'!$C$4)^(T$3906-$K$3906))*'General Inputs'!$C$6</f>
        <v>313711.79926335654</v>
      </c>
      <c r="U4078" s="358">
        <f>IF(U3834,0,$D4078*(1+'General Inputs'!$C$4)^(U$3906-$K$3906))*'General Inputs'!$C$6</f>
        <v>319986.03524862375</v>
      </c>
      <c r="V4078" s="358">
        <f>IF(V3834,0,$D4078*(1+'General Inputs'!$C$4)^(V$3906-$K$3906))*'General Inputs'!$C$6</f>
        <v>326385.75595359615</v>
      </c>
      <c r="W4078" s="358">
        <f>IF(W3834,0,$D4078*(1+'General Inputs'!$C$4)^(W$3906-$K$3906))*'General Inputs'!$C$6</f>
        <v>332913.47107266809</v>
      </c>
      <c r="X4078" s="358">
        <f>IF(X3834,0,$D4078*(1+'General Inputs'!$C$4)^(X$3906-$K$3906))*'General Inputs'!$C$6</f>
        <v>339571.74049412145</v>
      </c>
      <c r="Y4078" s="358">
        <f>IF(Y3834,0,$D4078*(1+'General Inputs'!$C$4)^(Y$3906-$K$3906))*'General Inputs'!$C$6</f>
        <v>346363.17530400393</v>
      </c>
      <c r="Z4078" s="358">
        <f>IF(Z3834,0,$D4078*(1+'General Inputs'!$C$4)^(Z$3906-$K$3906))*'General Inputs'!$C$6</f>
        <v>353290.43881008396</v>
      </c>
      <c r="AA4078" s="358">
        <f>IF(AA3834,0,$D4078*(1+'General Inputs'!$C$4)^(AA$3906-$K$3906))*'General Inputs'!$C$6</f>
        <v>360356.2475862857</v>
      </c>
      <c r="AB4078" s="358">
        <f>IF(AB3834,0,$D4078*(1+'General Inputs'!$C$4)^(AB$3906-$K$3906))*'General Inputs'!$C$6</f>
        <v>367563.37253801135</v>
      </c>
      <c r="AC4078" s="358">
        <f>IF(AC3834,0,$D4078*(1+'General Inputs'!$C$4)^(AC$3906-$K$3906))*'General Inputs'!$C$6</f>
        <v>374914.63998877158</v>
      </c>
      <c r="AD4078" s="358">
        <f>IF(AD3834,0,$D4078*(1+'General Inputs'!$C$4)^(AD$3906-$K$3906))*'General Inputs'!$C$6</f>
        <v>382412.93278854695</v>
      </c>
      <c r="AE4078" s="358">
        <f>IF(AE3834,0,$D4078*(1+'General Inputs'!$C$4)^(AE$3906-$K$3906))*'General Inputs'!$C$6</f>
        <v>390061.19144431798</v>
      </c>
      <c r="AF4078" s="358">
        <f>IF(AF3834,0,$D4078*(1+'General Inputs'!$C$4)^(AF$3906-$K$3906))*'General Inputs'!$C$6</f>
        <v>397862.41527320427</v>
      </c>
      <c r="AG4078" s="358">
        <f>IF(AG3834,0,$D4078*(1+'General Inputs'!$C$4)^(AG$3906-$K$3906))*'General Inputs'!$C$6</f>
        <v>405819.66357866843</v>
      </c>
      <c r="AH4078" s="358">
        <f>IF(AH3834,0,$D4078*(1+'General Inputs'!$C$4)^(AH$3906-$K$3906))*'General Inputs'!$C$6</f>
        <v>413936.05685024173</v>
      </c>
      <c r="AI4078" s="358">
        <f>IF(AI3834,0,$D4078*(1+'General Inputs'!$C$4)^(AI$3906-$K$3906))*'General Inputs'!$C$6</f>
        <v>422214.77798724658</v>
      </c>
      <c r="AJ4078" s="358">
        <f>IF(AJ3834,0,$D4078*(1+'General Inputs'!$C$4)^(AJ$3906-$K$3906))*'General Inputs'!$C$6</f>
        <v>430659.07354699151</v>
      </c>
    </row>
    <row r="4079" spans="1:36" x14ac:dyDescent="0.25">
      <c r="A4079" s="353" t="s">
        <v>414</v>
      </c>
      <c r="B4079" s="353" t="s">
        <v>414</v>
      </c>
      <c r="C4079" s="441">
        <f t="shared" si="3477"/>
        <v>3000</v>
      </c>
      <c r="D4079" s="397">
        <v>1750000</v>
      </c>
      <c r="E4079" s="468">
        <f t="shared" ref="E4079:G4079" si="3523">E175</f>
        <v>0</v>
      </c>
      <c r="F4079" s="468">
        <f t="shared" si="3523"/>
        <v>0</v>
      </c>
      <c r="G4079" s="469">
        <f t="shared" si="3523"/>
        <v>0</v>
      </c>
      <c r="H4079" s="397"/>
      <c r="I4079" s="476">
        <f t="shared" si="3479"/>
        <v>22</v>
      </c>
      <c r="J4079" s="476">
        <f t="shared" si="3480"/>
        <v>1</v>
      </c>
      <c r="K4079" s="358">
        <v>0</v>
      </c>
      <c r="L4079" s="358">
        <v>0</v>
      </c>
      <c r="M4079" s="358">
        <v>0</v>
      </c>
      <c r="N4079" s="358">
        <v>0</v>
      </c>
      <c r="O4079" s="358">
        <f>IF(O3835,0,$D4079*(1+'General Inputs'!$C$4)^(O$3906-$K$3906))*'General Inputs'!$C$6</f>
        <v>284138.44199999998</v>
      </c>
      <c r="P4079" s="358">
        <f>IF(P3835,0,$D4079*(1+'General Inputs'!$C$4)^(P$3906-$K$3906))*'General Inputs'!$C$6</f>
        <v>289821.21083999996</v>
      </c>
      <c r="Q4079" s="358">
        <f>IF(Q3835,0,$D4079*(1+'General Inputs'!$C$4)^(Q$3906-$K$3906))*'General Inputs'!$C$6</f>
        <v>295617.63505679998</v>
      </c>
      <c r="R4079" s="358">
        <f>IF(R3835,0,$D4079*(1+'General Inputs'!$C$4)^(R$3906-$K$3906))*'General Inputs'!$C$6</f>
        <v>301529.98775793595</v>
      </c>
      <c r="S4079" s="358">
        <f>IF(S3835,0,$D4079*(1+'General Inputs'!$C$4)^(S$3906-$K$3906))*'General Inputs'!$C$6</f>
        <v>307560.58751309471</v>
      </c>
      <c r="T4079" s="358">
        <f>IF(T3835,0,$D4079*(1+'General Inputs'!$C$4)^(T$3906-$K$3906))*'General Inputs'!$C$6</f>
        <v>313711.79926335654</v>
      </c>
      <c r="U4079" s="358">
        <f>IF(U3835,0,$D4079*(1+'General Inputs'!$C$4)^(U$3906-$K$3906))*'General Inputs'!$C$6</f>
        <v>319986.03524862375</v>
      </c>
      <c r="V4079" s="358">
        <f>IF(V3835,0,$D4079*(1+'General Inputs'!$C$4)^(V$3906-$K$3906))*'General Inputs'!$C$6</f>
        <v>326385.75595359615</v>
      </c>
      <c r="W4079" s="358">
        <f>IF(W3835,0,$D4079*(1+'General Inputs'!$C$4)^(W$3906-$K$3906))*'General Inputs'!$C$6</f>
        <v>332913.47107266809</v>
      </c>
      <c r="X4079" s="358">
        <f>IF(X3835,0,$D4079*(1+'General Inputs'!$C$4)^(X$3906-$K$3906))*'General Inputs'!$C$6</f>
        <v>339571.74049412145</v>
      </c>
      <c r="Y4079" s="358">
        <f>IF(Y3835,0,$D4079*(1+'General Inputs'!$C$4)^(Y$3906-$K$3906))*'General Inputs'!$C$6</f>
        <v>346363.17530400393</v>
      </c>
      <c r="Z4079" s="358">
        <f>IF(Z3835,0,$D4079*(1+'General Inputs'!$C$4)^(Z$3906-$K$3906))*'General Inputs'!$C$6</f>
        <v>353290.43881008396</v>
      </c>
      <c r="AA4079" s="358">
        <f>IF(AA3835,0,$D4079*(1+'General Inputs'!$C$4)^(AA$3906-$K$3906))*'General Inputs'!$C$6</f>
        <v>360356.2475862857</v>
      </c>
      <c r="AB4079" s="358">
        <f>IF(AB3835,0,$D4079*(1+'General Inputs'!$C$4)^(AB$3906-$K$3906))*'General Inputs'!$C$6</f>
        <v>367563.37253801135</v>
      </c>
      <c r="AC4079" s="358">
        <f>IF(AC3835,0,$D4079*(1+'General Inputs'!$C$4)^(AC$3906-$K$3906))*'General Inputs'!$C$6</f>
        <v>374914.63998877158</v>
      </c>
      <c r="AD4079" s="358">
        <f>IF(AD3835,0,$D4079*(1+'General Inputs'!$C$4)^(AD$3906-$K$3906))*'General Inputs'!$C$6</f>
        <v>382412.93278854695</v>
      </c>
      <c r="AE4079" s="358">
        <f>IF(AE3835,0,$D4079*(1+'General Inputs'!$C$4)^(AE$3906-$K$3906))*'General Inputs'!$C$6</f>
        <v>390061.19144431798</v>
      </c>
      <c r="AF4079" s="358">
        <f>IF(AF3835,0,$D4079*(1+'General Inputs'!$C$4)^(AF$3906-$K$3906))*'General Inputs'!$C$6</f>
        <v>397862.41527320427</v>
      </c>
      <c r="AG4079" s="358">
        <f>IF(AG3835,0,$D4079*(1+'General Inputs'!$C$4)^(AG$3906-$K$3906))*'General Inputs'!$C$6</f>
        <v>405819.66357866843</v>
      </c>
      <c r="AH4079" s="358">
        <f>IF(AH3835,0,$D4079*(1+'General Inputs'!$C$4)^(AH$3906-$K$3906))*'General Inputs'!$C$6</f>
        <v>413936.05685024173</v>
      </c>
      <c r="AI4079" s="358">
        <f>IF(AI3835,0,$D4079*(1+'General Inputs'!$C$4)^(AI$3906-$K$3906))*'General Inputs'!$C$6</f>
        <v>422214.77798724658</v>
      </c>
      <c r="AJ4079" s="358">
        <f>IF(AJ3835,0,$D4079*(1+'General Inputs'!$C$4)^(AJ$3906-$K$3906))*'General Inputs'!$C$6</f>
        <v>430659.07354699151</v>
      </c>
    </row>
    <row r="4080" spans="1:36" x14ac:dyDescent="0.25">
      <c r="A4080" s="353" t="s">
        <v>448</v>
      </c>
      <c r="B4080" s="353" t="s">
        <v>448</v>
      </c>
      <c r="C4080" s="441">
        <f t="shared" si="3477"/>
        <v>2500</v>
      </c>
      <c r="D4080" s="397">
        <v>1750000</v>
      </c>
      <c r="E4080" s="468">
        <f t="shared" ref="E4080:G4080" si="3524">E176</f>
        <v>0</v>
      </c>
      <c r="F4080" s="468">
        <f t="shared" si="3524"/>
        <v>0</v>
      </c>
      <c r="G4080" s="469">
        <f t="shared" si="3524"/>
        <v>0</v>
      </c>
      <c r="H4080" s="397"/>
      <c r="I4080" s="476">
        <f t="shared" si="3479"/>
        <v>22</v>
      </c>
      <c r="J4080" s="476">
        <f t="shared" si="3480"/>
        <v>1</v>
      </c>
      <c r="K4080" s="358">
        <v>0</v>
      </c>
      <c r="L4080" s="358">
        <v>0</v>
      </c>
      <c r="M4080" s="358">
        <v>0</v>
      </c>
      <c r="N4080" s="358">
        <v>0</v>
      </c>
      <c r="O4080" s="358">
        <f>IF(O3836,0,$D4080*(1+'General Inputs'!$C$4)^(O$3906-$K$3906))*'General Inputs'!$C$6</f>
        <v>284138.44199999998</v>
      </c>
      <c r="P4080" s="358">
        <f>IF(P3836,0,$D4080*(1+'General Inputs'!$C$4)^(P$3906-$K$3906))*'General Inputs'!$C$6</f>
        <v>289821.21083999996</v>
      </c>
      <c r="Q4080" s="358">
        <f>IF(Q3836,0,$D4080*(1+'General Inputs'!$C$4)^(Q$3906-$K$3906))*'General Inputs'!$C$6</f>
        <v>295617.63505679998</v>
      </c>
      <c r="R4080" s="358">
        <f>IF(R3836,0,$D4080*(1+'General Inputs'!$C$4)^(R$3906-$K$3906))*'General Inputs'!$C$6</f>
        <v>301529.98775793595</v>
      </c>
      <c r="S4080" s="358">
        <f>IF(S3836,0,$D4080*(1+'General Inputs'!$C$4)^(S$3906-$K$3906))*'General Inputs'!$C$6</f>
        <v>307560.58751309471</v>
      </c>
      <c r="T4080" s="358">
        <f>IF(T3836,0,$D4080*(1+'General Inputs'!$C$4)^(T$3906-$K$3906))*'General Inputs'!$C$6</f>
        <v>313711.79926335654</v>
      </c>
      <c r="U4080" s="358">
        <f>IF(U3836,0,$D4080*(1+'General Inputs'!$C$4)^(U$3906-$K$3906))*'General Inputs'!$C$6</f>
        <v>319986.03524862375</v>
      </c>
      <c r="V4080" s="358">
        <f>IF(V3836,0,$D4080*(1+'General Inputs'!$C$4)^(V$3906-$K$3906))*'General Inputs'!$C$6</f>
        <v>326385.75595359615</v>
      </c>
      <c r="W4080" s="358">
        <f>IF(W3836,0,$D4080*(1+'General Inputs'!$C$4)^(W$3906-$K$3906))*'General Inputs'!$C$6</f>
        <v>332913.47107266809</v>
      </c>
      <c r="X4080" s="358">
        <f>IF(X3836,0,$D4080*(1+'General Inputs'!$C$4)^(X$3906-$K$3906))*'General Inputs'!$C$6</f>
        <v>339571.74049412145</v>
      </c>
      <c r="Y4080" s="358">
        <f>IF(Y3836,0,$D4080*(1+'General Inputs'!$C$4)^(Y$3906-$K$3906))*'General Inputs'!$C$6</f>
        <v>346363.17530400393</v>
      </c>
      <c r="Z4080" s="358">
        <f>IF(Z3836,0,$D4080*(1+'General Inputs'!$C$4)^(Z$3906-$K$3906))*'General Inputs'!$C$6</f>
        <v>353290.43881008396</v>
      </c>
      <c r="AA4080" s="358">
        <f>IF(AA3836,0,$D4080*(1+'General Inputs'!$C$4)^(AA$3906-$K$3906))*'General Inputs'!$C$6</f>
        <v>360356.2475862857</v>
      </c>
      <c r="AB4080" s="358">
        <f>IF(AB3836,0,$D4080*(1+'General Inputs'!$C$4)^(AB$3906-$K$3906))*'General Inputs'!$C$6</f>
        <v>367563.37253801135</v>
      </c>
      <c r="AC4080" s="358">
        <f>IF(AC3836,0,$D4080*(1+'General Inputs'!$C$4)^(AC$3906-$K$3906))*'General Inputs'!$C$6</f>
        <v>374914.63998877158</v>
      </c>
      <c r="AD4080" s="358">
        <f>IF(AD3836,0,$D4080*(1+'General Inputs'!$C$4)^(AD$3906-$K$3906))*'General Inputs'!$C$6</f>
        <v>382412.93278854695</v>
      </c>
      <c r="AE4080" s="358">
        <f>IF(AE3836,0,$D4080*(1+'General Inputs'!$C$4)^(AE$3906-$K$3906))*'General Inputs'!$C$6</f>
        <v>390061.19144431798</v>
      </c>
      <c r="AF4080" s="358">
        <f>IF(AF3836,0,$D4080*(1+'General Inputs'!$C$4)^(AF$3906-$K$3906))*'General Inputs'!$C$6</f>
        <v>397862.41527320427</v>
      </c>
      <c r="AG4080" s="358">
        <f>IF(AG3836,0,$D4080*(1+'General Inputs'!$C$4)^(AG$3906-$K$3906))*'General Inputs'!$C$6</f>
        <v>405819.66357866843</v>
      </c>
      <c r="AH4080" s="358">
        <f>IF(AH3836,0,$D4080*(1+'General Inputs'!$C$4)^(AH$3906-$K$3906))*'General Inputs'!$C$6</f>
        <v>413936.05685024173</v>
      </c>
      <c r="AI4080" s="358">
        <f>IF(AI3836,0,$D4080*(1+'General Inputs'!$C$4)^(AI$3906-$K$3906))*'General Inputs'!$C$6</f>
        <v>422214.77798724658</v>
      </c>
      <c r="AJ4080" s="358">
        <f>IF(AJ3836,0,$D4080*(1+'General Inputs'!$C$4)^(AJ$3906-$K$3906))*'General Inputs'!$C$6</f>
        <v>430659.07354699151</v>
      </c>
    </row>
    <row r="4081" spans="1:36" x14ac:dyDescent="0.25">
      <c r="A4081" s="353" t="s">
        <v>394</v>
      </c>
      <c r="B4081" s="353" t="s">
        <v>394</v>
      </c>
      <c r="C4081" s="441">
        <f t="shared" si="3477"/>
        <v>5616</v>
      </c>
      <c r="D4081" s="397">
        <v>8000000</v>
      </c>
      <c r="E4081" s="468">
        <f t="shared" ref="E4081:G4081" si="3525">E177</f>
        <v>0</v>
      </c>
      <c r="F4081" s="468">
        <f t="shared" si="3525"/>
        <v>0</v>
      </c>
      <c r="G4081" s="469">
        <f t="shared" si="3525"/>
        <v>0</v>
      </c>
      <c r="H4081" s="397"/>
      <c r="I4081" s="476">
        <f t="shared" si="3479"/>
        <v>22</v>
      </c>
      <c r="J4081" s="476">
        <f t="shared" si="3480"/>
        <v>1</v>
      </c>
      <c r="K4081" s="358">
        <v>0</v>
      </c>
      <c r="L4081" s="358">
        <v>0</v>
      </c>
      <c r="M4081" s="358">
        <v>0</v>
      </c>
      <c r="N4081" s="358">
        <v>0</v>
      </c>
      <c r="O4081" s="358">
        <f>IF(O3837,0,$D4081*(1+'General Inputs'!$C$4)^(O$3906-$K$3906))*'General Inputs'!$C$6</f>
        <v>1298918.5919999999</v>
      </c>
      <c r="P4081" s="358">
        <f>IF(P3837,0,$D4081*(1+'General Inputs'!$C$4)^(P$3906-$K$3906))*'General Inputs'!$C$6</f>
        <v>1324896.9638399999</v>
      </c>
      <c r="Q4081" s="358">
        <f>IF(Q3837,0,$D4081*(1+'General Inputs'!$C$4)^(Q$3906-$K$3906))*'General Inputs'!$C$6</f>
        <v>1351394.9031168001</v>
      </c>
      <c r="R4081" s="358">
        <f>IF(R3837,0,$D4081*(1+'General Inputs'!$C$4)^(R$3906-$K$3906))*'General Inputs'!$C$6</f>
        <v>1378422.8011791357</v>
      </c>
      <c r="S4081" s="358">
        <f>IF(S3837,0,$D4081*(1+'General Inputs'!$C$4)^(S$3906-$K$3906))*'General Inputs'!$C$6</f>
        <v>1405991.2572027186</v>
      </c>
      <c r="T4081" s="358">
        <f>IF(T3837,0,$D4081*(1+'General Inputs'!$C$4)^(T$3906-$K$3906))*'General Inputs'!$C$6</f>
        <v>1434111.082346773</v>
      </c>
      <c r="U4081" s="358">
        <f>IF(U3837,0,$D4081*(1+'General Inputs'!$C$4)^(U$3906-$K$3906))*'General Inputs'!$C$6</f>
        <v>1462793.3039937085</v>
      </c>
      <c r="V4081" s="358">
        <f>IF(V3837,0,$D4081*(1+'General Inputs'!$C$4)^(V$3906-$K$3906))*'General Inputs'!$C$6</f>
        <v>1492049.1700735826</v>
      </c>
      <c r="W4081" s="358">
        <f>IF(W3837,0,$D4081*(1+'General Inputs'!$C$4)^(W$3906-$K$3906))*'General Inputs'!$C$6</f>
        <v>1521890.1534750543</v>
      </c>
      <c r="X4081" s="358">
        <f>IF(X3837,0,$D4081*(1+'General Inputs'!$C$4)^(X$3906-$K$3906))*'General Inputs'!$C$6</f>
        <v>1552327.9565445553</v>
      </c>
      <c r="Y4081" s="358">
        <f>IF(Y3837,0,$D4081*(1+'General Inputs'!$C$4)^(Y$3906-$K$3906))*'General Inputs'!$C$6</f>
        <v>1583374.5156754467</v>
      </c>
      <c r="Z4081" s="358">
        <f>IF(Z3837,0,$D4081*(1+'General Inputs'!$C$4)^(Z$3906-$K$3906))*'General Inputs'!$C$6</f>
        <v>1615042.0059889548</v>
      </c>
      <c r="AA4081" s="358">
        <f>IF(AA3837,0,$D4081*(1+'General Inputs'!$C$4)^(AA$3906-$K$3906))*'General Inputs'!$C$6</f>
        <v>1647342.8461087344</v>
      </c>
      <c r="AB4081" s="358">
        <f>IF(AB3837,0,$D4081*(1+'General Inputs'!$C$4)^(AB$3906-$K$3906))*'General Inputs'!$C$6</f>
        <v>1680289.7030309094</v>
      </c>
      <c r="AC4081" s="358">
        <f>IF(AC3837,0,$D4081*(1+'General Inputs'!$C$4)^(AC$3906-$K$3906))*'General Inputs'!$C$6</f>
        <v>1713895.4970915273</v>
      </c>
      <c r="AD4081" s="358">
        <f>IF(AD3837,0,$D4081*(1+'General Inputs'!$C$4)^(AD$3906-$K$3906))*'General Inputs'!$C$6</f>
        <v>1748173.4070333578</v>
      </c>
      <c r="AE4081" s="358">
        <f>IF(AE3837,0,$D4081*(1+'General Inputs'!$C$4)^(AE$3906-$K$3906))*'General Inputs'!$C$6</f>
        <v>1783136.8751740248</v>
      </c>
      <c r="AF4081" s="358">
        <f>IF(AF3837,0,$D4081*(1+'General Inputs'!$C$4)^(AF$3906-$K$3906))*'General Inputs'!$C$6</f>
        <v>1818799.6126775055</v>
      </c>
      <c r="AG4081" s="358">
        <f>IF(AG3837,0,$D4081*(1+'General Inputs'!$C$4)^(AG$3906-$K$3906))*'General Inputs'!$C$6</f>
        <v>1855175.6049310556</v>
      </c>
      <c r="AH4081" s="358">
        <f>IF(AH3837,0,$D4081*(1+'General Inputs'!$C$4)^(AH$3906-$K$3906))*'General Inputs'!$C$6</f>
        <v>1892279.1170296762</v>
      </c>
      <c r="AI4081" s="358">
        <f>IF(AI3837,0,$D4081*(1+'General Inputs'!$C$4)^(AI$3906-$K$3906))*'General Inputs'!$C$6</f>
        <v>1930124.6993702701</v>
      </c>
      <c r="AJ4081" s="358">
        <f>IF(AJ3837,0,$D4081*(1+'General Inputs'!$C$4)^(AJ$3906-$K$3906))*'General Inputs'!$C$6</f>
        <v>1968727.1933576753</v>
      </c>
    </row>
    <row r="4082" spans="1:36" x14ac:dyDescent="0.25">
      <c r="A4082" s="353" t="s">
        <v>393</v>
      </c>
      <c r="B4082" s="353" t="s">
        <v>393</v>
      </c>
      <c r="C4082" s="441">
        <f t="shared" si="3477"/>
        <v>1800</v>
      </c>
      <c r="D4082" s="397">
        <v>1750000</v>
      </c>
      <c r="E4082" s="468">
        <f t="shared" ref="E4082:G4082" si="3526">E178</f>
        <v>0</v>
      </c>
      <c r="F4082" s="468">
        <f t="shared" si="3526"/>
        <v>0</v>
      </c>
      <c r="G4082" s="469">
        <f t="shared" si="3526"/>
        <v>0</v>
      </c>
      <c r="H4082" s="397"/>
      <c r="I4082" s="476">
        <f t="shared" si="3479"/>
        <v>22</v>
      </c>
      <c r="J4082" s="476">
        <f t="shared" si="3480"/>
        <v>1</v>
      </c>
      <c r="K4082" s="358">
        <v>0</v>
      </c>
      <c r="L4082" s="358">
        <v>0</v>
      </c>
      <c r="M4082" s="358">
        <v>0</v>
      </c>
      <c r="N4082" s="358">
        <v>0</v>
      </c>
      <c r="O4082" s="358">
        <f>IF(O3838,0,$D4082*(1+'General Inputs'!$C$4)^(O$3906-$K$3906))*'General Inputs'!$C$6</f>
        <v>284138.44199999998</v>
      </c>
      <c r="P4082" s="358">
        <f>IF(P3838,0,$D4082*(1+'General Inputs'!$C$4)^(P$3906-$K$3906))*'General Inputs'!$C$6</f>
        <v>289821.21083999996</v>
      </c>
      <c r="Q4082" s="358">
        <f>IF(Q3838,0,$D4082*(1+'General Inputs'!$C$4)^(Q$3906-$K$3906))*'General Inputs'!$C$6</f>
        <v>295617.63505679998</v>
      </c>
      <c r="R4082" s="358">
        <f>IF(R3838,0,$D4082*(1+'General Inputs'!$C$4)^(R$3906-$K$3906))*'General Inputs'!$C$6</f>
        <v>301529.98775793595</v>
      </c>
      <c r="S4082" s="358">
        <f>IF(S3838,0,$D4082*(1+'General Inputs'!$C$4)^(S$3906-$K$3906))*'General Inputs'!$C$6</f>
        <v>307560.58751309471</v>
      </c>
      <c r="T4082" s="358">
        <f>IF(T3838,0,$D4082*(1+'General Inputs'!$C$4)^(T$3906-$K$3906))*'General Inputs'!$C$6</f>
        <v>313711.79926335654</v>
      </c>
      <c r="U4082" s="358">
        <f>IF(U3838,0,$D4082*(1+'General Inputs'!$C$4)^(U$3906-$K$3906))*'General Inputs'!$C$6</f>
        <v>319986.03524862375</v>
      </c>
      <c r="V4082" s="358">
        <f>IF(V3838,0,$D4082*(1+'General Inputs'!$C$4)^(V$3906-$K$3906))*'General Inputs'!$C$6</f>
        <v>326385.75595359615</v>
      </c>
      <c r="W4082" s="358">
        <f>IF(W3838,0,$D4082*(1+'General Inputs'!$C$4)^(W$3906-$K$3906))*'General Inputs'!$C$6</f>
        <v>332913.47107266809</v>
      </c>
      <c r="X4082" s="358">
        <f>IF(X3838,0,$D4082*(1+'General Inputs'!$C$4)^(X$3906-$K$3906))*'General Inputs'!$C$6</f>
        <v>339571.74049412145</v>
      </c>
      <c r="Y4082" s="358">
        <f>IF(Y3838,0,$D4082*(1+'General Inputs'!$C$4)^(Y$3906-$K$3906))*'General Inputs'!$C$6</f>
        <v>346363.17530400393</v>
      </c>
      <c r="Z4082" s="358">
        <f>IF(Z3838,0,$D4082*(1+'General Inputs'!$C$4)^(Z$3906-$K$3906))*'General Inputs'!$C$6</f>
        <v>353290.43881008396</v>
      </c>
      <c r="AA4082" s="358">
        <f>IF(AA3838,0,$D4082*(1+'General Inputs'!$C$4)^(AA$3906-$K$3906))*'General Inputs'!$C$6</f>
        <v>360356.2475862857</v>
      </c>
      <c r="AB4082" s="358">
        <f>IF(AB3838,0,$D4082*(1+'General Inputs'!$C$4)^(AB$3906-$K$3906))*'General Inputs'!$C$6</f>
        <v>367563.37253801135</v>
      </c>
      <c r="AC4082" s="358">
        <f>IF(AC3838,0,$D4082*(1+'General Inputs'!$C$4)^(AC$3906-$K$3906))*'General Inputs'!$C$6</f>
        <v>374914.63998877158</v>
      </c>
      <c r="AD4082" s="358">
        <f>IF(AD3838,0,$D4082*(1+'General Inputs'!$C$4)^(AD$3906-$K$3906))*'General Inputs'!$C$6</f>
        <v>382412.93278854695</v>
      </c>
      <c r="AE4082" s="358">
        <f>IF(AE3838,0,$D4082*(1+'General Inputs'!$C$4)^(AE$3906-$K$3906))*'General Inputs'!$C$6</f>
        <v>390061.19144431798</v>
      </c>
      <c r="AF4082" s="358">
        <f>IF(AF3838,0,$D4082*(1+'General Inputs'!$C$4)^(AF$3906-$K$3906))*'General Inputs'!$C$6</f>
        <v>397862.41527320427</v>
      </c>
      <c r="AG4082" s="358">
        <f>IF(AG3838,0,$D4082*(1+'General Inputs'!$C$4)^(AG$3906-$K$3906))*'General Inputs'!$C$6</f>
        <v>405819.66357866843</v>
      </c>
      <c r="AH4082" s="358">
        <f>IF(AH3838,0,$D4082*(1+'General Inputs'!$C$4)^(AH$3906-$K$3906))*'General Inputs'!$C$6</f>
        <v>413936.05685024173</v>
      </c>
      <c r="AI4082" s="358">
        <f>IF(AI3838,0,$D4082*(1+'General Inputs'!$C$4)^(AI$3906-$K$3906))*'General Inputs'!$C$6</f>
        <v>422214.77798724658</v>
      </c>
      <c r="AJ4082" s="358">
        <f>IF(AJ3838,0,$D4082*(1+'General Inputs'!$C$4)^(AJ$3906-$K$3906))*'General Inputs'!$C$6</f>
        <v>430659.07354699151</v>
      </c>
    </row>
    <row r="4083" spans="1:36" x14ac:dyDescent="0.25">
      <c r="A4083" s="353" t="s">
        <v>459</v>
      </c>
      <c r="B4083" s="353" t="s">
        <v>459</v>
      </c>
      <c r="C4083" s="441">
        <f t="shared" si="3477"/>
        <v>2502</v>
      </c>
      <c r="D4083" s="397">
        <v>1750000</v>
      </c>
      <c r="E4083" s="468">
        <f t="shared" ref="E4083:G4083" si="3527">E179</f>
        <v>0</v>
      </c>
      <c r="F4083" s="468">
        <f t="shared" si="3527"/>
        <v>0</v>
      </c>
      <c r="G4083" s="469">
        <f t="shared" si="3527"/>
        <v>0</v>
      </c>
      <c r="H4083" s="397"/>
      <c r="I4083" s="476">
        <f t="shared" si="3479"/>
        <v>22</v>
      </c>
      <c r="J4083" s="476">
        <f t="shared" si="3480"/>
        <v>1</v>
      </c>
      <c r="K4083" s="358">
        <v>0</v>
      </c>
      <c r="L4083" s="358">
        <v>0</v>
      </c>
      <c r="M4083" s="358">
        <v>0</v>
      </c>
      <c r="N4083" s="358">
        <v>0</v>
      </c>
      <c r="O4083" s="358">
        <f>IF(O3839,0,$D4083*(1+'General Inputs'!$C$4)^(O$3906-$K$3906))*'General Inputs'!$C$6</f>
        <v>284138.44199999998</v>
      </c>
      <c r="P4083" s="358">
        <f>IF(P3839,0,$D4083*(1+'General Inputs'!$C$4)^(P$3906-$K$3906))*'General Inputs'!$C$6</f>
        <v>289821.21083999996</v>
      </c>
      <c r="Q4083" s="358">
        <f>IF(Q3839,0,$D4083*(1+'General Inputs'!$C$4)^(Q$3906-$K$3906))*'General Inputs'!$C$6</f>
        <v>295617.63505679998</v>
      </c>
      <c r="R4083" s="358">
        <f>IF(R3839,0,$D4083*(1+'General Inputs'!$C$4)^(R$3906-$K$3906))*'General Inputs'!$C$6</f>
        <v>301529.98775793595</v>
      </c>
      <c r="S4083" s="358">
        <f>IF(S3839,0,$D4083*(1+'General Inputs'!$C$4)^(S$3906-$K$3906))*'General Inputs'!$C$6</f>
        <v>307560.58751309471</v>
      </c>
      <c r="T4083" s="358">
        <f>IF(T3839,0,$D4083*(1+'General Inputs'!$C$4)^(T$3906-$K$3906))*'General Inputs'!$C$6</f>
        <v>313711.79926335654</v>
      </c>
      <c r="U4083" s="358">
        <f>IF(U3839,0,$D4083*(1+'General Inputs'!$C$4)^(U$3906-$K$3906))*'General Inputs'!$C$6</f>
        <v>319986.03524862375</v>
      </c>
      <c r="V4083" s="358">
        <f>IF(V3839,0,$D4083*(1+'General Inputs'!$C$4)^(V$3906-$K$3906))*'General Inputs'!$C$6</f>
        <v>326385.75595359615</v>
      </c>
      <c r="W4083" s="358">
        <f>IF(W3839,0,$D4083*(1+'General Inputs'!$C$4)^(W$3906-$K$3906))*'General Inputs'!$C$6</f>
        <v>332913.47107266809</v>
      </c>
      <c r="X4083" s="358">
        <f>IF(X3839,0,$D4083*(1+'General Inputs'!$C$4)^(X$3906-$K$3906))*'General Inputs'!$C$6</f>
        <v>339571.74049412145</v>
      </c>
      <c r="Y4083" s="358">
        <f>IF(Y3839,0,$D4083*(1+'General Inputs'!$C$4)^(Y$3906-$K$3906))*'General Inputs'!$C$6</f>
        <v>346363.17530400393</v>
      </c>
      <c r="Z4083" s="358">
        <f>IF(Z3839,0,$D4083*(1+'General Inputs'!$C$4)^(Z$3906-$K$3906))*'General Inputs'!$C$6</f>
        <v>353290.43881008396</v>
      </c>
      <c r="AA4083" s="358">
        <f>IF(AA3839,0,$D4083*(1+'General Inputs'!$C$4)^(AA$3906-$K$3906))*'General Inputs'!$C$6</f>
        <v>360356.2475862857</v>
      </c>
      <c r="AB4083" s="358">
        <f>IF(AB3839,0,$D4083*(1+'General Inputs'!$C$4)^(AB$3906-$K$3906))*'General Inputs'!$C$6</f>
        <v>367563.37253801135</v>
      </c>
      <c r="AC4083" s="358">
        <f>IF(AC3839,0,$D4083*(1+'General Inputs'!$C$4)^(AC$3906-$K$3906))*'General Inputs'!$C$6</f>
        <v>374914.63998877158</v>
      </c>
      <c r="AD4083" s="358">
        <f>IF(AD3839,0,$D4083*(1+'General Inputs'!$C$4)^(AD$3906-$K$3906))*'General Inputs'!$C$6</f>
        <v>382412.93278854695</v>
      </c>
      <c r="AE4083" s="358">
        <f>IF(AE3839,0,$D4083*(1+'General Inputs'!$C$4)^(AE$3906-$K$3906))*'General Inputs'!$C$6</f>
        <v>390061.19144431798</v>
      </c>
      <c r="AF4083" s="358">
        <f>IF(AF3839,0,$D4083*(1+'General Inputs'!$C$4)^(AF$3906-$K$3906))*'General Inputs'!$C$6</f>
        <v>397862.41527320427</v>
      </c>
      <c r="AG4083" s="358">
        <f>IF(AG3839,0,$D4083*(1+'General Inputs'!$C$4)^(AG$3906-$K$3906))*'General Inputs'!$C$6</f>
        <v>405819.66357866843</v>
      </c>
      <c r="AH4083" s="358">
        <f>IF(AH3839,0,$D4083*(1+'General Inputs'!$C$4)^(AH$3906-$K$3906))*'General Inputs'!$C$6</f>
        <v>413936.05685024173</v>
      </c>
      <c r="AI4083" s="358">
        <f>IF(AI3839,0,$D4083*(1+'General Inputs'!$C$4)^(AI$3906-$K$3906))*'General Inputs'!$C$6</f>
        <v>422214.77798724658</v>
      </c>
      <c r="AJ4083" s="358">
        <f>IF(AJ3839,0,$D4083*(1+'General Inputs'!$C$4)^(AJ$3906-$K$3906))*'General Inputs'!$C$6</f>
        <v>430659.07354699151</v>
      </c>
    </row>
    <row r="4084" spans="1:36" x14ac:dyDescent="0.25">
      <c r="A4084" s="353" t="s">
        <v>550</v>
      </c>
      <c r="B4084" s="353" t="s">
        <v>550</v>
      </c>
      <c r="C4084" s="441">
        <f t="shared" si="3477"/>
        <v>6250</v>
      </c>
      <c r="D4084" s="397">
        <v>8000000</v>
      </c>
      <c r="E4084" s="468">
        <f t="shared" ref="E4084:G4084" si="3528">E180</f>
        <v>0</v>
      </c>
      <c r="F4084" s="468">
        <f t="shared" si="3528"/>
        <v>0</v>
      </c>
      <c r="G4084" s="469">
        <f t="shared" si="3528"/>
        <v>0</v>
      </c>
      <c r="H4084" s="397"/>
      <c r="I4084" s="476">
        <f t="shared" si="3479"/>
        <v>22</v>
      </c>
      <c r="J4084" s="476">
        <f t="shared" si="3480"/>
        <v>1</v>
      </c>
      <c r="K4084" s="358">
        <v>0</v>
      </c>
      <c r="L4084" s="358">
        <v>0</v>
      </c>
      <c r="M4084" s="358">
        <v>0</v>
      </c>
      <c r="N4084" s="358">
        <v>0</v>
      </c>
      <c r="O4084" s="358">
        <f>IF(O3840,0,$D4084*(1+'General Inputs'!$C$4)^(O$3906-$K$3906))*'General Inputs'!$C$6</f>
        <v>1298918.5919999999</v>
      </c>
      <c r="P4084" s="358">
        <f>IF(P3840,0,$D4084*(1+'General Inputs'!$C$4)^(P$3906-$K$3906))*'General Inputs'!$C$6</f>
        <v>1324896.9638399999</v>
      </c>
      <c r="Q4084" s="358">
        <f>IF(Q3840,0,$D4084*(1+'General Inputs'!$C$4)^(Q$3906-$K$3906))*'General Inputs'!$C$6</f>
        <v>1351394.9031168001</v>
      </c>
      <c r="R4084" s="358">
        <f>IF(R3840,0,$D4084*(1+'General Inputs'!$C$4)^(R$3906-$K$3906))*'General Inputs'!$C$6</f>
        <v>1378422.8011791357</v>
      </c>
      <c r="S4084" s="358">
        <f>IF(S3840,0,$D4084*(1+'General Inputs'!$C$4)^(S$3906-$K$3906))*'General Inputs'!$C$6</f>
        <v>1405991.2572027186</v>
      </c>
      <c r="T4084" s="358">
        <f>IF(T3840,0,$D4084*(1+'General Inputs'!$C$4)^(T$3906-$K$3906))*'General Inputs'!$C$6</f>
        <v>1434111.082346773</v>
      </c>
      <c r="U4084" s="358">
        <f>IF(U3840,0,$D4084*(1+'General Inputs'!$C$4)^(U$3906-$K$3906))*'General Inputs'!$C$6</f>
        <v>1462793.3039937085</v>
      </c>
      <c r="V4084" s="358">
        <f>IF(V3840,0,$D4084*(1+'General Inputs'!$C$4)^(V$3906-$K$3906))*'General Inputs'!$C$6</f>
        <v>1492049.1700735826</v>
      </c>
      <c r="W4084" s="358">
        <f>IF(W3840,0,$D4084*(1+'General Inputs'!$C$4)^(W$3906-$K$3906))*'General Inputs'!$C$6</f>
        <v>1521890.1534750543</v>
      </c>
      <c r="X4084" s="358">
        <f>IF(X3840,0,$D4084*(1+'General Inputs'!$C$4)^(X$3906-$K$3906))*'General Inputs'!$C$6</f>
        <v>1552327.9565445553</v>
      </c>
      <c r="Y4084" s="358">
        <f>IF(Y3840,0,$D4084*(1+'General Inputs'!$C$4)^(Y$3906-$K$3906))*'General Inputs'!$C$6</f>
        <v>1583374.5156754467</v>
      </c>
      <c r="Z4084" s="358">
        <f>IF(Z3840,0,$D4084*(1+'General Inputs'!$C$4)^(Z$3906-$K$3906))*'General Inputs'!$C$6</f>
        <v>1615042.0059889548</v>
      </c>
      <c r="AA4084" s="358">
        <f>IF(AA3840,0,$D4084*(1+'General Inputs'!$C$4)^(AA$3906-$K$3906))*'General Inputs'!$C$6</f>
        <v>1647342.8461087344</v>
      </c>
      <c r="AB4084" s="358">
        <f>IF(AB3840,0,$D4084*(1+'General Inputs'!$C$4)^(AB$3906-$K$3906))*'General Inputs'!$C$6</f>
        <v>1680289.7030309094</v>
      </c>
      <c r="AC4084" s="358">
        <f>IF(AC3840,0,$D4084*(1+'General Inputs'!$C$4)^(AC$3906-$K$3906))*'General Inputs'!$C$6</f>
        <v>1713895.4970915273</v>
      </c>
      <c r="AD4084" s="358">
        <f>IF(AD3840,0,$D4084*(1+'General Inputs'!$C$4)^(AD$3906-$K$3906))*'General Inputs'!$C$6</f>
        <v>1748173.4070333578</v>
      </c>
      <c r="AE4084" s="358">
        <f>IF(AE3840,0,$D4084*(1+'General Inputs'!$C$4)^(AE$3906-$K$3906))*'General Inputs'!$C$6</f>
        <v>1783136.8751740248</v>
      </c>
      <c r="AF4084" s="358">
        <f>IF(AF3840,0,$D4084*(1+'General Inputs'!$C$4)^(AF$3906-$K$3906))*'General Inputs'!$C$6</f>
        <v>1818799.6126775055</v>
      </c>
      <c r="AG4084" s="358">
        <f>IF(AG3840,0,$D4084*(1+'General Inputs'!$C$4)^(AG$3906-$K$3906))*'General Inputs'!$C$6</f>
        <v>1855175.6049310556</v>
      </c>
      <c r="AH4084" s="358">
        <f>IF(AH3840,0,$D4084*(1+'General Inputs'!$C$4)^(AH$3906-$K$3906))*'General Inputs'!$C$6</f>
        <v>1892279.1170296762</v>
      </c>
      <c r="AI4084" s="358">
        <f>IF(AI3840,0,$D4084*(1+'General Inputs'!$C$4)^(AI$3906-$K$3906))*'General Inputs'!$C$6</f>
        <v>1930124.6993702701</v>
      </c>
      <c r="AJ4084" s="358">
        <f>IF(AJ3840,0,$D4084*(1+'General Inputs'!$C$4)^(AJ$3906-$K$3906))*'General Inputs'!$C$6</f>
        <v>1968727.1933576753</v>
      </c>
    </row>
    <row r="4085" spans="1:36" x14ac:dyDescent="0.25">
      <c r="A4085" s="353" t="s">
        <v>465</v>
      </c>
      <c r="B4085" s="353" t="s">
        <v>465</v>
      </c>
      <c r="C4085" s="441">
        <f t="shared" si="3477"/>
        <v>2000</v>
      </c>
      <c r="D4085" s="397">
        <v>1750000</v>
      </c>
      <c r="E4085" s="468">
        <f t="shared" ref="E4085:G4085" si="3529">E181</f>
        <v>0</v>
      </c>
      <c r="F4085" s="468">
        <f t="shared" si="3529"/>
        <v>0</v>
      </c>
      <c r="G4085" s="469">
        <f t="shared" si="3529"/>
        <v>0</v>
      </c>
      <c r="H4085" s="397"/>
      <c r="I4085" s="476">
        <f t="shared" si="3479"/>
        <v>22</v>
      </c>
      <c r="J4085" s="476">
        <f t="shared" si="3480"/>
        <v>1</v>
      </c>
      <c r="K4085" s="358">
        <v>0</v>
      </c>
      <c r="L4085" s="358">
        <v>0</v>
      </c>
      <c r="M4085" s="358">
        <v>0</v>
      </c>
      <c r="N4085" s="358">
        <v>0</v>
      </c>
      <c r="O4085" s="358">
        <f>IF(O3841,0,$D4085*(1+'General Inputs'!$C$4)^(O$3906-$K$3906))*'General Inputs'!$C$6</f>
        <v>284138.44199999998</v>
      </c>
      <c r="P4085" s="358">
        <f>IF(P3841,0,$D4085*(1+'General Inputs'!$C$4)^(P$3906-$K$3906))*'General Inputs'!$C$6</f>
        <v>289821.21083999996</v>
      </c>
      <c r="Q4085" s="358">
        <f>IF(Q3841,0,$D4085*(1+'General Inputs'!$C$4)^(Q$3906-$K$3906))*'General Inputs'!$C$6</f>
        <v>295617.63505679998</v>
      </c>
      <c r="R4085" s="358">
        <f>IF(R3841,0,$D4085*(1+'General Inputs'!$C$4)^(R$3906-$K$3906))*'General Inputs'!$C$6</f>
        <v>301529.98775793595</v>
      </c>
      <c r="S4085" s="358">
        <f>IF(S3841,0,$D4085*(1+'General Inputs'!$C$4)^(S$3906-$K$3906))*'General Inputs'!$C$6</f>
        <v>307560.58751309471</v>
      </c>
      <c r="T4085" s="358">
        <f>IF(T3841,0,$D4085*(1+'General Inputs'!$C$4)^(T$3906-$K$3906))*'General Inputs'!$C$6</f>
        <v>313711.79926335654</v>
      </c>
      <c r="U4085" s="358">
        <f>IF(U3841,0,$D4085*(1+'General Inputs'!$C$4)^(U$3906-$K$3906))*'General Inputs'!$C$6</f>
        <v>319986.03524862375</v>
      </c>
      <c r="V4085" s="358">
        <f>IF(V3841,0,$D4085*(1+'General Inputs'!$C$4)^(V$3906-$K$3906))*'General Inputs'!$C$6</f>
        <v>326385.75595359615</v>
      </c>
      <c r="W4085" s="358">
        <f>IF(W3841,0,$D4085*(1+'General Inputs'!$C$4)^(W$3906-$K$3906))*'General Inputs'!$C$6</f>
        <v>332913.47107266809</v>
      </c>
      <c r="X4085" s="358">
        <f>IF(X3841,0,$D4085*(1+'General Inputs'!$C$4)^(X$3906-$K$3906))*'General Inputs'!$C$6</f>
        <v>339571.74049412145</v>
      </c>
      <c r="Y4085" s="358">
        <f>IF(Y3841,0,$D4085*(1+'General Inputs'!$C$4)^(Y$3906-$K$3906))*'General Inputs'!$C$6</f>
        <v>346363.17530400393</v>
      </c>
      <c r="Z4085" s="358">
        <f>IF(Z3841,0,$D4085*(1+'General Inputs'!$C$4)^(Z$3906-$K$3906))*'General Inputs'!$C$6</f>
        <v>353290.43881008396</v>
      </c>
      <c r="AA4085" s="358">
        <f>IF(AA3841,0,$D4085*(1+'General Inputs'!$C$4)^(AA$3906-$K$3906))*'General Inputs'!$C$6</f>
        <v>360356.2475862857</v>
      </c>
      <c r="AB4085" s="358">
        <f>IF(AB3841,0,$D4085*(1+'General Inputs'!$C$4)^(AB$3906-$K$3906))*'General Inputs'!$C$6</f>
        <v>367563.37253801135</v>
      </c>
      <c r="AC4085" s="358">
        <f>IF(AC3841,0,$D4085*(1+'General Inputs'!$C$4)^(AC$3906-$K$3906))*'General Inputs'!$C$6</f>
        <v>374914.63998877158</v>
      </c>
      <c r="AD4085" s="358">
        <f>IF(AD3841,0,$D4085*(1+'General Inputs'!$C$4)^(AD$3906-$K$3906))*'General Inputs'!$C$6</f>
        <v>382412.93278854695</v>
      </c>
      <c r="AE4085" s="358">
        <f>IF(AE3841,0,$D4085*(1+'General Inputs'!$C$4)^(AE$3906-$K$3906))*'General Inputs'!$C$6</f>
        <v>390061.19144431798</v>
      </c>
      <c r="AF4085" s="358">
        <f>IF(AF3841,0,$D4085*(1+'General Inputs'!$C$4)^(AF$3906-$K$3906))*'General Inputs'!$C$6</f>
        <v>397862.41527320427</v>
      </c>
      <c r="AG4085" s="358">
        <f>IF(AG3841,0,$D4085*(1+'General Inputs'!$C$4)^(AG$3906-$K$3906))*'General Inputs'!$C$6</f>
        <v>405819.66357866843</v>
      </c>
      <c r="AH4085" s="358">
        <f>IF(AH3841,0,$D4085*(1+'General Inputs'!$C$4)^(AH$3906-$K$3906))*'General Inputs'!$C$6</f>
        <v>413936.05685024173</v>
      </c>
      <c r="AI4085" s="358">
        <f>IF(AI3841,0,$D4085*(1+'General Inputs'!$C$4)^(AI$3906-$K$3906))*'General Inputs'!$C$6</f>
        <v>422214.77798724658</v>
      </c>
      <c r="AJ4085" s="358">
        <f>IF(AJ3841,0,$D4085*(1+'General Inputs'!$C$4)^(AJ$3906-$K$3906))*'General Inputs'!$C$6</f>
        <v>430659.07354699151</v>
      </c>
    </row>
    <row r="4086" spans="1:36" x14ac:dyDescent="0.25">
      <c r="A4086" s="353" t="s">
        <v>540</v>
      </c>
      <c r="B4086" s="353" t="s">
        <v>541</v>
      </c>
      <c r="C4086" s="441">
        <f t="shared" si="3477"/>
        <v>1000</v>
      </c>
      <c r="D4086" s="397">
        <v>500000</v>
      </c>
      <c r="E4086" s="468">
        <f t="shared" ref="E4086:G4086" si="3530">E182</f>
        <v>0</v>
      </c>
      <c r="F4086" s="468">
        <f t="shared" si="3530"/>
        <v>0</v>
      </c>
      <c r="G4086" s="469">
        <f t="shared" si="3530"/>
        <v>0</v>
      </c>
      <c r="H4086" s="397"/>
      <c r="I4086" s="476">
        <f t="shared" si="3479"/>
        <v>22</v>
      </c>
      <c r="J4086" s="476">
        <f t="shared" si="3480"/>
        <v>1</v>
      </c>
      <c r="K4086" s="358">
        <v>0</v>
      </c>
      <c r="L4086" s="358">
        <v>0</v>
      </c>
      <c r="M4086" s="358">
        <v>0</v>
      </c>
      <c r="N4086" s="358">
        <v>0</v>
      </c>
      <c r="O4086" s="358">
        <f>IF(O3842,0,$D4086*(1+'General Inputs'!$C$4)^(O$3906-$K$3906))*'General Inputs'!$C$6</f>
        <v>81182.411999999997</v>
      </c>
      <c r="P4086" s="358">
        <f>IF(P3842,0,$D4086*(1+'General Inputs'!$C$4)^(P$3906-$K$3906))*'General Inputs'!$C$6</f>
        <v>82806.060239999992</v>
      </c>
      <c r="Q4086" s="358">
        <f>IF(Q3842,0,$D4086*(1+'General Inputs'!$C$4)^(Q$3906-$K$3906))*'General Inputs'!$C$6</f>
        <v>84462.181444800008</v>
      </c>
      <c r="R4086" s="358">
        <f>IF(R3842,0,$D4086*(1+'General Inputs'!$C$4)^(R$3906-$K$3906))*'General Inputs'!$C$6</f>
        <v>86151.42507369598</v>
      </c>
      <c r="S4086" s="358">
        <f>IF(S3842,0,$D4086*(1+'General Inputs'!$C$4)^(S$3906-$K$3906))*'General Inputs'!$C$6</f>
        <v>87874.453575169915</v>
      </c>
      <c r="T4086" s="358">
        <f>IF(T3842,0,$D4086*(1+'General Inputs'!$C$4)^(T$3906-$K$3906))*'General Inputs'!$C$6</f>
        <v>89631.942646673313</v>
      </c>
      <c r="U4086" s="358">
        <f>IF(U3842,0,$D4086*(1+'General Inputs'!$C$4)^(U$3906-$K$3906))*'General Inputs'!$C$6</f>
        <v>91424.581499606778</v>
      </c>
      <c r="V4086" s="358">
        <f>IF(V3842,0,$D4086*(1+'General Inputs'!$C$4)^(V$3906-$K$3906))*'General Inputs'!$C$6</f>
        <v>93253.07312959891</v>
      </c>
      <c r="W4086" s="358">
        <f>IF(W3842,0,$D4086*(1+'General Inputs'!$C$4)^(W$3906-$K$3906))*'General Inputs'!$C$6</f>
        <v>95118.134592190894</v>
      </c>
      <c r="X4086" s="358">
        <f>IF(X3842,0,$D4086*(1+'General Inputs'!$C$4)^(X$3906-$K$3906))*'General Inputs'!$C$6</f>
        <v>97020.497284034704</v>
      </c>
      <c r="Y4086" s="358">
        <f>IF(Y3842,0,$D4086*(1+'General Inputs'!$C$4)^(Y$3906-$K$3906))*'General Inputs'!$C$6</f>
        <v>98960.90722971542</v>
      </c>
      <c r="Z4086" s="358">
        <f>IF(Z3842,0,$D4086*(1+'General Inputs'!$C$4)^(Z$3906-$K$3906))*'General Inputs'!$C$6</f>
        <v>100940.12537430967</v>
      </c>
      <c r="AA4086" s="358">
        <f>IF(AA3842,0,$D4086*(1+'General Inputs'!$C$4)^(AA$3906-$K$3906))*'General Inputs'!$C$6</f>
        <v>102958.9278817959</v>
      </c>
      <c r="AB4086" s="358">
        <f>IF(AB3842,0,$D4086*(1+'General Inputs'!$C$4)^(AB$3906-$K$3906))*'General Inputs'!$C$6</f>
        <v>105018.10643943184</v>
      </c>
      <c r="AC4086" s="358">
        <f>IF(AC3842,0,$D4086*(1+'General Inputs'!$C$4)^(AC$3906-$K$3906))*'General Inputs'!$C$6</f>
        <v>107118.46856822046</v>
      </c>
      <c r="AD4086" s="358">
        <f>IF(AD3842,0,$D4086*(1+'General Inputs'!$C$4)^(AD$3906-$K$3906))*'General Inputs'!$C$6</f>
        <v>109260.83793958486</v>
      </c>
      <c r="AE4086" s="358">
        <f>IF(AE3842,0,$D4086*(1+'General Inputs'!$C$4)^(AE$3906-$K$3906))*'General Inputs'!$C$6</f>
        <v>111446.05469837655</v>
      </c>
      <c r="AF4086" s="358">
        <f>IF(AF3842,0,$D4086*(1+'General Inputs'!$C$4)^(AF$3906-$K$3906))*'General Inputs'!$C$6</f>
        <v>113674.97579234409</v>
      </c>
      <c r="AG4086" s="358">
        <f>IF(AG3842,0,$D4086*(1+'General Inputs'!$C$4)^(AG$3906-$K$3906))*'General Inputs'!$C$6</f>
        <v>115948.47530819097</v>
      </c>
      <c r="AH4086" s="358">
        <f>IF(AH3842,0,$D4086*(1+'General Inputs'!$C$4)^(AH$3906-$K$3906))*'General Inputs'!$C$6</f>
        <v>118267.44481435476</v>
      </c>
      <c r="AI4086" s="358">
        <f>IF(AI3842,0,$D4086*(1+'General Inputs'!$C$4)^(AI$3906-$K$3906))*'General Inputs'!$C$6</f>
        <v>120632.79371064188</v>
      </c>
      <c r="AJ4086" s="358">
        <f>IF(AJ3842,0,$D4086*(1+'General Inputs'!$C$4)^(AJ$3906-$K$3906))*'General Inputs'!$C$6</f>
        <v>123045.44958485471</v>
      </c>
    </row>
    <row r="4087" spans="1:36" x14ac:dyDescent="0.25">
      <c r="A4087" s="353" t="s">
        <v>330</v>
      </c>
      <c r="B4087" s="353" t="s">
        <v>330</v>
      </c>
      <c r="C4087" s="441">
        <f t="shared" si="3477"/>
        <v>3750</v>
      </c>
      <c r="D4087" s="397">
        <v>1750000</v>
      </c>
      <c r="E4087" s="468">
        <f t="shared" ref="E4087:G4087" si="3531">E183</f>
        <v>0</v>
      </c>
      <c r="F4087" s="468">
        <f t="shared" si="3531"/>
        <v>0</v>
      </c>
      <c r="G4087" s="469">
        <f t="shared" si="3531"/>
        <v>0</v>
      </c>
      <c r="H4087" s="397"/>
      <c r="I4087" s="476">
        <f t="shared" si="3479"/>
        <v>22</v>
      </c>
      <c r="J4087" s="476">
        <f t="shared" si="3480"/>
        <v>1</v>
      </c>
      <c r="K4087" s="358">
        <v>0</v>
      </c>
      <c r="L4087" s="358">
        <v>0</v>
      </c>
      <c r="M4087" s="358">
        <v>0</v>
      </c>
      <c r="N4087" s="358">
        <v>0</v>
      </c>
      <c r="O4087" s="358">
        <f>IF(O3843,0,$D4087*(1+'General Inputs'!$C$4)^(O$3906-$K$3906))*'General Inputs'!$C$6</f>
        <v>284138.44199999998</v>
      </c>
      <c r="P4087" s="358">
        <f>IF(P3843,0,$D4087*(1+'General Inputs'!$C$4)^(P$3906-$K$3906))*'General Inputs'!$C$6</f>
        <v>289821.21083999996</v>
      </c>
      <c r="Q4087" s="358">
        <f>IF(Q3843,0,$D4087*(1+'General Inputs'!$C$4)^(Q$3906-$K$3906))*'General Inputs'!$C$6</f>
        <v>295617.63505679998</v>
      </c>
      <c r="R4087" s="358">
        <f>IF(R3843,0,$D4087*(1+'General Inputs'!$C$4)^(R$3906-$K$3906))*'General Inputs'!$C$6</f>
        <v>301529.98775793595</v>
      </c>
      <c r="S4087" s="358">
        <f>IF(S3843,0,$D4087*(1+'General Inputs'!$C$4)^(S$3906-$K$3906))*'General Inputs'!$C$6</f>
        <v>307560.58751309471</v>
      </c>
      <c r="T4087" s="358">
        <f>IF(T3843,0,$D4087*(1+'General Inputs'!$C$4)^(T$3906-$K$3906))*'General Inputs'!$C$6</f>
        <v>313711.79926335654</v>
      </c>
      <c r="U4087" s="358">
        <f>IF(U3843,0,$D4087*(1+'General Inputs'!$C$4)^(U$3906-$K$3906))*'General Inputs'!$C$6</f>
        <v>319986.03524862375</v>
      </c>
      <c r="V4087" s="358">
        <f>IF(V3843,0,$D4087*(1+'General Inputs'!$C$4)^(V$3906-$K$3906))*'General Inputs'!$C$6</f>
        <v>326385.75595359615</v>
      </c>
      <c r="W4087" s="358">
        <f>IF(W3843,0,$D4087*(1+'General Inputs'!$C$4)^(W$3906-$K$3906))*'General Inputs'!$C$6</f>
        <v>332913.47107266809</v>
      </c>
      <c r="X4087" s="358">
        <f>IF(X3843,0,$D4087*(1+'General Inputs'!$C$4)^(X$3906-$K$3906))*'General Inputs'!$C$6</f>
        <v>339571.74049412145</v>
      </c>
      <c r="Y4087" s="358">
        <f>IF(Y3843,0,$D4087*(1+'General Inputs'!$C$4)^(Y$3906-$K$3906))*'General Inputs'!$C$6</f>
        <v>346363.17530400393</v>
      </c>
      <c r="Z4087" s="358">
        <f>IF(Z3843,0,$D4087*(1+'General Inputs'!$C$4)^(Z$3906-$K$3906))*'General Inputs'!$C$6</f>
        <v>353290.43881008396</v>
      </c>
      <c r="AA4087" s="358">
        <f>IF(AA3843,0,$D4087*(1+'General Inputs'!$C$4)^(AA$3906-$K$3906))*'General Inputs'!$C$6</f>
        <v>360356.2475862857</v>
      </c>
      <c r="AB4087" s="358">
        <f>IF(AB3843,0,$D4087*(1+'General Inputs'!$C$4)^(AB$3906-$K$3906))*'General Inputs'!$C$6</f>
        <v>367563.37253801135</v>
      </c>
      <c r="AC4087" s="358">
        <f>IF(AC3843,0,$D4087*(1+'General Inputs'!$C$4)^(AC$3906-$K$3906))*'General Inputs'!$C$6</f>
        <v>374914.63998877158</v>
      </c>
      <c r="AD4087" s="358">
        <f>IF(AD3843,0,$D4087*(1+'General Inputs'!$C$4)^(AD$3906-$K$3906))*'General Inputs'!$C$6</f>
        <v>382412.93278854695</v>
      </c>
      <c r="AE4087" s="358">
        <f>IF(AE3843,0,$D4087*(1+'General Inputs'!$C$4)^(AE$3906-$K$3906))*'General Inputs'!$C$6</f>
        <v>390061.19144431798</v>
      </c>
      <c r="AF4087" s="358">
        <f>IF(AF3843,0,$D4087*(1+'General Inputs'!$C$4)^(AF$3906-$K$3906))*'General Inputs'!$C$6</f>
        <v>397862.41527320427</v>
      </c>
      <c r="AG4087" s="358">
        <f>IF(AG3843,0,$D4087*(1+'General Inputs'!$C$4)^(AG$3906-$K$3906))*'General Inputs'!$C$6</f>
        <v>405819.66357866843</v>
      </c>
      <c r="AH4087" s="358">
        <f>IF(AH3843,0,$D4087*(1+'General Inputs'!$C$4)^(AH$3906-$K$3906))*'General Inputs'!$C$6</f>
        <v>413936.05685024173</v>
      </c>
      <c r="AI4087" s="358">
        <f>IF(AI3843,0,$D4087*(1+'General Inputs'!$C$4)^(AI$3906-$K$3906))*'General Inputs'!$C$6</f>
        <v>422214.77798724658</v>
      </c>
      <c r="AJ4087" s="358">
        <f>IF(AJ3843,0,$D4087*(1+'General Inputs'!$C$4)^(AJ$3906-$K$3906))*'General Inputs'!$C$6</f>
        <v>430659.07354699151</v>
      </c>
    </row>
    <row r="4088" spans="1:36" x14ac:dyDescent="0.25">
      <c r="A4088" s="353" t="s">
        <v>554</v>
      </c>
      <c r="B4088" s="353" t="s">
        <v>554</v>
      </c>
      <c r="C4088" s="441">
        <f t="shared" si="3477"/>
        <v>7500</v>
      </c>
      <c r="D4088" s="397">
        <v>8000000</v>
      </c>
      <c r="E4088" s="468">
        <f t="shared" ref="E4088:G4088" si="3532">E184</f>
        <v>0</v>
      </c>
      <c r="F4088" s="468">
        <f t="shared" si="3532"/>
        <v>0</v>
      </c>
      <c r="G4088" s="469">
        <f t="shared" si="3532"/>
        <v>0</v>
      </c>
      <c r="H4088" s="397"/>
      <c r="I4088" s="476">
        <f t="shared" si="3479"/>
        <v>22</v>
      </c>
      <c r="J4088" s="476">
        <f t="shared" si="3480"/>
        <v>1</v>
      </c>
      <c r="K4088" s="358">
        <v>0</v>
      </c>
      <c r="L4088" s="358">
        <v>0</v>
      </c>
      <c r="M4088" s="358">
        <v>0</v>
      </c>
      <c r="N4088" s="358">
        <v>0</v>
      </c>
      <c r="O4088" s="358">
        <f>IF(O3844,0,$D4088*(1+'General Inputs'!$C$4)^(O$3906-$K$3906))*'General Inputs'!$C$6</f>
        <v>1298918.5919999999</v>
      </c>
      <c r="P4088" s="358">
        <f>IF(P3844,0,$D4088*(1+'General Inputs'!$C$4)^(P$3906-$K$3906))*'General Inputs'!$C$6</f>
        <v>1324896.9638399999</v>
      </c>
      <c r="Q4088" s="358">
        <f>IF(Q3844,0,$D4088*(1+'General Inputs'!$C$4)^(Q$3906-$K$3906))*'General Inputs'!$C$6</f>
        <v>1351394.9031168001</v>
      </c>
      <c r="R4088" s="358">
        <f>IF(R3844,0,$D4088*(1+'General Inputs'!$C$4)^(R$3906-$K$3906))*'General Inputs'!$C$6</f>
        <v>1378422.8011791357</v>
      </c>
      <c r="S4088" s="358">
        <f>IF(S3844,0,$D4088*(1+'General Inputs'!$C$4)^(S$3906-$K$3906))*'General Inputs'!$C$6</f>
        <v>1405991.2572027186</v>
      </c>
      <c r="T4088" s="358">
        <f>IF(T3844,0,$D4088*(1+'General Inputs'!$C$4)^(T$3906-$K$3906))*'General Inputs'!$C$6</f>
        <v>1434111.082346773</v>
      </c>
      <c r="U4088" s="358">
        <f>IF(U3844,0,$D4088*(1+'General Inputs'!$C$4)^(U$3906-$K$3906))*'General Inputs'!$C$6</f>
        <v>1462793.3039937085</v>
      </c>
      <c r="V4088" s="358">
        <f>IF(V3844,0,$D4088*(1+'General Inputs'!$C$4)^(V$3906-$K$3906))*'General Inputs'!$C$6</f>
        <v>1492049.1700735826</v>
      </c>
      <c r="W4088" s="358">
        <f>IF(W3844,0,$D4088*(1+'General Inputs'!$C$4)^(W$3906-$K$3906))*'General Inputs'!$C$6</f>
        <v>1521890.1534750543</v>
      </c>
      <c r="X4088" s="358">
        <f>IF(X3844,0,$D4088*(1+'General Inputs'!$C$4)^(X$3906-$K$3906))*'General Inputs'!$C$6</f>
        <v>1552327.9565445553</v>
      </c>
      <c r="Y4088" s="358">
        <f>IF(Y3844,0,$D4088*(1+'General Inputs'!$C$4)^(Y$3906-$K$3906))*'General Inputs'!$C$6</f>
        <v>1583374.5156754467</v>
      </c>
      <c r="Z4088" s="358">
        <f>IF(Z3844,0,$D4088*(1+'General Inputs'!$C$4)^(Z$3906-$K$3906))*'General Inputs'!$C$6</f>
        <v>1615042.0059889548</v>
      </c>
      <c r="AA4088" s="358">
        <f>IF(AA3844,0,$D4088*(1+'General Inputs'!$C$4)^(AA$3906-$K$3906))*'General Inputs'!$C$6</f>
        <v>1647342.8461087344</v>
      </c>
      <c r="AB4088" s="358">
        <f>IF(AB3844,0,$D4088*(1+'General Inputs'!$C$4)^(AB$3906-$K$3906))*'General Inputs'!$C$6</f>
        <v>1680289.7030309094</v>
      </c>
      <c r="AC4088" s="358">
        <f>IF(AC3844,0,$D4088*(1+'General Inputs'!$C$4)^(AC$3906-$K$3906))*'General Inputs'!$C$6</f>
        <v>1713895.4970915273</v>
      </c>
      <c r="AD4088" s="358">
        <f>IF(AD3844,0,$D4088*(1+'General Inputs'!$C$4)^(AD$3906-$K$3906))*'General Inputs'!$C$6</f>
        <v>1748173.4070333578</v>
      </c>
      <c r="AE4088" s="358">
        <f>IF(AE3844,0,$D4088*(1+'General Inputs'!$C$4)^(AE$3906-$K$3906))*'General Inputs'!$C$6</f>
        <v>1783136.8751740248</v>
      </c>
      <c r="AF4088" s="358">
        <f>IF(AF3844,0,$D4088*(1+'General Inputs'!$C$4)^(AF$3906-$K$3906))*'General Inputs'!$C$6</f>
        <v>1818799.6126775055</v>
      </c>
      <c r="AG4088" s="358">
        <f>IF(AG3844,0,$D4088*(1+'General Inputs'!$C$4)^(AG$3906-$K$3906))*'General Inputs'!$C$6</f>
        <v>1855175.6049310556</v>
      </c>
      <c r="AH4088" s="358">
        <f>IF(AH3844,0,$D4088*(1+'General Inputs'!$C$4)^(AH$3906-$K$3906))*'General Inputs'!$C$6</f>
        <v>1892279.1170296762</v>
      </c>
      <c r="AI4088" s="358">
        <f>IF(AI3844,0,$D4088*(1+'General Inputs'!$C$4)^(AI$3906-$K$3906))*'General Inputs'!$C$6</f>
        <v>1930124.6993702701</v>
      </c>
      <c r="AJ4088" s="358">
        <f>IF(AJ3844,0,$D4088*(1+'General Inputs'!$C$4)^(AJ$3906-$K$3906))*'General Inputs'!$C$6</f>
        <v>1968727.1933576753</v>
      </c>
    </row>
    <row r="4089" spans="1:36" x14ac:dyDescent="0.25">
      <c r="A4089" s="353" t="s">
        <v>291</v>
      </c>
      <c r="B4089" s="353" t="s">
        <v>291</v>
      </c>
      <c r="C4089" s="441">
        <f t="shared" si="3477"/>
        <v>1000</v>
      </c>
      <c r="D4089" s="397">
        <v>500000</v>
      </c>
      <c r="E4089" s="468">
        <f t="shared" ref="E4089:G4089" si="3533">E185</f>
        <v>0</v>
      </c>
      <c r="F4089" s="468">
        <f t="shared" si="3533"/>
        <v>0</v>
      </c>
      <c r="G4089" s="469">
        <f t="shared" si="3533"/>
        <v>0</v>
      </c>
      <c r="H4089" s="397"/>
      <c r="I4089" s="476">
        <f t="shared" si="3479"/>
        <v>22</v>
      </c>
      <c r="J4089" s="476">
        <f t="shared" si="3480"/>
        <v>1</v>
      </c>
      <c r="K4089" s="358">
        <v>0</v>
      </c>
      <c r="L4089" s="358">
        <v>0</v>
      </c>
      <c r="M4089" s="358">
        <v>0</v>
      </c>
      <c r="N4089" s="358">
        <v>0</v>
      </c>
      <c r="O4089" s="358">
        <f>IF(O3845,0,$D4089*(1+'General Inputs'!$C$4)^(O$3906-$K$3906))*'General Inputs'!$C$6</f>
        <v>81182.411999999997</v>
      </c>
      <c r="P4089" s="358">
        <f>IF(P3845,0,$D4089*(1+'General Inputs'!$C$4)^(P$3906-$K$3906))*'General Inputs'!$C$6</f>
        <v>82806.060239999992</v>
      </c>
      <c r="Q4089" s="358">
        <f>IF(Q3845,0,$D4089*(1+'General Inputs'!$C$4)^(Q$3906-$K$3906))*'General Inputs'!$C$6</f>
        <v>84462.181444800008</v>
      </c>
      <c r="R4089" s="358">
        <f>IF(R3845,0,$D4089*(1+'General Inputs'!$C$4)^(R$3906-$K$3906))*'General Inputs'!$C$6</f>
        <v>86151.42507369598</v>
      </c>
      <c r="S4089" s="358">
        <f>IF(S3845,0,$D4089*(1+'General Inputs'!$C$4)^(S$3906-$K$3906))*'General Inputs'!$C$6</f>
        <v>87874.453575169915</v>
      </c>
      <c r="T4089" s="358">
        <f>IF(T3845,0,$D4089*(1+'General Inputs'!$C$4)^(T$3906-$K$3906))*'General Inputs'!$C$6</f>
        <v>89631.942646673313</v>
      </c>
      <c r="U4089" s="358">
        <f>IF(U3845,0,$D4089*(1+'General Inputs'!$C$4)^(U$3906-$K$3906))*'General Inputs'!$C$6</f>
        <v>91424.581499606778</v>
      </c>
      <c r="V4089" s="358">
        <f>IF(V3845,0,$D4089*(1+'General Inputs'!$C$4)^(V$3906-$K$3906))*'General Inputs'!$C$6</f>
        <v>93253.07312959891</v>
      </c>
      <c r="W4089" s="358">
        <f>IF(W3845,0,$D4089*(1+'General Inputs'!$C$4)^(W$3906-$K$3906))*'General Inputs'!$C$6</f>
        <v>95118.134592190894</v>
      </c>
      <c r="X4089" s="358">
        <f>IF(X3845,0,$D4089*(1+'General Inputs'!$C$4)^(X$3906-$K$3906))*'General Inputs'!$C$6</f>
        <v>97020.497284034704</v>
      </c>
      <c r="Y4089" s="358">
        <f>IF(Y3845,0,$D4089*(1+'General Inputs'!$C$4)^(Y$3906-$K$3906))*'General Inputs'!$C$6</f>
        <v>98960.90722971542</v>
      </c>
      <c r="Z4089" s="358">
        <f>IF(Z3845,0,$D4089*(1+'General Inputs'!$C$4)^(Z$3906-$K$3906))*'General Inputs'!$C$6</f>
        <v>100940.12537430967</v>
      </c>
      <c r="AA4089" s="358">
        <f>IF(AA3845,0,$D4089*(1+'General Inputs'!$C$4)^(AA$3906-$K$3906))*'General Inputs'!$C$6</f>
        <v>102958.9278817959</v>
      </c>
      <c r="AB4089" s="358">
        <f>IF(AB3845,0,$D4089*(1+'General Inputs'!$C$4)^(AB$3906-$K$3906))*'General Inputs'!$C$6</f>
        <v>105018.10643943184</v>
      </c>
      <c r="AC4089" s="358">
        <f>IF(AC3845,0,$D4089*(1+'General Inputs'!$C$4)^(AC$3906-$K$3906))*'General Inputs'!$C$6</f>
        <v>107118.46856822046</v>
      </c>
      <c r="AD4089" s="358">
        <f>IF(AD3845,0,$D4089*(1+'General Inputs'!$C$4)^(AD$3906-$K$3906))*'General Inputs'!$C$6</f>
        <v>109260.83793958486</v>
      </c>
      <c r="AE4089" s="358">
        <f>IF(AE3845,0,$D4089*(1+'General Inputs'!$C$4)^(AE$3906-$K$3906))*'General Inputs'!$C$6</f>
        <v>111446.05469837655</v>
      </c>
      <c r="AF4089" s="358">
        <f>IF(AF3845,0,$D4089*(1+'General Inputs'!$C$4)^(AF$3906-$K$3906))*'General Inputs'!$C$6</f>
        <v>113674.97579234409</v>
      </c>
      <c r="AG4089" s="358">
        <f>IF(AG3845,0,$D4089*(1+'General Inputs'!$C$4)^(AG$3906-$K$3906))*'General Inputs'!$C$6</f>
        <v>115948.47530819097</v>
      </c>
      <c r="AH4089" s="358">
        <f>IF(AH3845,0,$D4089*(1+'General Inputs'!$C$4)^(AH$3906-$K$3906))*'General Inputs'!$C$6</f>
        <v>118267.44481435476</v>
      </c>
      <c r="AI4089" s="358">
        <f>IF(AI3845,0,$D4089*(1+'General Inputs'!$C$4)^(AI$3906-$K$3906))*'General Inputs'!$C$6</f>
        <v>120632.79371064188</v>
      </c>
      <c r="AJ4089" s="358">
        <f>IF(AJ3845,0,$D4089*(1+'General Inputs'!$C$4)^(AJ$3906-$K$3906))*'General Inputs'!$C$6</f>
        <v>123045.44958485471</v>
      </c>
    </row>
    <row r="4090" spans="1:36" x14ac:dyDescent="0.25">
      <c r="A4090" s="353" t="s">
        <v>539</v>
      </c>
      <c r="B4090" s="353" t="s">
        <v>539</v>
      </c>
      <c r="C4090" s="441">
        <f t="shared" si="3477"/>
        <v>3000</v>
      </c>
      <c r="D4090" s="397">
        <v>1750000</v>
      </c>
      <c r="E4090" s="468">
        <f t="shared" ref="E4090:G4090" si="3534">E186</f>
        <v>0</v>
      </c>
      <c r="F4090" s="468">
        <f t="shared" si="3534"/>
        <v>0</v>
      </c>
      <c r="G4090" s="469">
        <f t="shared" si="3534"/>
        <v>0</v>
      </c>
      <c r="H4090" s="397"/>
      <c r="I4090" s="476">
        <f t="shared" si="3479"/>
        <v>22</v>
      </c>
      <c r="J4090" s="476">
        <f t="shared" si="3480"/>
        <v>1</v>
      </c>
      <c r="K4090" s="358">
        <v>0</v>
      </c>
      <c r="L4090" s="358">
        <v>0</v>
      </c>
      <c r="M4090" s="358">
        <v>0</v>
      </c>
      <c r="N4090" s="358">
        <v>0</v>
      </c>
      <c r="O4090" s="358">
        <f>IF(O3846,0,$D4090*(1+'General Inputs'!$C$4)^(O$3906-$K$3906))*'General Inputs'!$C$6</f>
        <v>284138.44199999998</v>
      </c>
      <c r="P4090" s="358">
        <f>IF(P3846,0,$D4090*(1+'General Inputs'!$C$4)^(P$3906-$K$3906))*'General Inputs'!$C$6</f>
        <v>289821.21083999996</v>
      </c>
      <c r="Q4090" s="358">
        <f>IF(Q3846,0,$D4090*(1+'General Inputs'!$C$4)^(Q$3906-$K$3906))*'General Inputs'!$C$6</f>
        <v>295617.63505679998</v>
      </c>
      <c r="R4090" s="358">
        <f>IF(R3846,0,$D4090*(1+'General Inputs'!$C$4)^(R$3906-$K$3906))*'General Inputs'!$C$6</f>
        <v>301529.98775793595</v>
      </c>
      <c r="S4090" s="358">
        <f>IF(S3846,0,$D4090*(1+'General Inputs'!$C$4)^(S$3906-$K$3906))*'General Inputs'!$C$6</f>
        <v>307560.58751309471</v>
      </c>
      <c r="T4090" s="358">
        <f>IF(T3846,0,$D4090*(1+'General Inputs'!$C$4)^(T$3906-$K$3906))*'General Inputs'!$C$6</f>
        <v>313711.79926335654</v>
      </c>
      <c r="U4090" s="358">
        <f>IF(U3846,0,$D4090*(1+'General Inputs'!$C$4)^(U$3906-$K$3906))*'General Inputs'!$C$6</f>
        <v>319986.03524862375</v>
      </c>
      <c r="V4090" s="358">
        <f>IF(V3846,0,$D4090*(1+'General Inputs'!$C$4)^(V$3906-$K$3906))*'General Inputs'!$C$6</f>
        <v>326385.75595359615</v>
      </c>
      <c r="W4090" s="358">
        <f>IF(W3846,0,$D4090*(1+'General Inputs'!$C$4)^(W$3906-$K$3906))*'General Inputs'!$C$6</f>
        <v>332913.47107266809</v>
      </c>
      <c r="X4090" s="358">
        <f>IF(X3846,0,$D4090*(1+'General Inputs'!$C$4)^(X$3906-$K$3906))*'General Inputs'!$C$6</f>
        <v>339571.74049412145</v>
      </c>
      <c r="Y4090" s="358">
        <f>IF(Y3846,0,$D4090*(1+'General Inputs'!$C$4)^(Y$3906-$K$3906))*'General Inputs'!$C$6</f>
        <v>346363.17530400393</v>
      </c>
      <c r="Z4090" s="358">
        <f>IF(Z3846,0,$D4090*(1+'General Inputs'!$C$4)^(Z$3906-$K$3906))*'General Inputs'!$C$6</f>
        <v>353290.43881008396</v>
      </c>
      <c r="AA4090" s="358">
        <f>IF(AA3846,0,$D4090*(1+'General Inputs'!$C$4)^(AA$3906-$K$3906))*'General Inputs'!$C$6</f>
        <v>360356.2475862857</v>
      </c>
      <c r="AB4090" s="358">
        <f>IF(AB3846,0,$D4090*(1+'General Inputs'!$C$4)^(AB$3906-$K$3906))*'General Inputs'!$C$6</f>
        <v>367563.37253801135</v>
      </c>
      <c r="AC4090" s="358">
        <f>IF(AC3846,0,$D4090*(1+'General Inputs'!$C$4)^(AC$3906-$K$3906))*'General Inputs'!$C$6</f>
        <v>374914.63998877158</v>
      </c>
      <c r="AD4090" s="358">
        <f>IF(AD3846,0,$D4090*(1+'General Inputs'!$C$4)^(AD$3906-$K$3906))*'General Inputs'!$C$6</f>
        <v>382412.93278854695</v>
      </c>
      <c r="AE4090" s="358">
        <f>IF(AE3846,0,$D4090*(1+'General Inputs'!$C$4)^(AE$3906-$K$3906))*'General Inputs'!$C$6</f>
        <v>390061.19144431798</v>
      </c>
      <c r="AF4090" s="358">
        <f>IF(AF3846,0,$D4090*(1+'General Inputs'!$C$4)^(AF$3906-$K$3906))*'General Inputs'!$C$6</f>
        <v>397862.41527320427</v>
      </c>
      <c r="AG4090" s="358">
        <f>IF(AG3846,0,$D4090*(1+'General Inputs'!$C$4)^(AG$3906-$K$3906))*'General Inputs'!$C$6</f>
        <v>405819.66357866843</v>
      </c>
      <c r="AH4090" s="358">
        <f>IF(AH3846,0,$D4090*(1+'General Inputs'!$C$4)^(AH$3906-$K$3906))*'General Inputs'!$C$6</f>
        <v>413936.05685024173</v>
      </c>
      <c r="AI4090" s="358">
        <f>IF(AI3846,0,$D4090*(1+'General Inputs'!$C$4)^(AI$3906-$K$3906))*'General Inputs'!$C$6</f>
        <v>422214.77798724658</v>
      </c>
      <c r="AJ4090" s="358">
        <f>IF(AJ3846,0,$D4090*(1+'General Inputs'!$C$4)^(AJ$3906-$K$3906))*'General Inputs'!$C$6</f>
        <v>430659.07354699151</v>
      </c>
    </row>
    <row r="4091" spans="1:36" x14ac:dyDescent="0.25">
      <c r="A4091" s="353" t="s">
        <v>283</v>
      </c>
      <c r="B4091" s="353" t="s">
        <v>283</v>
      </c>
      <c r="C4091" s="441">
        <f t="shared" si="3477"/>
        <v>1000</v>
      </c>
      <c r="D4091" s="397">
        <v>500000</v>
      </c>
      <c r="E4091" s="468">
        <f t="shared" ref="E4091:G4091" si="3535">E187</f>
        <v>0</v>
      </c>
      <c r="F4091" s="468">
        <f t="shared" si="3535"/>
        <v>0</v>
      </c>
      <c r="G4091" s="469">
        <f t="shared" si="3535"/>
        <v>0</v>
      </c>
      <c r="H4091" s="397"/>
      <c r="I4091" s="476">
        <f t="shared" si="3479"/>
        <v>22</v>
      </c>
      <c r="J4091" s="476">
        <f t="shared" si="3480"/>
        <v>1</v>
      </c>
      <c r="K4091" s="358">
        <v>0</v>
      </c>
      <c r="L4091" s="358">
        <v>0</v>
      </c>
      <c r="M4091" s="358">
        <v>0</v>
      </c>
      <c r="N4091" s="358">
        <v>0</v>
      </c>
      <c r="O4091" s="358">
        <f>IF(O3847,0,$D4091*(1+'General Inputs'!$C$4)^(O$3906-$K$3906))*'General Inputs'!$C$6</f>
        <v>81182.411999999997</v>
      </c>
      <c r="P4091" s="358">
        <f>IF(P3847,0,$D4091*(1+'General Inputs'!$C$4)^(P$3906-$K$3906))*'General Inputs'!$C$6</f>
        <v>82806.060239999992</v>
      </c>
      <c r="Q4091" s="358">
        <f>IF(Q3847,0,$D4091*(1+'General Inputs'!$C$4)^(Q$3906-$K$3906))*'General Inputs'!$C$6</f>
        <v>84462.181444800008</v>
      </c>
      <c r="R4091" s="358">
        <f>IF(R3847,0,$D4091*(1+'General Inputs'!$C$4)^(R$3906-$K$3906))*'General Inputs'!$C$6</f>
        <v>86151.42507369598</v>
      </c>
      <c r="S4091" s="358">
        <f>IF(S3847,0,$D4091*(1+'General Inputs'!$C$4)^(S$3906-$K$3906))*'General Inputs'!$C$6</f>
        <v>87874.453575169915</v>
      </c>
      <c r="T4091" s="358">
        <f>IF(T3847,0,$D4091*(1+'General Inputs'!$C$4)^(T$3906-$K$3906))*'General Inputs'!$C$6</f>
        <v>89631.942646673313</v>
      </c>
      <c r="U4091" s="358">
        <f>IF(U3847,0,$D4091*(1+'General Inputs'!$C$4)^(U$3906-$K$3906))*'General Inputs'!$C$6</f>
        <v>91424.581499606778</v>
      </c>
      <c r="V4091" s="358">
        <f>IF(V3847,0,$D4091*(1+'General Inputs'!$C$4)^(V$3906-$K$3906))*'General Inputs'!$C$6</f>
        <v>93253.07312959891</v>
      </c>
      <c r="W4091" s="358">
        <f>IF(W3847,0,$D4091*(1+'General Inputs'!$C$4)^(W$3906-$K$3906))*'General Inputs'!$C$6</f>
        <v>95118.134592190894</v>
      </c>
      <c r="X4091" s="358">
        <f>IF(X3847,0,$D4091*(1+'General Inputs'!$C$4)^(X$3906-$K$3906))*'General Inputs'!$C$6</f>
        <v>97020.497284034704</v>
      </c>
      <c r="Y4091" s="358">
        <f>IF(Y3847,0,$D4091*(1+'General Inputs'!$C$4)^(Y$3906-$K$3906))*'General Inputs'!$C$6</f>
        <v>98960.90722971542</v>
      </c>
      <c r="Z4091" s="358">
        <f>IF(Z3847,0,$D4091*(1+'General Inputs'!$C$4)^(Z$3906-$K$3906))*'General Inputs'!$C$6</f>
        <v>100940.12537430967</v>
      </c>
      <c r="AA4091" s="358">
        <f>IF(AA3847,0,$D4091*(1+'General Inputs'!$C$4)^(AA$3906-$K$3906))*'General Inputs'!$C$6</f>
        <v>102958.9278817959</v>
      </c>
      <c r="AB4091" s="358">
        <f>IF(AB3847,0,$D4091*(1+'General Inputs'!$C$4)^(AB$3906-$K$3906))*'General Inputs'!$C$6</f>
        <v>105018.10643943184</v>
      </c>
      <c r="AC4091" s="358">
        <f>IF(AC3847,0,$D4091*(1+'General Inputs'!$C$4)^(AC$3906-$K$3906))*'General Inputs'!$C$6</f>
        <v>107118.46856822046</v>
      </c>
      <c r="AD4091" s="358">
        <f>IF(AD3847,0,$D4091*(1+'General Inputs'!$C$4)^(AD$3906-$K$3906))*'General Inputs'!$C$6</f>
        <v>109260.83793958486</v>
      </c>
      <c r="AE4091" s="358">
        <f>IF(AE3847,0,$D4091*(1+'General Inputs'!$C$4)^(AE$3906-$K$3906))*'General Inputs'!$C$6</f>
        <v>111446.05469837655</v>
      </c>
      <c r="AF4091" s="358">
        <f>IF(AF3847,0,$D4091*(1+'General Inputs'!$C$4)^(AF$3906-$K$3906))*'General Inputs'!$C$6</f>
        <v>113674.97579234409</v>
      </c>
      <c r="AG4091" s="358">
        <f>IF(AG3847,0,$D4091*(1+'General Inputs'!$C$4)^(AG$3906-$K$3906))*'General Inputs'!$C$6</f>
        <v>115948.47530819097</v>
      </c>
      <c r="AH4091" s="358">
        <f>IF(AH3847,0,$D4091*(1+'General Inputs'!$C$4)^(AH$3906-$K$3906))*'General Inputs'!$C$6</f>
        <v>118267.44481435476</v>
      </c>
      <c r="AI4091" s="358">
        <f>IF(AI3847,0,$D4091*(1+'General Inputs'!$C$4)^(AI$3906-$K$3906))*'General Inputs'!$C$6</f>
        <v>120632.79371064188</v>
      </c>
      <c r="AJ4091" s="358">
        <f>IF(AJ3847,0,$D4091*(1+'General Inputs'!$C$4)^(AJ$3906-$K$3906))*'General Inputs'!$C$6</f>
        <v>123045.44958485471</v>
      </c>
    </row>
    <row r="4092" spans="1:36" x14ac:dyDescent="0.25">
      <c r="A4092" s="353" t="s">
        <v>310</v>
      </c>
      <c r="B4092" s="353" t="s">
        <v>310</v>
      </c>
      <c r="C4092" s="441">
        <f t="shared" si="3477"/>
        <v>2000</v>
      </c>
      <c r="D4092" s="397">
        <v>1750000</v>
      </c>
      <c r="E4092" s="468">
        <f t="shared" ref="E4092:G4092" si="3536">E188</f>
        <v>0</v>
      </c>
      <c r="F4092" s="468">
        <f t="shared" si="3536"/>
        <v>0</v>
      </c>
      <c r="G4092" s="469">
        <f t="shared" si="3536"/>
        <v>0</v>
      </c>
      <c r="H4092" s="397"/>
      <c r="I4092" s="476">
        <f t="shared" si="3479"/>
        <v>22</v>
      </c>
      <c r="J4092" s="476">
        <f t="shared" si="3480"/>
        <v>1</v>
      </c>
      <c r="K4092" s="358">
        <v>0</v>
      </c>
      <c r="L4092" s="358">
        <v>0</v>
      </c>
      <c r="M4092" s="358">
        <v>0</v>
      </c>
      <c r="N4092" s="358">
        <v>0</v>
      </c>
      <c r="O4092" s="358">
        <f>IF(O3848,0,$D4092*(1+'General Inputs'!$C$4)^(O$3906-$K$3906))*'General Inputs'!$C$6</f>
        <v>284138.44199999998</v>
      </c>
      <c r="P4092" s="358">
        <f>IF(P3848,0,$D4092*(1+'General Inputs'!$C$4)^(P$3906-$K$3906))*'General Inputs'!$C$6</f>
        <v>289821.21083999996</v>
      </c>
      <c r="Q4092" s="358">
        <f>IF(Q3848,0,$D4092*(1+'General Inputs'!$C$4)^(Q$3906-$K$3906))*'General Inputs'!$C$6</f>
        <v>295617.63505679998</v>
      </c>
      <c r="R4092" s="358">
        <f>IF(R3848,0,$D4092*(1+'General Inputs'!$C$4)^(R$3906-$K$3906))*'General Inputs'!$C$6</f>
        <v>301529.98775793595</v>
      </c>
      <c r="S4092" s="358">
        <f>IF(S3848,0,$D4092*(1+'General Inputs'!$C$4)^(S$3906-$K$3906))*'General Inputs'!$C$6</f>
        <v>307560.58751309471</v>
      </c>
      <c r="T4092" s="358">
        <f>IF(T3848,0,$D4092*(1+'General Inputs'!$C$4)^(T$3906-$K$3906))*'General Inputs'!$C$6</f>
        <v>313711.79926335654</v>
      </c>
      <c r="U4092" s="358">
        <f>IF(U3848,0,$D4092*(1+'General Inputs'!$C$4)^(U$3906-$K$3906))*'General Inputs'!$C$6</f>
        <v>319986.03524862375</v>
      </c>
      <c r="V4092" s="358">
        <f>IF(V3848,0,$D4092*(1+'General Inputs'!$C$4)^(V$3906-$K$3906))*'General Inputs'!$C$6</f>
        <v>326385.75595359615</v>
      </c>
      <c r="W4092" s="358">
        <f>IF(W3848,0,$D4092*(1+'General Inputs'!$C$4)^(W$3906-$K$3906))*'General Inputs'!$C$6</f>
        <v>332913.47107266809</v>
      </c>
      <c r="X4092" s="358">
        <f>IF(X3848,0,$D4092*(1+'General Inputs'!$C$4)^(X$3906-$K$3906))*'General Inputs'!$C$6</f>
        <v>339571.74049412145</v>
      </c>
      <c r="Y4092" s="358">
        <f>IF(Y3848,0,$D4092*(1+'General Inputs'!$C$4)^(Y$3906-$K$3906))*'General Inputs'!$C$6</f>
        <v>346363.17530400393</v>
      </c>
      <c r="Z4092" s="358">
        <f>IF(Z3848,0,$D4092*(1+'General Inputs'!$C$4)^(Z$3906-$K$3906))*'General Inputs'!$C$6</f>
        <v>353290.43881008396</v>
      </c>
      <c r="AA4092" s="358">
        <f>IF(AA3848,0,$D4092*(1+'General Inputs'!$C$4)^(AA$3906-$K$3906))*'General Inputs'!$C$6</f>
        <v>360356.2475862857</v>
      </c>
      <c r="AB4092" s="358">
        <f>IF(AB3848,0,$D4092*(1+'General Inputs'!$C$4)^(AB$3906-$K$3906))*'General Inputs'!$C$6</f>
        <v>367563.37253801135</v>
      </c>
      <c r="AC4092" s="358">
        <f>IF(AC3848,0,$D4092*(1+'General Inputs'!$C$4)^(AC$3906-$K$3906))*'General Inputs'!$C$6</f>
        <v>374914.63998877158</v>
      </c>
      <c r="AD4092" s="358">
        <f>IF(AD3848,0,$D4092*(1+'General Inputs'!$C$4)^(AD$3906-$K$3906))*'General Inputs'!$C$6</f>
        <v>382412.93278854695</v>
      </c>
      <c r="AE4092" s="358">
        <f>IF(AE3848,0,$D4092*(1+'General Inputs'!$C$4)^(AE$3906-$K$3906))*'General Inputs'!$C$6</f>
        <v>390061.19144431798</v>
      </c>
      <c r="AF4092" s="358">
        <f>IF(AF3848,0,$D4092*(1+'General Inputs'!$C$4)^(AF$3906-$K$3906))*'General Inputs'!$C$6</f>
        <v>397862.41527320427</v>
      </c>
      <c r="AG4092" s="358">
        <f>IF(AG3848,0,$D4092*(1+'General Inputs'!$C$4)^(AG$3906-$K$3906))*'General Inputs'!$C$6</f>
        <v>405819.66357866843</v>
      </c>
      <c r="AH4092" s="358">
        <f>IF(AH3848,0,$D4092*(1+'General Inputs'!$C$4)^(AH$3906-$K$3906))*'General Inputs'!$C$6</f>
        <v>413936.05685024173</v>
      </c>
      <c r="AI4092" s="358">
        <f>IF(AI3848,0,$D4092*(1+'General Inputs'!$C$4)^(AI$3906-$K$3906))*'General Inputs'!$C$6</f>
        <v>422214.77798724658</v>
      </c>
      <c r="AJ4092" s="358">
        <f>IF(AJ3848,0,$D4092*(1+'General Inputs'!$C$4)^(AJ$3906-$K$3906))*'General Inputs'!$C$6</f>
        <v>430659.07354699151</v>
      </c>
    </row>
    <row r="4093" spans="1:36" x14ac:dyDescent="0.25">
      <c r="A4093" s="353" t="s">
        <v>444</v>
      </c>
      <c r="B4093" s="353" t="s">
        <v>444</v>
      </c>
      <c r="C4093" s="441">
        <f t="shared" si="3477"/>
        <v>12500</v>
      </c>
      <c r="D4093" s="397">
        <v>8000000</v>
      </c>
      <c r="E4093" s="468">
        <f t="shared" ref="E4093:G4093" si="3537">E189</f>
        <v>0</v>
      </c>
      <c r="F4093" s="468">
        <f t="shared" si="3537"/>
        <v>0</v>
      </c>
      <c r="G4093" s="469">
        <f t="shared" si="3537"/>
        <v>0</v>
      </c>
      <c r="H4093" s="397"/>
      <c r="I4093" s="476">
        <f t="shared" si="3479"/>
        <v>22</v>
      </c>
      <c r="J4093" s="476">
        <f t="shared" si="3480"/>
        <v>1</v>
      </c>
      <c r="K4093" s="358">
        <v>0</v>
      </c>
      <c r="L4093" s="358">
        <v>0</v>
      </c>
      <c r="M4093" s="358">
        <v>0</v>
      </c>
      <c r="N4093" s="358">
        <v>0</v>
      </c>
      <c r="O4093" s="358">
        <f>IF(O3849,0,$D4093*(1+'General Inputs'!$C$4)^(O$3906-$K$3906))*'General Inputs'!$C$6</f>
        <v>1298918.5919999999</v>
      </c>
      <c r="P4093" s="358">
        <f>IF(P3849,0,$D4093*(1+'General Inputs'!$C$4)^(P$3906-$K$3906))*'General Inputs'!$C$6</f>
        <v>1324896.9638399999</v>
      </c>
      <c r="Q4093" s="358">
        <f>IF(Q3849,0,$D4093*(1+'General Inputs'!$C$4)^(Q$3906-$K$3906))*'General Inputs'!$C$6</f>
        <v>1351394.9031168001</v>
      </c>
      <c r="R4093" s="358">
        <f>IF(R3849,0,$D4093*(1+'General Inputs'!$C$4)^(R$3906-$K$3906))*'General Inputs'!$C$6</f>
        <v>1378422.8011791357</v>
      </c>
      <c r="S4093" s="358">
        <f>IF(S3849,0,$D4093*(1+'General Inputs'!$C$4)^(S$3906-$K$3906))*'General Inputs'!$C$6</f>
        <v>1405991.2572027186</v>
      </c>
      <c r="T4093" s="358">
        <f>IF(T3849,0,$D4093*(1+'General Inputs'!$C$4)^(T$3906-$K$3906))*'General Inputs'!$C$6</f>
        <v>1434111.082346773</v>
      </c>
      <c r="U4093" s="358">
        <f>IF(U3849,0,$D4093*(1+'General Inputs'!$C$4)^(U$3906-$K$3906))*'General Inputs'!$C$6</f>
        <v>1462793.3039937085</v>
      </c>
      <c r="V4093" s="358">
        <f>IF(V3849,0,$D4093*(1+'General Inputs'!$C$4)^(V$3906-$K$3906))*'General Inputs'!$C$6</f>
        <v>1492049.1700735826</v>
      </c>
      <c r="W4093" s="358">
        <f>IF(W3849,0,$D4093*(1+'General Inputs'!$C$4)^(W$3906-$K$3906))*'General Inputs'!$C$6</f>
        <v>1521890.1534750543</v>
      </c>
      <c r="X4093" s="358">
        <f>IF(X3849,0,$D4093*(1+'General Inputs'!$C$4)^(X$3906-$K$3906))*'General Inputs'!$C$6</f>
        <v>1552327.9565445553</v>
      </c>
      <c r="Y4093" s="358">
        <f>IF(Y3849,0,$D4093*(1+'General Inputs'!$C$4)^(Y$3906-$K$3906))*'General Inputs'!$C$6</f>
        <v>1583374.5156754467</v>
      </c>
      <c r="Z4093" s="358">
        <f>IF(Z3849,0,$D4093*(1+'General Inputs'!$C$4)^(Z$3906-$K$3906))*'General Inputs'!$C$6</f>
        <v>1615042.0059889548</v>
      </c>
      <c r="AA4093" s="358">
        <f>IF(AA3849,0,$D4093*(1+'General Inputs'!$C$4)^(AA$3906-$K$3906))*'General Inputs'!$C$6</f>
        <v>1647342.8461087344</v>
      </c>
      <c r="AB4093" s="358">
        <f>IF(AB3849,0,$D4093*(1+'General Inputs'!$C$4)^(AB$3906-$K$3906))*'General Inputs'!$C$6</f>
        <v>1680289.7030309094</v>
      </c>
      <c r="AC4093" s="358">
        <f>IF(AC3849,0,$D4093*(1+'General Inputs'!$C$4)^(AC$3906-$K$3906))*'General Inputs'!$C$6</f>
        <v>1713895.4970915273</v>
      </c>
      <c r="AD4093" s="358">
        <f>IF(AD3849,0,$D4093*(1+'General Inputs'!$C$4)^(AD$3906-$K$3906))*'General Inputs'!$C$6</f>
        <v>1748173.4070333578</v>
      </c>
      <c r="AE4093" s="358">
        <f>IF(AE3849,0,$D4093*(1+'General Inputs'!$C$4)^(AE$3906-$K$3906))*'General Inputs'!$C$6</f>
        <v>1783136.8751740248</v>
      </c>
      <c r="AF4093" s="358">
        <f>IF(AF3849,0,$D4093*(1+'General Inputs'!$C$4)^(AF$3906-$K$3906))*'General Inputs'!$C$6</f>
        <v>1818799.6126775055</v>
      </c>
      <c r="AG4093" s="358">
        <f>IF(AG3849,0,$D4093*(1+'General Inputs'!$C$4)^(AG$3906-$K$3906))*'General Inputs'!$C$6</f>
        <v>1855175.6049310556</v>
      </c>
      <c r="AH4093" s="358">
        <f>IF(AH3849,0,$D4093*(1+'General Inputs'!$C$4)^(AH$3906-$K$3906))*'General Inputs'!$C$6</f>
        <v>1892279.1170296762</v>
      </c>
      <c r="AI4093" s="358">
        <f>IF(AI3849,0,$D4093*(1+'General Inputs'!$C$4)^(AI$3906-$K$3906))*'General Inputs'!$C$6</f>
        <v>1930124.6993702701</v>
      </c>
      <c r="AJ4093" s="358">
        <f>IF(AJ3849,0,$D4093*(1+'General Inputs'!$C$4)^(AJ$3906-$K$3906))*'General Inputs'!$C$6</f>
        <v>1968727.1933576753</v>
      </c>
    </row>
    <row r="4094" spans="1:36" x14ac:dyDescent="0.25">
      <c r="A4094" s="353" t="s">
        <v>532</v>
      </c>
      <c r="B4094" s="353" t="s">
        <v>532</v>
      </c>
      <c r="C4094" s="441">
        <f t="shared" si="3477"/>
        <v>14000</v>
      </c>
      <c r="D4094" s="397">
        <v>8000000</v>
      </c>
      <c r="E4094" s="468">
        <f t="shared" ref="E4094:G4094" si="3538">E190</f>
        <v>0</v>
      </c>
      <c r="F4094" s="468">
        <f t="shared" si="3538"/>
        <v>0</v>
      </c>
      <c r="G4094" s="469">
        <f t="shared" si="3538"/>
        <v>0</v>
      </c>
      <c r="H4094" s="397"/>
      <c r="I4094" s="476">
        <f t="shared" si="3479"/>
        <v>22</v>
      </c>
      <c r="J4094" s="476">
        <f t="shared" si="3480"/>
        <v>1</v>
      </c>
      <c r="K4094" s="358">
        <v>0</v>
      </c>
      <c r="L4094" s="358">
        <v>0</v>
      </c>
      <c r="M4094" s="358">
        <v>0</v>
      </c>
      <c r="N4094" s="358">
        <v>0</v>
      </c>
      <c r="O4094" s="358">
        <f>IF(O3850,0,$D4094*(1+'General Inputs'!$C$4)^(O$3906-$K$3906))*'General Inputs'!$C$6</f>
        <v>1298918.5919999999</v>
      </c>
      <c r="P4094" s="358">
        <f>IF(P3850,0,$D4094*(1+'General Inputs'!$C$4)^(P$3906-$K$3906))*'General Inputs'!$C$6</f>
        <v>1324896.9638399999</v>
      </c>
      <c r="Q4094" s="358">
        <f>IF(Q3850,0,$D4094*(1+'General Inputs'!$C$4)^(Q$3906-$K$3906))*'General Inputs'!$C$6</f>
        <v>1351394.9031168001</v>
      </c>
      <c r="R4094" s="358">
        <f>IF(R3850,0,$D4094*(1+'General Inputs'!$C$4)^(R$3906-$K$3906))*'General Inputs'!$C$6</f>
        <v>1378422.8011791357</v>
      </c>
      <c r="S4094" s="358">
        <f>IF(S3850,0,$D4094*(1+'General Inputs'!$C$4)^(S$3906-$K$3906))*'General Inputs'!$C$6</f>
        <v>1405991.2572027186</v>
      </c>
      <c r="T4094" s="358">
        <f>IF(T3850,0,$D4094*(1+'General Inputs'!$C$4)^(T$3906-$K$3906))*'General Inputs'!$C$6</f>
        <v>1434111.082346773</v>
      </c>
      <c r="U4094" s="358">
        <f>IF(U3850,0,$D4094*(1+'General Inputs'!$C$4)^(U$3906-$K$3906))*'General Inputs'!$C$6</f>
        <v>1462793.3039937085</v>
      </c>
      <c r="V4094" s="358">
        <f>IF(V3850,0,$D4094*(1+'General Inputs'!$C$4)^(V$3906-$K$3906))*'General Inputs'!$C$6</f>
        <v>1492049.1700735826</v>
      </c>
      <c r="W4094" s="358">
        <f>IF(W3850,0,$D4094*(1+'General Inputs'!$C$4)^(W$3906-$K$3906))*'General Inputs'!$C$6</f>
        <v>1521890.1534750543</v>
      </c>
      <c r="X4094" s="358">
        <f>IF(X3850,0,$D4094*(1+'General Inputs'!$C$4)^(X$3906-$K$3906))*'General Inputs'!$C$6</f>
        <v>1552327.9565445553</v>
      </c>
      <c r="Y4094" s="358">
        <f>IF(Y3850,0,$D4094*(1+'General Inputs'!$C$4)^(Y$3906-$K$3906))*'General Inputs'!$C$6</f>
        <v>1583374.5156754467</v>
      </c>
      <c r="Z4094" s="358">
        <f>IF(Z3850,0,$D4094*(1+'General Inputs'!$C$4)^(Z$3906-$K$3906))*'General Inputs'!$C$6</f>
        <v>1615042.0059889548</v>
      </c>
      <c r="AA4094" s="358">
        <f>IF(AA3850,0,$D4094*(1+'General Inputs'!$C$4)^(AA$3906-$K$3906))*'General Inputs'!$C$6</f>
        <v>1647342.8461087344</v>
      </c>
      <c r="AB4094" s="358">
        <f>IF(AB3850,0,$D4094*(1+'General Inputs'!$C$4)^(AB$3906-$K$3906))*'General Inputs'!$C$6</f>
        <v>1680289.7030309094</v>
      </c>
      <c r="AC4094" s="358">
        <f>IF(AC3850,0,$D4094*(1+'General Inputs'!$C$4)^(AC$3906-$K$3906))*'General Inputs'!$C$6</f>
        <v>1713895.4970915273</v>
      </c>
      <c r="AD4094" s="358">
        <f>IF(AD3850,0,$D4094*(1+'General Inputs'!$C$4)^(AD$3906-$K$3906))*'General Inputs'!$C$6</f>
        <v>1748173.4070333578</v>
      </c>
      <c r="AE4094" s="358">
        <f>IF(AE3850,0,$D4094*(1+'General Inputs'!$C$4)^(AE$3906-$K$3906))*'General Inputs'!$C$6</f>
        <v>1783136.8751740248</v>
      </c>
      <c r="AF4094" s="358">
        <f>IF(AF3850,0,$D4094*(1+'General Inputs'!$C$4)^(AF$3906-$K$3906))*'General Inputs'!$C$6</f>
        <v>1818799.6126775055</v>
      </c>
      <c r="AG4094" s="358">
        <f>IF(AG3850,0,$D4094*(1+'General Inputs'!$C$4)^(AG$3906-$K$3906))*'General Inputs'!$C$6</f>
        <v>1855175.6049310556</v>
      </c>
      <c r="AH4094" s="358">
        <f>IF(AH3850,0,$D4094*(1+'General Inputs'!$C$4)^(AH$3906-$K$3906))*'General Inputs'!$C$6</f>
        <v>1892279.1170296762</v>
      </c>
      <c r="AI4094" s="358">
        <f>IF(AI3850,0,$D4094*(1+'General Inputs'!$C$4)^(AI$3906-$K$3906))*'General Inputs'!$C$6</f>
        <v>1930124.6993702701</v>
      </c>
      <c r="AJ4094" s="358">
        <f>IF(AJ3850,0,$D4094*(1+'General Inputs'!$C$4)^(AJ$3906-$K$3906))*'General Inputs'!$C$6</f>
        <v>1968727.1933576753</v>
      </c>
    </row>
    <row r="4095" spans="1:36" x14ac:dyDescent="0.25">
      <c r="A4095" s="353" t="s">
        <v>502</v>
      </c>
      <c r="B4095" s="353" t="s">
        <v>502</v>
      </c>
      <c r="C4095" s="441">
        <f t="shared" si="3477"/>
        <v>28000</v>
      </c>
      <c r="D4095" s="397">
        <v>20000000</v>
      </c>
      <c r="E4095" s="468">
        <f t="shared" ref="E4095:G4095" si="3539">E191</f>
        <v>0</v>
      </c>
      <c r="F4095" s="468">
        <f t="shared" si="3539"/>
        <v>0</v>
      </c>
      <c r="G4095" s="469">
        <f t="shared" si="3539"/>
        <v>0</v>
      </c>
      <c r="H4095" s="397"/>
      <c r="I4095" s="476">
        <f t="shared" si="3479"/>
        <v>22</v>
      </c>
      <c r="J4095" s="476">
        <f t="shared" si="3480"/>
        <v>1</v>
      </c>
      <c r="K4095" s="358">
        <v>0</v>
      </c>
      <c r="L4095" s="358">
        <v>0</v>
      </c>
      <c r="M4095" s="358">
        <v>0</v>
      </c>
      <c r="N4095" s="358">
        <v>0</v>
      </c>
      <c r="O4095" s="358">
        <f>IF(O3851,0,$D4095*(1+'General Inputs'!$C$4)^(O$3906-$K$3906))*'General Inputs'!$C$6</f>
        <v>3247296.48</v>
      </c>
      <c r="P4095" s="358">
        <f>IF(P3851,0,$D4095*(1+'General Inputs'!$C$4)^(P$3906-$K$3906))*'General Inputs'!$C$6</f>
        <v>3312242.4095999999</v>
      </c>
      <c r="Q4095" s="358">
        <f>IF(Q3851,0,$D4095*(1+'General Inputs'!$C$4)^(Q$3906-$K$3906))*'General Inputs'!$C$6</f>
        <v>3378487.2577920002</v>
      </c>
      <c r="R4095" s="358">
        <f>IF(R3851,0,$D4095*(1+'General Inputs'!$C$4)^(R$3906-$K$3906))*'General Inputs'!$C$6</f>
        <v>3446057.0029478394</v>
      </c>
      <c r="S4095" s="358">
        <f>IF(S3851,0,$D4095*(1+'General Inputs'!$C$4)^(S$3906-$K$3906))*'General Inputs'!$C$6</f>
        <v>3514978.1430067965</v>
      </c>
      <c r="T4095" s="358">
        <f>IF(T3851,0,$D4095*(1+'General Inputs'!$C$4)^(T$3906-$K$3906))*'General Inputs'!$C$6</f>
        <v>3585277.7058669324</v>
      </c>
      <c r="U4095" s="358">
        <f>IF(U3851,0,$D4095*(1+'General Inputs'!$C$4)^(U$3906-$K$3906))*'General Inputs'!$C$6</f>
        <v>3656983.2599842711</v>
      </c>
      <c r="V4095" s="358">
        <f>IF(V3851,0,$D4095*(1+'General Inputs'!$C$4)^(V$3906-$K$3906))*'General Inputs'!$C$6</f>
        <v>3730122.925183956</v>
      </c>
      <c r="W4095" s="358">
        <f>IF(W3851,0,$D4095*(1+'General Inputs'!$C$4)^(W$3906-$K$3906))*'General Inputs'!$C$6</f>
        <v>3804725.3836876354</v>
      </c>
      <c r="X4095" s="358">
        <f>IF(X3851,0,$D4095*(1+'General Inputs'!$C$4)^(X$3906-$K$3906))*'General Inputs'!$C$6</f>
        <v>3880819.8913613884</v>
      </c>
      <c r="Y4095" s="358">
        <f>IF(Y3851,0,$D4095*(1+'General Inputs'!$C$4)^(Y$3906-$K$3906))*'General Inputs'!$C$6</f>
        <v>3958436.2891886164</v>
      </c>
      <c r="Z4095" s="358">
        <f>IF(Z3851,0,$D4095*(1+'General Inputs'!$C$4)^(Z$3906-$K$3906))*'General Inputs'!$C$6</f>
        <v>4037605.0149723873</v>
      </c>
      <c r="AA4095" s="358">
        <f>IF(AA3851,0,$D4095*(1+'General Inputs'!$C$4)^(AA$3906-$K$3906))*'General Inputs'!$C$6</f>
        <v>4118357.1152718356</v>
      </c>
      <c r="AB4095" s="358">
        <f>IF(AB3851,0,$D4095*(1+'General Inputs'!$C$4)^(AB$3906-$K$3906))*'General Inputs'!$C$6</f>
        <v>4200724.2575772731</v>
      </c>
      <c r="AC4095" s="358">
        <f>IF(AC3851,0,$D4095*(1+'General Inputs'!$C$4)^(AC$3906-$K$3906))*'General Inputs'!$C$6</f>
        <v>4284738.7427288182</v>
      </c>
      <c r="AD4095" s="358">
        <f>IF(AD3851,0,$D4095*(1+'General Inputs'!$C$4)^(AD$3906-$K$3906))*'General Inputs'!$C$6</f>
        <v>4370433.5175833944</v>
      </c>
      <c r="AE4095" s="358">
        <f>IF(AE3851,0,$D4095*(1+'General Inputs'!$C$4)^(AE$3906-$K$3906))*'General Inputs'!$C$6</f>
        <v>4457842.1879350627</v>
      </c>
      <c r="AF4095" s="358">
        <f>IF(AF3851,0,$D4095*(1+'General Inputs'!$C$4)^(AF$3906-$K$3906))*'General Inputs'!$C$6</f>
        <v>4546999.0316937631</v>
      </c>
      <c r="AG4095" s="358">
        <f>IF(AG3851,0,$D4095*(1+'General Inputs'!$C$4)^(AG$3906-$K$3906))*'General Inputs'!$C$6</f>
        <v>4637939.0123276394</v>
      </c>
      <c r="AH4095" s="358">
        <f>IF(AH3851,0,$D4095*(1+'General Inputs'!$C$4)^(AH$3906-$K$3906))*'General Inputs'!$C$6</f>
        <v>4730697.7925741915</v>
      </c>
      <c r="AI4095" s="358">
        <f>IF(AI3851,0,$D4095*(1+'General Inputs'!$C$4)^(AI$3906-$K$3906))*'General Inputs'!$C$6</f>
        <v>4825311.7484256746</v>
      </c>
      <c r="AJ4095" s="358">
        <f>IF(AJ3851,0,$D4095*(1+'General Inputs'!$C$4)^(AJ$3906-$K$3906))*'General Inputs'!$C$6</f>
        <v>4921817.9833941888</v>
      </c>
    </row>
    <row r="4096" spans="1:36" x14ac:dyDescent="0.25">
      <c r="A4096" s="353" t="s">
        <v>410</v>
      </c>
      <c r="B4096" s="353" t="s">
        <v>410</v>
      </c>
      <c r="C4096" s="441">
        <f t="shared" si="3477"/>
        <v>1000</v>
      </c>
      <c r="D4096" s="397">
        <v>500000</v>
      </c>
      <c r="E4096" s="468">
        <f t="shared" ref="E4096:G4096" si="3540">E192</f>
        <v>0</v>
      </c>
      <c r="F4096" s="468">
        <f t="shared" si="3540"/>
        <v>0</v>
      </c>
      <c r="G4096" s="469">
        <f t="shared" si="3540"/>
        <v>0</v>
      </c>
      <c r="H4096" s="397"/>
      <c r="I4096" s="476">
        <f t="shared" si="3479"/>
        <v>22</v>
      </c>
      <c r="J4096" s="476">
        <f t="shared" si="3480"/>
        <v>1</v>
      </c>
      <c r="K4096" s="358">
        <v>0</v>
      </c>
      <c r="L4096" s="358">
        <v>0</v>
      </c>
      <c r="M4096" s="358">
        <v>0</v>
      </c>
      <c r="N4096" s="358">
        <v>0</v>
      </c>
      <c r="O4096" s="358">
        <f>IF(O3852,0,$D4096*(1+'General Inputs'!$C$4)^(O$3906-$K$3906))*'General Inputs'!$C$6</f>
        <v>81182.411999999997</v>
      </c>
      <c r="P4096" s="358">
        <f>IF(P3852,0,$D4096*(1+'General Inputs'!$C$4)^(P$3906-$K$3906))*'General Inputs'!$C$6</f>
        <v>82806.060239999992</v>
      </c>
      <c r="Q4096" s="358">
        <f>IF(Q3852,0,$D4096*(1+'General Inputs'!$C$4)^(Q$3906-$K$3906))*'General Inputs'!$C$6</f>
        <v>84462.181444800008</v>
      </c>
      <c r="R4096" s="358">
        <f>IF(R3852,0,$D4096*(1+'General Inputs'!$C$4)^(R$3906-$K$3906))*'General Inputs'!$C$6</f>
        <v>86151.42507369598</v>
      </c>
      <c r="S4096" s="358">
        <f>IF(S3852,0,$D4096*(1+'General Inputs'!$C$4)^(S$3906-$K$3906))*'General Inputs'!$C$6</f>
        <v>87874.453575169915</v>
      </c>
      <c r="T4096" s="358">
        <f>IF(T3852,0,$D4096*(1+'General Inputs'!$C$4)^(T$3906-$K$3906))*'General Inputs'!$C$6</f>
        <v>89631.942646673313</v>
      </c>
      <c r="U4096" s="358">
        <f>IF(U3852,0,$D4096*(1+'General Inputs'!$C$4)^(U$3906-$K$3906))*'General Inputs'!$C$6</f>
        <v>91424.581499606778</v>
      </c>
      <c r="V4096" s="358">
        <f>IF(V3852,0,$D4096*(1+'General Inputs'!$C$4)^(V$3906-$K$3906))*'General Inputs'!$C$6</f>
        <v>93253.07312959891</v>
      </c>
      <c r="W4096" s="358">
        <f>IF(W3852,0,$D4096*(1+'General Inputs'!$C$4)^(W$3906-$K$3906))*'General Inputs'!$C$6</f>
        <v>95118.134592190894</v>
      </c>
      <c r="X4096" s="358">
        <f>IF(X3852,0,$D4096*(1+'General Inputs'!$C$4)^(X$3906-$K$3906))*'General Inputs'!$C$6</f>
        <v>97020.497284034704</v>
      </c>
      <c r="Y4096" s="358">
        <f>IF(Y3852,0,$D4096*(1+'General Inputs'!$C$4)^(Y$3906-$K$3906))*'General Inputs'!$C$6</f>
        <v>98960.90722971542</v>
      </c>
      <c r="Z4096" s="358">
        <f>IF(Z3852,0,$D4096*(1+'General Inputs'!$C$4)^(Z$3906-$K$3906))*'General Inputs'!$C$6</f>
        <v>100940.12537430967</v>
      </c>
      <c r="AA4096" s="358">
        <f>IF(AA3852,0,$D4096*(1+'General Inputs'!$C$4)^(AA$3906-$K$3906))*'General Inputs'!$C$6</f>
        <v>102958.9278817959</v>
      </c>
      <c r="AB4096" s="358">
        <f>IF(AB3852,0,$D4096*(1+'General Inputs'!$C$4)^(AB$3906-$K$3906))*'General Inputs'!$C$6</f>
        <v>105018.10643943184</v>
      </c>
      <c r="AC4096" s="358">
        <f>IF(AC3852,0,$D4096*(1+'General Inputs'!$C$4)^(AC$3906-$K$3906))*'General Inputs'!$C$6</f>
        <v>107118.46856822046</v>
      </c>
      <c r="AD4096" s="358">
        <f>IF(AD3852,0,$D4096*(1+'General Inputs'!$C$4)^(AD$3906-$K$3906))*'General Inputs'!$C$6</f>
        <v>109260.83793958486</v>
      </c>
      <c r="AE4096" s="358">
        <f>IF(AE3852,0,$D4096*(1+'General Inputs'!$C$4)^(AE$3906-$K$3906))*'General Inputs'!$C$6</f>
        <v>111446.05469837655</v>
      </c>
      <c r="AF4096" s="358">
        <f>IF(AF3852,0,$D4096*(1+'General Inputs'!$C$4)^(AF$3906-$K$3906))*'General Inputs'!$C$6</f>
        <v>113674.97579234409</v>
      </c>
      <c r="AG4096" s="358">
        <f>IF(AG3852,0,$D4096*(1+'General Inputs'!$C$4)^(AG$3906-$K$3906))*'General Inputs'!$C$6</f>
        <v>115948.47530819097</v>
      </c>
      <c r="AH4096" s="358">
        <f>IF(AH3852,0,$D4096*(1+'General Inputs'!$C$4)^(AH$3906-$K$3906))*'General Inputs'!$C$6</f>
        <v>118267.44481435476</v>
      </c>
      <c r="AI4096" s="358">
        <f>IF(AI3852,0,$D4096*(1+'General Inputs'!$C$4)^(AI$3906-$K$3906))*'General Inputs'!$C$6</f>
        <v>120632.79371064188</v>
      </c>
      <c r="AJ4096" s="358">
        <f>IF(AJ3852,0,$D4096*(1+'General Inputs'!$C$4)^(AJ$3906-$K$3906))*'General Inputs'!$C$6</f>
        <v>123045.44958485471</v>
      </c>
    </row>
    <row r="4097" spans="1:36" x14ac:dyDescent="0.25">
      <c r="A4097" s="353" t="s">
        <v>326</v>
      </c>
      <c r="B4097" s="353" t="s">
        <v>326</v>
      </c>
      <c r="C4097" s="441">
        <f t="shared" si="3477"/>
        <v>2000</v>
      </c>
      <c r="D4097" s="397">
        <v>1750000</v>
      </c>
      <c r="E4097" s="468">
        <f t="shared" ref="E4097:G4097" si="3541">E193</f>
        <v>0</v>
      </c>
      <c r="F4097" s="468">
        <f t="shared" si="3541"/>
        <v>0</v>
      </c>
      <c r="G4097" s="469">
        <f t="shared" si="3541"/>
        <v>0</v>
      </c>
      <c r="H4097" s="397"/>
      <c r="I4097" s="476">
        <f t="shared" si="3479"/>
        <v>22</v>
      </c>
      <c r="J4097" s="476">
        <f t="shared" si="3480"/>
        <v>1</v>
      </c>
      <c r="K4097" s="358">
        <v>0</v>
      </c>
      <c r="L4097" s="358">
        <v>0</v>
      </c>
      <c r="M4097" s="358">
        <v>0</v>
      </c>
      <c r="N4097" s="358">
        <v>0</v>
      </c>
      <c r="O4097" s="358">
        <f>IF(O3853,0,$D4097*(1+'General Inputs'!$C$4)^(O$3906-$K$3906))*'General Inputs'!$C$6</f>
        <v>284138.44199999998</v>
      </c>
      <c r="P4097" s="358">
        <f>IF(P3853,0,$D4097*(1+'General Inputs'!$C$4)^(P$3906-$K$3906))*'General Inputs'!$C$6</f>
        <v>289821.21083999996</v>
      </c>
      <c r="Q4097" s="358">
        <f>IF(Q3853,0,$D4097*(1+'General Inputs'!$C$4)^(Q$3906-$K$3906))*'General Inputs'!$C$6</f>
        <v>295617.63505679998</v>
      </c>
      <c r="R4097" s="358">
        <f>IF(R3853,0,$D4097*(1+'General Inputs'!$C$4)^(R$3906-$K$3906))*'General Inputs'!$C$6</f>
        <v>301529.98775793595</v>
      </c>
      <c r="S4097" s="358">
        <f>IF(S3853,0,$D4097*(1+'General Inputs'!$C$4)^(S$3906-$K$3906))*'General Inputs'!$C$6</f>
        <v>307560.58751309471</v>
      </c>
      <c r="T4097" s="358">
        <f>IF(T3853,0,$D4097*(1+'General Inputs'!$C$4)^(T$3906-$K$3906))*'General Inputs'!$C$6</f>
        <v>313711.79926335654</v>
      </c>
      <c r="U4097" s="358">
        <f>IF(U3853,0,$D4097*(1+'General Inputs'!$C$4)^(U$3906-$K$3906))*'General Inputs'!$C$6</f>
        <v>319986.03524862375</v>
      </c>
      <c r="V4097" s="358">
        <f>IF(V3853,0,$D4097*(1+'General Inputs'!$C$4)^(V$3906-$K$3906))*'General Inputs'!$C$6</f>
        <v>326385.75595359615</v>
      </c>
      <c r="W4097" s="358">
        <f>IF(W3853,0,$D4097*(1+'General Inputs'!$C$4)^(W$3906-$K$3906))*'General Inputs'!$C$6</f>
        <v>332913.47107266809</v>
      </c>
      <c r="X4097" s="358">
        <f>IF(X3853,0,$D4097*(1+'General Inputs'!$C$4)^(X$3906-$K$3906))*'General Inputs'!$C$6</f>
        <v>339571.74049412145</v>
      </c>
      <c r="Y4097" s="358">
        <f>IF(Y3853,0,$D4097*(1+'General Inputs'!$C$4)^(Y$3906-$K$3906))*'General Inputs'!$C$6</f>
        <v>346363.17530400393</v>
      </c>
      <c r="Z4097" s="358">
        <f>IF(Z3853,0,$D4097*(1+'General Inputs'!$C$4)^(Z$3906-$K$3906))*'General Inputs'!$C$6</f>
        <v>353290.43881008396</v>
      </c>
      <c r="AA4097" s="358">
        <f>IF(AA3853,0,$D4097*(1+'General Inputs'!$C$4)^(AA$3906-$K$3906))*'General Inputs'!$C$6</f>
        <v>360356.2475862857</v>
      </c>
      <c r="AB4097" s="358">
        <f>IF(AB3853,0,$D4097*(1+'General Inputs'!$C$4)^(AB$3906-$K$3906))*'General Inputs'!$C$6</f>
        <v>367563.37253801135</v>
      </c>
      <c r="AC4097" s="358">
        <f>IF(AC3853,0,$D4097*(1+'General Inputs'!$C$4)^(AC$3906-$K$3906))*'General Inputs'!$C$6</f>
        <v>374914.63998877158</v>
      </c>
      <c r="AD4097" s="358">
        <f>IF(AD3853,0,$D4097*(1+'General Inputs'!$C$4)^(AD$3906-$K$3906))*'General Inputs'!$C$6</f>
        <v>382412.93278854695</v>
      </c>
      <c r="AE4097" s="358">
        <f>IF(AE3853,0,$D4097*(1+'General Inputs'!$C$4)^(AE$3906-$K$3906))*'General Inputs'!$C$6</f>
        <v>390061.19144431798</v>
      </c>
      <c r="AF4097" s="358">
        <f>IF(AF3853,0,$D4097*(1+'General Inputs'!$C$4)^(AF$3906-$K$3906))*'General Inputs'!$C$6</f>
        <v>397862.41527320427</v>
      </c>
      <c r="AG4097" s="358">
        <f>IF(AG3853,0,$D4097*(1+'General Inputs'!$C$4)^(AG$3906-$K$3906))*'General Inputs'!$C$6</f>
        <v>405819.66357866843</v>
      </c>
      <c r="AH4097" s="358">
        <f>IF(AH3853,0,$D4097*(1+'General Inputs'!$C$4)^(AH$3906-$K$3906))*'General Inputs'!$C$6</f>
        <v>413936.05685024173</v>
      </c>
      <c r="AI4097" s="358">
        <f>IF(AI3853,0,$D4097*(1+'General Inputs'!$C$4)^(AI$3906-$K$3906))*'General Inputs'!$C$6</f>
        <v>422214.77798724658</v>
      </c>
      <c r="AJ4097" s="358">
        <f>IF(AJ3853,0,$D4097*(1+'General Inputs'!$C$4)^(AJ$3906-$K$3906))*'General Inputs'!$C$6</f>
        <v>430659.07354699151</v>
      </c>
    </row>
    <row r="4098" spans="1:36" x14ac:dyDescent="0.25">
      <c r="A4098" s="353" t="s">
        <v>549</v>
      </c>
      <c r="B4098" s="353" t="s">
        <v>549</v>
      </c>
      <c r="C4098" s="441">
        <f t="shared" si="3477"/>
        <v>5000</v>
      </c>
      <c r="D4098" s="397">
        <v>1750000</v>
      </c>
      <c r="E4098" s="468">
        <f t="shared" ref="E4098:G4098" si="3542">E194</f>
        <v>0</v>
      </c>
      <c r="F4098" s="468">
        <f t="shared" si="3542"/>
        <v>0</v>
      </c>
      <c r="G4098" s="469">
        <f t="shared" si="3542"/>
        <v>0</v>
      </c>
      <c r="H4098" s="397"/>
      <c r="I4098" s="476">
        <f t="shared" si="3479"/>
        <v>22</v>
      </c>
      <c r="J4098" s="476">
        <f t="shared" si="3480"/>
        <v>1</v>
      </c>
      <c r="K4098" s="358">
        <v>0</v>
      </c>
      <c r="L4098" s="358">
        <v>0</v>
      </c>
      <c r="M4098" s="358">
        <v>0</v>
      </c>
      <c r="N4098" s="358">
        <v>0</v>
      </c>
      <c r="O4098" s="358">
        <f>IF(O3854,0,$D4098*(1+'General Inputs'!$C$4)^(O$3906-$K$3906))*'General Inputs'!$C$6</f>
        <v>284138.44199999998</v>
      </c>
      <c r="P4098" s="358">
        <f>IF(P3854,0,$D4098*(1+'General Inputs'!$C$4)^(P$3906-$K$3906))*'General Inputs'!$C$6</f>
        <v>289821.21083999996</v>
      </c>
      <c r="Q4098" s="358">
        <f>IF(Q3854,0,$D4098*(1+'General Inputs'!$C$4)^(Q$3906-$K$3906))*'General Inputs'!$C$6</f>
        <v>295617.63505679998</v>
      </c>
      <c r="R4098" s="358">
        <f>IF(R3854,0,$D4098*(1+'General Inputs'!$C$4)^(R$3906-$K$3906))*'General Inputs'!$C$6</f>
        <v>301529.98775793595</v>
      </c>
      <c r="S4098" s="358">
        <f>IF(S3854,0,$D4098*(1+'General Inputs'!$C$4)^(S$3906-$K$3906))*'General Inputs'!$C$6</f>
        <v>307560.58751309471</v>
      </c>
      <c r="T4098" s="358">
        <f>IF(T3854,0,$D4098*(1+'General Inputs'!$C$4)^(T$3906-$K$3906))*'General Inputs'!$C$6</f>
        <v>313711.79926335654</v>
      </c>
      <c r="U4098" s="358">
        <f>IF(U3854,0,$D4098*(1+'General Inputs'!$C$4)^(U$3906-$K$3906))*'General Inputs'!$C$6</f>
        <v>319986.03524862375</v>
      </c>
      <c r="V4098" s="358">
        <f>IF(V3854,0,$D4098*(1+'General Inputs'!$C$4)^(V$3906-$K$3906))*'General Inputs'!$C$6</f>
        <v>326385.75595359615</v>
      </c>
      <c r="W4098" s="358">
        <f>IF(W3854,0,$D4098*(1+'General Inputs'!$C$4)^(W$3906-$K$3906))*'General Inputs'!$C$6</f>
        <v>332913.47107266809</v>
      </c>
      <c r="X4098" s="358">
        <f>IF(X3854,0,$D4098*(1+'General Inputs'!$C$4)^(X$3906-$K$3906))*'General Inputs'!$C$6</f>
        <v>339571.74049412145</v>
      </c>
      <c r="Y4098" s="358">
        <f>IF(Y3854,0,$D4098*(1+'General Inputs'!$C$4)^(Y$3906-$K$3906))*'General Inputs'!$C$6</f>
        <v>346363.17530400393</v>
      </c>
      <c r="Z4098" s="358">
        <f>IF(Z3854,0,$D4098*(1+'General Inputs'!$C$4)^(Z$3906-$K$3906))*'General Inputs'!$C$6</f>
        <v>353290.43881008396</v>
      </c>
      <c r="AA4098" s="358">
        <f>IF(AA3854,0,$D4098*(1+'General Inputs'!$C$4)^(AA$3906-$K$3906))*'General Inputs'!$C$6</f>
        <v>360356.2475862857</v>
      </c>
      <c r="AB4098" s="358">
        <f>IF(AB3854,0,$D4098*(1+'General Inputs'!$C$4)^(AB$3906-$K$3906))*'General Inputs'!$C$6</f>
        <v>367563.37253801135</v>
      </c>
      <c r="AC4098" s="358">
        <f>IF(AC3854,0,$D4098*(1+'General Inputs'!$C$4)^(AC$3906-$K$3906))*'General Inputs'!$C$6</f>
        <v>374914.63998877158</v>
      </c>
      <c r="AD4098" s="358">
        <f>IF(AD3854,0,$D4098*(1+'General Inputs'!$C$4)^(AD$3906-$K$3906))*'General Inputs'!$C$6</f>
        <v>382412.93278854695</v>
      </c>
      <c r="AE4098" s="358">
        <f>IF(AE3854,0,$D4098*(1+'General Inputs'!$C$4)^(AE$3906-$K$3906))*'General Inputs'!$C$6</f>
        <v>390061.19144431798</v>
      </c>
      <c r="AF4098" s="358">
        <f>IF(AF3854,0,$D4098*(1+'General Inputs'!$C$4)^(AF$3906-$K$3906))*'General Inputs'!$C$6</f>
        <v>397862.41527320427</v>
      </c>
      <c r="AG4098" s="358">
        <f>IF(AG3854,0,$D4098*(1+'General Inputs'!$C$4)^(AG$3906-$K$3906))*'General Inputs'!$C$6</f>
        <v>405819.66357866843</v>
      </c>
      <c r="AH4098" s="358">
        <f>IF(AH3854,0,$D4098*(1+'General Inputs'!$C$4)^(AH$3906-$K$3906))*'General Inputs'!$C$6</f>
        <v>413936.05685024173</v>
      </c>
      <c r="AI4098" s="358">
        <f>IF(AI3854,0,$D4098*(1+'General Inputs'!$C$4)^(AI$3906-$K$3906))*'General Inputs'!$C$6</f>
        <v>422214.77798724658</v>
      </c>
      <c r="AJ4098" s="358">
        <f>IF(AJ3854,0,$D4098*(1+'General Inputs'!$C$4)^(AJ$3906-$K$3906))*'General Inputs'!$C$6</f>
        <v>430659.07354699151</v>
      </c>
    </row>
    <row r="4099" spans="1:36" x14ac:dyDescent="0.25">
      <c r="A4099" s="353" t="s">
        <v>440</v>
      </c>
      <c r="B4099" s="353" t="s">
        <v>440</v>
      </c>
      <c r="C4099" s="441">
        <f t="shared" si="3477"/>
        <v>12500</v>
      </c>
      <c r="D4099" s="397">
        <v>8000000</v>
      </c>
      <c r="E4099" s="468">
        <f t="shared" ref="E4099:G4099" si="3543">E195</f>
        <v>0</v>
      </c>
      <c r="F4099" s="468">
        <f t="shared" si="3543"/>
        <v>0</v>
      </c>
      <c r="G4099" s="469">
        <f t="shared" si="3543"/>
        <v>0</v>
      </c>
      <c r="H4099" s="397"/>
      <c r="I4099" s="476">
        <f t="shared" si="3479"/>
        <v>22</v>
      </c>
      <c r="J4099" s="476">
        <f t="shared" si="3480"/>
        <v>1</v>
      </c>
      <c r="K4099" s="358">
        <v>0</v>
      </c>
      <c r="L4099" s="358">
        <v>0</v>
      </c>
      <c r="M4099" s="358">
        <v>0</v>
      </c>
      <c r="N4099" s="358">
        <v>0</v>
      </c>
      <c r="O4099" s="358">
        <f>IF(O3855,0,$D4099*(1+'General Inputs'!$C$4)^(O$3906-$K$3906))*'General Inputs'!$C$6</f>
        <v>1298918.5919999999</v>
      </c>
      <c r="P4099" s="358">
        <f>IF(P3855,0,$D4099*(1+'General Inputs'!$C$4)^(P$3906-$K$3906))*'General Inputs'!$C$6</f>
        <v>1324896.9638399999</v>
      </c>
      <c r="Q4099" s="358">
        <f>IF(Q3855,0,$D4099*(1+'General Inputs'!$C$4)^(Q$3906-$K$3906))*'General Inputs'!$C$6</f>
        <v>1351394.9031168001</v>
      </c>
      <c r="R4099" s="358">
        <f>IF(R3855,0,$D4099*(1+'General Inputs'!$C$4)^(R$3906-$K$3906))*'General Inputs'!$C$6</f>
        <v>1378422.8011791357</v>
      </c>
      <c r="S4099" s="358">
        <f>IF(S3855,0,$D4099*(1+'General Inputs'!$C$4)^(S$3906-$K$3906))*'General Inputs'!$C$6</f>
        <v>1405991.2572027186</v>
      </c>
      <c r="T4099" s="358">
        <f>IF(T3855,0,$D4099*(1+'General Inputs'!$C$4)^(T$3906-$K$3906))*'General Inputs'!$C$6</f>
        <v>1434111.082346773</v>
      </c>
      <c r="U4099" s="358">
        <f>IF(U3855,0,$D4099*(1+'General Inputs'!$C$4)^(U$3906-$K$3906))*'General Inputs'!$C$6</f>
        <v>1462793.3039937085</v>
      </c>
      <c r="V4099" s="358">
        <f>IF(V3855,0,$D4099*(1+'General Inputs'!$C$4)^(V$3906-$K$3906))*'General Inputs'!$C$6</f>
        <v>1492049.1700735826</v>
      </c>
      <c r="W4099" s="358">
        <f>IF(W3855,0,$D4099*(1+'General Inputs'!$C$4)^(W$3906-$K$3906))*'General Inputs'!$C$6</f>
        <v>1521890.1534750543</v>
      </c>
      <c r="X4099" s="358">
        <f>IF(X3855,0,$D4099*(1+'General Inputs'!$C$4)^(X$3906-$K$3906))*'General Inputs'!$C$6</f>
        <v>1552327.9565445553</v>
      </c>
      <c r="Y4099" s="358">
        <f>IF(Y3855,0,$D4099*(1+'General Inputs'!$C$4)^(Y$3906-$K$3906))*'General Inputs'!$C$6</f>
        <v>1583374.5156754467</v>
      </c>
      <c r="Z4099" s="358">
        <f>IF(Z3855,0,$D4099*(1+'General Inputs'!$C$4)^(Z$3906-$K$3906))*'General Inputs'!$C$6</f>
        <v>1615042.0059889548</v>
      </c>
      <c r="AA4099" s="358">
        <f>IF(AA3855,0,$D4099*(1+'General Inputs'!$C$4)^(AA$3906-$K$3906))*'General Inputs'!$C$6</f>
        <v>1647342.8461087344</v>
      </c>
      <c r="AB4099" s="358">
        <f>IF(AB3855,0,$D4099*(1+'General Inputs'!$C$4)^(AB$3906-$K$3906))*'General Inputs'!$C$6</f>
        <v>1680289.7030309094</v>
      </c>
      <c r="AC4099" s="358">
        <f>IF(AC3855,0,$D4099*(1+'General Inputs'!$C$4)^(AC$3906-$K$3906))*'General Inputs'!$C$6</f>
        <v>1713895.4970915273</v>
      </c>
      <c r="AD4099" s="358">
        <f>IF(AD3855,0,$D4099*(1+'General Inputs'!$C$4)^(AD$3906-$K$3906))*'General Inputs'!$C$6</f>
        <v>1748173.4070333578</v>
      </c>
      <c r="AE4099" s="358">
        <f>IF(AE3855,0,$D4099*(1+'General Inputs'!$C$4)^(AE$3906-$K$3906))*'General Inputs'!$C$6</f>
        <v>1783136.8751740248</v>
      </c>
      <c r="AF4099" s="358">
        <f>IF(AF3855,0,$D4099*(1+'General Inputs'!$C$4)^(AF$3906-$K$3906))*'General Inputs'!$C$6</f>
        <v>1818799.6126775055</v>
      </c>
      <c r="AG4099" s="358">
        <f>IF(AG3855,0,$D4099*(1+'General Inputs'!$C$4)^(AG$3906-$K$3906))*'General Inputs'!$C$6</f>
        <v>1855175.6049310556</v>
      </c>
      <c r="AH4099" s="358">
        <f>IF(AH3855,0,$D4099*(1+'General Inputs'!$C$4)^(AH$3906-$K$3906))*'General Inputs'!$C$6</f>
        <v>1892279.1170296762</v>
      </c>
      <c r="AI4099" s="358">
        <f>IF(AI3855,0,$D4099*(1+'General Inputs'!$C$4)^(AI$3906-$K$3906))*'General Inputs'!$C$6</f>
        <v>1930124.6993702701</v>
      </c>
      <c r="AJ4099" s="358">
        <f>IF(AJ3855,0,$D4099*(1+'General Inputs'!$C$4)^(AJ$3906-$K$3906))*'General Inputs'!$C$6</f>
        <v>1968727.1933576753</v>
      </c>
    </row>
    <row r="4100" spans="1:36" x14ac:dyDescent="0.25">
      <c r="A4100" s="353" t="s">
        <v>507</v>
      </c>
      <c r="B4100" s="353" t="s">
        <v>507</v>
      </c>
      <c r="C4100" s="441">
        <f t="shared" ref="C4100:C4147" si="3544">C196</f>
        <v>3125</v>
      </c>
      <c r="D4100" s="397">
        <v>1750000</v>
      </c>
      <c r="E4100" s="468">
        <f t="shared" ref="E4100:G4100" si="3545">E196</f>
        <v>0</v>
      </c>
      <c r="F4100" s="468">
        <f t="shared" si="3545"/>
        <v>0</v>
      </c>
      <c r="G4100" s="469">
        <f t="shared" si="3545"/>
        <v>0</v>
      </c>
      <c r="H4100" s="397"/>
      <c r="I4100" s="476">
        <f t="shared" ref="I4100:I4147" si="3546">COUNTIF(K4100:AJ4100,"&gt;0")</f>
        <v>22</v>
      </c>
      <c r="J4100" s="476">
        <f t="shared" ref="J4100:J4147" si="3547">IF(I4100&gt;0,1,0)</f>
        <v>1</v>
      </c>
      <c r="K4100" s="358">
        <v>0</v>
      </c>
      <c r="L4100" s="358">
        <v>0</v>
      </c>
      <c r="M4100" s="358">
        <v>0</v>
      </c>
      <c r="N4100" s="358">
        <v>0</v>
      </c>
      <c r="O4100" s="358">
        <f>IF(O3856,0,$D4100*(1+'General Inputs'!$C$4)^(O$3906-$K$3906))*'General Inputs'!$C$6</f>
        <v>284138.44199999998</v>
      </c>
      <c r="P4100" s="358">
        <f>IF(P3856,0,$D4100*(1+'General Inputs'!$C$4)^(P$3906-$K$3906))*'General Inputs'!$C$6</f>
        <v>289821.21083999996</v>
      </c>
      <c r="Q4100" s="358">
        <f>IF(Q3856,0,$D4100*(1+'General Inputs'!$C$4)^(Q$3906-$K$3906))*'General Inputs'!$C$6</f>
        <v>295617.63505679998</v>
      </c>
      <c r="R4100" s="358">
        <f>IF(R3856,0,$D4100*(1+'General Inputs'!$C$4)^(R$3906-$K$3906))*'General Inputs'!$C$6</f>
        <v>301529.98775793595</v>
      </c>
      <c r="S4100" s="358">
        <f>IF(S3856,0,$D4100*(1+'General Inputs'!$C$4)^(S$3906-$K$3906))*'General Inputs'!$C$6</f>
        <v>307560.58751309471</v>
      </c>
      <c r="T4100" s="358">
        <f>IF(T3856,0,$D4100*(1+'General Inputs'!$C$4)^(T$3906-$K$3906))*'General Inputs'!$C$6</f>
        <v>313711.79926335654</v>
      </c>
      <c r="U4100" s="358">
        <f>IF(U3856,0,$D4100*(1+'General Inputs'!$C$4)^(U$3906-$K$3906))*'General Inputs'!$C$6</f>
        <v>319986.03524862375</v>
      </c>
      <c r="V4100" s="358">
        <f>IF(V3856,0,$D4100*(1+'General Inputs'!$C$4)^(V$3906-$K$3906))*'General Inputs'!$C$6</f>
        <v>326385.75595359615</v>
      </c>
      <c r="W4100" s="358">
        <f>IF(W3856,0,$D4100*(1+'General Inputs'!$C$4)^(W$3906-$K$3906))*'General Inputs'!$C$6</f>
        <v>332913.47107266809</v>
      </c>
      <c r="X4100" s="358">
        <f>IF(X3856,0,$D4100*(1+'General Inputs'!$C$4)^(X$3906-$K$3906))*'General Inputs'!$C$6</f>
        <v>339571.74049412145</v>
      </c>
      <c r="Y4100" s="358">
        <f>IF(Y3856,0,$D4100*(1+'General Inputs'!$C$4)^(Y$3906-$K$3906))*'General Inputs'!$C$6</f>
        <v>346363.17530400393</v>
      </c>
      <c r="Z4100" s="358">
        <f>IF(Z3856,0,$D4100*(1+'General Inputs'!$C$4)^(Z$3906-$K$3906))*'General Inputs'!$C$6</f>
        <v>353290.43881008396</v>
      </c>
      <c r="AA4100" s="358">
        <f>IF(AA3856,0,$D4100*(1+'General Inputs'!$C$4)^(AA$3906-$K$3906))*'General Inputs'!$C$6</f>
        <v>360356.2475862857</v>
      </c>
      <c r="AB4100" s="358">
        <f>IF(AB3856,0,$D4100*(1+'General Inputs'!$C$4)^(AB$3906-$K$3906))*'General Inputs'!$C$6</f>
        <v>367563.37253801135</v>
      </c>
      <c r="AC4100" s="358">
        <f>IF(AC3856,0,$D4100*(1+'General Inputs'!$C$4)^(AC$3906-$K$3906))*'General Inputs'!$C$6</f>
        <v>374914.63998877158</v>
      </c>
      <c r="AD4100" s="358">
        <f>IF(AD3856,0,$D4100*(1+'General Inputs'!$C$4)^(AD$3906-$K$3906))*'General Inputs'!$C$6</f>
        <v>382412.93278854695</v>
      </c>
      <c r="AE4100" s="358">
        <f>IF(AE3856,0,$D4100*(1+'General Inputs'!$C$4)^(AE$3906-$K$3906))*'General Inputs'!$C$6</f>
        <v>390061.19144431798</v>
      </c>
      <c r="AF4100" s="358">
        <f>IF(AF3856,0,$D4100*(1+'General Inputs'!$C$4)^(AF$3906-$K$3906))*'General Inputs'!$C$6</f>
        <v>397862.41527320427</v>
      </c>
      <c r="AG4100" s="358">
        <f>IF(AG3856,0,$D4100*(1+'General Inputs'!$C$4)^(AG$3906-$K$3906))*'General Inputs'!$C$6</f>
        <v>405819.66357866843</v>
      </c>
      <c r="AH4100" s="358">
        <f>IF(AH3856,0,$D4100*(1+'General Inputs'!$C$4)^(AH$3906-$K$3906))*'General Inputs'!$C$6</f>
        <v>413936.05685024173</v>
      </c>
      <c r="AI4100" s="358">
        <f>IF(AI3856,0,$D4100*(1+'General Inputs'!$C$4)^(AI$3906-$K$3906))*'General Inputs'!$C$6</f>
        <v>422214.77798724658</v>
      </c>
      <c r="AJ4100" s="358">
        <f>IF(AJ3856,0,$D4100*(1+'General Inputs'!$C$4)^(AJ$3906-$K$3906))*'General Inputs'!$C$6</f>
        <v>430659.07354699151</v>
      </c>
    </row>
    <row r="4101" spans="1:36" x14ac:dyDescent="0.25">
      <c r="A4101" s="353" t="s">
        <v>387</v>
      </c>
      <c r="B4101" s="353" t="s">
        <v>388</v>
      </c>
      <c r="C4101" s="441">
        <f t="shared" si="3544"/>
        <v>25000</v>
      </c>
      <c r="D4101" s="397">
        <v>20000000</v>
      </c>
      <c r="E4101" s="468">
        <f t="shared" ref="E4101:G4101" si="3548">E197</f>
        <v>0</v>
      </c>
      <c r="F4101" s="468">
        <f t="shared" si="3548"/>
        <v>0</v>
      </c>
      <c r="G4101" s="469">
        <f t="shared" si="3548"/>
        <v>0</v>
      </c>
      <c r="H4101" s="397"/>
      <c r="I4101" s="476">
        <f t="shared" si="3546"/>
        <v>22</v>
      </c>
      <c r="J4101" s="476">
        <f t="shared" si="3547"/>
        <v>1</v>
      </c>
      <c r="K4101" s="358">
        <v>0</v>
      </c>
      <c r="L4101" s="358">
        <v>0</v>
      </c>
      <c r="M4101" s="358">
        <v>0</v>
      </c>
      <c r="N4101" s="358">
        <v>0</v>
      </c>
      <c r="O4101" s="358">
        <f>IF(O3857,0,$D4101*(1+'General Inputs'!$C$4)^(O$3906-$K$3906))*'General Inputs'!$C$6</f>
        <v>3247296.48</v>
      </c>
      <c r="P4101" s="358">
        <f>IF(P3857,0,$D4101*(1+'General Inputs'!$C$4)^(P$3906-$K$3906))*'General Inputs'!$C$6</f>
        <v>3312242.4095999999</v>
      </c>
      <c r="Q4101" s="358">
        <f>IF(Q3857,0,$D4101*(1+'General Inputs'!$C$4)^(Q$3906-$K$3906))*'General Inputs'!$C$6</f>
        <v>3378487.2577920002</v>
      </c>
      <c r="R4101" s="358">
        <f>IF(R3857,0,$D4101*(1+'General Inputs'!$C$4)^(R$3906-$K$3906))*'General Inputs'!$C$6</f>
        <v>3446057.0029478394</v>
      </c>
      <c r="S4101" s="358">
        <f>IF(S3857,0,$D4101*(1+'General Inputs'!$C$4)^(S$3906-$K$3906))*'General Inputs'!$C$6</f>
        <v>3514978.1430067965</v>
      </c>
      <c r="T4101" s="358">
        <f>IF(T3857,0,$D4101*(1+'General Inputs'!$C$4)^(T$3906-$K$3906))*'General Inputs'!$C$6</f>
        <v>3585277.7058669324</v>
      </c>
      <c r="U4101" s="358">
        <f>IF(U3857,0,$D4101*(1+'General Inputs'!$C$4)^(U$3906-$K$3906))*'General Inputs'!$C$6</f>
        <v>3656983.2599842711</v>
      </c>
      <c r="V4101" s="358">
        <f>IF(V3857,0,$D4101*(1+'General Inputs'!$C$4)^(V$3906-$K$3906))*'General Inputs'!$C$6</f>
        <v>3730122.925183956</v>
      </c>
      <c r="W4101" s="358">
        <f>IF(W3857,0,$D4101*(1+'General Inputs'!$C$4)^(W$3906-$K$3906))*'General Inputs'!$C$6</f>
        <v>3804725.3836876354</v>
      </c>
      <c r="X4101" s="358">
        <f>IF(X3857,0,$D4101*(1+'General Inputs'!$C$4)^(X$3906-$K$3906))*'General Inputs'!$C$6</f>
        <v>3880819.8913613884</v>
      </c>
      <c r="Y4101" s="358">
        <f>IF(Y3857,0,$D4101*(1+'General Inputs'!$C$4)^(Y$3906-$K$3906))*'General Inputs'!$C$6</f>
        <v>3958436.2891886164</v>
      </c>
      <c r="Z4101" s="358">
        <f>IF(Z3857,0,$D4101*(1+'General Inputs'!$C$4)^(Z$3906-$K$3906))*'General Inputs'!$C$6</f>
        <v>4037605.0149723873</v>
      </c>
      <c r="AA4101" s="358">
        <f>IF(AA3857,0,$D4101*(1+'General Inputs'!$C$4)^(AA$3906-$K$3906))*'General Inputs'!$C$6</f>
        <v>4118357.1152718356</v>
      </c>
      <c r="AB4101" s="358">
        <f>IF(AB3857,0,$D4101*(1+'General Inputs'!$C$4)^(AB$3906-$K$3906))*'General Inputs'!$C$6</f>
        <v>4200724.2575772731</v>
      </c>
      <c r="AC4101" s="358">
        <f>IF(AC3857,0,$D4101*(1+'General Inputs'!$C$4)^(AC$3906-$K$3906))*'General Inputs'!$C$6</f>
        <v>4284738.7427288182</v>
      </c>
      <c r="AD4101" s="358">
        <f>IF(AD3857,0,$D4101*(1+'General Inputs'!$C$4)^(AD$3906-$K$3906))*'General Inputs'!$C$6</f>
        <v>4370433.5175833944</v>
      </c>
      <c r="AE4101" s="358">
        <f>IF(AE3857,0,$D4101*(1+'General Inputs'!$C$4)^(AE$3906-$K$3906))*'General Inputs'!$C$6</f>
        <v>4457842.1879350627</v>
      </c>
      <c r="AF4101" s="358">
        <f>IF(AF3857,0,$D4101*(1+'General Inputs'!$C$4)^(AF$3906-$K$3906))*'General Inputs'!$C$6</f>
        <v>4546999.0316937631</v>
      </c>
      <c r="AG4101" s="358">
        <f>IF(AG3857,0,$D4101*(1+'General Inputs'!$C$4)^(AG$3906-$K$3906))*'General Inputs'!$C$6</f>
        <v>4637939.0123276394</v>
      </c>
      <c r="AH4101" s="358">
        <f>IF(AH3857,0,$D4101*(1+'General Inputs'!$C$4)^(AH$3906-$K$3906))*'General Inputs'!$C$6</f>
        <v>4730697.7925741915</v>
      </c>
      <c r="AI4101" s="358">
        <f>IF(AI3857,0,$D4101*(1+'General Inputs'!$C$4)^(AI$3906-$K$3906))*'General Inputs'!$C$6</f>
        <v>4825311.7484256746</v>
      </c>
      <c r="AJ4101" s="358">
        <f>IF(AJ3857,0,$D4101*(1+'General Inputs'!$C$4)^(AJ$3906-$K$3906))*'General Inputs'!$C$6</f>
        <v>4921817.9833941888</v>
      </c>
    </row>
    <row r="4102" spans="1:36" x14ac:dyDescent="0.25">
      <c r="A4102" s="353" t="s">
        <v>306</v>
      </c>
      <c r="B4102" s="353" t="s">
        <v>306</v>
      </c>
      <c r="C4102" s="441">
        <f t="shared" si="3544"/>
        <v>12500</v>
      </c>
      <c r="D4102" s="397">
        <v>8000000</v>
      </c>
      <c r="E4102" s="468">
        <f t="shared" ref="E4102:G4102" si="3549">E198</f>
        <v>0</v>
      </c>
      <c r="F4102" s="468">
        <f t="shared" si="3549"/>
        <v>0</v>
      </c>
      <c r="G4102" s="469">
        <f t="shared" si="3549"/>
        <v>0</v>
      </c>
      <c r="H4102" s="397"/>
      <c r="I4102" s="476">
        <f t="shared" si="3546"/>
        <v>22</v>
      </c>
      <c r="J4102" s="476">
        <f t="shared" si="3547"/>
        <v>1</v>
      </c>
      <c r="K4102" s="358">
        <v>0</v>
      </c>
      <c r="L4102" s="358">
        <v>0</v>
      </c>
      <c r="M4102" s="358">
        <v>0</v>
      </c>
      <c r="N4102" s="358">
        <v>0</v>
      </c>
      <c r="O4102" s="358">
        <f>IF(O3858,0,$D4102*(1+'General Inputs'!$C$4)^(O$3906-$K$3906))*'General Inputs'!$C$6</f>
        <v>1298918.5919999999</v>
      </c>
      <c r="P4102" s="358">
        <f>IF(P3858,0,$D4102*(1+'General Inputs'!$C$4)^(P$3906-$K$3906))*'General Inputs'!$C$6</f>
        <v>1324896.9638399999</v>
      </c>
      <c r="Q4102" s="358">
        <f>IF(Q3858,0,$D4102*(1+'General Inputs'!$C$4)^(Q$3906-$K$3906))*'General Inputs'!$C$6</f>
        <v>1351394.9031168001</v>
      </c>
      <c r="R4102" s="358">
        <f>IF(R3858,0,$D4102*(1+'General Inputs'!$C$4)^(R$3906-$K$3906))*'General Inputs'!$C$6</f>
        <v>1378422.8011791357</v>
      </c>
      <c r="S4102" s="358">
        <f>IF(S3858,0,$D4102*(1+'General Inputs'!$C$4)^(S$3906-$K$3906))*'General Inputs'!$C$6</f>
        <v>1405991.2572027186</v>
      </c>
      <c r="T4102" s="358">
        <f>IF(T3858,0,$D4102*(1+'General Inputs'!$C$4)^(T$3906-$K$3906))*'General Inputs'!$C$6</f>
        <v>1434111.082346773</v>
      </c>
      <c r="U4102" s="358">
        <f>IF(U3858,0,$D4102*(1+'General Inputs'!$C$4)^(U$3906-$K$3906))*'General Inputs'!$C$6</f>
        <v>1462793.3039937085</v>
      </c>
      <c r="V4102" s="358">
        <f>IF(V3858,0,$D4102*(1+'General Inputs'!$C$4)^(V$3906-$K$3906))*'General Inputs'!$C$6</f>
        <v>1492049.1700735826</v>
      </c>
      <c r="W4102" s="358">
        <f>IF(W3858,0,$D4102*(1+'General Inputs'!$C$4)^(W$3906-$K$3906))*'General Inputs'!$C$6</f>
        <v>1521890.1534750543</v>
      </c>
      <c r="X4102" s="358">
        <f>IF(X3858,0,$D4102*(1+'General Inputs'!$C$4)^(X$3906-$K$3906))*'General Inputs'!$C$6</f>
        <v>1552327.9565445553</v>
      </c>
      <c r="Y4102" s="358">
        <f>IF(Y3858,0,$D4102*(1+'General Inputs'!$C$4)^(Y$3906-$K$3906))*'General Inputs'!$C$6</f>
        <v>1583374.5156754467</v>
      </c>
      <c r="Z4102" s="358">
        <f>IF(Z3858,0,$D4102*(1+'General Inputs'!$C$4)^(Z$3906-$K$3906))*'General Inputs'!$C$6</f>
        <v>1615042.0059889548</v>
      </c>
      <c r="AA4102" s="358">
        <f>IF(AA3858,0,$D4102*(1+'General Inputs'!$C$4)^(AA$3906-$K$3906))*'General Inputs'!$C$6</f>
        <v>1647342.8461087344</v>
      </c>
      <c r="AB4102" s="358">
        <f>IF(AB3858,0,$D4102*(1+'General Inputs'!$C$4)^(AB$3906-$K$3906))*'General Inputs'!$C$6</f>
        <v>1680289.7030309094</v>
      </c>
      <c r="AC4102" s="358">
        <f>IF(AC3858,0,$D4102*(1+'General Inputs'!$C$4)^(AC$3906-$K$3906))*'General Inputs'!$C$6</f>
        <v>1713895.4970915273</v>
      </c>
      <c r="AD4102" s="358">
        <f>IF(AD3858,0,$D4102*(1+'General Inputs'!$C$4)^(AD$3906-$K$3906))*'General Inputs'!$C$6</f>
        <v>1748173.4070333578</v>
      </c>
      <c r="AE4102" s="358">
        <f>IF(AE3858,0,$D4102*(1+'General Inputs'!$C$4)^(AE$3906-$K$3906))*'General Inputs'!$C$6</f>
        <v>1783136.8751740248</v>
      </c>
      <c r="AF4102" s="358">
        <f>IF(AF3858,0,$D4102*(1+'General Inputs'!$C$4)^(AF$3906-$K$3906))*'General Inputs'!$C$6</f>
        <v>1818799.6126775055</v>
      </c>
      <c r="AG4102" s="358">
        <f>IF(AG3858,0,$D4102*(1+'General Inputs'!$C$4)^(AG$3906-$K$3906))*'General Inputs'!$C$6</f>
        <v>1855175.6049310556</v>
      </c>
      <c r="AH4102" s="358">
        <f>IF(AH3858,0,$D4102*(1+'General Inputs'!$C$4)^(AH$3906-$K$3906))*'General Inputs'!$C$6</f>
        <v>1892279.1170296762</v>
      </c>
      <c r="AI4102" s="358">
        <f>IF(AI3858,0,$D4102*(1+'General Inputs'!$C$4)^(AI$3906-$K$3906))*'General Inputs'!$C$6</f>
        <v>1930124.6993702701</v>
      </c>
      <c r="AJ4102" s="358">
        <f>IF(AJ3858,0,$D4102*(1+'General Inputs'!$C$4)^(AJ$3906-$K$3906))*'General Inputs'!$C$6</f>
        <v>1968727.1933576753</v>
      </c>
    </row>
    <row r="4103" spans="1:36" x14ac:dyDescent="0.25">
      <c r="A4103" s="353" t="s">
        <v>287</v>
      </c>
      <c r="B4103" s="353" t="s">
        <v>287</v>
      </c>
      <c r="C4103" s="441">
        <f t="shared" si="3544"/>
        <v>3125</v>
      </c>
      <c r="D4103" s="397">
        <v>1750000</v>
      </c>
      <c r="E4103" s="468">
        <f t="shared" ref="E4103:G4103" si="3550">E199</f>
        <v>0</v>
      </c>
      <c r="F4103" s="468">
        <f t="shared" si="3550"/>
        <v>0</v>
      </c>
      <c r="G4103" s="469">
        <f t="shared" si="3550"/>
        <v>0</v>
      </c>
      <c r="H4103" s="397"/>
      <c r="I4103" s="476">
        <f t="shared" si="3546"/>
        <v>22</v>
      </c>
      <c r="J4103" s="476">
        <f t="shared" si="3547"/>
        <v>1</v>
      </c>
      <c r="K4103" s="358">
        <v>0</v>
      </c>
      <c r="L4103" s="358">
        <v>0</v>
      </c>
      <c r="M4103" s="358">
        <v>0</v>
      </c>
      <c r="N4103" s="358">
        <v>0</v>
      </c>
      <c r="O4103" s="358">
        <f>IF(O3859,0,$D4103*(1+'General Inputs'!$C$4)^(O$3906-$K$3906))*'General Inputs'!$C$6</f>
        <v>284138.44199999998</v>
      </c>
      <c r="P4103" s="358">
        <f>IF(P3859,0,$D4103*(1+'General Inputs'!$C$4)^(P$3906-$K$3906))*'General Inputs'!$C$6</f>
        <v>289821.21083999996</v>
      </c>
      <c r="Q4103" s="358">
        <f>IF(Q3859,0,$D4103*(1+'General Inputs'!$C$4)^(Q$3906-$K$3906))*'General Inputs'!$C$6</f>
        <v>295617.63505679998</v>
      </c>
      <c r="R4103" s="358">
        <f>IF(R3859,0,$D4103*(1+'General Inputs'!$C$4)^(R$3906-$K$3906))*'General Inputs'!$C$6</f>
        <v>301529.98775793595</v>
      </c>
      <c r="S4103" s="358">
        <f>IF(S3859,0,$D4103*(1+'General Inputs'!$C$4)^(S$3906-$K$3906))*'General Inputs'!$C$6</f>
        <v>307560.58751309471</v>
      </c>
      <c r="T4103" s="358">
        <f>IF(T3859,0,$D4103*(1+'General Inputs'!$C$4)^(T$3906-$K$3906))*'General Inputs'!$C$6</f>
        <v>313711.79926335654</v>
      </c>
      <c r="U4103" s="358">
        <f>IF(U3859,0,$D4103*(1+'General Inputs'!$C$4)^(U$3906-$K$3906))*'General Inputs'!$C$6</f>
        <v>319986.03524862375</v>
      </c>
      <c r="V4103" s="358">
        <f>IF(V3859,0,$D4103*(1+'General Inputs'!$C$4)^(V$3906-$K$3906))*'General Inputs'!$C$6</f>
        <v>326385.75595359615</v>
      </c>
      <c r="W4103" s="358">
        <f>IF(W3859,0,$D4103*(1+'General Inputs'!$C$4)^(W$3906-$K$3906))*'General Inputs'!$C$6</f>
        <v>332913.47107266809</v>
      </c>
      <c r="X4103" s="358">
        <f>IF(X3859,0,$D4103*(1+'General Inputs'!$C$4)^(X$3906-$K$3906))*'General Inputs'!$C$6</f>
        <v>339571.74049412145</v>
      </c>
      <c r="Y4103" s="358">
        <f>IF(Y3859,0,$D4103*(1+'General Inputs'!$C$4)^(Y$3906-$K$3906))*'General Inputs'!$C$6</f>
        <v>346363.17530400393</v>
      </c>
      <c r="Z4103" s="358">
        <f>IF(Z3859,0,$D4103*(1+'General Inputs'!$C$4)^(Z$3906-$K$3906))*'General Inputs'!$C$6</f>
        <v>353290.43881008396</v>
      </c>
      <c r="AA4103" s="358">
        <f>IF(AA3859,0,$D4103*(1+'General Inputs'!$C$4)^(AA$3906-$K$3906))*'General Inputs'!$C$6</f>
        <v>360356.2475862857</v>
      </c>
      <c r="AB4103" s="358">
        <f>IF(AB3859,0,$D4103*(1+'General Inputs'!$C$4)^(AB$3906-$K$3906))*'General Inputs'!$C$6</f>
        <v>367563.37253801135</v>
      </c>
      <c r="AC4103" s="358">
        <f>IF(AC3859,0,$D4103*(1+'General Inputs'!$C$4)^(AC$3906-$K$3906))*'General Inputs'!$C$6</f>
        <v>374914.63998877158</v>
      </c>
      <c r="AD4103" s="358">
        <f>IF(AD3859,0,$D4103*(1+'General Inputs'!$C$4)^(AD$3906-$K$3906))*'General Inputs'!$C$6</f>
        <v>382412.93278854695</v>
      </c>
      <c r="AE4103" s="358">
        <f>IF(AE3859,0,$D4103*(1+'General Inputs'!$C$4)^(AE$3906-$K$3906))*'General Inputs'!$C$6</f>
        <v>390061.19144431798</v>
      </c>
      <c r="AF4103" s="358">
        <f>IF(AF3859,0,$D4103*(1+'General Inputs'!$C$4)^(AF$3906-$K$3906))*'General Inputs'!$C$6</f>
        <v>397862.41527320427</v>
      </c>
      <c r="AG4103" s="358">
        <f>IF(AG3859,0,$D4103*(1+'General Inputs'!$C$4)^(AG$3906-$K$3906))*'General Inputs'!$C$6</f>
        <v>405819.66357866843</v>
      </c>
      <c r="AH4103" s="358">
        <f>IF(AH3859,0,$D4103*(1+'General Inputs'!$C$4)^(AH$3906-$K$3906))*'General Inputs'!$C$6</f>
        <v>413936.05685024173</v>
      </c>
      <c r="AI4103" s="358">
        <f>IF(AI3859,0,$D4103*(1+'General Inputs'!$C$4)^(AI$3906-$K$3906))*'General Inputs'!$C$6</f>
        <v>422214.77798724658</v>
      </c>
      <c r="AJ4103" s="358">
        <f>IF(AJ3859,0,$D4103*(1+'General Inputs'!$C$4)^(AJ$3906-$K$3906))*'General Inputs'!$C$6</f>
        <v>430659.07354699151</v>
      </c>
    </row>
    <row r="4104" spans="1:36" x14ac:dyDescent="0.25">
      <c r="A4104" s="353" t="s">
        <v>261</v>
      </c>
      <c r="B4104" s="353" t="s">
        <v>361</v>
      </c>
      <c r="C4104" s="441">
        <f t="shared" si="3544"/>
        <v>5000</v>
      </c>
      <c r="D4104" s="397">
        <v>1750000</v>
      </c>
      <c r="E4104" s="468">
        <f t="shared" ref="E4104:G4104" si="3551">E200</f>
        <v>0</v>
      </c>
      <c r="F4104" s="468">
        <f t="shared" si="3551"/>
        <v>0</v>
      </c>
      <c r="G4104" s="469">
        <f t="shared" si="3551"/>
        <v>0</v>
      </c>
      <c r="H4104" s="397"/>
      <c r="I4104" s="476">
        <f t="shared" si="3546"/>
        <v>22</v>
      </c>
      <c r="J4104" s="476">
        <f t="shared" si="3547"/>
        <v>1</v>
      </c>
      <c r="K4104" s="358">
        <v>0</v>
      </c>
      <c r="L4104" s="358">
        <v>0</v>
      </c>
      <c r="M4104" s="358">
        <v>0</v>
      </c>
      <c r="N4104" s="358">
        <v>0</v>
      </c>
      <c r="O4104" s="358">
        <f>IF(O3860,0,$D4104*(1+'General Inputs'!$C$4)^(O$3906-$K$3906))*'General Inputs'!$C$6</f>
        <v>284138.44199999998</v>
      </c>
      <c r="P4104" s="358">
        <f>IF(P3860,0,$D4104*(1+'General Inputs'!$C$4)^(P$3906-$K$3906))*'General Inputs'!$C$6</f>
        <v>289821.21083999996</v>
      </c>
      <c r="Q4104" s="358">
        <f>IF(Q3860,0,$D4104*(1+'General Inputs'!$C$4)^(Q$3906-$K$3906))*'General Inputs'!$C$6</f>
        <v>295617.63505679998</v>
      </c>
      <c r="R4104" s="358">
        <f>IF(R3860,0,$D4104*(1+'General Inputs'!$C$4)^(R$3906-$K$3906))*'General Inputs'!$C$6</f>
        <v>301529.98775793595</v>
      </c>
      <c r="S4104" s="358">
        <f>IF(S3860,0,$D4104*(1+'General Inputs'!$C$4)^(S$3906-$K$3906))*'General Inputs'!$C$6</f>
        <v>307560.58751309471</v>
      </c>
      <c r="T4104" s="358">
        <f>IF(T3860,0,$D4104*(1+'General Inputs'!$C$4)^(T$3906-$K$3906))*'General Inputs'!$C$6</f>
        <v>313711.79926335654</v>
      </c>
      <c r="U4104" s="358">
        <f>IF(U3860,0,$D4104*(1+'General Inputs'!$C$4)^(U$3906-$K$3906))*'General Inputs'!$C$6</f>
        <v>319986.03524862375</v>
      </c>
      <c r="V4104" s="358">
        <f>IF(V3860,0,$D4104*(1+'General Inputs'!$C$4)^(V$3906-$K$3906))*'General Inputs'!$C$6</f>
        <v>326385.75595359615</v>
      </c>
      <c r="W4104" s="358">
        <f>IF(W3860,0,$D4104*(1+'General Inputs'!$C$4)^(W$3906-$K$3906))*'General Inputs'!$C$6</f>
        <v>332913.47107266809</v>
      </c>
      <c r="X4104" s="358">
        <f>IF(X3860,0,$D4104*(1+'General Inputs'!$C$4)^(X$3906-$K$3906))*'General Inputs'!$C$6</f>
        <v>339571.74049412145</v>
      </c>
      <c r="Y4104" s="358">
        <f>IF(Y3860,0,$D4104*(1+'General Inputs'!$C$4)^(Y$3906-$K$3906))*'General Inputs'!$C$6</f>
        <v>346363.17530400393</v>
      </c>
      <c r="Z4104" s="358">
        <f>IF(Z3860,0,$D4104*(1+'General Inputs'!$C$4)^(Z$3906-$K$3906))*'General Inputs'!$C$6</f>
        <v>353290.43881008396</v>
      </c>
      <c r="AA4104" s="358">
        <f>IF(AA3860,0,$D4104*(1+'General Inputs'!$C$4)^(AA$3906-$K$3906))*'General Inputs'!$C$6</f>
        <v>360356.2475862857</v>
      </c>
      <c r="AB4104" s="358">
        <f>IF(AB3860,0,$D4104*(1+'General Inputs'!$C$4)^(AB$3906-$K$3906))*'General Inputs'!$C$6</f>
        <v>367563.37253801135</v>
      </c>
      <c r="AC4104" s="358">
        <f>IF(AC3860,0,$D4104*(1+'General Inputs'!$C$4)^(AC$3906-$K$3906))*'General Inputs'!$C$6</f>
        <v>374914.63998877158</v>
      </c>
      <c r="AD4104" s="358">
        <f>IF(AD3860,0,$D4104*(1+'General Inputs'!$C$4)^(AD$3906-$K$3906))*'General Inputs'!$C$6</f>
        <v>382412.93278854695</v>
      </c>
      <c r="AE4104" s="358">
        <f>IF(AE3860,0,$D4104*(1+'General Inputs'!$C$4)^(AE$3906-$K$3906))*'General Inputs'!$C$6</f>
        <v>390061.19144431798</v>
      </c>
      <c r="AF4104" s="358">
        <f>IF(AF3860,0,$D4104*(1+'General Inputs'!$C$4)^(AF$3906-$K$3906))*'General Inputs'!$C$6</f>
        <v>397862.41527320427</v>
      </c>
      <c r="AG4104" s="358">
        <f>IF(AG3860,0,$D4104*(1+'General Inputs'!$C$4)^(AG$3906-$K$3906))*'General Inputs'!$C$6</f>
        <v>405819.66357866843</v>
      </c>
      <c r="AH4104" s="358">
        <f>IF(AH3860,0,$D4104*(1+'General Inputs'!$C$4)^(AH$3906-$K$3906))*'General Inputs'!$C$6</f>
        <v>413936.05685024173</v>
      </c>
      <c r="AI4104" s="358">
        <f>IF(AI3860,0,$D4104*(1+'General Inputs'!$C$4)^(AI$3906-$K$3906))*'General Inputs'!$C$6</f>
        <v>422214.77798724658</v>
      </c>
      <c r="AJ4104" s="358">
        <f>IF(AJ3860,0,$D4104*(1+'General Inputs'!$C$4)^(AJ$3906-$K$3906))*'General Inputs'!$C$6</f>
        <v>430659.07354699151</v>
      </c>
    </row>
    <row r="4105" spans="1:36" x14ac:dyDescent="0.25">
      <c r="A4105" s="353" t="s">
        <v>261</v>
      </c>
      <c r="B4105" s="353" t="s">
        <v>320</v>
      </c>
      <c r="C4105" s="441">
        <f t="shared" si="3544"/>
        <v>3750</v>
      </c>
      <c r="D4105" s="397">
        <v>1750000</v>
      </c>
      <c r="E4105" s="468">
        <f t="shared" ref="E4105:G4105" si="3552">E201</f>
        <v>0</v>
      </c>
      <c r="F4105" s="468">
        <f t="shared" si="3552"/>
        <v>0</v>
      </c>
      <c r="G4105" s="469">
        <f t="shared" si="3552"/>
        <v>0</v>
      </c>
      <c r="H4105" s="397"/>
      <c r="I4105" s="476">
        <f t="shared" si="3546"/>
        <v>22</v>
      </c>
      <c r="J4105" s="476">
        <f t="shared" si="3547"/>
        <v>1</v>
      </c>
      <c r="K4105" s="358">
        <v>0</v>
      </c>
      <c r="L4105" s="358">
        <v>0</v>
      </c>
      <c r="M4105" s="358">
        <v>0</v>
      </c>
      <c r="N4105" s="358">
        <v>0</v>
      </c>
      <c r="O4105" s="358">
        <f>IF(O3861,0,$D4105*(1+'General Inputs'!$C$4)^(O$3906-$K$3906))*'General Inputs'!$C$6</f>
        <v>284138.44199999998</v>
      </c>
      <c r="P4105" s="358">
        <f>IF(P3861,0,$D4105*(1+'General Inputs'!$C$4)^(P$3906-$K$3906))*'General Inputs'!$C$6</f>
        <v>289821.21083999996</v>
      </c>
      <c r="Q4105" s="358">
        <f>IF(Q3861,0,$D4105*(1+'General Inputs'!$C$4)^(Q$3906-$K$3906))*'General Inputs'!$C$6</f>
        <v>295617.63505679998</v>
      </c>
      <c r="R4105" s="358">
        <f>IF(R3861,0,$D4105*(1+'General Inputs'!$C$4)^(R$3906-$K$3906))*'General Inputs'!$C$6</f>
        <v>301529.98775793595</v>
      </c>
      <c r="S4105" s="358">
        <f>IF(S3861,0,$D4105*(1+'General Inputs'!$C$4)^(S$3906-$K$3906))*'General Inputs'!$C$6</f>
        <v>307560.58751309471</v>
      </c>
      <c r="T4105" s="358">
        <f>IF(T3861,0,$D4105*(1+'General Inputs'!$C$4)^(T$3906-$K$3906))*'General Inputs'!$C$6</f>
        <v>313711.79926335654</v>
      </c>
      <c r="U4105" s="358">
        <f>IF(U3861,0,$D4105*(1+'General Inputs'!$C$4)^(U$3906-$K$3906))*'General Inputs'!$C$6</f>
        <v>319986.03524862375</v>
      </c>
      <c r="V4105" s="358">
        <f>IF(V3861,0,$D4105*(1+'General Inputs'!$C$4)^(V$3906-$K$3906))*'General Inputs'!$C$6</f>
        <v>326385.75595359615</v>
      </c>
      <c r="W4105" s="358">
        <f>IF(W3861,0,$D4105*(1+'General Inputs'!$C$4)^(W$3906-$K$3906))*'General Inputs'!$C$6</f>
        <v>332913.47107266809</v>
      </c>
      <c r="X4105" s="358">
        <f>IF(X3861,0,$D4105*(1+'General Inputs'!$C$4)^(X$3906-$K$3906))*'General Inputs'!$C$6</f>
        <v>339571.74049412145</v>
      </c>
      <c r="Y4105" s="358">
        <f>IF(Y3861,0,$D4105*(1+'General Inputs'!$C$4)^(Y$3906-$K$3906))*'General Inputs'!$C$6</f>
        <v>346363.17530400393</v>
      </c>
      <c r="Z4105" s="358">
        <f>IF(Z3861,0,$D4105*(1+'General Inputs'!$C$4)^(Z$3906-$K$3906))*'General Inputs'!$C$6</f>
        <v>353290.43881008396</v>
      </c>
      <c r="AA4105" s="358">
        <f>IF(AA3861,0,$D4105*(1+'General Inputs'!$C$4)^(AA$3906-$K$3906))*'General Inputs'!$C$6</f>
        <v>360356.2475862857</v>
      </c>
      <c r="AB4105" s="358">
        <f>IF(AB3861,0,$D4105*(1+'General Inputs'!$C$4)^(AB$3906-$K$3906))*'General Inputs'!$C$6</f>
        <v>367563.37253801135</v>
      </c>
      <c r="AC4105" s="358">
        <f>IF(AC3861,0,$D4105*(1+'General Inputs'!$C$4)^(AC$3906-$K$3906))*'General Inputs'!$C$6</f>
        <v>374914.63998877158</v>
      </c>
      <c r="AD4105" s="358">
        <f>IF(AD3861,0,$D4105*(1+'General Inputs'!$C$4)^(AD$3906-$K$3906))*'General Inputs'!$C$6</f>
        <v>382412.93278854695</v>
      </c>
      <c r="AE4105" s="358">
        <f>IF(AE3861,0,$D4105*(1+'General Inputs'!$C$4)^(AE$3906-$K$3906))*'General Inputs'!$C$6</f>
        <v>390061.19144431798</v>
      </c>
      <c r="AF4105" s="358">
        <f>IF(AF3861,0,$D4105*(1+'General Inputs'!$C$4)^(AF$3906-$K$3906))*'General Inputs'!$C$6</f>
        <v>397862.41527320427</v>
      </c>
      <c r="AG4105" s="358">
        <f>IF(AG3861,0,$D4105*(1+'General Inputs'!$C$4)^(AG$3906-$K$3906))*'General Inputs'!$C$6</f>
        <v>405819.66357866843</v>
      </c>
      <c r="AH4105" s="358">
        <f>IF(AH3861,0,$D4105*(1+'General Inputs'!$C$4)^(AH$3906-$K$3906))*'General Inputs'!$C$6</f>
        <v>413936.05685024173</v>
      </c>
      <c r="AI4105" s="358">
        <f>IF(AI3861,0,$D4105*(1+'General Inputs'!$C$4)^(AI$3906-$K$3906))*'General Inputs'!$C$6</f>
        <v>422214.77798724658</v>
      </c>
      <c r="AJ4105" s="358">
        <f>IF(AJ3861,0,$D4105*(1+'General Inputs'!$C$4)^(AJ$3906-$K$3906))*'General Inputs'!$C$6</f>
        <v>430659.07354699151</v>
      </c>
    </row>
    <row r="4106" spans="1:36" x14ac:dyDescent="0.25">
      <c r="A4106" s="353" t="s">
        <v>493</v>
      </c>
      <c r="B4106" s="353" t="s">
        <v>493</v>
      </c>
      <c r="C4106" s="441">
        <f t="shared" si="3544"/>
        <v>1500</v>
      </c>
      <c r="D4106" s="397">
        <v>1750000</v>
      </c>
      <c r="E4106" s="468">
        <f t="shared" ref="E4106:G4106" si="3553">E202</f>
        <v>0</v>
      </c>
      <c r="F4106" s="468">
        <f t="shared" si="3553"/>
        <v>0</v>
      </c>
      <c r="G4106" s="469">
        <f t="shared" si="3553"/>
        <v>0</v>
      </c>
      <c r="H4106" s="397"/>
      <c r="I4106" s="476">
        <f t="shared" si="3546"/>
        <v>22</v>
      </c>
      <c r="J4106" s="476">
        <f t="shared" si="3547"/>
        <v>1</v>
      </c>
      <c r="K4106" s="358">
        <v>0</v>
      </c>
      <c r="L4106" s="358">
        <v>0</v>
      </c>
      <c r="M4106" s="358">
        <v>0</v>
      </c>
      <c r="N4106" s="358">
        <v>0</v>
      </c>
      <c r="O4106" s="358">
        <f>IF(O3862,0,$D4106*(1+'General Inputs'!$C$4)^(O$3906-$K$3906))*'General Inputs'!$C$6</f>
        <v>284138.44199999998</v>
      </c>
      <c r="P4106" s="358">
        <f>IF(P3862,0,$D4106*(1+'General Inputs'!$C$4)^(P$3906-$K$3906))*'General Inputs'!$C$6</f>
        <v>289821.21083999996</v>
      </c>
      <c r="Q4106" s="358">
        <f>IF(Q3862,0,$D4106*(1+'General Inputs'!$C$4)^(Q$3906-$K$3906))*'General Inputs'!$C$6</f>
        <v>295617.63505679998</v>
      </c>
      <c r="R4106" s="358">
        <f>IF(R3862,0,$D4106*(1+'General Inputs'!$C$4)^(R$3906-$K$3906))*'General Inputs'!$C$6</f>
        <v>301529.98775793595</v>
      </c>
      <c r="S4106" s="358">
        <f>IF(S3862,0,$D4106*(1+'General Inputs'!$C$4)^(S$3906-$K$3906))*'General Inputs'!$C$6</f>
        <v>307560.58751309471</v>
      </c>
      <c r="T4106" s="358">
        <f>IF(T3862,0,$D4106*(1+'General Inputs'!$C$4)^(T$3906-$K$3906))*'General Inputs'!$C$6</f>
        <v>313711.79926335654</v>
      </c>
      <c r="U4106" s="358">
        <f>IF(U3862,0,$D4106*(1+'General Inputs'!$C$4)^(U$3906-$K$3906))*'General Inputs'!$C$6</f>
        <v>319986.03524862375</v>
      </c>
      <c r="V4106" s="358">
        <f>IF(V3862,0,$D4106*(1+'General Inputs'!$C$4)^(V$3906-$K$3906))*'General Inputs'!$C$6</f>
        <v>326385.75595359615</v>
      </c>
      <c r="W4106" s="358">
        <f>IF(W3862,0,$D4106*(1+'General Inputs'!$C$4)^(W$3906-$K$3906))*'General Inputs'!$C$6</f>
        <v>332913.47107266809</v>
      </c>
      <c r="X4106" s="358">
        <f>IF(X3862,0,$D4106*(1+'General Inputs'!$C$4)^(X$3906-$K$3906))*'General Inputs'!$C$6</f>
        <v>339571.74049412145</v>
      </c>
      <c r="Y4106" s="358">
        <f>IF(Y3862,0,$D4106*(1+'General Inputs'!$C$4)^(Y$3906-$K$3906))*'General Inputs'!$C$6</f>
        <v>346363.17530400393</v>
      </c>
      <c r="Z4106" s="358">
        <f>IF(Z3862,0,$D4106*(1+'General Inputs'!$C$4)^(Z$3906-$K$3906))*'General Inputs'!$C$6</f>
        <v>353290.43881008396</v>
      </c>
      <c r="AA4106" s="358">
        <f>IF(AA3862,0,$D4106*(1+'General Inputs'!$C$4)^(AA$3906-$K$3906))*'General Inputs'!$C$6</f>
        <v>360356.2475862857</v>
      </c>
      <c r="AB4106" s="358">
        <f>IF(AB3862,0,$D4106*(1+'General Inputs'!$C$4)^(AB$3906-$K$3906))*'General Inputs'!$C$6</f>
        <v>367563.37253801135</v>
      </c>
      <c r="AC4106" s="358">
        <f>IF(AC3862,0,$D4106*(1+'General Inputs'!$C$4)^(AC$3906-$K$3906))*'General Inputs'!$C$6</f>
        <v>374914.63998877158</v>
      </c>
      <c r="AD4106" s="358">
        <f>IF(AD3862,0,$D4106*(1+'General Inputs'!$C$4)^(AD$3906-$K$3906))*'General Inputs'!$C$6</f>
        <v>382412.93278854695</v>
      </c>
      <c r="AE4106" s="358">
        <f>IF(AE3862,0,$D4106*(1+'General Inputs'!$C$4)^(AE$3906-$K$3906))*'General Inputs'!$C$6</f>
        <v>390061.19144431798</v>
      </c>
      <c r="AF4106" s="358">
        <f>IF(AF3862,0,$D4106*(1+'General Inputs'!$C$4)^(AF$3906-$K$3906))*'General Inputs'!$C$6</f>
        <v>397862.41527320427</v>
      </c>
      <c r="AG4106" s="358">
        <f>IF(AG3862,0,$D4106*(1+'General Inputs'!$C$4)^(AG$3906-$K$3906))*'General Inputs'!$C$6</f>
        <v>405819.66357866843</v>
      </c>
      <c r="AH4106" s="358">
        <f>IF(AH3862,0,$D4106*(1+'General Inputs'!$C$4)^(AH$3906-$K$3906))*'General Inputs'!$C$6</f>
        <v>413936.05685024173</v>
      </c>
      <c r="AI4106" s="358">
        <f>IF(AI3862,0,$D4106*(1+'General Inputs'!$C$4)^(AI$3906-$K$3906))*'General Inputs'!$C$6</f>
        <v>422214.77798724658</v>
      </c>
      <c r="AJ4106" s="358">
        <f>IF(AJ3862,0,$D4106*(1+'General Inputs'!$C$4)^(AJ$3906-$K$3906))*'General Inputs'!$C$6</f>
        <v>430659.07354699151</v>
      </c>
    </row>
    <row r="4107" spans="1:36" x14ac:dyDescent="0.25">
      <c r="A4107" s="353" t="s">
        <v>262</v>
      </c>
      <c r="B4107" s="353" t="s">
        <v>319</v>
      </c>
      <c r="C4107" s="441">
        <f t="shared" si="3544"/>
        <v>20000</v>
      </c>
      <c r="D4107" s="397">
        <v>8000000</v>
      </c>
      <c r="E4107" s="468">
        <f t="shared" ref="E4107:G4107" si="3554">E203</f>
        <v>0</v>
      </c>
      <c r="F4107" s="468">
        <f t="shared" si="3554"/>
        <v>0</v>
      </c>
      <c r="G4107" s="469">
        <f t="shared" si="3554"/>
        <v>0</v>
      </c>
      <c r="H4107" s="397"/>
      <c r="I4107" s="476">
        <f t="shared" si="3546"/>
        <v>22</v>
      </c>
      <c r="J4107" s="476">
        <f t="shared" si="3547"/>
        <v>1</v>
      </c>
      <c r="K4107" s="358">
        <v>0</v>
      </c>
      <c r="L4107" s="358">
        <v>0</v>
      </c>
      <c r="M4107" s="358">
        <v>0</v>
      </c>
      <c r="N4107" s="358">
        <v>0</v>
      </c>
      <c r="O4107" s="358">
        <f>IF(O3863,0,$D4107*(1+'General Inputs'!$C$4)^(O$3906-$K$3906))*'General Inputs'!$C$6</f>
        <v>1298918.5919999999</v>
      </c>
      <c r="P4107" s="358">
        <f>IF(P3863,0,$D4107*(1+'General Inputs'!$C$4)^(P$3906-$K$3906))*'General Inputs'!$C$6</f>
        <v>1324896.9638399999</v>
      </c>
      <c r="Q4107" s="358">
        <f>IF(Q3863,0,$D4107*(1+'General Inputs'!$C$4)^(Q$3906-$K$3906))*'General Inputs'!$C$6</f>
        <v>1351394.9031168001</v>
      </c>
      <c r="R4107" s="358">
        <f>IF(R3863,0,$D4107*(1+'General Inputs'!$C$4)^(R$3906-$K$3906))*'General Inputs'!$C$6</f>
        <v>1378422.8011791357</v>
      </c>
      <c r="S4107" s="358">
        <f>IF(S3863,0,$D4107*(1+'General Inputs'!$C$4)^(S$3906-$K$3906))*'General Inputs'!$C$6</f>
        <v>1405991.2572027186</v>
      </c>
      <c r="T4107" s="358">
        <f>IF(T3863,0,$D4107*(1+'General Inputs'!$C$4)^(T$3906-$K$3906))*'General Inputs'!$C$6</f>
        <v>1434111.082346773</v>
      </c>
      <c r="U4107" s="358">
        <f>IF(U3863,0,$D4107*(1+'General Inputs'!$C$4)^(U$3906-$K$3906))*'General Inputs'!$C$6</f>
        <v>1462793.3039937085</v>
      </c>
      <c r="V4107" s="358">
        <f>IF(V3863,0,$D4107*(1+'General Inputs'!$C$4)^(V$3906-$K$3906))*'General Inputs'!$C$6</f>
        <v>1492049.1700735826</v>
      </c>
      <c r="W4107" s="358">
        <f>IF(W3863,0,$D4107*(1+'General Inputs'!$C$4)^(W$3906-$K$3906))*'General Inputs'!$C$6</f>
        <v>1521890.1534750543</v>
      </c>
      <c r="X4107" s="358">
        <f>IF(X3863,0,$D4107*(1+'General Inputs'!$C$4)^(X$3906-$K$3906))*'General Inputs'!$C$6</f>
        <v>1552327.9565445553</v>
      </c>
      <c r="Y4107" s="358">
        <f>IF(Y3863,0,$D4107*(1+'General Inputs'!$C$4)^(Y$3906-$K$3906))*'General Inputs'!$C$6</f>
        <v>1583374.5156754467</v>
      </c>
      <c r="Z4107" s="358">
        <f>IF(Z3863,0,$D4107*(1+'General Inputs'!$C$4)^(Z$3906-$K$3906))*'General Inputs'!$C$6</f>
        <v>1615042.0059889548</v>
      </c>
      <c r="AA4107" s="358">
        <f>IF(AA3863,0,$D4107*(1+'General Inputs'!$C$4)^(AA$3906-$K$3906))*'General Inputs'!$C$6</f>
        <v>1647342.8461087344</v>
      </c>
      <c r="AB4107" s="358">
        <f>IF(AB3863,0,$D4107*(1+'General Inputs'!$C$4)^(AB$3906-$K$3906))*'General Inputs'!$C$6</f>
        <v>1680289.7030309094</v>
      </c>
      <c r="AC4107" s="358">
        <f>IF(AC3863,0,$D4107*(1+'General Inputs'!$C$4)^(AC$3906-$K$3906))*'General Inputs'!$C$6</f>
        <v>1713895.4970915273</v>
      </c>
      <c r="AD4107" s="358">
        <f>IF(AD3863,0,$D4107*(1+'General Inputs'!$C$4)^(AD$3906-$K$3906))*'General Inputs'!$C$6</f>
        <v>1748173.4070333578</v>
      </c>
      <c r="AE4107" s="358">
        <f>IF(AE3863,0,$D4107*(1+'General Inputs'!$C$4)^(AE$3906-$K$3906))*'General Inputs'!$C$6</f>
        <v>1783136.8751740248</v>
      </c>
      <c r="AF4107" s="358">
        <f>IF(AF3863,0,$D4107*(1+'General Inputs'!$C$4)^(AF$3906-$K$3906))*'General Inputs'!$C$6</f>
        <v>1818799.6126775055</v>
      </c>
      <c r="AG4107" s="358">
        <f>IF(AG3863,0,$D4107*(1+'General Inputs'!$C$4)^(AG$3906-$K$3906))*'General Inputs'!$C$6</f>
        <v>1855175.6049310556</v>
      </c>
      <c r="AH4107" s="358">
        <f>IF(AH3863,0,$D4107*(1+'General Inputs'!$C$4)^(AH$3906-$K$3906))*'General Inputs'!$C$6</f>
        <v>1892279.1170296762</v>
      </c>
      <c r="AI4107" s="358">
        <f>IF(AI3863,0,$D4107*(1+'General Inputs'!$C$4)^(AI$3906-$K$3906))*'General Inputs'!$C$6</f>
        <v>1930124.6993702701</v>
      </c>
      <c r="AJ4107" s="358">
        <f>IF(AJ3863,0,$D4107*(1+'General Inputs'!$C$4)^(AJ$3906-$K$3906))*'General Inputs'!$C$6</f>
        <v>1968727.1933576753</v>
      </c>
    </row>
    <row r="4108" spans="1:36" x14ac:dyDescent="0.25">
      <c r="A4108" s="353" t="s">
        <v>262</v>
      </c>
      <c r="B4108" s="353" t="s">
        <v>308</v>
      </c>
      <c r="C4108" s="441">
        <f t="shared" si="3544"/>
        <v>20000</v>
      </c>
      <c r="D4108" s="397">
        <v>8000000</v>
      </c>
      <c r="E4108" s="468">
        <f t="shared" ref="E4108:G4108" si="3555">E204</f>
        <v>0</v>
      </c>
      <c r="F4108" s="468">
        <f t="shared" si="3555"/>
        <v>0</v>
      </c>
      <c r="G4108" s="469">
        <f t="shared" si="3555"/>
        <v>0</v>
      </c>
      <c r="H4108" s="397"/>
      <c r="I4108" s="476">
        <f t="shared" si="3546"/>
        <v>22</v>
      </c>
      <c r="J4108" s="476">
        <f t="shared" si="3547"/>
        <v>1</v>
      </c>
      <c r="K4108" s="358">
        <v>0</v>
      </c>
      <c r="L4108" s="358">
        <v>0</v>
      </c>
      <c r="M4108" s="358">
        <v>0</v>
      </c>
      <c r="N4108" s="358">
        <v>0</v>
      </c>
      <c r="O4108" s="358">
        <f>IF(O3864,0,$D4108*(1+'General Inputs'!$C$4)^(O$3906-$K$3906))*'General Inputs'!$C$6</f>
        <v>1298918.5919999999</v>
      </c>
      <c r="P4108" s="358">
        <f>IF(P3864,0,$D4108*(1+'General Inputs'!$C$4)^(P$3906-$K$3906))*'General Inputs'!$C$6</f>
        <v>1324896.9638399999</v>
      </c>
      <c r="Q4108" s="358">
        <f>IF(Q3864,0,$D4108*(1+'General Inputs'!$C$4)^(Q$3906-$K$3906))*'General Inputs'!$C$6</f>
        <v>1351394.9031168001</v>
      </c>
      <c r="R4108" s="358">
        <f>IF(R3864,0,$D4108*(1+'General Inputs'!$C$4)^(R$3906-$K$3906))*'General Inputs'!$C$6</f>
        <v>1378422.8011791357</v>
      </c>
      <c r="S4108" s="358">
        <f>IF(S3864,0,$D4108*(1+'General Inputs'!$C$4)^(S$3906-$K$3906))*'General Inputs'!$C$6</f>
        <v>1405991.2572027186</v>
      </c>
      <c r="T4108" s="358">
        <f>IF(T3864,0,$D4108*(1+'General Inputs'!$C$4)^(T$3906-$K$3906))*'General Inputs'!$C$6</f>
        <v>1434111.082346773</v>
      </c>
      <c r="U4108" s="358">
        <f>IF(U3864,0,$D4108*(1+'General Inputs'!$C$4)^(U$3906-$K$3906))*'General Inputs'!$C$6</f>
        <v>1462793.3039937085</v>
      </c>
      <c r="V4108" s="358">
        <f>IF(V3864,0,$D4108*(1+'General Inputs'!$C$4)^(V$3906-$K$3906))*'General Inputs'!$C$6</f>
        <v>1492049.1700735826</v>
      </c>
      <c r="W4108" s="358">
        <f>IF(W3864,0,$D4108*(1+'General Inputs'!$C$4)^(W$3906-$K$3906))*'General Inputs'!$C$6</f>
        <v>1521890.1534750543</v>
      </c>
      <c r="X4108" s="358">
        <f>IF(X3864,0,$D4108*(1+'General Inputs'!$C$4)^(X$3906-$K$3906))*'General Inputs'!$C$6</f>
        <v>1552327.9565445553</v>
      </c>
      <c r="Y4108" s="358">
        <f>IF(Y3864,0,$D4108*(1+'General Inputs'!$C$4)^(Y$3906-$K$3906))*'General Inputs'!$C$6</f>
        <v>1583374.5156754467</v>
      </c>
      <c r="Z4108" s="358">
        <f>IF(Z3864,0,$D4108*(1+'General Inputs'!$C$4)^(Z$3906-$K$3906))*'General Inputs'!$C$6</f>
        <v>1615042.0059889548</v>
      </c>
      <c r="AA4108" s="358">
        <f>IF(AA3864,0,$D4108*(1+'General Inputs'!$C$4)^(AA$3906-$K$3906))*'General Inputs'!$C$6</f>
        <v>1647342.8461087344</v>
      </c>
      <c r="AB4108" s="358">
        <f>IF(AB3864,0,$D4108*(1+'General Inputs'!$C$4)^(AB$3906-$K$3906))*'General Inputs'!$C$6</f>
        <v>1680289.7030309094</v>
      </c>
      <c r="AC4108" s="358">
        <f>IF(AC3864,0,$D4108*(1+'General Inputs'!$C$4)^(AC$3906-$K$3906))*'General Inputs'!$C$6</f>
        <v>1713895.4970915273</v>
      </c>
      <c r="AD4108" s="358">
        <f>IF(AD3864,0,$D4108*(1+'General Inputs'!$C$4)^(AD$3906-$K$3906))*'General Inputs'!$C$6</f>
        <v>1748173.4070333578</v>
      </c>
      <c r="AE4108" s="358">
        <f>IF(AE3864,0,$D4108*(1+'General Inputs'!$C$4)^(AE$3906-$K$3906))*'General Inputs'!$C$6</f>
        <v>1783136.8751740248</v>
      </c>
      <c r="AF4108" s="358">
        <f>IF(AF3864,0,$D4108*(1+'General Inputs'!$C$4)^(AF$3906-$K$3906))*'General Inputs'!$C$6</f>
        <v>1818799.6126775055</v>
      </c>
      <c r="AG4108" s="358">
        <f>IF(AG3864,0,$D4108*(1+'General Inputs'!$C$4)^(AG$3906-$K$3906))*'General Inputs'!$C$6</f>
        <v>1855175.6049310556</v>
      </c>
      <c r="AH4108" s="358">
        <f>IF(AH3864,0,$D4108*(1+'General Inputs'!$C$4)^(AH$3906-$K$3906))*'General Inputs'!$C$6</f>
        <v>1892279.1170296762</v>
      </c>
      <c r="AI4108" s="358">
        <f>IF(AI3864,0,$D4108*(1+'General Inputs'!$C$4)^(AI$3906-$K$3906))*'General Inputs'!$C$6</f>
        <v>1930124.6993702701</v>
      </c>
      <c r="AJ4108" s="358">
        <f>IF(AJ3864,0,$D4108*(1+'General Inputs'!$C$4)^(AJ$3906-$K$3906))*'General Inputs'!$C$6</f>
        <v>1968727.1933576753</v>
      </c>
    </row>
    <row r="4109" spans="1:36" x14ac:dyDescent="0.25">
      <c r="A4109" s="353" t="s">
        <v>262</v>
      </c>
      <c r="B4109" s="353" t="s">
        <v>331</v>
      </c>
      <c r="C4109" s="441">
        <f t="shared" si="3544"/>
        <v>20000</v>
      </c>
      <c r="D4109" s="397">
        <v>8000000</v>
      </c>
      <c r="E4109" s="468">
        <f t="shared" ref="E4109:G4109" si="3556">E205</f>
        <v>0</v>
      </c>
      <c r="F4109" s="468">
        <f t="shared" si="3556"/>
        <v>0</v>
      </c>
      <c r="G4109" s="469">
        <f t="shared" si="3556"/>
        <v>0</v>
      </c>
      <c r="H4109" s="397"/>
      <c r="I4109" s="476">
        <f t="shared" si="3546"/>
        <v>22</v>
      </c>
      <c r="J4109" s="476">
        <f t="shared" si="3547"/>
        <v>1</v>
      </c>
      <c r="K4109" s="358">
        <v>0</v>
      </c>
      <c r="L4109" s="358">
        <v>0</v>
      </c>
      <c r="M4109" s="358">
        <v>0</v>
      </c>
      <c r="N4109" s="358">
        <v>0</v>
      </c>
      <c r="O4109" s="358">
        <f>IF(O3865,0,$D4109*(1+'General Inputs'!$C$4)^(O$3906-$K$3906))*'General Inputs'!$C$6</f>
        <v>1298918.5919999999</v>
      </c>
      <c r="P4109" s="358">
        <f>IF(P3865,0,$D4109*(1+'General Inputs'!$C$4)^(P$3906-$K$3906))*'General Inputs'!$C$6</f>
        <v>1324896.9638399999</v>
      </c>
      <c r="Q4109" s="358">
        <f>IF(Q3865,0,$D4109*(1+'General Inputs'!$C$4)^(Q$3906-$K$3906))*'General Inputs'!$C$6</f>
        <v>1351394.9031168001</v>
      </c>
      <c r="R4109" s="358">
        <f>IF(R3865,0,$D4109*(1+'General Inputs'!$C$4)^(R$3906-$K$3906))*'General Inputs'!$C$6</f>
        <v>1378422.8011791357</v>
      </c>
      <c r="S4109" s="358">
        <f>IF(S3865,0,$D4109*(1+'General Inputs'!$C$4)^(S$3906-$K$3906))*'General Inputs'!$C$6</f>
        <v>1405991.2572027186</v>
      </c>
      <c r="T4109" s="358">
        <f>IF(T3865,0,$D4109*(1+'General Inputs'!$C$4)^(T$3906-$K$3906))*'General Inputs'!$C$6</f>
        <v>1434111.082346773</v>
      </c>
      <c r="U4109" s="358">
        <f>IF(U3865,0,$D4109*(1+'General Inputs'!$C$4)^(U$3906-$K$3906))*'General Inputs'!$C$6</f>
        <v>1462793.3039937085</v>
      </c>
      <c r="V4109" s="358">
        <f>IF(V3865,0,$D4109*(1+'General Inputs'!$C$4)^(V$3906-$K$3906))*'General Inputs'!$C$6</f>
        <v>1492049.1700735826</v>
      </c>
      <c r="W4109" s="358">
        <f>IF(W3865,0,$D4109*(1+'General Inputs'!$C$4)^(W$3906-$K$3906))*'General Inputs'!$C$6</f>
        <v>1521890.1534750543</v>
      </c>
      <c r="X4109" s="358">
        <f>IF(X3865,0,$D4109*(1+'General Inputs'!$C$4)^(X$3906-$K$3906))*'General Inputs'!$C$6</f>
        <v>1552327.9565445553</v>
      </c>
      <c r="Y4109" s="358">
        <f>IF(Y3865,0,$D4109*(1+'General Inputs'!$C$4)^(Y$3906-$K$3906))*'General Inputs'!$C$6</f>
        <v>1583374.5156754467</v>
      </c>
      <c r="Z4109" s="358">
        <f>IF(Z3865,0,$D4109*(1+'General Inputs'!$C$4)^(Z$3906-$K$3906))*'General Inputs'!$C$6</f>
        <v>1615042.0059889548</v>
      </c>
      <c r="AA4109" s="358">
        <f>IF(AA3865,0,$D4109*(1+'General Inputs'!$C$4)^(AA$3906-$K$3906))*'General Inputs'!$C$6</f>
        <v>1647342.8461087344</v>
      </c>
      <c r="AB4109" s="358">
        <f>IF(AB3865,0,$D4109*(1+'General Inputs'!$C$4)^(AB$3906-$K$3906))*'General Inputs'!$C$6</f>
        <v>1680289.7030309094</v>
      </c>
      <c r="AC4109" s="358">
        <f>IF(AC3865,0,$D4109*(1+'General Inputs'!$C$4)^(AC$3906-$K$3906))*'General Inputs'!$C$6</f>
        <v>1713895.4970915273</v>
      </c>
      <c r="AD4109" s="358">
        <f>IF(AD3865,0,$D4109*(1+'General Inputs'!$C$4)^(AD$3906-$K$3906))*'General Inputs'!$C$6</f>
        <v>1748173.4070333578</v>
      </c>
      <c r="AE4109" s="358">
        <f>IF(AE3865,0,$D4109*(1+'General Inputs'!$C$4)^(AE$3906-$K$3906))*'General Inputs'!$C$6</f>
        <v>1783136.8751740248</v>
      </c>
      <c r="AF4109" s="358">
        <f>IF(AF3865,0,$D4109*(1+'General Inputs'!$C$4)^(AF$3906-$K$3906))*'General Inputs'!$C$6</f>
        <v>1818799.6126775055</v>
      </c>
      <c r="AG4109" s="358">
        <f>IF(AG3865,0,$D4109*(1+'General Inputs'!$C$4)^(AG$3906-$K$3906))*'General Inputs'!$C$6</f>
        <v>1855175.6049310556</v>
      </c>
      <c r="AH4109" s="358">
        <f>IF(AH3865,0,$D4109*(1+'General Inputs'!$C$4)^(AH$3906-$K$3906))*'General Inputs'!$C$6</f>
        <v>1892279.1170296762</v>
      </c>
      <c r="AI4109" s="358">
        <f>IF(AI3865,0,$D4109*(1+'General Inputs'!$C$4)^(AI$3906-$K$3906))*'General Inputs'!$C$6</f>
        <v>1930124.6993702701</v>
      </c>
      <c r="AJ4109" s="358">
        <f>IF(AJ3865,0,$D4109*(1+'General Inputs'!$C$4)^(AJ$3906-$K$3906))*'General Inputs'!$C$6</f>
        <v>1968727.1933576753</v>
      </c>
    </row>
    <row r="4110" spans="1:36" x14ac:dyDescent="0.25">
      <c r="A4110" s="353" t="s">
        <v>339</v>
      </c>
      <c r="B4110" s="353" t="s">
        <v>339</v>
      </c>
      <c r="C4110" s="441">
        <f t="shared" si="3544"/>
        <v>1000</v>
      </c>
      <c r="D4110" s="397">
        <v>500000</v>
      </c>
      <c r="E4110" s="468">
        <f t="shared" ref="E4110:G4110" si="3557">E206</f>
        <v>0</v>
      </c>
      <c r="F4110" s="468">
        <f t="shared" si="3557"/>
        <v>0</v>
      </c>
      <c r="G4110" s="469">
        <f t="shared" si="3557"/>
        <v>0</v>
      </c>
      <c r="H4110" s="397"/>
      <c r="I4110" s="476">
        <f t="shared" si="3546"/>
        <v>22</v>
      </c>
      <c r="J4110" s="476">
        <f t="shared" si="3547"/>
        <v>1</v>
      </c>
      <c r="K4110" s="358">
        <v>0</v>
      </c>
      <c r="L4110" s="358">
        <v>0</v>
      </c>
      <c r="M4110" s="358">
        <v>0</v>
      </c>
      <c r="N4110" s="358">
        <v>0</v>
      </c>
      <c r="O4110" s="358">
        <f>IF(O3866,0,$D4110*(1+'General Inputs'!$C$4)^(O$3906-$K$3906))*'General Inputs'!$C$6</f>
        <v>81182.411999999997</v>
      </c>
      <c r="P4110" s="358">
        <f>IF(P3866,0,$D4110*(1+'General Inputs'!$C$4)^(P$3906-$K$3906))*'General Inputs'!$C$6</f>
        <v>82806.060239999992</v>
      </c>
      <c r="Q4110" s="358">
        <f>IF(Q3866,0,$D4110*(1+'General Inputs'!$C$4)^(Q$3906-$K$3906))*'General Inputs'!$C$6</f>
        <v>84462.181444800008</v>
      </c>
      <c r="R4110" s="358">
        <f>IF(R3866,0,$D4110*(1+'General Inputs'!$C$4)^(R$3906-$K$3906))*'General Inputs'!$C$6</f>
        <v>86151.42507369598</v>
      </c>
      <c r="S4110" s="358">
        <f>IF(S3866,0,$D4110*(1+'General Inputs'!$C$4)^(S$3906-$K$3906))*'General Inputs'!$C$6</f>
        <v>87874.453575169915</v>
      </c>
      <c r="T4110" s="358">
        <f>IF(T3866,0,$D4110*(1+'General Inputs'!$C$4)^(T$3906-$K$3906))*'General Inputs'!$C$6</f>
        <v>89631.942646673313</v>
      </c>
      <c r="U4110" s="358">
        <f>IF(U3866,0,$D4110*(1+'General Inputs'!$C$4)^(U$3906-$K$3906))*'General Inputs'!$C$6</f>
        <v>91424.581499606778</v>
      </c>
      <c r="V4110" s="358">
        <f>IF(V3866,0,$D4110*(1+'General Inputs'!$C$4)^(V$3906-$K$3906))*'General Inputs'!$C$6</f>
        <v>93253.07312959891</v>
      </c>
      <c r="W4110" s="358">
        <f>IF(W3866,0,$D4110*(1+'General Inputs'!$C$4)^(W$3906-$K$3906))*'General Inputs'!$C$6</f>
        <v>95118.134592190894</v>
      </c>
      <c r="X4110" s="358">
        <f>IF(X3866,0,$D4110*(1+'General Inputs'!$C$4)^(X$3906-$K$3906))*'General Inputs'!$C$6</f>
        <v>97020.497284034704</v>
      </c>
      <c r="Y4110" s="358">
        <f>IF(Y3866,0,$D4110*(1+'General Inputs'!$C$4)^(Y$3906-$K$3906))*'General Inputs'!$C$6</f>
        <v>98960.90722971542</v>
      </c>
      <c r="Z4110" s="358">
        <f>IF(Z3866,0,$D4110*(1+'General Inputs'!$C$4)^(Z$3906-$K$3906))*'General Inputs'!$C$6</f>
        <v>100940.12537430967</v>
      </c>
      <c r="AA4110" s="358">
        <f>IF(AA3866,0,$D4110*(1+'General Inputs'!$C$4)^(AA$3906-$K$3906))*'General Inputs'!$C$6</f>
        <v>102958.9278817959</v>
      </c>
      <c r="AB4110" s="358">
        <f>IF(AB3866,0,$D4110*(1+'General Inputs'!$C$4)^(AB$3906-$K$3906))*'General Inputs'!$C$6</f>
        <v>105018.10643943184</v>
      </c>
      <c r="AC4110" s="358">
        <f>IF(AC3866,0,$D4110*(1+'General Inputs'!$C$4)^(AC$3906-$K$3906))*'General Inputs'!$C$6</f>
        <v>107118.46856822046</v>
      </c>
      <c r="AD4110" s="358">
        <f>IF(AD3866,0,$D4110*(1+'General Inputs'!$C$4)^(AD$3906-$K$3906))*'General Inputs'!$C$6</f>
        <v>109260.83793958486</v>
      </c>
      <c r="AE4110" s="358">
        <f>IF(AE3866,0,$D4110*(1+'General Inputs'!$C$4)^(AE$3906-$K$3906))*'General Inputs'!$C$6</f>
        <v>111446.05469837655</v>
      </c>
      <c r="AF4110" s="358">
        <f>IF(AF3866,0,$D4110*(1+'General Inputs'!$C$4)^(AF$3906-$K$3906))*'General Inputs'!$C$6</f>
        <v>113674.97579234409</v>
      </c>
      <c r="AG4110" s="358">
        <f>IF(AG3866,0,$D4110*(1+'General Inputs'!$C$4)^(AG$3906-$K$3906))*'General Inputs'!$C$6</f>
        <v>115948.47530819097</v>
      </c>
      <c r="AH4110" s="358">
        <f>IF(AH3866,0,$D4110*(1+'General Inputs'!$C$4)^(AH$3906-$K$3906))*'General Inputs'!$C$6</f>
        <v>118267.44481435476</v>
      </c>
      <c r="AI4110" s="358">
        <f>IF(AI3866,0,$D4110*(1+'General Inputs'!$C$4)^(AI$3906-$K$3906))*'General Inputs'!$C$6</f>
        <v>120632.79371064188</v>
      </c>
      <c r="AJ4110" s="358">
        <f>IF(AJ3866,0,$D4110*(1+'General Inputs'!$C$4)^(AJ$3906-$K$3906))*'General Inputs'!$C$6</f>
        <v>123045.44958485471</v>
      </c>
    </row>
    <row r="4111" spans="1:36" x14ac:dyDescent="0.25">
      <c r="A4111" s="353" t="s">
        <v>430</v>
      </c>
      <c r="B4111" s="353" t="s">
        <v>430</v>
      </c>
      <c r="C4111" s="441">
        <f t="shared" si="3544"/>
        <v>999</v>
      </c>
      <c r="D4111" s="397">
        <v>500000</v>
      </c>
      <c r="E4111" s="468">
        <f t="shared" ref="E4111:G4111" si="3558">E207</f>
        <v>0</v>
      </c>
      <c r="F4111" s="468">
        <f t="shared" si="3558"/>
        <v>0</v>
      </c>
      <c r="G4111" s="469">
        <f t="shared" si="3558"/>
        <v>0</v>
      </c>
      <c r="H4111" s="397"/>
      <c r="I4111" s="476">
        <f t="shared" si="3546"/>
        <v>22</v>
      </c>
      <c r="J4111" s="476">
        <f t="shared" si="3547"/>
        <v>1</v>
      </c>
      <c r="K4111" s="358">
        <v>0</v>
      </c>
      <c r="L4111" s="358">
        <v>0</v>
      </c>
      <c r="M4111" s="358">
        <v>0</v>
      </c>
      <c r="N4111" s="358">
        <v>0</v>
      </c>
      <c r="O4111" s="358">
        <f>IF(O3867,0,$D4111*(1+'General Inputs'!$C$4)^(O$3906-$K$3906))*'General Inputs'!$C$6</f>
        <v>81182.411999999997</v>
      </c>
      <c r="P4111" s="358">
        <f>IF(P3867,0,$D4111*(1+'General Inputs'!$C$4)^(P$3906-$K$3906))*'General Inputs'!$C$6</f>
        <v>82806.060239999992</v>
      </c>
      <c r="Q4111" s="358">
        <f>IF(Q3867,0,$D4111*(1+'General Inputs'!$C$4)^(Q$3906-$K$3906))*'General Inputs'!$C$6</f>
        <v>84462.181444800008</v>
      </c>
      <c r="R4111" s="358">
        <f>IF(R3867,0,$D4111*(1+'General Inputs'!$C$4)^(R$3906-$K$3906))*'General Inputs'!$C$6</f>
        <v>86151.42507369598</v>
      </c>
      <c r="S4111" s="358">
        <f>IF(S3867,0,$D4111*(1+'General Inputs'!$C$4)^(S$3906-$K$3906))*'General Inputs'!$C$6</f>
        <v>87874.453575169915</v>
      </c>
      <c r="T4111" s="358">
        <f>IF(T3867,0,$D4111*(1+'General Inputs'!$C$4)^(T$3906-$K$3906))*'General Inputs'!$C$6</f>
        <v>89631.942646673313</v>
      </c>
      <c r="U4111" s="358">
        <f>IF(U3867,0,$D4111*(1+'General Inputs'!$C$4)^(U$3906-$K$3906))*'General Inputs'!$C$6</f>
        <v>91424.581499606778</v>
      </c>
      <c r="V4111" s="358">
        <f>IF(V3867,0,$D4111*(1+'General Inputs'!$C$4)^(V$3906-$K$3906))*'General Inputs'!$C$6</f>
        <v>93253.07312959891</v>
      </c>
      <c r="W4111" s="358">
        <f>IF(W3867,0,$D4111*(1+'General Inputs'!$C$4)^(W$3906-$K$3906))*'General Inputs'!$C$6</f>
        <v>95118.134592190894</v>
      </c>
      <c r="X4111" s="358">
        <f>IF(X3867,0,$D4111*(1+'General Inputs'!$C$4)^(X$3906-$K$3906))*'General Inputs'!$C$6</f>
        <v>97020.497284034704</v>
      </c>
      <c r="Y4111" s="358">
        <f>IF(Y3867,0,$D4111*(1+'General Inputs'!$C$4)^(Y$3906-$K$3906))*'General Inputs'!$C$6</f>
        <v>98960.90722971542</v>
      </c>
      <c r="Z4111" s="358">
        <f>IF(Z3867,0,$D4111*(1+'General Inputs'!$C$4)^(Z$3906-$K$3906))*'General Inputs'!$C$6</f>
        <v>100940.12537430967</v>
      </c>
      <c r="AA4111" s="358">
        <f>IF(AA3867,0,$D4111*(1+'General Inputs'!$C$4)^(AA$3906-$K$3906))*'General Inputs'!$C$6</f>
        <v>102958.9278817959</v>
      </c>
      <c r="AB4111" s="358">
        <f>IF(AB3867,0,$D4111*(1+'General Inputs'!$C$4)^(AB$3906-$K$3906))*'General Inputs'!$C$6</f>
        <v>105018.10643943184</v>
      </c>
      <c r="AC4111" s="358">
        <f>IF(AC3867,0,$D4111*(1+'General Inputs'!$C$4)^(AC$3906-$K$3906))*'General Inputs'!$C$6</f>
        <v>107118.46856822046</v>
      </c>
      <c r="AD4111" s="358">
        <f>IF(AD3867,0,$D4111*(1+'General Inputs'!$C$4)^(AD$3906-$K$3906))*'General Inputs'!$C$6</f>
        <v>109260.83793958486</v>
      </c>
      <c r="AE4111" s="358">
        <f>IF(AE3867,0,$D4111*(1+'General Inputs'!$C$4)^(AE$3906-$K$3906))*'General Inputs'!$C$6</f>
        <v>111446.05469837655</v>
      </c>
      <c r="AF4111" s="358">
        <f>IF(AF3867,0,$D4111*(1+'General Inputs'!$C$4)^(AF$3906-$K$3906))*'General Inputs'!$C$6</f>
        <v>113674.97579234409</v>
      </c>
      <c r="AG4111" s="358">
        <f>IF(AG3867,0,$D4111*(1+'General Inputs'!$C$4)^(AG$3906-$K$3906))*'General Inputs'!$C$6</f>
        <v>115948.47530819097</v>
      </c>
      <c r="AH4111" s="358">
        <f>IF(AH3867,0,$D4111*(1+'General Inputs'!$C$4)^(AH$3906-$K$3906))*'General Inputs'!$C$6</f>
        <v>118267.44481435476</v>
      </c>
      <c r="AI4111" s="358">
        <f>IF(AI3867,0,$D4111*(1+'General Inputs'!$C$4)^(AI$3906-$K$3906))*'General Inputs'!$C$6</f>
        <v>120632.79371064188</v>
      </c>
      <c r="AJ4111" s="358">
        <f>IF(AJ3867,0,$D4111*(1+'General Inputs'!$C$4)^(AJ$3906-$K$3906))*'General Inputs'!$C$6</f>
        <v>123045.44958485471</v>
      </c>
    </row>
    <row r="4112" spans="1:36" x14ac:dyDescent="0.25">
      <c r="A4112" s="353" t="s">
        <v>374</v>
      </c>
      <c r="B4112" s="353" t="s">
        <v>374</v>
      </c>
      <c r="C4112" s="441">
        <f t="shared" si="3544"/>
        <v>5000</v>
      </c>
      <c r="D4112" s="397">
        <v>1750000</v>
      </c>
      <c r="E4112" s="468">
        <f t="shared" ref="E4112:G4112" si="3559">E208</f>
        <v>0</v>
      </c>
      <c r="F4112" s="468">
        <f t="shared" si="3559"/>
        <v>0</v>
      </c>
      <c r="G4112" s="469">
        <f t="shared" si="3559"/>
        <v>0</v>
      </c>
      <c r="H4112" s="397"/>
      <c r="I4112" s="476">
        <f t="shared" si="3546"/>
        <v>22</v>
      </c>
      <c r="J4112" s="476">
        <f t="shared" si="3547"/>
        <v>1</v>
      </c>
      <c r="K4112" s="358">
        <v>0</v>
      </c>
      <c r="L4112" s="358">
        <v>0</v>
      </c>
      <c r="M4112" s="358">
        <v>0</v>
      </c>
      <c r="N4112" s="358">
        <v>0</v>
      </c>
      <c r="O4112" s="358">
        <f>IF(O3868,0,$D4112*(1+'General Inputs'!$C$4)^(O$3906-$K$3906))*'General Inputs'!$C$6</f>
        <v>284138.44199999998</v>
      </c>
      <c r="P4112" s="358">
        <f>IF(P3868,0,$D4112*(1+'General Inputs'!$C$4)^(P$3906-$K$3906))*'General Inputs'!$C$6</f>
        <v>289821.21083999996</v>
      </c>
      <c r="Q4112" s="358">
        <f>IF(Q3868,0,$D4112*(1+'General Inputs'!$C$4)^(Q$3906-$K$3906))*'General Inputs'!$C$6</f>
        <v>295617.63505679998</v>
      </c>
      <c r="R4112" s="358">
        <f>IF(R3868,0,$D4112*(1+'General Inputs'!$C$4)^(R$3906-$K$3906))*'General Inputs'!$C$6</f>
        <v>301529.98775793595</v>
      </c>
      <c r="S4112" s="358">
        <f>IF(S3868,0,$D4112*(1+'General Inputs'!$C$4)^(S$3906-$K$3906))*'General Inputs'!$C$6</f>
        <v>307560.58751309471</v>
      </c>
      <c r="T4112" s="358">
        <f>IF(T3868,0,$D4112*(1+'General Inputs'!$C$4)^(T$3906-$K$3906))*'General Inputs'!$C$6</f>
        <v>313711.79926335654</v>
      </c>
      <c r="U4112" s="358">
        <f>IF(U3868,0,$D4112*(1+'General Inputs'!$C$4)^(U$3906-$K$3906))*'General Inputs'!$C$6</f>
        <v>319986.03524862375</v>
      </c>
      <c r="V4112" s="358">
        <f>IF(V3868,0,$D4112*(1+'General Inputs'!$C$4)^(V$3906-$K$3906))*'General Inputs'!$C$6</f>
        <v>326385.75595359615</v>
      </c>
      <c r="W4112" s="358">
        <f>IF(W3868,0,$D4112*(1+'General Inputs'!$C$4)^(W$3906-$K$3906))*'General Inputs'!$C$6</f>
        <v>332913.47107266809</v>
      </c>
      <c r="X4112" s="358">
        <f>IF(X3868,0,$D4112*(1+'General Inputs'!$C$4)^(X$3906-$K$3906))*'General Inputs'!$C$6</f>
        <v>339571.74049412145</v>
      </c>
      <c r="Y4112" s="358">
        <f>IF(Y3868,0,$D4112*(1+'General Inputs'!$C$4)^(Y$3906-$K$3906))*'General Inputs'!$C$6</f>
        <v>346363.17530400393</v>
      </c>
      <c r="Z4112" s="358">
        <f>IF(Z3868,0,$D4112*(1+'General Inputs'!$C$4)^(Z$3906-$K$3906))*'General Inputs'!$C$6</f>
        <v>353290.43881008396</v>
      </c>
      <c r="AA4112" s="358">
        <f>IF(AA3868,0,$D4112*(1+'General Inputs'!$C$4)^(AA$3906-$K$3906))*'General Inputs'!$C$6</f>
        <v>360356.2475862857</v>
      </c>
      <c r="AB4112" s="358">
        <f>IF(AB3868,0,$D4112*(1+'General Inputs'!$C$4)^(AB$3906-$K$3906))*'General Inputs'!$C$6</f>
        <v>367563.37253801135</v>
      </c>
      <c r="AC4112" s="358">
        <f>IF(AC3868,0,$D4112*(1+'General Inputs'!$C$4)^(AC$3906-$K$3906))*'General Inputs'!$C$6</f>
        <v>374914.63998877158</v>
      </c>
      <c r="AD4112" s="358">
        <f>IF(AD3868,0,$D4112*(1+'General Inputs'!$C$4)^(AD$3906-$K$3906))*'General Inputs'!$C$6</f>
        <v>382412.93278854695</v>
      </c>
      <c r="AE4112" s="358">
        <f>IF(AE3868,0,$D4112*(1+'General Inputs'!$C$4)^(AE$3906-$K$3906))*'General Inputs'!$C$6</f>
        <v>390061.19144431798</v>
      </c>
      <c r="AF4112" s="358">
        <f>IF(AF3868,0,$D4112*(1+'General Inputs'!$C$4)^(AF$3906-$K$3906))*'General Inputs'!$C$6</f>
        <v>397862.41527320427</v>
      </c>
      <c r="AG4112" s="358">
        <f>IF(AG3868,0,$D4112*(1+'General Inputs'!$C$4)^(AG$3906-$K$3906))*'General Inputs'!$C$6</f>
        <v>405819.66357866843</v>
      </c>
      <c r="AH4112" s="358">
        <f>IF(AH3868,0,$D4112*(1+'General Inputs'!$C$4)^(AH$3906-$K$3906))*'General Inputs'!$C$6</f>
        <v>413936.05685024173</v>
      </c>
      <c r="AI4112" s="358">
        <f>IF(AI3868,0,$D4112*(1+'General Inputs'!$C$4)^(AI$3906-$K$3906))*'General Inputs'!$C$6</f>
        <v>422214.77798724658</v>
      </c>
      <c r="AJ4112" s="358">
        <f>IF(AJ3868,0,$D4112*(1+'General Inputs'!$C$4)^(AJ$3906-$K$3906))*'General Inputs'!$C$6</f>
        <v>430659.07354699151</v>
      </c>
    </row>
    <row r="4113" spans="1:36" x14ac:dyDescent="0.25">
      <c r="A4113" s="353" t="s">
        <v>443</v>
      </c>
      <c r="B4113" s="353" t="s">
        <v>443</v>
      </c>
      <c r="C4113" s="441">
        <f t="shared" si="3544"/>
        <v>50000</v>
      </c>
      <c r="D4113" s="397">
        <v>20000000</v>
      </c>
      <c r="E4113" s="468">
        <f t="shared" ref="E4113:G4113" si="3560">E209</f>
        <v>0</v>
      </c>
      <c r="F4113" s="468">
        <f t="shared" si="3560"/>
        <v>0</v>
      </c>
      <c r="G4113" s="469">
        <f t="shared" si="3560"/>
        <v>0</v>
      </c>
      <c r="H4113" s="397"/>
      <c r="I4113" s="476">
        <f t="shared" si="3546"/>
        <v>22</v>
      </c>
      <c r="J4113" s="476">
        <f t="shared" si="3547"/>
        <v>1</v>
      </c>
      <c r="K4113" s="358">
        <v>0</v>
      </c>
      <c r="L4113" s="358">
        <v>0</v>
      </c>
      <c r="M4113" s="358">
        <v>0</v>
      </c>
      <c r="N4113" s="358">
        <v>0</v>
      </c>
      <c r="O4113" s="358">
        <f>IF(O3869,0,$D4113*(1+'General Inputs'!$C$4)^(O$3906-$K$3906))*'General Inputs'!$C$6</f>
        <v>3247296.48</v>
      </c>
      <c r="P4113" s="358">
        <f>IF(P3869,0,$D4113*(1+'General Inputs'!$C$4)^(P$3906-$K$3906))*'General Inputs'!$C$6</f>
        <v>3312242.4095999999</v>
      </c>
      <c r="Q4113" s="358">
        <f>IF(Q3869,0,$D4113*(1+'General Inputs'!$C$4)^(Q$3906-$K$3906))*'General Inputs'!$C$6</f>
        <v>3378487.2577920002</v>
      </c>
      <c r="R4113" s="358">
        <f>IF(R3869,0,$D4113*(1+'General Inputs'!$C$4)^(R$3906-$K$3906))*'General Inputs'!$C$6</f>
        <v>3446057.0029478394</v>
      </c>
      <c r="S4113" s="358">
        <f>IF(S3869,0,$D4113*(1+'General Inputs'!$C$4)^(S$3906-$K$3906))*'General Inputs'!$C$6</f>
        <v>3514978.1430067965</v>
      </c>
      <c r="T4113" s="358">
        <f>IF(T3869,0,$D4113*(1+'General Inputs'!$C$4)^(T$3906-$K$3906))*'General Inputs'!$C$6</f>
        <v>3585277.7058669324</v>
      </c>
      <c r="U4113" s="358">
        <f>IF(U3869,0,$D4113*(1+'General Inputs'!$C$4)^(U$3906-$K$3906))*'General Inputs'!$C$6</f>
        <v>3656983.2599842711</v>
      </c>
      <c r="V4113" s="358">
        <f>IF(V3869,0,$D4113*(1+'General Inputs'!$C$4)^(V$3906-$K$3906))*'General Inputs'!$C$6</f>
        <v>3730122.925183956</v>
      </c>
      <c r="W4113" s="358">
        <f>IF(W3869,0,$D4113*(1+'General Inputs'!$C$4)^(W$3906-$K$3906))*'General Inputs'!$C$6</f>
        <v>3804725.3836876354</v>
      </c>
      <c r="X4113" s="358">
        <f>IF(X3869,0,$D4113*(1+'General Inputs'!$C$4)^(X$3906-$K$3906))*'General Inputs'!$C$6</f>
        <v>3880819.8913613884</v>
      </c>
      <c r="Y4113" s="358">
        <f>IF(Y3869,0,$D4113*(1+'General Inputs'!$C$4)^(Y$3906-$K$3906))*'General Inputs'!$C$6</f>
        <v>3958436.2891886164</v>
      </c>
      <c r="Z4113" s="358">
        <f>IF(Z3869,0,$D4113*(1+'General Inputs'!$C$4)^(Z$3906-$K$3906))*'General Inputs'!$C$6</f>
        <v>4037605.0149723873</v>
      </c>
      <c r="AA4113" s="358">
        <f>IF(AA3869,0,$D4113*(1+'General Inputs'!$C$4)^(AA$3906-$K$3906))*'General Inputs'!$C$6</f>
        <v>4118357.1152718356</v>
      </c>
      <c r="AB4113" s="358">
        <f>IF(AB3869,0,$D4113*(1+'General Inputs'!$C$4)^(AB$3906-$K$3906))*'General Inputs'!$C$6</f>
        <v>4200724.2575772731</v>
      </c>
      <c r="AC4113" s="358">
        <f>IF(AC3869,0,$D4113*(1+'General Inputs'!$C$4)^(AC$3906-$K$3906))*'General Inputs'!$C$6</f>
        <v>4284738.7427288182</v>
      </c>
      <c r="AD4113" s="358">
        <f>IF(AD3869,0,$D4113*(1+'General Inputs'!$C$4)^(AD$3906-$K$3906))*'General Inputs'!$C$6</f>
        <v>4370433.5175833944</v>
      </c>
      <c r="AE4113" s="358">
        <f>IF(AE3869,0,$D4113*(1+'General Inputs'!$C$4)^(AE$3906-$K$3906))*'General Inputs'!$C$6</f>
        <v>4457842.1879350627</v>
      </c>
      <c r="AF4113" s="358">
        <f>IF(AF3869,0,$D4113*(1+'General Inputs'!$C$4)^(AF$3906-$K$3906))*'General Inputs'!$C$6</f>
        <v>4546999.0316937631</v>
      </c>
      <c r="AG4113" s="358">
        <f>IF(AG3869,0,$D4113*(1+'General Inputs'!$C$4)^(AG$3906-$K$3906))*'General Inputs'!$C$6</f>
        <v>4637939.0123276394</v>
      </c>
      <c r="AH4113" s="358">
        <f>IF(AH3869,0,$D4113*(1+'General Inputs'!$C$4)^(AH$3906-$K$3906))*'General Inputs'!$C$6</f>
        <v>4730697.7925741915</v>
      </c>
      <c r="AI4113" s="358">
        <f>IF(AI3869,0,$D4113*(1+'General Inputs'!$C$4)^(AI$3906-$K$3906))*'General Inputs'!$C$6</f>
        <v>4825311.7484256746</v>
      </c>
      <c r="AJ4113" s="358">
        <f>IF(AJ3869,0,$D4113*(1+'General Inputs'!$C$4)^(AJ$3906-$K$3906))*'General Inputs'!$C$6</f>
        <v>4921817.9833941888</v>
      </c>
    </row>
    <row r="4114" spans="1:36" x14ac:dyDescent="0.25">
      <c r="A4114" s="353" t="s">
        <v>244</v>
      </c>
      <c r="B4114" s="353" t="s">
        <v>429</v>
      </c>
      <c r="C4114" s="441">
        <f t="shared" si="3544"/>
        <v>20000</v>
      </c>
      <c r="D4114" s="397">
        <v>8000000</v>
      </c>
      <c r="E4114" s="468">
        <f t="shared" ref="E4114:G4114" si="3561">E210</f>
        <v>0</v>
      </c>
      <c r="F4114" s="468">
        <f t="shared" si="3561"/>
        <v>0</v>
      </c>
      <c r="G4114" s="469">
        <f t="shared" si="3561"/>
        <v>0</v>
      </c>
      <c r="H4114" s="397"/>
      <c r="I4114" s="476">
        <f t="shared" si="3546"/>
        <v>22</v>
      </c>
      <c r="J4114" s="476">
        <f t="shared" si="3547"/>
        <v>1</v>
      </c>
      <c r="K4114" s="358">
        <v>0</v>
      </c>
      <c r="L4114" s="358">
        <v>0</v>
      </c>
      <c r="M4114" s="358">
        <v>0</v>
      </c>
      <c r="N4114" s="358">
        <v>0</v>
      </c>
      <c r="O4114" s="358">
        <f>IF(O3870,0,$D4114*(1+'General Inputs'!$C$4)^(O$3906-$K$3906))*'General Inputs'!$C$6</f>
        <v>1298918.5919999999</v>
      </c>
      <c r="P4114" s="358">
        <f>IF(P3870,0,$D4114*(1+'General Inputs'!$C$4)^(P$3906-$K$3906))*'General Inputs'!$C$6</f>
        <v>1324896.9638399999</v>
      </c>
      <c r="Q4114" s="358">
        <f>IF(Q3870,0,$D4114*(1+'General Inputs'!$C$4)^(Q$3906-$K$3906))*'General Inputs'!$C$6</f>
        <v>1351394.9031168001</v>
      </c>
      <c r="R4114" s="358">
        <f>IF(R3870,0,$D4114*(1+'General Inputs'!$C$4)^(R$3906-$K$3906))*'General Inputs'!$C$6</f>
        <v>1378422.8011791357</v>
      </c>
      <c r="S4114" s="358">
        <f>IF(S3870,0,$D4114*(1+'General Inputs'!$C$4)^(S$3906-$K$3906))*'General Inputs'!$C$6</f>
        <v>1405991.2572027186</v>
      </c>
      <c r="T4114" s="358">
        <f>IF(T3870,0,$D4114*(1+'General Inputs'!$C$4)^(T$3906-$K$3906))*'General Inputs'!$C$6</f>
        <v>1434111.082346773</v>
      </c>
      <c r="U4114" s="358">
        <f>IF(U3870,0,$D4114*(1+'General Inputs'!$C$4)^(U$3906-$K$3906))*'General Inputs'!$C$6</f>
        <v>1462793.3039937085</v>
      </c>
      <c r="V4114" s="358">
        <f>IF(V3870,0,$D4114*(1+'General Inputs'!$C$4)^(V$3906-$K$3906))*'General Inputs'!$C$6</f>
        <v>1492049.1700735826</v>
      </c>
      <c r="W4114" s="358">
        <f>IF(W3870,0,$D4114*(1+'General Inputs'!$C$4)^(W$3906-$K$3906))*'General Inputs'!$C$6</f>
        <v>1521890.1534750543</v>
      </c>
      <c r="X4114" s="358">
        <f>IF(X3870,0,$D4114*(1+'General Inputs'!$C$4)^(X$3906-$K$3906))*'General Inputs'!$C$6</f>
        <v>1552327.9565445553</v>
      </c>
      <c r="Y4114" s="358">
        <f>IF(Y3870,0,$D4114*(1+'General Inputs'!$C$4)^(Y$3906-$K$3906))*'General Inputs'!$C$6</f>
        <v>1583374.5156754467</v>
      </c>
      <c r="Z4114" s="358">
        <f>IF(Z3870,0,$D4114*(1+'General Inputs'!$C$4)^(Z$3906-$K$3906))*'General Inputs'!$C$6</f>
        <v>1615042.0059889548</v>
      </c>
      <c r="AA4114" s="358">
        <f>IF(AA3870,0,$D4114*(1+'General Inputs'!$C$4)^(AA$3906-$K$3906))*'General Inputs'!$C$6</f>
        <v>1647342.8461087344</v>
      </c>
      <c r="AB4114" s="358">
        <f>IF(AB3870,0,$D4114*(1+'General Inputs'!$C$4)^(AB$3906-$K$3906))*'General Inputs'!$C$6</f>
        <v>1680289.7030309094</v>
      </c>
      <c r="AC4114" s="358">
        <f>IF(AC3870,0,$D4114*(1+'General Inputs'!$C$4)^(AC$3906-$K$3906))*'General Inputs'!$C$6</f>
        <v>1713895.4970915273</v>
      </c>
      <c r="AD4114" s="358">
        <f>IF(AD3870,0,$D4114*(1+'General Inputs'!$C$4)^(AD$3906-$K$3906))*'General Inputs'!$C$6</f>
        <v>1748173.4070333578</v>
      </c>
      <c r="AE4114" s="358">
        <f>IF(AE3870,0,$D4114*(1+'General Inputs'!$C$4)^(AE$3906-$K$3906))*'General Inputs'!$C$6</f>
        <v>1783136.8751740248</v>
      </c>
      <c r="AF4114" s="358">
        <f>IF(AF3870,0,$D4114*(1+'General Inputs'!$C$4)^(AF$3906-$K$3906))*'General Inputs'!$C$6</f>
        <v>1818799.6126775055</v>
      </c>
      <c r="AG4114" s="358">
        <f>IF(AG3870,0,$D4114*(1+'General Inputs'!$C$4)^(AG$3906-$K$3906))*'General Inputs'!$C$6</f>
        <v>1855175.6049310556</v>
      </c>
      <c r="AH4114" s="358">
        <f>IF(AH3870,0,$D4114*(1+'General Inputs'!$C$4)^(AH$3906-$K$3906))*'General Inputs'!$C$6</f>
        <v>1892279.1170296762</v>
      </c>
      <c r="AI4114" s="358">
        <f>IF(AI3870,0,$D4114*(1+'General Inputs'!$C$4)^(AI$3906-$K$3906))*'General Inputs'!$C$6</f>
        <v>1930124.6993702701</v>
      </c>
      <c r="AJ4114" s="358">
        <f>IF(AJ3870,0,$D4114*(1+'General Inputs'!$C$4)^(AJ$3906-$K$3906))*'General Inputs'!$C$6</f>
        <v>1968727.1933576753</v>
      </c>
    </row>
    <row r="4115" spans="1:36" x14ac:dyDescent="0.25">
      <c r="A4115" s="353" t="s">
        <v>244</v>
      </c>
      <c r="B4115" s="353" t="s">
        <v>405</v>
      </c>
      <c r="C4115" s="441">
        <f t="shared" si="3544"/>
        <v>20000</v>
      </c>
      <c r="D4115" s="397">
        <v>8000000</v>
      </c>
      <c r="E4115" s="468">
        <f t="shared" ref="E4115:G4115" si="3562">E211</f>
        <v>0</v>
      </c>
      <c r="F4115" s="468">
        <f t="shared" si="3562"/>
        <v>0</v>
      </c>
      <c r="G4115" s="469">
        <f t="shared" si="3562"/>
        <v>0</v>
      </c>
      <c r="H4115" s="397"/>
      <c r="I4115" s="476">
        <f t="shared" si="3546"/>
        <v>22</v>
      </c>
      <c r="J4115" s="476">
        <f t="shared" si="3547"/>
        <v>1</v>
      </c>
      <c r="K4115" s="358">
        <v>0</v>
      </c>
      <c r="L4115" s="358">
        <v>0</v>
      </c>
      <c r="M4115" s="358">
        <v>0</v>
      </c>
      <c r="N4115" s="358">
        <v>0</v>
      </c>
      <c r="O4115" s="358">
        <f>IF(O3871,0,$D4115*(1+'General Inputs'!$C$4)^(O$3906-$K$3906))*'General Inputs'!$C$6</f>
        <v>1298918.5919999999</v>
      </c>
      <c r="P4115" s="358">
        <f>IF(P3871,0,$D4115*(1+'General Inputs'!$C$4)^(P$3906-$K$3906))*'General Inputs'!$C$6</f>
        <v>1324896.9638399999</v>
      </c>
      <c r="Q4115" s="358">
        <f>IF(Q3871,0,$D4115*(1+'General Inputs'!$C$4)^(Q$3906-$K$3906))*'General Inputs'!$C$6</f>
        <v>1351394.9031168001</v>
      </c>
      <c r="R4115" s="358">
        <f>IF(R3871,0,$D4115*(1+'General Inputs'!$C$4)^(R$3906-$K$3906))*'General Inputs'!$C$6</f>
        <v>1378422.8011791357</v>
      </c>
      <c r="S4115" s="358">
        <f>IF(S3871,0,$D4115*(1+'General Inputs'!$C$4)^(S$3906-$K$3906))*'General Inputs'!$C$6</f>
        <v>1405991.2572027186</v>
      </c>
      <c r="T4115" s="358">
        <f>IF(T3871,0,$D4115*(1+'General Inputs'!$C$4)^(T$3906-$K$3906))*'General Inputs'!$C$6</f>
        <v>1434111.082346773</v>
      </c>
      <c r="U4115" s="358">
        <f>IF(U3871,0,$D4115*(1+'General Inputs'!$C$4)^(U$3906-$K$3906))*'General Inputs'!$C$6</f>
        <v>1462793.3039937085</v>
      </c>
      <c r="V4115" s="358">
        <f>IF(V3871,0,$D4115*(1+'General Inputs'!$C$4)^(V$3906-$K$3906))*'General Inputs'!$C$6</f>
        <v>1492049.1700735826</v>
      </c>
      <c r="W4115" s="358">
        <f>IF(W3871,0,$D4115*(1+'General Inputs'!$C$4)^(W$3906-$K$3906))*'General Inputs'!$C$6</f>
        <v>1521890.1534750543</v>
      </c>
      <c r="X4115" s="358">
        <f>IF(X3871,0,$D4115*(1+'General Inputs'!$C$4)^(X$3906-$K$3906))*'General Inputs'!$C$6</f>
        <v>1552327.9565445553</v>
      </c>
      <c r="Y4115" s="358">
        <f>IF(Y3871,0,$D4115*(1+'General Inputs'!$C$4)^(Y$3906-$K$3906))*'General Inputs'!$C$6</f>
        <v>1583374.5156754467</v>
      </c>
      <c r="Z4115" s="358">
        <f>IF(Z3871,0,$D4115*(1+'General Inputs'!$C$4)^(Z$3906-$K$3906))*'General Inputs'!$C$6</f>
        <v>1615042.0059889548</v>
      </c>
      <c r="AA4115" s="358">
        <f>IF(AA3871,0,$D4115*(1+'General Inputs'!$C$4)^(AA$3906-$K$3906))*'General Inputs'!$C$6</f>
        <v>1647342.8461087344</v>
      </c>
      <c r="AB4115" s="358">
        <f>IF(AB3871,0,$D4115*(1+'General Inputs'!$C$4)^(AB$3906-$K$3906))*'General Inputs'!$C$6</f>
        <v>1680289.7030309094</v>
      </c>
      <c r="AC4115" s="358">
        <f>IF(AC3871,0,$D4115*(1+'General Inputs'!$C$4)^(AC$3906-$K$3906))*'General Inputs'!$C$6</f>
        <v>1713895.4970915273</v>
      </c>
      <c r="AD4115" s="358">
        <f>IF(AD3871,0,$D4115*(1+'General Inputs'!$C$4)^(AD$3906-$K$3906))*'General Inputs'!$C$6</f>
        <v>1748173.4070333578</v>
      </c>
      <c r="AE4115" s="358">
        <f>IF(AE3871,0,$D4115*(1+'General Inputs'!$C$4)^(AE$3906-$K$3906))*'General Inputs'!$C$6</f>
        <v>1783136.8751740248</v>
      </c>
      <c r="AF4115" s="358">
        <f>IF(AF3871,0,$D4115*(1+'General Inputs'!$C$4)^(AF$3906-$K$3906))*'General Inputs'!$C$6</f>
        <v>1818799.6126775055</v>
      </c>
      <c r="AG4115" s="358">
        <f>IF(AG3871,0,$D4115*(1+'General Inputs'!$C$4)^(AG$3906-$K$3906))*'General Inputs'!$C$6</f>
        <v>1855175.6049310556</v>
      </c>
      <c r="AH4115" s="358">
        <f>IF(AH3871,0,$D4115*(1+'General Inputs'!$C$4)^(AH$3906-$K$3906))*'General Inputs'!$C$6</f>
        <v>1892279.1170296762</v>
      </c>
      <c r="AI4115" s="358">
        <f>IF(AI3871,0,$D4115*(1+'General Inputs'!$C$4)^(AI$3906-$K$3906))*'General Inputs'!$C$6</f>
        <v>1930124.6993702701</v>
      </c>
      <c r="AJ4115" s="358">
        <f>IF(AJ3871,0,$D4115*(1+'General Inputs'!$C$4)^(AJ$3906-$K$3906))*'General Inputs'!$C$6</f>
        <v>1968727.1933576753</v>
      </c>
    </row>
    <row r="4116" spans="1:36" x14ac:dyDescent="0.25">
      <c r="A4116" s="353" t="s">
        <v>303</v>
      </c>
      <c r="B4116" s="353" t="s">
        <v>303</v>
      </c>
      <c r="C4116" s="441">
        <f t="shared" si="3544"/>
        <v>6250</v>
      </c>
      <c r="D4116" s="397">
        <v>8000000</v>
      </c>
      <c r="E4116" s="468">
        <f t="shared" ref="E4116:G4116" si="3563">E212</f>
        <v>0</v>
      </c>
      <c r="F4116" s="468">
        <f t="shared" si="3563"/>
        <v>0</v>
      </c>
      <c r="G4116" s="469">
        <f t="shared" si="3563"/>
        <v>0</v>
      </c>
      <c r="H4116" s="397"/>
      <c r="I4116" s="476">
        <f t="shared" si="3546"/>
        <v>22</v>
      </c>
      <c r="J4116" s="476">
        <f t="shared" si="3547"/>
        <v>1</v>
      </c>
      <c r="K4116" s="358">
        <v>0</v>
      </c>
      <c r="L4116" s="358">
        <v>0</v>
      </c>
      <c r="M4116" s="358">
        <v>0</v>
      </c>
      <c r="N4116" s="358">
        <v>0</v>
      </c>
      <c r="O4116" s="358">
        <f>IF(O3872,0,$D4116*(1+'General Inputs'!$C$4)^(O$3906-$K$3906))*'General Inputs'!$C$6</f>
        <v>1298918.5919999999</v>
      </c>
      <c r="P4116" s="358">
        <f>IF(P3872,0,$D4116*(1+'General Inputs'!$C$4)^(P$3906-$K$3906))*'General Inputs'!$C$6</f>
        <v>1324896.9638399999</v>
      </c>
      <c r="Q4116" s="358">
        <f>IF(Q3872,0,$D4116*(1+'General Inputs'!$C$4)^(Q$3906-$K$3906))*'General Inputs'!$C$6</f>
        <v>1351394.9031168001</v>
      </c>
      <c r="R4116" s="358">
        <f>IF(R3872,0,$D4116*(1+'General Inputs'!$C$4)^(R$3906-$K$3906))*'General Inputs'!$C$6</f>
        <v>1378422.8011791357</v>
      </c>
      <c r="S4116" s="358">
        <f>IF(S3872,0,$D4116*(1+'General Inputs'!$C$4)^(S$3906-$K$3906))*'General Inputs'!$C$6</f>
        <v>1405991.2572027186</v>
      </c>
      <c r="T4116" s="358">
        <f>IF(T3872,0,$D4116*(1+'General Inputs'!$C$4)^(T$3906-$K$3906))*'General Inputs'!$C$6</f>
        <v>1434111.082346773</v>
      </c>
      <c r="U4116" s="358">
        <f>IF(U3872,0,$D4116*(1+'General Inputs'!$C$4)^(U$3906-$K$3906))*'General Inputs'!$C$6</f>
        <v>1462793.3039937085</v>
      </c>
      <c r="V4116" s="358">
        <f>IF(V3872,0,$D4116*(1+'General Inputs'!$C$4)^(V$3906-$K$3906))*'General Inputs'!$C$6</f>
        <v>1492049.1700735826</v>
      </c>
      <c r="W4116" s="358">
        <f>IF(W3872,0,$D4116*(1+'General Inputs'!$C$4)^(W$3906-$K$3906))*'General Inputs'!$C$6</f>
        <v>1521890.1534750543</v>
      </c>
      <c r="X4116" s="358">
        <f>IF(X3872,0,$D4116*(1+'General Inputs'!$C$4)^(X$3906-$K$3906))*'General Inputs'!$C$6</f>
        <v>1552327.9565445553</v>
      </c>
      <c r="Y4116" s="358">
        <f>IF(Y3872,0,$D4116*(1+'General Inputs'!$C$4)^(Y$3906-$K$3906))*'General Inputs'!$C$6</f>
        <v>1583374.5156754467</v>
      </c>
      <c r="Z4116" s="358">
        <f>IF(Z3872,0,$D4116*(1+'General Inputs'!$C$4)^(Z$3906-$K$3906))*'General Inputs'!$C$6</f>
        <v>1615042.0059889548</v>
      </c>
      <c r="AA4116" s="358">
        <f>IF(AA3872,0,$D4116*(1+'General Inputs'!$C$4)^(AA$3906-$K$3906))*'General Inputs'!$C$6</f>
        <v>1647342.8461087344</v>
      </c>
      <c r="AB4116" s="358">
        <f>IF(AB3872,0,$D4116*(1+'General Inputs'!$C$4)^(AB$3906-$K$3906))*'General Inputs'!$C$6</f>
        <v>1680289.7030309094</v>
      </c>
      <c r="AC4116" s="358">
        <f>IF(AC3872,0,$D4116*(1+'General Inputs'!$C$4)^(AC$3906-$K$3906))*'General Inputs'!$C$6</f>
        <v>1713895.4970915273</v>
      </c>
      <c r="AD4116" s="358">
        <f>IF(AD3872,0,$D4116*(1+'General Inputs'!$C$4)^(AD$3906-$K$3906))*'General Inputs'!$C$6</f>
        <v>1748173.4070333578</v>
      </c>
      <c r="AE4116" s="358">
        <f>IF(AE3872,0,$D4116*(1+'General Inputs'!$C$4)^(AE$3906-$K$3906))*'General Inputs'!$C$6</f>
        <v>1783136.8751740248</v>
      </c>
      <c r="AF4116" s="358">
        <f>IF(AF3872,0,$D4116*(1+'General Inputs'!$C$4)^(AF$3906-$K$3906))*'General Inputs'!$C$6</f>
        <v>1818799.6126775055</v>
      </c>
      <c r="AG4116" s="358">
        <f>IF(AG3872,0,$D4116*(1+'General Inputs'!$C$4)^(AG$3906-$K$3906))*'General Inputs'!$C$6</f>
        <v>1855175.6049310556</v>
      </c>
      <c r="AH4116" s="358">
        <f>IF(AH3872,0,$D4116*(1+'General Inputs'!$C$4)^(AH$3906-$K$3906))*'General Inputs'!$C$6</f>
        <v>1892279.1170296762</v>
      </c>
      <c r="AI4116" s="358">
        <f>IF(AI3872,0,$D4116*(1+'General Inputs'!$C$4)^(AI$3906-$K$3906))*'General Inputs'!$C$6</f>
        <v>1930124.6993702701</v>
      </c>
      <c r="AJ4116" s="358">
        <f>IF(AJ3872,0,$D4116*(1+'General Inputs'!$C$4)^(AJ$3906-$K$3906))*'General Inputs'!$C$6</f>
        <v>1968727.1933576753</v>
      </c>
    </row>
    <row r="4117" spans="1:36" x14ac:dyDescent="0.25">
      <c r="A4117" s="353" t="s">
        <v>475</v>
      </c>
      <c r="B4117" s="353" t="s">
        <v>475</v>
      </c>
      <c r="C4117" s="441">
        <f t="shared" si="3544"/>
        <v>3750</v>
      </c>
      <c r="D4117" s="397">
        <v>1750000</v>
      </c>
      <c r="E4117" s="468">
        <f t="shared" ref="E4117:G4117" si="3564">E213</f>
        <v>0</v>
      </c>
      <c r="F4117" s="468">
        <f t="shared" si="3564"/>
        <v>0</v>
      </c>
      <c r="G4117" s="469">
        <f t="shared" si="3564"/>
        <v>0</v>
      </c>
      <c r="H4117" s="397"/>
      <c r="I4117" s="476">
        <f t="shared" si="3546"/>
        <v>22</v>
      </c>
      <c r="J4117" s="476">
        <f t="shared" si="3547"/>
        <v>1</v>
      </c>
      <c r="K4117" s="358">
        <v>0</v>
      </c>
      <c r="L4117" s="358">
        <v>0</v>
      </c>
      <c r="M4117" s="358">
        <v>0</v>
      </c>
      <c r="N4117" s="358">
        <v>0</v>
      </c>
      <c r="O4117" s="358">
        <f>IF(O3873,0,$D4117*(1+'General Inputs'!$C$4)^(O$3906-$K$3906))*'General Inputs'!$C$6</f>
        <v>284138.44199999998</v>
      </c>
      <c r="P4117" s="358">
        <f>IF(P3873,0,$D4117*(1+'General Inputs'!$C$4)^(P$3906-$K$3906))*'General Inputs'!$C$6</f>
        <v>289821.21083999996</v>
      </c>
      <c r="Q4117" s="358">
        <f>IF(Q3873,0,$D4117*(1+'General Inputs'!$C$4)^(Q$3906-$K$3906))*'General Inputs'!$C$6</f>
        <v>295617.63505679998</v>
      </c>
      <c r="R4117" s="358">
        <f>IF(R3873,0,$D4117*(1+'General Inputs'!$C$4)^(R$3906-$K$3906))*'General Inputs'!$C$6</f>
        <v>301529.98775793595</v>
      </c>
      <c r="S4117" s="358">
        <f>IF(S3873,0,$D4117*(1+'General Inputs'!$C$4)^(S$3906-$K$3906))*'General Inputs'!$C$6</f>
        <v>307560.58751309471</v>
      </c>
      <c r="T4117" s="358">
        <f>IF(T3873,0,$D4117*(1+'General Inputs'!$C$4)^(T$3906-$K$3906))*'General Inputs'!$C$6</f>
        <v>313711.79926335654</v>
      </c>
      <c r="U4117" s="358">
        <f>IF(U3873,0,$D4117*(1+'General Inputs'!$C$4)^(U$3906-$K$3906))*'General Inputs'!$C$6</f>
        <v>319986.03524862375</v>
      </c>
      <c r="V4117" s="358">
        <f>IF(V3873,0,$D4117*(1+'General Inputs'!$C$4)^(V$3906-$K$3906))*'General Inputs'!$C$6</f>
        <v>326385.75595359615</v>
      </c>
      <c r="W4117" s="358">
        <f>IF(W3873,0,$D4117*(1+'General Inputs'!$C$4)^(W$3906-$K$3906))*'General Inputs'!$C$6</f>
        <v>332913.47107266809</v>
      </c>
      <c r="X4117" s="358">
        <f>IF(X3873,0,$D4117*(1+'General Inputs'!$C$4)^(X$3906-$K$3906))*'General Inputs'!$C$6</f>
        <v>339571.74049412145</v>
      </c>
      <c r="Y4117" s="358">
        <f>IF(Y3873,0,$D4117*(1+'General Inputs'!$C$4)^(Y$3906-$K$3906))*'General Inputs'!$C$6</f>
        <v>346363.17530400393</v>
      </c>
      <c r="Z4117" s="358">
        <f>IF(Z3873,0,$D4117*(1+'General Inputs'!$C$4)^(Z$3906-$K$3906))*'General Inputs'!$C$6</f>
        <v>353290.43881008396</v>
      </c>
      <c r="AA4117" s="358">
        <f>IF(AA3873,0,$D4117*(1+'General Inputs'!$C$4)^(AA$3906-$K$3906))*'General Inputs'!$C$6</f>
        <v>360356.2475862857</v>
      </c>
      <c r="AB4117" s="358">
        <f>IF(AB3873,0,$D4117*(1+'General Inputs'!$C$4)^(AB$3906-$K$3906))*'General Inputs'!$C$6</f>
        <v>367563.37253801135</v>
      </c>
      <c r="AC4117" s="358">
        <f>IF(AC3873,0,$D4117*(1+'General Inputs'!$C$4)^(AC$3906-$K$3906))*'General Inputs'!$C$6</f>
        <v>374914.63998877158</v>
      </c>
      <c r="AD4117" s="358">
        <f>IF(AD3873,0,$D4117*(1+'General Inputs'!$C$4)^(AD$3906-$K$3906))*'General Inputs'!$C$6</f>
        <v>382412.93278854695</v>
      </c>
      <c r="AE4117" s="358">
        <f>IF(AE3873,0,$D4117*(1+'General Inputs'!$C$4)^(AE$3906-$K$3906))*'General Inputs'!$C$6</f>
        <v>390061.19144431798</v>
      </c>
      <c r="AF4117" s="358">
        <f>IF(AF3873,0,$D4117*(1+'General Inputs'!$C$4)^(AF$3906-$K$3906))*'General Inputs'!$C$6</f>
        <v>397862.41527320427</v>
      </c>
      <c r="AG4117" s="358">
        <f>IF(AG3873,0,$D4117*(1+'General Inputs'!$C$4)^(AG$3906-$K$3906))*'General Inputs'!$C$6</f>
        <v>405819.66357866843</v>
      </c>
      <c r="AH4117" s="358">
        <f>IF(AH3873,0,$D4117*(1+'General Inputs'!$C$4)^(AH$3906-$K$3906))*'General Inputs'!$C$6</f>
        <v>413936.05685024173</v>
      </c>
      <c r="AI4117" s="358">
        <f>IF(AI3873,0,$D4117*(1+'General Inputs'!$C$4)^(AI$3906-$K$3906))*'General Inputs'!$C$6</f>
        <v>422214.77798724658</v>
      </c>
      <c r="AJ4117" s="358">
        <f>IF(AJ3873,0,$D4117*(1+'General Inputs'!$C$4)^(AJ$3906-$K$3906))*'General Inputs'!$C$6</f>
        <v>430659.07354699151</v>
      </c>
    </row>
    <row r="4118" spans="1:36" x14ac:dyDescent="0.25">
      <c r="A4118" s="353" t="s">
        <v>355</v>
      </c>
      <c r="B4118" s="353" t="s">
        <v>355</v>
      </c>
      <c r="C4118" s="441">
        <f t="shared" si="3544"/>
        <v>7000</v>
      </c>
      <c r="D4118" s="397">
        <v>8000000</v>
      </c>
      <c r="E4118" s="468">
        <f t="shared" ref="E4118:G4118" si="3565">E214</f>
        <v>0</v>
      </c>
      <c r="F4118" s="468">
        <f t="shared" si="3565"/>
        <v>0</v>
      </c>
      <c r="G4118" s="469">
        <f t="shared" si="3565"/>
        <v>0</v>
      </c>
      <c r="H4118" s="397"/>
      <c r="I4118" s="476">
        <f t="shared" si="3546"/>
        <v>22</v>
      </c>
      <c r="J4118" s="476">
        <f t="shared" si="3547"/>
        <v>1</v>
      </c>
      <c r="K4118" s="358">
        <v>0</v>
      </c>
      <c r="L4118" s="358">
        <v>0</v>
      </c>
      <c r="M4118" s="358">
        <v>0</v>
      </c>
      <c r="N4118" s="358">
        <v>0</v>
      </c>
      <c r="O4118" s="358">
        <f>IF(O3874,0,$D4118*(1+'General Inputs'!$C$4)^(O$3906-$K$3906))*'General Inputs'!$C$6</f>
        <v>1298918.5919999999</v>
      </c>
      <c r="P4118" s="358">
        <f>IF(P3874,0,$D4118*(1+'General Inputs'!$C$4)^(P$3906-$K$3906))*'General Inputs'!$C$6</f>
        <v>1324896.9638399999</v>
      </c>
      <c r="Q4118" s="358">
        <f>IF(Q3874,0,$D4118*(1+'General Inputs'!$C$4)^(Q$3906-$K$3906))*'General Inputs'!$C$6</f>
        <v>1351394.9031168001</v>
      </c>
      <c r="R4118" s="358">
        <f>IF(R3874,0,$D4118*(1+'General Inputs'!$C$4)^(R$3906-$K$3906))*'General Inputs'!$C$6</f>
        <v>1378422.8011791357</v>
      </c>
      <c r="S4118" s="358">
        <f>IF(S3874,0,$D4118*(1+'General Inputs'!$C$4)^(S$3906-$K$3906))*'General Inputs'!$C$6</f>
        <v>1405991.2572027186</v>
      </c>
      <c r="T4118" s="358">
        <f>IF(T3874,0,$D4118*(1+'General Inputs'!$C$4)^(T$3906-$K$3906))*'General Inputs'!$C$6</f>
        <v>1434111.082346773</v>
      </c>
      <c r="U4118" s="358">
        <f>IF(U3874,0,$D4118*(1+'General Inputs'!$C$4)^(U$3906-$K$3906))*'General Inputs'!$C$6</f>
        <v>1462793.3039937085</v>
      </c>
      <c r="V4118" s="358">
        <f>IF(V3874,0,$D4118*(1+'General Inputs'!$C$4)^(V$3906-$K$3906))*'General Inputs'!$C$6</f>
        <v>1492049.1700735826</v>
      </c>
      <c r="W4118" s="358">
        <f>IF(W3874,0,$D4118*(1+'General Inputs'!$C$4)^(W$3906-$K$3906))*'General Inputs'!$C$6</f>
        <v>1521890.1534750543</v>
      </c>
      <c r="X4118" s="358">
        <f>IF(X3874,0,$D4118*(1+'General Inputs'!$C$4)^(X$3906-$K$3906))*'General Inputs'!$C$6</f>
        <v>1552327.9565445553</v>
      </c>
      <c r="Y4118" s="358">
        <f>IF(Y3874,0,$D4118*(1+'General Inputs'!$C$4)^(Y$3906-$K$3906))*'General Inputs'!$C$6</f>
        <v>1583374.5156754467</v>
      </c>
      <c r="Z4118" s="358">
        <f>IF(Z3874,0,$D4118*(1+'General Inputs'!$C$4)^(Z$3906-$K$3906))*'General Inputs'!$C$6</f>
        <v>1615042.0059889548</v>
      </c>
      <c r="AA4118" s="358">
        <f>IF(AA3874,0,$D4118*(1+'General Inputs'!$C$4)^(AA$3906-$K$3906))*'General Inputs'!$C$6</f>
        <v>1647342.8461087344</v>
      </c>
      <c r="AB4118" s="358">
        <f>IF(AB3874,0,$D4118*(1+'General Inputs'!$C$4)^(AB$3906-$K$3906))*'General Inputs'!$C$6</f>
        <v>1680289.7030309094</v>
      </c>
      <c r="AC4118" s="358">
        <f>IF(AC3874,0,$D4118*(1+'General Inputs'!$C$4)^(AC$3906-$K$3906))*'General Inputs'!$C$6</f>
        <v>1713895.4970915273</v>
      </c>
      <c r="AD4118" s="358">
        <f>IF(AD3874,0,$D4118*(1+'General Inputs'!$C$4)^(AD$3906-$K$3906))*'General Inputs'!$C$6</f>
        <v>1748173.4070333578</v>
      </c>
      <c r="AE4118" s="358">
        <f>IF(AE3874,0,$D4118*(1+'General Inputs'!$C$4)^(AE$3906-$K$3906))*'General Inputs'!$C$6</f>
        <v>1783136.8751740248</v>
      </c>
      <c r="AF4118" s="358">
        <f>IF(AF3874,0,$D4118*(1+'General Inputs'!$C$4)^(AF$3906-$K$3906))*'General Inputs'!$C$6</f>
        <v>1818799.6126775055</v>
      </c>
      <c r="AG4118" s="358">
        <f>IF(AG3874,0,$D4118*(1+'General Inputs'!$C$4)^(AG$3906-$K$3906))*'General Inputs'!$C$6</f>
        <v>1855175.6049310556</v>
      </c>
      <c r="AH4118" s="358">
        <f>IF(AH3874,0,$D4118*(1+'General Inputs'!$C$4)^(AH$3906-$K$3906))*'General Inputs'!$C$6</f>
        <v>1892279.1170296762</v>
      </c>
      <c r="AI4118" s="358">
        <f>IF(AI3874,0,$D4118*(1+'General Inputs'!$C$4)^(AI$3906-$K$3906))*'General Inputs'!$C$6</f>
        <v>1930124.6993702701</v>
      </c>
      <c r="AJ4118" s="358">
        <f>IF(AJ3874,0,$D4118*(1+'General Inputs'!$C$4)^(AJ$3906-$K$3906))*'General Inputs'!$C$6</f>
        <v>1968727.1933576753</v>
      </c>
    </row>
    <row r="4119" spans="1:36" x14ac:dyDescent="0.25">
      <c r="A4119" s="353" t="s">
        <v>484</v>
      </c>
      <c r="B4119" s="353" t="s">
        <v>484</v>
      </c>
      <c r="C4119" s="441">
        <f t="shared" si="3544"/>
        <v>5000</v>
      </c>
      <c r="D4119" s="397">
        <v>1750000</v>
      </c>
      <c r="E4119" s="468">
        <f t="shared" ref="E4119:G4119" si="3566">E215</f>
        <v>0</v>
      </c>
      <c r="F4119" s="468">
        <f t="shared" si="3566"/>
        <v>0</v>
      </c>
      <c r="G4119" s="469">
        <f t="shared" si="3566"/>
        <v>0</v>
      </c>
      <c r="H4119" s="397"/>
      <c r="I4119" s="476">
        <f t="shared" si="3546"/>
        <v>22</v>
      </c>
      <c r="J4119" s="476">
        <f t="shared" si="3547"/>
        <v>1</v>
      </c>
      <c r="K4119" s="358">
        <v>0</v>
      </c>
      <c r="L4119" s="358">
        <v>0</v>
      </c>
      <c r="M4119" s="358">
        <v>0</v>
      </c>
      <c r="N4119" s="358">
        <v>0</v>
      </c>
      <c r="O4119" s="358">
        <f>IF(O3875,0,$D4119*(1+'General Inputs'!$C$4)^(O$3906-$K$3906))*'General Inputs'!$C$6</f>
        <v>284138.44199999998</v>
      </c>
      <c r="P4119" s="358">
        <f>IF(P3875,0,$D4119*(1+'General Inputs'!$C$4)^(P$3906-$K$3906))*'General Inputs'!$C$6</f>
        <v>289821.21083999996</v>
      </c>
      <c r="Q4119" s="358">
        <f>IF(Q3875,0,$D4119*(1+'General Inputs'!$C$4)^(Q$3906-$K$3906))*'General Inputs'!$C$6</f>
        <v>295617.63505679998</v>
      </c>
      <c r="R4119" s="358">
        <f>IF(R3875,0,$D4119*(1+'General Inputs'!$C$4)^(R$3906-$K$3906))*'General Inputs'!$C$6</f>
        <v>301529.98775793595</v>
      </c>
      <c r="S4119" s="358">
        <f>IF(S3875,0,$D4119*(1+'General Inputs'!$C$4)^(S$3906-$K$3906))*'General Inputs'!$C$6</f>
        <v>307560.58751309471</v>
      </c>
      <c r="T4119" s="358">
        <f>IF(T3875,0,$D4119*(1+'General Inputs'!$C$4)^(T$3906-$K$3906))*'General Inputs'!$C$6</f>
        <v>313711.79926335654</v>
      </c>
      <c r="U4119" s="358">
        <f>IF(U3875,0,$D4119*(1+'General Inputs'!$C$4)^(U$3906-$K$3906))*'General Inputs'!$C$6</f>
        <v>319986.03524862375</v>
      </c>
      <c r="V4119" s="358">
        <f>IF(V3875,0,$D4119*(1+'General Inputs'!$C$4)^(V$3906-$K$3906))*'General Inputs'!$C$6</f>
        <v>326385.75595359615</v>
      </c>
      <c r="W4119" s="358">
        <f>IF(W3875,0,$D4119*(1+'General Inputs'!$C$4)^(W$3906-$K$3906))*'General Inputs'!$C$6</f>
        <v>332913.47107266809</v>
      </c>
      <c r="X4119" s="358">
        <f>IF(X3875,0,$D4119*(1+'General Inputs'!$C$4)^(X$3906-$K$3906))*'General Inputs'!$C$6</f>
        <v>339571.74049412145</v>
      </c>
      <c r="Y4119" s="358">
        <f>IF(Y3875,0,$D4119*(1+'General Inputs'!$C$4)^(Y$3906-$K$3906))*'General Inputs'!$C$6</f>
        <v>346363.17530400393</v>
      </c>
      <c r="Z4119" s="358">
        <f>IF(Z3875,0,$D4119*(1+'General Inputs'!$C$4)^(Z$3906-$K$3906))*'General Inputs'!$C$6</f>
        <v>353290.43881008396</v>
      </c>
      <c r="AA4119" s="358">
        <f>IF(AA3875,0,$D4119*(1+'General Inputs'!$C$4)^(AA$3906-$K$3906))*'General Inputs'!$C$6</f>
        <v>360356.2475862857</v>
      </c>
      <c r="AB4119" s="358">
        <f>IF(AB3875,0,$D4119*(1+'General Inputs'!$C$4)^(AB$3906-$K$3906))*'General Inputs'!$C$6</f>
        <v>367563.37253801135</v>
      </c>
      <c r="AC4119" s="358">
        <f>IF(AC3875,0,$D4119*(1+'General Inputs'!$C$4)^(AC$3906-$K$3906))*'General Inputs'!$C$6</f>
        <v>374914.63998877158</v>
      </c>
      <c r="AD4119" s="358">
        <f>IF(AD3875,0,$D4119*(1+'General Inputs'!$C$4)^(AD$3906-$K$3906))*'General Inputs'!$C$6</f>
        <v>382412.93278854695</v>
      </c>
      <c r="AE4119" s="358">
        <f>IF(AE3875,0,$D4119*(1+'General Inputs'!$C$4)^(AE$3906-$K$3906))*'General Inputs'!$C$6</f>
        <v>390061.19144431798</v>
      </c>
      <c r="AF4119" s="358">
        <f>IF(AF3875,0,$D4119*(1+'General Inputs'!$C$4)^(AF$3906-$K$3906))*'General Inputs'!$C$6</f>
        <v>397862.41527320427</v>
      </c>
      <c r="AG4119" s="358">
        <f>IF(AG3875,0,$D4119*(1+'General Inputs'!$C$4)^(AG$3906-$K$3906))*'General Inputs'!$C$6</f>
        <v>405819.66357866843</v>
      </c>
      <c r="AH4119" s="358">
        <f>IF(AH3875,0,$D4119*(1+'General Inputs'!$C$4)^(AH$3906-$K$3906))*'General Inputs'!$C$6</f>
        <v>413936.05685024173</v>
      </c>
      <c r="AI4119" s="358">
        <f>IF(AI3875,0,$D4119*(1+'General Inputs'!$C$4)^(AI$3906-$K$3906))*'General Inputs'!$C$6</f>
        <v>422214.77798724658</v>
      </c>
      <c r="AJ4119" s="358">
        <f>IF(AJ3875,0,$D4119*(1+'General Inputs'!$C$4)^(AJ$3906-$K$3906))*'General Inputs'!$C$6</f>
        <v>430659.07354699151</v>
      </c>
    </row>
    <row r="4120" spans="1:36" x14ac:dyDescent="0.25">
      <c r="A4120" s="353" t="s">
        <v>492</v>
      </c>
      <c r="B4120" s="353" t="s">
        <v>492</v>
      </c>
      <c r="C4120" s="441">
        <f t="shared" si="3544"/>
        <v>25000</v>
      </c>
      <c r="D4120" s="397">
        <v>20000000</v>
      </c>
      <c r="E4120" s="468">
        <f t="shared" ref="E4120:G4120" si="3567">E216</f>
        <v>0</v>
      </c>
      <c r="F4120" s="468">
        <f t="shared" si="3567"/>
        <v>0</v>
      </c>
      <c r="G4120" s="469">
        <f t="shared" si="3567"/>
        <v>0</v>
      </c>
      <c r="H4120" s="397"/>
      <c r="I4120" s="476">
        <f t="shared" si="3546"/>
        <v>22</v>
      </c>
      <c r="J4120" s="476">
        <f t="shared" si="3547"/>
        <v>1</v>
      </c>
      <c r="K4120" s="358">
        <v>0</v>
      </c>
      <c r="L4120" s="358">
        <v>0</v>
      </c>
      <c r="M4120" s="358">
        <v>0</v>
      </c>
      <c r="N4120" s="358">
        <v>0</v>
      </c>
      <c r="O4120" s="358">
        <f>IF(O3876,0,$D4120*(1+'General Inputs'!$C$4)^(O$3906-$K$3906))*'General Inputs'!$C$6</f>
        <v>3247296.48</v>
      </c>
      <c r="P4120" s="358">
        <f>IF(P3876,0,$D4120*(1+'General Inputs'!$C$4)^(P$3906-$K$3906))*'General Inputs'!$C$6</f>
        <v>3312242.4095999999</v>
      </c>
      <c r="Q4120" s="358">
        <f>IF(Q3876,0,$D4120*(1+'General Inputs'!$C$4)^(Q$3906-$K$3906))*'General Inputs'!$C$6</f>
        <v>3378487.2577920002</v>
      </c>
      <c r="R4120" s="358">
        <f>IF(R3876,0,$D4120*(1+'General Inputs'!$C$4)^(R$3906-$K$3906))*'General Inputs'!$C$6</f>
        <v>3446057.0029478394</v>
      </c>
      <c r="S4120" s="358">
        <f>IF(S3876,0,$D4120*(1+'General Inputs'!$C$4)^(S$3906-$K$3906))*'General Inputs'!$C$6</f>
        <v>3514978.1430067965</v>
      </c>
      <c r="T4120" s="358">
        <f>IF(T3876,0,$D4120*(1+'General Inputs'!$C$4)^(T$3906-$K$3906))*'General Inputs'!$C$6</f>
        <v>3585277.7058669324</v>
      </c>
      <c r="U4120" s="358">
        <f>IF(U3876,0,$D4120*(1+'General Inputs'!$C$4)^(U$3906-$K$3906))*'General Inputs'!$C$6</f>
        <v>3656983.2599842711</v>
      </c>
      <c r="V4120" s="358">
        <f>IF(V3876,0,$D4120*(1+'General Inputs'!$C$4)^(V$3906-$K$3906))*'General Inputs'!$C$6</f>
        <v>3730122.925183956</v>
      </c>
      <c r="W4120" s="358">
        <f>IF(W3876,0,$D4120*(1+'General Inputs'!$C$4)^(W$3906-$K$3906))*'General Inputs'!$C$6</f>
        <v>3804725.3836876354</v>
      </c>
      <c r="X4120" s="358">
        <f>IF(X3876,0,$D4120*(1+'General Inputs'!$C$4)^(X$3906-$K$3906))*'General Inputs'!$C$6</f>
        <v>3880819.8913613884</v>
      </c>
      <c r="Y4120" s="358">
        <f>IF(Y3876,0,$D4120*(1+'General Inputs'!$C$4)^(Y$3906-$K$3906))*'General Inputs'!$C$6</f>
        <v>3958436.2891886164</v>
      </c>
      <c r="Z4120" s="358">
        <f>IF(Z3876,0,$D4120*(1+'General Inputs'!$C$4)^(Z$3906-$K$3906))*'General Inputs'!$C$6</f>
        <v>4037605.0149723873</v>
      </c>
      <c r="AA4120" s="358">
        <f>IF(AA3876,0,$D4120*(1+'General Inputs'!$C$4)^(AA$3906-$K$3906))*'General Inputs'!$C$6</f>
        <v>4118357.1152718356</v>
      </c>
      <c r="AB4120" s="358">
        <f>IF(AB3876,0,$D4120*(1+'General Inputs'!$C$4)^(AB$3906-$K$3906))*'General Inputs'!$C$6</f>
        <v>4200724.2575772731</v>
      </c>
      <c r="AC4120" s="358">
        <f>IF(AC3876,0,$D4120*(1+'General Inputs'!$C$4)^(AC$3906-$K$3906))*'General Inputs'!$C$6</f>
        <v>4284738.7427288182</v>
      </c>
      <c r="AD4120" s="358">
        <f>IF(AD3876,0,$D4120*(1+'General Inputs'!$C$4)^(AD$3906-$K$3906))*'General Inputs'!$C$6</f>
        <v>4370433.5175833944</v>
      </c>
      <c r="AE4120" s="358">
        <f>IF(AE3876,0,$D4120*(1+'General Inputs'!$C$4)^(AE$3906-$K$3906))*'General Inputs'!$C$6</f>
        <v>4457842.1879350627</v>
      </c>
      <c r="AF4120" s="358">
        <f>IF(AF3876,0,$D4120*(1+'General Inputs'!$C$4)^(AF$3906-$K$3906))*'General Inputs'!$C$6</f>
        <v>4546999.0316937631</v>
      </c>
      <c r="AG4120" s="358">
        <f>IF(AG3876,0,$D4120*(1+'General Inputs'!$C$4)^(AG$3906-$K$3906))*'General Inputs'!$C$6</f>
        <v>4637939.0123276394</v>
      </c>
      <c r="AH4120" s="358">
        <f>IF(AH3876,0,$D4120*(1+'General Inputs'!$C$4)^(AH$3906-$K$3906))*'General Inputs'!$C$6</f>
        <v>4730697.7925741915</v>
      </c>
      <c r="AI4120" s="358">
        <f>IF(AI3876,0,$D4120*(1+'General Inputs'!$C$4)^(AI$3906-$K$3906))*'General Inputs'!$C$6</f>
        <v>4825311.7484256746</v>
      </c>
      <c r="AJ4120" s="358">
        <f>IF(AJ3876,0,$D4120*(1+'General Inputs'!$C$4)^(AJ$3906-$K$3906))*'General Inputs'!$C$6</f>
        <v>4921817.9833941888</v>
      </c>
    </row>
    <row r="4121" spans="1:36" x14ac:dyDescent="0.25">
      <c r="A4121" s="353" t="s">
        <v>380</v>
      </c>
      <c r="B4121" s="353" t="s">
        <v>380</v>
      </c>
      <c r="C4121" s="441">
        <f t="shared" si="3544"/>
        <v>35000</v>
      </c>
      <c r="D4121" s="397">
        <v>20000000</v>
      </c>
      <c r="E4121" s="468">
        <f t="shared" ref="E4121:G4121" si="3568">E217</f>
        <v>0</v>
      </c>
      <c r="F4121" s="468">
        <f t="shared" si="3568"/>
        <v>0</v>
      </c>
      <c r="G4121" s="469">
        <f t="shared" si="3568"/>
        <v>0</v>
      </c>
      <c r="H4121" s="397"/>
      <c r="I4121" s="476">
        <f t="shared" si="3546"/>
        <v>22</v>
      </c>
      <c r="J4121" s="476">
        <f t="shared" si="3547"/>
        <v>1</v>
      </c>
      <c r="K4121" s="358">
        <v>0</v>
      </c>
      <c r="L4121" s="358">
        <v>0</v>
      </c>
      <c r="M4121" s="358">
        <v>0</v>
      </c>
      <c r="N4121" s="358">
        <v>0</v>
      </c>
      <c r="O4121" s="358">
        <f>IF(O3877,0,$D4121*(1+'General Inputs'!$C$4)^(O$3906-$K$3906))*'General Inputs'!$C$6</f>
        <v>3247296.48</v>
      </c>
      <c r="P4121" s="358">
        <f>IF(P3877,0,$D4121*(1+'General Inputs'!$C$4)^(P$3906-$K$3906))*'General Inputs'!$C$6</f>
        <v>3312242.4095999999</v>
      </c>
      <c r="Q4121" s="358">
        <f>IF(Q3877,0,$D4121*(1+'General Inputs'!$C$4)^(Q$3906-$K$3906))*'General Inputs'!$C$6</f>
        <v>3378487.2577920002</v>
      </c>
      <c r="R4121" s="358">
        <f>IF(R3877,0,$D4121*(1+'General Inputs'!$C$4)^(R$3906-$K$3906))*'General Inputs'!$C$6</f>
        <v>3446057.0029478394</v>
      </c>
      <c r="S4121" s="358">
        <f>IF(S3877,0,$D4121*(1+'General Inputs'!$C$4)^(S$3906-$K$3906))*'General Inputs'!$C$6</f>
        <v>3514978.1430067965</v>
      </c>
      <c r="T4121" s="358">
        <f>IF(T3877,0,$D4121*(1+'General Inputs'!$C$4)^(T$3906-$K$3906))*'General Inputs'!$C$6</f>
        <v>3585277.7058669324</v>
      </c>
      <c r="U4121" s="358">
        <f>IF(U3877,0,$D4121*(1+'General Inputs'!$C$4)^(U$3906-$K$3906))*'General Inputs'!$C$6</f>
        <v>3656983.2599842711</v>
      </c>
      <c r="V4121" s="358">
        <f>IF(V3877,0,$D4121*(1+'General Inputs'!$C$4)^(V$3906-$K$3906))*'General Inputs'!$C$6</f>
        <v>3730122.925183956</v>
      </c>
      <c r="W4121" s="358">
        <f>IF(W3877,0,$D4121*(1+'General Inputs'!$C$4)^(W$3906-$K$3906))*'General Inputs'!$C$6</f>
        <v>3804725.3836876354</v>
      </c>
      <c r="X4121" s="358">
        <f>IF(X3877,0,$D4121*(1+'General Inputs'!$C$4)^(X$3906-$K$3906))*'General Inputs'!$C$6</f>
        <v>3880819.8913613884</v>
      </c>
      <c r="Y4121" s="358">
        <f>IF(Y3877,0,$D4121*(1+'General Inputs'!$C$4)^(Y$3906-$K$3906))*'General Inputs'!$C$6</f>
        <v>3958436.2891886164</v>
      </c>
      <c r="Z4121" s="358">
        <f>IF(Z3877,0,$D4121*(1+'General Inputs'!$C$4)^(Z$3906-$K$3906))*'General Inputs'!$C$6</f>
        <v>4037605.0149723873</v>
      </c>
      <c r="AA4121" s="358">
        <f>IF(AA3877,0,$D4121*(1+'General Inputs'!$C$4)^(AA$3906-$K$3906))*'General Inputs'!$C$6</f>
        <v>4118357.1152718356</v>
      </c>
      <c r="AB4121" s="358">
        <f>IF(AB3877,0,$D4121*(1+'General Inputs'!$C$4)^(AB$3906-$K$3906))*'General Inputs'!$C$6</f>
        <v>4200724.2575772731</v>
      </c>
      <c r="AC4121" s="358">
        <f>IF(AC3877,0,$D4121*(1+'General Inputs'!$C$4)^(AC$3906-$K$3906))*'General Inputs'!$C$6</f>
        <v>4284738.7427288182</v>
      </c>
      <c r="AD4121" s="358">
        <f>IF(AD3877,0,$D4121*(1+'General Inputs'!$C$4)^(AD$3906-$K$3906))*'General Inputs'!$C$6</f>
        <v>4370433.5175833944</v>
      </c>
      <c r="AE4121" s="358">
        <f>IF(AE3877,0,$D4121*(1+'General Inputs'!$C$4)^(AE$3906-$K$3906))*'General Inputs'!$C$6</f>
        <v>4457842.1879350627</v>
      </c>
      <c r="AF4121" s="358">
        <f>IF(AF3877,0,$D4121*(1+'General Inputs'!$C$4)^(AF$3906-$K$3906))*'General Inputs'!$C$6</f>
        <v>4546999.0316937631</v>
      </c>
      <c r="AG4121" s="358">
        <f>IF(AG3877,0,$D4121*(1+'General Inputs'!$C$4)^(AG$3906-$K$3906))*'General Inputs'!$C$6</f>
        <v>4637939.0123276394</v>
      </c>
      <c r="AH4121" s="358">
        <f>IF(AH3877,0,$D4121*(1+'General Inputs'!$C$4)^(AH$3906-$K$3906))*'General Inputs'!$C$6</f>
        <v>4730697.7925741915</v>
      </c>
      <c r="AI4121" s="358">
        <f>IF(AI3877,0,$D4121*(1+'General Inputs'!$C$4)^(AI$3906-$K$3906))*'General Inputs'!$C$6</f>
        <v>4825311.7484256746</v>
      </c>
      <c r="AJ4121" s="358">
        <f>IF(AJ3877,0,$D4121*(1+'General Inputs'!$C$4)^(AJ$3906-$K$3906))*'General Inputs'!$C$6</f>
        <v>4921817.9833941888</v>
      </c>
    </row>
    <row r="4122" spans="1:36" x14ac:dyDescent="0.25">
      <c r="A4122" s="353" t="s">
        <v>322</v>
      </c>
      <c r="B4122" s="353" t="s">
        <v>322</v>
      </c>
      <c r="C4122" s="441">
        <f t="shared" si="3544"/>
        <v>2500</v>
      </c>
      <c r="D4122" s="397">
        <v>1750000</v>
      </c>
      <c r="E4122" s="468">
        <f t="shared" ref="E4122:G4122" si="3569">E218</f>
        <v>0</v>
      </c>
      <c r="F4122" s="468">
        <f t="shared" si="3569"/>
        <v>0</v>
      </c>
      <c r="G4122" s="469">
        <f t="shared" si="3569"/>
        <v>0</v>
      </c>
      <c r="H4122" s="397"/>
      <c r="I4122" s="476">
        <f t="shared" si="3546"/>
        <v>22</v>
      </c>
      <c r="J4122" s="476">
        <f t="shared" si="3547"/>
        <v>1</v>
      </c>
      <c r="K4122" s="358">
        <v>0</v>
      </c>
      <c r="L4122" s="358">
        <v>0</v>
      </c>
      <c r="M4122" s="358">
        <v>0</v>
      </c>
      <c r="N4122" s="358">
        <v>0</v>
      </c>
      <c r="O4122" s="358">
        <f>IF(O3878,0,$D4122*(1+'General Inputs'!$C$4)^(O$3906-$K$3906))*'General Inputs'!$C$6</f>
        <v>284138.44199999998</v>
      </c>
      <c r="P4122" s="358">
        <f>IF(P3878,0,$D4122*(1+'General Inputs'!$C$4)^(P$3906-$K$3906))*'General Inputs'!$C$6</f>
        <v>289821.21083999996</v>
      </c>
      <c r="Q4122" s="358">
        <f>IF(Q3878,0,$D4122*(1+'General Inputs'!$C$4)^(Q$3906-$K$3906))*'General Inputs'!$C$6</f>
        <v>295617.63505679998</v>
      </c>
      <c r="R4122" s="358">
        <f>IF(R3878,0,$D4122*(1+'General Inputs'!$C$4)^(R$3906-$K$3906))*'General Inputs'!$C$6</f>
        <v>301529.98775793595</v>
      </c>
      <c r="S4122" s="358">
        <f>IF(S3878,0,$D4122*(1+'General Inputs'!$C$4)^(S$3906-$K$3906))*'General Inputs'!$C$6</f>
        <v>307560.58751309471</v>
      </c>
      <c r="T4122" s="358">
        <f>IF(T3878,0,$D4122*(1+'General Inputs'!$C$4)^(T$3906-$K$3906))*'General Inputs'!$C$6</f>
        <v>313711.79926335654</v>
      </c>
      <c r="U4122" s="358">
        <f>IF(U3878,0,$D4122*(1+'General Inputs'!$C$4)^(U$3906-$K$3906))*'General Inputs'!$C$6</f>
        <v>319986.03524862375</v>
      </c>
      <c r="V4122" s="358">
        <f>IF(V3878,0,$D4122*(1+'General Inputs'!$C$4)^(V$3906-$K$3906))*'General Inputs'!$C$6</f>
        <v>326385.75595359615</v>
      </c>
      <c r="W4122" s="358">
        <f>IF(W3878,0,$D4122*(1+'General Inputs'!$C$4)^(W$3906-$K$3906))*'General Inputs'!$C$6</f>
        <v>332913.47107266809</v>
      </c>
      <c r="X4122" s="358">
        <f>IF(X3878,0,$D4122*(1+'General Inputs'!$C$4)^(X$3906-$K$3906))*'General Inputs'!$C$6</f>
        <v>339571.74049412145</v>
      </c>
      <c r="Y4122" s="358">
        <f>IF(Y3878,0,$D4122*(1+'General Inputs'!$C$4)^(Y$3906-$K$3906))*'General Inputs'!$C$6</f>
        <v>346363.17530400393</v>
      </c>
      <c r="Z4122" s="358">
        <f>IF(Z3878,0,$D4122*(1+'General Inputs'!$C$4)^(Z$3906-$K$3906))*'General Inputs'!$C$6</f>
        <v>353290.43881008396</v>
      </c>
      <c r="AA4122" s="358">
        <f>IF(AA3878,0,$D4122*(1+'General Inputs'!$C$4)^(AA$3906-$K$3906))*'General Inputs'!$C$6</f>
        <v>360356.2475862857</v>
      </c>
      <c r="AB4122" s="358">
        <f>IF(AB3878,0,$D4122*(1+'General Inputs'!$C$4)^(AB$3906-$K$3906))*'General Inputs'!$C$6</f>
        <v>367563.37253801135</v>
      </c>
      <c r="AC4122" s="358">
        <f>IF(AC3878,0,$D4122*(1+'General Inputs'!$C$4)^(AC$3906-$K$3906))*'General Inputs'!$C$6</f>
        <v>374914.63998877158</v>
      </c>
      <c r="AD4122" s="358">
        <f>IF(AD3878,0,$D4122*(1+'General Inputs'!$C$4)^(AD$3906-$K$3906))*'General Inputs'!$C$6</f>
        <v>382412.93278854695</v>
      </c>
      <c r="AE4122" s="358">
        <f>IF(AE3878,0,$D4122*(1+'General Inputs'!$C$4)^(AE$3906-$K$3906))*'General Inputs'!$C$6</f>
        <v>390061.19144431798</v>
      </c>
      <c r="AF4122" s="358">
        <f>IF(AF3878,0,$D4122*(1+'General Inputs'!$C$4)^(AF$3906-$K$3906))*'General Inputs'!$C$6</f>
        <v>397862.41527320427</v>
      </c>
      <c r="AG4122" s="358">
        <f>IF(AG3878,0,$D4122*(1+'General Inputs'!$C$4)^(AG$3906-$K$3906))*'General Inputs'!$C$6</f>
        <v>405819.66357866843</v>
      </c>
      <c r="AH4122" s="358">
        <f>IF(AH3878,0,$D4122*(1+'General Inputs'!$C$4)^(AH$3906-$K$3906))*'General Inputs'!$C$6</f>
        <v>413936.05685024173</v>
      </c>
      <c r="AI4122" s="358">
        <f>IF(AI3878,0,$D4122*(1+'General Inputs'!$C$4)^(AI$3906-$K$3906))*'General Inputs'!$C$6</f>
        <v>422214.77798724658</v>
      </c>
      <c r="AJ4122" s="358">
        <f>IF(AJ3878,0,$D4122*(1+'General Inputs'!$C$4)^(AJ$3906-$K$3906))*'General Inputs'!$C$6</f>
        <v>430659.07354699151</v>
      </c>
    </row>
    <row r="4123" spans="1:36" x14ac:dyDescent="0.25">
      <c r="A4123" s="353" t="s">
        <v>447</v>
      </c>
      <c r="B4123" s="353" t="s">
        <v>447</v>
      </c>
      <c r="C4123" s="441">
        <f t="shared" si="3544"/>
        <v>2000</v>
      </c>
      <c r="D4123" s="397">
        <v>1750000</v>
      </c>
      <c r="E4123" s="468">
        <f t="shared" ref="E4123:G4123" si="3570">E219</f>
        <v>0</v>
      </c>
      <c r="F4123" s="468">
        <f t="shared" si="3570"/>
        <v>0</v>
      </c>
      <c r="G4123" s="469">
        <f t="shared" si="3570"/>
        <v>0</v>
      </c>
      <c r="H4123" s="397"/>
      <c r="I4123" s="476">
        <f t="shared" si="3546"/>
        <v>22</v>
      </c>
      <c r="J4123" s="476">
        <f t="shared" si="3547"/>
        <v>1</v>
      </c>
      <c r="K4123" s="358">
        <v>0</v>
      </c>
      <c r="L4123" s="358">
        <v>0</v>
      </c>
      <c r="M4123" s="358">
        <v>0</v>
      </c>
      <c r="N4123" s="358">
        <v>0</v>
      </c>
      <c r="O4123" s="358">
        <f>IF(O3879,0,$D4123*(1+'General Inputs'!$C$4)^(O$3906-$K$3906))*'General Inputs'!$C$6</f>
        <v>284138.44199999998</v>
      </c>
      <c r="P4123" s="358">
        <f>IF(P3879,0,$D4123*(1+'General Inputs'!$C$4)^(P$3906-$K$3906))*'General Inputs'!$C$6</f>
        <v>289821.21083999996</v>
      </c>
      <c r="Q4123" s="358">
        <f>IF(Q3879,0,$D4123*(1+'General Inputs'!$C$4)^(Q$3906-$K$3906))*'General Inputs'!$C$6</f>
        <v>295617.63505679998</v>
      </c>
      <c r="R4123" s="358">
        <f>IF(R3879,0,$D4123*(1+'General Inputs'!$C$4)^(R$3906-$K$3906))*'General Inputs'!$C$6</f>
        <v>301529.98775793595</v>
      </c>
      <c r="S4123" s="358">
        <f>IF(S3879,0,$D4123*(1+'General Inputs'!$C$4)^(S$3906-$K$3906))*'General Inputs'!$C$6</f>
        <v>307560.58751309471</v>
      </c>
      <c r="T4123" s="358">
        <f>IF(T3879,0,$D4123*(1+'General Inputs'!$C$4)^(T$3906-$K$3906))*'General Inputs'!$C$6</f>
        <v>313711.79926335654</v>
      </c>
      <c r="U4123" s="358">
        <f>IF(U3879,0,$D4123*(1+'General Inputs'!$C$4)^(U$3906-$K$3906))*'General Inputs'!$C$6</f>
        <v>319986.03524862375</v>
      </c>
      <c r="V4123" s="358">
        <f>IF(V3879,0,$D4123*(1+'General Inputs'!$C$4)^(V$3906-$K$3906))*'General Inputs'!$C$6</f>
        <v>326385.75595359615</v>
      </c>
      <c r="W4123" s="358">
        <f>IF(W3879,0,$D4123*(1+'General Inputs'!$C$4)^(W$3906-$K$3906))*'General Inputs'!$C$6</f>
        <v>332913.47107266809</v>
      </c>
      <c r="X4123" s="358">
        <f>IF(X3879,0,$D4123*(1+'General Inputs'!$C$4)^(X$3906-$K$3906))*'General Inputs'!$C$6</f>
        <v>339571.74049412145</v>
      </c>
      <c r="Y4123" s="358">
        <f>IF(Y3879,0,$D4123*(1+'General Inputs'!$C$4)^(Y$3906-$K$3906))*'General Inputs'!$C$6</f>
        <v>346363.17530400393</v>
      </c>
      <c r="Z4123" s="358">
        <f>IF(Z3879,0,$D4123*(1+'General Inputs'!$C$4)^(Z$3906-$K$3906))*'General Inputs'!$C$6</f>
        <v>353290.43881008396</v>
      </c>
      <c r="AA4123" s="358">
        <f>IF(AA3879,0,$D4123*(1+'General Inputs'!$C$4)^(AA$3906-$K$3906))*'General Inputs'!$C$6</f>
        <v>360356.2475862857</v>
      </c>
      <c r="AB4123" s="358">
        <f>IF(AB3879,0,$D4123*(1+'General Inputs'!$C$4)^(AB$3906-$K$3906))*'General Inputs'!$C$6</f>
        <v>367563.37253801135</v>
      </c>
      <c r="AC4123" s="358">
        <f>IF(AC3879,0,$D4123*(1+'General Inputs'!$C$4)^(AC$3906-$K$3906))*'General Inputs'!$C$6</f>
        <v>374914.63998877158</v>
      </c>
      <c r="AD4123" s="358">
        <f>IF(AD3879,0,$D4123*(1+'General Inputs'!$C$4)^(AD$3906-$K$3906))*'General Inputs'!$C$6</f>
        <v>382412.93278854695</v>
      </c>
      <c r="AE4123" s="358">
        <f>IF(AE3879,0,$D4123*(1+'General Inputs'!$C$4)^(AE$3906-$K$3906))*'General Inputs'!$C$6</f>
        <v>390061.19144431798</v>
      </c>
      <c r="AF4123" s="358">
        <f>IF(AF3879,0,$D4123*(1+'General Inputs'!$C$4)^(AF$3906-$K$3906))*'General Inputs'!$C$6</f>
        <v>397862.41527320427</v>
      </c>
      <c r="AG4123" s="358">
        <f>IF(AG3879,0,$D4123*(1+'General Inputs'!$C$4)^(AG$3906-$K$3906))*'General Inputs'!$C$6</f>
        <v>405819.66357866843</v>
      </c>
      <c r="AH4123" s="358">
        <f>IF(AH3879,0,$D4123*(1+'General Inputs'!$C$4)^(AH$3906-$K$3906))*'General Inputs'!$C$6</f>
        <v>413936.05685024173</v>
      </c>
      <c r="AI4123" s="358">
        <f>IF(AI3879,0,$D4123*(1+'General Inputs'!$C$4)^(AI$3906-$K$3906))*'General Inputs'!$C$6</f>
        <v>422214.77798724658</v>
      </c>
      <c r="AJ4123" s="358">
        <f>IF(AJ3879,0,$D4123*(1+'General Inputs'!$C$4)^(AJ$3906-$K$3906))*'General Inputs'!$C$6</f>
        <v>430659.07354699151</v>
      </c>
    </row>
    <row r="4124" spans="1:36" x14ac:dyDescent="0.25">
      <c r="A4124" s="353" t="s">
        <v>494</v>
      </c>
      <c r="B4124" s="353" t="s">
        <v>494</v>
      </c>
      <c r="C4124" s="441">
        <f t="shared" si="3544"/>
        <v>5000</v>
      </c>
      <c r="D4124" s="397">
        <v>1750000</v>
      </c>
      <c r="E4124" s="468">
        <f t="shared" ref="E4124:G4124" si="3571">E220</f>
        <v>0</v>
      </c>
      <c r="F4124" s="468">
        <f t="shared" si="3571"/>
        <v>0</v>
      </c>
      <c r="G4124" s="469">
        <f t="shared" si="3571"/>
        <v>0</v>
      </c>
      <c r="H4124" s="397"/>
      <c r="I4124" s="476">
        <f t="shared" si="3546"/>
        <v>22</v>
      </c>
      <c r="J4124" s="476">
        <f t="shared" si="3547"/>
        <v>1</v>
      </c>
      <c r="K4124" s="358">
        <v>0</v>
      </c>
      <c r="L4124" s="358">
        <v>0</v>
      </c>
      <c r="M4124" s="358">
        <v>0</v>
      </c>
      <c r="N4124" s="358">
        <v>0</v>
      </c>
      <c r="O4124" s="358">
        <f>IF(O3880,0,$D4124*(1+'General Inputs'!$C$4)^(O$3906-$K$3906))*'General Inputs'!$C$6</f>
        <v>284138.44199999998</v>
      </c>
      <c r="P4124" s="358">
        <f>IF(P3880,0,$D4124*(1+'General Inputs'!$C$4)^(P$3906-$K$3906))*'General Inputs'!$C$6</f>
        <v>289821.21083999996</v>
      </c>
      <c r="Q4124" s="358">
        <f>IF(Q3880,0,$D4124*(1+'General Inputs'!$C$4)^(Q$3906-$K$3906))*'General Inputs'!$C$6</f>
        <v>295617.63505679998</v>
      </c>
      <c r="R4124" s="358">
        <f>IF(R3880,0,$D4124*(1+'General Inputs'!$C$4)^(R$3906-$K$3906))*'General Inputs'!$C$6</f>
        <v>301529.98775793595</v>
      </c>
      <c r="S4124" s="358">
        <f>IF(S3880,0,$D4124*(1+'General Inputs'!$C$4)^(S$3906-$K$3906))*'General Inputs'!$C$6</f>
        <v>307560.58751309471</v>
      </c>
      <c r="T4124" s="358">
        <f>IF(T3880,0,$D4124*(1+'General Inputs'!$C$4)^(T$3906-$K$3906))*'General Inputs'!$C$6</f>
        <v>313711.79926335654</v>
      </c>
      <c r="U4124" s="358">
        <f>IF(U3880,0,$D4124*(1+'General Inputs'!$C$4)^(U$3906-$K$3906))*'General Inputs'!$C$6</f>
        <v>319986.03524862375</v>
      </c>
      <c r="V4124" s="358">
        <f>IF(V3880,0,$D4124*(1+'General Inputs'!$C$4)^(V$3906-$K$3906))*'General Inputs'!$C$6</f>
        <v>326385.75595359615</v>
      </c>
      <c r="W4124" s="358">
        <f>IF(W3880,0,$D4124*(1+'General Inputs'!$C$4)^(W$3906-$K$3906))*'General Inputs'!$C$6</f>
        <v>332913.47107266809</v>
      </c>
      <c r="X4124" s="358">
        <f>IF(X3880,0,$D4124*(1+'General Inputs'!$C$4)^(X$3906-$K$3906))*'General Inputs'!$C$6</f>
        <v>339571.74049412145</v>
      </c>
      <c r="Y4124" s="358">
        <f>IF(Y3880,0,$D4124*(1+'General Inputs'!$C$4)^(Y$3906-$K$3906))*'General Inputs'!$C$6</f>
        <v>346363.17530400393</v>
      </c>
      <c r="Z4124" s="358">
        <f>IF(Z3880,0,$D4124*(1+'General Inputs'!$C$4)^(Z$3906-$K$3906))*'General Inputs'!$C$6</f>
        <v>353290.43881008396</v>
      </c>
      <c r="AA4124" s="358">
        <f>IF(AA3880,0,$D4124*(1+'General Inputs'!$C$4)^(AA$3906-$K$3906))*'General Inputs'!$C$6</f>
        <v>360356.2475862857</v>
      </c>
      <c r="AB4124" s="358">
        <f>IF(AB3880,0,$D4124*(1+'General Inputs'!$C$4)^(AB$3906-$K$3906))*'General Inputs'!$C$6</f>
        <v>367563.37253801135</v>
      </c>
      <c r="AC4124" s="358">
        <f>IF(AC3880,0,$D4124*(1+'General Inputs'!$C$4)^(AC$3906-$K$3906))*'General Inputs'!$C$6</f>
        <v>374914.63998877158</v>
      </c>
      <c r="AD4124" s="358">
        <f>IF(AD3880,0,$D4124*(1+'General Inputs'!$C$4)^(AD$3906-$K$3906))*'General Inputs'!$C$6</f>
        <v>382412.93278854695</v>
      </c>
      <c r="AE4124" s="358">
        <f>IF(AE3880,0,$D4124*(1+'General Inputs'!$C$4)^(AE$3906-$K$3906))*'General Inputs'!$C$6</f>
        <v>390061.19144431798</v>
      </c>
      <c r="AF4124" s="358">
        <f>IF(AF3880,0,$D4124*(1+'General Inputs'!$C$4)^(AF$3906-$K$3906))*'General Inputs'!$C$6</f>
        <v>397862.41527320427</v>
      </c>
      <c r="AG4124" s="358">
        <f>IF(AG3880,0,$D4124*(1+'General Inputs'!$C$4)^(AG$3906-$K$3906))*'General Inputs'!$C$6</f>
        <v>405819.66357866843</v>
      </c>
      <c r="AH4124" s="358">
        <f>IF(AH3880,0,$D4124*(1+'General Inputs'!$C$4)^(AH$3906-$K$3906))*'General Inputs'!$C$6</f>
        <v>413936.05685024173</v>
      </c>
      <c r="AI4124" s="358">
        <f>IF(AI3880,0,$D4124*(1+'General Inputs'!$C$4)^(AI$3906-$K$3906))*'General Inputs'!$C$6</f>
        <v>422214.77798724658</v>
      </c>
      <c r="AJ4124" s="358">
        <f>IF(AJ3880,0,$D4124*(1+'General Inputs'!$C$4)^(AJ$3906-$K$3906))*'General Inputs'!$C$6</f>
        <v>430659.07354699151</v>
      </c>
    </row>
    <row r="4125" spans="1:36" x14ac:dyDescent="0.25">
      <c r="A4125" s="353" t="s">
        <v>332</v>
      </c>
      <c r="B4125" s="353" t="s">
        <v>332</v>
      </c>
      <c r="C4125" s="441">
        <f t="shared" si="3544"/>
        <v>5000</v>
      </c>
      <c r="D4125" s="397">
        <v>1750000</v>
      </c>
      <c r="E4125" s="468">
        <f t="shared" ref="E4125:G4125" si="3572">E221</f>
        <v>0</v>
      </c>
      <c r="F4125" s="468">
        <f t="shared" si="3572"/>
        <v>0</v>
      </c>
      <c r="G4125" s="469">
        <f t="shared" si="3572"/>
        <v>0</v>
      </c>
      <c r="H4125" s="397"/>
      <c r="I4125" s="476">
        <f t="shared" si="3546"/>
        <v>22</v>
      </c>
      <c r="J4125" s="476">
        <f t="shared" si="3547"/>
        <v>1</v>
      </c>
      <c r="K4125" s="358">
        <v>0</v>
      </c>
      <c r="L4125" s="358">
        <v>0</v>
      </c>
      <c r="M4125" s="358">
        <v>0</v>
      </c>
      <c r="N4125" s="358">
        <v>0</v>
      </c>
      <c r="O4125" s="358">
        <f>IF(O3881,0,$D4125*(1+'General Inputs'!$C$4)^(O$3906-$K$3906))*'General Inputs'!$C$6</f>
        <v>284138.44199999998</v>
      </c>
      <c r="P4125" s="358">
        <f>IF(P3881,0,$D4125*(1+'General Inputs'!$C$4)^(P$3906-$K$3906))*'General Inputs'!$C$6</f>
        <v>289821.21083999996</v>
      </c>
      <c r="Q4125" s="358">
        <f>IF(Q3881,0,$D4125*(1+'General Inputs'!$C$4)^(Q$3906-$K$3906))*'General Inputs'!$C$6</f>
        <v>295617.63505679998</v>
      </c>
      <c r="R4125" s="358">
        <f>IF(R3881,0,$D4125*(1+'General Inputs'!$C$4)^(R$3906-$K$3906))*'General Inputs'!$C$6</f>
        <v>301529.98775793595</v>
      </c>
      <c r="S4125" s="358">
        <f>IF(S3881,0,$D4125*(1+'General Inputs'!$C$4)^(S$3906-$K$3906))*'General Inputs'!$C$6</f>
        <v>307560.58751309471</v>
      </c>
      <c r="T4125" s="358">
        <f>IF(T3881,0,$D4125*(1+'General Inputs'!$C$4)^(T$3906-$K$3906))*'General Inputs'!$C$6</f>
        <v>313711.79926335654</v>
      </c>
      <c r="U4125" s="358">
        <f>IF(U3881,0,$D4125*(1+'General Inputs'!$C$4)^(U$3906-$K$3906))*'General Inputs'!$C$6</f>
        <v>319986.03524862375</v>
      </c>
      <c r="V4125" s="358">
        <f>IF(V3881,0,$D4125*(1+'General Inputs'!$C$4)^(V$3906-$K$3906))*'General Inputs'!$C$6</f>
        <v>326385.75595359615</v>
      </c>
      <c r="W4125" s="358">
        <f>IF(W3881,0,$D4125*(1+'General Inputs'!$C$4)^(W$3906-$K$3906))*'General Inputs'!$C$6</f>
        <v>332913.47107266809</v>
      </c>
      <c r="X4125" s="358">
        <f>IF(X3881,0,$D4125*(1+'General Inputs'!$C$4)^(X$3906-$K$3906))*'General Inputs'!$C$6</f>
        <v>339571.74049412145</v>
      </c>
      <c r="Y4125" s="358">
        <f>IF(Y3881,0,$D4125*(1+'General Inputs'!$C$4)^(Y$3906-$K$3906))*'General Inputs'!$C$6</f>
        <v>346363.17530400393</v>
      </c>
      <c r="Z4125" s="358">
        <f>IF(Z3881,0,$D4125*(1+'General Inputs'!$C$4)^(Z$3906-$K$3906))*'General Inputs'!$C$6</f>
        <v>353290.43881008396</v>
      </c>
      <c r="AA4125" s="358">
        <f>IF(AA3881,0,$D4125*(1+'General Inputs'!$C$4)^(AA$3906-$K$3906))*'General Inputs'!$C$6</f>
        <v>360356.2475862857</v>
      </c>
      <c r="AB4125" s="358">
        <f>IF(AB3881,0,$D4125*(1+'General Inputs'!$C$4)^(AB$3906-$K$3906))*'General Inputs'!$C$6</f>
        <v>367563.37253801135</v>
      </c>
      <c r="AC4125" s="358">
        <f>IF(AC3881,0,$D4125*(1+'General Inputs'!$C$4)^(AC$3906-$K$3906))*'General Inputs'!$C$6</f>
        <v>374914.63998877158</v>
      </c>
      <c r="AD4125" s="358">
        <f>IF(AD3881,0,$D4125*(1+'General Inputs'!$C$4)^(AD$3906-$K$3906))*'General Inputs'!$C$6</f>
        <v>382412.93278854695</v>
      </c>
      <c r="AE4125" s="358">
        <f>IF(AE3881,0,$D4125*(1+'General Inputs'!$C$4)^(AE$3906-$K$3906))*'General Inputs'!$C$6</f>
        <v>390061.19144431798</v>
      </c>
      <c r="AF4125" s="358">
        <f>IF(AF3881,0,$D4125*(1+'General Inputs'!$C$4)^(AF$3906-$K$3906))*'General Inputs'!$C$6</f>
        <v>397862.41527320427</v>
      </c>
      <c r="AG4125" s="358">
        <f>IF(AG3881,0,$D4125*(1+'General Inputs'!$C$4)^(AG$3906-$K$3906))*'General Inputs'!$C$6</f>
        <v>405819.66357866843</v>
      </c>
      <c r="AH4125" s="358">
        <f>IF(AH3881,0,$D4125*(1+'General Inputs'!$C$4)^(AH$3906-$K$3906))*'General Inputs'!$C$6</f>
        <v>413936.05685024173</v>
      </c>
      <c r="AI4125" s="358">
        <f>IF(AI3881,0,$D4125*(1+'General Inputs'!$C$4)^(AI$3906-$K$3906))*'General Inputs'!$C$6</f>
        <v>422214.77798724658</v>
      </c>
      <c r="AJ4125" s="358">
        <f>IF(AJ3881,0,$D4125*(1+'General Inputs'!$C$4)^(AJ$3906-$K$3906))*'General Inputs'!$C$6</f>
        <v>430659.07354699151</v>
      </c>
    </row>
    <row r="4126" spans="1:36" x14ac:dyDescent="0.25">
      <c r="A4126" s="353" t="s">
        <v>263</v>
      </c>
      <c r="B4126" s="353" t="s">
        <v>478</v>
      </c>
      <c r="C4126" s="441">
        <f t="shared" si="3544"/>
        <v>20000</v>
      </c>
      <c r="D4126" s="397">
        <v>8000000</v>
      </c>
      <c r="E4126" s="468">
        <f t="shared" ref="E4126:G4126" si="3573">E222</f>
        <v>0</v>
      </c>
      <c r="F4126" s="468">
        <f t="shared" si="3573"/>
        <v>0</v>
      </c>
      <c r="G4126" s="469">
        <f t="shared" si="3573"/>
        <v>0</v>
      </c>
      <c r="H4126" s="397"/>
      <c r="I4126" s="476">
        <f t="shared" si="3546"/>
        <v>22</v>
      </c>
      <c r="J4126" s="476">
        <f t="shared" si="3547"/>
        <v>1</v>
      </c>
      <c r="K4126" s="358">
        <v>0</v>
      </c>
      <c r="L4126" s="358">
        <v>0</v>
      </c>
      <c r="M4126" s="358">
        <v>0</v>
      </c>
      <c r="N4126" s="358">
        <v>0</v>
      </c>
      <c r="O4126" s="358">
        <f>IF(O3882,0,$D4126*(1+'General Inputs'!$C$4)^(O$3906-$K$3906))*'General Inputs'!$C$6</f>
        <v>1298918.5919999999</v>
      </c>
      <c r="P4126" s="358">
        <f>IF(P3882,0,$D4126*(1+'General Inputs'!$C$4)^(P$3906-$K$3906))*'General Inputs'!$C$6</f>
        <v>1324896.9638399999</v>
      </c>
      <c r="Q4126" s="358">
        <f>IF(Q3882,0,$D4126*(1+'General Inputs'!$C$4)^(Q$3906-$K$3906))*'General Inputs'!$C$6</f>
        <v>1351394.9031168001</v>
      </c>
      <c r="R4126" s="358">
        <f>IF(R3882,0,$D4126*(1+'General Inputs'!$C$4)^(R$3906-$K$3906))*'General Inputs'!$C$6</f>
        <v>1378422.8011791357</v>
      </c>
      <c r="S4126" s="358">
        <f>IF(S3882,0,$D4126*(1+'General Inputs'!$C$4)^(S$3906-$K$3906))*'General Inputs'!$C$6</f>
        <v>1405991.2572027186</v>
      </c>
      <c r="T4126" s="358">
        <f>IF(T3882,0,$D4126*(1+'General Inputs'!$C$4)^(T$3906-$K$3906))*'General Inputs'!$C$6</f>
        <v>1434111.082346773</v>
      </c>
      <c r="U4126" s="358">
        <f>IF(U3882,0,$D4126*(1+'General Inputs'!$C$4)^(U$3906-$K$3906))*'General Inputs'!$C$6</f>
        <v>1462793.3039937085</v>
      </c>
      <c r="V4126" s="358">
        <f>IF(V3882,0,$D4126*(1+'General Inputs'!$C$4)^(V$3906-$K$3906))*'General Inputs'!$C$6</f>
        <v>1492049.1700735826</v>
      </c>
      <c r="W4126" s="358">
        <f>IF(W3882,0,$D4126*(1+'General Inputs'!$C$4)^(W$3906-$K$3906))*'General Inputs'!$C$6</f>
        <v>1521890.1534750543</v>
      </c>
      <c r="X4126" s="358">
        <f>IF(X3882,0,$D4126*(1+'General Inputs'!$C$4)^(X$3906-$K$3906))*'General Inputs'!$C$6</f>
        <v>1552327.9565445553</v>
      </c>
      <c r="Y4126" s="358">
        <f>IF(Y3882,0,$D4126*(1+'General Inputs'!$C$4)^(Y$3906-$K$3906))*'General Inputs'!$C$6</f>
        <v>1583374.5156754467</v>
      </c>
      <c r="Z4126" s="358">
        <f>IF(Z3882,0,$D4126*(1+'General Inputs'!$C$4)^(Z$3906-$K$3906))*'General Inputs'!$C$6</f>
        <v>1615042.0059889548</v>
      </c>
      <c r="AA4126" s="358">
        <f>IF(AA3882,0,$D4126*(1+'General Inputs'!$C$4)^(AA$3906-$K$3906))*'General Inputs'!$C$6</f>
        <v>1647342.8461087344</v>
      </c>
      <c r="AB4126" s="358">
        <f>IF(AB3882,0,$D4126*(1+'General Inputs'!$C$4)^(AB$3906-$K$3906))*'General Inputs'!$C$6</f>
        <v>1680289.7030309094</v>
      </c>
      <c r="AC4126" s="358">
        <f>IF(AC3882,0,$D4126*(1+'General Inputs'!$C$4)^(AC$3906-$K$3906))*'General Inputs'!$C$6</f>
        <v>1713895.4970915273</v>
      </c>
      <c r="AD4126" s="358">
        <f>IF(AD3882,0,$D4126*(1+'General Inputs'!$C$4)^(AD$3906-$K$3906))*'General Inputs'!$C$6</f>
        <v>1748173.4070333578</v>
      </c>
      <c r="AE4126" s="358">
        <f>IF(AE3882,0,$D4126*(1+'General Inputs'!$C$4)^(AE$3906-$K$3906))*'General Inputs'!$C$6</f>
        <v>1783136.8751740248</v>
      </c>
      <c r="AF4126" s="358">
        <f>IF(AF3882,0,$D4126*(1+'General Inputs'!$C$4)^(AF$3906-$K$3906))*'General Inputs'!$C$6</f>
        <v>1818799.6126775055</v>
      </c>
      <c r="AG4126" s="358">
        <f>IF(AG3882,0,$D4126*(1+'General Inputs'!$C$4)^(AG$3906-$K$3906))*'General Inputs'!$C$6</f>
        <v>1855175.6049310556</v>
      </c>
      <c r="AH4126" s="358">
        <f>IF(AH3882,0,$D4126*(1+'General Inputs'!$C$4)^(AH$3906-$K$3906))*'General Inputs'!$C$6</f>
        <v>1892279.1170296762</v>
      </c>
      <c r="AI4126" s="358">
        <f>IF(AI3882,0,$D4126*(1+'General Inputs'!$C$4)^(AI$3906-$K$3906))*'General Inputs'!$C$6</f>
        <v>1930124.6993702701</v>
      </c>
      <c r="AJ4126" s="358">
        <f>IF(AJ3882,0,$D4126*(1+'General Inputs'!$C$4)^(AJ$3906-$K$3906))*'General Inputs'!$C$6</f>
        <v>1968727.1933576753</v>
      </c>
    </row>
    <row r="4127" spans="1:36" x14ac:dyDescent="0.25">
      <c r="A4127" s="353" t="s">
        <v>263</v>
      </c>
      <c r="B4127" s="353" t="s">
        <v>542</v>
      </c>
      <c r="C4127" s="441">
        <f t="shared" si="3544"/>
        <v>20000</v>
      </c>
      <c r="D4127" s="397">
        <v>8000000</v>
      </c>
      <c r="E4127" s="468">
        <f t="shared" ref="E4127:G4127" si="3574">E223</f>
        <v>0</v>
      </c>
      <c r="F4127" s="468">
        <f t="shared" si="3574"/>
        <v>0</v>
      </c>
      <c r="G4127" s="469">
        <f t="shared" si="3574"/>
        <v>0</v>
      </c>
      <c r="H4127" s="397"/>
      <c r="I4127" s="476">
        <f t="shared" si="3546"/>
        <v>22</v>
      </c>
      <c r="J4127" s="476">
        <f t="shared" si="3547"/>
        <v>1</v>
      </c>
      <c r="K4127" s="358">
        <v>0</v>
      </c>
      <c r="L4127" s="358">
        <v>0</v>
      </c>
      <c r="M4127" s="358">
        <v>0</v>
      </c>
      <c r="N4127" s="358">
        <v>0</v>
      </c>
      <c r="O4127" s="358">
        <f>IF(O3883,0,$D4127*(1+'General Inputs'!$C$4)^(O$3906-$K$3906))*'General Inputs'!$C$6</f>
        <v>1298918.5919999999</v>
      </c>
      <c r="P4127" s="358">
        <f>IF(P3883,0,$D4127*(1+'General Inputs'!$C$4)^(P$3906-$K$3906))*'General Inputs'!$C$6</f>
        <v>1324896.9638399999</v>
      </c>
      <c r="Q4127" s="358">
        <f>IF(Q3883,0,$D4127*(1+'General Inputs'!$C$4)^(Q$3906-$K$3906))*'General Inputs'!$C$6</f>
        <v>1351394.9031168001</v>
      </c>
      <c r="R4127" s="358">
        <f>IF(R3883,0,$D4127*(1+'General Inputs'!$C$4)^(R$3906-$K$3906))*'General Inputs'!$C$6</f>
        <v>1378422.8011791357</v>
      </c>
      <c r="S4127" s="358">
        <f>IF(S3883,0,$D4127*(1+'General Inputs'!$C$4)^(S$3906-$K$3906))*'General Inputs'!$C$6</f>
        <v>1405991.2572027186</v>
      </c>
      <c r="T4127" s="358">
        <f>IF(T3883,0,$D4127*(1+'General Inputs'!$C$4)^(T$3906-$K$3906))*'General Inputs'!$C$6</f>
        <v>1434111.082346773</v>
      </c>
      <c r="U4127" s="358">
        <f>IF(U3883,0,$D4127*(1+'General Inputs'!$C$4)^(U$3906-$K$3906))*'General Inputs'!$C$6</f>
        <v>1462793.3039937085</v>
      </c>
      <c r="V4127" s="358">
        <f>IF(V3883,0,$D4127*(1+'General Inputs'!$C$4)^(V$3906-$K$3906))*'General Inputs'!$C$6</f>
        <v>1492049.1700735826</v>
      </c>
      <c r="W4127" s="358">
        <f>IF(W3883,0,$D4127*(1+'General Inputs'!$C$4)^(W$3906-$K$3906))*'General Inputs'!$C$6</f>
        <v>1521890.1534750543</v>
      </c>
      <c r="X4127" s="358">
        <f>IF(X3883,0,$D4127*(1+'General Inputs'!$C$4)^(X$3906-$K$3906))*'General Inputs'!$C$6</f>
        <v>1552327.9565445553</v>
      </c>
      <c r="Y4127" s="358">
        <f>IF(Y3883,0,$D4127*(1+'General Inputs'!$C$4)^(Y$3906-$K$3906))*'General Inputs'!$C$6</f>
        <v>1583374.5156754467</v>
      </c>
      <c r="Z4127" s="358">
        <f>IF(Z3883,0,$D4127*(1+'General Inputs'!$C$4)^(Z$3906-$K$3906))*'General Inputs'!$C$6</f>
        <v>1615042.0059889548</v>
      </c>
      <c r="AA4127" s="358">
        <f>IF(AA3883,0,$D4127*(1+'General Inputs'!$C$4)^(AA$3906-$K$3906))*'General Inputs'!$C$6</f>
        <v>1647342.8461087344</v>
      </c>
      <c r="AB4127" s="358">
        <f>IF(AB3883,0,$D4127*(1+'General Inputs'!$C$4)^(AB$3906-$K$3906))*'General Inputs'!$C$6</f>
        <v>1680289.7030309094</v>
      </c>
      <c r="AC4127" s="358">
        <f>IF(AC3883,0,$D4127*(1+'General Inputs'!$C$4)^(AC$3906-$K$3906))*'General Inputs'!$C$6</f>
        <v>1713895.4970915273</v>
      </c>
      <c r="AD4127" s="358">
        <f>IF(AD3883,0,$D4127*(1+'General Inputs'!$C$4)^(AD$3906-$K$3906))*'General Inputs'!$C$6</f>
        <v>1748173.4070333578</v>
      </c>
      <c r="AE4127" s="358">
        <f>IF(AE3883,0,$D4127*(1+'General Inputs'!$C$4)^(AE$3906-$K$3906))*'General Inputs'!$C$6</f>
        <v>1783136.8751740248</v>
      </c>
      <c r="AF4127" s="358">
        <f>IF(AF3883,0,$D4127*(1+'General Inputs'!$C$4)^(AF$3906-$K$3906))*'General Inputs'!$C$6</f>
        <v>1818799.6126775055</v>
      </c>
      <c r="AG4127" s="358">
        <f>IF(AG3883,0,$D4127*(1+'General Inputs'!$C$4)^(AG$3906-$K$3906))*'General Inputs'!$C$6</f>
        <v>1855175.6049310556</v>
      </c>
      <c r="AH4127" s="358">
        <f>IF(AH3883,0,$D4127*(1+'General Inputs'!$C$4)^(AH$3906-$K$3906))*'General Inputs'!$C$6</f>
        <v>1892279.1170296762</v>
      </c>
      <c r="AI4127" s="358">
        <f>IF(AI3883,0,$D4127*(1+'General Inputs'!$C$4)^(AI$3906-$K$3906))*'General Inputs'!$C$6</f>
        <v>1930124.6993702701</v>
      </c>
      <c r="AJ4127" s="358">
        <f>IF(AJ3883,0,$D4127*(1+'General Inputs'!$C$4)^(AJ$3906-$K$3906))*'General Inputs'!$C$6</f>
        <v>1968727.1933576753</v>
      </c>
    </row>
    <row r="4128" spans="1:36" x14ac:dyDescent="0.25">
      <c r="A4128" s="353" t="s">
        <v>466</v>
      </c>
      <c r="B4128" s="353" t="s">
        <v>467</v>
      </c>
      <c r="C4128" s="441">
        <f t="shared" si="3544"/>
        <v>20000</v>
      </c>
      <c r="D4128" s="397">
        <v>8000000</v>
      </c>
      <c r="E4128" s="468">
        <f t="shared" ref="E4128:G4128" si="3575">E224</f>
        <v>0</v>
      </c>
      <c r="F4128" s="468">
        <f t="shared" si="3575"/>
        <v>0</v>
      </c>
      <c r="G4128" s="469">
        <f t="shared" si="3575"/>
        <v>0</v>
      </c>
      <c r="H4128" s="397"/>
      <c r="I4128" s="476">
        <f t="shared" si="3546"/>
        <v>22</v>
      </c>
      <c r="J4128" s="476">
        <f t="shared" si="3547"/>
        <v>1</v>
      </c>
      <c r="K4128" s="358">
        <v>0</v>
      </c>
      <c r="L4128" s="358">
        <v>0</v>
      </c>
      <c r="M4128" s="358">
        <v>0</v>
      </c>
      <c r="N4128" s="358">
        <v>0</v>
      </c>
      <c r="O4128" s="358">
        <f>IF(O3884,0,$D4128*(1+'General Inputs'!$C$4)^(O$3906-$K$3906))*'General Inputs'!$C$6</f>
        <v>1298918.5919999999</v>
      </c>
      <c r="P4128" s="358">
        <f>IF(P3884,0,$D4128*(1+'General Inputs'!$C$4)^(P$3906-$K$3906))*'General Inputs'!$C$6</f>
        <v>1324896.9638399999</v>
      </c>
      <c r="Q4128" s="358">
        <f>IF(Q3884,0,$D4128*(1+'General Inputs'!$C$4)^(Q$3906-$K$3906))*'General Inputs'!$C$6</f>
        <v>1351394.9031168001</v>
      </c>
      <c r="R4128" s="358">
        <f>IF(R3884,0,$D4128*(1+'General Inputs'!$C$4)^(R$3906-$K$3906))*'General Inputs'!$C$6</f>
        <v>1378422.8011791357</v>
      </c>
      <c r="S4128" s="358">
        <f>IF(S3884,0,$D4128*(1+'General Inputs'!$C$4)^(S$3906-$K$3906))*'General Inputs'!$C$6</f>
        <v>1405991.2572027186</v>
      </c>
      <c r="T4128" s="358">
        <f>IF(T3884,0,$D4128*(1+'General Inputs'!$C$4)^(T$3906-$K$3906))*'General Inputs'!$C$6</f>
        <v>1434111.082346773</v>
      </c>
      <c r="U4128" s="358">
        <f>IF(U3884,0,$D4128*(1+'General Inputs'!$C$4)^(U$3906-$K$3906))*'General Inputs'!$C$6</f>
        <v>1462793.3039937085</v>
      </c>
      <c r="V4128" s="358">
        <f>IF(V3884,0,$D4128*(1+'General Inputs'!$C$4)^(V$3906-$K$3906))*'General Inputs'!$C$6</f>
        <v>1492049.1700735826</v>
      </c>
      <c r="W4128" s="358">
        <f>IF(W3884,0,$D4128*(1+'General Inputs'!$C$4)^(W$3906-$K$3906))*'General Inputs'!$C$6</f>
        <v>1521890.1534750543</v>
      </c>
      <c r="X4128" s="358">
        <f>IF(X3884,0,$D4128*(1+'General Inputs'!$C$4)^(X$3906-$K$3906))*'General Inputs'!$C$6</f>
        <v>1552327.9565445553</v>
      </c>
      <c r="Y4128" s="358">
        <f>IF(Y3884,0,$D4128*(1+'General Inputs'!$C$4)^(Y$3906-$K$3906))*'General Inputs'!$C$6</f>
        <v>1583374.5156754467</v>
      </c>
      <c r="Z4128" s="358">
        <f>IF(Z3884,0,$D4128*(1+'General Inputs'!$C$4)^(Z$3906-$K$3906))*'General Inputs'!$C$6</f>
        <v>1615042.0059889548</v>
      </c>
      <c r="AA4128" s="358">
        <f>IF(AA3884,0,$D4128*(1+'General Inputs'!$C$4)^(AA$3906-$K$3906))*'General Inputs'!$C$6</f>
        <v>1647342.8461087344</v>
      </c>
      <c r="AB4128" s="358">
        <f>IF(AB3884,0,$D4128*(1+'General Inputs'!$C$4)^(AB$3906-$K$3906))*'General Inputs'!$C$6</f>
        <v>1680289.7030309094</v>
      </c>
      <c r="AC4128" s="358">
        <f>IF(AC3884,0,$D4128*(1+'General Inputs'!$C$4)^(AC$3906-$K$3906))*'General Inputs'!$C$6</f>
        <v>1713895.4970915273</v>
      </c>
      <c r="AD4128" s="358">
        <f>IF(AD3884,0,$D4128*(1+'General Inputs'!$C$4)^(AD$3906-$K$3906))*'General Inputs'!$C$6</f>
        <v>1748173.4070333578</v>
      </c>
      <c r="AE4128" s="358">
        <f>IF(AE3884,0,$D4128*(1+'General Inputs'!$C$4)^(AE$3906-$K$3906))*'General Inputs'!$C$6</f>
        <v>1783136.8751740248</v>
      </c>
      <c r="AF4128" s="358">
        <f>IF(AF3884,0,$D4128*(1+'General Inputs'!$C$4)^(AF$3906-$K$3906))*'General Inputs'!$C$6</f>
        <v>1818799.6126775055</v>
      </c>
      <c r="AG4128" s="358">
        <f>IF(AG3884,0,$D4128*(1+'General Inputs'!$C$4)^(AG$3906-$K$3906))*'General Inputs'!$C$6</f>
        <v>1855175.6049310556</v>
      </c>
      <c r="AH4128" s="358">
        <f>IF(AH3884,0,$D4128*(1+'General Inputs'!$C$4)^(AH$3906-$K$3906))*'General Inputs'!$C$6</f>
        <v>1892279.1170296762</v>
      </c>
      <c r="AI4128" s="358">
        <f>IF(AI3884,0,$D4128*(1+'General Inputs'!$C$4)^(AI$3906-$K$3906))*'General Inputs'!$C$6</f>
        <v>1930124.6993702701</v>
      </c>
      <c r="AJ4128" s="358">
        <f>IF(AJ3884,0,$D4128*(1+'General Inputs'!$C$4)^(AJ$3906-$K$3906))*'General Inputs'!$C$6</f>
        <v>1968727.1933576753</v>
      </c>
    </row>
    <row r="4129" spans="1:36" x14ac:dyDescent="0.25">
      <c r="A4129" s="353" t="s">
        <v>557</v>
      </c>
      <c r="B4129" s="353" t="s">
        <v>557</v>
      </c>
      <c r="C4129" s="441">
        <f t="shared" si="3544"/>
        <v>7500</v>
      </c>
      <c r="D4129" s="397">
        <v>8000000</v>
      </c>
      <c r="E4129" s="468">
        <f t="shared" ref="E4129:G4129" si="3576">E225</f>
        <v>0</v>
      </c>
      <c r="F4129" s="468">
        <f t="shared" si="3576"/>
        <v>0</v>
      </c>
      <c r="G4129" s="469">
        <f t="shared" si="3576"/>
        <v>0</v>
      </c>
      <c r="H4129" s="397"/>
      <c r="I4129" s="476">
        <f t="shared" si="3546"/>
        <v>22</v>
      </c>
      <c r="J4129" s="476">
        <f t="shared" si="3547"/>
        <v>1</v>
      </c>
      <c r="K4129" s="358">
        <v>0</v>
      </c>
      <c r="L4129" s="358">
        <v>0</v>
      </c>
      <c r="M4129" s="358">
        <v>0</v>
      </c>
      <c r="N4129" s="358">
        <v>0</v>
      </c>
      <c r="O4129" s="358">
        <f>IF(O3885,0,$D4129*(1+'General Inputs'!$C$4)^(O$3906-$K$3906))*'General Inputs'!$C$6</f>
        <v>1298918.5919999999</v>
      </c>
      <c r="P4129" s="358">
        <f>IF(P3885,0,$D4129*(1+'General Inputs'!$C$4)^(P$3906-$K$3906))*'General Inputs'!$C$6</f>
        <v>1324896.9638399999</v>
      </c>
      <c r="Q4129" s="358">
        <f>IF(Q3885,0,$D4129*(1+'General Inputs'!$C$4)^(Q$3906-$K$3906))*'General Inputs'!$C$6</f>
        <v>1351394.9031168001</v>
      </c>
      <c r="R4129" s="358">
        <f>IF(R3885,0,$D4129*(1+'General Inputs'!$C$4)^(R$3906-$K$3906))*'General Inputs'!$C$6</f>
        <v>1378422.8011791357</v>
      </c>
      <c r="S4129" s="358">
        <f>IF(S3885,0,$D4129*(1+'General Inputs'!$C$4)^(S$3906-$K$3906))*'General Inputs'!$C$6</f>
        <v>1405991.2572027186</v>
      </c>
      <c r="T4129" s="358">
        <f>IF(T3885,0,$D4129*(1+'General Inputs'!$C$4)^(T$3906-$K$3906))*'General Inputs'!$C$6</f>
        <v>1434111.082346773</v>
      </c>
      <c r="U4129" s="358">
        <f>IF(U3885,0,$D4129*(1+'General Inputs'!$C$4)^(U$3906-$K$3906))*'General Inputs'!$C$6</f>
        <v>1462793.3039937085</v>
      </c>
      <c r="V4129" s="358">
        <f>IF(V3885,0,$D4129*(1+'General Inputs'!$C$4)^(V$3906-$K$3906))*'General Inputs'!$C$6</f>
        <v>1492049.1700735826</v>
      </c>
      <c r="W4129" s="358">
        <f>IF(W3885,0,$D4129*(1+'General Inputs'!$C$4)^(W$3906-$K$3906))*'General Inputs'!$C$6</f>
        <v>1521890.1534750543</v>
      </c>
      <c r="X4129" s="358">
        <f>IF(X3885,0,$D4129*(1+'General Inputs'!$C$4)^(X$3906-$K$3906))*'General Inputs'!$C$6</f>
        <v>1552327.9565445553</v>
      </c>
      <c r="Y4129" s="358">
        <f>IF(Y3885,0,$D4129*(1+'General Inputs'!$C$4)^(Y$3906-$K$3906))*'General Inputs'!$C$6</f>
        <v>1583374.5156754467</v>
      </c>
      <c r="Z4129" s="358">
        <f>IF(Z3885,0,$D4129*(1+'General Inputs'!$C$4)^(Z$3906-$K$3906))*'General Inputs'!$C$6</f>
        <v>1615042.0059889548</v>
      </c>
      <c r="AA4129" s="358">
        <f>IF(AA3885,0,$D4129*(1+'General Inputs'!$C$4)^(AA$3906-$K$3906))*'General Inputs'!$C$6</f>
        <v>1647342.8461087344</v>
      </c>
      <c r="AB4129" s="358">
        <f>IF(AB3885,0,$D4129*(1+'General Inputs'!$C$4)^(AB$3906-$K$3906))*'General Inputs'!$C$6</f>
        <v>1680289.7030309094</v>
      </c>
      <c r="AC4129" s="358">
        <f>IF(AC3885,0,$D4129*(1+'General Inputs'!$C$4)^(AC$3906-$K$3906))*'General Inputs'!$C$6</f>
        <v>1713895.4970915273</v>
      </c>
      <c r="AD4129" s="358">
        <f>IF(AD3885,0,$D4129*(1+'General Inputs'!$C$4)^(AD$3906-$K$3906))*'General Inputs'!$C$6</f>
        <v>1748173.4070333578</v>
      </c>
      <c r="AE4129" s="358">
        <f>IF(AE3885,0,$D4129*(1+'General Inputs'!$C$4)^(AE$3906-$K$3906))*'General Inputs'!$C$6</f>
        <v>1783136.8751740248</v>
      </c>
      <c r="AF4129" s="358">
        <f>IF(AF3885,0,$D4129*(1+'General Inputs'!$C$4)^(AF$3906-$K$3906))*'General Inputs'!$C$6</f>
        <v>1818799.6126775055</v>
      </c>
      <c r="AG4129" s="358">
        <f>IF(AG3885,0,$D4129*(1+'General Inputs'!$C$4)^(AG$3906-$K$3906))*'General Inputs'!$C$6</f>
        <v>1855175.6049310556</v>
      </c>
      <c r="AH4129" s="358">
        <f>IF(AH3885,0,$D4129*(1+'General Inputs'!$C$4)^(AH$3906-$K$3906))*'General Inputs'!$C$6</f>
        <v>1892279.1170296762</v>
      </c>
      <c r="AI4129" s="358">
        <f>IF(AI3885,0,$D4129*(1+'General Inputs'!$C$4)^(AI$3906-$K$3906))*'General Inputs'!$C$6</f>
        <v>1930124.6993702701</v>
      </c>
      <c r="AJ4129" s="358">
        <f>IF(AJ3885,0,$D4129*(1+'General Inputs'!$C$4)^(AJ$3906-$K$3906))*'General Inputs'!$C$6</f>
        <v>1968727.1933576753</v>
      </c>
    </row>
    <row r="4130" spans="1:36" x14ac:dyDescent="0.25">
      <c r="A4130" s="353" t="s">
        <v>527</v>
      </c>
      <c r="B4130" s="353" t="s">
        <v>527</v>
      </c>
      <c r="C4130" s="441">
        <f t="shared" si="3544"/>
        <v>6250</v>
      </c>
      <c r="D4130" s="397">
        <v>8000000</v>
      </c>
      <c r="E4130" s="468">
        <f t="shared" ref="E4130:G4130" si="3577">E226</f>
        <v>0</v>
      </c>
      <c r="F4130" s="468">
        <f t="shared" si="3577"/>
        <v>0</v>
      </c>
      <c r="G4130" s="469">
        <f t="shared" si="3577"/>
        <v>0</v>
      </c>
      <c r="H4130" s="397"/>
      <c r="I4130" s="476">
        <f t="shared" si="3546"/>
        <v>22</v>
      </c>
      <c r="J4130" s="476">
        <f t="shared" si="3547"/>
        <v>1</v>
      </c>
      <c r="K4130" s="358">
        <v>0</v>
      </c>
      <c r="L4130" s="358">
        <v>0</v>
      </c>
      <c r="M4130" s="358">
        <v>0</v>
      </c>
      <c r="N4130" s="358">
        <v>0</v>
      </c>
      <c r="O4130" s="358">
        <f>IF(O3886,0,$D4130*(1+'General Inputs'!$C$4)^(O$3906-$K$3906))*'General Inputs'!$C$6</f>
        <v>1298918.5919999999</v>
      </c>
      <c r="P4130" s="358">
        <f>IF(P3886,0,$D4130*(1+'General Inputs'!$C$4)^(P$3906-$K$3906))*'General Inputs'!$C$6</f>
        <v>1324896.9638399999</v>
      </c>
      <c r="Q4130" s="358">
        <f>IF(Q3886,0,$D4130*(1+'General Inputs'!$C$4)^(Q$3906-$K$3906))*'General Inputs'!$C$6</f>
        <v>1351394.9031168001</v>
      </c>
      <c r="R4130" s="358">
        <f>IF(R3886,0,$D4130*(1+'General Inputs'!$C$4)^(R$3906-$K$3906))*'General Inputs'!$C$6</f>
        <v>1378422.8011791357</v>
      </c>
      <c r="S4130" s="358">
        <f>IF(S3886,0,$D4130*(1+'General Inputs'!$C$4)^(S$3906-$K$3906))*'General Inputs'!$C$6</f>
        <v>1405991.2572027186</v>
      </c>
      <c r="T4130" s="358">
        <f>IF(T3886,0,$D4130*(1+'General Inputs'!$C$4)^(T$3906-$K$3906))*'General Inputs'!$C$6</f>
        <v>1434111.082346773</v>
      </c>
      <c r="U4130" s="358">
        <f>IF(U3886,0,$D4130*(1+'General Inputs'!$C$4)^(U$3906-$K$3906))*'General Inputs'!$C$6</f>
        <v>1462793.3039937085</v>
      </c>
      <c r="V4130" s="358">
        <f>IF(V3886,0,$D4130*(1+'General Inputs'!$C$4)^(V$3906-$K$3906))*'General Inputs'!$C$6</f>
        <v>1492049.1700735826</v>
      </c>
      <c r="W4130" s="358">
        <f>IF(W3886,0,$D4130*(1+'General Inputs'!$C$4)^(W$3906-$K$3906))*'General Inputs'!$C$6</f>
        <v>1521890.1534750543</v>
      </c>
      <c r="X4130" s="358">
        <f>IF(X3886,0,$D4130*(1+'General Inputs'!$C$4)^(X$3906-$K$3906))*'General Inputs'!$C$6</f>
        <v>1552327.9565445553</v>
      </c>
      <c r="Y4130" s="358">
        <f>IF(Y3886,0,$D4130*(1+'General Inputs'!$C$4)^(Y$3906-$K$3906))*'General Inputs'!$C$6</f>
        <v>1583374.5156754467</v>
      </c>
      <c r="Z4130" s="358">
        <f>IF(Z3886,0,$D4130*(1+'General Inputs'!$C$4)^(Z$3906-$K$3906))*'General Inputs'!$C$6</f>
        <v>1615042.0059889548</v>
      </c>
      <c r="AA4130" s="358">
        <f>IF(AA3886,0,$D4130*(1+'General Inputs'!$C$4)^(AA$3906-$K$3906))*'General Inputs'!$C$6</f>
        <v>1647342.8461087344</v>
      </c>
      <c r="AB4130" s="358">
        <f>IF(AB3886,0,$D4130*(1+'General Inputs'!$C$4)^(AB$3906-$K$3906))*'General Inputs'!$C$6</f>
        <v>1680289.7030309094</v>
      </c>
      <c r="AC4130" s="358">
        <f>IF(AC3886,0,$D4130*(1+'General Inputs'!$C$4)^(AC$3906-$K$3906))*'General Inputs'!$C$6</f>
        <v>1713895.4970915273</v>
      </c>
      <c r="AD4130" s="358">
        <f>IF(AD3886,0,$D4130*(1+'General Inputs'!$C$4)^(AD$3906-$K$3906))*'General Inputs'!$C$6</f>
        <v>1748173.4070333578</v>
      </c>
      <c r="AE4130" s="358">
        <f>IF(AE3886,0,$D4130*(1+'General Inputs'!$C$4)^(AE$3906-$K$3906))*'General Inputs'!$C$6</f>
        <v>1783136.8751740248</v>
      </c>
      <c r="AF4130" s="358">
        <f>IF(AF3886,0,$D4130*(1+'General Inputs'!$C$4)^(AF$3906-$K$3906))*'General Inputs'!$C$6</f>
        <v>1818799.6126775055</v>
      </c>
      <c r="AG4130" s="358">
        <f>IF(AG3886,0,$D4130*(1+'General Inputs'!$C$4)^(AG$3906-$K$3906))*'General Inputs'!$C$6</f>
        <v>1855175.6049310556</v>
      </c>
      <c r="AH4130" s="358">
        <f>IF(AH3886,0,$D4130*(1+'General Inputs'!$C$4)^(AH$3906-$K$3906))*'General Inputs'!$C$6</f>
        <v>1892279.1170296762</v>
      </c>
      <c r="AI4130" s="358">
        <f>IF(AI3886,0,$D4130*(1+'General Inputs'!$C$4)^(AI$3906-$K$3906))*'General Inputs'!$C$6</f>
        <v>1930124.6993702701</v>
      </c>
      <c r="AJ4130" s="358">
        <f>IF(AJ3886,0,$D4130*(1+'General Inputs'!$C$4)^(AJ$3906-$K$3906))*'General Inputs'!$C$6</f>
        <v>1968727.1933576753</v>
      </c>
    </row>
    <row r="4131" spans="1:36" x14ac:dyDescent="0.25">
      <c r="A4131" s="353" t="s">
        <v>349</v>
      </c>
      <c r="B4131" s="353" t="s">
        <v>349</v>
      </c>
      <c r="C4131" s="441">
        <f t="shared" si="3544"/>
        <v>20000</v>
      </c>
      <c r="D4131" s="397">
        <v>8000000</v>
      </c>
      <c r="E4131" s="468">
        <f t="shared" ref="E4131:G4131" si="3578">E227</f>
        <v>0</v>
      </c>
      <c r="F4131" s="468">
        <f t="shared" si="3578"/>
        <v>0</v>
      </c>
      <c r="G4131" s="469">
        <f t="shared" si="3578"/>
        <v>0</v>
      </c>
      <c r="H4131" s="397"/>
      <c r="I4131" s="476">
        <f t="shared" si="3546"/>
        <v>22</v>
      </c>
      <c r="J4131" s="476">
        <f t="shared" si="3547"/>
        <v>1</v>
      </c>
      <c r="K4131" s="358">
        <v>0</v>
      </c>
      <c r="L4131" s="358">
        <v>0</v>
      </c>
      <c r="M4131" s="358">
        <v>0</v>
      </c>
      <c r="N4131" s="358">
        <v>0</v>
      </c>
      <c r="O4131" s="358">
        <f>IF(O3887,0,$D4131*(1+'General Inputs'!$C$4)^(O$3906-$K$3906))*'General Inputs'!$C$6</f>
        <v>1298918.5919999999</v>
      </c>
      <c r="P4131" s="358">
        <f>IF(P3887,0,$D4131*(1+'General Inputs'!$C$4)^(P$3906-$K$3906))*'General Inputs'!$C$6</f>
        <v>1324896.9638399999</v>
      </c>
      <c r="Q4131" s="358">
        <f>IF(Q3887,0,$D4131*(1+'General Inputs'!$C$4)^(Q$3906-$K$3906))*'General Inputs'!$C$6</f>
        <v>1351394.9031168001</v>
      </c>
      <c r="R4131" s="358">
        <f>IF(R3887,0,$D4131*(1+'General Inputs'!$C$4)^(R$3906-$K$3906))*'General Inputs'!$C$6</f>
        <v>1378422.8011791357</v>
      </c>
      <c r="S4131" s="358">
        <f>IF(S3887,0,$D4131*(1+'General Inputs'!$C$4)^(S$3906-$K$3906))*'General Inputs'!$C$6</f>
        <v>1405991.2572027186</v>
      </c>
      <c r="T4131" s="358">
        <f>IF(T3887,0,$D4131*(1+'General Inputs'!$C$4)^(T$3906-$K$3906))*'General Inputs'!$C$6</f>
        <v>1434111.082346773</v>
      </c>
      <c r="U4131" s="358">
        <f>IF(U3887,0,$D4131*(1+'General Inputs'!$C$4)^(U$3906-$K$3906))*'General Inputs'!$C$6</f>
        <v>1462793.3039937085</v>
      </c>
      <c r="V4131" s="358">
        <f>IF(V3887,0,$D4131*(1+'General Inputs'!$C$4)^(V$3906-$K$3906))*'General Inputs'!$C$6</f>
        <v>1492049.1700735826</v>
      </c>
      <c r="W4131" s="358">
        <f>IF(W3887,0,$D4131*(1+'General Inputs'!$C$4)^(W$3906-$K$3906))*'General Inputs'!$C$6</f>
        <v>1521890.1534750543</v>
      </c>
      <c r="X4131" s="358">
        <f>IF(X3887,0,$D4131*(1+'General Inputs'!$C$4)^(X$3906-$K$3906))*'General Inputs'!$C$6</f>
        <v>1552327.9565445553</v>
      </c>
      <c r="Y4131" s="358">
        <f>IF(Y3887,0,$D4131*(1+'General Inputs'!$C$4)^(Y$3906-$K$3906))*'General Inputs'!$C$6</f>
        <v>1583374.5156754467</v>
      </c>
      <c r="Z4131" s="358">
        <f>IF(Z3887,0,$D4131*(1+'General Inputs'!$C$4)^(Z$3906-$K$3906))*'General Inputs'!$C$6</f>
        <v>1615042.0059889548</v>
      </c>
      <c r="AA4131" s="358">
        <f>IF(AA3887,0,$D4131*(1+'General Inputs'!$C$4)^(AA$3906-$K$3906))*'General Inputs'!$C$6</f>
        <v>1647342.8461087344</v>
      </c>
      <c r="AB4131" s="358">
        <f>IF(AB3887,0,$D4131*(1+'General Inputs'!$C$4)^(AB$3906-$K$3906))*'General Inputs'!$C$6</f>
        <v>1680289.7030309094</v>
      </c>
      <c r="AC4131" s="358">
        <f>IF(AC3887,0,$D4131*(1+'General Inputs'!$C$4)^(AC$3906-$K$3906))*'General Inputs'!$C$6</f>
        <v>1713895.4970915273</v>
      </c>
      <c r="AD4131" s="358">
        <f>IF(AD3887,0,$D4131*(1+'General Inputs'!$C$4)^(AD$3906-$K$3906))*'General Inputs'!$C$6</f>
        <v>1748173.4070333578</v>
      </c>
      <c r="AE4131" s="358">
        <f>IF(AE3887,0,$D4131*(1+'General Inputs'!$C$4)^(AE$3906-$K$3906))*'General Inputs'!$C$6</f>
        <v>1783136.8751740248</v>
      </c>
      <c r="AF4131" s="358">
        <f>IF(AF3887,0,$D4131*(1+'General Inputs'!$C$4)^(AF$3906-$K$3906))*'General Inputs'!$C$6</f>
        <v>1818799.6126775055</v>
      </c>
      <c r="AG4131" s="358">
        <f>IF(AG3887,0,$D4131*(1+'General Inputs'!$C$4)^(AG$3906-$K$3906))*'General Inputs'!$C$6</f>
        <v>1855175.6049310556</v>
      </c>
      <c r="AH4131" s="358">
        <f>IF(AH3887,0,$D4131*(1+'General Inputs'!$C$4)^(AH$3906-$K$3906))*'General Inputs'!$C$6</f>
        <v>1892279.1170296762</v>
      </c>
      <c r="AI4131" s="358">
        <f>IF(AI3887,0,$D4131*(1+'General Inputs'!$C$4)^(AI$3906-$K$3906))*'General Inputs'!$C$6</f>
        <v>1930124.6993702701</v>
      </c>
      <c r="AJ4131" s="358">
        <f>IF(AJ3887,0,$D4131*(1+'General Inputs'!$C$4)^(AJ$3906-$K$3906))*'General Inputs'!$C$6</f>
        <v>1968727.1933576753</v>
      </c>
    </row>
    <row r="4132" spans="1:36" x14ac:dyDescent="0.25">
      <c r="A4132" s="353" t="s">
        <v>529</v>
      </c>
      <c r="B4132" s="353" t="s">
        <v>530</v>
      </c>
      <c r="C4132" s="441">
        <f t="shared" si="3544"/>
        <v>6250</v>
      </c>
      <c r="D4132" s="397">
        <v>8000000</v>
      </c>
      <c r="E4132" s="468">
        <f t="shared" ref="E4132:G4132" si="3579">E228</f>
        <v>0</v>
      </c>
      <c r="F4132" s="468">
        <f t="shared" si="3579"/>
        <v>0</v>
      </c>
      <c r="G4132" s="469">
        <f t="shared" si="3579"/>
        <v>0</v>
      </c>
      <c r="H4132" s="397"/>
      <c r="I4132" s="476">
        <f t="shared" si="3546"/>
        <v>22</v>
      </c>
      <c r="J4132" s="476">
        <f t="shared" si="3547"/>
        <v>1</v>
      </c>
      <c r="K4132" s="358">
        <v>0</v>
      </c>
      <c r="L4132" s="358">
        <v>0</v>
      </c>
      <c r="M4132" s="358">
        <v>0</v>
      </c>
      <c r="N4132" s="358">
        <v>0</v>
      </c>
      <c r="O4132" s="358">
        <f>IF(O3888,0,$D4132*(1+'General Inputs'!$C$4)^(O$3906-$K$3906))*'General Inputs'!$C$6</f>
        <v>1298918.5919999999</v>
      </c>
      <c r="P4132" s="358">
        <f>IF(P3888,0,$D4132*(1+'General Inputs'!$C$4)^(P$3906-$K$3906))*'General Inputs'!$C$6</f>
        <v>1324896.9638399999</v>
      </c>
      <c r="Q4132" s="358">
        <f>IF(Q3888,0,$D4132*(1+'General Inputs'!$C$4)^(Q$3906-$K$3906))*'General Inputs'!$C$6</f>
        <v>1351394.9031168001</v>
      </c>
      <c r="R4132" s="358">
        <f>IF(R3888,0,$D4132*(1+'General Inputs'!$C$4)^(R$3906-$K$3906))*'General Inputs'!$C$6</f>
        <v>1378422.8011791357</v>
      </c>
      <c r="S4132" s="358">
        <f>IF(S3888,0,$D4132*(1+'General Inputs'!$C$4)^(S$3906-$K$3906))*'General Inputs'!$C$6</f>
        <v>1405991.2572027186</v>
      </c>
      <c r="T4132" s="358">
        <f>IF(T3888,0,$D4132*(1+'General Inputs'!$C$4)^(T$3906-$K$3906))*'General Inputs'!$C$6</f>
        <v>1434111.082346773</v>
      </c>
      <c r="U4132" s="358">
        <f>IF(U3888,0,$D4132*(1+'General Inputs'!$C$4)^(U$3906-$K$3906))*'General Inputs'!$C$6</f>
        <v>1462793.3039937085</v>
      </c>
      <c r="V4132" s="358">
        <f>IF(V3888,0,$D4132*(1+'General Inputs'!$C$4)^(V$3906-$K$3906))*'General Inputs'!$C$6</f>
        <v>1492049.1700735826</v>
      </c>
      <c r="W4132" s="358">
        <f>IF(W3888,0,$D4132*(1+'General Inputs'!$C$4)^(W$3906-$K$3906))*'General Inputs'!$C$6</f>
        <v>1521890.1534750543</v>
      </c>
      <c r="X4132" s="358">
        <f>IF(X3888,0,$D4132*(1+'General Inputs'!$C$4)^(X$3906-$K$3906))*'General Inputs'!$C$6</f>
        <v>1552327.9565445553</v>
      </c>
      <c r="Y4132" s="358">
        <f>IF(Y3888,0,$D4132*(1+'General Inputs'!$C$4)^(Y$3906-$K$3906))*'General Inputs'!$C$6</f>
        <v>1583374.5156754467</v>
      </c>
      <c r="Z4132" s="358">
        <f>IF(Z3888,0,$D4132*(1+'General Inputs'!$C$4)^(Z$3906-$K$3906))*'General Inputs'!$C$6</f>
        <v>1615042.0059889548</v>
      </c>
      <c r="AA4132" s="358">
        <f>IF(AA3888,0,$D4132*(1+'General Inputs'!$C$4)^(AA$3906-$K$3906))*'General Inputs'!$C$6</f>
        <v>1647342.8461087344</v>
      </c>
      <c r="AB4132" s="358">
        <f>IF(AB3888,0,$D4132*(1+'General Inputs'!$C$4)^(AB$3906-$K$3906))*'General Inputs'!$C$6</f>
        <v>1680289.7030309094</v>
      </c>
      <c r="AC4132" s="358">
        <f>IF(AC3888,0,$D4132*(1+'General Inputs'!$C$4)^(AC$3906-$K$3906))*'General Inputs'!$C$6</f>
        <v>1713895.4970915273</v>
      </c>
      <c r="AD4132" s="358">
        <f>IF(AD3888,0,$D4132*(1+'General Inputs'!$C$4)^(AD$3906-$K$3906))*'General Inputs'!$C$6</f>
        <v>1748173.4070333578</v>
      </c>
      <c r="AE4132" s="358">
        <f>IF(AE3888,0,$D4132*(1+'General Inputs'!$C$4)^(AE$3906-$K$3906))*'General Inputs'!$C$6</f>
        <v>1783136.8751740248</v>
      </c>
      <c r="AF4132" s="358">
        <f>IF(AF3888,0,$D4132*(1+'General Inputs'!$C$4)^(AF$3906-$K$3906))*'General Inputs'!$C$6</f>
        <v>1818799.6126775055</v>
      </c>
      <c r="AG4132" s="358">
        <f>IF(AG3888,0,$D4132*(1+'General Inputs'!$C$4)^(AG$3906-$K$3906))*'General Inputs'!$C$6</f>
        <v>1855175.6049310556</v>
      </c>
      <c r="AH4132" s="358">
        <f>IF(AH3888,0,$D4132*(1+'General Inputs'!$C$4)^(AH$3906-$K$3906))*'General Inputs'!$C$6</f>
        <v>1892279.1170296762</v>
      </c>
      <c r="AI4132" s="358">
        <f>IF(AI3888,0,$D4132*(1+'General Inputs'!$C$4)^(AI$3906-$K$3906))*'General Inputs'!$C$6</f>
        <v>1930124.6993702701</v>
      </c>
      <c r="AJ4132" s="358">
        <f>IF(AJ3888,0,$D4132*(1+'General Inputs'!$C$4)^(AJ$3906-$K$3906))*'General Inputs'!$C$6</f>
        <v>1968727.1933576753</v>
      </c>
    </row>
    <row r="4133" spans="1:36" x14ac:dyDescent="0.25">
      <c r="A4133" s="353" t="s">
        <v>427</v>
      </c>
      <c r="B4133" s="353" t="s">
        <v>427</v>
      </c>
      <c r="C4133" s="441">
        <f t="shared" si="3544"/>
        <v>3000</v>
      </c>
      <c r="D4133" s="397">
        <v>1750000</v>
      </c>
      <c r="E4133" s="468">
        <f t="shared" ref="E4133:G4133" si="3580">E229</f>
        <v>0</v>
      </c>
      <c r="F4133" s="468">
        <f t="shared" si="3580"/>
        <v>0</v>
      </c>
      <c r="G4133" s="469">
        <f t="shared" si="3580"/>
        <v>0</v>
      </c>
      <c r="H4133" s="397"/>
      <c r="I4133" s="476">
        <f t="shared" si="3546"/>
        <v>22</v>
      </c>
      <c r="J4133" s="476">
        <f t="shared" si="3547"/>
        <v>1</v>
      </c>
      <c r="K4133" s="358">
        <v>0</v>
      </c>
      <c r="L4133" s="358">
        <v>0</v>
      </c>
      <c r="M4133" s="358">
        <v>0</v>
      </c>
      <c r="N4133" s="358">
        <v>0</v>
      </c>
      <c r="O4133" s="358">
        <f>IF(O3889,0,$D4133*(1+'General Inputs'!$C$4)^(O$3906-$K$3906))*'General Inputs'!$C$6</f>
        <v>284138.44199999998</v>
      </c>
      <c r="P4133" s="358">
        <f>IF(P3889,0,$D4133*(1+'General Inputs'!$C$4)^(P$3906-$K$3906))*'General Inputs'!$C$6</f>
        <v>289821.21083999996</v>
      </c>
      <c r="Q4133" s="358">
        <f>IF(Q3889,0,$D4133*(1+'General Inputs'!$C$4)^(Q$3906-$K$3906))*'General Inputs'!$C$6</f>
        <v>295617.63505679998</v>
      </c>
      <c r="R4133" s="358">
        <f>IF(R3889,0,$D4133*(1+'General Inputs'!$C$4)^(R$3906-$K$3906))*'General Inputs'!$C$6</f>
        <v>301529.98775793595</v>
      </c>
      <c r="S4133" s="358">
        <f>IF(S3889,0,$D4133*(1+'General Inputs'!$C$4)^(S$3906-$K$3906))*'General Inputs'!$C$6</f>
        <v>307560.58751309471</v>
      </c>
      <c r="T4133" s="358">
        <f>IF(T3889,0,$D4133*(1+'General Inputs'!$C$4)^(T$3906-$K$3906))*'General Inputs'!$C$6</f>
        <v>313711.79926335654</v>
      </c>
      <c r="U4133" s="358">
        <f>IF(U3889,0,$D4133*(1+'General Inputs'!$C$4)^(U$3906-$K$3906))*'General Inputs'!$C$6</f>
        <v>319986.03524862375</v>
      </c>
      <c r="V4133" s="358">
        <f>IF(V3889,0,$D4133*(1+'General Inputs'!$C$4)^(V$3906-$K$3906))*'General Inputs'!$C$6</f>
        <v>326385.75595359615</v>
      </c>
      <c r="W4133" s="358">
        <f>IF(W3889,0,$D4133*(1+'General Inputs'!$C$4)^(W$3906-$K$3906))*'General Inputs'!$C$6</f>
        <v>332913.47107266809</v>
      </c>
      <c r="X4133" s="358">
        <f>IF(X3889,0,$D4133*(1+'General Inputs'!$C$4)^(X$3906-$K$3906))*'General Inputs'!$C$6</f>
        <v>339571.74049412145</v>
      </c>
      <c r="Y4133" s="358">
        <f>IF(Y3889,0,$D4133*(1+'General Inputs'!$C$4)^(Y$3906-$K$3906))*'General Inputs'!$C$6</f>
        <v>346363.17530400393</v>
      </c>
      <c r="Z4133" s="358">
        <f>IF(Z3889,0,$D4133*(1+'General Inputs'!$C$4)^(Z$3906-$K$3906))*'General Inputs'!$C$6</f>
        <v>353290.43881008396</v>
      </c>
      <c r="AA4133" s="358">
        <f>IF(AA3889,0,$D4133*(1+'General Inputs'!$C$4)^(AA$3906-$K$3906))*'General Inputs'!$C$6</f>
        <v>360356.2475862857</v>
      </c>
      <c r="AB4133" s="358">
        <f>IF(AB3889,0,$D4133*(1+'General Inputs'!$C$4)^(AB$3906-$K$3906))*'General Inputs'!$C$6</f>
        <v>367563.37253801135</v>
      </c>
      <c r="AC4133" s="358">
        <f>IF(AC3889,0,$D4133*(1+'General Inputs'!$C$4)^(AC$3906-$K$3906))*'General Inputs'!$C$6</f>
        <v>374914.63998877158</v>
      </c>
      <c r="AD4133" s="358">
        <f>IF(AD3889,0,$D4133*(1+'General Inputs'!$C$4)^(AD$3906-$K$3906))*'General Inputs'!$C$6</f>
        <v>382412.93278854695</v>
      </c>
      <c r="AE4133" s="358">
        <f>IF(AE3889,0,$D4133*(1+'General Inputs'!$C$4)^(AE$3906-$K$3906))*'General Inputs'!$C$6</f>
        <v>390061.19144431798</v>
      </c>
      <c r="AF4133" s="358">
        <f>IF(AF3889,0,$D4133*(1+'General Inputs'!$C$4)^(AF$3906-$K$3906))*'General Inputs'!$C$6</f>
        <v>397862.41527320427</v>
      </c>
      <c r="AG4133" s="358">
        <f>IF(AG3889,0,$D4133*(1+'General Inputs'!$C$4)^(AG$3906-$K$3906))*'General Inputs'!$C$6</f>
        <v>405819.66357866843</v>
      </c>
      <c r="AH4133" s="358">
        <f>IF(AH3889,0,$D4133*(1+'General Inputs'!$C$4)^(AH$3906-$K$3906))*'General Inputs'!$C$6</f>
        <v>413936.05685024173</v>
      </c>
      <c r="AI4133" s="358">
        <f>IF(AI3889,0,$D4133*(1+'General Inputs'!$C$4)^(AI$3906-$K$3906))*'General Inputs'!$C$6</f>
        <v>422214.77798724658</v>
      </c>
      <c r="AJ4133" s="358">
        <f>IF(AJ3889,0,$D4133*(1+'General Inputs'!$C$4)^(AJ$3906-$K$3906))*'General Inputs'!$C$6</f>
        <v>430659.07354699151</v>
      </c>
    </row>
    <row r="4134" spans="1:36" x14ac:dyDescent="0.25">
      <c r="A4134" s="353" t="s">
        <v>333</v>
      </c>
      <c r="B4134" s="353" t="s">
        <v>333</v>
      </c>
      <c r="C4134" s="441">
        <f t="shared" si="3544"/>
        <v>1000</v>
      </c>
      <c r="D4134" s="397">
        <v>500000</v>
      </c>
      <c r="E4134" s="468">
        <f t="shared" ref="E4134:G4134" si="3581">E230</f>
        <v>0</v>
      </c>
      <c r="F4134" s="468">
        <f t="shared" si="3581"/>
        <v>0</v>
      </c>
      <c r="G4134" s="469">
        <f t="shared" si="3581"/>
        <v>0</v>
      </c>
      <c r="H4134" s="397"/>
      <c r="I4134" s="476">
        <f t="shared" si="3546"/>
        <v>22</v>
      </c>
      <c r="J4134" s="476">
        <f t="shared" si="3547"/>
        <v>1</v>
      </c>
      <c r="K4134" s="358">
        <v>0</v>
      </c>
      <c r="L4134" s="358">
        <v>0</v>
      </c>
      <c r="M4134" s="358">
        <v>0</v>
      </c>
      <c r="N4134" s="358">
        <v>0</v>
      </c>
      <c r="O4134" s="358">
        <f>IF(O3890,0,$D4134*(1+'General Inputs'!$C$4)^(O$3906-$K$3906))*'General Inputs'!$C$6</f>
        <v>81182.411999999997</v>
      </c>
      <c r="P4134" s="358">
        <f>IF(P3890,0,$D4134*(1+'General Inputs'!$C$4)^(P$3906-$K$3906))*'General Inputs'!$C$6</f>
        <v>82806.060239999992</v>
      </c>
      <c r="Q4134" s="358">
        <f>IF(Q3890,0,$D4134*(1+'General Inputs'!$C$4)^(Q$3906-$K$3906))*'General Inputs'!$C$6</f>
        <v>84462.181444800008</v>
      </c>
      <c r="R4134" s="358">
        <f>IF(R3890,0,$D4134*(1+'General Inputs'!$C$4)^(R$3906-$K$3906))*'General Inputs'!$C$6</f>
        <v>86151.42507369598</v>
      </c>
      <c r="S4134" s="358">
        <f>IF(S3890,0,$D4134*(1+'General Inputs'!$C$4)^(S$3906-$K$3906))*'General Inputs'!$C$6</f>
        <v>87874.453575169915</v>
      </c>
      <c r="T4134" s="358">
        <f>IF(T3890,0,$D4134*(1+'General Inputs'!$C$4)^(T$3906-$K$3906))*'General Inputs'!$C$6</f>
        <v>89631.942646673313</v>
      </c>
      <c r="U4134" s="358">
        <f>IF(U3890,0,$D4134*(1+'General Inputs'!$C$4)^(U$3906-$K$3906))*'General Inputs'!$C$6</f>
        <v>91424.581499606778</v>
      </c>
      <c r="V4134" s="358">
        <f>IF(V3890,0,$D4134*(1+'General Inputs'!$C$4)^(V$3906-$K$3906))*'General Inputs'!$C$6</f>
        <v>93253.07312959891</v>
      </c>
      <c r="W4134" s="358">
        <f>IF(W3890,0,$D4134*(1+'General Inputs'!$C$4)^(W$3906-$K$3906))*'General Inputs'!$C$6</f>
        <v>95118.134592190894</v>
      </c>
      <c r="X4134" s="358">
        <f>IF(X3890,0,$D4134*(1+'General Inputs'!$C$4)^(X$3906-$K$3906))*'General Inputs'!$C$6</f>
        <v>97020.497284034704</v>
      </c>
      <c r="Y4134" s="358">
        <f>IF(Y3890,0,$D4134*(1+'General Inputs'!$C$4)^(Y$3906-$K$3906))*'General Inputs'!$C$6</f>
        <v>98960.90722971542</v>
      </c>
      <c r="Z4134" s="358">
        <f>IF(Z3890,0,$D4134*(1+'General Inputs'!$C$4)^(Z$3906-$K$3906))*'General Inputs'!$C$6</f>
        <v>100940.12537430967</v>
      </c>
      <c r="AA4134" s="358">
        <f>IF(AA3890,0,$D4134*(1+'General Inputs'!$C$4)^(AA$3906-$K$3906))*'General Inputs'!$C$6</f>
        <v>102958.9278817959</v>
      </c>
      <c r="AB4134" s="358">
        <f>IF(AB3890,0,$D4134*(1+'General Inputs'!$C$4)^(AB$3906-$K$3906))*'General Inputs'!$C$6</f>
        <v>105018.10643943184</v>
      </c>
      <c r="AC4134" s="358">
        <f>IF(AC3890,0,$D4134*(1+'General Inputs'!$C$4)^(AC$3906-$K$3906))*'General Inputs'!$C$6</f>
        <v>107118.46856822046</v>
      </c>
      <c r="AD4134" s="358">
        <f>IF(AD3890,0,$D4134*(1+'General Inputs'!$C$4)^(AD$3906-$K$3906))*'General Inputs'!$C$6</f>
        <v>109260.83793958486</v>
      </c>
      <c r="AE4134" s="358">
        <f>IF(AE3890,0,$D4134*(1+'General Inputs'!$C$4)^(AE$3906-$K$3906))*'General Inputs'!$C$6</f>
        <v>111446.05469837655</v>
      </c>
      <c r="AF4134" s="358">
        <f>IF(AF3890,0,$D4134*(1+'General Inputs'!$C$4)^(AF$3906-$K$3906))*'General Inputs'!$C$6</f>
        <v>113674.97579234409</v>
      </c>
      <c r="AG4134" s="358">
        <f>IF(AG3890,0,$D4134*(1+'General Inputs'!$C$4)^(AG$3906-$K$3906))*'General Inputs'!$C$6</f>
        <v>115948.47530819097</v>
      </c>
      <c r="AH4134" s="358">
        <f>IF(AH3890,0,$D4134*(1+'General Inputs'!$C$4)^(AH$3906-$K$3906))*'General Inputs'!$C$6</f>
        <v>118267.44481435476</v>
      </c>
      <c r="AI4134" s="358">
        <f>IF(AI3890,0,$D4134*(1+'General Inputs'!$C$4)^(AI$3906-$K$3906))*'General Inputs'!$C$6</f>
        <v>120632.79371064188</v>
      </c>
      <c r="AJ4134" s="358">
        <f>IF(AJ3890,0,$D4134*(1+'General Inputs'!$C$4)^(AJ$3906-$K$3906))*'General Inputs'!$C$6</f>
        <v>123045.44958485471</v>
      </c>
    </row>
    <row r="4135" spans="1:36" x14ac:dyDescent="0.25">
      <c r="A4135" s="353" t="s">
        <v>506</v>
      </c>
      <c r="B4135" s="353" t="s">
        <v>506</v>
      </c>
      <c r="C4135" s="441">
        <f t="shared" si="3544"/>
        <v>10000</v>
      </c>
      <c r="D4135" s="397">
        <v>8000000</v>
      </c>
      <c r="E4135" s="468">
        <f t="shared" ref="E4135:G4135" si="3582">E231</f>
        <v>0</v>
      </c>
      <c r="F4135" s="468">
        <f t="shared" si="3582"/>
        <v>0</v>
      </c>
      <c r="G4135" s="469">
        <f t="shared" si="3582"/>
        <v>0</v>
      </c>
      <c r="H4135" s="397"/>
      <c r="I4135" s="476">
        <f t="shared" si="3546"/>
        <v>22</v>
      </c>
      <c r="J4135" s="476">
        <f t="shared" si="3547"/>
        <v>1</v>
      </c>
      <c r="K4135" s="358">
        <v>0</v>
      </c>
      <c r="L4135" s="358">
        <v>0</v>
      </c>
      <c r="M4135" s="358">
        <v>0</v>
      </c>
      <c r="N4135" s="358">
        <v>0</v>
      </c>
      <c r="O4135" s="358">
        <f>IF(O3891,0,$D4135*(1+'General Inputs'!$C$4)^(O$3906-$K$3906))*'General Inputs'!$C$6</f>
        <v>1298918.5919999999</v>
      </c>
      <c r="P4135" s="358">
        <f>IF(P3891,0,$D4135*(1+'General Inputs'!$C$4)^(P$3906-$K$3906))*'General Inputs'!$C$6</f>
        <v>1324896.9638399999</v>
      </c>
      <c r="Q4135" s="358">
        <f>IF(Q3891,0,$D4135*(1+'General Inputs'!$C$4)^(Q$3906-$K$3906))*'General Inputs'!$C$6</f>
        <v>1351394.9031168001</v>
      </c>
      <c r="R4135" s="358">
        <f>IF(R3891,0,$D4135*(1+'General Inputs'!$C$4)^(R$3906-$K$3906))*'General Inputs'!$C$6</f>
        <v>1378422.8011791357</v>
      </c>
      <c r="S4135" s="358">
        <f>IF(S3891,0,$D4135*(1+'General Inputs'!$C$4)^(S$3906-$K$3906))*'General Inputs'!$C$6</f>
        <v>1405991.2572027186</v>
      </c>
      <c r="T4135" s="358">
        <f>IF(T3891,0,$D4135*(1+'General Inputs'!$C$4)^(T$3906-$K$3906))*'General Inputs'!$C$6</f>
        <v>1434111.082346773</v>
      </c>
      <c r="U4135" s="358">
        <f>IF(U3891,0,$D4135*(1+'General Inputs'!$C$4)^(U$3906-$K$3906))*'General Inputs'!$C$6</f>
        <v>1462793.3039937085</v>
      </c>
      <c r="V4135" s="358">
        <f>IF(V3891,0,$D4135*(1+'General Inputs'!$C$4)^(V$3906-$K$3906))*'General Inputs'!$C$6</f>
        <v>1492049.1700735826</v>
      </c>
      <c r="W4135" s="358">
        <f>IF(W3891,0,$D4135*(1+'General Inputs'!$C$4)^(W$3906-$K$3906))*'General Inputs'!$C$6</f>
        <v>1521890.1534750543</v>
      </c>
      <c r="X4135" s="358">
        <f>IF(X3891,0,$D4135*(1+'General Inputs'!$C$4)^(X$3906-$K$3906))*'General Inputs'!$C$6</f>
        <v>1552327.9565445553</v>
      </c>
      <c r="Y4135" s="358">
        <f>IF(Y3891,0,$D4135*(1+'General Inputs'!$C$4)^(Y$3906-$K$3906))*'General Inputs'!$C$6</f>
        <v>1583374.5156754467</v>
      </c>
      <c r="Z4135" s="358">
        <f>IF(Z3891,0,$D4135*(1+'General Inputs'!$C$4)^(Z$3906-$K$3906))*'General Inputs'!$C$6</f>
        <v>1615042.0059889548</v>
      </c>
      <c r="AA4135" s="358">
        <f>IF(AA3891,0,$D4135*(1+'General Inputs'!$C$4)^(AA$3906-$K$3906))*'General Inputs'!$C$6</f>
        <v>1647342.8461087344</v>
      </c>
      <c r="AB4135" s="358">
        <f>IF(AB3891,0,$D4135*(1+'General Inputs'!$C$4)^(AB$3906-$K$3906))*'General Inputs'!$C$6</f>
        <v>1680289.7030309094</v>
      </c>
      <c r="AC4135" s="358">
        <f>IF(AC3891,0,$D4135*(1+'General Inputs'!$C$4)^(AC$3906-$K$3906))*'General Inputs'!$C$6</f>
        <v>1713895.4970915273</v>
      </c>
      <c r="AD4135" s="358">
        <f>IF(AD3891,0,$D4135*(1+'General Inputs'!$C$4)^(AD$3906-$K$3906))*'General Inputs'!$C$6</f>
        <v>1748173.4070333578</v>
      </c>
      <c r="AE4135" s="358">
        <f>IF(AE3891,0,$D4135*(1+'General Inputs'!$C$4)^(AE$3906-$K$3906))*'General Inputs'!$C$6</f>
        <v>1783136.8751740248</v>
      </c>
      <c r="AF4135" s="358">
        <f>IF(AF3891,0,$D4135*(1+'General Inputs'!$C$4)^(AF$3906-$K$3906))*'General Inputs'!$C$6</f>
        <v>1818799.6126775055</v>
      </c>
      <c r="AG4135" s="358">
        <f>IF(AG3891,0,$D4135*(1+'General Inputs'!$C$4)^(AG$3906-$K$3906))*'General Inputs'!$C$6</f>
        <v>1855175.6049310556</v>
      </c>
      <c r="AH4135" s="358">
        <f>IF(AH3891,0,$D4135*(1+'General Inputs'!$C$4)^(AH$3906-$K$3906))*'General Inputs'!$C$6</f>
        <v>1892279.1170296762</v>
      </c>
      <c r="AI4135" s="358">
        <f>IF(AI3891,0,$D4135*(1+'General Inputs'!$C$4)^(AI$3906-$K$3906))*'General Inputs'!$C$6</f>
        <v>1930124.6993702701</v>
      </c>
      <c r="AJ4135" s="358">
        <f>IF(AJ3891,0,$D4135*(1+'General Inputs'!$C$4)^(AJ$3906-$K$3906))*'General Inputs'!$C$6</f>
        <v>1968727.1933576753</v>
      </c>
    </row>
    <row r="4136" spans="1:36" x14ac:dyDescent="0.25">
      <c r="A4136" s="353" t="s">
        <v>513</v>
      </c>
      <c r="B4136" s="353" t="s">
        <v>513</v>
      </c>
      <c r="C4136" s="441">
        <f t="shared" si="3544"/>
        <v>9375</v>
      </c>
      <c r="D4136" s="397">
        <v>8000000</v>
      </c>
      <c r="E4136" s="468">
        <f t="shared" ref="E4136:G4136" si="3583">E232</f>
        <v>0</v>
      </c>
      <c r="F4136" s="468">
        <f t="shared" si="3583"/>
        <v>0</v>
      </c>
      <c r="G4136" s="469">
        <f t="shared" si="3583"/>
        <v>0</v>
      </c>
      <c r="H4136" s="397"/>
      <c r="I4136" s="476">
        <f t="shared" si="3546"/>
        <v>22</v>
      </c>
      <c r="J4136" s="476">
        <f t="shared" si="3547"/>
        <v>1</v>
      </c>
      <c r="K4136" s="358">
        <v>0</v>
      </c>
      <c r="L4136" s="358">
        <v>0</v>
      </c>
      <c r="M4136" s="358">
        <v>0</v>
      </c>
      <c r="N4136" s="358">
        <v>0</v>
      </c>
      <c r="O4136" s="358">
        <f>IF(O3892,0,$D4136*(1+'General Inputs'!$C$4)^(O$3906-$K$3906))*'General Inputs'!$C$6</f>
        <v>1298918.5919999999</v>
      </c>
      <c r="P4136" s="358">
        <f>IF(P3892,0,$D4136*(1+'General Inputs'!$C$4)^(P$3906-$K$3906))*'General Inputs'!$C$6</f>
        <v>1324896.9638399999</v>
      </c>
      <c r="Q4136" s="358">
        <f>IF(Q3892,0,$D4136*(1+'General Inputs'!$C$4)^(Q$3906-$K$3906))*'General Inputs'!$C$6</f>
        <v>1351394.9031168001</v>
      </c>
      <c r="R4136" s="358">
        <f>IF(R3892,0,$D4136*(1+'General Inputs'!$C$4)^(R$3906-$K$3906))*'General Inputs'!$C$6</f>
        <v>1378422.8011791357</v>
      </c>
      <c r="S4136" s="358">
        <f>IF(S3892,0,$D4136*(1+'General Inputs'!$C$4)^(S$3906-$K$3906))*'General Inputs'!$C$6</f>
        <v>1405991.2572027186</v>
      </c>
      <c r="T4136" s="358">
        <f>IF(T3892,0,$D4136*(1+'General Inputs'!$C$4)^(T$3906-$K$3906))*'General Inputs'!$C$6</f>
        <v>1434111.082346773</v>
      </c>
      <c r="U4136" s="358">
        <f>IF(U3892,0,$D4136*(1+'General Inputs'!$C$4)^(U$3906-$K$3906))*'General Inputs'!$C$6</f>
        <v>1462793.3039937085</v>
      </c>
      <c r="V4136" s="358">
        <f>IF(V3892,0,$D4136*(1+'General Inputs'!$C$4)^(V$3906-$K$3906))*'General Inputs'!$C$6</f>
        <v>1492049.1700735826</v>
      </c>
      <c r="W4136" s="358">
        <f>IF(W3892,0,$D4136*(1+'General Inputs'!$C$4)^(W$3906-$K$3906))*'General Inputs'!$C$6</f>
        <v>1521890.1534750543</v>
      </c>
      <c r="X4136" s="358">
        <f>IF(X3892,0,$D4136*(1+'General Inputs'!$C$4)^(X$3906-$K$3906))*'General Inputs'!$C$6</f>
        <v>1552327.9565445553</v>
      </c>
      <c r="Y4136" s="358">
        <f>IF(Y3892,0,$D4136*(1+'General Inputs'!$C$4)^(Y$3906-$K$3906))*'General Inputs'!$C$6</f>
        <v>1583374.5156754467</v>
      </c>
      <c r="Z4136" s="358">
        <f>IF(Z3892,0,$D4136*(1+'General Inputs'!$C$4)^(Z$3906-$K$3906))*'General Inputs'!$C$6</f>
        <v>1615042.0059889548</v>
      </c>
      <c r="AA4136" s="358">
        <f>IF(AA3892,0,$D4136*(1+'General Inputs'!$C$4)^(AA$3906-$K$3906))*'General Inputs'!$C$6</f>
        <v>1647342.8461087344</v>
      </c>
      <c r="AB4136" s="358">
        <f>IF(AB3892,0,$D4136*(1+'General Inputs'!$C$4)^(AB$3906-$K$3906))*'General Inputs'!$C$6</f>
        <v>1680289.7030309094</v>
      </c>
      <c r="AC4136" s="358">
        <f>IF(AC3892,0,$D4136*(1+'General Inputs'!$C$4)^(AC$3906-$K$3906))*'General Inputs'!$C$6</f>
        <v>1713895.4970915273</v>
      </c>
      <c r="AD4136" s="358">
        <f>IF(AD3892,0,$D4136*(1+'General Inputs'!$C$4)^(AD$3906-$K$3906))*'General Inputs'!$C$6</f>
        <v>1748173.4070333578</v>
      </c>
      <c r="AE4136" s="358">
        <f>IF(AE3892,0,$D4136*(1+'General Inputs'!$C$4)^(AE$3906-$K$3906))*'General Inputs'!$C$6</f>
        <v>1783136.8751740248</v>
      </c>
      <c r="AF4136" s="358">
        <f>IF(AF3892,0,$D4136*(1+'General Inputs'!$C$4)^(AF$3906-$K$3906))*'General Inputs'!$C$6</f>
        <v>1818799.6126775055</v>
      </c>
      <c r="AG4136" s="358">
        <f>IF(AG3892,0,$D4136*(1+'General Inputs'!$C$4)^(AG$3906-$K$3906))*'General Inputs'!$C$6</f>
        <v>1855175.6049310556</v>
      </c>
      <c r="AH4136" s="358">
        <f>IF(AH3892,0,$D4136*(1+'General Inputs'!$C$4)^(AH$3906-$K$3906))*'General Inputs'!$C$6</f>
        <v>1892279.1170296762</v>
      </c>
      <c r="AI4136" s="358">
        <f>IF(AI3892,0,$D4136*(1+'General Inputs'!$C$4)^(AI$3906-$K$3906))*'General Inputs'!$C$6</f>
        <v>1930124.6993702701</v>
      </c>
      <c r="AJ4136" s="358">
        <f>IF(AJ3892,0,$D4136*(1+'General Inputs'!$C$4)^(AJ$3906-$K$3906))*'General Inputs'!$C$6</f>
        <v>1968727.1933576753</v>
      </c>
    </row>
    <row r="4137" spans="1:36" x14ac:dyDescent="0.25">
      <c r="A4137" s="353" t="s">
        <v>371</v>
      </c>
      <c r="B4137" s="353" t="s">
        <v>371</v>
      </c>
      <c r="C4137" s="441">
        <f t="shared" si="3544"/>
        <v>1500</v>
      </c>
      <c r="D4137" s="397">
        <v>1750000</v>
      </c>
      <c r="E4137" s="468">
        <f t="shared" ref="E4137:G4137" si="3584">E233</f>
        <v>0</v>
      </c>
      <c r="F4137" s="468">
        <f t="shared" si="3584"/>
        <v>0</v>
      </c>
      <c r="G4137" s="469">
        <f t="shared" si="3584"/>
        <v>0</v>
      </c>
      <c r="H4137" s="397"/>
      <c r="I4137" s="476">
        <f t="shared" si="3546"/>
        <v>22</v>
      </c>
      <c r="J4137" s="476">
        <f t="shared" si="3547"/>
        <v>1</v>
      </c>
      <c r="K4137" s="358">
        <v>0</v>
      </c>
      <c r="L4137" s="358">
        <v>0</v>
      </c>
      <c r="M4137" s="358">
        <v>0</v>
      </c>
      <c r="N4137" s="358">
        <v>0</v>
      </c>
      <c r="O4137" s="358">
        <f>IF(O3893,0,$D4137*(1+'General Inputs'!$C$4)^(O$3906-$K$3906))*'General Inputs'!$C$6</f>
        <v>284138.44199999998</v>
      </c>
      <c r="P4137" s="358">
        <f>IF(P3893,0,$D4137*(1+'General Inputs'!$C$4)^(P$3906-$K$3906))*'General Inputs'!$C$6</f>
        <v>289821.21083999996</v>
      </c>
      <c r="Q4137" s="358">
        <f>IF(Q3893,0,$D4137*(1+'General Inputs'!$C$4)^(Q$3906-$K$3906))*'General Inputs'!$C$6</f>
        <v>295617.63505679998</v>
      </c>
      <c r="R4137" s="358">
        <f>IF(R3893,0,$D4137*(1+'General Inputs'!$C$4)^(R$3906-$K$3906))*'General Inputs'!$C$6</f>
        <v>301529.98775793595</v>
      </c>
      <c r="S4137" s="358">
        <f>IF(S3893,0,$D4137*(1+'General Inputs'!$C$4)^(S$3906-$K$3906))*'General Inputs'!$C$6</f>
        <v>307560.58751309471</v>
      </c>
      <c r="T4137" s="358">
        <f>IF(T3893,0,$D4137*(1+'General Inputs'!$C$4)^(T$3906-$K$3906))*'General Inputs'!$C$6</f>
        <v>313711.79926335654</v>
      </c>
      <c r="U4137" s="358">
        <f>IF(U3893,0,$D4137*(1+'General Inputs'!$C$4)^(U$3906-$K$3906))*'General Inputs'!$C$6</f>
        <v>319986.03524862375</v>
      </c>
      <c r="V4137" s="358">
        <f>IF(V3893,0,$D4137*(1+'General Inputs'!$C$4)^(V$3906-$K$3906))*'General Inputs'!$C$6</f>
        <v>326385.75595359615</v>
      </c>
      <c r="W4137" s="358">
        <f>IF(W3893,0,$D4137*(1+'General Inputs'!$C$4)^(W$3906-$K$3906))*'General Inputs'!$C$6</f>
        <v>332913.47107266809</v>
      </c>
      <c r="X4137" s="358">
        <f>IF(X3893,0,$D4137*(1+'General Inputs'!$C$4)^(X$3906-$K$3906))*'General Inputs'!$C$6</f>
        <v>339571.74049412145</v>
      </c>
      <c r="Y4137" s="358">
        <f>IF(Y3893,0,$D4137*(1+'General Inputs'!$C$4)^(Y$3906-$K$3906))*'General Inputs'!$C$6</f>
        <v>346363.17530400393</v>
      </c>
      <c r="Z4137" s="358">
        <f>IF(Z3893,0,$D4137*(1+'General Inputs'!$C$4)^(Z$3906-$K$3906))*'General Inputs'!$C$6</f>
        <v>353290.43881008396</v>
      </c>
      <c r="AA4137" s="358">
        <f>IF(AA3893,0,$D4137*(1+'General Inputs'!$C$4)^(AA$3906-$K$3906))*'General Inputs'!$C$6</f>
        <v>360356.2475862857</v>
      </c>
      <c r="AB4137" s="358">
        <f>IF(AB3893,0,$D4137*(1+'General Inputs'!$C$4)^(AB$3906-$K$3906))*'General Inputs'!$C$6</f>
        <v>367563.37253801135</v>
      </c>
      <c r="AC4137" s="358">
        <f>IF(AC3893,0,$D4137*(1+'General Inputs'!$C$4)^(AC$3906-$K$3906))*'General Inputs'!$C$6</f>
        <v>374914.63998877158</v>
      </c>
      <c r="AD4137" s="358">
        <f>IF(AD3893,0,$D4137*(1+'General Inputs'!$C$4)^(AD$3906-$K$3906))*'General Inputs'!$C$6</f>
        <v>382412.93278854695</v>
      </c>
      <c r="AE4137" s="358">
        <f>IF(AE3893,0,$D4137*(1+'General Inputs'!$C$4)^(AE$3906-$K$3906))*'General Inputs'!$C$6</f>
        <v>390061.19144431798</v>
      </c>
      <c r="AF4137" s="358">
        <f>IF(AF3893,0,$D4137*(1+'General Inputs'!$C$4)^(AF$3906-$K$3906))*'General Inputs'!$C$6</f>
        <v>397862.41527320427</v>
      </c>
      <c r="AG4137" s="358">
        <f>IF(AG3893,0,$D4137*(1+'General Inputs'!$C$4)^(AG$3906-$K$3906))*'General Inputs'!$C$6</f>
        <v>405819.66357866843</v>
      </c>
      <c r="AH4137" s="358">
        <f>IF(AH3893,0,$D4137*(1+'General Inputs'!$C$4)^(AH$3906-$K$3906))*'General Inputs'!$C$6</f>
        <v>413936.05685024173</v>
      </c>
      <c r="AI4137" s="358">
        <f>IF(AI3893,0,$D4137*(1+'General Inputs'!$C$4)^(AI$3906-$K$3906))*'General Inputs'!$C$6</f>
        <v>422214.77798724658</v>
      </c>
      <c r="AJ4137" s="358">
        <f>IF(AJ3893,0,$D4137*(1+'General Inputs'!$C$4)^(AJ$3906-$K$3906))*'General Inputs'!$C$6</f>
        <v>430659.07354699151</v>
      </c>
    </row>
    <row r="4138" spans="1:36" x14ac:dyDescent="0.25">
      <c r="A4138" s="353" t="s">
        <v>518</v>
      </c>
      <c r="B4138" s="353" t="s">
        <v>518</v>
      </c>
      <c r="C4138" s="441">
        <f t="shared" si="3544"/>
        <v>14000</v>
      </c>
      <c r="D4138" s="397">
        <v>8000000</v>
      </c>
      <c r="E4138" s="468">
        <f t="shared" ref="E4138:G4138" si="3585">E234</f>
        <v>0</v>
      </c>
      <c r="F4138" s="468">
        <f t="shared" si="3585"/>
        <v>0</v>
      </c>
      <c r="G4138" s="469">
        <f t="shared" si="3585"/>
        <v>0</v>
      </c>
      <c r="H4138" s="397"/>
      <c r="I4138" s="476">
        <f t="shared" si="3546"/>
        <v>22</v>
      </c>
      <c r="J4138" s="476">
        <f t="shared" si="3547"/>
        <v>1</v>
      </c>
      <c r="K4138" s="358">
        <v>0</v>
      </c>
      <c r="L4138" s="358">
        <v>0</v>
      </c>
      <c r="M4138" s="358">
        <v>0</v>
      </c>
      <c r="N4138" s="358">
        <v>0</v>
      </c>
      <c r="O4138" s="358">
        <f>IF(O3894,0,$D4138*(1+'General Inputs'!$C$4)^(O$3906-$K$3906))*'General Inputs'!$C$6</f>
        <v>1298918.5919999999</v>
      </c>
      <c r="P4138" s="358">
        <f>IF(P3894,0,$D4138*(1+'General Inputs'!$C$4)^(P$3906-$K$3906))*'General Inputs'!$C$6</f>
        <v>1324896.9638399999</v>
      </c>
      <c r="Q4138" s="358">
        <f>IF(Q3894,0,$D4138*(1+'General Inputs'!$C$4)^(Q$3906-$K$3906))*'General Inputs'!$C$6</f>
        <v>1351394.9031168001</v>
      </c>
      <c r="R4138" s="358">
        <f>IF(R3894,0,$D4138*(1+'General Inputs'!$C$4)^(R$3906-$K$3906))*'General Inputs'!$C$6</f>
        <v>1378422.8011791357</v>
      </c>
      <c r="S4138" s="358">
        <f>IF(S3894,0,$D4138*(1+'General Inputs'!$C$4)^(S$3906-$K$3906))*'General Inputs'!$C$6</f>
        <v>1405991.2572027186</v>
      </c>
      <c r="T4138" s="358">
        <f>IF(T3894,0,$D4138*(1+'General Inputs'!$C$4)^(T$3906-$K$3906))*'General Inputs'!$C$6</f>
        <v>1434111.082346773</v>
      </c>
      <c r="U4138" s="358">
        <f>IF(U3894,0,$D4138*(1+'General Inputs'!$C$4)^(U$3906-$K$3906))*'General Inputs'!$C$6</f>
        <v>1462793.3039937085</v>
      </c>
      <c r="V4138" s="358">
        <f>IF(V3894,0,$D4138*(1+'General Inputs'!$C$4)^(V$3906-$K$3906))*'General Inputs'!$C$6</f>
        <v>1492049.1700735826</v>
      </c>
      <c r="W4138" s="358">
        <f>IF(W3894,0,$D4138*(1+'General Inputs'!$C$4)^(W$3906-$K$3906))*'General Inputs'!$C$6</f>
        <v>1521890.1534750543</v>
      </c>
      <c r="X4138" s="358">
        <f>IF(X3894,0,$D4138*(1+'General Inputs'!$C$4)^(X$3906-$K$3906))*'General Inputs'!$C$6</f>
        <v>1552327.9565445553</v>
      </c>
      <c r="Y4138" s="358">
        <f>IF(Y3894,0,$D4138*(1+'General Inputs'!$C$4)^(Y$3906-$K$3906))*'General Inputs'!$C$6</f>
        <v>1583374.5156754467</v>
      </c>
      <c r="Z4138" s="358">
        <f>IF(Z3894,0,$D4138*(1+'General Inputs'!$C$4)^(Z$3906-$K$3906))*'General Inputs'!$C$6</f>
        <v>1615042.0059889548</v>
      </c>
      <c r="AA4138" s="358">
        <f>IF(AA3894,0,$D4138*(1+'General Inputs'!$C$4)^(AA$3906-$K$3906))*'General Inputs'!$C$6</f>
        <v>1647342.8461087344</v>
      </c>
      <c r="AB4138" s="358">
        <f>IF(AB3894,0,$D4138*(1+'General Inputs'!$C$4)^(AB$3906-$K$3906))*'General Inputs'!$C$6</f>
        <v>1680289.7030309094</v>
      </c>
      <c r="AC4138" s="358">
        <f>IF(AC3894,0,$D4138*(1+'General Inputs'!$C$4)^(AC$3906-$K$3906))*'General Inputs'!$C$6</f>
        <v>1713895.4970915273</v>
      </c>
      <c r="AD4138" s="358">
        <f>IF(AD3894,0,$D4138*(1+'General Inputs'!$C$4)^(AD$3906-$K$3906))*'General Inputs'!$C$6</f>
        <v>1748173.4070333578</v>
      </c>
      <c r="AE4138" s="358">
        <f>IF(AE3894,0,$D4138*(1+'General Inputs'!$C$4)^(AE$3906-$K$3906))*'General Inputs'!$C$6</f>
        <v>1783136.8751740248</v>
      </c>
      <c r="AF4138" s="358">
        <f>IF(AF3894,0,$D4138*(1+'General Inputs'!$C$4)^(AF$3906-$K$3906))*'General Inputs'!$C$6</f>
        <v>1818799.6126775055</v>
      </c>
      <c r="AG4138" s="358">
        <f>IF(AG3894,0,$D4138*(1+'General Inputs'!$C$4)^(AG$3906-$K$3906))*'General Inputs'!$C$6</f>
        <v>1855175.6049310556</v>
      </c>
      <c r="AH4138" s="358">
        <f>IF(AH3894,0,$D4138*(1+'General Inputs'!$C$4)^(AH$3906-$K$3906))*'General Inputs'!$C$6</f>
        <v>1892279.1170296762</v>
      </c>
      <c r="AI4138" s="358">
        <f>IF(AI3894,0,$D4138*(1+'General Inputs'!$C$4)^(AI$3906-$K$3906))*'General Inputs'!$C$6</f>
        <v>1930124.6993702701</v>
      </c>
      <c r="AJ4138" s="358">
        <f>IF(AJ3894,0,$D4138*(1+'General Inputs'!$C$4)^(AJ$3906-$K$3906))*'General Inputs'!$C$6</f>
        <v>1968727.1933576753</v>
      </c>
    </row>
    <row r="4139" spans="1:36" x14ac:dyDescent="0.25">
      <c r="A4139" s="353" t="s">
        <v>423</v>
      </c>
      <c r="B4139" s="353" t="s">
        <v>423</v>
      </c>
      <c r="C4139" s="441">
        <f t="shared" si="3544"/>
        <v>3000</v>
      </c>
      <c r="D4139" s="397">
        <v>1750000</v>
      </c>
      <c r="E4139" s="468">
        <f t="shared" ref="E4139:G4139" si="3586">E235</f>
        <v>0</v>
      </c>
      <c r="F4139" s="468">
        <f t="shared" si="3586"/>
        <v>0</v>
      </c>
      <c r="G4139" s="469">
        <f t="shared" si="3586"/>
        <v>0</v>
      </c>
      <c r="H4139" s="397"/>
      <c r="I4139" s="476">
        <f t="shared" si="3546"/>
        <v>22</v>
      </c>
      <c r="J4139" s="476">
        <f t="shared" si="3547"/>
        <v>1</v>
      </c>
      <c r="K4139" s="358">
        <v>0</v>
      </c>
      <c r="L4139" s="358">
        <v>0</v>
      </c>
      <c r="M4139" s="358">
        <v>0</v>
      </c>
      <c r="N4139" s="358">
        <v>0</v>
      </c>
      <c r="O4139" s="358">
        <f>IF(O3895,0,$D4139*(1+'General Inputs'!$C$4)^(O$3906-$K$3906))*'General Inputs'!$C$6</f>
        <v>284138.44199999998</v>
      </c>
      <c r="P4139" s="358">
        <f>IF(P3895,0,$D4139*(1+'General Inputs'!$C$4)^(P$3906-$K$3906))*'General Inputs'!$C$6</f>
        <v>289821.21083999996</v>
      </c>
      <c r="Q4139" s="358">
        <f>IF(Q3895,0,$D4139*(1+'General Inputs'!$C$4)^(Q$3906-$K$3906))*'General Inputs'!$C$6</f>
        <v>295617.63505679998</v>
      </c>
      <c r="R4139" s="358">
        <f>IF(R3895,0,$D4139*(1+'General Inputs'!$C$4)^(R$3906-$K$3906))*'General Inputs'!$C$6</f>
        <v>301529.98775793595</v>
      </c>
      <c r="S4139" s="358">
        <f>IF(S3895,0,$D4139*(1+'General Inputs'!$C$4)^(S$3906-$K$3906))*'General Inputs'!$C$6</f>
        <v>307560.58751309471</v>
      </c>
      <c r="T4139" s="358">
        <f>IF(T3895,0,$D4139*(1+'General Inputs'!$C$4)^(T$3906-$K$3906))*'General Inputs'!$C$6</f>
        <v>313711.79926335654</v>
      </c>
      <c r="U4139" s="358">
        <f>IF(U3895,0,$D4139*(1+'General Inputs'!$C$4)^(U$3906-$K$3906))*'General Inputs'!$C$6</f>
        <v>319986.03524862375</v>
      </c>
      <c r="V4139" s="358">
        <f>IF(V3895,0,$D4139*(1+'General Inputs'!$C$4)^(V$3906-$K$3906))*'General Inputs'!$C$6</f>
        <v>326385.75595359615</v>
      </c>
      <c r="W4139" s="358">
        <f>IF(W3895,0,$D4139*(1+'General Inputs'!$C$4)^(W$3906-$K$3906))*'General Inputs'!$C$6</f>
        <v>332913.47107266809</v>
      </c>
      <c r="X4139" s="358">
        <f>IF(X3895,0,$D4139*(1+'General Inputs'!$C$4)^(X$3906-$K$3906))*'General Inputs'!$C$6</f>
        <v>339571.74049412145</v>
      </c>
      <c r="Y4139" s="358">
        <f>IF(Y3895,0,$D4139*(1+'General Inputs'!$C$4)^(Y$3906-$K$3906))*'General Inputs'!$C$6</f>
        <v>346363.17530400393</v>
      </c>
      <c r="Z4139" s="358">
        <f>IF(Z3895,0,$D4139*(1+'General Inputs'!$C$4)^(Z$3906-$K$3906))*'General Inputs'!$C$6</f>
        <v>353290.43881008396</v>
      </c>
      <c r="AA4139" s="358">
        <f>IF(AA3895,0,$D4139*(1+'General Inputs'!$C$4)^(AA$3906-$K$3906))*'General Inputs'!$C$6</f>
        <v>360356.2475862857</v>
      </c>
      <c r="AB4139" s="358">
        <f>IF(AB3895,0,$D4139*(1+'General Inputs'!$C$4)^(AB$3906-$K$3906))*'General Inputs'!$C$6</f>
        <v>367563.37253801135</v>
      </c>
      <c r="AC4139" s="358">
        <f>IF(AC3895,0,$D4139*(1+'General Inputs'!$C$4)^(AC$3906-$K$3906))*'General Inputs'!$C$6</f>
        <v>374914.63998877158</v>
      </c>
      <c r="AD4139" s="358">
        <f>IF(AD3895,0,$D4139*(1+'General Inputs'!$C$4)^(AD$3906-$K$3906))*'General Inputs'!$C$6</f>
        <v>382412.93278854695</v>
      </c>
      <c r="AE4139" s="358">
        <f>IF(AE3895,0,$D4139*(1+'General Inputs'!$C$4)^(AE$3906-$K$3906))*'General Inputs'!$C$6</f>
        <v>390061.19144431798</v>
      </c>
      <c r="AF4139" s="358">
        <f>IF(AF3895,0,$D4139*(1+'General Inputs'!$C$4)^(AF$3906-$K$3906))*'General Inputs'!$C$6</f>
        <v>397862.41527320427</v>
      </c>
      <c r="AG4139" s="358">
        <f>IF(AG3895,0,$D4139*(1+'General Inputs'!$C$4)^(AG$3906-$K$3906))*'General Inputs'!$C$6</f>
        <v>405819.66357866843</v>
      </c>
      <c r="AH4139" s="358">
        <f>IF(AH3895,0,$D4139*(1+'General Inputs'!$C$4)^(AH$3906-$K$3906))*'General Inputs'!$C$6</f>
        <v>413936.05685024173</v>
      </c>
      <c r="AI4139" s="358">
        <f>IF(AI3895,0,$D4139*(1+'General Inputs'!$C$4)^(AI$3906-$K$3906))*'General Inputs'!$C$6</f>
        <v>422214.77798724658</v>
      </c>
      <c r="AJ4139" s="358">
        <f>IF(AJ3895,0,$D4139*(1+'General Inputs'!$C$4)^(AJ$3906-$K$3906))*'General Inputs'!$C$6</f>
        <v>430659.07354699151</v>
      </c>
    </row>
    <row r="4140" spans="1:36" x14ac:dyDescent="0.25">
      <c r="A4140" s="353" t="s">
        <v>296</v>
      </c>
      <c r="B4140" s="353" t="s">
        <v>296</v>
      </c>
      <c r="C4140" s="441">
        <f t="shared" si="3544"/>
        <v>5000</v>
      </c>
      <c r="D4140" s="397">
        <v>1750000</v>
      </c>
      <c r="E4140" s="468">
        <f t="shared" ref="E4140:G4140" si="3587">E236</f>
        <v>0</v>
      </c>
      <c r="F4140" s="468">
        <f t="shared" si="3587"/>
        <v>0</v>
      </c>
      <c r="G4140" s="469">
        <f t="shared" si="3587"/>
        <v>0</v>
      </c>
      <c r="H4140" s="397"/>
      <c r="I4140" s="476">
        <f t="shared" si="3546"/>
        <v>22</v>
      </c>
      <c r="J4140" s="476">
        <f t="shared" si="3547"/>
        <v>1</v>
      </c>
      <c r="K4140" s="358">
        <v>0</v>
      </c>
      <c r="L4140" s="358">
        <v>0</v>
      </c>
      <c r="M4140" s="358">
        <v>0</v>
      </c>
      <c r="N4140" s="358">
        <v>0</v>
      </c>
      <c r="O4140" s="358">
        <f>IF(O3896,0,$D4140*(1+'General Inputs'!$C$4)^(O$3906-$K$3906))*'General Inputs'!$C$6</f>
        <v>284138.44199999998</v>
      </c>
      <c r="P4140" s="358">
        <f>IF(P3896,0,$D4140*(1+'General Inputs'!$C$4)^(P$3906-$K$3906))*'General Inputs'!$C$6</f>
        <v>289821.21083999996</v>
      </c>
      <c r="Q4140" s="358">
        <f>IF(Q3896,0,$D4140*(1+'General Inputs'!$C$4)^(Q$3906-$K$3906))*'General Inputs'!$C$6</f>
        <v>295617.63505679998</v>
      </c>
      <c r="R4140" s="358">
        <f>IF(R3896,0,$D4140*(1+'General Inputs'!$C$4)^(R$3906-$K$3906))*'General Inputs'!$C$6</f>
        <v>301529.98775793595</v>
      </c>
      <c r="S4140" s="358">
        <f>IF(S3896,0,$D4140*(1+'General Inputs'!$C$4)^(S$3906-$K$3906))*'General Inputs'!$C$6</f>
        <v>307560.58751309471</v>
      </c>
      <c r="T4140" s="358">
        <f>IF(T3896,0,$D4140*(1+'General Inputs'!$C$4)^(T$3906-$K$3906))*'General Inputs'!$C$6</f>
        <v>313711.79926335654</v>
      </c>
      <c r="U4140" s="358">
        <f>IF(U3896,0,$D4140*(1+'General Inputs'!$C$4)^(U$3906-$K$3906))*'General Inputs'!$C$6</f>
        <v>319986.03524862375</v>
      </c>
      <c r="V4140" s="358">
        <f>IF(V3896,0,$D4140*(1+'General Inputs'!$C$4)^(V$3906-$K$3906))*'General Inputs'!$C$6</f>
        <v>326385.75595359615</v>
      </c>
      <c r="W4140" s="358">
        <f>IF(W3896,0,$D4140*(1+'General Inputs'!$C$4)^(W$3906-$K$3906))*'General Inputs'!$C$6</f>
        <v>332913.47107266809</v>
      </c>
      <c r="X4140" s="358">
        <f>IF(X3896,0,$D4140*(1+'General Inputs'!$C$4)^(X$3906-$K$3906))*'General Inputs'!$C$6</f>
        <v>339571.74049412145</v>
      </c>
      <c r="Y4140" s="358">
        <f>IF(Y3896,0,$D4140*(1+'General Inputs'!$C$4)^(Y$3906-$K$3906))*'General Inputs'!$C$6</f>
        <v>346363.17530400393</v>
      </c>
      <c r="Z4140" s="358">
        <f>IF(Z3896,0,$D4140*(1+'General Inputs'!$C$4)^(Z$3906-$K$3906))*'General Inputs'!$C$6</f>
        <v>353290.43881008396</v>
      </c>
      <c r="AA4140" s="358">
        <f>IF(AA3896,0,$D4140*(1+'General Inputs'!$C$4)^(AA$3906-$K$3906))*'General Inputs'!$C$6</f>
        <v>360356.2475862857</v>
      </c>
      <c r="AB4140" s="358">
        <f>IF(AB3896,0,$D4140*(1+'General Inputs'!$C$4)^(AB$3906-$K$3906))*'General Inputs'!$C$6</f>
        <v>367563.37253801135</v>
      </c>
      <c r="AC4140" s="358">
        <f>IF(AC3896,0,$D4140*(1+'General Inputs'!$C$4)^(AC$3906-$K$3906))*'General Inputs'!$C$6</f>
        <v>374914.63998877158</v>
      </c>
      <c r="AD4140" s="358">
        <f>IF(AD3896,0,$D4140*(1+'General Inputs'!$C$4)^(AD$3906-$K$3906))*'General Inputs'!$C$6</f>
        <v>382412.93278854695</v>
      </c>
      <c r="AE4140" s="358">
        <f>IF(AE3896,0,$D4140*(1+'General Inputs'!$C$4)^(AE$3906-$K$3906))*'General Inputs'!$C$6</f>
        <v>390061.19144431798</v>
      </c>
      <c r="AF4140" s="358">
        <f>IF(AF3896,0,$D4140*(1+'General Inputs'!$C$4)^(AF$3906-$K$3906))*'General Inputs'!$C$6</f>
        <v>397862.41527320427</v>
      </c>
      <c r="AG4140" s="358">
        <f>IF(AG3896,0,$D4140*(1+'General Inputs'!$C$4)^(AG$3906-$K$3906))*'General Inputs'!$C$6</f>
        <v>405819.66357866843</v>
      </c>
      <c r="AH4140" s="358">
        <f>IF(AH3896,0,$D4140*(1+'General Inputs'!$C$4)^(AH$3906-$K$3906))*'General Inputs'!$C$6</f>
        <v>413936.05685024173</v>
      </c>
      <c r="AI4140" s="358">
        <f>IF(AI3896,0,$D4140*(1+'General Inputs'!$C$4)^(AI$3906-$K$3906))*'General Inputs'!$C$6</f>
        <v>422214.77798724658</v>
      </c>
      <c r="AJ4140" s="358">
        <f>IF(AJ3896,0,$D4140*(1+'General Inputs'!$C$4)^(AJ$3906-$K$3906))*'General Inputs'!$C$6</f>
        <v>430659.07354699151</v>
      </c>
    </row>
    <row r="4141" spans="1:36" x14ac:dyDescent="0.25">
      <c r="A4141" s="353" t="s">
        <v>496</v>
      </c>
      <c r="B4141" s="353" t="s">
        <v>497</v>
      </c>
      <c r="C4141" s="441">
        <f t="shared" si="3544"/>
        <v>2500</v>
      </c>
      <c r="D4141" s="397">
        <v>1750000</v>
      </c>
      <c r="E4141" s="468">
        <f t="shared" ref="E4141:G4141" si="3588">E237</f>
        <v>0</v>
      </c>
      <c r="F4141" s="468">
        <f t="shared" si="3588"/>
        <v>0</v>
      </c>
      <c r="G4141" s="469">
        <f t="shared" si="3588"/>
        <v>0</v>
      </c>
      <c r="H4141" s="397"/>
      <c r="I4141" s="476">
        <f t="shared" si="3546"/>
        <v>22</v>
      </c>
      <c r="J4141" s="476">
        <f t="shared" si="3547"/>
        <v>1</v>
      </c>
      <c r="K4141" s="358">
        <v>0</v>
      </c>
      <c r="L4141" s="358">
        <v>0</v>
      </c>
      <c r="M4141" s="358">
        <v>0</v>
      </c>
      <c r="N4141" s="358">
        <v>0</v>
      </c>
      <c r="O4141" s="358">
        <f>IF(O3897,0,$D4141*(1+'General Inputs'!$C$4)^(O$3906-$K$3906))*'General Inputs'!$C$6</f>
        <v>284138.44199999998</v>
      </c>
      <c r="P4141" s="358">
        <f>IF(P3897,0,$D4141*(1+'General Inputs'!$C$4)^(P$3906-$K$3906))*'General Inputs'!$C$6</f>
        <v>289821.21083999996</v>
      </c>
      <c r="Q4141" s="358">
        <f>IF(Q3897,0,$D4141*(1+'General Inputs'!$C$4)^(Q$3906-$K$3906))*'General Inputs'!$C$6</f>
        <v>295617.63505679998</v>
      </c>
      <c r="R4141" s="358">
        <f>IF(R3897,0,$D4141*(1+'General Inputs'!$C$4)^(R$3906-$K$3906))*'General Inputs'!$C$6</f>
        <v>301529.98775793595</v>
      </c>
      <c r="S4141" s="358">
        <f>IF(S3897,0,$D4141*(1+'General Inputs'!$C$4)^(S$3906-$K$3906))*'General Inputs'!$C$6</f>
        <v>307560.58751309471</v>
      </c>
      <c r="T4141" s="358">
        <f>IF(T3897,0,$D4141*(1+'General Inputs'!$C$4)^(T$3906-$K$3906))*'General Inputs'!$C$6</f>
        <v>313711.79926335654</v>
      </c>
      <c r="U4141" s="358">
        <f>IF(U3897,0,$D4141*(1+'General Inputs'!$C$4)^(U$3906-$K$3906))*'General Inputs'!$C$6</f>
        <v>319986.03524862375</v>
      </c>
      <c r="V4141" s="358">
        <f>IF(V3897,0,$D4141*(1+'General Inputs'!$C$4)^(V$3906-$K$3906))*'General Inputs'!$C$6</f>
        <v>326385.75595359615</v>
      </c>
      <c r="W4141" s="358">
        <f>IF(W3897,0,$D4141*(1+'General Inputs'!$C$4)^(W$3906-$K$3906))*'General Inputs'!$C$6</f>
        <v>332913.47107266809</v>
      </c>
      <c r="X4141" s="358">
        <f>IF(X3897,0,$D4141*(1+'General Inputs'!$C$4)^(X$3906-$K$3906))*'General Inputs'!$C$6</f>
        <v>339571.74049412145</v>
      </c>
      <c r="Y4141" s="358">
        <f>IF(Y3897,0,$D4141*(1+'General Inputs'!$C$4)^(Y$3906-$K$3906))*'General Inputs'!$C$6</f>
        <v>346363.17530400393</v>
      </c>
      <c r="Z4141" s="358">
        <f>IF(Z3897,0,$D4141*(1+'General Inputs'!$C$4)^(Z$3906-$K$3906))*'General Inputs'!$C$6</f>
        <v>353290.43881008396</v>
      </c>
      <c r="AA4141" s="358">
        <f>IF(AA3897,0,$D4141*(1+'General Inputs'!$C$4)^(AA$3906-$K$3906))*'General Inputs'!$C$6</f>
        <v>360356.2475862857</v>
      </c>
      <c r="AB4141" s="358">
        <f>IF(AB3897,0,$D4141*(1+'General Inputs'!$C$4)^(AB$3906-$K$3906))*'General Inputs'!$C$6</f>
        <v>367563.37253801135</v>
      </c>
      <c r="AC4141" s="358">
        <f>IF(AC3897,0,$D4141*(1+'General Inputs'!$C$4)^(AC$3906-$K$3906))*'General Inputs'!$C$6</f>
        <v>374914.63998877158</v>
      </c>
      <c r="AD4141" s="358">
        <f>IF(AD3897,0,$D4141*(1+'General Inputs'!$C$4)^(AD$3906-$K$3906))*'General Inputs'!$C$6</f>
        <v>382412.93278854695</v>
      </c>
      <c r="AE4141" s="358">
        <f>IF(AE3897,0,$D4141*(1+'General Inputs'!$C$4)^(AE$3906-$K$3906))*'General Inputs'!$C$6</f>
        <v>390061.19144431798</v>
      </c>
      <c r="AF4141" s="358">
        <f>IF(AF3897,0,$D4141*(1+'General Inputs'!$C$4)^(AF$3906-$K$3906))*'General Inputs'!$C$6</f>
        <v>397862.41527320427</v>
      </c>
      <c r="AG4141" s="358">
        <f>IF(AG3897,0,$D4141*(1+'General Inputs'!$C$4)^(AG$3906-$K$3906))*'General Inputs'!$C$6</f>
        <v>405819.66357866843</v>
      </c>
      <c r="AH4141" s="358">
        <f>IF(AH3897,0,$D4141*(1+'General Inputs'!$C$4)^(AH$3906-$K$3906))*'General Inputs'!$C$6</f>
        <v>413936.05685024173</v>
      </c>
      <c r="AI4141" s="358">
        <f>IF(AI3897,0,$D4141*(1+'General Inputs'!$C$4)^(AI$3906-$K$3906))*'General Inputs'!$C$6</f>
        <v>422214.77798724658</v>
      </c>
      <c r="AJ4141" s="358">
        <f>IF(AJ3897,0,$D4141*(1+'General Inputs'!$C$4)^(AJ$3906-$K$3906))*'General Inputs'!$C$6</f>
        <v>430659.07354699151</v>
      </c>
    </row>
    <row r="4142" spans="1:36" x14ac:dyDescent="0.25">
      <c r="A4142" s="353" t="s">
        <v>487</v>
      </c>
      <c r="B4142" s="353" t="s">
        <v>487</v>
      </c>
      <c r="C4142" s="441">
        <f t="shared" si="3544"/>
        <v>9375</v>
      </c>
      <c r="D4142" s="397">
        <v>8000000</v>
      </c>
      <c r="E4142" s="468">
        <f t="shared" ref="E4142:G4142" si="3589">E238</f>
        <v>0</v>
      </c>
      <c r="F4142" s="468">
        <f t="shared" si="3589"/>
        <v>0</v>
      </c>
      <c r="G4142" s="469">
        <f t="shared" si="3589"/>
        <v>0</v>
      </c>
      <c r="H4142" s="397"/>
      <c r="I4142" s="476">
        <f t="shared" si="3546"/>
        <v>22</v>
      </c>
      <c r="J4142" s="476">
        <f t="shared" si="3547"/>
        <v>1</v>
      </c>
      <c r="K4142" s="358">
        <v>0</v>
      </c>
      <c r="L4142" s="358">
        <v>0</v>
      </c>
      <c r="M4142" s="358">
        <v>0</v>
      </c>
      <c r="N4142" s="358">
        <v>0</v>
      </c>
      <c r="O4142" s="358">
        <f>IF(O3898,0,$D4142*(1+'General Inputs'!$C$4)^(O$3906-$K$3906))*'General Inputs'!$C$6</f>
        <v>1298918.5919999999</v>
      </c>
      <c r="P4142" s="358">
        <f>IF(P3898,0,$D4142*(1+'General Inputs'!$C$4)^(P$3906-$K$3906))*'General Inputs'!$C$6</f>
        <v>1324896.9638399999</v>
      </c>
      <c r="Q4142" s="358">
        <f>IF(Q3898,0,$D4142*(1+'General Inputs'!$C$4)^(Q$3906-$K$3906))*'General Inputs'!$C$6</f>
        <v>1351394.9031168001</v>
      </c>
      <c r="R4142" s="358">
        <f>IF(R3898,0,$D4142*(1+'General Inputs'!$C$4)^(R$3906-$K$3906))*'General Inputs'!$C$6</f>
        <v>1378422.8011791357</v>
      </c>
      <c r="S4142" s="358">
        <f>IF(S3898,0,$D4142*(1+'General Inputs'!$C$4)^(S$3906-$K$3906))*'General Inputs'!$C$6</f>
        <v>1405991.2572027186</v>
      </c>
      <c r="T4142" s="358">
        <f>IF(T3898,0,$D4142*(1+'General Inputs'!$C$4)^(T$3906-$K$3906))*'General Inputs'!$C$6</f>
        <v>1434111.082346773</v>
      </c>
      <c r="U4142" s="358">
        <f>IF(U3898,0,$D4142*(1+'General Inputs'!$C$4)^(U$3906-$K$3906))*'General Inputs'!$C$6</f>
        <v>1462793.3039937085</v>
      </c>
      <c r="V4142" s="358">
        <f>IF(V3898,0,$D4142*(1+'General Inputs'!$C$4)^(V$3906-$K$3906))*'General Inputs'!$C$6</f>
        <v>1492049.1700735826</v>
      </c>
      <c r="W4142" s="358">
        <f>IF(W3898,0,$D4142*(1+'General Inputs'!$C$4)^(W$3906-$K$3906))*'General Inputs'!$C$6</f>
        <v>1521890.1534750543</v>
      </c>
      <c r="X4142" s="358">
        <f>IF(X3898,0,$D4142*(1+'General Inputs'!$C$4)^(X$3906-$K$3906))*'General Inputs'!$C$6</f>
        <v>1552327.9565445553</v>
      </c>
      <c r="Y4142" s="358">
        <f>IF(Y3898,0,$D4142*(1+'General Inputs'!$C$4)^(Y$3906-$K$3906))*'General Inputs'!$C$6</f>
        <v>1583374.5156754467</v>
      </c>
      <c r="Z4142" s="358">
        <f>IF(Z3898,0,$D4142*(1+'General Inputs'!$C$4)^(Z$3906-$K$3906))*'General Inputs'!$C$6</f>
        <v>1615042.0059889548</v>
      </c>
      <c r="AA4142" s="358">
        <f>IF(AA3898,0,$D4142*(1+'General Inputs'!$C$4)^(AA$3906-$K$3906))*'General Inputs'!$C$6</f>
        <v>1647342.8461087344</v>
      </c>
      <c r="AB4142" s="358">
        <f>IF(AB3898,0,$D4142*(1+'General Inputs'!$C$4)^(AB$3906-$K$3906))*'General Inputs'!$C$6</f>
        <v>1680289.7030309094</v>
      </c>
      <c r="AC4142" s="358">
        <f>IF(AC3898,0,$D4142*(1+'General Inputs'!$C$4)^(AC$3906-$K$3906))*'General Inputs'!$C$6</f>
        <v>1713895.4970915273</v>
      </c>
      <c r="AD4142" s="358">
        <f>IF(AD3898,0,$D4142*(1+'General Inputs'!$C$4)^(AD$3906-$K$3906))*'General Inputs'!$C$6</f>
        <v>1748173.4070333578</v>
      </c>
      <c r="AE4142" s="358">
        <f>IF(AE3898,0,$D4142*(1+'General Inputs'!$C$4)^(AE$3906-$K$3906))*'General Inputs'!$C$6</f>
        <v>1783136.8751740248</v>
      </c>
      <c r="AF4142" s="358">
        <f>IF(AF3898,0,$D4142*(1+'General Inputs'!$C$4)^(AF$3906-$K$3906))*'General Inputs'!$C$6</f>
        <v>1818799.6126775055</v>
      </c>
      <c r="AG4142" s="358">
        <f>IF(AG3898,0,$D4142*(1+'General Inputs'!$C$4)^(AG$3906-$K$3906))*'General Inputs'!$C$6</f>
        <v>1855175.6049310556</v>
      </c>
      <c r="AH4142" s="358">
        <f>IF(AH3898,0,$D4142*(1+'General Inputs'!$C$4)^(AH$3906-$K$3906))*'General Inputs'!$C$6</f>
        <v>1892279.1170296762</v>
      </c>
      <c r="AI4142" s="358">
        <f>IF(AI3898,0,$D4142*(1+'General Inputs'!$C$4)^(AI$3906-$K$3906))*'General Inputs'!$C$6</f>
        <v>1930124.6993702701</v>
      </c>
      <c r="AJ4142" s="358">
        <f>IF(AJ3898,0,$D4142*(1+'General Inputs'!$C$4)^(AJ$3906-$K$3906))*'General Inputs'!$C$6</f>
        <v>1968727.1933576753</v>
      </c>
    </row>
    <row r="4143" spans="1:36" x14ac:dyDescent="0.25">
      <c r="A4143" s="353" t="s">
        <v>324</v>
      </c>
      <c r="B4143" s="353" t="s">
        <v>324</v>
      </c>
      <c r="C4143" s="441">
        <f t="shared" si="3544"/>
        <v>5000</v>
      </c>
      <c r="D4143" s="397">
        <v>1750000</v>
      </c>
      <c r="E4143" s="468">
        <f t="shared" ref="E4143:G4143" si="3590">E239</f>
        <v>0</v>
      </c>
      <c r="F4143" s="468">
        <f t="shared" si="3590"/>
        <v>0</v>
      </c>
      <c r="G4143" s="469">
        <f t="shared" si="3590"/>
        <v>0</v>
      </c>
      <c r="H4143" s="397"/>
      <c r="I4143" s="476">
        <f t="shared" si="3546"/>
        <v>22</v>
      </c>
      <c r="J4143" s="476">
        <f t="shared" si="3547"/>
        <v>1</v>
      </c>
      <c r="K4143" s="358">
        <v>0</v>
      </c>
      <c r="L4143" s="358">
        <v>0</v>
      </c>
      <c r="M4143" s="358">
        <v>0</v>
      </c>
      <c r="N4143" s="358">
        <v>0</v>
      </c>
      <c r="O4143" s="358">
        <f>IF(O3899,0,$D4143*(1+'General Inputs'!$C$4)^(O$3906-$K$3906))*'General Inputs'!$C$6</f>
        <v>284138.44199999998</v>
      </c>
      <c r="P4143" s="358">
        <f>IF(P3899,0,$D4143*(1+'General Inputs'!$C$4)^(P$3906-$K$3906))*'General Inputs'!$C$6</f>
        <v>289821.21083999996</v>
      </c>
      <c r="Q4143" s="358">
        <f>IF(Q3899,0,$D4143*(1+'General Inputs'!$C$4)^(Q$3906-$K$3906))*'General Inputs'!$C$6</f>
        <v>295617.63505679998</v>
      </c>
      <c r="R4143" s="358">
        <f>IF(R3899,0,$D4143*(1+'General Inputs'!$C$4)^(R$3906-$K$3906))*'General Inputs'!$C$6</f>
        <v>301529.98775793595</v>
      </c>
      <c r="S4143" s="358">
        <f>IF(S3899,0,$D4143*(1+'General Inputs'!$C$4)^(S$3906-$K$3906))*'General Inputs'!$C$6</f>
        <v>307560.58751309471</v>
      </c>
      <c r="T4143" s="358">
        <f>IF(T3899,0,$D4143*(1+'General Inputs'!$C$4)^(T$3906-$K$3906))*'General Inputs'!$C$6</f>
        <v>313711.79926335654</v>
      </c>
      <c r="U4143" s="358">
        <f>IF(U3899,0,$D4143*(1+'General Inputs'!$C$4)^(U$3906-$K$3906))*'General Inputs'!$C$6</f>
        <v>319986.03524862375</v>
      </c>
      <c r="V4143" s="358">
        <f>IF(V3899,0,$D4143*(1+'General Inputs'!$C$4)^(V$3906-$K$3906))*'General Inputs'!$C$6</f>
        <v>326385.75595359615</v>
      </c>
      <c r="W4143" s="358">
        <f>IF(W3899,0,$D4143*(1+'General Inputs'!$C$4)^(W$3906-$K$3906))*'General Inputs'!$C$6</f>
        <v>332913.47107266809</v>
      </c>
      <c r="X4143" s="358">
        <f>IF(X3899,0,$D4143*(1+'General Inputs'!$C$4)^(X$3906-$K$3906))*'General Inputs'!$C$6</f>
        <v>339571.74049412145</v>
      </c>
      <c r="Y4143" s="358">
        <f>IF(Y3899,0,$D4143*(1+'General Inputs'!$C$4)^(Y$3906-$K$3906))*'General Inputs'!$C$6</f>
        <v>346363.17530400393</v>
      </c>
      <c r="Z4143" s="358">
        <f>IF(Z3899,0,$D4143*(1+'General Inputs'!$C$4)^(Z$3906-$K$3906))*'General Inputs'!$C$6</f>
        <v>353290.43881008396</v>
      </c>
      <c r="AA4143" s="358">
        <f>IF(AA3899,0,$D4143*(1+'General Inputs'!$C$4)^(AA$3906-$K$3906))*'General Inputs'!$C$6</f>
        <v>360356.2475862857</v>
      </c>
      <c r="AB4143" s="358">
        <f>IF(AB3899,0,$D4143*(1+'General Inputs'!$C$4)^(AB$3906-$K$3906))*'General Inputs'!$C$6</f>
        <v>367563.37253801135</v>
      </c>
      <c r="AC4143" s="358">
        <f>IF(AC3899,0,$D4143*(1+'General Inputs'!$C$4)^(AC$3906-$K$3906))*'General Inputs'!$C$6</f>
        <v>374914.63998877158</v>
      </c>
      <c r="AD4143" s="358">
        <f>IF(AD3899,0,$D4143*(1+'General Inputs'!$C$4)^(AD$3906-$K$3906))*'General Inputs'!$C$6</f>
        <v>382412.93278854695</v>
      </c>
      <c r="AE4143" s="358">
        <f>IF(AE3899,0,$D4143*(1+'General Inputs'!$C$4)^(AE$3906-$K$3906))*'General Inputs'!$C$6</f>
        <v>390061.19144431798</v>
      </c>
      <c r="AF4143" s="358">
        <f>IF(AF3899,0,$D4143*(1+'General Inputs'!$C$4)^(AF$3906-$K$3906))*'General Inputs'!$C$6</f>
        <v>397862.41527320427</v>
      </c>
      <c r="AG4143" s="358">
        <f>IF(AG3899,0,$D4143*(1+'General Inputs'!$C$4)^(AG$3906-$K$3906))*'General Inputs'!$C$6</f>
        <v>405819.66357866843</v>
      </c>
      <c r="AH4143" s="358">
        <f>IF(AH3899,0,$D4143*(1+'General Inputs'!$C$4)^(AH$3906-$K$3906))*'General Inputs'!$C$6</f>
        <v>413936.05685024173</v>
      </c>
      <c r="AI4143" s="358">
        <f>IF(AI3899,0,$D4143*(1+'General Inputs'!$C$4)^(AI$3906-$K$3906))*'General Inputs'!$C$6</f>
        <v>422214.77798724658</v>
      </c>
      <c r="AJ4143" s="358">
        <f>IF(AJ3899,0,$D4143*(1+'General Inputs'!$C$4)^(AJ$3906-$K$3906))*'General Inputs'!$C$6</f>
        <v>430659.07354699151</v>
      </c>
    </row>
    <row r="4144" spans="1:36" x14ac:dyDescent="0.25">
      <c r="A4144" s="353" t="s">
        <v>476</v>
      </c>
      <c r="B4144" s="353" t="s">
        <v>476</v>
      </c>
      <c r="C4144" s="441">
        <f t="shared" si="3544"/>
        <v>2500</v>
      </c>
      <c r="D4144" s="397">
        <v>1750000</v>
      </c>
      <c r="E4144" s="468">
        <f t="shared" ref="E4144:G4144" si="3591">E240</f>
        <v>0</v>
      </c>
      <c r="F4144" s="468">
        <f t="shared" si="3591"/>
        <v>0</v>
      </c>
      <c r="G4144" s="469">
        <f t="shared" si="3591"/>
        <v>0</v>
      </c>
      <c r="H4144" s="397"/>
      <c r="I4144" s="476">
        <f t="shared" si="3546"/>
        <v>22</v>
      </c>
      <c r="J4144" s="476">
        <f t="shared" si="3547"/>
        <v>1</v>
      </c>
      <c r="K4144" s="358">
        <v>0</v>
      </c>
      <c r="L4144" s="358">
        <v>0</v>
      </c>
      <c r="M4144" s="358">
        <v>0</v>
      </c>
      <c r="N4144" s="358">
        <v>0</v>
      </c>
      <c r="O4144" s="358">
        <f>IF(O3900,0,$D4144*(1+'General Inputs'!$C$4)^(O$3906-$K$3906))*'General Inputs'!$C$6</f>
        <v>284138.44199999998</v>
      </c>
      <c r="P4144" s="358">
        <f>IF(P3900,0,$D4144*(1+'General Inputs'!$C$4)^(P$3906-$K$3906))*'General Inputs'!$C$6</f>
        <v>289821.21083999996</v>
      </c>
      <c r="Q4144" s="358">
        <f>IF(Q3900,0,$D4144*(1+'General Inputs'!$C$4)^(Q$3906-$K$3906))*'General Inputs'!$C$6</f>
        <v>295617.63505679998</v>
      </c>
      <c r="R4144" s="358">
        <f>IF(R3900,0,$D4144*(1+'General Inputs'!$C$4)^(R$3906-$K$3906))*'General Inputs'!$C$6</f>
        <v>301529.98775793595</v>
      </c>
      <c r="S4144" s="358">
        <f>IF(S3900,0,$D4144*(1+'General Inputs'!$C$4)^(S$3906-$K$3906))*'General Inputs'!$C$6</f>
        <v>307560.58751309471</v>
      </c>
      <c r="T4144" s="358">
        <f>IF(T3900,0,$D4144*(1+'General Inputs'!$C$4)^(T$3906-$K$3906))*'General Inputs'!$C$6</f>
        <v>313711.79926335654</v>
      </c>
      <c r="U4144" s="358">
        <f>IF(U3900,0,$D4144*(1+'General Inputs'!$C$4)^(U$3906-$K$3906))*'General Inputs'!$C$6</f>
        <v>319986.03524862375</v>
      </c>
      <c r="V4144" s="358">
        <f>IF(V3900,0,$D4144*(1+'General Inputs'!$C$4)^(V$3906-$K$3906))*'General Inputs'!$C$6</f>
        <v>326385.75595359615</v>
      </c>
      <c r="W4144" s="358">
        <f>IF(W3900,0,$D4144*(1+'General Inputs'!$C$4)^(W$3906-$K$3906))*'General Inputs'!$C$6</f>
        <v>332913.47107266809</v>
      </c>
      <c r="X4144" s="358">
        <f>IF(X3900,0,$D4144*(1+'General Inputs'!$C$4)^(X$3906-$K$3906))*'General Inputs'!$C$6</f>
        <v>339571.74049412145</v>
      </c>
      <c r="Y4144" s="358">
        <f>IF(Y3900,0,$D4144*(1+'General Inputs'!$C$4)^(Y$3906-$K$3906))*'General Inputs'!$C$6</f>
        <v>346363.17530400393</v>
      </c>
      <c r="Z4144" s="358">
        <f>IF(Z3900,0,$D4144*(1+'General Inputs'!$C$4)^(Z$3906-$K$3906))*'General Inputs'!$C$6</f>
        <v>353290.43881008396</v>
      </c>
      <c r="AA4144" s="358">
        <f>IF(AA3900,0,$D4144*(1+'General Inputs'!$C$4)^(AA$3906-$K$3906))*'General Inputs'!$C$6</f>
        <v>360356.2475862857</v>
      </c>
      <c r="AB4144" s="358">
        <f>IF(AB3900,0,$D4144*(1+'General Inputs'!$C$4)^(AB$3906-$K$3906))*'General Inputs'!$C$6</f>
        <v>367563.37253801135</v>
      </c>
      <c r="AC4144" s="358">
        <f>IF(AC3900,0,$D4144*(1+'General Inputs'!$C$4)^(AC$3906-$K$3906))*'General Inputs'!$C$6</f>
        <v>374914.63998877158</v>
      </c>
      <c r="AD4144" s="358">
        <f>IF(AD3900,0,$D4144*(1+'General Inputs'!$C$4)^(AD$3906-$K$3906))*'General Inputs'!$C$6</f>
        <v>382412.93278854695</v>
      </c>
      <c r="AE4144" s="358">
        <f>IF(AE3900,0,$D4144*(1+'General Inputs'!$C$4)^(AE$3906-$K$3906))*'General Inputs'!$C$6</f>
        <v>390061.19144431798</v>
      </c>
      <c r="AF4144" s="358">
        <f>IF(AF3900,0,$D4144*(1+'General Inputs'!$C$4)^(AF$3906-$K$3906))*'General Inputs'!$C$6</f>
        <v>397862.41527320427</v>
      </c>
      <c r="AG4144" s="358">
        <f>IF(AG3900,0,$D4144*(1+'General Inputs'!$C$4)^(AG$3906-$K$3906))*'General Inputs'!$C$6</f>
        <v>405819.66357866843</v>
      </c>
      <c r="AH4144" s="358">
        <f>IF(AH3900,0,$D4144*(1+'General Inputs'!$C$4)^(AH$3906-$K$3906))*'General Inputs'!$C$6</f>
        <v>413936.05685024173</v>
      </c>
      <c r="AI4144" s="358">
        <f>IF(AI3900,0,$D4144*(1+'General Inputs'!$C$4)^(AI$3906-$K$3906))*'General Inputs'!$C$6</f>
        <v>422214.77798724658</v>
      </c>
      <c r="AJ4144" s="358">
        <f>IF(AJ3900,0,$D4144*(1+'General Inputs'!$C$4)^(AJ$3906-$K$3906))*'General Inputs'!$C$6</f>
        <v>430659.07354699151</v>
      </c>
    </row>
    <row r="4145" spans="1:36" x14ac:dyDescent="0.25">
      <c r="A4145" s="353" t="s">
        <v>342</v>
      </c>
      <c r="B4145" s="353" t="s">
        <v>342</v>
      </c>
      <c r="C4145" s="441">
        <f t="shared" si="3544"/>
        <v>1000</v>
      </c>
      <c r="D4145" s="397">
        <v>500000</v>
      </c>
      <c r="E4145" s="468">
        <f t="shared" ref="E4145:G4145" si="3592">E241</f>
        <v>0</v>
      </c>
      <c r="F4145" s="468">
        <f t="shared" si="3592"/>
        <v>0</v>
      </c>
      <c r="G4145" s="469">
        <f t="shared" si="3592"/>
        <v>0</v>
      </c>
      <c r="H4145" s="397"/>
      <c r="I4145" s="476">
        <f t="shared" si="3546"/>
        <v>22</v>
      </c>
      <c r="J4145" s="476">
        <f t="shared" si="3547"/>
        <v>1</v>
      </c>
      <c r="K4145" s="358">
        <v>0</v>
      </c>
      <c r="L4145" s="358">
        <v>0</v>
      </c>
      <c r="M4145" s="358">
        <v>0</v>
      </c>
      <c r="N4145" s="358">
        <v>0</v>
      </c>
      <c r="O4145" s="358">
        <f>IF(O3901,0,$D4145*(1+'General Inputs'!$C$4)^(O$3906-$K$3906))*'General Inputs'!$C$6</f>
        <v>81182.411999999997</v>
      </c>
      <c r="P4145" s="358">
        <f>IF(P3901,0,$D4145*(1+'General Inputs'!$C$4)^(P$3906-$K$3906))*'General Inputs'!$C$6</f>
        <v>82806.060239999992</v>
      </c>
      <c r="Q4145" s="358">
        <f>IF(Q3901,0,$D4145*(1+'General Inputs'!$C$4)^(Q$3906-$K$3906))*'General Inputs'!$C$6</f>
        <v>84462.181444800008</v>
      </c>
      <c r="R4145" s="358">
        <f>IF(R3901,0,$D4145*(1+'General Inputs'!$C$4)^(R$3906-$K$3906))*'General Inputs'!$C$6</f>
        <v>86151.42507369598</v>
      </c>
      <c r="S4145" s="358">
        <f>IF(S3901,0,$D4145*(1+'General Inputs'!$C$4)^(S$3906-$K$3906))*'General Inputs'!$C$6</f>
        <v>87874.453575169915</v>
      </c>
      <c r="T4145" s="358">
        <f>IF(T3901,0,$D4145*(1+'General Inputs'!$C$4)^(T$3906-$K$3906))*'General Inputs'!$C$6</f>
        <v>89631.942646673313</v>
      </c>
      <c r="U4145" s="358">
        <f>IF(U3901,0,$D4145*(1+'General Inputs'!$C$4)^(U$3906-$K$3906))*'General Inputs'!$C$6</f>
        <v>91424.581499606778</v>
      </c>
      <c r="V4145" s="358">
        <f>IF(V3901,0,$D4145*(1+'General Inputs'!$C$4)^(V$3906-$K$3906))*'General Inputs'!$C$6</f>
        <v>93253.07312959891</v>
      </c>
      <c r="W4145" s="358">
        <f>IF(W3901,0,$D4145*(1+'General Inputs'!$C$4)^(W$3906-$K$3906))*'General Inputs'!$C$6</f>
        <v>95118.134592190894</v>
      </c>
      <c r="X4145" s="358">
        <f>IF(X3901,0,$D4145*(1+'General Inputs'!$C$4)^(X$3906-$K$3906))*'General Inputs'!$C$6</f>
        <v>97020.497284034704</v>
      </c>
      <c r="Y4145" s="358">
        <f>IF(Y3901,0,$D4145*(1+'General Inputs'!$C$4)^(Y$3906-$K$3906))*'General Inputs'!$C$6</f>
        <v>98960.90722971542</v>
      </c>
      <c r="Z4145" s="358">
        <f>IF(Z3901,0,$D4145*(1+'General Inputs'!$C$4)^(Z$3906-$K$3906))*'General Inputs'!$C$6</f>
        <v>100940.12537430967</v>
      </c>
      <c r="AA4145" s="358">
        <f>IF(AA3901,0,$D4145*(1+'General Inputs'!$C$4)^(AA$3906-$K$3906))*'General Inputs'!$C$6</f>
        <v>102958.9278817959</v>
      </c>
      <c r="AB4145" s="358">
        <f>IF(AB3901,0,$D4145*(1+'General Inputs'!$C$4)^(AB$3906-$K$3906))*'General Inputs'!$C$6</f>
        <v>105018.10643943184</v>
      </c>
      <c r="AC4145" s="358">
        <f>IF(AC3901,0,$D4145*(1+'General Inputs'!$C$4)^(AC$3906-$K$3906))*'General Inputs'!$C$6</f>
        <v>107118.46856822046</v>
      </c>
      <c r="AD4145" s="358">
        <f>IF(AD3901,0,$D4145*(1+'General Inputs'!$C$4)^(AD$3906-$K$3906))*'General Inputs'!$C$6</f>
        <v>109260.83793958486</v>
      </c>
      <c r="AE4145" s="358">
        <f>IF(AE3901,0,$D4145*(1+'General Inputs'!$C$4)^(AE$3906-$K$3906))*'General Inputs'!$C$6</f>
        <v>111446.05469837655</v>
      </c>
      <c r="AF4145" s="358">
        <f>IF(AF3901,0,$D4145*(1+'General Inputs'!$C$4)^(AF$3906-$K$3906))*'General Inputs'!$C$6</f>
        <v>113674.97579234409</v>
      </c>
      <c r="AG4145" s="358">
        <f>IF(AG3901,0,$D4145*(1+'General Inputs'!$C$4)^(AG$3906-$K$3906))*'General Inputs'!$C$6</f>
        <v>115948.47530819097</v>
      </c>
      <c r="AH4145" s="358">
        <f>IF(AH3901,0,$D4145*(1+'General Inputs'!$C$4)^(AH$3906-$K$3906))*'General Inputs'!$C$6</f>
        <v>118267.44481435476</v>
      </c>
      <c r="AI4145" s="358">
        <f>IF(AI3901,0,$D4145*(1+'General Inputs'!$C$4)^(AI$3906-$K$3906))*'General Inputs'!$C$6</f>
        <v>120632.79371064188</v>
      </c>
      <c r="AJ4145" s="358">
        <f>IF(AJ3901,0,$D4145*(1+'General Inputs'!$C$4)^(AJ$3906-$K$3906))*'General Inputs'!$C$6</f>
        <v>123045.44958485471</v>
      </c>
    </row>
    <row r="4146" spans="1:36" x14ac:dyDescent="0.25">
      <c r="A4146" s="353" t="s">
        <v>520</v>
      </c>
      <c r="B4146" s="353" t="s">
        <v>521</v>
      </c>
      <c r="C4146" s="441">
        <f t="shared" si="3544"/>
        <v>4992</v>
      </c>
      <c r="D4146" s="397">
        <v>1750000</v>
      </c>
      <c r="E4146" s="468">
        <f t="shared" ref="E4146:G4146" si="3593">E242</f>
        <v>0</v>
      </c>
      <c r="F4146" s="468">
        <f t="shared" si="3593"/>
        <v>0</v>
      </c>
      <c r="G4146" s="469">
        <f t="shared" si="3593"/>
        <v>0</v>
      </c>
      <c r="H4146" s="397"/>
      <c r="I4146" s="476">
        <f t="shared" si="3546"/>
        <v>22</v>
      </c>
      <c r="J4146" s="476">
        <f t="shared" si="3547"/>
        <v>1</v>
      </c>
      <c r="K4146" s="358">
        <v>0</v>
      </c>
      <c r="L4146" s="358">
        <v>0</v>
      </c>
      <c r="M4146" s="358">
        <v>0</v>
      </c>
      <c r="N4146" s="358">
        <v>0</v>
      </c>
      <c r="O4146" s="358">
        <f>IF(O3902,0,$D4146*(1+'General Inputs'!$C$4)^(O$3906-$K$3906))*'General Inputs'!$C$6</f>
        <v>284138.44199999998</v>
      </c>
      <c r="P4146" s="358">
        <f>IF(P3902,0,$D4146*(1+'General Inputs'!$C$4)^(P$3906-$K$3906))*'General Inputs'!$C$6</f>
        <v>289821.21083999996</v>
      </c>
      <c r="Q4146" s="358">
        <f>IF(Q3902,0,$D4146*(1+'General Inputs'!$C$4)^(Q$3906-$K$3906))*'General Inputs'!$C$6</f>
        <v>295617.63505679998</v>
      </c>
      <c r="R4146" s="358">
        <f>IF(R3902,0,$D4146*(1+'General Inputs'!$C$4)^(R$3906-$K$3906))*'General Inputs'!$C$6</f>
        <v>301529.98775793595</v>
      </c>
      <c r="S4146" s="358">
        <f>IF(S3902,0,$D4146*(1+'General Inputs'!$C$4)^(S$3906-$K$3906))*'General Inputs'!$C$6</f>
        <v>307560.58751309471</v>
      </c>
      <c r="T4146" s="358">
        <f>IF(T3902,0,$D4146*(1+'General Inputs'!$C$4)^(T$3906-$K$3906))*'General Inputs'!$C$6</f>
        <v>313711.79926335654</v>
      </c>
      <c r="U4146" s="358">
        <f>IF(U3902,0,$D4146*(1+'General Inputs'!$C$4)^(U$3906-$K$3906))*'General Inputs'!$C$6</f>
        <v>319986.03524862375</v>
      </c>
      <c r="V4146" s="358">
        <f>IF(V3902,0,$D4146*(1+'General Inputs'!$C$4)^(V$3906-$K$3906))*'General Inputs'!$C$6</f>
        <v>326385.75595359615</v>
      </c>
      <c r="W4146" s="358">
        <f>IF(W3902,0,$D4146*(1+'General Inputs'!$C$4)^(W$3906-$K$3906))*'General Inputs'!$C$6</f>
        <v>332913.47107266809</v>
      </c>
      <c r="X4146" s="358">
        <f>IF(X3902,0,$D4146*(1+'General Inputs'!$C$4)^(X$3906-$K$3906))*'General Inputs'!$C$6</f>
        <v>339571.74049412145</v>
      </c>
      <c r="Y4146" s="358">
        <f>IF(Y3902,0,$D4146*(1+'General Inputs'!$C$4)^(Y$3906-$K$3906))*'General Inputs'!$C$6</f>
        <v>346363.17530400393</v>
      </c>
      <c r="Z4146" s="358">
        <f>IF(Z3902,0,$D4146*(1+'General Inputs'!$C$4)^(Z$3906-$K$3906))*'General Inputs'!$C$6</f>
        <v>353290.43881008396</v>
      </c>
      <c r="AA4146" s="358">
        <f>IF(AA3902,0,$D4146*(1+'General Inputs'!$C$4)^(AA$3906-$K$3906))*'General Inputs'!$C$6</f>
        <v>360356.2475862857</v>
      </c>
      <c r="AB4146" s="358">
        <f>IF(AB3902,0,$D4146*(1+'General Inputs'!$C$4)^(AB$3906-$K$3906))*'General Inputs'!$C$6</f>
        <v>367563.37253801135</v>
      </c>
      <c r="AC4146" s="358">
        <f>IF(AC3902,0,$D4146*(1+'General Inputs'!$C$4)^(AC$3906-$K$3906))*'General Inputs'!$C$6</f>
        <v>374914.63998877158</v>
      </c>
      <c r="AD4146" s="358">
        <f>IF(AD3902,0,$D4146*(1+'General Inputs'!$C$4)^(AD$3906-$K$3906))*'General Inputs'!$C$6</f>
        <v>382412.93278854695</v>
      </c>
      <c r="AE4146" s="358">
        <f>IF(AE3902,0,$D4146*(1+'General Inputs'!$C$4)^(AE$3906-$K$3906))*'General Inputs'!$C$6</f>
        <v>390061.19144431798</v>
      </c>
      <c r="AF4146" s="358">
        <f>IF(AF3902,0,$D4146*(1+'General Inputs'!$C$4)^(AF$3906-$K$3906))*'General Inputs'!$C$6</f>
        <v>397862.41527320427</v>
      </c>
      <c r="AG4146" s="358">
        <f>IF(AG3902,0,$D4146*(1+'General Inputs'!$C$4)^(AG$3906-$K$3906))*'General Inputs'!$C$6</f>
        <v>405819.66357866843</v>
      </c>
      <c r="AH4146" s="358">
        <f>IF(AH3902,0,$D4146*(1+'General Inputs'!$C$4)^(AH$3906-$K$3906))*'General Inputs'!$C$6</f>
        <v>413936.05685024173</v>
      </c>
      <c r="AI4146" s="358">
        <f>IF(AI3902,0,$D4146*(1+'General Inputs'!$C$4)^(AI$3906-$K$3906))*'General Inputs'!$C$6</f>
        <v>422214.77798724658</v>
      </c>
      <c r="AJ4146" s="358">
        <f>IF(AJ3902,0,$D4146*(1+'General Inputs'!$C$4)^(AJ$3906-$K$3906))*'General Inputs'!$C$6</f>
        <v>430659.07354699151</v>
      </c>
    </row>
    <row r="4147" spans="1:36" x14ac:dyDescent="0.25">
      <c r="A4147" s="353" t="s">
        <v>338</v>
      </c>
      <c r="B4147" s="353" t="s">
        <v>338</v>
      </c>
      <c r="C4147" s="441">
        <f t="shared" si="3544"/>
        <v>1503</v>
      </c>
      <c r="D4147" s="397">
        <v>1750000</v>
      </c>
      <c r="E4147" s="468">
        <f t="shared" ref="E4147:G4147" si="3594">E243</f>
        <v>0</v>
      </c>
      <c r="F4147" s="468">
        <f t="shared" si="3594"/>
        <v>0</v>
      </c>
      <c r="G4147" s="469">
        <f t="shared" si="3594"/>
        <v>0</v>
      </c>
      <c r="H4147" s="397"/>
      <c r="I4147" s="476">
        <f t="shared" si="3546"/>
        <v>22</v>
      </c>
      <c r="J4147" s="476">
        <f t="shared" si="3547"/>
        <v>1</v>
      </c>
      <c r="K4147" s="358">
        <v>0</v>
      </c>
      <c r="L4147" s="358">
        <v>0</v>
      </c>
      <c r="M4147" s="358">
        <v>0</v>
      </c>
      <c r="N4147" s="358">
        <v>0</v>
      </c>
      <c r="O4147" s="358">
        <f>IF(O3903,0,$D4147*(1+'General Inputs'!$C$4)^(O$3906-$K$3906))*'General Inputs'!$C$6</f>
        <v>284138.44199999998</v>
      </c>
      <c r="P4147" s="358">
        <f>IF(P3903,0,$D4147*(1+'General Inputs'!$C$4)^(P$3906-$K$3906))*'General Inputs'!$C$6</f>
        <v>289821.21083999996</v>
      </c>
      <c r="Q4147" s="358">
        <f>IF(Q3903,0,$D4147*(1+'General Inputs'!$C$4)^(Q$3906-$K$3906))*'General Inputs'!$C$6</f>
        <v>295617.63505679998</v>
      </c>
      <c r="R4147" s="358">
        <f>IF(R3903,0,$D4147*(1+'General Inputs'!$C$4)^(R$3906-$K$3906))*'General Inputs'!$C$6</f>
        <v>301529.98775793595</v>
      </c>
      <c r="S4147" s="358">
        <f>IF(S3903,0,$D4147*(1+'General Inputs'!$C$4)^(S$3906-$K$3906))*'General Inputs'!$C$6</f>
        <v>307560.58751309471</v>
      </c>
      <c r="T4147" s="358">
        <f>IF(T3903,0,$D4147*(1+'General Inputs'!$C$4)^(T$3906-$K$3906))*'General Inputs'!$C$6</f>
        <v>313711.79926335654</v>
      </c>
      <c r="U4147" s="358">
        <f>IF(U3903,0,$D4147*(1+'General Inputs'!$C$4)^(U$3906-$K$3906))*'General Inputs'!$C$6</f>
        <v>319986.03524862375</v>
      </c>
      <c r="V4147" s="358">
        <f>IF(V3903,0,$D4147*(1+'General Inputs'!$C$4)^(V$3906-$K$3906))*'General Inputs'!$C$6</f>
        <v>326385.75595359615</v>
      </c>
      <c r="W4147" s="358">
        <f>IF(W3903,0,$D4147*(1+'General Inputs'!$C$4)^(W$3906-$K$3906))*'General Inputs'!$C$6</f>
        <v>332913.47107266809</v>
      </c>
      <c r="X4147" s="358">
        <f>IF(X3903,0,$D4147*(1+'General Inputs'!$C$4)^(X$3906-$K$3906))*'General Inputs'!$C$6</f>
        <v>339571.74049412145</v>
      </c>
      <c r="Y4147" s="358">
        <f>IF(Y3903,0,$D4147*(1+'General Inputs'!$C$4)^(Y$3906-$K$3906))*'General Inputs'!$C$6</f>
        <v>346363.17530400393</v>
      </c>
      <c r="Z4147" s="358">
        <f>IF(Z3903,0,$D4147*(1+'General Inputs'!$C$4)^(Z$3906-$K$3906))*'General Inputs'!$C$6</f>
        <v>353290.43881008396</v>
      </c>
      <c r="AA4147" s="358">
        <f>IF(AA3903,0,$D4147*(1+'General Inputs'!$C$4)^(AA$3906-$K$3906))*'General Inputs'!$C$6</f>
        <v>360356.2475862857</v>
      </c>
      <c r="AB4147" s="358">
        <f>IF(AB3903,0,$D4147*(1+'General Inputs'!$C$4)^(AB$3906-$K$3906))*'General Inputs'!$C$6</f>
        <v>367563.37253801135</v>
      </c>
      <c r="AC4147" s="358">
        <f>IF(AC3903,0,$D4147*(1+'General Inputs'!$C$4)^(AC$3906-$K$3906))*'General Inputs'!$C$6</f>
        <v>374914.63998877158</v>
      </c>
      <c r="AD4147" s="358">
        <f>IF(AD3903,0,$D4147*(1+'General Inputs'!$C$4)^(AD$3906-$K$3906))*'General Inputs'!$C$6</f>
        <v>382412.93278854695</v>
      </c>
      <c r="AE4147" s="358">
        <f>IF(AE3903,0,$D4147*(1+'General Inputs'!$C$4)^(AE$3906-$K$3906))*'General Inputs'!$C$6</f>
        <v>390061.19144431798</v>
      </c>
      <c r="AF4147" s="358">
        <f>IF(AF3903,0,$D4147*(1+'General Inputs'!$C$4)^(AF$3906-$K$3906))*'General Inputs'!$C$6</f>
        <v>397862.41527320427</v>
      </c>
      <c r="AG4147" s="358">
        <f>IF(AG3903,0,$D4147*(1+'General Inputs'!$C$4)^(AG$3906-$K$3906))*'General Inputs'!$C$6</f>
        <v>405819.66357866843</v>
      </c>
      <c r="AH4147" s="358">
        <f>IF(AH3903,0,$D4147*(1+'General Inputs'!$C$4)^(AH$3906-$K$3906))*'General Inputs'!$C$6</f>
        <v>413936.05685024173</v>
      </c>
      <c r="AI4147" s="358">
        <f>IF(AI3903,0,$D4147*(1+'General Inputs'!$C$4)^(AI$3906-$K$3906))*'General Inputs'!$C$6</f>
        <v>422214.77798724658</v>
      </c>
      <c r="AJ4147" s="358">
        <f>IF(AJ3903,0,$D4147*(1+'General Inputs'!$C$4)^(AJ$3906-$K$3906))*'General Inputs'!$C$6</f>
        <v>430659.07354699151</v>
      </c>
    </row>
    <row r="4149" spans="1:36" x14ac:dyDescent="0.25">
      <c r="B4149" s="298" t="s">
        <v>881</v>
      </c>
      <c r="C4149" s="298" t="s">
        <v>882</v>
      </c>
    </row>
    <row r="4150" spans="1:36" x14ac:dyDescent="0.25">
      <c r="A4150" s="298" t="s">
        <v>136</v>
      </c>
      <c r="B4150" s="477">
        <f>SUM($J$1467:$J$1707)</f>
        <v>241</v>
      </c>
      <c r="C4150" s="477">
        <f>SUM($I$1467:$I$1707)</f>
        <v>5302</v>
      </c>
    </row>
    <row r="4151" spans="1:36" x14ac:dyDescent="0.25">
      <c r="A4151" s="298" t="s">
        <v>185</v>
      </c>
      <c r="B4151" s="477">
        <f>SUM($J$2687:$J$2927)</f>
        <v>241</v>
      </c>
      <c r="C4151" s="477">
        <f>SUM($I$2687:$I$2927)</f>
        <v>5302</v>
      </c>
    </row>
    <row r="4152" spans="1:36" x14ac:dyDescent="0.25">
      <c r="A4152" s="298" t="s">
        <v>138</v>
      </c>
      <c r="B4152" s="477">
        <f>SUM($J$3907:$J$4147)</f>
        <v>241</v>
      </c>
      <c r="C4152" s="477">
        <f>SUM($I$3907:$I$4147)</f>
        <v>5302</v>
      </c>
    </row>
  </sheetData>
  <conditionalFormatting sqref="K247:AJ487">
    <cfRule type="cellIs" dxfId="13" priority="15" operator="equal">
      <formula>TRUE</formula>
    </cfRule>
    <cfRule type="cellIs" dxfId="12" priority="16" operator="equal">
      <formula>FALSE</formula>
    </cfRule>
  </conditionalFormatting>
  <conditionalFormatting sqref="K979:AJ1219">
    <cfRule type="cellIs" dxfId="11" priority="13" operator="equal">
      <formula>TRUE</formula>
    </cfRule>
    <cfRule type="cellIs" dxfId="10" priority="14" operator="equal">
      <formula>FALSE</formula>
    </cfRule>
  </conditionalFormatting>
  <conditionalFormatting sqref="K1223:AJ1463">
    <cfRule type="cellIs" dxfId="9" priority="11" operator="equal">
      <formula>TRUE</formula>
    </cfRule>
    <cfRule type="cellIs" dxfId="8" priority="12" operator="equal">
      <formula>FALSE</formula>
    </cfRule>
  </conditionalFormatting>
  <conditionalFormatting sqref="K2199:AJ2439">
    <cfRule type="cellIs" dxfId="7" priority="9" operator="equal">
      <formula>TRUE</formula>
    </cfRule>
    <cfRule type="cellIs" dxfId="6" priority="10" operator="equal">
      <formula>FALSE</formula>
    </cfRule>
  </conditionalFormatting>
  <conditionalFormatting sqref="K2443:AJ2683">
    <cfRule type="cellIs" dxfId="5" priority="7" operator="equal">
      <formula>TRUE</formula>
    </cfRule>
    <cfRule type="cellIs" dxfId="4" priority="8" operator="equal">
      <formula>FALSE</formula>
    </cfRule>
  </conditionalFormatting>
  <conditionalFormatting sqref="K3419:AJ3659">
    <cfRule type="cellIs" dxfId="3" priority="5" operator="equal">
      <formula>TRUE</formula>
    </cfRule>
    <cfRule type="cellIs" dxfId="2" priority="6" operator="equal">
      <formula>FALSE</formula>
    </cfRule>
  </conditionalFormatting>
  <conditionalFormatting sqref="K3663:AJ3903">
    <cfRule type="cellIs" dxfId="1" priority="3" operator="equal">
      <formula>TRUE</formula>
    </cfRule>
    <cfRule type="cellIs" dxfId="0" priority="4" operator="equal">
      <formula>FALSE</formula>
    </cfRule>
  </conditionalFormatting>
  <pageMargins left="0.7" right="0.7" top="0.75" bottom="0.75" header="0.3" footer="0.3"/>
  <pageSetup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14999847407452621"/>
  </sheetPr>
  <dimension ref="A1:L242"/>
  <sheetViews>
    <sheetView topLeftCell="D1" workbookViewId="0">
      <selection activeCell="C2" sqref="C2:C242"/>
    </sheetView>
  </sheetViews>
  <sheetFormatPr defaultRowHeight="15" x14ac:dyDescent="0.25"/>
  <cols>
    <col min="1" max="1" width="22.42578125" customWidth="1"/>
    <col min="2" max="2" width="34.7109375" customWidth="1"/>
    <col min="3" max="3" width="12" bestFit="1" customWidth="1"/>
    <col min="4" max="4" width="18.140625" bestFit="1" customWidth="1"/>
    <col min="5" max="5" width="23.42578125" customWidth="1"/>
    <col min="9" max="9" width="20.140625" customWidth="1"/>
  </cols>
  <sheetData>
    <row r="1" spans="1:12" x14ac:dyDescent="0.25">
      <c r="A1" s="3" t="s">
        <v>219</v>
      </c>
      <c r="B1" s="3" t="s">
        <v>264</v>
      </c>
      <c r="C1" s="3" t="s">
        <v>839</v>
      </c>
      <c r="D1" s="3" t="s">
        <v>873</v>
      </c>
      <c r="E1" s="3" t="s">
        <v>879</v>
      </c>
      <c r="I1" s="103" t="s">
        <v>880</v>
      </c>
    </row>
    <row r="2" spans="1:12" x14ac:dyDescent="0.25">
      <c r="A2" s="465" t="s">
        <v>351</v>
      </c>
      <c r="B2" s="465" t="s">
        <v>351</v>
      </c>
      <c r="C2" s="465"/>
      <c r="D2" s="473" t="s">
        <v>874</v>
      </c>
      <c r="E2" s="419" t="e">
        <v>#N/A</v>
      </c>
      <c r="I2" s="3" t="s">
        <v>219</v>
      </c>
      <c r="J2" s="3" t="s">
        <v>846</v>
      </c>
      <c r="K2" s="3" t="s">
        <v>847</v>
      </c>
      <c r="L2" s="3" t="s">
        <v>74</v>
      </c>
    </row>
    <row r="3" spans="1:12" x14ac:dyDescent="0.25">
      <c r="A3" s="465" t="s">
        <v>268</v>
      </c>
      <c r="B3" s="465" t="s">
        <v>268</v>
      </c>
      <c r="C3" s="465"/>
      <c r="D3" s="473" t="s">
        <v>874</v>
      </c>
      <c r="E3" s="419" t="e">
        <v>#N/A</v>
      </c>
      <c r="I3" s="473" t="s">
        <v>848</v>
      </c>
      <c r="J3" s="473">
        <v>48.1</v>
      </c>
      <c r="K3" s="473">
        <v>0.24528628599999999</v>
      </c>
      <c r="L3" s="473">
        <v>1</v>
      </c>
    </row>
    <row r="4" spans="1:12" x14ac:dyDescent="0.25">
      <c r="A4" s="465" t="s">
        <v>271</v>
      </c>
      <c r="B4" s="465" t="s">
        <v>271</v>
      </c>
      <c r="C4" s="465"/>
      <c r="D4" s="473" t="s">
        <v>874</v>
      </c>
      <c r="E4" s="419" t="e">
        <v>#N/A</v>
      </c>
      <c r="I4" s="473" t="s">
        <v>849</v>
      </c>
      <c r="J4" s="473">
        <v>4</v>
      </c>
      <c r="K4" s="473">
        <v>0</v>
      </c>
      <c r="L4" s="473">
        <v>1</v>
      </c>
    </row>
    <row r="5" spans="1:12" x14ac:dyDescent="0.25">
      <c r="A5" s="465" t="s">
        <v>222</v>
      </c>
      <c r="B5" s="465" t="s">
        <v>304</v>
      </c>
      <c r="C5" s="465"/>
      <c r="D5" s="473" t="s">
        <v>874</v>
      </c>
      <c r="E5" s="419" t="e">
        <v>#N/A</v>
      </c>
      <c r="I5" s="473" t="s">
        <v>850</v>
      </c>
      <c r="J5" s="473">
        <v>51.248135833333301</v>
      </c>
      <c r="K5" s="473">
        <v>0.456744223</v>
      </c>
      <c r="L5" s="473">
        <v>1</v>
      </c>
    </row>
    <row r="6" spans="1:12" x14ac:dyDescent="0.25">
      <c r="A6" s="465" t="s">
        <v>222</v>
      </c>
      <c r="B6" s="465" t="s">
        <v>379</v>
      </c>
      <c r="C6" s="465"/>
      <c r="D6" s="473" t="s">
        <v>874</v>
      </c>
      <c r="E6" s="419" t="e">
        <v>#N/A</v>
      </c>
      <c r="I6" s="473" t="s">
        <v>851</v>
      </c>
      <c r="J6" s="473">
        <v>29.31</v>
      </c>
      <c r="K6" s="473">
        <v>0</v>
      </c>
      <c r="L6" s="473">
        <v>1</v>
      </c>
    </row>
    <row r="7" spans="1:12" x14ac:dyDescent="0.25">
      <c r="A7" s="465" t="s">
        <v>395</v>
      </c>
      <c r="B7" s="465" t="s">
        <v>395</v>
      </c>
      <c r="C7" s="465"/>
      <c r="D7" s="473" t="s">
        <v>874</v>
      </c>
      <c r="E7" s="419" t="e">
        <v>#N/A</v>
      </c>
      <c r="I7" s="473" t="s">
        <v>852</v>
      </c>
      <c r="J7" s="473">
        <v>8</v>
      </c>
      <c r="K7" s="473">
        <v>0.251604388197531</v>
      </c>
      <c r="L7" s="473">
        <v>81</v>
      </c>
    </row>
    <row r="8" spans="1:12" x14ac:dyDescent="0.25">
      <c r="A8" s="465" t="s">
        <v>495</v>
      </c>
      <c r="B8" s="465" t="s">
        <v>495</v>
      </c>
      <c r="C8" s="465"/>
      <c r="D8" s="473" t="s">
        <v>874</v>
      </c>
      <c r="E8" s="419" t="e">
        <v>#N/A</v>
      </c>
      <c r="I8" s="473" t="s">
        <v>853</v>
      </c>
      <c r="J8" s="473">
        <v>10.993333326666701</v>
      </c>
      <c r="K8" s="473">
        <v>7.0143179E-2</v>
      </c>
      <c r="L8" s="473">
        <v>1</v>
      </c>
    </row>
    <row r="9" spans="1:12" x14ac:dyDescent="0.25">
      <c r="A9" s="465" t="s">
        <v>344</v>
      </c>
      <c r="B9" s="465" t="s">
        <v>344</v>
      </c>
      <c r="C9" s="465"/>
      <c r="D9" s="473" t="s">
        <v>874</v>
      </c>
      <c r="E9" s="419" t="e">
        <v>#N/A</v>
      </c>
      <c r="I9" s="473" t="s">
        <v>854</v>
      </c>
      <c r="J9" s="473">
        <v>4.4021666666666697</v>
      </c>
      <c r="K9" s="473">
        <v>0.20225731199999999</v>
      </c>
      <c r="L9" s="473">
        <v>1</v>
      </c>
    </row>
    <row r="10" spans="1:12" x14ac:dyDescent="0.25">
      <c r="A10" s="465" t="s">
        <v>223</v>
      </c>
      <c r="B10" s="465" t="s">
        <v>307</v>
      </c>
      <c r="C10" s="465"/>
      <c r="D10" s="473" t="s">
        <v>874</v>
      </c>
      <c r="E10" s="419" t="e">
        <v>#N/A</v>
      </c>
      <c r="I10" s="473" t="s">
        <v>855</v>
      </c>
      <c r="J10" s="473">
        <v>21</v>
      </c>
      <c r="K10" s="473">
        <v>0.198686295714286</v>
      </c>
      <c r="L10" s="473">
        <v>14</v>
      </c>
    </row>
    <row r="11" spans="1:12" x14ac:dyDescent="0.25">
      <c r="A11" s="465" t="s">
        <v>223</v>
      </c>
      <c r="B11" s="465" t="s">
        <v>275</v>
      </c>
      <c r="C11" s="465"/>
      <c r="D11" s="473" t="s">
        <v>874</v>
      </c>
      <c r="E11" s="419" t="e">
        <v>#N/A</v>
      </c>
      <c r="I11" s="473" t="s">
        <v>856</v>
      </c>
      <c r="J11" s="473">
        <v>20.85</v>
      </c>
      <c r="K11" s="473">
        <v>0.405709035</v>
      </c>
      <c r="L11" s="473">
        <v>1</v>
      </c>
    </row>
    <row r="12" spans="1:12" x14ac:dyDescent="0.25">
      <c r="A12" s="465" t="s">
        <v>477</v>
      </c>
      <c r="B12" s="465" t="s">
        <v>477</v>
      </c>
      <c r="C12" s="465"/>
      <c r="D12" s="473" t="s">
        <v>874</v>
      </c>
      <c r="E12" s="419" t="e">
        <v>#N/A</v>
      </c>
      <c r="I12" s="473" t="s">
        <v>857</v>
      </c>
      <c r="J12" s="473">
        <v>4.18333333333333</v>
      </c>
      <c r="K12" s="473">
        <v>0</v>
      </c>
      <c r="L12" s="473">
        <v>1</v>
      </c>
    </row>
    <row r="13" spans="1:12" x14ac:dyDescent="0.25">
      <c r="A13" s="465" t="s">
        <v>425</v>
      </c>
      <c r="B13" s="465" t="s">
        <v>425</v>
      </c>
      <c r="C13" s="465"/>
      <c r="D13" s="473" t="s">
        <v>874</v>
      </c>
      <c r="E13" s="419" t="e">
        <v>#N/A</v>
      </c>
      <c r="I13" s="473" t="s">
        <v>858</v>
      </c>
      <c r="J13" s="473">
        <v>14</v>
      </c>
      <c r="K13" s="473">
        <v>0.107586193045455</v>
      </c>
      <c r="L13" s="473">
        <v>22</v>
      </c>
    </row>
    <row r="14" spans="1:12" x14ac:dyDescent="0.25">
      <c r="A14" s="465" t="s">
        <v>260</v>
      </c>
      <c r="B14" s="465" t="s">
        <v>504</v>
      </c>
      <c r="C14" s="465"/>
      <c r="D14" s="473" t="s">
        <v>874</v>
      </c>
      <c r="E14" s="419" t="e">
        <v>#N/A</v>
      </c>
      <c r="I14" s="473" t="s">
        <v>859</v>
      </c>
      <c r="J14" s="473">
        <v>29</v>
      </c>
      <c r="K14" s="473">
        <v>0</v>
      </c>
      <c r="L14" s="473">
        <v>3</v>
      </c>
    </row>
    <row r="15" spans="1:12" x14ac:dyDescent="0.25">
      <c r="A15" s="465" t="s">
        <v>260</v>
      </c>
      <c r="B15" s="465" t="s">
        <v>471</v>
      </c>
      <c r="C15" s="465"/>
      <c r="D15" s="473" t="s">
        <v>874</v>
      </c>
      <c r="E15" s="419" t="e">
        <v>#N/A</v>
      </c>
      <c r="I15" s="473" t="s">
        <v>860</v>
      </c>
      <c r="J15" s="473">
        <v>8</v>
      </c>
      <c r="K15" s="473">
        <v>0</v>
      </c>
      <c r="L15" s="473">
        <v>4</v>
      </c>
    </row>
    <row r="16" spans="1:12" x14ac:dyDescent="0.25">
      <c r="A16" s="465" t="s">
        <v>406</v>
      </c>
      <c r="B16" s="465" t="s">
        <v>407</v>
      </c>
      <c r="C16" s="465"/>
      <c r="D16" s="473" t="s">
        <v>874</v>
      </c>
      <c r="E16" s="419" t="e">
        <v>#N/A</v>
      </c>
      <c r="I16" s="473" t="s">
        <v>861</v>
      </c>
      <c r="J16" s="473">
        <v>20.4039</v>
      </c>
      <c r="K16" s="473">
        <v>0.53199591700000004</v>
      </c>
      <c r="L16" s="473">
        <v>1</v>
      </c>
    </row>
    <row r="17" spans="1:12" x14ac:dyDescent="0.25">
      <c r="A17" s="465" t="s">
        <v>401</v>
      </c>
      <c r="B17" s="465" t="s">
        <v>401</v>
      </c>
      <c r="C17" s="465"/>
      <c r="D17" s="473" t="s">
        <v>849</v>
      </c>
      <c r="E17" s="419" t="e">
        <v>#DIV/0!</v>
      </c>
      <c r="I17" s="473" t="s">
        <v>862</v>
      </c>
      <c r="J17" s="473">
        <v>3.05</v>
      </c>
      <c r="K17" s="473">
        <v>0.199266051</v>
      </c>
      <c r="L17" s="473">
        <v>1</v>
      </c>
    </row>
    <row r="18" spans="1:12" x14ac:dyDescent="0.25">
      <c r="A18" s="465" t="s">
        <v>224</v>
      </c>
      <c r="B18" s="465" t="s">
        <v>488</v>
      </c>
      <c r="C18" s="465"/>
      <c r="D18" s="473" t="s">
        <v>850</v>
      </c>
      <c r="E18" s="419">
        <v>1.0152388796039302</v>
      </c>
      <c r="I18" s="473" t="s">
        <v>863</v>
      </c>
      <c r="J18" s="473">
        <v>95.52</v>
      </c>
      <c r="K18" s="473">
        <v>6.9492499999999999E-4</v>
      </c>
      <c r="L18" s="473">
        <v>1</v>
      </c>
    </row>
    <row r="19" spans="1:12" x14ac:dyDescent="0.25">
      <c r="A19" s="465" t="s">
        <v>224</v>
      </c>
      <c r="B19" s="465" t="s">
        <v>445</v>
      </c>
      <c r="C19" s="465"/>
      <c r="D19" s="473" t="s">
        <v>850</v>
      </c>
      <c r="E19" s="419">
        <v>1.0152388796039302</v>
      </c>
      <c r="I19" s="473" t="s">
        <v>864</v>
      </c>
      <c r="J19" s="473">
        <v>12.9066666666667</v>
      </c>
      <c r="K19" s="473">
        <v>1.7567612999999999E-2</v>
      </c>
      <c r="L19" s="473">
        <v>1</v>
      </c>
    </row>
    <row r="20" spans="1:12" x14ac:dyDescent="0.25">
      <c r="A20" s="465" t="s">
        <v>224</v>
      </c>
      <c r="B20" s="465" t="s">
        <v>451</v>
      </c>
      <c r="C20" s="465"/>
      <c r="D20" s="473" t="s">
        <v>850</v>
      </c>
      <c r="E20" s="419">
        <v>1.0152388796039302</v>
      </c>
      <c r="I20" s="473" t="s">
        <v>865</v>
      </c>
      <c r="J20" s="473">
        <v>14.855</v>
      </c>
      <c r="K20" s="473">
        <v>0</v>
      </c>
      <c r="L20" s="473">
        <v>1</v>
      </c>
    </row>
    <row r="21" spans="1:12" x14ac:dyDescent="0.25">
      <c r="A21" s="465" t="s">
        <v>225</v>
      </c>
      <c r="B21" s="465" t="s">
        <v>353</v>
      </c>
      <c r="C21" s="465"/>
      <c r="D21" s="473" t="s">
        <v>874</v>
      </c>
      <c r="E21" s="419" t="e">
        <v>#N/A</v>
      </c>
      <c r="I21" s="473" t="s">
        <v>866</v>
      </c>
      <c r="J21" s="473">
        <v>10.439500000000001</v>
      </c>
      <c r="K21" s="473">
        <v>0.11812167</v>
      </c>
      <c r="L21" s="473">
        <v>1</v>
      </c>
    </row>
    <row r="22" spans="1:12" x14ac:dyDescent="0.25">
      <c r="A22" s="465" t="s">
        <v>225</v>
      </c>
      <c r="B22" s="465" t="s">
        <v>354</v>
      </c>
      <c r="C22" s="465"/>
      <c r="D22" s="473" t="s">
        <v>874</v>
      </c>
      <c r="E22" s="419" t="e">
        <v>#N/A</v>
      </c>
      <c r="I22" s="473" t="s">
        <v>867</v>
      </c>
      <c r="J22" s="473">
        <v>12</v>
      </c>
      <c r="K22" s="473">
        <v>0.47972849499999998</v>
      </c>
      <c r="L22" s="473">
        <v>2</v>
      </c>
    </row>
    <row r="23" spans="1:12" x14ac:dyDescent="0.25">
      <c r="A23" s="465" t="s">
        <v>227</v>
      </c>
      <c r="B23" s="465" t="s">
        <v>417</v>
      </c>
      <c r="C23" s="465"/>
      <c r="D23" s="473" t="s">
        <v>874</v>
      </c>
      <c r="E23" s="419" t="e">
        <v>#N/A</v>
      </c>
      <c r="I23" s="473" t="s">
        <v>868</v>
      </c>
      <c r="J23" s="473">
        <v>23</v>
      </c>
      <c r="K23" s="473">
        <v>0</v>
      </c>
      <c r="L23" s="473">
        <v>3</v>
      </c>
    </row>
    <row r="24" spans="1:12" x14ac:dyDescent="0.25">
      <c r="A24" s="465" t="s">
        <v>227</v>
      </c>
      <c r="B24" s="465" t="s">
        <v>433</v>
      </c>
      <c r="C24" s="465"/>
      <c r="D24" s="473" t="s">
        <v>874</v>
      </c>
      <c r="E24" s="419" t="e">
        <v>#N/A</v>
      </c>
      <c r="I24" s="473" t="s">
        <v>869</v>
      </c>
      <c r="J24" s="473">
        <v>15</v>
      </c>
      <c r="K24" s="473">
        <v>5.7349745428571401E-2</v>
      </c>
      <c r="L24" s="473">
        <v>56</v>
      </c>
    </row>
    <row r="25" spans="1:12" x14ac:dyDescent="0.25">
      <c r="A25" s="465" t="s">
        <v>227</v>
      </c>
      <c r="B25" s="465" t="s">
        <v>390</v>
      </c>
      <c r="C25" s="465"/>
      <c r="D25" s="473" t="s">
        <v>874</v>
      </c>
      <c r="E25" s="419" t="e">
        <v>#N/A</v>
      </c>
      <c r="I25" s="473" t="s">
        <v>870</v>
      </c>
      <c r="J25" s="473">
        <v>6.9</v>
      </c>
      <c r="K25" s="473">
        <v>0</v>
      </c>
      <c r="L25" s="473">
        <v>1</v>
      </c>
    </row>
    <row r="26" spans="1:12" x14ac:dyDescent="0.25">
      <c r="A26" s="465" t="s">
        <v>228</v>
      </c>
      <c r="B26" s="465" t="s">
        <v>378</v>
      </c>
      <c r="C26" s="465"/>
      <c r="D26" s="473" t="s">
        <v>874</v>
      </c>
      <c r="E26" s="419" t="e">
        <v>#N/A</v>
      </c>
      <c r="I26" s="473" t="s">
        <v>871</v>
      </c>
      <c r="J26" s="473">
        <v>1.918892</v>
      </c>
      <c r="K26" s="473">
        <v>6.1773588571428601E-3</v>
      </c>
      <c r="L26" s="473">
        <v>7</v>
      </c>
    </row>
    <row r="27" spans="1:12" x14ac:dyDescent="0.25">
      <c r="A27" s="465" t="s">
        <v>228</v>
      </c>
      <c r="B27" s="465" t="s">
        <v>432</v>
      </c>
      <c r="C27" s="465"/>
      <c r="D27" s="473" t="s">
        <v>874</v>
      </c>
      <c r="E27" s="419" t="e">
        <v>#N/A</v>
      </c>
      <c r="I27" s="473" t="s">
        <v>872</v>
      </c>
      <c r="J27" s="473">
        <v>24.316666666666698</v>
      </c>
      <c r="K27" s="473">
        <v>0.33034630700000001</v>
      </c>
      <c r="L27" s="473">
        <v>1</v>
      </c>
    </row>
    <row r="28" spans="1:12" x14ac:dyDescent="0.25">
      <c r="A28" s="465" t="s">
        <v>229</v>
      </c>
      <c r="B28" s="465" t="s">
        <v>381</v>
      </c>
      <c r="C28" s="465"/>
      <c r="D28" s="473" t="s">
        <v>874</v>
      </c>
      <c r="E28" s="419" t="e">
        <v>#N/A</v>
      </c>
    </row>
    <row r="29" spans="1:12" x14ac:dyDescent="0.25">
      <c r="A29" s="465" t="s">
        <v>229</v>
      </c>
      <c r="B29" s="465" t="s">
        <v>491</v>
      </c>
      <c r="C29" s="465"/>
      <c r="D29" s="473" t="s">
        <v>874</v>
      </c>
      <c r="E29" s="419" t="e">
        <v>#N/A</v>
      </c>
    </row>
    <row r="30" spans="1:12" x14ac:dyDescent="0.25">
      <c r="A30" s="465" t="s">
        <v>323</v>
      </c>
      <c r="B30" s="465" t="s">
        <v>323</v>
      </c>
      <c r="C30" s="465"/>
      <c r="D30" s="473" t="s">
        <v>874</v>
      </c>
      <c r="E30" s="419" t="e">
        <v>#N/A</v>
      </c>
    </row>
    <row r="31" spans="1:12" x14ac:dyDescent="0.25">
      <c r="A31" s="465" t="s">
        <v>230</v>
      </c>
      <c r="B31" s="465" t="s">
        <v>479</v>
      </c>
      <c r="C31" s="465"/>
      <c r="D31" s="473" t="s">
        <v>874</v>
      </c>
      <c r="E31" s="419" t="e">
        <v>#N/A</v>
      </c>
    </row>
    <row r="32" spans="1:12" x14ac:dyDescent="0.25">
      <c r="A32" s="465" t="s">
        <v>230</v>
      </c>
      <c r="B32" s="465" t="s">
        <v>422</v>
      </c>
      <c r="C32" s="465"/>
      <c r="D32" s="473" t="s">
        <v>874</v>
      </c>
      <c r="E32" s="419" t="e">
        <v>#N/A</v>
      </c>
    </row>
    <row r="33" spans="1:5" x14ac:dyDescent="0.25">
      <c r="A33" s="465" t="s">
        <v>231</v>
      </c>
      <c r="B33" s="465" t="s">
        <v>464</v>
      </c>
      <c r="C33" s="465"/>
      <c r="D33" s="473" t="s">
        <v>874</v>
      </c>
      <c r="E33" s="419" t="e">
        <v>#N/A</v>
      </c>
    </row>
    <row r="34" spans="1:5" x14ac:dyDescent="0.25">
      <c r="A34" s="465" t="s">
        <v>231</v>
      </c>
      <c r="B34" s="465" t="s">
        <v>450</v>
      </c>
      <c r="C34" s="465"/>
      <c r="D34" s="473" t="s">
        <v>874</v>
      </c>
      <c r="E34" s="419" t="e">
        <v>#N/A</v>
      </c>
    </row>
    <row r="35" spans="1:5" x14ac:dyDescent="0.25">
      <c r="A35" s="465" t="s">
        <v>842</v>
      </c>
      <c r="B35" s="465" t="s">
        <v>416</v>
      </c>
      <c r="C35" s="465"/>
      <c r="D35" s="473" t="s">
        <v>874</v>
      </c>
      <c r="E35" s="419" t="e">
        <v>#N/A</v>
      </c>
    </row>
    <row r="36" spans="1:5" x14ac:dyDescent="0.25">
      <c r="A36" s="465" t="s">
        <v>360</v>
      </c>
      <c r="B36" s="465" t="s">
        <v>360</v>
      </c>
      <c r="C36" s="465"/>
      <c r="D36" s="473" t="s">
        <v>874</v>
      </c>
      <c r="E36" s="419" t="e">
        <v>#N/A</v>
      </c>
    </row>
    <row r="37" spans="1:5" x14ac:dyDescent="0.25">
      <c r="A37" s="465" t="s">
        <v>314</v>
      </c>
      <c r="B37" s="465" t="s">
        <v>314</v>
      </c>
      <c r="C37" s="465"/>
      <c r="D37" s="473" t="s">
        <v>874</v>
      </c>
      <c r="E37" s="419" t="e">
        <v>#N/A</v>
      </c>
    </row>
    <row r="38" spans="1:5" x14ac:dyDescent="0.25">
      <c r="A38" s="465" t="s">
        <v>300</v>
      </c>
      <c r="B38" s="465" t="s">
        <v>301</v>
      </c>
      <c r="C38" s="465"/>
      <c r="D38" s="473" t="s">
        <v>874</v>
      </c>
      <c r="E38" s="419" t="e">
        <v>#N/A</v>
      </c>
    </row>
    <row r="39" spans="1:5" x14ac:dyDescent="0.25">
      <c r="A39" s="465" t="s">
        <v>300</v>
      </c>
      <c r="B39" s="465" t="s">
        <v>317</v>
      </c>
      <c r="C39" s="465"/>
      <c r="D39" s="473" t="s">
        <v>874</v>
      </c>
      <c r="E39" s="419" t="e">
        <v>#N/A</v>
      </c>
    </row>
    <row r="40" spans="1:5" x14ac:dyDescent="0.25">
      <c r="A40" s="465" t="s">
        <v>292</v>
      </c>
      <c r="B40" s="465" t="s">
        <v>293</v>
      </c>
      <c r="C40" s="465"/>
      <c r="D40" s="473" t="s">
        <v>874</v>
      </c>
      <c r="E40" s="419" t="e">
        <v>#N/A</v>
      </c>
    </row>
    <row r="41" spans="1:5" x14ac:dyDescent="0.25">
      <c r="A41" s="465" t="s">
        <v>232</v>
      </c>
      <c r="B41" s="465" t="s">
        <v>368</v>
      </c>
      <c r="C41" s="465"/>
      <c r="D41" s="473" t="s">
        <v>874</v>
      </c>
      <c r="E41" s="419" t="e">
        <v>#N/A</v>
      </c>
    </row>
    <row r="42" spans="1:5" x14ac:dyDescent="0.25">
      <c r="A42" s="465" t="s">
        <v>232</v>
      </c>
      <c r="B42" s="465" t="s">
        <v>364</v>
      </c>
      <c r="C42" s="465"/>
      <c r="D42" s="473" t="s">
        <v>874</v>
      </c>
      <c r="E42" s="419" t="e">
        <v>#N/A</v>
      </c>
    </row>
    <row r="43" spans="1:5" x14ac:dyDescent="0.25">
      <c r="A43" s="465" t="s">
        <v>233</v>
      </c>
      <c r="B43" s="465" t="s">
        <v>385</v>
      </c>
      <c r="C43" s="465"/>
      <c r="D43" s="473" t="s">
        <v>851</v>
      </c>
      <c r="E43" s="419" t="e">
        <v>#DIV/0!</v>
      </c>
    </row>
    <row r="44" spans="1:5" x14ac:dyDescent="0.25">
      <c r="A44" s="465" t="s">
        <v>436</v>
      </c>
      <c r="B44" s="465" t="s">
        <v>437</v>
      </c>
      <c r="C44" s="465"/>
      <c r="D44" s="473" t="s">
        <v>851</v>
      </c>
      <c r="E44" s="419" t="e">
        <v>#DIV/0!</v>
      </c>
    </row>
    <row r="45" spans="1:5" x14ac:dyDescent="0.25">
      <c r="A45" s="465" t="s">
        <v>463</v>
      </c>
      <c r="B45" s="465" t="s">
        <v>463</v>
      </c>
      <c r="C45" s="465"/>
      <c r="D45" s="473" t="s">
        <v>874</v>
      </c>
      <c r="E45" s="419" t="e">
        <v>#N/A</v>
      </c>
    </row>
    <row r="46" spans="1:5" x14ac:dyDescent="0.25">
      <c r="A46" s="465" t="s">
        <v>534</v>
      </c>
      <c r="B46" s="465" t="s">
        <v>534</v>
      </c>
      <c r="C46" s="465"/>
      <c r="D46" s="473" t="s">
        <v>874</v>
      </c>
      <c r="E46" s="419" t="e">
        <v>#N/A</v>
      </c>
    </row>
    <row r="47" spans="1:5" x14ac:dyDescent="0.25">
      <c r="A47" s="465" t="s">
        <v>377</v>
      </c>
      <c r="B47" s="465" t="s">
        <v>377</v>
      </c>
      <c r="C47" s="465"/>
      <c r="D47" s="473" t="s">
        <v>874</v>
      </c>
      <c r="E47" s="419" t="e">
        <v>#N/A</v>
      </c>
    </row>
    <row r="48" spans="1:5" x14ac:dyDescent="0.25">
      <c r="A48" s="465" t="s">
        <v>461</v>
      </c>
      <c r="B48" s="465" t="s">
        <v>461</v>
      </c>
      <c r="C48" s="465"/>
      <c r="D48" s="473" t="s">
        <v>852</v>
      </c>
      <c r="E48" s="419">
        <v>0.55925952494662146</v>
      </c>
    </row>
    <row r="49" spans="1:5" x14ac:dyDescent="0.25">
      <c r="A49" s="465" t="s">
        <v>442</v>
      </c>
      <c r="B49" s="465" t="s">
        <v>442</v>
      </c>
      <c r="C49" s="465"/>
      <c r="D49" s="473" t="s">
        <v>874</v>
      </c>
      <c r="E49" s="419" t="e">
        <v>#N/A</v>
      </c>
    </row>
    <row r="50" spans="1:5" x14ac:dyDescent="0.25">
      <c r="A50" s="465" t="s">
        <v>375</v>
      </c>
      <c r="B50" s="465" t="s">
        <v>375</v>
      </c>
      <c r="C50" s="465"/>
      <c r="D50" s="473" t="s">
        <v>874</v>
      </c>
      <c r="E50" s="419" t="e">
        <v>#N/A</v>
      </c>
    </row>
    <row r="51" spans="1:5" x14ac:dyDescent="0.25">
      <c r="A51" s="465" t="s">
        <v>234</v>
      </c>
      <c r="B51" s="465" t="s">
        <v>434</v>
      </c>
      <c r="C51" s="465"/>
      <c r="D51" s="473" t="s">
        <v>874</v>
      </c>
      <c r="E51" s="419" t="e">
        <v>#N/A</v>
      </c>
    </row>
    <row r="52" spans="1:5" x14ac:dyDescent="0.25">
      <c r="A52" s="465" t="s">
        <v>234</v>
      </c>
      <c r="B52" s="465" t="s">
        <v>284</v>
      </c>
      <c r="C52" s="465"/>
      <c r="D52" s="473" t="s">
        <v>874</v>
      </c>
      <c r="E52" s="419" t="e">
        <v>#N/A</v>
      </c>
    </row>
    <row r="53" spans="1:5" x14ac:dyDescent="0.25">
      <c r="A53" s="465" t="s">
        <v>234</v>
      </c>
      <c r="B53" s="465" t="s">
        <v>548</v>
      </c>
      <c r="C53" s="465"/>
      <c r="D53" s="473" t="s">
        <v>874</v>
      </c>
      <c r="E53" s="419" t="e">
        <v>#N/A</v>
      </c>
    </row>
    <row r="54" spans="1:5" x14ac:dyDescent="0.25">
      <c r="A54" s="465" t="s">
        <v>234</v>
      </c>
      <c r="B54" s="465" t="s">
        <v>272</v>
      </c>
      <c r="C54" s="465"/>
      <c r="D54" s="473" t="s">
        <v>874</v>
      </c>
      <c r="E54" s="419" t="e">
        <v>#N/A</v>
      </c>
    </row>
    <row r="55" spans="1:5" x14ac:dyDescent="0.25">
      <c r="A55" s="465" t="s">
        <v>547</v>
      </c>
      <c r="B55" s="465" t="s">
        <v>547</v>
      </c>
      <c r="C55" s="465"/>
      <c r="D55" s="473" t="s">
        <v>874</v>
      </c>
      <c r="E55" s="419" t="e">
        <v>#N/A</v>
      </c>
    </row>
    <row r="56" spans="1:5" x14ac:dyDescent="0.25">
      <c r="A56" s="465" t="s">
        <v>500</v>
      </c>
      <c r="B56" s="465" t="s">
        <v>500</v>
      </c>
      <c r="C56" s="465"/>
      <c r="D56" s="473" t="s">
        <v>874</v>
      </c>
      <c r="E56" s="419" t="e">
        <v>#N/A</v>
      </c>
    </row>
    <row r="57" spans="1:5" x14ac:dyDescent="0.25">
      <c r="A57" s="465" t="s">
        <v>458</v>
      </c>
      <c r="B57" s="465" t="s">
        <v>458</v>
      </c>
      <c r="C57" s="465"/>
      <c r="D57" s="473" t="s">
        <v>874</v>
      </c>
      <c r="E57" s="419" t="e">
        <v>#N/A</v>
      </c>
    </row>
    <row r="58" spans="1:5" x14ac:dyDescent="0.25">
      <c r="A58" s="465" t="s">
        <v>426</v>
      </c>
      <c r="B58" s="465" t="s">
        <v>426</v>
      </c>
      <c r="C58" s="465"/>
      <c r="D58" s="473" t="s">
        <v>874</v>
      </c>
      <c r="E58" s="419" t="e">
        <v>#N/A</v>
      </c>
    </row>
    <row r="59" spans="1:5" x14ac:dyDescent="0.25">
      <c r="A59" s="465" t="s">
        <v>335</v>
      </c>
      <c r="B59" s="465" t="s">
        <v>335</v>
      </c>
      <c r="C59" s="465"/>
      <c r="D59" s="473" t="s">
        <v>874</v>
      </c>
      <c r="E59" s="419" t="e">
        <v>#N/A</v>
      </c>
    </row>
    <row r="60" spans="1:5" x14ac:dyDescent="0.25">
      <c r="A60" s="465" t="s">
        <v>235</v>
      </c>
      <c r="B60" s="465" t="s">
        <v>428</v>
      </c>
      <c r="C60" s="465"/>
      <c r="D60" s="473" t="s">
        <v>874</v>
      </c>
      <c r="E60" s="419" t="e">
        <v>#N/A</v>
      </c>
    </row>
    <row r="61" spans="1:5" x14ac:dyDescent="0.25">
      <c r="A61" s="465" t="s">
        <v>235</v>
      </c>
      <c r="B61" s="465" t="s">
        <v>372</v>
      </c>
      <c r="C61" s="465"/>
      <c r="D61" s="473" t="s">
        <v>874</v>
      </c>
      <c r="E61" s="419" t="e">
        <v>#N/A</v>
      </c>
    </row>
    <row r="62" spans="1:5" x14ac:dyDescent="0.25">
      <c r="A62" s="465" t="s">
        <v>419</v>
      </c>
      <c r="B62" s="465" t="s">
        <v>419</v>
      </c>
      <c r="C62" s="465"/>
      <c r="D62" s="473" t="s">
        <v>874</v>
      </c>
      <c r="E62" s="419" t="e">
        <v>#N/A</v>
      </c>
    </row>
    <row r="63" spans="1:5" x14ac:dyDescent="0.25">
      <c r="A63" s="465" t="s">
        <v>236</v>
      </c>
      <c r="B63" s="465" t="s">
        <v>236</v>
      </c>
      <c r="C63" s="465"/>
      <c r="D63" s="473" t="s">
        <v>874</v>
      </c>
      <c r="E63" s="419" t="e">
        <v>#N/A</v>
      </c>
    </row>
    <row r="64" spans="1:5" x14ac:dyDescent="0.25">
      <c r="A64" s="465" t="s">
        <v>236</v>
      </c>
      <c r="B64" s="465" t="s">
        <v>312</v>
      </c>
      <c r="C64" s="465"/>
      <c r="D64" s="473" t="s">
        <v>874</v>
      </c>
      <c r="E64" s="419" t="e">
        <v>#N/A</v>
      </c>
    </row>
    <row r="65" spans="1:5" x14ac:dyDescent="0.25">
      <c r="A65" s="465" t="s">
        <v>346</v>
      </c>
      <c r="B65" s="465" t="s">
        <v>346</v>
      </c>
      <c r="C65" s="465"/>
      <c r="D65" s="473" t="s">
        <v>874</v>
      </c>
      <c r="E65" s="419" t="e">
        <v>#N/A</v>
      </c>
    </row>
    <row r="66" spans="1:5" x14ac:dyDescent="0.25">
      <c r="A66" s="465" t="s">
        <v>470</v>
      </c>
      <c r="B66" s="465" t="s">
        <v>470</v>
      </c>
      <c r="C66" s="465"/>
      <c r="D66" s="473" t="s">
        <v>874</v>
      </c>
      <c r="E66" s="419" t="e">
        <v>#N/A</v>
      </c>
    </row>
    <row r="67" spans="1:5" x14ac:dyDescent="0.25">
      <c r="A67" s="465" t="s">
        <v>537</v>
      </c>
      <c r="B67" s="465" t="s">
        <v>537</v>
      </c>
      <c r="C67" s="465"/>
      <c r="D67" s="473" t="s">
        <v>874</v>
      </c>
      <c r="E67" s="419" t="e">
        <v>#N/A</v>
      </c>
    </row>
    <row r="68" spans="1:5" x14ac:dyDescent="0.25">
      <c r="A68" s="465" t="s">
        <v>237</v>
      </c>
      <c r="B68" s="465" t="s">
        <v>528</v>
      </c>
      <c r="C68" s="465"/>
      <c r="D68" s="473" t="s">
        <v>853</v>
      </c>
      <c r="E68" s="419">
        <v>0.15591238788326817</v>
      </c>
    </row>
    <row r="69" spans="1:5" x14ac:dyDescent="0.25">
      <c r="A69" s="465" t="s">
        <v>237</v>
      </c>
      <c r="B69" s="465" t="s">
        <v>526</v>
      </c>
      <c r="C69" s="465"/>
      <c r="D69" s="473" t="s">
        <v>853</v>
      </c>
      <c r="E69" s="419" t="e">
        <v>#DIV/0!</v>
      </c>
    </row>
    <row r="70" spans="1:5" x14ac:dyDescent="0.25">
      <c r="A70" s="465" t="s">
        <v>238</v>
      </c>
      <c r="B70" s="465" t="s">
        <v>441</v>
      </c>
      <c r="C70" s="465"/>
      <c r="D70" s="473" t="s">
        <v>874</v>
      </c>
      <c r="E70" s="419" t="e">
        <v>#N/A</v>
      </c>
    </row>
    <row r="71" spans="1:5" x14ac:dyDescent="0.25">
      <c r="A71" s="465" t="s">
        <v>238</v>
      </c>
      <c r="B71" s="465" t="s">
        <v>389</v>
      </c>
      <c r="C71" s="465"/>
      <c r="D71" s="473" t="s">
        <v>874</v>
      </c>
      <c r="E71" s="419" t="e">
        <v>#N/A</v>
      </c>
    </row>
    <row r="72" spans="1:5" x14ac:dyDescent="0.25">
      <c r="A72" s="465" t="s">
        <v>510</v>
      </c>
      <c r="B72" s="465" t="s">
        <v>511</v>
      </c>
      <c r="C72" s="465"/>
      <c r="D72" s="473" t="s">
        <v>874</v>
      </c>
      <c r="E72" s="419" t="e">
        <v>#N/A</v>
      </c>
    </row>
    <row r="73" spans="1:5" x14ac:dyDescent="0.25">
      <c r="A73" s="465" t="s">
        <v>321</v>
      </c>
      <c r="B73" s="465" t="s">
        <v>321</v>
      </c>
      <c r="C73" s="465"/>
      <c r="D73" s="473" t="s">
        <v>874</v>
      </c>
      <c r="E73" s="419" t="e">
        <v>#N/A</v>
      </c>
    </row>
    <row r="74" spans="1:5" x14ac:dyDescent="0.25">
      <c r="A74" s="465" t="s">
        <v>501</v>
      </c>
      <c r="B74" s="465" t="s">
        <v>501</v>
      </c>
      <c r="C74" s="465"/>
      <c r="D74" s="473" t="s">
        <v>874</v>
      </c>
      <c r="E74" s="419" t="e">
        <v>#N/A</v>
      </c>
    </row>
    <row r="75" spans="1:5" x14ac:dyDescent="0.25">
      <c r="A75" s="465" t="s">
        <v>240</v>
      </c>
      <c r="B75" s="465" t="s">
        <v>286</v>
      </c>
      <c r="C75" s="465"/>
      <c r="D75" s="473" t="s">
        <v>874</v>
      </c>
      <c r="E75" s="419" t="e">
        <v>#N/A</v>
      </c>
    </row>
    <row r="76" spans="1:5" x14ac:dyDescent="0.25">
      <c r="A76" s="465" t="s">
        <v>240</v>
      </c>
      <c r="B76" s="465" t="s">
        <v>279</v>
      </c>
      <c r="C76" s="465"/>
      <c r="D76" s="473" t="s">
        <v>874</v>
      </c>
      <c r="E76" s="419" t="e">
        <v>#N/A</v>
      </c>
    </row>
    <row r="77" spans="1:5" x14ac:dyDescent="0.25">
      <c r="A77" s="465" t="s">
        <v>241</v>
      </c>
      <c r="B77" s="465" t="s">
        <v>241</v>
      </c>
      <c r="C77" s="465"/>
      <c r="D77" s="473" t="s">
        <v>874</v>
      </c>
      <c r="E77" s="419" t="e">
        <v>#N/A</v>
      </c>
    </row>
    <row r="78" spans="1:5" x14ac:dyDescent="0.25">
      <c r="A78" s="465" t="s">
        <v>241</v>
      </c>
      <c r="B78" s="465" t="s">
        <v>446</v>
      </c>
      <c r="C78" s="465"/>
      <c r="D78" s="473" t="s">
        <v>874</v>
      </c>
      <c r="E78" s="419" t="e">
        <v>#N/A</v>
      </c>
    </row>
    <row r="79" spans="1:5" x14ac:dyDescent="0.25">
      <c r="A79" s="465" t="s">
        <v>396</v>
      </c>
      <c r="B79" s="465" t="s">
        <v>396</v>
      </c>
      <c r="C79" s="465"/>
      <c r="D79" s="473" t="s">
        <v>874</v>
      </c>
      <c r="E79" s="419" t="e">
        <v>#N/A</v>
      </c>
    </row>
    <row r="80" spans="1:5" x14ac:dyDescent="0.25">
      <c r="A80" s="465" t="s">
        <v>522</v>
      </c>
      <c r="B80" s="465" t="s">
        <v>523</v>
      </c>
      <c r="C80" s="465"/>
      <c r="D80" s="473" t="s">
        <v>874</v>
      </c>
      <c r="E80" s="419" t="e">
        <v>#N/A</v>
      </c>
    </row>
    <row r="81" spans="1:5" x14ac:dyDescent="0.25">
      <c r="A81" s="465" t="s">
        <v>516</v>
      </c>
      <c r="B81" s="465" t="s">
        <v>517</v>
      </c>
      <c r="C81" s="465"/>
      <c r="D81" s="473" t="s">
        <v>874</v>
      </c>
      <c r="E81" s="419" t="e">
        <v>#N/A</v>
      </c>
    </row>
    <row r="82" spans="1:5" x14ac:dyDescent="0.25">
      <c r="A82" s="465" t="s">
        <v>535</v>
      </c>
      <c r="B82" s="465" t="s">
        <v>535</v>
      </c>
      <c r="C82" s="465"/>
      <c r="D82" s="473" t="s">
        <v>874</v>
      </c>
      <c r="E82" s="419" t="e">
        <v>#N/A</v>
      </c>
    </row>
    <row r="83" spans="1:5" x14ac:dyDescent="0.25">
      <c r="A83" s="465" t="s">
        <v>424</v>
      </c>
      <c r="B83" s="465" t="s">
        <v>424</v>
      </c>
      <c r="C83" s="465"/>
      <c r="D83" s="473" t="s">
        <v>874</v>
      </c>
      <c r="E83" s="419" t="e">
        <v>#N/A</v>
      </c>
    </row>
    <row r="84" spans="1:5" x14ac:dyDescent="0.25">
      <c r="A84" s="465" t="s">
        <v>438</v>
      </c>
      <c r="B84" s="465" t="s">
        <v>438</v>
      </c>
      <c r="C84" s="465"/>
      <c r="D84" s="473" t="s">
        <v>874</v>
      </c>
      <c r="E84" s="419" t="e">
        <v>#N/A</v>
      </c>
    </row>
    <row r="85" spans="1:5" x14ac:dyDescent="0.25">
      <c r="A85" s="465" t="s">
        <v>452</v>
      </c>
      <c r="B85" s="465" t="s">
        <v>453</v>
      </c>
      <c r="C85" s="465"/>
      <c r="D85" s="473" t="s">
        <v>874</v>
      </c>
      <c r="E85" s="419" t="e">
        <v>#N/A</v>
      </c>
    </row>
    <row r="86" spans="1:5" x14ac:dyDescent="0.25">
      <c r="A86" s="465" t="s">
        <v>538</v>
      </c>
      <c r="B86" s="465" t="s">
        <v>538</v>
      </c>
      <c r="C86" s="465"/>
      <c r="D86" s="473" t="s">
        <v>874</v>
      </c>
      <c r="E86" s="419" t="e">
        <v>#N/A</v>
      </c>
    </row>
    <row r="87" spans="1:5" x14ac:dyDescent="0.25">
      <c r="A87" s="465" t="s">
        <v>242</v>
      </c>
      <c r="B87" s="465" t="s">
        <v>455</v>
      </c>
      <c r="C87" s="465"/>
      <c r="D87" s="473" t="s">
        <v>856</v>
      </c>
      <c r="E87" s="419">
        <v>0.90179922459269235</v>
      </c>
    </row>
    <row r="88" spans="1:5" x14ac:dyDescent="0.25">
      <c r="A88" s="465" t="s">
        <v>242</v>
      </c>
      <c r="B88" s="465" t="s">
        <v>277</v>
      </c>
      <c r="C88" s="465"/>
      <c r="D88" s="473" t="s">
        <v>856</v>
      </c>
      <c r="E88" s="419" t="e">
        <v>#DIV/0!</v>
      </c>
    </row>
    <row r="89" spans="1:5" x14ac:dyDescent="0.25">
      <c r="A89" s="465" t="s">
        <v>276</v>
      </c>
      <c r="B89" s="465" t="s">
        <v>276</v>
      </c>
      <c r="C89" s="465"/>
      <c r="D89" s="473" t="s">
        <v>874</v>
      </c>
      <c r="E89" s="419" t="e">
        <v>#N/A</v>
      </c>
    </row>
    <row r="90" spans="1:5" x14ac:dyDescent="0.25">
      <c r="A90" s="465" t="s">
        <v>519</v>
      </c>
      <c r="B90" s="465" t="s">
        <v>519</v>
      </c>
      <c r="C90" s="465"/>
      <c r="D90" s="473" t="s">
        <v>874</v>
      </c>
      <c r="E90" s="419" t="e">
        <v>#N/A</v>
      </c>
    </row>
    <row r="91" spans="1:5" x14ac:dyDescent="0.25">
      <c r="A91" s="465" t="s">
        <v>350</v>
      </c>
      <c r="B91" s="465" t="s">
        <v>350</v>
      </c>
      <c r="C91" s="465"/>
      <c r="D91" s="473" t="s">
        <v>874</v>
      </c>
      <c r="E91" s="419" t="e">
        <v>#N/A</v>
      </c>
    </row>
    <row r="92" spans="1:5" x14ac:dyDescent="0.25">
      <c r="A92" s="465" t="s">
        <v>462</v>
      </c>
      <c r="B92" s="465" t="s">
        <v>462</v>
      </c>
      <c r="C92" s="465"/>
      <c r="D92" s="473" t="s">
        <v>874</v>
      </c>
      <c r="E92" s="419" t="e">
        <v>#N/A</v>
      </c>
    </row>
    <row r="93" spans="1:5" x14ac:dyDescent="0.25">
      <c r="A93" s="465" t="s">
        <v>305</v>
      </c>
      <c r="B93" s="465" t="s">
        <v>305</v>
      </c>
      <c r="C93" s="465"/>
      <c r="D93" s="473" t="s">
        <v>874</v>
      </c>
      <c r="E93" s="419" t="e">
        <v>#N/A</v>
      </c>
    </row>
    <row r="94" spans="1:5" x14ac:dyDescent="0.25">
      <c r="A94" s="465" t="s">
        <v>282</v>
      </c>
      <c r="B94" s="465" t="s">
        <v>282</v>
      </c>
      <c r="C94" s="465"/>
      <c r="D94" s="473" t="s">
        <v>874</v>
      </c>
      <c r="E94" s="419" t="e">
        <v>#N/A</v>
      </c>
    </row>
    <row r="95" spans="1:5" x14ac:dyDescent="0.25">
      <c r="A95" s="465" t="s">
        <v>243</v>
      </c>
      <c r="B95" s="465" t="s">
        <v>514</v>
      </c>
      <c r="C95" s="465"/>
      <c r="D95" s="473" t="s">
        <v>874</v>
      </c>
      <c r="E95" s="419" t="e">
        <v>#N/A</v>
      </c>
    </row>
    <row r="96" spans="1:5" x14ac:dyDescent="0.25">
      <c r="A96" s="465" t="s">
        <v>243</v>
      </c>
      <c r="B96" s="465" t="s">
        <v>456</v>
      </c>
      <c r="C96" s="465"/>
      <c r="D96" s="473" t="s">
        <v>874</v>
      </c>
      <c r="E96" s="419" t="e">
        <v>#N/A</v>
      </c>
    </row>
    <row r="97" spans="1:5" x14ac:dyDescent="0.25">
      <c r="A97" s="465" t="s">
        <v>411</v>
      </c>
      <c r="B97" s="465" t="s">
        <v>411</v>
      </c>
      <c r="C97" s="465"/>
      <c r="D97" s="473" t="s">
        <v>874</v>
      </c>
      <c r="E97" s="419" t="e">
        <v>#N/A</v>
      </c>
    </row>
    <row r="98" spans="1:5" x14ac:dyDescent="0.25">
      <c r="A98" s="465" t="s">
        <v>524</v>
      </c>
      <c r="B98" s="465" t="s">
        <v>524</v>
      </c>
      <c r="C98" s="465"/>
      <c r="D98" s="473" t="s">
        <v>874</v>
      </c>
      <c r="E98" s="419" t="e">
        <v>#N/A</v>
      </c>
    </row>
    <row r="99" spans="1:5" x14ac:dyDescent="0.25">
      <c r="A99" s="465" t="s">
        <v>318</v>
      </c>
      <c r="B99" s="465" t="s">
        <v>318</v>
      </c>
      <c r="C99" s="465"/>
      <c r="D99" s="473" t="s">
        <v>857</v>
      </c>
      <c r="E99" s="419" t="e">
        <v>#DIV/0!</v>
      </c>
    </row>
    <row r="100" spans="1:5" x14ac:dyDescent="0.25">
      <c r="A100" s="465" t="s">
        <v>400</v>
      </c>
      <c r="B100" s="465" t="s">
        <v>400</v>
      </c>
      <c r="C100" s="465"/>
      <c r="D100" s="473" t="s">
        <v>874</v>
      </c>
      <c r="E100" s="419" t="e">
        <v>#N/A</v>
      </c>
    </row>
    <row r="101" spans="1:5" x14ac:dyDescent="0.25">
      <c r="A101" s="465" t="s">
        <v>334</v>
      </c>
      <c r="B101" s="465" t="s">
        <v>334</v>
      </c>
      <c r="C101" s="465"/>
      <c r="D101" s="473" t="s">
        <v>874</v>
      </c>
      <c r="E101" s="419" t="e">
        <v>#N/A</v>
      </c>
    </row>
    <row r="102" spans="1:5" x14ac:dyDescent="0.25">
      <c r="A102" s="465" t="s">
        <v>420</v>
      </c>
      <c r="B102" s="465" t="s">
        <v>421</v>
      </c>
      <c r="C102" s="465"/>
      <c r="D102" s="473" t="s">
        <v>874</v>
      </c>
      <c r="E102" s="419" t="e">
        <v>#N/A</v>
      </c>
    </row>
    <row r="103" spans="1:5" x14ac:dyDescent="0.25">
      <c r="A103" s="465" t="s">
        <v>245</v>
      </c>
      <c r="B103" s="465" t="s">
        <v>408</v>
      </c>
      <c r="C103" s="465"/>
      <c r="D103" s="473" t="s">
        <v>874</v>
      </c>
      <c r="E103" s="419" t="e">
        <v>#N/A</v>
      </c>
    </row>
    <row r="104" spans="1:5" x14ac:dyDescent="0.25">
      <c r="A104" s="465" t="s">
        <v>245</v>
      </c>
      <c r="B104" s="465" t="s">
        <v>362</v>
      </c>
      <c r="C104" s="465"/>
      <c r="D104" s="473" t="s">
        <v>874</v>
      </c>
      <c r="E104" s="419" t="e">
        <v>#N/A</v>
      </c>
    </row>
    <row r="105" spans="1:5" x14ac:dyDescent="0.25">
      <c r="A105" s="465" t="s">
        <v>412</v>
      </c>
      <c r="B105" s="465" t="s">
        <v>413</v>
      </c>
      <c r="C105" s="465"/>
      <c r="D105" s="473" t="s">
        <v>874</v>
      </c>
      <c r="E105" s="419" t="e">
        <v>#N/A</v>
      </c>
    </row>
    <row r="106" spans="1:5" x14ac:dyDescent="0.25">
      <c r="A106" s="465" t="s">
        <v>246</v>
      </c>
      <c r="B106" s="465" t="s">
        <v>274</v>
      </c>
      <c r="C106" s="465"/>
      <c r="D106" s="473" t="s">
        <v>874</v>
      </c>
      <c r="E106" s="419" t="e">
        <v>#N/A</v>
      </c>
    </row>
    <row r="107" spans="1:5" x14ac:dyDescent="0.25">
      <c r="A107" s="465" t="s">
        <v>247</v>
      </c>
      <c r="B107" s="465" t="s">
        <v>269</v>
      </c>
      <c r="C107" s="465"/>
      <c r="D107" s="473" t="s">
        <v>874</v>
      </c>
      <c r="E107" s="419" t="e">
        <v>#N/A</v>
      </c>
    </row>
    <row r="108" spans="1:5" x14ac:dyDescent="0.25">
      <c r="A108" s="465" t="s">
        <v>247</v>
      </c>
      <c r="B108" s="465" t="s">
        <v>473</v>
      </c>
      <c r="C108" s="465"/>
      <c r="D108" s="473" t="s">
        <v>874</v>
      </c>
      <c r="E108" s="419" t="e">
        <v>#N/A</v>
      </c>
    </row>
    <row r="109" spans="1:5" x14ac:dyDescent="0.25">
      <c r="A109" s="465" t="s">
        <v>325</v>
      </c>
      <c r="B109" s="465" t="s">
        <v>325</v>
      </c>
      <c r="C109" s="465"/>
      <c r="D109" s="473" t="s">
        <v>874</v>
      </c>
      <c r="E109" s="419" t="e">
        <v>#N/A</v>
      </c>
    </row>
    <row r="110" spans="1:5" x14ac:dyDescent="0.25">
      <c r="A110" s="465" t="s">
        <v>248</v>
      </c>
      <c r="B110" s="465" t="s">
        <v>297</v>
      </c>
      <c r="C110" s="465"/>
      <c r="D110" s="473" t="s">
        <v>874</v>
      </c>
      <c r="E110" s="419" t="e">
        <v>#N/A</v>
      </c>
    </row>
    <row r="111" spans="1:5" x14ac:dyDescent="0.25">
      <c r="A111" s="465" t="s">
        <v>248</v>
      </c>
      <c r="B111" s="465" t="s">
        <v>356</v>
      </c>
      <c r="C111" s="465"/>
      <c r="D111" s="473" t="s">
        <v>874</v>
      </c>
      <c r="E111" s="419" t="e">
        <v>#N/A</v>
      </c>
    </row>
    <row r="112" spans="1:5" x14ac:dyDescent="0.25">
      <c r="A112" s="465" t="s">
        <v>249</v>
      </c>
      <c r="B112" s="465" t="s">
        <v>352</v>
      </c>
      <c r="C112" s="465"/>
      <c r="D112" s="473" t="s">
        <v>874</v>
      </c>
      <c r="E112" s="419" t="e">
        <v>#N/A</v>
      </c>
    </row>
    <row r="113" spans="1:5" x14ac:dyDescent="0.25">
      <c r="A113" s="465" t="s">
        <v>249</v>
      </c>
      <c r="B113" s="465" t="s">
        <v>525</v>
      </c>
      <c r="C113" s="465"/>
      <c r="D113" s="473" t="s">
        <v>874</v>
      </c>
      <c r="E113" s="419" t="e">
        <v>#N/A</v>
      </c>
    </row>
    <row r="114" spans="1:5" x14ac:dyDescent="0.25">
      <c r="A114" s="465" t="s">
        <v>533</v>
      </c>
      <c r="B114" s="465" t="s">
        <v>533</v>
      </c>
      <c r="C114" s="465"/>
      <c r="D114" s="473" t="s">
        <v>874</v>
      </c>
      <c r="E114" s="419" t="e">
        <v>#N/A</v>
      </c>
    </row>
    <row r="115" spans="1:5" x14ac:dyDescent="0.25">
      <c r="A115" s="465" t="s">
        <v>316</v>
      </c>
      <c r="B115" s="465" t="s">
        <v>316</v>
      </c>
      <c r="C115" s="465"/>
      <c r="D115" s="473" t="s">
        <v>874</v>
      </c>
      <c r="E115" s="419" t="e">
        <v>#N/A</v>
      </c>
    </row>
    <row r="116" spans="1:5" x14ac:dyDescent="0.25">
      <c r="A116" s="465" t="s">
        <v>369</v>
      </c>
      <c r="B116" s="465" t="s">
        <v>370</v>
      </c>
      <c r="C116" s="465"/>
      <c r="D116" s="473" t="s">
        <v>874</v>
      </c>
      <c r="E116" s="419" t="e">
        <v>#N/A</v>
      </c>
    </row>
    <row r="117" spans="1:5" x14ac:dyDescent="0.25">
      <c r="A117" s="465" t="s">
        <v>508</v>
      </c>
      <c r="B117" s="465" t="s">
        <v>509</v>
      </c>
      <c r="C117" s="465"/>
      <c r="D117" s="473" t="s">
        <v>874</v>
      </c>
      <c r="E117" s="419" t="e">
        <v>#N/A</v>
      </c>
    </row>
    <row r="118" spans="1:5" x14ac:dyDescent="0.25">
      <c r="A118" s="465" t="s">
        <v>250</v>
      </c>
      <c r="B118" s="465" t="s">
        <v>403</v>
      </c>
      <c r="C118" s="465"/>
      <c r="D118" s="473" t="s">
        <v>874</v>
      </c>
      <c r="E118" s="419" t="e">
        <v>#N/A</v>
      </c>
    </row>
    <row r="119" spans="1:5" x14ac:dyDescent="0.25">
      <c r="A119" s="465" t="s">
        <v>250</v>
      </c>
      <c r="B119" s="465" t="s">
        <v>290</v>
      </c>
      <c r="C119" s="465"/>
      <c r="D119" s="473" t="s">
        <v>874</v>
      </c>
      <c r="E119" s="419" t="e">
        <v>#N/A</v>
      </c>
    </row>
    <row r="120" spans="1:5" x14ac:dyDescent="0.25">
      <c r="A120" s="465" t="s">
        <v>489</v>
      </c>
      <c r="B120" s="465" t="s">
        <v>490</v>
      </c>
      <c r="C120" s="465"/>
      <c r="D120" s="473" t="s">
        <v>874</v>
      </c>
      <c r="E120" s="419" t="e">
        <v>#N/A</v>
      </c>
    </row>
    <row r="121" spans="1:5" x14ac:dyDescent="0.25">
      <c r="A121" s="465" t="s">
        <v>469</v>
      </c>
      <c r="B121" s="465" t="s">
        <v>469</v>
      </c>
      <c r="C121" s="465"/>
      <c r="D121" s="473" t="s">
        <v>874</v>
      </c>
      <c r="E121" s="419" t="e">
        <v>#N/A</v>
      </c>
    </row>
    <row r="122" spans="1:5" x14ac:dyDescent="0.25">
      <c r="A122" s="465" t="s">
        <v>278</v>
      </c>
      <c r="B122" s="465" t="s">
        <v>278</v>
      </c>
      <c r="C122" s="465"/>
      <c r="D122" s="473" t="s">
        <v>858</v>
      </c>
      <c r="E122" s="419" t="e">
        <v>#DIV/0!</v>
      </c>
    </row>
    <row r="123" spans="1:5" x14ac:dyDescent="0.25">
      <c r="A123" s="465" t="s">
        <v>383</v>
      </c>
      <c r="B123" s="465" t="s">
        <v>384</v>
      </c>
      <c r="C123" s="465"/>
      <c r="D123" s="473" t="s">
        <v>874</v>
      </c>
      <c r="E123" s="419" t="e">
        <v>#N/A</v>
      </c>
    </row>
    <row r="124" spans="1:5" x14ac:dyDescent="0.25">
      <c r="A124" s="465" t="s">
        <v>358</v>
      </c>
      <c r="B124" s="465" t="s">
        <v>358</v>
      </c>
      <c r="C124" s="465"/>
      <c r="D124" s="473" t="s">
        <v>874</v>
      </c>
      <c r="E124" s="419" t="e">
        <v>#N/A</v>
      </c>
    </row>
    <row r="125" spans="1:5" x14ac:dyDescent="0.25">
      <c r="A125" s="465" t="s">
        <v>552</v>
      </c>
      <c r="B125" s="465" t="s">
        <v>553</v>
      </c>
      <c r="C125" s="465"/>
      <c r="D125" s="473" t="s">
        <v>874</v>
      </c>
      <c r="E125" s="419" t="e">
        <v>#N/A</v>
      </c>
    </row>
    <row r="126" spans="1:5" x14ac:dyDescent="0.25">
      <c r="A126" s="465" t="s">
        <v>251</v>
      </c>
      <c r="B126" s="465" t="s">
        <v>251</v>
      </c>
      <c r="C126" s="465"/>
      <c r="D126" s="473" t="s">
        <v>874</v>
      </c>
      <c r="E126" s="419" t="e">
        <v>#N/A</v>
      </c>
    </row>
    <row r="127" spans="1:5" x14ac:dyDescent="0.25">
      <c r="A127" s="465" t="s">
        <v>251</v>
      </c>
      <c r="B127" s="465" t="s">
        <v>328</v>
      </c>
      <c r="C127" s="465"/>
      <c r="D127" s="473" t="s">
        <v>874</v>
      </c>
      <c r="E127" s="419" t="e">
        <v>#N/A</v>
      </c>
    </row>
    <row r="128" spans="1:5" x14ac:dyDescent="0.25">
      <c r="A128" s="465" t="s">
        <v>251</v>
      </c>
      <c r="B128" s="465" t="s">
        <v>391</v>
      </c>
      <c r="C128" s="465"/>
      <c r="D128" s="473" t="s">
        <v>874</v>
      </c>
      <c r="E128" s="419" t="e">
        <v>#N/A</v>
      </c>
    </row>
    <row r="129" spans="1:5" x14ac:dyDescent="0.25">
      <c r="A129" s="465" t="s">
        <v>435</v>
      </c>
      <c r="B129" s="465" t="s">
        <v>435</v>
      </c>
      <c r="C129" s="465"/>
      <c r="D129" s="473" t="s">
        <v>874</v>
      </c>
      <c r="E129" s="419" t="e">
        <v>#N/A</v>
      </c>
    </row>
    <row r="130" spans="1:5" x14ac:dyDescent="0.25">
      <c r="A130" s="465" t="s">
        <v>397</v>
      </c>
      <c r="B130" s="465" t="s">
        <v>398</v>
      </c>
      <c r="C130" s="465"/>
      <c r="D130" s="473" t="s">
        <v>874</v>
      </c>
      <c r="E130" s="419" t="e">
        <v>#N/A</v>
      </c>
    </row>
    <row r="131" spans="1:5" x14ac:dyDescent="0.25">
      <c r="A131" s="465" t="s">
        <v>365</v>
      </c>
      <c r="B131" s="465" t="s">
        <v>366</v>
      </c>
      <c r="C131" s="465"/>
      <c r="D131" s="473" t="s">
        <v>874</v>
      </c>
      <c r="E131" s="419" t="e">
        <v>#N/A</v>
      </c>
    </row>
    <row r="132" spans="1:5" x14ac:dyDescent="0.25">
      <c r="A132" s="465" t="s">
        <v>252</v>
      </c>
      <c r="B132" s="465" t="s">
        <v>404</v>
      </c>
      <c r="C132" s="465"/>
      <c r="D132" s="473" t="s">
        <v>874</v>
      </c>
      <c r="E132" s="419" t="e">
        <v>#N/A</v>
      </c>
    </row>
    <row r="133" spans="1:5" x14ac:dyDescent="0.25">
      <c r="A133" s="465" t="s">
        <v>252</v>
      </c>
      <c r="B133" s="465" t="s">
        <v>392</v>
      </c>
      <c r="C133" s="465"/>
      <c r="D133" s="473" t="s">
        <v>874</v>
      </c>
      <c r="E133" s="419" t="e">
        <v>#N/A</v>
      </c>
    </row>
    <row r="134" spans="1:5" x14ac:dyDescent="0.25">
      <c r="A134" s="465" t="s">
        <v>253</v>
      </c>
      <c r="B134" s="465" t="s">
        <v>485</v>
      </c>
      <c r="C134" s="465"/>
      <c r="D134" s="473" t="s">
        <v>874</v>
      </c>
      <c r="E134" s="419" t="e">
        <v>#N/A</v>
      </c>
    </row>
    <row r="135" spans="1:5" x14ac:dyDescent="0.25">
      <c r="A135" s="465" t="s">
        <v>253</v>
      </c>
      <c r="B135" s="465" t="s">
        <v>449</v>
      </c>
      <c r="C135" s="465"/>
      <c r="D135" s="473" t="s">
        <v>874</v>
      </c>
      <c r="E135" s="419" t="e">
        <v>#N/A</v>
      </c>
    </row>
    <row r="136" spans="1:5" x14ac:dyDescent="0.25">
      <c r="A136" s="465" t="s">
        <v>254</v>
      </c>
      <c r="B136" s="465" t="s">
        <v>285</v>
      </c>
      <c r="C136" s="465"/>
      <c r="D136" s="473" t="s">
        <v>859</v>
      </c>
      <c r="E136" s="419" t="e">
        <v>#DIV/0!</v>
      </c>
    </row>
    <row r="137" spans="1:5" x14ac:dyDescent="0.25">
      <c r="A137" s="465" t="s">
        <v>254</v>
      </c>
      <c r="B137" s="465" t="s">
        <v>345</v>
      </c>
      <c r="C137" s="465"/>
      <c r="D137" s="473" t="s">
        <v>859</v>
      </c>
      <c r="E137" s="419" t="e">
        <v>#DIV/0!</v>
      </c>
    </row>
    <row r="138" spans="1:5" x14ac:dyDescent="0.25">
      <c r="A138" s="465" t="s">
        <v>255</v>
      </c>
      <c r="B138" s="465" t="s">
        <v>558</v>
      </c>
      <c r="C138" s="465"/>
      <c r="D138" s="473" t="s">
        <v>874</v>
      </c>
      <c r="E138" s="419" t="e">
        <v>#N/A</v>
      </c>
    </row>
    <row r="139" spans="1:5" x14ac:dyDescent="0.25">
      <c r="A139" s="465" t="s">
        <v>255</v>
      </c>
      <c r="B139" s="465" t="s">
        <v>270</v>
      </c>
      <c r="C139" s="465"/>
      <c r="D139" s="473" t="s">
        <v>874</v>
      </c>
      <c r="E139" s="419" t="e">
        <v>#N/A</v>
      </c>
    </row>
    <row r="140" spans="1:5" x14ac:dyDescent="0.25">
      <c r="A140" s="465" t="s">
        <v>255</v>
      </c>
      <c r="B140" s="465" t="s">
        <v>559</v>
      </c>
      <c r="C140" s="465"/>
      <c r="D140" s="473" t="s">
        <v>874</v>
      </c>
      <c r="E140" s="419" t="e">
        <v>#N/A</v>
      </c>
    </row>
    <row r="141" spans="1:5" x14ac:dyDescent="0.25">
      <c r="A141" s="465" t="s">
        <v>294</v>
      </c>
      <c r="B141" s="465" t="s">
        <v>295</v>
      </c>
      <c r="C141" s="465"/>
      <c r="D141" s="473" t="s">
        <v>874</v>
      </c>
      <c r="E141" s="419" t="e">
        <v>#N/A</v>
      </c>
    </row>
    <row r="142" spans="1:5" x14ac:dyDescent="0.25">
      <c r="A142" s="465" t="s">
        <v>402</v>
      </c>
      <c r="B142" s="465" t="s">
        <v>402</v>
      </c>
      <c r="C142" s="465"/>
      <c r="D142" s="473" t="s">
        <v>874</v>
      </c>
      <c r="E142" s="419" t="e">
        <v>#N/A</v>
      </c>
    </row>
    <row r="143" spans="1:5" x14ac:dyDescent="0.25">
      <c r="A143" s="465" t="s">
        <v>273</v>
      </c>
      <c r="B143" s="465" t="s">
        <v>273</v>
      </c>
      <c r="C143" s="465"/>
      <c r="D143" s="473" t="s">
        <v>874</v>
      </c>
      <c r="E143" s="419" t="e">
        <v>#N/A</v>
      </c>
    </row>
    <row r="144" spans="1:5" x14ac:dyDescent="0.25">
      <c r="A144" s="465" t="s">
        <v>256</v>
      </c>
      <c r="B144" s="465" t="s">
        <v>386</v>
      </c>
      <c r="C144" s="465"/>
      <c r="D144" s="473" t="s">
        <v>860</v>
      </c>
      <c r="E144" s="419">
        <v>0</v>
      </c>
    </row>
    <row r="145" spans="1:5" x14ac:dyDescent="0.25">
      <c r="A145" s="465" t="s">
        <v>256</v>
      </c>
      <c r="B145" s="465" t="s">
        <v>348</v>
      </c>
      <c r="C145" s="465"/>
      <c r="D145" s="473" t="s">
        <v>860</v>
      </c>
      <c r="E145" s="419" t="e">
        <v>#DIV/0!</v>
      </c>
    </row>
    <row r="146" spans="1:5" x14ac:dyDescent="0.25">
      <c r="A146" s="465" t="s">
        <v>256</v>
      </c>
      <c r="B146" s="465" t="s">
        <v>409</v>
      </c>
      <c r="C146" s="465"/>
      <c r="D146" s="473" t="s">
        <v>860</v>
      </c>
      <c r="E146" s="419">
        <v>0</v>
      </c>
    </row>
    <row r="147" spans="1:5" x14ac:dyDescent="0.25">
      <c r="A147" s="465" t="s">
        <v>503</v>
      </c>
      <c r="B147" s="465" t="s">
        <v>503</v>
      </c>
      <c r="C147" s="465"/>
      <c r="D147" s="473" t="s">
        <v>874</v>
      </c>
      <c r="E147" s="419" t="e">
        <v>#N/A</v>
      </c>
    </row>
    <row r="148" spans="1:5" x14ac:dyDescent="0.25">
      <c r="A148" s="465" t="s">
        <v>543</v>
      </c>
      <c r="B148" s="465" t="s">
        <v>543</v>
      </c>
      <c r="C148" s="465"/>
      <c r="D148" s="473" t="s">
        <v>874</v>
      </c>
      <c r="E148" s="419" t="e">
        <v>#N/A</v>
      </c>
    </row>
    <row r="149" spans="1:5" x14ac:dyDescent="0.25">
      <c r="A149" s="465" t="s">
        <v>843</v>
      </c>
      <c r="B149" s="465" t="s">
        <v>289</v>
      </c>
      <c r="C149" s="465"/>
      <c r="D149" s="473" t="s">
        <v>874</v>
      </c>
      <c r="E149" s="419" t="e">
        <v>#N/A</v>
      </c>
    </row>
    <row r="150" spans="1:5" x14ac:dyDescent="0.25">
      <c r="A150" s="465" t="s">
        <v>555</v>
      </c>
      <c r="B150" s="465" t="s">
        <v>556</v>
      </c>
      <c r="C150" s="465"/>
      <c r="D150" s="473" t="s">
        <v>874</v>
      </c>
      <c r="E150" s="419" t="e">
        <v>#N/A</v>
      </c>
    </row>
    <row r="151" spans="1:5" x14ac:dyDescent="0.25">
      <c r="A151" s="465" t="s">
        <v>472</v>
      </c>
      <c r="B151" s="465" t="s">
        <v>472</v>
      </c>
      <c r="C151" s="465"/>
      <c r="D151" s="473" t="s">
        <v>874</v>
      </c>
      <c r="E151" s="419" t="e">
        <v>#N/A</v>
      </c>
    </row>
    <row r="152" spans="1:5" x14ac:dyDescent="0.25">
      <c r="A152" s="465" t="s">
        <v>329</v>
      </c>
      <c r="B152" s="465" t="s">
        <v>329</v>
      </c>
      <c r="C152" s="465"/>
      <c r="D152" s="473" t="s">
        <v>874</v>
      </c>
      <c r="E152" s="419" t="e">
        <v>#N/A</v>
      </c>
    </row>
    <row r="153" spans="1:5" x14ac:dyDescent="0.25">
      <c r="A153" s="465" t="s">
        <v>480</v>
      </c>
      <c r="B153" s="465" t="s">
        <v>480</v>
      </c>
      <c r="C153" s="465"/>
      <c r="D153" s="473" t="s">
        <v>874</v>
      </c>
      <c r="E153" s="419" t="e">
        <v>#N/A</v>
      </c>
    </row>
    <row r="154" spans="1:5" x14ac:dyDescent="0.25">
      <c r="A154" s="465" t="s">
        <v>343</v>
      </c>
      <c r="B154" s="465" t="s">
        <v>343</v>
      </c>
      <c r="C154" s="465"/>
      <c r="D154" s="473" t="s">
        <v>862</v>
      </c>
      <c r="E154" s="419" t="e">
        <v>#DIV/0!</v>
      </c>
    </row>
    <row r="155" spans="1:5" x14ac:dyDescent="0.25">
      <c r="A155" s="465" t="s">
        <v>544</v>
      </c>
      <c r="B155" s="465" t="s">
        <v>545</v>
      </c>
      <c r="C155" s="465"/>
      <c r="D155" s="473" t="s">
        <v>863</v>
      </c>
      <c r="E155" s="419" t="e">
        <v>#DIV/0!</v>
      </c>
    </row>
    <row r="156" spans="1:5" x14ac:dyDescent="0.25">
      <c r="A156" s="465" t="s">
        <v>367</v>
      </c>
      <c r="B156" s="465" t="s">
        <v>367</v>
      </c>
      <c r="C156" s="465"/>
      <c r="D156" s="473" t="s">
        <v>874</v>
      </c>
      <c r="E156" s="419" t="e">
        <v>#N/A</v>
      </c>
    </row>
    <row r="157" spans="1:5" x14ac:dyDescent="0.25">
      <c r="A157" s="465" t="s">
        <v>498</v>
      </c>
      <c r="B157" s="465" t="s">
        <v>498</v>
      </c>
      <c r="C157" s="465"/>
      <c r="D157" s="473" t="s">
        <v>874</v>
      </c>
      <c r="E157" s="419" t="e">
        <v>#N/A</v>
      </c>
    </row>
    <row r="158" spans="1:5" x14ac:dyDescent="0.25">
      <c r="A158" s="465" t="s">
        <v>498</v>
      </c>
      <c r="B158" s="465" t="s">
        <v>499</v>
      </c>
      <c r="C158" s="465"/>
      <c r="D158" s="473" t="s">
        <v>874</v>
      </c>
      <c r="E158" s="419" t="e">
        <v>#N/A</v>
      </c>
    </row>
    <row r="159" spans="1:5" x14ac:dyDescent="0.25">
      <c r="A159" s="465" t="s">
        <v>363</v>
      </c>
      <c r="B159" s="465" t="s">
        <v>363</v>
      </c>
      <c r="C159" s="465"/>
      <c r="D159" s="473" t="s">
        <v>874</v>
      </c>
      <c r="E159" s="419" t="e">
        <v>#N/A</v>
      </c>
    </row>
    <row r="160" spans="1:5" x14ac:dyDescent="0.25">
      <c r="A160" s="465" t="s">
        <v>258</v>
      </c>
      <c r="B160" s="465" t="s">
        <v>359</v>
      </c>
      <c r="C160" s="465"/>
      <c r="D160" s="473" t="s">
        <v>874</v>
      </c>
      <c r="E160" s="419" t="e">
        <v>#N/A</v>
      </c>
    </row>
    <row r="161" spans="1:5" x14ac:dyDescent="0.25">
      <c r="A161" s="465" t="s">
        <v>258</v>
      </c>
      <c r="B161" s="465" t="s">
        <v>340</v>
      </c>
      <c r="C161" s="465"/>
      <c r="D161" s="473" t="s">
        <v>874</v>
      </c>
      <c r="E161" s="419" t="e">
        <v>#N/A</v>
      </c>
    </row>
    <row r="162" spans="1:5" x14ac:dyDescent="0.25">
      <c r="A162" s="465" t="s">
        <v>281</v>
      </c>
      <c r="B162" s="465" t="s">
        <v>281</v>
      </c>
      <c r="C162" s="465"/>
      <c r="D162" s="473" t="s">
        <v>874</v>
      </c>
      <c r="E162" s="419" t="e">
        <v>#N/A</v>
      </c>
    </row>
    <row r="163" spans="1:5" x14ac:dyDescent="0.25">
      <c r="A163" s="465" t="s">
        <v>259</v>
      </c>
      <c r="B163" s="465" t="s">
        <v>315</v>
      </c>
      <c r="C163" s="465"/>
      <c r="D163" s="473" t="s">
        <v>874</v>
      </c>
      <c r="E163" s="419" t="e">
        <v>#N/A</v>
      </c>
    </row>
    <row r="164" spans="1:5" x14ac:dyDescent="0.25">
      <c r="A164" s="465" t="s">
        <v>259</v>
      </c>
      <c r="B164" s="465" t="s">
        <v>454</v>
      </c>
      <c r="C164" s="465"/>
      <c r="D164" s="473" t="s">
        <v>874</v>
      </c>
      <c r="E164" s="419" t="e">
        <v>#N/A</v>
      </c>
    </row>
    <row r="165" spans="1:5" x14ac:dyDescent="0.25">
      <c r="A165" s="465" t="s">
        <v>536</v>
      </c>
      <c r="B165" s="465" t="s">
        <v>536</v>
      </c>
      <c r="C165" s="465"/>
      <c r="D165" s="473" t="s">
        <v>874</v>
      </c>
      <c r="E165" s="419" t="e">
        <v>#N/A</v>
      </c>
    </row>
    <row r="166" spans="1:5" x14ac:dyDescent="0.25">
      <c r="A166" s="465" t="s">
        <v>399</v>
      </c>
      <c r="B166" s="465" t="s">
        <v>399</v>
      </c>
      <c r="C166" s="465"/>
      <c r="D166" s="473" t="s">
        <v>874</v>
      </c>
      <c r="E166" s="419" t="e">
        <v>#N/A</v>
      </c>
    </row>
    <row r="167" spans="1:5" x14ac:dyDescent="0.25">
      <c r="A167" s="465" t="s">
        <v>551</v>
      </c>
      <c r="B167" s="465" t="s">
        <v>551</v>
      </c>
      <c r="C167" s="465"/>
      <c r="D167" s="473" t="s">
        <v>874</v>
      </c>
      <c r="E167" s="419" t="e">
        <v>#N/A</v>
      </c>
    </row>
    <row r="168" spans="1:5" x14ac:dyDescent="0.25">
      <c r="A168" s="465" t="s">
        <v>327</v>
      </c>
      <c r="B168" s="465" t="s">
        <v>327</v>
      </c>
      <c r="C168" s="465"/>
      <c r="D168" s="473" t="s">
        <v>874</v>
      </c>
      <c r="E168" s="419" t="e">
        <v>#N/A</v>
      </c>
    </row>
    <row r="169" spans="1:5" x14ac:dyDescent="0.25">
      <c r="A169" s="465" t="s">
        <v>298</v>
      </c>
      <c r="B169" s="465" t="s">
        <v>299</v>
      </c>
      <c r="C169" s="465"/>
      <c r="D169" s="473" t="s">
        <v>874</v>
      </c>
      <c r="E169" s="419" t="e">
        <v>#N/A</v>
      </c>
    </row>
    <row r="170" spans="1:5" x14ac:dyDescent="0.25">
      <c r="A170" s="465" t="s">
        <v>481</v>
      </c>
      <c r="B170" s="465" t="s">
        <v>482</v>
      </c>
      <c r="C170" s="465"/>
      <c r="D170" s="473" t="s">
        <v>874</v>
      </c>
      <c r="E170" s="419" t="e">
        <v>#N/A</v>
      </c>
    </row>
    <row r="171" spans="1:5" x14ac:dyDescent="0.25">
      <c r="A171" s="465" t="s">
        <v>336</v>
      </c>
      <c r="B171" s="465" t="s">
        <v>337</v>
      </c>
      <c r="C171" s="465"/>
      <c r="D171" s="473" t="s">
        <v>874</v>
      </c>
      <c r="E171" s="419" t="e">
        <v>#N/A</v>
      </c>
    </row>
    <row r="172" spans="1:5" x14ac:dyDescent="0.25">
      <c r="A172" s="465" t="s">
        <v>341</v>
      </c>
      <c r="B172" s="465" t="s">
        <v>341</v>
      </c>
      <c r="C172" s="465"/>
      <c r="D172" s="473" t="s">
        <v>874</v>
      </c>
      <c r="E172" s="419" t="e">
        <v>#N/A</v>
      </c>
    </row>
    <row r="173" spans="1:5" x14ac:dyDescent="0.25">
      <c r="A173" s="465" t="s">
        <v>347</v>
      </c>
      <c r="B173" s="465" t="s">
        <v>347</v>
      </c>
      <c r="C173" s="465"/>
      <c r="D173" s="473" t="s">
        <v>874</v>
      </c>
      <c r="E173" s="419" t="e">
        <v>#N/A</v>
      </c>
    </row>
    <row r="174" spans="1:5" x14ac:dyDescent="0.25">
      <c r="A174" s="465" t="s">
        <v>414</v>
      </c>
      <c r="B174" s="465" t="s">
        <v>414</v>
      </c>
      <c r="C174" s="465"/>
      <c r="D174" s="473" t="s">
        <v>874</v>
      </c>
      <c r="E174" s="419" t="e">
        <v>#N/A</v>
      </c>
    </row>
    <row r="175" spans="1:5" x14ac:dyDescent="0.25">
      <c r="A175" s="465" t="s">
        <v>448</v>
      </c>
      <c r="B175" s="465" t="s">
        <v>448</v>
      </c>
      <c r="C175" s="465"/>
      <c r="D175" s="473" t="s">
        <v>874</v>
      </c>
      <c r="E175" s="419" t="e">
        <v>#N/A</v>
      </c>
    </row>
    <row r="176" spans="1:5" x14ac:dyDescent="0.25">
      <c r="A176" s="465" t="s">
        <v>394</v>
      </c>
      <c r="B176" s="465" t="s">
        <v>394</v>
      </c>
      <c r="C176" s="465"/>
      <c r="D176" s="473" t="s">
        <v>874</v>
      </c>
      <c r="E176" s="419" t="e">
        <v>#N/A</v>
      </c>
    </row>
    <row r="177" spans="1:5" x14ac:dyDescent="0.25">
      <c r="A177" s="465" t="s">
        <v>393</v>
      </c>
      <c r="B177" s="465" t="s">
        <v>393</v>
      </c>
      <c r="C177" s="465"/>
      <c r="D177" s="473" t="s">
        <v>874</v>
      </c>
      <c r="E177" s="419" t="e">
        <v>#N/A</v>
      </c>
    </row>
    <row r="178" spans="1:5" x14ac:dyDescent="0.25">
      <c r="A178" s="465" t="s">
        <v>459</v>
      </c>
      <c r="B178" s="465" t="s">
        <v>459</v>
      </c>
      <c r="C178" s="465"/>
      <c r="D178" s="473" t="s">
        <v>874</v>
      </c>
      <c r="E178" s="419" t="e">
        <v>#N/A</v>
      </c>
    </row>
    <row r="179" spans="1:5" x14ac:dyDescent="0.25">
      <c r="A179" s="465" t="s">
        <v>550</v>
      </c>
      <c r="B179" s="465" t="s">
        <v>550</v>
      </c>
      <c r="C179" s="465"/>
      <c r="D179" s="473" t="s">
        <v>874</v>
      </c>
      <c r="E179" s="419" t="e">
        <v>#N/A</v>
      </c>
    </row>
    <row r="180" spans="1:5" x14ac:dyDescent="0.25">
      <c r="A180" s="465" t="s">
        <v>465</v>
      </c>
      <c r="B180" s="465" t="s">
        <v>465</v>
      </c>
      <c r="C180" s="465"/>
      <c r="D180" s="473" t="s">
        <v>874</v>
      </c>
      <c r="E180" s="419" t="e">
        <v>#N/A</v>
      </c>
    </row>
    <row r="181" spans="1:5" x14ac:dyDescent="0.25">
      <c r="A181" s="465" t="s">
        <v>540</v>
      </c>
      <c r="B181" s="465" t="s">
        <v>541</v>
      </c>
      <c r="C181" s="465"/>
      <c r="D181" s="473" t="s">
        <v>874</v>
      </c>
      <c r="E181" s="419" t="e">
        <v>#N/A</v>
      </c>
    </row>
    <row r="182" spans="1:5" x14ac:dyDescent="0.25">
      <c r="A182" s="465" t="s">
        <v>330</v>
      </c>
      <c r="B182" s="465" t="s">
        <v>330</v>
      </c>
      <c r="C182" s="465"/>
      <c r="D182" s="473" t="s">
        <v>874</v>
      </c>
      <c r="E182" s="419" t="e">
        <v>#N/A</v>
      </c>
    </row>
    <row r="183" spans="1:5" x14ac:dyDescent="0.25">
      <c r="A183" s="465" t="s">
        <v>554</v>
      </c>
      <c r="B183" s="465" t="s">
        <v>554</v>
      </c>
      <c r="C183" s="465"/>
      <c r="D183" s="473" t="s">
        <v>874</v>
      </c>
      <c r="E183" s="419" t="e">
        <v>#N/A</v>
      </c>
    </row>
    <row r="184" spans="1:5" x14ac:dyDescent="0.25">
      <c r="A184" s="465" t="s">
        <v>291</v>
      </c>
      <c r="B184" s="465" t="s">
        <v>291</v>
      </c>
      <c r="C184" s="465"/>
      <c r="D184" s="473" t="s">
        <v>874</v>
      </c>
      <c r="E184" s="419" t="e">
        <v>#N/A</v>
      </c>
    </row>
    <row r="185" spans="1:5" x14ac:dyDescent="0.25">
      <c r="A185" s="465" t="s">
        <v>539</v>
      </c>
      <c r="B185" s="465" t="s">
        <v>539</v>
      </c>
      <c r="C185" s="465"/>
      <c r="D185" s="473" t="s">
        <v>874</v>
      </c>
      <c r="E185" s="419" t="e">
        <v>#N/A</v>
      </c>
    </row>
    <row r="186" spans="1:5" x14ac:dyDescent="0.25">
      <c r="A186" s="465" t="s">
        <v>283</v>
      </c>
      <c r="B186" s="465" t="s">
        <v>283</v>
      </c>
      <c r="C186" s="465"/>
      <c r="D186" s="473" t="s">
        <v>874</v>
      </c>
      <c r="E186" s="419" t="e">
        <v>#N/A</v>
      </c>
    </row>
    <row r="187" spans="1:5" x14ac:dyDescent="0.25">
      <c r="A187" s="465" t="s">
        <v>310</v>
      </c>
      <c r="B187" s="465" t="s">
        <v>310</v>
      </c>
      <c r="C187" s="465"/>
      <c r="D187" s="473" t="s">
        <v>874</v>
      </c>
      <c r="E187" s="419" t="e">
        <v>#N/A</v>
      </c>
    </row>
    <row r="188" spans="1:5" x14ac:dyDescent="0.25">
      <c r="A188" s="465" t="s">
        <v>444</v>
      </c>
      <c r="B188" s="465" t="s">
        <v>444</v>
      </c>
      <c r="C188" s="465"/>
      <c r="D188" s="473" t="s">
        <v>874</v>
      </c>
      <c r="E188" s="419" t="e">
        <v>#N/A</v>
      </c>
    </row>
    <row r="189" spans="1:5" x14ac:dyDescent="0.25">
      <c r="A189" s="465" t="s">
        <v>532</v>
      </c>
      <c r="B189" s="465" t="s">
        <v>532</v>
      </c>
      <c r="C189" s="465"/>
      <c r="D189" s="473" t="s">
        <v>874</v>
      </c>
      <c r="E189" s="419" t="e">
        <v>#N/A</v>
      </c>
    </row>
    <row r="190" spans="1:5" x14ac:dyDescent="0.25">
      <c r="A190" s="465" t="s">
        <v>502</v>
      </c>
      <c r="B190" s="465" t="s">
        <v>502</v>
      </c>
      <c r="C190" s="465"/>
      <c r="D190" s="473" t="s">
        <v>867</v>
      </c>
      <c r="E190" s="419" t="e">
        <v>#DIV/0!</v>
      </c>
    </row>
    <row r="191" spans="1:5" x14ac:dyDescent="0.25">
      <c r="A191" s="465" t="s">
        <v>410</v>
      </c>
      <c r="B191" s="465" t="s">
        <v>410</v>
      </c>
      <c r="C191" s="465"/>
      <c r="D191" s="473" t="s">
        <v>874</v>
      </c>
      <c r="E191" s="419" t="e">
        <v>#N/A</v>
      </c>
    </row>
    <row r="192" spans="1:5" x14ac:dyDescent="0.25">
      <c r="A192" s="465" t="s">
        <v>326</v>
      </c>
      <c r="B192" s="465" t="s">
        <v>326</v>
      </c>
      <c r="C192" s="465"/>
      <c r="D192" s="473" t="s">
        <v>874</v>
      </c>
      <c r="E192" s="419" t="e">
        <v>#N/A</v>
      </c>
    </row>
    <row r="193" spans="1:5" x14ac:dyDescent="0.25">
      <c r="A193" s="465" t="s">
        <v>549</v>
      </c>
      <c r="B193" s="465" t="s">
        <v>549</v>
      </c>
      <c r="C193" s="465"/>
      <c r="D193" s="473" t="s">
        <v>874</v>
      </c>
      <c r="E193" s="419" t="e">
        <v>#N/A</v>
      </c>
    </row>
    <row r="194" spans="1:5" x14ac:dyDescent="0.25">
      <c r="A194" s="465" t="s">
        <v>440</v>
      </c>
      <c r="B194" s="465" t="s">
        <v>440</v>
      </c>
      <c r="C194" s="465"/>
      <c r="D194" s="473" t="s">
        <v>874</v>
      </c>
      <c r="E194" s="419" t="e">
        <v>#N/A</v>
      </c>
    </row>
    <row r="195" spans="1:5" x14ac:dyDescent="0.25">
      <c r="A195" s="465" t="s">
        <v>507</v>
      </c>
      <c r="B195" s="465" t="s">
        <v>507</v>
      </c>
      <c r="C195" s="465"/>
      <c r="D195" s="473" t="s">
        <v>874</v>
      </c>
      <c r="E195" s="419" t="e">
        <v>#N/A</v>
      </c>
    </row>
    <row r="196" spans="1:5" x14ac:dyDescent="0.25">
      <c r="A196" s="465" t="s">
        <v>387</v>
      </c>
      <c r="B196" s="465" t="s">
        <v>388</v>
      </c>
      <c r="C196" s="465"/>
      <c r="D196" s="473" t="s">
        <v>874</v>
      </c>
      <c r="E196" s="419" t="e">
        <v>#N/A</v>
      </c>
    </row>
    <row r="197" spans="1:5" x14ac:dyDescent="0.25">
      <c r="A197" s="465" t="s">
        <v>306</v>
      </c>
      <c r="B197" s="465" t="s">
        <v>306</v>
      </c>
      <c r="C197" s="465"/>
      <c r="D197" s="473" t="s">
        <v>874</v>
      </c>
      <c r="E197" s="419" t="e">
        <v>#N/A</v>
      </c>
    </row>
    <row r="198" spans="1:5" x14ac:dyDescent="0.25">
      <c r="A198" s="465" t="s">
        <v>287</v>
      </c>
      <c r="B198" s="465" t="s">
        <v>287</v>
      </c>
      <c r="C198" s="465"/>
      <c r="D198" s="473" t="s">
        <v>874</v>
      </c>
      <c r="E198" s="419" t="e">
        <v>#N/A</v>
      </c>
    </row>
    <row r="199" spans="1:5" x14ac:dyDescent="0.25">
      <c r="A199" s="465" t="s">
        <v>261</v>
      </c>
      <c r="B199" s="465" t="s">
        <v>361</v>
      </c>
      <c r="C199" s="465"/>
      <c r="D199" s="473" t="s">
        <v>874</v>
      </c>
      <c r="E199" s="419" t="e">
        <v>#N/A</v>
      </c>
    </row>
    <row r="200" spans="1:5" x14ac:dyDescent="0.25">
      <c r="A200" s="465" t="s">
        <v>261</v>
      </c>
      <c r="B200" s="465" t="s">
        <v>320</v>
      </c>
      <c r="C200" s="465"/>
      <c r="D200" s="473" t="s">
        <v>874</v>
      </c>
      <c r="E200" s="419" t="e">
        <v>#N/A</v>
      </c>
    </row>
    <row r="201" spans="1:5" x14ac:dyDescent="0.25">
      <c r="A201" s="465" t="s">
        <v>493</v>
      </c>
      <c r="B201" s="465" t="s">
        <v>493</v>
      </c>
      <c r="C201" s="465"/>
      <c r="D201" s="473" t="s">
        <v>874</v>
      </c>
      <c r="E201" s="419" t="e">
        <v>#N/A</v>
      </c>
    </row>
    <row r="202" spans="1:5" x14ac:dyDescent="0.25">
      <c r="A202" s="465" t="s">
        <v>262</v>
      </c>
      <c r="B202" s="465" t="s">
        <v>319</v>
      </c>
      <c r="C202" s="465"/>
      <c r="D202" s="473" t="s">
        <v>874</v>
      </c>
      <c r="E202" s="419" t="e">
        <v>#N/A</v>
      </c>
    </row>
    <row r="203" spans="1:5" x14ac:dyDescent="0.25">
      <c r="A203" s="465" t="s">
        <v>262</v>
      </c>
      <c r="B203" s="465" t="s">
        <v>308</v>
      </c>
      <c r="C203" s="465"/>
      <c r="D203" s="473" t="s">
        <v>874</v>
      </c>
      <c r="E203" s="419" t="e">
        <v>#N/A</v>
      </c>
    </row>
    <row r="204" spans="1:5" x14ac:dyDescent="0.25">
      <c r="A204" s="465" t="s">
        <v>262</v>
      </c>
      <c r="B204" s="465" t="s">
        <v>331</v>
      </c>
      <c r="C204" s="465"/>
      <c r="D204" s="473" t="s">
        <v>874</v>
      </c>
      <c r="E204" s="419" t="e">
        <v>#N/A</v>
      </c>
    </row>
    <row r="205" spans="1:5" x14ac:dyDescent="0.25">
      <c r="A205" s="465" t="s">
        <v>339</v>
      </c>
      <c r="B205" s="465" t="s">
        <v>339</v>
      </c>
      <c r="C205" s="465"/>
      <c r="D205" s="473" t="s">
        <v>874</v>
      </c>
      <c r="E205" s="419" t="e">
        <v>#N/A</v>
      </c>
    </row>
    <row r="206" spans="1:5" x14ac:dyDescent="0.25">
      <c r="A206" s="465" t="s">
        <v>430</v>
      </c>
      <c r="B206" s="465" t="s">
        <v>430</v>
      </c>
      <c r="C206" s="465"/>
      <c r="D206" s="473" t="s">
        <v>874</v>
      </c>
      <c r="E206" s="419" t="e">
        <v>#N/A</v>
      </c>
    </row>
    <row r="207" spans="1:5" x14ac:dyDescent="0.25">
      <c r="A207" s="465" t="s">
        <v>374</v>
      </c>
      <c r="B207" s="465" t="s">
        <v>374</v>
      </c>
      <c r="C207" s="465"/>
      <c r="D207" s="473" t="s">
        <v>874</v>
      </c>
      <c r="E207" s="419" t="e">
        <v>#N/A</v>
      </c>
    </row>
    <row r="208" spans="1:5" x14ac:dyDescent="0.25">
      <c r="A208" s="465" t="s">
        <v>443</v>
      </c>
      <c r="B208" s="465" t="s">
        <v>443</v>
      </c>
      <c r="C208" s="465"/>
      <c r="D208" s="473" t="s">
        <v>868</v>
      </c>
      <c r="E208" s="419" t="e">
        <v>#DIV/0!</v>
      </c>
    </row>
    <row r="209" spans="1:5" x14ac:dyDescent="0.25">
      <c r="A209" s="465" t="s">
        <v>244</v>
      </c>
      <c r="B209" s="465" t="s">
        <v>429</v>
      </c>
      <c r="C209" s="465"/>
      <c r="D209" s="473" t="s">
        <v>874</v>
      </c>
      <c r="E209" s="419" t="e">
        <v>#N/A</v>
      </c>
    </row>
    <row r="210" spans="1:5" x14ac:dyDescent="0.25">
      <c r="A210" s="465" t="s">
        <v>244</v>
      </c>
      <c r="B210" s="465" t="s">
        <v>405</v>
      </c>
      <c r="C210" s="465"/>
      <c r="D210" s="473" t="s">
        <v>874</v>
      </c>
      <c r="E210" s="419" t="e">
        <v>#N/A</v>
      </c>
    </row>
    <row r="211" spans="1:5" x14ac:dyDescent="0.25">
      <c r="A211" s="465" t="s">
        <v>303</v>
      </c>
      <c r="B211" s="465" t="s">
        <v>303</v>
      </c>
      <c r="C211" s="465"/>
      <c r="D211" s="473" t="s">
        <v>874</v>
      </c>
      <c r="E211" s="419" t="e">
        <v>#N/A</v>
      </c>
    </row>
    <row r="212" spans="1:5" x14ac:dyDescent="0.25">
      <c r="A212" s="465" t="s">
        <v>475</v>
      </c>
      <c r="B212" s="465" t="s">
        <v>475</v>
      </c>
      <c r="C212" s="465"/>
      <c r="D212" s="473" t="s">
        <v>874</v>
      </c>
      <c r="E212" s="419" t="e">
        <v>#N/A</v>
      </c>
    </row>
    <row r="213" spans="1:5" x14ac:dyDescent="0.25">
      <c r="A213" s="465" t="s">
        <v>355</v>
      </c>
      <c r="B213" s="465" t="s">
        <v>355</v>
      </c>
      <c r="C213" s="465"/>
      <c r="D213" s="473" t="s">
        <v>870</v>
      </c>
      <c r="E213" s="419" t="e">
        <v>#DIV/0!</v>
      </c>
    </row>
    <row r="214" spans="1:5" x14ac:dyDescent="0.25">
      <c r="A214" s="465" t="s">
        <v>484</v>
      </c>
      <c r="B214" s="465" t="s">
        <v>484</v>
      </c>
      <c r="C214" s="465"/>
      <c r="D214" s="473" t="s">
        <v>874</v>
      </c>
      <c r="E214" s="419" t="e">
        <v>#N/A</v>
      </c>
    </row>
    <row r="215" spans="1:5" x14ac:dyDescent="0.25">
      <c r="A215" s="465" t="s">
        <v>492</v>
      </c>
      <c r="B215" s="465" t="s">
        <v>492</v>
      </c>
      <c r="C215" s="465"/>
      <c r="D215" s="473" t="s">
        <v>874</v>
      </c>
      <c r="E215" s="419" t="e">
        <v>#N/A</v>
      </c>
    </row>
    <row r="216" spans="1:5" x14ac:dyDescent="0.25">
      <c r="A216" s="465" t="s">
        <v>380</v>
      </c>
      <c r="B216" s="465" t="s">
        <v>380</v>
      </c>
      <c r="C216" s="465"/>
      <c r="D216" s="473" t="s">
        <v>874</v>
      </c>
      <c r="E216" s="419" t="e">
        <v>#N/A</v>
      </c>
    </row>
    <row r="217" spans="1:5" x14ac:dyDescent="0.25">
      <c r="A217" s="465" t="s">
        <v>322</v>
      </c>
      <c r="B217" s="465" t="s">
        <v>322</v>
      </c>
      <c r="C217" s="465"/>
      <c r="D217" s="473" t="s">
        <v>874</v>
      </c>
      <c r="E217" s="419" t="e">
        <v>#N/A</v>
      </c>
    </row>
    <row r="218" spans="1:5" x14ac:dyDescent="0.25">
      <c r="A218" s="465" t="s">
        <v>447</v>
      </c>
      <c r="B218" s="465" t="s">
        <v>447</v>
      </c>
      <c r="C218" s="465"/>
      <c r="D218" s="473" t="s">
        <v>874</v>
      </c>
      <c r="E218" s="419" t="e">
        <v>#N/A</v>
      </c>
    </row>
    <row r="219" spans="1:5" x14ac:dyDescent="0.25">
      <c r="A219" s="465" t="s">
        <v>494</v>
      </c>
      <c r="B219" s="465" t="s">
        <v>494</v>
      </c>
      <c r="C219" s="465"/>
      <c r="D219" s="473" t="s">
        <v>874</v>
      </c>
      <c r="E219" s="419" t="e">
        <v>#N/A</v>
      </c>
    </row>
    <row r="220" spans="1:5" x14ac:dyDescent="0.25">
      <c r="A220" s="465" t="s">
        <v>332</v>
      </c>
      <c r="B220" s="465" t="s">
        <v>332</v>
      </c>
      <c r="C220" s="465"/>
      <c r="D220" s="473" t="s">
        <v>874</v>
      </c>
      <c r="E220" s="419" t="e">
        <v>#N/A</v>
      </c>
    </row>
    <row r="221" spans="1:5" x14ac:dyDescent="0.25">
      <c r="A221" s="465" t="s">
        <v>263</v>
      </c>
      <c r="B221" s="465" t="s">
        <v>478</v>
      </c>
      <c r="C221" s="465"/>
      <c r="D221" s="473" t="s">
        <v>874</v>
      </c>
      <c r="E221" s="419" t="e">
        <v>#N/A</v>
      </c>
    </row>
    <row r="222" spans="1:5" x14ac:dyDescent="0.25">
      <c r="A222" s="465" t="s">
        <v>263</v>
      </c>
      <c r="B222" s="465" t="s">
        <v>542</v>
      </c>
      <c r="C222" s="465"/>
      <c r="D222" s="473" t="s">
        <v>874</v>
      </c>
      <c r="E222" s="419" t="e">
        <v>#N/A</v>
      </c>
    </row>
    <row r="223" spans="1:5" x14ac:dyDescent="0.25">
      <c r="A223" s="465" t="s">
        <v>466</v>
      </c>
      <c r="B223" s="465" t="s">
        <v>467</v>
      </c>
      <c r="C223" s="465"/>
      <c r="D223" s="473" t="s">
        <v>874</v>
      </c>
      <c r="E223" s="419" t="e">
        <v>#N/A</v>
      </c>
    </row>
    <row r="224" spans="1:5" x14ac:dyDescent="0.25">
      <c r="A224" s="465" t="s">
        <v>557</v>
      </c>
      <c r="B224" s="465" t="s">
        <v>557</v>
      </c>
      <c r="C224" s="465"/>
      <c r="D224" s="473" t="s">
        <v>874</v>
      </c>
      <c r="E224" s="419" t="e">
        <v>#N/A</v>
      </c>
    </row>
    <row r="225" spans="1:5" x14ac:dyDescent="0.25">
      <c r="A225" s="465" t="s">
        <v>527</v>
      </c>
      <c r="B225" s="465" t="s">
        <v>527</v>
      </c>
      <c r="C225" s="465"/>
      <c r="D225" s="473" t="s">
        <v>874</v>
      </c>
      <c r="E225" s="419" t="e">
        <v>#N/A</v>
      </c>
    </row>
    <row r="226" spans="1:5" x14ac:dyDescent="0.25">
      <c r="A226" s="465" t="s">
        <v>349</v>
      </c>
      <c r="B226" s="465" t="s">
        <v>349</v>
      </c>
      <c r="C226" s="465"/>
      <c r="D226" s="473" t="s">
        <v>874</v>
      </c>
      <c r="E226" s="419" t="e">
        <v>#N/A</v>
      </c>
    </row>
    <row r="227" spans="1:5" x14ac:dyDescent="0.25">
      <c r="A227" s="465" t="s">
        <v>529</v>
      </c>
      <c r="B227" s="465" t="s">
        <v>530</v>
      </c>
      <c r="C227" s="465"/>
      <c r="D227" s="473" t="s">
        <v>874</v>
      </c>
      <c r="E227" s="419" t="e">
        <v>#N/A</v>
      </c>
    </row>
    <row r="228" spans="1:5" x14ac:dyDescent="0.25">
      <c r="A228" s="465" t="s">
        <v>427</v>
      </c>
      <c r="B228" s="465" t="s">
        <v>427</v>
      </c>
      <c r="C228" s="465"/>
      <c r="D228" s="473" t="s">
        <v>874</v>
      </c>
      <c r="E228" s="419" t="e">
        <v>#N/A</v>
      </c>
    </row>
    <row r="229" spans="1:5" x14ac:dyDescent="0.25">
      <c r="A229" s="465" t="s">
        <v>333</v>
      </c>
      <c r="B229" s="465" t="s">
        <v>333</v>
      </c>
      <c r="C229" s="465"/>
      <c r="D229" s="473" t="s">
        <v>874</v>
      </c>
      <c r="E229" s="419" t="e">
        <v>#N/A</v>
      </c>
    </row>
    <row r="230" spans="1:5" x14ac:dyDescent="0.25">
      <c r="A230" s="465" t="s">
        <v>506</v>
      </c>
      <c r="B230" s="465" t="s">
        <v>506</v>
      </c>
      <c r="C230" s="465"/>
      <c r="D230" s="473" t="s">
        <v>874</v>
      </c>
      <c r="E230" s="419" t="e">
        <v>#N/A</v>
      </c>
    </row>
    <row r="231" spans="1:5" x14ac:dyDescent="0.25">
      <c r="A231" s="465" t="s">
        <v>513</v>
      </c>
      <c r="B231" s="465" t="s">
        <v>513</v>
      </c>
      <c r="C231" s="465"/>
      <c r="D231" s="473" t="s">
        <v>874</v>
      </c>
      <c r="E231" s="419" t="e">
        <v>#N/A</v>
      </c>
    </row>
    <row r="232" spans="1:5" x14ac:dyDescent="0.25">
      <c r="A232" s="465" t="s">
        <v>371</v>
      </c>
      <c r="B232" s="465" t="s">
        <v>371</v>
      </c>
      <c r="C232" s="465"/>
      <c r="D232" s="473" t="s">
        <v>874</v>
      </c>
      <c r="E232" s="419" t="e">
        <v>#N/A</v>
      </c>
    </row>
    <row r="233" spans="1:5" x14ac:dyDescent="0.25">
      <c r="A233" s="465" t="s">
        <v>518</v>
      </c>
      <c r="B233" s="465" t="s">
        <v>518</v>
      </c>
      <c r="C233" s="465"/>
      <c r="D233" s="473" t="s">
        <v>874</v>
      </c>
      <c r="E233" s="419" t="e">
        <v>#N/A</v>
      </c>
    </row>
    <row r="234" spans="1:5" x14ac:dyDescent="0.25">
      <c r="A234" s="465" t="s">
        <v>423</v>
      </c>
      <c r="B234" s="465" t="s">
        <v>423</v>
      </c>
      <c r="C234" s="465"/>
      <c r="D234" s="473" t="s">
        <v>874</v>
      </c>
      <c r="E234" s="419" t="e">
        <v>#N/A</v>
      </c>
    </row>
    <row r="235" spans="1:5" x14ac:dyDescent="0.25">
      <c r="A235" s="465" t="s">
        <v>296</v>
      </c>
      <c r="B235" s="465" t="s">
        <v>296</v>
      </c>
      <c r="C235" s="465"/>
      <c r="D235" s="473" t="s">
        <v>874</v>
      </c>
      <c r="E235" s="419" t="e">
        <v>#N/A</v>
      </c>
    </row>
    <row r="236" spans="1:5" x14ac:dyDescent="0.25">
      <c r="A236" s="465" t="s">
        <v>496</v>
      </c>
      <c r="B236" s="465" t="s">
        <v>497</v>
      </c>
      <c r="C236" s="465"/>
      <c r="D236" s="473" t="s">
        <v>874</v>
      </c>
      <c r="E236" s="419" t="e">
        <v>#N/A</v>
      </c>
    </row>
    <row r="237" spans="1:5" x14ac:dyDescent="0.25">
      <c r="A237" s="465" t="s">
        <v>487</v>
      </c>
      <c r="B237" s="465" t="s">
        <v>487</v>
      </c>
      <c r="C237" s="465"/>
      <c r="D237" s="473" t="s">
        <v>874</v>
      </c>
      <c r="E237" s="419" t="e">
        <v>#N/A</v>
      </c>
    </row>
    <row r="238" spans="1:5" x14ac:dyDescent="0.25">
      <c r="A238" s="465" t="s">
        <v>324</v>
      </c>
      <c r="B238" s="465" t="s">
        <v>324</v>
      </c>
      <c r="C238" s="465"/>
      <c r="D238" s="473" t="s">
        <v>874</v>
      </c>
      <c r="E238" s="419" t="e">
        <v>#N/A</v>
      </c>
    </row>
    <row r="239" spans="1:5" x14ac:dyDescent="0.25">
      <c r="A239" s="465" t="s">
        <v>476</v>
      </c>
      <c r="B239" s="465" t="s">
        <v>476</v>
      </c>
      <c r="C239" s="465"/>
      <c r="D239" s="473" t="s">
        <v>874</v>
      </c>
      <c r="E239" s="419" t="e">
        <v>#N/A</v>
      </c>
    </row>
    <row r="240" spans="1:5" x14ac:dyDescent="0.25">
      <c r="A240" s="465" t="s">
        <v>342</v>
      </c>
      <c r="B240" s="465" t="s">
        <v>342</v>
      </c>
      <c r="C240" s="465"/>
      <c r="D240" s="473" t="s">
        <v>874</v>
      </c>
      <c r="E240" s="419" t="e">
        <v>#N/A</v>
      </c>
    </row>
    <row r="241" spans="1:5" x14ac:dyDescent="0.25">
      <c r="A241" s="465" t="s">
        <v>520</v>
      </c>
      <c r="B241" s="465" t="s">
        <v>521</v>
      </c>
      <c r="C241" s="465"/>
      <c r="D241" s="473" t="s">
        <v>874</v>
      </c>
      <c r="E241" s="419" t="e">
        <v>#N/A</v>
      </c>
    </row>
    <row r="242" spans="1:5" x14ac:dyDescent="0.25">
      <c r="A242" s="465" t="s">
        <v>338</v>
      </c>
      <c r="B242" s="465" t="s">
        <v>338</v>
      </c>
      <c r="C242" s="465"/>
      <c r="D242" s="473" t="s">
        <v>874</v>
      </c>
      <c r="E242" s="419" t="e">
        <v>#N/A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AA5"/>
  <sheetViews>
    <sheetView workbookViewId="0">
      <selection activeCell="T18" sqref="T18"/>
    </sheetView>
  </sheetViews>
  <sheetFormatPr defaultRowHeight="15" x14ac:dyDescent="0.25"/>
  <cols>
    <col min="1" max="1" width="29" customWidth="1"/>
    <col min="2" max="27" width="9.5703125" bestFit="1" customWidth="1"/>
  </cols>
  <sheetData>
    <row r="1" spans="1:27" x14ac:dyDescent="0.25">
      <c r="A1" t="s">
        <v>278</v>
      </c>
      <c r="B1">
        <v>2017</v>
      </c>
      <c r="C1">
        <v>2018</v>
      </c>
      <c r="D1">
        <v>2019</v>
      </c>
      <c r="E1">
        <v>2020</v>
      </c>
      <c r="F1">
        <v>2021</v>
      </c>
      <c r="G1">
        <v>2022</v>
      </c>
      <c r="H1">
        <v>2023</v>
      </c>
      <c r="I1">
        <v>2024</v>
      </c>
      <c r="J1">
        <v>2025</v>
      </c>
      <c r="K1">
        <v>2026</v>
      </c>
      <c r="L1">
        <v>2027</v>
      </c>
      <c r="M1">
        <v>2028</v>
      </c>
      <c r="N1">
        <v>2029</v>
      </c>
      <c r="O1">
        <v>2030</v>
      </c>
      <c r="P1">
        <v>2031</v>
      </c>
      <c r="Q1">
        <v>2032</v>
      </c>
      <c r="R1">
        <v>2033</v>
      </c>
      <c r="S1">
        <v>2034</v>
      </c>
      <c r="T1">
        <v>2035</v>
      </c>
      <c r="U1">
        <v>2036</v>
      </c>
      <c r="V1">
        <v>2037</v>
      </c>
      <c r="W1">
        <v>2038</v>
      </c>
      <c r="X1">
        <v>2039</v>
      </c>
      <c r="Y1">
        <v>2040</v>
      </c>
      <c r="Z1">
        <v>2041</v>
      </c>
      <c r="AA1">
        <v>2042</v>
      </c>
    </row>
    <row r="2" spans="1:27" x14ac:dyDescent="0.25">
      <c r="A2" t="s">
        <v>828</v>
      </c>
      <c r="B2" s="324">
        <f>'T&amp;D Capacity Analysis'!K123</f>
        <v>0</v>
      </c>
      <c r="C2" s="324">
        <f>'T&amp;D Capacity Analysis'!L123</f>
        <v>0</v>
      </c>
      <c r="D2" s="324">
        <f>'T&amp;D Capacity Analysis'!M123</f>
        <v>0</v>
      </c>
      <c r="E2" s="324">
        <f>'T&amp;D Capacity Analysis'!N123</f>
        <v>0</v>
      </c>
      <c r="F2" s="324">
        <f>'T&amp;D Capacity Analysis'!O123</f>
        <v>0</v>
      </c>
      <c r="G2" s="324">
        <f>'T&amp;D Capacity Analysis'!P123</f>
        <v>0</v>
      </c>
      <c r="H2" s="324">
        <f>'T&amp;D Capacity Analysis'!Q123</f>
        <v>0</v>
      </c>
      <c r="I2" s="324">
        <f>'T&amp;D Capacity Analysis'!R123</f>
        <v>0</v>
      </c>
      <c r="J2" s="324">
        <f>'T&amp;D Capacity Analysis'!S123</f>
        <v>0</v>
      </c>
      <c r="K2" s="324">
        <f>'T&amp;D Capacity Analysis'!T123</f>
        <v>0</v>
      </c>
      <c r="L2" s="324">
        <f>'T&amp;D Capacity Analysis'!U123</f>
        <v>0</v>
      </c>
      <c r="M2" s="324">
        <f>'T&amp;D Capacity Analysis'!V123</f>
        <v>0</v>
      </c>
      <c r="N2" s="324">
        <f>'T&amp;D Capacity Analysis'!W123</f>
        <v>0</v>
      </c>
      <c r="O2" s="324">
        <f>'T&amp;D Capacity Analysis'!X123</f>
        <v>0</v>
      </c>
      <c r="P2" s="324">
        <f>'T&amp;D Capacity Analysis'!Y123</f>
        <v>0</v>
      </c>
      <c r="Q2" s="324">
        <f>'T&amp;D Capacity Analysis'!Z123</f>
        <v>0</v>
      </c>
      <c r="R2" s="324">
        <f>'T&amp;D Capacity Analysis'!AA123</f>
        <v>0</v>
      </c>
      <c r="S2" s="324">
        <f>'T&amp;D Capacity Analysis'!AB123</f>
        <v>0</v>
      </c>
      <c r="T2" s="324">
        <f>'T&amp;D Capacity Analysis'!AC123</f>
        <v>0</v>
      </c>
      <c r="U2" s="324">
        <f>'T&amp;D Capacity Analysis'!AD123</f>
        <v>0</v>
      </c>
      <c r="V2" s="324">
        <f>'T&amp;D Capacity Analysis'!AE123</f>
        <v>0</v>
      </c>
      <c r="W2" s="324">
        <f>'T&amp;D Capacity Analysis'!AF123</f>
        <v>0</v>
      </c>
      <c r="X2" s="324">
        <f>'T&amp;D Capacity Analysis'!AG123</f>
        <v>0</v>
      </c>
      <c r="Y2" s="324">
        <f>'T&amp;D Capacity Analysis'!AH123</f>
        <v>0</v>
      </c>
      <c r="Z2" s="324">
        <f>'T&amp;D Capacity Analysis'!AI123</f>
        <v>0</v>
      </c>
      <c r="AA2" s="324">
        <f>'T&amp;D Capacity Analysis'!AJ123</f>
        <v>0</v>
      </c>
    </row>
    <row r="3" spans="1:27" x14ac:dyDescent="0.25">
      <c r="A3" t="s">
        <v>220</v>
      </c>
      <c r="B3" s="324">
        <f>'T&amp;D Capacity Analysis'!$C$123</f>
        <v>2500</v>
      </c>
      <c r="C3" s="324">
        <f>'T&amp;D Capacity Analysis'!$C$123</f>
        <v>2500</v>
      </c>
      <c r="D3" s="324">
        <f>'T&amp;D Capacity Analysis'!$C$123</f>
        <v>2500</v>
      </c>
      <c r="E3" s="324">
        <f>'T&amp;D Capacity Analysis'!$C$123</f>
        <v>2500</v>
      </c>
      <c r="F3" s="324">
        <f>'T&amp;D Capacity Analysis'!$C$123</f>
        <v>2500</v>
      </c>
      <c r="G3" s="324">
        <f>'T&amp;D Capacity Analysis'!$C$123</f>
        <v>2500</v>
      </c>
      <c r="H3" s="324">
        <f>'T&amp;D Capacity Analysis'!$C$123</f>
        <v>2500</v>
      </c>
      <c r="I3" s="324">
        <f>'T&amp;D Capacity Analysis'!$C$123</f>
        <v>2500</v>
      </c>
      <c r="J3" s="324">
        <f>'T&amp;D Capacity Analysis'!$C$123</f>
        <v>2500</v>
      </c>
      <c r="K3" s="324">
        <f>'T&amp;D Capacity Analysis'!$C$123</f>
        <v>2500</v>
      </c>
      <c r="L3" s="324">
        <f>'T&amp;D Capacity Analysis'!$C$123</f>
        <v>2500</v>
      </c>
      <c r="M3" s="324">
        <f>'T&amp;D Capacity Analysis'!$C$123</f>
        <v>2500</v>
      </c>
      <c r="N3" s="324">
        <f>'T&amp;D Capacity Analysis'!$C$123</f>
        <v>2500</v>
      </c>
      <c r="O3" s="324">
        <f>'T&amp;D Capacity Analysis'!$C$123</f>
        <v>2500</v>
      </c>
      <c r="P3" s="324">
        <f>'T&amp;D Capacity Analysis'!$C$123</f>
        <v>2500</v>
      </c>
      <c r="Q3" s="324">
        <f>'T&amp;D Capacity Analysis'!$C$123</f>
        <v>2500</v>
      </c>
      <c r="R3" s="324">
        <f>'T&amp;D Capacity Analysis'!$C$123</f>
        <v>2500</v>
      </c>
      <c r="S3" s="324">
        <f>'T&amp;D Capacity Analysis'!$C$123</f>
        <v>2500</v>
      </c>
      <c r="T3" s="324">
        <f>'T&amp;D Capacity Analysis'!$C$123</f>
        <v>2500</v>
      </c>
      <c r="U3" s="324">
        <f>'T&amp;D Capacity Analysis'!$C$123</f>
        <v>2500</v>
      </c>
      <c r="V3" s="324">
        <f>'T&amp;D Capacity Analysis'!$C$123</f>
        <v>2500</v>
      </c>
      <c r="W3" s="324">
        <f>'T&amp;D Capacity Analysis'!$C$123</f>
        <v>2500</v>
      </c>
      <c r="X3" s="324">
        <f>'T&amp;D Capacity Analysis'!$C$123</f>
        <v>2500</v>
      </c>
      <c r="Y3" s="324">
        <f>'T&amp;D Capacity Analysis'!$C$123</f>
        <v>2500</v>
      </c>
      <c r="Z3" s="324">
        <f>'T&amp;D Capacity Analysis'!$C$123</f>
        <v>2500</v>
      </c>
      <c r="AA3" s="324">
        <f>'T&amp;D Capacity Analysis'!$C$123</f>
        <v>2500</v>
      </c>
    </row>
    <row r="4" spans="1:27" x14ac:dyDescent="0.25">
      <c r="A4" t="s">
        <v>829</v>
      </c>
      <c r="B4" s="324">
        <f>B3*(1-'General Inputs'!$C$12)</f>
        <v>2250</v>
      </c>
      <c r="C4" s="324">
        <f>C3*(1-'General Inputs'!$C$12)</f>
        <v>2250</v>
      </c>
      <c r="D4" s="324">
        <f>D3*(1-'General Inputs'!$C$12)</f>
        <v>2250</v>
      </c>
      <c r="E4" s="324">
        <f>E3*(1-'General Inputs'!$C$12)</f>
        <v>2250</v>
      </c>
      <c r="F4" s="324">
        <f>F3*(1-'General Inputs'!$C$12)</f>
        <v>2250</v>
      </c>
      <c r="G4" s="324">
        <f>G3*(1-'General Inputs'!$C$12)</f>
        <v>2250</v>
      </c>
      <c r="H4" s="324">
        <f>H3*(1-'General Inputs'!$C$12)</f>
        <v>2250</v>
      </c>
      <c r="I4" s="324">
        <f>I3*(1-'General Inputs'!$C$12)</f>
        <v>2250</v>
      </c>
      <c r="J4" s="324">
        <f>J3*(1-'General Inputs'!$C$12)</f>
        <v>2250</v>
      </c>
      <c r="K4" s="324">
        <f>K3*(1-'General Inputs'!$C$12)</f>
        <v>2250</v>
      </c>
      <c r="L4" s="324">
        <f>L3*(1-'General Inputs'!$C$12)</f>
        <v>2250</v>
      </c>
      <c r="M4" s="324">
        <f>M3*(1-'General Inputs'!$C$12)</f>
        <v>2250</v>
      </c>
      <c r="N4" s="324">
        <f>N3*(1-'General Inputs'!$C$12)</f>
        <v>2250</v>
      </c>
      <c r="O4" s="324">
        <f>O3*(1-'General Inputs'!$C$12)</f>
        <v>2250</v>
      </c>
      <c r="P4" s="324">
        <f>P3*(1-'General Inputs'!$C$12)</f>
        <v>2250</v>
      </c>
      <c r="Q4" s="324">
        <f>Q3*(1-'General Inputs'!$C$12)</f>
        <v>2250</v>
      </c>
      <c r="R4" s="324">
        <f>R3*(1-'General Inputs'!$C$12)</f>
        <v>2250</v>
      </c>
      <c r="S4" s="324">
        <f>S3*(1-'General Inputs'!$C$12)</f>
        <v>2250</v>
      </c>
      <c r="T4" s="324">
        <f>T3*(1-'General Inputs'!$C$12)</f>
        <v>2250</v>
      </c>
      <c r="U4" s="324">
        <f>U3*(1-'General Inputs'!$C$12)</f>
        <v>2250</v>
      </c>
      <c r="V4" s="324">
        <f>V3*(1-'General Inputs'!$C$12)</f>
        <v>2250</v>
      </c>
      <c r="W4" s="324">
        <f>W3*(1-'General Inputs'!$C$12)</f>
        <v>2250</v>
      </c>
      <c r="X4" s="324">
        <f>X3*(1-'General Inputs'!$C$12)</f>
        <v>2250</v>
      </c>
      <c r="Y4" s="324">
        <f>Y3*(1-'General Inputs'!$C$12)</f>
        <v>2250</v>
      </c>
      <c r="Z4" s="324">
        <f>Z3*(1-'General Inputs'!$C$12)</f>
        <v>2250</v>
      </c>
      <c r="AA4" s="324">
        <f>AA3*(1-'General Inputs'!$C$12)</f>
        <v>2250</v>
      </c>
    </row>
    <row r="5" spans="1:27" x14ac:dyDescent="0.25">
      <c r="A5" t="s">
        <v>830</v>
      </c>
      <c r="B5" s="324">
        <f>'T&amp;D Capacity Analysis'!K3295</f>
        <v>0</v>
      </c>
      <c r="C5" s="324">
        <f>'T&amp;D Capacity Analysis'!L3295</f>
        <v>0</v>
      </c>
      <c r="D5" s="324">
        <f>'T&amp;D Capacity Analysis'!M3295</f>
        <v>0</v>
      </c>
      <c r="E5" s="324">
        <f>'T&amp;D Capacity Analysis'!N3295</f>
        <v>0</v>
      </c>
      <c r="F5" s="324">
        <f>'T&amp;D Capacity Analysis'!O3295</f>
        <v>0</v>
      </c>
      <c r="G5" s="324">
        <f>'T&amp;D Capacity Analysis'!P3295</f>
        <v>0</v>
      </c>
      <c r="H5" s="324">
        <f>'T&amp;D Capacity Analysis'!Q3295</f>
        <v>0</v>
      </c>
      <c r="I5" s="324">
        <f>'T&amp;D Capacity Analysis'!R3295</f>
        <v>0</v>
      </c>
      <c r="J5" s="324">
        <f>'T&amp;D Capacity Analysis'!S3295</f>
        <v>0</v>
      </c>
      <c r="K5" s="324">
        <f>'T&amp;D Capacity Analysis'!T3295</f>
        <v>0</v>
      </c>
      <c r="L5" s="324">
        <f>'T&amp;D Capacity Analysis'!U3295</f>
        <v>0</v>
      </c>
      <c r="M5" s="324">
        <f>'T&amp;D Capacity Analysis'!V3295</f>
        <v>0</v>
      </c>
      <c r="N5" s="324">
        <f>'T&amp;D Capacity Analysis'!W3295</f>
        <v>0</v>
      </c>
      <c r="O5" s="324">
        <f>'T&amp;D Capacity Analysis'!X3295</f>
        <v>0</v>
      </c>
      <c r="P5" s="324">
        <f>'T&amp;D Capacity Analysis'!Y3295</f>
        <v>0</v>
      </c>
      <c r="Q5" s="324">
        <f>'T&amp;D Capacity Analysis'!Z3295</f>
        <v>0</v>
      </c>
      <c r="R5" s="324">
        <f>'T&amp;D Capacity Analysis'!AA3295</f>
        <v>0</v>
      </c>
      <c r="S5" s="324">
        <f>'T&amp;D Capacity Analysis'!AB3295</f>
        <v>0</v>
      </c>
      <c r="T5" s="324">
        <f>'T&amp;D Capacity Analysis'!AC3295</f>
        <v>0</v>
      </c>
      <c r="U5" s="324">
        <f>'T&amp;D Capacity Analysis'!AD3295</f>
        <v>0</v>
      </c>
      <c r="V5" s="324">
        <f>'T&amp;D Capacity Analysis'!AE3295</f>
        <v>0</v>
      </c>
      <c r="W5" s="324">
        <f>'T&amp;D Capacity Analysis'!AF3295</f>
        <v>0</v>
      </c>
      <c r="X5" s="324">
        <f>'T&amp;D Capacity Analysis'!AG3295</f>
        <v>0</v>
      </c>
      <c r="Y5" s="324">
        <f>'T&amp;D Capacity Analysis'!AH3295</f>
        <v>0</v>
      </c>
      <c r="Z5" s="324">
        <f>'T&amp;D Capacity Analysis'!AI3295</f>
        <v>0</v>
      </c>
      <c r="AA5" s="324">
        <f>'T&amp;D Capacity Analysis'!AJ3295</f>
        <v>0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14999847407452621"/>
  </sheetPr>
  <dimension ref="A1:I243"/>
  <sheetViews>
    <sheetView topLeftCell="C212" workbookViewId="0">
      <selection activeCell="H192" sqref="H192"/>
    </sheetView>
  </sheetViews>
  <sheetFormatPr defaultColWidth="9.140625" defaultRowHeight="12.75" x14ac:dyDescent="0.2"/>
  <cols>
    <col min="1" max="1" width="27.7109375" style="256" customWidth="1"/>
    <col min="2" max="2" width="39.7109375" style="256" bestFit="1" customWidth="1"/>
    <col min="3" max="3" width="13.140625" style="256" bestFit="1" customWidth="1"/>
    <col min="4" max="4" width="15.42578125" style="256" bestFit="1" customWidth="1"/>
    <col min="5" max="5" width="15.85546875" style="256" customWidth="1"/>
    <col min="6" max="6" width="20.85546875" style="256" customWidth="1"/>
    <col min="7" max="7" width="13.85546875" style="256" customWidth="1"/>
    <col min="8" max="8" width="31.140625" style="256" customWidth="1"/>
    <col min="9" max="9" width="17.5703125" style="256" customWidth="1"/>
    <col min="10" max="16384" width="9.140625" style="256"/>
  </cols>
  <sheetData>
    <row r="1" spans="1:9" x14ac:dyDescent="0.2">
      <c r="A1" s="256" t="s">
        <v>711</v>
      </c>
      <c r="I1" s="257">
        <v>2042</v>
      </c>
    </row>
    <row r="2" spans="1:9" s="261" customFormat="1" ht="38.25" x14ac:dyDescent="0.2">
      <c r="A2" s="258" t="s">
        <v>219</v>
      </c>
      <c r="B2" s="259" t="s">
        <v>264</v>
      </c>
      <c r="C2" s="259" t="s">
        <v>220</v>
      </c>
      <c r="D2" s="262" t="s">
        <v>265</v>
      </c>
      <c r="E2" s="262" t="s">
        <v>266</v>
      </c>
      <c r="F2" s="262" t="s">
        <v>267</v>
      </c>
      <c r="G2" s="259" t="s">
        <v>221</v>
      </c>
      <c r="H2" s="263" t="s">
        <v>133</v>
      </c>
      <c r="I2" s="260" t="s">
        <v>888</v>
      </c>
    </row>
    <row r="3" spans="1:9" x14ac:dyDescent="0.2">
      <c r="A3" s="333" t="s">
        <v>351</v>
      </c>
      <c r="B3" s="334" t="s">
        <v>351</v>
      </c>
      <c r="C3" s="335">
        <v>6250</v>
      </c>
      <c r="D3" s="335"/>
      <c r="E3" s="334"/>
      <c r="F3" s="336"/>
      <c r="G3" s="336"/>
      <c r="H3" s="337"/>
      <c r="I3" s="338"/>
    </row>
    <row r="4" spans="1:9" x14ac:dyDescent="0.2">
      <c r="A4" s="339" t="s">
        <v>268</v>
      </c>
      <c r="B4" s="340" t="s">
        <v>268</v>
      </c>
      <c r="C4" s="341">
        <v>2500</v>
      </c>
      <c r="D4" s="341"/>
      <c r="E4" s="340"/>
      <c r="F4" s="342"/>
      <c r="G4" s="342"/>
      <c r="H4" s="343"/>
      <c r="I4" s="338"/>
    </row>
    <row r="5" spans="1:9" x14ac:dyDescent="0.2">
      <c r="A5" s="333" t="s">
        <v>271</v>
      </c>
      <c r="B5" s="334" t="s">
        <v>271</v>
      </c>
      <c r="C5" s="335">
        <v>5500</v>
      </c>
      <c r="D5" s="335"/>
      <c r="E5" s="335"/>
      <c r="F5" s="336"/>
      <c r="G5" s="336"/>
      <c r="H5" s="337"/>
      <c r="I5" s="338"/>
    </row>
    <row r="6" spans="1:9" x14ac:dyDescent="0.2">
      <c r="A6" s="339" t="s">
        <v>222</v>
      </c>
      <c r="B6" s="340" t="s">
        <v>304</v>
      </c>
      <c r="C6" s="341">
        <v>10000</v>
      </c>
      <c r="D6" s="341"/>
      <c r="E6" s="340"/>
      <c r="F6" s="342"/>
      <c r="G6" s="342"/>
      <c r="H6" s="343"/>
      <c r="I6" s="338"/>
    </row>
    <row r="7" spans="1:9" x14ac:dyDescent="0.2">
      <c r="A7" s="333" t="s">
        <v>222</v>
      </c>
      <c r="B7" s="334" t="s">
        <v>379</v>
      </c>
      <c r="C7" s="335">
        <v>10000</v>
      </c>
      <c r="D7" s="335"/>
      <c r="E7" s="334"/>
      <c r="F7" s="336"/>
      <c r="G7" s="336"/>
      <c r="H7" s="337"/>
      <c r="I7" s="338"/>
    </row>
    <row r="8" spans="1:9" x14ac:dyDescent="0.2">
      <c r="A8" s="339" t="s">
        <v>395</v>
      </c>
      <c r="B8" s="340" t="s">
        <v>395</v>
      </c>
      <c r="C8" s="341">
        <v>1500</v>
      </c>
      <c r="D8" s="341"/>
      <c r="E8" s="341"/>
      <c r="F8" s="342"/>
      <c r="G8" s="342"/>
      <c r="H8" s="343"/>
      <c r="I8" s="338"/>
    </row>
    <row r="9" spans="1:9" x14ac:dyDescent="0.2">
      <c r="A9" s="333" t="s">
        <v>495</v>
      </c>
      <c r="B9" s="334" t="s">
        <v>495</v>
      </c>
      <c r="C9" s="335">
        <v>750</v>
      </c>
      <c r="D9" s="335"/>
      <c r="E9" s="335"/>
      <c r="F9" s="336"/>
      <c r="G9" s="336"/>
      <c r="H9" s="337"/>
      <c r="I9" s="338"/>
    </row>
    <row r="10" spans="1:9" x14ac:dyDescent="0.2">
      <c r="A10" s="339" t="s">
        <v>344</v>
      </c>
      <c r="B10" s="340" t="s">
        <v>344</v>
      </c>
      <c r="C10" s="341">
        <v>750</v>
      </c>
      <c r="D10" s="341"/>
      <c r="E10" s="341"/>
      <c r="F10" s="342"/>
      <c r="G10" s="342"/>
      <c r="H10" s="343"/>
      <c r="I10" s="338"/>
    </row>
    <row r="11" spans="1:9" x14ac:dyDescent="0.2">
      <c r="A11" s="333" t="s">
        <v>223</v>
      </c>
      <c r="B11" s="334" t="s">
        <v>275</v>
      </c>
      <c r="C11" s="335">
        <v>20000</v>
      </c>
      <c r="D11" s="335"/>
      <c r="E11" s="334"/>
      <c r="F11" s="336"/>
      <c r="G11" s="336"/>
      <c r="H11" s="337"/>
      <c r="I11" s="338"/>
    </row>
    <row r="12" spans="1:9" x14ac:dyDescent="0.2">
      <c r="A12" s="339" t="s">
        <v>223</v>
      </c>
      <c r="B12" s="340" t="s">
        <v>307</v>
      </c>
      <c r="C12" s="341">
        <v>20000</v>
      </c>
      <c r="D12" s="341"/>
      <c r="E12" s="340"/>
      <c r="F12" s="342"/>
      <c r="G12" s="342"/>
      <c r="H12" s="343"/>
      <c r="I12" s="338"/>
    </row>
    <row r="13" spans="1:9" x14ac:dyDescent="0.2">
      <c r="A13" s="333" t="s">
        <v>477</v>
      </c>
      <c r="B13" s="334" t="s">
        <v>477</v>
      </c>
      <c r="C13" s="335">
        <v>5000</v>
      </c>
      <c r="D13" s="335"/>
      <c r="E13" s="334"/>
      <c r="F13" s="336"/>
      <c r="G13" s="336"/>
      <c r="H13" s="337"/>
      <c r="I13" s="338"/>
    </row>
    <row r="14" spans="1:9" x14ac:dyDescent="0.2">
      <c r="A14" s="339" t="s">
        <v>425</v>
      </c>
      <c r="B14" s="340" t="s">
        <v>425</v>
      </c>
      <c r="C14" s="341">
        <v>2500</v>
      </c>
      <c r="D14" s="341"/>
      <c r="E14" s="340"/>
      <c r="F14" s="342"/>
      <c r="G14" s="342"/>
      <c r="H14" s="343"/>
      <c r="I14" s="338"/>
    </row>
    <row r="15" spans="1:9" x14ac:dyDescent="0.2">
      <c r="A15" s="333" t="s">
        <v>406</v>
      </c>
      <c r="B15" s="334" t="s">
        <v>407</v>
      </c>
      <c r="C15" s="335">
        <v>25000</v>
      </c>
      <c r="D15" s="335"/>
      <c r="E15" s="334"/>
      <c r="F15" s="336"/>
      <c r="G15" s="336"/>
      <c r="H15" s="337"/>
      <c r="I15" s="338"/>
    </row>
    <row r="16" spans="1:9" x14ac:dyDescent="0.2">
      <c r="A16" s="339" t="s">
        <v>401</v>
      </c>
      <c r="B16" s="340" t="s">
        <v>401</v>
      </c>
      <c r="C16" s="341">
        <v>6250</v>
      </c>
      <c r="D16" s="341"/>
      <c r="E16" s="341"/>
      <c r="F16" s="342"/>
      <c r="G16" s="342"/>
      <c r="H16" s="343"/>
      <c r="I16" s="338"/>
    </row>
    <row r="17" spans="1:9" x14ac:dyDescent="0.2">
      <c r="A17" s="333" t="s">
        <v>224</v>
      </c>
      <c r="B17" s="334" t="s">
        <v>445</v>
      </c>
      <c r="C17" s="335">
        <v>42000</v>
      </c>
      <c r="D17" s="335"/>
      <c r="E17" s="334"/>
      <c r="F17" s="336"/>
      <c r="G17" s="336"/>
      <c r="H17" s="337"/>
      <c r="I17" s="338"/>
    </row>
    <row r="18" spans="1:9" x14ac:dyDescent="0.2">
      <c r="A18" s="339" t="s">
        <v>224</v>
      </c>
      <c r="B18" s="340" t="s">
        <v>451</v>
      </c>
      <c r="C18" s="341">
        <v>42000</v>
      </c>
      <c r="D18" s="341"/>
      <c r="E18" s="340"/>
      <c r="F18" s="342"/>
      <c r="G18" s="342"/>
      <c r="H18" s="343"/>
      <c r="I18" s="338"/>
    </row>
    <row r="19" spans="1:9" ht="12.75" customHeight="1" x14ac:dyDescent="0.25">
      <c r="A19" s="333" t="s">
        <v>224</v>
      </c>
      <c r="B19" s="334" t="s">
        <v>488</v>
      </c>
      <c r="C19" s="335">
        <v>42000</v>
      </c>
      <c r="D19" s="335"/>
      <c r="E19" s="334"/>
      <c r="F19" s="336"/>
      <c r="G19" s="344"/>
      <c r="H19" s="337"/>
      <c r="I19" s="338"/>
    </row>
    <row r="20" spans="1:9" x14ac:dyDescent="0.2">
      <c r="A20" s="339" t="s">
        <v>225</v>
      </c>
      <c r="B20" s="340" t="s">
        <v>353</v>
      </c>
      <c r="C20" s="341">
        <v>42000</v>
      </c>
      <c r="D20" s="341"/>
      <c r="E20" s="340"/>
      <c r="F20" s="342"/>
      <c r="G20" s="342"/>
      <c r="H20" s="343"/>
      <c r="I20" s="338"/>
    </row>
    <row r="21" spans="1:9" x14ac:dyDescent="0.2">
      <c r="A21" s="333" t="s">
        <v>225</v>
      </c>
      <c r="B21" s="334" t="s">
        <v>354</v>
      </c>
      <c r="C21" s="335">
        <v>42000</v>
      </c>
      <c r="D21" s="335"/>
      <c r="E21" s="334"/>
      <c r="F21" s="336"/>
      <c r="G21" s="336"/>
      <c r="H21" s="337"/>
      <c r="I21" s="338"/>
    </row>
    <row r="22" spans="1:9" x14ac:dyDescent="0.2">
      <c r="A22" s="339" t="s">
        <v>227</v>
      </c>
      <c r="B22" s="340" t="s">
        <v>390</v>
      </c>
      <c r="C22" s="341">
        <v>20000</v>
      </c>
      <c r="D22" s="341"/>
      <c r="E22" s="340"/>
      <c r="F22" s="342"/>
      <c r="G22" s="342"/>
      <c r="H22" s="343"/>
      <c r="I22" s="338"/>
    </row>
    <row r="23" spans="1:9" x14ac:dyDescent="0.2">
      <c r="A23" s="333" t="s">
        <v>227</v>
      </c>
      <c r="B23" s="334" t="s">
        <v>417</v>
      </c>
      <c r="C23" s="335">
        <v>20000</v>
      </c>
      <c r="D23" s="335"/>
      <c r="E23" s="334"/>
      <c r="F23" s="336"/>
      <c r="G23" s="336"/>
      <c r="H23" s="337"/>
      <c r="I23" s="338"/>
    </row>
    <row r="24" spans="1:9" x14ac:dyDescent="0.2">
      <c r="A24" s="339" t="s">
        <v>227</v>
      </c>
      <c r="B24" s="340" t="s">
        <v>433</v>
      </c>
      <c r="C24" s="341">
        <v>20000</v>
      </c>
      <c r="D24" s="341"/>
      <c r="E24" s="340"/>
      <c r="F24" s="342"/>
      <c r="G24" s="342"/>
      <c r="H24" s="343"/>
      <c r="I24" s="338"/>
    </row>
    <row r="25" spans="1:9" x14ac:dyDescent="0.2">
      <c r="A25" s="333" t="s">
        <v>228</v>
      </c>
      <c r="B25" s="334" t="s">
        <v>378</v>
      </c>
      <c r="C25" s="335">
        <v>20000</v>
      </c>
      <c r="D25" s="335"/>
      <c r="E25" s="334"/>
      <c r="F25" s="336"/>
      <c r="G25" s="336"/>
      <c r="H25" s="337"/>
      <c r="I25" s="338"/>
    </row>
    <row r="26" spans="1:9" x14ac:dyDescent="0.2">
      <c r="A26" s="339" t="s">
        <v>228</v>
      </c>
      <c r="B26" s="340" t="s">
        <v>432</v>
      </c>
      <c r="C26" s="341">
        <v>20000</v>
      </c>
      <c r="D26" s="341"/>
      <c r="E26" s="340"/>
      <c r="F26" s="342"/>
      <c r="G26" s="342"/>
      <c r="H26" s="343"/>
      <c r="I26" s="338"/>
    </row>
    <row r="27" spans="1:9" x14ac:dyDescent="0.2">
      <c r="A27" s="333" t="s">
        <v>229</v>
      </c>
      <c r="B27" s="334" t="s">
        <v>381</v>
      </c>
      <c r="C27" s="335">
        <v>20000</v>
      </c>
      <c r="D27" s="335"/>
      <c r="E27" s="335"/>
      <c r="F27" s="336"/>
      <c r="G27" s="336"/>
      <c r="H27" s="337"/>
      <c r="I27" s="338"/>
    </row>
    <row r="28" spans="1:9" x14ac:dyDescent="0.2">
      <c r="A28" s="339" t="s">
        <v>229</v>
      </c>
      <c r="B28" s="340" t="s">
        <v>491</v>
      </c>
      <c r="C28" s="341">
        <v>20000</v>
      </c>
      <c r="D28" s="341"/>
      <c r="E28" s="341"/>
      <c r="F28" s="342"/>
      <c r="G28" s="342"/>
      <c r="H28" s="343"/>
      <c r="I28" s="338"/>
    </row>
    <row r="29" spans="1:9" x14ac:dyDescent="0.2">
      <c r="A29" s="333" t="s">
        <v>323</v>
      </c>
      <c r="B29" s="334" t="s">
        <v>323</v>
      </c>
      <c r="C29" s="335">
        <v>20000</v>
      </c>
      <c r="D29" s="335"/>
      <c r="E29" s="335"/>
      <c r="F29" s="336"/>
      <c r="G29" s="336"/>
      <c r="H29" s="337"/>
      <c r="I29" s="338"/>
    </row>
    <row r="30" spans="1:9" x14ac:dyDescent="0.2">
      <c r="A30" s="339" t="s">
        <v>230</v>
      </c>
      <c r="B30" s="340" t="s">
        <v>422</v>
      </c>
      <c r="C30" s="341">
        <v>20000</v>
      </c>
      <c r="D30" s="341"/>
      <c r="E30" s="340"/>
      <c r="F30" s="342"/>
      <c r="G30" s="342"/>
      <c r="H30" s="343"/>
      <c r="I30" s="338"/>
    </row>
    <row r="31" spans="1:9" x14ac:dyDescent="0.2">
      <c r="A31" s="333" t="s">
        <v>230</v>
      </c>
      <c r="B31" s="334" t="s">
        <v>479</v>
      </c>
      <c r="C31" s="335">
        <v>20000</v>
      </c>
      <c r="D31" s="335"/>
      <c r="E31" s="334"/>
      <c r="F31" s="336"/>
      <c r="G31" s="336"/>
      <c r="H31" s="337"/>
      <c r="I31" s="338"/>
    </row>
    <row r="32" spans="1:9" x14ac:dyDescent="0.2">
      <c r="A32" s="339" t="s">
        <v>231</v>
      </c>
      <c r="B32" s="340" t="s">
        <v>450</v>
      </c>
      <c r="C32" s="341">
        <v>25000</v>
      </c>
      <c r="D32" s="341"/>
      <c r="E32" s="340"/>
      <c r="F32" s="342"/>
      <c r="G32" s="342"/>
      <c r="H32" s="343"/>
      <c r="I32" s="338"/>
    </row>
    <row r="33" spans="1:9" x14ac:dyDescent="0.2">
      <c r="A33" s="333" t="s">
        <v>231</v>
      </c>
      <c r="B33" s="334" t="s">
        <v>464</v>
      </c>
      <c r="C33" s="335">
        <v>25000</v>
      </c>
      <c r="D33" s="335"/>
      <c r="E33" s="334"/>
      <c r="F33" s="336"/>
      <c r="G33" s="336"/>
      <c r="H33" s="337"/>
      <c r="I33" s="338"/>
    </row>
    <row r="34" spans="1:9" x14ac:dyDescent="0.2">
      <c r="A34" s="339" t="s">
        <v>415</v>
      </c>
      <c r="B34" s="340" t="s">
        <v>416</v>
      </c>
      <c r="C34" s="341">
        <v>20000</v>
      </c>
      <c r="D34" s="341"/>
      <c r="E34" s="340"/>
      <c r="F34" s="342"/>
      <c r="G34" s="342"/>
      <c r="H34" s="343"/>
      <c r="I34" s="338"/>
    </row>
    <row r="35" spans="1:9" x14ac:dyDescent="0.2">
      <c r="A35" s="333" t="s">
        <v>360</v>
      </c>
      <c r="B35" s="334" t="s">
        <v>360</v>
      </c>
      <c r="C35" s="335">
        <v>5000</v>
      </c>
      <c r="D35" s="335"/>
      <c r="E35" s="334"/>
      <c r="F35" s="336"/>
      <c r="G35" s="336"/>
      <c r="H35" s="337"/>
      <c r="I35" s="338"/>
    </row>
    <row r="36" spans="1:9" x14ac:dyDescent="0.2">
      <c r="A36" s="339" t="s">
        <v>313</v>
      </c>
      <c r="B36" s="340" t="s">
        <v>314</v>
      </c>
      <c r="C36" s="341">
        <v>1000</v>
      </c>
      <c r="D36" s="341"/>
      <c r="E36" s="340"/>
      <c r="F36" s="342"/>
      <c r="G36" s="342"/>
      <c r="H36" s="343"/>
      <c r="I36" s="338"/>
    </row>
    <row r="37" spans="1:9" x14ac:dyDescent="0.2">
      <c r="A37" s="333" t="s">
        <v>300</v>
      </c>
      <c r="B37" s="334" t="s">
        <v>301</v>
      </c>
      <c r="C37" s="335">
        <v>10000</v>
      </c>
      <c r="D37" s="335"/>
      <c r="E37" s="334"/>
      <c r="F37" s="336"/>
      <c r="G37" s="336"/>
      <c r="H37" s="337"/>
      <c r="I37" s="338"/>
    </row>
    <row r="38" spans="1:9" x14ac:dyDescent="0.2">
      <c r="A38" s="339" t="s">
        <v>300</v>
      </c>
      <c r="B38" s="340" t="s">
        <v>317</v>
      </c>
      <c r="C38" s="341">
        <v>20000</v>
      </c>
      <c r="D38" s="341"/>
      <c r="E38" s="340"/>
      <c r="F38" s="342"/>
      <c r="G38" s="342"/>
      <c r="H38" s="343"/>
      <c r="I38" s="338"/>
    </row>
    <row r="39" spans="1:9" x14ac:dyDescent="0.2">
      <c r="A39" s="333" t="s">
        <v>292</v>
      </c>
      <c r="B39" s="334" t="s">
        <v>293</v>
      </c>
      <c r="C39" s="335">
        <v>20000</v>
      </c>
      <c r="D39" s="335"/>
      <c r="E39" s="334"/>
      <c r="F39" s="336"/>
      <c r="G39" s="336"/>
      <c r="H39" s="337"/>
      <c r="I39" s="338"/>
    </row>
    <row r="40" spans="1:9" x14ac:dyDescent="0.2">
      <c r="A40" s="339" t="s">
        <v>232</v>
      </c>
      <c r="B40" s="340" t="s">
        <v>364</v>
      </c>
      <c r="C40" s="341">
        <v>20000</v>
      </c>
      <c r="D40" s="341"/>
      <c r="E40" s="340"/>
      <c r="F40" s="342"/>
      <c r="G40" s="342"/>
      <c r="H40" s="343"/>
      <c r="I40" s="338"/>
    </row>
    <row r="41" spans="1:9" x14ac:dyDescent="0.2">
      <c r="A41" s="333" t="s">
        <v>232</v>
      </c>
      <c r="B41" s="334" t="s">
        <v>368</v>
      </c>
      <c r="C41" s="335">
        <v>20000</v>
      </c>
      <c r="D41" s="335"/>
      <c r="E41" s="334"/>
      <c r="F41" s="336"/>
      <c r="G41" s="336"/>
      <c r="H41" s="337"/>
      <c r="I41" s="338"/>
    </row>
    <row r="42" spans="1:9" x14ac:dyDescent="0.2">
      <c r="A42" s="339" t="s">
        <v>233</v>
      </c>
      <c r="B42" s="340" t="s">
        <v>385</v>
      </c>
      <c r="C42" s="341">
        <v>20000</v>
      </c>
      <c r="D42" s="341"/>
      <c r="E42" s="340"/>
      <c r="F42" s="342"/>
      <c r="G42" s="342"/>
      <c r="H42" s="343"/>
      <c r="I42" s="338"/>
    </row>
    <row r="43" spans="1:9" ht="12.75" customHeight="1" x14ac:dyDescent="0.25">
      <c r="A43" s="333" t="s">
        <v>436</v>
      </c>
      <c r="B43" s="334" t="s">
        <v>437</v>
      </c>
      <c r="C43" s="335">
        <v>42000</v>
      </c>
      <c r="D43" s="335"/>
      <c r="E43" s="334"/>
      <c r="F43" s="336"/>
      <c r="G43" s="344"/>
      <c r="H43" s="337"/>
      <c r="I43" s="338"/>
    </row>
    <row r="44" spans="1:9" x14ac:dyDescent="0.2">
      <c r="A44" s="339" t="s">
        <v>463</v>
      </c>
      <c r="B44" s="340" t="s">
        <v>463</v>
      </c>
      <c r="C44" s="341">
        <v>1000</v>
      </c>
      <c r="D44" s="341"/>
      <c r="E44" s="340"/>
      <c r="F44" s="342"/>
      <c r="G44" s="342"/>
      <c r="H44" s="343"/>
      <c r="I44" s="338"/>
    </row>
    <row r="45" spans="1:9" x14ac:dyDescent="0.2">
      <c r="A45" s="333" t="s">
        <v>534</v>
      </c>
      <c r="B45" s="334" t="s">
        <v>534</v>
      </c>
      <c r="C45" s="335">
        <v>12500</v>
      </c>
      <c r="D45" s="335"/>
      <c r="E45" s="334"/>
      <c r="F45" s="336"/>
      <c r="G45" s="336"/>
      <c r="H45" s="337"/>
      <c r="I45" s="338"/>
    </row>
    <row r="46" spans="1:9" x14ac:dyDescent="0.2">
      <c r="A46" s="339" t="s">
        <v>376</v>
      </c>
      <c r="B46" s="340" t="s">
        <v>377</v>
      </c>
      <c r="C46" s="341">
        <v>2000</v>
      </c>
      <c r="D46" s="341"/>
      <c r="E46" s="340"/>
      <c r="F46" s="342"/>
      <c r="G46" s="342"/>
      <c r="H46" s="343"/>
      <c r="I46" s="338"/>
    </row>
    <row r="47" spans="1:9" x14ac:dyDescent="0.2">
      <c r="A47" s="333" t="s">
        <v>460</v>
      </c>
      <c r="B47" s="334" t="s">
        <v>461</v>
      </c>
      <c r="C47" s="335">
        <v>20000</v>
      </c>
      <c r="D47" s="335"/>
      <c r="E47" s="334"/>
      <c r="F47" s="336"/>
      <c r="G47" s="336"/>
      <c r="H47" s="337"/>
      <c r="I47" s="338"/>
    </row>
    <row r="48" spans="1:9" x14ac:dyDescent="0.2">
      <c r="A48" s="339" t="s">
        <v>442</v>
      </c>
      <c r="B48" s="340" t="s">
        <v>442</v>
      </c>
      <c r="C48" s="341">
        <v>20000</v>
      </c>
      <c r="D48" s="341"/>
      <c r="E48" s="340"/>
      <c r="F48" s="342"/>
      <c r="G48" s="342"/>
      <c r="H48" s="343"/>
      <c r="I48" s="338"/>
    </row>
    <row r="49" spans="1:9" x14ac:dyDescent="0.2">
      <c r="A49" s="333" t="s">
        <v>375</v>
      </c>
      <c r="B49" s="334" t="s">
        <v>375</v>
      </c>
      <c r="C49" s="335">
        <v>10000</v>
      </c>
      <c r="D49" s="335"/>
      <c r="E49" s="334"/>
      <c r="F49" s="336"/>
      <c r="G49" s="336"/>
      <c r="H49" s="337"/>
      <c r="I49" s="338"/>
    </row>
    <row r="50" spans="1:9" x14ac:dyDescent="0.2">
      <c r="A50" s="339" t="s">
        <v>234</v>
      </c>
      <c r="B50" s="340" t="s">
        <v>272</v>
      </c>
      <c r="C50" s="341">
        <v>12500</v>
      </c>
      <c r="D50" s="341"/>
      <c r="E50" s="341"/>
      <c r="F50" s="342"/>
      <c r="G50" s="342"/>
      <c r="H50" s="343"/>
      <c r="I50" s="338"/>
    </row>
    <row r="51" spans="1:9" x14ac:dyDescent="0.2">
      <c r="A51" s="333" t="s">
        <v>234</v>
      </c>
      <c r="B51" s="334" t="s">
        <v>284</v>
      </c>
      <c r="C51" s="335">
        <v>6240</v>
      </c>
      <c r="D51" s="335"/>
      <c r="E51" s="335"/>
      <c r="F51" s="336"/>
      <c r="G51" s="336"/>
      <c r="H51" s="337"/>
      <c r="I51" s="338"/>
    </row>
    <row r="52" spans="1:9" x14ac:dyDescent="0.2">
      <c r="A52" s="339" t="s">
        <v>234</v>
      </c>
      <c r="B52" s="340" t="s">
        <v>434</v>
      </c>
      <c r="C52" s="341">
        <v>6240</v>
      </c>
      <c r="D52" s="341"/>
      <c r="E52" s="341"/>
      <c r="F52" s="342"/>
      <c r="G52" s="342"/>
      <c r="H52" s="343"/>
      <c r="I52" s="338"/>
    </row>
    <row r="53" spans="1:9" x14ac:dyDescent="0.2">
      <c r="A53" s="333" t="s">
        <v>234</v>
      </c>
      <c r="B53" s="334" t="s">
        <v>548</v>
      </c>
      <c r="C53" s="335">
        <v>25000</v>
      </c>
      <c r="D53" s="335"/>
      <c r="E53" s="334"/>
      <c r="F53" s="336"/>
      <c r="G53" s="336"/>
      <c r="H53" s="337"/>
      <c r="I53" s="338"/>
    </row>
    <row r="54" spans="1:9" x14ac:dyDescent="0.2">
      <c r="A54" s="339" t="s">
        <v>546</v>
      </c>
      <c r="B54" s="340" t="s">
        <v>547</v>
      </c>
      <c r="C54" s="341">
        <v>10000</v>
      </c>
      <c r="D54" s="341"/>
      <c r="E54" s="340"/>
      <c r="F54" s="342"/>
      <c r="G54" s="342"/>
      <c r="H54" s="343"/>
      <c r="I54" s="338"/>
    </row>
    <row r="55" spans="1:9" x14ac:dyDescent="0.2">
      <c r="A55" s="333" t="s">
        <v>500</v>
      </c>
      <c r="B55" s="334" t="s">
        <v>500</v>
      </c>
      <c r="C55" s="335">
        <v>2500</v>
      </c>
      <c r="D55" s="335"/>
      <c r="E55" s="334"/>
      <c r="F55" s="336"/>
      <c r="G55" s="336"/>
      <c r="H55" s="337"/>
      <c r="I55" s="338"/>
    </row>
    <row r="56" spans="1:9" x14ac:dyDescent="0.2">
      <c r="A56" s="339" t="s">
        <v>457</v>
      </c>
      <c r="B56" s="340" t="s">
        <v>458</v>
      </c>
      <c r="C56" s="341">
        <v>3750</v>
      </c>
      <c r="D56" s="341"/>
      <c r="E56" s="340"/>
      <c r="F56" s="342"/>
      <c r="G56" s="342"/>
      <c r="H56" s="343"/>
      <c r="I56" s="338"/>
    </row>
    <row r="57" spans="1:9" x14ac:dyDescent="0.2">
      <c r="A57" s="333" t="s">
        <v>426</v>
      </c>
      <c r="B57" s="334" t="s">
        <v>426</v>
      </c>
      <c r="C57" s="335">
        <v>4995</v>
      </c>
      <c r="D57" s="335"/>
      <c r="E57" s="334"/>
      <c r="F57" s="336"/>
      <c r="G57" s="336"/>
      <c r="H57" s="337"/>
      <c r="I57" s="338"/>
    </row>
    <row r="58" spans="1:9" x14ac:dyDescent="0.2">
      <c r="A58" s="339" t="s">
        <v>335</v>
      </c>
      <c r="B58" s="340" t="s">
        <v>335</v>
      </c>
      <c r="C58" s="341">
        <v>5000</v>
      </c>
      <c r="D58" s="341"/>
      <c r="E58" s="340"/>
      <c r="F58" s="342"/>
      <c r="G58" s="342"/>
      <c r="H58" s="343"/>
      <c r="I58" s="338"/>
    </row>
    <row r="59" spans="1:9" x14ac:dyDescent="0.2">
      <c r="A59" s="333" t="s">
        <v>235</v>
      </c>
      <c r="B59" s="334" t="s">
        <v>372</v>
      </c>
      <c r="C59" s="335">
        <v>5000</v>
      </c>
      <c r="D59" s="335"/>
      <c r="E59" s="334"/>
      <c r="F59" s="336"/>
      <c r="G59" s="336"/>
      <c r="H59" s="337"/>
      <c r="I59" s="338"/>
    </row>
    <row r="60" spans="1:9" x14ac:dyDescent="0.2">
      <c r="A60" s="339" t="s">
        <v>235</v>
      </c>
      <c r="B60" s="340" t="s">
        <v>428</v>
      </c>
      <c r="C60" s="341">
        <v>2500</v>
      </c>
      <c r="D60" s="341"/>
      <c r="E60" s="340"/>
      <c r="F60" s="342"/>
      <c r="G60" s="342"/>
      <c r="H60" s="343"/>
      <c r="I60" s="338"/>
    </row>
    <row r="61" spans="1:9" x14ac:dyDescent="0.2">
      <c r="A61" s="333" t="s">
        <v>418</v>
      </c>
      <c r="B61" s="334" t="s">
        <v>419</v>
      </c>
      <c r="C61" s="335">
        <v>1500</v>
      </c>
      <c r="D61" s="335"/>
      <c r="E61" s="334"/>
      <c r="F61" s="336"/>
      <c r="G61" s="336"/>
      <c r="H61" s="337"/>
      <c r="I61" s="338"/>
    </row>
    <row r="62" spans="1:9" x14ac:dyDescent="0.2">
      <c r="A62" s="339" t="s">
        <v>236</v>
      </c>
      <c r="B62" s="340" t="s">
        <v>312</v>
      </c>
      <c r="C62" s="341">
        <v>20000</v>
      </c>
      <c r="D62" s="341"/>
      <c r="E62" s="340"/>
      <c r="F62" s="342"/>
      <c r="G62" s="342"/>
      <c r="H62" s="343"/>
      <c r="I62" s="338"/>
    </row>
    <row r="63" spans="1:9" x14ac:dyDescent="0.2">
      <c r="A63" s="333" t="s">
        <v>236</v>
      </c>
      <c r="B63" s="334" t="s">
        <v>236</v>
      </c>
      <c r="C63" s="335">
        <v>20000</v>
      </c>
      <c r="D63" s="335"/>
      <c r="E63" s="334"/>
      <c r="F63" s="336"/>
      <c r="G63" s="336"/>
      <c r="H63" s="337"/>
      <c r="I63" s="338"/>
    </row>
    <row r="64" spans="1:9" x14ac:dyDescent="0.2">
      <c r="A64" s="339" t="s">
        <v>346</v>
      </c>
      <c r="B64" s="340" t="s">
        <v>346</v>
      </c>
      <c r="C64" s="341">
        <v>6220</v>
      </c>
      <c r="D64" s="341"/>
      <c r="E64" s="340"/>
      <c r="F64" s="342"/>
      <c r="G64" s="342"/>
      <c r="H64" s="343"/>
      <c r="I64" s="338"/>
    </row>
    <row r="65" spans="1:9" x14ac:dyDescent="0.2">
      <c r="A65" s="333" t="s">
        <v>470</v>
      </c>
      <c r="B65" s="334" t="s">
        <v>470</v>
      </c>
      <c r="C65" s="335">
        <v>5000</v>
      </c>
      <c r="D65" s="335"/>
      <c r="E65" s="334"/>
      <c r="F65" s="336"/>
      <c r="G65" s="336"/>
      <c r="H65" s="337"/>
      <c r="I65" s="338"/>
    </row>
    <row r="66" spans="1:9" x14ac:dyDescent="0.2">
      <c r="A66" s="339" t="s">
        <v>537</v>
      </c>
      <c r="B66" s="340" t="s">
        <v>537</v>
      </c>
      <c r="C66" s="341">
        <v>2500</v>
      </c>
      <c r="D66" s="341"/>
      <c r="E66" s="340"/>
      <c r="F66" s="342"/>
      <c r="G66" s="342"/>
      <c r="H66" s="343"/>
      <c r="I66" s="338"/>
    </row>
    <row r="67" spans="1:9" x14ac:dyDescent="0.2">
      <c r="A67" s="333" t="s">
        <v>237</v>
      </c>
      <c r="B67" s="334" t="s">
        <v>526</v>
      </c>
      <c r="C67" s="335">
        <v>20000</v>
      </c>
      <c r="D67" s="335"/>
      <c r="E67" s="334"/>
      <c r="F67" s="336"/>
      <c r="G67" s="336"/>
      <c r="H67" s="337"/>
      <c r="I67" s="338"/>
    </row>
    <row r="68" spans="1:9" x14ac:dyDescent="0.2">
      <c r="A68" s="339" t="s">
        <v>237</v>
      </c>
      <c r="B68" s="340" t="s">
        <v>528</v>
      </c>
      <c r="C68" s="341">
        <v>20000</v>
      </c>
      <c r="D68" s="341"/>
      <c r="E68" s="340"/>
      <c r="F68" s="342"/>
      <c r="G68" s="342"/>
      <c r="H68" s="343"/>
      <c r="I68" s="338"/>
    </row>
    <row r="69" spans="1:9" x14ac:dyDescent="0.2">
      <c r="A69" s="333" t="s">
        <v>510</v>
      </c>
      <c r="B69" s="334" t="s">
        <v>511</v>
      </c>
      <c r="C69" s="335">
        <v>9375</v>
      </c>
      <c r="D69" s="335"/>
      <c r="E69" s="335"/>
      <c r="F69" s="336"/>
      <c r="G69" s="336"/>
      <c r="H69" s="337"/>
      <c r="I69" s="338"/>
    </row>
    <row r="70" spans="1:9" x14ac:dyDescent="0.2">
      <c r="A70" s="339" t="s">
        <v>238</v>
      </c>
      <c r="B70" s="340" t="s">
        <v>389</v>
      </c>
      <c r="C70" s="341">
        <v>6250</v>
      </c>
      <c r="D70" s="341"/>
      <c r="E70" s="340"/>
      <c r="F70" s="342"/>
      <c r="G70" s="342"/>
      <c r="H70" s="343"/>
      <c r="I70" s="338"/>
    </row>
    <row r="71" spans="1:9" x14ac:dyDescent="0.2">
      <c r="A71" s="333" t="s">
        <v>238</v>
      </c>
      <c r="B71" s="334" t="s">
        <v>441</v>
      </c>
      <c r="C71" s="335">
        <v>3750</v>
      </c>
      <c r="D71" s="335"/>
      <c r="E71" s="334"/>
      <c r="F71" s="336"/>
      <c r="G71" s="336"/>
      <c r="H71" s="337"/>
      <c r="I71" s="338"/>
    </row>
    <row r="72" spans="1:9" x14ac:dyDescent="0.2">
      <c r="A72" s="339" t="s">
        <v>321</v>
      </c>
      <c r="B72" s="340" t="s">
        <v>321</v>
      </c>
      <c r="C72" s="341">
        <v>5000</v>
      </c>
      <c r="D72" s="341"/>
      <c r="E72" s="340"/>
      <c r="F72" s="342"/>
      <c r="G72" s="342"/>
      <c r="H72" s="343"/>
      <c r="I72" s="338"/>
    </row>
    <row r="73" spans="1:9" x14ac:dyDescent="0.2">
      <c r="A73" s="333" t="s">
        <v>501</v>
      </c>
      <c r="B73" s="334" t="s">
        <v>501</v>
      </c>
      <c r="C73" s="335">
        <v>4992</v>
      </c>
      <c r="D73" s="335"/>
      <c r="E73" s="335"/>
      <c r="F73" s="336"/>
      <c r="G73" s="336"/>
      <c r="H73" s="337"/>
      <c r="I73" s="338"/>
    </row>
    <row r="74" spans="1:9" x14ac:dyDescent="0.2">
      <c r="A74" s="339" t="s">
        <v>240</v>
      </c>
      <c r="B74" s="340" t="s">
        <v>279</v>
      </c>
      <c r="C74" s="341">
        <v>6250</v>
      </c>
      <c r="D74" s="341"/>
      <c r="E74" s="340"/>
      <c r="F74" s="342"/>
      <c r="G74" s="342"/>
      <c r="H74" s="343"/>
      <c r="I74" s="338"/>
    </row>
    <row r="75" spans="1:9" x14ac:dyDescent="0.2">
      <c r="A75" s="333" t="s">
        <v>240</v>
      </c>
      <c r="B75" s="334" t="s">
        <v>286</v>
      </c>
      <c r="C75" s="335">
        <v>6250</v>
      </c>
      <c r="D75" s="335"/>
      <c r="E75" s="334"/>
      <c r="F75" s="336"/>
      <c r="G75" s="336"/>
      <c r="H75" s="337"/>
      <c r="I75" s="338"/>
    </row>
    <row r="76" spans="1:9" x14ac:dyDescent="0.2">
      <c r="A76" s="339" t="s">
        <v>241</v>
      </c>
      <c r="B76" s="340" t="s">
        <v>241</v>
      </c>
      <c r="C76" s="341">
        <v>3000</v>
      </c>
      <c r="D76" s="341"/>
      <c r="E76" s="340"/>
      <c r="F76" s="342"/>
      <c r="G76" s="342"/>
      <c r="H76" s="343"/>
      <c r="I76" s="338"/>
    </row>
    <row r="77" spans="1:9" x14ac:dyDescent="0.2">
      <c r="A77" s="333" t="s">
        <v>241</v>
      </c>
      <c r="B77" s="334" t="s">
        <v>446</v>
      </c>
      <c r="C77" s="335">
        <v>20000</v>
      </c>
      <c r="D77" s="335"/>
      <c r="E77" s="334"/>
      <c r="F77" s="336"/>
      <c r="G77" s="336"/>
      <c r="H77" s="337"/>
      <c r="I77" s="338"/>
    </row>
    <row r="78" spans="1:9" x14ac:dyDescent="0.2">
      <c r="A78" s="339" t="s">
        <v>396</v>
      </c>
      <c r="B78" s="340" t="s">
        <v>396</v>
      </c>
      <c r="C78" s="341">
        <v>2500</v>
      </c>
      <c r="D78" s="341"/>
      <c r="E78" s="340"/>
      <c r="F78" s="342"/>
      <c r="G78" s="342"/>
      <c r="H78" s="343"/>
      <c r="I78" s="338"/>
    </row>
    <row r="79" spans="1:9" x14ac:dyDescent="0.2">
      <c r="A79" s="333" t="s">
        <v>522</v>
      </c>
      <c r="B79" s="334" t="s">
        <v>523</v>
      </c>
      <c r="C79" s="335">
        <v>2500</v>
      </c>
      <c r="D79" s="335"/>
      <c r="E79" s="334"/>
      <c r="F79" s="336"/>
      <c r="G79" s="336"/>
      <c r="H79" s="337"/>
      <c r="I79" s="338"/>
    </row>
    <row r="80" spans="1:9" x14ac:dyDescent="0.2">
      <c r="A80" s="339" t="s">
        <v>516</v>
      </c>
      <c r="B80" s="340" t="s">
        <v>517</v>
      </c>
      <c r="C80" s="341">
        <v>2500</v>
      </c>
      <c r="D80" s="341"/>
      <c r="E80" s="340"/>
      <c r="F80" s="342"/>
      <c r="G80" s="342"/>
      <c r="H80" s="343"/>
      <c r="I80" s="338"/>
    </row>
    <row r="81" spans="1:9" x14ac:dyDescent="0.2">
      <c r="A81" s="333" t="s">
        <v>535</v>
      </c>
      <c r="B81" s="334" t="s">
        <v>535</v>
      </c>
      <c r="C81" s="335">
        <v>4992</v>
      </c>
      <c r="D81" s="335"/>
      <c r="E81" s="334"/>
      <c r="F81" s="336"/>
      <c r="G81" s="336"/>
      <c r="H81" s="337"/>
      <c r="I81" s="338"/>
    </row>
    <row r="82" spans="1:9" x14ac:dyDescent="0.2">
      <c r="A82" s="339" t="s">
        <v>424</v>
      </c>
      <c r="B82" s="340" t="s">
        <v>424</v>
      </c>
      <c r="C82" s="341">
        <v>1002</v>
      </c>
      <c r="D82" s="341"/>
      <c r="E82" s="341"/>
      <c r="F82" s="342"/>
      <c r="G82" s="342"/>
      <c r="H82" s="343"/>
      <c r="I82" s="338"/>
    </row>
    <row r="83" spans="1:9" x14ac:dyDescent="0.2">
      <c r="A83" s="333" t="s">
        <v>438</v>
      </c>
      <c r="B83" s="334" t="s">
        <v>438</v>
      </c>
      <c r="C83" s="335">
        <v>2500</v>
      </c>
      <c r="D83" s="335"/>
      <c r="E83" s="334"/>
      <c r="F83" s="336"/>
      <c r="G83" s="336"/>
      <c r="H83" s="337"/>
      <c r="I83" s="338"/>
    </row>
    <row r="84" spans="1:9" x14ac:dyDescent="0.2">
      <c r="A84" s="339" t="s">
        <v>452</v>
      </c>
      <c r="B84" s="340" t="s">
        <v>453</v>
      </c>
      <c r="C84" s="341">
        <v>6250</v>
      </c>
      <c r="D84" s="341"/>
      <c r="E84" s="340"/>
      <c r="F84" s="342"/>
      <c r="G84" s="342"/>
      <c r="H84" s="343"/>
      <c r="I84" s="338"/>
    </row>
    <row r="85" spans="1:9" x14ac:dyDescent="0.2">
      <c r="A85" s="333" t="s">
        <v>538</v>
      </c>
      <c r="B85" s="334" t="s">
        <v>538</v>
      </c>
      <c r="C85" s="335">
        <v>2500</v>
      </c>
      <c r="D85" s="335"/>
      <c r="E85" s="334"/>
      <c r="F85" s="336"/>
      <c r="G85" s="336"/>
      <c r="H85" s="337"/>
      <c r="I85" s="338"/>
    </row>
    <row r="86" spans="1:9" x14ac:dyDescent="0.2">
      <c r="A86" s="339" t="s">
        <v>242</v>
      </c>
      <c r="B86" s="340" t="s">
        <v>277</v>
      </c>
      <c r="C86" s="341">
        <v>20000</v>
      </c>
      <c r="D86" s="341"/>
      <c r="E86" s="340"/>
      <c r="F86" s="342"/>
      <c r="G86" s="342"/>
      <c r="H86" s="343"/>
      <c r="I86" s="338"/>
    </row>
    <row r="87" spans="1:9" x14ac:dyDescent="0.2">
      <c r="A87" s="333" t="s">
        <v>242</v>
      </c>
      <c r="B87" s="334" t="s">
        <v>455</v>
      </c>
      <c r="C87" s="335">
        <v>12500</v>
      </c>
      <c r="D87" s="335"/>
      <c r="E87" s="334"/>
      <c r="F87" s="336"/>
      <c r="G87" s="336"/>
      <c r="H87" s="337"/>
      <c r="I87" s="338"/>
    </row>
    <row r="88" spans="1:9" x14ac:dyDescent="0.2">
      <c r="A88" s="339" t="s">
        <v>276</v>
      </c>
      <c r="B88" s="340" t="s">
        <v>276</v>
      </c>
      <c r="C88" s="341">
        <v>10000</v>
      </c>
      <c r="D88" s="341"/>
      <c r="E88" s="340"/>
      <c r="F88" s="342"/>
      <c r="G88" s="342"/>
      <c r="H88" s="343"/>
      <c r="I88" s="338"/>
    </row>
    <row r="89" spans="1:9" x14ac:dyDescent="0.2">
      <c r="A89" s="333" t="s">
        <v>519</v>
      </c>
      <c r="B89" s="334" t="s">
        <v>519</v>
      </c>
      <c r="C89" s="335">
        <v>3000</v>
      </c>
      <c r="D89" s="335"/>
      <c r="E89" s="335"/>
      <c r="F89" s="336"/>
      <c r="G89" s="336"/>
      <c r="H89" s="337"/>
      <c r="I89" s="338"/>
    </row>
    <row r="90" spans="1:9" x14ac:dyDescent="0.2">
      <c r="A90" s="339" t="s">
        <v>350</v>
      </c>
      <c r="B90" s="340" t="s">
        <v>350</v>
      </c>
      <c r="C90" s="341">
        <v>3000</v>
      </c>
      <c r="D90" s="341"/>
      <c r="E90" s="340"/>
      <c r="F90" s="342"/>
      <c r="G90" s="342"/>
      <c r="H90" s="343"/>
      <c r="I90" s="338"/>
    </row>
    <row r="91" spans="1:9" x14ac:dyDescent="0.2">
      <c r="A91" s="333" t="s">
        <v>462</v>
      </c>
      <c r="B91" s="334" t="s">
        <v>462</v>
      </c>
      <c r="C91" s="335">
        <v>5000</v>
      </c>
      <c r="D91" s="335"/>
      <c r="E91" s="334"/>
      <c r="F91" s="336"/>
      <c r="G91" s="336"/>
      <c r="H91" s="337"/>
      <c r="I91" s="338"/>
    </row>
    <row r="92" spans="1:9" x14ac:dyDescent="0.2">
      <c r="A92" s="339" t="s">
        <v>305</v>
      </c>
      <c r="B92" s="340" t="s">
        <v>305</v>
      </c>
      <c r="C92" s="341">
        <v>2500</v>
      </c>
      <c r="D92" s="341"/>
      <c r="E92" s="340"/>
      <c r="F92" s="342"/>
      <c r="G92" s="342"/>
      <c r="H92" s="343"/>
      <c r="I92" s="338"/>
    </row>
    <row r="93" spans="1:9" x14ac:dyDescent="0.2">
      <c r="A93" s="333" t="s">
        <v>282</v>
      </c>
      <c r="B93" s="334" t="s">
        <v>282</v>
      </c>
      <c r="C93" s="335">
        <v>2496</v>
      </c>
      <c r="D93" s="335"/>
      <c r="E93" s="335"/>
      <c r="F93" s="336"/>
      <c r="G93" s="336"/>
      <c r="H93" s="337"/>
      <c r="I93" s="338"/>
    </row>
    <row r="94" spans="1:9" x14ac:dyDescent="0.2">
      <c r="A94" s="339" t="s">
        <v>243</v>
      </c>
      <c r="B94" s="340" t="s">
        <v>456</v>
      </c>
      <c r="C94" s="341">
        <v>6250</v>
      </c>
      <c r="D94" s="341"/>
      <c r="E94" s="341"/>
      <c r="F94" s="342"/>
      <c r="G94" s="342"/>
      <c r="H94" s="343"/>
      <c r="I94" s="338"/>
    </row>
    <row r="95" spans="1:9" x14ac:dyDescent="0.2">
      <c r="A95" s="333" t="s">
        <v>243</v>
      </c>
      <c r="B95" s="334" t="s">
        <v>514</v>
      </c>
      <c r="C95" s="335">
        <v>5000</v>
      </c>
      <c r="D95" s="335"/>
      <c r="E95" s="334"/>
      <c r="F95" s="336"/>
      <c r="G95" s="336"/>
      <c r="H95" s="337"/>
      <c r="I95" s="338"/>
    </row>
    <row r="96" spans="1:9" x14ac:dyDescent="0.2">
      <c r="A96" s="339" t="s">
        <v>411</v>
      </c>
      <c r="B96" s="340" t="s">
        <v>411</v>
      </c>
      <c r="C96" s="341">
        <v>2500</v>
      </c>
      <c r="D96" s="341"/>
      <c r="E96" s="340"/>
      <c r="F96" s="342"/>
      <c r="G96" s="342"/>
      <c r="H96" s="343"/>
      <c r="I96" s="338"/>
    </row>
    <row r="97" spans="1:9" x14ac:dyDescent="0.2">
      <c r="A97" s="333" t="s">
        <v>524</v>
      </c>
      <c r="B97" s="334" t="s">
        <v>524</v>
      </c>
      <c r="C97" s="335">
        <v>2333</v>
      </c>
      <c r="D97" s="335"/>
      <c r="E97" s="334"/>
      <c r="F97" s="336"/>
      <c r="G97" s="336"/>
      <c r="H97" s="337"/>
      <c r="I97" s="338"/>
    </row>
    <row r="98" spans="1:9" x14ac:dyDescent="0.2">
      <c r="A98" s="339" t="s">
        <v>318</v>
      </c>
      <c r="B98" s="340" t="s">
        <v>318</v>
      </c>
      <c r="C98" s="341">
        <v>5000</v>
      </c>
      <c r="D98" s="341"/>
      <c r="E98" s="340"/>
      <c r="F98" s="342"/>
      <c r="G98" s="342"/>
      <c r="H98" s="343"/>
      <c r="I98" s="338"/>
    </row>
    <row r="99" spans="1:9" x14ac:dyDescent="0.2">
      <c r="A99" s="333" t="s">
        <v>400</v>
      </c>
      <c r="B99" s="334" t="s">
        <v>400</v>
      </c>
      <c r="C99" s="335">
        <v>1998.0000000000002</v>
      </c>
      <c r="D99" s="335"/>
      <c r="E99" s="335"/>
      <c r="F99" s="336"/>
      <c r="G99" s="336"/>
      <c r="H99" s="337"/>
      <c r="I99" s="338"/>
    </row>
    <row r="100" spans="1:9" x14ac:dyDescent="0.2">
      <c r="A100" s="339" t="s">
        <v>244</v>
      </c>
      <c r="B100" s="340" t="s">
        <v>405</v>
      </c>
      <c r="C100" s="341">
        <v>20000</v>
      </c>
      <c r="D100" s="341"/>
      <c r="E100" s="340"/>
      <c r="F100" s="342"/>
      <c r="G100" s="342"/>
      <c r="H100" s="343"/>
      <c r="I100" s="338"/>
    </row>
    <row r="101" spans="1:9" x14ac:dyDescent="0.2">
      <c r="A101" s="333" t="s">
        <v>244</v>
      </c>
      <c r="B101" s="334" t="s">
        <v>429</v>
      </c>
      <c r="C101" s="335">
        <v>20000</v>
      </c>
      <c r="D101" s="335"/>
      <c r="E101" s="334"/>
      <c r="F101" s="336"/>
      <c r="G101" s="336"/>
      <c r="H101" s="337"/>
      <c r="I101" s="338"/>
    </row>
    <row r="102" spans="1:9" x14ac:dyDescent="0.2">
      <c r="A102" s="339" t="s">
        <v>334</v>
      </c>
      <c r="B102" s="340" t="s">
        <v>334</v>
      </c>
      <c r="C102" s="341">
        <v>500</v>
      </c>
      <c r="D102" s="341"/>
      <c r="E102" s="341"/>
      <c r="F102" s="342"/>
      <c r="G102" s="342"/>
      <c r="H102" s="343"/>
      <c r="I102" s="338"/>
    </row>
    <row r="103" spans="1:9" x14ac:dyDescent="0.2">
      <c r="A103" s="333" t="s">
        <v>420</v>
      </c>
      <c r="B103" s="334" t="s">
        <v>421</v>
      </c>
      <c r="C103" s="335">
        <v>6250</v>
      </c>
      <c r="D103" s="335"/>
      <c r="E103" s="335"/>
      <c r="F103" s="336"/>
      <c r="G103" s="336"/>
      <c r="H103" s="337"/>
      <c r="I103" s="338"/>
    </row>
    <row r="104" spans="1:9" x14ac:dyDescent="0.2">
      <c r="A104" s="339" t="s">
        <v>245</v>
      </c>
      <c r="B104" s="340" t="s">
        <v>362</v>
      </c>
      <c r="C104" s="341">
        <v>6250</v>
      </c>
      <c r="D104" s="341"/>
      <c r="E104" s="340"/>
      <c r="F104" s="342"/>
      <c r="G104" s="342"/>
      <c r="H104" s="343"/>
      <c r="I104" s="338"/>
    </row>
    <row r="105" spans="1:9" x14ac:dyDescent="0.2">
      <c r="A105" s="333" t="s">
        <v>245</v>
      </c>
      <c r="B105" s="334" t="s">
        <v>408</v>
      </c>
      <c r="C105" s="335">
        <v>6250</v>
      </c>
      <c r="D105" s="335"/>
      <c r="E105" s="334"/>
      <c r="F105" s="336"/>
      <c r="G105" s="336"/>
      <c r="H105" s="337"/>
      <c r="I105" s="338"/>
    </row>
    <row r="106" spans="1:9" x14ac:dyDescent="0.2">
      <c r="A106" s="339" t="s">
        <v>412</v>
      </c>
      <c r="B106" s="340" t="s">
        <v>413</v>
      </c>
      <c r="C106" s="341">
        <v>20000</v>
      </c>
      <c r="D106" s="341"/>
      <c r="E106" s="340"/>
      <c r="F106" s="342"/>
      <c r="G106" s="342"/>
      <c r="H106" s="343"/>
      <c r="I106" s="338"/>
    </row>
    <row r="107" spans="1:9" x14ac:dyDescent="0.2">
      <c r="A107" s="333" t="s">
        <v>246</v>
      </c>
      <c r="B107" s="334" t="s">
        <v>274</v>
      </c>
      <c r="C107" s="335">
        <v>20000</v>
      </c>
      <c r="D107" s="335"/>
      <c r="E107" s="334"/>
      <c r="F107" s="336"/>
      <c r="G107" s="336"/>
      <c r="H107" s="337"/>
      <c r="I107" s="338"/>
    </row>
    <row r="108" spans="1:9" x14ac:dyDescent="0.2">
      <c r="A108" s="339" t="s">
        <v>247</v>
      </c>
      <c r="B108" s="340" t="s">
        <v>269</v>
      </c>
      <c r="C108" s="341">
        <v>12500</v>
      </c>
      <c r="D108" s="341"/>
      <c r="E108" s="340"/>
      <c r="F108" s="342"/>
      <c r="G108" s="342"/>
      <c r="H108" s="343"/>
      <c r="I108" s="338"/>
    </row>
    <row r="109" spans="1:9" x14ac:dyDescent="0.2">
      <c r="A109" s="333" t="s">
        <v>247</v>
      </c>
      <c r="B109" s="334" t="s">
        <v>473</v>
      </c>
      <c r="C109" s="335">
        <v>12500</v>
      </c>
      <c r="D109" s="335"/>
      <c r="E109" s="335"/>
      <c r="F109" s="336"/>
      <c r="G109" s="336"/>
      <c r="H109" s="337"/>
      <c r="I109" s="338"/>
    </row>
    <row r="110" spans="1:9" x14ac:dyDescent="0.2">
      <c r="A110" s="339" t="s">
        <v>325</v>
      </c>
      <c r="B110" s="340" t="s">
        <v>325</v>
      </c>
      <c r="C110" s="341">
        <v>20000</v>
      </c>
      <c r="D110" s="341"/>
      <c r="E110" s="341"/>
      <c r="F110" s="342"/>
      <c r="G110" s="342"/>
      <c r="H110" s="343"/>
      <c r="I110" s="338"/>
    </row>
    <row r="111" spans="1:9" x14ac:dyDescent="0.2">
      <c r="A111" s="333" t="s">
        <v>248</v>
      </c>
      <c r="B111" s="334" t="s">
        <v>297</v>
      </c>
      <c r="C111" s="335">
        <v>20000</v>
      </c>
      <c r="D111" s="335"/>
      <c r="E111" s="334"/>
      <c r="F111" s="336"/>
      <c r="G111" s="336"/>
      <c r="H111" s="337"/>
      <c r="I111" s="338"/>
    </row>
    <row r="112" spans="1:9" x14ac:dyDescent="0.2">
      <c r="A112" s="339" t="s">
        <v>248</v>
      </c>
      <c r="B112" s="340" t="s">
        <v>356</v>
      </c>
      <c r="C112" s="341">
        <v>20000</v>
      </c>
      <c r="D112" s="341"/>
      <c r="E112" s="340"/>
      <c r="F112" s="342"/>
      <c r="G112" s="342"/>
      <c r="H112" s="343"/>
      <c r="I112" s="338"/>
    </row>
    <row r="113" spans="1:9" x14ac:dyDescent="0.2">
      <c r="A113" s="333" t="s">
        <v>249</v>
      </c>
      <c r="B113" s="334" t="s">
        <v>352</v>
      </c>
      <c r="C113" s="335">
        <v>20000</v>
      </c>
      <c r="D113" s="335"/>
      <c r="E113" s="335"/>
      <c r="F113" s="336"/>
      <c r="G113" s="336"/>
      <c r="H113" s="337"/>
      <c r="I113" s="338"/>
    </row>
    <row r="114" spans="1:9" x14ac:dyDescent="0.2">
      <c r="A114" s="339" t="s">
        <v>249</v>
      </c>
      <c r="B114" s="340" t="s">
        <v>525</v>
      </c>
      <c r="C114" s="341">
        <v>25000</v>
      </c>
      <c r="D114" s="341"/>
      <c r="E114" s="341"/>
      <c r="F114" s="342"/>
      <c r="G114" s="342"/>
      <c r="H114" s="343"/>
      <c r="I114" s="338"/>
    </row>
    <row r="115" spans="1:9" x14ac:dyDescent="0.2">
      <c r="A115" s="333" t="s">
        <v>533</v>
      </c>
      <c r="B115" s="334" t="s">
        <v>533</v>
      </c>
      <c r="C115" s="335">
        <v>42000</v>
      </c>
      <c r="D115" s="335"/>
      <c r="E115" s="335"/>
      <c r="F115" s="336"/>
      <c r="G115" s="336"/>
      <c r="H115" s="337"/>
      <c r="I115" s="338"/>
    </row>
    <row r="116" spans="1:9" x14ac:dyDescent="0.2">
      <c r="A116" s="339" t="s">
        <v>316</v>
      </c>
      <c r="B116" s="340" t="s">
        <v>316</v>
      </c>
      <c r="C116" s="341">
        <v>20000</v>
      </c>
      <c r="D116" s="341"/>
      <c r="E116" s="340"/>
      <c r="F116" s="342"/>
      <c r="G116" s="342"/>
      <c r="H116" s="343"/>
      <c r="I116" s="338"/>
    </row>
    <row r="117" spans="1:9" x14ac:dyDescent="0.2">
      <c r="A117" s="333" t="s">
        <v>369</v>
      </c>
      <c r="B117" s="334" t="s">
        <v>370</v>
      </c>
      <c r="C117" s="335">
        <v>1800</v>
      </c>
      <c r="D117" s="335"/>
      <c r="E117" s="334"/>
      <c r="F117" s="336"/>
      <c r="G117" s="336"/>
      <c r="H117" s="337"/>
      <c r="I117" s="338"/>
    </row>
    <row r="118" spans="1:9" x14ac:dyDescent="0.2">
      <c r="A118" s="339" t="s">
        <v>508</v>
      </c>
      <c r="B118" s="340" t="s">
        <v>509</v>
      </c>
      <c r="C118" s="341">
        <v>5000</v>
      </c>
      <c r="D118" s="341"/>
      <c r="E118" s="341"/>
      <c r="F118" s="342"/>
      <c r="G118" s="342"/>
      <c r="H118" s="343"/>
      <c r="I118" s="338"/>
    </row>
    <row r="119" spans="1:9" x14ac:dyDescent="0.2">
      <c r="A119" s="333" t="s">
        <v>250</v>
      </c>
      <c r="B119" s="334" t="s">
        <v>290</v>
      </c>
      <c r="C119" s="335">
        <v>20000</v>
      </c>
      <c r="D119" s="335"/>
      <c r="E119" s="334"/>
      <c r="F119" s="336"/>
      <c r="G119" s="336"/>
      <c r="H119" s="337"/>
      <c r="I119" s="338"/>
    </row>
    <row r="120" spans="1:9" x14ac:dyDescent="0.2">
      <c r="A120" s="339" t="s">
        <v>250</v>
      </c>
      <c r="B120" s="340" t="s">
        <v>403</v>
      </c>
      <c r="C120" s="341">
        <v>20000</v>
      </c>
      <c r="D120" s="341"/>
      <c r="E120" s="340"/>
      <c r="F120" s="342"/>
      <c r="G120" s="342"/>
      <c r="H120" s="343"/>
      <c r="I120" s="338"/>
    </row>
    <row r="121" spans="1:9" x14ac:dyDescent="0.2">
      <c r="A121" s="333" t="s">
        <v>489</v>
      </c>
      <c r="B121" s="334" t="s">
        <v>490</v>
      </c>
      <c r="C121" s="335">
        <v>20000</v>
      </c>
      <c r="D121" s="335"/>
      <c r="E121" s="334"/>
      <c r="F121" s="336"/>
      <c r="G121" s="336"/>
      <c r="H121" s="337"/>
      <c r="I121" s="338"/>
    </row>
    <row r="122" spans="1:9" x14ac:dyDescent="0.2">
      <c r="A122" s="339" t="s">
        <v>469</v>
      </c>
      <c r="B122" s="340" t="s">
        <v>469</v>
      </c>
      <c r="C122" s="341">
        <v>5600</v>
      </c>
      <c r="D122" s="341"/>
      <c r="E122" s="340"/>
      <c r="F122" s="342"/>
      <c r="G122" s="342"/>
      <c r="H122" s="343"/>
      <c r="I122" s="338"/>
    </row>
    <row r="123" spans="1:9" x14ac:dyDescent="0.2">
      <c r="A123" s="333" t="s">
        <v>278</v>
      </c>
      <c r="B123" s="334" t="s">
        <v>278</v>
      </c>
      <c r="C123" s="335">
        <v>2500</v>
      </c>
      <c r="D123" s="335"/>
      <c r="E123" s="334"/>
      <c r="F123" s="336"/>
      <c r="G123" s="336"/>
      <c r="H123" s="337"/>
      <c r="I123" s="338"/>
    </row>
    <row r="124" spans="1:9" x14ac:dyDescent="0.2">
      <c r="A124" s="339" t="s">
        <v>383</v>
      </c>
      <c r="B124" s="340" t="s">
        <v>384</v>
      </c>
      <c r="C124" s="341">
        <v>2496</v>
      </c>
      <c r="D124" s="341"/>
      <c r="E124" s="341"/>
      <c r="F124" s="342"/>
      <c r="G124" s="342"/>
      <c r="H124" s="343"/>
      <c r="I124" s="338"/>
    </row>
    <row r="125" spans="1:9" x14ac:dyDescent="0.2">
      <c r="A125" s="333" t="s">
        <v>358</v>
      </c>
      <c r="B125" s="334" t="s">
        <v>358</v>
      </c>
      <c r="C125" s="335">
        <v>1500</v>
      </c>
      <c r="D125" s="335"/>
      <c r="E125" s="334"/>
      <c r="F125" s="336"/>
      <c r="G125" s="336"/>
      <c r="H125" s="337"/>
      <c r="I125" s="338"/>
    </row>
    <row r="126" spans="1:9" x14ac:dyDescent="0.2">
      <c r="A126" s="339" t="s">
        <v>552</v>
      </c>
      <c r="B126" s="340" t="s">
        <v>553</v>
      </c>
      <c r="C126" s="341">
        <v>4998</v>
      </c>
      <c r="D126" s="341"/>
      <c r="E126" s="341"/>
      <c r="F126" s="342"/>
      <c r="G126" s="342"/>
      <c r="H126" s="343"/>
      <c r="I126" s="338"/>
    </row>
    <row r="127" spans="1:9" x14ac:dyDescent="0.2">
      <c r="A127" s="333" t="s">
        <v>251</v>
      </c>
      <c r="B127" s="334" t="s">
        <v>328</v>
      </c>
      <c r="C127" s="335">
        <v>6250</v>
      </c>
      <c r="D127" s="335"/>
      <c r="E127" s="334"/>
      <c r="F127" s="336"/>
      <c r="G127" s="336"/>
      <c r="H127" s="337"/>
      <c r="I127" s="338"/>
    </row>
    <row r="128" spans="1:9" x14ac:dyDescent="0.2">
      <c r="A128" s="339" t="s">
        <v>251</v>
      </c>
      <c r="B128" s="340" t="s">
        <v>391</v>
      </c>
      <c r="C128" s="341">
        <v>6250</v>
      </c>
      <c r="D128" s="341"/>
      <c r="E128" s="340"/>
      <c r="F128" s="342"/>
      <c r="G128" s="342"/>
      <c r="H128" s="343"/>
      <c r="I128" s="338"/>
    </row>
    <row r="129" spans="1:9" x14ac:dyDescent="0.2">
      <c r="A129" s="333" t="s">
        <v>251</v>
      </c>
      <c r="B129" s="334" t="s">
        <v>251</v>
      </c>
      <c r="C129" s="335">
        <v>9375</v>
      </c>
      <c r="D129" s="335"/>
      <c r="E129" s="335"/>
      <c r="F129" s="336"/>
      <c r="G129" s="336"/>
      <c r="H129" s="337"/>
      <c r="I129" s="338"/>
    </row>
    <row r="130" spans="1:9" x14ac:dyDescent="0.2">
      <c r="A130" s="339" t="s">
        <v>435</v>
      </c>
      <c r="B130" s="340" t="s">
        <v>435</v>
      </c>
      <c r="C130" s="341">
        <v>12500</v>
      </c>
      <c r="D130" s="341"/>
      <c r="E130" s="340"/>
      <c r="F130" s="342"/>
      <c r="G130" s="342"/>
      <c r="H130" s="343"/>
      <c r="I130" s="338"/>
    </row>
    <row r="131" spans="1:9" x14ac:dyDescent="0.2">
      <c r="A131" s="333" t="s">
        <v>397</v>
      </c>
      <c r="B131" s="334" t="s">
        <v>398</v>
      </c>
      <c r="C131" s="335">
        <v>10500</v>
      </c>
      <c r="D131" s="335"/>
      <c r="E131" s="335"/>
      <c r="F131" s="336"/>
      <c r="G131" s="336"/>
      <c r="H131" s="337"/>
      <c r="I131" s="338"/>
    </row>
    <row r="132" spans="1:9" x14ac:dyDescent="0.2">
      <c r="A132" s="339" t="s">
        <v>365</v>
      </c>
      <c r="B132" s="340" t="s">
        <v>366</v>
      </c>
      <c r="C132" s="341">
        <v>20000</v>
      </c>
      <c r="D132" s="341"/>
      <c r="E132" s="341"/>
      <c r="F132" s="342"/>
      <c r="G132" s="342"/>
      <c r="H132" s="343"/>
      <c r="I132" s="338"/>
    </row>
    <row r="133" spans="1:9" x14ac:dyDescent="0.2">
      <c r="A133" s="333" t="s">
        <v>252</v>
      </c>
      <c r="B133" s="334" t="s">
        <v>392</v>
      </c>
      <c r="C133" s="335">
        <v>42000</v>
      </c>
      <c r="D133" s="335"/>
      <c r="E133" s="335"/>
      <c r="F133" s="336"/>
      <c r="G133" s="336"/>
      <c r="H133" s="337"/>
      <c r="I133" s="338"/>
    </row>
    <row r="134" spans="1:9" x14ac:dyDescent="0.2">
      <c r="A134" s="339" t="s">
        <v>252</v>
      </c>
      <c r="B134" s="340" t="s">
        <v>404</v>
      </c>
      <c r="C134" s="341">
        <v>20000</v>
      </c>
      <c r="D134" s="341"/>
      <c r="E134" s="340"/>
      <c r="F134" s="342"/>
      <c r="G134" s="342"/>
      <c r="H134" s="343"/>
      <c r="I134" s="338"/>
    </row>
    <row r="135" spans="1:9" ht="12.75" customHeight="1" x14ac:dyDescent="0.25">
      <c r="A135" s="333" t="s">
        <v>253</v>
      </c>
      <c r="B135" s="334" t="s">
        <v>449</v>
      </c>
      <c r="C135" s="335">
        <v>20000</v>
      </c>
      <c r="D135" s="335"/>
      <c r="E135" s="334"/>
      <c r="F135" s="336"/>
      <c r="G135" s="344"/>
      <c r="H135" s="337"/>
      <c r="I135" s="338"/>
    </row>
    <row r="136" spans="1:9" x14ac:dyDescent="0.2">
      <c r="A136" s="339" t="s">
        <v>253</v>
      </c>
      <c r="B136" s="340" t="s">
        <v>485</v>
      </c>
      <c r="C136" s="341">
        <v>20000</v>
      </c>
      <c r="D136" s="341"/>
      <c r="E136" s="340"/>
      <c r="F136" s="342"/>
      <c r="G136" s="342"/>
      <c r="H136" s="343"/>
      <c r="I136" s="338"/>
    </row>
    <row r="137" spans="1:9" x14ac:dyDescent="0.2">
      <c r="A137" s="333" t="s">
        <v>254</v>
      </c>
      <c r="B137" s="334" t="s">
        <v>285</v>
      </c>
      <c r="C137" s="335">
        <v>12500</v>
      </c>
      <c r="D137" s="335"/>
      <c r="E137" s="334"/>
      <c r="F137" s="336"/>
      <c r="G137" s="336"/>
      <c r="H137" s="337"/>
      <c r="I137" s="338"/>
    </row>
    <row r="138" spans="1:9" x14ac:dyDescent="0.2">
      <c r="A138" s="339" t="s">
        <v>254</v>
      </c>
      <c r="B138" s="340" t="s">
        <v>345</v>
      </c>
      <c r="C138" s="341">
        <v>20000</v>
      </c>
      <c r="D138" s="341"/>
      <c r="E138" s="340"/>
      <c r="F138" s="342"/>
      <c r="G138" s="342"/>
      <c r="H138" s="343"/>
      <c r="I138" s="338"/>
    </row>
    <row r="139" spans="1:9" x14ac:dyDescent="0.2">
      <c r="A139" s="333" t="s">
        <v>255</v>
      </c>
      <c r="B139" s="334" t="s">
        <v>270</v>
      </c>
      <c r="C139" s="335">
        <v>12528</v>
      </c>
      <c r="D139" s="335"/>
      <c r="E139" s="335"/>
      <c r="F139" s="336"/>
      <c r="G139" s="336"/>
      <c r="H139" s="337"/>
      <c r="I139" s="338"/>
    </row>
    <row r="140" spans="1:9" x14ac:dyDescent="0.2">
      <c r="A140" s="339" t="s">
        <v>255</v>
      </c>
      <c r="B140" s="340" t="s">
        <v>558</v>
      </c>
      <c r="C140" s="341">
        <v>6240</v>
      </c>
      <c r="D140" s="341"/>
      <c r="E140" s="341"/>
      <c r="F140" s="342"/>
      <c r="G140" s="342"/>
      <c r="H140" s="343"/>
      <c r="I140" s="338"/>
    </row>
    <row r="141" spans="1:9" x14ac:dyDescent="0.2">
      <c r="A141" s="333" t="s">
        <v>255</v>
      </c>
      <c r="B141" s="334" t="s">
        <v>559</v>
      </c>
      <c r="C141" s="335">
        <v>12500</v>
      </c>
      <c r="D141" s="335"/>
      <c r="E141" s="335"/>
      <c r="F141" s="336"/>
      <c r="G141" s="336"/>
      <c r="H141" s="337"/>
      <c r="I141" s="338"/>
    </row>
    <row r="142" spans="1:9" x14ac:dyDescent="0.2">
      <c r="A142" s="339" t="s">
        <v>294</v>
      </c>
      <c r="B142" s="340" t="s">
        <v>295</v>
      </c>
      <c r="C142" s="341">
        <v>20000</v>
      </c>
      <c r="D142" s="341"/>
      <c r="E142" s="341"/>
      <c r="F142" s="342"/>
      <c r="G142" s="342"/>
      <c r="H142" s="343"/>
      <c r="I142" s="338"/>
    </row>
    <row r="143" spans="1:9" x14ac:dyDescent="0.2">
      <c r="A143" s="333" t="s">
        <v>402</v>
      </c>
      <c r="B143" s="334" t="s">
        <v>402</v>
      </c>
      <c r="C143" s="335">
        <v>1000</v>
      </c>
      <c r="D143" s="335"/>
      <c r="E143" s="334"/>
      <c r="F143" s="336"/>
      <c r="G143" s="336"/>
      <c r="H143" s="337"/>
      <c r="I143" s="338"/>
    </row>
    <row r="144" spans="1:9" x14ac:dyDescent="0.2">
      <c r="A144" s="339" t="s">
        <v>273</v>
      </c>
      <c r="B144" s="340" t="s">
        <v>273</v>
      </c>
      <c r="C144" s="341">
        <v>600</v>
      </c>
      <c r="D144" s="341"/>
      <c r="E144" s="341"/>
      <c r="F144" s="342"/>
      <c r="G144" s="342"/>
      <c r="H144" s="343"/>
      <c r="I144" s="338"/>
    </row>
    <row r="145" spans="1:9" x14ac:dyDescent="0.2">
      <c r="A145" s="333" t="s">
        <v>256</v>
      </c>
      <c r="B145" s="334" t="s">
        <v>348</v>
      </c>
      <c r="C145" s="335">
        <v>20000</v>
      </c>
      <c r="D145" s="335"/>
      <c r="E145" s="334"/>
      <c r="F145" s="336"/>
      <c r="G145" s="336"/>
      <c r="H145" s="337"/>
      <c r="I145" s="338"/>
    </row>
    <row r="146" spans="1:9" x14ac:dyDescent="0.2">
      <c r="A146" s="339" t="s">
        <v>256</v>
      </c>
      <c r="B146" s="340" t="s">
        <v>386</v>
      </c>
      <c r="C146" s="341">
        <v>20000</v>
      </c>
      <c r="D146" s="341"/>
      <c r="E146" s="340"/>
      <c r="F146" s="342"/>
      <c r="G146" s="342"/>
      <c r="H146" s="343"/>
      <c r="I146" s="338"/>
    </row>
    <row r="147" spans="1:9" ht="15" customHeight="1" x14ac:dyDescent="0.2">
      <c r="A147" s="333" t="s">
        <v>256</v>
      </c>
      <c r="B147" s="334" t="s">
        <v>409</v>
      </c>
      <c r="C147" s="335">
        <v>20000</v>
      </c>
      <c r="D147" s="335"/>
      <c r="E147" s="334"/>
      <c r="F147" s="336"/>
      <c r="G147" s="336"/>
      <c r="H147" s="337"/>
      <c r="I147" s="338"/>
    </row>
    <row r="148" spans="1:9" x14ac:dyDescent="0.2">
      <c r="A148" s="339" t="s">
        <v>503</v>
      </c>
      <c r="B148" s="340" t="s">
        <v>503</v>
      </c>
      <c r="C148" s="341">
        <v>1500</v>
      </c>
      <c r="D148" s="341"/>
      <c r="E148" s="340"/>
      <c r="F148" s="342"/>
      <c r="G148" s="342"/>
      <c r="H148" s="343"/>
      <c r="I148" s="338"/>
    </row>
    <row r="149" spans="1:9" x14ac:dyDescent="0.2">
      <c r="A149" s="333" t="s">
        <v>543</v>
      </c>
      <c r="B149" s="334" t="s">
        <v>543</v>
      </c>
      <c r="C149" s="335">
        <v>18000</v>
      </c>
      <c r="D149" s="335"/>
      <c r="E149" s="334"/>
      <c r="F149" s="336"/>
      <c r="G149" s="336"/>
      <c r="H149" s="337"/>
      <c r="I149" s="338"/>
    </row>
    <row r="150" spans="1:9" x14ac:dyDescent="0.2">
      <c r="A150" s="339" t="s">
        <v>288</v>
      </c>
      <c r="B150" s="340" t="s">
        <v>289</v>
      </c>
      <c r="C150" s="341">
        <v>22400</v>
      </c>
      <c r="D150" s="341"/>
      <c r="E150" s="340"/>
      <c r="F150" s="342"/>
      <c r="G150" s="342"/>
      <c r="H150" s="343"/>
      <c r="I150" s="338"/>
    </row>
    <row r="151" spans="1:9" x14ac:dyDescent="0.2">
      <c r="A151" s="333" t="s">
        <v>555</v>
      </c>
      <c r="B151" s="334" t="s">
        <v>556</v>
      </c>
      <c r="C151" s="335">
        <v>5000</v>
      </c>
      <c r="D151" s="335"/>
      <c r="E151" s="334"/>
      <c r="F151" s="336"/>
      <c r="G151" s="336"/>
      <c r="H151" s="337"/>
      <c r="I151" s="338"/>
    </row>
    <row r="152" spans="1:9" x14ac:dyDescent="0.2">
      <c r="A152" s="339" t="s">
        <v>472</v>
      </c>
      <c r="B152" s="340" t="s">
        <v>472</v>
      </c>
      <c r="C152" s="341">
        <v>750</v>
      </c>
      <c r="D152" s="341"/>
      <c r="E152" s="341"/>
      <c r="F152" s="342"/>
      <c r="G152" s="342"/>
      <c r="H152" s="343"/>
      <c r="I152" s="338"/>
    </row>
    <row r="153" spans="1:9" x14ac:dyDescent="0.2">
      <c r="A153" s="333" t="s">
        <v>329</v>
      </c>
      <c r="B153" s="334" t="s">
        <v>329</v>
      </c>
      <c r="C153" s="335">
        <v>600</v>
      </c>
      <c r="D153" s="335"/>
      <c r="E153" s="335"/>
      <c r="F153" s="336"/>
      <c r="G153" s="336"/>
      <c r="H153" s="337"/>
      <c r="I153" s="338"/>
    </row>
    <row r="154" spans="1:9" x14ac:dyDescent="0.2">
      <c r="A154" s="339" t="s">
        <v>480</v>
      </c>
      <c r="B154" s="340" t="s">
        <v>480</v>
      </c>
      <c r="C154" s="341">
        <v>600</v>
      </c>
      <c r="D154" s="341"/>
      <c r="E154" s="340"/>
      <c r="F154" s="342"/>
      <c r="G154" s="342"/>
      <c r="H154" s="343"/>
      <c r="I154" s="338"/>
    </row>
    <row r="155" spans="1:9" x14ac:dyDescent="0.2">
      <c r="A155" s="333" t="s">
        <v>343</v>
      </c>
      <c r="B155" s="334" t="s">
        <v>343</v>
      </c>
      <c r="C155" s="335">
        <v>2500</v>
      </c>
      <c r="D155" s="335"/>
      <c r="E155" s="334"/>
      <c r="F155" s="336"/>
      <c r="G155" s="336"/>
      <c r="H155" s="337"/>
      <c r="I155" s="338"/>
    </row>
    <row r="156" spans="1:9" x14ac:dyDescent="0.2">
      <c r="A156" s="339" t="s">
        <v>544</v>
      </c>
      <c r="B156" s="340" t="s">
        <v>545</v>
      </c>
      <c r="C156" s="341">
        <v>12504</v>
      </c>
      <c r="D156" s="341"/>
      <c r="E156" s="341"/>
      <c r="F156" s="342"/>
      <c r="G156" s="342"/>
      <c r="H156" s="343"/>
      <c r="I156" s="338"/>
    </row>
    <row r="157" spans="1:9" x14ac:dyDescent="0.2">
      <c r="A157" s="333" t="s">
        <v>367</v>
      </c>
      <c r="B157" s="334" t="s">
        <v>367</v>
      </c>
      <c r="C157" s="335">
        <v>5000</v>
      </c>
      <c r="D157" s="335"/>
      <c r="E157" s="334"/>
      <c r="F157" s="336"/>
      <c r="G157" s="336"/>
      <c r="H157" s="337"/>
      <c r="I157" s="338"/>
    </row>
    <row r="158" spans="1:9" x14ac:dyDescent="0.2">
      <c r="A158" s="339" t="s">
        <v>498</v>
      </c>
      <c r="B158" s="340" t="s">
        <v>499</v>
      </c>
      <c r="C158" s="341">
        <v>9375</v>
      </c>
      <c r="D158" s="341"/>
      <c r="E158" s="341"/>
      <c r="F158" s="342"/>
      <c r="G158" s="342"/>
      <c r="H158" s="343"/>
      <c r="I158" s="338"/>
    </row>
    <row r="159" spans="1:9" x14ac:dyDescent="0.2">
      <c r="A159" s="333" t="s">
        <v>498</v>
      </c>
      <c r="B159" s="334" t="s">
        <v>498</v>
      </c>
      <c r="C159" s="335">
        <v>5000</v>
      </c>
      <c r="D159" s="335"/>
      <c r="E159" s="334"/>
      <c r="F159" s="336"/>
      <c r="G159" s="336"/>
      <c r="H159" s="337"/>
      <c r="I159" s="338"/>
    </row>
    <row r="160" spans="1:9" x14ac:dyDescent="0.2">
      <c r="A160" s="339" t="s">
        <v>363</v>
      </c>
      <c r="B160" s="340" t="s">
        <v>363</v>
      </c>
      <c r="C160" s="341">
        <v>5000</v>
      </c>
      <c r="D160" s="341"/>
      <c r="E160" s="340"/>
      <c r="F160" s="342"/>
      <c r="G160" s="342"/>
      <c r="H160" s="343"/>
      <c r="I160" s="338"/>
    </row>
    <row r="161" spans="1:9" x14ac:dyDescent="0.2">
      <c r="A161" s="333" t="s">
        <v>258</v>
      </c>
      <c r="B161" s="334" t="s">
        <v>340</v>
      </c>
      <c r="C161" s="335">
        <v>5000</v>
      </c>
      <c r="D161" s="335"/>
      <c r="E161" s="334"/>
      <c r="F161" s="336"/>
      <c r="G161" s="336"/>
      <c r="H161" s="337"/>
      <c r="I161" s="338"/>
    </row>
    <row r="162" spans="1:9" x14ac:dyDescent="0.2">
      <c r="A162" s="339" t="s">
        <v>258</v>
      </c>
      <c r="B162" s="340" t="s">
        <v>359</v>
      </c>
      <c r="C162" s="341">
        <v>7500</v>
      </c>
      <c r="D162" s="341"/>
      <c r="E162" s="340"/>
      <c r="F162" s="342"/>
      <c r="G162" s="342"/>
      <c r="H162" s="343"/>
      <c r="I162" s="338"/>
    </row>
    <row r="163" spans="1:9" x14ac:dyDescent="0.2">
      <c r="A163" s="333" t="s">
        <v>280</v>
      </c>
      <c r="B163" s="334" t="s">
        <v>281</v>
      </c>
      <c r="C163" s="335">
        <v>5000</v>
      </c>
      <c r="D163" s="335"/>
      <c r="E163" s="334"/>
      <c r="F163" s="336"/>
      <c r="G163" s="336"/>
      <c r="H163" s="337"/>
      <c r="I163" s="338"/>
    </row>
    <row r="164" spans="1:9" x14ac:dyDescent="0.2">
      <c r="A164" s="339" t="s">
        <v>259</v>
      </c>
      <c r="B164" s="340" t="s">
        <v>315</v>
      </c>
      <c r="C164" s="341">
        <v>12000</v>
      </c>
      <c r="D164" s="341"/>
      <c r="E164" s="341"/>
      <c r="F164" s="342"/>
      <c r="G164" s="342"/>
      <c r="H164" s="343"/>
      <c r="I164" s="338"/>
    </row>
    <row r="165" spans="1:9" x14ac:dyDescent="0.2">
      <c r="A165" s="333" t="s">
        <v>259</v>
      </c>
      <c r="B165" s="334" t="s">
        <v>454</v>
      </c>
      <c r="C165" s="335">
        <v>12500</v>
      </c>
      <c r="D165" s="335"/>
      <c r="E165" s="334"/>
      <c r="F165" s="336"/>
      <c r="G165" s="336"/>
      <c r="H165" s="337"/>
      <c r="I165" s="338"/>
    </row>
    <row r="166" spans="1:9" x14ac:dyDescent="0.2">
      <c r="A166" s="339" t="s">
        <v>536</v>
      </c>
      <c r="B166" s="340" t="s">
        <v>536</v>
      </c>
      <c r="C166" s="341">
        <v>2498.4</v>
      </c>
      <c r="D166" s="341"/>
      <c r="E166" s="341"/>
      <c r="F166" s="342"/>
      <c r="G166" s="342"/>
      <c r="H166" s="343"/>
      <c r="I166" s="338"/>
    </row>
    <row r="167" spans="1:9" x14ac:dyDescent="0.2">
      <c r="A167" s="333" t="s">
        <v>399</v>
      </c>
      <c r="B167" s="334" t="s">
        <v>399</v>
      </c>
      <c r="C167" s="335">
        <v>20000</v>
      </c>
      <c r="D167" s="335"/>
      <c r="E167" s="335"/>
      <c r="F167" s="336"/>
      <c r="G167" s="336"/>
      <c r="H167" s="337"/>
      <c r="I167" s="338"/>
    </row>
    <row r="168" spans="1:9" x14ac:dyDescent="0.2">
      <c r="A168" s="339" t="s">
        <v>551</v>
      </c>
      <c r="B168" s="340" t="s">
        <v>551</v>
      </c>
      <c r="C168" s="341">
        <v>2500</v>
      </c>
      <c r="D168" s="341"/>
      <c r="E168" s="341"/>
      <c r="F168" s="342"/>
      <c r="G168" s="342"/>
      <c r="H168" s="343"/>
      <c r="I168" s="338"/>
    </row>
    <row r="169" spans="1:9" x14ac:dyDescent="0.2">
      <c r="A169" s="333" t="s">
        <v>260</v>
      </c>
      <c r="B169" s="334" t="s">
        <v>471</v>
      </c>
      <c r="C169" s="335">
        <v>42000</v>
      </c>
      <c r="D169" s="335"/>
      <c r="E169" s="334"/>
      <c r="F169" s="336"/>
      <c r="G169" s="336"/>
      <c r="H169" s="337"/>
      <c r="I169" s="338"/>
    </row>
    <row r="170" spans="1:9" x14ac:dyDescent="0.2">
      <c r="A170" s="339" t="s">
        <v>260</v>
      </c>
      <c r="B170" s="340" t="s">
        <v>504</v>
      </c>
      <c r="C170" s="341">
        <v>42000</v>
      </c>
      <c r="D170" s="341"/>
      <c r="E170" s="340"/>
      <c r="F170" s="342"/>
      <c r="G170" s="342"/>
      <c r="H170" s="343"/>
      <c r="I170" s="338"/>
    </row>
    <row r="171" spans="1:9" x14ac:dyDescent="0.2">
      <c r="A171" s="333" t="s">
        <v>327</v>
      </c>
      <c r="B171" s="334" t="s">
        <v>327</v>
      </c>
      <c r="C171" s="335">
        <v>6240</v>
      </c>
      <c r="D171" s="335"/>
      <c r="E171" s="335"/>
      <c r="F171" s="336"/>
      <c r="G171" s="336"/>
      <c r="H171" s="337"/>
      <c r="I171" s="338"/>
    </row>
    <row r="172" spans="1:9" x14ac:dyDescent="0.2">
      <c r="A172" s="339" t="s">
        <v>298</v>
      </c>
      <c r="B172" s="340" t="s">
        <v>299</v>
      </c>
      <c r="C172" s="341">
        <v>2500</v>
      </c>
      <c r="D172" s="341"/>
      <c r="E172" s="340"/>
      <c r="F172" s="342"/>
      <c r="G172" s="342"/>
      <c r="H172" s="343"/>
      <c r="I172" s="338"/>
    </row>
    <row r="173" spans="1:9" x14ac:dyDescent="0.2">
      <c r="A173" s="333" t="s">
        <v>481</v>
      </c>
      <c r="B173" s="334" t="s">
        <v>482</v>
      </c>
      <c r="C173" s="335">
        <v>5000</v>
      </c>
      <c r="D173" s="335"/>
      <c r="E173" s="334"/>
      <c r="F173" s="336"/>
      <c r="G173" s="336"/>
      <c r="H173" s="337"/>
      <c r="I173" s="338"/>
    </row>
    <row r="174" spans="1:9" x14ac:dyDescent="0.2">
      <c r="A174" s="339" t="s">
        <v>336</v>
      </c>
      <c r="B174" s="340" t="s">
        <v>337</v>
      </c>
      <c r="C174" s="341">
        <v>750</v>
      </c>
      <c r="D174" s="341"/>
      <c r="E174" s="340"/>
      <c r="F174" s="342"/>
      <c r="G174" s="342"/>
      <c r="H174" s="343"/>
      <c r="I174" s="338"/>
    </row>
    <row r="175" spans="1:9" x14ac:dyDescent="0.2">
      <c r="A175" s="333" t="s">
        <v>341</v>
      </c>
      <c r="B175" s="334" t="s">
        <v>341</v>
      </c>
      <c r="C175" s="335">
        <v>12500</v>
      </c>
      <c r="D175" s="335"/>
      <c r="E175" s="334"/>
      <c r="F175" s="336"/>
      <c r="G175" s="336"/>
      <c r="H175" s="337"/>
      <c r="I175" s="338"/>
    </row>
    <row r="176" spans="1:9" x14ac:dyDescent="0.2">
      <c r="A176" s="339" t="s">
        <v>347</v>
      </c>
      <c r="B176" s="340" t="s">
        <v>347</v>
      </c>
      <c r="C176" s="341">
        <v>3000</v>
      </c>
      <c r="D176" s="341"/>
      <c r="E176" s="341"/>
      <c r="F176" s="342"/>
      <c r="G176" s="342"/>
      <c r="H176" s="343"/>
      <c r="I176" s="338"/>
    </row>
    <row r="177" spans="1:9" x14ac:dyDescent="0.2">
      <c r="A177" s="333" t="s">
        <v>414</v>
      </c>
      <c r="B177" s="334" t="s">
        <v>414</v>
      </c>
      <c r="C177" s="335">
        <v>3000</v>
      </c>
      <c r="D177" s="335"/>
      <c r="E177" s="334"/>
      <c r="F177" s="336"/>
      <c r="G177" s="336"/>
      <c r="H177" s="337"/>
      <c r="I177" s="338"/>
    </row>
    <row r="178" spans="1:9" x14ac:dyDescent="0.2">
      <c r="A178" s="339" t="s">
        <v>448</v>
      </c>
      <c r="B178" s="340" t="s">
        <v>448</v>
      </c>
      <c r="C178" s="341">
        <v>2500</v>
      </c>
      <c r="D178" s="341"/>
      <c r="E178" s="340"/>
      <c r="F178" s="342"/>
      <c r="G178" s="342"/>
      <c r="H178" s="343"/>
      <c r="I178" s="338"/>
    </row>
    <row r="179" spans="1:9" x14ac:dyDescent="0.2">
      <c r="A179" s="333" t="s">
        <v>394</v>
      </c>
      <c r="B179" s="334" t="s">
        <v>394</v>
      </c>
      <c r="C179" s="335">
        <v>5616</v>
      </c>
      <c r="D179" s="335"/>
      <c r="E179" s="335"/>
      <c r="F179" s="336"/>
      <c r="G179" s="336"/>
      <c r="H179" s="337"/>
      <c r="I179" s="338"/>
    </row>
    <row r="180" spans="1:9" x14ac:dyDescent="0.2">
      <c r="A180" s="339" t="s">
        <v>393</v>
      </c>
      <c r="B180" s="340" t="s">
        <v>393</v>
      </c>
      <c r="C180" s="341">
        <v>1800</v>
      </c>
      <c r="D180" s="341"/>
      <c r="E180" s="340"/>
      <c r="F180" s="342"/>
      <c r="G180" s="342"/>
      <c r="H180" s="343"/>
      <c r="I180" s="338"/>
    </row>
    <row r="181" spans="1:9" x14ac:dyDescent="0.2">
      <c r="A181" s="333" t="s">
        <v>459</v>
      </c>
      <c r="B181" s="334" t="s">
        <v>459</v>
      </c>
      <c r="C181" s="335">
        <v>2502</v>
      </c>
      <c r="D181" s="335"/>
      <c r="E181" s="335"/>
      <c r="F181" s="336"/>
      <c r="G181" s="336"/>
      <c r="H181" s="337"/>
      <c r="I181" s="338"/>
    </row>
    <row r="182" spans="1:9" x14ac:dyDescent="0.2">
      <c r="A182" s="339" t="s">
        <v>550</v>
      </c>
      <c r="B182" s="340" t="s">
        <v>550</v>
      </c>
      <c r="C182" s="341">
        <v>6250</v>
      </c>
      <c r="D182" s="341"/>
      <c r="E182" s="340"/>
      <c r="F182" s="342"/>
      <c r="G182" s="342"/>
      <c r="H182" s="343"/>
      <c r="I182" s="338"/>
    </row>
    <row r="183" spans="1:9" x14ac:dyDescent="0.2">
      <c r="A183" s="333" t="s">
        <v>465</v>
      </c>
      <c r="B183" s="334" t="s">
        <v>465</v>
      </c>
      <c r="C183" s="335">
        <v>2000</v>
      </c>
      <c r="D183" s="335"/>
      <c r="E183" s="334"/>
      <c r="F183" s="336"/>
      <c r="G183" s="336"/>
      <c r="H183" s="337"/>
      <c r="I183" s="338"/>
    </row>
    <row r="184" spans="1:9" x14ac:dyDescent="0.2">
      <c r="A184" s="339" t="s">
        <v>540</v>
      </c>
      <c r="B184" s="340" t="s">
        <v>541</v>
      </c>
      <c r="C184" s="341">
        <v>1000</v>
      </c>
      <c r="D184" s="341"/>
      <c r="E184" s="340"/>
      <c r="F184" s="342"/>
      <c r="G184" s="342"/>
      <c r="H184" s="343"/>
      <c r="I184" s="338"/>
    </row>
    <row r="185" spans="1:9" x14ac:dyDescent="0.2">
      <c r="A185" s="333" t="s">
        <v>330</v>
      </c>
      <c r="B185" s="334" t="s">
        <v>330</v>
      </c>
      <c r="C185" s="335">
        <v>3750</v>
      </c>
      <c r="D185" s="335"/>
      <c r="E185" s="334"/>
      <c r="F185" s="336"/>
      <c r="G185" s="336"/>
      <c r="H185" s="337"/>
      <c r="I185" s="338"/>
    </row>
    <row r="186" spans="1:9" x14ac:dyDescent="0.2">
      <c r="A186" s="339" t="s">
        <v>554</v>
      </c>
      <c r="B186" s="340" t="s">
        <v>554</v>
      </c>
      <c r="C186" s="341">
        <v>7500</v>
      </c>
      <c r="D186" s="341"/>
      <c r="E186" s="341"/>
      <c r="F186" s="342"/>
      <c r="G186" s="342"/>
      <c r="H186" s="343"/>
      <c r="I186" s="338"/>
    </row>
    <row r="187" spans="1:9" x14ac:dyDescent="0.2">
      <c r="A187" s="333" t="s">
        <v>291</v>
      </c>
      <c r="B187" s="334" t="s">
        <v>291</v>
      </c>
      <c r="C187" s="335">
        <v>1000</v>
      </c>
      <c r="D187" s="335"/>
      <c r="E187" s="334"/>
      <c r="F187" s="336"/>
      <c r="G187" s="336"/>
      <c r="H187" s="337"/>
      <c r="I187" s="338"/>
    </row>
    <row r="188" spans="1:9" x14ac:dyDescent="0.2">
      <c r="A188" s="339" t="s">
        <v>539</v>
      </c>
      <c r="B188" s="340" t="s">
        <v>539</v>
      </c>
      <c r="C188" s="341">
        <v>3000</v>
      </c>
      <c r="D188" s="341"/>
      <c r="E188" s="340"/>
      <c r="F188" s="342"/>
      <c r="G188" s="342"/>
      <c r="H188" s="343"/>
      <c r="I188" s="338"/>
    </row>
    <row r="189" spans="1:9" ht="15" customHeight="1" x14ac:dyDescent="0.2">
      <c r="A189" s="333" t="s">
        <v>283</v>
      </c>
      <c r="B189" s="334" t="s">
        <v>283</v>
      </c>
      <c r="C189" s="335">
        <v>1000</v>
      </c>
      <c r="D189" s="335"/>
      <c r="E189" s="334"/>
      <c r="F189" s="336"/>
      <c r="G189" s="336"/>
      <c r="H189" s="337"/>
      <c r="I189" s="338"/>
    </row>
    <row r="190" spans="1:9" x14ac:dyDescent="0.2">
      <c r="A190" s="339" t="s">
        <v>309</v>
      </c>
      <c r="B190" s="340" t="s">
        <v>310</v>
      </c>
      <c r="C190" s="341">
        <v>2000</v>
      </c>
      <c r="D190" s="341"/>
      <c r="E190" s="340"/>
      <c r="F190" s="342"/>
      <c r="G190" s="342"/>
      <c r="H190" s="343"/>
      <c r="I190" s="338"/>
    </row>
    <row r="191" spans="1:9" x14ac:dyDescent="0.2">
      <c r="A191" s="333" t="s">
        <v>444</v>
      </c>
      <c r="B191" s="334" t="s">
        <v>444</v>
      </c>
      <c r="C191" s="335">
        <v>12500</v>
      </c>
      <c r="D191" s="335"/>
      <c r="E191" s="334"/>
      <c r="F191" s="336"/>
      <c r="G191" s="336"/>
      <c r="H191" s="337"/>
      <c r="I191" s="338"/>
    </row>
    <row r="192" spans="1:9" x14ac:dyDescent="0.2">
      <c r="A192" s="339" t="s">
        <v>531</v>
      </c>
      <c r="B192" s="340" t="s">
        <v>532</v>
      </c>
      <c r="C192" s="341">
        <v>14000</v>
      </c>
      <c r="D192" s="341"/>
      <c r="E192" s="340"/>
      <c r="F192" s="342"/>
      <c r="G192" s="342"/>
      <c r="H192" s="343"/>
      <c r="I192" s="338"/>
    </row>
    <row r="193" spans="1:9" x14ac:dyDescent="0.2">
      <c r="A193" s="333" t="s">
        <v>502</v>
      </c>
      <c r="B193" s="334" t="s">
        <v>502</v>
      </c>
      <c r="C193" s="335">
        <v>28000</v>
      </c>
      <c r="D193" s="335"/>
      <c r="E193" s="334"/>
      <c r="F193" s="336"/>
      <c r="G193" s="336"/>
      <c r="H193" s="337"/>
      <c r="I193" s="338"/>
    </row>
    <row r="194" spans="1:9" x14ac:dyDescent="0.2">
      <c r="A194" s="339" t="s">
        <v>410</v>
      </c>
      <c r="B194" s="340" t="s">
        <v>410</v>
      </c>
      <c r="C194" s="341">
        <v>1000</v>
      </c>
      <c r="D194" s="341"/>
      <c r="E194" s="340"/>
      <c r="F194" s="342"/>
      <c r="G194" s="342"/>
      <c r="H194" s="343"/>
      <c r="I194" s="338"/>
    </row>
    <row r="195" spans="1:9" x14ac:dyDescent="0.2">
      <c r="A195" s="333" t="s">
        <v>326</v>
      </c>
      <c r="B195" s="334" t="s">
        <v>326</v>
      </c>
      <c r="C195" s="335">
        <v>2000</v>
      </c>
      <c r="D195" s="335"/>
      <c r="E195" s="334"/>
      <c r="F195" s="336"/>
      <c r="G195" s="336"/>
      <c r="H195" s="337"/>
      <c r="I195" s="338"/>
    </row>
    <row r="196" spans="1:9" x14ac:dyDescent="0.2">
      <c r="A196" s="339" t="s">
        <v>549</v>
      </c>
      <c r="B196" s="340" t="s">
        <v>549</v>
      </c>
      <c r="C196" s="341">
        <v>5000</v>
      </c>
      <c r="D196" s="341"/>
      <c r="E196" s="341"/>
      <c r="F196" s="342"/>
      <c r="G196" s="342"/>
      <c r="H196" s="343"/>
      <c r="I196" s="338"/>
    </row>
    <row r="197" spans="1:9" x14ac:dyDescent="0.2">
      <c r="A197" s="333" t="s">
        <v>439</v>
      </c>
      <c r="B197" s="334" t="s">
        <v>440</v>
      </c>
      <c r="C197" s="335">
        <v>12500</v>
      </c>
      <c r="D197" s="335"/>
      <c r="E197" s="334"/>
      <c r="F197" s="336"/>
      <c r="G197" s="336"/>
      <c r="H197" s="337"/>
      <c r="I197" s="338"/>
    </row>
    <row r="198" spans="1:9" x14ac:dyDescent="0.2">
      <c r="A198" s="339" t="s">
        <v>507</v>
      </c>
      <c r="B198" s="340" t="s">
        <v>507</v>
      </c>
      <c r="C198" s="341">
        <v>3125</v>
      </c>
      <c r="D198" s="341"/>
      <c r="E198" s="340"/>
      <c r="F198" s="342"/>
      <c r="G198" s="342"/>
      <c r="H198" s="343"/>
      <c r="I198" s="338"/>
    </row>
    <row r="199" spans="1:9" x14ac:dyDescent="0.2">
      <c r="A199" s="333" t="s">
        <v>387</v>
      </c>
      <c r="B199" s="334" t="s">
        <v>388</v>
      </c>
      <c r="C199" s="335">
        <v>25000</v>
      </c>
      <c r="D199" s="335"/>
      <c r="E199" s="334"/>
      <c r="F199" s="336"/>
      <c r="G199" s="336"/>
      <c r="H199" s="337"/>
      <c r="I199" s="338"/>
    </row>
    <row r="200" spans="1:9" ht="15" customHeight="1" x14ac:dyDescent="0.2">
      <c r="A200" s="339" t="s">
        <v>306</v>
      </c>
      <c r="B200" s="340" t="s">
        <v>306</v>
      </c>
      <c r="C200" s="341">
        <v>12500</v>
      </c>
      <c r="D200" s="341"/>
      <c r="E200" s="340"/>
      <c r="F200" s="342"/>
      <c r="G200" s="342"/>
      <c r="H200" s="343"/>
      <c r="I200" s="338"/>
    </row>
    <row r="201" spans="1:9" x14ac:dyDescent="0.2">
      <c r="A201" s="333" t="s">
        <v>287</v>
      </c>
      <c r="B201" s="334" t="s">
        <v>287</v>
      </c>
      <c r="C201" s="335">
        <v>3125</v>
      </c>
      <c r="D201" s="335"/>
      <c r="E201" s="334"/>
      <c r="F201" s="336"/>
      <c r="G201" s="336"/>
      <c r="H201" s="337"/>
      <c r="I201" s="338"/>
    </row>
    <row r="202" spans="1:9" x14ac:dyDescent="0.2">
      <c r="A202" s="339" t="s">
        <v>261</v>
      </c>
      <c r="B202" s="340" t="s">
        <v>320</v>
      </c>
      <c r="C202" s="341">
        <v>3750</v>
      </c>
      <c r="D202" s="341"/>
      <c r="E202" s="340"/>
      <c r="F202" s="342"/>
      <c r="G202" s="342"/>
      <c r="H202" s="343"/>
      <c r="I202" s="338"/>
    </row>
    <row r="203" spans="1:9" ht="13.5" customHeight="1" x14ac:dyDescent="0.2">
      <c r="A203" s="333" t="s">
        <v>261</v>
      </c>
      <c r="B203" s="334" t="s">
        <v>361</v>
      </c>
      <c r="C203" s="335">
        <v>5000</v>
      </c>
      <c r="D203" s="335"/>
      <c r="E203" s="334"/>
      <c r="F203" s="336"/>
      <c r="G203" s="336"/>
      <c r="H203" s="337"/>
      <c r="I203" s="338"/>
    </row>
    <row r="204" spans="1:9" x14ac:dyDescent="0.2">
      <c r="A204" s="339" t="s">
        <v>493</v>
      </c>
      <c r="B204" s="340" t="s">
        <v>493</v>
      </c>
      <c r="C204" s="341">
        <v>1500</v>
      </c>
      <c r="D204" s="341"/>
      <c r="E204" s="341"/>
      <c r="F204" s="342"/>
      <c r="G204" s="342"/>
      <c r="H204" s="343"/>
      <c r="I204" s="338"/>
    </row>
    <row r="205" spans="1:9" x14ac:dyDescent="0.2">
      <c r="A205" s="333" t="s">
        <v>262</v>
      </c>
      <c r="B205" s="334" t="s">
        <v>308</v>
      </c>
      <c r="C205" s="335">
        <v>20000</v>
      </c>
      <c r="D205" s="335"/>
      <c r="E205" s="334"/>
      <c r="F205" s="336"/>
      <c r="G205" s="336"/>
      <c r="H205" s="337"/>
      <c r="I205" s="338"/>
    </row>
    <row r="206" spans="1:9" x14ac:dyDescent="0.2">
      <c r="A206" s="339" t="s">
        <v>262</v>
      </c>
      <c r="B206" s="340" t="s">
        <v>319</v>
      </c>
      <c r="C206" s="341">
        <v>20000</v>
      </c>
      <c r="D206" s="341"/>
      <c r="E206" s="340"/>
      <c r="F206" s="342"/>
      <c r="G206" s="342"/>
      <c r="H206" s="343"/>
      <c r="I206" s="338"/>
    </row>
    <row r="207" spans="1:9" x14ac:dyDescent="0.2">
      <c r="A207" s="333" t="s">
        <v>262</v>
      </c>
      <c r="B207" s="334" t="s">
        <v>331</v>
      </c>
      <c r="C207" s="335">
        <v>20000</v>
      </c>
      <c r="D207" s="335"/>
      <c r="E207" s="335"/>
      <c r="F207" s="336"/>
      <c r="G207" s="336"/>
      <c r="H207" s="337"/>
      <c r="I207" s="338"/>
    </row>
    <row r="208" spans="1:9" x14ac:dyDescent="0.2">
      <c r="A208" s="339" t="s">
        <v>339</v>
      </c>
      <c r="B208" s="340" t="s">
        <v>339</v>
      </c>
      <c r="C208" s="341">
        <v>1000</v>
      </c>
      <c r="D208" s="341"/>
      <c r="E208" s="340"/>
      <c r="F208" s="342"/>
      <c r="G208" s="342"/>
      <c r="H208" s="343"/>
      <c r="I208" s="338"/>
    </row>
    <row r="209" spans="1:9" x14ac:dyDescent="0.2">
      <c r="A209" s="333" t="s">
        <v>430</v>
      </c>
      <c r="B209" s="334" t="s">
        <v>430</v>
      </c>
      <c r="C209" s="335">
        <v>999</v>
      </c>
      <c r="D209" s="335"/>
      <c r="E209" s="335"/>
      <c r="F209" s="336"/>
      <c r="G209" s="336"/>
      <c r="H209" s="337"/>
      <c r="I209" s="338"/>
    </row>
    <row r="210" spans="1:9" x14ac:dyDescent="0.2">
      <c r="A210" s="339" t="s">
        <v>373</v>
      </c>
      <c r="B210" s="340" t="s">
        <v>374</v>
      </c>
      <c r="C210" s="341">
        <v>5000</v>
      </c>
      <c r="D210" s="341"/>
      <c r="E210" s="340"/>
      <c r="F210" s="342"/>
      <c r="G210" s="342"/>
      <c r="H210" s="343"/>
      <c r="I210" s="338"/>
    </row>
    <row r="211" spans="1:9" x14ac:dyDescent="0.2">
      <c r="A211" s="333" t="s">
        <v>443</v>
      </c>
      <c r="B211" s="334" t="s">
        <v>443</v>
      </c>
      <c r="C211" s="335">
        <v>50000</v>
      </c>
      <c r="D211" s="335"/>
      <c r="E211" s="334"/>
      <c r="F211" s="336"/>
      <c r="G211" s="336"/>
      <c r="H211" s="337"/>
      <c r="I211" s="338"/>
    </row>
    <row r="212" spans="1:9" x14ac:dyDescent="0.2">
      <c r="A212" s="339" t="s">
        <v>302</v>
      </c>
      <c r="B212" s="340" t="s">
        <v>303</v>
      </c>
      <c r="C212" s="341">
        <v>6250</v>
      </c>
      <c r="D212" s="341"/>
      <c r="E212" s="340"/>
      <c r="F212" s="342"/>
      <c r="G212" s="342"/>
      <c r="H212" s="343"/>
      <c r="I212" s="338"/>
    </row>
    <row r="213" spans="1:9" x14ac:dyDescent="0.2">
      <c r="A213" s="333" t="s">
        <v>474</v>
      </c>
      <c r="B213" s="334" t="s">
        <v>475</v>
      </c>
      <c r="C213" s="335">
        <v>3750</v>
      </c>
      <c r="D213" s="335"/>
      <c r="E213" s="335"/>
      <c r="F213" s="336"/>
      <c r="G213" s="336"/>
      <c r="H213" s="337"/>
      <c r="I213" s="338"/>
    </row>
    <row r="214" spans="1:9" x14ac:dyDescent="0.2">
      <c r="A214" s="339" t="s">
        <v>355</v>
      </c>
      <c r="B214" s="340" t="s">
        <v>355</v>
      </c>
      <c r="C214" s="341">
        <v>7000</v>
      </c>
      <c r="D214" s="341"/>
      <c r="E214" s="340"/>
      <c r="F214" s="342"/>
      <c r="G214" s="342"/>
      <c r="H214" s="343"/>
      <c r="I214" s="338"/>
    </row>
    <row r="215" spans="1:9" x14ac:dyDescent="0.2">
      <c r="A215" s="333" t="s">
        <v>483</v>
      </c>
      <c r="B215" s="334" t="s">
        <v>484</v>
      </c>
      <c r="C215" s="335">
        <v>5000</v>
      </c>
      <c r="D215" s="335"/>
      <c r="E215" s="334"/>
      <c r="F215" s="336"/>
      <c r="G215" s="336"/>
      <c r="H215" s="337"/>
      <c r="I215" s="338"/>
    </row>
    <row r="216" spans="1:9" x14ac:dyDescent="0.2">
      <c r="A216" s="339" t="s">
        <v>492</v>
      </c>
      <c r="B216" s="340" t="s">
        <v>492</v>
      </c>
      <c r="C216" s="341">
        <v>25000</v>
      </c>
      <c r="D216" s="341"/>
      <c r="E216" s="340"/>
      <c r="F216" s="342"/>
      <c r="G216" s="342"/>
      <c r="H216" s="343"/>
      <c r="I216" s="338"/>
    </row>
    <row r="217" spans="1:9" x14ac:dyDescent="0.2">
      <c r="A217" s="333" t="s">
        <v>380</v>
      </c>
      <c r="B217" s="334" t="s">
        <v>380</v>
      </c>
      <c r="C217" s="335">
        <v>35000</v>
      </c>
      <c r="D217" s="335"/>
      <c r="E217" s="334"/>
      <c r="F217" s="336"/>
      <c r="G217" s="336"/>
      <c r="H217" s="337"/>
      <c r="I217" s="338"/>
    </row>
    <row r="218" spans="1:9" x14ac:dyDescent="0.2">
      <c r="A218" s="339" t="s">
        <v>322</v>
      </c>
      <c r="B218" s="340" t="s">
        <v>322</v>
      </c>
      <c r="C218" s="341">
        <v>2500</v>
      </c>
      <c r="D218" s="341"/>
      <c r="E218" s="340"/>
      <c r="F218" s="342"/>
      <c r="G218" s="342"/>
      <c r="H218" s="343"/>
      <c r="I218" s="338"/>
    </row>
    <row r="219" spans="1:9" x14ac:dyDescent="0.2">
      <c r="A219" s="333" t="s">
        <v>447</v>
      </c>
      <c r="B219" s="334" t="s">
        <v>447</v>
      </c>
      <c r="C219" s="335">
        <v>2000</v>
      </c>
      <c r="D219" s="335"/>
      <c r="E219" s="334"/>
      <c r="F219" s="336"/>
      <c r="G219" s="336"/>
      <c r="H219" s="337"/>
      <c r="I219" s="338"/>
    </row>
    <row r="220" spans="1:9" x14ac:dyDescent="0.2">
      <c r="A220" s="339" t="s">
        <v>494</v>
      </c>
      <c r="B220" s="340" t="s">
        <v>494</v>
      </c>
      <c r="C220" s="341">
        <v>5000</v>
      </c>
      <c r="D220" s="341"/>
      <c r="E220" s="340"/>
      <c r="F220" s="342"/>
      <c r="G220" s="342"/>
      <c r="H220" s="343"/>
      <c r="I220" s="338"/>
    </row>
    <row r="221" spans="1:9" x14ac:dyDescent="0.2">
      <c r="A221" s="333" t="s">
        <v>332</v>
      </c>
      <c r="B221" s="334" t="s">
        <v>332</v>
      </c>
      <c r="C221" s="335">
        <v>5000</v>
      </c>
      <c r="D221" s="335"/>
      <c r="E221" s="334"/>
      <c r="F221" s="336"/>
      <c r="G221" s="336"/>
      <c r="H221" s="337"/>
      <c r="I221" s="338"/>
    </row>
    <row r="222" spans="1:9" x14ac:dyDescent="0.2">
      <c r="A222" s="339" t="s">
        <v>263</v>
      </c>
      <c r="B222" s="340" t="s">
        <v>478</v>
      </c>
      <c r="C222" s="341">
        <v>20000</v>
      </c>
      <c r="D222" s="341"/>
      <c r="E222" s="340"/>
      <c r="F222" s="342"/>
      <c r="G222" s="342"/>
      <c r="H222" s="343"/>
      <c r="I222" s="338"/>
    </row>
    <row r="223" spans="1:9" ht="12.75" customHeight="1" x14ac:dyDescent="0.25">
      <c r="A223" s="333" t="s">
        <v>263</v>
      </c>
      <c r="B223" s="334" t="s">
        <v>542</v>
      </c>
      <c r="C223" s="335">
        <v>20000</v>
      </c>
      <c r="D223" s="335"/>
      <c r="E223" s="334"/>
      <c r="F223" s="336"/>
      <c r="G223" s="344"/>
      <c r="H223" s="337"/>
      <c r="I223" s="338"/>
    </row>
    <row r="224" spans="1:9" x14ac:dyDescent="0.2">
      <c r="A224" s="339" t="s">
        <v>466</v>
      </c>
      <c r="B224" s="340" t="s">
        <v>467</v>
      </c>
      <c r="C224" s="341">
        <v>20000</v>
      </c>
      <c r="D224" s="341"/>
      <c r="E224" s="340"/>
      <c r="F224" s="342"/>
      <c r="G224" s="342"/>
      <c r="H224" s="343"/>
      <c r="I224" s="338"/>
    </row>
    <row r="225" spans="1:9" x14ac:dyDescent="0.2">
      <c r="A225" s="333" t="s">
        <v>557</v>
      </c>
      <c r="B225" s="334" t="s">
        <v>557</v>
      </c>
      <c r="C225" s="335">
        <v>7500</v>
      </c>
      <c r="D225" s="335"/>
      <c r="E225" s="334"/>
      <c r="F225" s="336"/>
      <c r="G225" s="336"/>
      <c r="H225" s="337"/>
      <c r="I225" s="338"/>
    </row>
    <row r="226" spans="1:9" x14ac:dyDescent="0.2">
      <c r="A226" s="339" t="s">
        <v>527</v>
      </c>
      <c r="B226" s="340" t="s">
        <v>527</v>
      </c>
      <c r="C226" s="341">
        <v>6250</v>
      </c>
      <c r="D226" s="341"/>
      <c r="E226" s="340"/>
      <c r="F226" s="342"/>
      <c r="G226" s="342"/>
      <c r="H226" s="343"/>
      <c r="I226" s="338"/>
    </row>
    <row r="227" spans="1:9" x14ac:dyDescent="0.2">
      <c r="A227" s="333" t="s">
        <v>349</v>
      </c>
      <c r="B227" s="334" t="s">
        <v>349</v>
      </c>
      <c r="C227" s="335">
        <v>20000</v>
      </c>
      <c r="D227" s="335"/>
      <c r="E227" s="335"/>
      <c r="F227" s="336"/>
      <c r="G227" s="336"/>
      <c r="H227" s="337"/>
      <c r="I227" s="338"/>
    </row>
    <row r="228" spans="1:9" x14ac:dyDescent="0.2">
      <c r="A228" s="339" t="s">
        <v>529</v>
      </c>
      <c r="B228" s="340" t="s">
        <v>530</v>
      </c>
      <c r="C228" s="341">
        <v>6250</v>
      </c>
      <c r="D228" s="341"/>
      <c r="E228" s="340"/>
      <c r="F228" s="342"/>
      <c r="G228" s="342"/>
      <c r="H228" s="343"/>
      <c r="I228" s="338"/>
    </row>
    <row r="229" spans="1:9" x14ac:dyDescent="0.2">
      <c r="A229" s="333" t="s">
        <v>427</v>
      </c>
      <c r="B229" s="334" t="s">
        <v>427</v>
      </c>
      <c r="C229" s="335">
        <v>3000</v>
      </c>
      <c r="D229" s="335"/>
      <c r="E229" s="335"/>
      <c r="F229" s="336"/>
      <c r="G229" s="336"/>
      <c r="H229" s="337"/>
      <c r="I229" s="338"/>
    </row>
    <row r="230" spans="1:9" ht="15" customHeight="1" x14ac:dyDescent="0.2">
      <c r="A230" s="339" t="s">
        <v>333</v>
      </c>
      <c r="B230" s="340" t="s">
        <v>333</v>
      </c>
      <c r="C230" s="341">
        <v>1000</v>
      </c>
      <c r="D230" s="341"/>
      <c r="E230" s="341"/>
      <c r="F230" s="342"/>
      <c r="G230" s="342"/>
      <c r="H230" s="343"/>
      <c r="I230" s="338"/>
    </row>
    <row r="231" spans="1:9" x14ac:dyDescent="0.2">
      <c r="A231" s="333" t="s">
        <v>506</v>
      </c>
      <c r="B231" s="334" t="s">
        <v>506</v>
      </c>
      <c r="C231" s="335">
        <v>10000</v>
      </c>
      <c r="D231" s="335"/>
      <c r="E231" s="334"/>
      <c r="F231" s="336"/>
      <c r="G231" s="336"/>
      <c r="H231" s="337"/>
      <c r="I231" s="338"/>
    </row>
    <row r="232" spans="1:9" x14ac:dyDescent="0.2">
      <c r="A232" s="339" t="s">
        <v>512</v>
      </c>
      <c r="B232" s="340" t="s">
        <v>513</v>
      </c>
      <c r="C232" s="341">
        <v>9375</v>
      </c>
      <c r="D232" s="341"/>
      <c r="E232" s="340"/>
      <c r="F232" s="342"/>
      <c r="G232" s="342"/>
      <c r="H232" s="343"/>
      <c r="I232" s="338"/>
    </row>
    <row r="233" spans="1:9" x14ac:dyDescent="0.2">
      <c r="A233" s="333" t="s">
        <v>371</v>
      </c>
      <c r="B233" s="334" t="s">
        <v>371</v>
      </c>
      <c r="C233" s="335">
        <v>1500</v>
      </c>
      <c r="D233" s="335"/>
      <c r="E233" s="334"/>
      <c r="F233" s="336"/>
      <c r="G233" s="336"/>
      <c r="H233" s="337"/>
      <c r="I233" s="338"/>
    </row>
    <row r="234" spans="1:9" x14ac:dyDescent="0.2">
      <c r="A234" s="339" t="s">
        <v>518</v>
      </c>
      <c r="B234" s="340" t="s">
        <v>518</v>
      </c>
      <c r="C234" s="341">
        <v>14000</v>
      </c>
      <c r="D234" s="341"/>
      <c r="E234" s="340"/>
      <c r="F234" s="342"/>
      <c r="G234" s="342"/>
      <c r="H234" s="343"/>
      <c r="I234" s="338"/>
    </row>
    <row r="235" spans="1:9" x14ac:dyDescent="0.2">
      <c r="A235" s="333" t="s">
        <v>423</v>
      </c>
      <c r="B235" s="334" t="s">
        <v>423</v>
      </c>
      <c r="C235" s="335">
        <v>3000</v>
      </c>
      <c r="D235" s="335"/>
      <c r="E235" s="334"/>
      <c r="F235" s="336"/>
      <c r="G235" s="336"/>
      <c r="H235" s="337"/>
      <c r="I235" s="338"/>
    </row>
    <row r="236" spans="1:9" x14ac:dyDescent="0.2">
      <c r="A236" s="339" t="s">
        <v>296</v>
      </c>
      <c r="B236" s="340" t="s">
        <v>296</v>
      </c>
      <c r="C236" s="341">
        <v>5000</v>
      </c>
      <c r="D236" s="341"/>
      <c r="E236" s="340"/>
      <c r="F236" s="342"/>
      <c r="G236" s="342"/>
      <c r="H236" s="343"/>
      <c r="I236" s="338"/>
    </row>
    <row r="237" spans="1:9" x14ac:dyDescent="0.2">
      <c r="A237" s="333" t="s">
        <v>496</v>
      </c>
      <c r="B237" s="334" t="s">
        <v>497</v>
      </c>
      <c r="C237" s="335">
        <v>2500</v>
      </c>
      <c r="D237" s="335"/>
      <c r="E237" s="334"/>
      <c r="F237" s="336"/>
      <c r="G237" s="336"/>
      <c r="H237" s="337"/>
      <c r="I237" s="338"/>
    </row>
    <row r="238" spans="1:9" x14ac:dyDescent="0.2">
      <c r="A238" s="339" t="s">
        <v>486</v>
      </c>
      <c r="B238" s="340" t="s">
        <v>487</v>
      </c>
      <c r="C238" s="341">
        <v>9375</v>
      </c>
      <c r="D238" s="341"/>
      <c r="E238" s="341"/>
      <c r="F238" s="342"/>
      <c r="G238" s="342"/>
      <c r="H238" s="343"/>
      <c r="I238" s="338"/>
    </row>
    <row r="239" spans="1:9" x14ac:dyDescent="0.2">
      <c r="A239" s="333" t="s">
        <v>324</v>
      </c>
      <c r="B239" s="334" t="s">
        <v>324</v>
      </c>
      <c r="C239" s="335">
        <v>5000</v>
      </c>
      <c r="D239" s="335"/>
      <c r="E239" s="334"/>
      <c r="F239" s="336"/>
      <c r="G239" s="336"/>
      <c r="H239" s="337"/>
      <c r="I239" s="338"/>
    </row>
    <row r="240" spans="1:9" x14ac:dyDescent="0.2">
      <c r="A240" s="339" t="s">
        <v>476</v>
      </c>
      <c r="B240" s="340" t="s">
        <v>476</v>
      </c>
      <c r="C240" s="341">
        <v>2500</v>
      </c>
      <c r="D240" s="341"/>
      <c r="E240" s="340"/>
      <c r="F240" s="342"/>
      <c r="G240" s="342"/>
      <c r="H240" s="343"/>
      <c r="I240" s="338"/>
    </row>
    <row r="241" spans="1:9" x14ac:dyDescent="0.2">
      <c r="A241" s="333" t="s">
        <v>342</v>
      </c>
      <c r="B241" s="334" t="s">
        <v>342</v>
      </c>
      <c r="C241" s="335">
        <v>1000</v>
      </c>
      <c r="D241" s="335"/>
      <c r="E241" s="334"/>
      <c r="F241" s="336"/>
      <c r="G241" s="336"/>
      <c r="H241" s="337"/>
      <c r="I241" s="338"/>
    </row>
    <row r="242" spans="1:9" x14ac:dyDescent="0.2">
      <c r="A242" s="339" t="s">
        <v>520</v>
      </c>
      <c r="B242" s="340" t="s">
        <v>521</v>
      </c>
      <c r="C242" s="341">
        <v>4992</v>
      </c>
      <c r="D242" s="341"/>
      <c r="E242" s="341"/>
      <c r="F242" s="342"/>
      <c r="G242" s="342"/>
      <c r="H242" s="343"/>
      <c r="I242" s="338"/>
    </row>
    <row r="243" spans="1:9" x14ac:dyDescent="0.2">
      <c r="A243" s="345" t="s">
        <v>338</v>
      </c>
      <c r="B243" s="346" t="s">
        <v>338</v>
      </c>
      <c r="C243" s="347">
        <v>1503</v>
      </c>
      <c r="D243" s="347"/>
      <c r="E243" s="347"/>
      <c r="F243" s="348"/>
      <c r="G243" s="348"/>
      <c r="H243" s="349"/>
      <c r="I243" s="338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14999847407452621"/>
  </sheetPr>
  <dimension ref="A1:K265"/>
  <sheetViews>
    <sheetView topLeftCell="A247" workbookViewId="0">
      <selection activeCell="C3" sqref="C3:K266"/>
    </sheetView>
  </sheetViews>
  <sheetFormatPr defaultColWidth="9.140625" defaultRowHeight="15" x14ac:dyDescent="0.25"/>
  <cols>
    <col min="1" max="1" width="36.7109375" style="297" customWidth="1"/>
    <col min="2" max="2" width="19.28515625" style="297" customWidth="1"/>
    <col min="3" max="3" width="20.42578125" style="297" customWidth="1"/>
    <col min="4" max="4" width="18" style="297" customWidth="1"/>
    <col min="5" max="5" width="16.85546875" style="297" customWidth="1"/>
    <col min="6" max="6" width="19.85546875" style="297" customWidth="1"/>
    <col min="7" max="7" width="24.85546875" style="297" customWidth="1"/>
    <col min="8" max="8" width="22.42578125" style="297" customWidth="1"/>
    <col min="9" max="9" width="21.28515625" style="297" customWidth="1"/>
    <col min="10" max="10" width="19.42578125" style="297" customWidth="1"/>
    <col min="11" max="11" width="24.28515625" style="297" customWidth="1"/>
    <col min="12" max="16384" width="9.140625" style="297"/>
  </cols>
  <sheetData>
    <row r="1" spans="1:11" x14ac:dyDescent="0.25">
      <c r="A1" s="297" t="s">
        <v>712</v>
      </c>
    </row>
    <row r="2" spans="1:11" s="360" customFormat="1" x14ac:dyDescent="0.25">
      <c r="A2" s="360" t="s">
        <v>560</v>
      </c>
      <c r="B2" s="360" t="s">
        <v>561</v>
      </c>
      <c r="C2" s="360" t="s">
        <v>562</v>
      </c>
      <c r="D2" s="360" t="s">
        <v>563</v>
      </c>
      <c r="E2" s="360" t="s">
        <v>564</v>
      </c>
      <c r="F2" s="360" t="s">
        <v>565</v>
      </c>
      <c r="G2" s="360" t="s">
        <v>566</v>
      </c>
      <c r="H2" s="360" t="s">
        <v>567</v>
      </c>
      <c r="I2" s="360" t="s">
        <v>568</v>
      </c>
      <c r="J2" s="360" t="s">
        <v>569</v>
      </c>
      <c r="K2" s="360" t="s">
        <v>570</v>
      </c>
    </row>
    <row r="3" spans="1:11" x14ac:dyDescent="0.25">
      <c r="A3" s="298" t="s">
        <v>239</v>
      </c>
      <c r="B3" s="298">
        <v>10</v>
      </c>
      <c r="C3" s="298"/>
      <c r="D3" s="298"/>
      <c r="E3" s="298"/>
      <c r="F3" s="298"/>
      <c r="G3" s="298"/>
      <c r="H3" s="298"/>
      <c r="I3" s="298"/>
      <c r="J3" s="298"/>
      <c r="K3" s="298"/>
    </row>
    <row r="4" spans="1:11" x14ac:dyDescent="0.25">
      <c r="A4" s="298" t="s">
        <v>311</v>
      </c>
      <c r="B4" s="298">
        <v>8.4</v>
      </c>
      <c r="C4" s="298"/>
      <c r="D4" s="298"/>
      <c r="E4" s="298"/>
      <c r="F4" s="298"/>
      <c r="G4" s="298"/>
      <c r="H4" s="298"/>
      <c r="I4" s="298"/>
      <c r="J4" s="298"/>
      <c r="K4" s="298"/>
    </row>
    <row r="5" spans="1:11" x14ac:dyDescent="0.25">
      <c r="A5" s="298" t="s">
        <v>573</v>
      </c>
      <c r="B5" s="298">
        <v>12.5</v>
      </c>
      <c r="C5" s="298"/>
      <c r="D5" s="298"/>
      <c r="E5" s="298"/>
      <c r="F5" s="298"/>
      <c r="G5" s="298"/>
      <c r="H5" s="298"/>
      <c r="I5" s="298"/>
      <c r="J5" s="298"/>
      <c r="K5" s="298"/>
    </row>
    <row r="6" spans="1:11" x14ac:dyDescent="0.25">
      <c r="A6" s="298" t="s">
        <v>576</v>
      </c>
      <c r="B6" s="298">
        <v>0.15</v>
      </c>
      <c r="C6" s="298"/>
      <c r="D6" s="298"/>
      <c r="E6" s="298"/>
      <c r="F6" s="298"/>
      <c r="G6" s="298"/>
      <c r="H6" s="298"/>
      <c r="I6" s="298"/>
      <c r="J6" s="298"/>
      <c r="K6" s="298"/>
    </row>
    <row r="7" spans="1:11" x14ac:dyDescent="0.25">
      <c r="A7" s="298" t="s">
        <v>635</v>
      </c>
      <c r="B7" s="298">
        <v>14</v>
      </c>
      <c r="C7" s="298"/>
      <c r="D7" s="298"/>
      <c r="E7" s="298"/>
      <c r="F7" s="298"/>
      <c r="G7" s="298"/>
      <c r="H7" s="361"/>
      <c r="I7" s="361"/>
      <c r="J7" s="298"/>
      <c r="K7" s="298"/>
    </row>
    <row r="8" spans="1:11" x14ac:dyDescent="0.25">
      <c r="A8" s="298" t="s">
        <v>591</v>
      </c>
      <c r="B8" s="298">
        <v>90.25</v>
      </c>
      <c r="C8" s="298"/>
      <c r="D8" s="298"/>
      <c r="E8" s="298"/>
      <c r="F8" s="298"/>
      <c r="G8" s="298"/>
      <c r="H8" s="298"/>
      <c r="I8" s="361"/>
      <c r="J8" s="298"/>
      <c r="K8" s="361"/>
    </row>
    <row r="9" spans="1:11" x14ac:dyDescent="0.25">
      <c r="A9" s="298" t="s">
        <v>603</v>
      </c>
      <c r="B9" s="298">
        <v>0.3</v>
      </c>
      <c r="C9" s="298"/>
      <c r="D9" s="298"/>
      <c r="E9" s="298"/>
      <c r="F9" s="298"/>
      <c r="G9" s="298"/>
      <c r="H9" s="298"/>
      <c r="I9" s="361"/>
      <c r="J9" s="298"/>
      <c r="K9" s="298"/>
    </row>
    <row r="10" spans="1:11" x14ac:dyDescent="0.25">
      <c r="A10" s="298" t="s">
        <v>431</v>
      </c>
      <c r="B10" s="298">
        <v>2.5</v>
      </c>
      <c r="C10" s="298"/>
      <c r="D10" s="298"/>
      <c r="E10" s="298"/>
      <c r="F10" s="298"/>
      <c r="G10" s="298"/>
      <c r="H10" s="298"/>
      <c r="I10" s="361"/>
      <c r="J10" s="298"/>
      <c r="K10" s="298"/>
    </row>
    <row r="11" spans="1:11" x14ac:dyDescent="0.25">
      <c r="A11" s="298" t="s">
        <v>622</v>
      </c>
      <c r="B11" s="298">
        <v>6.25</v>
      </c>
      <c r="C11" s="298"/>
      <c r="D11" s="298"/>
      <c r="E11" s="298"/>
      <c r="F11" s="298"/>
      <c r="G11" s="298"/>
      <c r="H11" s="298"/>
      <c r="I11" s="361"/>
      <c r="J11" s="298"/>
      <c r="K11" s="298"/>
    </row>
    <row r="12" spans="1:11" x14ac:dyDescent="0.25">
      <c r="A12" s="298" t="s">
        <v>515</v>
      </c>
      <c r="B12" s="298">
        <v>0.5</v>
      </c>
      <c r="C12" s="298"/>
      <c r="D12" s="298"/>
      <c r="E12" s="298"/>
      <c r="F12" s="298"/>
      <c r="G12" s="298"/>
      <c r="H12" s="298"/>
      <c r="I12" s="298"/>
      <c r="J12" s="298"/>
      <c r="K12" s="298"/>
    </row>
    <row r="13" spans="1:11" x14ac:dyDescent="0.25">
      <c r="A13" s="298" t="s">
        <v>505</v>
      </c>
      <c r="B13" s="298">
        <v>4.6870000000000003</v>
      </c>
      <c r="C13" s="298"/>
      <c r="D13" s="298"/>
      <c r="E13" s="298"/>
      <c r="F13" s="298"/>
      <c r="G13" s="298"/>
      <c r="H13" s="298"/>
      <c r="I13" s="361"/>
      <c r="J13" s="298"/>
      <c r="K13" s="298"/>
    </row>
    <row r="14" spans="1:11" x14ac:dyDescent="0.25">
      <c r="A14" s="298" t="s">
        <v>382</v>
      </c>
      <c r="B14" s="298">
        <v>1</v>
      </c>
      <c r="C14" s="298"/>
      <c r="D14" s="298"/>
      <c r="E14" s="298"/>
      <c r="F14" s="298"/>
      <c r="G14" s="298"/>
      <c r="H14" s="298"/>
      <c r="I14" s="361"/>
      <c r="J14" s="298"/>
      <c r="K14" s="298"/>
    </row>
    <row r="15" spans="1:11" x14ac:dyDescent="0.25">
      <c r="A15" s="298" t="s">
        <v>580</v>
      </c>
      <c r="B15" s="298">
        <v>20</v>
      </c>
      <c r="C15" s="298"/>
      <c r="D15" s="298"/>
      <c r="E15" s="298"/>
      <c r="F15" s="298"/>
      <c r="G15" s="298"/>
      <c r="H15" s="361"/>
      <c r="I15" s="298"/>
      <c r="J15" s="298"/>
      <c r="K15" s="298"/>
    </row>
    <row r="16" spans="1:11" x14ac:dyDescent="0.25">
      <c r="A16" s="298" t="s">
        <v>257</v>
      </c>
      <c r="B16" s="298">
        <v>40</v>
      </c>
      <c r="C16" s="298"/>
      <c r="D16" s="298"/>
      <c r="E16" s="298"/>
      <c r="F16" s="298"/>
      <c r="G16" s="298"/>
      <c r="H16" s="298"/>
      <c r="I16" s="298"/>
      <c r="J16" s="298"/>
      <c r="K16" s="298"/>
    </row>
    <row r="17" spans="1:11" x14ac:dyDescent="0.25">
      <c r="A17" s="298" t="s">
        <v>357</v>
      </c>
      <c r="B17" s="298">
        <v>8.625</v>
      </c>
      <c r="C17" s="298"/>
      <c r="D17" s="298"/>
      <c r="E17" s="298"/>
      <c r="F17" s="298"/>
      <c r="G17" s="298"/>
      <c r="H17" s="361"/>
      <c r="I17" s="298"/>
      <c r="J17" s="298"/>
      <c r="K17" s="298"/>
    </row>
    <row r="18" spans="1:11" x14ac:dyDescent="0.25">
      <c r="A18" s="298" t="s">
        <v>468</v>
      </c>
      <c r="B18" s="298">
        <v>20</v>
      </c>
      <c r="C18" s="298"/>
      <c r="D18" s="298"/>
      <c r="E18" s="298"/>
      <c r="F18" s="298"/>
      <c r="G18" s="298"/>
      <c r="H18" s="298"/>
      <c r="I18" s="298"/>
      <c r="J18" s="298"/>
      <c r="K18" s="298"/>
    </row>
    <row r="19" spans="1:11" x14ac:dyDescent="0.25">
      <c r="A19" s="298" t="s">
        <v>226</v>
      </c>
      <c r="B19" s="298">
        <v>83.67</v>
      </c>
      <c r="C19" s="298"/>
      <c r="D19" s="298"/>
      <c r="E19" s="298"/>
      <c r="F19" s="298"/>
      <c r="G19" s="298"/>
      <c r="H19" s="298"/>
      <c r="I19" s="298"/>
      <c r="J19" s="298"/>
      <c r="K19" s="298"/>
    </row>
    <row r="20" spans="1:11" x14ac:dyDescent="0.25">
      <c r="A20" s="298" t="s">
        <v>415</v>
      </c>
      <c r="B20" s="298">
        <v>40</v>
      </c>
      <c r="C20" s="298"/>
      <c r="D20" s="298"/>
      <c r="E20" s="298"/>
      <c r="F20" s="298"/>
      <c r="G20" s="298"/>
      <c r="H20" s="298"/>
      <c r="I20" s="298"/>
      <c r="J20" s="298"/>
      <c r="K20" s="298"/>
    </row>
    <row r="21" spans="1:11" x14ac:dyDescent="0.25">
      <c r="A21" s="298" t="s">
        <v>639</v>
      </c>
      <c r="B21" s="298">
        <v>45</v>
      </c>
      <c r="C21" s="298"/>
      <c r="D21" s="298"/>
      <c r="E21" s="361"/>
      <c r="F21" s="298"/>
      <c r="G21" s="298"/>
      <c r="H21" s="298"/>
      <c r="I21" s="298"/>
      <c r="J21" s="298"/>
      <c r="K21" s="298"/>
    </row>
    <row r="22" spans="1:11" x14ac:dyDescent="0.25">
      <c r="A22" s="298" t="s">
        <v>605</v>
      </c>
      <c r="B22" s="298">
        <v>0.75</v>
      </c>
      <c r="C22" s="298"/>
      <c r="D22" s="298"/>
      <c r="E22" s="298"/>
      <c r="F22" s="298"/>
      <c r="G22" s="298"/>
      <c r="H22" s="298"/>
      <c r="I22" s="298"/>
      <c r="J22" s="298"/>
      <c r="K22" s="298"/>
    </row>
    <row r="23" spans="1:11" x14ac:dyDescent="0.25">
      <c r="A23" s="298" t="s">
        <v>477</v>
      </c>
      <c r="B23" s="298">
        <v>5</v>
      </c>
      <c r="C23" s="298"/>
      <c r="D23" s="298"/>
      <c r="E23" s="298"/>
      <c r="F23" s="298"/>
      <c r="G23" s="298"/>
      <c r="H23" s="298"/>
      <c r="I23" s="298"/>
      <c r="J23" s="298"/>
      <c r="K23" s="298"/>
    </row>
    <row r="24" spans="1:11" x14ac:dyDescent="0.25">
      <c r="A24" s="298" t="s">
        <v>253</v>
      </c>
      <c r="B24" s="298">
        <v>40</v>
      </c>
      <c r="C24" s="298"/>
      <c r="D24" s="298"/>
      <c r="E24" s="298"/>
      <c r="F24" s="298"/>
      <c r="G24" s="298"/>
      <c r="H24" s="361"/>
      <c r="I24" s="298"/>
      <c r="J24" s="298"/>
      <c r="K24" s="298"/>
    </row>
    <row r="25" spans="1:11" x14ac:dyDescent="0.25">
      <c r="A25" s="298" t="s">
        <v>227</v>
      </c>
      <c r="B25" s="298">
        <v>60</v>
      </c>
      <c r="C25" s="298"/>
      <c r="D25" s="298"/>
      <c r="E25" s="298"/>
      <c r="F25" s="298"/>
      <c r="G25" s="298"/>
      <c r="H25" s="361"/>
      <c r="I25" s="298"/>
      <c r="J25" s="298"/>
      <c r="K25" s="298"/>
    </row>
    <row r="26" spans="1:11" x14ac:dyDescent="0.25">
      <c r="A26" s="298" t="s">
        <v>325</v>
      </c>
      <c r="B26" s="298">
        <v>22.4</v>
      </c>
      <c r="C26" s="298"/>
      <c r="D26" s="298"/>
      <c r="E26" s="298"/>
      <c r="F26" s="298"/>
      <c r="G26" s="298"/>
      <c r="H26" s="361"/>
      <c r="I26" s="298"/>
      <c r="J26" s="298"/>
      <c r="K26" s="298"/>
    </row>
    <row r="27" spans="1:11" x14ac:dyDescent="0.25">
      <c r="A27" s="298" t="s">
        <v>247</v>
      </c>
      <c r="B27" s="298">
        <v>22.5</v>
      </c>
      <c r="C27" s="298"/>
      <c r="D27" s="298"/>
      <c r="E27" s="361"/>
      <c r="F27" s="361"/>
      <c r="G27" s="298"/>
      <c r="H27" s="298"/>
      <c r="I27" s="298"/>
      <c r="J27" s="298"/>
      <c r="K27" s="298"/>
    </row>
    <row r="28" spans="1:11" x14ac:dyDescent="0.25">
      <c r="A28" s="298" t="s">
        <v>620</v>
      </c>
      <c r="B28" s="298">
        <v>62.4</v>
      </c>
      <c r="C28" s="298"/>
      <c r="D28" s="298"/>
      <c r="E28" s="298"/>
      <c r="F28" s="298"/>
      <c r="G28" s="298"/>
      <c r="H28" s="361"/>
      <c r="I28" s="298"/>
      <c r="J28" s="298"/>
      <c r="K28" s="298"/>
    </row>
    <row r="29" spans="1:11" x14ac:dyDescent="0.25">
      <c r="A29" s="298" t="s">
        <v>447</v>
      </c>
      <c r="B29" s="298">
        <v>2</v>
      </c>
      <c r="C29" s="298"/>
      <c r="D29" s="298"/>
      <c r="E29" s="298"/>
      <c r="F29" s="298"/>
      <c r="G29" s="298"/>
      <c r="H29" s="298"/>
      <c r="I29" s="298"/>
      <c r="J29" s="298"/>
      <c r="K29" s="298"/>
    </row>
    <row r="30" spans="1:11" x14ac:dyDescent="0.25">
      <c r="A30" s="298" t="s">
        <v>533</v>
      </c>
      <c r="B30" s="298">
        <v>41.667000000000002</v>
      </c>
      <c r="C30" s="298"/>
      <c r="D30" s="298"/>
      <c r="E30" s="298"/>
      <c r="F30" s="298"/>
      <c r="G30" s="298"/>
      <c r="H30" s="361"/>
      <c r="I30" s="298"/>
      <c r="J30" s="298"/>
      <c r="K30" s="298"/>
    </row>
    <row r="31" spans="1:11" x14ac:dyDescent="0.25">
      <c r="A31" s="298" t="s">
        <v>238</v>
      </c>
      <c r="B31" s="298">
        <v>9.375</v>
      </c>
      <c r="C31" s="298"/>
      <c r="D31" s="298"/>
      <c r="E31" s="298"/>
      <c r="F31" s="298"/>
      <c r="G31" s="298"/>
      <c r="H31" s="298"/>
      <c r="I31" s="298"/>
      <c r="J31" s="298"/>
      <c r="K31" s="298"/>
    </row>
    <row r="32" spans="1:11" x14ac:dyDescent="0.25">
      <c r="A32" s="298" t="s">
        <v>244</v>
      </c>
      <c r="B32" s="298">
        <v>40</v>
      </c>
      <c r="C32" s="298"/>
      <c r="D32" s="298"/>
      <c r="E32" s="298"/>
      <c r="F32" s="298"/>
      <c r="G32" s="298"/>
      <c r="H32" s="361"/>
      <c r="I32" s="298"/>
      <c r="J32" s="298"/>
      <c r="K32" s="298"/>
    </row>
    <row r="33" spans="1:11" x14ac:dyDescent="0.25">
      <c r="A33" s="298" t="s">
        <v>467</v>
      </c>
      <c r="B33" s="298">
        <v>20</v>
      </c>
      <c r="C33" s="298"/>
      <c r="D33" s="298"/>
      <c r="E33" s="298"/>
      <c r="F33" s="298"/>
      <c r="G33" s="298"/>
      <c r="H33" s="361"/>
      <c r="I33" s="298"/>
      <c r="J33" s="298"/>
      <c r="K33" s="298"/>
    </row>
    <row r="34" spans="1:11" x14ac:dyDescent="0.25">
      <c r="A34" s="298" t="s">
        <v>232</v>
      </c>
      <c r="B34" s="298">
        <v>40</v>
      </c>
      <c r="C34" s="298"/>
      <c r="D34" s="298"/>
      <c r="E34" s="298"/>
      <c r="F34" s="298"/>
      <c r="G34" s="298"/>
      <c r="H34" s="361"/>
      <c r="I34" s="298"/>
      <c r="J34" s="298"/>
      <c r="K34" s="298"/>
    </row>
    <row r="35" spans="1:11" x14ac:dyDescent="0.25">
      <c r="A35" s="298" t="s">
        <v>298</v>
      </c>
      <c r="B35" s="298">
        <v>2.5</v>
      </c>
      <c r="C35" s="298"/>
      <c r="D35" s="298"/>
      <c r="E35" s="298"/>
      <c r="F35" s="298"/>
      <c r="G35" s="298"/>
      <c r="H35" s="298"/>
      <c r="I35" s="298"/>
      <c r="J35" s="298"/>
      <c r="K35" s="298"/>
    </row>
    <row r="36" spans="1:11" x14ac:dyDescent="0.25">
      <c r="A36" s="298" t="s">
        <v>412</v>
      </c>
      <c r="B36" s="298">
        <v>40</v>
      </c>
      <c r="C36" s="298"/>
      <c r="D36" s="298"/>
      <c r="E36" s="298"/>
      <c r="F36" s="298"/>
      <c r="G36" s="298"/>
      <c r="H36" s="298"/>
      <c r="I36" s="298"/>
      <c r="J36" s="298"/>
      <c r="K36" s="298"/>
    </row>
    <row r="37" spans="1:11" x14ac:dyDescent="0.25">
      <c r="A37" s="298" t="s">
        <v>235</v>
      </c>
      <c r="B37" s="298">
        <v>8.1</v>
      </c>
      <c r="C37" s="298"/>
      <c r="D37" s="298"/>
      <c r="E37" s="361"/>
      <c r="F37" s="361"/>
      <c r="G37" s="298"/>
      <c r="H37" s="298"/>
      <c r="I37" s="298"/>
      <c r="J37" s="298"/>
      <c r="K37" s="298"/>
    </row>
    <row r="38" spans="1:11" x14ac:dyDescent="0.25">
      <c r="A38" s="298" t="s">
        <v>629</v>
      </c>
      <c r="B38" s="298">
        <v>5.5</v>
      </c>
      <c r="C38" s="298"/>
      <c r="D38" s="298"/>
      <c r="E38" s="298"/>
      <c r="F38" s="298"/>
      <c r="G38" s="298"/>
      <c r="H38" s="298"/>
      <c r="I38" s="298"/>
      <c r="J38" s="298"/>
      <c r="K38" s="298"/>
    </row>
    <row r="39" spans="1:11" x14ac:dyDescent="0.25">
      <c r="A39" s="298" t="s">
        <v>248</v>
      </c>
      <c r="B39" s="298">
        <v>40</v>
      </c>
      <c r="C39" s="298"/>
      <c r="D39" s="298"/>
      <c r="E39" s="298"/>
      <c r="F39" s="298"/>
      <c r="G39" s="298"/>
      <c r="H39" s="298"/>
      <c r="I39" s="298"/>
      <c r="J39" s="298"/>
      <c r="K39" s="298"/>
    </row>
    <row r="40" spans="1:11" x14ac:dyDescent="0.25">
      <c r="A40" s="298" t="s">
        <v>316</v>
      </c>
      <c r="B40" s="298">
        <v>20</v>
      </c>
      <c r="C40" s="298"/>
      <c r="D40" s="298"/>
      <c r="E40" s="298"/>
      <c r="F40" s="298"/>
      <c r="G40" s="298"/>
      <c r="H40" s="298"/>
      <c r="I40" s="298"/>
      <c r="J40" s="298"/>
      <c r="K40" s="298"/>
    </row>
    <row r="41" spans="1:11" x14ac:dyDescent="0.25">
      <c r="A41" s="298" t="s">
        <v>365</v>
      </c>
      <c r="B41" s="298">
        <v>20</v>
      </c>
      <c r="C41" s="298"/>
      <c r="D41" s="298"/>
      <c r="E41" s="298"/>
      <c r="F41" s="298"/>
      <c r="G41" s="298"/>
      <c r="H41" s="361"/>
      <c r="I41" s="298"/>
      <c r="J41" s="298"/>
      <c r="K41" s="298"/>
    </row>
    <row r="42" spans="1:11" x14ac:dyDescent="0.25">
      <c r="A42" s="298" t="s">
        <v>651</v>
      </c>
      <c r="B42" s="298">
        <v>40</v>
      </c>
      <c r="C42" s="298"/>
      <c r="D42" s="298"/>
      <c r="E42" s="298"/>
      <c r="F42" s="298"/>
      <c r="G42" s="298"/>
      <c r="H42" s="298"/>
      <c r="I42" s="298"/>
      <c r="J42" s="298"/>
      <c r="K42" s="298"/>
    </row>
    <row r="43" spans="1:11" x14ac:dyDescent="0.25">
      <c r="A43" s="298" t="s">
        <v>435</v>
      </c>
      <c r="B43" s="298">
        <v>12.5</v>
      </c>
      <c r="C43" s="298"/>
      <c r="D43" s="298"/>
      <c r="E43" s="298"/>
      <c r="F43" s="298"/>
      <c r="G43" s="298"/>
      <c r="H43" s="298"/>
      <c r="I43" s="298"/>
      <c r="J43" s="298"/>
      <c r="K43" s="298"/>
    </row>
    <row r="44" spans="1:11" x14ac:dyDescent="0.25">
      <c r="A44" s="298" t="s">
        <v>281</v>
      </c>
      <c r="B44" s="298">
        <v>5.9</v>
      </c>
      <c r="C44" s="298"/>
      <c r="D44" s="298"/>
      <c r="E44" s="298"/>
      <c r="F44" s="298"/>
      <c r="G44" s="298"/>
      <c r="H44" s="298"/>
      <c r="I44" s="298"/>
      <c r="J44" s="298"/>
      <c r="K44" s="298"/>
    </row>
    <row r="45" spans="1:11" x14ac:dyDescent="0.25">
      <c r="A45" s="298" t="s">
        <v>621</v>
      </c>
      <c r="B45" s="298">
        <v>29.5</v>
      </c>
      <c r="C45" s="298"/>
      <c r="D45" s="298"/>
      <c r="E45" s="298"/>
      <c r="F45" s="298"/>
      <c r="G45" s="298"/>
      <c r="H45" s="298"/>
      <c r="I45" s="298"/>
      <c r="J45" s="298"/>
      <c r="K45" s="298"/>
    </row>
    <row r="46" spans="1:11" x14ac:dyDescent="0.25">
      <c r="A46" s="298" t="s">
        <v>341</v>
      </c>
      <c r="B46" s="298">
        <v>12.5</v>
      </c>
      <c r="C46" s="361"/>
      <c r="D46" s="298"/>
      <c r="E46" s="298"/>
      <c r="F46" s="298"/>
      <c r="G46" s="298"/>
      <c r="H46" s="298"/>
      <c r="I46" s="298"/>
      <c r="J46" s="298"/>
      <c r="K46" s="298"/>
    </row>
    <row r="47" spans="1:11" x14ac:dyDescent="0.25">
      <c r="A47" s="298" t="s">
        <v>243</v>
      </c>
      <c r="B47" s="298">
        <v>11.25</v>
      </c>
      <c r="C47" s="361"/>
      <c r="D47" s="298"/>
      <c r="E47" s="298"/>
      <c r="F47" s="298"/>
      <c r="G47" s="298"/>
      <c r="H47" s="298"/>
      <c r="I47" s="298"/>
      <c r="J47" s="298"/>
      <c r="K47" s="298"/>
    </row>
    <row r="48" spans="1:11" x14ac:dyDescent="0.25">
      <c r="A48" s="298" t="s">
        <v>572</v>
      </c>
      <c r="B48" s="298">
        <v>0.05</v>
      </c>
      <c r="C48" s="298"/>
      <c r="D48" s="298"/>
      <c r="E48" s="298"/>
      <c r="F48" s="298"/>
      <c r="G48" s="298"/>
      <c r="H48" s="298"/>
      <c r="I48" s="298"/>
      <c r="J48" s="298"/>
      <c r="K48" s="298"/>
    </row>
    <row r="49" spans="1:11" x14ac:dyDescent="0.25">
      <c r="A49" s="298" t="s">
        <v>540</v>
      </c>
      <c r="B49" s="298">
        <v>1</v>
      </c>
      <c r="C49" s="298"/>
      <c r="D49" s="298"/>
      <c r="E49" s="298"/>
      <c r="F49" s="298"/>
      <c r="G49" s="298"/>
      <c r="H49" s="298"/>
      <c r="I49" s="298"/>
      <c r="J49" s="298"/>
      <c r="K49" s="298"/>
    </row>
    <row r="50" spans="1:11" x14ac:dyDescent="0.25">
      <c r="A50" s="298" t="s">
        <v>282</v>
      </c>
      <c r="B50" s="298">
        <v>3.125</v>
      </c>
      <c r="C50" s="298"/>
      <c r="D50" s="298"/>
      <c r="E50" s="298"/>
      <c r="F50" s="298"/>
      <c r="G50" s="298"/>
      <c r="H50" s="298"/>
      <c r="I50" s="298"/>
      <c r="J50" s="298"/>
      <c r="K50" s="298"/>
    </row>
    <row r="51" spans="1:11" x14ac:dyDescent="0.25">
      <c r="A51" s="298" t="s">
        <v>628</v>
      </c>
      <c r="B51" s="298">
        <v>7.5</v>
      </c>
      <c r="C51" s="298"/>
      <c r="D51" s="298"/>
      <c r="E51" s="298"/>
      <c r="F51" s="298"/>
      <c r="G51" s="298"/>
      <c r="H51" s="298"/>
      <c r="I51" s="298"/>
      <c r="J51" s="298"/>
      <c r="K51" s="298"/>
    </row>
    <row r="52" spans="1:11" x14ac:dyDescent="0.25">
      <c r="A52" s="298" t="s">
        <v>291</v>
      </c>
      <c r="B52" s="298">
        <v>1</v>
      </c>
      <c r="C52" s="298"/>
      <c r="D52" s="298"/>
      <c r="E52" s="298"/>
      <c r="F52" s="298"/>
      <c r="G52" s="298"/>
      <c r="H52" s="298"/>
      <c r="I52" s="298"/>
      <c r="J52" s="298"/>
      <c r="K52" s="298"/>
    </row>
    <row r="53" spans="1:11" x14ac:dyDescent="0.25">
      <c r="A53" s="298" t="s">
        <v>424</v>
      </c>
      <c r="B53" s="298">
        <v>1</v>
      </c>
      <c r="C53" s="298"/>
      <c r="D53" s="298"/>
      <c r="E53" s="298"/>
      <c r="F53" s="298"/>
      <c r="G53" s="298"/>
      <c r="H53" s="298"/>
      <c r="I53" s="298"/>
      <c r="J53" s="298"/>
      <c r="K53" s="298"/>
    </row>
    <row r="54" spans="1:11" x14ac:dyDescent="0.25">
      <c r="A54" s="298" t="s">
        <v>430</v>
      </c>
      <c r="B54" s="298">
        <v>1</v>
      </c>
      <c r="C54" s="298"/>
      <c r="D54" s="298"/>
      <c r="E54" s="298"/>
      <c r="F54" s="298"/>
      <c r="G54" s="298"/>
      <c r="H54" s="298"/>
      <c r="I54" s="298"/>
      <c r="J54" s="298"/>
      <c r="K54" s="298"/>
    </row>
    <row r="55" spans="1:11" x14ac:dyDescent="0.25">
      <c r="A55" s="298" t="s">
        <v>493</v>
      </c>
      <c r="B55" s="298">
        <v>1.75</v>
      </c>
      <c r="C55" s="298"/>
      <c r="D55" s="298"/>
      <c r="E55" s="298"/>
      <c r="F55" s="298"/>
      <c r="G55" s="298"/>
      <c r="H55" s="298"/>
      <c r="I55" s="298"/>
      <c r="J55" s="298"/>
      <c r="K55" s="298"/>
    </row>
    <row r="56" spans="1:11" x14ac:dyDescent="0.25">
      <c r="A56" s="298" t="s">
        <v>503</v>
      </c>
      <c r="B56" s="298">
        <v>1.5</v>
      </c>
      <c r="C56" s="298"/>
      <c r="D56" s="298"/>
      <c r="E56" s="298"/>
      <c r="F56" s="298"/>
      <c r="G56" s="298"/>
      <c r="H56" s="298"/>
      <c r="I56" s="298"/>
      <c r="J56" s="298"/>
      <c r="K56" s="298"/>
    </row>
    <row r="57" spans="1:11" x14ac:dyDescent="0.25">
      <c r="A57" s="298" t="s">
        <v>469</v>
      </c>
      <c r="B57" s="298">
        <v>8.1</v>
      </c>
      <c r="C57" s="298"/>
      <c r="D57" s="298"/>
      <c r="E57" s="298"/>
      <c r="F57" s="298"/>
      <c r="G57" s="298"/>
      <c r="H57" s="298"/>
      <c r="I57" s="298"/>
      <c r="J57" s="298"/>
      <c r="K57" s="298"/>
    </row>
    <row r="58" spans="1:11" x14ac:dyDescent="0.25">
      <c r="A58" s="298" t="s">
        <v>577</v>
      </c>
      <c r="B58" s="298">
        <v>0.15</v>
      </c>
      <c r="C58" s="298"/>
      <c r="D58" s="298"/>
      <c r="E58" s="298"/>
      <c r="F58" s="298"/>
      <c r="G58" s="298"/>
      <c r="H58" s="298"/>
      <c r="I58" s="298"/>
      <c r="J58" s="298"/>
      <c r="K58" s="298"/>
    </row>
    <row r="59" spans="1:11" x14ac:dyDescent="0.25">
      <c r="A59" s="298" t="s">
        <v>334</v>
      </c>
      <c r="B59" s="298">
        <v>0.75</v>
      </c>
      <c r="C59" s="298"/>
      <c r="D59" s="298"/>
      <c r="E59" s="298"/>
      <c r="F59" s="298"/>
      <c r="G59" s="298"/>
      <c r="H59" s="298"/>
      <c r="I59" s="298"/>
      <c r="J59" s="298"/>
      <c r="K59" s="298"/>
    </row>
    <row r="60" spans="1:11" x14ac:dyDescent="0.25">
      <c r="A60" s="298" t="s">
        <v>313</v>
      </c>
      <c r="B60" s="298">
        <v>1</v>
      </c>
      <c r="C60" s="298"/>
      <c r="D60" s="298"/>
      <c r="E60" s="298"/>
      <c r="F60" s="298"/>
      <c r="G60" s="298"/>
      <c r="H60" s="298"/>
      <c r="I60" s="298"/>
      <c r="J60" s="298"/>
      <c r="K60" s="298"/>
    </row>
    <row r="61" spans="1:11" x14ac:dyDescent="0.25">
      <c r="A61" s="298" t="s">
        <v>463</v>
      </c>
      <c r="B61" s="298">
        <v>1</v>
      </c>
      <c r="C61" s="298"/>
      <c r="D61" s="298"/>
      <c r="E61" s="298"/>
      <c r="F61" s="298"/>
      <c r="G61" s="298"/>
      <c r="H61" s="298"/>
      <c r="I61" s="298"/>
      <c r="J61" s="298"/>
      <c r="K61" s="298"/>
    </row>
    <row r="62" spans="1:11" x14ac:dyDescent="0.25">
      <c r="A62" s="298" t="s">
        <v>245</v>
      </c>
      <c r="B62" s="298">
        <v>12.5</v>
      </c>
      <c r="C62" s="298"/>
      <c r="D62" s="298"/>
      <c r="E62" s="298"/>
      <c r="F62" s="298"/>
      <c r="G62" s="298"/>
      <c r="H62" s="298"/>
      <c r="I62" s="298"/>
      <c r="J62" s="298"/>
      <c r="K62" s="298"/>
    </row>
    <row r="63" spans="1:11" x14ac:dyDescent="0.25">
      <c r="A63" s="298" t="s">
        <v>550</v>
      </c>
      <c r="B63" s="298">
        <v>6.25</v>
      </c>
      <c r="C63" s="298"/>
      <c r="D63" s="298"/>
      <c r="E63" s="298"/>
      <c r="F63" s="298"/>
      <c r="G63" s="298"/>
      <c r="H63" s="298"/>
      <c r="I63" s="298"/>
      <c r="J63" s="298"/>
      <c r="K63" s="298"/>
    </row>
    <row r="64" spans="1:11" x14ac:dyDescent="0.25">
      <c r="A64" s="298" t="s">
        <v>480</v>
      </c>
      <c r="B64" s="298">
        <v>0.75</v>
      </c>
      <c r="C64" s="298"/>
      <c r="D64" s="298"/>
      <c r="E64" s="298"/>
      <c r="F64" s="298"/>
      <c r="G64" s="298"/>
      <c r="H64" s="298"/>
      <c r="I64" s="298"/>
      <c r="J64" s="298"/>
      <c r="K64" s="298"/>
    </row>
    <row r="65" spans="1:11" x14ac:dyDescent="0.25">
      <c r="A65" s="298" t="s">
        <v>579</v>
      </c>
      <c r="B65" s="298">
        <v>7.4999999999999997E-2</v>
      </c>
      <c r="C65" s="298"/>
      <c r="D65" s="298"/>
      <c r="E65" s="298"/>
      <c r="F65" s="298"/>
      <c r="G65" s="298"/>
      <c r="H65" s="298"/>
      <c r="I65" s="298"/>
      <c r="J65" s="298"/>
      <c r="K65" s="298"/>
    </row>
    <row r="66" spans="1:11" x14ac:dyDescent="0.25">
      <c r="A66" s="298" t="s">
        <v>400</v>
      </c>
      <c r="B66" s="298">
        <v>2</v>
      </c>
      <c r="C66" s="298"/>
      <c r="D66" s="298"/>
      <c r="E66" s="298"/>
      <c r="F66" s="298"/>
      <c r="G66" s="298"/>
      <c r="H66" s="298"/>
      <c r="I66" s="298"/>
      <c r="J66" s="298"/>
      <c r="K66" s="298"/>
    </row>
    <row r="67" spans="1:11" x14ac:dyDescent="0.25">
      <c r="A67" s="298" t="s">
        <v>581</v>
      </c>
      <c r="B67" s="298">
        <v>22.4</v>
      </c>
      <c r="C67" s="298"/>
      <c r="D67" s="298"/>
      <c r="E67" s="298"/>
      <c r="F67" s="298"/>
      <c r="G67" s="298"/>
      <c r="H67" s="298"/>
      <c r="I67" s="298"/>
      <c r="J67" s="298"/>
      <c r="K67" s="298"/>
    </row>
    <row r="68" spans="1:11" x14ac:dyDescent="0.25">
      <c r="A68" s="298" t="s">
        <v>335</v>
      </c>
      <c r="B68" s="298">
        <v>6.25</v>
      </c>
      <c r="C68" s="298"/>
      <c r="D68" s="298"/>
      <c r="E68" s="298"/>
      <c r="F68" s="298"/>
      <c r="G68" s="298"/>
      <c r="H68" s="298"/>
      <c r="I68" s="298"/>
      <c r="J68" s="298"/>
      <c r="K68" s="298"/>
    </row>
    <row r="69" spans="1:11" x14ac:dyDescent="0.25">
      <c r="A69" s="298" t="s">
        <v>481</v>
      </c>
      <c r="B69" s="298">
        <v>12.75</v>
      </c>
      <c r="C69" s="298"/>
      <c r="D69" s="298"/>
      <c r="E69" s="298"/>
      <c r="F69" s="298"/>
      <c r="G69" s="298"/>
      <c r="H69" s="298"/>
      <c r="I69" s="298"/>
      <c r="J69" s="298"/>
      <c r="K69" s="298"/>
    </row>
    <row r="70" spans="1:11" x14ac:dyDescent="0.25">
      <c r="A70" s="298" t="s">
        <v>551</v>
      </c>
      <c r="B70" s="298">
        <v>3.125</v>
      </c>
      <c r="C70" s="298"/>
      <c r="D70" s="298"/>
      <c r="E70" s="298"/>
      <c r="F70" s="298"/>
      <c r="G70" s="298"/>
      <c r="H70" s="298"/>
      <c r="I70" s="298"/>
      <c r="J70" s="298"/>
      <c r="K70" s="298"/>
    </row>
    <row r="71" spans="1:11" x14ac:dyDescent="0.25">
      <c r="A71" s="298" t="s">
        <v>642</v>
      </c>
      <c r="B71" s="298">
        <v>0.75</v>
      </c>
      <c r="C71" s="298"/>
      <c r="D71" s="298"/>
      <c r="E71" s="298"/>
      <c r="F71" s="298"/>
      <c r="G71" s="298"/>
      <c r="H71" s="298"/>
      <c r="I71" s="298"/>
      <c r="J71" s="298"/>
      <c r="K71" s="298"/>
    </row>
    <row r="72" spans="1:11" x14ac:dyDescent="0.25">
      <c r="A72" s="298" t="s">
        <v>273</v>
      </c>
      <c r="B72" s="298">
        <v>0.75</v>
      </c>
      <c r="C72" s="298"/>
      <c r="D72" s="298"/>
      <c r="E72" s="298"/>
      <c r="F72" s="298"/>
      <c r="G72" s="298"/>
      <c r="H72" s="298"/>
      <c r="I72" s="298"/>
      <c r="J72" s="298"/>
      <c r="K72" s="298"/>
    </row>
    <row r="73" spans="1:11" x14ac:dyDescent="0.25">
      <c r="A73" s="298" t="s">
        <v>522</v>
      </c>
      <c r="B73" s="298">
        <v>2.5</v>
      </c>
      <c r="C73" s="298"/>
      <c r="D73" s="298"/>
      <c r="E73" s="298"/>
      <c r="F73" s="298"/>
      <c r="G73" s="298"/>
      <c r="H73" s="298"/>
      <c r="I73" s="298"/>
      <c r="J73" s="298"/>
      <c r="K73" s="298"/>
    </row>
    <row r="74" spans="1:11" x14ac:dyDescent="0.25">
      <c r="A74" s="298" t="s">
        <v>655</v>
      </c>
      <c r="B74" s="298">
        <v>0.6</v>
      </c>
      <c r="C74" s="298"/>
      <c r="D74" s="298"/>
      <c r="E74" s="298"/>
      <c r="F74" s="298"/>
      <c r="G74" s="298"/>
      <c r="H74" s="298"/>
      <c r="I74" s="298"/>
      <c r="J74" s="298"/>
      <c r="K74" s="298"/>
    </row>
    <row r="75" spans="1:11" x14ac:dyDescent="0.25">
      <c r="A75" s="298" t="s">
        <v>656</v>
      </c>
      <c r="B75" s="298">
        <v>14</v>
      </c>
      <c r="C75" s="298"/>
      <c r="D75" s="298"/>
      <c r="E75" s="298"/>
      <c r="F75" s="298"/>
      <c r="G75" s="298"/>
      <c r="H75" s="298"/>
      <c r="I75" s="298"/>
      <c r="J75" s="298"/>
      <c r="K75" s="298"/>
    </row>
    <row r="76" spans="1:11" x14ac:dyDescent="0.25">
      <c r="A76" s="298" t="s">
        <v>350</v>
      </c>
      <c r="B76" s="298">
        <v>3</v>
      </c>
      <c r="C76" s="298"/>
      <c r="D76" s="298"/>
      <c r="E76" s="298"/>
      <c r="F76" s="298"/>
      <c r="G76" s="298"/>
      <c r="H76" s="298"/>
      <c r="I76" s="298"/>
      <c r="J76" s="298"/>
      <c r="K76" s="298"/>
    </row>
    <row r="77" spans="1:11" x14ac:dyDescent="0.25">
      <c r="A77" s="298" t="s">
        <v>396</v>
      </c>
      <c r="B77" s="298">
        <v>2.5</v>
      </c>
      <c r="C77" s="298"/>
      <c r="D77" s="298"/>
      <c r="E77" s="298"/>
      <c r="F77" s="298"/>
      <c r="G77" s="298"/>
      <c r="H77" s="298"/>
      <c r="I77" s="298"/>
      <c r="J77" s="298"/>
      <c r="K77" s="298"/>
    </row>
    <row r="78" spans="1:11" x14ac:dyDescent="0.25">
      <c r="A78" s="298" t="s">
        <v>462</v>
      </c>
      <c r="B78" s="298">
        <v>5</v>
      </c>
      <c r="C78" s="298"/>
      <c r="D78" s="298"/>
      <c r="E78" s="298"/>
      <c r="F78" s="298"/>
      <c r="G78" s="298"/>
      <c r="H78" s="298"/>
      <c r="I78" s="298"/>
      <c r="J78" s="298"/>
      <c r="K78" s="298"/>
    </row>
    <row r="79" spans="1:11" x14ac:dyDescent="0.25">
      <c r="A79" s="298" t="s">
        <v>641</v>
      </c>
      <c r="B79" s="298">
        <v>8.75</v>
      </c>
      <c r="C79" s="298"/>
      <c r="D79" s="298"/>
      <c r="E79" s="298"/>
      <c r="F79" s="298"/>
      <c r="G79" s="298"/>
      <c r="H79" s="298"/>
      <c r="I79" s="298"/>
      <c r="J79" s="298"/>
      <c r="K79" s="298"/>
    </row>
    <row r="80" spans="1:11" x14ac:dyDescent="0.25">
      <c r="A80" s="298" t="s">
        <v>595</v>
      </c>
      <c r="B80" s="298">
        <v>0.75</v>
      </c>
      <c r="C80" s="298"/>
      <c r="D80" s="298"/>
      <c r="E80" s="298"/>
      <c r="F80" s="298"/>
      <c r="G80" s="298"/>
      <c r="H80" s="298"/>
      <c r="I80" s="298"/>
      <c r="J80" s="298"/>
      <c r="K80" s="298"/>
    </row>
    <row r="81" spans="1:11" x14ac:dyDescent="0.25">
      <c r="A81" s="298" t="s">
        <v>593</v>
      </c>
      <c r="B81" s="298">
        <v>1.5</v>
      </c>
      <c r="C81" s="298"/>
      <c r="D81" s="298"/>
      <c r="E81" s="298"/>
      <c r="F81" s="298"/>
      <c r="G81" s="298"/>
      <c r="H81" s="298"/>
      <c r="I81" s="298"/>
      <c r="J81" s="298"/>
      <c r="K81" s="298"/>
    </row>
    <row r="82" spans="1:11" x14ac:dyDescent="0.25">
      <c r="A82" s="298" t="s">
        <v>421</v>
      </c>
      <c r="B82" s="298">
        <v>5</v>
      </c>
      <c r="C82" s="298"/>
      <c r="D82" s="298"/>
      <c r="E82" s="298"/>
      <c r="F82" s="298"/>
      <c r="G82" s="298"/>
      <c r="H82" s="298"/>
      <c r="I82" s="298"/>
      <c r="J82" s="298"/>
      <c r="K82" s="298"/>
    </row>
    <row r="83" spans="1:11" x14ac:dyDescent="0.25">
      <c r="A83" s="298" t="s">
        <v>536</v>
      </c>
      <c r="B83" s="298">
        <v>3.1</v>
      </c>
      <c r="C83" s="298"/>
      <c r="D83" s="298"/>
      <c r="E83" s="298"/>
      <c r="F83" s="298"/>
      <c r="G83" s="298"/>
      <c r="H83" s="298"/>
      <c r="I83" s="298"/>
      <c r="J83" s="298"/>
      <c r="K83" s="298"/>
    </row>
    <row r="84" spans="1:11" x14ac:dyDescent="0.25">
      <c r="A84" s="298" t="s">
        <v>489</v>
      </c>
      <c r="B84" s="298">
        <v>20</v>
      </c>
      <c r="C84" s="298"/>
      <c r="D84" s="298"/>
      <c r="E84" s="298"/>
      <c r="F84" s="298"/>
      <c r="G84" s="298"/>
      <c r="H84" s="361"/>
      <c r="I84" s="298"/>
      <c r="J84" s="298"/>
      <c r="K84" s="298"/>
    </row>
    <row r="85" spans="1:11" x14ac:dyDescent="0.25">
      <c r="A85" s="298" t="s">
        <v>393</v>
      </c>
      <c r="B85" s="298">
        <v>1.8</v>
      </c>
      <c r="C85" s="298"/>
      <c r="D85" s="298"/>
      <c r="E85" s="298"/>
      <c r="F85" s="298"/>
      <c r="G85" s="298"/>
      <c r="H85" s="298"/>
      <c r="I85" s="298"/>
      <c r="J85" s="298"/>
      <c r="K85" s="298"/>
    </row>
    <row r="86" spans="1:11" x14ac:dyDescent="0.25">
      <c r="A86" s="298" t="s">
        <v>360</v>
      </c>
      <c r="B86" s="298">
        <v>5</v>
      </c>
      <c r="C86" s="298"/>
      <c r="D86" s="298"/>
      <c r="E86" s="298"/>
      <c r="F86" s="298"/>
      <c r="G86" s="298"/>
      <c r="H86" s="298"/>
      <c r="I86" s="298"/>
      <c r="J86" s="298"/>
      <c r="K86" s="298"/>
    </row>
    <row r="87" spans="1:11" x14ac:dyDescent="0.25">
      <c r="A87" s="298" t="s">
        <v>638</v>
      </c>
      <c r="B87" s="298">
        <v>20</v>
      </c>
      <c r="C87" s="298"/>
      <c r="D87" s="298"/>
      <c r="E87" s="298"/>
      <c r="F87" s="298"/>
      <c r="G87" s="298"/>
      <c r="H87" s="361"/>
      <c r="I87" s="298"/>
      <c r="J87" s="298"/>
      <c r="K87" s="298"/>
    </row>
    <row r="88" spans="1:11" x14ac:dyDescent="0.25">
      <c r="A88" s="298" t="s">
        <v>309</v>
      </c>
      <c r="B88" s="298">
        <v>2</v>
      </c>
      <c r="C88" s="298"/>
      <c r="D88" s="298"/>
      <c r="E88" s="298"/>
      <c r="F88" s="298"/>
      <c r="G88" s="298"/>
      <c r="H88" s="298"/>
      <c r="I88" s="298"/>
      <c r="J88" s="298"/>
      <c r="K88" s="298"/>
    </row>
    <row r="89" spans="1:11" x14ac:dyDescent="0.25">
      <c r="A89" s="298" t="s">
        <v>645</v>
      </c>
      <c r="B89" s="298">
        <v>0.5</v>
      </c>
      <c r="C89" s="298"/>
      <c r="D89" s="298"/>
      <c r="E89" s="298"/>
      <c r="F89" s="298"/>
      <c r="G89" s="298"/>
      <c r="H89" s="298"/>
      <c r="I89" s="298"/>
      <c r="J89" s="298"/>
      <c r="K89" s="298"/>
    </row>
    <row r="90" spans="1:11" x14ac:dyDescent="0.25">
      <c r="A90" s="298" t="s">
        <v>251</v>
      </c>
      <c r="B90" s="298">
        <v>28.125</v>
      </c>
      <c r="C90" s="298"/>
      <c r="D90" s="298"/>
      <c r="E90" s="298"/>
      <c r="F90" s="298"/>
      <c r="G90" s="298"/>
      <c r="H90" s="361"/>
      <c r="I90" s="298"/>
      <c r="J90" s="298"/>
      <c r="K90" s="298"/>
    </row>
    <row r="91" spans="1:11" x14ac:dyDescent="0.25">
      <c r="A91" s="298" t="s">
        <v>554</v>
      </c>
      <c r="B91" s="298">
        <v>0.75</v>
      </c>
      <c r="C91" s="298"/>
      <c r="D91" s="298"/>
      <c r="E91" s="298"/>
      <c r="F91" s="298"/>
      <c r="G91" s="298"/>
      <c r="H91" s="298"/>
      <c r="I91" s="298"/>
      <c r="J91" s="298"/>
      <c r="K91" s="298"/>
    </row>
    <row r="92" spans="1:11" x14ac:dyDescent="0.25">
      <c r="A92" s="298" t="s">
        <v>425</v>
      </c>
      <c r="B92" s="298">
        <v>3.125</v>
      </c>
      <c r="C92" s="298"/>
      <c r="D92" s="298"/>
      <c r="E92" s="298"/>
      <c r="F92" s="298"/>
      <c r="G92" s="298"/>
      <c r="H92" s="298"/>
      <c r="I92" s="298"/>
      <c r="J92" s="298"/>
      <c r="K92" s="298"/>
    </row>
    <row r="93" spans="1:11" x14ac:dyDescent="0.25">
      <c r="A93" s="298" t="s">
        <v>278</v>
      </c>
      <c r="B93" s="298">
        <v>2.5</v>
      </c>
      <c r="C93" s="298"/>
      <c r="D93" s="298"/>
      <c r="E93" s="298"/>
      <c r="F93" s="298"/>
      <c r="G93" s="298"/>
      <c r="H93" s="298"/>
      <c r="I93" s="298"/>
      <c r="J93" s="298"/>
      <c r="K93" s="298"/>
    </row>
    <row r="94" spans="1:11" x14ac:dyDescent="0.25">
      <c r="A94" s="298" t="s">
        <v>459</v>
      </c>
      <c r="B94" s="298">
        <v>2.5</v>
      </c>
      <c r="C94" s="298"/>
      <c r="D94" s="298"/>
      <c r="E94" s="298"/>
      <c r="F94" s="298"/>
      <c r="G94" s="298"/>
      <c r="H94" s="361"/>
      <c r="I94" s="298"/>
      <c r="J94" s="298"/>
      <c r="K94" s="298"/>
    </row>
    <row r="95" spans="1:11" x14ac:dyDescent="0.25">
      <c r="A95" s="298" t="s">
        <v>339</v>
      </c>
      <c r="B95" s="298">
        <v>1</v>
      </c>
      <c r="C95" s="298"/>
      <c r="D95" s="298"/>
      <c r="E95" s="298"/>
      <c r="F95" s="298"/>
      <c r="G95" s="298"/>
      <c r="H95" s="298"/>
      <c r="I95" s="298"/>
      <c r="J95" s="298"/>
      <c r="K95" s="298"/>
    </row>
    <row r="96" spans="1:11" x14ac:dyDescent="0.25">
      <c r="A96" s="298" t="s">
        <v>426</v>
      </c>
      <c r="B96" s="298">
        <v>5.6</v>
      </c>
      <c r="C96" s="298"/>
      <c r="D96" s="298"/>
      <c r="E96" s="298"/>
      <c r="F96" s="298"/>
      <c r="G96" s="298"/>
      <c r="H96" s="298"/>
      <c r="I96" s="298"/>
      <c r="J96" s="298"/>
      <c r="K96" s="298"/>
    </row>
    <row r="97" spans="1:11" x14ac:dyDescent="0.25">
      <c r="A97" s="298" t="s">
        <v>402</v>
      </c>
      <c r="B97" s="298">
        <v>0.75</v>
      </c>
      <c r="C97" s="298"/>
      <c r="D97" s="298"/>
      <c r="E97" s="298"/>
      <c r="F97" s="298"/>
      <c r="G97" s="298"/>
      <c r="H97" s="298"/>
      <c r="I97" s="298"/>
      <c r="J97" s="298"/>
      <c r="K97" s="298"/>
    </row>
    <row r="98" spans="1:11" x14ac:dyDescent="0.25">
      <c r="A98" s="298" t="s">
        <v>305</v>
      </c>
      <c r="B98" s="298">
        <v>2.5</v>
      </c>
      <c r="C98" s="298"/>
      <c r="D98" s="298"/>
      <c r="E98" s="298"/>
      <c r="F98" s="298"/>
      <c r="G98" s="298"/>
      <c r="H98" s="298"/>
      <c r="I98" s="298"/>
      <c r="J98" s="298"/>
      <c r="K98" s="298"/>
    </row>
    <row r="99" spans="1:11" x14ac:dyDescent="0.25">
      <c r="A99" s="298" t="s">
        <v>401</v>
      </c>
      <c r="B99" s="298">
        <v>6.25</v>
      </c>
      <c r="C99" s="298"/>
      <c r="D99" s="298"/>
      <c r="E99" s="298"/>
      <c r="F99" s="298"/>
      <c r="G99" s="298"/>
      <c r="H99" s="298"/>
      <c r="I99" s="298"/>
      <c r="J99" s="298"/>
      <c r="K99" s="298"/>
    </row>
    <row r="100" spans="1:11" x14ac:dyDescent="0.25">
      <c r="A100" s="298" t="s">
        <v>397</v>
      </c>
      <c r="B100" s="298">
        <v>10.5</v>
      </c>
      <c r="C100" s="298"/>
      <c r="D100" s="298"/>
      <c r="E100" s="298"/>
      <c r="F100" s="298"/>
      <c r="G100" s="298"/>
      <c r="H100" s="298"/>
      <c r="I100" s="298"/>
      <c r="J100" s="298"/>
      <c r="K100" s="298"/>
    </row>
    <row r="101" spans="1:11" x14ac:dyDescent="0.25">
      <c r="A101" s="298" t="s">
        <v>296</v>
      </c>
      <c r="B101" s="298">
        <v>5</v>
      </c>
      <c r="C101" s="298"/>
      <c r="D101" s="298"/>
      <c r="E101" s="298"/>
      <c r="F101" s="298"/>
      <c r="G101" s="298"/>
      <c r="H101" s="298"/>
      <c r="I101" s="298"/>
      <c r="J101" s="298"/>
      <c r="K101" s="298"/>
    </row>
    <row r="102" spans="1:11" x14ac:dyDescent="0.25">
      <c r="A102" s="298" t="s">
        <v>395</v>
      </c>
      <c r="B102" s="298">
        <v>1.5</v>
      </c>
      <c r="C102" s="298"/>
      <c r="D102" s="298"/>
      <c r="E102" s="298"/>
      <c r="F102" s="298"/>
      <c r="G102" s="298"/>
      <c r="H102" s="298"/>
      <c r="I102" s="298"/>
      <c r="J102" s="298"/>
      <c r="K102" s="298"/>
    </row>
    <row r="103" spans="1:11" x14ac:dyDescent="0.25">
      <c r="A103" s="298" t="s">
        <v>410</v>
      </c>
      <c r="B103" s="298">
        <v>1.1200000000000001</v>
      </c>
      <c r="C103" s="298"/>
      <c r="D103" s="298"/>
      <c r="E103" s="298"/>
      <c r="F103" s="298"/>
      <c r="G103" s="298"/>
      <c r="H103" s="298"/>
      <c r="I103" s="298"/>
      <c r="J103" s="298"/>
      <c r="K103" s="298"/>
    </row>
    <row r="104" spans="1:11" x14ac:dyDescent="0.25">
      <c r="A104" s="298" t="s">
        <v>344</v>
      </c>
      <c r="B104" s="298">
        <v>0.84</v>
      </c>
      <c r="C104" s="298"/>
      <c r="D104" s="298"/>
      <c r="E104" s="298"/>
      <c r="F104" s="298"/>
      <c r="G104" s="298"/>
      <c r="H104" s="298"/>
      <c r="I104" s="298"/>
      <c r="J104" s="298"/>
      <c r="K104" s="298"/>
    </row>
    <row r="105" spans="1:11" x14ac:dyDescent="0.25">
      <c r="A105" s="298" t="s">
        <v>601</v>
      </c>
      <c r="B105" s="298">
        <v>2.8</v>
      </c>
      <c r="C105" s="298"/>
      <c r="D105" s="298"/>
      <c r="E105" s="298"/>
      <c r="F105" s="298"/>
      <c r="G105" s="298"/>
      <c r="H105" s="298"/>
      <c r="I105" s="298"/>
      <c r="J105" s="298"/>
      <c r="K105" s="298"/>
    </row>
    <row r="106" spans="1:11" x14ac:dyDescent="0.25">
      <c r="A106" s="298" t="s">
        <v>351</v>
      </c>
      <c r="B106" s="298">
        <v>6.25</v>
      </c>
      <c r="C106" s="298"/>
      <c r="D106" s="298"/>
      <c r="E106" s="298"/>
      <c r="F106" s="298"/>
      <c r="G106" s="298"/>
      <c r="H106" s="298"/>
      <c r="I106" s="298"/>
      <c r="J106" s="298"/>
      <c r="K106" s="298"/>
    </row>
    <row r="107" spans="1:11" x14ac:dyDescent="0.25">
      <c r="A107" s="298" t="s">
        <v>498</v>
      </c>
      <c r="B107" s="298">
        <v>1.667</v>
      </c>
      <c r="C107" s="298"/>
      <c r="D107" s="298"/>
      <c r="E107" s="298"/>
      <c r="F107" s="298"/>
      <c r="G107" s="298"/>
      <c r="H107" s="298"/>
      <c r="I107" s="298"/>
      <c r="J107" s="298"/>
      <c r="K107" s="298"/>
    </row>
    <row r="108" spans="1:11" x14ac:dyDescent="0.25">
      <c r="A108" s="298" t="s">
        <v>484</v>
      </c>
      <c r="B108" s="298">
        <v>2.2999999999999998</v>
      </c>
      <c r="C108" s="298"/>
      <c r="D108" s="298"/>
      <c r="E108" s="298"/>
      <c r="F108" s="298"/>
      <c r="G108" s="298"/>
      <c r="H108" s="298"/>
      <c r="I108" s="298"/>
      <c r="J108" s="298"/>
      <c r="K108" s="298"/>
    </row>
    <row r="109" spans="1:11" x14ac:dyDescent="0.25">
      <c r="A109" s="298" t="s">
        <v>258</v>
      </c>
      <c r="B109" s="298">
        <v>13.75</v>
      </c>
      <c r="C109" s="298"/>
      <c r="D109" s="298"/>
      <c r="E109" s="298"/>
      <c r="F109" s="298"/>
      <c r="G109" s="298"/>
      <c r="H109" s="361"/>
      <c r="I109" s="298"/>
      <c r="J109" s="298"/>
      <c r="K109" s="298"/>
    </row>
    <row r="110" spans="1:11" x14ac:dyDescent="0.25">
      <c r="A110" s="298" t="s">
        <v>411</v>
      </c>
      <c r="B110" s="298">
        <v>3.1</v>
      </c>
      <c r="C110" s="298"/>
      <c r="D110" s="298"/>
      <c r="E110" s="298"/>
      <c r="F110" s="298"/>
      <c r="G110" s="298"/>
      <c r="H110" s="298"/>
      <c r="I110" s="298"/>
      <c r="J110" s="298"/>
      <c r="K110" s="298"/>
    </row>
    <row r="111" spans="1:11" x14ac:dyDescent="0.25">
      <c r="A111" s="298" t="s">
        <v>338</v>
      </c>
      <c r="B111" s="298">
        <v>1.5</v>
      </c>
      <c r="C111" s="298"/>
      <c r="D111" s="298"/>
      <c r="E111" s="298"/>
      <c r="F111" s="298"/>
      <c r="G111" s="298"/>
      <c r="H111" s="298"/>
      <c r="I111" s="298"/>
      <c r="J111" s="298"/>
      <c r="K111" s="298"/>
    </row>
    <row r="112" spans="1:11" x14ac:dyDescent="0.25">
      <c r="A112" s="298" t="s">
        <v>438</v>
      </c>
      <c r="B112" s="298">
        <v>2.5</v>
      </c>
      <c r="C112" s="298"/>
      <c r="D112" s="298"/>
      <c r="E112" s="298"/>
      <c r="F112" s="298"/>
      <c r="G112" s="298"/>
      <c r="H112" s="298"/>
      <c r="I112" s="298"/>
      <c r="J112" s="298"/>
      <c r="K112" s="298"/>
    </row>
    <row r="113" spans="1:11" x14ac:dyDescent="0.25">
      <c r="A113" s="298" t="s">
        <v>594</v>
      </c>
      <c r="B113" s="298">
        <v>0.5</v>
      </c>
      <c r="C113" s="298"/>
      <c r="D113" s="298"/>
      <c r="E113" s="298"/>
      <c r="F113" s="298"/>
      <c r="G113" s="298"/>
      <c r="H113" s="298"/>
      <c r="I113" s="298"/>
      <c r="J113" s="298"/>
      <c r="K113" s="298"/>
    </row>
    <row r="114" spans="1:11" x14ac:dyDescent="0.25">
      <c r="A114" s="298" t="s">
        <v>256</v>
      </c>
      <c r="B114" s="298">
        <v>10</v>
      </c>
      <c r="C114" s="298"/>
      <c r="D114" s="298"/>
      <c r="E114" s="298"/>
      <c r="F114" s="298"/>
      <c r="G114" s="298"/>
      <c r="H114" s="298"/>
      <c r="I114" s="298"/>
      <c r="J114" s="298"/>
      <c r="K114" s="298"/>
    </row>
    <row r="115" spans="1:11" x14ac:dyDescent="0.25">
      <c r="A115" s="298" t="s">
        <v>500</v>
      </c>
      <c r="B115" s="298">
        <v>2.5</v>
      </c>
      <c r="C115" s="298"/>
      <c r="D115" s="298"/>
      <c r="E115" s="298"/>
      <c r="F115" s="298"/>
      <c r="G115" s="298"/>
      <c r="H115" s="298"/>
      <c r="I115" s="298"/>
      <c r="J115" s="298"/>
      <c r="K115" s="298"/>
    </row>
    <row r="116" spans="1:11" x14ac:dyDescent="0.25">
      <c r="A116" s="298" t="s">
        <v>336</v>
      </c>
      <c r="B116" s="298">
        <v>0.75</v>
      </c>
      <c r="C116" s="298"/>
      <c r="D116" s="298"/>
      <c r="E116" s="298"/>
      <c r="F116" s="298"/>
      <c r="G116" s="298"/>
      <c r="H116" s="298"/>
      <c r="I116" s="298"/>
      <c r="J116" s="298"/>
      <c r="K116" s="298"/>
    </row>
    <row r="117" spans="1:11" x14ac:dyDescent="0.25">
      <c r="A117" s="298" t="s">
        <v>394</v>
      </c>
      <c r="B117" s="298">
        <v>5.6</v>
      </c>
      <c r="C117" s="298"/>
      <c r="D117" s="298"/>
      <c r="E117" s="298"/>
      <c r="F117" s="298"/>
      <c r="G117" s="298"/>
      <c r="H117" s="298"/>
      <c r="I117" s="298"/>
      <c r="J117" s="298"/>
      <c r="K117" s="298"/>
    </row>
    <row r="118" spans="1:11" x14ac:dyDescent="0.25">
      <c r="A118" s="298" t="s">
        <v>224</v>
      </c>
      <c r="B118" s="298">
        <v>126</v>
      </c>
      <c r="C118" s="298"/>
      <c r="D118" s="298"/>
      <c r="E118" s="298"/>
      <c r="F118" s="298"/>
      <c r="G118" s="298"/>
      <c r="H118" s="298"/>
      <c r="I118" s="298"/>
      <c r="J118" s="298"/>
      <c r="K118" s="298"/>
    </row>
    <row r="119" spans="1:11" x14ac:dyDescent="0.25">
      <c r="A119" s="298" t="s">
        <v>658</v>
      </c>
      <c r="B119" s="298">
        <v>0.5</v>
      </c>
      <c r="C119" s="298"/>
      <c r="D119" s="298"/>
      <c r="E119" s="298"/>
      <c r="F119" s="298"/>
      <c r="G119" s="298"/>
      <c r="H119" s="298"/>
      <c r="I119" s="298"/>
      <c r="J119" s="298"/>
      <c r="K119" s="298"/>
    </row>
    <row r="120" spans="1:11" x14ac:dyDescent="0.25">
      <c r="A120" s="298" t="s">
        <v>501</v>
      </c>
      <c r="B120" s="298">
        <v>5</v>
      </c>
      <c r="C120" s="298"/>
      <c r="D120" s="298"/>
      <c r="E120" s="298"/>
      <c r="F120" s="298"/>
      <c r="G120" s="298"/>
      <c r="H120" s="298"/>
      <c r="I120" s="298"/>
      <c r="J120" s="298"/>
      <c r="K120" s="298"/>
    </row>
    <row r="121" spans="1:11" x14ac:dyDescent="0.25">
      <c r="A121" s="298" t="s">
        <v>590</v>
      </c>
      <c r="B121" s="298">
        <v>2.8</v>
      </c>
      <c r="C121" s="298"/>
      <c r="D121" s="298"/>
      <c r="E121" s="298"/>
      <c r="F121" s="298"/>
      <c r="G121" s="298"/>
      <c r="H121" s="298"/>
      <c r="I121" s="298"/>
      <c r="J121" s="298"/>
      <c r="K121" s="298"/>
    </row>
    <row r="122" spans="1:11" x14ac:dyDescent="0.25">
      <c r="A122" s="298" t="s">
        <v>329</v>
      </c>
      <c r="B122" s="298">
        <v>0.6</v>
      </c>
      <c r="C122" s="298"/>
      <c r="D122" s="298"/>
      <c r="E122" s="298"/>
      <c r="F122" s="298"/>
      <c r="G122" s="298"/>
      <c r="H122" s="298"/>
      <c r="I122" s="298"/>
      <c r="J122" s="298"/>
      <c r="K122" s="298"/>
    </row>
    <row r="123" spans="1:11" x14ac:dyDescent="0.25">
      <c r="A123" s="298" t="s">
        <v>511</v>
      </c>
      <c r="B123" s="298">
        <v>9.375</v>
      </c>
      <c r="C123" s="298"/>
      <c r="D123" s="298"/>
      <c r="E123" s="298"/>
      <c r="F123" s="298"/>
      <c r="G123" s="298"/>
      <c r="H123" s="298"/>
      <c r="I123" s="298"/>
      <c r="J123" s="298"/>
      <c r="K123" s="298"/>
    </row>
    <row r="124" spans="1:11" x14ac:dyDescent="0.25">
      <c r="A124" s="298" t="s">
        <v>322</v>
      </c>
      <c r="B124" s="298">
        <v>3.125</v>
      </c>
      <c r="C124" s="298"/>
      <c r="D124" s="298"/>
      <c r="E124" s="298"/>
      <c r="F124" s="298"/>
      <c r="G124" s="298"/>
      <c r="H124" s="298"/>
      <c r="I124" s="298"/>
      <c r="J124" s="298"/>
      <c r="K124" s="298"/>
    </row>
    <row r="125" spans="1:11" x14ac:dyDescent="0.25">
      <c r="A125" s="298" t="s">
        <v>332</v>
      </c>
      <c r="B125" s="298">
        <v>5</v>
      </c>
      <c r="C125" s="298"/>
      <c r="D125" s="298"/>
      <c r="E125" s="298"/>
      <c r="F125" s="298"/>
      <c r="G125" s="298"/>
      <c r="H125" s="298"/>
      <c r="I125" s="298"/>
      <c r="J125" s="298"/>
      <c r="K125" s="298"/>
    </row>
    <row r="126" spans="1:11" x14ac:dyDescent="0.25">
      <c r="A126" s="298" t="s">
        <v>534</v>
      </c>
      <c r="B126" s="298">
        <v>15</v>
      </c>
      <c r="C126" s="298"/>
      <c r="D126" s="298"/>
      <c r="E126" s="298"/>
      <c r="F126" s="298"/>
      <c r="G126" s="298"/>
      <c r="H126" s="298"/>
      <c r="I126" s="298"/>
      <c r="J126" s="298"/>
      <c r="K126" s="298"/>
    </row>
    <row r="127" spans="1:11" x14ac:dyDescent="0.25">
      <c r="A127" s="298" t="s">
        <v>242</v>
      </c>
      <c r="B127" s="298">
        <v>32.5</v>
      </c>
      <c r="C127" s="298"/>
      <c r="D127" s="298"/>
      <c r="E127" s="298"/>
      <c r="F127" s="298"/>
      <c r="G127" s="298"/>
      <c r="H127" s="298"/>
      <c r="I127" s="298"/>
      <c r="J127" s="298"/>
      <c r="K127" s="298"/>
    </row>
    <row r="128" spans="1:11" x14ac:dyDescent="0.25">
      <c r="A128" s="298" t="s">
        <v>427</v>
      </c>
      <c r="B128" s="298">
        <v>3</v>
      </c>
      <c r="C128" s="298"/>
      <c r="D128" s="298"/>
      <c r="E128" s="298"/>
      <c r="F128" s="298"/>
      <c r="G128" s="298"/>
      <c r="H128" s="298"/>
      <c r="I128" s="298"/>
      <c r="J128" s="298"/>
      <c r="K128" s="298"/>
    </row>
    <row r="129" spans="1:11" x14ac:dyDescent="0.25">
      <c r="A129" s="298" t="s">
        <v>619</v>
      </c>
      <c r="B129" s="298">
        <v>40</v>
      </c>
      <c r="C129" s="298"/>
      <c r="D129" s="298"/>
      <c r="E129" s="298"/>
      <c r="F129" s="298"/>
      <c r="G129" s="298"/>
      <c r="H129" s="361"/>
      <c r="I129" s="298"/>
      <c r="J129" s="298"/>
      <c r="K129" s="298"/>
    </row>
    <row r="130" spans="1:11" x14ac:dyDescent="0.25">
      <c r="A130" s="298" t="s">
        <v>574</v>
      </c>
      <c r="B130" s="298">
        <v>84</v>
      </c>
      <c r="C130" s="298"/>
      <c r="D130" s="298"/>
      <c r="E130" s="298"/>
      <c r="F130" s="298"/>
      <c r="G130" s="298"/>
      <c r="H130" s="298"/>
      <c r="I130" s="298"/>
      <c r="J130" s="298"/>
      <c r="K130" s="298"/>
    </row>
    <row r="131" spans="1:11" x14ac:dyDescent="0.25">
      <c r="A131" s="298" t="s">
        <v>376</v>
      </c>
      <c r="B131" s="298">
        <v>2</v>
      </c>
      <c r="C131" s="298"/>
      <c r="D131" s="298"/>
      <c r="E131" s="298"/>
      <c r="F131" s="298"/>
      <c r="G131" s="298"/>
      <c r="H131" s="298"/>
      <c r="I131" s="298"/>
      <c r="J131" s="298"/>
      <c r="K131" s="298"/>
    </row>
    <row r="132" spans="1:11" x14ac:dyDescent="0.25">
      <c r="A132" s="298" t="s">
        <v>659</v>
      </c>
      <c r="B132" s="298">
        <v>6.25</v>
      </c>
      <c r="C132" s="298"/>
      <c r="D132" s="298"/>
      <c r="E132" s="298"/>
      <c r="F132" s="298"/>
      <c r="G132" s="298"/>
      <c r="H132" s="298"/>
      <c r="I132" s="298"/>
      <c r="J132" s="298"/>
      <c r="K132" s="298"/>
    </row>
    <row r="133" spans="1:11" x14ac:dyDescent="0.25">
      <c r="A133" s="298" t="s">
        <v>358</v>
      </c>
      <c r="B133" s="298">
        <v>1.5</v>
      </c>
      <c r="C133" s="298"/>
      <c r="D133" s="298"/>
      <c r="E133" s="298"/>
      <c r="F133" s="298"/>
      <c r="G133" s="298"/>
      <c r="H133" s="298"/>
      <c r="I133" s="298"/>
      <c r="J133" s="298"/>
      <c r="K133" s="298"/>
    </row>
    <row r="134" spans="1:11" x14ac:dyDescent="0.25">
      <c r="A134" s="298" t="s">
        <v>544</v>
      </c>
      <c r="B134" s="298">
        <v>12.5</v>
      </c>
      <c r="C134" s="298"/>
      <c r="D134" s="298"/>
      <c r="E134" s="298"/>
      <c r="F134" s="298"/>
      <c r="G134" s="298"/>
      <c r="H134" s="298"/>
      <c r="I134" s="298"/>
      <c r="J134" s="298"/>
      <c r="K134" s="298"/>
    </row>
    <row r="135" spans="1:11" x14ac:dyDescent="0.25">
      <c r="A135" s="298" t="s">
        <v>465</v>
      </c>
      <c r="B135" s="298">
        <v>1.5</v>
      </c>
      <c r="C135" s="298"/>
      <c r="D135" s="298"/>
      <c r="E135" s="298"/>
      <c r="F135" s="298"/>
      <c r="G135" s="298"/>
      <c r="H135" s="298"/>
      <c r="I135" s="298"/>
      <c r="J135" s="298"/>
      <c r="K135" s="298"/>
    </row>
    <row r="136" spans="1:11" x14ac:dyDescent="0.25">
      <c r="A136" s="298" t="s">
        <v>262</v>
      </c>
      <c r="B136" s="298">
        <v>60</v>
      </c>
      <c r="C136" s="298"/>
      <c r="D136" s="298"/>
      <c r="E136" s="298"/>
      <c r="F136" s="298"/>
      <c r="G136" s="298"/>
      <c r="H136" s="298"/>
      <c r="I136" s="298"/>
      <c r="J136" s="298"/>
      <c r="K136" s="298"/>
    </row>
    <row r="137" spans="1:11" x14ac:dyDescent="0.25">
      <c r="A137" s="298" t="s">
        <v>516</v>
      </c>
      <c r="B137" s="298">
        <v>18.75</v>
      </c>
      <c r="C137" s="298"/>
      <c r="D137" s="298"/>
      <c r="E137" s="298"/>
      <c r="F137" s="298"/>
      <c r="G137" s="298"/>
      <c r="H137" s="298"/>
      <c r="I137" s="298"/>
      <c r="J137" s="298"/>
      <c r="K137" s="298"/>
    </row>
    <row r="138" spans="1:11" x14ac:dyDescent="0.25">
      <c r="A138" s="298" t="s">
        <v>268</v>
      </c>
      <c r="B138" s="298">
        <v>3.125</v>
      </c>
      <c r="C138" s="298"/>
      <c r="D138" s="298"/>
      <c r="E138" s="298"/>
      <c r="F138" s="298"/>
      <c r="G138" s="298"/>
      <c r="H138" s="298"/>
      <c r="I138" s="298"/>
      <c r="J138" s="298"/>
      <c r="K138" s="298"/>
    </row>
    <row r="139" spans="1:11" x14ac:dyDescent="0.25">
      <c r="A139" s="298" t="s">
        <v>383</v>
      </c>
      <c r="B139" s="298">
        <v>2.5</v>
      </c>
      <c r="C139" s="298"/>
      <c r="D139" s="298"/>
      <c r="E139" s="298"/>
      <c r="F139" s="298"/>
      <c r="G139" s="298"/>
      <c r="H139" s="298"/>
      <c r="I139" s="298"/>
      <c r="J139" s="298"/>
      <c r="K139" s="298"/>
    </row>
    <row r="140" spans="1:11" x14ac:dyDescent="0.25">
      <c r="A140" s="298" t="s">
        <v>617</v>
      </c>
      <c r="B140" s="298">
        <v>40</v>
      </c>
      <c r="C140" s="298"/>
      <c r="D140" s="298"/>
      <c r="E140" s="298"/>
      <c r="F140" s="298"/>
      <c r="G140" s="298"/>
      <c r="H140" s="361"/>
      <c r="I140" s="298"/>
      <c r="J140" s="298"/>
      <c r="K140" s="298"/>
    </row>
    <row r="141" spans="1:11" x14ac:dyDescent="0.25">
      <c r="A141" s="298" t="s">
        <v>647</v>
      </c>
      <c r="B141" s="298">
        <v>0.375</v>
      </c>
      <c r="C141" s="298"/>
      <c r="D141" s="298"/>
      <c r="E141" s="298"/>
      <c r="F141" s="298"/>
      <c r="G141" s="298"/>
      <c r="H141" s="298"/>
      <c r="I141" s="298"/>
      <c r="J141" s="298"/>
      <c r="K141" s="298"/>
    </row>
    <row r="142" spans="1:11" x14ac:dyDescent="0.25">
      <c r="A142" s="298" t="s">
        <v>326</v>
      </c>
      <c r="B142" s="298">
        <v>2.2999999999999998</v>
      </c>
      <c r="C142" s="298"/>
      <c r="D142" s="298"/>
      <c r="E142" s="298"/>
      <c r="F142" s="298"/>
      <c r="G142" s="298"/>
      <c r="H142" s="298"/>
      <c r="I142" s="298"/>
      <c r="J142" s="298"/>
      <c r="K142" s="298"/>
    </row>
    <row r="143" spans="1:11" x14ac:dyDescent="0.25">
      <c r="A143" s="298" t="s">
        <v>636</v>
      </c>
      <c r="B143" s="298">
        <v>2.5</v>
      </c>
      <c r="C143" s="298"/>
      <c r="D143" s="298"/>
      <c r="E143" s="298"/>
      <c r="F143" s="298"/>
      <c r="G143" s="298"/>
      <c r="H143" s="298"/>
      <c r="I143" s="298"/>
      <c r="J143" s="298"/>
      <c r="K143" s="298"/>
    </row>
    <row r="144" spans="1:11" x14ac:dyDescent="0.25">
      <c r="A144" s="298" t="s">
        <v>369</v>
      </c>
      <c r="B144" s="298">
        <v>1.75</v>
      </c>
      <c r="C144" s="298"/>
      <c r="D144" s="298"/>
      <c r="E144" s="298"/>
      <c r="F144" s="298"/>
      <c r="G144" s="298"/>
      <c r="H144" s="298"/>
      <c r="I144" s="298"/>
      <c r="J144" s="298"/>
      <c r="K144" s="298"/>
    </row>
    <row r="145" spans="1:11" x14ac:dyDescent="0.25">
      <c r="A145" s="298" t="s">
        <v>653</v>
      </c>
      <c r="B145" s="298">
        <v>3.125</v>
      </c>
      <c r="C145" s="298"/>
      <c r="D145" s="298"/>
      <c r="E145" s="298"/>
      <c r="F145" s="298"/>
      <c r="G145" s="298"/>
      <c r="H145" s="298"/>
      <c r="I145" s="298"/>
      <c r="J145" s="298"/>
      <c r="K145" s="298"/>
    </row>
    <row r="146" spans="1:11" x14ac:dyDescent="0.25">
      <c r="A146" s="298" t="s">
        <v>578</v>
      </c>
      <c r="B146" s="298">
        <v>0.22500000000000001</v>
      </c>
      <c r="C146" s="298"/>
      <c r="D146" s="298"/>
      <c r="E146" s="298"/>
      <c r="F146" s="298"/>
      <c r="G146" s="298"/>
      <c r="H146" s="298"/>
      <c r="I146" s="298"/>
      <c r="J146" s="298"/>
      <c r="K146" s="298"/>
    </row>
    <row r="147" spans="1:11" x14ac:dyDescent="0.25">
      <c r="A147" s="298" t="s">
        <v>399</v>
      </c>
      <c r="B147" s="298">
        <v>12.5</v>
      </c>
      <c r="C147" s="298"/>
      <c r="D147" s="298"/>
      <c r="E147" s="298"/>
      <c r="F147" s="298"/>
      <c r="G147" s="298"/>
      <c r="H147" s="298"/>
      <c r="I147" s="298"/>
      <c r="J147" s="298"/>
      <c r="K147" s="298"/>
    </row>
    <row r="148" spans="1:11" x14ac:dyDescent="0.25">
      <c r="A148" s="298" t="s">
        <v>502</v>
      </c>
      <c r="B148" s="298">
        <v>16.8</v>
      </c>
      <c r="C148" s="298"/>
      <c r="D148" s="298"/>
      <c r="E148" s="298"/>
      <c r="F148" s="298"/>
      <c r="G148" s="298"/>
      <c r="H148" s="298"/>
      <c r="I148" s="298"/>
      <c r="J148" s="298"/>
      <c r="K148" s="298"/>
    </row>
    <row r="149" spans="1:11" x14ac:dyDescent="0.25">
      <c r="A149" s="298" t="s">
        <v>552</v>
      </c>
      <c r="B149" s="298">
        <v>5</v>
      </c>
      <c r="C149" s="298"/>
      <c r="D149" s="298"/>
      <c r="E149" s="298"/>
      <c r="F149" s="298"/>
      <c r="G149" s="298"/>
      <c r="H149" s="298"/>
      <c r="I149" s="298"/>
      <c r="J149" s="298"/>
      <c r="K149" s="298"/>
    </row>
    <row r="150" spans="1:11" x14ac:dyDescent="0.25">
      <c r="A150" s="298" t="s">
        <v>241</v>
      </c>
      <c r="B150" s="298">
        <v>19</v>
      </c>
      <c r="C150" s="298"/>
      <c r="D150" s="298"/>
      <c r="E150" s="298"/>
      <c r="F150" s="298"/>
      <c r="G150" s="298"/>
      <c r="H150" s="298"/>
      <c r="I150" s="298"/>
      <c r="J150" s="298"/>
      <c r="K150" s="298"/>
    </row>
    <row r="151" spans="1:11" x14ac:dyDescent="0.25">
      <c r="A151" s="298" t="s">
        <v>506</v>
      </c>
      <c r="B151" s="298">
        <v>12.5</v>
      </c>
      <c r="C151" s="298"/>
      <c r="D151" s="298"/>
      <c r="E151" s="298"/>
      <c r="F151" s="298"/>
      <c r="G151" s="298"/>
      <c r="H151" s="298"/>
      <c r="I151" s="298"/>
      <c r="J151" s="298"/>
      <c r="K151" s="298"/>
    </row>
    <row r="152" spans="1:11" x14ac:dyDescent="0.25">
      <c r="A152" s="298" t="s">
        <v>342</v>
      </c>
      <c r="B152" s="298">
        <v>1</v>
      </c>
      <c r="C152" s="298"/>
      <c r="D152" s="298"/>
      <c r="E152" s="298"/>
      <c r="F152" s="298"/>
      <c r="G152" s="298"/>
      <c r="H152" s="298"/>
      <c r="I152" s="298"/>
      <c r="J152" s="298"/>
      <c r="K152" s="298"/>
    </row>
    <row r="153" spans="1:11" x14ac:dyDescent="0.25">
      <c r="A153" s="298" t="s">
        <v>255</v>
      </c>
      <c r="B153" s="298">
        <v>31.25</v>
      </c>
      <c r="C153" s="298"/>
      <c r="D153" s="298"/>
      <c r="E153" s="298"/>
      <c r="F153" s="298"/>
      <c r="G153" s="298"/>
      <c r="H153" s="298"/>
      <c r="I153" s="298"/>
      <c r="J153" s="298"/>
      <c r="K153" s="298"/>
    </row>
    <row r="154" spans="1:11" x14ac:dyDescent="0.25">
      <c r="A154" s="298" t="s">
        <v>497</v>
      </c>
      <c r="B154" s="298">
        <v>3.5</v>
      </c>
      <c r="C154" s="298"/>
      <c r="D154" s="298"/>
      <c r="E154" s="298"/>
      <c r="F154" s="298"/>
      <c r="G154" s="298"/>
      <c r="H154" s="361"/>
      <c r="I154" s="298"/>
      <c r="J154" s="298"/>
      <c r="K154" s="298"/>
    </row>
    <row r="155" spans="1:11" x14ac:dyDescent="0.25">
      <c r="A155" s="298" t="s">
        <v>460</v>
      </c>
      <c r="B155" s="298">
        <v>20</v>
      </c>
      <c r="C155" s="298"/>
      <c r="D155" s="298"/>
      <c r="E155" s="298"/>
      <c r="F155" s="298"/>
      <c r="G155" s="298"/>
      <c r="H155" s="298"/>
      <c r="I155" s="298"/>
      <c r="J155" s="298"/>
      <c r="K155" s="298"/>
    </row>
    <row r="156" spans="1:11" x14ac:dyDescent="0.25">
      <c r="A156" s="298" t="s">
        <v>660</v>
      </c>
      <c r="B156" s="298">
        <v>50</v>
      </c>
      <c r="C156" s="298"/>
      <c r="D156" s="298"/>
      <c r="E156" s="298"/>
      <c r="F156" s="298"/>
      <c r="G156" s="298"/>
      <c r="H156" s="298"/>
      <c r="I156" s="298"/>
      <c r="J156" s="298"/>
      <c r="K156" s="298"/>
    </row>
    <row r="157" spans="1:11" x14ac:dyDescent="0.25">
      <c r="A157" s="298" t="s">
        <v>637</v>
      </c>
      <c r="B157" s="298">
        <v>3.125</v>
      </c>
      <c r="C157" s="298"/>
      <c r="D157" s="298"/>
      <c r="E157" s="298"/>
      <c r="F157" s="298"/>
      <c r="G157" s="298"/>
      <c r="H157" s="298"/>
      <c r="I157" s="298"/>
      <c r="J157" s="298"/>
      <c r="K157" s="298"/>
    </row>
    <row r="158" spans="1:11" x14ac:dyDescent="0.25">
      <c r="A158" s="298" t="s">
        <v>263</v>
      </c>
      <c r="B158" s="298">
        <v>40</v>
      </c>
      <c r="C158" s="298"/>
      <c r="D158" s="298"/>
      <c r="E158" s="298"/>
      <c r="F158" s="298"/>
      <c r="G158" s="298"/>
      <c r="H158" s="298"/>
      <c r="I158" s="298"/>
      <c r="J158" s="298"/>
      <c r="K158" s="298"/>
    </row>
    <row r="159" spans="1:11" x14ac:dyDescent="0.25">
      <c r="A159" s="298" t="s">
        <v>547</v>
      </c>
      <c r="B159" s="298">
        <v>10</v>
      </c>
      <c r="C159" s="298"/>
      <c r="D159" s="298"/>
      <c r="E159" s="298"/>
      <c r="F159" s="298"/>
      <c r="G159" s="298"/>
      <c r="H159" s="298"/>
      <c r="I159" s="298"/>
      <c r="J159" s="298"/>
      <c r="K159" s="298"/>
    </row>
    <row r="160" spans="1:11" x14ac:dyDescent="0.25">
      <c r="A160" s="298" t="s">
        <v>374</v>
      </c>
      <c r="B160" s="298">
        <v>12.5</v>
      </c>
      <c r="C160" s="298"/>
      <c r="D160" s="298"/>
      <c r="E160" s="298"/>
      <c r="F160" s="298"/>
      <c r="G160" s="298"/>
      <c r="H160" s="298"/>
      <c r="I160" s="298"/>
      <c r="J160" s="298"/>
      <c r="K160" s="298"/>
    </row>
    <row r="161" spans="1:11" x14ac:dyDescent="0.25">
      <c r="A161" s="298" t="s">
        <v>349</v>
      </c>
      <c r="B161" s="298">
        <v>20</v>
      </c>
      <c r="C161" s="298"/>
      <c r="D161" s="298"/>
      <c r="E161" s="298"/>
      <c r="F161" s="298"/>
      <c r="G161" s="298"/>
      <c r="H161" s="298"/>
      <c r="I161" s="298"/>
      <c r="J161" s="298"/>
      <c r="K161" s="298"/>
    </row>
    <row r="162" spans="1:11" x14ac:dyDescent="0.25">
      <c r="A162" s="298" t="s">
        <v>254</v>
      </c>
      <c r="B162" s="298">
        <v>31.2</v>
      </c>
      <c r="C162" s="298"/>
      <c r="D162" s="298"/>
      <c r="E162" s="298"/>
      <c r="F162" s="298"/>
      <c r="G162" s="298"/>
      <c r="H162" s="298"/>
      <c r="I162" s="298"/>
      <c r="J162" s="298"/>
      <c r="K162" s="298"/>
    </row>
    <row r="163" spans="1:11" x14ac:dyDescent="0.25">
      <c r="A163" s="298" t="s">
        <v>346</v>
      </c>
      <c r="B163" s="298">
        <v>6.25</v>
      </c>
      <c r="C163" s="298"/>
      <c r="D163" s="298"/>
      <c r="E163" s="298"/>
      <c r="F163" s="298"/>
      <c r="G163" s="298"/>
      <c r="H163" s="361"/>
      <c r="I163" s="298"/>
      <c r="J163" s="298"/>
      <c r="K163" s="298"/>
    </row>
    <row r="164" spans="1:11" x14ac:dyDescent="0.25">
      <c r="A164" s="298" t="s">
        <v>259</v>
      </c>
      <c r="B164" s="298">
        <v>10</v>
      </c>
      <c r="C164" s="298"/>
      <c r="D164" s="298"/>
      <c r="E164" s="298"/>
      <c r="F164" s="298"/>
      <c r="G164" s="298"/>
      <c r="H164" s="361"/>
      <c r="I164" s="298"/>
      <c r="J164" s="298"/>
      <c r="K164" s="298"/>
    </row>
    <row r="165" spans="1:11" x14ac:dyDescent="0.25">
      <c r="A165" s="298" t="s">
        <v>607</v>
      </c>
      <c r="B165" s="298">
        <v>40</v>
      </c>
      <c r="C165" s="298"/>
      <c r="D165" s="298"/>
      <c r="E165" s="298"/>
      <c r="F165" s="298"/>
      <c r="G165" s="298"/>
      <c r="H165" s="298"/>
      <c r="I165" s="298"/>
      <c r="J165" s="298"/>
      <c r="K165" s="298"/>
    </row>
    <row r="166" spans="1:11" x14ac:dyDescent="0.25">
      <c r="A166" s="298" t="s">
        <v>321</v>
      </c>
      <c r="B166" s="298">
        <v>6.25</v>
      </c>
      <c r="C166" s="298"/>
      <c r="D166" s="298"/>
      <c r="E166" s="298"/>
      <c r="F166" s="298"/>
      <c r="G166" s="298"/>
      <c r="H166" s="298"/>
      <c r="I166" s="298"/>
      <c r="J166" s="298"/>
      <c r="K166" s="298"/>
    </row>
    <row r="167" spans="1:11" x14ac:dyDescent="0.25">
      <c r="A167" s="298" t="s">
        <v>240</v>
      </c>
      <c r="B167" s="298">
        <v>13.2</v>
      </c>
      <c r="C167" s="298"/>
      <c r="D167" s="298"/>
      <c r="E167" s="298"/>
      <c r="F167" s="298"/>
      <c r="G167" s="298"/>
      <c r="H167" s="298"/>
      <c r="I167" s="298"/>
      <c r="J167" s="298"/>
      <c r="K167" s="298"/>
    </row>
    <row r="168" spans="1:11" x14ac:dyDescent="0.25">
      <c r="A168" s="298" t="s">
        <v>414</v>
      </c>
      <c r="B168" s="298">
        <v>3</v>
      </c>
      <c r="C168" s="298"/>
      <c r="D168" s="298"/>
      <c r="E168" s="298"/>
      <c r="F168" s="298"/>
      <c r="G168" s="298"/>
      <c r="H168" s="298"/>
      <c r="I168" s="298"/>
      <c r="J168" s="298"/>
      <c r="K168" s="298"/>
    </row>
    <row r="169" spans="1:11" x14ac:dyDescent="0.25">
      <c r="A169" s="298" t="s">
        <v>604</v>
      </c>
      <c r="B169" s="298">
        <v>7.5</v>
      </c>
      <c r="C169" s="298"/>
      <c r="D169" s="298"/>
      <c r="E169" s="298"/>
      <c r="F169" s="298"/>
      <c r="G169" s="298"/>
      <c r="H169" s="361"/>
      <c r="I169" s="298"/>
      <c r="J169" s="298"/>
      <c r="K169" s="298"/>
    </row>
    <row r="170" spans="1:11" x14ac:dyDescent="0.25">
      <c r="A170" s="298" t="s">
        <v>303</v>
      </c>
      <c r="B170" s="298">
        <v>6.25</v>
      </c>
      <c r="C170" s="298"/>
      <c r="D170" s="298"/>
      <c r="E170" s="298"/>
      <c r="F170" s="298"/>
      <c r="G170" s="298"/>
      <c r="H170" s="298"/>
      <c r="I170" s="298"/>
      <c r="J170" s="361"/>
      <c r="K170" s="298"/>
    </row>
    <row r="171" spans="1:11" x14ac:dyDescent="0.25">
      <c r="A171" s="298" t="s">
        <v>652</v>
      </c>
      <c r="B171" s="298">
        <v>6.25</v>
      </c>
      <c r="C171" s="298"/>
      <c r="D171" s="298"/>
      <c r="E171" s="298"/>
      <c r="F171" s="298"/>
      <c r="G171" s="298"/>
      <c r="H171" s="298"/>
      <c r="I171" s="298"/>
      <c r="J171" s="298"/>
      <c r="K171" s="298"/>
    </row>
    <row r="172" spans="1:11" x14ac:dyDescent="0.25">
      <c r="A172" s="298" t="s">
        <v>495</v>
      </c>
      <c r="B172" s="298">
        <v>0.75</v>
      </c>
      <c r="C172" s="298"/>
      <c r="D172" s="298"/>
      <c r="E172" s="298"/>
      <c r="F172" s="298"/>
      <c r="G172" s="298"/>
      <c r="H172" s="298"/>
      <c r="I172" s="298"/>
      <c r="J172" s="298"/>
      <c r="K172" s="298"/>
    </row>
    <row r="173" spans="1:11" x14ac:dyDescent="0.25">
      <c r="A173" s="298" t="s">
        <v>233</v>
      </c>
      <c r="B173" s="298">
        <v>62</v>
      </c>
      <c r="C173" s="298"/>
      <c r="D173" s="298"/>
      <c r="E173" s="298"/>
      <c r="F173" s="298"/>
      <c r="G173" s="298"/>
      <c r="H173" s="298"/>
      <c r="I173" s="298"/>
      <c r="J173" s="298"/>
      <c r="K173" s="298"/>
    </row>
    <row r="174" spans="1:11" x14ac:dyDescent="0.25">
      <c r="A174" s="298" t="s">
        <v>609</v>
      </c>
      <c r="B174" s="298">
        <v>5</v>
      </c>
      <c r="C174" s="298"/>
      <c r="D174" s="298"/>
      <c r="E174" s="298"/>
      <c r="F174" s="298"/>
      <c r="G174" s="298"/>
      <c r="H174" s="298"/>
      <c r="I174" s="298"/>
      <c r="J174" s="298"/>
      <c r="K174" s="298"/>
    </row>
    <row r="175" spans="1:11" x14ac:dyDescent="0.25">
      <c r="A175" s="298" t="s">
        <v>347</v>
      </c>
      <c r="B175" s="298">
        <v>3.75</v>
      </c>
      <c r="C175" s="298"/>
      <c r="D175" s="298"/>
      <c r="E175" s="298"/>
      <c r="F175" s="298"/>
      <c r="G175" s="298"/>
      <c r="H175" s="298"/>
      <c r="I175" s="298"/>
      <c r="J175" s="298"/>
      <c r="K175" s="298"/>
    </row>
    <row r="176" spans="1:11" x14ac:dyDescent="0.25">
      <c r="A176" s="298" t="s">
        <v>250</v>
      </c>
      <c r="B176" s="298">
        <v>40</v>
      </c>
      <c r="C176" s="298"/>
      <c r="D176" s="298"/>
      <c r="E176" s="298"/>
      <c r="F176" s="298"/>
      <c r="G176" s="298"/>
      <c r="H176" s="298"/>
      <c r="I176" s="298"/>
      <c r="J176" s="298"/>
      <c r="K176" s="298"/>
    </row>
    <row r="177" spans="1:11" x14ac:dyDescent="0.25">
      <c r="A177" s="298" t="s">
        <v>648</v>
      </c>
      <c r="B177" s="298">
        <v>41.7</v>
      </c>
      <c r="C177" s="298"/>
      <c r="D177" s="298"/>
      <c r="E177" s="298"/>
      <c r="F177" s="298"/>
      <c r="G177" s="298"/>
      <c r="H177" s="298"/>
      <c r="I177" s="298"/>
      <c r="J177" s="298"/>
      <c r="K177" s="298"/>
    </row>
    <row r="178" spans="1:11" x14ac:dyDescent="0.25">
      <c r="A178" s="298" t="s">
        <v>222</v>
      </c>
      <c r="B178" s="298">
        <v>20</v>
      </c>
      <c r="C178" s="298"/>
      <c r="D178" s="298"/>
      <c r="E178" s="298"/>
      <c r="F178" s="298"/>
      <c r="G178" s="298"/>
      <c r="H178" s="298"/>
      <c r="I178" s="298"/>
      <c r="J178" s="298"/>
      <c r="K178" s="298"/>
    </row>
    <row r="179" spans="1:11" x14ac:dyDescent="0.25">
      <c r="A179" s="298" t="s">
        <v>237</v>
      </c>
      <c r="B179" s="298">
        <v>40</v>
      </c>
      <c r="C179" s="298"/>
      <c r="D179" s="298"/>
      <c r="E179" s="298"/>
      <c r="F179" s="298"/>
      <c r="G179" s="298"/>
      <c r="H179" s="298"/>
      <c r="I179" s="298"/>
      <c r="J179" s="298"/>
      <c r="K179" s="298"/>
    </row>
    <row r="180" spans="1:11" x14ac:dyDescent="0.25">
      <c r="A180" s="298" t="s">
        <v>448</v>
      </c>
      <c r="B180" s="298">
        <v>2.5</v>
      </c>
      <c r="C180" s="298"/>
      <c r="D180" s="298"/>
      <c r="E180" s="298"/>
      <c r="F180" s="298"/>
      <c r="G180" s="298"/>
      <c r="H180" s="298"/>
      <c r="I180" s="298"/>
      <c r="J180" s="298"/>
      <c r="K180" s="298"/>
    </row>
    <row r="181" spans="1:11" x14ac:dyDescent="0.25">
      <c r="A181" s="298" t="s">
        <v>650</v>
      </c>
      <c r="B181" s="298">
        <v>6.25</v>
      </c>
      <c r="C181" s="298"/>
      <c r="D181" s="298"/>
      <c r="E181" s="298"/>
      <c r="F181" s="298"/>
      <c r="G181" s="298"/>
      <c r="H181" s="298"/>
      <c r="I181" s="298"/>
      <c r="J181" s="298"/>
      <c r="K181" s="298"/>
    </row>
    <row r="182" spans="1:11" x14ac:dyDescent="0.25">
      <c r="A182" s="298" t="s">
        <v>657</v>
      </c>
      <c r="B182" s="298">
        <v>7</v>
      </c>
      <c r="C182" s="298"/>
      <c r="D182" s="298"/>
      <c r="E182" s="298"/>
      <c r="F182" s="298"/>
      <c r="G182" s="298"/>
      <c r="H182" s="298"/>
      <c r="I182" s="298"/>
      <c r="J182" s="298"/>
      <c r="K182" s="298"/>
    </row>
    <row r="183" spans="1:11" x14ac:dyDescent="0.25">
      <c r="A183" s="298" t="s">
        <v>367</v>
      </c>
      <c r="B183" s="298">
        <v>5</v>
      </c>
      <c r="C183" s="298"/>
      <c r="D183" s="298"/>
      <c r="E183" s="298"/>
      <c r="F183" s="298"/>
      <c r="G183" s="298"/>
      <c r="H183" s="298"/>
      <c r="I183" s="298"/>
      <c r="J183" s="298"/>
      <c r="K183" s="298"/>
    </row>
    <row r="184" spans="1:11" x14ac:dyDescent="0.25">
      <c r="A184" s="298" t="s">
        <v>333</v>
      </c>
      <c r="B184" s="298">
        <v>1</v>
      </c>
      <c r="C184" s="298"/>
      <c r="D184" s="298"/>
      <c r="E184" s="298"/>
      <c r="F184" s="298"/>
      <c r="G184" s="298"/>
      <c r="H184" s="298"/>
      <c r="I184" s="298"/>
      <c r="J184" s="298"/>
      <c r="K184" s="298"/>
    </row>
    <row r="185" spans="1:11" x14ac:dyDescent="0.25">
      <c r="A185" s="298" t="s">
        <v>276</v>
      </c>
      <c r="B185" s="298">
        <v>12.5</v>
      </c>
      <c r="C185" s="298"/>
      <c r="D185" s="298"/>
      <c r="E185" s="298"/>
      <c r="F185" s="298"/>
      <c r="G185" s="298"/>
      <c r="H185" s="298"/>
      <c r="I185" s="298"/>
      <c r="J185" s="298"/>
      <c r="K185" s="298"/>
    </row>
    <row r="186" spans="1:11" x14ac:dyDescent="0.25">
      <c r="A186" s="298" t="s">
        <v>280</v>
      </c>
      <c r="B186" s="298">
        <v>5</v>
      </c>
      <c r="C186" s="298"/>
      <c r="D186" s="298"/>
      <c r="E186" s="298"/>
      <c r="F186" s="298"/>
      <c r="G186" s="298"/>
      <c r="H186" s="298"/>
      <c r="I186" s="298"/>
      <c r="J186" s="298"/>
      <c r="K186" s="298"/>
    </row>
    <row r="187" spans="1:11" x14ac:dyDescent="0.25">
      <c r="A187" s="298" t="s">
        <v>223</v>
      </c>
      <c r="B187" s="298">
        <v>40</v>
      </c>
      <c r="C187" s="298"/>
      <c r="D187" s="298"/>
      <c r="E187" s="298"/>
      <c r="F187" s="298"/>
      <c r="G187" s="298"/>
      <c r="H187" s="298"/>
      <c r="I187" s="298"/>
      <c r="J187" s="298"/>
      <c r="K187" s="298"/>
    </row>
    <row r="188" spans="1:11" x14ac:dyDescent="0.25">
      <c r="A188" s="298" t="s">
        <v>624</v>
      </c>
      <c r="B188" s="298">
        <v>1.7250000000000001</v>
      </c>
      <c r="C188" s="298"/>
      <c r="D188" s="298"/>
      <c r="E188" s="298"/>
      <c r="F188" s="298"/>
      <c r="G188" s="298"/>
      <c r="H188" s="298"/>
      <c r="I188" s="298"/>
      <c r="J188" s="298"/>
      <c r="K188" s="298"/>
    </row>
    <row r="189" spans="1:11" x14ac:dyDescent="0.25">
      <c r="A189" s="298" t="s">
        <v>529</v>
      </c>
      <c r="B189" s="361">
        <v>5000</v>
      </c>
      <c r="C189" s="298"/>
      <c r="D189" s="298"/>
      <c r="E189" s="298"/>
      <c r="F189" s="298"/>
      <c r="G189" s="298"/>
      <c r="H189" s="298"/>
      <c r="I189" s="298"/>
      <c r="J189" s="298"/>
      <c r="K189" s="298"/>
    </row>
    <row r="190" spans="1:11" x14ac:dyDescent="0.25">
      <c r="A190" s="298" t="s">
        <v>327</v>
      </c>
      <c r="B190" s="298">
        <v>6.25</v>
      </c>
      <c r="C190" s="298"/>
      <c r="D190" s="298"/>
      <c r="E190" s="298"/>
      <c r="F190" s="298"/>
      <c r="G190" s="298"/>
      <c r="H190" s="298"/>
      <c r="I190" s="298"/>
      <c r="J190" s="298"/>
      <c r="K190" s="298"/>
    </row>
    <row r="191" spans="1:11" x14ac:dyDescent="0.25">
      <c r="A191" s="298" t="s">
        <v>324</v>
      </c>
      <c r="B191" s="298">
        <v>6.25</v>
      </c>
      <c r="C191" s="298"/>
      <c r="D191" s="298"/>
      <c r="E191" s="298"/>
      <c r="F191" s="298"/>
      <c r="G191" s="298"/>
      <c r="H191" s="298"/>
      <c r="I191" s="298"/>
      <c r="J191" s="298"/>
      <c r="K191" s="298"/>
    </row>
    <row r="192" spans="1:11" x14ac:dyDescent="0.25">
      <c r="A192" s="298" t="s">
        <v>476</v>
      </c>
      <c r="B192" s="298">
        <v>2.5</v>
      </c>
      <c r="C192" s="298"/>
      <c r="D192" s="298"/>
      <c r="E192" s="298"/>
      <c r="F192" s="298"/>
      <c r="G192" s="298"/>
      <c r="H192" s="298"/>
      <c r="I192" s="298"/>
      <c r="J192" s="298"/>
      <c r="K192" s="298"/>
    </row>
    <row r="193" spans="1:11" x14ac:dyDescent="0.25">
      <c r="A193" s="298" t="s">
        <v>271</v>
      </c>
      <c r="B193" s="298">
        <v>5</v>
      </c>
      <c r="C193" s="298"/>
      <c r="D193" s="298"/>
      <c r="E193" s="298"/>
      <c r="F193" s="298"/>
      <c r="G193" s="298"/>
      <c r="H193" s="298"/>
      <c r="I193" s="298"/>
      <c r="J193" s="298"/>
      <c r="K193" s="298"/>
    </row>
    <row r="194" spans="1:11" x14ac:dyDescent="0.25">
      <c r="A194" s="298" t="s">
        <v>519</v>
      </c>
      <c r="B194" s="298">
        <v>2.5</v>
      </c>
      <c r="C194" s="298"/>
      <c r="D194" s="298"/>
      <c r="E194" s="298"/>
      <c r="F194" s="298"/>
      <c r="G194" s="298"/>
      <c r="H194" s="298"/>
      <c r="I194" s="298"/>
      <c r="J194" s="298"/>
      <c r="K194" s="298"/>
    </row>
    <row r="195" spans="1:11" x14ac:dyDescent="0.25">
      <c r="A195" s="298" t="s">
        <v>444</v>
      </c>
      <c r="B195" s="298">
        <v>12.5</v>
      </c>
      <c r="C195" s="298"/>
      <c r="D195" s="298"/>
      <c r="E195" s="298"/>
      <c r="F195" s="298"/>
      <c r="G195" s="298"/>
      <c r="H195" s="298"/>
      <c r="I195" s="298"/>
      <c r="J195" s="298"/>
      <c r="K195" s="298"/>
    </row>
    <row r="196" spans="1:11" x14ac:dyDescent="0.25">
      <c r="A196" s="298" t="s">
        <v>582</v>
      </c>
      <c r="B196" s="298">
        <v>0.15</v>
      </c>
      <c r="C196" s="298"/>
      <c r="D196" s="298"/>
      <c r="E196" s="298"/>
      <c r="F196" s="298"/>
      <c r="G196" s="298"/>
      <c r="H196" s="298"/>
      <c r="I196" s="298"/>
      <c r="J196" s="298"/>
      <c r="K196" s="298"/>
    </row>
    <row r="197" spans="1:11" x14ac:dyDescent="0.25">
      <c r="A197" s="298" t="s">
        <v>588</v>
      </c>
      <c r="B197" s="298">
        <v>30</v>
      </c>
      <c r="C197" s="298"/>
      <c r="D197" s="298"/>
      <c r="E197" s="298"/>
      <c r="F197" s="298"/>
      <c r="G197" s="298"/>
      <c r="H197" s="361"/>
      <c r="I197" s="298"/>
      <c r="J197" s="298"/>
      <c r="K197" s="298"/>
    </row>
    <row r="198" spans="1:11" x14ac:dyDescent="0.25">
      <c r="A198" s="298" t="s">
        <v>439</v>
      </c>
      <c r="B198" s="298">
        <v>12.5</v>
      </c>
      <c r="C198" s="298"/>
      <c r="D198" s="298"/>
      <c r="E198" s="298"/>
      <c r="F198" s="298"/>
      <c r="G198" s="298"/>
      <c r="H198" s="298"/>
      <c r="I198" s="298"/>
      <c r="J198" s="298"/>
      <c r="K198" s="298"/>
    </row>
    <row r="199" spans="1:11" x14ac:dyDescent="0.25">
      <c r="A199" s="298" t="s">
        <v>457</v>
      </c>
      <c r="B199" s="298">
        <v>3.75</v>
      </c>
      <c r="C199" s="298"/>
      <c r="D199" s="298"/>
      <c r="E199" s="298"/>
      <c r="F199" s="298"/>
      <c r="G199" s="298"/>
      <c r="H199" s="298"/>
      <c r="I199" s="298"/>
      <c r="J199" s="298"/>
      <c r="K199" s="298"/>
    </row>
    <row r="200" spans="1:11" x14ac:dyDescent="0.25">
      <c r="A200" s="298" t="s">
        <v>306</v>
      </c>
      <c r="B200" s="298">
        <v>12.5</v>
      </c>
      <c r="C200" s="298"/>
      <c r="D200" s="298"/>
      <c r="E200" s="298"/>
      <c r="F200" s="298"/>
      <c r="G200" s="298"/>
      <c r="H200" s="298"/>
      <c r="I200" s="298"/>
      <c r="J200" s="298"/>
      <c r="K200" s="298"/>
    </row>
    <row r="201" spans="1:11" x14ac:dyDescent="0.25">
      <c r="A201" s="298" t="s">
        <v>587</v>
      </c>
      <c r="B201" s="298">
        <v>0.75</v>
      </c>
      <c r="C201" s="298"/>
      <c r="D201" s="298"/>
      <c r="E201" s="298"/>
      <c r="F201" s="298"/>
      <c r="G201" s="298"/>
      <c r="H201" s="298"/>
      <c r="I201" s="298"/>
      <c r="J201" s="298"/>
      <c r="K201" s="298"/>
    </row>
    <row r="202" spans="1:11" x14ac:dyDescent="0.25">
      <c r="A202" s="298" t="s">
        <v>600</v>
      </c>
      <c r="B202" s="298">
        <v>20</v>
      </c>
      <c r="C202" s="298"/>
      <c r="D202" s="298"/>
      <c r="E202" s="298"/>
      <c r="F202" s="298"/>
      <c r="G202" s="298"/>
      <c r="H202" s="298"/>
      <c r="I202" s="298"/>
      <c r="J202" s="298"/>
      <c r="K202" s="298"/>
    </row>
    <row r="203" spans="1:11" x14ac:dyDescent="0.25">
      <c r="A203" s="298" t="s">
        <v>288</v>
      </c>
      <c r="B203" s="298">
        <v>20</v>
      </c>
      <c r="C203" s="298"/>
      <c r="D203" s="298"/>
      <c r="E203" s="298"/>
      <c r="F203" s="298"/>
      <c r="G203" s="298"/>
      <c r="H203" s="298"/>
      <c r="I203" s="298"/>
      <c r="J203" s="298"/>
      <c r="K203" s="298"/>
    </row>
    <row r="204" spans="1:11" x14ac:dyDescent="0.25">
      <c r="A204" s="298" t="s">
        <v>418</v>
      </c>
      <c r="B204" s="298">
        <v>1.5</v>
      </c>
      <c r="C204" s="298"/>
      <c r="D204" s="298"/>
      <c r="E204" s="298"/>
      <c r="F204" s="298"/>
      <c r="G204" s="298"/>
      <c r="H204" s="298"/>
      <c r="I204" s="298"/>
      <c r="J204" s="298"/>
      <c r="K204" s="298"/>
    </row>
    <row r="205" spans="1:11" x14ac:dyDescent="0.25">
      <c r="A205" s="298" t="s">
        <v>616</v>
      </c>
      <c r="B205" s="298">
        <v>25</v>
      </c>
      <c r="C205" s="298"/>
      <c r="D205" s="298"/>
      <c r="E205" s="298"/>
      <c r="F205" s="298"/>
      <c r="G205" s="298"/>
      <c r="H205" s="298"/>
      <c r="I205" s="298"/>
      <c r="J205" s="298"/>
      <c r="K205" s="298"/>
    </row>
    <row r="206" spans="1:11" x14ac:dyDescent="0.25">
      <c r="A206" s="298" t="s">
        <v>287</v>
      </c>
      <c r="B206" s="298">
        <v>3.125</v>
      </c>
      <c r="C206" s="298"/>
      <c r="D206" s="298"/>
      <c r="E206" s="298"/>
      <c r="F206" s="298"/>
      <c r="G206" s="298"/>
      <c r="H206" s="298"/>
      <c r="I206" s="298"/>
      <c r="J206" s="298"/>
      <c r="K206" s="298"/>
    </row>
    <row r="207" spans="1:11" x14ac:dyDescent="0.25">
      <c r="A207" s="298" t="s">
        <v>543</v>
      </c>
      <c r="B207" s="298">
        <v>1.5</v>
      </c>
      <c r="C207" s="298"/>
      <c r="D207" s="298"/>
      <c r="E207" s="298"/>
      <c r="F207" s="298"/>
      <c r="G207" s="298"/>
      <c r="H207" s="298"/>
      <c r="I207" s="298"/>
      <c r="J207" s="298"/>
      <c r="K207" s="298"/>
    </row>
    <row r="208" spans="1:11" x14ac:dyDescent="0.25">
      <c r="A208" s="298" t="s">
        <v>571</v>
      </c>
      <c r="B208" s="298">
        <v>1.5</v>
      </c>
      <c r="C208" s="298"/>
      <c r="D208" s="298"/>
      <c r="E208" s="298"/>
      <c r="F208" s="298"/>
      <c r="G208" s="298"/>
      <c r="H208" s="298"/>
      <c r="I208" s="298"/>
      <c r="J208" s="298"/>
      <c r="K208" s="298"/>
    </row>
    <row r="209" spans="1:11" x14ac:dyDescent="0.25">
      <c r="A209" s="298" t="s">
        <v>535</v>
      </c>
      <c r="B209" s="298">
        <v>5.5</v>
      </c>
      <c r="C209" s="298"/>
      <c r="D209" s="298"/>
      <c r="E209" s="298"/>
      <c r="F209" s="298"/>
      <c r="G209" s="298"/>
      <c r="H209" s="298"/>
      <c r="I209" s="298"/>
      <c r="J209" s="298"/>
      <c r="K209" s="298"/>
    </row>
    <row r="210" spans="1:11" x14ac:dyDescent="0.25">
      <c r="A210" s="298" t="s">
        <v>613</v>
      </c>
      <c r="B210" s="298">
        <v>3.5</v>
      </c>
      <c r="C210" s="298"/>
      <c r="D210" s="298"/>
      <c r="E210" s="298"/>
      <c r="F210" s="298"/>
      <c r="G210" s="298"/>
      <c r="H210" s="298"/>
      <c r="I210" s="298"/>
      <c r="J210" s="298"/>
      <c r="K210" s="298"/>
    </row>
    <row r="211" spans="1:11" x14ac:dyDescent="0.25">
      <c r="A211" s="298" t="s">
        <v>649</v>
      </c>
      <c r="B211" s="298">
        <v>20</v>
      </c>
      <c r="C211" s="298"/>
      <c r="D211" s="298"/>
      <c r="E211" s="298"/>
      <c r="F211" s="298"/>
      <c r="G211" s="298"/>
      <c r="H211" s="298"/>
      <c r="I211" s="298"/>
      <c r="J211" s="298"/>
      <c r="K211" s="298"/>
    </row>
    <row r="212" spans="1:11" x14ac:dyDescent="0.25">
      <c r="A212" s="298" t="s">
        <v>538</v>
      </c>
      <c r="B212" s="298">
        <v>3.5</v>
      </c>
      <c r="C212" s="298"/>
      <c r="D212" s="298"/>
      <c r="E212" s="298"/>
      <c r="F212" s="298"/>
      <c r="G212" s="298"/>
      <c r="H212" s="298"/>
      <c r="I212" s="298"/>
      <c r="J212" s="298"/>
      <c r="K212" s="298"/>
    </row>
    <row r="213" spans="1:11" x14ac:dyDescent="0.25">
      <c r="A213" s="298" t="s">
        <v>330</v>
      </c>
      <c r="B213" s="298">
        <v>4.68</v>
      </c>
      <c r="C213" s="298"/>
      <c r="D213" s="298"/>
      <c r="E213" s="298"/>
      <c r="F213" s="298"/>
      <c r="G213" s="298"/>
      <c r="H213" s="361"/>
      <c r="I213" s="298"/>
      <c r="J213" s="298"/>
      <c r="K213" s="298"/>
    </row>
    <row r="214" spans="1:11" x14ac:dyDescent="0.25">
      <c r="A214" s="298" t="s">
        <v>318</v>
      </c>
      <c r="B214" s="298">
        <v>5</v>
      </c>
      <c r="C214" s="298"/>
      <c r="D214" s="298"/>
      <c r="E214" s="298"/>
      <c r="F214" s="298"/>
      <c r="G214" s="298"/>
      <c r="H214" s="298"/>
      <c r="I214" s="298"/>
      <c r="J214" s="298"/>
      <c r="K214" s="298"/>
    </row>
    <row r="215" spans="1:11" x14ac:dyDescent="0.25">
      <c r="A215" s="298" t="s">
        <v>343</v>
      </c>
      <c r="B215" s="298">
        <v>2.5</v>
      </c>
      <c r="C215" s="298"/>
      <c r="D215" s="298"/>
      <c r="E215" s="298"/>
      <c r="F215" s="298"/>
      <c r="G215" s="298"/>
      <c r="H215" s="298"/>
      <c r="I215" s="298"/>
      <c r="J215" s="298"/>
      <c r="K215" s="298"/>
    </row>
    <row r="216" spans="1:11" x14ac:dyDescent="0.25">
      <c r="A216" s="298" t="s">
        <v>527</v>
      </c>
      <c r="B216" s="298">
        <v>12.5</v>
      </c>
      <c r="C216" s="298"/>
      <c r="D216" s="298"/>
      <c r="E216" s="298"/>
      <c r="F216" s="298"/>
      <c r="G216" s="298"/>
      <c r="H216" s="298"/>
      <c r="I216" s="298"/>
      <c r="J216" s="298"/>
      <c r="K216" s="298"/>
    </row>
    <row r="217" spans="1:11" x14ac:dyDescent="0.25">
      <c r="A217" s="298" t="s">
        <v>633</v>
      </c>
      <c r="B217" s="298">
        <v>1.5</v>
      </c>
      <c r="C217" s="298"/>
      <c r="D217" s="298"/>
      <c r="E217" s="298"/>
      <c r="F217" s="298"/>
      <c r="G217" s="298"/>
      <c r="H217" s="298"/>
      <c r="I217" s="298"/>
      <c r="J217" s="298"/>
      <c r="K217" s="298"/>
    </row>
    <row r="218" spans="1:11" x14ac:dyDescent="0.25">
      <c r="A218" s="298" t="s">
        <v>517</v>
      </c>
      <c r="B218" s="298">
        <v>2.5</v>
      </c>
      <c r="C218" s="298"/>
      <c r="D218" s="298"/>
      <c r="E218" s="298"/>
      <c r="F218" s="298"/>
      <c r="G218" s="298"/>
      <c r="H218" s="298"/>
      <c r="I218" s="298"/>
      <c r="J218" s="298"/>
      <c r="K218" s="298"/>
    </row>
    <row r="219" spans="1:11" x14ac:dyDescent="0.25">
      <c r="A219" s="298" t="s">
        <v>589</v>
      </c>
      <c r="B219" s="298">
        <v>0.33300000000000002</v>
      </c>
      <c r="C219" s="298"/>
      <c r="D219" s="298"/>
      <c r="E219" s="298"/>
      <c r="F219" s="298"/>
      <c r="G219" s="298"/>
      <c r="H219" s="298"/>
      <c r="I219" s="361"/>
      <c r="J219" s="298"/>
      <c r="K219" s="298"/>
    </row>
    <row r="220" spans="1:11" x14ac:dyDescent="0.25">
      <c r="A220" s="298" t="s">
        <v>470</v>
      </c>
      <c r="B220" s="298">
        <v>5</v>
      </c>
      <c r="C220" s="298"/>
      <c r="D220" s="298"/>
      <c r="E220" s="298"/>
      <c r="F220" s="298"/>
      <c r="G220" s="298"/>
      <c r="H220" s="298"/>
      <c r="I220" s="361"/>
      <c r="J220" s="298"/>
      <c r="K220" s="298"/>
    </row>
    <row r="221" spans="1:11" x14ac:dyDescent="0.25">
      <c r="A221" s="298" t="s">
        <v>654</v>
      </c>
      <c r="B221" s="298">
        <v>2.6</v>
      </c>
      <c r="C221" s="298"/>
      <c r="D221" s="298"/>
      <c r="E221" s="298"/>
      <c r="F221" s="298"/>
      <c r="G221" s="298"/>
      <c r="H221" s="298"/>
      <c r="I221" s="361"/>
      <c r="J221" s="298"/>
      <c r="K221" s="298"/>
    </row>
    <row r="222" spans="1:11" x14ac:dyDescent="0.25">
      <c r="A222" s="298" t="s">
        <v>494</v>
      </c>
      <c r="B222" s="298">
        <v>5</v>
      </c>
      <c r="C222" s="298"/>
      <c r="D222" s="298"/>
      <c r="E222" s="298"/>
      <c r="F222" s="298"/>
      <c r="G222" s="298"/>
      <c r="H222" s="298"/>
      <c r="I222" s="361"/>
      <c r="J222" s="298"/>
      <c r="K222" s="298"/>
    </row>
    <row r="223" spans="1:11" x14ac:dyDescent="0.25">
      <c r="A223" s="298" t="s">
        <v>644</v>
      </c>
      <c r="B223" s="298">
        <v>0.01</v>
      </c>
      <c r="C223" s="298"/>
      <c r="D223" s="298"/>
      <c r="E223" s="298"/>
      <c r="F223" s="298"/>
      <c r="G223" s="298"/>
      <c r="H223" s="298"/>
      <c r="I223" s="361"/>
      <c r="J223" s="298"/>
      <c r="K223" s="298"/>
    </row>
    <row r="224" spans="1:11" x14ac:dyDescent="0.25">
      <c r="A224" s="298" t="s">
        <v>575</v>
      </c>
      <c r="B224" s="298">
        <v>0.05</v>
      </c>
      <c r="C224" s="298"/>
      <c r="D224" s="298"/>
      <c r="E224" s="298"/>
      <c r="F224" s="298"/>
      <c r="G224" s="298"/>
      <c r="H224" s="298"/>
      <c r="I224" s="298"/>
      <c r="J224" s="298"/>
      <c r="K224" s="298"/>
    </row>
    <row r="225" spans="1:11" x14ac:dyDescent="0.25">
      <c r="A225" s="298" t="s">
        <v>546</v>
      </c>
      <c r="B225" s="298">
        <v>2.5</v>
      </c>
      <c r="C225" s="298"/>
      <c r="D225" s="298"/>
      <c r="E225" s="298"/>
      <c r="F225" s="298"/>
      <c r="G225" s="298"/>
      <c r="H225" s="298"/>
      <c r="I225" s="298"/>
      <c r="J225" s="298"/>
      <c r="K225" s="298"/>
    </row>
    <row r="226" spans="1:11" x14ac:dyDescent="0.25">
      <c r="A226" s="298" t="s">
        <v>537</v>
      </c>
      <c r="B226" s="298">
        <v>3</v>
      </c>
      <c r="C226" s="298"/>
      <c r="D226" s="298"/>
      <c r="E226" s="298"/>
      <c r="F226" s="298"/>
      <c r="G226" s="298"/>
      <c r="H226" s="298"/>
      <c r="I226" s="298"/>
      <c r="J226" s="298"/>
      <c r="K226" s="298"/>
    </row>
    <row r="227" spans="1:11" x14ac:dyDescent="0.25">
      <c r="A227" s="298" t="s">
        <v>583</v>
      </c>
      <c r="B227" s="298">
        <v>0.3</v>
      </c>
      <c r="C227" s="298"/>
      <c r="D227" s="298"/>
      <c r="E227" s="298"/>
      <c r="F227" s="298"/>
      <c r="G227" s="298"/>
      <c r="H227" s="298"/>
      <c r="I227" s="298"/>
      <c r="J227" s="298"/>
      <c r="K227" s="298"/>
    </row>
    <row r="228" spans="1:11" x14ac:dyDescent="0.25">
      <c r="A228" s="298" t="s">
        <v>584</v>
      </c>
      <c r="B228" s="298">
        <v>0.15</v>
      </c>
      <c r="C228" s="298"/>
      <c r="D228" s="298"/>
      <c r="E228" s="298"/>
      <c r="F228" s="298"/>
      <c r="G228" s="298"/>
      <c r="H228" s="298"/>
      <c r="I228" s="298"/>
      <c r="J228" s="298"/>
      <c r="K228" s="298"/>
    </row>
    <row r="229" spans="1:11" x14ac:dyDescent="0.25">
      <c r="A229" s="298" t="s">
        <v>585</v>
      </c>
      <c r="B229" s="298">
        <v>0.75</v>
      </c>
      <c r="C229" s="298"/>
      <c r="D229" s="298"/>
      <c r="E229" s="298"/>
      <c r="F229" s="298"/>
      <c r="G229" s="298"/>
      <c r="H229" s="298"/>
      <c r="I229" s="298"/>
      <c r="J229" s="298"/>
      <c r="K229" s="298"/>
    </row>
    <row r="230" spans="1:11" x14ac:dyDescent="0.25">
      <c r="A230" s="298" t="s">
        <v>586</v>
      </c>
      <c r="B230" s="298">
        <v>0.75</v>
      </c>
      <c r="C230" s="298"/>
      <c r="D230" s="298"/>
      <c r="E230" s="298"/>
      <c r="F230" s="298"/>
      <c r="G230" s="298"/>
      <c r="H230" s="298"/>
      <c r="I230" s="298"/>
      <c r="J230" s="298"/>
      <c r="K230" s="298"/>
    </row>
    <row r="231" spans="1:11" x14ac:dyDescent="0.25">
      <c r="A231" s="298" t="s">
        <v>592</v>
      </c>
      <c r="B231" s="298">
        <v>3</v>
      </c>
      <c r="C231" s="298"/>
      <c r="D231" s="298"/>
      <c r="E231" s="298"/>
      <c r="F231" s="298"/>
      <c r="G231" s="298"/>
      <c r="H231" s="298"/>
      <c r="I231" s="298"/>
      <c r="J231" s="298"/>
      <c r="K231" s="298"/>
    </row>
    <row r="232" spans="1:11" x14ac:dyDescent="0.25">
      <c r="A232" s="298" t="s">
        <v>524</v>
      </c>
      <c r="B232" s="298">
        <v>2.5</v>
      </c>
      <c r="C232" s="298"/>
      <c r="D232" s="298"/>
      <c r="E232" s="298"/>
      <c r="F232" s="298"/>
      <c r="G232" s="298"/>
      <c r="H232" s="298"/>
      <c r="I232" s="298"/>
      <c r="J232" s="298"/>
      <c r="K232" s="298"/>
    </row>
    <row r="233" spans="1:11" x14ac:dyDescent="0.25">
      <c r="A233" s="298" t="s">
        <v>596</v>
      </c>
      <c r="B233" s="298">
        <v>1</v>
      </c>
      <c r="C233" s="298"/>
      <c r="D233" s="298"/>
      <c r="E233" s="298"/>
      <c r="F233" s="298"/>
      <c r="G233" s="298"/>
      <c r="H233" s="298"/>
      <c r="I233" s="298"/>
      <c r="J233" s="298"/>
      <c r="K233" s="298"/>
    </row>
    <row r="234" spans="1:11" x14ac:dyDescent="0.25">
      <c r="A234" s="298" t="s">
        <v>597</v>
      </c>
      <c r="B234" s="298">
        <v>7.5</v>
      </c>
      <c r="C234" s="298"/>
      <c r="D234" s="298"/>
      <c r="E234" s="298"/>
      <c r="F234" s="298"/>
      <c r="G234" s="298"/>
      <c r="H234" s="298"/>
      <c r="I234" s="298"/>
      <c r="J234" s="298"/>
      <c r="K234" s="298"/>
    </row>
    <row r="235" spans="1:11" x14ac:dyDescent="0.25">
      <c r="A235" s="298" t="s">
        <v>508</v>
      </c>
      <c r="B235" s="298">
        <v>5</v>
      </c>
      <c r="C235" s="298"/>
      <c r="D235" s="298"/>
      <c r="E235" s="298"/>
      <c r="F235" s="298"/>
      <c r="G235" s="298"/>
      <c r="H235" s="298"/>
      <c r="I235" s="298"/>
      <c r="J235" s="298"/>
      <c r="K235" s="298"/>
    </row>
    <row r="236" spans="1:11" x14ac:dyDescent="0.25">
      <c r="A236" s="298" t="s">
        <v>598</v>
      </c>
      <c r="B236" s="298">
        <v>1.5</v>
      </c>
      <c r="C236" s="298"/>
      <c r="D236" s="298"/>
      <c r="E236" s="298"/>
      <c r="F236" s="298"/>
      <c r="G236" s="361"/>
      <c r="H236" s="298"/>
      <c r="I236" s="298"/>
      <c r="J236" s="298"/>
      <c r="K236" s="298"/>
    </row>
    <row r="237" spans="1:11" x14ac:dyDescent="0.25">
      <c r="A237" s="298" t="s">
        <v>599</v>
      </c>
      <c r="B237" s="298">
        <v>0.3</v>
      </c>
      <c r="C237" s="298"/>
      <c r="D237" s="298"/>
      <c r="E237" s="298"/>
      <c r="F237" s="298"/>
      <c r="G237" s="298"/>
      <c r="H237" s="298"/>
      <c r="I237" s="298"/>
      <c r="J237" s="298"/>
      <c r="K237" s="298"/>
    </row>
    <row r="238" spans="1:11" x14ac:dyDescent="0.25">
      <c r="A238" s="298" t="s">
        <v>602</v>
      </c>
      <c r="B238" s="298">
        <v>0.16700000000000001</v>
      </c>
      <c r="C238" s="298"/>
      <c r="D238" s="298"/>
      <c r="E238" s="298"/>
      <c r="F238" s="298"/>
      <c r="G238" s="298"/>
      <c r="H238" s="298"/>
      <c r="I238" s="298"/>
      <c r="J238" s="298"/>
      <c r="K238" s="298"/>
    </row>
    <row r="239" spans="1:11" x14ac:dyDescent="0.25">
      <c r="A239" s="298" t="s">
        <v>555</v>
      </c>
      <c r="B239" s="298">
        <v>5</v>
      </c>
      <c r="C239" s="298"/>
      <c r="D239" s="298"/>
      <c r="E239" s="298"/>
      <c r="F239" s="298"/>
      <c r="G239" s="298"/>
      <c r="H239" s="298"/>
      <c r="I239" s="298"/>
      <c r="J239" s="298"/>
      <c r="K239" s="298"/>
    </row>
    <row r="240" spans="1:11" x14ac:dyDescent="0.25">
      <c r="A240" s="298" t="s">
        <v>606</v>
      </c>
      <c r="B240" s="298">
        <v>1</v>
      </c>
      <c r="C240" s="298"/>
      <c r="D240" s="298"/>
      <c r="E240" s="298"/>
      <c r="F240" s="298"/>
      <c r="G240" s="298"/>
      <c r="H240" s="298"/>
      <c r="I240" s="298"/>
      <c r="J240" s="298"/>
      <c r="K240" s="298"/>
    </row>
    <row r="241" spans="1:11" x14ac:dyDescent="0.25">
      <c r="A241" s="298" t="s">
        <v>608</v>
      </c>
      <c r="B241" s="298">
        <v>2.5</v>
      </c>
      <c r="C241" s="298"/>
      <c r="D241" s="298"/>
      <c r="E241" s="298"/>
      <c r="F241" s="298"/>
      <c r="G241" s="298"/>
      <c r="H241" s="298"/>
      <c r="I241" s="298"/>
      <c r="J241" s="298"/>
      <c r="K241" s="298"/>
    </row>
    <row r="242" spans="1:11" x14ac:dyDescent="0.25">
      <c r="A242" s="298" t="s">
        <v>610</v>
      </c>
      <c r="B242" s="298">
        <v>1.1499999999999999</v>
      </c>
      <c r="C242" s="298"/>
      <c r="D242" s="298"/>
      <c r="E242" s="298"/>
      <c r="F242" s="298"/>
      <c r="G242" s="298"/>
      <c r="H242" s="298"/>
      <c r="I242" s="298"/>
      <c r="J242" s="298"/>
      <c r="K242" s="298"/>
    </row>
    <row r="243" spans="1:11" x14ac:dyDescent="0.25">
      <c r="A243" s="298" t="s">
        <v>611</v>
      </c>
      <c r="B243" s="298">
        <v>0.5</v>
      </c>
      <c r="C243" s="298"/>
      <c r="D243" s="298"/>
      <c r="E243" s="298"/>
      <c r="F243" s="298"/>
      <c r="G243" s="298"/>
      <c r="H243" s="298"/>
      <c r="I243" s="298"/>
      <c r="J243" s="298"/>
      <c r="K243" s="298"/>
    </row>
    <row r="244" spans="1:11" x14ac:dyDescent="0.25">
      <c r="A244" s="298" t="s">
        <v>612</v>
      </c>
      <c r="B244" s="298">
        <v>0.75</v>
      </c>
      <c r="C244" s="298"/>
      <c r="D244" s="298"/>
      <c r="E244" s="298"/>
      <c r="F244" s="298"/>
      <c r="G244" s="298"/>
      <c r="H244" s="298"/>
      <c r="I244" s="298"/>
      <c r="J244" s="298"/>
      <c r="K244" s="298"/>
    </row>
    <row r="245" spans="1:11" x14ac:dyDescent="0.25">
      <c r="A245" s="298" t="s">
        <v>614</v>
      </c>
      <c r="B245" s="298">
        <v>1</v>
      </c>
      <c r="C245" s="298"/>
      <c r="D245" s="298"/>
      <c r="E245" s="298"/>
      <c r="F245" s="298"/>
      <c r="G245" s="298"/>
      <c r="H245" s="298"/>
      <c r="I245" s="298"/>
      <c r="J245" s="298"/>
      <c r="K245" s="298"/>
    </row>
    <row r="246" spans="1:11" x14ac:dyDescent="0.25">
      <c r="A246" s="298" t="s">
        <v>615</v>
      </c>
      <c r="B246" s="298">
        <v>0.75</v>
      </c>
      <c r="C246" s="298"/>
      <c r="D246" s="298"/>
      <c r="E246" s="298"/>
      <c r="F246" s="298"/>
      <c r="G246" s="298"/>
      <c r="H246" s="298"/>
      <c r="I246" s="298"/>
      <c r="J246" s="298"/>
      <c r="K246" s="298"/>
    </row>
    <row r="247" spans="1:11" x14ac:dyDescent="0.25">
      <c r="A247" s="298" t="s">
        <v>618</v>
      </c>
      <c r="B247" s="298">
        <v>0.3</v>
      </c>
      <c r="C247" s="298"/>
      <c r="D247" s="298"/>
      <c r="E247" s="298"/>
      <c r="F247" s="298"/>
      <c r="G247" s="298"/>
      <c r="H247" s="298"/>
      <c r="I247" s="298"/>
      <c r="J247" s="298"/>
      <c r="K247" s="298"/>
    </row>
    <row r="248" spans="1:11" x14ac:dyDescent="0.25">
      <c r="A248" s="298" t="s">
        <v>623</v>
      </c>
      <c r="B248" s="298">
        <v>22</v>
      </c>
      <c r="C248" s="298"/>
      <c r="D248" s="298"/>
      <c r="E248" s="298"/>
      <c r="F248" s="298"/>
      <c r="G248" s="298"/>
      <c r="H248" s="298"/>
      <c r="I248" s="298"/>
      <c r="J248" s="298"/>
      <c r="K248" s="298"/>
    </row>
    <row r="249" spans="1:11" x14ac:dyDescent="0.25">
      <c r="A249" s="298" t="s">
        <v>539</v>
      </c>
      <c r="B249" s="298">
        <v>3.75</v>
      </c>
      <c r="C249" s="298"/>
      <c r="D249" s="298"/>
      <c r="E249" s="298"/>
      <c r="F249" s="298"/>
      <c r="G249" s="298"/>
      <c r="H249" s="298"/>
      <c r="I249" s="298"/>
      <c r="J249" s="298"/>
      <c r="K249" s="298"/>
    </row>
    <row r="250" spans="1:11" x14ac:dyDescent="0.25">
      <c r="A250" s="298" t="s">
        <v>283</v>
      </c>
      <c r="B250" s="298">
        <v>0.1</v>
      </c>
      <c r="C250" s="298"/>
      <c r="D250" s="298"/>
      <c r="E250" s="298"/>
      <c r="F250" s="298"/>
      <c r="G250" s="298"/>
      <c r="H250" s="298"/>
      <c r="I250" s="298"/>
      <c r="J250" s="298"/>
      <c r="K250" s="298"/>
    </row>
    <row r="251" spans="1:11" x14ac:dyDescent="0.25">
      <c r="A251" s="298" t="s">
        <v>625</v>
      </c>
      <c r="B251" s="298">
        <v>0.75</v>
      </c>
      <c r="C251" s="298"/>
      <c r="D251" s="298"/>
      <c r="E251" s="298"/>
      <c r="F251" s="298"/>
      <c r="G251" s="298"/>
      <c r="H251" s="298"/>
      <c r="I251" s="298"/>
      <c r="J251" s="298"/>
      <c r="K251" s="298"/>
    </row>
    <row r="252" spans="1:11" x14ac:dyDescent="0.25">
      <c r="A252" s="298" t="s">
        <v>626</v>
      </c>
      <c r="B252" s="298">
        <v>0.1</v>
      </c>
      <c r="C252" s="298"/>
      <c r="D252" s="298"/>
      <c r="E252" s="298"/>
      <c r="F252" s="298"/>
      <c r="G252" s="298"/>
      <c r="H252" s="298"/>
      <c r="I252" s="298"/>
      <c r="J252" s="298"/>
      <c r="K252" s="298"/>
    </row>
    <row r="253" spans="1:11" x14ac:dyDescent="0.25">
      <c r="A253" s="298" t="s">
        <v>627</v>
      </c>
      <c r="B253" s="298">
        <v>2.5</v>
      </c>
      <c r="C253" s="298"/>
      <c r="D253" s="298"/>
      <c r="E253" s="298"/>
      <c r="F253" s="298"/>
      <c r="G253" s="298"/>
      <c r="H253" s="298"/>
      <c r="I253" s="298"/>
      <c r="J253" s="298"/>
      <c r="K253" s="298"/>
    </row>
    <row r="254" spans="1:11" x14ac:dyDescent="0.25">
      <c r="A254" s="298" t="s">
        <v>630</v>
      </c>
      <c r="B254" s="298">
        <v>0.75</v>
      </c>
      <c r="C254" s="298"/>
      <c r="D254" s="298"/>
      <c r="E254" s="298"/>
      <c r="F254" s="298"/>
      <c r="G254" s="298"/>
      <c r="H254" s="298"/>
      <c r="I254" s="298"/>
      <c r="J254" s="298"/>
      <c r="K254" s="298"/>
    </row>
    <row r="255" spans="1:11" x14ac:dyDescent="0.25">
      <c r="A255" s="298" t="s">
        <v>631</v>
      </c>
      <c r="B255" s="298">
        <v>0.15</v>
      </c>
      <c r="C255" s="298"/>
      <c r="D255" s="298"/>
      <c r="E255" s="298"/>
      <c r="F255" s="298"/>
      <c r="G255" s="298"/>
      <c r="H255" s="298"/>
      <c r="I255" s="298"/>
      <c r="J255" s="298"/>
      <c r="K255" s="298"/>
    </row>
    <row r="256" spans="1:11" x14ac:dyDescent="0.25">
      <c r="A256" s="298" t="s">
        <v>632</v>
      </c>
      <c r="B256" s="298">
        <v>0.25</v>
      </c>
      <c r="C256" s="298"/>
      <c r="D256" s="298"/>
      <c r="E256" s="298"/>
      <c r="F256" s="298"/>
      <c r="G256" s="298"/>
      <c r="H256" s="298"/>
      <c r="I256" s="298"/>
      <c r="J256" s="298"/>
      <c r="K256" s="298"/>
    </row>
    <row r="257" spans="1:11" x14ac:dyDescent="0.25">
      <c r="A257" s="298" t="s">
        <v>634</v>
      </c>
      <c r="B257" s="298">
        <v>0.75</v>
      </c>
      <c r="C257" s="298"/>
      <c r="D257" s="298"/>
      <c r="E257" s="298"/>
      <c r="F257" s="298"/>
      <c r="G257" s="298"/>
      <c r="H257" s="298"/>
      <c r="I257" s="298"/>
      <c r="J257" s="298"/>
      <c r="K257" s="298"/>
    </row>
    <row r="258" spans="1:11" x14ac:dyDescent="0.25">
      <c r="A258" s="298" t="s">
        <v>549</v>
      </c>
      <c r="B258" s="298">
        <v>5</v>
      </c>
      <c r="C258" s="298"/>
      <c r="D258" s="298"/>
      <c r="E258" s="298"/>
      <c r="F258" s="298"/>
      <c r="G258" s="298"/>
      <c r="H258" s="298"/>
      <c r="I258" s="298"/>
      <c r="J258" s="298"/>
      <c r="K258" s="298"/>
    </row>
    <row r="259" spans="1:11" x14ac:dyDescent="0.25">
      <c r="A259" s="298" t="s">
        <v>640</v>
      </c>
      <c r="B259" s="298">
        <v>1.5</v>
      </c>
      <c r="C259" s="298"/>
      <c r="D259" s="298"/>
      <c r="E259" s="298"/>
      <c r="F259" s="298"/>
      <c r="G259" s="298"/>
      <c r="H259" s="298"/>
      <c r="I259" s="298"/>
      <c r="J259" s="298"/>
      <c r="K259" s="298"/>
    </row>
    <row r="260" spans="1:11" x14ac:dyDescent="0.25">
      <c r="A260" s="298" t="s">
        <v>643</v>
      </c>
      <c r="B260" s="298">
        <v>1</v>
      </c>
      <c r="C260" s="298"/>
      <c r="D260" s="298"/>
      <c r="E260" s="298"/>
      <c r="F260" s="298"/>
      <c r="G260" s="298"/>
      <c r="H260" s="298"/>
      <c r="I260" s="298"/>
      <c r="J260" s="298"/>
      <c r="K260" s="298"/>
    </row>
    <row r="261" spans="1:11" x14ac:dyDescent="0.25">
      <c r="A261" s="298" t="s">
        <v>646</v>
      </c>
      <c r="B261" s="298">
        <v>7.4999999999999997E-2</v>
      </c>
      <c r="C261" s="298"/>
      <c r="D261" s="298"/>
      <c r="E261" s="298"/>
      <c r="F261" s="298"/>
      <c r="G261" s="298"/>
      <c r="H261" s="298"/>
      <c r="I261" s="298"/>
      <c r="J261" s="298"/>
      <c r="K261" s="298"/>
    </row>
    <row r="262" spans="1:11" x14ac:dyDescent="0.25">
      <c r="A262" s="298" t="s">
        <v>380</v>
      </c>
      <c r="B262" s="298">
        <v>35</v>
      </c>
      <c r="C262" s="298"/>
      <c r="D262" s="298"/>
      <c r="E262" s="298"/>
      <c r="F262" s="298"/>
      <c r="G262" s="298"/>
      <c r="H262" s="298"/>
      <c r="I262" s="298"/>
      <c r="J262" s="298"/>
      <c r="K262" s="298"/>
    </row>
    <row r="263" spans="1:11" x14ac:dyDescent="0.25">
      <c r="A263" s="298" t="s">
        <v>557</v>
      </c>
      <c r="B263" s="298">
        <v>1</v>
      </c>
      <c r="C263" s="298"/>
      <c r="D263" s="298"/>
      <c r="E263" s="298"/>
      <c r="F263" s="298"/>
      <c r="G263" s="298"/>
      <c r="H263" s="298"/>
      <c r="I263" s="298"/>
      <c r="J263" s="298"/>
      <c r="K263" s="298"/>
    </row>
    <row r="264" spans="1:11" x14ac:dyDescent="0.25">
      <c r="A264" s="298" t="s">
        <v>661</v>
      </c>
      <c r="B264" s="298">
        <v>0.15</v>
      </c>
      <c r="C264" s="298"/>
      <c r="D264" s="298"/>
      <c r="E264" s="298"/>
      <c r="F264" s="298"/>
      <c r="G264" s="298"/>
      <c r="H264" s="298"/>
      <c r="I264" s="298"/>
      <c r="J264" s="298"/>
      <c r="K264" s="298"/>
    </row>
    <row r="265" spans="1:11" x14ac:dyDescent="0.25">
      <c r="A265" s="298" t="s">
        <v>662</v>
      </c>
      <c r="B265" s="298">
        <v>11</v>
      </c>
      <c r="C265" s="298"/>
      <c r="D265" s="298"/>
      <c r="E265" s="298"/>
      <c r="F265" s="298"/>
      <c r="G265" s="298"/>
      <c r="H265" s="298"/>
      <c r="I265" s="298"/>
      <c r="J265" s="298"/>
      <c r="K265" s="298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14999847407452621"/>
  </sheetPr>
  <dimension ref="A1:CH243"/>
  <sheetViews>
    <sheetView topLeftCell="A208" workbookViewId="0">
      <selection activeCell="D3" sqref="D3:E243"/>
    </sheetView>
  </sheetViews>
  <sheetFormatPr defaultRowHeight="15" x14ac:dyDescent="0.25"/>
  <cols>
    <col min="1" max="1" width="24.140625" customWidth="1"/>
    <col min="2" max="2" width="26.42578125" customWidth="1"/>
    <col min="6" max="6" width="17.42578125" customWidth="1"/>
    <col min="7" max="8" width="17.28515625" customWidth="1"/>
    <col min="9" max="14" width="9.28515625" bestFit="1" customWidth="1"/>
    <col min="15" max="34" width="9.5703125" bestFit="1" customWidth="1"/>
    <col min="35" max="38" width="9.28515625" bestFit="1" customWidth="1"/>
    <col min="39" max="60" width="9.5703125" bestFit="1" customWidth="1"/>
    <col min="61" max="63" width="9.28515625" bestFit="1" customWidth="1"/>
    <col min="64" max="86" width="9.5703125" bestFit="1" customWidth="1"/>
  </cols>
  <sheetData>
    <row r="1" spans="1:86" x14ac:dyDescent="0.25">
      <c r="I1" s="3" t="s">
        <v>136</v>
      </c>
      <c r="J1" s="3" t="s">
        <v>136</v>
      </c>
      <c r="K1" s="3" t="s">
        <v>136</v>
      </c>
      <c r="L1" s="3" t="s">
        <v>136</v>
      </c>
      <c r="M1" s="3" t="s">
        <v>136</v>
      </c>
      <c r="N1" s="3" t="s">
        <v>136</v>
      </c>
      <c r="O1" s="3" t="s">
        <v>136</v>
      </c>
      <c r="P1" s="3" t="s">
        <v>136</v>
      </c>
      <c r="Q1" s="3" t="s">
        <v>136</v>
      </c>
      <c r="R1" s="3" t="s">
        <v>136</v>
      </c>
      <c r="S1" s="3" t="s">
        <v>136</v>
      </c>
      <c r="T1" s="3" t="s">
        <v>136</v>
      </c>
      <c r="U1" s="3" t="s">
        <v>136</v>
      </c>
      <c r="V1" s="3" t="s">
        <v>136</v>
      </c>
      <c r="W1" s="3" t="s">
        <v>136</v>
      </c>
      <c r="X1" s="3" t="s">
        <v>136</v>
      </c>
      <c r="Y1" s="3" t="s">
        <v>136</v>
      </c>
      <c r="Z1" s="3" t="s">
        <v>136</v>
      </c>
      <c r="AA1" s="3" t="s">
        <v>136</v>
      </c>
      <c r="AB1" s="3" t="s">
        <v>136</v>
      </c>
      <c r="AC1" s="3" t="s">
        <v>136</v>
      </c>
      <c r="AD1" s="3" t="s">
        <v>136</v>
      </c>
      <c r="AE1" s="3" t="s">
        <v>136</v>
      </c>
      <c r="AF1" s="3" t="s">
        <v>136</v>
      </c>
      <c r="AG1" s="3" t="s">
        <v>136</v>
      </c>
      <c r="AH1" s="3" t="s">
        <v>136</v>
      </c>
      <c r="AI1" s="3" t="s">
        <v>185</v>
      </c>
      <c r="AJ1" s="3" t="s">
        <v>185</v>
      </c>
      <c r="AK1" s="3" t="s">
        <v>185</v>
      </c>
      <c r="AL1" s="3" t="s">
        <v>185</v>
      </c>
      <c r="AM1" s="3" t="s">
        <v>185</v>
      </c>
      <c r="AN1" s="3" t="s">
        <v>185</v>
      </c>
      <c r="AO1" s="3" t="s">
        <v>185</v>
      </c>
      <c r="AP1" s="3" t="s">
        <v>185</v>
      </c>
      <c r="AQ1" s="3" t="s">
        <v>185</v>
      </c>
      <c r="AR1" s="3" t="s">
        <v>185</v>
      </c>
      <c r="AS1" s="3" t="s">
        <v>185</v>
      </c>
      <c r="AT1" s="3" t="s">
        <v>185</v>
      </c>
      <c r="AU1" s="3" t="s">
        <v>185</v>
      </c>
      <c r="AV1" s="3" t="s">
        <v>185</v>
      </c>
      <c r="AW1" s="3" t="s">
        <v>185</v>
      </c>
      <c r="AX1" s="3" t="s">
        <v>185</v>
      </c>
      <c r="AY1" s="3" t="s">
        <v>185</v>
      </c>
      <c r="AZ1" s="3" t="s">
        <v>185</v>
      </c>
      <c r="BA1" s="3" t="s">
        <v>185</v>
      </c>
      <c r="BB1" s="3" t="s">
        <v>185</v>
      </c>
      <c r="BC1" s="3" t="s">
        <v>185</v>
      </c>
      <c r="BD1" s="3" t="s">
        <v>185</v>
      </c>
      <c r="BE1" s="3" t="s">
        <v>185</v>
      </c>
      <c r="BF1" s="3" t="s">
        <v>185</v>
      </c>
      <c r="BG1" s="3" t="s">
        <v>185</v>
      </c>
      <c r="BH1" s="3" t="s">
        <v>185</v>
      </c>
      <c r="BI1" s="3" t="s">
        <v>138</v>
      </c>
      <c r="BJ1" s="3" t="s">
        <v>138</v>
      </c>
      <c r="BK1" s="3" t="s">
        <v>138</v>
      </c>
      <c r="BL1" s="3" t="s">
        <v>138</v>
      </c>
      <c r="BM1" s="3" t="s">
        <v>138</v>
      </c>
      <c r="BN1" s="3" t="s">
        <v>138</v>
      </c>
      <c r="BO1" s="3" t="s">
        <v>138</v>
      </c>
      <c r="BP1" s="3" t="s">
        <v>138</v>
      </c>
      <c r="BQ1" s="3" t="s">
        <v>138</v>
      </c>
      <c r="BR1" s="3" t="s">
        <v>138</v>
      </c>
      <c r="BS1" s="3" t="s">
        <v>138</v>
      </c>
      <c r="BT1" s="3" t="s">
        <v>138</v>
      </c>
      <c r="BU1" s="3" t="s">
        <v>138</v>
      </c>
      <c r="BV1" s="3" t="s">
        <v>138</v>
      </c>
      <c r="BW1" s="3" t="s">
        <v>138</v>
      </c>
      <c r="BX1" s="3" t="s">
        <v>138</v>
      </c>
      <c r="BY1" s="3" t="s">
        <v>138</v>
      </c>
      <c r="BZ1" s="3" t="s">
        <v>138</v>
      </c>
      <c r="CA1" s="3" t="s">
        <v>138</v>
      </c>
      <c r="CB1" s="3" t="s">
        <v>138</v>
      </c>
      <c r="CC1" s="3" t="s">
        <v>138</v>
      </c>
      <c r="CD1" s="3" t="s">
        <v>138</v>
      </c>
      <c r="CE1" s="3" t="s">
        <v>138</v>
      </c>
      <c r="CF1" s="3" t="s">
        <v>138</v>
      </c>
      <c r="CG1" s="3" t="s">
        <v>138</v>
      </c>
      <c r="CH1" s="3" t="s">
        <v>138</v>
      </c>
    </row>
    <row r="2" spans="1:86" ht="45" x14ac:dyDescent="0.25">
      <c r="A2" s="351" t="s">
        <v>219</v>
      </c>
      <c r="B2" s="351" t="s">
        <v>264</v>
      </c>
      <c r="C2" s="351" t="s">
        <v>220</v>
      </c>
      <c r="D2" s="352" t="s">
        <v>265</v>
      </c>
      <c r="E2" s="351" t="s">
        <v>221</v>
      </c>
      <c r="F2" s="365" t="s">
        <v>728</v>
      </c>
      <c r="G2" s="365" t="s">
        <v>729</v>
      </c>
      <c r="H2" s="365" t="s">
        <v>730</v>
      </c>
      <c r="I2" s="359">
        <v>2017</v>
      </c>
      <c r="J2" s="359">
        <v>2018</v>
      </c>
      <c r="K2" s="359">
        <v>2019</v>
      </c>
      <c r="L2" s="359">
        <v>2020</v>
      </c>
      <c r="M2" s="359">
        <v>2021</v>
      </c>
      <c r="N2" s="359">
        <v>2022</v>
      </c>
      <c r="O2" s="359">
        <v>2023</v>
      </c>
      <c r="P2" s="359">
        <v>2024</v>
      </c>
      <c r="Q2" s="359">
        <v>2025</v>
      </c>
      <c r="R2" s="359">
        <v>2026</v>
      </c>
      <c r="S2" s="359">
        <v>2027</v>
      </c>
      <c r="T2" s="359">
        <v>2028</v>
      </c>
      <c r="U2" s="359">
        <v>2029</v>
      </c>
      <c r="V2" s="359">
        <v>2030</v>
      </c>
      <c r="W2" s="359">
        <v>2031</v>
      </c>
      <c r="X2" s="359">
        <v>2032</v>
      </c>
      <c r="Y2" s="359">
        <v>2033</v>
      </c>
      <c r="Z2" s="359">
        <v>2034</v>
      </c>
      <c r="AA2" s="359">
        <v>2035</v>
      </c>
      <c r="AB2" s="359">
        <v>2036</v>
      </c>
      <c r="AC2" s="359">
        <v>2037</v>
      </c>
      <c r="AD2" s="359">
        <v>2038</v>
      </c>
      <c r="AE2" s="359">
        <v>2039</v>
      </c>
      <c r="AF2" s="359">
        <v>2040</v>
      </c>
      <c r="AG2" s="359">
        <v>2041</v>
      </c>
      <c r="AH2" s="359">
        <v>2042</v>
      </c>
      <c r="AI2" s="359">
        <v>2017</v>
      </c>
      <c r="AJ2" s="359">
        <v>2018</v>
      </c>
      <c r="AK2" s="359">
        <v>2019</v>
      </c>
      <c r="AL2" s="359">
        <v>2020</v>
      </c>
      <c r="AM2" s="359">
        <v>2021</v>
      </c>
      <c r="AN2" s="359">
        <v>2022</v>
      </c>
      <c r="AO2" s="359">
        <v>2023</v>
      </c>
      <c r="AP2" s="359">
        <v>2024</v>
      </c>
      <c r="AQ2" s="359">
        <v>2025</v>
      </c>
      <c r="AR2" s="359">
        <v>2026</v>
      </c>
      <c r="AS2" s="359">
        <v>2027</v>
      </c>
      <c r="AT2" s="359">
        <v>2028</v>
      </c>
      <c r="AU2" s="359">
        <v>2029</v>
      </c>
      <c r="AV2" s="359">
        <v>2030</v>
      </c>
      <c r="AW2" s="359">
        <v>2031</v>
      </c>
      <c r="AX2" s="359">
        <v>2032</v>
      </c>
      <c r="AY2" s="359">
        <v>2033</v>
      </c>
      <c r="AZ2" s="359">
        <v>2034</v>
      </c>
      <c r="BA2" s="359">
        <v>2035</v>
      </c>
      <c r="BB2" s="359">
        <v>2036</v>
      </c>
      <c r="BC2" s="359">
        <v>2037</v>
      </c>
      <c r="BD2" s="359">
        <v>2038</v>
      </c>
      <c r="BE2" s="359">
        <v>2039</v>
      </c>
      <c r="BF2" s="359">
        <v>2040</v>
      </c>
      <c r="BG2" s="359">
        <v>2041</v>
      </c>
      <c r="BH2" s="359">
        <v>2042</v>
      </c>
      <c r="BI2" s="359">
        <v>2017</v>
      </c>
      <c r="BJ2" s="359">
        <v>2018</v>
      </c>
      <c r="BK2" s="359">
        <v>2019</v>
      </c>
      <c r="BL2" s="359">
        <v>2020</v>
      </c>
      <c r="BM2" s="359">
        <v>2021</v>
      </c>
      <c r="BN2" s="359">
        <v>2022</v>
      </c>
      <c r="BO2" s="359">
        <v>2023</v>
      </c>
      <c r="BP2" s="359">
        <v>2024</v>
      </c>
      <c r="BQ2" s="359">
        <v>2025</v>
      </c>
      <c r="BR2" s="359">
        <v>2026</v>
      </c>
      <c r="BS2" s="359">
        <v>2027</v>
      </c>
      <c r="BT2" s="359">
        <v>2028</v>
      </c>
      <c r="BU2" s="359">
        <v>2029</v>
      </c>
      <c r="BV2" s="359">
        <v>2030</v>
      </c>
      <c r="BW2" s="359">
        <v>2031</v>
      </c>
      <c r="BX2" s="359">
        <v>2032</v>
      </c>
      <c r="BY2" s="359">
        <v>2033</v>
      </c>
      <c r="BZ2" s="359">
        <v>2034</v>
      </c>
      <c r="CA2" s="359">
        <v>2035</v>
      </c>
      <c r="CB2" s="359">
        <v>2036</v>
      </c>
      <c r="CC2" s="359">
        <v>2037</v>
      </c>
      <c r="CD2" s="359">
        <v>2038</v>
      </c>
      <c r="CE2" s="359">
        <v>2039</v>
      </c>
      <c r="CF2" s="359">
        <v>2040</v>
      </c>
      <c r="CG2" s="359">
        <v>2041</v>
      </c>
      <c r="CH2" s="359">
        <v>2042</v>
      </c>
    </row>
    <row r="3" spans="1:86" x14ac:dyDescent="0.25">
      <c r="A3" s="353" t="s">
        <v>351</v>
      </c>
      <c r="B3" s="353" t="s">
        <v>351</v>
      </c>
      <c r="C3" s="354">
        <v>6250</v>
      </c>
      <c r="D3" s="354"/>
      <c r="E3" s="355"/>
      <c r="F3" s="364">
        <v>0.98619999999999997</v>
      </c>
      <c r="G3" s="358">
        <v>3868.8625999999995</v>
      </c>
      <c r="H3" s="366">
        <v>3.5270294369201178E-3</v>
      </c>
      <c r="I3" s="358">
        <v>41.114944085142916</v>
      </c>
      <c r="J3" s="358">
        <v>57.722823023784066</v>
      </c>
      <c r="K3" s="358">
        <v>78.059109041950833</v>
      </c>
      <c r="L3" s="358">
        <v>101.95658768276705</v>
      </c>
      <c r="M3" s="358">
        <v>128.85058777825236</v>
      </c>
      <c r="N3" s="358">
        <v>159.5917838181694</v>
      </c>
      <c r="O3" s="358">
        <v>194.34243707771017</v>
      </c>
      <c r="P3" s="358">
        <v>234.58811458277009</v>
      </c>
      <c r="Q3" s="358">
        <v>282.69887989533589</v>
      </c>
      <c r="R3" s="358">
        <v>336.14113174854884</v>
      </c>
      <c r="S3" s="358">
        <v>395.57883267274849</v>
      </c>
      <c r="T3" s="358">
        <v>453.82485674485736</v>
      </c>
      <c r="U3" s="358">
        <v>502.30504908544373</v>
      </c>
      <c r="V3" s="358">
        <v>546.02775256050984</v>
      </c>
      <c r="W3" s="358">
        <v>588.0576701286825</v>
      </c>
      <c r="X3" s="358">
        <v>625.5789470609501</v>
      </c>
      <c r="Y3" s="358">
        <v>656.5854418826483</v>
      </c>
      <c r="Z3" s="358">
        <v>681.76374207110962</v>
      </c>
      <c r="AA3" s="358">
        <v>700.27202008387724</v>
      </c>
      <c r="AB3" s="358">
        <v>714.68988765147253</v>
      </c>
      <c r="AC3" s="358">
        <v>727.49912795106536</v>
      </c>
      <c r="AD3" s="358">
        <v>738.09160708444222</v>
      </c>
      <c r="AE3" s="358">
        <v>746.38775726212589</v>
      </c>
      <c r="AF3" s="358">
        <v>753.28381492844971</v>
      </c>
      <c r="AG3" s="358">
        <v>759.74034519550264</v>
      </c>
      <c r="AH3" s="358">
        <v>765.46246454858272</v>
      </c>
      <c r="AI3" s="358">
        <v>41.114944085142916</v>
      </c>
      <c r="AJ3" s="358">
        <v>66.782165886668551</v>
      </c>
      <c r="AK3" s="358">
        <v>110.21006963384683</v>
      </c>
      <c r="AL3" s="358">
        <v>166.0244177336734</v>
      </c>
      <c r="AM3" s="358">
        <v>235.6133287187341</v>
      </c>
      <c r="AN3" s="358">
        <v>310.28988409406537</v>
      </c>
      <c r="AO3" s="358">
        <v>381.54256659095648</v>
      </c>
      <c r="AP3" s="358">
        <v>450.44264642146481</v>
      </c>
      <c r="AQ3" s="358">
        <v>514.82871127560736</v>
      </c>
      <c r="AR3" s="358">
        <v>575.91923074675981</v>
      </c>
      <c r="AS3" s="358">
        <v>635.72939081561117</v>
      </c>
      <c r="AT3" s="358">
        <v>689.68399177230242</v>
      </c>
      <c r="AU3" s="358">
        <v>732.25710880000327</v>
      </c>
      <c r="AV3" s="358">
        <v>768.42516089753178</v>
      </c>
      <c r="AW3" s="358">
        <v>801.60222680362006</v>
      </c>
      <c r="AX3" s="358">
        <v>830.86043334745364</v>
      </c>
      <c r="AY3" s="358">
        <v>856.17717251136889</v>
      </c>
      <c r="AZ3" s="358">
        <v>878.25232768227045</v>
      </c>
      <c r="BA3" s="358">
        <v>897.18172270059995</v>
      </c>
      <c r="BB3" s="358">
        <v>914.74056446576787</v>
      </c>
      <c r="BC3" s="358">
        <v>932.93415219981171</v>
      </c>
      <c r="BD3" s="358">
        <v>951.12202302261096</v>
      </c>
      <c r="BE3" s="358">
        <v>969.93174446864703</v>
      </c>
      <c r="BF3" s="358">
        <v>987.5641694296487</v>
      </c>
      <c r="BG3" s="358">
        <v>1001.6769157477959</v>
      </c>
      <c r="BH3" s="358">
        <v>1014.5718131180546</v>
      </c>
      <c r="BI3" s="324">
        <v>41.114944085142916</v>
      </c>
      <c r="BJ3" s="324">
        <v>75.841508749553029</v>
      </c>
      <c r="BK3" s="324">
        <v>142.36103022574284</v>
      </c>
      <c r="BL3" s="324">
        <v>230.0922477845798</v>
      </c>
      <c r="BM3" s="324">
        <v>342.37606965921583</v>
      </c>
      <c r="BN3" s="324">
        <v>460.98798436996134</v>
      </c>
      <c r="BO3" s="324">
        <v>568.74269610420276</v>
      </c>
      <c r="BP3" s="324">
        <v>666.29717826015951</v>
      </c>
      <c r="BQ3" s="324">
        <v>746.95854265587855</v>
      </c>
      <c r="BR3" s="324">
        <v>815.6973297449706</v>
      </c>
      <c r="BS3" s="324">
        <v>875.87994895847396</v>
      </c>
      <c r="BT3" s="324">
        <v>925.54312679974748</v>
      </c>
      <c r="BU3" s="324">
        <v>962.20916851456286</v>
      </c>
      <c r="BV3" s="324">
        <v>990.82256923455384</v>
      </c>
      <c r="BW3" s="324">
        <v>1015.1467834785575</v>
      </c>
      <c r="BX3" s="324">
        <v>1036.1419196339573</v>
      </c>
      <c r="BY3" s="324">
        <v>1055.7689031400894</v>
      </c>
      <c r="BZ3" s="324">
        <v>1074.7409132934313</v>
      </c>
      <c r="CA3" s="324">
        <v>1094.0914253173225</v>
      </c>
      <c r="CB3" s="324">
        <v>1114.7912412800631</v>
      </c>
      <c r="CC3" s="324">
        <v>1138.3691764485582</v>
      </c>
      <c r="CD3" s="324">
        <v>1164.1524389607798</v>
      </c>
      <c r="CE3" s="324">
        <v>1193.4757316751684</v>
      </c>
      <c r="CF3" s="324">
        <v>1221.8445239308478</v>
      </c>
      <c r="CG3" s="324">
        <v>1243.6134863000893</v>
      </c>
      <c r="CH3" s="324">
        <v>1263.6811616875264</v>
      </c>
    </row>
    <row r="4" spans="1:86" x14ac:dyDescent="0.25">
      <c r="A4" s="353" t="s">
        <v>268</v>
      </c>
      <c r="B4" s="353" t="s">
        <v>268</v>
      </c>
      <c r="C4" s="354">
        <v>2500</v>
      </c>
      <c r="D4" s="354"/>
      <c r="E4" s="355"/>
      <c r="F4" s="364">
        <v>0.98740000000000006</v>
      </c>
      <c r="G4" s="358">
        <v>2873.3340000000003</v>
      </c>
      <c r="H4" s="366">
        <v>2.6194607169826691E-3</v>
      </c>
      <c r="I4" s="358">
        <v>30.535322383364058</v>
      </c>
      <c r="J4" s="358">
        <v>42.869692495727719</v>
      </c>
      <c r="K4" s="358">
        <v>57.973082843506724</v>
      </c>
      <c r="L4" s="358">
        <v>75.72130628595491</v>
      </c>
      <c r="M4" s="358">
        <v>95.694991800235314</v>
      </c>
      <c r="N4" s="358">
        <v>118.52591988286069</v>
      </c>
      <c r="O4" s="358">
        <v>144.3345990364831</v>
      </c>
      <c r="P4" s="358">
        <v>174.22433291545929</v>
      </c>
      <c r="Q4" s="358">
        <v>209.95532469030701</v>
      </c>
      <c r="R4" s="358">
        <v>249.6459147067113</v>
      </c>
      <c r="S4" s="358">
        <v>293.78921587934389</v>
      </c>
      <c r="T4" s="358">
        <v>337.04748029307854</v>
      </c>
      <c r="U4" s="358">
        <v>373.05283881336987</v>
      </c>
      <c r="V4" s="358">
        <v>405.52489674244322</v>
      </c>
      <c r="W4" s="358">
        <v>436.73975331704162</v>
      </c>
      <c r="X4" s="358">
        <v>464.60612436182879</v>
      </c>
      <c r="Y4" s="358">
        <v>487.6340850322361</v>
      </c>
      <c r="Z4" s="358">
        <v>506.33355138022995</v>
      </c>
      <c r="AA4" s="358">
        <v>520.07931337641412</v>
      </c>
      <c r="AB4" s="358">
        <v>530.78720181098106</v>
      </c>
      <c r="AC4" s="358">
        <v>540.30039198397674</v>
      </c>
      <c r="AD4" s="358">
        <v>548.16723389204094</v>
      </c>
      <c r="AE4" s="358">
        <v>554.32863398276641</v>
      </c>
      <c r="AF4" s="358">
        <v>559.4502107889856</v>
      </c>
      <c r="AG4" s="358">
        <v>564.24535857695616</v>
      </c>
      <c r="AH4" s="358">
        <v>568.49507271497271</v>
      </c>
      <c r="AI4" s="358">
        <v>30.535322383364058</v>
      </c>
      <c r="AJ4" s="358">
        <v>49.597901935262563</v>
      </c>
      <c r="AK4" s="358">
        <v>81.851017459575772</v>
      </c>
      <c r="AL4" s="358">
        <v>123.30332028445955</v>
      </c>
      <c r="AM4" s="358">
        <v>174.98574083781506</v>
      </c>
      <c r="AN4" s="358">
        <v>230.44666249546768</v>
      </c>
      <c r="AO4" s="358">
        <v>283.36473593894488</v>
      </c>
      <c r="AP4" s="358">
        <v>334.53557410200449</v>
      </c>
      <c r="AQ4" s="358">
        <v>382.35393531018298</v>
      </c>
      <c r="AR4" s="358">
        <v>427.72475480481285</v>
      </c>
      <c r="AS4" s="358">
        <v>472.14467462085213</v>
      </c>
      <c r="AT4" s="358">
        <v>512.21577701288163</v>
      </c>
      <c r="AU4" s="358">
        <v>543.83405796234524</v>
      </c>
      <c r="AV4" s="358">
        <v>570.69541349500219</v>
      </c>
      <c r="AW4" s="358">
        <v>595.33541789531466</v>
      </c>
      <c r="AX4" s="358">
        <v>617.06495660817041</v>
      </c>
      <c r="AY4" s="358">
        <v>635.86723906937993</v>
      </c>
      <c r="AZ4" s="358">
        <v>652.26205596151431</v>
      </c>
      <c r="BA4" s="358">
        <v>666.32057391084561</v>
      </c>
      <c r="BB4" s="358">
        <v>679.36120684634386</v>
      </c>
      <c r="BC4" s="358">
        <v>692.87325408684569</v>
      </c>
      <c r="BD4" s="358">
        <v>706.38105548117733</v>
      </c>
      <c r="BE4" s="358">
        <v>720.35069404146748</v>
      </c>
      <c r="BF4" s="358">
        <v>733.44597588034571</v>
      </c>
      <c r="BG4" s="358">
        <v>743.92725630351367</v>
      </c>
      <c r="BH4" s="358">
        <v>753.50406242748272</v>
      </c>
      <c r="BI4" s="324">
        <v>30.535322383364058</v>
      </c>
      <c r="BJ4" s="324">
        <v>56.326111374797414</v>
      </c>
      <c r="BK4" s="324">
        <v>105.72895207564486</v>
      </c>
      <c r="BL4" s="324">
        <v>170.88533428296421</v>
      </c>
      <c r="BM4" s="324">
        <v>254.27648987539482</v>
      </c>
      <c r="BN4" s="324">
        <v>342.36740510807459</v>
      </c>
      <c r="BO4" s="324">
        <v>422.39487284140665</v>
      </c>
      <c r="BP4" s="324">
        <v>494.84681528854964</v>
      </c>
      <c r="BQ4" s="324">
        <v>554.75254593005889</v>
      </c>
      <c r="BR4" s="324">
        <v>605.80359490291437</v>
      </c>
      <c r="BS4" s="324">
        <v>650.50013336236043</v>
      </c>
      <c r="BT4" s="324">
        <v>687.38407373268478</v>
      </c>
      <c r="BU4" s="324">
        <v>714.61527711132055</v>
      </c>
      <c r="BV4" s="324">
        <v>735.86593024756121</v>
      </c>
      <c r="BW4" s="324">
        <v>753.93108247358759</v>
      </c>
      <c r="BX4" s="324">
        <v>769.52378885451174</v>
      </c>
      <c r="BY4" s="324">
        <v>784.1003931065236</v>
      </c>
      <c r="BZ4" s="324">
        <v>798.19056054279872</v>
      </c>
      <c r="CA4" s="324">
        <v>812.56183444527733</v>
      </c>
      <c r="CB4" s="324">
        <v>827.93521188170644</v>
      </c>
      <c r="CC4" s="324">
        <v>845.44611618971487</v>
      </c>
      <c r="CD4" s="324">
        <v>864.59487707031383</v>
      </c>
      <c r="CE4" s="324">
        <v>886.37275410016855</v>
      </c>
      <c r="CF4" s="324">
        <v>907.4417409717056</v>
      </c>
      <c r="CG4" s="324">
        <v>923.60915403007129</v>
      </c>
      <c r="CH4" s="324">
        <v>938.51305213999274</v>
      </c>
    </row>
    <row r="5" spans="1:86" x14ac:dyDescent="0.25">
      <c r="A5" s="353" t="s">
        <v>271</v>
      </c>
      <c r="B5" s="353" t="s">
        <v>271</v>
      </c>
      <c r="C5" s="354">
        <v>5500</v>
      </c>
      <c r="D5" s="354"/>
      <c r="E5" s="355"/>
      <c r="F5" s="364">
        <v>0.83079999999999998</v>
      </c>
      <c r="G5" s="358">
        <v>4360.8692000000001</v>
      </c>
      <c r="H5" s="366">
        <v>3.9755648181866911E-3</v>
      </c>
      <c r="I5" s="358">
        <v>46.343567052658308</v>
      </c>
      <c r="J5" s="358">
        <v>65.063484307111565</v>
      </c>
      <c r="K5" s="358">
        <v>87.985953391181425</v>
      </c>
      <c r="L5" s="358">
        <v>114.92249504101757</v>
      </c>
      <c r="M5" s="358">
        <v>145.23662836826443</v>
      </c>
      <c r="N5" s="358">
        <v>179.88720887263185</v>
      </c>
      <c r="O5" s="358">
        <v>219.05713273589106</v>
      </c>
      <c r="P5" s="358">
        <v>264.42088782632732</v>
      </c>
      <c r="Q5" s="358">
        <v>318.64994073712256</v>
      </c>
      <c r="R5" s="358">
        <v>378.88848993897835</v>
      </c>
      <c r="S5" s="358">
        <v>445.88493465096002</v>
      </c>
      <c r="T5" s="358">
        <v>511.53815593581987</v>
      </c>
      <c r="U5" s="358">
        <v>566.18361622901796</v>
      </c>
      <c r="V5" s="358">
        <v>615.46657368663057</v>
      </c>
      <c r="W5" s="358">
        <v>662.8414721908016</v>
      </c>
      <c r="X5" s="358">
        <v>705.13436233339701</v>
      </c>
      <c r="Y5" s="358">
        <v>740.08397989487446</v>
      </c>
      <c r="Z5" s="358">
        <v>768.46422627535208</v>
      </c>
      <c r="AA5" s="358">
        <v>789.32621799635956</v>
      </c>
      <c r="AB5" s="358">
        <v>805.57761824128045</v>
      </c>
      <c r="AC5" s="358">
        <v>820.01582069848155</v>
      </c>
      <c r="AD5" s="358">
        <v>831.95535455641323</v>
      </c>
      <c r="AE5" s="358">
        <v>841.30653332105476</v>
      </c>
      <c r="AF5" s="358">
        <v>849.07956859981994</v>
      </c>
      <c r="AG5" s="358">
        <v>856.35718140014478</v>
      </c>
      <c r="AH5" s="358">
        <v>862.80698761594874</v>
      </c>
      <c r="AI5" s="358">
        <v>46.343567052658308</v>
      </c>
      <c r="AJ5" s="358">
        <v>75.274911630220132</v>
      </c>
      <c r="AK5" s="358">
        <v>124.2255794238074</v>
      </c>
      <c r="AL5" s="358">
        <v>187.13788640173223</v>
      </c>
      <c r="AM5" s="358">
        <v>265.57647932986902</v>
      </c>
      <c r="AN5" s="358">
        <v>349.74971678171772</v>
      </c>
      <c r="AO5" s="358">
        <v>430.06366448254113</v>
      </c>
      <c r="AP5" s="358">
        <v>507.72582700296897</v>
      </c>
      <c r="AQ5" s="358">
        <v>580.29992336184011</v>
      </c>
      <c r="AR5" s="358">
        <v>649.15937698362256</v>
      </c>
      <c r="AS5" s="358">
        <v>716.57564679153063</v>
      </c>
      <c r="AT5" s="358">
        <v>777.39170097508452</v>
      </c>
      <c r="AU5" s="358">
        <v>825.3788780834409</v>
      </c>
      <c r="AV5" s="358">
        <v>866.14645261971611</v>
      </c>
      <c r="AW5" s="358">
        <v>903.54267466601732</v>
      </c>
      <c r="AX5" s="358">
        <v>936.52167261860484</v>
      </c>
      <c r="AY5" s="358">
        <v>965.05796337867275</v>
      </c>
      <c r="AZ5" s="358">
        <v>989.94043510822064</v>
      </c>
      <c r="BA5" s="358">
        <v>1011.2770976482825</v>
      </c>
      <c r="BB5" s="358">
        <v>1031.0689124936571</v>
      </c>
      <c r="BC5" s="358">
        <v>1051.5761945012655</v>
      </c>
      <c r="BD5" s="358">
        <v>1072.0770325730866</v>
      </c>
      <c r="BE5" s="358">
        <v>1093.2788025492544</v>
      </c>
      <c r="BF5" s="358">
        <v>1113.1535582290614</v>
      </c>
      <c r="BG5" s="358">
        <v>1129.0610346915805</v>
      </c>
      <c r="BH5" s="358">
        <v>1143.5957873031421</v>
      </c>
      <c r="BI5" s="324">
        <v>46.343567052658308</v>
      </c>
      <c r="BJ5" s="324">
        <v>85.486338953328669</v>
      </c>
      <c r="BK5" s="324">
        <v>160.46520545643341</v>
      </c>
      <c r="BL5" s="324">
        <v>259.35327776244691</v>
      </c>
      <c r="BM5" s="324">
        <v>385.91633029147357</v>
      </c>
      <c r="BN5" s="324">
        <v>519.6122246908036</v>
      </c>
      <c r="BO5" s="324">
        <v>641.0701962291912</v>
      </c>
      <c r="BP5" s="324">
        <v>751.03076617961051</v>
      </c>
      <c r="BQ5" s="324">
        <v>841.9499059865575</v>
      </c>
      <c r="BR5" s="324">
        <v>919.43026402826683</v>
      </c>
      <c r="BS5" s="324">
        <v>987.26635893210118</v>
      </c>
      <c r="BT5" s="324">
        <v>1043.245246014349</v>
      </c>
      <c r="BU5" s="324">
        <v>1084.5741399378639</v>
      </c>
      <c r="BV5" s="324">
        <v>1116.8263315528018</v>
      </c>
      <c r="BW5" s="324">
        <v>1144.243877141233</v>
      </c>
      <c r="BX5" s="324">
        <v>1167.9089829038128</v>
      </c>
      <c r="BY5" s="324">
        <v>1190.0319468624709</v>
      </c>
      <c r="BZ5" s="324">
        <v>1211.4166439410894</v>
      </c>
      <c r="CA5" s="324">
        <v>1233.2279773002056</v>
      </c>
      <c r="CB5" s="324">
        <v>1256.5602067460336</v>
      </c>
      <c r="CC5" s="324">
        <v>1283.1365683040499</v>
      </c>
      <c r="CD5" s="324">
        <v>1312.1987105897599</v>
      </c>
      <c r="CE5" s="324">
        <v>1345.2510717774539</v>
      </c>
      <c r="CF5" s="324">
        <v>1377.2275478583028</v>
      </c>
      <c r="CG5" s="324">
        <v>1401.7648879830167</v>
      </c>
      <c r="CH5" s="324">
        <v>1424.3845869903353</v>
      </c>
    </row>
    <row r="6" spans="1:86" x14ac:dyDescent="0.25">
      <c r="A6" s="353" t="s">
        <v>222</v>
      </c>
      <c r="B6" s="353" t="s">
        <v>304</v>
      </c>
      <c r="C6" s="354">
        <v>10000</v>
      </c>
      <c r="D6" s="354"/>
      <c r="E6" s="355"/>
      <c r="F6" s="364">
        <v>0.97130000000000005</v>
      </c>
      <c r="G6" s="358">
        <v>7219.6729000000005</v>
      </c>
      <c r="H6" s="366">
        <v>6.5817790591049781E-3</v>
      </c>
      <c r="I6" s="358">
        <v>76.724473905204505</v>
      </c>
      <c r="J6" s="358">
        <v>107.7163870064318</v>
      </c>
      <c r="K6" s="358">
        <v>145.66586938195155</v>
      </c>
      <c r="L6" s="358">
        <v>190.26088263505332</v>
      </c>
      <c r="M6" s="358">
        <v>240.44769559190857</v>
      </c>
      <c r="N6" s="358">
        <v>297.81374936775899</v>
      </c>
      <c r="O6" s="358">
        <v>362.66183924182252</v>
      </c>
      <c r="P6" s="358">
        <v>437.76417738777292</v>
      </c>
      <c r="Q6" s="358">
        <v>527.54353231378957</v>
      </c>
      <c r="R6" s="358">
        <v>627.27195829087555</v>
      </c>
      <c r="S6" s="358">
        <v>738.18847380650777</v>
      </c>
      <c r="T6" s="358">
        <v>846.88120472079561</v>
      </c>
      <c r="U6" s="358">
        <v>937.34994631635379</v>
      </c>
      <c r="V6" s="358">
        <v>1018.9407522016986</v>
      </c>
      <c r="W6" s="358">
        <v>1097.3726553807287</v>
      </c>
      <c r="X6" s="358">
        <v>1167.3909977848466</v>
      </c>
      <c r="Y6" s="358">
        <v>1225.2521248220814</v>
      </c>
      <c r="Z6" s="358">
        <v>1272.2372753256682</v>
      </c>
      <c r="AA6" s="358">
        <v>1306.7755174422132</v>
      </c>
      <c r="AB6" s="358">
        <v>1333.6806568890254</v>
      </c>
      <c r="AC6" s="358">
        <v>1357.5839418132709</v>
      </c>
      <c r="AD6" s="358">
        <v>1377.3505353705239</v>
      </c>
      <c r="AE6" s="358">
        <v>1392.8319563473644</v>
      </c>
      <c r="AF6" s="358">
        <v>1405.7006688858748</v>
      </c>
      <c r="AG6" s="358">
        <v>1417.7491806621967</v>
      </c>
      <c r="AH6" s="358">
        <v>1428.42721043353</v>
      </c>
      <c r="AI6" s="358">
        <v>76.724473905204505</v>
      </c>
      <c r="AJ6" s="358">
        <v>124.62199956526899</v>
      </c>
      <c r="AK6" s="358">
        <v>205.66268056213656</v>
      </c>
      <c r="AL6" s="358">
        <v>309.81766823409072</v>
      </c>
      <c r="AM6" s="358">
        <v>439.67732641356571</v>
      </c>
      <c r="AN6" s="358">
        <v>579.03102253826887</v>
      </c>
      <c r="AO6" s="358">
        <v>711.99543974840935</v>
      </c>
      <c r="AP6" s="358">
        <v>840.56967217531371</v>
      </c>
      <c r="AQ6" s="358">
        <v>960.72031478668362</v>
      </c>
      <c r="AR6" s="358">
        <v>1074.7211500380574</v>
      </c>
      <c r="AS6" s="358">
        <v>1186.3327104469872</v>
      </c>
      <c r="AT6" s="358">
        <v>1287.0172295501825</v>
      </c>
      <c r="AU6" s="358">
        <v>1366.4627956122649</v>
      </c>
      <c r="AV6" s="358">
        <v>1433.9558892088983</v>
      </c>
      <c r="AW6" s="358">
        <v>1495.8675124398962</v>
      </c>
      <c r="AX6" s="358">
        <v>1550.4661639627286</v>
      </c>
      <c r="AY6" s="358">
        <v>1597.7096550234057</v>
      </c>
      <c r="AZ6" s="358">
        <v>1638.9040359121591</v>
      </c>
      <c r="BA6" s="358">
        <v>1674.2281232103817</v>
      </c>
      <c r="BB6" s="358">
        <v>1706.9946251914473</v>
      </c>
      <c r="BC6" s="358">
        <v>1740.9456247222263</v>
      </c>
      <c r="BD6" s="358">
        <v>1774.88595594207</v>
      </c>
      <c r="BE6" s="358">
        <v>1809.9867207457864</v>
      </c>
      <c r="BF6" s="358">
        <v>1842.890536108014</v>
      </c>
      <c r="BG6" s="358">
        <v>1869.2262897059065</v>
      </c>
      <c r="BH6" s="358">
        <v>1893.2894190329437</v>
      </c>
      <c r="BI6" s="324">
        <v>76.724473905204505</v>
      </c>
      <c r="BJ6" s="324">
        <v>141.52761212410618</v>
      </c>
      <c r="BK6" s="324">
        <v>265.65949174232156</v>
      </c>
      <c r="BL6" s="324">
        <v>429.37445383312814</v>
      </c>
      <c r="BM6" s="324">
        <v>638.90695723522299</v>
      </c>
      <c r="BN6" s="324">
        <v>860.24829570877864</v>
      </c>
      <c r="BO6" s="324">
        <v>1061.3290402549962</v>
      </c>
      <c r="BP6" s="324">
        <v>1243.3751669628546</v>
      </c>
      <c r="BQ6" s="324">
        <v>1393.8970972595775</v>
      </c>
      <c r="BR6" s="324">
        <v>1522.1703417852393</v>
      </c>
      <c r="BS6" s="324">
        <v>1634.4769470874667</v>
      </c>
      <c r="BT6" s="324">
        <v>1727.1532543795693</v>
      </c>
      <c r="BU6" s="324">
        <v>1795.5756449081766</v>
      </c>
      <c r="BV6" s="324">
        <v>1848.9710262160986</v>
      </c>
      <c r="BW6" s="324">
        <v>1894.3623694990642</v>
      </c>
      <c r="BX6" s="324">
        <v>1933.5413301406102</v>
      </c>
      <c r="BY6" s="324">
        <v>1970.16718522473</v>
      </c>
      <c r="BZ6" s="324">
        <v>2005.5707964986502</v>
      </c>
      <c r="CA6" s="324">
        <v>2041.6807289785504</v>
      </c>
      <c r="CB6" s="324">
        <v>2080.308593493869</v>
      </c>
      <c r="CC6" s="324">
        <v>2124.3073076311821</v>
      </c>
      <c r="CD6" s="324">
        <v>2172.421376513616</v>
      </c>
      <c r="CE6" s="324">
        <v>2227.1414851442087</v>
      </c>
      <c r="CF6" s="324">
        <v>2280.0804033301533</v>
      </c>
      <c r="CG6" s="324">
        <v>2320.7033987496166</v>
      </c>
      <c r="CH6" s="324">
        <v>2358.1516276323573</v>
      </c>
    </row>
    <row r="7" spans="1:86" x14ac:dyDescent="0.25">
      <c r="A7" s="353" t="s">
        <v>222</v>
      </c>
      <c r="B7" s="353" t="s">
        <v>379</v>
      </c>
      <c r="C7" s="354">
        <v>10000</v>
      </c>
      <c r="D7" s="354"/>
      <c r="E7" s="355"/>
      <c r="F7" s="364">
        <v>0.97130000000000005</v>
      </c>
      <c r="G7" s="358">
        <v>5576.2332999999999</v>
      </c>
      <c r="H7" s="366">
        <v>5.0835454834281821E-3</v>
      </c>
      <c r="I7" s="358">
        <v>59.259411366847708</v>
      </c>
      <c r="J7" s="358">
        <v>83.196526006178516</v>
      </c>
      <c r="K7" s="358">
        <v>112.50743389234277</v>
      </c>
      <c r="L7" s="358">
        <v>146.95112702917274</v>
      </c>
      <c r="M7" s="358">
        <v>185.71373878557071</v>
      </c>
      <c r="N7" s="358">
        <v>230.02135545813323</v>
      </c>
      <c r="O7" s="358">
        <v>280.10784596896315</v>
      </c>
      <c r="P7" s="358">
        <v>338.11437405935749</v>
      </c>
      <c r="Q7" s="358">
        <v>407.45693784655799</v>
      </c>
      <c r="R7" s="358">
        <v>484.48383055938609</v>
      </c>
      <c r="S7" s="358">
        <v>570.15202853802782</v>
      </c>
      <c r="T7" s="358">
        <v>654.10264984556545</v>
      </c>
      <c r="U7" s="358">
        <v>723.97767278382707</v>
      </c>
      <c r="V7" s="358">
        <v>786.99567582267605</v>
      </c>
      <c r="W7" s="358">
        <v>847.57384831706736</v>
      </c>
      <c r="X7" s="358">
        <v>901.65366854336139</v>
      </c>
      <c r="Y7" s="358">
        <v>946.3436632051081</v>
      </c>
      <c r="Z7" s="358">
        <v>982.6334182220719</v>
      </c>
      <c r="AA7" s="358">
        <v>1009.3095984980149</v>
      </c>
      <c r="AB7" s="358">
        <v>1030.0902261805318</v>
      </c>
      <c r="AC7" s="358">
        <v>1048.5523220704949</v>
      </c>
      <c r="AD7" s="358">
        <v>1063.8193762359983</v>
      </c>
      <c r="AE7" s="358">
        <v>1075.7767067658035</v>
      </c>
      <c r="AF7" s="358">
        <v>1085.7160688919423</v>
      </c>
      <c r="AG7" s="358">
        <v>1095.0219354475544</v>
      </c>
      <c r="AH7" s="358">
        <v>1103.2692876495219</v>
      </c>
      <c r="AI7" s="358">
        <v>59.259411366847708</v>
      </c>
      <c r="AJ7" s="358">
        <v>96.253854366232915</v>
      </c>
      <c r="AK7" s="358">
        <v>158.84695938480101</v>
      </c>
      <c r="AL7" s="358">
        <v>239.29277994509818</v>
      </c>
      <c r="AM7" s="358">
        <v>339.59202622632597</v>
      </c>
      <c r="AN7" s="358">
        <v>447.22414911774541</v>
      </c>
      <c r="AO7" s="358">
        <v>549.92140718358917</v>
      </c>
      <c r="AP7" s="358">
        <v>649.22783370892989</v>
      </c>
      <c r="AQ7" s="358">
        <v>742.02816187143151</v>
      </c>
      <c r="AR7" s="358">
        <v>830.07858500854127</v>
      </c>
      <c r="AS7" s="358">
        <v>916.28361236057503</v>
      </c>
      <c r="AT7" s="358">
        <v>994.04895934987178</v>
      </c>
      <c r="AU7" s="358">
        <v>1055.410051070902</v>
      </c>
      <c r="AV7" s="358">
        <v>1107.5394537802079</v>
      </c>
      <c r="AW7" s="358">
        <v>1155.3579159044054</v>
      </c>
      <c r="AX7" s="358">
        <v>1197.5280838571271</v>
      </c>
      <c r="AY7" s="358">
        <v>1234.0173724592187</v>
      </c>
      <c r="AZ7" s="358">
        <v>1265.8345311679948</v>
      </c>
      <c r="BA7" s="358">
        <v>1293.1176719158889</v>
      </c>
      <c r="BB7" s="358">
        <v>1318.4254195108433</v>
      </c>
      <c r="BC7" s="358">
        <v>1344.6480333015338</v>
      </c>
      <c r="BD7" s="358">
        <v>1370.8624072465254</v>
      </c>
      <c r="BE7" s="358">
        <v>1397.9730611868101</v>
      </c>
      <c r="BF7" s="358">
        <v>1423.3868650337829</v>
      </c>
      <c r="BG7" s="358">
        <v>1443.7277181759193</v>
      </c>
      <c r="BH7" s="358">
        <v>1462.3132725236283</v>
      </c>
      <c r="BI7" s="324">
        <v>59.259411366847708</v>
      </c>
      <c r="BJ7" s="324">
        <v>109.31118272628733</v>
      </c>
      <c r="BK7" s="324">
        <v>205.18648487725923</v>
      </c>
      <c r="BL7" s="324">
        <v>331.63443286102364</v>
      </c>
      <c r="BM7" s="324">
        <v>493.47031366708114</v>
      </c>
      <c r="BN7" s="324">
        <v>664.42694277735745</v>
      </c>
      <c r="BO7" s="324">
        <v>819.73496839821507</v>
      </c>
      <c r="BP7" s="324">
        <v>960.34129335850241</v>
      </c>
      <c r="BQ7" s="324">
        <v>1076.599385896305</v>
      </c>
      <c r="BR7" s="324">
        <v>1175.6733394576963</v>
      </c>
      <c r="BS7" s="324">
        <v>1262.4151961831221</v>
      </c>
      <c r="BT7" s="324">
        <v>1333.9952688541782</v>
      </c>
      <c r="BU7" s="324">
        <v>1386.8424293579767</v>
      </c>
      <c r="BV7" s="324">
        <v>1428.0832317377399</v>
      </c>
      <c r="BW7" s="324">
        <v>1463.1419834917433</v>
      </c>
      <c r="BX7" s="324">
        <v>1493.4024991708923</v>
      </c>
      <c r="BY7" s="324">
        <v>1521.6910817133289</v>
      </c>
      <c r="BZ7" s="324">
        <v>1549.0356441139174</v>
      </c>
      <c r="CA7" s="324">
        <v>1576.9257453337625</v>
      </c>
      <c r="CB7" s="324">
        <v>1606.7606128411546</v>
      </c>
      <c r="CC7" s="324">
        <v>1640.7437445325731</v>
      </c>
      <c r="CD7" s="324">
        <v>1677.9054382570523</v>
      </c>
      <c r="CE7" s="324">
        <v>1720.169415607817</v>
      </c>
      <c r="CF7" s="324">
        <v>1761.0576611756233</v>
      </c>
      <c r="CG7" s="324">
        <v>1792.4335009042848</v>
      </c>
      <c r="CH7" s="324">
        <v>1821.3572573977349</v>
      </c>
    </row>
    <row r="8" spans="1:86" x14ac:dyDescent="0.25">
      <c r="A8" s="353" t="s">
        <v>395</v>
      </c>
      <c r="B8" s="353" t="s">
        <v>395</v>
      </c>
      <c r="C8" s="354">
        <v>1500</v>
      </c>
      <c r="D8" s="354"/>
      <c r="E8" s="355"/>
      <c r="F8" s="364">
        <v>0.8911</v>
      </c>
      <c r="G8" s="358">
        <v>743.17740000000003</v>
      </c>
      <c r="H8" s="366">
        <v>6.7751399769372985E-4</v>
      </c>
      <c r="I8" s="358">
        <v>7.8978501966810342</v>
      </c>
      <c r="J8" s="358">
        <v>11.088090214285714</v>
      </c>
      <c r="K8" s="358">
        <v>14.994527255662561</v>
      </c>
      <c r="L8" s="358">
        <v>19.585040768041456</v>
      </c>
      <c r="M8" s="358">
        <v>24.751161959981051</v>
      </c>
      <c r="N8" s="358">
        <v>30.656298561584801</v>
      </c>
      <c r="O8" s="358">
        <v>37.33161965924463</v>
      </c>
      <c r="P8" s="358">
        <v>45.062490734751137</v>
      </c>
      <c r="Q8" s="358">
        <v>54.304181943170597</v>
      </c>
      <c r="R8" s="358">
        <v>64.570008851165738</v>
      </c>
      <c r="S8" s="358">
        <v>75.987513322589535</v>
      </c>
      <c r="T8" s="358">
        <v>87.176106251748422</v>
      </c>
      <c r="U8" s="358">
        <v>96.488761422075981</v>
      </c>
      <c r="V8" s="358">
        <v>104.8875412313074</v>
      </c>
      <c r="W8" s="358">
        <v>112.96115047773783</v>
      </c>
      <c r="X8" s="358">
        <v>120.16868610725399</v>
      </c>
      <c r="Y8" s="358">
        <v>126.12478447184911</v>
      </c>
      <c r="Z8" s="358">
        <v>130.96133350579004</v>
      </c>
      <c r="AA8" s="358">
        <v>134.51662490642181</v>
      </c>
      <c r="AB8" s="358">
        <v>137.28618134722944</v>
      </c>
      <c r="AC8" s="358">
        <v>139.74673342313585</v>
      </c>
      <c r="AD8" s="358">
        <v>141.78146350166003</v>
      </c>
      <c r="AE8" s="358">
        <v>143.37508725016443</v>
      </c>
      <c r="AF8" s="358">
        <v>144.69976448390969</v>
      </c>
      <c r="AG8" s="358">
        <v>145.94001203803313</v>
      </c>
      <c r="AH8" s="358">
        <v>147.03918516020912</v>
      </c>
      <c r="AI8" s="358">
        <v>7.8978501966810342</v>
      </c>
      <c r="AJ8" s="358">
        <v>12.828317141586531</v>
      </c>
      <c r="AK8" s="358">
        <v>21.170468293265635</v>
      </c>
      <c r="AL8" s="358">
        <v>31.89195581870117</v>
      </c>
      <c r="AM8" s="358">
        <v>45.259426127599923</v>
      </c>
      <c r="AN8" s="358">
        <v>59.604192019465593</v>
      </c>
      <c r="AO8" s="358">
        <v>73.291259459148009</v>
      </c>
      <c r="AP8" s="358">
        <v>86.526410841424976</v>
      </c>
      <c r="AQ8" s="358">
        <v>98.894456239194582</v>
      </c>
      <c r="AR8" s="358">
        <v>110.62945386491035</v>
      </c>
      <c r="AS8" s="358">
        <v>122.11850474346903</v>
      </c>
      <c r="AT8" s="358">
        <v>132.4827497949814</v>
      </c>
      <c r="AU8" s="358">
        <v>140.660703290291</v>
      </c>
      <c r="AV8" s="358">
        <v>147.60829530891311</v>
      </c>
      <c r="AW8" s="358">
        <v>153.98134292753758</v>
      </c>
      <c r="AX8" s="358">
        <v>159.60160917010441</v>
      </c>
      <c r="AY8" s="358">
        <v>164.46475121818767</v>
      </c>
      <c r="AZ8" s="358">
        <v>168.70521104338468</v>
      </c>
      <c r="BA8" s="358">
        <v>172.34139563502541</v>
      </c>
      <c r="BB8" s="358">
        <v>175.71430796591275</v>
      </c>
      <c r="BC8" s="358">
        <v>179.20914989409562</v>
      </c>
      <c r="BD8" s="358">
        <v>182.70289364959208</v>
      </c>
      <c r="BE8" s="358">
        <v>186.31608991016472</v>
      </c>
      <c r="BF8" s="358">
        <v>189.70313698136655</v>
      </c>
      <c r="BG8" s="358">
        <v>192.41408208331464</v>
      </c>
      <c r="BH8" s="358">
        <v>194.89108819381744</v>
      </c>
      <c r="BI8" s="324">
        <v>7.8978501966810342</v>
      </c>
      <c r="BJ8" s="324">
        <v>14.56854406888735</v>
      </c>
      <c r="BK8" s="324">
        <v>27.346409330868717</v>
      </c>
      <c r="BL8" s="324">
        <v>44.198870869360881</v>
      </c>
      <c r="BM8" s="324">
        <v>65.767690295218799</v>
      </c>
      <c r="BN8" s="324">
        <v>88.552085477346381</v>
      </c>
      <c r="BO8" s="324">
        <v>109.25089925905139</v>
      </c>
      <c r="BP8" s="324">
        <v>127.9903309480988</v>
      </c>
      <c r="BQ8" s="324">
        <v>143.48473053521857</v>
      </c>
      <c r="BR8" s="324">
        <v>156.68889887865495</v>
      </c>
      <c r="BS8" s="324">
        <v>168.24949616434853</v>
      </c>
      <c r="BT8" s="324">
        <v>177.78939333821438</v>
      </c>
      <c r="BU8" s="324">
        <v>184.83264515850598</v>
      </c>
      <c r="BV8" s="324">
        <v>190.32904938651888</v>
      </c>
      <c r="BW8" s="324">
        <v>195.00153537733738</v>
      </c>
      <c r="BX8" s="324">
        <v>199.0345322329548</v>
      </c>
      <c r="BY8" s="324">
        <v>202.80471796452622</v>
      </c>
      <c r="BZ8" s="324">
        <v>206.44908858097932</v>
      </c>
      <c r="CA8" s="324">
        <v>210.16616636362897</v>
      </c>
      <c r="CB8" s="324">
        <v>214.14243458459603</v>
      </c>
      <c r="CC8" s="324">
        <v>218.67156636505541</v>
      </c>
      <c r="CD8" s="324">
        <v>223.62432379752417</v>
      </c>
      <c r="CE8" s="324">
        <v>229.25709257016501</v>
      </c>
      <c r="CF8" s="324">
        <v>234.70650947882339</v>
      </c>
      <c r="CG8" s="324">
        <v>238.88815212859618</v>
      </c>
      <c r="CH8" s="324">
        <v>242.74299122742573</v>
      </c>
    </row>
    <row r="9" spans="1:86" x14ac:dyDescent="0.25">
      <c r="A9" s="353" t="s">
        <v>495</v>
      </c>
      <c r="B9" s="353" t="s">
        <v>495</v>
      </c>
      <c r="C9" s="354">
        <v>750</v>
      </c>
      <c r="D9" s="354"/>
      <c r="E9" s="355"/>
      <c r="F9" s="364">
        <v>0.87949999999999995</v>
      </c>
      <c r="G9" s="358">
        <v>202.63679999999997</v>
      </c>
      <c r="H9" s="366">
        <v>1.8473283558927489E-4</v>
      </c>
      <c r="I9" s="358">
        <v>2.1534496214965837</v>
      </c>
      <c r="J9" s="358">
        <v>3.0233092652362292</v>
      </c>
      <c r="K9" s="358">
        <v>4.088449165166006</v>
      </c>
      <c r="L9" s="358">
        <v>5.3401112427604254</v>
      </c>
      <c r="M9" s="358">
        <v>6.7487200981250073</v>
      </c>
      <c r="N9" s="358">
        <v>8.358830933723425</v>
      </c>
      <c r="O9" s="358">
        <v>10.178942398633785</v>
      </c>
      <c r="P9" s="358">
        <v>12.286863032325281</v>
      </c>
      <c r="Q9" s="358">
        <v>14.806728051178453</v>
      </c>
      <c r="R9" s="358">
        <v>17.605836735040516</v>
      </c>
      <c r="S9" s="358">
        <v>20.71896500034434</v>
      </c>
      <c r="T9" s="358">
        <v>23.7696776130629</v>
      </c>
      <c r="U9" s="358">
        <v>26.308891861529862</v>
      </c>
      <c r="V9" s="358">
        <v>28.59892633303998</v>
      </c>
      <c r="W9" s="358">
        <v>30.800298901887032</v>
      </c>
      <c r="X9" s="358">
        <v>32.765525449210919</v>
      </c>
      <c r="Y9" s="358">
        <v>34.389531659688778</v>
      </c>
      <c r="Z9" s="358">
        <v>35.708278461301525</v>
      </c>
      <c r="AA9" s="358">
        <v>36.677674022161611</v>
      </c>
      <c r="AB9" s="358">
        <v>37.432828921361526</v>
      </c>
      <c r="AC9" s="358">
        <v>38.103729838013493</v>
      </c>
      <c r="AD9" s="358">
        <v>38.658524954194213</v>
      </c>
      <c r="AE9" s="358">
        <v>39.093046801603649</v>
      </c>
      <c r="AF9" s="358">
        <v>39.454236950387767</v>
      </c>
      <c r="AG9" s="358">
        <v>39.792406269819985</v>
      </c>
      <c r="AH9" s="358">
        <v>40.092109845471967</v>
      </c>
      <c r="AI9" s="358">
        <v>2.1534496214965837</v>
      </c>
      <c r="AJ9" s="358">
        <v>3.4978043397932193</v>
      </c>
      <c r="AK9" s="358">
        <v>5.7723982853203148</v>
      </c>
      <c r="AL9" s="358">
        <v>8.6957486501109749</v>
      </c>
      <c r="AM9" s="358">
        <v>12.340559979801915</v>
      </c>
      <c r="AN9" s="358">
        <v>16.251843419094882</v>
      </c>
      <c r="AO9" s="358">
        <v>19.983796984100273</v>
      </c>
      <c r="AP9" s="358">
        <v>23.592529870245865</v>
      </c>
      <c r="AQ9" s="358">
        <v>26.964835246672493</v>
      </c>
      <c r="AR9" s="358">
        <v>30.164532071256552</v>
      </c>
      <c r="AS9" s="358">
        <v>33.29716837729643</v>
      </c>
      <c r="AT9" s="358">
        <v>36.123112023664454</v>
      </c>
      <c r="AU9" s="358">
        <v>38.35293538325309</v>
      </c>
      <c r="AV9" s="358">
        <v>40.247284988554767</v>
      </c>
      <c r="AW9" s="358">
        <v>41.984977732825094</v>
      </c>
      <c r="AX9" s="358">
        <v>43.517415030490177</v>
      </c>
      <c r="AY9" s="358">
        <v>44.843412756697994</v>
      </c>
      <c r="AZ9" s="358">
        <v>45.999628230293503</v>
      </c>
      <c r="BA9" s="358">
        <v>46.991080351764609</v>
      </c>
      <c r="BB9" s="358">
        <v>47.910747932360515</v>
      </c>
      <c r="BC9" s="358">
        <v>48.863661173307833</v>
      </c>
      <c r="BD9" s="358">
        <v>49.816274983461092</v>
      </c>
      <c r="BE9" s="358">
        <v>50.801459043167966</v>
      </c>
      <c r="BF9" s="358">
        <v>51.724980641049868</v>
      </c>
      <c r="BG9" s="358">
        <v>52.46415441091213</v>
      </c>
      <c r="BH9" s="358">
        <v>53.139541730026963</v>
      </c>
      <c r="BI9" s="324">
        <v>2.1534496214965837</v>
      </c>
      <c r="BJ9" s="324">
        <v>3.9722994143502097</v>
      </c>
      <c r="BK9" s="324">
        <v>7.4563474054746246</v>
      </c>
      <c r="BL9" s="324">
        <v>12.051386057461524</v>
      </c>
      <c r="BM9" s="324">
        <v>17.932399861478821</v>
      </c>
      <c r="BN9" s="324">
        <v>24.14485590446634</v>
      </c>
      <c r="BO9" s="324">
        <v>29.788651569566756</v>
      </c>
      <c r="BP9" s="324">
        <v>34.898196708166452</v>
      </c>
      <c r="BQ9" s="324">
        <v>39.122942442166533</v>
      </c>
      <c r="BR9" s="324">
        <v>42.723227407472592</v>
      </c>
      <c r="BS9" s="324">
        <v>45.875371754248526</v>
      </c>
      <c r="BT9" s="324">
        <v>48.476546434265998</v>
      </c>
      <c r="BU9" s="324">
        <v>50.396978904976301</v>
      </c>
      <c r="BV9" s="324">
        <v>51.895643644069558</v>
      </c>
      <c r="BW9" s="324">
        <v>53.169656563763148</v>
      </c>
      <c r="BX9" s="324">
        <v>54.269304611769421</v>
      </c>
      <c r="BY9" s="324">
        <v>55.297293853707217</v>
      </c>
      <c r="BZ9" s="324">
        <v>56.290977999285481</v>
      </c>
      <c r="CA9" s="324">
        <v>57.304486681367607</v>
      </c>
      <c r="CB9" s="324">
        <v>58.388666943359503</v>
      </c>
      <c r="CC9" s="324">
        <v>59.623592508602194</v>
      </c>
      <c r="CD9" s="324">
        <v>60.974025012727971</v>
      </c>
      <c r="CE9" s="324">
        <v>62.509871284732299</v>
      </c>
      <c r="CF9" s="324">
        <v>63.995724331711969</v>
      </c>
      <c r="CG9" s="324">
        <v>65.135902552004282</v>
      </c>
      <c r="CH9" s="324">
        <v>66.186973614581945</v>
      </c>
    </row>
    <row r="10" spans="1:86" x14ac:dyDescent="0.25">
      <c r="A10" s="353" t="s">
        <v>344</v>
      </c>
      <c r="B10" s="353" t="s">
        <v>344</v>
      </c>
      <c r="C10" s="354">
        <v>750</v>
      </c>
      <c r="D10" s="354"/>
      <c r="E10" s="355"/>
      <c r="F10" s="364">
        <v>0.98570000000000002</v>
      </c>
      <c r="G10" s="358">
        <v>478.06449999999995</v>
      </c>
      <c r="H10" s="366">
        <v>4.3582513482037273E-4</v>
      </c>
      <c r="I10" s="358">
        <v>5.0804583203838272</v>
      </c>
      <c r="J10" s="358">
        <v>7.1326473386399964</v>
      </c>
      <c r="K10" s="358">
        <v>9.6455451621842823</v>
      </c>
      <c r="L10" s="358">
        <v>12.598489569587761</v>
      </c>
      <c r="M10" s="358">
        <v>15.921705728426835</v>
      </c>
      <c r="N10" s="358">
        <v>19.720309099408507</v>
      </c>
      <c r="O10" s="358">
        <v>24.014349853193803</v>
      </c>
      <c r="P10" s="358">
        <v>28.987395340417283</v>
      </c>
      <c r="Q10" s="358">
        <v>34.93230766782046</v>
      </c>
      <c r="R10" s="358">
        <v>41.536016833165426</v>
      </c>
      <c r="S10" s="358">
        <v>48.880566824027611</v>
      </c>
      <c r="T10" s="358">
        <v>56.077864648721793</v>
      </c>
      <c r="U10" s="358">
        <v>62.068426037799362</v>
      </c>
      <c r="V10" s="358">
        <v>67.471117871687639</v>
      </c>
      <c r="W10" s="358">
        <v>72.664636899029077</v>
      </c>
      <c r="X10" s="358">
        <v>77.301035848939065</v>
      </c>
      <c r="Y10" s="358">
        <v>81.132421446268822</v>
      </c>
      <c r="Z10" s="358">
        <v>84.243633379834677</v>
      </c>
      <c r="AA10" s="358">
        <v>86.530649381394099</v>
      </c>
      <c r="AB10" s="358">
        <v>88.312224837128468</v>
      </c>
      <c r="AC10" s="358">
        <v>89.895026733273525</v>
      </c>
      <c r="AD10" s="358">
        <v>91.203909669736106</v>
      </c>
      <c r="AE10" s="358">
        <v>92.229041677944224</v>
      </c>
      <c r="AF10" s="358">
        <v>93.081168181537876</v>
      </c>
      <c r="AG10" s="358">
        <v>93.878983517200993</v>
      </c>
      <c r="AH10" s="358">
        <v>94.586049756118499</v>
      </c>
      <c r="AI10" s="358">
        <v>5.0804583203838272</v>
      </c>
      <c r="AJ10" s="358">
        <v>8.2520849263365559</v>
      </c>
      <c r="AK10" s="358">
        <v>13.618349184711333</v>
      </c>
      <c r="AL10" s="358">
        <v>20.515171629935818</v>
      </c>
      <c r="AM10" s="358">
        <v>29.11407817565226</v>
      </c>
      <c r="AN10" s="358">
        <v>38.341650668722977</v>
      </c>
      <c r="AO10" s="358">
        <v>47.146144793568617</v>
      </c>
      <c r="AP10" s="358">
        <v>55.659934405567768</v>
      </c>
      <c r="AQ10" s="358">
        <v>63.615939847958828</v>
      </c>
      <c r="AR10" s="358">
        <v>71.164723990801406</v>
      </c>
      <c r="AS10" s="358">
        <v>78.555297713485558</v>
      </c>
      <c r="AT10" s="358">
        <v>85.222316420497819</v>
      </c>
      <c r="AU10" s="358">
        <v>90.482957081473813</v>
      </c>
      <c r="AV10" s="358">
        <v>94.95214183411376</v>
      </c>
      <c r="AW10" s="358">
        <v>99.051738812269846</v>
      </c>
      <c r="AX10" s="358">
        <v>102.6670933307463</v>
      </c>
      <c r="AY10" s="358">
        <v>105.79541178021194</v>
      </c>
      <c r="AZ10" s="358">
        <v>108.52317678773622</v>
      </c>
      <c r="BA10" s="358">
        <v>110.86222903651347</v>
      </c>
      <c r="BB10" s="358">
        <v>113.03192586395939</v>
      </c>
      <c r="BC10" s="358">
        <v>115.28005647042801</v>
      </c>
      <c r="BD10" s="358">
        <v>117.52748065420909</v>
      </c>
      <c r="BE10" s="358">
        <v>119.85174517532144</v>
      </c>
      <c r="BF10" s="358">
        <v>122.03053447188854</v>
      </c>
      <c r="BG10" s="358">
        <v>123.77440695064027</v>
      </c>
      <c r="BH10" s="358">
        <v>125.36779325075442</v>
      </c>
      <c r="BI10" s="324">
        <v>5.0804583203838272</v>
      </c>
      <c r="BJ10" s="324">
        <v>9.3715225140331171</v>
      </c>
      <c r="BK10" s="324">
        <v>17.591153207238388</v>
      </c>
      <c r="BL10" s="324">
        <v>28.431853690283873</v>
      </c>
      <c r="BM10" s="324">
        <v>42.306450622877691</v>
      </c>
      <c r="BN10" s="324">
        <v>56.962992238037458</v>
      </c>
      <c r="BO10" s="324">
        <v>70.277939733943413</v>
      </c>
      <c r="BP10" s="324">
        <v>82.332473470718256</v>
      </c>
      <c r="BQ10" s="324">
        <v>92.299572028097174</v>
      </c>
      <c r="BR10" s="324">
        <v>100.79343114843741</v>
      </c>
      <c r="BS10" s="324">
        <v>108.23002860294351</v>
      </c>
      <c r="BT10" s="324">
        <v>114.36676819227384</v>
      </c>
      <c r="BU10" s="324">
        <v>118.89748812514827</v>
      </c>
      <c r="BV10" s="324">
        <v>122.43316579653988</v>
      </c>
      <c r="BW10" s="324">
        <v>125.43884072551062</v>
      </c>
      <c r="BX10" s="324">
        <v>128.03315081255352</v>
      </c>
      <c r="BY10" s="324">
        <v>130.45840211415501</v>
      </c>
      <c r="BZ10" s="324">
        <v>132.80272019563776</v>
      </c>
      <c r="CA10" s="324">
        <v>135.19380869163282</v>
      </c>
      <c r="CB10" s="324">
        <v>137.75162689079028</v>
      </c>
      <c r="CC10" s="324">
        <v>140.6650862075825</v>
      </c>
      <c r="CD10" s="324">
        <v>143.85105163868207</v>
      </c>
      <c r="CE10" s="324">
        <v>147.47444867269866</v>
      </c>
      <c r="CF10" s="324">
        <v>150.97990076223923</v>
      </c>
      <c r="CG10" s="324">
        <v>153.66983038407955</v>
      </c>
      <c r="CH10" s="324">
        <v>156.14953674539035</v>
      </c>
    </row>
    <row r="11" spans="1:86" x14ac:dyDescent="0.25">
      <c r="A11" s="353" t="s">
        <v>223</v>
      </c>
      <c r="B11" s="353" t="s">
        <v>275</v>
      </c>
      <c r="C11" s="354">
        <v>20000</v>
      </c>
      <c r="D11" s="354"/>
      <c r="E11" s="355"/>
      <c r="F11" s="364">
        <v>0.98250000000000004</v>
      </c>
      <c r="G11" s="358">
        <v>16935.352500000001</v>
      </c>
      <c r="H11" s="366">
        <v>1.5439030270064056E-2</v>
      </c>
      <c r="I11" s="358">
        <v>179.9743601904305</v>
      </c>
      <c r="J11" s="358">
        <v>252.67280238975127</v>
      </c>
      <c r="K11" s="358">
        <v>341.69177459581402</v>
      </c>
      <c r="L11" s="358">
        <v>446.29932117641465</v>
      </c>
      <c r="M11" s="358">
        <v>564.02368072127865</v>
      </c>
      <c r="N11" s="358">
        <v>698.58855030532629</v>
      </c>
      <c r="O11" s="358">
        <v>850.70420376781863</v>
      </c>
      <c r="P11" s="358">
        <v>1026.8734828602089</v>
      </c>
      <c r="Q11" s="358">
        <v>1237.4709772279525</v>
      </c>
      <c r="R11" s="358">
        <v>1471.4062360112293</v>
      </c>
      <c r="S11" s="358">
        <v>1731.5856533265139</v>
      </c>
      <c r="T11" s="358">
        <v>1986.5486880397777</v>
      </c>
      <c r="U11" s="358">
        <v>2198.7632925479948</v>
      </c>
      <c r="V11" s="358">
        <v>2390.1527194051846</v>
      </c>
      <c r="W11" s="358">
        <v>2574.1322356492992</v>
      </c>
      <c r="X11" s="358">
        <v>2738.3758691911235</v>
      </c>
      <c r="Y11" s="358">
        <v>2874.1020434922957</v>
      </c>
      <c r="Z11" s="358">
        <v>2984.3161899038037</v>
      </c>
      <c r="AA11" s="358">
        <v>3065.3333375053289</v>
      </c>
      <c r="AB11" s="358">
        <v>3128.4453409027988</v>
      </c>
      <c r="AC11" s="358">
        <v>3184.515825217959</v>
      </c>
      <c r="AD11" s="358">
        <v>3230.8827776066614</v>
      </c>
      <c r="AE11" s="358">
        <v>3267.1979022771557</v>
      </c>
      <c r="AF11" s="358">
        <v>3297.3843367707245</v>
      </c>
      <c r="AG11" s="358">
        <v>3325.6468075029393</v>
      </c>
      <c r="AH11" s="358">
        <v>3350.6945071269797</v>
      </c>
      <c r="AI11" s="358">
        <v>179.9743601904305</v>
      </c>
      <c r="AJ11" s="358">
        <v>292.32868595648944</v>
      </c>
      <c r="AK11" s="358">
        <v>482.42767223078494</v>
      </c>
      <c r="AL11" s="358">
        <v>726.74641842463234</v>
      </c>
      <c r="AM11" s="358">
        <v>1031.3612004598292</v>
      </c>
      <c r="AN11" s="358">
        <v>1358.2463653056952</v>
      </c>
      <c r="AO11" s="358">
        <v>1670.1440518907477</v>
      </c>
      <c r="AP11" s="358">
        <v>1971.7435812221329</v>
      </c>
      <c r="AQ11" s="358">
        <v>2253.5837025003516</v>
      </c>
      <c r="AR11" s="358">
        <v>2520.9980794420608</v>
      </c>
      <c r="AS11" s="358">
        <v>2782.8078795232072</v>
      </c>
      <c r="AT11" s="358">
        <v>3018.9858679062531</v>
      </c>
      <c r="AU11" s="358">
        <v>3205.3431564509192</v>
      </c>
      <c r="AV11" s="358">
        <v>3363.6632558801439</v>
      </c>
      <c r="AW11" s="358">
        <v>3508.8907721107121</v>
      </c>
      <c r="AX11" s="358">
        <v>3636.964082684633</v>
      </c>
      <c r="AY11" s="358">
        <v>3747.7842244729359</v>
      </c>
      <c r="AZ11" s="358">
        <v>3844.4148296310041</v>
      </c>
      <c r="BA11" s="358">
        <v>3927.2753523198048</v>
      </c>
      <c r="BB11" s="358">
        <v>4004.1364884027562</v>
      </c>
      <c r="BC11" s="358">
        <v>4083.7761275865587</v>
      </c>
      <c r="BD11" s="358">
        <v>4163.3907418684339</v>
      </c>
      <c r="BE11" s="358">
        <v>4245.7274118539299</v>
      </c>
      <c r="BF11" s="358">
        <v>4322.9106470880688</v>
      </c>
      <c r="BG11" s="358">
        <v>4384.6870290254628</v>
      </c>
      <c r="BH11" s="358">
        <v>4441.1324640266057</v>
      </c>
      <c r="BI11" s="324">
        <v>179.9743601904305</v>
      </c>
      <c r="BJ11" s="324">
        <v>331.98456952322766</v>
      </c>
      <c r="BK11" s="324">
        <v>623.1635698657559</v>
      </c>
      <c r="BL11" s="324">
        <v>1007.1935156728503</v>
      </c>
      <c r="BM11" s="324">
        <v>1498.69872019838</v>
      </c>
      <c r="BN11" s="324">
        <v>2017.9041803060641</v>
      </c>
      <c r="BO11" s="324">
        <v>2489.5839000136766</v>
      </c>
      <c r="BP11" s="324">
        <v>2916.6136795840571</v>
      </c>
      <c r="BQ11" s="324">
        <v>3269.6964277727498</v>
      </c>
      <c r="BR11" s="324">
        <v>3570.5899228728917</v>
      </c>
      <c r="BS11" s="324">
        <v>3834.0301057199003</v>
      </c>
      <c r="BT11" s="324">
        <v>4051.4230477727288</v>
      </c>
      <c r="BU11" s="324">
        <v>4211.9230203538445</v>
      </c>
      <c r="BV11" s="324">
        <v>4337.1737923551045</v>
      </c>
      <c r="BW11" s="324">
        <v>4443.6493085721249</v>
      </c>
      <c r="BX11" s="324">
        <v>4535.5522961781426</v>
      </c>
      <c r="BY11" s="324">
        <v>4621.466405453576</v>
      </c>
      <c r="BZ11" s="324">
        <v>4704.513469358204</v>
      </c>
      <c r="CA11" s="324">
        <v>4789.2173671342807</v>
      </c>
      <c r="CB11" s="324">
        <v>4879.8276359027132</v>
      </c>
      <c r="CC11" s="324">
        <v>4983.0364299551584</v>
      </c>
      <c r="CD11" s="324">
        <v>5095.8987061302059</v>
      </c>
      <c r="CE11" s="324">
        <v>5224.2569214307059</v>
      </c>
      <c r="CF11" s="324">
        <v>5348.4369574054135</v>
      </c>
      <c r="CG11" s="324">
        <v>5443.7272505479878</v>
      </c>
      <c r="CH11" s="324">
        <v>5531.5704209262321</v>
      </c>
    </row>
    <row r="12" spans="1:86" x14ac:dyDescent="0.25">
      <c r="A12" s="353" t="s">
        <v>223</v>
      </c>
      <c r="B12" s="353" t="s">
        <v>307</v>
      </c>
      <c r="C12" s="354">
        <v>20000</v>
      </c>
      <c r="D12" s="354"/>
      <c r="E12" s="355"/>
      <c r="F12" s="364">
        <v>0.98250000000000004</v>
      </c>
      <c r="G12" s="358">
        <v>14414.2575</v>
      </c>
      <c r="H12" s="366">
        <v>1.3140686493711768E-2</v>
      </c>
      <c r="I12" s="358">
        <v>153.18233093657864</v>
      </c>
      <c r="J12" s="358">
        <v>215.05846051285261</v>
      </c>
      <c r="K12" s="358">
        <v>290.82555114551178</v>
      </c>
      <c r="L12" s="358">
        <v>379.86061037182685</v>
      </c>
      <c r="M12" s="358">
        <v>480.05983755072685</v>
      </c>
      <c r="N12" s="358">
        <v>594.59259856874405</v>
      </c>
      <c r="O12" s="358">
        <v>724.0634317733751</v>
      </c>
      <c r="P12" s="358">
        <v>874.00712809898016</v>
      </c>
      <c r="Q12" s="358">
        <v>1053.253855480147</v>
      </c>
      <c r="R12" s="358">
        <v>1252.3641520288184</v>
      </c>
      <c r="S12" s="358">
        <v>1473.8117491415724</v>
      </c>
      <c r="T12" s="358">
        <v>1690.8195046836213</v>
      </c>
      <c r="U12" s="358">
        <v>1871.4426097912412</v>
      </c>
      <c r="V12" s="358">
        <v>2034.3406942271547</v>
      </c>
      <c r="W12" s="358">
        <v>2190.9319504096347</v>
      </c>
      <c r="X12" s="358">
        <v>2330.7253220921839</v>
      </c>
      <c r="Y12" s="358">
        <v>2446.2465092577286</v>
      </c>
      <c r="Z12" s="358">
        <v>2540.0535372790337</v>
      </c>
      <c r="AA12" s="358">
        <v>2609.010001423721</v>
      </c>
      <c r="AB12" s="358">
        <v>2662.7267851937668</v>
      </c>
      <c r="AC12" s="358">
        <v>2710.4502913368146</v>
      </c>
      <c r="AD12" s="358">
        <v>2749.9147897120915</v>
      </c>
      <c r="AE12" s="358">
        <v>2780.8238338636738</v>
      </c>
      <c r="AF12" s="358">
        <v>2806.5165402775015</v>
      </c>
      <c r="AG12" s="358">
        <v>2830.5716953574065</v>
      </c>
      <c r="AH12" s="358">
        <v>2851.8906488402808</v>
      </c>
      <c r="AI12" s="358">
        <v>153.18233093657864</v>
      </c>
      <c r="AJ12" s="358">
        <v>248.81093877517296</v>
      </c>
      <c r="AK12" s="358">
        <v>410.61068511329381</v>
      </c>
      <c r="AL12" s="358">
        <v>618.55872278863956</v>
      </c>
      <c r="AM12" s="358">
        <v>877.82677797448252</v>
      </c>
      <c r="AN12" s="358">
        <v>1156.0499173521989</v>
      </c>
      <c r="AO12" s="358">
        <v>1421.5167015889747</v>
      </c>
      <c r="AP12" s="358">
        <v>1678.2183721128913</v>
      </c>
      <c r="AQ12" s="358">
        <v>1918.1021349064602</v>
      </c>
      <c r="AR12" s="358">
        <v>2145.7076535066699</v>
      </c>
      <c r="AS12" s="358">
        <v>2368.5429251311116</v>
      </c>
      <c r="AT12" s="358">
        <v>2569.5620855167745</v>
      </c>
      <c r="AU12" s="358">
        <v>2728.1771449957323</v>
      </c>
      <c r="AV12" s="358">
        <v>2862.9287942807673</v>
      </c>
      <c r="AW12" s="358">
        <v>2986.5368983950948</v>
      </c>
      <c r="AX12" s="358">
        <v>3095.5444716056304</v>
      </c>
      <c r="AY12" s="358">
        <v>3189.8672830099463</v>
      </c>
      <c r="AZ12" s="358">
        <v>3272.1128946752019</v>
      </c>
      <c r="BA12" s="358">
        <v>3342.6383183781313</v>
      </c>
      <c r="BB12" s="358">
        <v>3408.0574590332908</v>
      </c>
      <c r="BC12" s="358">
        <v>3475.8414786692811</v>
      </c>
      <c r="BD12" s="358">
        <v>3543.6041987556873</v>
      </c>
      <c r="BE12" s="358">
        <v>3613.683753513315</v>
      </c>
      <c r="BF12" s="358">
        <v>3679.3770437680023</v>
      </c>
      <c r="BG12" s="358">
        <v>3731.9570344510389</v>
      </c>
      <c r="BH12" s="358">
        <v>3779.9996739417729</v>
      </c>
      <c r="BI12" s="324">
        <v>153.18233093657864</v>
      </c>
      <c r="BJ12" s="324">
        <v>282.56341703749331</v>
      </c>
      <c r="BK12" s="324">
        <v>530.39581908107596</v>
      </c>
      <c r="BL12" s="324">
        <v>857.25683520545249</v>
      </c>
      <c r="BM12" s="324">
        <v>1275.593718398238</v>
      </c>
      <c r="BN12" s="324">
        <v>1717.5072361356538</v>
      </c>
      <c r="BO12" s="324">
        <v>2118.9699714045746</v>
      </c>
      <c r="BP12" s="324">
        <v>2482.4296161268026</v>
      </c>
      <c r="BQ12" s="324">
        <v>2782.9504143327736</v>
      </c>
      <c r="BR12" s="324">
        <v>3039.051154984521</v>
      </c>
      <c r="BS12" s="324">
        <v>3263.2741011206504</v>
      </c>
      <c r="BT12" s="324">
        <v>3448.3046663499276</v>
      </c>
      <c r="BU12" s="324">
        <v>3584.9116802002231</v>
      </c>
      <c r="BV12" s="324">
        <v>3691.516894334381</v>
      </c>
      <c r="BW12" s="324">
        <v>3782.1418463805558</v>
      </c>
      <c r="BX12" s="324">
        <v>3860.3636211190765</v>
      </c>
      <c r="BY12" s="324">
        <v>3933.4880567621635</v>
      </c>
      <c r="BZ12" s="324">
        <v>4004.1722520713697</v>
      </c>
      <c r="CA12" s="324">
        <v>4076.2666353325426</v>
      </c>
      <c r="CB12" s="324">
        <v>4153.3881328728148</v>
      </c>
      <c r="CC12" s="324">
        <v>4241.2326660017479</v>
      </c>
      <c r="CD12" s="324">
        <v>4337.2936077992836</v>
      </c>
      <c r="CE12" s="324">
        <v>4446.5436731629561</v>
      </c>
      <c r="CF12" s="324">
        <v>4552.2375472585036</v>
      </c>
      <c r="CG12" s="324">
        <v>4633.3423735446722</v>
      </c>
      <c r="CH12" s="324">
        <v>4708.1086990432641</v>
      </c>
    </row>
    <row r="13" spans="1:86" x14ac:dyDescent="0.25">
      <c r="A13" s="353" t="s">
        <v>477</v>
      </c>
      <c r="B13" s="353" t="s">
        <v>477</v>
      </c>
      <c r="C13" s="354">
        <v>5000</v>
      </c>
      <c r="D13" s="354"/>
      <c r="E13" s="355"/>
      <c r="F13" s="364">
        <v>0.63539999999999996</v>
      </c>
      <c r="G13" s="358">
        <v>1170.4068</v>
      </c>
      <c r="H13" s="366">
        <v>1.0669955652525571E-3</v>
      </c>
      <c r="I13" s="358">
        <v>12.438076797783165</v>
      </c>
      <c r="J13" s="358">
        <v>17.4622858362128</v>
      </c>
      <c r="K13" s="358">
        <v>23.614411125543914</v>
      </c>
      <c r="L13" s="358">
        <v>30.843867013707545</v>
      </c>
      <c r="M13" s="358">
        <v>38.979829399902563</v>
      </c>
      <c r="N13" s="358">
        <v>48.279643997932482</v>
      </c>
      <c r="O13" s="358">
        <v>58.792398025281159</v>
      </c>
      <c r="P13" s="358">
        <v>70.967504637371547</v>
      </c>
      <c r="Q13" s="358">
        <v>85.521954535652014</v>
      </c>
      <c r="R13" s="358">
        <v>101.68928365618298</v>
      </c>
      <c r="S13" s="358">
        <v>119.67035368385714</v>
      </c>
      <c r="T13" s="358">
        <v>137.2909180964987</v>
      </c>
      <c r="U13" s="358">
        <v>151.95712691475197</v>
      </c>
      <c r="V13" s="358">
        <v>165.18410206284869</v>
      </c>
      <c r="W13" s="358">
        <v>177.89897628072058</v>
      </c>
      <c r="X13" s="358">
        <v>189.24989829749344</v>
      </c>
      <c r="Y13" s="358">
        <v>198.62997097918557</v>
      </c>
      <c r="Z13" s="358">
        <v>206.24690050080167</v>
      </c>
      <c r="AA13" s="358">
        <v>211.84601752357571</v>
      </c>
      <c r="AB13" s="358">
        <v>216.20770517891219</v>
      </c>
      <c r="AC13" s="358">
        <v>220.08275154253272</v>
      </c>
      <c r="AD13" s="358">
        <v>223.28718418549147</v>
      </c>
      <c r="AE13" s="358">
        <v>225.796932291248</v>
      </c>
      <c r="AF13" s="358">
        <v>227.88312495827566</v>
      </c>
      <c r="AG13" s="358">
        <v>229.83635196844767</v>
      </c>
      <c r="AH13" s="358">
        <v>231.56740527627429</v>
      </c>
      <c r="AI13" s="358">
        <v>12.438076797783165</v>
      </c>
      <c r="AJ13" s="358">
        <v>20.202914694485379</v>
      </c>
      <c r="AK13" s="358">
        <v>33.340707144246437</v>
      </c>
      <c r="AL13" s="358">
        <v>50.225641893183791</v>
      </c>
      <c r="AM13" s="358">
        <v>71.277652016652567</v>
      </c>
      <c r="AN13" s="358">
        <v>93.868774330446897</v>
      </c>
      <c r="AO13" s="358">
        <v>115.42410796069841</v>
      </c>
      <c r="AP13" s="358">
        <v>136.26773315280781</v>
      </c>
      <c r="AQ13" s="358">
        <v>155.74578030044478</v>
      </c>
      <c r="AR13" s="358">
        <v>174.22686034825244</v>
      </c>
      <c r="AS13" s="358">
        <v>192.3206065706363</v>
      </c>
      <c r="AT13" s="358">
        <v>208.64293134148701</v>
      </c>
      <c r="AU13" s="358">
        <v>221.52213404732021</v>
      </c>
      <c r="AV13" s="358">
        <v>232.46367901655785</v>
      </c>
      <c r="AW13" s="358">
        <v>242.50039201343031</v>
      </c>
      <c r="AX13" s="358">
        <v>251.35157320934752</v>
      </c>
      <c r="AY13" s="358">
        <v>259.0103832356516</v>
      </c>
      <c r="AZ13" s="358">
        <v>265.68855054070872</v>
      </c>
      <c r="BA13" s="358">
        <v>271.41506371523684</v>
      </c>
      <c r="BB13" s="358">
        <v>276.72695765586849</v>
      </c>
      <c r="BC13" s="358">
        <v>282.23087469865038</v>
      </c>
      <c r="BD13" s="358">
        <v>287.73306226367941</v>
      </c>
      <c r="BE13" s="358">
        <v>293.4233718359414</v>
      </c>
      <c r="BF13" s="358">
        <v>298.75752613618619</v>
      </c>
      <c r="BG13" s="358">
        <v>303.02690863052294</v>
      </c>
      <c r="BH13" s="358">
        <v>306.92786793764668</v>
      </c>
      <c r="BI13" s="324">
        <v>12.438076797783165</v>
      </c>
      <c r="BJ13" s="324">
        <v>22.943543552757959</v>
      </c>
      <c r="BK13" s="324">
        <v>43.067003162948971</v>
      </c>
      <c r="BL13" s="324">
        <v>69.607416772660059</v>
      </c>
      <c r="BM13" s="324">
        <v>103.57547463340258</v>
      </c>
      <c r="BN13" s="324">
        <v>139.45790466296128</v>
      </c>
      <c r="BO13" s="324">
        <v>172.05581789611566</v>
      </c>
      <c r="BP13" s="324">
        <v>201.56796166824404</v>
      </c>
      <c r="BQ13" s="324">
        <v>225.96960606523749</v>
      </c>
      <c r="BR13" s="324">
        <v>246.76443704032187</v>
      </c>
      <c r="BS13" s="324">
        <v>264.97085945741543</v>
      </c>
      <c r="BT13" s="324">
        <v>279.99494458647536</v>
      </c>
      <c r="BU13" s="324">
        <v>291.08714117988848</v>
      </c>
      <c r="BV13" s="324">
        <v>299.743255970267</v>
      </c>
      <c r="BW13" s="324">
        <v>307.10180774614003</v>
      </c>
      <c r="BX13" s="324">
        <v>313.45324812120157</v>
      </c>
      <c r="BY13" s="324">
        <v>319.39079549211755</v>
      </c>
      <c r="BZ13" s="324">
        <v>325.13020058061574</v>
      </c>
      <c r="CA13" s="324">
        <v>330.98410990689791</v>
      </c>
      <c r="CB13" s="324">
        <v>337.24621013282473</v>
      </c>
      <c r="CC13" s="324">
        <v>344.3789978547681</v>
      </c>
      <c r="CD13" s="324">
        <v>352.17894034186736</v>
      </c>
      <c r="CE13" s="324">
        <v>361.04981138063488</v>
      </c>
      <c r="CF13" s="324">
        <v>369.63192731409669</v>
      </c>
      <c r="CG13" s="324">
        <v>376.21746529259832</v>
      </c>
      <c r="CH13" s="324">
        <v>382.28833059901905</v>
      </c>
    </row>
    <row r="14" spans="1:86" x14ac:dyDescent="0.25">
      <c r="A14" s="353" t="s">
        <v>425</v>
      </c>
      <c r="B14" s="353" t="s">
        <v>425</v>
      </c>
      <c r="C14" s="354">
        <v>2500</v>
      </c>
      <c r="D14" s="354"/>
      <c r="E14" s="355"/>
      <c r="F14" s="364">
        <v>0.96419999999999995</v>
      </c>
      <c r="G14" s="358">
        <v>1199.4648</v>
      </c>
      <c r="H14" s="366">
        <v>1.0934861471041909E-3</v>
      </c>
      <c r="I14" s="358">
        <v>12.746880228855153</v>
      </c>
      <c r="J14" s="358">
        <v>17.895826637435654</v>
      </c>
      <c r="K14" s="358">
        <v>24.200692372787227</v>
      </c>
      <c r="L14" s="358">
        <v>31.609635879442362</v>
      </c>
      <c r="M14" s="358">
        <v>39.94759196134904</v>
      </c>
      <c r="N14" s="358">
        <v>49.478295522592049</v>
      </c>
      <c r="O14" s="358">
        <v>60.252052482021007</v>
      </c>
      <c r="P14" s="358">
        <v>72.729433694646957</v>
      </c>
      <c r="Q14" s="358">
        <v>87.645230780199611</v>
      </c>
      <c r="R14" s="358">
        <v>104.21395046816781</v>
      </c>
      <c r="S14" s="358">
        <v>122.64144128976095</v>
      </c>
      <c r="T14" s="358">
        <v>140.69947612781573</v>
      </c>
      <c r="U14" s="358">
        <v>155.72980680168433</v>
      </c>
      <c r="V14" s="358">
        <v>169.28517156940171</v>
      </c>
      <c r="W14" s="358">
        <v>182.31572134129712</v>
      </c>
      <c r="X14" s="358">
        <v>193.94845570909476</v>
      </c>
      <c r="Y14" s="358">
        <v>203.56140994272644</v>
      </c>
      <c r="Z14" s="358">
        <v>211.36744699348461</v>
      </c>
      <c r="AA14" s="358">
        <v>217.10557477939486</v>
      </c>
      <c r="AB14" s="358">
        <v>221.57555121081225</v>
      </c>
      <c r="AC14" s="358">
        <v>225.54680437811339</v>
      </c>
      <c r="AD14" s="358">
        <v>228.83079432007204</v>
      </c>
      <c r="AE14" s="358">
        <v>231.40285260760217</v>
      </c>
      <c r="AF14" s="358">
        <v>233.54083973320482</v>
      </c>
      <c r="AG14" s="358">
        <v>235.54256002832838</v>
      </c>
      <c r="AH14" s="358">
        <v>237.31659065568081</v>
      </c>
      <c r="AI14" s="358">
        <v>12.746880228855153</v>
      </c>
      <c r="AJ14" s="358">
        <v>20.704497815151083</v>
      </c>
      <c r="AK14" s="358">
        <v>34.168465722031115</v>
      </c>
      <c r="AL14" s="358">
        <v>51.472607223641667</v>
      </c>
      <c r="AM14" s="358">
        <v>73.047281185160372</v>
      </c>
      <c r="AN14" s="358">
        <v>96.199279283506044</v>
      </c>
      <c r="AO14" s="358">
        <v>118.28977289798516</v>
      </c>
      <c r="AP14" s="358">
        <v>139.65088830019272</v>
      </c>
      <c r="AQ14" s="358">
        <v>159.61252208968449</v>
      </c>
      <c r="AR14" s="358">
        <v>178.55243681277699</v>
      </c>
      <c r="AS14" s="358">
        <v>197.09540127084614</v>
      </c>
      <c r="AT14" s="358">
        <v>213.82296472724735</v>
      </c>
      <c r="AU14" s="358">
        <v>227.02192281405249</v>
      </c>
      <c r="AV14" s="358">
        <v>238.23511642179432</v>
      </c>
      <c r="AW14" s="358">
        <v>248.52101355384369</v>
      </c>
      <c r="AX14" s="358">
        <v>257.59194537252807</v>
      </c>
      <c r="AY14" s="358">
        <v>265.44090270637025</v>
      </c>
      <c r="AZ14" s="358">
        <v>272.28487064207167</v>
      </c>
      <c r="BA14" s="358">
        <v>278.15355747777932</v>
      </c>
      <c r="BB14" s="358">
        <v>283.59733121791908</v>
      </c>
      <c r="BC14" s="358">
        <v>289.23789546868812</v>
      </c>
      <c r="BD14" s="358">
        <v>294.87668730350146</v>
      </c>
      <c r="BE14" s="358">
        <v>300.70827170050882</v>
      </c>
      <c r="BF14" s="358">
        <v>306.1748584641129</v>
      </c>
      <c r="BG14" s="358">
        <v>310.55023804982034</v>
      </c>
      <c r="BH14" s="358">
        <v>314.54804750814486</v>
      </c>
      <c r="BI14" s="324">
        <v>12.746880228855153</v>
      </c>
      <c r="BJ14" s="324">
        <v>23.513168992866508</v>
      </c>
      <c r="BK14" s="324">
        <v>44.136239071275007</v>
      </c>
      <c r="BL14" s="324">
        <v>71.335578567840969</v>
      </c>
      <c r="BM14" s="324">
        <v>106.14697040897174</v>
      </c>
      <c r="BN14" s="324">
        <v>142.92026304442004</v>
      </c>
      <c r="BO14" s="324">
        <v>176.32749331394928</v>
      </c>
      <c r="BP14" s="324">
        <v>206.57234290573842</v>
      </c>
      <c r="BQ14" s="324">
        <v>231.57981339916932</v>
      </c>
      <c r="BR14" s="324">
        <v>252.8909231573862</v>
      </c>
      <c r="BS14" s="324">
        <v>271.54936125193137</v>
      </c>
      <c r="BT14" s="324">
        <v>286.94645332667903</v>
      </c>
      <c r="BU14" s="324">
        <v>298.31403882642059</v>
      </c>
      <c r="BV14" s="324">
        <v>307.18506127418698</v>
      </c>
      <c r="BW14" s="324">
        <v>314.72630576639023</v>
      </c>
      <c r="BX14" s="324">
        <v>321.23543503596136</v>
      </c>
      <c r="BY14" s="324">
        <v>327.32039547001415</v>
      </c>
      <c r="BZ14" s="324">
        <v>333.20229429065881</v>
      </c>
      <c r="CA14" s="324">
        <v>339.2015401761638</v>
      </c>
      <c r="CB14" s="324">
        <v>345.61911122502585</v>
      </c>
      <c r="CC14" s="324">
        <v>352.92898655926285</v>
      </c>
      <c r="CD14" s="324">
        <v>360.92258028693089</v>
      </c>
      <c r="CE14" s="324">
        <v>370.01369079341549</v>
      </c>
      <c r="CF14" s="324">
        <v>378.80887719502101</v>
      </c>
      <c r="CG14" s="324">
        <v>385.55791607131238</v>
      </c>
      <c r="CH14" s="324">
        <v>391.77950436060888</v>
      </c>
    </row>
    <row r="15" spans="1:86" x14ac:dyDescent="0.25">
      <c r="A15" s="353" t="s">
        <v>406</v>
      </c>
      <c r="B15" s="353" t="s">
        <v>407</v>
      </c>
      <c r="C15" s="354">
        <v>25000</v>
      </c>
      <c r="D15" s="354"/>
      <c r="E15" s="355"/>
      <c r="F15" s="364">
        <v>0.61308222175308791</v>
      </c>
      <c r="G15" s="358">
        <v>8104.3338893540695</v>
      </c>
      <c r="H15" s="366">
        <v>7.3882758706347229E-3</v>
      </c>
      <c r="I15" s="358">
        <v>86.125889998812951</v>
      </c>
      <c r="J15" s="358">
        <v>120.91539017716489</v>
      </c>
      <c r="K15" s="358">
        <v>163.51500381054291</v>
      </c>
      <c r="L15" s="358">
        <v>213.57445694772122</v>
      </c>
      <c r="M15" s="358">
        <v>269.91089970330864</v>
      </c>
      <c r="N15" s="358">
        <v>334.30628993132478</v>
      </c>
      <c r="O15" s="358">
        <v>407.10052586218694</v>
      </c>
      <c r="P15" s="358">
        <v>491.4055120625942</v>
      </c>
      <c r="Q15" s="358">
        <v>592.185959981677</v>
      </c>
      <c r="R15" s="358">
        <v>704.1345861276119</v>
      </c>
      <c r="S15" s="358">
        <v>828.64223183859758</v>
      </c>
      <c r="T15" s="358">
        <v>950.65360200401119</v>
      </c>
      <c r="U15" s="358">
        <v>1052.2079104325962</v>
      </c>
      <c r="V15" s="358">
        <v>1143.796427302427</v>
      </c>
      <c r="W15" s="358">
        <v>1231.8389660357748</v>
      </c>
      <c r="X15" s="358">
        <v>1310.4369902235592</v>
      </c>
      <c r="Y15" s="358">
        <v>1375.3881174033074</v>
      </c>
      <c r="Z15" s="358">
        <v>1428.1305827195158</v>
      </c>
      <c r="AA15" s="358">
        <v>1466.9009605386868</v>
      </c>
      <c r="AB15" s="358">
        <v>1497.1029151752462</v>
      </c>
      <c r="AC15" s="358">
        <v>1523.9351837228214</v>
      </c>
      <c r="AD15" s="358">
        <v>1546.1238723603819</v>
      </c>
      <c r="AE15" s="358">
        <v>1563.5023057625328</v>
      </c>
      <c r="AF15" s="358">
        <v>1577.9478830875398</v>
      </c>
      <c r="AG15" s="358">
        <v>1591.4727565350788</v>
      </c>
      <c r="AH15" s="358">
        <v>1603.4592162744595</v>
      </c>
      <c r="AI15" s="358">
        <v>86.125889998812951</v>
      </c>
      <c r="AJ15" s="358">
        <v>139.89252815537913</v>
      </c>
      <c r="AK15" s="358">
        <v>230.86351070768364</v>
      </c>
      <c r="AL15" s="358">
        <v>347.78110628671237</v>
      </c>
      <c r="AM15" s="358">
        <v>493.5530883724735</v>
      </c>
      <c r="AN15" s="358">
        <v>649.98245820031991</v>
      </c>
      <c r="AO15" s="358">
        <v>799.23964026383908</v>
      </c>
      <c r="AP15" s="358">
        <v>943.5686872425531</v>
      </c>
      <c r="AQ15" s="358">
        <v>1078.4419617288518</v>
      </c>
      <c r="AR15" s="358">
        <v>1206.4118635982813</v>
      </c>
      <c r="AS15" s="358">
        <v>1331.6997213716963</v>
      </c>
      <c r="AT15" s="358">
        <v>1444.7215952991623</v>
      </c>
      <c r="AU15" s="358">
        <v>1533.9020058681583</v>
      </c>
      <c r="AV15" s="358">
        <v>1609.6653504557698</v>
      </c>
      <c r="AW15" s="358">
        <v>1679.1633004662056</v>
      </c>
      <c r="AX15" s="358">
        <v>1740.45218543072</v>
      </c>
      <c r="AY15" s="358">
        <v>1793.4846470058756</v>
      </c>
      <c r="AZ15" s="358">
        <v>1839.7267720594475</v>
      </c>
      <c r="BA15" s="358">
        <v>1879.3792884222714</v>
      </c>
      <c r="BB15" s="358">
        <v>1916.160826328336</v>
      </c>
      <c r="BC15" s="358">
        <v>1954.2720039240326</v>
      </c>
      <c r="BD15" s="358">
        <v>1992.3712059697207</v>
      </c>
      <c r="BE15" s="358">
        <v>2031.7730350665774</v>
      </c>
      <c r="BF15" s="358">
        <v>2068.7087120179735</v>
      </c>
      <c r="BG15" s="358">
        <v>2098.2715112391234</v>
      </c>
      <c r="BH15" s="358">
        <v>2125.2832106873102</v>
      </c>
      <c r="BI15" s="324">
        <v>86.125889998812951</v>
      </c>
      <c r="BJ15" s="324">
        <v>158.86966613359337</v>
      </c>
      <c r="BK15" s="324">
        <v>298.21201760482444</v>
      </c>
      <c r="BL15" s="324">
        <v>481.98775562570364</v>
      </c>
      <c r="BM15" s="324">
        <v>717.19527704163829</v>
      </c>
      <c r="BN15" s="324">
        <v>965.65862646931487</v>
      </c>
      <c r="BO15" s="324">
        <v>1191.378754665491</v>
      </c>
      <c r="BP15" s="324">
        <v>1395.731862422512</v>
      </c>
      <c r="BQ15" s="324">
        <v>1564.6979634760266</v>
      </c>
      <c r="BR15" s="324">
        <v>1708.6891410689507</v>
      </c>
      <c r="BS15" s="324">
        <v>1834.7572109047951</v>
      </c>
      <c r="BT15" s="324">
        <v>1938.7895885943133</v>
      </c>
      <c r="BU15" s="324">
        <v>2015.5961013037199</v>
      </c>
      <c r="BV15" s="324">
        <v>2075.5342736091129</v>
      </c>
      <c r="BW15" s="324">
        <v>2126.4876348966368</v>
      </c>
      <c r="BX15" s="324">
        <v>2170.4673806378805</v>
      </c>
      <c r="BY15" s="324">
        <v>2211.5811766084435</v>
      </c>
      <c r="BZ15" s="324">
        <v>2251.3229613993794</v>
      </c>
      <c r="CA15" s="324">
        <v>2291.857616305856</v>
      </c>
      <c r="CB15" s="324">
        <v>2335.2187374814262</v>
      </c>
      <c r="CC15" s="324">
        <v>2384.6088241252442</v>
      </c>
      <c r="CD15" s="324">
        <v>2438.6185395790599</v>
      </c>
      <c r="CE15" s="324">
        <v>2500.0437643706223</v>
      </c>
      <c r="CF15" s="324">
        <v>2559.469540948407</v>
      </c>
      <c r="CG15" s="324">
        <v>2605.0702659431686</v>
      </c>
      <c r="CH15" s="324">
        <v>2647.1072051001606</v>
      </c>
    </row>
    <row r="16" spans="1:86" x14ac:dyDescent="0.25">
      <c r="A16" s="353" t="s">
        <v>401</v>
      </c>
      <c r="B16" s="353" t="s">
        <v>401</v>
      </c>
      <c r="C16" s="354">
        <v>6250</v>
      </c>
      <c r="D16" s="354"/>
      <c r="E16" s="355"/>
      <c r="F16" s="364">
        <v>0.98180000000000001</v>
      </c>
      <c r="G16" s="358">
        <v>3334.1927999999998</v>
      </c>
      <c r="H16" s="366">
        <v>3.0396003605729274E-3</v>
      </c>
      <c r="I16" s="358">
        <v>35.432933322854659</v>
      </c>
      <c r="J16" s="358">
        <v>49.745633489691542</v>
      </c>
      <c r="K16" s="358">
        <v>67.271481634444029</v>
      </c>
      <c r="L16" s="358">
        <v>87.866372035143002</v>
      </c>
      <c r="M16" s="358">
        <v>111.04367005590146</v>
      </c>
      <c r="N16" s="358">
        <v>137.53648851362595</v>
      </c>
      <c r="O16" s="358">
        <v>167.48466446933381</v>
      </c>
      <c r="P16" s="358">
        <v>202.16846227815046</v>
      </c>
      <c r="Q16" s="358">
        <v>243.63040701292775</v>
      </c>
      <c r="R16" s="358">
        <v>289.6870365103851</v>
      </c>
      <c r="S16" s="358">
        <v>340.91055488243063</v>
      </c>
      <c r="T16" s="358">
        <v>391.107083983736</v>
      </c>
      <c r="U16" s="358">
        <v>432.88740160075298</v>
      </c>
      <c r="V16" s="358">
        <v>470.56770669173767</v>
      </c>
      <c r="W16" s="358">
        <v>506.78916582042189</v>
      </c>
      <c r="X16" s="358">
        <v>539.12507027832964</v>
      </c>
      <c r="Y16" s="358">
        <v>565.84652370697916</v>
      </c>
      <c r="Z16" s="358">
        <v>587.54522843859866</v>
      </c>
      <c r="AA16" s="358">
        <v>603.49569597150321</v>
      </c>
      <c r="AB16" s="358">
        <v>615.92104036993953</v>
      </c>
      <c r="AC16" s="358">
        <v>626.96006687358738</v>
      </c>
      <c r="AD16" s="358">
        <v>636.08868458688005</v>
      </c>
      <c r="AE16" s="358">
        <v>643.23832184464982</v>
      </c>
      <c r="AF16" s="358">
        <v>649.18135683882144</v>
      </c>
      <c r="AG16" s="358">
        <v>654.74560632377063</v>
      </c>
      <c r="AH16" s="358">
        <v>659.67693915212715</v>
      </c>
      <c r="AI16" s="358">
        <v>35.432933322854659</v>
      </c>
      <c r="AJ16" s="358">
        <v>57.552991586658038</v>
      </c>
      <c r="AK16" s="358">
        <v>94.979237737900235</v>
      </c>
      <c r="AL16" s="358">
        <v>143.08014407950449</v>
      </c>
      <c r="AM16" s="358">
        <v>203.0519936784616</v>
      </c>
      <c r="AN16" s="358">
        <v>267.40838443300299</v>
      </c>
      <c r="AO16" s="358">
        <v>328.81407533601424</v>
      </c>
      <c r="AP16" s="358">
        <v>388.19228899764857</v>
      </c>
      <c r="AQ16" s="358">
        <v>443.68031637215785</v>
      </c>
      <c r="AR16" s="358">
        <v>496.32823676327649</v>
      </c>
      <c r="AS16" s="358">
        <v>547.87274110116948</v>
      </c>
      <c r="AT16" s="358">
        <v>594.37091398450548</v>
      </c>
      <c r="AU16" s="358">
        <v>631.06050339182059</v>
      </c>
      <c r="AV16" s="358">
        <v>662.23019623477774</v>
      </c>
      <c r="AW16" s="358">
        <v>690.82225175755718</v>
      </c>
      <c r="AX16" s="358">
        <v>716.03702718001944</v>
      </c>
      <c r="AY16" s="358">
        <v>737.85503887157029</v>
      </c>
      <c r="AZ16" s="358">
        <v>756.87944760340349</v>
      </c>
      <c r="BA16" s="358">
        <v>773.19283453486753</v>
      </c>
      <c r="BB16" s="358">
        <v>788.32507618898114</v>
      </c>
      <c r="BC16" s="358">
        <v>804.0043430693861</v>
      </c>
      <c r="BD16" s="358">
        <v>819.67868310532003</v>
      </c>
      <c r="BE16" s="358">
        <v>835.88893513530388</v>
      </c>
      <c r="BF16" s="358">
        <v>851.08459092093767</v>
      </c>
      <c r="BG16" s="358">
        <v>863.24698127364559</v>
      </c>
      <c r="BH16" s="358">
        <v>874.35982719602487</v>
      </c>
      <c r="BI16" s="324">
        <v>35.432933322854659</v>
      </c>
      <c r="BJ16" s="324">
        <v>65.360349683624534</v>
      </c>
      <c r="BK16" s="324">
        <v>122.68699384135644</v>
      </c>
      <c r="BL16" s="324">
        <v>198.29391612386598</v>
      </c>
      <c r="BM16" s="324">
        <v>295.06031730102177</v>
      </c>
      <c r="BN16" s="324">
        <v>397.28028035238003</v>
      </c>
      <c r="BO16" s="324">
        <v>490.14348620269459</v>
      </c>
      <c r="BP16" s="324">
        <v>574.21611571714675</v>
      </c>
      <c r="BQ16" s="324">
        <v>643.7302257313878</v>
      </c>
      <c r="BR16" s="324">
        <v>702.96943701616772</v>
      </c>
      <c r="BS16" s="324">
        <v>754.83492731990839</v>
      </c>
      <c r="BT16" s="324">
        <v>797.63474398527512</v>
      </c>
      <c r="BU16" s="324">
        <v>829.23360518288837</v>
      </c>
      <c r="BV16" s="324">
        <v>853.89268577781786</v>
      </c>
      <c r="BW16" s="324">
        <v>874.85533769469248</v>
      </c>
      <c r="BX16" s="324">
        <v>892.948984081709</v>
      </c>
      <c r="BY16" s="324">
        <v>909.86355403616153</v>
      </c>
      <c r="BZ16" s="324">
        <v>926.21366676820821</v>
      </c>
      <c r="CA16" s="324">
        <v>942.88997309823196</v>
      </c>
      <c r="CB16" s="324">
        <v>960.72911200802264</v>
      </c>
      <c r="CC16" s="324">
        <v>981.0486192651847</v>
      </c>
      <c r="CD16" s="324">
        <v>1003.2686816237599</v>
      </c>
      <c r="CE16" s="324">
        <v>1028.5395484259584</v>
      </c>
      <c r="CF16" s="324">
        <v>1052.9878250030542</v>
      </c>
      <c r="CG16" s="324">
        <v>1071.7483562235209</v>
      </c>
      <c r="CH16" s="324">
        <v>1089.0427152399227</v>
      </c>
    </row>
    <row r="17" spans="1:86" x14ac:dyDescent="0.25">
      <c r="A17" s="353" t="s">
        <v>224</v>
      </c>
      <c r="B17" s="353" t="s">
        <v>445</v>
      </c>
      <c r="C17" s="354">
        <v>42000</v>
      </c>
      <c r="D17" s="354"/>
      <c r="E17" s="355"/>
      <c r="F17" s="364">
        <v>0.98639999999999994</v>
      </c>
      <c r="G17" s="358">
        <v>18510.7824</v>
      </c>
      <c r="H17" s="366">
        <v>1.6875263139410235E-2</v>
      </c>
      <c r="I17" s="358">
        <v>196.71667413266312</v>
      </c>
      <c r="J17" s="358">
        <v>276.17796933573629</v>
      </c>
      <c r="K17" s="358">
        <v>373.47802990300681</v>
      </c>
      <c r="L17" s="358">
        <v>487.81680921990397</v>
      </c>
      <c r="M17" s="358">
        <v>616.49260753672911</v>
      </c>
      <c r="N17" s="358">
        <v>763.57552296790686</v>
      </c>
      <c r="O17" s="358">
        <v>929.84190336229199</v>
      </c>
      <c r="P17" s="358">
        <v>1122.3995245186338</v>
      </c>
      <c r="Q17" s="358">
        <v>1352.5880837604052</v>
      </c>
      <c r="R17" s="358">
        <v>1608.2854287684245</v>
      </c>
      <c r="S17" s="358">
        <v>1892.6683241868709</v>
      </c>
      <c r="T17" s="358">
        <v>2171.3495772414431</v>
      </c>
      <c r="U17" s="358">
        <v>2403.3056800833328</v>
      </c>
      <c r="V17" s="358">
        <v>2612.4993200866429</v>
      </c>
      <c r="W17" s="358">
        <v>2813.5937343453411</v>
      </c>
      <c r="X17" s="358">
        <v>2993.1163135817665</v>
      </c>
      <c r="Y17" s="358">
        <v>3141.468565386001</v>
      </c>
      <c r="Z17" s="358">
        <v>3261.9355046850301</v>
      </c>
      <c r="AA17" s="358">
        <v>3350.4893620624021</v>
      </c>
      <c r="AB17" s="358">
        <v>3419.4724293896761</v>
      </c>
      <c r="AC17" s="358">
        <v>3480.7589325327635</v>
      </c>
      <c r="AD17" s="358">
        <v>3531.4392219580018</v>
      </c>
      <c r="AE17" s="358">
        <v>3571.1326012723321</v>
      </c>
      <c r="AF17" s="358">
        <v>3604.127162226544</v>
      </c>
      <c r="AG17" s="358">
        <v>3635.0187805622345</v>
      </c>
      <c r="AH17" s="358">
        <v>3662.396570151272</v>
      </c>
      <c r="AI17" s="358">
        <v>196.71667413266312</v>
      </c>
      <c r="AJ17" s="358">
        <v>319.52288533814169</v>
      </c>
      <c r="AK17" s="358">
        <v>527.30604009586352</v>
      </c>
      <c r="AL17" s="358">
        <v>794.35280791691343</v>
      </c>
      <c r="AM17" s="358">
        <v>1127.3047170122193</v>
      </c>
      <c r="AN17" s="358">
        <v>1484.5987359143917</v>
      </c>
      <c r="AO17" s="358">
        <v>1825.5110498115666</v>
      </c>
      <c r="AP17" s="358">
        <v>2155.1672089848516</v>
      </c>
      <c r="AQ17" s="358">
        <v>2463.2258193131993</v>
      </c>
      <c r="AR17" s="358">
        <v>2755.5167144805459</v>
      </c>
      <c r="AS17" s="358">
        <v>3041.6816608251588</v>
      </c>
      <c r="AT17" s="358">
        <v>3299.8303678348475</v>
      </c>
      <c r="AU17" s="358">
        <v>3503.523749292619</v>
      </c>
      <c r="AV17" s="358">
        <v>3676.5717511030766</v>
      </c>
      <c r="AW17" s="358">
        <v>3835.3092176799614</v>
      </c>
      <c r="AX17" s="358">
        <v>3975.2966896432099</v>
      </c>
      <c r="AY17" s="358">
        <v>4096.4259977093052</v>
      </c>
      <c r="AZ17" s="358">
        <v>4202.0457718038397</v>
      </c>
      <c r="BA17" s="358">
        <v>4292.6144862751007</v>
      </c>
      <c r="BB17" s="358">
        <v>4376.6257145650525</v>
      </c>
      <c r="BC17" s="358">
        <v>4463.6739192803598</v>
      </c>
      <c r="BD17" s="358">
        <v>4550.6947711245539</v>
      </c>
      <c r="BE17" s="358">
        <v>4640.690900915306</v>
      </c>
      <c r="BF17" s="358">
        <v>4725.0541919862862</v>
      </c>
      <c r="BG17" s="358">
        <v>4792.5773901897128</v>
      </c>
      <c r="BH17" s="358">
        <v>4854.2737242211124</v>
      </c>
      <c r="BI17" s="324">
        <v>196.71667413266312</v>
      </c>
      <c r="BJ17" s="324">
        <v>362.86780134054715</v>
      </c>
      <c r="BK17" s="324">
        <v>681.13405028872035</v>
      </c>
      <c r="BL17" s="324">
        <v>1100.8888066139232</v>
      </c>
      <c r="BM17" s="324">
        <v>1638.1168264877092</v>
      </c>
      <c r="BN17" s="324">
        <v>2205.6219488608763</v>
      </c>
      <c r="BO17" s="324">
        <v>2721.1801962608411</v>
      </c>
      <c r="BP17" s="324">
        <v>3187.9348934510695</v>
      </c>
      <c r="BQ17" s="324">
        <v>3573.863554865994</v>
      </c>
      <c r="BR17" s="324">
        <v>3902.7480001926665</v>
      </c>
      <c r="BS17" s="324">
        <v>4190.6949974634454</v>
      </c>
      <c r="BT17" s="324">
        <v>4428.3111584282515</v>
      </c>
      <c r="BU17" s="324">
        <v>4603.741818501906</v>
      </c>
      <c r="BV17" s="324">
        <v>4740.6441821195112</v>
      </c>
      <c r="BW17" s="324">
        <v>4857.0247010145813</v>
      </c>
      <c r="BX17" s="324">
        <v>4957.477065704652</v>
      </c>
      <c r="BY17" s="324">
        <v>5051.3834300326089</v>
      </c>
      <c r="BZ17" s="324">
        <v>5142.1560389226488</v>
      </c>
      <c r="CA17" s="324">
        <v>5234.7396104877989</v>
      </c>
      <c r="CB17" s="324">
        <v>5333.7789997404279</v>
      </c>
      <c r="CC17" s="324">
        <v>5446.5889060279551</v>
      </c>
      <c r="CD17" s="324">
        <v>5569.9503202911073</v>
      </c>
      <c r="CE17" s="324">
        <v>5710.2492005582808</v>
      </c>
      <c r="CF17" s="324">
        <v>5845.9812217460294</v>
      </c>
      <c r="CG17" s="324">
        <v>5950.135999817192</v>
      </c>
      <c r="CH17" s="324">
        <v>6046.1508782909532</v>
      </c>
    </row>
    <row r="18" spans="1:86" x14ac:dyDescent="0.25">
      <c r="A18" s="353" t="s">
        <v>224</v>
      </c>
      <c r="B18" s="353" t="s">
        <v>451</v>
      </c>
      <c r="C18" s="354">
        <v>42000</v>
      </c>
      <c r="D18" s="354"/>
      <c r="E18" s="355"/>
      <c r="F18" s="364">
        <v>0.98639999999999994</v>
      </c>
      <c r="G18" s="358">
        <v>18025.473599999998</v>
      </c>
      <c r="H18" s="366">
        <v>1.6432833774356951E-2</v>
      </c>
      <c r="I18" s="358">
        <v>191.55922962273712</v>
      </c>
      <c r="J18" s="358">
        <v>268.93723817762145</v>
      </c>
      <c r="K18" s="358">
        <v>363.68632198910501</v>
      </c>
      <c r="L18" s="358">
        <v>475.02740976684015</v>
      </c>
      <c r="M18" s="358">
        <v>600.32963391911892</v>
      </c>
      <c r="N18" s="358">
        <v>743.55638424360677</v>
      </c>
      <c r="O18" s="358">
        <v>905.46365459035064</v>
      </c>
      <c r="P18" s="358">
        <v>1092.9728717389698</v>
      </c>
      <c r="Q18" s="358">
        <v>1317.1264330511369</v>
      </c>
      <c r="R18" s="358">
        <v>1566.1200002831815</v>
      </c>
      <c r="S18" s="358">
        <v>1843.0470508467904</v>
      </c>
      <c r="T18" s="358">
        <v>2114.4219425828687</v>
      </c>
      <c r="U18" s="358">
        <v>2340.2967066952365</v>
      </c>
      <c r="V18" s="358">
        <v>2544.0057857435418</v>
      </c>
      <c r="W18" s="358">
        <v>2739.8279815318524</v>
      </c>
      <c r="X18" s="358">
        <v>2914.6439046356809</v>
      </c>
      <c r="Y18" s="358">
        <v>3059.1067123448661</v>
      </c>
      <c r="Z18" s="358">
        <v>3176.4152942882993</v>
      </c>
      <c r="AA18" s="358">
        <v>3262.6474796082443</v>
      </c>
      <c r="AB18" s="358">
        <v>3329.8219745639417</v>
      </c>
      <c r="AC18" s="358">
        <v>3389.5016909892202</v>
      </c>
      <c r="AD18" s="358">
        <v>3438.8532634584094</v>
      </c>
      <c r="AE18" s="358">
        <v>3477.505976534721</v>
      </c>
      <c r="AF18" s="358">
        <v>3509.6354983762035</v>
      </c>
      <c r="AG18" s="358">
        <v>3539.7172117656532</v>
      </c>
      <c r="AH18" s="358">
        <v>3566.3772206620656</v>
      </c>
      <c r="AI18" s="358">
        <v>191.55922962273712</v>
      </c>
      <c r="AJ18" s="358">
        <v>311.14575331286369</v>
      </c>
      <c r="AK18" s="358">
        <v>513.48132669251879</v>
      </c>
      <c r="AL18" s="358">
        <v>773.52676179652951</v>
      </c>
      <c r="AM18" s="358">
        <v>1097.7494617223322</v>
      </c>
      <c r="AN18" s="358">
        <v>1445.6760790844924</v>
      </c>
      <c r="AO18" s="358">
        <v>1777.6504808833292</v>
      </c>
      <c r="AP18" s="358">
        <v>2098.6638376313103</v>
      </c>
      <c r="AQ18" s="358">
        <v>2398.6458820275711</v>
      </c>
      <c r="AR18" s="358">
        <v>2683.2736033474093</v>
      </c>
      <c r="AS18" s="358">
        <v>2961.9359836895947</v>
      </c>
      <c r="AT18" s="358">
        <v>3213.3166440271757</v>
      </c>
      <c r="AU18" s="358">
        <v>3411.6696682603274</v>
      </c>
      <c r="AV18" s="358">
        <v>3580.1807619981673</v>
      </c>
      <c r="AW18" s="358">
        <v>3734.756508786294</v>
      </c>
      <c r="AX18" s="358">
        <v>3871.0738413375248</v>
      </c>
      <c r="AY18" s="358">
        <v>3989.0274263103393</v>
      </c>
      <c r="AZ18" s="358">
        <v>4091.8781004978869</v>
      </c>
      <c r="BA18" s="358">
        <v>4180.0723181387175</v>
      </c>
      <c r="BB18" s="358">
        <v>4261.8809713290921</v>
      </c>
      <c r="BC18" s="358">
        <v>4346.6469786277985</v>
      </c>
      <c r="BD18" s="358">
        <v>4431.3863501827809</v>
      </c>
      <c r="BE18" s="358">
        <v>4519.0229949550394</v>
      </c>
      <c r="BF18" s="358">
        <v>4601.1744806755505</v>
      </c>
      <c r="BG18" s="358">
        <v>4666.927380812469</v>
      </c>
      <c r="BH18" s="358">
        <v>4727.0061833324407</v>
      </c>
      <c r="BI18" s="324">
        <v>191.55922962273712</v>
      </c>
      <c r="BJ18" s="324">
        <v>353.35426844810598</v>
      </c>
      <c r="BK18" s="324">
        <v>663.27633139593263</v>
      </c>
      <c r="BL18" s="324">
        <v>1072.026113826219</v>
      </c>
      <c r="BM18" s="324">
        <v>1595.1692895255458</v>
      </c>
      <c r="BN18" s="324">
        <v>2147.7957739253779</v>
      </c>
      <c r="BO18" s="324">
        <v>2649.8373071763076</v>
      </c>
      <c r="BP18" s="324">
        <v>3104.3548035236504</v>
      </c>
      <c r="BQ18" s="324">
        <v>3480.1653310040047</v>
      </c>
      <c r="BR18" s="324">
        <v>3800.4272064116367</v>
      </c>
      <c r="BS18" s="324">
        <v>4080.8249165323991</v>
      </c>
      <c r="BT18" s="324">
        <v>4312.2113454714827</v>
      </c>
      <c r="BU18" s="324">
        <v>4483.0426298254179</v>
      </c>
      <c r="BV18" s="324">
        <v>4616.3557382527933</v>
      </c>
      <c r="BW18" s="324">
        <v>4729.6850360407352</v>
      </c>
      <c r="BX18" s="324">
        <v>4827.5037780393686</v>
      </c>
      <c r="BY18" s="324">
        <v>4918.9481402758111</v>
      </c>
      <c r="BZ18" s="324">
        <v>5007.3409067074745</v>
      </c>
      <c r="CA18" s="324">
        <v>5097.4971566691902</v>
      </c>
      <c r="CB18" s="324">
        <v>5193.9399680942424</v>
      </c>
      <c r="CC18" s="324">
        <v>5303.7922662663768</v>
      </c>
      <c r="CD18" s="324">
        <v>5423.9194369071538</v>
      </c>
      <c r="CE18" s="324">
        <v>5560.5400133753592</v>
      </c>
      <c r="CF18" s="324">
        <v>5692.7134629748971</v>
      </c>
      <c r="CG18" s="324">
        <v>5794.1375498592843</v>
      </c>
      <c r="CH18" s="324">
        <v>5887.6351460028163</v>
      </c>
    </row>
    <row r="19" spans="1:86" x14ac:dyDescent="0.25">
      <c r="A19" s="353" t="s">
        <v>224</v>
      </c>
      <c r="B19" s="353" t="s">
        <v>488</v>
      </c>
      <c r="C19" s="354">
        <v>42000</v>
      </c>
      <c r="D19" s="354"/>
      <c r="E19" s="356"/>
      <c r="F19" s="364">
        <v>0.98639999999999994</v>
      </c>
      <c r="G19" s="358">
        <v>13397.284799999999</v>
      </c>
      <c r="H19" s="366">
        <v>1.2213568366165927E-2</v>
      </c>
      <c r="I19" s="358">
        <v>142.37481978417509</v>
      </c>
      <c r="J19" s="358">
        <v>199.88538737706332</v>
      </c>
      <c r="K19" s="358">
        <v>270.30686359067664</v>
      </c>
      <c r="L19" s="358">
        <v>353.06021010469652</v>
      </c>
      <c r="M19" s="358">
        <v>446.19005624873995</v>
      </c>
      <c r="N19" s="358">
        <v>552.6421588484551</v>
      </c>
      <c r="O19" s="358">
        <v>672.97840410671688</v>
      </c>
      <c r="P19" s="358">
        <v>812.34308547437286</v>
      </c>
      <c r="Q19" s="358">
        <v>978.94337384812002</v>
      </c>
      <c r="R19" s="358">
        <v>1164.0057920458671</v>
      </c>
      <c r="S19" s="358">
        <v>1369.8295416767598</v>
      </c>
      <c r="T19" s="358">
        <v>1571.5266949852537</v>
      </c>
      <c r="U19" s="358">
        <v>1739.4062531648631</v>
      </c>
      <c r="V19" s="358">
        <v>1890.8113484715327</v>
      </c>
      <c r="W19" s="358">
        <v>2036.3545827495693</v>
      </c>
      <c r="X19" s="358">
        <v>2166.2850778571647</v>
      </c>
      <c r="Y19" s="358">
        <v>2273.6558699282032</v>
      </c>
      <c r="Z19" s="358">
        <v>2360.844507334119</v>
      </c>
      <c r="AA19" s="358">
        <v>2424.9358688868983</v>
      </c>
      <c r="AB19" s="358">
        <v>2474.8627590307242</v>
      </c>
      <c r="AC19" s="358">
        <v>2519.2192167569001</v>
      </c>
      <c r="AD19" s="358">
        <v>2555.8993665476701</v>
      </c>
      <c r="AE19" s="358">
        <v>2584.627677207759</v>
      </c>
      <c r="AF19" s="358">
        <v>2608.5076797058996</v>
      </c>
      <c r="AG19" s="358">
        <v>2630.865665437294</v>
      </c>
      <c r="AH19" s="358">
        <v>2650.6804974845236</v>
      </c>
      <c r="AI19" s="358">
        <v>142.37481978417509</v>
      </c>
      <c r="AJ19" s="358">
        <v>231.2565186327742</v>
      </c>
      <c r="AK19" s="358">
        <v>381.64076716306175</v>
      </c>
      <c r="AL19" s="358">
        <v>574.91739513628454</v>
      </c>
      <c r="AM19" s="358">
        <v>815.89324664073104</v>
      </c>
      <c r="AN19" s="358">
        <v>1074.486839560336</v>
      </c>
      <c r="AO19" s="358">
        <v>1321.2240796408769</v>
      </c>
      <c r="AP19" s="358">
        <v>1559.8146132597383</v>
      </c>
      <c r="AQ19" s="358">
        <v>1782.7737971817048</v>
      </c>
      <c r="AR19" s="358">
        <v>1994.3210069314061</v>
      </c>
      <c r="AS19" s="358">
        <v>2201.434526128493</v>
      </c>
      <c r="AT19" s="358">
        <v>2388.2711316174405</v>
      </c>
      <c r="AU19" s="358">
        <v>2535.695383293848</v>
      </c>
      <c r="AV19" s="358">
        <v>2660.9398659001376</v>
      </c>
      <c r="AW19" s="358">
        <v>2775.8270166540142</v>
      </c>
      <c r="AX19" s="358">
        <v>2877.1437513979572</v>
      </c>
      <c r="AY19" s="358">
        <v>2964.8117819933805</v>
      </c>
      <c r="AZ19" s="358">
        <v>3041.2546985313725</v>
      </c>
      <c r="BA19" s="358">
        <v>3106.8043244478531</v>
      </c>
      <c r="BB19" s="358">
        <v>3167.6079321764109</v>
      </c>
      <c r="BC19" s="358">
        <v>3230.6095689899726</v>
      </c>
      <c r="BD19" s="358">
        <v>3293.5914090063779</v>
      </c>
      <c r="BE19" s="358">
        <v>3358.7266234803196</v>
      </c>
      <c r="BF19" s="358">
        <v>3419.78503866342</v>
      </c>
      <c r="BG19" s="358">
        <v>3468.6553401660808</v>
      </c>
      <c r="BH19" s="358">
        <v>3513.3084153453665</v>
      </c>
      <c r="BI19" s="324">
        <v>142.37481978417509</v>
      </c>
      <c r="BJ19" s="324">
        <v>262.62764988848511</v>
      </c>
      <c r="BK19" s="324">
        <v>492.97467073544698</v>
      </c>
      <c r="BL19" s="324">
        <v>796.77458016787284</v>
      </c>
      <c r="BM19" s="324">
        <v>1185.5964370327224</v>
      </c>
      <c r="BN19" s="324">
        <v>1596.3315202722167</v>
      </c>
      <c r="BO19" s="324">
        <v>1969.4697551750367</v>
      </c>
      <c r="BP19" s="324">
        <v>2307.2861410451042</v>
      </c>
      <c r="BQ19" s="324">
        <v>2586.6042205152894</v>
      </c>
      <c r="BR19" s="324">
        <v>2824.6362218169452</v>
      </c>
      <c r="BS19" s="324">
        <v>3033.0395105802259</v>
      </c>
      <c r="BT19" s="324">
        <v>3205.0155682496274</v>
      </c>
      <c r="BU19" s="324">
        <v>3331.9845134228322</v>
      </c>
      <c r="BV19" s="324">
        <v>3431.0683833287426</v>
      </c>
      <c r="BW19" s="324">
        <v>3515.2994505584593</v>
      </c>
      <c r="BX19" s="324">
        <v>3588.0024249387498</v>
      </c>
      <c r="BY19" s="324">
        <v>3655.9676940585573</v>
      </c>
      <c r="BZ19" s="324">
        <v>3721.6648897286268</v>
      </c>
      <c r="CA19" s="324">
        <v>3788.6727800088079</v>
      </c>
      <c r="CB19" s="324">
        <v>3860.3531053220972</v>
      </c>
      <c r="CC19" s="324">
        <v>3941.9999212230459</v>
      </c>
      <c r="CD19" s="324">
        <v>4031.2834514650858</v>
      </c>
      <c r="CE19" s="324">
        <v>4132.8255697528812</v>
      </c>
      <c r="CF19" s="324">
        <v>4231.0623976209399</v>
      </c>
      <c r="CG19" s="324">
        <v>4306.4450148948672</v>
      </c>
      <c r="CH19" s="324">
        <v>4375.9363332062085</v>
      </c>
    </row>
    <row r="20" spans="1:86" x14ac:dyDescent="0.25">
      <c r="A20" s="353" t="s">
        <v>225</v>
      </c>
      <c r="B20" s="353" t="s">
        <v>353</v>
      </c>
      <c r="C20" s="354">
        <v>42000</v>
      </c>
      <c r="D20" s="354"/>
      <c r="E20" s="355"/>
      <c r="F20" s="364">
        <v>0.61308222175308791</v>
      </c>
      <c r="G20" s="358">
        <v>15965.274136672164</v>
      </c>
      <c r="H20" s="366">
        <v>1.4554663132400244E-2</v>
      </c>
      <c r="I20" s="358">
        <v>169.66520171413026</v>
      </c>
      <c r="J20" s="358">
        <v>238.19938540007195</v>
      </c>
      <c r="K20" s="358">
        <v>322.11923853773715</v>
      </c>
      <c r="L20" s="358">
        <v>420.73473283725008</v>
      </c>
      <c r="M20" s="358">
        <v>531.71569250123775</v>
      </c>
      <c r="N20" s="358">
        <v>658.57251653692629</v>
      </c>
      <c r="O20" s="358">
        <v>801.97479340171037</v>
      </c>
      <c r="P20" s="358">
        <v>968.05287386504403</v>
      </c>
      <c r="Q20" s="358">
        <v>1166.5870779849347</v>
      </c>
      <c r="R20" s="358">
        <v>1387.1222299227734</v>
      </c>
      <c r="S20" s="358">
        <v>1632.3982418722235</v>
      </c>
      <c r="T20" s="358">
        <v>1872.7566721980829</v>
      </c>
      <c r="U20" s="358">
        <v>2072.8153563488349</v>
      </c>
      <c r="V20" s="358">
        <v>2253.241755305432</v>
      </c>
      <c r="W20" s="358">
        <v>2426.6826926800518</v>
      </c>
      <c r="X20" s="358">
        <v>2581.5182436199188</v>
      </c>
      <c r="Y20" s="358">
        <v>2709.4698513729882</v>
      </c>
      <c r="Z20" s="358">
        <v>2813.3707923896595</v>
      </c>
      <c r="AA20" s="358">
        <v>2889.7471755343026</v>
      </c>
      <c r="AB20" s="358">
        <v>2949.2440437308865</v>
      </c>
      <c r="AC20" s="358">
        <v>3002.1027399444733</v>
      </c>
      <c r="AD20" s="358">
        <v>3045.8137347860429</v>
      </c>
      <c r="AE20" s="358">
        <v>3080.0486832863394</v>
      </c>
      <c r="AF20" s="358">
        <v>3108.5060007173483</v>
      </c>
      <c r="AG20" s="358">
        <v>3135.1495614592623</v>
      </c>
      <c r="AH20" s="358">
        <v>3158.7624972390654</v>
      </c>
      <c r="AI20" s="358">
        <v>169.66520171413026</v>
      </c>
      <c r="AJ20" s="358">
        <v>275.58372991105438</v>
      </c>
      <c r="AK20" s="358">
        <v>454.79360634985932</v>
      </c>
      <c r="AL20" s="358">
        <v>685.11746643560616</v>
      </c>
      <c r="AM20" s="358">
        <v>972.28352933713461</v>
      </c>
      <c r="AN20" s="358">
        <v>1280.4442994170913</v>
      </c>
      <c r="AO20" s="358">
        <v>1574.4760929049576</v>
      </c>
      <c r="AP20" s="358">
        <v>1858.7996205827465</v>
      </c>
      <c r="AQ20" s="358">
        <v>2124.4955840366924</v>
      </c>
      <c r="AR20" s="358">
        <v>2376.5921279947688</v>
      </c>
      <c r="AS20" s="358">
        <v>2623.4051323277363</v>
      </c>
      <c r="AT20" s="358">
        <v>2846.0545474835835</v>
      </c>
      <c r="AU20" s="358">
        <v>3021.7370553606711</v>
      </c>
      <c r="AV20" s="358">
        <v>3170.9883796973072</v>
      </c>
      <c r="AW20" s="358">
        <v>3307.897080523524</v>
      </c>
      <c r="AX20" s="358">
        <v>3428.6341902414242</v>
      </c>
      <c r="AY20" s="358">
        <v>3533.1064144549518</v>
      </c>
      <c r="AZ20" s="358">
        <v>3624.2018966033793</v>
      </c>
      <c r="BA20" s="358">
        <v>3702.3160639839907</v>
      </c>
      <c r="BB20" s="358">
        <v>3774.7744971946595</v>
      </c>
      <c r="BC20" s="358">
        <v>3849.8522773421387</v>
      </c>
      <c r="BD20" s="358">
        <v>3924.9064660456543</v>
      </c>
      <c r="BE20" s="358">
        <v>4002.5267876668995</v>
      </c>
      <c r="BF20" s="358">
        <v>4075.2888697828917</v>
      </c>
      <c r="BG20" s="358">
        <v>4133.526622602164</v>
      </c>
      <c r="BH20" s="358">
        <v>4186.7387918532604</v>
      </c>
      <c r="BI20" s="324">
        <v>169.66520171413026</v>
      </c>
      <c r="BJ20" s="324">
        <v>312.96807442203681</v>
      </c>
      <c r="BK20" s="324">
        <v>587.4679741619816</v>
      </c>
      <c r="BL20" s="324">
        <v>949.5002000339623</v>
      </c>
      <c r="BM20" s="324">
        <v>1412.8513661730315</v>
      </c>
      <c r="BN20" s="324">
        <v>1902.3160822972563</v>
      </c>
      <c r="BO20" s="324">
        <v>2346.9773924082047</v>
      </c>
      <c r="BP20" s="324">
        <v>2749.5463673004488</v>
      </c>
      <c r="BQ20" s="324">
        <v>3082.4040900884497</v>
      </c>
      <c r="BR20" s="324">
        <v>3366.0620260667638</v>
      </c>
      <c r="BS20" s="324">
        <v>3614.4120227832491</v>
      </c>
      <c r="BT20" s="324">
        <v>3819.3524227690837</v>
      </c>
      <c r="BU20" s="324">
        <v>3970.6587543725077</v>
      </c>
      <c r="BV20" s="324">
        <v>4088.7350040891838</v>
      </c>
      <c r="BW20" s="324">
        <v>4189.1114683669966</v>
      </c>
      <c r="BX20" s="324">
        <v>4275.7501368629282</v>
      </c>
      <c r="BY20" s="324">
        <v>4356.7429775369155</v>
      </c>
      <c r="BZ20" s="324">
        <v>4435.0330008170995</v>
      </c>
      <c r="CA20" s="324">
        <v>4514.8849524336792</v>
      </c>
      <c r="CB20" s="324">
        <v>4600.3049506584312</v>
      </c>
      <c r="CC20" s="324">
        <v>4697.6018147398054</v>
      </c>
      <c r="CD20" s="324">
        <v>4803.9991973052656</v>
      </c>
      <c r="CE20" s="324">
        <v>4925.0048920474592</v>
      </c>
      <c r="CF20" s="324">
        <v>5042.0717388484354</v>
      </c>
      <c r="CG20" s="324">
        <v>5131.9036837450676</v>
      </c>
      <c r="CH20" s="324">
        <v>5214.715086467455</v>
      </c>
    </row>
    <row r="21" spans="1:86" x14ac:dyDescent="0.25">
      <c r="A21" s="353" t="s">
        <v>225</v>
      </c>
      <c r="B21" s="353" t="s">
        <v>354</v>
      </c>
      <c r="C21" s="354">
        <v>42000</v>
      </c>
      <c r="D21" s="354"/>
      <c r="E21" s="355"/>
      <c r="F21" s="364">
        <v>0.61308222175308791</v>
      </c>
      <c r="G21" s="358">
        <v>15907.031325605616</v>
      </c>
      <c r="H21" s="366">
        <v>1.4501566362015923E-2</v>
      </c>
      <c r="I21" s="358">
        <v>169.04624721304185</v>
      </c>
      <c r="J21" s="358">
        <v>237.33041179640819</v>
      </c>
      <c r="K21" s="358">
        <v>320.94411747245215</v>
      </c>
      <c r="L21" s="358">
        <v>419.19985323894201</v>
      </c>
      <c r="M21" s="358">
        <v>529.77594399743145</v>
      </c>
      <c r="N21" s="358">
        <v>656.16998249172786</v>
      </c>
      <c r="O21" s="358">
        <v>799.04911445799985</v>
      </c>
      <c r="P21" s="358">
        <v>964.52132657357333</v>
      </c>
      <c r="Q21" s="358">
        <v>1162.331259375489</v>
      </c>
      <c r="R21" s="358">
        <v>1382.0618784830181</v>
      </c>
      <c r="S21" s="358">
        <v>1626.4431006342575</v>
      </c>
      <c r="T21" s="358">
        <v>1865.9246809589281</v>
      </c>
      <c r="U21" s="358">
        <v>2065.2535323461789</v>
      </c>
      <c r="V21" s="358">
        <v>2245.0217189491464</v>
      </c>
      <c r="W21" s="358">
        <v>2417.8299275863683</v>
      </c>
      <c r="X21" s="358">
        <v>2572.1006239761296</v>
      </c>
      <c r="Y21" s="358">
        <v>2699.5854523145626</v>
      </c>
      <c r="Z21" s="358">
        <v>2803.1073529949731</v>
      </c>
      <c r="AA21" s="358">
        <v>2879.2051079610228</v>
      </c>
      <c r="AB21" s="358">
        <v>2938.4849260259425</v>
      </c>
      <c r="AC21" s="358">
        <v>2991.1507887792059</v>
      </c>
      <c r="AD21" s="358">
        <v>3034.7023218293712</v>
      </c>
      <c r="AE21" s="358">
        <v>3068.8123780402957</v>
      </c>
      <c r="AF21" s="358">
        <v>3097.1658805196535</v>
      </c>
      <c r="AG21" s="358">
        <v>3123.7122430637073</v>
      </c>
      <c r="AH21" s="358">
        <v>3147.2390366485456</v>
      </c>
      <c r="AI21" s="358">
        <v>169.04624721304185</v>
      </c>
      <c r="AJ21" s="358">
        <v>274.57837472724611</v>
      </c>
      <c r="AK21" s="358">
        <v>453.1344768001785</v>
      </c>
      <c r="AL21" s="358">
        <v>682.61809393411284</v>
      </c>
      <c r="AM21" s="358">
        <v>968.7365482193959</v>
      </c>
      <c r="AN21" s="358">
        <v>1275.7731190305997</v>
      </c>
      <c r="AO21" s="358">
        <v>1568.7322570758427</v>
      </c>
      <c r="AP21" s="358">
        <v>1852.01854597135</v>
      </c>
      <c r="AQ21" s="358">
        <v>2116.7452257369537</v>
      </c>
      <c r="AR21" s="358">
        <v>2367.9220979590741</v>
      </c>
      <c r="AS21" s="358">
        <v>2613.8347054020746</v>
      </c>
      <c r="AT21" s="358">
        <v>2835.6718746979391</v>
      </c>
      <c r="AU21" s="358">
        <v>3010.7134763790928</v>
      </c>
      <c r="AV21" s="358">
        <v>3159.42031794579</v>
      </c>
      <c r="AW21" s="358">
        <v>3295.8295630453263</v>
      </c>
      <c r="AX21" s="358">
        <v>3416.1262125111925</v>
      </c>
      <c r="AY21" s="358">
        <v>3520.2173122940039</v>
      </c>
      <c r="AZ21" s="358">
        <v>3610.9804696160386</v>
      </c>
      <c r="BA21" s="358">
        <v>3688.8096692188701</v>
      </c>
      <c r="BB21" s="358">
        <v>3761.0037672982071</v>
      </c>
      <c r="BC21" s="358">
        <v>3835.807656692105</v>
      </c>
      <c r="BD21" s="358">
        <v>3910.5880407058298</v>
      </c>
      <c r="BE21" s="358">
        <v>3987.9251961447462</v>
      </c>
      <c r="BF21" s="358">
        <v>4060.4218353898423</v>
      </c>
      <c r="BG21" s="358">
        <v>4118.4471314479379</v>
      </c>
      <c r="BH21" s="358">
        <v>4171.4651777360577</v>
      </c>
      <c r="BI21" s="324">
        <v>169.04624721304185</v>
      </c>
      <c r="BJ21" s="324">
        <v>311.82633765808401</v>
      </c>
      <c r="BK21" s="324">
        <v>585.32483612790486</v>
      </c>
      <c r="BL21" s="324">
        <v>946.03633462928383</v>
      </c>
      <c r="BM21" s="324">
        <v>1407.6971524413605</v>
      </c>
      <c r="BN21" s="324">
        <v>1895.3762555694714</v>
      </c>
      <c r="BO21" s="324">
        <v>2338.4153996936852</v>
      </c>
      <c r="BP21" s="324">
        <v>2739.5157653691267</v>
      </c>
      <c r="BQ21" s="324">
        <v>3071.1591920984174</v>
      </c>
      <c r="BR21" s="324">
        <v>3353.7823174351306</v>
      </c>
      <c r="BS21" s="324">
        <v>3601.2263101698923</v>
      </c>
      <c r="BT21" s="324">
        <v>3805.4190684369505</v>
      </c>
      <c r="BU21" s="324">
        <v>3956.1734204120062</v>
      </c>
      <c r="BV21" s="324">
        <v>4073.818916942434</v>
      </c>
      <c r="BW21" s="324">
        <v>4173.8291985042833</v>
      </c>
      <c r="BX21" s="324">
        <v>4260.1518010462551</v>
      </c>
      <c r="BY21" s="324">
        <v>4340.8491722734452</v>
      </c>
      <c r="BZ21" s="324">
        <v>4418.8535862371036</v>
      </c>
      <c r="CA21" s="324">
        <v>4498.4142304767183</v>
      </c>
      <c r="CB21" s="324">
        <v>4583.5226085704717</v>
      </c>
      <c r="CC21" s="324">
        <v>4680.464524605005</v>
      </c>
      <c r="CD21" s="324">
        <v>4786.4737595822889</v>
      </c>
      <c r="CE21" s="324">
        <v>4907.0380142491986</v>
      </c>
      <c r="CF21" s="324">
        <v>5023.6777902600315</v>
      </c>
      <c r="CG21" s="324">
        <v>5113.1820198321693</v>
      </c>
      <c r="CH21" s="324">
        <v>5195.6913188235685</v>
      </c>
    </row>
    <row r="22" spans="1:86" x14ac:dyDescent="0.25">
      <c r="A22" s="353" t="s">
        <v>227</v>
      </c>
      <c r="B22" s="353" t="s">
        <v>390</v>
      </c>
      <c r="C22" s="354">
        <v>20000</v>
      </c>
      <c r="D22" s="354"/>
      <c r="E22" s="355"/>
      <c r="F22" s="364">
        <v>0.6976</v>
      </c>
      <c r="G22" s="358">
        <v>7847.3023999999996</v>
      </c>
      <c r="H22" s="366">
        <v>7.1539543857706122E-3</v>
      </c>
      <c r="I22" s="358">
        <v>83.394380403999833</v>
      </c>
      <c r="J22" s="358">
        <v>117.08052068050077</v>
      </c>
      <c r="K22" s="358">
        <v>158.32907421596272</v>
      </c>
      <c r="L22" s="358">
        <v>206.80087610730567</v>
      </c>
      <c r="M22" s="358">
        <v>261.35059092398126</v>
      </c>
      <c r="N22" s="358">
        <v>323.70366116816916</v>
      </c>
      <c r="O22" s="358">
        <v>394.1892050913786</v>
      </c>
      <c r="P22" s="358">
        <v>475.82043223164527</v>
      </c>
      <c r="Q22" s="358">
        <v>573.40459665845503</v>
      </c>
      <c r="R22" s="358">
        <v>681.80273703933142</v>
      </c>
      <c r="S22" s="358">
        <v>802.36158374351635</v>
      </c>
      <c r="T22" s="358">
        <v>920.5033250634375</v>
      </c>
      <c r="U22" s="358">
        <v>1018.836806771148</v>
      </c>
      <c r="V22" s="358">
        <v>1107.5205651228594</v>
      </c>
      <c r="W22" s="358">
        <v>1192.7708071460638</v>
      </c>
      <c r="X22" s="358">
        <v>1268.8760703626092</v>
      </c>
      <c r="Y22" s="358">
        <v>1331.7672521869263</v>
      </c>
      <c r="Z22" s="358">
        <v>1382.8369736851344</v>
      </c>
      <c r="AA22" s="358">
        <v>1420.3777368203926</v>
      </c>
      <c r="AB22" s="358">
        <v>1449.6218269997835</v>
      </c>
      <c r="AC22" s="358">
        <v>1475.6031017406262</v>
      </c>
      <c r="AD22" s="358">
        <v>1497.0880691636869</v>
      </c>
      <c r="AE22" s="358">
        <v>1513.9153401037554</v>
      </c>
      <c r="AF22" s="358">
        <v>1527.9027714163797</v>
      </c>
      <c r="AG22" s="358">
        <v>1540.9986992635761</v>
      </c>
      <c r="AH22" s="358">
        <v>1552.6050046755367</v>
      </c>
      <c r="AI22" s="358">
        <v>83.394380403999833</v>
      </c>
      <c r="AJ22" s="358">
        <v>135.45579277993804</v>
      </c>
      <c r="AK22" s="358">
        <v>223.54160210855085</v>
      </c>
      <c r="AL22" s="358">
        <v>336.75111949958057</v>
      </c>
      <c r="AM22" s="358">
        <v>477.89989748576528</v>
      </c>
      <c r="AN22" s="358">
        <v>629.3680608215659</v>
      </c>
      <c r="AO22" s="358">
        <v>773.89150457588573</v>
      </c>
      <c r="AP22" s="358">
        <v>913.64311059418674</v>
      </c>
      <c r="AQ22" s="358">
        <v>1044.2388369082896</v>
      </c>
      <c r="AR22" s="358">
        <v>1168.1501332317159</v>
      </c>
      <c r="AS22" s="358">
        <v>1289.4644473282367</v>
      </c>
      <c r="AT22" s="358">
        <v>1398.9017971008766</v>
      </c>
      <c r="AU22" s="358">
        <v>1485.2538229978309</v>
      </c>
      <c r="AV22" s="358">
        <v>1558.6143093661658</v>
      </c>
      <c r="AW22" s="358">
        <v>1625.9081101100342</v>
      </c>
      <c r="AX22" s="358">
        <v>1685.2531988787905</v>
      </c>
      <c r="AY22" s="358">
        <v>1736.6037193137022</v>
      </c>
      <c r="AZ22" s="358">
        <v>1781.3792608780338</v>
      </c>
      <c r="BA22" s="358">
        <v>1819.7741852565541</v>
      </c>
      <c r="BB22" s="358">
        <v>1855.3891851598908</v>
      </c>
      <c r="BC22" s="358">
        <v>1892.2916548133678</v>
      </c>
      <c r="BD22" s="358">
        <v>1929.1825287251586</v>
      </c>
      <c r="BE22" s="358">
        <v>1967.3347164629217</v>
      </c>
      <c r="BF22" s="358">
        <v>2003.098966843457</v>
      </c>
      <c r="BG22" s="358">
        <v>2031.7241726217615</v>
      </c>
      <c r="BH22" s="358">
        <v>2057.8791875559659</v>
      </c>
      <c r="BI22" s="324">
        <v>83.394380403999833</v>
      </c>
      <c r="BJ22" s="324">
        <v>153.8310648793753</v>
      </c>
      <c r="BK22" s="324">
        <v>288.754130001139</v>
      </c>
      <c r="BL22" s="324">
        <v>466.70136289185558</v>
      </c>
      <c r="BM22" s="324">
        <v>694.4492040475493</v>
      </c>
      <c r="BN22" s="324">
        <v>935.03246047496248</v>
      </c>
      <c r="BO22" s="324">
        <v>1153.5938040603928</v>
      </c>
      <c r="BP22" s="324">
        <v>1351.4657889567281</v>
      </c>
      <c r="BQ22" s="324">
        <v>1515.0730771581239</v>
      </c>
      <c r="BR22" s="324">
        <v>1654.4975294241001</v>
      </c>
      <c r="BS22" s="324">
        <v>1776.5673109129571</v>
      </c>
      <c r="BT22" s="324">
        <v>1877.3002691383156</v>
      </c>
      <c r="BU22" s="324">
        <v>1951.6708392245139</v>
      </c>
      <c r="BV22" s="324">
        <v>2009.7080536094722</v>
      </c>
      <c r="BW22" s="324">
        <v>2059.045413074004</v>
      </c>
      <c r="BX22" s="324">
        <v>2101.6303273949711</v>
      </c>
      <c r="BY22" s="324">
        <v>2141.4401864404781</v>
      </c>
      <c r="BZ22" s="324">
        <v>2179.9215480709336</v>
      </c>
      <c r="CA22" s="324">
        <v>2219.1706336927159</v>
      </c>
      <c r="CB22" s="324">
        <v>2261.156543319998</v>
      </c>
      <c r="CC22" s="324">
        <v>2308.9802078861098</v>
      </c>
      <c r="CD22" s="324">
        <v>2361.2769882866305</v>
      </c>
      <c r="CE22" s="324">
        <v>2420.7540928220883</v>
      </c>
      <c r="CF22" s="324">
        <v>2478.2951622705341</v>
      </c>
      <c r="CG22" s="324">
        <v>2522.4496459799475</v>
      </c>
      <c r="CH22" s="324">
        <v>2563.1533704363951</v>
      </c>
    </row>
    <row r="23" spans="1:86" x14ac:dyDescent="0.25">
      <c r="A23" s="353" t="s">
        <v>227</v>
      </c>
      <c r="B23" s="353" t="s">
        <v>417</v>
      </c>
      <c r="C23" s="354">
        <v>20000</v>
      </c>
      <c r="D23" s="354"/>
      <c r="E23" s="355"/>
      <c r="F23" s="364">
        <v>0.6976</v>
      </c>
      <c r="G23" s="358">
        <v>7172.7232000000004</v>
      </c>
      <c r="H23" s="366">
        <v>6.5389775975191961E-3</v>
      </c>
      <c r="I23" s="358">
        <v>76.225532875271256</v>
      </c>
      <c r="J23" s="358">
        <v>107.0159048481562</v>
      </c>
      <c r="K23" s="358">
        <v>144.71860086127913</v>
      </c>
      <c r="L23" s="358">
        <v>189.02361171084689</v>
      </c>
      <c r="M23" s="358">
        <v>238.88405866124771</v>
      </c>
      <c r="N23" s="358">
        <v>295.87705966140243</v>
      </c>
      <c r="O23" s="358">
        <v>360.30344090581872</v>
      </c>
      <c r="P23" s="358">
        <v>434.91738680822976</v>
      </c>
      <c r="Q23" s="358">
        <v>524.11290451082186</v>
      </c>
      <c r="R23" s="358">
        <v>623.19279422512284</v>
      </c>
      <c r="S23" s="358">
        <v>733.38801707270295</v>
      </c>
      <c r="T23" s="358">
        <v>841.37391664168058</v>
      </c>
      <c r="U23" s="358">
        <v>931.25433791634316</v>
      </c>
      <c r="V23" s="358">
        <v>1012.3145569022352</v>
      </c>
      <c r="W23" s="358">
        <v>1090.2364155992382</v>
      </c>
      <c r="X23" s="358">
        <v>1159.7994271018176</v>
      </c>
      <c r="Y23" s="358">
        <v>1217.2842818904771</v>
      </c>
      <c r="Z23" s="358">
        <v>1263.9638868726597</v>
      </c>
      <c r="AA23" s="358">
        <v>1298.2775260011801</v>
      </c>
      <c r="AB23" s="358">
        <v>1325.0077007033312</v>
      </c>
      <c r="AC23" s="358">
        <v>1348.7555420123672</v>
      </c>
      <c r="AD23" s="358">
        <v>1368.3935929541317</v>
      </c>
      <c r="AE23" s="358">
        <v>1383.7743378919738</v>
      </c>
      <c r="AF23" s="358">
        <v>1396.5593648949432</v>
      </c>
      <c r="AG23" s="358">
        <v>1408.5295249202675</v>
      </c>
      <c r="AH23" s="358">
        <v>1419.1381152168076</v>
      </c>
      <c r="AI23" s="358">
        <v>76.225532875271256</v>
      </c>
      <c r="AJ23" s="358">
        <v>123.81157981716802</v>
      </c>
      <c r="AK23" s="358">
        <v>204.3252513894675</v>
      </c>
      <c r="AL23" s="358">
        <v>307.8029167654625</v>
      </c>
      <c r="AM23" s="358">
        <v>436.81809458161956</v>
      </c>
      <c r="AN23" s="358">
        <v>575.26557039446539</v>
      </c>
      <c r="AO23" s="358">
        <v>707.36531692143808</v>
      </c>
      <c r="AP23" s="358">
        <v>835.10342813845045</v>
      </c>
      <c r="AQ23" s="358">
        <v>954.47272833949978</v>
      </c>
      <c r="AR23" s="358">
        <v>1067.7322135201796</v>
      </c>
      <c r="AS23" s="358">
        <v>1178.6179613680265</v>
      </c>
      <c r="AT23" s="358">
        <v>1278.6477267127045</v>
      </c>
      <c r="AU23" s="358">
        <v>1357.5766564195662</v>
      </c>
      <c r="AV23" s="358">
        <v>1424.6308408661139</v>
      </c>
      <c r="AW23" s="358">
        <v>1486.1398513780223</v>
      </c>
      <c r="AX23" s="358">
        <v>1540.3834466060737</v>
      </c>
      <c r="AY23" s="358">
        <v>1587.3197121507235</v>
      </c>
      <c r="AZ23" s="358">
        <v>1628.2462050269307</v>
      </c>
      <c r="BA23" s="358">
        <v>1663.3405789677206</v>
      </c>
      <c r="BB23" s="358">
        <v>1695.8939996278777</v>
      </c>
      <c r="BC23" s="358">
        <v>1729.624215022762</v>
      </c>
      <c r="BD23" s="358">
        <v>1763.3438314829834</v>
      </c>
      <c r="BE23" s="358">
        <v>1798.2163352006189</v>
      </c>
      <c r="BF23" s="358">
        <v>1830.9061762898414</v>
      </c>
      <c r="BG23" s="358">
        <v>1857.0706678724289</v>
      </c>
      <c r="BH23" s="358">
        <v>1880.9773141124049</v>
      </c>
      <c r="BI23" s="324">
        <v>76.225532875271256</v>
      </c>
      <c r="BJ23" s="324">
        <v>140.60725478617982</v>
      </c>
      <c r="BK23" s="324">
        <v>263.93190191765586</v>
      </c>
      <c r="BL23" s="324">
        <v>426.58222182007819</v>
      </c>
      <c r="BM23" s="324">
        <v>634.75213050199147</v>
      </c>
      <c r="BN23" s="324">
        <v>854.65408112752812</v>
      </c>
      <c r="BO23" s="324">
        <v>1054.4271929370575</v>
      </c>
      <c r="BP23" s="324">
        <v>1235.2894694686709</v>
      </c>
      <c r="BQ23" s="324">
        <v>1384.8325521681777</v>
      </c>
      <c r="BR23" s="324">
        <v>1512.2716328152367</v>
      </c>
      <c r="BS23" s="324">
        <v>1623.8479056633498</v>
      </c>
      <c r="BT23" s="324">
        <v>1715.9215367837287</v>
      </c>
      <c r="BU23" s="324">
        <v>1783.898974922789</v>
      </c>
      <c r="BV23" s="324">
        <v>1836.9471248299931</v>
      </c>
      <c r="BW23" s="324">
        <v>1882.0432871568059</v>
      </c>
      <c r="BX23" s="324">
        <v>1920.9674661103295</v>
      </c>
      <c r="BY23" s="324">
        <v>1957.3551424109696</v>
      </c>
      <c r="BZ23" s="324">
        <v>1992.528523181202</v>
      </c>
      <c r="CA23" s="324">
        <v>2028.4036319342613</v>
      </c>
      <c r="CB23" s="324">
        <v>2066.780298552424</v>
      </c>
      <c r="CC23" s="324">
        <v>2110.4928880331572</v>
      </c>
      <c r="CD23" s="324">
        <v>2158.2940700118352</v>
      </c>
      <c r="CE23" s="324">
        <v>2212.6583325092638</v>
      </c>
      <c r="CF23" s="324">
        <v>2265.2529876847393</v>
      </c>
      <c r="CG23" s="324">
        <v>2305.611810824591</v>
      </c>
      <c r="CH23" s="324">
        <v>2342.8165130080019</v>
      </c>
    </row>
    <row r="24" spans="1:86" x14ac:dyDescent="0.25">
      <c r="A24" s="353" t="s">
        <v>227</v>
      </c>
      <c r="B24" s="353" t="s">
        <v>433</v>
      </c>
      <c r="C24" s="354">
        <v>20000</v>
      </c>
      <c r="D24" s="354"/>
      <c r="E24" s="355"/>
      <c r="F24" s="364">
        <v>0.6976</v>
      </c>
      <c r="G24" s="358">
        <v>6641.8495999999996</v>
      </c>
      <c r="H24" s="366">
        <v>6.0550093081093428E-3</v>
      </c>
      <c r="I24" s="358">
        <v>70.583864861452795</v>
      </c>
      <c r="J24" s="358">
        <v>99.095354022495144</v>
      </c>
      <c r="K24" s="358">
        <v>134.00756650459428</v>
      </c>
      <c r="L24" s="358">
        <v>175.03343776492642</v>
      </c>
      <c r="M24" s="358">
        <v>221.20357153411197</v>
      </c>
      <c r="N24" s="358">
        <v>273.97835878585994</v>
      </c>
      <c r="O24" s="358">
        <v>333.63636071428709</v>
      </c>
      <c r="P24" s="358">
        <v>402.72791672837536</v>
      </c>
      <c r="Q24" s="358">
        <v>485.32182103166059</v>
      </c>
      <c r="R24" s="358">
        <v>577.06852692252414</v>
      </c>
      <c r="S24" s="358">
        <v>679.10788859649915</v>
      </c>
      <c r="T24" s="358">
        <v>779.10144527771251</v>
      </c>
      <c r="U24" s="358">
        <v>862.32956149596407</v>
      </c>
      <c r="V24" s="358">
        <v>937.39028362829993</v>
      </c>
      <c r="W24" s="358">
        <v>1009.5449244232975</v>
      </c>
      <c r="X24" s="358">
        <v>1073.9593800268826</v>
      </c>
      <c r="Y24" s="358">
        <v>1127.1896175723821</v>
      </c>
      <c r="Z24" s="358">
        <v>1170.414332514549</v>
      </c>
      <c r="AA24" s="358">
        <v>1202.1883218301143</v>
      </c>
      <c r="AB24" s="358">
        <v>1226.9401204431449</v>
      </c>
      <c r="AC24" s="358">
        <v>1248.9303166212553</v>
      </c>
      <c r="AD24" s="358">
        <v>1267.1148996806351</v>
      </c>
      <c r="AE24" s="358">
        <v>1281.357272035546</v>
      </c>
      <c r="AF24" s="358">
        <v>1293.1960429065116</v>
      </c>
      <c r="AG24" s="358">
        <v>1304.2802574174154</v>
      </c>
      <c r="AH24" s="358">
        <v>1314.1036758392554</v>
      </c>
      <c r="AI24" s="358">
        <v>70.583864861452795</v>
      </c>
      <c r="AJ24" s="358">
        <v>114.64793342144102</v>
      </c>
      <c r="AK24" s="358">
        <v>189.20255966534913</v>
      </c>
      <c r="AL24" s="358">
        <v>285.02154936043269</v>
      </c>
      <c r="AM24" s="358">
        <v>404.48794772530636</v>
      </c>
      <c r="AN24" s="358">
        <v>532.688532943562</v>
      </c>
      <c r="AO24" s="358">
        <v>655.01120233505276</v>
      </c>
      <c r="AP24" s="358">
        <v>773.29505342406003</v>
      </c>
      <c r="AQ24" s="358">
        <v>883.82949295082449</v>
      </c>
      <c r="AR24" s="358">
        <v>988.70632220634423</v>
      </c>
      <c r="AS24" s="358">
        <v>1091.3851011656272</v>
      </c>
      <c r="AT24" s="358">
        <v>1184.011379695746</v>
      </c>
      <c r="AU24" s="358">
        <v>1257.0985553171258</v>
      </c>
      <c r="AV24" s="358">
        <v>1319.1898692750701</v>
      </c>
      <c r="AW24" s="358">
        <v>1376.1464233583106</v>
      </c>
      <c r="AX24" s="358">
        <v>1426.3752961618777</v>
      </c>
      <c r="AY24" s="358">
        <v>1469.8376754898891</v>
      </c>
      <c r="AZ24" s="358">
        <v>1507.7350824801993</v>
      </c>
      <c r="BA24" s="358">
        <v>1540.2320222088765</v>
      </c>
      <c r="BB24" s="358">
        <v>1570.3760718203678</v>
      </c>
      <c r="BC24" s="358">
        <v>1601.6098182485621</v>
      </c>
      <c r="BD24" s="358">
        <v>1632.8337501993276</v>
      </c>
      <c r="BE24" s="358">
        <v>1665.1252409497267</v>
      </c>
      <c r="BF24" s="358">
        <v>1695.3956141271715</v>
      </c>
      <c r="BG24" s="358">
        <v>1719.6235974337089</v>
      </c>
      <c r="BH24" s="358">
        <v>1741.7608449391369</v>
      </c>
      <c r="BI24" s="324">
        <v>70.583864861452795</v>
      </c>
      <c r="BJ24" s="324">
        <v>130.2005128203869</v>
      </c>
      <c r="BK24" s="324">
        <v>244.397552826104</v>
      </c>
      <c r="BL24" s="324">
        <v>395.00966095593895</v>
      </c>
      <c r="BM24" s="324">
        <v>587.77232391650068</v>
      </c>
      <c r="BN24" s="324">
        <v>791.39870710126388</v>
      </c>
      <c r="BO24" s="324">
        <v>976.3860439558182</v>
      </c>
      <c r="BP24" s="324">
        <v>1143.8621901197448</v>
      </c>
      <c r="BQ24" s="324">
        <v>1282.3371648699881</v>
      </c>
      <c r="BR24" s="324">
        <v>1400.3441174901641</v>
      </c>
      <c r="BS24" s="324">
        <v>1503.6623137347553</v>
      </c>
      <c r="BT24" s="324">
        <v>1588.9213141137793</v>
      </c>
      <c r="BU24" s="324">
        <v>1651.8675491382876</v>
      </c>
      <c r="BV24" s="324">
        <v>1700.9894549218404</v>
      </c>
      <c r="BW24" s="324">
        <v>1742.7479222933234</v>
      </c>
      <c r="BX24" s="324">
        <v>1778.7912122968728</v>
      </c>
      <c r="BY24" s="324">
        <v>1812.4857334073956</v>
      </c>
      <c r="BZ24" s="324">
        <v>1845.0558324458493</v>
      </c>
      <c r="CA24" s="324">
        <v>1878.2757225876387</v>
      </c>
      <c r="CB24" s="324">
        <v>1913.8120231975909</v>
      </c>
      <c r="CC24" s="324">
        <v>1954.2893198758691</v>
      </c>
      <c r="CD24" s="324">
        <v>1998.5526007180201</v>
      </c>
      <c r="CE24" s="324">
        <v>2048.8932098639079</v>
      </c>
      <c r="CF24" s="324">
        <v>2097.5951853478314</v>
      </c>
      <c r="CG24" s="324">
        <v>2134.9669374500027</v>
      </c>
      <c r="CH24" s="324">
        <v>2169.4180140390181</v>
      </c>
    </row>
    <row r="25" spans="1:86" x14ac:dyDescent="0.25">
      <c r="A25" s="353" t="s">
        <v>228</v>
      </c>
      <c r="B25" s="353" t="s">
        <v>378</v>
      </c>
      <c r="C25" s="354">
        <v>20000</v>
      </c>
      <c r="D25" s="354"/>
      <c r="E25" s="355"/>
      <c r="F25" s="364">
        <v>0.61308222175308791</v>
      </c>
      <c r="G25" s="358">
        <v>7044.9278101647333</v>
      </c>
      <c r="H25" s="366">
        <v>6.4224735630126024E-3</v>
      </c>
      <c r="I25" s="358">
        <v>74.867433389542285</v>
      </c>
      <c r="J25" s="358">
        <v>105.10921768105013</v>
      </c>
      <c r="K25" s="358">
        <v>142.14017011778111</v>
      </c>
      <c r="L25" s="358">
        <v>185.65580488586613</v>
      </c>
      <c r="M25" s="358">
        <v>234.62789533933881</v>
      </c>
      <c r="N25" s="358">
        <v>290.60546014077102</v>
      </c>
      <c r="O25" s="358">
        <v>353.88396570711774</v>
      </c>
      <c r="P25" s="358">
        <v>427.16852553984938</v>
      </c>
      <c r="Q25" s="358">
        <v>514.7748593803957</v>
      </c>
      <c r="R25" s="358">
        <v>612.08945678132898</v>
      </c>
      <c r="S25" s="358">
        <v>720.32134700486597</v>
      </c>
      <c r="T25" s="358">
        <v>826.38327714865659</v>
      </c>
      <c r="U25" s="358">
        <v>914.66231173167137</v>
      </c>
      <c r="V25" s="358">
        <v>994.27829231652834</v>
      </c>
      <c r="W25" s="358">
        <v>1070.8118283317258</v>
      </c>
      <c r="X25" s="358">
        <v>1139.1354455449668</v>
      </c>
      <c r="Y25" s="358">
        <v>1195.5961008458585</v>
      </c>
      <c r="Z25" s="358">
        <v>1241.4440219403853</v>
      </c>
      <c r="AA25" s="358">
        <v>1275.146299837359</v>
      </c>
      <c r="AB25" s="358">
        <v>1301.4002268158524</v>
      </c>
      <c r="AC25" s="358">
        <v>1324.7249562114334</v>
      </c>
      <c r="AD25" s="358">
        <v>1344.0131187906154</v>
      </c>
      <c r="AE25" s="358">
        <v>1359.1198271818794</v>
      </c>
      <c r="AF25" s="358">
        <v>1371.6770651758013</v>
      </c>
      <c r="AG25" s="358">
        <v>1383.4339545612065</v>
      </c>
      <c r="AH25" s="358">
        <v>1393.853533112173</v>
      </c>
      <c r="AI25" s="358">
        <v>74.867433389542285</v>
      </c>
      <c r="AJ25" s="358">
        <v>121.60564649621463</v>
      </c>
      <c r="AK25" s="358">
        <v>200.68481742506944</v>
      </c>
      <c r="AL25" s="358">
        <v>302.31883594376364</v>
      </c>
      <c r="AM25" s="358">
        <v>429.03536867297771</v>
      </c>
      <c r="AN25" s="358">
        <v>565.01614548603334</v>
      </c>
      <c r="AO25" s="358">
        <v>694.7622896037351</v>
      </c>
      <c r="AP25" s="358">
        <v>820.22450904789889</v>
      </c>
      <c r="AQ25" s="358">
        <v>937.46702339255899</v>
      </c>
      <c r="AR25" s="358">
        <v>1048.7085804227133</v>
      </c>
      <c r="AS25" s="358">
        <v>1157.6186926607279</v>
      </c>
      <c r="AT25" s="358">
        <v>1255.8662418929323</v>
      </c>
      <c r="AU25" s="358">
        <v>1333.388906076935</v>
      </c>
      <c r="AV25" s="358">
        <v>1399.248395649236</v>
      </c>
      <c r="AW25" s="358">
        <v>1459.6615088627859</v>
      </c>
      <c r="AX25" s="358">
        <v>1512.9386536639988</v>
      </c>
      <c r="AY25" s="358">
        <v>1559.0386624362293</v>
      </c>
      <c r="AZ25" s="358">
        <v>1599.2359738055152</v>
      </c>
      <c r="BA25" s="358">
        <v>1633.7050762735698</v>
      </c>
      <c r="BB25" s="358">
        <v>1665.6784972644609</v>
      </c>
      <c r="BC25" s="358">
        <v>1698.8077462055417</v>
      </c>
      <c r="BD25" s="358">
        <v>1731.9265850516724</v>
      </c>
      <c r="BE25" s="358">
        <v>1766.1777703268051</v>
      </c>
      <c r="BF25" s="358">
        <v>1798.2851811633655</v>
      </c>
      <c r="BG25" s="358">
        <v>1823.9835037180394</v>
      </c>
      <c r="BH25" s="358">
        <v>1847.4642086396761</v>
      </c>
      <c r="BI25" s="324">
        <v>74.867433389542285</v>
      </c>
      <c r="BJ25" s="324">
        <v>138.10207531137917</v>
      </c>
      <c r="BK25" s="324">
        <v>259.22946473235783</v>
      </c>
      <c r="BL25" s="324">
        <v>418.98186700166116</v>
      </c>
      <c r="BM25" s="324">
        <v>623.44284200661662</v>
      </c>
      <c r="BN25" s="324">
        <v>839.42683083129555</v>
      </c>
      <c r="BO25" s="324">
        <v>1035.6406135003522</v>
      </c>
      <c r="BP25" s="324">
        <v>1213.2804925559483</v>
      </c>
      <c r="BQ25" s="324">
        <v>1360.1591874047222</v>
      </c>
      <c r="BR25" s="324">
        <v>1485.327704064098</v>
      </c>
      <c r="BS25" s="324">
        <v>1594.9160383165897</v>
      </c>
      <c r="BT25" s="324">
        <v>1685.349206637208</v>
      </c>
      <c r="BU25" s="324">
        <v>1752.1155004221989</v>
      </c>
      <c r="BV25" s="324">
        <v>1804.2184989819439</v>
      </c>
      <c r="BW25" s="324">
        <v>1848.5111893938461</v>
      </c>
      <c r="BX25" s="324">
        <v>1886.741861783031</v>
      </c>
      <c r="BY25" s="324">
        <v>1922.4812240265999</v>
      </c>
      <c r="BZ25" s="324">
        <v>1957.0279256706453</v>
      </c>
      <c r="CA25" s="324">
        <v>1992.2638527097804</v>
      </c>
      <c r="CB25" s="324">
        <v>2029.956767713069</v>
      </c>
      <c r="CC25" s="324">
        <v>2072.8905361996503</v>
      </c>
      <c r="CD25" s="324">
        <v>2119.8400513127294</v>
      </c>
      <c r="CE25" s="324">
        <v>2173.2357134717308</v>
      </c>
      <c r="CF25" s="324">
        <v>2224.8932971509298</v>
      </c>
      <c r="CG25" s="324">
        <v>2264.5330528748732</v>
      </c>
      <c r="CH25" s="324">
        <v>2301.0748841671793</v>
      </c>
    </row>
    <row r="26" spans="1:86" x14ac:dyDescent="0.25">
      <c r="A26" s="353" t="s">
        <v>228</v>
      </c>
      <c r="B26" s="353" t="s">
        <v>432</v>
      </c>
      <c r="C26" s="354">
        <v>20000</v>
      </c>
      <c r="D26" s="354"/>
      <c r="E26" s="355"/>
      <c r="F26" s="364">
        <v>0.61308222175308791</v>
      </c>
      <c r="G26" s="358">
        <v>5858.6137110725076</v>
      </c>
      <c r="H26" s="366">
        <v>5.3409761872899161E-3</v>
      </c>
      <c r="I26" s="358">
        <v>62.260307498952749</v>
      </c>
      <c r="J26" s="358">
        <v>87.409597438004951</v>
      </c>
      <c r="K26" s="358">
        <v>118.20480947224053</v>
      </c>
      <c r="L26" s="358">
        <v>154.39273096243465</v>
      </c>
      <c r="M26" s="358">
        <v>195.11828107760172</v>
      </c>
      <c r="N26" s="358">
        <v>241.66963511489061</v>
      </c>
      <c r="O26" s="358">
        <v>294.29250511680596</v>
      </c>
      <c r="P26" s="358">
        <v>355.23648333990087</v>
      </c>
      <c r="Q26" s="358">
        <v>428.0905540195858</v>
      </c>
      <c r="R26" s="358">
        <v>509.0180879821059</v>
      </c>
      <c r="S26" s="358">
        <v>599.02452284209369</v>
      </c>
      <c r="T26" s="358">
        <v>687.22640296167106</v>
      </c>
      <c r="U26" s="358">
        <v>760.63989651969814</v>
      </c>
      <c r="V26" s="358">
        <v>826.84913074377721</v>
      </c>
      <c r="W26" s="358">
        <v>890.49498142354639</v>
      </c>
      <c r="X26" s="358">
        <v>947.31340332675165</v>
      </c>
      <c r="Y26" s="358">
        <v>994.26649897163202</v>
      </c>
      <c r="Z26" s="358">
        <v>1032.3939669012552</v>
      </c>
      <c r="AA26" s="358">
        <v>1060.4210287395181</v>
      </c>
      <c r="AB26" s="358">
        <v>1082.2539872467396</v>
      </c>
      <c r="AC26" s="358">
        <v>1101.6510035294107</v>
      </c>
      <c r="AD26" s="358">
        <v>1117.691181199471</v>
      </c>
      <c r="AE26" s="358">
        <v>1130.2540308545852</v>
      </c>
      <c r="AF26" s="358">
        <v>1140.6967222017192</v>
      </c>
      <c r="AG26" s="358">
        <v>1150.4738377675474</v>
      </c>
      <c r="AH26" s="358">
        <v>1159.1388358210709</v>
      </c>
      <c r="AI26" s="358">
        <v>62.260307498952749</v>
      </c>
      <c r="AJ26" s="358">
        <v>101.12814880496276</v>
      </c>
      <c r="AK26" s="358">
        <v>166.89096817630872</v>
      </c>
      <c r="AL26" s="358">
        <v>251.41056446598253</v>
      </c>
      <c r="AM26" s="358">
        <v>356.78896380114651</v>
      </c>
      <c r="AN26" s="358">
        <v>469.87157656118126</v>
      </c>
      <c r="AO26" s="358">
        <v>577.76942297913945</v>
      </c>
      <c r="AP26" s="358">
        <v>682.10472617367691</v>
      </c>
      <c r="AQ26" s="358">
        <v>779.60446223473093</v>
      </c>
      <c r="AR26" s="358">
        <v>872.11375811673918</v>
      </c>
      <c r="AS26" s="358">
        <v>962.68420738542466</v>
      </c>
      <c r="AT26" s="358">
        <v>1044.3875909432479</v>
      </c>
      <c r="AU26" s="358">
        <v>1108.8560078732216</v>
      </c>
      <c r="AV26" s="358">
        <v>1163.6252431315029</v>
      </c>
      <c r="AW26" s="358">
        <v>1213.8652318068735</v>
      </c>
      <c r="AX26" s="358">
        <v>1258.1708967377228</v>
      </c>
      <c r="AY26" s="358">
        <v>1296.5080026316775</v>
      </c>
      <c r="AZ26" s="358">
        <v>1329.9363820107478</v>
      </c>
      <c r="BA26" s="358">
        <v>1358.601140794555</v>
      </c>
      <c r="BB26" s="358">
        <v>1385.1904725314757</v>
      </c>
      <c r="BC26" s="358">
        <v>1412.7409992811902</v>
      </c>
      <c r="BD26" s="358">
        <v>1440.282868919483</v>
      </c>
      <c r="BE26" s="358">
        <v>1468.7664061650814</v>
      </c>
      <c r="BF26" s="358">
        <v>1495.4671648417996</v>
      </c>
      <c r="BG26" s="358">
        <v>1516.838078629326</v>
      </c>
      <c r="BH26" s="358">
        <v>1536.3648053050861</v>
      </c>
      <c r="BI26" s="324">
        <v>62.260307498952749</v>
      </c>
      <c r="BJ26" s="324">
        <v>114.84670017192057</v>
      </c>
      <c r="BK26" s="324">
        <v>215.57712688037688</v>
      </c>
      <c r="BL26" s="324">
        <v>348.42839796953047</v>
      </c>
      <c r="BM26" s="324">
        <v>518.45964652469138</v>
      </c>
      <c r="BN26" s="324">
        <v>698.07351800747199</v>
      </c>
      <c r="BO26" s="324">
        <v>861.24634084147306</v>
      </c>
      <c r="BP26" s="324">
        <v>1008.9729690074529</v>
      </c>
      <c r="BQ26" s="324">
        <v>1131.1183704498758</v>
      </c>
      <c r="BR26" s="324">
        <v>1235.2094282513724</v>
      </c>
      <c r="BS26" s="324">
        <v>1326.3438919287555</v>
      </c>
      <c r="BT26" s="324">
        <v>1401.5487789248245</v>
      </c>
      <c r="BU26" s="324">
        <v>1457.0721192267454</v>
      </c>
      <c r="BV26" s="324">
        <v>1500.4013555192287</v>
      </c>
      <c r="BW26" s="324">
        <v>1537.2354821902004</v>
      </c>
      <c r="BX26" s="324">
        <v>1569.0283901486939</v>
      </c>
      <c r="BY26" s="324">
        <v>1598.749506291723</v>
      </c>
      <c r="BZ26" s="324">
        <v>1627.4787971202406</v>
      </c>
      <c r="CA26" s="324">
        <v>1656.781252849592</v>
      </c>
      <c r="CB26" s="324">
        <v>1688.1269578162116</v>
      </c>
      <c r="CC26" s="324">
        <v>1723.8309950329697</v>
      </c>
      <c r="CD26" s="324">
        <v>1762.8745566394957</v>
      </c>
      <c r="CE26" s="324">
        <v>1807.2787814755775</v>
      </c>
      <c r="CF26" s="324">
        <v>1850.2376074818801</v>
      </c>
      <c r="CG26" s="324">
        <v>1883.2023194911046</v>
      </c>
      <c r="CH26" s="324">
        <v>1913.5907747891013</v>
      </c>
    </row>
    <row r="27" spans="1:86" x14ac:dyDescent="0.25">
      <c r="A27" s="353" t="s">
        <v>229</v>
      </c>
      <c r="B27" s="353" t="s">
        <v>381</v>
      </c>
      <c r="C27" s="354">
        <v>20000</v>
      </c>
      <c r="D27" s="354"/>
      <c r="E27" s="355"/>
      <c r="F27" s="364">
        <v>0.61308222175308791</v>
      </c>
      <c r="G27" s="358">
        <v>7024.0830146251283</v>
      </c>
      <c r="H27" s="366">
        <v>6.4034705083487421E-3</v>
      </c>
      <c r="I27" s="358">
        <v>74.64591283125803</v>
      </c>
      <c r="J27" s="358">
        <v>104.79821660184417</v>
      </c>
      <c r="K27" s="358">
        <v>141.71960047336336</v>
      </c>
      <c r="L27" s="358">
        <v>185.10647955594538</v>
      </c>
      <c r="M27" s="358">
        <v>233.93366955902925</v>
      </c>
      <c r="N27" s="358">
        <v>289.74560585091064</v>
      </c>
      <c r="O27" s="358">
        <v>352.83688061147404</v>
      </c>
      <c r="P27" s="358">
        <v>425.90460335132326</v>
      </c>
      <c r="Q27" s="358">
        <v>513.2517242991205</v>
      </c>
      <c r="R27" s="358">
        <v>610.27838363446926</v>
      </c>
      <c r="S27" s="358">
        <v>718.19003329864688</v>
      </c>
      <c r="T27" s="358">
        <v>823.93814344201201</v>
      </c>
      <c r="U27" s="358">
        <v>911.95597472019494</v>
      </c>
      <c r="V27" s="358">
        <v>991.33638456796336</v>
      </c>
      <c r="W27" s="358">
        <v>1067.6434702981974</v>
      </c>
      <c r="X27" s="358">
        <v>1135.7649290408742</v>
      </c>
      <c r="Y27" s="358">
        <v>1192.0585264460012</v>
      </c>
      <c r="Z27" s="358">
        <v>1237.7707909991295</v>
      </c>
      <c r="AA27" s="358">
        <v>1271.3733493374489</v>
      </c>
      <c r="AB27" s="358">
        <v>1297.5495952161887</v>
      </c>
      <c r="AC27" s="358">
        <v>1320.8053105312326</v>
      </c>
      <c r="AD27" s="358">
        <v>1340.0364025745437</v>
      </c>
      <c r="AE27" s="358">
        <v>1355.0984126727694</v>
      </c>
      <c r="AF27" s="358">
        <v>1367.6184958418901</v>
      </c>
      <c r="AG27" s="358">
        <v>1379.3405985038503</v>
      </c>
      <c r="AH27" s="358">
        <v>1389.7293472166189</v>
      </c>
      <c r="AI27" s="358">
        <v>74.64591283125803</v>
      </c>
      <c r="AJ27" s="358">
        <v>121.24583516727276</v>
      </c>
      <c r="AK27" s="358">
        <v>200.09102369149952</v>
      </c>
      <c r="AL27" s="358">
        <v>301.42432368007144</v>
      </c>
      <c r="AM27" s="358">
        <v>427.76592279926086</v>
      </c>
      <c r="AN27" s="358">
        <v>563.34435461086809</v>
      </c>
      <c r="AO27" s="358">
        <v>692.70660099120994</v>
      </c>
      <c r="AP27" s="358">
        <v>817.7975981343468</v>
      </c>
      <c r="AQ27" s="358">
        <v>934.69321094844213</v>
      </c>
      <c r="AR27" s="358">
        <v>1045.605622304676</v>
      </c>
      <c r="AS27" s="358">
        <v>1154.1934872347019</v>
      </c>
      <c r="AT27" s="358">
        <v>1252.1503379485969</v>
      </c>
      <c r="AU27" s="358">
        <v>1329.4436251782654</v>
      </c>
      <c r="AV27" s="358">
        <v>1395.108247232904</v>
      </c>
      <c r="AW27" s="358">
        <v>1455.3426078705893</v>
      </c>
      <c r="AX27" s="358">
        <v>1508.4621142658111</v>
      </c>
      <c r="AY27" s="358">
        <v>1554.4257206102063</v>
      </c>
      <c r="AZ27" s="358">
        <v>1594.5040946732045</v>
      </c>
      <c r="BA27" s="358">
        <v>1628.8712086734217</v>
      </c>
      <c r="BB27" s="358">
        <v>1660.7500255120469</v>
      </c>
      <c r="BC27" s="358">
        <v>1693.7812503939513</v>
      </c>
      <c r="BD27" s="358">
        <v>1726.8020959826833</v>
      </c>
      <c r="BE27" s="358">
        <v>1760.951937571509</v>
      </c>
      <c r="BF27" s="358">
        <v>1792.9643478016433</v>
      </c>
      <c r="BG27" s="358">
        <v>1818.5866331996851</v>
      </c>
      <c r="BH27" s="358">
        <v>1841.9978625345725</v>
      </c>
      <c r="BI27" s="324">
        <v>74.64591283125803</v>
      </c>
      <c r="BJ27" s="324">
        <v>137.69345373270136</v>
      </c>
      <c r="BK27" s="324">
        <v>258.46244690963567</v>
      </c>
      <c r="BL27" s="324">
        <v>417.74216780419749</v>
      </c>
      <c r="BM27" s="324">
        <v>621.59817603949239</v>
      </c>
      <c r="BN27" s="324">
        <v>836.9431033708255</v>
      </c>
      <c r="BO27" s="324">
        <v>1032.5763213709458</v>
      </c>
      <c r="BP27" s="324">
        <v>1209.6905929173702</v>
      </c>
      <c r="BQ27" s="324">
        <v>1356.1346975977638</v>
      </c>
      <c r="BR27" s="324">
        <v>1480.9328609748823</v>
      </c>
      <c r="BS27" s="324">
        <v>1590.1969411707573</v>
      </c>
      <c r="BT27" s="324">
        <v>1680.362532455182</v>
      </c>
      <c r="BU27" s="324">
        <v>1746.9312756363358</v>
      </c>
      <c r="BV27" s="324">
        <v>1798.8801098978447</v>
      </c>
      <c r="BW27" s="324">
        <v>1843.0417454429812</v>
      </c>
      <c r="BX27" s="324">
        <v>1881.1592994907483</v>
      </c>
      <c r="BY27" s="324">
        <v>1916.7929147744112</v>
      </c>
      <c r="BZ27" s="324">
        <v>1951.2373983472794</v>
      </c>
      <c r="CA27" s="324">
        <v>1986.3690680093951</v>
      </c>
      <c r="CB27" s="324">
        <v>2023.950455807905</v>
      </c>
      <c r="CC27" s="324">
        <v>2066.7571902566701</v>
      </c>
      <c r="CD27" s="324">
        <v>2113.5677893908232</v>
      </c>
      <c r="CE27" s="324">
        <v>2166.8054624702486</v>
      </c>
      <c r="CF27" s="324">
        <v>2218.3101997613967</v>
      </c>
      <c r="CG27" s="324">
        <v>2257.8326678955204</v>
      </c>
      <c r="CH27" s="324">
        <v>2294.2663778525261</v>
      </c>
    </row>
    <row r="28" spans="1:86" x14ac:dyDescent="0.25">
      <c r="A28" s="353" t="s">
        <v>229</v>
      </c>
      <c r="B28" s="353" t="s">
        <v>491</v>
      </c>
      <c r="C28" s="354">
        <v>20000</v>
      </c>
      <c r="D28" s="354"/>
      <c r="E28" s="355"/>
      <c r="F28" s="364">
        <v>0.61308222175308791</v>
      </c>
      <c r="G28" s="358">
        <v>3923.7262192197627</v>
      </c>
      <c r="H28" s="366">
        <v>3.5770455837856284E-3</v>
      </c>
      <c r="I28" s="358">
        <v>41.697987441743152</v>
      </c>
      <c r="J28" s="358">
        <v>58.541379615239819</v>
      </c>
      <c r="K28" s="358">
        <v>79.166050713932549</v>
      </c>
      <c r="L28" s="358">
        <v>103.40241504390769</v>
      </c>
      <c r="M28" s="358">
        <v>130.67779394062907</v>
      </c>
      <c r="N28" s="358">
        <v>161.85492515019882</v>
      </c>
      <c r="O28" s="358">
        <v>197.09837094470052</v>
      </c>
      <c r="P28" s="358">
        <v>237.91476489905457</v>
      </c>
      <c r="Q28" s="358">
        <v>286.70778000474564</v>
      </c>
      <c r="R28" s="358">
        <v>340.90788646771432</v>
      </c>
      <c r="S28" s="358">
        <v>401.18846234715363</v>
      </c>
      <c r="T28" s="358">
        <v>460.26046242723891</v>
      </c>
      <c r="U28" s="358">
        <v>509.42814333675892</v>
      </c>
      <c r="V28" s="358">
        <v>553.77087031814301</v>
      </c>
      <c r="W28" s="358">
        <v>596.39680631129113</v>
      </c>
      <c r="X28" s="358">
        <v>634.45016547626733</v>
      </c>
      <c r="Y28" s="358">
        <v>665.89635762018054</v>
      </c>
      <c r="Z28" s="358">
        <v>691.4317065893714</v>
      </c>
      <c r="AA28" s="358">
        <v>710.20244704195431</v>
      </c>
      <c r="AB28" s="358">
        <v>724.82477170145808</v>
      </c>
      <c r="AC28" s="358">
        <v>737.81565744958448</v>
      </c>
      <c r="AD28" s="358">
        <v>748.55834655468971</v>
      </c>
      <c r="AE28" s="358">
        <v>756.97214289130864</v>
      </c>
      <c r="AF28" s="358">
        <v>763.96599226569742</v>
      </c>
      <c r="AG28" s="358">
        <v>770.51408138471163</v>
      </c>
      <c r="AH28" s="358">
        <v>776.3173450455057</v>
      </c>
      <c r="AI28" s="358">
        <v>41.697987441743152</v>
      </c>
      <c r="AJ28" s="358">
        <v>67.729191330238777</v>
      </c>
      <c r="AK28" s="358">
        <v>111.77293808375636</v>
      </c>
      <c r="AL28" s="358">
        <v>168.37877904795818</v>
      </c>
      <c r="AM28" s="358">
        <v>238.95451740553975</v>
      </c>
      <c r="AN28" s="358">
        <v>314.69004708994981</v>
      </c>
      <c r="AO28" s="358">
        <v>386.95315059297747</v>
      </c>
      <c r="AP28" s="358">
        <v>456.83028960982966</v>
      </c>
      <c r="AQ28" s="358">
        <v>522.12940124552927</v>
      </c>
      <c r="AR28" s="358">
        <v>584.08623398358429</v>
      </c>
      <c r="AS28" s="358">
        <v>644.74455078136441</v>
      </c>
      <c r="AT28" s="358">
        <v>699.46427187492532</v>
      </c>
      <c r="AU28" s="358">
        <v>742.6411103378631</v>
      </c>
      <c r="AV28" s="358">
        <v>779.32205483901407</v>
      </c>
      <c r="AW28" s="358">
        <v>812.96959853118358</v>
      </c>
      <c r="AX28" s="358">
        <v>842.64271024711456</v>
      </c>
      <c r="AY28" s="358">
        <v>868.31846136905983</v>
      </c>
      <c r="AZ28" s="358">
        <v>890.70666019974749</v>
      </c>
      <c r="BA28" s="358">
        <v>909.90448943963509</v>
      </c>
      <c r="BB28" s="358">
        <v>927.71232986620396</v>
      </c>
      <c r="BC28" s="358">
        <v>946.16391747589137</v>
      </c>
      <c r="BD28" s="358">
        <v>964.60970710388165</v>
      </c>
      <c r="BE28" s="358">
        <v>983.68616570285906</v>
      </c>
      <c r="BF28" s="358">
        <v>1001.568632794843</v>
      </c>
      <c r="BG28" s="358">
        <v>1015.8815093373468</v>
      </c>
      <c r="BH28" s="358">
        <v>1028.9592668430882</v>
      </c>
      <c r="BI28" s="324">
        <v>41.697987441743152</v>
      </c>
      <c r="BJ28" s="324">
        <v>76.917003045237735</v>
      </c>
      <c r="BK28" s="324">
        <v>144.3798254535802</v>
      </c>
      <c r="BL28" s="324">
        <v>233.35514305200869</v>
      </c>
      <c r="BM28" s="324">
        <v>347.23124087045045</v>
      </c>
      <c r="BN28" s="324">
        <v>467.52516902970081</v>
      </c>
      <c r="BO28" s="324">
        <v>576.80793024125444</v>
      </c>
      <c r="BP28" s="324">
        <v>675.74581432060472</v>
      </c>
      <c r="BQ28" s="324">
        <v>757.55102248631295</v>
      </c>
      <c r="BR28" s="324">
        <v>827.26458149945415</v>
      </c>
      <c r="BS28" s="324">
        <v>888.30063921557507</v>
      </c>
      <c r="BT28" s="324">
        <v>938.66808132261167</v>
      </c>
      <c r="BU28" s="324">
        <v>975.85407733896727</v>
      </c>
      <c r="BV28" s="324">
        <v>1004.8732393598851</v>
      </c>
      <c r="BW28" s="324">
        <v>1029.542390751076</v>
      </c>
      <c r="BX28" s="324">
        <v>1050.8352550179616</v>
      </c>
      <c r="BY28" s="324">
        <v>1070.7405651179392</v>
      </c>
      <c r="BZ28" s="324">
        <v>1089.9816138101237</v>
      </c>
      <c r="CA28" s="324">
        <v>1109.6065318373157</v>
      </c>
      <c r="CB28" s="324">
        <v>1130.5998880309496</v>
      </c>
      <c r="CC28" s="324">
        <v>1154.5121775021983</v>
      </c>
      <c r="CD28" s="324">
        <v>1180.6610676530738</v>
      </c>
      <c r="CE28" s="324">
        <v>1210.4001885144096</v>
      </c>
      <c r="CF28" s="324">
        <v>1239.1712733239883</v>
      </c>
      <c r="CG28" s="324">
        <v>1261.2489372899825</v>
      </c>
      <c r="CH28" s="324">
        <v>1281.6011886406707</v>
      </c>
    </row>
    <row r="29" spans="1:86" x14ac:dyDescent="0.25">
      <c r="A29" s="353" t="s">
        <v>323</v>
      </c>
      <c r="B29" s="353" t="s">
        <v>323</v>
      </c>
      <c r="C29" s="354">
        <v>20000</v>
      </c>
      <c r="D29" s="354"/>
      <c r="E29" s="355"/>
      <c r="F29" s="364">
        <v>0.61308222175308791</v>
      </c>
      <c r="G29" s="358">
        <v>8379.6078069212053</v>
      </c>
      <c r="H29" s="366">
        <v>7.6392279748721831E-3</v>
      </c>
      <c r="I29" s="358">
        <v>89.051264430272738</v>
      </c>
      <c r="J29" s="358">
        <v>125.02243384079657</v>
      </c>
      <c r="K29" s="358">
        <v>169.06899705594222</v>
      </c>
      <c r="L29" s="358">
        <v>220.82878262814538</v>
      </c>
      <c r="M29" s="358">
        <v>279.07876368445596</v>
      </c>
      <c r="N29" s="358">
        <v>345.66142452389334</v>
      </c>
      <c r="O29" s="358">
        <v>420.92820844877605</v>
      </c>
      <c r="P29" s="358">
        <v>508.09671978754346</v>
      </c>
      <c r="Q29" s="358">
        <v>612.30030267263487</v>
      </c>
      <c r="R29" s="358">
        <v>728.05140503761243</v>
      </c>
      <c r="S29" s="358">
        <v>856.78810990013994</v>
      </c>
      <c r="T29" s="358">
        <v>982.94375007117219</v>
      </c>
      <c r="U29" s="358">
        <v>1087.9474786135659</v>
      </c>
      <c r="V29" s="358">
        <v>1182.6469149231841</v>
      </c>
      <c r="W29" s="358">
        <v>1273.679929478551</v>
      </c>
      <c r="X29" s="358">
        <v>1354.9476346452536</v>
      </c>
      <c r="Y29" s="358">
        <v>1422.1049087425981</v>
      </c>
      <c r="Z29" s="358">
        <v>1476.6388383849262</v>
      </c>
      <c r="AA29" s="358">
        <v>1516.726100963974</v>
      </c>
      <c r="AB29" s="358">
        <v>1547.9539030649269</v>
      </c>
      <c r="AC29" s="358">
        <v>1575.6975634407688</v>
      </c>
      <c r="AD29" s="358">
        <v>1598.6399188608591</v>
      </c>
      <c r="AE29" s="358">
        <v>1616.608632662251</v>
      </c>
      <c r="AF29" s="358">
        <v>1631.5448722324302</v>
      </c>
      <c r="AG29" s="358">
        <v>1645.5291350572247</v>
      </c>
      <c r="AH29" s="358">
        <v>1657.9227300128084</v>
      </c>
      <c r="AI29" s="358">
        <v>89.051264430272738</v>
      </c>
      <c r="AJ29" s="358">
        <v>144.64415423464121</v>
      </c>
      <c r="AK29" s="358">
        <v>238.70508089512219</v>
      </c>
      <c r="AL29" s="358">
        <v>359.59393000429566</v>
      </c>
      <c r="AM29" s="358">
        <v>510.31724123420588</v>
      </c>
      <c r="AN29" s="358">
        <v>672.0599318164742</v>
      </c>
      <c r="AO29" s="358">
        <v>826.38682223512762</v>
      </c>
      <c r="AP29" s="358">
        <v>975.61818724799264</v>
      </c>
      <c r="AQ29" s="358">
        <v>1115.0726025349836</v>
      </c>
      <c r="AR29" s="358">
        <v>1247.3891634511922</v>
      </c>
      <c r="AS29" s="358">
        <v>1376.9325812624513</v>
      </c>
      <c r="AT29" s="358">
        <v>1493.7933856228876</v>
      </c>
      <c r="AU29" s="358">
        <v>1586.0029212652989</v>
      </c>
      <c r="AV29" s="358">
        <v>1664.3396633655695</v>
      </c>
      <c r="AW29" s="358">
        <v>1736.198198863159</v>
      </c>
      <c r="AX29" s="358">
        <v>1799.5688380714939</v>
      </c>
      <c r="AY29" s="358">
        <v>1854.4026140612987</v>
      </c>
      <c r="AZ29" s="358">
        <v>1902.2154111890859</v>
      </c>
      <c r="BA29" s="358">
        <v>1943.2147752595208</v>
      </c>
      <c r="BB29" s="358">
        <v>1981.2456444705119</v>
      </c>
      <c r="BC29" s="358">
        <v>2020.6513162594506</v>
      </c>
      <c r="BD29" s="358">
        <v>2060.0446057337272</v>
      </c>
      <c r="BE29" s="358">
        <v>2100.7847676291681</v>
      </c>
      <c r="BF29" s="358">
        <v>2138.9750114124863</v>
      </c>
      <c r="BG29" s="358">
        <v>2169.5419483785713</v>
      </c>
      <c r="BH29" s="358">
        <v>2197.4711342517703</v>
      </c>
      <c r="BI29" s="324">
        <v>89.051264430272738</v>
      </c>
      <c r="BJ29" s="324">
        <v>164.26587462848582</v>
      </c>
      <c r="BK29" s="324">
        <v>308.3411647343022</v>
      </c>
      <c r="BL29" s="324">
        <v>498.35907738044602</v>
      </c>
      <c r="BM29" s="324">
        <v>741.55571878395574</v>
      </c>
      <c r="BN29" s="324">
        <v>998.45843910905489</v>
      </c>
      <c r="BO29" s="324">
        <v>1231.8454360214789</v>
      </c>
      <c r="BP29" s="324">
        <v>1443.1396547084416</v>
      </c>
      <c r="BQ29" s="324">
        <v>1617.8449023973321</v>
      </c>
      <c r="BR29" s="324">
        <v>1766.7269218647718</v>
      </c>
      <c r="BS29" s="324">
        <v>1897.0770526247629</v>
      </c>
      <c r="BT29" s="324">
        <v>2004.6430211746026</v>
      </c>
      <c r="BU29" s="324">
        <v>2084.0583639170318</v>
      </c>
      <c r="BV29" s="324">
        <v>2146.0324118079548</v>
      </c>
      <c r="BW29" s="324">
        <v>2198.7164682477669</v>
      </c>
      <c r="BX29" s="324">
        <v>2244.1900414977349</v>
      </c>
      <c r="BY29" s="324">
        <v>2286.7003193799992</v>
      </c>
      <c r="BZ29" s="324">
        <v>2327.7919839932456</v>
      </c>
      <c r="CA29" s="324">
        <v>2369.7034495550679</v>
      </c>
      <c r="CB29" s="324">
        <v>2414.5373858760972</v>
      </c>
      <c r="CC29" s="324">
        <v>2465.6050690781326</v>
      </c>
      <c r="CD29" s="324">
        <v>2521.4492926065959</v>
      </c>
      <c r="CE29" s="324">
        <v>2584.9609025960858</v>
      </c>
      <c r="CF29" s="324">
        <v>2646.4051505925431</v>
      </c>
      <c r="CG29" s="324">
        <v>2693.5547616999188</v>
      </c>
      <c r="CH29" s="324">
        <v>2737.0195384907324</v>
      </c>
    </row>
    <row r="30" spans="1:86" x14ac:dyDescent="0.25">
      <c r="A30" s="353" t="s">
        <v>230</v>
      </c>
      <c r="B30" s="353" t="s">
        <v>422</v>
      </c>
      <c r="C30" s="354">
        <v>20000</v>
      </c>
      <c r="D30" s="354"/>
      <c r="E30" s="355"/>
      <c r="F30" s="364">
        <v>0.61308222175308791</v>
      </c>
      <c r="G30" s="358">
        <v>6205.6182485847557</v>
      </c>
      <c r="H30" s="366">
        <v>5.6573211561059579E-3</v>
      </c>
      <c r="I30" s="358">
        <v>65.947973263331903</v>
      </c>
      <c r="J30" s="358">
        <v>92.586850697727741</v>
      </c>
      <c r="K30" s="358">
        <v>125.20605708225396</v>
      </c>
      <c r="L30" s="358">
        <v>163.53738204288027</v>
      </c>
      <c r="M30" s="358">
        <v>206.67509847922614</v>
      </c>
      <c r="N30" s="358">
        <v>255.98368005786131</v>
      </c>
      <c r="O30" s="358">
        <v>311.72339229722792</v>
      </c>
      <c r="P30" s="358">
        <v>376.27707036066101</v>
      </c>
      <c r="Q30" s="358">
        <v>453.44627331375551</v>
      </c>
      <c r="R30" s="358">
        <v>539.16712919159454</v>
      </c>
      <c r="S30" s="358">
        <v>634.50462748092013</v>
      </c>
      <c r="T30" s="358">
        <v>727.93068760758001</v>
      </c>
      <c r="U30" s="358">
        <v>805.69244794604276</v>
      </c>
      <c r="V30" s="358">
        <v>875.82324208753801</v>
      </c>
      <c r="W30" s="358">
        <v>943.23882398170133</v>
      </c>
      <c r="X30" s="358">
        <v>1003.4225898360592</v>
      </c>
      <c r="Y30" s="358">
        <v>1053.1567080986667</v>
      </c>
      <c r="Z30" s="358">
        <v>1093.5424584527527</v>
      </c>
      <c r="AA30" s="358">
        <v>1123.2295576497911</v>
      </c>
      <c r="AB30" s="358">
        <v>1146.3556779940873</v>
      </c>
      <c r="AC30" s="358">
        <v>1166.9015757351085</v>
      </c>
      <c r="AD30" s="358">
        <v>1183.8918099729012</v>
      </c>
      <c r="AE30" s="358">
        <v>1197.1987547415351</v>
      </c>
      <c r="AF30" s="358">
        <v>1208.259964642717</v>
      </c>
      <c r="AG30" s="358">
        <v>1218.6161768400079</v>
      </c>
      <c r="AH30" s="358">
        <v>1227.7944010235326</v>
      </c>
      <c r="AI30" s="358">
        <v>65.947973263331903</v>
      </c>
      <c r="AJ30" s="358">
        <v>107.11794916323075</v>
      </c>
      <c r="AK30" s="358">
        <v>176.77588738809092</v>
      </c>
      <c r="AL30" s="358">
        <v>266.30156273803635</v>
      </c>
      <c r="AM30" s="358">
        <v>377.921503934199</v>
      </c>
      <c r="AN30" s="358">
        <v>497.7019776006988</v>
      </c>
      <c r="AO30" s="358">
        <v>611.99059223470601</v>
      </c>
      <c r="AP30" s="358">
        <v>722.50565491104624</v>
      </c>
      <c r="AQ30" s="358">
        <v>825.78028115738243</v>
      </c>
      <c r="AR30" s="358">
        <v>923.76888443466248</v>
      </c>
      <c r="AS30" s="358">
        <v>1019.7038035951516</v>
      </c>
      <c r="AT30" s="358">
        <v>1106.2464624871866</v>
      </c>
      <c r="AU30" s="358">
        <v>1174.5333310687265</v>
      </c>
      <c r="AV30" s="358">
        <v>1232.5465373563281</v>
      </c>
      <c r="AW30" s="358">
        <v>1285.7622306769749</v>
      </c>
      <c r="AX30" s="358">
        <v>1332.6921114252023</v>
      </c>
      <c r="AY30" s="358">
        <v>1373.2999165590038</v>
      </c>
      <c r="AZ30" s="358">
        <v>1408.7082522721632</v>
      </c>
      <c r="BA30" s="358">
        <v>1439.0708190793728</v>
      </c>
      <c r="BB30" s="358">
        <v>1467.2350317040182</v>
      </c>
      <c r="BC30" s="358">
        <v>1496.4173707329644</v>
      </c>
      <c r="BD30" s="358">
        <v>1525.5905398914829</v>
      </c>
      <c r="BE30" s="358">
        <v>1555.7611514444282</v>
      </c>
      <c r="BF30" s="358">
        <v>1584.0433908045936</v>
      </c>
      <c r="BG30" s="358">
        <v>1606.6800996113477</v>
      </c>
      <c r="BH30" s="358">
        <v>1627.3633904665217</v>
      </c>
      <c r="BI30" s="324">
        <v>65.947973263331903</v>
      </c>
      <c r="BJ30" s="324">
        <v>121.64904762873378</v>
      </c>
      <c r="BK30" s="324">
        <v>228.3457176939279</v>
      </c>
      <c r="BL30" s="324">
        <v>369.06574343319249</v>
      </c>
      <c r="BM30" s="324">
        <v>549.16790938917177</v>
      </c>
      <c r="BN30" s="324">
        <v>739.42027514353617</v>
      </c>
      <c r="BO30" s="324">
        <v>912.25779217218394</v>
      </c>
      <c r="BP30" s="324">
        <v>1068.7342394614316</v>
      </c>
      <c r="BQ30" s="324">
        <v>1198.1142890010092</v>
      </c>
      <c r="BR30" s="324">
        <v>1308.3706396777304</v>
      </c>
      <c r="BS30" s="324">
        <v>1404.9029797093831</v>
      </c>
      <c r="BT30" s="324">
        <v>1484.5622373667929</v>
      </c>
      <c r="BU30" s="324">
        <v>1543.3742141914104</v>
      </c>
      <c r="BV30" s="324">
        <v>1589.2698326251184</v>
      </c>
      <c r="BW30" s="324">
        <v>1628.2856373722486</v>
      </c>
      <c r="BX30" s="324">
        <v>1661.9616330143449</v>
      </c>
      <c r="BY30" s="324">
        <v>1693.4431250193406</v>
      </c>
      <c r="BZ30" s="324">
        <v>1723.8740460915735</v>
      </c>
      <c r="CA30" s="324">
        <v>1754.9120805089547</v>
      </c>
      <c r="CB30" s="324">
        <v>1788.1143854139486</v>
      </c>
      <c r="CC30" s="324">
        <v>1825.9331657308205</v>
      </c>
      <c r="CD30" s="324">
        <v>1867.2892698100645</v>
      </c>
      <c r="CE30" s="324">
        <v>1914.3235481473209</v>
      </c>
      <c r="CF30" s="324">
        <v>1959.8268169664705</v>
      </c>
      <c r="CG30" s="324">
        <v>1994.7440223826877</v>
      </c>
      <c r="CH30" s="324">
        <v>2026.9323799095105</v>
      </c>
    </row>
    <row r="31" spans="1:86" x14ac:dyDescent="0.25">
      <c r="A31" s="353" t="s">
        <v>230</v>
      </c>
      <c r="B31" s="353" t="s">
        <v>479</v>
      </c>
      <c r="C31" s="354">
        <v>20000</v>
      </c>
      <c r="D31" s="354"/>
      <c r="E31" s="355"/>
      <c r="F31" s="364">
        <v>0.61308222175308791</v>
      </c>
      <c r="G31" s="358">
        <v>4290.3493878281088</v>
      </c>
      <c r="H31" s="366">
        <v>3.9112757805205975E-3</v>
      </c>
      <c r="I31" s="358">
        <v>45.594143143331024</v>
      </c>
      <c r="J31" s="358">
        <v>64.011339773038785</v>
      </c>
      <c r="K31" s="358">
        <v>86.563128577515613</v>
      </c>
      <c r="L31" s="358">
        <v>113.0640781995728</v>
      </c>
      <c r="M31" s="358">
        <v>142.88800031195655</v>
      </c>
      <c r="N31" s="358">
        <v>176.97824471892051</v>
      </c>
      <c r="O31" s="358">
        <v>215.51474997984593</v>
      </c>
      <c r="P31" s="358">
        <v>260.14492574431</v>
      </c>
      <c r="Q31" s="358">
        <v>313.49703819893904</v>
      </c>
      <c r="R31" s="358">
        <v>372.76146710954134</v>
      </c>
      <c r="S31" s="358">
        <v>438.67450929771576</v>
      </c>
      <c r="T31" s="358">
        <v>503.26604938528396</v>
      </c>
      <c r="U31" s="358">
        <v>557.02783547978731</v>
      </c>
      <c r="V31" s="358">
        <v>605.51383601349437</v>
      </c>
      <c r="W31" s="358">
        <v>652.12263290100225</v>
      </c>
      <c r="X31" s="358">
        <v>693.731602812956</v>
      </c>
      <c r="Y31" s="358">
        <v>728.11604853531594</v>
      </c>
      <c r="Z31" s="358">
        <v>756.03735667381568</v>
      </c>
      <c r="AA31" s="358">
        <v>776.56198818743678</v>
      </c>
      <c r="AB31" s="358">
        <v>792.55058630731298</v>
      </c>
      <c r="AC31" s="358">
        <v>806.75530794252984</v>
      </c>
      <c r="AD31" s="358">
        <v>818.50176706089326</v>
      </c>
      <c r="AE31" s="358">
        <v>827.70172749271524</v>
      </c>
      <c r="AF31" s="358">
        <v>835.3490646680234</v>
      </c>
      <c r="AG31" s="358">
        <v>842.50899086409549</v>
      </c>
      <c r="AH31" s="358">
        <v>848.85449697319507</v>
      </c>
      <c r="AI31" s="358">
        <v>45.594143143331024</v>
      </c>
      <c r="AJ31" s="358">
        <v>74.057637645157953</v>
      </c>
      <c r="AK31" s="358">
        <v>122.21672198595734</v>
      </c>
      <c r="AL31" s="358">
        <v>184.11167121525173</v>
      </c>
      <c r="AM31" s="358">
        <v>261.28183012561982</v>
      </c>
      <c r="AN31" s="358">
        <v>344.09389836491692</v>
      </c>
      <c r="AO31" s="358">
        <v>423.10908560150881</v>
      </c>
      <c r="AP31" s="358">
        <v>499.51536979524809</v>
      </c>
      <c r="AQ31" s="358">
        <v>570.91586717440839</v>
      </c>
      <c r="AR31" s="358">
        <v>638.66179147142532</v>
      </c>
      <c r="AS31" s="358">
        <v>704.98786974499808</v>
      </c>
      <c r="AT31" s="358">
        <v>764.82046477823849</v>
      </c>
      <c r="AU31" s="358">
        <v>812.03163908505701</v>
      </c>
      <c r="AV31" s="358">
        <v>852.13995933803437</v>
      </c>
      <c r="AW31" s="358">
        <v>888.93144539394086</v>
      </c>
      <c r="AX31" s="358">
        <v>921.37713848582916</v>
      </c>
      <c r="AY31" s="358">
        <v>949.4519676032312</v>
      </c>
      <c r="AZ31" s="358">
        <v>973.93206376216119</v>
      </c>
      <c r="BA31" s="358">
        <v>994.92369017165083</v>
      </c>
      <c r="BB31" s="358">
        <v>1014.3954506880773</v>
      </c>
      <c r="BC31" s="358">
        <v>1034.5711085150449</v>
      </c>
      <c r="BD31" s="358">
        <v>1054.7404266114004</v>
      </c>
      <c r="BE31" s="358">
        <v>1075.5993418107198</v>
      </c>
      <c r="BF31" s="358">
        <v>1095.152701921611</v>
      </c>
      <c r="BG31" s="358">
        <v>1110.8029378660551</v>
      </c>
      <c r="BH31" s="358">
        <v>1125.1026483387391</v>
      </c>
      <c r="BI31" s="324">
        <v>45.594143143331024</v>
      </c>
      <c r="BJ31" s="324">
        <v>84.103935517277108</v>
      </c>
      <c r="BK31" s="324">
        <v>157.87031539439906</v>
      </c>
      <c r="BL31" s="324">
        <v>255.15926423093072</v>
      </c>
      <c r="BM31" s="324">
        <v>379.67565993928309</v>
      </c>
      <c r="BN31" s="324">
        <v>511.20955201091334</v>
      </c>
      <c r="BO31" s="324">
        <v>630.70342122317163</v>
      </c>
      <c r="BP31" s="324">
        <v>738.88581384618624</v>
      </c>
      <c r="BQ31" s="324">
        <v>828.33469614987769</v>
      </c>
      <c r="BR31" s="324">
        <v>904.56211583330912</v>
      </c>
      <c r="BS31" s="324">
        <v>971.30123019228029</v>
      </c>
      <c r="BT31" s="324">
        <v>1026.3748801711931</v>
      </c>
      <c r="BU31" s="324">
        <v>1067.0354426903268</v>
      </c>
      <c r="BV31" s="324">
        <v>1098.7660826625743</v>
      </c>
      <c r="BW31" s="324">
        <v>1125.7402578868796</v>
      </c>
      <c r="BX31" s="324">
        <v>1149.0226741587021</v>
      </c>
      <c r="BY31" s="324">
        <v>1170.7878866711465</v>
      </c>
      <c r="BZ31" s="324">
        <v>1191.8267708505068</v>
      </c>
      <c r="CA31" s="324">
        <v>1213.2853921558649</v>
      </c>
      <c r="CB31" s="324">
        <v>1236.2403150688413</v>
      </c>
      <c r="CC31" s="324">
        <v>1262.3869090875596</v>
      </c>
      <c r="CD31" s="324">
        <v>1290.9790861619076</v>
      </c>
      <c r="CE31" s="324">
        <v>1323.4969561287244</v>
      </c>
      <c r="CF31" s="324">
        <v>1354.9563391751983</v>
      </c>
      <c r="CG31" s="324">
        <v>1379.096884868015</v>
      </c>
      <c r="CH31" s="324">
        <v>1401.3507997042832</v>
      </c>
    </row>
    <row r="32" spans="1:86" x14ac:dyDescent="0.25">
      <c r="A32" s="353" t="s">
        <v>231</v>
      </c>
      <c r="B32" s="353" t="s">
        <v>450</v>
      </c>
      <c r="C32" s="354">
        <v>25000</v>
      </c>
      <c r="D32" s="354"/>
      <c r="E32" s="355"/>
      <c r="F32" s="364">
        <v>0.61308222175308791</v>
      </c>
      <c r="G32" s="358">
        <v>6711.4110815310532</v>
      </c>
      <c r="H32" s="366">
        <v>6.1184246883908243E-3</v>
      </c>
      <c r="I32" s="358">
        <v>71.323104456994116</v>
      </c>
      <c r="J32" s="358">
        <v>100.13320041375475</v>
      </c>
      <c r="K32" s="358">
        <v>135.41105580709683</v>
      </c>
      <c r="L32" s="358">
        <v>176.86659960713399</v>
      </c>
      <c r="M32" s="358">
        <v>223.52028285438536</v>
      </c>
      <c r="N32" s="358">
        <v>276.84779150300415</v>
      </c>
      <c r="O32" s="358">
        <v>337.13060417681822</v>
      </c>
      <c r="P32" s="358">
        <v>406.94577052342976</v>
      </c>
      <c r="Q32" s="358">
        <v>490.40469807999233</v>
      </c>
      <c r="R32" s="358">
        <v>583.11228643157335</v>
      </c>
      <c r="S32" s="358">
        <v>686.22032770535805</v>
      </c>
      <c r="T32" s="358">
        <v>787.26113784234133</v>
      </c>
      <c r="U32" s="358">
        <v>871.36091954804692</v>
      </c>
      <c r="V32" s="358">
        <v>947.20776833948617</v>
      </c>
      <c r="W32" s="358">
        <v>1020.1180997952662</v>
      </c>
      <c r="X32" s="358">
        <v>1085.2071814794842</v>
      </c>
      <c r="Y32" s="358">
        <v>1138.9949104481432</v>
      </c>
      <c r="Z32" s="358">
        <v>1182.6723268802889</v>
      </c>
      <c r="AA32" s="358">
        <v>1214.7790918387927</v>
      </c>
      <c r="AB32" s="358">
        <v>1239.7901212212284</v>
      </c>
      <c r="AC32" s="358">
        <v>1262.0106253282188</v>
      </c>
      <c r="AD32" s="358">
        <v>1280.3856593334667</v>
      </c>
      <c r="AE32" s="358">
        <v>1294.7771950361182</v>
      </c>
      <c r="AF32" s="358">
        <v>1306.7399558332172</v>
      </c>
      <c r="AG32" s="358">
        <v>1317.9402576435059</v>
      </c>
      <c r="AH32" s="358">
        <v>1327.866558783305</v>
      </c>
      <c r="AI32" s="358">
        <v>71.323104456994116</v>
      </c>
      <c r="AJ32" s="358">
        <v>115.84866523314436</v>
      </c>
      <c r="AK32" s="358">
        <v>191.18411768795016</v>
      </c>
      <c r="AL32" s="358">
        <v>288.0066397246872</v>
      </c>
      <c r="AM32" s="358">
        <v>408.72423469350684</v>
      </c>
      <c r="AN32" s="358">
        <v>538.26749148338763</v>
      </c>
      <c r="AO32" s="358">
        <v>661.87127180333198</v>
      </c>
      <c r="AP32" s="358">
        <v>781.39393443106337</v>
      </c>
      <c r="AQ32" s="358">
        <v>893.08602428668894</v>
      </c>
      <c r="AR32" s="358">
        <v>999.06125053410892</v>
      </c>
      <c r="AS32" s="358">
        <v>1102.815405844312</v>
      </c>
      <c r="AT32" s="358">
        <v>1196.4117787835637</v>
      </c>
      <c r="AU32" s="358">
        <v>1270.2644116982167</v>
      </c>
      <c r="AV32" s="358">
        <v>1333.0060209879198</v>
      </c>
      <c r="AW32" s="358">
        <v>1390.5590929876355</v>
      </c>
      <c r="AX32" s="358">
        <v>1441.3140232929941</v>
      </c>
      <c r="AY32" s="358">
        <v>1485.2315932198592</v>
      </c>
      <c r="AZ32" s="358">
        <v>1523.525907688537</v>
      </c>
      <c r="BA32" s="358">
        <v>1556.363194671201</v>
      </c>
      <c r="BB32" s="358">
        <v>1586.8229492258338</v>
      </c>
      <c r="BC32" s="358">
        <v>1618.383813220091</v>
      </c>
      <c r="BD32" s="358">
        <v>1649.9347599478426</v>
      </c>
      <c r="BE32" s="358">
        <v>1682.5644462420621</v>
      </c>
      <c r="BF32" s="358">
        <v>1713.151847375804</v>
      </c>
      <c r="BG32" s="358">
        <v>1737.6335754243651</v>
      </c>
      <c r="BH32" s="358">
        <v>1760.0026709580136</v>
      </c>
      <c r="BI32" s="324">
        <v>71.323104456994116</v>
      </c>
      <c r="BJ32" s="324">
        <v>131.56413005253395</v>
      </c>
      <c r="BK32" s="324">
        <v>246.95717956880347</v>
      </c>
      <c r="BL32" s="324">
        <v>399.14667984224053</v>
      </c>
      <c r="BM32" s="324">
        <v>593.92818653262839</v>
      </c>
      <c r="BN32" s="324">
        <v>799.68719146377111</v>
      </c>
      <c r="BO32" s="324">
        <v>986.61193942984573</v>
      </c>
      <c r="BP32" s="324">
        <v>1155.842098338697</v>
      </c>
      <c r="BQ32" s="324">
        <v>1295.7673504933855</v>
      </c>
      <c r="BR32" s="324">
        <v>1415.0102146366444</v>
      </c>
      <c r="BS32" s="324">
        <v>1519.4104839832657</v>
      </c>
      <c r="BT32" s="324">
        <v>1605.562419724786</v>
      </c>
      <c r="BU32" s="324">
        <v>1669.1679038483867</v>
      </c>
      <c r="BV32" s="324">
        <v>1718.8042736363539</v>
      </c>
      <c r="BW32" s="324">
        <v>1761.0000861800045</v>
      </c>
      <c r="BX32" s="324">
        <v>1797.4208651065042</v>
      </c>
      <c r="BY32" s="324">
        <v>1831.4682759915752</v>
      </c>
      <c r="BZ32" s="324">
        <v>1864.3794884967851</v>
      </c>
      <c r="CA32" s="324">
        <v>1897.9472975036088</v>
      </c>
      <c r="CB32" s="324">
        <v>1933.8557772304387</v>
      </c>
      <c r="CC32" s="324">
        <v>1974.7570011119633</v>
      </c>
      <c r="CD32" s="324">
        <v>2019.4838605622185</v>
      </c>
      <c r="CE32" s="324">
        <v>2070.3516974480067</v>
      </c>
      <c r="CF32" s="324">
        <v>2119.5637389183908</v>
      </c>
      <c r="CG32" s="324">
        <v>2157.3268932052247</v>
      </c>
      <c r="CH32" s="324">
        <v>2192.138783132722</v>
      </c>
    </row>
    <row r="33" spans="1:86" x14ac:dyDescent="0.25">
      <c r="A33" s="353" t="s">
        <v>231</v>
      </c>
      <c r="B33" s="353" t="s">
        <v>464</v>
      </c>
      <c r="C33" s="354">
        <v>25000</v>
      </c>
      <c r="D33" s="354"/>
      <c r="E33" s="355"/>
      <c r="F33" s="364">
        <v>0.61308222175308791</v>
      </c>
      <c r="G33" s="358">
        <v>6266.3133885383113</v>
      </c>
      <c r="H33" s="366">
        <v>5.7126535799801419E-3</v>
      </c>
      <c r="I33" s="358">
        <v>66.592989006571372</v>
      </c>
      <c r="J33" s="358">
        <v>93.492412663650981</v>
      </c>
      <c r="K33" s="358">
        <v>126.43065692923511</v>
      </c>
      <c r="L33" s="358">
        <v>165.13688815059072</v>
      </c>
      <c r="M33" s="358">
        <v>208.69652060424522</v>
      </c>
      <c r="N33" s="358">
        <v>258.48737343127846</v>
      </c>
      <c r="O33" s="358">
        <v>314.7722577227787</v>
      </c>
      <c r="P33" s="358">
        <v>379.95731438019328</v>
      </c>
      <c r="Q33" s="358">
        <v>457.88128428570394</v>
      </c>
      <c r="R33" s="358">
        <v>544.44054806039185</v>
      </c>
      <c r="S33" s="358">
        <v>640.71051150785274</v>
      </c>
      <c r="T33" s="358">
        <v>735.05034163575147</v>
      </c>
      <c r="U33" s="358">
        <v>813.57266453828322</v>
      </c>
      <c r="V33" s="358">
        <v>884.38938523777188</v>
      </c>
      <c r="W33" s="358">
        <v>952.46433707932908</v>
      </c>
      <c r="X33" s="358">
        <v>1013.2367408332701</v>
      </c>
      <c r="Y33" s="358">
        <v>1063.4572923806038</v>
      </c>
      <c r="Z33" s="358">
        <v>1104.238042664057</v>
      </c>
      <c r="AA33" s="358">
        <v>1134.215501752471</v>
      </c>
      <c r="AB33" s="358">
        <v>1157.5678111813443</v>
      </c>
      <c r="AC33" s="358">
        <v>1178.3146616862816</v>
      </c>
      <c r="AD33" s="358">
        <v>1195.4710718961692</v>
      </c>
      <c r="AE33" s="358">
        <v>1208.9081675768853</v>
      </c>
      <c r="AF33" s="358">
        <v>1220.0775635855769</v>
      </c>
      <c r="AG33" s="358">
        <v>1230.5350665364276</v>
      </c>
      <c r="AH33" s="358">
        <v>1239.8030599547053</v>
      </c>
      <c r="AI33" s="358">
        <v>66.592989006571372</v>
      </c>
      <c r="AJ33" s="358">
        <v>108.16563509162039</v>
      </c>
      <c r="AK33" s="358">
        <v>178.50487502407404</v>
      </c>
      <c r="AL33" s="358">
        <v>268.90617197643445</v>
      </c>
      <c r="AM33" s="358">
        <v>381.61783162531594</v>
      </c>
      <c r="AN33" s="358">
        <v>502.56983926662144</v>
      </c>
      <c r="AO33" s="358">
        <v>617.97627378294112</v>
      </c>
      <c r="AP33" s="358">
        <v>729.57224845344842</v>
      </c>
      <c r="AQ33" s="358">
        <v>833.85697033289921</v>
      </c>
      <c r="AR33" s="358">
        <v>932.80396836659611</v>
      </c>
      <c r="AS33" s="358">
        <v>1029.6771958650509</v>
      </c>
      <c r="AT33" s="358">
        <v>1117.066300442752</v>
      </c>
      <c r="AU33" s="358">
        <v>1186.0210607442655</v>
      </c>
      <c r="AV33" s="358">
        <v>1244.6016753921192</v>
      </c>
      <c r="AW33" s="358">
        <v>1298.3378541542543</v>
      </c>
      <c r="AX33" s="358">
        <v>1345.7267408493371</v>
      </c>
      <c r="AY33" s="358">
        <v>1386.7317177583066</v>
      </c>
      <c r="AZ33" s="358">
        <v>1422.4863709221281</v>
      </c>
      <c r="BA33" s="358">
        <v>1453.1459041503922</v>
      </c>
      <c r="BB33" s="358">
        <v>1481.5855818066361</v>
      </c>
      <c r="BC33" s="358">
        <v>1511.0533438314196</v>
      </c>
      <c r="BD33" s="358">
        <v>1540.5118462982459</v>
      </c>
      <c r="BE33" s="358">
        <v>1570.9775468201442</v>
      </c>
      <c r="BF33" s="358">
        <v>1599.5364055931389</v>
      </c>
      <c r="BG33" s="358">
        <v>1622.3945167089098</v>
      </c>
      <c r="BH33" s="358">
        <v>1643.2801041255007</v>
      </c>
      <c r="BI33" s="324">
        <v>66.592989006571372</v>
      </c>
      <c r="BJ33" s="324">
        <v>122.83885751958981</v>
      </c>
      <c r="BK33" s="324">
        <v>230.57909311891297</v>
      </c>
      <c r="BL33" s="324">
        <v>372.67545580227824</v>
      </c>
      <c r="BM33" s="324">
        <v>554.53914264638661</v>
      </c>
      <c r="BN33" s="324">
        <v>746.65230510196432</v>
      </c>
      <c r="BO33" s="324">
        <v>921.18028984310342</v>
      </c>
      <c r="BP33" s="324">
        <v>1079.1871825267035</v>
      </c>
      <c r="BQ33" s="324">
        <v>1209.8326563800942</v>
      </c>
      <c r="BR33" s="324">
        <v>1321.1673886728001</v>
      </c>
      <c r="BS33" s="324">
        <v>1418.643880222249</v>
      </c>
      <c r="BT33" s="324">
        <v>1499.0822592497523</v>
      </c>
      <c r="BU33" s="324">
        <v>1558.4694569502476</v>
      </c>
      <c r="BV33" s="324">
        <v>1604.8139655464665</v>
      </c>
      <c r="BW33" s="324">
        <v>1644.2113712291796</v>
      </c>
      <c r="BX33" s="324">
        <v>1678.2167408654041</v>
      </c>
      <c r="BY33" s="324">
        <v>1710.0061431360089</v>
      </c>
      <c r="BZ33" s="324">
        <v>1740.7346991801992</v>
      </c>
      <c r="CA33" s="324">
        <v>1772.0763065483131</v>
      </c>
      <c r="CB33" s="324">
        <v>1805.6033524319275</v>
      </c>
      <c r="CC33" s="324">
        <v>1843.7920259765576</v>
      </c>
      <c r="CD33" s="324">
        <v>1885.5526207003231</v>
      </c>
      <c r="CE33" s="324">
        <v>1933.0469260634031</v>
      </c>
      <c r="CF33" s="324">
        <v>1978.9952476007008</v>
      </c>
      <c r="CG33" s="324">
        <v>2014.2539668813924</v>
      </c>
      <c r="CH33" s="324">
        <v>2046.757148296296</v>
      </c>
    </row>
    <row r="34" spans="1:86" x14ac:dyDescent="0.25">
      <c r="A34" s="353" t="s">
        <v>415</v>
      </c>
      <c r="B34" s="353" t="s">
        <v>416</v>
      </c>
      <c r="C34" s="354">
        <v>20000</v>
      </c>
      <c r="D34" s="354"/>
      <c r="E34" s="355"/>
      <c r="F34" s="364">
        <v>0.33740000000000003</v>
      </c>
      <c r="G34" s="358">
        <v>3476.2322000000004</v>
      </c>
      <c r="H34" s="366">
        <v>3.1690898764328269E-3</v>
      </c>
      <c r="I34" s="358">
        <v>36.942405897271563</v>
      </c>
      <c r="J34" s="358">
        <v>51.864839053777601</v>
      </c>
      <c r="K34" s="358">
        <v>70.137302977609153</v>
      </c>
      <c r="L34" s="358">
        <v>91.609552922597544</v>
      </c>
      <c r="M34" s="358">
        <v>115.77422321063752</v>
      </c>
      <c r="N34" s="358">
        <v>143.39565787737192</v>
      </c>
      <c r="O34" s="358">
        <v>174.61965115949326</v>
      </c>
      <c r="P34" s="358">
        <v>210.78100774370097</v>
      </c>
      <c r="Q34" s="358">
        <v>254.00926597809382</v>
      </c>
      <c r="R34" s="358">
        <v>302.02794638629666</v>
      </c>
      <c r="S34" s="358">
        <v>355.43362945363344</v>
      </c>
      <c r="T34" s="358">
        <v>407.7685726489384</v>
      </c>
      <c r="U34" s="358">
        <v>451.32876671645062</v>
      </c>
      <c r="V34" s="358">
        <v>490.61428429752897</v>
      </c>
      <c r="W34" s="358">
        <v>528.3788078590087</v>
      </c>
      <c r="X34" s="358">
        <v>562.09224887318828</v>
      </c>
      <c r="Y34" s="358">
        <v>589.95205855170229</v>
      </c>
      <c r="Z34" s="358">
        <v>612.5751462406771</v>
      </c>
      <c r="AA34" s="358">
        <v>629.20511702189208</v>
      </c>
      <c r="AB34" s="358">
        <v>642.15979147681082</v>
      </c>
      <c r="AC34" s="358">
        <v>653.66908973593797</v>
      </c>
      <c r="AD34" s="358">
        <v>663.18659419352002</v>
      </c>
      <c r="AE34" s="358">
        <v>670.64081197414112</v>
      </c>
      <c r="AF34" s="358">
        <v>676.83702522625595</v>
      </c>
      <c r="AG34" s="358">
        <v>682.63831638986665</v>
      </c>
      <c r="AH34" s="358">
        <v>687.77972811832149</v>
      </c>
      <c r="AI34" s="358">
        <v>36.942405897271563</v>
      </c>
      <c r="AJ34" s="358">
        <v>60.004797131068656</v>
      </c>
      <c r="AK34" s="358">
        <v>99.025432649228904</v>
      </c>
      <c r="AL34" s="358">
        <v>149.17547780374693</v>
      </c>
      <c r="AM34" s="358">
        <v>211.70217832012136</v>
      </c>
      <c r="AN34" s="358">
        <v>278.8002051099096</v>
      </c>
      <c r="AO34" s="358">
        <v>342.82182976829614</v>
      </c>
      <c r="AP34" s="358">
        <v>404.72960496025655</v>
      </c>
      <c r="AQ34" s="358">
        <v>462.5814686778408</v>
      </c>
      <c r="AR34" s="358">
        <v>517.47223448077921</v>
      </c>
      <c r="AS34" s="358">
        <v>571.21257778438871</v>
      </c>
      <c r="AT34" s="358">
        <v>619.69161169575091</v>
      </c>
      <c r="AU34" s="358">
        <v>657.94420827699469</v>
      </c>
      <c r="AV34" s="358">
        <v>690.4417560867065</v>
      </c>
      <c r="AW34" s="358">
        <v>720.25185707201069</v>
      </c>
      <c r="AX34" s="358">
        <v>746.54080300199155</v>
      </c>
      <c r="AY34" s="358">
        <v>769.28828022710775</v>
      </c>
      <c r="AZ34" s="358">
        <v>789.12314467152714</v>
      </c>
      <c r="BA34" s="358">
        <v>806.13149552100845</v>
      </c>
      <c r="BB34" s="358">
        <v>821.90838331712246</v>
      </c>
      <c r="BC34" s="358">
        <v>838.25560007137165</v>
      </c>
      <c r="BD34" s="358">
        <v>854.5976800934576</v>
      </c>
      <c r="BE34" s="358">
        <v>871.49850240845547</v>
      </c>
      <c r="BF34" s="358">
        <v>887.34150583109397</v>
      </c>
      <c r="BG34" s="358">
        <v>900.02202417815909</v>
      </c>
      <c r="BH34" s="358">
        <v>911.60828662495385</v>
      </c>
      <c r="BI34" s="324">
        <v>36.942405897271563</v>
      </c>
      <c r="BJ34" s="324">
        <v>68.144755208359712</v>
      </c>
      <c r="BK34" s="324">
        <v>127.91356232084868</v>
      </c>
      <c r="BL34" s="324">
        <v>206.74140268489637</v>
      </c>
      <c r="BM34" s="324">
        <v>307.63013342960522</v>
      </c>
      <c r="BN34" s="324">
        <v>414.20475234244731</v>
      </c>
      <c r="BO34" s="324">
        <v>511.02400837709894</v>
      </c>
      <c r="BP34" s="324">
        <v>598.67820217681208</v>
      </c>
      <c r="BQ34" s="324">
        <v>671.15367137758767</v>
      </c>
      <c r="BR34" s="324">
        <v>732.91652257526152</v>
      </c>
      <c r="BS34" s="324">
        <v>786.9915261151441</v>
      </c>
      <c r="BT34" s="324">
        <v>831.61465074256341</v>
      </c>
      <c r="BU34" s="324">
        <v>864.55964983753893</v>
      </c>
      <c r="BV34" s="324">
        <v>890.26922787588421</v>
      </c>
      <c r="BW34" s="324">
        <v>912.12490628501268</v>
      </c>
      <c r="BX34" s="324">
        <v>930.9893571307947</v>
      </c>
      <c r="BY34" s="324">
        <v>948.62450190251286</v>
      </c>
      <c r="BZ34" s="324">
        <v>965.67114310237719</v>
      </c>
      <c r="CA34" s="324">
        <v>983.05787402012504</v>
      </c>
      <c r="CB34" s="324">
        <v>1001.656975157434</v>
      </c>
      <c r="CC34" s="324">
        <v>1022.8421104068055</v>
      </c>
      <c r="CD34" s="324">
        <v>1046.0087659933952</v>
      </c>
      <c r="CE34" s="324">
        <v>1072.35619284277</v>
      </c>
      <c r="CF34" s="324">
        <v>1097.845986435932</v>
      </c>
      <c r="CG34" s="324">
        <v>1117.4057319664519</v>
      </c>
      <c r="CH34" s="324">
        <v>1135.4368451315861</v>
      </c>
    </row>
    <row r="35" spans="1:86" x14ac:dyDescent="0.25">
      <c r="A35" s="353" t="s">
        <v>360</v>
      </c>
      <c r="B35" s="353" t="s">
        <v>360</v>
      </c>
      <c r="C35" s="354">
        <v>5000</v>
      </c>
      <c r="D35" s="354"/>
      <c r="E35" s="355"/>
      <c r="F35" s="364">
        <v>0.85650000000000004</v>
      </c>
      <c r="G35" s="358">
        <v>2626.8855000000003</v>
      </c>
      <c r="H35" s="366">
        <v>2.3947871619732952E-3</v>
      </c>
      <c r="I35" s="358">
        <v>27.916279696925066</v>
      </c>
      <c r="J35" s="358">
        <v>39.192719539909362</v>
      </c>
      <c r="K35" s="358">
        <v>53.000678205842611</v>
      </c>
      <c r="L35" s="358">
        <v>69.226620199264616</v>
      </c>
      <c r="M35" s="358">
        <v>87.487144335694012</v>
      </c>
      <c r="N35" s="358">
        <v>108.35984271736193</v>
      </c>
      <c r="O35" s="358">
        <v>131.95488772180727</v>
      </c>
      <c r="P35" s="358">
        <v>159.2809516341618</v>
      </c>
      <c r="Q35" s="358">
        <v>191.94726338001755</v>
      </c>
      <c r="R35" s="358">
        <v>228.2335549843132</v>
      </c>
      <c r="S35" s="358">
        <v>268.59064461347623</v>
      </c>
      <c r="T35" s="358">
        <v>308.13860790058641</v>
      </c>
      <c r="U35" s="358">
        <v>341.05575370377352</v>
      </c>
      <c r="V35" s="358">
        <v>370.742653357292</v>
      </c>
      <c r="W35" s="358">
        <v>399.28018297285087</v>
      </c>
      <c r="X35" s="358">
        <v>424.75642974234279</v>
      </c>
      <c r="Y35" s="358">
        <v>445.80926104551293</v>
      </c>
      <c r="Z35" s="358">
        <v>462.90485696554276</v>
      </c>
      <c r="AA35" s="358">
        <v>475.47163231230968</v>
      </c>
      <c r="AB35" s="358">
        <v>485.2610953069987</v>
      </c>
      <c r="AC35" s="358">
        <v>493.95833040886453</v>
      </c>
      <c r="AD35" s="358">
        <v>501.15042605075178</v>
      </c>
      <c r="AE35" s="358">
        <v>506.78335718859569</v>
      </c>
      <c r="AF35" s="358">
        <v>511.4656516414484</v>
      </c>
      <c r="AG35" s="358">
        <v>515.84951519318895</v>
      </c>
      <c r="AH35" s="358">
        <v>519.73472744080823</v>
      </c>
      <c r="AI35" s="358">
        <v>27.916279696925066</v>
      </c>
      <c r="AJ35" s="358">
        <v>45.343844267378294</v>
      </c>
      <c r="AK35" s="358">
        <v>74.830580407570579</v>
      </c>
      <c r="AL35" s="358">
        <v>112.7274810923835</v>
      </c>
      <c r="AM35" s="358">
        <v>159.97705289869336</v>
      </c>
      <c r="AN35" s="358">
        <v>210.68104029421494</v>
      </c>
      <c r="AO35" s="358">
        <v>259.06028190573846</v>
      </c>
      <c r="AP35" s="358">
        <v>305.84215021390861</v>
      </c>
      <c r="AQ35" s="358">
        <v>349.55908659914149</v>
      </c>
      <c r="AR35" s="358">
        <v>391.03840917478379</v>
      </c>
      <c r="AS35" s="358">
        <v>431.64839161188166</v>
      </c>
      <c r="AT35" s="358">
        <v>468.28255869535946</v>
      </c>
      <c r="AU35" s="358">
        <v>497.18891060609172</v>
      </c>
      <c r="AV35" s="358">
        <v>521.74634296831664</v>
      </c>
      <c r="AW35" s="358">
        <v>544.27295152796091</v>
      </c>
      <c r="AX35" s="358">
        <v>564.13872771913452</v>
      </c>
      <c r="AY35" s="358">
        <v>581.32832111978178</v>
      </c>
      <c r="AZ35" s="358">
        <v>596.31693948753968</v>
      </c>
      <c r="BA35" s="358">
        <v>609.16964542168739</v>
      </c>
      <c r="BB35" s="358">
        <v>621.09177127586327</v>
      </c>
      <c r="BC35" s="358">
        <v>633.44487779650774</v>
      </c>
      <c r="BD35" s="358">
        <v>645.794102641113</v>
      </c>
      <c r="BE35" s="358">
        <v>658.56555245316656</v>
      </c>
      <c r="BF35" s="358">
        <v>670.53763992401491</v>
      </c>
      <c r="BG35" s="358">
        <v>680.11993128487097</v>
      </c>
      <c r="BH35" s="358">
        <v>688.87532593908293</v>
      </c>
      <c r="BI35" s="324">
        <v>27.916279696925066</v>
      </c>
      <c r="BJ35" s="324">
        <v>51.494968994847234</v>
      </c>
      <c r="BK35" s="324">
        <v>96.660482609298569</v>
      </c>
      <c r="BL35" s="324">
        <v>156.2283419855024</v>
      </c>
      <c r="BM35" s="324">
        <v>232.46696146169268</v>
      </c>
      <c r="BN35" s="324">
        <v>313.00223787106796</v>
      </c>
      <c r="BO35" s="324">
        <v>386.1656760896696</v>
      </c>
      <c r="BP35" s="324">
        <v>452.40334879365548</v>
      </c>
      <c r="BQ35" s="324">
        <v>507.17090981826527</v>
      </c>
      <c r="BR35" s="324">
        <v>553.8432633652543</v>
      </c>
      <c r="BS35" s="324">
        <v>594.7061386102871</v>
      </c>
      <c r="BT35" s="324">
        <v>628.4265094901325</v>
      </c>
      <c r="BU35" s="324">
        <v>653.32206750840999</v>
      </c>
      <c r="BV35" s="324">
        <v>672.75003257934156</v>
      </c>
      <c r="BW35" s="324">
        <v>689.26572008307119</v>
      </c>
      <c r="BX35" s="324">
        <v>703.52102569592626</v>
      </c>
      <c r="BY35" s="324">
        <v>716.84738119405063</v>
      </c>
      <c r="BZ35" s="324">
        <v>729.72902200953661</v>
      </c>
      <c r="CA35" s="324">
        <v>742.8676585310651</v>
      </c>
      <c r="CB35" s="324">
        <v>756.92244724472766</v>
      </c>
      <c r="CC35" s="324">
        <v>772.93142518415095</v>
      </c>
      <c r="CD35" s="324">
        <v>790.43777923147445</v>
      </c>
      <c r="CE35" s="324">
        <v>810.34774771773778</v>
      </c>
      <c r="CF35" s="324">
        <v>829.60962820658131</v>
      </c>
      <c r="CG35" s="324">
        <v>844.390347376553</v>
      </c>
      <c r="CH35" s="324">
        <v>858.01592443735763</v>
      </c>
    </row>
    <row r="36" spans="1:86" x14ac:dyDescent="0.25">
      <c r="A36" s="353" t="s">
        <v>313</v>
      </c>
      <c r="B36" s="353" t="s">
        <v>314</v>
      </c>
      <c r="C36" s="354">
        <v>1000</v>
      </c>
      <c r="D36" s="354"/>
      <c r="E36" s="355"/>
      <c r="F36" s="364">
        <v>0.96560000000000001</v>
      </c>
      <c r="G36" s="358">
        <v>697.16319999999996</v>
      </c>
      <c r="H36" s="366">
        <v>6.3556538005186014E-4</v>
      </c>
      <c r="I36" s="358">
        <v>7.4088508561196544</v>
      </c>
      <c r="J36" s="358">
        <v>10.401565569243783</v>
      </c>
      <c r="K36" s="358">
        <v>14.066133609613168</v>
      </c>
      <c r="L36" s="358">
        <v>18.372423184529342</v>
      </c>
      <c r="M36" s="358">
        <v>23.21868140196225</v>
      </c>
      <c r="N36" s="358">
        <v>28.758198520770218</v>
      </c>
      <c r="O36" s="358">
        <v>35.020213777789657</v>
      </c>
      <c r="P36" s="358">
        <v>42.27242410844228</v>
      </c>
      <c r="Q36" s="358">
        <v>50.941911388698081</v>
      </c>
      <c r="R36" s="358">
        <v>60.572124495049266</v>
      </c>
      <c r="S36" s="358">
        <v>71.282708473130569</v>
      </c>
      <c r="T36" s="358">
        <v>81.778554081446671</v>
      </c>
      <c r="U36" s="358">
        <v>90.514611554456621</v>
      </c>
      <c r="V36" s="358">
        <v>98.39337671590954</v>
      </c>
      <c r="W36" s="358">
        <v>105.96710441240708</v>
      </c>
      <c r="X36" s="358">
        <v>112.72838187265751</v>
      </c>
      <c r="Y36" s="358">
        <v>118.31570543144159</v>
      </c>
      <c r="Z36" s="358">
        <v>122.85279711568703</v>
      </c>
      <c r="AA36" s="358">
        <v>126.18796087308456</v>
      </c>
      <c r="AB36" s="358">
        <v>128.78603884323553</v>
      </c>
      <c r="AC36" s="358">
        <v>131.0942446081115</v>
      </c>
      <c r="AD36" s="358">
        <v>133.00299335730676</v>
      </c>
      <c r="AE36" s="358">
        <v>134.49794709527475</v>
      </c>
      <c r="AF36" s="358">
        <v>135.74060627630607</v>
      </c>
      <c r="AG36" s="358">
        <v>136.904063283509</v>
      </c>
      <c r="AH36" s="358">
        <v>137.93518055269692</v>
      </c>
      <c r="AI36" s="358">
        <v>7.4088508561196544</v>
      </c>
      <c r="AJ36" s="358">
        <v>12.0340454769525</v>
      </c>
      <c r="AK36" s="358">
        <v>19.859688172476194</v>
      </c>
      <c r="AL36" s="358">
        <v>29.917349441498523</v>
      </c>
      <c r="AM36" s="358">
        <v>42.457166148057205</v>
      </c>
      <c r="AN36" s="358">
        <v>55.913768693322879</v>
      </c>
      <c r="AO36" s="358">
        <v>68.753394514647368</v>
      </c>
      <c r="AP36" s="358">
        <v>81.169084887030365</v>
      </c>
      <c r="AQ36" s="358">
        <v>92.771356575128451</v>
      </c>
      <c r="AR36" s="358">
        <v>103.77977596023945</v>
      </c>
      <c r="AS36" s="358">
        <v>114.55747651391449</v>
      </c>
      <c r="AT36" s="358">
        <v>124.28001415525898</v>
      </c>
      <c r="AU36" s="358">
        <v>131.95162557433767</v>
      </c>
      <c r="AV36" s="358">
        <v>138.46905396222607</v>
      </c>
      <c r="AW36" s="358">
        <v>144.44751115367538</v>
      </c>
      <c r="AX36" s="358">
        <v>149.71979580404266</v>
      </c>
      <c r="AY36" s="358">
        <v>154.28183398267441</v>
      </c>
      <c r="AZ36" s="358">
        <v>158.25974361933152</v>
      </c>
      <c r="BA36" s="358">
        <v>161.67079202540378</v>
      </c>
      <c r="BB36" s="358">
        <v>164.83486880427367</v>
      </c>
      <c r="BC36" s="358">
        <v>168.11332584850851</v>
      </c>
      <c r="BD36" s="358">
        <v>171.39075271396749</v>
      </c>
      <c r="BE36" s="358">
        <v>174.78023612297434</v>
      </c>
      <c r="BF36" s="358">
        <v>177.95757248265062</v>
      </c>
      <c r="BG36" s="358">
        <v>180.50066806426875</v>
      </c>
      <c r="BH36" s="358">
        <v>182.82430910396894</v>
      </c>
      <c r="BI36" s="324">
        <v>7.4088508561196544</v>
      </c>
      <c r="BJ36" s="324">
        <v>13.666525384661218</v>
      </c>
      <c r="BK36" s="324">
        <v>25.653242735339223</v>
      </c>
      <c r="BL36" s="324">
        <v>41.462275698467707</v>
      </c>
      <c r="BM36" s="324">
        <v>61.695650894152159</v>
      </c>
      <c r="BN36" s="324">
        <v>83.069338865875537</v>
      </c>
      <c r="BO36" s="324">
        <v>102.48657525150507</v>
      </c>
      <c r="BP36" s="324">
        <v>120.06574566561845</v>
      </c>
      <c r="BQ36" s="324">
        <v>134.60080176155878</v>
      </c>
      <c r="BR36" s="324">
        <v>146.98742742542962</v>
      </c>
      <c r="BS36" s="324">
        <v>157.83224455469843</v>
      </c>
      <c r="BT36" s="324">
        <v>166.78147422907131</v>
      </c>
      <c r="BU36" s="324">
        <v>173.38863959421872</v>
      </c>
      <c r="BV36" s="324">
        <v>178.54473120854254</v>
      </c>
      <c r="BW36" s="324">
        <v>182.9279178949437</v>
      </c>
      <c r="BX36" s="324">
        <v>186.71120973542779</v>
      </c>
      <c r="BY36" s="324">
        <v>190.24796253390721</v>
      </c>
      <c r="BZ36" s="324">
        <v>193.66669012297598</v>
      </c>
      <c r="CA36" s="324">
        <v>197.15362317772303</v>
      </c>
      <c r="CB36" s="324">
        <v>200.88369876531178</v>
      </c>
      <c r="CC36" s="324">
        <v>205.13240708890555</v>
      </c>
      <c r="CD36" s="324">
        <v>209.77851207062821</v>
      </c>
      <c r="CE36" s="324">
        <v>215.06252515067393</v>
      </c>
      <c r="CF36" s="324">
        <v>220.17453868899517</v>
      </c>
      <c r="CG36" s="324">
        <v>224.09727284502853</v>
      </c>
      <c r="CH36" s="324">
        <v>227.71343765524091</v>
      </c>
    </row>
    <row r="37" spans="1:86" x14ac:dyDescent="0.25">
      <c r="A37" s="353" t="s">
        <v>300</v>
      </c>
      <c r="B37" s="353" t="s">
        <v>301</v>
      </c>
      <c r="C37" s="354">
        <v>10000</v>
      </c>
      <c r="D37" s="354"/>
      <c r="E37" s="355"/>
      <c r="F37" s="364">
        <v>0.61308222175308791</v>
      </c>
      <c r="G37" s="358">
        <v>4576.6587853868014</v>
      </c>
      <c r="H37" s="366">
        <v>4.1722883254624562E-3</v>
      </c>
      <c r="I37" s="358">
        <v>48.636793164470731</v>
      </c>
      <c r="J37" s="358">
        <v>68.283031066838333</v>
      </c>
      <c r="K37" s="358">
        <v>92.339776340547914</v>
      </c>
      <c r="L37" s="358">
        <v>120.60922317230798</v>
      </c>
      <c r="M37" s="358">
        <v>152.42339558856187</v>
      </c>
      <c r="N37" s="358">
        <v>188.78859628847414</v>
      </c>
      <c r="O37" s="358">
        <v>229.89677173471711</v>
      </c>
      <c r="P37" s="358">
        <v>277.50526874553793</v>
      </c>
      <c r="Q37" s="358">
        <v>334.41774652116038</v>
      </c>
      <c r="R37" s="358">
        <v>397.63708945023245</v>
      </c>
      <c r="S37" s="358">
        <v>467.94872990960971</v>
      </c>
      <c r="T37" s="358">
        <v>536.85068000302169</v>
      </c>
      <c r="U37" s="358">
        <v>594.20017031389148</v>
      </c>
      <c r="V37" s="358">
        <v>645.92180420702164</v>
      </c>
      <c r="W37" s="358">
        <v>695.64096236152955</v>
      </c>
      <c r="X37" s="358">
        <v>740.02663832505255</v>
      </c>
      <c r="Y37" s="358">
        <v>776.70567338041371</v>
      </c>
      <c r="Z37" s="358">
        <v>806.49026401400897</v>
      </c>
      <c r="AA37" s="358">
        <v>828.38457299502966</v>
      </c>
      <c r="AB37" s="358">
        <v>845.44014386740412</v>
      </c>
      <c r="AC37" s="358">
        <v>860.59279419705445</v>
      </c>
      <c r="AD37" s="358">
        <v>873.12313391105602</v>
      </c>
      <c r="AE37" s="358">
        <v>882.93703854431556</v>
      </c>
      <c r="AF37" s="358">
        <v>891.09470816616124</v>
      </c>
      <c r="AG37" s="358">
        <v>898.73244024013638</v>
      </c>
      <c r="AH37" s="358">
        <v>905.50140324448455</v>
      </c>
      <c r="AI37" s="358">
        <v>48.636793164470731</v>
      </c>
      <c r="AJ37" s="358">
        <v>78.999752075036326</v>
      </c>
      <c r="AK37" s="358">
        <v>130.37265356175647</v>
      </c>
      <c r="AL37" s="358">
        <v>196.39806024890748</v>
      </c>
      <c r="AM37" s="358">
        <v>278.71804256755541</v>
      </c>
      <c r="AN37" s="358">
        <v>367.05643773851182</v>
      </c>
      <c r="AO37" s="358">
        <v>451.34457330884021</v>
      </c>
      <c r="AP37" s="358">
        <v>532.8497049902154</v>
      </c>
      <c r="AQ37" s="358">
        <v>609.01499692154323</v>
      </c>
      <c r="AR37" s="358">
        <v>681.28183385741511</v>
      </c>
      <c r="AS37" s="358">
        <v>752.0340736848259</v>
      </c>
      <c r="AT37" s="358">
        <v>815.85949836661223</v>
      </c>
      <c r="AU37" s="358">
        <v>866.22123260502326</v>
      </c>
      <c r="AV37" s="358">
        <v>909.00611552706891</v>
      </c>
      <c r="AW37" s="358">
        <v>948.25282078676344</v>
      </c>
      <c r="AX37" s="358">
        <v>982.86372374917357</v>
      </c>
      <c r="AY37" s="358">
        <v>1012.8120803312553</v>
      </c>
      <c r="AZ37" s="358">
        <v>1038.9258153736118</v>
      </c>
      <c r="BA37" s="358">
        <v>1061.3182833854496</v>
      </c>
      <c r="BB37" s="358">
        <v>1082.0894597580022</v>
      </c>
      <c r="BC37" s="358">
        <v>1103.6115068683641</v>
      </c>
      <c r="BD37" s="358">
        <v>1125.1267911766372</v>
      </c>
      <c r="BE37" s="358">
        <v>1147.3776917143505</v>
      </c>
      <c r="BF37" s="358">
        <v>1168.23591309586</v>
      </c>
      <c r="BG37" s="358">
        <v>1184.930541750515</v>
      </c>
      <c r="BH37" s="358">
        <v>1200.1845198411961</v>
      </c>
      <c r="BI37" s="324">
        <v>48.636793164470731</v>
      </c>
      <c r="BJ37" s="324">
        <v>89.716473083234334</v>
      </c>
      <c r="BK37" s="324">
        <v>168.40553078296503</v>
      </c>
      <c r="BL37" s="324">
        <v>272.18689732550706</v>
      </c>
      <c r="BM37" s="324">
        <v>405.01268954654893</v>
      </c>
      <c r="BN37" s="324">
        <v>545.32427918854955</v>
      </c>
      <c r="BO37" s="324">
        <v>672.79237488296326</v>
      </c>
      <c r="BP37" s="324">
        <v>788.1941412348931</v>
      </c>
      <c r="BQ37" s="324">
        <v>883.61224732192602</v>
      </c>
      <c r="BR37" s="324">
        <v>964.92657826459777</v>
      </c>
      <c r="BS37" s="324">
        <v>1036.1194174600421</v>
      </c>
      <c r="BT37" s="324">
        <v>1094.8683167302027</v>
      </c>
      <c r="BU37" s="324">
        <v>1138.2422948961548</v>
      </c>
      <c r="BV37" s="324">
        <v>1172.0904268471161</v>
      </c>
      <c r="BW37" s="324">
        <v>1200.8646792119976</v>
      </c>
      <c r="BX37" s="324">
        <v>1225.7008091732946</v>
      </c>
      <c r="BY37" s="324">
        <v>1248.9184872820965</v>
      </c>
      <c r="BZ37" s="324">
        <v>1271.3613667332147</v>
      </c>
      <c r="CA37" s="324">
        <v>1294.2519937758691</v>
      </c>
      <c r="CB37" s="324">
        <v>1318.7387756486</v>
      </c>
      <c r="CC37" s="324">
        <v>1346.6302195396738</v>
      </c>
      <c r="CD37" s="324">
        <v>1377.1304484422183</v>
      </c>
      <c r="CE37" s="324">
        <v>1411.8183448843856</v>
      </c>
      <c r="CF37" s="324">
        <v>1445.3771180255585</v>
      </c>
      <c r="CG37" s="324">
        <v>1471.1286432608936</v>
      </c>
      <c r="CH37" s="324">
        <v>1494.8676364379073</v>
      </c>
    </row>
    <row r="38" spans="1:86" x14ac:dyDescent="0.25">
      <c r="A38" s="353" t="s">
        <v>300</v>
      </c>
      <c r="B38" s="353" t="s">
        <v>317</v>
      </c>
      <c r="C38" s="354">
        <v>20000</v>
      </c>
      <c r="D38" s="354"/>
      <c r="E38" s="355"/>
      <c r="F38" s="364">
        <v>0.61308222175308791</v>
      </c>
      <c r="G38" s="358">
        <v>8676.3396022497018</v>
      </c>
      <c r="H38" s="366">
        <v>7.909742047145972E-3</v>
      </c>
      <c r="I38" s="358">
        <v>92.204674730554572</v>
      </c>
      <c r="J38" s="358">
        <v>129.44962567419907</v>
      </c>
      <c r="K38" s="358">
        <v>175.05592964118338</v>
      </c>
      <c r="L38" s="358">
        <v>228.64859026584091</v>
      </c>
      <c r="M38" s="358">
        <v>288.961271851216</v>
      </c>
      <c r="N38" s="358">
        <v>357.90170323837719</v>
      </c>
      <c r="O38" s="358">
        <v>435.83377275146904</v>
      </c>
      <c r="P38" s="358">
        <v>526.08902388303454</v>
      </c>
      <c r="Q38" s="358">
        <v>633.98257853549387</v>
      </c>
      <c r="R38" s="358">
        <v>753.8325639517335</v>
      </c>
      <c r="S38" s="358">
        <v>887.12798736514367</v>
      </c>
      <c r="T38" s="358">
        <v>1017.7509475422322</v>
      </c>
      <c r="U38" s="358">
        <v>1126.4729819534082</v>
      </c>
      <c r="V38" s="358">
        <v>1224.5258369909939</v>
      </c>
      <c r="W38" s="358">
        <v>1318.7824379558426</v>
      </c>
      <c r="X38" s="358">
        <v>1402.9279284093964</v>
      </c>
      <c r="Y38" s="358">
        <v>1472.4633207876243</v>
      </c>
      <c r="Z38" s="358">
        <v>1528.9283611957476</v>
      </c>
      <c r="AA38" s="358">
        <v>1570.4351610215219</v>
      </c>
      <c r="AB38" s="358">
        <v>1602.7687764248494</v>
      </c>
      <c r="AC38" s="358">
        <v>1631.4948725353938</v>
      </c>
      <c r="AD38" s="358">
        <v>1655.2496438190576</v>
      </c>
      <c r="AE38" s="358">
        <v>1673.8546509684065</v>
      </c>
      <c r="AF38" s="358">
        <v>1689.3198003975235</v>
      </c>
      <c r="AG38" s="358">
        <v>1703.7992624619437</v>
      </c>
      <c r="AH38" s="358">
        <v>1716.6317292318749</v>
      </c>
      <c r="AI38" s="358">
        <v>92.204674730554572</v>
      </c>
      <c r="AJ38" s="358">
        <v>149.7661743289905</v>
      </c>
      <c r="AK38" s="358">
        <v>247.15790933770629</v>
      </c>
      <c r="AL38" s="358">
        <v>372.32757516979757</v>
      </c>
      <c r="AM38" s="358">
        <v>528.38817661299981</v>
      </c>
      <c r="AN38" s="358">
        <v>695.85836662765166</v>
      </c>
      <c r="AO38" s="358">
        <v>855.65015424872161</v>
      </c>
      <c r="AP38" s="358">
        <v>1010.165977899736</v>
      </c>
      <c r="AQ38" s="358">
        <v>1154.5586385041768</v>
      </c>
      <c r="AR38" s="358">
        <v>1291.5606848962009</v>
      </c>
      <c r="AS38" s="358">
        <v>1425.6913879152921</v>
      </c>
      <c r="AT38" s="358">
        <v>1546.6903711834289</v>
      </c>
      <c r="AU38" s="358">
        <v>1642.1651552346</v>
      </c>
      <c r="AV38" s="358">
        <v>1723.2758937627702</v>
      </c>
      <c r="AW38" s="358">
        <v>1797.6790247520801</v>
      </c>
      <c r="AX38" s="358">
        <v>1863.2936930339324</v>
      </c>
      <c r="AY38" s="358">
        <v>1920.0691977023341</v>
      </c>
      <c r="AZ38" s="358">
        <v>1969.5751023666921</v>
      </c>
      <c r="BA38" s="358">
        <v>2012.0263022733934</v>
      </c>
      <c r="BB38" s="358">
        <v>2051.4038894166438</v>
      </c>
      <c r="BC38" s="358">
        <v>2092.204962518565</v>
      </c>
      <c r="BD38" s="358">
        <v>2132.9932148334583</v>
      </c>
      <c r="BE38" s="358">
        <v>2175.1760339104471</v>
      </c>
      <c r="BF38" s="358">
        <v>2214.7186392675967</v>
      </c>
      <c r="BG38" s="358">
        <v>2246.3679875222088</v>
      </c>
      <c r="BH38" s="358">
        <v>2275.2861788067789</v>
      </c>
      <c r="BI38" s="324">
        <v>92.204674730554572</v>
      </c>
      <c r="BJ38" s="324">
        <v>170.08272298378193</v>
      </c>
      <c r="BK38" s="324">
        <v>319.25988903422922</v>
      </c>
      <c r="BL38" s="324">
        <v>516.00656007375426</v>
      </c>
      <c r="BM38" s="324">
        <v>767.81508137478374</v>
      </c>
      <c r="BN38" s="324">
        <v>1033.8150300169259</v>
      </c>
      <c r="BO38" s="324">
        <v>1275.4665357459739</v>
      </c>
      <c r="BP38" s="324">
        <v>1494.2429319164376</v>
      </c>
      <c r="BQ38" s="324">
        <v>1675.1346984728598</v>
      </c>
      <c r="BR38" s="324">
        <v>1829.2888058406681</v>
      </c>
      <c r="BS38" s="324">
        <v>1964.2547884654409</v>
      </c>
      <c r="BT38" s="324">
        <v>2075.6297948246256</v>
      </c>
      <c r="BU38" s="324">
        <v>2157.8573285157918</v>
      </c>
      <c r="BV38" s="324">
        <v>2222.0259505345466</v>
      </c>
      <c r="BW38" s="324">
        <v>2276.5756115483173</v>
      </c>
      <c r="BX38" s="324">
        <v>2323.659457658468</v>
      </c>
      <c r="BY38" s="324">
        <v>2367.6750746170433</v>
      </c>
      <c r="BZ38" s="324">
        <v>2410.2218435376362</v>
      </c>
      <c r="CA38" s="324">
        <v>2453.6174435252651</v>
      </c>
      <c r="CB38" s="324">
        <v>2500.0390024084377</v>
      </c>
      <c r="CC38" s="324">
        <v>2552.9150525017362</v>
      </c>
      <c r="CD38" s="324">
        <v>2610.7367858478597</v>
      </c>
      <c r="CE38" s="324">
        <v>2676.4974168524886</v>
      </c>
      <c r="CF38" s="324">
        <v>2740.1174781376699</v>
      </c>
      <c r="CG38" s="324">
        <v>2788.9367125824738</v>
      </c>
      <c r="CH38" s="324">
        <v>2833.9406283816834</v>
      </c>
    </row>
    <row r="39" spans="1:86" x14ac:dyDescent="0.25">
      <c r="A39" s="353" t="s">
        <v>292</v>
      </c>
      <c r="B39" s="353" t="s">
        <v>293</v>
      </c>
      <c r="C39" s="354">
        <v>20000</v>
      </c>
      <c r="D39" s="354"/>
      <c r="E39" s="355"/>
      <c r="F39" s="364">
        <v>0.61308222175308791</v>
      </c>
      <c r="G39" s="358">
        <v>9481.9296416332581</v>
      </c>
      <c r="H39" s="366">
        <v>8.644154218566959E-3</v>
      </c>
      <c r="I39" s="358">
        <v>100.76579277718746</v>
      </c>
      <c r="J39" s="358">
        <v>141.46890267645301</v>
      </c>
      <c r="K39" s="358">
        <v>191.30970942838769</v>
      </c>
      <c r="L39" s="358">
        <v>249.87839860454324</v>
      </c>
      <c r="M39" s="358">
        <v>315.79105641965145</v>
      </c>
      <c r="N39" s="358">
        <v>391.13254255827741</v>
      </c>
      <c r="O39" s="358">
        <v>476.30053203605286</v>
      </c>
      <c r="P39" s="358">
        <v>574.93589905137162</v>
      </c>
      <c r="Q39" s="358">
        <v>692.84726961771821</v>
      </c>
      <c r="R39" s="358">
        <v>823.8252143921361</v>
      </c>
      <c r="S39" s="358">
        <v>969.4969935407936</v>
      </c>
      <c r="T39" s="358">
        <v>1112.2481737343248</v>
      </c>
      <c r="U39" s="358">
        <v>1231.0649476322367</v>
      </c>
      <c r="V39" s="358">
        <v>1338.2219188031877</v>
      </c>
      <c r="W39" s="358">
        <v>1441.2301572516294</v>
      </c>
      <c r="X39" s="358">
        <v>1533.1884780087425</v>
      </c>
      <c r="Y39" s="358">
        <v>1609.1801667115178</v>
      </c>
      <c r="Z39" s="358">
        <v>1670.8879334548781</v>
      </c>
      <c r="AA39" s="358">
        <v>1716.2486009298232</v>
      </c>
      <c r="AB39" s="358">
        <v>1751.5843623648052</v>
      </c>
      <c r="AC39" s="358">
        <v>1782.9776497055116</v>
      </c>
      <c r="AD39" s="358">
        <v>1808.9380293460674</v>
      </c>
      <c r="AE39" s="358">
        <v>1829.2704940557783</v>
      </c>
      <c r="AF39" s="358">
        <v>1846.1715681845747</v>
      </c>
      <c r="AG39" s="358">
        <v>1861.9954347962423</v>
      </c>
      <c r="AH39" s="358">
        <v>1876.0193841365303</v>
      </c>
      <c r="AI39" s="358">
        <v>100.76579277718746</v>
      </c>
      <c r="AJ39" s="358">
        <v>163.67182392398016</v>
      </c>
      <c r="AK39" s="358">
        <v>270.10629068802757</v>
      </c>
      <c r="AL39" s="358">
        <v>406.89784324308147</v>
      </c>
      <c r="AM39" s="358">
        <v>577.44852596782471</v>
      </c>
      <c r="AN39" s="358">
        <v>760.46816692080699</v>
      </c>
      <c r="AO39" s="358">
        <v>935.09647297984236</v>
      </c>
      <c r="AP39" s="358">
        <v>1103.9589467352541</v>
      </c>
      <c r="AQ39" s="358">
        <v>1261.7583311973997</v>
      </c>
      <c r="AR39" s="358">
        <v>1411.4808898109554</v>
      </c>
      <c r="AS39" s="358">
        <v>1558.0655034975912</v>
      </c>
      <c r="AT39" s="358">
        <v>1690.2991295027493</v>
      </c>
      <c r="AU39" s="358">
        <v>1794.6386582008424</v>
      </c>
      <c r="AV39" s="358">
        <v>1883.2804531469051</v>
      </c>
      <c r="AW39" s="358">
        <v>1964.5918454505136</v>
      </c>
      <c r="AX39" s="358">
        <v>2036.2987744815432</v>
      </c>
      <c r="AY39" s="358">
        <v>2098.345831802169</v>
      </c>
      <c r="AZ39" s="358">
        <v>2152.4483135389528</v>
      </c>
      <c r="BA39" s="358">
        <v>2198.8410677614688</v>
      </c>
      <c r="BB39" s="358">
        <v>2241.8748271422987</v>
      </c>
      <c r="BC39" s="358">
        <v>2286.4642418253338</v>
      </c>
      <c r="BD39" s="358">
        <v>2331.0396453232242</v>
      </c>
      <c r="BE39" s="358">
        <v>2377.1390998063157</v>
      </c>
      <c r="BF39" s="358">
        <v>2420.3531991882883</v>
      </c>
      <c r="BG39" s="358">
        <v>2454.9411599080327</v>
      </c>
      <c r="BH39" s="358">
        <v>2486.544378280501</v>
      </c>
      <c r="BI39" s="324">
        <v>100.76579277718746</v>
      </c>
      <c r="BJ39" s="324">
        <v>185.87474517150733</v>
      </c>
      <c r="BK39" s="324">
        <v>348.90287194766739</v>
      </c>
      <c r="BL39" s="324">
        <v>563.91728788161981</v>
      </c>
      <c r="BM39" s="324">
        <v>839.10599551599807</v>
      </c>
      <c r="BN39" s="324">
        <v>1129.8037912833365</v>
      </c>
      <c r="BO39" s="324">
        <v>1393.8924139236317</v>
      </c>
      <c r="BP39" s="324">
        <v>1632.9819944191368</v>
      </c>
      <c r="BQ39" s="324">
        <v>1830.6693927770807</v>
      </c>
      <c r="BR39" s="324">
        <v>1999.1365652297748</v>
      </c>
      <c r="BS39" s="324">
        <v>2146.6340134543889</v>
      </c>
      <c r="BT39" s="324">
        <v>2268.3500852711745</v>
      </c>
      <c r="BU39" s="324">
        <v>2358.2123687694484</v>
      </c>
      <c r="BV39" s="324">
        <v>2428.3389874906234</v>
      </c>
      <c r="BW39" s="324">
        <v>2487.9535336493977</v>
      </c>
      <c r="BX39" s="324">
        <v>2539.4090709543434</v>
      </c>
      <c r="BY39" s="324">
        <v>2587.5114968928206</v>
      </c>
      <c r="BZ39" s="324">
        <v>2634.0086936230277</v>
      </c>
      <c r="CA39" s="324">
        <v>2681.433534593114</v>
      </c>
      <c r="CB39" s="324">
        <v>2732.1652919197923</v>
      </c>
      <c r="CC39" s="324">
        <v>2789.9508339451568</v>
      </c>
      <c r="CD39" s="324">
        <v>2853.1412613003818</v>
      </c>
      <c r="CE39" s="324">
        <v>2925.0077055568531</v>
      </c>
      <c r="CF39" s="324">
        <v>2994.5348301920012</v>
      </c>
      <c r="CG39" s="324">
        <v>3047.8868850198232</v>
      </c>
      <c r="CH39" s="324">
        <v>3097.0693724244711</v>
      </c>
    </row>
    <row r="40" spans="1:86" x14ac:dyDescent="0.25">
      <c r="A40" s="353" t="s">
        <v>232</v>
      </c>
      <c r="B40" s="353" t="s">
        <v>364</v>
      </c>
      <c r="C40" s="354">
        <v>20000</v>
      </c>
      <c r="D40" s="354"/>
      <c r="E40" s="355"/>
      <c r="F40" s="364">
        <v>0.88480000000000003</v>
      </c>
      <c r="G40" s="358">
        <v>10745.011200000001</v>
      </c>
      <c r="H40" s="366">
        <v>9.7956362685085712E-3</v>
      </c>
      <c r="I40" s="358">
        <v>114.18873719687912</v>
      </c>
      <c r="J40" s="358">
        <v>160.31388136817725</v>
      </c>
      <c r="K40" s="358">
        <v>216.79394892901681</v>
      </c>
      <c r="L40" s="358">
        <v>283.16453434275854</v>
      </c>
      <c r="M40" s="358">
        <v>357.85737358672418</v>
      </c>
      <c r="N40" s="358">
        <v>443.23504912120927</v>
      </c>
      <c r="O40" s="358">
        <v>539.74820998690723</v>
      </c>
      <c r="P40" s="358">
        <v>651.52272881925251</v>
      </c>
      <c r="Q40" s="358">
        <v>785.14099485022803</v>
      </c>
      <c r="R40" s="358">
        <v>933.56642477270566</v>
      </c>
      <c r="S40" s="358">
        <v>1098.6430450002567</v>
      </c>
      <c r="T40" s="358">
        <v>1260.4100152230501</v>
      </c>
      <c r="U40" s="358">
        <v>1395.0542927628508</v>
      </c>
      <c r="V40" s="358">
        <v>1516.485572988172</v>
      </c>
      <c r="W40" s="358">
        <v>1633.2154705567989</v>
      </c>
      <c r="X40" s="358">
        <v>1737.4234982276489</v>
      </c>
      <c r="Y40" s="358">
        <v>1823.5379893785857</v>
      </c>
      <c r="Z40" s="358">
        <v>1893.4658068001654</v>
      </c>
      <c r="AA40" s="358">
        <v>1944.8689387025242</v>
      </c>
      <c r="AB40" s="358">
        <v>1984.9117534806785</v>
      </c>
      <c r="AC40" s="358">
        <v>2020.4869198054314</v>
      </c>
      <c r="AD40" s="358">
        <v>2049.9054643988475</v>
      </c>
      <c r="AE40" s="358">
        <v>2072.946403246377</v>
      </c>
      <c r="AF40" s="358">
        <v>2092.0988582496889</v>
      </c>
      <c r="AG40" s="358">
        <v>2110.0306116370075</v>
      </c>
      <c r="AH40" s="358">
        <v>2125.9226819670789</v>
      </c>
      <c r="AI40" s="358">
        <v>114.18873719687912</v>
      </c>
      <c r="AJ40" s="358">
        <v>185.47443902828488</v>
      </c>
      <c r="AK40" s="358">
        <v>306.08697051388287</v>
      </c>
      <c r="AL40" s="358">
        <v>461.10043505339263</v>
      </c>
      <c r="AM40" s="358">
        <v>654.37006110066568</v>
      </c>
      <c r="AN40" s="358">
        <v>861.76962703132324</v>
      </c>
      <c r="AO40" s="358">
        <v>1059.6600539126341</v>
      </c>
      <c r="AP40" s="358">
        <v>1251.0165857935303</v>
      </c>
      <c r="AQ40" s="358">
        <v>1429.8363215943539</v>
      </c>
      <c r="AR40" s="358">
        <v>1599.5033229325124</v>
      </c>
      <c r="AS40" s="358">
        <v>1765.6143757813786</v>
      </c>
      <c r="AT40" s="358">
        <v>1915.4627553984726</v>
      </c>
      <c r="AU40" s="358">
        <v>2033.7012835078858</v>
      </c>
      <c r="AV40" s="358">
        <v>2134.1509931641881</v>
      </c>
      <c r="AW40" s="358">
        <v>2226.2938221041604</v>
      </c>
      <c r="AX40" s="358">
        <v>2307.5527835894827</v>
      </c>
      <c r="AY40" s="358">
        <v>2377.8650882610805</v>
      </c>
      <c r="AZ40" s="358">
        <v>2439.1745257048078</v>
      </c>
      <c r="BA40" s="358">
        <v>2491.7472279458161</v>
      </c>
      <c r="BB40" s="358">
        <v>2540.5134858702404</v>
      </c>
      <c r="BC40" s="358">
        <v>2591.0426269078371</v>
      </c>
      <c r="BD40" s="358">
        <v>2641.555890339609</v>
      </c>
      <c r="BE40" s="358">
        <v>2693.7962225774454</v>
      </c>
      <c r="BF40" s="358">
        <v>2742.7668434749467</v>
      </c>
      <c r="BG40" s="358">
        <v>2781.9622435005899</v>
      </c>
      <c r="BH40" s="358">
        <v>2817.7753056306019</v>
      </c>
      <c r="BI40" s="324">
        <v>114.18873719687912</v>
      </c>
      <c r="BJ40" s="324">
        <v>210.6349966883925</v>
      </c>
      <c r="BK40" s="324">
        <v>395.37999209874909</v>
      </c>
      <c r="BL40" s="324">
        <v>639.03633576402683</v>
      </c>
      <c r="BM40" s="324">
        <v>950.88274861460707</v>
      </c>
      <c r="BN40" s="324">
        <v>1280.3042049414371</v>
      </c>
      <c r="BO40" s="324">
        <v>1579.5718978383613</v>
      </c>
      <c r="BP40" s="324">
        <v>1850.5104427678079</v>
      </c>
      <c r="BQ40" s="324">
        <v>2074.5316483384795</v>
      </c>
      <c r="BR40" s="324">
        <v>2265.440221092319</v>
      </c>
      <c r="BS40" s="324">
        <v>2432.5857065625005</v>
      </c>
      <c r="BT40" s="324">
        <v>2570.5154955738954</v>
      </c>
      <c r="BU40" s="324">
        <v>2672.3482742529209</v>
      </c>
      <c r="BV40" s="324">
        <v>2751.8164133402047</v>
      </c>
      <c r="BW40" s="324">
        <v>2819.3721736515217</v>
      </c>
      <c r="BX40" s="324">
        <v>2877.682068951317</v>
      </c>
      <c r="BY40" s="324">
        <v>2932.1921871435752</v>
      </c>
      <c r="BZ40" s="324">
        <v>2984.8832446094498</v>
      </c>
      <c r="CA40" s="324">
        <v>3038.6255171891085</v>
      </c>
      <c r="CB40" s="324">
        <v>3096.1152182598016</v>
      </c>
      <c r="CC40" s="324">
        <v>3161.5983340102425</v>
      </c>
      <c r="CD40" s="324">
        <v>3233.2063162803711</v>
      </c>
      <c r="CE40" s="324">
        <v>3314.6460419085138</v>
      </c>
      <c r="CF40" s="324">
        <v>3393.4348287002049</v>
      </c>
      <c r="CG40" s="324">
        <v>3453.8938753641728</v>
      </c>
      <c r="CH40" s="324">
        <v>3509.6279292941249</v>
      </c>
    </row>
    <row r="41" spans="1:86" x14ac:dyDescent="0.25">
      <c r="A41" s="353" t="s">
        <v>232</v>
      </c>
      <c r="B41" s="353" t="s">
        <v>368</v>
      </c>
      <c r="C41" s="354">
        <v>20000</v>
      </c>
      <c r="D41" s="354"/>
      <c r="E41" s="355"/>
      <c r="F41" s="364">
        <v>0.88480000000000003</v>
      </c>
      <c r="G41" s="358">
        <v>10514.9632</v>
      </c>
      <c r="H41" s="366">
        <v>9.5859141481353643E-3</v>
      </c>
      <c r="I41" s="358">
        <v>111.74398491828983</v>
      </c>
      <c r="J41" s="358">
        <v>156.8816012993592</v>
      </c>
      <c r="K41" s="358">
        <v>212.15244475234155</v>
      </c>
      <c r="L41" s="358">
        <v>277.1020525468827</v>
      </c>
      <c r="M41" s="358">
        <v>350.19573680044721</v>
      </c>
      <c r="N41" s="358">
        <v>433.74549767427953</v>
      </c>
      <c r="O41" s="358">
        <v>528.19233592592263</v>
      </c>
      <c r="P41" s="358">
        <v>637.57379029051367</v>
      </c>
      <c r="Q41" s="358">
        <v>768.33132269434373</v>
      </c>
      <c r="R41" s="358">
        <v>913.57900131742713</v>
      </c>
      <c r="S41" s="358">
        <v>1075.1213724294344</v>
      </c>
      <c r="T41" s="358">
        <v>1233.4249523147832</v>
      </c>
      <c r="U41" s="358">
        <v>1365.1865295778755</v>
      </c>
      <c r="V41" s="358">
        <v>1484.0179964913896</v>
      </c>
      <c r="W41" s="358">
        <v>1598.2487361739952</v>
      </c>
      <c r="X41" s="358">
        <v>1700.2256960587433</v>
      </c>
      <c r="Y41" s="358">
        <v>1784.4964975111259</v>
      </c>
      <c r="Z41" s="358">
        <v>1852.9271778666966</v>
      </c>
      <c r="AA41" s="358">
        <v>1903.2297815827403</v>
      </c>
      <c r="AB41" s="358">
        <v>1942.4152897203871</v>
      </c>
      <c r="AC41" s="358">
        <v>1977.2288006396366</v>
      </c>
      <c r="AD41" s="358">
        <v>2006.017501557634</v>
      </c>
      <c r="AE41" s="358">
        <v>2028.5651396722617</v>
      </c>
      <c r="AF41" s="358">
        <v>2047.3075454083744</v>
      </c>
      <c r="AG41" s="358">
        <v>2064.8553844445155</v>
      </c>
      <c r="AH41" s="358">
        <v>2080.4072095270722</v>
      </c>
      <c r="AI41" s="358">
        <v>111.74398491828983</v>
      </c>
      <c r="AJ41" s="358">
        <v>181.50347771839077</v>
      </c>
      <c r="AK41" s="358">
        <v>299.53372509774243</v>
      </c>
      <c r="AL41" s="358">
        <v>451.22839016588591</v>
      </c>
      <c r="AM41" s="358">
        <v>640.36016190055261</v>
      </c>
      <c r="AN41" s="358">
        <v>843.31935504283956</v>
      </c>
      <c r="AO41" s="358">
        <v>1036.9729974224101</v>
      </c>
      <c r="AP41" s="358">
        <v>1224.2326338578982</v>
      </c>
      <c r="AQ41" s="358">
        <v>1399.2238838790599</v>
      </c>
      <c r="AR41" s="358">
        <v>1565.2583571912037</v>
      </c>
      <c r="AS41" s="358">
        <v>1727.8130139810528</v>
      </c>
      <c r="AT41" s="358">
        <v>1874.4531773019969</v>
      </c>
      <c r="AU41" s="358">
        <v>1990.160248123165</v>
      </c>
      <c r="AV41" s="358">
        <v>2088.4593546412393</v>
      </c>
      <c r="AW41" s="358">
        <v>2178.6294286796642</v>
      </c>
      <c r="AX41" s="358">
        <v>2258.1486561410916</v>
      </c>
      <c r="AY41" s="358">
        <v>2326.955591970906</v>
      </c>
      <c r="AZ41" s="358">
        <v>2386.9524097065164</v>
      </c>
      <c r="BA41" s="358">
        <v>2438.3995435530369</v>
      </c>
      <c r="BB41" s="358">
        <v>2486.1217281029262</v>
      </c>
      <c r="BC41" s="358">
        <v>2535.5690528798368</v>
      </c>
      <c r="BD41" s="358">
        <v>2585.0008399864887</v>
      </c>
      <c r="BE41" s="358">
        <v>2636.1227197884027</v>
      </c>
      <c r="BF41" s="358">
        <v>2684.0448919512737</v>
      </c>
      <c r="BG41" s="358">
        <v>2722.401128274128</v>
      </c>
      <c r="BH41" s="358">
        <v>2757.4474417089982</v>
      </c>
      <c r="BI41" s="324">
        <v>111.74398491828983</v>
      </c>
      <c r="BJ41" s="324">
        <v>206.12535413742231</v>
      </c>
      <c r="BK41" s="324">
        <v>386.91500544314346</v>
      </c>
      <c r="BL41" s="324">
        <v>625.35472778488918</v>
      </c>
      <c r="BM41" s="324">
        <v>930.52458700065802</v>
      </c>
      <c r="BN41" s="324">
        <v>1252.8932124113996</v>
      </c>
      <c r="BO41" s="324">
        <v>1545.7536589188969</v>
      </c>
      <c r="BP41" s="324">
        <v>1810.8914774252823</v>
      </c>
      <c r="BQ41" s="324">
        <v>2030.1164450637757</v>
      </c>
      <c r="BR41" s="324">
        <v>2216.93771306498</v>
      </c>
      <c r="BS41" s="324">
        <v>2380.5046555326708</v>
      </c>
      <c r="BT41" s="324">
        <v>2515.4814022892106</v>
      </c>
      <c r="BU41" s="324">
        <v>2615.1339666684544</v>
      </c>
      <c r="BV41" s="324">
        <v>2692.9007127910895</v>
      </c>
      <c r="BW41" s="324">
        <v>2759.0101211853334</v>
      </c>
      <c r="BX41" s="324">
        <v>2816.0716162234398</v>
      </c>
      <c r="BY41" s="324">
        <v>2869.4146864306858</v>
      </c>
      <c r="BZ41" s="324">
        <v>2920.9776415463357</v>
      </c>
      <c r="CA41" s="324">
        <v>2973.5693055233337</v>
      </c>
      <c r="CB41" s="324">
        <v>3029.8281664854649</v>
      </c>
      <c r="CC41" s="324">
        <v>3093.9093051200366</v>
      </c>
      <c r="CD41" s="324">
        <v>3163.9841784153436</v>
      </c>
      <c r="CE41" s="324">
        <v>3243.6802999045435</v>
      </c>
      <c r="CF41" s="324">
        <v>3320.7822384941733</v>
      </c>
      <c r="CG41" s="324">
        <v>3379.946872103741</v>
      </c>
      <c r="CH41" s="324">
        <v>3434.4876738909238</v>
      </c>
    </row>
    <row r="42" spans="1:86" x14ac:dyDescent="0.25">
      <c r="A42" s="353" t="s">
        <v>233</v>
      </c>
      <c r="B42" s="353" t="s">
        <v>385</v>
      </c>
      <c r="C42" s="354">
        <v>20000</v>
      </c>
      <c r="D42" s="354"/>
      <c r="E42" s="355"/>
      <c r="F42" s="364">
        <v>0.98980000000000001</v>
      </c>
      <c r="G42" s="358">
        <v>11202.556399999999</v>
      </c>
      <c r="H42" s="366">
        <v>1.0212755085062433E-2</v>
      </c>
      <c r="I42" s="358">
        <v>119.0511340456133</v>
      </c>
      <c r="J42" s="358">
        <v>167.14038396999663</v>
      </c>
      <c r="K42" s="358">
        <v>226.02549172364101</v>
      </c>
      <c r="L42" s="358">
        <v>295.22227640437353</v>
      </c>
      <c r="M42" s="358">
        <v>373.09569400552579</v>
      </c>
      <c r="N42" s="358">
        <v>462.10893072285648</v>
      </c>
      <c r="O42" s="358">
        <v>562.73182518203146</v>
      </c>
      <c r="P42" s="358">
        <v>679.26593836212851</v>
      </c>
      <c r="Q42" s="358">
        <v>818.57395148753199</v>
      </c>
      <c r="R42" s="358">
        <v>973.31964871870866</v>
      </c>
      <c r="S42" s="358">
        <v>1145.4255789964286</v>
      </c>
      <c r="T42" s="358">
        <v>1314.0809274038797</v>
      </c>
      <c r="U42" s="358">
        <v>1454.458641768372</v>
      </c>
      <c r="V42" s="358">
        <v>1581.060721573404</v>
      </c>
      <c r="W42" s="358">
        <v>1702.7612239496852</v>
      </c>
      <c r="X42" s="358">
        <v>1811.4066488437475</v>
      </c>
      <c r="Y42" s="358">
        <v>1901.1880763378081</v>
      </c>
      <c r="Z42" s="358">
        <v>1974.0935674548532</v>
      </c>
      <c r="AA42" s="358">
        <v>2027.6855529404352</v>
      </c>
      <c r="AB42" s="358">
        <v>2069.4334750800626</v>
      </c>
      <c r="AC42" s="358">
        <v>2106.5235068887241</v>
      </c>
      <c r="AD42" s="358">
        <v>2137.1947550502578</v>
      </c>
      <c r="AE42" s="358">
        <v>2161.2168255855031</v>
      </c>
      <c r="AF42" s="358">
        <v>2181.1848324474281</v>
      </c>
      <c r="AG42" s="358">
        <v>2199.8801576484229</v>
      </c>
      <c r="AH42" s="358">
        <v>2216.4489457931381</v>
      </c>
      <c r="AI42" s="358">
        <v>119.0511340456133</v>
      </c>
      <c r="AJ42" s="358">
        <v>193.37233114961504</v>
      </c>
      <c r="AK42" s="358">
        <v>319.12079816975057</v>
      </c>
      <c r="AL42" s="358">
        <v>480.73506240274253</v>
      </c>
      <c r="AM42" s="358">
        <v>682.2345160470054</v>
      </c>
      <c r="AN42" s="358">
        <v>898.46559216479557</v>
      </c>
      <c r="AO42" s="358">
        <v>1104.7826100714838</v>
      </c>
      <c r="AP42" s="358">
        <v>1304.2875059718374</v>
      </c>
      <c r="AQ42" s="358">
        <v>1490.7217626194085</v>
      </c>
      <c r="AR42" s="358">
        <v>1667.6135421002523</v>
      </c>
      <c r="AS42" s="358">
        <v>1840.7979533182511</v>
      </c>
      <c r="AT42" s="358">
        <v>1997.0271924379931</v>
      </c>
      <c r="AU42" s="358">
        <v>2120.300566019836</v>
      </c>
      <c r="AV42" s="358">
        <v>2225.0276358053329</v>
      </c>
      <c r="AW42" s="358">
        <v>2321.0941004038618</v>
      </c>
      <c r="AX42" s="358">
        <v>2405.8132395560629</v>
      </c>
      <c r="AY42" s="358">
        <v>2479.1195901997507</v>
      </c>
      <c r="AZ42" s="358">
        <v>2543.0397125739014</v>
      </c>
      <c r="BA42" s="358">
        <v>2597.8510711656272</v>
      </c>
      <c r="BB42" s="358">
        <v>2648.6938990274821</v>
      </c>
      <c r="BC42" s="358">
        <v>2701.3746772771347</v>
      </c>
      <c r="BD42" s="358">
        <v>2754.0389018190772</v>
      </c>
      <c r="BE42" s="358">
        <v>2808.5037373931054</v>
      </c>
      <c r="BF42" s="358">
        <v>2859.5596304337087</v>
      </c>
      <c r="BG42" s="358">
        <v>2900.4240531164724</v>
      </c>
      <c r="BH42" s="358">
        <v>2937.7621108346589</v>
      </c>
      <c r="BI42" s="324">
        <v>119.0511340456133</v>
      </c>
      <c r="BJ42" s="324">
        <v>219.60427832923338</v>
      </c>
      <c r="BK42" s="324">
        <v>412.21610461586027</v>
      </c>
      <c r="BL42" s="324">
        <v>666.24784840111158</v>
      </c>
      <c r="BM42" s="324">
        <v>991.37333808848484</v>
      </c>
      <c r="BN42" s="324">
        <v>1334.8222536067346</v>
      </c>
      <c r="BO42" s="324">
        <v>1646.8333949609357</v>
      </c>
      <c r="BP42" s="324">
        <v>1929.309073581546</v>
      </c>
      <c r="BQ42" s="324">
        <v>2162.8695737512849</v>
      </c>
      <c r="BR42" s="324">
        <v>2361.9074354817953</v>
      </c>
      <c r="BS42" s="324">
        <v>2536.1703276400735</v>
      </c>
      <c r="BT42" s="324">
        <v>2679.9734574721069</v>
      </c>
      <c r="BU42" s="324">
        <v>2786.1424902712997</v>
      </c>
      <c r="BV42" s="324">
        <v>2868.9945500372628</v>
      </c>
      <c r="BW42" s="324">
        <v>2939.426976858038</v>
      </c>
      <c r="BX42" s="324">
        <v>3000.2198302683778</v>
      </c>
      <c r="BY42" s="324">
        <v>3057.0511040616925</v>
      </c>
      <c r="BZ42" s="324">
        <v>3111.9858576929496</v>
      </c>
      <c r="CA42" s="324">
        <v>3168.0165893908188</v>
      </c>
      <c r="CB42" s="324">
        <v>3227.9543229749015</v>
      </c>
      <c r="CC42" s="324">
        <v>3296.2258476655456</v>
      </c>
      <c r="CD42" s="324">
        <v>3370.8830485878966</v>
      </c>
      <c r="CE42" s="324">
        <v>3455.7906492007082</v>
      </c>
      <c r="CF42" s="324">
        <v>3537.9344284199892</v>
      </c>
      <c r="CG42" s="324">
        <v>3600.9679485845218</v>
      </c>
      <c r="CH42" s="324">
        <v>3659.0752758761796</v>
      </c>
    </row>
    <row r="43" spans="1:86" x14ac:dyDescent="0.25">
      <c r="A43" s="353" t="s">
        <v>436</v>
      </c>
      <c r="B43" s="353" t="s">
        <v>437</v>
      </c>
      <c r="C43" s="354">
        <v>42000</v>
      </c>
      <c r="D43" s="354"/>
      <c r="E43" s="356"/>
      <c r="F43" s="364">
        <v>0.61308222175308791</v>
      </c>
      <c r="G43" s="358">
        <v>11960.621064180992</v>
      </c>
      <c r="H43" s="366">
        <v>1.0903840983449035E-2</v>
      </c>
      <c r="I43" s="358">
        <v>127.10719328140114</v>
      </c>
      <c r="J43" s="358">
        <v>178.45058983026777</v>
      </c>
      <c r="K43" s="358">
        <v>241.32038802782972</v>
      </c>
      <c r="L43" s="358">
        <v>315.19964298306172</v>
      </c>
      <c r="M43" s="358">
        <v>398.34266906058321</v>
      </c>
      <c r="N43" s="358">
        <v>493.37933355550456</v>
      </c>
      <c r="O43" s="358">
        <v>600.81126855627542</v>
      </c>
      <c r="P43" s="358">
        <v>725.23111693994622</v>
      </c>
      <c r="Q43" s="358">
        <v>873.96595001759101</v>
      </c>
      <c r="R43" s="358">
        <v>1039.1831182966625</v>
      </c>
      <c r="S43" s="358">
        <v>1222.9352674891593</v>
      </c>
      <c r="T43" s="358">
        <v>1403.003337733282</v>
      </c>
      <c r="U43" s="358">
        <v>1552.8802575557547</v>
      </c>
      <c r="V43" s="358">
        <v>1688.0493607869769</v>
      </c>
      <c r="W43" s="358">
        <v>1817.9852022385903</v>
      </c>
      <c r="X43" s="358">
        <v>1933.982543480703</v>
      </c>
      <c r="Y43" s="358">
        <v>2029.839381376891</v>
      </c>
      <c r="Z43" s="358">
        <v>2107.6783068518821</v>
      </c>
      <c r="AA43" s="358">
        <v>2164.8968030221076</v>
      </c>
      <c r="AB43" s="358">
        <v>2209.4697611130855</v>
      </c>
      <c r="AC43" s="358">
        <v>2249.0696345599913</v>
      </c>
      <c r="AD43" s="358">
        <v>2281.8163723336625</v>
      </c>
      <c r="AE43" s="358">
        <v>2307.4639899478966</v>
      </c>
      <c r="AF43" s="358">
        <v>2328.7832098611702</v>
      </c>
      <c r="AG43" s="358">
        <v>2348.7436271459906</v>
      </c>
      <c r="AH43" s="358">
        <v>2366.4336069519954</v>
      </c>
      <c r="AI43" s="358">
        <v>127.10719328140114</v>
      </c>
      <c r="AJ43" s="358">
        <v>206.45762400962943</v>
      </c>
      <c r="AK43" s="358">
        <v>340.71535141812546</v>
      </c>
      <c r="AL43" s="358">
        <v>513.26587506978376</v>
      </c>
      <c r="AM43" s="358">
        <v>728.40057501010551</v>
      </c>
      <c r="AN43" s="358">
        <v>959.26377010591114</v>
      </c>
      <c r="AO43" s="358">
        <v>1179.5420335809997</v>
      </c>
      <c r="AP43" s="358">
        <v>1392.5472062497138</v>
      </c>
      <c r="AQ43" s="358">
        <v>1591.5972638904736</v>
      </c>
      <c r="AR43" s="358">
        <v>1780.4591154352727</v>
      </c>
      <c r="AS43" s="358">
        <v>1965.3627251865059</v>
      </c>
      <c r="AT43" s="358">
        <v>2132.1638250012375</v>
      </c>
      <c r="AU43" s="358">
        <v>2263.7789721220893</v>
      </c>
      <c r="AV43" s="358">
        <v>2375.5928074772387</v>
      </c>
      <c r="AW43" s="358">
        <v>2478.1599840226345</v>
      </c>
      <c r="AX43" s="358">
        <v>2568.6119740954623</v>
      </c>
      <c r="AY43" s="358">
        <v>2646.8788848201543</v>
      </c>
      <c r="AZ43" s="358">
        <v>2715.1244115370118</v>
      </c>
      <c r="BA43" s="358">
        <v>2773.6447944496626</v>
      </c>
      <c r="BB43" s="358">
        <v>2827.928100524965</v>
      </c>
      <c r="BC43" s="358">
        <v>2884.1737290683068</v>
      </c>
      <c r="BD43" s="358">
        <v>2940.4016837327545</v>
      </c>
      <c r="BE43" s="358">
        <v>2998.5520947964183</v>
      </c>
      <c r="BF43" s="358">
        <v>3053.0628839366545</v>
      </c>
      <c r="BG43" s="358">
        <v>3096.6925571347342</v>
      </c>
      <c r="BH43" s="358">
        <v>3136.5572401315326</v>
      </c>
      <c r="BI43" s="324">
        <v>127.10719328140114</v>
      </c>
      <c r="BJ43" s="324">
        <v>234.46465818899105</v>
      </c>
      <c r="BK43" s="324">
        <v>440.11031480842121</v>
      </c>
      <c r="BL43" s="324">
        <v>711.3321071565058</v>
      </c>
      <c r="BM43" s="324">
        <v>1058.4584809596279</v>
      </c>
      <c r="BN43" s="324">
        <v>1425.1482066563176</v>
      </c>
      <c r="BO43" s="324">
        <v>1758.2727986057239</v>
      </c>
      <c r="BP43" s="324">
        <v>2059.8632955594812</v>
      </c>
      <c r="BQ43" s="324">
        <v>2309.228577763356</v>
      </c>
      <c r="BR43" s="324">
        <v>2521.7351125738828</v>
      </c>
      <c r="BS43" s="324">
        <v>2707.7901828838526</v>
      </c>
      <c r="BT43" s="324">
        <v>2861.3243122691924</v>
      </c>
      <c r="BU43" s="324">
        <v>2974.6776866884238</v>
      </c>
      <c r="BV43" s="324">
        <v>3063.1362541674998</v>
      </c>
      <c r="BW43" s="324">
        <v>3138.3347658066787</v>
      </c>
      <c r="BX43" s="324">
        <v>3203.2414047102211</v>
      </c>
      <c r="BY43" s="324">
        <v>3263.9183882634184</v>
      </c>
      <c r="BZ43" s="324">
        <v>3322.5705162221411</v>
      </c>
      <c r="CA43" s="324">
        <v>3382.3927858772176</v>
      </c>
      <c r="CB43" s="324">
        <v>3446.3864399368435</v>
      </c>
      <c r="CC43" s="324">
        <v>3519.2778235766232</v>
      </c>
      <c r="CD43" s="324">
        <v>3598.9869951318465</v>
      </c>
      <c r="CE43" s="324">
        <v>3689.6401996449399</v>
      </c>
      <c r="CF43" s="324">
        <v>3777.3425580121393</v>
      </c>
      <c r="CG43" s="324">
        <v>3844.6414871234792</v>
      </c>
      <c r="CH43" s="324">
        <v>3906.6808733110693</v>
      </c>
    </row>
    <row r="44" spans="1:86" x14ac:dyDescent="0.25">
      <c r="A44" s="353" t="s">
        <v>463</v>
      </c>
      <c r="B44" s="353" t="s">
        <v>463</v>
      </c>
      <c r="C44" s="354">
        <v>1000</v>
      </c>
      <c r="D44" s="354"/>
      <c r="E44" s="355"/>
      <c r="F44" s="364">
        <v>0.9546</v>
      </c>
      <c r="G44" s="358">
        <v>390.4314</v>
      </c>
      <c r="H44" s="366">
        <v>3.5593485302319437E-4</v>
      </c>
      <c r="I44" s="358">
        <v>4.1491691072420283</v>
      </c>
      <c r="J44" s="358">
        <v>5.8251752349975545</v>
      </c>
      <c r="K44" s="358">
        <v>7.8774385076382725</v>
      </c>
      <c r="L44" s="358">
        <v>10.289084256495824</v>
      </c>
      <c r="M44" s="358">
        <v>13.003127941810591</v>
      </c>
      <c r="N44" s="358">
        <v>16.105416507845288</v>
      </c>
      <c r="O44" s="358">
        <v>19.612324766369916</v>
      </c>
      <c r="P44" s="358">
        <v>23.673770683898507</v>
      </c>
      <c r="Q44" s="358">
        <v>28.528932367866432</v>
      </c>
      <c r="R44" s="358">
        <v>33.922128086474416</v>
      </c>
      <c r="S44" s="358">
        <v>39.920362498990521</v>
      </c>
      <c r="T44" s="358">
        <v>45.798337261626749</v>
      </c>
      <c r="U44" s="358">
        <v>50.690780164045783</v>
      </c>
      <c r="V44" s="358">
        <v>55.103114768421477</v>
      </c>
      <c r="W44" s="358">
        <v>59.344619638102358</v>
      </c>
      <c r="X44" s="358">
        <v>63.131129058843463</v>
      </c>
      <c r="Y44" s="358">
        <v>66.260190603269564</v>
      </c>
      <c r="Z44" s="358">
        <v>68.801092157178758</v>
      </c>
      <c r="AA44" s="358">
        <v>70.668879577728191</v>
      </c>
      <c r="AB44" s="358">
        <v>72.123877803674716</v>
      </c>
      <c r="AC44" s="358">
        <v>73.416539275577705</v>
      </c>
      <c r="AD44" s="358">
        <v>74.48549335461766</v>
      </c>
      <c r="AE44" s="358">
        <v>75.322710351800069</v>
      </c>
      <c r="AF44" s="358">
        <v>76.018635156455446</v>
      </c>
      <c r="AG44" s="358">
        <v>76.670204470730866</v>
      </c>
      <c r="AH44" s="358">
        <v>77.247659733678205</v>
      </c>
      <c r="AI44" s="358">
        <v>4.1491691072420283</v>
      </c>
      <c r="AJ44" s="358">
        <v>6.7394108341206662</v>
      </c>
      <c r="AK44" s="358">
        <v>11.121995333005703</v>
      </c>
      <c r="AL44" s="358">
        <v>16.754574290113833</v>
      </c>
      <c r="AM44" s="358">
        <v>23.777231528024693</v>
      </c>
      <c r="AN44" s="358">
        <v>31.313315146597269</v>
      </c>
      <c r="AO44" s="358">
        <v>38.5038740930475</v>
      </c>
      <c r="AP44" s="358">
        <v>45.457017021498139</v>
      </c>
      <c r="AQ44" s="358">
        <v>51.954622142314179</v>
      </c>
      <c r="AR44" s="358">
        <v>58.119652930393677</v>
      </c>
      <c r="AS44" s="358">
        <v>64.155474551431809</v>
      </c>
      <c r="AT44" s="358">
        <v>69.600374659272873</v>
      </c>
      <c r="AU44" s="358">
        <v>73.896697222780062</v>
      </c>
      <c r="AV44" s="358">
        <v>77.546644164734261</v>
      </c>
      <c r="AW44" s="358">
        <v>80.894751768660626</v>
      </c>
      <c r="AX44" s="358">
        <v>83.847382483020482</v>
      </c>
      <c r="AY44" s="358">
        <v>86.402254789729511</v>
      </c>
      <c r="AZ44" s="358">
        <v>88.629998348932759</v>
      </c>
      <c r="BA44" s="358">
        <v>90.540283350565915</v>
      </c>
      <c r="BB44" s="358">
        <v>92.312257153086833</v>
      </c>
      <c r="BC44" s="358">
        <v>94.148287186829961</v>
      </c>
      <c r="BD44" s="358">
        <v>95.983740290893337</v>
      </c>
      <c r="BE44" s="358">
        <v>97.881948275272478</v>
      </c>
      <c r="BF44" s="358">
        <v>99.661347823583881</v>
      </c>
      <c r="BG44" s="358">
        <v>101.0855543340035</v>
      </c>
      <c r="BH44" s="358">
        <v>102.38686000278751</v>
      </c>
      <c r="BI44" s="324">
        <v>4.1491691072420283</v>
      </c>
      <c r="BJ44" s="324">
        <v>7.6536464332437779</v>
      </c>
      <c r="BK44" s="324">
        <v>14.366552158373137</v>
      </c>
      <c r="BL44" s="324">
        <v>23.22006432373184</v>
      </c>
      <c r="BM44" s="324">
        <v>34.551335114238796</v>
      </c>
      <c r="BN44" s="324">
        <v>46.521213785349254</v>
      </c>
      <c r="BO44" s="324">
        <v>57.395423419725084</v>
      </c>
      <c r="BP44" s="324">
        <v>67.240263359097753</v>
      </c>
      <c r="BQ44" s="324">
        <v>75.380311916761912</v>
      </c>
      <c r="BR44" s="324">
        <v>82.317177774312938</v>
      </c>
      <c r="BS44" s="324">
        <v>88.390586603873089</v>
      </c>
      <c r="BT44" s="324">
        <v>93.402412056919005</v>
      </c>
      <c r="BU44" s="324">
        <v>97.102614281514377</v>
      </c>
      <c r="BV44" s="324">
        <v>99.990173561047072</v>
      </c>
      <c r="BW44" s="324">
        <v>102.44488389921889</v>
      </c>
      <c r="BX44" s="324">
        <v>104.56363590719749</v>
      </c>
      <c r="BY44" s="324">
        <v>106.54431897618944</v>
      </c>
      <c r="BZ44" s="324">
        <v>108.45890454068675</v>
      </c>
      <c r="CA44" s="324">
        <v>110.41168712340361</v>
      </c>
      <c r="CB44" s="324">
        <v>112.50063650249893</v>
      </c>
      <c r="CC44" s="324">
        <v>114.88003509808223</v>
      </c>
      <c r="CD44" s="324">
        <v>117.48198722716901</v>
      </c>
      <c r="CE44" s="324">
        <v>120.44118619874493</v>
      </c>
      <c r="CF44" s="324">
        <v>123.30406049071232</v>
      </c>
      <c r="CG44" s="324">
        <v>125.50090419727617</v>
      </c>
      <c r="CH44" s="324">
        <v>127.52606027189681</v>
      </c>
    </row>
    <row r="45" spans="1:86" x14ac:dyDescent="0.25">
      <c r="A45" s="353" t="s">
        <v>534</v>
      </c>
      <c r="B45" s="353" t="s">
        <v>534</v>
      </c>
      <c r="C45" s="354">
        <v>12500</v>
      </c>
      <c r="D45" s="354"/>
      <c r="E45" s="355"/>
      <c r="F45" s="364">
        <v>0.88580000000000003</v>
      </c>
      <c r="G45" s="358">
        <v>2353.5706</v>
      </c>
      <c r="H45" s="366">
        <v>2.1456209864030183E-3</v>
      </c>
      <c r="I45" s="358">
        <v>25.011724019208199</v>
      </c>
      <c r="J45" s="358">
        <v>35.114904111038037</v>
      </c>
      <c r="K45" s="358">
        <v>47.486210573445973</v>
      </c>
      <c r="L45" s="358">
        <v>62.02392073744948</v>
      </c>
      <c r="M45" s="358">
        <v>78.38452448210856</v>
      </c>
      <c r="N45" s="358">
        <v>97.085518207857618</v>
      </c>
      <c r="O45" s="358">
        <v>118.22561138212784</v>
      </c>
      <c r="P45" s="358">
        <v>142.70852875246567</v>
      </c>
      <c r="Q45" s="358">
        <v>171.97606665447199</v>
      </c>
      <c r="R45" s="358">
        <v>204.48694278626266</v>
      </c>
      <c r="S45" s="358">
        <v>240.64506983548617</v>
      </c>
      <c r="T45" s="358">
        <v>276.0782562771571</v>
      </c>
      <c r="U45" s="358">
        <v>305.57053014988372</v>
      </c>
      <c r="V45" s="358">
        <v>332.16864956912428</v>
      </c>
      <c r="W45" s="358">
        <v>357.73698541772086</v>
      </c>
      <c r="X45" s="358">
        <v>380.56255029103613</v>
      </c>
      <c r="Y45" s="358">
        <v>399.42493496745271</v>
      </c>
      <c r="Z45" s="358">
        <v>414.74181571724642</v>
      </c>
      <c r="AA45" s="358">
        <v>426.00107806155319</v>
      </c>
      <c r="AB45" s="358">
        <v>434.77199414985927</v>
      </c>
      <c r="AC45" s="358">
        <v>442.56432344515571</v>
      </c>
      <c r="AD45" s="358">
        <v>449.00811585831337</v>
      </c>
      <c r="AE45" s="358">
        <v>454.05496739327901</v>
      </c>
      <c r="AF45" s="358">
        <v>458.2500914536073</v>
      </c>
      <c r="AG45" s="358">
        <v>462.17783492388344</v>
      </c>
      <c r="AH45" s="358">
        <v>465.65880937852046</v>
      </c>
      <c r="AI45" s="358">
        <v>25.011724019208199</v>
      </c>
      <c r="AJ45" s="358">
        <v>40.626033665601376</v>
      </c>
      <c r="AK45" s="358">
        <v>67.044815629837757</v>
      </c>
      <c r="AL45" s="358">
        <v>100.99872465362105</v>
      </c>
      <c r="AM45" s="358">
        <v>143.33220400242396</v>
      </c>
      <c r="AN45" s="358">
        <v>188.7606834838746</v>
      </c>
      <c r="AO45" s="358">
        <v>232.10629588577731</v>
      </c>
      <c r="AP45" s="358">
        <v>274.02073405340246</v>
      </c>
      <c r="AQ45" s="358">
        <v>313.18913183790971</v>
      </c>
      <c r="AR45" s="358">
        <v>350.35272885115904</v>
      </c>
      <c r="AS45" s="358">
        <v>386.73743641853116</v>
      </c>
      <c r="AT45" s="358">
        <v>419.55999324605978</v>
      </c>
      <c r="AU45" s="358">
        <v>445.45877719014612</v>
      </c>
      <c r="AV45" s="358">
        <v>467.4611259104164</v>
      </c>
      <c r="AW45" s="358">
        <v>487.64394835307218</v>
      </c>
      <c r="AX45" s="358">
        <v>505.4427853369171</v>
      </c>
      <c r="AY45" s="358">
        <v>520.84388357805381</v>
      </c>
      <c r="AZ45" s="358">
        <v>534.27300773476895</v>
      </c>
      <c r="BA45" s="358">
        <v>545.78845095338488</v>
      </c>
      <c r="BB45" s="358">
        <v>556.47013650834651</v>
      </c>
      <c r="BC45" s="358">
        <v>567.53796124819803</v>
      </c>
      <c r="BD45" s="358">
        <v>578.60230818187779</v>
      </c>
      <c r="BE45" s="358">
        <v>590.04494959012516</v>
      </c>
      <c r="BF45" s="358">
        <v>600.77139849397611</v>
      </c>
      <c r="BG45" s="358">
        <v>609.35669816826521</v>
      </c>
      <c r="BH45" s="358">
        <v>617.20113579204087</v>
      </c>
      <c r="BI45" s="324">
        <v>25.011724019208199</v>
      </c>
      <c r="BJ45" s="324">
        <v>46.137163220164716</v>
      </c>
      <c r="BK45" s="324">
        <v>86.603420686229541</v>
      </c>
      <c r="BL45" s="324">
        <v>139.97352856979265</v>
      </c>
      <c r="BM45" s="324">
        <v>208.27988352273937</v>
      </c>
      <c r="BN45" s="324">
        <v>280.43584875989154</v>
      </c>
      <c r="BO45" s="324">
        <v>345.98698038942672</v>
      </c>
      <c r="BP45" s="324">
        <v>405.33293935433915</v>
      </c>
      <c r="BQ45" s="324">
        <v>454.40219702134738</v>
      </c>
      <c r="BR45" s="324">
        <v>496.21851491605537</v>
      </c>
      <c r="BS45" s="324">
        <v>532.82980300157612</v>
      </c>
      <c r="BT45" s="324">
        <v>563.04173021496251</v>
      </c>
      <c r="BU45" s="324">
        <v>585.34702423040846</v>
      </c>
      <c r="BV45" s="324">
        <v>602.75360225170846</v>
      </c>
      <c r="BW45" s="324">
        <v>617.55091128842344</v>
      </c>
      <c r="BX45" s="324">
        <v>630.32302038279795</v>
      </c>
      <c r="BY45" s="324">
        <v>642.2628321886549</v>
      </c>
      <c r="BZ45" s="324">
        <v>653.80419975229154</v>
      </c>
      <c r="CA45" s="324">
        <v>665.57582384521663</v>
      </c>
      <c r="CB45" s="324">
        <v>678.1682788668337</v>
      </c>
      <c r="CC45" s="324">
        <v>692.51159905124041</v>
      </c>
      <c r="CD45" s="324">
        <v>708.19650050544226</v>
      </c>
      <c r="CE45" s="324">
        <v>726.03493178697158</v>
      </c>
      <c r="CF45" s="324">
        <v>743.29270553434503</v>
      </c>
      <c r="CG45" s="324">
        <v>756.5355614126471</v>
      </c>
      <c r="CH45" s="324">
        <v>768.74346220556106</v>
      </c>
    </row>
    <row r="46" spans="1:86" x14ac:dyDescent="0.25">
      <c r="A46" s="353" t="s">
        <v>376</v>
      </c>
      <c r="B46" s="353" t="s">
        <v>377</v>
      </c>
      <c r="C46" s="354">
        <v>2000</v>
      </c>
      <c r="D46" s="354"/>
      <c r="E46" s="355"/>
      <c r="F46" s="364">
        <v>0.98899999999999999</v>
      </c>
      <c r="G46" s="358">
        <v>1140.317</v>
      </c>
      <c r="H46" s="366">
        <v>1.0395643480387332E-3</v>
      </c>
      <c r="I46" s="358">
        <v>12.11830828376741</v>
      </c>
      <c r="J46" s="358">
        <v>17.01335074086435</v>
      </c>
      <c r="K46" s="358">
        <v>23.007312031549077</v>
      </c>
      <c r="L46" s="358">
        <v>30.050907002138015</v>
      </c>
      <c r="M46" s="358">
        <v>37.977703241136915</v>
      </c>
      <c r="N46" s="358">
        <v>47.038430402822655</v>
      </c>
      <c r="O46" s="358">
        <v>57.28091372930723</v>
      </c>
      <c r="P46" s="358">
        <v>69.143012485550841</v>
      </c>
      <c r="Q46" s="358">
        <v>83.323284374485098</v>
      </c>
      <c r="R46" s="358">
        <v>99.074970233398844</v>
      </c>
      <c r="S46" s="358">
        <v>116.59376782646419</v>
      </c>
      <c r="T46" s="358">
        <v>133.76132798531683</v>
      </c>
      <c r="U46" s="358">
        <v>148.05048560214209</v>
      </c>
      <c r="V46" s="358">
        <v>160.93741057553788</v>
      </c>
      <c r="W46" s="358">
        <v>173.32540013908192</v>
      </c>
      <c r="X46" s="358">
        <v>184.38450312908537</v>
      </c>
      <c r="Y46" s="358">
        <v>193.52342503228107</v>
      </c>
      <c r="Z46" s="358">
        <v>200.94453213905854</v>
      </c>
      <c r="AA46" s="358">
        <v>206.39970236368353</v>
      </c>
      <c r="AB46" s="358">
        <v>210.64925609326741</v>
      </c>
      <c r="AC46" s="358">
        <v>214.42467951376074</v>
      </c>
      <c r="AD46" s="358">
        <v>217.5467299137762</v>
      </c>
      <c r="AE46" s="358">
        <v>219.99195530952062</v>
      </c>
      <c r="AF46" s="358">
        <v>222.02451438512318</v>
      </c>
      <c r="AG46" s="358">
        <v>223.92752619653641</v>
      </c>
      <c r="AH46" s="358">
        <v>225.61407613355053</v>
      </c>
      <c r="AI46" s="358">
        <v>12.11830828376741</v>
      </c>
      <c r="AJ46" s="358">
        <v>19.683521213027372</v>
      </c>
      <c r="AK46" s="358">
        <v>32.483556271721646</v>
      </c>
      <c r="AL46" s="358">
        <v>48.934398951466839</v>
      </c>
      <c r="AM46" s="358">
        <v>69.445186335787881</v>
      </c>
      <c r="AN46" s="358">
        <v>91.45551712291163</v>
      </c>
      <c r="AO46" s="358">
        <v>112.45668815100845</v>
      </c>
      <c r="AP46" s="358">
        <v>132.76444793862296</v>
      </c>
      <c r="AQ46" s="358">
        <v>151.74173710786906</v>
      </c>
      <c r="AR46" s="358">
        <v>169.7476900439558</v>
      </c>
      <c r="AS46" s="358">
        <v>187.37626705758055</v>
      </c>
      <c r="AT46" s="358">
        <v>203.27896380859241</v>
      </c>
      <c r="AU46" s="358">
        <v>215.82705716545567</v>
      </c>
      <c r="AV46" s="358">
        <v>226.48730771653425</v>
      </c>
      <c r="AW46" s="358">
        <v>236.26598847475836</v>
      </c>
      <c r="AX46" s="358">
        <v>244.8896160782418</v>
      </c>
      <c r="AY46" s="358">
        <v>252.35152699055448</v>
      </c>
      <c r="AZ46" s="358">
        <v>258.85800636746927</v>
      </c>
      <c r="BA46" s="358">
        <v>264.43729753669209</v>
      </c>
      <c r="BB46" s="358">
        <v>269.61262885115411</v>
      </c>
      <c r="BC46" s="358">
        <v>274.97504657674654</v>
      </c>
      <c r="BD46" s="358">
        <v>280.33577928745126</v>
      </c>
      <c r="BE46" s="358">
        <v>285.87979760699028</v>
      </c>
      <c r="BF46" s="358">
        <v>291.07681699306374</v>
      </c>
      <c r="BG46" s="358">
        <v>295.23643862017207</v>
      </c>
      <c r="BH46" s="358">
        <v>299.03710879247581</v>
      </c>
      <c r="BI46" s="324">
        <v>12.11830828376741</v>
      </c>
      <c r="BJ46" s="324">
        <v>22.353691685190391</v>
      </c>
      <c r="BK46" s="324">
        <v>41.959800511894223</v>
      </c>
      <c r="BL46" s="324">
        <v>67.817890900795675</v>
      </c>
      <c r="BM46" s="324">
        <v>100.91266943043883</v>
      </c>
      <c r="BN46" s="324">
        <v>135.8726038430006</v>
      </c>
      <c r="BO46" s="324">
        <v>167.63246257270967</v>
      </c>
      <c r="BP46" s="324">
        <v>196.38588339169513</v>
      </c>
      <c r="BQ46" s="324">
        <v>220.16018984125299</v>
      </c>
      <c r="BR46" s="324">
        <v>240.42040985451271</v>
      </c>
      <c r="BS46" s="324">
        <v>258.15876628869688</v>
      </c>
      <c r="BT46" s="324">
        <v>272.79659963186799</v>
      </c>
      <c r="BU46" s="324">
        <v>283.60362872876925</v>
      </c>
      <c r="BV46" s="324">
        <v>292.03720485753064</v>
      </c>
      <c r="BW46" s="324">
        <v>299.2065768104348</v>
      </c>
      <c r="BX46" s="324">
        <v>305.39472902739817</v>
      </c>
      <c r="BY46" s="324">
        <v>311.17962894882788</v>
      </c>
      <c r="BZ46" s="324">
        <v>316.77148059588001</v>
      </c>
      <c r="CA46" s="324">
        <v>322.47489270970067</v>
      </c>
      <c r="CB46" s="324">
        <v>328.57600160904082</v>
      </c>
      <c r="CC46" s="324">
        <v>335.52541363973245</v>
      </c>
      <c r="CD46" s="324">
        <v>343.12482866112629</v>
      </c>
      <c r="CE46" s="324">
        <v>351.76763990446005</v>
      </c>
      <c r="CF46" s="324">
        <v>360.12911960100433</v>
      </c>
      <c r="CG46" s="324">
        <v>366.54535104380778</v>
      </c>
      <c r="CH46" s="324">
        <v>372.460141451401</v>
      </c>
    </row>
    <row r="47" spans="1:86" x14ac:dyDescent="0.25">
      <c r="A47" s="353" t="s">
        <v>460</v>
      </c>
      <c r="B47" s="353" t="s">
        <v>461</v>
      </c>
      <c r="C47" s="354">
        <v>20000</v>
      </c>
      <c r="D47" s="354"/>
      <c r="E47" s="355"/>
      <c r="F47" s="364">
        <v>0.9889</v>
      </c>
      <c r="G47" s="358">
        <v>8138.6469999999999</v>
      </c>
      <c r="H47" s="366">
        <v>7.4195572480918841E-3</v>
      </c>
      <c r="I47" s="358">
        <v>86.490540225883493</v>
      </c>
      <c r="J47" s="358">
        <v>121.42733640477466</v>
      </c>
      <c r="K47" s="358">
        <v>164.20731344321871</v>
      </c>
      <c r="L47" s="358">
        <v>214.47871435770017</v>
      </c>
      <c r="M47" s="358">
        <v>271.05368116968293</v>
      </c>
      <c r="N47" s="358">
        <v>335.72171640222973</v>
      </c>
      <c r="O47" s="358">
        <v>408.82415738806412</v>
      </c>
      <c r="P47" s="358">
        <v>493.48608425244112</v>
      </c>
      <c r="Q47" s="358">
        <v>594.69322864129015</v>
      </c>
      <c r="R47" s="358">
        <v>707.11583644297241</v>
      </c>
      <c r="S47" s="358">
        <v>832.15063770824202</v>
      </c>
      <c r="T47" s="358">
        <v>954.67859439411575</v>
      </c>
      <c r="U47" s="358">
        <v>1056.662875756844</v>
      </c>
      <c r="V47" s="358">
        <v>1148.6391711851788</v>
      </c>
      <c r="W47" s="358">
        <v>1237.0544750852077</v>
      </c>
      <c r="X47" s="358">
        <v>1315.9852771098051</v>
      </c>
      <c r="Y47" s="358">
        <v>1381.2114022405167</v>
      </c>
      <c r="Z47" s="358">
        <v>1434.177174996034</v>
      </c>
      <c r="AA47" s="358">
        <v>1473.1117035377758</v>
      </c>
      <c r="AB47" s="358">
        <v>1503.4415308687869</v>
      </c>
      <c r="AC47" s="358">
        <v>1530.3874051256189</v>
      </c>
      <c r="AD47" s="358">
        <v>1552.6700389212519</v>
      </c>
      <c r="AE47" s="358">
        <v>1570.1220512401064</v>
      </c>
      <c r="AF47" s="358">
        <v>1584.6287900004472</v>
      </c>
      <c r="AG47" s="358">
        <v>1598.2109266957018</v>
      </c>
      <c r="AH47" s="358">
        <v>1610.248136160465</v>
      </c>
      <c r="AI47" s="358">
        <v>86.490540225883493</v>
      </c>
      <c r="AJ47" s="358">
        <v>140.48482208880654</v>
      </c>
      <c r="AK47" s="358">
        <v>231.84096860800867</v>
      </c>
      <c r="AL47" s="358">
        <v>349.25358406755208</v>
      </c>
      <c r="AM47" s="358">
        <v>495.64275323107609</v>
      </c>
      <c r="AN47" s="358">
        <v>652.73443267603079</v>
      </c>
      <c r="AO47" s="358">
        <v>802.62355787920433</v>
      </c>
      <c r="AP47" s="358">
        <v>947.56368266221602</v>
      </c>
      <c r="AQ47" s="358">
        <v>1083.0079999576849</v>
      </c>
      <c r="AR47" s="358">
        <v>1211.519716300968</v>
      </c>
      <c r="AS47" s="358">
        <v>1337.3380329850181</v>
      </c>
      <c r="AT47" s="358">
        <v>1450.8384326147109</v>
      </c>
      <c r="AU47" s="358">
        <v>1540.396426010017</v>
      </c>
      <c r="AV47" s="358">
        <v>1616.4805466245339</v>
      </c>
      <c r="AW47" s="358">
        <v>1686.272745475273</v>
      </c>
      <c r="AX47" s="358">
        <v>1747.821122745986</v>
      </c>
      <c r="AY47" s="358">
        <v>1801.078119581744</v>
      </c>
      <c r="AZ47" s="358">
        <v>1847.5160301465162</v>
      </c>
      <c r="BA47" s="358">
        <v>1887.3364321369468</v>
      </c>
      <c r="BB47" s="358">
        <v>1924.2737001742139</v>
      </c>
      <c r="BC47" s="358">
        <v>1962.5462374907142</v>
      </c>
      <c r="BD47" s="358">
        <v>2000.8067485536717</v>
      </c>
      <c r="BE47" s="358">
        <v>2040.3754018880181</v>
      </c>
      <c r="BF47" s="358">
        <v>2077.4674615831805</v>
      </c>
      <c r="BG47" s="358">
        <v>2107.1554273651518</v>
      </c>
      <c r="BH47" s="358">
        <v>2134.2814922188804</v>
      </c>
      <c r="BI47" s="324">
        <v>86.490540225883493</v>
      </c>
      <c r="BJ47" s="324">
        <v>159.54230777283837</v>
      </c>
      <c r="BK47" s="324">
        <v>299.47462377279868</v>
      </c>
      <c r="BL47" s="324">
        <v>484.02845377740414</v>
      </c>
      <c r="BM47" s="324">
        <v>720.23182529246935</v>
      </c>
      <c r="BN47" s="324">
        <v>969.74714894983185</v>
      </c>
      <c r="BO47" s="324">
        <v>1196.4229583703443</v>
      </c>
      <c r="BP47" s="324">
        <v>1401.641281071991</v>
      </c>
      <c r="BQ47" s="324">
        <v>1571.3227712740793</v>
      </c>
      <c r="BR47" s="324">
        <v>1715.9235961589634</v>
      </c>
      <c r="BS47" s="324">
        <v>1842.5254282617943</v>
      </c>
      <c r="BT47" s="324">
        <v>1946.9982708353059</v>
      </c>
      <c r="BU47" s="324">
        <v>2024.1299762631897</v>
      </c>
      <c r="BV47" s="324">
        <v>2084.3219220638889</v>
      </c>
      <c r="BW47" s="324">
        <v>2135.4910158653379</v>
      </c>
      <c r="BX47" s="324">
        <v>2179.6569683821667</v>
      </c>
      <c r="BY47" s="324">
        <v>2220.9448369229713</v>
      </c>
      <c r="BZ47" s="324">
        <v>2260.8548852969984</v>
      </c>
      <c r="CA47" s="324">
        <v>2301.5611607361179</v>
      </c>
      <c r="CB47" s="324">
        <v>2345.1058694796407</v>
      </c>
      <c r="CC47" s="324">
        <v>2394.7050698558096</v>
      </c>
      <c r="CD47" s="324">
        <v>2448.9434581860919</v>
      </c>
      <c r="CE47" s="324">
        <v>2510.6287525359303</v>
      </c>
      <c r="CF47" s="324">
        <v>2570.3061331659137</v>
      </c>
      <c r="CG47" s="324">
        <v>2616.0999280346023</v>
      </c>
      <c r="CH47" s="324">
        <v>2658.3148482772954</v>
      </c>
    </row>
    <row r="48" spans="1:86" x14ac:dyDescent="0.25">
      <c r="A48" s="353" t="s">
        <v>442</v>
      </c>
      <c r="B48" s="353" t="s">
        <v>442</v>
      </c>
      <c r="C48" s="354">
        <v>20000</v>
      </c>
      <c r="D48" s="354"/>
      <c r="E48" s="355"/>
      <c r="F48" s="364">
        <v>0.61308222175308791</v>
      </c>
      <c r="G48" s="358">
        <v>5633.6125356891243</v>
      </c>
      <c r="H48" s="366">
        <v>5.1358549795947088E-3</v>
      </c>
      <c r="I48" s="358">
        <v>59.869188531590282</v>
      </c>
      <c r="J48" s="358">
        <v>84.052615200693538</v>
      </c>
      <c r="K48" s="358">
        <v>113.66513125161347</v>
      </c>
      <c r="L48" s="358">
        <v>148.46324872476058</v>
      </c>
      <c r="M48" s="358">
        <v>187.62472633131881</v>
      </c>
      <c r="N48" s="358">
        <v>232.3882667508089</v>
      </c>
      <c r="O48" s="358">
        <v>282.99014540794576</v>
      </c>
      <c r="P48" s="358">
        <v>341.59355854022067</v>
      </c>
      <c r="Q48" s="358">
        <v>411.64965475993864</v>
      </c>
      <c r="R48" s="358">
        <v>489.46915136747293</v>
      </c>
      <c r="S48" s="358">
        <v>576.01887195437405</v>
      </c>
      <c r="T48" s="358">
        <v>660.83334206935911</v>
      </c>
      <c r="U48" s="358">
        <v>731.42737642523082</v>
      </c>
      <c r="V48" s="358">
        <v>795.09383239897124</v>
      </c>
      <c r="W48" s="358">
        <v>856.29535206163337</v>
      </c>
      <c r="X48" s="358">
        <v>910.93165165022185</v>
      </c>
      <c r="Y48" s="358">
        <v>956.08150471434976</v>
      </c>
      <c r="Z48" s="358">
        <v>992.74467997652073</v>
      </c>
      <c r="AA48" s="358">
        <v>1019.695357166956</v>
      </c>
      <c r="AB48" s="358">
        <v>1040.689816744484</v>
      </c>
      <c r="AC48" s="358">
        <v>1059.3418869225359</v>
      </c>
      <c r="AD48" s="358">
        <v>1074.7660385142253</v>
      </c>
      <c r="AE48" s="358">
        <v>1086.8464095356617</v>
      </c>
      <c r="AF48" s="358">
        <v>1096.8880473327331</v>
      </c>
      <c r="AG48" s="358">
        <v>1106.2896709131428</v>
      </c>
      <c r="AH48" s="358">
        <v>1114.6218880661174</v>
      </c>
      <c r="AI48" s="358">
        <v>59.869188531590282</v>
      </c>
      <c r="AJ48" s="358">
        <v>97.244302989619371</v>
      </c>
      <c r="AK48" s="358">
        <v>160.48148875806831</v>
      </c>
      <c r="AL48" s="358">
        <v>241.75509385495116</v>
      </c>
      <c r="AM48" s="358">
        <v>343.08641569367262</v>
      </c>
      <c r="AN48" s="358">
        <v>451.82606917336699</v>
      </c>
      <c r="AO48" s="358">
        <v>555.58007824982337</v>
      </c>
      <c r="AP48" s="358">
        <v>655.90836425386328</v>
      </c>
      <c r="AQ48" s="358">
        <v>749.66360438205754</v>
      </c>
      <c r="AR48" s="358">
        <v>838.62006313674294</v>
      </c>
      <c r="AS48" s="358">
        <v>925.71213705155571</v>
      </c>
      <c r="AT48" s="358">
        <v>1004.27768660292</v>
      </c>
      <c r="AU48" s="358">
        <v>1066.2701817022848</v>
      </c>
      <c r="AV48" s="358">
        <v>1118.935994049328</v>
      </c>
      <c r="AW48" s="358">
        <v>1167.2465063911009</v>
      </c>
      <c r="AX48" s="358">
        <v>1209.8506038219898</v>
      </c>
      <c r="AY48" s="358">
        <v>1246.7153658625455</v>
      </c>
      <c r="AZ48" s="358">
        <v>1278.8599219649186</v>
      </c>
      <c r="BA48" s="358">
        <v>1306.4238052282508</v>
      </c>
      <c r="BB48" s="358">
        <v>1331.9919686157104</v>
      </c>
      <c r="BC48" s="358">
        <v>1358.4844121384319</v>
      </c>
      <c r="BD48" s="358">
        <v>1384.9685310277448</v>
      </c>
      <c r="BE48" s="358">
        <v>1412.358152600558</v>
      </c>
      <c r="BF48" s="358">
        <v>1438.0334635549705</v>
      </c>
      <c r="BG48" s="358">
        <v>1458.5836233282625</v>
      </c>
      <c r="BH48" s="358">
        <v>1477.3604223470527</v>
      </c>
      <c r="BI48" s="324">
        <v>59.869188531590282</v>
      </c>
      <c r="BJ48" s="324">
        <v>110.43599077854522</v>
      </c>
      <c r="BK48" s="324">
        <v>207.29784626452314</v>
      </c>
      <c r="BL48" s="324">
        <v>335.04693898514182</v>
      </c>
      <c r="BM48" s="324">
        <v>498.54810505602637</v>
      </c>
      <c r="BN48" s="324">
        <v>671.26387159592502</v>
      </c>
      <c r="BO48" s="324">
        <v>828.17001109170099</v>
      </c>
      <c r="BP48" s="324">
        <v>970.22316996750578</v>
      </c>
      <c r="BQ48" s="324">
        <v>1087.6775540041763</v>
      </c>
      <c r="BR48" s="324">
        <v>1187.770974906013</v>
      </c>
      <c r="BS48" s="324">
        <v>1275.4054021487373</v>
      </c>
      <c r="BT48" s="324">
        <v>1347.7220311364811</v>
      </c>
      <c r="BU48" s="324">
        <v>1401.1129869793388</v>
      </c>
      <c r="BV48" s="324">
        <v>1442.7781556996849</v>
      </c>
      <c r="BW48" s="324">
        <v>1478.1976607205681</v>
      </c>
      <c r="BX48" s="324">
        <v>1508.7695559937576</v>
      </c>
      <c r="BY48" s="324">
        <v>1537.3492270107411</v>
      </c>
      <c r="BZ48" s="324">
        <v>1564.9751639533165</v>
      </c>
      <c r="CA48" s="324">
        <v>1593.1522532895458</v>
      </c>
      <c r="CB48" s="324">
        <v>1623.2941204869367</v>
      </c>
      <c r="CC48" s="324">
        <v>1657.626937354328</v>
      </c>
      <c r="CD48" s="324">
        <v>1695.1710235412647</v>
      </c>
      <c r="CE48" s="324">
        <v>1737.8698956654544</v>
      </c>
      <c r="CF48" s="324">
        <v>1779.1788797772076</v>
      </c>
      <c r="CG48" s="324">
        <v>1810.8775757433823</v>
      </c>
      <c r="CH48" s="324">
        <v>1840.0989566279877</v>
      </c>
    </row>
    <row r="49" spans="1:86" x14ac:dyDescent="0.25">
      <c r="A49" s="353" t="s">
        <v>375</v>
      </c>
      <c r="B49" s="353" t="s">
        <v>375</v>
      </c>
      <c r="C49" s="354">
        <v>10000</v>
      </c>
      <c r="D49" s="354"/>
      <c r="E49" s="355"/>
      <c r="F49" s="364">
        <v>0.61308222175308791</v>
      </c>
      <c r="G49" s="358">
        <v>3568.7516128247248</v>
      </c>
      <c r="H49" s="366">
        <v>3.2534347411275226E-3</v>
      </c>
      <c r="I49" s="358">
        <v>37.925622640372957</v>
      </c>
      <c r="J49" s="358">
        <v>53.245214178173597</v>
      </c>
      <c r="K49" s="358">
        <v>72.003997063406473</v>
      </c>
      <c r="L49" s="358">
        <v>94.047727807904167</v>
      </c>
      <c r="M49" s="358">
        <v>118.85553727006277</v>
      </c>
      <c r="N49" s="358">
        <v>147.21211239051678</v>
      </c>
      <c r="O49" s="358">
        <v>179.26712769829714</v>
      </c>
      <c r="P49" s="358">
        <v>216.39091351209325</v>
      </c>
      <c r="Q49" s="358">
        <v>260.76968553244131</v>
      </c>
      <c r="R49" s="358">
        <v>310.06637611383832</v>
      </c>
      <c r="S49" s="358">
        <v>364.89344364418457</v>
      </c>
      <c r="T49" s="358">
        <v>418.62127371702468</v>
      </c>
      <c r="U49" s="358">
        <v>463.34081599426156</v>
      </c>
      <c r="V49" s="358">
        <v>503.67191189404861</v>
      </c>
      <c r="W49" s="358">
        <v>542.44153274031646</v>
      </c>
      <c r="X49" s="358">
        <v>577.05225206833632</v>
      </c>
      <c r="Y49" s="358">
        <v>605.65354651672988</v>
      </c>
      <c r="Z49" s="358">
        <v>628.87874438386427</v>
      </c>
      <c r="AA49" s="358">
        <v>645.95131941112766</v>
      </c>
      <c r="AB49" s="358">
        <v>659.25078063659191</v>
      </c>
      <c r="AC49" s="358">
        <v>671.06639718969245</v>
      </c>
      <c r="AD49" s="358">
        <v>680.83720863982012</v>
      </c>
      <c r="AE49" s="358">
        <v>688.48981933911057</v>
      </c>
      <c r="AF49" s="358">
        <v>694.8509439029101</v>
      </c>
      <c r="AG49" s="358">
        <v>700.8066355844386</v>
      </c>
      <c r="AH49" s="358">
        <v>706.08488523592018</v>
      </c>
      <c r="AI49" s="358">
        <v>37.925622640372957</v>
      </c>
      <c r="AJ49" s="358">
        <v>61.60181605208124</v>
      </c>
      <c r="AK49" s="358">
        <v>101.66098009149154</v>
      </c>
      <c r="AL49" s="358">
        <v>153.14576138096322</v>
      </c>
      <c r="AM49" s="358">
        <v>217.33660090900733</v>
      </c>
      <c r="AN49" s="358">
        <v>286.22043189228094</v>
      </c>
      <c r="AO49" s="358">
        <v>351.94598275026908</v>
      </c>
      <c r="AP49" s="358">
        <v>415.50142434669044</v>
      </c>
      <c r="AQ49" s="358">
        <v>474.89300697659786</v>
      </c>
      <c r="AR49" s="358">
        <v>531.24468250288191</v>
      </c>
      <c r="AS49" s="358">
        <v>586.41531720286287</v>
      </c>
      <c r="AT49" s="358">
        <v>636.18461352874067</v>
      </c>
      <c r="AU49" s="358">
        <v>675.45529738698463</v>
      </c>
      <c r="AV49" s="358">
        <v>708.81776269029706</v>
      </c>
      <c r="AW49" s="358">
        <v>739.42125516406566</v>
      </c>
      <c r="AX49" s="358">
        <v>766.40987755444598</v>
      </c>
      <c r="AY49" s="358">
        <v>789.76277556707782</v>
      </c>
      <c r="AZ49" s="358">
        <v>810.1255420348017</v>
      </c>
      <c r="BA49" s="358">
        <v>827.58656766064325</v>
      </c>
      <c r="BB49" s="358">
        <v>843.78335502362086</v>
      </c>
      <c r="BC49" s="358">
        <v>860.56565056674424</v>
      </c>
      <c r="BD49" s="358">
        <v>877.34267266432744</v>
      </c>
      <c r="BE49" s="358">
        <v>894.69330789942853</v>
      </c>
      <c r="BF49" s="358">
        <v>910.95797054668458</v>
      </c>
      <c r="BG49" s="358">
        <v>923.97597903948383</v>
      </c>
      <c r="BH49" s="358">
        <v>935.87060817087763</v>
      </c>
      <c r="BI49" s="324">
        <v>37.925622640372957</v>
      </c>
      <c r="BJ49" s="324">
        <v>69.958417925988883</v>
      </c>
      <c r="BK49" s="324">
        <v>131.3179631195766</v>
      </c>
      <c r="BL49" s="324">
        <v>212.24379495402229</v>
      </c>
      <c r="BM49" s="324">
        <v>315.81766454795189</v>
      </c>
      <c r="BN49" s="324">
        <v>425.2287513940451</v>
      </c>
      <c r="BO49" s="324">
        <v>524.62483780224102</v>
      </c>
      <c r="BP49" s="324">
        <v>614.61193518128766</v>
      </c>
      <c r="BQ49" s="324">
        <v>689.01632842075435</v>
      </c>
      <c r="BR49" s="324">
        <v>752.42298889192534</v>
      </c>
      <c r="BS49" s="324">
        <v>807.93719076154116</v>
      </c>
      <c r="BT49" s="324">
        <v>853.74795334045677</v>
      </c>
      <c r="BU49" s="324">
        <v>887.56977877970758</v>
      </c>
      <c r="BV49" s="324">
        <v>913.96361348654568</v>
      </c>
      <c r="BW49" s="324">
        <v>936.40097758781474</v>
      </c>
      <c r="BX49" s="324">
        <v>955.76750304055543</v>
      </c>
      <c r="BY49" s="324">
        <v>973.87200461742577</v>
      </c>
      <c r="BZ49" s="324">
        <v>991.37233968573912</v>
      </c>
      <c r="CA49" s="324">
        <v>1009.2218159101587</v>
      </c>
      <c r="CB49" s="324">
        <v>1028.3159294106497</v>
      </c>
      <c r="CC49" s="324">
        <v>1050.0649039437965</v>
      </c>
      <c r="CD49" s="324">
        <v>1073.8481366888348</v>
      </c>
      <c r="CE49" s="324">
        <v>1100.8967964597466</v>
      </c>
      <c r="CF49" s="324">
        <v>1127.0649971904591</v>
      </c>
      <c r="CG49" s="324">
        <v>1147.1453224945294</v>
      </c>
      <c r="CH49" s="324">
        <v>1165.6563311058351</v>
      </c>
    </row>
    <row r="50" spans="1:86" x14ac:dyDescent="0.25">
      <c r="A50" s="353" t="s">
        <v>234</v>
      </c>
      <c r="B50" s="353" t="s">
        <v>272</v>
      </c>
      <c r="C50" s="354">
        <v>12500</v>
      </c>
      <c r="D50" s="354"/>
      <c r="E50" s="355"/>
      <c r="F50" s="364">
        <v>0.61308222175308791</v>
      </c>
      <c r="G50" s="358">
        <v>7180.4189811721653</v>
      </c>
      <c r="H50" s="366">
        <v>6.5459934183276997E-3</v>
      </c>
      <c r="I50" s="358">
        <v>76.307317018389966</v>
      </c>
      <c r="J50" s="358">
        <v>107.13072469588887</v>
      </c>
      <c r="K50" s="358">
        <v>144.87387280649659</v>
      </c>
      <c r="L50" s="358">
        <v>189.22641953035108</v>
      </c>
      <c r="M50" s="358">
        <v>239.14036291135116</v>
      </c>
      <c r="N50" s="358">
        <v>296.19451302486385</v>
      </c>
      <c r="O50" s="358">
        <v>360.6900188288019</v>
      </c>
      <c r="P50" s="358">
        <v>435.38401976526984</v>
      </c>
      <c r="Q50" s="358">
        <v>524.67523740868444</v>
      </c>
      <c r="R50" s="358">
        <v>623.86143223591716</v>
      </c>
      <c r="S50" s="358">
        <v>734.17488609529119</v>
      </c>
      <c r="T50" s="358">
        <v>842.27664624184717</v>
      </c>
      <c r="U50" s="358">
        <v>932.25350230626884</v>
      </c>
      <c r="V50" s="358">
        <v>1013.4006926822017</v>
      </c>
      <c r="W50" s="358">
        <v>1091.4061555496626</v>
      </c>
      <c r="X50" s="358">
        <v>1161.043802821569</v>
      </c>
      <c r="Y50" s="358">
        <v>1218.5903344449302</v>
      </c>
      <c r="Z50" s="358">
        <v>1265.3200230585496</v>
      </c>
      <c r="AA50" s="358">
        <v>1299.6704780867765</v>
      </c>
      <c r="AB50" s="358">
        <v>1326.4293322136684</v>
      </c>
      <c r="AC50" s="358">
        <v>1350.2026531327394</v>
      </c>
      <c r="AD50" s="358">
        <v>1369.861774195082</v>
      </c>
      <c r="AE50" s="358">
        <v>1385.2590214910947</v>
      </c>
      <c r="AF50" s="358">
        <v>1398.0577658462262</v>
      </c>
      <c r="AG50" s="358">
        <v>1410.0407689340223</v>
      </c>
      <c r="AH50" s="358">
        <v>1420.6607414332755</v>
      </c>
      <c r="AI50" s="358">
        <v>76.307317018389966</v>
      </c>
      <c r="AJ50" s="358">
        <v>123.94442013433694</v>
      </c>
      <c r="AK50" s="358">
        <v>204.54447669327413</v>
      </c>
      <c r="AL50" s="358">
        <v>308.13316565776341</v>
      </c>
      <c r="AM50" s="358">
        <v>437.28676685213776</v>
      </c>
      <c r="AN50" s="358">
        <v>575.88278617460821</v>
      </c>
      <c r="AO50" s="358">
        <v>708.12426558514869</v>
      </c>
      <c r="AP50" s="358">
        <v>835.99942998598829</v>
      </c>
      <c r="AQ50" s="358">
        <v>955.49680427931855</v>
      </c>
      <c r="AR50" s="358">
        <v>1068.8778081899591</v>
      </c>
      <c r="AS50" s="358">
        <v>1179.8825279298967</v>
      </c>
      <c r="AT50" s="358">
        <v>1280.0196175311135</v>
      </c>
      <c r="AU50" s="358">
        <v>1359.0332319182894</v>
      </c>
      <c r="AV50" s="358">
        <v>1426.1593603553956</v>
      </c>
      <c r="AW50" s="358">
        <v>1487.7343653120658</v>
      </c>
      <c r="AX50" s="358">
        <v>1542.0361597522196</v>
      </c>
      <c r="AY50" s="358">
        <v>1589.0227843053794</v>
      </c>
      <c r="AZ50" s="358">
        <v>1629.9931881655377</v>
      </c>
      <c r="BA50" s="358">
        <v>1665.1252156745322</v>
      </c>
      <c r="BB50" s="358">
        <v>1697.7135636551532</v>
      </c>
      <c r="BC50" s="358">
        <v>1731.479968980881</v>
      </c>
      <c r="BD50" s="358">
        <v>1765.2357640001032</v>
      </c>
      <c r="BE50" s="358">
        <v>1800.1456832362319</v>
      </c>
      <c r="BF50" s="358">
        <v>1832.8705980145626</v>
      </c>
      <c r="BG50" s="358">
        <v>1859.0631620873448</v>
      </c>
      <c r="BH50" s="358">
        <v>1882.9954583228514</v>
      </c>
      <c r="BI50" s="324">
        <v>76.307317018389966</v>
      </c>
      <c r="BJ50" s="324">
        <v>140.75811557278504</v>
      </c>
      <c r="BK50" s="324">
        <v>264.21508058005173</v>
      </c>
      <c r="BL50" s="324">
        <v>427.03991178517589</v>
      </c>
      <c r="BM50" s="324">
        <v>635.43317079292433</v>
      </c>
      <c r="BN50" s="324">
        <v>855.5710593243524</v>
      </c>
      <c r="BO50" s="324">
        <v>1055.5585123414955</v>
      </c>
      <c r="BP50" s="324">
        <v>1236.6148402067067</v>
      </c>
      <c r="BQ50" s="324">
        <v>1386.3183711499526</v>
      </c>
      <c r="BR50" s="324">
        <v>1513.894184144001</v>
      </c>
      <c r="BS50" s="324">
        <v>1625.5901697645024</v>
      </c>
      <c r="BT50" s="324">
        <v>1717.7625888203793</v>
      </c>
      <c r="BU50" s="324">
        <v>1785.8129615303101</v>
      </c>
      <c r="BV50" s="324">
        <v>1838.9180280285898</v>
      </c>
      <c r="BW50" s="324">
        <v>1884.0625750744691</v>
      </c>
      <c r="BX50" s="324">
        <v>1923.0285166828698</v>
      </c>
      <c r="BY50" s="324">
        <v>1959.4552341658286</v>
      </c>
      <c r="BZ50" s="324">
        <v>1994.6663532725261</v>
      </c>
      <c r="CA50" s="324">
        <v>2030.5799532622877</v>
      </c>
      <c r="CB50" s="324">
        <v>2068.9977950966377</v>
      </c>
      <c r="CC50" s="324">
        <v>2112.7572848290229</v>
      </c>
      <c r="CD50" s="324">
        <v>2160.6097538051249</v>
      </c>
      <c r="CE50" s="324">
        <v>2215.0323449813691</v>
      </c>
      <c r="CF50" s="324">
        <v>2267.683430182899</v>
      </c>
      <c r="CG50" s="324">
        <v>2308.0855552406679</v>
      </c>
      <c r="CH50" s="324">
        <v>2345.3301752124275</v>
      </c>
    </row>
    <row r="51" spans="1:86" x14ac:dyDescent="0.25">
      <c r="A51" s="353" t="s">
        <v>234</v>
      </c>
      <c r="B51" s="353" t="s">
        <v>284</v>
      </c>
      <c r="C51" s="354">
        <v>6240</v>
      </c>
      <c r="D51" s="354"/>
      <c r="E51" s="355"/>
      <c r="F51" s="364">
        <v>0.61308222175308791</v>
      </c>
      <c r="G51" s="358">
        <v>3119.3623442797111</v>
      </c>
      <c r="H51" s="366">
        <v>2.8437512391095744E-3</v>
      </c>
      <c r="I51" s="358">
        <v>33.149900016185804</v>
      </c>
      <c r="J51" s="358">
        <v>46.540396794115651</v>
      </c>
      <c r="K51" s="358">
        <v>62.93701031757638</v>
      </c>
      <c r="L51" s="358">
        <v>82.204919959906618</v>
      </c>
      <c r="M51" s="358">
        <v>103.88884618280009</v>
      </c>
      <c r="N51" s="358">
        <v>128.67466549440806</v>
      </c>
      <c r="O51" s="358">
        <v>156.69320490103689</v>
      </c>
      <c r="P51" s="358">
        <v>189.14223809474839</v>
      </c>
      <c r="Q51" s="358">
        <v>227.93268510377277</v>
      </c>
      <c r="R51" s="358">
        <v>271.02176974183288</v>
      </c>
      <c r="S51" s="358">
        <v>318.94482756598711</v>
      </c>
      <c r="T51" s="358">
        <v>365.90706762965493</v>
      </c>
      <c r="U51" s="358">
        <v>404.99537395272336</v>
      </c>
      <c r="V51" s="358">
        <v>440.24784190292365</v>
      </c>
      <c r="W51" s="358">
        <v>474.13546101747642</v>
      </c>
      <c r="X51" s="358">
        <v>504.38788155363244</v>
      </c>
      <c r="Y51" s="358">
        <v>529.38760430804348</v>
      </c>
      <c r="Z51" s="358">
        <v>549.68820673855021</v>
      </c>
      <c r="AA51" s="358">
        <v>564.61094539835369</v>
      </c>
      <c r="AB51" s="358">
        <v>576.23569350265927</v>
      </c>
      <c r="AC51" s="358">
        <v>586.56344767241956</v>
      </c>
      <c r="AD51" s="358">
        <v>595.10388551097822</v>
      </c>
      <c r="AE51" s="358">
        <v>601.79285359859034</v>
      </c>
      <c r="AF51" s="358">
        <v>607.35296385122933</v>
      </c>
      <c r="AG51" s="358">
        <v>612.55869470084565</v>
      </c>
      <c r="AH51" s="358">
        <v>617.17228931117711</v>
      </c>
      <c r="AI51" s="358">
        <v>33.149900016185804</v>
      </c>
      <c r="AJ51" s="358">
        <v>53.844707107539826</v>
      </c>
      <c r="AK51" s="358">
        <v>88.859485776586297</v>
      </c>
      <c r="AL51" s="358">
        <v>133.86112934312675</v>
      </c>
      <c r="AM51" s="358">
        <v>189.96884133740411</v>
      </c>
      <c r="AN51" s="358">
        <v>250.1785874365101</v>
      </c>
      <c r="AO51" s="358">
        <v>307.62775472141709</v>
      </c>
      <c r="AP51" s="358">
        <v>363.18008023981457</v>
      </c>
      <c r="AQ51" s="358">
        <v>415.09287399019581</v>
      </c>
      <c r="AR51" s="358">
        <v>464.34855601694949</v>
      </c>
      <c r="AS51" s="358">
        <v>512.57191787118472</v>
      </c>
      <c r="AT51" s="358">
        <v>556.07409614056553</v>
      </c>
      <c r="AU51" s="358">
        <v>590.39968271860107</v>
      </c>
      <c r="AV51" s="358">
        <v>619.56103359701603</v>
      </c>
      <c r="AW51" s="358">
        <v>646.31083083229089</v>
      </c>
      <c r="AX51" s="358">
        <v>669.90095464645606</v>
      </c>
      <c r="AY51" s="358">
        <v>690.31317678840253</v>
      </c>
      <c r="AZ51" s="358">
        <v>708.11179485879927</v>
      </c>
      <c r="BA51" s="358">
        <v>723.37406910450989</v>
      </c>
      <c r="BB51" s="358">
        <v>737.53130224363201</v>
      </c>
      <c r="BC51" s="358">
        <v>752.20031439333354</v>
      </c>
      <c r="BD51" s="358">
        <v>766.86471714758591</v>
      </c>
      <c r="BE51" s="358">
        <v>782.03050173377289</v>
      </c>
      <c r="BF51" s="358">
        <v>796.24706307190013</v>
      </c>
      <c r="BG51" s="358">
        <v>807.6257999231907</v>
      </c>
      <c r="BH51" s="358">
        <v>818.02261714025519</v>
      </c>
      <c r="BI51" s="324">
        <v>33.149900016185804</v>
      </c>
      <c r="BJ51" s="324">
        <v>61.149017420963986</v>
      </c>
      <c r="BK51" s="324">
        <v>114.78196123559624</v>
      </c>
      <c r="BL51" s="324">
        <v>185.51733872634691</v>
      </c>
      <c r="BM51" s="324">
        <v>276.04883649200809</v>
      </c>
      <c r="BN51" s="324">
        <v>371.68250937861211</v>
      </c>
      <c r="BO51" s="324">
        <v>458.56230454179723</v>
      </c>
      <c r="BP51" s="324">
        <v>537.21792238488081</v>
      </c>
      <c r="BQ51" s="324">
        <v>602.25306287661874</v>
      </c>
      <c r="BR51" s="324">
        <v>657.67534229206592</v>
      </c>
      <c r="BS51" s="324">
        <v>706.19900817638222</v>
      </c>
      <c r="BT51" s="324">
        <v>746.2411246514763</v>
      </c>
      <c r="BU51" s="324">
        <v>775.80399148447884</v>
      </c>
      <c r="BV51" s="324">
        <v>798.8742252911087</v>
      </c>
      <c r="BW51" s="324">
        <v>818.48620064710542</v>
      </c>
      <c r="BX51" s="324">
        <v>835.4140277392795</v>
      </c>
      <c r="BY51" s="324">
        <v>851.23874926876169</v>
      </c>
      <c r="BZ51" s="324">
        <v>866.53538297904834</v>
      </c>
      <c r="CA51" s="324">
        <v>882.13719281066608</v>
      </c>
      <c r="CB51" s="324">
        <v>898.82691098460487</v>
      </c>
      <c r="CC51" s="324">
        <v>917.83718111424764</v>
      </c>
      <c r="CD51" s="324">
        <v>938.6255487841936</v>
      </c>
      <c r="CE51" s="324">
        <v>962.26814986895545</v>
      </c>
      <c r="CF51" s="324">
        <v>985.14116229257081</v>
      </c>
      <c r="CG51" s="324">
        <v>1002.692905145536</v>
      </c>
      <c r="CH51" s="324">
        <v>1018.8729449693333</v>
      </c>
    </row>
    <row r="52" spans="1:86" x14ac:dyDescent="0.25">
      <c r="A52" s="353" t="s">
        <v>234</v>
      </c>
      <c r="B52" s="353" t="s">
        <v>434</v>
      </c>
      <c r="C52" s="354">
        <v>6240</v>
      </c>
      <c r="D52" s="354"/>
      <c r="E52" s="355"/>
      <c r="F52" s="364">
        <v>0.61308222175308791</v>
      </c>
      <c r="G52" s="358">
        <v>1795.1047452930413</v>
      </c>
      <c r="H52" s="366">
        <v>1.6364983545819249E-3</v>
      </c>
      <c r="I52" s="358">
        <v>19.076829254597492</v>
      </c>
      <c r="J52" s="358">
        <v>26.782681173972218</v>
      </c>
      <c r="K52" s="358">
        <v>36.218468201624148</v>
      </c>
      <c r="L52" s="358">
        <v>47.30660488258777</v>
      </c>
      <c r="M52" s="358">
        <v>59.78509072783779</v>
      </c>
      <c r="N52" s="358">
        <v>74.048628256215963</v>
      </c>
      <c r="O52" s="358">
        <v>90.172504707200474</v>
      </c>
      <c r="P52" s="358">
        <v>108.84600494131746</v>
      </c>
      <c r="Q52" s="358">
        <v>131.16880935217111</v>
      </c>
      <c r="R52" s="358">
        <v>155.96535805897929</v>
      </c>
      <c r="S52" s="358">
        <v>183.5437215238228</v>
      </c>
      <c r="T52" s="358">
        <v>210.56916156046179</v>
      </c>
      <c r="U52" s="358">
        <v>233.06337557656721</v>
      </c>
      <c r="V52" s="358">
        <v>253.35017317055042</v>
      </c>
      <c r="W52" s="358">
        <v>272.85153888741564</v>
      </c>
      <c r="X52" s="358">
        <v>290.26095070539225</v>
      </c>
      <c r="Y52" s="358">
        <v>304.64758361123256</v>
      </c>
      <c r="Z52" s="358">
        <v>316.33000576463741</v>
      </c>
      <c r="AA52" s="358">
        <v>324.91761952169412</v>
      </c>
      <c r="AB52" s="358">
        <v>331.60733305341711</v>
      </c>
      <c r="AC52" s="358">
        <v>337.55066328318486</v>
      </c>
      <c r="AD52" s="358">
        <v>342.46544354877051</v>
      </c>
      <c r="AE52" s="358">
        <v>346.31475537277367</v>
      </c>
      <c r="AF52" s="358">
        <v>349.51444146155654</v>
      </c>
      <c r="AG52" s="358">
        <v>352.51019223350556</v>
      </c>
      <c r="AH52" s="358">
        <v>355.16518535831887</v>
      </c>
      <c r="AI52" s="358">
        <v>19.076829254597492</v>
      </c>
      <c r="AJ52" s="358">
        <v>30.986105033584234</v>
      </c>
      <c r="AK52" s="358">
        <v>51.136119173318534</v>
      </c>
      <c r="AL52" s="358">
        <v>77.033291414440853</v>
      </c>
      <c r="AM52" s="358">
        <v>109.32169171303444</v>
      </c>
      <c r="AN52" s="358">
        <v>143.97069654365205</v>
      </c>
      <c r="AO52" s="358">
        <v>177.03106639628717</v>
      </c>
      <c r="AP52" s="358">
        <v>208.99985749649707</v>
      </c>
      <c r="AQ52" s="358">
        <v>238.87420106982964</v>
      </c>
      <c r="AR52" s="358">
        <v>267.21945204748977</v>
      </c>
      <c r="AS52" s="358">
        <v>294.97063198247417</v>
      </c>
      <c r="AT52" s="358">
        <v>320.00490438277836</v>
      </c>
      <c r="AU52" s="358">
        <v>339.75830797957235</v>
      </c>
      <c r="AV52" s="358">
        <v>356.5398400888489</v>
      </c>
      <c r="AW52" s="358">
        <v>371.93359132801646</v>
      </c>
      <c r="AX52" s="358">
        <v>385.50903993805491</v>
      </c>
      <c r="AY52" s="358">
        <v>397.25569607634486</v>
      </c>
      <c r="AZ52" s="358">
        <v>407.49829704138443</v>
      </c>
      <c r="BA52" s="358">
        <v>416.28130391863306</v>
      </c>
      <c r="BB52" s="358">
        <v>424.42839091378829</v>
      </c>
      <c r="BC52" s="358">
        <v>432.86999224522026</v>
      </c>
      <c r="BD52" s="358">
        <v>441.30894100002581</v>
      </c>
      <c r="BE52" s="358">
        <v>450.03642080905797</v>
      </c>
      <c r="BF52" s="358">
        <v>458.21764950364064</v>
      </c>
      <c r="BG52" s="358">
        <v>464.76579052183621</v>
      </c>
      <c r="BH52" s="358">
        <v>470.74886458071285</v>
      </c>
      <c r="BI52" s="324">
        <v>19.076829254597492</v>
      </c>
      <c r="BJ52" s="324">
        <v>35.189528893196261</v>
      </c>
      <c r="BK52" s="324">
        <v>66.053770145012933</v>
      </c>
      <c r="BL52" s="324">
        <v>106.75997794629397</v>
      </c>
      <c r="BM52" s="324">
        <v>158.85829269823108</v>
      </c>
      <c r="BN52" s="324">
        <v>213.8927648310881</v>
      </c>
      <c r="BO52" s="324">
        <v>263.88962808537389</v>
      </c>
      <c r="BP52" s="324">
        <v>309.15371005167668</v>
      </c>
      <c r="BQ52" s="324">
        <v>346.57959278748814</v>
      </c>
      <c r="BR52" s="324">
        <v>378.47354603600024</v>
      </c>
      <c r="BS52" s="324">
        <v>406.39754244112561</v>
      </c>
      <c r="BT52" s="324">
        <v>429.44064720509482</v>
      </c>
      <c r="BU52" s="324">
        <v>446.45324038257752</v>
      </c>
      <c r="BV52" s="324">
        <v>459.72950700714745</v>
      </c>
      <c r="BW52" s="324">
        <v>471.01564376861728</v>
      </c>
      <c r="BX52" s="324">
        <v>480.75712917071746</v>
      </c>
      <c r="BY52" s="324">
        <v>489.86380854145716</v>
      </c>
      <c r="BZ52" s="324">
        <v>498.66658831813152</v>
      </c>
      <c r="CA52" s="324">
        <v>507.64498831557194</v>
      </c>
      <c r="CB52" s="324">
        <v>517.24944877415942</v>
      </c>
      <c r="CC52" s="324">
        <v>528.18932120725572</v>
      </c>
      <c r="CD52" s="324">
        <v>540.15243845128123</v>
      </c>
      <c r="CE52" s="324">
        <v>553.75808624534227</v>
      </c>
      <c r="CF52" s="324">
        <v>566.92085754572474</v>
      </c>
      <c r="CG52" s="324">
        <v>577.02138881016697</v>
      </c>
      <c r="CH52" s="324">
        <v>586.33254380310689</v>
      </c>
    </row>
    <row r="53" spans="1:86" x14ac:dyDescent="0.25">
      <c r="A53" s="353" t="s">
        <v>234</v>
      </c>
      <c r="B53" s="353" t="s">
        <v>548</v>
      </c>
      <c r="C53" s="354">
        <v>25000</v>
      </c>
      <c r="D53" s="354"/>
      <c r="E53" s="355"/>
      <c r="F53" s="364">
        <v>0.61308222175308791</v>
      </c>
      <c r="G53" s="358">
        <v>2407.5738848243764</v>
      </c>
      <c r="H53" s="366">
        <v>2.1948528136759632E-3</v>
      </c>
      <c r="I53" s="358">
        <v>25.585624481832092</v>
      </c>
      <c r="J53" s="358">
        <v>35.920624648288559</v>
      </c>
      <c r="K53" s="358">
        <v>48.575793930252061</v>
      </c>
      <c r="L53" s="358">
        <v>63.447075605847736</v>
      </c>
      <c r="M53" s="358">
        <v>80.183077625757861</v>
      </c>
      <c r="N53" s="358">
        <v>99.313170478879812</v>
      </c>
      <c r="O53" s="358">
        <v>120.93832854684985</v>
      </c>
      <c r="P53" s="358">
        <v>145.9830127747793</v>
      </c>
      <c r="Q53" s="358">
        <v>175.92210188728691</v>
      </c>
      <c r="R53" s="358">
        <v>209.17894846229913</v>
      </c>
      <c r="S53" s="358">
        <v>246.16673306832382</v>
      </c>
      <c r="T53" s="358">
        <v>282.41294311746367</v>
      </c>
      <c r="U53" s="358">
        <v>312.58192482553949</v>
      </c>
      <c r="V53" s="358">
        <v>339.79034495927306</v>
      </c>
      <c r="W53" s="358">
        <v>365.94535287256878</v>
      </c>
      <c r="X53" s="358">
        <v>389.29465622270345</v>
      </c>
      <c r="Y53" s="358">
        <v>408.58984318350764</v>
      </c>
      <c r="Z53" s="358">
        <v>424.25817371507213</v>
      </c>
      <c r="AA53" s="358">
        <v>435.77578273964923</v>
      </c>
      <c r="AB53" s="358">
        <v>444.74794976119165</v>
      </c>
      <c r="AC53" s="358">
        <v>452.71907606320599</v>
      </c>
      <c r="AD53" s="358">
        <v>459.31072295629167</v>
      </c>
      <c r="AE53" s="358">
        <v>464.47337580221398</v>
      </c>
      <c r="AF53" s="358">
        <v>468.7647580667803</v>
      </c>
      <c r="AG53" s="358">
        <v>472.78262462465045</v>
      </c>
      <c r="AH53" s="358">
        <v>476.34347093651587</v>
      </c>
      <c r="AI53" s="358">
        <v>25.585624481832092</v>
      </c>
      <c r="AJ53" s="358">
        <v>41.558208492788701</v>
      </c>
      <c r="AK53" s="358">
        <v>68.583176227329886</v>
      </c>
      <c r="AL53" s="358">
        <v>103.31616645645809</v>
      </c>
      <c r="AM53" s="358">
        <v>146.62099841430543</v>
      </c>
      <c r="AN53" s="358">
        <v>193.09184608159893</v>
      </c>
      <c r="AO53" s="358">
        <v>237.43203474665981</v>
      </c>
      <c r="AP53" s="358">
        <v>280.30821051528147</v>
      </c>
      <c r="AQ53" s="358">
        <v>320.37533729549904</v>
      </c>
      <c r="AR53" s="358">
        <v>358.39166263336489</v>
      </c>
      <c r="AS53" s="358">
        <v>395.61122670600287</v>
      </c>
      <c r="AT53" s="358">
        <v>429.18690557075502</v>
      </c>
      <c r="AU53" s="358">
        <v>455.67994379637321</v>
      </c>
      <c r="AV53" s="358">
        <v>478.1871420863763</v>
      </c>
      <c r="AW53" s="358">
        <v>498.83306459874348</v>
      </c>
      <c r="AX53" s="358">
        <v>517.04030049069047</v>
      </c>
      <c r="AY53" s="358">
        <v>532.7947809056717</v>
      </c>
      <c r="AZ53" s="358">
        <v>546.53203978193892</v>
      </c>
      <c r="BA53" s="358">
        <v>558.31170781710114</v>
      </c>
      <c r="BB53" s="358">
        <v>569.23848740384108</v>
      </c>
      <c r="BC53" s="358">
        <v>580.56026623872265</v>
      </c>
      <c r="BD53" s="358">
        <v>591.8784874682724</v>
      </c>
      <c r="BE53" s="358">
        <v>603.58368323673869</v>
      </c>
      <c r="BF53" s="358">
        <v>614.55625327896064</v>
      </c>
      <c r="BG53" s="358">
        <v>623.33854486996279</v>
      </c>
      <c r="BH53" s="358">
        <v>631.36297513950126</v>
      </c>
      <c r="BI53" s="324">
        <v>25.585624481832092</v>
      </c>
      <c r="BJ53" s="324">
        <v>47.195792337288836</v>
      </c>
      <c r="BK53" s="324">
        <v>88.590558524407726</v>
      </c>
      <c r="BL53" s="324">
        <v>143.18525730706847</v>
      </c>
      <c r="BM53" s="324">
        <v>213.05891920285296</v>
      </c>
      <c r="BN53" s="324">
        <v>286.87052168431796</v>
      </c>
      <c r="BO53" s="324">
        <v>353.92574094646972</v>
      </c>
      <c r="BP53" s="324">
        <v>414.63340825578365</v>
      </c>
      <c r="BQ53" s="324">
        <v>464.82857270371107</v>
      </c>
      <c r="BR53" s="324">
        <v>507.60437680443073</v>
      </c>
      <c r="BS53" s="324">
        <v>545.05572034368186</v>
      </c>
      <c r="BT53" s="324">
        <v>575.96086802404636</v>
      </c>
      <c r="BU53" s="324">
        <v>598.77796276720699</v>
      </c>
      <c r="BV53" s="324">
        <v>616.58393921347965</v>
      </c>
      <c r="BW53" s="324">
        <v>631.72077632491812</v>
      </c>
      <c r="BX53" s="324">
        <v>644.78594475867749</v>
      </c>
      <c r="BY53" s="324">
        <v>656.99971862783559</v>
      </c>
      <c r="BZ53" s="324">
        <v>668.80590584880565</v>
      </c>
      <c r="CA53" s="324">
        <v>680.84763289455304</v>
      </c>
      <c r="CB53" s="324">
        <v>693.72902504649062</v>
      </c>
      <c r="CC53" s="324">
        <v>708.40145641423953</v>
      </c>
      <c r="CD53" s="324">
        <v>724.44625198025324</v>
      </c>
      <c r="CE53" s="324">
        <v>742.69399067126346</v>
      </c>
      <c r="CF53" s="324">
        <v>760.34774849114103</v>
      </c>
      <c r="CG53" s="324">
        <v>773.89446511527512</v>
      </c>
      <c r="CH53" s="324">
        <v>786.38247934248659</v>
      </c>
    </row>
    <row r="54" spans="1:86" x14ac:dyDescent="0.25">
      <c r="A54" s="353" t="s">
        <v>546</v>
      </c>
      <c r="B54" s="353" t="s">
        <v>547</v>
      </c>
      <c r="C54" s="354">
        <v>10000</v>
      </c>
      <c r="D54" s="354"/>
      <c r="E54" s="355"/>
      <c r="F54" s="364">
        <v>0</v>
      </c>
      <c r="G54" s="358">
        <v>0</v>
      </c>
      <c r="H54" s="366">
        <v>0</v>
      </c>
      <c r="I54" s="358">
        <v>0</v>
      </c>
      <c r="J54" s="358">
        <v>0</v>
      </c>
      <c r="K54" s="358">
        <v>0</v>
      </c>
      <c r="L54" s="358">
        <v>0</v>
      </c>
      <c r="M54" s="358">
        <v>0</v>
      </c>
      <c r="N54" s="358">
        <v>0</v>
      </c>
      <c r="O54" s="358">
        <v>0</v>
      </c>
      <c r="P54" s="358">
        <v>0</v>
      </c>
      <c r="Q54" s="358">
        <v>0</v>
      </c>
      <c r="R54" s="358">
        <v>0</v>
      </c>
      <c r="S54" s="358">
        <v>0</v>
      </c>
      <c r="T54" s="358">
        <v>0</v>
      </c>
      <c r="U54" s="358">
        <v>0</v>
      </c>
      <c r="V54" s="358">
        <v>0</v>
      </c>
      <c r="W54" s="358">
        <v>0</v>
      </c>
      <c r="X54" s="358">
        <v>0</v>
      </c>
      <c r="Y54" s="358">
        <v>0</v>
      </c>
      <c r="Z54" s="358">
        <v>0</v>
      </c>
      <c r="AA54" s="358">
        <v>0</v>
      </c>
      <c r="AB54" s="358">
        <v>0</v>
      </c>
      <c r="AC54" s="358">
        <v>0</v>
      </c>
      <c r="AD54" s="358">
        <v>0</v>
      </c>
      <c r="AE54" s="358">
        <v>0</v>
      </c>
      <c r="AF54" s="358">
        <v>0</v>
      </c>
      <c r="AG54" s="358">
        <v>0</v>
      </c>
      <c r="AH54" s="358">
        <v>0</v>
      </c>
      <c r="AI54" s="358">
        <v>0</v>
      </c>
      <c r="AJ54" s="358">
        <v>0</v>
      </c>
      <c r="AK54" s="358">
        <v>0</v>
      </c>
      <c r="AL54" s="358">
        <v>0</v>
      </c>
      <c r="AM54" s="358">
        <v>0</v>
      </c>
      <c r="AN54" s="358">
        <v>0</v>
      </c>
      <c r="AO54" s="358">
        <v>0</v>
      </c>
      <c r="AP54" s="358">
        <v>0</v>
      </c>
      <c r="AQ54" s="358">
        <v>0</v>
      </c>
      <c r="AR54" s="358">
        <v>0</v>
      </c>
      <c r="AS54" s="358">
        <v>0</v>
      </c>
      <c r="AT54" s="358">
        <v>0</v>
      </c>
      <c r="AU54" s="358">
        <v>0</v>
      </c>
      <c r="AV54" s="358">
        <v>0</v>
      </c>
      <c r="AW54" s="358">
        <v>0</v>
      </c>
      <c r="AX54" s="358">
        <v>0</v>
      </c>
      <c r="AY54" s="358">
        <v>0</v>
      </c>
      <c r="AZ54" s="358">
        <v>0</v>
      </c>
      <c r="BA54" s="358">
        <v>0</v>
      </c>
      <c r="BB54" s="358">
        <v>0</v>
      </c>
      <c r="BC54" s="358">
        <v>0</v>
      </c>
      <c r="BD54" s="358">
        <v>0</v>
      </c>
      <c r="BE54" s="358">
        <v>0</v>
      </c>
      <c r="BF54" s="358">
        <v>0</v>
      </c>
      <c r="BG54" s="358">
        <v>0</v>
      </c>
      <c r="BH54" s="358">
        <v>0</v>
      </c>
      <c r="BI54" s="324">
        <v>0</v>
      </c>
      <c r="BJ54" s="324">
        <v>0</v>
      </c>
      <c r="BK54" s="324">
        <v>0</v>
      </c>
      <c r="BL54" s="324">
        <v>0</v>
      </c>
      <c r="BM54" s="324">
        <v>0</v>
      </c>
      <c r="BN54" s="324">
        <v>0</v>
      </c>
      <c r="BO54" s="324">
        <v>0</v>
      </c>
      <c r="BP54" s="324">
        <v>0</v>
      </c>
      <c r="BQ54" s="324">
        <v>0</v>
      </c>
      <c r="BR54" s="324">
        <v>0</v>
      </c>
      <c r="BS54" s="324">
        <v>0</v>
      </c>
      <c r="BT54" s="324">
        <v>0</v>
      </c>
      <c r="BU54" s="324">
        <v>0</v>
      </c>
      <c r="BV54" s="324">
        <v>0</v>
      </c>
      <c r="BW54" s="324">
        <v>0</v>
      </c>
      <c r="BX54" s="324">
        <v>0</v>
      </c>
      <c r="BY54" s="324">
        <v>0</v>
      </c>
      <c r="BZ54" s="324">
        <v>0</v>
      </c>
      <c r="CA54" s="324">
        <v>0</v>
      </c>
      <c r="CB54" s="324">
        <v>0</v>
      </c>
      <c r="CC54" s="324">
        <v>0</v>
      </c>
      <c r="CD54" s="324">
        <v>0</v>
      </c>
      <c r="CE54" s="324">
        <v>0</v>
      </c>
      <c r="CF54" s="324">
        <v>0</v>
      </c>
      <c r="CG54" s="324">
        <v>0</v>
      </c>
      <c r="CH54" s="324">
        <v>0</v>
      </c>
    </row>
    <row r="55" spans="1:86" x14ac:dyDescent="0.25">
      <c r="A55" s="353" t="s">
        <v>500</v>
      </c>
      <c r="B55" s="353" t="s">
        <v>500</v>
      </c>
      <c r="C55" s="354">
        <v>2500</v>
      </c>
      <c r="D55" s="354"/>
      <c r="E55" s="355"/>
      <c r="F55" s="364">
        <v>0.98229999999999995</v>
      </c>
      <c r="G55" s="358">
        <v>746.548</v>
      </c>
      <c r="H55" s="366">
        <v>6.8058678849795297E-4</v>
      </c>
      <c r="I55" s="358">
        <v>7.9336700344114774</v>
      </c>
      <c r="J55" s="358">
        <v>11.138379037487645</v>
      </c>
      <c r="K55" s="358">
        <v>15.062533297783776</v>
      </c>
      <c r="L55" s="358">
        <v>19.673866583267753</v>
      </c>
      <c r="M55" s="358">
        <v>24.863418154131075</v>
      </c>
      <c r="N55" s="358">
        <v>30.795336858405555</v>
      </c>
      <c r="O55" s="358">
        <v>37.500933146473173</v>
      </c>
      <c r="P55" s="358">
        <v>45.266866744127299</v>
      </c>
      <c r="Q55" s="358">
        <v>54.550472634542061</v>
      </c>
      <c r="R55" s="358">
        <v>64.862859080241236</v>
      </c>
      <c r="S55" s="358">
        <v>76.332146397283552</v>
      </c>
      <c r="T55" s="358">
        <v>87.571483968740537</v>
      </c>
      <c r="U55" s="358">
        <v>96.926375670368841</v>
      </c>
      <c r="V55" s="358">
        <v>105.36324722892552</v>
      </c>
      <c r="W55" s="358">
        <v>113.47347344907719</v>
      </c>
      <c r="X55" s="358">
        <v>120.71369806993357</v>
      </c>
      <c r="Y55" s="358">
        <v>126.69680966871435</v>
      </c>
      <c r="Z55" s="358">
        <v>131.55529434302031</v>
      </c>
      <c r="AA55" s="358">
        <v>135.12671037983577</v>
      </c>
      <c r="AB55" s="358">
        <v>137.90882784165859</v>
      </c>
      <c r="AC55" s="358">
        <v>140.38053948300259</v>
      </c>
      <c r="AD55" s="358">
        <v>142.42449785776219</v>
      </c>
      <c r="AE55" s="358">
        <v>144.02534931287707</v>
      </c>
      <c r="AF55" s="358">
        <v>145.35603447566331</v>
      </c>
      <c r="AG55" s="358">
        <v>146.60190703722901</v>
      </c>
      <c r="AH55" s="358">
        <v>147.7060653391556</v>
      </c>
      <c r="AI55" s="358">
        <v>7.9336700344114774</v>
      </c>
      <c r="AJ55" s="358">
        <v>12.886498574118564</v>
      </c>
      <c r="AK55" s="358">
        <v>21.266484642026079</v>
      </c>
      <c r="AL55" s="358">
        <v>32.036598304173026</v>
      </c>
      <c r="AM55" s="358">
        <v>45.464695315960178</v>
      </c>
      <c r="AN55" s="358">
        <v>59.87452032818544</v>
      </c>
      <c r="AO55" s="358">
        <v>73.623663968667543</v>
      </c>
      <c r="AP55" s="358">
        <v>86.918841935780222</v>
      </c>
      <c r="AQ55" s="358">
        <v>99.342981253814003</v>
      </c>
      <c r="AR55" s="358">
        <v>111.1312016807038</v>
      </c>
      <c r="AS55" s="358">
        <v>122.67235989580321</v>
      </c>
      <c r="AT55" s="358">
        <v>133.08361084976988</v>
      </c>
      <c r="AU55" s="358">
        <v>141.29865456075512</v>
      </c>
      <c r="AV55" s="358">
        <v>148.27775662483612</v>
      </c>
      <c r="AW55" s="358">
        <v>154.67970850548917</v>
      </c>
      <c r="AX55" s="358">
        <v>160.32546485229921</v>
      </c>
      <c r="AY55" s="358">
        <v>165.21066315046122</v>
      </c>
      <c r="AZ55" s="358">
        <v>169.47035511846394</v>
      </c>
      <c r="BA55" s="358">
        <v>173.12303122852893</v>
      </c>
      <c r="BB55" s="358">
        <v>176.51124103523091</v>
      </c>
      <c r="BC55" s="358">
        <v>180.02193343761164</v>
      </c>
      <c r="BD55" s="358">
        <v>183.53152268666358</v>
      </c>
      <c r="BE55" s="358">
        <v>187.16110620459347</v>
      </c>
      <c r="BF55" s="358">
        <v>190.5635148581822</v>
      </c>
      <c r="BG55" s="358">
        <v>193.28675515581389</v>
      </c>
      <c r="BH55" s="358">
        <v>195.77499545723271</v>
      </c>
      <c r="BI55" s="324">
        <v>7.9336700344114774</v>
      </c>
      <c r="BJ55" s="324">
        <v>14.63461811074948</v>
      </c>
      <c r="BK55" s="324">
        <v>27.470435986268388</v>
      </c>
      <c r="BL55" s="324">
        <v>44.399330025078299</v>
      </c>
      <c r="BM55" s="324">
        <v>66.065972477789288</v>
      </c>
      <c r="BN55" s="324">
        <v>88.953703797965318</v>
      </c>
      <c r="BO55" s="324">
        <v>109.7463947908619</v>
      </c>
      <c r="BP55" s="324">
        <v>128.57081712743317</v>
      </c>
      <c r="BQ55" s="324">
        <v>144.13548987308593</v>
      </c>
      <c r="BR55" s="324">
        <v>157.39954428116636</v>
      </c>
      <c r="BS55" s="324">
        <v>169.01257339432289</v>
      </c>
      <c r="BT55" s="324">
        <v>178.59573773079921</v>
      </c>
      <c r="BU55" s="324">
        <v>185.67093345114142</v>
      </c>
      <c r="BV55" s="324">
        <v>191.1922660207467</v>
      </c>
      <c r="BW55" s="324">
        <v>195.88594356190117</v>
      </c>
      <c r="BX55" s="324">
        <v>199.93723163466478</v>
      </c>
      <c r="BY55" s="324">
        <v>203.72451663220804</v>
      </c>
      <c r="BZ55" s="324">
        <v>207.38541589390761</v>
      </c>
      <c r="CA55" s="324">
        <v>211.11935207722203</v>
      </c>
      <c r="CB55" s="324">
        <v>215.11365422880323</v>
      </c>
      <c r="CC55" s="324">
        <v>219.66332739222071</v>
      </c>
      <c r="CD55" s="324">
        <v>224.63854751556499</v>
      </c>
      <c r="CE55" s="324">
        <v>230.29686309630992</v>
      </c>
      <c r="CF55" s="324">
        <v>235.77099524070113</v>
      </c>
      <c r="CG55" s="324">
        <v>239.97160327439883</v>
      </c>
      <c r="CH55" s="324">
        <v>243.84392557530975</v>
      </c>
    </row>
    <row r="56" spans="1:86" x14ac:dyDescent="0.25">
      <c r="A56" s="353" t="s">
        <v>457</v>
      </c>
      <c r="B56" s="353" t="s">
        <v>458</v>
      </c>
      <c r="C56" s="354">
        <v>3750</v>
      </c>
      <c r="D56" s="354"/>
      <c r="E56" s="355"/>
      <c r="F56" s="364">
        <v>0.96720000000000006</v>
      </c>
      <c r="G56" s="358">
        <v>1532.0448000000001</v>
      </c>
      <c r="H56" s="366">
        <v>1.3966810577042451E-3</v>
      </c>
      <c r="I56" s="358">
        <v>16.281254415169457</v>
      </c>
      <c r="J56" s="358">
        <v>22.857868060475621</v>
      </c>
      <c r="K56" s="358">
        <v>30.910907019637701</v>
      </c>
      <c r="L56" s="358">
        <v>40.374155439153448</v>
      </c>
      <c r="M56" s="358">
        <v>51.024007154613123</v>
      </c>
      <c r="N56" s="358">
        <v>63.197323813296094</v>
      </c>
      <c r="O56" s="358">
        <v>76.958359840495021</v>
      </c>
      <c r="P56" s="358">
        <v>92.895390259746407</v>
      </c>
      <c r="Q56" s="358">
        <v>111.94694505549873</v>
      </c>
      <c r="R56" s="358">
        <v>133.1097343600363</v>
      </c>
      <c r="S56" s="358">
        <v>156.64668308105712</v>
      </c>
      <c r="T56" s="358">
        <v>179.71173540427719</v>
      </c>
      <c r="U56" s="358">
        <v>198.90958093603507</v>
      </c>
      <c r="V56" s="358">
        <v>216.22349136048823</v>
      </c>
      <c r="W56" s="358">
        <v>232.86706941227729</v>
      </c>
      <c r="X56" s="358">
        <v>247.72525466120302</v>
      </c>
      <c r="Y56" s="358">
        <v>260.00362793757881</v>
      </c>
      <c r="Z56" s="358">
        <v>269.97407348314329</v>
      </c>
      <c r="AA56" s="358">
        <v>277.30323298506386</v>
      </c>
      <c r="AB56" s="358">
        <v>283.01261615985612</v>
      </c>
      <c r="AC56" s="358">
        <v>288.08499324374162</v>
      </c>
      <c r="AD56" s="358">
        <v>292.27954710962422</v>
      </c>
      <c r="AE56" s="358">
        <v>295.5647694226987</v>
      </c>
      <c r="AF56" s="358">
        <v>298.29556407231786</v>
      </c>
      <c r="AG56" s="358">
        <v>300.85230868808185</v>
      </c>
      <c r="AH56" s="358">
        <v>303.11823128762461</v>
      </c>
      <c r="AI56" s="358">
        <v>16.281254415169457</v>
      </c>
      <c r="AJ56" s="358">
        <v>26.445309786759545</v>
      </c>
      <c r="AK56" s="358">
        <v>43.642481407887935</v>
      </c>
      <c r="AL56" s="358">
        <v>65.744605626961842</v>
      </c>
      <c r="AM56" s="358">
        <v>93.301368488564904</v>
      </c>
      <c r="AN56" s="358">
        <v>122.87280592981402</v>
      </c>
      <c r="AO56" s="358">
        <v>151.08841164954495</v>
      </c>
      <c r="AP56" s="358">
        <v>178.37240178760649</v>
      </c>
      <c r="AQ56" s="358">
        <v>203.8688709184182</v>
      </c>
      <c r="AR56" s="358">
        <v>228.06032519365604</v>
      </c>
      <c r="AS56" s="358">
        <v>251.74476534944023</v>
      </c>
      <c r="AT56" s="358">
        <v>273.11044161609641</v>
      </c>
      <c r="AU56" s="358">
        <v>289.96912317332738</v>
      </c>
      <c r="AV56" s="358">
        <v>304.29144005843659</v>
      </c>
      <c r="AW56" s="358">
        <v>317.42934557637352</v>
      </c>
      <c r="AX56" s="358">
        <v>329.01540789681013</v>
      </c>
      <c r="AY56" s="358">
        <v>339.04067438961152</v>
      </c>
      <c r="AZ56" s="358">
        <v>347.78229439151414</v>
      </c>
      <c r="BA56" s="358">
        <v>355.2782135293449</v>
      </c>
      <c r="BB56" s="358">
        <v>362.23140236069509</v>
      </c>
      <c r="BC56" s="358">
        <v>369.43594652860776</v>
      </c>
      <c r="BD56" s="358">
        <v>376.63822683629854</v>
      </c>
      <c r="BE56" s="358">
        <v>384.08675600630528</v>
      </c>
      <c r="BF56" s="358">
        <v>391.06908331172383</v>
      </c>
      <c r="BG56" s="358">
        <v>396.65764042678825</v>
      </c>
      <c r="BH56" s="358">
        <v>401.76393716181281</v>
      </c>
      <c r="BI56" s="324">
        <v>16.281254415169457</v>
      </c>
      <c r="BJ56" s="324">
        <v>30.032751513043461</v>
      </c>
      <c r="BK56" s="324">
        <v>56.374055796138173</v>
      </c>
      <c r="BL56" s="324">
        <v>91.115055814770244</v>
      </c>
      <c r="BM56" s="324">
        <v>135.57872982251669</v>
      </c>
      <c r="BN56" s="324">
        <v>182.54828804633195</v>
      </c>
      <c r="BO56" s="324">
        <v>225.21846345859487</v>
      </c>
      <c r="BP56" s="324">
        <v>263.84941331546656</v>
      </c>
      <c r="BQ56" s="324">
        <v>295.79079678133758</v>
      </c>
      <c r="BR56" s="324">
        <v>323.01091602727575</v>
      </c>
      <c r="BS56" s="324">
        <v>346.84284761782328</v>
      </c>
      <c r="BT56" s="324">
        <v>366.50914782791568</v>
      </c>
      <c r="BU56" s="324">
        <v>381.02866541061968</v>
      </c>
      <c r="BV56" s="324">
        <v>392.35938875638499</v>
      </c>
      <c r="BW56" s="324">
        <v>401.99162174046978</v>
      </c>
      <c r="BX56" s="324">
        <v>410.3055611324171</v>
      </c>
      <c r="BY56" s="324">
        <v>418.07772084164429</v>
      </c>
      <c r="BZ56" s="324">
        <v>425.590515299885</v>
      </c>
      <c r="CA56" s="324">
        <v>433.25319407362588</v>
      </c>
      <c r="CB56" s="324">
        <v>441.45018856153393</v>
      </c>
      <c r="CC56" s="324">
        <v>450.78689981347395</v>
      </c>
      <c r="CD56" s="324">
        <v>460.99690656297292</v>
      </c>
      <c r="CE56" s="324">
        <v>472.60874258991186</v>
      </c>
      <c r="CF56" s="324">
        <v>483.84260255112991</v>
      </c>
      <c r="CG56" s="324">
        <v>492.4629721654947</v>
      </c>
      <c r="CH56" s="324">
        <v>500.40964303600089</v>
      </c>
    </row>
    <row r="57" spans="1:86" x14ac:dyDescent="0.25">
      <c r="A57" s="353" t="s">
        <v>426</v>
      </c>
      <c r="B57" s="353" t="s">
        <v>426</v>
      </c>
      <c r="C57" s="354">
        <v>4995</v>
      </c>
      <c r="D57" s="354"/>
      <c r="E57" s="355"/>
      <c r="F57" s="364">
        <v>0.9819</v>
      </c>
      <c r="G57" s="358">
        <v>2421.3654000000001</v>
      </c>
      <c r="H57" s="366">
        <v>2.2074257802124735E-3</v>
      </c>
      <c r="I57" s="358">
        <v>25.732188842968924</v>
      </c>
      <c r="J57" s="358">
        <v>36.12639189102093</v>
      </c>
      <c r="K57" s="358">
        <v>48.854054881402853</v>
      </c>
      <c r="L57" s="358">
        <v>63.810525015056974</v>
      </c>
      <c r="M57" s="358">
        <v>80.64239733298443</v>
      </c>
      <c r="N57" s="358">
        <v>99.882074763160475</v>
      </c>
      <c r="O57" s="358">
        <v>121.63111010756614</v>
      </c>
      <c r="P57" s="358">
        <v>146.81925998146204</v>
      </c>
      <c r="Q57" s="358">
        <v>176.92985178572175</v>
      </c>
      <c r="R57" s="358">
        <v>210.37720645152353</v>
      </c>
      <c r="S57" s="358">
        <v>247.57687140561237</v>
      </c>
      <c r="T57" s="358">
        <v>284.03071377669357</v>
      </c>
      <c r="U57" s="358">
        <v>314.37251509029954</v>
      </c>
      <c r="V57" s="358">
        <v>341.73679558684262</v>
      </c>
      <c r="W57" s="358">
        <v>368.04162950997687</v>
      </c>
      <c r="X57" s="358">
        <v>391.52468670813397</v>
      </c>
      <c r="Y57" s="358">
        <v>410.93040396894844</v>
      </c>
      <c r="Z57" s="358">
        <v>426.68848876295311</v>
      </c>
      <c r="AA57" s="358">
        <v>438.27207511044872</v>
      </c>
      <c r="AB57" s="358">
        <v>447.29563817778472</v>
      </c>
      <c r="AC57" s="358">
        <v>455.31242617685189</v>
      </c>
      <c r="AD57" s="358">
        <v>461.94183257494439</v>
      </c>
      <c r="AE57" s="358">
        <v>467.13405909481281</v>
      </c>
      <c r="AF57" s="358">
        <v>471.4500240581695</v>
      </c>
      <c r="AG57" s="358">
        <v>475.4909065109851</v>
      </c>
      <c r="AH57" s="358">
        <v>479.07215072891591</v>
      </c>
      <c r="AI57" s="358">
        <v>25.732188842968924</v>
      </c>
      <c r="AJ57" s="358">
        <v>41.796269998071168</v>
      </c>
      <c r="AK57" s="358">
        <v>68.976047209065385</v>
      </c>
      <c r="AL57" s="358">
        <v>103.90800145124393</v>
      </c>
      <c r="AM57" s="358">
        <v>147.46090024969337</v>
      </c>
      <c r="AN57" s="358">
        <v>194.19795092112616</v>
      </c>
      <c r="AO57" s="358">
        <v>238.79213735079097</v>
      </c>
      <c r="AP57" s="358">
        <v>281.91392445143157</v>
      </c>
      <c r="AQ57" s="358">
        <v>322.21057124368951</v>
      </c>
      <c r="AR57" s="358">
        <v>360.44466880907601</v>
      </c>
      <c r="AS57" s="358">
        <v>397.87744095228385</v>
      </c>
      <c r="AT57" s="358">
        <v>431.64545430260006</v>
      </c>
      <c r="AU57" s="358">
        <v>458.29025490653612</v>
      </c>
      <c r="AV57" s="358">
        <v>480.92638314080136</v>
      </c>
      <c r="AW57" s="358">
        <v>501.69057348928305</v>
      </c>
      <c r="AX57" s="358">
        <v>520.00210747637584</v>
      </c>
      <c r="AY57" s="358">
        <v>535.84683565367777</v>
      </c>
      <c r="AZ57" s="358">
        <v>549.66278686643261</v>
      </c>
      <c r="BA57" s="358">
        <v>561.50993339996819</v>
      </c>
      <c r="BB57" s="358">
        <v>572.49930580989894</v>
      </c>
      <c r="BC57" s="358">
        <v>583.88594017656737</v>
      </c>
      <c r="BD57" s="358">
        <v>595.26899655856334</v>
      </c>
      <c r="BE57" s="358">
        <v>607.04124421943141</v>
      </c>
      <c r="BF57" s="358">
        <v>618.07666939029821</v>
      </c>
      <c r="BG57" s="358">
        <v>626.90926934712763</v>
      </c>
      <c r="BH57" s="358">
        <v>634.97966665947865</v>
      </c>
      <c r="BI57" s="324">
        <v>25.732188842968924</v>
      </c>
      <c r="BJ57" s="324">
        <v>47.466148105121398</v>
      </c>
      <c r="BK57" s="324">
        <v>89.098039536727924</v>
      </c>
      <c r="BL57" s="324">
        <v>144.00547788743091</v>
      </c>
      <c r="BM57" s="324">
        <v>214.27940316640226</v>
      </c>
      <c r="BN57" s="324">
        <v>288.51382707909181</v>
      </c>
      <c r="BO57" s="324">
        <v>355.95316459401579</v>
      </c>
      <c r="BP57" s="324">
        <v>417.0085889214011</v>
      </c>
      <c r="BQ57" s="324">
        <v>467.49129070165719</v>
      </c>
      <c r="BR57" s="324">
        <v>510.51213116662842</v>
      </c>
      <c r="BS57" s="324">
        <v>548.17801049895536</v>
      </c>
      <c r="BT57" s="324">
        <v>579.26019482850643</v>
      </c>
      <c r="BU57" s="324">
        <v>602.20799472277281</v>
      </c>
      <c r="BV57" s="324">
        <v>620.11597069476022</v>
      </c>
      <c r="BW57" s="324">
        <v>635.33951746858918</v>
      </c>
      <c r="BX57" s="324">
        <v>648.47952824461777</v>
      </c>
      <c r="BY57" s="324">
        <v>660.7632673384071</v>
      </c>
      <c r="BZ57" s="324">
        <v>672.63708496991228</v>
      </c>
      <c r="CA57" s="324">
        <v>684.74779168948771</v>
      </c>
      <c r="CB57" s="324">
        <v>697.70297344201299</v>
      </c>
      <c r="CC57" s="324">
        <v>712.45945417628286</v>
      </c>
      <c r="CD57" s="324">
        <v>728.59616054218236</v>
      </c>
      <c r="CE57" s="324">
        <v>746.94842934404994</v>
      </c>
      <c r="CF57" s="324">
        <v>764.70331472242719</v>
      </c>
      <c r="CG57" s="324">
        <v>778.32763218327034</v>
      </c>
      <c r="CH57" s="324">
        <v>790.88718259004156</v>
      </c>
    </row>
    <row r="58" spans="1:86" x14ac:dyDescent="0.25">
      <c r="A58" s="353" t="s">
        <v>335</v>
      </c>
      <c r="B58" s="353" t="s">
        <v>335</v>
      </c>
      <c r="C58" s="354">
        <v>5000</v>
      </c>
      <c r="D58" s="354"/>
      <c r="E58" s="355"/>
      <c r="F58" s="364">
        <v>0.96520000000000006</v>
      </c>
      <c r="G58" s="358">
        <v>3174.5428000000002</v>
      </c>
      <c r="H58" s="366">
        <v>2.894056228402326E-3</v>
      </c>
      <c r="I58" s="358">
        <v>33.736310438601016</v>
      </c>
      <c r="J58" s="358">
        <v>47.363680536452229</v>
      </c>
      <c r="K58" s="358">
        <v>64.050344559545735</v>
      </c>
      <c r="L58" s="358">
        <v>83.659096950327694</v>
      </c>
      <c r="M58" s="358">
        <v>105.72660443077484</v>
      </c>
      <c r="N58" s="358">
        <v>130.95087643048535</v>
      </c>
      <c r="O58" s="358">
        <v>159.46505424087636</v>
      </c>
      <c r="P58" s="358">
        <v>192.48809976200963</v>
      </c>
      <c r="Q58" s="358">
        <v>231.96473654551693</v>
      </c>
      <c r="R58" s="358">
        <v>275.81605239126549</v>
      </c>
      <c r="S58" s="358">
        <v>324.58685275969191</v>
      </c>
      <c r="T58" s="358">
        <v>372.3798388292256</v>
      </c>
      <c r="U58" s="358">
        <v>412.15960395642958</v>
      </c>
      <c r="V58" s="358">
        <v>448.03567603852059</v>
      </c>
      <c r="W58" s="358">
        <v>482.52275557467055</v>
      </c>
      <c r="X58" s="358">
        <v>513.31033110969622</v>
      </c>
      <c r="Y58" s="358">
        <v>538.7522904311412</v>
      </c>
      <c r="Z58" s="358">
        <v>559.41200359322613</v>
      </c>
      <c r="AA58" s="358">
        <v>574.59872040912705</v>
      </c>
      <c r="AB58" s="358">
        <v>586.42910634169107</v>
      </c>
      <c r="AC58" s="358">
        <v>596.93955495946898</v>
      </c>
      <c r="AD58" s="358">
        <v>605.63107022987731</v>
      </c>
      <c r="AE58" s="358">
        <v>612.4383638810616</v>
      </c>
      <c r="AF58" s="358">
        <v>618.09683058727467</v>
      </c>
      <c r="AG58" s="358">
        <v>623.39464903971975</v>
      </c>
      <c r="AH58" s="358">
        <v>628.08985656481036</v>
      </c>
      <c r="AI58" s="358">
        <v>33.736310438601016</v>
      </c>
      <c r="AJ58" s="358">
        <v>54.797201607503283</v>
      </c>
      <c r="AK58" s="358">
        <v>90.431379766142953</v>
      </c>
      <c r="AL58" s="358">
        <v>136.22908705535971</v>
      </c>
      <c r="AM58" s="358">
        <v>193.32932533403763</v>
      </c>
      <c r="AN58" s="358">
        <v>254.60416130147655</v>
      </c>
      <c r="AO58" s="358">
        <v>313.06958475724667</v>
      </c>
      <c r="AP58" s="358">
        <v>369.60461196275293</v>
      </c>
      <c r="AQ58" s="358">
        <v>422.43572532486894</v>
      </c>
      <c r="AR58" s="358">
        <v>472.56272356342282</v>
      </c>
      <c r="AS58" s="358">
        <v>521.63914023777556</v>
      </c>
      <c r="AT58" s="358">
        <v>565.91085720025887</v>
      </c>
      <c r="AU58" s="358">
        <v>600.84365169491093</v>
      </c>
      <c r="AV58" s="358">
        <v>630.52085692216144</v>
      </c>
      <c r="AW58" s="358">
        <v>657.74384894501031</v>
      </c>
      <c r="AX58" s="358">
        <v>681.7512740018318</v>
      </c>
      <c r="AY58" s="358">
        <v>702.5245813899736</v>
      </c>
      <c r="AZ58" s="358">
        <v>720.63805094215377</v>
      </c>
      <c r="BA58" s="358">
        <v>736.17030961264607</v>
      </c>
      <c r="BB58" s="358">
        <v>750.57797937635212</v>
      </c>
      <c r="BC58" s="358">
        <v>765.50648134674441</v>
      </c>
      <c r="BD58" s="358">
        <v>780.43029238305462</v>
      </c>
      <c r="BE58" s="358">
        <v>795.8643545248633</v>
      </c>
      <c r="BF58" s="358">
        <v>810.33240198317515</v>
      </c>
      <c r="BG58" s="358">
        <v>821.91242480758365</v>
      </c>
      <c r="BH58" s="358">
        <v>832.49315817441186</v>
      </c>
      <c r="BI58" s="324">
        <v>33.736310438601016</v>
      </c>
      <c r="BJ58" s="324">
        <v>62.230722678554329</v>
      </c>
      <c r="BK58" s="324">
        <v>116.81241497274016</v>
      </c>
      <c r="BL58" s="324">
        <v>188.79907716039176</v>
      </c>
      <c r="BM58" s="324">
        <v>280.93204623730043</v>
      </c>
      <c r="BN58" s="324">
        <v>378.25744617246778</v>
      </c>
      <c r="BO58" s="324">
        <v>466.67411527361696</v>
      </c>
      <c r="BP58" s="324">
        <v>546.72112416349614</v>
      </c>
      <c r="BQ58" s="324">
        <v>612.9067141042209</v>
      </c>
      <c r="BR58" s="324">
        <v>669.3093947355801</v>
      </c>
      <c r="BS58" s="324">
        <v>718.69142771585939</v>
      </c>
      <c r="BT58" s="324">
        <v>759.44187557129214</v>
      </c>
      <c r="BU58" s="324">
        <v>789.5276994333924</v>
      </c>
      <c r="BV58" s="324">
        <v>813.00603780580241</v>
      </c>
      <c r="BW58" s="324">
        <v>832.96494231534984</v>
      </c>
      <c r="BX58" s="324">
        <v>850.19221689396716</v>
      </c>
      <c r="BY58" s="324">
        <v>866.29687234880589</v>
      </c>
      <c r="BZ58" s="324">
        <v>881.86409829108118</v>
      </c>
      <c r="CA58" s="324">
        <v>897.74189881616508</v>
      </c>
      <c r="CB58" s="324">
        <v>914.72685241101294</v>
      </c>
      <c r="CC58" s="324">
        <v>934.07340773402007</v>
      </c>
      <c r="CD58" s="324">
        <v>955.22951453623193</v>
      </c>
      <c r="CE58" s="324">
        <v>979.29034516866489</v>
      </c>
      <c r="CF58" s="324">
        <v>1002.5679733790755</v>
      </c>
      <c r="CG58" s="324">
        <v>1020.4302005754478</v>
      </c>
      <c r="CH58" s="324">
        <v>1036.8964597840134</v>
      </c>
    </row>
    <row r="59" spans="1:86" x14ac:dyDescent="0.25">
      <c r="A59" s="353" t="s">
        <v>235</v>
      </c>
      <c r="B59" s="353" t="s">
        <v>372</v>
      </c>
      <c r="C59" s="354">
        <v>5000</v>
      </c>
      <c r="D59" s="354"/>
      <c r="E59" s="355"/>
      <c r="F59" s="364">
        <v>0.90090000000000003</v>
      </c>
      <c r="G59" s="358">
        <v>2662.1595000000002</v>
      </c>
      <c r="H59" s="366">
        <v>2.4269445294533192E-3</v>
      </c>
      <c r="I59" s="358">
        <v>28.291141429585029</v>
      </c>
      <c r="J59" s="358">
        <v>39.71900208593231</v>
      </c>
      <c r="K59" s="358">
        <v>53.712374974899689</v>
      </c>
      <c r="L59" s="358">
        <v>70.156200038549159</v>
      </c>
      <c r="M59" s="358">
        <v>88.66192775480279</v>
      </c>
      <c r="N59" s="358">
        <v>109.81490617254954</v>
      </c>
      <c r="O59" s="358">
        <v>133.72678707162629</v>
      </c>
      <c r="P59" s="358">
        <v>161.4197872583043</v>
      </c>
      <c r="Q59" s="358">
        <v>194.524744495379</v>
      </c>
      <c r="R59" s="358">
        <v>231.29829093055704</v>
      </c>
      <c r="S59" s="358">
        <v>272.19729834775427</v>
      </c>
      <c r="T59" s="358">
        <v>312.27631441847052</v>
      </c>
      <c r="U59" s="358">
        <v>345.6354739299299</v>
      </c>
      <c r="V59" s="358">
        <v>375.7210113232274</v>
      </c>
      <c r="W59" s="358">
        <v>404.6417448582792</v>
      </c>
      <c r="X59" s="358">
        <v>430.46008842968621</v>
      </c>
      <c r="Y59" s="358">
        <v>451.79561860625148</v>
      </c>
      <c r="Z59" s="358">
        <v>469.12077536952449</v>
      </c>
      <c r="AA59" s="358">
        <v>481.85629824395556</v>
      </c>
      <c r="AB59" s="358">
        <v>491.77721482414523</v>
      </c>
      <c r="AC59" s="358">
        <v>500.5912369998988</v>
      </c>
      <c r="AD59" s="358">
        <v>507.8799085990068</v>
      </c>
      <c r="AE59" s="358">
        <v>513.58847912537999</v>
      </c>
      <c r="AF59" s="358">
        <v>518.33364775167126</v>
      </c>
      <c r="AG59" s="358">
        <v>522.77637812608975</v>
      </c>
      <c r="AH59" s="358">
        <v>526.71376127222084</v>
      </c>
      <c r="AI59" s="358">
        <v>28.291141429585029</v>
      </c>
      <c r="AJ59" s="358">
        <v>45.952724541256821</v>
      </c>
      <c r="AK59" s="358">
        <v>75.835410611740755</v>
      </c>
      <c r="AL59" s="358">
        <v>114.24119349745511</v>
      </c>
      <c r="AM59" s="358">
        <v>162.12523581871349</v>
      </c>
      <c r="AN59" s="358">
        <v>213.51007986040014</v>
      </c>
      <c r="AO59" s="358">
        <v>262.53896127107168</v>
      </c>
      <c r="AP59" s="358">
        <v>309.94901973930109</v>
      </c>
      <c r="AQ59" s="358">
        <v>354.25299016695897</v>
      </c>
      <c r="AR59" s="358">
        <v>396.28929995218209</v>
      </c>
      <c r="AS59" s="358">
        <v>437.44459603941289</v>
      </c>
      <c r="AT59" s="358">
        <v>474.57068924974413</v>
      </c>
      <c r="AU59" s="358">
        <v>503.86519765123296</v>
      </c>
      <c r="AV59" s="358">
        <v>528.75238891202639</v>
      </c>
      <c r="AW59" s="358">
        <v>551.5814863278971</v>
      </c>
      <c r="AX59" s="358">
        <v>571.7140215344017</v>
      </c>
      <c r="AY59" s="358">
        <v>589.13443798295657</v>
      </c>
      <c r="AZ59" s="358">
        <v>604.32432455380297</v>
      </c>
      <c r="BA59" s="358">
        <v>617.34961751129867</v>
      </c>
      <c r="BB59" s="358">
        <v>629.43183449520984</v>
      </c>
      <c r="BC59" s="358">
        <v>641.95081938375779</v>
      </c>
      <c r="BD59" s="358">
        <v>654.46587047285243</v>
      </c>
      <c r="BE59" s="358">
        <v>667.40881619543222</v>
      </c>
      <c r="BF59" s="358">
        <v>679.54166568405651</v>
      </c>
      <c r="BG59" s="358">
        <v>689.25262871539951</v>
      </c>
      <c r="BH59" s="358">
        <v>698.12559141398663</v>
      </c>
      <c r="BI59" s="324">
        <v>28.291141429585029</v>
      </c>
      <c r="BJ59" s="324">
        <v>52.186446996581324</v>
      </c>
      <c r="BK59" s="324">
        <v>97.958446248581836</v>
      </c>
      <c r="BL59" s="324">
        <v>158.32618695636108</v>
      </c>
      <c r="BM59" s="324">
        <v>235.58854388262418</v>
      </c>
      <c r="BN59" s="324">
        <v>317.20525354825071</v>
      </c>
      <c r="BO59" s="324">
        <v>391.35113547051702</v>
      </c>
      <c r="BP59" s="324">
        <v>458.47825222029792</v>
      </c>
      <c r="BQ59" s="324">
        <v>513.98123583853896</v>
      </c>
      <c r="BR59" s="324">
        <v>561.28030897380711</v>
      </c>
      <c r="BS59" s="324">
        <v>602.69189373107156</v>
      </c>
      <c r="BT59" s="324">
        <v>636.86506408101775</v>
      </c>
      <c r="BU59" s="324">
        <v>662.09492137253596</v>
      </c>
      <c r="BV59" s="324">
        <v>681.78376650082532</v>
      </c>
      <c r="BW59" s="324">
        <v>698.52122779751494</v>
      </c>
      <c r="BX59" s="324">
        <v>712.96795463911701</v>
      </c>
      <c r="BY59" s="324">
        <v>726.47325735966172</v>
      </c>
      <c r="BZ59" s="324">
        <v>739.52787373808144</v>
      </c>
      <c r="CA59" s="324">
        <v>752.84293677864173</v>
      </c>
      <c r="CB59" s="324">
        <v>767.08645416627428</v>
      </c>
      <c r="CC59" s="324">
        <v>783.31040176761667</v>
      </c>
      <c r="CD59" s="324">
        <v>801.05183234669823</v>
      </c>
      <c r="CE59" s="324">
        <v>821.22915326548446</v>
      </c>
      <c r="CF59" s="324">
        <v>840.74968361644187</v>
      </c>
      <c r="CG59" s="324">
        <v>855.72887930470915</v>
      </c>
      <c r="CH59" s="324">
        <v>869.53742155575253</v>
      </c>
    </row>
    <row r="60" spans="1:86" x14ac:dyDescent="0.25">
      <c r="A60" s="353" t="s">
        <v>235</v>
      </c>
      <c r="B60" s="353" t="s">
        <v>428</v>
      </c>
      <c r="C60" s="354">
        <v>2500</v>
      </c>
      <c r="D60" s="354"/>
      <c r="E60" s="355"/>
      <c r="F60" s="364">
        <v>0.90090000000000003</v>
      </c>
      <c r="G60" s="358">
        <v>1095.4944</v>
      </c>
      <c r="H60" s="366">
        <v>9.9870204663798164E-4</v>
      </c>
      <c r="I60" s="358">
        <v>11.641972243105039</v>
      </c>
      <c r="J60" s="358">
        <v>16.344604580877725</v>
      </c>
      <c r="K60" s="358">
        <v>22.102960395762441</v>
      </c>
      <c r="L60" s="358">
        <v>28.869691792512945</v>
      </c>
      <c r="M60" s="358">
        <v>36.484908341739491</v>
      </c>
      <c r="N60" s="358">
        <v>45.189484232088063</v>
      </c>
      <c r="O60" s="358">
        <v>55.029364832181919</v>
      </c>
      <c r="P60" s="358">
        <v>66.4251984115391</v>
      </c>
      <c r="Q60" s="358">
        <v>80.048084367641565</v>
      </c>
      <c r="R60" s="358">
        <v>95.18061650475714</v>
      </c>
      <c r="S60" s="358">
        <v>112.01080026763761</v>
      </c>
      <c r="T60" s="358">
        <v>128.50355273531648</v>
      </c>
      <c r="U60" s="358">
        <v>142.23104443275625</v>
      </c>
      <c r="V60" s="358">
        <v>154.61142124163939</v>
      </c>
      <c r="W60" s="358">
        <v>166.51247436469288</v>
      </c>
      <c r="X60" s="358">
        <v>177.13687564483871</v>
      </c>
      <c r="Y60" s="358">
        <v>185.91657266504291</v>
      </c>
      <c r="Z60" s="358">
        <v>193.04597727558095</v>
      </c>
      <c r="AA60" s="358">
        <v>198.2867203602876</v>
      </c>
      <c r="AB60" s="358">
        <v>202.36923628634872</v>
      </c>
      <c r="AC60" s="358">
        <v>205.99625860977221</v>
      </c>
      <c r="AD60" s="358">
        <v>208.99559013752696</v>
      </c>
      <c r="AE60" s="358">
        <v>211.34470071623076</v>
      </c>
      <c r="AF60" s="358">
        <v>213.29736570762509</v>
      </c>
      <c r="AG60" s="358">
        <v>215.12557556728433</v>
      </c>
      <c r="AH60" s="358">
        <v>216.74583204975309</v>
      </c>
      <c r="AI60" s="358">
        <v>11.641972243105039</v>
      </c>
      <c r="AJ60" s="358">
        <v>18.909818288381821</v>
      </c>
      <c r="AK60" s="358">
        <v>31.206720576608035</v>
      </c>
      <c r="AL60" s="358">
        <v>47.010927679494209</v>
      </c>
      <c r="AM60" s="358">
        <v>66.715494671930813</v>
      </c>
      <c r="AN60" s="358">
        <v>87.860662304651953</v>
      </c>
      <c r="AO60" s="358">
        <v>108.03633736230901</v>
      </c>
      <c r="AP60" s="358">
        <v>127.54585719221323</v>
      </c>
      <c r="AQ60" s="358">
        <v>145.77720339865385</v>
      </c>
      <c r="AR60" s="358">
        <v>163.07539382127018</v>
      </c>
      <c r="AS60" s="358">
        <v>180.01104188965348</v>
      </c>
      <c r="AT60" s="358">
        <v>195.28864911258506</v>
      </c>
      <c r="AU60" s="358">
        <v>207.34351280673408</v>
      </c>
      <c r="AV60" s="358">
        <v>217.58473939662397</v>
      </c>
      <c r="AW60" s="358">
        <v>226.97904818095523</v>
      </c>
      <c r="AX60" s="358">
        <v>235.26370564664376</v>
      </c>
      <c r="AY60" s="358">
        <v>242.43231018181902</v>
      </c>
      <c r="AZ60" s="358">
        <v>248.68303846274932</v>
      </c>
      <c r="BA60" s="358">
        <v>254.0430236527036</v>
      </c>
      <c r="BB60" s="358">
        <v>259.01492749447544</v>
      </c>
      <c r="BC60" s="358">
        <v>264.16656391561736</v>
      </c>
      <c r="BD60" s="358">
        <v>269.31658155498769</v>
      </c>
      <c r="BE60" s="358">
        <v>274.64268037009998</v>
      </c>
      <c r="BF60" s="358">
        <v>279.63541978741546</v>
      </c>
      <c r="BG60" s="358">
        <v>283.63153858474635</v>
      </c>
      <c r="BH60" s="358">
        <v>287.28281528237147</v>
      </c>
      <c r="BI60" s="324">
        <v>11.641972243105039</v>
      </c>
      <c r="BJ60" s="324">
        <v>21.475031995885914</v>
      </c>
      <c r="BK60" s="324">
        <v>40.310480757453639</v>
      </c>
      <c r="BL60" s="324">
        <v>65.152163566475494</v>
      </c>
      <c r="BM60" s="324">
        <v>96.946081002122156</v>
      </c>
      <c r="BN60" s="324">
        <v>130.53184037721584</v>
      </c>
      <c r="BO60" s="324">
        <v>161.0433098924361</v>
      </c>
      <c r="BP60" s="324">
        <v>188.6665159728874</v>
      </c>
      <c r="BQ60" s="324">
        <v>211.50632242966611</v>
      </c>
      <c r="BR60" s="324">
        <v>230.97017113778318</v>
      </c>
      <c r="BS60" s="324">
        <v>248.01128351166935</v>
      </c>
      <c r="BT60" s="324">
        <v>262.07374548985365</v>
      </c>
      <c r="BU60" s="324">
        <v>272.45598118071189</v>
      </c>
      <c r="BV60" s="324">
        <v>280.55805755160861</v>
      </c>
      <c r="BW60" s="324">
        <v>287.44562199721759</v>
      </c>
      <c r="BX60" s="324">
        <v>293.3905356484488</v>
      </c>
      <c r="BY60" s="324">
        <v>298.94804769859508</v>
      </c>
      <c r="BZ60" s="324">
        <v>304.32009964991772</v>
      </c>
      <c r="CA60" s="324">
        <v>309.79932694511956</v>
      </c>
      <c r="CB60" s="324">
        <v>315.66061870260222</v>
      </c>
      <c r="CC60" s="324">
        <v>322.33686922146256</v>
      </c>
      <c r="CD60" s="324">
        <v>329.63757297244837</v>
      </c>
      <c r="CE60" s="324">
        <v>337.9406600239692</v>
      </c>
      <c r="CF60" s="324">
        <v>345.97347386720577</v>
      </c>
      <c r="CG60" s="324">
        <v>352.13750160220854</v>
      </c>
      <c r="CH60" s="324">
        <v>357.81979851498983</v>
      </c>
    </row>
    <row r="61" spans="1:86" x14ac:dyDescent="0.25">
      <c r="A61" s="353" t="s">
        <v>418</v>
      </c>
      <c r="B61" s="353" t="s">
        <v>419</v>
      </c>
      <c r="C61" s="354">
        <v>1500</v>
      </c>
      <c r="D61" s="354"/>
      <c r="E61" s="355"/>
      <c r="F61" s="364">
        <v>0.71550000000000002</v>
      </c>
      <c r="G61" s="358">
        <v>547.35750000000007</v>
      </c>
      <c r="H61" s="366">
        <v>4.9899575524315698E-4</v>
      </c>
      <c r="I61" s="358">
        <v>5.8168447251353976</v>
      </c>
      <c r="J61" s="358">
        <v>8.1664880275771221</v>
      </c>
      <c r="K61" s="358">
        <v>11.043617516277166</v>
      </c>
      <c r="L61" s="358">
        <v>14.42457608666955</v>
      </c>
      <c r="M61" s="358">
        <v>18.229475401849317</v>
      </c>
      <c r="N61" s="358">
        <v>22.578666870013343</v>
      </c>
      <c r="O61" s="358">
        <v>27.495106831336628</v>
      </c>
      <c r="P61" s="358">
        <v>33.188969783454866</v>
      </c>
      <c r="Q61" s="358">
        <v>39.99556669505693</v>
      </c>
      <c r="R61" s="358">
        <v>47.556449671036752</v>
      </c>
      <c r="S61" s="358">
        <v>55.965554554631638</v>
      </c>
      <c r="T61" s="358">
        <v>64.206063824991702</v>
      </c>
      <c r="U61" s="358">
        <v>71.064926395883347</v>
      </c>
      <c r="V61" s="358">
        <v>77.250710731401867</v>
      </c>
      <c r="W61" s="358">
        <v>83.197003733722781</v>
      </c>
      <c r="X61" s="358">
        <v>88.505424957690167</v>
      </c>
      <c r="Y61" s="358">
        <v>92.892150267957774</v>
      </c>
      <c r="Z61" s="358">
        <v>96.454316431575378</v>
      </c>
      <c r="AA61" s="358">
        <v>99.072823685457564</v>
      </c>
      <c r="AB61" s="358">
        <v>101.11262937592848</v>
      </c>
      <c r="AC61" s="358">
        <v>102.92485029772713</v>
      </c>
      <c r="AD61" s="358">
        <v>104.42344911001045</v>
      </c>
      <c r="AE61" s="358">
        <v>105.59716875073418</v>
      </c>
      <c r="AF61" s="358">
        <v>106.57280662531129</v>
      </c>
      <c r="AG61" s="358">
        <v>107.48626120641953</v>
      </c>
      <c r="AH61" s="358">
        <v>108.2958130741451</v>
      </c>
      <c r="AI61" s="358">
        <v>5.8168447251353976</v>
      </c>
      <c r="AJ61" s="358">
        <v>9.4481823583789701</v>
      </c>
      <c r="AK61" s="358">
        <v>15.592259127943271</v>
      </c>
      <c r="AL61" s="358">
        <v>23.488740652009501</v>
      </c>
      <c r="AM61" s="358">
        <v>33.334014646621085</v>
      </c>
      <c r="AN61" s="358">
        <v>43.899076496802302</v>
      </c>
      <c r="AO61" s="358">
        <v>53.979736936847935</v>
      </c>
      <c r="AP61" s="358">
        <v>63.727556734280768</v>
      </c>
      <c r="AQ61" s="358">
        <v>72.836744404424778</v>
      </c>
      <c r="AR61" s="358">
        <v>81.479686133973757</v>
      </c>
      <c r="AS61" s="358">
        <v>89.941485653524126</v>
      </c>
      <c r="AT61" s="358">
        <v>97.574854564881207</v>
      </c>
      <c r="AU61" s="358">
        <v>103.59799813774673</v>
      </c>
      <c r="AV61" s="358">
        <v>108.71496832324075</v>
      </c>
      <c r="AW61" s="358">
        <v>113.40878087985408</v>
      </c>
      <c r="AX61" s="358">
        <v>117.54816251318384</v>
      </c>
      <c r="AY61" s="358">
        <v>121.12991469453885</v>
      </c>
      <c r="AZ61" s="358">
        <v>124.25305526470454</v>
      </c>
      <c r="BA61" s="358">
        <v>126.9311411532407</v>
      </c>
      <c r="BB61" s="358">
        <v>129.41532441978467</v>
      </c>
      <c r="BC61" s="358">
        <v>131.98931003977978</v>
      </c>
      <c r="BD61" s="358">
        <v>134.562486844738</v>
      </c>
      <c r="BE61" s="358">
        <v>137.22364160024645</v>
      </c>
      <c r="BF61" s="358">
        <v>139.71823524272716</v>
      </c>
      <c r="BG61" s="358">
        <v>141.71487310286602</v>
      </c>
      <c r="BH61" s="358">
        <v>143.53921258376187</v>
      </c>
      <c r="BI61" s="324">
        <v>5.8168447251353976</v>
      </c>
      <c r="BJ61" s="324">
        <v>10.729876689180818</v>
      </c>
      <c r="BK61" s="324">
        <v>20.140900739609378</v>
      </c>
      <c r="BL61" s="324">
        <v>32.552905217349455</v>
      </c>
      <c r="BM61" s="324">
        <v>48.438553891392857</v>
      </c>
      <c r="BN61" s="324">
        <v>65.219486123591253</v>
      </c>
      <c r="BO61" s="324">
        <v>80.464367042359243</v>
      </c>
      <c r="BP61" s="324">
        <v>94.26614368510667</v>
      </c>
      <c r="BQ61" s="324">
        <v>105.67792211379262</v>
      </c>
      <c r="BR61" s="324">
        <v>115.40292259691074</v>
      </c>
      <c r="BS61" s="324">
        <v>123.9174167524166</v>
      </c>
      <c r="BT61" s="324">
        <v>130.94364530477068</v>
      </c>
      <c r="BU61" s="324">
        <v>136.1310698796101</v>
      </c>
      <c r="BV61" s="324">
        <v>140.17922591507966</v>
      </c>
      <c r="BW61" s="324">
        <v>143.62055802598539</v>
      </c>
      <c r="BX61" s="324">
        <v>146.59090006867751</v>
      </c>
      <c r="BY61" s="324">
        <v>149.36767912111992</v>
      </c>
      <c r="BZ61" s="324">
        <v>152.05179409783369</v>
      </c>
      <c r="CA61" s="324">
        <v>154.78945862102381</v>
      </c>
      <c r="CB61" s="324">
        <v>157.7180194636409</v>
      </c>
      <c r="CC61" s="324">
        <v>161.05376978183247</v>
      </c>
      <c r="CD61" s="324">
        <v>164.7015245794656</v>
      </c>
      <c r="CE61" s="324">
        <v>168.85011444975873</v>
      </c>
      <c r="CF61" s="324">
        <v>172.86366386014308</v>
      </c>
      <c r="CG61" s="324">
        <v>175.94348499931255</v>
      </c>
      <c r="CH61" s="324">
        <v>178.78261209337865</v>
      </c>
    </row>
    <row r="62" spans="1:86" x14ac:dyDescent="0.25">
      <c r="A62" s="353" t="s">
        <v>236</v>
      </c>
      <c r="B62" s="353" t="s">
        <v>312</v>
      </c>
      <c r="C62" s="354">
        <v>20000</v>
      </c>
      <c r="D62" s="354"/>
      <c r="E62" s="355"/>
      <c r="F62" s="364">
        <v>0.61308222175308791</v>
      </c>
      <c r="G62" s="358">
        <v>8888.4660509762671</v>
      </c>
      <c r="H62" s="366">
        <v>8.1031260740193796E-3</v>
      </c>
      <c r="I62" s="358">
        <v>94.458972176623774</v>
      </c>
      <c r="J62" s="358">
        <v>132.61451900964795</v>
      </c>
      <c r="K62" s="358">
        <v>179.33584425790531</v>
      </c>
      <c r="L62" s="358">
        <v>234.23878332915211</v>
      </c>
      <c r="M62" s="358">
        <v>296.02604008613122</v>
      </c>
      <c r="N62" s="358">
        <v>366.65198512930971</v>
      </c>
      <c r="O62" s="358">
        <v>446.48940343066681</v>
      </c>
      <c r="P62" s="358">
        <v>538.95129086038946</v>
      </c>
      <c r="Q62" s="358">
        <v>649.48271789200021</v>
      </c>
      <c r="R62" s="358">
        <v>772.26289656389395</v>
      </c>
      <c r="S62" s="358">
        <v>908.81723861078626</v>
      </c>
      <c r="T62" s="358">
        <v>1042.6337787922043</v>
      </c>
      <c r="U62" s="358">
        <v>1154.0139409525514</v>
      </c>
      <c r="V62" s="358">
        <v>1254.4640746675682</v>
      </c>
      <c r="W62" s="358">
        <v>1351.0251402970464</v>
      </c>
      <c r="X62" s="358">
        <v>1437.2278904804566</v>
      </c>
      <c r="Y62" s="358">
        <v>1508.4633426214648</v>
      </c>
      <c r="Z62" s="358">
        <v>1566.3088878332351</v>
      </c>
      <c r="AA62" s="358">
        <v>1608.8304808147268</v>
      </c>
      <c r="AB62" s="358">
        <v>1641.9546156449592</v>
      </c>
      <c r="AC62" s="358">
        <v>1671.3830315162613</v>
      </c>
      <c r="AD62" s="358">
        <v>1695.7185794296702</v>
      </c>
      <c r="AE62" s="358">
        <v>1714.7784574434672</v>
      </c>
      <c r="AF62" s="358">
        <v>1730.6217118543873</v>
      </c>
      <c r="AG62" s="358">
        <v>1745.4551799868041</v>
      </c>
      <c r="AH62" s="358">
        <v>1758.6013856983968</v>
      </c>
      <c r="AI62" s="358">
        <v>94.458972176623774</v>
      </c>
      <c r="AJ62" s="358">
        <v>153.42778373528148</v>
      </c>
      <c r="AK62" s="358">
        <v>253.2006338028593</v>
      </c>
      <c r="AL62" s="358">
        <v>381.43055291207764</v>
      </c>
      <c r="AM62" s="358">
        <v>541.30665521023673</v>
      </c>
      <c r="AN62" s="358">
        <v>712.87129729845174</v>
      </c>
      <c r="AO62" s="358">
        <v>876.56980895265417</v>
      </c>
      <c r="AP62" s="358">
        <v>1034.8633654317671</v>
      </c>
      <c r="AQ62" s="358">
        <v>1182.7862592590129</v>
      </c>
      <c r="AR62" s="358">
        <v>1323.1378469209378</v>
      </c>
      <c r="AS62" s="358">
        <v>1460.5478901919093</v>
      </c>
      <c r="AT62" s="358">
        <v>1584.5051583816664</v>
      </c>
      <c r="AU62" s="358">
        <v>1682.3141902622401</v>
      </c>
      <c r="AV62" s="358">
        <v>1765.4079923525037</v>
      </c>
      <c r="AW62" s="358">
        <v>1841.6301936726713</v>
      </c>
      <c r="AX62" s="358">
        <v>1908.8490645566662</v>
      </c>
      <c r="AY62" s="358">
        <v>1967.012664520098</v>
      </c>
      <c r="AZ62" s="358">
        <v>2017.7289311837403</v>
      </c>
      <c r="BA62" s="358">
        <v>2061.2180137337227</v>
      </c>
      <c r="BB62" s="358">
        <v>2101.558337250035</v>
      </c>
      <c r="BC62" s="358">
        <v>2143.3569493071045</v>
      </c>
      <c r="BD62" s="358">
        <v>2185.1424271237615</v>
      </c>
      <c r="BE62" s="358">
        <v>2228.3565672437576</v>
      </c>
      <c r="BF62" s="358">
        <v>2268.865943478067</v>
      </c>
      <c r="BG62" s="358">
        <v>2301.2890816207582</v>
      </c>
      <c r="BH62" s="358">
        <v>2330.9142891704832</v>
      </c>
      <c r="BI62" s="324">
        <v>94.458972176623774</v>
      </c>
      <c r="BJ62" s="324">
        <v>174.24104846091504</v>
      </c>
      <c r="BK62" s="324">
        <v>327.06542334781329</v>
      </c>
      <c r="BL62" s="324">
        <v>528.62232249500335</v>
      </c>
      <c r="BM62" s="324">
        <v>786.58727033434218</v>
      </c>
      <c r="BN62" s="324">
        <v>1059.0906094675938</v>
      </c>
      <c r="BO62" s="324">
        <v>1306.6502144746414</v>
      </c>
      <c r="BP62" s="324">
        <v>1530.7754400031447</v>
      </c>
      <c r="BQ62" s="324">
        <v>1716.0898006260252</v>
      </c>
      <c r="BR62" s="324">
        <v>1874.0127972779817</v>
      </c>
      <c r="BS62" s="324">
        <v>2012.278541773032</v>
      </c>
      <c r="BT62" s="324">
        <v>2126.3765379711285</v>
      </c>
      <c r="BU62" s="324">
        <v>2210.6144395719289</v>
      </c>
      <c r="BV62" s="324">
        <v>2276.3519100374397</v>
      </c>
      <c r="BW62" s="324">
        <v>2332.2352470482965</v>
      </c>
      <c r="BX62" s="324">
        <v>2380.4702386328759</v>
      </c>
      <c r="BY62" s="324">
        <v>2425.5619864187311</v>
      </c>
      <c r="BZ62" s="324">
        <v>2469.1489745342456</v>
      </c>
      <c r="CA62" s="324">
        <v>2513.6055466527187</v>
      </c>
      <c r="CB62" s="324">
        <v>2561.16205885511</v>
      </c>
      <c r="CC62" s="324">
        <v>2615.3308670979482</v>
      </c>
      <c r="CD62" s="324">
        <v>2674.5662748178529</v>
      </c>
      <c r="CE62" s="324">
        <v>2741.9346770440475</v>
      </c>
      <c r="CF62" s="324">
        <v>2807.1101751017472</v>
      </c>
      <c r="CG62" s="324">
        <v>2857.1229832547128</v>
      </c>
      <c r="CH62" s="324">
        <v>2903.2271926425688</v>
      </c>
    </row>
    <row r="63" spans="1:86" x14ac:dyDescent="0.25">
      <c r="A63" s="353" t="s">
        <v>236</v>
      </c>
      <c r="B63" s="353" t="s">
        <v>236</v>
      </c>
      <c r="C63" s="354">
        <v>20000</v>
      </c>
      <c r="D63" s="354"/>
      <c r="E63" s="355"/>
      <c r="F63" s="364">
        <v>0.61308222175308791</v>
      </c>
      <c r="G63" s="358">
        <v>7648.8137985915246</v>
      </c>
      <c r="H63" s="366">
        <v>6.9730032348921094E-3</v>
      </c>
      <c r="I63" s="358">
        <v>81.285014269248066</v>
      </c>
      <c r="J63" s="358">
        <v>114.11910188745813</v>
      </c>
      <c r="K63" s="358">
        <v>154.32432011047229</v>
      </c>
      <c r="L63" s="358">
        <v>201.57008282621754</v>
      </c>
      <c r="M63" s="358">
        <v>254.74002456301375</v>
      </c>
      <c r="N63" s="358">
        <v>315.51594471466882</v>
      </c>
      <c r="O63" s="358">
        <v>384.21863686032555</v>
      </c>
      <c r="P63" s="358">
        <v>463.78509482509457</v>
      </c>
      <c r="Q63" s="358">
        <v>558.90097864675101</v>
      </c>
      <c r="R63" s="358">
        <v>664.55731118300071</v>
      </c>
      <c r="S63" s="358">
        <v>782.06675878798262</v>
      </c>
      <c r="T63" s="358">
        <v>897.22023894409881</v>
      </c>
      <c r="U63" s="358">
        <v>993.06648691709438</v>
      </c>
      <c r="V63" s="358">
        <v>1079.5070903264302</v>
      </c>
      <c r="W63" s="358">
        <v>1162.601024303073</v>
      </c>
      <c r="X63" s="358">
        <v>1236.7812913252988</v>
      </c>
      <c r="Y63" s="358">
        <v>1298.0817121358396</v>
      </c>
      <c r="Z63" s="358">
        <v>1347.859683032656</v>
      </c>
      <c r="AA63" s="358">
        <v>1384.4508952024098</v>
      </c>
      <c r="AB63" s="358">
        <v>1412.9552893355299</v>
      </c>
      <c r="AC63" s="358">
        <v>1438.2793972407837</v>
      </c>
      <c r="AD63" s="358">
        <v>1459.220926815048</v>
      </c>
      <c r="AE63" s="358">
        <v>1475.6225710487447</v>
      </c>
      <c r="AF63" s="358">
        <v>1489.2562061729441</v>
      </c>
      <c r="AG63" s="358">
        <v>1502.0208873993222</v>
      </c>
      <c r="AH63" s="358">
        <v>1513.3336244980828</v>
      </c>
      <c r="AI63" s="358">
        <v>81.285014269248066</v>
      </c>
      <c r="AJ63" s="358">
        <v>132.02959234938422</v>
      </c>
      <c r="AK63" s="358">
        <v>217.88737117702257</v>
      </c>
      <c r="AL63" s="358">
        <v>328.23338240661349</v>
      </c>
      <c r="AM63" s="358">
        <v>465.81196236742409</v>
      </c>
      <c r="AN63" s="358">
        <v>613.44891054597099</v>
      </c>
      <c r="AO63" s="358">
        <v>754.31679793718558</v>
      </c>
      <c r="AP63" s="358">
        <v>890.53354580816176</v>
      </c>
      <c r="AQ63" s="358">
        <v>1017.8260015530036</v>
      </c>
      <c r="AR63" s="358">
        <v>1138.6031023717496</v>
      </c>
      <c r="AS63" s="358">
        <v>1256.8489086794223</v>
      </c>
      <c r="AT63" s="358">
        <v>1363.5181649861825</v>
      </c>
      <c r="AU63" s="358">
        <v>1447.6860144648717</v>
      </c>
      <c r="AV63" s="358">
        <v>1519.190930651803</v>
      </c>
      <c r="AW63" s="358">
        <v>1584.782611136726</v>
      </c>
      <c r="AX63" s="358">
        <v>1642.6266332879688</v>
      </c>
      <c r="AY63" s="358">
        <v>1692.678300631311</v>
      </c>
      <c r="AZ63" s="358">
        <v>1736.3212957268827</v>
      </c>
      <c r="BA63" s="358">
        <v>1773.7450641013886</v>
      </c>
      <c r="BB63" s="358">
        <v>1808.4592230329313</v>
      </c>
      <c r="BC63" s="358">
        <v>1844.4282866295655</v>
      </c>
      <c r="BD63" s="358">
        <v>1880.3860477856294</v>
      </c>
      <c r="BE63" s="358">
        <v>1917.5732192670107</v>
      </c>
      <c r="BF63" s="358">
        <v>1952.4328535544469</v>
      </c>
      <c r="BG63" s="358">
        <v>1980.3340172644905</v>
      </c>
      <c r="BH63" s="358">
        <v>2005.8274708022452</v>
      </c>
      <c r="BI63" s="324">
        <v>81.285014269248066</v>
      </c>
      <c r="BJ63" s="324">
        <v>149.94008281131028</v>
      </c>
      <c r="BK63" s="324">
        <v>281.45042224357286</v>
      </c>
      <c r="BL63" s="324">
        <v>454.89668198700946</v>
      </c>
      <c r="BM63" s="324">
        <v>676.88390017183428</v>
      </c>
      <c r="BN63" s="324">
        <v>911.38187637727299</v>
      </c>
      <c r="BO63" s="324">
        <v>1124.4149590140453</v>
      </c>
      <c r="BP63" s="324">
        <v>1317.2819967912289</v>
      </c>
      <c r="BQ63" s="324">
        <v>1476.7510244592561</v>
      </c>
      <c r="BR63" s="324">
        <v>1612.6488935604984</v>
      </c>
      <c r="BS63" s="324">
        <v>1731.6310585708618</v>
      </c>
      <c r="BT63" s="324">
        <v>1829.8160910282661</v>
      </c>
      <c r="BU63" s="324">
        <v>1902.3055420126493</v>
      </c>
      <c r="BV63" s="324">
        <v>1958.8747709771762</v>
      </c>
      <c r="BW63" s="324">
        <v>2006.9641979703788</v>
      </c>
      <c r="BX63" s="324">
        <v>2048.4719752506389</v>
      </c>
      <c r="BY63" s="324">
        <v>2087.2748891267829</v>
      </c>
      <c r="BZ63" s="324">
        <v>2124.7829084211098</v>
      </c>
      <c r="CA63" s="324">
        <v>2163.0392330003674</v>
      </c>
      <c r="CB63" s="324">
        <v>2203.9631567303327</v>
      </c>
      <c r="CC63" s="324">
        <v>2250.5771760183479</v>
      </c>
      <c r="CD63" s="324">
        <v>2301.5511687562107</v>
      </c>
      <c r="CE63" s="324">
        <v>2359.5238674852772</v>
      </c>
      <c r="CF63" s="324">
        <v>2415.6095009359501</v>
      </c>
      <c r="CG63" s="324">
        <v>2458.6471471296595</v>
      </c>
      <c r="CH63" s="324">
        <v>2498.3213171064076</v>
      </c>
    </row>
    <row r="64" spans="1:86" x14ac:dyDescent="0.25">
      <c r="A64" s="353" t="s">
        <v>346</v>
      </c>
      <c r="B64" s="353" t="s">
        <v>346</v>
      </c>
      <c r="C64" s="354">
        <v>6220</v>
      </c>
      <c r="D64" s="354"/>
      <c r="E64" s="355"/>
      <c r="F64" s="364">
        <v>0.9929</v>
      </c>
      <c r="G64" s="358">
        <v>3937.8413999999998</v>
      </c>
      <c r="H64" s="366">
        <v>3.5899136184683145E-3</v>
      </c>
      <c r="I64" s="358">
        <v>41.847991442539453</v>
      </c>
      <c r="J64" s="358">
        <v>58.751975898014607</v>
      </c>
      <c r="K64" s="358">
        <v>79.450842020729397</v>
      </c>
      <c r="L64" s="358">
        <v>103.77439405057451</v>
      </c>
      <c r="M64" s="358">
        <v>131.14789317344488</v>
      </c>
      <c r="N64" s="358">
        <v>162.43718074119192</v>
      </c>
      <c r="O64" s="358">
        <v>197.80741102087791</v>
      </c>
      <c r="P64" s="358">
        <v>238.77063753878878</v>
      </c>
      <c r="Q64" s="358">
        <v>287.73918024007406</v>
      </c>
      <c r="R64" s="358">
        <v>342.13426572509718</v>
      </c>
      <c r="S64" s="358">
        <v>402.63169445780323</v>
      </c>
      <c r="T64" s="358">
        <v>461.91619967040674</v>
      </c>
      <c r="U64" s="358">
        <v>511.26075599523568</v>
      </c>
      <c r="V64" s="358">
        <v>555.76300114192009</v>
      </c>
      <c r="W64" s="358">
        <v>598.5422793304341</v>
      </c>
      <c r="X64" s="358">
        <v>636.73253134009406</v>
      </c>
      <c r="Y64" s="358">
        <v>668.29184775980082</v>
      </c>
      <c r="Z64" s="358">
        <v>693.91905738563514</v>
      </c>
      <c r="AA64" s="358">
        <v>712.75732354721617</v>
      </c>
      <c r="AB64" s="358">
        <v>727.4322504384927</v>
      </c>
      <c r="AC64" s="358">
        <v>740.46986949332415</v>
      </c>
      <c r="AD64" s="358">
        <v>751.25120426082094</v>
      </c>
      <c r="AE64" s="358">
        <v>759.69526831993232</v>
      </c>
      <c r="AF64" s="358">
        <v>766.7142773111633</v>
      </c>
      <c r="AG64" s="358">
        <v>773.28592247270331</v>
      </c>
      <c r="AH64" s="358">
        <v>779.11006274697945</v>
      </c>
      <c r="AI64" s="358">
        <v>41.847991442539453</v>
      </c>
      <c r="AJ64" s="358">
        <v>67.972839772131266</v>
      </c>
      <c r="AK64" s="358">
        <v>112.17502914190982</v>
      </c>
      <c r="AL64" s="358">
        <v>168.98450349788939</v>
      </c>
      <c r="AM64" s="358">
        <v>239.81413044248202</v>
      </c>
      <c r="AN64" s="358">
        <v>315.8221105052458</v>
      </c>
      <c r="AO64" s="358">
        <v>388.3451727089315</v>
      </c>
      <c r="AP64" s="358">
        <v>458.47368717720968</v>
      </c>
      <c r="AQ64" s="358">
        <v>524.00770530587818</v>
      </c>
      <c r="AR64" s="358">
        <v>586.18742104998614</v>
      </c>
      <c r="AS64" s="358">
        <v>647.06394958313956</v>
      </c>
      <c r="AT64" s="358">
        <v>701.98051895619972</v>
      </c>
      <c r="AU64" s="358">
        <v>745.31268142656654</v>
      </c>
      <c r="AV64" s="358">
        <v>782.12558165905455</v>
      </c>
      <c r="AW64" s="358">
        <v>815.89416875116865</v>
      </c>
      <c r="AX64" s="358">
        <v>845.6740262777862</v>
      </c>
      <c r="AY64" s="358">
        <v>871.44214313793702</v>
      </c>
      <c r="AZ64" s="358">
        <v>893.91088109296288</v>
      </c>
      <c r="BA64" s="358">
        <v>913.17777244757747</v>
      </c>
      <c r="BB64" s="358">
        <v>931.04967465442439</v>
      </c>
      <c r="BC64" s="358">
        <v>949.56763985526914</v>
      </c>
      <c r="BD64" s="358">
        <v>968.07978621680479</v>
      </c>
      <c r="BE64" s="358">
        <v>987.22487031275296</v>
      </c>
      <c r="BF64" s="358">
        <v>1005.1716676463737</v>
      </c>
      <c r="BG64" s="358">
        <v>1019.536033214512</v>
      </c>
      <c r="BH64" s="358">
        <v>1032.6608365387126</v>
      </c>
      <c r="BI64" s="324">
        <v>41.847991442539453</v>
      </c>
      <c r="BJ64" s="324">
        <v>77.193703646247926</v>
      </c>
      <c r="BK64" s="324">
        <v>144.89921626309024</v>
      </c>
      <c r="BL64" s="324">
        <v>234.19461294520431</v>
      </c>
      <c r="BM64" s="324">
        <v>348.48036771151919</v>
      </c>
      <c r="BN64" s="324">
        <v>469.20704026929957</v>
      </c>
      <c r="BO64" s="324">
        <v>578.88293439698498</v>
      </c>
      <c r="BP64" s="324">
        <v>678.17673681563076</v>
      </c>
      <c r="BQ64" s="324">
        <v>760.27623037168223</v>
      </c>
      <c r="BR64" s="324">
        <v>830.24057637487488</v>
      </c>
      <c r="BS64" s="324">
        <v>891.49620470847594</v>
      </c>
      <c r="BT64" s="324">
        <v>942.04483824199281</v>
      </c>
      <c r="BU64" s="324">
        <v>979.36460685789734</v>
      </c>
      <c r="BV64" s="324">
        <v>1008.4881621761892</v>
      </c>
      <c r="BW64" s="324">
        <v>1033.2460581719031</v>
      </c>
      <c r="BX64" s="324">
        <v>1054.6155212154781</v>
      </c>
      <c r="BY64" s="324">
        <v>1074.5924385160731</v>
      </c>
      <c r="BZ64" s="324">
        <v>1093.9027048002906</v>
      </c>
      <c r="CA64" s="324">
        <v>1113.5982213479388</v>
      </c>
      <c r="CB64" s="324">
        <v>1134.6670988703561</v>
      </c>
      <c r="CC64" s="324">
        <v>1158.6654102172142</v>
      </c>
      <c r="CD64" s="324">
        <v>1184.9083681727889</v>
      </c>
      <c r="CE64" s="324">
        <v>1214.7544723055737</v>
      </c>
      <c r="CF64" s="324">
        <v>1243.6290579815845</v>
      </c>
      <c r="CG64" s="324">
        <v>1265.7861439563208</v>
      </c>
      <c r="CH64" s="324">
        <v>1286.2116103304459</v>
      </c>
    </row>
    <row r="65" spans="1:86" x14ac:dyDescent="0.25">
      <c r="A65" s="353" t="s">
        <v>470</v>
      </c>
      <c r="B65" s="353" t="s">
        <v>470</v>
      </c>
      <c r="C65" s="354">
        <v>5000</v>
      </c>
      <c r="D65" s="354"/>
      <c r="E65" s="355"/>
      <c r="F65" s="364">
        <v>0.36909999999999998</v>
      </c>
      <c r="G65" s="358">
        <v>701.65910000000008</v>
      </c>
      <c r="H65" s="366">
        <v>6.3966404503041209E-4</v>
      </c>
      <c r="I65" s="358">
        <v>7.4566294143740617</v>
      </c>
      <c r="J65" s="358">
        <v>10.468643691902528</v>
      </c>
      <c r="K65" s="358">
        <v>14.156843977136095</v>
      </c>
      <c r="L65" s="358">
        <v>18.49090416200395</v>
      </c>
      <c r="M65" s="358">
        <v>23.368415165469969</v>
      </c>
      <c r="N65" s="358">
        <v>28.943655792079909</v>
      </c>
      <c r="O65" s="358">
        <v>35.246053838084812</v>
      </c>
      <c r="P65" s="358">
        <v>42.545032575941924</v>
      </c>
      <c r="Q65" s="358">
        <v>51.270428068024316</v>
      </c>
      <c r="R65" s="358">
        <v>60.962744961702256</v>
      </c>
      <c r="S65" s="358">
        <v>71.742399875408182</v>
      </c>
      <c r="T65" s="358">
        <v>82.305931604090986</v>
      </c>
      <c r="U65" s="358">
        <v>91.098326590028904</v>
      </c>
      <c r="V65" s="358">
        <v>99.027900715995983</v>
      </c>
      <c r="W65" s="358">
        <v>106.65047023654661</v>
      </c>
      <c r="X65" s="358">
        <v>113.45535015219562</v>
      </c>
      <c r="Y65" s="358">
        <v>119.07870551528025</v>
      </c>
      <c r="Z65" s="358">
        <v>123.6450562173614</v>
      </c>
      <c r="AA65" s="358">
        <v>127.00172794123921</v>
      </c>
      <c r="AB65" s="358">
        <v>129.61656052314535</v>
      </c>
      <c r="AC65" s="358">
        <v>131.93965155778071</v>
      </c>
      <c r="AD65" s="358">
        <v>133.86070953887673</v>
      </c>
      <c r="AE65" s="358">
        <v>135.36530400732295</v>
      </c>
      <c r="AF65" s="358">
        <v>136.61597690940556</v>
      </c>
      <c r="AG65" s="358">
        <v>137.78693687482357</v>
      </c>
      <c r="AH65" s="358">
        <v>138.82470366327834</v>
      </c>
      <c r="AI65" s="358">
        <v>7.4566294143740617</v>
      </c>
      <c r="AJ65" s="358">
        <v>12.111651215551198</v>
      </c>
      <c r="AK65" s="358">
        <v>19.987760296843398</v>
      </c>
      <c r="AL65" s="358">
        <v>30.110281901723095</v>
      </c>
      <c r="AM65" s="358">
        <v>42.730965989019907</v>
      </c>
      <c r="AN65" s="358">
        <v>56.274348128193097</v>
      </c>
      <c r="AO65" s="358">
        <v>69.196774753877449</v>
      </c>
      <c r="AP65" s="358">
        <v>81.692532035049084</v>
      </c>
      <c r="AQ65" s="358">
        <v>93.369625017906444</v>
      </c>
      <c r="AR65" s="358">
        <v>104.44903603412122</v>
      </c>
      <c r="AS65" s="358">
        <v>115.29624034806254</v>
      </c>
      <c r="AT65" s="358">
        <v>125.08147716369177</v>
      </c>
      <c r="AU65" s="358">
        <v>132.80256164414124</v>
      </c>
      <c r="AV65" s="358">
        <v>139.3620199416535</v>
      </c>
      <c r="AW65" s="358">
        <v>145.37903129902415</v>
      </c>
      <c r="AX65" s="358">
        <v>150.68531611543517</v>
      </c>
      <c r="AY65" s="358">
        <v>155.27677418807068</v>
      </c>
      <c r="AZ65" s="358">
        <v>159.28033676213963</v>
      </c>
      <c r="BA65" s="358">
        <v>162.71338250331058</v>
      </c>
      <c r="BB65" s="358">
        <v>165.89786393462069</v>
      </c>
      <c r="BC65" s="358">
        <v>169.19746325232202</v>
      </c>
      <c r="BD65" s="358">
        <v>172.49602574778041</v>
      </c>
      <c r="BE65" s="358">
        <v>175.90736742248254</v>
      </c>
      <c r="BF65" s="358">
        <v>179.10519394362959</v>
      </c>
      <c r="BG65" s="358">
        <v>181.66468956389778</v>
      </c>
      <c r="BH65" s="358">
        <v>184.00331541310942</v>
      </c>
      <c r="BI65" s="324">
        <v>7.4566294143740617</v>
      </c>
      <c r="BJ65" s="324">
        <v>13.754658739199867</v>
      </c>
      <c r="BK65" s="324">
        <v>25.818676616550697</v>
      </c>
      <c r="BL65" s="324">
        <v>41.72965964144224</v>
      </c>
      <c r="BM65" s="324">
        <v>62.09351681256986</v>
      </c>
      <c r="BN65" s="324">
        <v>83.605040464306285</v>
      </c>
      <c r="BO65" s="324">
        <v>103.14749566967008</v>
      </c>
      <c r="BP65" s="324">
        <v>120.84003149415625</v>
      </c>
      <c r="BQ65" s="324">
        <v>135.46882196778856</v>
      </c>
      <c r="BR65" s="324">
        <v>147.93532710654014</v>
      </c>
      <c r="BS65" s="324">
        <v>158.8500808207169</v>
      </c>
      <c r="BT65" s="324">
        <v>167.85702272329257</v>
      </c>
      <c r="BU65" s="324">
        <v>174.50679669825357</v>
      </c>
      <c r="BV65" s="324">
        <v>179.69613916731106</v>
      </c>
      <c r="BW65" s="324">
        <v>184.10759236150173</v>
      </c>
      <c r="BX65" s="324">
        <v>187.91528207867469</v>
      </c>
      <c r="BY65" s="324">
        <v>191.47484286086112</v>
      </c>
      <c r="BZ65" s="324">
        <v>194.91561730691785</v>
      </c>
      <c r="CA65" s="324">
        <v>198.42503706538196</v>
      </c>
      <c r="CB65" s="324">
        <v>202.17916734609599</v>
      </c>
      <c r="CC65" s="324">
        <v>206.45527494686337</v>
      </c>
      <c r="CD65" s="324">
        <v>211.13134195668408</v>
      </c>
      <c r="CE65" s="324">
        <v>216.44943083764213</v>
      </c>
      <c r="CF65" s="324">
        <v>221.59441097785361</v>
      </c>
      <c r="CG65" s="324">
        <v>225.54244225297202</v>
      </c>
      <c r="CH65" s="324">
        <v>229.18192716294041</v>
      </c>
    </row>
    <row r="66" spans="1:86" x14ac:dyDescent="0.25">
      <c r="A66" s="353" t="s">
        <v>537</v>
      </c>
      <c r="B66" s="353" t="s">
        <v>537</v>
      </c>
      <c r="C66" s="354">
        <v>2500</v>
      </c>
      <c r="D66" s="354"/>
      <c r="E66" s="355"/>
      <c r="F66" s="364">
        <v>1</v>
      </c>
      <c r="G66" s="358">
        <v>516</v>
      </c>
      <c r="H66" s="366">
        <v>4.7040884559993964E-4</v>
      </c>
      <c r="I66" s="358">
        <v>5.4836041858746158</v>
      </c>
      <c r="J66" s="358">
        <v>7.6986390471123425</v>
      </c>
      <c r="K66" s="358">
        <v>10.410940999984501</v>
      </c>
      <c r="L66" s="358">
        <v>13.598208229030362</v>
      </c>
      <c r="M66" s="358">
        <v>17.185129110963576</v>
      </c>
      <c r="N66" s="358">
        <v>21.285160256188842</v>
      </c>
      <c r="O66" s="358">
        <v>25.91994286178539</v>
      </c>
      <c r="P66" s="358">
        <v>31.287610763098535</v>
      </c>
      <c r="Q66" s="358">
        <v>37.704265337826513</v>
      </c>
      <c r="R66" s="358">
        <v>44.831993770533813</v>
      </c>
      <c r="S66" s="358">
        <v>52.759350424886698</v>
      </c>
      <c r="T66" s="358">
        <v>60.527770120434475</v>
      </c>
      <c r="U66" s="358">
        <v>66.993696113190737</v>
      </c>
      <c r="V66" s="358">
        <v>72.825103771124645</v>
      </c>
      <c r="W66" s="358">
        <v>78.430740286925712</v>
      </c>
      <c r="X66" s="358">
        <v>83.435047986312625</v>
      </c>
      <c r="Y66" s="358">
        <v>87.570462701737355</v>
      </c>
      <c r="Z66" s="358">
        <v>90.928556343327514</v>
      </c>
      <c r="AA66" s="358">
        <v>93.397052240439024</v>
      </c>
      <c r="AB66" s="358">
        <v>95.319999740533547</v>
      </c>
      <c r="AC66" s="358">
        <v>97.028400549233709</v>
      </c>
      <c r="AD66" s="358">
        <v>98.44114630888474</v>
      </c>
      <c r="AE66" s="358">
        <v>99.547624861957388</v>
      </c>
      <c r="AF66" s="358">
        <v>100.46736953208939</v>
      </c>
      <c r="AG66" s="358">
        <v>101.32849332020201</v>
      </c>
      <c r="AH66" s="358">
        <v>102.09166686536472</v>
      </c>
      <c r="AI66" s="358">
        <v>5.4836041858746158</v>
      </c>
      <c r="AJ66" s="358">
        <v>8.9069065408321748</v>
      </c>
      <c r="AK66" s="358">
        <v>14.698996012695043</v>
      </c>
      <c r="AL66" s="358">
        <v>22.143096927395533</v>
      </c>
      <c r="AM66" s="358">
        <v>31.424346168009897</v>
      </c>
      <c r="AN66" s="358">
        <v>41.384147421657666</v>
      </c>
      <c r="AO66" s="358">
        <v>50.887298081077773</v>
      </c>
      <c r="AP66" s="358">
        <v>60.076676166653186</v>
      </c>
      <c r="AQ66" s="358">
        <v>68.664008646420641</v>
      </c>
      <c r="AR66" s="358">
        <v>76.811805894923239</v>
      </c>
      <c r="AS66" s="358">
        <v>84.788838368376133</v>
      </c>
      <c r="AT66" s="358">
        <v>91.984900098160139</v>
      </c>
      <c r="AU66" s="358">
        <v>97.662984501130069</v>
      </c>
      <c r="AV66" s="358">
        <v>102.48680917826506</v>
      </c>
      <c r="AW66" s="358">
        <v>106.91171845458351</v>
      </c>
      <c r="AX66" s="358">
        <v>110.81395953614019</v>
      </c>
      <c r="AY66" s="358">
        <v>114.19051713438117</v>
      </c>
      <c r="AZ66" s="358">
        <v>117.13473646855581</v>
      </c>
      <c r="BA66" s="358">
        <v>119.65939780686698</v>
      </c>
      <c r="BB66" s="358">
        <v>122.0012649878898</v>
      </c>
      <c r="BC66" s="358">
        <v>124.42778984580711</v>
      </c>
      <c r="BD66" s="358">
        <v>126.85355222479788</v>
      </c>
      <c r="BE66" s="358">
        <v>129.36225239578729</v>
      </c>
      <c r="BF66" s="358">
        <v>131.7139335539336</v>
      </c>
      <c r="BG66" s="358">
        <v>133.59618626049493</v>
      </c>
      <c r="BH66" s="358">
        <v>135.31601136957312</v>
      </c>
      <c r="BI66" s="324">
        <v>5.4836041858746158</v>
      </c>
      <c r="BJ66" s="324">
        <v>10.115174034552009</v>
      </c>
      <c r="BK66" s="324">
        <v>18.987051025405584</v>
      </c>
      <c r="BL66" s="324">
        <v>30.687985625760703</v>
      </c>
      <c r="BM66" s="324">
        <v>45.663563225056222</v>
      </c>
      <c r="BN66" s="324">
        <v>61.483134587126479</v>
      </c>
      <c r="BO66" s="324">
        <v>75.85465330037016</v>
      </c>
      <c r="BP66" s="324">
        <v>88.865741570207831</v>
      </c>
      <c r="BQ66" s="324">
        <v>99.62375195501474</v>
      </c>
      <c r="BR66" s="324">
        <v>108.79161801931266</v>
      </c>
      <c r="BS66" s="324">
        <v>116.81832631186556</v>
      </c>
      <c r="BT66" s="324">
        <v>123.44203007588581</v>
      </c>
      <c r="BU66" s="324">
        <v>128.3322728890694</v>
      </c>
      <c r="BV66" s="324">
        <v>132.14851458540551</v>
      </c>
      <c r="BW66" s="324">
        <v>135.39269662224132</v>
      </c>
      <c r="BX66" s="324">
        <v>138.19287108596774</v>
      </c>
      <c r="BY66" s="324">
        <v>140.81057156702494</v>
      </c>
      <c r="BZ66" s="324">
        <v>143.3409165937841</v>
      </c>
      <c r="CA66" s="324">
        <v>145.9217433732949</v>
      </c>
      <c r="CB66" s="324">
        <v>148.68253023524605</v>
      </c>
      <c r="CC66" s="324">
        <v>151.82717914238054</v>
      </c>
      <c r="CD66" s="324">
        <v>155.26595814071104</v>
      </c>
      <c r="CE66" s="324">
        <v>159.17687992961726</v>
      </c>
      <c r="CF66" s="324">
        <v>162.96049757577782</v>
      </c>
      <c r="CG66" s="324">
        <v>165.86387920078789</v>
      </c>
      <c r="CH66" s="324">
        <v>168.54035587378152</v>
      </c>
    </row>
    <row r="67" spans="1:86" x14ac:dyDescent="0.25">
      <c r="A67" s="353" t="s">
        <v>237</v>
      </c>
      <c r="B67" s="353" t="s">
        <v>526</v>
      </c>
      <c r="C67" s="354">
        <v>20000</v>
      </c>
      <c r="D67" s="354"/>
      <c r="E67" s="355"/>
      <c r="F67" s="364">
        <v>0.99540000000000006</v>
      </c>
      <c r="G67" s="358">
        <v>4798.8234000000002</v>
      </c>
      <c r="H67" s="366">
        <v>4.3748235965736003E-3</v>
      </c>
      <c r="I67" s="358">
        <v>50.99776760370748</v>
      </c>
      <c r="J67" s="358">
        <v>71.597692262473672</v>
      </c>
      <c r="K67" s="358">
        <v>96.822223423924484</v>
      </c>
      <c r="L67" s="358">
        <v>126.46395319291371</v>
      </c>
      <c r="M67" s="358">
        <v>159.82248005758376</v>
      </c>
      <c r="N67" s="358">
        <v>197.95295563982367</v>
      </c>
      <c r="O67" s="358">
        <v>241.05664405387347</v>
      </c>
      <c r="P67" s="358">
        <v>290.97619895358355</v>
      </c>
      <c r="Q67" s="358">
        <v>350.6513774863775</v>
      </c>
      <c r="R67" s="358">
        <v>416.93957514475181</v>
      </c>
      <c r="S67" s="358">
        <v>490.66435152664008</v>
      </c>
      <c r="T67" s="358">
        <v>562.91100698403454</v>
      </c>
      <c r="U67" s="358">
        <v>623.04441193889306</v>
      </c>
      <c r="V67" s="358">
        <v>677.27676760523502</v>
      </c>
      <c r="W67" s="358">
        <v>729.40944141128284</v>
      </c>
      <c r="X67" s="358">
        <v>775.94972995511637</v>
      </c>
      <c r="Y67" s="358">
        <v>814.40927434481489</v>
      </c>
      <c r="Z67" s="358">
        <v>845.63969749724538</v>
      </c>
      <c r="AA67" s="358">
        <v>868.59682128380086</v>
      </c>
      <c r="AB67" s="358">
        <v>886.48032023811311</v>
      </c>
      <c r="AC67" s="358">
        <v>902.36852523301491</v>
      </c>
      <c r="AD67" s="358">
        <v>915.50712486414693</v>
      </c>
      <c r="AE67" s="358">
        <v>925.7974255852381</v>
      </c>
      <c r="AF67" s="358">
        <v>934.35109272681711</v>
      </c>
      <c r="AG67" s="358">
        <v>942.35958300722712</v>
      </c>
      <c r="AH67" s="358">
        <v>949.45713158627302</v>
      </c>
      <c r="AI67" s="358">
        <v>50.99776760370748</v>
      </c>
      <c r="AJ67" s="358">
        <v>82.834634747594009</v>
      </c>
      <c r="AK67" s="358">
        <v>136.70132950044123</v>
      </c>
      <c r="AL67" s="358">
        <v>205.93180558847638</v>
      </c>
      <c r="AM67" s="358">
        <v>292.24784442005085</v>
      </c>
      <c r="AN67" s="358">
        <v>384.8744477443808</v>
      </c>
      <c r="AO67" s="358">
        <v>473.2541798338201</v>
      </c>
      <c r="AP67" s="358">
        <v>558.71581275728227</v>
      </c>
      <c r="AQ67" s="358">
        <v>638.57839424466226</v>
      </c>
      <c r="AR67" s="358">
        <v>714.35327814886762</v>
      </c>
      <c r="AS67" s="358">
        <v>788.54004190112653</v>
      </c>
      <c r="AT67" s="358">
        <v>855.46374232114977</v>
      </c>
      <c r="AU67" s="358">
        <v>908.27018476329522</v>
      </c>
      <c r="AV67" s="358">
        <v>953.13197301549076</v>
      </c>
      <c r="AW67" s="358">
        <v>994.28382994974288</v>
      </c>
      <c r="AX67" s="358">
        <v>1030.5748489703155</v>
      </c>
      <c r="AY67" s="358">
        <v>1061.9769877569174</v>
      </c>
      <c r="AZ67" s="358">
        <v>1089.358361081665</v>
      </c>
      <c r="BA67" s="358">
        <v>1112.8378260184147</v>
      </c>
      <c r="BB67" s="358">
        <v>1134.6172970028806</v>
      </c>
      <c r="BC67" s="358">
        <v>1157.1840882215924</v>
      </c>
      <c r="BD67" s="358">
        <v>1179.74378835171</v>
      </c>
      <c r="BE67" s="358">
        <v>1203.0748137085473</v>
      </c>
      <c r="BF67" s="358">
        <v>1224.9455551253136</v>
      </c>
      <c r="BG67" s="358">
        <v>1242.4505906543054</v>
      </c>
      <c r="BH67" s="358">
        <v>1258.4450421608014</v>
      </c>
      <c r="BI67" s="324">
        <v>50.99776760370748</v>
      </c>
      <c r="BJ67" s="324">
        <v>94.071577232714318</v>
      </c>
      <c r="BK67" s="324">
        <v>176.580435576958</v>
      </c>
      <c r="BL67" s="324">
        <v>285.39965798403904</v>
      </c>
      <c r="BM67" s="324">
        <v>424.67320878251803</v>
      </c>
      <c r="BN67" s="324">
        <v>571.79593984893779</v>
      </c>
      <c r="BO67" s="324">
        <v>705.45171561376662</v>
      </c>
      <c r="BP67" s="324">
        <v>826.45542656098087</v>
      </c>
      <c r="BQ67" s="324">
        <v>926.50541100294686</v>
      </c>
      <c r="BR67" s="324">
        <v>1011.7669811529832</v>
      </c>
      <c r="BS67" s="324">
        <v>1086.415732275613</v>
      </c>
      <c r="BT67" s="324">
        <v>1148.0164776582649</v>
      </c>
      <c r="BU67" s="324">
        <v>1193.4959575876976</v>
      </c>
      <c r="BV67" s="324">
        <v>1228.9871784257466</v>
      </c>
      <c r="BW67" s="324">
        <v>1259.1582184882029</v>
      </c>
      <c r="BX67" s="324">
        <v>1285.1999679855144</v>
      </c>
      <c r="BY67" s="324">
        <v>1309.5447011690196</v>
      </c>
      <c r="BZ67" s="324">
        <v>1333.0770246660843</v>
      </c>
      <c r="CA67" s="324">
        <v>1357.0788307530286</v>
      </c>
      <c r="CB67" s="324">
        <v>1382.7542737676479</v>
      </c>
      <c r="CC67" s="324">
        <v>1411.99965121017</v>
      </c>
      <c r="CD67" s="324">
        <v>1443.9804518392727</v>
      </c>
      <c r="CE67" s="324">
        <v>1480.3522018318563</v>
      </c>
      <c r="CF67" s="324">
        <v>1515.5400175238101</v>
      </c>
      <c r="CG67" s="324">
        <v>1542.5415983013843</v>
      </c>
      <c r="CH67" s="324">
        <v>1567.4329527353302</v>
      </c>
    </row>
    <row r="68" spans="1:86" x14ac:dyDescent="0.25">
      <c r="A68" s="353" t="s">
        <v>237</v>
      </c>
      <c r="B68" s="353" t="s">
        <v>528</v>
      </c>
      <c r="C68" s="354">
        <v>20000</v>
      </c>
      <c r="D68" s="354"/>
      <c r="E68" s="355"/>
      <c r="F68" s="364">
        <v>0.99540000000000006</v>
      </c>
      <c r="G68" s="358">
        <v>4541.0147999999999</v>
      </c>
      <c r="H68" s="366">
        <v>4.1397936626361258E-3</v>
      </c>
      <c r="I68" s="358">
        <v>48.257999545346081</v>
      </c>
      <c r="J68" s="358">
        <v>67.75122839688963</v>
      </c>
      <c r="K68" s="358">
        <v>91.620614656698493</v>
      </c>
      <c r="L68" s="358">
        <v>119.66989306493929</v>
      </c>
      <c r="M68" s="358">
        <v>151.23628998603959</v>
      </c>
      <c r="N68" s="358">
        <v>187.31827082117312</v>
      </c>
      <c r="O68" s="358">
        <v>228.10628711341437</v>
      </c>
      <c r="P68" s="358">
        <v>275.34399909277084</v>
      </c>
      <c r="Q68" s="358">
        <v>331.81323046937439</v>
      </c>
      <c r="R68" s="358">
        <v>394.54020780136017</v>
      </c>
      <c r="S68" s="358">
        <v>464.30424635231935</v>
      </c>
      <c r="T68" s="358">
        <v>532.66957350366431</v>
      </c>
      <c r="U68" s="358">
        <v>589.57241386957685</v>
      </c>
      <c r="V68" s="358">
        <v>640.89122875235046</v>
      </c>
      <c r="W68" s="358">
        <v>690.22316360055424</v>
      </c>
      <c r="X68" s="358">
        <v>734.26315454371297</v>
      </c>
      <c r="Y68" s="358">
        <v>770.65652552604138</v>
      </c>
      <c r="Z68" s="358">
        <v>800.20914747613199</v>
      </c>
      <c r="AA68" s="358">
        <v>821.93293895388911</v>
      </c>
      <c r="AB68" s="358">
        <v>838.85567743751733</v>
      </c>
      <c r="AC68" s="358">
        <v>853.89031572557838</v>
      </c>
      <c r="AD68" s="358">
        <v>866.32306650699809</v>
      </c>
      <c r="AE68" s="358">
        <v>876.06053837790012</v>
      </c>
      <c r="AF68" s="358">
        <v>884.15467434551738</v>
      </c>
      <c r="AG68" s="358">
        <v>891.73292214871799</v>
      </c>
      <c r="AH68" s="358">
        <v>898.44916703932324</v>
      </c>
      <c r="AI68" s="358">
        <v>48.257999545346081</v>
      </c>
      <c r="AJ68" s="358">
        <v>78.384485318092473</v>
      </c>
      <c r="AK68" s="358">
        <v>129.35728379610308</v>
      </c>
      <c r="AL68" s="358">
        <v>194.86847066887142</v>
      </c>
      <c r="AM68" s="358">
        <v>276.54732757607798</v>
      </c>
      <c r="AN68" s="358">
        <v>364.19772466497926</v>
      </c>
      <c r="AO68" s="358">
        <v>447.8294064305926</v>
      </c>
      <c r="AP68" s="358">
        <v>528.6997589294175</v>
      </c>
      <c r="AQ68" s="358">
        <v>604.27185947814746</v>
      </c>
      <c r="AR68" s="358">
        <v>675.97586702242972</v>
      </c>
      <c r="AS68" s="358">
        <v>746.17707346047268</v>
      </c>
      <c r="AT68" s="358">
        <v>809.50541225245479</v>
      </c>
      <c r="AU68" s="358">
        <v>859.47491866628343</v>
      </c>
      <c r="AV68" s="358">
        <v>901.92658388232076</v>
      </c>
      <c r="AW68" s="358">
        <v>940.86762751104061</v>
      </c>
      <c r="AX68" s="358">
        <v>975.20897345002663</v>
      </c>
      <c r="AY68" s="358">
        <v>1004.9240859048032</v>
      </c>
      <c r="AZ68" s="358">
        <v>1030.8344416624257</v>
      </c>
      <c r="BA68" s="358">
        <v>1053.0525124032372</v>
      </c>
      <c r="BB68" s="358">
        <v>1073.6619184665299</v>
      </c>
      <c r="BC68" s="358">
        <v>1095.0163473277128</v>
      </c>
      <c r="BD68" s="358">
        <v>1116.3640660569383</v>
      </c>
      <c r="BE68" s="358">
        <v>1138.4416718810189</v>
      </c>
      <c r="BF68" s="358">
        <v>1159.1374450283511</v>
      </c>
      <c r="BG68" s="358">
        <v>1175.7020523884964</v>
      </c>
      <c r="BH68" s="358">
        <v>1190.8372292755812</v>
      </c>
      <c r="BI68" s="324">
        <v>48.257999545346081</v>
      </c>
      <c r="BJ68" s="324">
        <v>89.017742239295316</v>
      </c>
      <c r="BK68" s="324">
        <v>167.09395293550764</v>
      </c>
      <c r="BL68" s="324">
        <v>270.06704827280356</v>
      </c>
      <c r="BM68" s="324">
        <v>401.85836516611636</v>
      </c>
      <c r="BN68" s="324">
        <v>541.07717850878532</v>
      </c>
      <c r="BO68" s="324">
        <v>667.5525257477708</v>
      </c>
      <c r="BP68" s="324">
        <v>782.0555187660641</v>
      </c>
      <c r="BQ68" s="324">
        <v>876.73048848692042</v>
      </c>
      <c r="BR68" s="324">
        <v>957.41152624349911</v>
      </c>
      <c r="BS68" s="324">
        <v>1028.0499005686258</v>
      </c>
      <c r="BT68" s="324">
        <v>1086.3412510012454</v>
      </c>
      <c r="BU68" s="324">
        <v>1129.37742346299</v>
      </c>
      <c r="BV68" s="324">
        <v>1162.9619390122912</v>
      </c>
      <c r="BW68" s="324">
        <v>1191.512091421527</v>
      </c>
      <c r="BX68" s="324">
        <v>1216.1547923563403</v>
      </c>
      <c r="BY68" s="324">
        <v>1239.191646283565</v>
      </c>
      <c r="BZ68" s="324">
        <v>1261.4597358487194</v>
      </c>
      <c r="CA68" s="324">
        <v>1284.1720858525855</v>
      </c>
      <c r="CB68" s="324">
        <v>1308.4681594955423</v>
      </c>
      <c r="CC68" s="324">
        <v>1336.1423789298474</v>
      </c>
      <c r="CD68" s="324">
        <v>1366.4050656068787</v>
      </c>
      <c r="CE68" s="324">
        <v>1400.8228053841376</v>
      </c>
      <c r="CF68" s="324">
        <v>1434.1202157111848</v>
      </c>
      <c r="CG68" s="324">
        <v>1459.6711826282753</v>
      </c>
      <c r="CH68" s="324">
        <v>1483.2252915118388</v>
      </c>
    </row>
    <row r="69" spans="1:86" x14ac:dyDescent="0.25">
      <c r="A69" s="353" t="s">
        <v>510</v>
      </c>
      <c r="B69" s="353" t="s">
        <v>511</v>
      </c>
      <c r="C69" s="354">
        <v>9375</v>
      </c>
      <c r="D69" s="354"/>
      <c r="E69" s="355"/>
      <c r="F69" s="364">
        <v>0.61308222175308791</v>
      </c>
      <c r="G69" s="358">
        <v>1570.7166521314111</v>
      </c>
      <c r="H69" s="366">
        <v>1.4319360602591843E-3</v>
      </c>
      <c r="I69" s="358">
        <v>16.692225597772808</v>
      </c>
      <c r="J69" s="358">
        <v>23.434846027225689</v>
      </c>
      <c r="K69" s="358">
        <v>31.691159676421123</v>
      </c>
      <c r="L69" s="358">
        <v>41.393279272264301</v>
      </c>
      <c r="M69" s="358">
        <v>52.311954386858069</v>
      </c>
      <c r="N69" s="358">
        <v>64.792549724188959</v>
      </c>
      <c r="O69" s="358">
        <v>78.900941618800417</v>
      </c>
      <c r="P69" s="358">
        <v>95.240254323652778</v>
      </c>
      <c r="Q69" s="358">
        <v>114.77270818314973</v>
      </c>
      <c r="R69" s="358">
        <v>136.46968830160688</v>
      </c>
      <c r="S69" s="358">
        <v>160.60075633334495</v>
      </c>
      <c r="T69" s="358">
        <v>184.24801636540408</v>
      </c>
      <c r="U69" s="358">
        <v>203.9304536294963</v>
      </c>
      <c r="V69" s="358">
        <v>221.68140152423163</v>
      </c>
      <c r="W69" s="358">
        <v>238.74509652648871</v>
      </c>
      <c r="X69" s="358">
        <v>253.97833186721823</v>
      </c>
      <c r="Y69" s="358">
        <v>266.56663565982853</v>
      </c>
      <c r="Z69" s="358">
        <v>276.78875504405772</v>
      </c>
      <c r="AA69" s="358">
        <v>284.30291708148235</v>
      </c>
      <c r="AB69" s="358">
        <v>290.15641642173995</v>
      </c>
      <c r="AC69" s="358">
        <v>295.35683037278676</v>
      </c>
      <c r="AD69" s="358">
        <v>299.6572631051742</v>
      </c>
      <c r="AE69" s="358">
        <v>303.02541095117698</v>
      </c>
      <c r="AF69" s="358">
        <v>305.82513627886198</v>
      </c>
      <c r="AG69" s="358">
        <v>308.44641820431735</v>
      </c>
      <c r="AH69" s="358">
        <v>310.769537188529</v>
      </c>
      <c r="AI69" s="358">
        <v>16.692225597772808</v>
      </c>
      <c r="AJ69" s="358">
        <v>27.112841904386208</v>
      </c>
      <c r="AK69" s="358">
        <v>44.744104276653715</v>
      </c>
      <c r="AL69" s="358">
        <v>67.404129987635756</v>
      </c>
      <c r="AM69" s="358">
        <v>95.65648024890514</v>
      </c>
      <c r="AN69" s="358">
        <v>125.97435947569555</v>
      </c>
      <c r="AO69" s="358">
        <v>154.90218309675129</v>
      </c>
      <c r="AP69" s="358">
        <v>182.87487530943494</v>
      </c>
      <c r="AQ69" s="358">
        <v>209.01492593610095</v>
      </c>
      <c r="AR69" s="358">
        <v>233.81702054155357</v>
      </c>
      <c r="AS69" s="358">
        <v>258.09930298466492</v>
      </c>
      <c r="AT69" s="358">
        <v>280.00429133493105</v>
      </c>
      <c r="AU69" s="358">
        <v>297.28851948212582</v>
      </c>
      <c r="AV69" s="358">
        <v>311.97236007774279</v>
      </c>
      <c r="AW69" s="358">
        <v>325.44189241201445</v>
      </c>
      <c r="AX69" s="358">
        <v>337.32040994579802</v>
      </c>
      <c r="AY69" s="358">
        <v>347.5987340668018</v>
      </c>
      <c r="AZ69" s="358">
        <v>356.56100991121144</v>
      </c>
      <c r="BA69" s="358">
        <v>364.24614092880392</v>
      </c>
      <c r="BB69" s="358">
        <v>371.37484204956479</v>
      </c>
      <c r="BC69" s="358">
        <v>378.76124321456774</v>
      </c>
      <c r="BD69" s="358">
        <v>386.1453233750226</v>
      </c>
      <c r="BE69" s="358">
        <v>393.78186820792575</v>
      </c>
      <c r="BF69" s="358">
        <v>400.94044331568557</v>
      </c>
      <c r="BG69" s="358">
        <v>406.67006670660663</v>
      </c>
      <c r="BH69" s="358">
        <v>411.90525650812378</v>
      </c>
      <c r="BI69" s="324">
        <v>16.692225597772808</v>
      </c>
      <c r="BJ69" s="324">
        <v>30.790837781546724</v>
      </c>
      <c r="BK69" s="324">
        <v>57.797048876886315</v>
      </c>
      <c r="BL69" s="324">
        <v>93.414980703007217</v>
      </c>
      <c r="BM69" s="324">
        <v>139.0010061109522</v>
      </c>
      <c r="BN69" s="324">
        <v>187.1561692272021</v>
      </c>
      <c r="BO69" s="324">
        <v>230.90342457470214</v>
      </c>
      <c r="BP69" s="324">
        <v>270.5094962952171</v>
      </c>
      <c r="BQ69" s="324">
        <v>303.2571436890521</v>
      </c>
      <c r="BR69" s="324">
        <v>331.16435278150021</v>
      </c>
      <c r="BS69" s="324">
        <v>355.59784963598497</v>
      </c>
      <c r="BT69" s="324">
        <v>375.760566304458</v>
      </c>
      <c r="BU69" s="324">
        <v>390.64658533475534</v>
      </c>
      <c r="BV69" s="324">
        <v>402.26331863125404</v>
      </c>
      <c r="BW69" s="324">
        <v>412.13868829754011</v>
      </c>
      <c r="BX69" s="324">
        <v>420.66248802437775</v>
      </c>
      <c r="BY69" s="324">
        <v>428.63083247377506</v>
      </c>
      <c r="BZ69" s="324">
        <v>436.33326477836511</v>
      </c>
      <c r="CA69" s="324">
        <v>444.18936477612544</v>
      </c>
      <c r="CB69" s="324">
        <v>452.59326767738952</v>
      </c>
      <c r="CC69" s="324">
        <v>462.16565605634872</v>
      </c>
      <c r="CD69" s="324">
        <v>472.63338364487106</v>
      </c>
      <c r="CE69" s="324">
        <v>484.53832546467453</v>
      </c>
      <c r="CF69" s="324">
        <v>496.05575035250911</v>
      </c>
      <c r="CG69" s="324">
        <v>504.89371520889603</v>
      </c>
      <c r="CH69" s="324">
        <v>513.04097582771851</v>
      </c>
    </row>
    <row r="70" spans="1:86" x14ac:dyDescent="0.25">
      <c r="A70" s="353" t="s">
        <v>238</v>
      </c>
      <c r="B70" s="353" t="s">
        <v>389</v>
      </c>
      <c r="C70" s="354">
        <v>6250</v>
      </c>
      <c r="D70" s="354"/>
      <c r="E70" s="355"/>
      <c r="F70" s="364">
        <v>0.77780000000000005</v>
      </c>
      <c r="G70" s="358">
        <v>2737.0782000000004</v>
      </c>
      <c r="H70" s="366">
        <v>2.4952437914317073E-3</v>
      </c>
      <c r="I70" s="358">
        <v>29.087312935244498</v>
      </c>
      <c r="J70" s="358">
        <v>40.836777336279006</v>
      </c>
      <c r="K70" s="358">
        <v>55.22395281500733</v>
      </c>
      <c r="L70" s="358">
        <v>72.130541284379106</v>
      </c>
      <c r="M70" s="358">
        <v>91.157058631402691</v>
      </c>
      <c r="N70" s="358">
        <v>112.90532581535059</v>
      </c>
      <c r="O70" s="358">
        <v>137.49013672914424</v>
      </c>
      <c r="P70" s="358">
        <v>165.96247548403562</v>
      </c>
      <c r="Q70" s="358">
        <v>199.99907500616393</v>
      </c>
      <c r="R70" s="358">
        <v>237.8075054493487</v>
      </c>
      <c r="S70" s="358">
        <v>279.85749591883365</v>
      </c>
      <c r="T70" s="358">
        <v>321.06441878149735</v>
      </c>
      <c r="U70" s="358">
        <v>355.36237435821539</v>
      </c>
      <c r="V70" s="358">
        <v>386.29458128814554</v>
      </c>
      <c r="W70" s="358">
        <v>416.02920435892673</v>
      </c>
      <c r="X70" s="358">
        <v>442.57412976606639</v>
      </c>
      <c r="Y70" s="358">
        <v>464.51008609464816</v>
      </c>
      <c r="Z70" s="358">
        <v>482.32280876897966</v>
      </c>
      <c r="AA70" s="358">
        <v>495.4167357200908</v>
      </c>
      <c r="AB70" s="358">
        <v>505.61684750740324</v>
      </c>
      <c r="AC70" s="358">
        <v>514.67891458173585</v>
      </c>
      <c r="AD70" s="358">
        <v>522.17270454468792</v>
      </c>
      <c r="AE70" s="358">
        <v>528.04192610744497</v>
      </c>
      <c r="AF70" s="358">
        <v>532.92063363881027</v>
      </c>
      <c r="AG70" s="358">
        <v>537.48839167746246</v>
      </c>
      <c r="AH70" s="358">
        <v>541.5365809667677</v>
      </c>
      <c r="AI70" s="358">
        <v>29.087312935244498</v>
      </c>
      <c r="AJ70" s="358">
        <v>47.245929694475123</v>
      </c>
      <c r="AK70" s="358">
        <v>77.969576643865366</v>
      </c>
      <c r="AL70" s="358">
        <v>117.45617806290952</v>
      </c>
      <c r="AM70" s="358">
        <v>166.68777683277798</v>
      </c>
      <c r="AN70" s="358">
        <v>219.51869715776246</v>
      </c>
      <c r="AO70" s="358">
        <v>269.92735316786792</v>
      </c>
      <c r="AP70" s="358">
        <v>318.67162919419775</v>
      </c>
      <c r="AQ70" s="358">
        <v>364.22240540839039</v>
      </c>
      <c r="AR70" s="358">
        <v>407.4417042977247</v>
      </c>
      <c r="AS70" s="358">
        <v>449.75519593295724</v>
      </c>
      <c r="AT70" s="358">
        <v>487.92609455010086</v>
      </c>
      <c r="AU70" s="358">
        <v>518.04501128872289</v>
      </c>
      <c r="AV70" s="358">
        <v>543.63257982439779</v>
      </c>
      <c r="AW70" s="358">
        <v>567.10413547786493</v>
      </c>
      <c r="AX70" s="358">
        <v>587.80324205823933</v>
      </c>
      <c r="AY70" s="358">
        <v>605.7139052233357</v>
      </c>
      <c r="AZ70" s="358">
        <v>621.33126676517281</v>
      </c>
      <c r="BA70" s="358">
        <v>634.7231185315959</v>
      </c>
      <c r="BB70" s="358">
        <v>647.14535420693119</v>
      </c>
      <c r="BC70" s="358">
        <v>660.01664934329472</v>
      </c>
      <c r="BD70" s="358">
        <v>672.88389997491447</v>
      </c>
      <c r="BE70" s="358">
        <v>686.19108708412273</v>
      </c>
      <c r="BF70" s="358">
        <v>698.6653801680626</v>
      </c>
      <c r="BG70" s="358">
        <v>708.64962987740364</v>
      </c>
      <c r="BH70" s="358">
        <v>717.77229618335423</v>
      </c>
      <c r="BI70" s="324">
        <v>29.087312935244498</v>
      </c>
      <c r="BJ70" s="324">
        <v>53.655082052671226</v>
      </c>
      <c r="BK70" s="324">
        <v>100.71520047272342</v>
      </c>
      <c r="BL70" s="324">
        <v>162.78181484143994</v>
      </c>
      <c r="BM70" s="324">
        <v>242.21849503415331</v>
      </c>
      <c r="BN70" s="324">
        <v>326.13206850017428</v>
      </c>
      <c r="BO70" s="324">
        <v>402.36456960659154</v>
      </c>
      <c r="BP70" s="324">
        <v>471.38078290435988</v>
      </c>
      <c r="BQ70" s="324">
        <v>528.44573581061684</v>
      </c>
      <c r="BR70" s="324">
        <v>577.0759031461007</v>
      </c>
      <c r="BS70" s="324">
        <v>619.65289594708088</v>
      </c>
      <c r="BT70" s="324">
        <v>654.78777031870436</v>
      </c>
      <c r="BU70" s="324">
        <v>680.72764821923045</v>
      </c>
      <c r="BV70" s="324">
        <v>700.97057836065017</v>
      </c>
      <c r="BW70" s="324">
        <v>718.17906659680307</v>
      </c>
      <c r="BX70" s="324">
        <v>733.03235435041211</v>
      </c>
      <c r="BY70" s="324">
        <v>746.91772435202313</v>
      </c>
      <c r="BZ70" s="324">
        <v>760.33972476136591</v>
      </c>
      <c r="CA70" s="324">
        <v>774.02950134310095</v>
      </c>
      <c r="CB70" s="324">
        <v>788.67386090645903</v>
      </c>
      <c r="CC70" s="324">
        <v>805.35438410485369</v>
      </c>
      <c r="CD70" s="324">
        <v>823.59509540514114</v>
      </c>
      <c r="CE70" s="324">
        <v>844.34024806080049</v>
      </c>
      <c r="CF70" s="324">
        <v>864.41012669731481</v>
      </c>
      <c r="CG70" s="324">
        <v>879.81086807734505</v>
      </c>
      <c r="CH70" s="324">
        <v>894.00801139994076</v>
      </c>
    </row>
    <row r="71" spans="1:86" x14ac:dyDescent="0.25">
      <c r="A71" s="353" t="s">
        <v>238</v>
      </c>
      <c r="B71" s="353" t="s">
        <v>441</v>
      </c>
      <c r="C71" s="354">
        <v>3750</v>
      </c>
      <c r="D71" s="354"/>
      <c r="E71" s="355"/>
      <c r="F71" s="364">
        <v>0.77780000000000005</v>
      </c>
      <c r="G71" s="358">
        <v>1344.0384000000001</v>
      </c>
      <c r="H71" s="366">
        <v>1.2252859538488179E-3</v>
      </c>
      <c r="I71" s="358">
        <v>14.283284101194228</v>
      </c>
      <c r="J71" s="358">
        <v>20.052842067942635</v>
      </c>
      <c r="K71" s="358">
        <v>27.117644349057308</v>
      </c>
      <c r="L71" s="358">
        <v>35.41960083529613</v>
      </c>
      <c r="M71" s="358">
        <v>44.762545414908743</v>
      </c>
      <c r="N71" s="358">
        <v>55.442001423394657</v>
      </c>
      <c r="O71" s="358">
        <v>67.514338240398175</v>
      </c>
      <c r="P71" s="358">
        <v>81.495640135383212</v>
      </c>
      <c r="Q71" s="358">
        <v>98.209264453154674</v>
      </c>
      <c r="R71" s="358">
        <v>116.77504103906637</v>
      </c>
      <c r="S71" s="358">
        <v>137.42362970950398</v>
      </c>
      <c r="T71" s="358">
        <v>157.65823121751274</v>
      </c>
      <c r="U71" s="358">
        <v>174.5001940582541</v>
      </c>
      <c r="V71" s="358">
        <v>189.68941076041929</v>
      </c>
      <c r="W71" s="358">
        <v>204.29055559313025</v>
      </c>
      <c r="X71" s="358">
        <v>217.32540387489703</v>
      </c>
      <c r="Y71" s="358">
        <v>228.09702437384257</v>
      </c>
      <c r="Z71" s="358">
        <v>236.84393678681354</v>
      </c>
      <c r="AA71" s="358">
        <v>243.27369119758933</v>
      </c>
      <c r="AB71" s="358">
        <v>248.28244174276577</v>
      </c>
      <c r="AC71" s="358">
        <v>252.7323570324636</v>
      </c>
      <c r="AD71" s="358">
        <v>256.41217205263445</v>
      </c>
      <c r="AE71" s="358">
        <v>259.29424504508802</v>
      </c>
      <c r="AF71" s="358">
        <v>261.6899275157329</v>
      </c>
      <c r="AG71" s="358">
        <v>263.93291867537795</v>
      </c>
      <c r="AH71" s="358">
        <v>265.9207763315074</v>
      </c>
      <c r="AI71" s="358">
        <v>14.283284101194228</v>
      </c>
      <c r="AJ71" s="358">
        <v>23.200047318003129</v>
      </c>
      <c r="AK71" s="358">
        <v>38.286850935095011</v>
      </c>
      <c r="AL71" s="358">
        <v>57.676691018103902</v>
      </c>
      <c r="AM71" s="358">
        <v>81.851798342438286</v>
      </c>
      <c r="AN71" s="358">
        <v>107.7943474534281</v>
      </c>
      <c r="AO71" s="358">
        <v>132.54744707987376</v>
      </c>
      <c r="AP71" s="358">
        <v>156.48325525648585</v>
      </c>
      <c r="AQ71" s="358">
        <v>178.85089984248324</v>
      </c>
      <c r="AR71" s="358">
        <v>200.07367576768067</v>
      </c>
      <c r="AS71" s="358">
        <v>220.8516563149048</v>
      </c>
      <c r="AT71" s="358">
        <v>239.59542238777328</v>
      </c>
      <c r="AU71" s="358">
        <v>254.38527408551099</v>
      </c>
      <c r="AV71" s="358">
        <v>266.95001362221063</v>
      </c>
      <c r="AW71" s="358">
        <v>278.47568800959095</v>
      </c>
      <c r="AX71" s="358">
        <v>288.63995517949348</v>
      </c>
      <c r="AY71" s="358">
        <v>297.43496113268657</v>
      </c>
      <c r="AZ71" s="358">
        <v>305.10384454965003</v>
      </c>
      <c r="BA71" s="358">
        <v>311.67989452190898</v>
      </c>
      <c r="BB71" s="358">
        <v>317.77981587654932</v>
      </c>
      <c r="BC71" s="358">
        <v>324.10024724785825</v>
      </c>
      <c r="BD71" s="358">
        <v>330.41869257080197</v>
      </c>
      <c r="BE71" s="358">
        <v>336.95316808222901</v>
      </c>
      <c r="BF71" s="358">
        <v>343.07865215413813</v>
      </c>
      <c r="BG71" s="358">
        <v>347.98140392956907</v>
      </c>
      <c r="BH71" s="358">
        <v>352.46107638671106</v>
      </c>
      <c r="BI71" s="324">
        <v>14.283284101194228</v>
      </c>
      <c r="BJ71" s="324">
        <v>26.34725256806362</v>
      </c>
      <c r="BK71" s="324">
        <v>49.456057521132728</v>
      </c>
      <c r="BL71" s="324">
        <v>79.933781200911667</v>
      </c>
      <c r="BM71" s="324">
        <v>118.94105126996784</v>
      </c>
      <c r="BN71" s="324">
        <v>160.14669348346152</v>
      </c>
      <c r="BO71" s="324">
        <v>197.58055591934931</v>
      </c>
      <c r="BP71" s="324">
        <v>231.47087037758845</v>
      </c>
      <c r="BQ71" s="324">
        <v>259.49253523181181</v>
      </c>
      <c r="BR71" s="324">
        <v>283.37231049629497</v>
      </c>
      <c r="BS71" s="324">
        <v>304.27968292030567</v>
      </c>
      <c r="BT71" s="324">
        <v>321.53261355803386</v>
      </c>
      <c r="BU71" s="324">
        <v>334.2703541127679</v>
      </c>
      <c r="BV71" s="324">
        <v>344.21061648400212</v>
      </c>
      <c r="BW71" s="324">
        <v>352.6608204260516</v>
      </c>
      <c r="BX71" s="324">
        <v>359.95450648408985</v>
      </c>
      <c r="BY71" s="324">
        <v>366.77289789153048</v>
      </c>
      <c r="BZ71" s="324">
        <v>373.36375231248655</v>
      </c>
      <c r="CA71" s="324">
        <v>380.08609784622854</v>
      </c>
      <c r="CB71" s="324">
        <v>387.27719001033284</v>
      </c>
      <c r="CC71" s="324">
        <v>395.46813746325296</v>
      </c>
      <c r="CD71" s="324">
        <v>404.42521308896949</v>
      </c>
      <c r="CE71" s="324">
        <v>414.61209111937001</v>
      </c>
      <c r="CF71" s="324">
        <v>424.46737679254329</v>
      </c>
      <c r="CG71" s="324">
        <v>432.02988918376025</v>
      </c>
      <c r="CH71" s="324">
        <v>439.0013764419146</v>
      </c>
    </row>
    <row r="72" spans="1:86" x14ac:dyDescent="0.25">
      <c r="A72" s="353" t="s">
        <v>321</v>
      </c>
      <c r="B72" s="353" t="s">
        <v>321</v>
      </c>
      <c r="C72" s="354">
        <v>5000</v>
      </c>
      <c r="D72" s="354"/>
      <c r="E72" s="355"/>
      <c r="F72" s="364">
        <v>0.90989999999999993</v>
      </c>
      <c r="G72" s="358">
        <v>3174.6410999999998</v>
      </c>
      <c r="H72" s="366">
        <v>2.8941458431107027E-3</v>
      </c>
      <c r="I72" s="358">
        <v>33.737355086452702</v>
      </c>
      <c r="J72" s="358">
        <v>47.365147157030385</v>
      </c>
      <c r="K72" s="358">
        <v>64.052327884158714</v>
      </c>
      <c r="L72" s="358">
        <v>83.661687461701547</v>
      </c>
      <c r="M72" s="358">
        <v>105.72987826447951</v>
      </c>
      <c r="N72" s="358">
        <v>130.95493133601477</v>
      </c>
      <c r="O72" s="358">
        <v>159.46999209045643</v>
      </c>
      <c r="P72" s="358">
        <v>192.49406017312978</v>
      </c>
      <c r="Q72" s="358">
        <v>231.97191935420432</v>
      </c>
      <c r="R72" s="358">
        <v>275.82459305984611</v>
      </c>
      <c r="S72" s="358">
        <v>324.59690362044148</v>
      </c>
      <c r="T72" s="358">
        <v>372.39136960403727</v>
      </c>
      <c r="U72" s="358">
        <v>412.1723665152046</v>
      </c>
      <c r="V72" s="358">
        <v>448.04954950305682</v>
      </c>
      <c r="W72" s="358">
        <v>482.53769693469036</v>
      </c>
      <c r="X72" s="358">
        <v>513.32622580972929</v>
      </c>
      <c r="Y72" s="358">
        <v>538.76897294370633</v>
      </c>
      <c r="Z72" s="358">
        <v>559.42932583564584</v>
      </c>
      <c r="AA72" s="358">
        <v>574.61651290958298</v>
      </c>
      <c r="AB72" s="358">
        <v>586.44726517109905</v>
      </c>
      <c r="AC72" s="358">
        <v>596.95803924585255</v>
      </c>
      <c r="AD72" s="358">
        <v>605.64982364980392</v>
      </c>
      <c r="AE72" s="358">
        <v>612.45732808944126</v>
      </c>
      <c r="AF72" s="358">
        <v>618.11597001057896</v>
      </c>
      <c r="AG72" s="358">
        <v>623.41395251044332</v>
      </c>
      <c r="AH72" s="358">
        <v>628.10930542305221</v>
      </c>
      <c r="AI72" s="358">
        <v>33.737355086452702</v>
      </c>
      <c r="AJ72" s="358">
        <v>54.798898407722191</v>
      </c>
      <c r="AK72" s="358">
        <v>90.434179981856204</v>
      </c>
      <c r="AL72" s="358">
        <v>136.23330540115035</v>
      </c>
      <c r="AM72" s="358">
        <v>193.33531179378241</v>
      </c>
      <c r="AN72" s="358">
        <v>254.61204514196407</v>
      </c>
      <c r="AO72" s="358">
        <v>313.07927898476868</v>
      </c>
      <c r="AP72" s="358">
        <v>369.61605680241792</v>
      </c>
      <c r="AQ72" s="358">
        <v>422.44880608465564</v>
      </c>
      <c r="AR72" s="358">
        <v>472.57735651016594</v>
      </c>
      <c r="AS72" s="358">
        <v>521.65529284012371</v>
      </c>
      <c r="AT72" s="358">
        <v>565.92838068025821</v>
      </c>
      <c r="AU72" s="358">
        <v>600.86225687199715</v>
      </c>
      <c r="AV72" s="358">
        <v>630.54038105654558</v>
      </c>
      <c r="AW72" s="358">
        <v>657.76421604176232</v>
      </c>
      <c r="AX72" s="358">
        <v>681.77238449063486</v>
      </c>
      <c r="AY72" s="358">
        <v>702.54633512608655</v>
      </c>
      <c r="AZ72" s="358">
        <v>720.66036556346148</v>
      </c>
      <c r="BA72" s="358">
        <v>736.19310519172427</v>
      </c>
      <c r="BB72" s="358">
        <v>750.60122109020529</v>
      </c>
      <c r="BC72" s="358">
        <v>765.53018532298825</v>
      </c>
      <c r="BD72" s="358">
        <v>780.45445847643384</v>
      </c>
      <c r="BE72" s="358">
        <v>795.88899853534872</v>
      </c>
      <c r="BF72" s="358">
        <v>810.35749399803626</v>
      </c>
      <c r="BG72" s="358">
        <v>821.93787539888081</v>
      </c>
      <c r="BH72" s="358">
        <v>832.51893639905836</v>
      </c>
      <c r="BI72" s="324">
        <v>33.737355086452702</v>
      </c>
      <c r="BJ72" s="324">
        <v>62.232649658414005</v>
      </c>
      <c r="BK72" s="324">
        <v>116.81603207955371</v>
      </c>
      <c r="BL72" s="324">
        <v>188.80492334059915</v>
      </c>
      <c r="BM72" s="324">
        <v>280.94074532308531</v>
      </c>
      <c r="BN72" s="324">
        <v>378.2691589479133</v>
      </c>
      <c r="BO72" s="324">
        <v>466.6885658790809</v>
      </c>
      <c r="BP72" s="324">
        <v>546.73805343170613</v>
      </c>
      <c r="BQ72" s="324">
        <v>612.92569281510691</v>
      </c>
      <c r="BR72" s="324">
        <v>669.3301199604856</v>
      </c>
      <c r="BS72" s="324">
        <v>718.71368205980593</v>
      </c>
      <c r="BT72" s="324">
        <v>759.46539175647911</v>
      </c>
      <c r="BU72" s="324">
        <v>789.55214722878964</v>
      </c>
      <c r="BV72" s="324">
        <v>813.03121261003446</v>
      </c>
      <c r="BW72" s="324">
        <v>832.99073514883423</v>
      </c>
      <c r="BX72" s="324">
        <v>850.21854317154032</v>
      </c>
      <c r="BY72" s="324">
        <v>866.32369730846665</v>
      </c>
      <c r="BZ72" s="324">
        <v>881.89140529127712</v>
      </c>
      <c r="CA72" s="324">
        <v>897.76969747386568</v>
      </c>
      <c r="CB72" s="324">
        <v>914.75517700931152</v>
      </c>
      <c r="CC72" s="324">
        <v>934.10233140012394</v>
      </c>
      <c r="CD72" s="324">
        <v>955.25909330306365</v>
      </c>
      <c r="CE72" s="324">
        <v>979.32066898125606</v>
      </c>
      <c r="CF72" s="324">
        <v>1002.5990179854936</v>
      </c>
      <c r="CG72" s="324">
        <v>1020.4617982873185</v>
      </c>
      <c r="CH72" s="324">
        <v>1036.9285673750644</v>
      </c>
    </row>
    <row r="73" spans="1:86" x14ac:dyDescent="0.25">
      <c r="A73" s="353" t="s">
        <v>501</v>
      </c>
      <c r="B73" s="353" t="s">
        <v>501</v>
      </c>
      <c r="C73" s="354">
        <v>4992</v>
      </c>
      <c r="D73" s="354"/>
      <c r="E73" s="355"/>
      <c r="F73" s="364">
        <v>0.90029999999999999</v>
      </c>
      <c r="G73" s="358">
        <v>1361.2536</v>
      </c>
      <c r="H73" s="366">
        <v>1.2409801057069031E-3</v>
      </c>
      <c r="I73" s="358">
        <v>14.466232439916453</v>
      </c>
      <c r="J73" s="358">
        <v>20.309690151128382</v>
      </c>
      <c r="K73" s="358">
        <v>27.46498239460562</v>
      </c>
      <c r="L73" s="358">
        <v>35.87327501030466</v>
      </c>
      <c r="M73" s="358">
        <v>45.335889280550326</v>
      </c>
      <c r="N73" s="358">
        <v>56.152133769988339</v>
      </c>
      <c r="O73" s="358">
        <v>68.379099868991602</v>
      </c>
      <c r="P73" s="358">
        <v>82.53948214470276</v>
      </c>
      <c r="Q73" s="358">
        <v>99.467183966030134</v>
      </c>
      <c r="R73" s="358">
        <v>118.27076146379211</v>
      </c>
      <c r="S73" s="358">
        <v>139.18382887507471</v>
      </c>
      <c r="T73" s="358">
        <v>159.67760654343772</v>
      </c>
      <c r="U73" s="358">
        <v>176.73529071974207</v>
      </c>
      <c r="V73" s="358">
        <v>192.11905945507172</v>
      </c>
      <c r="W73" s="358">
        <v>206.90722396558658</v>
      </c>
      <c r="X73" s="358">
        <v>220.10902991771476</v>
      </c>
      <c r="Y73" s="358">
        <v>231.0186193922591</v>
      </c>
      <c r="Z73" s="358">
        <v>239.87756718053762</v>
      </c>
      <c r="AA73" s="358">
        <v>246.38967750326682</v>
      </c>
      <c r="AB73" s="358">
        <v>251.46258294341152</v>
      </c>
      <c r="AC73" s="358">
        <v>255.9694952517178</v>
      </c>
      <c r="AD73" s="358">
        <v>259.69644341297686</v>
      </c>
      <c r="AE73" s="358">
        <v>262.6154316178081</v>
      </c>
      <c r="AF73" s="358">
        <v>265.04179933737788</v>
      </c>
      <c r="AG73" s="358">
        <v>267.31351998973054</v>
      </c>
      <c r="AH73" s="358">
        <v>269.32683924511321</v>
      </c>
      <c r="AI73" s="358">
        <v>14.466232439916453</v>
      </c>
      <c r="AJ73" s="358">
        <v>23.497206576688654</v>
      </c>
      <c r="AK73" s="358">
        <v>38.777250462532507</v>
      </c>
      <c r="AL73" s="358">
        <v>58.415446526290907</v>
      </c>
      <c r="AM73" s="358">
        <v>82.900202226452862</v>
      </c>
      <c r="AN73" s="358">
        <v>109.17503810205855</v>
      </c>
      <c r="AO73" s="358">
        <v>134.2451893549229</v>
      </c>
      <c r="AP73" s="358">
        <v>158.48758082924581</v>
      </c>
      <c r="AQ73" s="358">
        <v>181.14172279141707</v>
      </c>
      <c r="AR73" s="358">
        <v>202.63633197086335</v>
      </c>
      <c r="AS73" s="358">
        <v>223.68044858288786</v>
      </c>
      <c r="AT73" s="358">
        <v>242.66429535709466</v>
      </c>
      <c r="AU73" s="358">
        <v>257.64358379633239</v>
      </c>
      <c r="AV73" s="358">
        <v>270.3692595860976</v>
      </c>
      <c r="AW73" s="358">
        <v>282.04256129551987</v>
      </c>
      <c r="AX73" s="358">
        <v>292.33701811787819</v>
      </c>
      <c r="AY73" s="358">
        <v>301.2446754555001</v>
      </c>
      <c r="AZ73" s="358">
        <v>309.01178624587766</v>
      </c>
      <c r="BA73" s="358">
        <v>315.67206596594917</v>
      </c>
      <c r="BB73" s="358">
        <v>321.85011854519172</v>
      </c>
      <c r="BC73" s="358">
        <v>328.25150555745807</v>
      </c>
      <c r="BD73" s="358">
        <v>334.6508810829344</v>
      </c>
      <c r="BE73" s="358">
        <v>341.26905383308934</v>
      </c>
      <c r="BF73" s="358">
        <v>347.47299655126534</v>
      </c>
      <c r="BG73" s="358">
        <v>352.43854552978542</v>
      </c>
      <c r="BH73" s="358">
        <v>356.9755961520782</v>
      </c>
      <c r="BI73" s="324">
        <v>14.466232439916453</v>
      </c>
      <c r="BJ73" s="324">
        <v>26.684723002248926</v>
      </c>
      <c r="BK73" s="324">
        <v>50.089518530459394</v>
      </c>
      <c r="BL73" s="324">
        <v>80.957618042277161</v>
      </c>
      <c r="BM73" s="324">
        <v>120.46451517235541</v>
      </c>
      <c r="BN73" s="324">
        <v>162.19794243412875</v>
      </c>
      <c r="BO73" s="324">
        <v>200.1112788408542</v>
      </c>
      <c r="BP73" s="324">
        <v>234.4356795137889</v>
      </c>
      <c r="BQ73" s="324">
        <v>262.81626161680401</v>
      </c>
      <c r="BR73" s="324">
        <v>287.00190247793461</v>
      </c>
      <c r="BS73" s="324">
        <v>308.17706829070102</v>
      </c>
      <c r="BT73" s="324">
        <v>325.6509841707516</v>
      </c>
      <c r="BU73" s="324">
        <v>338.55187687292272</v>
      </c>
      <c r="BV73" s="324">
        <v>348.61945971712356</v>
      </c>
      <c r="BW73" s="324">
        <v>357.17789862545317</v>
      </c>
      <c r="BX73" s="324">
        <v>364.56500631804164</v>
      </c>
      <c r="BY73" s="324">
        <v>371.47073151874099</v>
      </c>
      <c r="BZ73" s="324">
        <v>378.14600531121772</v>
      </c>
      <c r="CA73" s="324">
        <v>384.95445442863149</v>
      </c>
      <c r="CB73" s="324">
        <v>392.23765414697198</v>
      </c>
      <c r="CC73" s="324">
        <v>400.53351586319849</v>
      </c>
      <c r="CD73" s="324">
        <v>409.60531875289189</v>
      </c>
      <c r="CE73" s="324">
        <v>419.9226760483707</v>
      </c>
      <c r="CF73" s="324">
        <v>429.9041937651528</v>
      </c>
      <c r="CG73" s="324">
        <v>437.56357106984041</v>
      </c>
      <c r="CH73" s="324">
        <v>444.62435305904307</v>
      </c>
    </row>
    <row r="74" spans="1:86" x14ac:dyDescent="0.25">
      <c r="A74" s="353" t="s">
        <v>240</v>
      </c>
      <c r="B74" s="353" t="s">
        <v>279</v>
      </c>
      <c r="C74" s="354">
        <v>6250</v>
      </c>
      <c r="D74" s="354"/>
      <c r="E74" s="355"/>
      <c r="F74" s="364">
        <v>0.94779999999999998</v>
      </c>
      <c r="G74" s="358">
        <v>4975.0021999999999</v>
      </c>
      <c r="H74" s="366">
        <v>4.5354361274402332E-3</v>
      </c>
      <c r="I74" s="358">
        <v>52.870044357859342</v>
      </c>
      <c r="J74" s="358">
        <v>74.226252318584912</v>
      </c>
      <c r="K74" s="358">
        <v>100.37684957169205</v>
      </c>
      <c r="L74" s="358">
        <v>131.10681367341891</v>
      </c>
      <c r="M74" s="358">
        <v>165.69002933009273</v>
      </c>
      <c r="N74" s="358">
        <v>205.22038585637998</v>
      </c>
      <c r="O74" s="358">
        <v>249.90653635902447</v>
      </c>
      <c r="P74" s="358">
        <v>301.65878368054052</v>
      </c>
      <c r="Q74" s="358">
        <v>363.52481202533073</v>
      </c>
      <c r="R74" s="358">
        <v>432.24664271083731</v>
      </c>
      <c r="S74" s="358">
        <v>508.67807060926805</v>
      </c>
      <c r="T74" s="358">
        <v>583.57711145398412</v>
      </c>
      <c r="U74" s="358">
        <v>645.91818904894455</v>
      </c>
      <c r="V74" s="358">
        <v>702.14157262901836</v>
      </c>
      <c r="W74" s="358">
        <v>756.18818890520186</v>
      </c>
      <c r="X74" s="358">
        <v>804.43710714924612</v>
      </c>
      <c r="Y74" s="358">
        <v>844.30861355845218</v>
      </c>
      <c r="Z74" s="358">
        <v>876.68559661022937</v>
      </c>
      <c r="AA74" s="358">
        <v>900.48554335213009</v>
      </c>
      <c r="AB74" s="358">
        <v>919.02559769991058</v>
      </c>
      <c r="AC74" s="358">
        <v>935.49710502891276</v>
      </c>
      <c r="AD74" s="358">
        <v>949.11806096361147</v>
      </c>
      <c r="AE74" s="358">
        <v>959.78614862986956</v>
      </c>
      <c r="AF74" s="358">
        <v>968.65384583402658</v>
      </c>
      <c r="AG74" s="358">
        <v>976.95635114474874</v>
      </c>
      <c r="AH74" s="358">
        <v>984.31447142801665</v>
      </c>
      <c r="AI74" s="358">
        <v>52.870044357859342</v>
      </c>
      <c r="AJ74" s="358">
        <v>85.875735728361363</v>
      </c>
      <c r="AK74" s="358">
        <v>141.72003391656796</v>
      </c>
      <c r="AL74" s="358">
        <v>213.49216265233727</v>
      </c>
      <c r="AM74" s="358">
        <v>302.9771149600985</v>
      </c>
      <c r="AN74" s="358">
        <v>399.00431098424656</v>
      </c>
      <c r="AO74" s="358">
        <v>490.6287207469336</v>
      </c>
      <c r="AP74" s="358">
        <v>579.22789941431631</v>
      </c>
      <c r="AQ74" s="358">
        <v>662.02246914101102</v>
      </c>
      <c r="AR74" s="358">
        <v>740.57926998685309</v>
      </c>
      <c r="AS74" s="358">
        <v>817.48964615913894</v>
      </c>
      <c r="AT74" s="358">
        <v>886.87031076574999</v>
      </c>
      <c r="AU74" s="358">
        <v>941.61543168931792</v>
      </c>
      <c r="AV74" s="358">
        <v>988.12422700164529</v>
      </c>
      <c r="AW74" s="358">
        <v>1030.7868885994837</v>
      </c>
      <c r="AX74" s="358">
        <v>1068.4102567500165</v>
      </c>
      <c r="AY74" s="358">
        <v>1100.9652596176047</v>
      </c>
      <c r="AZ74" s="358">
        <v>1129.3518829990028</v>
      </c>
      <c r="BA74" s="358">
        <v>1153.6933475578264</v>
      </c>
      <c r="BB74" s="358">
        <v>1176.2724064293311</v>
      </c>
      <c r="BC74" s="358">
        <v>1199.6676903566436</v>
      </c>
      <c r="BD74" s="358">
        <v>1223.0556228608227</v>
      </c>
      <c r="BE74" s="358">
        <v>1247.2431981899172</v>
      </c>
      <c r="BF74" s="358">
        <v>1269.9168782974295</v>
      </c>
      <c r="BG74" s="358">
        <v>1288.0645747239769</v>
      </c>
      <c r="BH74" s="358">
        <v>1304.6462291838204</v>
      </c>
      <c r="BI74" s="324">
        <v>52.870044357859342</v>
      </c>
      <c r="BJ74" s="324">
        <v>97.525219138137828</v>
      </c>
      <c r="BK74" s="324">
        <v>183.06321826144389</v>
      </c>
      <c r="BL74" s="324">
        <v>295.87751163125563</v>
      </c>
      <c r="BM74" s="324">
        <v>440.26420059010428</v>
      </c>
      <c r="BN74" s="324">
        <v>592.78823611211317</v>
      </c>
      <c r="BO74" s="324">
        <v>731.35090513484272</v>
      </c>
      <c r="BP74" s="324">
        <v>856.79701514809199</v>
      </c>
      <c r="BQ74" s="324">
        <v>960.52012625669124</v>
      </c>
      <c r="BR74" s="324">
        <v>1048.9118972628687</v>
      </c>
      <c r="BS74" s="324">
        <v>1126.30122170901</v>
      </c>
      <c r="BT74" s="324">
        <v>1190.1635100775159</v>
      </c>
      <c r="BU74" s="324">
        <v>1237.3126743296912</v>
      </c>
      <c r="BV74" s="324">
        <v>1274.1068813742722</v>
      </c>
      <c r="BW74" s="324">
        <v>1305.385588293766</v>
      </c>
      <c r="BX74" s="324">
        <v>1332.3834063507866</v>
      </c>
      <c r="BY74" s="324">
        <v>1357.621905676757</v>
      </c>
      <c r="BZ74" s="324">
        <v>1382.018169387776</v>
      </c>
      <c r="CA74" s="324">
        <v>1406.9011517635229</v>
      </c>
      <c r="CB74" s="324">
        <v>1433.5192151587512</v>
      </c>
      <c r="CC74" s="324">
        <v>1463.8382756843746</v>
      </c>
      <c r="CD74" s="324">
        <v>1496.9931847580337</v>
      </c>
      <c r="CE74" s="324">
        <v>1534.700247749965</v>
      </c>
      <c r="CF74" s="324">
        <v>1571.1799107608322</v>
      </c>
      <c r="CG74" s="324">
        <v>1599.1727983032056</v>
      </c>
      <c r="CH74" s="324">
        <v>1624.9779869396241</v>
      </c>
    </row>
    <row r="75" spans="1:86" x14ac:dyDescent="0.25">
      <c r="A75" s="353" t="s">
        <v>240</v>
      </c>
      <c r="B75" s="353" t="s">
        <v>286</v>
      </c>
      <c r="C75" s="354">
        <v>6250</v>
      </c>
      <c r="D75" s="354"/>
      <c r="E75" s="355"/>
      <c r="F75" s="364">
        <v>0.94779999999999998</v>
      </c>
      <c r="G75" s="358">
        <v>4757.9560000000001</v>
      </c>
      <c r="H75" s="366">
        <v>4.3375670336730744E-3</v>
      </c>
      <c r="I75" s="358">
        <v>50.563464026758218</v>
      </c>
      <c r="J75" s="358">
        <v>70.987957065973745</v>
      </c>
      <c r="K75" s="358">
        <v>95.997672861477227</v>
      </c>
      <c r="L75" s="358">
        <v>125.38696983055114</v>
      </c>
      <c r="M75" s="358">
        <v>158.46141117109264</v>
      </c>
      <c r="N75" s="358">
        <v>196.26716269747138</v>
      </c>
      <c r="O75" s="358">
        <v>239.00377453273055</v>
      </c>
      <c r="P75" s="358">
        <v>288.49820805416522</v>
      </c>
      <c r="Q75" s="358">
        <v>347.66518505756522</v>
      </c>
      <c r="R75" s="358">
        <v>413.3888638613837</v>
      </c>
      <c r="S75" s="358">
        <v>486.48579052362834</v>
      </c>
      <c r="T75" s="358">
        <v>558.11718413011999</v>
      </c>
      <c r="U75" s="358">
        <v>617.73848524017933</v>
      </c>
      <c r="V75" s="358">
        <v>671.50899115977734</v>
      </c>
      <c r="W75" s="358">
        <v>723.19769638104651</v>
      </c>
      <c r="X75" s="358">
        <v>769.34164181543429</v>
      </c>
      <c r="Y75" s="358">
        <v>807.47365975679725</v>
      </c>
      <c r="Z75" s="358">
        <v>838.43812059122718</v>
      </c>
      <c r="AA75" s="358">
        <v>861.19973854595014</v>
      </c>
      <c r="AB75" s="358">
        <v>878.93093931292628</v>
      </c>
      <c r="AC75" s="358">
        <v>894.68383830160826</v>
      </c>
      <c r="AD75" s="358">
        <v>907.71054792100006</v>
      </c>
      <c r="AE75" s="358">
        <v>917.91321511182025</v>
      </c>
      <c r="AF75" s="358">
        <v>926.39403811903469</v>
      </c>
      <c r="AG75" s="358">
        <v>934.33432706165706</v>
      </c>
      <c r="AH75" s="358">
        <v>941.37143200012235</v>
      </c>
      <c r="AI75" s="358">
        <v>50.563464026758218</v>
      </c>
      <c r="AJ75" s="358">
        <v>82.129204297270718</v>
      </c>
      <c r="AK75" s="358">
        <v>135.53716331895049</v>
      </c>
      <c r="AL75" s="358">
        <v>204.1780637292309</v>
      </c>
      <c r="AM75" s="358">
        <v>289.7590240235653</v>
      </c>
      <c r="AN75" s="358">
        <v>381.59680722821821</v>
      </c>
      <c r="AO75" s="358">
        <v>469.22388610203967</v>
      </c>
      <c r="AP75" s="358">
        <v>553.95771671934983</v>
      </c>
      <c r="AQ75" s="358">
        <v>633.14017814590875</v>
      </c>
      <c r="AR75" s="358">
        <v>708.26975334997178</v>
      </c>
      <c r="AS75" s="358">
        <v>781.82473303846007</v>
      </c>
      <c r="AT75" s="358">
        <v>848.17850258031319</v>
      </c>
      <c r="AU75" s="358">
        <v>900.53523853693559</v>
      </c>
      <c r="AV75" s="358">
        <v>945.0149780050026</v>
      </c>
      <c r="AW75" s="358">
        <v>985.81638040948906</v>
      </c>
      <c r="AX75" s="358">
        <v>1021.798340423906</v>
      </c>
      <c r="AY75" s="358">
        <v>1052.9330545399837</v>
      </c>
      <c r="AZ75" s="358">
        <v>1080.0812445522943</v>
      </c>
      <c r="BA75" s="358">
        <v>1103.3607553324991</v>
      </c>
      <c r="BB75" s="358">
        <v>1124.9547495285274</v>
      </c>
      <c r="BC75" s="358">
        <v>1147.3293590379787</v>
      </c>
      <c r="BD75" s="358">
        <v>1169.6969378474621</v>
      </c>
      <c r="BE75" s="358">
        <v>1192.8292731783927</v>
      </c>
      <c r="BF75" s="358">
        <v>1214.5137605359298</v>
      </c>
      <c r="BG75" s="358">
        <v>1231.8697209210065</v>
      </c>
      <c r="BH75" s="358">
        <v>1247.7279616122648</v>
      </c>
      <c r="BI75" s="324">
        <v>50.563464026758218</v>
      </c>
      <c r="BJ75" s="324">
        <v>93.270451528567705</v>
      </c>
      <c r="BK75" s="324">
        <v>175.07665377642377</v>
      </c>
      <c r="BL75" s="324">
        <v>282.9691576279107</v>
      </c>
      <c r="BM75" s="324">
        <v>421.05663687603794</v>
      </c>
      <c r="BN75" s="324">
        <v>566.92645175896507</v>
      </c>
      <c r="BO75" s="324">
        <v>699.44399767134882</v>
      </c>
      <c r="BP75" s="324">
        <v>819.41722538453439</v>
      </c>
      <c r="BQ75" s="324">
        <v>918.61517123425222</v>
      </c>
      <c r="BR75" s="324">
        <v>1003.1506428385597</v>
      </c>
      <c r="BS75" s="324">
        <v>1077.1636755532918</v>
      </c>
      <c r="BT75" s="324">
        <v>1138.2398210305064</v>
      </c>
      <c r="BU75" s="324">
        <v>1183.331991833692</v>
      </c>
      <c r="BV75" s="324">
        <v>1218.5209648502278</v>
      </c>
      <c r="BW75" s="324">
        <v>1248.4350644379319</v>
      </c>
      <c r="BX75" s="324">
        <v>1274.2550390323772</v>
      </c>
      <c r="BY75" s="324">
        <v>1298.3924493231702</v>
      </c>
      <c r="BZ75" s="324">
        <v>1321.7243685133615</v>
      </c>
      <c r="CA75" s="324">
        <v>1345.5217721190479</v>
      </c>
      <c r="CB75" s="324">
        <v>1370.9785597441287</v>
      </c>
      <c r="CC75" s="324">
        <v>1399.9748797743493</v>
      </c>
      <c r="CD75" s="324">
        <v>1431.6833277739242</v>
      </c>
      <c r="CE75" s="324">
        <v>1467.7453312449652</v>
      </c>
      <c r="CF75" s="324">
        <v>1502.6334829528248</v>
      </c>
      <c r="CG75" s="324">
        <v>1529.4051147803564</v>
      </c>
      <c r="CH75" s="324">
        <v>1554.084491224407</v>
      </c>
    </row>
    <row r="76" spans="1:86" x14ac:dyDescent="0.25">
      <c r="A76" s="353" t="s">
        <v>241</v>
      </c>
      <c r="B76" s="353" t="s">
        <v>241</v>
      </c>
      <c r="C76" s="354">
        <v>3000</v>
      </c>
      <c r="D76" s="354"/>
      <c r="E76" s="355"/>
      <c r="F76" s="364">
        <v>0.90600000000000003</v>
      </c>
      <c r="G76" s="358">
        <v>3026.9459999999995</v>
      </c>
      <c r="H76" s="366">
        <v>2.7595003363437105E-3</v>
      </c>
      <c r="I76" s="358">
        <v>32.167778596931051</v>
      </c>
      <c r="J76" s="358">
        <v>45.161559436241305</v>
      </c>
      <c r="K76" s="358">
        <v>61.072395767711392</v>
      </c>
      <c r="L76" s="358">
        <v>79.769461251997157</v>
      </c>
      <c r="M76" s="358">
        <v>100.8109647711526</v>
      </c>
      <c r="N76" s="358">
        <v>124.86246259075537</v>
      </c>
      <c r="O76" s="358">
        <v>152.05090574749966</v>
      </c>
      <c r="P76" s="358">
        <v>183.53858187774813</v>
      </c>
      <c r="Q76" s="358">
        <v>221.17979679703987</v>
      </c>
      <c r="R76" s="358">
        <v>262.99229499174845</v>
      </c>
      <c r="S76" s="358">
        <v>309.49555180466876</v>
      </c>
      <c r="T76" s="358">
        <v>355.06645669567558</v>
      </c>
      <c r="U76" s="358">
        <v>392.99670634697333</v>
      </c>
      <c r="V76" s="358">
        <v>427.20476077440043</v>
      </c>
      <c r="W76" s="358">
        <v>460.08840230338882</v>
      </c>
      <c r="X76" s="358">
        <v>489.44454411235859</v>
      </c>
      <c r="Y76" s="358">
        <v>513.70360812630429</v>
      </c>
      <c r="Z76" s="358">
        <v>533.40277114187938</v>
      </c>
      <c r="AA76" s="358">
        <v>547.88339862594546</v>
      </c>
      <c r="AB76" s="358">
        <v>559.1637440593197</v>
      </c>
      <c r="AC76" s="358">
        <v>569.18552118004015</v>
      </c>
      <c r="AD76" s="358">
        <v>577.4729342152973</v>
      </c>
      <c r="AE76" s="358">
        <v>583.96373039806656</v>
      </c>
      <c r="AF76" s="358">
        <v>589.359113053643</v>
      </c>
      <c r="AG76" s="358">
        <v>594.4106153907212</v>
      </c>
      <c r="AH76" s="358">
        <v>598.88752451831044</v>
      </c>
      <c r="AI76" s="358">
        <v>32.167778596931051</v>
      </c>
      <c r="AJ76" s="358">
        <v>52.249467298732142</v>
      </c>
      <c r="AK76" s="358">
        <v>86.226874388843413</v>
      </c>
      <c r="AL76" s="358">
        <v>129.89526874417089</v>
      </c>
      <c r="AM76" s="358">
        <v>184.34069561215671</v>
      </c>
      <c r="AN76" s="358">
        <v>242.76662694069176</v>
      </c>
      <c r="AO76" s="358">
        <v>298.51376623512795</v>
      </c>
      <c r="AP76" s="358">
        <v>352.42026088361655</v>
      </c>
      <c r="AQ76" s="358">
        <v>402.79505100048124</v>
      </c>
      <c r="AR76" s="358">
        <v>450.59145078762458</v>
      </c>
      <c r="AS76" s="358">
        <v>497.38611461977251</v>
      </c>
      <c r="AT76" s="358">
        <v>539.59946785373131</v>
      </c>
      <c r="AU76" s="358">
        <v>572.9081013251116</v>
      </c>
      <c r="AV76" s="358">
        <v>601.2054982459548</v>
      </c>
      <c r="AW76" s="358">
        <v>627.1627878473405</v>
      </c>
      <c r="AX76" s="358">
        <v>650.0540146551964</v>
      </c>
      <c r="AY76" s="358">
        <v>669.86149046094272</v>
      </c>
      <c r="AZ76" s="358">
        <v>687.13279460183924</v>
      </c>
      <c r="BA76" s="358">
        <v>701.94289836028031</v>
      </c>
      <c r="BB76" s="358">
        <v>715.68069970936631</v>
      </c>
      <c r="BC76" s="358">
        <v>729.91511775698916</v>
      </c>
      <c r="BD76" s="358">
        <v>744.14506297023831</v>
      </c>
      <c r="BE76" s="358">
        <v>758.86153573724573</v>
      </c>
      <c r="BF76" s="358">
        <v>772.65690758787798</v>
      </c>
      <c r="BG76" s="358">
        <v>783.69853026445742</v>
      </c>
      <c r="BH76" s="358">
        <v>793.78732432380582</v>
      </c>
      <c r="BI76" s="324">
        <v>32.167778596931051</v>
      </c>
      <c r="BJ76" s="324">
        <v>59.33737516122298</v>
      </c>
      <c r="BK76" s="324">
        <v>111.38135300997543</v>
      </c>
      <c r="BL76" s="324">
        <v>180.02107623634467</v>
      </c>
      <c r="BM76" s="324">
        <v>267.87042645316086</v>
      </c>
      <c r="BN76" s="324">
        <v>360.67079129062813</v>
      </c>
      <c r="BO76" s="324">
        <v>444.97662672275618</v>
      </c>
      <c r="BP76" s="324">
        <v>521.30193988948508</v>
      </c>
      <c r="BQ76" s="324">
        <v>584.41030520392246</v>
      </c>
      <c r="BR76" s="324">
        <v>638.19060658350065</v>
      </c>
      <c r="BS76" s="324">
        <v>685.27667743487632</v>
      </c>
      <c r="BT76" s="324">
        <v>724.13247901178715</v>
      </c>
      <c r="BU76" s="324">
        <v>752.81949630324993</v>
      </c>
      <c r="BV76" s="324">
        <v>775.20623571750923</v>
      </c>
      <c r="BW76" s="324">
        <v>794.23717339129223</v>
      </c>
      <c r="BX76" s="324">
        <v>810.6634851980341</v>
      </c>
      <c r="BY76" s="324">
        <v>826.01937279558115</v>
      </c>
      <c r="BZ76" s="324">
        <v>840.86281806179909</v>
      </c>
      <c r="CA76" s="324">
        <v>856.00239809461527</v>
      </c>
      <c r="CB76" s="324">
        <v>872.19765535941269</v>
      </c>
      <c r="CC76" s="324">
        <v>890.64471433393805</v>
      </c>
      <c r="CD76" s="324">
        <v>910.81719172517955</v>
      </c>
      <c r="CE76" s="324">
        <v>933.75934107642479</v>
      </c>
      <c r="CF76" s="324">
        <v>955.95470212211296</v>
      </c>
      <c r="CG76" s="324">
        <v>972.98644513819374</v>
      </c>
      <c r="CH76" s="324">
        <v>988.68712412930108</v>
      </c>
    </row>
    <row r="77" spans="1:86" x14ac:dyDescent="0.25">
      <c r="A77" s="353" t="s">
        <v>241</v>
      </c>
      <c r="B77" s="353" t="s">
        <v>446</v>
      </c>
      <c r="C77" s="354">
        <v>20000</v>
      </c>
      <c r="D77" s="354"/>
      <c r="E77" s="355"/>
      <c r="F77" s="364">
        <v>0.90600000000000003</v>
      </c>
      <c r="G77" s="358">
        <v>8077.8960000000006</v>
      </c>
      <c r="H77" s="366">
        <v>7.3641738996828889E-3</v>
      </c>
      <c r="I77" s="358">
        <v>85.844930850115915</v>
      </c>
      <c r="J77" s="358">
        <v>120.52094101572213</v>
      </c>
      <c r="K77" s="358">
        <v>162.98158655040854</v>
      </c>
      <c r="L77" s="358">
        <v>212.87773616366565</v>
      </c>
      <c r="M77" s="358">
        <v>269.03039865297723</v>
      </c>
      <c r="N77" s="358">
        <v>333.21571878454813</v>
      </c>
      <c r="O77" s="358">
        <v>405.77248597566819</v>
      </c>
      <c r="P77" s="358">
        <v>489.80245316432297</v>
      </c>
      <c r="Q77" s="358">
        <v>590.25413596001442</v>
      </c>
      <c r="R77" s="358">
        <v>701.83756424616297</v>
      </c>
      <c r="S77" s="358">
        <v>825.93904217013687</v>
      </c>
      <c r="T77" s="358">
        <v>947.55238787747533</v>
      </c>
      <c r="U77" s="358">
        <v>1048.7754067014712</v>
      </c>
      <c r="V77" s="358">
        <v>1140.0651442875053</v>
      </c>
      <c r="W77" s="358">
        <v>1227.8204713968921</v>
      </c>
      <c r="X77" s="358">
        <v>1306.1620937760522</v>
      </c>
      <c r="Y77" s="358">
        <v>1370.9013379389796</v>
      </c>
      <c r="Z77" s="358">
        <v>1423.4717472316668</v>
      </c>
      <c r="AA77" s="358">
        <v>1462.1156486527782</v>
      </c>
      <c r="AB77" s="358">
        <v>1492.2190787287925</v>
      </c>
      <c r="AC77" s="358">
        <v>1518.9638152772345</v>
      </c>
      <c r="AD77" s="358">
        <v>1541.0801201627037</v>
      </c>
      <c r="AE77" s="358">
        <v>1558.4018617866398</v>
      </c>
      <c r="AF77" s="358">
        <v>1572.8003148716798</v>
      </c>
      <c r="AG77" s="358">
        <v>1586.2810675916407</v>
      </c>
      <c r="AH77" s="358">
        <v>1598.228425203609</v>
      </c>
      <c r="AI77" s="358">
        <v>85.844930850115915</v>
      </c>
      <c r="AJ77" s="358">
        <v>139.43617193519782</v>
      </c>
      <c r="AK77" s="358">
        <v>230.11038971892489</v>
      </c>
      <c r="AL77" s="358">
        <v>346.64657770817962</v>
      </c>
      <c r="AM77" s="358">
        <v>491.94302366895835</v>
      </c>
      <c r="AN77" s="358">
        <v>647.86209093181935</v>
      </c>
      <c r="AO77" s="358">
        <v>796.63236748051531</v>
      </c>
      <c r="AP77" s="358">
        <v>940.49058546492859</v>
      </c>
      <c r="AQ77" s="358">
        <v>1074.9238774978426</v>
      </c>
      <c r="AR77" s="358">
        <v>1202.4763170375522</v>
      </c>
      <c r="AS77" s="358">
        <v>1327.3554618227756</v>
      </c>
      <c r="AT77" s="358">
        <v>1440.0086367506349</v>
      </c>
      <c r="AU77" s="358">
        <v>1528.8981237398075</v>
      </c>
      <c r="AV77" s="358">
        <v>1604.4143137865715</v>
      </c>
      <c r="AW77" s="358">
        <v>1673.6855481732684</v>
      </c>
      <c r="AX77" s="358">
        <v>1734.77449705649</v>
      </c>
      <c r="AY77" s="358">
        <v>1787.6339565847852</v>
      </c>
      <c r="AZ77" s="358">
        <v>1833.7252309697699</v>
      </c>
      <c r="BA77" s="358">
        <v>1873.2483932296504</v>
      </c>
      <c r="BB77" s="358">
        <v>1909.9099427143706</v>
      </c>
      <c r="BC77" s="358">
        <v>1947.8967943493917</v>
      </c>
      <c r="BD77" s="358">
        <v>1985.8717095009422</v>
      </c>
      <c r="BE77" s="358">
        <v>2025.1450022847305</v>
      </c>
      <c r="BF77" s="358">
        <v>2061.9601879836946</v>
      </c>
      <c r="BG77" s="358">
        <v>2091.4265476916808</v>
      </c>
      <c r="BH77" s="358">
        <v>2118.3501298027704</v>
      </c>
      <c r="BI77" s="324">
        <v>85.844930850115915</v>
      </c>
      <c r="BJ77" s="324">
        <v>158.35140285467352</v>
      </c>
      <c r="BK77" s="324">
        <v>297.23919288744128</v>
      </c>
      <c r="BL77" s="324">
        <v>480.41541925269371</v>
      </c>
      <c r="BM77" s="324">
        <v>714.85564868493952</v>
      </c>
      <c r="BN77" s="324">
        <v>962.50846307909057</v>
      </c>
      <c r="BO77" s="324">
        <v>1187.4922489853623</v>
      </c>
      <c r="BP77" s="324">
        <v>1391.1787177655344</v>
      </c>
      <c r="BQ77" s="324">
        <v>1559.5936190356704</v>
      </c>
      <c r="BR77" s="324">
        <v>1703.1150698289416</v>
      </c>
      <c r="BS77" s="324">
        <v>1828.7718814754141</v>
      </c>
      <c r="BT77" s="324">
        <v>1932.4648856237943</v>
      </c>
      <c r="BU77" s="324">
        <v>2009.020840778144</v>
      </c>
      <c r="BV77" s="324">
        <v>2068.7634832856374</v>
      </c>
      <c r="BW77" s="324">
        <v>2119.5506249496448</v>
      </c>
      <c r="BX77" s="324">
        <v>2163.3869003369273</v>
      </c>
      <c r="BY77" s="324">
        <v>2204.3665752305906</v>
      </c>
      <c r="BZ77" s="324">
        <v>2243.9787147078728</v>
      </c>
      <c r="CA77" s="324">
        <v>2284.3811378065229</v>
      </c>
      <c r="CB77" s="324">
        <v>2327.600806699948</v>
      </c>
      <c r="CC77" s="324">
        <v>2376.8297734215489</v>
      </c>
      <c r="CD77" s="324">
        <v>2430.6632988391812</v>
      </c>
      <c r="CE77" s="324">
        <v>2491.8881427828214</v>
      </c>
      <c r="CF77" s="324">
        <v>2551.1200610957085</v>
      </c>
      <c r="CG77" s="324">
        <v>2596.5720277917208</v>
      </c>
      <c r="CH77" s="324">
        <v>2638.4718344019311</v>
      </c>
    </row>
    <row r="78" spans="1:86" x14ac:dyDescent="0.25">
      <c r="A78" s="353" t="s">
        <v>396</v>
      </c>
      <c r="B78" s="353" t="s">
        <v>396</v>
      </c>
      <c r="C78" s="354">
        <v>2500</v>
      </c>
      <c r="D78" s="354"/>
      <c r="E78" s="355"/>
      <c r="F78" s="364">
        <v>0.98150000000000004</v>
      </c>
      <c r="G78" s="358">
        <v>1348.5810000000001</v>
      </c>
      <c r="H78" s="366">
        <v>1.2294271926511866E-3</v>
      </c>
      <c r="I78" s="358">
        <v>14.331558946881735</v>
      </c>
      <c r="J78" s="358">
        <v>20.120616947274829</v>
      </c>
      <c r="K78" s="358">
        <v>27.209296947093218</v>
      </c>
      <c r="L78" s="358">
        <v>35.539312503321703</v>
      </c>
      <c r="M78" s="358">
        <v>44.913834499210026</v>
      </c>
      <c r="N78" s="358">
        <v>55.629385084208153</v>
      </c>
      <c r="O78" s="358">
        <v>67.742524155987226</v>
      </c>
      <c r="P78" s="358">
        <v>81.771080252926737</v>
      </c>
      <c r="Q78" s="358">
        <v>98.541193514634529</v>
      </c>
      <c r="R78" s="358">
        <v>117.16971897492301</v>
      </c>
      <c r="S78" s="358">
        <v>137.88809603748865</v>
      </c>
      <c r="T78" s="358">
        <v>158.19108673795671</v>
      </c>
      <c r="U78" s="358">
        <v>175.08997228299012</v>
      </c>
      <c r="V78" s="358">
        <v>190.33052571466484</v>
      </c>
      <c r="W78" s="358">
        <v>204.98101970326084</v>
      </c>
      <c r="X78" s="358">
        <v>218.05992334966956</v>
      </c>
      <c r="Y78" s="358">
        <v>228.86794992397611</v>
      </c>
      <c r="Z78" s="358">
        <v>237.64442527527322</v>
      </c>
      <c r="AA78" s="358">
        <v>244.09591106097579</v>
      </c>
      <c r="AB78" s="358">
        <v>249.12159025210946</v>
      </c>
      <c r="AC78" s="358">
        <v>253.58654542846159</v>
      </c>
      <c r="AD78" s="358">
        <v>257.2787975395002</v>
      </c>
      <c r="AE78" s="358">
        <v>260.1706114030298</v>
      </c>
      <c r="AF78" s="358">
        <v>262.57439083518341</v>
      </c>
      <c r="AG78" s="358">
        <v>264.82496288808403</v>
      </c>
      <c r="AH78" s="358">
        <v>266.81953913364418</v>
      </c>
      <c r="AI78" s="358">
        <v>14.331558946881735</v>
      </c>
      <c r="AJ78" s="358">
        <v>23.278459166166662</v>
      </c>
      <c r="AK78" s="358">
        <v>38.416253375574215</v>
      </c>
      <c r="AL78" s="358">
        <v>57.871627514426358</v>
      </c>
      <c r="AM78" s="358">
        <v>82.128442208528995</v>
      </c>
      <c r="AN78" s="358">
        <v>108.15867231404366</v>
      </c>
      <c r="AO78" s="358">
        <v>132.99543281681775</v>
      </c>
      <c r="AP78" s="358">
        <v>157.01213957655295</v>
      </c>
      <c r="AQ78" s="358">
        <v>179.45538264418332</v>
      </c>
      <c r="AR78" s="358">
        <v>200.74988760771609</v>
      </c>
      <c r="AS78" s="358">
        <v>221.5980938675641</v>
      </c>
      <c r="AT78" s="358">
        <v>240.40521038619559</v>
      </c>
      <c r="AU78" s="358">
        <v>255.24504903395058</v>
      </c>
      <c r="AV78" s="358">
        <v>267.85225505510448</v>
      </c>
      <c r="AW78" s="358">
        <v>279.41688407984634</v>
      </c>
      <c r="AX78" s="358">
        <v>289.61550458373546</v>
      </c>
      <c r="AY78" s="358">
        <v>298.4402360224824</v>
      </c>
      <c r="AZ78" s="358">
        <v>306.13503884011919</v>
      </c>
      <c r="BA78" s="358">
        <v>312.73331463911336</v>
      </c>
      <c r="BB78" s="358">
        <v>318.85385259425084</v>
      </c>
      <c r="BC78" s="358">
        <v>325.19564584893106</v>
      </c>
      <c r="BD78" s="358">
        <v>331.53544634277165</v>
      </c>
      <c r="BE78" s="358">
        <v>338.09200716698314</v>
      </c>
      <c r="BF78" s="358">
        <v>344.23819423662275</v>
      </c>
      <c r="BG78" s="358">
        <v>349.15751640186926</v>
      </c>
      <c r="BH78" s="358">
        <v>353.65232931936106</v>
      </c>
      <c r="BI78" s="324">
        <v>14.331558946881735</v>
      </c>
      <c r="BJ78" s="324">
        <v>26.436301385058496</v>
      </c>
      <c r="BK78" s="324">
        <v>49.623209804055222</v>
      </c>
      <c r="BL78" s="324">
        <v>80.203942525531019</v>
      </c>
      <c r="BM78" s="324">
        <v>119.34304991784798</v>
      </c>
      <c r="BN78" s="324">
        <v>160.68795954387912</v>
      </c>
      <c r="BO78" s="324">
        <v>198.24834147764824</v>
      </c>
      <c r="BP78" s="324">
        <v>232.2531989001792</v>
      </c>
      <c r="BQ78" s="324">
        <v>260.3695717737321</v>
      </c>
      <c r="BR78" s="324">
        <v>284.33005624050918</v>
      </c>
      <c r="BS78" s="324">
        <v>305.3080916976395</v>
      </c>
      <c r="BT78" s="324">
        <v>322.61933403443442</v>
      </c>
      <c r="BU78" s="324">
        <v>335.4001257849111</v>
      </c>
      <c r="BV78" s="324">
        <v>345.37398439554414</v>
      </c>
      <c r="BW78" s="324">
        <v>353.85274845643187</v>
      </c>
      <c r="BX78" s="324">
        <v>361.17108581780133</v>
      </c>
      <c r="BY78" s="324">
        <v>368.01252212098854</v>
      </c>
      <c r="BZ78" s="324">
        <v>374.62565240496508</v>
      </c>
      <c r="CA78" s="324">
        <v>381.37071821725095</v>
      </c>
      <c r="CB78" s="324">
        <v>388.58611493639222</v>
      </c>
      <c r="CC78" s="324">
        <v>396.8047462694006</v>
      </c>
      <c r="CD78" s="324">
        <v>405.79209514604315</v>
      </c>
      <c r="CE78" s="324">
        <v>416.01340293093648</v>
      </c>
      <c r="CF78" s="324">
        <v>425.90199763806214</v>
      </c>
      <c r="CG78" s="324">
        <v>433.4900699156546</v>
      </c>
      <c r="CH78" s="324">
        <v>440.48511950507788</v>
      </c>
    </row>
    <row r="79" spans="1:86" x14ac:dyDescent="0.25">
      <c r="A79" s="353" t="s">
        <v>522</v>
      </c>
      <c r="B79" s="353" t="s">
        <v>523</v>
      </c>
      <c r="C79" s="354">
        <v>2500</v>
      </c>
      <c r="D79" s="354"/>
      <c r="E79" s="355"/>
      <c r="F79" s="364">
        <v>0.98019999999999996</v>
      </c>
      <c r="G79" s="358">
        <v>622.42700000000002</v>
      </c>
      <c r="H79" s="366">
        <v>5.6743249329502645E-4</v>
      </c>
      <c r="I79" s="358">
        <v>6.6146188034910454</v>
      </c>
      <c r="J79" s="358">
        <v>9.2865131902654916</v>
      </c>
      <c r="K79" s="358">
        <v>12.5582379337158</v>
      </c>
      <c r="L79" s="358">
        <v>16.40289138250132</v>
      </c>
      <c r="M79" s="358">
        <v>20.729628599127377</v>
      </c>
      <c r="N79" s="358">
        <v>25.67530705964894</v>
      </c>
      <c r="O79" s="358">
        <v>31.266031541923443</v>
      </c>
      <c r="P79" s="358">
        <v>37.74080175279677</v>
      </c>
      <c r="Q79" s="358">
        <v>45.48091620431655</v>
      </c>
      <c r="R79" s="358">
        <v>54.07876625312413</v>
      </c>
      <c r="S79" s="358">
        <v>63.64117094362588</v>
      </c>
      <c r="T79" s="358">
        <v>73.011857311534243</v>
      </c>
      <c r="U79" s="358">
        <v>80.811405602025147</v>
      </c>
      <c r="V79" s="358">
        <v>87.845563691763189</v>
      </c>
      <c r="W79" s="358">
        <v>94.607384466221546</v>
      </c>
      <c r="X79" s="358">
        <v>100.64385002514848</v>
      </c>
      <c r="Y79" s="358">
        <v>105.63221005436876</v>
      </c>
      <c r="Z79" s="358">
        <v>109.68292352540371</v>
      </c>
      <c r="AA79" s="358">
        <v>112.66055626910803</v>
      </c>
      <c r="AB79" s="358">
        <v>114.98011914438192</v>
      </c>
      <c r="AC79" s="358">
        <v>117.04088424158508</v>
      </c>
      <c r="AD79" s="358">
        <v>118.74501428992289</v>
      </c>
      <c r="AE79" s="358">
        <v>120.0797083332433</v>
      </c>
      <c r="AF79" s="358">
        <v>121.18915390649187</v>
      </c>
      <c r="AG79" s="358">
        <v>122.22788781359181</v>
      </c>
      <c r="AH79" s="358">
        <v>123.14846886048132</v>
      </c>
      <c r="AI79" s="358">
        <v>6.6146188034910454</v>
      </c>
      <c r="AJ79" s="358">
        <v>10.743990537772381</v>
      </c>
      <c r="AK79" s="358">
        <v>17.730720913166156</v>
      </c>
      <c r="AL79" s="358">
        <v>26.710196494627944</v>
      </c>
      <c r="AM79" s="358">
        <v>37.905739364953291</v>
      </c>
      <c r="AN79" s="358">
        <v>49.919788231046738</v>
      </c>
      <c r="AO79" s="358">
        <v>61.38300054788953</v>
      </c>
      <c r="AP79" s="358">
        <v>72.467723481359386</v>
      </c>
      <c r="AQ79" s="358">
        <v>82.826226569313292</v>
      </c>
      <c r="AR79" s="358">
        <v>92.654538580929056</v>
      </c>
      <c r="AS79" s="358">
        <v>102.27686492076211</v>
      </c>
      <c r="AT79" s="358">
        <v>110.95714227402621</v>
      </c>
      <c r="AU79" s="358">
        <v>117.80635359318777</v>
      </c>
      <c r="AV79" s="358">
        <v>123.62511080697674</v>
      </c>
      <c r="AW79" s="358">
        <v>128.96267477234701</v>
      </c>
      <c r="AX79" s="358">
        <v>133.66976820194017</v>
      </c>
      <c r="AY79" s="358">
        <v>137.7427538922509</v>
      </c>
      <c r="AZ79" s="358">
        <v>141.29422987580193</v>
      </c>
      <c r="BA79" s="358">
        <v>144.33961240064883</v>
      </c>
      <c r="BB79" s="358">
        <v>147.16449876476219</v>
      </c>
      <c r="BC79" s="358">
        <v>150.09150377976005</v>
      </c>
      <c r="BD79" s="358">
        <v>153.01758905159744</v>
      </c>
      <c r="BE79" s="358">
        <v>156.04371835649752</v>
      </c>
      <c r="BF79" s="358">
        <v>158.88044286855472</v>
      </c>
      <c r="BG79" s="358">
        <v>161.15091749139745</v>
      </c>
      <c r="BH79" s="358">
        <v>163.2254631952118</v>
      </c>
      <c r="BI79" s="324">
        <v>6.6146188034910454</v>
      </c>
      <c r="BJ79" s="324">
        <v>12.201467885279271</v>
      </c>
      <c r="BK79" s="324">
        <v>22.903203892616517</v>
      </c>
      <c r="BL79" s="324">
        <v>37.017501606754571</v>
      </c>
      <c r="BM79" s="324">
        <v>55.081850130779202</v>
      </c>
      <c r="BN79" s="324">
        <v>74.164269402444532</v>
      </c>
      <c r="BO79" s="324">
        <v>91.499969553855621</v>
      </c>
      <c r="BP79" s="324">
        <v>107.194645209922</v>
      </c>
      <c r="BQ79" s="324">
        <v>120.17153693431001</v>
      </c>
      <c r="BR79" s="324">
        <v>131.23031090873397</v>
      </c>
      <c r="BS79" s="324">
        <v>140.91255889789835</v>
      </c>
      <c r="BT79" s="324">
        <v>148.90242723651818</v>
      </c>
      <c r="BU79" s="324">
        <v>154.80130158435037</v>
      </c>
      <c r="BV79" s="324">
        <v>159.4046579221903</v>
      </c>
      <c r="BW79" s="324">
        <v>163.3179650784725</v>
      </c>
      <c r="BX79" s="324">
        <v>166.69568637873186</v>
      </c>
      <c r="BY79" s="324">
        <v>169.85329773013302</v>
      </c>
      <c r="BZ79" s="324">
        <v>172.90553622620013</v>
      </c>
      <c r="CA79" s="324">
        <v>176.01866853218962</v>
      </c>
      <c r="CB79" s="324">
        <v>179.34887838514243</v>
      </c>
      <c r="CC79" s="324">
        <v>183.14212331793505</v>
      </c>
      <c r="CD79" s="324">
        <v>187.29016381327202</v>
      </c>
      <c r="CE79" s="324">
        <v>192.00772837975174</v>
      </c>
      <c r="CF79" s="324">
        <v>196.57173183061758</v>
      </c>
      <c r="CG79" s="324">
        <v>200.07394716920314</v>
      </c>
      <c r="CH79" s="324">
        <v>203.30245752994227</v>
      </c>
    </row>
    <row r="80" spans="1:86" x14ac:dyDescent="0.25">
      <c r="A80" s="353" t="s">
        <v>516</v>
      </c>
      <c r="B80" s="353" t="s">
        <v>517</v>
      </c>
      <c r="C80" s="354">
        <v>2500</v>
      </c>
      <c r="D80" s="354"/>
      <c r="E80" s="355"/>
      <c r="F80" s="364">
        <v>0.94679999999999997</v>
      </c>
      <c r="G80" s="358">
        <v>619.20719999999994</v>
      </c>
      <c r="H80" s="366">
        <v>5.6449717856428474E-4</v>
      </c>
      <c r="I80" s="358">
        <v>6.5804015384567824</v>
      </c>
      <c r="J80" s="358">
        <v>9.238474279405235</v>
      </c>
      <c r="K80" s="358">
        <v>12.493274468925584</v>
      </c>
      <c r="L80" s="358">
        <v>16.318039617276842</v>
      </c>
      <c r="M80" s="358">
        <v>20.622394725655511</v>
      </c>
      <c r="N80" s="358">
        <v>25.542489309662741</v>
      </c>
      <c r="O80" s="358">
        <v>31.104293107763791</v>
      </c>
      <c r="P80" s="358">
        <v>37.545569487031216</v>
      </c>
      <c r="Q80" s="358">
        <v>45.245644511419776</v>
      </c>
      <c r="R80" s="358">
        <v>53.799018087344351</v>
      </c>
      <c r="S80" s="358">
        <v>63.311956686846706</v>
      </c>
      <c r="T80" s="358">
        <v>72.634168718057936</v>
      </c>
      <c r="U80" s="358">
        <v>80.393370131588611</v>
      </c>
      <c r="V80" s="358">
        <v>87.391140689588241</v>
      </c>
      <c r="W80" s="358">
        <v>94.117982726733473</v>
      </c>
      <c r="X80" s="358">
        <v>100.12322179354706</v>
      </c>
      <c r="Y80" s="358">
        <v>105.08577715551786</v>
      </c>
      <c r="Z80" s="358">
        <v>109.11553638254664</v>
      </c>
      <c r="AA80" s="358">
        <v>112.07776590320924</v>
      </c>
      <c r="AB80" s="358">
        <v>114.38532973514825</v>
      </c>
      <c r="AC80" s="358">
        <v>116.43543454373928</v>
      </c>
      <c r="AD80" s="358">
        <v>118.13074916805205</v>
      </c>
      <c r="AE80" s="358">
        <v>119.45853887097482</v>
      </c>
      <c r="AF80" s="358">
        <v>120.56224530877979</v>
      </c>
      <c r="AG80" s="358">
        <v>121.5956058701957</v>
      </c>
      <c r="AH80" s="358">
        <v>122.51142477332414</v>
      </c>
      <c r="AI80" s="358">
        <v>6.5804015384567824</v>
      </c>
      <c r="AJ80" s="358">
        <v>10.688412131415458</v>
      </c>
      <c r="AK80" s="358">
        <v>17.639000317503992</v>
      </c>
      <c r="AL80" s="358">
        <v>26.572025286320137</v>
      </c>
      <c r="AM80" s="358">
        <v>37.709653880860728</v>
      </c>
      <c r="AN80" s="358">
        <v>49.661554359209028</v>
      </c>
      <c r="AO80" s="358">
        <v>61.06546775261539</v>
      </c>
      <c r="AP80" s="358">
        <v>72.092849679186145</v>
      </c>
      <c r="AQ80" s="358">
        <v>82.397768478150994</v>
      </c>
      <c r="AR80" s="358">
        <v>92.175238866548284</v>
      </c>
      <c r="AS80" s="358">
        <v>101.7477891421216</v>
      </c>
      <c r="AT80" s="358">
        <v>110.38316362802608</v>
      </c>
      <c r="AU80" s="358">
        <v>117.19694414067469</v>
      </c>
      <c r="AV80" s="358">
        <v>122.98560106241823</v>
      </c>
      <c r="AW80" s="358">
        <v>128.29555393692053</v>
      </c>
      <c r="AX80" s="358">
        <v>132.97829768466408</v>
      </c>
      <c r="AY80" s="358">
        <v>137.03021391731042</v>
      </c>
      <c r="AZ80" s="358">
        <v>140.56331820045023</v>
      </c>
      <c r="BA80" s="358">
        <v>143.59294703425627</v>
      </c>
      <c r="BB80" s="358">
        <v>146.40322032870012</v>
      </c>
      <c r="BC80" s="358">
        <v>149.31508401668731</v>
      </c>
      <c r="BD80" s="358">
        <v>152.2260327193234</v>
      </c>
      <c r="BE80" s="358">
        <v>155.23650792962937</v>
      </c>
      <c r="BF80" s="358">
        <v>158.05855813356058</v>
      </c>
      <c r="BG80" s="358">
        <v>160.31728764542544</v>
      </c>
      <c r="BH80" s="358">
        <v>162.38110177387892</v>
      </c>
      <c r="BI80" s="324">
        <v>6.5804015384567824</v>
      </c>
      <c r="BJ80" s="324">
        <v>12.138349983425682</v>
      </c>
      <c r="BK80" s="324">
        <v>22.784726166082404</v>
      </c>
      <c r="BL80" s="324">
        <v>36.826010955363444</v>
      </c>
      <c r="BM80" s="324">
        <v>54.796913036065952</v>
      </c>
      <c r="BN80" s="324">
        <v>73.780619408755314</v>
      </c>
      <c r="BO80" s="324">
        <v>91.026642397466986</v>
      </c>
      <c r="BP80" s="324">
        <v>106.64012987134107</v>
      </c>
      <c r="BQ80" s="324">
        <v>119.54989244488218</v>
      </c>
      <c r="BR80" s="324">
        <v>130.5514596457522</v>
      </c>
      <c r="BS80" s="324">
        <v>140.1836215973965</v>
      </c>
      <c r="BT80" s="324">
        <v>148.13215853799426</v>
      </c>
      <c r="BU80" s="324">
        <v>154.00051814976078</v>
      </c>
      <c r="BV80" s="324">
        <v>158.58006143524824</v>
      </c>
      <c r="BW80" s="324">
        <v>162.47312514710754</v>
      </c>
      <c r="BX80" s="324">
        <v>165.83337357578108</v>
      </c>
      <c r="BY80" s="324">
        <v>168.97465067910298</v>
      </c>
      <c r="BZ80" s="324">
        <v>172.01110001835386</v>
      </c>
      <c r="CA80" s="324">
        <v>175.1081281653033</v>
      </c>
      <c r="CB80" s="324">
        <v>178.42111092225201</v>
      </c>
      <c r="CC80" s="324">
        <v>182.19473348963535</v>
      </c>
      <c r="CD80" s="324">
        <v>186.32131627059474</v>
      </c>
      <c r="CE80" s="324">
        <v>191.01447698828392</v>
      </c>
      <c r="CF80" s="324">
        <v>195.55487095834144</v>
      </c>
      <c r="CG80" s="324">
        <v>199.03896942065523</v>
      </c>
      <c r="CH80" s="324">
        <v>202.25077877443371</v>
      </c>
    </row>
    <row r="81" spans="1:86" x14ac:dyDescent="0.25">
      <c r="A81" s="353" t="s">
        <v>535</v>
      </c>
      <c r="B81" s="353" t="s">
        <v>535</v>
      </c>
      <c r="C81" s="354">
        <v>4992</v>
      </c>
      <c r="D81" s="354"/>
      <c r="E81" s="355"/>
      <c r="F81" s="364">
        <v>0.97060000000000002</v>
      </c>
      <c r="G81" s="358">
        <v>1024.9536000000001</v>
      </c>
      <c r="H81" s="366">
        <v>9.3439387552229133E-4</v>
      </c>
      <c r="I81" s="358">
        <v>10.892325293192357</v>
      </c>
      <c r="J81" s="358">
        <v>15.292146911702257</v>
      </c>
      <c r="K81" s="358">
        <v>20.67971212659247</v>
      </c>
      <c r="L81" s="358">
        <v>27.010721856384293</v>
      </c>
      <c r="M81" s="358">
        <v>34.135581296021158</v>
      </c>
      <c r="N81" s="358">
        <v>42.279654323948982</v>
      </c>
      <c r="O81" s="358">
        <v>51.485927806165193</v>
      </c>
      <c r="P81" s="358">
        <v>62.147963734567043</v>
      </c>
      <c r="Q81" s="358">
        <v>74.893648242946696</v>
      </c>
      <c r="R81" s="358">
        <v>89.051770174973271</v>
      </c>
      <c r="S81" s="358">
        <v>104.79822897606425</v>
      </c>
      <c r="T81" s="358">
        <v>120.22898427308479</v>
      </c>
      <c r="U81" s="358">
        <v>133.0725387762032</v>
      </c>
      <c r="V81" s="358">
        <v>144.65572147400735</v>
      </c>
      <c r="W81" s="358">
        <v>155.79044497625881</v>
      </c>
      <c r="X81" s="358">
        <v>165.73072248012383</v>
      </c>
      <c r="Y81" s="358">
        <v>173.94507945699888</v>
      </c>
      <c r="Z81" s="358">
        <v>180.61540923817125</v>
      </c>
      <c r="AA81" s="358">
        <v>185.51869171167837</v>
      </c>
      <c r="AB81" s="358">
        <v>189.3383272985638</v>
      </c>
      <c r="AC81" s="358">
        <v>192.73179931236257</v>
      </c>
      <c r="AD81" s="358">
        <v>195.53799863840726</v>
      </c>
      <c r="AE81" s="358">
        <v>197.73584587928821</v>
      </c>
      <c r="AF81" s="358">
        <v>199.56277535745221</v>
      </c>
      <c r="AG81" s="358">
        <v>201.27326358743605</v>
      </c>
      <c r="AH81" s="358">
        <v>202.78918892181449</v>
      </c>
      <c r="AI81" s="358">
        <v>10.892325293192357</v>
      </c>
      <c r="AJ81" s="358">
        <v>17.692182023041639</v>
      </c>
      <c r="AK81" s="358">
        <v>29.197265270537656</v>
      </c>
      <c r="AL81" s="358">
        <v>43.983811842796499</v>
      </c>
      <c r="AM81" s="358">
        <v>62.419567311139446</v>
      </c>
      <c r="AN81" s="358">
        <v>82.20316062550144</v>
      </c>
      <c r="AO81" s="358">
        <v>101.07968868696466</v>
      </c>
      <c r="AP81" s="358">
        <v>119.33295642063059</v>
      </c>
      <c r="AQ81" s="358">
        <v>136.39035436546504</v>
      </c>
      <c r="AR81" s="358">
        <v>152.57468405911399</v>
      </c>
      <c r="AS81" s="358">
        <v>168.41981613466135</v>
      </c>
      <c r="AT81" s="358">
        <v>182.71367151404959</v>
      </c>
      <c r="AU81" s="358">
        <v>193.9923014557703</v>
      </c>
      <c r="AV81" s="358">
        <v>203.5740775577051</v>
      </c>
      <c r="AW81" s="358">
        <v>212.36347037250351</v>
      </c>
      <c r="AX81" s="358">
        <v>220.11466425740548</v>
      </c>
      <c r="AY81" s="358">
        <v>226.82166981152261</v>
      </c>
      <c r="AZ81" s="358">
        <v>232.66990276840613</v>
      </c>
      <c r="BA81" s="358">
        <v>237.68474913949692</v>
      </c>
      <c r="BB81" s="358">
        <v>242.33650339901476</v>
      </c>
      <c r="BC81" s="358">
        <v>247.15641694283616</v>
      </c>
      <c r="BD81" s="358">
        <v>251.97481594107484</v>
      </c>
      <c r="BE81" s="358">
        <v>256.95795794025355</v>
      </c>
      <c r="BF81" s="358">
        <v>261.62920613617257</v>
      </c>
      <c r="BG81" s="358">
        <v>265.36800785652099</v>
      </c>
      <c r="BH81" s="358">
        <v>268.78417246295521</v>
      </c>
      <c r="BI81" s="324">
        <v>10.892325293192357</v>
      </c>
      <c r="BJ81" s="324">
        <v>20.09221713438102</v>
      </c>
      <c r="BK81" s="324">
        <v>37.714818414482842</v>
      </c>
      <c r="BL81" s="324">
        <v>60.956901829208704</v>
      </c>
      <c r="BM81" s="324">
        <v>90.703553326257719</v>
      </c>
      <c r="BN81" s="324">
        <v>122.12666692705389</v>
      </c>
      <c r="BO81" s="324">
        <v>150.6734495677641</v>
      </c>
      <c r="BP81" s="324">
        <v>176.51794910669415</v>
      </c>
      <c r="BQ81" s="324">
        <v>197.88706048798335</v>
      </c>
      <c r="BR81" s="324">
        <v>216.09759794325464</v>
      </c>
      <c r="BS81" s="324">
        <v>232.04140329325838</v>
      </c>
      <c r="BT81" s="324">
        <v>245.19835875501443</v>
      </c>
      <c r="BU81" s="324">
        <v>254.91206413533735</v>
      </c>
      <c r="BV81" s="324">
        <v>262.49243364140284</v>
      </c>
      <c r="BW81" s="324">
        <v>268.93649576874822</v>
      </c>
      <c r="BX81" s="324">
        <v>274.4986060346871</v>
      </c>
      <c r="BY81" s="324">
        <v>279.69826016604628</v>
      </c>
      <c r="BZ81" s="324">
        <v>284.72439629864101</v>
      </c>
      <c r="CA81" s="324">
        <v>289.85080656731549</v>
      </c>
      <c r="CB81" s="324">
        <v>295.33467949946566</v>
      </c>
      <c r="CC81" s="324">
        <v>301.58103457330975</v>
      </c>
      <c r="CD81" s="324">
        <v>308.41163324374241</v>
      </c>
      <c r="CE81" s="324">
        <v>316.18007000121895</v>
      </c>
      <c r="CF81" s="324">
        <v>323.69563691489293</v>
      </c>
      <c r="CG81" s="324">
        <v>329.46275212560602</v>
      </c>
      <c r="CH81" s="324">
        <v>334.77915600409597</v>
      </c>
    </row>
    <row r="82" spans="1:86" x14ac:dyDescent="0.25">
      <c r="A82" s="353" t="s">
        <v>424</v>
      </c>
      <c r="B82" s="353" t="s">
        <v>424</v>
      </c>
      <c r="C82" s="354">
        <v>1002</v>
      </c>
      <c r="D82" s="354"/>
      <c r="E82" s="355"/>
      <c r="F82" s="364">
        <v>0.94689999999999996</v>
      </c>
      <c r="G82" s="358">
        <v>477.23759999999999</v>
      </c>
      <c r="H82" s="366">
        <v>4.3507129552884839E-4</v>
      </c>
      <c r="I82" s="358">
        <v>5.0716707384045652</v>
      </c>
      <c r="J82" s="358">
        <v>7.1203101203685684</v>
      </c>
      <c r="K82" s="358">
        <v>9.6288614274693867</v>
      </c>
      <c r="L82" s="358">
        <v>12.576698177369577</v>
      </c>
      <c r="M82" s="358">
        <v>15.894166225981378</v>
      </c>
      <c r="N82" s="358">
        <v>19.686199217594861</v>
      </c>
      <c r="O82" s="358">
        <v>23.972812642433318</v>
      </c>
      <c r="P82" s="358">
        <v>28.937256337820376</v>
      </c>
      <c r="Q82" s="358">
        <v>34.871885851913788</v>
      </c>
      <c r="R82" s="358">
        <v>41.464172694311067</v>
      </c>
      <c r="S82" s="358">
        <v>48.7960189425037</v>
      </c>
      <c r="T82" s="358">
        <v>55.980867724085002</v>
      </c>
      <c r="U82" s="358">
        <v>61.961067341450544</v>
      </c>
      <c r="V82" s="358">
        <v>67.354414231555197</v>
      </c>
      <c r="W82" s="358">
        <v>72.538950117743696</v>
      </c>
      <c r="X82" s="358">
        <v>77.167329567582712</v>
      </c>
      <c r="Y82" s="358">
        <v>80.992088082687303</v>
      </c>
      <c r="Z82" s="358">
        <v>84.097918606113183</v>
      </c>
      <c r="AA82" s="358">
        <v>86.380978795158427</v>
      </c>
      <c r="AB82" s="358">
        <v>88.159472690257459</v>
      </c>
      <c r="AC82" s="358">
        <v>89.739536840998028</v>
      </c>
      <c r="AD82" s="358">
        <v>91.046155825001975</v>
      </c>
      <c r="AE82" s="358">
        <v>92.069514679885415</v>
      </c>
      <c r="AF82" s="358">
        <v>92.92016727482067</v>
      </c>
      <c r="AG82" s="358">
        <v>93.716602642924883</v>
      </c>
      <c r="AH82" s="358">
        <v>94.42244588144608</v>
      </c>
      <c r="AI82" s="358">
        <v>5.0716707384045652</v>
      </c>
      <c r="AJ82" s="358">
        <v>8.2378114359904071</v>
      </c>
      <c r="AK82" s="358">
        <v>13.59479375873673</v>
      </c>
      <c r="AL82" s="358">
        <v>20.479686887979881</v>
      </c>
      <c r="AM82" s="358">
        <v>29.06372005191907</v>
      </c>
      <c r="AN82" s="358">
        <v>38.27533177046142</v>
      </c>
      <c r="AO82" s="358">
        <v>47.064596912205751</v>
      </c>
      <c r="AP82" s="358">
        <v>55.563660367734045</v>
      </c>
      <c r="AQ82" s="358">
        <v>63.505904443405107</v>
      </c>
      <c r="AR82" s="358">
        <v>71.041631583253931</v>
      </c>
      <c r="AS82" s="358">
        <v>78.419421956805706</v>
      </c>
      <c r="AT82" s="358">
        <v>85.074908835437427</v>
      </c>
      <c r="AU82" s="358">
        <v>90.326450256117269</v>
      </c>
      <c r="AV82" s="358">
        <v>94.787904736227134</v>
      </c>
      <c r="AW82" s="358">
        <v>98.880410711513861</v>
      </c>
      <c r="AX82" s="358">
        <v>102.48951181303228</v>
      </c>
      <c r="AY82" s="358">
        <v>105.61241926350959</v>
      </c>
      <c r="AZ82" s="358">
        <v>108.33546610249235</v>
      </c>
      <c r="BA82" s="358">
        <v>110.67047253254741</v>
      </c>
      <c r="BB82" s="358">
        <v>112.83641647245069</v>
      </c>
      <c r="BC82" s="358">
        <v>115.08065852580884</v>
      </c>
      <c r="BD82" s="358">
        <v>117.32419537836668</v>
      </c>
      <c r="BE82" s="358">
        <v>119.64443965883682</v>
      </c>
      <c r="BF82" s="358">
        <v>121.81946034077278</v>
      </c>
      <c r="BG82" s="358">
        <v>123.56031647308447</v>
      </c>
      <c r="BH82" s="358">
        <v>125.15094672013139</v>
      </c>
      <c r="BI82" s="324">
        <v>5.0716707384045652</v>
      </c>
      <c r="BJ82" s="324">
        <v>9.3553127516122441</v>
      </c>
      <c r="BK82" s="324">
        <v>17.560726090004071</v>
      </c>
      <c r="BL82" s="324">
        <v>28.38267559859019</v>
      </c>
      <c r="BM82" s="324">
        <v>42.233273877856767</v>
      </c>
      <c r="BN82" s="324">
        <v>56.864464323327972</v>
      </c>
      <c r="BO82" s="324">
        <v>70.156381181978176</v>
      </c>
      <c r="BP82" s="324">
        <v>82.190064397647717</v>
      </c>
      <c r="BQ82" s="324">
        <v>92.139923034896398</v>
      </c>
      <c r="BR82" s="324">
        <v>100.61909047219677</v>
      </c>
      <c r="BS82" s="324">
        <v>108.04282497110771</v>
      </c>
      <c r="BT82" s="324">
        <v>114.16894994678987</v>
      </c>
      <c r="BU82" s="324">
        <v>118.69183317078401</v>
      </c>
      <c r="BV82" s="324">
        <v>122.22139524089906</v>
      </c>
      <c r="BW82" s="324">
        <v>125.22187130528403</v>
      </c>
      <c r="BX82" s="324">
        <v>127.81169405848186</v>
      </c>
      <c r="BY82" s="324">
        <v>130.23275044433186</v>
      </c>
      <c r="BZ82" s="324">
        <v>132.57301359887151</v>
      </c>
      <c r="CA82" s="324">
        <v>134.95996626993639</v>
      </c>
      <c r="CB82" s="324">
        <v>137.51336025464391</v>
      </c>
      <c r="CC82" s="324">
        <v>140.42178021061966</v>
      </c>
      <c r="CD82" s="324">
        <v>143.6022349317314</v>
      </c>
      <c r="CE82" s="324">
        <v>147.21936463778823</v>
      </c>
      <c r="CF82" s="324">
        <v>150.71875340672489</v>
      </c>
      <c r="CG82" s="324">
        <v>153.40403030324407</v>
      </c>
      <c r="CH82" s="324">
        <v>155.87944755881665</v>
      </c>
    </row>
    <row r="83" spans="1:86" x14ac:dyDescent="0.25">
      <c r="A83" s="353" t="s">
        <v>438</v>
      </c>
      <c r="B83" s="353" t="s">
        <v>438</v>
      </c>
      <c r="C83" s="354">
        <v>2500</v>
      </c>
      <c r="D83" s="354"/>
      <c r="E83" s="355"/>
      <c r="F83" s="364">
        <v>0.91810000000000003</v>
      </c>
      <c r="G83" s="358">
        <v>1064.9960000000001</v>
      </c>
      <c r="H83" s="366">
        <v>9.7089833125688638E-4</v>
      </c>
      <c r="I83" s="358">
        <v>11.317861479728144</v>
      </c>
      <c r="J83" s="358">
        <v>15.889573237632668</v>
      </c>
      <c r="K83" s="358">
        <v>21.487617289185064</v>
      </c>
      <c r="L83" s="358">
        <v>28.06596389745043</v>
      </c>
      <c r="M83" s="358">
        <v>35.469173958642955</v>
      </c>
      <c r="N83" s="358">
        <v>43.931415760077698</v>
      </c>
      <c r="O83" s="358">
        <v>53.497355558197668</v>
      </c>
      <c r="P83" s="358">
        <v>64.575930837707162</v>
      </c>
      <c r="Q83" s="358">
        <v>77.819557689387381</v>
      </c>
      <c r="R83" s="358">
        <v>92.53080239853378</v>
      </c>
      <c r="S83" s="358">
        <v>108.89243636647799</v>
      </c>
      <c r="T83" s="358">
        <v>124.92603307593457</v>
      </c>
      <c r="U83" s="358">
        <v>138.27135346078234</v>
      </c>
      <c r="V83" s="358">
        <v>150.30706243378424</v>
      </c>
      <c r="W83" s="358">
        <v>161.87679202057123</v>
      </c>
      <c r="X83" s="358">
        <v>172.20541156052525</v>
      </c>
      <c r="Y83" s="358">
        <v>180.74068313081295</v>
      </c>
      <c r="Z83" s="358">
        <v>187.67160618491945</v>
      </c>
      <c r="AA83" s="358">
        <v>192.76644776716785</v>
      </c>
      <c r="AB83" s="358">
        <v>196.73530706137456</v>
      </c>
      <c r="AC83" s="358">
        <v>200.26135362661188</v>
      </c>
      <c r="AD83" s="358">
        <v>203.17718421390899</v>
      </c>
      <c r="AE83" s="358">
        <v>205.46089590597902</v>
      </c>
      <c r="AF83" s="358">
        <v>207.35919899650597</v>
      </c>
      <c r="AG83" s="358">
        <v>209.13651176752299</v>
      </c>
      <c r="AH83" s="358">
        <v>210.71166055222085</v>
      </c>
      <c r="AI83" s="358">
        <v>11.317861479728144</v>
      </c>
      <c r="AJ83" s="358">
        <v>18.383371779767646</v>
      </c>
      <c r="AK83" s="358">
        <v>30.337930150263894</v>
      </c>
      <c r="AL83" s="358">
        <v>45.702150494745219</v>
      </c>
      <c r="AM83" s="358">
        <v>64.858145293693553</v>
      </c>
      <c r="AN83" s="358">
        <v>85.414634626890944</v>
      </c>
      <c r="AO83" s="358">
        <v>105.02862191309208</v>
      </c>
      <c r="AP83" s="358">
        <v>123.99499963329647</v>
      </c>
      <c r="AQ83" s="358">
        <v>141.71878789225465</v>
      </c>
      <c r="AR83" s="358">
        <v>158.53539928463118</v>
      </c>
      <c r="AS83" s="358">
        <v>174.99956144761069</v>
      </c>
      <c r="AT83" s="358">
        <v>189.85184237391505</v>
      </c>
      <c r="AU83" s="358">
        <v>201.57110046853785</v>
      </c>
      <c r="AV83" s="358">
        <v>211.52721284421628</v>
      </c>
      <c r="AW83" s="358">
        <v>220.65998547918147</v>
      </c>
      <c r="AX83" s="358">
        <v>228.71399932199841</v>
      </c>
      <c r="AY83" s="358">
        <v>235.68303098071203</v>
      </c>
      <c r="AZ83" s="358">
        <v>241.75973992260865</v>
      </c>
      <c r="BA83" s="358">
        <v>246.97050392775603</v>
      </c>
      <c r="BB83" s="358">
        <v>251.80399071132302</v>
      </c>
      <c r="BC83" s="358">
        <v>256.81220634617284</v>
      </c>
      <c r="BD83" s="358">
        <v>261.81884826589311</v>
      </c>
      <c r="BE83" s="358">
        <v>266.99666928779828</v>
      </c>
      <c r="BF83" s="358">
        <v>271.85041158760674</v>
      </c>
      <c r="BG83" s="358">
        <v>275.73527903620561</v>
      </c>
      <c r="BH83" s="358">
        <v>279.28490473749986</v>
      </c>
      <c r="BI83" s="324">
        <v>11.317861479728144</v>
      </c>
      <c r="BJ83" s="324">
        <v>20.877170321902618</v>
      </c>
      <c r="BK83" s="324">
        <v>39.188243011342728</v>
      </c>
      <c r="BL83" s="324">
        <v>63.338337092040021</v>
      </c>
      <c r="BM83" s="324">
        <v>94.247116628744152</v>
      </c>
      <c r="BN83" s="324">
        <v>126.89785349370419</v>
      </c>
      <c r="BO83" s="324">
        <v>156.55988826798648</v>
      </c>
      <c r="BP83" s="324">
        <v>183.4140684288858</v>
      </c>
      <c r="BQ83" s="324">
        <v>205.6180180951219</v>
      </c>
      <c r="BR83" s="324">
        <v>224.53999617072853</v>
      </c>
      <c r="BS83" s="324">
        <v>241.10668652874341</v>
      </c>
      <c r="BT83" s="324">
        <v>254.77765167189554</v>
      </c>
      <c r="BU83" s="324">
        <v>264.87084747629336</v>
      </c>
      <c r="BV83" s="324">
        <v>272.74736325464835</v>
      </c>
      <c r="BW83" s="324">
        <v>279.44317893779169</v>
      </c>
      <c r="BX83" s="324">
        <v>285.22258708347152</v>
      </c>
      <c r="BY83" s="324">
        <v>290.62537883061106</v>
      </c>
      <c r="BZ83" s="324">
        <v>295.84787366029786</v>
      </c>
      <c r="CA83" s="324">
        <v>301.17456008834421</v>
      </c>
      <c r="CB83" s="324">
        <v>306.87267436127155</v>
      </c>
      <c r="CC83" s="324">
        <v>313.36305906573392</v>
      </c>
      <c r="CD83" s="324">
        <v>320.46051231787737</v>
      </c>
      <c r="CE83" s="324">
        <v>328.53244266961764</v>
      </c>
      <c r="CF83" s="324">
        <v>336.34162417870755</v>
      </c>
      <c r="CG83" s="324">
        <v>342.3340463048882</v>
      </c>
      <c r="CH83" s="324">
        <v>347.85814892277875</v>
      </c>
    </row>
    <row r="84" spans="1:86" x14ac:dyDescent="0.25">
      <c r="A84" s="353" t="s">
        <v>452</v>
      </c>
      <c r="B84" s="353" t="s">
        <v>453</v>
      </c>
      <c r="C84" s="354">
        <v>6250</v>
      </c>
      <c r="D84" s="354"/>
      <c r="E84" s="355"/>
      <c r="F84" s="364">
        <v>0.61308222175308791</v>
      </c>
      <c r="G84" s="358">
        <v>1657.7743276203496</v>
      </c>
      <c r="H84" s="366">
        <v>1.511301759149428E-3</v>
      </c>
      <c r="I84" s="358">
        <v>17.617399694136484</v>
      </c>
      <c r="J84" s="358">
        <v>24.733732887438826</v>
      </c>
      <c r="K84" s="358">
        <v>33.447656426636506</v>
      </c>
      <c r="L84" s="358">
        <v>43.687520356051003</v>
      </c>
      <c r="M84" s="358">
        <v>55.211367939915775</v>
      </c>
      <c r="N84" s="358">
        <v>68.383705875959009</v>
      </c>
      <c r="O84" s="358">
        <v>83.274061724135976</v>
      </c>
      <c r="P84" s="358">
        <v>100.51898816985057</v>
      </c>
      <c r="Q84" s="358">
        <v>121.13403705200504</v>
      </c>
      <c r="R84" s="358">
        <v>144.0335820326093</v>
      </c>
      <c r="S84" s="358">
        <v>169.50212534167241</v>
      </c>
      <c r="T84" s="358">
        <v>194.46004537550846</v>
      </c>
      <c r="U84" s="358">
        <v>215.23339055978067</v>
      </c>
      <c r="V84" s="358">
        <v>233.96819270941543</v>
      </c>
      <c r="W84" s="358">
        <v>251.9776506665205</v>
      </c>
      <c r="X84" s="358">
        <v>268.05519491372291</v>
      </c>
      <c r="Y84" s="358">
        <v>281.34121109452627</v>
      </c>
      <c r="Z84" s="358">
        <v>292.12989603400939</v>
      </c>
      <c r="AA84" s="358">
        <v>300.06053387522576</v>
      </c>
      <c r="AB84" s="358">
        <v>306.23846604386608</v>
      </c>
      <c r="AC84" s="358">
        <v>311.7271152724494</v>
      </c>
      <c r="AD84" s="358">
        <v>316.2659014193564</v>
      </c>
      <c r="AE84" s="358">
        <v>319.82073037157795</v>
      </c>
      <c r="AF84" s="358">
        <v>322.77563173225712</v>
      </c>
      <c r="AG84" s="358">
        <v>325.54219938504065</v>
      </c>
      <c r="AH84" s="358">
        <v>327.99407828172616</v>
      </c>
      <c r="AI84" s="358">
        <v>17.617399694136484</v>
      </c>
      <c r="AJ84" s="358">
        <v>28.615583337025882</v>
      </c>
      <c r="AK84" s="358">
        <v>47.224066340387061</v>
      </c>
      <c r="AL84" s="358">
        <v>71.140034147762336</v>
      </c>
      <c r="AM84" s="358">
        <v>100.95828360384054</v>
      </c>
      <c r="AN84" s="358">
        <v>132.95654489550378</v>
      </c>
      <c r="AO84" s="358">
        <v>163.48770612553298</v>
      </c>
      <c r="AP84" s="358">
        <v>193.01079736015305</v>
      </c>
      <c r="AQ84" s="358">
        <v>220.59967202623614</v>
      </c>
      <c r="AR84" s="358">
        <v>246.77643385806437</v>
      </c>
      <c r="AS84" s="358">
        <v>272.40457270512644</v>
      </c>
      <c r="AT84" s="358">
        <v>295.52365486715598</v>
      </c>
      <c r="AU84" s="358">
        <v>313.76586911774717</v>
      </c>
      <c r="AV84" s="358">
        <v>329.26356816948345</v>
      </c>
      <c r="AW84" s="358">
        <v>343.47965537942503</v>
      </c>
      <c r="AX84" s="358">
        <v>356.01654507940589</v>
      </c>
      <c r="AY84" s="358">
        <v>366.86454992842783</v>
      </c>
      <c r="AZ84" s="358">
        <v>376.32356393439329</v>
      </c>
      <c r="BA84" s="358">
        <v>384.43464678824586</v>
      </c>
      <c r="BB84" s="358">
        <v>391.95845936847115</v>
      </c>
      <c r="BC84" s="358">
        <v>399.75425513356413</v>
      </c>
      <c r="BD84" s="358">
        <v>407.54760125139001</v>
      </c>
      <c r="BE84" s="358">
        <v>415.60740500945798</v>
      </c>
      <c r="BF84" s="358">
        <v>423.16274735582118</v>
      </c>
      <c r="BG84" s="358">
        <v>429.20993769502905</v>
      </c>
      <c r="BH84" s="358">
        <v>434.73529024120484</v>
      </c>
      <c r="BI84" s="324">
        <v>17.617399694136484</v>
      </c>
      <c r="BJ84" s="324">
        <v>32.497433786612937</v>
      </c>
      <c r="BK84" s="324">
        <v>61.000476254137624</v>
      </c>
      <c r="BL84" s="324">
        <v>98.592547939473661</v>
      </c>
      <c r="BM84" s="324">
        <v>146.70519926776532</v>
      </c>
      <c r="BN84" s="324">
        <v>197.52938391504858</v>
      </c>
      <c r="BO84" s="324">
        <v>243.70135052693001</v>
      </c>
      <c r="BP84" s="324">
        <v>285.50260655045554</v>
      </c>
      <c r="BQ84" s="324">
        <v>320.06530700046721</v>
      </c>
      <c r="BR84" s="324">
        <v>349.51928568351934</v>
      </c>
      <c r="BS84" s="324">
        <v>375.30702006858053</v>
      </c>
      <c r="BT84" s="324">
        <v>396.58726435880351</v>
      </c>
      <c r="BU84" s="324">
        <v>412.29834767571367</v>
      </c>
      <c r="BV84" s="324">
        <v>424.55894362955149</v>
      </c>
      <c r="BW84" s="324">
        <v>434.98166009232966</v>
      </c>
      <c r="BX84" s="324">
        <v>443.9778952450888</v>
      </c>
      <c r="BY84" s="324">
        <v>452.38788876232934</v>
      </c>
      <c r="BZ84" s="324">
        <v>460.51723183477725</v>
      </c>
      <c r="CA84" s="324">
        <v>468.80875970126596</v>
      </c>
      <c r="CB84" s="324">
        <v>477.67845269307622</v>
      </c>
      <c r="CC84" s="324">
        <v>487.78139499467881</v>
      </c>
      <c r="CD84" s="324">
        <v>498.82930108342367</v>
      </c>
      <c r="CE84" s="324">
        <v>511.39407964733806</v>
      </c>
      <c r="CF84" s="324">
        <v>523.54986297938513</v>
      </c>
      <c r="CG84" s="324">
        <v>532.87767600501752</v>
      </c>
      <c r="CH84" s="324">
        <v>541.47650220068329</v>
      </c>
    </row>
    <row r="85" spans="1:86" x14ac:dyDescent="0.25">
      <c r="A85" s="353" t="s">
        <v>538</v>
      </c>
      <c r="B85" s="353" t="s">
        <v>538</v>
      </c>
      <c r="C85" s="354">
        <v>2500</v>
      </c>
      <c r="D85" s="354"/>
      <c r="E85" s="355"/>
      <c r="F85" s="364">
        <v>0.122</v>
      </c>
      <c r="G85" s="358">
        <v>62.585999999999999</v>
      </c>
      <c r="H85" s="366">
        <v>5.705621707503454E-5</v>
      </c>
      <c r="I85" s="358">
        <v>0.66511017747509427</v>
      </c>
      <c r="J85" s="358">
        <v>0.93377330116777724</v>
      </c>
      <c r="K85" s="358">
        <v>1.2627502973353293</v>
      </c>
      <c r="L85" s="358">
        <v>1.649336163221113</v>
      </c>
      <c r="M85" s="358">
        <v>2.0843962994937333</v>
      </c>
      <c r="N85" s="358">
        <v>2.5816919375849512</v>
      </c>
      <c r="O85" s="358">
        <v>3.1438479533870165</v>
      </c>
      <c r="P85" s="358">
        <v>3.79489613802187</v>
      </c>
      <c r="Q85" s="358">
        <v>4.5731766481263758</v>
      </c>
      <c r="R85" s="358">
        <v>5.4377038025632354</v>
      </c>
      <c r="S85" s="358">
        <v>6.3992184218836421</v>
      </c>
      <c r="T85" s="358">
        <v>7.3414554665843257</v>
      </c>
      <c r="U85" s="358">
        <v>8.1257121413568907</v>
      </c>
      <c r="V85" s="358">
        <v>8.8330076446116426</v>
      </c>
      <c r="W85" s="358">
        <v>9.5129192085223515</v>
      </c>
      <c r="X85" s="358">
        <v>10.119895180758453</v>
      </c>
      <c r="Y85" s="358">
        <v>10.621482516765376</v>
      </c>
      <c r="Z85" s="358">
        <v>11.028788037409875</v>
      </c>
      <c r="AA85" s="358">
        <v>11.328193626976971</v>
      </c>
      <c r="AB85" s="358">
        <v>11.561429270854713</v>
      </c>
      <c r="AC85" s="358">
        <v>11.768642396849499</v>
      </c>
      <c r="AD85" s="358">
        <v>11.939995315674148</v>
      </c>
      <c r="AE85" s="358">
        <v>12.07420087133811</v>
      </c>
      <c r="AF85" s="358">
        <v>12.185757344060749</v>
      </c>
      <c r="AG85" s="358">
        <v>12.290203649104967</v>
      </c>
      <c r="AH85" s="358">
        <v>12.382769500844409</v>
      </c>
      <c r="AI85" s="358">
        <v>0.66511017747509427</v>
      </c>
      <c r="AJ85" s="358">
        <v>1.080324908458377</v>
      </c>
      <c r="AK85" s="358">
        <v>1.7828514814932788</v>
      </c>
      <c r="AL85" s="358">
        <v>2.6857516749960793</v>
      </c>
      <c r="AM85" s="358">
        <v>3.8114808706803633</v>
      </c>
      <c r="AN85" s="358">
        <v>5.0195121134338496</v>
      </c>
      <c r="AO85" s="358">
        <v>6.1721558870200264</v>
      </c>
      <c r="AP85" s="358">
        <v>7.2867419662134809</v>
      </c>
      <c r="AQ85" s="358">
        <v>8.3283055138466686</v>
      </c>
      <c r="AR85" s="358">
        <v>9.3165575266272604</v>
      </c>
      <c r="AS85" s="358">
        <v>10.284097360703855</v>
      </c>
      <c r="AT85" s="358">
        <v>11.15691270841754</v>
      </c>
      <c r="AU85" s="358">
        <v>11.845611527107996</v>
      </c>
      <c r="AV85" s="358">
        <v>12.430696587656778</v>
      </c>
      <c r="AW85" s="358">
        <v>12.967396920927449</v>
      </c>
      <c r="AX85" s="358">
        <v>13.440702464203236</v>
      </c>
      <c r="AY85" s="358">
        <v>13.850247491031743</v>
      </c>
      <c r="AZ85" s="358">
        <v>14.207353908180297</v>
      </c>
      <c r="BA85" s="358">
        <v>14.513571843295692</v>
      </c>
      <c r="BB85" s="358">
        <v>14.797618547542774</v>
      </c>
      <c r="BC85" s="358">
        <v>15.091933440483883</v>
      </c>
      <c r="BD85" s="358">
        <v>15.386155851824032</v>
      </c>
      <c r="BE85" s="358">
        <v>15.690437845819273</v>
      </c>
      <c r="BF85" s="358">
        <v>15.975674894198621</v>
      </c>
      <c r="BG85" s="358">
        <v>16.203974638177009</v>
      </c>
      <c r="BH85" s="358">
        <v>16.412573425535083</v>
      </c>
      <c r="BI85" s="324">
        <v>0.66511017747509427</v>
      </c>
      <c r="BJ85" s="324">
        <v>1.2268765157489767</v>
      </c>
      <c r="BK85" s="324">
        <v>2.3029526656512287</v>
      </c>
      <c r="BL85" s="324">
        <v>3.722167186771046</v>
      </c>
      <c r="BM85" s="324">
        <v>5.538565441866993</v>
      </c>
      <c r="BN85" s="324">
        <v>7.4573322892827481</v>
      </c>
      <c r="BO85" s="324">
        <v>9.2004638206530363</v>
      </c>
      <c r="BP85" s="324">
        <v>10.778587794405093</v>
      </c>
      <c r="BQ85" s="324">
        <v>12.083434379566963</v>
      </c>
      <c r="BR85" s="324">
        <v>13.195411250691285</v>
      </c>
      <c r="BS85" s="324">
        <v>14.168976299524067</v>
      </c>
      <c r="BT85" s="324">
        <v>14.972369950250753</v>
      </c>
      <c r="BU85" s="324">
        <v>15.565510912859102</v>
      </c>
      <c r="BV85" s="324">
        <v>16.028385530701915</v>
      </c>
      <c r="BW85" s="324">
        <v>16.42187463333255</v>
      </c>
      <c r="BX85" s="324">
        <v>16.761509747648017</v>
      </c>
      <c r="BY85" s="324">
        <v>17.079012465298106</v>
      </c>
      <c r="BZ85" s="324">
        <v>17.385919778950718</v>
      </c>
      <c r="CA85" s="324">
        <v>17.698950059614411</v>
      </c>
      <c r="CB85" s="324">
        <v>18.033807824230831</v>
      </c>
      <c r="CC85" s="324">
        <v>18.415224484118269</v>
      </c>
      <c r="CD85" s="324">
        <v>18.832316387973918</v>
      </c>
      <c r="CE85" s="324">
        <v>19.306674820300437</v>
      </c>
      <c r="CF85" s="324">
        <v>19.765592444336495</v>
      </c>
      <c r="CG85" s="324">
        <v>20.11774562724905</v>
      </c>
      <c r="CH85" s="324">
        <v>20.442377350225755</v>
      </c>
    </row>
    <row r="86" spans="1:86" x14ac:dyDescent="0.25">
      <c r="A86" s="353" t="s">
        <v>242</v>
      </c>
      <c r="B86" s="353" t="s">
        <v>277</v>
      </c>
      <c r="C86" s="354">
        <v>20000</v>
      </c>
      <c r="D86" s="354"/>
      <c r="E86" s="355"/>
      <c r="F86" s="364">
        <v>0.9748</v>
      </c>
      <c r="G86" s="358">
        <v>16539.4316</v>
      </c>
      <c r="H86" s="366">
        <v>1.5078090941541014E-2</v>
      </c>
      <c r="I86" s="358">
        <v>175.7668533987343</v>
      </c>
      <c r="J86" s="358">
        <v>246.76572467597632</v>
      </c>
      <c r="K86" s="358">
        <v>333.70357860635511</v>
      </c>
      <c r="L86" s="358">
        <v>435.86557148566828</v>
      </c>
      <c r="M86" s="358">
        <v>550.83772765106767</v>
      </c>
      <c r="N86" s="358">
        <v>682.25669021758495</v>
      </c>
      <c r="O86" s="358">
        <v>830.81612798141032</v>
      </c>
      <c r="P86" s="358">
        <v>1002.8668568676202</v>
      </c>
      <c r="Q86" s="358">
        <v>1208.5409255489001</v>
      </c>
      <c r="R86" s="358">
        <v>1437.007159804981</v>
      </c>
      <c r="S86" s="358">
        <v>1691.1040070016368</v>
      </c>
      <c r="T86" s="358">
        <v>1940.106422107461</v>
      </c>
      <c r="U86" s="358">
        <v>2147.3597955335354</v>
      </c>
      <c r="V86" s="358">
        <v>2334.2748499717409</v>
      </c>
      <c r="W86" s="358">
        <v>2513.9532254127371</v>
      </c>
      <c r="X86" s="358">
        <v>2674.3571108766196</v>
      </c>
      <c r="Y86" s="358">
        <v>2806.910228751427</v>
      </c>
      <c r="Z86" s="358">
        <v>2914.5477483085497</v>
      </c>
      <c r="AA86" s="358">
        <v>2993.6708472332712</v>
      </c>
      <c r="AB86" s="358">
        <v>3055.3073950011089</v>
      </c>
      <c r="AC86" s="358">
        <v>3110.0670429097941</v>
      </c>
      <c r="AD86" s="358">
        <v>3155.3500116306045</v>
      </c>
      <c r="AE86" s="358">
        <v>3190.8161479589221</v>
      </c>
      <c r="AF86" s="358">
        <v>3220.296872883559</v>
      </c>
      <c r="AG86" s="358">
        <v>3247.8986131793372</v>
      </c>
      <c r="AH86" s="358">
        <v>3272.3607384683837</v>
      </c>
      <c r="AI86" s="358">
        <v>175.7668533987343</v>
      </c>
      <c r="AJ86" s="358">
        <v>285.49451841024495</v>
      </c>
      <c r="AK86" s="358">
        <v>471.14930066015972</v>
      </c>
      <c r="AL86" s="358">
        <v>709.75627333881516</v>
      </c>
      <c r="AM86" s="358">
        <v>1007.2496589544996</v>
      </c>
      <c r="AN86" s="358">
        <v>1326.4927821798901</v>
      </c>
      <c r="AO86" s="358">
        <v>1631.0988099240255</v>
      </c>
      <c r="AP86" s="358">
        <v>1925.647434522695</v>
      </c>
      <c r="AQ86" s="358">
        <v>2200.8985937776797</v>
      </c>
      <c r="AR86" s="358">
        <v>2462.0612590534106</v>
      </c>
      <c r="AS86" s="358">
        <v>2717.7503733279318</v>
      </c>
      <c r="AT86" s="358">
        <v>2948.4069058262653</v>
      </c>
      <c r="AU86" s="358">
        <v>3130.4074651323663</v>
      </c>
      <c r="AV86" s="358">
        <v>3285.0262990429601</v>
      </c>
      <c r="AW86" s="358">
        <v>3426.8586329807013</v>
      </c>
      <c r="AX86" s="358">
        <v>3551.9377985913925</v>
      </c>
      <c r="AY86" s="358">
        <v>3660.1671463424909</v>
      </c>
      <c r="AZ86" s="358">
        <v>3754.5386856699697</v>
      </c>
      <c r="BA86" s="358">
        <v>3835.4620645811365</v>
      </c>
      <c r="BB86" s="358">
        <v>3910.5263127532526</v>
      </c>
      <c r="BC86" s="358">
        <v>3988.304107158724</v>
      </c>
      <c r="BD86" s="358">
        <v>4066.0574617036291</v>
      </c>
      <c r="BE86" s="358">
        <v>4146.4692347326754</v>
      </c>
      <c r="BF86" s="358">
        <v>4221.8480519035465</v>
      </c>
      <c r="BG86" s="358">
        <v>4282.1802028610773</v>
      </c>
      <c r="BH86" s="358">
        <v>4337.3060357206923</v>
      </c>
      <c r="BI86" s="324">
        <v>175.7668533987343</v>
      </c>
      <c r="BJ86" s="324">
        <v>324.22331214451356</v>
      </c>
      <c r="BK86" s="324">
        <v>608.59502271396423</v>
      </c>
      <c r="BL86" s="324">
        <v>983.64697519196204</v>
      </c>
      <c r="BM86" s="324">
        <v>1463.6615902579317</v>
      </c>
      <c r="BN86" s="324">
        <v>1970.7288741421953</v>
      </c>
      <c r="BO86" s="324">
        <v>2431.3814918666408</v>
      </c>
      <c r="BP86" s="324">
        <v>2848.4280121777697</v>
      </c>
      <c r="BQ86" s="324">
        <v>3193.2562620064587</v>
      </c>
      <c r="BR86" s="324">
        <v>3487.1153583018404</v>
      </c>
      <c r="BS86" s="324">
        <v>3744.3967396542262</v>
      </c>
      <c r="BT86" s="324">
        <v>3956.7073895450703</v>
      </c>
      <c r="BU86" s="324">
        <v>4113.4551347311972</v>
      </c>
      <c r="BV86" s="324">
        <v>4235.7777481141802</v>
      </c>
      <c r="BW86" s="324">
        <v>4339.7640405486654</v>
      </c>
      <c r="BX86" s="324">
        <v>4429.518486306165</v>
      </c>
      <c r="BY86" s="324">
        <v>4513.4240639335549</v>
      </c>
      <c r="BZ86" s="324">
        <v>4594.5296230313897</v>
      </c>
      <c r="CA86" s="324">
        <v>4677.2532819290018</v>
      </c>
      <c r="CB86" s="324">
        <v>4765.7452305053948</v>
      </c>
      <c r="CC86" s="324">
        <v>4866.5411714076545</v>
      </c>
      <c r="CD86" s="324">
        <v>4976.7649117766541</v>
      </c>
      <c r="CE86" s="324">
        <v>5102.1223215064301</v>
      </c>
      <c r="CF86" s="324">
        <v>5223.3992309235346</v>
      </c>
      <c r="CG86" s="324">
        <v>5316.4617925428183</v>
      </c>
      <c r="CH86" s="324">
        <v>5402.251332973</v>
      </c>
    </row>
    <row r="87" spans="1:86" x14ac:dyDescent="0.25">
      <c r="A87" s="353" t="s">
        <v>242</v>
      </c>
      <c r="B87" s="353" t="s">
        <v>455</v>
      </c>
      <c r="C87" s="354">
        <v>12500</v>
      </c>
      <c r="D87" s="354"/>
      <c r="E87" s="355"/>
      <c r="F87" s="364">
        <v>0.9748</v>
      </c>
      <c r="G87" s="358">
        <v>5187.8855999999996</v>
      </c>
      <c r="H87" s="366">
        <v>4.7295102251948646E-3</v>
      </c>
      <c r="I87" s="358">
        <v>55.132386031005112</v>
      </c>
      <c r="J87" s="358">
        <v>77.402439248278768</v>
      </c>
      <c r="K87" s="358">
        <v>104.67203662067672</v>
      </c>
      <c r="L87" s="358">
        <v>136.71695476199247</v>
      </c>
      <c r="M87" s="358">
        <v>172.78000745912544</v>
      </c>
      <c r="N87" s="358">
        <v>214.001892222431</v>
      </c>
      <c r="O87" s="358">
        <v>260.60019055325427</v>
      </c>
      <c r="P87" s="358">
        <v>314.56694832613158</v>
      </c>
      <c r="Q87" s="358">
        <v>379.0802620245916</v>
      </c>
      <c r="R87" s="358">
        <v>450.74274205705825</v>
      </c>
      <c r="S87" s="358">
        <v>530.44471770275891</v>
      </c>
      <c r="T87" s="358">
        <v>608.54873451145784</v>
      </c>
      <c r="U87" s="358">
        <v>673.55742510929883</v>
      </c>
      <c r="V87" s="358">
        <v>732.18664180760322</v>
      </c>
      <c r="W87" s="358">
        <v>788.54594599201903</v>
      </c>
      <c r="X87" s="358">
        <v>838.85946508430288</v>
      </c>
      <c r="Y87" s="358">
        <v>880.43709774356648</v>
      </c>
      <c r="Z87" s="358">
        <v>914.19951178747567</v>
      </c>
      <c r="AA87" s="358">
        <v>939.01787286942113</v>
      </c>
      <c r="AB87" s="358">
        <v>958.35126753084819</v>
      </c>
      <c r="AC87" s="358">
        <v>975.52760077597225</v>
      </c>
      <c r="AD87" s="358">
        <v>989.7314057816983</v>
      </c>
      <c r="AE87" s="358">
        <v>1000.8559874719973</v>
      </c>
      <c r="AF87" s="358">
        <v>1010.1031388864443</v>
      </c>
      <c r="AG87" s="358">
        <v>1018.7609134991709</v>
      </c>
      <c r="AH87" s="358">
        <v>1026.4338922690361</v>
      </c>
      <c r="AI87" s="358">
        <v>55.132386031005112</v>
      </c>
      <c r="AJ87" s="358">
        <v>89.550411208777248</v>
      </c>
      <c r="AK87" s="358">
        <v>147.7843212184458</v>
      </c>
      <c r="AL87" s="358">
        <v>222.62762342837118</v>
      </c>
      <c r="AM87" s="358">
        <v>315.94169181091809</v>
      </c>
      <c r="AN87" s="358">
        <v>416.07795053700562</v>
      </c>
      <c r="AO87" s="358">
        <v>511.62302507312216</v>
      </c>
      <c r="AP87" s="358">
        <v>604.01341701713807</v>
      </c>
      <c r="AQ87" s="358">
        <v>690.35081723845167</v>
      </c>
      <c r="AR87" s="358">
        <v>772.26911184547953</v>
      </c>
      <c r="AS87" s="358">
        <v>852.47053025586433</v>
      </c>
      <c r="AT87" s="358">
        <v>924.82003611760376</v>
      </c>
      <c r="AU87" s="358">
        <v>981.90773439231748</v>
      </c>
      <c r="AV87" s="358">
        <v>1030.4066696237774</v>
      </c>
      <c r="AW87" s="358">
        <v>1074.8948927166434</v>
      </c>
      <c r="AX87" s="358">
        <v>1114.1281879002408</v>
      </c>
      <c r="AY87" s="358">
        <v>1148.0762393372272</v>
      </c>
      <c r="AZ87" s="358">
        <v>1177.6775437694098</v>
      </c>
      <c r="BA87" s="358">
        <v>1203.0605945482882</v>
      </c>
      <c r="BB87" s="358">
        <v>1226.6058252179412</v>
      </c>
      <c r="BC87" s="358">
        <v>1251.002207714901</v>
      </c>
      <c r="BD87" s="358">
        <v>1275.3909242168158</v>
      </c>
      <c r="BE87" s="358">
        <v>1300.6135007512994</v>
      </c>
      <c r="BF87" s="358">
        <v>1324.2574015577693</v>
      </c>
      <c r="BG87" s="358">
        <v>1343.1816490615108</v>
      </c>
      <c r="BH87" s="358">
        <v>1360.4728427008617</v>
      </c>
      <c r="BI87" s="324">
        <v>55.132386031005112</v>
      </c>
      <c r="BJ87" s="324">
        <v>101.6983831692757</v>
      </c>
      <c r="BK87" s="324">
        <v>190.89660581621484</v>
      </c>
      <c r="BL87" s="324">
        <v>308.53829209474992</v>
      </c>
      <c r="BM87" s="324">
        <v>459.10337616271067</v>
      </c>
      <c r="BN87" s="324">
        <v>618.15400885158022</v>
      </c>
      <c r="BO87" s="324">
        <v>762.64585959298995</v>
      </c>
      <c r="BP87" s="324">
        <v>893.45988570814461</v>
      </c>
      <c r="BQ87" s="324">
        <v>1001.6213724523118</v>
      </c>
      <c r="BR87" s="324">
        <v>1093.7954816339006</v>
      </c>
      <c r="BS87" s="324">
        <v>1174.4963428089698</v>
      </c>
      <c r="BT87" s="324">
        <v>1241.0913377237498</v>
      </c>
      <c r="BU87" s="324">
        <v>1290.2580436753362</v>
      </c>
      <c r="BV87" s="324">
        <v>1328.6266974399518</v>
      </c>
      <c r="BW87" s="324">
        <v>1361.2438394412679</v>
      </c>
      <c r="BX87" s="324">
        <v>1389.396910716179</v>
      </c>
      <c r="BY87" s="324">
        <v>1415.7153809308879</v>
      </c>
      <c r="BZ87" s="324">
        <v>1441.155575751344</v>
      </c>
      <c r="CA87" s="324">
        <v>1467.1033162271553</v>
      </c>
      <c r="CB87" s="324">
        <v>1494.8603829050339</v>
      </c>
      <c r="CC87" s="324">
        <v>1526.4768146538299</v>
      </c>
      <c r="CD87" s="324">
        <v>1561.0504426519331</v>
      </c>
      <c r="CE87" s="324">
        <v>1600.3710140306016</v>
      </c>
      <c r="CF87" s="324">
        <v>1638.4116642290944</v>
      </c>
      <c r="CG87" s="324">
        <v>1667.6023846238509</v>
      </c>
      <c r="CH87" s="324">
        <v>1694.511793132687</v>
      </c>
    </row>
    <row r="88" spans="1:86" x14ac:dyDescent="0.25">
      <c r="A88" s="353" t="s">
        <v>276</v>
      </c>
      <c r="B88" s="353" t="s">
        <v>276</v>
      </c>
      <c r="C88" s="354">
        <v>10000</v>
      </c>
      <c r="D88" s="354"/>
      <c r="E88" s="355"/>
      <c r="F88" s="364">
        <v>0.91839999999999999</v>
      </c>
      <c r="G88" s="358">
        <v>7863.3407999999999</v>
      </c>
      <c r="H88" s="366">
        <v>7.1685757137343138E-3</v>
      </c>
      <c r="I88" s="358">
        <v>83.56482272449351</v>
      </c>
      <c r="J88" s="358">
        <v>117.31981109230931</v>
      </c>
      <c r="K88" s="358">
        <v>158.65266885963356</v>
      </c>
      <c r="L88" s="358">
        <v>207.22353793455463</v>
      </c>
      <c r="M88" s="358">
        <v>261.88474203780544</v>
      </c>
      <c r="N88" s="358">
        <v>324.3652501492794</v>
      </c>
      <c r="O88" s="358">
        <v>394.99485317586397</v>
      </c>
      <c r="P88" s="358">
        <v>476.79291908525551</v>
      </c>
      <c r="Q88" s="358">
        <v>574.57652706387012</v>
      </c>
      <c r="R88" s="358">
        <v>683.19621271547362</v>
      </c>
      <c r="S88" s="358">
        <v>804.00145887114138</v>
      </c>
      <c r="T88" s="358">
        <v>922.38465953688626</v>
      </c>
      <c r="U88" s="358">
        <v>1020.9191162590197</v>
      </c>
      <c r="V88" s="358">
        <v>1109.7841274180587</v>
      </c>
      <c r="W88" s="358">
        <v>1195.2086047914472</v>
      </c>
      <c r="X88" s="358">
        <v>1271.4694127533526</v>
      </c>
      <c r="Y88" s="358">
        <v>1334.4891322431195</v>
      </c>
      <c r="Z88" s="358">
        <v>1385.6632305805931</v>
      </c>
      <c r="AA88" s="358">
        <v>1423.2807199263093</v>
      </c>
      <c r="AB88" s="358">
        <v>1452.5845794878426</v>
      </c>
      <c r="AC88" s="358">
        <v>1478.6189550339766</v>
      </c>
      <c r="AD88" s="358">
        <v>1500.1478336616722</v>
      </c>
      <c r="AE88" s="358">
        <v>1517.009496356829</v>
      </c>
      <c r="AF88" s="358">
        <v>1531.0255153301459</v>
      </c>
      <c r="AG88" s="358">
        <v>1544.1482087737827</v>
      </c>
      <c r="AH88" s="358">
        <v>1555.7782352760278</v>
      </c>
      <c r="AI88" s="358">
        <v>83.56482272449351</v>
      </c>
      <c r="AJ88" s="358">
        <v>135.73263876804751</v>
      </c>
      <c r="AK88" s="358">
        <v>223.99847880942295</v>
      </c>
      <c r="AL88" s="358">
        <v>337.43937501462</v>
      </c>
      <c r="AM88" s="358">
        <v>478.8766343725502</v>
      </c>
      <c r="AN88" s="358">
        <v>630.65436994948743</v>
      </c>
      <c r="AO88" s="358">
        <v>775.47319225329568</v>
      </c>
      <c r="AP88" s="358">
        <v>915.5104240884333</v>
      </c>
      <c r="AQ88" s="358">
        <v>1046.3730633351786</v>
      </c>
      <c r="AR88" s="358">
        <v>1170.5376108822297</v>
      </c>
      <c r="AS88" s="358">
        <v>1292.0998684625145</v>
      </c>
      <c r="AT88" s="358">
        <v>1401.7608874530749</v>
      </c>
      <c r="AU88" s="358">
        <v>1488.2894005377977</v>
      </c>
      <c r="AV88" s="358">
        <v>1561.7998218474149</v>
      </c>
      <c r="AW88" s="358">
        <v>1629.2311583760456</v>
      </c>
      <c r="AX88" s="358">
        <v>1688.6975372675975</v>
      </c>
      <c r="AY88" s="358">
        <v>1740.1530084416249</v>
      </c>
      <c r="AZ88" s="358">
        <v>1785.0200627334164</v>
      </c>
      <c r="BA88" s="358">
        <v>1823.4934590662162</v>
      </c>
      <c r="BB88" s="358">
        <v>1859.1812492846616</v>
      </c>
      <c r="BC88" s="358">
        <v>1896.1591405975985</v>
      </c>
      <c r="BD88" s="358">
        <v>1933.1254124693489</v>
      </c>
      <c r="BE88" s="358">
        <v>1971.3555760536669</v>
      </c>
      <c r="BF88" s="358">
        <v>2007.1929217890215</v>
      </c>
      <c r="BG88" s="358">
        <v>2035.8766320669561</v>
      </c>
      <c r="BH88" s="358">
        <v>2062.0851028985039</v>
      </c>
      <c r="BI88" s="324">
        <v>83.56482272449351</v>
      </c>
      <c r="BJ88" s="324">
        <v>154.14546644378569</v>
      </c>
      <c r="BK88" s="324">
        <v>289.34428875921236</v>
      </c>
      <c r="BL88" s="324">
        <v>467.65521209468545</v>
      </c>
      <c r="BM88" s="324">
        <v>695.8685267072949</v>
      </c>
      <c r="BN88" s="324">
        <v>936.94348974969546</v>
      </c>
      <c r="BO88" s="324">
        <v>1155.9515313307274</v>
      </c>
      <c r="BP88" s="324">
        <v>1354.227929091611</v>
      </c>
      <c r="BQ88" s="324">
        <v>1518.1695996064868</v>
      </c>
      <c r="BR88" s="324">
        <v>1657.8790090489854</v>
      </c>
      <c r="BS88" s="324">
        <v>1780.1982780538876</v>
      </c>
      <c r="BT88" s="324">
        <v>1881.1371153692635</v>
      </c>
      <c r="BU88" s="324">
        <v>1955.6596848165759</v>
      </c>
      <c r="BV88" s="324">
        <v>2013.8155162767716</v>
      </c>
      <c r="BW88" s="324">
        <v>2063.2537119606441</v>
      </c>
      <c r="BX88" s="324">
        <v>2105.9256617818419</v>
      </c>
      <c r="BY88" s="324">
        <v>2145.8168846401304</v>
      </c>
      <c r="BZ88" s="324">
        <v>2184.3768948862394</v>
      </c>
      <c r="CA88" s="324">
        <v>2223.7061982061236</v>
      </c>
      <c r="CB88" s="324">
        <v>2265.7779190814804</v>
      </c>
      <c r="CC88" s="324">
        <v>2313.6993261612206</v>
      </c>
      <c r="CD88" s="324">
        <v>2366.1029912770255</v>
      </c>
      <c r="CE88" s="324">
        <v>2425.7016557505053</v>
      </c>
      <c r="CF88" s="324">
        <v>2483.3603282478971</v>
      </c>
      <c r="CG88" s="324">
        <v>2527.6050553601299</v>
      </c>
      <c r="CH88" s="324">
        <v>2568.3919705209805</v>
      </c>
    </row>
    <row r="89" spans="1:86" x14ac:dyDescent="0.25">
      <c r="A89" s="353" t="s">
        <v>519</v>
      </c>
      <c r="B89" s="353" t="s">
        <v>519</v>
      </c>
      <c r="C89" s="354">
        <v>3000</v>
      </c>
      <c r="D89" s="354"/>
      <c r="E89" s="355"/>
      <c r="F89" s="364">
        <v>0.99630000000000007</v>
      </c>
      <c r="G89" s="358">
        <v>765.15840000000003</v>
      </c>
      <c r="H89" s="366">
        <v>6.9755286752925757E-4</v>
      </c>
      <c r="I89" s="358">
        <v>8.1314453587153572</v>
      </c>
      <c r="J89" s="358">
        <v>11.416043285786833</v>
      </c>
      <c r="K89" s="358">
        <v>15.438021236516553</v>
      </c>
      <c r="L89" s="358">
        <v>20.164308626728115</v>
      </c>
      <c r="M89" s="358">
        <v>25.48322847739983</v>
      </c>
      <c r="N89" s="358">
        <v>31.563021638312101</v>
      </c>
      <c r="O89" s="358">
        <v>38.435779085688246</v>
      </c>
      <c r="P89" s="358">
        <v>46.395306572316393</v>
      </c>
      <c r="Q89" s="358">
        <v>55.910339804393011</v>
      </c>
      <c r="R89" s="358">
        <v>66.479799655565159</v>
      </c>
      <c r="S89" s="358">
        <v>78.235000302607816</v>
      </c>
      <c r="T89" s="358">
        <v>89.754518877750897</v>
      </c>
      <c r="U89" s="358">
        <v>99.342614976851266</v>
      </c>
      <c r="V89" s="358">
        <v>107.98980597160408</v>
      </c>
      <c r="W89" s="358">
        <v>116.30220881542564</v>
      </c>
      <c r="X89" s="358">
        <v>123.72292213397326</v>
      </c>
      <c r="Y89" s="358">
        <v>129.85518435682371</v>
      </c>
      <c r="Z89" s="358">
        <v>134.83478427513631</v>
      </c>
      <c r="AA89" s="358">
        <v>138.495230730641</v>
      </c>
      <c r="AB89" s="358">
        <v>141.3467024989672</v>
      </c>
      <c r="AC89" s="358">
        <v>143.88003046281165</v>
      </c>
      <c r="AD89" s="358">
        <v>145.97494186796933</v>
      </c>
      <c r="AE89" s="358">
        <v>147.61570031623168</v>
      </c>
      <c r="AF89" s="358">
        <v>148.97955760345403</v>
      </c>
      <c r="AG89" s="358">
        <v>150.25648802964432</v>
      </c>
      <c r="AH89" s="358">
        <v>151.38817145743312</v>
      </c>
      <c r="AI89" s="358">
        <v>8.1314453587153572</v>
      </c>
      <c r="AJ89" s="358">
        <v>13.207741003357913</v>
      </c>
      <c r="AK89" s="358">
        <v>21.796628431550619</v>
      </c>
      <c r="AL89" s="358">
        <v>32.835226000021095</v>
      </c>
      <c r="AM89" s="358">
        <v>46.598066734419739</v>
      </c>
      <c r="AN89" s="358">
        <v>61.367108578526562</v>
      </c>
      <c r="AO89" s="358">
        <v>75.458999186125084</v>
      </c>
      <c r="AP89" s="358">
        <v>89.085607389524199</v>
      </c>
      <c r="AQ89" s="358">
        <v>101.81946316566159</v>
      </c>
      <c r="AR89" s="358">
        <v>113.90154747998071</v>
      </c>
      <c r="AS89" s="358">
        <v>125.73041066628934</v>
      </c>
      <c r="AT89" s="358">
        <v>136.40119957997686</v>
      </c>
      <c r="AU89" s="358">
        <v>144.82103286842923</v>
      </c>
      <c r="AV89" s="358">
        <v>151.97411420919889</v>
      </c>
      <c r="AW89" s="358">
        <v>158.53565781775117</v>
      </c>
      <c r="AX89" s="358">
        <v>164.32215499290268</v>
      </c>
      <c r="AY89" s="358">
        <v>169.32913446844125</v>
      </c>
      <c r="AZ89" s="358">
        <v>173.69501461376322</v>
      </c>
      <c r="BA89" s="358">
        <v>177.43874684276329</v>
      </c>
      <c r="BB89" s="358">
        <v>180.91141999246082</v>
      </c>
      <c r="BC89" s="358">
        <v>184.50962905805042</v>
      </c>
      <c r="BD89" s="358">
        <v>188.10670747023801</v>
      </c>
      <c r="BE89" s="358">
        <v>191.82677144100154</v>
      </c>
      <c r="BF89" s="358">
        <v>195.31399739502746</v>
      </c>
      <c r="BG89" s="358">
        <v>198.10512427360911</v>
      </c>
      <c r="BH89" s="358">
        <v>200.65539293396202</v>
      </c>
      <c r="BI89" s="324">
        <v>8.1314453587153572</v>
      </c>
      <c r="BJ89" s="324">
        <v>14.999438720928994</v>
      </c>
      <c r="BK89" s="324">
        <v>28.155235626584687</v>
      </c>
      <c r="BL89" s="324">
        <v>45.506143373314082</v>
      </c>
      <c r="BM89" s="324">
        <v>67.712904991439657</v>
      </c>
      <c r="BN89" s="324">
        <v>91.171195518741015</v>
      </c>
      <c r="BO89" s="324">
        <v>112.48221928656193</v>
      </c>
      <c r="BP89" s="324">
        <v>131.77590820673203</v>
      </c>
      <c r="BQ89" s="324">
        <v>147.72858652693017</v>
      </c>
      <c r="BR89" s="324">
        <v>161.32329530439623</v>
      </c>
      <c r="BS89" s="324">
        <v>173.22582102997086</v>
      </c>
      <c r="BT89" s="324">
        <v>183.04788028220287</v>
      </c>
      <c r="BU89" s="324">
        <v>190.29945076000723</v>
      </c>
      <c r="BV89" s="324">
        <v>195.95842244679372</v>
      </c>
      <c r="BW89" s="324">
        <v>200.7691068200767</v>
      </c>
      <c r="BX89" s="324">
        <v>204.92138785183207</v>
      </c>
      <c r="BY89" s="324">
        <v>208.80308458005874</v>
      </c>
      <c r="BZ89" s="324">
        <v>212.55524495239013</v>
      </c>
      <c r="CA89" s="324">
        <v>216.38226295488559</v>
      </c>
      <c r="CB89" s="324">
        <v>220.47613748595447</v>
      </c>
      <c r="CC89" s="324">
        <v>225.13922765328928</v>
      </c>
      <c r="CD89" s="324">
        <v>230.23847307250671</v>
      </c>
      <c r="CE89" s="324">
        <v>236.03784256577148</v>
      </c>
      <c r="CF89" s="324">
        <v>241.64843718660089</v>
      </c>
      <c r="CG89" s="324">
        <v>245.95376051757395</v>
      </c>
      <c r="CH89" s="324">
        <v>249.92261441049084</v>
      </c>
    </row>
    <row r="90" spans="1:86" x14ac:dyDescent="0.25">
      <c r="A90" s="353" t="s">
        <v>350</v>
      </c>
      <c r="B90" s="353" t="s">
        <v>350</v>
      </c>
      <c r="C90" s="354">
        <v>3000</v>
      </c>
      <c r="D90" s="354"/>
      <c r="E90" s="355"/>
      <c r="F90" s="364">
        <v>0.9467000000000001</v>
      </c>
      <c r="G90" s="358">
        <v>1790.2097000000001</v>
      </c>
      <c r="H90" s="366">
        <v>1.6320358107728961E-3</v>
      </c>
      <c r="I90" s="358">
        <v>19.024808923475469</v>
      </c>
      <c r="J90" s="358">
        <v>26.709647866161387</v>
      </c>
      <c r="K90" s="358">
        <v>36.119704581976656</v>
      </c>
      <c r="L90" s="358">
        <v>47.17760518261624</v>
      </c>
      <c r="M90" s="358">
        <v>59.622063624417386</v>
      </c>
      <c r="N90" s="358">
        <v>73.846706117604171</v>
      </c>
      <c r="O90" s="358">
        <v>89.926614601965056</v>
      </c>
      <c r="P90" s="358">
        <v>108.54919433706087</v>
      </c>
      <c r="Q90" s="358">
        <v>130.81112701385814</v>
      </c>
      <c r="R90" s="358">
        <v>155.54005836889385</v>
      </c>
      <c r="S90" s="358">
        <v>183.04321879133974</v>
      </c>
      <c r="T90" s="358">
        <v>209.99496354451935</v>
      </c>
      <c r="U90" s="358">
        <v>232.42783841218289</v>
      </c>
      <c r="V90" s="358">
        <v>252.65931622979448</v>
      </c>
      <c r="W90" s="358">
        <v>272.10750395316904</v>
      </c>
      <c r="X90" s="358">
        <v>289.46944229663245</v>
      </c>
      <c r="Y90" s="358">
        <v>303.8168445002683</v>
      </c>
      <c r="Z90" s="358">
        <v>315.46741002484782</v>
      </c>
      <c r="AA90" s="358">
        <v>324.03160634155171</v>
      </c>
      <c r="AB90" s="358">
        <v>330.70307778972989</v>
      </c>
      <c r="AC90" s="358">
        <v>336.63020123783633</v>
      </c>
      <c r="AD90" s="358">
        <v>341.53157945985407</v>
      </c>
      <c r="AE90" s="358">
        <v>345.37039465084746</v>
      </c>
      <c r="AF90" s="358">
        <v>348.56135556168778</v>
      </c>
      <c r="AG90" s="358">
        <v>351.54893726397449</v>
      </c>
      <c r="AH90" s="358">
        <v>354.19669052624909</v>
      </c>
      <c r="AI90" s="358">
        <v>19.024808923475469</v>
      </c>
      <c r="AJ90" s="358">
        <v>30.901609469750404</v>
      </c>
      <c r="AK90" s="358">
        <v>50.99667682594572</v>
      </c>
      <c r="AL90" s="358">
        <v>76.823230440821092</v>
      </c>
      <c r="AM90" s="358">
        <v>109.02358396536658</v>
      </c>
      <c r="AN90" s="358">
        <v>143.57810492341386</v>
      </c>
      <c r="AO90" s="358">
        <v>176.54832292933494</v>
      </c>
      <c r="AP90" s="358">
        <v>208.42993879321969</v>
      </c>
      <c r="AQ90" s="358">
        <v>238.22281844904285</v>
      </c>
      <c r="AR90" s="358">
        <v>266.49077516978446</v>
      </c>
      <c r="AS90" s="358">
        <v>294.16628081162628</v>
      </c>
      <c r="AT90" s="358">
        <v>319.13228761483964</v>
      </c>
      <c r="AU90" s="358">
        <v>338.83182593967581</v>
      </c>
      <c r="AV90" s="358">
        <v>355.56759673057979</v>
      </c>
      <c r="AW90" s="358">
        <v>370.91937097105517</v>
      </c>
      <c r="AX90" s="358">
        <v>384.45780088566994</v>
      </c>
      <c r="AY90" s="358">
        <v>396.17242523640579</v>
      </c>
      <c r="AZ90" s="358">
        <v>406.3870958002953</v>
      </c>
      <c r="BA90" s="358">
        <v>415.14615242250392</v>
      </c>
      <c r="BB90" s="358">
        <v>423.2710232433929</v>
      </c>
      <c r="BC90" s="358">
        <v>431.68960529365393</v>
      </c>
      <c r="BD90" s="358">
        <v>440.10554200056163</v>
      </c>
      <c r="BE90" s="358">
        <v>448.80922297051688</v>
      </c>
      <c r="BF90" s="358">
        <v>456.96814239032454</v>
      </c>
      <c r="BG90" s="358">
        <v>463.49842737702477</v>
      </c>
      <c r="BH90" s="358">
        <v>469.46518627736458</v>
      </c>
      <c r="BI90" s="324">
        <v>19.024808923475469</v>
      </c>
      <c r="BJ90" s="324">
        <v>35.093571073339419</v>
      </c>
      <c r="BK90" s="324">
        <v>65.873649069914791</v>
      </c>
      <c r="BL90" s="324">
        <v>106.46885569902597</v>
      </c>
      <c r="BM90" s="324">
        <v>158.42510430631577</v>
      </c>
      <c r="BN90" s="324">
        <v>213.30950372922354</v>
      </c>
      <c r="BO90" s="324">
        <v>263.17003125670482</v>
      </c>
      <c r="BP90" s="324">
        <v>308.31068324937854</v>
      </c>
      <c r="BQ90" s="324">
        <v>345.6345098842275</v>
      </c>
      <c r="BR90" s="324">
        <v>377.44149197067509</v>
      </c>
      <c r="BS90" s="324">
        <v>405.28934283191273</v>
      </c>
      <c r="BT90" s="324">
        <v>428.26961168515999</v>
      </c>
      <c r="BU90" s="324">
        <v>445.23581346716873</v>
      </c>
      <c r="BV90" s="324">
        <v>458.47587723136519</v>
      </c>
      <c r="BW90" s="324">
        <v>469.73123798894125</v>
      </c>
      <c r="BX90" s="324">
        <v>479.44615947470737</v>
      </c>
      <c r="BY90" s="324">
        <v>488.52800597254327</v>
      </c>
      <c r="BZ90" s="324">
        <v>497.30678157574283</v>
      </c>
      <c r="CA90" s="324">
        <v>506.26069850345601</v>
      </c>
      <c r="CB90" s="324">
        <v>515.83896869705586</v>
      </c>
      <c r="CC90" s="324">
        <v>526.74900934947152</v>
      </c>
      <c r="CD90" s="324">
        <v>538.67950454126924</v>
      </c>
      <c r="CE90" s="324">
        <v>552.24805129018637</v>
      </c>
      <c r="CF90" s="324">
        <v>565.37492921896126</v>
      </c>
      <c r="CG90" s="324">
        <v>575.44791749007516</v>
      </c>
      <c r="CH90" s="324">
        <v>584.73368202847996</v>
      </c>
    </row>
    <row r="91" spans="1:86" x14ac:dyDescent="0.25">
      <c r="A91" s="353" t="s">
        <v>462</v>
      </c>
      <c r="B91" s="353" t="s">
        <v>462</v>
      </c>
      <c r="C91" s="354">
        <v>5000</v>
      </c>
      <c r="D91" s="354"/>
      <c r="E91" s="355"/>
      <c r="F91" s="364">
        <v>0.95069999999999999</v>
      </c>
      <c r="G91" s="358">
        <v>1947.0336</v>
      </c>
      <c r="H91" s="366">
        <v>1.7750035428687882E-3</v>
      </c>
      <c r="I91" s="358">
        <v>20.691398447671553</v>
      </c>
      <c r="J91" s="358">
        <v>29.049435850774639</v>
      </c>
      <c r="K91" s="358">
        <v>39.2838215786578</v>
      </c>
      <c r="L91" s="358">
        <v>51.31040372426088</v>
      </c>
      <c r="M91" s="358">
        <v>64.845007363147701</v>
      </c>
      <c r="N91" s="358">
        <v>80.315740698031561</v>
      </c>
      <c r="O91" s="358">
        <v>97.804262910806813</v>
      </c>
      <c r="P91" s="358">
        <v>118.05819654936917</v>
      </c>
      <c r="Q91" s="358">
        <v>142.27029355826272</v>
      </c>
      <c r="R91" s="358">
        <v>169.1655004384109</v>
      </c>
      <c r="S91" s="358">
        <v>199.07796122369899</v>
      </c>
      <c r="T91" s="358">
        <v>228.39070185574025</v>
      </c>
      <c r="U91" s="358">
        <v>252.78871573754219</v>
      </c>
      <c r="V91" s="358">
        <v>274.79248830594264</v>
      </c>
      <c r="W91" s="358">
        <v>295.94435389829079</v>
      </c>
      <c r="X91" s="358">
        <v>314.82721288171132</v>
      </c>
      <c r="Y91" s="358">
        <v>330.43145978261515</v>
      </c>
      <c r="Z91" s="358">
        <v>343.10262480610817</v>
      </c>
      <c r="AA91" s="358">
        <v>352.41705204087219</v>
      </c>
      <c r="AB91" s="358">
        <v>359.67295009071722</v>
      </c>
      <c r="AC91" s="358">
        <v>366.11929461941185</v>
      </c>
      <c r="AD91" s="358">
        <v>371.45003776340036</v>
      </c>
      <c r="AE91" s="358">
        <v>375.62513644656275</v>
      </c>
      <c r="AF91" s="358">
        <v>379.09562826084169</v>
      </c>
      <c r="AG91" s="358">
        <v>382.34492467404823</v>
      </c>
      <c r="AH91" s="358">
        <v>385.22462338541044</v>
      </c>
      <c r="AI91" s="358">
        <v>20.691398447671553</v>
      </c>
      <c r="AJ91" s="358">
        <v>33.608616874147323</v>
      </c>
      <c r="AK91" s="358">
        <v>55.464029308107122</v>
      </c>
      <c r="AL91" s="358">
        <v>83.553011096309817</v>
      </c>
      <c r="AM91" s="358">
        <v>118.57414311462504</v>
      </c>
      <c r="AN91" s="358">
        <v>156.15566964597065</v>
      </c>
      <c r="AO91" s="358">
        <v>192.01410693231389</v>
      </c>
      <c r="AP91" s="358">
        <v>226.68857959843598</v>
      </c>
      <c r="AQ91" s="358">
        <v>259.09134097920833</v>
      </c>
      <c r="AR91" s="358">
        <v>289.8355948722745</v>
      </c>
      <c r="AS91" s="358">
        <v>319.93549846549905</v>
      </c>
      <c r="AT91" s="358">
        <v>347.08854880573858</v>
      </c>
      <c r="AU91" s="358">
        <v>368.51378352709202</v>
      </c>
      <c r="AV91" s="358">
        <v>386.71562214509788</v>
      </c>
      <c r="AW91" s="358">
        <v>403.41222493181044</v>
      </c>
      <c r="AX91" s="358">
        <v>418.13663287966159</v>
      </c>
      <c r="AY91" s="358">
        <v>430.87746833723997</v>
      </c>
      <c r="AZ91" s="358">
        <v>441.98695277407654</v>
      </c>
      <c r="BA91" s="358">
        <v>451.51331024367505</v>
      </c>
      <c r="BB91" s="358">
        <v>460.34992669365317</v>
      </c>
      <c r="BC91" s="358">
        <v>469.50598372776221</v>
      </c>
      <c r="BD91" s="358">
        <v>478.65916368417879</v>
      </c>
      <c r="BE91" s="358">
        <v>488.12529454705123</v>
      </c>
      <c r="BF91" s="358">
        <v>496.99894228231813</v>
      </c>
      <c r="BG91" s="358">
        <v>504.10128581597291</v>
      </c>
      <c r="BH91" s="358">
        <v>510.59073789639706</v>
      </c>
      <c r="BI91" s="324">
        <v>20.691398447671553</v>
      </c>
      <c r="BJ91" s="324">
        <v>38.167797897520003</v>
      </c>
      <c r="BK91" s="324">
        <v>71.644237037556451</v>
      </c>
      <c r="BL91" s="324">
        <v>115.79561846835877</v>
      </c>
      <c r="BM91" s="324">
        <v>172.30327886610237</v>
      </c>
      <c r="BN91" s="324">
        <v>231.99559859390968</v>
      </c>
      <c r="BO91" s="324">
        <v>286.22395095382092</v>
      </c>
      <c r="BP91" s="324">
        <v>335.31896264750276</v>
      </c>
      <c r="BQ91" s="324">
        <v>375.91238840015387</v>
      </c>
      <c r="BR91" s="324">
        <v>410.50568930613804</v>
      </c>
      <c r="BS91" s="324">
        <v>440.79303570729911</v>
      </c>
      <c r="BT91" s="324">
        <v>465.78639575573686</v>
      </c>
      <c r="BU91" s="324">
        <v>484.23885131664184</v>
      </c>
      <c r="BV91" s="324">
        <v>498.63875598425307</v>
      </c>
      <c r="BW91" s="324">
        <v>510.88009596533016</v>
      </c>
      <c r="BX91" s="324">
        <v>521.44605287761181</v>
      </c>
      <c r="BY91" s="324">
        <v>531.32347689186486</v>
      </c>
      <c r="BZ91" s="324">
        <v>540.87128074204497</v>
      </c>
      <c r="CA91" s="324">
        <v>550.60956844647785</v>
      </c>
      <c r="CB91" s="324">
        <v>561.02690329658913</v>
      </c>
      <c r="CC91" s="324">
        <v>572.89267283611252</v>
      </c>
      <c r="CD91" s="324">
        <v>585.86828960495734</v>
      </c>
      <c r="CE91" s="324">
        <v>600.62545264753965</v>
      </c>
      <c r="CF91" s="324">
        <v>614.90225630379462</v>
      </c>
      <c r="CG91" s="324">
        <v>625.85764695789771</v>
      </c>
      <c r="CH91" s="324">
        <v>635.95685240738362</v>
      </c>
    </row>
    <row r="92" spans="1:86" x14ac:dyDescent="0.25">
      <c r="A92" s="353" t="s">
        <v>305</v>
      </c>
      <c r="B92" s="353" t="s">
        <v>305</v>
      </c>
      <c r="C92" s="354">
        <v>2500</v>
      </c>
      <c r="D92" s="354"/>
      <c r="E92" s="355"/>
      <c r="F92" s="364">
        <v>0.97630000000000006</v>
      </c>
      <c r="G92" s="358">
        <v>1809.0839000000001</v>
      </c>
      <c r="H92" s="366">
        <v>1.6492423817682882E-3</v>
      </c>
      <c r="I92" s="358">
        <v>19.225387687283671</v>
      </c>
      <c r="J92" s="358">
        <v>26.991247969074188</v>
      </c>
      <c r="K92" s="358">
        <v>36.500515013414464</v>
      </c>
      <c r="L92" s="358">
        <v>47.674999178268102</v>
      </c>
      <c r="M92" s="358">
        <v>60.250659678421549</v>
      </c>
      <c r="N92" s="358">
        <v>74.625272729440141</v>
      </c>
      <c r="O92" s="358">
        <v>90.874711860805959</v>
      </c>
      <c r="P92" s="358">
        <v>109.69362965307805</v>
      </c>
      <c r="Q92" s="358">
        <v>132.19027012401165</v>
      </c>
      <c r="R92" s="358">
        <v>157.1799188666144</v>
      </c>
      <c r="S92" s="358">
        <v>184.97304540333468</v>
      </c>
      <c r="T92" s="358">
        <v>212.20894268949434</v>
      </c>
      <c r="U92" s="358">
        <v>234.87832759663942</v>
      </c>
      <c r="V92" s="358">
        <v>255.32310610110636</v>
      </c>
      <c r="W92" s="358">
        <v>274.97633627550141</v>
      </c>
      <c r="X92" s="358">
        <v>292.52132172047601</v>
      </c>
      <c r="Y92" s="358">
        <v>307.01998873888289</v>
      </c>
      <c r="Z92" s="358">
        <v>318.79338630030367</v>
      </c>
      <c r="AA92" s="358">
        <v>327.4478750303046</v>
      </c>
      <c r="AB92" s="358">
        <v>334.18968387326242</v>
      </c>
      <c r="AC92" s="358">
        <v>340.17929704722849</v>
      </c>
      <c r="AD92" s="358">
        <v>345.13235055222447</v>
      </c>
      <c r="AE92" s="358">
        <v>349.0116384128039</v>
      </c>
      <c r="AF92" s="358">
        <v>352.23624165863072</v>
      </c>
      <c r="AG92" s="358">
        <v>355.25532146673447</v>
      </c>
      <c r="AH92" s="358">
        <v>357.93099001995108</v>
      </c>
      <c r="AI92" s="358">
        <v>19.225387687283671</v>
      </c>
      <c r="AJ92" s="358">
        <v>31.227405468651515</v>
      </c>
      <c r="AK92" s="358">
        <v>51.534335334749613</v>
      </c>
      <c r="AL92" s="358">
        <v>77.633178580408398</v>
      </c>
      <c r="AM92" s="358">
        <v>110.17302077630505</v>
      </c>
      <c r="AN92" s="358">
        <v>145.09185041811509</v>
      </c>
      <c r="AO92" s="358">
        <v>178.40967378484245</v>
      </c>
      <c r="AP92" s="358">
        <v>210.6274178655155</v>
      </c>
      <c r="AQ92" s="358">
        <v>240.73440416996195</v>
      </c>
      <c r="AR92" s="358">
        <v>269.30039026052469</v>
      </c>
      <c r="AS92" s="358">
        <v>297.26767905413089</v>
      </c>
      <c r="AT92" s="358">
        <v>322.49690273389524</v>
      </c>
      <c r="AU92" s="358">
        <v>342.40413350182934</v>
      </c>
      <c r="AV92" s="358">
        <v>359.31634970304566</v>
      </c>
      <c r="AW92" s="358">
        <v>374.8299778634107</v>
      </c>
      <c r="AX92" s="358">
        <v>388.51114358930755</v>
      </c>
      <c r="AY92" s="358">
        <v>400.34927534977345</v>
      </c>
      <c r="AZ92" s="358">
        <v>410.67163929458758</v>
      </c>
      <c r="BA92" s="358">
        <v>419.52304274437671</v>
      </c>
      <c r="BB92" s="358">
        <v>427.73357416516501</v>
      </c>
      <c r="BC92" s="358">
        <v>436.24091341595573</v>
      </c>
      <c r="BD92" s="358">
        <v>444.74557943350976</v>
      </c>
      <c r="BE92" s="358">
        <v>453.54102340495211</v>
      </c>
      <c r="BF92" s="358">
        <v>461.78596239940134</v>
      </c>
      <c r="BG92" s="358">
        <v>468.38509625050892</v>
      </c>
      <c r="BH92" s="358">
        <v>474.41476275370479</v>
      </c>
      <c r="BI92" s="324">
        <v>19.225387687283671</v>
      </c>
      <c r="BJ92" s="324">
        <v>35.463562968228842</v>
      </c>
      <c r="BK92" s="324">
        <v>66.568155656084755</v>
      </c>
      <c r="BL92" s="324">
        <v>107.5913579825487</v>
      </c>
      <c r="BM92" s="324">
        <v>160.09538187418855</v>
      </c>
      <c r="BN92" s="324">
        <v>215.55842810679007</v>
      </c>
      <c r="BO92" s="324">
        <v>265.94463570887893</v>
      </c>
      <c r="BP92" s="324">
        <v>311.56120607795293</v>
      </c>
      <c r="BQ92" s="324">
        <v>349.27853821591219</v>
      </c>
      <c r="BR92" s="324">
        <v>381.42086165443499</v>
      </c>
      <c r="BS92" s="324">
        <v>409.56231270492708</v>
      </c>
      <c r="BT92" s="324">
        <v>432.78486277829614</v>
      </c>
      <c r="BU92" s="324">
        <v>449.92993940701928</v>
      </c>
      <c r="BV92" s="324">
        <v>463.30959330498501</v>
      </c>
      <c r="BW92" s="324">
        <v>474.68361945132011</v>
      </c>
      <c r="BX92" s="324">
        <v>484.50096545813904</v>
      </c>
      <c r="BY92" s="324">
        <v>493.67856196066401</v>
      </c>
      <c r="BZ92" s="324">
        <v>502.54989228887149</v>
      </c>
      <c r="CA92" s="324">
        <v>511.59821045844876</v>
      </c>
      <c r="CB92" s="324">
        <v>521.27746445706759</v>
      </c>
      <c r="CC92" s="324">
        <v>532.30252978468297</v>
      </c>
      <c r="CD92" s="324">
        <v>544.35880831479506</v>
      </c>
      <c r="CE92" s="324">
        <v>558.07040839710032</v>
      </c>
      <c r="CF92" s="324">
        <v>571.33568314017191</v>
      </c>
      <c r="CG92" s="324">
        <v>581.51487103428349</v>
      </c>
      <c r="CH92" s="324">
        <v>590.8985354874585</v>
      </c>
    </row>
    <row r="93" spans="1:86" x14ac:dyDescent="0.25">
      <c r="A93" s="353" t="s">
        <v>282</v>
      </c>
      <c r="B93" s="353" t="s">
        <v>282</v>
      </c>
      <c r="C93" s="354">
        <v>2496</v>
      </c>
      <c r="D93" s="354"/>
      <c r="E93" s="355"/>
      <c r="F93" s="364">
        <v>0.94320000000000004</v>
      </c>
      <c r="G93" s="358">
        <v>1958.0832</v>
      </c>
      <c r="H93" s="366">
        <v>1.785076856008984E-3</v>
      </c>
      <c r="I93" s="358">
        <v>20.808824092656515</v>
      </c>
      <c r="J93" s="358">
        <v>29.214294149253266</v>
      </c>
      <c r="K93" s="358">
        <v>39.506760985001648</v>
      </c>
      <c r="L93" s="358">
        <v>51.601595122802529</v>
      </c>
      <c r="M93" s="358">
        <v>65.21300891862154</v>
      </c>
      <c r="N93" s="358">
        <v>80.771540129750136</v>
      </c>
      <c r="O93" s="358">
        <v>98.359311361670336</v>
      </c>
      <c r="P93" s="358">
        <v>118.72818799101243</v>
      </c>
      <c r="Q93" s="358">
        <v>143.07769094252018</v>
      </c>
      <c r="R93" s="358">
        <v>170.12553066780413</v>
      </c>
      <c r="S93" s="358">
        <v>200.20774749977423</v>
      </c>
      <c r="T93" s="358">
        <v>229.68684070985412</v>
      </c>
      <c r="U93" s="358">
        <v>254.22331563012418</v>
      </c>
      <c r="V93" s="358">
        <v>276.3519616908834</v>
      </c>
      <c r="W93" s="358">
        <v>297.6238661228536</v>
      </c>
      <c r="X93" s="358">
        <v>316.6138871185903</v>
      </c>
      <c r="Y93" s="358">
        <v>332.30668959786533</v>
      </c>
      <c r="Z93" s="358">
        <v>345.04976468240898</v>
      </c>
      <c r="AA93" s="358">
        <v>354.4170521735</v>
      </c>
      <c r="AB93" s="358">
        <v>361.71412813167262</v>
      </c>
      <c r="AC93" s="358">
        <v>368.19705627582425</v>
      </c>
      <c r="AD93" s="358">
        <v>373.55805189180086</v>
      </c>
      <c r="AE93" s="358">
        <v>377.7568446552346</v>
      </c>
      <c r="AF93" s="358">
        <v>381.24703183910094</v>
      </c>
      <c r="AG93" s="358">
        <v>384.51476831705384</v>
      </c>
      <c r="AH93" s="358">
        <v>387.41080959121564</v>
      </c>
      <c r="AI93" s="358">
        <v>20.808824092656515</v>
      </c>
      <c r="AJ93" s="358">
        <v>33.799348956537983</v>
      </c>
      <c r="AK93" s="358">
        <v>55.778792925048741</v>
      </c>
      <c r="AL93" s="358">
        <v>84.027182344001574</v>
      </c>
      <c r="AM93" s="358">
        <v>119.24706260186929</v>
      </c>
      <c r="AN93" s="358">
        <v>157.04186785401393</v>
      </c>
      <c r="AO93" s="358">
        <v>193.10380516657099</v>
      </c>
      <c r="AP93" s="358">
        <v>227.97505874760466</v>
      </c>
      <c r="AQ93" s="358">
        <v>260.56170886668792</v>
      </c>
      <c r="AR93" s="358">
        <v>291.48043931106622</v>
      </c>
      <c r="AS93" s="358">
        <v>321.75116270665256</v>
      </c>
      <c r="AT93" s="358">
        <v>349.0583091780731</v>
      </c>
      <c r="AU93" s="358">
        <v>370.60513413473484</v>
      </c>
      <c r="AV93" s="358">
        <v>388.91026991001286</v>
      </c>
      <c r="AW93" s="358">
        <v>405.70162749815881</v>
      </c>
      <c r="AX93" s="358">
        <v>420.50959785503085</v>
      </c>
      <c r="AY93" s="358">
        <v>433.32273875996879</v>
      </c>
      <c r="AZ93" s="358">
        <v>444.49527057268688</v>
      </c>
      <c r="BA93" s="358">
        <v>454.07569102275784</v>
      </c>
      <c r="BB93" s="358">
        <v>462.96245610762639</v>
      </c>
      <c r="BC93" s="358">
        <v>472.1704746321812</v>
      </c>
      <c r="BD93" s="358">
        <v>481.37559975135537</v>
      </c>
      <c r="BE93" s="358">
        <v>490.89545180300564</v>
      </c>
      <c r="BF93" s="358">
        <v>499.81945832921258</v>
      </c>
      <c r="BG93" s="358">
        <v>506.96210833477897</v>
      </c>
      <c r="BH93" s="358">
        <v>513.48838867009715</v>
      </c>
      <c r="BI93" s="324">
        <v>20.808824092656515</v>
      </c>
      <c r="BJ93" s="324">
        <v>38.384403763822689</v>
      </c>
      <c r="BK93" s="324">
        <v>72.050824865095834</v>
      </c>
      <c r="BL93" s="324">
        <v>116.45276956520064</v>
      </c>
      <c r="BM93" s="324">
        <v>173.28111628511706</v>
      </c>
      <c r="BN93" s="324">
        <v>233.31219557827771</v>
      </c>
      <c r="BO93" s="324">
        <v>287.84829897147165</v>
      </c>
      <c r="BP93" s="324">
        <v>337.22192950419691</v>
      </c>
      <c r="BQ93" s="324">
        <v>378.04572679085567</v>
      </c>
      <c r="BR93" s="324">
        <v>412.83534795432837</v>
      </c>
      <c r="BS93" s="324">
        <v>443.29457791353082</v>
      </c>
      <c r="BT93" s="324">
        <v>468.42977764629211</v>
      </c>
      <c r="BU93" s="324">
        <v>486.98695263934542</v>
      </c>
      <c r="BV93" s="324">
        <v>501.46857812914237</v>
      </c>
      <c r="BW93" s="324">
        <v>513.77938887346409</v>
      </c>
      <c r="BX93" s="324">
        <v>524.40530859147123</v>
      </c>
      <c r="BY93" s="324">
        <v>534.33878792207213</v>
      </c>
      <c r="BZ93" s="324">
        <v>543.94077646296478</v>
      </c>
      <c r="CA93" s="324">
        <v>553.73432987201579</v>
      </c>
      <c r="CB93" s="324">
        <v>564.21078408358005</v>
      </c>
      <c r="CC93" s="324">
        <v>576.14389298853814</v>
      </c>
      <c r="CD93" s="324">
        <v>589.19314761090993</v>
      </c>
      <c r="CE93" s="324">
        <v>604.03405895077663</v>
      </c>
      <c r="CF93" s="324">
        <v>618.39188481932422</v>
      </c>
      <c r="CG93" s="324">
        <v>629.40944835250423</v>
      </c>
      <c r="CH93" s="324">
        <v>639.56596774897844</v>
      </c>
    </row>
    <row r="94" spans="1:86" x14ac:dyDescent="0.25">
      <c r="A94" s="353" t="s">
        <v>243</v>
      </c>
      <c r="B94" s="353" t="s">
        <v>456</v>
      </c>
      <c r="C94" s="354">
        <v>6250</v>
      </c>
      <c r="D94" s="354"/>
      <c r="E94" s="355"/>
      <c r="F94" s="364">
        <v>0.95019999999999993</v>
      </c>
      <c r="G94" s="358">
        <v>2528.4821999999999</v>
      </c>
      <c r="H94" s="366">
        <v>2.3050782806627824E-3</v>
      </c>
      <c r="I94" s="358">
        <v>26.870534061684992</v>
      </c>
      <c r="J94" s="358">
        <v>37.724557741954499</v>
      </c>
      <c r="K94" s="358">
        <v>51.015269387036845</v>
      </c>
      <c r="L94" s="358">
        <v>66.633386548443411</v>
      </c>
      <c r="M94" s="358">
        <v>84.209870274754309</v>
      </c>
      <c r="N94" s="358">
        <v>104.3006760308545</v>
      </c>
      <c r="O94" s="358">
        <v>127.01184912992522</v>
      </c>
      <c r="P94" s="358">
        <v>153.31427692833927</v>
      </c>
      <c r="Q94" s="358">
        <v>184.75690653250254</v>
      </c>
      <c r="R94" s="358">
        <v>219.6839113164838</v>
      </c>
      <c r="S94" s="358">
        <v>258.52922176916371</v>
      </c>
      <c r="T94" s="358">
        <v>296.59571580467139</v>
      </c>
      <c r="U94" s="358">
        <v>328.27978320622475</v>
      </c>
      <c r="V94" s="358">
        <v>356.85460968690222</v>
      </c>
      <c r="W94" s="358">
        <v>384.32312160526084</v>
      </c>
      <c r="X94" s="358">
        <v>408.84502653011111</v>
      </c>
      <c r="Y94" s="358">
        <v>429.10921741687366</v>
      </c>
      <c r="Z94" s="358">
        <v>445.56441121279204</v>
      </c>
      <c r="AA94" s="358">
        <v>457.66043434577557</v>
      </c>
      <c r="AB94" s="358">
        <v>467.08318342624744</v>
      </c>
      <c r="AC94" s="358">
        <v>475.45461954110016</v>
      </c>
      <c r="AD94" s="358">
        <v>482.3772988170752</v>
      </c>
      <c r="AE94" s="358">
        <v>487.79921999173774</v>
      </c>
      <c r="AF94" s="358">
        <v>492.30611539284951</v>
      </c>
      <c r="AG94" s="358">
        <v>496.52575913362341</v>
      </c>
      <c r="AH94" s="358">
        <v>500.26543108024123</v>
      </c>
      <c r="AI94" s="358">
        <v>26.870534061684992</v>
      </c>
      <c r="AJ94" s="358">
        <v>43.64526094100335</v>
      </c>
      <c r="AK94" s="358">
        <v>72.027422046454234</v>
      </c>
      <c r="AL94" s="358">
        <v>108.50470239107422</v>
      </c>
      <c r="AM94" s="358">
        <v>153.98430219467292</v>
      </c>
      <c r="AN94" s="358">
        <v>202.788914957049</v>
      </c>
      <c r="AO94" s="358">
        <v>249.35586706220798</v>
      </c>
      <c r="AP94" s="358">
        <v>294.38528357082714</v>
      </c>
      <c r="AQ94" s="358">
        <v>336.46458070372222</v>
      </c>
      <c r="AR94" s="358">
        <v>376.39008518443507</v>
      </c>
      <c r="AS94" s="358">
        <v>415.47881506417849</v>
      </c>
      <c r="AT94" s="358">
        <v>450.7406638894887</v>
      </c>
      <c r="AU94" s="358">
        <v>478.56418199609158</v>
      </c>
      <c r="AV94" s="358">
        <v>502.20169136054238</v>
      </c>
      <c r="AW94" s="358">
        <v>523.88445171284093</v>
      </c>
      <c r="AX94" s="358">
        <v>543.00605464854789</v>
      </c>
      <c r="AY94" s="358">
        <v>559.55172477340648</v>
      </c>
      <c r="AZ94" s="358">
        <v>573.97886853184923</v>
      </c>
      <c r="BA94" s="358">
        <v>586.3501112739965</v>
      </c>
      <c r="BB94" s="358">
        <v>597.82563352589648</v>
      </c>
      <c r="BC94" s="358">
        <v>609.71599188074424</v>
      </c>
      <c r="BD94" s="358">
        <v>621.60261396738736</v>
      </c>
      <c r="BE94" s="358">
        <v>633.89564444700693</v>
      </c>
      <c r="BF94" s="358">
        <v>645.41925675020127</v>
      </c>
      <c r="BG94" s="358">
        <v>654.6425948595853</v>
      </c>
      <c r="BH94" s="358">
        <v>663.07001186620789</v>
      </c>
      <c r="BI94" s="324">
        <v>26.870534061684992</v>
      </c>
      <c r="BJ94" s="324">
        <v>49.565964140052202</v>
      </c>
      <c r="BK94" s="324">
        <v>93.039574705871658</v>
      </c>
      <c r="BL94" s="324">
        <v>150.37601823370505</v>
      </c>
      <c r="BM94" s="324">
        <v>223.75873411459156</v>
      </c>
      <c r="BN94" s="324">
        <v>301.2771538832435</v>
      </c>
      <c r="BO94" s="324">
        <v>371.69988499449067</v>
      </c>
      <c r="BP94" s="324">
        <v>435.45629021331507</v>
      </c>
      <c r="BQ94" s="324">
        <v>488.17225487494181</v>
      </c>
      <c r="BR94" s="324">
        <v>533.09625905238636</v>
      </c>
      <c r="BS94" s="324">
        <v>572.42840835919333</v>
      </c>
      <c r="BT94" s="324">
        <v>604.88561197430602</v>
      </c>
      <c r="BU94" s="324">
        <v>628.84858078595835</v>
      </c>
      <c r="BV94" s="324">
        <v>647.54877303418255</v>
      </c>
      <c r="BW94" s="324">
        <v>663.44578182042119</v>
      </c>
      <c r="BX94" s="324">
        <v>677.16708276698466</v>
      </c>
      <c r="BY94" s="324">
        <v>689.99423212993941</v>
      </c>
      <c r="BZ94" s="324">
        <v>702.39332585090642</v>
      </c>
      <c r="CA94" s="324">
        <v>715.03978820221732</v>
      </c>
      <c r="CB94" s="324">
        <v>728.56808362554546</v>
      </c>
      <c r="CC94" s="324">
        <v>743.97736422038838</v>
      </c>
      <c r="CD94" s="324">
        <v>760.82792911769957</v>
      </c>
      <c r="CE94" s="324">
        <v>779.99206890227629</v>
      </c>
      <c r="CF94" s="324">
        <v>798.53239810755304</v>
      </c>
      <c r="CG94" s="324">
        <v>812.75943058554731</v>
      </c>
      <c r="CH94" s="324">
        <v>825.87459265217444</v>
      </c>
    </row>
    <row r="95" spans="1:86" x14ac:dyDescent="0.25">
      <c r="A95" s="353" t="s">
        <v>243</v>
      </c>
      <c r="B95" s="353" t="s">
        <v>514</v>
      </c>
      <c r="C95" s="354">
        <v>5000</v>
      </c>
      <c r="D95" s="354"/>
      <c r="E95" s="355"/>
      <c r="F95" s="364">
        <v>0.95019999999999993</v>
      </c>
      <c r="G95" s="358">
        <v>1262.8157999999999</v>
      </c>
      <c r="H95" s="366">
        <v>1.1512397726421786E-3</v>
      </c>
      <c r="I95" s="358">
        <v>13.42012016835</v>
      </c>
      <c r="J95" s="358">
        <v>18.841013618586064</v>
      </c>
      <c r="K95" s="358">
        <v>25.478877495442294</v>
      </c>
      <c r="L95" s="358">
        <v>33.279132176956509</v>
      </c>
      <c r="M95" s="358">
        <v>42.057466213885185</v>
      </c>
      <c r="N95" s="358">
        <v>52.091543947766105</v>
      </c>
      <c r="O95" s="358">
        <v>63.434328257674032</v>
      </c>
      <c r="P95" s="358">
        <v>76.570715534672246</v>
      </c>
      <c r="Q95" s="358">
        <v>92.274306193797756</v>
      </c>
      <c r="R95" s="358">
        <v>109.7181203080071</v>
      </c>
      <c r="S95" s="358">
        <v>129.11887851605354</v>
      </c>
      <c r="T95" s="358">
        <v>148.13066753265997</v>
      </c>
      <c r="U95" s="358">
        <v>163.95484099251132</v>
      </c>
      <c r="V95" s="358">
        <v>178.22614666437167</v>
      </c>
      <c r="W95" s="358">
        <v>191.94491868222156</v>
      </c>
      <c r="X95" s="358">
        <v>204.19204819936775</v>
      </c>
      <c r="Y95" s="358">
        <v>214.3127207617531</v>
      </c>
      <c r="Z95" s="358">
        <v>222.53104190221742</v>
      </c>
      <c r="AA95" s="358">
        <v>228.5722349663794</v>
      </c>
      <c r="AB95" s="358">
        <v>233.2782979231427</v>
      </c>
      <c r="AC95" s="358">
        <v>237.45929701996317</v>
      </c>
      <c r="AD95" s="358">
        <v>240.91673435847156</v>
      </c>
      <c r="AE95" s="358">
        <v>243.62463862045072</v>
      </c>
      <c r="AF95" s="358">
        <v>245.87554579372298</v>
      </c>
      <c r="AG95" s="358">
        <v>247.98298905997197</v>
      </c>
      <c r="AH95" s="358">
        <v>249.85071698821511</v>
      </c>
      <c r="AI95" s="358">
        <v>13.42012016835</v>
      </c>
      <c r="AJ95" s="358">
        <v>21.798027730399642</v>
      </c>
      <c r="AK95" s="358">
        <v>35.973109319705998</v>
      </c>
      <c r="AL95" s="358">
        <v>54.191187327221954</v>
      </c>
      <c r="AM95" s="358">
        <v>76.905350476031686</v>
      </c>
      <c r="AN95" s="358">
        <v>101.28014580154758</v>
      </c>
      <c r="AO95" s="358">
        <v>124.53737216297419</v>
      </c>
      <c r="AP95" s="358">
        <v>147.02669743165322</v>
      </c>
      <c r="AQ95" s="358">
        <v>168.04262598844298</v>
      </c>
      <c r="AR95" s="358">
        <v>187.98287230744612</v>
      </c>
      <c r="AS95" s="358">
        <v>207.50520301401471</v>
      </c>
      <c r="AT95" s="358">
        <v>225.1162503980197</v>
      </c>
      <c r="AU95" s="358">
        <v>239.01232539376386</v>
      </c>
      <c r="AV95" s="358">
        <v>250.81775566259324</v>
      </c>
      <c r="AW95" s="358">
        <v>261.64691331317755</v>
      </c>
      <c r="AX95" s="358">
        <v>271.19693597441562</v>
      </c>
      <c r="AY95" s="358">
        <v>279.4604442780373</v>
      </c>
      <c r="AZ95" s="358">
        <v>286.66588360722568</v>
      </c>
      <c r="BA95" s="358">
        <v>292.8445313352654</v>
      </c>
      <c r="BB95" s="358">
        <v>298.57582373390312</v>
      </c>
      <c r="BC95" s="358">
        <v>304.51430034179219</v>
      </c>
      <c r="BD95" s="358">
        <v>310.45091092170526</v>
      </c>
      <c r="BE95" s="358">
        <v>316.59049660656603</v>
      </c>
      <c r="BF95" s="358">
        <v>322.34580692259203</v>
      </c>
      <c r="BG95" s="358">
        <v>326.95227680134866</v>
      </c>
      <c r="BH95" s="358">
        <v>331.16123478774523</v>
      </c>
      <c r="BI95" s="324">
        <v>13.42012016835</v>
      </c>
      <c r="BJ95" s="324">
        <v>24.755041842213217</v>
      </c>
      <c r="BK95" s="324">
        <v>46.467341143969705</v>
      </c>
      <c r="BL95" s="324">
        <v>75.103242477487413</v>
      </c>
      <c r="BM95" s="324">
        <v>111.75323473817818</v>
      </c>
      <c r="BN95" s="324">
        <v>150.46874765532903</v>
      </c>
      <c r="BO95" s="324">
        <v>185.64041606827436</v>
      </c>
      <c r="BP95" s="324">
        <v>217.48267932863419</v>
      </c>
      <c r="BQ95" s="324">
        <v>243.81094578308816</v>
      </c>
      <c r="BR95" s="324">
        <v>266.24762430688514</v>
      </c>
      <c r="BS95" s="324">
        <v>285.89152751197582</v>
      </c>
      <c r="BT95" s="324">
        <v>302.10183326337943</v>
      </c>
      <c r="BU95" s="324">
        <v>314.06980979501634</v>
      </c>
      <c r="BV95" s="324">
        <v>323.4093646608149</v>
      </c>
      <c r="BW95" s="324">
        <v>331.3489079441336</v>
      </c>
      <c r="BX95" s="324">
        <v>338.20182374946353</v>
      </c>
      <c r="BY95" s="324">
        <v>344.60816779432139</v>
      </c>
      <c r="BZ95" s="324">
        <v>350.80072531223396</v>
      </c>
      <c r="CA95" s="324">
        <v>357.11682770415138</v>
      </c>
      <c r="CB95" s="324">
        <v>363.87334954466354</v>
      </c>
      <c r="CC95" s="324">
        <v>371.56930366362121</v>
      </c>
      <c r="CD95" s="324">
        <v>379.9850874849389</v>
      </c>
      <c r="CE95" s="324">
        <v>389.55635459268126</v>
      </c>
      <c r="CF95" s="324">
        <v>398.81606805146106</v>
      </c>
      <c r="CG95" s="324">
        <v>405.92156454272538</v>
      </c>
      <c r="CH95" s="324">
        <v>412.47175258727532</v>
      </c>
    </row>
    <row r="96" spans="1:86" x14ac:dyDescent="0.25">
      <c r="A96" s="353" t="s">
        <v>411</v>
      </c>
      <c r="B96" s="353" t="s">
        <v>411</v>
      </c>
      <c r="C96" s="354">
        <v>2500</v>
      </c>
      <c r="D96" s="354"/>
      <c r="E96" s="355"/>
      <c r="F96" s="364">
        <v>0.87509999999999999</v>
      </c>
      <c r="G96" s="358">
        <v>1143.7556999999999</v>
      </c>
      <c r="H96" s="366">
        <v>1.0426992218708351E-3</v>
      </c>
      <c r="I96" s="358">
        <v>12.154851829724711</v>
      </c>
      <c r="J96" s="358">
        <v>17.064655605382384</v>
      </c>
      <c r="K96" s="358">
        <v>23.076692075767387</v>
      </c>
      <c r="L96" s="358">
        <v>30.141527464613144</v>
      </c>
      <c r="M96" s="358">
        <v>38.092227472675432</v>
      </c>
      <c r="N96" s="358">
        <v>47.180277845793505</v>
      </c>
      <c r="O96" s="358">
        <v>57.453648046204172</v>
      </c>
      <c r="P96" s="358">
        <v>69.35151773192888</v>
      </c>
      <c r="Q96" s="358">
        <v>83.574551152037785</v>
      </c>
      <c r="R96" s="358">
        <v>99.373737243047572</v>
      </c>
      <c r="S96" s="358">
        <v>116.94536390845269</v>
      </c>
      <c r="T96" s="358">
        <v>134.16469396034228</v>
      </c>
      <c r="U96" s="358">
        <v>148.496941460329</v>
      </c>
      <c r="V96" s="358">
        <v>161.42272779324674</v>
      </c>
      <c r="W96" s="358">
        <v>173.84807414416846</v>
      </c>
      <c r="X96" s="358">
        <v>184.94052657774924</v>
      </c>
      <c r="Y96" s="358">
        <v>194.10700749370056</v>
      </c>
      <c r="Z96" s="358">
        <v>201.55049343110852</v>
      </c>
      <c r="AA96" s="358">
        <v>207.0221140759688</v>
      </c>
      <c r="AB96" s="358">
        <v>211.2844826109181</v>
      </c>
      <c r="AC96" s="358">
        <v>215.07129106602557</v>
      </c>
      <c r="AD96" s="358">
        <v>218.20275621186218</v>
      </c>
      <c r="AE96" s="358">
        <v>220.65535534365398</v>
      </c>
      <c r="AF96" s="358">
        <v>222.69404373320458</v>
      </c>
      <c r="AG96" s="358">
        <v>224.60279420037398</v>
      </c>
      <c r="AH96" s="358">
        <v>226.29443003829849</v>
      </c>
      <c r="AI96" s="358">
        <v>12.154851829724711</v>
      </c>
      <c r="AJ96" s="358">
        <v>19.742878150085431</v>
      </c>
      <c r="AK96" s="358">
        <v>32.58151254611866</v>
      </c>
      <c r="AL96" s="358">
        <v>49.081963810777381</v>
      </c>
      <c r="AM96" s="358">
        <v>69.654602807043574</v>
      </c>
      <c r="AN96" s="358">
        <v>91.731307176669105</v>
      </c>
      <c r="AO96" s="358">
        <v>112.79580860044918</v>
      </c>
      <c r="AP96" s="358">
        <v>133.16480775710028</v>
      </c>
      <c r="AQ96" s="358">
        <v>152.19932417479242</v>
      </c>
      <c r="AR96" s="358">
        <v>170.25957523180631</v>
      </c>
      <c r="AS96" s="358">
        <v>187.94131236474593</v>
      </c>
      <c r="AT96" s="358">
        <v>203.89196473101012</v>
      </c>
      <c r="AU96" s="358">
        <v>216.47789767864182</v>
      </c>
      <c r="AV96" s="358">
        <v>227.17029490785461</v>
      </c>
      <c r="AW96" s="358">
        <v>236.97846391322693</v>
      </c>
      <c r="AX96" s="358">
        <v>245.62809662602655</v>
      </c>
      <c r="AY96" s="358">
        <v>253.11250941549633</v>
      </c>
      <c r="AZ96" s="358">
        <v>259.63860950369877</v>
      </c>
      <c r="BA96" s="358">
        <v>265.23472538792947</v>
      </c>
      <c r="BB96" s="358">
        <v>270.42566325021198</v>
      </c>
      <c r="BC96" s="358">
        <v>275.80425169485272</v>
      </c>
      <c r="BD96" s="358">
        <v>281.1811500433339</v>
      </c>
      <c r="BE96" s="358">
        <v>286.74188671031089</v>
      </c>
      <c r="BF96" s="358">
        <v>291.95457804599386</v>
      </c>
      <c r="BG96" s="358">
        <v>296.12674328236972</v>
      </c>
      <c r="BH96" s="358">
        <v>299.93887462250791</v>
      </c>
      <c r="BI96" s="324">
        <v>12.154851829724711</v>
      </c>
      <c r="BJ96" s="324">
        <v>22.421100694788482</v>
      </c>
      <c r="BK96" s="324">
        <v>42.086333016469929</v>
      </c>
      <c r="BL96" s="324">
        <v>68.022400156941629</v>
      </c>
      <c r="BM96" s="324">
        <v>101.2169781414117</v>
      </c>
      <c r="BN96" s="324">
        <v>136.2823365075447</v>
      </c>
      <c r="BO96" s="324">
        <v>168.13796915469413</v>
      </c>
      <c r="BP96" s="324">
        <v>196.97809778227162</v>
      </c>
      <c r="BQ96" s="324">
        <v>220.82409719754699</v>
      </c>
      <c r="BR96" s="324">
        <v>241.14541322056508</v>
      </c>
      <c r="BS96" s="324">
        <v>258.93726082103916</v>
      </c>
      <c r="BT96" s="324">
        <v>273.61923550167796</v>
      </c>
      <c r="BU96" s="324">
        <v>284.45885389695462</v>
      </c>
      <c r="BV96" s="324">
        <v>292.91786202246254</v>
      </c>
      <c r="BW96" s="324">
        <v>300.10885368228543</v>
      </c>
      <c r="BX96" s="324">
        <v>306.31566667430388</v>
      </c>
      <c r="BY96" s="324">
        <v>312.1180113372921</v>
      </c>
      <c r="BZ96" s="324">
        <v>317.72672557628908</v>
      </c>
      <c r="CA96" s="324">
        <v>323.44733669989012</v>
      </c>
      <c r="CB96" s="324">
        <v>329.56684388950583</v>
      </c>
      <c r="CC96" s="324">
        <v>336.53721232367997</v>
      </c>
      <c r="CD96" s="324">
        <v>344.15954387480554</v>
      </c>
      <c r="CE96" s="324">
        <v>352.82841807696775</v>
      </c>
      <c r="CF96" s="324">
        <v>361.21511235878313</v>
      </c>
      <c r="CG96" s="324">
        <v>367.65069236436551</v>
      </c>
      <c r="CH96" s="324">
        <v>373.58331920671725</v>
      </c>
    </row>
    <row r="97" spans="1:86" x14ac:dyDescent="0.25">
      <c r="A97" s="353" t="s">
        <v>524</v>
      </c>
      <c r="B97" s="353" t="s">
        <v>524</v>
      </c>
      <c r="C97" s="354">
        <v>2333</v>
      </c>
      <c r="D97" s="354"/>
      <c r="E97" s="355"/>
      <c r="F97" s="364">
        <v>1</v>
      </c>
      <c r="G97" s="358">
        <v>579</v>
      </c>
      <c r="H97" s="366">
        <v>5.2784248372551368E-4</v>
      </c>
      <c r="I97" s="358">
        <v>6.1531139992662833</v>
      </c>
      <c r="J97" s="358">
        <v>8.6385891633295486</v>
      </c>
      <c r="K97" s="358">
        <v>11.682044261610516</v>
      </c>
      <c r="L97" s="358">
        <v>15.258454582574767</v>
      </c>
      <c r="M97" s="358">
        <v>19.283313479162615</v>
      </c>
      <c r="N97" s="358">
        <v>23.883929822351433</v>
      </c>
      <c r="O97" s="358">
        <v>29.084587048398724</v>
      </c>
      <c r="P97" s="358">
        <v>35.10760975161638</v>
      </c>
      <c r="Q97" s="358">
        <v>42.307693082561137</v>
      </c>
      <c r="R97" s="358">
        <v>50.305667428564107</v>
      </c>
      <c r="S97" s="358">
        <v>59.200899023274033</v>
      </c>
      <c r="T97" s="358">
        <v>67.917788565371239</v>
      </c>
      <c r="U97" s="358">
        <v>75.173159010731482</v>
      </c>
      <c r="V97" s="358">
        <v>81.716540859459627</v>
      </c>
      <c r="W97" s="358">
        <v>88.006586484748055</v>
      </c>
      <c r="X97" s="358">
        <v>93.62188524045547</v>
      </c>
      <c r="Y97" s="358">
        <v>98.262205240902958</v>
      </c>
      <c r="Z97" s="358">
        <v>102.03029868757099</v>
      </c>
      <c r="AA97" s="358">
        <v>104.80018071165541</v>
      </c>
      <c r="AB97" s="358">
        <v>106.95790668559869</v>
      </c>
      <c r="AC97" s="358">
        <v>108.87489131396575</v>
      </c>
      <c r="AD97" s="358">
        <v>110.4601234745044</v>
      </c>
      <c r="AE97" s="358">
        <v>111.70169533928937</v>
      </c>
      <c r="AF97" s="358">
        <v>112.73373441682124</v>
      </c>
      <c r="AG97" s="358">
        <v>113.69999541162203</v>
      </c>
      <c r="AH97" s="358">
        <v>114.55634712218249</v>
      </c>
      <c r="AI97" s="358">
        <v>6.1531139992662833</v>
      </c>
      <c r="AJ97" s="358">
        <v>9.9943776882593589</v>
      </c>
      <c r="AK97" s="358">
        <v>16.493640874710135</v>
      </c>
      <c r="AL97" s="358">
        <v>24.846614575507779</v>
      </c>
      <c r="AM97" s="358">
        <v>35.261039595499476</v>
      </c>
      <c r="AN97" s="358">
        <v>46.436863095232141</v>
      </c>
      <c r="AO97" s="358">
        <v>57.100282149116346</v>
      </c>
      <c r="AP97" s="358">
        <v>67.411619187000383</v>
      </c>
      <c r="AQ97" s="358">
        <v>77.047405050925491</v>
      </c>
      <c r="AR97" s="358">
        <v>86.189991498373189</v>
      </c>
      <c r="AS97" s="358">
        <v>95.140963983119732</v>
      </c>
      <c r="AT97" s="358">
        <v>103.21561464502852</v>
      </c>
      <c r="AU97" s="358">
        <v>109.58695353905874</v>
      </c>
      <c r="AV97" s="358">
        <v>114.99973355468116</v>
      </c>
      <c r="AW97" s="358">
        <v>119.96489338217803</v>
      </c>
      <c r="AX97" s="358">
        <v>124.34357087485498</v>
      </c>
      <c r="AY97" s="358">
        <v>128.13238259846258</v>
      </c>
      <c r="AZ97" s="358">
        <v>131.43607057227482</v>
      </c>
      <c r="BA97" s="358">
        <v>134.26897544607746</v>
      </c>
      <c r="BB97" s="358">
        <v>136.89676827129497</v>
      </c>
      <c r="BC97" s="358">
        <v>139.61955488512078</v>
      </c>
      <c r="BD97" s="358">
        <v>142.34148592666273</v>
      </c>
      <c r="BE97" s="358">
        <v>145.15648088597067</v>
      </c>
      <c r="BF97" s="358">
        <v>147.79528590644875</v>
      </c>
      <c r="BG97" s="358">
        <v>149.90734853648561</v>
      </c>
      <c r="BH97" s="358">
        <v>151.83715229260238</v>
      </c>
      <c r="BI97" s="324">
        <v>6.1531139992662833</v>
      </c>
      <c r="BJ97" s="324">
        <v>11.350166213189173</v>
      </c>
      <c r="BK97" s="324">
        <v>21.305237487809755</v>
      </c>
      <c r="BL97" s="324">
        <v>34.434774568440794</v>
      </c>
      <c r="BM97" s="324">
        <v>51.238765711836336</v>
      </c>
      <c r="BN97" s="324">
        <v>68.989796368112849</v>
      </c>
      <c r="BO97" s="324">
        <v>85.115977249833961</v>
      </c>
      <c r="BP97" s="324">
        <v>99.715628622384386</v>
      </c>
      <c r="BQ97" s="324">
        <v>111.78711701928979</v>
      </c>
      <c r="BR97" s="324">
        <v>122.07431556818224</v>
      </c>
      <c r="BS97" s="324">
        <v>131.08102894296545</v>
      </c>
      <c r="BT97" s="324">
        <v>138.51344072468584</v>
      </c>
      <c r="BU97" s="324">
        <v>144.00074806738598</v>
      </c>
      <c r="BV97" s="324">
        <v>148.28292624990269</v>
      </c>
      <c r="BW97" s="324">
        <v>151.92320027960798</v>
      </c>
      <c r="BX97" s="324">
        <v>155.06525650925448</v>
      </c>
      <c r="BY97" s="324">
        <v>158.0025599560222</v>
      </c>
      <c r="BZ97" s="324">
        <v>160.84184245697867</v>
      </c>
      <c r="CA97" s="324">
        <v>163.73777018049952</v>
      </c>
      <c r="CB97" s="324">
        <v>166.8356298569912</v>
      </c>
      <c r="CC97" s="324">
        <v>170.36421845627584</v>
      </c>
      <c r="CD97" s="324">
        <v>174.22284837882114</v>
      </c>
      <c r="CE97" s="324">
        <v>178.61126643265195</v>
      </c>
      <c r="CF97" s="324">
        <v>182.85683739607629</v>
      </c>
      <c r="CG97" s="324">
        <v>186.11470166134922</v>
      </c>
      <c r="CH97" s="324">
        <v>189.11795746302229</v>
      </c>
    </row>
    <row r="98" spans="1:86" x14ac:dyDescent="0.25">
      <c r="A98" s="353" t="s">
        <v>318</v>
      </c>
      <c r="B98" s="353" t="s">
        <v>318</v>
      </c>
      <c r="C98" s="354">
        <v>5000</v>
      </c>
      <c r="D98" s="354"/>
      <c r="E98" s="355"/>
      <c r="F98" s="364">
        <v>0.98840000000000006</v>
      </c>
      <c r="G98" s="358">
        <v>3496.9592000000007</v>
      </c>
      <c r="H98" s="366">
        <v>3.1879855433761413E-3</v>
      </c>
      <c r="I98" s="358">
        <v>37.162674625877429</v>
      </c>
      <c r="J98" s="358">
        <v>52.174082642013076</v>
      </c>
      <c r="K98" s="358">
        <v>70.555495950684119</v>
      </c>
      <c r="L98" s="358">
        <v>92.155773972913664</v>
      </c>
      <c r="M98" s="358">
        <v>116.46452586777502</v>
      </c>
      <c r="N98" s="358">
        <v>144.25065306463944</v>
      </c>
      <c r="O98" s="358">
        <v>175.6608190968891</v>
      </c>
      <c r="P98" s="358">
        <v>212.03778741092339</v>
      </c>
      <c r="Q98" s="358">
        <v>255.52379370611155</v>
      </c>
      <c r="R98" s="358">
        <v>303.82878501978865</v>
      </c>
      <c r="S98" s="358">
        <v>357.55289894250291</v>
      </c>
      <c r="T98" s="358">
        <v>410.19988871732272</v>
      </c>
      <c r="U98" s="358">
        <v>454.0198100097416</v>
      </c>
      <c r="V98" s="358">
        <v>493.5395670995913</v>
      </c>
      <c r="W98" s="358">
        <v>531.52926125809233</v>
      </c>
      <c r="X98" s="358">
        <v>565.44371832980141</v>
      </c>
      <c r="Y98" s="358">
        <v>593.46964184708793</v>
      </c>
      <c r="Z98" s="358">
        <v>616.22761947193328</v>
      </c>
      <c r="AA98" s="358">
        <v>632.95674628892243</v>
      </c>
      <c r="AB98" s="358">
        <v>645.98866286173734</v>
      </c>
      <c r="AC98" s="358">
        <v>657.56658519753489</v>
      </c>
      <c r="AD98" s="358">
        <v>667.14083768100909</v>
      </c>
      <c r="AE98" s="358">
        <v>674.63950116118338</v>
      </c>
      <c r="AF98" s="358">
        <v>680.87265927333283</v>
      </c>
      <c r="AG98" s="358">
        <v>686.70854057794395</v>
      </c>
      <c r="AH98" s="358">
        <v>691.88060792281465</v>
      </c>
      <c r="AI98" s="358">
        <v>37.162674625877429</v>
      </c>
      <c r="AJ98" s="358">
        <v>60.362575138572211</v>
      </c>
      <c r="AK98" s="358">
        <v>99.6158708088319</v>
      </c>
      <c r="AL98" s="358">
        <v>150.06493510997589</v>
      </c>
      <c r="AM98" s="358">
        <v>212.96445045776548</v>
      </c>
      <c r="AN98" s="358">
        <v>280.46254856651564</v>
      </c>
      <c r="AO98" s="358">
        <v>344.86590152668083</v>
      </c>
      <c r="AP98" s="358">
        <v>407.14280121395086</v>
      </c>
      <c r="AQ98" s="358">
        <v>465.339606094923</v>
      </c>
      <c r="AR98" s="358">
        <v>520.55765754431422</v>
      </c>
      <c r="AS98" s="358">
        <v>574.61842711163945</v>
      </c>
      <c r="AT98" s="358">
        <v>623.38651678167082</v>
      </c>
      <c r="AU98" s="358">
        <v>661.8671940904735</v>
      </c>
      <c r="AV98" s="358">
        <v>694.55850820654769</v>
      </c>
      <c r="AW98" s="358">
        <v>724.54635162318937</v>
      </c>
      <c r="AX98" s="358">
        <v>750.99204513242876</v>
      </c>
      <c r="AY98" s="358">
        <v>773.87515396479057</v>
      </c>
      <c r="AZ98" s="358">
        <v>793.82828359165092</v>
      </c>
      <c r="BA98" s="358">
        <v>810.93804656430893</v>
      </c>
      <c r="BB98" s="358">
        <v>826.80900389736291</v>
      </c>
      <c r="BC98" s="358">
        <v>843.25369076930599</v>
      </c>
      <c r="BD98" s="358">
        <v>859.69321028137119</v>
      </c>
      <c r="BE98" s="358">
        <v>876.69480358172598</v>
      </c>
      <c r="BF98" s="358">
        <v>892.63227075507154</v>
      </c>
      <c r="BG98" s="358">
        <v>905.3883965669603</v>
      </c>
      <c r="BH98" s="358">
        <v>917.0437419886307</v>
      </c>
      <c r="BI98" s="324">
        <v>37.162674625877429</v>
      </c>
      <c r="BJ98" s="324">
        <v>68.551067635131346</v>
      </c>
      <c r="BK98" s="324">
        <v>128.6762456669797</v>
      </c>
      <c r="BL98" s="324">
        <v>207.97409624703818</v>
      </c>
      <c r="BM98" s="324">
        <v>309.46437504775594</v>
      </c>
      <c r="BN98" s="324">
        <v>416.67444406839189</v>
      </c>
      <c r="BO98" s="324">
        <v>514.07098395647256</v>
      </c>
      <c r="BP98" s="324">
        <v>602.24781501697828</v>
      </c>
      <c r="BQ98" s="324">
        <v>675.15541848373425</v>
      </c>
      <c r="BR98" s="324">
        <v>737.28653006883985</v>
      </c>
      <c r="BS98" s="324">
        <v>791.6839552807761</v>
      </c>
      <c r="BT98" s="324">
        <v>836.57314484601875</v>
      </c>
      <c r="BU98" s="324">
        <v>869.71457817120518</v>
      </c>
      <c r="BV98" s="324">
        <v>895.57744931350408</v>
      </c>
      <c r="BW98" s="324">
        <v>917.5634419882864</v>
      </c>
      <c r="BX98" s="324">
        <v>936.5403719350561</v>
      </c>
      <c r="BY98" s="324">
        <v>954.28066608249321</v>
      </c>
      <c r="BZ98" s="324">
        <v>971.42894771136844</v>
      </c>
      <c r="CA98" s="324">
        <v>988.91934683969555</v>
      </c>
      <c r="CB98" s="324">
        <v>1007.6293449329883</v>
      </c>
      <c r="CC98" s="324">
        <v>1028.9407963410772</v>
      </c>
      <c r="CD98" s="324">
        <v>1052.2455828817338</v>
      </c>
      <c r="CE98" s="324">
        <v>1078.7501060022687</v>
      </c>
      <c r="CF98" s="324">
        <v>1104.3918822368105</v>
      </c>
      <c r="CG98" s="324">
        <v>1124.0682525559769</v>
      </c>
      <c r="CH98" s="324">
        <v>1142.2068760544466</v>
      </c>
    </row>
    <row r="99" spans="1:86" x14ac:dyDescent="0.25">
      <c r="A99" s="353" t="s">
        <v>400</v>
      </c>
      <c r="B99" s="353" t="s">
        <v>400</v>
      </c>
      <c r="C99" s="354">
        <v>1998.0000000000002</v>
      </c>
      <c r="D99" s="354"/>
      <c r="E99" s="355"/>
      <c r="F99" s="364">
        <v>0.97689999999999999</v>
      </c>
      <c r="G99" s="358">
        <v>1063.8441</v>
      </c>
      <c r="H99" s="366">
        <v>9.6984820732423801E-4</v>
      </c>
      <c r="I99" s="358">
        <v>11.305620077282972</v>
      </c>
      <c r="J99" s="358">
        <v>15.87238707034901</v>
      </c>
      <c r="K99" s="358">
        <v>21.464376275739561</v>
      </c>
      <c r="L99" s="358">
        <v>28.035607742297291</v>
      </c>
      <c r="M99" s="358">
        <v>35.430810489218693</v>
      </c>
      <c r="N99" s="358">
        <v>43.8838995273275</v>
      </c>
      <c r="O99" s="358">
        <v>53.439492802030053</v>
      </c>
      <c r="P99" s="358">
        <v>64.506085491121851</v>
      </c>
      <c r="Q99" s="358">
        <v>77.735388031940403</v>
      </c>
      <c r="R99" s="358">
        <v>92.43072105430069</v>
      </c>
      <c r="S99" s="358">
        <v>108.77465827393065</v>
      </c>
      <c r="T99" s="358">
        <v>124.79091304027232</v>
      </c>
      <c r="U99" s="358">
        <v>138.12179912250176</v>
      </c>
      <c r="V99" s="358">
        <v>150.14449026898976</v>
      </c>
      <c r="W99" s="358">
        <v>161.70170603270978</v>
      </c>
      <c r="X99" s="358">
        <v>172.01915413460387</v>
      </c>
      <c r="Y99" s="358">
        <v>180.54519395254525</v>
      </c>
      <c r="Z99" s="358">
        <v>187.46862051815225</v>
      </c>
      <c r="AA99" s="358">
        <v>192.55795151818381</v>
      </c>
      <c r="AB99" s="358">
        <v>196.52251809296155</v>
      </c>
      <c r="AC99" s="358">
        <v>200.04475088515323</v>
      </c>
      <c r="AD99" s="358">
        <v>202.95742770919347</v>
      </c>
      <c r="AE99" s="358">
        <v>205.23866933799744</v>
      </c>
      <c r="AF99" s="358">
        <v>207.13491922331988</v>
      </c>
      <c r="AG99" s="358">
        <v>208.91030965229911</v>
      </c>
      <c r="AH99" s="358">
        <v>210.48375475558868</v>
      </c>
      <c r="AI99" s="358">
        <v>11.305620077282972</v>
      </c>
      <c r="AJ99" s="358">
        <v>18.363488319216511</v>
      </c>
      <c r="AK99" s="358">
        <v>30.3051166357154</v>
      </c>
      <c r="AL99" s="358">
        <v>45.652719034763308</v>
      </c>
      <c r="AM99" s="358">
        <v>64.787994703866161</v>
      </c>
      <c r="AN99" s="358">
        <v>85.322250131900617</v>
      </c>
      <c r="AO99" s="358">
        <v>104.91502292344171</v>
      </c>
      <c r="AP99" s="358">
        <v>123.86088660369111</v>
      </c>
      <c r="AQ99" s="358">
        <v>141.56550480783642</v>
      </c>
      <c r="AR99" s="358">
        <v>158.36392734817699</v>
      </c>
      <c r="AS99" s="358">
        <v>174.81028186831509</v>
      </c>
      <c r="AT99" s="358">
        <v>189.64649856301762</v>
      </c>
      <c r="AU99" s="358">
        <v>201.35308110449358</v>
      </c>
      <c r="AV99" s="358">
        <v>211.29842494597509</v>
      </c>
      <c r="AW99" s="358">
        <v>220.42131957125932</v>
      </c>
      <c r="AX99" s="358">
        <v>228.46662219023546</v>
      </c>
      <c r="AY99" s="358">
        <v>235.42811614217115</v>
      </c>
      <c r="AZ99" s="358">
        <v>241.49825251381384</v>
      </c>
      <c r="BA99" s="358">
        <v>246.70338055501625</v>
      </c>
      <c r="BB99" s="358">
        <v>251.53163943779677</v>
      </c>
      <c r="BC99" s="358">
        <v>256.53443818508106</v>
      </c>
      <c r="BD99" s="358">
        <v>261.53566491936652</v>
      </c>
      <c r="BE99" s="358">
        <v>266.70788560846745</v>
      </c>
      <c r="BF99" s="358">
        <v>271.55637809911684</v>
      </c>
      <c r="BG99" s="358">
        <v>275.43704367389267</v>
      </c>
      <c r="BH99" s="358">
        <v>278.9828300989405</v>
      </c>
      <c r="BI99" s="324">
        <v>11.305620077282972</v>
      </c>
      <c r="BJ99" s="324">
        <v>20.854589568084013</v>
      </c>
      <c r="BK99" s="324">
        <v>39.145856995691254</v>
      </c>
      <c r="BL99" s="324">
        <v>63.269830327229343</v>
      </c>
      <c r="BM99" s="324">
        <v>94.145178918513636</v>
      </c>
      <c r="BN99" s="324">
        <v>126.76060073647375</v>
      </c>
      <c r="BO99" s="324">
        <v>156.39055304485336</v>
      </c>
      <c r="BP99" s="324">
        <v>183.21568771626036</v>
      </c>
      <c r="BQ99" s="324">
        <v>205.39562158373241</v>
      </c>
      <c r="BR99" s="324">
        <v>224.29713364205327</v>
      </c>
      <c r="BS99" s="324">
        <v>240.84590546269951</v>
      </c>
      <c r="BT99" s="324">
        <v>254.50208408576296</v>
      </c>
      <c r="BU99" s="324">
        <v>264.58436308648538</v>
      </c>
      <c r="BV99" s="324">
        <v>272.45235962296044</v>
      </c>
      <c r="BW99" s="324">
        <v>279.14093310980888</v>
      </c>
      <c r="BX99" s="324">
        <v>284.91409024586699</v>
      </c>
      <c r="BY99" s="324">
        <v>290.31103833179708</v>
      </c>
      <c r="BZ99" s="324">
        <v>295.52788450947543</v>
      </c>
      <c r="CA99" s="324">
        <v>300.84880959184869</v>
      </c>
      <c r="CB99" s="324">
        <v>306.54076078263205</v>
      </c>
      <c r="CC99" s="324">
        <v>313.02412548500888</v>
      </c>
      <c r="CD99" s="324">
        <v>320.11390212953961</v>
      </c>
      <c r="CE99" s="324">
        <v>328.17710187893755</v>
      </c>
      <c r="CF99" s="324">
        <v>335.97783697491388</v>
      </c>
      <c r="CG99" s="324">
        <v>341.96377769548633</v>
      </c>
      <c r="CH99" s="324">
        <v>347.48190544229232</v>
      </c>
    </row>
    <row r="100" spans="1:86" x14ac:dyDescent="0.25">
      <c r="A100" s="353" t="s">
        <v>244</v>
      </c>
      <c r="B100" s="353" t="s">
        <v>405</v>
      </c>
      <c r="C100" s="354">
        <v>20000</v>
      </c>
      <c r="D100" s="354"/>
      <c r="E100" s="355"/>
      <c r="F100" s="364">
        <v>0.83640000000000003</v>
      </c>
      <c r="G100" s="358">
        <v>8866.6764000000003</v>
      </c>
      <c r="H100" s="366">
        <v>8.0832616465740872E-3</v>
      </c>
      <c r="I100" s="358">
        <v>94.227410507433461</v>
      </c>
      <c r="J100" s="358">
        <v>132.28942083556106</v>
      </c>
      <c r="K100" s="358">
        <v>178.89621098130809</v>
      </c>
      <c r="L100" s="358">
        <v>233.66455811362272</v>
      </c>
      <c r="M100" s="358">
        <v>295.30034635491029</v>
      </c>
      <c r="N100" s="358">
        <v>365.75315525923946</v>
      </c>
      <c r="O100" s="358">
        <v>445.39485593399422</v>
      </c>
      <c r="P100" s="358">
        <v>537.63007745261973</v>
      </c>
      <c r="Q100" s="358">
        <v>647.89054195783785</v>
      </c>
      <c r="R100" s="358">
        <v>770.36973087236288</v>
      </c>
      <c r="S100" s="358">
        <v>906.58931645673044</v>
      </c>
      <c r="T100" s="358">
        <v>1040.0778117664372</v>
      </c>
      <c r="U100" s="358">
        <v>1151.1849307666669</v>
      </c>
      <c r="V100" s="358">
        <v>1251.388815765469</v>
      </c>
      <c r="W100" s="358">
        <v>1347.7131665438249</v>
      </c>
      <c r="X100" s="358">
        <v>1433.7045947928407</v>
      </c>
      <c r="Y100" s="358">
        <v>1504.7654166173932</v>
      </c>
      <c r="Z100" s="358">
        <v>1562.469156231497</v>
      </c>
      <c r="AA100" s="358">
        <v>1604.8865095540075</v>
      </c>
      <c r="AB100" s="358">
        <v>1637.9294421461141</v>
      </c>
      <c r="AC100" s="358">
        <v>1667.2857156582127</v>
      </c>
      <c r="AD100" s="358">
        <v>1691.561606135534</v>
      </c>
      <c r="AE100" s="358">
        <v>1710.5747597666102</v>
      </c>
      <c r="AF100" s="358">
        <v>1726.3791751942947</v>
      </c>
      <c r="AG100" s="358">
        <v>1741.1762797864203</v>
      </c>
      <c r="AH100" s="358">
        <v>1754.2902582011459</v>
      </c>
      <c r="AI100" s="358">
        <v>94.227410507433461</v>
      </c>
      <c r="AJ100" s="358">
        <v>153.05166283450055</v>
      </c>
      <c r="AK100" s="358">
        <v>252.57992451445199</v>
      </c>
      <c r="AL100" s="358">
        <v>380.49549408730718</v>
      </c>
      <c r="AM100" s="358">
        <v>539.97966773899964</v>
      </c>
      <c r="AN100" s="358">
        <v>711.12372728242804</v>
      </c>
      <c r="AO100" s="358">
        <v>874.42093983577058</v>
      </c>
      <c r="AP100" s="358">
        <v>1032.3264472040821</v>
      </c>
      <c r="AQ100" s="358">
        <v>1179.8867151058407</v>
      </c>
      <c r="AR100" s="358">
        <v>1319.8942375385598</v>
      </c>
      <c r="AS100" s="358">
        <v>1456.967426636231</v>
      </c>
      <c r="AT100" s="358">
        <v>1580.6208194897565</v>
      </c>
      <c r="AU100" s="358">
        <v>1678.1900771894104</v>
      </c>
      <c r="AV100" s="358">
        <v>1761.0801787833843</v>
      </c>
      <c r="AW100" s="358">
        <v>1837.115525009109</v>
      </c>
      <c r="AX100" s="358">
        <v>1904.169612034204</v>
      </c>
      <c r="AY100" s="358">
        <v>1962.1906267039014</v>
      </c>
      <c r="AZ100" s="358">
        <v>2012.7825648565176</v>
      </c>
      <c r="BA100" s="358">
        <v>2056.165035992944</v>
      </c>
      <c r="BB100" s="358">
        <v>2096.4064671284277</v>
      </c>
      <c r="BC100" s="358">
        <v>2138.1026118798018</v>
      </c>
      <c r="BD100" s="358">
        <v>2179.7856545887266</v>
      </c>
      <c r="BE100" s="358">
        <v>2222.8938573034325</v>
      </c>
      <c r="BF100" s="358">
        <v>2263.3039267322315</v>
      </c>
      <c r="BG100" s="358">
        <v>2295.6475810967727</v>
      </c>
      <c r="BH100" s="358">
        <v>2325.2001638618717</v>
      </c>
      <c r="BI100" s="324">
        <v>94.227410507433461</v>
      </c>
      <c r="BJ100" s="324">
        <v>173.81390483344009</v>
      </c>
      <c r="BK100" s="324">
        <v>326.26363804759598</v>
      </c>
      <c r="BL100" s="324">
        <v>527.3264300609917</v>
      </c>
      <c r="BM100" s="324">
        <v>784.65898912308899</v>
      </c>
      <c r="BN100" s="324">
        <v>1056.4942993056166</v>
      </c>
      <c r="BO100" s="324">
        <v>1303.4470237375472</v>
      </c>
      <c r="BP100" s="324">
        <v>1527.0228169555442</v>
      </c>
      <c r="BQ100" s="324">
        <v>1711.8828882538432</v>
      </c>
      <c r="BR100" s="324">
        <v>1869.4187442047566</v>
      </c>
      <c r="BS100" s="324">
        <v>2007.3455368157317</v>
      </c>
      <c r="BT100" s="324">
        <v>2121.1638272130754</v>
      </c>
      <c r="BU100" s="324">
        <v>2205.1952236121538</v>
      </c>
      <c r="BV100" s="324">
        <v>2270.7715418012999</v>
      </c>
      <c r="BW100" s="324">
        <v>2326.5178834743933</v>
      </c>
      <c r="BX100" s="324">
        <v>2374.634629275567</v>
      </c>
      <c r="BY100" s="324">
        <v>2419.6158367904095</v>
      </c>
      <c r="BZ100" s="324">
        <v>2463.0959734815387</v>
      </c>
      <c r="CA100" s="324">
        <v>2507.4435624318808</v>
      </c>
      <c r="CB100" s="324">
        <v>2554.8834921107418</v>
      </c>
      <c r="CC100" s="324">
        <v>2608.9195081013909</v>
      </c>
      <c r="CD100" s="324">
        <v>2668.0097030419197</v>
      </c>
      <c r="CE100" s="324">
        <v>2735.212954840254</v>
      </c>
      <c r="CF100" s="324">
        <v>2800.2286782701676</v>
      </c>
      <c r="CG100" s="324">
        <v>2850.118882407126</v>
      </c>
      <c r="CH100" s="324">
        <v>2896.1100695225973</v>
      </c>
    </row>
    <row r="101" spans="1:86" x14ac:dyDescent="0.25">
      <c r="A101" s="353" t="s">
        <v>244</v>
      </c>
      <c r="B101" s="353" t="s">
        <v>429</v>
      </c>
      <c r="C101" s="354">
        <v>20000</v>
      </c>
      <c r="D101" s="354"/>
      <c r="E101" s="355"/>
      <c r="F101" s="364">
        <v>0.83640000000000003</v>
      </c>
      <c r="G101" s="358">
        <v>8064.5688</v>
      </c>
      <c r="H101" s="366">
        <v>7.3520242237776956E-3</v>
      </c>
      <c r="I101" s="358">
        <v>85.703300831305867</v>
      </c>
      <c r="J101" s="358">
        <v>120.32210128256577</v>
      </c>
      <c r="K101" s="358">
        <v>162.71269373472055</v>
      </c>
      <c r="L101" s="358">
        <v>212.52652290647583</v>
      </c>
      <c r="M101" s="358">
        <v>268.58654273691587</v>
      </c>
      <c r="N101" s="358">
        <v>332.6659676454662</v>
      </c>
      <c r="O101" s="358">
        <v>405.10302810259145</v>
      </c>
      <c r="P101" s="358">
        <v>488.99435966400898</v>
      </c>
      <c r="Q101" s="358">
        <v>589.28031370224255</v>
      </c>
      <c r="R101" s="358">
        <v>700.67964768147567</v>
      </c>
      <c r="S101" s="358">
        <v>824.57637857520945</v>
      </c>
      <c r="T101" s="358">
        <v>945.98908226129481</v>
      </c>
      <c r="U101" s="358">
        <v>1047.0450997502314</v>
      </c>
      <c r="V101" s="358">
        <v>1138.1842242817331</v>
      </c>
      <c r="W101" s="358">
        <v>1225.7947695326441</v>
      </c>
      <c r="X101" s="358">
        <v>1304.0071411180616</v>
      </c>
      <c r="Y101" s="358">
        <v>1368.6395761744086</v>
      </c>
      <c r="Z101" s="358">
        <v>1421.1232529369015</v>
      </c>
      <c r="AA101" s="358">
        <v>1459.7033982756097</v>
      </c>
      <c r="AB101" s="358">
        <v>1489.7571626424708</v>
      </c>
      <c r="AC101" s="358">
        <v>1516.4577747737465</v>
      </c>
      <c r="AD101" s="358">
        <v>1538.5375913931534</v>
      </c>
      <c r="AE101" s="358">
        <v>1555.8307549919493</v>
      </c>
      <c r="AF101" s="358">
        <v>1570.205452997207</v>
      </c>
      <c r="AG101" s="358">
        <v>1583.663964692073</v>
      </c>
      <c r="AH101" s="358">
        <v>1595.5916111287095</v>
      </c>
      <c r="AI101" s="358">
        <v>85.703300831305867</v>
      </c>
      <c r="AJ101" s="358">
        <v>139.20612518161064</v>
      </c>
      <c r="AK101" s="358">
        <v>229.73074541725745</v>
      </c>
      <c r="AL101" s="358">
        <v>346.07466786056187</v>
      </c>
      <c r="AM101" s="358">
        <v>491.13139857932595</v>
      </c>
      <c r="AN101" s="358">
        <v>646.79322502190098</v>
      </c>
      <c r="AO101" s="358">
        <v>795.31805507937941</v>
      </c>
      <c r="AP101" s="358">
        <v>938.93893066142437</v>
      </c>
      <c r="AQ101" s="358">
        <v>1073.1504298698724</v>
      </c>
      <c r="AR101" s="358">
        <v>1200.4924288601824</v>
      </c>
      <c r="AS101" s="358">
        <v>1325.165543592731</v>
      </c>
      <c r="AT101" s="358">
        <v>1437.6328593076341</v>
      </c>
      <c r="AU101" s="358">
        <v>1526.3756932610411</v>
      </c>
      <c r="AV101" s="358">
        <v>1601.7672940127716</v>
      </c>
      <c r="AW101" s="358">
        <v>1670.9242422542995</v>
      </c>
      <c r="AX101" s="358">
        <v>1731.9124044178657</v>
      </c>
      <c r="AY101" s="358">
        <v>1784.6846545306121</v>
      </c>
      <c r="AZ101" s="358">
        <v>1830.6998858925142</v>
      </c>
      <c r="BA101" s="358">
        <v>1870.1578414342014</v>
      </c>
      <c r="BB101" s="358">
        <v>1906.7589053912181</v>
      </c>
      <c r="BC101" s="358">
        <v>1944.6830849679322</v>
      </c>
      <c r="BD101" s="358">
        <v>1982.5953477544103</v>
      </c>
      <c r="BE101" s="358">
        <v>2021.8038460635501</v>
      </c>
      <c r="BF101" s="358">
        <v>2058.5582927603218</v>
      </c>
      <c r="BG101" s="358">
        <v>2087.9760378204969</v>
      </c>
      <c r="BH101" s="358">
        <v>2114.8552004486528</v>
      </c>
      <c r="BI101" s="324">
        <v>85.703300831305867</v>
      </c>
      <c r="BJ101" s="324">
        <v>158.09014908065552</v>
      </c>
      <c r="BK101" s="324">
        <v>296.74879709979439</v>
      </c>
      <c r="BL101" s="324">
        <v>479.62281281464789</v>
      </c>
      <c r="BM101" s="324">
        <v>713.67625442173608</v>
      </c>
      <c r="BN101" s="324">
        <v>960.92048239833559</v>
      </c>
      <c r="BO101" s="324">
        <v>1185.5330820561671</v>
      </c>
      <c r="BP101" s="324">
        <v>1388.8835016588394</v>
      </c>
      <c r="BQ101" s="324">
        <v>1557.0205460375018</v>
      </c>
      <c r="BR101" s="324">
        <v>1700.3052100388893</v>
      </c>
      <c r="BS101" s="324">
        <v>1825.7547086102525</v>
      </c>
      <c r="BT101" s="324">
        <v>1929.2766363539738</v>
      </c>
      <c r="BU101" s="324">
        <v>2005.7062867718507</v>
      </c>
      <c r="BV101" s="324">
        <v>2065.3503637438107</v>
      </c>
      <c r="BW101" s="324">
        <v>2116.0537149759548</v>
      </c>
      <c r="BX101" s="324">
        <v>2159.8176677176698</v>
      </c>
      <c r="BY101" s="324">
        <v>2200.7297328868153</v>
      </c>
      <c r="BZ101" s="324">
        <v>2240.2765188481271</v>
      </c>
      <c r="CA101" s="324">
        <v>2280.612284592793</v>
      </c>
      <c r="CB101" s="324">
        <v>2323.7606481399653</v>
      </c>
      <c r="CC101" s="324">
        <v>2372.9083951621178</v>
      </c>
      <c r="CD101" s="324">
        <v>2426.6531041156677</v>
      </c>
      <c r="CE101" s="324">
        <v>2487.7769371351505</v>
      </c>
      <c r="CF101" s="324">
        <v>2546.9111325234371</v>
      </c>
      <c r="CG101" s="324">
        <v>2592.2881109489208</v>
      </c>
      <c r="CH101" s="324">
        <v>2634.1187897685954</v>
      </c>
    </row>
    <row r="102" spans="1:86" x14ac:dyDescent="0.25">
      <c r="A102" s="353" t="s">
        <v>334</v>
      </c>
      <c r="B102" s="353" t="s">
        <v>334</v>
      </c>
      <c r="C102" s="354">
        <v>500</v>
      </c>
      <c r="D102" s="354"/>
      <c r="E102" s="355"/>
      <c r="F102" s="364">
        <v>0.97430000000000005</v>
      </c>
      <c r="G102" s="358">
        <v>323.4676</v>
      </c>
      <c r="H102" s="366">
        <v>2.9488763624996712E-4</v>
      </c>
      <c r="I102" s="358">
        <v>3.4375354367341391</v>
      </c>
      <c r="J102" s="358">
        <v>4.8260858446428605</v>
      </c>
      <c r="K102" s="358">
        <v>6.5263606569895085</v>
      </c>
      <c r="L102" s="358">
        <v>8.524379418885081</v>
      </c>
      <c r="M102" s="358">
        <v>10.772931141886669</v>
      </c>
      <c r="N102" s="358">
        <v>13.343138960629437</v>
      </c>
      <c r="O102" s="358">
        <v>16.248569204726454</v>
      </c>
      <c r="P102" s="358">
        <v>19.613427060607851</v>
      </c>
      <c r="Q102" s="358">
        <v>23.635868640678158</v>
      </c>
      <c r="R102" s="358">
        <v>28.104064783274271</v>
      </c>
      <c r="S102" s="358">
        <v>33.073528022281167</v>
      </c>
      <c r="T102" s="358">
        <v>37.943357624435372</v>
      </c>
      <c r="U102" s="358">
        <v>41.996686234230886</v>
      </c>
      <c r="V102" s="358">
        <v>45.652251039915967</v>
      </c>
      <c r="W102" s="358">
        <v>49.166285517122432</v>
      </c>
      <c r="X102" s="358">
        <v>52.303361876002676</v>
      </c>
      <c r="Y102" s="358">
        <v>54.895750777171507</v>
      </c>
      <c r="Z102" s="358">
        <v>57.000856379536685</v>
      </c>
      <c r="AA102" s="358">
        <v>58.548295223429129</v>
      </c>
      <c r="AB102" s="358">
        <v>59.753743310215128</v>
      </c>
      <c r="AC102" s="358">
        <v>60.824697398254479</v>
      </c>
      <c r="AD102" s="358">
        <v>61.710312670123663</v>
      </c>
      <c r="AE102" s="358">
        <v>62.403936627514888</v>
      </c>
      <c r="AF102" s="358">
        <v>62.98050174584899</v>
      </c>
      <c r="AG102" s="358">
        <v>63.520318887406546</v>
      </c>
      <c r="AH102" s="358">
        <v>63.998733451432258</v>
      </c>
      <c r="AI102" s="358">
        <v>3.4375354367341391</v>
      </c>
      <c r="AJ102" s="358">
        <v>5.5835187639288479</v>
      </c>
      <c r="AK102" s="358">
        <v>9.2144359741008408</v>
      </c>
      <c r="AL102" s="358">
        <v>13.880958177658927</v>
      </c>
      <c r="AM102" s="358">
        <v>19.699143094060773</v>
      </c>
      <c r="AN102" s="358">
        <v>25.942695435135256</v>
      </c>
      <c r="AO102" s="358">
        <v>31.899984846455105</v>
      </c>
      <c r="AP102" s="358">
        <v>37.660578014737411</v>
      </c>
      <c r="AQ102" s="358">
        <v>43.043763727203348</v>
      </c>
      <c r="AR102" s="358">
        <v>48.151415706388903</v>
      </c>
      <c r="AS102" s="358">
        <v>53.152019484121212</v>
      </c>
      <c r="AT102" s="358">
        <v>57.663052075565162</v>
      </c>
      <c r="AU102" s="358">
        <v>61.222502336080893</v>
      </c>
      <c r="AV102" s="358">
        <v>64.246438365409631</v>
      </c>
      <c r="AW102" s="358">
        <v>67.020304225542318</v>
      </c>
      <c r="AX102" s="358">
        <v>69.466522359791441</v>
      </c>
      <c r="AY102" s="358">
        <v>71.583202558560373</v>
      </c>
      <c r="AZ102" s="358">
        <v>73.428860624256245</v>
      </c>
      <c r="BA102" s="358">
        <v>75.011508189985506</v>
      </c>
      <c r="BB102" s="358">
        <v>76.479566632939424</v>
      </c>
      <c r="BC102" s="358">
        <v>78.000694873503093</v>
      </c>
      <c r="BD102" s="358">
        <v>79.521345134941924</v>
      </c>
      <c r="BE102" s="358">
        <v>81.093987040813118</v>
      </c>
      <c r="BF102" s="358">
        <v>82.568197622578253</v>
      </c>
      <c r="BG102" s="358">
        <v>83.748135152781543</v>
      </c>
      <c r="BH102" s="358">
        <v>84.826250851334351</v>
      </c>
      <c r="BI102" s="324">
        <v>3.4375354367341391</v>
      </c>
      <c r="BJ102" s="324">
        <v>6.3409516832148354</v>
      </c>
      <c r="BK102" s="324">
        <v>11.902511291212177</v>
      </c>
      <c r="BL102" s="324">
        <v>19.237536936432779</v>
      </c>
      <c r="BM102" s="324">
        <v>28.625355046234876</v>
      </c>
      <c r="BN102" s="324">
        <v>38.542251909641074</v>
      </c>
      <c r="BO102" s="324">
        <v>47.551400488183745</v>
      </c>
      <c r="BP102" s="324">
        <v>55.707728968866981</v>
      </c>
      <c r="BQ102" s="324">
        <v>62.451658813728542</v>
      </c>
      <c r="BR102" s="324">
        <v>68.198766629503538</v>
      </c>
      <c r="BS102" s="324">
        <v>73.230510945961257</v>
      </c>
      <c r="BT102" s="324">
        <v>77.382746526694973</v>
      </c>
      <c r="BU102" s="324">
        <v>80.448318437930894</v>
      </c>
      <c r="BV102" s="324">
        <v>82.840625690903309</v>
      </c>
      <c r="BW102" s="324">
        <v>84.874322933962219</v>
      </c>
      <c r="BX102" s="324">
        <v>86.629682843580184</v>
      </c>
      <c r="BY102" s="324">
        <v>88.270654339949232</v>
      </c>
      <c r="BZ102" s="324">
        <v>89.856864868975805</v>
      </c>
      <c r="CA102" s="324">
        <v>91.474721156541889</v>
      </c>
      <c r="CB102" s="324">
        <v>93.205389955663719</v>
      </c>
      <c r="CC102" s="324">
        <v>95.176692348751715</v>
      </c>
      <c r="CD102" s="324">
        <v>97.332377599760193</v>
      </c>
      <c r="CE102" s="324">
        <v>99.78403745411137</v>
      </c>
      <c r="CF102" s="324">
        <v>102.15589349930751</v>
      </c>
      <c r="CG102" s="324">
        <v>103.97595141815655</v>
      </c>
      <c r="CH102" s="324">
        <v>105.65376825123646</v>
      </c>
    </row>
    <row r="103" spans="1:86" x14ac:dyDescent="0.25">
      <c r="A103" s="353" t="s">
        <v>420</v>
      </c>
      <c r="B103" s="353" t="s">
        <v>421</v>
      </c>
      <c r="C103" s="354">
        <v>6250</v>
      </c>
      <c r="D103" s="354"/>
      <c r="E103" s="355"/>
      <c r="F103" s="364">
        <v>0.61308222175308791</v>
      </c>
      <c r="G103" s="358">
        <v>1952.666876283585</v>
      </c>
      <c r="H103" s="366">
        <v>1.7801390913058167E-3</v>
      </c>
      <c r="I103" s="358">
        <v>20.751264062804992</v>
      </c>
      <c r="J103" s="358">
        <v>29.133483449146695</v>
      </c>
      <c r="K103" s="358">
        <v>39.397479925605502</v>
      </c>
      <c r="L103" s="358">
        <v>51.458858111694688</v>
      </c>
      <c r="M103" s="358">
        <v>65.032620890766182</v>
      </c>
      <c r="N103" s="358">
        <v>80.548115094278629</v>
      </c>
      <c r="O103" s="358">
        <v>98.087236165448616</v>
      </c>
      <c r="P103" s="358">
        <v>118.39976971929514</v>
      </c>
      <c r="Q103" s="358">
        <v>142.68191864298672</v>
      </c>
      <c r="R103" s="358">
        <v>169.65494037494847</v>
      </c>
      <c r="S103" s="358">
        <v>199.65394571495068</v>
      </c>
      <c r="T103" s="358">
        <v>229.05149575480561</v>
      </c>
      <c r="U103" s="358">
        <v>253.52009945743393</v>
      </c>
      <c r="V103" s="358">
        <v>275.58753468176337</v>
      </c>
      <c r="W103" s="358">
        <v>296.80059814085348</v>
      </c>
      <c r="X103" s="358">
        <v>315.7380901627987</v>
      </c>
      <c r="Y103" s="358">
        <v>331.38748422191793</v>
      </c>
      <c r="Z103" s="358">
        <v>344.09531023236684</v>
      </c>
      <c r="AA103" s="358">
        <v>353.43668653572263</v>
      </c>
      <c r="AB103" s="358">
        <v>360.71357779205374</v>
      </c>
      <c r="AC103" s="358">
        <v>367.17857327764477</v>
      </c>
      <c r="AD103" s="358">
        <v>372.52473965260725</v>
      </c>
      <c r="AE103" s="358">
        <v>376.71191798575285</v>
      </c>
      <c r="AF103" s="358">
        <v>380.19245083847596</v>
      </c>
      <c r="AG103" s="358">
        <v>383.45114831411041</v>
      </c>
      <c r="AH103" s="358">
        <v>386.33917874530249</v>
      </c>
      <c r="AI103" s="358">
        <v>20.751264062804992</v>
      </c>
      <c r="AJ103" s="358">
        <v>33.705855372939141</v>
      </c>
      <c r="AK103" s="358">
        <v>55.624501218244383</v>
      </c>
      <c r="AL103" s="358">
        <v>83.794751760585442</v>
      </c>
      <c r="AM103" s="358">
        <v>118.91720905260064</v>
      </c>
      <c r="AN103" s="358">
        <v>156.60746874710784</v>
      </c>
      <c r="AO103" s="358">
        <v>192.56965384978648</v>
      </c>
      <c r="AP103" s="358">
        <v>227.34444881364183</v>
      </c>
      <c r="AQ103" s="358">
        <v>259.84095983859544</v>
      </c>
      <c r="AR103" s="358">
        <v>290.6741648808931</v>
      </c>
      <c r="AS103" s="358">
        <v>320.86115534978836</v>
      </c>
      <c r="AT103" s="358">
        <v>348.09276655025576</v>
      </c>
      <c r="AU103" s="358">
        <v>369.57999006657718</v>
      </c>
      <c r="AV103" s="358">
        <v>387.83449135347809</v>
      </c>
      <c r="AW103" s="358">
        <v>404.57940176903435</v>
      </c>
      <c r="AX103" s="358">
        <v>419.3464112714156</v>
      </c>
      <c r="AY103" s="358">
        <v>432.1241092906962</v>
      </c>
      <c r="AZ103" s="358">
        <v>443.26573636503059</v>
      </c>
      <c r="BA103" s="358">
        <v>452.81965607269342</v>
      </c>
      <c r="BB103" s="358">
        <v>461.6818391599781</v>
      </c>
      <c r="BC103" s="358">
        <v>470.86438705636152</v>
      </c>
      <c r="BD103" s="358">
        <v>480.0440495509161</v>
      </c>
      <c r="BE103" s="358">
        <v>489.53756840056343</v>
      </c>
      <c r="BF103" s="358">
        <v>498.43688991430855</v>
      </c>
      <c r="BG103" s="358">
        <v>505.55978238116404</v>
      </c>
      <c r="BH103" s="358">
        <v>512.0680101398807</v>
      </c>
      <c r="BI103" s="324">
        <v>20.751264062804992</v>
      </c>
      <c r="BJ103" s="324">
        <v>38.278227296731586</v>
      </c>
      <c r="BK103" s="324">
        <v>71.851522510883271</v>
      </c>
      <c r="BL103" s="324">
        <v>116.13064540947619</v>
      </c>
      <c r="BM103" s="324">
        <v>172.80179721443511</v>
      </c>
      <c r="BN103" s="324">
        <v>232.66682239993705</v>
      </c>
      <c r="BO103" s="324">
        <v>287.05207153412425</v>
      </c>
      <c r="BP103" s="324">
        <v>336.28912790798847</v>
      </c>
      <c r="BQ103" s="324">
        <v>377.00000103420416</v>
      </c>
      <c r="BR103" s="324">
        <v>411.69338938683768</v>
      </c>
      <c r="BS103" s="324">
        <v>442.0683649846261</v>
      </c>
      <c r="BT103" s="324">
        <v>467.13403734570602</v>
      </c>
      <c r="BU103" s="324">
        <v>485.63988067572041</v>
      </c>
      <c r="BV103" s="324">
        <v>500.08144802519286</v>
      </c>
      <c r="BW103" s="324">
        <v>512.35820539721522</v>
      </c>
      <c r="BX103" s="324">
        <v>522.95473238003251</v>
      </c>
      <c r="BY103" s="324">
        <v>532.86073435947446</v>
      </c>
      <c r="BZ103" s="324">
        <v>542.43616249769434</v>
      </c>
      <c r="CA103" s="324">
        <v>552.20262560966421</v>
      </c>
      <c r="CB103" s="324">
        <v>562.65010052790228</v>
      </c>
      <c r="CC103" s="324">
        <v>574.55020083507839</v>
      </c>
      <c r="CD103" s="324">
        <v>587.563359449225</v>
      </c>
      <c r="CE103" s="324">
        <v>602.36321881537413</v>
      </c>
      <c r="CF103" s="324">
        <v>616.6813289901412</v>
      </c>
      <c r="CG103" s="324">
        <v>627.66841644821784</v>
      </c>
      <c r="CH103" s="324">
        <v>637.79684153445885</v>
      </c>
    </row>
    <row r="104" spans="1:86" x14ac:dyDescent="0.25">
      <c r="A104" s="353" t="s">
        <v>245</v>
      </c>
      <c r="B104" s="353" t="s">
        <v>362</v>
      </c>
      <c r="C104" s="354">
        <v>6250</v>
      </c>
      <c r="D104" s="354"/>
      <c r="E104" s="355"/>
      <c r="F104" s="364">
        <v>0.97540000000000004</v>
      </c>
      <c r="G104" s="358">
        <v>3712.3724000000002</v>
      </c>
      <c r="H104" s="366">
        <v>3.384365920777282E-3</v>
      </c>
      <c r="I104" s="358">
        <v>39.451900837529827</v>
      </c>
      <c r="J104" s="358">
        <v>55.38801379081815</v>
      </c>
      <c r="K104" s="358">
        <v>74.901724857307869</v>
      </c>
      <c r="L104" s="358">
        <v>97.832583176172875</v>
      </c>
      <c r="M104" s="358">
        <v>123.63875775577077</v>
      </c>
      <c r="N104" s="358">
        <v>153.13651446638059</v>
      </c>
      <c r="O104" s="358">
        <v>186.48155133656803</v>
      </c>
      <c r="P104" s="358">
        <v>225.09934623812006</v>
      </c>
      <c r="Q104" s="358">
        <v>271.26409690392211</v>
      </c>
      <c r="R104" s="358">
        <v>322.54468277267767</v>
      </c>
      <c r="S104" s="358">
        <v>379.57820999860013</v>
      </c>
      <c r="T104" s="358">
        <v>435.46826207101867</v>
      </c>
      <c r="U104" s="358">
        <v>481.98749694689263</v>
      </c>
      <c r="V104" s="358">
        <v>523.94167687414551</v>
      </c>
      <c r="W104" s="358">
        <v>564.27154176889758</v>
      </c>
      <c r="X104" s="358">
        <v>600.27513437415234</v>
      </c>
      <c r="Y104" s="358">
        <v>630.02745889371931</v>
      </c>
      <c r="Z104" s="358">
        <v>654.1873312806473</v>
      </c>
      <c r="AA104" s="358">
        <v>671.94697476504655</v>
      </c>
      <c r="AB104" s="358">
        <v>685.78165931155786</v>
      </c>
      <c r="AC104" s="358">
        <v>698.07278336263585</v>
      </c>
      <c r="AD104" s="358">
        <v>708.23681120439073</v>
      </c>
      <c r="AE104" s="358">
        <v>716.19739345558992</v>
      </c>
      <c r="AF104" s="358">
        <v>722.81451502234415</v>
      </c>
      <c r="AG104" s="358">
        <v>729.00988747190377</v>
      </c>
      <c r="AH104" s="358">
        <v>734.50055492436911</v>
      </c>
      <c r="AI104" s="358">
        <v>39.451900837529827</v>
      </c>
      <c r="AJ104" s="358">
        <v>64.080918627063653</v>
      </c>
      <c r="AK104" s="358">
        <v>105.75222307216885</v>
      </c>
      <c r="AL104" s="358">
        <v>159.308957139124</v>
      </c>
      <c r="AM104" s="358">
        <v>226.08309186466224</v>
      </c>
      <c r="AN104" s="358">
        <v>297.73908272421141</v>
      </c>
      <c r="AO104" s="358">
        <v>366.1096916797793</v>
      </c>
      <c r="AP104" s="358">
        <v>432.22285752872307</v>
      </c>
      <c r="AQ104" s="358">
        <v>494.00459413242891</v>
      </c>
      <c r="AR104" s="358">
        <v>552.62408565595035</v>
      </c>
      <c r="AS104" s="358">
        <v>610.01500656360588</v>
      </c>
      <c r="AT104" s="358">
        <v>661.78721771543997</v>
      </c>
      <c r="AU104" s="358">
        <v>702.63831039461832</v>
      </c>
      <c r="AV104" s="358">
        <v>737.34341425863931</v>
      </c>
      <c r="AW104" s="358">
        <v>769.1785132313305</v>
      </c>
      <c r="AX104" s="358">
        <v>797.25326534241026</v>
      </c>
      <c r="AY104" s="358">
        <v>821.54597703760408</v>
      </c>
      <c r="AZ104" s="358">
        <v>842.72822237817843</v>
      </c>
      <c r="BA104" s="358">
        <v>860.89194926130529</v>
      </c>
      <c r="BB104" s="358">
        <v>877.7405598955977</v>
      </c>
      <c r="BC104" s="358">
        <v>895.19824189258645</v>
      </c>
      <c r="BD104" s="358">
        <v>912.65043821957033</v>
      </c>
      <c r="BE104" s="358">
        <v>930.69933216270294</v>
      </c>
      <c r="BF104" s="358">
        <v>947.6185496532114</v>
      </c>
      <c r="BG104" s="358">
        <v>961.16045468744312</v>
      </c>
      <c r="BH104" s="358">
        <v>973.53377109784776</v>
      </c>
      <c r="BI104" s="324">
        <v>39.451900837529827</v>
      </c>
      <c r="BJ104" s="324">
        <v>72.773823463309157</v>
      </c>
      <c r="BK104" s="324">
        <v>136.60272128702982</v>
      </c>
      <c r="BL104" s="324">
        <v>220.78533110207516</v>
      </c>
      <c r="BM104" s="324">
        <v>328.5274259735537</v>
      </c>
      <c r="BN104" s="324">
        <v>442.34165098204215</v>
      </c>
      <c r="BO104" s="324">
        <v>545.73783202299057</v>
      </c>
      <c r="BP104" s="324">
        <v>639.34636881932602</v>
      </c>
      <c r="BQ104" s="324">
        <v>716.7450913609357</v>
      </c>
      <c r="BR104" s="324">
        <v>782.70348853922303</v>
      </c>
      <c r="BS104" s="324">
        <v>840.45180312861157</v>
      </c>
      <c r="BT104" s="324">
        <v>888.10617335986126</v>
      </c>
      <c r="BU104" s="324">
        <v>923.289123842344</v>
      </c>
      <c r="BV104" s="324">
        <v>950.74515164313345</v>
      </c>
      <c r="BW104" s="324">
        <v>974.08548469376342</v>
      </c>
      <c r="BX104" s="324">
        <v>994.23139631066795</v>
      </c>
      <c r="BY104" s="324">
        <v>1013.0644951814888</v>
      </c>
      <c r="BZ104" s="324">
        <v>1031.2691134757094</v>
      </c>
      <c r="CA104" s="324">
        <v>1049.8369237575639</v>
      </c>
      <c r="CB104" s="324">
        <v>1069.6994604796375</v>
      </c>
      <c r="CC104" s="324">
        <v>1092.3237004225373</v>
      </c>
      <c r="CD104" s="324">
        <v>1117.0640652347502</v>
      </c>
      <c r="CE104" s="324">
        <v>1145.2012708698162</v>
      </c>
      <c r="CF104" s="324">
        <v>1172.4225842840785</v>
      </c>
      <c r="CG104" s="324">
        <v>1193.3110219029827</v>
      </c>
      <c r="CH104" s="324">
        <v>1212.5669872713265</v>
      </c>
    </row>
    <row r="105" spans="1:86" x14ac:dyDescent="0.25">
      <c r="A105" s="353" t="s">
        <v>245</v>
      </c>
      <c r="B105" s="353" t="s">
        <v>408</v>
      </c>
      <c r="C105" s="354">
        <v>6250</v>
      </c>
      <c r="D105" s="354"/>
      <c r="E105" s="355"/>
      <c r="F105" s="364">
        <v>0.97540000000000004</v>
      </c>
      <c r="G105" s="358">
        <v>3216.8691999999996</v>
      </c>
      <c r="H105" s="366">
        <v>2.9326428814302349E-3</v>
      </c>
      <c r="I105" s="358">
        <v>34.186119012657215</v>
      </c>
      <c r="J105" s="358">
        <v>47.99518378405628</v>
      </c>
      <c r="K105" s="358">
        <v>64.90433225943282</v>
      </c>
      <c r="L105" s="358">
        <v>84.77452950998898</v>
      </c>
      <c r="M105" s="358">
        <v>107.13626460287229</v>
      </c>
      <c r="N105" s="358">
        <v>132.69685357596509</v>
      </c>
      <c r="O105" s="358">
        <v>161.5912129027854</v>
      </c>
      <c r="P105" s="358">
        <v>195.05455698720962</v>
      </c>
      <c r="Q105" s="358">
        <v>235.05753851527456</v>
      </c>
      <c r="R105" s="358">
        <v>279.49352700585672</v>
      </c>
      <c r="S105" s="358">
        <v>328.91459184849793</v>
      </c>
      <c r="T105" s="358">
        <v>377.34480512617432</v>
      </c>
      <c r="U105" s="358">
        <v>417.65495662923058</v>
      </c>
      <c r="V105" s="358">
        <v>454.00936687623005</v>
      </c>
      <c r="W105" s="358">
        <v>488.95626504304363</v>
      </c>
      <c r="X105" s="358">
        <v>520.15433346451766</v>
      </c>
      <c r="Y105" s="358">
        <v>545.93551219954975</v>
      </c>
      <c r="Z105" s="358">
        <v>566.87068275448621</v>
      </c>
      <c r="AA105" s="358">
        <v>582.25988512220783</v>
      </c>
      <c r="AB105" s="358">
        <v>594.24800641343074</v>
      </c>
      <c r="AC105" s="358">
        <v>604.89859157382364</v>
      </c>
      <c r="AD105" s="358">
        <v>613.70599142198648</v>
      </c>
      <c r="AE105" s="358">
        <v>620.60404719299402</v>
      </c>
      <c r="AF105" s="358">
        <v>626.33795862945101</v>
      </c>
      <c r="AG105" s="358">
        <v>631.70641326388272</v>
      </c>
      <c r="AH105" s="358">
        <v>636.46422231754309</v>
      </c>
      <c r="AI105" s="358">
        <v>34.186119012657215</v>
      </c>
      <c r="AJ105" s="358">
        <v>55.527816508685198</v>
      </c>
      <c r="AK105" s="358">
        <v>91.637107643723809</v>
      </c>
      <c r="AL105" s="358">
        <v>138.04543895029713</v>
      </c>
      <c r="AM105" s="358">
        <v>195.90699867831214</v>
      </c>
      <c r="AN105" s="358">
        <v>257.99881629649212</v>
      </c>
      <c r="AO105" s="358">
        <v>317.24376331053912</v>
      </c>
      <c r="AP105" s="358">
        <v>374.532575966823</v>
      </c>
      <c r="AQ105" s="358">
        <v>428.06809023876787</v>
      </c>
      <c r="AR105" s="358">
        <v>478.86343523208717</v>
      </c>
      <c r="AS105" s="358">
        <v>528.59419118412291</v>
      </c>
      <c r="AT105" s="358">
        <v>573.45618602877585</v>
      </c>
      <c r="AU105" s="358">
        <v>608.85474190264074</v>
      </c>
      <c r="AV105" s="358">
        <v>638.92763537177927</v>
      </c>
      <c r="AW105" s="358">
        <v>666.51359344112643</v>
      </c>
      <c r="AX105" s="358">
        <v>690.8411111663869</v>
      </c>
      <c r="AY105" s="358">
        <v>711.89139050709878</v>
      </c>
      <c r="AZ105" s="358">
        <v>730.24636820894159</v>
      </c>
      <c r="BA105" s="358">
        <v>745.98571956484079</v>
      </c>
      <c r="BB105" s="358">
        <v>760.58548779182365</v>
      </c>
      <c r="BC105" s="358">
        <v>775.71303251753795</v>
      </c>
      <c r="BD105" s="358">
        <v>790.8358237646197</v>
      </c>
      <c r="BE105" s="358">
        <v>806.47566933068686</v>
      </c>
      <c r="BF105" s="358">
        <v>821.13662027227804</v>
      </c>
      <c r="BG105" s="358">
        <v>832.87104034660717</v>
      </c>
      <c r="BH105" s="358">
        <v>843.59284736749908</v>
      </c>
      <c r="BI105" s="324">
        <v>34.186119012657215</v>
      </c>
      <c r="BJ105" s="324">
        <v>63.060449233314124</v>
      </c>
      <c r="BK105" s="324">
        <v>118.3698830280148</v>
      </c>
      <c r="BL105" s="324">
        <v>191.3163483906053</v>
      </c>
      <c r="BM105" s="324">
        <v>284.67773275375197</v>
      </c>
      <c r="BN105" s="324">
        <v>383.30077901701912</v>
      </c>
      <c r="BO105" s="324">
        <v>472.89631371829279</v>
      </c>
      <c r="BP105" s="324">
        <v>554.01059494643641</v>
      </c>
      <c r="BQ105" s="324">
        <v>621.07864196226103</v>
      </c>
      <c r="BR105" s="324">
        <v>678.23334345831768</v>
      </c>
      <c r="BS105" s="324">
        <v>728.27379051974788</v>
      </c>
      <c r="BT105" s="324">
        <v>769.56756693137731</v>
      </c>
      <c r="BU105" s="324">
        <v>800.05452717605101</v>
      </c>
      <c r="BV105" s="324">
        <v>823.84590386732884</v>
      </c>
      <c r="BW105" s="324">
        <v>844.0709218392094</v>
      </c>
      <c r="BX105" s="324">
        <v>861.52788886825601</v>
      </c>
      <c r="BY105" s="324">
        <v>877.8472688146478</v>
      </c>
      <c r="BZ105" s="324">
        <v>893.62205366339708</v>
      </c>
      <c r="CA105" s="324">
        <v>909.71155400747386</v>
      </c>
      <c r="CB105" s="324">
        <v>926.92296917021645</v>
      </c>
      <c r="CC105" s="324">
        <v>946.52747346125238</v>
      </c>
      <c r="CD105" s="324">
        <v>967.96565610725304</v>
      </c>
      <c r="CE105" s="324">
        <v>992.34729146837958</v>
      </c>
      <c r="CF105" s="324">
        <v>1015.9352819151053</v>
      </c>
      <c r="CG105" s="324">
        <v>1034.0356674293316</v>
      </c>
      <c r="CH105" s="324">
        <v>1050.7214724174551</v>
      </c>
    </row>
    <row r="106" spans="1:86" x14ac:dyDescent="0.25">
      <c r="A106" s="353" t="s">
        <v>412</v>
      </c>
      <c r="B106" s="353" t="s">
        <v>413</v>
      </c>
      <c r="C106" s="354">
        <v>20000</v>
      </c>
      <c r="D106" s="354"/>
      <c r="E106" s="355"/>
      <c r="F106" s="364">
        <v>0.91890000000000005</v>
      </c>
      <c r="G106" s="358">
        <v>9491.3181000000004</v>
      </c>
      <c r="H106" s="366">
        <v>8.6527131601604901E-3</v>
      </c>
      <c r="I106" s="358">
        <v>100.86556523765022</v>
      </c>
      <c r="J106" s="358">
        <v>141.60897700237234</v>
      </c>
      <c r="K106" s="358">
        <v>191.49913323873059</v>
      </c>
      <c r="L106" s="358">
        <v>250.12581374373033</v>
      </c>
      <c r="M106" s="358">
        <v>316.10373446070832</v>
      </c>
      <c r="N106" s="358">
        <v>391.51981938171667</v>
      </c>
      <c r="O106" s="358">
        <v>476.7721372771889</v>
      </c>
      <c r="P106" s="358">
        <v>575.50516732858898</v>
      </c>
      <c r="Q106" s="358">
        <v>693.53328691495233</v>
      </c>
      <c r="R106" s="358">
        <v>824.64091847549389</v>
      </c>
      <c r="S106" s="358">
        <v>970.45693339529043</v>
      </c>
      <c r="T106" s="358">
        <v>1113.3494575517809</v>
      </c>
      <c r="U106" s="358">
        <v>1232.2838769477266</v>
      </c>
      <c r="V106" s="358">
        <v>1339.5469487543676</v>
      </c>
      <c r="W106" s="358">
        <v>1442.6571800032896</v>
      </c>
      <c r="X106" s="358">
        <v>1534.7065525714297</v>
      </c>
      <c r="Y106" s="358">
        <v>1610.7734838495633</v>
      </c>
      <c r="Z106" s="358">
        <v>1672.5423500548341</v>
      </c>
      <c r="AA106" s="358">
        <v>1717.9479310393885</v>
      </c>
      <c r="AB106" s="358">
        <v>1753.3186799017856</v>
      </c>
      <c r="AC106" s="358">
        <v>1784.7430510600618</v>
      </c>
      <c r="AD106" s="358">
        <v>1810.7291351671824</v>
      </c>
      <c r="AE106" s="358">
        <v>1831.08173190757</v>
      </c>
      <c r="AF106" s="358">
        <v>1847.9995405025361</v>
      </c>
      <c r="AG106" s="358">
        <v>1863.8390749917876</v>
      </c>
      <c r="AH106" s="358">
        <v>1877.8769100356715</v>
      </c>
      <c r="AI106" s="358">
        <v>100.86556523765022</v>
      </c>
      <c r="AJ106" s="358">
        <v>163.8338822984667</v>
      </c>
      <c r="AK106" s="358">
        <v>270.37373431612463</v>
      </c>
      <c r="AL106" s="358">
        <v>407.30072995551092</v>
      </c>
      <c r="AM106" s="358">
        <v>578.02028210290314</v>
      </c>
      <c r="AN106" s="358">
        <v>761.22113851986001</v>
      </c>
      <c r="AO106" s="358">
        <v>936.02235142835048</v>
      </c>
      <c r="AP106" s="358">
        <v>1105.0520230395234</v>
      </c>
      <c r="AQ106" s="358">
        <v>1263.0076513262186</v>
      </c>
      <c r="AR106" s="358">
        <v>1412.8784565584724</v>
      </c>
      <c r="AS106" s="358">
        <v>1559.6082098522149</v>
      </c>
      <c r="AT106" s="358">
        <v>1691.9727659464324</v>
      </c>
      <c r="AU106" s="358">
        <v>1796.415605611619</v>
      </c>
      <c r="AV106" s="358">
        <v>1885.145168536654</v>
      </c>
      <c r="AW106" s="358">
        <v>1966.5370706784743</v>
      </c>
      <c r="AX106" s="358">
        <v>2038.3149997636338</v>
      </c>
      <c r="AY106" s="358">
        <v>2100.4234924920779</v>
      </c>
      <c r="AZ106" s="358">
        <v>2154.579543377391</v>
      </c>
      <c r="BA106" s="358">
        <v>2201.018233022126</v>
      </c>
      <c r="BB106" s="358">
        <v>2244.094601942742</v>
      </c>
      <c r="BC106" s="358">
        <v>2288.7281664854754</v>
      </c>
      <c r="BD106" s="358">
        <v>2333.347705969999</v>
      </c>
      <c r="BE106" s="358">
        <v>2379.4928054668694</v>
      </c>
      <c r="BF106" s="358">
        <v>2422.7496929508675</v>
      </c>
      <c r="BG106" s="358">
        <v>2457.3719006690058</v>
      </c>
      <c r="BH106" s="358">
        <v>2489.0064107206113</v>
      </c>
      <c r="BI106" s="324">
        <v>100.86556523765022</v>
      </c>
      <c r="BJ106" s="324">
        <v>186.05878759456107</v>
      </c>
      <c r="BK106" s="324">
        <v>349.24833539351863</v>
      </c>
      <c r="BL106" s="324">
        <v>564.47564616729164</v>
      </c>
      <c r="BM106" s="324">
        <v>839.93682974509784</v>
      </c>
      <c r="BN106" s="324">
        <v>1130.9224576580032</v>
      </c>
      <c r="BO106" s="324">
        <v>1395.2725655795118</v>
      </c>
      <c r="BP106" s="324">
        <v>1634.5988787504575</v>
      </c>
      <c r="BQ106" s="324">
        <v>1832.4820157374843</v>
      </c>
      <c r="BR106" s="324">
        <v>2001.1159946414509</v>
      </c>
      <c r="BS106" s="324">
        <v>2148.7594863091399</v>
      </c>
      <c r="BT106" s="324">
        <v>2270.5960743410842</v>
      </c>
      <c r="BU106" s="324">
        <v>2360.5473342755113</v>
      </c>
      <c r="BV106" s="324">
        <v>2430.7433883189406</v>
      </c>
      <c r="BW106" s="324">
        <v>2490.4169613536587</v>
      </c>
      <c r="BX106" s="324">
        <v>2541.9234469558378</v>
      </c>
      <c r="BY106" s="324">
        <v>2590.0735011345919</v>
      </c>
      <c r="BZ106" s="324">
        <v>2636.6167366999489</v>
      </c>
      <c r="CA106" s="324">
        <v>2684.0885350048629</v>
      </c>
      <c r="CB106" s="324">
        <v>2734.8705239836981</v>
      </c>
      <c r="CC106" s="324">
        <v>2792.7132819108892</v>
      </c>
      <c r="CD106" s="324">
        <v>2855.9662767728164</v>
      </c>
      <c r="CE106" s="324">
        <v>2927.9038790261693</v>
      </c>
      <c r="CF106" s="324">
        <v>2997.4998453991984</v>
      </c>
      <c r="CG106" s="324">
        <v>3050.9047263462244</v>
      </c>
      <c r="CH106" s="324">
        <v>3100.1359114055504</v>
      </c>
    </row>
    <row r="107" spans="1:86" x14ac:dyDescent="0.25">
      <c r="A107" s="353" t="s">
        <v>246</v>
      </c>
      <c r="B107" s="353" t="s">
        <v>274</v>
      </c>
      <c r="C107" s="354">
        <v>20000</v>
      </c>
      <c r="D107" s="354"/>
      <c r="E107" s="355"/>
      <c r="F107" s="364">
        <v>0.61308222175308791</v>
      </c>
      <c r="G107" s="358">
        <v>10734.456620674817</v>
      </c>
      <c r="H107" s="366">
        <v>9.7860142385160272E-3</v>
      </c>
      <c r="I107" s="358">
        <v>114.07657220585641</v>
      </c>
      <c r="J107" s="358">
        <v>160.15640870050535</v>
      </c>
      <c r="K107" s="358">
        <v>216.58099717972581</v>
      </c>
      <c r="L107" s="358">
        <v>282.88638828184065</v>
      </c>
      <c r="M107" s="358">
        <v>357.50585845413661</v>
      </c>
      <c r="N107" s="358">
        <v>442.79966944606741</v>
      </c>
      <c r="O107" s="358">
        <v>539.21802763605649</v>
      </c>
      <c r="P107" s="358">
        <v>650.88275290899173</v>
      </c>
      <c r="Q107" s="358">
        <v>784.36976876610811</v>
      </c>
      <c r="R107" s="358">
        <v>932.6494037755017</v>
      </c>
      <c r="S107" s="358">
        <v>1097.5638730056739</v>
      </c>
      <c r="T107" s="358">
        <v>1259.1719432247698</v>
      </c>
      <c r="U107" s="358">
        <v>1393.6839627630177</v>
      </c>
      <c r="V107" s="358">
        <v>1514.9959638125574</v>
      </c>
      <c r="W107" s="358">
        <v>1631.6112002663119</v>
      </c>
      <c r="X107" s="358">
        <v>1735.7168667693697</v>
      </c>
      <c r="Y107" s="358">
        <v>1821.7467696205847</v>
      </c>
      <c r="Z107" s="358">
        <v>1891.6058985427037</v>
      </c>
      <c r="AA107" s="358">
        <v>1942.9585383214969</v>
      </c>
      <c r="AB107" s="358">
        <v>1982.9620199563799</v>
      </c>
      <c r="AC107" s="358">
        <v>2018.502241606996</v>
      </c>
      <c r="AD107" s="358">
        <v>2047.8918890353223</v>
      </c>
      <c r="AE107" s="358">
        <v>2070.9101952943633</v>
      </c>
      <c r="AF107" s="358">
        <v>2090.0438372781405</v>
      </c>
      <c r="AG107" s="358">
        <v>2107.9579767132682</v>
      </c>
      <c r="AH107" s="358">
        <v>2123.834436625275</v>
      </c>
      <c r="AI107" s="358">
        <v>114.07657220585641</v>
      </c>
      <c r="AJ107" s="358">
        <v>185.2922517189298</v>
      </c>
      <c r="AK107" s="358">
        <v>305.78630826695161</v>
      </c>
      <c r="AL107" s="358">
        <v>460.64750661729687</v>
      </c>
      <c r="AM107" s="358">
        <v>653.72728832087432</v>
      </c>
      <c r="AN107" s="358">
        <v>860.92313039030194</v>
      </c>
      <c r="AO107" s="358">
        <v>1058.6191740206943</v>
      </c>
      <c r="AP107" s="358">
        <v>1249.7877407466419</v>
      </c>
      <c r="AQ107" s="358">
        <v>1428.4318260012458</v>
      </c>
      <c r="AR107" s="358">
        <v>1597.9321673154027</v>
      </c>
      <c r="AS107" s="358">
        <v>1763.8800530673298</v>
      </c>
      <c r="AT107" s="358">
        <v>1913.5812400403231</v>
      </c>
      <c r="AU107" s="358">
        <v>2031.7036251415072</v>
      </c>
      <c r="AV107" s="358">
        <v>2132.0546653400465</v>
      </c>
      <c r="AW107" s="358">
        <v>2224.1069844816398</v>
      </c>
      <c r="AX107" s="358">
        <v>2305.2861271432394</v>
      </c>
      <c r="AY107" s="358">
        <v>2375.5293656423237</v>
      </c>
      <c r="AZ107" s="358">
        <v>2436.7785802245908</v>
      </c>
      <c r="BA107" s="358">
        <v>2489.299641499777</v>
      </c>
      <c r="BB107" s="358">
        <v>2538.0179974417761</v>
      </c>
      <c r="BC107" s="358">
        <v>2588.4975048570909</v>
      </c>
      <c r="BD107" s="358">
        <v>2638.9611502627918</v>
      </c>
      <c r="BE107" s="358">
        <v>2691.1501680142746</v>
      </c>
      <c r="BF107" s="358">
        <v>2740.0726861882667</v>
      </c>
      <c r="BG107" s="358">
        <v>2779.2295854668137</v>
      </c>
      <c r="BH107" s="358">
        <v>2815.007469243068</v>
      </c>
      <c r="BI107" s="324">
        <v>114.07657220585641</v>
      </c>
      <c r="BJ107" s="324">
        <v>210.42809473735426</v>
      </c>
      <c r="BK107" s="324">
        <v>394.99161935417743</v>
      </c>
      <c r="BL107" s="324">
        <v>638.40862495275314</v>
      </c>
      <c r="BM107" s="324">
        <v>949.94871818761214</v>
      </c>
      <c r="BN107" s="324">
        <v>1279.0465913345363</v>
      </c>
      <c r="BO107" s="324">
        <v>1578.0203204053321</v>
      </c>
      <c r="BP107" s="324">
        <v>1848.6927285842921</v>
      </c>
      <c r="BQ107" s="324">
        <v>2072.4938832363832</v>
      </c>
      <c r="BR107" s="324">
        <v>2263.2149308553035</v>
      </c>
      <c r="BS107" s="324">
        <v>2430.1962331289856</v>
      </c>
      <c r="BT107" s="324">
        <v>2567.9905368558766</v>
      </c>
      <c r="BU107" s="324">
        <v>2669.7232875199966</v>
      </c>
      <c r="BV107" s="324">
        <v>2749.1133668675361</v>
      </c>
      <c r="BW107" s="324">
        <v>2816.6027686969674</v>
      </c>
      <c r="BX107" s="324">
        <v>2874.8553875171083</v>
      </c>
      <c r="BY107" s="324">
        <v>2929.3119616640624</v>
      </c>
      <c r="BZ107" s="324">
        <v>2981.9512619064781</v>
      </c>
      <c r="CA107" s="324">
        <v>3035.6407446780568</v>
      </c>
      <c r="CB107" s="324">
        <v>3093.073974927172</v>
      </c>
      <c r="CC107" s="324">
        <v>3158.4927681071863</v>
      </c>
      <c r="CD107" s="324">
        <v>3230.030411490261</v>
      </c>
      <c r="CE107" s="324">
        <v>3311.3901407341873</v>
      </c>
      <c r="CF107" s="324">
        <v>3390.101535098393</v>
      </c>
      <c r="CG107" s="324">
        <v>3450.50119422036</v>
      </c>
      <c r="CH107" s="324">
        <v>3506.1805018608602</v>
      </c>
    </row>
    <row r="108" spans="1:86" x14ac:dyDescent="0.25">
      <c r="A108" s="353" t="s">
        <v>247</v>
      </c>
      <c r="B108" s="353" t="s">
        <v>269</v>
      </c>
      <c r="C108" s="354">
        <v>12500</v>
      </c>
      <c r="D108" s="354"/>
      <c r="E108" s="355"/>
      <c r="F108" s="364">
        <v>0.71839999999999993</v>
      </c>
      <c r="G108" s="358">
        <v>10148.118399999999</v>
      </c>
      <c r="H108" s="366">
        <v>9.2514819022393533E-3</v>
      </c>
      <c r="I108" s="358">
        <v>107.84547390889767</v>
      </c>
      <c r="J108" s="358">
        <v>151.4083344359675</v>
      </c>
      <c r="K108" s="358">
        <v>204.75089520011068</v>
      </c>
      <c r="L108" s="358">
        <v>267.43454871328373</v>
      </c>
      <c r="M108" s="358">
        <v>337.97814910338195</v>
      </c>
      <c r="N108" s="358">
        <v>418.61303574181915</v>
      </c>
      <c r="O108" s="358">
        <v>509.76482380355225</v>
      </c>
      <c r="P108" s="358">
        <v>615.33019084697332</v>
      </c>
      <c r="Q108" s="358">
        <v>741.5258698319368</v>
      </c>
      <c r="R108" s="358">
        <v>881.7061645182938</v>
      </c>
      <c r="S108" s="358">
        <v>1037.6126643775979</v>
      </c>
      <c r="T108" s="358">
        <v>1190.3933675778126</v>
      </c>
      <c r="U108" s="358">
        <v>1317.5580624230222</v>
      </c>
      <c r="V108" s="358">
        <v>1432.2437510884872</v>
      </c>
      <c r="W108" s="358">
        <v>1542.4892221538221</v>
      </c>
      <c r="X108" s="358">
        <v>1640.9084218503529</v>
      </c>
      <c r="Y108" s="358">
        <v>1722.2391934884001</v>
      </c>
      <c r="Z108" s="358">
        <v>1788.2824723123229</v>
      </c>
      <c r="AA108" s="358">
        <v>1836.8301247034115</v>
      </c>
      <c r="AB108" s="358">
        <v>1874.6485334397355</v>
      </c>
      <c r="AC108" s="358">
        <v>1908.2474746826526</v>
      </c>
      <c r="AD108" s="358">
        <v>1936.0317987873748</v>
      </c>
      <c r="AE108" s="358">
        <v>1957.7927975541222</v>
      </c>
      <c r="AF108" s="358">
        <v>1975.8813204422397</v>
      </c>
      <c r="AG108" s="358">
        <v>1992.8169525329827</v>
      </c>
      <c r="AH108" s="358">
        <v>2007.8262073703058</v>
      </c>
      <c r="AI108" s="358">
        <v>107.84547390889767</v>
      </c>
      <c r="AJ108" s="358">
        <v>175.17120572499871</v>
      </c>
      <c r="AK108" s="358">
        <v>289.08362770921934</v>
      </c>
      <c r="AL108" s="358">
        <v>435.48598713543811</v>
      </c>
      <c r="AM108" s="358">
        <v>618.01935185184243</v>
      </c>
      <c r="AN108" s="358">
        <v>813.89772852332692</v>
      </c>
      <c r="AO108" s="358">
        <v>1000.795205393159</v>
      </c>
      <c r="AP108" s="358">
        <v>1181.5217496466175</v>
      </c>
      <c r="AQ108" s="358">
        <v>1350.4079255087215</v>
      </c>
      <c r="AR108" s="358">
        <v>1510.6498076346882</v>
      </c>
      <c r="AS108" s="358">
        <v>1667.5332766681081</v>
      </c>
      <c r="AT108" s="358">
        <v>1809.0574752098851</v>
      </c>
      <c r="AU108" s="358">
        <v>1920.7277713465751</v>
      </c>
      <c r="AV108" s="358">
        <v>2015.5974301923268</v>
      </c>
      <c r="AW108" s="358">
        <v>2102.6216612879425</v>
      </c>
      <c r="AX108" s="358">
        <v>2179.3666312898445</v>
      </c>
      <c r="AY108" s="358">
        <v>2245.7730388312571</v>
      </c>
      <c r="AZ108" s="358">
        <v>2303.6766946428338</v>
      </c>
      <c r="BA108" s="358">
        <v>2353.3289469317565</v>
      </c>
      <c r="BB108" s="358">
        <v>2399.3862055172099</v>
      </c>
      <c r="BC108" s="358">
        <v>2447.1084178402489</v>
      </c>
      <c r="BD108" s="358">
        <v>2494.8156345694424</v>
      </c>
      <c r="BE108" s="358">
        <v>2544.1539802386305</v>
      </c>
      <c r="BF108" s="358">
        <v>2590.4042492927342</v>
      </c>
      <c r="BG108" s="358">
        <v>2627.422317751852</v>
      </c>
      <c r="BH108" s="358">
        <v>2661.2459395235933</v>
      </c>
      <c r="BI108" s="324">
        <v>107.84547390889767</v>
      </c>
      <c r="BJ108" s="324">
        <v>198.93407701402998</v>
      </c>
      <c r="BK108" s="324">
        <v>373.41636021832801</v>
      </c>
      <c r="BL108" s="324">
        <v>603.53742555759254</v>
      </c>
      <c r="BM108" s="324">
        <v>898.06055460030302</v>
      </c>
      <c r="BN108" s="324">
        <v>1209.1824213048346</v>
      </c>
      <c r="BO108" s="324">
        <v>1491.8255869827656</v>
      </c>
      <c r="BP108" s="324">
        <v>1747.7133084462614</v>
      </c>
      <c r="BQ108" s="324">
        <v>1959.2899811855059</v>
      </c>
      <c r="BR108" s="324">
        <v>2139.5934507510824</v>
      </c>
      <c r="BS108" s="324">
        <v>2297.4538889586183</v>
      </c>
      <c r="BT108" s="324">
        <v>2427.7215828419576</v>
      </c>
      <c r="BU108" s="324">
        <v>2523.8974802701282</v>
      </c>
      <c r="BV108" s="324">
        <v>2598.9511092961666</v>
      </c>
      <c r="BW108" s="324">
        <v>2662.7541004220634</v>
      </c>
      <c r="BX108" s="324">
        <v>2717.8248407293354</v>
      </c>
      <c r="BY108" s="324">
        <v>2769.3068841741137</v>
      </c>
      <c r="BZ108" s="324">
        <v>2819.0709169733445</v>
      </c>
      <c r="CA108" s="324">
        <v>2869.8277691601011</v>
      </c>
      <c r="CB108" s="324">
        <v>2924.1238775946836</v>
      </c>
      <c r="CC108" s="324">
        <v>2985.9693609978449</v>
      </c>
      <c r="CD108" s="324">
        <v>3053.5994703515103</v>
      </c>
      <c r="CE108" s="324">
        <v>3130.5151629231391</v>
      </c>
      <c r="CF108" s="324">
        <v>3204.927178143229</v>
      </c>
      <c r="CG108" s="324">
        <v>3262.0276829707223</v>
      </c>
      <c r="CH108" s="324">
        <v>3314.6656716768803</v>
      </c>
    </row>
    <row r="109" spans="1:86" x14ac:dyDescent="0.25">
      <c r="A109" s="353" t="s">
        <v>247</v>
      </c>
      <c r="B109" s="353" t="s">
        <v>473</v>
      </c>
      <c r="C109" s="354">
        <v>12500</v>
      </c>
      <c r="D109" s="354"/>
      <c r="E109" s="355"/>
      <c r="F109" s="364">
        <v>0.71839999999999993</v>
      </c>
      <c r="G109" s="358">
        <v>3370.7327999999998</v>
      </c>
      <c r="H109" s="366">
        <v>3.0729118706857603E-3</v>
      </c>
      <c r="I109" s="358">
        <v>35.821249014621834</v>
      </c>
      <c r="J109" s="358">
        <v>50.290804557097516</v>
      </c>
      <c r="K109" s="358">
        <v>68.008721526187131</v>
      </c>
      <c r="L109" s="358">
        <v>88.829314920198755</v>
      </c>
      <c r="M109" s="358">
        <v>112.26061698945691</v>
      </c>
      <c r="N109" s="358">
        <v>139.04377486200025</v>
      </c>
      <c r="O109" s="358">
        <v>169.32015809756953</v>
      </c>
      <c r="P109" s="358">
        <v>204.38406169149081</v>
      </c>
      <c r="Q109" s="358">
        <v>246.30039510487384</v>
      </c>
      <c r="R109" s="358">
        <v>292.86176723204267</v>
      </c>
      <c r="S109" s="358">
        <v>344.64665306949524</v>
      </c>
      <c r="T109" s="358">
        <v>395.39329468179926</v>
      </c>
      <c r="U109" s="358">
        <v>437.6314900813266</v>
      </c>
      <c r="V109" s="358">
        <v>475.72474020297199</v>
      </c>
      <c r="W109" s="358">
        <v>512.34315661515882</v>
      </c>
      <c r="X109" s="358">
        <v>545.0334358857325</v>
      </c>
      <c r="Y109" s="358">
        <v>572.04773437969516</v>
      </c>
      <c r="Z109" s="358">
        <v>593.98423899825991</v>
      </c>
      <c r="AA109" s="358">
        <v>610.10951048480877</v>
      </c>
      <c r="AB109" s="358">
        <v>622.67102639807729</v>
      </c>
      <c r="AC109" s="358">
        <v>633.83103151713203</v>
      </c>
      <c r="AD109" s="358">
        <v>643.05969134293946</v>
      </c>
      <c r="AE109" s="358">
        <v>650.28768272150239</v>
      </c>
      <c r="AF109" s="358">
        <v>656.29584847196577</v>
      </c>
      <c r="AG109" s="358">
        <v>661.9210775367942</v>
      </c>
      <c r="AH109" s="358">
        <v>666.90645370108132</v>
      </c>
      <c r="AI109" s="358">
        <v>35.821249014621834</v>
      </c>
      <c r="AJ109" s="358">
        <v>58.183724852165803</v>
      </c>
      <c r="AK109" s="358">
        <v>96.020131757868981</v>
      </c>
      <c r="AL109" s="358">
        <v>144.64818431540957</v>
      </c>
      <c r="AM109" s="358">
        <v>205.27727586640557</v>
      </c>
      <c r="AN109" s="358">
        <v>270.33895952367618</v>
      </c>
      <c r="AO109" s="358">
        <v>332.41760609547663</v>
      </c>
      <c r="AP109" s="358">
        <v>392.44655594944993</v>
      </c>
      <c r="AQ109" s="358">
        <v>448.54268628677062</v>
      </c>
      <c r="AR109" s="358">
        <v>501.7675844132774</v>
      </c>
      <c r="AS109" s="358">
        <v>553.87697395772068</v>
      </c>
      <c r="AT109" s="358">
        <v>600.88472842168915</v>
      </c>
      <c r="AU109" s="358">
        <v>637.97640543381931</v>
      </c>
      <c r="AV109" s="358">
        <v>669.48769237309898</v>
      </c>
      <c r="AW109" s="358">
        <v>698.39309321556198</v>
      </c>
      <c r="AX109" s="358">
        <v>723.884201756474</v>
      </c>
      <c r="AY109" s="358">
        <v>745.9413208407376</v>
      </c>
      <c r="AZ109" s="358">
        <v>765.17422138356051</v>
      </c>
      <c r="BA109" s="358">
        <v>781.66638956560962</v>
      </c>
      <c r="BB109" s="358">
        <v>796.96446809335612</v>
      </c>
      <c r="BC109" s="358">
        <v>812.81556679218806</v>
      </c>
      <c r="BD109" s="358">
        <v>828.66168465240162</v>
      </c>
      <c r="BE109" s="358">
        <v>845.04958765961021</v>
      </c>
      <c r="BF109" s="358">
        <v>860.41177528539652</v>
      </c>
      <c r="BG109" s="358">
        <v>872.70745539372024</v>
      </c>
      <c r="BH109" s="358">
        <v>883.94208893138182</v>
      </c>
      <c r="BI109" s="324">
        <v>35.821249014621834</v>
      </c>
      <c r="BJ109" s="324">
        <v>66.076645147234089</v>
      </c>
      <c r="BK109" s="324">
        <v>124.03154198955086</v>
      </c>
      <c r="BL109" s="324">
        <v>200.46705371062043</v>
      </c>
      <c r="BM109" s="324">
        <v>298.29393474335427</v>
      </c>
      <c r="BN109" s="324">
        <v>401.63414418535217</v>
      </c>
      <c r="BO109" s="324">
        <v>495.51505409338364</v>
      </c>
      <c r="BP109" s="324">
        <v>580.50905020740902</v>
      </c>
      <c r="BQ109" s="324">
        <v>650.78497746866731</v>
      </c>
      <c r="BR109" s="324">
        <v>710.67340159451214</v>
      </c>
      <c r="BS109" s="324">
        <v>763.10729484594629</v>
      </c>
      <c r="BT109" s="324">
        <v>806.37616216157903</v>
      </c>
      <c r="BU109" s="324">
        <v>838.32132078631196</v>
      </c>
      <c r="BV109" s="324">
        <v>863.25064454322614</v>
      </c>
      <c r="BW109" s="324">
        <v>884.44302981596513</v>
      </c>
      <c r="BX109" s="324">
        <v>902.73496762721527</v>
      </c>
      <c r="BY109" s="324">
        <v>919.83490730177982</v>
      </c>
      <c r="BZ109" s="324">
        <v>936.3642037688611</v>
      </c>
      <c r="CA109" s="324">
        <v>953.22326864641059</v>
      </c>
      <c r="CB109" s="324">
        <v>971.25790978863483</v>
      </c>
      <c r="CC109" s="324">
        <v>991.80010206724398</v>
      </c>
      <c r="CD109" s="324">
        <v>1014.2636779618639</v>
      </c>
      <c r="CE109" s="324">
        <v>1039.8114925977181</v>
      </c>
      <c r="CF109" s="324">
        <v>1064.5277020988274</v>
      </c>
      <c r="CG109" s="324">
        <v>1083.4938332506465</v>
      </c>
      <c r="CH109" s="324">
        <v>1100.9777241616823</v>
      </c>
    </row>
    <row r="110" spans="1:86" x14ac:dyDescent="0.25">
      <c r="A110" s="353" t="s">
        <v>325</v>
      </c>
      <c r="B110" s="353" t="s">
        <v>325</v>
      </c>
      <c r="C110" s="354">
        <v>20000</v>
      </c>
      <c r="D110" s="354"/>
      <c r="E110" s="355"/>
      <c r="F110" s="364">
        <v>0.69740000000000002</v>
      </c>
      <c r="G110" s="358">
        <v>9460.2309999999998</v>
      </c>
      <c r="H110" s="366">
        <v>8.6243727593386874E-3</v>
      </c>
      <c r="I110" s="358">
        <v>100.53519827701706</v>
      </c>
      <c r="J110" s="358">
        <v>141.14516234748575</v>
      </c>
      <c r="K110" s="358">
        <v>190.87191237834182</v>
      </c>
      <c r="L110" s="358">
        <v>249.30657176885299</v>
      </c>
      <c r="M110" s="358">
        <v>315.06839371034897</v>
      </c>
      <c r="N110" s="358">
        <v>390.23746685187132</v>
      </c>
      <c r="O110" s="358">
        <v>475.21055616141638</v>
      </c>
      <c r="P110" s="358">
        <v>573.62020398643097</v>
      </c>
      <c r="Q110" s="358">
        <v>691.26174376188328</v>
      </c>
      <c r="R110" s="358">
        <v>821.93995592986607</v>
      </c>
      <c r="S110" s="358">
        <v>967.27837680111691</v>
      </c>
      <c r="T110" s="358">
        <v>1109.7028822755967</v>
      </c>
      <c r="U110" s="358">
        <v>1228.2477534391212</v>
      </c>
      <c r="V110" s="358">
        <v>1335.1595044066091</v>
      </c>
      <c r="W110" s="358">
        <v>1437.9320166963637</v>
      </c>
      <c r="X110" s="358">
        <v>1529.67989815233</v>
      </c>
      <c r="Y110" s="358">
        <v>1605.4976859211617</v>
      </c>
      <c r="Z110" s="358">
        <v>1667.0642393496</v>
      </c>
      <c r="AA110" s="358">
        <v>1712.3211025457765</v>
      </c>
      <c r="AB110" s="358">
        <v>1747.5760009019134</v>
      </c>
      <c r="AC110" s="358">
        <v>1778.8974472020889</v>
      </c>
      <c r="AD110" s="358">
        <v>1804.7984185791611</v>
      </c>
      <c r="AE110" s="358">
        <v>1825.0843540609687</v>
      </c>
      <c r="AF110" s="358">
        <v>1841.946751426216</v>
      </c>
      <c r="AG110" s="358">
        <v>1857.7344063780388</v>
      </c>
      <c r="AH110" s="358">
        <v>1871.7262630259613</v>
      </c>
      <c r="AI110" s="358">
        <v>100.53519827701706</v>
      </c>
      <c r="AJ110" s="358">
        <v>163.29727397613044</v>
      </c>
      <c r="AK110" s="358">
        <v>269.48817393056981</v>
      </c>
      <c r="AL110" s="358">
        <v>405.96668990029451</v>
      </c>
      <c r="AM110" s="358">
        <v>576.12708095608218</v>
      </c>
      <c r="AN110" s="358">
        <v>758.7278960211936</v>
      </c>
      <c r="AO110" s="358">
        <v>932.95657909467548</v>
      </c>
      <c r="AP110" s="358">
        <v>1101.4326245130496</v>
      </c>
      <c r="AQ110" s="358">
        <v>1258.8708976378616</v>
      </c>
      <c r="AR110" s="358">
        <v>1408.2508280874722</v>
      </c>
      <c r="AS110" s="358">
        <v>1554.4999945474831</v>
      </c>
      <c r="AT110" s="358">
        <v>1686.4310144196077</v>
      </c>
      <c r="AU110" s="358">
        <v>1790.5317704071904</v>
      </c>
      <c r="AV110" s="358">
        <v>1878.970715657573</v>
      </c>
      <c r="AW110" s="358">
        <v>1960.0960333087658</v>
      </c>
      <c r="AX110" s="358">
        <v>2031.6388667374788</v>
      </c>
      <c r="AY110" s="358">
        <v>2093.5439343036896</v>
      </c>
      <c r="AZ110" s="358">
        <v>2147.5226068152365</v>
      </c>
      <c r="BA110" s="358">
        <v>2193.8091949105715</v>
      </c>
      <c r="BB110" s="358">
        <v>2236.7444749566853</v>
      </c>
      <c r="BC110" s="358">
        <v>2281.231850311608</v>
      </c>
      <c r="BD110" s="358">
        <v>2325.7052465448683</v>
      </c>
      <c r="BE110" s="358">
        <v>2371.6992060938983</v>
      </c>
      <c r="BF110" s="358">
        <v>2414.8144134474087</v>
      </c>
      <c r="BG110" s="358">
        <v>2449.3232223707528</v>
      </c>
      <c r="BH110" s="358">
        <v>2480.8541192922248</v>
      </c>
      <c r="BI110" s="324">
        <v>100.53519827701706</v>
      </c>
      <c r="BJ110" s="324">
        <v>185.44938560477516</v>
      </c>
      <c r="BK110" s="324">
        <v>348.10443548279784</v>
      </c>
      <c r="BL110" s="324">
        <v>562.62680803173612</v>
      </c>
      <c r="BM110" s="324">
        <v>837.18576820181556</v>
      </c>
      <c r="BN110" s="324">
        <v>1127.2183251905158</v>
      </c>
      <c r="BO110" s="324">
        <v>1390.7026020279343</v>
      </c>
      <c r="BP110" s="324">
        <v>1629.2450450396682</v>
      </c>
      <c r="BQ110" s="324">
        <v>1826.4800515138393</v>
      </c>
      <c r="BR110" s="324">
        <v>1994.5617002450781</v>
      </c>
      <c r="BS110" s="324">
        <v>2141.7216122938494</v>
      </c>
      <c r="BT110" s="324">
        <v>2263.1591465636188</v>
      </c>
      <c r="BU110" s="324">
        <v>2352.8157873752593</v>
      </c>
      <c r="BV110" s="324">
        <v>2422.7819269085371</v>
      </c>
      <c r="BW110" s="324">
        <v>2482.2600499211676</v>
      </c>
      <c r="BX110" s="324">
        <v>2533.5978353226269</v>
      </c>
      <c r="BY110" s="324">
        <v>2581.5901826862173</v>
      </c>
      <c r="BZ110" s="324">
        <v>2627.9809742808734</v>
      </c>
      <c r="CA110" s="324">
        <v>2675.2972872753667</v>
      </c>
      <c r="CB110" s="324">
        <v>2725.9129490114569</v>
      </c>
      <c r="CC110" s="324">
        <v>2783.5662534211274</v>
      </c>
      <c r="CD110" s="324">
        <v>2846.6120745105754</v>
      </c>
      <c r="CE110" s="324">
        <v>2918.3140581268281</v>
      </c>
      <c r="CF110" s="324">
        <v>2987.6820754686014</v>
      </c>
      <c r="CG110" s="324">
        <v>3040.9120383634668</v>
      </c>
      <c r="CH110" s="324">
        <v>3089.9819755584886</v>
      </c>
    </row>
    <row r="111" spans="1:86" x14ac:dyDescent="0.25">
      <c r="A111" s="353" t="s">
        <v>248</v>
      </c>
      <c r="B111" s="353" t="s">
        <v>297</v>
      </c>
      <c r="C111" s="354">
        <v>20000</v>
      </c>
      <c r="D111" s="354"/>
      <c r="E111" s="355"/>
      <c r="F111" s="364">
        <v>0.93769999999999998</v>
      </c>
      <c r="G111" s="358">
        <v>14253.039999999999</v>
      </c>
      <c r="H111" s="366">
        <v>1.2993713357925898E-2</v>
      </c>
      <c r="I111" s="358">
        <v>151.46905001053938</v>
      </c>
      <c r="J111" s="358">
        <v>212.65312070553119</v>
      </c>
      <c r="K111" s="358">
        <v>287.57278781088968</v>
      </c>
      <c r="L111" s="358">
        <v>375.61202677654825</v>
      </c>
      <c r="M111" s="358">
        <v>474.69056710024853</v>
      </c>
      <c r="N111" s="358">
        <v>587.94232662377863</v>
      </c>
      <c r="O111" s="358">
        <v>715.96508218360782</v>
      </c>
      <c r="P111" s="358">
        <v>864.2317203699107</v>
      </c>
      <c r="Q111" s="358">
        <v>1041.4736473462301</v>
      </c>
      <c r="R111" s="358">
        <v>1238.3569776960644</v>
      </c>
      <c r="S111" s="358">
        <v>1457.3277751548974</v>
      </c>
      <c r="T111" s="358">
        <v>1671.9083888320879</v>
      </c>
      <c r="U111" s="358">
        <v>1850.5112993200621</v>
      </c>
      <c r="V111" s="358">
        <v>2011.5874361511442</v>
      </c>
      <c r="W111" s="358">
        <v>2166.4272839906275</v>
      </c>
      <c r="X111" s="358">
        <v>2304.6571247109173</v>
      </c>
      <c r="Y111" s="358">
        <v>2418.8862552449041</v>
      </c>
      <c r="Z111" s="358">
        <v>2511.644090511048</v>
      </c>
      <c r="AA111" s="358">
        <v>2579.8293051648584</v>
      </c>
      <c r="AB111" s="358">
        <v>2632.9452889570039</v>
      </c>
      <c r="AC111" s="358">
        <v>2680.1350274500969</v>
      </c>
      <c r="AD111" s="358">
        <v>2719.1581317565633</v>
      </c>
      <c r="AE111" s="358">
        <v>2749.721471051304</v>
      </c>
      <c r="AF111" s="358">
        <v>2775.1268151853706</v>
      </c>
      <c r="AG111" s="358">
        <v>2798.9129233189378</v>
      </c>
      <c r="AH111" s="358">
        <v>2819.9934331370496</v>
      </c>
      <c r="AI111" s="358">
        <v>151.46905001053938</v>
      </c>
      <c r="AJ111" s="358">
        <v>246.0280914781834</v>
      </c>
      <c r="AK111" s="358">
        <v>406.01817466818397</v>
      </c>
      <c r="AL111" s="358">
        <v>611.64039967063104</v>
      </c>
      <c r="AM111" s="358">
        <v>868.00864904358866</v>
      </c>
      <c r="AN111" s="358">
        <v>1143.1199778426035</v>
      </c>
      <c r="AO111" s="358">
        <v>1405.6176260494667</v>
      </c>
      <c r="AP111" s="358">
        <v>1659.4481947099894</v>
      </c>
      <c r="AQ111" s="358">
        <v>1896.6489569724401</v>
      </c>
      <c r="AR111" s="358">
        <v>2121.7088021173968</v>
      </c>
      <c r="AS111" s="358">
        <v>2342.0517535232552</v>
      </c>
      <c r="AT111" s="358">
        <v>2540.8225978586829</v>
      </c>
      <c r="AU111" s="358">
        <v>2697.6636135929975</v>
      </c>
      <c r="AV111" s="358">
        <v>2830.908121492595</v>
      </c>
      <c r="AW111" s="358">
        <v>2953.1337201587539</v>
      </c>
      <c r="AX111" s="358">
        <v>3060.9220888119912</v>
      </c>
      <c r="AY111" s="358">
        <v>3154.1899386376354</v>
      </c>
      <c r="AZ111" s="358">
        <v>3235.5156672011331</v>
      </c>
      <c r="BA111" s="358">
        <v>3305.2522932503625</v>
      </c>
      <c r="BB111" s="358">
        <v>3369.9397479127765</v>
      </c>
      <c r="BC111" s="358">
        <v>3436.9656313641131</v>
      </c>
      <c r="BD111" s="358">
        <v>3503.9704534925058</v>
      </c>
      <c r="BE111" s="358">
        <v>3573.2661974559155</v>
      </c>
      <c r="BF111" s="358">
        <v>3638.2247354681349</v>
      </c>
      <c r="BG111" s="358">
        <v>3690.2166407331097</v>
      </c>
      <c r="BH111" s="358">
        <v>3737.7219431995741</v>
      </c>
      <c r="BI111" s="324">
        <v>151.46905001053938</v>
      </c>
      <c r="BJ111" s="324">
        <v>279.40306225083555</v>
      </c>
      <c r="BK111" s="324">
        <v>524.46356152547821</v>
      </c>
      <c r="BL111" s="324">
        <v>847.66877256471389</v>
      </c>
      <c r="BM111" s="324">
        <v>1261.3267309869286</v>
      </c>
      <c r="BN111" s="324">
        <v>1698.2976290614288</v>
      </c>
      <c r="BO111" s="324">
        <v>2095.2701699153249</v>
      </c>
      <c r="BP111" s="324">
        <v>2454.6646690500679</v>
      </c>
      <c r="BQ111" s="324">
        <v>2751.82426659865</v>
      </c>
      <c r="BR111" s="324">
        <v>3005.0606265387291</v>
      </c>
      <c r="BS111" s="324">
        <v>3226.7757318916128</v>
      </c>
      <c r="BT111" s="324">
        <v>3409.7368068852779</v>
      </c>
      <c r="BU111" s="324">
        <v>3544.8159278659332</v>
      </c>
      <c r="BV111" s="324">
        <v>3650.2288068340458</v>
      </c>
      <c r="BW111" s="324">
        <v>3739.8401563268803</v>
      </c>
      <c r="BX111" s="324">
        <v>3817.1870529130647</v>
      </c>
      <c r="BY111" s="324">
        <v>3889.4936220303666</v>
      </c>
      <c r="BZ111" s="324">
        <v>3959.3872438912176</v>
      </c>
      <c r="CA111" s="324">
        <v>4030.6752813358671</v>
      </c>
      <c r="CB111" s="324">
        <v>4106.9342068685492</v>
      </c>
      <c r="CC111" s="324">
        <v>4193.7962352781306</v>
      </c>
      <c r="CD111" s="324">
        <v>4288.7827752284502</v>
      </c>
      <c r="CE111" s="324">
        <v>4396.8109238605275</v>
      </c>
      <c r="CF111" s="324">
        <v>4501.3226557508997</v>
      </c>
      <c r="CG111" s="324">
        <v>4581.5203581472815</v>
      </c>
      <c r="CH111" s="324">
        <v>4655.4504532620986</v>
      </c>
    </row>
    <row r="112" spans="1:86" x14ac:dyDescent="0.25">
      <c r="A112" s="353" t="s">
        <v>248</v>
      </c>
      <c r="B112" s="353" t="s">
        <v>356</v>
      </c>
      <c r="C112" s="354">
        <v>20000</v>
      </c>
      <c r="D112" s="354"/>
      <c r="E112" s="355"/>
      <c r="F112" s="364">
        <v>0.93769999999999998</v>
      </c>
      <c r="G112" s="358">
        <v>11533.71</v>
      </c>
      <c r="H112" s="366">
        <v>1.051464962516372E-2</v>
      </c>
      <c r="I112" s="358">
        <v>122.57034967958121</v>
      </c>
      <c r="J112" s="358">
        <v>172.08114372881801</v>
      </c>
      <c r="K112" s="358">
        <v>232.70692697854889</v>
      </c>
      <c r="L112" s="358">
        <v>303.94920587839101</v>
      </c>
      <c r="M112" s="358">
        <v>384.12460364033274</v>
      </c>
      <c r="N112" s="358">
        <v>475.76911957055773</v>
      </c>
      <c r="O112" s="358">
        <v>579.3664809775247</v>
      </c>
      <c r="P112" s="358">
        <v>699.34540529933565</v>
      </c>
      <c r="Q112" s="358">
        <v>842.77143831306773</v>
      </c>
      <c r="R112" s="358">
        <v>1002.0915016882627</v>
      </c>
      <c r="S112" s="358">
        <v>1179.2849759477131</v>
      </c>
      <c r="T112" s="358">
        <v>1352.9258672785975</v>
      </c>
      <c r="U112" s="358">
        <v>1497.4532224761031</v>
      </c>
      <c r="V112" s="358">
        <v>1627.7977279380971</v>
      </c>
      <c r="W112" s="358">
        <v>1753.095762702942</v>
      </c>
      <c r="X112" s="358">
        <v>1864.9528048647555</v>
      </c>
      <c r="Y112" s="358">
        <v>1957.3882197047578</v>
      </c>
      <c r="Z112" s="358">
        <v>2032.4488364003876</v>
      </c>
      <c r="AA112" s="358">
        <v>2087.6250298373525</v>
      </c>
      <c r="AB112" s="358">
        <v>2130.6070430375757</v>
      </c>
      <c r="AC112" s="358">
        <v>2168.793476160276</v>
      </c>
      <c r="AD112" s="358">
        <v>2200.371382934587</v>
      </c>
      <c r="AE112" s="358">
        <v>2225.1035588112527</v>
      </c>
      <c r="AF112" s="358">
        <v>2245.6618307092144</v>
      </c>
      <c r="AG112" s="358">
        <v>2264.9097997909826</v>
      </c>
      <c r="AH112" s="358">
        <v>2281.9683702359021</v>
      </c>
      <c r="AI112" s="358">
        <v>122.57034967958121</v>
      </c>
      <c r="AJ112" s="358">
        <v>199.08852139352999</v>
      </c>
      <c r="AK112" s="358">
        <v>328.55418081701731</v>
      </c>
      <c r="AL112" s="358">
        <v>494.94584973347116</v>
      </c>
      <c r="AM112" s="358">
        <v>702.40173573921982</v>
      </c>
      <c r="AN112" s="358">
        <v>925.02471891210689</v>
      </c>
      <c r="AO112" s="358">
        <v>1137.4405789742395</v>
      </c>
      <c r="AP112" s="358">
        <v>1342.842947035057</v>
      </c>
      <c r="AQ112" s="358">
        <v>1534.7883007079615</v>
      </c>
      <c r="AR112" s="358">
        <v>1716.909096450262</v>
      </c>
      <c r="AS112" s="358">
        <v>1895.212932127371</v>
      </c>
      <c r="AT112" s="358">
        <v>2056.0603916882765</v>
      </c>
      <c r="AU112" s="358">
        <v>2182.9777925785443</v>
      </c>
      <c r="AV112" s="358">
        <v>2290.8006509446654</v>
      </c>
      <c r="AW112" s="358">
        <v>2389.7068919705707</v>
      </c>
      <c r="AX112" s="358">
        <v>2476.9303744991771</v>
      </c>
      <c r="AY112" s="358">
        <v>2552.4037003449289</v>
      </c>
      <c r="AZ112" s="358">
        <v>2618.2133359588115</v>
      </c>
      <c r="BA112" s="358">
        <v>2674.6449478275963</v>
      </c>
      <c r="BB112" s="358">
        <v>2726.9907170609972</v>
      </c>
      <c r="BC112" s="358">
        <v>2781.2287674854338</v>
      </c>
      <c r="BD112" s="358">
        <v>2835.4497748656463</v>
      </c>
      <c r="BE112" s="358">
        <v>2891.5246203097208</v>
      </c>
      <c r="BF112" s="358">
        <v>2944.0897530432935</v>
      </c>
      <c r="BG112" s="358">
        <v>2986.1621500669244</v>
      </c>
      <c r="BH112" s="358">
        <v>3024.6039408786028</v>
      </c>
      <c r="BI112" s="324">
        <v>122.57034967958121</v>
      </c>
      <c r="BJ112" s="324">
        <v>226.09589905824194</v>
      </c>
      <c r="BK112" s="324">
        <v>424.40143465548573</v>
      </c>
      <c r="BL112" s="324">
        <v>685.94249358855143</v>
      </c>
      <c r="BM112" s="324">
        <v>1020.678867838107</v>
      </c>
      <c r="BN112" s="324">
        <v>1374.2803182536561</v>
      </c>
      <c r="BO112" s="324">
        <v>1695.5146769709538</v>
      </c>
      <c r="BP112" s="324">
        <v>1986.3404887707788</v>
      </c>
      <c r="BQ112" s="324">
        <v>2226.8051631028547</v>
      </c>
      <c r="BR112" s="324">
        <v>2431.7266912122609</v>
      </c>
      <c r="BS112" s="324">
        <v>2611.1408883070289</v>
      </c>
      <c r="BT112" s="324">
        <v>2759.1949160979552</v>
      </c>
      <c r="BU112" s="324">
        <v>2868.5023626809857</v>
      </c>
      <c r="BV112" s="324">
        <v>2953.8035739512347</v>
      </c>
      <c r="BW112" s="324">
        <v>3026.318021238199</v>
      </c>
      <c r="BX112" s="324">
        <v>3088.9079441335989</v>
      </c>
      <c r="BY112" s="324">
        <v>3147.4191809850995</v>
      </c>
      <c r="BZ112" s="324">
        <v>3203.9778355172357</v>
      </c>
      <c r="CA112" s="324">
        <v>3261.6648658178397</v>
      </c>
      <c r="CB112" s="324">
        <v>3323.3743910844182</v>
      </c>
      <c r="CC112" s="324">
        <v>3393.664058810592</v>
      </c>
      <c r="CD112" s="324">
        <v>3470.528166796706</v>
      </c>
      <c r="CE112" s="324">
        <v>3557.9456818081899</v>
      </c>
      <c r="CF112" s="324">
        <v>3642.5176753773731</v>
      </c>
      <c r="CG112" s="324">
        <v>3707.4145003428666</v>
      </c>
      <c r="CH112" s="324">
        <v>3767.2395115213035</v>
      </c>
    </row>
    <row r="113" spans="1:86" x14ac:dyDescent="0.25">
      <c r="A113" s="353" t="s">
        <v>249</v>
      </c>
      <c r="B113" s="353" t="s">
        <v>352</v>
      </c>
      <c r="C113" s="354">
        <v>20000</v>
      </c>
      <c r="D113" s="354"/>
      <c r="E113" s="355"/>
      <c r="F113" s="364">
        <v>0.61308222175308791</v>
      </c>
      <c r="G113" s="358">
        <v>7635.9390719347102</v>
      </c>
      <c r="H113" s="366">
        <v>6.9612660540703131E-3</v>
      </c>
      <c r="I113" s="358">
        <v>81.148192747954852</v>
      </c>
      <c r="J113" s="358">
        <v>113.92701298559562</v>
      </c>
      <c r="K113" s="358">
        <v>154.06455650656719</v>
      </c>
      <c r="L113" s="358">
        <v>201.23079365185475</v>
      </c>
      <c r="M113" s="358">
        <v>254.31123805164606</v>
      </c>
      <c r="N113" s="358">
        <v>314.98485824151976</v>
      </c>
      <c r="O113" s="358">
        <v>383.57190783066324</v>
      </c>
      <c r="P113" s="358">
        <v>463.00443700276958</v>
      </c>
      <c r="Q113" s="358">
        <v>557.96021874361043</v>
      </c>
      <c r="R113" s="358">
        <v>663.43870718052847</v>
      </c>
      <c r="S113" s="358">
        <v>780.75035914590603</v>
      </c>
      <c r="T113" s="358">
        <v>895.71000930175944</v>
      </c>
      <c r="U113" s="358">
        <v>991.39492582177081</v>
      </c>
      <c r="V113" s="358">
        <v>1077.6900296581987</v>
      </c>
      <c r="W113" s="358">
        <v>1160.6440972823641</v>
      </c>
      <c r="X113" s="358">
        <v>1234.6995017198296</v>
      </c>
      <c r="Y113" s="358">
        <v>1295.8967397123981</v>
      </c>
      <c r="Z113" s="358">
        <v>1345.5909227454094</v>
      </c>
      <c r="AA113" s="358">
        <v>1382.1205434230535</v>
      </c>
      <c r="AB113" s="358">
        <v>1410.5769580533847</v>
      </c>
      <c r="AC113" s="358">
        <v>1435.8584396147774</v>
      </c>
      <c r="AD113" s="358">
        <v>1456.7647197404156</v>
      </c>
      <c r="AE113" s="358">
        <v>1473.1387562048828</v>
      </c>
      <c r="AF113" s="358">
        <v>1486.7494427608221</v>
      </c>
      <c r="AG113" s="358">
        <v>1499.4926380697786</v>
      </c>
      <c r="AH113" s="358">
        <v>1510.7863332096522</v>
      </c>
      <c r="AI113" s="358">
        <v>81.148192747954852</v>
      </c>
      <c r="AJ113" s="358">
        <v>131.80735594033186</v>
      </c>
      <c r="AK113" s="358">
        <v>217.52061622393524</v>
      </c>
      <c r="AL113" s="358">
        <v>327.68088953786241</v>
      </c>
      <c r="AM113" s="358">
        <v>465.02789285718717</v>
      </c>
      <c r="AN113" s="358">
        <v>612.41633382895714</v>
      </c>
      <c r="AO113" s="358">
        <v>753.0471079118023</v>
      </c>
      <c r="AP113" s="358">
        <v>889.03457142037951</v>
      </c>
      <c r="AQ113" s="358">
        <v>1016.1127644551668</v>
      </c>
      <c r="AR113" s="358">
        <v>1136.686569416491</v>
      </c>
      <c r="AS113" s="358">
        <v>1254.733340622171</v>
      </c>
      <c r="AT113" s="358">
        <v>1361.2230478440929</v>
      </c>
      <c r="AU113" s="358">
        <v>1445.249223321576</v>
      </c>
      <c r="AV113" s="358">
        <v>1516.6337801593625</v>
      </c>
      <c r="AW113" s="358">
        <v>1582.1150546415456</v>
      </c>
      <c r="AX113" s="358">
        <v>1639.8617118949708</v>
      </c>
      <c r="AY113" s="358">
        <v>1689.829130679944</v>
      </c>
      <c r="AZ113" s="358">
        <v>1733.3986644981026</v>
      </c>
      <c r="BA113" s="358">
        <v>1770.7594399954151</v>
      </c>
      <c r="BB113" s="358">
        <v>1805.4151669505579</v>
      </c>
      <c r="BC113" s="358">
        <v>1841.3236862753479</v>
      </c>
      <c r="BD113" s="358">
        <v>1877.2209221841947</v>
      </c>
      <c r="BE113" s="358">
        <v>1914.3454990357984</v>
      </c>
      <c r="BF113" s="358">
        <v>1949.146456478089</v>
      </c>
      <c r="BG113" s="358">
        <v>1977.0006560619775</v>
      </c>
      <c r="BH113" s="358">
        <v>2002.4511982079166</v>
      </c>
      <c r="BI113" s="324">
        <v>81.148192747954852</v>
      </c>
      <c r="BJ113" s="324">
        <v>149.68769889506811</v>
      </c>
      <c r="BK113" s="324">
        <v>280.97667594130331</v>
      </c>
      <c r="BL113" s="324">
        <v>454.13098542387002</v>
      </c>
      <c r="BM113" s="324">
        <v>675.74454766272822</v>
      </c>
      <c r="BN113" s="324">
        <v>909.84780941639428</v>
      </c>
      <c r="BO113" s="324">
        <v>1122.5223079929415</v>
      </c>
      <c r="BP113" s="324">
        <v>1315.0647058379895</v>
      </c>
      <c r="BQ113" s="324">
        <v>1474.2653101667229</v>
      </c>
      <c r="BR113" s="324">
        <v>1609.9344316524532</v>
      </c>
      <c r="BS113" s="324">
        <v>1728.7163220984357</v>
      </c>
      <c r="BT113" s="324">
        <v>1826.7360863864267</v>
      </c>
      <c r="BU113" s="324">
        <v>1899.1035208213809</v>
      </c>
      <c r="BV113" s="324">
        <v>1955.5775306605267</v>
      </c>
      <c r="BW113" s="324">
        <v>2003.5860120007269</v>
      </c>
      <c r="BX113" s="324">
        <v>2045.0239220701114</v>
      </c>
      <c r="BY113" s="324">
        <v>2083.7615216474896</v>
      </c>
      <c r="BZ113" s="324">
        <v>2121.2064062507957</v>
      </c>
      <c r="CA113" s="324">
        <v>2159.3983365677764</v>
      </c>
      <c r="CB113" s="324">
        <v>2200.2533758477311</v>
      </c>
      <c r="CC113" s="324">
        <v>2246.7889329359186</v>
      </c>
      <c r="CD113" s="324">
        <v>2297.6771246279741</v>
      </c>
      <c r="CE113" s="324">
        <v>2355.5522418667142</v>
      </c>
      <c r="CF113" s="324">
        <v>2411.5434701953559</v>
      </c>
      <c r="CG113" s="324">
        <v>2454.5086740541765</v>
      </c>
      <c r="CH113" s="324">
        <v>2494.1160632061801</v>
      </c>
    </row>
    <row r="114" spans="1:86" x14ac:dyDescent="0.25">
      <c r="A114" s="353" t="s">
        <v>249</v>
      </c>
      <c r="B114" s="353" t="s">
        <v>525</v>
      </c>
      <c r="C114" s="354">
        <v>25000</v>
      </c>
      <c r="D114" s="354"/>
      <c r="E114" s="355"/>
      <c r="F114" s="364">
        <v>0.61308222175308791</v>
      </c>
      <c r="G114" s="358">
        <v>3739.8015526938361</v>
      </c>
      <c r="H114" s="366">
        <v>3.4093715720456769E-3</v>
      </c>
      <c r="I114" s="358">
        <v>39.743394280411444</v>
      </c>
      <c r="J114" s="358">
        <v>55.797252445775449</v>
      </c>
      <c r="K114" s="358">
        <v>75.455142086716961</v>
      </c>
      <c r="L114" s="358">
        <v>98.555426838724514</v>
      </c>
      <c r="M114" s="358">
        <v>124.55227234966206</v>
      </c>
      <c r="N114" s="358">
        <v>154.26797553378324</v>
      </c>
      <c r="O114" s="358">
        <v>187.85938480666766</v>
      </c>
      <c r="P114" s="358">
        <v>226.76251029441138</v>
      </c>
      <c r="Q114" s="358">
        <v>273.26835281702319</v>
      </c>
      <c r="R114" s="358">
        <v>324.92782928954023</v>
      </c>
      <c r="S114" s="358">
        <v>382.38275317463075</v>
      </c>
      <c r="T114" s="358">
        <v>438.68575325096202</v>
      </c>
      <c r="U114" s="358">
        <v>485.54869911784829</v>
      </c>
      <c r="V114" s="358">
        <v>527.81286077198013</v>
      </c>
      <c r="W114" s="358">
        <v>568.44070601544922</v>
      </c>
      <c r="X114" s="358">
        <v>604.71031396956732</v>
      </c>
      <c r="Y114" s="358">
        <v>634.68246585673444</v>
      </c>
      <c r="Z114" s="358">
        <v>659.02084534299456</v>
      </c>
      <c r="AA114" s="358">
        <v>676.91170733686272</v>
      </c>
      <c r="AB114" s="358">
        <v>690.84861052795225</v>
      </c>
      <c r="AC114" s="358">
        <v>703.23054850663516</v>
      </c>
      <c r="AD114" s="358">
        <v>713.4696740599386</v>
      </c>
      <c r="AE114" s="358">
        <v>721.48907369327856</v>
      </c>
      <c r="AF114" s="358">
        <v>728.1550863782428</v>
      </c>
      <c r="AG114" s="358">
        <v>734.39623381980323</v>
      </c>
      <c r="AH114" s="358">
        <v>739.92746949649768</v>
      </c>
      <c r="AI114" s="358">
        <v>39.743394280411444</v>
      </c>
      <c r="AJ114" s="358">
        <v>64.554385486633819</v>
      </c>
      <c r="AK114" s="358">
        <v>106.53358161108027</v>
      </c>
      <c r="AL114" s="358">
        <v>160.48602378008513</v>
      </c>
      <c r="AM114" s="358">
        <v>227.75352440215508</v>
      </c>
      <c r="AN114" s="358">
        <v>299.93895113260845</v>
      </c>
      <c r="AO114" s="358">
        <v>368.81472165893166</v>
      </c>
      <c r="AP114" s="358">
        <v>435.41636978436895</v>
      </c>
      <c r="AQ114" s="358">
        <v>497.65458556214509</v>
      </c>
      <c r="AR114" s="358">
        <v>556.70719176560374</v>
      </c>
      <c r="AS114" s="358">
        <v>614.52214996348789</v>
      </c>
      <c r="AT114" s="358">
        <v>666.67688413078815</v>
      </c>
      <c r="AU114" s="358">
        <v>707.82980829077565</v>
      </c>
      <c r="AV114" s="358">
        <v>742.79133351843518</v>
      </c>
      <c r="AW114" s="358">
        <v>774.8616486000343</v>
      </c>
      <c r="AX114" s="358">
        <v>803.14383320428101</v>
      </c>
      <c r="AY114" s="358">
        <v>827.61603349238521</v>
      </c>
      <c r="AZ114" s="358">
        <v>848.95478550288431</v>
      </c>
      <c r="BA114" s="358">
        <v>867.25271649715216</v>
      </c>
      <c r="BB114" s="358">
        <v>884.22581440372562</v>
      </c>
      <c r="BC114" s="358">
        <v>901.81248384420883</v>
      </c>
      <c r="BD114" s="358">
        <v>919.39362708338717</v>
      </c>
      <c r="BE114" s="358">
        <v>937.57587668553742</v>
      </c>
      <c r="BF114" s="358">
        <v>954.62010313258463</v>
      </c>
      <c r="BG114" s="358">
        <v>968.26206358715876</v>
      </c>
      <c r="BH114" s="358">
        <v>980.72680120981852</v>
      </c>
      <c r="BI114" s="324">
        <v>39.743394280411444</v>
      </c>
      <c r="BJ114" s="324">
        <v>73.311518527492197</v>
      </c>
      <c r="BK114" s="324">
        <v>137.6120211354436</v>
      </c>
      <c r="BL114" s="324">
        <v>222.41662072144578</v>
      </c>
      <c r="BM114" s="324">
        <v>330.95477645464803</v>
      </c>
      <c r="BN114" s="324">
        <v>445.60992673143357</v>
      </c>
      <c r="BO114" s="324">
        <v>549.77005851119566</v>
      </c>
      <c r="BP114" s="324">
        <v>644.07022927432649</v>
      </c>
      <c r="BQ114" s="324">
        <v>722.04081830726693</v>
      </c>
      <c r="BR114" s="324">
        <v>788.48655424166714</v>
      </c>
      <c r="BS114" s="324">
        <v>846.66154675234509</v>
      </c>
      <c r="BT114" s="324">
        <v>894.66801501061423</v>
      </c>
      <c r="BU114" s="324">
        <v>930.11091746370312</v>
      </c>
      <c r="BV114" s="324">
        <v>957.76980626489046</v>
      </c>
      <c r="BW114" s="324">
        <v>981.28259118461938</v>
      </c>
      <c r="BX114" s="324">
        <v>1001.5773524389946</v>
      </c>
      <c r="BY114" s="324">
        <v>1020.5496011280358</v>
      </c>
      <c r="BZ114" s="324">
        <v>1038.888725662774</v>
      </c>
      <c r="CA114" s="324">
        <v>1057.5937256574414</v>
      </c>
      <c r="CB114" s="324">
        <v>1077.6030182794989</v>
      </c>
      <c r="CC114" s="324">
        <v>1100.3944191817827</v>
      </c>
      <c r="CD114" s="324">
        <v>1125.3175801068357</v>
      </c>
      <c r="CE114" s="324">
        <v>1153.6626796777964</v>
      </c>
      <c r="CF114" s="324">
        <v>1181.0851198869263</v>
      </c>
      <c r="CG114" s="324">
        <v>1202.1278933545143</v>
      </c>
      <c r="CH114" s="324">
        <v>1221.5261329231394</v>
      </c>
    </row>
    <row r="115" spans="1:86" x14ac:dyDescent="0.25">
      <c r="A115" s="353" t="s">
        <v>533</v>
      </c>
      <c r="B115" s="353" t="s">
        <v>533</v>
      </c>
      <c r="C115" s="354">
        <v>42000</v>
      </c>
      <c r="D115" s="354"/>
      <c r="E115" s="355"/>
      <c r="F115" s="364">
        <v>0.79410000000000003</v>
      </c>
      <c r="G115" s="358">
        <v>7226.31</v>
      </c>
      <c r="H115" s="366">
        <v>6.5878297384637597E-3</v>
      </c>
      <c r="I115" s="358">
        <v>76.795007295402314</v>
      </c>
      <c r="J115" s="358">
        <v>107.81541149716743</v>
      </c>
      <c r="K115" s="358">
        <v>145.79978111937598</v>
      </c>
      <c r="L115" s="358">
        <v>190.43579090605505</v>
      </c>
      <c r="M115" s="358">
        <v>240.66874098032403</v>
      </c>
      <c r="N115" s="358">
        <v>298.08753180406978</v>
      </c>
      <c r="O115" s="358">
        <v>362.99523701850461</v>
      </c>
      <c r="P115" s="358">
        <v>438.16661731295846</v>
      </c>
      <c r="Q115" s="358">
        <v>528.0285070802114</v>
      </c>
      <c r="R115" s="358">
        <v>627.84861415493458</v>
      </c>
      <c r="S115" s="358">
        <v>738.86709606368811</v>
      </c>
      <c r="T115" s="358">
        <v>847.65974902906373</v>
      </c>
      <c r="U115" s="358">
        <v>938.21165922424689</v>
      </c>
      <c r="V115" s="358">
        <v>1019.8774721556507</v>
      </c>
      <c r="W115" s="358">
        <v>1098.381478377547</v>
      </c>
      <c r="X115" s="358">
        <v>1168.4641891743622</v>
      </c>
      <c r="Y115" s="358">
        <v>1226.3785083840924</v>
      </c>
      <c r="Z115" s="358">
        <v>1273.4068526925407</v>
      </c>
      <c r="AA115" s="358">
        <v>1307.9768460767575</v>
      </c>
      <c r="AB115" s="358">
        <v>1334.906719622122</v>
      </c>
      <c r="AC115" s="358">
        <v>1358.8319790173123</v>
      </c>
      <c r="AD115" s="358">
        <v>1378.6167441537928</v>
      </c>
      <c r="AE115" s="358">
        <v>1394.1123973182387</v>
      </c>
      <c r="AF115" s="358">
        <v>1406.9929401616916</v>
      </c>
      <c r="AG115" s="358">
        <v>1419.0525282261804</v>
      </c>
      <c r="AH115" s="358">
        <v>1429.7403743911891</v>
      </c>
      <c r="AI115" s="358">
        <v>76.795007295402314</v>
      </c>
      <c r="AJ115" s="358">
        <v>124.73656551372279</v>
      </c>
      <c r="AK115" s="358">
        <v>205.85174782267114</v>
      </c>
      <c r="AL115" s="358">
        <v>310.10248596396826</v>
      </c>
      <c r="AM115" s="358">
        <v>440.0815251111465</v>
      </c>
      <c r="AN115" s="358">
        <v>579.56333014457175</v>
      </c>
      <c r="AO115" s="358">
        <v>712.64998255091689</v>
      </c>
      <c r="AP115" s="358">
        <v>841.34241424389063</v>
      </c>
      <c r="AQ115" s="358">
        <v>961.60351225138743</v>
      </c>
      <c r="AR115" s="358">
        <v>1075.7091493343853</v>
      </c>
      <c r="AS115" s="358">
        <v>1187.4233150964733</v>
      </c>
      <c r="AT115" s="358">
        <v>1288.2003942409606</v>
      </c>
      <c r="AU115" s="358">
        <v>1367.7189952138783</v>
      </c>
      <c r="AV115" s="358">
        <v>1435.2741357228463</v>
      </c>
      <c r="AW115" s="358">
        <v>1497.242674778181</v>
      </c>
      <c r="AX115" s="358">
        <v>1551.8915192550489</v>
      </c>
      <c r="AY115" s="358">
        <v>1599.1784416150192</v>
      </c>
      <c r="AZ115" s="358">
        <v>1640.410692810251</v>
      </c>
      <c r="BA115" s="358">
        <v>1675.7672538095753</v>
      </c>
      <c r="BB115" s="358">
        <v>1708.563878284182</v>
      </c>
      <c r="BC115" s="358">
        <v>1742.5460892260744</v>
      </c>
      <c r="BD115" s="358">
        <v>1776.5176220495723</v>
      </c>
      <c r="BE115" s="358">
        <v>1811.6506552523292</v>
      </c>
      <c r="BF115" s="358">
        <v>1844.5847193413294</v>
      </c>
      <c r="BG115" s="358">
        <v>1870.9446835970489</v>
      </c>
      <c r="BH115" s="358">
        <v>1895.0299343412014</v>
      </c>
      <c r="BI115" s="324">
        <v>76.795007295402314</v>
      </c>
      <c r="BJ115" s="324">
        <v>141.65771953027814</v>
      </c>
      <c r="BK115" s="324">
        <v>265.90371452596634</v>
      </c>
      <c r="BL115" s="324">
        <v>429.76918102188148</v>
      </c>
      <c r="BM115" s="324">
        <v>639.49430924196906</v>
      </c>
      <c r="BN115" s="324">
        <v>861.03912848507355</v>
      </c>
      <c r="BO115" s="324">
        <v>1062.3047280833293</v>
      </c>
      <c r="BP115" s="324">
        <v>1244.5182111748229</v>
      </c>
      <c r="BQ115" s="324">
        <v>1395.1785174225633</v>
      </c>
      <c r="BR115" s="324">
        <v>1523.5696845138359</v>
      </c>
      <c r="BS115" s="324">
        <v>1635.9795341292581</v>
      </c>
      <c r="BT115" s="324">
        <v>1728.7410394528572</v>
      </c>
      <c r="BU115" s="324">
        <v>1797.2263312035097</v>
      </c>
      <c r="BV115" s="324">
        <v>1850.6707992900419</v>
      </c>
      <c r="BW115" s="324">
        <v>1896.1038711788151</v>
      </c>
      <c r="BX115" s="324">
        <v>1935.3188493357354</v>
      </c>
      <c r="BY115" s="324">
        <v>1971.9783748459461</v>
      </c>
      <c r="BZ115" s="324">
        <v>2007.4145329279611</v>
      </c>
      <c r="CA115" s="324">
        <v>2043.5576615423931</v>
      </c>
      <c r="CB115" s="324">
        <v>2082.2210369462423</v>
      </c>
      <c r="CC115" s="324">
        <v>2126.260199434837</v>
      </c>
      <c r="CD115" s="324">
        <v>2174.4184999453519</v>
      </c>
      <c r="CE115" s="324">
        <v>2229.18891318642</v>
      </c>
      <c r="CF115" s="324">
        <v>2282.1764985209675</v>
      </c>
      <c r="CG115" s="324">
        <v>2322.8368389679181</v>
      </c>
      <c r="CH115" s="324">
        <v>2360.3194942912132</v>
      </c>
    </row>
    <row r="116" spans="1:86" x14ac:dyDescent="0.25">
      <c r="A116" s="353" t="s">
        <v>316</v>
      </c>
      <c r="B116" s="353" t="s">
        <v>316</v>
      </c>
      <c r="C116" s="354">
        <v>20000</v>
      </c>
      <c r="D116" s="354"/>
      <c r="E116" s="355"/>
      <c r="F116" s="364">
        <v>0.98609999999999998</v>
      </c>
      <c r="G116" s="358">
        <v>14134.7574</v>
      </c>
      <c r="H116" s="366">
        <v>1.2885881611180629E-2</v>
      </c>
      <c r="I116" s="358">
        <v>150.21204427318256</v>
      </c>
      <c r="J116" s="358">
        <v>210.88836287034908</v>
      </c>
      <c r="K116" s="358">
        <v>285.18628941956263</v>
      </c>
      <c r="L116" s="358">
        <v>372.49491161245703</v>
      </c>
      <c r="M116" s="358">
        <v>470.75122261850356</v>
      </c>
      <c r="N116" s="358">
        <v>583.06313263827735</v>
      </c>
      <c r="O116" s="358">
        <v>710.02345769999658</v>
      </c>
      <c r="P116" s="358">
        <v>857.05966620547804</v>
      </c>
      <c r="Q116" s="358">
        <v>1032.8307044484625</v>
      </c>
      <c r="R116" s="358">
        <v>1228.0801467147417</v>
      </c>
      <c r="S116" s="358">
        <v>1445.233757436745</v>
      </c>
      <c r="T116" s="358">
        <v>1658.0336174715312</v>
      </c>
      <c r="U116" s="358">
        <v>1835.1543447466552</v>
      </c>
      <c r="V116" s="358">
        <v>1994.8937489044031</v>
      </c>
      <c r="W116" s="358">
        <v>2148.4486175544603</v>
      </c>
      <c r="X116" s="358">
        <v>2285.5313215966817</v>
      </c>
      <c r="Y116" s="358">
        <v>2398.8124916566007</v>
      </c>
      <c r="Z116" s="358">
        <v>2490.8005516379176</v>
      </c>
      <c r="AA116" s="358">
        <v>2558.4199133599459</v>
      </c>
      <c r="AB116" s="358">
        <v>2611.095100194776</v>
      </c>
      <c r="AC116" s="358">
        <v>2657.8932222353592</v>
      </c>
      <c r="AD116" s="358">
        <v>2696.5924830503714</v>
      </c>
      <c r="AE116" s="358">
        <v>2726.9021844379381</v>
      </c>
      <c r="AF116" s="358">
        <v>2752.0966956438665</v>
      </c>
      <c r="AG116" s="358">
        <v>2775.6854085049922</v>
      </c>
      <c r="AH116" s="358">
        <v>2796.590976169668</v>
      </c>
      <c r="AI116" s="358">
        <v>150.21204427318256</v>
      </c>
      <c r="AJ116" s="358">
        <v>243.98636267274418</v>
      </c>
      <c r="AK116" s="358">
        <v>402.64872609110802</v>
      </c>
      <c r="AL116" s="358">
        <v>606.5645409950024</v>
      </c>
      <c r="AM116" s="358">
        <v>860.80525104348749</v>
      </c>
      <c r="AN116" s="358">
        <v>1133.633496145284</v>
      </c>
      <c r="AO116" s="358">
        <v>1393.9527385998447</v>
      </c>
      <c r="AP116" s="358">
        <v>1645.6768275465208</v>
      </c>
      <c r="AQ116" s="358">
        <v>1880.909116916004</v>
      </c>
      <c r="AR116" s="358">
        <v>2104.1012437609111</v>
      </c>
      <c r="AS116" s="358">
        <v>2322.6156212496289</v>
      </c>
      <c r="AT116" s="358">
        <v>2519.7369134704063</v>
      </c>
      <c r="AU116" s="358">
        <v>2675.2763427973514</v>
      </c>
      <c r="AV116" s="358">
        <v>2807.4150861140893</v>
      </c>
      <c r="AW116" s="358">
        <v>2928.6263635128698</v>
      </c>
      <c r="AX116" s="358">
        <v>3035.520222047981</v>
      </c>
      <c r="AY116" s="358">
        <v>3128.0140640988775</v>
      </c>
      <c r="AZ116" s="358">
        <v>3208.6648897208702</v>
      </c>
      <c r="BA116" s="358">
        <v>3277.8227880429395</v>
      </c>
      <c r="BB116" s="358">
        <v>3341.9734168545278</v>
      </c>
      <c r="BC116" s="358">
        <v>3408.4430683888895</v>
      </c>
      <c r="BD116" s="358">
        <v>3474.8918333832335</v>
      </c>
      <c r="BE116" s="358">
        <v>3543.6125083953925</v>
      </c>
      <c r="BF116" s="358">
        <v>3608.031970900332</v>
      </c>
      <c r="BG116" s="358">
        <v>3659.5924076692036</v>
      </c>
      <c r="BH116" s="358">
        <v>3706.7034748925539</v>
      </c>
      <c r="BI116" s="324">
        <v>150.21204427318256</v>
      </c>
      <c r="BJ116" s="324">
        <v>277.08436247513924</v>
      </c>
      <c r="BK116" s="324">
        <v>520.11116276265341</v>
      </c>
      <c r="BL116" s="324">
        <v>840.63417037754812</v>
      </c>
      <c r="BM116" s="324">
        <v>1250.8592794684714</v>
      </c>
      <c r="BN116" s="324">
        <v>1684.2038596522905</v>
      </c>
      <c r="BO116" s="324">
        <v>2077.8820194996929</v>
      </c>
      <c r="BP116" s="324">
        <v>2434.2939888875635</v>
      </c>
      <c r="BQ116" s="324">
        <v>2728.9875293835448</v>
      </c>
      <c r="BR116" s="324">
        <v>2980.1223408070796</v>
      </c>
      <c r="BS116" s="324">
        <v>3199.9974850625126</v>
      </c>
      <c r="BT116" s="324">
        <v>3381.4402094692819</v>
      </c>
      <c r="BU116" s="324">
        <v>3515.3983408480481</v>
      </c>
      <c r="BV116" s="324">
        <v>3619.9364233237757</v>
      </c>
      <c r="BW116" s="324">
        <v>3708.8041094712798</v>
      </c>
      <c r="BX116" s="324">
        <v>3785.5091224992798</v>
      </c>
      <c r="BY116" s="324">
        <v>3857.2156365411547</v>
      </c>
      <c r="BZ116" s="324">
        <v>3926.5292278038228</v>
      </c>
      <c r="CA116" s="324">
        <v>3997.225662725933</v>
      </c>
      <c r="CB116" s="324">
        <v>4072.8517335142787</v>
      </c>
      <c r="CC116" s="324">
        <v>4158.9929145424203</v>
      </c>
      <c r="CD116" s="324">
        <v>4253.191183716096</v>
      </c>
      <c r="CE116" s="324">
        <v>4360.3228323528474</v>
      </c>
      <c r="CF116" s="324">
        <v>4463.967246156798</v>
      </c>
      <c r="CG116" s="324">
        <v>4543.4994068334163</v>
      </c>
      <c r="CH116" s="324">
        <v>4616.8159736154394</v>
      </c>
    </row>
    <row r="117" spans="1:86" x14ac:dyDescent="0.25">
      <c r="A117" s="353" t="s">
        <v>369</v>
      </c>
      <c r="B117" s="353" t="s">
        <v>370</v>
      </c>
      <c r="C117" s="354">
        <v>1800</v>
      </c>
      <c r="D117" s="354"/>
      <c r="E117" s="355"/>
      <c r="F117" s="364">
        <v>0.71779999999999999</v>
      </c>
      <c r="G117" s="358">
        <v>765.1748</v>
      </c>
      <c r="H117" s="366">
        <v>6.9756781850807117E-4</v>
      </c>
      <c r="I117" s="358">
        <v>8.1316196438096355</v>
      </c>
      <c r="J117" s="358">
        <v>11.41628797121391</v>
      </c>
      <c r="K117" s="358">
        <v>15.43835212688942</v>
      </c>
      <c r="L117" s="358">
        <v>20.164740817842372</v>
      </c>
      <c r="M117" s="358">
        <v>25.483774671425838</v>
      </c>
      <c r="N117" s="358">
        <v>31.563698143405517</v>
      </c>
      <c r="O117" s="358">
        <v>38.436602897825708</v>
      </c>
      <c r="P117" s="358">
        <v>46.396300984751491</v>
      </c>
      <c r="Q117" s="358">
        <v>55.911538157012274</v>
      </c>
      <c r="R117" s="358">
        <v>66.481224548390415</v>
      </c>
      <c r="S117" s="358">
        <v>78.23667715017946</v>
      </c>
      <c r="T117" s="358">
        <v>89.756442628584168</v>
      </c>
      <c r="U117" s="358">
        <v>99.344744233859515</v>
      </c>
      <c r="V117" s="358">
        <v>107.9921205679255</v>
      </c>
      <c r="W117" s="358">
        <v>116.30470157538826</v>
      </c>
      <c r="X117" s="358">
        <v>123.72557394557593</v>
      </c>
      <c r="Y117" s="358">
        <v>129.85796760408789</v>
      </c>
      <c r="Z117" s="358">
        <v>134.83767425250844</v>
      </c>
      <c r="AA117" s="358">
        <v>138.49819916408427</v>
      </c>
      <c r="AB117" s="358">
        <v>141.34973204934653</v>
      </c>
      <c r="AC117" s="358">
        <v>143.88311431120118</v>
      </c>
      <c r="AD117" s="358">
        <v>145.97807061758067</v>
      </c>
      <c r="AE117" s="358">
        <v>147.61886423299083</v>
      </c>
      <c r="AF117" s="358">
        <v>148.98275075240812</v>
      </c>
      <c r="AG117" s="358">
        <v>150.25970854764907</v>
      </c>
      <c r="AH117" s="358">
        <v>151.39141623134122</v>
      </c>
      <c r="AI117" s="358">
        <v>8.1316196438096355</v>
      </c>
      <c r="AJ117" s="358">
        <v>13.208024091085178</v>
      </c>
      <c r="AK117" s="358">
        <v>21.79709560894327</v>
      </c>
      <c r="AL117" s="358">
        <v>32.835929772869171</v>
      </c>
      <c r="AM117" s="358">
        <v>46.599065492708796</v>
      </c>
      <c r="AN117" s="358">
        <v>61.368423888638411</v>
      </c>
      <c r="AO117" s="358">
        <v>75.460616534358678</v>
      </c>
      <c r="AP117" s="358">
        <v>89.087516803262844</v>
      </c>
      <c r="AQ117" s="358">
        <v>101.82164551012245</v>
      </c>
      <c r="AR117" s="358">
        <v>113.90398878543938</v>
      </c>
      <c r="AS117" s="358">
        <v>125.73310550533826</v>
      </c>
      <c r="AT117" s="358">
        <v>136.40412313106526</v>
      </c>
      <c r="AU117" s="358">
        <v>144.82413688576608</v>
      </c>
      <c r="AV117" s="358">
        <v>151.97737154189369</v>
      </c>
      <c r="AW117" s="358">
        <v>158.5390557870974</v>
      </c>
      <c r="AX117" s="358">
        <v>164.32567698696542</v>
      </c>
      <c r="AY117" s="358">
        <v>169.33276377945094</v>
      </c>
      <c r="AZ117" s="358">
        <v>173.69873750073626</v>
      </c>
      <c r="BA117" s="358">
        <v>177.44254997091065</v>
      </c>
      <c r="BB117" s="358">
        <v>180.91529755204573</v>
      </c>
      <c r="BC117" s="358">
        <v>184.51358373974321</v>
      </c>
      <c r="BD117" s="358">
        <v>188.11073924980482</v>
      </c>
      <c r="BE117" s="358">
        <v>191.83088295444978</v>
      </c>
      <c r="BF117" s="358">
        <v>195.31818365183031</v>
      </c>
      <c r="BG117" s="358">
        <v>198.10937035394761</v>
      </c>
      <c r="BH117" s="358">
        <v>200.65969367540862</v>
      </c>
      <c r="BI117" s="324">
        <v>8.1316196438096355</v>
      </c>
      <c r="BJ117" s="324">
        <v>14.999760210956447</v>
      </c>
      <c r="BK117" s="324">
        <v>28.155839090997123</v>
      </c>
      <c r="BL117" s="324">
        <v>45.507118727895978</v>
      </c>
      <c r="BM117" s="324">
        <v>67.714356313991772</v>
      </c>
      <c r="BN117" s="324">
        <v>91.173149633871304</v>
      </c>
      <c r="BO117" s="324">
        <v>112.48463017089162</v>
      </c>
      <c r="BP117" s="324">
        <v>131.77873262177417</v>
      </c>
      <c r="BQ117" s="324">
        <v>147.7317528632326</v>
      </c>
      <c r="BR117" s="324">
        <v>161.32675302248833</v>
      </c>
      <c r="BS117" s="324">
        <v>173.22953386049704</v>
      </c>
      <c r="BT117" s="324">
        <v>183.05180363354634</v>
      </c>
      <c r="BU117" s="324">
        <v>190.30352953767269</v>
      </c>
      <c r="BV117" s="324">
        <v>195.96262251586191</v>
      </c>
      <c r="BW117" s="324">
        <v>200.77340999880656</v>
      </c>
      <c r="BX117" s="324">
        <v>204.92578002835492</v>
      </c>
      <c r="BY117" s="324">
        <v>208.80755995481397</v>
      </c>
      <c r="BZ117" s="324">
        <v>212.55980074896402</v>
      </c>
      <c r="CA117" s="324">
        <v>216.38690077773697</v>
      </c>
      <c r="CB117" s="324">
        <v>220.48086305474487</v>
      </c>
      <c r="CC117" s="324">
        <v>225.14405316828527</v>
      </c>
      <c r="CD117" s="324">
        <v>230.24340788202898</v>
      </c>
      <c r="CE117" s="324">
        <v>236.04290167590878</v>
      </c>
      <c r="CF117" s="324">
        <v>241.6536165512525</v>
      </c>
      <c r="CG117" s="324">
        <v>245.95903216024621</v>
      </c>
      <c r="CH117" s="324">
        <v>249.92797111947598</v>
      </c>
    </row>
    <row r="118" spans="1:86" x14ac:dyDescent="0.25">
      <c r="A118" s="353" t="s">
        <v>508</v>
      </c>
      <c r="B118" s="353" t="s">
        <v>509</v>
      </c>
      <c r="C118" s="354">
        <v>5000</v>
      </c>
      <c r="D118" s="354"/>
      <c r="E118" s="355"/>
      <c r="F118" s="364">
        <v>1</v>
      </c>
      <c r="G118" s="358">
        <v>1367</v>
      </c>
      <c r="H118" s="366">
        <v>1.2462187828199951E-3</v>
      </c>
      <c r="I118" s="358">
        <v>14.527300236609689</v>
      </c>
      <c r="J118" s="358">
        <v>20.395425537601884</v>
      </c>
      <c r="K118" s="358">
        <v>27.580923153059715</v>
      </c>
      <c r="L118" s="358">
        <v>36.024710560241296</v>
      </c>
      <c r="M118" s="358">
        <v>45.527270338541101</v>
      </c>
      <c r="N118" s="358">
        <v>56.389174554670824</v>
      </c>
      <c r="O118" s="358">
        <v>68.667755604768658</v>
      </c>
      <c r="P118" s="358">
        <v>82.887914560379258</v>
      </c>
      <c r="Q118" s="358">
        <v>99.887075032575268</v>
      </c>
      <c r="R118" s="358">
        <v>118.77003000837155</v>
      </c>
      <c r="S118" s="358">
        <v>139.77137990469015</v>
      </c>
      <c r="T118" s="358">
        <v>160.35167006712001</v>
      </c>
      <c r="U118" s="358">
        <v>177.48136160219329</v>
      </c>
      <c r="V118" s="358">
        <v>192.93007142466547</v>
      </c>
      <c r="W118" s="358">
        <v>207.78066273687492</v>
      </c>
      <c r="X118" s="358">
        <v>221.03819883195612</v>
      </c>
      <c r="Y118" s="358">
        <v>231.9938420799902</v>
      </c>
      <c r="Z118" s="358">
        <v>240.89018705683858</v>
      </c>
      <c r="AA118" s="358">
        <v>247.42978762147314</v>
      </c>
      <c r="AB118" s="358">
        <v>252.52410783974676</v>
      </c>
      <c r="AC118" s="358">
        <v>257.05004564109009</v>
      </c>
      <c r="AD118" s="358">
        <v>260.79272675241367</v>
      </c>
      <c r="AE118" s="358">
        <v>263.7240371827437</v>
      </c>
      <c r="AF118" s="358">
        <v>266.16064757822903</v>
      </c>
      <c r="AG118" s="358">
        <v>268.44195807890725</v>
      </c>
      <c r="AH118" s="358">
        <v>270.46377636618905</v>
      </c>
      <c r="AI118" s="358">
        <v>14.527300236609689</v>
      </c>
      <c r="AJ118" s="358">
        <v>23.596397754491441</v>
      </c>
      <c r="AK118" s="358">
        <v>38.940944863089385</v>
      </c>
      <c r="AL118" s="358">
        <v>58.662041666181572</v>
      </c>
      <c r="AM118" s="358">
        <v>83.25015738695646</v>
      </c>
      <c r="AN118" s="358">
        <v>109.6359099329574</v>
      </c>
      <c r="AO118" s="358">
        <v>134.8118923969638</v>
      </c>
      <c r="AP118" s="358">
        <v>159.15662077483509</v>
      </c>
      <c r="AQ118" s="358">
        <v>181.90639499933528</v>
      </c>
      <c r="AR118" s="358">
        <v>203.49174158596915</v>
      </c>
      <c r="AS118" s="358">
        <v>224.62469389451584</v>
      </c>
      <c r="AT118" s="358">
        <v>243.68867913601727</v>
      </c>
      <c r="AU118" s="358">
        <v>258.73120118807128</v>
      </c>
      <c r="AV118" s="358">
        <v>271.51059718350456</v>
      </c>
      <c r="AW118" s="358">
        <v>283.23317660351876</v>
      </c>
      <c r="AX118" s="358">
        <v>293.57109047655746</v>
      </c>
      <c r="AY118" s="358">
        <v>302.51635062538571</v>
      </c>
      <c r="AZ118" s="358">
        <v>310.31624952037947</v>
      </c>
      <c r="BA118" s="358">
        <v>317.00464496509142</v>
      </c>
      <c r="BB118" s="358">
        <v>323.20877759388634</v>
      </c>
      <c r="BC118" s="358">
        <v>329.6371874403456</v>
      </c>
      <c r="BD118" s="358">
        <v>336.06357730871844</v>
      </c>
      <c r="BE118" s="358">
        <v>342.70968803302571</v>
      </c>
      <c r="BF118" s="358">
        <v>348.93982009346365</v>
      </c>
      <c r="BG118" s="358">
        <v>353.92633065522597</v>
      </c>
      <c r="BH118" s="358">
        <v>358.48253399652413</v>
      </c>
      <c r="BI118" s="324">
        <v>14.527300236609689</v>
      </c>
      <c r="BJ118" s="324">
        <v>26.797369971380999</v>
      </c>
      <c r="BK118" s="324">
        <v>50.300966573119062</v>
      </c>
      <c r="BL118" s="324">
        <v>81.29937277212187</v>
      </c>
      <c r="BM118" s="324">
        <v>120.9730444353718</v>
      </c>
      <c r="BN118" s="324">
        <v>162.882645311244</v>
      </c>
      <c r="BO118" s="324">
        <v>200.95602918915893</v>
      </c>
      <c r="BP118" s="324">
        <v>235.42532698929091</v>
      </c>
      <c r="BQ118" s="324">
        <v>263.92571496609526</v>
      </c>
      <c r="BR118" s="324">
        <v>288.21345316356673</v>
      </c>
      <c r="BS118" s="324">
        <v>309.47800788434154</v>
      </c>
      <c r="BT118" s="324">
        <v>327.0256882049145</v>
      </c>
      <c r="BU118" s="324">
        <v>339.98104077394936</v>
      </c>
      <c r="BV118" s="324">
        <v>350.09112294234365</v>
      </c>
      <c r="BW118" s="324">
        <v>358.68569047016251</v>
      </c>
      <c r="BX118" s="324">
        <v>366.10398212115871</v>
      </c>
      <c r="BY118" s="324">
        <v>373.03885917078122</v>
      </c>
      <c r="BZ118" s="324">
        <v>379.74231198392027</v>
      </c>
      <c r="CA118" s="324">
        <v>386.57950230870961</v>
      </c>
      <c r="CB118" s="324">
        <v>393.89344734802586</v>
      </c>
      <c r="CC118" s="324">
        <v>402.2243292396011</v>
      </c>
      <c r="CD118" s="324">
        <v>411.3344278650232</v>
      </c>
      <c r="CE118" s="324">
        <v>421.69533888330778</v>
      </c>
      <c r="CF118" s="324">
        <v>431.71899260869822</v>
      </c>
      <c r="CG118" s="324">
        <v>439.41070323154469</v>
      </c>
      <c r="CH118" s="324">
        <v>446.50129162685914</v>
      </c>
    </row>
    <row r="119" spans="1:86" x14ac:dyDescent="0.25">
      <c r="A119" s="353" t="s">
        <v>250</v>
      </c>
      <c r="B119" s="353" t="s">
        <v>290</v>
      </c>
      <c r="C119" s="354">
        <v>20000</v>
      </c>
      <c r="D119" s="354"/>
      <c r="E119" s="355"/>
      <c r="F119" s="364">
        <v>0.9879</v>
      </c>
      <c r="G119" s="358">
        <v>15406.300499999998</v>
      </c>
      <c r="H119" s="366">
        <v>1.4045077583664287E-2</v>
      </c>
      <c r="I119" s="358">
        <v>163.72491067953911</v>
      </c>
      <c r="J119" s="358">
        <v>229.85958643574884</v>
      </c>
      <c r="K119" s="358">
        <v>310.84125103397616</v>
      </c>
      <c r="L119" s="358">
        <v>406.00403534498946</v>
      </c>
      <c r="M119" s="358">
        <v>513.09934731550902</v>
      </c>
      <c r="N119" s="358">
        <v>635.51468042151589</v>
      </c>
      <c r="O119" s="358">
        <v>773.89617959592169</v>
      </c>
      <c r="P119" s="358">
        <v>934.15956074288806</v>
      </c>
      <c r="Q119" s="358">
        <v>1125.742716911413</v>
      </c>
      <c r="R119" s="358">
        <v>1338.5565272150618</v>
      </c>
      <c r="S119" s="358">
        <v>1575.2449744779208</v>
      </c>
      <c r="T119" s="358">
        <v>1807.1880137021988</v>
      </c>
      <c r="U119" s="358">
        <v>2000.2422750494154</v>
      </c>
      <c r="V119" s="358">
        <v>2174.3516136465682</v>
      </c>
      <c r="W119" s="358">
        <v>2341.7200645306857</v>
      </c>
      <c r="X119" s="358">
        <v>2491.1345378082406</v>
      </c>
      <c r="Y119" s="358">
        <v>2614.6063242383862</v>
      </c>
      <c r="Z119" s="358">
        <v>2714.8695020474511</v>
      </c>
      <c r="AA119" s="358">
        <v>2788.5718074232591</v>
      </c>
      <c r="AB119" s="358">
        <v>2845.9855807414369</v>
      </c>
      <c r="AC119" s="358">
        <v>2896.9935966974022</v>
      </c>
      <c r="AD119" s="358">
        <v>2939.1741891456281</v>
      </c>
      <c r="AE119" s="358">
        <v>2972.2105090786554</v>
      </c>
      <c r="AF119" s="358">
        <v>2999.6714834416921</v>
      </c>
      <c r="AG119" s="358">
        <v>3025.3822040761138</v>
      </c>
      <c r="AH119" s="358">
        <v>3048.1684075071735</v>
      </c>
      <c r="AI119" s="358">
        <v>163.72491067953911</v>
      </c>
      <c r="AJ119" s="358">
        <v>265.93503622766667</v>
      </c>
      <c r="AK119" s="358">
        <v>438.87044499977054</v>
      </c>
      <c r="AL119" s="358">
        <v>661.13024275984924</v>
      </c>
      <c r="AM119" s="358">
        <v>938.24209317903865</v>
      </c>
      <c r="AN119" s="358">
        <v>1235.6135874309264</v>
      </c>
      <c r="AO119" s="358">
        <v>1519.3507865700726</v>
      </c>
      <c r="AP119" s="358">
        <v>1793.7196241562924</v>
      </c>
      <c r="AQ119" s="358">
        <v>2050.113082832082</v>
      </c>
      <c r="AR119" s="358">
        <v>2293.3832627225947</v>
      </c>
      <c r="AS119" s="358">
        <v>2531.5548894363028</v>
      </c>
      <c r="AT119" s="358">
        <v>2746.4089387107256</v>
      </c>
      <c r="AU119" s="358">
        <v>2915.9404785876977</v>
      </c>
      <c r="AV119" s="358">
        <v>3059.966239314941</v>
      </c>
      <c r="AW119" s="358">
        <v>3192.0815145013744</v>
      </c>
      <c r="AX119" s="358">
        <v>3308.591395753132</v>
      </c>
      <c r="AY119" s="358">
        <v>3409.4058550827031</v>
      </c>
      <c r="AZ119" s="358">
        <v>3497.3119167110067</v>
      </c>
      <c r="BA119" s="358">
        <v>3572.6911632977385</v>
      </c>
      <c r="BB119" s="358">
        <v>3642.6126933789901</v>
      </c>
      <c r="BC119" s="358">
        <v>3715.0618622390557</v>
      </c>
      <c r="BD119" s="358">
        <v>3787.4882656350378</v>
      </c>
      <c r="BE119" s="358">
        <v>3862.3909569115194</v>
      </c>
      <c r="BF119" s="358">
        <v>3932.605504590957</v>
      </c>
      <c r="BG119" s="358">
        <v>3988.8042464789842</v>
      </c>
      <c r="BH119" s="358">
        <v>4040.1533597307362</v>
      </c>
      <c r="BI119" s="324">
        <v>163.72491067953911</v>
      </c>
      <c r="BJ119" s="324">
        <v>302.0104860195845</v>
      </c>
      <c r="BK119" s="324">
        <v>566.89963896556492</v>
      </c>
      <c r="BL119" s="324">
        <v>916.25645017470913</v>
      </c>
      <c r="BM119" s="324">
        <v>1363.384839042568</v>
      </c>
      <c r="BN119" s="324">
        <v>1835.712494440337</v>
      </c>
      <c r="BO119" s="324">
        <v>2264.8053935442235</v>
      </c>
      <c r="BP119" s="324">
        <v>2653.2796875696968</v>
      </c>
      <c r="BQ119" s="324">
        <v>2974.4834487527505</v>
      </c>
      <c r="BR119" s="324">
        <v>3248.209998230127</v>
      </c>
      <c r="BS119" s="324">
        <v>3487.8648043946846</v>
      </c>
      <c r="BT119" s="324">
        <v>3685.6298637192526</v>
      </c>
      <c r="BU119" s="324">
        <v>3831.6386821259803</v>
      </c>
      <c r="BV119" s="324">
        <v>3945.5808649833134</v>
      </c>
      <c r="BW119" s="324">
        <v>4042.4429644720626</v>
      </c>
      <c r="BX119" s="324">
        <v>4126.0482536980235</v>
      </c>
      <c r="BY119" s="324">
        <v>4204.2053859270191</v>
      </c>
      <c r="BZ119" s="324">
        <v>4279.7543313745618</v>
      </c>
      <c r="CA119" s="324">
        <v>4356.8105191722188</v>
      </c>
      <c r="CB119" s="324">
        <v>4439.2398060165424</v>
      </c>
      <c r="CC119" s="324">
        <v>4533.1301277807097</v>
      </c>
      <c r="CD119" s="324">
        <v>4635.8023421244479</v>
      </c>
      <c r="CE119" s="324">
        <v>4752.5714047443844</v>
      </c>
      <c r="CF119" s="324">
        <v>4865.5395257402224</v>
      </c>
      <c r="CG119" s="324">
        <v>4952.2262888818559</v>
      </c>
      <c r="CH119" s="324">
        <v>5032.1383119542979</v>
      </c>
    </row>
    <row r="120" spans="1:86" x14ac:dyDescent="0.25">
      <c r="A120" s="353" t="s">
        <v>250</v>
      </c>
      <c r="B120" s="353" t="s">
        <v>403</v>
      </c>
      <c r="C120" s="354">
        <v>20000</v>
      </c>
      <c r="D120" s="354"/>
      <c r="E120" s="355"/>
      <c r="F120" s="364">
        <v>0.9879</v>
      </c>
      <c r="G120" s="358">
        <v>10562.6268</v>
      </c>
      <c r="H120" s="366">
        <v>9.6293664331220628E-3</v>
      </c>
      <c r="I120" s="358">
        <v>112.25051266339418</v>
      </c>
      <c r="J120" s="358">
        <v>157.59273473363427</v>
      </c>
      <c r="K120" s="358">
        <v>213.1141170923548</v>
      </c>
      <c r="L120" s="358">
        <v>278.35813696111757</v>
      </c>
      <c r="M120" s="358">
        <v>351.78314982349616</v>
      </c>
      <c r="N120" s="358">
        <v>435.71163597735483</v>
      </c>
      <c r="O120" s="358">
        <v>530.58659520612991</v>
      </c>
      <c r="P120" s="358">
        <v>640.46386812843616</v>
      </c>
      <c r="Q120" s="358">
        <v>771.81411537139013</v>
      </c>
      <c r="R120" s="358">
        <v>917.72019166293319</v>
      </c>
      <c r="S120" s="358">
        <v>1079.994823156007</v>
      </c>
      <c r="T120" s="358">
        <v>1239.0159822060859</v>
      </c>
      <c r="U120" s="358">
        <v>1371.374825574117</v>
      </c>
      <c r="V120" s="358">
        <v>1490.7449472977951</v>
      </c>
      <c r="W120" s="358">
        <v>1605.4934870126383</v>
      </c>
      <c r="X120" s="358">
        <v>1707.9327013944028</v>
      </c>
      <c r="Y120" s="358">
        <v>1792.5854965538203</v>
      </c>
      <c r="Z120" s="358">
        <v>1861.3263684444596</v>
      </c>
      <c r="AA120" s="358">
        <v>1911.856990379576</v>
      </c>
      <c r="AB120" s="358">
        <v>1951.2201237119236</v>
      </c>
      <c r="AC120" s="358">
        <v>1986.1914418652534</v>
      </c>
      <c r="AD120" s="358">
        <v>2015.1106399708278</v>
      </c>
      <c r="AE120" s="358">
        <v>2037.7604849675529</v>
      </c>
      <c r="AF120" s="358">
        <v>2056.5878487309124</v>
      </c>
      <c r="AG120" s="358">
        <v>2074.2152309061757</v>
      </c>
      <c r="AH120" s="358">
        <v>2089.8375513348319</v>
      </c>
      <c r="AI120" s="358">
        <v>112.25051266339418</v>
      </c>
      <c r="AJ120" s="358">
        <v>182.32622041335122</v>
      </c>
      <c r="AK120" s="358">
        <v>300.89149073020496</v>
      </c>
      <c r="AL120" s="358">
        <v>453.27377720989477</v>
      </c>
      <c r="AM120" s="358">
        <v>643.26287016802064</v>
      </c>
      <c r="AN120" s="358">
        <v>847.14206327742659</v>
      </c>
      <c r="AO120" s="358">
        <v>1041.6735242069392</v>
      </c>
      <c r="AP120" s="358">
        <v>1229.7819956062253</v>
      </c>
      <c r="AQ120" s="358">
        <v>1405.5664688451827</v>
      </c>
      <c r="AR120" s="358">
        <v>1572.353564926578</v>
      </c>
      <c r="AS120" s="358">
        <v>1735.6450707183681</v>
      </c>
      <c r="AT120" s="358">
        <v>1882.9499437444745</v>
      </c>
      <c r="AU120" s="358">
        <v>1999.1815067046919</v>
      </c>
      <c r="AV120" s="358">
        <v>2097.9261962651713</v>
      </c>
      <c r="AW120" s="358">
        <v>2188.5050050047257</v>
      </c>
      <c r="AX120" s="358">
        <v>2268.3846876173448</v>
      </c>
      <c r="AY120" s="358">
        <v>2337.5035205222357</v>
      </c>
      <c r="AZ120" s="358">
        <v>2397.7722996777225</v>
      </c>
      <c r="BA120" s="358">
        <v>2449.4526398191365</v>
      </c>
      <c r="BB120" s="358">
        <v>2497.3911457267177</v>
      </c>
      <c r="BC120" s="358">
        <v>2547.0626118025002</v>
      </c>
      <c r="BD120" s="358">
        <v>2596.7184697768407</v>
      </c>
      <c r="BE120" s="358">
        <v>2648.0720815195878</v>
      </c>
      <c r="BF120" s="358">
        <v>2696.2114815701516</v>
      </c>
      <c r="BG120" s="358">
        <v>2734.7415840559993</v>
      </c>
      <c r="BH120" s="358">
        <v>2769.946760002631</v>
      </c>
      <c r="BI120" s="324">
        <v>112.25051266339418</v>
      </c>
      <c r="BJ120" s="324">
        <v>207.05970609306814</v>
      </c>
      <c r="BK120" s="324">
        <v>388.66886436805527</v>
      </c>
      <c r="BL120" s="324">
        <v>628.1894174586721</v>
      </c>
      <c r="BM120" s="324">
        <v>934.74259051254501</v>
      </c>
      <c r="BN120" s="324">
        <v>1258.5724905774982</v>
      </c>
      <c r="BO120" s="324">
        <v>1552.7604532077485</v>
      </c>
      <c r="BP120" s="324">
        <v>1819.1001230840143</v>
      </c>
      <c r="BQ120" s="324">
        <v>2039.318822318975</v>
      </c>
      <c r="BR120" s="324">
        <v>2226.9869381902226</v>
      </c>
      <c r="BS120" s="324">
        <v>2391.2953182807291</v>
      </c>
      <c r="BT120" s="324">
        <v>2526.883905282863</v>
      </c>
      <c r="BU120" s="324">
        <v>2626.9881878352667</v>
      </c>
      <c r="BV120" s="324">
        <v>2705.1074452325483</v>
      </c>
      <c r="BW120" s="324">
        <v>2771.5165229968129</v>
      </c>
      <c r="BX120" s="324">
        <v>2828.8366738402865</v>
      </c>
      <c r="BY120" s="324">
        <v>2882.4215444906508</v>
      </c>
      <c r="BZ120" s="324">
        <v>2934.2182309109853</v>
      </c>
      <c r="CA120" s="324">
        <v>2987.0482892586961</v>
      </c>
      <c r="CB120" s="324">
        <v>3043.562167741512</v>
      </c>
      <c r="CC120" s="324">
        <v>3107.9337817397472</v>
      </c>
      <c r="CD120" s="324">
        <v>3178.3262995828541</v>
      </c>
      <c r="CE120" s="324">
        <v>3258.3836780716233</v>
      </c>
      <c r="CF120" s="324">
        <v>3335.8351144093913</v>
      </c>
      <c r="CG120" s="324">
        <v>3395.2679372058233</v>
      </c>
      <c r="CH120" s="324">
        <v>3450.0559686704305</v>
      </c>
    </row>
    <row r="121" spans="1:86" x14ac:dyDescent="0.25">
      <c r="A121" s="353" t="s">
        <v>489</v>
      </c>
      <c r="B121" s="353" t="s">
        <v>490</v>
      </c>
      <c r="C121" s="354">
        <v>20000</v>
      </c>
      <c r="D121" s="354"/>
      <c r="E121" s="355"/>
      <c r="F121" s="364">
        <v>0.9829</v>
      </c>
      <c r="G121" s="358">
        <v>6301.3719000000001</v>
      </c>
      <c r="H121" s="366">
        <v>5.7446144984009658E-3</v>
      </c>
      <c r="I121" s="358">
        <v>66.965560712388907</v>
      </c>
      <c r="J121" s="358">
        <v>94.015480154489325</v>
      </c>
      <c r="K121" s="358">
        <v>127.13800594934152</v>
      </c>
      <c r="L121" s="358">
        <v>166.06078919527266</v>
      </c>
      <c r="M121" s="358">
        <v>209.86412728236019</v>
      </c>
      <c r="N121" s="358">
        <v>259.9335479173356</v>
      </c>
      <c r="O121" s="358">
        <v>316.53333255593031</v>
      </c>
      <c r="P121" s="358">
        <v>382.08308387737725</v>
      </c>
      <c r="Q121" s="358">
        <v>460.44301959287594</v>
      </c>
      <c r="R121" s="358">
        <v>547.48656156321101</v>
      </c>
      <c r="S121" s="358">
        <v>644.29513222797311</v>
      </c>
      <c r="T121" s="358">
        <v>739.16277094295629</v>
      </c>
      <c r="U121" s="358">
        <v>818.12440729612274</v>
      </c>
      <c r="V121" s="358">
        <v>889.33733046114128</v>
      </c>
      <c r="W121" s="358">
        <v>957.79314523300718</v>
      </c>
      <c r="X121" s="358">
        <v>1018.9055559226783</v>
      </c>
      <c r="Y121" s="358">
        <v>1069.4070793386159</v>
      </c>
      <c r="Z121" s="358">
        <v>1110.4159880802533</v>
      </c>
      <c r="AA121" s="358">
        <v>1140.5611638192529</v>
      </c>
      <c r="AB121" s="358">
        <v>1164.0441237848941</v>
      </c>
      <c r="AC121" s="358">
        <v>1184.9070479125696</v>
      </c>
      <c r="AD121" s="358">
        <v>1202.1594440980525</v>
      </c>
      <c r="AE121" s="358">
        <v>1215.6717170869761</v>
      </c>
      <c r="AF121" s="358">
        <v>1226.9036031713647</v>
      </c>
      <c r="AG121" s="358">
        <v>1237.4196133280207</v>
      </c>
      <c r="AH121" s="358">
        <v>1246.7394589332757</v>
      </c>
      <c r="AI121" s="358">
        <v>66.965560712388907</v>
      </c>
      <c r="AJ121" s="358">
        <v>108.77079572156217</v>
      </c>
      <c r="AK121" s="358">
        <v>179.5035667298616</v>
      </c>
      <c r="AL121" s="358">
        <v>270.41063712648554</v>
      </c>
      <c r="AM121" s="358">
        <v>383.75289131583384</v>
      </c>
      <c r="AN121" s="358">
        <v>505.38159625637803</v>
      </c>
      <c r="AO121" s="358">
        <v>621.43370192834766</v>
      </c>
      <c r="AP121" s="358">
        <v>733.65402915106222</v>
      </c>
      <c r="AQ121" s="358">
        <v>838.52219888742638</v>
      </c>
      <c r="AR121" s="358">
        <v>938.02278150101495</v>
      </c>
      <c r="AS121" s="358">
        <v>1035.4379913335799</v>
      </c>
      <c r="AT121" s="358">
        <v>1123.3160168659952</v>
      </c>
      <c r="AU121" s="358">
        <v>1192.6565624138691</v>
      </c>
      <c r="AV121" s="358">
        <v>1251.5649214662435</v>
      </c>
      <c r="AW121" s="358">
        <v>1305.6017411829923</v>
      </c>
      <c r="AX121" s="358">
        <v>1353.2557572650596</v>
      </c>
      <c r="AY121" s="358">
        <v>1394.4901471260814</v>
      </c>
      <c r="AZ121" s="358">
        <v>1430.4448389474085</v>
      </c>
      <c r="BA121" s="358">
        <v>1461.2759048664984</v>
      </c>
      <c r="BB121" s="358">
        <v>1489.8746956572531</v>
      </c>
      <c r="BC121" s="358">
        <v>1519.5073227005316</v>
      </c>
      <c r="BD121" s="358">
        <v>1549.1306383808603</v>
      </c>
      <c r="BE121" s="358">
        <v>1579.7667871463602</v>
      </c>
      <c r="BF121" s="358">
        <v>1608.485425843458</v>
      </c>
      <c r="BG121" s="358">
        <v>1631.4714225756761</v>
      </c>
      <c r="BH121" s="358">
        <v>1652.4738598145514</v>
      </c>
      <c r="BI121" s="324">
        <v>66.965560712388907</v>
      </c>
      <c r="BJ121" s="324">
        <v>123.52611128863498</v>
      </c>
      <c r="BK121" s="324">
        <v>231.86912751038167</v>
      </c>
      <c r="BL121" s="324">
        <v>374.76048505769853</v>
      </c>
      <c r="BM121" s="324">
        <v>557.64165534930748</v>
      </c>
      <c r="BN121" s="324">
        <v>750.82964459542029</v>
      </c>
      <c r="BO121" s="324">
        <v>926.33407130076512</v>
      </c>
      <c r="BP121" s="324">
        <v>1085.2249744247472</v>
      </c>
      <c r="BQ121" s="324">
        <v>1216.6013781819768</v>
      </c>
      <c r="BR121" s="324">
        <v>1328.559001438819</v>
      </c>
      <c r="BS121" s="324">
        <v>1426.5808504391866</v>
      </c>
      <c r="BT121" s="324">
        <v>1507.4692627890342</v>
      </c>
      <c r="BU121" s="324">
        <v>1567.1887175316158</v>
      </c>
      <c r="BV121" s="324">
        <v>1613.7925124713456</v>
      </c>
      <c r="BW121" s="324">
        <v>1653.4103371329772</v>
      </c>
      <c r="BX121" s="324">
        <v>1687.6059586074409</v>
      </c>
      <c r="BY121" s="324">
        <v>1719.5732149135465</v>
      </c>
      <c r="BZ121" s="324">
        <v>1750.4736898145636</v>
      </c>
      <c r="CA121" s="324">
        <v>1781.9906459137439</v>
      </c>
      <c r="CB121" s="324">
        <v>1815.7052675296122</v>
      </c>
      <c r="CC121" s="324">
        <v>1854.1075974884936</v>
      </c>
      <c r="CD121" s="324">
        <v>1896.1018326636683</v>
      </c>
      <c r="CE121" s="324">
        <v>1943.8618572057446</v>
      </c>
      <c r="CF121" s="324">
        <v>1990.0672485155515</v>
      </c>
      <c r="CG121" s="324">
        <v>2025.5232318233318</v>
      </c>
      <c r="CH121" s="324">
        <v>2058.208260695827</v>
      </c>
    </row>
    <row r="122" spans="1:86" x14ac:dyDescent="0.25">
      <c r="A122" s="353" t="s">
        <v>469</v>
      </c>
      <c r="B122" s="353" t="s">
        <v>469</v>
      </c>
      <c r="C122" s="354">
        <v>5600</v>
      </c>
      <c r="D122" s="354"/>
      <c r="E122" s="355"/>
      <c r="F122" s="364">
        <v>0.92410000000000003</v>
      </c>
      <c r="G122" s="358">
        <v>2047.8056000000001</v>
      </c>
      <c r="H122" s="366">
        <v>1.8668718378083175E-3</v>
      </c>
      <c r="I122" s="358">
        <v>21.762316589181157</v>
      </c>
      <c r="J122" s="358">
        <v>30.552938281114962</v>
      </c>
      <c r="K122" s="358">
        <v>41.317021862476473</v>
      </c>
      <c r="L122" s="358">
        <v>53.966060002663681</v>
      </c>
      <c r="M122" s="358">
        <v>68.201169825880299</v>
      </c>
      <c r="N122" s="358">
        <v>84.472616995195636</v>
      </c>
      <c r="O122" s="358">
        <v>102.86628710086076</v>
      </c>
      <c r="P122" s="358">
        <v>124.16849715366949</v>
      </c>
      <c r="Q122" s="358">
        <v>149.6337319819516</v>
      </c>
      <c r="R122" s="358">
        <v>177.92094554741135</v>
      </c>
      <c r="S122" s="358">
        <v>209.38157607063056</v>
      </c>
      <c r="T122" s="358">
        <v>240.21144691499691</v>
      </c>
      <c r="U122" s="358">
        <v>265.87222105676403</v>
      </c>
      <c r="V122" s="358">
        <v>289.01483589746158</v>
      </c>
      <c r="W122" s="358">
        <v>311.26145188316303</v>
      </c>
      <c r="X122" s="358">
        <v>331.12162500511579</v>
      </c>
      <c r="Y122" s="358">
        <v>347.53349595970718</v>
      </c>
      <c r="Z122" s="358">
        <v>360.86047844918915</v>
      </c>
      <c r="AA122" s="358">
        <v>370.65698953772016</v>
      </c>
      <c r="AB122" s="358">
        <v>378.28842879973473</v>
      </c>
      <c r="AC122" s="358">
        <v>385.06841473597655</v>
      </c>
      <c r="AD122" s="358">
        <v>390.67505946076267</v>
      </c>
      <c r="AE122" s="358">
        <v>395.06624740119292</v>
      </c>
      <c r="AF122" s="358">
        <v>398.71636035868613</v>
      </c>
      <c r="AG122" s="358">
        <v>402.13382957494628</v>
      </c>
      <c r="AH122" s="358">
        <v>405.16257193842694</v>
      </c>
      <c r="AI122" s="358">
        <v>21.762316589181157</v>
      </c>
      <c r="AJ122" s="358">
        <v>35.348087389520856</v>
      </c>
      <c r="AK122" s="358">
        <v>58.334663467392602</v>
      </c>
      <c r="AL122" s="358">
        <v>87.87743776989025</v>
      </c>
      <c r="AM122" s="358">
        <v>124.71114740152949</v>
      </c>
      <c r="AN122" s="358">
        <v>164.23776907227932</v>
      </c>
      <c r="AO122" s="358">
        <v>201.9521201149231</v>
      </c>
      <c r="AP122" s="358">
        <v>238.42122845631579</v>
      </c>
      <c r="AQ122" s="358">
        <v>272.50104927245854</v>
      </c>
      <c r="AR122" s="358">
        <v>304.83652375530397</v>
      </c>
      <c r="AS122" s="358">
        <v>336.49429850437116</v>
      </c>
      <c r="AT122" s="358">
        <v>365.05270065204047</v>
      </c>
      <c r="AU122" s="358">
        <v>387.5868344459833</v>
      </c>
      <c r="AV122" s="358">
        <v>406.73073984764073</v>
      </c>
      <c r="AW122" s="358">
        <v>424.29150340488275</v>
      </c>
      <c r="AX122" s="358">
        <v>439.77799786101025</v>
      </c>
      <c r="AY122" s="358">
        <v>453.17825669511956</v>
      </c>
      <c r="AZ122" s="358">
        <v>464.86273119153645</v>
      </c>
      <c r="BA122" s="358">
        <v>474.8821413207944</v>
      </c>
      <c r="BB122" s="358">
        <v>484.17611172341992</v>
      </c>
      <c r="BC122" s="358">
        <v>493.80605589509105</v>
      </c>
      <c r="BD122" s="358">
        <v>503.43297408107293</v>
      </c>
      <c r="BE122" s="358">
        <v>513.38904047423785</v>
      </c>
      <c r="BF122" s="358">
        <v>522.7219587786301</v>
      </c>
      <c r="BG122" s="358">
        <v>530.19189605210192</v>
      </c>
      <c r="BH122" s="358">
        <v>537.01722064394471</v>
      </c>
      <c r="BI122" s="324">
        <v>21.762316589181157</v>
      </c>
      <c r="BJ122" s="324">
        <v>40.143236497926743</v>
      </c>
      <c r="BK122" s="324">
        <v>75.352305072308724</v>
      </c>
      <c r="BL122" s="324">
        <v>121.78881553711683</v>
      </c>
      <c r="BM122" s="324">
        <v>181.22112497717868</v>
      </c>
      <c r="BN122" s="324">
        <v>244.002921149363</v>
      </c>
      <c r="BO122" s="324">
        <v>301.03795312898546</v>
      </c>
      <c r="BP122" s="324">
        <v>352.67395975896204</v>
      </c>
      <c r="BQ122" s="324">
        <v>395.36836656296543</v>
      </c>
      <c r="BR122" s="324">
        <v>431.75210196319654</v>
      </c>
      <c r="BS122" s="324">
        <v>463.60702093811176</v>
      </c>
      <c r="BT122" s="324">
        <v>489.89395438908412</v>
      </c>
      <c r="BU122" s="324">
        <v>509.30144783520245</v>
      </c>
      <c r="BV122" s="324">
        <v>524.44664379781989</v>
      </c>
      <c r="BW122" s="324">
        <v>537.32155492660252</v>
      </c>
      <c r="BX122" s="324">
        <v>548.43437071690471</v>
      </c>
      <c r="BY122" s="324">
        <v>558.82301743053199</v>
      </c>
      <c r="BZ122" s="324">
        <v>568.86498393388376</v>
      </c>
      <c r="CA122" s="324">
        <v>579.10729310386864</v>
      </c>
      <c r="CB122" s="324">
        <v>590.06379464710506</v>
      </c>
      <c r="CC122" s="324">
        <v>602.5436970542055</v>
      </c>
      <c r="CD122" s="324">
        <v>616.19088870138307</v>
      </c>
      <c r="CE122" s="324">
        <v>631.71183354728271</v>
      </c>
      <c r="CF122" s="324">
        <v>646.72755719857423</v>
      </c>
      <c r="CG122" s="324">
        <v>658.24996252925769</v>
      </c>
      <c r="CH122" s="324">
        <v>668.8718693494626</v>
      </c>
    </row>
    <row r="123" spans="1:86" x14ac:dyDescent="0.25">
      <c r="A123" s="353" t="s">
        <v>278</v>
      </c>
      <c r="B123" s="353" t="s">
        <v>278</v>
      </c>
      <c r="C123" s="354">
        <v>2500</v>
      </c>
      <c r="D123" s="354"/>
      <c r="E123" s="355"/>
      <c r="F123" s="364">
        <v>0.9728</v>
      </c>
      <c r="G123" s="358">
        <v>2046.7711999999999</v>
      </c>
      <c r="H123" s="366">
        <v>1.8659288321689984E-3</v>
      </c>
      <c r="I123" s="358">
        <v>21.751323875673663</v>
      </c>
      <c r="J123" s="358">
        <v>30.537505195397259</v>
      </c>
      <c r="K123" s="358">
        <v>41.296151557495108</v>
      </c>
      <c r="L123" s="358">
        <v>53.938800338725486</v>
      </c>
      <c r="M123" s="358">
        <v>68.166719636825292</v>
      </c>
      <c r="N123" s="358">
        <v>84.429947673937875</v>
      </c>
      <c r="O123" s="358">
        <v>102.81432665726341</v>
      </c>
      <c r="P123" s="358">
        <v>124.10577640837229</v>
      </c>
      <c r="Q123" s="358">
        <v>149.55814808259993</v>
      </c>
      <c r="R123" s="358">
        <v>177.83107303896904</v>
      </c>
      <c r="S123" s="358">
        <v>209.2758119774532</v>
      </c>
      <c r="T123" s="358">
        <v>240.09010985024381</v>
      </c>
      <c r="U123" s="358">
        <v>265.73792206595101</v>
      </c>
      <c r="V123" s="358">
        <v>288.86884696850643</v>
      </c>
      <c r="W123" s="358">
        <v>311.1042256084483</v>
      </c>
      <c r="X123" s="358">
        <v>330.9543668391525</v>
      </c>
      <c r="Y123" s="358">
        <v>347.35794772982598</v>
      </c>
      <c r="Z123" s="358">
        <v>360.67819841298461</v>
      </c>
      <c r="AA123" s="358">
        <v>370.46976102834503</v>
      </c>
      <c r="AB123" s="358">
        <v>378.09734545141765</v>
      </c>
      <c r="AC123" s="358">
        <v>384.87390663999179</v>
      </c>
      <c r="AD123" s="358">
        <v>390.47771930234808</v>
      </c>
      <c r="AE123" s="358">
        <v>394.8666891392603</v>
      </c>
      <c r="AF123" s="358">
        <v>398.51495832953105</v>
      </c>
      <c r="AG123" s="358">
        <v>401.93070129298809</v>
      </c>
      <c r="AH123" s="358">
        <v>404.95791375973403</v>
      </c>
      <c r="AI123" s="358">
        <v>21.751323875673663</v>
      </c>
      <c r="AJ123" s="358">
        <v>35.3302321489669</v>
      </c>
      <c r="AK123" s="358">
        <v>58.305197107943883</v>
      </c>
      <c r="AL123" s="358">
        <v>87.833048584886953</v>
      </c>
      <c r="AM123" s="358">
        <v>124.64815254944384</v>
      </c>
      <c r="AN123" s="358">
        <v>164.15480829302939</v>
      </c>
      <c r="AO123" s="358">
        <v>201.85010883365359</v>
      </c>
      <c r="AP123" s="358">
        <v>238.30079567758168</v>
      </c>
      <c r="AQ123" s="358">
        <v>272.36340188768361</v>
      </c>
      <c r="AR123" s="358">
        <v>304.68254287930063</v>
      </c>
      <c r="AS123" s="358">
        <v>336.32432646094429</v>
      </c>
      <c r="AT123" s="358">
        <v>364.86830301509951</v>
      </c>
      <c r="AU123" s="358">
        <v>387.39105423054144</v>
      </c>
      <c r="AV123" s="358">
        <v>406.52528954645078</v>
      </c>
      <c r="AW123" s="358">
        <v>424.07718270416677</v>
      </c>
      <c r="AX123" s="358">
        <v>439.55585452817269</v>
      </c>
      <c r="AY123" s="358">
        <v>452.94934454216644</v>
      </c>
      <c r="AZ123" s="358">
        <v>464.62791690587159</v>
      </c>
      <c r="BA123" s="358">
        <v>474.64226596984201</v>
      </c>
      <c r="BB123" s="358">
        <v>483.93154174569997</v>
      </c>
      <c r="BC123" s="358">
        <v>493.55662158149312</v>
      </c>
      <c r="BD123" s="358">
        <v>503.1786769601012</v>
      </c>
      <c r="BE123" s="358">
        <v>513.12971428455137</v>
      </c>
      <c r="BF123" s="358">
        <v>522.45791828857546</v>
      </c>
      <c r="BG123" s="358">
        <v>529.92408230197043</v>
      </c>
      <c r="BH123" s="358">
        <v>536.7459592444086</v>
      </c>
      <c r="BI123" s="324">
        <v>21.751323875673663</v>
      </c>
      <c r="BJ123" s="324">
        <v>40.122959102536541</v>
      </c>
      <c r="BK123" s="324">
        <v>75.314242658392672</v>
      </c>
      <c r="BL123" s="324">
        <v>121.72729683104843</v>
      </c>
      <c r="BM123" s="324">
        <v>181.12958546206238</v>
      </c>
      <c r="BN123" s="324">
        <v>243.87966891212088</v>
      </c>
      <c r="BO123" s="324">
        <v>300.88589101004374</v>
      </c>
      <c r="BP123" s="324">
        <v>352.49581494679103</v>
      </c>
      <c r="BQ123" s="324">
        <v>395.16865569276723</v>
      </c>
      <c r="BR123" s="324">
        <v>431.53401271963219</v>
      </c>
      <c r="BS123" s="324">
        <v>463.37284094443538</v>
      </c>
      <c r="BT123" s="324">
        <v>489.64649617995519</v>
      </c>
      <c r="BU123" s="324">
        <v>509.04418639513182</v>
      </c>
      <c r="BV123" s="324">
        <v>524.18173212439513</v>
      </c>
      <c r="BW123" s="324">
        <v>537.0501397998853</v>
      </c>
      <c r="BX123" s="324">
        <v>548.15734221719276</v>
      </c>
      <c r="BY123" s="324">
        <v>558.54074135450696</v>
      </c>
      <c r="BZ123" s="324">
        <v>568.5776353987585</v>
      </c>
      <c r="CA123" s="324">
        <v>578.81477091133888</v>
      </c>
      <c r="CB123" s="324">
        <v>589.76573803998224</v>
      </c>
      <c r="CC123" s="324">
        <v>602.23933652299445</v>
      </c>
      <c r="CD123" s="324">
        <v>615.87963461785444</v>
      </c>
      <c r="CE123" s="324">
        <v>631.39273942984244</v>
      </c>
      <c r="CF123" s="324">
        <v>646.40087824761997</v>
      </c>
      <c r="CG123" s="324">
        <v>657.91746331095283</v>
      </c>
      <c r="CH123" s="324">
        <v>668.53400472908299</v>
      </c>
    </row>
    <row r="124" spans="1:86" x14ac:dyDescent="0.25">
      <c r="A124" s="353" t="s">
        <v>383</v>
      </c>
      <c r="B124" s="353" t="s">
        <v>384</v>
      </c>
      <c r="C124" s="354">
        <v>2496</v>
      </c>
      <c r="D124" s="354"/>
      <c r="E124" s="355"/>
      <c r="F124" s="364">
        <v>0.79249999999999998</v>
      </c>
      <c r="G124" s="358">
        <v>1122.18</v>
      </c>
      <c r="H124" s="366">
        <v>1.0230298417739153E-3</v>
      </c>
      <c r="I124" s="358">
        <v>11.925563847489876</v>
      </c>
      <c r="J124" s="358">
        <v>16.742749546295599</v>
      </c>
      <c r="K124" s="358">
        <v>22.641375525896525</v>
      </c>
      <c r="L124" s="358">
        <v>29.572940524134285</v>
      </c>
      <c r="M124" s="358">
        <v>37.373659274692066</v>
      </c>
      <c r="N124" s="358">
        <v>46.290273519941849</v>
      </c>
      <c r="O124" s="358">
        <v>56.369847830694439</v>
      </c>
      <c r="P124" s="358">
        <v>68.043277221189754</v>
      </c>
      <c r="Q124" s="358">
        <v>81.998008675973168</v>
      </c>
      <c r="R124" s="358">
        <v>97.49916040584813</v>
      </c>
      <c r="S124" s="358">
        <v>114.7393175577507</v>
      </c>
      <c r="T124" s="358">
        <v>131.6338237863356</v>
      </c>
      <c r="U124" s="358">
        <v>145.69570911686122</v>
      </c>
      <c r="V124" s="358">
        <v>158.37766463155168</v>
      </c>
      <c r="W124" s="358">
        <v>170.56862041701999</v>
      </c>
      <c r="X124" s="358">
        <v>181.45182587069829</v>
      </c>
      <c r="Y124" s="358">
        <v>190.44539115239462</v>
      </c>
      <c r="Z124" s="358">
        <v>197.74846387084355</v>
      </c>
      <c r="AA124" s="358">
        <v>203.1168683782478</v>
      </c>
      <c r="AB124" s="358">
        <v>207.29883199386032</v>
      </c>
      <c r="AC124" s="358">
        <v>211.01420645026954</v>
      </c>
      <c r="AD124" s="358">
        <v>214.08659993198506</v>
      </c>
      <c r="AE124" s="358">
        <v>216.4929334643243</v>
      </c>
      <c r="AF124" s="358">
        <v>218.49316422775206</v>
      </c>
      <c r="AG124" s="358">
        <v>220.36590820555097</v>
      </c>
      <c r="AH124" s="358">
        <v>222.02563318406001</v>
      </c>
      <c r="AI124" s="358">
        <v>11.925563847489876</v>
      </c>
      <c r="AJ124" s="358">
        <v>19.370450352695837</v>
      </c>
      <c r="AK124" s="358">
        <v>31.966897956445973</v>
      </c>
      <c r="AL124" s="358">
        <v>48.156086259660306</v>
      </c>
      <c r="AM124" s="358">
        <v>68.340644927940588</v>
      </c>
      <c r="AN124" s="358">
        <v>90.000896421774812</v>
      </c>
      <c r="AO124" s="358">
        <v>110.66803907097648</v>
      </c>
      <c r="AP124" s="358">
        <v>130.65279934243193</v>
      </c>
      <c r="AQ124" s="358">
        <v>149.32825043186108</v>
      </c>
      <c r="AR124" s="358">
        <v>167.04781461078483</v>
      </c>
      <c r="AS124" s="358">
        <v>184.39600511671381</v>
      </c>
      <c r="AT124" s="358">
        <v>200.04576587626619</v>
      </c>
      <c r="AU124" s="358">
        <v>212.39427896798088</v>
      </c>
      <c r="AV124" s="358">
        <v>222.88497582105714</v>
      </c>
      <c r="AW124" s="358">
        <v>232.5081244483809</v>
      </c>
      <c r="AX124" s="358">
        <v>240.99459130284072</v>
      </c>
      <c r="AY124" s="358">
        <v>248.33781883306173</v>
      </c>
      <c r="AZ124" s="358">
        <v>254.74081118272085</v>
      </c>
      <c r="BA124" s="358">
        <v>260.23136246300385</v>
      </c>
      <c r="BB124" s="358">
        <v>265.32437896145382</v>
      </c>
      <c r="BC124" s="358">
        <v>270.60150621931751</v>
      </c>
      <c r="BD124" s="358">
        <v>275.87697526283659</v>
      </c>
      <c r="BE124" s="358">
        <v>281.33281471609422</v>
      </c>
      <c r="BF124" s="358">
        <v>286.44717433246745</v>
      </c>
      <c r="BG124" s="358">
        <v>290.54063623605083</v>
      </c>
      <c r="BH124" s="358">
        <v>294.28085588896812</v>
      </c>
      <c r="BI124" s="324">
        <v>11.925563847489876</v>
      </c>
      <c r="BJ124" s="324">
        <v>21.998151159096071</v>
      </c>
      <c r="BK124" s="324">
        <v>41.292420386995424</v>
      </c>
      <c r="BL124" s="324">
        <v>66.73923199518633</v>
      </c>
      <c r="BM124" s="324">
        <v>99.30763058118913</v>
      </c>
      <c r="BN124" s="324">
        <v>133.71151932360775</v>
      </c>
      <c r="BO124" s="324">
        <v>164.9662303112585</v>
      </c>
      <c r="BP124" s="324">
        <v>193.26232146367408</v>
      </c>
      <c r="BQ124" s="324">
        <v>216.65849218774895</v>
      </c>
      <c r="BR124" s="324">
        <v>236.59646881572149</v>
      </c>
      <c r="BS124" s="324">
        <v>254.05269267567692</v>
      </c>
      <c r="BT124" s="324">
        <v>268.45770796619678</v>
      </c>
      <c r="BU124" s="324">
        <v>279.0928488191006</v>
      </c>
      <c r="BV124" s="324">
        <v>287.39228701056271</v>
      </c>
      <c r="BW124" s="324">
        <v>294.44762847974175</v>
      </c>
      <c r="BX124" s="324">
        <v>300.53735673498312</v>
      </c>
      <c r="BY124" s="324">
        <v>306.23024651372884</v>
      </c>
      <c r="BZ124" s="324">
        <v>311.73315849459817</v>
      </c>
      <c r="CA124" s="324">
        <v>317.34585654775987</v>
      </c>
      <c r="CB124" s="324">
        <v>323.34992592904734</v>
      </c>
      <c r="CC124" s="324">
        <v>330.18880598836546</v>
      </c>
      <c r="CD124" s="324">
        <v>337.66735059368824</v>
      </c>
      <c r="CE124" s="324">
        <v>346.17269596786417</v>
      </c>
      <c r="CF124" s="324">
        <v>354.40118443718291</v>
      </c>
      <c r="CG124" s="324">
        <v>360.71536426655069</v>
      </c>
      <c r="CH124" s="324">
        <v>366.53607859387625</v>
      </c>
    </row>
    <row r="125" spans="1:86" x14ac:dyDescent="0.25">
      <c r="A125" s="353" t="s">
        <v>358</v>
      </c>
      <c r="B125" s="353" t="s">
        <v>358</v>
      </c>
      <c r="C125" s="354">
        <v>1500</v>
      </c>
      <c r="D125" s="354"/>
      <c r="E125" s="355"/>
      <c r="F125" s="364">
        <v>0.98870000000000002</v>
      </c>
      <c r="G125" s="358">
        <v>911.58140000000014</v>
      </c>
      <c r="H125" s="366">
        <v>8.3103867062863746E-4</v>
      </c>
      <c r="I125" s="358">
        <v>9.6875030635764414</v>
      </c>
      <c r="J125" s="358">
        <v>13.600651474149878</v>
      </c>
      <c r="K125" s="358">
        <v>18.39228715520014</v>
      </c>
      <c r="L125" s="358">
        <v>24.023011036649269</v>
      </c>
      <c r="M125" s="358">
        <v>30.359775298745998</v>
      </c>
      <c r="N125" s="358">
        <v>37.603015863490285</v>
      </c>
      <c r="O125" s="358">
        <v>45.790964732299109</v>
      </c>
      <c r="P125" s="358">
        <v>55.273651205582247</v>
      </c>
      <c r="Q125" s="358">
        <v>66.609509656254588</v>
      </c>
      <c r="R125" s="358">
        <v>79.201572957625004</v>
      </c>
      <c r="S125" s="358">
        <v>93.206283960094623</v>
      </c>
      <c r="T125" s="358">
        <v>106.93021206446481</v>
      </c>
      <c r="U125" s="358">
        <v>118.3531149109244</v>
      </c>
      <c r="V125" s="358">
        <v>128.65505823803701</v>
      </c>
      <c r="W125" s="358">
        <v>138.55814735231041</v>
      </c>
      <c r="X125" s="358">
        <v>147.39891056672494</v>
      </c>
      <c r="Y125" s="358">
        <v>154.70466083003399</v>
      </c>
      <c r="Z125" s="358">
        <v>160.63717188261512</v>
      </c>
      <c r="AA125" s="358">
        <v>164.99809232017938</v>
      </c>
      <c r="AB125" s="358">
        <v>168.39523025479693</v>
      </c>
      <c r="AC125" s="358">
        <v>171.4133434349443</v>
      </c>
      <c r="AD125" s="358">
        <v>173.90914335243801</v>
      </c>
      <c r="AE125" s="358">
        <v>175.86388224484097</v>
      </c>
      <c r="AF125" s="358">
        <v>177.48873134182057</v>
      </c>
      <c r="AG125" s="358">
        <v>179.01001899364422</v>
      </c>
      <c r="AH125" s="358">
        <v>180.35826474702091</v>
      </c>
      <c r="AI125" s="358">
        <v>9.6875030635764414</v>
      </c>
      <c r="AJ125" s="358">
        <v>15.73521382589332</v>
      </c>
      <c r="AK125" s="358">
        <v>25.967696441563891</v>
      </c>
      <c r="AL125" s="358">
        <v>39.118673056997913</v>
      </c>
      <c r="AM125" s="358">
        <v>55.515212158757954</v>
      </c>
      <c r="AN125" s="358">
        <v>73.110502024110644</v>
      </c>
      <c r="AO125" s="358">
        <v>89.899058966988775</v>
      </c>
      <c r="AP125" s="358">
        <v>106.13329567314798</v>
      </c>
      <c r="AQ125" s="358">
        <v>121.30394017735706</v>
      </c>
      <c r="AR125" s="358">
        <v>135.69808828337676</v>
      </c>
      <c r="AS125" s="358">
        <v>149.79055810894971</v>
      </c>
      <c r="AT125" s="358">
        <v>162.50334110531199</v>
      </c>
      <c r="AU125" s="358">
        <v>172.5344188754234</v>
      </c>
      <c r="AV125" s="358">
        <v>181.05633525630958</v>
      </c>
      <c r="AW125" s="358">
        <v>188.87351547526183</v>
      </c>
      <c r="AX125" s="358">
        <v>195.76733405716675</v>
      </c>
      <c r="AY125" s="358">
        <v>201.73246410093643</v>
      </c>
      <c r="AZ125" s="358">
        <v>206.93381212914184</v>
      </c>
      <c r="BA125" s="358">
        <v>211.39395615492393</v>
      </c>
      <c r="BB125" s="358">
        <v>215.53117042525503</v>
      </c>
      <c r="BC125" s="358">
        <v>219.81794353981911</v>
      </c>
      <c r="BD125" s="358">
        <v>224.10336963576435</v>
      </c>
      <c r="BE125" s="358">
        <v>228.53531617462244</v>
      </c>
      <c r="BF125" s="358">
        <v>232.68986811744534</v>
      </c>
      <c r="BG125" s="358">
        <v>236.01511338372629</v>
      </c>
      <c r="BH125" s="358">
        <v>239.05340908273527</v>
      </c>
      <c r="BI125" s="324">
        <v>9.6875030635764414</v>
      </c>
      <c r="BJ125" s="324">
        <v>17.869776177636762</v>
      </c>
      <c r="BK125" s="324">
        <v>33.543105727927639</v>
      </c>
      <c r="BL125" s="324">
        <v>54.214335077346568</v>
      </c>
      <c r="BM125" s="324">
        <v>80.670649018769907</v>
      </c>
      <c r="BN125" s="324">
        <v>108.61798818473099</v>
      </c>
      <c r="BO125" s="324">
        <v>134.00715320167842</v>
      </c>
      <c r="BP125" s="324">
        <v>156.99294014071373</v>
      </c>
      <c r="BQ125" s="324">
        <v>175.9983706984595</v>
      </c>
      <c r="BR125" s="324">
        <v>192.19460360912848</v>
      </c>
      <c r="BS125" s="324">
        <v>206.3748322578048</v>
      </c>
      <c r="BT125" s="324">
        <v>218.07647014615912</v>
      </c>
      <c r="BU125" s="324">
        <v>226.71572283992239</v>
      </c>
      <c r="BV125" s="324">
        <v>233.45761227458215</v>
      </c>
      <c r="BW125" s="324">
        <v>239.18888359821324</v>
      </c>
      <c r="BX125" s="324">
        <v>244.13575754760856</v>
      </c>
      <c r="BY125" s="324">
        <v>248.76026737183881</v>
      </c>
      <c r="BZ125" s="324">
        <v>253.23045237566853</v>
      </c>
      <c r="CA125" s="324">
        <v>257.7898199896685</v>
      </c>
      <c r="CB125" s="324">
        <v>262.6671105957131</v>
      </c>
      <c r="CC125" s="324">
        <v>268.22254364469393</v>
      </c>
      <c r="CD125" s="324">
        <v>274.29759591909072</v>
      </c>
      <c r="CE125" s="324">
        <v>281.20675010440397</v>
      </c>
      <c r="CF125" s="324">
        <v>287.89100489307015</v>
      </c>
      <c r="CG125" s="324">
        <v>293.02020777380847</v>
      </c>
      <c r="CH125" s="324">
        <v>297.74855341844966</v>
      </c>
    </row>
    <row r="126" spans="1:86" x14ac:dyDescent="0.25">
      <c r="A126" s="353" t="s">
        <v>552</v>
      </c>
      <c r="B126" s="353" t="s">
        <v>553</v>
      </c>
      <c r="C126" s="354">
        <v>4998</v>
      </c>
      <c r="D126" s="354"/>
      <c r="E126" s="355"/>
      <c r="F126" s="364">
        <v>0.92369999999999997</v>
      </c>
      <c r="G126" s="358">
        <v>393.49619999999999</v>
      </c>
      <c r="H126" s="366">
        <v>3.5872886277124605E-4</v>
      </c>
      <c r="I126" s="358">
        <v>4.181739165592548</v>
      </c>
      <c r="J126" s="358">
        <v>5.8709015701750538</v>
      </c>
      <c r="K126" s="358">
        <v>7.9392746548800401</v>
      </c>
      <c r="L126" s="358">
        <v>10.369851288628251</v>
      </c>
      <c r="M126" s="358">
        <v>13.105199615646406</v>
      </c>
      <c r="N126" s="358">
        <v>16.23184045969251</v>
      </c>
      <c r="O126" s="358">
        <v>19.766277171181542</v>
      </c>
      <c r="P126" s="358">
        <v>23.85960453945421</v>
      </c>
      <c r="Q126" s="358">
        <v>28.752878167105514</v>
      </c>
      <c r="R126" s="358">
        <v>34.188409277381254</v>
      </c>
      <c r="S126" s="358">
        <v>40.23372850128159</v>
      </c>
      <c r="T126" s="358">
        <v>46.157844063690902</v>
      </c>
      <c r="U126" s="358">
        <v>51.088691559099466</v>
      </c>
      <c r="V126" s="358">
        <v>55.535662012680653</v>
      </c>
      <c r="W126" s="358">
        <v>59.810461755992598</v>
      </c>
      <c r="X126" s="358">
        <v>63.626694436883085</v>
      </c>
      <c r="Y126" s="358">
        <v>66.780318421270124</v>
      </c>
      <c r="Z126" s="358">
        <v>69.341165489506338</v>
      </c>
      <c r="AA126" s="358">
        <v>71.223614627546979</v>
      </c>
      <c r="AB126" s="358">
        <v>72.690034267249857</v>
      </c>
      <c r="AC126" s="358">
        <v>73.992842845351518</v>
      </c>
      <c r="AD126" s="358">
        <v>75.070187977112738</v>
      </c>
      <c r="AE126" s="358">
        <v>75.913976942259211</v>
      </c>
      <c r="AF126" s="358">
        <v>76.615364602466954</v>
      </c>
      <c r="AG126" s="358">
        <v>77.27204859152107</v>
      </c>
      <c r="AH126" s="358">
        <v>77.854036750362241</v>
      </c>
      <c r="AI126" s="358">
        <v>4.181739165592548</v>
      </c>
      <c r="AJ126" s="358">
        <v>6.7923137162259799</v>
      </c>
      <c r="AK126" s="358">
        <v>11.20930053257878</v>
      </c>
      <c r="AL126" s="358">
        <v>16.88609398674771</v>
      </c>
      <c r="AM126" s="358">
        <v>23.963877528287703</v>
      </c>
      <c r="AN126" s="358">
        <v>31.559117733841255</v>
      </c>
      <c r="AO126" s="358">
        <v>38.806120975138363</v>
      </c>
      <c r="AP126" s="358">
        <v>45.81384453528797</v>
      </c>
      <c r="AQ126" s="358">
        <v>52.362454416925701</v>
      </c>
      <c r="AR126" s="358">
        <v>58.575879330988172</v>
      </c>
      <c r="AS126" s="358">
        <v>64.659080814670943</v>
      </c>
      <c r="AT126" s="358">
        <v>70.146722182181477</v>
      </c>
      <c r="AU126" s="358">
        <v>74.476769926072819</v>
      </c>
      <c r="AV126" s="358">
        <v>78.15536814296982</v>
      </c>
      <c r="AW126" s="358">
        <v>81.529757649900176</v>
      </c>
      <c r="AX126" s="358">
        <v>84.505565861288616</v>
      </c>
      <c r="AY126" s="358">
        <v>87.080493349639283</v>
      </c>
      <c r="AZ126" s="358">
        <v>89.325724202283183</v>
      </c>
      <c r="BA126" s="358">
        <v>91.251004518004819</v>
      </c>
      <c r="BB126" s="358">
        <v>93.036887922340469</v>
      </c>
      <c r="BC126" s="358">
        <v>94.887330385123406</v>
      </c>
      <c r="BD126" s="358">
        <v>96.737191389456413</v>
      </c>
      <c r="BE126" s="358">
        <v>98.650299886013954</v>
      </c>
      <c r="BF126" s="358">
        <v>100.44366732659955</v>
      </c>
      <c r="BG126" s="358">
        <v>101.87905354262978</v>
      </c>
      <c r="BH126" s="358">
        <v>103.19057417264304</v>
      </c>
      <c r="BI126" s="324">
        <v>4.181739165592548</v>
      </c>
      <c r="BJ126" s="324">
        <v>7.713725862276906</v>
      </c>
      <c r="BK126" s="324">
        <v>14.479326410277521</v>
      </c>
      <c r="BL126" s="324">
        <v>23.402336684867169</v>
      </c>
      <c r="BM126" s="324">
        <v>34.822555440929008</v>
      </c>
      <c r="BN126" s="324">
        <v>46.886395007989996</v>
      </c>
      <c r="BO126" s="324">
        <v>57.845964779095183</v>
      </c>
      <c r="BP126" s="324">
        <v>67.76808453112173</v>
      </c>
      <c r="BQ126" s="324">
        <v>75.97203066674588</v>
      </c>
      <c r="BR126" s="324">
        <v>82.963349384595077</v>
      </c>
      <c r="BS126" s="324">
        <v>89.084433128060283</v>
      </c>
      <c r="BT126" s="324">
        <v>94.135600300672039</v>
      </c>
      <c r="BU126" s="324">
        <v>97.86484829304618</v>
      </c>
      <c r="BV126" s="324">
        <v>100.77507427325898</v>
      </c>
      <c r="BW126" s="324">
        <v>103.24905354380773</v>
      </c>
      <c r="BX126" s="324">
        <v>105.38443728569413</v>
      </c>
      <c r="BY126" s="324">
        <v>107.38066827800844</v>
      </c>
      <c r="BZ126" s="324">
        <v>109.31028291506004</v>
      </c>
      <c r="CA126" s="324">
        <v>111.27839440846266</v>
      </c>
      <c r="CB126" s="324">
        <v>113.38374157743105</v>
      </c>
      <c r="CC126" s="324">
        <v>115.78181792489534</v>
      </c>
      <c r="CD126" s="324">
        <v>118.4041948018001</v>
      </c>
      <c r="CE126" s="324">
        <v>121.38662282976873</v>
      </c>
      <c r="CF126" s="324">
        <v>124.27197005073214</v>
      </c>
      <c r="CG126" s="324">
        <v>126.48605849373851</v>
      </c>
      <c r="CH126" s="324">
        <v>128.52711159492384</v>
      </c>
    </row>
    <row r="127" spans="1:86" x14ac:dyDescent="0.25">
      <c r="A127" s="353" t="s">
        <v>251</v>
      </c>
      <c r="B127" s="353" t="s">
        <v>328</v>
      </c>
      <c r="C127" s="354">
        <v>6250</v>
      </c>
      <c r="D127" s="354"/>
      <c r="E127" s="355"/>
      <c r="F127" s="364">
        <v>0.98380000000000001</v>
      </c>
      <c r="G127" s="358">
        <v>4137.8627999999999</v>
      </c>
      <c r="H127" s="366">
        <v>3.7722621375948333E-3</v>
      </c>
      <c r="I127" s="358">
        <v>43.97364684235437</v>
      </c>
      <c r="J127" s="358">
        <v>61.736263805569017</v>
      </c>
      <c r="K127" s="358">
        <v>83.4865222419199</v>
      </c>
      <c r="L127" s="358">
        <v>109.04558135185779</v>
      </c>
      <c r="M127" s="358">
        <v>137.80950864622724</v>
      </c>
      <c r="N127" s="358">
        <v>170.68812561264008</v>
      </c>
      <c r="O127" s="358">
        <v>207.85497547656456</v>
      </c>
      <c r="P127" s="358">
        <v>250.89891604167642</v>
      </c>
      <c r="Q127" s="358">
        <v>302.35480027659253</v>
      </c>
      <c r="R127" s="358">
        <v>359.51286680799149</v>
      </c>
      <c r="S127" s="358">
        <v>423.08324316919158</v>
      </c>
      <c r="T127" s="358">
        <v>485.37908594631267</v>
      </c>
      <c r="U127" s="358">
        <v>537.2300832970476</v>
      </c>
      <c r="V127" s="358">
        <v>583.99280581526432</v>
      </c>
      <c r="W127" s="358">
        <v>628.94504381730872</v>
      </c>
      <c r="X127" s="358">
        <v>669.07515751701158</v>
      </c>
      <c r="Y127" s="358">
        <v>702.23751936493511</v>
      </c>
      <c r="Z127" s="358">
        <v>729.16645494333136</v>
      </c>
      <c r="AA127" s="358">
        <v>748.96160483598692</v>
      </c>
      <c r="AB127" s="358">
        <v>764.38193996582049</v>
      </c>
      <c r="AC127" s="358">
        <v>778.08180072901894</v>
      </c>
      <c r="AD127" s="358">
        <v>789.41076996296806</v>
      </c>
      <c r="AE127" s="358">
        <v>798.28374756714834</v>
      </c>
      <c r="AF127" s="358">
        <v>805.65928488505051</v>
      </c>
      <c r="AG127" s="358">
        <v>812.56473466998523</v>
      </c>
      <c r="AH127" s="358">
        <v>818.68471029493264</v>
      </c>
      <c r="AI127" s="358">
        <v>43.97364684235437</v>
      </c>
      <c r="AJ127" s="358">
        <v>71.425498524004155</v>
      </c>
      <c r="AK127" s="358">
        <v>117.87292402767275</v>
      </c>
      <c r="AL127" s="358">
        <v>177.56801754392302</v>
      </c>
      <c r="AM127" s="358">
        <v>251.99541283513705</v>
      </c>
      <c r="AN127" s="358">
        <v>331.86419404223483</v>
      </c>
      <c r="AO127" s="358">
        <v>408.07104209729289</v>
      </c>
      <c r="AP127" s="358">
        <v>481.76171212721084</v>
      </c>
      <c r="AQ127" s="358">
        <v>550.62450983895792</v>
      </c>
      <c r="AR127" s="358">
        <v>615.96262444461945</v>
      </c>
      <c r="AS127" s="358">
        <v>679.93135685991535</v>
      </c>
      <c r="AT127" s="358">
        <v>737.63739588738997</v>
      </c>
      <c r="AU127" s="358">
        <v>783.17060175233075</v>
      </c>
      <c r="AV127" s="358">
        <v>821.85340152992558</v>
      </c>
      <c r="AW127" s="358">
        <v>857.33725325057094</v>
      </c>
      <c r="AX127" s="358">
        <v>888.62976915755769</v>
      </c>
      <c r="AY127" s="358">
        <v>915.70676930836908</v>
      </c>
      <c r="AZ127" s="358">
        <v>939.31679965317915</v>
      </c>
      <c r="BA127" s="358">
        <v>959.56234661906285</v>
      </c>
      <c r="BB127" s="358">
        <v>978.34204640761948</v>
      </c>
      <c r="BC127" s="358">
        <v>997.80062575423062</v>
      </c>
      <c r="BD127" s="358">
        <v>1017.2530906954427</v>
      </c>
      <c r="BE127" s="358">
        <v>1037.3706432417428</v>
      </c>
      <c r="BF127" s="358">
        <v>1056.2290424311893</v>
      </c>
      <c r="BG127" s="358">
        <v>1071.3230413743663</v>
      </c>
      <c r="BH127" s="358">
        <v>1085.1145149041349</v>
      </c>
      <c r="BI127" s="324">
        <v>43.97364684235437</v>
      </c>
      <c r="BJ127" s="324">
        <v>81.114733242439286</v>
      </c>
      <c r="BK127" s="324">
        <v>152.25932581342565</v>
      </c>
      <c r="BL127" s="324">
        <v>246.09045373598829</v>
      </c>
      <c r="BM127" s="324">
        <v>366.18131702404685</v>
      </c>
      <c r="BN127" s="324">
        <v>493.04026247182952</v>
      </c>
      <c r="BO127" s="324">
        <v>608.28710871802116</v>
      </c>
      <c r="BP127" s="324">
        <v>712.62450821274535</v>
      </c>
      <c r="BQ127" s="324">
        <v>798.8942194013232</v>
      </c>
      <c r="BR127" s="324">
        <v>872.4123820812473</v>
      </c>
      <c r="BS127" s="324">
        <v>936.77947055063908</v>
      </c>
      <c r="BT127" s="324">
        <v>989.89570582846716</v>
      </c>
      <c r="BU127" s="324">
        <v>1029.111120207614</v>
      </c>
      <c r="BV127" s="324">
        <v>1059.7139972445868</v>
      </c>
      <c r="BW127" s="324">
        <v>1085.7294626838334</v>
      </c>
      <c r="BX127" s="324">
        <v>1108.1843807981036</v>
      </c>
      <c r="BY127" s="324">
        <v>1129.1760192518027</v>
      </c>
      <c r="BZ127" s="324">
        <v>1149.467144363027</v>
      </c>
      <c r="CA127" s="324">
        <v>1170.1630884021388</v>
      </c>
      <c r="CB127" s="324">
        <v>1192.3021528494185</v>
      </c>
      <c r="CC127" s="324">
        <v>1217.5194507794424</v>
      </c>
      <c r="CD127" s="324">
        <v>1245.0954114279173</v>
      </c>
      <c r="CE127" s="324">
        <v>1276.4575389163372</v>
      </c>
      <c r="CF127" s="324">
        <v>1306.7987999773281</v>
      </c>
      <c r="CG127" s="324">
        <v>1330.0813480787479</v>
      </c>
      <c r="CH127" s="324">
        <v>1351.5443195133371</v>
      </c>
    </row>
    <row r="128" spans="1:86" x14ac:dyDescent="0.25">
      <c r="A128" s="353" t="s">
        <v>251</v>
      </c>
      <c r="B128" s="353" t="s">
        <v>391</v>
      </c>
      <c r="C128" s="354">
        <v>6250</v>
      </c>
      <c r="D128" s="354"/>
      <c r="E128" s="355"/>
      <c r="F128" s="364">
        <v>0.98380000000000001</v>
      </c>
      <c r="G128" s="358">
        <v>3455.1055999999994</v>
      </c>
      <c r="H128" s="366">
        <v>3.1498299161276874E-3</v>
      </c>
      <c r="I128" s="358">
        <v>36.717890563563607</v>
      </c>
      <c r="J128" s="358">
        <v>51.549633496233561</v>
      </c>
      <c r="K128" s="358">
        <v>69.711047578131868</v>
      </c>
      <c r="L128" s="358">
        <v>91.052801166838918</v>
      </c>
      <c r="M128" s="358">
        <v>115.07061206979314</v>
      </c>
      <c r="N128" s="358">
        <v>142.52417906599902</v>
      </c>
      <c r="O128" s="358">
        <v>173.55841033611381</v>
      </c>
      <c r="P128" s="358">
        <v>209.49999836860854</v>
      </c>
      <c r="Q128" s="358">
        <v>252.46553936552374</v>
      </c>
      <c r="R128" s="358">
        <v>300.19238902274515</v>
      </c>
      <c r="S128" s="358">
        <v>353.2735021422256</v>
      </c>
      <c r="T128" s="358">
        <v>405.29038274927484</v>
      </c>
      <c r="U128" s="358">
        <v>448.58584225849523</v>
      </c>
      <c r="V128" s="358">
        <v>487.63260438022064</v>
      </c>
      <c r="W128" s="358">
        <v>525.16761623547029</v>
      </c>
      <c r="X128" s="358">
        <v>558.67616576313458</v>
      </c>
      <c r="Y128" s="358">
        <v>586.36665906078269</v>
      </c>
      <c r="Z128" s="358">
        <v>608.85225624369457</v>
      </c>
      <c r="AA128" s="358">
        <v>625.38115933998722</v>
      </c>
      <c r="AB128" s="358">
        <v>638.25710251068983</v>
      </c>
      <c r="AC128" s="358">
        <v>649.69645367577607</v>
      </c>
      <c r="AD128" s="358">
        <v>659.15611605086633</v>
      </c>
      <c r="AE128" s="358">
        <v>666.56503125435688</v>
      </c>
      <c r="AF128" s="358">
        <v>672.72358737905301</v>
      </c>
      <c r="AG128" s="358">
        <v>678.48962153138086</v>
      </c>
      <c r="AH128" s="358">
        <v>683.59978662762785</v>
      </c>
      <c r="AI128" s="358">
        <v>36.717890563563607</v>
      </c>
      <c r="AJ128" s="358">
        <v>59.640121449429991</v>
      </c>
      <c r="AK128" s="358">
        <v>98.423611313644003</v>
      </c>
      <c r="AL128" s="358">
        <v>148.26887247129281</v>
      </c>
      <c r="AM128" s="358">
        <v>210.41557058416578</v>
      </c>
      <c r="AN128" s="358">
        <v>277.10581299960256</v>
      </c>
      <c r="AO128" s="358">
        <v>340.73834993953693</v>
      </c>
      <c r="AP128" s="358">
        <v>402.2698842108332</v>
      </c>
      <c r="AQ128" s="358">
        <v>459.77015657499288</v>
      </c>
      <c r="AR128" s="358">
        <v>514.32732692570221</v>
      </c>
      <c r="AS128" s="358">
        <v>567.74106640323885</v>
      </c>
      <c r="AT128" s="358">
        <v>615.92547179184805</v>
      </c>
      <c r="AU128" s="358">
        <v>653.94559043133268</v>
      </c>
      <c r="AV128" s="358">
        <v>686.24563627510656</v>
      </c>
      <c r="AW128" s="358">
        <v>715.87456809700541</v>
      </c>
      <c r="AX128" s="358">
        <v>742.00374447963441</v>
      </c>
      <c r="AY128" s="358">
        <v>764.6129752284811</v>
      </c>
      <c r="AZ128" s="358">
        <v>784.32729443223127</v>
      </c>
      <c r="BA128" s="358">
        <v>801.23227801382518</v>
      </c>
      <c r="BB128" s="358">
        <v>816.91328268748441</v>
      </c>
      <c r="BC128" s="358">
        <v>833.16115017804509</v>
      </c>
      <c r="BD128" s="358">
        <v>849.40391215463501</v>
      </c>
      <c r="BE128" s="358">
        <v>866.20202070019025</v>
      </c>
      <c r="BF128" s="358">
        <v>881.94873918648045</v>
      </c>
      <c r="BG128" s="358">
        <v>894.55219241720749</v>
      </c>
      <c r="BH128" s="358">
        <v>906.06804002456533</v>
      </c>
      <c r="BI128" s="324">
        <v>36.717890563563607</v>
      </c>
      <c r="BJ128" s="324">
        <v>67.730609402626428</v>
      </c>
      <c r="BK128" s="324">
        <v>127.13617504915614</v>
      </c>
      <c r="BL128" s="324">
        <v>205.48494377574673</v>
      </c>
      <c r="BM128" s="324">
        <v>305.76052909853837</v>
      </c>
      <c r="BN128" s="324">
        <v>411.68744693320616</v>
      </c>
      <c r="BO128" s="324">
        <v>507.91828954296005</v>
      </c>
      <c r="BP128" s="324">
        <v>595.03977005305785</v>
      </c>
      <c r="BQ128" s="324">
        <v>667.07477378446185</v>
      </c>
      <c r="BR128" s="324">
        <v>728.46226482865904</v>
      </c>
      <c r="BS128" s="324">
        <v>782.20863066425193</v>
      </c>
      <c r="BT128" s="324">
        <v>826.56056083442138</v>
      </c>
      <c r="BU128" s="324">
        <v>859.30533860417017</v>
      </c>
      <c r="BV128" s="324">
        <v>884.8586681699926</v>
      </c>
      <c r="BW128" s="324">
        <v>906.58151995854075</v>
      </c>
      <c r="BX128" s="324">
        <v>925.33132319613401</v>
      </c>
      <c r="BY128" s="324">
        <v>942.85929139617963</v>
      </c>
      <c r="BZ128" s="324">
        <v>959.80233262076808</v>
      </c>
      <c r="CA128" s="324">
        <v>977.08339668766314</v>
      </c>
      <c r="CB128" s="324">
        <v>995.56946286427888</v>
      </c>
      <c r="CC128" s="324">
        <v>1016.6258466803142</v>
      </c>
      <c r="CD128" s="324">
        <v>1039.6517082584037</v>
      </c>
      <c r="CE128" s="324">
        <v>1065.8390101460236</v>
      </c>
      <c r="CF128" s="324">
        <v>1091.1738909939077</v>
      </c>
      <c r="CG128" s="324">
        <v>1110.6147633030344</v>
      </c>
      <c r="CH128" s="324">
        <v>1128.5362934215027</v>
      </c>
    </row>
    <row r="129" spans="1:86" x14ac:dyDescent="0.25">
      <c r="A129" s="353" t="s">
        <v>251</v>
      </c>
      <c r="B129" s="353" t="s">
        <v>251</v>
      </c>
      <c r="C129" s="354">
        <v>9375</v>
      </c>
      <c r="D129" s="354"/>
      <c r="E129" s="355"/>
      <c r="F129" s="364">
        <v>0.98380000000000001</v>
      </c>
      <c r="G129" s="358">
        <v>4664.1958000000004</v>
      </c>
      <c r="H129" s="366">
        <v>4.2520910114924168E-3</v>
      </c>
      <c r="I129" s="358">
        <v>49.567061264765115</v>
      </c>
      <c r="J129" s="358">
        <v>69.589069591584092</v>
      </c>
      <c r="K129" s="358">
        <v>94.105944353053303</v>
      </c>
      <c r="L129" s="358">
        <v>122.91609633598615</v>
      </c>
      <c r="M129" s="358">
        <v>155.33877329808922</v>
      </c>
      <c r="N129" s="358">
        <v>192.39952532799015</v>
      </c>
      <c r="O129" s="358">
        <v>234.29397021740195</v>
      </c>
      <c r="P129" s="358">
        <v>282.81306727379643</v>
      </c>
      <c r="Q129" s="358">
        <v>340.81410083483723</v>
      </c>
      <c r="R129" s="358">
        <v>405.24262994215115</v>
      </c>
      <c r="S129" s="358">
        <v>476.89910981101701</v>
      </c>
      <c r="T129" s="358">
        <v>547.11893639359687</v>
      </c>
      <c r="U129" s="358">
        <v>605.56534115817942</v>
      </c>
      <c r="V129" s="358">
        <v>658.27624640279805</v>
      </c>
      <c r="W129" s="358">
        <v>708.94637487823593</v>
      </c>
      <c r="X129" s="358">
        <v>754.18100850883309</v>
      </c>
      <c r="Y129" s="358">
        <v>791.56159755329463</v>
      </c>
      <c r="Z129" s="358">
        <v>821.91587324924717</v>
      </c>
      <c r="AA129" s="358">
        <v>844.22895114774474</v>
      </c>
      <c r="AB129" s="358">
        <v>861.61074117402632</v>
      </c>
      <c r="AC129" s="358">
        <v>877.0532138032047</v>
      </c>
      <c r="AD129" s="358">
        <v>889.82321930442981</v>
      </c>
      <c r="AE129" s="358">
        <v>899.82483290914183</v>
      </c>
      <c r="AF129" s="358">
        <v>908.13853296244054</v>
      </c>
      <c r="AG129" s="358">
        <v>915.92235070622917</v>
      </c>
      <c r="AH129" s="358">
        <v>922.82078257448302</v>
      </c>
      <c r="AI129" s="358">
        <v>49.567061264765115</v>
      </c>
      <c r="AJ129" s="358">
        <v>80.510767594461171</v>
      </c>
      <c r="AK129" s="358">
        <v>132.86627028416464</v>
      </c>
      <c r="AL129" s="358">
        <v>200.15453427858751</v>
      </c>
      <c r="AM129" s="358">
        <v>284.0490376251509</v>
      </c>
      <c r="AN129" s="358">
        <v>374.07706703619476</v>
      </c>
      <c r="AO129" s="358">
        <v>459.97736818432372</v>
      </c>
      <c r="AP129" s="358">
        <v>543.04143537686798</v>
      </c>
      <c r="AQ129" s="358">
        <v>620.66352856550157</v>
      </c>
      <c r="AR129" s="358">
        <v>694.31260163859747</v>
      </c>
      <c r="AS129" s="358">
        <v>766.41810814856365</v>
      </c>
      <c r="AT129" s="358">
        <v>831.46431143654672</v>
      </c>
      <c r="AU129" s="358">
        <v>882.789306445031</v>
      </c>
      <c r="AV129" s="358">
        <v>926.3925289237701</v>
      </c>
      <c r="AW129" s="358">
        <v>966.38989958653292</v>
      </c>
      <c r="AX129" s="358">
        <v>1001.6627997089827</v>
      </c>
      <c r="AY129" s="358">
        <v>1032.1839736783113</v>
      </c>
      <c r="AZ129" s="358">
        <v>1058.7971819200482</v>
      </c>
      <c r="BA129" s="358">
        <v>1081.6179470568181</v>
      </c>
      <c r="BB129" s="358">
        <v>1102.7864103705479</v>
      </c>
      <c r="BC129" s="358">
        <v>1124.7201062056129</v>
      </c>
      <c r="BD129" s="358">
        <v>1146.6469098875641</v>
      </c>
      <c r="BE129" s="358">
        <v>1169.3233998119597</v>
      </c>
      <c r="BF129" s="358">
        <v>1190.5805730304967</v>
      </c>
      <c r="BG129" s="358">
        <v>1207.5945171554615</v>
      </c>
      <c r="BH129" s="358">
        <v>1223.1402556254172</v>
      </c>
      <c r="BI129" s="324">
        <v>49.567061264765115</v>
      </c>
      <c r="BJ129" s="324">
        <v>91.432465597338236</v>
      </c>
      <c r="BK129" s="324">
        <v>171.62659621527601</v>
      </c>
      <c r="BL129" s="324">
        <v>277.39297222118887</v>
      </c>
      <c r="BM129" s="324">
        <v>412.75930195221258</v>
      </c>
      <c r="BN129" s="324">
        <v>555.75460874439943</v>
      </c>
      <c r="BO129" s="324">
        <v>685.66076615124541</v>
      </c>
      <c r="BP129" s="324">
        <v>803.26980347993958</v>
      </c>
      <c r="BQ129" s="324">
        <v>900.51295629616584</v>
      </c>
      <c r="BR129" s="324">
        <v>983.38257333504362</v>
      </c>
      <c r="BS129" s="324">
        <v>1055.9371064861102</v>
      </c>
      <c r="BT129" s="324">
        <v>1115.8096864794966</v>
      </c>
      <c r="BU129" s="324">
        <v>1160.0132717318825</v>
      </c>
      <c r="BV129" s="324">
        <v>1194.5088114447424</v>
      </c>
      <c r="BW129" s="324">
        <v>1223.8334242948297</v>
      </c>
      <c r="BX129" s="324">
        <v>1249.1445909091321</v>
      </c>
      <c r="BY129" s="324">
        <v>1272.806349803328</v>
      </c>
      <c r="BZ129" s="324">
        <v>1295.6784905908489</v>
      </c>
      <c r="CA129" s="324">
        <v>1319.0069429658915</v>
      </c>
      <c r="CB129" s="324">
        <v>1343.9620795670689</v>
      </c>
      <c r="CC129" s="324">
        <v>1372.386998608021</v>
      </c>
      <c r="CD129" s="324">
        <v>1403.4706004706982</v>
      </c>
      <c r="CE129" s="324">
        <v>1438.8219667147775</v>
      </c>
      <c r="CF129" s="324">
        <v>1473.0226130985527</v>
      </c>
      <c r="CG129" s="324">
        <v>1499.2666836046944</v>
      </c>
      <c r="CH129" s="324">
        <v>1523.459728676351</v>
      </c>
    </row>
    <row r="130" spans="1:86" x14ac:dyDescent="0.25">
      <c r="A130" s="353" t="s">
        <v>435</v>
      </c>
      <c r="B130" s="353" t="s">
        <v>435</v>
      </c>
      <c r="C130" s="354">
        <v>12500</v>
      </c>
      <c r="D130" s="354"/>
      <c r="E130" s="355"/>
      <c r="F130" s="364">
        <v>0.96839999999999993</v>
      </c>
      <c r="G130" s="358">
        <v>5669.0135999999993</v>
      </c>
      <c r="H130" s="366">
        <v>5.1681281846247245E-3</v>
      </c>
      <c r="I130" s="358">
        <v>60.2454005944576</v>
      </c>
      <c r="J130" s="358">
        <v>84.580793526300212</v>
      </c>
      <c r="K130" s="358">
        <v>114.37939170098785</v>
      </c>
      <c r="L130" s="358">
        <v>149.39617710466095</v>
      </c>
      <c r="M130" s="358">
        <v>188.80374156552017</v>
      </c>
      <c r="N130" s="358">
        <v>233.84857164828298</v>
      </c>
      <c r="O130" s="358">
        <v>284.76842750907804</v>
      </c>
      <c r="P130" s="358">
        <v>343.74009869672864</v>
      </c>
      <c r="Q130" s="358">
        <v>414.23642050028496</v>
      </c>
      <c r="R130" s="358">
        <v>492.544927132309</v>
      </c>
      <c r="S130" s="358">
        <v>579.63851760823343</v>
      </c>
      <c r="T130" s="358">
        <v>664.98595346979971</v>
      </c>
      <c r="U130" s="358">
        <v>736.02359375958417</v>
      </c>
      <c r="V130" s="358">
        <v>800.09012344945131</v>
      </c>
      <c r="W130" s="358">
        <v>861.67622741211198</v>
      </c>
      <c r="X130" s="358">
        <v>916.65585610670325</v>
      </c>
      <c r="Y130" s="358">
        <v>962.08942638457711</v>
      </c>
      <c r="Z130" s="358">
        <v>998.98298941606572</v>
      </c>
      <c r="AA130" s="358">
        <v>1026.103021997983</v>
      </c>
      <c r="AB130" s="358">
        <v>1047.2294086842655</v>
      </c>
      <c r="AC130" s="358">
        <v>1065.9986866276226</v>
      </c>
      <c r="AD130" s="358">
        <v>1081.5197620632896</v>
      </c>
      <c r="AE130" s="358">
        <v>1093.6760449421211</v>
      </c>
      <c r="AF130" s="358">
        <v>1103.7807833985278</v>
      </c>
      <c r="AG130" s="358">
        <v>1113.2414858521981</v>
      </c>
      <c r="AH130" s="358">
        <v>1121.626061834151</v>
      </c>
      <c r="AI130" s="358">
        <v>60.2454005944576</v>
      </c>
      <c r="AJ130" s="358">
        <v>97.855376577338276</v>
      </c>
      <c r="AK130" s="358">
        <v>161.4899385703759</v>
      </c>
      <c r="AL130" s="358">
        <v>243.27425896806875</v>
      </c>
      <c r="AM130" s="358">
        <v>345.24233681696899</v>
      </c>
      <c r="AN130" s="358">
        <v>454.66529953058563</v>
      </c>
      <c r="AO130" s="358">
        <v>559.07128854434836</v>
      </c>
      <c r="AP130" s="358">
        <v>660.03002758052855</v>
      </c>
      <c r="AQ130" s="358">
        <v>754.37441637030258</v>
      </c>
      <c r="AR130" s="358">
        <v>843.88986871875966</v>
      </c>
      <c r="AS130" s="358">
        <v>931.52922061729862</v>
      </c>
      <c r="AT130" s="358">
        <v>1010.5884683161069</v>
      </c>
      <c r="AU130" s="358">
        <v>1072.9705181269294</v>
      </c>
      <c r="AV130" s="358">
        <v>1125.9672772329252</v>
      </c>
      <c r="AW130" s="358">
        <v>1174.5813680589242</v>
      </c>
      <c r="AX130" s="358">
        <v>1217.4531854267991</v>
      </c>
      <c r="AY130" s="358">
        <v>1254.5496019880616</v>
      </c>
      <c r="AZ130" s="358">
        <v>1286.8961513036024</v>
      </c>
      <c r="BA130" s="358">
        <v>1314.6332432847655</v>
      </c>
      <c r="BB130" s="358">
        <v>1340.362074483626</v>
      </c>
      <c r="BC130" s="358">
        <v>1367.0209939027566</v>
      </c>
      <c r="BD130" s="358">
        <v>1393.6715363773051</v>
      </c>
      <c r="BE130" s="358">
        <v>1421.2332716247108</v>
      </c>
      <c r="BF130" s="358">
        <v>1447.0699236952439</v>
      </c>
      <c r="BG130" s="358">
        <v>1467.7492186412383</v>
      </c>
      <c r="BH130" s="358">
        <v>1486.6440092090397</v>
      </c>
      <c r="BI130" s="324">
        <v>60.2454005944576</v>
      </c>
      <c r="BJ130" s="324">
        <v>111.12995962837637</v>
      </c>
      <c r="BK130" s="324">
        <v>208.60048543976396</v>
      </c>
      <c r="BL130" s="324">
        <v>337.15234083147664</v>
      </c>
      <c r="BM130" s="324">
        <v>501.6809320684178</v>
      </c>
      <c r="BN130" s="324">
        <v>675.48202741288833</v>
      </c>
      <c r="BO130" s="324">
        <v>833.3741495796188</v>
      </c>
      <c r="BP130" s="324">
        <v>976.31995646432858</v>
      </c>
      <c r="BQ130" s="324">
        <v>1094.5124122403199</v>
      </c>
      <c r="BR130" s="324">
        <v>1195.2348103052104</v>
      </c>
      <c r="BS130" s="324">
        <v>1283.4199236263637</v>
      </c>
      <c r="BT130" s="324">
        <v>1356.1909831624139</v>
      </c>
      <c r="BU130" s="324">
        <v>1409.9174424942744</v>
      </c>
      <c r="BV130" s="324">
        <v>1451.8444310163993</v>
      </c>
      <c r="BW130" s="324">
        <v>1487.4865087057365</v>
      </c>
      <c r="BX130" s="324">
        <v>1518.2505147468951</v>
      </c>
      <c r="BY130" s="324">
        <v>1547.0097775915458</v>
      </c>
      <c r="BZ130" s="324">
        <v>1574.8093131911389</v>
      </c>
      <c r="CA130" s="324">
        <v>1603.163464571548</v>
      </c>
      <c r="CB130" s="324">
        <v>1633.4947402829864</v>
      </c>
      <c r="CC130" s="324">
        <v>1668.0433011778903</v>
      </c>
      <c r="CD130" s="324">
        <v>1705.8233106913208</v>
      </c>
      <c r="CE130" s="324">
        <v>1748.790498307301</v>
      </c>
      <c r="CF130" s="324">
        <v>1790.3590639919603</v>
      </c>
      <c r="CG130" s="324">
        <v>1822.2569514302784</v>
      </c>
      <c r="CH130" s="324">
        <v>1851.6619565839287</v>
      </c>
    </row>
    <row r="131" spans="1:86" x14ac:dyDescent="0.25">
      <c r="A131" s="353" t="s">
        <v>397</v>
      </c>
      <c r="B131" s="353" t="s">
        <v>398</v>
      </c>
      <c r="C131" s="354">
        <v>10500</v>
      </c>
      <c r="D131" s="354"/>
      <c r="E131" s="355"/>
      <c r="F131" s="364">
        <v>0.98409999999999997</v>
      </c>
      <c r="G131" s="358">
        <v>5655.6226999999999</v>
      </c>
      <c r="H131" s="366">
        <v>5.1559204369298721E-3</v>
      </c>
      <c r="I131" s="358">
        <v>60.103093626836234</v>
      </c>
      <c r="J131" s="358">
        <v>84.381003399137484</v>
      </c>
      <c r="K131" s="358">
        <v>114.10921365866869</v>
      </c>
      <c r="L131" s="358">
        <v>149.0432851539359</v>
      </c>
      <c r="M131" s="358">
        <v>188.35776415193106</v>
      </c>
      <c r="N131" s="358">
        <v>233.29619286441749</v>
      </c>
      <c r="O131" s="358">
        <v>284.09576982910164</v>
      </c>
      <c r="P131" s="358">
        <v>342.92814275299304</v>
      </c>
      <c r="Q131" s="358">
        <v>413.2579436655713</v>
      </c>
      <c r="R131" s="358">
        <v>491.38147607536752</v>
      </c>
      <c r="S131" s="358">
        <v>578.26934089194549</v>
      </c>
      <c r="T131" s="358">
        <v>663.4151757238584</v>
      </c>
      <c r="U131" s="358">
        <v>734.28501646252585</v>
      </c>
      <c r="V131" s="358">
        <v>798.20021321284537</v>
      </c>
      <c r="W131" s="358">
        <v>859.64084330337528</v>
      </c>
      <c r="X131" s="358">
        <v>914.49060342437804</v>
      </c>
      <c r="Y131" s="358">
        <v>959.81685408032774</v>
      </c>
      <c r="Z131" s="358">
        <v>996.62327002626387</v>
      </c>
      <c r="AA131" s="358">
        <v>1023.6792417909164</v>
      </c>
      <c r="AB131" s="358">
        <v>1044.7557253809216</v>
      </c>
      <c r="AC131" s="358">
        <v>1063.4806680056952</v>
      </c>
      <c r="AD131" s="358">
        <v>1078.9650807723833</v>
      </c>
      <c r="AE131" s="358">
        <v>1091.0926490317258</v>
      </c>
      <c r="AF131" s="358">
        <v>1101.1735188662271</v>
      </c>
      <c r="AG131" s="358">
        <v>1110.6118739894048</v>
      </c>
      <c r="AH131" s="358">
        <v>1118.9766445825476</v>
      </c>
      <c r="AI131" s="358">
        <v>60.103093626836234</v>
      </c>
      <c r="AJ131" s="358">
        <v>97.624230269590953</v>
      </c>
      <c r="AK131" s="358">
        <v>161.10847968334801</v>
      </c>
      <c r="AL131" s="358">
        <v>242.69961556371791</v>
      </c>
      <c r="AM131" s="358">
        <v>344.42683240398219</v>
      </c>
      <c r="AN131" s="358">
        <v>453.59132476370843</v>
      </c>
      <c r="AO131" s="358">
        <v>557.75069412598816</v>
      </c>
      <c r="AP131" s="358">
        <v>658.47095633463709</v>
      </c>
      <c r="AQ131" s="358">
        <v>752.59249219707908</v>
      </c>
      <c r="AR131" s="358">
        <v>841.89649815372434</v>
      </c>
      <c r="AS131" s="358">
        <v>929.3288352380215</v>
      </c>
      <c r="AT131" s="358">
        <v>1008.2013353728425</v>
      </c>
      <c r="AU131" s="358">
        <v>1070.4360311905803</v>
      </c>
      <c r="AV131" s="358">
        <v>1123.3076055022564</v>
      </c>
      <c r="AW131" s="358">
        <v>1171.806863929751</v>
      </c>
      <c r="AX131" s="358">
        <v>1214.5774128478217</v>
      </c>
      <c r="AY131" s="358">
        <v>1251.5862031588083</v>
      </c>
      <c r="AZ131" s="358">
        <v>1283.8563459885313</v>
      </c>
      <c r="BA131" s="358">
        <v>1311.5279195830371</v>
      </c>
      <c r="BB131" s="358">
        <v>1337.1959761515986</v>
      </c>
      <c r="BC131" s="358">
        <v>1363.7919239588687</v>
      </c>
      <c r="BD131" s="358">
        <v>1390.3795146089194</v>
      </c>
      <c r="BE131" s="358">
        <v>1417.8761456836128</v>
      </c>
      <c r="BF131" s="358">
        <v>1443.6517684378268</v>
      </c>
      <c r="BG131" s="358">
        <v>1464.2822163726421</v>
      </c>
      <c r="BH131" s="358">
        <v>1483.1323751457671</v>
      </c>
      <c r="BI131" s="324">
        <v>60.103093626836234</v>
      </c>
      <c r="BJ131" s="324">
        <v>110.86745714004444</v>
      </c>
      <c r="BK131" s="324">
        <v>208.10774570802735</v>
      </c>
      <c r="BL131" s="324">
        <v>336.35594597349996</v>
      </c>
      <c r="BM131" s="324">
        <v>500.49590065603331</v>
      </c>
      <c r="BN131" s="324">
        <v>673.88645666299942</v>
      </c>
      <c r="BO131" s="324">
        <v>831.40561842287491</v>
      </c>
      <c r="BP131" s="324">
        <v>974.01376991628115</v>
      </c>
      <c r="BQ131" s="324">
        <v>1091.9270407285869</v>
      </c>
      <c r="BR131" s="324">
        <v>1192.4115202320811</v>
      </c>
      <c r="BS131" s="324">
        <v>1280.3883295840974</v>
      </c>
      <c r="BT131" s="324">
        <v>1352.9874950218266</v>
      </c>
      <c r="BU131" s="324">
        <v>1406.5870459186347</v>
      </c>
      <c r="BV131" s="324">
        <v>1448.4149977916677</v>
      </c>
      <c r="BW131" s="324">
        <v>1483.9728845561267</v>
      </c>
      <c r="BX131" s="324">
        <v>1514.6642222712651</v>
      </c>
      <c r="BY131" s="324">
        <v>1543.3555522372887</v>
      </c>
      <c r="BZ131" s="324">
        <v>1571.0894219507986</v>
      </c>
      <c r="CA131" s="324">
        <v>1599.3765973751576</v>
      </c>
      <c r="CB131" s="324">
        <v>1629.636226922275</v>
      </c>
      <c r="CC131" s="324">
        <v>1664.1031799120424</v>
      </c>
      <c r="CD131" s="324">
        <v>1701.793948445456</v>
      </c>
      <c r="CE131" s="324">
        <v>1744.6596423354999</v>
      </c>
      <c r="CF131" s="324">
        <v>1786.1300180094265</v>
      </c>
      <c r="CG131" s="324">
        <v>1817.9525587558799</v>
      </c>
      <c r="CH131" s="324">
        <v>1847.2881057089867</v>
      </c>
    </row>
    <row r="132" spans="1:86" x14ac:dyDescent="0.25">
      <c r="A132" s="353" t="s">
        <v>365</v>
      </c>
      <c r="B132" s="353" t="s">
        <v>366</v>
      </c>
      <c r="C132" s="354">
        <v>20000</v>
      </c>
      <c r="D132" s="354"/>
      <c r="E132" s="355"/>
      <c r="F132" s="364">
        <v>0.98490000000000011</v>
      </c>
      <c r="G132" s="358">
        <v>11917.29</v>
      </c>
      <c r="H132" s="366">
        <v>1.0864338433294003E-2</v>
      </c>
      <c r="I132" s="358">
        <v>126.64670800054593</v>
      </c>
      <c r="J132" s="358">
        <v>177.8040971507005</v>
      </c>
      <c r="K132" s="358">
        <v>240.44612998004902</v>
      </c>
      <c r="L132" s="358">
        <v>314.05773439097146</v>
      </c>
      <c r="M132" s="358">
        <v>396.89954903642467</v>
      </c>
      <c r="N132" s="358">
        <v>491.59191370053628</v>
      </c>
      <c r="O132" s="358">
        <v>598.63464315373335</v>
      </c>
      <c r="P132" s="358">
        <v>722.6037419979973</v>
      </c>
      <c r="Q132" s="358">
        <v>870.79973695315221</v>
      </c>
      <c r="R132" s="358">
        <v>1035.4183547318701</v>
      </c>
      <c r="S132" s="358">
        <v>1218.5048046996087</v>
      </c>
      <c r="T132" s="358">
        <v>1397.9205224390555</v>
      </c>
      <c r="U132" s="358">
        <v>1547.2544665751298</v>
      </c>
      <c r="V132" s="358">
        <v>1681.9338777530738</v>
      </c>
      <c r="W132" s="358">
        <v>1811.3989862673975</v>
      </c>
      <c r="X132" s="358">
        <v>1926.9760911178369</v>
      </c>
      <c r="Y132" s="358">
        <v>2022.4856578503636</v>
      </c>
      <c r="Z132" s="358">
        <v>2100.0425876449103</v>
      </c>
      <c r="AA132" s="358">
        <v>2157.0537920435304</v>
      </c>
      <c r="AB132" s="358">
        <v>2201.4652707516725</v>
      </c>
      <c r="AC132" s="358">
        <v>2240.9216813592589</v>
      </c>
      <c r="AD132" s="358">
        <v>2273.5497839058316</v>
      </c>
      <c r="AE132" s="358">
        <v>2299.1044850603803</v>
      </c>
      <c r="AF132" s="358">
        <v>2320.3464694788249</v>
      </c>
      <c r="AG132" s="358">
        <v>2340.2345739533143</v>
      </c>
      <c r="AH132" s="358">
        <v>2357.8604663138412</v>
      </c>
      <c r="AI132" s="358">
        <v>126.64670800054593</v>
      </c>
      <c r="AJ132" s="358">
        <v>205.70966715115094</v>
      </c>
      <c r="AK132" s="358">
        <v>339.48100424831495</v>
      </c>
      <c r="AL132" s="358">
        <v>511.40641004240604</v>
      </c>
      <c r="AM132" s="358">
        <v>725.76171772202076</v>
      </c>
      <c r="AN132" s="358">
        <v>955.78853919892765</v>
      </c>
      <c r="AO132" s="358">
        <v>1175.2687762570686</v>
      </c>
      <c r="AP132" s="358">
        <v>1387.5022715389428</v>
      </c>
      <c r="AQ132" s="358">
        <v>1585.8312085308185</v>
      </c>
      <c r="AR132" s="358">
        <v>1774.0088493672674</v>
      </c>
      <c r="AS132" s="358">
        <v>1958.2425883702817</v>
      </c>
      <c r="AT132" s="358">
        <v>2124.439399400781</v>
      </c>
      <c r="AU132" s="358">
        <v>2255.5777297780473</v>
      </c>
      <c r="AV132" s="358">
        <v>2366.9864847907884</v>
      </c>
      <c r="AW132" s="358">
        <v>2469.182079886868</v>
      </c>
      <c r="AX132" s="358">
        <v>2559.3063795357525</v>
      </c>
      <c r="AY132" s="358">
        <v>2637.2897440705219</v>
      </c>
      <c r="AZ132" s="358">
        <v>2705.2880301731698</v>
      </c>
      <c r="BA132" s="358">
        <v>2763.5964048251894</v>
      </c>
      <c r="BB132" s="358">
        <v>2817.6830527665302</v>
      </c>
      <c r="BC132" s="358">
        <v>2873.7249140533695</v>
      </c>
      <c r="BD132" s="358">
        <v>2929.7491654904302</v>
      </c>
      <c r="BE132" s="358">
        <v>2987.6889086313809</v>
      </c>
      <c r="BF132" s="358">
        <v>3042.0022155096076</v>
      </c>
      <c r="BG132" s="358">
        <v>3085.4738266673135</v>
      </c>
      <c r="BH132" s="358">
        <v>3125.1940874699617</v>
      </c>
      <c r="BI132" s="324">
        <v>126.64670800054593</v>
      </c>
      <c r="BJ132" s="324">
        <v>233.61523715160138</v>
      </c>
      <c r="BK132" s="324">
        <v>438.51587851658093</v>
      </c>
      <c r="BL132" s="324">
        <v>708.75508569384078</v>
      </c>
      <c r="BM132" s="324">
        <v>1054.623886407617</v>
      </c>
      <c r="BN132" s="324">
        <v>1419.9851646973189</v>
      </c>
      <c r="BO132" s="324">
        <v>1751.9029093604038</v>
      </c>
      <c r="BP132" s="324">
        <v>2052.4008010798884</v>
      </c>
      <c r="BQ132" s="324">
        <v>2300.8626801084843</v>
      </c>
      <c r="BR132" s="324">
        <v>2512.5993440026646</v>
      </c>
      <c r="BS132" s="324">
        <v>2697.9803720409545</v>
      </c>
      <c r="BT132" s="324">
        <v>2850.9582763625067</v>
      </c>
      <c r="BU132" s="324">
        <v>2963.9009929809649</v>
      </c>
      <c r="BV132" s="324">
        <v>3052.0390918285025</v>
      </c>
      <c r="BW132" s="324">
        <v>3126.965173506338</v>
      </c>
      <c r="BX132" s="324">
        <v>3191.6366679536677</v>
      </c>
      <c r="BY132" s="324">
        <v>3252.0938302906802</v>
      </c>
      <c r="BZ132" s="324">
        <v>3310.5334727014292</v>
      </c>
      <c r="CA132" s="324">
        <v>3370.1390176068489</v>
      </c>
      <c r="CB132" s="324">
        <v>3433.9008347813865</v>
      </c>
      <c r="CC132" s="324">
        <v>3506.5281467474811</v>
      </c>
      <c r="CD132" s="324">
        <v>3585.9485470750283</v>
      </c>
      <c r="CE132" s="324">
        <v>3676.2733322023814</v>
      </c>
      <c r="CF132" s="324">
        <v>3763.6579615403907</v>
      </c>
      <c r="CG132" s="324">
        <v>3830.7130793813135</v>
      </c>
      <c r="CH132" s="324">
        <v>3892.5277086260812</v>
      </c>
    </row>
    <row r="133" spans="1:86" x14ac:dyDescent="0.25">
      <c r="A133" s="353" t="s">
        <v>252</v>
      </c>
      <c r="B133" s="353" t="s">
        <v>392</v>
      </c>
      <c r="C133" s="354">
        <v>42000</v>
      </c>
      <c r="D133" s="354"/>
      <c r="E133" s="355"/>
      <c r="F133" s="364">
        <v>0.61308222175308791</v>
      </c>
      <c r="G133" s="358">
        <v>14468.740433372875</v>
      </c>
      <c r="H133" s="366">
        <v>1.3190355590209505E-2</v>
      </c>
      <c r="I133" s="358">
        <v>153.76132869142788</v>
      </c>
      <c r="J133" s="358">
        <v>215.87133733119686</v>
      </c>
      <c r="K133" s="358">
        <v>291.92481200762631</v>
      </c>
      <c r="L133" s="358">
        <v>381.29640547440965</v>
      </c>
      <c r="M133" s="358">
        <v>481.87436515606964</v>
      </c>
      <c r="N133" s="358">
        <v>596.84003649135821</v>
      </c>
      <c r="O133" s="358">
        <v>726.80024285858315</v>
      </c>
      <c r="P133" s="358">
        <v>877.31069556526381</v>
      </c>
      <c r="Q133" s="358">
        <v>1057.2349387674994</v>
      </c>
      <c r="R133" s="358">
        <v>1257.0978313496967</v>
      </c>
      <c r="S133" s="358">
        <v>1479.3824549051292</v>
      </c>
      <c r="T133" s="358">
        <v>1697.2104552004437</v>
      </c>
      <c r="U133" s="358">
        <v>1878.5162785542987</v>
      </c>
      <c r="V133" s="358">
        <v>2042.0300842981524</v>
      </c>
      <c r="W133" s="358">
        <v>2199.2132232728859</v>
      </c>
      <c r="X133" s="358">
        <v>2339.5349851937358</v>
      </c>
      <c r="Y133" s="358">
        <v>2455.4928187244159</v>
      </c>
      <c r="Z133" s="358">
        <v>2549.654418048307</v>
      </c>
      <c r="AA133" s="358">
        <v>2618.8715234672068</v>
      </c>
      <c r="AB133" s="358">
        <v>2672.7913456491274</v>
      </c>
      <c r="AC133" s="358">
        <v>2720.6952368453426</v>
      </c>
      <c r="AD133" s="358">
        <v>2760.3089029204184</v>
      </c>
      <c r="AE133" s="358">
        <v>2791.3347769117008</v>
      </c>
      <c r="AF133" s="358">
        <v>2817.124596479759</v>
      </c>
      <c r="AG133" s="358">
        <v>2841.2706751061241</v>
      </c>
      <c r="AH133" s="358">
        <v>2862.6702098553023</v>
      </c>
      <c r="AI133" s="358">
        <v>153.76132869142788</v>
      </c>
      <c r="AJ133" s="358">
        <v>249.75139303025549</v>
      </c>
      <c r="AK133" s="358">
        <v>412.16270918385163</v>
      </c>
      <c r="AL133" s="358">
        <v>620.89674773934576</v>
      </c>
      <c r="AM133" s="358">
        <v>881.14478293292791</v>
      </c>
      <c r="AN133" s="358">
        <v>1160.4195486441899</v>
      </c>
      <c r="AO133" s="358">
        <v>1426.8897428116045</v>
      </c>
      <c r="AP133" s="358">
        <v>1684.561692936247</v>
      </c>
      <c r="AQ133" s="358">
        <v>1925.3521670928894</v>
      </c>
      <c r="AR133" s="358">
        <v>2153.817987814467</v>
      </c>
      <c r="AS133" s="358">
        <v>2377.4955310062815</v>
      </c>
      <c r="AT133" s="358">
        <v>2579.2745025387871</v>
      </c>
      <c r="AU133" s="358">
        <v>2738.4890943708701</v>
      </c>
      <c r="AV133" s="358">
        <v>2873.7500772188646</v>
      </c>
      <c r="AW133" s="358">
        <v>2997.8253945837396</v>
      </c>
      <c r="AX133" s="358">
        <v>3107.2449940362353</v>
      </c>
      <c r="AY133" s="358">
        <v>3201.9243262984087</v>
      </c>
      <c r="AZ133" s="358">
        <v>3284.4808094865693</v>
      </c>
      <c r="BA133" s="358">
        <v>3355.2728048086547</v>
      </c>
      <c r="BB133" s="358">
        <v>3420.9392163816269</v>
      </c>
      <c r="BC133" s="358">
        <v>3488.9794456923491</v>
      </c>
      <c r="BD133" s="358">
        <v>3556.9982949455634</v>
      </c>
      <c r="BE133" s="358">
        <v>3627.3427360292926</v>
      </c>
      <c r="BF133" s="358">
        <v>3693.2843334309837</v>
      </c>
      <c r="BG133" s="358">
        <v>3746.0630656814669</v>
      </c>
      <c r="BH133" s="358">
        <v>3794.2872964838884</v>
      </c>
      <c r="BI133" s="324">
        <v>153.76132869142788</v>
      </c>
      <c r="BJ133" s="324">
        <v>283.63144872931412</v>
      </c>
      <c r="BK133" s="324">
        <v>532.40060636007695</v>
      </c>
      <c r="BL133" s="324">
        <v>860.49709000428209</v>
      </c>
      <c r="BM133" s="324">
        <v>1280.4152007097862</v>
      </c>
      <c r="BN133" s="324">
        <v>1723.9990607970217</v>
      </c>
      <c r="BO133" s="324">
        <v>2126.9792427646257</v>
      </c>
      <c r="BP133" s="324">
        <v>2491.8126903072302</v>
      </c>
      <c r="BQ133" s="324">
        <v>2793.469395418279</v>
      </c>
      <c r="BR133" s="324">
        <v>3050.5381442792368</v>
      </c>
      <c r="BS133" s="324">
        <v>3275.6086071074337</v>
      </c>
      <c r="BT133" s="324">
        <v>3461.3385498771308</v>
      </c>
      <c r="BU133" s="324">
        <v>3598.4619101874418</v>
      </c>
      <c r="BV133" s="324">
        <v>3705.4700701395768</v>
      </c>
      <c r="BW133" s="324">
        <v>3796.4375658945928</v>
      </c>
      <c r="BX133" s="324">
        <v>3874.9550028787335</v>
      </c>
      <c r="BY133" s="324">
        <v>3948.355833872401</v>
      </c>
      <c r="BZ133" s="324">
        <v>4019.3072009248308</v>
      </c>
      <c r="CA133" s="324">
        <v>4091.6740861501025</v>
      </c>
      <c r="CB133" s="324">
        <v>4169.0870871141269</v>
      </c>
      <c r="CC133" s="324">
        <v>4257.2636545393561</v>
      </c>
      <c r="CD133" s="324">
        <v>4353.6876869707094</v>
      </c>
      <c r="CE133" s="324">
        <v>4463.3506951468853</v>
      </c>
      <c r="CF133" s="324">
        <v>4569.4440703822074</v>
      </c>
      <c r="CG133" s="324">
        <v>4650.8554562568097</v>
      </c>
      <c r="CH133" s="324">
        <v>4725.9043831124736</v>
      </c>
    </row>
    <row r="134" spans="1:86" x14ac:dyDescent="0.25">
      <c r="A134" s="353" t="s">
        <v>252</v>
      </c>
      <c r="B134" s="353" t="s">
        <v>404</v>
      </c>
      <c r="C134" s="354">
        <v>20000</v>
      </c>
      <c r="D134" s="354"/>
      <c r="E134" s="355"/>
      <c r="F134" s="364">
        <v>0.61308222175308791</v>
      </c>
      <c r="G134" s="358">
        <v>6504.8023728002627</v>
      </c>
      <c r="H134" s="366">
        <v>5.930070881869612E-3</v>
      </c>
      <c r="I134" s="358">
        <v>69.127444805764824</v>
      </c>
      <c r="J134" s="358">
        <v>97.050630893389766</v>
      </c>
      <c r="K134" s="358">
        <v>131.24246844919134</v>
      </c>
      <c r="L134" s="358">
        <v>171.42181618997824</v>
      </c>
      <c r="M134" s="358">
        <v>216.6392802671991</v>
      </c>
      <c r="N134" s="358">
        <v>268.325118100564</v>
      </c>
      <c r="O134" s="358">
        <v>326.75214308176129</v>
      </c>
      <c r="P134" s="358">
        <v>394.41807118421389</v>
      </c>
      <c r="Q134" s="358">
        <v>475.30774153911739</v>
      </c>
      <c r="R134" s="358">
        <v>565.1613555347576</v>
      </c>
      <c r="S134" s="358">
        <v>665.09524773489056</v>
      </c>
      <c r="T134" s="358">
        <v>763.025547867657</v>
      </c>
      <c r="U134" s="358">
        <v>844.53634387547061</v>
      </c>
      <c r="V134" s="358">
        <v>918.04827094929647</v>
      </c>
      <c r="W134" s="358">
        <v>988.71408046293732</v>
      </c>
      <c r="X134" s="358">
        <v>1051.7994149536246</v>
      </c>
      <c r="Y134" s="358">
        <v>1103.9313053672056</v>
      </c>
      <c r="Z134" s="358">
        <v>1146.2641260801922</v>
      </c>
      <c r="AA134" s="358">
        <v>1177.3824942367398</v>
      </c>
      <c r="AB134" s="358">
        <v>1201.6235668363236</v>
      </c>
      <c r="AC134" s="358">
        <v>1223.1600196156392</v>
      </c>
      <c r="AD134" s="358">
        <v>1240.9693838976964</v>
      </c>
      <c r="AE134" s="358">
        <v>1254.9178806369976</v>
      </c>
      <c r="AF134" s="358">
        <v>1266.5123715529764</v>
      </c>
      <c r="AG134" s="358">
        <v>1277.3678755455921</v>
      </c>
      <c r="AH134" s="358">
        <v>1286.9885985832525</v>
      </c>
      <c r="AI134" s="358">
        <v>69.127444805764824</v>
      </c>
      <c r="AJ134" s="358">
        <v>112.28230000216146</v>
      </c>
      <c r="AK134" s="358">
        <v>185.29857391697735</v>
      </c>
      <c r="AL134" s="358">
        <v>279.14044464044315</v>
      </c>
      <c r="AM134" s="358">
        <v>396.14178588637139</v>
      </c>
      <c r="AN134" s="358">
        <v>521.69709369130749</v>
      </c>
      <c r="AO134" s="358">
        <v>641.49576996742053</v>
      </c>
      <c r="AP134" s="358">
        <v>757.33896449379574</v>
      </c>
      <c r="AQ134" s="358">
        <v>865.59264800235405</v>
      </c>
      <c r="AR134" s="358">
        <v>968.30545977591078</v>
      </c>
      <c r="AS134" s="358">
        <v>1068.8655755922307</v>
      </c>
      <c r="AT134" s="358">
        <v>1159.5806132176497</v>
      </c>
      <c r="AU134" s="358">
        <v>1231.1597157319886</v>
      </c>
      <c r="AV134" s="358">
        <v>1291.9698440378029</v>
      </c>
      <c r="AW134" s="358">
        <v>1347.7511625649779</v>
      </c>
      <c r="AX134" s="358">
        <v>1396.9436180815446</v>
      </c>
      <c r="AY134" s="358">
        <v>1439.5091992383946</v>
      </c>
      <c r="AZ134" s="358">
        <v>1476.6246351123939</v>
      </c>
      <c r="BA134" s="358">
        <v>1508.4510363991451</v>
      </c>
      <c r="BB134" s="358">
        <v>1537.973096856316</v>
      </c>
      <c r="BC134" s="358">
        <v>1568.562369440501</v>
      </c>
      <c r="BD134" s="358">
        <v>1599.1420300581538</v>
      </c>
      <c r="BE134" s="358">
        <v>1630.7672215792711</v>
      </c>
      <c r="BF134" s="358">
        <v>1660.4129990552005</v>
      </c>
      <c r="BG134" s="358">
        <v>1684.1410646983204</v>
      </c>
      <c r="BH134" s="358">
        <v>1705.8215345633073</v>
      </c>
      <c r="BI134" s="324">
        <v>69.127444805764824</v>
      </c>
      <c r="BJ134" s="324">
        <v>127.51396911093316</v>
      </c>
      <c r="BK134" s="324">
        <v>239.35467938476339</v>
      </c>
      <c r="BL134" s="324">
        <v>386.85907309090811</v>
      </c>
      <c r="BM134" s="324">
        <v>575.64429150554361</v>
      </c>
      <c r="BN134" s="324">
        <v>775.06906928205092</v>
      </c>
      <c r="BO134" s="324">
        <v>956.2393968530796</v>
      </c>
      <c r="BP134" s="324">
        <v>1120.2598578033776</v>
      </c>
      <c r="BQ134" s="324">
        <v>1255.8775544655905</v>
      </c>
      <c r="BR134" s="324">
        <v>1371.4495640170637</v>
      </c>
      <c r="BS134" s="324">
        <v>1472.6359034495706</v>
      </c>
      <c r="BT134" s="324">
        <v>1556.1356785676423</v>
      </c>
      <c r="BU134" s="324">
        <v>1617.7830875885065</v>
      </c>
      <c r="BV134" s="324">
        <v>1665.8914171263098</v>
      </c>
      <c r="BW134" s="324">
        <v>1706.7882446670183</v>
      </c>
      <c r="BX134" s="324">
        <v>1742.0878212094647</v>
      </c>
      <c r="BY134" s="324">
        <v>1775.0870931095837</v>
      </c>
      <c r="BZ134" s="324">
        <v>1806.9851441445956</v>
      </c>
      <c r="CA134" s="324">
        <v>1839.5195785615501</v>
      </c>
      <c r="CB134" s="324">
        <v>1874.3226268763087</v>
      </c>
      <c r="CC134" s="324">
        <v>1913.9647192653631</v>
      </c>
      <c r="CD134" s="324">
        <v>1957.3146762186113</v>
      </c>
      <c r="CE134" s="324">
        <v>2006.6165625215447</v>
      </c>
      <c r="CF134" s="324">
        <v>2054.3136265574249</v>
      </c>
      <c r="CG134" s="324">
        <v>2090.9142538510487</v>
      </c>
      <c r="CH134" s="324">
        <v>2124.6544705433616</v>
      </c>
    </row>
    <row r="135" spans="1:86" x14ac:dyDescent="0.25">
      <c r="A135" s="353" t="s">
        <v>253</v>
      </c>
      <c r="B135" s="353" t="s">
        <v>449</v>
      </c>
      <c r="C135" s="354">
        <v>20000</v>
      </c>
      <c r="D135" s="354"/>
      <c r="E135" s="356"/>
      <c r="F135" s="364">
        <v>0.6865</v>
      </c>
      <c r="G135" s="358">
        <v>6059.049</v>
      </c>
      <c r="H135" s="366">
        <v>5.5237020262082727E-3</v>
      </c>
      <c r="I135" s="358">
        <v>64.390361354301163</v>
      </c>
      <c r="J135" s="358">
        <v>90.400060503424399</v>
      </c>
      <c r="K135" s="358">
        <v>122.2488404166959</v>
      </c>
      <c r="L135" s="358">
        <v>159.67482552693448</v>
      </c>
      <c r="M135" s="358">
        <v>201.79368091987351</v>
      </c>
      <c r="N135" s="358">
        <v>249.93765303314098</v>
      </c>
      <c r="O135" s="358">
        <v>304.36086022627501</v>
      </c>
      <c r="P135" s="358">
        <v>367.38985795841359</v>
      </c>
      <c r="Q135" s="358">
        <v>442.73641703661309</v>
      </c>
      <c r="R135" s="358">
        <v>526.43264927007579</v>
      </c>
      <c r="S135" s="358">
        <v>619.518390373177</v>
      </c>
      <c r="T135" s="358">
        <v>710.73783918691549</v>
      </c>
      <c r="U135" s="358">
        <v>786.66296015684543</v>
      </c>
      <c r="V135" s="358">
        <v>855.1373491847462</v>
      </c>
      <c r="W135" s="358">
        <v>920.96065601697092</v>
      </c>
      <c r="X135" s="358">
        <v>979.72295361709212</v>
      </c>
      <c r="Y135" s="358">
        <v>1028.2824117490291</v>
      </c>
      <c r="Z135" s="358">
        <v>1067.7142991927951</v>
      </c>
      <c r="AA135" s="358">
        <v>1096.7002247681778</v>
      </c>
      <c r="AB135" s="358">
        <v>1119.2801339299999</v>
      </c>
      <c r="AC135" s="358">
        <v>1139.3407622469651</v>
      </c>
      <c r="AD135" s="358">
        <v>1155.9297075614377</v>
      </c>
      <c r="AE135" s="358">
        <v>1168.9223582794923</v>
      </c>
      <c r="AF135" s="358">
        <v>1179.7223156899934</v>
      </c>
      <c r="AG135" s="358">
        <v>1189.8339265954974</v>
      </c>
      <c r="AH135" s="358">
        <v>1198.7953721490721</v>
      </c>
      <c r="AI135" s="358">
        <v>64.390361354301163</v>
      </c>
      <c r="AJ135" s="358">
        <v>104.58795187853228</v>
      </c>
      <c r="AK135" s="358">
        <v>172.60065327853465</v>
      </c>
      <c r="AL135" s="358">
        <v>260.01183971868022</v>
      </c>
      <c r="AM135" s="358">
        <v>368.99545198630659</v>
      </c>
      <c r="AN135" s="358">
        <v>485.94685475009192</v>
      </c>
      <c r="AO135" s="358">
        <v>597.53610959468267</v>
      </c>
      <c r="AP135" s="358">
        <v>705.4409392458989</v>
      </c>
      <c r="AQ135" s="358">
        <v>806.27634287807416</v>
      </c>
      <c r="AR135" s="358">
        <v>901.95057305393175</v>
      </c>
      <c r="AS135" s="358">
        <v>995.61962466486636</v>
      </c>
      <c r="AT135" s="358">
        <v>1080.1182499125136</v>
      </c>
      <c r="AU135" s="358">
        <v>1146.7922646871853</v>
      </c>
      <c r="AV135" s="358">
        <v>1203.4352687301507</v>
      </c>
      <c r="AW135" s="358">
        <v>1255.3940712994686</v>
      </c>
      <c r="AX135" s="358">
        <v>1301.2155246385478</v>
      </c>
      <c r="AY135" s="358">
        <v>1340.8642221948742</v>
      </c>
      <c r="AZ135" s="358">
        <v>1375.4362555524547</v>
      </c>
      <c r="BA135" s="358">
        <v>1405.0816950044564</v>
      </c>
      <c r="BB135" s="358">
        <v>1432.5807027589315</v>
      </c>
      <c r="BC135" s="358">
        <v>1461.0737899950536</v>
      </c>
      <c r="BD135" s="358">
        <v>1489.5579239420724</v>
      </c>
      <c r="BE135" s="358">
        <v>1519.0159418923311</v>
      </c>
      <c r="BF135" s="358">
        <v>1546.6301887326122</v>
      </c>
      <c r="BG135" s="358">
        <v>1568.7322456695069</v>
      </c>
      <c r="BH135" s="358">
        <v>1588.9270220403114</v>
      </c>
      <c r="BI135" s="324">
        <v>64.390361354301163</v>
      </c>
      <c r="BJ135" s="324">
        <v>118.77584325364015</v>
      </c>
      <c r="BK135" s="324">
        <v>222.95246614037342</v>
      </c>
      <c r="BL135" s="324">
        <v>360.34885391042593</v>
      </c>
      <c r="BM135" s="324">
        <v>536.19722305273967</v>
      </c>
      <c r="BN135" s="324">
        <v>721.95605646704291</v>
      </c>
      <c r="BO135" s="324">
        <v>890.71135896309011</v>
      </c>
      <c r="BP135" s="324">
        <v>1043.4920205333842</v>
      </c>
      <c r="BQ135" s="324">
        <v>1169.8162687195349</v>
      </c>
      <c r="BR135" s="324">
        <v>1277.4684968377876</v>
      </c>
      <c r="BS135" s="324">
        <v>1371.7208589565557</v>
      </c>
      <c r="BT135" s="324">
        <v>1449.4986606381121</v>
      </c>
      <c r="BU135" s="324">
        <v>1506.9215692175253</v>
      </c>
      <c r="BV135" s="324">
        <v>1551.7331882755554</v>
      </c>
      <c r="BW135" s="324">
        <v>1589.8274865819665</v>
      </c>
      <c r="BX135" s="324">
        <v>1622.7080956600032</v>
      </c>
      <c r="BY135" s="324">
        <v>1653.4460326407191</v>
      </c>
      <c r="BZ135" s="324">
        <v>1683.1582119121142</v>
      </c>
      <c r="CA135" s="324">
        <v>1713.463165240735</v>
      </c>
      <c r="CB135" s="324">
        <v>1745.881271587863</v>
      </c>
      <c r="CC135" s="324">
        <v>1782.8068177431426</v>
      </c>
      <c r="CD135" s="324">
        <v>1823.1861403227074</v>
      </c>
      <c r="CE135" s="324">
        <v>1869.1095255051698</v>
      </c>
      <c r="CF135" s="324">
        <v>1913.538061775231</v>
      </c>
      <c r="CG135" s="324">
        <v>1947.6305647435167</v>
      </c>
      <c r="CH135" s="324">
        <v>1979.0586719315504</v>
      </c>
    </row>
    <row r="136" spans="1:86" x14ac:dyDescent="0.25">
      <c r="A136" s="353" t="s">
        <v>253</v>
      </c>
      <c r="B136" s="353" t="s">
        <v>485</v>
      </c>
      <c r="C136" s="354">
        <v>20000</v>
      </c>
      <c r="D136" s="354"/>
      <c r="E136" s="355"/>
      <c r="F136" s="364">
        <v>0.6865</v>
      </c>
      <c r="G136" s="358">
        <v>4537.7649999999994</v>
      </c>
      <c r="H136" s="366">
        <v>4.1368309985538951E-3</v>
      </c>
      <c r="I136" s="358">
        <v>48.223463466114957</v>
      </c>
      <c r="J136" s="358">
        <v>67.702741890735922</v>
      </c>
      <c r="K136" s="358">
        <v>91.555045904640821</v>
      </c>
      <c r="L136" s="358">
        <v>119.5842507062131</v>
      </c>
      <c r="M136" s="358">
        <v>151.1280569771543</v>
      </c>
      <c r="N136" s="358">
        <v>187.18421556186965</v>
      </c>
      <c r="O136" s="358">
        <v>227.94304170583248</v>
      </c>
      <c r="P136" s="358">
        <v>275.14694777986784</v>
      </c>
      <c r="Q136" s="358">
        <v>331.57576666802765</v>
      </c>
      <c r="R136" s="358">
        <v>394.25785312431464</v>
      </c>
      <c r="S136" s="358">
        <v>463.97196469144569</v>
      </c>
      <c r="T136" s="358">
        <v>532.28836585378542</v>
      </c>
      <c r="U136" s="358">
        <v>589.15048341680802</v>
      </c>
      <c r="V136" s="358">
        <v>640.43257173251436</v>
      </c>
      <c r="W136" s="358">
        <v>689.72920193430525</v>
      </c>
      <c r="X136" s="358">
        <v>733.7376754372284</v>
      </c>
      <c r="Y136" s="358">
        <v>770.10500132121933</v>
      </c>
      <c r="Z136" s="358">
        <v>799.63647378930136</v>
      </c>
      <c r="AA136" s="358">
        <v>821.34471852681349</v>
      </c>
      <c r="AB136" s="358">
        <v>838.25534616783364</v>
      </c>
      <c r="AC136" s="358">
        <v>853.27922484165413</v>
      </c>
      <c r="AD136" s="358">
        <v>865.70307806266737</v>
      </c>
      <c r="AE136" s="358">
        <v>875.43358126302314</v>
      </c>
      <c r="AF136" s="358">
        <v>883.52192462166965</v>
      </c>
      <c r="AG136" s="358">
        <v>891.09474901384965</v>
      </c>
      <c r="AH136" s="358">
        <v>897.8061873901388</v>
      </c>
      <c r="AI136" s="358">
        <v>48.223463466114957</v>
      </c>
      <c r="AJ136" s="358">
        <v>78.328389068332001</v>
      </c>
      <c r="AK136" s="358">
        <v>129.26470860764942</v>
      </c>
      <c r="AL136" s="358">
        <v>194.72901207120734</v>
      </c>
      <c r="AM136" s="358">
        <v>276.34941509511515</v>
      </c>
      <c r="AN136" s="358">
        <v>363.93708473805884</v>
      </c>
      <c r="AO136" s="358">
        <v>447.50891507147651</v>
      </c>
      <c r="AP136" s="358">
        <v>528.32139229723441</v>
      </c>
      <c r="AQ136" s="358">
        <v>603.83940929345908</v>
      </c>
      <c r="AR136" s="358">
        <v>675.49210150538056</v>
      </c>
      <c r="AS136" s="358">
        <v>745.64306809820607</v>
      </c>
      <c r="AT136" s="358">
        <v>808.92608564714646</v>
      </c>
      <c r="AU136" s="358">
        <v>858.85983113327597</v>
      </c>
      <c r="AV136" s="358">
        <v>901.28111560234481</v>
      </c>
      <c r="AW136" s="358">
        <v>940.19429087802928</v>
      </c>
      <c r="AX136" s="358">
        <v>974.5110602606843</v>
      </c>
      <c r="AY136" s="358">
        <v>1004.2049069463084</v>
      </c>
      <c r="AZ136" s="358">
        <v>1030.0967198279768</v>
      </c>
      <c r="BA136" s="358">
        <v>1052.2988900951118</v>
      </c>
      <c r="BB136" s="358">
        <v>1072.8935469336659</v>
      </c>
      <c r="BC136" s="358">
        <v>1094.2326933908118</v>
      </c>
      <c r="BD136" s="358">
        <v>1115.5651345181395</v>
      </c>
      <c r="BE136" s="358">
        <v>1137.6269403929646</v>
      </c>
      <c r="BF136" s="358">
        <v>1158.3079025065222</v>
      </c>
      <c r="BG136" s="358">
        <v>1174.8606553223929</v>
      </c>
      <c r="BH136" s="358">
        <v>1189.9850006442848</v>
      </c>
      <c r="BI136" s="324">
        <v>48.223463466114957</v>
      </c>
      <c r="BJ136" s="324">
        <v>88.95403624592808</v>
      </c>
      <c r="BK136" s="324">
        <v>166.97437131065806</v>
      </c>
      <c r="BL136" s="324">
        <v>269.87377343620159</v>
      </c>
      <c r="BM136" s="324">
        <v>401.570773213076</v>
      </c>
      <c r="BN136" s="324">
        <v>540.68995391424801</v>
      </c>
      <c r="BO136" s="324">
        <v>667.07478843712045</v>
      </c>
      <c r="BP136" s="324">
        <v>781.49583681460103</v>
      </c>
      <c r="BQ136" s="324">
        <v>876.1030519188904</v>
      </c>
      <c r="BR136" s="324">
        <v>956.72634988644631</v>
      </c>
      <c r="BS136" s="324">
        <v>1027.3141715049662</v>
      </c>
      <c r="BT136" s="324">
        <v>1085.5638054405076</v>
      </c>
      <c r="BU136" s="324">
        <v>1128.569178849744</v>
      </c>
      <c r="BV136" s="324">
        <v>1162.1296594721755</v>
      </c>
      <c r="BW136" s="324">
        <v>1190.6593798217534</v>
      </c>
      <c r="BX136" s="324">
        <v>1215.2844450841401</v>
      </c>
      <c r="BY136" s="324">
        <v>1238.3048125713972</v>
      </c>
      <c r="BZ136" s="324">
        <v>1260.5569658666525</v>
      </c>
      <c r="CA136" s="324">
        <v>1283.2530616634101</v>
      </c>
      <c r="CB136" s="324">
        <v>1307.5317476994985</v>
      </c>
      <c r="CC136" s="324">
        <v>1335.1861619399697</v>
      </c>
      <c r="CD136" s="324">
        <v>1365.4271909736115</v>
      </c>
      <c r="CE136" s="324">
        <v>1399.8202995229062</v>
      </c>
      <c r="CF136" s="324">
        <v>1433.0938803913748</v>
      </c>
      <c r="CG136" s="324">
        <v>1458.6265616309363</v>
      </c>
      <c r="CH136" s="324">
        <v>1482.1638138984304</v>
      </c>
    </row>
    <row r="137" spans="1:86" x14ac:dyDescent="0.25">
      <c r="A137" s="353" t="s">
        <v>254</v>
      </c>
      <c r="B137" s="353" t="s">
        <v>285</v>
      </c>
      <c r="C137" s="354">
        <v>12500</v>
      </c>
      <c r="D137" s="354"/>
      <c r="E137" s="355"/>
      <c r="F137" s="364">
        <v>0.95729999999999993</v>
      </c>
      <c r="G137" s="358">
        <v>9627.5661</v>
      </c>
      <c r="H137" s="366">
        <v>8.7769229748800651E-3</v>
      </c>
      <c r="I137" s="358">
        <v>102.31349179407859</v>
      </c>
      <c r="J137" s="358">
        <v>143.64177578704476</v>
      </c>
      <c r="K137" s="358">
        <v>194.24810589254048</v>
      </c>
      <c r="L137" s="358">
        <v>253.71637319099565</v>
      </c>
      <c r="M137" s="358">
        <v>320.64140785433347</v>
      </c>
      <c r="N137" s="358">
        <v>397.14009169680429</v>
      </c>
      <c r="O137" s="358">
        <v>483.61620777143804</v>
      </c>
      <c r="P137" s="358">
        <v>583.76655180775708</v>
      </c>
      <c r="Q137" s="358">
        <v>703.48896665089842</v>
      </c>
      <c r="R137" s="358">
        <v>836.47865003992752</v>
      </c>
      <c r="S137" s="358">
        <v>984.38785583073616</v>
      </c>
      <c r="T137" s="358">
        <v>1129.3316041086975</v>
      </c>
      <c r="U137" s="358">
        <v>1249.9733287074748</v>
      </c>
      <c r="V137" s="358">
        <v>1358.7761633640735</v>
      </c>
      <c r="W137" s="358">
        <v>1463.3665433804465</v>
      </c>
      <c r="X137" s="358">
        <v>1556.7372859397226</v>
      </c>
      <c r="Y137" s="358">
        <v>1633.896159047599</v>
      </c>
      <c r="Z137" s="358">
        <v>1696.5517181646512</v>
      </c>
      <c r="AA137" s="358">
        <v>1742.609096879806</v>
      </c>
      <c r="AB137" s="358">
        <v>1778.4875933216465</v>
      </c>
      <c r="AC137" s="358">
        <v>1810.3630617539227</v>
      </c>
      <c r="AD137" s="358">
        <v>1836.7221764506958</v>
      </c>
      <c r="AE137" s="358">
        <v>1857.3669349932134</v>
      </c>
      <c r="AF137" s="358">
        <v>1874.5275989599161</v>
      </c>
      <c r="AG137" s="358">
        <v>1890.5945101814989</v>
      </c>
      <c r="AH137" s="358">
        <v>1904.8338585377494</v>
      </c>
      <c r="AI137" s="358">
        <v>102.31349179407859</v>
      </c>
      <c r="AJ137" s="358">
        <v>166.18571989996926</v>
      </c>
      <c r="AK137" s="358">
        <v>274.25495293770922</v>
      </c>
      <c r="AL137" s="358">
        <v>413.14753745582834</v>
      </c>
      <c r="AM137" s="358">
        <v>586.31777108875394</v>
      </c>
      <c r="AN137" s="358">
        <v>772.14847828324378</v>
      </c>
      <c r="AO137" s="358">
        <v>949.45896497282843</v>
      </c>
      <c r="AP137" s="358">
        <v>1120.9150598115277</v>
      </c>
      <c r="AQ137" s="358">
        <v>1281.1381432836943</v>
      </c>
      <c r="AR137" s="358">
        <v>1433.1603459568669</v>
      </c>
      <c r="AS137" s="358">
        <v>1581.9964068483671</v>
      </c>
      <c r="AT137" s="358">
        <v>1716.2610579397933</v>
      </c>
      <c r="AU137" s="358">
        <v>1822.2031759843128</v>
      </c>
      <c r="AV137" s="358">
        <v>1912.2064529880497</v>
      </c>
      <c r="AW137" s="358">
        <v>1994.7667369885521</v>
      </c>
      <c r="AX137" s="358">
        <v>2067.5750392188279</v>
      </c>
      <c r="AY137" s="358">
        <v>2130.5751002023976</v>
      </c>
      <c r="AZ137" s="358">
        <v>2185.5085619323677</v>
      </c>
      <c r="BA137" s="358">
        <v>2232.6138795965253</v>
      </c>
      <c r="BB137" s="358">
        <v>2276.3086103769861</v>
      </c>
      <c r="BC137" s="358">
        <v>2321.5828903438314</v>
      </c>
      <c r="BD137" s="358">
        <v>2366.8429439225656</v>
      </c>
      <c r="BE137" s="358">
        <v>2413.6504569483059</v>
      </c>
      <c r="BF137" s="358">
        <v>2457.5282976385733</v>
      </c>
      <c r="BG137" s="358">
        <v>2492.6475076178817</v>
      </c>
      <c r="BH137" s="358">
        <v>2524.7361314901486</v>
      </c>
      <c r="BI137" s="324">
        <v>102.31349179407859</v>
      </c>
      <c r="BJ137" s="324">
        <v>188.72966401289369</v>
      </c>
      <c r="BK137" s="324">
        <v>354.26179998287802</v>
      </c>
      <c r="BL137" s="324">
        <v>572.578701720661</v>
      </c>
      <c r="BM137" s="324">
        <v>851.99413432317442</v>
      </c>
      <c r="BN137" s="324">
        <v>1147.156864869683</v>
      </c>
      <c r="BO137" s="324">
        <v>1415.3017221742189</v>
      </c>
      <c r="BP137" s="324">
        <v>1658.0635678152983</v>
      </c>
      <c r="BQ137" s="324">
        <v>1858.7873199164899</v>
      </c>
      <c r="BR137" s="324">
        <v>2029.842041873806</v>
      </c>
      <c r="BS137" s="324">
        <v>2179.6049578659981</v>
      </c>
      <c r="BT137" s="324">
        <v>2303.1905117708889</v>
      </c>
      <c r="BU137" s="324">
        <v>2394.4330232611505</v>
      </c>
      <c r="BV137" s="324">
        <v>2465.6367426120264</v>
      </c>
      <c r="BW137" s="324">
        <v>2526.1669305966575</v>
      </c>
      <c r="BX137" s="324">
        <v>2578.412792497933</v>
      </c>
      <c r="BY137" s="324">
        <v>2627.2540413571965</v>
      </c>
      <c r="BZ137" s="324">
        <v>2674.4654057000839</v>
      </c>
      <c r="CA137" s="324">
        <v>2722.6186623132439</v>
      </c>
      <c r="CB137" s="324">
        <v>2774.1296274323254</v>
      </c>
      <c r="CC137" s="324">
        <v>2832.8027189337399</v>
      </c>
      <c r="CD137" s="324">
        <v>2896.9637113944359</v>
      </c>
      <c r="CE137" s="324">
        <v>2969.9339789033988</v>
      </c>
      <c r="CF137" s="324">
        <v>3040.5289963172304</v>
      </c>
      <c r="CG137" s="324">
        <v>3094.7005050542652</v>
      </c>
      <c r="CH137" s="324">
        <v>3144.6384044425486</v>
      </c>
    </row>
    <row r="138" spans="1:86" x14ac:dyDescent="0.25">
      <c r="A138" s="353" t="s">
        <v>254</v>
      </c>
      <c r="B138" s="353" t="s">
        <v>345</v>
      </c>
      <c r="C138" s="354">
        <v>20000</v>
      </c>
      <c r="D138" s="354"/>
      <c r="E138" s="355"/>
      <c r="F138" s="364">
        <v>0.95729999999999993</v>
      </c>
      <c r="G138" s="358">
        <v>12307.048799999999</v>
      </c>
      <c r="H138" s="366">
        <v>1.1219660113856826E-2</v>
      </c>
      <c r="I138" s="358">
        <v>130.7887292934945</v>
      </c>
      <c r="J138" s="358">
        <v>183.61923729921918</v>
      </c>
      <c r="K138" s="358">
        <v>248.30999794715126</v>
      </c>
      <c r="L138" s="358">
        <v>324.32909354115941</v>
      </c>
      <c r="M138" s="358">
        <v>409.88027636226616</v>
      </c>
      <c r="N138" s="358">
        <v>507.66958524948944</v>
      </c>
      <c r="O138" s="358">
        <v>618.21318157597761</v>
      </c>
      <c r="P138" s="358">
        <v>746.23672964507534</v>
      </c>
      <c r="Q138" s="358">
        <v>899.27952224957232</v>
      </c>
      <c r="R138" s="358">
        <v>1069.2820448357668</v>
      </c>
      <c r="S138" s="358">
        <v>1258.3563959988012</v>
      </c>
      <c r="T138" s="358">
        <v>1443.6399624561413</v>
      </c>
      <c r="U138" s="358">
        <v>1597.8579212352881</v>
      </c>
      <c r="V138" s="358">
        <v>1736.9420658455331</v>
      </c>
      <c r="W138" s="358">
        <v>1870.6413723475209</v>
      </c>
      <c r="X138" s="358">
        <v>1989.9984635618048</v>
      </c>
      <c r="Y138" s="358">
        <v>2088.6317013737626</v>
      </c>
      <c r="Z138" s="358">
        <v>2168.7251554862037</v>
      </c>
      <c r="AA138" s="358">
        <v>2227.600929649675</v>
      </c>
      <c r="AB138" s="358">
        <v>2273.4649000440572</v>
      </c>
      <c r="AC138" s="358">
        <v>2314.2117452429579</v>
      </c>
      <c r="AD138" s="358">
        <v>2347.9069603709004</v>
      </c>
      <c r="AE138" s="358">
        <v>2374.2974362407031</v>
      </c>
      <c r="AF138" s="358">
        <v>2396.2341465873201</v>
      </c>
      <c r="AG138" s="358">
        <v>2416.7726979112404</v>
      </c>
      <c r="AH138" s="358">
        <v>2434.975050746873</v>
      </c>
      <c r="AI138" s="358">
        <v>130.7887292934945</v>
      </c>
      <c r="AJ138" s="358">
        <v>212.43746793616427</v>
      </c>
      <c r="AK138" s="358">
        <v>350.58383961093659</v>
      </c>
      <c r="AL138" s="358">
        <v>528.13212106315291</v>
      </c>
      <c r="AM138" s="358">
        <v>749.4979879802147</v>
      </c>
      <c r="AN138" s="358">
        <v>987.04791059057175</v>
      </c>
      <c r="AO138" s="358">
        <v>1213.70631934878</v>
      </c>
      <c r="AP138" s="358">
        <v>1432.8809793116234</v>
      </c>
      <c r="AQ138" s="358">
        <v>1637.6963279362803</v>
      </c>
      <c r="AR138" s="358">
        <v>1832.0283790018373</v>
      </c>
      <c r="AS138" s="358">
        <v>2022.2875416568168</v>
      </c>
      <c r="AT138" s="358">
        <v>2193.9198728123674</v>
      </c>
      <c r="AU138" s="358">
        <v>2329.3471244361463</v>
      </c>
      <c r="AV138" s="358">
        <v>2444.399538591465</v>
      </c>
      <c r="AW138" s="358">
        <v>2549.9374734736821</v>
      </c>
      <c r="AX138" s="358">
        <v>2643.0093173110513</v>
      </c>
      <c r="AY138" s="358">
        <v>2723.543152848963</v>
      </c>
      <c r="AZ138" s="358">
        <v>2793.765344755147</v>
      </c>
      <c r="BA138" s="358">
        <v>2853.9807135421024</v>
      </c>
      <c r="BB138" s="358">
        <v>2909.836282689324</v>
      </c>
      <c r="BC138" s="358">
        <v>2967.7110110629701</v>
      </c>
      <c r="BD138" s="358">
        <v>3025.5675536510389</v>
      </c>
      <c r="BE138" s="358">
        <v>3085.4022347148671</v>
      </c>
      <c r="BF138" s="358">
        <v>3141.491875752361</v>
      </c>
      <c r="BG138" s="358">
        <v>3186.3852399259704</v>
      </c>
      <c r="BH138" s="358">
        <v>3227.4045646253703</v>
      </c>
      <c r="BI138" s="324">
        <v>130.7887292934945</v>
      </c>
      <c r="BJ138" s="324">
        <v>241.25569857310938</v>
      </c>
      <c r="BK138" s="324">
        <v>452.85768127472204</v>
      </c>
      <c r="BL138" s="324">
        <v>731.93514858514641</v>
      </c>
      <c r="BM138" s="324">
        <v>1089.1156995981632</v>
      </c>
      <c r="BN138" s="324">
        <v>1466.426235931654</v>
      </c>
      <c r="BO138" s="324">
        <v>1809.1994571215823</v>
      </c>
      <c r="BP138" s="324">
        <v>2119.5252289781715</v>
      </c>
      <c r="BQ138" s="324">
        <v>2376.1131336229878</v>
      </c>
      <c r="BR138" s="324">
        <v>2594.7747131679075</v>
      </c>
      <c r="BS138" s="324">
        <v>2786.2186873148326</v>
      </c>
      <c r="BT138" s="324">
        <v>2944.199783168594</v>
      </c>
      <c r="BU138" s="324">
        <v>3060.8363276370037</v>
      </c>
      <c r="BV138" s="324">
        <v>3151.8570113373976</v>
      </c>
      <c r="BW138" s="324">
        <v>3229.233574599843</v>
      </c>
      <c r="BX138" s="324">
        <v>3296.0201710602978</v>
      </c>
      <c r="BY138" s="324">
        <v>3358.4546043241635</v>
      </c>
      <c r="BZ138" s="324">
        <v>3418.8055340240903</v>
      </c>
      <c r="CA138" s="324">
        <v>3480.3604974345294</v>
      </c>
      <c r="CB138" s="324">
        <v>3546.2076653345898</v>
      </c>
      <c r="CC138" s="324">
        <v>3621.2102768829827</v>
      </c>
      <c r="CD138" s="324">
        <v>3703.2281469311779</v>
      </c>
      <c r="CE138" s="324">
        <v>3796.5070331890315</v>
      </c>
      <c r="CF138" s="324">
        <v>3886.7496049174019</v>
      </c>
      <c r="CG138" s="324">
        <v>3955.9977819407004</v>
      </c>
      <c r="CH138" s="324">
        <v>4019.8340785038677</v>
      </c>
    </row>
    <row r="139" spans="1:86" x14ac:dyDescent="0.25">
      <c r="A139" s="353" t="s">
        <v>255</v>
      </c>
      <c r="B139" s="353" t="s">
        <v>270</v>
      </c>
      <c r="C139" s="354">
        <v>12528</v>
      </c>
      <c r="D139" s="354"/>
      <c r="E139" s="355"/>
      <c r="F139" s="364">
        <v>0.98639999999999994</v>
      </c>
      <c r="G139" s="358">
        <v>12286.598399999999</v>
      </c>
      <c r="H139" s="366">
        <v>1.1201016607934235E-2</v>
      </c>
      <c r="I139" s="358">
        <v>130.57140003178364</v>
      </c>
      <c r="J139" s="358">
        <v>183.3141205395892</v>
      </c>
      <c r="K139" s="358">
        <v>247.89738572268212</v>
      </c>
      <c r="L139" s="358">
        <v>323.79016176292885</v>
      </c>
      <c r="M139" s="358">
        <v>409.19918573364049</v>
      </c>
      <c r="N139" s="358">
        <v>506.82599989812672</v>
      </c>
      <c r="O139" s="358">
        <v>617.18590793353439</v>
      </c>
      <c r="P139" s="358">
        <v>744.99672159245972</v>
      </c>
      <c r="Q139" s="358">
        <v>897.78520576146252</v>
      </c>
      <c r="R139" s="358">
        <v>1067.5052382361448</v>
      </c>
      <c r="S139" s="358">
        <v>1256.2654079756828</v>
      </c>
      <c r="T139" s="358">
        <v>1441.2410920877869</v>
      </c>
      <c r="U139" s="358">
        <v>1595.2027896790999</v>
      </c>
      <c r="V139" s="358">
        <v>1734.0558206863063</v>
      </c>
      <c r="W139" s="358">
        <v>1867.5329614731729</v>
      </c>
      <c r="X139" s="358">
        <v>1986.6917191716125</v>
      </c>
      <c r="Y139" s="358">
        <v>2085.1610599194296</v>
      </c>
      <c r="Z139" s="358">
        <v>2165.1214241903831</v>
      </c>
      <c r="AA139" s="358">
        <v>2223.8993655466948</v>
      </c>
      <c r="AB139" s="358">
        <v>2269.6871246124801</v>
      </c>
      <c r="AC139" s="358">
        <v>2310.3662615170042</v>
      </c>
      <c r="AD139" s="358">
        <v>2344.0054859164907</v>
      </c>
      <c r="AE139" s="358">
        <v>2370.3521092107089</v>
      </c>
      <c r="AF139" s="358">
        <v>2392.2523677232139</v>
      </c>
      <c r="AG139" s="358">
        <v>2412.7567905085361</v>
      </c>
      <c r="AH139" s="358">
        <v>2430.9288968242695</v>
      </c>
      <c r="AI139" s="358">
        <v>130.57140003178364</v>
      </c>
      <c r="AJ139" s="358">
        <v>212.08446444484136</v>
      </c>
      <c r="AK139" s="358">
        <v>350.00128079687073</v>
      </c>
      <c r="AL139" s="358">
        <v>527.25453348678855</v>
      </c>
      <c r="AM139" s="358">
        <v>748.25256075371431</v>
      </c>
      <c r="AN139" s="358">
        <v>985.4077509618279</v>
      </c>
      <c r="AO139" s="358">
        <v>1211.6895255490178</v>
      </c>
      <c r="AP139" s="358">
        <v>1430.4999869506184</v>
      </c>
      <c r="AQ139" s="358">
        <v>1634.9749976215076</v>
      </c>
      <c r="AR139" s="358">
        <v>1828.9841306389042</v>
      </c>
      <c r="AS139" s="358">
        <v>2018.9271430905985</v>
      </c>
      <c r="AT139" s="358">
        <v>2190.274275911268</v>
      </c>
      <c r="AU139" s="358">
        <v>2325.4764905248244</v>
      </c>
      <c r="AV139" s="358">
        <v>2440.3377241681719</v>
      </c>
      <c r="AW139" s="358">
        <v>2545.7002885762331</v>
      </c>
      <c r="AX139" s="358">
        <v>2638.6174766170634</v>
      </c>
      <c r="AY139" s="358">
        <v>2719.0174905396516</v>
      </c>
      <c r="AZ139" s="358">
        <v>2789.122995501898</v>
      </c>
      <c r="BA139" s="358">
        <v>2849.2383055015798</v>
      </c>
      <c r="BB139" s="358">
        <v>2905.001060461595</v>
      </c>
      <c r="BC139" s="358">
        <v>2962.7796194477323</v>
      </c>
      <c r="BD139" s="358">
        <v>3020.5400228672834</v>
      </c>
      <c r="BE139" s="358">
        <v>3080.2752777257297</v>
      </c>
      <c r="BF139" s="358">
        <v>3136.2717156229978</v>
      </c>
      <c r="BG139" s="358">
        <v>3181.0904813067814</v>
      </c>
      <c r="BH139" s="358">
        <v>3222.0416449375557</v>
      </c>
      <c r="BI139" s="324">
        <v>130.57140003178364</v>
      </c>
      <c r="BJ139" s="324">
        <v>240.85480835009352</v>
      </c>
      <c r="BK139" s="324">
        <v>452.10517587105932</v>
      </c>
      <c r="BL139" s="324">
        <v>730.71890521064824</v>
      </c>
      <c r="BM139" s="324">
        <v>1087.305935773788</v>
      </c>
      <c r="BN139" s="324">
        <v>1463.989502025529</v>
      </c>
      <c r="BO139" s="324">
        <v>1806.1931431645014</v>
      </c>
      <c r="BP139" s="324">
        <v>2116.0032523087771</v>
      </c>
      <c r="BQ139" s="324">
        <v>2372.1647894815524</v>
      </c>
      <c r="BR139" s="324">
        <v>2590.4630230416633</v>
      </c>
      <c r="BS139" s="324">
        <v>2781.5888782055144</v>
      </c>
      <c r="BT139" s="324">
        <v>2939.307459734749</v>
      </c>
      <c r="BU139" s="324">
        <v>3055.7501913705491</v>
      </c>
      <c r="BV139" s="324">
        <v>3146.6196276500386</v>
      </c>
      <c r="BW139" s="324">
        <v>3223.8676156792935</v>
      </c>
      <c r="BX139" s="324">
        <v>3290.5432340625143</v>
      </c>
      <c r="BY139" s="324">
        <v>3352.8739211598727</v>
      </c>
      <c r="BZ139" s="324">
        <v>3413.1245668134129</v>
      </c>
      <c r="CA139" s="324">
        <v>3474.5772454564649</v>
      </c>
      <c r="CB139" s="324">
        <v>3540.3149963107085</v>
      </c>
      <c r="CC139" s="324">
        <v>3615.1929773784614</v>
      </c>
      <c r="CD139" s="324">
        <v>3697.0745598180761</v>
      </c>
      <c r="CE139" s="324">
        <v>3790.1984462407513</v>
      </c>
      <c r="CF139" s="324">
        <v>3880.2910635227822</v>
      </c>
      <c r="CG139" s="324">
        <v>3949.4241721050266</v>
      </c>
      <c r="CH139" s="324">
        <v>4013.1543930508419</v>
      </c>
    </row>
    <row r="140" spans="1:86" x14ac:dyDescent="0.25">
      <c r="A140" s="353" t="s">
        <v>255</v>
      </c>
      <c r="B140" s="353" t="s">
        <v>558</v>
      </c>
      <c r="C140" s="354">
        <v>6240</v>
      </c>
      <c r="D140" s="354"/>
      <c r="E140" s="355"/>
      <c r="F140" s="364">
        <v>0.98639999999999994</v>
      </c>
      <c r="G140" s="358">
        <v>0</v>
      </c>
      <c r="H140" s="366">
        <v>0</v>
      </c>
      <c r="I140" s="358">
        <v>0</v>
      </c>
      <c r="J140" s="358">
        <v>0</v>
      </c>
      <c r="K140" s="358">
        <v>0</v>
      </c>
      <c r="L140" s="358">
        <v>0</v>
      </c>
      <c r="M140" s="358">
        <v>0</v>
      </c>
      <c r="N140" s="358">
        <v>0</v>
      </c>
      <c r="O140" s="358">
        <v>0</v>
      </c>
      <c r="P140" s="358">
        <v>0</v>
      </c>
      <c r="Q140" s="358">
        <v>0</v>
      </c>
      <c r="R140" s="358">
        <v>0</v>
      </c>
      <c r="S140" s="358">
        <v>0</v>
      </c>
      <c r="T140" s="358">
        <v>0</v>
      </c>
      <c r="U140" s="358">
        <v>0</v>
      </c>
      <c r="V140" s="358">
        <v>0</v>
      </c>
      <c r="W140" s="358">
        <v>0</v>
      </c>
      <c r="X140" s="358">
        <v>0</v>
      </c>
      <c r="Y140" s="358">
        <v>0</v>
      </c>
      <c r="Z140" s="358">
        <v>0</v>
      </c>
      <c r="AA140" s="358">
        <v>0</v>
      </c>
      <c r="AB140" s="358">
        <v>0</v>
      </c>
      <c r="AC140" s="358">
        <v>0</v>
      </c>
      <c r="AD140" s="358">
        <v>0</v>
      </c>
      <c r="AE140" s="358">
        <v>0</v>
      </c>
      <c r="AF140" s="358">
        <v>0</v>
      </c>
      <c r="AG140" s="358">
        <v>0</v>
      </c>
      <c r="AH140" s="358">
        <v>0</v>
      </c>
      <c r="AI140" s="358">
        <v>0</v>
      </c>
      <c r="AJ140" s="358">
        <v>0</v>
      </c>
      <c r="AK140" s="358">
        <v>0</v>
      </c>
      <c r="AL140" s="358">
        <v>0</v>
      </c>
      <c r="AM140" s="358">
        <v>0</v>
      </c>
      <c r="AN140" s="358">
        <v>0</v>
      </c>
      <c r="AO140" s="358">
        <v>0</v>
      </c>
      <c r="AP140" s="358">
        <v>0</v>
      </c>
      <c r="AQ140" s="358">
        <v>0</v>
      </c>
      <c r="AR140" s="358">
        <v>0</v>
      </c>
      <c r="AS140" s="358">
        <v>0</v>
      </c>
      <c r="AT140" s="358">
        <v>0</v>
      </c>
      <c r="AU140" s="358">
        <v>0</v>
      </c>
      <c r="AV140" s="358">
        <v>0</v>
      </c>
      <c r="AW140" s="358">
        <v>0</v>
      </c>
      <c r="AX140" s="358">
        <v>0</v>
      </c>
      <c r="AY140" s="358">
        <v>0</v>
      </c>
      <c r="AZ140" s="358">
        <v>0</v>
      </c>
      <c r="BA140" s="358">
        <v>0</v>
      </c>
      <c r="BB140" s="358">
        <v>0</v>
      </c>
      <c r="BC140" s="358">
        <v>0</v>
      </c>
      <c r="BD140" s="358">
        <v>0</v>
      </c>
      <c r="BE140" s="358">
        <v>0</v>
      </c>
      <c r="BF140" s="358">
        <v>0</v>
      </c>
      <c r="BG140" s="358">
        <v>0</v>
      </c>
      <c r="BH140" s="358">
        <v>0</v>
      </c>
      <c r="BI140" s="324">
        <v>0</v>
      </c>
      <c r="BJ140" s="324">
        <v>0</v>
      </c>
      <c r="BK140" s="324">
        <v>0</v>
      </c>
      <c r="BL140" s="324">
        <v>0</v>
      </c>
      <c r="BM140" s="324">
        <v>0</v>
      </c>
      <c r="BN140" s="324">
        <v>0</v>
      </c>
      <c r="BO140" s="324">
        <v>0</v>
      </c>
      <c r="BP140" s="324">
        <v>0</v>
      </c>
      <c r="BQ140" s="324">
        <v>0</v>
      </c>
      <c r="BR140" s="324">
        <v>0</v>
      </c>
      <c r="BS140" s="324">
        <v>0</v>
      </c>
      <c r="BT140" s="324">
        <v>0</v>
      </c>
      <c r="BU140" s="324">
        <v>0</v>
      </c>
      <c r="BV140" s="324">
        <v>0</v>
      </c>
      <c r="BW140" s="324">
        <v>0</v>
      </c>
      <c r="BX140" s="324">
        <v>0</v>
      </c>
      <c r="BY140" s="324">
        <v>0</v>
      </c>
      <c r="BZ140" s="324">
        <v>0</v>
      </c>
      <c r="CA140" s="324">
        <v>0</v>
      </c>
      <c r="CB140" s="324">
        <v>0</v>
      </c>
      <c r="CC140" s="324">
        <v>0</v>
      </c>
      <c r="CD140" s="324">
        <v>0</v>
      </c>
      <c r="CE140" s="324">
        <v>0</v>
      </c>
      <c r="CF140" s="324">
        <v>0</v>
      </c>
      <c r="CG140" s="324">
        <v>0</v>
      </c>
      <c r="CH140" s="324">
        <v>0</v>
      </c>
    </row>
    <row r="141" spans="1:86" x14ac:dyDescent="0.25">
      <c r="A141" s="353" t="s">
        <v>255</v>
      </c>
      <c r="B141" s="353" t="s">
        <v>559</v>
      </c>
      <c r="C141" s="354">
        <v>12500</v>
      </c>
      <c r="D141" s="354"/>
      <c r="E141" s="355"/>
      <c r="F141" s="364">
        <v>0.98639999999999994</v>
      </c>
      <c r="G141" s="358">
        <v>0</v>
      </c>
      <c r="H141" s="366">
        <v>0</v>
      </c>
      <c r="I141" s="358">
        <v>0</v>
      </c>
      <c r="J141" s="358">
        <v>0</v>
      </c>
      <c r="K141" s="358">
        <v>0</v>
      </c>
      <c r="L141" s="358">
        <v>0</v>
      </c>
      <c r="M141" s="358">
        <v>0</v>
      </c>
      <c r="N141" s="358">
        <v>0</v>
      </c>
      <c r="O141" s="358">
        <v>0</v>
      </c>
      <c r="P141" s="358">
        <v>0</v>
      </c>
      <c r="Q141" s="358">
        <v>0</v>
      </c>
      <c r="R141" s="358">
        <v>0</v>
      </c>
      <c r="S141" s="358">
        <v>0</v>
      </c>
      <c r="T141" s="358">
        <v>0</v>
      </c>
      <c r="U141" s="358">
        <v>0</v>
      </c>
      <c r="V141" s="358">
        <v>0</v>
      </c>
      <c r="W141" s="358">
        <v>0</v>
      </c>
      <c r="X141" s="358">
        <v>0</v>
      </c>
      <c r="Y141" s="358">
        <v>0</v>
      </c>
      <c r="Z141" s="358">
        <v>0</v>
      </c>
      <c r="AA141" s="358">
        <v>0</v>
      </c>
      <c r="AB141" s="358">
        <v>0</v>
      </c>
      <c r="AC141" s="358">
        <v>0</v>
      </c>
      <c r="AD141" s="358">
        <v>0</v>
      </c>
      <c r="AE141" s="358">
        <v>0</v>
      </c>
      <c r="AF141" s="358">
        <v>0</v>
      </c>
      <c r="AG141" s="358">
        <v>0</v>
      </c>
      <c r="AH141" s="358">
        <v>0</v>
      </c>
      <c r="AI141" s="358">
        <v>0</v>
      </c>
      <c r="AJ141" s="358">
        <v>0</v>
      </c>
      <c r="AK141" s="358">
        <v>0</v>
      </c>
      <c r="AL141" s="358">
        <v>0</v>
      </c>
      <c r="AM141" s="358">
        <v>0</v>
      </c>
      <c r="AN141" s="358">
        <v>0</v>
      </c>
      <c r="AO141" s="358">
        <v>0</v>
      </c>
      <c r="AP141" s="358">
        <v>0</v>
      </c>
      <c r="AQ141" s="358">
        <v>0</v>
      </c>
      <c r="AR141" s="358">
        <v>0</v>
      </c>
      <c r="AS141" s="358">
        <v>0</v>
      </c>
      <c r="AT141" s="358">
        <v>0</v>
      </c>
      <c r="AU141" s="358">
        <v>0</v>
      </c>
      <c r="AV141" s="358">
        <v>0</v>
      </c>
      <c r="AW141" s="358">
        <v>0</v>
      </c>
      <c r="AX141" s="358">
        <v>0</v>
      </c>
      <c r="AY141" s="358">
        <v>0</v>
      </c>
      <c r="AZ141" s="358">
        <v>0</v>
      </c>
      <c r="BA141" s="358">
        <v>0</v>
      </c>
      <c r="BB141" s="358">
        <v>0</v>
      </c>
      <c r="BC141" s="358">
        <v>0</v>
      </c>
      <c r="BD141" s="358">
        <v>0</v>
      </c>
      <c r="BE141" s="358">
        <v>0</v>
      </c>
      <c r="BF141" s="358">
        <v>0</v>
      </c>
      <c r="BG141" s="358">
        <v>0</v>
      </c>
      <c r="BH141" s="358">
        <v>0</v>
      </c>
      <c r="BI141" s="324">
        <v>0</v>
      </c>
      <c r="BJ141" s="324">
        <v>0</v>
      </c>
      <c r="BK141" s="324">
        <v>0</v>
      </c>
      <c r="BL141" s="324">
        <v>0</v>
      </c>
      <c r="BM141" s="324">
        <v>0</v>
      </c>
      <c r="BN141" s="324">
        <v>0</v>
      </c>
      <c r="BO141" s="324">
        <v>0</v>
      </c>
      <c r="BP141" s="324">
        <v>0</v>
      </c>
      <c r="BQ141" s="324">
        <v>0</v>
      </c>
      <c r="BR141" s="324">
        <v>0</v>
      </c>
      <c r="BS141" s="324">
        <v>0</v>
      </c>
      <c r="BT141" s="324">
        <v>0</v>
      </c>
      <c r="BU141" s="324">
        <v>0</v>
      </c>
      <c r="BV141" s="324">
        <v>0</v>
      </c>
      <c r="BW141" s="324">
        <v>0</v>
      </c>
      <c r="BX141" s="324">
        <v>0</v>
      </c>
      <c r="BY141" s="324">
        <v>0</v>
      </c>
      <c r="BZ141" s="324">
        <v>0</v>
      </c>
      <c r="CA141" s="324">
        <v>0</v>
      </c>
      <c r="CB141" s="324">
        <v>0</v>
      </c>
      <c r="CC141" s="324">
        <v>0</v>
      </c>
      <c r="CD141" s="324">
        <v>0</v>
      </c>
      <c r="CE141" s="324">
        <v>0</v>
      </c>
      <c r="CF141" s="324">
        <v>0</v>
      </c>
      <c r="CG141" s="324">
        <v>0</v>
      </c>
      <c r="CH141" s="324">
        <v>0</v>
      </c>
    </row>
    <row r="142" spans="1:86" x14ac:dyDescent="0.25">
      <c r="A142" s="353" t="s">
        <v>294</v>
      </c>
      <c r="B142" s="353" t="s">
        <v>295</v>
      </c>
      <c r="C142" s="354">
        <v>20000</v>
      </c>
      <c r="D142" s="354"/>
      <c r="E142" s="355"/>
      <c r="F142" s="364">
        <v>0.61308222175308791</v>
      </c>
      <c r="G142" s="358">
        <v>9446.9839549933313</v>
      </c>
      <c r="H142" s="366">
        <v>8.6122961563363677E-3</v>
      </c>
      <c r="I142" s="358">
        <v>100.39442007653443</v>
      </c>
      <c r="J142" s="358">
        <v>140.94751851425477</v>
      </c>
      <c r="K142" s="358">
        <v>190.6046367892167</v>
      </c>
      <c r="L142" s="358">
        <v>248.95747084555842</v>
      </c>
      <c r="M142" s="358">
        <v>314.62720731736772</v>
      </c>
      <c r="N142" s="358">
        <v>389.69102213115843</v>
      </c>
      <c r="O142" s="358">
        <v>474.54512466982663</v>
      </c>
      <c r="P142" s="358">
        <v>572.8169706764894</v>
      </c>
      <c r="Q142" s="358">
        <v>690.29377845205101</v>
      </c>
      <c r="R142" s="358">
        <v>820.78900352828293</v>
      </c>
      <c r="S142" s="358">
        <v>965.92390879801417</v>
      </c>
      <c r="T142" s="358">
        <v>1108.1489789908321</v>
      </c>
      <c r="U142" s="358">
        <v>1226.5278532306436</v>
      </c>
      <c r="V142" s="358">
        <v>1333.2898969894168</v>
      </c>
      <c r="W142" s="358">
        <v>1435.9184981954197</v>
      </c>
      <c r="X142" s="358">
        <v>1527.5379062224695</v>
      </c>
      <c r="Y142" s="358">
        <v>1603.2495272764629</v>
      </c>
      <c r="Z142" s="358">
        <v>1664.7298698180664</v>
      </c>
      <c r="AA142" s="358">
        <v>1709.9233603858556</v>
      </c>
      <c r="AB142" s="358">
        <v>1745.128891741839</v>
      </c>
      <c r="AC142" s="358">
        <v>1776.4064790063512</v>
      </c>
      <c r="AD142" s="358">
        <v>1802.2711815720647</v>
      </c>
      <c r="AE142" s="358">
        <v>1822.5287109081526</v>
      </c>
      <c r="AF142" s="358">
        <v>1839.367496065958</v>
      </c>
      <c r="AG142" s="358">
        <v>1855.1330437589097</v>
      </c>
      <c r="AH142" s="358">
        <v>1869.1053077822187</v>
      </c>
      <c r="AI142" s="358">
        <v>100.39442007653443</v>
      </c>
      <c r="AJ142" s="358">
        <v>163.06861081369519</v>
      </c>
      <c r="AK142" s="358">
        <v>269.11081295821901</v>
      </c>
      <c r="AL142" s="358">
        <v>405.39821974218557</v>
      </c>
      <c r="AM142" s="358">
        <v>575.3203372971816</v>
      </c>
      <c r="AN142" s="358">
        <v>757.66545868891205</v>
      </c>
      <c r="AO142" s="358">
        <v>931.65017148237348</v>
      </c>
      <c r="AP142" s="358">
        <v>1099.8903019684165</v>
      </c>
      <c r="AQ142" s="358">
        <v>1257.1081162175565</v>
      </c>
      <c r="AR142" s="358">
        <v>1406.2788717895392</v>
      </c>
      <c r="AS142" s="358">
        <v>1552.3232473421947</v>
      </c>
      <c r="AT142" s="358">
        <v>1684.0695258313633</v>
      </c>
      <c r="AU142" s="358">
        <v>1788.0245108118957</v>
      </c>
      <c r="AV142" s="358">
        <v>1876.3396160959951</v>
      </c>
      <c r="AW142" s="358">
        <v>1957.351334963595</v>
      </c>
      <c r="AX142" s="358">
        <v>2028.7939878434047</v>
      </c>
      <c r="AY142" s="358">
        <v>2090.6123705056011</v>
      </c>
      <c r="AZ142" s="358">
        <v>2144.5154573465484</v>
      </c>
      <c r="BA142" s="358">
        <v>2190.7372309023967</v>
      </c>
      <c r="BB142" s="358">
        <v>2233.6123892044279</v>
      </c>
      <c r="BC142" s="358">
        <v>2278.0374694353141</v>
      </c>
      <c r="BD142" s="358">
        <v>2322.4485901193302</v>
      </c>
      <c r="BE142" s="358">
        <v>2368.3781448930245</v>
      </c>
      <c r="BF142" s="358">
        <v>2411.4329785524587</v>
      </c>
      <c r="BG142" s="358">
        <v>2445.8934652154967</v>
      </c>
      <c r="BH142" s="358">
        <v>2477.3802098101796</v>
      </c>
      <c r="BI142" s="324">
        <v>100.39442007653443</v>
      </c>
      <c r="BJ142" s="324">
        <v>185.18970311313566</v>
      </c>
      <c r="BK142" s="324">
        <v>347.61698912722142</v>
      </c>
      <c r="BL142" s="324">
        <v>561.83896863881273</v>
      </c>
      <c r="BM142" s="324">
        <v>836.01346727699558</v>
      </c>
      <c r="BN142" s="324">
        <v>1125.6398952466657</v>
      </c>
      <c r="BO142" s="324">
        <v>1388.7552182949203</v>
      </c>
      <c r="BP142" s="324">
        <v>1626.9636332603438</v>
      </c>
      <c r="BQ142" s="324">
        <v>1823.9224539830618</v>
      </c>
      <c r="BR142" s="324">
        <v>1991.7687400507953</v>
      </c>
      <c r="BS142" s="324">
        <v>2138.7225858863749</v>
      </c>
      <c r="BT142" s="324">
        <v>2259.9900726718943</v>
      </c>
      <c r="BU142" s="324">
        <v>2349.5211683931479</v>
      </c>
      <c r="BV142" s="324">
        <v>2419.3893352025739</v>
      </c>
      <c r="BW142" s="324">
        <v>2478.7841717317706</v>
      </c>
      <c r="BX142" s="324">
        <v>2530.0500694643392</v>
      </c>
      <c r="BY142" s="324">
        <v>2577.9752137347386</v>
      </c>
      <c r="BZ142" s="324">
        <v>2624.3010448750306</v>
      </c>
      <c r="CA142" s="324">
        <v>2671.5511014189378</v>
      </c>
      <c r="CB142" s="324">
        <v>2722.0958866670162</v>
      </c>
      <c r="CC142" s="324">
        <v>2779.6684598642773</v>
      </c>
      <c r="CD142" s="324">
        <v>2842.6259986665959</v>
      </c>
      <c r="CE142" s="324">
        <v>2914.2275788778966</v>
      </c>
      <c r="CF142" s="324">
        <v>2983.4984610389592</v>
      </c>
      <c r="CG142" s="324">
        <v>3036.6538866720844</v>
      </c>
      <c r="CH142" s="324">
        <v>3085.6551118381403</v>
      </c>
    </row>
    <row r="143" spans="1:86" x14ac:dyDescent="0.25">
      <c r="A143" s="353" t="s">
        <v>402</v>
      </c>
      <c r="B143" s="353" t="s">
        <v>402</v>
      </c>
      <c r="C143" s="354">
        <v>1000</v>
      </c>
      <c r="D143" s="354"/>
      <c r="E143" s="355"/>
      <c r="F143" s="364">
        <v>0.9849</v>
      </c>
      <c r="G143" s="358">
        <v>528.8913</v>
      </c>
      <c r="H143" s="366">
        <v>4.8216113542800653E-4</v>
      </c>
      <c r="I143" s="358">
        <v>5.6206018344043942</v>
      </c>
      <c r="J143" s="358">
        <v>7.8909752206550543</v>
      </c>
      <c r="K143" s="358">
        <v>10.671038991676555</v>
      </c>
      <c r="L143" s="358">
        <v>13.937934162640632</v>
      </c>
      <c r="M143" s="358">
        <v>17.614467589467772</v>
      </c>
      <c r="N143" s="358">
        <v>21.816930384891567</v>
      </c>
      <c r="O143" s="358">
        <v>26.567504411037589</v>
      </c>
      <c r="P143" s="358">
        <v>32.069273508506157</v>
      </c>
      <c r="Q143" s="358">
        <v>38.646236259821706</v>
      </c>
      <c r="R143" s="358">
        <v>45.952037726530101</v>
      </c>
      <c r="S143" s="358">
        <v>54.077444638321474</v>
      </c>
      <c r="T143" s="358">
        <v>62.039943847088658</v>
      </c>
      <c r="U143" s="358">
        <v>68.667408971144184</v>
      </c>
      <c r="V143" s="358">
        <v>74.644503500281033</v>
      </c>
      <c r="W143" s="358">
        <v>80.390186415338221</v>
      </c>
      <c r="X143" s="358">
        <v>85.519517432254403</v>
      </c>
      <c r="Y143" s="358">
        <v>89.758247790549191</v>
      </c>
      <c r="Z143" s="358">
        <v>93.200237154158401</v>
      </c>
      <c r="AA143" s="358">
        <v>95.730403828708731</v>
      </c>
      <c r="AB143" s="358">
        <v>97.701392594516363</v>
      </c>
      <c r="AC143" s="358">
        <v>99.452474619001819</v>
      </c>
      <c r="AD143" s="358">
        <v>100.90051520309352</v>
      </c>
      <c r="AE143" s="358">
        <v>102.03463706424992</v>
      </c>
      <c r="AF143" s="358">
        <v>102.97735984381231</v>
      </c>
      <c r="AG143" s="358">
        <v>103.85999720768015</v>
      </c>
      <c r="AH143" s="358">
        <v>104.64223722401097</v>
      </c>
      <c r="AI143" s="358">
        <v>5.6206018344043942</v>
      </c>
      <c r="AJ143" s="358">
        <v>9.1294290297659551</v>
      </c>
      <c r="AK143" s="358">
        <v>15.066223081102903</v>
      </c>
      <c r="AL143" s="358">
        <v>22.696301007667113</v>
      </c>
      <c r="AM143" s="358">
        <v>32.209424993117779</v>
      </c>
      <c r="AN143" s="358">
        <v>42.418053351225133</v>
      </c>
      <c r="AO143" s="358">
        <v>52.158622549590561</v>
      </c>
      <c r="AP143" s="358">
        <v>61.577580150116709</v>
      </c>
      <c r="AQ143" s="358">
        <v>70.379451155458625</v>
      </c>
      <c r="AR143" s="358">
        <v>78.730805959522513</v>
      </c>
      <c r="AS143" s="358">
        <v>86.907129748333972</v>
      </c>
      <c r="AT143" s="358">
        <v>94.282971692414819</v>
      </c>
      <c r="AU143" s="358">
        <v>100.10291247031499</v>
      </c>
      <c r="AV143" s="358">
        <v>105.04725143245066</v>
      </c>
      <c r="AW143" s="358">
        <v>109.58270883464859</v>
      </c>
      <c r="AX143" s="358">
        <v>113.58244014964454</v>
      </c>
      <c r="AY143" s="358">
        <v>117.04335475750995</v>
      </c>
      <c r="AZ143" s="358">
        <v>120.06112993413157</v>
      </c>
      <c r="BA143" s="358">
        <v>122.64886523893608</v>
      </c>
      <c r="BB143" s="358">
        <v>125.04923961451459</v>
      </c>
      <c r="BC143" s="358">
        <v>127.5363866815421</v>
      </c>
      <c r="BD143" s="358">
        <v>130.02275222052566</v>
      </c>
      <c r="BE143" s="358">
        <v>132.59412759793813</v>
      </c>
      <c r="BF143" s="358">
        <v>135.00456113459992</v>
      </c>
      <c r="BG143" s="358">
        <v>136.93383842316919</v>
      </c>
      <c r="BH143" s="358">
        <v>138.69663016292307</v>
      </c>
      <c r="BI143" s="324">
        <v>5.6206018344043942</v>
      </c>
      <c r="BJ143" s="324">
        <v>10.367882838876854</v>
      </c>
      <c r="BK143" s="324">
        <v>19.461407170529249</v>
      </c>
      <c r="BL143" s="324">
        <v>31.454667852693596</v>
      </c>
      <c r="BM143" s="324">
        <v>46.804382396767785</v>
      </c>
      <c r="BN143" s="324">
        <v>63.019176317558696</v>
      </c>
      <c r="BO143" s="324">
        <v>77.749740688143547</v>
      </c>
      <c r="BP143" s="324">
        <v>91.085886791727262</v>
      </c>
      <c r="BQ143" s="324">
        <v>102.11266605109552</v>
      </c>
      <c r="BR143" s="324">
        <v>111.50957419251493</v>
      </c>
      <c r="BS143" s="324">
        <v>119.73681485834649</v>
      </c>
      <c r="BT143" s="324">
        <v>126.52599953774099</v>
      </c>
      <c r="BU143" s="324">
        <v>131.53841596948578</v>
      </c>
      <c r="BV143" s="324">
        <v>135.44999936462028</v>
      </c>
      <c r="BW143" s="324">
        <v>138.77523125395896</v>
      </c>
      <c r="BX143" s="324">
        <v>141.64536286703466</v>
      </c>
      <c r="BY143" s="324">
        <v>144.32846172447066</v>
      </c>
      <c r="BZ143" s="324">
        <v>146.92202271410474</v>
      </c>
      <c r="CA143" s="324">
        <v>149.56732664916345</v>
      </c>
      <c r="CB143" s="324">
        <v>152.39708663451276</v>
      </c>
      <c r="CC143" s="324">
        <v>155.62029874408239</v>
      </c>
      <c r="CD143" s="324">
        <v>159.14498923795784</v>
      </c>
      <c r="CE143" s="324">
        <v>163.15361813162636</v>
      </c>
      <c r="CF143" s="324">
        <v>167.0317624253876</v>
      </c>
      <c r="CG143" s="324">
        <v>170.00767963865829</v>
      </c>
      <c r="CH143" s="324">
        <v>172.75102310183516</v>
      </c>
    </row>
    <row r="144" spans="1:86" x14ac:dyDescent="0.25">
      <c r="A144" s="353" t="s">
        <v>273</v>
      </c>
      <c r="B144" s="353" t="s">
        <v>273</v>
      </c>
      <c r="C144" s="354">
        <v>600</v>
      </c>
      <c r="D144" s="354"/>
      <c r="E144" s="355"/>
      <c r="F144" s="364">
        <v>0.92579999999999996</v>
      </c>
      <c r="G144" s="358">
        <v>488.82239999999996</v>
      </c>
      <c r="H144" s="366">
        <v>4.4563252109959675E-4</v>
      </c>
      <c r="I144" s="358">
        <v>5.1947840286613864</v>
      </c>
      <c r="J144" s="358">
        <v>7.2931535188821082</v>
      </c>
      <c r="K144" s="358">
        <v>9.862599158664386</v>
      </c>
      <c r="L144" s="358">
        <v>12.88199376398134</v>
      </c>
      <c r="M144" s="358">
        <v>16.279992357230775</v>
      </c>
      <c r="N144" s="358">
        <v>20.164075815532641</v>
      </c>
      <c r="O144" s="358">
        <v>24.55474549914884</v>
      </c>
      <c r="P144" s="358">
        <v>29.639699580394684</v>
      </c>
      <c r="Q144" s="358">
        <v>35.718390450916978</v>
      </c>
      <c r="R144" s="358">
        <v>42.470703084684864</v>
      </c>
      <c r="S144" s="358">
        <v>49.980527707624297</v>
      </c>
      <c r="T144" s="358">
        <v>57.339786544416803</v>
      </c>
      <c r="U144" s="358">
        <v>63.465153718838302</v>
      </c>
      <c r="V144" s="358">
        <v>68.989422491570153</v>
      </c>
      <c r="W144" s="358">
        <v>74.299811435720386</v>
      </c>
      <c r="X144" s="358">
        <v>79.040543412373069</v>
      </c>
      <c r="Y144" s="358">
        <v>82.958146796460724</v>
      </c>
      <c r="Z144" s="358">
        <v>86.139370426900342</v>
      </c>
      <c r="AA144" s="358">
        <v>88.477851219179797</v>
      </c>
      <c r="AB144" s="358">
        <v>90.299517521641434</v>
      </c>
      <c r="AC144" s="358">
        <v>91.917937257049886</v>
      </c>
      <c r="AD144" s="358">
        <v>93.25627402608562</v>
      </c>
      <c r="AE144" s="358">
        <v>94.304474611088509</v>
      </c>
      <c r="AF144" s="358">
        <v>95.17577654333877</v>
      </c>
      <c r="AG144" s="358">
        <v>95.991545141792855</v>
      </c>
      <c r="AH144" s="358">
        <v>96.714522513814046</v>
      </c>
      <c r="AI144" s="358">
        <v>5.1947840286613864</v>
      </c>
      <c r="AJ144" s="358">
        <v>8.437781844700158</v>
      </c>
      <c r="AK144" s="358">
        <v>13.924803311077559</v>
      </c>
      <c r="AL144" s="358">
        <v>20.976825161787033</v>
      </c>
      <c r="AM144" s="358">
        <v>29.769233163328295</v>
      </c>
      <c r="AN144" s="358">
        <v>39.204454001179279</v>
      </c>
      <c r="AO144" s="358">
        <v>48.207075925402776</v>
      </c>
      <c r="AP144" s="358">
        <v>56.912451604275596</v>
      </c>
      <c r="AQ144" s="358">
        <v>65.047491279387756</v>
      </c>
      <c r="AR144" s="358">
        <v>72.766145941648304</v>
      </c>
      <c r="AS144" s="358">
        <v>80.323029969848264</v>
      </c>
      <c r="AT144" s="358">
        <v>87.140076801827263</v>
      </c>
      <c r="AU144" s="358">
        <v>92.519097819777514</v>
      </c>
      <c r="AV144" s="358">
        <v>97.088852772987508</v>
      </c>
      <c r="AW144" s="358">
        <v>101.28070310677094</v>
      </c>
      <c r="AX144" s="358">
        <v>104.97741405805994</v>
      </c>
      <c r="AY144" s="358">
        <v>108.17612915284751</v>
      </c>
      <c r="AZ144" s="358">
        <v>110.96527713939335</v>
      </c>
      <c r="BA144" s="358">
        <v>113.35696515214622</v>
      </c>
      <c r="BB144" s="358">
        <v>115.57548673336484</v>
      </c>
      <c r="BC144" s="358">
        <v>117.87420709132377</v>
      </c>
      <c r="BD144" s="358">
        <v>120.17220512994388</v>
      </c>
      <c r="BE144" s="358">
        <v>122.54877264634594</v>
      </c>
      <c r="BF144" s="358">
        <v>124.77659130479525</v>
      </c>
      <c r="BG144" s="358">
        <v>126.55970619903518</v>
      </c>
      <c r="BH144" s="358">
        <v>128.18894851957754</v>
      </c>
      <c r="BI144" s="324">
        <v>5.1947840286613864</v>
      </c>
      <c r="BJ144" s="324">
        <v>9.5824101705182088</v>
      </c>
      <c r="BK144" s="324">
        <v>17.987007463490734</v>
      </c>
      <c r="BL144" s="324">
        <v>29.071656559592732</v>
      </c>
      <c r="BM144" s="324">
        <v>43.258473969425815</v>
      </c>
      <c r="BN144" s="324">
        <v>58.244832186825917</v>
      </c>
      <c r="BO144" s="324">
        <v>71.859406351656702</v>
      </c>
      <c r="BP144" s="324">
        <v>84.185203628156515</v>
      </c>
      <c r="BQ144" s="324">
        <v>94.376592107858528</v>
      </c>
      <c r="BR144" s="324">
        <v>103.06158879861175</v>
      </c>
      <c r="BS144" s="324">
        <v>110.66553223207224</v>
      </c>
      <c r="BT144" s="324">
        <v>116.94036705923774</v>
      </c>
      <c r="BU144" s="324">
        <v>121.57304192071672</v>
      </c>
      <c r="BV144" s="324">
        <v>125.18828305440488</v>
      </c>
      <c r="BW144" s="324">
        <v>128.26159477782147</v>
      </c>
      <c r="BX144" s="324">
        <v>130.9142847037468</v>
      </c>
      <c r="BY144" s="324">
        <v>133.39411150923431</v>
      </c>
      <c r="BZ144" s="324">
        <v>135.79118385188636</v>
      </c>
      <c r="CA144" s="324">
        <v>138.23607908511264</v>
      </c>
      <c r="CB144" s="324">
        <v>140.85145594508825</v>
      </c>
      <c r="CC144" s="324">
        <v>143.83047692559765</v>
      </c>
      <c r="CD144" s="324">
        <v>147.08813623380212</v>
      </c>
      <c r="CE144" s="324">
        <v>150.79307068160338</v>
      </c>
      <c r="CF144" s="324">
        <v>154.37740606625175</v>
      </c>
      <c r="CG144" s="324">
        <v>157.12786725627754</v>
      </c>
      <c r="CH144" s="324">
        <v>159.66337452534106</v>
      </c>
    </row>
    <row r="145" spans="1:86" x14ac:dyDescent="0.25">
      <c r="A145" s="353" t="s">
        <v>256</v>
      </c>
      <c r="B145" s="353" t="s">
        <v>348</v>
      </c>
      <c r="C145" s="354">
        <v>20000</v>
      </c>
      <c r="D145" s="354"/>
      <c r="E145" s="355"/>
      <c r="F145" s="364">
        <v>0.9859</v>
      </c>
      <c r="G145" s="358">
        <v>12436.142599999999</v>
      </c>
      <c r="H145" s="366">
        <v>1.1337347837562465E-2</v>
      </c>
      <c r="I145" s="358">
        <v>132.1606271656853</v>
      </c>
      <c r="J145" s="358">
        <v>185.54529654228142</v>
      </c>
      <c r="K145" s="358">
        <v>250.91462572867025</v>
      </c>
      <c r="L145" s="358">
        <v>327.73111752076562</v>
      </c>
      <c r="M145" s="358">
        <v>414.17968260339973</v>
      </c>
      <c r="N145" s="358">
        <v>512.99474459266844</v>
      </c>
      <c r="O145" s="358">
        <v>624.69787909499064</v>
      </c>
      <c r="P145" s="358">
        <v>754.06431988989959</v>
      </c>
      <c r="Q145" s="358">
        <v>908.71244257644889</v>
      </c>
      <c r="R145" s="358">
        <v>1080.498192970291</v>
      </c>
      <c r="S145" s="358">
        <v>1271.5558243551582</v>
      </c>
      <c r="T145" s="358">
        <v>1458.7829079026014</v>
      </c>
      <c r="U145" s="358">
        <v>1614.6185235750113</v>
      </c>
      <c r="V145" s="358">
        <v>1755.1615801502014</v>
      </c>
      <c r="W145" s="358">
        <v>1890.2633147902582</v>
      </c>
      <c r="X145" s="358">
        <v>2010.8723926271837</v>
      </c>
      <c r="Y145" s="358">
        <v>2110.5402358658662</v>
      </c>
      <c r="Z145" s="358">
        <v>2191.4738238328596</v>
      </c>
      <c r="AA145" s="358">
        <v>2250.9671707010643</v>
      </c>
      <c r="AB145" s="358">
        <v>2297.3122275295309</v>
      </c>
      <c r="AC145" s="358">
        <v>2338.486483488738</v>
      </c>
      <c r="AD145" s="358">
        <v>2372.5351418696791</v>
      </c>
      <c r="AE145" s="358">
        <v>2399.2024385166806</v>
      </c>
      <c r="AF145" s="358">
        <v>2421.3692522247261</v>
      </c>
      <c r="AG145" s="358">
        <v>2442.1232410332937</v>
      </c>
      <c r="AH145" s="358">
        <v>2460.5165259871524</v>
      </c>
      <c r="AI145" s="358">
        <v>132.1606271656853</v>
      </c>
      <c r="AJ145" s="358">
        <v>214.66581369508071</v>
      </c>
      <c r="AK145" s="358">
        <v>354.26126064090494</v>
      </c>
      <c r="AL145" s="358">
        <v>533.67192053238898</v>
      </c>
      <c r="AM145" s="358">
        <v>757.35978693243146</v>
      </c>
      <c r="AN145" s="358">
        <v>997.40147037821123</v>
      </c>
      <c r="AO145" s="358">
        <v>1226.4373943119954</v>
      </c>
      <c r="AP145" s="358">
        <v>1447.9110692684503</v>
      </c>
      <c r="AQ145" s="358">
        <v>1654.8748120436435</v>
      </c>
      <c r="AR145" s="358">
        <v>1851.2452935519111</v>
      </c>
      <c r="AS145" s="358">
        <v>2043.5001644137149</v>
      </c>
      <c r="AT145" s="358">
        <v>2216.9328191230106</v>
      </c>
      <c r="AU145" s="358">
        <v>2353.7806240264408</v>
      </c>
      <c r="AV145" s="358">
        <v>2470.0398712401029</v>
      </c>
      <c r="AW145" s="358">
        <v>2576.6848378144423</v>
      </c>
      <c r="AX145" s="358">
        <v>2670.7329512830802</v>
      </c>
      <c r="AY145" s="358">
        <v>2752.1115400211388</v>
      </c>
      <c r="AZ145" s="358">
        <v>2823.0703219697293</v>
      </c>
      <c r="BA145" s="358">
        <v>2883.9173150316374</v>
      </c>
      <c r="BB145" s="358">
        <v>2940.3587766856294</v>
      </c>
      <c r="BC145" s="358">
        <v>2998.8405773745917</v>
      </c>
      <c r="BD145" s="358">
        <v>3057.3040015196389</v>
      </c>
      <c r="BE145" s="358">
        <v>3117.7663136651213</v>
      </c>
      <c r="BF145" s="358">
        <v>3174.4443024876805</v>
      </c>
      <c r="BG145" s="358">
        <v>3219.8085719993715</v>
      </c>
      <c r="BH145" s="358">
        <v>3261.258165610916</v>
      </c>
      <c r="BI145" s="324">
        <v>132.1606271656853</v>
      </c>
      <c r="BJ145" s="324">
        <v>243.78633084788004</v>
      </c>
      <c r="BK145" s="324">
        <v>457.60789555313971</v>
      </c>
      <c r="BL145" s="324">
        <v>739.61272354401228</v>
      </c>
      <c r="BM145" s="324">
        <v>1100.5398912614633</v>
      </c>
      <c r="BN145" s="324">
        <v>1481.808196163754</v>
      </c>
      <c r="BO145" s="324">
        <v>1828.1769095289997</v>
      </c>
      <c r="BP145" s="324">
        <v>2141.7578186470009</v>
      </c>
      <c r="BQ145" s="324">
        <v>2401.0371815108374</v>
      </c>
      <c r="BR145" s="324">
        <v>2621.992394133531</v>
      </c>
      <c r="BS145" s="324">
        <v>2815.444504472272</v>
      </c>
      <c r="BT145" s="324">
        <v>2975.0827303434198</v>
      </c>
      <c r="BU145" s="324">
        <v>3092.9427244778699</v>
      </c>
      <c r="BV145" s="324">
        <v>3184.9181623300051</v>
      </c>
      <c r="BW145" s="324">
        <v>3263.1063608386266</v>
      </c>
      <c r="BX145" s="324">
        <v>3330.5935099389758</v>
      </c>
      <c r="BY145" s="324">
        <v>3393.6828441764105</v>
      </c>
      <c r="BZ145" s="324">
        <v>3454.6668201065995</v>
      </c>
      <c r="CA145" s="324">
        <v>3516.8674593622104</v>
      </c>
      <c r="CB145" s="324">
        <v>3583.4053258417275</v>
      </c>
      <c r="CC145" s="324">
        <v>3659.1946712604454</v>
      </c>
      <c r="CD145" s="324">
        <v>3742.0728611695995</v>
      </c>
      <c r="CE145" s="324">
        <v>3836.3301888135629</v>
      </c>
      <c r="CF145" s="324">
        <v>3927.5193527506344</v>
      </c>
      <c r="CG145" s="324">
        <v>3997.4939029654497</v>
      </c>
      <c r="CH145" s="324">
        <v>4061.9998052346791</v>
      </c>
    </row>
    <row r="146" spans="1:86" x14ac:dyDescent="0.25">
      <c r="A146" s="353" t="s">
        <v>256</v>
      </c>
      <c r="B146" s="353" t="s">
        <v>386</v>
      </c>
      <c r="C146" s="354">
        <v>20000</v>
      </c>
      <c r="D146" s="354"/>
      <c r="E146" s="355"/>
      <c r="F146" s="364">
        <v>0.9859</v>
      </c>
      <c r="G146" s="358">
        <v>11141.6559</v>
      </c>
      <c r="H146" s="366">
        <v>1.015723544571852E-2</v>
      </c>
      <c r="I146" s="358">
        <v>118.40393591243139</v>
      </c>
      <c r="J146" s="358">
        <v>166.23175806439846</v>
      </c>
      <c r="K146" s="358">
        <v>224.79674848261473</v>
      </c>
      <c r="L146" s="358">
        <v>293.61735841938889</v>
      </c>
      <c r="M146" s="358">
        <v>371.06743246400981</v>
      </c>
      <c r="N146" s="358">
        <v>459.59676618374402</v>
      </c>
      <c r="O146" s="358">
        <v>559.6726440187482</v>
      </c>
      <c r="P146" s="358">
        <v>675.57324235577573</v>
      </c>
      <c r="Q146" s="358">
        <v>814.12393479914772</v>
      </c>
      <c r="R146" s="358">
        <v>968.02838740742504</v>
      </c>
      <c r="S146" s="358">
        <v>1139.1986975612526</v>
      </c>
      <c r="T146" s="358">
        <v>1306.9371842561675</v>
      </c>
      <c r="U146" s="358">
        <v>1446.5517627177105</v>
      </c>
      <c r="V146" s="358">
        <v>1572.4655951543859</v>
      </c>
      <c r="W146" s="358">
        <v>1693.5044966263445</v>
      </c>
      <c r="X146" s="358">
        <v>1801.5592919834946</v>
      </c>
      <c r="Y146" s="358">
        <v>1890.8526403615151</v>
      </c>
      <c r="Z146" s="358">
        <v>1963.361795079685</v>
      </c>
      <c r="AA146" s="358">
        <v>2016.6624382505729</v>
      </c>
      <c r="AB146" s="358">
        <v>2058.1834060021588</v>
      </c>
      <c r="AC146" s="358">
        <v>2095.0718051297154</v>
      </c>
      <c r="AD146" s="358">
        <v>2125.5763150681178</v>
      </c>
      <c r="AE146" s="358">
        <v>2149.467794329872</v>
      </c>
      <c r="AF146" s="358">
        <v>2169.327249040085</v>
      </c>
      <c r="AG146" s="358">
        <v>2187.9209407735257</v>
      </c>
      <c r="AH146" s="358">
        <v>2204.3996559521806</v>
      </c>
      <c r="AI146" s="358">
        <v>118.40393591243139</v>
      </c>
      <c r="AJ146" s="358">
        <v>192.32110040971202</v>
      </c>
      <c r="AK146" s="358">
        <v>317.38596055992281</v>
      </c>
      <c r="AL146" s="358">
        <v>478.12164055307812</v>
      </c>
      <c r="AM146" s="358">
        <v>678.52568195048423</v>
      </c>
      <c r="AN146" s="358">
        <v>893.58126024608885</v>
      </c>
      <c r="AO146" s="358">
        <v>1098.7766761629823</v>
      </c>
      <c r="AP146" s="358">
        <v>1297.1970028383348</v>
      </c>
      <c r="AQ146" s="358">
        <v>1482.6177462268283</v>
      </c>
      <c r="AR146" s="358">
        <v>1658.5478882535394</v>
      </c>
      <c r="AS146" s="358">
        <v>1830.7908163976051</v>
      </c>
      <c r="AT146" s="358">
        <v>1986.1707459100319</v>
      </c>
      <c r="AU146" s="358">
        <v>2108.7739679818301</v>
      </c>
      <c r="AV146" s="358">
        <v>2212.9317095992078</v>
      </c>
      <c r="AW146" s="358">
        <v>2308.4759277105604</v>
      </c>
      <c r="AX146" s="358">
        <v>2392.7345078841036</v>
      </c>
      <c r="AY146" s="358">
        <v>2465.642342934746</v>
      </c>
      <c r="AZ146" s="358">
        <v>2529.2149761043215</v>
      </c>
      <c r="BA146" s="358">
        <v>2583.7283634986943</v>
      </c>
      <c r="BB146" s="358">
        <v>2634.2947943019103</v>
      </c>
      <c r="BC146" s="358">
        <v>2686.689183836234</v>
      </c>
      <c r="BD146" s="358">
        <v>2739.0671096538322</v>
      </c>
      <c r="BE146" s="358">
        <v>2793.2358578349085</v>
      </c>
      <c r="BF146" s="358">
        <v>2844.01419552983</v>
      </c>
      <c r="BG146" s="358">
        <v>2884.656466796012</v>
      </c>
      <c r="BH146" s="358">
        <v>2921.7915434888978</v>
      </c>
      <c r="BI146" s="324">
        <v>118.40393591243139</v>
      </c>
      <c r="BJ146" s="324">
        <v>218.41044275502554</v>
      </c>
      <c r="BK146" s="324">
        <v>409.97517263723091</v>
      </c>
      <c r="BL146" s="324">
        <v>662.62592268676735</v>
      </c>
      <c r="BM146" s="324">
        <v>985.98393143695864</v>
      </c>
      <c r="BN146" s="324">
        <v>1327.5657543084335</v>
      </c>
      <c r="BO146" s="324">
        <v>1637.8807083072163</v>
      </c>
      <c r="BP146" s="324">
        <v>1918.820763320894</v>
      </c>
      <c r="BQ146" s="324">
        <v>2151.1115576545085</v>
      </c>
      <c r="BR146" s="324">
        <v>2349.0673890996536</v>
      </c>
      <c r="BS146" s="324">
        <v>2522.3829352339576</v>
      </c>
      <c r="BT146" s="324">
        <v>2665.4043075638961</v>
      </c>
      <c r="BU146" s="324">
        <v>2770.9961732459492</v>
      </c>
      <c r="BV146" s="324">
        <v>2853.3978240440292</v>
      </c>
      <c r="BW146" s="324">
        <v>2923.4473587947768</v>
      </c>
      <c r="BX146" s="324">
        <v>2983.9097237847127</v>
      </c>
      <c r="BY146" s="324">
        <v>3040.432045507976</v>
      </c>
      <c r="BZ146" s="324">
        <v>3095.0681571289583</v>
      </c>
      <c r="CA146" s="324">
        <v>3150.7942887468162</v>
      </c>
      <c r="CB146" s="324">
        <v>3210.4061826016618</v>
      </c>
      <c r="CC146" s="324">
        <v>3278.3065625427535</v>
      </c>
      <c r="CD146" s="324">
        <v>3352.5579042395466</v>
      </c>
      <c r="CE146" s="324">
        <v>3437.0039213399455</v>
      </c>
      <c r="CF146" s="324">
        <v>3518.7011420195749</v>
      </c>
      <c r="CG146" s="324">
        <v>3581.3919928184996</v>
      </c>
      <c r="CH146" s="324">
        <v>3639.1834310256154</v>
      </c>
    </row>
    <row r="147" spans="1:86" x14ac:dyDescent="0.25">
      <c r="A147" s="353" t="s">
        <v>256</v>
      </c>
      <c r="B147" s="353" t="s">
        <v>409</v>
      </c>
      <c r="C147" s="354">
        <v>20000</v>
      </c>
      <c r="D147" s="354"/>
      <c r="E147" s="355"/>
      <c r="F147" s="364">
        <v>0.9859</v>
      </c>
      <c r="G147" s="358">
        <v>10324.344800000001</v>
      </c>
      <c r="H147" s="366">
        <v>9.4121378274103495E-3</v>
      </c>
      <c r="I147" s="358">
        <v>109.71825651490857</v>
      </c>
      <c r="J147" s="358">
        <v>154.03760467661101</v>
      </c>
      <c r="K147" s="358">
        <v>208.30648173700928</v>
      </c>
      <c r="L147" s="358">
        <v>272.07866360214507</v>
      </c>
      <c r="M147" s="358">
        <v>343.84728367074695</v>
      </c>
      <c r="N147" s="358">
        <v>425.88242947315888</v>
      </c>
      <c r="O147" s="358">
        <v>518.61710717319988</v>
      </c>
      <c r="P147" s="358">
        <v>626.0156617953885</v>
      </c>
      <c r="Q147" s="358">
        <v>754.40278251629729</v>
      </c>
      <c r="R147" s="358">
        <v>897.01736774892106</v>
      </c>
      <c r="S147" s="358">
        <v>1055.6312504080561</v>
      </c>
      <c r="T147" s="358">
        <v>1211.0650556172543</v>
      </c>
      <c r="U147" s="358">
        <v>1340.4380195717076</v>
      </c>
      <c r="V147" s="358">
        <v>1457.1152740869597</v>
      </c>
      <c r="W147" s="358">
        <v>1569.2752047315353</v>
      </c>
      <c r="X147" s="358">
        <v>1669.403495765964</v>
      </c>
      <c r="Y147" s="358">
        <v>1752.1466109075118</v>
      </c>
      <c r="Z147" s="358">
        <v>1819.336759408412</v>
      </c>
      <c r="AA147" s="358">
        <v>1868.7274624688082</v>
      </c>
      <c r="AB147" s="358">
        <v>1907.2026039867808</v>
      </c>
      <c r="AC147" s="358">
        <v>1941.385005160462</v>
      </c>
      <c r="AD147" s="358">
        <v>1969.6518158918093</v>
      </c>
      <c r="AE147" s="358">
        <v>1991.7907036742258</v>
      </c>
      <c r="AF147" s="358">
        <v>2010.1933414695843</v>
      </c>
      <c r="AG147" s="358">
        <v>2027.4230680276405</v>
      </c>
      <c r="AH147" s="358">
        <v>2042.6929649704659</v>
      </c>
      <c r="AI147" s="358">
        <v>109.71825651490857</v>
      </c>
      <c r="AJ147" s="358">
        <v>178.21312835063307</v>
      </c>
      <c r="AK147" s="358">
        <v>294.10368807924186</v>
      </c>
      <c r="AL147" s="358">
        <v>443.04838685707767</v>
      </c>
      <c r="AM147" s="358">
        <v>628.7515212269243</v>
      </c>
      <c r="AN147" s="358">
        <v>828.03140937059061</v>
      </c>
      <c r="AO147" s="358">
        <v>1018.1744405609019</v>
      </c>
      <c r="AP147" s="358">
        <v>1202.0393782606004</v>
      </c>
      <c r="AQ147" s="358">
        <v>1373.8583345267984</v>
      </c>
      <c r="AR147" s="358">
        <v>1536.8828852129075</v>
      </c>
      <c r="AS147" s="358">
        <v>1696.4907025321409</v>
      </c>
      <c r="AT147" s="358">
        <v>1840.4725290832544</v>
      </c>
      <c r="AU147" s="358">
        <v>1954.0820274936491</v>
      </c>
      <c r="AV147" s="358">
        <v>2050.5991383880105</v>
      </c>
      <c r="AW147" s="358">
        <v>2139.1345823365186</v>
      </c>
      <c r="AX147" s="358">
        <v>2217.2122614425575</v>
      </c>
      <c r="AY147" s="358">
        <v>2284.7718445458513</v>
      </c>
      <c r="AZ147" s="358">
        <v>2343.6810220126063</v>
      </c>
      <c r="BA147" s="358">
        <v>2394.1955068187185</v>
      </c>
      <c r="BB147" s="358">
        <v>2441.0525693239192</v>
      </c>
      <c r="BC147" s="358">
        <v>2489.6034981977746</v>
      </c>
      <c r="BD147" s="358">
        <v>2538.1391710729085</v>
      </c>
      <c r="BE147" s="358">
        <v>2588.3342981370824</v>
      </c>
      <c r="BF147" s="358">
        <v>2635.3877228199613</v>
      </c>
      <c r="BG147" s="358">
        <v>2673.0486258107994</v>
      </c>
      <c r="BH147" s="358">
        <v>2707.4596091864209</v>
      </c>
      <c r="BI147" s="324">
        <v>109.71825651490857</v>
      </c>
      <c r="BJ147" s="324">
        <v>202.38865202465516</v>
      </c>
      <c r="BK147" s="324">
        <v>379.9008944214745</v>
      </c>
      <c r="BL147" s="324">
        <v>614.01811011201039</v>
      </c>
      <c r="BM147" s="324">
        <v>913.65575878310165</v>
      </c>
      <c r="BN147" s="324">
        <v>1230.1803892680223</v>
      </c>
      <c r="BO147" s="324">
        <v>1517.7317739486039</v>
      </c>
      <c r="BP147" s="324">
        <v>1778.0630947258126</v>
      </c>
      <c r="BQ147" s="324">
        <v>1993.3138865372991</v>
      </c>
      <c r="BR147" s="324">
        <v>2176.7484026768939</v>
      </c>
      <c r="BS147" s="324">
        <v>2337.3501546562256</v>
      </c>
      <c r="BT147" s="324">
        <v>2469.8800025492551</v>
      </c>
      <c r="BU147" s="324">
        <v>2567.7260354155906</v>
      </c>
      <c r="BV147" s="324">
        <v>2644.0830026890612</v>
      </c>
      <c r="BW147" s="324">
        <v>2708.993959941502</v>
      </c>
      <c r="BX147" s="324">
        <v>2765.0210271191499</v>
      </c>
      <c r="BY147" s="324">
        <v>2817.3970781841904</v>
      </c>
      <c r="BZ147" s="324">
        <v>2868.0252846167996</v>
      </c>
      <c r="CA147" s="324">
        <v>2919.6635511686281</v>
      </c>
      <c r="CB147" s="324">
        <v>2974.9025346610574</v>
      </c>
      <c r="CC147" s="324">
        <v>3037.8219912350874</v>
      </c>
      <c r="CD147" s="324">
        <v>3106.6265262540073</v>
      </c>
      <c r="CE147" s="324">
        <v>3184.8778925999395</v>
      </c>
      <c r="CF147" s="324">
        <v>3260.5821041703384</v>
      </c>
      <c r="CG147" s="324">
        <v>3318.6741835939588</v>
      </c>
      <c r="CH147" s="324">
        <v>3372.2262534023757</v>
      </c>
    </row>
    <row r="148" spans="1:86" x14ac:dyDescent="0.25">
      <c r="A148" s="353" t="s">
        <v>503</v>
      </c>
      <c r="B148" s="353" t="s">
        <v>503</v>
      </c>
      <c r="C148" s="354">
        <v>1500</v>
      </c>
      <c r="D148" s="354"/>
      <c r="E148" s="355"/>
      <c r="F148" s="364">
        <v>0.97360000000000002</v>
      </c>
      <c r="G148" s="358">
        <v>420.59520000000003</v>
      </c>
      <c r="H148" s="366">
        <v>3.8343353197068948E-4</v>
      </c>
      <c r="I148" s="358">
        <v>4.4697240296100222</v>
      </c>
      <c r="J148" s="358">
        <v>6.2752143987364839</v>
      </c>
      <c r="K148" s="358">
        <v>8.4860306435594612</v>
      </c>
      <c r="L148" s="358">
        <v>11.083994398702853</v>
      </c>
      <c r="M148" s="358">
        <v>14.007718634596024</v>
      </c>
      <c r="N148" s="358">
        <v>17.349682625937596</v>
      </c>
      <c r="O148" s="358">
        <v>21.127526263451937</v>
      </c>
      <c r="P148" s="358">
        <v>25.50274981865811</v>
      </c>
      <c r="Q148" s="358">
        <v>30.733009729876375</v>
      </c>
      <c r="R148" s="358">
        <v>36.542870903714004</v>
      </c>
      <c r="S148" s="358">
        <v>43.004514619816497</v>
      </c>
      <c r="T148" s="358">
        <v>49.336607711934434</v>
      </c>
      <c r="U148" s="358">
        <v>54.607029099741638</v>
      </c>
      <c r="V148" s="358">
        <v>59.360250165963045</v>
      </c>
      <c r="W148" s="358">
        <v>63.929443599084479</v>
      </c>
      <c r="X148" s="358">
        <v>68.008489718629392</v>
      </c>
      <c r="Y148" s="358">
        <v>71.379295104902653</v>
      </c>
      <c r="Z148" s="358">
        <v>74.116500660723091</v>
      </c>
      <c r="AA148" s="358">
        <v>76.128588888523069</v>
      </c>
      <c r="AB148" s="358">
        <v>77.695996811762896</v>
      </c>
      <c r="AC148" s="358">
        <v>79.088526230009833</v>
      </c>
      <c r="AD148" s="358">
        <v>80.240065155067157</v>
      </c>
      <c r="AE148" s="358">
        <v>81.141963543294466</v>
      </c>
      <c r="AF148" s="358">
        <v>81.89165384074235</v>
      </c>
      <c r="AG148" s="358">
        <v>82.593561848273325</v>
      </c>
      <c r="AH148" s="358">
        <v>83.215629929402027</v>
      </c>
      <c r="AI148" s="358">
        <v>4.4697240296100222</v>
      </c>
      <c r="AJ148" s="358">
        <v>7.2600816626407321</v>
      </c>
      <c r="AK148" s="358">
        <v>11.981254201082702</v>
      </c>
      <c r="AL148" s="358">
        <v>18.048992792242849</v>
      </c>
      <c r="AM148" s="358">
        <v>25.6142038011693</v>
      </c>
      <c r="AN148" s="358">
        <v>33.732507290003085</v>
      </c>
      <c r="AO148" s="358">
        <v>41.478591693547536</v>
      </c>
      <c r="AP148" s="358">
        <v>48.968917883040184</v>
      </c>
      <c r="AQ148" s="358">
        <v>55.968512498920582</v>
      </c>
      <c r="AR148" s="358">
        <v>62.609838881272154</v>
      </c>
      <c r="AS148" s="358">
        <v>69.111973704098517</v>
      </c>
      <c r="AT148" s="358">
        <v>74.97753382512731</v>
      </c>
      <c r="AU148" s="358">
        <v>79.605780036530447</v>
      </c>
      <c r="AV148" s="358">
        <v>83.537713185453953</v>
      </c>
      <c r="AW148" s="358">
        <v>87.144487608041189</v>
      </c>
      <c r="AX148" s="358">
        <v>90.325231538555812</v>
      </c>
      <c r="AY148" s="358">
        <v>93.077487194260627</v>
      </c>
      <c r="AZ148" s="358">
        <v>95.477340914611489</v>
      </c>
      <c r="BA148" s="358">
        <v>97.535209985385237</v>
      </c>
      <c r="BB148" s="358">
        <v>99.444082263245193</v>
      </c>
      <c r="BC148" s="358">
        <v>101.42195960417678</v>
      </c>
      <c r="BD148" s="358">
        <v>103.39921544321574</v>
      </c>
      <c r="BE148" s="358">
        <v>105.44407445514855</v>
      </c>
      <c r="BF148" s="358">
        <v>107.36094617423144</v>
      </c>
      <c r="BG148" s="358">
        <v>108.89518348734521</v>
      </c>
      <c r="BH148" s="358">
        <v>110.29702493253467</v>
      </c>
      <c r="BI148" s="324">
        <v>4.4697240296100222</v>
      </c>
      <c r="BJ148" s="324">
        <v>8.2449489265449802</v>
      </c>
      <c r="BK148" s="324">
        <v>15.476477758605945</v>
      </c>
      <c r="BL148" s="324">
        <v>25.013991185782853</v>
      </c>
      <c r="BM148" s="324">
        <v>37.220688967742575</v>
      </c>
      <c r="BN148" s="324">
        <v>50.115331954068573</v>
      </c>
      <c r="BO148" s="324">
        <v>61.829657123643123</v>
      </c>
      <c r="BP148" s="324">
        <v>72.435085947422266</v>
      </c>
      <c r="BQ148" s="324">
        <v>81.204015267964778</v>
      </c>
      <c r="BR148" s="324">
        <v>88.676806858830275</v>
      </c>
      <c r="BS148" s="324">
        <v>95.219432788380558</v>
      </c>
      <c r="BT148" s="324">
        <v>100.6184599383202</v>
      </c>
      <c r="BU148" s="324">
        <v>104.60453097331924</v>
      </c>
      <c r="BV148" s="324">
        <v>107.71517620494487</v>
      </c>
      <c r="BW148" s="324">
        <v>110.35953161699791</v>
      </c>
      <c r="BX148" s="324">
        <v>112.64197335848222</v>
      </c>
      <c r="BY148" s="324">
        <v>114.77567928361857</v>
      </c>
      <c r="BZ148" s="324">
        <v>116.8381811684999</v>
      </c>
      <c r="CA148" s="324">
        <v>118.94183108224742</v>
      </c>
      <c r="CB148" s="324">
        <v>121.19216771472746</v>
      </c>
      <c r="CC148" s="324">
        <v>123.75539297834375</v>
      </c>
      <c r="CD148" s="324">
        <v>126.55836573136433</v>
      </c>
      <c r="CE148" s="324">
        <v>129.74618536700265</v>
      </c>
      <c r="CF148" s="324">
        <v>132.83023850772054</v>
      </c>
      <c r="CG148" s="324">
        <v>135.19680512641713</v>
      </c>
      <c r="CH148" s="324">
        <v>137.3784199356673</v>
      </c>
    </row>
    <row r="149" spans="1:86" x14ac:dyDescent="0.25">
      <c r="A149" s="353" t="s">
        <v>543</v>
      </c>
      <c r="B149" s="353" t="s">
        <v>543</v>
      </c>
      <c r="C149" s="354">
        <v>18000</v>
      </c>
      <c r="D149" s="354"/>
      <c r="E149" s="355"/>
      <c r="F149" s="364">
        <v>0.99220000000000008</v>
      </c>
      <c r="G149" s="358">
        <v>3190.9152000000004</v>
      </c>
      <c r="H149" s="366">
        <v>2.9089820458125986E-3</v>
      </c>
      <c r="I149" s="358">
        <v>33.910302223819649</v>
      </c>
      <c r="J149" s="358">
        <v>47.607954175861032</v>
      </c>
      <c r="K149" s="358">
        <v>64.380678068127423</v>
      </c>
      <c r="L149" s="358">
        <v>84.090560718562159</v>
      </c>
      <c r="M149" s="358">
        <v>106.27187925220188</v>
      </c>
      <c r="N149" s="358">
        <v>131.6262430153273</v>
      </c>
      <c r="O149" s="358">
        <v>160.28747996279557</v>
      </c>
      <c r="P149" s="358">
        <v>193.4808386737495</v>
      </c>
      <c r="Q149" s="358">
        <v>233.16107242500729</v>
      </c>
      <c r="R149" s="358">
        <v>277.23854722616608</v>
      </c>
      <c r="S149" s="358">
        <v>326.26087831956875</v>
      </c>
      <c r="T149" s="358">
        <v>374.30035213062064</v>
      </c>
      <c r="U149" s="358">
        <v>414.28527758093276</v>
      </c>
      <c r="V149" s="358">
        <v>450.34637706368022</v>
      </c>
      <c r="W149" s="358">
        <v>485.01132040465836</v>
      </c>
      <c r="X149" s="358">
        <v>515.95767990746992</v>
      </c>
      <c r="Y149" s="358">
        <v>541.53085369381176</v>
      </c>
      <c r="Z149" s="358">
        <v>562.29711734492298</v>
      </c>
      <c r="AA149" s="358">
        <v>577.56215819614533</v>
      </c>
      <c r="AB149" s="358">
        <v>589.45355820942746</v>
      </c>
      <c r="AC149" s="358">
        <v>600.01821345782616</v>
      </c>
      <c r="AD149" s="358">
        <v>608.75455438458198</v>
      </c>
      <c r="AE149" s="358">
        <v>615.5969559998407</v>
      </c>
      <c r="AF149" s="358">
        <v>621.28460570535071</v>
      </c>
      <c r="AG149" s="358">
        <v>626.60974714831605</v>
      </c>
      <c r="AH149" s="358">
        <v>631.32916975586954</v>
      </c>
      <c r="AI149" s="358">
        <v>33.910302223819649</v>
      </c>
      <c r="AJ149" s="358">
        <v>55.07981291883879</v>
      </c>
      <c r="AK149" s="358">
        <v>90.897770933426386</v>
      </c>
      <c r="AL149" s="358">
        <v>136.93167550523202</v>
      </c>
      <c r="AM149" s="358">
        <v>194.32640278597782</v>
      </c>
      <c r="AN149" s="358">
        <v>255.91725784265168</v>
      </c>
      <c r="AO149" s="358">
        <v>314.68421111209676</v>
      </c>
      <c r="AP149" s="358">
        <v>371.51081229777407</v>
      </c>
      <c r="AQ149" s="358">
        <v>424.61439705968036</v>
      </c>
      <c r="AR149" s="358">
        <v>474.99992048364385</v>
      </c>
      <c r="AS149" s="358">
        <v>524.32944406975707</v>
      </c>
      <c r="AT149" s="358">
        <v>568.82948816608666</v>
      </c>
      <c r="AU149" s="358">
        <v>603.94244519771405</v>
      </c>
      <c r="AV149" s="358">
        <v>633.7727077643907</v>
      </c>
      <c r="AW149" s="358">
        <v>661.13609975746351</v>
      </c>
      <c r="AX149" s="358">
        <v>685.26734080630774</v>
      </c>
      <c r="AY149" s="358">
        <v>706.14778453480108</v>
      </c>
      <c r="AZ149" s="358">
        <v>724.35467256881611</v>
      </c>
      <c r="BA149" s="358">
        <v>739.9670373736019</v>
      </c>
      <c r="BB149" s="358">
        <v>754.44901331218114</v>
      </c>
      <c r="BC149" s="358">
        <v>769.45450759959624</v>
      </c>
      <c r="BD149" s="358">
        <v>784.45528675988658</v>
      </c>
      <c r="BE149" s="358">
        <v>799.96894859681061</v>
      </c>
      <c r="BF149" s="358">
        <v>814.51161362216453</v>
      </c>
      <c r="BG149" s="358">
        <v>826.15135930357474</v>
      </c>
      <c r="BH149" s="358">
        <v>836.78666178787557</v>
      </c>
      <c r="BI149" s="324">
        <v>33.910302223819649</v>
      </c>
      <c r="BJ149" s="324">
        <v>62.551671661816535</v>
      </c>
      <c r="BK149" s="324">
        <v>117.41486379872535</v>
      </c>
      <c r="BL149" s="324">
        <v>189.77279029190188</v>
      </c>
      <c r="BM149" s="324">
        <v>282.38092631975377</v>
      </c>
      <c r="BN149" s="324">
        <v>380.20827266997611</v>
      </c>
      <c r="BO149" s="324">
        <v>469.08094226139798</v>
      </c>
      <c r="BP149" s="324">
        <v>549.54078592179872</v>
      </c>
      <c r="BQ149" s="324">
        <v>616.06772169435328</v>
      </c>
      <c r="BR149" s="324">
        <v>672.76129374112168</v>
      </c>
      <c r="BS149" s="324">
        <v>722.3980098199454</v>
      </c>
      <c r="BT149" s="324">
        <v>763.35862420155286</v>
      </c>
      <c r="BU149" s="324">
        <v>793.59961281449523</v>
      </c>
      <c r="BV149" s="324">
        <v>817.19903846510113</v>
      </c>
      <c r="BW149" s="324">
        <v>837.26087911026855</v>
      </c>
      <c r="BX149" s="324">
        <v>854.57700170514534</v>
      </c>
      <c r="BY149" s="324">
        <v>870.76471537579039</v>
      </c>
      <c r="BZ149" s="324">
        <v>886.41222779270936</v>
      </c>
      <c r="CA149" s="324">
        <v>902.37191655105846</v>
      </c>
      <c r="CB149" s="324">
        <v>919.4444684149347</v>
      </c>
      <c r="CC149" s="324">
        <v>938.89080174136643</v>
      </c>
      <c r="CD149" s="324">
        <v>960.15601913519129</v>
      </c>
      <c r="CE149" s="324">
        <v>984.34094119378062</v>
      </c>
      <c r="CF149" s="324">
        <v>1007.7386215389781</v>
      </c>
      <c r="CG149" s="324">
        <v>1025.6929714588334</v>
      </c>
      <c r="CH149" s="324">
        <v>1042.2441538198814</v>
      </c>
    </row>
    <row r="150" spans="1:86" x14ac:dyDescent="0.25">
      <c r="A150" s="353" t="s">
        <v>288</v>
      </c>
      <c r="B150" s="353" t="s">
        <v>289</v>
      </c>
      <c r="C150" s="354">
        <v>22400</v>
      </c>
      <c r="D150" s="354"/>
      <c r="E150" s="355"/>
      <c r="F150" s="364">
        <v>0.97170000000000001</v>
      </c>
      <c r="G150" s="358">
        <v>17076.6558</v>
      </c>
      <c r="H150" s="366">
        <v>1.5567848724002934E-2</v>
      </c>
      <c r="I150" s="358">
        <v>181.47601012717061</v>
      </c>
      <c r="J150" s="358">
        <v>254.78102545732068</v>
      </c>
      <c r="K150" s="358">
        <v>344.54274420706031</v>
      </c>
      <c r="L150" s="358">
        <v>450.02310353464935</v>
      </c>
      <c r="M150" s="358">
        <v>568.72971842342054</v>
      </c>
      <c r="N150" s="358">
        <v>704.41735531545874</v>
      </c>
      <c r="O150" s="358">
        <v>857.80221435344208</v>
      </c>
      <c r="P150" s="358">
        <v>1035.4413949724981</v>
      </c>
      <c r="Q150" s="358">
        <v>1247.7960491587869</v>
      </c>
      <c r="R150" s="358">
        <v>1483.6831907890507</v>
      </c>
      <c r="S150" s="358">
        <v>1746.0334640259184</v>
      </c>
      <c r="T150" s="358">
        <v>2003.1238307910546</v>
      </c>
      <c r="U150" s="358">
        <v>2217.109087780535</v>
      </c>
      <c r="V150" s="358">
        <v>2410.0954083309643</v>
      </c>
      <c r="W150" s="358">
        <v>2595.6099922849303</v>
      </c>
      <c r="X150" s="358">
        <v>2761.2240234859378</v>
      </c>
      <c r="Y150" s="358">
        <v>2898.0826546595094</v>
      </c>
      <c r="Z150" s="358">
        <v>3009.2163935385865</v>
      </c>
      <c r="AA150" s="358">
        <v>3090.9095229546433</v>
      </c>
      <c r="AB150" s="358">
        <v>3154.5481132270938</v>
      </c>
      <c r="AC150" s="358">
        <v>3211.0864321778977</v>
      </c>
      <c r="AD150" s="358">
        <v>3257.8402559578785</v>
      </c>
      <c r="AE150" s="358">
        <v>3294.4583827038155</v>
      </c>
      <c r="AF150" s="358">
        <v>3324.8966833932122</v>
      </c>
      <c r="AG150" s="358">
        <v>3353.3949673676143</v>
      </c>
      <c r="AH150" s="358">
        <v>3378.6516571862367</v>
      </c>
      <c r="AI150" s="358">
        <v>181.47601012717061</v>
      </c>
      <c r="AJ150" s="358">
        <v>294.76778534992195</v>
      </c>
      <c r="AK150" s="358">
        <v>486.45289828365441</v>
      </c>
      <c r="AL150" s="358">
        <v>732.81016390537036</v>
      </c>
      <c r="AM150" s="358">
        <v>1039.9665566882829</v>
      </c>
      <c r="AN150" s="358">
        <v>1369.579149411057</v>
      </c>
      <c r="AO150" s="358">
        <v>1684.079213028228</v>
      </c>
      <c r="AP150" s="358">
        <v>1988.1951947790697</v>
      </c>
      <c r="AQ150" s="358">
        <v>2272.386902137886</v>
      </c>
      <c r="AR150" s="358">
        <v>2542.0325012480916</v>
      </c>
      <c r="AS150" s="358">
        <v>2806.0267606561879</v>
      </c>
      <c r="AT150" s="358">
        <v>3044.1753445226104</v>
      </c>
      <c r="AU150" s="358">
        <v>3232.0875401676994</v>
      </c>
      <c r="AV150" s="358">
        <v>3391.7286131347159</v>
      </c>
      <c r="AW150" s="358">
        <v>3538.1678624717651</v>
      </c>
      <c r="AX150" s="358">
        <v>3667.3097768096777</v>
      </c>
      <c r="AY150" s="358">
        <v>3779.0545673019951</v>
      </c>
      <c r="AZ150" s="358">
        <v>3876.4914280954172</v>
      </c>
      <c r="BA150" s="358">
        <v>3960.0433131456243</v>
      </c>
      <c r="BB150" s="358">
        <v>4037.5457545790418</v>
      </c>
      <c r="BC150" s="358">
        <v>4117.8498820767118</v>
      </c>
      <c r="BD150" s="358">
        <v>4198.1287758724757</v>
      </c>
      <c r="BE150" s="358">
        <v>4281.1524373557859</v>
      </c>
      <c r="BF150" s="358">
        <v>4358.9796654352622</v>
      </c>
      <c r="BG150" s="358">
        <v>4421.2714902386842</v>
      </c>
      <c r="BH150" s="358">
        <v>4478.1878883470672</v>
      </c>
      <c r="BI150" s="324">
        <v>181.47601012717061</v>
      </c>
      <c r="BJ150" s="324">
        <v>334.75454524252319</v>
      </c>
      <c r="BK150" s="324">
        <v>628.3630523602485</v>
      </c>
      <c r="BL150" s="324">
        <v>1015.5972242760915</v>
      </c>
      <c r="BM150" s="324">
        <v>1511.2033949531453</v>
      </c>
      <c r="BN150" s="324">
        <v>2034.7409435066552</v>
      </c>
      <c r="BO150" s="324">
        <v>2510.3562117030142</v>
      </c>
      <c r="BP150" s="324">
        <v>2940.9489945856412</v>
      </c>
      <c r="BQ150" s="324">
        <v>3296.9777551169846</v>
      </c>
      <c r="BR150" s="324">
        <v>3600.3818117071323</v>
      </c>
      <c r="BS150" s="324">
        <v>3866.0200572864574</v>
      </c>
      <c r="BT150" s="324">
        <v>4085.2268582541669</v>
      </c>
      <c r="BU150" s="324">
        <v>4247.0659925548634</v>
      </c>
      <c r="BV150" s="324">
        <v>4373.3618179384684</v>
      </c>
      <c r="BW150" s="324">
        <v>4480.7257326586005</v>
      </c>
      <c r="BX150" s="324">
        <v>4573.3955301334172</v>
      </c>
      <c r="BY150" s="324">
        <v>4660.0264799444813</v>
      </c>
      <c r="BZ150" s="324">
        <v>4743.7664626522474</v>
      </c>
      <c r="CA150" s="324">
        <v>4829.1771033366058</v>
      </c>
      <c r="CB150" s="324">
        <v>4920.5433959309876</v>
      </c>
      <c r="CC150" s="324">
        <v>5024.6133319755254</v>
      </c>
      <c r="CD150" s="324">
        <v>5138.4172957870742</v>
      </c>
      <c r="CE150" s="324">
        <v>5267.8464920077568</v>
      </c>
      <c r="CF150" s="324">
        <v>5393.0626474773117</v>
      </c>
      <c r="CG150" s="324">
        <v>5489.148013109756</v>
      </c>
      <c r="CH150" s="324">
        <v>5577.7241195078977</v>
      </c>
    </row>
    <row r="151" spans="1:86" x14ac:dyDescent="0.25">
      <c r="A151" s="353" t="s">
        <v>555</v>
      </c>
      <c r="B151" s="353" t="s">
        <v>556</v>
      </c>
      <c r="C151" s="354">
        <v>5000</v>
      </c>
      <c r="D151" s="354"/>
      <c r="E151" s="355"/>
      <c r="F151" s="364">
        <v>1</v>
      </c>
      <c r="G151" s="358">
        <v>159</v>
      </c>
      <c r="H151" s="366">
        <v>1.4495156288835351E-4</v>
      </c>
      <c r="I151" s="358">
        <v>1.6897152433218294</v>
      </c>
      <c r="J151" s="358">
        <v>2.37225505521485</v>
      </c>
      <c r="K151" s="358">
        <v>3.2080225174370844</v>
      </c>
      <c r="L151" s="358">
        <v>4.1901455589454031</v>
      </c>
      <c r="M151" s="358">
        <v>5.2954176911690096</v>
      </c>
      <c r="N151" s="358">
        <v>6.5587993812674918</v>
      </c>
      <c r="O151" s="358">
        <v>7.986959137643173</v>
      </c>
      <c r="P151" s="358">
        <v>9.6409498281640857</v>
      </c>
      <c r="Q151" s="358">
        <v>11.618174784330263</v>
      </c>
      <c r="R151" s="358">
        <v>13.814509708362165</v>
      </c>
      <c r="S151" s="358">
        <v>16.257241700691832</v>
      </c>
      <c r="T151" s="358">
        <v>18.650998932459462</v>
      </c>
      <c r="U151" s="358">
        <v>20.643406360459938</v>
      </c>
      <c r="V151" s="358">
        <v>22.440293603893064</v>
      </c>
      <c r="W151" s="358">
        <v>24.16761183259921</v>
      </c>
      <c r="X151" s="358">
        <v>25.709636879503314</v>
      </c>
      <c r="Y151" s="358">
        <v>26.983921646465582</v>
      </c>
      <c r="Z151" s="358">
        <v>28.018683059281155</v>
      </c>
      <c r="AA151" s="358">
        <v>28.779324236879468</v>
      </c>
      <c r="AB151" s="358">
        <v>29.371860385164407</v>
      </c>
      <c r="AC151" s="358">
        <v>29.898286215752254</v>
      </c>
      <c r="AD151" s="358">
        <v>30.33360903704007</v>
      </c>
      <c r="AE151" s="358">
        <v>30.674558823742682</v>
      </c>
      <c r="AF151" s="358">
        <v>30.957968518608943</v>
      </c>
      <c r="AG151" s="358">
        <v>31.223314802155272</v>
      </c>
      <c r="AH151" s="358">
        <v>31.458478743397265</v>
      </c>
      <c r="AI151" s="358">
        <v>1.6897152433218294</v>
      </c>
      <c r="AJ151" s="358">
        <v>2.7445700387447984</v>
      </c>
      <c r="AK151" s="358">
        <v>4.5293417946095191</v>
      </c>
      <c r="AL151" s="358">
        <v>6.823163588092811</v>
      </c>
      <c r="AM151" s="358">
        <v>9.6830834122356091</v>
      </c>
      <c r="AN151" s="358">
        <v>12.752091938068931</v>
      </c>
      <c r="AO151" s="358">
        <v>15.680388362192572</v>
      </c>
      <c r="AP151" s="358">
        <v>18.511999051352436</v>
      </c>
      <c r="AQ151" s="358">
        <v>21.158095687559847</v>
      </c>
      <c r="AR151" s="358">
        <v>23.668754142040306</v>
      </c>
      <c r="AS151" s="358">
        <v>26.126793218162415</v>
      </c>
      <c r="AT151" s="358">
        <v>28.344184332572606</v>
      </c>
      <c r="AU151" s="358">
        <v>30.093826619534269</v>
      </c>
      <c r="AV151" s="358">
        <v>31.580237711907259</v>
      </c>
      <c r="AW151" s="358">
        <v>32.943727198214695</v>
      </c>
      <c r="AX151" s="358">
        <v>34.14616195008972</v>
      </c>
      <c r="AY151" s="358">
        <v>35.186612837919782</v>
      </c>
      <c r="AZ151" s="358">
        <v>36.093843214148009</v>
      </c>
      <c r="BA151" s="358">
        <v>36.87179118467413</v>
      </c>
      <c r="BB151" s="358">
        <v>37.593413048593952</v>
      </c>
      <c r="BC151" s="358">
        <v>38.341121289696382</v>
      </c>
      <c r="BD151" s="358">
        <v>39.088594580897031</v>
      </c>
      <c r="BE151" s="358">
        <v>39.861624284748423</v>
      </c>
      <c r="BF151" s="358">
        <v>40.586270223014424</v>
      </c>
      <c r="BG151" s="358">
        <v>41.166266696547858</v>
      </c>
      <c r="BH151" s="358">
        <v>41.696212805740558</v>
      </c>
      <c r="BI151" s="324">
        <v>1.6897152433218294</v>
      </c>
      <c r="BJ151" s="324">
        <v>3.1168850222747468</v>
      </c>
      <c r="BK151" s="324">
        <v>5.8506610717819534</v>
      </c>
      <c r="BL151" s="324">
        <v>9.4561816172402189</v>
      </c>
      <c r="BM151" s="324">
        <v>14.070749133302208</v>
      </c>
      <c r="BN151" s="324">
        <v>18.945384494870375</v>
      </c>
      <c r="BO151" s="324">
        <v>23.373817586741968</v>
      </c>
      <c r="BP151" s="324">
        <v>27.383048274540791</v>
      </c>
      <c r="BQ151" s="324">
        <v>30.698016590789429</v>
      </c>
      <c r="BR151" s="324">
        <v>33.522998575718447</v>
      </c>
      <c r="BS151" s="324">
        <v>35.996344735632995</v>
      </c>
      <c r="BT151" s="324">
        <v>38.037369732685747</v>
      </c>
      <c r="BU151" s="324">
        <v>39.544246878608597</v>
      </c>
      <c r="BV151" s="324">
        <v>40.720181819921464</v>
      </c>
      <c r="BW151" s="324">
        <v>41.719842563830177</v>
      </c>
      <c r="BX151" s="324">
        <v>42.582687020676104</v>
      </c>
      <c r="BY151" s="324">
        <v>43.389304029373974</v>
      </c>
      <c r="BZ151" s="324">
        <v>44.169003369014874</v>
      </c>
      <c r="CA151" s="324">
        <v>44.964258132468792</v>
      </c>
      <c r="CB151" s="324">
        <v>45.814965712023493</v>
      </c>
      <c r="CC151" s="324">
        <v>46.783956363640513</v>
      </c>
      <c r="CD151" s="324">
        <v>47.843580124753991</v>
      </c>
      <c r="CE151" s="324">
        <v>49.048689745754167</v>
      </c>
      <c r="CF151" s="324">
        <v>50.214571927419918</v>
      </c>
      <c r="CG151" s="324">
        <v>51.109218590940458</v>
      </c>
      <c r="CH151" s="324">
        <v>51.933946868083844</v>
      </c>
    </row>
    <row r="152" spans="1:86" x14ac:dyDescent="0.25">
      <c r="A152" s="353" t="s">
        <v>472</v>
      </c>
      <c r="B152" s="353" t="s">
        <v>472</v>
      </c>
      <c r="C152" s="354">
        <v>750</v>
      </c>
      <c r="D152" s="354"/>
      <c r="E152" s="355"/>
      <c r="F152" s="364">
        <v>0.61308222175308791</v>
      </c>
      <c r="G152" s="358">
        <v>174.11535097787697</v>
      </c>
      <c r="H152" s="366">
        <v>1.5873139778048727E-4</v>
      </c>
      <c r="I152" s="358">
        <v>1.8503481927273526</v>
      </c>
      <c r="J152" s="358">
        <v>2.5977737204262672</v>
      </c>
      <c r="K152" s="358">
        <v>3.5129935004307575</v>
      </c>
      <c r="L152" s="358">
        <v>4.5884821675734049</v>
      </c>
      <c r="M152" s="358">
        <v>5.7988271061154144</v>
      </c>
      <c r="N152" s="358">
        <v>7.1823123035400727</v>
      </c>
      <c r="O152" s="358">
        <v>8.7462402106710861</v>
      </c>
      <c r="P152" s="358">
        <v>10.557467692395548</v>
      </c>
      <c r="Q152" s="358">
        <v>12.722657737710589</v>
      </c>
      <c r="R152" s="358">
        <v>15.127787462004823</v>
      </c>
      <c r="S152" s="358">
        <v>17.802738016654942</v>
      </c>
      <c r="T152" s="358">
        <v>20.424058020208729</v>
      </c>
      <c r="U152" s="358">
        <v>22.605873860568678</v>
      </c>
      <c r="V152" s="358">
        <v>24.573582370367596</v>
      </c>
      <c r="W152" s="358">
        <v>26.465108280063543</v>
      </c>
      <c r="X152" s="358">
        <v>28.153726093009364</v>
      </c>
      <c r="Y152" s="358">
        <v>29.549150869395511</v>
      </c>
      <c r="Z152" s="358">
        <v>30.682281979903355</v>
      </c>
      <c r="AA152" s="358">
        <v>31.51523358748673</v>
      </c>
      <c r="AB152" s="358">
        <v>32.164099244252213</v>
      </c>
      <c r="AC152" s="358">
        <v>32.740569799325314</v>
      </c>
      <c r="AD152" s="358">
        <v>33.217276628364353</v>
      </c>
      <c r="AE152" s="358">
        <v>33.590638840801823</v>
      </c>
      <c r="AF152" s="358">
        <v>33.900990906790319</v>
      </c>
      <c r="AG152" s="358">
        <v>34.191562361446586</v>
      </c>
      <c r="AH152" s="358">
        <v>34.449082186394321</v>
      </c>
      <c r="AI152" s="358">
        <v>1.8503481927273526</v>
      </c>
      <c r="AJ152" s="358">
        <v>3.0054828652793457</v>
      </c>
      <c r="AK152" s="358">
        <v>4.9599241274666888</v>
      </c>
      <c r="AL152" s="358">
        <v>7.4718083202531442</v>
      </c>
      <c r="AM152" s="358">
        <v>10.603606709870826</v>
      </c>
      <c r="AN152" s="358">
        <v>13.964370839616524</v>
      </c>
      <c r="AO152" s="358">
        <v>17.171046057563377</v>
      </c>
      <c r="AP152" s="358">
        <v>20.271844101436194</v>
      </c>
      <c r="AQ152" s="358">
        <v>23.169492180270364</v>
      </c>
      <c r="AR152" s="358">
        <v>25.918826633021549</v>
      </c>
      <c r="AS152" s="358">
        <v>28.610539440923045</v>
      </c>
      <c r="AT152" s="358">
        <v>31.038727064449812</v>
      </c>
      <c r="AU152" s="358">
        <v>32.954699271242681</v>
      </c>
      <c r="AV152" s="358">
        <v>34.58241618348125</v>
      </c>
      <c r="AW152" s="358">
        <v>36.075525934821272</v>
      </c>
      <c r="AX152" s="358">
        <v>37.392270267215714</v>
      </c>
      <c r="AY152" s="358">
        <v>38.53163172325204</v>
      </c>
      <c r="AZ152" s="358">
        <v>39.525108046363798</v>
      </c>
      <c r="BA152" s="358">
        <v>40.377011718883814</v>
      </c>
      <c r="BB152" s="358">
        <v>41.167234637812797</v>
      </c>
      <c r="BC152" s="358">
        <v>41.986023837992683</v>
      </c>
      <c r="BD152" s="358">
        <v>42.80455575273475</v>
      </c>
      <c r="BE152" s="358">
        <v>43.651073603064376</v>
      </c>
      <c r="BF152" s="358">
        <v>44.444608080271152</v>
      </c>
      <c r="BG152" s="358">
        <v>45.079741976844772</v>
      </c>
      <c r="BH152" s="358">
        <v>45.660067466162047</v>
      </c>
      <c r="BI152" s="324">
        <v>1.8503481927273526</v>
      </c>
      <c r="BJ152" s="324">
        <v>3.4131920101324242</v>
      </c>
      <c r="BK152" s="324">
        <v>6.4068547545026213</v>
      </c>
      <c r="BL152" s="324">
        <v>10.355134472932885</v>
      </c>
      <c r="BM152" s="324">
        <v>15.40838631362624</v>
      </c>
      <c r="BN152" s="324">
        <v>20.746429375692973</v>
      </c>
      <c r="BO152" s="324">
        <v>25.595851904455667</v>
      </c>
      <c r="BP152" s="324">
        <v>29.986220510476837</v>
      </c>
      <c r="BQ152" s="324">
        <v>33.616326622830137</v>
      </c>
      <c r="BR152" s="324">
        <v>36.709865804038273</v>
      </c>
      <c r="BS152" s="324">
        <v>39.418340865191148</v>
      </c>
      <c r="BT152" s="324">
        <v>41.653396108690899</v>
      </c>
      <c r="BU152" s="324">
        <v>43.30352468191667</v>
      </c>
      <c r="BV152" s="324">
        <v>44.591249996594911</v>
      </c>
      <c r="BW152" s="324">
        <v>45.685943589579004</v>
      </c>
      <c r="BX152" s="324">
        <v>46.630814441422054</v>
      </c>
      <c r="BY152" s="324">
        <v>47.514112577108556</v>
      </c>
      <c r="BZ152" s="324">
        <v>48.367934112824237</v>
      </c>
      <c r="CA152" s="324">
        <v>49.238789850280895</v>
      </c>
      <c r="CB152" s="324">
        <v>50.170370031373395</v>
      </c>
      <c r="CC152" s="324">
        <v>51.231477876660051</v>
      </c>
      <c r="CD152" s="324">
        <v>52.391834877105154</v>
      </c>
      <c r="CE152" s="324">
        <v>53.711508365326928</v>
      </c>
      <c r="CF152" s="324">
        <v>54.988225253751992</v>
      </c>
      <c r="CG152" s="324">
        <v>55.967921592242966</v>
      </c>
      <c r="CH152" s="324">
        <v>56.871052745929759</v>
      </c>
    </row>
    <row r="153" spans="1:86" x14ac:dyDescent="0.25">
      <c r="A153" s="353" t="s">
        <v>329</v>
      </c>
      <c r="B153" s="353" t="s">
        <v>329</v>
      </c>
      <c r="C153" s="354">
        <v>600</v>
      </c>
      <c r="D153" s="354"/>
      <c r="E153" s="355"/>
      <c r="F153" s="364">
        <v>0.98880000000000001</v>
      </c>
      <c r="G153" s="358">
        <v>397.49759999999998</v>
      </c>
      <c r="H153" s="366">
        <v>3.6237671927276464E-4</v>
      </c>
      <c r="I153" s="358">
        <v>4.2242626031688246</v>
      </c>
      <c r="J153" s="358">
        <v>5.9306018304136492</v>
      </c>
      <c r="K153" s="358">
        <v>8.0200078706113143</v>
      </c>
      <c r="L153" s="358">
        <v>10.475300649883371</v>
      </c>
      <c r="M153" s="358">
        <v>13.238464297089447</v>
      </c>
      <c r="N153" s="358">
        <v>16.396899452423352</v>
      </c>
      <c r="O153" s="358">
        <v>19.967277286234154</v>
      </c>
      <c r="P153" s="358">
        <v>24.102229046639216</v>
      </c>
      <c r="Q153" s="358">
        <v>29.045261592149661</v>
      </c>
      <c r="R153" s="358">
        <v>34.536065750004148</v>
      </c>
      <c r="S153" s="358">
        <v>40.642858859402018</v>
      </c>
      <c r="T153" s="358">
        <v>46.627215806636457</v>
      </c>
      <c r="U153" s="358">
        <v>51.608204302563266</v>
      </c>
      <c r="V153" s="358">
        <v>56.100395288319753</v>
      </c>
      <c r="W153" s="358">
        <v>60.418664787357145</v>
      </c>
      <c r="X153" s="358">
        <v>64.273704128767633</v>
      </c>
      <c r="Y153" s="358">
        <v>67.459396811686261</v>
      </c>
      <c r="Z153" s="358">
        <v>70.046284724684995</v>
      </c>
      <c r="AA153" s="358">
        <v>71.947876187304516</v>
      </c>
      <c r="AB153" s="358">
        <v>73.429207614074997</v>
      </c>
      <c r="AC153" s="358">
        <v>74.745264244494351</v>
      </c>
      <c r="AD153" s="358">
        <v>75.833564726803374</v>
      </c>
      <c r="AE153" s="358">
        <v>76.685934047148038</v>
      </c>
      <c r="AF153" s="358">
        <v>77.394454006431502</v>
      </c>
      <c r="AG153" s="358">
        <v>78.0578157100704</v>
      </c>
      <c r="AH153" s="358">
        <v>78.645722013530985</v>
      </c>
      <c r="AI153" s="358">
        <v>4.2242626031688246</v>
      </c>
      <c r="AJ153" s="358">
        <v>6.8613836693897126</v>
      </c>
      <c r="AK153" s="358">
        <v>11.323286119100482</v>
      </c>
      <c r="AL153" s="358">
        <v>17.057805979083525</v>
      </c>
      <c r="AM153" s="358">
        <v>24.207562370839398</v>
      </c>
      <c r="AN153" s="358">
        <v>31.880037360765716</v>
      </c>
      <c r="AO153" s="358">
        <v>39.200734220374066</v>
      </c>
      <c r="AP153" s="358">
        <v>46.279718201980309</v>
      </c>
      <c r="AQ153" s="358">
        <v>52.894919851417534</v>
      </c>
      <c r="AR153" s="358">
        <v>59.171528090887286</v>
      </c>
      <c r="AS153" s="358">
        <v>65.316588678715945</v>
      </c>
      <c r="AT153" s="358">
        <v>70.860032994686847</v>
      </c>
      <c r="AU153" s="358">
        <v>75.234112302396113</v>
      </c>
      <c r="AV153" s="358">
        <v>78.950117596934746</v>
      </c>
      <c r="AW153" s="358">
        <v>82.358820731729949</v>
      </c>
      <c r="AX153" s="358">
        <v>85.364889461458986</v>
      </c>
      <c r="AY153" s="358">
        <v>87.966000976115097</v>
      </c>
      <c r="AZ153" s="358">
        <v>90.234063222642249</v>
      </c>
      <c r="BA153" s="358">
        <v>92.178921406346674</v>
      </c>
      <c r="BB153" s="358">
        <v>93.982965173740737</v>
      </c>
      <c r="BC153" s="358">
        <v>95.852224490334677</v>
      </c>
      <c r="BD153" s="358">
        <v>97.720896435720576</v>
      </c>
      <c r="BE153" s="358">
        <v>99.653459026976165</v>
      </c>
      <c r="BF153" s="358">
        <v>101.46506293458928</v>
      </c>
      <c r="BG153" s="358">
        <v>102.91504536375912</v>
      </c>
      <c r="BH153" s="358">
        <v>104.23990263755431</v>
      </c>
      <c r="BI153" s="324">
        <v>4.2242626031688246</v>
      </c>
      <c r="BJ153" s="324">
        <v>7.792165508365775</v>
      </c>
      <c r="BK153" s="324">
        <v>14.626564367589648</v>
      </c>
      <c r="BL153" s="324">
        <v>23.640311308283678</v>
      </c>
      <c r="BM153" s="324">
        <v>35.176660444589352</v>
      </c>
      <c r="BN153" s="324">
        <v>47.363175269108069</v>
      </c>
      <c r="BO153" s="324">
        <v>58.434191154513982</v>
      </c>
      <c r="BP153" s="324">
        <v>68.457207357321394</v>
      </c>
      <c r="BQ153" s="324">
        <v>76.744578110685396</v>
      </c>
      <c r="BR153" s="324">
        <v>83.80699043177043</v>
      </c>
      <c r="BS153" s="324">
        <v>89.990318498029865</v>
      </c>
      <c r="BT153" s="324">
        <v>95.092850182737251</v>
      </c>
      <c r="BU153" s="324">
        <v>98.860020302228975</v>
      </c>
      <c r="BV153" s="324">
        <v>101.79983990554976</v>
      </c>
      <c r="BW153" s="324">
        <v>104.29897667610275</v>
      </c>
      <c r="BX153" s="324">
        <v>106.45607479415031</v>
      </c>
      <c r="BY153" s="324">
        <v>108.47260514054391</v>
      </c>
      <c r="BZ153" s="324">
        <v>110.42184172059952</v>
      </c>
      <c r="CA153" s="324">
        <v>112.40996662538882</v>
      </c>
      <c r="CB153" s="324">
        <v>114.53672273340646</v>
      </c>
      <c r="CC153" s="324">
        <v>116.95918473617502</v>
      </c>
      <c r="CD153" s="324">
        <v>119.60822814463779</v>
      </c>
      <c r="CE153" s="324">
        <v>122.62098400680432</v>
      </c>
      <c r="CF153" s="324">
        <v>125.53567186274708</v>
      </c>
      <c r="CG153" s="324">
        <v>127.77227501744787</v>
      </c>
      <c r="CH153" s="324">
        <v>129.8340832615776</v>
      </c>
    </row>
    <row r="154" spans="1:86" x14ac:dyDescent="0.25">
      <c r="A154" s="353" t="s">
        <v>480</v>
      </c>
      <c r="B154" s="353" t="s">
        <v>480</v>
      </c>
      <c r="C154" s="354">
        <v>600</v>
      </c>
      <c r="D154" s="354"/>
      <c r="E154" s="355"/>
      <c r="F154" s="364">
        <v>0.97809999999999997</v>
      </c>
      <c r="G154" s="358">
        <v>204.4229</v>
      </c>
      <c r="H154" s="366">
        <v>1.8636112481238741E-4</v>
      </c>
      <c r="I154" s="358">
        <v>2.1724307560632323</v>
      </c>
      <c r="J154" s="358">
        <v>3.049957597023143</v>
      </c>
      <c r="K154" s="358">
        <v>4.1244859514452159</v>
      </c>
      <c r="L154" s="358">
        <v>5.3871805445392464</v>
      </c>
      <c r="M154" s="358">
        <v>6.8082052901891394</v>
      </c>
      <c r="N154" s="358">
        <v>8.4325081134396616</v>
      </c>
      <c r="O154" s="358">
        <v>10.268662572946644</v>
      </c>
      <c r="P154" s="358">
        <v>12.395163035394992</v>
      </c>
      <c r="Q154" s="358">
        <v>14.937238881255764</v>
      </c>
      <c r="R154" s="358">
        <v>17.761019727431119</v>
      </c>
      <c r="S154" s="358">
        <v>20.901588015448784</v>
      </c>
      <c r="T154" s="358">
        <v>23.979190501070864</v>
      </c>
      <c r="U154" s="358">
        <v>26.540786126312362</v>
      </c>
      <c r="V154" s="358">
        <v>28.851005631190379</v>
      </c>
      <c r="W154" s="358">
        <v>31.071781741473234</v>
      </c>
      <c r="X154" s="358">
        <v>33.054330370157345</v>
      </c>
      <c r="Y154" s="358">
        <v>34.692651046184075</v>
      </c>
      <c r="Z154" s="358">
        <v>36.02302166766745</v>
      </c>
      <c r="AA154" s="358">
        <v>37.000961764422556</v>
      </c>
      <c r="AB154" s="358">
        <v>37.762772819688209</v>
      </c>
      <c r="AC154" s="358">
        <v>38.439587253170444</v>
      </c>
      <c r="AD154" s="358">
        <v>38.999272495710301</v>
      </c>
      <c r="AE154" s="358">
        <v>39.437624345723698</v>
      </c>
      <c r="AF154" s="358">
        <v>39.801998130080143</v>
      </c>
      <c r="AG154" s="358">
        <v>40.143148172764192</v>
      </c>
      <c r="AH154" s="358">
        <v>40.445493423356126</v>
      </c>
      <c r="AI154" s="358">
        <v>2.1724307560632323</v>
      </c>
      <c r="AJ154" s="358">
        <v>3.5286350098951194</v>
      </c>
      <c r="AK154" s="358">
        <v>5.823277891479762</v>
      </c>
      <c r="AL154" s="358">
        <v>8.7723955210838849</v>
      </c>
      <c r="AM154" s="358">
        <v>12.449333283466029</v>
      </c>
      <c r="AN154" s="358">
        <v>16.395091918532525</v>
      </c>
      <c r="AO154" s="358">
        <v>20.159940013368903</v>
      </c>
      <c r="AP154" s="358">
        <v>23.800481326256062</v>
      </c>
      <c r="AQ154" s="358">
        <v>27.202511188229419</v>
      </c>
      <c r="AR154" s="358">
        <v>30.430411076118808</v>
      </c>
      <c r="AS154" s="358">
        <v>33.590659354447126</v>
      </c>
      <c r="AT154" s="358">
        <v>36.441511694333684</v>
      </c>
      <c r="AU154" s="358">
        <v>38.690989368945857</v>
      </c>
      <c r="AV154" s="358">
        <v>40.602036325518533</v>
      </c>
      <c r="AW154" s="358">
        <v>42.355045601685042</v>
      </c>
      <c r="AX154" s="358">
        <v>43.900990249729524</v>
      </c>
      <c r="AY154" s="358">
        <v>45.2386757075773</v>
      </c>
      <c r="AZ154" s="358">
        <v>46.405082402399103</v>
      </c>
      <c r="BA154" s="358">
        <v>47.405273472739125</v>
      </c>
      <c r="BB154" s="358">
        <v>48.333047272273056</v>
      </c>
      <c r="BC154" s="358">
        <v>49.294359769128761</v>
      </c>
      <c r="BD154" s="358">
        <v>50.255370195919838</v>
      </c>
      <c r="BE154" s="358">
        <v>51.249237955966649</v>
      </c>
      <c r="BF154" s="358">
        <v>52.180899743221737</v>
      </c>
      <c r="BG154" s="358">
        <v>52.926588806803359</v>
      </c>
      <c r="BH154" s="358">
        <v>53.607929187211454</v>
      </c>
      <c r="BI154" s="324">
        <v>2.1724307560632323</v>
      </c>
      <c r="BJ154" s="324">
        <v>4.0073124227670966</v>
      </c>
      <c r="BK154" s="324">
        <v>7.5220698315143091</v>
      </c>
      <c r="BL154" s="324">
        <v>12.157610497628525</v>
      </c>
      <c r="BM154" s="324">
        <v>18.090461276742914</v>
      </c>
      <c r="BN154" s="324">
        <v>24.357675723625384</v>
      </c>
      <c r="BO154" s="324">
        <v>30.05121745379116</v>
      </c>
      <c r="BP154" s="324">
        <v>35.20579961711713</v>
      </c>
      <c r="BQ154" s="324">
        <v>39.467783495203072</v>
      </c>
      <c r="BR154" s="324">
        <v>43.099802424806498</v>
      </c>
      <c r="BS154" s="324">
        <v>46.279730693445472</v>
      </c>
      <c r="BT154" s="324">
        <v>48.903832887596508</v>
      </c>
      <c r="BU154" s="324">
        <v>50.841192611579352</v>
      </c>
      <c r="BV154" s="324">
        <v>52.353067019846684</v>
      </c>
      <c r="BW154" s="324">
        <v>53.638309461896853</v>
      </c>
      <c r="BX154" s="324">
        <v>54.74765012930169</v>
      </c>
      <c r="BY154" s="324">
        <v>55.784700368970512</v>
      </c>
      <c r="BZ154" s="324">
        <v>56.787143137130748</v>
      </c>
      <c r="CA154" s="324">
        <v>57.809585181055681</v>
      </c>
      <c r="CB154" s="324">
        <v>58.903321724857904</v>
      </c>
      <c r="CC154" s="324">
        <v>60.149132285087092</v>
      </c>
      <c r="CD154" s="324">
        <v>61.511467896129382</v>
      </c>
      <c r="CE154" s="324">
        <v>63.060851566209607</v>
      </c>
      <c r="CF154" s="324">
        <v>64.559801356363323</v>
      </c>
      <c r="CG154" s="324">
        <v>65.710029440842533</v>
      </c>
      <c r="CH154" s="324">
        <v>66.770364951066767</v>
      </c>
    </row>
    <row r="155" spans="1:86" x14ac:dyDescent="0.25">
      <c r="A155" s="353" t="s">
        <v>343</v>
      </c>
      <c r="B155" s="353" t="s">
        <v>343</v>
      </c>
      <c r="C155" s="354">
        <v>2500</v>
      </c>
      <c r="D155" s="354"/>
      <c r="E155" s="355"/>
      <c r="F155" s="364">
        <v>0.93219999999999992</v>
      </c>
      <c r="G155" s="358">
        <v>1507.3674000000001</v>
      </c>
      <c r="H155" s="366">
        <v>1.3741840281569428E-3</v>
      </c>
      <c r="I155" s="358">
        <v>16.019004233121969</v>
      </c>
      <c r="J155" s="358">
        <v>22.489685124000406</v>
      </c>
      <c r="K155" s="358">
        <v>30.413009819186115</v>
      </c>
      <c r="L155" s="358">
        <v>39.723829036535079</v>
      </c>
      <c r="M155" s="358">
        <v>50.202138346235422</v>
      </c>
      <c r="N155" s="358">
        <v>62.179373399137035</v>
      </c>
      <c r="O155" s="358">
        <v>75.718753642864343</v>
      </c>
      <c r="P155" s="358">
        <v>91.399078465472584</v>
      </c>
      <c r="Q155" s="358">
        <v>110.14376048680168</v>
      </c>
      <c r="R155" s="358">
        <v>130.96567032307317</v>
      </c>
      <c r="S155" s="358">
        <v>154.12349782102783</v>
      </c>
      <c r="T155" s="358">
        <v>176.81702998883139</v>
      </c>
      <c r="U155" s="358">
        <v>195.70564636924504</v>
      </c>
      <c r="V155" s="358">
        <v>212.74067311281078</v>
      </c>
      <c r="W155" s="358">
        <v>229.11616485732264</v>
      </c>
      <c r="X155" s="358">
        <v>243.73502200000644</v>
      </c>
      <c r="Y155" s="358">
        <v>255.81562147192793</v>
      </c>
      <c r="Z155" s="358">
        <v>265.62546814146339</v>
      </c>
      <c r="AA155" s="358">
        <v>272.8365732622766</v>
      </c>
      <c r="AB155" s="358">
        <v>278.45399259086963</v>
      </c>
      <c r="AC155" s="358">
        <v>283.44466639933529</v>
      </c>
      <c r="AD155" s="358">
        <v>287.57165652062639</v>
      </c>
      <c r="AE155" s="358">
        <v>290.80396214020163</v>
      </c>
      <c r="AF155" s="358">
        <v>293.49077053570699</v>
      </c>
      <c r="AG155" s="358">
        <v>296.00633240695788</v>
      </c>
      <c r="AH155" s="358">
        <v>298.23575667540882</v>
      </c>
      <c r="AI155" s="358">
        <v>16.019004233121969</v>
      </c>
      <c r="AJ155" s="358">
        <v>26.019342159878274</v>
      </c>
      <c r="AK155" s="358">
        <v>42.939510469508711</v>
      </c>
      <c r="AL155" s="358">
        <v>64.685624890302705</v>
      </c>
      <c r="AM155" s="358">
        <v>91.798517403048535</v>
      </c>
      <c r="AN155" s="358">
        <v>120.89363313992406</v>
      </c>
      <c r="AO155" s="358">
        <v>148.65475620445582</v>
      </c>
      <c r="AP155" s="358">
        <v>175.4992696782364</v>
      </c>
      <c r="AQ155" s="358">
        <v>200.58505462583835</v>
      </c>
      <c r="AR155" s="358">
        <v>224.386845234758</v>
      </c>
      <c r="AS155" s="358">
        <v>247.68978845030887</v>
      </c>
      <c r="AT155" s="358">
        <v>268.71131724849494</v>
      </c>
      <c r="AU155" s="358">
        <v>285.2984477203658</v>
      </c>
      <c r="AV155" s="358">
        <v>299.39006799484019</v>
      </c>
      <c r="AW155" s="358">
        <v>312.31635479925887</v>
      </c>
      <c r="AX155" s="358">
        <v>323.71579470871484</v>
      </c>
      <c r="AY155" s="358">
        <v>333.57957929749534</v>
      </c>
      <c r="AZ155" s="358">
        <v>342.18039372149639</v>
      </c>
      <c r="BA155" s="358">
        <v>349.55557239864874</v>
      </c>
      <c r="BB155" s="358">
        <v>356.3967627936172</v>
      </c>
      <c r="BC155" s="358">
        <v>363.48525982097027</v>
      </c>
      <c r="BD155" s="358">
        <v>370.5715294532128</v>
      </c>
      <c r="BE155" s="358">
        <v>377.90008149608855</v>
      </c>
      <c r="BF155" s="358">
        <v>384.76994101737534</v>
      </c>
      <c r="BG155" s="358">
        <v>390.26848049108139</v>
      </c>
      <c r="BH155" s="358">
        <v>395.29252759016254</v>
      </c>
      <c r="BI155" s="324">
        <v>16.019004233121969</v>
      </c>
      <c r="BJ155" s="324">
        <v>29.548999195756146</v>
      </c>
      <c r="BK155" s="324">
        <v>55.4660111198313</v>
      </c>
      <c r="BL155" s="324">
        <v>89.647420744070331</v>
      </c>
      <c r="BM155" s="324">
        <v>133.39489645986166</v>
      </c>
      <c r="BN155" s="324">
        <v>179.60789288071109</v>
      </c>
      <c r="BO155" s="324">
        <v>221.59075876604726</v>
      </c>
      <c r="BP155" s="324">
        <v>259.59946089100021</v>
      </c>
      <c r="BQ155" s="324">
        <v>291.02634876487497</v>
      </c>
      <c r="BR155" s="324">
        <v>317.8080201464428</v>
      </c>
      <c r="BS155" s="324">
        <v>341.25607907958988</v>
      </c>
      <c r="BT155" s="324">
        <v>360.60560450815854</v>
      </c>
      <c r="BU155" s="324">
        <v>374.89124907148647</v>
      </c>
      <c r="BV155" s="324">
        <v>386.03946287686966</v>
      </c>
      <c r="BW155" s="324">
        <v>395.5165447411951</v>
      </c>
      <c r="BX155" s="324">
        <v>403.69656741742318</v>
      </c>
      <c r="BY155" s="324">
        <v>411.34353712306267</v>
      </c>
      <c r="BZ155" s="324">
        <v>418.73531930152944</v>
      </c>
      <c r="CA155" s="324">
        <v>426.27457153502098</v>
      </c>
      <c r="CB155" s="324">
        <v>434.33953299636482</v>
      </c>
      <c r="CC155" s="324">
        <v>443.52585324260536</v>
      </c>
      <c r="CD155" s="324">
        <v>453.57140238579927</v>
      </c>
      <c r="CE155" s="324">
        <v>464.99620085197552</v>
      </c>
      <c r="CF155" s="324">
        <v>476.04911149904365</v>
      </c>
      <c r="CG155" s="324">
        <v>484.5306285752049</v>
      </c>
      <c r="CH155" s="324">
        <v>492.34929850491619</v>
      </c>
    </row>
    <row r="156" spans="1:86" x14ac:dyDescent="0.25">
      <c r="A156" s="353" t="s">
        <v>544</v>
      </c>
      <c r="B156" s="353" t="s">
        <v>545</v>
      </c>
      <c r="C156" s="354">
        <v>12504</v>
      </c>
      <c r="D156" s="354"/>
      <c r="E156" s="355"/>
      <c r="F156" s="364">
        <v>0.98680000000000001</v>
      </c>
      <c r="G156" s="358">
        <v>2190.6959999999999</v>
      </c>
      <c r="H156" s="366">
        <v>1.9971371636054369E-3</v>
      </c>
      <c r="I156" s="358">
        <v>23.28083285964879</v>
      </c>
      <c r="J156" s="358">
        <v>32.684840631691515</v>
      </c>
      <c r="K156" s="358">
        <v>44.200013187794667</v>
      </c>
      <c r="L156" s="358">
        <v>57.731667392449424</v>
      </c>
      <c r="M156" s="358">
        <v>72.960065121843911</v>
      </c>
      <c r="N156" s="358">
        <v>90.366890373240054</v>
      </c>
      <c r="O156" s="358">
        <v>110.0440216037632</v>
      </c>
      <c r="P156" s="358">
        <v>132.83264292301726</v>
      </c>
      <c r="Q156" s="358">
        <v>160.07477375681236</v>
      </c>
      <c r="R156" s="358">
        <v>190.33579345956076</v>
      </c>
      <c r="S156" s="358">
        <v>223.99166267131318</v>
      </c>
      <c r="T156" s="358">
        <v>256.97275948014595</v>
      </c>
      <c r="U156" s="358">
        <v>284.42407383795057</v>
      </c>
      <c r="V156" s="358">
        <v>309.18151847090638</v>
      </c>
      <c r="W156" s="358">
        <v>332.98044384419973</v>
      </c>
      <c r="X156" s="358">
        <v>354.22640675082005</v>
      </c>
      <c r="Y156" s="358">
        <v>371.78345418380854</v>
      </c>
      <c r="Z156" s="358">
        <v>386.04035788198104</v>
      </c>
      <c r="AA156" s="358">
        <v>396.52044332348999</v>
      </c>
      <c r="AB156" s="358">
        <v>404.68438401470519</v>
      </c>
      <c r="AC156" s="358">
        <v>411.93745924341886</v>
      </c>
      <c r="AD156" s="358">
        <v>417.93532064784608</v>
      </c>
      <c r="AE156" s="358">
        <v>422.63291394300501</v>
      </c>
      <c r="AF156" s="358">
        <v>426.53772202416684</v>
      </c>
      <c r="AG156" s="358">
        <v>430.19365310580093</v>
      </c>
      <c r="AH156" s="358">
        <v>433.43373301412214</v>
      </c>
      <c r="AI156" s="358">
        <v>23.28083285964879</v>
      </c>
      <c r="AJ156" s="358">
        <v>37.814582425145126</v>
      </c>
      <c r="AK156" s="358">
        <v>62.40510032757166</v>
      </c>
      <c r="AL156" s="358">
        <v>94.009290438871489</v>
      </c>
      <c r="AM156" s="358">
        <v>133.41315785440815</v>
      </c>
      <c r="AN156" s="358">
        <v>175.69784151169722</v>
      </c>
      <c r="AO156" s="358">
        <v>216.04379914152085</v>
      </c>
      <c r="AP156" s="358">
        <v>255.05762436353191</v>
      </c>
      <c r="AQ156" s="358">
        <v>291.51544396449435</v>
      </c>
      <c r="AR156" s="358">
        <v>326.10720140849764</v>
      </c>
      <c r="AS156" s="358">
        <v>359.97397104311653</v>
      </c>
      <c r="AT156" s="358">
        <v>390.5251021423237</v>
      </c>
      <c r="AU156" s="358">
        <v>414.63160754784428</v>
      </c>
      <c r="AV156" s="358">
        <v>435.11132348757474</v>
      </c>
      <c r="AW156" s="358">
        <v>453.89743017748509</v>
      </c>
      <c r="AX156" s="358">
        <v>470.46453081392281</v>
      </c>
      <c r="AY156" s="358">
        <v>484.79982388414783</v>
      </c>
      <c r="AZ156" s="358">
        <v>497.29960977271185</v>
      </c>
      <c r="BA156" s="358">
        <v>508.01814755409356</v>
      </c>
      <c r="BB156" s="358">
        <v>517.96062636416718</v>
      </c>
      <c r="BC156" s="358">
        <v>528.26252229467104</v>
      </c>
      <c r="BD156" s="358">
        <v>538.56118109429428</v>
      </c>
      <c r="BE156" s="358">
        <v>549.21195518302659</v>
      </c>
      <c r="BF156" s="358">
        <v>559.19609957532589</v>
      </c>
      <c r="BG156" s="358">
        <v>567.18726910101009</v>
      </c>
      <c r="BH156" s="358">
        <v>574.48884659550072</v>
      </c>
      <c r="BI156" s="324">
        <v>23.28083285964879</v>
      </c>
      <c r="BJ156" s="324">
        <v>42.944324218598737</v>
      </c>
      <c r="BK156" s="324">
        <v>80.61018746734868</v>
      </c>
      <c r="BL156" s="324">
        <v>130.28691348529355</v>
      </c>
      <c r="BM156" s="324">
        <v>193.8662505869724</v>
      </c>
      <c r="BN156" s="324">
        <v>261.02879265015434</v>
      </c>
      <c r="BO156" s="324">
        <v>322.04357667927854</v>
      </c>
      <c r="BP156" s="324">
        <v>377.28260580404663</v>
      </c>
      <c r="BQ156" s="324">
        <v>422.95611417217634</v>
      </c>
      <c r="BR156" s="324">
        <v>461.87860935743453</v>
      </c>
      <c r="BS156" s="324">
        <v>495.95627941491989</v>
      </c>
      <c r="BT156" s="324">
        <v>524.07744480450151</v>
      </c>
      <c r="BU156" s="324">
        <v>544.83914125773788</v>
      </c>
      <c r="BV156" s="324">
        <v>561.04112850424315</v>
      </c>
      <c r="BW156" s="324">
        <v>574.81441651077046</v>
      </c>
      <c r="BX156" s="324">
        <v>586.70265487702557</v>
      </c>
      <c r="BY156" s="324">
        <v>597.816193584487</v>
      </c>
      <c r="BZ156" s="324">
        <v>608.55886166344271</v>
      </c>
      <c r="CA156" s="324">
        <v>619.51585178469713</v>
      </c>
      <c r="CB156" s="324">
        <v>631.23686871362906</v>
      </c>
      <c r="CC156" s="324">
        <v>644.58758534592346</v>
      </c>
      <c r="CD156" s="324">
        <v>659.18704154074248</v>
      </c>
      <c r="CE156" s="324">
        <v>675.79099642304823</v>
      </c>
      <c r="CF156" s="324">
        <v>691.85447712648488</v>
      </c>
      <c r="CG156" s="324">
        <v>704.18088509621941</v>
      </c>
      <c r="CH156" s="324">
        <v>715.5439601768793</v>
      </c>
    </row>
    <row r="157" spans="1:86" x14ac:dyDescent="0.25">
      <c r="A157" s="353" t="s">
        <v>367</v>
      </c>
      <c r="B157" s="353" t="s">
        <v>367</v>
      </c>
      <c r="C157" s="354">
        <v>5000</v>
      </c>
      <c r="D157" s="354"/>
      <c r="E157" s="355"/>
      <c r="F157" s="364">
        <v>0.77849999999999997</v>
      </c>
      <c r="G157" s="358">
        <v>2333.1644999999999</v>
      </c>
      <c r="H157" s="366">
        <v>2.1270178663561246E-3</v>
      </c>
      <c r="I157" s="358">
        <v>24.794865539794678</v>
      </c>
      <c r="J157" s="358">
        <v>34.810448300458027</v>
      </c>
      <c r="K157" s="358">
        <v>47.074492156508398</v>
      </c>
      <c r="L157" s="358">
        <v>61.486156402289744</v>
      </c>
      <c r="M157" s="358">
        <v>77.704909243443353</v>
      </c>
      <c r="N157" s="358">
        <v>96.243760245253299</v>
      </c>
      <c r="O157" s="358">
        <v>117.2005630371048</v>
      </c>
      <c r="P157" s="358">
        <v>141.47120682612288</v>
      </c>
      <c r="Q157" s="358">
        <v>170.48498717983972</v>
      </c>
      <c r="R157" s="358">
        <v>202.7139851349431</v>
      </c>
      <c r="S157" s="358">
        <v>238.55861134574721</v>
      </c>
      <c r="T157" s="358">
        <v>273.68458238208996</v>
      </c>
      <c r="U157" s="358">
        <v>302.92115018427245</v>
      </c>
      <c r="V157" s="358">
        <v>329.28865664264367</v>
      </c>
      <c r="W157" s="358">
        <v>354.63530803522269</v>
      </c>
      <c r="X157" s="358">
        <v>377.26296902608743</v>
      </c>
      <c r="Y157" s="358">
        <v>395.96181167493734</v>
      </c>
      <c r="Z157" s="358">
        <v>411.14589088469296</v>
      </c>
      <c r="AA157" s="358">
        <v>422.3075323489104</v>
      </c>
      <c r="AB157" s="358">
        <v>431.00240219887991</v>
      </c>
      <c r="AC157" s="358">
        <v>438.7271698706445</v>
      </c>
      <c r="AD157" s="358">
        <v>445.11509284340298</v>
      </c>
      <c r="AE157" s="358">
        <v>450.11818679696961</v>
      </c>
      <c r="AF157" s="358">
        <v>454.27693798576075</v>
      </c>
      <c r="AG157" s="358">
        <v>458.17062684725278</v>
      </c>
      <c r="AH157" s="358">
        <v>461.6214203025101</v>
      </c>
      <c r="AI157" s="358">
        <v>24.794865539794678</v>
      </c>
      <c r="AJ157" s="358">
        <v>40.273794856370991</v>
      </c>
      <c r="AK157" s="358">
        <v>66.463518764460488</v>
      </c>
      <c r="AL157" s="358">
        <v>100.12303812220607</v>
      </c>
      <c r="AM157" s="358">
        <v>142.08947464130179</v>
      </c>
      <c r="AN157" s="358">
        <v>187.12407679646932</v>
      </c>
      <c r="AO157" s="358">
        <v>230.09387089862165</v>
      </c>
      <c r="AP157" s="358">
        <v>271.64489943804512</v>
      </c>
      <c r="AQ157" s="358">
        <v>310.47369651457683</v>
      </c>
      <c r="AR157" s="358">
        <v>347.31507499016595</v>
      </c>
      <c r="AS157" s="358">
        <v>383.38431720413388</v>
      </c>
      <c r="AT157" s="358">
        <v>415.92229349820491</v>
      </c>
      <c r="AU157" s="358">
        <v>441.59652791102104</v>
      </c>
      <c r="AV157" s="358">
        <v>463.40811025775616</v>
      </c>
      <c r="AW157" s="358">
        <v>483.41594211672304</v>
      </c>
      <c r="AX157" s="358">
        <v>501.06045832201306</v>
      </c>
      <c r="AY157" s="358">
        <v>516.3280248344571</v>
      </c>
      <c r="AZ157" s="358">
        <v>529.64071481645306</v>
      </c>
      <c r="BA157" s="358">
        <v>541.05631599682147</v>
      </c>
      <c r="BB157" s="358">
        <v>551.6453884202275</v>
      </c>
      <c r="BC157" s="358">
        <v>562.61725209631322</v>
      </c>
      <c r="BD157" s="358">
        <v>573.58566811975663</v>
      </c>
      <c r="BE157" s="358">
        <v>584.92909870133894</v>
      </c>
      <c r="BF157" s="358">
        <v>595.5625463631718</v>
      </c>
      <c r="BG157" s="358">
        <v>604.07340914413669</v>
      </c>
      <c r="BH157" s="358">
        <v>611.84983335093864</v>
      </c>
      <c r="BI157" s="324">
        <v>24.794865539794678</v>
      </c>
      <c r="BJ157" s="324">
        <v>45.737141412283947</v>
      </c>
      <c r="BK157" s="324">
        <v>85.852545372412607</v>
      </c>
      <c r="BL157" s="324">
        <v>138.7599198421224</v>
      </c>
      <c r="BM157" s="324">
        <v>206.47404003916023</v>
      </c>
      <c r="BN157" s="324">
        <v>278.00439334768532</v>
      </c>
      <c r="BO157" s="324">
        <v>342.98717876013853</v>
      </c>
      <c r="BP157" s="324">
        <v>401.81859204996732</v>
      </c>
      <c r="BQ157" s="324">
        <v>450.46240584931388</v>
      </c>
      <c r="BR157" s="324">
        <v>491.91616484538878</v>
      </c>
      <c r="BS157" s="324">
        <v>528.21002306252058</v>
      </c>
      <c r="BT157" s="324">
        <v>558.16000461431986</v>
      </c>
      <c r="BU157" s="324">
        <v>580.27190563776969</v>
      </c>
      <c r="BV157" s="324">
        <v>597.52756387286877</v>
      </c>
      <c r="BW157" s="324">
        <v>612.1965761982234</v>
      </c>
      <c r="BX157" s="324">
        <v>624.85794761793863</v>
      </c>
      <c r="BY157" s="324">
        <v>636.69423799397669</v>
      </c>
      <c r="BZ157" s="324">
        <v>648.13553874821309</v>
      </c>
      <c r="CA157" s="324">
        <v>659.80509964473242</v>
      </c>
      <c r="CB157" s="324">
        <v>672.28837464157493</v>
      </c>
      <c r="CC157" s="324">
        <v>686.50733432198183</v>
      </c>
      <c r="CD157" s="324">
        <v>702.0562433961104</v>
      </c>
      <c r="CE157" s="324">
        <v>719.74001060570833</v>
      </c>
      <c r="CF157" s="324">
        <v>736.84815474058303</v>
      </c>
      <c r="CG157" s="324">
        <v>749.97619144102066</v>
      </c>
      <c r="CH157" s="324">
        <v>762.07824639936712</v>
      </c>
    </row>
    <row r="158" spans="1:86" x14ac:dyDescent="0.25">
      <c r="A158" s="353" t="s">
        <v>498</v>
      </c>
      <c r="B158" s="353" t="s">
        <v>499</v>
      </c>
      <c r="C158" s="354">
        <v>9375</v>
      </c>
      <c r="D158" s="354"/>
      <c r="E158" s="355"/>
      <c r="F158" s="364">
        <v>0.77120000000000011</v>
      </c>
      <c r="G158" s="358">
        <v>2205.6320000000005</v>
      </c>
      <c r="H158" s="366">
        <v>2.0107534940664463E-3</v>
      </c>
      <c r="I158" s="358">
        <v>23.439559821122096</v>
      </c>
      <c r="J158" s="358">
        <v>32.907683408450573</v>
      </c>
      <c r="K158" s="358">
        <v>44.501365542011278</v>
      </c>
      <c r="L158" s="358">
        <v>58.125277543823067</v>
      </c>
      <c r="M158" s="358">
        <v>73.457501339676</v>
      </c>
      <c r="N158" s="358">
        <v>90.983005011973489</v>
      </c>
      <c r="O158" s="358">
        <v>110.79429343822761</v>
      </c>
      <c r="P158" s="358">
        <v>133.73828585781891</v>
      </c>
      <c r="Q158" s="358">
        <v>161.16615148372281</v>
      </c>
      <c r="R158" s="358">
        <v>191.63348853505823</v>
      </c>
      <c r="S158" s="358">
        <v>225.51882092314676</v>
      </c>
      <c r="T158" s="358">
        <v>258.72478036099642</v>
      </c>
      <c r="U158" s="358">
        <v>286.36325570838983</v>
      </c>
      <c r="V158" s="358">
        <v>311.28949473045196</v>
      </c>
      <c r="W158" s="358">
        <v>335.2506793808771</v>
      </c>
      <c r="X158" s="358">
        <v>356.64149565919911</v>
      </c>
      <c r="Y158" s="358">
        <v>374.31824571658603</v>
      </c>
      <c r="Z158" s="358">
        <v>388.67235190822907</v>
      </c>
      <c r="AA158" s="358">
        <v>399.22388978136439</v>
      </c>
      <c r="AB158" s="358">
        <v>407.44349160409399</v>
      </c>
      <c r="AC158" s="358">
        <v>414.74601775234009</v>
      </c>
      <c r="AD158" s="358">
        <v>420.78477212317466</v>
      </c>
      <c r="AE158" s="358">
        <v>425.51439325490082</v>
      </c>
      <c r="AF158" s="358">
        <v>429.44582402287097</v>
      </c>
      <c r="AG158" s="358">
        <v>433.12668096671285</v>
      </c>
      <c r="AH158" s="358">
        <v>436.38885149532587</v>
      </c>
      <c r="AI158" s="358">
        <v>23.439559821122096</v>
      </c>
      <c r="AJ158" s="358">
        <v>38.072399394319298</v>
      </c>
      <c r="AK158" s="358">
        <v>62.830573592001159</v>
      </c>
      <c r="AL158" s="358">
        <v>94.650238686366805</v>
      </c>
      <c r="AM158" s="358">
        <v>134.32275869620159</v>
      </c>
      <c r="AN158" s="358">
        <v>176.89573613551482</v>
      </c>
      <c r="AO158" s="358">
        <v>217.5167694596197</v>
      </c>
      <c r="AP158" s="358">
        <v>256.79658799768919</v>
      </c>
      <c r="AQ158" s="358">
        <v>293.5029742612831</v>
      </c>
      <c r="AR158" s="358">
        <v>328.33057569696007</v>
      </c>
      <c r="AS158" s="358">
        <v>362.42824641108183</v>
      </c>
      <c r="AT158" s="358">
        <v>393.18767281648292</v>
      </c>
      <c r="AU158" s="358">
        <v>417.45853455658244</v>
      </c>
      <c r="AV158" s="358">
        <v>438.07787965402167</v>
      </c>
      <c r="AW158" s="358">
        <v>456.99206860158915</v>
      </c>
      <c r="AX158" s="358">
        <v>473.67212247987601</v>
      </c>
      <c r="AY158" s="358">
        <v>488.10515249639423</v>
      </c>
      <c r="AZ158" s="358">
        <v>500.69016098180953</v>
      </c>
      <c r="BA158" s="358">
        <v>511.48177694487526</v>
      </c>
      <c r="BB158" s="358">
        <v>521.49204282513449</v>
      </c>
      <c r="BC158" s="358">
        <v>531.86417630462654</v>
      </c>
      <c r="BD158" s="358">
        <v>542.23305058272376</v>
      </c>
      <c r="BE158" s="358">
        <v>552.95644084539776</v>
      </c>
      <c r="BF158" s="358">
        <v>563.00865638067773</v>
      </c>
      <c r="BG158" s="358">
        <v>571.05430909710856</v>
      </c>
      <c r="BH158" s="358">
        <v>578.40566819591936</v>
      </c>
      <c r="BI158" s="324">
        <v>23.439559821122096</v>
      </c>
      <c r="BJ158" s="324">
        <v>43.237115380188023</v>
      </c>
      <c r="BK158" s="324">
        <v>81.159781641991046</v>
      </c>
      <c r="BL158" s="324">
        <v>131.17519982891056</v>
      </c>
      <c r="BM158" s="324">
        <v>195.18801605272716</v>
      </c>
      <c r="BN158" s="324">
        <v>262.80846725905616</v>
      </c>
      <c r="BO158" s="324">
        <v>324.23924548101172</v>
      </c>
      <c r="BP158" s="324">
        <v>379.85489013755944</v>
      </c>
      <c r="BQ158" s="324">
        <v>425.8397970388433</v>
      </c>
      <c r="BR158" s="324">
        <v>465.02766285886185</v>
      </c>
      <c r="BS158" s="324">
        <v>499.33767189901693</v>
      </c>
      <c r="BT158" s="324">
        <v>527.65056527196941</v>
      </c>
      <c r="BU158" s="324">
        <v>548.55381340477516</v>
      </c>
      <c r="BV158" s="324">
        <v>564.86626457759132</v>
      </c>
      <c r="BW158" s="324">
        <v>578.73345782230126</v>
      </c>
      <c r="BX158" s="324">
        <v>590.7027493005528</v>
      </c>
      <c r="BY158" s="324">
        <v>601.89205927620242</v>
      </c>
      <c r="BZ158" s="324">
        <v>612.70797005538998</v>
      </c>
      <c r="CA158" s="324">
        <v>623.73966410838625</v>
      </c>
      <c r="CB158" s="324">
        <v>635.54059404617487</v>
      </c>
      <c r="CC158" s="324">
        <v>648.98233485691298</v>
      </c>
      <c r="CD158" s="324">
        <v>663.68132904227298</v>
      </c>
      <c r="CE158" s="324">
        <v>680.39848843589471</v>
      </c>
      <c r="CF158" s="324">
        <v>696.57148873848462</v>
      </c>
      <c r="CG158" s="324">
        <v>708.98193722750432</v>
      </c>
      <c r="CH158" s="324">
        <v>720.42248489651274</v>
      </c>
    </row>
    <row r="159" spans="1:86" x14ac:dyDescent="0.25">
      <c r="A159" s="353" t="s">
        <v>498</v>
      </c>
      <c r="B159" s="353" t="s">
        <v>498</v>
      </c>
      <c r="C159" s="354">
        <v>5000</v>
      </c>
      <c r="D159" s="354"/>
      <c r="E159" s="355"/>
      <c r="F159" s="364">
        <v>0.77120000000000011</v>
      </c>
      <c r="G159" s="358">
        <v>916.18560000000014</v>
      </c>
      <c r="H159" s="366">
        <v>8.3523606676606235E-4</v>
      </c>
      <c r="I159" s="358">
        <v>9.736432541081486</v>
      </c>
      <c r="J159" s="358">
        <v>13.669345415817929</v>
      </c>
      <c r="K159" s="358">
        <v>18.485182609758532</v>
      </c>
      <c r="L159" s="358">
        <v>24.144346056664968</v>
      </c>
      <c r="M159" s="358">
        <v>30.513115941096192</v>
      </c>
      <c r="N159" s="358">
        <v>37.792940543435144</v>
      </c>
      <c r="O159" s="358">
        <v>46.022244966648387</v>
      </c>
      <c r="P159" s="358">
        <v>55.552826433247859</v>
      </c>
      <c r="Q159" s="358">
        <v>66.945939847084873</v>
      </c>
      <c r="R159" s="358">
        <v>79.601602929947276</v>
      </c>
      <c r="S159" s="358">
        <v>93.677048691153274</v>
      </c>
      <c r="T159" s="358">
        <v>107.4702933807216</v>
      </c>
      <c r="U159" s="358">
        <v>118.95089083271577</v>
      </c>
      <c r="V159" s="358">
        <v>129.30486704188007</v>
      </c>
      <c r="W159" s="358">
        <v>139.25797451205665</v>
      </c>
      <c r="X159" s="358">
        <v>148.1433905045904</v>
      </c>
      <c r="Y159" s="358">
        <v>155.48604052842805</v>
      </c>
      <c r="Z159" s="358">
        <v>161.44851540803361</v>
      </c>
      <c r="AA159" s="358">
        <v>165.83146190918217</v>
      </c>
      <c r="AB159" s="358">
        <v>169.24575805093136</v>
      </c>
      <c r="AC159" s="358">
        <v>172.27911506635667</v>
      </c>
      <c r="AD159" s="358">
        <v>174.78752072808794</v>
      </c>
      <c r="AE159" s="358">
        <v>176.75213258280496</v>
      </c>
      <c r="AF159" s="358">
        <v>178.38518844026947</v>
      </c>
      <c r="AG159" s="358">
        <v>179.91415978617303</v>
      </c>
      <c r="AH159" s="358">
        <v>181.26921523651998</v>
      </c>
      <c r="AI159" s="358">
        <v>9.736432541081486</v>
      </c>
      <c r="AJ159" s="358">
        <v>15.814688979178786</v>
      </c>
      <c r="AK159" s="358">
        <v>26.098853645908171</v>
      </c>
      <c r="AL159" s="358">
        <v>39.316252992798518</v>
      </c>
      <c r="AM159" s="358">
        <v>55.795607458422197</v>
      </c>
      <c r="AN159" s="358">
        <v>73.479767317829243</v>
      </c>
      <c r="AO159" s="358">
        <v>90.35311962168818</v>
      </c>
      <c r="AP159" s="358">
        <v>106.66935193750167</v>
      </c>
      <c r="AQ159" s="358">
        <v>121.91662007776374</v>
      </c>
      <c r="AR159" s="358">
        <v>136.38346990489111</v>
      </c>
      <c r="AS159" s="358">
        <v>150.54711773998787</v>
      </c>
      <c r="AT159" s="358">
        <v>163.32411024684677</v>
      </c>
      <c r="AU159" s="358">
        <v>173.40585281581119</v>
      </c>
      <c r="AV159" s="358">
        <v>181.97081154859362</v>
      </c>
      <c r="AW159" s="358">
        <v>189.82747464989089</v>
      </c>
      <c r="AX159" s="358">
        <v>196.75611241471771</v>
      </c>
      <c r="AY159" s="358">
        <v>202.75137103696377</v>
      </c>
      <c r="AZ159" s="358">
        <v>207.97898994629014</v>
      </c>
      <c r="BA159" s="358">
        <v>212.4616611924867</v>
      </c>
      <c r="BB159" s="358">
        <v>216.61977163505588</v>
      </c>
      <c r="BC159" s="358">
        <v>220.92819631115256</v>
      </c>
      <c r="BD159" s="358">
        <v>225.23526716513143</v>
      </c>
      <c r="BE159" s="358">
        <v>229.68959850501139</v>
      </c>
      <c r="BF159" s="358">
        <v>233.86513418889695</v>
      </c>
      <c r="BG159" s="358">
        <v>237.20717454802971</v>
      </c>
      <c r="BH159" s="358">
        <v>240.26081601984342</v>
      </c>
      <c r="BI159" s="324">
        <v>9.736432541081486</v>
      </c>
      <c r="BJ159" s="324">
        <v>17.960032542539643</v>
      </c>
      <c r="BK159" s="324">
        <v>33.712524682057818</v>
      </c>
      <c r="BL159" s="324">
        <v>54.488159928932085</v>
      </c>
      <c r="BM159" s="324">
        <v>81.078098975748219</v>
      </c>
      <c r="BN159" s="324">
        <v>109.16659409222333</v>
      </c>
      <c r="BO159" s="324">
        <v>134.68399427672799</v>
      </c>
      <c r="BP159" s="324">
        <v>157.78587744175547</v>
      </c>
      <c r="BQ159" s="324">
        <v>176.8873003084426</v>
      </c>
      <c r="BR159" s="324">
        <v>193.16533687983491</v>
      </c>
      <c r="BS159" s="324">
        <v>207.41718678882242</v>
      </c>
      <c r="BT159" s="324">
        <v>219.17792711297193</v>
      </c>
      <c r="BU159" s="324">
        <v>227.8608147989066</v>
      </c>
      <c r="BV159" s="324">
        <v>234.63675605530722</v>
      </c>
      <c r="BW159" s="324">
        <v>240.39697478772513</v>
      </c>
      <c r="BX159" s="324">
        <v>245.36883432484501</v>
      </c>
      <c r="BY159" s="324">
        <v>250.01670154549947</v>
      </c>
      <c r="BZ159" s="324">
        <v>254.50946448454664</v>
      </c>
      <c r="CA159" s="324">
        <v>259.09186047579118</v>
      </c>
      <c r="CB159" s="324">
        <v>263.99378521918038</v>
      </c>
      <c r="CC159" s="324">
        <v>269.57727755594851</v>
      </c>
      <c r="CD159" s="324">
        <v>275.68301360217498</v>
      </c>
      <c r="CE159" s="324">
        <v>282.62706442721782</v>
      </c>
      <c r="CF159" s="324">
        <v>289.34507993752442</v>
      </c>
      <c r="CG159" s="324">
        <v>294.50018930988648</v>
      </c>
      <c r="CH159" s="324">
        <v>299.25241680316685</v>
      </c>
    </row>
    <row r="160" spans="1:86" x14ac:dyDescent="0.25">
      <c r="A160" s="353" t="s">
        <v>363</v>
      </c>
      <c r="B160" s="353" t="s">
        <v>363</v>
      </c>
      <c r="C160" s="354">
        <v>5000</v>
      </c>
      <c r="D160" s="354"/>
      <c r="E160" s="355"/>
      <c r="F160" s="364">
        <v>0.61308222175308791</v>
      </c>
      <c r="G160" s="358">
        <v>1864.3830363511404</v>
      </c>
      <c r="H160" s="366">
        <v>1.6996555656706401E-3</v>
      </c>
      <c r="I160" s="358">
        <v>19.813059345365772</v>
      </c>
      <c r="J160" s="358">
        <v>27.8163024078038</v>
      </c>
      <c r="K160" s="358">
        <v>37.616243784542014</v>
      </c>
      <c r="L160" s="358">
        <v>49.132303773206765</v>
      </c>
      <c r="M160" s="358">
        <v>62.092370527102027</v>
      </c>
      <c r="N160" s="358">
        <v>76.906379278399157</v>
      </c>
      <c r="O160" s="358">
        <v>93.652522819192853</v>
      </c>
      <c r="P160" s="358">
        <v>113.0466875090664</v>
      </c>
      <c r="Q160" s="358">
        <v>136.23099359287994</v>
      </c>
      <c r="R160" s="358">
        <v>161.98451292942491</v>
      </c>
      <c r="S160" s="358">
        <v>190.62720531213972</v>
      </c>
      <c r="T160" s="358">
        <v>218.69563535019276</v>
      </c>
      <c r="U160" s="358">
        <v>242.05796623235688</v>
      </c>
      <c r="V160" s="358">
        <v>263.12769009960516</v>
      </c>
      <c r="W160" s="358">
        <v>283.38166999884947</v>
      </c>
      <c r="X160" s="358">
        <v>301.46296143958267</v>
      </c>
      <c r="Y160" s="358">
        <v>316.40481617546391</v>
      </c>
      <c r="Z160" s="358">
        <v>328.538096834106</v>
      </c>
      <c r="AA160" s="358">
        <v>337.45713147727866</v>
      </c>
      <c r="AB160" s="358">
        <v>344.40502042877097</v>
      </c>
      <c r="AC160" s="358">
        <v>350.57772098502909</v>
      </c>
      <c r="AD160" s="358">
        <v>355.68217685512678</v>
      </c>
      <c r="AE160" s="358">
        <v>359.68004477069837</v>
      </c>
      <c r="AF160" s="358">
        <v>363.00321601249777</v>
      </c>
      <c r="AG160" s="358">
        <v>366.11458148295441</v>
      </c>
      <c r="AH160" s="358">
        <v>368.87203848177865</v>
      </c>
      <c r="AI160" s="358">
        <v>19.813059345365772</v>
      </c>
      <c r="AJ160" s="358">
        <v>32.181948568008764</v>
      </c>
      <c r="AK160" s="358">
        <v>53.109610111359864</v>
      </c>
      <c r="AL160" s="358">
        <v>80.00622923200639</v>
      </c>
      <c r="AM160" s="358">
        <v>113.54073241097601</v>
      </c>
      <c r="AN160" s="358">
        <v>149.52694268758398</v>
      </c>
      <c r="AO160" s="358">
        <v>183.86320796144449</v>
      </c>
      <c r="AP160" s="358">
        <v>217.06576729742068</v>
      </c>
      <c r="AQ160" s="358">
        <v>248.09304831057105</v>
      </c>
      <c r="AR160" s="358">
        <v>277.53222461626245</v>
      </c>
      <c r="AS160" s="358">
        <v>306.3544029572077</v>
      </c>
      <c r="AT160" s="358">
        <v>332.35482043307002</v>
      </c>
      <c r="AU160" s="358">
        <v>352.87056508397529</v>
      </c>
      <c r="AV160" s="358">
        <v>370.29974511960029</v>
      </c>
      <c r="AW160" s="358">
        <v>386.28758580208273</v>
      </c>
      <c r="AX160" s="358">
        <v>400.38695029085551</v>
      </c>
      <c r="AY160" s="358">
        <v>412.5869439098924</v>
      </c>
      <c r="AZ160" s="358">
        <v>423.22483651053631</v>
      </c>
      <c r="BA160" s="358">
        <v>432.34680506030168</v>
      </c>
      <c r="BB160" s="358">
        <v>440.8083117379885</v>
      </c>
      <c r="BC160" s="358">
        <v>449.57569891315404</v>
      </c>
      <c r="BD160" s="358">
        <v>458.34033114107882</v>
      </c>
      <c r="BE160" s="358">
        <v>467.40462967224914</v>
      </c>
      <c r="BF160" s="358">
        <v>475.90159567642462</v>
      </c>
      <c r="BG160" s="358">
        <v>482.70244842107371</v>
      </c>
      <c r="BH160" s="358">
        <v>488.91642663591119</v>
      </c>
      <c r="BI160" s="324">
        <v>19.813059345365772</v>
      </c>
      <c r="BJ160" s="324">
        <v>36.547594728213738</v>
      </c>
      <c r="BK160" s="324">
        <v>68.602976438177706</v>
      </c>
      <c r="BL160" s="324">
        <v>110.88015469080601</v>
      </c>
      <c r="BM160" s="324">
        <v>164.98909429484999</v>
      </c>
      <c r="BN160" s="324">
        <v>222.14750609676878</v>
      </c>
      <c r="BO160" s="324">
        <v>274.07389310369604</v>
      </c>
      <c r="BP160" s="324">
        <v>321.08484708577487</v>
      </c>
      <c r="BQ160" s="324">
        <v>359.9551030282621</v>
      </c>
      <c r="BR160" s="324">
        <v>393.0799363031</v>
      </c>
      <c r="BS160" s="324">
        <v>422.08160060227567</v>
      </c>
      <c r="BT160" s="324">
        <v>446.0140055159473</v>
      </c>
      <c r="BU160" s="324">
        <v>463.68316393559365</v>
      </c>
      <c r="BV160" s="324">
        <v>477.47180013959553</v>
      </c>
      <c r="BW160" s="324">
        <v>489.19350160531599</v>
      </c>
      <c r="BX160" s="324">
        <v>499.31093914212835</v>
      </c>
      <c r="BY160" s="324">
        <v>508.76907164432083</v>
      </c>
      <c r="BZ160" s="324">
        <v>517.91157618696661</v>
      </c>
      <c r="CA160" s="324">
        <v>527.23647864332452</v>
      </c>
      <c r="CB160" s="324">
        <v>537.21160304720593</v>
      </c>
      <c r="CC160" s="324">
        <v>548.57367684127905</v>
      </c>
      <c r="CD160" s="324">
        <v>560.99848542703091</v>
      </c>
      <c r="CE160" s="324">
        <v>575.12921457379991</v>
      </c>
      <c r="CF160" s="324">
        <v>588.79997534035147</v>
      </c>
      <c r="CG160" s="324">
        <v>599.29031535919319</v>
      </c>
      <c r="CH160" s="324">
        <v>608.96081479004374</v>
      </c>
    </row>
    <row r="161" spans="1:86" x14ac:dyDescent="0.25">
      <c r="A161" s="353" t="s">
        <v>258</v>
      </c>
      <c r="B161" s="353" t="s">
        <v>340</v>
      </c>
      <c r="C161" s="354">
        <v>5000</v>
      </c>
      <c r="D161" s="354"/>
      <c r="E161" s="355"/>
      <c r="F161" s="364">
        <v>0.98599999999999999</v>
      </c>
      <c r="G161" s="358">
        <v>3211.402</v>
      </c>
      <c r="H161" s="366">
        <v>2.9276587356149952E-3</v>
      </c>
      <c r="I161" s="358">
        <v>34.1280183134227</v>
      </c>
      <c r="J161" s="358">
        <v>47.913614017780375</v>
      </c>
      <c r="K161" s="358">
        <v>64.794024707814401</v>
      </c>
      <c r="L161" s="358">
        <v>84.63045175024142</v>
      </c>
      <c r="M161" s="358">
        <v>106.95418216512917</v>
      </c>
      <c r="N161" s="358">
        <v>132.47132987799489</v>
      </c>
      <c r="O161" s="358">
        <v>161.31658206632429</v>
      </c>
      <c r="P161" s="358">
        <v>194.72305383689181</v>
      </c>
      <c r="Q161" s="358">
        <v>234.65804867136964</v>
      </c>
      <c r="R161" s="358">
        <v>279.01851639279039</v>
      </c>
      <c r="S161" s="358">
        <v>328.35558812632178</v>
      </c>
      <c r="T161" s="358">
        <v>376.70349228740997</v>
      </c>
      <c r="U161" s="358">
        <v>416.94513504901744</v>
      </c>
      <c r="V161" s="358">
        <v>453.23775949766912</v>
      </c>
      <c r="W161" s="358">
        <v>488.12526399014314</v>
      </c>
      <c r="X161" s="358">
        <v>519.27031002585341</v>
      </c>
      <c r="Y161" s="358">
        <v>545.00767259938914</v>
      </c>
      <c r="Z161" s="358">
        <v>565.90726298076493</v>
      </c>
      <c r="AA161" s="358">
        <v>581.27031077335346</v>
      </c>
      <c r="AB161" s="358">
        <v>593.23805776501729</v>
      </c>
      <c r="AC161" s="358">
        <v>603.87054182288819</v>
      </c>
      <c r="AD161" s="358">
        <v>612.66297313690916</v>
      </c>
      <c r="AE161" s="358">
        <v>619.54930538166604</v>
      </c>
      <c r="AF161" s="358">
        <v>625.27347180250183</v>
      </c>
      <c r="AG161" s="358">
        <v>630.63280253000664</v>
      </c>
      <c r="AH161" s="358">
        <v>635.38252549373249</v>
      </c>
      <c r="AI161" s="358">
        <v>34.1280183134227</v>
      </c>
      <c r="AJ161" s="358">
        <v>55.433444726824675</v>
      </c>
      <c r="AK161" s="358">
        <v>91.481366653412564</v>
      </c>
      <c r="AL161" s="358">
        <v>137.81082511401527</v>
      </c>
      <c r="AM161" s="358">
        <v>195.57404676868086</v>
      </c>
      <c r="AN161" s="358">
        <v>257.56033681822919</v>
      </c>
      <c r="AO161" s="358">
        <v>316.70459463598712</v>
      </c>
      <c r="AP161" s="358">
        <v>373.89604262585738</v>
      </c>
      <c r="AQ161" s="358">
        <v>427.34057111459794</v>
      </c>
      <c r="AR161" s="358">
        <v>478.04958735381456</v>
      </c>
      <c r="AS161" s="358">
        <v>527.69582386410832</v>
      </c>
      <c r="AT161" s="358">
        <v>572.48157392448002</v>
      </c>
      <c r="AU161" s="358">
        <v>607.81996851336851</v>
      </c>
      <c r="AV161" s="358">
        <v>637.8417518773233</v>
      </c>
      <c r="AW161" s="358">
        <v>665.38082648931481</v>
      </c>
      <c r="AX161" s="358">
        <v>689.6669986090692</v>
      </c>
      <c r="AY161" s="358">
        <v>710.6815021441588</v>
      </c>
      <c r="AZ161" s="358">
        <v>729.00528481510287</v>
      </c>
      <c r="BA161" s="358">
        <v>744.71788650342683</v>
      </c>
      <c r="BB161" s="358">
        <v>759.29284183069637</v>
      </c>
      <c r="BC161" s="358">
        <v>774.39467667907888</v>
      </c>
      <c r="BD161" s="358">
        <v>789.491766127559</v>
      </c>
      <c r="BE161" s="358">
        <v>805.1050311401865</v>
      </c>
      <c r="BF161" s="358">
        <v>819.74106519955342</v>
      </c>
      <c r="BG161" s="358">
        <v>831.45554214985657</v>
      </c>
      <c r="BH161" s="358">
        <v>842.15912702377886</v>
      </c>
      <c r="BI161" s="324">
        <v>34.1280183134227</v>
      </c>
      <c r="BJ161" s="324">
        <v>62.953275435868981</v>
      </c>
      <c r="BK161" s="324">
        <v>118.16870859901076</v>
      </c>
      <c r="BL161" s="324">
        <v>190.99119847778914</v>
      </c>
      <c r="BM161" s="324">
        <v>284.19391137223261</v>
      </c>
      <c r="BN161" s="324">
        <v>382.64934375846354</v>
      </c>
      <c r="BO161" s="324">
        <v>472.09260720564987</v>
      </c>
      <c r="BP161" s="324">
        <v>553.06903141482292</v>
      </c>
      <c r="BQ161" s="324">
        <v>620.02309355782609</v>
      </c>
      <c r="BR161" s="324">
        <v>677.08065831483873</v>
      </c>
      <c r="BS161" s="324">
        <v>727.03605960189486</v>
      </c>
      <c r="BT161" s="324">
        <v>768.25965556155018</v>
      </c>
      <c r="BU161" s="324">
        <v>798.69480197771952</v>
      </c>
      <c r="BV161" s="324">
        <v>822.4457442569776</v>
      </c>
      <c r="BW161" s="324">
        <v>842.63638898848649</v>
      </c>
      <c r="BX161" s="324">
        <v>860.06368719228487</v>
      </c>
      <c r="BY161" s="324">
        <v>876.35533168892857</v>
      </c>
      <c r="BZ161" s="324">
        <v>892.10330664944081</v>
      </c>
      <c r="CA161" s="324">
        <v>908.16546223350031</v>
      </c>
      <c r="CB161" s="324">
        <v>925.34762589637535</v>
      </c>
      <c r="CC161" s="324">
        <v>944.9188115352697</v>
      </c>
      <c r="CD161" s="324">
        <v>966.32055911820885</v>
      </c>
      <c r="CE161" s="324">
        <v>990.66075689870706</v>
      </c>
      <c r="CF161" s="324">
        <v>1014.2086585966048</v>
      </c>
      <c r="CG161" s="324">
        <v>1032.2782817697066</v>
      </c>
      <c r="CH161" s="324">
        <v>1048.9357285538251</v>
      </c>
    </row>
    <row r="162" spans="1:86" x14ac:dyDescent="0.25">
      <c r="A162" s="353" t="s">
        <v>258</v>
      </c>
      <c r="B162" s="353" t="s">
        <v>359</v>
      </c>
      <c r="C162" s="354">
        <v>7500</v>
      </c>
      <c r="D162" s="354"/>
      <c r="E162" s="355"/>
      <c r="F162" s="364">
        <v>0.98599999999999999</v>
      </c>
      <c r="G162" s="358">
        <v>4544.4740000000002</v>
      </c>
      <c r="H162" s="366">
        <v>4.1429472251917447E-3</v>
      </c>
      <c r="I162" s="358">
        <v>48.294760947671236</v>
      </c>
      <c r="J162" s="358">
        <v>67.802839118191514</v>
      </c>
      <c r="K162" s="358">
        <v>91.690408313882884</v>
      </c>
      <c r="L162" s="358">
        <v>119.76105376630723</v>
      </c>
      <c r="M162" s="358">
        <v>151.35149696011064</v>
      </c>
      <c r="N162" s="358">
        <v>187.46096389551073</v>
      </c>
      <c r="O162" s="358">
        <v>228.28005119548314</v>
      </c>
      <c r="P162" s="358">
        <v>275.55374735469275</v>
      </c>
      <c r="Q162" s="358">
        <v>332.06599518770116</v>
      </c>
      <c r="R162" s="358">
        <v>394.8407559270405</v>
      </c>
      <c r="S162" s="358">
        <v>464.65793849377246</v>
      </c>
      <c r="T162" s="358">
        <v>533.07534416723138</v>
      </c>
      <c r="U162" s="358">
        <v>590.02153129902399</v>
      </c>
      <c r="V162" s="358">
        <v>641.37943921546116</v>
      </c>
      <c r="W162" s="358">
        <v>690.74895355559408</v>
      </c>
      <c r="X162" s="358">
        <v>734.82249275688014</v>
      </c>
      <c r="Y162" s="358">
        <v>771.24358704654105</v>
      </c>
      <c r="Z162" s="358">
        <v>800.81872123989729</v>
      </c>
      <c r="AA162" s="358">
        <v>822.55906120797852</v>
      </c>
      <c r="AB162" s="358">
        <v>839.49469089314232</v>
      </c>
      <c r="AC162" s="358">
        <v>854.54078208833016</v>
      </c>
      <c r="AD162" s="358">
        <v>866.98300374209839</v>
      </c>
      <c r="AE162" s="358">
        <v>876.72789330798241</v>
      </c>
      <c r="AF162" s="358">
        <v>884.82819512979154</v>
      </c>
      <c r="AG162" s="358">
        <v>892.41221580006152</v>
      </c>
      <c r="AH162" s="358">
        <v>899.1335769114562</v>
      </c>
      <c r="AI162" s="358">
        <v>48.294760947671236</v>
      </c>
      <c r="AJ162" s="358">
        <v>78.444196114809614</v>
      </c>
      <c r="AK162" s="358">
        <v>129.45582404224086</v>
      </c>
      <c r="AL162" s="358">
        <v>195.01691524424206</v>
      </c>
      <c r="AM162" s="358">
        <v>276.75799249519503</v>
      </c>
      <c r="AN162" s="358">
        <v>364.47515885637654</v>
      </c>
      <c r="AO162" s="358">
        <v>448.17054856532536</v>
      </c>
      <c r="AP162" s="358">
        <v>529.10250551506795</v>
      </c>
      <c r="AQ162" s="358">
        <v>604.73217447564684</v>
      </c>
      <c r="AR162" s="358">
        <v>676.49080384210356</v>
      </c>
      <c r="AS162" s="358">
        <v>746.74548731644916</v>
      </c>
      <c r="AT162" s="358">
        <v>810.12206761373307</v>
      </c>
      <c r="AU162" s="358">
        <v>860.12963920114066</v>
      </c>
      <c r="AV162" s="358">
        <v>902.6136427395096</v>
      </c>
      <c r="AW162" s="358">
        <v>941.58435041119196</v>
      </c>
      <c r="AX162" s="358">
        <v>975.9518564903899</v>
      </c>
      <c r="AY162" s="358">
        <v>1005.6896049685071</v>
      </c>
      <c r="AZ162" s="358">
        <v>1031.6196984073715</v>
      </c>
      <c r="BA162" s="358">
        <v>1053.8546941646589</v>
      </c>
      <c r="BB162" s="358">
        <v>1074.4797998150689</v>
      </c>
      <c r="BC162" s="358">
        <v>1095.8504957979351</v>
      </c>
      <c r="BD162" s="358">
        <v>1117.2144765372793</v>
      </c>
      <c r="BE162" s="358">
        <v>1139.3089003761497</v>
      </c>
      <c r="BF162" s="358">
        <v>1160.0204389022847</v>
      </c>
      <c r="BG162" s="358">
        <v>1176.5976646511174</v>
      </c>
      <c r="BH162" s="358">
        <v>1191.7443710324214</v>
      </c>
      <c r="BI162" s="324">
        <v>48.294760947671236</v>
      </c>
      <c r="BJ162" s="324">
        <v>89.085553111427728</v>
      </c>
      <c r="BK162" s="324">
        <v>167.22123977059888</v>
      </c>
      <c r="BL162" s="324">
        <v>270.27277672217684</v>
      </c>
      <c r="BM162" s="324">
        <v>402.16448803027936</v>
      </c>
      <c r="BN162" s="324">
        <v>541.48935381724243</v>
      </c>
      <c r="BO162" s="324">
        <v>668.0610459351675</v>
      </c>
      <c r="BP162" s="324">
        <v>782.65126367544326</v>
      </c>
      <c r="BQ162" s="324">
        <v>877.39835376359247</v>
      </c>
      <c r="BR162" s="324">
        <v>958.14085175716662</v>
      </c>
      <c r="BS162" s="324">
        <v>1028.8330361391261</v>
      </c>
      <c r="BT162" s="324">
        <v>1087.1687910602348</v>
      </c>
      <c r="BU162" s="324">
        <v>1130.2377471032573</v>
      </c>
      <c r="BV162" s="324">
        <v>1163.8478462635585</v>
      </c>
      <c r="BW162" s="324">
        <v>1192.4197472667897</v>
      </c>
      <c r="BX162" s="324">
        <v>1217.0812202238997</v>
      </c>
      <c r="BY162" s="324">
        <v>1240.1356228904731</v>
      </c>
      <c r="BZ162" s="324">
        <v>1262.4206755748457</v>
      </c>
      <c r="CA162" s="324">
        <v>1285.1503271213394</v>
      </c>
      <c r="CB162" s="324">
        <v>1309.4649087369953</v>
      </c>
      <c r="CC162" s="324">
        <v>1337.1602095075398</v>
      </c>
      <c r="CD162" s="324">
        <v>1367.4459493324607</v>
      </c>
      <c r="CE162" s="324">
        <v>1401.889907444317</v>
      </c>
      <c r="CF162" s="324">
        <v>1435.2126826747781</v>
      </c>
      <c r="CG162" s="324">
        <v>1460.7831135021731</v>
      </c>
      <c r="CH162" s="324">
        <v>1484.3551651533867</v>
      </c>
    </row>
    <row r="163" spans="1:86" x14ac:dyDescent="0.25">
      <c r="A163" s="353" t="s">
        <v>280</v>
      </c>
      <c r="B163" s="353" t="s">
        <v>281</v>
      </c>
      <c r="C163" s="354">
        <v>5000</v>
      </c>
      <c r="D163" s="354"/>
      <c r="E163" s="355"/>
      <c r="F163" s="364">
        <v>0.9948999999999999</v>
      </c>
      <c r="G163" s="358">
        <v>4147.7380999999996</v>
      </c>
      <c r="H163" s="366">
        <v>3.7812649059532693E-3</v>
      </c>
      <c r="I163" s="358">
        <v>44.078593036960513</v>
      </c>
      <c r="J163" s="358">
        <v>61.883601732278215</v>
      </c>
      <c r="K163" s="358">
        <v>83.685768686991878</v>
      </c>
      <c r="L163" s="358">
        <v>109.30582628543171</v>
      </c>
      <c r="M163" s="358">
        <v>138.13840071116812</v>
      </c>
      <c r="N163" s="358">
        <v>171.09548480465159</v>
      </c>
      <c r="O163" s="358">
        <v>208.35103596443855</v>
      </c>
      <c r="P163" s="358">
        <v>251.49770391487181</v>
      </c>
      <c r="Q163" s="358">
        <v>303.07639122909376</v>
      </c>
      <c r="R163" s="358">
        <v>360.37086949807315</v>
      </c>
      <c r="S163" s="358">
        <v>424.09296102432899</v>
      </c>
      <c r="T163" s="358">
        <v>486.53747720265051</v>
      </c>
      <c r="U163" s="358">
        <v>538.51222059787426</v>
      </c>
      <c r="V163" s="358">
        <v>585.3865456355569</v>
      </c>
      <c r="W163" s="358">
        <v>630.44606530869532</v>
      </c>
      <c r="X163" s="358">
        <v>670.6719523413899</v>
      </c>
      <c r="Y163" s="358">
        <v>703.91345849345919</v>
      </c>
      <c r="Z163" s="358">
        <v>730.90666186669807</v>
      </c>
      <c r="AA163" s="358">
        <v>750.74905427395208</v>
      </c>
      <c r="AB163" s="358">
        <v>766.20619111589349</v>
      </c>
      <c r="AC163" s="358">
        <v>779.93874755836748</v>
      </c>
      <c r="AD163" s="358">
        <v>791.29475417254969</v>
      </c>
      <c r="AE163" s="358">
        <v>800.18890776055787</v>
      </c>
      <c r="AF163" s="358">
        <v>807.58204731594242</v>
      </c>
      <c r="AG163" s="358">
        <v>814.50397744146778</v>
      </c>
      <c r="AH163" s="358">
        <v>820.63855881779216</v>
      </c>
      <c r="AI163" s="358">
        <v>44.078593036960513</v>
      </c>
      <c r="AJ163" s="358">
        <v>71.595960489435697</v>
      </c>
      <c r="AK163" s="358">
        <v>118.15423603411493</v>
      </c>
      <c r="AL163" s="358">
        <v>177.99179608091353</v>
      </c>
      <c r="AM163" s="358">
        <v>252.59681757489076</v>
      </c>
      <c r="AN163" s="358">
        <v>332.6562112341594</v>
      </c>
      <c r="AO163" s="358">
        <v>409.04493228089763</v>
      </c>
      <c r="AP163" s="358">
        <v>482.91147026703362</v>
      </c>
      <c r="AQ163" s="358">
        <v>551.93861387885329</v>
      </c>
      <c r="AR163" s="358">
        <v>617.43266248096461</v>
      </c>
      <c r="AS163" s="358">
        <v>681.554060765999</v>
      </c>
      <c r="AT163" s="358">
        <v>739.39781930587696</v>
      </c>
      <c r="AU163" s="358">
        <v>785.03969336249361</v>
      </c>
      <c r="AV163" s="358">
        <v>823.81481235682111</v>
      </c>
      <c r="AW163" s="358">
        <v>859.38334878013404</v>
      </c>
      <c r="AX163" s="358">
        <v>890.75054647268792</v>
      </c>
      <c r="AY163" s="358">
        <v>917.89216778483626</v>
      </c>
      <c r="AZ163" s="358">
        <v>941.55854512420228</v>
      </c>
      <c r="BA163" s="358">
        <v>961.85240950891193</v>
      </c>
      <c r="BB163" s="358">
        <v>980.67692836912124</v>
      </c>
      <c r="BC163" s="358">
        <v>1000.1819469810993</v>
      </c>
      <c r="BD163" s="358">
        <v>1019.6808365952209</v>
      </c>
      <c r="BE163" s="358">
        <v>1039.8464010926809</v>
      </c>
      <c r="BF163" s="358">
        <v>1058.7498071754239</v>
      </c>
      <c r="BG163" s="358">
        <v>1073.8798290064949</v>
      </c>
      <c r="BH163" s="358">
        <v>1087.7042168558364</v>
      </c>
      <c r="BI163" s="324">
        <v>44.078593036960513</v>
      </c>
      <c r="BJ163" s="324">
        <v>81.308319246593186</v>
      </c>
      <c r="BK163" s="324">
        <v>152.62270338123801</v>
      </c>
      <c r="BL163" s="324">
        <v>246.6777658763954</v>
      </c>
      <c r="BM163" s="324">
        <v>367.05523443861347</v>
      </c>
      <c r="BN163" s="324">
        <v>494.21693766366718</v>
      </c>
      <c r="BO163" s="324">
        <v>609.73882859735659</v>
      </c>
      <c r="BP163" s="324">
        <v>714.32523661919549</v>
      </c>
      <c r="BQ163" s="324">
        <v>800.80083652861265</v>
      </c>
      <c r="BR163" s="324">
        <v>874.49445546385596</v>
      </c>
      <c r="BS163" s="324">
        <v>939.01516050766907</v>
      </c>
      <c r="BT163" s="324">
        <v>992.25816140910365</v>
      </c>
      <c r="BU163" s="324">
        <v>1031.5671661271126</v>
      </c>
      <c r="BV163" s="324">
        <v>1062.2430790780854</v>
      </c>
      <c r="BW163" s="324">
        <v>1088.3206322515728</v>
      </c>
      <c r="BX163" s="324">
        <v>1110.8291406039859</v>
      </c>
      <c r="BY163" s="324">
        <v>1131.8708770762134</v>
      </c>
      <c r="BZ163" s="324">
        <v>1152.2104283817064</v>
      </c>
      <c r="CA163" s="324">
        <v>1172.9557647438717</v>
      </c>
      <c r="CB163" s="324">
        <v>1195.1476656223488</v>
      </c>
      <c r="CC163" s="324">
        <v>1220.4251464038314</v>
      </c>
      <c r="CD163" s="324">
        <v>1248.0669190178921</v>
      </c>
      <c r="CE163" s="324">
        <v>1279.503894424804</v>
      </c>
      <c r="CF163" s="324">
        <v>1309.9175670349057</v>
      </c>
      <c r="CG163" s="324">
        <v>1333.2556805715224</v>
      </c>
      <c r="CH163" s="324">
        <v>1354.7698748938806</v>
      </c>
    </row>
    <row r="164" spans="1:86" x14ac:dyDescent="0.25">
      <c r="A164" s="353" t="s">
        <v>259</v>
      </c>
      <c r="B164" s="353" t="s">
        <v>315</v>
      </c>
      <c r="C164" s="354">
        <v>12000</v>
      </c>
      <c r="D164" s="354"/>
      <c r="E164" s="355"/>
      <c r="F164" s="364">
        <v>0.99340000000000006</v>
      </c>
      <c r="G164" s="358">
        <v>8589.9297999999999</v>
      </c>
      <c r="H164" s="366">
        <v>7.830966978687055E-3</v>
      </c>
      <c r="I164" s="358">
        <v>91.286385673738565</v>
      </c>
      <c r="J164" s="358">
        <v>128.16040498107347</v>
      </c>
      <c r="K164" s="358">
        <v>173.31250453838888</v>
      </c>
      <c r="L164" s="358">
        <v>226.3714226611495</v>
      </c>
      <c r="M164" s="358">
        <v>286.08343540138281</v>
      </c>
      <c r="N164" s="358">
        <v>354.33727205893825</v>
      </c>
      <c r="O164" s="358">
        <v>431.49319690454962</v>
      </c>
      <c r="P164" s="358">
        <v>520.84957376887769</v>
      </c>
      <c r="Q164" s="358">
        <v>627.66858994671122</v>
      </c>
      <c r="R164" s="358">
        <v>746.32495985062553</v>
      </c>
      <c r="S164" s="358">
        <v>878.29286132437392</v>
      </c>
      <c r="T164" s="358">
        <v>1007.6149152811429</v>
      </c>
      <c r="U164" s="358">
        <v>1115.2541601838009</v>
      </c>
      <c r="V164" s="358">
        <v>1212.3304826970464</v>
      </c>
      <c r="W164" s="358">
        <v>1305.648358966519</v>
      </c>
      <c r="X164" s="358">
        <v>1388.9558237636761</v>
      </c>
      <c r="Y164" s="358">
        <v>1457.7986960493065</v>
      </c>
      <c r="Z164" s="358">
        <v>1513.7013872180776</v>
      </c>
      <c r="AA164" s="358">
        <v>1554.7948106052399</v>
      </c>
      <c r="AB164" s="358">
        <v>1586.8064075720956</v>
      </c>
      <c r="AC164" s="358">
        <v>1615.2464134189904</v>
      </c>
      <c r="AD164" s="358">
        <v>1638.7646050869168</v>
      </c>
      <c r="AE164" s="358">
        <v>1657.1843203894352</v>
      </c>
      <c r="AF164" s="358">
        <v>1672.4954485878036</v>
      </c>
      <c r="AG164" s="358">
        <v>1686.8307061246203</v>
      </c>
      <c r="AH164" s="358">
        <v>1699.5353711985831</v>
      </c>
      <c r="AI164" s="358">
        <v>91.286385673738565</v>
      </c>
      <c r="AJ164" s="358">
        <v>148.27461612579307</v>
      </c>
      <c r="AK164" s="358">
        <v>244.69640286730683</v>
      </c>
      <c r="AL164" s="358">
        <v>368.61947318008396</v>
      </c>
      <c r="AM164" s="358">
        <v>523.12582867074423</v>
      </c>
      <c r="AN164" s="358">
        <v>688.92814183118276</v>
      </c>
      <c r="AO164" s="358">
        <v>847.12852369793177</v>
      </c>
      <c r="AP164" s="358">
        <v>1000.1054862187673</v>
      </c>
      <c r="AQ164" s="358">
        <v>1143.0601047661748</v>
      </c>
      <c r="AR164" s="358">
        <v>1278.6977140477072</v>
      </c>
      <c r="AS164" s="358">
        <v>1411.4925763718943</v>
      </c>
      <c r="AT164" s="358">
        <v>1531.2865009752106</v>
      </c>
      <c r="AU164" s="358">
        <v>1625.8104281457272</v>
      </c>
      <c r="AV164" s="358">
        <v>1706.1133648590942</v>
      </c>
      <c r="AW164" s="358">
        <v>1779.7754967485212</v>
      </c>
      <c r="AX164" s="358">
        <v>1844.7366923943503</v>
      </c>
      <c r="AY164" s="358">
        <v>1900.946755833394</v>
      </c>
      <c r="AZ164" s="358">
        <v>1949.95961900464</v>
      </c>
      <c r="BA164" s="358">
        <v>1991.9880369598086</v>
      </c>
      <c r="BB164" s="358">
        <v>2030.9734530177734</v>
      </c>
      <c r="BC164" s="358">
        <v>2071.3681781872788</v>
      </c>
      <c r="BD164" s="358">
        <v>2111.7502102551312</v>
      </c>
      <c r="BE164" s="358">
        <v>2153.5129202513467</v>
      </c>
      <c r="BF164" s="358">
        <v>2192.66171106619</v>
      </c>
      <c r="BG164" s="358">
        <v>2223.9958556693332</v>
      </c>
      <c r="BH164" s="358">
        <v>2252.626043567122</v>
      </c>
      <c r="BI164" s="324">
        <v>91.286385673738565</v>
      </c>
      <c r="BJ164" s="324">
        <v>168.38882727051262</v>
      </c>
      <c r="BK164" s="324">
        <v>316.08030119622475</v>
      </c>
      <c r="BL164" s="324">
        <v>510.86752369901842</v>
      </c>
      <c r="BM164" s="324">
        <v>760.1682219401057</v>
      </c>
      <c r="BN164" s="324">
        <v>1023.5190116034272</v>
      </c>
      <c r="BO164" s="324">
        <v>1262.7638504913139</v>
      </c>
      <c r="BP164" s="324">
        <v>1479.3613986686571</v>
      </c>
      <c r="BQ164" s="324">
        <v>1658.4516195856386</v>
      </c>
      <c r="BR164" s="324">
        <v>1811.0704682447883</v>
      </c>
      <c r="BS164" s="324">
        <v>1944.6922914194149</v>
      </c>
      <c r="BT164" s="324">
        <v>2054.9580866692786</v>
      </c>
      <c r="BU164" s="324">
        <v>2136.3666961076533</v>
      </c>
      <c r="BV164" s="324">
        <v>2199.8962470211422</v>
      </c>
      <c r="BW164" s="324">
        <v>2253.9026345305233</v>
      </c>
      <c r="BX164" s="324">
        <v>2300.5175610250244</v>
      </c>
      <c r="BY164" s="324">
        <v>2344.0948156174813</v>
      </c>
      <c r="BZ164" s="324">
        <v>2386.2178507912026</v>
      </c>
      <c r="CA164" s="324">
        <v>2429.1812633143772</v>
      </c>
      <c r="CB164" s="324">
        <v>2475.1404984634514</v>
      </c>
      <c r="CC164" s="324">
        <v>2527.4899429555676</v>
      </c>
      <c r="CD164" s="324">
        <v>2584.7358154233457</v>
      </c>
      <c r="CE164" s="324">
        <v>2649.841520113258</v>
      </c>
      <c r="CF164" s="324">
        <v>2712.8279735445767</v>
      </c>
      <c r="CG164" s="324">
        <v>2761.1610052140463</v>
      </c>
      <c r="CH164" s="324">
        <v>2805.7167159356604</v>
      </c>
    </row>
    <row r="165" spans="1:86" x14ac:dyDescent="0.25">
      <c r="A165" s="353" t="s">
        <v>259</v>
      </c>
      <c r="B165" s="353" t="s">
        <v>454</v>
      </c>
      <c r="C165" s="354">
        <v>12500</v>
      </c>
      <c r="D165" s="354"/>
      <c r="E165" s="355"/>
      <c r="F165" s="364">
        <v>0.99340000000000006</v>
      </c>
      <c r="G165" s="358">
        <v>5304.7560000000003</v>
      </c>
      <c r="H165" s="366">
        <v>4.8360545468010734E-3</v>
      </c>
      <c r="I165" s="358">
        <v>56.374384121402102</v>
      </c>
      <c r="J165" s="358">
        <v>79.146127281014515</v>
      </c>
      <c r="K165" s="358">
        <v>107.03004212270113</v>
      </c>
      <c r="L165" s="358">
        <v>139.79685405464767</v>
      </c>
      <c r="M165" s="358">
        <v>176.67231930650911</v>
      </c>
      <c r="N165" s="358">
        <v>218.82283251933976</v>
      </c>
      <c r="O165" s="358">
        <v>266.47087677463804</v>
      </c>
      <c r="P165" s="358">
        <v>321.65337387831698</v>
      </c>
      <c r="Q165" s="358">
        <v>387.6200150705954</v>
      </c>
      <c r="R165" s="358">
        <v>460.89687586473241</v>
      </c>
      <c r="S165" s="358">
        <v>542.39434248550458</v>
      </c>
      <c r="T165" s="358">
        <v>622.25785215696817</v>
      </c>
      <c r="U165" s="358">
        <v>688.73102988105688</v>
      </c>
      <c r="V165" s="358">
        <v>748.68101972964371</v>
      </c>
      <c r="W165" s="358">
        <v>806.30996147579663</v>
      </c>
      <c r="X165" s="358">
        <v>857.75692134821691</v>
      </c>
      <c r="Y165" s="358">
        <v>900.2711965887936</v>
      </c>
      <c r="Z165" s="358">
        <v>934.79419541396271</v>
      </c>
      <c r="AA165" s="358">
        <v>960.17165359453963</v>
      </c>
      <c r="AB165" s="358">
        <v>979.94058244882524</v>
      </c>
      <c r="AC165" s="358">
        <v>997.5038565580445</v>
      </c>
      <c r="AD165" s="358">
        <v>1012.0276386219657</v>
      </c>
      <c r="AE165" s="358">
        <v>1023.4028299849181</v>
      </c>
      <c r="AF165" s="358">
        <v>1032.8582971503265</v>
      </c>
      <c r="AG165" s="358">
        <v>1041.7111102932201</v>
      </c>
      <c r="AH165" s="358">
        <v>1049.5569425465983</v>
      </c>
      <c r="AI165" s="358">
        <v>56.374384121402102</v>
      </c>
      <c r="AJ165" s="358">
        <v>91.567763399067317</v>
      </c>
      <c r="AK165" s="358">
        <v>151.11354126418627</v>
      </c>
      <c r="AL165" s="358">
        <v>227.64288039570357</v>
      </c>
      <c r="AM165" s="358">
        <v>323.05908697834798</v>
      </c>
      <c r="AN165" s="358">
        <v>425.45117120140122</v>
      </c>
      <c r="AO165" s="358">
        <v>523.14864306082529</v>
      </c>
      <c r="AP165" s="358">
        <v>617.62036502928402</v>
      </c>
      <c r="AQ165" s="358">
        <v>705.90273614564308</v>
      </c>
      <c r="AR165" s="358">
        <v>789.66644998435959</v>
      </c>
      <c r="AS165" s="358">
        <v>871.67461059626658</v>
      </c>
      <c r="AT165" s="358">
        <v>945.65397423472029</v>
      </c>
      <c r="AU165" s="358">
        <v>1004.0277190121644</v>
      </c>
      <c r="AV165" s="358">
        <v>1053.6192168784046</v>
      </c>
      <c r="AW165" s="358">
        <v>1099.1096510508969</v>
      </c>
      <c r="AX165" s="358">
        <v>1139.2267766145289</v>
      </c>
      <c r="AY165" s="358">
        <v>1173.9395947901382</v>
      </c>
      <c r="AZ165" s="358">
        <v>1204.2077443604464</v>
      </c>
      <c r="BA165" s="358">
        <v>1230.1626133185359</v>
      </c>
      <c r="BB165" s="358">
        <v>1254.2382605660823</v>
      </c>
      <c r="BC165" s="358">
        <v>1279.1842340141172</v>
      </c>
      <c r="BD165" s="358">
        <v>1304.1223687709498</v>
      </c>
      <c r="BE165" s="358">
        <v>1329.9131483916033</v>
      </c>
      <c r="BF165" s="358">
        <v>1354.0896885733152</v>
      </c>
      <c r="BG165" s="358">
        <v>1373.4402531830974</v>
      </c>
      <c r="BH165" s="358">
        <v>1391.1209752108746</v>
      </c>
      <c r="BI165" s="324">
        <v>56.374384121402102</v>
      </c>
      <c r="BJ165" s="324">
        <v>103.98939951712012</v>
      </c>
      <c r="BK165" s="324">
        <v>195.1970404056714</v>
      </c>
      <c r="BL165" s="324">
        <v>315.48890673675947</v>
      </c>
      <c r="BM165" s="324">
        <v>469.44585465018679</v>
      </c>
      <c r="BN165" s="324">
        <v>632.07950988346272</v>
      </c>
      <c r="BO165" s="324">
        <v>779.82640934701249</v>
      </c>
      <c r="BP165" s="324">
        <v>913.58735618025105</v>
      </c>
      <c r="BQ165" s="324">
        <v>1024.1854572206905</v>
      </c>
      <c r="BR165" s="324">
        <v>1118.4360241039865</v>
      </c>
      <c r="BS165" s="324">
        <v>1200.9548787070287</v>
      </c>
      <c r="BT165" s="324">
        <v>1269.0500963124725</v>
      </c>
      <c r="BU165" s="324">
        <v>1319.324408143272</v>
      </c>
      <c r="BV165" s="324">
        <v>1358.5574140271656</v>
      </c>
      <c r="BW165" s="324">
        <v>1391.9093406259969</v>
      </c>
      <c r="BX165" s="324">
        <v>1420.6966318808409</v>
      </c>
      <c r="BY165" s="324">
        <v>1447.6079929914829</v>
      </c>
      <c r="BZ165" s="324">
        <v>1473.6212933069298</v>
      </c>
      <c r="CA165" s="324">
        <v>1500.1535730425321</v>
      </c>
      <c r="CB165" s="324">
        <v>1528.5359386833393</v>
      </c>
      <c r="CC165" s="324">
        <v>1560.8646114701901</v>
      </c>
      <c r="CD165" s="324">
        <v>1596.2170989199337</v>
      </c>
      <c r="CE165" s="324">
        <v>1636.4234667982887</v>
      </c>
      <c r="CF165" s="324">
        <v>1675.3210799963042</v>
      </c>
      <c r="CG165" s="324">
        <v>1705.1693960729747</v>
      </c>
      <c r="CH165" s="324">
        <v>1732.6850078751511</v>
      </c>
    </row>
    <row r="166" spans="1:86" x14ac:dyDescent="0.25">
      <c r="A166" s="353" t="s">
        <v>536</v>
      </c>
      <c r="B166" s="353" t="s">
        <v>536</v>
      </c>
      <c r="C166" s="354">
        <v>2498.4</v>
      </c>
      <c r="D166" s="354"/>
      <c r="E166" s="355"/>
      <c r="F166" s="364">
        <v>0.82810000000000006</v>
      </c>
      <c r="G166" s="358">
        <v>437.23680000000002</v>
      </c>
      <c r="H166" s="366">
        <v>3.9860476422831729E-4</v>
      </c>
      <c r="I166" s="358">
        <v>4.6465766408884157</v>
      </c>
      <c r="J166" s="358">
        <v>6.5235044599117256</v>
      </c>
      <c r="K166" s="358">
        <v>8.8217955965543098</v>
      </c>
      <c r="L166" s="358">
        <v>11.522552425959116</v>
      </c>
      <c r="M166" s="358">
        <v>14.561959031132869</v>
      </c>
      <c r="N166" s="358">
        <v>18.036153794386028</v>
      </c>
      <c r="O166" s="358">
        <v>21.963474560212958</v>
      </c>
      <c r="P166" s="358">
        <v>26.511811646710782</v>
      </c>
      <c r="Q166" s="358">
        <v>31.94901612919028</v>
      </c>
      <c r="R166" s="358">
        <v>37.988754833039032</v>
      </c>
      <c r="S166" s="358">
        <v>44.706065019100983</v>
      </c>
      <c r="T166" s="358">
        <v>51.288698679446483</v>
      </c>
      <c r="U166" s="358">
        <v>56.767653699038682</v>
      </c>
      <c r="V166" s="358">
        <v>61.708944442935035</v>
      </c>
      <c r="W166" s="358">
        <v>66.458926171873046</v>
      </c>
      <c r="X166" s="358">
        <v>70.699367033685633</v>
      </c>
      <c r="Y166" s="358">
        <v>74.203544353153106</v>
      </c>
      <c r="Z166" s="358">
        <v>77.049052333674865</v>
      </c>
      <c r="AA166" s="358">
        <v>79.140752424500761</v>
      </c>
      <c r="AB166" s="358">
        <v>80.770177640604103</v>
      </c>
      <c r="AC166" s="358">
        <v>82.217804971444181</v>
      </c>
      <c r="AD166" s="358">
        <v>83.414906589977889</v>
      </c>
      <c r="AE166" s="358">
        <v>84.35249019814475</v>
      </c>
      <c r="AF166" s="358">
        <v>85.131843330674926</v>
      </c>
      <c r="AG166" s="358">
        <v>85.861523581679279</v>
      </c>
      <c r="AH166" s="358">
        <v>86.508204897050575</v>
      </c>
      <c r="AI166" s="358">
        <v>4.6465766408884157</v>
      </c>
      <c r="AJ166" s="358">
        <v>7.5473397554506407</v>
      </c>
      <c r="AK166" s="358">
        <v>12.455313914347947</v>
      </c>
      <c r="AL166" s="358">
        <v>18.763133415938483</v>
      </c>
      <c r="AM166" s="358">
        <v>26.627675505025021</v>
      </c>
      <c r="AN166" s="358">
        <v>35.067194165453195</v>
      </c>
      <c r="AO166" s="358">
        <v>43.119766227939131</v>
      </c>
      <c r="AP166" s="358">
        <v>50.906460546014941</v>
      </c>
      <c r="AQ166" s="358">
        <v>58.183006619638164</v>
      </c>
      <c r="AR166" s="358">
        <v>65.087108937436781</v>
      </c>
      <c r="AS166" s="358">
        <v>71.846512333151168</v>
      </c>
      <c r="AT166" s="358">
        <v>77.944153812479129</v>
      </c>
      <c r="AU166" s="358">
        <v>82.755524848301775</v>
      </c>
      <c r="AV166" s="358">
        <v>86.84303195216134</v>
      </c>
      <c r="AW166" s="358">
        <v>90.5925148441532</v>
      </c>
      <c r="AX166" s="358">
        <v>93.899110587037654</v>
      </c>
      <c r="AY166" s="358">
        <v>96.7602641515155</v>
      </c>
      <c r="AZ166" s="358">
        <v>99.255072368904351</v>
      </c>
      <c r="BA166" s="358">
        <v>101.39436470349136</v>
      </c>
      <c r="BB166" s="358">
        <v>103.37876492104066</v>
      </c>
      <c r="BC166" s="358">
        <v>105.43490051018063</v>
      </c>
      <c r="BD166" s="358">
        <v>107.49039000659596</v>
      </c>
      <c r="BE166" s="358">
        <v>109.61615751613641</v>
      </c>
      <c r="BF166" s="358">
        <v>111.60887368708249</v>
      </c>
      <c r="BG166" s="358">
        <v>113.20381583864881</v>
      </c>
      <c r="BH166" s="358">
        <v>114.66112364340268</v>
      </c>
      <c r="BI166" s="324">
        <v>4.6465766408884157</v>
      </c>
      <c r="BJ166" s="324">
        <v>8.5711750509895541</v>
      </c>
      <c r="BK166" s="324">
        <v>16.088832232141584</v>
      </c>
      <c r="BL166" s="324">
        <v>26.003714405917851</v>
      </c>
      <c r="BM166" s="324">
        <v>38.693391978917177</v>
      </c>
      <c r="BN166" s="324">
        <v>52.098234536520366</v>
      </c>
      <c r="BO166" s="324">
        <v>64.276057895665289</v>
      </c>
      <c r="BP166" s="324">
        <v>75.301109445319099</v>
      </c>
      <c r="BQ166" s="324">
        <v>84.416997110086044</v>
      </c>
      <c r="BR166" s="324">
        <v>92.185463041834538</v>
      </c>
      <c r="BS166" s="324">
        <v>98.986959647201374</v>
      </c>
      <c r="BT166" s="324">
        <v>104.59960894551178</v>
      </c>
      <c r="BU166" s="324">
        <v>108.74339599756486</v>
      </c>
      <c r="BV166" s="324">
        <v>111.97711946138766</v>
      </c>
      <c r="BW166" s="324">
        <v>114.72610351643335</v>
      </c>
      <c r="BX166" s="324">
        <v>117.09885414038966</v>
      </c>
      <c r="BY166" s="324">
        <v>119.31698394987788</v>
      </c>
      <c r="BZ166" s="324">
        <v>121.46109240413385</v>
      </c>
      <c r="CA166" s="324">
        <v>123.64797698248195</v>
      </c>
      <c r="CB166" s="324">
        <v>125.98735220147719</v>
      </c>
      <c r="CC166" s="324">
        <v>128.65199604891708</v>
      </c>
      <c r="CD166" s="324">
        <v>131.56587342321404</v>
      </c>
      <c r="CE166" s="324">
        <v>134.87982483412807</v>
      </c>
      <c r="CF166" s="324">
        <v>138.08590404349005</v>
      </c>
      <c r="CG166" s="324">
        <v>140.54610809561834</v>
      </c>
      <c r="CH166" s="324">
        <v>142.81404238975472</v>
      </c>
    </row>
    <row r="167" spans="1:86" x14ac:dyDescent="0.25">
      <c r="A167" s="353" t="s">
        <v>399</v>
      </c>
      <c r="B167" s="353" t="s">
        <v>399</v>
      </c>
      <c r="C167" s="354">
        <v>20000</v>
      </c>
      <c r="D167" s="354"/>
      <c r="E167" s="355"/>
      <c r="F167" s="364">
        <v>0.98570000000000002</v>
      </c>
      <c r="G167" s="358">
        <v>10755.9584</v>
      </c>
      <c r="H167" s="366">
        <v>9.8056162291956864E-3</v>
      </c>
      <c r="I167" s="358">
        <v>114.30507462273883</v>
      </c>
      <c r="J167" s="358">
        <v>160.47721187472095</v>
      </c>
      <c r="K167" s="358">
        <v>217.01482228815445</v>
      </c>
      <c r="L167" s="358">
        <v>283.45302718214782</v>
      </c>
      <c r="M167" s="358">
        <v>358.22196475998686</v>
      </c>
      <c r="N167" s="358">
        <v>443.68662452112505</v>
      </c>
      <c r="O167" s="358">
        <v>540.29811463515625</v>
      </c>
      <c r="P167" s="358">
        <v>652.1865112466669</v>
      </c>
      <c r="Q167" s="358">
        <v>785.94090983764318</v>
      </c>
      <c r="R167" s="358">
        <v>934.51755811031182</v>
      </c>
      <c r="S167" s="358">
        <v>1099.7623612036894</v>
      </c>
      <c r="T167" s="358">
        <v>1261.694142364644</v>
      </c>
      <c r="U167" s="358">
        <v>1396.4755977824057</v>
      </c>
      <c r="V167" s="358">
        <v>1518.0305942594957</v>
      </c>
      <c r="W167" s="358">
        <v>1634.8794182313513</v>
      </c>
      <c r="X167" s="358">
        <v>1739.193614811594</v>
      </c>
      <c r="Y167" s="358">
        <v>1825.3958408694546</v>
      </c>
      <c r="Z167" s="358">
        <v>1895.3949019397035</v>
      </c>
      <c r="AA167" s="358">
        <v>1946.8504042263353</v>
      </c>
      <c r="AB167" s="358">
        <v>1986.934015304631</v>
      </c>
      <c r="AC167" s="358">
        <v>2022.5454262133624</v>
      </c>
      <c r="AD167" s="358">
        <v>2051.9939429199185</v>
      </c>
      <c r="AE167" s="358">
        <v>2075.0583562674792</v>
      </c>
      <c r="AF167" s="358">
        <v>2094.230324117405</v>
      </c>
      <c r="AG167" s="358">
        <v>2112.1803466797883</v>
      </c>
      <c r="AH167" s="358">
        <v>2128.0886081211652</v>
      </c>
      <c r="AI167" s="358">
        <v>114.30507462273883</v>
      </c>
      <c r="AJ167" s="358">
        <v>185.66340353852479</v>
      </c>
      <c r="AK167" s="358">
        <v>306.39881712076306</v>
      </c>
      <c r="AL167" s="358">
        <v>461.57021201208175</v>
      </c>
      <c r="AM167" s="358">
        <v>655.03674443859279</v>
      </c>
      <c r="AN167" s="358">
        <v>862.64761257135103</v>
      </c>
      <c r="AO167" s="358">
        <v>1060.7396535823109</v>
      </c>
      <c r="AP167" s="358">
        <v>1252.291142749599</v>
      </c>
      <c r="AQ167" s="358">
        <v>1431.2930631359316</v>
      </c>
      <c r="AR167" s="358">
        <v>1601.1329240981961</v>
      </c>
      <c r="AS167" s="358">
        <v>1767.4132137104218</v>
      </c>
      <c r="AT167" s="358">
        <v>1917.4142614030359</v>
      </c>
      <c r="AU167" s="358">
        <v>2035.7732529341081</v>
      </c>
      <c r="AV167" s="358">
        <v>2136.3253024615451</v>
      </c>
      <c r="AW167" s="358">
        <v>2228.5620080814201</v>
      </c>
      <c r="AX167" s="358">
        <v>2309.9037575775333</v>
      </c>
      <c r="AY167" s="358">
        <v>2380.2876976199441</v>
      </c>
      <c r="AZ167" s="358">
        <v>2441.6595981603664</v>
      </c>
      <c r="BA167" s="358">
        <v>2494.285862363784</v>
      </c>
      <c r="BB167" s="358">
        <v>2543.1018041804637</v>
      </c>
      <c r="BC167" s="358">
        <v>2593.6824251655889</v>
      </c>
      <c r="BD167" s="358">
        <v>2644.2471523685149</v>
      </c>
      <c r="BE167" s="358">
        <v>2696.5407079445522</v>
      </c>
      <c r="BF167" s="358">
        <v>2745.5612209427791</v>
      </c>
      <c r="BG167" s="358">
        <v>2784.7965539080137</v>
      </c>
      <c r="BH167" s="358">
        <v>2820.6461029942934</v>
      </c>
      <c r="BI167" s="324">
        <v>114.30507462273883</v>
      </c>
      <c r="BJ167" s="324">
        <v>210.84959520232863</v>
      </c>
      <c r="BK167" s="324">
        <v>395.78281195337178</v>
      </c>
      <c r="BL167" s="324">
        <v>639.6873968420158</v>
      </c>
      <c r="BM167" s="324">
        <v>951.85152411719878</v>
      </c>
      <c r="BN167" s="324">
        <v>1281.6086006215767</v>
      </c>
      <c r="BO167" s="324">
        <v>1581.1811925294655</v>
      </c>
      <c r="BP167" s="324">
        <v>1852.3957742525315</v>
      </c>
      <c r="BQ167" s="324">
        <v>2076.6452164342195</v>
      </c>
      <c r="BR167" s="324">
        <v>2267.7482900860805</v>
      </c>
      <c r="BS167" s="324">
        <v>2435.064066217154</v>
      </c>
      <c r="BT167" s="324">
        <v>2573.1343804414278</v>
      </c>
      <c r="BU167" s="324">
        <v>2675.070908085811</v>
      </c>
      <c r="BV167" s="324">
        <v>2754.6200106635947</v>
      </c>
      <c r="BW167" s="324">
        <v>2822.2445979314889</v>
      </c>
      <c r="BX167" s="324">
        <v>2880.6139003434723</v>
      </c>
      <c r="BY167" s="324">
        <v>2935.1795543704329</v>
      </c>
      <c r="BZ167" s="324">
        <v>2987.9242943810304</v>
      </c>
      <c r="CA167" s="324">
        <v>3041.7213205012326</v>
      </c>
      <c r="CB167" s="324">
        <v>3099.2695930562963</v>
      </c>
      <c r="CC167" s="324">
        <v>3164.8194241178153</v>
      </c>
      <c r="CD167" s="324">
        <v>3236.5003618171113</v>
      </c>
      <c r="CE167" s="324">
        <v>3318.0230596216247</v>
      </c>
      <c r="CF167" s="324">
        <v>3396.8921177681536</v>
      </c>
      <c r="CG167" s="324">
        <v>3457.4127611362401</v>
      </c>
      <c r="CH167" s="324">
        <v>3513.2035978674221</v>
      </c>
    </row>
    <row r="168" spans="1:86" x14ac:dyDescent="0.25">
      <c r="A168" s="353" t="s">
        <v>551</v>
      </c>
      <c r="B168" s="353" t="s">
        <v>551</v>
      </c>
      <c r="C168" s="354">
        <v>2500</v>
      </c>
      <c r="D168" s="354"/>
      <c r="E168" s="355"/>
      <c r="F168" s="364">
        <v>0.96340000000000003</v>
      </c>
      <c r="G168" s="358">
        <v>276.49580000000003</v>
      </c>
      <c r="H168" s="366">
        <v>2.5206602730858878E-4</v>
      </c>
      <c r="I168" s="358">
        <v>2.938359547009207</v>
      </c>
      <c r="J168" s="358">
        <v>4.1252739578344286</v>
      </c>
      <c r="K168" s="358">
        <v>5.5786462413634013</v>
      </c>
      <c r="L168" s="358">
        <v>7.2865260907990965</v>
      </c>
      <c r="M168" s="358">
        <v>9.2085581814712469</v>
      </c>
      <c r="N168" s="358">
        <v>11.405537622409184</v>
      </c>
      <c r="O168" s="358">
        <v>13.889060731634965</v>
      </c>
      <c r="P168" s="358">
        <v>16.765296449673531</v>
      </c>
      <c r="Q168" s="358">
        <v>20.203625984485683</v>
      </c>
      <c r="R168" s="358">
        <v>24.022980587555747</v>
      </c>
      <c r="S168" s="358">
        <v>28.270811634126726</v>
      </c>
      <c r="T168" s="358">
        <v>32.433477173770598</v>
      </c>
      <c r="U168" s="358">
        <v>35.89820853056893</v>
      </c>
      <c r="V168" s="358">
        <v>39.022936680775445</v>
      </c>
      <c r="W168" s="358">
        <v>42.026686589584806</v>
      </c>
      <c r="X168" s="358">
        <v>44.708217715143221</v>
      </c>
      <c r="Y168" s="358">
        <v>46.924157250168669</v>
      </c>
      <c r="Z168" s="358">
        <v>48.723573505801198</v>
      </c>
      <c r="AA168" s="358">
        <v>50.046303637329423</v>
      </c>
      <c r="AB168" s="358">
        <v>51.076704620656237</v>
      </c>
      <c r="AC168" s="358">
        <v>51.992141923606241</v>
      </c>
      <c r="AD168" s="358">
        <v>52.749154072852981</v>
      </c>
      <c r="AE168" s="358">
        <v>53.342054601369767</v>
      </c>
      <c r="AF168" s="358">
        <v>53.834894791997449</v>
      </c>
      <c r="AG168" s="358">
        <v>54.296323301092855</v>
      </c>
      <c r="AH168" s="358">
        <v>54.705265704016497</v>
      </c>
      <c r="AI168" s="358">
        <v>2.938359547009207</v>
      </c>
      <c r="AJ168" s="358">
        <v>4.7727175378539251</v>
      </c>
      <c r="AK168" s="358">
        <v>7.8763772514087709</v>
      </c>
      <c r="AL168" s="358">
        <v>11.865258332204982</v>
      </c>
      <c r="AM168" s="358">
        <v>16.838565374420217</v>
      </c>
      <c r="AN168" s="358">
        <v>22.175470830754215</v>
      </c>
      <c r="AO168" s="358">
        <v>27.267682544120284</v>
      </c>
      <c r="AP168" s="358">
        <v>32.191760926433538</v>
      </c>
      <c r="AQ168" s="358">
        <v>36.793236437788742</v>
      </c>
      <c r="AR168" s="358">
        <v>41.159189380545584</v>
      </c>
      <c r="AS168" s="358">
        <v>45.43363894522259</v>
      </c>
      <c r="AT168" s="358">
        <v>49.289609574730363</v>
      </c>
      <c r="AU168" s="358">
        <v>52.33218029075109</v>
      </c>
      <c r="AV168" s="358">
        <v>54.917000568201054</v>
      </c>
      <c r="AW168" s="358">
        <v>57.288064192780695</v>
      </c>
      <c r="AX168" s="358">
        <v>59.379058901381235</v>
      </c>
      <c r="AY168" s="358">
        <v>61.188368967993078</v>
      </c>
      <c r="AZ168" s="358">
        <v>62.766012921826587</v>
      </c>
      <c r="BA168" s="358">
        <v>64.118839000247931</v>
      </c>
      <c r="BB168" s="358">
        <v>65.373715821392608</v>
      </c>
      <c r="BC168" s="358">
        <v>66.673955999318437</v>
      </c>
      <c r="BD168" s="358">
        <v>67.97378760704899</v>
      </c>
      <c r="BE168" s="358">
        <v>69.318060980571971</v>
      </c>
      <c r="BF168" s="358">
        <v>70.578196568104119</v>
      </c>
      <c r="BG168" s="358">
        <v>71.586791467140614</v>
      </c>
      <c r="BH168" s="358">
        <v>72.508350419455851</v>
      </c>
      <c r="BI168" s="324">
        <v>2.938359547009207</v>
      </c>
      <c r="BJ168" s="324">
        <v>5.4201611178734215</v>
      </c>
      <c r="BK168" s="324">
        <v>10.174108261454144</v>
      </c>
      <c r="BL168" s="324">
        <v>16.443990573610868</v>
      </c>
      <c r="BM168" s="324">
        <v>24.468572567369186</v>
      </c>
      <c r="BN168" s="324">
        <v>32.945404039099245</v>
      </c>
      <c r="BO168" s="324">
        <v>40.646304356605597</v>
      </c>
      <c r="BP168" s="324">
        <v>47.618225403193556</v>
      </c>
      <c r="BQ168" s="324">
        <v>53.382846891091802</v>
      </c>
      <c r="BR168" s="324">
        <v>58.295398173535418</v>
      </c>
      <c r="BS168" s="324">
        <v>62.596466256318458</v>
      </c>
      <c r="BT168" s="324">
        <v>66.145741975690129</v>
      </c>
      <c r="BU168" s="324">
        <v>68.766152050933258</v>
      </c>
      <c r="BV168" s="324">
        <v>70.811064455626678</v>
      </c>
      <c r="BW168" s="324">
        <v>72.549441795976577</v>
      </c>
      <c r="BX168" s="324">
        <v>74.049900087619235</v>
      </c>
      <c r="BY168" s="324">
        <v>75.452580685817495</v>
      </c>
      <c r="BZ168" s="324">
        <v>76.808452337851975</v>
      </c>
      <c r="CA168" s="324">
        <v>78.191374363166432</v>
      </c>
      <c r="CB168" s="324">
        <v>79.670727022128972</v>
      </c>
      <c r="CC168" s="324">
        <v>81.355770075030662</v>
      </c>
      <c r="CD168" s="324">
        <v>83.198421141244992</v>
      </c>
      <c r="CE168" s="324">
        <v>85.294067359774189</v>
      </c>
      <c r="CF168" s="324">
        <v>87.321498344210767</v>
      </c>
      <c r="CG168" s="324">
        <v>88.877259633188402</v>
      </c>
      <c r="CH168" s="324">
        <v>90.311435134895206</v>
      </c>
    </row>
    <row r="169" spans="1:86" x14ac:dyDescent="0.25">
      <c r="A169" s="353" t="s">
        <v>260</v>
      </c>
      <c r="B169" s="353" t="s">
        <v>471</v>
      </c>
      <c r="C169" s="354">
        <v>42000</v>
      </c>
      <c r="D169" s="354"/>
      <c r="E169" s="355"/>
      <c r="F169" s="364">
        <v>0.61308222175308791</v>
      </c>
      <c r="G169" s="358">
        <v>9789.083834731553</v>
      </c>
      <c r="H169" s="366">
        <v>8.9241698181726746E-3</v>
      </c>
      <c r="I169" s="358">
        <v>104.02996335661138</v>
      </c>
      <c r="J169" s="358">
        <v>146.05159504945846</v>
      </c>
      <c r="K169" s="358">
        <v>197.50692683583762</v>
      </c>
      <c r="L169" s="358">
        <v>257.97286890719909</v>
      </c>
      <c r="M169" s="358">
        <v>326.02067747656622</v>
      </c>
      <c r="N169" s="358">
        <v>403.80274841769125</v>
      </c>
      <c r="O169" s="358">
        <v>491.72963888656756</v>
      </c>
      <c r="P169" s="358">
        <v>593.56016424112556</v>
      </c>
      <c r="Q169" s="358">
        <v>715.29111302121453</v>
      </c>
      <c r="R169" s="358">
        <v>850.51190987968653</v>
      </c>
      <c r="S169" s="358">
        <v>1000.9025278589063</v>
      </c>
      <c r="T169" s="358">
        <v>1148.2779380587067</v>
      </c>
      <c r="U169" s="358">
        <v>1270.943619477817</v>
      </c>
      <c r="V169" s="358">
        <v>1381.5717947452792</v>
      </c>
      <c r="W169" s="358">
        <v>1487.9168447456848</v>
      </c>
      <c r="X169" s="358">
        <v>1582.854030024931</v>
      </c>
      <c r="Y169" s="358">
        <v>1661.3073659564718</v>
      </c>
      <c r="Z169" s="358">
        <v>1725.0140717363267</v>
      </c>
      <c r="AA169" s="358">
        <v>1771.8441362373255</v>
      </c>
      <c r="AB169" s="358">
        <v>1808.3245515245594</v>
      </c>
      <c r="AC169" s="358">
        <v>1840.7347816402362</v>
      </c>
      <c r="AD169" s="358">
        <v>1867.536112412301</v>
      </c>
      <c r="AE169" s="358">
        <v>1888.5272196164879</v>
      </c>
      <c r="AF169" s="358">
        <v>1905.9757810166232</v>
      </c>
      <c r="AG169" s="358">
        <v>1922.3122402296387</v>
      </c>
      <c r="AH169" s="358">
        <v>1936.7904763033732</v>
      </c>
      <c r="AI169" s="358">
        <v>104.02996335661138</v>
      </c>
      <c r="AJ169" s="358">
        <v>168.97374968280036</v>
      </c>
      <c r="AK169" s="358">
        <v>278.85601599739647</v>
      </c>
      <c r="AL169" s="358">
        <v>420.07874454042934</v>
      </c>
      <c r="AM169" s="358">
        <v>596.15418428347698</v>
      </c>
      <c r="AN169" s="358">
        <v>785.10249716956685</v>
      </c>
      <c r="AO169" s="358">
        <v>965.38764929969841</v>
      </c>
      <c r="AP169" s="358">
        <v>1139.7201928437732</v>
      </c>
      <c r="AQ169" s="358">
        <v>1302.6312733886507</v>
      </c>
      <c r="AR169" s="358">
        <v>1457.2038903149823</v>
      </c>
      <c r="AS169" s="358">
        <v>1608.5369128634443</v>
      </c>
      <c r="AT169" s="358">
        <v>1745.054067035458</v>
      </c>
      <c r="AU169" s="358">
        <v>1852.7735326194777</v>
      </c>
      <c r="AV169" s="358">
        <v>1944.2867577522711</v>
      </c>
      <c r="AW169" s="358">
        <v>2028.2321218355319</v>
      </c>
      <c r="AX169" s="358">
        <v>2102.2618991430741</v>
      </c>
      <c r="AY169" s="358">
        <v>2166.318886356215</v>
      </c>
      <c r="AZ169" s="358">
        <v>2222.1739442827134</v>
      </c>
      <c r="BA169" s="358">
        <v>2270.0695285754141</v>
      </c>
      <c r="BB169" s="358">
        <v>2314.4973079646365</v>
      </c>
      <c r="BC169" s="358">
        <v>2360.5311359902425</v>
      </c>
      <c r="BD169" s="358">
        <v>2406.5504989574492</v>
      </c>
      <c r="BE169" s="358">
        <v>2454.1432824652416</v>
      </c>
      <c r="BF169" s="358">
        <v>2498.7572437242584</v>
      </c>
      <c r="BG169" s="358">
        <v>2534.4656343108459</v>
      </c>
      <c r="BH169" s="358">
        <v>2567.0925958880603</v>
      </c>
      <c r="BI169" s="324">
        <v>104.02996335661138</v>
      </c>
      <c r="BJ169" s="324">
        <v>191.89590431614226</v>
      </c>
      <c r="BK169" s="324">
        <v>360.20510515895535</v>
      </c>
      <c r="BL169" s="324">
        <v>582.18462017365971</v>
      </c>
      <c r="BM169" s="324">
        <v>866.28769109038774</v>
      </c>
      <c r="BN169" s="324">
        <v>1166.4022459214423</v>
      </c>
      <c r="BO169" s="324">
        <v>1439.0456597128293</v>
      </c>
      <c r="BP169" s="324">
        <v>1685.880221446421</v>
      </c>
      <c r="BQ169" s="324">
        <v>1889.9714337560868</v>
      </c>
      <c r="BR169" s="324">
        <v>2063.8958707502779</v>
      </c>
      <c r="BS169" s="324">
        <v>2216.1712978679825</v>
      </c>
      <c r="BT169" s="324">
        <v>2341.8301960122089</v>
      </c>
      <c r="BU169" s="324">
        <v>2434.6034457611386</v>
      </c>
      <c r="BV169" s="324">
        <v>2507.0017207592632</v>
      </c>
      <c r="BW169" s="324">
        <v>2568.5473989253796</v>
      </c>
      <c r="BX169" s="324">
        <v>2621.6697682612171</v>
      </c>
      <c r="BY169" s="324">
        <v>2671.3304067559579</v>
      </c>
      <c r="BZ169" s="324">
        <v>2719.3338168291002</v>
      </c>
      <c r="CA169" s="324">
        <v>2768.2949209135027</v>
      </c>
      <c r="CB169" s="324">
        <v>2820.6700644047137</v>
      </c>
      <c r="CC169" s="324">
        <v>2880.3274903402498</v>
      </c>
      <c r="CD169" s="324">
        <v>2945.5648855025975</v>
      </c>
      <c r="CE169" s="324">
        <v>3019.7593453139957</v>
      </c>
      <c r="CF169" s="324">
        <v>3091.5387064318938</v>
      </c>
      <c r="CG169" s="324">
        <v>3146.6190283920537</v>
      </c>
      <c r="CH169" s="324">
        <v>3197.394715472748</v>
      </c>
    </row>
    <row r="170" spans="1:86" x14ac:dyDescent="0.25">
      <c r="A170" s="353" t="s">
        <v>260</v>
      </c>
      <c r="B170" s="353" t="s">
        <v>504</v>
      </c>
      <c r="C170" s="354">
        <v>42000</v>
      </c>
      <c r="D170" s="354"/>
      <c r="E170" s="355"/>
      <c r="F170" s="364">
        <v>0.61308222175308791</v>
      </c>
      <c r="G170" s="358">
        <v>7373.5398810243887</v>
      </c>
      <c r="H170" s="366">
        <v>6.7220511306546491E-3</v>
      </c>
      <c r="I170" s="358">
        <v>78.359639837788279</v>
      </c>
      <c r="J170" s="358">
        <v>110.01205822382647</v>
      </c>
      <c r="K170" s="358">
        <v>148.77032686507295</v>
      </c>
      <c r="L170" s="358">
        <v>194.31575714579341</v>
      </c>
      <c r="M170" s="358">
        <v>245.57216058186651</v>
      </c>
      <c r="N170" s="358">
        <v>304.1608101221002</v>
      </c>
      <c r="O170" s="358">
        <v>370.39095427373644</v>
      </c>
      <c r="P170" s="358">
        <v>447.09388710014525</v>
      </c>
      <c r="Q170" s="358">
        <v>538.78663595579314</v>
      </c>
      <c r="R170" s="358">
        <v>640.64049227300006</v>
      </c>
      <c r="S170" s="358">
        <v>753.92088072644015</v>
      </c>
      <c r="T170" s="358">
        <v>864.93009087693792</v>
      </c>
      <c r="U170" s="358">
        <v>957.32691873612498</v>
      </c>
      <c r="V170" s="358">
        <v>1040.6566027056729</v>
      </c>
      <c r="W170" s="358">
        <v>1120.7600608602966</v>
      </c>
      <c r="X170" s="358">
        <v>1192.2706469036041</v>
      </c>
      <c r="Y170" s="358">
        <v>1251.3649207965486</v>
      </c>
      <c r="Z170" s="358">
        <v>1299.3514273672454</v>
      </c>
      <c r="AA170" s="358">
        <v>1334.6257547771227</v>
      </c>
      <c r="AB170" s="358">
        <v>1362.1043014458496</v>
      </c>
      <c r="AC170" s="358">
        <v>1386.5170175228363</v>
      </c>
      <c r="AD170" s="358">
        <v>1406.7048803145708</v>
      </c>
      <c r="AE170" s="358">
        <v>1422.5162441490265</v>
      </c>
      <c r="AF170" s="358">
        <v>1435.6592170280535</v>
      </c>
      <c r="AG170" s="358">
        <v>1447.9645088771761</v>
      </c>
      <c r="AH170" s="358">
        <v>1458.8701107597342</v>
      </c>
      <c r="AI170" s="358">
        <v>78.359639837788279</v>
      </c>
      <c r="AJ170" s="358">
        <v>127.27796627012214</v>
      </c>
      <c r="AK170" s="358">
        <v>210.04580098958402</v>
      </c>
      <c r="AL170" s="358">
        <v>316.4205586890302</v>
      </c>
      <c r="AM170" s="358">
        <v>449.0478095056917</v>
      </c>
      <c r="AN170" s="358">
        <v>591.3714369298167</v>
      </c>
      <c r="AO170" s="358">
        <v>727.16961596589692</v>
      </c>
      <c r="AP170" s="358">
        <v>858.48404580272222</v>
      </c>
      <c r="AQ170" s="358">
        <v>981.1953607468721</v>
      </c>
      <c r="AR170" s="358">
        <v>1097.6258025188388</v>
      </c>
      <c r="AS170" s="358">
        <v>1211.6160487886671</v>
      </c>
      <c r="AT170" s="358">
        <v>1314.4463746624572</v>
      </c>
      <c r="AU170" s="358">
        <v>1395.5850990677311</v>
      </c>
      <c r="AV170" s="358">
        <v>1464.5166177420035</v>
      </c>
      <c r="AW170" s="358">
        <v>1527.7477127397726</v>
      </c>
      <c r="AX170" s="358">
        <v>1583.5099806471949</v>
      </c>
      <c r="AY170" s="358">
        <v>1631.7603335758881</v>
      </c>
      <c r="AZ170" s="358">
        <v>1673.8326565972443</v>
      </c>
      <c r="BA170" s="358">
        <v>1709.9095772641392</v>
      </c>
      <c r="BB170" s="358">
        <v>1743.3744048907556</v>
      </c>
      <c r="BC170" s="358">
        <v>1778.0489742941477</v>
      </c>
      <c r="BD170" s="358">
        <v>1812.7126480216227</v>
      </c>
      <c r="BE170" s="358">
        <v>1848.5614867044198</v>
      </c>
      <c r="BF170" s="358">
        <v>1882.1665541599336</v>
      </c>
      <c r="BG170" s="358">
        <v>1909.0635801250423</v>
      </c>
      <c r="BH170" s="358">
        <v>1933.6395472377847</v>
      </c>
      <c r="BI170" s="324">
        <v>78.359639837788279</v>
      </c>
      <c r="BJ170" s="324">
        <v>144.54387431641783</v>
      </c>
      <c r="BK170" s="324">
        <v>271.32127511409516</v>
      </c>
      <c r="BL170" s="324">
        <v>438.52536023226696</v>
      </c>
      <c r="BM170" s="324">
        <v>652.52345842951684</v>
      </c>
      <c r="BN170" s="324">
        <v>878.58206373753308</v>
      </c>
      <c r="BO170" s="324">
        <v>1083.9482776580573</v>
      </c>
      <c r="BP170" s="324">
        <v>1269.8742045052991</v>
      </c>
      <c r="BQ170" s="324">
        <v>1423.6040855379508</v>
      </c>
      <c r="BR170" s="324">
        <v>1554.6111127646773</v>
      </c>
      <c r="BS170" s="324">
        <v>1669.3112168508942</v>
      </c>
      <c r="BT170" s="324">
        <v>1763.9626584479768</v>
      </c>
      <c r="BU170" s="324">
        <v>1833.8432793993372</v>
      </c>
      <c r="BV170" s="324">
        <v>1888.3766327783342</v>
      </c>
      <c r="BW170" s="324">
        <v>1934.7353646192487</v>
      </c>
      <c r="BX170" s="324">
        <v>1974.7493143907852</v>
      </c>
      <c r="BY170" s="324">
        <v>2012.1557463552274</v>
      </c>
      <c r="BZ170" s="324">
        <v>2048.3138858272432</v>
      </c>
      <c r="CA170" s="324">
        <v>2085.193399751156</v>
      </c>
      <c r="CB170" s="324">
        <v>2124.6445083356612</v>
      </c>
      <c r="CC170" s="324">
        <v>2169.580931065459</v>
      </c>
      <c r="CD170" s="324">
        <v>2218.7204157286747</v>
      </c>
      <c r="CE170" s="324">
        <v>2274.6067292598127</v>
      </c>
      <c r="CF170" s="324">
        <v>2328.673891291814</v>
      </c>
      <c r="CG170" s="324">
        <v>2370.1626513729088</v>
      </c>
      <c r="CH170" s="324">
        <v>2408.4089837158353</v>
      </c>
    </row>
    <row r="171" spans="1:86" x14ac:dyDescent="0.25">
      <c r="A171" s="353" t="s">
        <v>327</v>
      </c>
      <c r="B171" s="353" t="s">
        <v>327</v>
      </c>
      <c r="C171" s="354">
        <v>6240</v>
      </c>
      <c r="D171" s="354"/>
      <c r="E171" s="355"/>
      <c r="F171" s="364">
        <v>0.87319999999999998</v>
      </c>
      <c r="G171" s="358">
        <v>3667.44</v>
      </c>
      <c r="H171" s="366">
        <v>3.3434035207500828E-3</v>
      </c>
      <c r="I171" s="358">
        <v>38.974397936906975</v>
      </c>
      <c r="J171" s="358">
        <v>54.717629432057542</v>
      </c>
      <c r="K171" s="358">
        <v>73.995157870122398</v>
      </c>
      <c r="L171" s="358">
        <v>96.648474394331615</v>
      </c>
      <c r="M171" s="358">
        <v>122.14230602076019</v>
      </c>
      <c r="N171" s="358">
        <v>151.28303901154496</v>
      </c>
      <c r="O171" s="358">
        <v>184.22448691671747</v>
      </c>
      <c r="P171" s="358">
        <v>222.37487445158547</v>
      </c>
      <c r="Q171" s="358">
        <v>267.98087378015208</v>
      </c>
      <c r="R171" s="358">
        <v>318.64078921280338</v>
      </c>
      <c r="S171" s="358">
        <v>374.98401574078775</v>
      </c>
      <c r="T171" s="358">
        <v>430.19760707458573</v>
      </c>
      <c r="U171" s="358">
        <v>476.15380014217106</v>
      </c>
      <c r="V171" s="358">
        <v>517.60019103560739</v>
      </c>
      <c r="W171" s="358">
        <v>557.44192666256379</v>
      </c>
      <c r="X171" s="358">
        <v>593.00975268783418</v>
      </c>
      <c r="Y171" s="358">
        <v>622.40197234662719</v>
      </c>
      <c r="Z171" s="358">
        <v>646.26942766622687</v>
      </c>
      <c r="AA171" s="358">
        <v>663.81411873774357</v>
      </c>
      <c r="AB171" s="358">
        <v>677.48135629539206</v>
      </c>
      <c r="AC171" s="358">
        <v>689.62371571760025</v>
      </c>
      <c r="AD171" s="358">
        <v>699.66472406793855</v>
      </c>
      <c r="AE171" s="358">
        <v>707.52895605375386</v>
      </c>
      <c r="AF171" s="358">
        <v>714.06598782318974</v>
      </c>
      <c r="AG171" s="358">
        <v>720.18637508186362</v>
      </c>
      <c r="AH171" s="358">
        <v>725.61058668355258</v>
      </c>
      <c r="AI171" s="358">
        <v>38.974397936906975</v>
      </c>
      <c r="AJ171" s="358">
        <v>63.305320395561154</v>
      </c>
      <c r="AK171" s="358">
        <v>104.47225956743858</v>
      </c>
      <c r="AL171" s="358">
        <v>157.38077402210752</v>
      </c>
      <c r="AM171" s="358">
        <v>223.34671339226011</v>
      </c>
      <c r="AN171" s="358">
        <v>294.13542174434917</v>
      </c>
      <c r="AO171" s="358">
        <v>361.67851254741839</v>
      </c>
      <c r="AP171" s="358">
        <v>426.99148302447787</v>
      </c>
      <c r="AQ171" s="358">
        <v>488.02544936090868</v>
      </c>
      <c r="AR171" s="358">
        <v>545.93544459549867</v>
      </c>
      <c r="AS171" s="358">
        <v>602.63173911960735</v>
      </c>
      <c r="AT171" s="358">
        <v>653.77732948836524</v>
      </c>
      <c r="AU171" s="358">
        <v>694.13398426128765</v>
      </c>
      <c r="AV171" s="358">
        <v>728.41903769910164</v>
      </c>
      <c r="AW171" s="358">
        <v>759.8688231183678</v>
      </c>
      <c r="AX171" s="358">
        <v>787.60377473105041</v>
      </c>
      <c r="AY171" s="358">
        <v>811.60246154905974</v>
      </c>
      <c r="AZ171" s="358">
        <v>832.52832929116335</v>
      </c>
      <c r="BA171" s="358">
        <v>850.47221297057411</v>
      </c>
      <c r="BB171" s="358">
        <v>867.11689780462518</v>
      </c>
      <c r="BC171" s="358">
        <v>884.36328215524588</v>
      </c>
      <c r="BD171" s="358">
        <v>901.6042472312264</v>
      </c>
      <c r="BE171" s="358">
        <v>919.43468784187269</v>
      </c>
      <c r="BF171" s="358">
        <v>936.14912494774865</v>
      </c>
      <c r="BG171" s="358">
        <v>949.52712662633644</v>
      </c>
      <c r="BH171" s="358">
        <v>961.75068359927764</v>
      </c>
      <c r="BI171" s="324">
        <v>38.974397936906975</v>
      </c>
      <c r="BJ171" s="324">
        <v>71.893011359064772</v>
      </c>
      <c r="BK171" s="324">
        <v>134.94936126475477</v>
      </c>
      <c r="BL171" s="324">
        <v>218.11307364988343</v>
      </c>
      <c r="BM171" s="324">
        <v>324.55112076376008</v>
      </c>
      <c r="BN171" s="324">
        <v>436.98780447715342</v>
      </c>
      <c r="BO171" s="324">
        <v>539.13253817811926</v>
      </c>
      <c r="BP171" s="324">
        <v>631.60809159737016</v>
      </c>
      <c r="BQ171" s="324">
        <v>708.07002494166522</v>
      </c>
      <c r="BR171" s="324">
        <v>773.23009997819395</v>
      </c>
      <c r="BS171" s="324">
        <v>830.27946249842682</v>
      </c>
      <c r="BT171" s="324">
        <v>877.3570519021448</v>
      </c>
      <c r="BU171" s="324">
        <v>912.11416838040441</v>
      </c>
      <c r="BV171" s="324">
        <v>939.23788436259599</v>
      </c>
      <c r="BW171" s="324">
        <v>962.29571957417193</v>
      </c>
      <c r="BX171" s="324">
        <v>982.19779677426652</v>
      </c>
      <c r="BY171" s="324">
        <v>1000.8029507514924</v>
      </c>
      <c r="BZ171" s="324">
        <v>1018.7872309160999</v>
      </c>
      <c r="CA171" s="324">
        <v>1037.1303072034045</v>
      </c>
      <c r="CB171" s="324">
        <v>1056.7524393138581</v>
      </c>
      <c r="CC171" s="324">
        <v>1079.1028485928914</v>
      </c>
      <c r="CD171" s="324">
        <v>1103.543770394514</v>
      </c>
      <c r="CE171" s="324">
        <v>1131.3404196299914</v>
      </c>
      <c r="CF171" s="324">
        <v>1158.2322620723075</v>
      </c>
      <c r="CG171" s="324">
        <v>1178.8678781708093</v>
      </c>
      <c r="CH171" s="324">
        <v>1197.8907805150025</v>
      </c>
    </row>
    <row r="172" spans="1:86" x14ac:dyDescent="0.25">
      <c r="A172" s="353" t="s">
        <v>298</v>
      </c>
      <c r="B172" s="353" t="s">
        <v>299</v>
      </c>
      <c r="C172" s="354">
        <v>2500</v>
      </c>
      <c r="D172" s="354"/>
      <c r="E172" s="355"/>
      <c r="F172" s="364">
        <v>0.87839999999999996</v>
      </c>
      <c r="G172" s="358">
        <v>1647.8784000000001</v>
      </c>
      <c r="H172" s="366">
        <v>1.5022801857230148E-3</v>
      </c>
      <c r="I172" s="358">
        <v>17.512234286923189</v>
      </c>
      <c r="J172" s="358">
        <v>24.586087199870178</v>
      </c>
      <c r="K172" s="358">
        <v>33.247993793699337</v>
      </c>
      <c r="L172" s="358">
        <v>43.426731820390287</v>
      </c>
      <c r="M172" s="358">
        <v>54.881788882108687</v>
      </c>
      <c r="N172" s="358">
        <v>67.97549578820167</v>
      </c>
      <c r="O172" s="358">
        <v>82.776965060407619</v>
      </c>
      <c r="P172" s="358">
        <v>99.918949542863558</v>
      </c>
      <c r="Q172" s="358">
        <v>120.41093883347483</v>
      </c>
      <c r="R172" s="358">
        <v>143.17378713836672</v>
      </c>
      <c r="S172" s="358">
        <v>168.49029837829772</v>
      </c>
      <c r="T172" s="358">
        <v>193.29923446052206</v>
      </c>
      <c r="U172" s="358">
        <v>213.94857511839339</v>
      </c>
      <c r="V172" s="358">
        <v>232.5715416321606</v>
      </c>
      <c r="W172" s="358">
        <v>250.47349382719909</v>
      </c>
      <c r="X172" s="358">
        <v>266.45506468916295</v>
      </c>
      <c r="Y172" s="358">
        <v>279.661771248447</v>
      </c>
      <c r="Z172" s="358">
        <v>290.38605414990775</v>
      </c>
      <c r="AA172" s="358">
        <v>298.26935079591294</v>
      </c>
      <c r="AB172" s="358">
        <v>304.41040438067989</v>
      </c>
      <c r="AC172" s="358">
        <v>309.86628963494263</v>
      </c>
      <c r="AD172" s="358">
        <v>314.37798192568005</v>
      </c>
      <c r="AE172" s="358">
        <v>317.91159066147782</v>
      </c>
      <c r="AF172" s="358">
        <v>320.84885301695391</v>
      </c>
      <c r="AG172" s="358">
        <v>323.59890590485503</v>
      </c>
      <c r="AH172" s="358">
        <v>326.03614854153147</v>
      </c>
      <c r="AI172" s="358">
        <v>17.512234286923189</v>
      </c>
      <c r="AJ172" s="358">
        <v>28.444765309023374</v>
      </c>
      <c r="AK172" s="358">
        <v>46.942166726756369</v>
      </c>
      <c r="AL172" s="358">
        <v>70.715370418142385</v>
      </c>
      <c r="AM172" s="358">
        <v>100.35562264415947</v>
      </c>
      <c r="AN172" s="358">
        <v>132.16287333055303</v>
      </c>
      <c r="AO172" s="358">
        <v>162.51178167087116</v>
      </c>
      <c r="AP172" s="358">
        <v>191.85863759461745</v>
      </c>
      <c r="AQ172" s="358">
        <v>219.28282307335235</v>
      </c>
      <c r="AR172" s="358">
        <v>245.30332519231916</v>
      </c>
      <c r="AS172" s="358">
        <v>270.77847927972539</v>
      </c>
      <c r="AT172" s="358">
        <v>293.75955425952708</v>
      </c>
      <c r="AU172" s="358">
        <v>311.89287333129266</v>
      </c>
      <c r="AV172" s="358">
        <v>327.29806032904025</v>
      </c>
      <c r="AW172" s="358">
        <v>341.42928594610385</v>
      </c>
      <c r="AX172" s="358">
        <v>353.89133786449509</v>
      </c>
      <c r="AY172" s="358">
        <v>364.67458657088491</v>
      </c>
      <c r="AZ172" s="358">
        <v>374.07713588415777</v>
      </c>
      <c r="BA172" s="358">
        <v>382.1398003933013</v>
      </c>
      <c r="BB172" s="358">
        <v>389.61870028337188</v>
      </c>
      <c r="BC172" s="358">
        <v>397.36795978031955</v>
      </c>
      <c r="BD172" s="358">
        <v>405.11478425293876</v>
      </c>
      <c r="BE172" s="358">
        <v>413.1264757720275</v>
      </c>
      <c r="BF172" s="358">
        <v>420.63671721426834</v>
      </c>
      <c r="BG172" s="358">
        <v>426.6478094206326</v>
      </c>
      <c r="BH172" s="358">
        <v>432.14017889549223</v>
      </c>
      <c r="BI172" s="324">
        <v>17.512234286923189</v>
      </c>
      <c r="BJ172" s="324">
        <v>32.30344341817657</v>
      </c>
      <c r="BK172" s="324">
        <v>60.636339659813402</v>
      </c>
      <c r="BL172" s="324">
        <v>98.004009015894482</v>
      </c>
      <c r="BM172" s="324">
        <v>145.82945640621026</v>
      </c>
      <c r="BN172" s="324">
        <v>196.35025087290435</v>
      </c>
      <c r="BO172" s="324">
        <v>242.24659828133468</v>
      </c>
      <c r="BP172" s="324">
        <v>283.79832564637132</v>
      </c>
      <c r="BQ172" s="324">
        <v>318.15470731322984</v>
      </c>
      <c r="BR172" s="324">
        <v>347.43286324627161</v>
      </c>
      <c r="BS172" s="324">
        <v>373.066660181153</v>
      </c>
      <c r="BT172" s="324">
        <v>394.21987405853213</v>
      </c>
      <c r="BU172" s="324">
        <v>409.83717154419196</v>
      </c>
      <c r="BV172" s="324">
        <v>422.02457902591993</v>
      </c>
      <c r="BW172" s="324">
        <v>432.3850780650086</v>
      </c>
      <c r="BX172" s="324">
        <v>441.3276110398271</v>
      </c>
      <c r="BY172" s="324">
        <v>449.68740189332283</v>
      </c>
      <c r="BZ172" s="324">
        <v>457.76821761840773</v>
      </c>
      <c r="CA172" s="324">
        <v>466.0102499906896</v>
      </c>
      <c r="CB172" s="324">
        <v>474.82699618606375</v>
      </c>
      <c r="CC172" s="324">
        <v>484.86962992569653</v>
      </c>
      <c r="CD172" s="324">
        <v>495.85158658019753</v>
      </c>
      <c r="CE172" s="324">
        <v>508.34136088257719</v>
      </c>
      <c r="CF172" s="324">
        <v>520.42458141158261</v>
      </c>
      <c r="CG172" s="324">
        <v>529.69671293641022</v>
      </c>
      <c r="CH172" s="324">
        <v>538.24420924945298</v>
      </c>
    </row>
    <row r="173" spans="1:86" x14ac:dyDescent="0.25">
      <c r="A173" s="353" t="s">
        <v>481</v>
      </c>
      <c r="B173" s="353" t="s">
        <v>482</v>
      </c>
      <c r="C173" s="354">
        <v>5000</v>
      </c>
      <c r="D173" s="354"/>
      <c r="E173" s="355"/>
      <c r="F173" s="364">
        <v>0.96079999999999999</v>
      </c>
      <c r="G173" s="358">
        <v>1671.7919999999997</v>
      </c>
      <c r="H173" s="366">
        <v>1.5240809007814229E-3</v>
      </c>
      <c r="I173" s="358">
        <v>17.766367459518786</v>
      </c>
      <c r="J173" s="358">
        <v>24.942874360174489</v>
      </c>
      <c r="K173" s="358">
        <v>33.730480380321872</v>
      </c>
      <c r="L173" s="358">
        <v>44.05692971245567</v>
      </c>
      <c r="M173" s="358">
        <v>55.678219702860495</v>
      </c>
      <c r="N173" s="358">
        <v>68.961939215144298</v>
      </c>
      <c r="O173" s="358">
        <v>83.978203714709139</v>
      </c>
      <c r="P173" s="358">
        <v>101.36894839701942</v>
      </c>
      <c r="Q173" s="358">
        <v>122.15831232103808</v>
      </c>
      <c r="R173" s="358">
        <v>145.25148939850439</v>
      </c>
      <c r="S173" s="358">
        <v>170.93538753008175</v>
      </c>
      <c r="T173" s="358">
        <v>196.10434469996392</v>
      </c>
      <c r="U173" s="358">
        <v>217.05334343500652</v>
      </c>
      <c r="V173" s="358">
        <v>235.94656179018605</v>
      </c>
      <c r="W173" s="358">
        <v>254.10830264682193</v>
      </c>
      <c r="X173" s="358">
        <v>270.32179407584022</v>
      </c>
      <c r="Y173" s="358">
        <v>283.7201530640753</v>
      </c>
      <c r="Z173" s="358">
        <v>294.60006408202361</v>
      </c>
      <c r="AA173" s="358">
        <v>302.59776116113954</v>
      </c>
      <c r="AB173" s="358">
        <v>308.82793218260855</v>
      </c>
      <c r="AC173" s="358">
        <v>314.36299188179169</v>
      </c>
      <c r="AD173" s="358">
        <v>318.94015672485079</v>
      </c>
      <c r="AE173" s="358">
        <v>322.52504430856868</v>
      </c>
      <c r="AF173" s="358">
        <v>325.50493148215264</v>
      </c>
      <c r="AG173" s="358">
        <v>328.29489245109909</v>
      </c>
      <c r="AH173" s="358">
        <v>330.76750374453832</v>
      </c>
      <c r="AI173" s="358">
        <v>17.766367459518786</v>
      </c>
      <c r="AJ173" s="358">
        <v>28.857548642850585</v>
      </c>
      <c r="AK173" s="358">
        <v>47.623379732665633</v>
      </c>
      <c r="AL173" s="358">
        <v>71.741574221791538</v>
      </c>
      <c r="AM173" s="358">
        <v>101.81195838935969</v>
      </c>
      <c r="AN173" s="358">
        <v>134.08078795803857</v>
      </c>
      <c r="AO173" s="358">
        <v>164.87011208054489</v>
      </c>
      <c r="AP173" s="358">
        <v>194.64284225194078</v>
      </c>
      <c r="AQ173" s="358">
        <v>222.46500066476131</v>
      </c>
      <c r="AR173" s="358">
        <v>248.86310581528201</v>
      </c>
      <c r="AS173" s="358">
        <v>274.70794897973695</v>
      </c>
      <c r="AT173" s="358">
        <v>298.02251958314594</v>
      </c>
      <c r="AU173" s="358">
        <v>316.41898485487059</v>
      </c>
      <c r="AV173" s="358">
        <v>332.04772808091104</v>
      </c>
      <c r="AW173" s="358">
        <v>346.38402251671522</v>
      </c>
      <c r="AX173" s="358">
        <v>359.02692062178846</v>
      </c>
      <c r="AY173" s="358">
        <v>369.96665314170804</v>
      </c>
      <c r="AZ173" s="358">
        <v>379.50564990356554</v>
      </c>
      <c r="BA173" s="358">
        <v>387.68531778747621</v>
      </c>
      <c r="BB173" s="358">
        <v>395.27274960588034</v>
      </c>
      <c r="BC173" s="358">
        <v>403.13446442228985</v>
      </c>
      <c r="BD173" s="358">
        <v>410.99370887790559</v>
      </c>
      <c r="BE173" s="358">
        <v>419.12166406445357</v>
      </c>
      <c r="BF173" s="358">
        <v>426.74089225580957</v>
      </c>
      <c r="BG173" s="358">
        <v>432.83921593179326</v>
      </c>
      <c r="BH173" s="358">
        <v>438.41128930147551</v>
      </c>
      <c r="BI173" s="324">
        <v>17.766367459518786</v>
      </c>
      <c r="BJ173" s="324">
        <v>32.772222925526684</v>
      </c>
      <c r="BK173" s="324">
        <v>61.516279085009401</v>
      </c>
      <c r="BL173" s="324">
        <v>99.426218731127406</v>
      </c>
      <c r="BM173" s="324">
        <v>147.9456970758589</v>
      </c>
      <c r="BN173" s="324">
        <v>199.19963670093281</v>
      </c>
      <c r="BO173" s="324">
        <v>245.76202044638066</v>
      </c>
      <c r="BP173" s="324">
        <v>287.91673610686217</v>
      </c>
      <c r="BQ173" s="324">
        <v>322.77168900848449</v>
      </c>
      <c r="BR173" s="324">
        <v>352.47472223205961</v>
      </c>
      <c r="BS173" s="324">
        <v>378.4805104293921</v>
      </c>
      <c r="BT173" s="324">
        <v>399.94069446632801</v>
      </c>
      <c r="BU173" s="324">
        <v>415.78462627473459</v>
      </c>
      <c r="BV173" s="324">
        <v>428.14889437163606</v>
      </c>
      <c r="BW173" s="324">
        <v>438.65974238660857</v>
      </c>
      <c r="BX173" s="324">
        <v>447.73204716773671</v>
      </c>
      <c r="BY173" s="324">
        <v>456.21315321934065</v>
      </c>
      <c r="BZ173" s="324">
        <v>464.41123572510753</v>
      </c>
      <c r="CA173" s="324">
        <v>472.77287441381287</v>
      </c>
      <c r="CB173" s="324">
        <v>481.71756702915201</v>
      </c>
      <c r="CC173" s="324">
        <v>491.90593696278796</v>
      </c>
      <c r="CD173" s="324">
        <v>503.04726103096044</v>
      </c>
      <c r="CE173" s="324">
        <v>515.71828382033857</v>
      </c>
      <c r="CF173" s="324">
        <v>527.9768530294665</v>
      </c>
      <c r="CG173" s="324">
        <v>537.38353941248749</v>
      </c>
      <c r="CH173" s="324">
        <v>546.05507485841269</v>
      </c>
    </row>
    <row r="174" spans="1:86" x14ac:dyDescent="0.25">
      <c r="A174" s="353" t="s">
        <v>336</v>
      </c>
      <c r="B174" s="353" t="s">
        <v>337</v>
      </c>
      <c r="C174" s="354">
        <v>750</v>
      </c>
      <c r="D174" s="354"/>
      <c r="E174" s="355"/>
      <c r="F174" s="364">
        <v>0.98699999999999999</v>
      </c>
      <c r="G174" s="358">
        <v>483.63000000000005</v>
      </c>
      <c r="H174" s="366">
        <v>4.4089889534399004E-4</v>
      </c>
      <c r="I174" s="358">
        <v>5.1396036674700403</v>
      </c>
      <c r="J174" s="358">
        <v>7.2156837254940758</v>
      </c>
      <c r="K174" s="358">
        <v>9.7578360384157072</v>
      </c>
      <c r="L174" s="358">
        <v>12.745157840709215</v>
      </c>
      <c r="M174" s="358">
        <v>16.107061999874645</v>
      </c>
      <c r="N174" s="358">
        <v>19.94988770290816</v>
      </c>
      <c r="O174" s="358">
        <v>24.293918539235023</v>
      </c>
      <c r="P174" s="358">
        <v>29.324858901855325</v>
      </c>
      <c r="Q174" s="358">
        <v>35.338980320412865</v>
      </c>
      <c r="R174" s="358">
        <v>42.019568114812543</v>
      </c>
      <c r="S174" s="358">
        <v>49.449621406953412</v>
      </c>
      <c r="T174" s="358">
        <v>56.730708262297931</v>
      </c>
      <c r="U174" s="358">
        <v>62.79101017678768</v>
      </c>
      <c r="V174" s="358">
        <v>68.256598714784928</v>
      </c>
      <c r="W174" s="358">
        <v>73.510579311949414</v>
      </c>
      <c r="X174" s="358">
        <v>78.20095398763641</v>
      </c>
      <c r="Y174" s="358">
        <v>82.076943558994657</v>
      </c>
      <c r="Z174" s="358">
        <v>85.22437539597577</v>
      </c>
      <c r="AA174" s="358">
        <v>87.538016230704528</v>
      </c>
      <c r="AB174" s="358">
        <v>89.340332314950089</v>
      </c>
      <c r="AC174" s="358">
        <v>90.941560770592858</v>
      </c>
      <c r="AD174" s="358">
        <v>92.265681374740197</v>
      </c>
      <c r="AE174" s="358">
        <v>93.302747697652052</v>
      </c>
      <c r="AF174" s="358">
        <v>94.164794431791478</v>
      </c>
      <c r="AG174" s="358">
        <v>94.971897721800985</v>
      </c>
      <c r="AH174" s="358">
        <v>95.687195438171216</v>
      </c>
      <c r="AI174" s="358">
        <v>5.1396036674700403</v>
      </c>
      <c r="AJ174" s="358">
        <v>8.3481535084160203</v>
      </c>
      <c r="AK174" s="358">
        <v>13.776890390735861</v>
      </c>
      <c r="AL174" s="358">
        <v>20.754003812008342</v>
      </c>
      <c r="AM174" s="358">
        <v>29.453016545028355</v>
      </c>
      <c r="AN174" s="358">
        <v>38.788013987473448</v>
      </c>
      <c r="AO174" s="358">
        <v>47.695007695642737</v>
      </c>
      <c r="AP174" s="358">
        <v>56.307912586198618</v>
      </c>
      <c r="AQ174" s="358">
        <v>64.356539731915532</v>
      </c>
      <c r="AR174" s="358">
        <v>71.993204815817322</v>
      </c>
      <c r="AS174" s="358">
        <v>79.469817635848372</v>
      </c>
      <c r="AT174" s="358">
        <v>86.214452004793017</v>
      </c>
      <c r="AU174" s="358">
        <v>91.536335647832445</v>
      </c>
      <c r="AV174" s="358">
        <v>96.057549462954157</v>
      </c>
      <c r="AW174" s="358">
        <v>100.20487286083379</v>
      </c>
      <c r="AX174" s="358">
        <v>103.86231637686723</v>
      </c>
      <c r="AY174" s="358">
        <v>107.02705387926505</v>
      </c>
      <c r="AZ174" s="358">
        <v>109.78657480288305</v>
      </c>
      <c r="BA174" s="358">
        <v>112.15285767700597</v>
      </c>
      <c r="BB174" s="358">
        <v>114.34781353894022</v>
      </c>
      <c r="BC174" s="358">
        <v>116.62211628513123</v>
      </c>
      <c r="BD174" s="358">
        <v>118.89570438464925</v>
      </c>
      <c r="BE174" s="358">
        <v>121.24702737630744</v>
      </c>
      <c r="BF174" s="358">
        <v>123.45118155947465</v>
      </c>
      <c r="BG174" s="358">
        <v>125.21535573868833</v>
      </c>
      <c r="BH174" s="358">
        <v>126.82729181912144</v>
      </c>
      <c r="BI174" s="324">
        <v>5.1396036674700403</v>
      </c>
      <c r="BJ174" s="324">
        <v>9.4806232913379631</v>
      </c>
      <c r="BK174" s="324">
        <v>17.795944743056015</v>
      </c>
      <c r="BL174" s="324">
        <v>28.762849783307466</v>
      </c>
      <c r="BM174" s="324">
        <v>42.798971090182064</v>
      </c>
      <c r="BN174" s="324">
        <v>57.626140272038732</v>
      </c>
      <c r="BO174" s="324">
        <v>71.096096852050437</v>
      </c>
      <c r="BP174" s="324">
        <v>83.290966270541901</v>
      </c>
      <c r="BQ174" s="324">
        <v>93.374099143418192</v>
      </c>
      <c r="BR174" s="324">
        <v>101.96684151682209</v>
      </c>
      <c r="BS174" s="324">
        <v>109.49001386474333</v>
      </c>
      <c r="BT174" s="324">
        <v>115.69819574728811</v>
      </c>
      <c r="BU174" s="324">
        <v>120.28166111887721</v>
      </c>
      <c r="BV174" s="324">
        <v>123.8585002111234</v>
      </c>
      <c r="BW174" s="324">
        <v>126.89916640971818</v>
      </c>
      <c r="BX174" s="324">
        <v>129.52367876609804</v>
      </c>
      <c r="BY174" s="324">
        <v>131.97716419953545</v>
      </c>
      <c r="BZ174" s="324">
        <v>134.34877420979035</v>
      </c>
      <c r="CA174" s="324">
        <v>136.76769912330744</v>
      </c>
      <c r="CB174" s="324">
        <v>139.35529476293036</v>
      </c>
      <c r="CC174" s="324">
        <v>142.30267179966961</v>
      </c>
      <c r="CD174" s="324">
        <v>145.52572739455832</v>
      </c>
      <c r="CE174" s="324">
        <v>149.19130705496283</v>
      </c>
      <c r="CF174" s="324">
        <v>152.73756868715785</v>
      </c>
      <c r="CG174" s="324">
        <v>155.4588137555757</v>
      </c>
      <c r="CH174" s="324">
        <v>157.96738820007164</v>
      </c>
    </row>
    <row r="175" spans="1:86" x14ac:dyDescent="0.25">
      <c r="A175" s="353" t="s">
        <v>341</v>
      </c>
      <c r="B175" s="353" t="s">
        <v>341</v>
      </c>
      <c r="C175" s="354">
        <v>12500</v>
      </c>
      <c r="D175" s="354"/>
      <c r="E175" s="355"/>
      <c r="F175" s="364">
        <v>0.79410000000000003</v>
      </c>
      <c r="G175" s="358">
        <v>6452.856600000001</v>
      </c>
      <c r="H175" s="366">
        <v>5.8827147752479689E-3</v>
      </c>
      <c r="I175" s="358">
        <v>68.57540981125706</v>
      </c>
      <c r="J175" s="358">
        <v>96.27560811274536</v>
      </c>
      <c r="K175" s="358">
        <v>130.19439795341199</v>
      </c>
      <c r="L175" s="358">
        <v>170.05288317611027</v>
      </c>
      <c r="M175" s="358">
        <v>214.90925156111135</v>
      </c>
      <c r="N175" s="358">
        <v>266.18233883954628</v>
      </c>
      <c r="O175" s="358">
        <v>324.14277978157901</v>
      </c>
      <c r="P175" s="358">
        <v>391.26834420715397</v>
      </c>
      <c r="Q175" s="358">
        <v>471.51204928942843</v>
      </c>
      <c r="R175" s="358">
        <v>560.64811413439543</v>
      </c>
      <c r="S175" s="358">
        <v>659.78395852895937</v>
      </c>
      <c r="T175" s="358">
        <v>756.9322110560629</v>
      </c>
      <c r="U175" s="358">
        <v>837.79208163255294</v>
      </c>
      <c r="V175" s="358">
        <v>910.71696030074929</v>
      </c>
      <c r="W175" s="358">
        <v>980.81844981274162</v>
      </c>
      <c r="X175" s="358">
        <v>1043.4000001352601</v>
      </c>
      <c r="Y175" s="358">
        <v>1095.1155779262788</v>
      </c>
      <c r="Z175" s="358">
        <v>1137.110339008746</v>
      </c>
      <c r="AA175" s="358">
        <v>1167.9802034307399</v>
      </c>
      <c r="AB175" s="358">
        <v>1192.0276927087214</v>
      </c>
      <c r="AC175" s="358">
        <v>1213.3921606038111</v>
      </c>
      <c r="AD175" s="358">
        <v>1231.0593036256837</v>
      </c>
      <c r="AE175" s="358">
        <v>1244.8964110558254</v>
      </c>
      <c r="AF175" s="358">
        <v>1256.3983111817481</v>
      </c>
      <c r="AG175" s="358">
        <v>1267.1671257544992</v>
      </c>
      <c r="AH175" s="358">
        <v>1276.7110200332752</v>
      </c>
      <c r="AI175" s="358">
        <v>68.57540981125706</v>
      </c>
      <c r="AJ175" s="358">
        <v>111.38564080928698</v>
      </c>
      <c r="AK175" s="358">
        <v>183.81882448428857</v>
      </c>
      <c r="AL175" s="358">
        <v>276.91129680694576</v>
      </c>
      <c r="AM175" s="358">
        <v>392.97829374210733</v>
      </c>
      <c r="AN175" s="358">
        <v>517.53094733569128</v>
      </c>
      <c r="AO175" s="358">
        <v>636.37294046250031</v>
      </c>
      <c r="AP175" s="358">
        <v>751.29103935668752</v>
      </c>
      <c r="AQ175" s="358">
        <v>858.68023522579949</v>
      </c>
      <c r="AR175" s="358">
        <v>960.57280741661725</v>
      </c>
      <c r="AS175" s="358">
        <v>1060.329874557576</v>
      </c>
      <c r="AT175" s="358">
        <v>1150.320483912313</v>
      </c>
      <c r="AU175" s="358">
        <v>1221.3279730887887</v>
      </c>
      <c r="AV175" s="358">
        <v>1281.6524864707528</v>
      </c>
      <c r="AW175" s="358">
        <v>1336.9883489282968</v>
      </c>
      <c r="AX175" s="358">
        <v>1385.7879654358821</v>
      </c>
      <c r="AY175" s="358">
        <v>1428.0136281938076</v>
      </c>
      <c r="AZ175" s="358">
        <v>1464.8326692061651</v>
      </c>
      <c r="BA175" s="358">
        <v>1496.4049125776496</v>
      </c>
      <c r="BB175" s="358">
        <v>1525.691217026073</v>
      </c>
      <c r="BC175" s="358">
        <v>1556.0362111045145</v>
      </c>
      <c r="BD175" s="358">
        <v>1586.3716699752554</v>
      </c>
      <c r="BE175" s="358">
        <v>1617.7443103934536</v>
      </c>
      <c r="BF175" s="358">
        <v>1647.1533438865545</v>
      </c>
      <c r="BG175" s="358">
        <v>1670.691922957101</v>
      </c>
      <c r="BH175" s="358">
        <v>1692.1992578523741</v>
      </c>
      <c r="BI175" s="324">
        <v>68.57540981125706</v>
      </c>
      <c r="BJ175" s="324">
        <v>126.49567350582861</v>
      </c>
      <c r="BK175" s="324">
        <v>237.44325101516515</v>
      </c>
      <c r="BL175" s="324">
        <v>383.76971043778127</v>
      </c>
      <c r="BM175" s="324">
        <v>571.04733592310345</v>
      </c>
      <c r="BN175" s="324">
        <v>768.87955583183623</v>
      </c>
      <c r="BO175" s="324">
        <v>948.60310114342144</v>
      </c>
      <c r="BP175" s="324">
        <v>1111.3137345062212</v>
      </c>
      <c r="BQ175" s="324">
        <v>1245.8484211621703</v>
      </c>
      <c r="BR175" s="324">
        <v>1360.4975006988386</v>
      </c>
      <c r="BS175" s="324">
        <v>1460.8757905861928</v>
      </c>
      <c r="BT175" s="324">
        <v>1543.7087567685628</v>
      </c>
      <c r="BU175" s="324">
        <v>1604.8638645450244</v>
      </c>
      <c r="BV175" s="324">
        <v>1652.5880126407565</v>
      </c>
      <c r="BW175" s="324">
        <v>1693.1582480438522</v>
      </c>
      <c r="BX175" s="324">
        <v>1728.1759307365044</v>
      </c>
      <c r="BY175" s="324">
        <v>1760.9116784613361</v>
      </c>
      <c r="BZ175" s="324">
        <v>1792.5549994035841</v>
      </c>
      <c r="CA175" s="324">
        <v>1824.8296217245593</v>
      </c>
      <c r="CB175" s="324">
        <v>1859.3547413434248</v>
      </c>
      <c r="CC175" s="324">
        <v>1898.6802616052182</v>
      </c>
      <c r="CD175" s="324">
        <v>1941.6840363248277</v>
      </c>
      <c r="CE175" s="324">
        <v>1990.5922097310824</v>
      </c>
      <c r="CF175" s="324">
        <v>2037.9083765913606</v>
      </c>
      <c r="CG175" s="324">
        <v>2074.2167201597035</v>
      </c>
      <c r="CH175" s="324">
        <v>2107.6874956714732</v>
      </c>
    </row>
    <row r="176" spans="1:86" x14ac:dyDescent="0.25">
      <c r="A176" s="353" t="s">
        <v>347</v>
      </c>
      <c r="B176" s="353" t="s">
        <v>347</v>
      </c>
      <c r="C176" s="354">
        <v>3000</v>
      </c>
      <c r="D176" s="354"/>
      <c r="E176" s="355"/>
      <c r="F176" s="364">
        <v>0.8882000000000001</v>
      </c>
      <c r="G176" s="358">
        <v>1694.6856000000002</v>
      </c>
      <c r="H176" s="366">
        <v>1.5449517378892273E-3</v>
      </c>
      <c r="I176" s="358">
        <v>18.009660949421388</v>
      </c>
      <c r="J176" s="358">
        <v>25.284443280501961</v>
      </c>
      <c r="K176" s="358">
        <v>34.192387199851431</v>
      </c>
      <c r="L176" s="358">
        <v>44.660247425463695</v>
      </c>
      <c r="M176" s="358">
        <v>56.440679919555777</v>
      </c>
      <c r="N176" s="358">
        <v>69.906307325301455</v>
      </c>
      <c r="O176" s="358">
        <v>85.128205272656004</v>
      </c>
      <c r="P176" s="358">
        <v>102.7570996485041</v>
      </c>
      <c r="Q176" s="358">
        <v>123.83115412130569</v>
      </c>
      <c r="R176" s="358">
        <v>147.24057027560733</v>
      </c>
      <c r="S176" s="358">
        <v>173.27618494265388</v>
      </c>
      <c r="T176" s="358">
        <v>198.78980702172598</v>
      </c>
      <c r="U176" s="358">
        <v>220.02568235232624</v>
      </c>
      <c r="V176" s="358">
        <v>239.17762534773385</v>
      </c>
      <c r="W176" s="358">
        <v>257.58807395657544</v>
      </c>
      <c r="X176" s="358">
        <v>274.02359371649817</v>
      </c>
      <c r="Y176" s="358">
        <v>287.60543047668881</v>
      </c>
      <c r="Z176" s="358">
        <v>298.63433151904229</v>
      </c>
      <c r="AA176" s="358">
        <v>306.7415494463562</v>
      </c>
      <c r="AB176" s="358">
        <v>313.05703672923636</v>
      </c>
      <c r="AC176" s="358">
        <v>318.66789380197383</v>
      </c>
      <c r="AD176" s="358">
        <v>323.30773856038797</v>
      </c>
      <c r="AE176" s="358">
        <v>326.94171776697908</v>
      </c>
      <c r="AF176" s="358">
        <v>329.96241165874159</v>
      </c>
      <c r="AG176" s="358">
        <v>332.79057848729184</v>
      </c>
      <c r="AH176" s="358">
        <v>335.29704983862547</v>
      </c>
      <c r="AI176" s="358">
        <v>18.009660949421388</v>
      </c>
      <c r="AJ176" s="358">
        <v>29.252725300957565</v>
      </c>
      <c r="AK176" s="358">
        <v>48.27553658366611</v>
      </c>
      <c r="AL176" s="358">
        <v>72.72400678732842</v>
      </c>
      <c r="AM176" s="358">
        <v>103.20617624097203</v>
      </c>
      <c r="AN176" s="358">
        <v>135.91689671271394</v>
      </c>
      <c r="AO176" s="358">
        <v>167.12785131959333</v>
      </c>
      <c r="AP176" s="358">
        <v>197.30829068893485</v>
      </c>
      <c r="AQ176" s="358">
        <v>225.51144707628794</v>
      </c>
      <c r="AR176" s="358">
        <v>252.2710491475224</v>
      </c>
      <c r="AS176" s="358">
        <v>278.46981283646232</v>
      </c>
      <c r="AT176" s="358">
        <v>302.1036542902919</v>
      </c>
      <c r="AU176" s="358">
        <v>320.75204164164404</v>
      </c>
      <c r="AV176" s="358">
        <v>336.59480562859238</v>
      </c>
      <c r="AW176" s="358">
        <v>351.12742196945152</v>
      </c>
      <c r="AX176" s="358">
        <v>363.94345252883625</v>
      </c>
      <c r="AY176" s="358">
        <v>375.03299427168423</v>
      </c>
      <c r="AZ176" s="358">
        <v>384.70261851367525</v>
      </c>
      <c r="BA176" s="358">
        <v>392.99429916273084</v>
      </c>
      <c r="BB176" s="358">
        <v>400.68563363713383</v>
      </c>
      <c r="BC176" s="358">
        <v>408.65500715409996</v>
      </c>
      <c r="BD176" s="358">
        <v>416.62187648103293</v>
      </c>
      <c r="BE176" s="358">
        <v>424.86113627656266</v>
      </c>
      <c r="BF176" s="358">
        <v>432.58470254497706</v>
      </c>
      <c r="BG176" s="358">
        <v>438.7665369584858</v>
      </c>
      <c r="BH176" s="358">
        <v>444.41491456870523</v>
      </c>
      <c r="BI176" s="324">
        <v>18.009660949421388</v>
      </c>
      <c r="BJ176" s="324">
        <v>33.221007321413168</v>
      </c>
      <c r="BK176" s="324">
        <v>62.358685967480788</v>
      </c>
      <c r="BL176" s="324">
        <v>100.78776614919316</v>
      </c>
      <c r="BM176" s="324">
        <v>149.97167256238828</v>
      </c>
      <c r="BN176" s="324">
        <v>201.9274861001264</v>
      </c>
      <c r="BO176" s="324">
        <v>249.12749736653063</v>
      </c>
      <c r="BP176" s="324">
        <v>291.8594817293656</v>
      </c>
      <c r="BQ176" s="324">
        <v>327.19174003127011</v>
      </c>
      <c r="BR176" s="324">
        <v>357.30152801943751</v>
      </c>
      <c r="BS176" s="324">
        <v>383.66344073027079</v>
      </c>
      <c r="BT176" s="324">
        <v>405.41750155885779</v>
      </c>
      <c r="BU176" s="324">
        <v>421.47840093096187</v>
      </c>
      <c r="BV176" s="324">
        <v>434.01198590945103</v>
      </c>
      <c r="BW176" s="324">
        <v>444.66676998232765</v>
      </c>
      <c r="BX176" s="324">
        <v>453.86331134117432</v>
      </c>
      <c r="BY176" s="324">
        <v>462.46055806667965</v>
      </c>
      <c r="BZ176" s="324">
        <v>470.7709055083082</v>
      </c>
      <c r="CA176" s="324">
        <v>479.24704887910542</v>
      </c>
      <c r="CB176" s="324">
        <v>488.31423054503131</v>
      </c>
      <c r="CC176" s="324">
        <v>498.64212050622615</v>
      </c>
      <c r="CD176" s="324">
        <v>509.93601440167799</v>
      </c>
      <c r="CE176" s="324">
        <v>522.78055478614624</v>
      </c>
      <c r="CF176" s="324">
        <v>535.2069934312126</v>
      </c>
      <c r="CG176" s="324">
        <v>544.74249542967993</v>
      </c>
      <c r="CH176" s="324">
        <v>553.53277929878493</v>
      </c>
    </row>
    <row r="177" spans="1:86" x14ac:dyDescent="0.25">
      <c r="A177" s="353" t="s">
        <v>414</v>
      </c>
      <c r="B177" s="353" t="s">
        <v>414</v>
      </c>
      <c r="C177" s="354">
        <v>3000</v>
      </c>
      <c r="D177" s="354"/>
      <c r="E177" s="355"/>
      <c r="F177" s="364">
        <v>0.82399999999999995</v>
      </c>
      <c r="G177" s="358">
        <v>1276.376</v>
      </c>
      <c r="H177" s="366">
        <v>1.1636018618439313E-3</v>
      </c>
      <c r="I177" s="358">
        <v>13.564226310755616</v>
      </c>
      <c r="J177" s="358">
        <v>19.043329675188108</v>
      </c>
      <c r="K177" s="358">
        <v>25.752471375574064</v>
      </c>
      <c r="L177" s="358">
        <v>33.636485710342754</v>
      </c>
      <c r="M177" s="358">
        <v>42.509082081657446</v>
      </c>
      <c r="N177" s="358">
        <v>52.650906409211792</v>
      </c>
      <c r="O177" s="358">
        <v>64.11549029099649</v>
      </c>
      <c r="P177" s="358">
        <v>77.392936967753201</v>
      </c>
      <c r="Q177" s="358">
        <v>93.265153827196997</v>
      </c>
      <c r="R177" s="358">
        <v>110.89628077685828</v>
      </c>
      <c r="S177" s="358">
        <v>130.50536561611469</v>
      </c>
      <c r="T177" s="358">
        <v>149.72130448689859</v>
      </c>
      <c r="U177" s="358">
        <v>165.71539897319755</v>
      </c>
      <c r="V177" s="358">
        <v>180.13995087397865</v>
      </c>
      <c r="W177" s="358">
        <v>194.00603597764558</v>
      </c>
      <c r="X177" s="358">
        <v>206.38467598561584</v>
      </c>
      <c r="Y177" s="358">
        <v>216.61402500269904</v>
      </c>
      <c r="Z177" s="358">
        <v>224.92059502184301</v>
      </c>
      <c r="AA177" s="358">
        <v>231.0266588186872</v>
      </c>
      <c r="AB177" s="358">
        <v>235.78325579229309</v>
      </c>
      <c r="AC177" s="358">
        <v>240.00915073532701</v>
      </c>
      <c r="AD177" s="358">
        <v>243.50371426579278</v>
      </c>
      <c r="AE177" s="358">
        <v>246.24069618373198</v>
      </c>
      <c r="AF177" s="358">
        <v>248.51577374784907</v>
      </c>
      <c r="AG177" s="358">
        <v>250.64584687997316</v>
      </c>
      <c r="AH177" s="358">
        <v>252.53363059485801</v>
      </c>
      <c r="AI177" s="358">
        <v>13.564226310755616</v>
      </c>
      <c r="AJ177" s="358">
        <v>22.03209640108761</v>
      </c>
      <c r="AK177" s="358">
        <v>36.359390958720248</v>
      </c>
      <c r="AL177" s="358">
        <v>54.773095898839919</v>
      </c>
      <c r="AM177" s="358">
        <v>77.731165241356209</v>
      </c>
      <c r="AN177" s="358">
        <v>102.36769873927464</v>
      </c>
      <c r="AO177" s="358">
        <v>125.8746627432824</v>
      </c>
      <c r="AP177" s="358">
        <v>148.60547988156614</v>
      </c>
      <c r="AQ177" s="358">
        <v>169.84707887613135</v>
      </c>
      <c r="AR177" s="358">
        <v>190.00144488553983</v>
      </c>
      <c r="AS177" s="358">
        <v>209.73340767688848</v>
      </c>
      <c r="AT177" s="358">
        <v>227.53356365831249</v>
      </c>
      <c r="AU177" s="358">
        <v>241.57885563103562</v>
      </c>
      <c r="AV177" s="358">
        <v>253.51105339480085</v>
      </c>
      <c r="AW177" s="358">
        <v>264.45649526005326</v>
      </c>
      <c r="AX177" s="358">
        <v>274.10906669941954</v>
      </c>
      <c r="AY177" s="358">
        <v>282.46130910448232</v>
      </c>
      <c r="AZ177" s="358">
        <v>289.74412092013443</v>
      </c>
      <c r="BA177" s="358">
        <v>295.98911537817366</v>
      </c>
      <c r="BB177" s="358">
        <v>301.78195077554807</v>
      </c>
      <c r="BC177" s="358">
        <v>307.78419513998426</v>
      </c>
      <c r="BD177" s="358">
        <v>313.78455343891204</v>
      </c>
      <c r="BE177" s="358">
        <v>319.99006640295624</v>
      </c>
      <c r="BF177" s="358">
        <v>325.80717762371233</v>
      </c>
      <c r="BG177" s="358">
        <v>330.46311208221988</v>
      </c>
      <c r="BH177" s="358">
        <v>334.71726613924466</v>
      </c>
      <c r="BI177" s="324">
        <v>13.564226310755616</v>
      </c>
      <c r="BJ177" s="324">
        <v>25.02086312698712</v>
      </c>
      <c r="BK177" s="324">
        <v>46.966310541866434</v>
      </c>
      <c r="BL177" s="324">
        <v>75.909706087337099</v>
      </c>
      <c r="BM177" s="324">
        <v>112.95324840105496</v>
      </c>
      <c r="BN177" s="324">
        <v>152.0844910693375</v>
      </c>
      <c r="BO177" s="324">
        <v>187.63383519556834</v>
      </c>
      <c r="BP177" s="324">
        <v>219.81802279537905</v>
      </c>
      <c r="BQ177" s="324">
        <v>246.4290039250657</v>
      </c>
      <c r="BR177" s="324">
        <v>269.1066089942214</v>
      </c>
      <c r="BS177" s="324">
        <v>288.96144973766224</v>
      </c>
      <c r="BT177" s="324">
        <v>305.34582282972639</v>
      </c>
      <c r="BU177" s="324">
        <v>317.44231228887372</v>
      </c>
      <c r="BV177" s="324">
        <v>326.88215591562306</v>
      </c>
      <c r="BW177" s="324">
        <v>334.90695454246099</v>
      </c>
      <c r="BX177" s="324">
        <v>341.83345741322313</v>
      </c>
      <c r="BY177" s="324">
        <v>348.30859320626558</v>
      </c>
      <c r="BZ177" s="324">
        <v>354.56764681842589</v>
      </c>
      <c r="CA177" s="324">
        <v>360.95157193766028</v>
      </c>
      <c r="CB177" s="324">
        <v>367.78064575880308</v>
      </c>
      <c r="CC177" s="324">
        <v>375.55923954464157</v>
      </c>
      <c r="CD177" s="324">
        <v>384.06539261203136</v>
      </c>
      <c r="CE177" s="324">
        <v>393.73943662218056</v>
      </c>
      <c r="CF177" s="324">
        <v>403.09858149957557</v>
      </c>
      <c r="CG177" s="324">
        <v>410.28037728446674</v>
      </c>
      <c r="CH177" s="324">
        <v>416.90090168363133</v>
      </c>
    </row>
    <row r="178" spans="1:86" x14ac:dyDescent="0.25">
      <c r="A178" s="353" t="s">
        <v>448</v>
      </c>
      <c r="B178" s="353" t="s">
        <v>448</v>
      </c>
      <c r="C178" s="354">
        <v>2500</v>
      </c>
      <c r="D178" s="354"/>
      <c r="E178" s="355"/>
      <c r="F178" s="364">
        <v>0.80259999999999998</v>
      </c>
      <c r="G178" s="358">
        <v>886.07039999999995</v>
      </c>
      <c r="H178" s="366">
        <v>8.0778169376797822E-4</v>
      </c>
      <c r="I178" s="358">
        <v>9.4163940977123932</v>
      </c>
      <c r="J178" s="358">
        <v>13.220031356454365</v>
      </c>
      <c r="K178" s="358">
        <v>17.877571039210594</v>
      </c>
      <c r="L178" s="358">
        <v>23.35071667593067</v>
      </c>
      <c r="M178" s="358">
        <v>29.510143847680503</v>
      </c>
      <c r="N178" s="358">
        <v>36.550679190436725</v>
      </c>
      <c r="O178" s="358">
        <v>44.509484766510326</v>
      </c>
      <c r="P178" s="358">
        <v>53.726794154850822</v>
      </c>
      <c r="Q178" s="358">
        <v>64.745413700763692</v>
      </c>
      <c r="R178" s="358">
        <v>76.985082660958142</v>
      </c>
      <c r="S178" s="358">
        <v>90.597865764960332</v>
      </c>
      <c r="T178" s="358">
        <v>103.93772380178571</v>
      </c>
      <c r="U178" s="358">
        <v>115.04095176839799</v>
      </c>
      <c r="V178" s="358">
        <v>125.05459075294948</v>
      </c>
      <c r="W178" s="358">
        <v>134.68053763242713</v>
      </c>
      <c r="X178" s="358">
        <v>143.27388826211478</v>
      </c>
      <c r="Y178" s="358">
        <v>150.37518394246803</v>
      </c>
      <c r="Z178" s="358">
        <v>156.14167110572623</v>
      </c>
      <c r="AA178" s="358">
        <v>160.38054929749359</v>
      </c>
      <c r="AB178" s="358">
        <v>163.68261685677217</v>
      </c>
      <c r="AC178" s="358">
        <v>166.61626683337158</v>
      </c>
      <c r="AD178" s="358">
        <v>169.04222071002332</v>
      </c>
      <c r="AE178" s="358">
        <v>170.9422553885359</v>
      </c>
      <c r="AF178" s="358">
        <v>172.52163238032219</v>
      </c>
      <c r="AG178" s="358">
        <v>174.00034613881536</v>
      </c>
      <c r="AH178" s="358">
        <v>175.31086065127994</v>
      </c>
      <c r="AI178" s="358">
        <v>9.4163940977123932</v>
      </c>
      <c r="AJ178" s="358">
        <v>15.294857056972447</v>
      </c>
      <c r="AK178" s="358">
        <v>25.240979218153296</v>
      </c>
      <c r="AL178" s="358">
        <v>38.023920061426608</v>
      </c>
      <c r="AM178" s="358">
        <v>53.961594920207354</v>
      </c>
      <c r="AN178" s="358">
        <v>71.064472983657311</v>
      </c>
      <c r="AO178" s="358">
        <v>87.383194894612046</v>
      </c>
      <c r="AP178" s="358">
        <v>103.1631094605753</v>
      </c>
      <c r="AQ178" s="358">
        <v>117.90919691266934</v>
      </c>
      <c r="AR178" s="358">
        <v>131.90051855433526</v>
      </c>
      <c r="AS178" s="358">
        <v>145.59860451279533</v>
      </c>
      <c r="AT178" s="358">
        <v>157.9556147750713</v>
      </c>
      <c r="AU178" s="358">
        <v>167.70596849246147</v>
      </c>
      <c r="AV178" s="358">
        <v>175.98939535525</v>
      </c>
      <c r="AW178" s="358">
        <v>183.58780840259729</v>
      </c>
      <c r="AX178" s="358">
        <v>190.28870048792936</v>
      </c>
      <c r="AY178" s="358">
        <v>196.08689378579064</v>
      </c>
      <c r="AZ178" s="358">
        <v>201.1426798383485</v>
      </c>
      <c r="BA178" s="358">
        <v>205.4780048032747</v>
      </c>
      <c r="BB178" s="358">
        <v>209.49943734171612</v>
      </c>
      <c r="BC178" s="358">
        <v>213.66624325540744</v>
      </c>
      <c r="BD178" s="358">
        <v>217.83173984737897</v>
      </c>
      <c r="BE178" s="358">
        <v>222.13965644425627</v>
      </c>
      <c r="BF178" s="358">
        <v>226.17794145292129</v>
      </c>
      <c r="BG178" s="358">
        <v>229.41012829130085</v>
      </c>
      <c r="BH178" s="358">
        <v>232.36339597023681</v>
      </c>
      <c r="BI178" s="324">
        <v>9.4163940977123932</v>
      </c>
      <c r="BJ178" s="324">
        <v>17.369682757490526</v>
      </c>
      <c r="BK178" s="324">
        <v>32.604387397095998</v>
      </c>
      <c r="BL178" s="324">
        <v>52.697123446922561</v>
      </c>
      <c r="BM178" s="324">
        <v>78.413045992734212</v>
      </c>
      <c r="BN178" s="324">
        <v>105.5782667768779</v>
      </c>
      <c r="BO178" s="324">
        <v>130.2569050227138</v>
      </c>
      <c r="BP178" s="324">
        <v>152.59942476629979</v>
      </c>
      <c r="BQ178" s="324">
        <v>171.072980124575</v>
      </c>
      <c r="BR178" s="324">
        <v>186.81595444771239</v>
      </c>
      <c r="BS178" s="324">
        <v>200.59934326063032</v>
      </c>
      <c r="BT178" s="324">
        <v>211.9735057483569</v>
      </c>
      <c r="BU178" s="324">
        <v>220.37098521652496</v>
      </c>
      <c r="BV178" s="324">
        <v>226.92419995755054</v>
      </c>
      <c r="BW178" s="324">
        <v>232.49507917276745</v>
      </c>
      <c r="BX178" s="324">
        <v>237.30351271374391</v>
      </c>
      <c r="BY178" s="324">
        <v>241.79860362911325</v>
      </c>
      <c r="BZ178" s="324">
        <v>246.14368857097077</v>
      </c>
      <c r="CA178" s="324">
        <v>250.57546030905576</v>
      </c>
      <c r="CB178" s="324">
        <v>255.31625782666001</v>
      </c>
      <c r="CC178" s="324">
        <v>260.71621967744335</v>
      </c>
      <c r="CD178" s="324">
        <v>266.62125898473465</v>
      </c>
      <c r="CE178" s="324">
        <v>273.33705749997665</v>
      </c>
      <c r="CF178" s="324">
        <v>279.83425052552036</v>
      </c>
      <c r="CG178" s="324">
        <v>284.81991044378645</v>
      </c>
      <c r="CH178" s="324">
        <v>289.41593128919368</v>
      </c>
    </row>
    <row r="179" spans="1:86" x14ac:dyDescent="0.25">
      <c r="A179" s="353" t="s">
        <v>394</v>
      </c>
      <c r="B179" s="353" t="s">
        <v>394</v>
      </c>
      <c r="C179" s="354">
        <v>5616</v>
      </c>
      <c r="D179" s="354"/>
      <c r="E179" s="355"/>
      <c r="F179" s="364">
        <v>0.91820000000000002</v>
      </c>
      <c r="G179" s="358">
        <v>2875.8024</v>
      </c>
      <c r="H179" s="366">
        <v>2.6217110216231318E-3</v>
      </c>
      <c r="I179" s="358">
        <v>30.561554415481137</v>
      </c>
      <c r="J179" s="358">
        <v>42.906520636471683</v>
      </c>
      <c r="K179" s="358">
        <v>58.022885879871765</v>
      </c>
      <c r="L179" s="358">
        <v>75.786356319273779</v>
      </c>
      <c r="M179" s="358">
        <v>95.777200662052167</v>
      </c>
      <c r="N179" s="358">
        <v>118.62774214948158</v>
      </c>
      <c r="O179" s="358">
        <v>144.45859280966144</v>
      </c>
      <c r="P179" s="358">
        <v>174.37400411392366</v>
      </c>
      <c r="Q179" s="358">
        <v>210.13569137356259</v>
      </c>
      <c r="R179" s="358">
        <v>249.86037845365544</v>
      </c>
      <c r="S179" s="358">
        <v>294.04160188823687</v>
      </c>
      <c r="T179" s="358">
        <v>337.33702825386393</v>
      </c>
      <c r="U179" s="358">
        <v>373.37331795966008</v>
      </c>
      <c r="V179" s="358">
        <v>405.87327171559951</v>
      </c>
      <c r="W179" s="358">
        <v>437.11494409092575</v>
      </c>
      <c r="X179" s="358">
        <v>465.00525434719589</v>
      </c>
      <c r="Y179" s="358">
        <v>488.05299768753252</v>
      </c>
      <c r="Z179" s="358">
        <v>506.76852821836536</v>
      </c>
      <c r="AA179" s="358">
        <v>520.52609881003866</v>
      </c>
      <c r="AB179" s="358">
        <v>531.24318608880958</v>
      </c>
      <c r="AC179" s="358">
        <v>540.76454877451101</v>
      </c>
      <c r="AD179" s="358">
        <v>548.63814886403475</v>
      </c>
      <c r="AE179" s="358">
        <v>554.80484203937351</v>
      </c>
      <c r="AF179" s="358">
        <v>559.93081864742169</v>
      </c>
      <c r="AG179" s="358">
        <v>564.73008581128079</v>
      </c>
      <c r="AH179" s="358">
        <v>568.98345075855877</v>
      </c>
      <c r="AI179" s="358">
        <v>30.561554415481137</v>
      </c>
      <c r="AJ179" s="358">
        <v>49.640510090505558</v>
      </c>
      <c r="AK179" s="358">
        <v>81.921333354455101</v>
      </c>
      <c r="AL179" s="358">
        <v>123.4092466806913</v>
      </c>
      <c r="AM179" s="358">
        <v>175.1360661402978</v>
      </c>
      <c r="AN179" s="358">
        <v>230.64463270766848</v>
      </c>
      <c r="AO179" s="358">
        <v>283.60816657185831</v>
      </c>
      <c r="AP179" s="358">
        <v>334.82296415520165</v>
      </c>
      <c r="AQ179" s="358">
        <v>382.68240476549846</v>
      </c>
      <c r="AR179" s="358">
        <v>428.09220104836135</v>
      </c>
      <c r="AS179" s="358">
        <v>472.55028076160499</v>
      </c>
      <c r="AT179" s="358">
        <v>512.65580710474649</v>
      </c>
      <c r="AU179" s="358">
        <v>544.30125042541215</v>
      </c>
      <c r="AV179" s="358">
        <v>571.18568178914097</v>
      </c>
      <c r="AW179" s="358">
        <v>595.84685372057288</v>
      </c>
      <c r="AX179" s="358">
        <v>617.59505966576523</v>
      </c>
      <c r="AY179" s="358">
        <v>636.41349463622964</v>
      </c>
      <c r="AZ179" s="358">
        <v>652.82239585201614</v>
      </c>
      <c r="BA179" s="358">
        <v>666.89299107663339</v>
      </c>
      <c r="BB179" s="358">
        <v>679.94482685118123</v>
      </c>
      <c r="BC179" s="358">
        <v>693.46848190943365</v>
      </c>
      <c r="BD179" s="358">
        <v>706.98788747402932</v>
      </c>
      <c r="BE179" s="358">
        <v>720.96952695583514</v>
      </c>
      <c r="BF179" s="358">
        <v>734.07605858109071</v>
      </c>
      <c r="BG179" s="358">
        <v>744.56634317592705</v>
      </c>
      <c r="BH179" s="358">
        <v>754.15137646326684</v>
      </c>
      <c r="BI179" s="324">
        <v>30.561554415481137</v>
      </c>
      <c r="BJ179" s="324">
        <v>56.374499544539439</v>
      </c>
      <c r="BK179" s="324">
        <v>105.81978082903846</v>
      </c>
      <c r="BL179" s="324">
        <v>171.03213704210881</v>
      </c>
      <c r="BM179" s="324">
        <v>254.49493161854346</v>
      </c>
      <c r="BN179" s="324">
        <v>342.66152326585535</v>
      </c>
      <c r="BO179" s="324">
        <v>422.75774033405509</v>
      </c>
      <c r="BP179" s="324">
        <v>495.27192419647963</v>
      </c>
      <c r="BQ179" s="324">
        <v>555.22911815743441</v>
      </c>
      <c r="BR179" s="324">
        <v>606.32402364306711</v>
      </c>
      <c r="BS179" s="324">
        <v>651.05895963497323</v>
      </c>
      <c r="BT179" s="324">
        <v>687.9745859556291</v>
      </c>
      <c r="BU179" s="324">
        <v>715.22918289116421</v>
      </c>
      <c r="BV179" s="324">
        <v>736.49809186268249</v>
      </c>
      <c r="BW179" s="324">
        <v>754.57876335022002</v>
      </c>
      <c r="BX179" s="324">
        <v>770.18486498433458</v>
      </c>
      <c r="BY179" s="324">
        <v>784.77399158492665</v>
      </c>
      <c r="BZ179" s="324">
        <v>798.87626348566698</v>
      </c>
      <c r="CA179" s="324">
        <v>813.25988334322813</v>
      </c>
      <c r="CB179" s="324">
        <v>828.64646761355266</v>
      </c>
      <c r="CC179" s="324">
        <v>846.1724150443564</v>
      </c>
      <c r="CD179" s="324">
        <v>865.33762608402401</v>
      </c>
      <c r="CE179" s="324">
        <v>887.13421187229687</v>
      </c>
      <c r="CF179" s="324">
        <v>908.22129851475984</v>
      </c>
      <c r="CG179" s="324">
        <v>924.40260054057353</v>
      </c>
      <c r="CH179" s="324">
        <v>939.31930216797491</v>
      </c>
    </row>
    <row r="180" spans="1:86" x14ac:dyDescent="0.25">
      <c r="A180" s="353" t="s">
        <v>393</v>
      </c>
      <c r="B180" s="353" t="s">
        <v>393</v>
      </c>
      <c r="C180" s="354">
        <v>1800</v>
      </c>
      <c r="D180" s="354"/>
      <c r="E180" s="355"/>
      <c r="F180" s="364">
        <v>0.85050000000000003</v>
      </c>
      <c r="G180" s="358">
        <v>859.85550000000001</v>
      </c>
      <c r="H180" s="366">
        <v>7.8388300995689715E-4</v>
      </c>
      <c r="I180" s="358">
        <v>9.1378046880761836</v>
      </c>
      <c r="J180" s="358">
        <v>12.828909161190518</v>
      </c>
      <c r="K180" s="358">
        <v>17.348652866302661</v>
      </c>
      <c r="L180" s="358">
        <v>22.65987235635081</v>
      </c>
      <c r="M180" s="358">
        <v>28.637069349364616</v>
      </c>
      <c r="N180" s="358">
        <v>35.469306423770128</v>
      </c>
      <c r="O180" s="358">
        <v>43.192646180992071</v>
      </c>
      <c r="P180" s="358">
        <v>52.137256194785806</v>
      </c>
      <c r="Q180" s="358">
        <v>62.829883574010637</v>
      </c>
      <c r="R180" s="358">
        <v>74.70743492162643</v>
      </c>
      <c r="S180" s="358">
        <v>87.917476045089487</v>
      </c>
      <c r="T180" s="358">
        <v>100.86266674571948</v>
      </c>
      <c r="U180" s="358">
        <v>111.63739935708466</v>
      </c>
      <c r="V180" s="358">
        <v>121.35477910014008</v>
      </c>
      <c r="W180" s="358">
        <v>130.69593683097804</v>
      </c>
      <c r="X180" s="358">
        <v>139.03504826316831</v>
      </c>
      <c r="Y180" s="358">
        <v>145.9262480458018</v>
      </c>
      <c r="Z180" s="358">
        <v>151.52213038540708</v>
      </c>
      <c r="AA180" s="358">
        <v>155.63559893939694</v>
      </c>
      <c r="AB180" s="358">
        <v>158.83997293972158</v>
      </c>
      <c r="AC180" s="358">
        <v>161.68682920244504</v>
      </c>
      <c r="AD180" s="358">
        <v>164.0410098449598</v>
      </c>
      <c r="AE180" s="358">
        <v>165.88483090986588</v>
      </c>
      <c r="AF180" s="358">
        <v>167.41748112926257</v>
      </c>
      <c r="AG180" s="358">
        <v>168.85244629474604</v>
      </c>
      <c r="AH180" s="358">
        <v>170.12418848517754</v>
      </c>
      <c r="AI180" s="358">
        <v>9.1378046880761836</v>
      </c>
      <c r="AJ180" s="358">
        <v>14.842349955659923</v>
      </c>
      <c r="AK180" s="358">
        <v>24.494210399212989</v>
      </c>
      <c r="AL180" s="358">
        <v>36.898960620259984</v>
      </c>
      <c r="AM180" s="358">
        <v>52.365110245091543</v>
      </c>
      <c r="AN180" s="358">
        <v>68.961989870781323</v>
      </c>
      <c r="AO180" s="358">
        <v>84.797913052624367</v>
      </c>
      <c r="AP180" s="358">
        <v>100.11096981320864</v>
      </c>
      <c r="AQ180" s="358">
        <v>114.42078582688438</v>
      </c>
      <c r="AR180" s="358">
        <v>127.9981662086864</v>
      </c>
      <c r="AS180" s="358">
        <v>141.29098645282801</v>
      </c>
      <c r="AT180" s="358">
        <v>153.28240749293323</v>
      </c>
      <c r="AU180" s="358">
        <v>162.74429141416945</v>
      </c>
      <c r="AV180" s="358">
        <v>170.78264835151495</v>
      </c>
      <c r="AW180" s="358">
        <v>178.15625799927355</v>
      </c>
      <c r="AX180" s="358">
        <v>184.65890035644884</v>
      </c>
      <c r="AY180" s="358">
        <v>190.2855507865153</v>
      </c>
      <c r="AZ180" s="358">
        <v>195.19175851460909</v>
      </c>
      <c r="BA180" s="358">
        <v>199.39882040876455</v>
      </c>
      <c r="BB180" s="358">
        <v>203.30127656355521</v>
      </c>
      <c r="BC180" s="358">
        <v>207.34480513907249</v>
      </c>
      <c r="BD180" s="358">
        <v>211.38706312990254</v>
      </c>
      <c r="BE180" s="358">
        <v>215.56752754826726</v>
      </c>
      <c r="BF180" s="358">
        <v>219.48633758330305</v>
      </c>
      <c r="BG180" s="358">
        <v>222.62289832385855</v>
      </c>
      <c r="BH180" s="358">
        <v>225.48879188796508</v>
      </c>
      <c r="BI180" s="324">
        <v>9.1378046880761836</v>
      </c>
      <c r="BJ180" s="324">
        <v>16.855790750129334</v>
      </c>
      <c r="BK180" s="324">
        <v>31.639767932123323</v>
      </c>
      <c r="BL180" s="324">
        <v>51.138048884169159</v>
      </c>
      <c r="BM180" s="324">
        <v>76.093151140818463</v>
      </c>
      <c r="BN180" s="324">
        <v>102.45467331779251</v>
      </c>
      <c r="BO180" s="324">
        <v>126.40317992425665</v>
      </c>
      <c r="BP180" s="324">
        <v>148.08468343163148</v>
      </c>
      <c r="BQ180" s="324">
        <v>166.0116880797581</v>
      </c>
      <c r="BR180" s="324">
        <v>181.28889749574634</v>
      </c>
      <c r="BS180" s="324">
        <v>194.66449686056652</v>
      </c>
      <c r="BT180" s="324">
        <v>205.70214824014695</v>
      </c>
      <c r="BU180" s="324">
        <v>213.85118347125427</v>
      </c>
      <c r="BV180" s="324">
        <v>220.21051760288981</v>
      </c>
      <c r="BW180" s="324">
        <v>225.61657916756903</v>
      </c>
      <c r="BX180" s="324">
        <v>230.28275244972934</v>
      </c>
      <c r="BY180" s="324">
        <v>234.64485352722875</v>
      </c>
      <c r="BZ180" s="324">
        <v>238.8613866438111</v>
      </c>
      <c r="CA180" s="324">
        <v>243.16204187813219</v>
      </c>
      <c r="CB180" s="324">
        <v>247.76258018738878</v>
      </c>
      <c r="CC180" s="324">
        <v>253.00278107569994</v>
      </c>
      <c r="CD180" s="324">
        <v>258.73311641484531</v>
      </c>
      <c r="CE180" s="324">
        <v>265.25022418666867</v>
      </c>
      <c r="CF180" s="324">
        <v>271.55519403734354</v>
      </c>
      <c r="CG180" s="324">
        <v>276.39335035297108</v>
      </c>
      <c r="CH180" s="324">
        <v>280.85339529075259</v>
      </c>
    </row>
    <row r="181" spans="1:86" x14ac:dyDescent="0.25">
      <c r="A181" s="353" t="s">
        <v>459</v>
      </c>
      <c r="B181" s="353" t="s">
        <v>459</v>
      </c>
      <c r="C181" s="354">
        <v>2502</v>
      </c>
      <c r="D181" s="354"/>
      <c r="E181" s="355"/>
      <c r="F181" s="364">
        <v>0.98449999999999993</v>
      </c>
      <c r="G181" s="358">
        <v>1021.9109999999999</v>
      </c>
      <c r="H181" s="366">
        <v>9.3162010429434093E-4</v>
      </c>
      <c r="I181" s="358">
        <v>10.859991157347508</v>
      </c>
      <c r="J181" s="358">
        <v>15.246751797041901</v>
      </c>
      <c r="K181" s="358">
        <v>20.618323891928604</v>
      </c>
      <c r="L181" s="358">
        <v>26.930539863443116</v>
      </c>
      <c r="M181" s="358">
        <v>34.034248982391276</v>
      </c>
      <c r="N181" s="358">
        <v>42.154146128996494</v>
      </c>
      <c r="O181" s="358">
        <v>51.333090561685985</v>
      </c>
      <c r="P181" s="358">
        <v>61.963475973892997</v>
      </c>
      <c r="Q181" s="358">
        <v>74.671324603960514</v>
      </c>
      <c r="R181" s="358">
        <v>88.78741780240307</v>
      </c>
      <c r="S181" s="358">
        <v>104.48713285280309</v>
      </c>
      <c r="T181" s="358">
        <v>119.87208157275836</v>
      </c>
      <c r="U181" s="358">
        <v>132.67750966807532</v>
      </c>
      <c r="V181" s="358">
        <v>144.22630740281735</v>
      </c>
      <c r="W181" s="358">
        <v>155.32797720417162</v>
      </c>
      <c r="X181" s="358">
        <v>165.23874674949755</v>
      </c>
      <c r="Y181" s="358">
        <v>173.42871920541688</v>
      </c>
      <c r="Z181" s="358">
        <v>180.07924794838402</v>
      </c>
      <c r="AA181" s="358">
        <v>184.96797490713038</v>
      </c>
      <c r="AB181" s="358">
        <v>188.77627181172164</v>
      </c>
      <c r="AC181" s="358">
        <v>192.15967022028676</v>
      </c>
      <c r="AD181" s="358">
        <v>194.95753927453242</v>
      </c>
      <c r="AE181" s="358">
        <v>197.14886215175918</v>
      </c>
      <c r="AF181" s="358">
        <v>198.97036834478098</v>
      </c>
      <c r="AG181" s="358">
        <v>200.67577894833519</v>
      </c>
      <c r="AH181" s="358">
        <v>202.18720422103044</v>
      </c>
      <c r="AI181" s="358">
        <v>10.859991157347508</v>
      </c>
      <c r="AJ181" s="358">
        <v>17.639662345054941</v>
      </c>
      <c r="AK181" s="358">
        <v>29.110592469630237</v>
      </c>
      <c r="AL181" s="358">
        <v>43.853244814286235</v>
      </c>
      <c r="AM181" s="358">
        <v>62.234273288560388</v>
      </c>
      <c r="AN181" s="358">
        <v>81.959138519018609</v>
      </c>
      <c r="AO181" s="358">
        <v>100.7796311421168</v>
      </c>
      <c r="AP181" s="358">
        <v>118.9787136010479</v>
      </c>
      <c r="AQ181" s="358">
        <v>135.98547624006272</v>
      </c>
      <c r="AR181" s="358">
        <v>152.12176235249399</v>
      </c>
      <c r="AS181" s="358">
        <v>167.91985776330549</v>
      </c>
      <c r="AT181" s="358">
        <v>182.17128148102893</v>
      </c>
      <c r="AU181" s="358">
        <v>193.41643053204328</v>
      </c>
      <c r="AV181" s="358">
        <v>202.96976289567837</v>
      </c>
      <c r="AW181" s="358">
        <v>211.73306418147655</v>
      </c>
      <c r="AX181" s="358">
        <v>219.46124845646619</v>
      </c>
      <c r="AY181" s="358">
        <v>226.14834409944299</v>
      </c>
      <c r="AZ181" s="358">
        <v>231.97921643278747</v>
      </c>
      <c r="BA181" s="358">
        <v>236.97917610894038</v>
      </c>
      <c r="BB181" s="358">
        <v>241.61712152139427</v>
      </c>
      <c r="BC181" s="358">
        <v>246.42272703317559</v>
      </c>
      <c r="BD181" s="358">
        <v>251.22682249534</v>
      </c>
      <c r="BE181" s="358">
        <v>256.19517191478957</v>
      </c>
      <c r="BF181" s="358">
        <v>260.85255339541442</v>
      </c>
      <c r="BG181" s="358">
        <v>264.58025639079193</v>
      </c>
      <c r="BH181" s="358">
        <v>267.98628002847255</v>
      </c>
      <c r="BI181" s="324">
        <v>10.859991157347508</v>
      </c>
      <c r="BJ181" s="324">
        <v>20.032572893067979</v>
      </c>
      <c r="BK181" s="324">
        <v>37.602861047331878</v>
      </c>
      <c r="BL181" s="324">
        <v>60.775949765129361</v>
      </c>
      <c r="BM181" s="324">
        <v>90.434297594729514</v>
      </c>
      <c r="BN181" s="324">
        <v>121.76413090904072</v>
      </c>
      <c r="BO181" s="324">
        <v>150.2261717225476</v>
      </c>
      <c r="BP181" s="324">
        <v>175.99395122820283</v>
      </c>
      <c r="BQ181" s="324">
        <v>197.29962787616486</v>
      </c>
      <c r="BR181" s="324">
        <v>215.45610690258496</v>
      </c>
      <c r="BS181" s="324">
        <v>231.35258267380783</v>
      </c>
      <c r="BT181" s="324">
        <v>244.47048138929949</v>
      </c>
      <c r="BU181" s="324">
        <v>254.15535139601118</v>
      </c>
      <c r="BV181" s="324">
        <v>261.71321838853942</v>
      </c>
      <c r="BW181" s="324">
        <v>268.13815115878145</v>
      </c>
      <c r="BX181" s="324">
        <v>273.68375016343481</v>
      </c>
      <c r="BY181" s="324">
        <v>278.86796899346905</v>
      </c>
      <c r="BZ181" s="324">
        <v>283.87918491719091</v>
      </c>
      <c r="CA181" s="324">
        <v>288.99037731075038</v>
      </c>
      <c r="CB181" s="324">
        <v>294.45797123106695</v>
      </c>
      <c r="CC181" s="324">
        <v>300.6857838460644</v>
      </c>
      <c r="CD181" s="324">
        <v>307.49610571614761</v>
      </c>
      <c r="CE181" s="324">
        <v>315.24148167781999</v>
      </c>
      <c r="CF181" s="324">
        <v>322.73473844604791</v>
      </c>
      <c r="CG181" s="324">
        <v>328.48473383324875</v>
      </c>
      <c r="CH181" s="324">
        <v>333.78535583591463</v>
      </c>
    </row>
    <row r="182" spans="1:86" x14ac:dyDescent="0.25">
      <c r="A182" s="353" t="s">
        <v>550</v>
      </c>
      <c r="B182" s="353" t="s">
        <v>550</v>
      </c>
      <c r="C182" s="354">
        <v>6250</v>
      </c>
      <c r="D182" s="354"/>
      <c r="E182" s="355"/>
      <c r="F182" s="364">
        <v>0.77069999999999994</v>
      </c>
      <c r="G182" s="358">
        <v>594.2097</v>
      </c>
      <c r="H182" s="366">
        <v>5.417083314366017E-4</v>
      </c>
      <c r="I182" s="358">
        <v>6.3147496089288753</v>
      </c>
      <c r="J182" s="358">
        <v>8.8655155011490532</v>
      </c>
      <c r="K182" s="358">
        <v>11.988918853330407</v>
      </c>
      <c r="L182" s="358">
        <v>15.659277581995472</v>
      </c>
      <c r="M182" s="358">
        <v>19.789865142416538</v>
      </c>
      <c r="N182" s="358">
        <v>24.511334671088942</v>
      </c>
      <c r="O182" s="358">
        <v>29.848607503718291</v>
      </c>
      <c r="P182" s="358">
        <v>36.029848459801457</v>
      </c>
      <c r="Q182" s="358">
        <v>43.419070145562578</v>
      </c>
      <c r="R182" s="358">
        <v>51.62714257517591</v>
      </c>
      <c r="S182" s="358">
        <v>60.756042225129463</v>
      </c>
      <c r="T182" s="358">
        <v>69.701914970799095</v>
      </c>
      <c r="U182" s="358">
        <v>77.147876103314417</v>
      </c>
      <c r="V182" s="358">
        <v>83.863145473466773</v>
      </c>
      <c r="W182" s="358">
        <v>90.31842375324041</v>
      </c>
      <c r="X182" s="358">
        <v>96.081230297349691</v>
      </c>
      <c r="Y182" s="358">
        <v>100.8434464551561</v>
      </c>
      <c r="Z182" s="358">
        <v>104.71052361667005</v>
      </c>
      <c r="AA182" s="358">
        <v>107.5531674276659</v>
      </c>
      <c r="AB182" s="358">
        <v>109.76757451515991</v>
      </c>
      <c r="AC182" s="358">
        <v>111.73491624387597</v>
      </c>
      <c r="AD182" s="358">
        <v>113.36179072840798</v>
      </c>
      <c r="AE182" s="358">
        <v>114.63597733514774</v>
      </c>
      <c r="AF182" s="358">
        <v>115.69512695630229</v>
      </c>
      <c r="AG182" s="358">
        <v>116.68677057606443</v>
      </c>
      <c r="AH182" s="358">
        <v>117.56561771427965</v>
      </c>
      <c r="AI182" s="358">
        <v>6.3147496089288753</v>
      </c>
      <c r="AJ182" s="358">
        <v>10.256919115418459</v>
      </c>
      <c r="AK182" s="358">
        <v>16.92691087404015</v>
      </c>
      <c r="AL182" s="358">
        <v>25.49930810522989</v>
      </c>
      <c r="AM182" s="358">
        <v>36.187308738738977</v>
      </c>
      <c r="AN182" s="358">
        <v>47.656708961587164</v>
      </c>
      <c r="AO182" s="358">
        <v>58.600244431332953</v>
      </c>
      <c r="AP182" s="358">
        <v>69.182449073612673</v>
      </c>
      <c r="AQ182" s="358">
        <v>79.071356547649259</v>
      </c>
      <c r="AR182" s="358">
        <v>88.454108793179415</v>
      </c>
      <c r="AS182" s="358">
        <v>97.640213585700138</v>
      </c>
      <c r="AT182" s="358">
        <v>105.92697653460797</v>
      </c>
      <c r="AU182" s="358">
        <v>112.46568356883944</v>
      </c>
      <c r="AV182" s="358">
        <v>118.02065142591887</v>
      </c>
      <c r="AW182" s="358">
        <v>123.11624059957857</v>
      </c>
      <c r="AX182" s="358">
        <v>127.60994118562405</v>
      </c>
      <c r="AY182" s="358">
        <v>131.49828087066956</v>
      </c>
      <c r="AZ182" s="358">
        <v>134.88875313286746</v>
      </c>
      <c r="BA182" s="358">
        <v>137.79607533526956</v>
      </c>
      <c r="BB182" s="358">
        <v>140.49289741874904</v>
      </c>
      <c r="BC182" s="358">
        <v>143.28720867430249</v>
      </c>
      <c r="BD182" s="358">
        <v>146.08064188261915</v>
      </c>
      <c r="BE182" s="358">
        <v>148.96958369656022</v>
      </c>
      <c r="BF182" s="358">
        <v>151.67770725368766</v>
      </c>
      <c r="BG182" s="358">
        <v>153.84525147091631</v>
      </c>
      <c r="BH182" s="358">
        <v>155.82574907191986</v>
      </c>
      <c r="BI182" s="324">
        <v>6.3147496089288753</v>
      </c>
      <c r="BJ182" s="324">
        <v>11.648322729687866</v>
      </c>
      <c r="BK182" s="324">
        <v>21.864902894749893</v>
      </c>
      <c r="BL182" s="324">
        <v>35.339338628464304</v>
      </c>
      <c r="BM182" s="324">
        <v>52.584752335061417</v>
      </c>
      <c r="BN182" s="324">
        <v>70.802083252085367</v>
      </c>
      <c r="BO182" s="324">
        <v>87.351881358947594</v>
      </c>
      <c r="BP182" s="324">
        <v>102.33504968742389</v>
      </c>
      <c r="BQ182" s="324">
        <v>114.72364294973592</v>
      </c>
      <c r="BR182" s="324">
        <v>125.28107501118291</v>
      </c>
      <c r="BS182" s="324">
        <v>134.52438494627083</v>
      </c>
      <c r="BT182" s="324">
        <v>142.15203809841685</v>
      </c>
      <c r="BU182" s="324">
        <v>147.78349103436446</v>
      </c>
      <c r="BV182" s="324">
        <v>152.17815737837097</v>
      </c>
      <c r="BW182" s="324">
        <v>155.91405744591671</v>
      </c>
      <c r="BX182" s="324">
        <v>159.13865207389838</v>
      </c>
      <c r="BY182" s="324">
        <v>162.15311528618301</v>
      </c>
      <c r="BZ182" s="324">
        <v>165.0669826490649</v>
      </c>
      <c r="CA182" s="324">
        <v>168.0389832428732</v>
      </c>
      <c r="CB182" s="324">
        <v>171.21822032233817</v>
      </c>
      <c r="CC182" s="324">
        <v>174.83950110472907</v>
      </c>
      <c r="CD182" s="324">
        <v>178.79949303683037</v>
      </c>
      <c r="CE182" s="324">
        <v>183.3031900579727</v>
      </c>
      <c r="CF182" s="324">
        <v>187.66028755107303</v>
      </c>
      <c r="CG182" s="324">
        <v>191.00373236576826</v>
      </c>
      <c r="CH182" s="324">
        <v>194.08588042955998</v>
      </c>
    </row>
    <row r="183" spans="1:86" x14ac:dyDescent="0.25">
      <c r="A183" s="353" t="s">
        <v>465</v>
      </c>
      <c r="B183" s="353" t="s">
        <v>465</v>
      </c>
      <c r="C183" s="354">
        <v>2000</v>
      </c>
      <c r="D183" s="354"/>
      <c r="E183" s="355"/>
      <c r="F183" s="364">
        <v>0.98550000000000004</v>
      </c>
      <c r="G183" s="358">
        <v>802.197</v>
      </c>
      <c r="H183" s="366">
        <v>7.3131892386382714E-4</v>
      </c>
      <c r="I183" s="358">
        <v>8.5250597424342232</v>
      </c>
      <c r="J183" s="358">
        <v>11.968653386969731</v>
      </c>
      <c r="K183" s="358">
        <v>16.185321002644507</v>
      </c>
      <c r="L183" s="358">
        <v>21.140391175781918</v>
      </c>
      <c r="M183" s="358">
        <v>26.716781041526453</v>
      </c>
      <c r="N183" s="358">
        <v>33.090875391538603</v>
      </c>
      <c r="O183" s="358">
        <v>40.296318612200885</v>
      </c>
      <c r="P183" s="358">
        <v>48.641138549080146</v>
      </c>
      <c r="Q183" s="358">
        <v>58.616760738775994</v>
      </c>
      <c r="R183" s="358">
        <v>69.69785059445914</v>
      </c>
      <c r="S183" s="358">
        <v>82.022078745722553</v>
      </c>
      <c r="T183" s="358">
        <v>94.099216293221275</v>
      </c>
      <c r="U183" s="358">
        <v>104.15143806378542</v>
      </c>
      <c r="V183" s="358">
        <v>113.21720885636604</v>
      </c>
      <c r="W183" s="358">
        <v>121.93198559292821</v>
      </c>
      <c r="X183" s="358">
        <v>129.7119092819303</v>
      </c>
      <c r="Y183" s="358">
        <v>136.1410125347783</v>
      </c>
      <c r="Z183" s="358">
        <v>141.36165719563627</v>
      </c>
      <c r="AA183" s="358">
        <v>145.19929286070439</v>
      </c>
      <c r="AB183" s="358">
        <v>148.18879424778447</v>
      </c>
      <c r="AC183" s="358">
        <v>150.84475161897993</v>
      </c>
      <c r="AD183" s="358">
        <v>153.04107024331091</v>
      </c>
      <c r="AE183" s="358">
        <v>154.76125197943338</v>
      </c>
      <c r="AF183" s="358">
        <v>156.19112875297191</v>
      </c>
      <c r="AG183" s="358">
        <v>157.52987084493427</v>
      </c>
      <c r="AH183" s="358">
        <v>158.71633504727708</v>
      </c>
      <c r="AI183" s="358">
        <v>8.5250597424342232</v>
      </c>
      <c r="AJ183" s="358">
        <v>13.847080826232459</v>
      </c>
      <c r="AK183" s="358">
        <v>22.851725783713032</v>
      </c>
      <c r="AL183" s="358">
        <v>34.42466264702697</v>
      </c>
      <c r="AM183" s="358">
        <v>48.853713610346972</v>
      </c>
      <c r="AN183" s="358">
        <v>64.337672304673475</v>
      </c>
      <c r="AO183" s="358">
        <v>79.111701276640218</v>
      </c>
      <c r="AP183" s="358">
        <v>93.397925176086616</v>
      </c>
      <c r="AQ183" s="358">
        <v>106.74818167467578</v>
      </c>
      <c r="AR183" s="358">
        <v>119.41511677032896</v>
      </c>
      <c r="AS183" s="358">
        <v>131.81657320270588</v>
      </c>
      <c r="AT183" s="358">
        <v>143.00389710086003</v>
      </c>
      <c r="AU183" s="358">
        <v>151.83130460824231</v>
      </c>
      <c r="AV183" s="358">
        <v>159.3306412061564</v>
      </c>
      <c r="AW183" s="358">
        <v>166.2098058316115</v>
      </c>
      <c r="AX183" s="358">
        <v>172.27640677909505</v>
      </c>
      <c r="AY183" s="358">
        <v>177.52575634428132</v>
      </c>
      <c r="AZ183" s="358">
        <v>182.10297323811253</v>
      </c>
      <c r="BA183" s="358">
        <v>186.02792624510712</v>
      </c>
      <c r="BB183" s="358">
        <v>189.66869916567873</v>
      </c>
      <c r="BC183" s="358">
        <v>193.44108474987777</v>
      </c>
      <c r="BD183" s="358">
        <v>197.21228494976006</v>
      </c>
      <c r="BE183" s="358">
        <v>201.1124240022159</v>
      </c>
      <c r="BF183" s="358">
        <v>204.76845417667613</v>
      </c>
      <c r="BG183" s="358">
        <v>207.69468959226793</v>
      </c>
      <c r="BH183" s="358">
        <v>210.36840769890981</v>
      </c>
      <c r="BI183" s="324">
        <v>8.5250597424342232</v>
      </c>
      <c r="BJ183" s="324">
        <v>15.725508265495192</v>
      </c>
      <c r="BK183" s="324">
        <v>29.518130564781558</v>
      </c>
      <c r="BL183" s="324">
        <v>47.708934118272019</v>
      </c>
      <c r="BM183" s="324">
        <v>70.990646179167484</v>
      </c>
      <c r="BN183" s="324">
        <v>95.584469217808348</v>
      </c>
      <c r="BO183" s="324">
        <v>117.92708394107953</v>
      </c>
      <c r="BP183" s="324">
        <v>138.15471180309305</v>
      </c>
      <c r="BQ183" s="324">
        <v>154.87960261057552</v>
      </c>
      <c r="BR183" s="324">
        <v>169.13238294619879</v>
      </c>
      <c r="BS183" s="324">
        <v>181.61106765968921</v>
      </c>
      <c r="BT183" s="324">
        <v>191.90857790849878</v>
      </c>
      <c r="BU183" s="324">
        <v>199.51117115269923</v>
      </c>
      <c r="BV183" s="324">
        <v>205.44407355594677</v>
      </c>
      <c r="BW183" s="324">
        <v>210.48762607029482</v>
      </c>
      <c r="BX183" s="324">
        <v>214.84090427625981</v>
      </c>
      <c r="BY183" s="324">
        <v>218.91050015378434</v>
      </c>
      <c r="BZ183" s="324">
        <v>222.84428928058881</v>
      </c>
      <c r="CA183" s="324">
        <v>226.85655962950986</v>
      </c>
      <c r="CB183" s="324">
        <v>231.14860408357302</v>
      </c>
      <c r="CC183" s="324">
        <v>236.03741788077565</v>
      </c>
      <c r="CD183" s="324">
        <v>241.38349965620927</v>
      </c>
      <c r="CE183" s="324">
        <v>247.46359602499842</v>
      </c>
      <c r="CF183" s="324">
        <v>253.34577960038035</v>
      </c>
      <c r="CG183" s="324">
        <v>257.85950833960163</v>
      </c>
      <c r="CH183" s="324">
        <v>262.02048035054247</v>
      </c>
    </row>
    <row r="184" spans="1:86" x14ac:dyDescent="0.25">
      <c r="A184" s="353" t="s">
        <v>540</v>
      </c>
      <c r="B184" s="353" t="s">
        <v>541</v>
      </c>
      <c r="C184" s="354">
        <v>1000</v>
      </c>
      <c r="D184" s="354"/>
      <c r="E184" s="355"/>
      <c r="F184" s="364">
        <v>0.95850000000000002</v>
      </c>
      <c r="G184" s="358">
        <v>178.28100000000001</v>
      </c>
      <c r="H184" s="366">
        <v>1.6252899108992801E-4</v>
      </c>
      <c r="I184" s="358">
        <v>1.8946171276393651</v>
      </c>
      <c r="J184" s="358">
        <v>2.6599245503066586</v>
      </c>
      <c r="K184" s="358">
        <v>3.5970406442213894</v>
      </c>
      <c r="L184" s="358">
        <v>4.6982600024801595</v>
      </c>
      <c r="M184" s="358">
        <v>5.937562021379259</v>
      </c>
      <c r="N184" s="358">
        <v>7.3541466194449674</v>
      </c>
      <c r="O184" s="358">
        <v>8.9554909560890721</v>
      </c>
      <c r="P184" s="358">
        <v>10.810051423364284</v>
      </c>
      <c r="Q184" s="358">
        <v>13.027042885064047</v>
      </c>
      <c r="R184" s="358">
        <v>15.489714498846007</v>
      </c>
      <c r="S184" s="358">
        <v>18.228662312207803</v>
      </c>
      <c r="T184" s="358">
        <v>20.91269648225035</v>
      </c>
      <c r="U184" s="358">
        <v>23.146711505340619</v>
      </c>
      <c r="V184" s="358">
        <v>25.161496754689679</v>
      </c>
      <c r="W184" s="358">
        <v>27.098276761808929</v>
      </c>
      <c r="X184" s="358">
        <v>28.827294166759312</v>
      </c>
      <c r="Y184" s="358">
        <v>30.256103994047361</v>
      </c>
      <c r="Z184" s="358">
        <v>31.416344871017007</v>
      </c>
      <c r="AA184" s="358">
        <v>32.269224555189368</v>
      </c>
      <c r="AB184" s="358">
        <v>32.933614096399346</v>
      </c>
      <c r="AC184" s="358">
        <v>33.523876508368097</v>
      </c>
      <c r="AD184" s="358">
        <v>34.011988381965665</v>
      </c>
      <c r="AE184" s="358">
        <v>34.3942831550671</v>
      </c>
      <c r="AF184" s="358">
        <v>34.71206028595045</v>
      </c>
      <c r="AG184" s="358">
        <v>35.009583561277005</v>
      </c>
      <c r="AH184" s="358">
        <v>35.273264458186219</v>
      </c>
      <c r="AI184" s="358">
        <v>1.8946171276393651</v>
      </c>
      <c r="AJ184" s="358">
        <v>3.0773879941978706</v>
      </c>
      <c r="AK184" s="358">
        <v>5.0785885816652812</v>
      </c>
      <c r="AL184" s="358">
        <v>7.6505687273507821</v>
      </c>
      <c r="AM184" s="358">
        <v>10.857294300734445</v>
      </c>
      <c r="AN184" s="358">
        <v>14.29846353969099</v>
      </c>
      <c r="AO184" s="358">
        <v>17.581857343396567</v>
      </c>
      <c r="AP184" s="358">
        <v>20.756840898579647</v>
      </c>
      <c r="AQ184" s="358">
        <v>23.723814196690928</v>
      </c>
      <c r="AR184" s="358">
        <v>26.538925516962816</v>
      </c>
      <c r="AS184" s="358">
        <v>29.295036614636565</v>
      </c>
      <c r="AT184" s="358">
        <v>31.781317779845136</v>
      </c>
      <c r="AU184" s="358">
        <v>33.743128953189867</v>
      </c>
      <c r="AV184" s="358">
        <v>35.409788424632318</v>
      </c>
      <c r="AW184" s="358">
        <v>36.938620305817068</v>
      </c>
      <c r="AX184" s="358">
        <v>38.28686728694305</v>
      </c>
      <c r="AY184" s="358">
        <v>39.453487568284132</v>
      </c>
      <c r="AZ184" s="358">
        <v>40.470732465795734</v>
      </c>
      <c r="BA184" s="358">
        <v>41.343017636445843</v>
      </c>
      <c r="BB184" s="358">
        <v>42.152146362996092</v>
      </c>
      <c r="BC184" s="358">
        <v>42.990524809109189</v>
      </c>
      <c r="BD184" s="358">
        <v>43.828639814320148</v>
      </c>
      <c r="BE184" s="358">
        <v>44.69541030886311</v>
      </c>
      <c r="BF184" s="358">
        <v>45.507929821567515</v>
      </c>
      <c r="BG184" s="358">
        <v>46.158259075014151</v>
      </c>
      <c r="BH184" s="358">
        <v>46.752468649183854</v>
      </c>
      <c r="BI184" s="324">
        <v>1.8946171276393651</v>
      </c>
      <c r="BJ184" s="324">
        <v>3.4948514380890829</v>
      </c>
      <c r="BK184" s="324">
        <v>6.5601365191091734</v>
      </c>
      <c r="BL184" s="324">
        <v>10.602877452221406</v>
      </c>
      <c r="BM184" s="324">
        <v>15.777026580089629</v>
      </c>
      <c r="BN184" s="324">
        <v>21.242780459937013</v>
      </c>
      <c r="BO184" s="324">
        <v>26.208223730704059</v>
      </c>
      <c r="BP184" s="324">
        <v>30.703630373795011</v>
      </c>
      <c r="BQ184" s="324">
        <v>34.420585508317799</v>
      </c>
      <c r="BR184" s="324">
        <v>37.58813653507962</v>
      </c>
      <c r="BS184" s="324">
        <v>40.361410917065328</v>
      </c>
      <c r="BT184" s="324">
        <v>42.649939077439925</v>
      </c>
      <c r="BU184" s="324">
        <v>44.339546401039115</v>
      </c>
      <c r="BV184" s="324">
        <v>45.658080094574963</v>
      </c>
      <c r="BW184" s="324">
        <v>46.77896384982521</v>
      </c>
      <c r="BX184" s="324">
        <v>47.746440407126777</v>
      </c>
      <c r="BY184" s="324">
        <v>48.650871142520892</v>
      </c>
      <c r="BZ184" s="324">
        <v>49.525120060574466</v>
      </c>
      <c r="CA184" s="324">
        <v>50.416810717702319</v>
      </c>
      <c r="CB184" s="324">
        <v>51.370678629592838</v>
      </c>
      <c r="CC184" s="324">
        <v>52.457173109850281</v>
      </c>
      <c r="CD184" s="324">
        <v>53.645291246674631</v>
      </c>
      <c r="CE184" s="324">
        <v>54.996537462659113</v>
      </c>
      <c r="CF184" s="324">
        <v>56.303799357184594</v>
      </c>
      <c r="CG184" s="324">
        <v>57.306934588751304</v>
      </c>
      <c r="CH184" s="324">
        <v>58.231672840181488</v>
      </c>
    </row>
    <row r="185" spans="1:86" x14ac:dyDescent="0.25">
      <c r="A185" s="353" t="s">
        <v>330</v>
      </c>
      <c r="B185" s="353" t="s">
        <v>330</v>
      </c>
      <c r="C185" s="354">
        <v>3750</v>
      </c>
      <c r="D185" s="354"/>
      <c r="E185" s="355"/>
      <c r="F185" s="364">
        <v>0.99780000000000002</v>
      </c>
      <c r="G185" s="358">
        <v>2500.4868000000001</v>
      </c>
      <c r="H185" s="366">
        <v>2.2795564128408668E-3</v>
      </c>
      <c r="I185" s="358">
        <v>26.573023029465549</v>
      </c>
      <c r="J185" s="358">
        <v>37.306870766025177</v>
      </c>
      <c r="K185" s="358">
        <v>50.450427414806292</v>
      </c>
      <c r="L185" s="358">
        <v>65.895620504538371</v>
      </c>
      <c r="M185" s="358">
        <v>83.277497089651476</v>
      </c>
      <c r="N185" s="358">
        <v>103.1458570862109</v>
      </c>
      <c r="O185" s="358">
        <v>125.60557167179961</v>
      </c>
      <c r="P185" s="358">
        <v>151.61677852067021</v>
      </c>
      <c r="Q185" s="358">
        <v>182.71127476924948</v>
      </c>
      <c r="R185" s="358">
        <v>217.25156713353107</v>
      </c>
      <c r="S185" s="358">
        <v>255.66678161628604</v>
      </c>
      <c r="T185" s="358">
        <v>293.31180275112564</v>
      </c>
      <c r="U185" s="358">
        <v>324.64506359349758</v>
      </c>
      <c r="V185" s="358">
        <v>352.90350908590585</v>
      </c>
      <c r="W185" s="358">
        <v>380.06788915055427</v>
      </c>
      <c r="X185" s="358">
        <v>404.31828710686307</v>
      </c>
      <c r="Y185" s="358">
        <v>424.3581125108268</v>
      </c>
      <c r="Z185" s="358">
        <v>440.63111410764873</v>
      </c>
      <c r="AA185" s="358">
        <v>452.59320985683763</v>
      </c>
      <c r="AB185" s="358">
        <v>461.9116300914875</v>
      </c>
      <c r="AC185" s="358">
        <v>470.19037751641804</v>
      </c>
      <c r="AD185" s="358">
        <v>477.03640876402142</v>
      </c>
      <c r="AE185" s="358">
        <v>482.39829833076794</v>
      </c>
      <c r="AF185" s="358">
        <v>486.85529330564287</v>
      </c>
      <c r="AG185" s="358">
        <v>491.02821707568472</v>
      </c>
      <c r="AH185" s="358">
        <v>494.72648330783301</v>
      </c>
      <c r="AI185" s="358">
        <v>26.573023029465549</v>
      </c>
      <c r="AJ185" s="358">
        <v>43.162019833690927</v>
      </c>
      <c r="AK185" s="358">
        <v>71.229933145342216</v>
      </c>
      <c r="AL185" s="358">
        <v>107.30333639161452</v>
      </c>
      <c r="AM185" s="358">
        <v>152.2793852553088</v>
      </c>
      <c r="AN185" s="358">
        <v>200.54363247501749</v>
      </c>
      <c r="AO185" s="358">
        <v>246.59499445620216</v>
      </c>
      <c r="AP185" s="358">
        <v>291.12584446238549</v>
      </c>
      <c r="AQ185" s="358">
        <v>332.73923886717182</v>
      </c>
      <c r="AR185" s="358">
        <v>372.22268745042209</v>
      </c>
      <c r="AS185" s="358">
        <v>410.87862621600402</v>
      </c>
      <c r="AT185" s="358">
        <v>445.75005522241889</v>
      </c>
      <c r="AU185" s="358">
        <v>473.26551084046577</v>
      </c>
      <c r="AV185" s="358">
        <v>496.64130527978813</v>
      </c>
      <c r="AW185" s="358">
        <v>518.08399372287306</v>
      </c>
      <c r="AX185" s="358">
        <v>536.99388192994718</v>
      </c>
      <c r="AY185" s="358">
        <v>553.35635810018198</v>
      </c>
      <c r="AZ185" s="358">
        <v>567.62376426570233</v>
      </c>
      <c r="BA185" s="358">
        <v>579.85803238763538</v>
      </c>
      <c r="BB185" s="358">
        <v>591.20649745255935</v>
      </c>
      <c r="BC185" s="358">
        <v>602.96520554770302</v>
      </c>
      <c r="BD185" s="358">
        <v>614.72021874267011</v>
      </c>
      <c r="BE185" s="358">
        <v>626.87714056964069</v>
      </c>
      <c r="BF185" s="358">
        <v>638.27316323195373</v>
      </c>
      <c r="BG185" s="358">
        <v>647.39438037734294</v>
      </c>
      <c r="BH185" s="358">
        <v>655.72848887261148</v>
      </c>
      <c r="BI185" s="324">
        <v>26.573023029465549</v>
      </c>
      <c r="BJ185" s="324">
        <v>49.017168901356669</v>
      </c>
      <c r="BK185" s="324">
        <v>92.009438875878161</v>
      </c>
      <c r="BL185" s="324">
        <v>148.71105227869069</v>
      </c>
      <c r="BM185" s="324">
        <v>221.28127342096613</v>
      </c>
      <c r="BN185" s="324">
        <v>297.94140786382411</v>
      </c>
      <c r="BO185" s="324">
        <v>367.58441724060469</v>
      </c>
      <c r="BP185" s="324">
        <v>430.63491040410071</v>
      </c>
      <c r="BQ185" s="324">
        <v>482.76720296509416</v>
      </c>
      <c r="BR185" s="324">
        <v>527.19380776731293</v>
      </c>
      <c r="BS185" s="324">
        <v>566.09047081572203</v>
      </c>
      <c r="BT185" s="324">
        <v>598.1883076937122</v>
      </c>
      <c r="BU185" s="324">
        <v>621.88595808743401</v>
      </c>
      <c r="BV185" s="324">
        <v>640.3791014736704</v>
      </c>
      <c r="BW185" s="324">
        <v>656.10009829519186</v>
      </c>
      <c r="BX185" s="324">
        <v>669.66947675303106</v>
      </c>
      <c r="BY185" s="324">
        <v>682.35460368953727</v>
      </c>
      <c r="BZ185" s="324">
        <v>694.61641442375605</v>
      </c>
      <c r="CA185" s="324">
        <v>707.12285491843306</v>
      </c>
      <c r="CB185" s="324">
        <v>720.50136481363108</v>
      </c>
      <c r="CC185" s="324">
        <v>735.74003357898812</v>
      </c>
      <c r="CD185" s="324">
        <v>752.40402872131881</v>
      </c>
      <c r="CE185" s="324">
        <v>771.35598280851343</v>
      </c>
      <c r="CF185" s="324">
        <v>789.69103315826453</v>
      </c>
      <c r="CG185" s="324">
        <v>803.76054367900144</v>
      </c>
      <c r="CH185" s="324">
        <v>816.73049443738989</v>
      </c>
    </row>
    <row r="186" spans="1:86" x14ac:dyDescent="0.25">
      <c r="A186" s="353" t="s">
        <v>554</v>
      </c>
      <c r="B186" s="353" t="s">
        <v>554</v>
      </c>
      <c r="C186" s="354">
        <v>7500</v>
      </c>
      <c r="D186" s="354"/>
      <c r="E186" s="355"/>
      <c r="F186" s="364">
        <v>0.97589999999999999</v>
      </c>
      <c r="G186" s="358">
        <v>518.2029</v>
      </c>
      <c r="H186" s="366">
        <v>4.7241710847973056E-4</v>
      </c>
      <c r="I186" s="358">
        <v>5.5070147123495445</v>
      </c>
      <c r="J186" s="358">
        <v>7.7315059695094046</v>
      </c>
      <c r="K186" s="358">
        <v>10.455387244032689</v>
      </c>
      <c r="L186" s="358">
        <v>13.656261509859299</v>
      </c>
      <c r="M186" s="358">
        <v>17.258495624371601</v>
      </c>
      <c r="N186" s="358">
        <v>21.376030565352323</v>
      </c>
      <c r="O186" s="358">
        <v>26.030599920177306</v>
      </c>
      <c r="P186" s="358">
        <v>31.42118339439704</v>
      </c>
      <c r="Q186" s="358">
        <v>37.865231861300728</v>
      </c>
      <c r="R186" s="358">
        <v>45.023389892776272</v>
      </c>
      <c r="S186" s="358">
        <v>52.984589907543644</v>
      </c>
      <c r="T186" s="358">
        <v>60.786174432059099</v>
      </c>
      <c r="U186" s="358">
        <v>67.279704665841422</v>
      </c>
      <c r="V186" s="358">
        <v>73.136007687980097</v>
      </c>
      <c r="W186" s="358">
        <v>78.765575708976243</v>
      </c>
      <c r="X186" s="358">
        <v>83.791247728965828</v>
      </c>
      <c r="Y186" s="358">
        <v>87.944317299190175</v>
      </c>
      <c r="Z186" s="358">
        <v>91.316747267297899</v>
      </c>
      <c r="AA186" s="358">
        <v>93.795781632649224</v>
      </c>
      <c r="AB186" s="358">
        <v>95.726938553379313</v>
      </c>
      <c r="AC186" s="358">
        <v>97.44263284297385</v>
      </c>
      <c r="AD186" s="358">
        <v>98.861409877109253</v>
      </c>
      <c r="AE186" s="358">
        <v>99.97261219298143</v>
      </c>
      <c r="AF186" s="358">
        <v>100.8962834242255</v>
      </c>
      <c r="AG186" s="358">
        <v>101.76108350999866</v>
      </c>
      <c r="AH186" s="358">
        <v>102.52751518501144</v>
      </c>
      <c r="AI186" s="358">
        <v>5.5070147123495445</v>
      </c>
      <c r="AJ186" s="358">
        <v>8.9449317819538798</v>
      </c>
      <c r="AK186" s="358">
        <v>14.761748761370169</v>
      </c>
      <c r="AL186" s="358">
        <v>22.237629927824525</v>
      </c>
      <c r="AM186" s="358">
        <v>31.558502548191118</v>
      </c>
      <c r="AN186" s="358">
        <v>41.560824046376979</v>
      </c>
      <c r="AO186" s="358">
        <v>51.104545423990189</v>
      </c>
      <c r="AP186" s="358">
        <v>60.333154674264655</v>
      </c>
      <c r="AQ186" s="358">
        <v>68.95714807403148</v>
      </c>
      <c r="AR186" s="358">
        <v>77.139729784857209</v>
      </c>
      <c r="AS186" s="358">
        <v>85.150817694038324</v>
      </c>
      <c r="AT186" s="358">
        <v>92.377600750148972</v>
      </c>
      <c r="AU186" s="358">
        <v>98.079925951822972</v>
      </c>
      <c r="AV186" s="358">
        <v>102.92434443396041</v>
      </c>
      <c r="AW186" s="358">
        <v>107.36814447121841</v>
      </c>
      <c r="AX186" s="358">
        <v>111.28704494595058</v>
      </c>
      <c r="AY186" s="358">
        <v>114.67801769677521</v>
      </c>
      <c r="AZ186" s="358">
        <v>117.63480645104917</v>
      </c>
      <c r="BA186" s="358">
        <v>120.17024603831804</v>
      </c>
      <c r="BB186" s="358">
        <v>122.52211108603287</v>
      </c>
      <c r="BC186" s="358">
        <v>124.95899523001512</v>
      </c>
      <c r="BD186" s="358">
        <v>127.39511363990644</v>
      </c>
      <c r="BE186" s="358">
        <v>129.91452391866073</v>
      </c>
      <c r="BF186" s="358">
        <v>132.2762448411932</v>
      </c>
      <c r="BG186" s="358">
        <v>134.16653323474543</v>
      </c>
      <c r="BH186" s="358">
        <v>135.89370059718169</v>
      </c>
      <c r="BI186" s="324">
        <v>5.5070147123495445</v>
      </c>
      <c r="BJ186" s="324">
        <v>10.158357594398355</v>
      </c>
      <c r="BK186" s="324">
        <v>19.06811027870765</v>
      </c>
      <c r="BL186" s="324">
        <v>30.818998345789755</v>
      </c>
      <c r="BM186" s="324">
        <v>45.858509472010631</v>
      </c>
      <c r="BN186" s="324">
        <v>61.745617527401642</v>
      </c>
      <c r="BO186" s="324">
        <v>76.178490927803068</v>
      </c>
      <c r="BP186" s="324">
        <v>89.245125954132277</v>
      </c>
      <c r="BQ186" s="324">
        <v>100.04906428676223</v>
      </c>
      <c r="BR186" s="324">
        <v>109.25606967693814</v>
      </c>
      <c r="BS186" s="324">
        <v>117.31704548053303</v>
      </c>
      <c r="BT186" s="324">
        <v>123.96902706823886</v>
      </c>
      <c r="BU186" s="324">
        <v>128.88014723780452</v>
      </c>
      <c r="BV186" s="324">
        <v>132.71268117994074</v>
      </c>
      <c r="BW186" s="324">
        <v>135.97071323346057</v>
      </c>
      <c r="BX186" s="324">
        <v>138.78284216293531</v>
      </c>
      <c r="BY186" s="324">
        <v>141.41171809436022</v>
      </c>
      <c r="BZ186" s="324">
        <v>143.95286563480047</v>
      </c>
      <c r="CA186" s="324">
        <v>146.54471044398684</v>
      </c>
      <c r="CB186" s="324">
        <v>149.31728361868639</v>
      </c>
      <c r="CC186" s="324">
        <v>152.47535761705637</v>
      </c>
      <c r="CD186" s="324">
        <v>155.92881740270363</v>
      </c>
      <c r="CE186" s="324">
        <v>159.85643564434005</v>
      </c>
      <c r="CF186" s="324">
        <v>163.65620625816095</v>
      </c>
      <c r="CG186" s="324">
        <v>166.57198295949217</v>
      </c>
      <c r="CH186" s="324">
        <v>169.25988600935196</v>
      </c>
    </row>
    <row r="187" spans="1:86" x14ac:dyDescent="0.25">
      <c r="A187" s="353" t="s">
        <v>291</v>
      </c>
      <c r="B187" s="353" t="s">
        <v>291</v>
      </c>
      <c r="C187" s="354">
        <v>1000</v>
      </c>
      <c r="D187" s="354"/>
      <c r="E187" s="355"/>
      <c r="F187" s="364">
        <v>0.94769999999999999</v>
      </c>
      <c r="G187" s="358">
        <v>737.31060000000002</v>
      </c>
      <c r="H187" s="366">
        <v>6.7216555851666452E-4</v>
      </c>
      <c r="I187" s="358">
        <v>7.8355028923444268</v>
      </c>
      <c r="J187" s="358">
        <v>11.000558478701221</v>
      </c>
      <c r="K187" s="358">
        <v>14.876157277641807</v>
      </c>
      <c r="L187" s="358">
        <v>19.430432302851386</v>
      </c>
      <c r="M187" s="358">
        <v>24.555771038531052</v>
      </c>
      <c r="N187" s="358">
        <v>30.414291239509204</v>
      </c>
      <c r="O187" s="358">
        <v>37.036915936799815</v>
      </c>
      <c r="P187" s="358">
        <v>44.706757876563259</v>
      </c>
      <c r="Q187" s="358">
        <v>53.875493214713316</v>
      </c>
      <c r="R187" s="358">
        <v>64.060279508039827</v>
      </c>
      <c r="S187" s="358">
        <v>75.38765177787495</v>
      </c>
      <c r="T187" s="358">
        <v>86.487919581704688</v>
      </c>
      <c r="U187" s="358">
        <v>95.727058677198329</v>
      </c>
      <c r="V187" s="358">
        <v>104.05953673750035</v>
      </c>
      <c r="W187" s="358">
        <v>112.06941120038252</v>
      </c>
      <c r="X187" s="358">
        <v>119.22004901514916</v>
      </c>
      <c r="Y187" s="358">
        <v>125.12912867615425</v>
      </c>
      <c r="Z187" s="358">
        <v>129.92749696634229</v>
      </c>
      <c r="AA187" s="358">
        <v>133.45472214269273</v>
      </c>
      <c r="AB187" s="358">
        <v>136.20241511762137</v>
      </c>
      <c r="AC187" s="358">
        <v>138.64354307363536</v>
      </c>
      <c r="AD187" s="358">
        <v>140.66221056141785</v>
      </c>
      <c r="AE187" s="358">
        <v>142.2432539060944</v>
      </c>
      <c r="AF187" s="358">
        <v>143.55747385683441</v>
      </c>
      <c r="AG187" s="358">
        <v>144.78793063374835</v>
      </c>
      <c r="AH187" s="358">
        <v>145.87842665019801</v>
      </c>
      <c r="AI187" s="358">
        <v>7.8355028923444268</v>
      </c>
      <c r="AJ187" s="358">
        <v>12.727047685590884</v>
      </c>
      <c r="AK187" s="358">
        <v>21.003344126972461</v>
      </c>
      <c r="AL187" s="358">
        <v>31.640193956194107</v>
      </c>
      <c r="AM187" s="358">
        <v>44.90213861965713</v>
      </c>
      <c r="AN187" s="358">
        <v>59.133663887501676</v>
      </c>
      <c r="AO187" s="358">
        <v>72.712682714221529</v>
      </c>
      <c r="AP187" s="358">
        <v>85.843353004730162</v>
      </c>
      <c r="AQ187" s="358">
        <v>98.113762429258898</v>
      </c>
      <c r="AR187" s="358">
        <v>109.75612149509574</v>
      </c>
      <c r="AS187" s="358">
        <v>121.1544753695551</v>
      </c>
      <c r="AT187" s="358">
        <v>131.43690287270255</v>
      </c>
      <c r="AU187" s="358">
        <v>139.55029786883512</v>
      </c>
      <c r="AV187" s="358">
        <v>146.44304412269793</v>
      </c>
      <c r="AW187" s="358">
        <v>152.76578155189932</v>
      </c>
      <c r="AX187" s="358">
        <v>158.34168022086675</v>
      </c>
      <c r="AY187" s="358">
        <v>163.16643159430399</v>
      </c>
      <c r="AZ187" s="358">
        <v>167.37341633037357</v>
      </c>
      <c r="BA187" s="358">
        <v>170.98089610972823</v>
      </c>
      <c r="BB187" s="358">
        <v>174.32718195538766</v>
      </c>
      <c r="BC187" s="358">
        <v>177.79443486024411</v>
      </c>
      <c r="BD187" s="358">
        <v>181.26059826162225</v>
      </c>
      <c r="BE187" s="358">
        <v>184.84527118466937</v>
      </c>
      <c r="BF187" s="358">
        <v>188.20558018800568</v>
      </c>
      <c r="BG187" s="358">
        <v>190.89512451441334</v>
      </c>
      <c r="BH187" s="358">
        <v>193.35257661338525</v>
      </c>
      <c r="BI187" s="324">
        <v>7.8355028923444268</v>
      </c>
      <c r="BJ187" s="324">
        <v>14.453536892480548</v>
      </c>
      <c r="BK187" s="324">
        <v>27.130530976303117</v>
      </c>
      <c r="BL187" s="324">
        <v>43.849955609536828</v>
      </c>
      <c r="BM187" s="324">
        <v>65.248506200783225</v>
      </c>
      <c r="BN187" s="324">
        <v>87.853036535494155</v>
      </c>
      <c r="BO187" s="324">
        <v>108.38844949164323</v>
      </c>
      <c r="BP187" s="324">
        <v>126.97994813289706</v>
      </c>
      <c r="BQ187" s="324">
        <v>142.35203164380448</v>
      </c>
      <c r="BR187" s="324">
        <v>155.45196348215165</v>
      </c>
      <c r="BS187" s="324">
        <v>166.92129896123527</v>
      </c>
      <c r="BT187" s="324">
        <v>176.38588616370043</v>
      </c>
      <c r="BU187" s="324">
        <v>183.37353706047188</v>
      </c>
      <c r="BV187" s="324">
        <v>188.82655150789552</v>
      </c>
      <c r="BW187" s="324">
        <v>193.46215190341616</v>
      </c>
      <c r="BX187" s="324">
        <v>197.46331142658434</v>
      </c>
      <c r="BY187" s="324">
        <v>201.20373451245371</v>
      </c>
      <c r="BZ187" s="324">
        <v>204.81933569440488</v>
      </c>
      <c r="CA187" s="324">
        <v>208.50707007676377</v>
      </c>
      <c r="CB187" s="324">
        <v>212.45194879315392</v>
      </c>
      <c r="CC187" s="324">
        <v>216.94532664685286</v>
      </c>
      <c r="CD187" s="324">
        <v>221.85898596182665</v>
      </c>
      <c r="CE187" s="324">
        <v>227.44728846324432</v>
      </c>
      <c r="CF187" s="324">
        <v>232.85368651917696</v>
      </c>
      <c r="CG187" s="324">
        <v>237.00231839507839</v>
      </c>
      <c r="CH187" s="324">
        <v>240.82672657657244</v>
      </c>
    </row>
    <row r="188" spans="1:86" x14ac:dyDescent="0.25">
      <c r="A188" s="353" t="s">
        <v>539</v>
      </c>
      <c r="B188" s="353" t="s">
        <v>539</v>
      </c>
      <c r="C188" s="354">
        <v>3000</v>
      </c>
      <c r="D188" s="354"/>
      <c r="E188" s="355"/>
      <c r="F188" s="364">
        <v>2.24E-2</v>
      </c>
      <c r="G188" s="358">
        <v>13.44</v>
      </c>
      <c r="H188" s="366">
        <v>1.2252509466789125E-5</v>
      </c>
      <c r="I188" s="358">
        <v>0.14282876019022253</v>
      </c>
      <c r="J188" s="358">
        <v>0.2005226914596703</v>
      </c>
      <c r="K188" s="358">
        <v>0.27116869581354974</v>
      </c>
      <c r="L188" s="358">
        <v>0.35418588875613966</v>
      </c>
      <c r="M188" s="358">
        <v>0.44761266521579546</v>
      </c>
      <c r="N188" s="358">
        <v>0.55440417411468612</v>
      </c>
      <c r="O188" s="358">
        <v>0.67512409314417754</v>
      </c>
      <c r="P188" s="358">
        <v>0.81493311755047337</v>
      </c>
      <c r="Q188" s="358">
        <v>0.98206458554338805</v>
      </c>
      <c r="R188" s="358">
        <v>1.1677170470464622</v>
      </c>
      <c r="S188" s="358">
        <v>1.3741970343226302</v>
      </c>
      <c r="T188" s="358">
        <v>1.5765372682531769</v>
      </c>
      <c r="U188" s="358">
        <v>1.7449520848086888</v>
      </c>
      <c r="V188" s="358">
        <v>1.8968399121781303</v>
      </c>
      <c r="W188" s="358">
        <v>2.0428471888687629</v>
      </c>
      <c r="X188" s="358">
        <v>2.1731919475504684</v>
      </c>
      <c r="Y188" s="358">
        <v>2.2809050750219964</v>
      </c>
      <c r="Z188" s="358">
        <v>2.3683717001052749</v>
      </c>
      <c r="AA188" s="358">
        <v>2.43266740719283</v>
      </c>
      <c r="AB188" s="358">
        <v>2.4827534816138965</v>
      </c>
      <c r="AC188" s="358">
        <v>2.5272513631428315</v>
      </c>
      <c r="AD188" s="358">
        <v>2.5640484619988588</v>
      </c>
      <c r="AE188" s="358">
        <v>2.592868368497494</v>
      </c>
      <c r="AF188" s="358">
        <v>2.616824508742793</v>
      </c>
      <c r="AG188" s="358">
        <v>2.639253779502936</v>
      </c>
      <c r="AH188" s="358">
        <v>2.6591317881211269</v>
      </c>
      <c r="AI188" s="358">
        <v>0.14282876019022253</v>
      </c>
      <c r="AJ188" s="358">
        <v>0.23199384478446597</v>
      </c>
      <c r="AK188" s="358">
        <v>0.38285757056321967</v>
      </c>
      <c r="AL188" s="358">
        <v>0.57675043159727901</v>
      </c>
      <c r="AM188" s="358">
        <v>0.81849459786444378</v>
      </c>
      <c r="AN188" s="358">
        <v>1.0779126770292227</v>
      </c>
      <c r="AO188" s="358">
        <v>1.3254366011815606</v>
      </c>
      <c r="AP188" s="358">
        <v>1.5647878443407341</v>
      </c>
      <c r="AQ188" s="358">
        <v>1.7884578996277001</v>
      </c>
      <c r="AR188" s="358">
        <v>2.0006795954026519</v>
      </c>
      <c r="AS188" s="358">
        <v>2.2084534644786338</v>
      </c>
      <c r="AT188" s="358">
        <v>2.3958857699985896</v>
      </c>
      <c r="AU188" s="358">
        <v>2.543780061424783</v>
      </c>
      <c r="AV188" s="358">
        <v>2.6694238669687644</v>
      </c>
      <c r="AW188" s="358">
        <v>2.7846773178868265</v>
      </c>
      <c r="AX188" s="358">
        <v>2.8863170855924887</v>
      </c>
      <c r="AY188" s="358">
        <v>2.9742646323373694</v>
      </c>
      <c r="AZ188" s="358">
        <v>3.0509512754600583</v>
      </c>
      <c r="BA188" s="358">
        <v>3.1167098963649069</v>
      </c>
      <c r="BB188" s="358">
        <v>3.1777073671264318</v>
      </c>
      <c r="BC188" s="358">
        <v>3.2409098750535805</v>
      </c>
      <c r="BD188" s="358">
        <v>3.3040925230645031</v>
      </c>
      <c r="BE188" s="358">
        <v>3.3694354112391114</v>
      </c>
      <c r="BF188" s="358">
        <v>3.4306885018698985</v>
      </c>
      <c r="BG188" s="358">
        <v>3.4797146188780075</v>
      </c>
      <c r="BH188" s="358">
        <v>3.5245100635795783</v>
      </c>
      <c r="BI188" s="324">
        <v>0.14282876019022253</v>
      </c>
      <c r="BJ188" s="324">
        <v>0.26346499810926161</v>
      </c>
      <c r="BK188" s="324">
        <v>0.49454644531288966</v>
      </c>
      <c r="BL188" s="324">
        <v>0.79931497443841837</v>
      </c>
      <c r="BM188" s="324">
        <v>1.1893765305130923</v>
      </c>
      <c r="BN188" s="324">
        <v>1.6014211799437594</v>
      </c>
      <c r="BO188" s="324">
        <v>1.9757491092189434</v>
      </c>
      <c r="BP188" s="324">
        <v>2.3146425711309946</v>
      </c>
      <c r="BQ188" s="324">
        <v>2.5948512137120114</v>
      </c>
      <c r="BR188" s="324">
        <v>2.8336421437588415</v>
      </c>
      <c r="BS188" s="324">
        <v>3.0427098946346378</v>
      </c>
      <c r="BT188" s="324">
        <v>3.2152342717440021</v>
      </c>
      <c r="BU188" s="324">
        <v>3.3426080380408769</v>
      </c>
      <c r="BV188" s="324">
        <v>3.4420078217593986</v>
      </c>
      <c r="BW188" s="324">
        <v>3.5265074469048896</v>
      </c>
      <c r="BX188" s="324">
        <v>3.5994422236345081</v>
      </c>
      <c r="BY188" s="324">
        <v>3.6676241896527428</v>
      </c>
      <c r="BZ188" s="324">
        <v>3.7335308508148413</v>
      </c>
      <c r="CA188" s="324">
        <v>3.8007523855369838</v>
      </c>
      <c r="CB188" s="324">
        <v>3.8726612526389665</v>
      </c>
      <c r="CC188" s="324">
        <v>3.95456838696433</v>
      </c>
      <c r="CD188" s="324">
        <v>4.0441365841301478</v>
      </c>
      <c r="CE188" s="324">
        <v>4.1460024539807288</v>
      </c>
      <c r="CF188" s="324">
        <v>4.2445524949970039</v>
      </c>
      <c r="CG188" s="324">
        <v>4.3201754582530798</v>
      </c>
      <c r="CH188" s="324">
        <v>4.3898883390380297</v>
      </c>
    </row>
    <row r="189" spans="1:86" x14ac:dyDescent="0.25">
      <c r="A189" s="353" t="s">
        <v>283</v>
      </c>
      <c r="B189" s="353" t="s">
        <v>283</v>
      </c>
      <c r="C189" s="354">
        <v>1000</v>
      </c>
      <c r="D189" s="354"/>
      <c r="E189" s="355"/>
      <c r="F189" s="364">
        <v>1</v>
      </c>
      <c r="G189" s="358">
        <v>824</v>
      </c>
      <c r="H189" s="366">
        <v>7.5119552088052379E-4</v>
      </c>
      <c r="I189" s="358">
        <v>8.7567632735672145</v>
      </c>
      <c r="J189" s="358">
        <v>12.293950726396455</v>
      </c>
      <c r="K189" s="358">
        <v>16.625223612378353</v>
      </c>
      <c r="L189" s="358">
        <v>21.714968179691898</v>
      </c>
      <c r="M189" s="358">
        <v>27.442919355492222</v>
      </c>
      <c r="N189" s="358">
        <v>33.990255912983734</v>
      </c>
      <c r="O189" s="358">
        <v>41.391536663006129</v>
      </c>
      <c r="P189" s="358">
        <v>49.963161373630221</v>
      </c>
      <c r="Q189" s="358">
        <v>60.209912089862492</v>
      </c>
      <c r="R189" s="358">
        <v>71.592176098681904</v>
      </c>
      <c r="S189" s="358">
        <v>84.251365794780327</v>
      </c>
      <c r="T189" s="358">
        <v>96.65674918456979</v>
      </c>
      <c r="U189" s="358">
        <v>106.98218139005654</v>
      </c>
      <c r="V189" s="358">
        <v>116.29435175854013</v>
      </c>
      <c r="W189" s="358">
        <v>125.2459883651682</v>
      </c>
      <c r="X189" s="358">
        <v>133.23736345101088</v>
      </c>
      <c r="Y189" s="358">
        <v>139.84120400432477</v>
      </c>
      <c r="Z189" s="358">
        <v>145.20374113740672</v>
      </c>
      <c r="AA189" s="358">
        <v>149.1456803219414</v>
      </c>
      <c r="AB189" s="358">
        <v>152.21643369418533</v>
      </c>
      <c r="AC189" s="358">
        <v>154.94457762125694</v>
      </c>
      <c r="AD189" s="358">
        <v>157.20059022969193</v>
      </c>
      <c r="AE189" s="358">
        <v>158.96752497335828</v>
      </c>
      <c r="AF189" s="358">
        <v>160.43626452411172</v>
      </c>
      <c r="AG189" s="358">
        <v>161.81139243381097</v>
      </c>
      <c r="AH189" s="358">
        <v>163.03010367647389</v>
      </c>
      <c r="AI189" s="358">
        <v>8.7567632735672145</v>
      </c>
      <c r="AJ189" s="358">
        <v>14.223432150476189</v>
      </c>
      <c r="AK189" s="358">
        <v>23.472815338102162</v>
      </c>
      <c r="AL189" s="358">
        <v>35.360294318166517</v>
      </c>
      <c r="AM189" s="358">
        <v>50.18151403573674</v>
      </c>
      <c r="AN189" s="358">
        <v>66.086312936910687</v>
      </c>
      <c r="AO189" s="358">
        <v>81.261886858155208</v>
      </c>
      <c r="AP189" s="358">
        <v>95.936397599461685</v>
      </c>
      <c r="AQ189" s="358">
        <v>109.64950217955544</v>
      </c>
      <c r="AR189" s="358">
        <v>122.66071328956735</v>
      </c>
      <c r="AS189" s="358">
        <v>135.39923026267817</v>
      </c>
      <c r="AT189" s="358">
        <v>146.89061566062784</v>
      </c>
      <c r="AU189" s="358">
        <v>155.95794424211468</v>
      </c>
      <c r="AV189" s="358">
        <v>163.66110612963257</v>
      </c>
      <c r="AW189" s="358">
        <v>170.72724032282329</v>
      </c>
      <c r="AX189" s="358">
        <v>176.95872608096803</v>
      </c>
      <c r="AY189" s="358">
        <v>182.35074829211257</v>
      </c>
      <c r="AZ189" s="358">
        <v>187.05236986451547</v>
      </c>
      <c r="BA189" s="358">
        <v>191.08399959856277</v>
      </c>
      <c r="BB189" s="358">
        <v>194.82372548453719</v>
      </c>
      <c r="BC189" s="358">
        <v>198.69864114911834</v>
      </c>
      <c r="BD189" s="358">
        <v>202.57233921169276</v>
      </c>
      <c r="BE189" s="358">
        <v>206.57848057001695</v>
      </c>
      <c r="BF189" s="358">
        <v>210.33387838845212</v>
      </c>
      <c r="BG189" s="358">
        <v>213.33964627644929</v>
      </c>
      <c r="BH189" s="358">
        <v>216.08603365993847</v>
      </c>
      <c r="BI189" s="324">
        <v>8.7567632735672145</v>
      </c>
      <c r="BJ189" s="324">
        <v>16.152913574555921</v>
      </c>
      <c r="BK189" s="324">
        <v>30.320407063825972</v>
      </c>
      <c r="BL189" s="324">
        <v>49.005620456641125</v>
      </c>
      <c r="BM189" s="324">
        <v>72.920108715981257</v>
      </c>
      <c r="BN189" s="324">
        <v>98.182369960837633</v>
      </c>
      <c r="BO189" s="324">
        <v>121.13223705330428</v>
      </c>
      <c r="BP189" s="324">
        <v>141.90963382529316</v>
      </c>
      <c r="BQ189" s="324">
        <v>159.08909226924837</v>
      </c>
      <c r="BR189" s="324">
        <v>173.72925048045278</v>
      </c>
      <c r="BS189" s="324">
        <v>186.54709473057602</v>
      </c>
      <c r="BT189" s="324">
        <v>197.12448213668588</v>
      </c>
      <c r="BU189" s="324">
        <v>204.93370709417283</v>
      </c>
      <c r="BV189" s="324">
        <v>211.02786050072507</v>
      </c>
      <c r="BW189" s="324">
        <v>216.2084922804784</v>
      </c>
      <c r="BX189" s="324">
        <v>220.68008871092522</v>
      </c>
      <c r="BY189" s="324">
        <v>224.86029257990032</v>
      </c>
      <c r="BZ189" s="324">
        <v>228.90099859162422</v>
      </c>
      <c r="CA189" s="324">
        <v>233.02231887518414</v>
      </c>
      <c r="CB189" s="324">
        <v>237.43101727488906</v>
      </c>
      <c r="CC189" s="324">
        <v>242.45270467697978</v>
      </c>
      <c r="CD189" s="324">
        <v>247.9440881936936</v>
      </c>
      <c r="CE189" s="324">
        <v>254.18943616667568</v>
      </c>
      <c r="CF189" s="324">
        <v>260.23149225279252</v>
      </c>
      <c r="CG189" s="324">
        <v>264.86790011908766</v>
      </c>
      <c r="CH189" s="324">
        <v>269.14196364340302</v>
      </c>
    </row>
    <row r="190" spans="1:86" x14ac:dyDescent="0.25">
      <c r="A190" s="353" t="s">
        <v>309</v>
      </c>
      <c r="B190" s="353" t="s">
        <v>310</v>
      </c>
      <c r="C190" s="354">
        <v>2000</v>
      </c>
      <c r="D190" s="354"/>
      <c r="E190" s="355"/>
      <c r="F190" s="364">
        <v>0.95219999999999994</v>
      </c>
      <c r="G190" s="358">
        <v>1387.3553999999999</v>
      </c>
      <c r="H190" s="366">
        <v>1.264775682462873E-3</v>
      </c>
      <c r="I190" s="358">
        <v>14.743619920030525</v>
      </c>
      <c r="J190" s="358">
        <v>20.699124912135975</v>
      </c>
      <c r="K190" s="358">
        <v>27.991618634515302</v>
      </c>
      <c r="L190" s="358">
        <v>36.561138792383161</v>
      </c>
      <c r="M190" s="358">
        <v>46.205197038357582</v>
      </c>
      <c r="N190" s="358">
        <v>57.228841126529012</v>
      </c>
      <c r="O190" s="358">
        <v>69.690257164708171</v>
      </c>
      <c r="P190" s="358">
        <v>84.122162297059816</v>
      </c>
      <c r="Q190" s="358">
        <v>101.37444984392718</v>
      </c>
      <c r="R190" s="358">
        <v>120.53858265565202</v>
      </c>
      <c r="S190" s="358">
        <v>141.8526544815094</v>
      </c>
      <c r="T190" s="358">
        <v>162.73939675686708</v>
      </c>
      <c r="U190" s="358">
        <v>180.12415904766314</v>
      </c>
      <c r="V190" s="358">
        <v>195.80290886129873</v>
      </c>
      <c r="W190" s="358">
        <v>210.87463384314719</v>
      </c>
      <c r="X190" s="358">
        <v>224.32958211835262</v>
      </c>
      <c r="Y190" s="358">
        <v>235.44836106541453</v>
      </c>
      <c r="Z190" s="358">
        <v>244.47717763007688</v>
      </c>
      <c r="AA190" s="358">
        <v>251.11415653072706</v>
      </c>
      <c r="AB190" s="358">
        <v>256.2843340465655</v>
      </c>
      <c r="AC190" s="358">
        <v>260.87766561112858</v>
      </c>
      <c r="AD190" s="358">
        <v>264.67607735236686</v>
      </c>
      <c r="AE190" s="358">
        <v>267.65103664614497</v>
      </c>
      <c r="AF190" s="358">
        <v>270.1239295429063</v>
      </c>
      <c r="AG190" s="358">
        <v>272.43921004194993</v>
      </c>
      <c r="AH190" s="358">
        <v>274.49113434237358</v>
      </c>
      <c r="AI190" s="358">
        <v>14.743619920030525</v>
      </c>
      <c r="AJ190" s="358">
        <v>23.947761408369843</v>
      </c>
      <c r="AK190" s="358">
        <v>39.5207974666491</v>
      </c>
      <c r="AL190" s="358">
        <v>59.535552509584491</v>
      </c>
      <c r="AM190" s="358">
        <v>84.489799123367902</v>
      </c>
      <c r="AN190" s="358">
        <v>111.26845038727292</v>
      </c>
      <c r="AO190" s="358">
        <v>136.81931741122651</v>
      </c>
      <c r="AP190" s="358">
        <v>161.52655250747594</v>
      </c>
      <c r="AQ190" s="358">
        <v>184.6150836846092</v>
      </c>
      <c r="AR190" s="358">
        <v>206.5218482404527</v>
      </c>
      <c r="AS190" s="358">
        <v>227.96948211258493</v>
      </c>
      <c r="AT190" s="358">
        <v>247.31734083264146</v>
      </c>
      <c r="AU190" s="358">
        <v>262.58385451116101</v>
      </c>
      <c r="AV190" s="358">
        <v>275.55354291130931</v>
      </c>
      <c r="AW190" s="358">
        <v>287.45067814194982</v>
      </c>
      <c r="AX190" s="358">
        <v>297.94252937566972</v>
      </c>
      <c r="AY190" s="358">
        <v>307.02098948677565</v>
      </c>
      <c r="AZ190" s="358">
        <v>314.93703326982137</v>
      </c>
      <c r="BA190" s="358">
        <v>321.72502269012602</v>
      </c>
      <c r="BB190" s="358">
        <v>328.0215383484105</v>
      </c>
      <c r="BC190" s="358">
        <v>334.54567083846058</v>
      </c>
      <c r="BD190" s="358">
        <v>341.06775327181271</v>
      </c>
      <c r="BE190" s="358">
        <v>347.81282832840787</v>
      </c>
      <c r="BF190" s="358">
        <v>354.13573056451736</v>
      </c>
      <c r="BG190" s="358">
        <v>359.19649307733226</v>
      </c>
      <c r="BH190" s="358">
        <v>363.8205408527881</v>
      </c>
      <c r="BI190" s="324">
        <v>14.743619920030525</v>
      </c>
      <c r="BJ190" s="324">
        <v>27.196397904603707</v>
      </c>
      <c r="BK190" s="324">
        <v>51.049976298782894</v>
      </c>
      <c r="BL190" s="324">
        <v>82.509966226785849</v>
      </c>
      <c r="BM190" s="324">
        <v>122.77440120837821</v>
      </c>
      <c r="BN190" s="324">
        <v>165.30805964801684</v>
      </c>
      <c r="BO190" s="324">
        <v>203.94837765774489</v>
      </c>
      <c r="BP190" s="324">
        <v>238.93094271789209</v>
      </c>
      <c r="BQ190" s="324">
        <v>267.8557175252912</v>
      </c>
      <c r="BR190" s="324">
        <v>292.50511382525337</v>
      </c>
      <c r="BS190" s="324">
        <v>314.08630974366042</v>
      </c>
      <c r="BT190" s="324">
        <v>331.89528490841587</v>
      </c>
      <c r="BU190" s="324">
        <v>345.0435499746589</v>
      </c>
      <c r="BV190" s="324">
        <v>355.30417696131991</v>
      </c>
      <c r="BW190" s="324">
        <v>364.02672244075239</v>
      </c>
      <c r="BX190" s="324">
        <v>371.55547663298677</v>
      </c>
      <c r="BY190" s="324">
        <v>378.59361790813665</v>
      </c>
      <c r="BZ190" s="324">
        <v>385.3968889095658</v>
      </c>
      <c r="CA190" s="324">
        <v>392.33588884952502</v>
      </c>
      <c r="CB190" s="324">
        <v>399.7587426502555</v>
      </c>
      <c r="CC190" s="324">
        <v>408.21367606579258</v>
      </c>
      <c r="CD190" s="324">
        <v>417.45942919125855</v>
      </c>
      <c r="CE190" s="324">
        <v>427.97462001067078</v>
      </c>
      <c r="CF190" s="324">
        <v>438.14753158612842</v>
      </c>
      <c r="CG190" s="324">
        <v>445.95377611271465</v>
      </c>
      <c r="CH190" s="324">
        <v>453.1499473632025</v>
      </c>
    </row>
    <row r="191" spans="1:86" x14ac:dyDescent="0.25">
      <c r="A191" s="353" t="s">
        <v>444</v>
      </c>
      <c r="B191" s="353" t="s">
        <v>444</v>
      </c>
      <c r="C191" s="354">
        <v>12500</v>
      </c>
      <c r="D191" s="354"/>
      <c r="E191" s="355"/>
      <c r="F191" s="364">
        <v>0.97460000000000002</v>
      </c>
      <c r="G191" s="358">
        <v>5498.6931999999997</v>
      </c>
      <c r="H191" s="366">
        <v>5.0128564351167399E-3</v>
      </c>
      <c r="I191" s="358">
        <v>58.435381876667215</v>
      </c>
      <c r="J191" s="358">
        <v>82.039639879091311</v>
      </c>
      <c r="K191" s="358">
        <v>110.94296605080613</v>
      </c>
      <c r="L191" s="358">
        <v>144.9077037231653</v>
      </c>
      <c r="M191" s="358">
        <v>183.13130345654542</v>
      </c>
      <c r="N191" s="358">
        <v>226.82280225119348</v>
      </c>
      <c r="O191" s="358">
        <v>276.21281697381369</v>
      </c>
      <c r="P191" s="358">
        <v>333.41273749476107</v>
      </c>
      <c r="Q191" s="358">
        <v>401.79106089942309</v>
      </c>
      <c r="R191" s="358">
        <v>477.746859086195</v>
      </c>
      <c r="S191" s="358">
        <v>562.22380119717366</v>
      </c>
      <c r="T191" s="358">
        <v>645.00705033410111</v>
      </c>
      <c r="U191" s="358">
        <v>713.91042879935719</v>
      </c>
      <c r="V191" s="358">
        <v>776.05213739452995</v>
      </c>
      <c r="W191" s="358">
        <v>835.78794241605522</v>
      </c>
      <c r="X191" s="358">
        <v>889.11575775971107</v>
      </c>
      <c r="Y191" s="358">
        <v>933.18431740096275</v>
      </c>
      <c r="Z191" s="358">
        <v>968.96944661021666</v>
      </c>
      <c r="AA191" s="358">
        <v>995.27468227625343</v>
      </c>
      <c r="AB191" s="358">
        <v>1015.7663457311501</v>
      </c>
      <c r="AC191" s="358">
        <v>1033.9717176491235</v>
      </c>
      <c r="AD191" s="358">
        <v>1049.0264763737785</v>
      </c>
      <c r="AE191" s="358">
        <v>1060.8175346988294</v>
      </c>
      <c r="AF191" s="358">
        <v>1070.6186854030757</v>
      </c>
      <c r="AG191" s="358">
        <v>1079.795149585349</v>
      </c>
      <c r="AH191" s="358">
        <v>1087.9278185450507</v>
      </c>
      <c r="AI191" s="358">
        <v>58.435381876667215</v>
      </c>
      <c r="AJ191" s="358">
        <v>94.91540005641356</v>
      </c>
      <c r="AK191" s="358">
        <v>156.6381190345607</v>
      </c>
      <c r="AL191" s="358">
        <v>235.96530329769516</v>
      </c>
      <c r="AM191" s="358">
        <v>334.86984222574046</v>
      </c>
      <c r="AN191" s="358">
        <v>441.00529072726067</v>
      </c>
      <c r="AO191" s="358">
        <v>542.2744959782857</v>
      </c>
      <c r="AP191" s="358">
        <v>640.20002076778655</v>
      </c>
      <c r="AQ191" s="358">
        <v>731.70991749770212</v>
      </c>
      <c r="AR191" s="358">
        <v>818.5359588258417</v>
      </c>
      <c r="AS191" s="358">
        <v>903.54226544978462</v>
      </c>
      <c r="AT191" s="358">
        <v>980.22624936517923</v>
      </c>
      <c r="AU191" s="358">
        <v>1040.7340867598241</v>
      </c>
      <c r="AV191" s="358">
        <v>1092.1386060430691</v>
      </c>
      <c r="AW191" s="358">
        <v>1139.2921303614978</v>
      </c>
      <c r="AX191" s="358">
        <v>1180.8759026481573</v>
      </c>
      <c r="AY191" s="358">
        <v>1216.8577908358627</v>
      </c>
      <c r="AZ191" s="358">
        <v>1248.2325172547282</v>
      </c>
      <c r="BA191" s="358">
        <v>1275.1362733269655</v>
      </c>
      <c r="BB191" s="358">
        <v>1300.0921050005963</v>
      </c>
      <c r="BC191" s="358">
        <v>1325.9500812328847</v>
      </c>
      <c r="BD191" s="358">
        <v>1351.7999321983352</v>
      </c>
      <c r="BE191" s="358">
        <v>1378.533599971704</v>
      </c>
      <c r="BF191" s="358">
        <v>1403.5940131361754</v>
      </c>
      <c r="BG191" s="358">
        <v>1423.6520173188312</v>
      </c>
      <c r="BH191" s="358">
        <v>1441.9791309476634</v>
      </c>
      <c r="BI191" s="324">
        <v>58.435381876667215</v>
      </c>
      <c r="BJ191" s="324">
        <v>107.79116023373584</v>
      </c>
      <c r="BK191" s="324">
        <v>202.33327201831534</v>
      </c>
      <c r="BL191" s="324">
        <v>327.02290287222507</v>
      </c>
      <c r="BM191" s="324">
        <v>486.60838099493543</v>
      </c>
      <c r="BN191" s="324">
        <v>655.18777920332786</v>
      </c>
      <c r="BO191" s="324">
        <v>808.3361749827576</v>
      </c>
      <c r="BP191" s="324">
        <v>946.98730404081221</v>
      </c>
      <c r="BQ191" s="324">
        <v>1061.628774095981</v>
      </c>
      <c r="BR191" s="324">
        <v>1159.3250585654885</v>
      </c>
      <c r="BS191" s="324">
        <v>1244.8607297023957</v>
      </c>
      <c r="BT191" s="324">
        <v>1315.4454483962572</v>
      </c>
      <c r="BU191" s="324">
        <v>1367.5577447202909</v>
      </c>
      <c r="BV191" s="324">
        <v>1408.2250746916086</v>
      </c>
      <c r="BW191" s="324">
        <v>1442.7963183069403</v>
      </c>
      <c r="BX191" s="324">
        <v>1472.6360475366034</v>
      </c>
      <c r="BY191" s="324">
        <v>1500.5312642707624</v>
      </c>
      <c r="BZ191" s="324">
        <v>1527.4955878992398</v>
      </c>
      <c r="CA191" s="324">
        <v>1554.9978643776778</v>
      </c>
      <c r="CB191" s="324">
        <v>1584.4178642700422</v>
      </c>
      <c r="CC191" s="324">
        <v>1617.9284448166463</v>
      </c>
      <c r="CD191" s="324">
        <v>1654.573388022892</v>
      </c>
      <c r="CE191" s="324">
        <v>1696.2496652445793</v>
      </c>
      <c r="CF191" s="324">
        <v>1736.569340869275</v>
      </c>
      <c r="CG191" s="324">
        <v>1767.5088850523134</v>
      </c>
      <c r="CH191" s="324">
        <v>1796.0304433502761</v>
      </c>
    </row>
    <row r="192" spans="1:86" x14ac:dyDescent="0.25">
      <c r="A192" s="353" t="s">
        <v>531</v>
      </c>
      <c r="B192" s="353" t="s">
        <v>532</v>
      </c>
      <c r="C192" s="354">
        <v>14000</v>
      </c>
      <c r="D192" s="354"/>
      <c r="E192" s="355"/>
      <c r="F192" s="364">
        <v>0.61308222175308791</v>
      </c>
      <c r="G192" s="358">
        <v>1906.6857096521035</v>
      </c>
      <c r="H192" s="366">
        <v>1.738220588370829E-3</v>
      </c>
      <c r="I192" s="358">
        <v>20.262615772472067</v>
      </c>
      <c r="J192" s="358">
        <v>28.447451656780604</v>
      </c>
      <c r="K192" s="358">
        <v>38.469752768801605</v>
      </c>
      <c r="L192" s="358">
        <v>50.2471110603989</v>
      </c>
      <c r="M192" s="358">
        <v>63.50124049302444</v>
      </c>
      <c r="N192" s="358">
        <v>78.651377690174741</v>
      </c>
      <c r="O192" s="358">
        <v>95.777489630940423</v>
      </c>
      <c r="P192" s="358">
        <v>115.61170606813435</v>
      </c>
      <c r="Q192" s="358">
        <v>139.3220618460561</v>
      </c>
      <c r="R192" s="358">
        <v>165.65992608040494</v>
      </c>
      <c r="S192" s="358">
        <v>194.95251842181997</v>
      </c>
      <c r="T192" s="358">
        <v>223.65781846073642</v>
      </c>
      <c r="U192" s="358">
        <v>247.55023840270633</v>
      </c>
      <c r="V192" s="358">
        <v>269.09803229522265</v>
      </c>
      <c r="W192" s="358">
        <v>289.81157306689306</v>
      </c>
      <c r="X192" s="358">
        <v>308.3031272861237</v>
      </c>
      <c r="Y192" s="358">
        <v>323.58401128105652</v>
      </c>
      <c r="Z192" s="358">
        <v>335.99259492077272</v>
      </c>
      <c r="AA192" s="358">
        <v>345.11400160944976</v>
      </c>
      <c r="AB192" s="358">
        <v>352.21953749867737</v>
      </c>
      <c r="AC192" s="358">
        <v>358.53229604190744</v>
      </c>
      <c r="AD192" s="358">
        <v>363.75257152891953</v>
      </c>
      <c r="AE192" s="358">
        <v>367.84115068624533</v>
      </c>
      <c r="AF192" s="358">
        <v>371.23972436661234</v>
      </c>
      <c r="AG192" s="358">
        <v>374.4216864228834</v>
      </c>
      <c r="AH192" s="358">
        <v>377.24170985805051</v>
      </c>
      <c r="AI192" s="358">
        <v>20.262615772472067</v>
      </c>
      <c r="AJ192" s="358">
        <v>32.912153912037908</v>
      </c>
      <c r="AK192" s="358">
        <v>54.314662100075367</v>
      </c>
      <c r="AL192" s="358">
        <v>81.821562943617181</v>
      </c>
      <c r="AM192" s="358">
        <v>116.11696080175449</v>
      </c>
      <c r="AN192" s="358">
        <v>152.9196947577725</v>
      </c>
      <c r="AO192" s="358">
        <v>188.03504661627503</v>
      </c>
      <c r="AP192" s="358">
        <v>221.99096885727664</v>
      </c>
      <c r="AQ192" s="358">
        <v>253.72225591774944</v>
      </c>
      <c r="AR192" s="358">
        <v>283.82940432639805</v>
      </c>
      <c r="AS192" s="358">
        <v>313.30555514531932</v>
      </c>
      <c r="AT192" s="358">
        <v>339.89591961422155</v>
      </c>
      <c r="AU192" s="358">
        <v>360.8771645548054</v>
      </c>
      <c r="AV192" s="358">
        <v>378.70181102333345</v>
      </c>
      <c r="AW192" s="358">
        <v>395.05241428624703</v>
      </c>
      <c r="AX192" s="358">
        <v>409.47169201070727</v>
      </c>
      <c r="AY192" s="358">
        <v>421.9485023215276</v>
      </c>
      <c r="AZ192" s="358">
        <v>432.82776769081488</v>
      </c>
      <c r="BA192" s="358">
        <v>442.15671283707275</v>
      </c>
      <c r="BB192" s="358">
        <v>450.81021029435851</v>
      </c>
      <c r="BC192" s="358">
        <v>459.776528648441</v>
      </c>
      <c r="BD192" s="358">
        <v>468.74002954579254</v>
      </c>
      <c r="BE192" s="358">
        <v>478.00999614623311</v>
      </c>
      <c r="BF192" s="358">
        <v>486.69975749874408</v>
      </c>
      <c r="BG192" s="358">
        <v>493.65492094361707</v>
      </c>
      <c r="BH192" s="358">
        <v>500.00989373156324</v>
      </c>
      <c r="BI192" s="324">
        <v>20.262615772472067</v>
      </c>
      <c r="BJ192" s="324">
        <v>37.376856167295209</v>
      </c>
      <c r="BK192" s="324">
        <v>70.159571431349121</v>
      </c>
      <c r="BL192" s="324">
        <v>113.39601482683548</v>
      </c>
      <c r="BM192" s="324">
        <v>168.73268111048452</v>
      </c>
      <c r="BN192" s="324">
        <v>227.18801182537027</v>
      </c>
      <c r="BO192" s="324">
        <v>280.29260360160964</v>
      </c>
      <c r="BP192" s="324">
        <v>328.37023164641892</v>
      </c>
      <c r="BQ192" s="324">
        <v>368.12244998944271</v>
      </c>
      <c r="BR192" s="324">
        <v>401.99888257239104</v>
      </c>
      <c r="BS192" s="324">
        <v>431.65859186881863</v>
      </c>
      <c r="BT192" s="324">
        <v>456.13402076770672</v>
      </c>
      <c r="BU192" s="324">
        <v>474.20409070690442</v>
      </c>
      <c r="BV192" s="324">
        <v>488.3055897514443</v>
      </c>
      <c r="BW192" s="324">
        <v>500.29325550560111</v>
      </c>
      <c r="BX192" s="324">
        <v>510.64025673529079</v>
      </c>
      <c r="BY192" s="324">
        <v>520.31299336199868</v>
      </c>
      <c r="BZ192" s="324">
        <v>529.66294046085704</v>
      </c>
      <c r="CA192" s="324">
        <v>539.19942406469568</v>
      </c>
      <c r="CB192" s="324">
        <v>549.40088309003966</v>
      </c>
      <c r="CC192" s="324">
        <v>561.02076125497456</v>
      </c>
      <c r="CD192" s="324">
        <v>573.7274875626656</v>
      </c>
      <c r="CE192" s="324">
        <v>588.17884160622089</v>
      </c>
      <c r="CF192" s="324">
        <v>602.1597906308757</v>
      </c>
      <c r="CG192" s="324">
        <v>612.8881554643508</v>
      </c>
      <c r="CH192" s="324">
        <v>622.77807760507596</v>
      </c>
    </row>
    <row r="193" spans="1:86" x14ac:dyDescent="0.25">
      <c r="A193" s="353" t="s">
        <v>502</v>
      </c>
      <c r="B193" s="353" t="s">
        <v>502</v>
      </c>
      <c r="C193" s="354">
        <v>28000</v>
      </c>
      <c r="D193" s="354"/>
      <c r="E193" s="355"/>
      <c r="F193" s="364">
        <v>0.9758</v>
      </c>
      <c r="G193" s="358">
        <v>8270.8808000000008</v>
      </c>
      <c r="H193" s="366">
        <v>7.540107537253306E-3</v>
      </c>
      <c r="I193" s="358">
        <v>87.895807317344946</v>
      </c>
      <c r="J193" s="358">
        <v>123.40024395521662</v>
      </c>
      <c r="K193" s="358">
        <v>166.87529462539655</v>
      </c>
      <c r="L193" s="358">
        <v>217.96348712381635</v>
      </c>
      <c r="M193" s="358">
        <v>275.45766358408861</v>
      </c>
      <c r="N193" s="358">
        <v>341.17640172061118</v>
      </c>
      <c r="O193" s="358">
        <v>415.46658479193388</v>
      </c>
      <c r="P193" s="358">
        <v>501.50406809764547</v>
      </c>
      <c r="Q193" s="358">
        <v>604.3555896525869</v>
      </c>
      <c r="R193" s="358">
        <v>718.60479942330971</v>
      </c>
      <c r="S193" s="358">
        <v>845.67112102648707</v>
      </c>
      <c r="T193" s="358">
        <v>970.18986774402185</v>
      </c>
      <c r="U193" s="358">
        <v>1073.8311529140001</v>
      </c>
      <c r="V193" s="358">
        <v>1167.3018460050437</v>
      </c>
      <c r="W193" s="358">
        <v>1257.1536898622492</v>
      </c>
      <c r="X193" s="358">
        <v>1337.3669310795967</v>
      </c>
      <c r="Y193" s="358">
        <v>1403.6528267575884</v>
      </c>
      <c r="Z193" s="358">
        <v>1457.4791682785772</v>
      </c>
      <c r="AA193" s="358">
        <v>1497.0462909923338</v>
      </c>
      <c r="AB193" s="358">
        <v>1527.8689064146974</v>
      </c>
      <c r="AC193" s="358">
        <v>1555.2525875142767</v>
      </c>
      <c r="AD193" s="358">
        <v>1577.8972615041587</v>
      </c>
      <c r="AE193" s="358">
        <v>1595.6328278224148</v>
      </c>
      <c r="AF193" s="358">
        <v>1610.375266840045</v>
      </c>
      <c r="AG193" s="358">
        <v>1624.1780811918356</v>
      </c>
      <c r="AH193" s="358">
        <v>1636.4108668929093</v>
      </c>
      <c r="AI193" s="358">
        <v>87.895807317344946</v>
      </c>
      <c r="AJ193" s="358">
        <v>142.76736879062648</v>
      </c>
      <c r="AK193" s="358">
        <v>235.60783701681396</v>
      </c>
      <c r="AL193" s="358">
        <v>354.92813028940839</v>
      </c>
      <c r="AM193" s="358">
        <v>503.69577785571062</v>
      </c>
      <c r="AN193" s="358">
        <v>663.33982622898827</v>
      </c>
      <c r="AO193" s="358">
        <v>815.66429585787421</v>
      </c>
      <c r="AP193" s="358">
        <v>962.95935549339049</v>
      </c>
      <c r="AQ193" s="358">
        <v>1100.6043231874312</v>
      </c>
      <c r="AR193" s="358">
        <v>1231.2040515303249</v>
      </c>
      <c r="AS193" s="358">
        <v>1359.0666188281116</v>
      </c>
      <c r="AT193" s="358">
        <v>1474.411131999595</v>
      </c>
      <c r="AU193" s="358">
        <v>1565.4242313587099</v>
      </c>
      <c r="AV193" s="358">
        <v>1642.7445393135204</v>
      </c>
      <c r="AW193" s="358">
        <v>1713.670696629885</v>
      </c>
      <c r="AX193" s="358">
        <v>1776.2190897275948</v>
      </c>
      <c r="AY193" s="358">
        <v>1830.3413870326053</v>
      </c>
      <c r="AZ193" s="358">
        <v>1877.5338040132524</v>
      </c>
      <c r="BA193" s="358">
        <v>1918.0011935278649</v>
      </c>
      <c r="BB193" s="358">
        <v>1955.5386049690892</v>
      </c>
      <c r="BC193" s="358">
        <v>1994.4329806630255</v>
      </c>
      <c r="BD193" s="358">
        <v>2033.3151347051905</v>
      </c>
      <c r="BE193" s="358">
        <v>2073.5266852423865</v>
      </c>
      <c r="BF193" s="358">
        <v>2111.2214033405144</v>
      </c>
      <c r="BG193" s="358">
        <v>2141.3917284789759</v>
      </c>
      <c r="BH193" s="358">
        <v>2168.9585278472559</v>
      </c>
      <c r="BI193" s="324">
        <v>87.895807317344946</v>
      </c>
      <c r="BJ193" s="324">
        <v>162.13449362603635</v>
      </c>
      <c r="BK193" s="324">
        <v>304.3403794082314</v>
      </c>
      <c r="BL193" s="324">
        <v>491.89277345500051</v>
      </c>
      <c r="BM193" s="324">
        <v>731.93389212733257</v>
      </c>
      <c r="BN193" s="324">
        <v>985.50325073736508</v>
      </c>
      <c r="BO193" s="324">
        <v>1215.8620069238143</v>
      </c>
      <c r="BP193" s="324">
        <v>1424.4146428891356</v>
      </c>
      <c r="BQ193" s="324">
        <v>1596.8530567222751</v>
      </c>
      <c r="BR193" s="324">
        <v>1743.8033036373399</v>
      </c>
      <c r="BS193" s="324">
        <v>1872.4621166297361</v>
      </c>
      <c r="BT193" s="324">
        <v>1978.632396255168</v>
      </c>
      <c r="BU193" s="324">
        <v>2057.0173098034197</v>
      </c>
      <c r="BV193" s="324">
        <v>2118.1872326219968</v>
      </c>
      <c r="BW193" s="324">
        <v>2170.1877033975206</v>
      </c>
      <c r="BX193" s="324">
        <v>2215.0712483755924</v>
      </c>
      <c r="BY193" s="324">
        <v>2257.029947307622</v>
      </c>
      <c r="BZ193" s="324">
        <v>2297.5884397479272</v>
      </c>
      <c r="CA193" s="324">
        <v>2338.9560960633958</v>
      </c>
      <c r="CB193" s="324">
        <v>2383.2083035234809</v>
      </c>
      <c r="CC193" s="324">
        <v>2433.6133738117746</v>
      </c>
      <c r="CD193" s="324">
        <v>2488.7330079062226</v>
      </c>
      <c r="CE193" s="324">
        <v>2551.4205426623589</v>
      </c>
      <c r="CF193" s="324">
        <v>2612.0675398409835</v>
      </c>
      <c r="CG193" s="324">
        <v>2658.6053757661166</v>
      </c>
      <c r="CH193" s="324">
        <v>2701.5061888016025</v>
      </c>
    </row>
    <row r="194" spans="1:86" x14ac:dyDescent="0.25">
      <c r="A194" s="353" t="s">
        <v>410</v>
      </c>
      <c r="B194" s="353" t="s">
        <v>410</v>
      </c>
      <c r="C194" s="354">
        <v>1000</v>
      </c>
      <c r="D194" s="354"/>
      <c r="E194" s="355"/>
      <c r="F194" s="364">
        <v>0.97229999999999994</v>
      </c>
      <c r="G194" s="358">
        <v>508.51289999999995</v>
      </c>
      <c r="H194" s="366">
        <v>4.6358326794898748E-4</v>
      </c>
      <c r="I194" s="358">
        <v>5.4040377267659681</v>
      </c>
      <c r="J194" s="358">
        <v>7.5869326897293297</v>
      </c>
      <c r="K194" s="358">
        <v>10.25987945664926</v>
      </c>
      <c r="L194" s="358">
        <v>13.400899808814135</v>
      </c>
      <c r="M194" s="358">
        <v>16.93577488583432</v>
      </c>
      <c r="N194" s="358">
        <v>20.976315055890172</v>
      </c>
      <c r="O194" s="358">
        <v>25.543847504807729</v>
      </c>
      <c r="P194" s="358">
        <v>30.833631169020251</v>
      </c>
      <c r="Q194" s="358">
        <v>37.157180831991546</v>
      </c>
      <c r="R194" s="358">
        <v>44.181486753945897</v>
      </c>
      <c r="S194" s="358">
        <v>51.993818385029783</v>
      </c>
      <c r="T194" s="358">
        <v>59.649519214099769</v>
      </c>
      <c r="U194" s="358">
        <v>66.021625372553004</v>
      </c>
      <c r="V194" s="358">
        <v>71.76841998344095</v>
      </c>
      <c r="W194" s="358">
        <v>77.292719365215945</v>
      </c>
      <c r="X194" s="358">
        <v>82.224415141780995</v>
      </c>
      <c r="Y194" s="358">
        <v>86.299825470547077</v>
      </c>
      <c r="Z194" s="358">
        <v>89.609193563873774</v>
      </c>
      <c r="AA194" s="358">
        <v>92.041871872552591</v>
      </c>
      <c r="AB194" s="358">
        <v>93.936917628019302</v>
      </c>
      <c r="AC194" s="358">
        <v>95.620529739636481</v>
      </c>
      <c r="AD194" s="358">
        <v>97.012776722587745</v>
      </c>
      <c r="AE194" s="358">
        <v>98.10320040051559</v>
      </c>
      <c r="AF194" s="358">
        <v>99.00959968243103</v>
      </c>
      <c r="AG194" s="358">
        <v>99.858228664508815</v>
      </c>
      <c r="AH194" s="358">
        <v>100.61032865027232</v>
      </c>
      <c r="AI194" s="358">
        <v>5.4040377267659681</v>
      </c>
      <c r="AJ194" s="358">
        <v>8.7776683626115073</v>
      </c>
      <c r="AK194" s="358">
        <v>14.485715289736419</v>
      </c>
      <c r="AL194" s="358">
        <v>21.821803165757736</v>
      </c>
      <c r="AM194" s="358">
        <v>30.968382559105812</v>
      </c>
      <c r="AN194" s="358">
        <v>40.783668254679569</v>
      </c>
      <c r="AO194" s="358">
        <v>50.148929303049016</v>
      </c>
      <c r="AP194" s="358">
        <v>59.204970581135065</v>
      </c>
      <c r="AQ194" s="358">
        <v>67.667701865148118</v>
      </c>
      <c r="AR194" s="358">
        <v>75.697275522993237</v>
      </c>
      <c r="AS194" s="358">
        <v>83.55856218281825</v>
      </c>
      <c r="AT194" s="358">
        <v>90.650209893654448</v>
      </c>
      <c r="AU194" s="358">
        <v>96.245905952179641</v>
      </c>
      <c r="AV194" s="358">
        <v>100.99973749415928</v>
      </c>
      <c r="AW194" s="358">
        <v>105.36044185140268</v>
      </c>
      <c r="AX194" s="358">
        <v>109.20606186861492</v>
      </c>
      <c r="AY194" s="358">
        <v>112.53362600872839</v>
      </c>
      <c r="AZ194" s="358">
        <v>115.43512506271524</v>
      </c>
      <c r="BA194" s="358">
        <v>117.9231538585728</v>
      </c>
      <c r="BB194" s="358">
        <v>120.23104081910911</v>
      </c>
      <c r="BC194" s="358">
        <v>122.6223570834921</v>
      </c>
      <c r="BD194" s="358">
        <v>125.01292193242911</v>
      </c>
      <c r="BE194" s="358">
        <v>127.48522115564681</v>
      </c>
      <c r="BF194" s="358">
        <v>129.80277969363971</v>
      </c>
      <c r="BG194" s="358">
        <v>131.65772113229539</v>
      </c>
      <c r="BH194" s="358">
        <v>133.35259177902054</v>
      </c>
      <c r="BI194" s="324">
        <v>5.4040377267659681</v>
      </c>
      <c r="BJ194" s="324">
        <v>9.9684040354936858</v>
      </c>
      <c r="BK194" s="324">
        <v>18.711551122823582</v>
      </c>
      <c r="BL194" s="324">
        <v>30.242706522701337</v>
      </c>
      <c r="BM194" s="324">
        <v>45.000990232377312</v>
      </c>
      <c r="BN194" s="324">
        <v>60.591021453468976</v>
      </c>
      <c r="BO194" s="324">
        <v>74.754011101290303</v>
      </c>
      <c r="BP194" s="324">
        <v>87.576309993249879</v>
      </c>
      <c r="BQ194" s="324">
        <v>98.178222898304682</v>
      </c>
      <c r="BR194" s="324">
        <v>107.21306429204058</v>
      </c>
      <c r="BS194" s="324">
        <v>115.1233059806067</v>
      </c>
      <c r="BT194" s="324">
        <v>121.65090057320913</v>
      </c>
      <c r="BU194" s="324">
        <v>126.47018653180631</v>
      </c>
      <c r="BV194" s="324">
        <v>130.23105500487762</v>
      </c>
      <c r="BW194" s="324">
        <v>133.42816433758941</v>
      </c>
      <c r="BX194" s="324">
        <v>136.18770859544884</v>
      </c>
      <c r="BY194" s="324">
        <v>138.76742654690969</v>
      </c>
      <c r="BZ194" s="324">
        <v>141.2610565615567</v>
      </c>
      <c r="CA194" s="324">
        <v>143.80443584459297</v>
      </c>
      <c r="CB194" s="324">
        <v>146.52516401019895</v>
      </c>
      <c r="CC194" s="324">
        <v>149.62418442734773</v>
      </c>
      <c r="CD194" s="324">
        <v>153.0130671422705</v>
      </c>
      <c r="CE194" s="324">
        <v>156.86724191077806</v>
      </c>
      <c r="CF194" s="324">
        <v>160.59595970484835</v>
      </c>
      <c r="CG194" s="324">
        <v>163.45721360008204</v>
      </c>
      <c r="CH194" s="324">
        <v>166.09485490776873</v>
      </c>
    </row>
    <row r="195" spans="1:86" x14ac:dyDescent="0.25">
      <c r="A195" s="353" t="s">
        <v>326</v>
      </c>
      <c r="B195" s="353" t="s">
        <v>326</v>
      </c>
      <c r="C195" s="354">
        <v>2000</v>
      </c>
      <c r="D195" s="354"/>
      <c r="E195" s="355"/>
      <c r="F195" s="364">
        <v>0.83889999999999998</v>
      </c>
      <c r="G195" s="358">
        <v>1130.8371999999999</v>
      </c>
      <c r="H195" s="366">
        <v>1.0309221352974188E-3</v>
      </c>
      <c r="I195" s="358">
        <v>12.017565122989787</v>
      </c>
      <c r="J195" s="358">
        <v>16.871913612106958</v>
      </c>
      <c r="K195" s="358">
        <v>22.816045290286187</v>
      </c>
      <c r="L195" s="358">
        <v>29.801084726228012</v>
      </c>
      <c r="M195" s="358">
        <v>37.661983111396395</v>
      </c>
      <c r="N195" s="358">
        <v>46.647385708643164</v>
      </c>
      <c r="O195" s="358">
        <v>56.804720174382517</v>
      </c>
      <c r="P195" s="358">
        <v>68.568205717116697</v>
      </c>
      <c r="Q195" s="358">
        <v>82.630592718381351</v>
      </c>
      <c r="R195" s="358">
        <v>98.251330050170353</v>
      </c>
      <c r="S195" s="358">
        <v>115.62448858197226</v>
      </c>
      <c r="T195" s="358">
        <v>132.64932962254997</v>
      </c>
      <c r="U195" s="358">
        <v>146.81969715172772</v>
      </c>
      <c r="V195" s="358">
        <v>159.59948922141092</v>
      </c>
      <c r="W195" s="358">
        <v>171.88449368215947</v>
      </c>
      <c r="X195" s="358">
        <v>182.85165900524694</v>
      </c>
      <c r="Y195" s="358">
        <v>191.91460628747501</v>
      </c>
      <c r="Z195" s="358">
        <v>199.27401948707504</v>
      </c>
      <c r="AA195" s="358">
        <v>204.68383923223215</v>
      </c>
      <c r="AB195" s="358">
        <v>208.89806513679392</v>
      </c>
      <c r="AC195" s="358">
        <v>212.64210232087967</v>
      </c>
      <c r="AD195" s="358">
        <v>215.73819817195653</v>
      </c>
      <c r="AE195" s="358">
        <v>218.16309566966331</v>
      </c>
      <c r="AF195" s="358">
        <v>220.17875746711874</v>
      </c>
      <c r="AG195" s="358">
        <v>222.06594896596113</v>
      </c>
      <c r="AH195" s="358">
        <v>223.73847810341434</v>
      </c>
      <c r="AI195" s="358">
        <v>12.017565122989787</v>
      </c>
      <c r="AJ195" s="358">
        <v>19.519886149799113</v>
      </c>
      <c r="AK195" s="358">
        <v>32.213510646913228</v>
      </c>
      <c r="AL195" s="358">
        <v>48.527592497489472</v>
      </c>
      <c r="AM195" s="358">
        <v>68.867867504773329</v>
      </c>
      <c r="AN195" s="358">
        <v>90.695219757160018</v>
      </c>
      <c r="AO195" s="358">
        <v>111.52180170071971</v>
      </c>
      <c r="AP195" s="358">
        <v>131.66073694109463</v>
      </c>
      <c r="AQ195" s="358">
        <v>150.48026216762423</v>
      </c>
      <c r="AR195" s="358">
        <v>168.33652617278779</v>
      </c>
      <c r="AS195" s="358">
        <v>185.81855149563378</v>
      </c>
      <c r="AT195" s="358">
        <v>201.58904432031616</v>
      </c>
      <c r="AU195" s="358">
        <v>214.03282158314209</v>
      </c>
      <c r="AV195" s="358">
        <v>224.60445024822397</v>
      </c>
      <c r="AW195" s="358">
        <v>234.30183787668517</v>
      </c>
      <c r="AX195" s="358">
        <v>242.85377465651564</v>
      </c>
      <c r="AY195" s="358">
        <v>250.25365244727831</v>
      </c>
      <c r="AZ195" s="358">
        <v>256.70604149387503</v>
      </c>
      <c r="BA195" s="358">
        <v>262.2389503286891</v>
      </c>
      <c r="BB195" s="358">
        <v>267.37125754915377</v>
      </c>
      <c r="BC195" s="358">
        <v>272.68909587484677</v>
      </c>
      <c r="BD195" s="358">
        <v>278.00526319369033</v>
      </c>
      <c r="BE195" s="358">
        <v>283.50319241268494</v>
      </c>
      <c r="BF195" s="358">
        <v>288.65700740526421</v>
      </c>
      <c r="BG195" s="358">
        <v>292.78204884010961</v>
      </c>
      <c r="BH195" s="358">
        <v>296.55112289212451</v>
      </c>
      <c r="BI195" s="324">
        <v>12.017565122989787</v>
      </c>
      <c r="BJ195" s="324">
        <v>22.167858687491272</v>
      </c>
      <c r="BK195" s="324">
        <v>41.610976003540273</v>
      </c>
      <c r="BL195" s="324">
        <v>67.254100268750932</v>
      </c>
      <c r="BM195" s="324">
        <v>100.07375189815028</v>
      </c>
      <c r="BN195" s="324">
        <v>134.74305380567688</v>
      </c>
      <c r="BO195" s="324">
        <v>166.23888322705687</v>
      </c>
      <c r="BP195" s="324">
        <v>194.75326816507254</v>
      </c>
      <c r="BQ195" s="324">
        <v>218.32993161686707</v>
      </c>
      <c r="BR195" s="324">
        <v>238.4217222954052</v>
      </c>
      <c r="BS195" s="324">
        <v>256.01261440929528</v>
      </c>
      <c r="BT195" s="324">
        <v>270.52875901808238</v>
      </c>
      <c r="BU195" s="324">
        <v>281.24594601455647</v>
      </c>
      <c r="BV195" s="324">
        <v>289.60941127503702</v>
      </c>
      <c r="BW195" s="324">
        <v>296.71918207121092</v>
      </c>
      <c r="BX195" s="324">
        <v>302.85589030778431</v>
      </c>
      <c r="BY195" s="324">
        <v>308.59269860708162</v>
      </c>
      <c r="BZ195" s="324">
        <v>314.13806350067506</v>
      </c>
      <c r="CA195" s="324">
        <v>319.79406142514608</v>
      </c>
      <c r="CB195" s="324">
        <v>325.84444996151353</v>
      </c>
      <c r="CC195" s="324">
        <v>332.73608942881395</v>
      </c>
      <c r="CD195" s="324">
        <v>340.27232821542418</v>
      </c>
      <c r="CE195" s="324">
        <v>348.84328915570654</v>
      </c>
      <c r="CF195" s="324">
        <v>357.13525734340965</v>
      </c>
      <c r="CG195" s="324">
        <v>363.49814871425815</v>
      </c>
      <c r="CH195" s="324">
        <v>369.36376768083454</v>
      </c>
    </row>
    <row r="196" spans="1:86" x14ac:dyDescent="0.25">
      <c r="A196" s="353" t="s">
        <v>549</v>
      </c>
      <c r="B196" s="353" t="s">
        <v>549</v>
      </c>
      <c r="C196" s="354">
        <v>5000</v>
      </c>
      <c r="D196" s="354"/>
      <c r="E196" s="355"/>
      <c r="F196" s="364">
        <v>1</v>
      </c>
      <c r="G196" s="358">
        <v>707</v>
      </c>
      <c r="H196" s="366">
        <v>6.4453305007588634E-4</v>
      </c>
      <c r="I196" s="358">
        <v>7.5133879058398314</v>
      </c>
      <c r="J196" s="358">
        <v>10.548329081993074</v>
      </c>
      <c r="K196" s="358">
        <v>14.264603269358609</v>
      </c>
      <c r="L196" s="358">
        <v>18.631653523109431</v>
      </c>
      <c r="M196" s="358">
        <v>23.546291243122575</v>
      </c>
      <c r="N196" s="358">
        <v>29.163969575824638</v>
      </c>
      <c r="O196" s="358">
        <v>35.514340316438513</v>
      </c>
      <c r="P196" s="358">
        <v>42.868877537811365</v>
      </c>
      <c r="Q196" s="358">
        <v>51.660689135355312</v>
      </c>
      <c r="R196" s="358">
        <v>61.42678216233994</v>
      </c>
      <c r="S196" s="358">
        <v>72.288489826346705</v>
      </c>
      <c r="T196" s="358">
        <v>82.932429215401498</v>
      </c>
      <c r="U196" s="358">
        <v>91.791750294623753</v>
      </c>
      <c r="V196" s="358">
        <v>99.781682880203746</v>
      </c>
      <c r="W196" s="358">
        <v>107.4622739977839</v>
      </c>
      <c r="X196" s="358">
        <v>114.31895140760278</v>
      </c>
      <c r="Y196" s="358">
        <v>119.98511071730293</v>
      </c>
      <c r="Z196" s="358">
        <v>124.58621964095457</v>
      </c>
      <c r="AA196" s="358">
        <v>127.96844173253952</v>
      </c>
      <c r="AB196" s="358">
        <v>130.60317793906438</v>
      </c>
      <c r="AC196" s="358">
        <v>132.94395191532604</v>
      </c>
      <c r="AD196" s="358">
        <v>134.8796326363983</v>
      </c>
      <c r="AE196" s="358">
        <v>136.39567980117027</v>
      </c>
      <c r="AF196" s="358">
        <v>137.65587259532401</v>
      </c>
      <c r="AG196" s="358">
        <v>138.83574569260239</v>
      </c>
      <c r="AH196" s="358">
        <v>139.88141177095514</v>
      </c>
      <c r="AI196" s="358">
        <v>7.5133879058398314</v>
      </c>
      <c r="AJ196" s="358">
        <v>12.203842876682845</v>
      </c>
      <c r="AK196" s="358">
        <v>20.139903451502704</v>
      </c>
      <c r="AL196" s="358">
        <v>30.3394758288152</v>
      </c>
      <c r="AM196" s="358">
        <v>43.056226241827517</v>
      </c>
      <c r="AN196" s="358">
        <v>56.702698114558082</v>
      </c>
      <c r="AO196" s="358">
        <v>69.723487874655021</v>
      </c>
      <c r="AP196" s="358">
        <v>82.31436056167405</v>
      </c>
      <c r="AQ196" s="358">
        <v>94.080337428332143</v>
      </c>
      <c r="AR196" s="358">
        <v>105.24408288316036</v>
      </c>
      <c r="AS196" s="358">
        <v>116.17385412101149</v>
      </c>
      <c r="AT196" s="358">
        <v>126.03357435930081</v>
      </c>
      <c r="AU196" s="358">
        <v>133.81343031453289</v>
      </c>
      <c r="AV196" s="358">
        <v>140.42281800200274</v>
      </c>
      <c r="AW196" s="358">
        <v>146.48562974300495</v>
      </c>
      <c r="AX196" s="358">
        <v>151.83230502335488</v>
      </c>
      <c r="AY196" s="358">
        <v>156.45871243024706</v>
      </c>
      <c r="AZ196" s="358">
        <v>160.49274938618015</v>
      </c>
      <c r="BA196" s="358">
        <v>163.95192684002899</v>
      </c>
      <c r="BB196" s="358">
        <v>167.16064795821336</v>
      </c>
      <c r="BC196" s="358">
        <v>170.48536321896441</v>
      </c>
      <c r="BD196" s="358">
        <v>173.80903376537233</v>
      </c>
      <c r="BE196" s="358">
        <v>177.24634194539075</v>
      </c>
      <c r="BF196" s="358">
        <v>180.46850973378113</v>
      </c>
      <c r="BG196" s="358">
        <v>183.04748776389522</v>
      </c>
      <c r="BH196" s="358">
        <v>185.40391480288409</v>
      </c>
      <c r="BI196" s="324">
        <v>7.5133879058398314</v>
      </c>
      <c r="BJ196" s="324">
        <v>13.859356671372616</v>
      </c>
      <c r="BK196" s="324">
        <v>26.015203633646802</v>
      </c>
      <c r="BL196" s="324">
        <v>42.047298134520972</v>
      </c>
      <c r="BM196" s="324">
        <v>62.566161240532466</v>
      </c>
      <c r="BN196" s="324">
        <v>84.241426653291526</v>
      </c>
      <c r="BO196" s="324">
        <v>103.93263543287152</v>
      </c>
      <c r="BP196" s="324">
        <v>121.75984358553671</v>
      </c>
      <c r="BQ196" s="324">
        <v>136.49998572130897</v>
      </c>
      <c r="BR196" s="324">
        <v>149.06138360398074</v>
      </c>
      <c r="BS196" s="324">
        <v>160.05921841567627</v>
      </c>
      <c r="BT196" s="324">
        <v>169.13471950320013</v>
      </c>
      <c r="BU196" s="324">
        <v>175.83511033444199</v>
      </c>
      <c r="BV196" s="324">
        <v>181.06395312380172</v>
      </c>
      <c r="BW196" s="324">
        <v>185.50898548822599</v>
      </c>
      <c r="BX196" s="324">
        <v>189.34565863910697</v>
      </c>
      <c r="BY196" s="324">
        <v>192.93231414319118</v>
      </c>
      <c r="BZ196" s="324">
        <v>196.39927913140573</v>
      </c>
      <c r="CA196" s="324">
        <v>199.93541194751845</v>
      </c>
      <c r="CB196" s="324">
        <v>203.71811797736234</v>
      </c>
      <c r="CC196" s="324">
        <v>208.02677452260278</v>
      </c>
      <c r="CD196" s="324">
        <v>212.73843489434634</v>
      </c>
      <c r="CE196" s="324">
        <v>218.09700408961126</v>
      </c>
      <c r="CF196" s="324">
        <v>223.28114687223825</v>
      </c>
      <c r="CG196" s="324">
        <v>227.25922983518805</v>
      </c>
      <c r="CH196" s="324">
        <v>230.92641783481307</v>
      </c>
    </row>
    <row r="197" spans="1:86" x14ac:dyDescent="0.25">
      <c r="A197" s="353" t="s">
        <v>439</v>
      </c>
      <c r="B197" s="353" t="s">
        <v>440</v>
      </c>
      <c r="C197" s="354">
        <v>12500</v>
      </c>
      <c r="D197" s="354"/>
      <c r="E197" s="355"/>
      <c r="F197" s="364">
        <v>0.99180000000000001</v>
      </c>
      <c r="G197" s="358">
        <v>5732.6040000000003</v>
      </c>
      <c r="H197" s="366">
        <v>5.2261000579875904E-3</v>
      </c>
      <c r="I197" s="358">
        <v>60.921184671243338</v>
      </c>
      <c r="J197" s="358">
        <v>85.529552317892268</v>
      </c>
      <c r="K197" s="358">
        <v>115.66240701603711</v>
      </c>
      <c r="L197" s="358">
        <v>151.07198233831855</v>
      </c>
      <c r="M197" s="358">
        <v>190.92158891865552</v>
      </c>
      <c r="N197" s="358">
        <v>236.4716953978085</v>
      </c>
      <c r="O197" s="358">
        <v>287.96272893264029</v>
      </c>
      <c r="P197" s="358">
        <v>347.59589653291033</v>
      </c>
      <c r="Q197" s="358">
        <v>418.88298893931318</v>
      </c>
      <c r="R197" s="358">
        <v>498.06989693204895</v>
      </c>
      <c r="S197" s="358">
        <v>586.14043271920002</v>
      </c>
      <c r="T197" s="358">
        <v>672.44522694473483</v>
      </c>
      <c r="U197" s="358">
        <v>744.27970990942197</v>
      </c>
      <c r="V197" s="358">
        <v>809.06488600535704</v>
      </c>
      <c r="W197" s="358">
        <v>871.34181296858833</v>
      </c>
      <c r="X197" s="358">
        <v>926.93815857854224</v>
      </c>
      <c r="Y197" s="358">
        <v>972.88136582525271</v>
      </c>
      <c r="Z197" s="358">
        <v>1010.1887709457069</v>
      </c>
      <c r="AA197" s="358">
        <v>1037.6130140731584</v>
      </c>
      <c r="AB197" s="358">
        <v>1058.9763794429875</v>
      </c>
      <c r="AC197" s="358">
        <v>1077.9561959343789</v>
      </c>
      <c r="AD197" s="358">
        <v>1093.6513742149186</v>
      </c>
      <c r="AE197" s="358">
        <v>1105.9440164227835</v>
      </c>
      <c r="AF197" s="358">
        <v>1116.1621016456081</v>
      </c>
      <c r="AG197" s="358">
        <v>1125.7289265917893</v>
      </c>
      <c r="AH197" s="358">
        <v>1134.2075539516613</v>
      </c>
      <c r="AI197" s="358">
        <v>60.921184671243338</v>
      </c>
      <c r="AJ197" s="358">
        <v>98.953038882947084</v>
      </c>
      <c r="AK197" s="358">
        <v>163.30140181852644</v>
      </c>
      <c r="AL197" s="358">
        <v>246.00311243871192</v>
      </c>
      <c r="AM197" s="358">
        <v>349.11498554286482</v>
      </c>
      <c r="AN197" s="358">
        <v>459.7653663681869</v>
      </c>
      <c r="AO197" s="358">
        <v>565.34249714879616</v>
      </c>
      <c r="AP197" s="358">
        <v>667.43370949546659</v>
      </c>
      <c r="AQ197" s="358">
        <v>762.8363771753983</v>
      </c>
      <c r="AR197" s="358">
        <v>853.35594131872222</v>
      </c>
      <c r="AS197" s="358">
        <v>941.97836043780342</v>
      </c>
      <c r="AT197" s="358">
        <v>1021.9244307021576</v>
      </c>
      <c r="AU197" s="358">
        <v>1085.0062317889851</v>
      </c>
      <c r="AV197" s="358">
        <v>1138.5974655863549</v>
      </c>
      <c r="AW197" s="358">
        <v>1187.7568698829832</v>
      </c>
      <c r="AX197" s="358">
        <v>1231.1095885517743</v>
      </c>
      <c r="AY197" s="358">
        <v>1268.6221226484925</v>
      </c>
      <c r="AZ197" s="358">
        <v>1301.3315093383505</v>
      </c>
      <c r="BA197" s="358">
        <v>1329.3797335372808</v>
      </c>
      <c r="BB197" s="358">
        <v>1355.3971699120873</v>
      </c>
      <c r="BC197" s="358">
        <v>1382.3551274830104</v>
      </c>
      <c r="BD197" s="358">
        <v>1409.3046141435764</v>
      </c>
      <c r="BE197" s="358">
        <v>1437.175514599031</v>
      </c>
      <c r="BF197" s="358">
        <v>1463.301981292663</v>
      </c>
      <c r="BG197" s="358">
        <v>1484.2132398094154</v>
      </c>
      <c r="BH197" s="358">
        <v>1503.3199768241482</v>
      </c>
      <c r="BI197" s="324">
        <v>60.921184671243338</v>
      </c>
      <c r="BJ197" s="324">
        <v>112.37652544800191</v>
      </c>
      <c r="BK197" s="324">
        <v>210.94039662101582</v>
      </c>
      <c r="BL197" s="324">
        <v>340.9342425391053</v>
      </c>
      <c r="BM197" s="324">
        <v>507.30838216707406</v>
      </c>
      <c r="BN197" s="324">
        <v>683.05903733856519</v>
      </c>
      <c r="BO197" s="324">
        <v>842.72226536495202</v>
      </c>
      <c r="BP197" s="324">
        <v>987.2715224580229</v>
      </c>
      <c r="BQ197" s="324">
        <v>1106.7897654114834</v>
      </c>
      <c r="BR197" s="324">
        <v>1208.6419857053954</v>
      </c>
      <c r="BS197" s="324">
        <v>1297.8162881564067</v>
      </c>
      <c r="BT197" s="324">
        <v>1371.4036344595802</v>
      </c>
      <c r="BU197" s="324">
        <v>1425.732753668548</v>
      </c>
      <c r="BV197" s="324">
        <v>1468.1300451673526</v>
      </c>
      <c r="BW197" s="324">
        <v>1504.1719267973781</v>
      </c>
      <c r="BX197" s="324">
        <v>1535.2810185250059</v>
      </c>
      <c r="BY197" s="324">
        <v>1564.3628794717317</v>
      </c>
      <c r="BZ197" s="324">
        <v>1592.4742477309946</v>
      </c>
      <c r="CA197" s="324">
        <v>1621.1464530014032</v>
      </c>
      <c r="CB197" s="324">
        <v>1651.817960381187</v>
      </c>
      <c r="CC197" s="324">
        <v>1686.7540590316419</v>
      </c>
      <c r="CD197" s="324">
        <v>1724.9578540722341</v>
      </c>
      <c r="CE197" s="324">
        <v>1768.4070127752786</v>
      </c>
      <c r="CF197" s="324">
        <v>1810.4418609397178</v>
      </c>
      <c r="CG197" s="324">
        <v>1842.6975530270417</v>
      </c>
      <c r="CH197" s="324">
        <v>1872.4323996966348</v>
      </c>
    </row>
    <row r="198" spans="1:86" x14ac:dyDescent="0.25">
      <c r="A198" s="353" t="s">
        <v>507</v>
      </c>
      <c r="B198" s="353" t="s">
        <v>507</v>
      </c>
      <c r="C198" s="354">
        <v>3125</v>
      </c>
      <c r="D198" s="354"/>
      <c r="E198" s="355"/>
      <c r="F198" s="364">
        <v>0.61308222175308791</v>
      </c>
      <c r="G198" s="358">
        <v>524.1852995988902</v>
      </c>
      <c r="H198" s="366">
        <v>4.7787093345886135E-4</v>
      </c>
      <c r="I198" s="358">
        <v>5.5705905097953758</v>
      </c>
      <c r="J198" s="358">
        <v>7.8207624329734458</v>
      </c>
      <c r="K198" s="358">
        <v>10.576089587564429</v>
      </c>
      <c r="L198" s="358">
        <v>13.813916384772044</v>
      </c>
      <c r="M198" s="358">
        <v>17.457736534255915</v>
      </c>
      <c r="N198" s="358">
        <v>21.622806406784377</v>
      </c>
      <c r="O198" s="358">
        <v>26.331110493393588</v>
      </c>
      <c r="P198" s="358">
        <v>31.783925623233074</v>
      </c>
      <c r="Q198" s="358">
        <v>38.302367485008993</v>
      </c>
      <c r="R198" s="358">
        <v>45.543162957796213</v>
      </c>
      <c r="S198" s="358">
        <v>53.59627114169006</v>
      </c>
      <c r="T198" s="358">
        <v>61.487921152388957</v>
      </c>
      <c r="U198" s="358">
        <v>68.056416023895139</v>
      </c>
      <c r="V198" s="358">
        <v>73.980327206564425</v>
      </c>
      <c r="W198" s="358">
        <v>79.674885843149056</v>
      </c>
      <c r="X198" s="358">
        <v>84.758576794095092</v>
      </c>
      <c r="Y198" s="358">
        <v>88.959591525820997</v>
      </c>
      <c r="Z198" s="358">
        <v>92.370954552173842</v>
      </c>
      <c r="AA198" s="358">
        <v>94.878608159511103</v>
      </c>
      <c r="AB198" s="358">
        <v>96.832059344491682</v>
      </c>
      <c r="AC198" s="358">
        <v>98.56756048740543</v>
      </c>
      <c r="AD198" s="358">
        <v>100.00271661004058</v>
      </c>
      <c r="AE198" s="358">
        <v>101.12674721438577</v>
      </c>
      <c r="AF198" s="358">
        <v>102.06108177924553</v>
      </c>
      <c r="AG198" s="358">
        <v>102.93586555998884</v>
      </c>
      <c r="AH198" s="358">
        <v>103.71114531467305</v>
      </c>
      <c r="AI198" s="358">
        <v>5.5705905097953758</v>
      </c>
      <c r="AJ198" s="358">
        <v>9.0481966542740881</v>
      </c>
      <c r="AK198" s="358">
        <v>14.932165947126828</v>
      </c>
      <c r="AL198" s="358">
        <v>22.494352513438166</v>
      </c>
      <c r="AM198" s="358">
        <v>31.92283005964633</v>
      </c>
      <c r="AN198" s="358">
        <v>42.040623478422987</v>
      </c>
      <c r="AO198" s="358">
        <v>51.694522462030591</v>
      </c>
      <c r="AP198" s="358">
        <v>61.02967150256319</v>
      </c>
      <c r="AQ198" s="358">
        <v>69.753224697644939</v>
      </c>
      <c r="AR198" s="358">
        <v>78.030270321244458</v>
      </c>
      <c r="AS198" s="358">
        <v>86.133842330947914</v>
      </c>
      <c r="AT198" s="358">
        <v>93.44405507079081</v>
      </c>
      <c r="AU198" s="358">
        <v>99.212210834198899</v>
      </c>
      <c r="AV198" s="358">
        <v>104.11255576364954</v>
      </c>
      <c r="AW198" s="358">
        <v>108.60765730377533</v>
      </c>
      <c r="AX198" s="358">
        <v>112.57179957207548</v>
      </c>
      <c r="AY198" s="358">
        <v>116.00191944852286</v>
      </c>
      <c r="AZ198" s="358">
        <v>118.99284288606003</v>
      </c>
      <c r="BA198" s="358">
        <v>121.55755288607627</v>
      </c>
      <c r="BB198" s="358">
        <v>123.93656906806319</v>
      </c>
      <c r="BC198" s="358">
        <v>126.40158585029488</v>
      </c>
      <c r="BD198" s="358">
        <v>128.86582805840922</v>
      </c>
      <c r="BE198" s="358">
        <v>131.41432369936635</v>
      </c>
      <c r="BF198" s="358">
        <v>133.80330953743604</v>
      </c>
      <c r="BG198" s="358">
        <v>135.71542038803619</v>
      </c>
      <c r="BH198" s="358">
        <v>137.46252705481885</v>
      </c>
      <c r="BI198" s="324">
        <v>5.5705905097953758</v>
      </c>
      <c r="BJ198" s="324">
        <v>10.275630875574729</v>
      </c>
      <c r="BK198" s="324">
        <v>19.288242306689231</v>
      </c>
      <c r="BL198" s="324">
        <v>31.174788642104289</v>
      </c>
      <c r="BM198" s="324">
        <v>46.387923585036745</v>
      </c>
      <c r="BN198" s="324">
        <v>62.458440550061596</v>
      </c>
      <c r="BO198" s="324">
        <v>77.057934430667586</v>
      </c>
      <c r="BP198" s="324">
        <v>90.275417381893305</v>
      </c>
      <c r="BQ198" s="324">
        <v>101.20408191028086</v>
      </c>
      <c r="BR198" s="324">
        <v>110.5173776846927</v>
      </c>
      <c r="BS198" s="324">
        <v>118.67141352020576</v>
      </c>
      <c r="BT198" s="324">
        <v>125.40018898919267</v>
      </c>
      <c r="BU198" s="324">
        <v>130.36800564450266</v>
      </c>
      <c r="BV198" s="324">
        <v>134.24478432073468</v>
      </c>
      <c r="BW198" s="324">
        <v>137.54042876440158</v>
      </c>
      <c r="BX198" s="324">
        <v>140.38502235005583</v>
      </c>
      <c r="BY198" s="324">
        <v>143.04424737122471</v>
      </c>
      <c r="BZ198" s="324">
        <v>145.61473121994624</v>
      </c>
      <c r="CA198" s="324">
        <v>148.23649761264144</v>
      </c>
      <c r="CB198" s="324">
        <v>151.0410787916347</v>
      </c>
      <c r="CC198" s="324">
        <v>154.23561121318431</v>
      </c>
      <c r="CD198" s="324">
        <v>157.72893950677783</v>
      </c>
      <c r="CE198" s="324">
        <v>161.7019001843469</v>
      </c>
      <c r="CF198" s="324">
        <v>165.54553729562659</v>
      </c>
      <c r="CG198" s="324">
        <v>168.49497521608359</v>
      </c>
      <c r="CH198" s="324">
        <v>171.21390879496462</v>
      </c>
    </row>
    <row r="199" spans="1:86" x14ac:dyDescent="0.25">
      <c r="A199" s="353" t="s">
        <v>387</v>
      </c>
      <c r="B199" s="353" t="s">
        <v>388</v>
      </c>
      <c r="C199" s="354">
        <v>25000</v>
      </c>
      <c r="D199" s="354"/>
      <c r="E199" s="355"/>
      <c r="F199" s="364">
        <v>0.61308222175308791</v>
      </c>
      <c r="G199" s="358">
        <v>8644.4593267185392</v>
      </c>
      <c r="H199" s="366">
        <v>7.8806785517777124E-3</v>
      </c>
      <c r="I199" s="358">
        <v>91.865878582590398</v>
      </c>
      <c r="J199" s="358">
        <v>128.97397696482523</v>
      </c>
      <c r="K199" s="358">
        <v>174.41270547913265</v>
      </c>
      <c r="L199" s="358">
        <v>227.80844564360913</v>
      </c>
      <c r="M199" s="358">
        <v>287.89951477544838</v>
      </c>
      <c r="N199" s="358">
        <v>356.5866319715318</v>
      </c>
      <c r="O199" s="358">
        <v>434.23234848754328</v>
      </c>
      <c r="P199" s="358">
        <v>524.15596641822958</v>
      </c>
      <c r="Q199" s="358">
        <v>631.6530778229552</v>
      </c>
      <c r="R199" s="358">
        <v>751.06268737418316</v>
      </c>
      <c r="S199" s="358">
        <v>883.86833110857276</v>
      </c>
      <c r="T199" s="358">
        <v>1014.0113312850108</v>
      </c>
      <c r="U199" s="358">
        <v>1122.333878288797</v>
      </c>
      <c r="V199" s="358">
        <v>1220.0264486696587</v>
      </c>
      <c r="W199" s="358">
        <v>1313.9367139045632</v>
      </c>
      <c r="X199" s="358">
        <v>1397.7730208149014</v>
      </c>
      <c r="Y199" s="358">
        <v>1467.0529128819601</v>
      </c>
      <c r="Z199" s="358">
        <v>1523.3104785797086</v>
      </c>
      <c r="AA199" s="358">
        <v>1564.6647661393056</v>
      </c>
      <c r="AB199" s="358">
        <v>1596.8795751547748</v>
      </c>
      <c r="AC199" s="358">
        <v>1625.5001203186157</v>
      </c>
      <c r="AD199" s="358">
        <v>1649.1676072533005</v>
      </c>
      <c r="AE199" s="358">
        <v>1667.7042523074144</v>
      </c>
      <c r="AF199" s="358">
        <v>1683.1125767103645</v>
      </c>
      <c r="AG199" s="358">
        <v>1697.5388355506927</v>
      </c>
      <c r="AH199" s="358">
        <v>1710.3241508033798</v>
      </c>
      <c r="AI199" s="358">
        <v>91.865878582590398</v>
      </c>
      <c r="AJ199" s="358">
        <v>149.21587464943229</v>
      </c>
      <c r="AK199" s="358">
        <v>246.24975421577571</v>
      </c>
      <c r="AL199" s="358">
        <v>370.95949759003281</v>
      </c>
      <c r="AM199" s="358">
        <v>526.44667115907976</v>
      </c>
      <c r="AN199" s="358">
        <v>693.30150999504565</v>
      </c>
      <c r="AO199" s="358">
        <v>852.50615990015353</v>
      </c>
      <c r="AP199" s="358">
        <v>1006.454231796656</v>
      </c>
      <c r="AQ199" s="358">
        <v>1150.3163371190567</v>
      </c>
      <c r="AR199" s="358">
        <v>1286.8149842450839</v>
      </c>
      <c r="AS199" s="358">
        <v>1420.4528384401933</v>
      </c>
      <c r="AT199" s="358">
        <v>1541.0072239744447</v>
      </c>
      <c r="AU199" s="358">
        <v>1636.1311962131047</v>
      </c>
      <c r="AV199" s="358">
        <v>1716.9439020672028</v>
      </c>
      <c r="AW199" s="358">
        <v>1791.0736467640138</v>
      </c>
      <c r="AX199" s="358">
        <v>1856.4472210131742</v>
      </c>
      <c r="AY199" s="358">
        <v>1913.0141102037101</v>
      </c>
      <c r="AZ199" s="358">
        <v>1962.3381107525686</v>
      </c>
      <c r="BA199" s="358">
        <v>2004.6333282966962</v>
      </c>
      <c r="BB199" s="358">
        <v>2043.8662267364807</v>
      </c>
      <c r="BC199" s="358">
        <v>2084.517380689073</v>
      </c>
      <c r="BD199" s="358">
        <v>2125.1557609632391</v>
      </c>
      <c r="BE199" s="358">
        <v>2167.1835838141114</v>
      </c>
      <c r="BF199" s="358">
        <v>2206.5808941261384</v>
      </c>
      <c r="BG199" s="358">
        <v>2238.1139502588426</v>
      </c>
      <c r="BH199" s="358">
        <v>2266.9258847636788</v>
      </c>
      <c r="BI199" s="324">
        <v>91.865878582590398</v>
      </c>
      <c r="BJ199" s="324">
        <v>169.45777233403936</v>
      </c>
      <c r="BK199" s="324">
        <v>318.08680295241879</v>
      </c>
      <c r="BL199" s="324">
        <v>514.11054953645657</v>
      </c>
      <c r="BM199" s="324">
        <v>764.99382754271119</v>
      </c>
      <c r="BN199" s="324">
        <v>1030.0163880185596</v>
      </c>
      <c r="BO199" s="324">
        <v>1270.7799713127636</v>
      </c>
      <c r="BP199" s="324">
        <v>1488.7524971750825</v>
      </c>
      <c r="BQ199" s="324">
        <v>1668.9795964151579</v>
      </c>
      <c r="BR199" s="324">
        <v>1822.5672811159848</v>
      </c>
      <c r="BS199" s="324">
        <v>1957.037345771814</v>
      </c>
      <c r="BT199" s="324">
        <v>2068.0031166638792</v>
      </c>
      <c r="BU199" s="324">
        <v>2149.9285141374121</v>
      </c>
      <c r="BV199" s="324">
        <v>2213.8613554647472</v>
      </c>
      <c r="BW199" s="324">
        <v>2268.2105796234641</v>
      </c>
      <c r="BX199" s="324">
        <v>2315.1214212114464</v>
      </c>
      <c r="BY199" s="324">
        <v>2358.9753075254598</v>
      </c>
      <c r="BZ199" s="324">
        <v>2401.3657429254285</v>
      </c>
      <c r="CA199" s="324">
        <v>2444.6018904540865</v>
      </c>
      <c r="CB199" s="324">
        <v>2490.852878318186</v>
      </c>
      <c r="CC199" s="324">
        <v>2543.5346410595307</v>
      </c>
      <c r="CD199" s="324">
        <v>2601.1439146731782</v>
      </c>
      <c r="CE199" s="324">
        <v>2666.6629153208087</v>
      </c>
      <c r="CF199" s="324">
        <v>2730.049211541912</v>
      </c>
      <c r="CG199" s="324">
        <v>2778.6890649669922</v>
      </c>
      <c r="CH199" s="324">
        <v>2823.5276187239774</v>
      </c>
    </row>
    <row r="200" spans="1:86" x14ac:dyDescent="0.25">
      <c r="A200" s="353" t="s">
        <v>306</v>
      </c>
      <c r="B200" s="353" t="s">
        <v>306</v>
      </c>
      <c r="C200" s="354">
        <v>12500</v>
      </c>
      <c r="D200" s="354"/>
      <c r="E200" s="355"/>
      <c r="F200" s="364">
        <v>0.98250000000000004</v>
      </c>
      <c r="G200" s="358">
        <v>9078.3000000000011</v>
      </c>
      <c r="H200" s="366">
        <v>8.2761872538952182E-3</v>
      </c>
      <c r="I200" s="358">
        <v>96.476364109739393</v>
      </c>
      <c r="J200" s="358">
        <v>135.44681174689921</v>
      </c>
      <c r="K200" s="358">
        <v>183.16598000030874</v>
      </c>
      <c r="L200" s="358">
        <v>239.24149954574875</v>
      </c>
      <c r="M200" s="358">
        <v>302.34836745748191</v>
      </c>
      <c r="N200" s="358">
        <v>374.48269448402942</v>
      </c>
      <c r="O200" s="358">
        <v>456.02522729098126</v>
      </c>
      <c r="P200" s="358">
        <v>550.46185424542148</v>
      </c>
      <c r="Q200" s="358">
        <v>663.35393801626049</v>
      </c>
      <c r="R200" s="358">
        <v>788.75637412216508</v>
      </c>
      <c r="S200" s="358">
        <v>928.22715302761435</v>
      </c>
      <c r="T200" s="358">
        <v>1064.9016579153883</v>
      </c>
      <c r="U200" s="358">
        <v>1178.6606035356192</v>
      </c>
      <c r="V200" s="358">
        <v>1281.2560844290717</v>
      </c>
      <c r="W200" s="358">
        <v>1379.8794371061974</v>
      </c>
      <c r="X200" s="358">
        <v>1467.9232483219807</v>
      </c>
      <c r="Y200" s="358">
        <v>1540.6800998937642</v>
      </c>
      <c r="Z200" s="358">
        <v>1599.761071805485</v>
      </c>
      <c r="AA200" s="358">
        <v>1643.1908127022823</v>
      </c>
      <c r="AB200" s="358">
        <v>1677.022390783887</v>
      </c>
      <c r="AC200" s="358">
        <v>1707.0793191978848</v>
      </c>
      <c r="AD200" s="358">
        <v>1731.9346095657918</v>
      </c>
      <c r="AE200" s="358">
        <v>1751.4015557835421</v>
      </c>
      <c r="AF200" s="358">
        <v>1767.5831798898589</v>
      </c>
      <c r="AG200" s="358">
        <v>1782.7334513736239</v>
      </c>
      <c r="AH200" s="358">
        <v>1796.1604250074429</v>
      </c>
      <c r="AI200" s="358">
        <v>96.476364109739393</v>
      </c>
      <c r="AJ200" s="358">
        <v>156.70459234425726</v>
      </c>
      <c r="AK200" s="358">
        <v>258.60832461637483</v>
      </c>
      <c r="AL200" s="358">
        <v>389.57689309297461</v>
      </c>
      <c r="AM200" s="358">
        <v>552.86752290124866</v>
      </c>
      <c r="AN200" s="358">
        <v>728.09632856208293</v>
      </c>
      <c r="AO200" s="358">
        <v>895.29100420435748</v>
      </c>
      <c r="AP200" s="358">
        <v>1056.9652892320305</v>
      </c>
      <c r="AQ200" s="358">
        <v>1208.0474218891482</v>
      </c>
      <c r="AR200" s="358">
        <v>1351.3965454571353</v>
      </c>
      <c r="AS200" s="358">
        <v>1491.7413010845526</v>
      </c>
      <c r="AT200" s="358">
        <v>1618.3459662037351</v>
      </c>
      <c r="AU200" s="358">
        <v>1718.2439383655217</v>
      </c>
      <c r="AV200" s="358">
        <v>1803.112402641558</v>
      </c>
      <c r="AW200" s="358">
        <v>1880.9625070663676</v>
      </c>
      <c r="AX200" s="358">
        <v>1949.6169939088015</v>
      </c>
      <c r="AY200" s="358">
        <v>2009.0228133741327</v>
      </c>
      <c r="AZ200" s="358">
        <v>2060.8222443459113</v>
      </c>
      <c r="BA200" s="358">
        <v>2105.2401378102336</v>
      </c>
      <c r="BB200" s="358">
        <v>2146.4420231386825</v>
      </c>
      <c r="BC200" s="358">
        <v>2189.1333421650984</v>
      </c>
      <c r="BD200" s="358">
        <v>2231.8112464387264</v>
      </c>
      <c r="BE200" s="358">
        <v>2275.9483254354186</v>
      </c>
      <c r="BF200" s="358">
        <v>2317.3228739974334</v>
      </c>
      <c r="BG200" s="358">
        <v>2350.4384839702548</v>
      </c>
      <c r="BH200" s="358">
        <v>2380.6964070085187</v>
      </c>
      <c r="BI200" s="324">
        <v>96.476364109739393</v>
      </c>
      <c r="BJ200" s="324">
        <v>177.96237294161531</v>
      </c>
      <c r="BK200" s="324">
        <v>334.05066923244095</v>
      </c>
      <c r="BL200" s="324">
        <v>539.91228664020048</v>
      </c>
      <c r="BM200" s="324">
        <v>803.3866783450153</v>
      </c>
      <c r="BN200" s="324">
        <v>1081.7099626401366</v>
      </c>
      <c r="BO200" s="324">
        <v>1334.5567811177334</v>
      </c>
      <c r="BP200" s="324">
        <v>1563.4687242186394</v>
      </c>
      <c r="BQ200" s="324">
        <v>1752.7409057620357</v>
      </c>
      <c r="BR200" s="324">
        <v>1914.0367167921054</v>
      </c>
      <c r="BS200" s="324">
        <v>2055.2554491414908</v>
      </c>
      <c r="BT200" s="324">
        <v>2171.7902744920821</v>
      </c>
      <c r="BU200" s="324">
        <v>2257.8272731954239</v>
      </c>
      <c r="BV200" s="324">
        <v>2324.968720854044</v>
      </c>
      <c r="BW200" s="324">
        <v>2382.045577026538</v>
      </c>
      <c r="BX200" s="324">
        <v>2431.3107394956219</v>
      </c>
      <c r="BY200" s="324">
        <v>2477.3655268545017</v>
      </c>
      <c r="BZ200" s="324">
        <v>2521.8834168863377</v>
      </c>
      <c r="CA200" s="324">
        <v>2567.2894629181847</v>
      </c>
      <c r="CB200" s="324">
        <v>2615.8616554934774</v>
      </c>
      <c r="CC200" s="324">
        <v>2671.1873651323126</v>
      </c>
      <c r="CD200" s="324">
        <v>2731.6878833116612</v>
      </c>
      <c r="CE200" s="324">
        <v>2800.4950950872958</v>
      </c>
      <c r="CF200" s="324">
        <v>2867.0625681050078</v>
      </c>
      <c r="CG200" s="324">
        <v>2918.1435165668854</v>
      </c>
      <c r="CH200" s="324">
        <v>2965.2323890095945</v>
      </c>
    </row>
    <row r="201" spans="1:86" x14ac:dyDescent="0.25">
      <c r="A201" s="353" t="s">
        <v>287</v>
      </c>
      <c r="B201" s="353" t="s">
        <v>287</v>
      </c>
      <c r="C201" s="354">
        <v>3125</v>
      </c>
      <c r="D201" s="354"/>
      <c r="E201" s="355"/>
      <c r="F201" s="364">
        <v>0.98799999999999999</v>
      </c>
      <c r="G201" s="358">
        <v>2465.06</v>
      </c>
      <c r="H201" s="366">
        <v>2.2472597459972619E-3</v>
      </c>
      <c r="I201" s="358">
        <v>26.196537469829607</v>
      </c>
      <c r="J201" s="358">
        <v>36.77830846797432</v>
      </c>
      <c r="K201" s="358">
        <v>49.735647715933702</v>
      </c>
      <c r="L201" s="358">
        <v>64.962013909018566</v>
      </c>
      <c r="M201" s="358">
        <v>82.097624740836949</v>
      </c>
      <c r="N201" s="358">
        <v>101.68449058356755</v>
      </c>
      <c r="O201" s="358">
        <v>123.82599680401685</v>
      </c>
      <c r="P201" s="358">
        <v>149.46867788310789</v>
      </c>
      <c r="Q201" s="358">
        <v>180.12262851484999</v>
      </c>
      <c r="R201" s="358">
        <v>214.17355535657379</v>
      </c>
      <c r="S201" s="358">
        <v>252.04450457048682</v>
      </c>
      <c r="T201" s="358">
        <v>289.15617250596546</v>
      </c>
      <c r="U201" s="358">
        <v>320.04550492399602</v>
      </c>
      <c r="V201" s="358">
        <v>347.90358585668321</v>
      </c>
      <c r="W201" s="358">
        <v>374.68310203815719</v>
      </c>
      <c r="X201" s="358">
        <v>398.58992129678256</v>
      </c>
      <c r="Y201" s="358">
        <v>418.34582323167569</v>
      </c>
      <c r="Z201" s="358">
        <v>434.38826957302888</v>
      </c>
      <c r="AA201" s="358">
        <v>446.18088681359808</v>
      </c>
      <c r="AB201" s="358">
        <v>455.36728403178211</v>
      </c>
      <c r="AC201" s="358">
        <v>463.52873848429084</v>
      </c>
      <c r="AD201" s="358">
        <v>470.2777754267043</v>
      </c>
      <c r="AE201" s="358">
        <v>475.56369795003224</v>
      </c>
      <c r="AF201" s="358">
        <v>479.95754639296945</v>
      </c>
      <c r="AG201" s="358">
        <v>484.07134834088595</v>
      </c>
      <c r="AH201" s="358">
        <v>487.71721768049593</v>
      </c>
      <c r="AI201" s="358">
        <v>26.196537469829607</v>
      </c>
      <c r="AJ201" s="358">
        <v>42.55050201074372</v>
      </c>
      <c r="AK201" s="358">
        <v>70.220750215221003</v>
      </c>
      <c r="AL201" s="358">
        <v>105.78306688342177</v>
      </c>
      <c r="AM201" s="358">
        <v>150.12189683122958</v>
      </c>
      <c r="AN201" s="358">
        <v>197.70233806827798</v>
      </c>
      <c r="AO201" s="358">
        <v>243.10124613903406</v>
      </c>
      <c r="AP201" s="358">
        <v>287.00118478947695</v>
      </c>
      <c r="AQ201" s="358">
        <v>328.02500223632876</v>
      </c>
      <c r="AR201" s="358">
        <v>366.94905085143313</v>
      </c>
      <c r="AS201" s="358">
        <v>405.05731377587068</v>
      </c>
      <c r="AT201" s="358">
        <v>439.43468572862525</v>
      </c>
      <c r="AU201" s="358">
        <v>466.56030343867377</v>
      </c>
      <c r="AV201" s="358">
        <v>489.60491052901949</v>
      </c>
      <c r="AW201" s="358">
        <v>510.74379979390625</v>
      </c>
      <c r="AX201" s="358">
        <v>529.38577343829013</v>
      </c>
      <c r="AY201" s="358">
        <v>545.51642668077056</v>
      </c>
      <c r="AZ201" s="358">
        <v>559.58169278910498</v>
      </c>
      <c r="BA201" s="358">
        <v>571.64262627479741</v>
      </c>
      <c r="BB201" s="358">
        <v>582.8303067268364</v>
      </c>
      <c r="BC201" s="358">
        <v>594.42241790175444</v>
      </c>
      <c r="BD201" s="358">
        <v>606.0108865256982</v>
      </c>
      <c r="BE201" s="358">
        <v>617.99556955573541</v>
      </c>
      <c r="BF201" s="358">
        <v>629.23013381096814</v>
      </c>
      <c r="BG201" s="358">
        <v>638.22212190561163</v>
      </c>
      <c r="BH201" s="358">
        <v>646.43815307496095</v>
      </c>
      <c r="BI201" s="324">
        <v>26.196537469829607</v>
      </c>
      <c r="BJ201" s="324">
        <v>48.322695553513121</v>
      </c>
      <c r="BK201" s="324">
        <v>90.70585271450831</v>
      </c>
      <c r="BL201" s="324">
        <v>146.60411985782497</v>
      </c>
      <c r="BM201" s="324">
        <v>218.14616892162226</v>
      </c>
      <c r="BN201" s="324">
        <v>293.72018555298837</v>
      </c>
      <c r="BO201" s="324">
        <v>362.37649547405124</v>
      </c>
      <c r="BP201" s="324">
        <v>424.53369169584596</v>
      </c>
      <c r="BQ201" s="324">
        <v>475.92737595780744</v>
      </c>
      <c r="BR201" s="324">
        <v>519.72454634629241</v>
      </c>
      <c r="BS201" s="324">
        <v>558.07012298125449</v>
      </c>
      <c r="BT201" s="324">
        <v>589.71319895128499</v>
      </c>
      <c r="BU201" s="324">
        <v>613.07510195335146</v>
      </c>
      <c r="BV201" s="324">
        <v>631.30623520135589</v>
      </c>
      <c r="BW201" s="324">
        <v>646.80449754965525</v>
      </c>
      <c r="BX201" s="324">
        <v>660.1816255797977</v>
      </c>
      <c r="BY201" s="324">
        <v>672.68703012986532</v>
      </c>
      <c r="BZ201" s="324">
        <v>684.77511600518108</v>
      </c>
      <c r="CA201" s="324">
        <v>697.10436573599691</v>
      </c>
      <c r="CB201" s="324">
        <v>710.29332942189069</v>
      </c>
      <c r="CC201" s="324">
        <v>725.3160973192181</v>
      </c>
      <c r="CD201" s="324">
        <v>741.74399762469216</v>
      </c>
      <c r="CE201" s="324">
        <v>760.42744116143865</v>
      </c>
      <c r="CF201" s="324">
        <v>778.50272122896683</v>
      </c>
      <c r="CG201" s="324">
        <v>792.37289547033754</v>
      </c>
      <c r="CH201" s="324">
        <v>805.15908846942602</v>
      </c>
    </row>
    <row r="202" spans="1:86" x14ac:dyDescent="0.25">
      <c r="A202" s="353" t="s">
        <v>261</v>
      </c>
      <c r="B202" s="353" t="s">
        <v>320</v>
      </c>
      <c r="C202" s="354">
        <v>3750</v>
      </c>
      <c r="D202" s="354"/>
      <c r="E202" s="355"/>
      <c r="F202" s="364">
        <v>0.61308222175308791</v>
      </c>
      <c r="G202" s="358">
        <v>1605.0492565495842</v>
      </c>
      <c r="H202" s="366">
        <v>1.4632352091173088E-3</v>
      </c>
      <c r="I202" s="358">
        <v>17.057082987888062</v>
      </c>
      <c r="J202" s="358">
        <v>23.947083098859043</v>
      </c>
      <c r="K202" s="358">
        <v>32.383862620168038</v>
      </c>
      <c r="L202" s="358">
        <v>42.298050403898493</v>
      </c>
      <c r="M202" s="358">
        <v>53.455385083838578</v>
      </c>
      <c r="N202" s="358">
        <v>66.208780319253222</v>
      </c>
      <c r="O202" s="358">
        <v>80.625552364566559</v>
      </c>
      <c r="P202" s="358">
        <v>97.322008516519517</v>
      </c>
      <c r="Q202" s="358">
        <v>117.28140125819128</v>
      </c>
      <c r="R202" s="358">
        <v>139.45263230819941</v>
      </c>
      <c r="S202" s="358">
        <v>164.11115537888256</v>
      </c>
      <c r="T202" s="358">
        <v>188.27529541164242</v>
      </c>
      <c r="U202" s="358">
        <v>208.38794988369298</v>
      </c>
      <c r="V202" s="358">
        <v>226.5268966395154</v>
      </c>
      <c r="W202" s="358">
        <v>243.96356858171254</v>
      </c>
      <c r="X202" s="358">
        <v>259.52977081513563</v>
      </c>
      <c r="Y202" s="358">
        <v>272.39322878900515</v>
      </c>
      <c r="Z202" s="358">
        <v>282.83878247671475</v>
      </c>
      <c r="AA202" s="358">
        <v>290.51718849309947</v>
      </c>
      <c r="AB202" s="358">
        <v>296.4986331741278</v>
      </c>
      <c r="AC202" s="358">
        <v>301.81271737547064</v>
      </c>
      <c r="AD202" s="358">
        <v>306.20714863752772</v>
      </c>
      <c r="AE202" s="358">
        <v>309.64891720147597</v>
      </c>
      <c r="AF202" s="358">
        <v>312.50983871118689</v>
      </c>
      <c r="AG202" s="358">
        <v>315.18841641643365</v>
      </c>
      <c r="AH202" s="358">
        <v>317.56231395767725</v>
      </c>
      <c r="AI202" s="358">
        <v>17.057082987888062</v>
      </c>
      <c r="AJ202" s="358">
        <v>27.705472328525801</v>
      </c>
      <c r="AK202" s="358">
        <v>45.722117484886589</v>
      </c>
      <c r="AL202" s="358">
        <v>68.877444304305399</v>
      </c>
      <c r="AM202" s="358">
        <v>97.747332276203608</v>
      </c>
      <c r="AN202" s="358">
        <v>128.72789738773261</v>
      </c>
      <c r="AO202" s="358">
        <v>158.28802316443989</v>
      </c>
      <c r="AP202" s="358">
        <v>186.87214034352098</v>
      </c>
      <c r="AQ202" s="358">
        <v>213.58355819699935</v>
      </c>
      <c r="AR202" s="358">
        <v>238.92777508890995</v>
      </c>
      <c r="AS202" s="358">
        <v>263.74081780400189</v>
      </c>
      <c r="AT202" s="358">
        <v>286.12460371383668</v>
      </c>
      <c r="AU202" s="358">
        <v>303.78662919758216</v>
      </c>
      <c r="AV202" s="358">
        <v>318.7914280575842</v>
      </c>
      <c r="AW202" s="358">
        <v>332.55537639916236</v>
      </c>
      <c r="AX202" s="358">
        <v>344.69353366046033</v>
      </c>
      <c r="AY202" s="358">
        <v>355.1965206037811</v>
      </c>
      <c r="AZ202" s="358">
        <v>364.35469318795924</v>
      </c>
      <c r="BA202" s="358">
        <v>372.2078052114008</v>
      </c>
      <c r="BB202" s="358">
        <v>379.49232493589409</v>
      </c>
      <c r="BC202" s="358">
        <v>387.0401774924818</v>
      </c>
      <c r="BD202" s="358">
        <v>394.58565831218164</v>
      </c>
      <c r="BE202" s="358">
        <v>402.3891221578258</v>
      </c>
      <c r="BF202" s="358">
        <v>409.70416885264052</v>
      </c>
      <c r="BG202" s="358">
        <v>415.55902991330851</v>
      </c>
      <c r="BH202" s="358">
        <v>420.9086500930008</v>
      </c>
      <c r="BI202" s="324">
        <v>17.057082987888062</v>
      </c>
      <c r="BJ202" s="324">
        <v>31.463861558192558</v>
      </c>
      <c r="BK202" s="324">
        <v>59.060372349605153</v>
      </c>
      <c r="BL202" s="324">
        <v>95.456838204712298</v>
      </c>
      <c r="BM202" s="324">
        <v>142.03927946856865</v>
      </c>
      <c r="BN202" s="324">
        <v>191.24701445621201</v>
      </c>
      <c r="BO202" s="324">
        <v>235.95049396431318</v>
      </c>
      <c r="BP202" s="324">
        <v>276.42227217052243</v>
      </c>
      <c r="BQ202" s="324">
        <v>309.88571513580735</v>
      </c>
      <c r="BR202" s="324">
        <v>338.40291786962047</v>
      </c>
      <c r="BS202" s="324">
        <v>363.37048022912126</v>
      </c>
      <c r="BT202" s="324">
        <v>383.97391201603085</v>
      </c>
      <c r="BU202" s="324">
        <v>399.18530851147131</v>
      </c>
      <c r="BV202" s="324">
        <v>411.05595947565308</v>
      </c>
      <c r="BW202" s="324">
        <v>421.14718421661206</v>
      </c>
      <c r="BX202" s="324">
        <v>429.85729650578497</v>
      </c>
      <c r="BY202" s="324">
        <v>437.99981241855704</v>
      </c>
      <c r="BZ202" s="324">
        <v>445.87060389920373</v>
      </c>
      <c r="CA202" s="324">
        <v>453.89842192970201</v>
      </c>
      <c r="CB202" s="324">
        <v>462.48601669766038</v>
      </c>
      <c r="CC202" s="324">
        <v>472.26763760949302</v>
      </c>
      <c r="CD202" s="324">
        <v>482.96416798683555</v>
      </c>
      <c r="CE202" s="324">
        <v>495.12932711417568</v>
      </c>
      <c r="CF202" s="324">
        <v>506.8984989940941</v>
      </c>
      <c r="CG202" s="324">
        <v>515.92964341018342</v>
      </c>
      <c r="CH202" s="324">
        <v>524.25498622832447</v>
      </c>
    </row>
    <row r="203" spans="1:86" x14ac:dyDescent="0.25">
      <c r="A203" s="353" t="s">
        <v>261</v>
      </c>
      <c r="B203" s="353" t="s">
        <v>361</v>
      </c>
      <c r="C203" s="354">
        <v>5000</v>
      </c>
      <c r="D203" s="354"/>
      <c r="E203" s="355"/>
      <c r="F203" s="364">
        <v>0.61308222175308791</v>
      </c>
      <c r="G203" s="358">
        <v>1880.3231741167206</v>
      </c>
      <c r="H203" s="366">
        <v>1.714187313354769E-3</v>
      </c>
      <c r="I203" s="358">
        <v>19.982457419347853</v>
      </c>
      <c r="J203" s="358">
        <v>28.054126762490707</v>
      </c>
      <c r="K203" s="358">
        <v>37.937855865567364</v>
      </c>
      <c r="L203" s="358">
        <v>49.552376084322631</v>
      </c>
      <c r="M203" s="358">
        <v>62.623249064985828</v>
      </c>
      <c r="N203" s="358">
        <v>77.56391491182184</v>
      </c>
      <c r="O203" s="358">
        <v>94.453234951155693</v>
      </c>
      <c r="P203" s="358">
        <v>114.0132162414688</v>
      </c>
      <c r="Q203" s="358">
        <v>137.39574394914919</v>
      </c>
      <c r="R203" s="358">
        <v>163.36945121819997</v>
      </c>
      <c r="S203" s="358">
        <v>192.25703344042503</v>
      </c>
      <c r="T203" s="358">
        <v>220.56544347880339</v>
      </c>
      <c r="U203" s="358">
        <v>244.12751806466244</v>
      </c>
      <c r="V203" s="358">
        <v>265.37738426027255</v>
      </c>
      <c r="W203" s="358">
        <v>285.80453202448905</v>
      </c>
      <c r="X203" s="358">
        <v>304.04041523682997</v>
      </c>
      <c r="Y203" s="358">
        <v>319.11002012829584</v>
      </c>
      <c r="Z203" s="358">
        <v>331.34703814212531</v>
      </c>
      <c r="AA203" s="358">
        <v>340.34232891838656</v>
      </c>
      <c r="AB203" s="358">
        <v>347.34962106380812</v>
      </c>
      <c r="AC203" s="358">
        <v>353.57509709341798</v>
      </c>
      <c r="AD203" s="358">
        <v>358.72319513800517</v>
      </c>
      <c r="AE203" s="358">
        <v>362.75524410119431</v>
      </c>
      <c r="AF203" s="358">
        <v>366.10682785607719</v>
      </c>
      <c r="AG203" s="358">
        <v>369.24479493857973</v>
      </c>
      <c r="AH203" s="358">
        <v>372.02582769602594</v>
      </c>
      <c r="AI203" s="358">
        <v>19.982457419347853</v>
      </c>
      <c r="AJ203" s="358">
        <v>32.457098407787861</v>
      </c>
      <c r="AK203" s="358">
        <v>53.563687672325116</v>
      </c>
      <c r="AL203" s="358">
        <v>80.690268021888713</v>
      </c>
      <c r="AM203" s="358">
        <v>114.51148513793599</v>
      </c>
      <c r="AN203" s="358">
        <v>150.80537100388688</v>
      </c>
      <c r="AO203" s="358">
        <v>185.43520513572841</v>
      </c>
      <c r="AP203" s="358">
        <v>218.92164034896055</v>
      </c>
      <c r="AQ203" s="358">
        <v>250.21419900313097</v>
      </c>
      <c r="AR203" s="358">
        <v>279.90507494182077</v>
      </c>
      <c r="AS203" s="358">
        <v>308.97367769475699</v>
      </c>
      <c r="AT203" s="358">
        <v>335.19639403756184</v>
      </c>
      <c r="AU203" s="358">
        <v>355.88754459472284</v>
      </c>
      <c r="AV203" s="358">
        <v>373.46574096738379</v>
      </c>
      <c r="AW203" s="358">
        <v>389.59027479611564</v>
      </c>
      <c r="AX203" s="358">
        <v>403.81018630123441</v>
      </c>
      <c r="AY203" s="358">
        <v>416.11448765920414</v>
      </c>
      <c r="AZ203" s="358">
        <v>426.84333231759774</v>
      </c>
      <c r="BA203" s="358">
        <v>436.04329204865013</v>
      </c>
      <c r="BB203" s="358">
        <v>444.57714307806987</v>
      </c>
      <c r="BC203" s="358">
        <v>453.41948982789978</v>
      </c>
      <c r="BD203" s="358">
        <v>462.2590580761883</v>
      </c>
      <c r="BE203" s="358">
        <v>471.40085472041693</v>
      </c>
      <c r="BF203" s="358">
        <v>479.97046824715363</v>
      </c>
      <c r="BG203" s="358">
        <v>486.82946705275668</v>
      </c>
      <c r="BH203" s="358">
        <v>493.09657365746119</v>
      </c>
      <c r="BI203" s="324">
        <v>19.982457419347853</v>
      </c>
      <c r="BJ203" s="324">
        <v>36.86007005308501</v>
      </c>
      <c r="BK203" s="324">
        <v>69.189519479082875</v>
      </c>
      <c r="BL203" s="324">
        <v>111.82815995945478</v>
      </c>
      <c r="BM203" s="324">
        <v>166.39972121088616</v>
      </c>
      <c r="BN203" s="324">
        <v>224.04682709595193</v>
      </c>
      <c r="BO203" s="324">
        <v>276.41717532030111</v>
      </c>
      <c r="BP203" s="324">
        <v>323.83006445645236</v>
      </c>
      <c r="BQ203" s="324">
        <v>363.03265405711272</v>
      </c>
      <c r="BR203" s="324">
        <v>396.44069866544152</v>
      </c>
      <c r="BS203" s="324">
        <v>425.69032194908891</v>
      </c>
      <c r="BT203" s="324">
        <v>449.82734459632036</v>
      </c>
      <c r="BU203" s="324">
        <v>467.64757112478316</v>
      </c>
      <c r="BV203" s="324">
        <v>481.55409767449498</v>
      </c>
      <c r="BW203" s="324">
        <v>493.37601756774217</v>
      </c>
      <c r="BX203" s="324">
        <v>503.57995736563879</v>
      </c>
      <c r="BY203" s="324">
        <v>513.11895519011239</v>
      </c>
      <c r="BZ203" s="324">
        <v>522.33962649307023</v>
      </c>
      <c r="CA203" s="324">
        <v>531.7442551789137</v>
      </c>
      <c r="CB203" s="324">
        <v>541.80466509233156</v>
      </c>
      <c r="CC203" s="324">
        <v>553.26388256238158</v>
      </c>
      <c r="CD203" s="324">
        <v>565.79492101437143</v>
      </c>
      <c r="CE203" s="324">
        <v>580.04646533963967</v>
      </c>
      <c r="CF203" s="324">
        <v>593.83410863823008</v>
      </c>
      <c r="CG203" s="324">
        <v>604.41413916693375</v>
      </c>
      <c r="CH203" s="324">
        <v>614.16731961889639</v>
      </c>
    </row>
    <row r="204" spans="1:86" x14ac:dyDescent="0.25">
      <c r="A204" s="353" t="s">
        <v>493</v>
      </c>
      <c r="B204" s="353" t="s">
        <v>493</v>
      </c>
      <c r="C204" s="354">
        <v>1500</v>
      </c>
      <c r="D204" s="354"/>
      <c r="E204" s="355"/>
      <c r="F204" s="364">
        <v>0.97340000000000004</v>
      </c>
      <c r="G204" s="358">
        <v>458.47140000000002</v>
      </c>
      <c r="H204" s="366">
        <v>4.1796318219881429E-4</v>
      </c>
      <c r="I204" s="358">
        <v>4.87223970570503</v>
      </c>
      <c r="J204" s="358">
        <v>6.8403213605121351</v>
      </c>
      <c r="K204" s="358">
        <v>9.2502300301943681</v>
      </c>
      <c r="L204" s="358">
        <v>12.082150318323782</v>
      </c>
      <c r="M204" s="358">
        <v>15.269167059465554</v>
      </c>
      <c r="N204" s="358">
        <v>18.912087639300886</v>
      </c>
      <c r="O204" s="358">
        <v>23.030140487912316</v>
      </c>
      <c r="P204" s="358">
        <v>27.799369591497779</v>
      </c>
      <c r="Q204" s="358">
        <v>33.500634332179835</v>
      </c>
      <c r="R204" s="358">
        <v>39.83369563714713</v>
      </c>
      <c r="S204" s="358">
        <v>46.87723498524884</v>
      </c>
      <c r="T204" s="358">
        <v>53.779557182158456</v>
      </c>
      <c r="U204" s="358">
        <v>59.524600093389765</v>
      </c>
      <c r="V204" s="358">
        <v>64.705866823823243</v>
      </c>
      <c r="W204" s="358">
        <v>69.686533531750456</v>
      </c>
      <c r="X204" s="358">
        <v>74.132913293317699</v>
      </c>
      <c r="Y204" s="358">
        <v>77.807272545568424</v>
      </c>
      <c r="Z204" s="358">
        <v>80.790973888961716</v>
      </c>
      <c r="AA204" s="358">
        <v>82.984258326641879</v>
      </c>
      <c r="AB204" s="358">
        <v>84.692817304345056</v>
      </c>
      <c r="AC204" s="358">
        <v>86.210749301488278</v>
      </c>
      <c r="AD204" s="358">
        <v>87.465988693486878</v>
      </c>
      <c r="AE204" s="358">
        <v>88.449106467318614</v>
      </c>
      <c r="AF204" s="358">
        <v>89.26630923196582</v>
      </c>
      <c r="AG204" s="358">
        <v>90.031426729464457</v>
      </c>
      <c r="AH204" s="358">
        <v>90.709514411041411</v>
      </c>
      <c r="AI204" s="358">
        <v>4.87223970570503</v>
      </c>
      <c r="AJ204" s="358">
        <v>7.9138796733420245</v>
      </c>
      <c r="AK204" s="358">
        <v>13.060211783982004</v>
      </c>
      <c r="AL204" s="358">
        <v>19.674373350075054</v>
      </c>
      <c r="AM204" s="358">
        <v>27.920860429713436</v>
      </c>
      <c r="AN204" s="358">
        <v>36.770248074057712</v>
      </c>
      <c r="AO204" s="358">
        <v>45.213896886529149</v>
      </c>
      <c r="AP204" s="358">
        <v>53.3787554834731</v>
      </c>
      <c r="AQ204" s="358">
        <v>61.008690259179403</v>
      </c>
      <c r="AR204" s="358">
        <v>68.248093382119592</v>
      </c>
      <c r="AS204" s="358">
        <v>75.335770215354884</v>
      </c>
      <c r="AT204" s="358">
        <v>81.729546369890727</v>
      </c>
      <c r="AU204" s="358">
        <v>86.774583783743026</v>
      </c>
      <c r="AV204" s="358">
        <v>91.060602491263637</v>
      </c>
      <c r="AW204" s="358">
        <v>94.992180690462689</v>
      </c>
      <c r="AX204" s="358">
        <v>98.459362728832446</v>
      </c>
      <c r="AY204" s="358">
        <v>101.45946949093744</v>
      </c>
      <c r="AZ204" s="358">
        <v>104.07543918094929</v>
      </c>
      <c r="BA204" s="358">
        <v>106.31862720091324</v>
      </c>
      <c r="BB204" s="358">
        <v>108.39940069916437</v>
      </c>
      <c r="BC204" s="358">
        <v>110.5553934292887</v>
      </c>
      <c r="BD204" s="358">
        <v>112.71070868890737</v>
      </c>
      <c r="BE204" s="358">
        <v>114.93971504467048</v>
      </c>
      <c r="BF204" s="358">
        <v>117.02920836430023</v>
      </c>
      <c r="BG204" s="358">
        <v>118.70160959207341</v>
      </c>
      <c r="BH204" s="358">
        <v>120.22969219965913</v>
      </c>
      <c r="BI204" s="324">
        <v>4.87223970570503</v>
      </c>
      <c r="BJ204" s="324">
        <v>8.9874379861719138</v>
      </c>
      <c r="BK204" s="324">
        <v>16.870193537769641</v>
      </c>
      <c r="BL204" s="324">
        <v>27.266596381826332</v>
      </c>
      <c r="BM204" s="324">
        <v>40.572553799961319</v>
      </c>
      <c r="BN204" s="324">
        <v>54.628408508814537</v>
      </c>
      <c r="BO204" s="324">
        <v>67.397653285145978</v>
      </c>
      <c r="BP204" s="324">
        <v>78.95814137544842</v>
      </c>
      <c r="BQ204" s="324">
        <v>88.516746186178963</v>
      </c>
      <c r="BR204" s="324">
        <v>96.662491127092082</v>
      </c>
      <c r="BS204" s="324">
        <v>103.79430544546094</v>
      </c>
      <c r="BT204" s="324">
        <v>109.67953555762301</v>
      </c>
      <c r="BU204" s="324">
        <v>114.0245674740963</v>
      </c>
      <c r="BV204" s="324">
        <v>117.41533815870403</v>
      </c>
      <c r="BW204" s="324">
        <v>120.29782784917489</v>
      </c>
      <c r="BX204" s="324">
        <v>122.78581216434718</v>
      </c>
      <c r="BY204" s="324">
        <v>125.11166643630645</v>
      </c>
      <c r="BZ204" s="324">
        <v>127.35990447293688</v>
      </c>
      <c r="CA204" s="324">
        <v>129.6529960751846</v>
      </c>
      <c r="CB204" s="324">
        <v>132.10598409398369</v>
      </c>
      <c r="CC204" s="324">
        <v>134.90003755708915</v>
      </c>
      <c r="CD204" s="324">
        <v>137.9554286843279</v>
      </c>
      <c r="CE204" s="324">
        <v>141.43032362202234</v>
      </c>
      <c r="CF204" s="324">
        <v>144.79210749663463</v>
      </c>
      <c r="CG204" s="324">
        <v>147.37179245468238</v>
      </c>
      <c r="CH204" s="324">
        <v>149.7498699882768</v>
      </c>
    </row>
    <row r="205" spans="1:86" x14ac:dyDescent="0.25">
      <c r="A205" s="353" t="s">
        <v>262</v>
      </c>
      <c r="B205" s="353" t="s">
        <v>308</v>
      </c>
      <c r="C205" s="354">
        <v>20000</v>
      </c>
      <c r="D205" s="354"/>
      <c r="E205" s="355"/>
      <c r="F205" s="364">
        <v>0.98940000000000006</v>
      </c>
      <c r="G205" s="358">
        <v>14489.762999999999</v>
      </c>
      <c r="H205" s="366">
        <v>1.3209520709005268E-2</v>
      </c>
      <c r="I205" s="358">
        <v>153.98473844792855</v>
      </c>
      <c r="J205" s="358">
        <v>216.18499072713894</v>
      </c>
      <c r="K205" s="358">
        <v>292.3489684045706</v>
      </c>
      <c r="L205" s="358">
        <v>381.85041562654976</v>
      </c>
      <c r="M205" s="358">
        <v>482.57451151601339</v>
      </c>
      <c r="N205" s="358">
        <v>597.70722389378989</v>
      </c>
      <c r="O205" s="358">
        <v>727.85625783103114</v>
      </c>
      <c r="P205" s="358">
        <v>878.58539688671885</v>
      </c>
      <c r="Q205" s="358">
        <v>1058.7710636322115</v>
      </c>
      <c r="R205" s="358">
        <v>1258.9243499079678</v>
      </c>
      <c r="S205" s="358">
        <v>1481.5319451367395</v>
      </c>
      <c r="T205" s="358">
        <v>1699.676441789878</v>
      </c>
      <c r="U205" s="358">
        <v>1881.2456960739439</v>
      </c>
      <c r="V205" s="358">
        <v>2044.9970815775243</v>
      </c>
      <c r="W205" s="358">
        <v>2202.4086020777245</v>
      </c>
      <c r="X205" s="358">
        <v>2342.9342465412742</v>
      </c>
      <c r="Y205" s="358">
        <v>2459.0605626909182</v>
      </c>
      <c r="Z205" s="358">
        <v>2553.3589754786094</v>
      </c>
      <c r="AA205" s="358">
        <v>2622.6766508964738</v>
      </c>
      <c r="AB205" s="358">
        <v>2676.6748166674274</v>
      </c>
      <c r="AC205" s="358">
        <v>2724.6483105183461</v>
      </c>
      <c r="AD205" s="358">
        <v>2764.3195338450869</v>
      </c>
      <c r="AE205" s="358">
        <v>2795.3904873307561</v>
      </c>
      <c r="AF205" s="358">
        <v>2821.2177785918529</v>
      </c>
      <c r="AG205" s="358">
        <v>2845.3989406139731</v>
      </c>
      <c r="AH205" s="358">
        <v>2866.8295681280765</v>
      </c>
      <c r="AI205" s="358">
        <v>153.98473844792855</v>
      </c>
      <c r="AJ205" s="358">
        <v>250.11427294536443</v>
      </c>
      <c r="AK205" s="358">
        <v>412.76156698041888</v>
      </c>
      <c r="AL205" s="358">
        <v>621.79888868990213</v>
      </c>
      <c r="AM205" s="358">
        <v>882.42505504732867</v>
      </c>
      <c r="AN205" s="358">
        <v>1162.1055970869779</v>
      </c>
      <c r="AO205" s="358">
        <v>1428.9629629945189</v>
      </c>
      <c r="AP205" s="358">
        <v>1687.0093013227774</v>
      </c>
      <c r="AQ205" s="358">
        <v>1928.1496354972594</v>
      </c>
      <c r="AR205" s="358">
        <v>2156.9474089524047</v>
      </c>
      <c r="AS205" s="358">
        <v>2380.9499476803817</v>
      </c>
      <c r="AT205" s="358">
        <v>2583.0220969011962</v>
      </c>
      <c r="AU205" s="358">
        <v>2742.4680218876897</v>
      </c>
      <c r="AV205" s="358">
        <v>2877.9255341459025</v>
      </c>
      <c r="AW205" s="358">
        <v>3002.181128545817</v>
      </c>
      <c r="AX205" s="358">
        <v>3111.7597107950801</v>
      </c>
      <c r="AY205" s="358">
        <v>3206.5766087686475</v>
      </c>
      <c r="AZ205" s="358">
        <v>3289.2530435985086</v>
      </c>
      <c r="BA205" s="358">
        <v>3360.1478971787251</v>
      </c>
      <c r="BB205" s="358">
        <v>3425.9097197184519</v>
      </c>
      <c r="BC205" s="358">
        <v>3494.0488090688987</v>
      </c>
      <c r="BD205" s="358">
        <v>3562.1664872973724</v>
      </c>
      <c r="BE205" s="358">
        <v>3632.6131363587992</v>
      </c>
      <c r="BF205" s="358">
        <v>3698.6505445624916</v>
      </c>
      <c r="BG205" s="358">
        <v>3751.5059624388136</v>
      </c>
      <c r="BH205" s="358">
        <v>3799.8002613380231</v>
      </c>
      <c r="BI205" s="324">
        <v>153.98473844792855</v>
      </c>
      <c r="BJ205" s="324">
        <v>284.04355516358999</v>
      </c>
      <c r="BK205" s="324">
        <v>533.17416555626733</v>
      </c>
      <c r="BL205" s="324">
        <v>861.74736175325449</v>
      </c>
      <c r="BM205" s="324">
        <v>1282.2755985786441</v>
      </c>
      <c r="BN205" s="324">
        <v>1726.503970280166</v>
      </c>
      <c r="BO205" s="324">
        <v>2130.0696681580066</v>
      </c>
      <c r="BP205" s="324">
        <v>2495.4332057588358</v>
      </c>
      <c r="BQ205" s="324">
        <v>2797.5282073623066</v>
      </c>
      <c r="BR205" s="324">
        <v>3054.9704679968413</v>
      </c>
      <c r="BS205" s="324">
        <v>3280.3679502240234</v>
      </c>
      <c r="BT205" s="324">
        <v>3466.3677520125143</v>
      </c>
      <c r="BU205" s="324">
        <v>3603.6903477014357</v>
      </c>
      <c r="BV205" s="324">
        <v>3710.8539867142808</v>
      </c>
      <c r="BW205" s="324">
        <v>3801.9536550139096</v>
      </c>
      <c r="BX205" s="324">
        <v>3880.585175048886</v>
      </c>
      <c r="BY205" s="324">
        <v>3954.0926548463763</v>
      </c>
      <c r="BZ205" s="324">
        <v>4025.1471117184083</v>
      </c>
      <c r="CA205" s="324">
        <v>4097.6191434609773</v>
      </c>
      <c r="CB205" s="324">
        <v>4175.1446227694751</v>
      </c>
      <c r="CC205" s="324">
        <v>4263.4493076194522</v>
      </c>
      <c r="CD205" s="324">
        <v>4360.0134407496589</v>
      </c>
      <c r="CE205" s="324">
        <v>4469.8357853868438</v>
      </c>
      <c r="CF205" s="324">
        <v>4576.0833105331303</v>
      </c>
      <c r="CG205" s="324">
        <v>4657.6129842636547</v>
      </c>
      <c r="CH205" s="324">
        <v>4732.7709545479693</v>
      </c>
    </row>
    <row r="206" spans="1:86" x14ac:dyDescent="0.25">
      <c r="A206" s="353" t="s">
        <v>262</v>
      </c>
      <c r="B206" s="353" t="s">
        <v>319</v>
      </c>
      <c r="C206" s="354">
        <v>20000</v>
      </c>
      <c r="D206" s="354"/>
      <c r="E206" s="355"/>
      <c r="F206" s="364">
        <v>0.98940000000000006</v>
      </c>
      <c r="G206" s="358">
        <v>13976.2644</v>
      </c>
      <c r="H206" s="366">
        <v>1.2741392252332428E-2</v>
      </c>
      <c r="I206" s="358">
        <v>148.52771698978754</v>
      </c>
      <c r="J206" s="358">
        <v>208.5236721755933</v>
      </c>
      <c r="K206" s="358">
        <v>281.98849625694527</v>
      </c>
      <c r="L206" s="358">
        <v>368.31812708369011</v>
      </c>
      <c r="M206" s="358">
        <v>465.47269031582147</v>
      </c>
      <c r="N206" s="358">
        <v>576.5252471644709</v>
      </c>
      <c r="O206" s="358">
        <v>702.06196641318854</v>
      </c>
      <c r="P206" s="358">
        <v>847.44945827393576</v>
      </c>
      <c r="Q206" s="358">
        <v>1021.2495762969354</v>
      </c>
      <c r="R206" s="358">
        <v>1214.3096870467705</v>
      </c>
      <c r="S206" s="358">
        <v>1429.0283548652499</v>
      </c>
      <c r="T206" s="358">
        <v>1639.4420905922714</v>
      </c>
      <c r="U206" s="358">
        <v>1814.5767635876086</v>
      </c>
      <c r="V206" s="358">
        <v>1972.525010198983</v>
      </c>
      <c r="W206" s="358">
        <v>2124.3580684841195</v>
      </c>
      <c r="X206" s="358">
        <v>2259.9036645026995</v>
      </c>
      <c r="Y206" s="358">
        <v>2371.9146130810459</v>
      </c>
      <c r="Z206" s="358">
        <v>2462.8712111717878</v>
      </c>
      <c r="AA206" s="358">
        <v>2529.7323571569541</v>
      </c>
      <c r="AB206" s="358">
        <v>2581.8168972512171</v>
      </c>
      <c r="AC206" s="358">
        <v>2628.0902720643326</v>
      </c>
      <c r="AD206" s="358">
        <v>2666.3555981629015</v>
      </c>
      <c r="AE206" s="358">
        <v>2696.3254369432748</v>
      </c>
      <c r="AF206" s="358">
        <v>2721.2374421569489</v>
      </c>
      <c r="AG206" s="358">
        <v>2744.5616548387152</v>
      </c>
      <c r="AH206" s="358">
        <v>2765.2328084245278</v>
      </c>
      <c r="AI206" s="358">
        <v>148.52771698978754</v>
      </c>
      <c r="AJ206" s="358">
        <v>241.25054418751915</v>
      </c>
      <c r="AK206" s="358">
        <v>398.13382691467376</v>
      </c>
      <c r="AL206" s="358">
        <v>599.7631342870302</v>
      </c>
      <c r="AM206" s="358">
        <v>851.15304387835874</v>
      </c>
      <c r="AN206" s="358">
        <v>1120.9220665381119</v>
      </c>
      <c r="AO206" s="358">
        <v>1378.3223499665808</v>
      </c>
      <c r="AP206" s="358">
        <v>1627.2238573223322</v>
      </c>
      <c r="AQ206" s="358">
        <v>1859.8184876090327</v>
      </c>
      <c r="AR206" s="358">
        <v>2080.5079616839648</v>
      </c>
      <c r="AS206" s="358">
        <v>2296.5721379947472</v>
      </c>
      <c r="AT206" s="358">
        <v>2491.4831096501398</v>
      </c>
      <c r="AU206" s="358">
        <v>2645.2784757381705</v>
      </c>
      <c r="AV206" s="358">
        <v>2775.9355476507349</v>
      </c>
      <c r="AW206" s="358">
        <v>2895.7876832938346</v>
      </c>
      <c r="AX206" s="358">
        <v>3001.4829412558074</v>
      </c>
      <c r="AY206" s="358">
        <v>3092.9396500830258</v>
      </c>
      <c r="AZ206" s="358">
        <v>3172.6861381954614</v>
      </c>
      <c r="BA206" s="358">
        <v>3241.0685691735521</v>
      </c>
      <c r="BB206" s="358">
        <v>3304.4998771418809</v>
      </c>
      <c r="BC206" s="358">
        <v>3370.2242046368906</v>
      </c>
      <c r="BD206" s="358">
        <v>3435.9278797926036</v>
      </c>
      <c r="BE206" s="358">
        <v>3503.8779900446843</v>
      </c>
      <c r="BF206" s="358">
        <v>3567.575117274821</v>
      </c>
      <c r="BG206" s="358">
        <v>3618.5574069928766</v>
      </c>
      <c r="BH206" s="358">
        <v>3665.1402179351935</v>
      </c>
      <c r="BI206" s="324">
        <v>148.52771698978754</v>
      </c>
      <c r="BJ206" s="324">
        <v>273.97741619944497</v>
      </c>
      <c r="BK206" s="324">
        <v>514.27915757240226</v>
      </c>
      <c r="BL206" s="324">
        <v>831.20814149037028</v>
      </c>
      <c r="BM206" s="324">
        <v>1236.8333974408963</v>
      </c>
      <c r="BN206" s="324">
        <v>1665.3188859117529</v>
      </c>
      <c r="BO206" s="324">
        <v>2054.5827335199729</v>
      </c>
      <c r="BP206" s="324">
        <v>2406.9982563707285</v>
      </c>
      <c r="BQ206" s="324">
        <v>2698.3873989211297</v>
      </c>
      <c r="BR206" s="324">
        <v>2946.7062363211594</v>
      </c>
      <c r="BS206" s="324">
        <v>3164.1159211242443</v>
      </c>
      <c r="BT206" s="324">
        <v>3343.5241287080075</v>
      </c>
      <c r="BU206" s="324">
        <v>3475.980187888732</v>
      </c>
      <c r="BV206" s="324">
        <v>3579.3460851024875</v>
      </c>
      <c r="BW206" s="324">
        <v>3667.2172981035492</v>
      </c>
      <c r="BX206" s="324">
        <v>3743.0622180089149</v>
      </c>
      <c r="BY206" s="324">
        <v>3813.9646870850061</v>
      </c>
      <c r="BZ206" s="324">
        <v>3882.5010652191354</v>
      </c>
      <c r="CA206" s="324">
        <v>3952.404781190151</v>
      </c>
      <c r="CB206" s="324">
        <v>4027.1828570325442</v>
      </c>
      <c r="CC206" s="324">
        <v>4112.3581372094486</v>
      </c>
      <c r="CD206" s="324">
        <v>4205.5001614223056</v>
      </c>
      <c r="CE206" s="324">
        <v>4311.4305431460944</v>
      </c>
      <c r="CF206" s="324">
        <v>4413.9127923926935</v>
      </c>
      <c r="CG206" s="324">
        <v>4492.5531591470399</v>
      </c>
      <c r="CH206" s="324">
        <v>4565.0476274458597</v>
      </c>
    </row>
    <row r="207" spans="1:86" x14ac:dyDescent="0.25">
      <c r="A207" s="353" t="s">
        <v>262</v>
      </c>
      <c r="B207" s="353" t="s">
        <v>331</v>
      </c>
      <c r="C207" s="354">
        <v>20000</v>
      </c>
      <c r="D207" s="354"/>
      <c r="E207" s="355"/>
      <c r="F207" s="364">
        <v>0.98940000000000006</v>
      </c>
      <c r="G207" s="358">
        <v>13207.500600000001</v>
      </c>
      <c r="H207" s="366">
        <v>1.20405525397413E-2</v>
      </c>
      <c r="I207" s="358">
        <v>140.35795654089438</v>
      </c>
      <c r="J207" s="358">
        <v>197.05383688744126</v>
      </c>
      <c r="K207" s="358">
        <v>266.47773159662768</v>
      </c>
      <c r="L207" s="358">
        <v>348.05880492992918</v>
      </c>
      <c r="M207" s="358">
        <v>439.86938574443587</v>
      </c>
      <c r="N207" s="358">
        <v>544.81350165641527</v>
      </c>
      <c r="O207" s="358">
        <v>663.44507926162066</v>
      </c>
      <c r="P207" s="358">
        <v>800.83553861664802</v>
      </c>
      <c r="Q207" s="358">
        <v>965.07578889903652</v>
      </c>
      <c r="R207" s="358">
        <v>1147.5166368672899</v>
      </c>
      <c r="S207" s="358">
        <v>1350.4247139385686</v>
      </c>
      <c r="T207" s="358">
        <v>1549.2646515160861</v>
      </c>
      <c r="U207" s="358">
        <v>1714.7660496340784</v>
      </c>
      <c r="V207" s="358">
        <v>1864.0263599848665</v>
      </c>
      <c r="W207" s="358">
        <v>2007.5078476705733</v>
      </c>
      <c r="X207" s="358">
        <v>2135.5977642252965</v>
      </c>
      <c r="Y207" s="358">
        <v>2241.4475555726235</v>
      </c>
      <c r="Z207" s="358">
        <v>2327.4010900419225</v>
      </c>
      <c r="AA207" s="358">
        <v>2390.5845416740885</v>
      </c>
      <c r="AB207" s="358">
        <v>2439.8041739633654</v>
      </c>
      <c r="AC207" s="358">
        <v>2483.5322838586139</v>
      </c>
      <c r="AD207" s="358">
        <v>2519.6928274017118</v>
      </c>
      <c r="AE207" s="358">
        <v>2548.0141765365834</v>
      </c>
      <c r="AF207" s="358">
        <v>2571.5558980145202</v>
      </c>
      <c r="AG207" s="358">
        <v>2593.5971634179537</v>
      </c>
      <c r="AH207" s="358">
        <v>2613.1313011226835</v>
      </c>
      <c r="AI207" s="358">
        <v>140.35795654089438</v>
      </c>
      <c r="AJ207" s="358">
        <v>227.9805687639242</v>
      </c>
      <c r="AK207" s="358">
        <v>376.23449352144843</v>
      </c>
      <c r="AL207" s="358">
        <v>566.77318983417581</v>
      </c>
      <c r="AM207" s="358">
        <v>804.33540866007456</v>
      </c>
      <c r="AN207" s="358">
        <v>1059.265798259752</v>
      </c>
      <c r="AO207" s="358">
        <v>1302.5077905779335</v>
      </c>
      <c r="AP207" s="358">
        <v>1537.7184816222436</v>
      </c>
      <c r="AQ207" s="358">
        <v>1757.5192546434218</v>
      </c>
      <c r="AR207" s="358">
        <v>1966.0697140393067</v>
      </c>
      <c r="AS207" s="358">
        <v>2170.249289968277</v>
      </c>
      <c r="AT207" s="358">
        <v>2354.4391923205235</v>
      </c>
      <c r="AU207" s="358">
        <v>2499.775051155942</v>
      </c>
      <c r="AV207" s="358">
        <v>2623.2453366550803</v>
      </c>
      <c r="AW207" s="358">
        <v>2736.5050109223703</v>
      </c>
      <c r="AX207" s="358">
        <v>2836.3865059340069</v>
      </c>
      <c r="AY207" s="358">
        <v>2922.8126425710261</v>
      </c>
      <c r="AZ207" s="358">
        <v>2998.1726786614204</v>
      </c>
      <c r="BA207" s="358">
        <v>3062.7937370733225</v>
      </c>
      <c r="BB207" s="358">
        <v>3122.7360087758016</v>
      </c>
      <c r="BC207" s="358">
        <v>3184.8451725681616</v>
      </c>
      <c r="BD207" s="358">
        <v>3246.9348200022278</v>
      </c>
      <c r="BE207" s="358">
        <v>3311.1473374703733</v>
      </c>
      <c r="BF207" s="358">
        <v>3371.3408070580199</v>
      </c>
      <c r="BG207" s="358">
        <v>3419.5188182038737</v>
      </c>
      <c r="BH207" s="358">
        <v>3463.5393437078374</v>
      </c>
      <c r="BI207" s="324">
        <v>140.35795654089438</v>
      </c>
      <c r="BJ207" s="324">
        <v>258.90730064040713</v>
      </c>
      <c r="BK207" s="324">
        <v>485.99125544626918</v>
      </c>
      <c r="BL207" s="324">
        <v>785.48757473842238</v>
      </c>
      <c r="BM207" s="324">
        <v>1168.8014315757132</v>
      </c>
      <c r="BN207" s="324">
        <v>1573.7180948630889</v>
      </c>
      <c r="BO207" s="324">
        <v>1941.570501894246</v>
      </c>
      <c r="BP207" s="324">
        <v>2274.6014246278392</v>
      </c>
      <c r="BQ207" s="324">
        <v>2549.9627203878072</v>
      </c>
      <c r="BR207" s="324">
        <v>2784.6227912113236</v>
      </c>
      <c r="BS207" s="324">
        <v>2990.0738659979852</v>
      </c>
      <c r="BT207" s="324">
        <v>3159.6137331249615</v>
      </c>
      <c r="BU207" s="324">
        <v>3284.7840526778059</v>
      </c>
      <c r="BV207" s="324">
        <v>3382.4643133252944</v>
      </c>
      <c r="BW207" s="324">
        <v>3465.5021741741675</v>
      </c>
      <c r="BX207" s="324">
        <v>3537.1752476427159</v>
      </c>
      <c r="BY207" s="324">
        <v>3604.1777295694287</v>
      </c>
      <c r="BZ207" s="324">
        <v>3668.9442672809178</v>
      </c>
      <c r="CA207" s="324">
        <v>3735.0029324725556</v>
      </c>
      <c r="CB207" s="324">
        <v>3805.6678435882372</v>
      </c>
      <c r="CC207" s="324">
        <v>3886.1580612777102</v>
      </c>
      <c r="CD207" s="324">
        <v>3974.1768126027446</v>
      </c>
      <c r="CE207" s="324">
        <v>4074.2804984041632</v>
      </c>
      <c r="CF207" s="324">
        <v>4171.1257161015201</v>
      </c>
      <c r="CG207" s="324">
        <v>4245.4404729897942</v>
      </c>
      <c r="CH207" s="324">
        <v>4313.9473862929899</v>
      </c>
    </row>
    <row r="208" spans="1:86" x14ac:dyDescent="0.25">
      <c r="A208" s="353" t="s">
        <v>339</v>
      </c>
      <c r="B208" s="353" t="s">
        <v>339</v>
      </c>
      <c r="C208" s="354">
        <v>1000</v>
      </c>
      <c r="D208" s="354"/>
      <c r="E208" s="355"/>
      <c r="F208" s="364">
        <v>0.89739999999999998</v>
      </c>
      <c r="G208" s="358">
        <v>585.10479999999995</v>
      </c>
      <c r="H208" s="366">
        <v>5.3340789442438673E-4</v>
      </c>
      <c r="I208" s="358">
        <v>6.2179905628979251</v>
      </c>
      <c r="J208" s="358">
        <v>8.7296718215753053</v>
      </c>
      <c r="K208" s="358">
        <v>11.8052161852863</v>
      </c>
      <c r="L208" s="358">
        <v>15.419335089544891</v>
      </c>
      <c r="M208" s="358">
        <v>19.48663087489248</v>
      </c>
      <c r="N208" s="358">
        <v>24.135754718343644</v>
      </c>
      <c r="O208" s="358">
        <v>29.391246093326295</v>
      </c>
      <c r="P208" s="358">
        <v>35.477773717094216</v>
      </c>
      <c r="Q208" s="358">
        <v>42.753772538054086</v>
      </c>
      <c r="R208" s="358">
        <v>50.836075094398126</v>
      </c>
      <c r="S208" s="358">
        <v>59.825095307138071</v>
      </c>
      <c r="T208" s="358">
        <v>68.633893082873612</v>
      </c>
      <c r="U208" s="358">
        <v>75.965761948777612</v>
      </c>
      <c r="V208" s="358">
        <v>82.578135226711495</v>
      </c>
      <c r="W208" s="358">
        <v>88.934501181072903</v>
      </c>
      <c r="X208" s="358">
        <v>94.609005939964831</v>
      </c>
      <c r="Y208" s="358">
        <v>99.298252063968008</v>
      </c>
      <c r="Z208" s="358">
        <v>103.10607514254141</v>
      </c>
      <c r="AA208" s="358">
        <v>105.90516196072019</v>
      </c>
      <c r="AB208" s="358">
        <v>108.08563834144366</v>
      </c>
      <c r="AC208" s="358">
        <v>110.02283507302187</v>
      </c>
      <c r="AD208" s="358">
        <v>111.62478143959446</v>
      </c>
      <c r="AE208" s="358">
        <v>112.8794440607182</v>
      </c>
      <c r="AF208" s="358">
        <v>113.92236464457218</v>
      </c>
      <c r="AG208" s="358">
        <v>114.89881360158552</v>
      </c>
      <c r="AH208" s="358">
        <v>115.76419442427488</v>
      </c>
      <c r="AI208" s="358">
        <v>6.2179905628979251</v>
      </c>
      <c r="AJ208" s="358">
        <v>10.099755368589731</v>
      </c>
      <c r="AK208" s="358">
        <v>16.667544810482035</v>
      </c>
      <c r="AL208" s="358">
        <v>25.108589726907709</v>
      </c>
      <c r="AM208" s="358">
        <v>35.632821278612781</v>
      </c>
      <c r="AN208" s="358">
        <v>46.926479264185119</v>
      </c>
      <c r="AO208" s="358">
        <v>57.702330167188755</v>
      </c>
      <c r="AP208" s="358">
        <v>68.122386808438705</v>
      </c>
      <c r="AQ208" s="358">
        <v>77.859769469500407</v>
      </c>
      <c r="AR208" s="358">
        <v>87.098752569356364</v>
      </c>
      <c r="AS208" s="358">
        <v>96.144101387133787</v>
      </c>
      <c r="AT208" s="358">
        <v>104.30388871115109</v>
      </c>
      <c r="AU208" s="358">
        <v>110.74240506576901</v>
      </c>
      <c r="AV208" s="358">
        <v>116.21225578854057</v>
      </c>
      <c r="AW208" s="358">
        <v>121.2297667519872</v>
      </c>
      <c r="AX208" s="358">
        <v>125.65461168914999</v>
      </c>
      <c r="AY208" s="358">
        <v>129.48337149187725</v>
      </c>
      <c r="AZ208" s="358">
        <v>132.82189254745552</v>
      </c>
      <c r="BA208" s="358">
        <v>135.68466670912275</v>
      </c>
      <c r="BB208" s="358">
        <v>138.3401661831129</v>
      </c>
      <c r="BC208" s="358">
        <v>141.09166103134302</v>
      </c>
      <c r="BD208" s="358">
        <v>143.84229128639521</v>
      </c>
      <c r="BE208" s="358">
        <v>146.68696669687336</v>
      </c>
      <c r="BF208" s="358">
        <v>149.35359447536359</v>
      </c>
      <c r="BG208" s="358">
        <v>151.48792605176286</v>
      </c>
      <c r="BH208" s="358">
        <v>153.43807707207714</v>
      </c>
      <c r="BI208" s="324">
        <v>6.2179905628979251</v>
      </c>
      <c r="BJ208" s="324">
        <v>11.469838915604157</v>
      </c>
      <c r="BK208" s="324">
        <v>21.529873435677768</v>
      </c>
      <c r="BL208" s="324">
        <v>34.797844364270524</v>
      </c>
      <c r="BM208" s="324">
        <v>51.779011682333085</v>
      </c>
      <c r="BN208" s="324">
        <v>69.717203810026589</v>
      </c>
      <c r="BO208" s="324">
        <v>86.013414241051208</v>
      </c>
      <c r="BP208" s="324">
        <v>100.76699989978322</v>
      </c>
      <c r="BQ208" s="324">
        <v>112.96576640094672</v>
      </c>
      <c r="BR208" s="324">
        <v>123.3614300443146</v>
      </c>
      <c r="BS208" s="324">
        <v>132.46310746712953</v>
      </c>
      <c r="BT208" s="324">
        <v>139.97388433942859</v>
      </c>
      <c r="BU208" s="324">
        <v>145.5190481827604</v>
      </c>
      <c r="BV208" s="324">
        <v>149.84637635036967</v>
      </c>
      <c r="BW208" s="324">
        <v>153.5250323229015</v>
      </c>
      <c r="BX208" s="324">
        <v>156.70021743833513</v>
      </c>
      <c r="BY208" s="324">
        <v>159.66849091978648</v>
      </c>
      <c r="BZ208" s="324">
        <v>162.5377099523696</v>
      </c>
      <c r="CA208" s="324">
        <v>165.46417145752528</v>
      </c>
      <c r="CB208" s="324">
        <v>168.59469402478214</v>
      </c>
      <c r="CC208" s="324">
        <v>172.16048698966418</v>
      </c>
      <c r="CD208" s="324">
        <v>176.05980113319595</v>
      </c>
      <c r="CE208" s="324">
        <v>180.49448933302853</v>
      </c>
      <c r="CF208" s="324">
        <v>184.78482430615497</v>
      </c>
      <c r="CG208" s="324">
        <v>188.07703850194022</v>
      </c>
      <c r="CH208" s="324">
        <v>191.11195971987937</v>
      </c>
    </row>
    <row r="209" spans="1:86" x14ac:dyDescent="0.25">
      <c r="A209" s="353" t="s">
        <v>430</v>
      </c>
      <c r="B209" s="353" t="s">
        <v>430</v>
      </c>
      <c r="C209" s="354">
        <v>999</v>
      </c>
      <c r="D209" s="354"/>
      <c r="E209" s="355"/>
      <c r="F209" s="364">
        <v>0.97259999999999991</v>
      </c>
      <c r="G209" s="358">
        <v>466.84799999999996</v>
      </c>
      <c r="H209" s="366">
        <v>4.2559966812139651E-4</v>
      </c>
      <c r="I209" s="358">
        <v>4.9612590057503727</v>
      </c>
      <c r="J209" s="358">
        <v>6.9652989183455469</v>
      </c>
      <c r="K209" s="358">
        <v>9.4192383410092315</v>
      </c>
      <c r="L209" s="358">
        <v>12.30289983586505</v>
      </c>
      <c r="M209" s="358">
        <v>15.548145649602951</v>
      </c>
      <c r="N209" s="358">
        <v>19.257624990855128</v>
      </c>
      <c r="O209" s="358">
        <v>23.450917606858109</v>
      </c>
      <c r="P209" s="358">
        <v>28.307283933199656</v>
      </c>
      <c r="Q209" s="358">
        <v>34.112714853553541</v>
      </c>
      <c r="R209" s="358">
        <v>40.56148571276389</v>
      </c>
      <c r="S209" s="358">
        <v>47.733715556506787</v>
      </c>
      <c r="T209" s="358">
        <v>54.762148110822849</v>
      </c>
      <c r="U209" s="358">
        <v>60.612157060176102</v>
      </c>
      <c r="V209" s="358">
        <v>65.888089235158901</v>
      </c>
      <c r="W209" s="358">
        <v>70.959756281919965</v>
      </c>
      <c r="X209" s="358">
        <v>75.487374578128055</v>
      </c>
      <c r="Y209" s="358">
        <v>79.228866998799759</v>
      </c>
      <c r="Z209" s="358">
        <v>82.267082697228204</v>
      </c>
      <c r="AA209" s="358">
        <v>84.500440008419517</v>
      </c>
      <c r="AB209" s="358">
        <v>86.240215579202712</v>
      </c>
      <c r="AC209" s="358">
        <v>87.785881278311351</v>
      </c>
      <c r="AD209" s="358">
        <v>89.064054790717478</v>
      </c>
      <c r="AE209" s="358">
        <v>90.065134828595106</v>
      </c>
      <c r="AF209" s="358">
        <v>90.897268471544308</v>
      </c>
      <c r="AG209" s="358">
        <v>91.676365212305541</v>
      </c>
      <c r="AH209" s="358">
        <v>92.366842040235994</v>
      </c>
      <c r="AI209" s="358">
        <v>4.9612590057503727</v>
      </c>
      <c r="AJ209" s="358">
        <v>8.0584719084775571</v>
      </c>
      <c r="AK209" s="358">
        <v>13.298831183206694</v>
      </c>
      <c r="AL209" s="358">
        <v>20.033838206125484</v>
      </c>
      <c r="AM209" s="358">
        <v>28.430994495819927</v>
      </c>
      <c r="AN209" s="358">
        <v>37.442066774236494</v>
      </c>
      <c r="AO209" s="358">
        <v>46.039987082470923</v>
      </c>
      <c r="AP209" s="358">
        <v>54.354023478778487</v>
      </c>
      <c r="AQ209" s="358">
        <v>62.123362613496461</v>
      </c>
      <c r="AR209" s="358">
        <v>69.495034803164955</v>
      </c>
      <c r="AS209" s="358">
        <v>76.71220855542569</v>
      </c>
      <c r="AT209" s="358">
        <v>83.222803567879581</v>
      </c>
      <c r="AU209" s="358">
        <v>88.360017419347983</v>
      </c>
      <c r="AV209" s="358">
        <v>92.724344750493572</v>
      </c>
      <c r="AW209" s="358">
        <v>96.72775569202598</v>
      </c>
      <c r="AX209" s="358">
        <v>100.25828562311621</v>
      </c>
      <c r="AY209" s="358">
        <v>103.3132064789759</v>
      </c>
      <c r="AZ209" s="358">
        <v>105.97697180401615</v>
      </c>
      <c r="BA209" s="358">
        <v>108.26114447158959</v>
      </c>
      <c r="BB209" s="358">
        <v>110.37993518811312</v>
      </c>
      <c r="BC209" s="358">
        <v>112.57531944561116</v>
      </c>
      <c r="BD209" s="358">
        <v>114.77001385473341</v>
      </c>
      <c r="BE209" s="358">
        <v>117.03974574896998</v>
      </c>
      <c r="BF209" s="358">
        <v>119.16741560423796</v>
      </c>
      <c r="BG209" s="358">
        <v>120.87037279716964</v>
      </c>
      <c r="BH209" s="358">
        <v>122.42637456562493</v>
      </c>
      <c r="BI209" s="324">
        <v>4.9612590057503727</v>
      </c>
      <c r="BJ209" s="324">
        <v>9.1516448986095664</v>
      </c>
      <c r="BK209" s="324">
        <v>17.178424025404158</v>
      </c>
      <c r="BL209" s="324">
        <v>27.764776576385916</v>
      </c>
      <c r="BM209" s="324">
        <v>41.313843342036911</v>
      </c>
      <c r="BN209" s="324">
        <v>55.626508557617868</v>
      </c>
      <c r="BO209" s="324">
        <v>68.629056558083732</v>
      </c>
      <c r="BP209" s="324">
        <v>80.400763024357332</v>
      </c>
      <c r="BQ209" s="324">
        <v>90.134010373439381</v>
      </c>
      <c r="BR209" s="324">
        <v>98.428583893566042</v>
      </c>
      <c r="BS209" s="324">
        <v>105.6907015543446</v>
      </c>
      <c r="BT209" s="324">
        <v>111.6834590249363</v>
      </c>
      <c r="BU209" s="324">
        <v>116.10787777851989</v>
      </c>
      <c r="BV209" s="324">
        <v>119.56060026582826</v>
      </c>
      <c r="BW209" s="324">
        <v>122.49575510213198</v>
      </c>
      <c r="BX209" s="324">
        <v>125.02919666810436</v>
      </c>
      <c r="BY209" s="324">
        <v>127.39754595915207</v>
      </c>
      <c r="BZ209" s="324">
        <v>129.68686091080409</v>
      </c>
      <c r="CA209" s="324">
        <v>132.02184893475965</v>
      </c>
      <c r="CB209" s="324">
        <v>134.51965479702352</v>
      </c>
      <c r="CC209" s="324">
        <v>137.36475761291095</v>
      </c>
      <c r="CD209" s="324">
        <v>140.47597291874933</v>
      </c>
      <c r="CE209" s="324">
        <v>144.01435666934486</v>
      </c>
      <c r="CF209" s="324">
        <v>147.43756273693162</v>
      </c>
      <c r="CG209" s="324">
        <v>150.06438038203376</v>
      </c>
      <c r="CH209" s="324">
        <v>152.48590709101384</v>
      </c>
    </row>
    <row r="210" spans="1:86" x14ac:dyDescent="0.25">
      <c r="A210" s="353" t="s">
        <v>373</v>
      </c>
      <c r="B210" s="353" t="s">
        <v>374</v>
      </c>
      <c r="C210" s="354">
        <v>5000</v>
      </c>
      <c r="D210" s="354"/>
      <c r="E210" s="355"/>
      <c r="F210" s="364">
        <v>0.61308222175308791</v>
      </c>
      <c r="G210" s="358">
        <v>1791.4262519625229</v>
      </c>
      <c r="H210" s="366">
        <v>1.633144874347126E-3</v>
      </c>
      <c r="I210" s="358">
        <v>19.037737391370857</v>
      </c>
      <c r="J210" s="358">
        <v>26.727798630582932</v>
      </c>
      <c r="K210" s="358">
        <v>36.144250029079835</v>
      </c>
      <c r="L210" s="358">
        <v>47.209665118484104</v>
      </c>
      <c r="M210" s="358">
        <v>59.662580296018454</v>
      </c>
      <c r="N210" s="358">
        <v>73.896889263887658</v>
      </c>
      <c r="O210" s="358">
        <v>89.987724984439822</v>
      </c>
      <c r="P210" s="358">
        <v>108.62295984922461</v>
      </c>
      <c r="Q210" s="358">
        <v>130.90002080841668</v>
      </c>
      <c r="R210" s="358">
        <v>155.64575691541583</v>
      </c>
      <c r="S210" s="358">
        <v>183.16760734037231</v>
      </c>
      <c r="T210" s="358">
        <v>210.13766737693626</v>
      </c>
      <c r="U210" s="358">
        <v>232.585786692189</v>
      </c>
      <c r="V210" s="358">
        <v>252.83101297962719</v>
      </c>
      <c r="W210" s="358">
        <v>272.29241688149887</v>
      </c>
      <c r="X210" s="358">
        <v>289.66615367525827</v>
      </c>
      <c r="Y210" s="358">
        <v>304.02330577596365</v>
      </c>
      <c r="Z210" s="358">
        <v>315.68178853970983</v>
      </c>
      <c r="AA210" s="358">
        <v>324.25180472759229</v>
      </c>
      <c r="AB210" s="358">
        <v>330.92780982994697</v>
      </c>
      <c r="AC210" s="358">
        <v>336.85896110432589</v>
      </c>
      <c r="AD210" s="358">
        <v>341.76367009887548</v>
      </c>
      <c r="AE210" s="358">
        <v>345.60509398881311</v>
      </c>
      <c r="AF210" s="358">
        <v>348.79822334380742</v>
      </c>
      <c r="AG210" s="358">
        <v>351.78783528220742</v>
      </c>
      <c r="AH210" s="358">
        <v>354.4373878473387</v>
      </c>
      <c r="AI210" s="358">
        <v>19.037737391370857</v>
      </c>
      <c r="AJ210" s="358">
        <v>30.922608916712136</v>
      </c>
      <c r="AK210" s="358">
        <v>51.031332043865014</v>
      </c>
      <c r="AL210" s="358">
        <v>76.875436309083398</v>
      </c>
      <c r="AM210" s="358">
        <v>109.09767185296674</v>
      </c>
      <c r="AN210" s="358">
        <v>143.67567462450523</v>
      </c>
      <c r="AO210" s="358">
        <v>176.66829781760629</v>
      </c>
      <c r="AP210" s="358">
        <v>208.57157909998787</v>
      </c>
      <c r="AQ210" s="358">
        <v>238.38470475616197</v>
      </c>
      <c r="AR210" s="358">
        <v>266.67187120313019</v>
      </c>
      <c r="AS210" s="358">
        <v>294.36618396611669</v>
      </c>
      <c r="AT210" s="358">
        <v>319.34915662789558</v>
      </c>
      <c r="AU210" s="358">
        <v>339.06208193863063</v>
      </c>
      <c r="AV210" s="358">
        <v>355.80922566243731</v>
      </c>
      <c r="AW210" s="358">
        <v>371.1714323293935</v>
      </c>
      <c r="AX210" s="358">
        <v>384.71906239719823</v>
      </c>
      <c r="AY210" s="358">
        <v>396.44164751881141</v>
      </c>
      <c r="AZ210" s="358">
        <v>406.66325954744718</v>
      </c>
      <c r="BA210" s="358">
        <v>415.42826845978334</v>
      </c>
      <c r="BB210" s="358">
        <v>423.55866060453872</v>
      </c>
      <c r="BC210" s="358">
        <v>431.98296357258664</v>
      </c>
      <c r="BD210" s="358">
        <v>440.40461939961597</v>
      </c>
      <c r="BE210" s="358">
        <v>449.11421502871156</v>
      </c>
      <c r="BF210" s="358">
        <v>457.27867891039546</v>
      </c>
      <c r="BG210" s="358">
        <v>463.81340160683243</v>
      </c>
      <c r="BH210" s="358">
        <v>469.78421526804749</v>
      </c>
      <c r="BI210" s="324">
        <v>19.037737391370857</v>
      </c>
      <c r="BJ210" s="324">
        <v>35.117419202841347</v>
      </c>
      <c r="BK210" s="324">
        <v>65.9184140586502</v>
      </c>
      <c r="BL210" s="324">
        <v>106.54120749968271</v>
      </c>
      <c r="BM210" s="324">
        <v>158.53276340991505</v>
      </c>
      <c r="BN210" s="324">
        <v>213.45445998512278</v>
      </c>
      <c r="BO210" s="324">
        <v>263.34887065077271</v>
      </c>
      <c r="BP210" s="324">
        <v>308.52019835075112</v>
      </c>
      <c r="BQ210" s="324">
        <v>345.86938870390719</v>
      </c>
      <c r="BR210" s="324">
        <v>377.69798549084447</v>
      </c>
      <c r="BS210" s="324">
        <v>405.56476059186105</v>
      </c>
      <c r="BT210" s="324">
        <v>428.56064587885487</v>
      </c>
      <c r="BU210" s="324">
        <v>445.53837718507219</v>
      </c>
      <c r="BV210" s="324">
        <v>458.78743834524761</v>
      </c>
      <c r="BW210" s="324">
        <v>470.05044777728818</v>
      </c>
      <c r="BX210" s="324">
        <v>479.77197111913813</v>
      </c>
      <c r="BY210" s="324">
        <v>488.85998926165911</v>
      </c>
      <c r="BZ210" s="324">
        <v>497.64473055518459</v>
      </c>
      <c r="CA210" s="324">
        <v>506.60473219197445</v>
      </c>
      <c r="CB210" s="324">
        <v>516.18951137913052</v>
      </c>
      <c r="CC210" s="324">
        <v>527.1069660408474</v>
      </c>
      <c r="CD210" s="324">
        <v>539.04556870035651</v>
      </c>
      <c r="CE210" s="324">
        <v>552.62333606861</v>
      </c>
      <c r="CF210" s="324">
        <v>565.75913447698349</v>
      </c>
      <c r="CG210" s="324">
        <v>575.83896793145766</v>
      </c>
      <c r="CH210" s="324">
        <v>585.13104268875611</v>
      </c>
    </row>
    <row r="211" spans="1:86" x14ac:dyDescent="0.25">
      <c r="A211" s="353" t="s">
        <v>443</v>
      </c>
      <c r="B211" s="353" t="s">
        <v>443</v>
      </c>
      <c r="C211" s="354">
        <v>50000</v>
      </c>
      <c r="D211" s="354"/>
      <c r="E211" s="355"/>
      <c r="F211" s="364">
        <v>0.61308222175308791</v>
      </c>
      <c r="G211" s="358">
        <v>13984.405478187935</v>
      </c>
      <c r="H211" s="366">
        <v>1.2748814025960967E-2</v>
      </c>
      <c r="I211" s="358">
        <v>148.61423336658771</v>
      </c>
      <c r="J211" s="358">
        <v>208.64513578494066</v>
      </c>
      <c r="K211" s="358">
        <v>282.15275262262526</v>
      </c>
      <c r="L211" s="358">
        <v>368.53266986742727</v>
      </c>
      <c r="M211" s="358">
        <v>465.74382496652322</v>
      </c>
      <c r="N211" s="358">
        <v>576.86106916813048</v>
      </c>
      <c r="O211" s="358">
        <v>702.47091269509667</v>
      </c>
      <c r="P211" s="358">
        <v>847.94309177303671</v>
      </c>
      <c r="Q211" s="358">
        <v>1021.8444471731638</v>
      </c>
      <c r="R211" s="358">
        <v>1215.0170141138381</v>
      </c>
      <c r="S211" s="358">
        <v>1429.8607540841524</v>
      </c>
      <c r="T211" s="358">
        <v>1640.3970543695812</v>
      </c>
      <c r="U211" s="358">
        <v>1815.6337421111675</v>
      </c>
      <c r="V211" s="358">
        <v>1973.6739924932567</v>
      </c>
      <c r="W211" s="358">
        <v>2125.595492493836</v>
      </c>
      <c r="X211" s="358">
        <v>2261.220042892759</v>
      </c>
      <c r="Y211" s="358">
        <v>2373.2962370806745</v>
      </c>
      <c r="Z211" s="358">
        <v>2464.3058167661811</v>
      </c>
      <c r="AA211" s="358">
        <v>2531.2059089104655</v>
      </c>
      <c r="AB211" s="358">
        <v>2583.3207878922285</v>
      </c>
      <c r="AC211" s="358">
        <v>2629.6211166289095</v>
      </c>
      <c r="AD211" s="358">
        <v>2667.9087320175736</v>
      </c>
      <c r="AE211" s="358">
        <v>2697.8960280235547</v>
      </c>
      <c r="AF211" s="358">
        <v>2722.822544309462</v>
      </c>
      <c r="AG211" s="358">
        <v>2746.1603431851986</v>
      </c>
      <c r="AH211" s="358">
        <v>2766.8435375762483</v>
      </c>
      <c r="AI211" s="358">
        <v>148.61423336658771</v>
      </c>
      <c r="AJ211" s="358">
        <v>241.39107097542913</v>
      </c>
      <c r="AK211" s="358">
        <v>398.36573713913793</v>
      </c>
      <c r="AL211" s="358">
        <v>600.11249220061347</v>
      </c>
      <c r="AM211" s="358">
        <v>851.6488346906815</v>
      </c>
      <c r="AN211" s="358">
        <v>1121.5749959565244</v>
      </c>
      <c r="AO211" s="358">
        <v>1379.1252132852837</v>
      </c>
      <c r="AP211" s="358">
        <v>1628.1717040625335</v>
      </c>
      <c r="AQ211" s="358">
        <v>1860.9018191266443</v>
      </c>
      <c r="AR211" s="358">
        <v>2081.7198433071185</v>
      </c>
      <c r="AS211" s="358">
        <v>2297.9098755192067</v>
      </c>
      <c r="AT211" s="358">
        <v>2492.934381479226</v>
      </c>
      <c r="AU211" s="358">
        <v>2646.8193323135401</v>
      </c>
      <c r="AV211" s="358">
        <v>2777.5525110746739</v>
      </c>
      <c r="AW211" s="358">
        <v>2897.4744597650465</v>
      </c>
      <c r="AX211" s="358">
        <v>3003.2312844901071</v>
      </c>
      <c r="AY211" s="358">
        <v>3094.7412662231654</v>
      </c>
      <c r="AZ211" s="358">
        <v>3174.5342061181627</v>
      </c>
      <c r="BA211" s="358">
        <v>3242.9564693934494</v>
      </c>
      <c r="BB211" s="358">
        <v>3306.4247256637677</v>
      </c>
      <c r="BC211" s="358">
        <v>3372.1873371289189</v>
      </c>
      <c r="BD211" s="358">
        <v>3437.9292842249283</v>
      </c>
      <c r="BE211" s="358">
        <v>3505.9189749503462</v>
      </c>
      <c r="BF211" s="358">
        <v>3569.6532053203696</v>
      </c>
      <c r="BG211" s="358">
        <v>3620.6651918726379</v>
      </c>
      <c r="BH211" s="358">
        <v>3667.2751369829443</v>
      </c>
      <c r="BI211" s="324">
        <v>148.61423336658771</v>
      </c>
      <c r="BJ211" s="324">
        <v>274.13700616591757</v>
      </c>
      <c r="BK211" s="324">
        <v>514.57872165565061</v>
      </c>
      <c r="BL211" s="324">
        <v>831.69231453379973</v>
      </c>
      <c r="BM211" s="324">
        <v>1237.5538444148399</v>
      </c>
      <c r="BN211" s="324">
        <v>1666.288922744918</v>
      </c>
      <c r="BO211" s="324">
        <v>2055.7795138754709</v>
      </c>
      <c r="BP211" s="324">
        <v>2408.4003163520306</v>
      </c>
      <c r="BQ211" s="324">
        <v>2699.9591910801246</v>
      </c>
      <c r="BR211" s="324">
        <v>2948.4226725003982</v>
      </c>
      <c r="BS211" s="324">
        <v>3165.9589969542612</v>
      </c>
      <c r="BT211" s="324">
        <v>3345.471708588871</v>
      </c>
      <c r="BU211" s="324">
        <v>3478.0049225159128</v>
      </c>
      <c r="BV211" s="324">
        <v>3581.4310296560911</v>
      </c>
      <c r="BW211" s="324">
        <v>3669.353427036257</v>
      </c>
      <c r="BX211" s="324">
        <v>3745.2425260874543</v>
      </c>
      <c r="BY211" s="324">
        <v>3816.1862953656555</v>
      </c>
      <c r="BZ211" s="324">
        <v>3884.7625954701443</v>
      </c>
      <c r="CA211" s="324">
        <v>3954.7070298764334</v>
      </c>
      <c r="CB211" s="324">
        <v>4029.5286634353065</v>
      </c>
      <c r="CC211" s="324">
        <v>4114.7535576289292</v>
      </c>
      <c r="CD211" s="324">
        <v>4207.9498364322835</v>
      </c>
      <c r="CE211" s="324">
        <v>4313.9419218771382</v>
      </c>
      <c r="CF211" s="324">
        <v>4416.4838663312776</v>
      </c>
      <c r="CG211" s="324">
        <v>4495.1700405600777</v>
      </c>
      <c r="CH211" s="324">
        <v>4567.7067363896404</v>
      </c>
    </row>
    <row r="212" spans="1:86" x14ac:dyDescent="0.25">
      <c r="A212" s="353" t="s">
        <v>302</v>
      </c>
      <c r="B212" s="353" t="s">
        <v>303</v>
      </c>
      <c r="C212" s="354">
        <v>6250</v>
      </c>
      <c r="D212" s="354"/>
      <c r="E212" s="355"/>
      <c r="F212" s="364">
        <v>0.61308222175308791</v>
      </c>
      <c r="G212" s="358">
        <v>2850.8323311518589</v>
      </c>
      <c r="H212" s="366">
        <v>2.598947181969246E-3</v>
      </c>
      <c r="I212" s="358">
        <v>30.296194000641517</v>
      </c>
      <c r="J212" s="358">
        <v>42.533971126697693</v>
      </c>
      <c r="K212" s="358">
        <v>57.519083721841625</v>
      </c>
      <c r="L212" s="358">
        <v>75.128317180339195</v>
      </c>
      <c r="M212" s="358">
        <v>94.945584659988313</v>
      </c>
      <c r="N212" s="358">
        <v>117.59771905444136</v>
      </c>
      <c r="O212" s="358">
        <v>143.20428513950898</v>
      </c>
      <c r="P212" s="358">
        <v>172.85994637196936</v>
      </c>
      <c r="Q212" s="358">
        <v>208.31112140969805</v>
      </c>
      <c r="R212" s="358">
        <v>247.69088626169872</v>
      </c>
      <c r="S212" s="358">
        <v>291.48849217410384</v>
      </c>
      <c r="T212" s="358">
        <v>334.40799223229084</v>
      </c>
      <c r="U212" s="358">
        <v>370.13138539311399</v>
      </c>
      <c r="V212" s="358">
        <v>402.34914796552584</v>
      </c>
      <c r="W212" s="358">
        <v>433.31955458554751</v>
      </c>
      <c r="X212" s="358">
        <v>460.96769835385055</v>
      </c>
      <c r="Y212" s="358">
        <v>483.81532233341244</v>
      </c>
      <c r="Z212" s="358">
        <v>502.36834931884022</v>
      </c>
      <c r="AA212" s="358">
        <v>516.00646542892002</v>
      </c>
      <c r="AB212" s="358">
        <v>526.63049818934076</v>
      </c>
      <c r="AC212" s="358">
        <v>536.06918861571376</v>
      </c>
      <c r="AD212" s="358">
        <v>543.87442366864184</v>
      </c>
      <c r="AE212" s="358">
        <v>549.98757256946647</v>
      </c>
      <c r="AF212" s="358">
        <v>555.06904125554581</v>
      </c>
      <c r="AG212" s="358">
        <v>559.82663725607961</v>
      </c>
      <c r="AH212" s="358">
        <v>564.04307100962535</v>
      </c>
      <c r="AI212" s="358">
        <v>30.296194000641517</v>
      </c>
      <c r="AJ212" s="358">
        <v>49.209490575876615</v>
      </c>
      <c r="AK212" s="358">
        <v>81.21002532647924</v>
      </c>
      <c r="AL212" s="358">
        <v>122.33770665203213</v>
      </c>
      <c r="AM212" s="358">
        <v>173.61539155246251</v>
      </c>
      <c r="AN212" s="358">
        <v>228.64198733879169</v>
      </c>
      <c r="AO212" s="358">
        <v>281.14564847771021</v>
      </c>
      <c r="AP212" s="358">
        <v>331.91575729464194</v>
      </c>
      <c r="AQ212" s="358">
        <v>379.35964309245497</v>
      </c>
      <c r="AR212" s="358">
        <v>424.37515437869797</v>
      </c>
      <c r="AS212" s="358">
        <v>468.44721267708513</v>
      </c>
      <c r="AT212" s="358">
        <v>508.20451003412546</v>
      </c>
      <c r="AU212" s="358">
        <v>539.57518172985374</v>
      </c>
      <c r="AV212" s="358">
        <v>566.22618046897117</v>
      </c>
      <c r="AW212" s="358">
        <v>590.67322393281313</v>
      </c>
      <c r="AX212" s="358">
        <v>612.23259416391932</v>
      </c>
      <c r="AY212" s="358">
        <v>630.88763208845762</v>
      </c>
      <c r="AZ212" s="358">
        <v>647.15405780137917</v>
      </c>
      <c r="BA212" s="358">
        <v>661.10248060848494</v>
      </c>
      <c r="BB212" s="358">
        <v>674.04098966841389</v>
      </c>
      <c r="BC212" s="358">
        <v>687.44722129107743</v>
      </c>
      <c r="BD212" s="358">
        <v>700.849240317664</v>
      </c>
      <c r="BE212" s="358">
        <v>714.70947976848367</v>
      </c>
      <c r="BF212" s="358">
        <v>727.70220976500309</v>
      </c>
      <c r="BG212" s="358">
        <v>738.10140912791621</v>
      </c>
      <c r="BH212" s="358">
        <v>747.60321731568149</v>
      </c>
      <c r="BI212" s="324">
        <v>30.296194000641517</v>
      </c>
      <c r="BJ212" s="324">
        <v>55.885010025055543</v>
      </c>
      <c r="BK212" s="324">
        <v>104.90096693111687</v>
      </c>
      <c r="BL212" s="324">
        <v>169.54709612372505</v>
      </c>
      <c r="BM212" s="324">
        <v>252.2851984449367</v>
      </c>
      <c r="BN212" s="324">
        <v>339.68625562314202</v>
      </c>
      <c r="BO212" s="324">
        <v>419.08701181591147</v>
      </c>
      <c r="BP212" s="324">
        <v>490.97156821731454</v>
      </c>
      <c r="BQ212" s="324">
        <v>550.40816477521184</v>
      </c>
      <c r="BR212" s="324">
        <v>601.05942249569716</v>
      </c>
      <c r="BS212" s="324">
        <v>645.40593318006643</v>
      </c>
      <c r="BT212" s="324">
        <v>682.00102783596014</v>
      </c>
      <c r="BU212" s="324">
        <v>709.01897806659338</v>
      </c>
      <c r="BV212" s="324">
        <v>730.1032129724166</v>
      </c>
      <c r="BW212" s="324">
        <v>748.02689328007875</v>
      </c>
      <c r="BX212" s="324">
        <v>763.49748997398797</v>
      </c>
      <c r="BY212" s="324">
        <v>777.95994184350286</v>
      </c>
      <c r="BZ212" s="324">
        <v>791.93976628391806</v>
      </c>
      <c r="CA212" s="324">
        <v>806.19849578804985</v>
      </c>
      <c r="CB212" s="324">
        <v>821.45148114748702</v>
      </c>
      <c r="CC212" s="324">
        <v>838.82525396644098</v>
      </c>
      <c r="CD212" s="324">
        <v>857.8240569666865</v>
      </c>
      <c r="CE212" s="324">
        <v>879.43138696750077</v>
      </c>
      <c r="CF212" s="324">
        <v>900.33537827446048</v>
      </c>
      <c r="CG212" s="324">
        <v>916.37618099975293</v>
      </c>
      <c r="CH212" s="324">
        <v>931.1633636217374</v>
      </c>
    </row>
    <row r="213" spans="1:86" x14ac:dyDescent="0.25">
      <c r="A213" s="353" t="s">
        <v>474</v>
      </c>
      <c r="B213" s="353" t="s">
        <v>475</v>
      </c>
      <c r="C213" s="354">
        <v>3750</v>
      </c>
      <c r="D213" s="354"/>
      <c r="E213" s="355"/>
      <c r="F213" s="364">
        <v>0.61308222175308791</v>
      </c>
      <c r="G213" s="358">
        <v>858.31511045432308</v>
      </c>
      <c r="H213" s="366">
        <v>7.8247872145310621E-4</v>
      </c>
      <c r="I213" s="358">
        <v>9.1214347528813153</v>
      </c>
      <c r="J213" s="358">
        <v>12.805926790833711</v>
      </c>
      <c r="K213" s="358">
        <v>17.317573593672744</v>
      </c>
      <c r="L213" s="358">
        <v>22.619278290854808</v>
      </c>
      <c r="M213" s="358">
        <v>28.585767424512603</v>
      </c>
      <c r="N213" s="358">
        <v>35.405764876605993</v>
      </c>
      <c r="O213" s="358">
        <v>43.115268644153232</v>
      </c>
      <c r="P213" s="358">
        <v>52.043854821668191</v>
      </c>
      <c r="Q213" s="358">
        <v>62.717326876038108</v>
      </c>
      <c r="R213" s="358">
        <v>74.573600164812518</v>
      </c>
      <c r="S213" s="358">
        <v>87.759976138439853</v>
      </c>
      <c r="T213" s="358">
        <v>100.68197615595852</v>
      </c>
      <c r="U213" s="358">
        <v>111.43740635491602</v>
      </c>
      <c r="V213" s="358">
        <v>121.13737788209377</v>
      </c>
      <c r="W213" s="358">
        <v>130.46180138059492</v>
      </c>
      <c r="X213" s="358">
        <v>138.78597369793346</v>
      </c>
      <c r="Y213" s="358">
        <v>145.6648282294145</v>
      </c>
      <c r="Z213" s="358">
        <v>151.25068581642498</v>
      </c>
      <c r="AA213" s="358">
        <v>155.35678529042752</v>
      </c>
      <c r="AB213" s="358">
        <v>158.55541880969398</v>
      </c>
      <c r="AC213" s="358">
        <v>161.39717506709658</v>
      </c>
      <c r="AD213" s="358">
        <v>163.74713830883834</v>
      </c>
      <c r="AE213" s="358">
        <v>165.58765625747375</v>
      </c>
      <c r="AF213" s="358">
        <v>167.11756080812128</v>
      </c>
      <c r="AG213" s="358">
        <v>168.54995530290569</v>
      </c>
      <c r="AH213" s="358">
        <v>169.81941922870439</v>
      </c>
      <c r="AI213" s="358">
        <v>9.1214347528813153</v>
      </c>
      <c r="AJ213" s="358">
        <v>14.815760603489732</v>
      </c>
      <c r="AK213" s="358">
        <v>24.450330205821704</v>
      </c>
      <c r="AL213" s="358">
        <v>36.832857916740856</v>
      </c>
      <c r="AM213" s="358">
        <v>52.27130068246182</v>
      </c>
      <c r="AN213" s="358">
        <v>68.838447800926531</v>
      </c>
      <c r="AO213" s="358">
        <v>84.646001692213829</v>
      </c>
      <c r="AP213" s="358">
        <v>99.931625852150248</v>
      </c>
      <c r="AQ213" s="358">
        <v>114.21580652245953</v>
      </c>
      <c r="AR213" s="358">
        <v>127.76886368390905</v>
      </c>
      <c r="AS213" s="358">
        <v>141.03787048342346</v>
      </c>
      <c r="AT213" s="358">
        <v>153.00780947263993</v>
      </c>
      <c r="AU213" s="358">
        <v>162.45274288640755</v>
      </c>
      <c r="AV213" s="358">
        <v>170.47669949603434</v>
      </c>
      <c r="AW213" s="358">
        <v>177.8370996786964</v>
      </c>
      <c r="AX213" s="358">
        <v>184.32809286655629</v>
      </c>
      <c r="AY213" s="358">
        <v>189.94466342448186</v>
      </c>
      <c r="AZ213" s="358">
        <v>194.84208191869476</v>
      </c>
      <c r="BA213" s="358">
        <v>199.04160706492016</v>
      </c>
      <c r="BB213" s="358">
        <v>202.93707215823213</v>
      </c>
      <c r="BC213" s="358">
        <v>206.97335694785122</v>
      </c>
      <c r="BD213" s="358">
        <v>211.0083734289741</v>
      </c>
      <c r="BE213" s="358">
        <v>215.18134874750041</v>
      </c>
      <c r="BF213" s="358">
        <v>219.09313842387186</v>
      </c>
      <c r="BG213" s="358">
        <v>222.22408016754463</v>
      </c>
      <c r="BH213" s="358">
        <v>225.08483962192554</v>
      </c>
      <c r="BI213" s="324">
        <v>9.1214347528813153</v>
      </c>
      <c r="BJ213" s="324">
        <v>16.825594416145751</v>
      </c>
      <c r="BK213" s="324">
        <v>31.583086817970667</v>
      </c>
      <c r="BL213" s="324">
        <v>51.046437542626904</v>
      </c>
      <c r="BM213" s="324">
        <v>75.956833940411045</v>
      </c>
      <c r="BN213" s="324">
        <v>102.27113072524705</v>
      </c>
      <c r="BO213" s="324">
        <v>126.17673474027441</v>
      </c>
      <c r="BP213" s="324">
        <v>147.8193968826323</v>
      </c>
      <c r="BQ213" s="324">
        <v>165.71428616888093</v>
      </c>
      <c r="BR213" s="324">
        <v>180.96412720300557</v>
      </c>
      <c r="BS213" s="324">
        <v>194.31576482840705</v>
      </c>
      <c r="BT213" s="324">
        <v>205.33364278932132</v>
      </c>
      <c r="BU213" s="324">
        <v>213.46807941789908</v>
      </c>
      <c r="BV213" s="324">
        <v>219.81602110997488</v>
      </c>
      <c r="BW213" s="324">
        <v>225.21239797679786</v>
      </c>
      <c r="BX213" s="324">
        <v>229.87021203517912</v>
      </c>
      <c r="BY213" s="324">
        <v>234.22449861954919</v>
      </c>
      <c r="BZ213" s="324">
        <v>238.43347802096454</v>
      </c>
      <c r="CA213" s="324">
        <v>242.72642883941285</v>
      </c>
      <c r="CB213" s="324">
        <v>247.31872550677022</v>
      </c>
      <c r="CC213" s="324">
        <v>252.54953882860588</v>
      </c>
      <c r="CD213" s="324">
        <v>258.26960854910993</v>
      </c>
      <c r="CE213" s="324">
        <v>264.77504123752709</v>
      </c>
      <c r="CF213" s="324">
        <v>271.06871603962247</v>
      </c>
      <c r="CG213" s="324">
        <v>275.89820503218363</v>
      </c>
      <c r="CH213" s="324">
        <v>280.35026001514672</v>
      </c>
    </row>
    <row r="214" spans="1:86" x14ac:dyDescent="0.25">
      <c r="A214" s="353" t="s">
        <v>355</v>
      </c>
      <c r="B214" s="353" t="s">
        <v>355</v>
      </c>
      <c r="C214" s="354">
        <v>7000</v>
      </c>
      <c r="D214" s="354"/>
      <c r="E214" s="355"/>
      <c r="F214" s="364">
        <v>0.61308222175308791</v>
      </c>
      <c r="G214" s="358">
        <v>2640.5451290905498</v>
      </c>
      <c r="H214" s="366">
        <v>2.407239895213235E-3</v>
      </c>
      <c r="I214" s="358">
        <v>28.061442486185594</v>
      </c>
      <c r="J214" s="358">
        <v>39.396519062943433</v>
      </c>
      <c r="K214" s="358">
        <v>53.27627819139181</v>
      </c>
      <c r="L214" s="358">
        <v>69.586593999079767</v>
      </c>
      <c r="M214" s="358">
        <v>87.942071640982718</v>
      </c>
      <c r="N214" s="358">
        <v>108.92330665967289</v>
      </c>
      <c r="O214" s="358">
        <v>132.64104432169142</v>
      </c>
      <c r="P214" s="358">
        <v>160.10920194066065</v>
      </c>
      <c r="Q214" s="358">
        <v>192.94537632506871</v>
      </c>
      <c r="R214" s="358">
        <v>229.42035422131966</v>
      </c>
      <c r="S214" s="358">
        <v>269.98729802018607</v>
      </c>
      <c r="T214" s="358">
        <v>309.74090807408101</v>
      </c>
      <c r="U214" s="358">
        <v>342.82922083615949</v>
      </c>
      <c r="V214" s="358">
        <v>372.67049038441286</v>
      </c>
      <c r="W214" s="358">
        <v>401.35641324730176</v>
      </c>
      <c r="X214" s="358">
        <v>426.96513479785688</v>
      </c>
      <c r="Y214" s="358">
        <v>448.12743941720589</v>
      </c>
      <c r="Z214" s="358">
        <v>465.31193129381609</v>
      </c>
      <c r="AA214" s="358">
        <v>477.94405303276534</v>
      </c>
      <c r="AB214" s="358">
        <v>487.78442058096573</v>
      </c>
      <c r="AC214" s="358">
        <v>496.52688072427509</v>
      </c>
      <c r="AD214" s="358">
        <v>503.75637478297642</v>
      </c>
      <c r="AE214" s="358">
        <v>509.41859678638548</v>
      </c>
      <c r="AF214" s="358">
        <v>514.12523885755616</v>
      </c>
      <c r="AG214" s="358">
        <v>518.53189820686771</v>
      </c>
      <c r="AH214" s="358">
        <v>522.43731329859281</v>
      </c>
      <c r="AI214" s="358">
        <v>28.061442486185594</v>
      </c>
      <c r="AJ214" s="358">
        <v>45.579629228021631</v>
      </c>
      <c r="AK214" s="358">
        <v>75.219694426052925</v>
      </c>
      <c r="AL214" s="358">
        <v>113.31365646243061</v>
      </c>
      <c r="AM214" s="358">
        <v>160.80892288525936</v>
      </c>
      <c r="AN214" s="358">
        <v>211.7765676275647</v>
      </c>
      <c r="AO214" s="358">
        <v>260.40737806311785</v>
      </c>
      <c r="AP214" s="358">
        <v>307.43250896086511</v>
      </c>
      <c r="AQ214" s="358">
        <v>351.37677049445239</v>
      </c>
      <c r="AR214" s="358">
        <v>393.07178277614025</v>
      </c>
      <c r="AS214" s="358">
        <v>433.8929344086464</v>
      </c>
      <c r="AT214" s="358">
        <v>470.7175967133287</v>
      </c>
      <c r="AU214" s="358">
        <v>499.77425972268384</v>
      </c>
      <c r="AV214" s="358">
        <v>524.45938909244285</v>
      </c>
      <c r="AW214" s="358">
        <v>547.10313451153252</v>
      </c>
      <c r="AX214" s="358">
        <v>567.0722114116129</v>
      </c>
      <c r="AY214" s="358">
        <v>584.3511895494596</v>
      </c>
      <c r="AZ214" s="358">
        <v>599.41774773129896</v>
      </c>
      <c r="BA214" s="358">
        <v>612.33728687757946</v>
      </c>
      <c r="BB214" s="358">
        <v>624.32140698964702</v>
      </c>
      <c r="BC214" s="358">
        <v>636.73874883885389</v>
      </c>
      <c r="BD214" s="358">
        <v>649.1521888275654</v>
      </c>
      <c r="BE214" s="358">
        <v>661.99004932534604</v>
      </c>
      <c r="BF214" s="358">
        <v>674.02439085115452</v>
      </c>
      <c r="BG214" s="358">
        <v>683.65650948686778</v>
      </c>
      <c r="BH214" s="358">
        <v>692.45743160830966</v>
      </c>
      <c r="BI214" s="324">
        <v>28.061442486185594</v>
      </c>
      <c r="BJ214" s="324">
        <v>51.762739393099835</v>
      </c>
      <c r="BK214" s="324">
        <v>97.163110660714054</v>
      </c>
      <c r="BL214" s="324">
        <v>157.0407189257815</v>
      </c>
      <c r="BM214" s="324">
        <v>233.67577412953599</v>
      </c>
      <c r="BN214" s="324">
        <v>314.6298285954565</v>
      </c>
      <c r="BO214" s="324">
        <v>388.17371180454427</v>
      </c>
      <c r="BP214" s="324">
        <v>454.75581598106959</v>
      </c>
      <c r="BQ214" s="324">
        <v>509.80816466383595</v>
      </c>
      <c r="BR214" s="324">
        <v>556.72321133096079</v>
      </c>
      <c r="BS214" s="324">
        <v>597.79857079710678</v>
      </c>
      <c r="BT214" s="324">
        <v>631.69428535257646</v>
      </c>
      <c r="BU214" s="324">
        <v>656.71929860920818</v>
      </c>
      <c r="BV214" s="324">
        <v>676.24828780047289</v>
      </c>
      <c r="BW214" s="324">
        <v>692.84985577576333</v>
      </c>
      <c r="BX214" s="324">
        <v>707.17928802536903</v>
      </c>
      <c r="BY214" s="324">
        <v>720.57493968171332</v>
      </c>
      <c r="BZ214" s="324">
        <v>733.52356416878172</v>
      </c>
      <c r="CA214" s="324">
        <v>746.73052072239375</v>
      </c>
      <c r="CB214" s="324">
        <v>760.8583933983283</v>
      </c>
      <c r="CC214" s="324">
        <v>776.95061695343259</v>
      </c>
      <c r="CD214" s="324">
        <v>794.5480028721546</v>
      </c>
      <c r="CE214" s="324">
        <v>814.56150186430659</v>
      </c>
      <c r="CF214" s="324">
        <v>833.923542844753</v>
      </c>
      <c r="CG214" s="324">
        <v>848.78112076686796</v>
      </c>
      <c r="CH214" s="324">
        <v>862.47754991802651</v>
      </c>
    </row>
    <row r="215" spans="1:86" x14ac:dyDescent="0.25">
      <c r="A215" s="353" t="s">
        <v>483</v>
      </c>
      <c r="B215" s="353" t="s">
        <v>484</v>
      </c>
      <c r="C215" s="354">
        <v>5000</v>
      </c>
      <c r="D215" s="354"/>
      <c r="E215" s="355"/>
      <c r="F215" s="364">
        <v>0.61308222175308791</v>
      </c>
      <c r="G215" s="358">
        <v>1029.9781325451877</v>
      </c>
      <c r="H215" s="366">
        <v>9.3897446574372752E-4</v>
      </c>
      <c r="I215" s="358">
        <v>10.945721703457579</v>
      </c>
      <c r="J215" s="358">
        <v>15.367112149000455</v>
      </c>
      <c r="K215" s="358">
        <v>20.781088312407299</v>
      </c>
      <c r="L215" s="358">
        <v>27.143133949025771</v>
      </c>
      <c r="M215" s="358">
        <v>34.302920909415128</v>
      </c>
      <c r="N215" s="358">
        <v>42.486917851927195</v>
      </c>
      <c r="O215" s="358">
        <v>51.738322372983887</v>
      </c>
      <c r="P215" s="358">
        <v>62.452625786001832</v>
      </c>
      <c r="Q215" s="358">
        <v>75.260792251245746</v>
      </c>
      <c r="R215" s="358">
        <v>89.48832019777501</v>
      </c>
      <c r="S215" s="358">
        <v>105.31197136612784</v>
      </c>
      <c r="T215" s="358">
        <v>120.81837138715022</v>
      </c>
      <c r="U215" s="358">
        <v>133.72488762589924</v>
      </c>
      <c r="V215" s="358">
        <v>145.36485345851256</v>
      </c>
      <c r="W215" s="358">
        <v>156.55416165671394</v>
      </c>
      <c r="X215" s="358">
        <v>166.54316843752017</v>
      </c>
      <c r="Y215" s="358">
        <v>174.7977938752974</v>
      </c>
      <c r="Z215" s="358">
        <v>181.50082297970999</v>
      </c>
      <c r="AA215" s="358">
        <v>186.42814234851303</v>
      </c>
      <c r="AB215" s="358">
        <v>190.26650257163277</v>
      </c>
      <c r="AC215" s="358">
        <v>193.67661008051593</v>
      </c>
      <c r="AD215" s="358">
        <v>196.49656597060604</v>
      </c>
      <c r="AE215" s="358">
        <v>198.70518750896855</v>
      </c>
      <c r="AF215" s="358">
        <v>200.54107296974558</v>
      </c>
      <c r="AG215" s="358">
        <v>202.25994636348682</v>
      </c>
      <c r="AH215" s="358">
        <v>203.78330307444529</v>
      </c>
      <c r="AI215" s="358">
        <v>10.945721703457579</v>
      </c>
      <c r="AJ215" s="358">
        <v>17.778912724187681</v>
      </c>
      <c r="AK215" s="358">
        <v>29.340396246986046</v>
      </c>
      <c r="AL215" s="358">
        <v>44.199429500089025</v>
      </c>
      <c r="AM215" s="358">
        <v>62.725560818954193</v>
      </c>
      <c r="AN215" s="358">
        <v>82.606137361111834</v>
      </c>
      <c r="AO215" s="358">
        <v>101.57520203065661</v>
      </c>
      <c r="AP215" s="358">
        <v>119.91795102258031</v>
      </c>
      <c r="AQ215" s="358">
        <v>137.05896782695146</v>
      </c>
      <c r="AR215" s="358">
        <v>153.32263642069088</v>
      </c>
      <c r="AS215" s="358">
        <v>169.24544458010817</v>
      </c>
      <c r="AT215" s="358">
        <v>183.60937136716791</v>
      </c>
      <c r="AU215" s="358">
        <v>194.94329146368906</v>
      </c>
      <c r="AV215" s="358">
        <v>204.57203939524121</v>
      </c>
      <c r="AW215" s="358">
        <v>213.40451961443571</v>
      </c>
      <c r="AX215" s="358">
        <v>221.19371143986757</v>
      </c>
      <c r="AY215" s="358">
        <v>227.93359610937824</v>
      </c>
      <c r="AZ215" s="358">
        <v>233.81049830243376</v>
      </c>
      <c r="BA215" s="358">
        <v>238.84992847790423</v>
      </c>
      <c r="BB215" s="358">
        <v>243.52448658987853</v>
      </c>
      <c r="BC215" s="358">
        <v>248.36802833742149</v>
      </c>
      <c r="BD215" s="358">
        <v>253.21004811476894</v>
      </c>
      <c r="BE215" s="358">
        <v>258.21761849700056</v>
      </c>
      <c r="BF215" s="358">
        <v>262.9117661086463</v>
      </c>
      <c r="BG215" s="358">
        <v>266.66889620105354</v>
      </c>
      <c r="BH215" s="358">
        <v>270.10180754631068</v>
      </c>
      <c r="BI215" s="324">
        <v>10.945721703457579</v>
      </c>
      <c r="BJ215" s="324">
        <v>20.190713299374902</v>
      </c>
      <c r="BK215" s="324">
        <v>37.8997041815648</v>
      </c>
      <c r="BL215" s="324">
        <v>61.255725051152282</v>
      </c>
      <c r="BM215" s="324">
        <v>91.148200728493251</v>
      </c>
      <c r="BN215" s="324">
        <v>122.72535687029647</v>
      </c>
      <c r="BO215" s="324">
        <v>151.41208168832929</v>
      </c>
      <c r="BP215" s="324">
        <v>177.38327625915878</v>
      </c>
      <c r="BQ215" s="324">
        <v>198.85714340265713</v>
      </c>
      <c r="BR215" s="324">
        <v>217.1569526436067</v>
      </c>
      <c r="BS215" s="324">
        <v>233.17891779408851</v>
      </c>
      <c r="BT215" s="324">
        <v>246.4003713471856</v>
      </c>
      <c r="BU215" s="324">
        <v>256.16169530147891</v>
      </c>
      <c r="BV215" s="324">
        <v>263.77922533196988</v>
      </c>
      <c r="BW215" s="324">
        <v>270.25487757215751</v>
      </c>
      <c r="BX215" s="324">
        <v>275.84425444221495</v>
      </c>
      <c r="BY215" s="324">
        <v>281.06939834345906</v>
      </c>
      <c r="BZ215" s="324">
        <v>286.12017362515746</v>
      </c>
      <c r="CA215" s="324">
        <v>291.27171460729539</v>
      </c>
      <c r="CB215" s="324">
        <v>296.7824706081243</v>
      </c>
      <c r="CC215" s="324">
        <v>303.05944659432708</v>
      </c>
      <c r="CD215" s="324">
        <v>309.92353025893186</v>
      </c>
      <c r="CE215" s="324">
        <v>317.73004948503251</v>
      </c>
      <c r="CF215" s="324">
        <v>325.28245924754702</v>
      </c>
      <c r="CG215" s="324">
        <v>331.07784603862041</v>
      </c>
      <c r="CH215" s="324">
        <v>336.42031201817605</v>
      </c>
    </row>
    <row r="216" spans="1:86" x14ac:dyDescent="0.25">
      <c r="A216" s="353" t="s">
        <v>492</v>
      </c>
      <c r="B216" s="353" t="s">
        <v>492</v>
      </c>
      <c r="C216" s="354">
        <v>25000</v>
      </c>
      <c r="D216" s="354"/>
      <c r="E216" s="355"/>
      <c r="F216" s="364">
        <v>0.61308222175308791</v>
      </c>
      <c r="G216" s="358">
        <v>4894.235376254901</v>
      </c>
      <c r="H216" s="366">
        <v>4.4618054524001053E-3</v>
      </c>
      <c r="I216" s="358">
        <v>52.01172402303682</v>
      </c>
      <c r="J216" s="358">
        <v>73.021223979446802</v>
      </c>
      <c r="K216" s="358">
        <v>98.747278570206817</v>
      </c>
      <c r="L216" s="358">
        <v>128.97835613992424</v>
      </c>
      <c r="M216" s="358">
        <v>163.00012953563154</v>
      </c>
      <c r="N216" s="358">
        <v>201.88872929281834</v>
      </c>
      <c r="O216" s="358">
        <v>245.8494211330538</v>
      </c>
      <c r="P216" s="358">
        <v>296.76149502955514</v>
      </c>
      <c r="Q216" s="358">
        <v>357.62315746529447</v>
      </c>
      <c r="R216" s="358">
        <v>425.22932151121307</v>
      </c>
      <c r="S216" s="358">
        <v>500.41992108083247</v>
      </c>
      <c r="T216" s="358">
        <v>574.10301118072641</v>
      </c>
      <c r="U216" s="358">
        <v>635.43201066521044</v>
      </c>
      <c r="V216" s="358">
        <v>690.74263402339636</v>
      </c>
      <c r="W216" s="358">
        <v>743.91182887234947</v>
      </c>
      <c r="X216" s="358">
        <v>791.3774485932878</v>
      </c>
      <c r="Y216" s="358">
        <v>830.60165982529713</v>
      </c>
      <c r="Z216" s="358">
        <v>862.4530177660863</v>
      </c>
      <c r="AA216" s="358">
        <v>885.86658355248778</v>
      </c>
      <c r="AB216" s="358">
        <v>904.10564882699077</v>
      </c>
      <c r="AC216" s="358">
        <v>920.30974897188014</v>
      </c>
      <c r="AD216" s="358">
        <v>933.70957508532626</v>
      </c>
      <c r="AE216" s="358">
        <v>944.20447135958091</v>
      </c>
      <c r="AF216" s="358">
        <v>952.92820566516616</v>
      </c>
      <c r="AG216" s="358">
        <v>961.09592370221139</v>
      </c>
      <c r="AH216" s="358">
        <v>968.33458835910517</v>
      </c>
      <c r="AI216" s="358">
        <v>52.01172402303682</v>
      </c>
      <c r="AJ216" s="358">
        <v>84.481583498327538</v>
      </c>
      <c r="AK216" s="358">
        <v>139.41927573791048</v>
      </c>
      <c r="AL216" s="358">
        <v>210.0262176781016</v>
      </c>
      <c r="AM216" s="358">
        <v>298.05842382006625</v>
      </c>
      <c r="AN216" s="358">
        <v>392.52666342485463</v>
      </c>
      <c r="AO216" s="358">
        <v>482.66359393495935</v>
      </c>
      <c r="AP216" s="358">
        <v>569.82440655551102</v>
      </c>
      <c r="AQ216" s="358">
        <v>651.27484533485324</v>
      </c>
      <c r="AR216" s="358">
        <v>728.55631342046149</v>
      </c>
      <c r="AS216" s="358">
        <v>804.21808576369256</v>
      </c>
      <c r="AT216" s="358">
        <v>872.47238787148899</v>
      </c>
      <c r="AU216" s="358">
        <v>926.328747472994</v>
      </c>
      <c r="AV216" s="358">
        <v>972.08249434060156</v>
      </c>
      <c r="AW216" s="358">
        <v>1014.052547667881</v>
      </c>
      <c r="AX216" s="358">
        <v>1051.0651181097994</v>
      </c>
      <c r="AY216" s="358">
        <v>1083.0916057983134</v>
      </c>
      <c r="AZ216" s="358">
        <v>1111.0173856835288</v>
      </c>
      <c r="BA216" s="358">
        <v>1134.9636779994698</v>
      </c>
      <c r="BB216" s="358">
        <v>1157.1761764565481</v>
      </c>
      <c r="BC216" s="358">
        <v>1180.191648939069</v>
      </c>
      <c r="BD216" s="358">
        <v>1203.1998893453574</v>
      </c>
      <c r="BE216" s="358">
        <v>1226.9947907509259</v>
      </c>
      <c r="BF216" s="358">
        <v>1249.3003743126924</v>
      </c>
      <c r="BG216" s="358">
        <v>1267.1534514125065</v>
      </c>
      <c r="BH216" s="358">
        <v>1283.4659105013084</v>
      </c>
      <c r="BI216" s="324">
        <v>52.01172402303682</v>
      </c>
      <c r="BJ216" s="324">
        <v>95.941943017208246</v>
      </c>
      <c r="BK216" s="324">
        <v>180.09127290561418</v>
      </c>
      <c r="BL216" s="324">
        <v>291.07407921627896</v>
      </c>
      <c r="BM216" s="324">
        <v>433.11671810450099</v>
      </c>
      <c r="BN216" s="324">
        <v>583.16459755689084</v>
      </c>
      <c r="BO216" s="324">
        <v>719.47776673686485</v>
      </c>
      <c r="BP216" s="324">
        <v>842.88731808146701</v>
      </c>
      <c r="BQ216" s="324">
        <v>944.92653320441184</v>
      </c>
      <c r="BR216" s="324">
        <v>1031.8833053297099</v>
      </c>
      <c r="BS216" s="324">
        <v>1108.0162504465527</v>
      </c>
      <c r="BT216" s="324">
        <v>1170.8417645622515</v>
      </c>
      <c r="BU216" s="324">
        <v>1217.2254842807774</v>
      </c>
      <c r="BV216" s="324">
        <v>1253.4223546578069</v>
      </c>
      <c r="BW216" s="324">
        <v>1284.1932664634126</v>
      </c>
      <c r="BX216" s="324">
        <v>1310.7527876263107</v>
      </c>
      <c r="BY216" s="324">
        <v>1335.5815517713297</v>
      </c>
      <c r="BZ216" s="324">
        <v>1359.5817536009715</v>
      </c>
      <c r="CA216" s="324">
        <v>1384.0607724464519</v>
      </c>
      <c r="CB216" s="324">
        <v>1410.2467040861052</v>
      </c>
      <c r="CC216" s="324">
        <v>1440.0735489062577</v>
      </c>
      <c r="CD216" s="324">
        <v>1472.6902036053889</v>
      </c>
      <c r="CE216" s="324">
        <v>1509.7851101422705</v>
      </c>
      <c r="CF216" s="324">
        <v>1545.6725429602188</v>
      </c>
      <c r="CG216" s="324">
        <v>1573.2109791228015</v>
      </c>
      <c r="CH216" s="324">
        <v>1598.5972326435117</v>
      </c>
    </row>
    <row r="217" spans="1:86" x14ac:dyDescent="0.25">
      <c r="A217" s="353" t="s">
        <v>380</v>
      </c>
      <c r="B217" s="353" t="s">
        <v>380</v>
      </c>
      <c r="C217" s="354">
        <v>35000</v>
      </c>
      <c r="D217" s="354"/>
      <c r="E217" s="355"/>
      <c r="F217" s="364">
        <v>1</v>
      </c>
      <c r="G217" s="358">
        <v>20088</v>
      </c>
      <c r="H217" s="366">
        <v>1.8313125756611606E-2</v>
      </c>
      <c r="I217" s="358">
        <v>213.47798621288621</v>
      </c>
      <c r="J217" s="358">
        <v>299.70980848525733</v>
      </c>
      <c r="K217" s="358">
        <v>405.30035427846639</v>
      </c>
      <c r="L217" s="358">
        <v>529.3814087301588</v>
      </c>
      <c r="M217" s="358">
        <v>669.02107283146586</v>
      </c>
      <c r="N217" s="358">
        <v>828.63623881070055</v>
      </c>
      <c r="O217" s="358">
        <v>1009.0694035029941</v>
      </c>
      <c r="P217" s="358">
        <v>1218.0339631959755</v>
      </c>
      <c r="Q217" s="358">
        <v>1467.8358180353857</v>
      </c>
      <c r="R217" s="358">
        <v>1745.3199435319445</v>
      </c>
      <c r="S217" s="358">
        <v>2053.9337816572174</v>
      </c>
      <c r="T217" s="358">
        <v>2356.3601670141238</v>
      </c>
      <c r="U217" s="358">
        <v>2608.0801696158446</v>
      </c>
      <c r="V217" s="358">
        <v>2835.0982258805275</v>
      </c>
      <c r="W217" s="358">
        <v>3053.3269590770624</v>
      </c>
      <c r="X217" s="358">
        <v>3248.1458216066826</v>
      </c>
      <c r="Y217" s="358">
        <v>3409.1384782025198</v>
      </c>
      <c r="Z217" s="358">
        <v>3539.8698446216345</v>
      </c>
      <c r="AA217" s="358">
        <v>3635.9689639649987</v>
      </c>
      <c r="AB217" s="358">
        <v>3710.8297573407713</v>
      </c>
      <c r="AC217" s="358">
        <v>3777.3381981259831</v>
      </c>
      <c r="AD217" s="358">
        <v>3832.3367190947229</v>
      </c>
      <c r="AE217" s="358">
        <v>3875.4121864864342</v>
      </c>
      <c r="AF217" s="358">
        <v>3911.2180603887828</v>
      </c>
      <c r="AG217" s="358">
        <v>3944.7418097213531</v>
      </c>
      <c r="AH217" s="358">
        <v>3974.4523333167567</v>
      </c>
      <c r="AI217" s="358">
        <v>213.47798621288621</v>
      </c>
      <c r="AJ217" s="358">
        <v>346.74794300821077</v>
      </c>
      <c r="AK217" s="358">
        <v>572.23533314538372</v>
      </c>
      <c r="AL217" s="358">
        <v>862.03591294093314</v>
      </c>
      <c r="AM217" s="358">
        <v>1223.3571043081065</v>
      </c>
      <c r="AN217" s="358">
        <v>1611.0944833454637</v>
      </c>
      <c r="AO217" s="358">
        <v>1981.0543485517258</v>
      </c>
      <c r="AP217" s="358">
        <v>2338.7989744878473</v>
      </c>
      <c r="AQ217" s="358">
        <v>2673.1058249792591</v>
      </c>
      <c r="AR217" s="358">
        <v>2990.3014667000357</v>
      </c>
      <c r="AS217" s="358">
        <v>3300.8491960153874</v>
      </c>
      <c r="AT217" s="358">
        <v>3580.9935526586069</v>
      </c>
      <c r="AU217" s="358">
        <v>3802.042698950971</v>
      </c>
      <c r="AV217" s="358">
        <v>3989.8353154515289</v>
      </c>
      <c r="AW217" s="358">
        <v>4162.0980626272749</v>
      </c>
      <c r="AX217" s="358">
        <v>4314.0132154302028</v>
      </c>
      <c r="AY217" s="358">
        <v>4445.4633879756766</v>
      </c>
      <c r="AZ217" s="358">
        <v>4560.0825313572659</v>
      </c>
      <c r="BA217" s="358">
        <v>4658.3681843882641</v>
      </c>
      <c r="BB217" s="358">
        <v>4749.5376183657572</v>
      </c>
      <c r="BC217" s="358">
        <v>4844.0027953925846</v>
      </c>
      <c r="BD217" s="358">
        <v>4938.438288937482</v>
      </c>
      <c r="BE217" s="358">
        <v>5036.1025700127439</v>
      </c>
      <c r="BF217" s="358">
        <v>5127.6540644019742</v>
      </c>
      <c r="BG217" s="358">
        <v>5200.930600001594</v>
      </c>
      <c r="BH217" s="358">
        <v>5267.883791457336</v>
      </c>
      <c r="BI217" s="324">
        <v>213.47798621288621</v>
      </c>
      <c r="BJ217" s="324">
        <v>393.78607753116427</v>
      </c>
      <c r="BK217" s="324">
        <v>739.17031201230122</v>
      </c>
      <c r="BL217" s="324">
        <v>1194.6904171517076</v>
      </c>
      <c r="BM217" s="324">
        <v>1777.693135784747</v>
      </c>
      <c r="BN217" s="324">
        <v>2393.5527278802265</v>
      </c>
      <c r="BO217" s="324">
        <v>2953.0392936004573</v>
      </c>
      <c r="BP217" s="324">
        <v>3459.5639857797191</v>
      </c>
      <c r="BQ217" s="324">
        <v>3878.3758319231329</v>
      </c>
      <c r="BR217" s="324">
        <v>4235.2829898681266</v>
      </c>
      <c r="BS217" s="324">
        <v>4547.7646103735578</v>
      </c>
      <c r="BT217" s="324">
        <v>4805.6269383030894</v>
      </c>
      <c r="BU217" s="324">
        <v>4996.0052282860979</v>
      </c>
      <c r="BV217" s="324">
        <v>5144.5724050225308</v>
      </c>
      <c r="BW217" s="324">
        <v>5270.8691661774883</v>
      </c>
      <c r="BX217" s="324">
        <v>5379.8806092537216</v>
      </c>
      <c r="BY217" s="324">
        <v>5481.7882977488325</v>
      </c>
      <c r="BZ217" s="324">
        <v>5580.2952180928978</v>
      </c>
      <c r="CA217" s="324">
        <v>5680.7674048115286</v>
      </c>
      <c r="CB217" s="324">
        <v>5788.2454793907418</v>
      </c>
      <c r="CC217" s="324">
        <v>5910.6673926591875</v>
      </c>
      <c r="CD217" s="324">
        <v>6044.5398587802401</v>
      </c>
      <c r="CE217" s="324">
        <v>6196.792953539054</v>
      </c>
      <c r="CF217" s="324">
        <v>6344.0900684151657</v>
      </c>
      <c r="CG217" s="324">
        <v>6457.1193902818368</v>
      </c>
      <c r="CH217" s="324">
        <v>6561.3152495979139</v>
      </c>
    </row>
    <row r="218" spans="1:86" x14ac:dyDescent="0.25">
      <c r="A218" s="353" t="s">
        <v>322</v>
      </c>
      <c r="B218" s="353" t="s">
        <v>322</v>
      </c>
      <c r="C218" s="354">
        <v>2500</v>
      </c>
      <c r="D218" s="354"/>
      <c r="E218" s="355"/>
      <c r="F218" s="364">
        <v>0.96829999999999994</v>
      </c>
      <c r="G218" s="358">
        <v>1680.9687999999999</v>
      </c>
      <c r="H218" s="366">
        <v>1.532446885072705E-3</v>
      </c>
      <c r="I218" s="358">
        <v>17.863890596908195</v>
      </c>
      <c r="J218" s="358">
        <v>25.079790776468172</v>
      </c>
      <c r="K218" s="358">
        <v>33.915633720183614</v>
      </c>
      <c r="L218" s="358">
        <v>44.298766993998633</v>
      </c>
      <c r="M218" s="358">
        <v>55.983848564925403</v>
      </c>
      <c r="N218" s="358">
        <v>69.340485065219866</v>
      </c>
      <c r="O218" s="358">
        <v>84.43917683806967</v>
      </c>
      <c r="P218" s="358">
        <v>101.92538278936594</v>
      </c>
      <c r="Q218" s="358">
        <v>122.8288636817981</v>
      </c>
      <c r="R218" s="358">
        <v>146.04880381794902</v>
      </c>
      <c r="S218" s="358">
        <v>171.87368599321954</v>
      </c>
      <c r="T218" s="358">
        <v>197.18080059306703</v>
      </c>
      <c r="U218" s="358">
        <v>218.2447925638661</v>
      </c>
      <c r="V218" s="358">
        <v>237.2417195659358</v>
      </c>
      <c r="W218" s="358">
        <v>255.50315384345967</v>
      </c>
      <c r="X218" s="358">
        <v>271.80564436336118</v>
      </c>
      <c r="Y218" s="358">
        <v>285.27754961857397</v>
      </c>
      <c r="Z218" s="358">
        <v>296.2171826398752</v>
      </c>
      <c r="AA218" s="358">
        <v>304.25878067470558</v>
      </c>
      <c r="AB218" s="358">
        <v>310.52315034853672</v>
      </c>
      <c r="AC218" s="358">
        <v>316.08859309528049</v>
      </c>
      <c r="AD218" s="358">
        <v>320.69088290982637</v>
      </c>
      <c r="AE218" s="358">
        <v>324.29544865708266</v>
      </c>
      <c r="AF218" s="358">
        <v>327.29169302618772</v>
      </c>
      <c r="AG218" s="358">
        <v>330.09696864780614</v>
      </c>
      <c r="AH218" s="358">
        <v>332.58315259820125</v>
      </c>
      <c r="AI218" s="358">
        <v>17.863890596908195</v>
      </c>
      <c r="AJ218" s="358">
        <v>29.015953487703126</v>
      </c>
      <c r="AK218" s="358">
        <v>47.884793970280562</v>
      </c>
      <c r="AL218" s="358">
        <v>72.135378043270848</v>
      </c>
      <c r="AM218" s="358">
        <v>102.37082455198487</v>
      </c>
      <c r="AN218" s="358">
        <v>134.81678416745538</v>
      </c>
      <c r="AO218" s="358">
        <v>165.77511703603025</v>
      </c>
      <c r="AP218" s="358">
        <v>195.71127566637131</v>
      </c>
      <c r="AQ218" s="358">
        <v>223.68615546039402</v>
      </c>
      <c r="AR218" s="358">
        <v>250.22916507950009</v>
      </c>
      <c r="AS218" s="358">
        <v>276.21587574706041</v>
      </c>
      <c r="AT218" s="358">
        <v>299.65842468241112</v>
      </c>
      <c r="AU218" s="358">
        <v>318.15587182419227</v>
      </c>
      <c r="AV218" s="358">
        <v>333.87040434150623</v>
      </c>
      <c r="AW218" s="358">
        <v>348.28539355918429</v>
      </c>
      <c r="AX218" s="358">
        <v>360.99769105564758</v>
      </c>
      <c r="AY218" s="358">
        <v>371.99747395108551</v>
      </c>
      <c r="AZ218" s="358">
        <v>381.58883217028</v>
      </c>
      <c r="BA218" s="358">
        <v>389.81339988397633</v>
      </c>
      <c r="BB218" s="358">
        <v>397.44248063018432</v>
      </c>
      <c r="BC218" s="358">
        <v>405.34734996852433</v>
      </c>
      <c r="BD218" s="358">
        <v>413.24973538576711</v>
      </c>
      <c r="BE218" s="358">
        <v>421.42230654078242</v>
      </c>
      <c r="BF218" s="358">
        <v>429.08335819658043</v>
      </c>
      <c r="BG218" s="358">
        <v>435.21515678852842</v>
      </c>
      <c r="BH218" s="358">
        <v>440.81781638119702</v>
      </c>
      <c r="BI218" s="324">
        <v>17.863890596908195</v>
      </c>
      <c r="BJ218" s="324">
        <v>32.952116198938079</v>
      </c>
      <c r="BK218" s="324">
        <v>61.85395422037751</v>
      </c>
      <c r="BL218" s="324">
        <v>99.971989092543069</v>
      </c>
      <c r="BM218" s="324">
        <v>148.75780053904433</v>
      </c>
      <c r="BN218" s="324">
        <v>200.2930832696909</v>
      </c>
      <c r="BO218" s="324">
        <v>247.11105723399083</v>
      </c>
      <c r="BP218" s="324">
        <v>289.49716854337669</v>
      </c>
      <c r="BQ218" s="324">
        <v>324.54344723898987</v>
      </c>
      <c r="BR218" s="324">
        <v>354.40952634105116</v>
      </c>
      <c r="BS218" s="324">
        <v>380.55806550090131</v>
      </c>
      <c r="BT218" s="324">
        <v>402.13604877175516</v>
      </c>
      <c r="BU218" s="324">
        <v>418.06695108451839</v>
      </c>
      <c r="BV218" s="324">
        <v>430.49908911707666</v>
      </c>
      <c r="BW218" s="324">
        <v>441.06763327490893</v>
      </c>
      <c r="BX218" s="324">
        <v>450.18973774793386</v>
      </c>
      <c r="BY218" s="324">
        <v>458.71739828359699</v>
      </c>
      <c r="BZ218" s="324">
        <v>466.9604817006848</v>
      </c>
      <c r="CA218" s="324">
        <v>475.36801909324709</v>
      </c>
      <c r="CB218" s="324">
        <v>484.36181091183187</v>
      </c>
      <c r="CC218" s="324">
        <v>494.60610684176828</v>
      </c>
      <c r="CD218" s="324">
        <v>505.80858786170791</v>
      </c>
      <c r="CE218" s="324">
        <v>518.54916442448223</v>
      </c>
      <c r="CF218" s="324">
        <v>530.87502336697321</v>
      </c>
      <c r="CG218" s="324">
        <v>540.33334492925064</v>
      </c>
      <c r="CH218" s="324">
        <v>549.05248016419273</v>
      </c>
    </row>
    <row r="219" spans="1:86" x14ac:dyDescent="0.25">
      <c r="A219" s="353" t="s">
        <v>447</v>
      </c>
      <c r="B219" s="353" t="s">
        <v>447</v>
      </c>
      <c r="C219" s="354">
        <v>2000</v>
      </c>
      <c r="D219" s="354"/>
      <c r="E219" s="355"/>
      <c r="F219" s="364">
        <v>0.78290000000000004</v>
      </c>
      <c r="G219" s="358">
        <v>695.2152000000001</v>
      </c>
      <c r="H219" s="366">
        <v>6.3378949549521555E-4</v>
      </c>
      <c r="I219" s="358">
        <v>7.3881491876039895</v>
      </c>
      <c r="J219" s="358">
        <v>10.372501714856623</v>
      </c>
      <c r="K219" s="358">
        <v>14.026830289714002</v>
      </c>
      <c r="L219" s="358">
        <v>18.321087313153082</v>
      </c>
      <c r="M219" s="358">
        <v>23.153804209116988</v>
      </c>
      <c r="N219" s="358">
        <v>28.677842915772054</v>
      </c>
      <c r="O219" s="358">
        <v>34.922360970241677</v>
      </c>
      <c r="P219" s="358">
        <v>42.15430731432113</v>
      </c>
      <c r="Q219" s="358">
        <v>50.799570480019632</v>
      </c>
      <c r="R219" s="358">
        <v>60.402875030194629</v>
      </c>
      <c r="S219" s="358">
        <v>71.083531700596325</v>
      </c>
      <c r="T219" s="358">
        <v>81.550050019054055</v>
      </c>
      <c r="U219" s="358">
        <v>90.261697368354902</v>
      </c>
      <c r="V219" s="358">
        <v>98.118447835781367</v>
      </c>
      <c r="W219" s="358">
        <v>105.6710131680681</v>
      </c>
      <c r="X219" s="358">
        <v>112.41339839692625</v>
      </c>
      <c r="Y219" s="358">
        <v>117.98510996372265</v>
      </c>
      <c r="Z219" s="358">
        <v>122.50952419367775</v>
      </c>
      <c r="AA219" s="358">
        <v>125.83536890067302</v>
      </c>
      <c r="AB219" s="358">
        <v>128.42618737134686</v>
      </c>
      <c r="AC219" s="358">
        <v>130.72794359208459</v>
      </c>
      <c r="AD219" s="358">
        <v>132.6313589522492</v>
      </c>
      <c r="AE219" s="358">
        <v>134.12213551924552</v>
      </c>
      <c r="AF219" s="358">
        <v>135.36132248590201</v>
      </c>
      <c r="AG219" s="358">
        <v>136.5215285839204</v>
      </c>
      <c r="AH219" s="358">
        <v>137.54976472507346</v>
      </c>
      <c r="AI219" s="358">
        <v>7.3881491876039895</v>
      </c>
      <c r="AJ219" s="358">
        <v>12.000420178616181</v>
      </c>
      <c r="AK219" s="358">
        <v>19.804196613885637</v>
      </c>
      <c r="AL219" s="358">
        <v>29.833754959299753</v>
      </c>
      <c r="AM219" s="358">
        <v>42.338533151283407</v>
      </c>
      <c r="AN219" s="358">
        <v>55.757535516622525</v>
      </c>
      <c r="AO219" s="358">
        <v>68.561285102511846</v>
      </c>
      <c r="AP219" s="358">
        <v>80.942283791734567</v>
      </c>
      <c r="AQ219" s="358">
        <v>92.512136635509805</v>
      </c>
      <c r="AR219" s="358">
        <v>103.48979650697723</v>
      </c>
      <c r="AS219" s="358">
        <v>114.23738221712848</v>
      </c>
      <c r="AT219" s="358">
        <v>123.93275333085744</v>
      </c>
      <c r="AU219" s="358">
        <v>131.58292888091094</v>
      </c>
      <c r="AV219" s="358">
        <v>138.08214639579342</v>
      </c>
      <c r="AW219" s="358">
        <v>144.04389869718409</v>
      </c>
      <c r="AX219" s="358">
        <v>149.30145163122017</v>
      </c>
      <c r="AY219" s="358">
        <v>153.85074265054698</v>
      </c>
      <c r="AZ219" s="358">
        <v>157.81753728863242</v>
      </c>
      <c r="BA219" s="358">
        <v>161.21905460887714</v>
      </c>
      <c r="BB219" s="358">
        <v>164.37429038528842</v>
      </c>
      <c r="BC219" s="358">
        <v>167.64358682792786</v>
      </c>
      <c r="BD219" s="358">
        <v>170.91185597029715</v>
      </c>
      <c r="BE219" s="358">
        <v>174.2918685499763</v>
      </c>
      <c r="BF219" s="358">
        <v>177.46032685752843</v>
      </c>
      <c r="BG219" s="358">
        <v>179.99631657040166</v>
      </c>
      <c r="BH219" s="358">
        <v>182.31346493701565</v>
      </c>
      <c r="BI219" s="324">
        <v>7.3881491876039895</v>
      </c>
      <c r="BJ219" s="324">
        <v>13.628338642375741</v>
      </c>
      <c r="BK219" s="324">
        <v>25.581562938057271</v>
      </c>
      <c r="BL219" s="324">
        <v>41.346422605446428</v>
      </c>
      <c r="BM219" s="324">
        <v>61.52326209344983</v>
      </c>
      <c r="BN219" s="324">
        <v>82.837228117472989</v>
      </c>
      <c r="BO219" s="324">
        <v>102.20020923478199</v>
      </c>
      <c r="BP219" s="324">
        <v>119.730260269148</v>
      </c>
      <c r="BQ219" s="324">
        <v>134.22470279099997</v>
      </c>
      <c r="BR219" s="324">
        <v>146.57671798375983</v>
      </c>
      <c r="BS219" s="324">
        <v>157.39123273366064</v>
      </c>
      <c r="BT219" s="324">
        <v>166.31545664266082</v>
      </c>
      <c r="BU219" s="324">
        <v>172.90416039346701</v>
      </c>
      <c r="BV219" s="324">
        <v>178.04584495580548</v>
      </c>
      <c r="BW219" s="324">
        <v>182.41678422630005</v>
      </c>
      <c r="BX219" s="324">
        <v>186.18950486551415</v>
      </c>
      <c r="BY219" s="324">
        <v>189.71637533737129</v>
      </c>
      <c r="BZ219" s="324">
        <v>193.12555038358713</v>
      </c>
      <c r="CA219" s="324">
        <v>196.60274031708124</v>
      </c>
      <c r="CB219" s="324">
        <v>200.32239339922995</v>
      </c>
      <c r="CC219" s="324">
        <v>204.55923006377117</v>
      </c>
      <c r="CD219" s="324">
        <v>209.19235298834511</v>
      </c>
      <c r="CE219" s="324">
        <v>214.46160158070711</v>
      </c>
      <c r="CF219" s="324">
        <v>219.55933122915488</v>
      </c>
      <c r="CG219" s="324">
        <v>223.47110455688298</v>
      </c>
      <c r="CH219" s="324">
        <v>227.07716514895779</v>
      </c>
    </row>
    <row r="220" spans="1:86" x14ac:dyDescent="0.25">
      <c r="A220" s="353" t="s">
        <v>494</v>
      </c>
      <c r="B220" s="353" t="s">
        <v>494</v>
      </c>
      <c r="C220" s="354">
        <v>5000</v>
      </c>
      <c r="D220" s="354"/>
      <c r="E220" s="355"/>
      <c r="F220" s="364">
        <v>0.99980000000000002</v>
      </c>
      <c r="G220" s="358">
        <v>1551.6895999999999</v>
      </c>
      <c r="H220" s="366">
        <v>1.4145901423748685E-3</v>
      </c>
      <c r="I220" s="358">
        <v>16.490022452980831</v>
      </c>
      <c r="J220" s="358">
        <v>23.150965394492502</v>
      </c>
      <c r="K220" s="358">
        <v>31.307265263351841</v>
      </c>
      <c r="L220" s="358">
        <v>40.891857146552006</v>
      </c>
      <c r="M220" s="358">
        <v>51.678267666936875</v>
      </c>
      <c r="N220" s="358">
        <v>64.007677914460402</v>
      </c>
      <c r="O220" s="358">
        <v>77.945166223307425</v>
      </c>
      <c r="P220" s="358">
        <v>94.086550833232678</v>
      </c>
      <c r="Q220" s="358">
        <v>113.38239612470132</v>
      </c>
      <c r="R220" s="358">
        <v>134.81654744380253</v>
      </c>
      <c r="S220" s="358">
        <v>158.65530107955868</v>
      </c>
      <c r="T220" s="358">
        <v>182.01610737804054</v>
      </c>
      <c r="U220" s="358">
        <v>201.46011923333043</v>
      </c>
      <c r="V220" s="358">
        <v>218.9960390321219</v>
      </c>
      <c r="W220" s="358">
        <v>235.85303105334043</v>
      </c>
      <c r="X220" s="358">
        <v>250.90173689120593</v>
      </c>
      <c r="Y220" s="358">
        <v>263.3375508555693</v>
      </c>
      <c r="Z220" s="358">
        <v>273.43584345146382</v>
      </c>
      <c r="AA220" s="358">
        <v>280.85898184524405</v>
      </c>
      <c r="AB220" s="358">
        <v>286.64157416548176</v>
      </c>
      <c r="AC220" s="358">
        <v>291.77899231953535</v>
      </c>
      <c r="AD220" s="358">
        <v>296.02733127824587</v>
      </c>
      <c r="AE220" s="358">
        <v>299.35467868798588</v>
      </c>
      <c r="AF220" s="358">
        <v>302.12048922926351</v>
      </c>
      <c r="AG220" s="358">
        <v>304.71001796245525</v>
      </c>
      <c r="AH220" s="358">
        <v>307.00499558459501</v>
      </c>
      <c r="AI220" s="358">
        <v>16.490022452980831</v>
      </c>
      <c r="AJ220" s="358">
        <v>26.784407456552835</v>
      </c>
      <c r="AK220" s="358">
        <v>44.202091556861177</v>
      </c>
      <c r="AL220" s="358">
        <v>66.587622507813194</v>
      </c>
      <c r="AM220" s="358">
        <v>94.497734759110102</v>
      </c>
      <c r="AN220" s="358">
        <v>124.44835495940507</v>
      </c>
      <c r="AO220" s="358">
        <v>153.02575814827199</v>
      </c>
      <c r="AP220" s="358">
        <v>180.65960002008453</v>
      </c>
      <c r="AQ220" s="358">
        <v>206.48300021504065</v>
      </c>
      <c r="AR220" s="358">
        <v>230.98465186893625</v>
      </c>
      <c r="AS220" s="358">
        <v>254.9727881633531</v>
      </c>
      <c r="AT220" s="358">
        <v>276.61242798324429</v>
      </c>
      <c r="AU220" s="358">
        <v>293.68728169644328</v>
      </c>
      <c r="AV220" s="358">
        <v>308.19324794398926</v>
      </c>
      <c r="AW220" s="358">
        <v>321.49961558935144</v>
      </c>
      <c r="AX220" s="358">
        <v>333.23424137025108</v>
      </c>
      <c r="AY220" s="358">
        <v>343.38805786054468</v>
      </c>
      <c r="AZ220" s="358">
        <v>352.24176817247826</v>
      </c>
      <c r="BA220" s="358">
        <v>359.83380449453153</v>
      </c>
      <c r="BB220" s="358">
        <v>366.87615129564483</v>
      </c>
      <c r="BC220" s="358">
        <v>374.17307646264442</v>
      </c>
      <c r="BD220" s="358">
        <v>381.46770874084444</v>
      </c>
      <c r="BE220" s="358">
        <v>389.01174743239977</v>
      </c>
      <c r="BF220" s="358">
        <v>396.08360633862372</v>
      </c>
      <c r="BG220" s="358">
        <v>401.7438232947149</v>
      </c>
      <c r="BH220" s="358">
        <v>406.91559603807826</v>
      </c>
      <c r="BI220" s="324">
        <v>16.490022452980831</v>
      </c>
      <c r="BJ220" s="324">
        <v>30.417849518613163</v>
      </c>
      <c r="BK220" s="324">
        <v>57.096917850370509</v>
      </c>
      <c r="BL220" s="324">
        <v>92.283387869074389</v>
      </c>
      <c r="BM220" s="324">
        <v>137.31720185128333</v>
      </c>
      <c r="BN220" s="324">
        <v>184.88903200434973</v>
      </c>
      <c r="BO220" s="324">
        <v>228.10635007323654</v>
      </c>
      <c r="BP220" s="324">
        <v>267.2326492069364</v>
      </c>
      <c r="BQ220" s="324">
        <v>299.58360430537994</v>
      </c>
      <c r="BR220" s="324">
        <v>327.15275629406995</v>
      </c>
      <c r="BS220" s="324">
        <v>351.29027524714763</v>
      </c>
      <c r="BT220" s="324">
        <v>371.20874858844809</v>
      </c>
      <c r="BU220" s="324">
        <v>385.91444415955607</v>
      </c>
      <c r="BV220" s="324">
        <v>397.39045685585666</v>
      </c>
      <c r="BW220" s="324">
        <v>407.14620012536233</v>
      </c>
      <c r="BX220" s="324">
        <v>415.56674584929618</v>
      </c>
      <c r="BY220" s="324">
        <v>423.43856486551999</v>
      </c>
      <c r="BZ220" s="324">
        <v>431.04769289349264</v>
      </c>
      <c r="CA220" s="324">
        <v>438.80862714381914</v>
      </c>
      <c r="CB220" s="324">
        <v>447.11072842580785</v>
      </c>
      <c r="CC220" s="324">
        <v>456.56716060575349</v>
      </c>
      <c r="CD220" s="324">
        <v>466.90808620344313</v>
      </c>
      <c r="CE220" s="324">
        <v>478.66881617681366</v>
      </c>
      <c r="CF220" s="324">
        <v>490.04672344798388</v>
      </c>
      <c r="CG220" s="324">
        <v>498.7776286269746</v>
      </c>
      <c r="CH220" s="324">
        <v>506.82619649156146</v>
      </c>
    </row>
    <row r="221" spans="1:86" x14ac:dyDescent="0.25">
      <c r="A221" s="353" t="s">
        <v>332</v>
      </c>
      <c r="B221" s="353" t="s">
        <v>332</v>
      </c>
      <c r="C221" s="354">
        <v>5000</v>
      </c>
      <c r="D221" s="354"/>
      <c r="E221" s="355"/>
      <c r="F221" s="364">
        <v>0.98750000000000004</v>
      </c>
      <c r="G221" s="358">
        <v>3284.4250000000002</v>
      </c>
      <c r="H221" s="366">
        <v>2.9942297920728333E-3</v>
      </c>
      <c r="I221" s="358">
        <v>34.904043949983013</v>
      </c>
      <c r="J221" s="358">
        <v>49.003105721534801</v>
      </c>
      <c r="K221" s="358">
        <v>66.26735444549243</v>
      </c>
      <c r="L221" s="358">
        <v>86.554835392699715</v>
      </c>
      <c r="M221" s="358">
        <v>109.38617767495455</v>
      </c>
      <c r="N221" s="358">
        <v>135.48355130704078</v>
      </c>
      <c r="O221" s="358">
        <v>164.98470607329358</v>
      </c>
      <c r="P221" s="358">
        <v>199.15079647401146</v>
      </c>
      <c r="Q221" s="358">
        <v>239.99385984920707</v>
      </c>
      <c r="R221" s="358">
        <v>285.36302546470068</v>
      </c>
      <c r="S221" s="358">
        <v>335.82195643267153</v>
      </c>
      <c r="T221" s="358">
        <v>385.26922747637218</v>
      </c>
      <c r="U221" s="358">
        <v>426.42591154373355</v>
      </c>
      <c r="V221" s="358">
        <v>463.5437818865816</v>
      </c>
      <c r="W221" s="358">
        <v>499.22458171877145</v>
      </c>
      <c r="X221" s="358">
        <v>531.07782457838164</v>
      </c>
      <c r="Y221" s="358">
        <v>557.40042046347628</v>
      </c>
      <c r="Z221" s="358">
        <v>578.7752396665378</v>
      </c>
      <c r="AA221" s="358">
        <v>594.48762268372855</v>
      </c>
      <c r="AB221" s="358">
        <v>606.7275002864377</v>
      </c>
      <c r="AC221" s="358">
        <v>617.60175285642822</v>
      </c>
      <c r="AD221" s="358">
        <v>626.59411233635433</v>
      </c>
      <c r="AE221" s="358">
        <v>633.63703059541558</v>
      </c>
      <c r="AF221" s="358">
        <v>639.49135692913319</v>
      </c>
      <c r="AG221" s="358">
        <v>644.97255169225684</v>
      </c>
      <c r="AH221" s="358">
        <v>649.83027702378968</v>
      </c>
      <c r="AI221" s="358">
        <v>34.904043949983013</v>
      </c>
      <c r="AJ221" s="358">
        <v>56.693927355373489</v>
      </c>
      <c r="AK221" s="358">
        <v>93.561530967046352</v>
      </c>
      <c r="AL221" s="358">
        <v>140.94445954604862</v>
      </c>
      <c r="AM221" s="358">
        <v>200.02113985051534</v>
      </c>
      <c r="AN221" s="358">
        <v>263.41691549491856</v>
      </c>
      <c r="AO221" s="358">
        <v>323.90603488361216</v>
      </c>
      <c r="AP221" s="358">
        <v>382.39794015244172</v>
      </c>
      <c r="AQ221" s="358">
        <v>437.05772596612422</v>
      </c>
      <c r="AR221" s="358">
        <v>488.91979762874672</v>
      </c>
      <c r="AS221" s="358">
        <v>539.69492336832138</v>
      </c>
      <c r="AT221" s="358">
        <v>585.49904167616216</v>
      </c>
      <c r="AU221" s="358">
        <v>621.6409842444267</v>
      </c>
      <c r="AV221" s="358">
        <v>652.345422936673</v>
      </c>
      <c r="AW221" s="358">
        <v>680.51069938991384</v>
      </c>
      <c r="AX221" s="358">
        <v>705.3491066850529</v>
      </c>
      <c r="AY221" s="358">
        <v>726.84145201374008</v>
      </c>
      <c r="AZ221" s="358">
        <v>745.58189307313262</v>
      </c>
      <c r="BA221" s="358">
        <v>761.65177837561839</v>
      </c>
      <c r="BB221" s="358">
        <v>776.55814875552323</v>
      </c>
      <c r="BC221" s="358">
        <v>792.00337919440915</v>
      </c>
      <c r="BD221" s="358">
        <v>807.44375632932531</v>
      </c>
      <c r="BE221" s="358">
        <v>823.41204617254618</v>
      </c>
      <c r="BF221" s="358">
        <v>838.38088413348532</v>
      </c>
      <c r="BG221" s="358">
        <v>850.36173267175604</v>
      </c>
      <c r="BH221" s="358">
        <v>861.30870279556245</v>
      </c>
      <c r="BI221" s="324">
        <v>34.904043949983013</v>
      </c>
      <c r="BJ221" s="324">
        <v>64.38474898921217</v>
      </c>
      <c r="BK221" s="324">
        <v>120.85570748860027</v>
      </c>
      <c r="BL221" s="324">
        <v>195.33408369939752</v>
      </c>
      <c r="BM221" s="324">
        <v>290.65610202607616</v>
      </c>
      <c r="BN221" s="324">
        <v>391.35027968279633</v>
      </c>
      <c r="BO221" s="324">
        <v>482.82736369393075</v>
      </c>
      <c r="BP221" s="324">
        <v>565.64508383087184</v>
      </c>
      <c r="BQ221" s="324">
        <v>634.12159208304126</v>
      </c>
      <c r="BR221" s="324">
        <v>692.47656979279282</v>
      </c>
      <c r="BS221" s="324">
        <v>743.56789030397113</v>
      </c>
      <c r="BT221" s="324">
        <v>785.72885587595215</v>
      </c>
      <c r="BU221" s="324">
        <v>816.8560569451198</v>
      </c>
      <c r="BV221" s="324">
        <v>841.14706398676458</v>
      </c>
      <c r="BW221" s="324">
        <v>861.79681706105612</v>
      </c>
      <c r="BX221" s="324">
        <v>879.62038879172405</v>
      </c>
      <c r="BY221" s="324">
        <v>896.28248356400388</v>
      </c>
      <c r="BZ221" s="324">
        <v>912.38854647972744</v>
      </c>
      <c r="CA221" s="324">
        <v>928.81593406750812</v>
      </c>
      <c r="CB221" s="324">
        <v>946.38879722460865</v>
      </c>
      <c r="CC221" s="324">
        <v>966.40500553238996</v>
      </c>
      <c r="CD221" s="324">
        <v>988.29340032229641</v>
      </c>
      <c r="CE221" s="324">
        <v>1013.187061749677</v>
      </c>
      <c r="CF221" s="324">
        <v>1037.2704113378375</v>
      </c>
      <c r="CG221" s="324">
        <v>1055.7509136512556</v>
      </c>
      <c r="CH221" s="324">
        <v>1072.7871285673352</v>
      </c>
    </row>
    <row r="222" spans="1:86" x14ac:dyDescent="0.25">
      <c r="A222" s="353" t="s">
        <v>263</v>
      </c>
      <c r="B222" s="353" t="s">
        <v>478</v>
      </c>
      <c r="C222" s="354">
        <v>20000</v>
      </c>
      <c r="D222" s="354"/>
      <c r="E222" s="355"/>
      <c r="F222" s="364">
        <v>0.98940000000000006</v>
      </c>
      <c r="G222" s="358">
        <v>7065.3054000000002</v>
      </c>
      <c r="H222" s="366">
        <v>6.4410506919089531E-3</v>
      </c>
      <c r="I222" s="358">
        <v>75.08398888744675</v>
      </c>
      <c r="J222" s="358">
        <v>105.41324812444513</v>
      </c>
      <c r="K222" s="358">
        <v>142.55131330672847</v>
      </c>
      <c r="L222" s="358">
        <v>186.19281788932685</v>
      </c>
      <c r="M222" s="358">
        <v>235.30656106082975</v>
      </c>
      <c r="N222" s="358">
        <v>291.44604205022557</v>
      </c>
      <c r="O222" s="358">
        <v>354.90758191679021</v>
      </c>
      <c r="P222" s="358">
        <v>428.40411875507402</v>
      </c>
      <c r="Q222" s="358">
        <v>516.26385560926053</v>
      </c>
      <c r="R222" s="358">
        <v>613.85993736379635</v>
      </c>
      <c r="S222" s="358">
        <v>722.40489042140371</v>
      </c>
      <c r="T222" s="358">
        <v>828.77360674779914</v>
      </c>
      <c r="U222" s="358">
        <v>917.30799014435183</v>
      </c>
      <c r="V222" s="358">
        <v>997.15426149164205</v>
      </c>
      <c r="W222" s="358">
        <v>1073.9091722387866</v>
      </c>
      <c r="X222" s="358">
        <v>1142.4304168351819</v>
      </c>
      <c r="Y222" s="358">
        <v>1199.0543856726424</v>
      </c>
      <c r="Z222" s="358">
        <v>1245.0349227649538</v>
      </c>
      <c r="AA222" s="358">
        <v>1278.8346851520462</v>
      </c>
      <c r="AB222" s="358">
        <v>1305.1645521216863</v>
      </c>
      <c r="AC222" s="358">
        <v>1328.5567487477983</v>
      </c>
      <c r="AD222" s="358">
        <v>1347.9007027099874</v>
      </c>
      <c r="AE222" s="358">
        <v>1363.0511075472127</v>
      </c>
      <c r="AF222" s="358">
        <v>1375.6446675947027</v>
      </c>
      <c r="AG222" s="358">
        <v>1387.4355640098588</v>
      </c>
      <c r="AH222" s="358">
        <v>1397.8852813931439</v>
      </c>
      <c r="AI222" s="358">
        <v>75.08398888744675</v>
      </c>
      <c r="AJ222" s="358">
        <v>121.95739317875366</v>
      </c>
      <c r="AK222" s="358">
        <v>201.26530213773788</v>
      </c>
      <c r="AL222" s="358">
        <v>303.19329901909123</v>
      </c>
      <c r="AM222" s="358">
        <v>430.27636176804197</v>
      </c>
      <c r="AN222" s="358">
        <v>566.65046560587973</v>
      </c>
      <c r="AO222" s="358">
        <v>696.77190295280707</v>
      </c>
      <c r="AP222" s="358">
        <v>822.59702429129084</v>
      </c>
      <c r="AQ222" s="358">
        <v>940.17866487442325</v>
      </c>
      <c r="AR222" s="358">
        <v>1051.7419902580484</v>
      </c>
      <c r="AS222" s="358">
        <v>1160.9671271004167</v>
      </c>
      <c r="AT222" s="358">
        <v>1259.4988592674251</v>
      </c>
      <c r="AU222" s="358">
        <v>1337.245759255718</v>
      </c>
      <c r="AV222" s="358">
        <v>1403.2957486743524</v>
      </c>
      <c r="AW222" s="358">
        <v>1463.8836079853654</v>
      </c>
      <c r="AX222" s="358">
        <v>1517.3148579575054</v>
      </c>
      <c r="AY222" s="358">
        <v>1563.5482118959997</v>
      </c>
      <c r="AZ222" s="358">
        <v>1603.8617947652408</v>
      </c>
      <c r="BA222" s="358">
        <v>1638.4305997783051</v>
      </c>
      <c r="BB222" s="358">
        <v>1670.4965045073036</v>
      </c>
      <c r="BC222" s="358">
        <v>1703.7215804411746</v>
      </c>
      <c r="BD222" s="358">
        <v>1736.9362161686947</v>
      </c>
      <c r="BE222" s="358">
        <v>1771.2864736591455</v>
      </c>
      <c r="BF222" s="358">
        <v>1803.4867558020314</v>
      </c>
      <c r="BG222" s="358">
        <v>1829.2594112513191</v>
      </c>
      <c r="BH222" s="358">
        <v>1852.8080345657099</v>
      </c>
      <c r="BI222" s="324">
        <v>75.08398888744675</v>
      </c>
      <c r="BJ222" s="324">
        <v>138.50153823306218</v>
      </c>
      <c r="BK222" s="324">
        <v>259.97929096874731</v>
      </c>
      <c r="BL222" s="324">
        <v>420.19378014885564</v>
      </c>
      <c r="BM222" s="324">
        <v>625.2461624752541</v>
      </c>
      <c r="BN222" s="324">
        <v>841.85488916153395</v>
      </c>
      <c r="BO222" s="324">
        <v>1038.6362239888238</v>
      </c>
      <c r="BP222" s="324">
        <v>1216.7899298275076</v>
      </c>
      <c r="BQ222" s="324">
        <v>1364.0934741395859</v>
      </c>
      <c r="BR222" s="324">
        <v>1489.6240431523006</v>
      </c>
      <c r="BS222" s="324">
        <v>1599.5293637794298</v>
      </c>
      <c r="BT222" s="324">
        <v>1690.224111787051</v>
      </c>
      <c r="BU222" s="324">
        <v>1757.1835283670844</v>
      </c>
      <c r="BV222" s="324">
        <v>1809.4372358570624</v>
      </c>
      <c r="BW222" s="324">
        <v>1853.8580437319445</v>
      </c>
      <c r="BX222" s="324">
        <v>1892.199299079829</v>
      </c>
      <c r="BY222" s="324">
        <v>1928.0420381193564</v>
      </c>
      <c r="BZ222" s="324">
        <v>1962.6886667655278</v>
      </c>
      <c r="CA222" s="324">
        <v>1998.0265144045636</v>
      </c>
      <c r="CB222" s="324">
        <v>2035.8284568929207</v>
      </c>
      <c r="CC222" s="324">
        <v>2078.8864121345514</v>
      </c>
      <c r="CD222" s="324">
        <v>2125.9717296274025</v>
      </c>
      <c r="CE222" s="324">
        <v>2179.5218397710787</v>
      </c>
      <c r="CF222" s="324">
        <v>2231.3288440093606</v>
      </c>
      <c r="CG222" s="324">
        <v>2271.0832584927798</v>
      </c>
      <c r="CH222" s="324">
        <v>2307.7307877382759</v>
      </c>
    </row>
    <row r="223" spans="1:86" x14ac:dyDescent="0.25">
      <c r="A223" s="353" t="s">
        <v>263</v>
      </c>
      <c r="B223" s="353" t="s">
        <v>542</v>
      </c>
      <c r="C223" s="354">
        <v>20000</v>
      </c>
      <c r="D223" s="354"/>
      <c r="E223" s="356"/>
      <c r="F223" s="364">
        <v>0.98940000000000006</v>
      </c>
      <c r="G223" s="358">
        <v>3654.8436000000002</v>
      </c>
      <c r="H223" s="366">
        <v>3.3319200750471468E-3</v>
      </c>
      <c r="I223" s="358">
        <v>38.840534231932267</v>
      </c>
      <c r="J223" s="358">
        <v>54.529693120249313</v>
      </c>
      <c r="K223" s="358">
        <v>73.741009852269286</v>
      </c>
      <c r="L223" s="358">
        <v>96.316519994842949</v>
      </c>
      <c r="M223" s="358">
        <v>121.72278904337</v>
      </c>
      <c r="N223" s="358">
        <v>150.76343359943053</v>
      </c>
      <c r="O223" s="358">
        <v>183.59173891620549</v>
      </c>
      <c r="P223" s="358">
        <v>221.61109293953839</v>
      </c>
      <c r="Q223" s="358">
        <v>267.06045128421914</v>
      </c>
      <c r="R223" s="358">
        <v>317.54636726254921</v>
      </c>
      <c r="S223" s="358">
        <v>373.69607410960162</v>
      </c>
      <c r="T223" s="358">
        <v>428.72002567236666</v>
      </c>
      <c r="U223" s="358">
        <v>474.51837496054276</v>
      </c>
      <c r="V223" s="358">
        <v>515.82241170005966</v>
      </c>
      <c r="W223" s="358">
        <v>555.52730461421061</v>
      </c>
      <c r="X223" s="358">
        <v>590.97296734199153</v>
      </c>
      <c r="Y223" s="358">
        <v>620.26423479551067</v>
      </c>
      <c r="Z223" s="358">
        <v>644.04971358265504</v>
      </c>
      <c r="AA223" s="358">
        <v>661.53414465084154</v>
      </c>
      <c r="AB223" s="358">
        <v>675.1544399296331</v>
      </c>
      <c r="AC223" s="358">
        <v>687.25509450698326</v>
      </c>
      <c r="AD223" s="358">
        <v>697.26161543350986</v>
      </c>
      <c r="AE223" s="358">
        <v>705.09883647660047</v>
      </c>
      <c r="AF223" s="358">
        <v>711.61341578137967</v>
      </c>
      <c r="AG223" s="358">
        <v>717.7127816065564</v>
      </c>
      <c r="AH223" s="358">
        <v>723.11836289963242</v>
      </c>
      <c r="AI223" s="358">
        <v>38.840534231932267</v>
      </c>
      <c r="AJ223" s="358">
        <v>63.087888307284153</v>
      </c>
      <c r="AK223" s="358">
        <v>104.11343314617054</v>
      </c>
      <c r="AL223" s="358">
        <v>156.84022497920782</v>
      </c>
      <c r="AM223" s="358">
        <v>222.57959394638667</v>
      </c>
      <c r="AN223" s="358">
        <v>293.1251673362442</v>
      </c>
      <c r="AO223" s="358">
        <v>360.43627076147175</v>
      </c>
      <c r="AP223" s="358">
        <v>425.52491356000962</v>
      </c>
      <c r="AQ223" s="358">
        <v>486.34924913123092</v>
      </c>
      <c r="AR223" s="358">
        <v>544.06034337112897</v>
      </c>
      <c r="AS223" s="358">
        <v>600.56190554669377</v>
      </c>
      <c r="AT223" s="358">
        <v>651.53182833410847</v>
      </c>
      <c r="AU223" s="358">
        <v>691.74987182336133</v>
      </c>
      <c r="AV223" s="358">
        <v>725.91716784806863</v>
      </c>
      <c r="AW223" s="358">
        <v>757.25893402855911</v>
      </c>
      <c r="AX223" s="358">
        <v>784.89862558395544</v>
      </c>
      <c r="AY223" s="358">
        <v>808.81488513427018</v>
      </c>
      <c r="AZ223" s="358">
        <v>829.6688796895113</v>
      </c>
      <c r="BA223" s="358">
        <v>847.55113227573997</v>
      </c>
      <c r="BB223" s="358">
        <v>864.13864831956039</v>
      </c>
      <c r="BC223" s="358">
        <v>881.32579724824257</v>
      </c>
      <c r="BD223" s="358">
        <v>898.50754551563637</v>
      </c>
      <c r="BE223" s="358">
        <v>916.27674467117822</v>
      </c>
      <c r="BF223" s="358">
        <v>932.93377341166581</v>
      </c>
      <c r="BG223" s="358">
        <v>946.26582623755405</v>
      </c>
      <c r="BH223" s="358">
        <v>958.4473994798675</v>
      </c>
      <c r="BI223" s="324">
        <v>38.840534231932267</v>
      </c>
      <c r="BJ223" s="324">
        <v>71.646083494318972</v>
      </c>
      <c r="BK223" s="324">
        <v>134.48585644007179</v>
      </c>
      <c r="BL223" s="324">
        <v>217.36392996357273</v>
      </c>
      <c r="BM223" s="324">
        <v>323.4363988494033</v>
      </c>
      <c r="BN223" s="324">
        <v>435.48690107305794</v>
      </c>
      <c r="BO223" s="324">
        <v>537.28080260673789</v>
      </c>
      <c r="BP223" s="324">
        <v>629.43873418048076</v>
      </c>
      <c r="BQ223" s="324">
        <v>705.63804697824264</v>
      </c>
      <c r="BR223" s="324">
        <v>770.57431947970861</v>
      </c>
      <c r="BS223" s="324">
        <v>827.42773698378596</v>
      </c>
      <c r="BT223" s="324">
        <v>874.34363099585039</v>
      </c>
      <c r="BU223" s="324">
        <v>908.98136868617985</v>
      </c>
      <c r="BV223" s="324">
        <v>936.01192399607748</v>
      </c>
      <c r="BW223" s="324">
        <v>958.99056344290773</v>
      </c>
      <c r="BX223" s="324">
        <v>978.82428382591911</v>
      </c>
      <c r="BY223" s="324">
        <v>997.36553547302947</v>
      </c>
      <c r="BZ223" s="324">
        <v>1015.2880457963676</v>
      </c>
      <c r="CA223" s="324">
        <v>1033.5681199006383</v>
      </c>
      <c r="CB223" s="324">
        <v>1053.1228567094875</v>
      </c>
      <c r="CC223" s="324">
        <v>1075.396499989502</v>
      </c>
      <c r="CD223" s="324">
        <v>1099.7534755977629</v>
      </c>
      <c r="CE223" s="324">
        <v>1127.4546528657563</v>
      </c>
      <c r="CF223" s="324">
        <v>1154.254131041952</v>
      </c>
      <c r="CG223" s="324">
        <v>1174.8188708685518</v>
      </c>
      <c r="CH223" s="324">
        <v>1193.7764360601025</v>
      </c>
    </row>
    <row r="224" spans="1:86" x14ac:dyDescent="0.25">
      <c r="A224" s="353" t="s">
        <v>466</v>
      </c>
      <c r="B224" s="353" t="s">
        <v>467</v>
      </c>
      <c r="C224" s="354">
        <v>20000</v>
      </c>
      <c r="D224" s="354"/>
      <c r="E224" s="355"/>
      <c r="F224" s="364">
        <v>0.61308222175308791</v>
      </c>
      <c r="G224" s="358">
        <v>4981.9061339655927</v>
      </c>
      <c r="H224" s="366">
        <v>4.5417300646628158E-3</v>
      </c>
      <c r="I224" s="358">
        <v>52.943413429938275</v>
      </c>
      <c r="J224" s="358">
        <v>74.329257930224827</v>
      </c>
      <c r="K224" s="358">
        <v>100.51614501584626</v>
      </c>
      <c r="L224" s="358">
        <v>131.28875385106156</v>
      </c>
      <c r="M224" s="358">
        <v>165.91996149399247</v>
      </c>
      <c r="N224" s="358">
        <v>205.50517527664312</v>
      </c>
      <c r="O224" s="358">
        <v>250.25333785884945</v>
      </c>
      <c r="P224" s="358">
        <v>302.07740305776844</v>
      </c>
      <c r="Q224" s="358">
        <v>364.02928442477554</v>
      </c>
      <c r="R224" s="358">
        <v>432.84648209947613</v>
      </c>
      <c r="S224" s="358">
        <v>509.38397578640172</v>
      </c>
      <c r="T224" s="358">
        <v>584.38695588808503</v>
      </c>
      <c r="U224" s="358">
        <v>646.81454574289126</v>
      </c>
      <c r="V224" s="358">
        <v>703.11595190706737</v>
      </c>
      <c r="W224" s="358">
        <v>757.23757001336753</v>
      </c>
      <c r="X224" s="358">
        <v>805.55344447814821</v>
      </c>
      <c r="Y224" s="358">
        <v>845.48028156587304</v>
      </c>
      <c r="Z224" s="358">
        <v>877.90219496019267</v>
      </c>
      <c r="AA224" s="358">
        <v>901.73516947858161</v>
      </c>
      <c r="AB224" s="358">
        <v>920.30095231969528</v>
      </c>
      <c r="AC224" s="358">
        <v>936.79531756801941</v>
      </c>
      <c r="AD224" s="358">
        <v>950.43517564115768</v>
      </c>
      <c r="AE224" s="358">
        <v>961.11806767730855</v>
      </c>
      <c r="AF224" s="358">
        <v>969.99807080485277</v>
      </c>
      <c r="AG224" s="358">
        <v>978.31209770815121</v>
      </c>
      <c r="AH224" s="358">
        <v>985.68042903746573</v>
      </c>
      <c r="AI224" s="358">
        <v>52.943413429938275</v>
      </c>
      <c r="AJ224" s="358">
        <v>85.994907617112545</v>
      </c>
      <c r="AK224" s="358">
        <v>141.91670232321943</v>
      </c>
      <c r="AL224" s="358">
        <v>213.78843102245443</v>
      </c>
      <c r="AM224" s="358">
        <v>303.39756381834633</v>
      </c>
      <c r="AN224" s="358">
        <v>399.55801916452072</v>
      </c>
      <c r="AO224" s="358">
        <v>491.30957839352118</v>
      </c>
      <c r="AP224" s="358">
        <v>580.03170833898082</v>
      </c>
      <c r="AQ224" s="358">
        <v>662.94117414393304</v>
      </c>
      <c r="AR224" s="358">
        <v>741.60699021103233</v>
      </c>
      <c r="AS224" s="358">
        <v>818.62409682021371</v>
      </c>
      <c r="AT224" s="358">
        <v>888.10104269619444</v>
      </c>
      <c r="AU224" s="358">
        <v>942.92213478210567</v>
      </c>
      <c r="AV224" s="358">
        <v>989.49547150341073</v>
      </c>
      <c r="AW224" s="358">
        <v>1032.2173371350623</v>
      </c>
      <c r="AX224" s="358">
        <v>1069.8929161668834</v>
      </c>
      <c r="AY224" s="358">
        <v>1102.4930964195285</v>
      </c>
      <c r="AZ224" s="358">
        <v>1130.919112622367</v>
      </c>
      <c r="BA224" s="358">
        <v>1155.2943564353868</v>
      </c>
      <c r="BB224" s="358">
        <v>1177.904748826996</v>
      </c>
      <c r="BC224" s="358">
        <v>1201.3324989701709</v>
      </c>
      <c r="BD224" s="358">
        <v>1224.7528874884599</v>
      </c>
      <c r="BE224" s="358">
        <v>1248.9740285158491</v>
      </c>
      <c r="BF224" s="358">
        <v>1271.6791734517024</v>
      </c>
      <c r="BG224" s="358">
        <v>1289.8520538867629</v>
      </c>
      <c r="BH224" s="358">
        <v>1306.4567191198337</v>
      </c>
      <c r="BI224" s="324">
        <v>52.943413429938275</v>
      </c>
      <c r="BJ224" s="324">
        <v>97.660557304000292</v>
      </c>
      <c r="BK224" s="324">
        <v>183.31725963059262</v>
      </c>
      <c r="BL224" s="324">
        <v>296.28810819384734</v>
      </c>
      <c r="BM224" s="324">
        <v>440.8751661427001</v>
      </c>
      <c r="BN224" s="324">
        <v>593.61086305239826</v>
      </c>
      <c r="BO224" s="324">
        <v>732.36581892819288</v>
      </c>
      <c r="BP224" s="324">
        <v>857.98601362019315</v>
      </c>
      <c r="BQ224" s="324">
        <v>961.8530638630906</v>
      </c>
      <c r="BR224" s="324">
        <v>1050.3674983225883</v>
      </c>
      <c r="BS224" s="324">
        <v>1127.8642178540256</v>
      </c>
      <c r="BT224" s="324">
        <v>1191.8151295043037</v>
      </c>
      <c r="BU224" s="324">
        <v>1239.0297238213202</v>
      </c>
      <c r="BV224" s="324">
        <v>1275.8749910997544</v>
      </c>
      <c r="BW224" s="324">
        <v>1307.1971042567573</v>
      </c>
      <c r="BX224" s="324">
        <v>1334.2323878556183</v>
      </c>
      <c r="BY224" s="324">
        <v>1359.5059112731838</v>
      </c>
      <c r="BZ224" s="324">
        <v>1383.9360302845416</v>
      </c>
      <c r="CA224" s="324">
        <v>1408.853543392192</v>
      </c>
      <c r="CB224" s="324">
        <v>1435.5085453342965</v>
      </c>
      <c r="CC224" s="324">
        <v>1465.8696803723226</v>
      </c>
      <c r="CD224" s="324">
        <v>1499.0705993357622</v>
      </c>
      <c r="CE224" s="324">
        <v>1536.8299893543895</v>
      </c>
      <c r="CF224" s="324">
        <v>1573.3602760985518</v>
      </c>
      <c r="CG224" s="324">
        <v>1601.3920100653747</v>
      </c>
      <c r="CH224" s="324">
        <v>1627.2330092022019</v>
      </c>
    </row>
    <row r="225" spans="1:86" x14ac:dyDescent="0.25">
      <c r="A225" s="353" t="s">
        <v>557</v>
      </c>
      <c r="B225" s="353" t="s">
        <v>557</v>
      </c>
      <c r="C225" s="354">
        <v>7500</v>
      </c>
      <c r="D225" s="354"/>
      <c r="E225" s="355"/>
      <c r="F225" s="364">
        <v>0.26150000000000001</v>
      </c>
      <c r="G225" s="358">
        <v>47.854500000000002</v>
      </c>
      <c r="H225" s="366">
        <v>4.3626318026671152E-5</v>
      </c>
      <c r="I225" s="358">
        <v>0.50855646611034266</v>
      </c>
      <c r="J225" s="358">
        <v>0.71398163232565437</v>
      </c>
      <c r="K225" s="358">
        <v>0.96552398465844635</v>
      </c>
      <c r="L225" s="358">
        <v>1.2611152242173131</v>
      </c>
      <c r="M225" s="358">
        <v>1.5937708547298577</v>
      </c>
      <c r="N225" s="358">
        <v>1.9740129873639323</v>
      </c>
      <c r="O225" s="358">
        <v>2.4038486544172657</v>
      </c>
      <c r="P225" s="358">
        <v>2.9016530412067811</v>
      </c>
      <c r="Q225" s="358">
        <v>3.4967417938159282</v>
      </c>
      <c r="R225" s="358">
        <v>4.1577764455271531</v>
      </c>
      <c r="S225" s="358">
        <v>4.8929696412940711</v>
      </c>
      <c r="T225" s="358">
        <v>5.6134228202099461</v>
      </c>
      <c r="U225" s="358">
        <v>6.2130810671486181</v>
      </c>
      <c r="V225" s="358">
        <v>6.753893272122645</v>
      </c>
      <c r="W225" s="358">
        <v>7.273767172598232</v>
      </c>
      <c r="X225" s="358">
        <v>7.7378730694980584</v>
      </c>
      <c r="Y225" s="358">
        <v>8.1213967196904857</v>
      </c>
      <c r="Z225" s="358">
        <v>8.4328306192476106</v>
      </c>
      <c r="AA225" s="358">
        <v>8.6617620861242042</v>
      </c>
      <c r="AB225" s="358">
        <v>8.8400986968669812</v>
      </c>
      <c r="AC225" s="358">
        <v>8.9985379730296611</v>
      </c>
      <c r="AD225" s="358">
        <v>9.1295578217800877</v>
      </c>
      <c r="AE225" s="358">
        <v>9.2321740580553104</v>
      </c>
      <c r="AF225" s="358">
        <v>9.3174723551809535</v>
      </c>
      <c r="AG225" s="358">
        <v>9.3973340767279208</v>
      </c>
      <c r="AH225" s="358">
        <v>9.4681117674585202</v>
      </c>
      <c r="AI225" s="358">
        <v>0.50855646611034266</v>
      </c>
      <c r="AJ225" s="358">
        <v>0.82603790515165387</v>
      </c>
      <c r="AK225" s="358">
        <v>1.36320369125875</v>
      </c>
      <c r="AL225" s="358">
        <v>2.0535791316124992</v>
      </c>
      <c r="AM225" s="358">
        <v>2.9143340575523831</v>
      </c>
      <c r="AN225" s="358">
        <v>3.8380187650963502</v>
      </c>
      <c r="AO225" s="358">
        <v>4.7193531124436756</v>
      </c>
      <c r="AP225" s="358">
        <v>5.5715877899556299</v>
      </c>
      <c r="AQ225" s="358">
        <v>6.3679879879266208</v>
      </c>
      <c r="AR225" s="358">
        <v>7.1236251263538852</v>
      </c>
      <c r="AS225" s="358">
        <v>7.8634253211229774</v>
      </c>
      <c r="AT225" s="358">
        <v>8.5307972902081488</v>
      </c>
      <c r="AU225" s="358">
        <v>9.0573901004056765</v>
      </c>
      <c r="AV225" s="358">
        <v>9.5047577709714854</v>
      </c>
      <c r="AW225" s="358">
        <v>9.9151295170249369</v>
      </c>
      <c r="AX225" s="358">
        <v>10.277028346167096</v>
      </c>
      <c r="AY225" s="358">
        <v>10.590174616680706</v>
      </c>
      <c r="AZ225" s="358">
        <v>10.863225283594002</v>
      </c>
      <c r="BA225" s="358">
        <v>11.097365605326969</v>
      </c>
      <c r="BB225" s="358">
        <v>11.314553363106537</v>
      </c>
      <c r="BC225" s="358">
        <v>11.539592382124376</v>
      </c>
      <c r="BD225" s="358">
        <v>11.764560687871301</v>
      </c>
      <c r="BE225" s="358">
        <v>11.997220750531406</v>
      </c>
      <c r="BF225" s="358">
        <v>12.215318669102164</v>
      </c>
      <c r="BG225" s="358">
        <v>12.389881192641193</v>
      </c>
      <c r="BH225" s="358">
        <v>12.549379973033407</v>
      </c>
      <c r="BI225" s="324">
        <v>0.50855646611034266</v>
      </c>
      <c r="BJ225" s="324">
        <v>0.93809417797765338</v>
      </c>
      <c r="BK225" s="324">
        <v>1.7608833978590537</v>
      </c>
      <c r="BL225" s="324">
        <v>2.8460430390076858</v>
      </c>
      <c r="BM225" s="324">
        <v>4.2348972603749084</v>
      </c>
      <c r="BN225" s="324">
        <v>5.7020245428287692</v>
      </c>
      <c r="BO225" s="324">
        <v>7.0348575704700851</v>
      </c>
      <c r="BP225" s="324">
        <v>8.2415225387044799</v>
      </c>
      <c r="BQ225" s="324">
        <v>9.2392341820373129</v>
      </c>
      <c r="BR225" s="324">
        <v>10.089473807180617</v>
      </c>
      <c r="BS225" s="324">
        <v>10.833881000951882</v>
      </c>
      <c r="BT225" s="324">
        <v>11.448171760206353</v>
      </c>
      <c r="BU225" s="324">
        <v>11.901699133662737</v>
      </c>
      <c r="BV225" s="324">
        <v>12.255622269820325</v>
      </c>
      <c r="BW225" s="324">
        <v>12.556491861451642</v>
      </c>
      <c r="BX225" s="324">
        <v>12.816183622836132</v>
      </c>
      <c r="BY225" s="324">
        <v>13.058952513670924</v>
      </c>
      <c r="BZ225" s="324">
        <v>13.293619947940391</v>
      </c>
      <c r="CA225" s="324">
        <v>13.532969124529734</v>
      </c>
      <c r="CB225" s="324">
        <v>13.789008029346091</v>
      </c>
      <c r="CC225" s="324">
        <v>14.080646791219088</v>
      </c>
      <c r="CD225" s="324">
        <v>14.399563553962514</v>
      </c>
      <c r="CE225" s="324">
        <v>14.7622674430075</v>
      </c>
      <c r="CF225" s="324">
        <v>15.113164983023374</v>
      </c>
      <c r="CG225" s="324">
        <v>15.382428308554466</v>
      </c>
      <c r="CH225" s="324">
        <v>15.630648178608292</v>
      </c>
    </row>
    <row r="226" spans="1:86" x14ac:dyDescent="0.25">
      <c r="A226" s="353" t="s">
        <v>527</v>
      </c>
      <c r="B226" s="353" t="s">
        <v>527</v>
      </c>
      <c r="C226" s="354">
        <v>6250</v>
      </c>
      <c r="D226" s="354"/>
      <c r="E226" s="355"/>
      <c r="F226" s="364">
        <v>0.2339</v>
      </c>
      <c r="G226" s="358">
        <v>337.28379999999999</v>
      </c>
      <c r="H226" s="366">
        <v>3.0748310658442038E-4</v>
      </c>
      <c r="I226" s="358">
        <v>3.5843621269529002</v>
      </c>
      <c r="J226" s="358">
        <v>5.0322213810822278</v>
      </c>
      <c r="K226" s="358">
        <v>6.8051196551367674</v>
      </c>
      <c r="L226" s="358">
        <v>8.8884793501523855</v>
      </c>
      <c r="M226" s="358">
        <v>11.233072965186853</v>
      </c>
      <c r="N226" s="358">
        <v>13.913061501582066</v>
      </c>
      <c r="O226" s="358">
        <v>16.942590744584979</v>
      </c>
      <c r="P226" s="358">
        <v>20.451171029261189</v>
      </c>
      <c r="Q226" s="358">
        <v>24.645422266182962</v>
      </c>
      <c r="R226" s="358">
        <v>29.304467481592969</v>
      </c>
      <c r="S226" s="358">
        <v>34.486190303948447</v>
      </c>
      <c r="T226" s="358">
        <v>39.564023859974029</v>
      </c>
      <c r="U226" s="358">
        <v>43.790481397484882</v>
      </c>
      <c r="V226" s="358">
        <v>47.602185533564437</v>
      </c>
      <c r="W226" s="358">
        <v>51.266314187572476</v>
      </c>
      <c r="X226" s="358">
        <v>54.537383794585025</v>
      </c>
      <c r="Y226" s="358">
        <v>57.240500829070228</v>
      </c>
      <c r="Z226" s="358">
        <v>59.435521341069006</v>
      </c>
      <c r="AA226" s="358">
        <v>61.049055597778654</v>
      </c>
      <c r="AB226" s="358">
        <v>62.30599172187241</v>
      </c>
      <c r="AC226" s="358">
        <v>63.422689234821</v>
      </c>
      <c r="AD226" s="358">
        <v>64.346131595768639</v>
      </c>
      <c r="AE226" s="358">
        <v>65.069382159719879</v>
      </c>
      <c r="AF226" s="358">
        <v>65.670573976332022</v>
      </c>
      <c r="AG226" s="358">
        <v>66.233448207969673</v>
      </c>
      <c r="AH226" s="358">
        <v>66.732297187372666</v>
      </c>
      <c r="AI226" s="358">
        <v>3.5843621269529002</v>
      </c>
      <c r="AJ226" s="358">
        <v>5.8220063649936646</v>
      </c>
      <c r="AK226" s="358">
        <v>9.608010138268666</v>
      </c>
      <c r="AL226" s="358">
        <v>14.473852471783506</v>
      </c>
      <c r="AM226" s="358">
        <v>20.540548232677939</v>
      </c>
      <c r="AN226" s="358">
        <v>27.050780042900964</v>
      </c>
      <c r="AO226" s="358">
        <v>33.262521838214376</v>
      </c>
      <c r="AP226" s="358">
        <v>39.269165947399649</v>
      </c>
      <c r="AQ226" s="358">
        <v>44.882282479646527</v>
      </c>
      <c r="AR226" s="358">
        <v>50.208096467252155</v>
      </c>
      <c r="AS226" s="358">
        <v>55.422289927270739</v>
      </c>
      <c r="AT226" s="358">
        <v>60.126001255286475</v>
      </c>
      <c r="AU226" s="358">
        <v>63.837485526903592</v>
      </c>
      <c r="AV226" s="358">
        <v>66.990582266511851</v>
      </c>
      <c r="AW226" s="358">
        <v>69.882927645139645</v>
      </c>
      <c r="AX226" s="358">
        <v>72.433630553092257</v>
      </c>
      <c r="AY226" s="358">
        <v>74.640720044668967</v>
      </c>
      <c r="AZ226" s="358">
        <v>76.565211294792789</v>
      </c>
      <c r="BA226" s="358">
        <v>78.2154581356817</v>
      </c>
      <c r="BB226" s="358">
        <v>79.746221433958183</v>
      </c>
      <c r="BC226" s="358">
        <v>81.332321288362863</v>
      </c>
      <c r="BD226" s="358">
        <v>82.917922747826125</v>
      </c>
      <c r="BE226" s="358">
        <v>84.55773655932218</v>
      </c>
      <c r="BF226" s="358">
        <v>86.09491477135316</v>
      </c>
      <c r="BG226" s="358">
        <v>87.325250712107604</v>
      </c>
      <c r="BH226" s="358">
        <v>88.449415727854301</v>
      </c>
      <c r="BI226" s="324">
        <v>3.5843621269529002</v>
      </c>
      <c r="BJ226" s="324">
        <v>6.6117913489051015</v>
      </c>
      <c r="BK226" s="324">
        <v>12.410900621400565</v>
      </c>
      <c r="BL226" s="324">
        <v>20.059225593414631</v>
      </c>
      <c r="BM226" s="324">
        <v>29.84802350016902</v>
      </c>
      <c r="BN226" s="324">
        <v>40.188498584219865</v>
      </c>
      <c r="BO226" s="324">
        <v>49.582452931843775</v>
      </c>
      <c r="BP226" s="324">
        <v>58.087160865538102</v>
      </c>
      <c r="BQ226" s="324">
        <v>65.119142693110078</v>
      </c>
      <c r="BR226" s="324">
        <v>71.11172545291133</v>
      </c>
      <c r="BS226" s="324">
        <v>76.358389550593031</v>
      </c>
      <c r="BT226" s="324">
        <v>80.68797865059895</v>
      </c>
      <c r="BU226" s="324">
        <v>83.884489656322302</v>
      </c>
      <c r="BV226" s="324">
        <v>86.378978999459278</v>
      </c>
      <c r="BW226" s="324">
        <v>88.4995411027068</v>
      </c>
      <c r="BX226" s="324">
        <v>90.329877311599461</v>
      </c>
      <c r="BY226" s="324">
        <v>92.040939260267692</v>
      </c>
      <c r="BZ226" s="324">
        <v>93.694901248516572</v>
      </c>
      <c r="CA226" s="324">
        <v>95.38186067358474</v>
      </c>
      <c r="CB226" s="324">
        <v>97.18645114604395</v>
      </c>
      <c r="CC226" s="324">
        <v>99.241953341904733</v>
      </c>
      <c r="CD226" s="324">
        <v>101.48971389988363</v>
      </c>
      <c r="CE226" s="324">
        <v>104.04609095892451</v>
      </c>
      <c r="CF226" s="324">
        <v>106.51925556637428</v>
      </c>
      <c r="CG226" s="324">
        <v>108.41705321624555</v>
      </c>
      <c r="CH226" s="324">
        <v>110.16653426833595</v>
      </c>
    </row>
    <row r="227" spans="1:86" x14ac:dyDescent="0.25">
      <c r="A227" s="353" t="s">
        <v>349</v>
      </c>
      <c r="B227" s="353" t="s">
        <v>349</v>
      </c>
      <c r="C227" s="354">
        <v>20000</v>
      </c>
      <c r="D227" s="354"/>
      <c r="E227" s="355"/>
      <c r="F227" s="364">
        <v>0.96479999999999999</v>
      </c>
      <c r="G227" s="358">
        <v>12166.128000000001</v>
      </c>
      <c r="H227" s="366">
        <v>1.1091190364149425E-2</v>
      </c>
      <c r="I227" s="358">
        <v>129.29114423776429</v>
      </c>
      <c r="J227" s="358">
        <v>181.51672107164111</v>
      </c>
      <c r="K227" s="358">
        <v>245.46674574856482</v>
      </c>
      <c r="L227" s="358">
        <v>320.61539125007118</v>
      </c>
      <c r="M227" s="358">
        <v>405.18697763664551</v>
      </c>
      <c r="N227" s="358">
        <v>501.85655848315167</v>
      </c>
      <c r="O227" s="358">
        <v>611.13438490148724</v>
      </c>
      <c r="P227" s="358">
        <v>737.69201038378787</v>
      </c>
      <c r="Q227" s="358">
        <v>888.98239970147404</v>
      </c>
      <c r="R227" s="358">
        <v>1057.0383230765833</v>
      </c>
      <c r="S227" s="358">
        <v>1243.9476947016008</v>
      </c>
      <c r="T227" s="358">
        <v>1427.1096876739948</v>
      </c>
      <c r="U227" s="358">
        <v>1579.5617870274828</v>
      </c>
      <c r="V227" s="358">
        <v>1717.0533606449328</v>
      </c>
      <c r="W227" s="358">
        <v>1849.2217547780915</v>
      </c>
      <c r="X227" s="358">
        <v>1967.2121579217478</v>
      </c>
      <c r="Y227" s="358">
        <v>2064.7160043576791</v>
      </c>
      <c r="Z227" s="358">
        <v>2143.8923552870824</v>
      </c>
      <c r="AA227" s="358">
        <v>2202.0939774803642</v>
      </c>
      <c r="AB227" s="358">
        <v>2247.4327864404995</v>
      </c>
      <c r="AC227" s="358">
        <v>2287.7130634055193</v>
      </c>
      <c r="AD227" s="358">
        <v>2321.0224543810459</v>
      </c>
      <c r="AE227" s="358">
        <v>2347.1107483847982</v>
      </c>
      <c r="AF227" s="358">
        <v>2368.7962743230614</v>
      </c>
      <c r="AG227" s="358">
        <v>2389.099650737835</v>
      </c>
      <c r="AH227" s="358">
        <v>2407.0935791034608</v>
      </c>
      <c r="AI227" s="358">
        <v>129.29114423776429</v>
      </c>
      <c r="AJ227" s="358">
        <v>210.00497104612691</v>
      </c>
      <c r="AK227" s="358">
        <v>346.56950961615803</v>
      </c>
      <c r="AL227" s="358">
        <v>522.08478979670701</v>
      </c>
      <c r="AM227" s="358">
        <v>740.91592596185649</v>
      </c>
      <c r="AN227" s="358">
        <v>975.7458036875139</v>
      </c>
      <c r="AO227" s="358">
        <v>1199.8088799002842</v>
      </c>
      <c r="AP227" s="358">
        <v>1416.4738993373103</v>
      </c>
      <c r="AQ227" s="358">
        <v>1618.9440274912022</v>
      </c>
      <c r="AR227" s="358">
        <v>1811.0508961798273</v>
      </c>
      <c r="AS227" s="358">
        <v>1999.1315127150683</v>
      </c>
      <c r="AT227" s="358">
        <v>2168.7985826771883</v>
      </c>
      <c r="AU227" s="358">
        <v>2302.675136245668</v>
      </c>
      <c r="AV227" s="358">
        <v>2416.4101526634645</v>
      </c>
      <c r="AW227" s="358">
        <v>2520.7396345318321</v>
      </c>
      <c r="AX227" s="358">
        <v>2612.7457672548494</v>
      </c>
      <c r="AY227" s="358">
        <v>2692.3574570602218</v>
      </c>
      <c r="AZ227" s="358">
        <v>2761.7755758192211</v>
      </c>
      <c r="BA227" s="358">
        <v>2821.301453723378</v>
      </c>
      <c r="BB227" s="358">
        <v>2876.5174534972593</v>
      </c>
      <c r="BC227" s="358">
        <v>2933.7294922891278</v>
      </c>
      <c r="BD227" s="358">
        <v>2990.9235535301859</v>
      </c>
      <c r="BE227" s="358">
        <v>3050.0731027431307</v>
      </c>
      <c r="BF227" s="358">
        <v>3105.5204941873085</v>
      </c>
      <c r="BG227" s="358">
        <v>3149.8998107694247</v>
      </c>
      <c r="BH227" s="358">
        <v>3190.4494472319416</v>
      </c>
      <c r="BI227" s="324">
        <v>129.29114423776429</v>
      </c>
      <c r="BJ227" s="324">
        <v>238.49322102061274</v>
      </c>
      <c r="BK227" s="324">
        <v>447.67227348375121</v>
      </c>
      <c r="BL227" s="324">
        <v>723.55418834334284</v>
      </c>
      <c r="BM227" s="324">
        <v>1076.6448742870675</v>
      </c>
      <c r="BN227" s="324">
        <v>1449.6350488918761</v>
      </c>
      <c r="BO227" s="324">
        <v>1788.4833748990811</v>
      </c>
      <c r="BP227" s="324">
        <v>2095.2557882908327</v>
      </c>
      <c r="BQ227" s="324">
        <v>2348.9056552809298</v>
      </c>
      <c r="BR227" s="324">
        <v>2565.0634692830708</v>
      </c>
      <c r="BS227" s="324">
        <v>2754.3153307285361</v>
      </c>
      <c r="BT227" s="324">
        <v>2910.4874776803813</v>
      </c>
      <c r="BU227" s="324">
        <v>3025.7884854638532</v>
      </c>
      <c r="BV227" s="324">
        <v>3115.7669446819968</v>
      </c>
      <c r="BW227" s="324">
        <v>3192.2575142855731</v>
      </c>
      <c r="BX227" s="324">
        <v>3258.279376587951</v>
      </c>
      <c r="BY227" s="324">
        <v>3319.998909762764</v>
      </c>
      <c r="BZ227" s="324">
        <v>3379.6587963513598</v>
      </c>
      <c r="CA227" s="324">
        <v>3440.5089299663919</v>
      </c>
      <c r="CB227" s="324">
        <v>3505.6021205540187</v>
      </c>
      <c r="CC227" s="324">
        <v>3579.7459211727364</v>
      </c>
      <c r="CD227" s="324">
        <v>3660.8246526793268</v>
      </c>
      <c r="CE227" s="324">
        <v>3753.0354571014632</v>
      </c>
      <c r="CF227" s="324">
        <v>3842.244714051556</v>
      </c>
      <c r="CG227" s="324">
        <v>3910.6999708010144</v>
      </c>
      <c r="CH227" s="324">
        <v>3973.8053153604228</v>
      </c>
    </row>
    <row r="228" spans="1:86" x14ac:dyDescent="0.25">
      <c r="A228" s="353" t="s">
        <v>529</v>
      </c>
      <c r="B228" s="353" t="s">
        <v>530</v>
      </c>
      <c r="C228" s="354">
        <v>6250</v>
      </c>
      <c r="D228" s="354"/>
      <c r="E228" s="355"/>
      <c r="F228" s="364">
        <v>0.4642</v>
      </c>
      <c r="G228" s="358">
        <v>658.69979999999998</v>
      </c>
      <c r="H228" s="366">
        <v>6.0050041185060301E-4</v>
      </c>
      <c r="I228" s="358">
        <v>7.0000949234782412</v>
      </c>
      <c r="J228" s="358">
        <v>9.8276976755912617</v>
      </c>
      <c r="K228" s="358">
        <v>13.290086733530215</v>
      </c>
      <c r="L228" s="358">
        <v>17.358792714768711</v>
      </c>
      <c r="M228" s="358">
        <v>21.937676566600555</v>
      </c>
      <c r="N228" s="358">
        <v>27.171571325037867</v>
      </c>
      <c r="O228" s="358">
        <v>33.088103060212141</v>
      </c>
      <c r="P228" s="358">
        <v>39.940199519633438</v>
      </c>
      <c r="Q228" s="358">
        <v>48.131379917002434</v>
      </c>
      <c r="R228" s="358">
        <v>57.230281647774945</v>
      </c>
      <c r="S228" s="358">
        <v>67.349948784889122</v>
      </c>
      <c r="T228" s="358">
        <v>77.266724947240647</v>
      </c>
      <c r="U228" s="358">
        <v>85.520802773293639</v>
      </c>
      <c r="V228" s="358">
        <v>92.964886219029182</v>
      </c>
      <c r="W228" s="358">
        <v>100.12076151327506</v>
      </c>
      <c r="X228" s="358">
        <v>106.50901050692741</v>
      </c>
      <c r="Y228" s="358">
        <v>111.78807416190283</v>
      </c>
      <c r="Z228" s="358">
        <v>116.07484860007474</v>
      </c>
      <c r="AA228" s="358">
        <v>119.22600703753244</v>
      </c>
      <c r="AB228" s="358">
        <v>121.6807456687781</v>
      </c>
      <c r="AC228" s="358">
        <v>123.86160472112431</v>
      </c>
      <c r="AD228" s="358">
        <v>125.66504532060685</v>
      </c>
      <c r="AE228" s="358">
        <v>127.07752051753171</v>
      </c>
      <c r="AF228" s="358">
        <v>128.25162057618871</v>
      </c>
      <c r="AG228" s="358">
        <v>129.35088814790387</v>
      </c>
      <c r="AH228" s="358">
        <v>130.32511733698132</v>
      </c>
      <c r="AI228" s="358">
        <v>7.0000949234782412</v>
      </c>
      <c r="AJ228" s="358">
        <v>11.370111544699315</v>
      </c>
      <c r="AK228" s="358">
        <v>18.764003360005855</v>
      </c>
      <c r="AL228" s="358">
        <v>28.26677038266677</v>
      </c>
      <c r="AM228" s="358">
        <v>40.114749100773039</v>
      </c>
      <c r="AN228" s="358">
        <v>52.82893339111709</v>
      </c>
      <c r="AO228" s="358">
        <v>64.960180365399836</v>
      </c>
      <c r="AP228" s="358">
        <v>76.690880960541136</v>
      </c>
      <c r="AQ228" s="358">
        <v>87.653040237588272</v>
      </c>
      <c r="AR228" s="358">
        <v>98.054110815164279</v>
      </c>
      <c r="AS228" s="358">
        <v>108.23719161915056</v>
      </c>
      <c r="AT228" s="358">
        <v>117.42332422030634</v>
      </c>
      <c r="AU228" s="358">
        <v>124.6716828649176</v>
      </c>
      <c r="AV228" s="358">
        <v>130.82953625651427</v>
      </c>
      <c r="AW228" s="358">
        <v>136.47815419319861</v>
      </c>
      <c r="AX228" s="358">
        <v>141.45956004585977</v>
      </c>
      <c r="AY228" s="358">
        <v>145.76990464789426</v>
      </c>
      <c r="AZ228" s="358">
        <v>149.52834783893493</v>
      </c>
      <c r="BA228" s="358">
        <v>152.75120427035606</v>
      </c>
      <c r="BB228" s="358">
        <v>155.74071482029072</v>
      </c>
      <c r="BC228" s="358">
        <v>158.83829512766508</v>
      </c>
      <c r="BD228" s="358">
        <v>161.93490209256575</v>
      </c>
      <c r="BE228" s="358">
        <v>165.13738329584231</v>
      </c>
      <c r="BF228" s="358">
        <v>168.13942187827396</v>
      </c>
      <c r="BG228" s="358">
        <v>170.54221157083481</v>
      </c>
      <c r="BH228" s="358">
        <v>172.73765431382856</v>
      </c>
      <c r="BI228" s="324">
        <v>7.0000949234782412</v>
      </c>
      <c r="BJ228" s="324">
        <v>12.912525413807368</v>
      </c>
      <c r="BK228" s="324">
        <v>24.237919986481501</v>
      </c>
      <c r="BL228" s="324">
        <v>39.17474805056483</v>
      </c>
      <c r="BM228" s="324">
        <v>58.291821634945521</v>
      </c>
      <c r="BN228" s="324">
        <v>78.48629545719632</v>
      </c>
      <c r="BO228" s="324">
        <v>96.832257670587538</v>
      </c>
      <c r="BP228" s="324">
        <v>113.44156240144883</v>
      </c>
      <c r="BQ228" s="324">
        <v>127.1747005581741</v>
      </c>
      <c r="BR228" s="324">
        <v>138.87793998255361</v>
      </c>
      <c r="BS228" s="324">
        <v>149.12443445341199</v>
      </c>
      <c r="BT228" s="324">
        <v>157.57992349337204</v>
      </c>
      <c r="BU228" s="324">
        <v>163.82256295654153</v>
      </c>
      <c r="BV228" s="324">
        <v>168.69418629399939</v>
      </c>
      <c r="BW228" s="324">
        <v>172.83554687312215</v>
      </c>
      <c r="BX228" s="324">
        <v>176.41010958479211</v>
      </c>
      <c r="BY228" s="324">
        <v>179.75173513388575</v>
      </c>
      <c r="BZ228" s="324">
        <v>182.98184707779509</v>
      </c>
      <c r="CA228" s="324">
        <v>186.27640150317964</v>
      </c>
      <c r="CB228" s="324">
        <v>189.80068397180335</v>
      </c>
      <c r="CC228" s="324">
        <v>193.81498553420587</v>
      </c>
      <c r="CD228" s="324">
        <v>198.20475886452468</v>
      </c>
      <c r="CE228" s="324">
        <v>203.19724607415296</v>
      </c>
      <c r="CF228" s="324">
        <v>208.02722318035921</v>
      </c>
      <c r="CG228" s="324">
        <v>211.7335349937658</v>
      </c>
      <c r="CH228" s="324">
        <v>215.15019129067582</v>
      </c>
    </row>
    <row r="229" spans="1:86" x14ac:dyDescent="0.25">
      <c r="A229" s="353" t="s">
        <v>427</v>
      </c>
      <c r="B229" s="353" t="s">
        <v>427</v>
      </c>
      <c r="C229" s="354">
        <v>3000</v>
      </c>
      <c r="D229" s="354"/>
      <c r="E229" s="355"/>
      <c r="F229" s="364">
        <v>0.8</v>
      </c>
      <c r="G229" s="358">
        <v>1176</v>
      </c>
      <c r="H229" s="366">
        <v>1.0720945783440484E-3</v>
      </c>
      <c r="I229" s="358">
        <v>12.497516516644472</v>
      </c>
      <c r="J229" s="358">
        <v>17.545735502721154</v>
      </c>
      <c r="K229" s="358">
        <v>23.727260883685602</v>
      </c>
      <c r="L229" s="358">
        <v>30.99126526616222</v>
      </c>
      <c r="M229" s="358">
        <v>39.166108206382098</v>
      </c>
      <c r="N229" s="358">
        <v>48.510365235035032</v>
      </c>
      <c r="O229" s="358">
        <v>59.073358150115538</v>
      </c>
      <c r="P229" s="358">
        <v>71.306647785666428</v>
      </c>
      <c r="Q229" s="358">
        <v>85.930651235046454</v>
      </c>
      <c r="R229" s="358">
        <v>102.17524161656544</v>
      </c>
      <c r="S229" s="358">
        <v>120.24224050323015</v>
      </c>
      <c r="T229" s="358">
        <v>137.94701097215298</v>
      </c>
      <c r="U229" s="358">
        <v>152.68330742076029</v>
      </c>
      <c r="V229" s="358">
        <v>165.97349231558638</v>
      </c>
      <c r="W229" s="358">
        <v>178.74912902601676</v>
      </c>
      <c r="X229" s="358">
        <v>190.15429541066601</v>
      </c>
      <c r="Y229" s="358">
        <v>199.57919406442466</v>
      </c>
      <c r="Z229" s="358">
        <v>207.23252375921152</v>
      </c>
      <c r="AA229" s="358">
        <v>212.85839812937263</v>
      </c>
      <c r="AB229" s="358">
        <v>217.24092964121593</v>
      </c>
      <c r="AC229" s="358">
        <v>221.13449427499776</v>
      </c>
      <c r="AD229" s="358">
        <v>224.35424042490013</v>
      </c>
      <c r="AE229" s="358">
        <v>226.87598224353076</v>
      </c>
      <c r="AF229" s="358">
        <v>228.9721445149944</v>
      </c>
      <c r="AG229" s="358">
        <v>230.93470570650689</v>
      </c>
      <c r="AH229" s="358">
        <v>232.67403146059863</v>
      </c>
      <c r="AI229" s="358">
        <v>12.497516516644472</v>
      </c>
      <c r="AJ229" s="358">
        <v>20.299461418640771</v>
      </c>
      <c r="AK229" s="358">
        <v>33.500037424281722</v>
      </c>
      <c r="AL229" s="358">
        <v>50.465662764761909</v>
      </c>
      <c r="AM229" s="358">
        <v>71.618277313138833</v>
      </c>
      <c r="AN229" s="358">
        <v>94.317359240056987</v>
      </c>
      <c r="AO229" s="358">
        <v>115.97570260338655</v>
      </c>
      <c r="AP229" s="358">
        <v>136.91893637981423</v>
      </c>
      <c r="AQ229" s="358">
        <v>156.49006621742376</v>
      </c>
      <c r="AR229" s="358">
        <v>175.05946459773202</v>
      </c>
      <c r="AS229" s="358">
        <v>193.23967814188049</v>
      </c>
      <c r="AT229" s="358">
        <v>209.64000487487658</v>
      </c>
      <c r="AU229" s="358">
        <v>222.58075537466851</v>
      </c>
      <c r="AV229" s="358">
        <v>233.57458835976689</v>
      </c>
      <c r="AW229" s="358">
        <v>243.65926531509731</v>
      </c>
      <c r="AX229" s="358">
        <v>252.55274498934278</v>
      </c>
      <c r="AY229" s="358">
        <v>260.24815532951982</v>
      </c>
      <c r="AZ229" s="358">
        <v>266.95823660275511</v>
      </c>
      <c r="BA229" s="358">
        <v>272.71211593192936</v>
      </c>
      <c r="BB229" s="358">
        <v>278.04939462356276</v>
      </c>
      <c r="BC229" s="358">
        <v>283.57961406718829</v>
      </c>
      <c r="BD229" s="358">
        <v>289.10809576814398</v>
      </c>
      <c r="BE229" s="358">
        <v>294.82559848342225</v>
      </c>
      <c r="BF229" s="358">
        <v>300.18524391361609</v>
      </c>
      <c r="BG229" s="358">
        <v>304.47502915182565</v>
      </c>
      <c r="BH229" s="358">
        <v>308.39463056321313</v>
      </c>
      <c r="BI229" s="324">
        <v>12.497516516644472</v>
      </c>
      <c r="BJ229" s="324">
        <v>23.053187334560388</v>
      </c>
      <c r="BK229" s="324">
        <v>43.272813964877848</v>
      </c>
      <c r="BL229" s="324">
        <v>69.940060263361602</v>
      </c>
      <c r="BM229" s="324">
        <v>104.07044641989556</v>
      </c>
      <c r="BN229" s="324">
        <v>140.12435324507894</v>
      </c>
      <c r="BO229" s="324">
        <v>172.87804705665755</v>
      </c>
      <c r="BP229" s="324">
        <v>202.53122497396203</v>
      </c>
      <c r="BQ229" s="324">
        <v>227.04948119980102</v>
      </c>
      <c r="BR229" s="324">
        <v>247.94368757889865</v>
      </c>
      <c r="BS229" s="324">
        <v>266.23711578053081</v>
      </c>
      <c r="BT229" s="324">
        <v>281.33299877760021</v>
      </c>
      <c r="BU229" s="324">
        <v>292.47820332857674</v>
      </c>
      <c r="BV229" s="324">
        <v>301.1756844039474</v>
      </c>
      <c r="BW229" s="324">
        <v>308.56940160417781</v>
      </c>
      <c r="BX229" s="324">
        <v>314.95119456801945</v>
      </c>
      <c r="BY229" s="324">
        <v>320.91711659461498</v>
      </c>
      <c r="BZ229" s="324">
        <v>326.68394944629864</v>
      </c>
      <c r="CA229" s="324">
        <v>332.56583373448603</v>
      </c>
      <c r="CB229" s="324">
        <v>338.8578596059096</v>
      </c>
      <c r="CC229" s="324">
        <v>346.02473385937884</v>
      </c>
      <c r="CD229" s="324">
        <v>353.8619511113879</v>
      </c>
      <c r="CE229" s="324">
        <v>362.77521472331375</v>
      </c>
      <c r="CF229" s="324">
        <v>371.39834331223778</v>
      </c>
      <c r="CG229" s="324">
        <v>378.0153525971445</v>
      </c>
      <c r="CH229" s="324">
        <v>384.1152296658276</v>
      </c>
    </row>
    <row r="230" spans="1:86" x14ac:dyDescent="0.25">
      <c r="A230" s="353" t="s">
        <v>333</v>
      </c>
      <c r="B230" s="353" t="s">
        <v>333</v>
      </c>
      <c r="C230" s="354">
        <v>1000</v>
      </c>
      <c r="D230" s="354"/>
      <c r="E230" s="355"/>
      <c r="F230" s="364">
        <v>0.78579999999999994</v>
      </c>
      <c r="G230" s="358">
        <v>522.55700000000002</v>
      </c>
      <c r="H230" s="366">
        <v>4.7638650219024742E-4</v>
      </c>
      <c r="I230" s="358">
        <v>5.5532863421668246</v>
      </c>
      <c r="J230" s="358">
        <v>7.7964684584145054</v>
      </c>
      <c r="K230" s="358">
        <v>10.543236620404846</v>
      </c>
      <c r="L230" s="358">
        <v>13.771005615382597</v>
      </c>
      <c r="M230" s="358">
        <v>17.403506807825181</v>
      </c>
      <c r="N230" s="358">
        <v>21.555638542622621</v>
      </c>
      <c r="O230" s="358">
        <v>26.249317019430212</v>
      </c>
      <c r="P230" s="358">
        <v>31.685193832427288</v>
      </c>
      <c r="Q230" s="358">
        <v>38.183387174687219</v>
      </c>
      <c r="R230" s="358">
        <v>45.401690249513251</v>
      </c>
      <c r="S230" s="358">
        <v>53.429782713134735</v>
      </c>
      <c r="T230" s="358">
        <v>61.296918548108295</v>
      </c>
      <c r="U230" s="358">
        <v>67.845009418257007</v>
      </c>
      <c r="V230" s="358">
        <v>73.750518897921665</v>
      </c>
      <c r="W230" s="358">
        <v>79.427388279292728</v>
      </c>
      <c r="X230" s="358">
        <v>84.495287539890654</v>
      </c>
      <c r="Y230" s="358">
        <v>88.683252476805748</v>
      </c>
      <c r="Z230" s="358">
        <v>92.084018637791075</v>
      </c>
      <c r="AA230" s="358">
        <v>94.583882611641656</v>
      </c>
      <c r="AB230" s="358">
        <v>96.531265706228652</v>
      </c>
      <c r="AC230" s="358">
        <v>98.261375786445583</v>
      </c>
      <c r="AD230" s="358">
        <v>99.692073821185829</v>
      </c>
      <c r="AE230" s="358">
        <v>100.81261280036794</v>
      </c>
      <c r="AF230" s="358">
        <v>101.74404500112409</v>
      </c>
      <c r="AG230" s="358">
        <v>102.61611140295504</v>
      </c>
      <c r="AH230" s="358">
        <v>103.3889828724116</v>
      </c>
      <c r="AI230" s="358">
        <v>5.5532863421668246</v>
      </c>
      <c r="AJ230" s="358">
        <v>9.0200898473985269</v>
      </c>
      <c r="AK230" s="358">
        <v>14.885781510476518</v>
      </c>
      <c r="AL230" s="358">
        <v>22.424477327691914</v>
      </c>
      <c r="AM230" s="358">
        <v>31.823666783947186</v>
      </c>
      <c r="AN230" s="358">
        <v>41.910030860889854</v>
      </c>
      <c r="AO230" s="358">
        <v>51.533941518127442</v>
      </c>
      <c r="AP230" s="358">
        <v>60.840092379104249</v>
      </c>
      <c r="AQ230" s="358">
        <v>69.536547221410132</v>
      </c>
      <c r="AR230" s="358">
        <v>77.787881498126765</v>
      </c>
      <c r="AS230" s="358">
        <v>85.866281029580477</v>
      </c>
      <c r="AT230" s="358">
        <v>93.153785737585807</v>
      </c>
      <c r="AU230" s="358">
        <v>98.90402362782369</v>
      </c>
      <c r="AV230" s="358">
        <v>103.78914640264857</v>
      </c>
      <c r="AW230" s="358">
        <v>108.27028461331744</v>
      </c>
      <c r="AX230" s="358">
        <v>112.22211289404422</v>
      </c>
      <c r="AY230" s="358">
        <v>115.64157763990468</v>
      </c>
      <c r="AZ230" s="358">
        <v>118.62321024185876</v>
      </c>
      <c r="BA230" s="358">
        <v>121.17995337163369</v>
      </c>
      <c r="BB230" s="358">
        <v>123.55157951216421</v>
      </c>
      <c r="BC230" s="358">
        <v>126.00893910553378</v>
      </c>
      <c r="BD230" s="358">
        <v>128.46552653087929</v>
      </c>
      <c r="BE230" s="358">
        <v>131.00610566896404</v>
      </c>
      <c r="BF230" s="358">
        <v>133.38767049640094</v>
      </c>
      <c r="BG230" s="358">
        <v>135.29384167388653</v>
      </c>
      <c r="BH230" s="358">
        <v>137.03552122722874</v>
      </c>
      <c r="BI230" s="324">
        <v>5.5532863421668246</v>
      </c>
      <c r="BJ230" s="324">
        <v>10.243711236382547</v>
      </c>
      <c r="BK230" s="324">
        <v>19.228326400548191</v>
      </c>
      <c r="BL230" s="324">
        <v>31.077949040001236</v>
      </c>
      <c r="BM230" s="324">
        <v>46.243826760069197</v>
      </c>
      <c r="BN230" s="324">
        <v>62.264423179157085</v>
      </c>
      <c r="BO230" s="324">
        <v>76.818566016824676</v>
      </c>
      <c r="BP230" s="324">
        <v>89.994990925781195</v>
      </c>
      <c r="BQ230" s="324">
        <v>100.88970726813302</v>
      </c>
      <c r="BR230" s="324">
        <v>110.17407274674026</v>
      </c>
      <c r="BS230" s="324">
        <v>118.30277934602623</v>
      </c>
      <c r="BT230" s="324">
        <v>125.01065292706329</v>
      </c>
      <c r="BU230" s="324">
        <v>129.96303783739037</v>
      </c>
      <c r="BV230" s="324">
        <v>133.82777390737547</v>
      </c>
      <c r="BW230" s="324">
        <v>137.11318094734219</v>
      </c>
      <c r="BX230" s="324">
        <v>139.94893824819775</v>
      </c>
      <c r="BY230" s="324">
        <v>142.5999028030036</v>
      </c>
      <c r="BZ230" s="324">
        <v>145.16240184592644</v>
      </c>
      <c r="CA230" s="324">
        <v>147.77602413162575</v>
      </c>
      <c r="CB230" s="324">
        <v>150.57189331809974</v>
      </c>
      <c r="CC230" s="324">
        <v>153.756502424622</v>
      </c>
      <c r="CD230" s="324">
        <v>157.23897924057275</v>
      </c>
      <c r="CE230" s="324">
        <v>161.19959853756012</v>
      </c>
      <c r="CF230" s="324">
        <v>165.03129599167778</v>
      </c>
      <c r="CG230" s="324">
        <v>167.97157194481807</v>
      </c>
      <c r="CH230" s="324">
        <v>170.68205958204584</v>
      </c>
    </row>
    <row r="231" spans="1:86" x14ac:dyDescent="0.25">
      <c r="A231" s="353" t="s">
        <v>506</v>
      </c>
      <c r="B231" s="353" t="s">
        <v>506</v>
      </c>
      <c r="C231" s="354">
        <v>10000</v>
      </c>
      <c r="D231" s="354"/>
      <c r="E231" s="355"/>
      <c r="F231" s="364">
        <v>0.94389999999999996</v>
      </c>
      <c r="G231" s="358">
        <v>2625.9297999999999</v>
      </c>
      <c r="H231" s="366">
        <v>2.3939159027993808E-3</v>
      </c>
      <c r="I231" s="358">
        <v>27.906123339327312</v>
      </c>
      <c r="J231" s="358">
        <v>39.17846064584478</v>
      </c>
      <c r="K231" s="358">
        <v>52.981395771126166</v>
      </c>
      <c r="L231" s="358">
        <v>69.201434525612513</v>
      </c>
      <c r="M231" s="358">
        <v>87.455315211873568</v>
      </c>
      <c r="N231" s="358">
        <v>108.32041979554636</v>
      </c>
      <c r="O231" s="358">
        <v>131.90688057182081</v>
      </c>
      <c r="P231" s="358">
        <v>159.22300285585501</v>
      </c>
      <c r="Q231" s="358">
        <v>191.87743011183275</v>
      </c>
      <c r="R231" s="358">
        <v>228.15052022375798</v>
      </c>
      <c r="S231" s="358">
        <v>268.4929273437067</v>
      </c>
      <c r="T231" s="358">
        <v>308.02650249379553</v>
      </c>
      <c r="U231" s="358">
        <v>340.93167254994529</v>
      </c>
      <c r="V231" s="358">
        <v>370.60777166800119</v>
      </c>
      <c r="W231" s="358">
        <v>399.13491890600551</v>
      </c>
      <c r="X231" s="358">
        <v>424.6018970381557</v>
      </c>
      <c r="Y231" s="358">
        <v>445.64706900829583</v>
      </c>
      <c r="Z231" s="358">
        <v>462.73644529636192</v>
      </c>
      <c r="AA231" s="358">
        <v>475.29864866342172</v>
      </c>
      <c r="AB231" s="358">
        <v>485.08455010592888</v>
      </c>
      <c r="AC231" s="358">
        <v>493.77862102435893</v>
      </c>
      <c r="AD231" s="358">
        <v>500.96810007492343</v>
      </c>
      <c r="AE231" s="358">
        <v>506.59898186867201</v>
      </c>
      <c r="AF231" s="358">
        <v>511.27957283318915</v>
      </c>
      <c r="AG231" s="358">
        <v>515.66184147019271</v>
      </c>
      <c r="AH231" s="358">
        <v>519.54564021983299</v>
      </c>
      <c r="AI231" s="358">
        <v>27.906123339327312</v>
      </c>
      <c r="AJ231" s="358">
        <v>45.327347502686294</v>
      </c>
      <c r="AK231" s="358">
        <v>74.80335592987808</v>
      </c>
      <c r="AL231" s="358">
        <v>112.68646915879143</v>
      </c>
      <c r="AM231" s="358">
        <v>159.9188508683973</v>
      </c>
      <c r="AN231" s="358">
        <v>210.60439139946519</v>
      </c>
      <c r="AO231" s="358">
        <v>258.96603192361431</v>
      </c>
      <c r="AP231" s="358">
        <v>305.73088029256661</v>
      </c>
      <c r="AQ231" s="358">
        <v>349.43191180638303</v>
      </c>
      <c r="AR231" s="358">
        <v>390.89614358778027</v>
      </c>
      <c r="AS231" s="358">
        <v>431.49135150950053</v>
      </c>
      <c r="AT231" s="358">
        <v>468.11219053833651</v>
      </c>
      <c r="AU231" s="358">
        <v>497.00802588847984</v>
      </c>
      <c r="AV231" s="358">
        <v>521.55652389170496</v>
      </c>
      <c r="AW231" s="358">
        <v>544.0749369362419</v>
      </c>
      <c r="AX231" s="358">
        <v>563.93348566268355</v>
      </c>
      <c r="AY231" s="358">
        <v>581.1168252336862</v>
      </c>
      <c r="AZ231" s="358">
        <v>596.09999051923921</v>
      </c>
      <c r="BA231" s="358">
        <v>608.94802044788105</v>
      </c>
      <c r="BB231" s="358">
        <v>620.86580885541957</v>
      </c>
      <c r="BC231" s="358">
        <v>633.2144211322526</v>
      </c>
      <c r="BD231" s="358">
        <v>645.55915314525794</v>
      </c>
      <c r="BE231" s="358">
        <v>658.32595651399095</v>
      </c>
      <c r="BF231" s="358">
        <v>670.29368836142294</v>
      </c>
      <c r="BG231" s="358">
        <v>679.87249354221751</v>
      </c>
      <c r="BH231" s="358">
        <v>688.62470285368397</v>
      </c>
      <c r="BI231" s="324">
        <v>27.906123339327312</v>
      </c>
      <c r="BJ231" s="324">
        <v>51.476234359527815</v>
      </c>
      <c r="BK231" s="324">
        <v>96.625316088630015</v>
      </c>
      <c r="BL231" s="324">
        <v>156.17150379197034</v>
      </c>
      <c r="BM231" s="324">
        <v>232.38238652492103</v>
      </c>
      <c r="BN231" s="324">
        <v>312.88836300338397</v>
      </c>
      <c r="BO231" s="324">
        <v>386.0251832754077</v>
      </c>
      <c r="BP231" s="324">
        <v>452.23875772927823</v>
      </c>
      <c r="BQ231" s="324">
        <v>506.9863935009331</v>
      </c>
      <c r="BR231" s="324">
        <v>553.64176695180254</v>
      </c>
      <c r="BS231" s="324">
        <v>594.48977567529437</v>
      </c>
      <c r="BT231" s="324">
        <v>628.19787858287759</v>
      </c>
      <c r="BU231" s="324">
        <v>653.08437922701444</v>
      </c>
      <c r="BV231" s="324">
        <v>672.50527611540883</v>
      </c>
      <c r="BW231" s="324">
        <v>689.0149549664784</v>
      </c>
      <c r="BX231" s="324">
        <v>703.26507428721129</v>
      </c>
      <c r="BY231" s="324">
        <v>716.58658145907657</v>
      </c>
      <c r="BZ231" s="324">
        <v>729.46353574211662</v>
      </c>
      <c r="CA231" s="324">
        <v>742.59739223234044</v>
      </c>
      <c r="CB231" s="324">
        <v>756.64706760491015</v>
      </c>
      <c r="CC231" s="324">
        <v>772.65022124014627</v>
      </c>
      <c r="CD231" s="324">
        <v>790.15020621559256</v>
      </c>
      <c r="CE231" s="324">
        <v>810.05293115930999</v>
      </c>
      <c r="CF231" s="324">
        <v>829.3078038896565</v>
      </c>
      <c r="CG231" s="324">
        <v>844.08314561424243</v>
      </c>
      <c r="CH231" s="324">
        <v>857.70376548753484</v>
      </c>
    </row>
    <row r="232" spans="1:86" x14ac:dyDescent="0.25">
      <c r="A232" s="353" t="s">
        <v>512</v>
      </c>
      <c r="B232" s="353" t="s">
        <v>513</v>
      </c>
      <c r="C232" s="354">
        <v>9375</v>
      </c>
      <c r="D232" s="354"/>
      <c r="E232" s="355"/>
      <c r="F232" s="364">
        <v>0.61308222175308791</v>
      </c>
      <c r="G232" s="358">
        <v>1570.7166521314111</v>
      </c>
      <c r="H232" s="366">
        <v>1.4319360602591843E-3</v>
      </c>
      <c r="I232" s="358">
        <v>16.692225597772808</v>
      </c>
      <c r="J232" s="358">
        <v>23.434846027225689</v>
      </c>
      <c r="K232" s="358">
        <v>31.691159676421123</v>
      </c>
      <c r="L232" s="358">
        <v>41.393279272264301</v>
      </c>
      <c r="M232" s="358">
        <v>52.311954386858069</v>
      </c>
      <c r="N232" s="358">
        <v>64.792549724188959</v>
      </c>
      <c r="O232" s="358">
        <v>78.900941618800417</v>
      </c>
      <c r="P232" s="358">
        <v>95.240254323652778</v>
      </c>
      <c r="Q232" s="358">
        <v>114.77270818314973</v>
      </c>
      <c r="R232" s="358">
        <v>136.46968830160688</v>
      </c>
      <c r="S232" s="358">
        <v>160.60075633334495</v>
      </c>
      <c r="T232" s="358">
        <v>184.24801636540408</v>
      </c>
      <c r="U232" s="358">
        <v>203.9304536294963</v>
      </c>
      <c r="V232" s="358">
        <v>221.68140152423163</v>
      </c>
      <c r="W232" s="358">
        <v>238.74509652648871</v>
      </c>
      <c r="X232" s="358">
        <v>253.97833186721823</v>
      </c>
      <c r="Y232" s="358">
        <v>266.56663565982853</v>
      </c>
      <c r="Z232" s="358">
        <v>276.78875504405772</v>
      </c>
      <c r="AA232" s="358">
        <v>284.30291708148235</v>
      </c>
      <c r="AB232" s="358">
        <v>290.15641642173995</v>
      </c>
      <c r="AC232" s="358">
        <v>295.35683037278676</v>
      </c>
      <c r="AD232" s="358">
        <v>299.6572631051742</v>
      </c>
      <c r="AE232" s="358">
        <v>303.02541095117698</v>
      </c>
      <c r="AF232" s="358">
        <v>305.82513627886198</v>
      </c>
      <c r="AG232" s="358">
        <v>308.44641820431735</v>
      </c>
      <c r="AH232" s="358">
        <v>310.769537188529</v>
      </c>
      <c r="AI232" s="358">
        <v>16.692225597772808</v>
      </c>
      <c r="AJ232" s="358">
        <v>27.112841904386208</v>
      </c>
      <c r="AK232" s="358">
        <v>44.744104276653715</v>
      </c>
      <c r="AL232" s="358">
        <v>67.404129987635756</v>
      </c>
      <c r="AM232" s="358">
        <v>95.65648024890514</v>
      </c>
      <c r="AN232" s="358">
        <v>125.97435947569555</v>
      </c>
      <c r="AO232" s="358">
        <v>154.90218309675129</v>
      </c>
      <c r="AP232" s="358">
        <v>182.87487530943494</v>
      </c>
      <c r="AQ232" s="358">
        <v>209.01492593610095</v>
      </c>
      <c r="AR232" s="358">
        <v>233.81702054155357</v>
      </c>
      <c r="AS232" s="358">
        <v>258.09930298466492</v>
      </c>
      <c r="AT232" s="358">
        <v>280.00429133493105</v>
      </c>
      <c r="AU232" s="358">
        <v>297.28851948212582</v>
      </c>
      <c r="AV232" s="358">
        <v>311.97236007774279</v>
      </c>
      <c r="AW232" s="358">
        <v>325.44189241201445</v>
      </c>
      <c r="AX232" s="358">
        <v>337.32040994579802</v>
      </c>
      <c r="AY232" s="358">
        <v>347.5987340668018</v>
      </c>
      <c r="AZ232" s="358">
        <v>356.56100991121144</v>
      </c>
      <c r="BA232" s="358">
        <v>364.24614092880392</v>
      </c>
      <c r="BB232" s="358">
        <v>371.37484204956479</v>
      </c>
      <c r="BC232" s="358">
        <v>378.76124321456774</v>
      </c>
      <c r="BD232" s="358">
        <v>386.1453233750226</v>
      </c>
      <c r="BE232" s="358">
        <v>393.78186820792575</v>
      </c>
      <c r="BF232" s="358">
        <v>400.94044331568557</v>
      </c>
      <c r="BG232" s="358">
        <v>406.67006670660663</v>
      </c>
      <c r="BH232" s="358">
        <v>411.90525650812378</v>
      </c>
      <c r="BI232" s="324">
        <v>16.692225597772808</v>
      </c>
      <c r="BJ232" s="324">
        <v>30.790837781546724</v>
      </c>
      <c r="BK232" s="324">
        <v>57.797048876886315</v>
      </c>
      <c r="BL232" s="324">
        <v>93.414980703007217</v>
      </c>
      <c r="BM232" s="324">
        <v>139.0010061109522</v>
      </c>
      <c r="BN232" s="324">
        <v>187.1561692272021</v>
      </c>
      <c r="BO232" s="324">
        <v>230.90342457470214</v>
      </c>
      <c r="BP232" s="324">
        <v>270.5094962952171</v>
      </c>
      <c r="BQ232" s="324">
        <v>303.2571436890521</v>
      </c>
      <c r="BR232" s="324">
        <v>331.16435278150021</v>
      </c>
      <c r="BS232" s="324">
        <v>355.59784963598497</v>
      </c>
      <c r="BT232" s="324">
        <v>375.760566304458</v>
      </c>
      <c r="BU232" s="324">
        <v>390.64658533475534</v>
      </c>
      <c r="BV232" s="324">
        <v>402.26331863125404</v>
      </c>
      <c r="BW232" s="324">
        <v>412.13868829754011</v>
      </c>
      <c r="BX232" s="324">
        <v>420.66248802437775</v>
      </c>
      <c r="BY232" s="324">
        <v>428.63083247377506</v>
      </c>
      <c r="BZ232" s="324">
        <v>436.33326477836511</v>
      </c>
      <c r="CA232" s="324">
        <v>444.18936477612544</v>
      </c>
      <c r="CB232" s="324">
        <v>452.59326767738952</v>
      </c>
      <c r="CC232" s="324">
        <v>462.16565605634872</v>
      </c>
      <c r="CD232" s="324">
        <v>472.63338364487106</v>
      </c>
      <c r="CE232" s="324">
        <v>484.53832546467453</v>
      </c>
      <c r="CF232" s="324">
        <v>496.05575035250911</v>
      </c>
      <c r="CG232" s="324">
        <v>504.89371520889603</v>
      </c>
      <c r="CH232" s="324">
        <v>513.04097582771851</v>
      </c>
    </row>
    <row r="233" spans="1:86" x14ac:dyDescent="0.25">
      <c r="A233" s="353" t="s">
        <v>371</v>
      </c>
      <c r="B233" s="353" t="s">
        <v>371</v>
      </c>
      <c r="C233" s="354">
        <v>1500</v>
      </c>
      <c r="D233" s="354"/>
      <c r="E233" s="355"/>
      <c r="F233" s="364">
        <v>0.61308222175308791</v>
      </c>
      <c r="G233" s="358">
        <v>544.41701291674212</v>
      </c>
      <c r="H233" s="366">
        <v>4.96315074750256E-4</v>
      </c>
      <c r="I233" s="358">
        <v>5.7855957575418637</v>
      </c>
      <c r="J233" s="358">
        <v>8.1226164216145254</v>
      </c>
      <c r="K233" s="358">
        <v>10.984289536558142</v>
      </c>
      <c r="L233" s="358">
        <v>14.347085087342196</v>
      </c>
      <c r="M233" s="358">
        <v>18.131543909262284</v>
      </c>
      <c r="N233" s="358">
        <v>22.457370864590093</v>
      </c>
      <c r="O233" s="358">
        <v>27.347398968577199</v>
      </c>
      <c r="P233" s="358">
        <v>33.010673629743827</v>
      </c>
      <c r="Q233" s="358">
        <v>39.780704475658467</v>
      </c>
      <c r="R233" s="358">
        <v>47.300969247395365</v>
      </c>
      <c r="S233" s="358">
        <v>55.664899150667573</v>
      </c>
      <c r="T233" s="358">
        <v>63.861139161779406</v>
      </c>
      <c r="U233" s="358">
        <v>70.68315488797532</v>
      </c>
      <c r="V233" s="358">
        <v>76.835708256642349</v>
      </c>
      <c r="W233" s="358">
        <v>82.750056875691641</v>
      </c>
      <c r="X233" s="358">
        <v>88.029960459832111</v>
      </c>
      <c r="Y233" s="358">
        <v>92.393119619800061</v>
      </c>
      <c r="Z233" s="358">
        <v>95.936149289275278</v>
      </c>
      <c r="AA233" s="358">
        <v>98.540589527071177</v>
      </c>
      <c r="AB233" s="358">
        <v>100.56943707357733</v>
      </c>
      <c r="AC233" s="358">
        <v>102.37192247112985</v>
      </c>
      <c r="AD233" s="358">
        <v>103.8624705844632</v>
      </c>
      <c r="AE233" s="358">
        <v>105.02988482616908</v>
      </c>
      <c r="AF233" s="358">
        <v>106.00028142686553</v>
      </c>
      <c r="AG233" s="358">
        <v>106.90882879212874</v>
      </c>
      <c r="AH233" s="358">
        <v>107.71403162506394</v>
      </c>
      <c r="AI233" s="358">
        <v>5.7855957575418637</v>
      </c>
      <c r="AJ233" s="358">
        <v>9.3974252970706313</v>
      </c>
      <c r="AK233" s="358">
        <v>15.508495159121198</v>
      </c>
      <c r="AL233" s="358">
        <v>23.362555592904197</v>
      </c>
      <c r="AM233" s="358">
        <v>33.154939290018639</v>
      </c>
      <c r="AN233" s="358">
        <v>43.663244033730543</v>
      </c>
      <c r="AO233" s="358">
        <v>53.689749644775631</v>
      </c>
      <c r="AP233" s="358">
        <v>63.385202683363879</v>
      </c>
      <c r="AQ233" s="358">
        <v>72.445454422817207</v>
      </c>
      <c r="AR233" s="358">
        <v>81.04196496522232</v>
      </c>
      <c r="AS233" s="358">
        <v>89.458306420914312</v>
      </c>
      <c r="AT233" s="358">
        <v>97.050667722645898</v>
      </c>
      <c r="AU233" s="358">
        <v>103.04145405937852</v>
      </c>
      <c r="AV233" s="358">
        <v>108.13093510891321</v>
      </c>
      <c r="AW233" s="358">
        <v>112.79953179620173</v>
      </c>
      <c r="AX233" s="358">
        <v>116.91667604678716</v>
      </c>
      <c r="AY233" s="358">
        <v>120.47918651495708</v>
      </c>
      <c r="AZ233" s="358">
        <v>123.58554910271498</v>
      </c>
      <c r="BA233" s="358">
        <v>126.2492479097494</v>
      </c>
      <c r="BB233" s="358">
        <v>128.7200857689358</v>
      </c>
      <c r="BC233" s="358">
        <v>131.28024354977993</v>
      </c>
      <c r="BD233" s="358">
        <v>133.83959686066359</v>
      </c>
      <c r="BE233" s="358">
        <v>136.4864554912717</v>
      </c>
      <c r="BF233" s="358">
        <v>138.96764780028448</v>
      </c>
      <c r="BG233" s="358">
        <v>140.9535594205569</v>
      </c>
      <c r="BH233" s="358">
        <v>142.76809827447852</v>
      </c>
      <c r="BI233" s="324">
        <v>5.7855957575418637</v>
      </c>
      <c r="BJ233" s="324">
        <v>10.672234172526736</v>
      </c>
      <c r="BK233" s="324">
        <v>20.032700781684252</v>
      </c>
      <c r="BL233" s="324">
        <v>32.378026098466215</v>
      </c>
      <c r="BM233" s="324">
        <v>48.178334670775008</v>
      </c>
      <c r="BN233" s="324">
        <v>64.869117202870981</v>
      </c>
      <c r="BO233" s="324">
        <v>80.032100320974067</v>
      </c>
      <c r="BP233" s="324">
        <v>93.759731736983937</v>
      </c>
      <c r="BQ233" s="324">
        <v>105.11020436997592</v>
      </c>
      <c r="BR233" s="324">
        <v>114.78296068304927</v>
      </c>
      <c r="BS233" s="324">
        <v>123.25171369116107</v>
      </c>
      <c r="BT233" s="324">
        <v>130.24019628351238</v>
      </c>
      <c r="BU233" s="324">
        <v>135.3997532307817</v>
      </c>
      <c r="BV233" s="324">
        <v>139.42616196118411</v>
      </c>
      <c r="BW233" s="324">
        <v>142.84900671671184</v>
      </c>
      <c r="BX233" s="324">
        <v>145.80339163374219</v>
      </c>
      <c r="BY233" s="324">
        <v>148.56525341011408</v>
      </c>
      <c r="BZ233" s="324">
        <v>151.23494891615468</v>
      </c>
      <c r="CA233" s="324">
        <v>153.95790629242759</v>
      </c>
      <c r="CB233" s="324">
        <v>156.87073446429429</v>
      </c>
      <c r="CC233" s="324">
        <v>160.18856462843004</v>
      </c>
      <c r="CD233" s="324">
        <v>163.816723136864</v>
      </c>
      <c r="CE233" s="324">
        <v>167.94302615637432</v>
      </c>
      <c r="CF233" s="324">
        <v>171.93501417370342</v>
      </c>
      <c r="CG233" s="324">
        <v>174.99829004898507</v>
      </c>
      <c r="CH233" s="324">
        <v>177.82216492389307</v>
      </c>
    </row>
    <row r="234" spans="1:86" x14ac:dyDescent="0.25">
      <c r="A234" s="353" t="s">
        <v>518</v>
      </c>
      <c r="B234" s="353" t="s">
        <v>518</v>
      </c>
      <c r="C234" s="354">
        <v>14000</v>
      </c>
      <c r="D234" s="354"/>
      <c r="E234" s="355"/>
      <c r="F234" s="364">
        <v>0.61308222175308791</v>
      </c>
      <c r="G234" s="358">
        <v>2235.2977805117584</v>
      </c>
      <c r="H234" s="366">
        <v>2.0377981560128753E-3</v>
      </c>
      <c r="I234" s="358">
        <v>23.754822220718058</v>
      </c>
      <c r="J234" s="358">
        <v>33.350292199556939</v>
      </c>
      <c r="K234" s="358">
        <v>45.099909516093454</v>
      </c>
      <c r="L234" s="358">
        <v>58.907063320326174</v>
      </c>
      <c r="M234" s="358">
        <v>74.445505735552118</v>
      </c>
      <c r="N234" s="358">
        <v>92.206727671503899</v>
      </c>
      <c r="O234" s="358">
        <v>112.28447819755907</v>
      </c>
      <c r="P234" s="358">
        <v>135.53706762843018</v>
      </c>
      <c r="Q234" s="358">
        <v>163.33383842145355</v>
      </c>
      <c r="R234" s="358">
        <v>194.210961572076</v>
      </c>
      <c r="S234" s="358">
        <v>228.55205214339412</v>
      </c>
      <c r="T234" s="358">
        <v>262.20463218901767</v>
      </c>
      <c r="U234" s="358">
        <v>290.21484540715988</v>
      </c>
      <c r="V234" s="358">
        <v>315.47634268436713</v>
      </c>
      <c r="W234" s="358">
        <v>339.75980559546366</v>
      </c>
      <c r="X234" s="358">
        <v>361.43832864476104</v>
      </c>
      <c r="Y234" s="358">
        <v>379.35283123174662</v>
      </c>
      <c r="Z234" s="358">
        <v>393.9000003476325</v>
      </c>
      <c r="AA234" s="358">
        <v>404.59345654921344</v>
      </c>
      <c r="AB234" s="358">
        <v>412.92361212867445</v>
      </c>
      <c r="AC234" s="358">
        <v>420.32435735331012</v>
      </c>
      <c r="AD234" s="358">
        <v>426.44433305287475</v>
      </c>
      <c r="AE234" s="358">
        <v>431.23756765339243</v>
      </c>
      <c r="AF234" s="358">
        <v>435.22187621886451</v>
      </c>
      <c r="AG234" s="358">
        <v>438.95224073885294</v>
      </c>
      <c r="AH234" s="358">
        <v>442.25828750561158</v>
      </c>
      <c r="AI234" s="358">
        <v>23.754822220718058</v>
      </c>
      <c r="AJ234" s="358">
        <v>38.584473685945404</v>
      </c>
      <c r="AK234" s="358">
        <v>63.675645664589958</v>
      </c>
      <c r="AL234" s="358">
        <v>95.923285688883681</v>
      </c>
      <c r="AM234" s="358">
        <v>136.12940163446842</v>
      </c>
      <c r="AN234" s="358">
        <v>179.27498620155581</v>
      </c>
      <c r="AO234" s="358">
        <v>220.44237297843688</v>
      </c>
      <c r="AP234" s="358">
        <v>260.25050561209991</v>
      </c>
      <c r="AQ234" s="358">
        <v>297.45059327206246</v>
      </c>
      <c r="AR234" s="358">
        <v>332.74662642252315</v>
      </c>
      <c r="AS234" s="358">
        <v>367.30291127325853</v>
      </c>
      <c r="AT234" s="358">
        <v>398.47605238374655</v>
      </c>
      <c r="AU234" s="358">
        <v>423.07335754560137</v>
      </c>
      <c r="AV234" s="358">
        <v>443.97003311610086</v>
      </c>
      <c r="AW234" s="358">
        <v>463.13861816323367</v>
      </c>
      <c r="AX234" s="358">
        <v>480.0430189939031</v>
      </c>
      <c r="AY234" s="358">
        <v>494.67017346118638</v>
      </c>
      <c r="AZ234" s="358">
        <v>507.4244504825437</v>
      </c>
      <c r="BA234" s="358">
        <v>518.36121382764213</v>
      </c>
      <c r="BB234" s="358">
        <v>528.50611792065308</v>
      </c>
      <c r="BC234" s="358">
        <v>539.01775673704685</v>
      </c>
      <c r="BD234" s="358">
        <v>549.52609251574256</v>
      </c>
      <c r="BE234" s="358">
        <v>560.39371252384751</v>
      </c>
      <c r="BF234" s="358">
        <v>570.5811304953121</v>
      </c>
      <c r="BG234" s="358">
        <v>578.73499735061989</v>
      </c>
      <c r="BH234" s="358">
        <v>586.18523232967186</v>
      </c>
      <c r="BI234" s="324">
        <v>23.754822220718058</v>
      </c>
      <c r="BJ234" s="324">
        <v>43.81865517233387</v>
      </c>
      <c r="BK234" s="324">
        <v>82.251381813086454</v>
      </c>
      <c r="BL234" s="324">
        <v>132.9395080574412</v>
      </c>
      <c r="BM234" s="324">
        <v>197.81329753338474</v>
      </c>
      <c r="BN234" s="324">
        <v>266.34324473160768</v>
      </c>
      <c r="BO234" s="324">
        <v>328.60026775931465</v>
      </c>
      <c r="BP234" s="324">
        <v>384.96394359576959</v>
      </c>
      <c r="BQ234" s="324">
        <v>431.56734812267138</v>
      </c>
      <c r="BR234" s="324">
        <v>471.28229127297027</v>
      </c>
      <c r="BS234" s="324">
        <v>506.05377040312305</v>
      </c>
      <c r="BT234" s="324">
        <v>534.74747257847548</v>
      </c>
      <c r="BU234" s="324">
        <v>555.93186968404291</v>
      </c>
      <c r="BV234" s="324">
        <v>572.46372354783455</v>
      </c>
      <c r="BW234" s="324">
        <v>586.51743073100374</v>
      </c>
      <c r="BX234" s="324">
        <v>598.64770934304511</v>
      </c>
      <c r="BY234" s="324">
        <v>609.98751569062608</v>
      </c>
      <c r="BZ234" s="324">
        <v>620.94890061745491</v>
      </c>
      <c r="CA234" s="324">
        <v>632.12897110607094</v>
      </c>
      <c r="CB234" s="324">
        <v>644.0886237126316</v>
      </c>
      <c r="CC234" s="324">
        <v>657.7111561207837</v>
      </c>
      <c r="CD234" s="324">
        <v>672.60785197861048</v>
      </c>
      <c r="CE234" s="324">
        <v>689.54985739430276</v>
      </c>
      <c r="CF234" s="324">
        <v>705.94038477175968</v>
      </c>
      <c r="CG234" s="324">
        <v>718.51775396238679</v>
      </c>
      <c r="CH234" s="324">
        <v>730.11217715373209</v>
      </c>
    </row>
    <row r="235" spans="1:86" x14ac:dyDescent="0.25">
      <c r="A235" s="353" t="s">
        <v>423</v>
      </c>
      <c r="B235" s="353" t="s">
        <v>423</v>
      </c>
      <c r="C235" s="354">
        <v>3000</v>
      </c>
      <c r="D235" s="354"/>
      <c r="E235" s="355"/>
      <c r="F235" s="364">
        <v>0.61308222175308791</v>
      </c>
      <c r="G235" s="358">
        <v>928.20648373417509</v>
      </c>
      <c r="H235" s="366">
        <v>8.4619484591428771E-4</v>
      </c>
      <c r="I235" s="358">
        <v>9.8641801541873662</v>
      </c>
      <c r="J235" s="358">
        <v>13.84869511523017</v>
      </c>
      <c r="K235" s="358">
        <v>18.72771887201467</v>
      </c>
      <c r="L235" s="358">
        <v>24.461133808824414</v>
      </c>
      <c r="M235" s="358">
        <v>30.913465629080061</v>
      </c>
      <c r="N235" s="358">
        <v>38.288805730843912</v>
      </c>
      <c r="O235" s="358">
        <v>46.626083376605713</v>
      </c>
      <c r="P235" s="358">
        <v>56.281711571432602</v>
      </c>
      <c r="Q235" s="358">
        <v>67.82430920737265</v>
      </c>
      <c r="R235" s="358">
        <v>80.646021892518675</v>
      </c>
      <c r="S235" s="358">
        <v>94.906145623998526</v>
      </c>
      <c r="T235" s="358">
        <v>108.8803656429437</v>
      </c>
      <c r="U235" s="358">
        <v>120.51159515810203</v>
      </c>
      <c r="V235" s="358">
        <v>131.00142150963569</v>
      </c>
      <c r="W235" s="358">
        <v>141.08511949301482</v>
      </c>
      <c r="X235" s="358">
        <v>150.0871172704795</v>
      </c>
      <c r="Y235" s="358">
        <v>157.52610709952395</v>
      </c>
      <c r="Z235" s="358">
        <v>163.56681309004816</v>
      </c>
      <c r="AA235" s="358">
        <v>168.00726637836232</v>
      </c>
      <c r="AB235" s="358">
        <v>171.46636005562618</v>
      </c>
      <c r="AC235" s="358">
        <v>174.53951646541731</v>
      </c>
      <c r="AD235" s="358">
        <v>177.08083385684375</v>
      </c>
      <c r="AE235" s="358">
        <v>179.0712225527252</v>
      </c>
      <c r="AF235" s="358">
        <v>180.72570504535403</v>
      </c>
      <c r="AG235" s="358">
        <v>182.27473737757083</v>
      </c>
      <c r="AH235" s="358">
        <v>183.64757193732746</v>
      </c>
      <c r="AI235" s="358">
        <v>9.8641801541873662</v>
      </c>
      <c r="AJ235" s="358">
        <v>16.022186824059609</v>
      </c>
      <c r="AK235" s="358">
        <v>26.441285665438613</v>
      </c>
      <c r="AL235" s="358">
        <v>39.832104918532607</v>
      </c>
      <c r="AM235" s="358">
        <v>56.527678023747995</v>
      </c>
      <c r="AN235" s="358">
        <v>74.443864264716268</v>
      </c>
      <c r="AO235" s="358">
        <v>91.538604687151235</v>
      </c>
      <c r="AP235" s="358">
        <v>108.06891538582533</v>
      </c>
      <c r="AQ235" s="358">
        <v>123.51623648214552</v>
      </c>
      <c r="AR235" s="358">
        <v>138.17289972674166</v>
      </c>
      <c r="AS235" s="358">
        <v>152.5223827942165</v>
      </c>
      <c r="AT235" s="358">
        <v>165.46701681541202</v>
      </c>
      <c r="AU235" s="358">
        <v>175.68103766430073</v>
      </c>
      <c r="AV235" s="358">
        <v>184.35837359785427</v>
      </c>
      <c r="AW235" s="358">
        <v>192.31812065253311</v>
      </c>
      <c r="AX235" s="358">
        <v>199.33766614283303</v>
      </c>
      <c r="AY235" s="358">
        <v>205.41158601761822</v>
      </c>
      <c r="AZ235" s="358">
        <v>210.70779430350279</v>
      </c>
      <c r="BA235" s="358">
        <v>215.24928078306368</v>
      </c>
      <c r="BB235" s="358">
        <v>219.46194803397387</v>
      </c>
      <c r="BC235" s="358">
        <v>223.82690172789054</v>
      </c>
      <c r="BD235" s="358">
        <v>228.19048383676198</v>
      </c>
      <c r="BE235" s="358">
        <v>232.70325857408258</v>
      </c>
      <c r="BF235" s="358">
        <v>236.93357969553003</v>
      </c>
      <c r="BG235" s="358">
        <v>240.31946955261614</v>
      </c>
      <c r="BH235" s="358">
        <v>243.41317656256805</v>
      </c>
      <c r="BI235" s="324">
        <v>9.8641801541873662</v>
      </c>
      <c r="BJ235" s="324">
        <v>18.195678532889048</v>
      </c>
      <c r="BK235" s="324">
        <v>34.154852458862557</v>
      </c>
      <c r="BL235" s="324">
        <v>55.203076028240801</v>
      </c>
      <c r="BM235" s="324">
        <v>82.14189041841594</v>
      </c>
      <c r="BN235" s="324">
        <v>110.59892279858859</v>
      </c>
      <c r="BO235" s="324">
        <v>136.45112599769675</v>
      </c>
      <c r="BP235" s="324">
        <v>159.85611920021807</v>
      </c>
      <c r="BQ235" s="324">
        <v>179.2081637569184</v>
      </c>
      <c r="BR235" s="324">
        <v>195.69977756096461</v>
      </c>
      <c r="BS235" s="324">
        <v>210.1386199644345</v>
      </c>
      <c r="BT235" s="324">
        <v>222.05366798788035</v>
      </c>
      <c r="BU235" s="324">
        <v>230.85048017049945</v>
      </c>
      <c r="BV235" s="324">
        <v>237.71532568607284</v>
      </c>
      <c r="BW235" s="324">
        <v>243.55112181205143</v>
      </c>
      <c r="BX235" s="324">
        <v>248.58821501518653</v>
      </c>
      <c r="BY235" s="324">
        <v>253.29706493571246</v>
      </c>
      <c r="BZ235" s="324">
        <v>257.8487755169574</v>
      </c>
      <c r="CA235" s="324">
        <v>262.49129518776505</v>
      </c>
      <c r="CB235" s="324">
        <v>267.45753601232155</v>
      </c>
      <c r="CC235" s="324">
        <v>273.11428699036378</v>
      </c>
      <c r="CD235" s="324">
        <v>279.30013381668022</v>
      </c>
      <c r="CE235" s="324">
        <v>286.33529459544002</v>
      </c>
      <c r="CF235" s="324">
        <v>293.14145434570599</v>
      </c>
      <c r="CG235" s="324">
        <v>298.36420172766145</v>
      </c>
      <c r="CH235" s="324">
        <v>303.17878118780868</v>
      </c>
    </row>
    <row r="236" spans="1:86" x14ac:dyDescent="0.25">
      <c r="A236" s="353" t="s">
        <v>296</v>
      </c>
      <c r="B236" s="353" t="s">
        <v>296</v>
      </c>
      <c r="C236" s="354">
        <v>5000</v>
      </c>
      <c r="D236" s="354"/>
      <c r="E236" s="355"/>
      <c r="F236" s="364">
        <v>0.95289999999999997</v>
      </c>
      <c r="G236" s="358">
        <v>3630.549</v>
      </c>
      <c r="H236" s="366">
        <v>3.309772023224836E-3</v>
      </c>
      <c r="I236" s="358">
        <v>38.582352119036628</v>
      </c>
      <c r="J236" s="358">
        <v>54.167221499718352</v>
      </c>
      <c r="K236" s="358">
        <v>73.250836117350261</v>
      </c>
      <c r="L236" s="358">
        <v>95.676281565306127</v>
      </c>
      <c r="M236" s="358">
        <v>120.91366920286764</v>
      </c>
      <c r="N236" s="358">
        <v>149.76127380415917</v>
      </c>
      <c r="O236" s="358">
        <v>182.37136169944205</v>
      </c>
      <c r="P236" s="358">
        <v>220.13799218673765</v>
      </c>
      <c r="Q236" s="358">
        <v>265.28523801934244</v>
      </c>
      <c r="R236" s="358">
        <v>315.43556230933677</v>
      </c>
      <c r="S236" s="358">
        <v>371.21202892581783</v>
      </c>
      <c r="T236" s="358">
        <v>425.87022341661492</v>
      </c>
      <c r="U236" s="358">
        <v>471.36414036831115</v>
      </c>
      <c r="V236" s="358">
        <v>512.3936195177381</v>
      </c>
      <c r="W236" s="358">
        <v>551.83458472472466</v>
      </c>
      <c r="X236" s="358">
        <v>587.04463184430108</v>
      </c>
      <c r="Y236" s="358">
        <v>616.14119339405011</v>
      </c>
      <c r="Z236" s="358">
        <v>639.76856454207632</v>
      </c>
      <c r="AA236" s="358">
        <v>657.13677250866988</v>
      </c>
      <c r="AB236" s="358">
        <v>670.66653049998888</v>
      </c>
      <c r="AC236" s="358">
        <v>682.68674919693785</v>
      </c>
      <c r="AD236" s="358">
        <v>692.62675443909927</v>
      </c>
      <c r="AE236" s="358">
        <v>700.41187964138476</v>
      </c>
      <c r="AF236" s="358">
        <v>706.88315501425893</v>
      </c>
      <c r="AG236" s="358">
        <v>712.94197692861644</v>
      </c>
      <c r="AH236" s="358">
        <v>718.31162605888176</v>
      </c>
      <c r="AI236" s="358">
        <v>38.582352119036628</v>
      </c>
      <c r="AJ236" s="358">
        <v>62.66852836223201</v>
      </c>
      <c r="AK236" s="358">
        <v>103.42136681181002</v>
      </c>
      <c r="AL236" s="358">
        <v>155.79767133073435</v>
      </c>
      <c r="AM236" s="358">
        <v>221.10005534093443</v>
      </c>
      <c r="AN236" s="358">
        <v>291.17669580920898</v>
      </c>
      <c r="AO236" s="358">
        <v>358.04036659100552</v>
      </c>
      <c r="AP236" s="358">
        <v>422.69634996156316</v>
      </c>
      <c r="AQ236" s="358">
        <v>483.11637195204224</v>
      </c>
      <c r="AR236" s="358">
        <v>540.44384705427854</v>
      </c>
      <c r="AS236" s="358">
        <v>596.56983013463105</v>
      </c>
      <c r="AT236" s="358">
        <v>647.20094392727754</v>
      </c>
      <c r="AU236" s="358">
        <v>687.15164867750639</v>
      </c>
      <c r="AV236" s="358">
        <v>721.09182669639745</v>
      </c>
      <c r="AW236" s="358">
        <v>752.22525682862363</v>
      </c>
      <c r="AX236" s="358">
        <v>779.68122089142298</v>
      </c>
      <c r="AY236" s="358">
        <v>803.43850347230705</v>
      </c>
      <c r="AZ236" s="358">
        <v>824.15387664957143</v>
      </c>
      <c r="BA236" s="358">
        <v>841.91726172155643</v>
      </c>
      <c r="BB236" s="358">
        <v>858.39451666767116</v>
      </c>
      <c r="BC236" s="358">
        <v>875.46741859865347</v>
      </c>
      <c r="BD236" s="358">
        <v>892.53495576780574</v>
      </c>
      <c r="BE236" s="358">
        <v>910.18603890169231</v>
      </c>
      <c r="BF236" s="358">
        <v>926.73234447732591</v>
      </c>
      <c r="BG236" s="358">
        <v>939.97577603072409</v>
      </c>
      <c r="BH236" s="358">
        <v>952.07637550734944</v>
      </c>
      <c r="BI236" s="324">
        <v>38.582352119036628</v>
      </c>
      <c r="BJ236" s="324">
        <v>71.169835224745668</v>
      </c>
      <c r="BK236" s="324">
        <v>133.59189750626982</v>
      </c>
      <c r="BL236" s="324">
        <v>215.91906109616264</v>
      </c>
      <c r="BM236" s="324">
        <v>321.28644147900127</v>
      </c>
      <c r="BN236" s="324">
        <v>432.59211781425864</v>
      </c>
      <c r="BO236" s="324">
        <v>533.70937148256894</v>
      </c>
      <c r="BP236" s="324">
        <v>625.25470773638858</v>
      </c>
      <c r="BQ236" s="324">
        <v>700.94750588474199</v>
      </c>
      <c r="BR236" s="324">
        <v>765.45213179922018</v>
      </c>
      <c r="BS236" s="324">
        <v>821.92763134344432</v>
      </c>
      <c r="BT236" s="324">
        <v>868.53166443794032</v>
      </c>
      <c r="BU236" s="324">
        <v>902.93915698670162</v>
      </c>
      <c r="BV236" s="324">
        <v>929.79003387505691</v>
      </c>
      <c r="BW236" s="324">
        <v>952.61592893252248</v>
      </c>
      <c r="BX236" s="324">
        <v>972.31780993854477</v>
      </c>
      <c r="BY236" s="324">
        <v>990.73581355056388</v>
      </c>
      <c r="BZ236" s="324">
        <v>1008.5391887570665</v>
      </c>
      <c r="CA236" s="324">
        <v>1026.6977509344429</v>
      </c>
      <c r="CB236" s="324">
        <v>1046.1225028353533</v>
      </c>
      <c r="CC236" s="324">
        <v>1068.2480880003691</v>
      </c>
      <c r="CD236" s="324">
        <v>1092.4431570965123</v>
      </c>
      <c r="CE236" s="324">
        <v>1119.9601981620001</v>
      </c>
      <c r="CF236" s="324">
        <v>1146.5815339403928</v>
      </c>
      <c r="CG236" s="324">
        <v>1167.009575132832</v>
      </c>
      <c r="CH236" s="324">
        <v>1185.8411249558171</v>
      </c>
    </row>
    <row r="237" spans="1:86" x14ac:dyDescent="0.25">
      <c r="A237" s="353" t="s">
        <v>496</v>
      </c>
      <c r="B237" s="353" t="s">
        <v>497</v>
      </c>
      <c r="C237" s="354">
        <v>2500</v>
      </c>
      <c r="D237" s="354"/>
      <c r="E237" s="355"/>
      <c r="F237" s="364">
        <v>0.61308222175308791</v>
      </c>
      <c r="G237" s="358">
        <v>469.00789964111226</v>
      </c>
      <c r="H237" s="366">
        <v>4.2756872993687594E-4</v>
      </c>
      <c r="I237" s="358">
        <v>4.9842125613958626</v>
      </c>
      <c r="J237" s="358">
        <v>6.9975242821341359</v>
      </c>
      <c r="K237" s="358">
        <v>9.4628169993997506</v>
      </c>
      <c r="L237" s="358">
        <v>12.359819923217092</v>
      </c>
      <c r="M237" s="358">
        <v>15.620080056965817</v>
      </c>
      <c r="N237" s="358">
        <v>19.346721521859706</v>
      </c>
      <c r="O237" s="358">
        <v>23.559414651983737</v>
      </c>
      <c r="P237" s="358">
        <v>28.438249241840122</v>
      </c>
      <c r="Q237" s="358">
        <v>34.270539328692259</v>
      </c>
      <c r="R237" s="358">
        <v>40.749145804343982</v>
      </c>
      <c r="S237" s="358">
        <v>47.954558389933212</v>
      </c>
      <c r="T237" s="358">
        <v>55.015508399505904</v>
      </c>
      <c r="U237" s="358">
        <v>60.89258275822197</v>
      </c>
      <c r="V237" s="358">
        <v>66.192924342715543</v>
      </c>
      <c r="W237" s="358">
        <v>71.288055754396524</v>
      </c>
      <c r="X237" s="358">
        <v>75.836621342085095</v>
      </c>
      <c r="Y237" s="358">
        <v>79.595423996787204</v>
      </c>
      <c r="Z237" s="358">
        <v>82.647696178260802</v>
      </c>
      <c r="AA237" s="358">
        <v>84.891386247983618</v>
      </c>
      <c r="AB237" s="358">
        <v>86.639210992439928</v>
      </c>
      <c r="AC237" s="358">
        <v>88.192027804520649</v>
      </c>
      <c r="AD237" s="358">
        <v>89.476114861615258</v>
      </c>
      <c r="AE237" s="358">
        <v>90.481826454976755</v>
      </c>
      <c r="AF237" s="358">
        <v>91.317810013009151</v>
      </c>
      <c r="AG237" s="358">
        <v>92.100511290516309</v>
      </c>
      <c r="AH237" s="358">
        <v>92.794182649970622</v>
      </c>
      <c r="AI237" s="358">
        <v>4.9842125613958626</v>
      </c>
      <c r="AJ237" s="358">
        <v>8.0957549011926027</v>
      </c>
      <c r="AK237" s="358">
        <v>13.360359005324003</v>
      </c>
      <c r="AL237" s="358">
        <v>20.126525933076252</v>
      </c>
      <c r="AM237" s="358">
        <v>28.562532158630926</v>
      </c>
      <c r="AN237" s="358">
        <v>37.615294691220569</v>
      </c>
      <c r="AO237" s="358">
        <v>46.252993781816848</v>
      </c>
      <c r="AP237" s="358">
        <v>54.605495554924964</v>
      </c>
      <c r="AQ237" s="358">
        <v>62.410779992629678</v>
      </c>
      <c r="AR237" s="358">
        <v>69.816557655850303</v>
      </c>
      <c r="AS237" s="358">
        <v>77.06712208558497</v>
      </c>
      <c r="AT237" s="358">
        <v>83.607838747549678</v>
      </c>
      <c r="AU237" s="358">
        <v>88.768820220072712</v>
      </c>
      <c r="AV237" s="358">
        <v>93.153339367475908</v>
      </c>
      <c r="AW237" s="358">
        <v>97.175272324430551</v>
      </c>
      <c r="AX237" s="358">
        <v>100.72213645922542</v>
      </c>
      <c r="AY237" s="358">
        <v>103.79119108552045</v>
      </c>
      <c r="AZ237" s="358">
        <v>106.46728047700107</v>
      </c>
      <c r="BA237" s="358">
        <v>108.7620210033314</v>
      </c>
      <c r="BB237" s="358">
        <v>110.8906144293197</v>
      </c>
      <c r="BC237" s="358">
        <v>113.09615576079014</v>
      </c>
      <c r="BD237" s="358">
        <v>115.30100405226086</v>
      </c>
      <c r="BE237" s="358">
        <v>117.58123699416987</v>
      </c>
      <c r="BF237" s="358">
        <v>119.71875063875859</v>
      </c>
      <c r="BG237" s="358">
        <v>121.42958666297976</v>
      </c>
      <c r="BH237" s="358">
        <v>122.99278736483791</v>
      </c>
      <c r="BI237" s="324">
        <v>4.9842125613958626</v>
      </c>
      <c r="BJ237" s="324">
        <v>9.1939855202510739</v>
      </c>
      <c r="BK237" s="324">
        <v>17.257901011248258</v>
      </c>
      <c r="BL237" s="324">
        <v>27.893231942935415</v>
      </c>
      <c r="BM237" s="324">
        <v>41.504984260296034</v>
      </c>
      <c r="BN237" s="324">
        <v>55.883867860581432</v>
      </c>
      <c r="BO237" s="324">
        <v>68.946572911649952</v>
      </c>
      <c r="BP237" s="324">
        <v>80.772741868009803</v>
      </c>
      <c r="BQ237" s="324">
        <v>90.55102065656709</v>
      </c>
      <c r="BR237" s="324">
        <v>98.883969507356625</v>
      </c>
      <c r="BS237" s="324">
        <v>106.17968578123674</v>
      </c>
      <c r="BT237" s="324">
        <v>112.20016909559344</v>
      </c>
      <c r="BU237" s="324">
        <v>116.64505768192345</v>
      </c>
      <c r="BV237" s="324">
        <v>120.11375439223629</v>
      </c>
      <c r="BW237" s="324">
        <v>123.06248889446456</v>
      </c>
      <c r="BX237" s="324">
        <v>125.60765157636575</v>
      </c>
      <c r="BY237" s="324">
        <v>127.98695817425367</v>
      </c>
      <c r="BZ237" s="324">
        <v>130.28686477574135</v>
      </c>
      <c r="CA237" s="324">
        <v>132.63265575867916</v>
      </c>
      <c r="CB237" s="324">
        <v>135.14201786619947</v>
      </c>
      <c r="CC237" s="324">
        <v>138.00028371705966</v>
      </c>
      <c r="CD237" s="324">
        <v>141.12589324290647</v>
      </c>
      <c r="CE237" s="324">
        <v>144.68064753336301</v>
      </c>
      <c r="CF237" s="324">
        <v>148.11969126450799</v>
      </c>
      <c r="CG237" s="324">
        <v>150.75866203544322</v>
      </c>
      <c r="CH237" s="324">
        <v>153.19139207970517</v>
      </c>
    </row>
    <row r="238" spans="1:86" x14ac:dyDescent="0.25">
      <c r="A238" s="353" t="s">
        <v>486</v>
      </c>
      <c r="B238" s="353" t="s">
        <v>487</v>
      </c>
      <c r="C238" s="354">
        <v>9375</v>
      </c>
      <c r="D238" s="354"/>
      <c r="E238" s="355"/>
      <c r="F238" s="364">
        <v>0.61308222175308791</v>
      </c>
      <c r="G238" s="358">
        <v>1898.7156407693133</v>
      </c>
      <c r="H238" s="366">
        <v>1.7309547145287643E-3</v>
      </c>
      <c r="I238" s="358">
        <v>20.177916735481023</v>
      </c>
      <c r="J238" s="358">
        <v>28.328539479437147</v>
      </c>
      <c r="K238" s="358">
        <v>38.308946728288923</v>
      </c>
      <c r="L238" s="358">
        <v>50.037074904840956</v>
      </c>
      <c r="M238" s="358">
        <v>63.235801224082522</v>
      </c>
      <c r="N238" s="358">
        <v>78.322609873463406</v>
      </c>
      <c r="O238" s="358">
        <v>95.377133564958982</v>
      </c>
      <c r="P238" s="358">
        <v>115.12844170193314</v>
      </c>
      <c r="Q238" s="358">
        <v>138.73968666792143</v>
      </c>
      <c r="R238" s="358">
        <v>164.96745693601738</v>
      </c>
      <c r="S238" s="358">
        <v>194.13760435767733</v>
      </c>
      <c r="T238" s="358">
        <v>222.72291439643109</v>
      </c>
      <c r="U238" s="358">
        <v>246.5154624865535</v>
      </c>
      <c r="V238" s="358">
        <v>267.97318521488887</v>
      </c>
      <c r="W238" s="358">
        <v>288.60014205407322</v>
      </c>
      <c r="X238" s="358">
        <v>307.01440038750002</v>
      </c>
      <c r="Y238" s="358">
        <v>322.23140930464052</v>
      </c>
      <c r="Z238" s="358">
        <v>334.58812426676297</v>
      </c>
      <c r="AA238" s="358">
        <v>343.67140288889573</v>
      </c>
      <c r="AB238" s="358">
        <v>350.74723718115877</v>
      </c>
      <c r="AC238" s="358">
        <v>357.03360798771303</v>
      </c>
      <c r="AD238" s="358">
        <v>362.23206238748031</v>
      </c>
      <c r="AE238" s="358">
        <v>366.3035510209973</v>
      </c>
      <c r="AF238" s="358">
        <v>369.68791844482263</v>
      </c>
      <c r="AG238" s="358">
        <v>372.85657969507065</v>
      </c>
      <c r="AH238" s="358">
        <v>375.66481525092678</v>
      </c>
      <c r="AI238" s="358">
        <v>20.177916735481023</v>
      </c>
      <c r="AJ238" s="358">
        <v>32.774578992148356</v>
      </c>
      <c r="AK238" s="358">
        <v>54.08762331959273</v>
      </c>
      <c r="AL238" s="358">
        <v>81.479543548676006</v>
      </c>
      <c r="AM238" s="358">
        <v>115.63158443827449</v>
      </c>
      <c r="AN238" s="358">
        <v>152.28048059962103</v>
      </c>
      <c r="AO238" s="358">
        <v>187.24904802913304</v>
      </c>
      <c r="AP238" s="358">
        <v>221.06303233150666</v>
      </c>
      <c r="AQ238" s="358">
        <v>252.66168057146942</v>
      </c>
      <c r="AR238" s="358">
        <v>282.6429791636188</v>
      </c>
      <c r="AS238" s="358">
        <v>311.99591777654462</v>
      </c>
      <c r="AT238" s="358">
        <v>338.47513281197558</v>
      </c>
      <c r="AU238" s="358">
        <v>359.36867479943157</v>
      </c>
      <c r="AV238" s="358">
        <v>377.1188130994417</v>
      </c>
      <c r="AW238" s="358">
        <v>393.40106978923058</v>
      </c>
      <c r="AX238" s="358">
        <v>407.76007400551777</v>
      </c>
      <c r="AY238" s="358">
        <v>420.18473044687164</v>
      </c>
      <c r="AZ238" s="358">
        <v>431.01851978728411</v>
      </c>
      <c r="BA238" s="358">
        <v>440.30846934289843</v>
      </c>
      <c r="BB238" s="358">
        <v>448.92579462431775</v>
      </c>
      <c r="BC238" s="358">
        <v>457.85463319106805</v>
      </c>
      <c r="BD238" s="358">
        <v>466.78066607823774</v>
      </c>
      <c r="BE238" s="358">
        <v>476.01188362214913</v>
      </c>
      <c r="BF238" s="358">
        <v>484.66532121337946</v>
      </c>
      <c r="BG238" s="358">
        <v>491.59141162777553</v>
      </c>
      <c r="BH238" s="358">
        <v>497.91982022078815</v>
      </c>
      <c r="BI238" s="324">
        <v>20.177916735481023</v>
      </c>
      <c r="BJ238" s="324">
        <v>37.220618504859566</v>
      </c>
      <c r="BK238" s="324">
        <v>69.866299910896529</v>
      </c>
      <c r="BL238" s="324">
        <v>112.92201219251108</v>
      </c>
      <c r="BM238" s="324">
        <v>168.02736765246644</v>
      </c>
      <c r="BN238" s="324">
        <v>226.23835132577867</v>
      </c>
      <c r="BO238" s="324">
        <v>279.12096249330705</v>
      </c>
      <c r="BP238" s="324">
        <v>326.9976229610802</v>
      </c>
      <c r="BQ238" s="324">
        <v>366.58367447501735</v>
      </c>
      <c r="BR238" s="324">
        <v>400.3185013912202</v>
      </c>
      <c r="BS238" s="324">
        <v>429.85423119541196</v>
      </c>
      <c r="BT238" s="324">
        <v>454.2273512275201</v>
      </c>
      <c r="BU238" s="324">
        <v>472.22188711230962</v>
      </c>
      <c r="BV238" s="324">
        <v>486.26444098399446</v>
      </c>
      <c r="BW238" s="324">
        <v>498.20199752438793</v>
      </c>
      <c r="BX238" s="324">
        <v>508.50574762353551</v>
      </c>
      <c r="BY238" s="324">
        <v>518.1380515891027</v>
      </c>
      <c r="BZ238" s="324">
        <v>527.44891530780512</v>
      </c>
      <c r="CA238" s="324">
        <v>536.94553579690103</v>
      </c>
      <c r="CB238" s="324">
        <v>547.10435206747673</v>
      </c>
      <c r="CC238" s="324">
        <v>558.67565839442318</v>
      </c>
      <c r="CD238" s="324">
        <v>571.32926976899523</v>
      </c>
      <c r="CE238" s="324">
        <v>585.72021622330089</v>
      </c>
      <c r="CF238" s="324">
        <v>599.64272398193634</v>
      </c>
      <c r="CG238" s="324">
        <v>610.32624356048063</v>
      </c>
      <c r="CH238" s="324">
        <v>620.17482519064959</v>
      </c>
    </row>
    <row r="239" spans="1:86" x14ac:dyDescent="0.25">
      <c r="A239" s="353" t="s">
        <v>324</v>
      </c>
      <c r="B239" s="353" t="s">
        <v>324</v>
      </c>
      <c r="C239" s="354">
        <v>5000</v>
      </c>
      <c r="D239" s="354"/>
      <c r="E239" s="355"/>
      <c r="F239" s="364">
        <v>0.96</v>
      </c>
      <c r="G239" s="358">
        <v>3268.7999999999993</v>
      </c>
      <c r="H239" s="366">
        <v>2.9799853381726402E-3</v>
      </c>
      <c r="I239" s="358">
        <v>34.737994889121971</v>
      </c>
      <c r="J239" s="358">
        <v>48.769983172869807</v>
      </c>
      <c r="K239" s="358">
        <v>65.952100660366909</v>
      </c>
      <c r="L239" s="358">
        <v>86.143067943903944</v>
      </c>
      <c r="M239" s="358">
        <v>108.86579464712737</v>
      </c>
      <c r="N239" s="358">
        <v>134.83901520432184</v>
      </c>
      <c r="O239" s="358">
        <v>164.19982408256601</v>
      </c>
      <c r="P239" s="358">
        <v>198.20337608995439</v>
      </c>
      <c r="Q239" s="358">
        <v>238.85213669823113</v>
      </c>
      <c r="R239" s="358">
        <v>284.00546751380017</v>
      </c>
      <c r="S239" s="358">
        <v>334.22435013346825</v>
      </c>
      <c r="T239" s="358">
        <v>383.43638560014762</v>
      </c>
      <c r="U239" s="358">
        <v>424.39727491239893</v>
      </c>
      <c r="V239" s="358">
        <v>461.33856435475229</v>
      </c>
      <c r="W239" s="358">
        <v>496.8496198641526</v>
      </c>
      <c r="X239" s="358">
        <v>528.55132724352461</v>
      </c>
      <c r="Y239" s="358">
        <v>554.74869860356387</v>
      </c>
      <c r="Z239" s="358">
        <v>576.02183134703273</v>
      </c>
      <c r="AA239" s="358">
        <v>591.65946582082756</v>
      </c>
      <c r="AB239" s="358">
        <v>603.84111463537965</v>
      </c>
      <c r="AC239" s="358">
        <v>614.66363510723852</v>
      </c>
      <c r="AD239" s="358">
        <v>623.61321522186506</v>
      </c>
      <c r="AE239" s="358">
        <v>630.62262819528337</v>
      </c>
      <c r="AF239" s="358">
        <v>636.4491037335149</v>
      </c>
      <c r="AG239" s="358">
        <v>641.90422280053542</v>
      </c>
      <c r="AH239" s="358">
        <v>646.73883846803119</v>
      </c>
      <c r="AI239" s="358">
        <v>34.737994889121971</v>
      </c>
      <c r="AJ239" s="358">
        <v>56.424217249364744</v>
      </c>
      <c r="AK239" s="358">
        <v>93.116430554840193</v>
      </c>
      <c r="AL239" s="358">
        <v>140.27394425633818</v>
      </c>
      <c r="AM239" s="358">
        <v>199.06957898060219</v>
      </c>
      <c r="AN239" s="358">
        <v>262.16376180603589</v>
      </c>
      <c r="AO239" s="358">
        <v>322.36511621594377</v>
      </c>
      <c r="AP239" s="358">
        <v>380.5787578557285</v>
      </c>
      <c r="AQ239" s="358">
        <v>434.97851058802269</v>
      </c>
      <c r="AR239" s="358">
        <v>486.59385873900203</v>
      </c>
      <c r="AS239" s="358">
        <v>537.1274318964106</v>
      </c>
      <c r="AT239" s="358">
        <v>582.71364620322834</v>
      </c>
      <c r="AU239" s="358">
        <v>618.68365065367027</v>
      </c>
      <c r="AV239" s="358">
        <v>649.24201907347435</v>
      </c>
      <c r="AW239" s="358">
        <v>677.27330481461729</v>
      </c>
      <c r="AX239" s="358">
        <v>701.99354831731591</v>
      </c>
      <c r="AY239" s="358">
        <v>723.38364807919584</v>
      </c>
      <c r="AZ239" s="358">
        <v>742.03493521010682</v>
      </c>
      <c r="BA239" s="358">
        <v>758.02837122303617</v>
      </c>
      <c r="BB239" s="358">
        <v>772.8638275046784</v>
      </c>
      <c r="BC239" s="358">
        <v>788.23558032553137</v>
      </c>
      <c r="BD239" s="358">
        <v>803.60250293104502</v>
      </c>
      <c r="BE239" s="358">
        <v>819.49482680494089</v>
      </c>
      <c r="BF239" s="358">
        <v>834.3924534905002</v>
      </c>
      <c r="BG239" s="358">
        <v>846.31630551997239</v>
      </c>
      <c r="BH239" s="358">
        <v>857.21119760631882</v>
      </c>
      <c r="BI239" s="324">
        <v>34.737994889121971</v>
      </c>
      <c r="BJ239" s="324">
        <v>64.078451325859675</v>
      </c>
      <c r="BK239" s="324">
        <v>120.28076044931349</v>
      </c>
      <c r="BL239" s="324">
        <v>194.40482056877244</v>
      </c>
      <c r="BM239" s="324">
        <v>289.27336331407702</v>
      </c>
      <c r="BN239" s="324">
        <v>389.48850840775003</v>
      </c>
      <c r="BO239" s="324">
        <v>480.53040834932153</v>
      </c>
      <c r="BP239" s="324">
        <v>562.95413962150258</v>
      </c>
      <c r="BQ239" s="324">
        <v>631.10488447781427</v>
      </c>
      <c r="BR239" s="324">
        <v>689.18224996420383</v>
      </c>
      <c r="BS239" s="324">
        <v>740.03051365935278</v>
      </c>
      <c r="BT239" s="324">
        <v>781.990906806309</v>
      </c>
      <c r="BU239" s="324">
        <v>812.97002639494178</v>
      </c>
      <c r="BV239" s="324">
        <v>837.14547379219653</v>
      </c>
      <c r="BW239" s="324">
        <v>857.69698976508198</v>
      </c>
      <c r="BX239" s="324">
        <v>875.43576939110699</v>
      </c>
      <c r="BY239" s="324">
        <v>892.01859755482758</v>
      </c>
      <c r="BZ239" s="324">
        <v>908.04803907318092</v>
      </c>
      <c r="CA239" s="324">
        <v>924.3972766252449</v>
      </c>
      <c r="CB239" s="324">
        <v>941.88654037397703</v>
      </c>
      <c r="CC239" s="324">
        <v>961.80752554382434</v>
      </c>
      <c r="CD239" s="324">
        <v>983.5917906402251</v>
      </c>
      <c r="CE239" s="324">
        <v>1008.3670254145984</v>
      </c>
      <c r="CF239" s="324">
        <v>1032.3358032474855</v>
      </c>
      <c r="CG239" s="324">
        <v>1050.7283882394097</v>
      </c>
      <c r="CH239" s="324">
        <v>1067.6835567446064</v>
      </c>
    </row>
    <row r="240" spans="1:86" x14ac:dyDescent="0.25">
      <c r="A240" s="353" t="s">
        <v>476</v>
      </c>
      <c r="B240" s="353" t="s">
        <v>476</v>
      </c>
      <c r="C240" s="354">
        <v>2500</v>
      </c>
      <c r="D240" s="354"/>
      <c r="E240" s="355"/>
      <c r="F240" s="364">
        <v>0.57299999999999995</v>
      </c>
      <c r="G240" s="358">
        <v>528.30600000000004</v>
      </c>
      <c r="H240" s="366">
        <v>4.8162754958046847E-4</v>
      </c>
      <c r="I240" s="358">
        <v>5.6143817694237885</v>
      </c>
      <c r="J240" s="358">
        <v>7.8822426364801039</v>
      </c>
      <c r="K240" s="358">
        <v>10.659229837088782</v>
      </c>
      <c r="L240" s="358">
        <v>13.922509683422703</v>
      </c>
      <c r="M240" s="358">
        <v>17.594974457551789</v>
      </c>
      <c r="N240" s="358">
        <v>21.792786578112601</v>
      </c>
      <c r="O240" s="358">
        <v>26.538103359570531</v>
      </c>
      <c r="P240" s="358">
        <v>32.033783898855688</v>
      </c>
      <c r="Q240" s="358">
        <v>38.603468223964676</v>
      </c>
      <c r="R240" s="358">
        <v>45.901184691735736</v>
      </c>
      <c r="S240" s="358">
        <v>54.017599584438365</v>
      </c>
      <c r="T240" s="358">
        <v>61.971287056678797</v>
      </c>
      <c r="U240" s="358">
        <v>68.591417865843709</v>
      </c>
      <c r="V240" s="358">
        <v>74.561897815712754</v>
      </c>
      <c r="W240" s="358">
        <v>80.301222244233699</v>
      </c>
      <c r="X240" s="358">
        <v>85.424876863288532</v>
      </c>
      <c r="Y240" s="358">
        <v>89.658916411054378</v>
      </c>
      <c r="Z240" s="358">
        <v>93.097096681236408</v>
      </c>
      <c r="AA240" s="358">
        <v>95.624463335149954</v>
      </c>
      <c r="AB240" s="358">
        <v>97.593270897136264</v>
      </c>
      <c r="AC240" s="358">
        <v>99.342415078611381</v>
      </c>
      <c r="AD240" s="358">
        <v>100.78885318190247</v>
      </c>
      <c r="AE240" s="358">
        <v>101.92171996186291</v>
      </c>
      <c r="AF240" s="358">
        <v>102.86339947290702</v>
      </c>
      <c r="AG240" s="358">
        <v>103.74506006205938</v>
      </c>
      <c r="AH240" s="358">
        <v>104.52643440886312</v>
      </c>
      <c r="AI240" s="358">
        <v>5.6143817694237885</v>
      </c>
      <c r="AJ240" s="358">
        <v>9.1193259049629525</v>
      </c>
      <c r="AK240" s="358">
        <v>15.049549975741991</v>
      </c>
      <c r="AL240" s="358">
        <v>22.671184041326793</v>
      </c>
      <c r="AM240" s="358">
        <v>32.173780284179536</v>
      </c>
      <c r="AN240" s="358">
        <v>42.371111216562547</v>
      </c>
      <c r="AO240" s="358">
        <v>52.100900969034647</v>
      </c>
      <c r="AP240" s="358">
        <v>61.509435036627671</v>
      </c>
      <c r="AQ240" s="358">
        <v>70.301565410767253</v>
      </c>
      <c r="AR240" s="358">
        <v>78.64367814946381</v>
      </c>
      <c r="AS240" s="358">
        <v>86.810953571789383</v>
      </c>
      <c r="AT240" s="358">
        <v>94.17863300631511</v>
      </c>
      <c r="AU240" s="358">
        <v>99.992133119872136</v>
      </c>
      <c r="AV240" s="358">
        <v>104.93100040645835</v>
      </c>
      <c r="AW240" s="358">
        <v>109.46143862377365</v>
      </c>
      <c r="AX240" s="358">
        <v>113.45674361763582</v>
      </c>
      <c r="AY240" s="358">
        <v>116.91382818836507</v>
      </c>
      <c r="AZ240" s="358">
        <v>119.92826373014894</v>
      </c>
      <c r="BA240" s="358">
        <v>122.5131353057261</v>
      </c>
      <c r="BB240" s="358">
        <v>124.91085329591495</v>
      </c>
      <c r="BC240" s="358">
        <v>127.39524795015306</v>
      </c>
      <c r="BD240" s="358">
        <v>129.87886194122882</v>
      </c>
      <c r="BE240" s="358">
        <v>132.44739169420313</v>
      </c>
      <c r="BF240" s="358">
        <v>134.85515771345825</v>
      </c>
      <c r="BG240" s="358">
        <v>136.78229995840513</v>
      </c>
      <c r="BH240" s="358">
        <v>138.54314089653818</v>
      </c>
      <c r="BI240" s="324">
        <v>5.6143817694237885</v>
      </c>
      <c r="BJ240" s="324">
        <v>10.356409173445801</v>
      </c>
      <c r="BK240" s="324">
        <v>19.439870114395198</v>
      </c>
      <c r="BL240" s="324">
        <v>31.419858399230886</v>
      </c>
      <c r="BM240" s="324">
        <v>46.752586110807272</v>
      </c>
      <c r="BN240" s="324">
        <v>62.949435855012489</v>
      </c>
      <c r="BO240" s="324">
        <v>77.663698578498753</v>
      </c>
      <c r="BP240" s="324">
        <v>90.985086174399655</v>
      </c>
      <c r="BQ240" s="324">
        <v>101.99966259756982</v>
      </c>
      <c r="BR240" s="324">
        <v>111.38617160719187</v>
      </c>
      <c r="BS240" s="324">
        <v>119.60430755914041</v>
      </c>
      <c r="BT240" s="324">
        <v>126.38597895595142</v>
      </c>
      <c r="BU240" s="324">
        <v>131.39284837390059</v>
      </c>
      <c r="BV240" s="324">
        <v>135.30010299720396</v>
      </c>
      <c r="BW240" s="324">
        <v>138.62165500331361</v>
      </c>
      <c r="BX240" s="324">
        <v>141.4886103719831</v>
      </c>
      <c r="BY240" s="324">
        <v>144.16873996567574</v>
      </c>
      <c r="BZ240" s="324">
        <v>146.75943077906146</v>
      </c>
      <c r="CA240" s="324">
        <v>149.40180727630224</v>
      </c>
      <c r="CB240" s="324">
        <v>152.22843569469362</v>
      </c>
      <c r="CC240" s="324">
        <v>155.44808082169476</v>
      </c>
      <c r="CD240" s="324">
        <v>158.96887070055521</v>
      </c>
      <c r="CE240" s="324">
        <v>162.97306342654338</v>
      </c>
      <c r="CF240" s="324">
        <v>166.84691595400946</v>
      </c>
      <c r="CG240" s="324">
        <v>169.81953985475087</v>
      </c>
      <c r="CH240" s="324">
        <v>172.55984738421324</v>
      </c>
    </row>
    <row r="241" spans="1:86" x14ac:dyDescent="0.25">
      <c r="A241" s="353" t="s">
        <v>342</v>
      </c>
      <c r="B241" s="353" t="s">
        <v>342</v>
      </c>
      <c r="C241" s="354">
        <v>1000</v>
      </c>
      <c r="D241" s="354"/>
      <c r="E241" s="355"/>
      <c r="F241" s="364">
        <v>0.99259999999999993</v>
      </c>
      <c r="G241" s="358">
        <v>645.18999999999994</v>
      </c>
      <c r="H241" s="366">
        <v>5.8818426955935081E-4</v>
      </c>
      <c r="I241" s="358">
        <v>6.8565243889233383</v>
      </c>
      <c r="J241" s="358">
        <v>9.6261335790821931</v>
      </c>
      <c r="K241" s="358">
        <v>13.017509736007749</v>
      </c>
      <c r="L241" s="358">
        <v>17.002767378465308</v>
      </c>
      <c r="M241" s="358">
        <v>21.487739246322842</v>
      </c>
      <c r="N241" s="358">
        <v>26.614287879245108</v>
      </c>
      <c r="O241" s="358">
        <v>32.409472742238982</v>
      </c>
      <c r="P241" s="358">
        <v>39.121034085743297</v>
      </c>
      <c r="Q241" s="358">
        <v>47.144215025798999</v>
      </c>
      <c r="R241" s="358">
        <v>56.056500117850213</v>
      </c>
      <c r="S241" s="358">
        <v>65.968614923706681</v>
      </c>
      <c r="T241" s="358">
        <v>75.682000007757978</v>
      </c>
      <c r="U241" s="358">
        <v>83.766788362925439</v>
      </c>
      <c r="V241" s="358">
        <v>91.058195159092847</v>
      </c>
      <c r="W241" s="358">
        <v>98.067304894809297</v>
      </c>
      <c r="X241" s="358">
        <v>104.32453219048264</v>
      </c>
      <c r="Y241" s="358">
        <v>109.49532331498821</v>
      </c>
      <c r="Z241" s="358">
        <v>113.69417687432455</v>
      </c>
      <c r="AA241" s="358">
        <v>116.78070568800165</v>
      </c>
      <c r="AB241" s="358">
        <v>119.18509812518377</v>
      </c>
      <c r="AC241" s="358">
        <v>121.32122819837228</v>
      </c>
      <c r="AD241" s="358">
        <v>123.08768059501811</v>
      </c>
      <c r="AE241" s="358">
        <v>124.47118621063231</v>
      </c>
      <c r="AF241" s="358">
        <v>125.62120571397043</v>
      </c>
      <c r="AG241" s="358">
        <v>126.69792752957582</v>
      </c>
      <c r="AH241" s="358">
        <v>127.65217547454388</v>
      </c>
      <c r="AI241" s="358">
        <v>6.8565243889233383</v>
      </c>
      <c r="AJ241" s="358">
        <v>11.136912850929285</v>
      </c>
      <c r="AK241" s="358">
        <v>18.379157436881226</v>
      </c>
      <c r="AL241" s="358">
        <v>27.68702462516729</v>
      </c>
      <c r="AM241" s="358">
        <v>39.292003690190505</v>
      </c>
      <c r="AN241" s="358">
        <v>51.745422625928882</v>
      </c>
      <c r="AO241" s="358">
        <v>63.627860172346061</v>
      </c>
      <c r="AP241" s="358">
        <v>75.117966465044503</v>
      </c>
      <c r="AQ241" s="358">
        <v>85.855294067023493</v>
      </c>
      <c r="AR241" s="358">
        <v>96.043040785553345</v>
      </c>
      <c r="AS241" s="358">
        <v>106.01726865676858</v>
      </c>
      <c r="AT241" s="358">
        <v>115.01499553165104</v>
      </c>
      <c r="AU241" s="358">
        <v>122.11469180287617</v>
      </c>
      <c r="AV241" s="358">
        <v>128.14624886380778</v>
      </c>
      <c r="AW241" s="358">
        <v>133.67901478626499</v>
      </c>
      <c r="AX241" s="358">
        <v>138.55825300992689</v>
      </c>
      <c r="AY241" s="358">
        <v>142.78019331382049</v>
      </c>
      <c r="AZ241" s="358">
        <v>146.46155159330911</v>
      </c>
      <c r="BA241" s="358">
        <v>149.61830788955911</v>
      </c>
      <c r="BB241" s="358">
        <v>152.5465041812725</v>
      </c>
      <c r="BC241" s="358">
        <v>155.58055374150442</v>
      </c>
      <c r="BD241" s="358">
        <v>158.61364992232041</v>
      </c>
      <c r="BE241" s="358">
        <v>161.7504488822442</v>
      </c>
      <c r="BF241" s="358">
        <v>164.69091625903567</v>
      </c>
      <c r="BG241" s="358">
        <v>167.04442521978433</v>
      </c>
      <c r="BH241" s="358">
        <v>169.19483987506757</v>
      </c>
      <c r="BI241" s="324">
        <v>6.8565243889233383</v>
      </c>
      <c r="BJ241" s="324">
        <v>12.647692122776375</v>
      </c>
      <c r="BK241" s="324">
        <v>23.740805137754705</v>
      </c>
      <c r="BL241" s="324">
        <v>38.371281871869279</v>
      </c>
      <c r="BM241" s="324">
        <v>57.096268134058171</v>
      </c>
      <c r="BN241" s="324">
        <v>76.876557372612652</v>
      </c>
      <c r="BO241" s="324">
        <v>94.846247602453118</v>
      </c>
      <c r="BP241" s="324">
        <v>111.1148988443457</v>
      </c>
      <c r="BQ241" s="324">
        <v>124.56637310824797</v>
      </c>
      <c r="BR241" s="324">
        <v>136.02958145325647</v>
      </c>
      <c r="BS241" s="324">
        <v>146.06592238983049</v>
      </c>
      <c r="BT241" s="324">
        <v>154.3479910555441</v>
      </c>
      <c r="BU241" s="324">
        <v>160.46259524282689</v>
      </c>
      <c r="BV241" s="324">
        <v>165.23430256852279</v>
      </c>
      <c r="BW241" s="324">
        <v>169.29072467772068</v>
      </c>
      <c r="BX241" s="324">
        <v>172.79197382937113</v>
      </c>
      <c r="BY241" s="324">
        <v>176.06506331265277</v>
      </c>
      <c r="BZ241" s="324">
        <v>179.22892631229371</v>
      </c>
      <c r="CA241" s="324">
        <v>182.45591009111655</v>
      </c>
      <c r="CB241" s="324">
        <v>185.90791023736119</v>
      </c>
      <c r="CC241" s="324">
        <v>189.8398792846366</v>
      </c>
      <c r="CD241" s="324">
        <v>194.13961924962274</v>
      </c>
      <c r="CE241" s="324">
        <v>199.02971155385612</v>
      </c>
      <c r="CF241" s="324">
        <v>203.76062680410092</v>
      </c>
      <c r="CG241" s="324">
        <v>207.3909229099929</v>
      </c>
      <c r="CH241" s="324">
        <v>210.73750427559125</v>
      </c>
    </row>
    <row r="242" spans="1:86" x14ac:dyDescent="0.25">
      <c r="A242" s="353" t="s">
        <v>520</v>
      </c>
      <c r="B242" s="353" t="s">
        <v>521</v>
      </c>
      <c r="C242" s="354">
        <v>4992</v>
      </c>
      <c r="D242" s="354"/>
      <c r="E242" s="355"/>
      <c r="F242" s="364">
        <v>0.61308222175308791</v>
      </c>
      <c r="G242" s="358">
        <v>779.84058606992778</v>
      </c>
      <c r="H242" s="366">
        <v>7.109378097773936E-4</v>
      </c>
      <c r="I242" s="358">
        <v>8.2874750040464509</v>
      </c>
      <c r="J242" s="358">
        <v>11.635099198528913</v>
      </c>
      <c r="K242" s="358">
        <v>15.734252579394095</v>
      </c>
      <c r="L242" s="358">
        <v>20.551229989976655</v>
      </c>
      <c r="M242" s="358">
        <v>25.972211545700024</v>
      </c>
      <c r="N242" s="358">
        <v>32.168666373602015</v>
      </c>
      <c r="O242" s="358">
        <v>39.173301225259223</v>
      </c>
      <c r="P242" s="358">
        <v>47.285559523687098</v>
      </c>
      <c r="Q242" s="358">
        <v>56.983171275943192</v>
      </c>
      <c r="R242" s="358">
        <v>67.755442435458221</v>
      </c>
      <c r="S242" s="358">
        <v>79.736206891496778</v>
      </c>
      <c r="T242" s="358">
        <v>91.476766907413733</v>
      </c>
      <c r="U242" s="358">
        <v>101.24884348818084</v>
      </c>
      <c r="V242" s="358">
        <v>110.06196047573091</v>
      </c>
      <c r="W242" s="358">
        <v>118.5338652543691</v>
      </c>
      <c r="X242" s="358">
        <v>126.09697038840811</v>
      </c>
      <c r="Y242" s="358">
        <v>132.34690107701087</v>
      </c>
      <c r="Z242" s="358">
        <v>137.42205168463755</v>
      </c>
      <c r="AA242" s="358">
        <v>141.15273634958842</v>
      </c>
      <c r="AB242" s="358">
        <v>144.05892337566482</v>
      </c>
      <c r="AC242" s="358">
        <v>146.64086191810489</v>
      </c>
      <c r="AD242" s="358">
        <v>148.77597137774455</v>
      </c>
      <c r="AE242" s="358">
        <v>150.44821339964759</v>
      </c>
      <c r="AF242" s="358">
        <v>151.83824096280733</v>
      </c>
      <c r="AG242" s="358">
        <v>153.13967367521141</v>
      </c>
      <c r="AH242" s="358">
        <v>154.29307232779428</v>
      </c>
      <c r="AI242" s="358">
        <v>8.2874750040464509</v>
      </c>
      <c r="AJ242" s="358">
        <v>13.461176776884956</v>
      </c>
      <c r="AK242" s="358">
        <v>22.214871444146574</v>
      </c>
      <c r="AL242" s="358">
        <v>33.465282335781687</v>
      </c>
      <c r="AM242" s="358">
        <v>47.492210334351029</v>
      </c>
      <c r="AN242" s="358">
        <v>62.544646859127525</v>
      </c>
      <c r="AO242" s="358">
        <v>76.906938680354273</v>
      </c>
      <c r="AP242" s="358">
        <v>90.795020059953643</v>
      </c>
      <c r="AQ242" s="358">
        <v>103.77321849754895</v>
      </c>
      <c r="AR242" s="358">
        <v>116.08713900423737</v>
      </c>
      <c r="AS242" s="358">
        <v>128.14297946779618</v>
      </c>
      <c r="AT242" s="358">
        <v>139.01852403514138</v>
      </c>
      <c r="AU242" s="358">
        <v>147.59992067965027</v>
      </c>
      <c r="AV242" s="358">
        <v>154.89025839925401</v>
      </c>
      <c r="AW242" s="358">
        <v>161.57770770807272</v>
      </c>
      <c r="AX242" s="358">
        <v>167.47523866161401</v>
      </c>
      <c r="AY242" s="358">
        <v>172.57829419710063</v>
      </c>
      <c r="AZ242" s="358">
        <v>177.02794871469982</v>
      </c>
      <c r="BA242" s="358">
        <v>180.84351727612747</v>
      </c>
      <c r="BB242" s="358">
        <v>184.382825560908</v>
      </c>
      <c r="BC242" s="358">
        <v>188.05007859833339</v>
      </c>
      <c r="BD242" s="358">
        <v>191.71617928689648</v>
      </c>
      <c r="BE242" s="358">
        <v>195.50762543344322</v>
      </c>
      <c r="BF242" s="358">
        <v>199.06176576797503</v>
      </c>
      <c r="BG242" s="358">
        <v>201.90644998079767</v>
      </c>
      <c r="BH242" s="358">
        <v>204.5056542850638</v>
      </c>
      <c r="BI242" s="324">
        <v>8.2874750040464509</v>
      </c>
      <c r="BJ242" s="324">
        <v>15.287254355240997</v>
      </c>
      <c r="BK242" s="324">
        <v>28.69549030889906</v>
      </c>
      <c r="BL242" s="324">
        <v>46.379334681586727</v>
      </c>
      <c r="BM242" s="324">
        <v>69.012209123002023</v>
      </c>
      <c r="BN242" s="324">
        <v>92.920627344653028</v>
      </c>
      <c r="BO242" s="324">
        <v>114.64057613544931</v>
      </c>
      <c r="BP242" s="324">
        <v>134.3044805962202</v>
      </c>
      <c r="BQ242" s="324">
        <v>150.56326571915469</v>
      </c>
      <c r="BR242" s="324">
        <v>164.41883557301648</v>
      </c>
      <c r="BS242" s="324">
        <v>176.54975204409556</v>
      </c>
      <c r="BT242" s="324">
        <v>186.56028116286907</v>
      </c>
      <c r="BU242" s="324">
        <v>193.95099787111971</v>
      </c>
      <c r="BV242" s="324">
        <v>199.71855632277718</v>
      </c>
      <c r="BW242" s="324">
        <v>204.62155016177636</v>
      </c>
      <c r="BX242" s="324">
        <v>208.85350693481988</v>
      </c>
      <c r="BY242" s="324">
        <v>212.80968731719042</v>
      </c>
      <c r="BZ242" s="324">
        <v>216.63384574476208</v>
      </c>
      <c r="CA242" s="324">
        <v>220.53429820266652</v>
      </c>
      <c r="CB242" s="324">
        <v>224.70672774615122</v>
      </c>
      <c r="CC242" s="324">
        <v>229.45929527856191</v>
      </c>
      <c r="CD242" s="324">
        <v>234.6563871960484</v>
      </c>
      <c r="CE242" s="324">
        <v>240.56703746723886</v>
      </c>
      <c r="CF242" s="324">
        <v>246.2852905731427</v>
      </c>
      <c r="CG242" s="324">
        <v>250.67322628638399</v>
      </c>
      <c r="CH242" s="324">
        <v>254.71823624233332</v>
      </c>
    </row>
    <row r="243" spans="1:86" x14ac:dyDescent="0.25">
      <c r="A243" s="353" t="s">
        <v>338</v>
      </c>
      <c r="B243" s="353" t="s">
        <v>338</v>
      </c>
      <c r="C243" s="354">
        <v>1503</v>
      </c>
      <c r="D243" s="354"/>
      <c r="E243" s="355"/>
      <c r="F243" s="364">
        <v>0.7077</v>
      </c>
      <c r="G243" s="358">
        <v>694.25370000000009</v>
      </c>
      <c r="H243" s="366">
        <v>6.3291294878001334E-4</v>
      </c>
      <c r="I243" s="358">
        <v>7.3779311925948452</v>
      </c>
      <c r="J243" s="358">
        <v>10.358156285701975</v>
      </c>
      <c r="K243" s="358">
        <v>14.007430832792521</v>
      </c>
      <c r="L243" s="358">
        <v>18.295748791423989</v>
      </c>
      <c r="M243" s="358">
        <v>23.121781919116618</v>
      </c>
      <c r="N243" s="358">
        <v>28.638180742155143</v>
      </c>
      <c r="O243" s="358">
        <v>34.874062472060267</v>
      </c>
      <c r="P243" s="358">
        <v>42.0960068535678</v>
      </c>
      <c r="Q243" s="358">
        <v>50.729313404201179</v>
      </c>
      <c r="R243" s="358">
        <v>60.319336344128018</v>
      </c>
      <c r="S243" s="358">
        <v>70.985221399368555</v>
      </c>
      <c r="T243" s="358">
        <v>81.437264261358692</v>
      </c>
      <c r="U243" s="358">
        <v>90.136863184609098</v>
      </c>
      <c r="V243" s="358">
        <v>97.982747569742727</v>
      </c>
      <c r="W243" s="358">
        <v>105.52486751538228</v>
      </c>
      <c r="X243" s="358">
        <v>112.2579278569285</v>
      </c>
      <c r="Y243" s="358">
        <v>117.82193360735108</v>
      </c>
      <c r="Z243" s="358">
        <v>122.34009045932869</v>
      </c>
      <c r="AA243" s="358">
        <v>125.66133543995755</v>
      </c>
      <c r="AB243" s="358">
        <v>128.24857074392338</v>
      </c>
      <c r="AC243" s="358">
        <v>130.54714357827046</v>
      </c>
      <c r="AD243" s="358">
        <v>132.447926467412</v>
      </c>
      <c r="AE243" s="358">
        <v>133.93664125315101</v>
      </c>
      <c r="AF243" s="358">
        <v>135.17411439325647</v>
      </c>
      <c r="AG243" s="358">
        <v>136.33271589723941</v>
      </c>
      <c r="AH243" s="358">
        <v>137.35952996210631</v>
      </c>
      <c r="AI243" s="358">
        <v>7.3779311925948452</v>
      </c>
      <c r="AJ243" s="358">
        <v>11.98382329753283</v>
      </c>
      <c r="AK243" s="358">
        <v>19.776806914920119</v>
      </c>
      <c r="AL243" s="358">
        <v>29.792494130432136</v>
      </c>
      <c r="AM243" s="358">
        <v>42.279977901592439</v>
      </c>
      <c r="AN243" s="358">
        <v>55.680421451223445</v>
      </c>
      <c r="AO243" s="358">
        <v>68.466463131378205</v>
      </c>
      <c r="AP243" s="358">
        <v>80.830338589924025</v>
      </c>
      <c r="AQ243" s="358">
        <v>92.384190038002956</v>
      </c>
      <c r="AR243" s="358">
        <v>103.34666753145792</v>
      </c>
      <c r="AS243" s="358">
        <v>114.07938906191299</v>
      </c>
      <c r="AT243" s="358">
        <v>123.76135123503498</v>
      </c>
      <c r="AU243" s="358">
        <v>131.4009464010702</v>
      </c>
      <c r="AV243" s="358">
        <v>137.89117533566764</v>
      </c>
      <c r="AW243" s="358">
        <v>143.84468238459866</v>
      </c>
      <c r="AX243" s="358">
        <v>149.09496399150316</v>
      </c>
      <c r="AY243" s="358">
        <v>153.63796322763088</v>
      </c>
      <c r="AZ243" s="358">
        <v>157.5992716895733</v>
      </c>
      <c r="BA243" s="358">
        <v>160.99608462633586</v>
      </c>
      <c r="BB243" s="358">
        <v>164.14695663279645</v>
      </c>
      <c r="BC243" s="358">
        <v>167.4117315567326</v>
      </c>
      <c r="BD243" s="358">
        <v>170.6754806011806</v>
      </c>
      <c r="BE243" s="358">
        <v>174.05081853897136</v>
      </c>
      <c r="BF243" s="358">
        <v>177.21489478948175</v>
      </c>
      <c r="BG243" s="358">
        <v>179.7473771651895</v>
      </c>
      <c r="BH243" s="358">
        <v>182.06132085769036</v>
      </c>
      <c r="BI243" s="324">
        <v>7.3779311925948452</v>
      </c>
      <c r="BJ243" s="324">
        <v>13.609490309363684</v>
      </c>
      <c r="BK243" s="324">
        <v>25.546182997047719</v>
      </c>
      <c r="BL243" s="324">
        <v>41.28923946944029</v>
      </c>
      <c r="BM243" s="324">
        <v>61.438173884068256</v>
      </c>
      <c r="BN243" s="324">
        <v>82.722662160291748</v>
      </c>
      <c r="BO243" s="324">
        <v>102.05886379069614</v>
      </c>
      <c r="BP243" s="324">
        <v>119.56467032628025</v>
      </c>
      <c r="BQ243" s="324">
        <v>134.0390666718047</v>
      </c>
      <c r="BR243" s="324">
        <v>146.37399871878782</v>
      </c>
      <c r="BS243" s="324">
        <v>157.17355672445743</v>
      </c>
      <c r="BT243" s="324">
        <v>166.08543820871128</v>
      </c>
      <c r="BU243" s="324">
        <v>172.66502961753127</v>
      </c>
      <c r="BV243" s="324">
        <v>177.79960310159254</v>
      </c>
      <c r="BW243" s="324">
        <v>182.16449725381503</v>
      </c>
      <c r="BX243" s="324">
        <v>185.93200012607778</v>
      </c>
      <c r="BY243" s="324">
        <v>189.45399284791065</v>
      </c>
      <c r="BZ243" s="324">
        <v>192.85845291981786</v>
      </c>
      <c r="CA243" s="324">
        <v>196.33083381271416</v>
      </c>
      <c r="CB243" s="324">
        <v>200.04534252166951</v>
      </c>
      <c r="CC243" s="324">
        <v>204.27631953519483</v>
      </c>
      <c r="CD243" s="324">
        <v>208.90303473494919</v>
      </c>
      <c r="CE243" s="324">
        <v>214.16499582479176</v>
      </c>
      <c r="CF243" s="324">
        <v>219.25567518570699</v>
      </c>
      <c r="CG243" s="324">
        <v>223.16203843313963</v>
      </c>
      <c r="CH243" s="324">
        <v>226.76311175327439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B1:AI8763"/>
  <sheetViews>
    <sheetView showGridLines="0" zoomScale="90" zoomScaleNormal="90" workbookViewId="0">
      <selection activeCell="H35" sqref="H35"/>
    </sheetView>
  </sheetViews>
  <sheetFormatPr defaultRowHeight="15" x14ac:dyDescent="0.25"/>
  <cols>
    <col min="1" max="1" width="2.85546875" customWidth="1"/>
    <col min="2" max="2" width="19.7109375" bestFit="1" customWidth="1"/>
    <col min="3" max="4" width="12.5703125" customWidth="1"/>
    <col min="5" max="5" width="13.5703125" customWidth="1"/>
    <col min="6" max="6" width="11.140625" customWidth="1"/>
    <col min="7" max="7" width="12.28515625" customWidth="1"/>
    <col min="8" max="9" width="16" customWidth="1"/>
    <col min="10" max="10" width="18" customWidth="1"/>
    <col min="11" max="35" width="12.140625" bestFit="1" customWidth="1"/>
  </cols>
  <sheetData>
    <row r="1" spans="2:35" x14ac:dyDescent="0.25">
      <c r="B1" s="38" t="s">
        <v>183</v>
      </c>
      <c r="G1" s="1" t="s">
        <v>665</v>
      </c>
      <c r="J1" s="38" t="s">
        <v>150</v>
      </c>
    </row>
    <row r="2" spans="2:35" ht="45" x14ac:dyDescent="0.25">
      <c r="B2" s="190" t="s">
        <v>36</v>
      </c>
      <c r="C2" s="39" t="s">
        <v>37</v>
      </c>
      <c r="D2" s="197" t="s">
        <v>43</v>
      </c>
      <c r="E2" s="197" t="s">
        <v>744</v>
      </c>
      <c r="F2" s="39" t="s">
        <v>38</v>
      </c>
      <c r="G2" s="190" t="s">
        <v>0</v>
      </c>
      <c r="H2" s="84" t="s">
        <v>1</v>
      </c>
      <c r="J2" s="208" t="s">
        <v>147</v>
      </c>
      <c r="K2" s="23">
        <v>2018</v>
      </c>
      <c r="L2" s="23">
        <v>2019</v>
      </c>
      <c r="M2" s="23">
        <v>2020</v>
      </c>
      <c r="N2" s="23">
        <v>2021</v>
      </c>
      <c r="O2" s="23">
        <v>2022</v>
      </c>
      <c r="P2" s="23">
        <v>2023</v>
      </c>
      <c r="Q2" s="23">
        <v>2024</v>
      </c>
      <c r="R2" s="23">
        <v>2025</v>
      </c>
      <c r="S2" s="23">
        <v>2026</v>
      </c>
      <c r="T2" s="23">
        <v>2027</v>
      </c>
      <c r="U2" s="23">
        <v>2028</v>
      </c>
      <c r="V2" s="23">
        <v>2029</v>
      </c>
      <c r="W2" s="23">
        <v>2030</v>
      </c>
      <c r="X2" s="23">
        <v>2031</v>
      </c>
      <c r="Y2" s="23">
        <v>2032</v>
      </c>
      <c r="Z2" s="23">
        <v>2033</v>
      </c>
      <c r="AA2" s="23">
        <v>2034</v>
      </c>
      <c r="AB2" s="23">
        <v>2035</v>
      </c>
      <c r="AC2" s="23">
        <v>2036</v>
      </c>
      <c r="AD2" s="23">
        <v>2037</v>
      </c>
      <c r="AE2" s="23">
        <v>2038</v>
      </c>
      <c r="AF2" s="23">
        <v>2039</v>
      </c>
      <c r="AG2" s="23">
        <v>2040</v>
      </c>
      <c r="AH2" s="23">
        <v>2041</v>
      </c>
      <c r="AI2" s="24">
        <v>2042</v>
      </c>
    </row>
    <row r="3" spans="2:35" x14ac:dyDescent="0.25">
      <c r="B3" s="192">
        <v>43101</v>
      </c>
      <c r="C3" s="16">
        <f t="shared" ref="C3:C34" si="0">MONTH(B3)</f>
        <v>1</v>
      </c>
      <c r="D3" s="16">
        <f t="shared" ref="D3:D34" si="1">WEEKDAY(B3,2)</f>
        <v>1</v>
      </c>
      <c r="E3" s="16">
        <f>IF(D3&lt;6,1,2)</f>
        <v>1</v>
      </c>
      <c r="F3" s="16">
        <f t="shared" ref="F3:F34" si="2">HOUR(B3)</f>
        <v>0</v>
      </c>
      <c r="G3" s="195">
        <v>1</v>
      </c>
      <c r="H3" s="193">
        <v>0</v>
      </c>
      <c r="J3" s="19" t="s">
        <v>136</v>
      </c>
      <c r="K3" s="450">
        <v>22175.419642490957</v>
      </c>
      <c r="L3" s="209">
        <v>29988.025693251053</v>
      </c>
      <c r="M3" s="209">
        <v>39256.435434508967</v>
      </c>
      <c r="N3" s="209">
        <v>49500.625670837973</v>
      </c>
      <c r="O3" s="209">
        <v>61310.493705468842</v>
      </c>
      <c r="P3" s="209">
        <v>74660.677887616184</v>
      </c>
      <c r="Q3" s="209">
        <v>90323.66993759491</v>
      </c>
      <c r="R3" s="209">
        <v>108604.63791866459</v>
      </c>
      <c r="S3" s="209">
        <v>129135.58736644851</v>
      </c>
      <c r="T3" s="209">
        <v>151969.81292114648</v>
      </c>
      <c r="U3" s="209">
        <v>174736.58732883426</v>
      </c>
      <c r="V3" s="209">
        <v>192970.90246993123</v>
      </c>
      <c r="W3" s="209">
        <v>209767.88582371292</v>
      </c>
      <c r="X3" s="209">
        <v>225914.55036278957</v>
      </c>
      <c r="Y3" s="209">
        <v>240867.21714243031</v>
      </c>
      <c r="Z3" s="209">
        <v>252240.91515584351</v>
      </c>
      <c r="AA3" s="209">
        <v>261913.68137404593</v>
      </c>
      <c r="AB3" s="209">
        <v>269024.02023643837</v>
      </c>
      <c r="AC3" s="209">
        <v>275177.6816774403</v>
      </c>
      <c r="AD3" s="209">
        <v>279483.87841692765</v>
      </c>
      <c r="AE3" s="209">
        <v>283553.19896523445</v>
      </c>
      <c r="AF3" s="209">
        <v>286740.33711908845</v>
      </c>
      <c r="AG3" s="209">
        <v>290037.53574618197</v>
      </c>
      <c r="AH3" s="209">
        <v>291870.01070788503</v>
      </c>
      <c r="AI3" s="451">
        <v>294068.28153477598</v>
      </c>
    </row>
    <row r="4" spans="2:35" x14ac:dyDescent="0.25">
      <c r="B4" s="192">
        <f t="shared" ref="B4:B35" si="3">B3+1/24</f>
        <v>43101.041666666664</v>
      </c>
      <c r="C4" s="16">
        <f t="shared" si="0"/>
        <v>1</v>
      </c>
      <c r="D4" s="16">
        <f t="shared" si="1"/>
        <v>1</v>
      </c>
      <c r="E4" s="16">
        <f t="shared" ref="E4:E67" si="4">IF(D4&lt;6,1,2)</f>
        <v>1</v>
      </c>
      <c r="F4" s="16">
        <f t="shared" si="2"/>
        <v>1</v>
      </c>
      <c r="G4" s="195">
        <v>2</v>
      </c>
      <c r="H4" s="193">
        <v>0</v>
      </c>
      <c r="J4" s="19" t="s">
        <v>137</v>
      </c>
      <c r="K4" s="452">
        <v>25655.754095067758</v>
      </c>
      <c r="L4" s="210">
        <v>42339.484019201525</v>
      </c>
      <c r="M4" s="210">
        <v>63924.528894521878</v>
      </c>
      <c r="N4" s="210">
        <v>90515.74687449474</v>
      </c>
      <c r="O4" s="210">
        <v>119204.29442216674</v>
      </c>
      <c r="P4" s="210">
        <v>146577.49019207363</v>
      </c>
      <c r="Q4" s="210">
        <v>173434.3318865542</v>
      </c>
      <c r="R4" s="210">
        <v>197782.12704245851</v>
      </c>
      <c r="S4" s="210">
        <v>221251.31712161278</v>
      </c>
      <c r="T4" s="210">
        <v>244228.63058157373</v>
      </c>
      <c r="U4" s="210">
        <v>265549.63939618005</v>
      </c>
      <c r="V4" s="210">
        <v>281311.75544111029</v>
      </c>
      <c r="W4" s="210">
        <v>295206.46278388344</v>
      </c>
      <c r="X4" s="210">
        <v>307952.12074782164</v>
      </c>
      <c r="Y4" s="210">
        <v>319906.92997962493</v>
      </c>
      <c r="Z4" s="210">
        <v>328918.21803202468</v>
      </c>
      <c r="AA4" s="210">
        <v>337398.84673215152</v>
      </c>
      <c r="AB4" s="210">
        <v>344670.96642624505</v>
      </c>
      <c r="AC4" s="210">
        <v>352203.37130158977</v>
      </c>
      <c r="AD4" s="210">
        <v>358406.00372781494</v>
      </c>
      <c r="AE4" s="210">
        <v>365393.25152289949</v>
      </c>
      <c r="AF4" s="210">
        <v>372619.39613215305</v>
      </c>
      <c r="AG4" s="210">
        <v>380242.70854645502</v>
      </c>
      <c r="AH4" s="210">
        <v>384814.96207749523</v>
      </c>
      <c r="AI4" s="453">
        <v>389768.80434391584</v>
      </c>
    </row>
    <row r="5" spans="2:35" x14ac:dyDescent="0.25">
      <c r="B5" s="192">
        <f t="shared" si="3"/>
        <v>43101.083333333328</v>
      </c>
      <c r="C5" s="16">
        <f t="shared" si="0"/>
        <v>1</v>
      </c>
      <c r="D5" s="16">
        <f t="shared" si="1"/>
        <v>1</v>
      </c>
      <c r="E5" s="16">
        <f t="shared" si="4"/>
        <v>1</v>
      </c>
      <c r="F5" s="16">
        <f t="shared" si="2"/>
        <v>2</v>
      </c>
      <c r="G5" s="195">
        <v>3</v>
      </c>
      <c r="H5" s="193">
        <v>0</v>
      </c>
      <c r="J5" s="21" t="s">
        <v>138</v>
      </c>
      <c r="K5" s="280">
        <v>29136.088547644555</v>
      </c>
      <c r="L5" s="211">
        <v>54690.942345152005</v>
      </c>
      <c r="M5" s="211">
        <v>88592.622354534789</v>
      </c>
      <c r="N5" s="211">
        <v>131530.86807815148</v>
      </c>
      <c r="O5" s="211">
        <v>177098.09513886462</v>
      </c>
      <c r="P5" s="211">
        <v>218494.30249653108</v>
      </c>
      <c r="Q5" s="211">
        <v>256544.99383551348</v>
      </c>
      <c r="R5" s="211">
        <v>286959.61616625241</v>
      </c>
      <c r="S5" s="211">
        <v>313367.04687677702</v>
      </c>
      <c r="T5" s="211">
        <v>336487.44824200094</v>
      </c>
      <c r="U5" s="211">
        <v>356362.69146352581</v>
      </c>
      <c r="V5" s="211">
        <v>369652.60841228935</v>
      </c>
      <c r="W5" s="211">
        <v>380645.03974405403</v>
      </c>
      <c r="X5" s="211">
        <v>389989.69113285362</v>
      </c>
      <c r="Y5" s="211">
        <v>398946.6428168196</v>
      </c>
      <c r="Z5" s="211">
        <v>405595.52090820583</v>
      </c>
      <c r="AA5" s="211">
        <v>412884.01209025714</v>
      </c>
      <c r="AB5" s="211">
        <v>420317.91261605168</v>
      </c>
      <c r="AC5" s="211">
        <v>429229.06092573929</v>
      </c>
      <c r="AD5" s="211">
        <v>437328.12903870229</v>
      </c>
      <c r="AE5" s="211">
        <v>447233.30408056459</v>
      </c>
      <c r="AF5" s="211">
        <v>458498.45514521765</v>
      </c>
      <c r="AG5" s="211">
        <v>470447.88134672801</v>
      </c>
      <c r="AH5" s="211">
        <v>477759.91344710544</v>
      </c>
      <c r="AI5" s="212">
        <v>485469.3271530557</v>
      </c>
    </row>
    <row r="6" spans="2:35" x14ac:dyDescent="0.25">
      <c r="B6" s="192">
        <f t="shared" si="3"/>
        <v>43101.124999999993</v>
      </c>
      <c r="C6" s="16">
        <f t="shared" si="0"/>
        <v>1</v>
      </c>
      <c r="D6" s="16">
        <f t="shared" si="1"/>
        <v>1</v>
      </c>
      <c r="E6" s="16">
        <f t="shared" si="4"/>
        <v>1</v>
      </c>
      <c r="F6" s="16">
        <f t="shared" si="2"/>
        <v>3</v>
      </c>
      <c r="G6" s="195">
        <v>4</v>
      </c>
      <c r="H6" s="193">
        <v>0</v>
      </c>
      <c r="I6" s="454">
        <v>1.0022389714350359</v>
      </c>
      <c r="J6" s="449" t="s">
        <v>836</v>
      </c>
      <c r="K6" s="1">
        <v>0</v>
      </c>
      <c r="L6" s="1">
        <v>0</v>
      </c>
      <c r="M6" s="1">
        <v>1</v>
      </c>
      <c r="N6" s="1">
        <v>0</v>
      </c>
      <c r="O6" s="1">
        <v>0</v>
      </c>
      <c r="P6" s="1">
        <v>0</v>
      </c>
      <c r="Q6" s="1">
        <v>1</v>
      </c>
      <c r="R6" s="1">
        <v>0</v>
      </c>
      <c r="S6" s="1">
        <v>0</v>
      </c>
      <c r="T6" s="1">
        <v>0</v>
      </c>
      <c r="U6" s="1">
        <v>1</v>
      </c>
      <c r="V6" s="1">
        <v>0</v>
      </c>
      <c r="W6" s="1">
        <v>0</v>
      </c>
      <c r="X6" s="1">
        <v>0</v>
      </c>
      <c r="Y6" s="1">
        <v>1</v>
      </c>
      <c r="Z6" s="1">
        <v>0</v>
      </c>
      <c r="AA6" s="1">
        <v>0</v>
      </c>
      <c r="AB6" s="1">
        <v>0</v>
      </c>
      <c r="AC6" s="1">
        <v>1</v>
      </c>
      <c r="AD6" s="1">
        <v>0</v>
      </c>
      <c r="AE6" s="1">
        <v>0</v>
      </c>
      <c r="AF6" s="1">
        <v>0</v>
      </c>
      <c r="AG6" s="1">
        <v>1</v>
      </c>
      <c r="AH6" s="1">
        <v>0</v>
      </c>
      <c r="AI6" s="1">
        <v>0</v>
      </c>
    </row>
    <row r="7" spans="2:35" x14ac:dyDescent="0.25">
      <c r="B7" s="192">
        <f t="shared" si="3"/>
        <v>43101.166666666657</v>
      </c>
      <c r="C7" s="16">
        <f t="shared" si="0"/>
        <v>1</v>
      </c>
      <c r="D7" s="16">
        <f t="shared" si="1"/>
        <v>1</v>
      </c>
      <c r="E7" s="16">
        <f t="shared" si="4"/>
        <v>1</v>
      </c>
      <c r="F7" s="16">
        <f t="shared" si="2"/>
        <v>4</v>
      </c>
      <c r="G7" s="195">
        <v>5</v>
      </c>
      <c r="H7" s="193">
        <v>0</v>
      </c>
    </row>
    <row r="8" spans="2:35" x14ac:dyDescent="0.25">
      <c r="B8" s="192">
        <f t="shared" si="3"/>
        <v>43101.208333333321</v>
      </c>
      <c r="C8" s="16">
        <f t="shared" si="0"/>
        <v>1</v>
      </c>
      <c r="D8" s="16">
        <f t="shared" si="1"/>
        <v>1</v>
      </c>
      <c r="E8" s="16">
        <f t="shared" si="4"/>
        <v>1</v>
      </c>
      <c r="F8" s="16">
        <f t="shared" si="2"/>
        <v>5</v>
      </c>
      <c r="G8" s="195">
        <v>6</v>
      </c>
      <c r="H8" s="193">
        <v>0</v>
      </c>
      <c r="J8" s="38" t="s">
        <v>69</v>
      </c>
    </row>
    <row r="9" spans="2:35" ht="30" x14ac:dyDescent="0.25">
      <c r="B9" s="192">
        <f t="shared" si="3"/>
        <v>43101.249999999985</v>
      </c>
      <c r="C9" s="16">
        <f t="shared" si="0"/>
        <v>1</v>
      </c>
      <c r="D9" s="16">
        <f t="shared" si="1"/>
        <v>1</v>
      </c>
      <c r="E9" s="16">
        <f t="shared" si="4"/>
        <v>1</v>
      </c>
      <c r="F9" s="16">
        <f t="shared" si="2"/>
        <v>6</v>
      </c>
      <c r="G9" s="195">
        <v>7</v>
      </c>
      <c r="H9" s="193">
        <v>0</v>
      </c>
      <c r="J9" s="83" t="s">
        <v>70</v>
      </c>
      <c r="K9" s="39">
        <v>0</v>
      </c>
      <c r="L9" s="39">
        <v>1</v>
      </c>
      <c r="M9" s="39">
        <v>2</v>
      </c>
      <c r="N9" s="39">
        <v>3</v>
      </c>
      <c r="O9" s="39">
        <v>4</v>
      </c>
      <c r="P9" s="39">
        <v>5</v>
      </c>
      <c r="Q9" s="39">
        <v>6</v>
      </c>
      <c r="R9" s="39">
        <v>7</v>
      </c>
      <c r="S9" s="39">
        <v>8</v>
      </c>
      <c r="T9" s="39">
        <v>9</v>
      </c>
      <c r="U9" s="39">
        <v>10</v>
      </c>
      <c r="V9" s="39">
        <v>11</v>
      </c>
      <c r="W9" s="39">
        <v>12</v>
      </c>
      <c r="X9" s="39">
        <v>13</v>
      </c>
      <c r="Y9" s="39">
        <v>14</v>
      </c>
      <c r="Z9" s="39">
        <v>15</v>
      </c>
      <c r="AA9" s="39">
        <v>16</v>
      </c>
      <c r="AB9" s="39">
        <v>17</v>
      </c>
      <c r="AC9" s="39">
        <v>18</v>
      </c>
      <c r="AD9" s="39">
        <v>19</v>
      </c>
      <c r="AE9" s="39">
        <v>20</v>
      </c>
      <c r="AF9" s="39">
        <v>21</v>
      </c>
      <c r="AG9" s="39">
        <v>22</v>
      </c>
      <c r="AH9" s="84">
        <v>23</v>
      </c>
    </row>
    <row r="10" spans="2:35" x14ac:dyDescent="0.25">
      <c r="B10" s="192">
        <f t="shared" si="3"/>
        <v>43101.29166666665</v>
      </c>
      <c r="C10" s="16">
        <f t="shared" si="0"/>
        <v>1</v>
      </c>
      <c r="D10" s="16">
        <f t="shared" si="1"/>
        <v>1</v>
      </c>
      <c r="E10" s="16">
        <f t="shared" si="4"/>
        <v>1</v>
      </c>
      <c r="F10" s="16">
        <f t="shared" si="2"/>
        <v>7</v>
      </c>
      <c r="G10" s="195">
        <v>8</v>
      </c>
      <c r="H10" s="193">
        <v>1.6575699999999999E-4</v>
      </c>
      <c r="I10" s="428" t="s">
        <v>763</v>
      </c>
      <c r="J10" s="82">
        <v>1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8">
        <v>0</v>
      </c>
      <c r="Q10" s="78">
        <v>0</v>
      </c>
      <c r="R10" s="78">
        <v>4.9358229032258065E-4</v>
      </c>
      <c r="S10" s="78">
        <v>7.2608366451612893E-2</v>
      </c>
      <c r="T10" s="78">
        <v>0.18871242393548388</v>
      </c>
      <c r="U10" s="78">
        <v>0.26229896261290314</v>
      </c>
      <c r="V10" s="78">
        <v>0.28135028606451612</v>
      </c>
      <c r="W10" s="78">
        <v>0.29351191880645161</v>
      </c>
      <c r="X10" s="78">
        <v>0.27819673816129026</v>
      </c>
      <c r="Y10" s="78">
        <v>0.24438721648387093</v>
      </c>
      <c r="Z10" s="78">
        <v>0.19746411283870968</v>
      </c>
      <c r="AA10" s="78">
        <v>7.0115860096774188E-2</v>
      </c>
      <c r="AB10" s="78">
        <v>1.7996247741935481E-3</v>
      </c>
      <c r="AC10" s="78">
        <v>0</v>
      </c>
      <c r="AD10" s="78">
        <v>0</v>
      </c>
      <c r="AE10" s="78">
        <v>0</v>
      </c>
      <c r="AF10" s="78">
        <v>0</v>
      </c>
      <c r="AG10" s="78">
        <v>0</v>
      </c>
      <c r="AH10" s="79">
        <v>0</v>
      </c>
    </row>
    <row r="11" spans="2:35" x14ac:dyDescent="0.25">
      <c r="B11" s="192">
        <f t="shared" si="3"/>
        <v>43101.333333333314</v>
      </c>
      <c r="C11" s="16">
        <f t="shared" si="0"/>
        <v>1</v>
      </c>
      <c r="D11" s="16">
        <f t="shared" si="1"/>
        <v>1</v>
      </c>
      <c r="E11" s="16">
        <f t="shared" si="4"/>
        <v>1</v>
      </c>
      <c r="F11" s="16">
        <f t="shared" si="2"/>
        <v>8</v>
      </c>
      <c r="G11" s="195">
        <v>9</v>
      </c>
      <c r="H11" s="193">
        <v>6.0884266999999999E-2</v>
      </c>
      <c r="I11" s="428" t="s">
        <v>764</v>
      </c>
      <c r="J11" s="82">
        <v>2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1.6597969571428568E-2</v>
      </c>
      <c r="S11" s="78">
        <v>0.13563108260714285</v>
      </c>
      <c r="T11" s="78">
        <v>0.26236333860714289</v>
      </c>
      <c r="U11" s="78">
        <v>0.35253913110714291</v>
      </c>
      <c r="V11" s="78">
        <v>0.39496664757142858</v>
      </c>
      <c r="W11" s="78">
        <v>0.40939942174999988</v>
      </c>
      <c r="X11" s="78">
        <v>0.37250101189285711</v>
      </c>
      <c r="Y11" s="78">
        <v>0.32700751307142861</v>
      </c>
      <c r="Z11" s="78">
        <v>0.26902679814285707</v>
      </c>
      <c r="AA11" s="78">
        <v>0.17619054203571433</v>
      </c>
      <c r="AB11" s="78">
        <v>3.2850165642857143E-2</v>
      </c>
      <c r="AC11" s="78">
        <v>5.0925428571428574E-5</v>
      </c>
      <c r="AD11" s="78">
        <v>0</v>
      </c>
      <c r="AE11" s="78">
        <v>0</v>
      </c>
      <c r="AF11" s="78">
        <v>0</v>
      </c>
      <c r="AG11" s="78">
        <v>0</v>
      </c>
      <c r="AH11" s="79">
        <v>0</v>
      </c>
    </row>
    <row r="12" spans="2:35" x14ac:dyDescent="0.25">
      <c r="B12" s="192">
        <f t="shared" si="3"/>
        <v>43101.374999999978</v>
      </c>
      <c r="C12" s="16">
        <f t="shared" si="0"/>
        <v>1</v>
      </c>
      <c r="D12" s="16">
        <f t="shared" si="1"/>
        <v>1</v>
      </c>
      <c r="E12" s="16">
        <f t="shared" si="4"/>
        <v>1</v>
      </c>
      <c r="F12" s="16">
        <f t="shared" si="2"/>
        <v>9</v>
      </c>
      <c r="G12" s="195">
        <v>10</v>
      </c>
      <c r="H12" s="193">
        <v>0.17838726999999999</v>
      </c>
      <c r="I12" s="428" t="s">
        <v>765</v>
      </c>
      <c r="J12" s="82">
        <v>3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2.1686258064516129E-7</v>
      </c>
      <c r="Q12" s="78">
        <v>5.0144068303225806E-3</v>
      </c>
      <c r="R12" s="78">
        <v>8.2410546419354844E-2</v>
      </c>
      <c r="S12" s="78">
        <v>0.22008251322580646</v>
      </c>
      <c r="T12" s="78">
        <v>0.3587371323870967</v>
      </c>
      <c r="U12" s="78">
        <v>0.45752539700000006</v>
      </c>
      <c r="V12" s="78">
        <v>0.49666566158064512</v>
      </c>
      <c r="W12" s="78">
        <v>0.50571052354838719</v>
      </c>
      <c r="X12" s="78">
        <v>0.46431010438709674</v>
      </c>
      <c r="Y12" s="78">
        <v>0.40801156641935488</v>
      </c>
      <c r="Z12" s="78">
        <v>0.32641428422580654</v>
      </c>
      <c r="AA12" s="78">
        <v>0.22948445819354837</v>
      </c>
      <c r="AB12" s="78">
        <v>0.10991366377419354</v>
      </c>
      <c r="AC12" s="78">
        <v>6.9767289354838715E-3</v>
      </c>
      <c r="AD12" s="78">
        <v>0</v>
      </c>
      <c r="AE12" s="78">
        <v>0</v>
      </c>
      <c r="AF12" s="78">
        <v>0</v>
      </c>
      <c r="AG12" s="78">
        <v>0</v>
      </c>
      <c r="AH12" s="79">
        <v>0</v>
      </c>
    </row>
    <row r="13" spans="2:35" x14ac:dyDescent="0.25">
      <c r="B13" s="192">
        <f t="shared" si="3"/>
        <v>43101.416666666642</v>
      </c>
      <c r="C13" s="16">
        <f t="shared" si="0"/>
        <v>1</v>
      </c>
      <c r="D13" s="16">
        <f t="shared" si="1"/>
        <v>1</v>
      </c>
      <c r="E13" s="16">
        <f t="shared" si="4"/>
        <v>1</v>
      </c>
      <c r="F13" s="16">
        <f t="shared" si="2"/>
        <v>10</v>
      </c>
      <c r="G13" s="195">
        <v>11</v>
      </c>
      <c r="H13" s="193">
        <v>0.23213402899999999</v>
      </c>
      <c r="I13" s="428" t="s">
        <v>766</v>
      </c>
      <c r="J13" s="82">
        <v>4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3.8245500580000005E-3</v>
      </c>
      <c r="Q13" s="78">
        <v>5.065924103333333E-2</v>
      </c>
      <c r="R13" s="78">
        <v>0.16811074216666666</v>
      </c>
      <c r="S13" s="78">
        <v>0.31633509526666675</v>
      </c>
      <c r="T13" s="78">
        <v>0.44725179263333331</v>
      </c>
      <c r="U13" s="78">
        <v>0.53340931586666662</v>
      </c>
      <c r="V13" s="78">
        <v>0.55988096909999996</v>
      </c>
      <c r="W13" s="78">
        <v>0.57045941840000003</v>
      </c>
      <c r="X13" s="78">
        <v>0.53602948883333346</v>
      </c>
      <c r="Y13" s="78">
        <v>0.47403738086666675</v>
      </c>
      <c r="Z13" s="78">
        <v>0.37850713949999998</v>
      </c>
      <c r="AA13" s="78">
        <v>0.27554430750000003</v>
      </c>
      <c r="AB13" s="78">
        <v>0.15018385173333335</v>
      </c>
      <c r="AC13" s="78">
        <v>4.1582686166666674E-2</v>
      </c>
      <c r="AD13" s="78">
        <v>1.4556105333333334E-3</v>
      </c>
      <c r="AE13" s="78">
        <v>0</v>
      </c>
      <c r="AF13" s="78">
        <v>0</v>
      </c>
      <c r="AG13" s="78">
        <v>0</v>
      </c>
      <c r="AH13" s="79">
        <v>0</v>
      </c>
    </row>
    <row r="14" spans="2:35" x14ac:dyDescent="0.25">
      <c r="B14" s="192">
        <f t="shared" si="3"/>
        <v>43101.458333333307</v>
      </c>
      <c r="C14" s="16">
        <f t="shared" si="0"/>
        <v>1</v>
      </c>
      <c r="D14" s="16">
        <f t="shared" si="1"/>
        <v>1</v>
      </c>
      <c r="E14" s="16">
        <f t="shared" si="4"/>
        <v>1</v>
      </c>
      <c r="F14" s="16">
        <f t="shared" si="2"/>
        <v>11</v>
      </c>
      <c r="G14" s="195">
        <v>12</v>
      </c>
      <c r="H14" s="193">
        <v>0.245191986</v>
      </c>
      <c r="I14" s="428" t="s">
        <v>762</v>
      </c>
      <c r="J14" s="82">
        <v>5</v>
      </c>
      <c r="K14" s="78">
        <v>0</v>
      </c>
      <c r="L14" s="78">
        <v>0</v>
      </c>
      <c r="M14" s="78">
        <v>0</v>
      </c>
      <c r="N14" s="78">
        <v>0</v>
      </c>
      <c r="O14" s="78">
        <v>1.6269326290322583E-3</v>
      </c>
      <c r="P14" s="78">
        <v>3.1176934645161285E-2</v>
      </c>
      <c r="Q14" s="78">
        <v>9.898271141935483E-2</v>
      </c>
      <c r="R14" s="78">
        <v>0.23013852777419355</v>
      </c>
      <c r="S14" s="78">
        <v>0.37292818629032259</v>
      </c>
      <c r="T14" s="78">
        <v>0.48672671438709686</v>
      </c>
      <c r="U14" s="78">
        <v>0.55947456445161292</v>
      </c>
      <c r="V14" s="78">
        <v>0.57917763974193548</v>
      </c>
      <c r="W14" s="78">
        <v>0.57405268151612898</v>
      </c>
      <c r="X14" s="78">
        <v>0.54380244706451619</v>
      </c>
      <c r="Y14" s="78">
        <v>0.48248611064516139</v>
      </c>
      <c r="Z14" s="78">
        <v>0.39447188087096779</v>
      </c>
      <c r="AA14" s="78">
        <v>0.29567277174193546</v>
      </c>
      <c r="AB14" s="78">
        <v>0.17668625751612904</v>
      </c>
      <c r="AC14" s="78">
        <v>7.6459533258064524E-2</v>
      </c>
      <c r="AD14" s="78">
        <v>1.5608948483870965E-2</v>
      </c>
      <c r="AE14" s="78">
        <v>4.5997161290322583E-5</v>
      </c>
      <c r="AF14" s="78">
        <v>0</v>
      </c>
      <c r="AG14" s="78">
        <v>0</v>
      </c>
      <c r="AH14" s="79">
        <v>0</v>
      </c>
    </row>
    <row r="15" spans="2:35" x14ac:dyDescent="0.25">
      <c r="B15" s="192">
        <f t="shared" si="3"/>
        <v>43101.499999999971</v>
      </c>
      <c r="C15" s="16">
        <f t="shared" si="0"/>
        <v>1</v>
      </c>
      <c r="D15" s="16">
        <f t="shared" si="1"/>
        <v>1</v>
      </c>
      <c r="E15" s="16">
        <f t="shared" si="4"/>
        <v>1</v>
      </c>
      <c r="F15" s="16">
        <f t="shared" si="2"/>
        <v>12</v>
      </c>
      <c r="G15" s="195">
        <v>13</v>
      </c>
      <c r="H15" s="193">
        <v>0.25310131600000002</v>
      </c>
      <c r="I15" s="428" t="s">
        <v>767</v>
      </c>
      <c r="J15" s="82">
        <v>6</v>
      </c>
      <c r="K15" s="78">
        <v>0</v>
      </c>
      <c r="L15" s="78">
        <v>0</v>
      </c>
      <c r="M15" s="78">
        <v>0</v>
      </c>
      <c r="N15" s="78">
        <v>0</v>
      </c>
      <c r="O15" s="78">
        <v>4.6550616333333322E-3</v>
      </c>
      <c r="P15" s="78">
        <v>4.527567200000001E-2</v>
      </c>
      <c r="Q15" s="78">
        <v>0.11178785423333339</v>
      </c>
      <c r="R15" s="78">
        <v>0.23817433873333332</v>
      </c>
      <c r="S15" s="78">
        <v>0.37772665606666672</v>
      </c>
      <c r="T15" s="78">
        <v>0.48782760633333339</v>
      </c>
      <c r="U15" s="78">
        <v>0.56080504609999993</v>
      </c>
      <c r="V15" s="78">
        <v>0.59763574749999993</v>
      </c>
      <c r="W15" s="78">
        <v>0.59369117346666689</v>
      </c>
      <c r="X15" s="78">
        <v>0.56237749283333327</v>
      </c>
      <c r="Y15" s="78">
        <v>0.49656184883333337</v>
      </c>
      <c r="Z15" s="78">
        <v>0.41116831396666675</v>
      </c>
      <c r="AA15" s="78">
        <v>0.31729928816666669</v>
      </c>
      <c r="AB15" s="78">
        <v>0.19990893023333334</v>
      </c>
      <c r="AC15" s="78">
        <v>9.5359641000000009E-2</v>
      </c>
      <c r="AD15" s="78">
        <v>3.3725783199999991E-2</v>
      </c>
      <c r="AE15" s="78">
        <v>1.473053266666667E-3</v>
      </c>
      <c r="AF15" s="78">
        <v>0</v>
      </c>
      <c r="AG15" s="78">
        <v>0</v>
      </c>
      <c r="AH15" s="79">
        <v>0</v>
      </c>
    </row>
    <row r="16" spans="2:35" x14ac:dyDescent="0.25">
      <c r="B16" s="192">
        <f t="shared" si="3"/>
        <v>43101.541666666635</v>
      </c>
      <c r="C16" s="16">
        <f t="shared" si="0"/>
        <v>1</v>
      </c>
      <c r="D16" s="16">
        <f t="shared" si="1"/>
        <v>1</v>
      </c>
      <c r="E16" s="16">
        <f t="shared" si="4"/>
        <v>1</v>
      </c>
      <c r="F16" s="16">
        <f t="shared" si="2"/>
        <v>13</v>
      </c>
      <c r="G16" s="195">
        <v>14</v>
      </c>
      <c r="H16" s="193">
        <v>0.24150353899999999</v>
      </c>
      <c r="I16" s="428" t="s">
        <v>768</v>
      </c>
      <c r="J16" s="82">
        <v>7</v>
      </c>
      <c r="K16" s="78">
        <v>0</v>
      </c>
      <c r="L16" s="78">
        <v>0</v>
      </c>
      <c r="M16" s="78">
        <v>0</v>
      </c>
      <c r="N16" s="78">
        <v>0</v>
      </c>
      <c r="O16" s="78">
        <v>1.8550046032258063E-3</v>
      </c>
      <c r="P16" s="78">
        <v>3.7808207645161289E-2</v>
      </c>
      <c r="Q16" s="78">
        <v>0.1032444749032258</v>
      </c>
      <c r="R16" s="78">
        <v>0.23826542438709677</v>
      </c>
      <c r="S16" s="78">
        <v>0.39098114825806457</v>
      </c>
      <c r="T16" s="78">
        <v>0.52111096225806441</v>
      </c>
      <c r="U16" s="78">
        <v>0.61148843829032273</v>
      </c>
      <c r="V16" s="78">
        <v>0.65289017412903216</v>
      </c>
      <c r="W16" s="78">
        <v>0.65140452229032253</v>
      </c>
      <c r="X16" s="78">
        <v>0.61619120464516131</v>
      </c>
      <c r="Y16" s="78">
        <v>0.54314104825806453</v>
      </c>
      <c r="Z16" s="78">
        <v>0.44988842741935492</v>
      </c>
      <c r="AA16" s="78">
        <v>0.33940900087096776</v>
      </c>
      <c r="AB16" s="78">
        <v>0.21035487390322583</v>
      </c>
      <c r="AC16" s="78">
        <v>9.5702933774193574E-2</v>
      </c>
      <c r="AD16" s="78">
        <v>2.815573880645161E-2</v>
      </c>
      <c r="AE16" s="78">
        <v>8.8604890322580682E-4</v>
      </c>
      <c r="AF16" s="78">
        <v>0</v>
      </c>
      <c r="AG16" s="78">
        <v>0</v>
      </c>
      <c r="AH16" s="79">
        <v>0</v>
      </c>
    </row>
    <row r="17" spans="2:34" x14ac:dyDescent="0.25">
      <c r="B17" s="192">
        <f t="shared" si="3"/>
        <v>43101.583333333299</v>
      </c>
      <c r="C17" s="16">
        <f t="shared" si="0"/>
        <v>1</v>
      </c>
      <c r="D17" s="16">
        <f t="shared" si="1"/>
        <v>1</v>
      </c>
      <c r="E17" s="16">
        <f t="shared" si="4"/>
        <v>1</v>
      </c>
      <c r="F17" s="16">
        <f t="shared" si="2"/>
        <v>14</v>
      </c>
      <c r="G17" s="195">
        <v>15</v>
      </c>
      <c r="H17" s="193">
        <v>0.209633175</v>
      </c>
      <c r="I17" s="428" t="s">
        <v>769</v>
      </c>
      <c r="J17" s="82">
        <v>8</v>
      </c>
      <c r="K17" s="78">
        <v>0</v>
      </c>
      <c r="L17" s="78">
        <v>0</v>
      </c>
      <c r="M17" s="78">
        <v>0</v>
      </c>
      <c r="N17" s="78">
        <v>0</v>
      </c>
      <c r="O17" s="78">
        <v>2.1686258064516129E-7</v>
      </c>
      <c r="P17" s="78">
        <v>7.0547623225806462E-3</v>
      </c>
      <c r="Q17" s="78">
        <v>6.7484311548387091E-2</v>
      </c>
      <c r="R17" s="78">
        <v>0.19774761193548387</v>
      </c>
      <c r="S17" s="78">
        <v>0.35214167212903236</v>
      </c>
      <c r="T17" s="78">
        <v>0.48522645748387094</v>
      </c>
      <c r="U17" s="78">
        <v>0.58289159845161287</v>
      </c>
      <c r="V17" s="78">
        <v>0.61967638048387108</v>
      </c>
      <c r="W17" s="78">
        <v>0.62010905012903217</v>
      </c>
      <c r="X17" s="78">
        <v>0.58686598877419327</v>
      </c>
      <c r="Y17" s="78">
        <v>0.51535170454838708</v>
      </c>
      <c r="Z17" s="78">
        <v>0.41734307219354855</v>
      </c>
      <c r="AA17" s="78">
        <v>0.30191248364516127</v>
      </c>
      <c r="AB17" s="78">
        <v>0.16764891267741935</v>
      </c>
      <c r="AC17" s="78">
        <v>5.4304733096774201E-2</v>
      </c>
      <c r="AD17" s="78">
        <v>5.163353354838706E-3</v>
      </c>
      <c r="AE17" s="78">
        <v>0</v>
      </c>
      <c r="AF17" s="78">
        <v>0</v>
      </c>
      <c r="AG17" s="78">
        <v>0</v>
      </c>
      <c r="AH17" s="79">
        <v>0</v>
      </c>
    </row>
    <row r="18" spans="2:34" x14ac:dyDescent="0.25">
      <c r="B18" s="192">
        <f t="shared" si="3"/>
        <v>43101.624999999964</v>
      </c>
      <c r="C18" s="16">
        <f t="shared" si="0"/>
        <v>1</v>
      </c>
      <c r="D18" s="16">
        <f t="shared" si="1"/>
        <v>1</v>
      </c>
      <c r="E18" s="16">
        <f t="shared" si="4"/>
        <v>1</v>
      </c>
      <c r="F18" s="16">
        <f t="shared" si="2"/>
        <v>15</v>
      </c>
      <c r="G18" s="195">
        <v>16</v>
      </c>
      <c r="H18" s="193">
        <v>0.17215077200000001</v>
      </c>
      <c r="I18" s="428" t="s">
        <v>770</v>
      </c>
      <c r="J18" s="82">
        <v>9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2.0239945800000004E-4</v>
      </c>
      <c r="Q18" s="78">
        <v>2.4913636266666667E-2</v>
      </c>
      <c r="R18" s="78">
        <v>0.14319410403333332</v>
      </c>
      <c r="S18" s="78">
        <v>0.2934688574</v>
      </c>
      <c r="T18" s="78">
        <v>0.42725273843333322</v>
      </c>
      <c r="U18" s="78">
        <v>0.5166357375666667</v>
      </c>
      <c r="V18" s="78">
        <v>0.56122062250000004</v>
      </c>
      <c r="W18" s="78">
        <v>0.56876944793333317</v>
      </c>
      <c r="X18" s="78">
        <v>0.52983784300000003</v>
      </c>
      <c r="Y18" s="78">
        <v>0.4604952165666667</v>
      </c>
      <c r="Z18" s="78">
        <v>0.35693376186666664</v>
      </c>
      <c r="AA18" s="78">
        <v>0.22475529986666667</v>
      </c>
      <c r="AB18" s="78">
        <v>8.5742067933333374E-2</v>
      </c>
      <c r="AC18" s="78">
        <v>7.1171902999999986E-3</v>
      </c>
      <c r="AD18" s="78">
        <v>0</v>
      </c>
      <c r="AE18" s="78">
        <v>0</v>
      </c>
      <c r="AF18" s="78">
        <v>0</v>
      </c>
      <c r="AG18" s="78">
        <v>0</v>
      </c>
      <c r="AH18" s="79">
        <v>0</v>
      </c>
    </row>
    <row r="19" spans="2:34" x14ac:dyDescent="0.25">
      <c r="B19" s="192">
        <f t="shared" si="3"/>
        <v>43101.666666666628</v>
      </c>
      <c r="C19" s="16">
        <f t="shared" si="0"/>
        <v>1</v>
      </c>
      <c r="D19" s="16">
        <f t="shared" si="1"/>
        <v>1</v>
      </c>
      <c r="E19" s="16">
        <f t="shared" si="4"/>
        <v>1</v>
      </c>
      <c r="F19" s="16">
        <f t="shared" si="2"/>
        <v>16</v>
      </c>
      <c r="G19" s="195">
        <v>17</v>
      </c>
      <c r="H19" s="193">
        <v>3.1265504999999999E-2</v>
      </c>
      <c r="I19" s="428" t="s">
        <v>771</v>
      </c>
      <c r="J19" s="82">
        <v>10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8">
        <v>3.2390679032258075E-3</v>
      </c>
      <c r="R19" s="78">
        <v>8.1074881806451601E-2</v>
      </c>
      <c r="S19" s="78">
        <v>0.21794464583870968</v>
      </c>
      <c r="T19" s="78">
        <v>0.34280019212903218</v>
      </c>
      <c r="U19" s="78">
        <v>0.42587091935483867</v>
      </c>
      <c r="V19" s="78">
        <v>0.4639669208387095</v>
      </c>
      <c r="W19" s="78">
        <v>0.4673967016129032</v>
      </c>
      <c r="X19" s="78">
        <v>0.41516729200000002</v>
      </c>
      <c r="Y19" s="78">
        <v>0.35513351435483864</v>
      </c>
      <c r="Z19" s="78">
        <v>0.2463204214516129</v>
      </c>
      <c r="AA19" s="78">
        <v>0.10858356193548388</v>
      </c>
      <c r="AB19" s="78">
        <v>1.2064120354838712E-2</v>
      </c>
      <c r="AC19" s="78">
        <v>0</v>
      </c>
      <c r="AD19" s="78">
        <v>0</v>
      </c>
      <c r="AE19" s="78">
        <v>0</v>
      </c>
      <c r="AF19" s="78">
        <v>0</v>
      </c>
      <c r="AG19" s="78">
        <v>0</v>
      </c>
      <c r="AH19" s="79">
        <v>0</v>
      </c>
    </row>
    <row r="20" spans="2:34" x14ac:dyDescent="0.25">
      <c r="B20" s="192">
        <f t="shared" si="3"/>
        <v>43101.708333333292</v>
      </c>
      <c r="C20" s="16">
        <f t="shared" si="0"/>
        <v>1</v>
      </c>
      <c r="D20" s="16">
        <f t="shared" si="1"/>
        <v>1</v>
      </c>
      <c r="E20" s="16">
        <f t="shared" si="4"/>
        <v>1</v>
      </c>
      <c r="F20" s="16">
        <f t="shared" si="2"/>
        <v>17</v>
      </c>
      <c r="G20" s="195">
        <v>18</v>
      </c>
      <c r="H20" s="193">
        <v>0</v>
      </c>
      <c r="I20" s="428" t="s">
        <v>772</v>
      </c>
      <c r="J20" s="82">
        <v>11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8">
        <v>1.1050466666666667E-5</v>
      </c>
      <c r="R20" s="78">
        <v>2.0554610133333331E-2</v>
      </c>
      <c r="S20" s="78">
        <v>0.13865405083333335</v>
      </c>
      <c r="T20" s="78">
        <v>0.2506816405666667</v>
      </c>
      <c r="U20" s="78">
        <v>0.31313578956666677</v>
      </c>
      <c r="V20" s="78">
        <v>0.33772088003333328</v>
      </c>
      <c r="W20" s="78">
        <v>0.32525514696666674</v>
      </c>
      <c r="X20" s="78">
        <v>0.28140226723333339</v>
      </c>
      <c r="Y20" s="78">
        <v>0.23084819363333337</v>
      </c>
      <c r="Z20" s="78">
        <v>0.1465684971</v>
      </c>
      <c r="AA20" s="78">
        <v>2.9982084166666669E-2</v>
      </c>
      <c r="AB20" s="78">
        <v>1.18826E-5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9">
        <v>0</v>
      </c>
    </row>
    <row r="21" spans="2:34" x14ac:dyDescent="0.25">
      <c r="B21" s="192">
        <f t="shared" si="3"/>
        <v>43101.749999999956</v>
      </c>
      <c r="C21" s="16">
        <f t="shared" si="0"/>
        <v>1</v>
      </c>
      <c r="D21" s="16">
        <f t="shared" si="1"/>
        <v>1</v>
      </c>
      <c r="E21" s="16">
        <f t="shared" si="4"/>
        <v>1</v>
      </c>
      <c r="F21" s="16">
        <f t="shared" si="2"/>
        <v>18</v>
      </c>
      <c r="G21" s="195">
        <v>19</v>
      </c>
      <c r="H21" s="193">
        <v>0</v>
      </c>
      <c r="I21" s="428" t="s">
        <v>773</v>
      </c>
      <c r="J21" s="72">
        <v>12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6.861012903225808E-4</v>
      </c>
      <c r="S21" s="80">
        <v>8.0350355838709697E-2</v>
      </c>
      <c r="T21" s="80">
        <v>0.19608071399999996</v>
      </c>
      <c r="U21" s="80">
        <v>0.2601529739677419</v>
      </c>
      <c r="V21" s="80">
        <v>0.27620299080645161</v>
      </c>
      <c r="W21" s="80">
        <v>0.2737389042903226</v>
      </c>
      <c r="X21" s="80">
        <v>0.25197456480645164</v>
      </c>
      <c r="Y21" s="80">
        <v>0.21403181399999999</v>
      </c>
      <c r="Z21" s="80">
        <v>0.15201591209677418</v>
      </c>
      <c r="AA21" s="80">
        <v>2.1185719677419352E-2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1">
        <v>0</v>
      </c>
    </row>
    <row r="22" spans="2:34" x14ac:dyDescent="0.25">
      <c r="B22" s="192">
        <f t="shared" si="3"/>
        <v>43101.791666666621</v>
      </c>
      <c r="C22" s="16">
        <f t="shared" si="0"/>
        <v>1</v>
      </c>
      <c r="D22" s="16">
        <f t="shared" si="1"/>
        <v>1</v>
      </c>
      <c r="E22" s="16">
        <f t="shared" si="4"/>
        <v>1</v>
      </c>
      <c r="F22" s="16">
        <f t="shared" si="2"/>
        <v>19</v>
      </c>
      <c r="G22" s="195">
        <v>20</v>
      </c>
      <c r="H22" s="193">
        <v>0</v>
      </c>
    </row>
    <row r="23" spans="2:34" x14ac:dyDescent="0.25">
      <c r="B23" s="192">
        <f t="shared" si="3"/>
        <v>43101.833333333285</v>
      </c>
      <c r="C23" s="16">
        <f t="shared" si="0"/>
        <v>1</v>
      </c>
      <c r="D23" s="16">
        <f t="shared" si="1"/>
        <v>1</v>
      </c>
      <c r="E23" s="16">
        <f t="shared" si="4"/>
        <v>1</v>
      </c>
      <c r="F23" s="16">
        <f t="shared" si="2"/>
        <v>20</v>
      </c>
      <c r="G23" s="195">
        <v>21</v>
      </c>
      <c r="H23" s="193">
        <v>0</v>
      </c>
      <c r="J23" s="68"/>
    </row>
    <row r="24" spans="2:34" x14ac:dyDescent="0.25">
      <c r="B24" s="192">
        <f t="shared" si="3"/>
        <v>43101.874999999949</v>
      </c>
      <c r="C24" s="16">
        <f t="shared" si="0"/>
        <v>1</v>
      </c>
      <c r="D24" s="16">
        <f t="shared" si="1"/>
        <v>1</v>
      </c>
      <c r="E24" s="16">
        <f t="shared" si="4"/>
        <v>1</v>
      </c>
      <c r="F24" s="16">
        <f t="shared" si="2"/>
        <v>21</v>
      </c>
      <c r="G24" s="195">
        <v>22</v>
      </c>
      <c r="H24" s="193">
        <v>0</v>
      </c>
    </row>
    <row r="25" spans="2:34" x14ac:dyDescent="0.25">
      <c r="B25" s="192">
        <f t="shared" si="3"/>
        <v>43101.916666666613</v>
      </c>
      <c r="C25" s="16">
        <f t="shared" si="0"/>
        <v>1</v>
      </c>
      <c r="D25" s="16">
        <f t="shared" si="1"/>
        <v>1</v>
      </c>
      <c r="E25" s="16">
        <f t="shared" si="4"/>
        <v>1</v>
      </c>
      <c r="F25" s="16">
        <f t="shared" si="2"/>
        <v>22</v>
      </c>
      <c r="G25" s="195">
        <v>23</v>
      </c>
      <c r="H25" s="193">
        <v>0</v>
      </c>
    </row>
    <row r="26" spans="2:34" x14ac:dyDescent="0.25">
      <c r="B26" s="192">
        <f t="shared" si="3"/>
        <v>43101.958333333278</v>
      </c>
      <c r="C26" s="16">
        <f t="shared" si="0"/>
        <v>1</v>
      </c>
      <c r="D26" s="16">
        <f t="shared" si="1"/>
        <v>1</v>
      </c>
      <c r="E26" s="16">
        <f t="shared" si="4"/>
        <v>1</v>
      </c>
      <c r="F26" s="16">
        <f t="shared" si="2"/>
        <v>23</v>
      </c>
      <c r="G26" s="195">
        <v>24</v>
      </c>
      <c r="H26" s="193">
        <v>0</v>
      </c>
    </row>
    <row r="27" spans="2:34" x14ac:dyDescent="0.25">
      <c r="B27" s="192">
        <f t="shared" si="3"/>
        <v>43101.999999999942</v>
      </c>
      <c r="C27" s="16">
        <f t="shared" si="0"/>
        <v>1</v>
      </c>
      <c r="D27" s="16">
        <f t="shared" si="1"/>
        <v>2</v>
      </c>
      <c r="E27" s="16">
        <f t="shared" si="4"/>
        <v>1</v>
      </c>
      <c r="F27" s="16">
        <f t="shared" si="2"/>
        <v>0</v>
      </c>
      <c r="G27" s="195">
        <v>25</v>
      </c>
      <c r="H27" s="193">
        <v>0</v>
      </c>
    </row>
    <row r="28" spans="2:34" x14ac:dyDescent="0.25">
      <c r="B28" s="192">
        <f t="shared" si="3"/>
        <v>43102.041666666606</v>
      </c>
      <c r="C28" s="16">
        <f t="shared" si="0"/>
        <v>1</v>
      </c>
      <c r="D28" s="16">
        <f t="shared" si="1"/>
        <v>2</v>
      </c>
      <c r="E28" s="16">
        <f t="shared" si="4"/>
        <v>1</v>
      </c>
      <c r="F28" s="16">
        <f t="shared" si="2"/>
        <v>1</v>
      </c>
      <c r="G28" s="195">
        <v>26</v>
      </c>
      <c r="H28" s="193">
        <v>0</v>
      </c>
    </row>
    <row r="29" spans="2:34" x14ac:dyDescent="0.25">
      <c r="B29" s="192">
        <f t="shared" si="3"/>
        <v>43102.08333333327</v>
      </c>
      <c r="C29" s="16">
        <f t="shared" si="0"/>
        <v>1</v>
      </c>
      <c r="D29" s="16">
        <f t="shared" si="1"/>
        <v>2</v>
      </c>
      <c r="E29" s="16">
        <f t="shared" si="4"/>
        <v>1</v>
      </c>
      <c r="F29" s="16">
        <f t="shared" si="2"/>
        <v>2</v>
      </c>
      <c r="G29" s="195">
        <v>27</v>
      </c>
      <c r="H29" s="193">
        <v>0</v>
      </c>
    </row>
    <row r="30" spans="2:34" x14ac:dyDescent="0.25">
      <c r="B30" s="192">
        <f t="shared" si="3"/>
        <v>43102.124999999935</v>
      </c>
      <c r="C30" s="16">
        <f t="shared" si="0"/>
        <v>1</v>
      </c>
      <c r="D30" s="16">
        <f t="shared" si="1"/>
        <v>2</v>
      </c>
      <c r="E30" s="16">
        <f t="shared" si="4"/>
        <v>1</v>
      </c>
      <c r="F30" s="16">
        <f t="shared" si="2"/>
        <v>3</v>
      </c>
      <c r="G30" s="195">
        <v>28</v>
      </c>
      <c r="H30" s="193">
        <v>0</v>
      </c>
    </row>
    <row r="31" spans="2:34" x14ac:dyDescent="0.25">
      <c r="B31" s="192">
        <f t="shared" si="3"/>
        <v>43102.166666666599</v>
      </c>
      <c r="C31" s="16">
        <f t="shared" si="0"/>
        <v>1</v>
      </c>
      <c r="D31" s="16">
        <f t="shared" si="1"/>
        <v>2</v>
      </c>
      <c r="E31" s="16">
        <f t="shared" si="4"/>
        <v>1</v>
      </c>
      <c r="F31" s="16">
        <f t="shared" si="2"/>
        <v>4</v>
      </c>
      <c r="G31" s="195">
        <v>29</v>
      </c>
      <c r="H31" s="193">
        <v>0</v>
      </c>
    </row>
    <row r="32" spans="2:34" x14ac:dyDescent="0.25">
      <c r="B32" s="192">
        <f t="shared" si="3"/>
        <v>43102.208333333263</v>
      </c>
      <c r="C32" s="16">
        <f t="shared" si="0"/>
        <v>1</v>
      </c>
      <c r="D32" s="16">
        <f t="shared" si="1"/>
        <v>2</v>
      </c>
      <c r="E32" s="16">
        <f t="shared" si="4"/>
        <v>1</v>
      </c>
      <c r="F32" s="16">
        <f t="shared" si="2"/>
        <v>5</v>
      </c>
      <c r="G32" s="195">
        <v>30</v>
      </c>
      <c r="H32" s="193">
        <v>0</v>
      </c>
    </row>
    <row r="33" spans="2:8" x14ac:dyDescent="0.25">
      <c r="B33" s="192">
        <f t="shared" si="3"/>
        <v>43102.249999999927</v>
      </c>
      <c r="C33" s="16">
        <f t="shared" si="0"/>
        <v>1</v>
      </c>
      <c r="D33" s="16">
        <f t="shared" si="1"/>
        <v>2</v>
      </c>
      <c r="E33" s="16">
        <f t="shared" si="4"/>
        <v>1</v>
      </c>
      <c r="F33" s="16">
        <f t="shared" si="2"/>
        <v>6</v>
      </c>
      <c r="G33" s="195">
        <v>31</v>
      </c>
      <c r="H33" s="193">
        <v>0</v>
      </c>
    </row>
    <row r="34" spans="2:8" x14ac:dyDescent="0.25">
      <c r="B34" s="192">
        <f t="shared" si="3"/>
        <v>43102.291666666591</v>
      </c>
      <c r="C34" s="16">
        <f t="shared" si="0"/>
        <v>1</v>
      </c>
      <c r="D34" s="16">
        <f t="shared" si="1"/>
        <v>2</v>
      </c>
      <c r="E34" s="16">
        <f t="shared" si="4"/>
        <v>1</v>
      </c>
      <c r="F34" s="16">
        <f t="shared" si="2"/>
        <v>7</v>
      </c>
      <c r="G34" s="195">
        <v>32</v>
      </c>
      <c r="H34" s="193">
        <v>1.6575699999999999E-4</v>
      </c>
    </row>
    <row r="35" spans="2:8" x14ac:dyDescent="0.25">
      <c r="B35" s="192">
        <f t="shared" si="3"/>
        <v>43102.333333333256</v>
      </c>
      <c r="C35" s="16">
        <f t="shared" ref="C35:C66" si="5">MONTH(B35)</f>
        <v>1</v>
      </c>
      <c r="D35" s="16">
        <f t="shared" ref="D35:D67" si="6">WEEKDAY(B35,2)</f>
        <v>2</v>
      </c>
      <c r="E35" s="16">
        <f t="shared" si="4"/>
        <v>1</v>
      </c>
      <c r="F35" s="16">
        <f t="shared" ref="F35:F67" si="7">HOUR(B35)</f>
        <v>8</v>
      </c>
      <c r="G35" s="195">
        <v>33</v>
      </c>
      <c r="H35" s="193">
        <v>5.8081382000000001E-2</v>
      </c>
    </row>
    <row r="36" spans="2:8" x14ac:dyDescent="0.25">
      <c r="B36" s="192">
        <f t="shared" ref="B36:B68" si="8">B35+1/24</f>
        <v>43102.37499999992</v>
      </c>
      <c r="C36" s="16">
        <f t="shared" si="5"/>
        <v>1</v>
      </c>
      <c r="D36" s="16">
        <f t="shared" si="6"/>
        <v>2</v>
      </c>
      <c r="E36" s="16">
        <f t="shared" si="4"/>
        <v>1</v>
      </c>
      <c r="F36" s="16">
        <f t="shared" si="7"/>
        <v>9</v>
      </c>
      <c r="G36" s="195">
        <v>34</v>
      </c>
      <c r="H36" s="193">
        <v>0.17011089700000001</v>
      </c>
    </row>
    <row r="37" spans="2:8" x14ac:dyDescent="0.25">
      <c r="B37" s="192">
        <f t="shared" si="8"/>
        <v>43102.416666666584</v>
      </c>
      <c r="C37" s="16">
        <f t="shared" si="5"/>
        <v>1</v>
      </c>
      <c r="D37" s="16">
        <f t="shared" si="6"/>
        <v>2</v>
      </c>
      <c r="E37" s="16">
        <f t="shared" si="4"/>
        <v>1</v>
      </c>
      <c r="F37" s="16">
        <f t="shared" si="7"/>
        <v>10</v>
      </c>
      <c r="G37" s="195">
        <v>35</v>
      </c>
      <c r="H37" s="193">
        <v>0.23737596599999999</v>
      </c>
    </row>
    <row r="38" spans="2:8" x14ac:dyDescent="0.25">
      <c r="B38" s="192">
        <f t="shared" si="8"/>
        <v>43102.458333333248</v>
      </c>
      <c r="C38" s="16">
        <f t="shared" si="5"/>
        <v>1</v>
      </c>
      <c r="D38" s="16">
        <f t="shared" si="6"/>
        <v>2</v>
      </c>
      <c r="E38" s="16">
        <f t="shared" si="4"/>
        <v>1</v>
      </c>
      <c r="F38" s="16">
        <f t="shared" si="7"/>
        <v>11</v>
      </c>
      <c r="G38" s="195">
        <v>36</v>
      </c>
      <c r="H38" s="193">
        <v>0.235211485</v>
      </c>
    </row>
    <row r="39" spans="2:8" x14ac:dyDescent="0.25">
      <c r="B39" s="192">
        <f t="shared" si="8"/>
        <v>43102.499999999913</v>
      </c>
      <c r="C39" s="16">
        <f t="shared" si="5"/>
        <v>1</v>
      </c>
      <c r="D39" s="16">
        <f t="shared" si="6"/>
        <v>2</v>
      </c>
      <c r="E39" s="16">
        <f t="shared" si="4"/>
        <v>1</v>
      </c>
      <c r="F39" s="16">
        <f t="shared" si="7"/>
        <v>12</v>
      </c>
      <c r="G39" s="195">
        <v>37</v>
      </c>
      <c r="H39" s="193">
        <v>0.243468201</v>
      </c>
    </row>
    <row r="40" spans="2:8" x14ac:dyDescent="0.25">
      <c r="B40" s="192">
        <f t="shared" si="8"/>
        <v>43102.541666666577</v>
      </c>
      <c r="C40" s="16">
        <f t="shared" si="5"/>
        <v>1</v>
      </c>
      <c r="D40" s="16">
        <f t="shared" si="6"/>
        <v>2</v>
      </c>
      <c r="E40" s="16">
        <f t="shared" si="4"/>
        <v>1</v>
      </c>
      <c r="F40" s="16">
        <f t="shared" si="7"/>
        <v>13</v>
      </c>
      <c r="G40" s="195">
        <v>38</v>
      </c>
      <c r="H40" s="193">
        <v>0.236937445</v>
      </c>
    </row>
    <row r="41" spans="2:8" x14ac:dyDescent="0.25">
      <c r="B41" s="192">
        <f t="shared" si="8"/>
        <v>43102.583333333241</v>
      </c>
      <c r="C41" s="16">
        <f t="shared" si="5"/>
        <v>1</v>
      </c>
      <c r="D41" s="16">
        <f t="shared" si="6"/>
        <v>2</v>
      </c>
      <c r="E41" s="16">
        <f t="shared" si="4"/>
        <v>1</v>
      </c>
      <c r="F41" s="16">
        <f t="shared" si="7"/>
        <v>14</v>
      </c>
      <c r="G41" s="195">
        <v>39</v>
      </c>
      <c r="H41" s="193">
        <v>0.205086239</v>
      </c>
    </row>
    <row r="42" spans="2:8" x14ac:dyDescent="0.25">
      <c r="B42" s="192">
        <f t="shared" si="8"/>
        <v>43102.624999999905</v>
      </c>
      <c r="C42" s="16">
        <f t="shared" si="5"/>
        <v>1</v>
      </c>
      <c r="D42" s="16">
        <f t="shared" si="6"/>
        <v>2</v>
      </c>
      <c r="E42" s="16">
        <f t="shared" si="4"/>
        <v>1</v>
      </c>
      <c r="F42" s="16">
        <f t="shared" si="7"/>
        <v>15</v>
      </c>
      <c r="G42" s="195">
        <v>40</v>
      </c>
      <c r="H42" s="193">
        <v>0.171744429</v>
      </c>
    </row>
    <row r="43" spans="2:8" x14ac:dyDescent="0.25">
      <c r="B43" s="192">
        <f t="shared" si="8"/>
        <v>43102.66666666657</v>
      </c>
      <c r="C43" s="16">
        <f t="shared" si="5"/>
        <v>1</v>
      </c>
      <c r="D43" s="16">
        <f t="shared" si="6"/>
        <v>2</v>
      </c>
      <c r="E43" s="16">
        <f t="shared" si="4"/>
        <v>1</v>
      </c>
      <c r="F43" s="16">
        <f t="shared" si="7"/>
        <v>16</v>
      </c>
      <c r="G43" s="195">
        <v>41</v>
      </c>
      <c r="H43" s="193">
        <v>3.3250971999999997E-2</v>
      </c>
    </row>
    <row r="44" spans="2:8" x14ac:dyDescent="0.25">
      <c r="B44" s="192">
        <f t="shared" si="8"/>
        <v>43102.708333333234</v>
      </c>
      <c r="C44" s="16">
        <f t="shared" si="5"/>
        <v>1</v>
      </c>
      <c r="D44" s="16">
        <f t="shared" si="6"/>
        <v>2</v>
      </c>
      <c r="E44" s="16">
        <f t="shared" si="4"/>
        <v>1</v>
      </c>
      <c r="F44" s="16">
        <f t="shared" si="7"/>
        <v>17</v>
      </c>
      <c r="G44" s="195">
        <v>42</v>
      </c>
      <c r="H44" s="193">
        <v>0</v>
      </c>
    </row>
    <row r="45" spans="2:8" x14ac:dyDescent="0.25">
      <c r="B45" s="192">
        <f t="shared" si="8"/>
        <v>43102.749999999898</v>
      </c>
      <c r="C45" s="16">
        <f t="shared" si="5"/>
        <v>1</v>
      </c>
      <c r="D45" s="16">
        <f t="shared" si="6"/>
        <v>2</v>
      </c>
      <c r="E45" s="16">
        <f t="shared" si="4"/>
        <v>1</v>
      </c>
      <c r="F45" s="16">
        <f t="shared" si="7"/>
        <v>18</v>
      </c>
      <c r="G45" s="195">
        <v>43</v>
      </c>
      <c r="H45" s="193">
        <v>0</v>
      </c>
    </row>
    <row r="46" spans="2:8" x14ac:dyDescent="0.25">
      <c r="B46" s="192">
        <f t="shared" si="8"/>
        <v>43102.791666666562</v>
      </c>
      <c r="C46" s="16">
        <f t="shared" si="5"/>
        <v>1</v>
      </c>
      <c r="D46" s="16">
        <f t="shared" si="6"/>
        <v>2</v>
      </c>
      <c r="E46" s="16">
        <f t="shared" si="4"/>
        <v>1</v>
      </c>
      <c r="F46" s="16">
        <f t="shared" si="7"/>
        <v>19</v>
      </c>
      <c r="G46" s="195">
        <v>44</v>
      </c>
      <c r="H46" s="193">
        <v>0</v>
      </c>
    </row>
    <row r="47" spans="2:8" x14ac:dyDescent="0.25">
      <c r="B47" s="192">
        <f t="shared" si="8"/>
        <v>43102.833333333227</v>
      </c>
      <c r="C47" s="16">
        <f t="shared" si="5"/>
        <v>1</v>
      </c>
      <c r="D47" s="16">
        <f t="shared" si="6"/>
        <v>2</v>
      </c>
      <c r="E47" s="16">
        <f t="shared" si="4"/>
        <v>1</v>
      </c>
      <c r="F47" s="16">
        <f t="shared" si="7"/>
        <v>20</v>
      </c>
      <c r="G47" s="195">
        <v>45</v>
      </c>
      <c r="H47" s="193">
        <v>0</v>
      </c>
    </row>
    <row r="48" spans="2:8" x14ac:dyDescent="0.25">
      <c r="B48" s="192">
        <f t="shared" si="8"/>
        <v>43102.874999999891</v>
      </c>
      <c r="C48" s="16">
        <f t="shared" si="5"/>
        <v>1</v>
      </c>
      <c r="D48" s="16">
        <f t="shared" si="6"/>
        <v>2</v>
      </c>
      <c r="E48" s="16">
        <f t="shared" si="4"/>
        <v>1</v>
      </c>
      <c r="F48" s="16">
        <f t="shared" si="7"/>
        <v>21</v>
      </c>
      <c r="G48" s="195">
        <v>46</v>
      </c>
      <c r="H48" s="193">
        <v>0</v>
      </c>
    </row>
    <row r="49" spans="2:8" x14ac:dyDescent="0.25">
      <c r="B49" s="192">
        <f t="shared" si="8"/>
        <v>43102.916666666555</v>
      </c>
      <c r="C49" s="16">
        <f t="shared" si="5"/>
        <v>1</v>
      </c>
      <c r="D49" s="16">
        <f t="shared" si="6"/>
        <v>2</v>
      </c>
      <c r="E49" s="16">
        <f t="shared" si="4"/>
        <v>1</v>
      </c>
      <c r="F49" s="16">
        <f t="shared" si="7"/>
        <v>22</v>
      </c>
      <c r="G49" s="195">
        <v>47</v>
      </c>
      <c r="H49" s="193">
        <v>0</v>
      </c>
    </row>
    <row r="50" spans="2:8" x14ac:dyDescent="0.25">
      <c r="B50" s="192">
        <f t="shared" si="8"/>
        <v>43102.958333333219</v>
      </c>
      <c r="C50" s="16">
        <f t="shared" si="5"/>
        <v>1</v>
      </c>
      <c r="D50" s="16">
        <f t="shared" si="6"/>
        <v>2</v>
      </c>
      <c r="E50" s="16">
        <f t="shared" si="4"/>
        <v>1</v>
      </c>
      <c r="F50" s="16">
        <f t="shared" si="7"/>
        <v>23</v>
      </c>
      <c r="G50" s="195">
        <v>48</v>
      </c>
      <c r="H50" s="193">
        <v>0</v>
      </c>
    </row>
    <row r="51" spans="2:8" x14ac:dyDescent="0.25">
      <c r="B51" s="192">
        <f t="shared" si="8"/>
        <v>43102.999999999884</v>
      </c>
      <c r="C51" s="16">
        <f t="shared" si="5"/>
        <v>1</v>
      </c>
      <c r="D51" s="16">
        <f t="shared" si="6"/>
        <v>3</v>
      </c>
      <c r="E51" s="16">
        <f t="shared" si="4"/>
        <v>1</v>
      </c>
      <c r="F51" s="16">
        <f t="shared" si="7"/>
        <v>0</v>
      </c>
      <c r="G51" s="195">
        <v>49</v>
      </c>
      <c r="H51" s="193">
        <v>0</v>
      </c>
    </row>
    <row r="52" spans="2:8" x14ac:dyDescent="0.25">
      <c r="B52" s="192">
        <f t="shared" si="8"/>
        <v>43103.041666666548</v>
      </c>
      <c r="C52" s="16">
        <f t="shared" si="5"/>
        <v>1</v>
      </c>
      <c r="D52" s="16">
        <f t="shared" si="6"/>
        <v>3</v>
      </c>
      <c r="E52" s="16">
        <f t="shared" si="4"/>
        <v>1</v>
      </c>
      <c r="F52" s="16">
        <f t="shared" si="7"/>
        <v>1</v>
      </c>
      <c r="G52" s="195">
        <v>50</v>
      </c>
      <c r="H52" s="193">
        <v>0</v>
      </c>
    </row>
    <row r="53" spans="2:8" x14ac:dyDescent="0.25">
      <c r="B53" s="192">
        <f t="shared" si="8"/>
        <v>43103.083333333212</v>
      </c>
      <c r="C53" s="16">
        <f t="shared" si="5"/>
        <v>1</v>
      </c>
      <c r="D53" s="16">
        <f t="shared" si="6"/>
        <v>3</v>
      </c>
      <c r="E53" s="16">
        <f t="shared" si="4"/>
        <v>1</v>
      </c>
      <c r="F53" s="16">
        <f t="shared" si="7"/>
        <v>2</v>
      </c>
      <c r="G53" s="195">
        <v>51</v>
      </c>
      <c r="H53" s="193">
        <v>0</v>
      </c>
    </row>
    <row r="54" spans="2:8" x14ac:dyDescent="0.25">
      <c r="B54" s="192">
        <f t="shared" si="8"/>
        <v>43103.124999999876</v>
      </c>
      <c r="C54" s="16">
        <f t="shared" si="5"/>
        <v>1</v>
      </c>
      <c r="D54" s="16">
        <f t="shared" si="6"/>
        <v>3</v>
      </c>
      <c r="E54" s="16">
        <f t="shared" si="4"/>
        <v>1</v>
      </c>
      <c r="F54" s="16">
        <f t="shared" si="7"/>
        <v>3</v>
      </c>
      <c r="G54" s="195">
        <v>52</v>
      </c>
      <c r="H54" s="193">
        <v>0</v>
      </c>
    </row>
    <row r="55" spans="2:8" x14ac:dyDescent="0.25">
      <c r="B55" s="192">
        <f t="shared" si="8"/>
        <v>43103.166666666541</v>
      </c>
      <c r="C55" s="16">
        <f t="shared" si="5"/>
        <v>1</v>
      </c>
      <c r="D55" s="16">
        <f t="shared" si="6"/>
        <v>3</v>
      </c>
      <c r="E55" s="16">
        <f t="shared" si="4"/>
        <v>1</v>
      </c>
      <c r="F55" s="16">
        <f t="shared" si="7"/>
        <v>4</v>
      </c>
      <c r="G55" s="195">
        <v>53</v>
      </c>
      <c r="H55" s="193">
        <v>0</v>
      </c>
    </row>
    <row r="56" spans="2:8" x14ac:dyDescent="0.25">
      <c r="B56" s="192">
        <f t="shared" si="8"/>
        <v>43103.208333333205</v>
      </c>
      <c r="C56" s="16">
        <f t="shared" si="5"/>
        <v>1</v>
      </c>
      <c r="D56" s="16">
        <f t="shared" si="6"/>
        <v>3</v>
      </c>
      <c r="E56" s="16">
        <f t="shared" si="4"/>
        <v>1</v>
      </c>
      <c r="F56" s="16">
        <f t="shared" si="7"/>
        <v>5</v>
      </c>
      <c r="G56" s="195">
        <v>54</v>
      </c>
      <c r="H56" s="193">
        <v>0</v>
      </c>
    </row>
    <row r="57" spans="2:8" x14ac:dyDescent="0.25">
      <c r="B57" s="192">
        <f t="shared" si="8"/>
        <v>43103.249999999869</v>
      </c>
      <c r="C57" s="16">
        <f t="shared" si="5"/>
        <v>1</v>
      </c>
      <c r="D57" s="16">
        <f t="shared" si="6"/>
        <v>3</v>
      </c>
      <c r="E57" s="16">
        <f t="shared" si="4"/>
        <v>1</v>
      </c>
      <c r="F57" s="16">
        <f t="shared" si="7"/>
        <v>6</v>
      </c>
      <c r="G57" s="195">
        <v>55</v>
      </c>
      <c r="H57" s="193">
        <v>0</v>
      </c>
    </row>
    <row r="58" spans="2:8" x14ac:dyDescent="0.25">
      <c r="B58" s="192">
        <f t="shared" si="8"/>
        <v>43103.291666666533</v>
      </c>
      <c r="C58" s="16">
        <f t="shared" si="5"/>
        <v>1</v>
      </c>
      <c r="D58" s="16">
        <f t="shared" si="6"/>
        <v>3</v>
      </c>
      <c r="E58" s="16">
        <f t="shared" si="4"/>
        <v>1</v>
      </c>
      <c r="F58" s="16">
        <f t="shared" si="7"/>
        <v>7</v>
      </c>
      <c r="G58" s="195">
        <v>56</v>
      </c>
      <c r="H58" s="193">
        <v>1.6575699999999999E-4</v>
      </c>
    </row>
    <row r="59" spans="2:8" x14ac:dyDescent="0.25">
      <c r="B59" s="192">
        <f t="shared" si="8"/>
        <v>43103.333333333198</v>
      </c>
      <c r="C59" s="16">
        <f t="shared" si="5"/>
        <v>1</v>
      </c>
      <c r="D59" s="16">
        <f t="shared" si="6"/>
        <v>3</v>
      </c>
      <c r="E59" s="16">
        <f t="shared" si="4"/>
        <v>1</v>
      </c>
      <c r="F59" s="16">
        <f t="shared" si="7"/>
        <v>8</v>
      </c>
      <c r="G59" s="195">
        <v>57</v>
      </c>
      <c r="H59" s="193">
        <v>5.6769999000000002E-2</v>
      </c>
    </row>
    <row r="60" spans="2:8" x14ac:dyDescent="0.25">
      <c r="B60" s="192">
        <f t="shared" si="8"/>
        <v>43103.374999999862</v>
      </c>
      <c r="C60" s="16">
        <f t="shared" si="5"/>
        <v>1</v>
      </c>
      <c r="D60" s="16">
        <f t="shared" si="6"/>
        <v>3</v>
      </c>
      <c r="E60" s="16">
        <f t="shared" si="4"/>
        <v>1</v>
      </c>
      <c r="F60" s="16">
        <f t="shared" si="7"/>
        <v>9</v>
      </c>
      <c r="G60" s="195">
        <v>58</v>
      </c>
      <c r="H60" s="193">
        <v>0.16568716999999999</v>
      </c>
    </row>
    <row r="61" spans="2:8" x14ac:dyDescent="0.25">
      <c r="B61" s="192">
        <f t="shared" si="8"/>
        <v>43103.416666666526</v>
      </c>
      <c r="C61" s="16">
        <f t="shared" si="5"/>
        <v>1</v>
      </c>
      <c r="D61" s="16">
        <f t="shared" si="6"/>
        <v>3</v>
      </c>
      <c r="E61" s="16">
        <f t="shared" si="4"/>
        <v>1</v>
      </c>
      <c r="F61" s="16">
        <f t="shared" si="7"/>
        <v>10</v>
      </c>
      <c r="G61" s="195">
        <v>59</v>
      </c>
      <c r="H61" s="193">
        <v>0.21099110200000001</v>
      </c>
    </row>
    <row r="62" spans="2:8" x14ac:dyDescent="0.25">
      <c r="B62" s="192">
        <f t="shared" si="8"/>
        <v>43103.45833333319</v>
      </c>
      <c r="C62" s="16">
        <f t="shared" si="5"/>
        <v>1</v>
      </c>
      <c r="D62" s="16">
        <f t="shared" si="6"/>
        <v>3</v>
      </c>
      <c r="E62" s="16">
        <f t="shared" si="4"/>
        <v>1</v>
      </c>
      <c r="F62" s="16">
        <f t="shared" si="7"/>
        <v>11</v>
      </c>
      <c r="G62" s="195">
        <v>60</v>
      </c>
      <c r="H62" s="193">
        <v>0.21132925599999999</v>
      </c>
    </row>
    <row r="63" spans="2:8" x14ac:dyDescent="0.25">
      <c r="B63" s="192">
        <f t="shared" si="8"/>
        <v>43103.499999999854</v>
      </c>
      <c r="C63" s="16">
        <f t="shared" si="5"/>
        <v>1</v>
      </c>
      <c r="D63" s="16">
        <f t="shared" si="6"/>
        <v>3</v>
      </c>
      <c r="E63" s="16">
        <f t="shared" si="4"/>
        <v>1</v>
      </c>
      <c r="F63" s="16">
        <f t="shared" si="7"/>
        <v>12</v>
      </c>
      <c r="G63" s="195">
        <v>61</v>
      </c>
      <c r="H63" s="193">
        <v>0.22256989999999999</v>
      </c>
    </row>
    <row r="64" spans="2:8" x14ac:dyDescent="0.25">
      <c r="B64" s="192">
        <f t="shared" si="8"/>
        <v>43103.541666666519</v>
      </c>
      <c r="C64" s="16">
        <f t="shared" si="5"/>
        <v>1</v>
      </c>
      <c r="D64" s="16">
        <f t="shared" si="6"/>
        <v>3</v>
      </c>
      <c r="E64" s="16">
        <f t="shared" si="4"/>
        <v>1</v>
      </c>
      <c r="F64" s="16">
        <f t="shared" si="7"/>
        <v>13</v>
      </c>
      <c r="G64" s="195">
        <v>62</v>
      </c>
      <c r="H64" s="193">
        <v>0.224278426</v>
      </c>
    </row>
    <row r="65" spans="2:8" x14ac:dyDescent="0.25">
      <c r="B65" s="192">
        <f t="shared" si="8"/>
        <v>43103.583333333183</v>
      </c>
      <c r="C65" s="16">
        <f t="shared" si="5"/>
        <v>1</v>
      </c>
      <c r="D65" s="16">
        <f t="shared" si="6"/>
        <v>3</v>
      </c>
      <c r="E65" s="16">
        <f t="shared" si="4"/>
        <v>1</v>
      </c>
      <c r="F65" s="16">
        <f t="shared" si="7"/>
        <v>14</v>
      </c>
      <c r="G65" s="195">
        <v>63</v>
      </c>
      <c r="H65" s="193">
        <v>0.230300221</v>
      </c>
    </row>
    <row r="66" spans="2:8" x14ac:dyDescent="0.25">
      <c r="B66" s="192">
        <f t="shared" si="8"/>
        <v>43103.624999999847</v>
      </c>
      <c r="C66" s="16">
        <f t="shared" si="5"/>
        <v>1</v>
      </c>
      <c r="D66" s="16">
        <f t="shared" si="6"/>
        <v>3</v>
      </c>
      <c r="E66" s="16">
        <f t="shared" si="4"/>
        <v>1</v>
      </c>
      <c r="F66" s="16">
        <f t="shared" si="7"/>
        <v>15</v>
      </c>
      <c r="G66" s="195">
        <v>64</v>
      </c>
      <c r="H66" s="193">
        <v>0.16697073900000001</v>
      </c>
    </row>
    <row r="67" spans="2:8" x14ac:dyDescent="0.25">
      <c r="B67" s="192">
        <f t="shared" si="8"/>
        <v>43103.666666666511</v>
      </c>
      <c r="C67" s="16">
        <f t="shared" ref="C67" si="9">MONTH(B67)</f>
        <v>1</v>
      </c>
      <c r="D67" s="16">
        <f t="shared" si="6"/>
        <v>3</v>
      </c>
      <c r="E67" s="16">
        <f t="shared" si="4"/>
        <v>1</v>
      </c>
      <c r="F67" s="16">
        <f t="shared" si="7"/>
        <v>16</v>
      </c>
      <c r="G67" s="195">
        <v>65</v>
      </c>
      <c r="H67" s="193">
        <v>3.1590715999999998E-2</v>
      </c>
    </row>
    <row r="68" spans="2:8" x14ac:dyDescent="0.25">
      <c r="B68" s="192">
        <f t="shared" si="8"/>
        <v>43103.708333333176</v>
      </c>
      <c r="C68" s="16">
        <f t="shared" ref="C68:C131" si="10">MONTH(B68)</f>
        <v>1</v>
      </c>
      <c r="D68" s="16">
        <f t="shared" ref="D68:D131" si="11">WEEKDAY(B68,2)</f>
        <v>3</v>
      </c>
      <c r="E68" s="16">
        <f t="shared" ref="E68:E131" si="12">IF(D68&lt;6,1,2)</f>
        <v>1</v>
      </c>
      <c r="F68" s="16">
        <f t="shared" ref="F68:F131" si="13">HOUR(B68)</f>
        <v>17</v>
      </c>
      <c r="G68" s="195">
        <v>66</v>
      </c>
      <c r="H68" s="193">
        <v>0</v>
      </c>
    </row>
    <row r="69" spans="2:8" x14ac:dyDescent="0.25">
      <c r="B69" s="192">
        <f t="shared" ref="B69:B132" si="14">B68+1/24</f>
        <v>43103.74999999984</v>
      </c>
      <c r="C69" s="16">
        <f t="shared" si="10"/>
        <v>1</v>
      </c>
      <c r="D69" s="16">
        <f t="shared" si="11"/>
        <v>3</v>
      </c>
      <c r="E69" s="16">
        <f t="shared" si="12"/>
        <v>1</v>
      </c>
      <c r="F69" s="16">
        <f t="shared" si="13"/>
        <v>18</v>
      </c>
      <c r="G69" s="195">
        <v>67</v>
      </c>
      <c r="H69" s="193">
        <v>0</v>
      </c>
    </row>
    <row r="70" spans="2:8" x14ac:dyDescent="0.25">
      <c r="B70" s="192">
        <f t="shared" si="14"/>
        <v>43103.791666666504</v>
      </c>
      <c r="C70" s="16">
        <f t="shared" si="10"/>
        <v>1</v>
      </c>
      <c r="D70" s="16">
        <f t="shared" si="11"/>
        <v>3</v>
      </c>
      <c r="E70" s="16">
        <f t="shared" si="12"/>
        <v>1</v>
      </c>
      <c r="F70" s="16">
        <f t="shared" si="13"/>
        <v>19</v>
      </c>
      <c r="G70" s="195">
        <v>68</v>
      </c>
      <c r="H70" s="193">
        <v>0</v>
      </c>
    </row>
    <row r="71" spans="2:8" x14ac:dyDescent="0.25">
      <c r="B71" s="192">
        <f t="shared" si="14"/>
        <v>43103.833333333168</v>
      </c>
      <c r="C71" s="16">
        <f t="shared" si="10"/>
        <v>1</v>
      </c>
      <c r="D71" s="16">
        <f t="shared" si="11"/>
        <v>3</v>
      </c>
      <c r="E71" s="16">
        <f t="shared" si="12"/>
        <v>1</v>
      </c>
      <c r="F71" s="16">
        <f t="shared" si="13"/>
        <v>20</v>
      </c>
      <c r="G71" s="195">
        <v>69</v>
      </c>
      <c r="H71" s="193">
        <v>0</v>
      </c>
    </row>
    <row r="72" spans="2:8" x14ac:dyDescent="0.25">
      <c r="B72" s="192">
        <f t="shared" si="14"/>
        <v>43103.874999999833</v>
      </c>
      <c r="C72" s="16">
        <f t="shared" si="10"/>
        <v>1</v>
      </c>
      <c r="D72" s="16">
        <f t="shared" si="11"/>
        <v>3</v>
      </c>
      <c r="E72" s="16">
        <f t="shared" si="12"/>
        <v>1</v>
      </c>
      <c r="F72" s="16">
        <f t="shared" si="13"/>
        <v>21</v>
      </c>
      <c r="G72" s="195">
        <v>70</v>
      </c>
      <c r="H72" s="193">
        <v>0</v>
      </c>
    </row>
    <row r="73" spans="2:8" x14ac:dyDescent="0.25">
      <c r="B73" s="192">
        <f t="shared" si="14"/>
        <v>43103.916666666497</v>
      </c>
      <c r="C73" s="16">
        <f t="shared" si="10"/>
        <v>1</v>
      </c>
      <c r="D73" s="16">
        <f t="shared" si="11"/>
        <v>3</v>
      </c>
      <c r="E73" s="16">
        <f t="shared" si="12"/>
        <v>1</v>
      </c>
      <c r="F73" s="16">
        <f t="shared" si="13"/>
        <v>22</v>
      </c>
      <c r="G73" s="195">
        <v>71</v>
      </c>
      <c r="H73" s="193">
        <v>0</v>
      </c>
    </row>
    <row r="74" spans="2:8" x14ac:dyDescent="0.25">
      <c r="B74" s="192">
        <f t="shared" si="14"/>
        <v>43103.958333333161</v>
      </c>
      <c r="C74" s="16">
        <f t="shared" si="10"/>
        <v>1</v>
      </c>
      <c r="D74" s="16">
        <f t="shared" si="11"/>
        <v>3</v>
      </c>
      <c r="E74" s="16">
        <f t="shared" si="12"/>
        <v>1</v>
      </c>
      <c r="F74" s="16">
        <f t="shared" si="13"/>
        <v>23</v>
      </c>
      <c r="G74" s="195">
        <v>72</v>
      </c>
      <c r="H74" s="193">
        <v>0</v>
      </c>
    </row>
    <row r="75" spans="2:8" x14ac:dyDescent="0.25">
      <c r="B75" s="192">
        <f t="shared" si="14"/>
        <v>43103.999999999825</v>
      </c>
      <c r="C75" s="16">
        <f t="shared" si="10"/>
        <v>1</v>
      </c>
      <c r="D75" s="16">
        <f t="shared" si="11"/>
        <v>4</v>
      </c>
      <c r="E75" s="16">
        <f t="shared" si="12"/>
        <v>1</v>
      </c>
      <c r="F75" s="16">
        <f t="shared" si="13"/>
        <v>0</v>
      </c>
      <c r="G75" s="195">
        <v>73</v>
      </c>
      <c r="H75" s="193">
        <v>0</v>
      </c>
    </row>
    <row r="76" spans="2:8" x14ac:dyDescent="0.25">
      <c r="B76" s="192">
        <f t="shared" si="14"/>
        <v>43104.04166666649</v>
      </c>
      <c r="C76" s="16">
        <f t="shared" si="10"/>
        <v>1</v>
      </c>
      <c r="D76" s="16">
        <f t="shared" si="11"/>
        <v>4</v>
      </c>
      <c r="E76" s="16">
        <f t="shared" si="12"/>
        <v>1</v>
      </c>
      <c r="F76" s="16">
        <f t="shared" si="13"/>
        <v>1</v>
      </c>
      <c r="G76" s="195">
        <v>74</v>
      </c>
      <c r="H76" s="193">
        <v>0</v>
      </c>
    </row>
    <row r="77" spans="2:8" x14ac:dyDescent="0.25">
      <c r="B77" s="192">
        <f t="shared" si="14"/>
        <v>43104.083333333154</v>
      </c>
      <c r="C77" s="16">
        <f t="shared" si="10"/>
        <v>1</v>
      </c>
      <c r="D77" s="16">
        <f t="shared" si="11"/>
        <v>4</v>
      </c>
      <c r="E77" s="16">
        <f t="shared" si="12"/>
        <v>1</v>
      </c>
      <c r="F77" s="16">
        <f t="shared" si="13"/>
        <v>2</v>
      </c>
      <c r="G77" s="195">
        <v>75</v>
      </c>
      <c r="H77" s="193">
        <v>0</v>
      </c>
    </row>
    <row r="78" spans="2:8" x14ac:dyDescent="0.25">
      <c r="B78" s="192">
        <f t="shared" si="14"/>
        <v>43104.124999999818</v>
      </c>
      <c r="C78" s="16">
        <f t="shared" si="10"/>
        <v>1</v>
      </c>
      <c r="D78" s="16">
        <f t="shared" si="11"/>
        <v>4</v>
      </c>
      <c r="E78" s="16">
        <f t="shared" si="12"/>
        <v>1</v>
      </c>
      <c r="F78" s="16">
        <f t="shared" si="13"/>
        <v>3</v>
      </c>
      <c r="G78" s="195">
        <v>76</v>
      </c>
      <c r="H78" s="193">
        <v>0</v>
      </c>
    </row>
    <row r="79" spans="2:8" x14ac:dyDescent="0.25">
      <c r="B79" s="192">
        <f t="shared" si="14"/>
        <v>43104.166666666482</v>
      </c>
      <c r="C79" s="16">
        <f t="shared" si="10"/>
        <v>1</v>
      </c>
      <c r="D79" s="16">
        <f t="shared" si="11"/>
        <v>4</v>
      </c>
      <c r="E79" s="16">
        <f t="shared" si="12"/>
        <v>1</v>
      </c>
      <c r="F79" s="16">
        <f t="shared" si="13"/>
        <v>4</v>
      </c>
      <c r="G79" s="195">
        <v>77</v>
      </c>
      <c r="H79" s="193">
        <v>0</v>
      </c>
    </row>
    <row r="80" spans="2:8" x14ac:dyDescent="0.25">
      <c r="B80" s="192">
        <f t="shared" si="14"/>
        <v>43104.208333333147</v>
      </c>
      <c r="C80" s="16">
        <f t="shared" si="10"/>
        <v>1</v>
      </c>
      <c r="D80" s="16">
        <f t="shared" si="11"/>
        <v>4</v>
      </c>
      <c r="E80" s="16">
        <f t="shared" si="12"/>
        <v>1</v>
      </c>
      <c r="F80" s="16">
        <f t="shared" si="13"/>
        <v>5</v>
      </c>
      <c r="G80" s="195">
        <v>78</v>
      </c>
      <c r="H80" s="193">
        <v>0</v>
      </c>
    </row>
    <row r="81" spans="2:8" x14ac:dyDescent="0.25">
      <c r="B81" s="192">
        <f t="shared" si="14"/>
        <v>43104.249999999811</v>
      </c>
      <c r="C81" s="16">
        <f t="shared" si="10"/>
        <v>1</v>
      </c>
      <c r="D81" s="16">
        <f t="shared" si="11"/>
        <v>4</v>
      </c>
      <c r="E81" s="16">
        <f t="shared" si="12"/>
        <v>1</v>
      </c>
      <c r="F81" s="16">
        <f t="shared" si="13"/>
        <v>6</v>
      </c>
      <c r="G81" s="195">
        <v>79</v>
      </c>
      <c r="H81" s="193">
        <v>0</v>
      </c>
    </row>
    <row r="82" spans="2:8" x14ac:dyDescent="0.25">
      <c r="B82" s="192">
        <f t="shared" si="14"/>
        <v>43104.291666666475</v>
      </c>
      <c r="C82" s="16">
        <f t="shared" si="10"/>
        <v>1</v>
      </c>
      <c r="D82" s="16">
        <f t="shared" si="11"/>
        <v>4</v>
      </c>
      <c r="E82" s="16">
        <f t="shared" si="12"/>
        <v>1</v>
      </c>
      <c r="F82" s="16">
        <f t="shared" si="13"/>
        <v>7</v>
      </c>
      <c r="G82" s="195">
        <v>80</v>
      </c>
      <c r="H82" s="193">
        <v>1.6575699999999999E-4</v>
      </c>
    </row>
    <row r="83" spans="2:8" x14ac:dyDescent="0.25">
      <c r="B83" s="192">
        <f t="shared" si="14"/>
        <v>43104.333333333139</v>
      </c>
      <c r="C83" s="16">
        <f t="shared" si="10"/>
        <v>1</v>
      </c>
      <c r="D83" s="16">
        <f t="shared" si="11"/>
        <v>4</v>
      </c>
      <c r="E83" s="16">
        <f t="shared" si="12"/>
        <v>1</v>
      </c>
      <c r="F83" s="16">
        <f t="shared" si="13"/>
        <v>8</v>
      </c>
      <c r="G83" s="195">
        <v>81</v>
      </c>
      <c r="H83" s="193">
        <v>6.9178395000000004E-2</v>
      </c>
    </row>
    <row r="84" spans="2:8" x14ac:dyDescent="0.25">
      <c r="B84" s="192">
        <f t="shared" si="14"/>
        <v>43104.374999999804</v>
      </c>
      <c r="C84" s="16">
        <f t="shared" si="10"/>
        <v>1</v>
      </c>
      <c r="D84" s="16">
        <f t="shared" si="11"/>
        <v>4</v>
      </c>
      <c r="E84" s="16">
        <f t="shared" si="12"/>
        <v>1</v>
      </c>
      <c r="F84" s="16">
        <f t="shared" si="13"/>
        <v>9</v>
      </c>
      <c r="G84" s="195">
        <v>82</v>
      </c>
      <c r="H84" s="193">
        <v>0.186825094</v>
      </c>
    </row>
    <row r="85" spans="2:8" x14ac:dyDescent="0.25">
      <c r="B85" s="192">
        <f t="shared" si="14"/>
        <v>43104.416666666468</v>
      </c>
      <c r="C85" s="16">
        <f t="shared" si="10"/>
        <v>1</v>
      </c>
      <c r="D85" s="16">
        <f t="shared" si="11"/>
        <v>4</v>
      </c>
      <c r="E85" s="16">
        <f t="shared" si="12"/>
        <v>1</v>
      </c>
      <c r="F85" s="16">
        <f t="shared" si="13"/>
        <v>10</v>
      </c>
      <c r="G85" s="195">
        <v>83</v>
      </c>
      <c r="H85" s="193">
        <v>0.25239937200000001</v>
      </c>
    </row>
    <row r="86" spans="2:8" x14ac:dyDescent="0.25">
      <c r="B86" s="192">
        <f t="shared" si="14"/>
        <v>43104.458333333132</v>
      </c>
      <c r="C86" s="16">
        <f t="shared" si="10"/>
        <v>1</v>
      </c>
      <c r="D86" s="16">
        <f t="shared" si="11"/>
        <v>4</v>
      </c>
      <c r="E86" s="16">
        <f t="shared" si="12"/>
        <v>1</v>
      </c>
      <c r="F86" s="16">
        <f t="shared" si="13"/>
        <v>11</v>
      </c>
      <c r="G86" s="195">
        <v>84</v>
      </c>
      <c r="H86" s="193">
        <v>0.27061785900000002</v>
      </c>
    </row>
    <row r="87" spans="2:8" x14ac:dyDescent="0.25">
      <c r="B87" s="192">
        <f t="shared" si="14"/>
        <v>43104.499999999796</v>
      </c>
      <c r="C87" s="16">
        <f t="shared" si="10"/>
        <v>1</v>
      </c>
      <c r="D87" s="16">
        <f t="shared" si="11"/>
        <v>4</v>
      </c>
      <c r="E87" s="16">
        <f t="shared" si="12"/>
        <v>1</v>
      </c>
      <c r="F87" s="16">
        <f t="shared" si="13"/>
        <v>12</v>
      </c>
      <c r="G87" s="195">
        <v>85</v>
      </c>
      <c r="H87" s="193">
        <v>0.26863998500000003</v>
      </c>
    </row>
    <row r="88" spans="2:8" x14ac:dyDescent="0.25">
      <c r="B88" s="192">
        <f t="shared" si="14"/>
        <v>43104.541666666461</v>
      </c>
      <c r="C88" s="16">
        <f t="shared" si="10"/>
        <v>1</v>
      </c>
      <c r="D88" s="16">
        <f t="shared" si="11"/>
        <v>4</v>
      </c>
      <c r="E88" s="16">
        <f t="shared" si="12"/>
        <v>1</v>
      </c>
      <c r="F88" s="16">
        <f t="shared" si="13"/>
        <v>13</v>
      </c>
      <c r="G88" s="195">
        <v>86</v>
      </c>
      <c r="H88" s="193">
        <v>0.25621850200000001</v>
      </c>
    </row>
    <row r="89" spans="2:8" x14ac:dyDescent="0.25">
      <c r="B89" s="192">
        <f t="shared" si="14"/>
        <v>43104.583333333125</v>
      </c>
      <c r="C89" s="16">
        <f t="shared" si="10"/>
        <v>1</v>
      </c>
      <c r="D89" s="16">
        <f t="shared" si="11"/>
        <v>4</v>
      </c>
      <c r="E89" s="16">
        <f t="shared" si="12"/>
        <v>1</v>
      </c>
      <c r="F89" s="16">
        <f t="shared" si="13"/>
        <v>14</v>
      </c>
      <c r="G89" s="195">
        <v>87</v>
      </c>
      <c r="H89" s="193">
        <v>0.22255366100000001</v>
      </c>
    </row>
    <row r="90" spans="2:8" x14ac:dyDescent="0.25">
      <c r="B90" s="192">
        <f t="shared" si="14"/>
        <v>43104.624999999789</v>
      </c>
      <c r="C90" s="16">
        <f t="shared" si="10"/>
        <v>1</v>
      </c>
      <c r="D90" s="16">
        <f t="shared" si="11"/>
        <v>4</v>
      </c>
      <c r="E90" s="16">
        <f t="shared" si="12"/>
        <v>1</v>
      </c>
      <c r="F90" s="16">
        <f t="shared" si="13"/>
        <v>15</v>
      </c>
      <c r="G90" s="195">
        <v>88</v>
      </c>
      <c r="H90" s="193">
        <v>0.171608333</v>
      </c>
    </row>
    <row r="91" spans="2:8" x14ac:dyDescent="0.25">
      <c r="B91" s="192">
        <f t="shared" si="14"/>
        <v>43104.666666666453</v>
      </c>
      <c r="C91" s="16">
        <f t="shared" si="10"/>
        <v>1</v>
      </c>
      <c r="D91" s="16">
        <f t="shared" si="11"/>
        <v>4</v>
      </c>
      <c r="E91" s="16">
        <f t="shared" si="12"/>
        <v>1</v>
      </c>
      <c r="F91" s="16">
        <f t="shared" si="13"/>
        <v>16</v>
      </c>
      <c r="G91" s="195">
        <v>89</v>
      </c>
      <c r="H91" s="193">
        <v>3.2881546999999997E-2</v>
      </c>
    </row>
    <row r="92" spans="2:8" x14ac:dyDescent="0.25">
      <c r="B92" s="192">
        <f t="shared" si="14"/>
        <v>43104.708333333117</v>
      </c>
      <c r="C92" s="16">
        <f t="shared" si="10"/>
        <v>1</v>
      </c>
      <c r="D92" s="16">
        <f t="shared" si="11"/>
        <v>4</v>
      </c>
      <c r="E92" s="16">
        <f t="shared" si="12"/>
        <v>1</v>
      </c>
      <c r="F92" s="16">
        <f t="shared" si="13"/>
        <v>17</v>
      </c>
      <c r="G92" s="195">
        <v>90</v>
      </c>
      <c r="H92" s="193">
        <v>0</v>
      </c>
    </row>
    <row r="93" spans="2:8" x14ac:dyDescent="0.25">
      <c r="B93" s="192">
        <f t="shared" si="14"/>
        <v>43104.749999999782</v>
      </c>
      <c r="C93" s="16">
        <f t="shared" si="10"/>
        <v>1</v>
      </c>
      <c r="D93" s="16">
        <f t="shared" si="11"/>
        <v>4</v>
      </c>
      <c r="E93" s="16">
        <f t="shared" si="12"/>
        <v>1</v>
      </c>
      <c r="F93" s="16">
        <f t="shared" si="13"/>
        <v>18</v>
      </c>
      <c r="G93" s="195">
        <v>91</v>
      </c>
      <c r="H93" s="193">
        <v>0</v>
      </c>
    </row>
    <row r="94" spans="2:8" x14ac:dyDescent="0.25">
      <c r="B94" s="192">
        <f t="shared" si="14"/>
        <v>43104.791666666446</v>
      </c>
      <c r="C94" s="16">
        <f t="shared" si="10"/>
        <v>1</v>
      </c>
      <c r="D94" s="16">
        <f t="shared" si="11"/>
        <v>4</v>
      </c>
      <c r="E94" s="16">
        <f t="shared" si="12"/>
        <v>1</v>
      </c>
      <c r="F94" s="16">
        <f t="shared" si="13"/>
        <v>19</v>
      </c>
      <c r="G94" s="195">
        <v>92</v>
      </c>
      <c r="H94" s="193">
        <v>0</v>
      </c>
    </row>
    <row r="95" spans="2:8" x14ac:dyDescent="0.25">
      <c r="B95" s="192">
        <f t="shared" si="14"/>
        <v>43104.83333333311</v>
      </c>
      <c r="C95" s="16">
        <f t="shared" si="10"/>
        <v>1</v>
      </c>
      <c r="D95" s="16">
        <f t="shared" si="11"/>
        <v>4</v>
      </c>
      <c r="E95" s="16">
        <f t="shared" si="12"/>
        <v>1</v>
      </c>
      <c r="F95" s="16">
        <f t="shared" si="13"/>
        <v>20</v>
      </c>
      <c r="G95" s="195">
        <v>93</v>
      </c>
      <c r="H95" s="193">
        <v>0</v>
      </c>
    </row>
    <row r="96" spans="2:8" x14ac:dyDescent="0.25">
      <c r="B96" s="192">
        <f t="shared" si="14"/>
        <v>43104.874999999774</v>
      </c>
      <c r="C96" s="16">
        <f t="shared" si="10"/>
        <v>1</v>
      </c>
      <c r="D96" s="16">
        <f t="shared" si="11"/>
        <v>4</v>
      </c>
      <c r="E96" s="16">
        <f t="shared" si="12"/>
        <v>1</v>
      </c>
      <c r="F96" s="16">
        <f t="shared" si="13"/>
        <v>21</v>
      </c>
      <c r="G96" s="195">
        <v>94</v>
      </c>
      <c r="H96" s="193">
        <v>0</v>
      </c>
    </row>
    <row r="97" spans="2:8" x14ac:dyDescent="0.25">
      <c r="B97" s="192">
        <f t="shared" si="14"/>
        <v>43104.916666666439</v>
      </c>
      <c r="C97" s="16">
        <f t="shared" si="10"/>
        <v>1</v>
      </c>
      <c r="D97" s="16">
        <f t="shared" si="11"/>
        <v>4</v>
      </c>
      <c r="E97" s="16">
        <f t="shared" si="12"/>
        <v>1</v>
      </c>
      <c r="F97" s="16">
        <f t="shared" si="13"/>
        <v>22</v>
      </c>
      <c r="G97" s="195">
        <v>95</v>
      </c>
      <c r="H97" s="193">
        <v>0</v>
      </c>
    </row>
    <row r="98" spans="2:8" x14ac:dyDescent="0.25">
      <c r="B98" s="192">
        <f t="shared" si="14"/>
        <v>43104.958333333103</v>
      </c>
      <c r="C98" s="16">
        <f t="shared" si="10"/>
        <v>1</v>
      </c>
      <c r="D98" s="16">
        <f t="shared" si="11"/>
        <v>4</v>
      </c>
      <c r="E98" s="16">
        <f t="shared" si="12"/>
        <v>1</v>
      </c>
      <c r="F98" s="16">
        <f t="shared" si="13"/>
        <v>23</v>
      </c>
      <c r="G98" s="195">
        <v>96</v>
      </c>
      <c r="H98" s="193">
        <v>0</v>
      </c>
    </row>
    <row r="99" spans="2:8" x14ac:dyDescent="0.25">
      <c r="B99" s="192">
        <f t="shared" si="14"/>
        <v>43104.999999999767</v>
      </c>
      <c r="C99" s="16">
        <f t="shared" si="10"/>
        <v>1</v>
      </c>
      <c r="D99" s="16">
        <f t="shared" si="11"/>
        <v>5</v>
      </c>
      <c r="E99" s="16">
        <f t="shared" si="12"/>
        <v>1</v>
      </c>
      <c r="F99" s="16">
        <f t="shared" si="13"/>
        <v>0</v>
      </c>
      <c r="G99" s="195">
        <v>97</v>
      </c>
      <c r="H99" s="193">
        <v>0</v>
      </c>
    </row>
    <row r="100" spans="2:8" x14ac:dyDescent="0.25">
      <c r="B100" s="192">
        <f t="shared" si="14"/>
        <v>43105.041666666431</v>
      </c>
      <c r="C100" s="16">
        <f t="shared" si="10"/>
        <v>1</v>
      </c>
      <c r="D100" s="16">
        <f t="shared" si="11"/>
        <v>5</v>
      </c>
      <c r="E100" s="16">
        <f t="shared" si="12"/>
        <v>1</v>
      </c>
      <c r="F100" s="16">
        <f t="shared" si="13"/>
        <v>1</v>
      </c>
      <c r="G100" s="195">
        <v>98</v>
      </c>
      <c r="H100" s="193">
        <v>0</v>
      </c>
    </row>
    <row r="101" spans="2:8" x14ac:dyDescent="0.25">
      <c r="B101" s="192">
        <f t="shared" si="14"/>
        <v>43105.083333333096</v>
      </c>
      <c r="C101" s="16">
        <f t="shared" si="10"/>
        <v>1</v>
      </c>
      <c r="D101" s="16">
        <f t="shared" si="11"/>
        <v>5</v>
      </c>
      <c r="E101" s="16">
        <f t="shared" si="12"/>
        <v>1</v>
      </c>
      <c r="F101" s="16">
        <f t="shared" si="13"/>
        <v>2</v>
      </c>
      <c r="G101" s="195">
        <v>99</v>
      </c>
      <c r="H101" s="193">
        <v>0</v>
      </c>
    </row>
    <row r="102" spans="2:8" x14ac:dyDescent="0.25">
      <c r="B102" s="192">
        <f t="shared" si="14"/>
        <v>43105.12499999976</v>
      </c>
      <c r="C102" s="16">
        <f t="shared" si="10"/>
        <v>1</v>
      </c>
      <c r="D102" s="16">
        <f t="shared" si="11"/>
        <v>5</v>
      </c>
      <c r="E102" s="16">
        <f t="shared" si="12"/>
        <v>1</v>
      </c>
      <c r="F102" s="16">
        <f t="shared" si="13"/>
        <v>3</v>
      </c>
      <c r="G102" s="195">
        <v>100</v>
      </c>
      <c r="H102" s="193">
        <v>0</v>
      </c>
    </row>
    <row r="103" spans="2:8" x14ac:dyDescent="0.25">
      <c r="B103" s="192">
        <f t="shared" si="14"/>
        <v>43105.166666666424</v>
      </c>
      <c r="C103" s="16">
        <f t="shared" si="10"/>
        <v>1</v>
      </c>
      <c r="D103" s="16">
        <f t="shared" si="11"/>
        <v>5</v>
      </c>
      <c r="E103" s="16">
        <f t="shared" si="12"/>
        <v>1</v>
      </c>
      <c r="F103" s="16">
        <f t="shared" si="13"/>
        <v>4</v>
      </c>
      <c r="G103" s="195">
        <v>101</v>
      </c>
      <c r="H103" s="193">
        <v>0</v>
      </c>
    </row>
    <row r="104" spans="2:8" x14ac:dyDescent="0.25">
      <c r="B104" s="192">
        <f t="shared" si="14"/>
        <v>43105.208333333088</v>
      </c>
      <c r="C104" s="16">
        <f t="shared" si="10"/>
        <v>1</v>
      </c>
      <c r="D104" s="16">
        <f t="shared" si="11"/>
        <v>5</v>
      </c>
      <c r="E104" s="16">
        <f t="shared" si="12"/>
        <v>1</v>
      </c>
      <c r="F104" s="16">
        <f t="shared" si="13"/>
        <v>5</v>
      </c>
      <c r="G104" s="195">
        <v>102</v>
      </c>
      <c r="H104" s="193">
        <v>0</v>
      </c>
    </row>
    <row r="105" spans="2:8" x14ac:dyDescent="0.25">
      <c r="B105" s="192">
        <f t="shared" si="14"/>
        <v>43105.249999999753</v>
      </c>
      <c r="C105" s="16">
        <f t="shared" si="10"/>
        <v>1</v>
      </c>
      <c r="D105" s="16">
        <f t="shared" si="11"/>
        <v>5</v>
      </c>
      <c r="E105" s="16">
        <f t="shared" si="12"/>
        <v>1</v>
      </c>
      <c r="F105" s="16">
        <f t="shared" si="13"/>
        <v>6</v>
      </c>
      <c r="G105" s="195">
        <v>103</v>
      </c>
      <c r="H105" s="193">
        <v>0</v>
      </c>
    </row>
    <row r="106" spans="2:8" x14ac:dyDescent="0.25">
      <c r="B106" s="192">
        <f t="shared" si="14"/>
        <v>43105.291666666417</v>
      </c>
      <c r="C106" s="16">
        <f t="shared" si="10"/>
        <v>1</v>
      </c>
      <c r="D106" s="16">
        <f t="shared" si="11"/>
        <v>5</v>
      </c>
      <c r="E106" s="16">
        <f t="shared" si="12"/>
        <v>1</v>
      </c>
      <c r="F106" s="16">
        <f t="shared" si="13"/>
        <v>7</v>
      </c>
      <c r="G106" s="195">
        <v>104</v>
      </c>
      <c r="H106" s="193">
        <v>0</v>
      </c>
    </row>
    <row r="107" spans="2:8" x14ac:dyDescent="0.25">
      <c r="B107" s="192">
        <f t="shared" si="14"/>
        <v>43105.333333333081</v>
      </c>
      <c r="C107" s="16">
        <f t="shared" si="10"/>
        <v>1</v>
      </c>
      <c r="D107" s="16">
        <f t="shared" si="11"/>
        <v>5</v>
      </c>
      <c r="E107" s="16">
        <f t="shared" si="12"/>
        <v>1</v>
      </c>
      <c r="F107" s="16">
        <f t="shared" si="13"/>
        <v>8</v>
      </c>
      <c r="G107" s="195">
        <v>105</v>
      </c>
      <c r="H107" s="193">
        <v>5.5135995E-2</v>
      </c>
    </row>
    <row r="108" spans="2:8" x14ac:dyDescent="0.25">
      <c r="B108" s="192">
        <f t="shared" si="14"/>
        <v>43105.374999999745</v>
      </c>
      <c r="C108" s="16">
        <f t="shared" si="10"/>
        <v>1</v>
      </c>
      <c r="D108" s="16">
        <f t="shared" si="11"/>
        <v>5</v>
      </c>
      <c r="E108" s="16">
        <f t="shared" si="12"/>
        <v>1</v>
      </c>
      <c r="F108" s="16">
        <f t="shared" si="13"/>
        <v>9</v>
      </c>
      <c r="G108" s="195">
        <v>106</v>
      </c>
      <c r="H108" s="193">
        <v>0.17051240300000001</v>
      </c>
    </row>
    <row r="109" spans="2:8" x14ac:dyDescent="0.25">
      <c r="B109" s="192">
        <f t="shared" si="14"/>
        <v>43105.41666666641</v>
      </c>
      <c r="C109" s="16">
        <f t="shared" si="10"/>
        <v>1</v>
      </c>
      <c r="D109" s="16">
        <f t="shared" si="11"/>
        <v>5</v>
      </c>
      <c r="E109" s="16">
        <f t="shared" si="12"/>
        <v>1</v>
      </c>
      <c r="F109" s="16">
        <f t="shared" si="13"/>
        <v>10</v>
      </c>
      <c r="G109" s="195">
        <v>107</v>
      </c>
      <c r="H109" s="193">
        <v>0.26102230900000001</v>
      </c>
    </row>
    <row r="110" spans="2:8" x14ac:dyDescent="0.25">
      <c r="B110" s="192">
        <f t="shared" si="14"/>
        <v>43105.458333333074</v>
      </c>
      <c r="C110" s="16">
        <f t="shared" si="10"/>
        <v>1</v>
      </c>
      <c r="D110" s="16">
        <f t="shared" si="11"/>
        <v>5</v>
      </c>
      <c r="E110" s="16">
        <f t="shared" si="12"/>
        <v>1</v>
      </c>
      <c r="F110" s="16">
        <f t="shared" si="13"/>
        <v>11</v>
      </c>
      <c r="G110" s="195">
        <v>108</v>
      </c>
      <c r="H110" s="193">
        <v>0.27323687699999999</v>
      </c>
    </row>
    <row r="111" spans="2:8" x14ac:dyDescent="0.25">
      <c r="B111" s="192">
        <f t="shared" si="14"/>
        <v>43105.499999999738</v>
      </c>
      <c r="C111" s="16">
        <f t="shared" si="10"/>
        <v>1</v>
      </c>
      <c r="D111" s="16">
        <f t="shared" si="11"/>
        <v>5</v>
      </c>
      <c r="E111" s="16">
        <f t="shared" si="12"/>
        <v>1</v>
      </c>
      <c r="F111" s="16">
        <f t="shared" si="13"/>
        <v>12</v>
      </c>
      <c r="G111" s="195">
        <v>109</v>
      </c>
      <c r="H111" s="193">
        <v>0.28045152600000001</v>
      </c>
    </row>
    <row r="112" spans="2:8" x14ac:dyDescent="0.25">
      <c r="B112" s="192">
        <f t="shared" si="14"/>
        <v>43105.541666666402</v>
      </c>
      <c r="C112" s="16">
        <f t="shared" si="10"/>
        <v>1</v>
      </c>
      <c r="D112" s="16">
        <f t="shared" si="11"/>
        <v>5</v>
      </c>
      <c r="E112" s="16">
        <f t="shared" si="12"/>
        <v>1</v>
      </c>
      <c r="F112" s="16">
        <f t="shared" si="13"/>
        <v>13</v>
      </c>
      <c r="G112" s="195">
        <v>110</v>
      </c>
      <c r="H112" s="193">
        <v>0.26329320000000001</v>
      </c>
    </row>
    <row r="113" spans="2:8" x14ac:dyDescent="0.25">
      <c r="B113" s="192">
        <f t="shared" si="14"/>
        <v>43105.583333333067</v>
      </c>
      <c r="C113" s="16">
        <f t="shared" si="10"/>
        <v>1</v>
      </c>
      <c r="D113" s="16">
        <f t="shared" si="11"/>
        <v>5</v>
      </c>
      <c r="E113" s="16">
        <f t="shared" si="12"/>
        <v>1</v>
      </c>
      <c r="F113" s="16">
        <f t="shared" si="13"/>
        <v>14</v>
      </c>
      <c r="G113" s="195">
        <v>111</v>
      </c>
      <c r="H113" s="193">
        <v>0.22728035099999999</v>
      </c>
    </row>
    <row r="114" spans="2:8" x14ac:dyDescent="0.25">
      <c r="B114" s="192">
        <f t="shared" si="14"/>
        <v>43105.624999999731</v>
      </c>
      <c r="C114" s="16">
        <f t="shared" si="10"/>
        <v>1</v>
      </c>
      <c r="D114" s="16">
        <f t="shared" si="11"/>
        <v>5</v>
      </c>
      <c r="E114" s="16">
        <f t="shared" si="12"/>
        <v>1</v>
      </c>
      <c r="F114" s="16">
        <f t="shared" si="13"/>
        <v>15</v>
      </c>
      <c r="G114" s="195">
        <v>112</v>
      </c>
      <c r="H114" s="193">
        <v>0.19294108500000001</v>
      </c>
    </row>
    <row r="115" spans="2:8" x14ac:dyDescent="0.25">
      <c r="B115" s="192">
        <f t="shared" si="14"/>
        <v>43105.666666666395</v>
      </c>
      <c r="C115" s="16">
        <f t="shared" si="10"/>
        <v>1</v>
      </c>
      <c r="D115" s="16">
        <f t="shared" si="11"/>
        <v>5</v>
      </c>
      <c r="E115" s="16">
        <f t="shared" si="12"/>
        <v>1</v>
      </c>
      <c r="F115" s="16">
        <f t="shared" si="13"/>
        <v>16</v>
      </c>
      <c r="G115" s="195">
        <v>113</v>
      </c>
      <c r="H115" s="193">
        <v>4.0311357999999999E-2</v>
      </c>
    </row>
    <row r="116" spans="2:8" x14ac:dyDescent="0.25">
      <c r="B116" s="192">
        <f t="shared" si="14"/>
        <v>43105.708333333059</v>
      </c>
      <c r="C116" s="16">
        <f t="shared" si="10"/>
        <v>1</v>
      </c>
      <c r="D116" s="16">
        <f t="shared" si="11"/>
        <v>5</v>
      </c>
      <c r="E116" s="16">
        <f t="shared" si="12"/>
        <v>1</v>
      </c>
      <c r="F116" s="16">
        <f t="shared" si="13"/>
        <v>17</v>
      </c>
      <c r="G116" s="195">
        <v>114</v>
      </c>
      <c r="H116" s="193">
        <v>0</v>
      </c>
    </row>
    <row r="117" spans="2:8" x14ac:dyDescent="0.25">
      <c r="B117" s="192">
        <f t="shared" si="14"/>
        <v>43105.749999999724</v>
      </c>
      <c r="C117" s="16">
        <f t="shared" si="10"/>
        <v>1</v>
      </c>
      <c r="D117" s="16">
        <f t="shared" si="11"/>
        <v>5</v>
      </c>
      <c r="E117" s="16">
        <f t="shared" si="12"/>
        <v>1</v>
      </c>
      <c r="F117" s="16">
        <f t="shared" si="13"/>
        <v>18</v>
      </c>
      <c r="G117" s="195">
        <v>115</v>
      </c>
      <c r="H117" s="193">
        <v>0</v>
      </c>
    </row>
    <row r="118" spans="2:8" x14ac:dyDescent="0.25">
      <c r="B118" s="192">
        <f t="shared" si="14"/>
        <v>43105.791666666388</v>
      </c>
      <c r="C118" s="16">
        <f t="shared" si="10"/>
        <v>1</v>
      </c>
      <c r="D118" s="16">
        <f t="shared" si="11"/>
        <v>5</v>
      </c>
      <c r="E118" s="16">
        <f t="shared" si="12"/>
        <v>1</v>
      </c>
      <c r="F118" s="16">
        <f t="shared" si="13"/>
        <v>19</v>
      </c>
      <c r="G118" s="195">
        <v>116</v>
      </c>
      <c r="H118" s="193">
        <v>0</v>
      </c>
    </row>
    <row r="119" spans="2:8" x14ac:dyDescent="0.25">
      <c r="B119" s="192">
        <f t="shared" si="14"/>
        <v>43105.833333333052</v>
      </c>
      <c r="C119" s="16">
        <f t="shared" si="10"/>
        <v>1</v>
      </c>
      <c r="D119" s="16">
        <f t="shared" si="11"/>
        <v>5</v>
      </c>
      <c r="E119" s="16">
        <f t="shared" si="12"/>
        <v>1</v>
      </c>
      <c r="F119" s="16">
        <f t="shared" si="13"/>
        <v>20</v>
      </c>
      <c r="G119" s="195">
        <v>117</v>
      </c>
      <c r="H119" s="193">
        <v>0</v>
      </c>
    </row>
    <row r="120" spans="2:8" x14ac:dyDescent="0.25">
      <c r="B120" s="192">
        <f t="shared" si="14"/>
        <v>43105.874999999716</v>
      </c>
      <c r="C120" s="16">
        <f t="shared" si="10"/>
        <v>1</v>
      </c>
      <c r="D120" s="16">
        <f t="shared" si="11"/>
        <v>5</v>
      </c>
      <c r="E120" s="16">
        <f t="shared" si="12"/>
        <v>1</v>
      </c>
      <c r="F120" s="16">
        <f t="shared" si="13"/>
        <v>21</v>
      </c>
      <c r="G120" s="195">
        <v>118</v>
      </c>
      <c r="H120" s="193">
        <v>0</v>
      </c>
    </row>
    <row r="121" spans="2:8" x14ac:dyDescent="0.25">
      <c r="B121" s="192">
        <f t="shared" si="14"/>
        <v>43105.91666666638</v>
      </c>
      <c r="C121" s="16">
        <f t="shared" si="10"/>
        <v>1</v>
      </c>
      <c r="D121" s="16">
        <f t="shared" si="11"/>
        <v>5</v>
      </c>
      <c r="E121" s="16">
        <f t="shared" si="12"/>
        <v>1</v>
      </c>
      <c r="F121" s="16">
        <f t="shared" si="13"/>
        <v>22</v>
      </c>
      <c r="G121" s="195">
        <v>119</v>
      </c>
      <c r="H121" s="193">
        <v>0</v>
      </c>
    </row>
    <row r="122" spans="2:8" x14ac:dyDescent="0.25">
      <c r="B122" s="192">
        <f t="shared" si="14"/>
        <v>43105.958333333045</v>
      </c>
      <c r="C122" s="16">
        <f t="shared" si="10"/>
        <v>1</v>
      </c>
      <c r="D122" s="16">
        <f t="shared" si="11"/>
        <v>5</v>
      </c>
      <c r="E122" s="16">
        <f t="shared" si="12"/>
        <v>1</v>
      </c>
      <c r="F122" s="16">
        <f t="shared" si="13"/>
        <v>23</v>
      </c>
      <c r="G122" s="195">
        <v>120</v>
      </c>
      <c r="H122" s="193">
        <v>0</v>
      </c>
    </row>
    <row r="123" spans="2:8" x14ac:dyDescent="0.25">
      <c r="B123" s="192">
        <f t="shared" si="14"/>
        <v>43105.999999999709</v>
      </c>
      <c r="C123" s="16">
        <f t="shared" si="10"/>
        <v>1</v>
      </c>
      <c r="D123" s="16">
        <f t="shared" si="11"/>
        <v>6</v>
      </c>
      <c r="E123" s="16">
        <f t="shared" si="12"/>
        <v>2</v>
      </c>
      <c r="F123" s="16">
        <f t="shared" si="13"/>
        <v>0</v>
      </c>
      <c r="G123" s="195">
        <v>121</v>
      </c>
      <c r="H123" s="193">
        <v>0</v>
      </c>
    </row>
    <row r="124" spans="2:8" x14ac:dyDescent="0.25">
      <c r="B124" s="192">
        <f t="shared" si="14"/>
        <v>43106.041666666373</v>
      </c>
      <c r="C124" s="16">
        <f t="shared" si="10"/>
        <v>1</v>
      </c>
      <c r="D124" s="16">
        <f t="shared" si="11"/>
        <v>6</v>
      </c>
      <c r="E124" s="16">
        <f t="shared" si="12"/>
        <v>2</v>
      </c>
      <c r="F124" s="16">
        <f t="shared" si="13"/>
        <v>1</v>
      </c>
      <c r="G124" s="195">
        <v>122</v>
      </c>
      <c r="H124" s="193">
        <v>0</v>
      </c>
    </row>
    <row r="125" spans="2:8" x14ac:dyDescent="0.25">
      <c r="B125" s="192">
        <f t="shared" si="14"/>
        <v>43106.083333333037</v>
      </c>
      <c r="C125" s="16">
        <f t="shared" si="10"/>
        <v>1</v>
      </c>
      <c r="D125" s="16">
        <f t="shared" si="11"/>
        <v>6</v>
      </c>
      <c r="E125" s="16">
        <f t="shared" si="12"/>
        <v>2</v>
      </c>
      <c r="F125" s="16">
        <f t="shared" si="13"/>
        <v>2</v>
      </c>
      <c r="G125" s="195">
        <v>123</v>
      </c>
      <c r="H125" s="193">
        <v>0</v>
      </c>
    </row>
    <row r="126" spans="2:8" x14ac:dyDescent="0.25">
      <c r="B126" s="192">
        <f t="shared" si="14"/>
        <v>43106.124999999702</v>
      </c>
      <c r="C126" s="16">
        <f t="shared" si="10"/>
        <v>1</v>
      </c>
      <c r="D126" s="16">
        <f t="shared" si="11"/>
        <v>6</v>
      </c>
      <c r="E126" s="16">
        <f t="shared" si="12"/>
        <v>2</v>
      </c>
      <c r="F126" s="16">
        <f t="shared" si="13"/>
        <v>3</v>
      </c>
      <c r="G126" s="195">
        <v>124</v>
      </c>
      <c r="H126" s="193">
        <v>0</v>
      </c>
    </row>
    <row r="127" spans="2:8" x14ac:dyDescent="0.25">
      <c r="B127" s="192">
        <f t="shared" si="14"/>
        <v>43106.166666666366</v>
      </c>
      <c r="C127" s="16">
        <f t="shared" si="10"/>
        <v>1</v>
      </c>
      <c r="D127" s="16">
        <f t="shared" si="11"/>
        <v>6</v>
      </c>
      <c r="E127" s="16">
        <f t="shared" si="12"/>
        <v>2</v>
      </c>
      <c r="F127" s="16">
        <f t="shared" si="13"/>
        <v>4</v>
      </c>
      <c r="G127" s="195">
        <v>125</v>
      </c>
      <c r="H127" s="193">
        <v>0</v>
      </c>
    </row>
    <row r="128" spans="2:8" x14ac:dyDescent="0.25">
      <c r="B128" s="192">
        <f t="shared" si="14"/>
        <v>43106.20833333303</v>
      </c>
      <c r="C128" s="16">
        <f t="shared" si="10"/>
        <v>1</v>
      </c>
      <c r="D128" s="16">
        <f t="shared" si="11"/>
        <v>6</v>
      </c>
      <c r="E128" s="16">
        <f t="shared" si="12"/>
        <v>2</v>
      </c>
      <c r="F128" s="16">
        <f t="shared" si="13"/>
        <v>5</v>
      </c>
      <c r="G128" s="195">
        <v>126</v>
      </c>
      <c r="H128" s="193">
        <v>0</v>
      </c>
    </row>
    <row r="129" spans="2:8" x14ac:dyDescent="0.25">
      <c r="B129" s="192">
        <f t="shared" si="14"/>
        <v>43106.249999999694</v>
      </c>
      <c r="C129" s="16">
        <f t="shared" si="10"/>
        <v>1</v>
      </c>
      <c r="D129" s="16">
        <f t="shared" si="11"/>
        <v>6</v>
      </c>
      <c r="E129" s="16">
        <f t="shared" si="12"/>
        <v>2</v>
      </c>
      <c r="F129" s="16">
        <f t="shared" si="13"/>
        <v>6</v>
      </c>
      <c r="G129" s="195">
        <v>127</v>
      </c>
      <c r="H129" s="193">
        <v>0</v>
      </c>
    </row>
    <row r="130" spans="2:8" x14ac:dyDescent="0.25">
      <c r="B130" s="192">
        <f t="shared" si="14"/>
        <v>43106.291666666359</v>
      </c>
      <c r="C130" s="16">
        <f t="shared" si="10"/>
        <v>1</v>
      </c>
      <c r="D130" s="16">
        <f t="shared" si="11"/>
        <v>6</v>
      </c>
      <c r="E130" s="16">
        <f t="shared" si="12"/>
        <v>2</v>
      </c>
      <c r="F130" s="16">
        <f t="shared" si="13"/>
        <v>7</v>
      </c>
      <c r="G130" s="195">
        <v>128</v>
      </c>
      <c r="H130" s="193">
        <v>0</v>
      </c>
    </row>
    <row r="131" spans="2:8" x14ac:dyDescent="0.25">
      <c r="B131" s="192">
        <f t="shared" si="14"/>
        <v>43106.333333333023</v>
      </c>
      <c r="C131" s="16">
        <f t="shared" si="10"/>
        <v>1</v>
      </c>
      <c r="D131" s="16">
        <f t="shared" si="11"/>
        <v>6</v>
      </c>
      <c r="E131" s="16">
        <f t="shared" si="12"/>
        <v>2</v>
      </c>
      <c r="F131" s="16">
        <f t="shared" si="13"/>
        <v>8</v>
      </c>
      <c r="G131" s="195">
        <v>129</v>
      </c>
      <c r="H131" s="193">
        <v>5.6819950000000001E-2</v>
      </c>
    </row>
    <row r="132" spans="2:8" x14ac:dyDescent="0.25">
      <c r="B132" s="192">
        <f t="shared" si="14"/>
        <v>43106.374999999687</v>
      </c>
      <c r="C132" s="16">
        <f t="shared" ref="C132:C195" si="15">MONTH(B132)</f>
        <v>1</v>
      </c>
      <c r="D132" s="16">
        <f t="shared" ref="D132:D195" si="16">WEEKDAY(B132,2)</f>
        <v>6</v>
      </c>
      <c r="E132" s="16">
        <f t="shared" ref="E132:E195" si="17">IF(D132&lt;6,1,2)</f>
        <v>2</v>
      </c>
      <c r="F132" s="16">
        <f t="shared" ref="F132:F195" si="18">HOUR(B132)</f>
        <v>9</v>
      </c>
      <c r="G132" s="195">
        <v>130</v>
      </c>
      <c r="H132" s="193">
        <v>0.155807313</v>
      </c>
    </row>
    <row r="133" spans="2:8" x14ac:dyDescent="0.25">
      <c r="B133" s="192">
        <f t="shared" ref="B133:B196" si="19">B132+1/24</f>
        <v>43106.416666666351</v>
      </c>
      <c r="C133" s="16">
        <f t="shared" si="15"/>
        <v>1</v>
      </c>
      <c r="D133" s="16">
        <f t="shared" si="16"/>
        <v>6</v>
      </c>
      <c r="E133" s="16">
        <f t="shared" si="17"/>
        <v>2</v>
      </c>
      <c r="F133" s="16">
        <f t="shared" si="18"/>
        <v>10</v>
      </c>
      <c r="G133" s="195">
        <v>131</v>
      </c>
      <c r="H133" s="193">
        <v>0.231983837</v>
      </c>
    </row>
    <row r="134" spans="2:8" x14ac:dyDescent="0.25">
      <c r="B134" s="192">
        <f t="shared" si="19"/>
        <v>43106.458333333016</v>
      </c>
      <c r="C134" s="16">
        <f t="shared" si="15"/>
        <v>1</v>
      </c>
      <c r="D134" s="16">
        <f t="shared" si="16"/>
        <v>6</v>
      </c>
      <c r="E134" s="16">
        <f t="shared" si="17"/>
        <v>2</v>
      </c>
      <c r="F134" s="16">
        <f t="shared" si="18"/>
        <v>11</v>
      </c>
      <c r="G134" s="195">
        <v>132</v>
      </c>
      <c r="H134" s="193">
        <v>0.26253178999999999</v>
      </c>
    </row>
    <row r="135" spans="2:8" x14ac:dyDescent="0.25">
      <c r="B135" s="192">
        <f t="shared" si="19"/>
        <v>43106.49999999968</v>
      </c>
      <c r="C135" s="16">
        <f t="shared" si="15"/>
        <v>1</v>
      </c>
      <c r="D135" s="16">
        <f t="shared" si="16"/>
        <v>6</v>
      </c>
      <c r="E135" s="16">
        <f t="shared" si="17"/>
        <v>2</v>
      </c>
      <c r="F135" s="16">
        <f t="shared" si="18"/>
        <v>12</v>
      </c>
      <c r="G135" s="195">
        <v>133</v>
      </c>
      <c r="H135" s="193">
        <v>0.26469793400000002</v>
      </c>
    </row>
    <row r="136" spans="2:8" x14ac:dyDescent="0.25">
      <c r="B136" s="192">
        <f t="shared" si="19"/>
        <v>43106.541666666344</v>
      </c>
      <c r="C136" s="16">
        <f t="shared" si="15"/>
        <v>1</v>
      </c>
      <c r="D136" s="16">
        <f t="shared" si="16"/>
        <v>6</v>
      </c>
      <c r="E136" s="16">
        <f t="shared" si="17"/>
        <v>2</v>
      </c>
      <c r="F136" s="16">
        <f t="shared" si="18"/>
        <v>13</v>
      </c>
      <c r="G136" s="195">
        <v>134</v>
      </c>
      <c r="H136" s="193">
        <v>0.245460543</v>
      </c>
    </row>
    <row r="137" spans="2:8" x14ac:dyDescent="0.25">
      <c r="B137" s="192">
        <f t="shared" si="19"/>
        <v>43106.583333333008</v>
      </c>
      <c r="C137" s="16">
        <f t="shared" si="15"/>
        <v>1</v>
      </c>
      <c r="D137" s="16">
        <f t="shared" si="16"/>
        <v>6</v>
      </c>
      <c r="E137" s="16">
        <f t="shared" si="17"/>
        <v>2</v>
      </c>
      <c r="F137" s="16">
        <f t="shared" si="18"/>
        <v>14</v>
      </c>
      <c r="G137" s="195">
        <v>135</v>
      </c>
      <c r="H137" s="193">
        <v>0.21589588700000001</v>
      </c>
    </row>
    <row r="138" spans="2:8" x14ac:dyDescent="0.25">
      <c r="B138" s="192">
        <f t="shared" si="19"/>
        <v>43106.624999999673</v>
      </c>
      <c r="C138" s="16">
        <f t="shared" si="15"/>
        <v>1</v>
      </c>
      <c r="D138" s="16">
        <f t="shared" si="16"/>
        <v>6</v>
      </c>
      <c r="E138" s="16">
        <f t="shared" si="17"/>
        <v>2</v>
      </c>
      <c r="F138" s="16">
        <f t="shared" si="18"/>
        <v>15</v>
      </c>
      <c r="G138" s="195">
        <v>136</v>
      </c>
      <c r="H138" s="193">
        <v>0.176456169</v>
      </c>
    </row>
    <row r="139" spans="2:8" x14ac:dyDescent="0.25">
      <c r="B139" s="192">
        <f t="shared" si="19"/>
        <v>43106.666666666337</v>
      </c>
      <c r="C139" s="16">
        <f t="shared" si="15"/>
        <v>1</v>
      </c>
      <c r="D139" s="16">
        <f t="shared" si="16"/>
        <v>6</v>
      </c>
      <c r="E139" s="16">
        <f t="shared" si="17"/>
        <v>2</v>
      </c>
      <c r="F139" s="16">
        <f t="shared" si="18"/>
        <v>16</v>
      </c>
      <c r="G139" s="195">
        <v>137</v>
      </c>
      <c r="H139" s="193">
        <v>3.8516010000000003E-2</v>
      </c>
    </row>
    <row r="140" spans="2:8" x14ac:dyDescent="0.25">
      <c r="B140" s="192">
        <f t="shared" si="19"/>
        <v>43106.708333333001</v>
      </c>
      <c r="C140" s="16">
        <f t="shared" si="15"/>
        <v>1</v>
      </c>
      <c r="D140" s="16">
        <f t="shared" si="16"/>
        <v>6</v>
      </c>
      <c r="E140" s="16">
        <f t="shared" si="17"/>
        <v>2</v>
      </c>
      <c r="F140" s="16">
        <f t="shared" si="18"/>
        <v>17</v>
      </c>
      <c r="G140" s="195">
        <v>138</v>
      </c>
      <c r="H140" s="193">
        <v>0</v>
      </c>
    </row>
    <row r="141" spans="2:8" x14ac:dyDescent="0.25">
      <c r="B141" s="192">
        <f t="shared" si="19"/>
        <v>43106.749999999665</v>
      </c>
      <c r="C141" s="16">
        <f t="shared" si="15"/>
        <v>1</v>
      </c>
      <c r="D141" s="16">
        <f t="shared" si="16"/>
        <v>6</v>
      </c>
      <c r="E141" s="16">
        <f t="shared" si="17"/>
        <v>2</v>
      </c>
      <c r="F141" s="16">
        <f t="shared" si="18"/>
        <v>18</v>
      </c>
      <c r="G141" s="195">
        <v>139</v>
      </c>
      <c r="H141" s="193">
        <v>0</v>
      </c>
    </row>
    <row r="142" spans="2:8" x14ac:dyDescent="0.25">
      <c r="B142" s="192">
        <f t="shared" si="19"/>
        <v>43106.79166666633</v>
      </c>
      <c r="C142" s="16">
        <f t="shared" si="15"/>
        <v>1</v>
      </c>
      <c r="D142" s="16">
        <f t="shared" si="16"/>
        <v>6</v>
      </c>
      <c r="E142" s="16">
        <f t="shared" si="17"/>
        <v>2</v>
      </c>
      <c r="F142" s="16">
        <f t="shared" si="18"/>
        <v>19</v>
      </c>
      <c r="G142" s="195">
        <v>140</v>
      </c>
      <c r="H142" s="193">
        <v>0</v>
      </c>
    </row>
    <row r="143" spans="2:8" x14ac:dyDescent="0.25">
      <c r="B143" s="192">
        <f t="shared" si="19"/>
        <v>43106.833333332994</v>
      </c>
      <c r="C143" s="16">
        <f t="shared" si="15"/>
        <v>1</v>
      </c>
      <c r="D143" s="16">
        <f t="shared" si="16"/>
        <v>6</v>
      </c>
      <c r="E143" s="16">
        <f t="shared" si="17"/>
        <v>2</v>
      </c>
      <c r="F143" s="16">
        <f t="shared" si="18"/>
        <v>20</v>
      </c>
      <c r="G143" s="195">
        <v>141</v>
      </c>
      <c r="H143" s="193">
        <v>0</v>
      </c>
    </row>
    <row r="144" spans="2:8" x14ac:dyDescent="0.25">
      <c r="B144" s="192">
        <f t="shared" si="19"/>
        <v>43106.874999999658</v>
      </c>
      <c r="C144" s="16">
        <f t="shared" si="15"/>
        <v>1</v>
      </c>
      <c r="D144" s="16">
        <f t="shared" si="16"/>
        <v>6</v>
      </c>
      <c r="E144" s="16">
        <f t="shared" si="17"/>
        <v>2</v>
      </c>
      <c r="F144" s="16">
        <f t="shared" si="18"/>
        <v>21</v>
      </c>
      <c r="G144" s="195">
        <v>142</v>
      </c>
      <c r="H144" s="193">
        <v>0</v>
      </c>
    </row>
    <row r="145" spans="2:8" x14ac:dyDescent="0.25">
      <c r="B145" s="192">
        <f t="shared" si="19"/>
        <v>43106.916666666322</v>
      </c>
      <c r="C145" s="16">
        <f t="shared" si="15"/>
        <v>1</v>
      </c>
      <c r="D145" s="16">
        <f t="shared" si="16"/>
        <v>6</v>
      </c>
      <c r="E145" s="16">
        <f t="shared" si="17"/>
        <v>2</v>
      </c>
      <c r="F145" s="16">
        <f t="shared" si="18"/>
        <v>22</v>
      </c>
      <c r="G145" s="195">
        <v>143</v>
      </c>
      <c r="H145" s="193">
        <v>0</v>
      </c>
    </row>
    <row r="146" spans="2:8" x14ac:dyDescent="0.25">
      <c r="B146" s="192">
        <f t="shared" si="19"/>
        <v>43106.958333332987</v>
      </c>
      <c r="C146" s="16">
        <f t="shared" si="15"/>
        <v>1</v>
      </c>
      <c r="D146" s="16">
        <f t="shared" si="16"/>
        <v>6</v>
      </c>
      <c r="E146" s="16">
        <f t="shared" si="17"/>
        <v>2</v>
      </c>
      <c r="F146" s="16">
        <f t="shared" si="18"/>
        <v>23</v>
      </c>
      <c r="G146" s="195">
        <v>144</v>
      </c>
      <c r="H146" s="193">
        <v>0</v>
      </c>
    </row>
    <row r="147" spans="2:8" x14ac:dyDescent="0.25">
      <c r="B147" s="192">
        <f t="shared" si="19"/>
        <v>43106.999999999651</v>
      </c>
      <c r="C147" s="16">
        <f t="shared" si="15"/>
        <v>1</v>
      </c>
      <c r="D147" s="16">
        <f t="shared" si="16"/>
        <v>7</v>
      </c>
      <c r="E147" s="16">
        <f t="shared" si="17"/>
        <v>2</v>
      </c>
      <c r="F147" s="16">
        <f t="shared" si="18"/>
        <v>0</v>
      </c>
      <c r="G147" s="195">
        <v>145</v>
      </c>
      <c r="H147" s="193">
        <v>0</v>
      </c>
    </row>
    <row r="148" spans="2:8" x14ac:dyDescent="0.25">
      <c r="B148" s="192">
        <f t="shared" si="19"/>
        <v>43107.041666666315</v>
      </c>
      <c r="C148" s="16">
        <f t="shared" si="15"/>
        <v>1</v>
      </c>
      <c r="D148" s="16">
        <f t="shared" si="16"/>
        <v>7</v>
      </c>
      <c r="E148" s="16">
        <f t="shared" si="17"/>
        <v>2</v>
      </c>
      <c r="F148" s="16">
        <f t="shared" si="18"/>
        <v>1</v>
      </c>
      <c r="G148" s="195">
        <v>146</v>
      </c>
      <c r="H148" s="193">
        <v>0</v>
      </c>
    </row>
    <row r="149" spans="2:8" x14ac:dyDescent="0.25">
      <c r="B149" s="192">
        <f t="shared" si="19"/>
        <v>43107.083333332979</v>
      </c>
      <c r="C149" s="16">
        <f t="shared" si="15"/>
        <v>1</v>
      </c>
      <c r="D149" s="16">
        <f t="shared" si="16"/>
        <v>7</v>
      </c>
      <c r="E149" s="16">
        <f t="shared" si="17"/>
        <v>2</v>
      </c>
      <c r="F149" s="16">
        <f t="shared" si="18"/>
        <v>2</v>
      </c>
      <c r="G149" s="195">
        <v>147</v>
      </c>
      <c r="H149" s="193">
        <v>0</v>
      </c>
    </row>
    <row r="150" spans="2:8" x14ac:dyDescent="0.25">
      <c r="B150" s="192">
        <f t="shared" si="19"/>
        <v>43107.124999999643</v>
      </c>
      <c r="C150" s="16">
        <f t="shared" si="15"/>
        <v>1</v>
      </c>
      <c r="D150" s="16">
        <f t="shared" si="16"/>
        <v>7</v>
      </c>
      <c r="E150" s="16">
        <f t="shared" si="17"/>
        <v>2</v>
      </c>
      <c r="F150" s="16">
        <f t="shared" si="18"/>
        <v>3</v>
      </c>
      <c r="G150" s="195">
        <v>148</v>
      </c>
      <c r="H150" s="193">
        <v>0</v>
      </c>
    </row>
    <row r="151" spans="2:8" x14ac:dyDescent="0.25">
      <c r="B151" s="192">
        <f t="shared" si="19"/>
        <v>43107.166666666308</v>
      </c>
      <c r="C151" s="16">
        <f t="shared" si="15"/>
        <v>1</v>
      </c>
      <c r="D151" s="16">
        <f t="shared" si="16"/>
        <v>7</v>
      </c>
      <c r="E151" s="16">
        <f t="shared" si="17"/>
        <v>2</v>
      </c>
      <c r="F151" s="16">
        <f t="shared" si="18"/>
        <v>4</v>
      </c>
      <c r="G151" s="195">
        <v>149</v>
      </c>
      <c r="H151" s="193">
        <v>0</v>
      </c>
    </row>
    <row r="152" spans="2:8" x14ac:dyDescent="0.25">
      <c r="B152" s="192">
        <f t="shared" si="19"/>
        <v>43107.208333332972</v>
      </c>
      <c r="C152" s="16">
        <f t="shared" si="15"/>
        <v>1</v>
      </c>
      <c r="D152" s="16">
        <f t="shared" si="16"/>
        <v>7</v>
      </c>
      <c r="E152" s="16">
        <f t="shared" si="17"/>
        <v>2</v>
      </c>
      <c r="F152" s="16">
        <f t="shared" si="18"/>
        <v>5</v>
      </c>
      <c r="G152" s="195">
        <v>150</v>
      </c>
      <c r="H152" s="193">
        <v>0</v>
      </c>
    </row>
    <row r="153" spans="2:8" x14ac:dyDescent="0.25">
      <c r="B153" s="192">
        <f t="shared" si="19"/>
        <v>43107.249999999636</v>
      </c>
      <c r="C153" s="16">
        <f t="shared" si="15"/>
        <v>1</v>
      </c>
      <c r="D153" s="16">
        <f t="shared" si="16"/>
        <v>7</v>
      </c>
      <c r="E153" s="16">
        <f t="shared" si="17"/>
        <v>2</v>
      </c>
      <c r="F153" s="16">
        <f t="shared" si="18"/>
        <v>6</v>
      </c>
      <c r="G153" s="195">
        <v>151</v>
      </c>
      <c r="H153" s="193">
        <v>0</v>
      </c>
    </row>
    <row r="154" spans="2:8" x14ac:dyDescent="0.25">
      <c r="B154" s="192">
        <f t="shared" si="19"/>
        <v>43107.2916666663</v>
      </c>
      <c r="C154" s="16">
        <f t="shared" si="15"/>
        <v>1</v>
      </c>
      <c r="D154" s="16">
        <f t="shared" si="16"/>
        <v>7</v>
      </c>
      <c r="E154" s="16">
        <f t="shared" si="17"/>
        <v>2</v>
      </c>
      <c r="F154" s="16">
        <f t="shared" si="18"/>
        <v>7</v>
      </c>
      <c r="G154" s="195">
        <v>152</v>
      </c>
      <c r="H154" s="193">
        <v>0</v>
      </c>
    </row>
    <row r="155" spans="2:8" x14ac:dyDescent="0.25">
      <c r="B155" s="192">
        <f t="shared" si="19"/>
        <v>43107.333333332965</v>
      </c>
      <c r="C155" s="16">
        <f t="shared" si="15"/>
        <v>1</v>
      </c>
      <c r="D155" s="16">
        <f t="shared" si="16"/>
        <v>7</v>
      </c>
      <c r="E155" s="16">
        <f t="shared" si="17"/>
        <v>2</v>
      </c>
      <c r="F155" s="16">
        <f t="shared" si="18"/>
        <v>8</v>
      </c>
      <c r="G155" s="195">
        <v>153</v>
      </c>
      <c r="H155" s="193">
        <v>4.4028579999999998E-2</v>
      </c>
    </row>
    <row r="156" spans="2:8" x14ac:dyDescent="0.25">
      <c r="B156" s="192">
        <f t="shared" si="19"/>
        <v>43107.374999999629</v>
      </c>
      <c r="C156" s="16">
        <f t="shared" si="15"/>
        <v>1</v>
      </c>
      <c r="D156" s="16">
        <f t="shared" si="16"/>
        <v>7</v>
      </c>
      <c r="E156" s="16">
        <f t="shared" si="17"/>
        <v>2</v>
      </c>
      <c r="F156" s="16">
        <f t="shared" si="18"/>
        <v>9</v>
      </c>
      <c r="G156" s="195">
        <v>154</v>
      </c>
      <c r="H156" s="193">
        <v>0.13412384099999999</v>
      </c>
    </row>
    <row r="157" spans="2:8" x14ac:dyDescent="0.25">
      <c r="B157" s="192">
        <f t="shared" si="19"/>
        <v>43107.416666666293</v>
      </c>
      <c r="C157" s="16">
        <f t="shared" si="15"/>
        <v>1</v>
      </c>
      <c r="D157" s="16">
        <f t="shared" si="16"/>
        <v>7</v>
      </c>
      <c r="E157" s="16">
        <f t="shared" si="17"/>
        <v>2</v>
      </c>
      <c r="F157" s="16">
        <f t="shared" si="18"/>
        <v>10</v>
      </c>
      <c r="G157" s="195">
        <v>155</v>
      </c>
      <c r="H157" s="193">
        <v>0.19019604100000001</v>
      </c>
    </row>
    <row r="158" spans="2:8" x14ac:dyDescent="0.25">
      <c r="B158" s="192">
        <f t="shared" si="19"/>
        <v>43107.458333332957</v>
      </c>
      <c r="C158" s="16">
        <f t="shared" si="15"/>
        <v>1</v>
      </c>
      <c r="D158" s="16">
        <f t="shared" si="16"/>
        <v>7</v>
      </c>
      <c r="E158" s="16">
        <f t="shared" si="17"/>
        <v>2</v>
      </c>
      <c r="F158" s="16">
        <f t="shared" si="18"/>
        <v>11</v>
      </c>
      <c r="G158" s="195">
        <v>156</v>
      </c>
      <c r="H158" s="193">
        <v>0.214239139</v>
      </c>
    </row>
    <row r="159" spans="2:8" x14ac:dyDescent="0.25">
      <c r="B159" s="192">
        <f t="shared" si="19"/>
        <v>43107.499999999622</v>
      </c>
      <c r="C159" s="16">
        <f t="shared" si="15"/>
        <v>1</v>
      </c>
      <c r="D159" s="16">
        <f t="shared" si="16"/>
        <v>7</v>
      </c>
      <c r="E159" s="16">
        <f t="shared" si="17"/>
        <v>2</v>
      </c>
      <c r="F159" s="16">
        <f t="shared" si="18"/>
        <v>12</v>
      </c>
      <c r="G159" s="195">
        <v>157</v>
      </c>
      <c r="H159" s="193">
        <v>0.211434386</v>
      </c>
    </row>
    <row r="160" spans="2:8" x14ac:dyDescent="0.25">
      <c r="B160" s="192">
        <f t="shared" si="19"/>
        <v>43107.541666666286</v>
      </c>
      <c r="C160" s="16">
        <f t="shared" si="15"/>
        <v>1</v>
      </c>
      <c r="D160" s="16">
        <f t="shared" si="16"/>
        <v>7</v>
      </c>
      <c r="E160" s="16">
        <f t="shared" si="17"/>
        <v>2</v>
      </c>
      <c r="F160" s="16">
        <f t="shared" si="18"/>
        <v>13</v>
      </c>
      <c r="G160" s="195">
        <v>158</v>
      </c>
      <c r="H160" s="193">
        <v>0.21622007800000001</v>
      </c>
    </row>
    <row r="161" spans="2:8" x14ac:dyDescent="0.25">
      <c r="B161" s="192">
        <f t="shared" si="19"/>
        <v>43107.58333333295</v>
      </c>
      <c r="C161" s="16">
        <f t="shared" si="15"/>
        <v>1</v>
      </c>
      <c r="D161" s="16">
        <f t="shared" si="16"/>
        <v>7</v>
      </c>
      <c r="E161" s="16">
        <f t="shared" si="17"/>
        <v>2</v>
      </c>
      <c r="F161" s="16">
        <f t="shared" si="18"/>
        <v>14</v>
      </c>
      <c r="G161" s="195">
        <v>159</v>
      </c>
      <c r="H161" s="193">
        <v>0.18011835400000001</v>
      </c>
    </row>
    <row r="162" spans="2:8" x14ac:dyDescent="0.25">
      <c r="B162" s="192">
        <f t="shared" si="19"/>
        <v>43107.624999999614</v>
      </c>
      <c r="C162" s="16">
        <f t="shared" si="15"/>
        <v>1</v>
      </c>
      <c r="D162" s="16">
        <f t="shared" si="16"/>
        <v>7</v>
      </c>
      <c r="E162" s="16">
        <f t="shared" si="17"/>
        <v>2</v>
      </c>
      <c r="F162" s="16">
        <f t="shared" si="18"/>
        <v>15</v>
      </c>
      <c r="G162" s="195">
        <v>160</v>
      </c>
      <c r="H162" s="193">
        <v>0.149133602</v>
      </c>
    </row>
    <row r="163" spans="2:8" x14ac:dyDescent="0.25">
      <c r="B163" s="192">
        <f t="shared" si="19"/>
        <v>43107.666666666279</v>
      </c>
      <c r="C163" s="16">
        <f t="shared" si="15"/>
        <v>1</v>
      </c>
      <c r="D163" s="16">
        <f t="shared" si="16"/>
        <v>7</v>
      </c>
      <c r="E163" s="16">
        <f t="shared" si="17"/>
        <v>2</v>
      </c>
      <c r="F163" s="16">
        <f t="shared" si="18"/>
        <v>16</v>
      </c>
      <c r="G163" s="195">
        <v>161</v>
      </c>
      <c r="H163" s="193">
        <v>3.3260504000000003E-2</v>
      </c>
    </row>
    <row r="164" spans="2:8" x14ac:dyDescent="0.25">
      <c r="B164" s="192">
        <f t="shared" si="19"/>
        <v>43107.708333332943</v>
      </c>
      <c r="C164" s="16">
        <f t="shared" si="15"/>
        <v>1</v>
      </c>
      <c r="D164" s="16">
        <f t="shared" si="16"/>
        <v>7</v>
      </c>
      <c r="E164" s="16">
        <f t="shared" si="17"/>
        <v>2</v>
      </c>
      <c r="F164" s="16">
        <f t="shared" si="18"/>
        <v>17</v>
      </c>
      <c r="G164" s="195">
        <v>162</v>
      </c>
      <c r="H164" s="193">
        <v>0</v>
      </c>
    </row>
    <row r="165" spans="2:8" x14ac:dyDescent="0.25">
      <c r="B165" s="192">
        <f t="shared" si="19"/>
        <v>43107.749999999607</v>
      </c>
      <c r="C165" s="16">
        <f t="shared" si="15"/>
        <v>1</v>
      </c>
      <c r="D165" s="16">
        <f t="shared" si="16"/>
        <v>7</v>
      </c>
      <c r="E165" s="16">
        <f t="shared" si="17"/>
        <v>2</v>
      </c>
      <c r="F165" s="16">
        <f t="shared" si="18"/>
        <v>18</v>
      </c>
      <c r="G165" s="195">
        <v>163</v>
      </c>
      <c r="H165" s="193">
        <v>0</v>
      </c>
    </row>
    <row r="166" spans="2:8" x14ac:dyDescent="0.25">
      <c r="B166" s="192">
        <f t="shared" si="19"/>
        <v>43107.791666666271</v>
      </c>
      <c r="C166" s="16">
        <f t="shared" si="15"/>
        <v>1</v>
      </c>
      <c r="D166" s="16">
        <f t="shared" si="16"/>
        <v>7</v>
      </c>
      <c r="E166" s="16">
        <f t="shared" si="17"/>
        <v>2</v>
      </c>
      <c r="F166" s="16">
        <f t="shared" si="18"/>
        <v>19</v>
      </c>
      <c r="G166" s="195">
        <v>164</v>
      </c>
      <c r="H166" s="193">
        <v>0</v>
      </c>
    </row>
    <row r="167" spans="2:8" x14ac:dyDescent="0.25">
      <c r="B167" s="192">
        <f t="shared" si="19"/>
        <v>43107.833333332936</v>
      </c>
      <c r="C167" s="16">
        <f t="shared" si="15"/>
        <v>1</v>
      </c>
      <c r="D167" s="16">
        <f t="shared" si="16"/>
        <v>7</v>
      </c>
      <c r="E167" s="16">
        <f t="shared" si="17"/>
        <v>2</v>
      </c>
      <c r="F167" s="16">
        <f t="shared" si="18"/>
        <v>20</v>
      </c>
      <c r="G167" s="195">
        <v>165</v>
      </c>
      <c r="H167" s="193">
        <v>0</v>
      </c>
    </row>
    <row r="168" spans="2:8" x14ac:dyDescent="0.25">
      <c r="B168" s="192">
        <f t="shared" si="19"/>
        <v>43107.8749999996</v>
      </c>
      <c r="C168" s="16">
        <f t="shared" si="15"/>
        <v>1</v>
      </c>
      <c r="D168" s="16">
        <f t="shared" si="16"/>
        <v>7</v>
      </c>
      <c r="E168" s="16">
        <f t="shared" si="17"/>
        <v>2</v>
      </c>
      <c r="F168" s="16">
        <f t="shared" si="18"/>
        <v>21</v>
      </c>
      <c r="G168" s="195">
        <v>166</v>
      </c>
      <c r="H168" s="193">
        <v>0</v>
      </c>
    </row>
    <row r="169" spans="2:8" x14ac:dyDescent="0.25">
      <c r="B169" s="192">
        <f t="shared" si="19"/>
        <v>43107.916666666264</v>
      </c>
      <c r="C169" s="16">
        <f t="shared" si="15"/>
        <v>1</v>
      </c>
      <c r="D169" s="16">
        <f t="shared" si="16"/>
        <v>7</v>
      </c>
      <c r="E169" s="16">
        <f t="shared" si="17"/>
        <v>2</v>
      </c>
      <c r="F169" s="16">
        <f t="shared" si="18"/>
        <v>22</v>
      </c>
      <c r="G169" s="195">
        <v>167</v>
      </c>
      <c r="H169" s="193">
        <v>0</v>
      </c>
    </row>
    <row r="170" spans="2:8" x14ac:dyDescent="0.25">
      <c r="B170" s="192">
        <f t="shared" si="19"/>
        <v>43107.958333332928</v>
      </c>
      <c r="C170" s="16">
        <f t="shared" si="15"/>
        <v>1</v>
      </c>
      <c r="D170" s="16">
        <f t="shared" si="16"/>
        <v>7</v>
      </c>
      <c r="E170" s="16">
        <f t="shared" si="17"/>
        <v>2</v>
      </c>
      <c r="F170" s="16">
        <f t="shared" si="18"/>
        <v>23</v>
      </c>
      <c r="G170" s="195">
        <v>168</v>
      </c>
      <c r="H170" s="193">
        <v>0</v>
      </c>
    </row>
    <row r="171" spans="2:8" x14ac:dyDescent="0.25">
      <c r="B171" s="192">
        <f t="shared" si="19"/>
        <v>43107.999999999593</v>
      </c>
      <c r="C171" s="16">
        <f t="shared" si="15"/>
        <v>1</v>
      </c>
      <c r="D171" s="16">
        <f t="shared" si="16"/>
        <v>1</v>
      </c>
      <c r="E171" s="16">
        <f t="shared" si="17"/>
        <v>1</v>
      </c>
      <c r="F171" s="16">
        <f t="shared" si="18"/>
        <v>0</v>
      </c>
      <c r="G171" s="195">
        <v>169</v>
      </c>
      <c r="H171" s="193">
        <v>0</v>
      </c>
    </row>
    <row r="172" spans="2:8" x14ac:dyDescent="0.25">
      <c r="B172" s="192">
        <f t="shared" si="19"/>
        <v>43108.041666666257</v>
      </c>
      <c r="C172" s="16">
        <f t="shared" si="15"/>
        <v>1</v>
      </c>
      <c r="D172" s="16">
        <f t="shared" si="16"/>
        <v>1</v>
      </c>
      <c r="E172" s="16">
        <f t="shared" si="17"/>
        <v>1</v>
      </c>
      <c r="F172" s="16">
        <f t="shared" si="18"/>
        <v>1</v>
      </c>
      <c r="G172" s="195">
        <v>170</v>
      </c>
      <c r="H172" s="193">
        <v>0</v>
      </c>
    </row>
    <row r="173" spans="2:8" x14ac:dyDescent="0.25">
      <c r="B173" s="192">
        <f t="shared" si="19"/>
        <v>43108.083333332921</v>
      </c>
      <c r="C173" s="16">
        <f t="shared" si="15"/>
        <v>1</v>
      </c>
      <c r="D173" s="16">
        <f t="shared" si="16"/>
        <v>1</v>
      </c>
      <c r="E173" s="16">
        <f t="shared" si="17"/>
        <v>1</v>
      </c>
      <c r="F173" s="16">
        <f t="shared" si="18"/>
        <v>2</v>
      </c>
      <c r="G173" s="195">
        <v>171</v>
      </c>
      <c r="H173" s="193">
        <v>0</v>
      </c>
    </row>
    <row r="174" spans="2:8" x14ac:dyDescent="0.25">
      <c r="B174" s="192">
        <f t="shared" si="19"/>
        <v>43108.124999999585</v>
      </c>
      <c r="C174" s="16">
        <f t="shared" si="15"/>
        <v>1</v>
      </c>
      <c r="D174" s="16">
        <f t="shared" si="16"/>
        <v>1</v>
      </c>
      <c r="E174" s="16">
        <f t="shared" si="17"/>
        <v>1</v>
      </c>
      <c r="F174" s="16">
        <f t="shared" si="18"/>
        <v>3</v>
      </c>
      <c r="G174" s="195">
        <v>172</v>
      </c>
      <c r="H174" s="193">
        <v>0</v>
      </c>
    </row>
    <row r="175" spans="2:8" x14ac:dyDescent="0.25">
      <c r="B175" s="192">
        <f t="shared" si="19"/>
        <v>43108.16666666625</v>
      </c>
      <c r="C175" s="16">
        <f t="shared" si="15"/>
        <v>1</v>
      </c>
      <c r="D175" s="16">
        <f t="shared" si="16"/>
        <v>1</v>
      </c>
      <c r="E175" s="16">
        <f t="shared" si="17"/>
        <v>1</v>
      </c>
      <c r="F175" s="16">
        <f t="shared" si="18"/>
        <v>4</v>
      </c>
      <c r="G175" s="195">
        <v>173</v>
      </c>
      <c r="H175" s="193">
        <v>0</v>
      </c>
    </row>
    <row r="176" spans="2:8" x14ac:dyDescent="0.25">
      <c r="B176" s="192">
        <f t="shared" si="19"/>
        <v>43108.208333332914</v>
      </c>
      <c r="C176" s="16">
        <f t="shared" si="15"/>
        <v>1</v>
      </c>
      <c r="D176" s="16">
        <f t="shared" si="16"/>
        <v>1</v>
      </c>
      <c r="E176" s="16">
        <f t="shared" si="17"/>
        <v>1</v>
      </c>
      <c r="F176" s="16">
        <f t="shared" si="18"/>
        <v>5</v>
      </c>
      <c r="G176" s="195">
        <v>174</v>
      </c>
      <c r="H176" s="193">
        <v>0</v>
      </c>
    </row>
    <row r="177" spans="2:8" x14ac:dyDescent="0.25">
      <c r="B177" s="192">
        <f t="shared" si="19"/>
        <v>43108.249999999578</v>
      </c>
      <c r="C177" s="16">
        <f t="shared" si="15"/>
        <v>1</v>
      </c>
      <c r="D177" s="16">
        <f t="shared" si="16"/>
        <v>1</v>
      </c>
      <c r="E177" s="16">
        <f t="shared" si="17"/>
        <v>1</v>
      </c>
      <c r="F177" s="16">
        <f t="shared" si="18"/>
        <v>6</v>
      </c>
      <c r="G177" s="195">
        <v>175</v>
      </c>
      <c r="H177" s="193">
        <v>0</v>
      </c>
    </row>
    <row r="178" spans="2:8" x14ac:dyDescent="0.25">
      <c r="B178" s="192">
        <f t="shared" si="19"/>
        <v>43108.291666666242</v>
      </c>
      <c r="C178" s="16">
        <f t="shared" si="15"/>
        <v>1</v>
      </c>
      <c r="D178" s="16">
        <f t="shared" si="16"/>
        <v>1</v>
      </c>
      <c r="E178" s="16">
        <f t="shared" si="17"/>
        <v>1</v>
      </c>
      <c r="F178" s="16">
        <f t="shared" si="18"/>
        <v>7</v>
      </c>
      <c r="G178" s="195">
        <v>176</v>
      </c>
      <c r="H178" s="193">
        <v>0</v>
      </c>
    </row>
    <row r="179" spans="2:8" x14ac:dyDescent="0.25">
      <c r="B179" s="192">
        <f t="shared" si="19"/>
        <v>43108.333333332906</v>
      </c>
      <c r="C179" s="16">
        <f t="shared" si="15"/>
        <v>1</v>
      </c>
      <c r="D179" s="16">
        <f t="shared" si="16"/>
        <v>1</v>
      </c>
      <c r="E179" s="16">
        <f t="shared" si="17"/>
        <v>1</v>
      </c>
      <c r="F179" s="16">
        <f t="shared" si="18"/>
        <v>8</v>
      </c>
      <c r="G179" s="195">
        <v>177</v>
      </c>
      <c r="H179" s="193">
        <v>5.9076832000000003E-2</v>
      </c>
    </row>
    <row r="180" spans="2:8" x14ac:dyDescent="0.25">
      <c r="B180" s="192">
        <f t="shared" si="19"/>
        <v>43108.374999999571</v>
      </c>
      <c r="C180" s="16">
        <f t="shared" si="15"/>
        <v>1</v>
      </c>
      <c r="D180" s="16">
        <f t="shared" si="16"/>
        <v>1</v>
      </c>
      <c r="E180" s="16">
        <f t="shared" si="17"/>
        <v>1</v>
      </c>
      <c r="F180" s="16">
        <f t="shared" si="18"/>
        <v>9</v>
      </c>
      <c r="G180" s="195">
        <v>178</v>
      </c>
      <c r="H180" s="193">
        <v>0.16536128</v>
      </c>
    </row>
    <row r="181" spans="2:8" x14ac:dyDescent="0.25">
      <c r="B181" s="192">
        <f t="shared" si="19"/>
        <v>43108.416666666235</v>
      </c>
      <c r="C181" s="16">
        <f t="shared" si="15"/>
        <v>1</v>
      </c>
      <c r="D181" s="16">
        <f t="shared" si="16"/>
        <v>1</v>
      </c>
      <c r="E181" s="16">
        <f t="shared" si="17"/>
        <v>1</v>
      </c>
      <c r="F181" s="16">
        <f t="shared" si="18"/>
        <v>10</v>
      </c>
      <c r="G181" s="195">
        <v>179</v>
      </c>
      <c r="H181" s="193">
        <v>0.24498841900000001</v>
      </c>
    </row>
    <row r="182" spans="2:8" x14ac:dyDescent="0.25">
      <c r="B182" s="192">
        <f t="shared" si="19"/>
        <v>43108.458333332899</v>
      </c>
      <c r="C182" s="16">
        <f t="shared" si="15"/>
        <v>1</v>
      </c>
      <c r="D182" s="16">
        <f t="shared" si="16"/>
        <v>1</v>
      </c>
      <c r="E182" s="16">
        <f t="shared" si="17"/>
        <v>1</v>
      </c>
      <c r="F182" s="16">
        <f t="shared" si="18"/>
        <v>11</v>
      </c>
      <c r="G182" s="195">
        <v>180</v>
      </c>
      <c r="H182" s="193">
        <v>0.271000462</v>
      </c>
    </row>
    <row r="183" spans="2:8" x14ac:dyDescent="0.25">
      <c r="B183" s="192">
        <f t="shared" si="19"/>
        <v>43108.499999999563</v>
      </c>
      <c r="C183" s="16">
        <f t="shared" si="15"/>
        <v>1</v>
      </c>
      <c r="D183" s="16">
        <f t="shared" si="16"/>
        <v>1</v>
      </c>
      <c r="E183" s="16">
        <f t="shared" si="17"/>
        <v>1</v>
      </c>
      <c r="F183" s="16">
        <f t="shared" si="18"/>
        <v>12</v>
      </c>
      <c r="G183" s="195">
        <v>181</v>
      </c>
      <c r="H183" s="193">
        <v>0.286946496</v>
      </c>
    </row>
    <row r="184" spans="2:8" x14ac:dyDescent="0.25">
      <c r="B184" s="192">
        <f t="shared" si="19"/>
        <v>43108.541666666228</v>
      </c>
      <c r="C184" s="16">
        <f t="shared" si="15"/>
        <v>1</v>
      </c>
      <c r="D184" s="16">
        <f t="shared" si="16"/>
        <v>1</v>
      </c>
      <c r="E184" s="16">
        <f t="shared" si="17"/>
        <v>1</v>
      </c>
      <c r="F184" s="16">
        <f t="shared" si="18"/>
        <v>13</v>
      </c>
      <c r="G184" s="195">
        <v>182</v>
      </c>
      <c r="H184" s="193">
        <v>0.24616273699999999</v>
      </c>
    </row>
    <row r="185" spans="2:8" x14ac:dyDescent="0.25">
      <c r="B185" s="192">
        <f t="shared" si="19"/>
        <v>43108.583333332892</v>
      </c>
      <c r="C185" s="16">
        <f t="shared" si="15"/>
        <v>1</v>
      </c>
      <c r="D185" s="16">
        <f t="shared" si="16"/>
        <v>1</v>
      </c>
      <c r="E185" s="16">
        <f t="shared" si="17"/>
        <v>1</v>
      </c>
      <c r="F185" s="16">
        <f t="shared" si="18"/>
        <v>14</v>
      </c>
      <c r="G185" s="195">
        <v>183</v>
      </c>
      <c r="H185" s="193">
        <v>0.232951352</v>
      </c>
    </row>
    <row r="186" spans="2:8" x14ac:dyDescent="0.25">
      <c r="B186" s="192">
        <f t="shared" si="19"/>
        <v>43108.624999999556</v>
      </c>
      <c r="C186" s="16">
        <f t="shared" si="15"/>
        <v>1</v>
      </c>
      <c r="D186" s="16">
        <f t="shared" si="16"/>
        <v>1</v>
      </c>
      <c r="E186" s="16">
        <f t="shared" si="17"/>
        <v>1</v>
      </c>
      <c r="F186" s="16">
        <f t="shared" si="18"/>
        <v>15</v>
      </c>
      <c r="G186" s="195">
        <v>184</v>
      </c>
      <c r="H186" s="193">
        <v>0.17341156499999999</v>
      </c>
    </row>
    <row r="187" spans="2:8" x14ac:dyDescent="0.25">
      <c r="B187" s="192">
        <f t="shared" si="19"/>
        <v>43108.66666666622</v>
      </c>
      <c r="C187" s="16">
        <f t="shared" si="15"/>
        <v>1</v>
      </c>
      <c r="D187" s="16">
        <f t="shared" si="16"/>
        <v>1</v>
      </c>
      <c r="E187" s="16">
        <f t="shared" si="17"/>
        <v>1</v>
      </c>
      <c r="F187" s="16">
        <f t="shared" si="18"/>
        <v>16</v>
      </c>
      <c r="G187" s="195">
        <v>185</v>
      </c>
      <c r="H187" s="193">
        <v>4.0331316999999998E-2</v>
      </c>
    </row>
    <row r="188" spans="2:8" x14ac:dyDescent="0.25">
      <c r="B188" s="192">
        <f t="shared" si="19"/>
        <v>43108.708333332885</v>
      </c>
      <c r="C188" s="16">
        <f t="shared" si="15"/>
        <v>1</v>
      </c>
      <c r="D188" s="16">
        <f t="shared" si="16"/>
        <v>1</v>
      </c>
      <c r="E188" s="16">
        <f t="shared" si="17"/>
        <v>1</v>
      </c>
      <c r="F188" s="16">
        <f t="shared" si="18"/>
        <v>17</v>
      </c>
      <c r="G188" s="195">
        <v>186</v>
      </c>
      <c r="H188" s="193">
        <v>0</v>
      </c>
    </row>
    <row r="189" spans="2:8" x14ac:dyDescent="0.25">
      <c r="B189" s="192">
        <f t="shared" si="19"/>
        <v>43108.749999999549</v>
      </c>
      <c r="C189" s="16">
        <f t="shared" si="15"/>
        <v>1</v>
      </c>
      <c r="D189" s="16">
        <f t="shared" si="16"/>
        <v>1</v>
      </c>
      <c r="E189" s="16">
        <f t="shared" si="17"/>
        <v>1</v>
      </c>
      <c r="F189" s="16">
        <f t="shared" si="18"/>
        <v>18</v>
      </c>
      <c r="G189" s="195">
        <v>187</v>
      </c>
      <c r="H189" s="193">
        <v>0</v>
      </c>
    </row>
    <row r="190" spans="2:8" x14ac:dyDescent="0.25">
      <c r="B190" s="192">
        <f t="shared" si="19"/>
        <v>43108.791666666213</v>
      </c>
      <c r="C190" s="16">
        <f t="shared" si="15"/>
        <v>1</v>
      </c>
      <c r="D190" s="16">
        <f t="shared" si="16"/>
        <v>1</v>
      </c>
      <c r="E190" s="16">
        <f t="shared" si="17"/>
        <v>1</v>
      </c>
      <c r="F190" s="16">
        <f t="shared" si="18"/>
        <v>19</v>
      </c>
      <c r="G190" s="195">
        <v>188</v>
      </c>
      <c r="H190" s="193">
        <v>0</v>
      </c>
    </row>
    <row r="191" spans="2:8" x14ac:dyDescent="0.25">
      <c r="B191" s="192">
        <f t="shared" si="19"/>
        <v>43108.833333332877</v>
      </c>
      <c r="C191" s="16">
        <f t="shared" si="15"/>
        <v>1</v>
      </c>
      <c r="D191" s="16">
        <f t="shared" si="16"/>
        <v>1</v>
      </c>
      <c r="E191" s="16">
        <f t="shared" si="17"/>
        <v>1</v>
      </c>
      <c r="F191" s="16">
        <f t="shared" si="18"/>
        <v>20</v>
      </c>
      <c r="G191" s="195">
        <v>189</v>
      </c>
      <c r="H191" s="193">
        <v>0</v>
      </c>
    </row>
    <row r="192" spans="2:8" x14ac:dyDescent="0.25">
      <c r="B192" s="192">
        <f t="shared" si="19"/>
        <v>43108.874999999542</v>
      </c>
      <c r="C192" s="16">
        <f t="shared" si="15"/>
        <v>1</v>
      </c>
      <c r="D192" s="16">
        <f t="shared" si="16"/>
        <v>1</v>
      </c>
      <c r="E192" s="16">
        <f t="shared" si="17"/>
        <v>1</v>
      </c>
      <c r="F192" s="16">
        <f t="shared" si="18"/>
        <v>21</v>
      </c>
      <c r="G192" s="195">
        <v>190</v>
      </c>
      <c r="H192" s="193">
        <v>0</v>
      </c>
    </row>
    <row r="193" spans="2:8" x14ac:dyDescent="0.25">
      <c r="B193" s="192">
        <f t="shared" si="19"/>
        <v>43108.916666666206</v>
      </c>
      <c r="C193" s="16">
        <f t="shared" si="15"/>
        <v>1</v>
      </c>
      <c r="D193" s="16">
        <f t="shared" si="16"/>
        <v>1</v>
      </c>
      <c r="E193" s="16">
        <f t="shared" si="17"/>
        <v>1</v>
      </c>
      <c r="F193" s="16">
        <f t="shared" si="18"/>
        <v>22</v>
      </c>
      <c r="G193" s="195">
        <v>191</v>
      </c>
      <c r="H193" s="193">
        <v>0</v>
      </c>
    </row>
    <row r="194" spans="2:8" x14ac:dyDescent="0.25">
      <c r="B194" s="192">
        <f t="shared" si="19"/>
        <v>43108.95833333287</v>
      </c>
      <c r="C194" s="16">
        <f t="shared" si="15"/>
        <v>1</v>
      </c>
      <c r="D194" s="16">
        <f t="shared" si="16"/>
        <v>1</v>
      </c>
      <c r="E194" s="16">
        <f t="shared" si="17"/>
        <v>1</v>
      </c>
      <c r="F194" s="16">
        <f t="shared" si="18"/>
        <v>23</v>
      </c>
      <c r="G194" s="195">
        <v>192</v>
      </c>
      <c r="H194" s="193">
        <v>0</v>
      </c>
    </row>
    <row r="195" spans="2:8" x14ac:dyDescent="0.25">
      <c r="B195" s="192">
        <f t="shared" si="19"/>
        <v>43108.999999999534</v>
      </c>
      <c r="C195" s="16">
        <f t="shared" si="15"/>
        <v>1</v>
      </c>
      <c r="D195" s="16">
        <f t="shared" si="16"/>
        <v>2</v>
      </c>
      <c r="E195" s="16">
        <f t="shared" si="17"/>
        <v>1</v>
      </c>
      <c r="F195" s="16">
        <f t="shared" si="18"/>
        <v>0</v>
      </c>
      <c r="G195" s="195">
        <v>193</v>
      </c>
      <c r="H195" s="193">
        <v>0</v>
      </c>
    </row>
    <row r="196" spans="2:8" x14ac:dyDescent="0.25">
      <c r="B196" s="192">
        <f t="shared" si="19"/>
        <v>43109.041666666199</v>
      </c>
      <c r="C196" s="16">
        <f t="shared" ref="C196:C259" si="20">MONTH(B196)</f>
        <v>1</v>
      </c>
      <c r="D196" s="16">
        <f t="shared" ref="D196:D259" si="21">WEEKDAY(B196,2)</f>
        <v>2</v>
      </c>
      <c r="E196" s="16">
        <f t="shared" ref="E196:E259" si="22">IF(D196&lt;6,1,2)</f>
        <v>1</v>
      </c>
      <c r="F196" s="16">
        <f t="shared" ref="F196:F259" si="23">HOUR(B196)</f>
        <v>1</v>
      </c>
      <c r="G196" s="195">
        <v>194</v>
      </c>
      <c r="H196" s="193">
        <v>0</v>
      </c>
    </row>
    <row r="197" spans="2:8" x14ac:dyDescent="0.25">
      <c r="B197" s="192">
        <f t="shared" ref="B197:B260" si="24">B196+1/24</f>
        <v>43109.083333332863</v>
      </c>
      <c r="C197" s="16">
        <f t="shared" si="20"/>
        <v>1</v>
      </c>
      <c r="D197" s="16">
        <f t="shared" si="21"/>
        <v>2</v>
      </c>
      <c r="E197" s="16">
        <f t="shared" si="22"/>
        <v>1</v>
      </c>
      <c r="F197" s="16">
        <f t="shared" si="23"/>
        <v>2</v>
      </c>
      <c r="G197" s="195">
        <v>195</v>
      </c>
      <c r="H197" s="193">
        <v>0</v>
      </c>
    </row>
    <row r="198" spans="2:8" x14ac:dyDescent="0.25">
      <c r="B198" s="192">
        <f t="shared" si="24"/>
        <v>43109.124999999527</v>
      </c>
      <c r="C198" s="16">
        <f t="shared" si="20"/>
        <v>1</v>
      </c>
      <c r="D198" s="16">
        <f t="shared" si="21"/>
        <v>2</v>
      </c>
      <c r="E198" s="16">
        <f t="shared" si="22"/>
        <v>1</v>
      </c>
      <c r="F198" s="16">
        <f t="shared" si="23"/>
        <v>3</v>
      </c>
      <c r="G198" s="195">
        <v>196</v>
      </c>
      <c r="H198" s="193">
        <v>0</v>
      </c>
    </row>
    <row r="199" spans="2:8" x14ac:dyDescent="0.25">
      <c r="B199" s="192">
        <f t="shared" si="24"/>
        <v>43109.166666666191</v>
      </c>
      <c r="C199" s="16">
        <f t="shared" si="20"/>
        <v>1</v>
      </c>
      <c r="D199" s="16">
        <f t="shared" si="21"/>
        <v>2</v>
      </c>
      <c r="E199" s="16">
        <f t="shared" si="22"/>
        <v>1</v>
      </c>
      <c r="F199" s="16">
        <f t="shared" si="23"/>
        <v>4</v>
      </c>
      <c r="G199" s="195">
        <v>197</v>
      </c>
      <c r="H199" s="193">
        <v>0</v>
      </c>
    </row>
    <row r="200" spans="2:8" x14ac:dyDescent="0.25">
      <c r="B200" s="192">
        <f t="shared" si="24"/>
        <v>43109.208333332856</v>
      </c>
      <c r="C200" s="16">
        <f t="shared" si="20"/>
        <v>1</v>
      </c>
      <c r="D200" s="16">
        <f t="shared" si="21"/>
        <v>2</v>
      </c>
      <c r="E200" s="16">
        <f t="shared" si="22"/>
        <v>1</v>
      </c>
      <c r="F200" s="16">
        <f t="shared" si="23"/>
        <v>5</v>
      </c>
      <c r="G200" s="195">
        <v>198</v>
      </c>
      <c r="H200" s="193">
        <v>0</v>
      </c>
    </row>
    <row r="201" spans="2:8" x14ac:dyDescent="0.25">
      <c r="B201" s="192">
        <f t="shared" si="24"/>
        <v>43109.24999999952</v>
      </c>
      <c r="C201" s="16">
        <f t="shared" si="20"/>
        <v>1</v>
      </c>
      <c r="D201" s="16">
        <f t="shared" si="21"/>
        <v>2</v>
      </c>
      <c r="E201" s="16">
        <f t="shared" si="22"/>
        <v>1</v>
      </c>
      <c r="F201" s="16">
        <f t="shared" si="23"/>
        <v>6</v>
      </c>
      <c r="G201" s="195">
        <v>199</v>
      </c>
      <c r="H201" s="193">
        <v>0</v>
      </c>
    </row>
    <row r="202" spans="2:8" x14ac:dyDescent="0.25">
      <c r="B202" s="192">
        <f t="shared" si="24"/>
        <v>43109.291666666184</v>
      </c>
      <c r="C202" s="16">
        <f t="shared" si="20"/>
        <v>1</v>
      </c>
      <c r="D202" s="16">
        <f t="shared" si="21"/>
        <v>2</v>
      </c>
      <c r="E202" s="16">
        <f t="shared" si="22"/>
        <v>1</v>
      </c>
      <c r="F202" s="16">
        <f t="shared" si="23"/>
        <v>7</v>
      </c>
      <c r="G202" s="195">
        <v>200</v>
      </c>
      <c r="H202" s="193">
        <v>1.6575699999999999E-4</v>
      </c>
    </row>
    <row r="203" spans="2:8" x14ac:dyDescent="0.25">
      <c r="B203" s="192">
        <f t="shared" si="24"/>
        <v>43109.333333332848</v>
      </c>
      <c r="C203" s="16">
        <f t="shared" si="20"/>
        <v>1</v>
      </c>
      <c r="D203" s="16">
        <f t="shared" si="21"/>
        <v>2</v>
      </c>
      <c r="E203" s="16">
        <f t="shared" si="22"/>
        <v>1</v>
      </c>
      <c r="F203" s="16">
        <f t="shared" si="23"/>
        <v>8</v>
      </c>
      <c r="G203" s="195">
        <v>201</v>
      </c>
      <c r="H203" s="193">
        <v>6.3066804000000004E-2</v>
      </c>
    </row>
    <row r="204" spans="2:8" x14ac:dyDescent="0.25">
      <c r="B204" s="192">
        <f t="shared" si="24"/>
        <v>43109.374999999513</v>
      </c>
      <c r="C204" s="16">
        <f t="shared" si="20"/>
        <v>1</v>
      </c>
      <c r="D204" s="16">
        <f t="shared" si="21"/>
        <v>2</v>
      </c>
      <c r="E204" s="16">
        <f t="shared" si="22"/>
        <v>1</v>
      </c>
      <c r="F204" s="16">
        <f t="shared" si="23"/>
        <v>9</v>
      </c>
      <c r="G204" s="195">
        <v>202</v>
      </c>
      <c r="H204" s="193">
        <v>0.18000680699999999</v>
      </c>
    </row>
    <row r="205" spans="2:8" x14ac:dyDescent="0.25">
      <c r="B205" s="192">
        <f t="shared" si="24"/>
        <v>43109.416666666177</v>
      </c>
      <c r="C205" s="16">
        <f t="shared" si="20"/>
        <v>1</v>
      </c>
      <c r="D205" s="16">
        <f t="shared" si="21"/>
        <v>2</v>
      </c>
      <c r="E205" s="16">
        <f t="shared" si="22"/>
        <v>1</v>
      </c>
      <c r="F205" s="16">
        <f t="shared" si="23"/>
        <v>10</v>
      </c>
      <c r="G205" s="195">
        <v>203</v>
      </c>
      <c r="H205" s="193">
        <v>0.24177728000000001</v>
      </c>
    </row>
    <row r="206" spans="2:8" x14ac:dyDescent="0.25">
      <c r="B206" s="192">
        <f t="shared" si="24"/>
        <v>43109.458333332841</v>
      </c>
      <c r="C206" s="16">
        <f t="shared" si="20"/>
        <v>1</v>
      </c>
      <c r="D206" s="16">
        <f t="shared" si="21"/>
        <v>2</v>
      </c>
      <c r="E206" s="16">
        <f t="shared" si="22"/>
        <v>1</v>
      </c>
      <c r="F206" s="16">
        <f t="shared" si="23"/>
        <v>11</v>
      </c>
      <c r="G206" s="195">
        <v>204</v>
      </c>
      <c r="H206" s="193">
        <v>0.24630534900000001</v>
      </c>
    </row>
    <row r="207" spans="2:8" x14ac:dyDescent="0.25">
      <c r="B207" s="192">
        <f t="shared" si="24"/>
        <v>43109.499999999505</v>
      </c>
      <c r="C207" s="16">
        <f t="shared" si="20"/>
        <v>1</v>
      </c>
      <c r="D207" s="16">
        <f t="shared" si="21"/>
        <v>2</v>
      </c>
      <c r="E207" s="16">
        <f t="shared" si="22"/>
        <v>1</v>
      </c>
      <c r="F207" s="16">
        <f t="shared" si="23"/>
        <v>12</v>
      </c>
      <c r="G207" s="195">
        <v>205</v>
      </c>
      <c r="H207" s="193">
        <v>0.286920813</v>
      </c>
    </row>
    <row r="208" spans="2:8" x14ac:dyDescent="0.25">
      <c r="B208" s="192">
        <f t="shared" si="24"/>
        <v>43109.541666666169</v>
      </c>
      <c r="C208" s="16">
        <f t="shared" si="20"/>
        <v>1</v>
      </c>
      <c r="D208" s="16">
        <f t="shared" si="21"/>
        <v>2</v>
      </c>
      <c r="E208" s="16">
        <f t="shared" si="22"/>
        <v>1</v>
      </c>
      <c r="F208" s="16">
        <f t="shared" si="23"/>
        <v>13</v>
      </c>
      <c r="G208" s="195">
        <v>206</v>
      </c>
      <c r="H208" s="193">
        <v>0.28269784599999997</v>
      </c>
    </row>
    <row r="209" spans="2:8" x14ac:dyDescent="0.25">
      <c r="B209" s="192">
        <f t="shared" si="24"/>
        <v>43109.583333332834</v>
      </c>
      <c r="C209" s="16">
        <f t="shared" si="20"/>
        <v>1</v>
      </c>
      <c r="D209" s="16">
        <f t="shared" si="21"/>
        <v>2</v>
      </c>
      <c r="E209" s="16">
        <f t="shared" si="22"/>
        <v>1</v>
      </c>
      <c r="F209" s="16">
        <f t="shared" si="23"/>
        <v>14</v>
      </c>
      <c r="G209" s="195">
        <v>207</v>
      </c>
      <c r="H209" s="193">
        <v>0.254347826</v>
      </c>
    </row>
    <row r="210" spans="2:8" x14ac:dyDescent="0.25">
      <c r="B210" s="192">
        <f t="shared" si="24"/>
        <v>43109.624999999498</v>
      </c>
      <c r="C210" s="16">
        <f t="shared" si="20"/>
        <v>1</v>
      </c>
      <c r="D210" s="16">
        <f t="shared" si="21"/>
        <v>2</v>
      </c>
      <c r="E210" s="16">
        <f t="shared" si="22"/>
        <v>1</v>
      </c>
      <c r="F210" s="16">
        <f t="shared" si="23"/>
        <v>15</v>
      </c>
      <c r="G210" s="195">
        <v>208</v>
      </c>
      <c r="H210" s="193">
        <v>0.19498248400000001</v>
      </c>
    </row>
    <row r="211" spans="2:8" x14ac:dyDescent="0.25">
      <c r="B211" s="192">
        <f t="shared" si="24"/>
        <v>43109.666666666162</v>
      </c>
      <c r="C211" s="16">
        <f t="shared" si="20"/>
        <v>1</v>
      </c>
      <c r="D211" s="16">
        <f t="shared" si="21"/>
        <v>2</v>
      </c>
      <c r="E211" s="16">
        <f t="shared" si="22"/>
        <v>1</v>
      </c>
      <c r="F211" s="16">
        <f t="shared" si="23"/>
        <v>16</v>
      </c>
      <c r="G211" s="195">
        <v>209</v>
      </c>
      <c r="H211" s="193">
        <v>4.8105206999999997E-2</v>
      </c>
    </row>
    <row r="212" spans="2:8" x14ac:dyDescent="0.25">
      <c r="B212" s="192">
        <f t="shared" si="24"/>
        <v>43109.708333332826</v>
      </c>
      <c r="C212" s="16">
        <f t="shared" si="20"/>
        <v>1</v>
      </c>
      <c r="D212" s="16">
        <f t="shared" si="21"/>
        <v>2</v>
      </c>
      <c r="E212" s="16">
        <f t="shared" si="22"/>
        <v>1</v>
      </c>
      <c r="F212" s="16">
        <f t="shared" si="23"/>
        <v>17</v>
      </c>
      <c r="G212" s="195">
        <v>210</v>
      </c>
      <c r="H212" s="193">
        <v>0</v>
      </c>
    </row>
    <row r="213" spans="2:8" x14ac:dyDescent="0.25">
      <c r="B213" s="192">
        <f t="shared" si="24"/>
        <v>43109.749999999491</v>
      </c>
      <c r="C213" s="16">
        <f t="shared" si="20"/>
        <v>1</v>
      </c>
      <c r="D213" s="16">
        <f t="shared" si="21"/>
        <v>2</v>
      </c>
      <c r="E213" s="16">
        <f t="shared" si="22"/>
        <v>1</v>
      </c>
      <c r="F213" s="16">
        <f t="shared" si="23"/>
        <v>18</v>
      </c>
      <c r="G213" s="195">
        <v>211</v>
      </c>
      <c r="H213" s="193">
        <v>0</v>
      </c>
    </row>
    <row r="214" spans="2:8" x14ac:dyDescent="0.25">
      <c r="B214" s="192">
        <f t="shared" si="24"/>
        <v>43109.791666666155</v>
      </c>
      <c r="C214" s="16">
        <f t="shared" si="20"/>
        <v>1</v>
      </c>
      <c r="D214" s="16">
        <f t="shared" si="21"/>
        <v>2</v>
      </c>
      <c r="E214" s="16">
        <f t="shared" si="22"/>
        <v>1</v>
      </c>
      <c r="F214" s="16">
        <f t="shared" si="23"/>
        <v>19</v>
      </c>
      <c r="G214" s="195">
        <v>212</v>
      </c>
      <c r="H214" s="193">
        <v>0</v>
      </c>
    </row>
    <row r="215" spans="2:8" x14ac:dyDescent="0.25">
      <c r="B215" s="192">
        <f t="shared" si="24"/>
        <v>43109.833333332819</v>
      </c>
      <c r="C215" s="16">
        <f t="shared" si="20"/>
        <v>1</v>
      </c>
      <c r="D215" s="16">
        <f t="shared" si="21"/>
        <v>2</v>
      </c>
      <c r="E215" s="16">
        <f t="shared" si="22"/>
        <v>1</v>
      </c>
      <c r="F215" s="16">
        <f t="shared" si="23"/>
        <v>20</v>
      </c>
      <c r="G215" s="195">
        <v>213</v>
      </c>
      <c r="H215" s="193">
        <v>0</v>
      </c>
    </row>
    <row r="216" spans="2:8" x14ac:dyDescent="0.25">
      <c r="B216" s="192">
        <f t="shared" si="24"/>
        <v>43109.874999999483</v>
      </c>
      <c r="C216" s="16">
        <f t="shared" si="20"/>
        <v>1</v>
      </c>
      <c r="D216" s="16">
        <f t="shared" si="21"/>
        <v>2</v>
      </c>
      <c r="E216" s="16">
        <f t="shared" si="22"/>
        <v>1</v>
      </c>
      <c r="F216" s="16">
        <f t="shared" si="23"/>
        <v>21</v>
      </c>
      <c r="G216" s="195">
        <v>214</v>
      </c>
      <c r="H216" s="193">
        <v>0</v>
      </c>
    </row>
    <row r="217" spans="2:8" x14ac:dyDescent="0.25">
      <c r="B217" s="192">
        <f t="shared" si="24"/>
        <v>43109.916666666148</v>
      </c>
      <c r="C217" s="16">
        <f t="shared" si="20"/>
        <v>1</v>
      </c>
      <c r="D217" s="16">
        <f t="shared" si="21"/>
        <v>2</v>
      </c>
      <c r="E217" s="16">
        <f t="shared" si="22"/>
        <v>1</v>
      </c>
      <c r="F217" s="16">
        <f t="shared" si="23"/>
        <v>22</v>
      </c>
      <c r="G217" s="195">
        <v>215</v>
      </c>
      <c r="H217" s="193">
        <v>0</v>
      </c>
    </row>
    <row r="218" spans="2:8" x14ac:dyDescent="0.25">
      <c r="B218" s="192">
        <f t="shared" si="24"/>
        <v>43109.958333332812</v>
      </c>
      <c r="C218" s="16">
        <f t="shared" si="20"/>
        <v>1</v>
      </c>
      <c r="D218" s="16">
        <f t="shared" si="21"/>
        <v>2</v>
      </c>
      <c r="E218" s="16">
        <f t="shared" si="22"/>
        <v>1</v>
      </c>
      <c r="F218" s="16">
        <f t="shared" si="23"/>
        <v>23</v>
      </c>
      <c r="G218" s="195">
        <v>216</v>
      </c>
      <c r="H218" s="193">
        <v>0</v>
      </c>
    </row>
    <row r="219" spans="2:8" x14ac:dyDescent="0.25">
      <c r="B219" s="192">
        <f t="shared" si="24"/>
        <v>43109.999999999476</v>
      </c>
      <c r="C219" s="16">
        <f t="shared" si="20"/>
        <v>1</v>
      </c>
      <c r="D219" s="16">
        <f t="shared" si="21"/>
        <v>3</v>
      </c>
      <c r="E219" s="16">
        <f t="shared" si="22"/>
        <v>1</v>
      </c>
      <c r="F219" s="16">
        <f t="shared" si="23"/>
        <v>0</v>
      </c>
      <c r="G219" s="195">
        <v>217</v>
      </c>
      <c r="H219" s="193">
        <v>0</v>
      </c>
    </row>
    <row r="220" spans="2:8" x14ac:dyDescent="0.25">
      <c r="B220" s="192">
        <f t="shared" si="24"/>
        <v>43110.04166666614</v>
      </c>
      <c r="C220" s="16">
        <f t="shared" si="20"/>
        <v>1</v>
      </c>
      <c r="D220" s="16">
        <f t="shared" si="21"/>
        <v>3</v>
      </c>
      <c r="E220" s="16">
        <f t="shared" si="22"/>
        <v>1</v>
      </c>
      <c r="F220" s="16">
        <f t="shared" si="23"/>
        <v>1</v>
      </c>
      <c r="G220" s="195">
        <v>218</v>
      </c>
      <c r="H220" s="193">
        <v>0</v>
      </c>
    </row>
    <row r="221" spans="2:8" x14ac:dyDescent="0.25">
      <c r="B221" s="192">
        <f t="shared" si="24"/>
        <v>43110.083333332805</v>
      </c>
      <c r="C221" s="16">
        <f t="shared" si="20"/>
        <v>1</v>
      </c>
      <c r="D221" s="16">
        <f t="shared" si="21"/>
        <v>3</v>
      </c>
      <c r="E221" s="16">
        <f t="shared" si="22"/>
        <v>1</v>
      </c>
      <c r="F221" s="16">
        <f t="shared" si="23"/>
        <v>2</v>
      </c>
      <c r="G221" s="195">
        <v>219</v>
      </c>
      <c r="H221" s="193">
        <v>0</v>
      </c>
    </row>
    <row r="222" spans="2:8" x14ac:dyDescent="0.25">
      <c r="B222" s="192">
        <f t="shared" si="24"/>
        <v>43110.124999999469</v>
      </c>
      <c r="C222" s="16">
        <f t="shared" si="20"/>
        <v>1</v>
      </c>
      <c r="D222" s="16">
        <f t="shared" si="21"/>
        <v>3</v>
      </c>
      <c r="E222" s="16">
        <f t="shared" si="22"/>
        <v>1</v>
      </c>
      <c r="F222" s="16">
        <f t="shared" si="23"/>
        <v>3</v>
      </c>
      <c r="G222" s="195">
        <v>220</v>
      </c>
      <c r="H222" s="193">
        <v>0</v>
      </c>
    </row>
    <row r="223" spans="2:8" x14ac:dyDescent="0.25">
      <c r="B223" s="192">
        <f t="shared" si="24"/>
        <v>43110.166666666133</v>
      </c>
      <c r="C223" s="16">
        <f t="shared" si="20"/>
        <v>1</v>
      </c>
      <c r="D223" s="16">
        <f t="shared" si="21"/>
        <v>3</v>
      </c>
      <c r="E223" s="16">
        <f t="shared" si="22"/>
        <v>1</v>
      </c>
      <c r="F223" s="16">
        <f t="shared" si="23"/>
        <v>4</v>
      </c>
      <c r="G223" s="195">
        <v>221</v>
      </c>
      <c r="H223" s="193">
        <v>0</v>
      </c>
    </row>
    <row r="224" spans="2:8" x14ac:dyDescent="0.25">
      <c r="B224" s="192">
        <f t="shared" si="24"/>
        <v>43110.208333332797</v>
      </c>
      <c r="C224" s="16">
        <f t="shared" si="20"/>
        <v>1</v>
      </c>
      <c r="D224" s="16">
        <f t="shared" si="21"/>
        <v>3</v>
      </c>
      <c r="E224" s="16">
        <f t="shared" si="22"/>
        <v>1</v>
      </c>
      <c r="F224" s="16">
        <f t="shared" si="23"/>
        <v>5</v>
      </c>
      <c r="G224" s="195">
        <v>222</v>
      </c>
      <c r="H224" s="193">
        <v>0</v>
      </c>
    </row>
    <row r="225" spans="2:8" x14ac:dyDescent="0.25">
      <c r="B225" s="192">
        <f t="shared" si="24"/>
        <v>43110.249999999462</v>
      </c>
      <c r="C225" s="16">
        <f t="shared" si="20"/>
        <v>1</v>
      </c>
      <c r="D225" s="16">
        <f t="shared" si="21"/>
        <v>3</v>
      </c>
      <c r="E225" s="16">
        <f t="shared" si="22"/>
        <v>1</v>
      </c>
      <c r="F225" s="16">
        <f t="shared" si="23"/>
        <v>6</v>
      </c>
      <c r="G225" s="195">
        <v>223</v>
      </c>
      <c r="H225" s="193">
        <v>0</v>
      </c>
    </row>
    <row r="226" spans="2:8" x14ac:dyDescent="0.25">
      <c r="B226" s="192">
        <f t="shared" si="24"/>
        <v>43110.291666666126</v>
      </c>
      <c r="C226" s="16">
        <f t="shared" si="20"/>
        <v>1</v>
      </c>
      <c r="D226" s="16">
        <f t="shared" si="21"/>
        <v>3</v>
      </c>
      <c r="E226" s="16">
        <f t="shared" si="22"/>
        <v>1</v>
      </c>
      <c r="F226" s="16">
        <f t="shared" si="23"/>
        <v>7</v>
      </c>
      <c r="G226" s="195">
        <v>224</v>
      </c>
      <c r="H226" s="193">
        <v>1.6575699999999999E-4</v>
      </c>
    </row>
    <row r="227" spans="2:8" x14ac:dyDescent="0.25">
      <c r="B227" s="192">
        <f t="shared" si="24"/>
        <v>43110.33333333279</v>
      </c>
      <c r="C227" s="16">
        <f t="shared" si="20"/>
        <v>1</v>
      </c>
      <c r="D227" s="16">
        <f t="shared" si="21"/>
        <v>3</v>
      </c>
      <c r="E227" s="16">
        <f t="shared" si="22"/>
        <v>1</v>
      </c>
      <c r="F227" s="16">
        <f t="shared" si="23"/>
        <v>8</v>
      </c>
      <c r="G227" s="195">
        <v>225</v>
      </c>
      <c r="H227" s="193">
        <v>6.6976004000000006E-2</v>
      </c>
    </row>
    <row r="228" spans="2:8" x14ac:dyDescent="0.25">
      <c r="B228" s="192">
        <f t="shared" si="24"/>
        <v>43110.374999999454</v>
      </c>
      <c r="C228" s="16">
        <f t="shared" si="20"/>
        <v>1</v>
      </c>
      <c r="D228" s="16">
        <f t="shared" si="21"/>
        <v>3</v>
      </c>
      <c r="E228" s="16">
        <f t="shared" si="22"/>
        <v>1</v>
      </c>
      <c r="F228" s="16">
        <f t="shared" si="23"/>
        <v>9</v>
      </c>
      <c r="G228" s="195">
        <v>226</v>
      </c>
      <c r="H228" s="193">
        <v>0.19244370999999999</v>
      </c>
    </row>
    <row r="229" spans="2:8" x14ac:dyDescent="0.25">
      <c r="B229" s="192">
        <f t="shared" si="24"/>
        <v>43110.416666666119</v>
      </c>
      <c r="C229" s="16">
        <f t="shared" si="20"/>
        <v>1</v>
      </c>
      <c r="D229" s="16">
        <f t="shared" si="21"/>
        <v>3</v>
      </c>
      <c r="E229" s="16">
        <f t="shared" si="22"/>
        <v>1</v>
      </c>
      <c r="F229" s="16">
        <f t="shared" si="23"/>
        <v>10</v>
      </c>
      <c r="G229" s="195">
        <v>227</v>
      </c>
      <c r="H229" s="193">
        <v>0.279983755</v>
      </c>
    </row>
    <row r="230" spans="2:8" x14ac:dyDescent="0.25">
      <c r="B230" s="192">
        <f t="shared" si="24"/>
        <v>43110.458333332783</v>
      </c>
      <c r="C230" s="16">
        <f t="shared" si="20"/>
        <v>1</v>
      </c>
      <c r="D230" s="16">
        <f t="shared" si="21"/>
        <v>3</v>
      </c>
      <c r="E230" s="16">
        <f t="shared" si="22"/>
        <v>1</v>
      </c>
      <c r="F230" s="16">
        <f t="shared" si="23"/>
        <v>11</v>
      </c>
      <c r="G230" s="195">
        <v>228</v>
      </c>
      <c r="H230" s="193">
        <v>0.29944986400000001</v>
      </c>
    </row>
    <row r="231" spans="2:8" x14ac:dyDescent="0.25">
      <c r="B231" s="192">
        <f t="shared" si="24"/>
        <v>43110.499999999447</v>
      </c>
      <c r="C231" s="16">
        <f t="shared" si="20"/>
        <v>1</v>
      </c>
      <c r="D231" s="16">
        <f t="shared" si="21"/>
        <v>3</v>
      </c>
      <c r="E231" s="16">
        <f t="shared" si="22"/>
        <v>1</v>
      </c>
      <c r="F231" s="16">
        <f t="shared" si="23"/>
        <v>12</v>
      </c>
      <c r="G231" s="195">
        <v>229</v>
      </c>
      <c r="H231" s="193">
        <v>0.29547765599999998</v>
      </c>
    </row>
    <row r="232" spans="2:8" x14ac:dyDescent="0.25">
      <c r="B232" s="192">
        <f t="shared" si="24"/>
        <v>43110.541666666111</v>
      </c>
      <c r="C232" s="16">
        <f t="shared" si="20"/>
        <v>1</v>
      </c>
      <c r="D232" s="16">
        <f t="shared" si="21"/>
        <v>3</v>
      </c>
      <c r="E232" s="16">
        <f t="shared" si="22"/>
        <v>1</v>
      </c>
      <c r="F232" s="16">
        <f t="shared" si="23"/>
        <v>13</v>
      </c>
      <c r="G232" s="195">
        <v>230</v>
      </c>
      <c r="H232" s="193">
        <v>0.28218005299999999</v>
      </c>
    </row>
    <row r="233" spans="2:8" x14ac:dyDescent="0.25">
      <c r="B233" s="192">
        <f t="shared" si="24"/>
        <v>43110.583333332776</v>
      </c>
      <c r="C233" s="16">
        <f t="shared" si="20"/>
        <v>1</v>
      </c>
      <c r="D233" s="16">
        <f t="shared" si="21"/>
        <v>3</v>
      </c>
      <c r="E233" s="16">
        <f t="shared" si="22"/>
        <v>1</v>
      </c>
      <c r="F233" s="16">
        <f t="shared" si="23"/>
        <v>14</v>
      </c>
      <c r="G233" s="195">
        <v>231</v>
      </c>
      <c r="H233" s="193">
        <v>0.223994797</v>
      </c>
    </row>
    <row r="234" spans="2:8" x14ac:dyDescent="0.25">
      <c r="B234" s="192">
        <f t="shared" si="24"/>
        <v>43110.62499999944</v>
      </c>
      <c r="C234" s="16">
        <f t="shared" si="20"/>
        <v>1</v>
      </c>
      <c r="D234" s="16">
        <f t="shared" si="21"/>
        <v>3</v>
      </c>
      <c r="E234" s="16">
        <f t="shared" si="22"/>
        <v>1</v>
      </c>
      <c r="F234" s="16">
        <f t="shared" si="23"/>
        <v>15</v>
      </c>
      <c r="G234" s="195">
        <v>232</v>
      </c>
      <c r="H234" s="193">
        <v>0.19928605499999999</v>
      </c>
    </row>
    <row r="235" spans="2:8" x14ac:dyDescent="0.25">
      <c r="B235" s="192">
        <f t="shared" si="24"/>
        <v>43110.666666666104</v>
      </c>
      <c r="C235" s="16">
        <f t="shared" si="20"/>
        <v>1</v>
      </c>
      <c r="D235" s="16">
        <f t="shared" si="21"/>
        <v>3</v>
      </c>
      <c r="E235" s="16">
        <f t="shared" si="22"/>
        <v>1</v>
      </c>
      <c r="F235" s="16">
        <f t="shared" si="23"/>
        <v>16</v>
      </c>
      <c r="G235" s="195">
        <v>233</v>
      </c>
      <c r="H235" s="193">
        <v>5.1119504000000003E-2</v>
      </c>
    </row>
    <row r="236" spans="2:8" x14ac:dyDescent="0.25">
      <c r="B236" s="192">
        <f t="shared" si="24"/>
        <v>43110.708333332768</v>
      </c>
      <c r="C236" s="16">
        <f t="shared" si="20"/>
        <v>1</v>
      </c>
      <c r="D236" s="16">
        <f t="shared" si="21"/>
        <v>3</v>
      </c>
      <c r="E236" s="16">
        <f t="shared" si="22"/>
        <v>1</v>
      </c>
      <c r="F236" s="16">
        <f t="shared" si="23"/>
        <v>17</v>
      </c>
      <c r="G236" s="195">
        <v>234</v>
      </c>
      <c r="H236" s="193">
        <v>0</v>
      </c>
    </row>
    <row r="237" spans="2:8" x14ac:dyDescent="0.25">
      <c r="B237" s="192">
        <f t="shared" si="24"/>
        <v>43110.749999999432</v>
      </c>
      <c r="C237" s="16">
        <f t="shared" si="20"/>
        <v>1</v>
      </c>
      <c r="D237" s="16">
        <f t="shared" si="21"/>
        <v>3</v>
      </c>
      <c r="E237" s="16">
        <f t="shared" si="22"/>
        <v>1</v>
      </c>
      <c r="F237" s="16">
        <f t="shared" si="23"/>
        <v>18</v>
      </c>
      <c r="G237" s="195">
        <v>235</v>
      </c>
      <c r="H237" s="193">
        <v>0</v>
      </c>
    </row>
    <row r="238" spans="2:8" x14ac:dyDescent="0.25">
      <c r="B238" s="192">
        <f t="shared" si="24"/>
        <v>43110.791666666097</v>
      </c>
      <c r="C238" s="16">
        <f t="shared" si="20"/>
        <v>1</v>
      </c>
      <c r="D238" s="16">
        <f t="shared" si="21"/>
        <v>3</v>
      </c>
      <c r="E238" s="16">
        <f t="shared" si="22"/>
        <v>1</v>
      </c>
      <c r="F238" s="16">
        <f t="shared" si="23"/>
        <v>19</v>
      </c>
      <c r="G238" s="195">
        <v>236</v>
      </c>
      <c r="H238" s="193">
        <v>0</v>
      </c>
    </row>
    <row r="239" spans="2:8" x14ac:dyDescent="0.25">
      <c r="B239" s="192">
        <f t="shared" si="24"/>
        <v>43110.833333332761</v>
      </c>
      <c r="C239" s="16">
        <f t="shared" si="20"/>
        <v>1</v>
      </c>
      <c r="D239" s="16">
        <f t="shared" si="21"/>
        <v>3</v>
      </c>
      <c r="E239" s="16">
        <f t="shared" si="22"/>
        <v>1</v>
      </c>
      <c r="F239" s="16">
        <f t="shared" si="23"/>
        <v>20</v>
      </c>
      <c r="G239" s="195">
        <v>237</v>
      </c>
      <c r="H239" s="193">
        <v>0</v>
      </c>
    </row>
    <row r="240" spans="2:8" x14ac:dyDescent="0.25">
      <c r="B240" s="192">
        <f t="shared" si="24"/>
        <v>43110.874999999425</v>
      </c>
      <c r="C240" s="16">
        <f t="shared" si="20"/>
        <v>1</v>
      </c>
      <c r="D240" s="16">
        <f t="shared" si="21"/>
        <v>3</v>
      </c>
      <c r="E240" s="16">
        <f t="shared" si="22"/>
        <v>1</v>
      </c>
      <c r="F240" s="16">
        <f t="shared" si="23"/>
        <v>21</v>
      </c>
      <c r="G240" s="195">
        <v>238</v>
      </c>
      <c r="H240" s="193">
        <v>0</v>
      </c>
    </row>
    <row r="241" spans="2:8" x14ac:dyDescent="0.25">
      <c r="B241" s="192">
        <f t="shared" si="24"/>
        <v>43110.916666666089</v>
      </c>
      <c r="C241" s="16">
        <f t="shared" si="20"/>
        <v>1</v>
      </c>
      <c r="D241" s="16">
        <f t="shared" si="21"/>
        <v>3</v>
      </c>
      <c r="E241" s="16">
        <f t="shared" si="22"/>
        <v>1</v>
      </c>
      <c r="F241" s="16">
        <f t="shared" si="23"/>
        <v>22</v>
      </c>
      <c r="G241" s="195">
        <v>239</v>
      </c>
      <c r="H241" s="193">
        <v>0</v>
      </c>
    </row>
    <row r="242" spans="2:8" x14ac:dyDescent="0.25">
      <c r="B242" s="192">
        <f t="shared" si="24"/>
        <v>43110.958333332754</v>
      </c>
      <c r="C242" s="16">
        <f t="shared" si="20"/>
        <v>1</v>
      </c>
      <c r="D242" s="16">
        <f t="shared" si="21"/>
        <v>3</v>
      </c>
      <c r="E242" s="16">
        <f t="shared" si="22"/>
        <v>1</v>
      </c>
      <c r="F242" s="16">
        <f t="shared" si="23"/>
        <v>23</v>
      </c>
      <c r="G242" s="195">
        <v>240</v>
      </c>
      <c r="H242" s="193">
        <v>0</v>
      </c>
    </row>
    <row r="243" spans="2:8" x14ac:dyDescent="0.25">
      <c r="B243" s="192">
        <f t="shared" si="24"/>
        <v>43110.999999999418</v>
      </c>
      <c r="C243" s="16">
        <f t="shared" si="20"/>
        <v>1</v>
      </c>
      <c r="D243" s="16">
        <f t="shared" si="21"/>
        <v>4</v>
      </c>
      <c r="E243" s="16">
        <f t="shared" si="22"/>
        <v>1</v>
      </c>
      <c r="F243" s="16">
        <f t="shared" si="23"/>
        <v>0</v>
      </c>
      <c r="G243" s="195">
        <v>241</v>
      </c>
      <c r="H243" s="193">
        <v>0</v>
      </c>
    </row>
    <row r="244" spans="2:8" x14ac:dyDescent="0.25">
      <c r="B244" s="192">
        <f t="shared" si="24"/>
        <v>43111.041666666082</v>
      </c>
      <c r="C244" s="16">
        <f t="shared" si="20"/>
        <v>1</v>
      </c>
      <c r="D244" s="16">
        <f t="shared" si="21"/>
        <v>4</v>
      </c>
      <c r="E244" s="16">
        <f t="shared" si="22"/>
        <v>1</v>
      </c>
      <c r="F244" s="16">
        <f t="shared" si="23"/>
        <v>1</v>
      </c>
      <c r="G244" s="195">
        <v>242</v>
      </c>
      <c r="H244" s="193">
        <v>0</v>
      </c>
    </row>
    <row r="245" spans="2:8" x14ac:dyDescent="0.25">
      <c r="B245" s="192">
        <f t="shared" si="24"/>
        <v>43111.083333332746</v>
      </c>
      <c r="C245" s="16">
        <f t="shared" si="20"/>
        <v>1</v>
      </c>
      <c r="D245" s="16">
        <f t="shared" si="21"/>
        <v>4</v>
      </c>
      <c r="E245" s="16">
        <f t="shared" si="22"/>
        <v>1</v>
      </c>
      <c r="F245" s="16">
        <f t="shared" si="23"/>
        <v>2</v>
      </c>
      <c r="G245" s="195">
        <v>243</v>
      </c>
      <c r="H245" s="193">
        <v>0</v>
      </c>
    </row>
    <row r="246" spans="2:8" x14ac:dyDescent="0.25">
      <c r="B246" s="192">
        <f t="shared" si="24"/>
        <v>43111.124999999411</v>
      </c>
      <c r="C246" s="16">
        <f t="shared" si="20"/>
        <v>1</v>
      </c>
      <c r="D246" s="16">
        <f t="shared" si="21"/>
        <v>4</v>
      </c>
      <c r="E246" s="16">
        <f t="shared" si="22"/>
        <v>1</v>
      </c>
      <c r="F246" s="16">
        <f t="shared" si="23"/>
        <v>3</v>
      </c>
      <c r="G246" s="195">
        <v>244</v>
      </c>
      <c r="H246" s="193">
        <v>0</v>
      </c>
    </row>
    <row r="247" spans="2:8" x14ac:dyDescent="0.25">
      <c r="B247" s="192">
        <f t="shared" si="24"/>
        <v>43111.166666666075</v>
      </c>
      <c r="C247" s="16">
        <f t="shared" si="20"/>
        <v>1</v>
      </c>
      <c r="D247" s="16">
        <f t="shared" si="21"/>
        <v>4</v>
      </c>
      <c r="E247" s="16">
        <f t="shared" si="22"/>
        <v>1</v>
      </c>
      <c r="F247" s="16">
        <f t="shared" si="23"/>
        <v>4</v>
      </c>
      <c r="G247" s="195">
        <v>245</v>
      </c>
      <c r="H247" s="193">
        <v>0</v>
      </c>
    </row>
    <row r="248" spans="2:8" x14ac:dyDescent="0.25">
      <c r="B248" s="192">
        <f t="shared" si="24"/>
        <v>43111.208333332739</v>
      </c>
      <c r="C248" s="16">
        <f t="shared" si="20"/>
        <v>1</v>
      </c>
      <c r="D248" s="16">
        <f t="shared" si="21"/>
        <v>4</v>
      </c>
      <c r="E248" s="16">
        <f t="shared" si="22"/>
        <v>1</v>
      </c>
      <c r="F248" s="16">
        <f t="shared" si="23"/>
        <v>5</v>
      </c>
      <c r="G248" s="195">
        <v>246</v>
      </c>
      <c r="H248" s="193">
        <v>0</v>
      </c>
    </row>
    <row r="249" spans="2:8" x14ac:dyDescent="0.25">
      <c r="B249" s="192">
        <f t="shared" si="24"/>
        <v>43111.249999999403</v>
      </c>
      <c r="C249" s="16">
        <f t="shared" si="20"/>
        <v>1</v>
      </c>
      <c r="D249" s="16">
        <f t="shared" si="21"/>
        <v>4</v>
      </c>
      <c r="E249" s="16">
        <f t="shared" si="22"/>
        <v>1</v>
      </c>
      <c r="F249" s="16">
        <f t="shared" si="23"/>
        <v>6</v>
      </c>
      <c r="G249" s="195">
        <v>247</v>
      </c>
      <c r="H249" s="193">
        <v>0</v>
      </c>
    </row>
    <row r="250" spans="2:8" x14ac:dyDescent="0.25">
      <c r="B250" s="192">
        <f t="shared" si="24"/>
        <v>43111.291666666068</v>
      </c>
      <c r="C250" s="16">
        <f t="shared" si="20"/>
        <v>1</v>
      </c>
      <c r="D250" s="16">
        <f t="shared" si="21"/>
        <v>4</v>
      </c>
      <c r="E250" s="16">
        <f t="shared" si="22"/>
        <v>1</v>
      </c>
      <c r="F250" s="16">
        <f t="shared" si="23"/>
        <v>7</v>
      </c>
      <c r="G250" s="195">
        <v>248</v>
      </c>
      <c r="H250" s="193">
        <v>0</v>
      </c>
    </row>
    <row r="251" spans="2:8" x14ac:dyDescent="0.25">
      <c r="B251" s="192">
        <f t="shared" si="24"/>
        <v>43111.333333332732</v>
      </c>
      <c r="C251" s="16">
        <f t="shared" si="20"/>
        <v>1</v>
      </c>
      <c r="D251" s="16">
        <f t="shared" si="21"/>
        <v>4</v>
      </c>
      <c r="E251" s="16">
        <f t="shared" si="22"/>
        <v>1</v>
      </c>
      <c r="F251" s="16">
        <f t="shared" si="23"/>
        <v>8</v>
      </c>
      <c r="G251" s="195">
        <v>249</v>
      </c>
      <c r="H251" s="193">
        <v>7.1692994999999995E-2</v>
      </c>
    </row>
    <row r="252" spans="2:8" x14ac:dyDescent="0.25">
      <c r="B252" s="192">
        <f t="shared" si="24"/>
        <v>43111.374999999396</v>
      </c>
      <c r="C252" s="16">
        <f t="shared" si="20"/>
        <v>1</v>
      </c>
      <c r="D252" s="16">
        <f t="shared" si="21"/>
        <v>4</v>
      </c>
      <c r="E252" s="16">
        <f t="shared" si="22"/>
        <v>1</v>
      </c>
      <c r="F252" s="16">
        <f t="shared" si="23"/>
        <v>9</v>
      </c>
      <c r="G252" s="195">
        <v>250</v>
      </c>
      <c r="H252" s="193">
        <v>0.190804375</v>
      </c>
    </row>
    <row r="253" spans="2:8" x14ac:dyDescent="0.25">
      <c r="B253" s="192">
        <f t="shared" si="24"/>
        <v>43111.41666666606</v>
      </c>
      <c r="C253" s="16">
        <f t="shared" si="20"/>
        <v>1</v>
      </c>
      <c r="D253" s="16">
        <f t="shared" si="21"/>
        <v>4</v>
      </c>
      <c r="E253" s="16">
        <f t="shared" si="22"/>
        <v>1</v>
      </c>
      <c r="F253" s="16">
        <f t="shared" si="23"/>
        <v>10</v>
      </c>
      <c r="G253" s="195">
        <v>251</v>
      </c>
      <c r="H253" s="193">
        <v>0.29444183800000001</v>
      </c>
    </row>
    <row r="254" spans="2:8" x14ac:dyDescent="0.25">
      <c r="B254" s="192">
        <f t="shared" si="24"/>
        <v>43111.458333332725</v>
      </c>
      <c r="C254" s="16">
        <f t="shared" si="20"/>
        <v>1</v>
      </c>
      <c r="D254" s="16">
        <f t="shared" si="21"/>
        <v>4</v>
      </c>
      <c r="E254" s="16">
        <f t="shared" si="22"/>
        <v>1</v>
      </c>
      <c r="F254" s="16">
        <f t="shared" si="23"/>
        <v>11</v>
      </c>
      <c r="G254" s="195">
        <v>252</v>
      </c>
      <c r="H254" s="193">
        <v>0.32517132399999998</v>
      </c>
    </row>
    <row r="255" spans="2:8" x14ac:dyDescent="0.25">
      <c r="B255" s="192">
        <f t="shared" si="24"/>
        <v>43111.499999999389</v>
      </c>
      <c r="C255" s="16">
        <f t="shared" si="20"/>
        <v>1</v>
      </c>
      <c r="D255" s="16">
        <f t="shared" si="21"/>
        <v>4</v>
      </c>
      <c r="E255" s="16">
        <f t="shared" si="22"/>
        <v>1</v>
      </c>
      <c r="F255" s="16">
        <f t="shared" si="23"/>
        <v>12</v>
      </c>
      <c r="G255" s="195">
        <v>253</v>
      </c>
      <c r="H255" s="193">
        <v>0.34203841699999998</v>
      </c>
    </row>
    <row r="256" spans="2:8" x14ac:dyDescent="0.25">
      <c r="B256" s="192">
        <f t="shared" si="24"/>
        <v>43111.541666666053</v>
      </c>
      <c r="C256" s="16">
        <f t="shared" si="20"/>
        <v>1</v>
      </c>
      <c r="D256" s="16">
        <f t="shared" si="21"/>
        <v>4</v>
      </c>
      <c r="E256" s="16">
        <f t="shared" si="22"/>
        <v>1</v>
      </c>
      <c r="F256" s="16">
        <f t="shared" si="23"/>
        <v>13</v>
      </c>
      <c r="G256" s="195">
        <v>254</v>
      </c>
      <c r="H256" s="193">
        <v>0.30008815500000002</v>
      </c>
    </row>
    <row r="257" spans="2:8" x14ac:dyDescent="0.25">
      <c r="B257" s="192">
        <f t="shared" si="24"/>
        <v>43111.583333332717</v>
      </c>
      <c r="C257" s="16">
        <f t="shared" si="20"/>
        <v>1</v>
      </c>
      <c r="D257" s="16">
        <f t="shared" si="21"/>
        <v>4</v>
      </c>
      <c r="E257" s="16">
        <f t="shared" si="22"/>
        <v>1</v>
      </c>
      <c r="F257" s="16">
        <f t="shared" si="23"/>
        <v>14</v>
      </c>
      <c r="G257" s="195">
        <v>255</v>
      </c>
      <c r="H257" s="193">
        <v>0.25034052600000001</v>
      </c>
    </row>
    <row r="258" spans="2:8" x14ac:dyDescent="0.25">
      <c r="B258" s="192">
        <f t="shared" si="24"/>
        <v>43111.624999999382</v>
      </c>
      <c r="C258" s="16">
        <f t="shared" si="20"/>
        <v>1</v>
      </c>
      <c r="D258" s="16">
        <f t="shared" si="21"/>
        <v>4</v>
      </c>
      <c r="E258" s="16">
        <f t="shared" si="22"/>
        <v>1</v>
      </c>
      <c r="F258" s="16">
        <f t="shared" si="23"/>
        <v>15</v>
      </c>
      <c r="G258" s="195">
        <v>256</v>
      </c>
      <c r="H258" s="193">
        <v>0.19185274799999999</v>
      </c>
    </row>
    <row r="259" spans="2:8" x14ac:dyDescent="0.25">
      <c r="B259" s="192">
        <f t="shared" si="24"/>
        <v>43111.666666666046</v>
      </c>
      <c r="C259" s="16">
        <f t="shared" si="20"/>
        <v>1</v>
      </c>
      <c r="D259" s="16">
        <f t="shared" si="21"/>
        <v>4</v>
      </c>
      <c r="E259" s="16">
        <f t="shared" si="22"/>
        <v>1</v>
      </c>
      <c r="F259" s="16">
        <f t="shared" si="23"/>
        <v>16</v>
      </c>
      <c r="G259" s="195">
        <v>257</v>
      </c>
      <c r="H259" s="193">
        <v>5.0726543999999998E-2</v>
      </c>
    </row>
    <row r="260" spans="2:8" x14ac:dyDescent="0.25">
      <c r="B260" s="192">
        <f t="shared" si="24"/>
        <v>43111.70833333271</v>
      </c>
      <c r="C260" s="16">
        <f t="shared" ref="C260:C323" si="25">MONTH(B260)</f>
        <v>1</v>
      </c>
      <c r="D260" s="16">
        <f t="shared" ref="D260:D323" si="26">WEEKDAY(B260,2)</f>
        <v>4</v>
      </c>
      <c r="E260" s="16">
        <f t="shared" ref="E260:E323" si="27">IF(D260&lt;6,1,2)</f>
        <v>1</v>
      </c>
      <c r="F260" s="16">
        <f t="shared" ref="F260:F323" si="28">HOUR(B260)</f>
        <v>17</v>
      </c>
      <c r="G260" s="195">
        <v>258</v>
      </c>
      <c r="H260" s="193">
        <v>0</v>
      </c>
    </row>
    <row r="261" spans="2:8" x14ac:dyDescent="0.25">
      <c r="B261" s="192">
        <f t="shared" ref="B261:B324" si="29">B260+1/24</f>
        <v>43111.749999999374</v>
      </c>
      <c r="C261" s="16">
        <f t="shared" si="25"/>
        <v>1</v>
      </c>
      <c r="D261" s="16">
        <f t="shared" si="26"/>
        <v>4</v>
      </c>
      <c r="E261" s="16">
        <f t="shared" si="27"/>
        <v>1</v>
      </c>
      <c r="F261" s="16">
        <f t="shared" si="28"/>
        <v>18</v>
      </c>
      <c r="G261" s="195">
        <v>259</v>
      </c>
      <c r="H261" s="193">
        <v>0</v>
      </c>
    </row>
    <row r="262" spans="2:8" x14ac:dyDescent="0.25">
      <c r="B262" s="192">
        <f t="shared" si="29"/>
        <v>43111.791666666039</v>
      </c>
      <c r="C262" s="16">
        <f t="shared" si="25"/>
        <v>1</v>
      </c>
      <c r="D262" s="16">
        <f t="shared" si="26"/>
        <v>4</v>
      </c>
      <c r="E262" s="16">
        <f t="shared" si="27"/>
        <v>1</v>
      </c>
      <c r="F262" s="16">
        <f t="shared" si="28"/>
        <v>19</v>
      </c>
      <c r="G262" s="195">
        <v>260</v>
      </c>
      <c r="H262" s="193">
        <v>0</v>
      </c>
    </row>
    <row r="263" spans="2:8" x14ac:dyDescent="0.25">
      <c r="B263" s="192">
        <f t="shared" si="29"/>
        <v>43111.833333332703</v>
      </c>
      <c r="C263" s="16">
        <f t="shared" si="25"/>
        <v>1</v>
      </c>
      <c r="D263" s="16">
        <f t="shared" si="26"/>
        <v>4</v>
      </c>
      <c r="E263" s="16">
        <f t="shared" si="27"/>
        <v>1</v>
      </c>
      <c r="F263" s="16">
        <f t="shared" si="28"/>
        <v>20</v>
      </c>
      <c r="G263" s="195">
        <v>261</v>
      </c>
      <c r="H263" s="193">
        <v>0</v>
      </c>
    </row>
    <row r="264" spans="2:8" x14ac:dyDescent="0.25">
      <c r="B264" s="192">
        <f t="shared" si="29"/>
        <v>43111.874999999367</v>
      </c>
      <c r="C264" s="16">
        <f t="shared" si="25"/>
        <v>1</v>
      </c>
      <c r="D264" s="16">
        <f t="shared" si="26"/>
        <v>4</v>
      </c>
      <c r="E264" s="16">
        <f t="shared" si="27"/>
        <v>1</v>
      </c>
      <c r="F264" s="16">
        <f t="shared" si="28"/>
        <v>21</v>
      </c>
      <c r="G264" s="195">
        <v>262</v>
      </c>
      <c r="H264" s="193">
        <v>0</v>
      </c>
    </row>
    <row r="265" spans="2:8" x14ac:dyDescent="0.25">
      <c r="B265" s="192">
        <f t="shared" si="29"/>
        <v>43111.916666666031</v>
      </c>
      <c r="C265" s="16">
        <f t="shared" si="25"/>
        <v>1</v>
      </c>
      <c r="D265" s="16">
        <f t="shared" si="26"/>
        <v>4</v>
      </c>
      <c r="E265" s="16">
        <f t="shared" si="27"/>
        <v>1</v>
      </c>
      <c r="F265" s="16">
        <f t="shared" si="28"/>
        <v>22</v>
      </c>
      <c r="G265" s="195">
        <v>263</v>
      </c>
      <c r="H265" s="193">
        <v>0</v>
      </c>
    </row>
    <row r="266" spans="2:8" x14ac:dyDescent="0.25">
      <c r="B266" s="192">
        <f t="shared" si="29"/>
        <v>43111.958333332695</v>
      </c>
      <c r="C266" s="16">
        <f t="shared" si="25"/>
        <v>1</v>
      </c>
      <c r="D266" s="16">
        <f t="shared" si="26"/>
        <v>4</v>
      </c>
      <c r="E266" s="16">
        <f t="shared" si="27"/>
        <v>1</v>
      </c>
      <c r="F266" s="16">
        <f t="shared" si="28"/>
        <v>23</v>
      </c>
      <c r="G266" s="195">
        <v>264</v>
      </c>
      <c r="H266" s="193">
        <v>0</v>
      </c>
    </row>
    <row r="267" spans="2:8" x14ac:dyDescent="0.25">
      <c r="B267" s="192">
        <f t="shared" si="29"/>
        <v>43111.99999999936</v>
      </c>
      <c r="C267" s="16">
        <f t="shared" si="25"/>
        <v>1</v>
      </c>
      <c r="D267" s="16">
        <f t="shared" si="26"/>
        <v>5</v>
      </c>
      <c r="E267" s="16">
        <f t="shared" si="27"/>
        <v>1</v>
      </c>
      <c r="F267" s="16">
        <f t="shared" si="28"/>
        <v>0</v>
      </c>
      <c r="G267" s="195">
        <v>265</v>
      </c>
      <c r="H267" s="193">
        <v>0</v>
      </c>
    </row>
    <row r="268" spans="2:8" x14ac:dyDescent="0.25">
      <c r="B268" s="192">
        <f t="shared" si="29"/>
        <v>43112.041666666024</v>
      </c>
      <c r="C268" s="16">
        <f t="shared" si="25"/>
        <v>1</v>
      </c>
      <c r="D268" s="16">
        <f t="shared" si="26"/>
        <v>5</v>
      </c>
      <c r="E268" s="16">
        <f t="shared" si="27"/>
        <v>1</v>
      </c>
      <c r="F268" s="16">
        <f t="shared" si="28"/>
        <v>1</v>
      </c>
      <c r="G268" s="195">
        <v>266</v>
      </c>
      <c r="H268" s="193">
        <v>0</v>
      </c>
    </row>
    <row r="269" spans="2:8" x14ac:dyDescent="0.25">
      <c r="B269" s="192">
        <f t="shared" si="29"/>
        <v>43112.083333332688</v>
      </c>
      <c r="C269" s="16">
        <f t="shared" si="25"/>
        <v>1</v>
      </c>
      <c r="D269" s="16">
        <f t="shared" si="26"/>
        <v>5</v>
      </c>
      <c r="E269" s="16">
        <f t="shared" si="27"/>
        <v>1</v>
      </c>
      <c r="F269" s="16">
        <f t="shared" si="28"/>
        <v>2</v>
      </c>
      <c r="G269" s="195">
        <v>267</v>
      </c>
      <c r="H269" s="193">
        <v>0</v>
      </c>
    </row>
    <row r="270" spans="2:8" x14ac:dyDescent="0.25">
      <c r="B270" s="192">
        <f t="shared" si="29"/>
        <v>43112.124999999352</v>
      </c>
      <c r="C270" s="16">
        <f t="shared" si="25"/>
        <v>1</v>
      </c>
      <c r="D270" s="16">
        <f t="shared" si="26"/>
        <v>5</v>
      </c>
      <c r="E270" s="16">
        <f t="shared" si="27"/>
        <v>1</v>
      </c>
      <c r="F270" s="16">
        <f t="shared" si="28"/>
        <v>3</v>
      </c>
      <c r="G270" s="195">
        <v>268</v>
      </c>
      <c r="H270" s="193">
        <v>0</v>
      </c>
    </row>
    <row r="271" spans="2:8" x14ac:dyDescent="0.25">
      <c r="B271" s="192">
        <f t="shared" si="29"/>
        <v>43112.166666666017</v>
      </c>
      <c r="C271" s="16">
        <f t="shared" si="25"/>
        <v>1</v>
      </c>
      <c r="D271" s="16">
        <f t="shared" si="26"/>
        <v>5</v>
      </c>
      <c r="E271" s="16">
        <f t="shared" si="27"/>
        <v>1</v>
      </c>
      <c r="F271" s="16">
        <f t="shared" si="28"/>
        <v>4</v>
      </c>
      <c r="G271" s="195">
        <v>269</v>
      </c>
      <c r="H271" s="193">
        <v>0</v>
      </c>
    </row>
    <row r="272" spans="2:8" x14ac:dyDescent="0.25">
      <c r="B272" s="192">
        <f t="shared" si="29"/>
        <v>43112.208333332681</v>
      </c>
      <c r="C272" s="16">
        <f t="shared" si="25"/>
        <v>1</v>
      </c>
      <c r="D272" s="16">
        <f t="shared" si="26"/>
        <v>5</v>
      </c>
      <c r="E272" s="16">
        <f t="shared" si="27"/>
        <v>1</v>
      </c>
      <c r="F272" s="16">
        <f t="shared" si="28"/>
        <v>5</v>
      </c>
      <c r="G272" s="195">
        <v>270</v>
      </c>
      <c r="H272" s="193">
        <v>0</v>
      </c>
    </row>
    <row r="273" spans="2:8" x14ac:dyDescent="0.25">
      <c r="B273" s="192">
        <f t="shared" si="29"/>
        <v>43112.249999999345</v>
      </c>
      <c r="C273" s="16">
        <f t="shared" si="25"/>
        <v>1</v>
      </c>
      <c r="D273" s="16">
        <f t="shared" si="26"/>
        <v>5</v>
      </c>
      <c r="E273" s="16">
        <f t="shared" si="27"/>
        <v>1</v>
      </c>
      <c r="F273" s="16">
        <f t="shared" si="28"/>
        <v>6</v>
      </c>
      <c r="G273" s="195">
        <v>271</v>
      </c>
      <c r="H273" s="193">
        <v>0</v>
      </c>
    </row>
    <row r="274" spans="2:8" x14ac:dyDescent="0.25">
      <c r="B274" s="192">
        <f t="shared" si="29"/>
        <v>43112.291666666009</v>
      </c>
      <c r="C274" s="16">
        <f t="shared" si="25"/>
        <v>1</v>
      </c>
      <c r="D274" s="16">
        <f t="shared" si="26"/>
        <v>5</v>
      </c>
      <c r="E274" s="16">
        <f t="shared" si="27"/>
        <v>1</v>
      </c>
      <c r="F274" s="16">
        <f t="shared" si="28"/>
        <v>7</v>
      </c>
      <c r="G274" s="195">
        <v>272</v>
      </c>
      <c r="H274" s="193">
        <v>0</v>
      </c>
    </row>
    <row r="275" spans="2:8" x14ac:dyDescent="0.25">
      <c r="B275" s="192">
        <f t="shared" si="29"/>
        <v>43112.333333332674</v>
      </c>
      <c r="C275" s="16">
        <f t="shared" si="25"/>
        <v>1</v>
      </c>
      <c r="D275" s="16">
        <f t="shared" si="26"/>
        <v>5</v>
      </c>
      <c r="E275" s="16">
        <f t="shared" si="27"/>
        <v>1</v>
      </c>
      <c r="F275" s="16">
        <f t="shared" si="28"/>
        <v>8</v>
      </c>
      <c r="G275" s="195">
        <v>273</v>
      </c>
      <c r="H275" s="193">
        <v>7.0580727999999995E-2</v>
      </c>
    </row>
    <row r="276" spans="2:8" x14ac:dyDescent="0.25">
      <c r="B276" s="192">
        <f t="shared" si="29"/>
        <v>43112.374999999338</v>
      </c>
      <c r="C276" s="16">
        <f t="shared" si="25"/>
        <v>1</v>
      </c>
      <c r="D276" s="16">
        <f t="shared" si="26"/>
        <v>5</v>
      </c>
      <c r="E276" s="16">
        <f t="shared" si="27"/>
        <v>1</v>
      </c>
      <c r="F276" s="16">
        <f t="shared" si="28"/>
        <v>9</v>
      </c>
      <c r="G276" s="195">
        <v>274</v>
      </c>
      <c r="H276" s="193">
        <v>0.20985095300000001</v>
      </c>
    </row>
    <row r="277" spans="2:8" x14ac:dyDescent="0.25">
      <c r="B277" s="192">
        <f t="shared" si="29"/>
        <v>43112.416666666002</v>
      </c>
      <c r="C277" s="16">
        <f t="shared" si="25"/>
        <v>1</v>
      </c>
      <c r="D277" s="16">
        <f t="shared" si="26"/>
        <v>5</v>
      </c>
      <c r="E277" s="16">
        <f t="shared" si="27"/>
        <v>1</v>
      </c>
      <c r="F277" s="16">
        <f t="shared" si="28"/>
        <v>10</v>
      </c>
      <c r="G277" s="195">
        <v>275</v>
      </c>
      <c r="H277" s="193">
        <v>0.294415712</v>
      </c>
    </row>
    <row r="278" spans="2:8" x14ac:dyDescent="0.25">
      <c r="B278" s="192">
        <f t="shared" si="29"/>
        <v>43112.458333332666</v>
      </c>
      <c r="C278" s="16">
        <f t="shared" si="25"/>
        <v>1</v>
      </c>
      <c r="D278" s="16">
        <f t="shared" si="26"/>
        <v>5</v>
      </c>
      <c r="E278" s="16">
        <f t="shared" si="27"/>
        <v>1</v>
      </c>
      <c r="F278" s="16">
        <f t="shared" si="28"/>
        <v>11</v>
      </c>
      <c r="G278" s="195">
        <v>276</v>
      </c>
      <c r="H278" s="193">
        <v>0.33310146099999999</v>
      </c>
    </row>
    <row r="279" spans="2:8" x14ac:dyDescent="0.25">
      <c r="B279" s="192">
        <f t="shared" si="29"/>
        <v>43112.499999999331</v>
      </c>
      <c r="C279" s="16">
        <f t="shared" si="25"/>
        <v>1</v>
      </c>
      <c r="D279" s="16">
        <f t="shared" si="26"/>
        <v>5</v>
      </c>
      <c r="E279" s="16">
        <f t="shared" si="27"/>
        <v>1</v>
      </c>
      <c r="F279" s="16">
        <f t="shared" si="28"/>
        <v>12</v>
      </c>
      <c r="G279" s="195">
        <v>277</v>
      </c>
      <c r="H279" s="193">
        <v>0.30721709800000002</v>
      </c>
    </row>
    <row r="280" spans="2:8" x14ac:dyDescent="0.25">
      <c r="B280" s="192">
        <f t="shared" si="29"/>
        <v>43112.541666665995</v>
      </c>
      <c r="C280" s="16">
        <f t="shared" si="25"/>
        <v>1</v>
      </c>
      <c r="D280" s="16">
        <f t="shared" si="26"/>
        <v>5</v>
      </c>
      <c r="E280" s="16">
        <f t="shared" si="27"/>
        <v>1</v>
      </c>
      <c r="F280" s="16">
        <f t="shared" si="28"/>
        <v>13</v>
      </c>
      <c r="G280" s="195">
        <v>278</v>
      </c>
      <c r="H280" s="193">
        <v>0.254684839</v>
      </c>
    </row>
    <row r="281" spans="2:8" x14ac:dyDescent="0.25">
      <c r="B281" s="192">
        <f t="shared" si="29"/>
        <v>43112.583333332659</v>
      </c>
      <c r="C281" s="16">
        <f t="shared" si="25"/>
        <v>1</v>
      </c>
      <c r="D281" s="16">
        <f t="shared" si="26"/>
        <v>5</v>
      </c>
      <c r="E281" s="16">
        <f t="shared" si="27"/>
        <v>1</v>
      </c>
      <c r="F281" s="16">
        <f t="shared" si="28"/>
        <v>14</v>
      </c>
      <c r="G281" s="195">
        <v>279</v>
      </c>
      <c r="H281" s="193">
        <v>0.20019462299999999</v>
      </c>
    </row>
    <row r="282" spans="2:8" x14ac:dyDescent="0.25">
      <c r="B282" s="192">
        <f t="shared" si="29"/>
        <v>43112.624999999323</v>
      </c>
      <c r="C282" s="16">
        <f t="shared" si="25"/>
        <v>1</v>
      </c>
      <c r="D282" s="16">
        <f t="shared" si="26"/>
        <v>5</v>
      </c>
      <c r="E282" s="16">
        <f t="shared" si="27"/>
        <v>1</v>
      </c>
      <c r="F282" s="16">
        <f t="shared" si="28"/>
        <v>15</v>
      </c>
      <c r="G282" s="195">
        <v>280</v>
      </c>
      <c r="H282" s="193">
        <v>0.16990233199999999</v>
      </c>
    </row>
    <row r="283" spans="2:8" x14ac:dyDescent="0.25">
      <c r="B283" s="192">
        <f t="shared" si="29"/>
        <v>43112.666666665988</v>
      </c>
      <c r="C283" s="16">
        <f t="shared" si="25"/>
        <v>1</v>
      </c>
      <c r="D283" s="16">
        <f t="shared" si="26"/>
        <v>5</v>
      </c>
      <c r="E283" s="16">
        <f t="shared" si="27"/>
        <v>1</v>
      </c>
      <c r="F283" s="16">
        <f t="shared" si="28"/>
        <v>16</v>
      </c>
      <c r="G283" s="195">
        <v>281</v>
      </c>
      <c r="H283" s="193">
        <v>4.4580343000000001E-2</v>
      </c>
    </row>
    <row r="284" spans="2:8" x14ac:dyDescent="0.25">
      <c r="B284" s="192">
        <f t="shared" si="29"/>
        <v>43112.708333332652</v>
      </c>
      <c r="C284" s="16">
        <f t="shared" si="25"/>
        <v>1</v>
      </c>
      <c r="D284" s="16">
        <f t="shared" si="26"/>
        <v>5</v>
      </c>
      <c r="E284" s="16">
        <f t="shared" si="27"/>
        <v>1</v>
      </c>
      <c r="F284" s="16">
        <f t="shared" si="28"/>
        <v>17</v>
      </c>
      <c r="G284" s="195">
        <v>282</v>
      </c>
      <c r="H284" s="193">
        <v>0</v>
      </c>
    </row>
    <row r="285" spans="2:8" x14ac:dyDescent="0.25">
      <c r="B285" s="192">
        <f t="shared" si="29"/>
        <v>43112.749999999316</v>
      </c>
      <c r="C285" s="16">
        <f t="shared" si="25"/>
        <v>1</v>
      </c>
      <c r="D285" s="16">
        <f t="shared" si="26"/>
        <v>5</v>
      </c>
      <c r="E285" s="16">
        <f t="shared" si="27"/>
        <v>1</v>
      </c>
      <c r="F285" s="16">
        <f t="shared" si="28"/>
        <v>18</v>
      </c>
      <c r="G285" s="195">
        <v>283</v>
      </c>
      <c r="H285" s="193">
        <v>0</v>
      </c>
    </row>
    <row r="286" spans="2:8" x14ac:dyDescent="0.25">
      <c r="B286" s="192">
        <f t="shared" si="29"/>
        <v>43112.79166666598</v>
      </c>
      <c r="C286" s="16">
        <f t="shared" si="25"/>
        <v>1</v>
      </c>
      <c r="D286" s="16">
        <f t="shared" si="26"/>
        <v>5</v>
      </c>
      <c r="E286" s="16">
        <f t="shared" si="27"/>
        <v>1</v>
      </c>
      <c r="F286" s="16">
        <f t="shared" si="28"/>
        <v>19</v>
      </c>
      <c r="G286" s="195">
        <v>284</v>
      </c>
      <c r="H286" s="193">
        <v>0</v>
      </c>
    </row>
    <row r="287" spans="2:8" x14ac:dyDescent="0.25">
      <c r="B287" s="192">
        <f t="shared" si="29"/>
        <v>43112.833333332645</v>
      </c>
      <c r="C287" s="16">
        <f t="shared" si="25"/>
        <v>1</v>
      </c>
      <c r="D287" s="16">
        <f t="shared" si="26"/>
        <v>5</v>
      </c>
      <c r="E287" s="16">
        <f t="shared" si="27"/>
        <v>1</v>
      </c>
      <c r="F287" s="16">
        <f t="shared" si="28"/>
        <v>20</v>
      </c>
      <c r="G287" s="195">
        <v>285</v>
      </c>
      <c r="H287" s="193">
        <v>0</v>
      </c>
    </row>
    <row r="288" spans="2:8" x14ac:dyDescent="0.25">
      <c r="B288" s="192">
        <f t="shared" si="29"/>
        <v>43112.874999999309</v>
      </c>
      <c r="C288" s="16">
        <f t="shared" si="25"/>
        <v>1</v>
      </c>
      <c r="D288" s="16">
        <f t="shared" si="26"/>
        <v>5</v>
      </c>
      <c r="E288" s="16">
        <f t="shared" si="27"/>
        <v>1</v>
      </c>
      <c r="F288" s="16">
        <f t="shared" si="28"/>
        <v>21</v>
      </c>
      <c r="G288" s="195">
        <v>286</v>
      </c>
      <c r="H288" s="193">
        <v>0</v>
      </c>
    </row>
    <row r="289" spans="2:8" x14ac:dyDescent="0.25">
      <c r="B289" s="192">
        <f t="shared" si="29"/>
        <v>43112.916666665973</v>
      </c>
      <c r="C289" s="16">
        <f t="shared" si="25"/>
        <v>1</v>
      </c>
      <c r="D289" s="16">
        <f t="shared" si="26"/>
        <v>5</v>
      </c>
      <c r="E289" s="16">
        <f t="shared" si="27"/>
        <v>1</v>
      </c>
      <c r="F289" s="16">
        <f t="shared" si="28"/>
        <v>22</v>
      </c>
      <c r="G289" s="195">
        <v>287</v>
      </c>
      <c r="H289" s="193">
        <v>0</v>
      </c>
    </row>
    <row r="290" spans="2:8" x14ac:dyDescent="0.25">
      <c r="B290" s="192">
        <f t="shared" si="29"/>
        <v>43112.958333332637</v>
      </c>
      <c r="C290" s="16">
        <f t="shared" si="25"/>
        <v>1</v>
      </c>
      <c r="D290" s="16">
        <f t="shared" si="26"/>
        <v>5</v>
      </c>
      <c r="E290" s="16">
        <f t="shared" si="27"/>
        <v>1</v>
      </c>
      <c r="F290" s="16">
        <f t="shared" si="28"/>
        <v>23</v>
      </c>
      <c r="G290" s="195">
        <v>288</v>
      </c>
      <c r="H290" s="193">
        <v>0</v>
      </c>
    </row>
    <row r="291" spans="2:8" x14ac:dyDescent="0.25">
      <c r="B291" s="192">
        <f t="shared" si="29"/>
        <v>43112.999999999302</v>
      </c>
      <c r="C291" s="16">
        <f t="shared" si="25"/>
        <v>1</v>
      </c>
      <c r="D291" s="16">
        <f t="shared" si="26"/>
        <v>6</v>
      </c>
      <c r="E291" s="16">
        <f t="shared" si="27"/>
        <v>2</v>
      </c>
      <c r="F291" s="16">
        <f t="shared" si="28"/>
        <v>0</v>
      </c>
      <c r="G291" s="195">
        <v>289</v>
      </c>
      <c r="H291" s="193">
        <v>0</v>
      </c>
    </row>
    <row r="292" spans="2:8" x14ac:dyDescent="0.25">
      <c r="B292" s="192">
        <f t="shared" si="29"/>
        <v>43113.041666665966</v>
      </c>
      <c r="C292" s="16">
        <f t="shared" si="25"/>
        <v>1</v>
      </c>
      <c r="D292" s="16">
        <f t="shared" si="26"/>
        <v>6</v>
      </c>
      <c r="E292" s="16">
        <f t="shared" si="27"/>
        <v>2</v>
      </c>
      <c r="F292" s="16">
        <f t="shared" si="28"/>
        <v>1</v>
      </c>
      <c r="G292" s="195">
        <v>290</v>
      </c>
      <c r="H292" s="193">
        <v>0</v>
      </c>
    </row>
    <row r="293" spans="2:8" x14ac:dyDescent="0.25">
      <c r="B293" s="192">
        <f t="shared" si="29"/>
        <v>43113.08333333263</v>
      </c>
      <c r="C293" s="16">
        <f t="shared" si="25"/>
        <v>1</v>
      </c>
      <c r="D293" s="16">
        <f t="shared" si="26"/>
        <v>6</v>
      </c>
      <c r="E293" s="16">
        <f t="shared" si="27"/>
        <v>2</v>
      </c>
      <c r="F293" s="16">
        <f t="shared" si="28"/>
        <v>2</v>
      </c>
      <c r="G293" s="195">
        <v>291</v>
      </c>
      <c r="H293" s="193">
        <v>0</v>
      </c>
    </row>
    <row r="294" spans="2:8" x14ac:dyDescent="0.25">
      <c r="B294" s="192">
        <f t="shared" si="29"/>
        <v>43113.124999999294</v>
      </c>
      <c r="C294" s="16">
        <f t="shared" si="25"/>
        <v>1</v>
      </c>
      <c r="D294" s="16">
        <f t="shared" si="26"/>
        <v>6</v>
      </c>
      <c r="E294" s="16">
        <f t="shared" si="27"/>
        <v>2</v>
      </c>
      <c r="F294" s="16">
        <f t="shared" si="28"/>
        <v>3</v>
      </c>
      <c r="G294" s="195">
        <v>292</v>
      </c>
      <c r="H294" s="193">
        <v>0</v>
      </c>
    </row>
    <row r="295" spans="2:8" x14ac:dyDescent="0.25">
      <c r="B295" s="192">
        <f t="shared" si="29"/>
        <v>43113.166666665958</v>
      </c>
      <c r="C295" s="16">
        <f t="shared" si="25"/>
        <v>1</v>
      </c>
      <c r="D295" s="16">
        <f t="shared" si="26"/>
        <v>6</v>
      </c>
      <c r="E295" s="16">
        <f t="shared" si="27"/>
        <v>2</v>
      </c>
      <c r="F295" s="16">
        <f t="shared" si="28"/>
        <v>4</v>
      </c>
      <c r="G295" s="195">
        <v>293</v>
      </c>
      <c r="H295" s="193">
        <v>0</v>
      </c>
    </row>
    <row r="296" spans="2:8" x14ac:dyDescent="0.25">
      <c r="B296" s="192">
        <f t="shared" si="29"/>
        <v>43113.208333332623</v>
      </c>
      <c r="C296" s="16">
        <f t="shared" si="25"/>
        <v>1</v>
      </c>
      <c r="D296" s="16">
        <f t="shared" si="26"/>
        <v>6</v>
      </c>
      <c r="E296" s="16">
        <f t="shared" si="27"/>
        <v>2</v>
      </c>
      <c r="F296" s="16">
        <f t="shared" si="28"/>
        <v>5</v>
      </c>
      <c r="G296" s="195">
        <v>294</v>
      </c>
      <c r="H296" s="193">
        <v>0</v>
      </c>
    </row>
    <row r="297" spans="2:8" x14ac:dyDescent="0.25">
      <c r="B297" s="192">
        <f t="shared" si="29"/>
        <v>43113.249999999287</v>
      </c>
      <c r="C297" s="16">
        <f t="shared" si="25"/>
        <v>1</v>
      </c>
      <c r="D297" s="16">
        <f t="shared" si="26"/>
        <v>6</v>
      </c>
      <c r="E297" s="16">
        <f t="shared" si="27"/>
        <v>2</v>
      </c>
      <c r="F297" s="16">
        <f t="shared" si="28"/>
        <v>6</v>
      </c>
      <c r="G297" s="195">
        <v>295</v>
      </c>
      <c r="H297" s="193">
        <v>0</v>
      </c>
    </row>
    <row r="298" spans="2:8" x14ac:dyDescent="0.25">
      <c r="B298" s="192">
        <f t="shared" si="29"/>
        <v>43113.291666665951</v>
      </c>
      <c r="C298" s="16">
        <f t="shared" si="25"/>
        <v>1</v>
      </c>
      <c r="D298" s="16">
        <f t="shared" si="26"/>
        <v>6</v>
      </c>
      <c r="E298" s="16">
        <f t="shared" si="27"/>
        <v>2</v>
      </c>
      <c r="F298" s="16">
        <f t="shared" si="28"/>
        <v>7</v>
      </c>
      <c r="G298" s="195">
        <v>296</v>
      </c>
      <c r="H298" s="193">
        <v>0</v>
      </c>
    </row>
    <row r="299" spans="2:8" x14ac:dyDescent="0.25">
      <c r="B299" s="192">
        <f t="shared" si="29"/>
        <v>43113.333333332615</v>
      </c>
      <c r="C299" s="16">
        <f t="shared" si="25"/>
        <v>1</v>
      </c>
      <c r="D299" s="16">
        <f t="shared" si="26"/>
        <v>6</v>
      </c>
      <c r="E299" s="16">
        <f t="shared" si="27"/>
        <v>2</v>
      </c>
      <c r="F299" s="16">
        <f t="shared" si="28"/>
        <v>8</v>
      </c>
      <c r="G299" s="195">
        <v>297</v>
      </c>
      <c r="H299" s="193">
        <v>6.5060491999999998E-2</v>
      </c>
    </row>
    <row r="300" spans="2:8" x14ac:dyDescent="0.25">
      <c r="B300" s="192">
        <f t="shared" si="29"/>
        <v>43113.37499999928</v>
      </c>
      <c r="C300" s="16">
        <f t="shared" si="25"/>
        <v>1</v>
      </c>
      <c r="D300" s="16">
        <f t="shared" si="26"/>
        <v>6</v>
      </c>
      <c r="E300" s="16">
        <f t="shared" si="27"/>
        <v>2</v>
      </c>
      <c r="F300" s="16">
        <f t="shared" si="28"/>
        <v>9</v>
      </c>
      <c r="G300" s="195">
        <v>298</v>
      </c>
      <c r="H300" s="193">
        <v>0.19604911799999999</v>
      </c>
    </row>
    <row r="301" spans="2:8" x14ac:dyDescent="0.25">
      <c r="B301" s="192">
        <f t="shared" si="29"/>
        <v>43113.416666665944</v>
      </c>
      <c r="C301" s="16">
        <f t="shared" si="25"/>
        <v>1</v>
      </c>
      <c r="D301" s="16">
        <f t="shared" si="26"/>
        <v>6</v>
      </c>
      <c r="E301" s="16">
        <f t="shared" si="27"/>
        <v>2</v>
      </c>
      <c r="F301" s="16">
        <f t="shared" si="28"/>
        <v>10</v>
      </c>
      <c r="G301" s="195">
        <v>299</v>
      </c>
      <c r="H301" s="193">
        <v>0.30796701399999998</v>
      </c>
    </row>
    <row r="302" spans="2:8" x14ac:dyDescent="0.25">
      <c r="B302" s="192">
        <f t="shared" si="29"/>
        <v>43113.458333332608</v>
      </c>
      <c r="C302" s="16">
        <f t="shared" si="25"/>
        <v>1</v>
      </c>
      <c r="D302" s="16">
        <f t="shared" si="26"/>
        <v>6</v>
      </c>
      <c r="E302" s="16">
        <f t="shared" si="27"/>
        <v>2</v>
      </c>
      <c r="F302" s="16">
        <f t="shared" si="28"/>
        <v>11</v>
      </c>
      <c r="G302" s="195">
        <v>300</v>
      </c>
      <c r="H302" s="193">
        <v>0.35484755099999998</v>
      </c>
    </row>
    <row r="303" spans="2:8" x14ac:dyDescent="0.25">
      <c r="B303" s="192">
        <f t="shared" si="29"/>
        <v>43113.499999999272</v>
      </c>
      <c r="C303" s="16">
        <f t="shared" si="25"/>
        <v>1</v>
      </c>
      <c r="D303" s="16">
        <f t="shared" si="26"/>
        <v>6</v>
      </c>
      <c r="E303" s="16">
        <f t="shared" si="27"/>
        <v>2</v>
      </c>
      <c r="F303" s="16">
        <f t="shared" si="28"/>
        <v>12</v>
      </c>
      <c r="G303" s="195">
        <v>301</v>
      </c>
      <c r="H303" s="193">
        <v>0.36059938800000002</v>
      </c>
    </row>
    <row r="304" spans="2:8" x14ac:dyDescent="0.25">
      <c r="B304" s="192">
        <f t="shared" si="29"/>
        <v>43113.541666665937</v>
      </c>
      <c r="C304" s="16">
        <f t="shared" si="25"/>
        <v>1</v>
      </c>
      <c r="D304" s="16">
        <f t="shared" si="26"/>
        <v>6</v>
      </c>
      <c r="E304" s="16">
        <f t="shared" si="27"/>
        <v>2</v>
      </c>
      <c r="F304" s="16">
        <f t="shared" si="28"/>
        <v>13</v>
      </c>
      <c r="G304" s="195">
        <v>302</v>
      </c>
      <c r="H304" s="193">
        <v>0.34965021400000001</v>
      </c>
    </row>
    <row r="305" spans="2:8" x14ac:dyDescent="0.25">
      <c r="B305" s="192">
        <f t="shared" si="29"/>
        <v>43113.583333332601</v>
      </c>
      <c r="C305" s="16">
        <f t="shared" si="25"/>
        <v>1</v>
      </c>
      <c r="D305" s="16">
        <f t="shared" si="26"/>
        <v>6</v>
      </c>
      <c r="E305" s="16">
        <f t="shared" si="27"/>
        <v>2</v>
      </c>
      <c r="F305" s="16">
        <f t="shared" si="28"/>
        <v>14</v>
      </c>
      <c r="G305" s="195">
        <v>303</v>
      </c>
      <c r="H305" s="193">
        <v>0.276960818</v>
      </c>
    </row>
    <row r="306" spans="2:8" x14ac:dyDescent="0.25">
      <c r="B306" s="192">
        <f t="shared" si="29"/>
        <v>43113.624999999265</v>
      </c>
      <c r="C306" s="16">
        <f t="shared" si="25"/>
        <v>1</v>
      </c>
      <c r="D306" s="16">
        <f t="shared" si="26"/>
        <v>6</v>
      </c>
      <c r="E306" s="16">
        <f t="shared" si="27"/>
        <v>2</v>
      </c>
      <c r="F306" s="16">
        <f t="shared" si="28"/>
        <v>15</v>
      </c>
      <c r="G306" s="195">
        <v>304</v>
      </c>
      <c r="H306" s="193">
        <v>0.20491090200000001</v>
      </c>
    </row>
    <row r="307" spans="2:8" x14ac:dyDescent="0.25">
      <c r="B307" s="192">
        <f t="shared" si="29"/>
        <v>43113.666666665929</v>
      </c>
      <c r="C307" s="16">
        <f t="shared" si="25"/>
        <v>1</v>
      </c>
      <c r="D307" s="16">
        <f t="shared" si="26"/>
        <v>6</v>
      </c>
      <c r="E307" s="16">
        <f t="shared" si="27"/>
        <v>2</v>
      </c>
      <c r="F307" s="16">
        <f t="shared" si="28"/>
        <v>16</v>
      </c>
      <c r="G307" s="195">
        <v>305</v>
      </c>
      <c r="H307" s="193">
        <v>5.5952291000000001E-2</v>
      </c>
    </row>
    <row r="308" spans="2:8" x14ac:dyDescent="0.25">
      <c r="B308" s="192">
        <f t="shared" si="29"/>
        <v>43113.708333332594</v>
      </c>
      <c r="C308" s="16">
        <f t="shared" si="25"/>
        <v>1</v>
      </c>
      <c r="D308" s="16">
        <f t="shared" si="26"/>
        <v>6</v>
      </c>
      <c r="E308" s="16">
        <f t="shared" si="27"/>
        <v>2</v>
      </c>
      <c r="F308" s="16">
        <f t="shared" si="28"/>
        <v>17</v>
      </c>
      <c r="G308" s="195">
        <v>306</v>
      </c>
      <c r="H308" s="193">
        <v>0</v>
      </c>
    </row>
    <row r="309" spans="2:8" x14ac:dyDescent="0.25">
      <c r="B309" s="192">
        <f t="shared" si="29"/>
        <v>43113.749999999258</v>
      </c>
      <c r="C309" s="16">
        <f t="shared" si="25"/>
        <v>1</v>
      </c>
      <c r="D309" s="16">
        <f t="shared" si="26"/>
        <v>6</v>
      </c>
      <c r="E309" s="16">
        <f t="shared" si="27"/>
        <v>2</v>
      </c>
      <c r="F309" s="16">
        <f t="shared" si="28"/>
        <v>18</v>
      </c>
      <c r="G309" s="195">
        <v>307</v>
      </c>
      <c r="H309" s="193">
        <v>0</v>
      </c>
    </row>
    <row r="310" spans="2:8" x14ac:dyDescent="0.25">
      <c r="B310" s="192">
        <f t="shared" si="29"/>
        <v>43113.791666665922</v>
      </c>
      <c r="C310" s="16">
        <f t="shared" si="25"/>
        <v>1</v>
      </c>
      <c r="D310" s="16">
        <f t="shared" si="26"/>
        <v>6</v>
      </c>
      <c r="E310" s="16">
        <f t="shared" si="27"/>
        <v>2</v>
      </c>
      <c r="F310" s="16">
        <f t="shared" si="28"/>
        <v>19</v>
      </c>
      <c r="G310" s="195">
        <v>308</v>
      </c>
      <c r="H310" s="193">
        <v>0</v>
      </c>
    </row>
    <row r="311" spans="2:8" x14ac:dyDescent="0.25">
      <c r="B311" s="192">
        <f t="shared" si="29"/>
        <v>43113.833333332586</v>
      </c>
      <c r="C311" s="16">
        <f t="shared" si="25"/>
        <v>1</v>
      </c>
      <c r="D311" s="16">
        <f t="shared" si="26"/>
        <v>6</v>
      </c>
      <c r="E311" s="16">
        <f t="shared" si="27"/>
        <v>2</v>
      </c>
      <c r="F311" s="16">
        <f t="shared" si="28"/>
        <v>20</v>
      </c>
      <c r="G311" s="195">
        <v>309</v>
      </c>
      <c r="H311" s="193">
        <v>0</v>
      </c>
    </row>
    <row r="312" spans="2:8" x14ac:dyDescent="0.25">
      <c r="B312" s="192">
        <f t="shared" si="29"/>
        <v>43113.874999999251</v>
      </c>
      <c r="C312" s="16">
        <f t="shared" si="25"/>
        <v>1</v>
      </c>
      <c r="D312" s="16">
        <f t="shared" si="26"/>
        <v>6</v>
      </c>
      <c r="E312" s="16">
        <f t="shared" si="27"/>
        <v>2</v>
      </c>
      <c r="F312" s="16">
        <f t="shared" si="28"/>
        <v>21</v>
      </c>
      <c r="G312" s="195">
        <v>310</v>
      </c>
      <c r="H312" s="193">
        <v>0</v>
      </c>
    </row>
    <row r="313" spans="2:8" x14ac:dyDescent="0.25">
      <c r="B313" s="192">
        <f t="shared" si="29"/>
        <v>43113.916666665915</v>
      </c>
      <c r="C313" s="16">
        <f t="shared" si="25"/>
        <v>1</v>
      </c>
      <c r="D313" s="16">
        <f t="shared" si="26"/>
        <v>6</v>
      </c>
      <c r="E313" s="16">
        <f t="shared" si="27"/>
        <v>2</v>
      </c>
      <c r="F313" s="16">
        <f t="shared" si="28"/>
        <v>22</v>
      </c>
      <c r="G313" s="195">
        <v>311</v>
      </c>
      <c r="H313" s="193">
        <v>0</v>
      </c>
    </row>
    <row r="314" spans="2:8" x14ac:dyDescent="0.25">
      <c r="B314" s="192">
        <f t="shared" si="29"/>
        <v>43113.958333332579</v>
      </c>
      <c r="C314" s="16">
        <f t="shared" si="25"/>
        <v>1</v>
      </c>
      <c r="D314" s="16">
        <f t="shared" si="26"/>
        <v>6</v>
      </c>
      <c r="E314" s="16">
        <f t="shared" si="27"/>
        <v>2</v>
      </c>
      <c r="F314" s="16">
        <f t="shared" si="28"/>
        <v>23</v>
      </c>
      <c r="G314" s="195">
        <v>312</v>
      </c>
      <c r="H314" s="193">
        <v>0</v>
      </c>
    </row>
    <row r="315" spans="2:8" x14ac:dyDescent="0.25">
      <c r="B315" s="192">
        <f t="shared" si="29"/>
        <v>43113.999999999243</v>
      </c>
      <c r="C315" s="16">
        <f t="shared" si="25"/>
        <v>1</v>
      </c>
      <c r="D315" s="16">
        <f t="shared" si="26"/>
        <v>7</v>
      </c>
      <c r="E315" s="16">
        <f t="shared" si="27"/>
        <v>2</v>
      </c>
      <c r="F315" s="16">
        <f t="shared" si="28"/>
        <v>0</v>
      </c>
      <c r="G315" s="195">
        <v>313</v>
      </c>
      <c r="H315" s="193">
        <v>0</v>
      </c>
    </row>
    <row r="316" spans="2:8" x14ac:dyDescent="0.25">
      <c r="B316" s="192">
        <f t="shared" si="29"/>
        <v>43114.041666665908</v>
      </c>
      <c r="C316" s="16">
        <f t="shared" si="25"/>
        <v>1</v>
      </c>
      <c r="D316" s="16">
        <f t="shared" si="26"/>
        <v>7</v>
      </c>
      <c r="E316" s="16">
        <f t="shared" si="27"/>
        <v>2</v>
      </c>
      <c r="F316" s="16">
        <f t="shared" si="28"/>
        <v>1</v>
      </c>
      <c r="G316" s="195">
        <v>314</v>
      </c>
      <c r="H316" s="193">
        <v>0</v>
      </c>
    </row>
    <row r="317" spans="2:8" x14ac:dyDescent="0.25">
      <c r="B317" s="192">
        <f t="shared" si="29"/>
        <v>43114.083333332572</v>
      </c>
      <c r="C317" s="16">
        <f t="shared" si="25"/>
        <v>1</v>
      </c>
      <c r="D317" s="16">
        <f t="shared" si="26"/>
        <v>7</v>
      </c>
      <c r="E317" s="16">
        <f t="shared" si="27"/>
        <v>2</v>
      </c>
      <c r="F317" s="16">
        <f t="shared" si="28"/>
        <v>2</v>
      </c>
      <c r="G317" s="195">
        <v>315</v>
      </c>
      <c r="H317" s="193">
        <v>0</v>
      </c>
    </row>
    <row r="318" spans="2:8" x14ac:dyDescent="0.25">
      <c r="B318" s="192">
        <f t="shared" si="29"/>
        <v>43114.124999999236</v>
      </c>
      <c r="C318" s="16">
        <f t="shared" si="25"/>
        <v>1</v>
      </c>
      <c r="D318" s="16">
        <f t="shared" si="26"/>
        <v>7</v>
      </c>
      <c r="E318" s="16">
        <f t="shared" si="27"/>
        <v>2</v>
      </c>
      <c r="F318" s="16">
        <f t="shared" si="28"/>
        <v>3</v>
      </c>
      <c r="G318" s="195">
        <v>316</v>
      </c>
      <c r="H318" s="193">
        <v>0</v>
      </c>
    </row>
    <row r="319" spans="2:8" x14ac:dyDescent="0.25">
      <c r="B319" s="192">
        <f t="shared" si="29"/>
        <v>43114.1666666659</v>
      </c>
      <c r="C319" s="16">
        <f t="shared" si="25"/>
        <v>1</v>
      </c>
      <c r="D319" s="16">
        <f t="shared" si="26"/>
        <v>7</v>
      </c>
      <c r="E319" s="16">
        <f t="shared" si="27"/>
        <v>2</v>
      </c>
      <c r="F319" s="16">
        <f t="shared" si="28"/>
        <v>4</v>
      </c>
      <c r="G319" s="195">
        <v>317</v>
      </c>
      <c r="H319" s="193">
        <v>0</v>
      </c>
    </row>
    <row r="320" spans="2:8" x14ac:dyDescent="0.25">
      <c r="B320" s="192">
        <f t="shared" si="29"/>
        <v>43114.208333332565</v>
      </c>
      <c r="C320" s="16">
        <f t="shared" si="25"/>
        <v>1</v>
      </c>
      <c r="D320" s="16">
        <f t="shared" si="26"/>
        <v>7</v>
      </c>
      <c r="E320" s="16">
        <f t="shared" si="27"/>
        <v>2</v>
      </c>
      <c r="F320" s="16">
        <f t="shared" si="28"/>
        <v>5</v>
      </c>
      <c r="G320" s="195">
        <v>318</v>
      </c>
      <c r="H320" s="193">
        <v>0</v>
      </c>
    </row>
    <row r="321" spans="2:8" x14ac:dyDescent="0.25">
      <c r="B321" s="192">
        <f t="shared" si="29"/>
        <v>43114.249999999229</v>
      </c>
      <c r="C321" s="16">
        <f t="shared" si="25"/>
        <v>1</v>
      </c>
      <c r="D321" s="16">
        <f t="shared" si="26"/>
        <v>7</v>
      </c>
      <c r="E321" s="16">
        <f t="shared" si="27"/>
        <v>2</v>
      </c>
      <c r="F321" s="16">
        <f t="shared" si="28"/>
        <v>6</v>
      </c>
      <c r="G321" s="195">
        <v>319</v>
      </c>
      <c r="H321" s="193">
        <v>0</v>
      </c>
    </row>
    <row r="322" spans="2:8" x14ac:dyDescent="0.25">
      <c r="B322" s="192">
        <f t="shared" si="29"/>
        <v>43114.291666665893</v>
      </c>
      <c r="C322" s="16">
        <f t="shared" si="25"/>
        <v>1</v>
      </c>
      <c r="D322" s="16">
        <f t="shared" si="26"/>
        <v>7</v>
      </c>
      <c r="E322" s="16">
        <f t="shared" si="27"/>
        <v>2</v>
      </c>
      <c r="F322" s="16">
        <f t="shared" si="28"/>
        <v>7</v>
      </c>
      <c r="G322" s="195">
        <v>320</v>
      </c>
      <c r="H322" s="193">
        <v>0</v>
      </c>
    </row>
    <row r="323" spans="2:8" x14ac:dyDescent="0.25">
      <c r="B323" s="192">
        <f t="shared" si="29"/>
        <v>43114.333333332557</v>
      </c>
      <c r="C323" s="16">
        <f t="shared" si="25"/>
        <v>1</v>
      </c>
      <c r="D323" s="16">
        <f t="shared" si="26"/>
        <v>7</v>
      </c>
      <c r="E323" s="16">
        <f t="shared" si="27"/>
        <v>2</v>
      </c>
      <c r="F323" s="16">
        <f t="shared" si="28"/>
        <v>8</v>
      </c>
      <c r="G323" s="195">
        <v>321</v>
      </c>
      <c r="H323" s="193">
        <v>5.3544873E-2</v>
      </c>
    </row>
    <row r="324" spans="2:8" x14ac:dyDescent="0.25">
      <c r="B324" s="192">
        <f t="shared" si="29"/>
        <v>43114.374999999221</v>
      </c>
      <c r="C324" s="16">
        <f t="shared" ref="C324:C387" si="30">MONTH(B324)</f>
        <v>1</v>
      </c>
      <c r="D324" s="16">
        <f t="shared" ref="D324:D387" si="31">WEEKDAY(B324,2)</f>
        <v>7</v>
      </c>
      <c r="E324" s="16">
        <f t="shared" ref="E324:E387" si="32">IF(D324&lt;6,1,2)</f>
        <v>2</v>
      </c>
      <c r="F324" s="16">
        <f t="shared" ref="F324:F387" si="33">HOUR(B324)</f>
        <v>9</v>
      </c>
      <c r="G324" s="195">
        <v>322</v>
      </c>
      <c r="H324" s="193">
        <v>0.151612369</v>
      </c>
    </row>
    <row r="325" spans="2:8" x14ac:dyDescent="0.25">
      <c r="B325" s="192">
        <f t="shared" ref="B325:B388" si="34">B324+1/24</f>
        <v>43114.416666665886</v>
      </c>
      <c r="C325" s="16">
        <f t="shared" si="30"/>
        <v>1</v>
      </c>
      <c r="D325" s="16">
        <f t="shared" si="31"/>
        <v>7</v>
      </c>
      <c r="E325" s="16">
        <f t="shared" si="32"/>
        <v>2</v>
      </c>
      <c r="F325" s="16">
        <f t="shared" si="33"/>
        <v>10</v>
      </c>
      <c r="G325" s="195">
        <v>323</v>
      </c>
      <c r="H325" s="193">
        <v>0.215180711</v>
      </c>
    </row>
    <row r="326" spans="2:8" x14ac:dyDescent="0.25">
      <c r="B326" s="192">
        <f t="shared" si="34"/>
        <v>43114.45833333255</v>
      </c>
      <c r="C326" s="16">
        <f t="shared" si="30"/>
        <v>1</v>
      </c>
      <c r="D326" s="16">
        <f t="shared" si="31"/>
        <v>7</v>
      </c>
      <c r="E326" s="16">
        <f t="shared" si="32"/>
        <v>2</v>
      </c>
      <c r="F326" s="16">
        <f t="shared" si="33"/>
        <v>11</v>
      </c>
      <c r="G326" s="195">
        <v>324</v>
      </c>
      <c r="H326" s="193">
        <v>0.21168991600000001</v>
      </c>
    </row>
    <row r="327" spans="2:8" x14ac:dyDescent="0.25">
      <c r="B327" s="192">
        <f t="shared" si="34"/>
        <v>43114.499999999214</v>
      </c>
      <c r="C327" s="16">
        <f t="shared" si="30"/>
        <v>1</v>
      </c>
      <c r="D327" s="16">
        <f t="shared" si="31"/>
        <v>7</v>
      </c>
      <c r="E327" s="16">
        <f t="shared" si="32"/>
        <v>2</v>
      </c>
      <c r="F327" s="16">
        <f t="shared" si="33"/>
        <v>12</v>
      </c>
      <c r="G327" s="195">
        <v>325</v>
      </c>
      <c r="H327" s="193">
        <v>0.21881107599999999</v>
      </c>
    </row>
    <row r="328" spans="2:8" x14ac:dyDescent="0.25">
      <c r="B328" s="192">
        <f t="shared" si="34"/>
        <v>43114.541666665878</v>
      </c>
      <c r="C328" s="16">
        <f t="shared" si="30"/>
        <v>1</v>
      </c>
      <c r="D328" s="16">
        <f t="shared" si="31"/>
        <v>7</v>
      </c>
      <c r="E328" s="16">
        <f t="shared" si="32"/>
        <v>2</v>
      </c>
      <c r="F328" s="16">
        <f t="shared" si="33"/>
        <v>13</v>
      </c>
      <c r="G328" s="195">
        <v>326</v>
      </c>
      <c r="H328" s="193">
        <v>0.22942676100000001</v>
      </c>
    </row>
    <row r="329" spans="2:8" x14ac:dyDescent="0.25">
      <c r="B329" s="192">
        <f t="shared" si="34"/>
        <v>43114.583333332543</v>
      </c>
      <c r="C329" s="16">
        <f t="shared" si="30"/>
        <v>1</v>
      </c>
      <c r="D329" s="16">
        <f t="shared" si="31"/>
        <v>7</v>
      </c>
      <c r="E329" s="16">
        <f t="shared" si="32"/>
        <v>2</v>
      </c>
      <c r="F329" s="16">
        <f t="shared" si="33"/>
        <v>14</v>
      </c>
      <c r="G329" s="195">
        <v>327</v>
      </c>
      <c r="H329" s="193">
        <v>0.18784863800000001</v>
      </c>
    </row>
    <row r="330" spans="2:8" x14ac:dyDescent="0.25">
      <c r="B330" s="192">
        <f t="shared" si="34"/>
        <v>43114.624999999207</v>
      </c>
      <c r="C330" s="16">
        <f t="shared" si="30"/>
        <v>1</v>
      </c>
      <c r="D330" s="16">
        <f t="shared" si="31"/>
        <v>7</v>
      </c>
      <c r="E330" s="16">
        <f t="shared" si="32"/>
        <v>2</v>
      </c>
      <c r="F330" s="16">
        <f t="shared" si="33"/>
        <v>15</v>
      </c>
      <c r="G330" s="195">
        <v>328</v>
      </c>
      <c r="H330" s="193">
        <v>0.15494714100000001</v>
      </c>
    </row>
    <row r="331" spans="2:8" x14ac:dyDescent="0.25">
      <c r="B331" s="192">
        <f t="shared" si="34"/>
        <v>43114.666666665871</v>
      </c>
      <c r="C331" s="16">
        <f t="shared" si="30"/>
        <v>1</v>
      </c>
      <c r="D331" s="16">
        <f t="shared" si="31"/>
        <v>7</v>
      </c>
      <c r="E331" s="16">
        <f t="shared" si="32"/>
        <v>2</v>
      </c>
      <c r="F331" s="16">
        <f t="shared" si="33"/>
        <v>16</v>
      </c>
      <c r="G331" s="195">
        <v>329</v>
      </c>
      <c r="H331" s="193">
        <v>4.3094832E-2</v>
      </c>
    </row>
    <row r="332" spans="2:8" x14ac:dyDescent="0.25">
      <c r="B332" s="192">
        <f t="shared" si="34"/>
        <v>43114.708333332535</v>
      </c>
      <c r="C332" s="16">
        <f t="shared" si="30"/>
        <v>1</v>
      </c>
      <c r="D332" s="16">
        <f t="shared" si="31"/>
        <v>7</v>
      </c>
      <c r="E332" s="16">
        <f t="shared" si="32"/>
        <v>2</v>
      </c>
      <c r="F332" s="16">
        <f t="shared" si="33"/>
        <v>17</v>
      </c>
      <c r="G332" s="195">
        <v>330</v>
      </c>
      <c r="H332" s="193">
        <v>0</v>
      </c>
    </row>
    <row r="333" spans="2:8" x14ac:dyDescent="0.25">
      <c r="B333" s="192">
        <f t="shared" si="34"/>
        <v>43114.7499999992</v>
      </c>
      <c r="C333" s="16">
        <f t="shared" si="30"/>
        <v>1</v>
      </c>
      <c r="D333" s="16">
        <f t="shared" si="31"/>
        <v>7</v>
      </c>
      <c r="E333" s="16">
        <f t="shared" si="32"/>
        <v>2</v>
      </c>
      <c r="F333" s="16">
        <f t="shared" si="33"/>
        <v>18</v>
      </c>
      <c r="G333" s="195">
        <v>331</v>
      </c>
      <c r="H333" s="193">
        <v>0</v>
      </c>
    </row>
    <row r="334" spans="2:8" x14ac:dyDescent="0.25">
      <c r="B334" s="192">
        <f t="shared" si="34"/>
        <v>43114.791666665864</v>
      </c>
      <c r="C334" s="16">
        <f t="shared" si="30"/>
        <v>1</v>
      </c>
      <c r="D334" s="16">
        <f t="shared" si="31"/>
        <v>7</v>
      </c>
      <c r="E334" s="16">
        <f t="shared" si="32"/>
        <v>2</v>
      </c>
      <c r="F334" s="16">
        <f t="shared" si="33"/>
        <v>19</v>
      </c>
      <c r="G334" s="195">
        <v>332</v>
      </c>
      <c r="H334" s="193">
        <v>0</v>
      </c>
    </row>
    <row r="335" spans="2:8" x14ac:dyDescent="0.25">
      <c r="B335" s="192">
        <f t="shared" si="34"/>
        <v>43114.833333332528</v>
      </c>
      <c r="C335" s="16">
        <f t="shared" si="30"/>
        <v>1</v>
      </c>
      <c r="D335" s="16">
        <f t="shared" si="31"/>
        <v>7</v>
      </c>
      <c r="E335" s="16">
        <f t="shared" si="32"/>
        <v>2</v>
      </c>
      <c r="F335" s="16">
        <f t="shared" si="33"/>
        <v>20</v>
      </c>
      <c r="G335" s="195">
        <v>333</v>
      </c>
      <c r="H335" s="193">
        <v>0</v>
      </c>
    </row>
    <row r="336" spans="2:8" x14ac:dyDescent="0.25">
      <c r="B336" s="192">
        <f t="shared" si="34"/>
        <v>43114.874999999192</v>
      </c>
      <c r="C336" s="16">
        <f t="shared" si="30"/>
        <v>1</v>
      </c>
      <c r="D336" s="16">
        <f t="shared" si="31"/>
        <v>7</v>
      </c>
      <c r="E336" s="16">
        <f t="shared" si="32"/>
        <v>2</v>
      </c>
      <c r="F336" s="16">
        <f t="shared" si="33"/>
        <v>21</v>
      </c>
      <c r="G336" s="195">
        <v>334</v>
      </c>
      <c r="H336" s="193">
        <v>0</v>
      </c>
    </row>
    <row r="337" spans="2:8" x14ac:dyDescent="0.25">
      <c r="B337" s="192">
        <f t="shared" si="34"/>
        <v>43114.916666665857</v>
      </c>
      <c r="C337" s="16">
        <f t="shared" si="30"/>
        <v>1</v>
      </c>
      <c r="D337" s="16">
        <f t="shared" si="31"/>
        <v>7</v>
      </c>
      <c r="E337" s="16">
        <f t="shared" si="32"/>
        <v>2</v>
      </c>
      <c r="F337" s="16">
        <f t="shared" si="33"/>
        <v>22</v>
      </c>
      <c r="G337" s="195">
        <v>335</v>
      </c>
      <c r="H337" s="193">
        <v>0</v>
      </c>
    </row>
    <row r="338" spans="2:8" x14ac:dyDescent="0.25">
      <c r="B338" s="192">
        <f t="shared" si="34"/>
        <v>43114.958333332521</v>
      </c>
      <c r="C338" s="16">
        <f t="shared" si="30"/>
        <v>1</v>
      </c>
      <c r="D338" s="16">
        <f t="shared" si="31"/>
        <v>7</v>
      </c>
      <c r="E338" s="16">
        <f t="shared" si="32"/>
        <v>2</v>
      </c>
      <c r="F338" s="16">
        <f t="shared" si="33"/>
        <v>23</v>
      </c>
      <c r="G338" s="195">
        <v>336</v>
      </c>
      <c r="H338" s="193">
        <v>0</v>
      </c>
    </row>
    <row r="339" spans="2:8" x14ac:dyDescent="0.25">
      <c r="B339" s="192">
        <f t="shared" si="34"/>
        <v>43114.999999999185</v>
      </c>
      <c r="C339" s="16">
        <f t="shared" si="30"/>
        <v>1</v>
      </c>
      <c r="D339" s="16">
        <f t="shared" si="31"/>
        <v>1</v>
      </c>
      <c r="E339" s="16">
        <f t="shared" si="32"/>
        <v>1</v>
      </c>
      <c r="F339" s="16">
        <f t="shared" si="33"/>
        <v>0</v>
      </c>
      <c r="G339" s="195">
        <v>337</v>
      </c>
      <c r="H339" s="193">
        <v>0</v>
      </c>
    </row>
    <row r="340" spans="2:8" x14ac:dyDescent="0.25">
      <c r="B340" s="192">
        <f t="shared" si="34"/>
        <v>43115.041666665849</v>
      </c>
      <c r="C340" s="16">
        <f t="shared" si="30"/>
        <v>1</v>
      </c>
      <c r="D340" s="16">
        <f t="shared" si="31"/>
        <v>1</v>
      </c>
      <c r="E340" s="16">
        <f t="shared" si="32"/>
        <v>1</v>
      </c>
      <c r="F340" s="16">
        <f t="shared" si="33"/>
        <v>1</v>
      </c>
      <c r="G340" s="195">
        <v>338</v>
      </c>
      <c r="H340" s="193">
        <v>0</v>
      </c>
    </row>
    <row r="341" spans="2:8" x14ac:dyDescent="0.25">
      <c r="B341" s="192">
        <f t="shared" si="34"/>
        <v>43115.083333332514</v>
      </c>
      <c r="C341" s="16">
        <f t="shared" si="30"/>
        <v>1</v>
      </c>
      <c r="D341" s="16">
        <f t="shared" si="31"/>
        <v>1</v>
      </c>
      <c r="E341" s="16">
        <f t="shared" si="32"/>
        <v>1</v>
      </c>
      <c r="F341" s="16">
        <f t="shared" si="33"/>
        <v>2</v>
      </c>
      <c r="G341" s="195">
        <v>339</v>
      </c>
      <c r="H341" s="193">
        <v>0</v>
      </c>
    </row>
    <row r="342" spans="2:8" x14ac:dyDescent="0.25">
      <c r="B342" s="192">
        <f t="shared" si="34"/>
        <v>43115.124999999178</v>
      </c>
      <c r="C342" s="16">
        <f t="shared" si="30"/>
        <v>1</v>
      </c>
      <c r="D342" s="16">
        <f t="shared" si="31"/>
        <v>1</v>
      </c>
      <c r="E342" s="16">
        <f t="shared" si="32"/>
        <v>1</v>
      </c>
      <c r="F342" s="16">
        <f t="shared" si="33"/>
        <v>3</v>
      </c>
      <c r="G342" s="195">
        <v>340</v>
      </c>
      <c r="H342" s="193">
        <v>0</v>
      </c>
    </row>
    <row r="343" spans="2:8" x14ac:dyDescent="0.25">
      <c r="B343" s="192">
        <f t="shared" si="34"/>
        <v>43115.166666665842</v>
      </c>
      <c r="C343" s="16">
        <f t="shared" si="30"/>
        <v>1</v>
      </c>
      <c r="D343" s="16">
        <f t="shared" si="31"/>
        <v>1</v>
      </c>
      <c r="E343" s="16">
        <f t="shared" si="32"/>
        <v>1</v>
      </c>
      <c r="F343" s="16">
        <f t="shared" si="33"/>
        <v>4</v>
      </c>
      <c r="G343" s="195">
        <v>341</v>
      </c>
      <c r="H343" s="193">
        <v>0</v>
      </c>
    </row>
    <row r="344" spans="2:8" x14ac:dyDescent="0.25">
      <c r="B344" s="192">
        <f t="shared" si="34"/>
        <v>43115.208333332506</v>
      </c>
      <c r="C344" s="16">
        <f t="shared" si="30"/>
        <v>1</v>
      </c>
      <c r="D344" s="16">
        <f t="shared" si="31"/>
        <v>1</v>
      </c>
      <c r="E344" s="16">
        <f t="shared" si="32"/>
        <v>1</v>
      </c>
      <c r="F344" s="16">
        <f t="shared" si="33"/>
        <v>5</v>
      </c>
      <c r="G344" s="195">
        <v>342</v>
      </c>
      <c r="H344" s="193">
        <v>0</v>
      </c>
    </row>
    <row r="345" spans="2:8" x14ac:dyDescent="0.25">
      <c r="B345" s="192">
        <f t="shared" si="34"/>
        <v>43115.249999999171</v>
      </c>
      <c r="C345" s="16">
        <f t="shared" si="30"/>
        <v>1</v>
      </c>
      <c r="D345" s="16">
        <f t="shared" si="31"/>
        <v>1</v>
      </c>
      <c r="E345" s="16">
        <f t="shared" si="32"/>
        <v>1</v>
      </c>
      <c r="F345" s="16">
        <f t="shared" si="33"/>
        <v>6</v>
      </c>
      <c r="G345" s="195">
        <v>343</v>
      </c>
      <c r="H345" s="193">
        <v>0</v>
      </c>
    </row>
    <row r="346" spans="2:8" x14ac:dyDescent="0.25">
      <c r="B346" s="192">
        <f t="shared" si="34"/>
        <v>43115.291666665835</v>
      </c>
      <c r="C346" s="16">
        <f t="shared" si="30"/>
        <v>1</v>
      </c>
      <c r="D346" s="16">
        <f t="shared" si="31"/>
        <v>1</v>
      </c>
      <c r="E346" s="16">
        <f t="shared" si="32"/>
        <v>1</v>
      </c>
      <c r="F346" s="16">
        <f t="shared" si="33"/>
        <v>7</v>
      </c>
      <c r="G346" s="195">
        <v>344</v>
      </c>
      <c r="H346" s="193">
        <v>1.6575699999999999E-4</v>
      </c>
    </row>
    <row r="347" spans="2:8" x14ac:dyDescent="0.25">
      <c r="B347" s="192">
        <f t="shared" si="34"/>
        <v>43115.333333332499</v>
      </c>
      <c r="C347" s="16">
        <f t="shared" si="30"/>
        <v>1</v>
      </c>
      <c r="D347" s="16">
        <f t="shared" si="31"/>
        <v>1</v>
      </c>
      <c r="E347" s="16">
        <f t="shared" si="32"/>
        <v>1</v>
      </c>
      <c r="F347" s="16">
        <f t="shared" si="33"/>
        <v>8</v>
      </c>
      <c r="G347" s="195">
        <v>345</v>
      </c>
      <c r="H347" s="193">
        <v>6.4511563999999993E-2</v>
      </c>
    </row>
    <row r="348" spans="2:8" x14ac:dyDescent="0.25">
      <c r="B348" s="192">
        <f t="shared" si="34"/>
        <v>43115.374999999163</v>
      </c>
      <c r="C348" s="16">
        <f t="shared" si="30"/>
        <v>1</v>
      </c>
      <c r="D348" s="16">
        <f t="shared" si="31"/>
        <v>1</v>
      </c>
      <c r="E348" s="16">
        <f t="shared" si="32"/>
        <v>1</v>
      </c>
      <c r="F348" s="16">
        <f t="shared" si="33"/>
        <v>9</v>
      </c>
      <c r="G348" s="195">
        <v>346</v>
      </c>
      <c r="H348" s="193">
        <v>0.18889645899999999</v>
      </c>
    </row>
    <row r="349" spans="2:8" x14ac:dyDescent="0.25">
      <c r="B349" s="192">
        <f t="shared" si="34"/>
        <v>43115.416666665828</v>
      </c>
      <c r="C349" s="16">
        <f t="shared" si="30"/>
        <v>1</v>
      </c>
      <c r="D349" s="16">
        <f t="shared" si="31"/>
        <v>1</v>
      </c>
      <c r="E349" s="16">
        <f t="shared" si="32"/>
        <v>1</v>
      </c>
      <c r="F349" s="16">
        <f t="shared" si="33"/>
        <v>10</v>
      </c>
      <c r="G349" s="195">
        <v>347</v>
      </c>
      <c r="H349" s="193">
        <v>0.27360995399999999</v>
      </c>
    </row>
    <row r="350" spans="2:8" x14ac:dyDescent="0.25">
      <c r="B350" s="192">
        <f t="shared" si="34"/>
        <v>43115.458333332492</v>
      </c>
      <c r="C350" s="16">
        <f t="shared" si="30"/>
        <v>1</v>
      </c>
      <c r="D350" s="16">
        <f t="shared" si="31"/>
        <v>1</v>
      </c>
      <c r="E350" s="16">
        <f t="shared" si="32"/>
        <v>1</v>
      </c>
      <c r="F350" s="16">
        <f t="shared" si="33"/>
        <v>11</v>
      </c>
      <c r="G350" s="195">
        <v>348</v>
      </c>
      <c r="H350" s="193">
        <v>0.307385089</v>
      </c>
    </row>
    <row r="351" spans="2:8" x14ac:dyDescent="0.25">
      <c r="B351" s="192">
        <f t="shared" si="34"/>
        <v>43115.499999999156</v>
      </c>
      <c r="C351" s="16">
        <f t="shared" si="30"/>
        <v>1</v>
      </c>
      <c r="D351" s="16">
        <f t="shared" si="31"/>
        <v>1</v>
      </c>
      <c r="E351" s="16">
        <f t="shared" si="32"/>
        <v>1</v>
      </c>
      <c r="F351" s="16">
        <f t="shared" si="33"/>
        <v>12</v>
      </c>
      <c r="G351" s="195">
        <v>349</v>
      </c>
      <c r="H351" s="193">
        <v>0.32065077600000003</v>
      </c>
    </row>
    <row r="352" spans="2:8" x14ac:dyDescent="0.25">
      <c r="B352" s="192">
        <f t="shared" si="34"/>
        <v>43115.54166666582</v>
      </c>
      <c r="C352" s="16">
        <f t="shared" si="30"/>
        <v>1</v>
      </c>
      <c r="D352" s="16">
        <f t="shared" si="31"/>
        <v>1</v>
      </c>
      <c r="E352" s="16">
        <f t="shared" si="32"/>
        <v>1</v>
      </c>
      <c r="F352" s="16">
        <f t="shared" si="33"/>
        <v>13</v>
      </c>
      <c r="G352" s="195">
        <v>350</v>
      </c>
      <c r="H352" s="193">
        <v>0.309492192</v>
      </c>
    </row>
    <row r="353" spans="2:8" x14ac:dyDescent="0.25">
      <c r="B353" s="192">
        <f t="shared" si="34"/>
        <v>43115.583333332484</v>
      </c>
      <c r="C353" s="16">
        <f t="shared" si="30"/>
        <v>1</v>
      </c>
      <c r="D353" s="16">
        <f t="shared" si="31"/>
        <v>1</v>
      </c>
      <c r="E353" s="16">
        <f t="shared" si="32"/>
        <v>1</v>
      </c>
      <c r="F353" s="16">
        <f t="shared" si="33"/>
        <v>14</v>
      </c>
      <c r="G353" s="195">
        <v>351</v>
      </c>
      <c r="H353" s="193">
        <v>0.26723235400000001</v>
      </c>
    </row>
    <row r="354" spans="2:8" x14ac:dyDescent="0.25">
      <c r="B354" s="192">
        <f t="shared" si="34"/>
        <v>43115.624999999149</v>
      </c>
      <c r="C354" s="16">
        <f t="shared" si="30"/>
        <v>1</v>
      </c>
      <c r="D354" s="16">
        <f t="shared" si="31"/>
        <v>1</v>
      </c>
      <c r="E354" s="16">
        <f t="shared" si="32"/>
        <v>1</v>
      </c>
      <c r="F354" s="16">
        <f t="shared" si="33"/>
        <v>15</v>
      </c>
      <c r="G354" s="195">
        <v>352</v>
      </c>
      <c r="H354" s="193">
        <v>0.21473441800000001</v>
      </c>
    </row>
    <row r="355" spans="2:8" x14ac:dyDescent="0.25">
      <c r="B355" s="192">
        <f t="shared" si="34"/>
        <v>43115.666666665813</v>
      </c>
      <c r="C355" s="16">
        <f t="shared" si="30"/>
        <v>1</v>
      </c>
      <c r="D355" s="16">
        <f t="shared" si="31"/>
        <v>1</v>
      </c>
      <c r="E355" s="16">
        <f t="shared" si="32"/>
        <v>1</v>
      </c>
      <c r="F355" s="16">
        <f t="shared" si="33"/>
        <v>16</v>
      </c>
      <c r="G355" s="195">
        <v>353</v>
      </c>
      <c r="H355" s="193">
        <v>6.1065886999999999E-2</v>
      </c>
    </row>
    <row r="356" spans="2:8" x14ac:dyDescent="0.25">
      <c r="B356" s="192">
        <f t="shared" si="34"/>
        <v>43115.708333332477</v>
      </c>
      <c r="C356" s="16">
        <f t="shared" si="30"/>
        <v>1</v>
      </c>
      <c r="D356" s="16">
        <f t="shared" si="31"/>
        <v>1</v>
      </c>
      <c r="E356" s="16">
        <f t="shared" si="32"/>
        <v>1</v>
      </c>
      <c r="F356" s="16">
        <f t="shared" si="33"/>
        <v>17</v>
      </c>
      <c r="G356" s="195">
        <v>354</v>
      </c>
      <c r="H356" s="193">
        <v>0</v>
      </c>
    </row>
    <row r="357" spans="2:8" x14ac:dyDescent="0.25">
      <c r="B357" s="192">
        <f t="shared" si="34"/>
        <v>43115.749999999141</v>
      </c>
      <c r="C357" s="16">
        <f t="shared" si="30"/>
        <v>1</v>
      </c>
      <c r="D357" s="16">
        <f t="shared" si="31"/>
        <v>1</v>
      </c>
      <c r="E357" s="16">
        <f t="shared" si="32"/>
        <v>1</v>
      </c>
      <c r="F357" s="16">
        <f t="shared" si="33"/>
        <v>18</v>
      </c>
      <c r="G357" s="195">
        <v>355</v>
      </c>
      <c r="H357" s="193">
        <v>0</v>
      </c>
    </row>
    <row r="358" spans="2:8" x14ac:dyDescent="0.25">
      <c r="B358" s="192">
        <f t="shared" si="34"/>
        <v>43115.791666665806</v>
      </c>
      <c r="C358" s="16">
        <f t="shared" si="30"/>
        <v>1</v>
      </c>
      <c r="D358" s="16">
        <f t="shared" si="31"/>
        <v>1</v>
      </c>
      <c r="E358" s="16">
        <f t="shared" si="32"/>
        <v>1</v>
      </c>
      <c r="F358" s="16">
        <f t="shared" si="33"/>
        <v>19</v>
      </c>
      <c r="G358" s="195">
        <v>356</v>
      </c>
      <c r="H358" s="193">
        <v>0</v>
      </c>
    </row>
    <row r="359" spans="2:8" x14ac:dyDescent="0.25">
      <c r="B359" s="192">
        <f t="shared" si="34"/>
        <v>43115.83333333247</v>
      </c>
      <c r="C359" s="16">
        <f t="shared" si="30"/>
        <v>1</v>
      </c>
      <c r="D359" s="16">
        <f t="shared" si="31"/>
        <v>1</v>
      </c>
      <c r="E359" s="16">
        <f t="shared" si="32"/>
        <v>1</v>
      </c>
      <c r="F359" s="16">
        <f t="shared" si="33"/>
        <v>20</v>
      </c>
      <c r="G359" s="195">
        <v>357</v>
      </c>
      <c r="H359" s="193">
        <v>0</v>
      </c>
    </row>
    <row r="360" spans="2:8" x14ac:dyDescent="0.25">
      <c r="B360" s="192">
        <f t="shared" si="34"/>
        <v>43115.874999999134</v>
      </c>
      <c r="C360" s="16">
        <f t="shared" si="30"/>
        <v>1</v>
      </c>
      <c r="D360" s="16">
        <f t="shared" si="31"/>
        <v>1</v>
      </c>
      <c r="E360" s="16">
        <f t="shared" si="32"/>
        <v>1</v>
      </c>
      <c r="F360" s="16">
        <f t="shared" si="33"/>
        <v>21</v>
      </c>
      <c r="G360" s="195">
        <v>358</v>
      </c>
      <c r="H360" s="193">
        <v>0</v>
      </c>
    </row>
    <row r="361" spans="2:8" x14ac:dyDescent="0.25">
      <c r="B361" s="192">
        <f t="shared" si="34"/>
        <v>43115.916666665798</v>
      </c>
      <c r="C361" s="16">
        <f t="shared" si="30"/>
        <v>1</v>
      </c>
      <c r="D361" s="16">
        <f t="shared" si="31"/>
        <v>1</v>
      </c>
      <c r="E361" s="16">
        <f t="shared" si="32"/>
        <v>1</v>
      </c>
      <c r="F361" s="16">
        <f t="shared" si="33"/>
        <v>22</v>
      </c>
      <c r="G361" s="195">
        <v>359</v>
      </c>
      <c r="H361" s="193">
        <v>0</v>
      </c>
    </row>
    <row r="362" spans="2:8" x14ac:dyDescent="0.25">
      <c r="B362" s="192">
        <f t="shared" si="34"/>
        <v>43115.958333332463</v>
      </c>
      <c r="C362" s="16">
        <f t="shared" si="30"/>
        <v>1</v>
      </c>
      <c r="D362" s="16">
        <f t="shared" si="31"/>
        <v>1</v>
      </c>
      <c r="E362" s="16">
        <f t="shared" si="32"/>
        <v>1</v>
      </c>
      <c r="F362" s="16">
        <f t="shared" si="33"/>
        <v>23</v>
      </c>
      <c r="G362" s="195">
        <v>360</v>
      </c>
      <c r="H362" s="193">
        <v>0</v>
      </c>
    </row>
    <row r="363" spans="2:8" x14ac:dyDescent="0.25">
      <c r="B363" s="192">
        <f t="shared" si="34"/>
        <v>43115.999999999127</v>
      </c>
      <c r="C363" s="16">
        <f t="shared" si="30"/>
        <v>1</v>
      </c>
      <c r="D363" s="16">
        <f t="shared" si="31"/>
        <v>2</v>
      </c>
      <c r="E363" s="16">
        <f t="shared" si="32"/>
        <v>1</v>
      </c>
      <c r="F363" s="16">
        <f t="shared" si="33"/>
        <v>0</v>
      </c>
      <c r="G363" s="195">
        <v>361</v>
      </c>
      <c r="H363" s="193">
        <v>0</v>
      </c>
    </row>
    <row r="364" spans="2:8" x14ac:dyDescent="0.25">
      <c r="B364" s="192">
        <f t="shared" si="34"/>
        <v>43116.041666665791</v>
      </c>
      <c r="C364" s="16">
        <f t="shared" si="30"/>
        <v>1</v>
      </c>
      <c r="D364" s="16">
        <f t="shared" si="31"/>
        <v>2</v>
      </c>
      <c r="E364" s="16">
        <f t="shared" si="32"/>
        <v>1</v>
      </c>
      <c r="F364" s="16">
        <f t="shared" si="33"/>
        <v>1</v>
      </c>
      <c r="G364" s="195">
        <v>362</v>
      </c>
      <c r="H364" s="193">
        <v>0</v>
      </c>
    </row>
    <row r="365" spans="2:8" x14ac:dyDescent="0.25">
      <c r="B365" s="192">
        <f t="shared" si="34"/>
        <v>43116.083333332455</v>
      </c>
      <c r="C365" s="16">
        <f t="shared" si="30"/>
        <v>1</v>
      </c>
      <c r="D365" s="16">
        <f t="shared" si="31"/>
        <v>2</v>
      </c>
      <c r="E365" s="16">
        <f t="shared" si="32"/>
        <v>1</v>
      </c>
      <c r="F365" s="16">
        <f t="shared" si="33"/>
        <v>2</v>
      </c>
      <c r="G365" s="195">
        <v>363</v>
      </c>
      <c r="H365" s="193">
        <v>0</v>
      </c>
    </row>
    <row r="366" spans="2:8" x14ac:dyDescent="0.25">
      <c r="B366" s="192">
        <f t="shared" si="34"/>
        <v>43116.12499999912</v>
      </c>
      <c r="C366" s="16">
        <f t="shared" si="30"/>
        <v>1</v>
      </c>
      <c r="D366" s="16">
        <f t="shared" si="31"/>
        <v>2</v>
      </c>
      <c r="E366" s="16">
        <f t="shared" si="32"/>
        <v>1</v>
      </c>
      <c r="F366" s="16">
        <f t="shared" si="33"/>
        <v>3</v>
      </c>
      <c r="G366" s="195">
        <v>364</v>
      </c>
      <c r="H366" s="193">
        <v>0</v>
      </c>
    </row>
    <row r="367" spans="2:8" x14ac:dyDescent="0.25">
      <c r="B367" s="192">
        <f t="shared" si="34"/>
        <v>43116.166666665784</v>
      </c>
      <c r="C367" s="16">
        <f t="shared" si="30"/>
        <v>1</v>
      </c>
      <c r="D367" s="16">
        <f t="shared" si="31"/>
        <v>2</v>
      </c>
      <c r="E367" s="16">
        <f t="shared" si="32"/>
        <v>1</v>
      </c>
      <c r="F367" s="16">
        <f t="shared" si="33"/>
        <v>4</v>
      </c>
      <c r="G367" s="195">
        <v>365</v>
      </c>
      <c r="H367" s="193">
        <v>0</v>
      </c>
    </row>
    <row r="368" spans="2:8" x14ac:dyDescent="0.25">
      <c r="B368" s="192">
        <f t="shared" si="34"/>
        <v>43116.208333332448</v>
      </c>
      <c r="C368" s="16">
        <f t="shared" si="30"/>
        <v>1</v>
      </c>
      <c r="D368" s="16">
        <f t="shared" si="31"/>
        <v>2</v>
      </c>
      <c r="E368" s="16">
        <f t="shared" si="32"/>
        <v>1</v>
      </c>
      <c r="F368" s="16">
        <f t="shared" si="33"/>
        <v>5</v>
      </c>
      <c r="G368" s="195">
        <v>366</v>
      </c>
      <c r="H368" s="193">
        <v>0</v>
      </c>
    </row>
    <row r="369" spans="2:8" x14ac:dyDescent="0.25">
      <c r="B369" s="192">
        <f t="shared" si="34"/>
        <v>43116.249999999112</v>
      </c>
      <c r="C369" s="16">
        <f t="shared" si="30"/>
        <v>1</v>
      </c>
      <c r="D369" s="16">
        <f t="shared" si="31"/>
        <v>2</v>
      </c>
      <c r="E369" s="16">
        <f t="shared" si="32"/>
        <v>1</v>
      </c>
      <c r="F369" s="16">
        <f t="shared" si="33"/>
        <v>6</v>
      </c>
      <c r="G369" s="195">
        <v>367</v>
      </c>
      <c r="H369" s="193">
        <v>0</v>
      </c>
    </row>
    <row r="370" spans="2:8" x14ac:dyDescent="0.25">
      <c r="B370" s="192">
        <f t="shared" si="34"/>
        <v>43116.291666665777</v>
      </c>
      <c r="C370" s="16">
        <f t="shared" si="30"/>
        <v>1</v>
      </c>
      <c r="D370" s="16">
        <f t="shared" si="31"/>
        <v>2</v>
      </c>
      <c r="E370" s="16">
        <f t="shared" si="32"/>
        <v>1</v>
      </c>
      <c r="F370" s="16">
        <f t="shared" si="33"/>
        <v>7</v>
      </c>
      <c r="G370" s="195">
        <v>368</v>
      </c>
      <c r="H370" s="193">
        <v>3.31515E-4</v>
      </c>
    </row>
    <row r="371" spans="2:8" x14ac:dyDescent="0.25">
      <c r="B371" s="192">
        <f t="shared" si="34"/>
        <v>43116.333333332441</v>
      </c>
      <c r="C371" s="16">
        <f t="shared" si="30"/>
        <v>1</v>
      </c>
      <c r="D371" s="16">
        <f t="shared" si="31"/>
        <v>2</v>
      </c>
      <c r="E371" s="16">
        <f t="shared" si="32"/>
        <v>1</v>
      </c>
      <c r="F371" s="16">
        <f t="shared" si="33"/>
        <v>8</v>
      </c>
      <c r="G371" s="195">
        <v>369</v>
      </c>
      <c r="H371" s="193">
        <v>6.8588663999999994E-2</v>
      </c>
    </row>
    <row r="372" spans="2:8" x14ac:dyDescent="0.25">
      <c r="B372" s="192">
        <f t="shared" si="34"/>
        <v>43116.374999999105</v>
      </c>
      <c r="C372" s="16">
        <f t="shared" si="30"/>
        <v>1</v>
      </c>
      <c r="D372" s="16">
        <f t="shared" si="31"/>
        <v>2</v>
      </c>
      <c r="E372" s="16">
        <f t="shared" si="32"/>
        <v>1</v>
      </c>
      <c r="F372" s="16">
        <f t="shared" si="33"/>
        <v>9</v>
      </c>
      <c r="G372" s="195">
        <v>370</v>
      </c>
      <c r="H372" s="193">
        <v>0.172808769</v>
      </c>
    </row>
    <row r="373" spans="2:8" x14ac:dyDescent="0.25">
      <c r="B373" s="192">
        <f t="shared" si="34"/>
        <v>43116.416666665769</v>
      </c>
      <c r="C373" s="16">
        <f t="shared" si="30"/>
        <v>1</v>
      </c>
      <c r="D373" s="16">
        <f t="shared" si="31"/>
        <v>2</v>
      </c>
      <c r="E373" s="16">
        <f t="shared" si="32"/>
        <v>1</v>
      </c>
      <c r="F373" s="16">
        <f t="shared" si="33"/>
        <v>10</v>
      </c>
      <c r="G373" s="195">
        <v>371</v>
      </c>
      <c r="H373" s="193">
        <v>0.22898643599999999</v>
      </c>
    </row>
    <row r="374" spans="2:8" x14ac:dyDescent="0.25">
      <c r="B374" s="192">
        <f t="shared" si="34"/>
        <v>43116.458333332434</v>
      </c>
      <c r="C374" s="16">
        <f t="shared" si="30"/>
        <v>1</v>
      </c>
      <c r="D374" s="16">
        <f t="shared" si="31"/>
        <v>2</v>
      </c>
      <c r="E374" s="16">
        <f t="shared" si="32"/>
        <v>1</v>
      </c>
      <c r="F374" s="16">
        <f t="shared" si="33"/>
        <v>11</v>
      </c>
      <c r="G374" s="195">
        <v>372</v>
      </c>
      <c r="H374" s="193">
        <v>0.25644729100000002</v>
      </c>
    </row>
    <row r="375" spans="2:8" x14ac:dyDescent="0.25">
      <c r="B375" s="192">
        <f t="shared" si="34"/>
        <v>43116.499999999098</v>
      </c>
      <c r="C375" s="16">
        <f t="shared" si="30"/>
        <v>1</v>
      </c>
      <c r="D375" s="16">
        <f t="shared" si="31"/>
        <v>2</v>
      </c>
      <c r="E375" s="16">
        <f t="shared" si="32"/>
        <v>1</v>
      </c>
      <c r="F375" s="16">
        <f t="shared" si="33"/>
        <v>12</v>
      </c>
      <c r="G375" s="195">
        <v>373</v>
      </c>
      <c r="H375" s="193">
        <v>0.29375800699999999</v>
      </c>
    </row>
    <row r="376" spans="2:8" x14ac:dyDescent="0.25">
      <c r="B376" s="192">
        <f t="shared" si="34"/>
        <v>43116.541666665762</v>
      </c>
      <c r="C376" s="16">
        <f t="shared" si="30"/>
        <v>1</v>
      </c>
      <c r="D376" s="16">
        <f t="shared" si="31"/>
        <v>2</v>
      </c>
      <c r="E376" s="16">
        <f t="shared" si="32"/>
        <v>1</v>
      </c>
      <c r="F376" s="16">
        <f t="shared" si="33"/>
        <v>13</v>
      </c>
      <c r="G376" s="195">
        <v>374</v>
      </c>
      <c r="H376" s="193">
        <v>0.28405645099999999</v>
      </c>
    </row>
    <row r="377" spans="2:8" x14ac:dyDescent="0.25">
      <c r="B377" s="192">
        <f t="shared" si="34"/>
        <v>43116.583333332426</v>
      </c>
      <c r="C377" s="16">
        <f t="shared" si="30"/>
        <v>1</v>
      </c>
      <c r="D377" s="16">
        <f t="shared" si="31"/>
        <v>2</v>
      </c>
      <c r="E377" s="16">
        <f t="shared" si="32"/>
        <v>1</v>
      </c>
      <c r="F377" s="16">
        <f t="shared" si="33"/>
        <v>14</v>
      </c>
      <c r="G377" s="195">
        <v>375</v>
      </c>
      <c r="H377" s="193">
        <v>0.26836904499999997</v>
      </c>
    </row>
    <row r="378" spans="2:8" x14ac:dyDescent="0.25">
      <c r="B378" s="192">
        <f t="shared" si="34"/>
        <v>43116.624999999091</v>
      </c>
      <c r="C378" s="16">
        <f t="shared" si="30"/>
        <v>1</v>
      </c>
      <c r="D378" s="16">
        <f t="shared" si="31"/>
        <v>2</v>
      </c>
      <c r="E378" s="16">
        <f t="shared" si="32"/>
        <v>1</v>
      </c>
      <c r="F378" s="16">
        <f t="shared" si="33"/>
        <v>15</v>
      </c>
      <c r="G378" s="195">
        <v>376</v>
      </c>
      <c r="H378" s="193">
        <v>0.221559119</v>
      </c>
    </row>
    <row r="379" spans="2:8" x14ac:dyDescent="0.25">
      <c r="B379" s="192">
        <f t="shared" si="34"/>
        <v>43116.666666665755</v>
      </c>
      <c r="C379" s="16">
        <f t="shared" si="30"/>
        <v>1</v>
      </c>
      <c r="D379" s="16">
        <f t="shared" si="31"/>
        <v>2</v>
      </c>
      <c r="E379" s="16">
        <f t="shared" si="32"/>
        <v>1</v>
      </c>
      <c r="F379" s="16">
        <f t="shared" si="33"/>
        <v>16</v>
      </c>
      <c r="G379" s="195">
        <v>377</v>
      </c>
      <c r="H379" s="193">
        <v>6.8432978000000005E-2</v>
      </c>
    </row>
    <row r="380" spans="2:8" x14ac:dyDescent="0.25">
      <c r="B380" s="192">
        <f t="shared" si="34"/>
        <v>43116.708333332419</v>
      </c>
      <c r="C380" s="16">
        <f t="shared" si="30"/>
        <v>1</v>
      </c>
      <c r="D380" s="16">
        <f t="shared" si="31"/>
        <v>2</v>
      </c>
      <c r="E380" s="16">
        <f t="shared" si="32"/>
        <v>1</v>
      </c>
      <c r="F380" s="16">
        <f t="shared" si="33"/>
        <v>17</v>
      </c>
      <c r="G380" s="195">
        <v>378</v>
      </c>
      <c r="H380" s="193">
        <v>3.5647800000000002E-4</v>
      </c>
    </row>
    <row r="381" spans="2:8" x14ac:dyDescent="0.25">
      <c r="B381" s="192">
        <f t="shared" si="34"/>
        <v>43116.749999999083</v>
      </c>
      <c r="C381" s="16">
        <f t="shared" si="30"/>
        <v>1</v>
      </c>
      <c r="D381" s="16">
        <f t="shared" si="31"/>
        <v>2</v>
      </c>
      <c r="E381" s="16">
        <f t="shared" si="32"/>
        <v>1</v>
      </c>
      <c r="F381" s="16">
        <f t="shared" si="33"/>
        <v>18</v>
      </c>
      <c r="G381" s="195">
        <v>379</v>
      </c>
      <c r="H381" s="193">
        <v>0</v>
      </c>
    </row>
    <row r="382" spans="2:8" x14ac:dyDescent="0.25">
      <c r="B382" s="192">
        <f t="shared" si="34"/>
        <v>43116.791666665747</v>
      </c>
      <c r="C382" s="16">
        <f t="shared" si="30"/>
        <v>1</v>
      </c>
      <c r="D382" s="16">
        <f t="shared" si="31"/>
        <v>2</v>
      </c>
      <c r="E382" s="16">
        <f t="shared" si="32"/>
        <v>1</v>
      </c>
      <c r="F382" s="16">
        <f t="shared" si="33"/>
        <v>19</v>
      </c>
      <c r="G382" s="195">
        <v>380</v>
      </c>
      <c r="H382" s="193">
        <v>0</v>
      </c>
    </row>
    <row r="383" spans="2:8" x14ac:dyDescent="0.25">
      <c r="B383" s="192">
        <f t="shared" si="34"/>
        <v>43116.833333332412</v>
      </c>
      <c r="C383" s="16">
        <f t="shared" si="30"/>
        <v>1</v>
      </c>
      <c r="D383" s="16">
        <f t="shared" si="31"/>
        <v>2</v>
      </c>
      <c r="E383" s="16">
        <f t="shared" si="32"/>
        <v>1</v>
      </c>
      <c r="F383" s="16">
        <f t="shared" si="33"/>
        <v>20</v>
      </c>
      <c r="G383" s="195">
        <v>381</v>
      </c>
      <c r="H383" s="193">
        <v>0</v>
      </c>
    </row>
    <row r="384" spans="2:8" x14ac:dyDescent="0.25">
      <c r="B384" s="192">
        <f t="shared" si="34"/>
        <v>43116.874999999076</v>
      </c>
      <c r="C384" s="16">
        <f t="shared" si="30"/>
        <v>1</v>
      </c>
      <c r="D384" s="16">
        <f t="shared" si="31"/>
        <v>2</v>
      </c>
      <c r="E384" s="16">
        <f t="shared" si="32"/>
        <v>1</v>
      </c>
      <c r="F384" s="16">
        <f t="shared" si="33"/>
        <v>21</v>
      </c>
      <c r="G384" s="195">
        <v>382</v>
      </c>
      <c r="H384" s="193">
        <v>0</v>
      </c>
    </row>
    <row r="385" spans="2:8" x14ac:dyDescent="0.25">
      <c r="B385" s="192">
        <f t="shared" si="34"/>
        <v>43116.91666666574</v>
      </c>
      <c r="C385" s="16">
        <f t="shared" si="30"/>
        <v>1</v>
      </c>
      <c r="D385" s="16">
        <f t="shared" si="31"/>
        <v>2</v>
      </c>
      <c r="E385" s="16">
        <f t="shared" si="32"/>
        <v>1</v>
      </c>
      <c r="F385" s="16">
        <f t="shared" si="33"/>
        <v>22</v>
      </c>
      <c r="G385" s="195">
        <v>383</v>
      </c>
      <c r="H385" s="193">
        <v>0</v>
      </c>
    </row>
    <row r="386" spans="2:8" x14ac:dyDescent="0.25">
      <c r="B386" s="192">
        <f t="shared" si="34"/>
        <v>43116.958333332404</v>
      </c>
      <c r="C386" s="16">
        <f t="shared" si="30"/>
        <v>1</v>
      </c>
      <c r="D386" s="16">
        <f t="shared" si="31"/>
        <v>2</v>
      </c>
      <c r="E386" s="16">
        <f t="shared" si="32"/>
        <v>1</v>
      </c>
      <c r="F386" s="16">
        <f t="shared" si="33"/>
        <v>23</v>
      </c>
      <c r="G386" s="195">
        <v>384</v>
      </c>
      <c r="H386" s="193">
        <v>0</v>
      </c>
    </row>
    <row r="387" spans="2:8" x14ac:dyDescent="0.25">
      <c r="B387" s="192">
        <f t="shared" si="34"/>
        <v>43116.999999999069</v>
      </c>
      <c r="C387" s="16">
        <f t="shared" si="30"/>
        <v>1</v>
      </c>
      <c r="D387" s="16">
        <f t="shared" si="31"/>
        <v>3</v>
      </c>
      <c r="E387" s="16">
        <f t="shared" si="32"/>
        <v>1</v>
      </c>
      <c r="F387" s="16">
        <f t="shared" si="33"/>
        <v>0</v>
      </c>
      <c r="G387" s="195">
        <v>385</v>
      </c>
      <c r="H387" s="193">
        <v>0</v>
      </c>
    </row>
    <row r="388" spans="2:8" x14ac:dyDescent="0.25">
      <c r="B388" s="192">
        <f t="shared" si="34"/>
        <v>43117.041666665733</v>
      </c>
      <c r="C388" s="16">
        <f t="shared" ref="C388:C451" si="35">MONTH(B388)</f>
        <v>1</v>
      </c>
      <c r="D388" s="16">
        <f t="shared" ref="D388:D451" si="36">WEEKDAY(B388,2)</f>
        <v>3</v>
      </c>
      <c r="E388" s="16">
        <f t="shared" ref="E388:E451" si="37">IF(D388&lt;6,1,2)</f>
        <v>1</v>
      </c>
      <c r="F388" s="16">
        <f t="shared" ref="F388:F451" si="38">HOUR(B388)</f>
        <v>1</v>
      </c>
      <c r="G388" s="195">
        <v>386</v>
      </c>
      <c r="H388" s="193">
        <v>0</v>
      </c>
    </row>
    <row r="389" spans="2:8" x14ac:dyDescent="0.25">
      <c r="B389" s="192">
        <f t="shared" ref="B389:B452" si="39">B388+1/24</f>
        <v>43117.083333332397</v>
      </c>
      <c r="C389" s="16">
        <f t="shared" si="35"/>
        <v>1</v>
      </c>
      <c r="D389" s="16">
        <f t="shared" si="36"/>
        <v>3</v>
      </c>
      <c r="E389" s="16">
        <f t="shared" si="37"/>
        <v>1</v>
      </c>
      <c r="F389" s="16">
        <f t="shared" si="38"/>
        <v>2</v>
      </c>
      <c r="G389" s="195">
        <v>387</v>
      </c>
      <c r="H389" s="193">
        <v>0</v>
      </c>
    </row>
    <row r="390" spans="2:8" x14ac:dyDescent="0.25">
      <c r="B390" s="192">
        <f t="shared" si="39"/>
        <v>43117.124999999061</v>
      </c>
      <c r="C390" s="16">
        <f t="shared" si="35"/>
        <v>1</v>
      </c>
      <c r="D390" s="16">
        <f t="shared" si="36"/>
        <v>3</v>
      </c>
      <c r="E390" s="16">
        <f t="shared" si="37"/>
        <v>1</v>
      </c>
      <c r="F390" s="16">
        <f t="shared" si="38"/>
        <v>3</v>
      </c>
      <c r="G390" s="195">
        <v>388</v>
      </c>
      <c r="H390" s="193">
        <v>0</v>
      </c>
    </row>
    <row r="391" spans="2:8" x14ac:dyDescent="0.25">
      <c r="B391" s="192">
        <f t="shared" si="39"/>
        <v>43117.166666665726</v>
      </c>
      <c r="C391" s="16">
        <f t="shared" si="35"/>
        <v>1</v>
      </c>
      <c r="D391" s="16">
        <f t="shared" si="36"/>
        <v>3</v>
      </c>
      <c r="E391" s="16">
        <f t="shared" si="37"/>
        <v>1</v>
      </c>
      <c r="F391" s="16">
        <f t="shared" si="38"/>
        <v>4</v>
      </c>
      <c r="G391" s="195">
        <v>389</v>
      </c>
      <c r="H391" s="193">
        <v>0</v>
      </c>
    </row>
    <row r="392" spans="2:8" x14ac:dyDescent="0.25">
      <c r="B392" s="192">
        <f t="shared" si="39"/>
        <v>43117.20833333239</v>
      </c>
      <c r="C392" s="16">
        <f t="shared" si="35"/>
        <v>1</v>
      </c>
      <c r="D392" s="16">
        <f t="shared" si="36"/>
        <v>3</v>
      </c>
      <c r="E392" s="16">
        <f t="shared" si="37"/>
        <v>1</v>
      </c>
      <c r="F392" s="16">
        <f t="shared" si="38"/>
        <v>5</v>
      </c>
      <c r="G392" s="195">
        <v>390</v>
      </c>
      <c r="H392" s="193">
        <v>0</v>
      </c>
    </row>
    <row r="393" spans="2:8" x14ac:dyDescent="0.25">
      <c r="B393" s="192">
        <f t="shared" si="39"/>
        <v>43117.249999999054</v>
      </c>
      <c r="C393" s="16">
        <f t="shared" si="35"/>
        <v>1</v>
      </c>
      <c r="D393" s="16">
        <f t="shared" si="36"/>
        <v>3</v>
      </c>
      <c r="E393" s="16">
        <f t="shared" si="37"/>
        <v>1</v>
      </c>
      <c r="F393" s="16">
        <f t="shared" si="38"/>
        <v>6</v>
      </c>
      <c r="G393" s="195">
        <v>391</v>
      </c>
      <c r="H393" s="193">
        <v>0</v>
      </c>
    </row>
    <row r="394" spans="2:8" x14ac:dyDescent="0.25">
      <c r="B394" s="192">
        <f t="shared" si="39"/>
        <v>43117.291666665718</v>
      </c>
      <c r="C394" s="16">
        <f t="shared" si="35"/>
        <v>1</v>
      </c>
      <c r="D394" s="16">
        <f t="shared" si="36"/>
        <v>3</v>
      </c>
      <c r="E394" s="16">
        <f t="shared" si="37"/>
        <v>1</v>
      </c>
      <c r="F394" s="16">
        <f t="shared" si="38"/>
        <v>7</v>
      </c>
      <c r="G394" s="195">
        <v>392</v>
      </c>
      <c r="H394" s="193">
        <v>3.31515E-4</v>
      </c>
    </row>
    <row r="395" spans="2:8" x14ac:dyDescent="0.25">
      <c r="B395" s="192">
        <f t="shared" si="39"/>
        <v>43117.333333332383</v>
      </c>
      <c r="C395" s="16">
        <f t="shared" si="35"/>
        <v>1</v>
      </c>
      <c r="D395" s="16">
        <f t="shared" si="36"/>
        <v>3</v>
      </c>
      <c r="E395" s="16">
        <f t="shared" si="37"/>
        <v>1</v>
      </c>
      <c r="F395" s="16">
        <f t="shared" si="38"/>
        <v>8</v>
      </c>
      <c r="G395" s="195">
        <v>393</v>
      </c>
      <c r="H395" s="193">
        <v>8.0706239999999999E-2</v>
      </c>
    </row>
    <row r="396" spans="2:8" x14ac:dyDescent="0.25">
      <c r="B396" s="192">
        <f t="shared" si="39"/>
        <v>43117.374999999047</v>
      </c>
      <c r="C396" s="16">
        <f t="shared" si="35"/>
        <v>1</v>
      </c>
      <c r="D396" s="16">
        <f t="shared" si="36"/>
        <v>3</v>
      </c>
      <c r="E396" s="16">
        <f t="shared" si="37"/>
        <v>1</v>
      </c>
      <c r="F396" s="16">
        <f t="shared" si="38"/>
        <v>9</v>
      </c>
      <c r="G396" s="195">
        <v>394</v>
      </c>
      <c r="H396" s="193">
        <v>0.20859883600000001</v>
      </c>
    </row>
    <row r="397" spans="2:8" x14ac:dyDescent="0.25">
      <c r="B397" s="192">
        <f t="shared" si="39"/>
        <v>43117.416666665711</v>
      </c>
      <c r="C397" s="16">
        <f t="shared" si="35"/>
        <v>1</v>
      </c>
      <c r="D397" s="16">
        <f t="shared" si="36"/>
        <v>3</v>
      </c>
      <c r="E397" s="16">
        <f t="shared" si="37"/>
        <v>1</v>
      </c>
      <c r="F397" s="16">
        <f t="shared" si="38"/>
        <v>10</v>
      </c>
      <c r="G397" s="195">
        <v>395</v>
      </c>
      <c r="H397" s="193">
        <v>0.293850053</v>
      </c>
    </row>
    <row r="398" spans="2:8" x14ac:dyDescent="0.25">
      <c r="B398" s="192">
        <f t="shared" si="39"/>
        <v>43117.458333332375</v>
      </c>
      <c r="C398" s="16">
        <f t="shared" si="35"/>
        <v>1</v>
      </c>
      <c r="D398" s="16">
        <f t="shared" si="36"/>
        <v>3</v>
      </c>
      <c r="E398" s="16">
        <f t="shared" si="37"/>
        <v>1</v>
      </c>
      <c r="F398" s="16">
        <f t="shared" si="38"/>
        <v>11</v>
      </c>
      <c r="G398" s="195">
        <v>396</v>
      </c>
      <c r="H398" s="193">
        <v>0.32009511400000001</v>
      </c>
    </row>
    <row r="399" spans="2:8" x14ac:dyDescent="0.25">
      <c r="B399" s="192">
        <f t="shared" si="39"/>
        <v>43117.49999999904</v>
      </c>
      <c r="C399" s="16">
        <f t="shared" si="35"/>
        <v>1</v>
      </c>
      <c r="D399" s="16">
        <f t="shared" si="36"/>
        <v>3</v>
      </c>
      <c r="E399" s="16">
        <f t="shared" si="37"/>
        <v>1</v>
      </c>
      <c r="F399" s="16">
        <f t="shared" si="38"/>
        <v>12</v>
      </c>
      <c r="G399" s="195">
        <v>397</v>
      </c>
      <c r="H399" s="193">
        <v>0.33333420400000002</v>
      </c>
    </row>
    <row r="400" spans="2:8" x14ac:dyDescent="0.25">
      <c r="B400" s="192">
        <f t="shared" si="39"/>
        <v>43117.541666665704</v>
      </c>
      <c r="C400" s="16">
        <f t="shared" si="35"/>
        <v>1</v>
      </c>
      <c r="D400" s="16">
        <f t="shared" si="36"/>
        <v>3</v>
      </c>
      <c r="E400" s="16">
        <f t="shared" si="37"/>
        <v>1</v>
      </c>
      <c r="F400" s="16">
        <f t="shared" si="38"/>
        <v>13</v>
      </c>
      <c r="G400" s="195">
        <v>398</v>
      </c>
      <c r="H400" s="193">
        <v>0.32306083299999999</v>
      </c>
    </row>
    <row r="401" spans="2:8" x14ac:dyDescent="0.25">
      <c r="B401" s="192">
        <f t="shared" si="39"/>
        <v>43117.583333332368</v>
      </c>
      <c r="C401" s="16">
        <f t="shared" si="35"/>
        <v>1</v>
      </c>
      <c r="D401" s="16">
        <f t="shared" si="36"/>
        <v>3</v>
      </c>
      <c r="E401" s="16">
        <f t="shared" si="37"/>
        <v>1</v>
      </c>
      <c r="F401" s="16">
        <f t="shared" si="38"/>
        <v>14</v>
      </c>
      <c r="G401" s="195">
        <v>399</v>
      </c>
      <c r="H401" s="193">
        <v>0.28419324499999998</v>
      </c>
    </row>
    <row r="402" spans="2:8" x14ac:dyDescent="0.25">
      <c r="B402" s="192">
        <f t="shared" si="39"/>
        <v>43117.624999999032</v>
      </c>
      <c r="C402" s="16">
        <f t="shared" si="35"/>
        <v>1</v>
      </c>
      <c r="D402" s="16">
        <f t="shared" si="36"/>
        <v>3</v>
      </c>
      <c r="E402" s="16">
        <f t="shared" si="37"/>
        <v>1</v>
      </c>
      <c r="F402" s="16">
        <f t="shared" si="38"/>
        <v>15</v>
      </c>
      <c r="G402" s="195">
        <v>400</v>
      </c>
      <c r="H402" s="193">
        <v>0.19991220400000001</v>
      </c>
    </row>
    <row r="403" spans="2:8" x14ac:dyDescent="0.25">
      <c r="B403" s="192">
        <f t="shared" si="39"/>
        <v>43117.666666665697</v>
      </c>
      <c r="C403" s="16">
        <f t="shared" si="35"/>
        <v>1</v>
      </c>
      <c r="D403" s="16">
        <f t="shared" si="36"/>
        <v>3</v>
      </c>
      <c r="E403" s="16">
        <f t="shared" si="37"/>
        <v>1</v>
      </c>
      <c r="F403" s="16">
        <f t="shared" si="38"/>
        <v>16</v>
      </c>
      <c r="G403" s="195">
        <v>401</v>
      </c>
      <c r="H403" s="193">
        <v>6.9019861000000002E-2</v>
      </c>
    </row>
    <row r="404" spans="2:8" x14ac:dyDescent="0.25">
      <c r="B404" s="192">
        <f t="shared" si="39"/>
        <v>43117.708333332361</v>
      </c>
      <c r="C404" s="16">
        <f t="shared" si="35"/>
        <v>1</v>
      </c>
      <c r="D404" s="16">
        <f t="shared" si="36"/>
        <v>3</v>
      </c>
      <c r="E404" s="16">
        <f t="shared" si="37"/>
        <v>1</v>
      </c>
      <c r="F404" s="16">
        <f t="shared" si="38"/>
        <v>17</v>
      </c>
      <c r="G404" s="195">
        <v>402</v>
      </c>
      <c r="H404" s="193">
        <v>3.5647800000000002E-4</v>
      </c>
    </row>
    <row r="405" spans="2:8" x14ac:dyDescent="0.25">
      <c r="B405" s="192">
        <f t="shared" si="39"/>
        <v>43117.749999999025</v>
      </c>
      <c r="C405" s="16">
        <f t="shared" si="35"/>
        <v>1</v>
      </c>
      <c r="D405" s="16">
        <f t="shared" si="36"/>
        <v>3</v>
      </c>
      <c r="E405" s="16">
        <f t="shared" si="37"/>
        <v>1</v>
      </c>
      <c r="F405" s="16">
        <f t="shared" si="38"/>
        <v>18</v>
      </c>
      <c r="G405" s="195">
        <v>403</v>
      </c>
      <c r="H405" s="193">
        <v>0</v>
      </c>
    </row>
    <row r="406" spans="2:8" x14ac:dyDescent="0.25">
      <c r="B406" s="192">
        <f t="shared" si="39"/>
        <v>43117.791666665689</v>
      </c>
      <c r="C406" s="16">
        <f t="shared" si="35"/>
        <v>1</v>
      </c>
      <c r="D406" s="16">
        <f t="shared" si="36"/>
        <v>3</v>
      </c>
      <c r="E406" s="16">
        <f t="shared" si="37"/>
        <v>1</v>
      </c>
      <c r="F406" s="16">
        <f t="shared" si="38"/>
        <v>19</v>
      </c>
      <c r="G406" s="195">
        <v>404</v>
      </c>
      <c r="H406" s="193">
        <v>0</v>
      </c>
    </row>
    <row r="407" spans="2:8" x14ac:dyDescent="0.25">
      <c r="B407" s="192">
        <f t="shared" si="39"/>
        <v>43117.833333332354</v>
      </c>
      <c r="C407" s="16">
        <f t="shared" si="35"/>
        <v>1</v>
      </c>
      <c r="D407" s="16">
        <f t="shared" si="36"/>
        <v>3</v>
      </c>
      <c r="E407" s="16">
        <f t="shared" si="37"/>
        <v>1</v>
      </c>
      <c r="F407" s="16">
        <f t="shared" si="38"/>
        <v>20</v>
      </c>
      <c r="G407" s="195">
        <v>405</v>
      </c>
      <c r="H407" s="193">
        <v>0</v>
      </c>
    </row>
    <row r="408" spans="2:8" x14ac:dyDescent="0.25">
      <c r="B408" s="192">
        <f t="shared" si="39"/>
        <v>43117.874999999018</v>
      </c>
      <c r="C408" s="16">
        <f t="shared" si="35"/>
        <v>1</v>
      </c>
      <c r="D408" s="16">
        <f t="shared" si="36"/>
        <v>3</v>
      </c>
      <c r="E408" s="16">
        <f t="shared" si="37"/>
        <v>1</v>
      </c>
      <c r="F408" s="16">
        <f t="shared" si="38"/>
        <v>21</v>
      </c>
      <c r="G408" s="195">
        <v>406</v>
      </c>
      <c r="H408" s="193">
        <v>0</v>
      </c>
    </row>
    <row r="409" spans="2:8" x14ac:dyDescent="0.25">
      <c r="B409" s="192">
        <f t="shared" si="39"/>
        <v>43117.916666665682</v>
      </c>
      <c r="C409" s="16">
        <f t="shared" si="35"/>
        <v>1</v>
      </c>
      <c r="D409" s="16">
        <f t="shared" si="36"/>
        <v>3</v>
      </c>
      <c r="E409" s="16">
        <f t="shared" si="37"/>
        <v>1</v>
      </c>
      <c r="F409" s="16">
        <f t="shared" si="38"/>
        <v>22</v>
      </c>
      <c r="G409" s="195">
        <v>407</v>
      </c>
      <c r="H409" s="193">
        <v>0</v>
      </c>
    </row>
    <row r="410" spans="2:8" x14ac:dyDescent="0.25">
      <c r="B410" s="192">
        <f t="shared" si="39"/>
        <v>43117.958333332346</v>
      </c>
      <c r="C410" s="16">
        <f t="shared" si="35"/>
        <v>1</v>
      </c>
      <c r="D410" s="16">
        <f t="shared" si="36"/>
        <v>3</v>
      </c>
      <c r="E410" s="16">
        <f t="shared" si="37"/>
        <v>1</v>
      </c>
      <c r="F410" s="16">
        <f t="shared" si="38"/>
        <v>23</v>
      </c>
      <c r="G410" s="195">
        <v>408</v>
      </c>
      <c r="H410" s="193">
        <v>0</v>
      </c>
    </row>
    <row r="411" spans="2:8" x14ac:dyDescent="0.25">
      <c r="B411" s="192">
        <f t="shared" si="39"/>
        <v>43117.99999999901</v>
      </c>
      <c r="C411" s="16">
        <f t="shared" si="35"/>
        <v>1</v>
      </c>
      <c r="D411" s="16">
        <f t="shared" si="36"/>
        <v>4</v>
      </c>
      <c r="E411" s="16">
        <f t="shared" si="37"/>
        <v>1</v>
      </c>
      <c r="F411" s="16">
        <f t="shared" si="38"/>
        <v>0</v>
      </c>
      <c r="G411" s="195">
        <v>409</v>
      </c>
      <c r="H411" s="193">
        <v>0</v>
      </c>
    </row>
    <row r="412" spans="2:8" x14ac:dyDescent="0.25">
      <c r="B412" s="192">
        <f t="shared" si="39"/>
        <v>43118.041666665675</v>
      </c>
      <c r="C412" s="16">
        <f t="shared" si="35"/>
        <v>1</v>
      </c>
      <c r="D412" s="16">
        <f t="shared" si="36"/>
        <v>4</v>
      </c>
      <c r="E412" s="16">
        <f t="shared" si="37"/>
        <v>1</v>
      </c>
      <c r="F412" s="16">
        <f t="shared" si="38"/>
        <v>1</v>
      </c>
      <c r="G412" s="195">
        <v>410</v>
      </c>
      <c r="H412" s="193">
        <v>0</v>
      </c>
    </row>
    <row r="413" spans="2:8" x14ac:dyDescent="0.25">
      <c r="B413" s="192">
        <f t="shared" si="39"/>
        <v>43118.083333332339</v>
      </c>
      <c r="C413" s="16">
        <f t="shared" si="35"/>
        <v>1</v>
      </c>
      <c r="D413" s="16">
        <f t="shared" si="36"/>
        <v>4</v>
      </c>
      <c r="E413" s="16">
        <f t="shared" si="37"/>
        <v>1</v>
      </c>
      <c r="F413" s="16">
        <f t="shared" si="38"/>
        <v>2</v>
      </c>
      <c r="G413" s="195">
        <v>411</v>
      </c>
      <c r="H413" s="193">
        <v>0</v>
      </c>
    </row>
    <row r="414" spans="2:8" x14ac:dyDescent="0.25">
      <c r="B414" s="192">
        <f t="shared" si="39"/>
        <v>43118.124999999003</v>
      </c>
      <c r="C414" s="16">
        <f t="shared" si="35"/>
        <v>1</v>
      </c>
      <c r="D414" s="16">
        <f t="shared" si="36"/>
        <v>4</v>
      </c>
      <c r="E414" s="16">
        <f t="shared" si="37"/>
        <v>1</v>
      </c>
      <c r="F414" s="16">
        <f t="shared" si="38"/>
        <v>3</v>
      </c>
      <c r="G414" s="195">
        <v>412</v>
      </c>
      <c r="H414" s="193">
        <v>0</v>
      </c>
    </row>
    <row r="415" spans="2:8" x14ac:dyDescent="0.25">
      <c r="B415" s="192">
        <f t="shared" si="39"/>
        <v>43118.166666665667</v>
      </c>
      <c r="C415" s="16">
        <f t="shared" si="35"/>
        <v>1</v>
      </c>
      <c r="D415" s="16">
        <f t="shared" si="36"/>
        <v>4</v>
      </c>
      <c r="E415" s="16">
        <f t="shared" si="37"/>
        <v>1</v>
      </c>
      <c r="F415" s="16">
        <f t="shared" si="38"/>
        <v>4</v>
      </c>
      <c r="G415" s="195">
        <v>413</v>
      </c>
      <c r="H415" s="193">
        <v>0</v>
      </c>
    </row>
    <row r="416" spans="2:8" x14ac:dyDescent="0.25">
      <c r="B416" s="192">
        <f t="shared" si="39"/>
        <v>43118.208333332332</v>
      </c>
      <c r="C416" s="16">
        <f t="shared" si="35"/>
        <v>1</v>
      </c>
      <c r="D416" s="16">
        <f t="shared" si="36"/>
        <v>4</v>
      </c>
      <c r="E416" s="16">
        <f t="shared" si="37"/>
        <v>1</v>
      </c>
      <c r="F416" s="16">
        <f t="shared" si="38"/>
        <v>5</v>
      </c>
      <c r="G416" s="195">
        <v>414</v>
      </c>
      <c r="H416" s="193">
        <v>0</v>
      </c>
    </row>
    <row r="417" spans="2:8" x14ac:dyDescent="0.25">
      <c r="B417" s="192">
        <f t="shared" si="39"/>
        <v>43118.249999998996</v>
      </c>
      <c r="C417" s="16">
        <f t="shared" si="35"/>
        <v>1</v>
      </c>
      <c r="D417" s="16">
        <f t="shared" si="36"/>
        <v>4</v>
      </c>
      <c r="E417" s="16">
        <f t="shared" si="37"/>
        <v>1</v>
      </c>
      <c r="F417" s="16">
        <f t="shared" si="38"/>
        <v>6</v>
      </c>
      <c r="G417" s="195">
        <v>415</v>
      </c>
      <c r="H417" s="193">
        <v>0</v>
      </c>
    </row>
    <row r="418" spans="2:8" x14ac:dyDescent="0.25">
      <c r="B418" s="192">
        <f t="shared" si="39"/>
        <v>43118.29166666566</v>
      </c>
      <c r="C418" s="16">
        <f t="shared" si="35"/>
        <v>1</v>
      </c>
      <c r="D418" s="16">
        <f t="shared" si="36"/>
        <v>4</v>
      </c>
      <c r="E418" s="16">
        <f t="shared" si="37"/>
        <v>1</v>
      </c>
      <c r="F418" s="16">
        <f t="shared" si="38"/>
        <v>7</v>
      </c>
      <c r="G418" s="195">
        <v>416</v>
      </c>
      <c r="H418" s="193">
        <v>1.6575699999999999E-4</v>
      </c>
    </row>
    <row r="419" spans="2:8" x14ac:dyDescent="0.25">
      <c r="B419" s="192">
        <f t="shared" si="39"/>
        <v>43118.333333332324</v>
      </c>
      <c r="C419" s="16">
        <f t="shared" si="35"/>
        <v>1</v>
      </c>
      <c r="D419" s="16">
        <f t="shared" si="36"/>
        <v>4</v>
      </c>
      <c r="E419" s="16">
        <f t="shared" si="37"/>
        <v>1</v>
      </c>
      <c r="F419" s="16">
        <f t="shared" si="38"/>
        <v>8</v>
      </c>
      <c r="G419" s="195">
        <v>417</v>
      </c>
      <c r="H419" s="193">
        <v>7.8018721999999999E-2</v>
      </c>
    </row>
    <row r="420" spans="2:8" x14ac:dyDescent="0.25">
      <c r="B420" s="192">
        <f t="shared" si="39"/>
        <v>43118.374999998989</v>
      </c>
      <c r="C420" s="16">
        <f t="shared" si="35"/>
        <v>1</v>
      </c>
      <c r="D420" s="16">
        <f t="shared" si="36"/>
        <v>4</v>
      </c>
      <c r="E420" s="16">
        <f t="shared" si="37"/>
        <v>1</v>
      </c>
      <c r="F420" s="16">
        <f t="shared" si="38"/>
        <v>9</v>
      </c>
      <c r="G420" s="195">
        <v>418</v>
      </c>
      <c r="H420" s="193">
        <v>0.22080655099999999</v>
      </c>
    </row>
    <row r="421" spans="2:8" x14ac:dyDescent="0.25">
      <c r="B421" s="192">
        <f t="shared" si="39"/>
        <v>43118.416666665653</v>
      </c>
      <c r="C421" s="16">
        <f t="shared" si="35"/>
        <v>1</v>
      </c>
      <c r="D421" s="16">
        <f t="shared" si="36"/>
        <v>4</v>
      </c>
      <c r="E421" s="16">
        <f t="shared" si="37"/>
        <v>1</v>
      </c>
      <c r="F421" s="16">
        <f t="shared" si="38"/>
        <v>10</v>
      </c>
      <c r="G421" s="195">
        <v>419</v>
      </c>
      <c r="H421" s="193">
        <v>0.32715303099999998</v>
      </c>
    </row>
    <row r="422" spans="2:8" x14ac:dyDescent="0.25">
      <c r="B422" s="192">
        <f t="shared" si="39"/>
        <v>43118.458333332317</v>
      </c>
      <c r="C422" s="16">
        <f t="shared" si="35"/>
        <v>1</v>
      </c>
      <c r="D422" s="16">
        <f t="shared" si="36"/>
        <v>4</v>
      </c>
      <c r="E422" s="16">
        <f t="shared" si="37"/>
        <v>1</v>
      </c>
      <c r="F422" s="16">
        <f t="shared" si="38"/>
        <v>11</v>
      </c>
      <c r="G422" s="195">
        <v>420</v>
      </c>
      <c r="H422" s="193">
        <v>0.34912665700000001</v>
      </c>
    </row>
    <row r="423" spans="2:8" x14ac:dyDescent="0.25">
      <c r="B423" s="192">
        <f t="shared" si="39"/>
        <v>43118.499999998981</v>
      </c>
      <c r="C423" s="16">
        <f t="shared" si="35"/>
        <v>1</v>
      </c>
      <c r="D423" s="16">
        <f t="shared" si="36"/>
        <v>4</v>
      </c>
      <c r="E423" s="16">
        <f t="shared" si="37"/>
        <v>1</v>
      </c>
      <c r="F423" s="16">
        <f t="shared" si="38"/>
        <v>12</v>
      </c>
      <c r="G423" s="195">
        <v>421</v>
      </c>
      <c r="H423" s="193">
        <v>0.36735943500000001</v>
      </c>
    </row>
    <row r="424" spans="2:8" x14ac:dyDescent="0.25">
      <c r="B424" s="192">
        <f t="shared" si="39"/>
        <v>43118.541666665646</v>
      </c>
      <c r="C424" s="16">
        <f t="shared" si="35"/>
        <v>1</v>
      </c>
      <c r="D424" s="16">
        <f t="shared" si="36"/>
        <v>4</v>
      </c>
      <c r="E424" s="16">
        <f t="shared" si="37"/>
        <v>1</v>
      </c>
      <c r="F424" s="16">
        <f t="shared" si="38"/>
        <v>13</v>
      </c>
      <c r="G424" s="195">
        <v>422</v>
      </c>
      <c r="H424" s="193">
        <v>0.355336025</v>
      </c>
    </row>
    <row r="425" spans="2:8" x14ac:dyDescent="0.25">
      <c r="B425" s="192">
        <f t="shared" si="39"/>
        <v>43118.58333333231</v>
      </c>
      <c r="C425" s="16">
        <f t="shared" si="35"/>
        <v>1</v>
      </c>
      <c r="D425" s="16">
        <f t="shared" si="36"/>
        <v>4</v>
      </c>
      <c r="E425" s="16">
        <f t="shared" si="37"/>
        <v>1</v>
      </c>
      <c r="F425" s="16">
        <f t="shared" si="38"/>
        <v>14</v>
      </c>
      <c r="G425" s="195">
        <v>423</v>
      </c>
      <c r="H425" s="193">
        <v>0.29414014500000002</v>
      </c>
    </row>
    <row r="426" spans="2:8" x14ac:dyDescent="0.25">
      <c r="B426" s="192">
        <f t="shared" si="39"/>
        <v>43118.624999998974</v>
      </c>
      <c r="C426" s="16">
        <f t="shared" si="35"/>
        <v>1</v>
      </c>
      <c r="D426" s="16">
        <f t="shared" si="36"/>
        <v>4</v>
      </c>
      <c r="E426" s="16">
        <f t="shared" si="37"/>
        <v>1</v>
      </c>
      <c r="F426" s="16">
        <f t="shared" si="38"/>
        <v>15</v>
      </c>
      <c r="G426" s="195">
        <v>424</v>
      </c>
      <c r="H426" s="193">
        <v>0.21106930300000001</v>
      </c>
    </row>
    <row r="427" spans="2:8" x14ac:dyDescent="0.25">
      <c r="B427" s="192">
        <f t="shared" si="39"/>
        <v>43118.666666665638</v>
      </c>
      <c r="C427" s="16">
        <f t="shared" si="35"/>
        <v>1</v>
      </c>
      <c r="D427" s="16">
        <f t="shared" si="36"/>
        <v>4</v>
      </c>
      <c r="E427" s="16">
        <f t="shared" si="37"/>
        <v>1</v>
      </c>
      <c r="F427" s="16">
        <f t="shared" si="38"/>
        <v>16</v>
      </c>
      <c r="G427" s="195">
        <v>425</v>
      </c>
      <c r="H427" s="193">
        <v>7.4736575E-2</v>
      </c>
    </row>
    <row r="428" spans="2:8" x14ac:dyDescent="0.25">
      <c r="B428" s="192">
        <f t="shared" si="39"/>
        <v>43118.708333332303</v>
      </c>
      <c r="C428" s="16">
        <f t="shared" si="35"/>
        <v>1</v>
      </c>
      <c r="D428" s="16">
        <f t="shared" si="36"/>
        <v>4</v>
      </c>
      <c r="E428" s="16">
        <f t="shared" si="37"/>
        <v>1</v>
      </c>
      <c r="F428" s="16">
        <f t="shared" si="38"/>
        <v>17</v>
      </c>
      <c r="G428" s="195">
        <v>426</v>
      </c>
      <c r="H428" s="193">
        <v>7.1295600000000005E-4</v>
      </c>
    </row>
    <row r="429" spans="2:8" x14ac:dyDescent="0.25">
      <c r="B429" s="192">
        <f t="shared" si="39"/>
        <v>43118.749999998967</v>
      </c>
      <c r="C429" s="16">
        <f t="shared" si="35"/>
        <v>1</v>
      </c>
      <c r="D429" s="16">
        <f t="shared" si="36"/>
        <v>4</v>
      </c>
      <c r="E429" s="16">
        <f t="shared" si="37"/>
        <v>1</v>
      </c>
      <c r="F429" s="16">
        <f t="shared" si="38"/>
        <v>18</v>
      </c>
      <c r="G429" s="195">
        <v>427</v>
      </c>
      <c r="H429" s="193">
        <v>0</v>
      </c>
    </row>
    <row r="430" spans="2:8" x14ac:dyDescent="0.25">
      <c r="B430" s="192">
        <f t="shared" si="39"/>
        <v>43118.791666665631</v>
      </c>
      <c r="C430" s="16">
        <f t="shared" si="35"/>
        <v>1</v>
      </c>
      <c r="D430" s="16">
        <f t="shared" si="36"/>
        <v>4</v>
      </c>
      <c r="E430" s="16">
        <f t="shared" si="37"/>
        <v>1</v>
      </c>
      <c r="F430" s="16">
        <f t="shared" si="38"/>
        <v>19</v>
      </c>
      <c r="G430" s="195">
        <v>428</v>
      </c>
      <c r="H430" s="193">
        <v>0</v>
      </c>
    </row>
    <row r="431" spans="2:8" x14ac:dyDescent="0.25">
      <c r="B431" s="192">
        <f t="shared" si="39"/>
        <v>43118.833333332295</v>
      </c>
      <c r="C431" s="16">
        <f t="shared" si="35"/>
        <v>1</v>
      </c>
      <c r="D431" s="16">
        <f t="shared" si="36"/>
        <v>4</v>
      </c>
      <c r="E431" s="16">
        <f t="shared" si="37"/>
        <v>1</v>
      </c>
      <c r="F431" s="16">
        <f t="shared" si="38"/>
        <v>20</v>
      </c>
      <c r="G431" s="195">
        <v>429</v>
      </c>
      <c r="H431" s="193">
        <v>0</v>
      </c>
    </row>
    <row r="432" spans="2:8" x14ac:dyDescent="0.25">
      <c r="B432" s="192">
        <f t="shared" si="39"/>
        <v>43118.87499999896</v>
      </c>
      <c r="C432" s="16">
        <f t="shared" si="35"/>
        <v>1</v>
      </c>
      <c r="D432" s="16">
        <f t="shared" si="36"/>
        <v>4</v>
      </c>
      <c r="E432" s="16">
        <f t="shared" si="37"/>
        <v>1</v>
      </c>
      <c r="F432" s="16">
        <f t="shared" si="38"/>
        <v>21</v>
      </c>
      <c r="G432" s="195">
        <v>430</v>
      </c>
      <c r="H432" s="193">
        <v>0</v>
      </c>
    </row>
    <row r="433" spans="2:8" x14ac:dyDescent="0.25">
      <c r="B433" s="192">
        <f t="shared" si="39"/>
        <v>43118.916666665624</v>
      </c>
      <c r="C433" s="16">
        <f t="shared" si="35"/>
        <v>1</v>
      </c>
      <c r="D433" s="16">
        <f t="shared" si="36"/>
        <v>4</v>
      </c>
      <c r="E433" s="16">
        <f t="shared" si="37"/>
        <v>1</v>
      </c>
      <c r="F433" s="16">
        <f t="shared" si="38"/>
        <v>22</v>
      </c>
      <c r="G433" s="195">
        <v>431</v>
      </c>
      <c r="H433" s="193">
        <v>0</v>
      </c>
    </row>
    <row r="434" spans="2:8" x14ac:dyDescent="0.25">
      <c r="B434" s="192">
        <f t="shared" si="39"/>
        <v>43118.958333332288</v>
      </c>
      <c r="C434" s="16">
        <f t="shared" si="35"/>
        <v>1</v>
      </c>
      <c r="D434" s="16">
        <f t="shared" si="36"/>
        <v>4</v>
      </c>
      <c r="E434" s="16">
        <f t="shared" si="37"/>
        <v>1</v>
      </c>
      <c r="F434" s="16">
        <f t="shared" si="38"/>
        <v>23</v>
      </c>
      <c r="G434" s="195">
        <v>432</v>
      </c>
      <c r="H434" s="193">
        <v>0</v>
      </c>
    </row>
    <row r="435" spans="2:8" x14ac:dyDescent="0.25">
      <c r="B435" s="192">
        <f t="shared" si="39"/>
        <v>43118.999999998952</v>
      </c>
      <c r="C435" s="16">
        <f t="shared" si="35"/>
        <v>1</v>
      </c>
      <c r="D435" s="16">
        <f t="shared" si="36"/>
        <v>5</v>
      </c>
      <c r="E435" s="16">
        <f t="shared" si="37"/>
        <v>1</v>
      </c>
      <c r="F435" s="16">
        <f t="shared" si="38"/>
        <v>0</v>
      </c>
      <c r="G435" s="195">
        <v>433</v>
      </c>
      <c r="H435" s="193">
        <v>0</v>
      </c>
    </row>
    <row r="436" spans="2:8" x14ac:dyDescent="0.25">
      <c r="B436" s="192">
        <f t="shared" si="39"/>
        <v>43119.041666665617</v>
      </c>
      <c r="C436" s="16">
        <f t="shared" si="35"/>
        <v>1</v>
      </c>
      <c r="D436" s="16">
        <f t="shared" si="36"/>
        <v>5</v>
      </c>
      <c r="E436" s="16">
        <f t="shared" si="37"/>
        <v>1</v>
      </c>
      <c r="F436" s="16">
        <f t="shared" si="38"/>
        <v>1</v>
      </c>
      <c r="G436" s="195">
        <v>434</v>
      </c>
      <c r="H436" s="193">
        <v>0</v>
      </c>
    </row>
    <row r="437" spans="2:8" x14ac:dyDescent="0.25">
      <c r="B437" s="192">
        <f t="shared" si="39"/>
        <v>43119.083333332281</v>
      </c>
      <c r="C437" s="16">
        <f t="shared" si="35"/>
        <v>1</v>
      </c>
      <c r="D437" s="16">
        <f t="shared" si="36"/>
        <v>5</v>
      </c>
      <c r="E437" s="16">
        <f t="shared" si="37"/>
        <v>1</v>
      </c>
      <c r="F437" s="16">
        <f t="shared" si="38"/>
        <v>2</v>
      </c>
      <c r="G437" s="195">
        <v>435</v>
      </c>
      <c r="H437" s="193">
        <v>0</v>
      </c>
    </row>
    <row r="438" spans="2:8" x14ac:dyDescent="0.25">
      <c r="B438" s="192">
        <f t="shared" si="39"/>
        <v>43119.124999998945</v>
      </c>
      <c r="C438" s="16">
        <f t="shared" si="35"/>
        <v>1</v>
      </c>
      <c r="D438" s="16">
        <f t="shared" si="36"/>
        <v>5</v>
      </c>
      <c r="E438" s="16">
        <f t="shared" si="37"/>
        <v>1</v>
      </c>
      <c r="F438" s="16">
        <f t="shared" si="38"/>
        <v>3</v>
      </c>
      <c r="G438" s="195">
        <v>436</v>
      </c>
      <c r="H438" s="193">
        <v>0</v>
      </c>
    </row>
    <row r="439" spans="2:8" x14ac:dyDescent="0.25">
      <c r="B439" s="192">
        <f t="shared" si="39"/>
        <v>43119.166666665609</v>
      </c>
      <c r="C439" s="16">
        <f t="shared" si="35"/>
        <v>1</v>
      </c>
      <c r="D439" s="16">
        <f t="shared" si="36"/>
        <v>5</v>
      </c>
      <c r="E439" s="16">
        <f t="shared" si="37"/>
        <v>1</v>
      </c>
      <c r="F439" s="16">
        <f t="shared" si="38"/>
        <v>4</v>
      </c>
      <c r="G439" s="195">
        <v>437</v>
      </c>
      <c r="H439" s="193">
        <v>0</v>
      </c>
    </row>
    <row r="440" spans="2:8" x14ac:dyDescent="0.25">
      <c r="B440" s="192">
        <f t="shared" si="39"/>
        <v>43119.208333332273</v>
      </c>
      <c r="C440" s="16">
        <f t="shared" si="35"/>
        <v>1</v>
      </c>
      <c r="D440" s="16">
        <f t="shared" si="36"/>
        <v>5</v>
      </c>
      <c r="E440" s="16">
        <f t="shared" si="37"/>
        <v>1</v>
      </c>
      <c r="F440" s="16">
        <f t="shared" si="38"/>
        <v>5</v>
      </c>
      <c r="G440" s="195">
        <v>438</v>
      </c>
      <c r="H440" s="193">
        <v>0</v>
      </c>
    </row>
    <row r="441" spans="2:8" x14ac:dyDescent="0.25">
      <c r="B441" s="192">
        <f t="shared" si="39"/>
        <v>43119.249999998938</v>
      </c>
      <c r="C441" s="16">
        <f t="shared" si="35"/>
        <v>1</v>
      </c>
      <c r="D441" s="16">
        <f t="shared" si="36"/>
        <v>5</v>
      </c>
      <c r="E441" s="16">
        <f t="shared" si="37"/>
        <v>1</v>
      </c>
      <c r="F441" s="16">
        <f t="shared" si="38"/>
        <v>6</v>
      </c>
      <c r="G441" s="195">
        <v>439</v>
      </c>
      <c r="H441" s="193">
        <v>0</v>
      </c>
    </row>
    <row r="442" spans="2:8" x14ac:dyDescent="0.25">
      <c r="B442" s="192">
        <f t="shared" si="39"/>
        <v>43119.291666665602</v>
      </c>
      <c r="C442" s="16">
        <f t="shared" si="35"/>
        <v>1</v>
      </c>
      <c r="D442" s="16">
        <f t="shared" si="36"/>
        <v>5</v>
      </c>
      <c r="E442" s="16">
        <f t="shared" si="37"/>
        <v>1</v>
      </c>
      <c r="F442" s="16">
        <f t="shared" si="38"/>
        <v>7</v>
      </c>
      <c r="G442" s="195">
        <v>440</v>
      </c>
      <c r="H442" s="193">
        <v>1.6575699999999999E-4</v>
      </c>
    </row>
    <row r="443" spans="2:8" x14ac:dyDescent="0.25">
      <c r="B443" s="192">
        <f t="shared" si="39"/>
        <v>43119.333333332266</v>
      </c>
      <c r="C443" s="16">
        <f t="shared" si="35"/>
        <v>1</v>
      </c>
      <c r="D443" s="16">
        <f t="shared" si="36"/>
        <v>5</v>
      </c>
      <c r="E443" s="16">
        <f t="shared" si="37"/>
        <v>1</v>
      </c>
      <c r="F443" s="16">
        <f t="shared" si="38"/>
        <v>8</v>
      </c>
      <c r="G443" s="195">
        <v>441</v>
      </c>
      <c r="H443" s="193">
        <v>7.1864263999999997E-2</v>
      </c>
    </row>
    <row r="444" spans="2:8" x14ac:dyDescent="0.25">
      <c r="B444" s="192">
        <f t="shared" si="39"/>
        <v>43119.37499999893</v>
      </c>
      <c r="C444" s="16">
        <f t="shared" si="35"/>
        <v>1</v>
      </c>
      <c r="D444" s="16">
        <f t="shared" si="36"/>
        <v>5</v>
      </c>
      <c r="E444" s="16">
        <f t="shared" si="37"/>
        <v>1</v>
      </c>
      <c r="F444" s="16">
        <f t="shared" si="38"/>
        <v>9</v>
      </c>
      <c r="G444" s="195">
        <v>442</v>
      </c>
      <c r="H444" s="193">
        <v>0.18833161500000001</v>
      </c>
    </row>
    <row r="445" spans="2:8" x14ac:dyDescent="0.25">
      <c r="B445" s="192">
        <f t="shared" si="39"/>
        <v>43119.416666665595</v>
      </c>
      <c r="C445" s="16">
        <f t="shared" si="35"/>
        <v>1</v>
      </c>
      <c r="D445" s="16">
        <f t="shared" si="36"/>
        <v>5</v>
      </c>
      <c r="E445" s="16">
        <f t="shared" si="37"/>
        <v>1</v>
      </c>
      <c r="F445" s="16">
        <f t="shared" si="38"/>
        <v>10</v>
      </c>
      <c r="G445" s="195">
        <v>443</v>
      </c>
      <c r="H445" s="193">
        <v>0.25936577100000002</v>
      </c>
    </row>
    <row r="446" spans="2:8" x14ac:dyDescent="0.25">
      <c r="B446" s="192">
        <f t="shared" si="39"/>
        <v>43119.458333332259</v>
      </c>
      <c r="C446" s="16">
        <f t="shared" si="35"/>
        <v>1</v>
      </c>
      <c r="D446" s="16">
        <f t="shared" si="36"/>
        <v>5</v>
      </c>
      <c r="E446" s="16">
        <f t="shared" si="37"/>
        <v>1</v>
      </c>
      <c r="F446" s="16">
        <f t="shared" si="38"/>
        <v>11</v>
      </c>
      <c r="G446" s="195">
        <v>444</v>
      </c>
      <c r="H446" s="193">
        <v>0.275539537</v>
      </c>
    </row>
    <row r="447" spans="2:8" x14ac:dyDescent="0.25">
      <c r="B447" s="192">
        <f t="shared" si="39"/>
        <v>43119.499999998923</v>
      </c>
      <c r="C447" s="16">
        <f t="shared" si="35"/>
        <v>1</v>
      </c>
      <c r="D447" s="16">
        <f t="shared" si="36"/>
        <v>5</v>
      </c>
      <c r="E447" s="16">
        <f t="shared" si="37"/>
        <v>1</v>
      </c>
      <c r="F447" s="16">
        <f t="shared" si="38"/>
        <v>12</v>
      </c>
      <c r="G447" s="195">
        <v>445</v>
      </c>
      <c r="H447" s="193">
        <v>0.28891565899999999</v>
      </c>
    </row>
    <row r="448" spans="2:8" x14ac:dyDescent="0.25">
      <c r="B448" s="192">
        <f t="shared" si="39"/>
        <v>43119.541666665587</v>
      </c>
      <c r="C448" s="16">
        <f t="shared" si="35"/>
        <v>1</v>
      </c>
      <c r="D448" s="16">
        <f t="shared" si="36"/>
        <v>5</v>
      </c>
      <c r="E448" s="16">
        <f t="shared" si="37"/>
        <v>1</v>
      </c>
      <c r="F448" s="16">
        <f t="shared" si="38"/>
        <v>13</v>
      </c>
      <c r="G448" s="195">
        <v>446</v>
      </c>
      <c r="H448" s="193">
        <v>0.24945720499999999</v>
      </c>
    </row>
    <row r="449" spans="2:8" x14ac:dyDescent="0.25">
      <c r="B449" s="192">
        <f t="shared" si="39"/>
        <v>43119.583333332252</v>
      </c>
      <c r="C449" s="16">
        <f t="shared" si="35"/>
        <v>1</v>
      </c>
      <c r="D449" s="16">
        <f t="shared" si="36"/>
        <v>5</v>
      </c>
      <c r="E449" s="16">
        <f t="shared" si="37"/>
        <v>1</v>
      </c>
      <c r="F449" s="16">
        <f t="shared" si="38"/>
        <v>14</v>
      </c>
      <c r="G449" s="195">
        <v>447</v>
      </c>
      <c r="H449" s="193">
        <v>0.208398852</v>
      </c>
    </row>
    <row r="450" spans="2:8" x14ac:dyDescent="0.25">
      <c r="B450" s="192">
        <f t="shared" si="39"/>
        <v>43119.624999998916</v>
      </c>
      <c r="C450" s="16">
        <f t="shared" si="35"/>
        <v>1</v>
      </c>
      <c r="D450" s="16">
        <f t="shared" si="36"/>
        <v>5</v>
      </c>
      <c r="E450" s="16">
        <f t="shared" si="37"/>
        <v>1</v>
      </c>
      <c r="F450" s="16">
        <f t="shared" si="38"/>
        <v>15</v>
      </c>
      <c r="G450" s="195">
        <v>448</v>
      </c>
      <c r="H450" s="193">
        <v>0.16342857199999999</v>
      </c>
    </row>
    <row r="451" spans="2:8" x14ac:dyDescent="0.25">
      <c r="B451" s="192">
        <f t="shared" si="39"/>
        <v>43119.66666666558</v>
      </c>
      <c r="C451" s="16">
        <f t="shared" si="35"/>
        <v>1</v>
      </c>
      <c r="D451" s="16">
        <f t="shared" si="36"/>
        <v>5</v>
      </c>
      <c r="E451" s="16">
        <f t="shared" si="37"/>
        <v>1</v>
      </c>
      <c r="F451" s="16">
        <f t="shared" si="38"/>
        <v>16</v>
      </c>
      <c r="G451" s="195">
        <v>449</v>
      </c>
      <c r="H451" s="193">
        <v>6.4231963000000003E-2</v>
      </c>
    </row>
    <row r="452" spans="2:8" x14ac:dyDescent="0.25">
      <c r="B452" s="192">
        <f t="shared" si="39"/>
        <v>43119.708333332244</v>
      </c>
      <c r="C452" s="16">
        <f t="shared" ref="C452:C515" si="40">MONTH(B452)</f>
        <v>1</v>
      </c>
      <c r="D452" s="16">
        <f t="shared" ref="D452:D515" si="41">WEEKDAY(B452,2)</f>
        <v>5</v>
      </c>
      <c r="E452" s="16">
        <f t="shared" ref="E452:E515" si="42">IF(D452&lt;6,1,2)</f>
        <v>1</v>
      </c>
      <c r="F452" s="16">
        <f t="shared" ref="F452:F515" si="43">HOUR(B452)</f>
        <v>17</v>
      </c>
      <c r="G452" s="195">
        <v>450</v>
      </c>
      <c r="H452" s="193">
        <v>7.1295600000000005E-4</v>
      </c>
    </row>
    <row r="453" spans="2:8" x14ac:dyDescent="0.25">
      <c r="B453" s="192">
        <f t="shared" ref="B453:B516" si="44">B452+1/24</f>
        <v>43119.749999998909</v>
      </c>
      <c r="C453" s="16">
        <f t="shared" si="40"/>
        <v>1</v>
      </c>
      <c r="D453" s="16">
        <f t="shared" si="41"/>
        <v>5</v>
      </c>
      <c r="E453" s="16">
        <f t="shared" si="42"/>
        <v>1</v>
      </c>
      <c r="F453" s="16">
        <f t="shared" si="43"/>
        <v>18</v>
      </c>
      <c r="G453" s="195">
        <v>451</v>
      </c>
      <c r="H453" s="193">
        <v>0</v>
      </c>
    </row>
    <row r="454" spans="2:8" x14ac:dyDescent="0.25">
      <c r="B454" s="192">
        <f t="shared" si="44"/>
        <v>43119.791666665573</v>
      </c>
      <c r="C454" s="16">
        <f t="shared" si="40"/>
        <v>1</v>
      </c>
      <c r="D454" s="16">
        <f t="shared" si="41"/>
        <v>5</v>
      </c>
      <c r="E454" s="16">
        <f t="shared" si="42"/>
        <v>1</v>
      </c>
      <c r="F454" s="16">
        <f t="shared" si="43"/>
        <v>19</v>
      </c>
      <c r="G454" s="195">
        <v>452</v>
      </c>
      <c r="H454" s="193">
        <v>0</v>
      </c>
    </row>
    <row r="455" spans="2:8" x14ac:dyDescent="0.25">
      <c r="B455" s="192">
        <f t="shared" si="44"/>
        <v>43119.833333332237</v>
      </c>
      <c r="C455" s="16">
        <f t="shared" si="40"/>
        <v>1</v>
      </c>
      <c r="D455" s="16">
        <f t="shared" si="41"/>
        <v>5</v>
      </c>
      <c r="E455" s="16">
        <f t="shared" si="42"/>
        <v>1</v>
      </c>
      <c r="F455" s="16">
        <f t="shared" si="43"/>
        <v>20</v>
      </c>
      <c r="G455" s="195">
        <v>453</v>
      </c>
      <c r="H455" s="193">
        <v>0</v>
      </c>
    </row>
    <row r="456" spans="2:8" x14ac:dyDescent="0.25">
      <c r="B456" s="192">
        <f t="shared" si="44"/>
        <v>43119.874999998901</v>
      </c>
      <c r="C456" s="16">
        <f t="shared" si="40"/>
        <v>1</v>
      </c>
      <c r="D456" s="16">
        <f t="shared" si="41"/>
        <v>5</v>
      </c>
      <c r="E456" s="16">
        <f t="shared" si="42"/>
        <v>1</v>
      </c>
      <c r="F456" s="16">
        <f t="shared" si="43"/>
        <v>21</v>
      </c>
      <c r="G456" s="195">
        <v>454</v>
      </c>
      <c r="H456" s="193">
        <v>0</v>
      </c>
    </row>
    <row r="457" spans="2:8" x14ac:dyDescent="0.25">
      <c r="B457" s="192">
        <f t="shared" si="44"/>
        <v>43119.916666665566</v>
      </c>
      <c r="C457" s="16">
        <f t="shared" si="40"/>
        <v>1</v>
      </c>
      <c r="D457" s="16">
        <f t="shared" si="41"/>
        <v>5</v>
      </c>
      <c r="E457" s="16">
        <f t="shared" si="42"/>
        <v>1</v>
      </c>
      <c r="F457" s="16">
        <f t="shared" si="43"/>
        <v>22</v>
      </c>
      <c r="G457" s="195">
        <v>455</v>
      </c>
      <c r="H457" s="193">
        <v>0</v>
      </c>
    </row>
    <row r="458" spans="2:8" x14ac:dyDescent="0.25">
      <c r="B458" s="192">
        <f t="shared" si="44"/>
        <v>43119.95833333223</v>
      </c>
      <c r="C458" s="16">
        <f t="shared" si="40"/>
        <v>1</v>
      </c>
      <c r="D458" s="16">
        <f t="shared" si="41"/>
        <v>5</v>
      </c>
      <c r="E458" s="16">
        <f t="shared" si="42"/>
        <v>1</v>
      </c>
      <c r="F458" s="16">
        <f t="shared" si="43"/>
        <v>23</v>
      </c>
      <c r="G458" s="195">
        <v>456</v>
      </c>
      <c r="H458" s="193">
        <v>0</v>
      </c>
    </row>
    <row r="459" spans="2:8" x14ac:dyDescent="0.25">
      <c r="B459" s="192">
        <f t="shared" si="44"/>
        <v>43119.999999998894</v>
      </c>
      <c r="C459" s="16">
        <f t="shared" si="40"/>
        <v>1</v>
      </c>
      <c r="D459" s="16">
        <f t="shared" si="41"/>
        <v>6</v>
      </c>
      <c r="E459" s="16">
        <f t="shared" si="42"/>
        <v>2</v>
      </c>
      <c r="F459" s="16">
        <f t="shared" si="43"/>
        <v>0</v>
      </c>
      <c r="G459" s="195">
        <v>457</v>
      </c>
      <c r="H459" s="193">
        <v>0</v>
      </c>
    </row>
    <row r="460" spans="2:8" x14ac:dyDescent="0.25">
      <c r="B460" s="192">
        <f t="shared" si="44"/>
        <v>43120.041666665558</v>
      </c>
      <c r="C460" s="16">
        <f t="shared" si="40"/>
        <v>1</v>
      </c>
      <c r="D460" s="16">
        <f t="shared" si="41"/>
        <v>6</v>
      </c>
      <c r="E460" s="16">
        <f t="shared" si="42"/>
        <v>2</v>
      </c>
      <c r="F460" s="16">
        <f t="shared" si="43"/>
        <v>1</v>
      </c>
      <c r="G460" s="195">
        <v>458</v>
      </c>
      <c r="H460" s="193">
        <v>0</v>
      </c>
    </row>
    <row r="461" spans="2:8" x14ac:dyDescent="0.25">
      <c r="B461" s="192">
        <f t="shared" si="44"/>
        <v>43120.083333332223</v>
      </c>
      <c r="C461" s="16">
        <f t="shared" si="40"/>
        <v>1</v>
      </c>
      <c r="D461" s="16">
        <f t="shared" si="41"/>
        <v>6</v>
      </c>
      <c r="E461" s="16">
        <f t="shared" si="42"/>
        <v>2</v>
      </c>
      <c r="F461" s="16">
        <f t="shared" si="43"/>
        <v>2</v>
      </c>
      <c r="G461" s="195">
        <v>459</v>
      </c>
      <c r="H461" s="193">
        <v>0</v>
      </c>
    </row>
    <row r="462" spans="2:8" x14ac:dyDescent="0.25">
      <c r="B462" s="192">
        <f t="shared" si="44"/>
        <v>43120.124999998887</v>
      </c>
      <c r="C462" s="16">
        <f t="shared" si="40"/>
        <v>1</v>
      </c>
      <c r="D462" s="16">
        <f t="shared" si="41"/>
        <v>6</v>
      </c>
      <c r="E462" s="16">
        <f t="shared" si="42"/>
        <v>2</v>
      </c>
      <c r="F462" s="16">
        <f t="shared" si="43"/>
        <v>3</v>
      </c>
      <c r="G462" s="195">
        <v>460</v>
      </c>
      <c r="H462" s="193">
        <v>0</v>
      </c>
    </row>
    <row r="463" spans="2:8" x14ac:dyDescent="0.25">
      <c r="B463" s="192">
        <f t="shared" si="44"/>
        <v>43120.166666665551</v>
      </c>
      <c r="C463" s="16">
        <f t="shared" si="40"/>
        <v>1</v>
      </c>
      <c r="D463" s="16">
        <f t="shared" si="41"/>
        <v>6</v>
      </c>
      <c r="E463" s="16">
        <f t="shared" si="42"/>
        <v>2</v>
      </c>
      <c r="F463" s="16">
        <f t="shared" si="43"/>
        <v>4</v>
      </c>
      <c r="G463" s="195">
        <v>461</v>
      </c>
      <c r="H463" s="193">
        <v>0</v>
      </c>
    </row>
    <row r="464" spans="2:8" x14ac:dyDescent="0.25">
      <c r="B464" s="192">
        <f t="shared" si="44"/>
        <v>43120.208333332215</v>
      </c>
      <c r="C464" s="16">
        <f t="shared" si="40"/>
        <v>1</v>
      </c>
      <c r="D464" s="16">
        <f t="shared" si="41"/>
        <v>6</v>
      </c>
      <c r="E464" s="16">
        <f t="shared" si="42"/>
        <v>2</v>
      </c>
      <c r="F464" s="16">
        <f t="shared" si="43"/>
        <v>5</v>
      </c>
      <c r="G464" s="195">
        <v>462</v>
      </c>
      <c r="H464" s="193">
        <v>0</v>
      </c>
    </row>
    <row r="465" spans="2:8" x14ac:dyDescent="0.25">
      <c r="B465" s="192">
        <f t="shared" si="44"/>
        <v>43120.24999999888</v>
      </c>
      <c r="C465" s="16">
        <f t="shared" si="40"/>
        <v>1</v>
      </c>
      <c r="D465" s="16">
        <f t="shared" si="41"/>
        <v>6</v>
      </c>
      <c r="E465" s="16">
        <f t="shared" si="42"/>
        <v>2</v>
      </c>
      <c r="F465" s="16">
        <f t="shared" si="43"/>
        <v>6</v>
      </c>
      <c r="G465" s="195">
        <v>463</v>
      </c>
      <c r="H465" s="193">
        <v>0</v>
      </c>
    </row>
    <row r="466" spans="2:8" x14ac:dyDescent="0.25">
      <c r="B466" s="192">
        <f t="shared" si="44"/>
        <v>43120.291666665544</v>
      </c>
      <c r="C466" s="16">
        <f t="shared" si="40"/>
        <v>1</v>
      </c>
      <c r="D466" s="16">
        <f t="shared" si="41"/>
        <v>6</v>
      </c>
      <c r="E466" s="16">
        <f t="shared" si="42"/>
        <v>2</v>
      </c>
      <c r="F466" s="16">
        <f t="shared" si="43"/>
        <v>7</v>
      </c>
      <c r="G466" s="195">
        <v>464</v>
      </c>
      <c r="H466" s="193">
        <v>3.3823700000000002E-4</v>
      </c>
    </row>
    <row r="467" spans="2:8" x14ac:dyDescent="0.25">
      <c r="B467" s="192">
        <f t="shared" si="44"/>
        <v>43120.333333332208</v>
      </c>
      <c r="C467" s="16">
        <f t="shared" si="40"/>
        <v>1</v>
      </c>
      <c r="D467" s="16">
        <f t="shared" si="41"/>
        <v>6</v>
      </c>
      <c r="E467" s="16">
        <f t="shared" si="42"/>
        <v>2</v>
      </c>
      <c r="F467" s="16">
        <f t="shared" si="43"/>
        <v>8</v>
      </c>
      <c r="G467" s="195">
        <v>465</v>
      </c>
      <c r="H467" s="193">
        <v>7.0143179E-2</v>
      </c>
    </row>
    <row r="468" spans="2:8" x14ac:dyDescent="0.25">
      <c r="B468" s="192">
        <f t="shared" si="44"/>
        <v>43120.374999998872</v>
      </c>
      <c r="C468" s="16">
        <f t="shared" si="40"/>
        <v>1</v>
      </c>
      <c r="D468" s="16">
        <f t="shared" si="41"/>
        <v>6</v>
      </c>
      <c r="E468" s="16">
        <f t="shared" si="42"/>
        <v>2</v>
      </c>
      <c r="F468" s="16">
        <f t="shared" si="43"/>
        <v>9</v>
      </c>
      <c r="G468" s="195">
        <v>466</v>
      </c>
      <c r="H468" s="193">
        <v>0.17010742100000001</v>
      </c>
    </row>
    <row r="469" spans="2:8" x14ac:dyDescent="0.25">
      <c r="B469" s="192">
        <f t="shared" si="44"/>
        <v>43120.416666665536</v>
      </c>
      <c r="C469" s="16">
        <f t="shared" si="40"/>
        <v>1</v>
      </c>
      <c r="D469" s="16">
        <f t="shared" si="41"/>
        <v>6</v>
      </c>
      <c r="E469" s="16">
        <f t="shared" si="42"/>
        <v>2</v>
      </c>
      <c r="F469" s="16">
        <f t="shared" si="43"/>
        <v>10</v>
      </c>
      <c r="G469" s="195">
        <v>467</v>
      </c>
      <c r="H469" s="193">
        <v>0.24133035899999999</v>
      </c>
    </row>
    <row r="470" spans="2:8" x14ac:dyDescent="0.25">
      <c r="B470" s="192">
        <f t="shared" si="44"/>
        <v>43120.458333332201</v>
      </c>
      <c r="C470" s="16">
        <f t="shared" si="40"/>
        <v>1</v>
      </c>
      <c r="D470" s="16">
        <f t="shared" si="41"/>
        <v>6</v>
      </c>
      <c r="E470" s="16">
        <f t="shared" si="42"/>
        <v>2</v>
      </c>
      <c r="F470" s="16">
        <f t="shared" si="43"/>
        <v>11</v>
      </c>
      <c r="G470" s="195">
        <v>468</v>
      </c>
      <c r="H470" s="193">
        <v>0.24848410900000001</v>
      </c>
    </row>
    <row r="471" spans="2:8" x14ac:dyDescent="0.25">
      <c r="B471" s="192">
        <f t="shared" si="44"/>
        <v>43120.499999998865</v>
      </c>
      <c r="C471" s="16">
        <f t="shared" si="40"/>
        <v>1</v>
      </c>
      <c r="D471" s="16">
        <f t="shared" si="41"/>
        <v>6</v>
      </c>
      <c r="E471" s="16">
        <f t="shared" si="42"/>
        <v>2</v>
      </c>
      <c r="F471" s="16">
        <f t="shared" si="43"/>
        <v>12</v>
      </c>
      <c r="G471" s="195">
        <v>469</v>
      </c>
      <c r="H471" s="193">
        <v>0.27335061999999999</v>
      </c>
    </row>
    <row r="472" spans="2:8" x14ac:dyDescent="0.25">
      <c r="B472" s="192">
        <f t="shared" si="44"/>
        <v>43120.541666665529</v>
      </c>
      <c r="C472" s="16">
        <f t="shared" si="40"/>
        <v>1</v>
      </c>
      <c r="D472" s="16">
        <f t="shared" si="41"/>
        <v>6</v>
      </c>
      <c r="E472" s="16">
        <f t="shared" si="42"/>
        <v>2</v>
      </c>
      <c r="F472" s="16">
        <f t="shared" si="43"/>
        <v>13</v>
      </c>
      <c r="G472" s="195">
        <v>470</v>
      </c>
      <c r="H472" s="193">
        <v>0.27643884699999999</v>
      </c>
    </row>
    <row r="473" spans="2:8" x14ac:dyDescent="0.25">
      <c r="B473" s="192">
        <f t="shared" si="44"/>
        <v>43120.583333332193</v>
      </c>
      <c r="C473" s="16">
        <f t="shared" si="40"/>
        <v>1</v>
      </c>
      <c r="D473" s="16">
        <f t="shared" si="41"/>
        <v>6</v>
      </c>
      <c r="E473" s="16">
        <f t="shared" si="42"/>
        <v>2</v>
      </c>
      <c r="F473" s="16">
        <f t="shared" si="43"/>
        <v>14</v>
      </c>
      <c r="G473" s="195">
        <v>471</v>
      </c>
      <c r="H473" s="193">
        <v>0.24662063200000001</v>
      </c>
    </row>
    <row r="474" spans="2:8" x14ac:dyDescent="0.25">
      <c r="B474" s="192">
        <f t="shared" si="44"/>
        <v>43120.624999998858</v>
      </c>
      <c r="C474" s="16">
        <f t="shared" si="40"/>
        <v>1</v>
      </c>
      <c r="D474" s="16">
        <f t="shared" si="41"/>
        <v>6</v>
      </c>
      <c r="E474" s="16">
        <f t="shared" si="42"/>
        <v>2</v>
      </c>
      <c r="F474" s="16">
        <f t="shared" si="43"/>
        <v>15</v>
      </c>
      <c r="G474" s="195">
        <v>472</v>
      </c>
      <c r="H474" s="193">
        <v>0.20041524699999999</v>
      </c>
    </row>
    <row r="475" spans="2:8" x14ac:dyDescent="0.25">
      <c r="B475" s="192">
        <f t="shared" si="44"/>
        <v>43120.666666665522</v>
      </c>
      <c r="C475" s="16">
        <f t="shared" si="40"/>
        <v>1</v>
      </c>
      <c r="D475" s="16">
        <f t="shared" si="41"/>
        <v>6</v>
      </c>
      <c r="E475" s="16">
        <f t="shared" si="42"/>
        <v>2</v>
      </c>
      <c r="F475" s="16">
        <f t="shared" si="43"/>
        <v>16</v>
      </c>
      <c r="G475" s="195">
        <v>473</v>
      </c>
      <c r="H475" s="193">
        <v>7.5915291999999995E-2</v>
      </c>
    </row>
    <row r="476" spans="2:8" x14ac:dyDescent="0.25">
      <c r="B476" s="192">
        <f t="shared" si="44"/>
        <v>43120.708333332186</v>
      </c>
      <c r="C476" s="16">
        <f t="shared" si="40"/>
        <v>1</v>
      </c>
      <c r="D476" s="16">
        <f t="shared" si="41"/>
        <v>6</v>
      </c>
      <c r="E476" s="16">
        <f t="shared" si="42"/>
        <v>2</v>
      </c>
      <c r="F476" s="16">
        <f t="shared" si="43"/>
        <v>17</v>
      </c>
      <c r="G476" s="195">
        <v>474</v>
      </c>
      <c r="H476" s="193">
        <v>1.425913E-3</v>
      </c>
    </row>
    <row r="477" spans="2:8" x14ac:dyDescent="0.25">
      <c r="B477" s="192">
        <f t="shared" si="44"/>
        <v>43120.74999999885</v>
      </c>
      <c r="C477" s="16">
        <f t="shared" si="40"/>
        <v>1</v>
      </c>
      <c r="D477" s="16">
        <f t="shared" si="41"/>
        <v>6</v>
      </c>
      <c r="E477" s="16">
        <f t="shared" si="42"/>
        <v>2</v>
      </c>
      <c r="F477" s="16">
        <f t="shared" si="43"/>
        <v>18</v>
      </c>
      <c r="G477" s="195">
        <v>475</v>
      </c>
      <c r="H477" s="193">
        <v>0</v>
      </c>
    </row>
    <row r="478" spans="2:8" x14ac:dyDescent="0.25">
      <c r="B478" s="192">
        <f t="shared" si="44"/>
        <v>43120.791666665515</v>
      </c>
      <c r="C478" s="16">
        <f t="shared" si="40"/>
        <v>1</v>
      </c>
      <c r="D478" s="16">
        <f t="shared" si="41"/>
        <v>6</v>
      </c>
      <c r="E478" s="16">
        <f t="shared" si="42"/>
        <v>2</v>
      </c>
      <c r="F478" s="16">
        <f t="shared" si="43"/>
        <v>19</v>
      </c>
      <c r="G478" s="195">
        <v>476</v>
      </c>
      <c r="H478" s="193">
        <v>0</v>
      </c>
    </row>
    <row r="479" spans="2:8" x14ac:dyDescent="0.25">
      <c r="B479" s="192">
        <f t="shared" si="44"/>
        <v>43120.833333332179</v>
      </c>
      <c r="C479" s="16">
        <f t="shared" si="40"/>
        <v>1</v>
      </c>
      <c r="D479" s="16">
        <f t="shared" si="41"/>
        <v>6</v>
      </c>
      <c r="E479" s="16">
        <f t="shared" si="42"/>
        <v>2</v>
      </c>
      <c r="F479" s="16">
        <f t="shared" si="43"/>
        <v>20</v>
      </c>
      <c r="G479" s="195">
        <v>477</v>
      </c>
      <c r="H479" s="193">
        <v>0</v>
      </c>
    </row>
    <row r="480" spans="2:8" x14ac:dyDescent="0.25">
      <c r="B480" s="192">
        <f t="shared" si="44"/>
        <v>43120.874999998843</v>
      </c>
      <c r="C480" s="16">
        <f t="shared" si="40"/>
        <v>1</v>
      </c>
      <c r="D480" s="16">
        <f t="shared" si="41"/>
        <v>6</v>
      </c>
      <c r="E480" s="16">
        <f t="shared" si="42"/>
        <v>2</v>
      </c>
      <c r="F480" s="16">
        <f t="shared" si="43"/>
        <v>21</v>
      </c>
      <c r="G480" s="195">
        <v>478</v>
      </c>
      <c r="H480" s="193">
        <v>0</v>
      </c>
    </row>
    <row r="481" spans="2:8" x14ac:dyDescent="0.25">
      <c r="B481" s="192">
        <f t="shared" si="44"/>
        <v>43120.916666665507</v>
      </c>
      <c r="C481" s="16">
        <f t="shared" si="40"/>
        <v>1</v>
      </c>
      <c r="D481" s="16">
        <f t="shared" si="41"/>
        <v>6</v>
      </c>
      <c r="E481" s="16">
        <f t="shared" si="42"/>
        <v>2</v>
      </c>
      <c r="F481" s="16">
        <f t="shared" si="43"/>
        <v>22</v>
      </c>
      <c r="G481" s="195">
        <v>479</v>
      </c>
      <c r="H481" s="193">
        <v>0</v>
      </c>
    </row>
    <row r="482" spans="2:8" x14ac:dyDescent="0.25">
      <c r="B482" s="192">
        <f t="shared" si="44"/>
        <v>43120.958333332172</v>
      </c>
      <c r="C482" s="16">
        <f t="shared" si="40"/>
        <v>1</v>
      </c>
      <c r="D482" s="16">
        <f t="shared" si="41"/>
        <v>6</v>
      </c>
      <c r="E482" s="16">
        <f t="shared" si="42"/>
        <v>2</v>
      </c>
      <c r="F482" s="16">
        <f t="shared" si="43"/>
        <v>23</v>
      </c>
      <c r="G482" s="195">
        <v>480</v>
      </c>
      <c r="H482" s="193">
        <v>0</v>
      </c>
    </row>
    <row r="483" spans="2:8" x14ac:dyDescent="0.25">
      <c r="B483" s="192">
        <f t="shared" si="44"/>
        <v>43120.999999998836</v>
      </c>
      <c r="C483" s="16">
        <f t="shared" si="40"/>
        <v>1</v>
      </c>
      <c r="D483" s="16">
        <f t="shared" si="41"/>
        <v>7</v>
      </c>
      <c r="E483" s="16">
        <f t="shared" si="42"/>
        <v>2</v>
      </c>
      <c r="F483" s="16">
        <f t="shared" si="43"/>
        <v>0</v>
      </c>
      <c r="G483" s="195">
        <v>481</v>
      </c>
      <c r="H483" s="193">
        <v>0</v>
      </c>
    </row>
    <row r="484" spans="2:8" x14ac:dyDescent="0.25">
      <c r="B484" s="192">
        <f t="shared" si="44"/>
        <v>43121.0416666655</v>
      </c>
      <c r="C484" s="16">
        <f t="shared" si="40"/>
        <v>1</v>
      </c>
      <c r="D484" s="16">
        <f t="shared" si="41"/>
        <v>7</v>
      </c>
      <c r="E484" s="16">
        <f t="shared" si="42"/>
        <v>2</v>
      </c>
      <c r="F484" s="16">
        <f t="shared" si="43"/>
        <v>1</v>
      </c>
      <c r="G484" s="195">
        <v>482</v>
      </c>
      <c r="H484" s="193">
        <v>0</v>
      </c>
    </row>
    <row r="485" spans="2:8" x14ac:dyDescent="0.25">
      <c r="B485" s="192">
        <f t="shared" si="44"/>
        <v>43121.083333332164</v>
      </c>
      <c r="C485" s="16">
        <f t="shared" si="40"/>
        <v>1</v>
      </c>
      <c r="D485" s="16">
        <f t="shared" si="41"/>
        <v>7</v>
      </c>
      <c r="E485" s="16">
        <f t="shared" si="42"/>
        <v>2</v>
      </c>
      <c r="F485" s="16">
        <f t="shared" si="43"/>
        <v>2</v>
      </c>
      <c r="G485" s="195">
        <v>483</v>
      </c>
      <c r="H485" s="193">
        <v>0</v>
      </c>
    </row>
    <row r="486" spans="2:8" x14ac:dyDescent="0.25">
      <c r="B486" s="192">
        <f t="shared" si="44"/>
        <v>43121.124999998829</v>
      </c>
      <c r="C486" s="16">
        <f t="shared" si="40"/>
        <v>1</v>
      </c>
      <c r="D486" s="16">
        <f t="shared" si="41"/>
        <v>7</v>
      </c>
      <c r="E486" s="16">
        <f t="shared" si="42"/>
        <v>2</v>
      </c>
      <c r="F486" s="16">
        <f t="shared" si="43"/>
        <v>3</v>
      </c>
      <c r="G486" s="195">
        <v>484</v>
      </c>
      <c r="H486" s="193">
        <v>0</v>
      </c>
    </row>
    <row r="487" spans="2:8" x14ac:dyDescent="0.25">
      <c r="B487" s="192">
        <f t="shared" si="44"/>
        <v>43121.166666665493</v>
      </c>
      <c r="C487" s="16">
        <f t="shared" si="40"/>
        <v>1</v>
      </c>
      <c r="D487" s="16">
        <f t="shared" si="41"/>
        <v>7</v>
      </c>
      <c r="E487" s="16">
        <f t="shared" si="42"/>
        <v>2</v>
      </c>
      <c r="F487" s="16">
        <f t="shared" si="43"/>
        <v>4</v>
      </c>
      <c r="G487" s="195">
        <v>485</v>
      </c>
      <c r="H487" s="193">
        <v>0</v>
      </c>
    </row>
    <row r="488" spans="2:8" x14ac:dyDescent="0.25">
      <c r="B488" s="192">
        <f t="shared" si="44"/>
        <v>43121.208333332157</v>
      </c>
      <c r="C488" s="16">
        <f t="shared" si="40"/>
        <v>1</v>
      </c>
      <c r="D488" s="16">
        <f t="shared" si="41"/>
        <v>7</v>
      </c>
      <c r="E488" s="16">
        <f t="shared" si="42"/>
        <v>2</v>
      </c>
      <c r="F488" s="16">
        <f t="shared" si="43"/>
        <v>5</v>
      </c>
      <c r="G488" s="195">
        <v>486</v>
      </c>
      <c r="H488" s="193">
        <v>0</v>
      </c>
    </row>
    <row r="489" spans="2:8" x14ac:dyDescent="0.25">
      <c r="B489" s="192">
        <f t="shared" si="44"/>
        <v>43121.249999998821</v>
      </c>
      <c r="C489" s="16">
        <f t="shared" si="40"/>
        <v>1</v>
      </c>
      <c r="D489" s="16">
        <f t="shared" si="41"/>
        <v>7</v>
      </c>
      <c r="E489" s="16">
        <f t="shared" si="42"/>
        <v>2</v>
      </c>
      <c r="F489" s="16">
        <f t="shared" si="43"/>
        <v>6</v>
      </c>
      <c r="G489" s="195">
        <v>487</v>
      </c>
      <c r="H489" s="193">
        <v>0</v>
      </c>
    </row>
    <row r="490" spans="2:8" x14ac:dyDescent="0.25">
      <c r="B490" s="192">
        <f t="shared" si="44"/>
        <v>43121.291666665486</v>
      </c>
      <c r="C490" s="16">
        <f t="shared" si="40"/>
        <v>1</v>
      </c>
      <c r="D490" s="16">
        <f t="shared" si="41"/>
        <v>7</v>
      </c>
      <c r="E490" s="16">
        <f t="shared" si="42"/>
        <v>2</v>
      </c>
      <c r="F490" s="16">
        <f t="shared" si="43"/>
        <v>7</v>
      </c>
      <c r="G490" s="195">
        <v>488</v>
      </c>
      <c r="H490" s="193">
        <v>3.4496E-4</v>
      </c>
    </row>
    <row r="491" spans="2:8" x14ac:dyDescent="0.25">
      <c r="B491" s="192">
        <f t="shared" si="44"/>
        <v>43121.33333333215</v>
      </c>
      <c r="C491" s="16">
        <f t="shared" si="40"/>
        <v>1</v>
      </c>
      <c r="D491" s="16">
        <f t="shared" si="41"/>
        <v>7</v>
      </c>
      <c r="E491" s="16">
        <f t="shared" si="42"/>
        <v>2</v>
      </c>
      <c r="F491" s="16">
        <f t="shared" si="43"/>
        <v>8</v>
      </c>
      <c r="G491" s="195">
        <v>489</v>
      </c>
      <c r="H491" s="193">
        <v>8.4752250000000001E-2</v>
      </c>
    </row>
    <row r="492" spans="2:8" x14ac:dyDescent="0.25">
      <c r="B492" s="192">
        <f t="shared" si="44"/>
        <v>43121.374999998814</v>
      </c>
      <c r="C492" s="16">
        <f t="shared" si="40"/>
        <v>1</v>
      </c>
      <c r="D492" s="16">
        <f t="shared" si="41"/>
        <v>7</v>
      </c>
      <c r="E492" s="16">
        <f t="shared" si="42"/>
        <v>2</v>
      </c>
      <c r="F492" s="16">
        <f t="shared" si="43"/>
        <v>9</v>
      </c>
      <c r="G492" s="195">
        <v>490</v>
      </c>
      <c r="H492" s="193">
        <v>0.19736393299999999</v>
      </c>
    </row>
    <row r="493" spans="2:8" x14ac:dyDescent="0.25">
      <c r="B493" s="192">
        <f t="shared" si="44"/>
        <v>43121.416666665478</v>
      </c>
      <c r="C493" s="16">
        <f t="shared" si="40"/>
        <v>1</v>
      </c>
      <c r="D493" s="16">
        <f t="shared" si="41"/>
        <v>7</v>
      </c>
      <c r="E493" s="16">
        <f t="shared" si="42"/>
        <v>2</v>
      </c>
      <c r="F493" s="16">
        <f t="shared" si="43"/>
        <v>10</v>
      </c>
      <c r="G493" s="195">
        <v>491</v>
      </c>
      <c r="H493" s="193">
        <v>0.27512287200000002</v>
      </c>
    </row>
    <row r="494" spans="2:8" x14ac:dyDescent="0.25">
      <c r="B494" s="192">
        <f t="shared" si="44"/>
        <v>43121.458333332143</v>
      </c>
      <c r="C494" s="16">
        <f t="shared" si="40"/>
        <v>1</v>
      </c>
      <c r="D494" s="16">
        <f t="shared" si="41"/>
        <v>7</v>
      </c>
      <c r="E494" s="16">
        <f t="shared" si="42"/>
        <v>2</v>
      </c>
      <c r="F494" s="16">
        <f t="shared" si="43"/>
        <v>11</v>
      </c>
      <c r="G494" s="195">
        <v>492</v>
      </c>
      <c r="H494" s="193">
        <v>0.28433412299999999</v>
      </c>
    </row>
    <row r="495" spans="2:8" x14ac:dyDescent="0.25">
      <c r="B495" s="192">
        <f t="shared" si="44"/>
        <v>43121.499999998807</v>
      </c>
      <c r="C495" s="16">
        <f t="shared" si="40"/>
        <v>1</v>
      </c>
      <c r="D495" s="16">
        <f t="shared" si="41"/>
        <v>7</v>
      </c>
      <c r="E495" s="16">
        <f t="shared" si="42"/>
        <v>2</v>
      </c>
      <c r="F495" s="16">
        <f t="shared" si="43"/>
        <v>12</v>
      </c>
      <c r="G495" s="195">
        <v>493</v>
      </c>
      <c r="H495" s="193">
        <v>0.30692953000000001</v>
      </c>
    </row>
    <row r="496" spans="2:8" x14ac:dyDescent="0.25">
      <c r="B496" s="192">
        <f t="shared" si="44"/>
        <v>43121.541666665471</v>
      </c>
      <c r="C496" s="16">
        <f t="shared" si="40"/>
        <v>1</v>
      </c>
      <c r="D496" s="16">
        <f t="shared" si="41"/>
        <v>7</v>
      </c>
      <c r="E496" s="16">
        <f t="shared" si="42"/>
        <v>2</v>
      </c>
      <c r="F496" s="16">
        <f t="shared" si="43"/>
        <v>13</v>
      </c>
      <c r="G496" s="195">
        <v>494</v>
      </c>
      <c r="H496" s="193">
        <v>0.29545782300000001</v>
      </c>
    </row>
    <row r="497" spans="2:8" x14ac:dyDescent="0.25">
      <c r="B497" s="192">
        <f t="shared" si="44"/>
        <v>43121.583333332135</v>
      </c>
      <c r="C497" s="16">
        <f t="shared" si="40"/>
        <v>1</v>
      </c>
      <c r="D497" s="16">
        <f t="shared" si="41"/>
        <v>7</v>
      </c>
      <c r="E497" s="16">
        <f t="shared" si="42"/>
        <v>2</v>
      </c>
      <c r="F497" s="16">
        <f t="shared" si="43"/>
        <v>14</v>
      </c>
      <c r="G497" s="195">
        <v>495</v>
      </c>
      <c r="H497" s="193">
        <v>0.25740126800000002</v>
      </c>
    </row>
    <row r="498" spans="2:8" x14ac:dyDescent="0.25">
      <c r="B498" s="192">
        <f t="shared" si="44"/>
        <v>43121.624999998799</v>
      </c>
      <c r="C498" s="16">
        <f t="shared" si="40"/>
        <v>1</v>
      </c>
      <c r="D498" s="16">
        <f t="shared" si="41"/>
        <v>7</v>
      </c>
      <c r="E498" s="16">
        <f t="shared" si="42"/>
        <v>2</v>
      </c>
      <c r="F498" s="16">
        <f t="shared" si="43"/>
        <v>15</v>
      </c>
      <c r="G498" s="195">
        <v>496</v>
      </c>
      <c r="H498" s="193">
        <v>0.197095082</v>
      </c>
    </row>
    <row r="499" spans="2:8" x14ac:dyDescent="0.25">
      <c r="B499" s="192">
        <f t="shared" si="44"/>
        <v>43121.666666665464</v>
      </c>
      <c r="C499" s="16">
        <f t="shared" si="40"/>
        <v>1</v>
      </c>
      <c r="D499" s="16">
        <f t="shared" si="41"/>
        <v>7</v>
      </c>
      <c r="E499" s="16">
        <f t="shared" si="42"/>
        <v>2</v>
      </c>
      <c r="F499" s="16">
        <f t="shared" si="43"/>
        <v>16</v>
      </c>
      <c r="G499" s="195">
        <v>497</v>
      </c>
      <c r="H499" s="193">
        <v>7.8134137000000006E-2</v>
      </c>
    </row>
    <row r="500" spans="2:8" x14ac:dyDescent="0.25">
      <c r="B500" s="192">
        <f t="shared" si="44"/>
        <v>43121.708333332128</v>
      </c>
      <c r="C500" s="16">
        <f t="shared" si="40"/>
        <v>1</v>
      </c>
      <c r="D500" s="16">
        <f t="shared" si="41"/>
        <v>7</v>
      </c>
      <c r="E500" s="16">
        <f t="shared" si="42"/>
        <v>2</v>
      </c>
      <c r="F500" s="16">
        <f t="shared" si="43"/>
        <v>17</v>
      </c>
      <c r="G500" s="195">
        <v>498</v>
      </c>
      <c r="H500" s="193">
        <v>1.0694350000000001E-3</v>
      </c>
    </row>
    <row r="501" spans="2:8" x14ac:dyDescent="0.25">
      <c r="B501" s="192">
        <f t="shared" si="44"/>
        <v>43121.749999998792</v>
      </c>
      <c r="C501" s="16">
        <f t="shared" si="40"/>
        <v>1</v>
      </c>
      <c r="D501" s="16">
        <f t="shared" si="41"/>
        <v>7</v>
      </c>
      <c r="E501" s="16">
        <f t="shared" si="42"/>
        <v>2</v>
      </c>
      <c r="F501" s="16">
        <f t="shared" si="43"/>
        <v>18</v>
      </c>
      <c r="G501" s="195">
        <v>499</v>
      </c>
      <c r="H501" s="193">
        <v>0</v>
      </c>
    </row>
    <row r="502" spans="2:8" x14ac:dyDescent="0.25">
      <c r="B502" s="192">
        <f t="shared" si="44"/>
        <v>43121.791666665456</v>
      </c>
      <c r="C502" s="16">
        <f t="shared" si="40"/>
        <v>1</v>
      </c>
      <c r="D502" s="16">
        <f t="shared" si="41"/>
        <v>7</v>
      </c>
      <c r="E502" s="16">
        <f t="shared" si="42"/>
        <v>2</v>
      </c>
      <c r="F502" s="16">
        <f t="shared" si="43"/>
        <v>19</v>
      </c>
      <c r="G502" s="195">
        <v>500</v>
      </c>
      <c r="H502" s="193">
        <v>0</v>
      </c>
    </row>
    <row r="503" spans="2:8" x14ac:dyDescent="0.25">
      <c r="B503" s="192">
        <f t="shared" si="44"/>
        <v>43121.833333332121</v>
      </c>
      <c r="C503" s="16">
        <f t="shared" si="40"/>
        <v>1</v>
      </c>
      <c r="D503" s="16">
        <f t="shared" si="41"/>
        <v>7</v>
      </c>
      <c r="E503" s="16">
        <f t="shared" si="42"/>
        <v>2</v>
      </c>
      <c r="F503" s="16">
        <f t="shared" si="43"/>
        <v>20</v>
      </c>
      <c r="G503" s="195">
        <v>501</v>
      </c>
      <c r="H503" s="193">
        <v>0</v>
      </c>
    </row>
    <row r="504" spans="2:8" x14ac:dyDescent="0.25">
      <c r="B504" s="192">
        <f t="shared" si="44"/>
        <v>43121.874999998785</v>
      </c>
      <c r="C504" s="16">
        <f t="shared" si="40"/>
        <v>1</v>
      </c>
      <c r="D504" s="16">
        <f t="shared" si="41"/>
        <v>7</v>
      </c>
      <c r="E504" s="16">
        <f t="shared" si="42"/>
        <v>2</v>
      </c>
      <c r="F504" s="16">
        <f t="shared" si="43"/>
        <v>21</v>
      </c>
      <c r="G504" s="195">
        <v>502</v>
      </c>
      <c r="H504" s="193">
        <v>0</v>
      </c>
    </row>
    <row r="505" spans="2:8" x14ac:dyDescent="0.25">
      <c r="B505" s="192">
        <f t="shared" si="44"/>
        <v>43121.916666665449</v>
      </c>
      <c r="C505" s="16">
        <f t="shared" si="40"/>
        <v>1</v>
      </c>
      <c r="D505" s="16">
        <f t="shared" si="41"/>
        <v>7</v>
      </c>
      <c r="E505" s="16">
        <f t="shared" si="42"/>
        <v>2</v>
      </c>
      <c r="F505" s="16">
        <f t="shared" si="43"/>
        <v>22</v>
      </c>
      <c r="G505" s="195">
        <v>503</v>
      </c>
      <c r="H505" s="193">
        <v>0</v>
      </c>
    </row>
    <row r="506" spans="2:8" x14ac:dyDescent="0.25">
      <c r="B506" s="192">
        <f t="shared" si="44"/>
        <v>43121.958333332113</v>
      </c>
      <c r="C506" s="16">
        <f t="shared" si="40"/>
        <v>1</v>
      </c>
      <c r="D506" s="16">
        <f t="shared" si="41"/>
        <v>7</v>
      </c>
      <c r="E506" s="16">
        <f t="shared" si="42"/>
        <v>2</v>
      </c>
      <c r="F506" s="16">
        <f t="shared" si="43"/>
        <v>23</v>
      </c>
      <c r="G506" s="195">
        <v>504</v>
      </c>
      <c r="H506" s="193">
        <v>0</v>
      </c>
    </row>
    <row r="507" spans="2:8" x14ac:dyDescent="0.25">
      <c r="B507" s="192">
        <f t="shared" si="44"/>
        <v>43121.999999998778</v>
      </c>
      <c r="C507" s="16">
        <f t="shared" si="40"/>
        <v>1</v>
      </c>
      <c r="D507" s="16">
        <f t="shared" si="41"/>
        <v>1</v>
      </c>
      <c r="E507" s="16">
        <f t="shared" si="42"/>
        <v>1</v>
      </c>
      <c r="F507" s="16">
        <f t="shared" si="43"/>
        <v>0</v>
      </c>
      <c r="G507" s="195">
        <v>505</v>
      </c>
      <c r="H507" s="193">
        <v>0</v>
      </c>
    </row>
    <row r="508" spans="2:8" x14ac:dyDescent="0.25">
      <c r="B508" s="192">
        <f t="shared" si="44"/>
        <v>43122.041666665442</v>
      </c>
      <c r="C508" s="16">
        <f t="shared" si="40"/>
        <v>1</v>
      </c>
      <c r="D508" s="16">
        <f t="shared" si="41"/>
        <v>1</v>
      </c>
      <c r="E508" s="16">
        <f t="shared" si="42"/>
        <v>1</v>
      </c>
      <c r="F508" s="16">
        <f t="shared" si="43"/>
        <v>1</v>
      </c>
      <c r="G508" s="195">
        <v>506</v>
      </c>
      <c r="H508" s="193">
        <v>0</v>
      </c>
    </row>
    <row r="509" spans="2:8" x14ac:dyDescent="0.25">
      <c r="B509" s="192">
        <f t="shared" si="44"/>
        <v>43122.083333332106</v>
      </c>
      <c r="C509" s="16">
        <f t="shared" si="40"/>
        <v>1</v>
      </c>
      <c r="D509" s="16">
        <f t="shared" si="41"/>
        <v>1</v>
      </c>
      <c r="E509" s="16">
        <f t="shared" si="42"/>
        <v>1</v>
      </c>
      <c r="F509" s="16">
        <f t="shared" si="43"/>
        <v>2</v>
      </c>
      <c r="G509" s="195">
        <v>507</v>
      </c>
      <c r="H509" s="193">
        <v>0</v>
      </c>
    </row>
    <row r="510" spans="2:8" x14ac:dyDescent="0.25">
      <c r="B510" s="192">
        <f t="shared" si="44"/>
        <v>43122.12499999877</v>
      </c>
      <c r="C510" s="16">
        <f t="shared" si="40"/>
        <v>1</v>
      </c>
      <c r="D510" s="16">
        <f t="shared" si="41"/>
        <v>1</v>
      </c>
      <c r="E510" s="16">
        <f t="shared" si="42"/>
        <v>1</v>
      </c>
      <c r="F510" s="16">
        <f t="shared" si="43"/>
        <v>3</v>
      </c>
      <c r="G510" s="195">
        <v>508</v>
      </c>
      <c r="H510" s="193">
        <v>0</v>
      </c>
    </row>
    <row r="511" spans="2:8" x14ac:dyDescent="0.25">
      <c r="B511" s="192">
        <f t="shared" si="44"/>
        <v>43122.166666665435</v>
      </c>
      <c r="C511" s="16">
        <f t="shared" si="40"/>
        <v>1</v>
      </c>
      <c r="D511" s="16">
        <f t="shared" si="41"/>
        <v>1</v>
      </c>
      <c r="E511" s="16">
        <f t="shared" si="42"/>
        <v>1</v>
      </c>
      <c r="F511" s="16">
        <f t="shared" si="43"/>
        <v>4</v>
      </c>
      <c r="G511" s="195">
        <v>509</v>
      </c>
      <c r="H511" s="193">
        <v>0</v>
      </c>
    </row>
    <row r="512" spans="2:8" x14ac:dyDescent="0.25">
      <c r="B512" s="192">
        <f t="shared" si="44"/>
        <v>43122.208333332099</v>
      </c>
      <c r="C512" s="16">
        <f t="shared" si="40"/>
        <v>1</v>
      </c>
      <c r="D512" s="16">
        <f t="shared" si="41"/>
        <v>1</v>
      </c>
      <c r="E512" s="16">
        <f t="shared" si="42"/>
        <v>1</v>
      </c>
      <c r="F512" s="16">
        <f t="shared" si="43"/>
        <v>5</v>
      </c>
      <c r="G512" s="195">
        <v>510</v>
      </c>
      <c r="H512" s="193">
        <v>0</v>
      </c>
    </row>
    <row r="513" spans="2:8" x14ac:dyDescent="0.25">
      <c r="B513" s="192">
        <f t="shared" si="44"/>
        <v>43122.249999998763</v>
      </c>
      <c r="C513" s="16">
        <f t="shared" si="40"/>
        <v>1</v>
      </c>
      <c r="D513" s="16">
        <f t="shared" si="41"/>
        <v>1</v>
      </c>
      <c r="E513" s="16">
        <f t="shared" si="42"/>
        <v>1</v>
      </c>
      <c r="F513" s="16">
        <f t="shared" si="43"/>
        <v>6</v>
      </c>
      <c r="G513" s="195">
        <v>511</v>
      </c>
      <c r="H513" s="193">
        <v>0</v>
      </c>
    </row>
    <row r="514" spans="2:8" x14ac:dyDescent="0.25">
      <c r="B514" s="192">
        <f t="shared" si="44"/>
        <v>43122.291666665427</v>
      </c>
      <c r="C514" s="16">
        <f t="shared" si="40"/>
        <v>1</v>
      </c>
      <c r="D514" s="16">
        <f t="shared" si="41"/>
        <v>1</v>
      </c>
      <c r="E514" s="16">
        <f t="shared" si="42"/>
        <v>1</v>
      </c>
      <c r="F514" s="16">
        <f t="shared" si="43"/>
        <v>7</v>
      </c>
      <c r="G514" s="195">
        <v>512</v>
      </c>
      <c r="H514" s="193">
        <v>3.3823700000000002E-4</v>
      </c>
    </row>
    <row r="515" spans="2:8" x14ac:dyDescent="0.25">
      <c r="B515" s="192">
        <f t="shared" si="44"/>
        <v>43122.333333332092</v>
      </c>
      <c r="C515" s="16">
        <f t="shared" si="40"/>
        <v>1</v>
      </c>
      <c r="D515" s="16">
        <f t="shared" si="41"/>
        <v>1</v>
      </c>
      <c r="E515" s="16">
        <f t="shared" si="42"/>
        <v>1</v>
      </c>
      <c r="F515" s="16">
        <f t="shared" si="43"/>
        <v>8</v>
      </c>
      <c r="G515" s="195">
        <v>513</v>
      </c>
      <c r="H515" s="193">
        <v>7.4256580000000003E-2</v>
      </c>
    </row>
    <row r="516" spans="2:8" x14ac:dyDescent="0.25">
      <c r="B516" s="192">
        <f t="shared" si="44"/>
        <v>43122.374999998756</v>
      </c>
      <c r="C516" s="16">
        <f t="shared" ref="C516:C579" si="45">MONTH(B516)</f>
        <v>1</v>
      </c>
      <c r="D516" s="16">
        <f t="shared" ref="D516:D579" si="46">WEEKDAY(B516,2)</f>
        <v>1</v>
      </c>
      <c r="E516" s="16">
        <f t="shared" ref="E516:E579" si="47">IF(D516&lt;6,1,2)</f>
        <v>1</v>
      </c>
      <c r="F516" s="16">
        <f t="shared" ref="F516:F579" si="48">HOUR(B516)</f>
        <v>9</v>
      </c>
      <c r="G516" s="195">
        <v>514</v>
      </c>
      <c r="H516" s="193">
        <v>0.19334383499999999</v>
      </c>
    </row>
    <row r="517" spans="2:8" x14ac:dyDescent="0.25">
      <c r="B517" s="192">
        <f t="shared" ref="B517:B580" si="49">B516+1/24</f>
        <v>43122.41666666542</v>
      </c>
      <c r="C517" s="16">
        <f t="shared" si="45"/>
        <v>1</v>
      </c>
      <c r="D517" s="16">
        <f t="shared" si="46"/>
        <v>1</v>
      </c>
      <c r="E517" s="16">
        <f t="shared" si="47"/>
        <v>1</v>
      </c>
      <c r="F517" s="16">
        <f t="shared" si="48"/>
        <v>10</v>
      </c>
      <c r="G517" s="195">
        <v>515</v>
      </c>
      <c r="H517" s="193">
        <v>0.28269572500000001</v>
      </c>
    </row>
    <row r="518" spans="2:8" x14ac:dyDescent="0.25">
      <c r="B518" s="192">
        <f t="shared" si="49"/>
        <v>43122.458333332084</v>
      </c>
      <c r="C518" s="16">
        <f t="shared" si="45"/>
        <v>1</v>
      </c>
      <c r="D518" s="16">
        <f t="shared" si="46"/>
        <v>1</v>
      </c>
      <c r="E518" s="16">
        <f t="shared" si="47"/>
        <v>1</v>
      </c>
      <c r="F518" s="16">
        <f t="shared" si="48"/>
        <v>11</v>
      </c>
      <c r="G518" s="195">
        <v>516</v>
      </c>
      <c r="H518" s="193">
        <v>0.29263639600000002</v>
      </c>
    </row>
    <row r="519" spans="2:8" x14ac:dyDescent="0.25">
      <c r="B519" s="192">
        <f t="shared" si="49"/>
        <v>43122.499999998749</v>
      </c>
      <c r="C519" s="16">
        <f t="shared" si="45"/>
        <v>1</v>
      </c>
      <c r="D519" s="16">
        <f t="shared" si="46"/>
        <v>1</v>
      </c>
      <c r="E519" s="16">
        <f t="shared" si="47"/>
        <v>1</v>
      </c>
      <c r="F519" s="16">
        <f t="shared" si="48"/>
        <v>12</v>
      </c>
      <c r="G519" s="195">
        <v>517</v>
      </c>
      <c r="H519" s="193">
        <v>0.29690659600000002</v>
      </c>
    </row>
    <row r="520" spans="2:8" x14ac:dyDescent="0.25">
      <c r="B520" s="192">
        <f t="shared" si="49"/>
        <v>43122.541666665413</v>
      </c>
      <c r="C520" s="16">
        <f t="shared" si="45"/>
        <v>1</v>
      </c>
      <c r="D520" s="16">
        <f t="shared" si="46"/>
        <v>1</v>
      </c>
      <c r="E520" s="16">
        <f t="shared" si="47"/>
        <v>1</v>
      </c>
      <c r="F520" s="16">
        <f t="shared" si="48"/>
        <v>13</v>
      </c>
      <c r="G520" s="195">
        <v>518</v>
      </c>
      <c r="H520" s="193">
        <v>0.250690368</v>
      </c>
    </row>
    <row r="521" spans="2:8" x14ac:dyDescent="0.25">
      <c r="B521" s="192">
        <f t="shared" si="49"/>
        <v>43122.583333332077</v>
      </c>
      <c r="C521" s="16">
        <f t="shared" si="45"/>
        <v>1</v>
      </c>
      <c r="D521" s="16">
        <f t="shared" si="46"/>
        <v>1</v>
      </c>
      <c r="E521" s="16">
        <f t="shared" si="47"/>
        <v>1</v>
      </c>
      <c r="F521" s="16">
        <f t="shared" si="48"/>
        <v>14</v>
      </c>
      <c r="G521" s="195">
        <v>519</v>
      </c>
      <c r="H521" s="193">
        <v>0.24356561600000001</v>
      </c>
    </row>
    <row r="522" spans="2:8" x14ac:dyDescent="0.25">
      <c r="B522" s="192">
        <f t="shared" si="49"/>
        <v>43122.624999998741</v>
      </c>
      <c r="C522" s="16">
        <f t="shared" si="45"/>
        <v>1</v>
      </c>
      <c r="D522" s="16">
        <f t="shared" si="46"/>
        <v>1</v>
      </c>
      <c r="E522" s="16">
        <f t="shared" si="47"/>
        <v>1</v>
      </c>
      <c r="F522" s="16">
        <f t="shared" si="48"/>
        <v>15</v>
      </c>
      <c r="G522" s="195">
        <v>520</v>
      </c>
      <c r="H522" s="193">
        <v>0.19810001399999999</v>
      </c>
    </row>
    <row r="523" spans="2:8" x14ac:dyDescent="0.25">
      <c r="B523" s="192">
        <f t="shared" si="49"/>
        <v>43122.666666665406</v>
      </c>
      <c r="C523" s="16">
        <f t="shared" si="45"/>
        <v>1</v>
      </c>
      <c r="D523" s="16">
        <f t="shared" si="46"/>
        <v>1</v>
      </c>
      <c r="E523" s="16">
        <f t="shared" si="47"/>
        <v>1</v>
      </c>
      <c r="F523" s="16">
        <f t="shared" si="48"/>
        <v>16</v>
      </c>
      <c r="G523" s="195">
        <v>521</v>
      </c>
      <c r="H523" s="193">
        <v>8.7605253999999994E-2</v>
      </c>
    </row>
    <row r="524" spans="2:8" x14ac:dyDescent="0.25">
      <c r="B524" s="192">
        <f t="shared" si="49"/>
        <v>43122.70833333207</v>
      </c>
      <c r="C524" s="16">
        <f t="shared" si="45"/>
        <v>1</v>
      </c>
      <c r="D524" s="16">
        <f t="shared" si="46"/>
        <v>1</v>
      </c>
      <c r="E524" s="16">
        <f t="shared" si="47"/>
        <v>1</v>
      </c>
      <c r="F524" s="16">
        <f t="shared" si="48"/>
        <v>17</v>
      </c>
      <c r="G524" s="195">
        <v>522</v>
      </c>
      <c r="H524" s="193">
        <v>1.7823909999999999E-3</v>
      </c>
    </row>
    <row r="525" spans="2:8" x14ac:dyDescent="0.25">
      <c r="B525" s="192">
        <f t="shared" si="49"/>
        <v>43122.749999998734</v>
      </c>
      <c r="C525" s="16">
        <f t="shared" si="45"/>
        <v>1</v>
      </c>
      <c r="D525" s="16">
        <f t="shared" si="46"/>
        <v>1</v>
      </c>
      <c r="E525" s="16">
        <f t="shared" si="47"/>
        <v>1</v>
      </c>
      <c r="F525" s="16">
        <f t="shared" si="48"/>
        <v>18</v>
      </c>
      <c r="G525" s="195">
        <v>523</v>
      </c>
      <c r="H525" s="193">
        <v>0</v>
      </c>
    </row>
    <row r="526" spans="2:8" x14ac:dyDescent="0.25">
      <c r="B526" s="192">
        <f t="shared" si="49"/>
        <v>43122.791666665398</v>
      </c>
      <c r="C526" s="16">
        <f t="shared" si="45"/>
        <v>1</v>
      </c>
      <c r="D526" s="16">
        <f t="shared" si="46"/>
        <v>1</v>
      </c>
      <c r="E526" s="16">
        <f t="shared" si="47"/>
        <v>1</v>
      </c>
      <c r="F526" s="16">
        <f t="shared" si="48"/>
        <v>19</v>
      </c>
      <c r="G526" s="195">
        <v>524</v>
      </c>
      <c r="H526" s="193">
        <v>0</v>
      </c>
    </row>
    <row r="527" spans="2:8" x14ac:dyDescent="0.25">
      <c r="B527" s="192">
        <f t="shared" si="49"/>
        <v>43122.833333332062</v>
      </c>
      <c r="C527" s="16">
        <f t="shared" si="45"/>
        <v>1</v>
      </c>
      <c r="D527" s="16">
        <f t="shared" si="46"/>
        <v>1</v>
      </c>
      <c r="E527" s="16">
        <f t="shared" si="47"/>
        <v>1</v>
      </c>
      <c r="F527" s="16">
        <f t="shared" si="48"/>
        <v>20</v>
      </c>
      <c r="G527" s="195">
        <v>525</v>
      </c>
      <c r="H527" s="193">
        <v>0</v>
      </c>
    </row>
    <row r="528" spans="2:8" x14ac:dyDescent="0.25">
      <c r="B528" s="192">
        <f t="shared" si="49"/>
        <v>43122.874999998727</v>
      </c>
      <c r="C528" s="16">
        <f t="shared" si="45"/>
        <v>1</v>
      </c>
      <c r="D528" s="16">
        <f t="shared" si="46"/>
        <v>1</v>
      </c>
      <c r="E528" s="16">
        <f t="shared" si="47"/>
        <v>1</v>
      </c>
      <c r="F528" s="16">
        <f t="shared" si="48"/>
        <v>21</v>
      </c>
      <c r="G528" s="195">
        <v>526</v>
      </c>
      <c r="H528" s="193">
        <v>0</v>
      </c>
    </row>
    <row r="529" spans="2:8" x14ac:dyDescent="0.25">
      <c r="B529" s="192">
        <f t="shared" si="49"/>
        <v>43122.916666665391</v>
      </c>
      <c r="C529" s="16">
        <f t="shared" si="45"/>
        <v>1</v>
      </c>
      <c r="D529" s="16">
        <f t="shared" si="46"/>
        <v>1</v>
      </c>
      <c r="E529" s="16">
        <f t="shared" si="47"/>
        <v>1</v>
      </c>
      <c r="F529" s="16">
        <f t="shared" si="48"/>
        <v>22</v>
      </c>
      <c r="G529" s="195">
        <v>527</v>
      </c>
      <c r="H529" s="193">
        <v>0</v>
      </c>
    </row>
    <row r="530" spans="2:8" x14ac:dyDescent="0.25">
      <c r="B530" s="192">
        <f t="shared" si="49"/>
        <v>43122.958333332055</v>
      </c>
      <c r="C530" s="16">
        <f t="shared" si="45"/>
        <v>1</v>
      </c>
      <c r="D530" s="16">
        <f t="shared" si="46"/>
        <v>1</v>
      </c>
      <c r="E530" s="16">
        <f t="shared" si="47"/>
        <v>1</v>
      </c>
      <c r="F530" s="16">
        <f t="shared" si="48"/>
        <v>23</v>
      </c>
      <c r="G530" s="195">
        <v>528</v>
      </c>
      <c r="H530" s="193">
        <v>0</v>
      </c>
    </row>
    <row r="531" spans="2:8" x14ac:dyDescent="0.25">
      <c r="B531" s="192">
        <f t="shared" si="49"/>
        <v>43122.999999998719</v>
      </c>
      <c r="C531" s="16">
        <f t="shared" si="45"/>
        <v>1</v>
      </c>
      <c r="D531" s="16">
        <f t="shared" si="46"/>
        <v>2</v>
      </c>
      <c r="E531" s="16">
        <f t="shared" si="47"/>
        <v>1</v>
      </c>
      <c r="F531" s="16">
        <f t="shared" si="48"/>
        <v>0</v>
      </c>
      <c r="G531" s="195">
        <v>529</v>
      </c>
      <c r="H531" s="193">
        <v>0</v>
      </c>
    </row>
    <row r="532" spans="2:8" x14ac:dyDescent="0.25">
      <c r="B532" s="192">
        <f t="shared" si="49"/>
        <v>43123.041666665384</v>
      </c>
      <c r="C532" s="16">
        <f t="shared" si="45"/>
        <v>1</v>
      </c>
      <c r="D532" s="16">
        <f t="shared" si="46"/>
        <v>2</v>
      </c>
      <c r="E532" s="16">
        <f t="shared" si="47"/>
        <v>1</v>
      </c>
      <c r="F532" s="16">
        <f t="shared" si="48"/>
        <v>1</v>
      </c>
      <c r="G532" s="195">
        <v>530</v>
      </c>
      <c r="H532" s="193">
        <v>0</v>
      </c>
    </row>
    <row r="533" spans="2:8" x14ac:dyDescent="0.25">
      <c r="B533" s="192">
        <f t="shared" si="49"/>
        <v>43123.083333332048</v>
      </c>
      <c r="C533" s="16">
        <f t="shared" si="45"/>
        <v>1</v>
      </c>
      <c r="D533" s="16">
        <f t="shared" si="46"/>
        <v>2</v>
      </c>
      <c r="E533" s="16">
        <f t="shared" si="47"/>
        <v>1</v>
      </c>
      <c r="F533" s="16">
        <f t="shared" si="48"/>
        <v>2</v>
      </c>
      <c r="G533" s="195">
        <v>531</v>
      </c>
      <c r="H533" s="193">
        <v>0</v>
      </c>
    </row>
    <row r="534" spans="2:8" x14ac:dyDescent="0.25">
      <c r="B534" s="192">
        <f t="shared" si="49"/>
        <v>43123.124999998712</v>
      </c>
      <c r="C534" s="16">
        <f t="shared" si="45"/>
        <v>1</v>
      </c>
      <c r="D534" s="16">
        <f t="shared" si="46"/>
        <v>2</v>
      </c>
      <c r="E534" s="16">
        <f t="shared" si="47"/>
        <v>1</v>
      </c>
      <c r="F534" s="16">
        <f t="shared" si="48"/>
        <v>3</v>
      </c>
      <c r="G534" s="195">
        <v>532</v>
      </c>
      <c r="H534" s="193">
        <v>0</v>
      </c>
    </row>
    <row r="535" spans="2:8" x14ac:dyDescent="0.25">
      <c r="B535" s="192">
        <f t="shared" si="49"/>
        <v>43123.166666665376</v>
      </c>
      <c r="C535" s="16">
        <f t="shared" si="45"/>
        <v>1</v>
      </c>
      <c r="D535" s="16">
        <f t="shared" si="46"/>
        <v>2</v>
      </c>
      <c r="E535" s="16">
        <f t="shared" si="47"/>
        <v>1</v>
      </c>
      <c r="F535" s="16">
        <f t="shared" si="48"/>
        <v>4</v>
      </c>
      <c r="G535" s="195">
        <v>533</v>
      </c>
      <c r="H535" s="193">
        <v>0</v>
      </c>
    </row>
    <row r="536" spans="2:8" x14ac:dyDescent="0.25">
      <c r="B536" s="192">
        <f t="shared" si="49"/>
        <v>43123.208333332041</v>
      </c>
      <c r="C536" s="16">
        <f t="shared" si="45"/>
        <v>1</v>
      </c>
      <c r="D536" s="16">
        <f t="shared" si="46"/>
        <v>2</v>
      </c>
      <c r="E536" s="16">
        <f t="shared" si="47"/>
        <v>1</v>
      </c>
      <c r="F536" s="16">
        <f t="shared" si="48"/>
        <v>5</v>
      </c>
      <c r="G536" s="195">
        <v>534</v>
      </c>
      <c r="H536" s="193">
        <v>0</v>
      </c>
    </row>
    <row r="537" spans="2:8" x14ac:dyDescent="0.25">
      <c r="B537" s="192">
        <f t="shared" si="49"/>
        <v>43123.249999998705</v>
      </c>
      <c r="C537" s="16">
        <f t="shared" si="45"/>
        <v>1</v>
      </c>
      <c r="D537" s="16">
        <f t="shared" si="46"/>
        <v>2</v>
      </c>
      <c r="E537" s="16">
        <f t="shared" si="47"/>
        <v>1</v>
      </c>
      <c r="F537" s="16">
        <f t="shared" si="48"/>
        <v>6</v>
      </c>
      <c r="G537" s="195">
        <v>535</v>
      </c>
      <c r="H537" s="193">
        <v>0</v>
      </c>
    </row>
    <row r="538" spans="2:8" x14ac:dyDescent="0.25">
      <c r="B538" s="192">
        <f t="shared" si="49"/>
        <v>43123.291666665369</v>
      </c>
      <c r="C538" s="16">
        <f t="shared" si="45"/>
        <v>1</v>
      </c>
      <c r="D538" s="16">
        <f t="shared" si="46"/>
        <v>2</v>
      </c>
      <c r="E538" s="16">
        <f t="shared" si="47"/>
        <v>1</v>
      </c>
      <c r="F538" s="16">
        <f t="shared" si="48"/>
        <v>7</v>
      </c>
      <c r="G538" s="195">
        <v>536</v>
      </c>
      <c r="H538" s="193">
        <v>5.0399500000000003E-4</v>
      </c>
    </row>
    <row r="539" spans="2:8" x14ac:dyDescent="0.25">
      <c r="B539" s="192">
        <f t="shared" si="49"/>
        <v>43123.333333332033</v>
      </c>
      <c r="C539" s="16">
        <f t="shared" si="45"/>
        <v>1</v>
      </c>
      <c r="D539" s="16">
        <f t="shared" si="46"/>
        <v>2</v>
      </c>
      <c r="E539" s="16">
        <f t="shared" si="47"/>
        <v>1</v>
      </c>
      <c r="F539" s="16">
        <f t="shared" si="48"/>
        <v>8</v>
      </c>
      <c r="G539" s="195">
        <v>537</v>
      </c>
      <c r="H539" s="193">
        <v>6.8007178000000001E-2</v>
      </c>
    </row>
    <row r="540" spans="2:8" x14ac:dyDescent="0.25">
      <c r="B540" s="192">
        <f t="shared" si="49"/>
        <v>43123.374999998698</v>
      </c>
      <c r="C540" s="16">
        <f t="shared" si="45"/>
        <v>1</v>
      </c>
      <c r="D540" s="16">
        <f t="shared" si="46"/>
        <v>2</v>
      </c>
      <c r="E540" s="16">
        <f t="shared" si="47"/>
        <v>1</v>
      </c>
      <c r="F540" s="16">
        <f t="shared" si="48"/>
        <v>9</v>
      </c>
      <c r="G540" s="195">
        <v>538</v>
      </c>
      <c r="H540" s="193">
        <v>0.18388580500000001</v>
      </c>
    </row>
    <row r="541" spans="2:8" x14ac:dyDescent="0.25">
      <c r="B541" s="192">
        <f t="shared" si="49"/>
        <v>43123.416666665362</v>
      </c>
      <c r="C541" s="16">
        <f t="shared" si="45"/>
        <v>1</v>
      </c>
      <c r="D541" s="16">
        <f t="shared" si="46"/>
        <v>2</v>
      </c>
      <c r="E541" s="16">
        <f t="shared" si="47"/>
        <v>1</v>
      </c>
      <c r="F541" s="16">
        <f t="shared" si="48"/>
        <v>10</v>
      </c>
      <c r="G541" s="195">
        <v>539</v>
      </c>
      <c r="H541" s="193">
        <v>0.22276754200000001</v>
      </c>
    </row>
    <row r="542" spans="2:8" x14ac:dyDescent="0.25">
      <c r="B542" s="192">
        <f t="shared" si="49"/>
        <v>43123.458333332026</v>
      </c>
      <c r="C542" s="16">
        <f t="shared" si="45"/>
        <v>1</v>
      </c>
      <c r="D542" s="16">
        <f t="shared" si="46"/>
        <v>2</v>
      </c>
      <c r="E542" s="16">
        <f t="shared" si="47"/>
        <v>1</v>
      </c>
      <c r="F542" s="16">
        <f t="shared" si="48"/>
        <v>11</v>
      </c>
      <c r="G542" s="195">
        <v>540</v>
      </c>
      <c r="H542" s="193">
        <v>0.23066761999999999</v>
      </c>
    </row>
    <row r="543" spans="2:8" x14ac:dyDescent="0.25">
      <c r="B543" s="192">
        <f t="shared" si="49"/>
        <v>43123.49999999869</v>
      </c>
      <c r="C543" s="16">
        <f t="shared" si="45"/>
        <v>1</v>
      </c>
      <c r="D543" s="16">
        <f t="shared" si="46"/>
        <v>2</v>
      </c>
      <c r="E543" s="16">
        <f t="shared" si="47"/>
        <v>1</v>
      </c>
      <c r="F543" s="16">
        <f t="shared" si="48"/>
        <v>12</v>
      </c>
      <c r="G543" s="195">
        <v>541</v>
      </c>
      <c r="H543" s="193">
        <v>0.24347663999999999</v>
      </c>
    </row>
    <row r="544" spans="2:8" x14ac:dyDescent="0.25">
      <c r="B544" s="192">
        <f t="shared" si="49"/>
        <v>43123.541666665355</v>
      </c>
      <c r="C544" s="16">
        <f t="shared" si="45"/>
        <v>1</v>
      </c>
      <c r="D544" s="16">
        <f t="shared" si="46"/>
        <v>2</v>
      </c>
      <c r="E544" s="16">
        <f t="shared" si="47"/>
        <v>1</v>
      </c>
      <c r="F544" s="16">
        <f t="shared" si="48"/>
        <v>13</v>
      </c>
      <c r="G544" s="195">
        <v>542</v>
      </c>
      <c r="H544" s="193">
        <v>0.23252468200000001</v>
      </c>
    </row>
    <row r="545" spans="2:8" x14ac:dyDescent="0.25">
      <c r="B545" s="192">
        <f t="shared" si="49"/>
        <v>43123.583333332019</v>
      </c>
      <c r="C545" s="16">
        <f t="shared" si="45"/>
        <v>1</v>
      </c>
      <c r="D545" s="16">
        <f t="shared" si="46"/>
        <v>2</v>
      </c>
      <c r="E545" s="16">
        <f t="shared" si="47"/>
        <v>1</v>
      </c>
      <c r="F545" s="16">
        <f t="shared" si="48"/>
        <v>14</v>
      </c>
      <c r="G545" s="195">
        <v>543</v>
      </c>
      <c r="H545" s="193">
        <v>0.20672299599999999</v>
      </c>
    </row>
    <row r="546" spans="2:8" x14ac:dyDescent="0.25">
      <c r="B546" s="192">
        <f t="shared" si="49"/>
        <v>43123.624999998683</v>
      </c>
      <c r="C546" s="16">
        <f t="shared" si="45"/>
        <v>1</v>
      </c>
      <c r="D546" s="16">
        <f t="shared" si="46"/>
        <v>2</v>
      </c>
      <c r="E546" s="16">
        <f t="shared" si="47"/>
        <v>1</v>
      </c>
      <c r="F546" s="16">
        <f t="shared" si="48"/>
        <v>15</v>
      </c>
      <c r="G546" s="195">
        <v>544</v>
      </c>
      <c r="H546" s="193">
        <v>0.18735903500000001</v>
      </c>
    </row>
    <row r="547" spans="2:8" x14ac:dyDescent="0.25">
      <c r="B547" s="192">
        <f t="shared" si="49"/>
        <v>43123.666666665347</v>
      </c>
      <c r="C547" s="16">
        <f t="shared" si="45"/>
        <v>1</v>
      </c>
      <c r="D547" s="16">
        <f t="shared" si="46"/>
        <v>2</v>
      </c>
      <c r="E547" s="16">
        <f t="shared" si="47"/>
        <v>1</v>
      </c>
      <c r="F547" s="16">
        <f t="shared" si="48"/>
        <v>16</v>
      </c>
      <c r="G547" s="195">
        <v>545</v>
      </c>
      <c r="H547" s="193">
        <v>8.6313411000000007E-2</v>
      </c>
    </row>
    <row r="548" spans="2:8" x14ac:dyDescent="0.25">
      <c r="B548" s="192">
        <f t="shared" si="49"/>
        <v>43123.708333332012</v>
      </c>
      <c r="C548" s="16">
        <f t="shared" si="45"/>
        <v>1</v>
      </c>
      <c r="D548" s="16">
        <f t="shared" si="46"/>
        <v>2</v>
      </c>
      <c r="E548" s="16">
        <f t="shared" si="47"/>
        <v>1</v>
      </c>
      <c r="F548" s="16">
        <f t="shared" si="48"/>
        <v>17</v>
      </c>
      <c r="G548" s="195">
        <v>546</v>
      </c>
      <c r="H548" s="193">
        <v>2.1388689999999998E-3</v>
      </c>
    </row>
    <row r="549" spans="2:8" x14ac:dyDescent="0.25">
      <c r="B549" s="192">
        <f t="shared" si="49"/>
        <v>43123.749999998676</v>
      </c>
      <c r="C549" s="16">
        <f t="shared" si="45"/>
        <v>1</v>
      </c>
      <c r="D549" s="16">
        <f t="shared" si="46"/>
        <v>2</v>
      </c>
      <c r="E549" s="16">
        <f t="shared" si="47"/>
        <v>1</v>
      </c>
      <c r="F549" s="16">
        <f t="shared" si="48"/>
        <v>18</v>
      </c>
      <c r="G549" s="195">
        <v>547</v>
      </c>
      <c r="H549" s="193">
        <v>0</v>
      </c>
    </row>
    <row r="550" spans="2:8" x14ac:dyDescent="0.25">
      <c r="B550" s="192">
        <f t="shared" si="49"/>
        <v>43123.79166666534</v>
      </c>
      <c r="C550" s="16">
        <f t="shared" si="45"/>
        <v>1</v>
      </c>
      <c r="D550" s="16">
        <f t="shared" si="46"/>
        <v>2</v>
      </c>
      <c r="E550" s="16">
        <f t="shared" si="47"/>
        <v>1</v>
      </c>
      <c r="F550" s="16">
        <f t="shared" si="48"/>
        <v>19</v>
      </c>
      <c r="G550" s="195">
        <v>548</v>
      </c>
      <c r="H550" s="193">
        <v>0</v>
      </c>
    </row>
    <row r="551" spans="2:8" x14ac:dyDescent="0.25">
      <c r="B551" s="192">
        <f t="shared" si="49"/>
        <v>43123.833333332004</v>
      </c>
      <c r="C551" s="16">
        <f t="shared" si="45"/>
        <v>1</v>
      </c>
      <c r="D551" s="16">
        <f t="shared" si="46"/>
        <v>2</v>
      </c>
      <c r="E551" s="16">
        <f t="shared" si="47"/>
        <v>1</v>
      </c>
      <c r="F551" s="16">
        <f t="shared" si="48"/>
        <v>20</v>
      </c>
      <c r="G551" s="195">
        <v>549</v>
      </c>
      <c r="H551" s="193">
        <v>0</v>
      </c>
    </row>
    <row r="552" spans="2:8" x14ac:dyDescent="0.25">
      <c r="B552" s="192">
        <f t="shared" si="49"/>
        <v>43123.874999998668</v>
      </c>
      <c r="C552" s="16">
        <f t="shared" si="45"/>
        <v>1</v>
      </c>
      <c r="D552" s="16">
        <f t="shared" si="46"/>
        <v>2</v>
      </c>
      <c r="E552" s="16">
        <f t="shared" si="47"/>
        <v>1</v>
      </c>
      <c r="F552" s="16">
        <f t="shared" si="48"/>
        <v>21</v>
      </c>
      <c r="G552" s="195">
        <v>550</v>
      </c>
      <c r="H552" s="193">
        <v>0</v>
      </c>
    </row>
    <row r="553" spans="2:8" x14ac:dyDescent="0.25">
      <c r="B553" s="192">
        <f t="shared" si="49"/>
        <v>43123.916666665333</v>
      </c>
      <c r="C553" s="16">
        <f t="shared" si="45"/>
        <v>1</v>
      </c>
      <c r="D553" s="16">
        <f t="shared" si="46"/>
        <v>2</v>
      </c>
      <c r="E553" s="16">
        <f t="shared" si="47"/>
        <v>1</v>
      </c>
      <c r="F553" s="16">
        <f t="shared" si="48"/>
        <v>22</v>
      </c>
      <c r="G553" s="195">
        <v>551</v>
      </c>
      <c r="H553" s="193">
        <v>0</v>
      </c>
    </row>
    <row r="554" spans="2:8" x14ac:dyDescent="0.25">
      <c r="B554" s="192">
        <f t="shared" si="49"/>
        <v>43123.958333331997</v>
      </c>
      <c r="C554" s="16">
        <f t="shared" si="45"/>
        <v>1</v>
      </c>
      <c r="D554" s="16">
        <f t="shared" si="46"/>
        <v>2</v>
      </c>
      <c r="E554" s="16">
        <f t="shared" si="47"/>
        <v>1</v>
      </c>
      <c r="F554" s="16">
        <f t="shared" si="48"/>
        <v>23</v>
      </c>
      <c r="G554" s="195">
        <v>552</v>
      </c>
      <c r="H554" s="193">
        <v>0</v>
      </c>
    </row>
    <row r="555" spans="2:8" x14ac:dyDescent="0.25">
      <c r="B555" s="192">
        <f t="shared" si="49"/>
        <v>43123.999999998661</v>
      </c>
      <c r="C555" s="16">
        <f t="shared" si="45"/>
        <v>1</v>
      </c>
      <c r="D555" s="16">
        <f t="shared" si="46"/>
        <v>3</v>
      </c>
      <c r="E555" s="16">
        <f t="shared" si="47"/>
        <v>1</v>
      </c>
      <c r="F555" s="16">
        <f t="shared" si="48"/>
        <v>0</v>
      </c>
      <c r="G555" s="195">
        <v>553</v>
      </c>
      <c r="H555" s="193">
        <v>0</v>
      </c>
    </row>
    <row r="556" spans="2:8" x14ac:dyDescent="0.25">
      <c r="B556" s="192">
        <f t="shared" si="49"/>
        <v>43124.041666665325</v>
      </c>
      <c r="C556" s="16">
        <f t="shared" si="45"/>
        <v>1</v>
      </c>
      <c r="D556" s="16">
        <f t="shared" si="46"/>
        <v>3</v>
      </c>
      <c r="E556" s="16">
        <f t="shared" si="47"/>
        <v>1</v>
      </c>
      <c r="F556" s="16">
        <f t="shared" si="48"/>
        <v>1</v>
      </c>
      <c r="G556" s="195">
        <v>554</v>
      </c>
      <c r="H556" s="193">
        <v>0</v>
      </c>
    </row>
    <row r="557" spans="2:8" x14ac:dyDescent="0.25">
      <c r="B557" s="192">
        <f t="shared" si="49"/>
        <v>43124.08333333199</v>
      </c>
      <c r="C557" s="16">
        <f t="shared" si="45"/>
        <v>1</v>
      </c>
      <c r="D557" s="16">
        <f t="shared" si="46"/>
        <v>3</v>
      </c>
      <c r="E557" s="16">
        <f t="shared" si="47"/>
        <v>1</v>
      </c>
      <c r="F557" s="16">
        <f t="shared" si="48"/>
        <v>2</v>
      </c>
      <c r="G557" s="195">
        <v>555</v>
      </c>
      <c r="H557" s="193">
        <v>0</v>
      </c>
    </row>
    <row r="558" spans="2:8" x14ac:dyDescent="0.25">
      <c r="B558" s="192">
        <f t="shared" si="49"/>
        <v>43124.124999998654</v>
      </c>
      <c r="C558" s="16">
        <f t="shared" si="45"/>
        <v>1</v>
      </c>
      <c r="D558" s="16">
        <f t="shared" si="46"/>
        <v>3</v>
      </c>
      <c r="E558" s="16">
        <f t="shared" si="47"/>
        <v>1</v>
      </c>
      <c r="F558" s="16">
        <f t="shared" si="48"/>
        <v>3</v>
      </c>
      <c r="G558" s="195">
        <v>556</v>
      </c>
      <c r="H558" s="193">
        <v>0</v>
      </c>
    </row>
    <row r="559" spans="2:8" x14ac:dyDescent="0.25">
      <c r="B559" s="192">
        <f t="shared" si="49"/>
        <v>43124.166666665318</v>
      </c>
      <c r="C559" s="16">
        <f t="shared" si="45"/>
        <v>1</v>
      </c>
      <c r="D559" s="16">
        <f t="shared" si="46"/>
        <v>3</v>
      </c>
      <c r="E559" s="16">
        <f t="shared" si="47"/>
        <v>1</v>
      </c>
      <c r="F559" s="16">
        <f t="shared" si="48"/>
        <v>4</v>
      </c>
      <c r="G559" s="195">
        <v>557</v>
      </c>
      <c r="H559" s="193">
        <v>0</v>
      </c>
    </row>
    <row r="560" spans="2:8" x14ac:dyDescent="0.25">
      <c r="B560" s="192">
        <f t="shared" si="49"/>
        <v>43124.208333331982</v>
      </c>
      <c r="C560" s="16">
        <f t="shared" si="45"/>
        <v>1</v>
      </c>
      <c r="D560" s="16">
        <f t="shared" si="46"/>
        <v>3</v>
      </c>
      <c r="E560" s="16">
        <f t="shared" si="47"/>
        <v>1</v>
      </c>
      <c r="F560" s="16">
        <f t="shared" si="48"/>
        <v>5</v>
      </c>
      <c r="G560" s="195">
        <v>558</v>
      </c>
      <c r="H560" s="193">
        <v>0</v>
      </c>
    </row>
    <row r="561" spans="2:8" x14ac:dyDescent="0.25">
      <c r="B561" s="192">
        <f t="shared" si="49"/>
        <v>43124.249999998647</v>
      </c>
      <c r="C561" s="16">
        <f t="shared" si="45"/>
        <v>1</v>
      </c>
      <c r="D561" s="16">
        <f t="shared" si="46"/>
        <v>3</v>
      </c>
      <c r="E561" s="16">
        <f t="shared" si="47"/>
        <v>1</v>
      </c>
      <c r="F561" s="16">
        <f t="shared" si="48"/>
        <v>6</v>
      </c>
      <c r="G561" s="195">
        <v>559</v>
      </c>
      <c r="H561" s="193">
        <v>0</v>
      </c>
    </row>
    <row r="562" spans="2:8" x14ac:dyDescent="0.25">
      <c r="B562" s="192">
        <f t="shared" si="49"/>
        <v>43124.291666665311</v>
      </c>
      <c r="C562" s="16">
        <f t="shared" si="45"/>
        <v>1</v>
      </c>
      <c r="D562" s="16">
        <f t="shared" si="46"/>
        <v>3</v>
      </c>
      <c r="E562" s="16">
        <f t="shared" si="47"/>
        <v>1</v>
      </c>
      <c r="F562" s="16">
        <f t="shared" si="48"/>
        <v>7</v>
      </c>
      <c r="G562" s="195">
        <v>560</v>
      </c>
      <c r="H562" s="193">
        <v>6.6975200000000002E-4</v>
      </c>
    </row>
    <row r="563" spans="2:8" x14ac:dyDescent="0.25">
      <c r="B563" s="192">
        <f t="shared" si="49"/>
        <v>43124.333333331975</v>
      </c>
      <c r="C563" s="16">
        <f t="shared" si="45"/>
        <v>1</v>
      </c>
      <c r="D563" s="16">
        <f t="shared" si="46"/>
        <v>3</v>
      </c>
      <c r="E563" s="16">
        <f t="shared" si="47"/>
        <v>1</v>
      </c>
      <c r="F563" s="16">
        <f t="shared" si="48"/>
        <v>8</v>
      </c>
      <c r="G563" s="195">
        <v>561</v>
      </c>
      <c r="H563" s="193">
        <v>8.0499508999999997E-2</v>
      </c>
    </row>
    <row r="564" spans="2:8" x14ac:dyDescent="0.25">
      <c r="B564" s="192">
        <f t="shared" si="49"/>
        <v>43124.374999998639</v>
      </c>
      <c r="C564" s="16">
        <f t="shared" si="45"/>
        <v>1</v>
      </c>
      <c r="D564" s="16">
        <f t="shared" si="46"/>
        <v>3</v>
      </c>
      <c r="E564" s="16">
        <f t="shared" si="47"/>
        <v>1</v>
      </c>
      <c r="F564" s="16">
        <f t="shared" si="48"/>
        <v>9</v>
      </c>
      <c r="G564" s="195">
        <v>562</v>
      </c>
      <c r="H564" s="193">
        <v>0.17575827799999999</v>
      </c>
    </row>
    <row r="565" spans="2:8" x14ac:dyDescent="0.25">
      <c r="B565" s="192">
        <f t="shared" si="49"/>
        <v>43124.416666665304</v>
      </c>
      <c r="C565" s="16">
        <f t="shared" si="45"/>
        <v>1</v>
      </c>
      <c r="D565" s="16">
        <f t="shared" si="46"/>
        <v>3</v>
      </c>
      <c r="E565" s="16">
        <f t="shared" si="47"/>
        <v>1</v>
      </c>
      <c r="F565" s="16">
        <f t="shared" si="48"/>
        <v>10</v>
      </c>
      <c r="G565" s="195">
        <v>563</v>
      </c>
      <c r="H565" s="193">
        <v>0.22929625200000001</v>
      </c>
    </row>
    <row r="566" spans="2:8" x14ac:dyDescent="0.25">
      <c r="B566" s="192">
        <f t="shared" si="49"/>
        <v>43124.458333331968</v>
      </c>
      <c r="C566" s="16">
        <f t="shared" si="45"/>
        <v>1</v>
      </c>
      <c r="D566" s="16">
        <f t="shared" si="46"/>
        <v>3</v>
      </c>
      <c r="E566" s="16">
        <f t="shared" si="47"/>
        <v>1</v>
      </c>
      <c r="F566" s="16">
        <f t="shared" si="48"/>
        <v>11</v>
      </c>
      <c r="G566" s="195">
        <v>564</v>
      </c>
      <c r="H566" s="193">
        <v>0.224513671</v>
      </c>
    </row>
    <row r="567" spans="2:8" x14ac:dyDescent="0.25">
      <c r="B567" s="192">
        <f t="shared" si="49"/>
        <v>43124.499999998632</v>
      </c>
      <c r="C567" s="16">
        <f t="shared" si="45"/>
        <v>1</v>
      </c>
      <c r="D567" s="16">
        <f t="shared" si="46"/>
        <v>3</v>
      </c>
      <c r="E567" s="16">
        <f t="shared" si="47"/>
        <v>1</v>
      </c>
      <c r="F567" s="16">
        <f t="shared" si="48"/>
        <v>12</v>
      </c>
      <c r="G567" s="195">
        <v>565</v>
      </c>
      <c r="H567" s="193">
        <v>0.239791318</v>
      </c>
    </row>
    <row r="568" spans="2:8" x14ac:dyDescent="0.25">
      <c r="B568" s="192">
        <f t="shared" si="49"/>
        <v>43124.541666665296</v>
      </c>
      <c r="C568" s="16">
        <f t="shared" si="45"/>
        <v>1</v>
      </c>
      <c r="D568" s="16">
        <f t="shared" si="46"/>
        <v>3</v>
      </c>
      <c r="E568" s="16">
        <f t="shared" si="47"/>
        <v>1</v>
      </c>
      <c r="F568" s="16">
        <f t="shared" si="48"/>
        <v>13</v>
      </c>
      <c r="G568" s="195">
        <v>566</v>
      </c>
      <c r="H568" s="193">
        <v>0.22994477899999999</v>
      </c>
    </row>
    <row r="569" spans="2:8" x14ac:dyDescent="0.25">
      <c r="B569" s="192">
        <f t="shared" si="49"/>
        <v>43124.583333331961</v>
      </c>
      <c r="C569" s="16">
        <f t="shared" si="45"/>
        <v>1</v>
      </c>
      <c r="D569" s="16">
        <f t="shared" si="46"/>
        <v>3</v>
      </c>
      <c r="E569" s="16">
        <f t="shared" si="47"/>
        <v>1</v>
      </c>
      <c r="F569" s="16">
        <f t="shared" si="48"/>
        <v>14</v>
      </c>
      <c r="G569" s="195">
        <v>567</v>
      </c>
      <c r="H569" s="193">
        <v>0.22910244699999999</v>
      </c>
    </row>
    <row r="570" spans="2:8" x14ac:dyDescent="0.25">
      <c r="B570" s="192">
        <f t="shared" si="49"/>
        <v>43124.624999998625</v>
      </c>
      <c r="C570" s="16">
        <f t="shared" si="45"/>
        <v>1</v>
      </c>
      <c r="D570" s="16">
        <f t="shared" si="46"/>
        <v>3</v>
      </c>
      <c r="E570" s="16">
        <f t="shared" si="47"/>
        <v>1</v>
      </c>
      <c r="F570" s="16">
        <f t="shared" si="48"/>
        <v>15</v>
      </c>
      <c r="G570" s="195">
        <v>568</v>
      </c>
      <c r="H570" s="193">
        <v>0.206113875</v>
      </c>
    </row>
    <row r="571" spans="2:8" x14ac:dyDescent="0.25">
      <c r="B571" s="192">
        <f t="shared" si="49"/>
        <v>43124.666666665289</v>
      </c>
      <c r="C571" s="16">
        <f t="shared" si="45"/>
        <v>1</v>
      </c>
      <c r="D571" s="16">
        <f t="shared" si="46"/>
        <v>3</v>
      </c>
      <c r="E571" s="16">
        <f t="shared" si="47"/>
        <v>1</v>
      </c>
      <c r="F571" s="16">
        <f t="shared" si="48"/>
        <v>16</v>
      </c>
      <c r="G571" s="195">
        <v>569</v>
      </c>
      <c r="H571" s="193">
        <v>9.3089551000000006E-2</v>
      </c>
    </row>
    <row r="572" spans="2:8" x14ac:dyDescent="0.25">
      <c r="B572" s="192">
        <f t="shared" si="49"/>
        <v>43124.708333331953</v>
      </c>
      <c r="C572" s="16">
        <f t="shared" si="45"/>
        <v>1</v>
      </c>
      <c r="D572" s="16">
        <f t="shared" si="46"/>
        <v>3</v>
      </c>
      <c r="E572" s="16">
        <f t="shared" si="47"/>
        <v>1</v>
      </c>
      <c r="F572" s="16">
        <f t="shared" si="48"/>
        <v>17</v>
      </c>
      <c r="G572" s="195">
        <v>570</v>
      </c>
      <c r="H572" s="193">
        <v>3.017792E-3</v>
      </c>
    </row>
    <row r="573" spans="2:8" x14ac:dyDescent="0.25">
      <c r="B573" s="192">
        <f t="shared" si="49"/>
        <v>43124.749999998618</v>
      </c>
      <c r="C573" s="16">
        <f t="shared" si="45"/>
        <v>1</v>
      </c>
      <c r="D573" s="16">
        <f t="shared" si="46"/>
        <v>3</v>
      </c>
      <c r="E573" s="16">
        <f t="shared" si="47"/>
        <v>1</v>
      </c>
      <c r="F573" s="16">
        <f t="shared" si="48"/>
        <v>18</v>
      </c>
      <c r="G573" s="195">
        <v>571</v>
      </c>
      <c r="H573" s="193">
        <v>0</v>
      </c>
    </row>
    <row r="574" spans="2:8" x14ac:dyDescent="0.25">
      <c r="B574" s="192">
        <f t="shared" si="49"/>
        <v>43124.791666665282</v>
      </c>
      <c r="C574" s="16">
        <f t="shared" si="45"/>
        <v>1</v>
      </c>
      <c r="D574" s="16">
        <f t="shared" si="46"/>
        <v>3</v>
      </c>
      <c r="E574" s="16">
        <f t="shared" si="47"/>
        <v>1</v>
      </c>
      <c r="F574" s="16">
        <f t="shared" si="48"/>
        <v>19</v>
      </c>
      <c r="G574" s="195">
        <v>572</v>
      </c>
      <c r="H574" s="193">
        <v>0</v>
      </c>
    </row>
    <row r="575" spans="2:8" x14ac:dyDescent="0.25">
      <c r="B575" s="192">
        <f t="shared" si="49"/>
        <v>43124.833333331946</v>
      </c>
      <c r="C575" s="16">
        <f t="shared" si="45"/>
        <v>1</v>
      </c>
      <c r="D575" s="16">
        <f t="shared" si="46"/>
        <v>3</v>
      </c>
      <c r="E575" s="16">
        <f t="shared" si="47"/>
        <v>1</v>
      </c>
      <c r="F575" s="16">
        <f t="shared" si="48"/>
        <v>20</v>
      </c>
      <c r="G575" s="195">
        <v>573</v>
      </c>
      <c r="H575" s="193">
        <v>0</v>
      </c>
    </row>
    <row r="576" spans="2:8" x14ac:dyDescent="0.25">
      <c r="B576" s="192">
        <f t="shared" si="49"/>
        <v>43124.87499999861</v>
      </c>
      <c r="C576" s="16">
        <f t="shared" si="45"/>
        <v>1</v>
      </c>
      <c r="D576" s="16">
        <f t="shared" si="46"/>
        <v>3</v>
      </c>
      <c r="E576" s="16">
        <f t="shared" si="47"/>
        <v>1</v>
      </c>
      <c r="F576" s="16">
        <f t="shared" si="48"/>
        <v>21</v>
      </c>
      <c r="G576" s="195">
        <v>574</v>
      </c>
      <c r="H576" s="193">
        <v>0</v>
      </c>
    </row>
    <row r="577" spans="2:8" x14ac:dyDescent="0.25">
      <c r="B577" s="192">
        <f t="shared" si="49"/>
        <v>43124.916666665275</v>
      </c>
      <c r="C577" s="16">
        <f t="shared" si="45"/>
        <v>1</v>
      </c>
      <c r="D577" s="16">
        <f t="shared" si="46"/>
        <v>3</v>
      </c>
      <c r="E577" s="16">
        <f t="shared" si="47"/>
        <v>1</v>
      </c>
      <c r="F577" s="16">
        <f t="shared" si="48"/>
        <v>22</v>
      </c>
      <c r="G577" s="195">
        <v>575</v>
      </c>
      <c r="H577" s="193">
        <v>0</v>
      </c>
    </row>
    <row r="578" spans="2:8" x14ac:dyDescent="0.25">
      <c r="B578" s="192">
        <f t="shared" si="49"/>
        <v>43124.958333331939</v>
      </c>
      <c r="C578" s="16">
        <f t="shared" si="45"/>
        <v>1</v>
      </c>
      <c r="D578" s="16">
        <f t="shared" si="46"/>
        <v>3</v>
      </c>
      <c r="E578" s="16">
        <f t="shared" si="47"/>
        <v>1</v>
      </c>
      <c r="F578" s="16">
        <f t="shared" si="48"/>
        <v>23</v>
      </c>
      <c r="G578" s="195">
        <v>576</v>
      </c>
      <c r="H578" s="193">
        <v>0</v>
      </c>
    </row>
    <row r="579" spans="2:8" x14ac:dyDescent="0.25">
      <c r="B579" s="192">
        <f t="shared" si="49"/>
        <v>43124.999999998603</v>
      </c>
      <c r="C579" s="16">
        <f t="shared" si="45"/>
        <v>1</v>
      </c>
      <c r="D579" s="16">
        <f t="shared" si="46"/>
        <v>4</v>
      </c>
      <c r="E579" s="16">
        <f t="shared" si="47"/>
        <v>1</v>
      </c>
      <c r="F579" s="16">
        <f t="shared" si="48"/>
        <v>0</v>
      </c>
      <c r="G579" s="195">
        <v>577</v>
      </c>
      <c r="H579" s="193">
        <v>0</v>
      </c>
    </row>
    <row r="580" spans="2:8" x14ac:dyDescent="0.25">
      <c r="B580" s="192">
        <f t="shared" si="49"/>
        <v>43125.041666665267</v>
      </c>
      <c r="C580" s="16">
        <f t="shared" ref="C580:C643" si="50">MONTH(B580)</f>
        <v>1</v>
      </c>
      <c r="D580" s="16">
        <f t="shared" ref="D580:D643" si="51">WEEKDAY(B580,2)</f>
        <v>4</v>
      </c>
      <c r="E580" s="16">
        <f t="shared" ref="E580:E643" si="52">IF(D580&lt;6,1,2)</f>
        <v>1</v>
      </c>
      <c r="F580" s="16">
        <f t="shared" ref="F580:F643" si="53">HOUR(B580)</f>
        <v>1</v>
      </c>
      <c r="G580" s="195">
        <v>578</v>
      </c>
      <c r="H580" s="193">
        <v>0</v>
      </c>
    </row>
    <row r="581" spans="2:8" x14ac:dyDescent="0.25">
      <c r="B581" s="192">
        <f t="shared" ref="B581:B644" si="54">B580+1/24</f>
        <v>43125.083333331931</v>
      </c>
      <c r="C581" s="16">
        <f t="shared" si="50"/>
        <v>1</v>
      </c>
      <c r="D581" s="16">
        <f t="shared" si="51"/>
        <v>4</v>
      </c>
      <c r="E581" s="16">
        <f t="shared" si="52"/>
        <v>1</v>
      </c>
      <c r="F581" s="16">
        <f t="shared" si="53"/>
        <v>2</v>
      </c>
      <c r="G581" s="195">
        <v>579</v>
      </c>
      <c r="H581" s="193">
        <v>0</v>
      </c>
    </row>
    <row r="582" spans="2:8" x14ac:dyDescent="0.25">
      <c r="B582" s="192">
        <f t="shared" si="54"/>
        <v>43125.124999998596</v>
      </c>
      <c r="C582" s="16">
        <f t="shared" si="50"/>
        <v>1</v>
      </c>
      <c r="D582" s="16">
        <f t="shared" si="51"/>
        <v>4</v>
      </c>
      <c r="E582" s="16">
        <f t="shared" si="52"/>
        <v>1</v>
      </c>
      <c r="F582" s="16">
        <f t="shared" si="53"/>
        <v>3</v>
      </c>
      <c r="G582" s="195">
        <v>580</v>
      </c>
      <c r="H582" s="193">
        <v>0</v>
      </c>
    </row>
    <row r="583" spans="2:8" x14ac:dyDescent="0.25">
      <c r="B583" s="192">
        <f t="shared" si="54"/>
        <v>43125.16666666526</v>
      </c>
      <c r="C583" s="16">
        <f t="shared" si="50"/>
        <v>1</v>
      </c>
      <c r="D583" s="16">
        <f t="shared" si="51"/>
        <v>4</v>
      </c>
      <c r="E583" s="16">
        <f t="shared" si="52"/>
        <v>1</v>
      </c>
      <c r="F583" s="16">
        <f t="shared" si="53"/>
        <v>4</v>
      </c>
      <c r="G583" s="195">
        <v>581</v>
      </c>
      <c r="H583" s="193">
        <v>0</v>
      </c>
    </row>
    <row r="584" spans="2:8" x14ac:dyDescent="0.25">
      <c r="B584" s="192">
        <f t="shared" si="54"/>
        <v>43125.208333331924</v>
      </c>
      <c r="C584" s="16">
        <f t="shared" si="50"/>
        <v>1</v>
      </c>
      <c r="D584" s="16">
        <f t="shared" si="51"/>
        <v>4</v>
      </c>
      <c r="E584" s="16">
        <f t="shared" si="52"/>
        <v>1</v>
      </c>
      <c r="F584" s="16">
        <f t="shared" si="53"/>
        <v>5</v>
      </c>
      <c r="G584" s="195">
        <v>582</v>
      </c>
      <c r="H584" s="193">
        <v>0</v>
      </c>
    </row>
    <row r="585" spans="2:8" x14ac:dyDescent="0.25">
      <c r="B585" s="192">
        <f t="shared" si="54"/>
        <v>43125.249999998588</v>
      </c>
      <c r="C585" s="16">
        <f t="shared" si="50"/>
        <v>1</v>
      </c>
      <c r="D585" s="16">
        <f t="shared" si="51"/>
        <v>4</v>
      </c>
      <c r="E585" s="16">
        <f t="shared" si="52"/>
        <v>1</v>
      </c>
      <c r="F585" s="16">
        <f t="shared" si="53"/>
        <v>6</v>
      </c>
      <c r="G585" s="195">
        <v>583</v>
      </c>
      <c r="H585" s="193">
        <v>0</v>
      </c>
    </row>
    <row r="586" spans="2:8" x14ac:dyDescent="0.25">
      <c r="B586" s="192">
        <f t="shared" si="54"/>
        <v>43125.291666665253</v>
      </c>
      <c r="C586" s="16">
        <f t="shared" si="50"/>
        <v>1</v>
      </c>
      <c r="D586" s="16">
        <f t="shared" si="51"/>
        <v>4</v>
      </c>
      <c r="E586" s="16">
        <f t="shared" si="52"/>
        <v>1</v>
      </c>
      <c r="F586" s="16">
        <f t="shared" si="53"/>
        <v>7</v>
      </c>
      <c r="G586" s="195">
        <v>584</v>
      </c>
      <c r="H586" s="193">
        <v>3.4496E-4</v>
      </c>
    </row>
    <row r="587" spans="2:8" x14ac:dyDescent="0.25">
      <c r="B587" s="192">
        <f t="shared" si="54"/>
        <v>43125.333333331917</v>
      </c>
      <c r="C587" s="16">
        <f t="shared" si="50"/>
        <v>1</v>
      </c>
      <c r="D587" s="16">
        <f t="shared" si="51"/>
        <v>4</v>
      </c>
      <c r="E587" s="16">
        <f t="shared" si="52"/>
        <v>1</v>
      </c>
      <c r="F587" s="16">
        <f t="shared" si="53"/>
        <v>8</v>
      </c>
      <c r="G587" s="195">
        <v>585</v>
      </c>
      <c r="H587" s="193">
        <v>6.8292157000000006E-2</v>
      </c>
    </row>
    <row r="588" spans="2:8" x14ac:dyDescent="0.25">
      <c r="B588" s="192">
        <f t="shared" si="54"/>
        <v>43125.374999998581</v>
      </c>
      <c r="C588" s="16">
        <f t="shared" si="50"/>
        <v>1</v>
      </c>
      <c r="D588" s="16">
        <f t="shared" si="51"/>
        <v>4</v>
      </c>
      <c r="E588" s="16">
        <f t="shared" si="52"/>
        <v>1</v>
      </c>
      <c r="F588" s="16">
        <f t="shared" si="53"/>
        <v>9</v>
      </c>
      <c r="G588" s="195">
        <v>586</v>
      </c>
      <c r="H588" s="193">
        <v>0.161622934</v>
      </c>
    </row>
    <row r="589" spans="2:8" x14ac:dyDescent="0.25">
      <c r="B589" s="192">
        <f t="shared" si="54"/>
        <v>43125.416666665245</v>
      </c>
      <c r="C589" s="16">
        <f t="shared" si="50"/>
        <v>1</v>
      </c>
      <c r="D589" s="16">
        <f t="shared" si="51"/>
        <v>4</v>
      </c>
      <c r="E589" s="16">
        <f t="shared" si="52"/>
        <v>1</v>
      </c>
      <c r="F589" s="16">
        <f t="shared" si="53"/>
        <v>10</v>
      </c>
      <c r="G589" s="195">
        <v>587</v>
      </c>
      <c r="H589" s="193">
        <v>0.22724781299999999</v>
      </c>
    </row>
    <row r="590" spans="2:8" x14ac:dyDescent="0.25">
      <c r="B590" s="192">
        <f t="shared" si="54"/>
        <v>43125.45833333191</v>
      </c>
      <c r="C590" s="16">
        <f t="shared" si="50"/>
        <v>1</v>
      </c>
      <c r="D590" s="16">
        <f t="shared" si="51"/>
        <v>4</v>
      </c>
      <c r="E590" s="16">
        <f t="shared" si="52"/>
        <v>1</v>
      </c>
      <c r="F590" s="16">
        <f t="shared" si="53"/>
        <v>11</v>
      </c>
      <c r="G590" s="195">
        <v>588</v>
      </c>
      <c r="H590" s="193">
        <v>0.24561485299999999</v>
      </c>
    </row>
    <row r="591" spans="2:8" x14ac:dyDescent="0.25">
      <c r="B591" s="192">
        <f t="shared" si="54"/>
        <v>43125.499999998574</v>
      </c>
      <c r="C591" s="16">
        <f t="shared" si="50"/>
        <v>1</v>
      </c>
      <c r="D591" s="16">
        <f t="shared" si="51"/>
        <v>4</v>
      </c>
      <c r="E591" s="16">
        <f t="shared" si="52"/>
        <v>1</v>
      </c>
      <c r="F591" s="16">
        <f t="shared" si="53"/>
        <v>12</v>
      </c>
      <c r="G591" s="195">
        <v>589</v>
      </c>
      <c r="H591" s="193">
        <v>0.28406335700000002</v>
      </c>
    </row>
    <row r="592" spans="2:8" x14ac:dyDescent="0.25">
      <c r="B592" s="192">
        <f t="shared" si="54"/>
        <v>43125.541666665238</v>
      </c>
      <c r="C592" s="16">
        <f t="shared" si="50"/>
        <v>1</v>
      </c>
      <c r="D592" s="16">
        <f t="shared" si="51"/>
        <v>4</v>
      </c>
      <c r="E592" s="16">
        <f t="shared" si="52"/>
        <v>1</v>
      </c>
      <c r="F592" s="16">
        <f t="shared" si="53"/>
        <v>13</v>
      </c>
      <c r="G592" s="195">
        <v>590</v>
      </c>
      <c r="H592" s="193">
        <v>0.26835273700000001</v>
      </c>
    </row>
    <row r="593" spans="2:8" x14ac:dyDescent="0.25">
      <c r="B593" s="192">
        <f t="shared" si="54"/>
        <v>43125.583333331902</v>
      </c>
      <c r="C593" s="16">
        <f t="shared" si="50"/>
        <v>1</v>
      </c>
      <c r="D593" s="16">
        <f t="shared" si="51"/>
        <v>4</v>
      </c>
      <c r="E593" s="16">
        <f t="shared" si="52"/>
        <v>1</v>
      </c>
      <c r="F593" s="16">
        <f t="shared" si="53"/>
        <v>14</v>
      </c>
      <c r="G593" s="195">
        <v>591</v>
      </c>
      <c r="H593" s="193">
        <v>0.25861921999999998</v>
      </c>
    </row>
    <row r="594" spans="2:8" x14ac:dyDescent="0.25">
      <c r="B594" s="192">
        <f t="shared" si="54"/>
        <v>43125.624999998567</v>
      </c>
      <c r="C594" s="16">
        <f t="shared" si="50"/>
        <v>1</v>
      </c>
      <c r="D594" s="16">
        <f t="shared" si="51"/>
        <v>4</v>
      </c>
      <c r="E594" s="16">
        <f t="shared" si="52"/>
        <v>1</v>
      </c>
      <c r="F594" s="16">
        <f t="shared" si="53"/>
        <v>15</v>
      </c>
      <c r="G594" s="195">
        <v>592</v>
      </c>
      <c r="H594" s="193">
        <v>0.231506092</v>
      </c>
    </row>
    <row r="595" spans="2:8" x14ac:dyDescent="0.25">
      <c r="B595" s="192">
        <f t="shared" si="54"/>
        <v>43125.666666665231</v>
      </c>
      <c r="C595" s="16">
        <f t="shared" si="50"/>
        <v>1</v>
      </c>
      <c r="D595" s="16">
        <f t="shared" si="51"/>
        <v>4</v>
      </c>
      <c r="E595" s="16">
        <f t="shared" si="52"/>
        <v>1</v>
      </c>
      <c r="F595" s="16">
        <f t="shared" si="53"/>
        <v>16</v>
      </c>
      <c r="G595" s="195">
        <v>593</v>
      </c>
      <c r="H595" s="193">
        <v>0.107343955</v>
      </c>
    </row>
    <row r="596" spans="2:8" x14ac:dyDescent="0.25">
      <c r="B596" s="192">
        <f t="shared" si="54"/>
        <v>43125.708333331895</v>
      </c>
      <c r="C596" s="16">
        <f t="shared" si="50"/>
        <v>1</v>
      </c>
      <c r="D596" s="16">
        <f t="shared" si="51"/>
        <v>4</v>
      </c>
      <c r="E596" s="16">
        <f t="shared" si="52"/>
        <v>1</v>
      </c>
      <c r="F596" s="16">
        <f t="shared" si="53"/>
        <v>17</v>
      </c>
      <c r="G596" s="195">
        <v>594</v>
      </c>
      <c r="H596" s="193">
        <v>3.3742709999999999E-3</v>
      </c>
    </row>
    <row r="597" spans="2:8" x14ac:dyDescent="0.25">
      <c r="B597" s="192">
        <f t="shared" si="54"/>
        <v>43125.749999998559</v>
      </c>
      <c r="C597" s="16">
        <f t="shared" si="50"/>
        <v>1</v>
      </c>
      <c r="D597" s="16">
        <f t="shared" si="51"/>
        <v>4</v>
      </c>
      <c r="E597" s="16">
        <f t="shared" si="52"/>
        <v>1</v>
      </c>
      <c r="F597" s="16">
        <f t="shared" si="53"/>
        <v>18</v>
      </c>
      <c r="G597" s="195">
        <v>595</v>
      </c>
      <c r="H597" s="193">
        <v>0</v>
      </c>
    </row>
    <row r="598" spans="2:8" x14ac:dyDescent="0.25">
      <c r="B598" s="192">
        <f t="shared" si="54"/>
        <v>43125.791666665224</v>
      </c>
      <c r="C598" s="16">
        <f t="shared" si="50"/>
        <v>1</v>
      </c>
      <c r="D598" s="16">
        <f t="shared" si="51"/>
        <v>4</v>
      </c>
      <c r="E598" s="16">
        <f t="shared" si="52"/>
        <v>1</v>
      </c>
      <c r="F598" s="16">
        <f t="shared" si="53"/>
        <v>19</v>
      </c>
      <c r="G598" s="195">
        <v>596</v>
      </c>
      <c r="H598" s="193">
        <v>0</v>
      </c>
    </row>
    <row r="599" spans="2:8" x14ac:dyDescent="0.25">
      <c r="B599" s="192">
        <f t="shared" si="54"/>
        <v>43125.833333331888</v>
      </c>
      <c r="C599" s="16">
        <f t="shared" si="50"/>
        <v>1</v>
      </c>
      <c r="D599" s="16">
        <f t="shared" si="51"/>
        <v>4</v>
      </c>
      <c r="E599" s="16">
        <f t="shared" si="52"/>
        <v>1</v>
      </c>
      <c r="F599" s="16">
        <f t="shared" si="53"/>
        <v>20</v>
      </c>
      <c r="G599" s="195">
        <v>597</v>
      </c>
      <c r="H599" s="193">
        <v>0</v>
      </c>
    </row>
    <row r="600" spans="2:8" x14ac:dyDescent="0.25">
      <c r="B600" s="192">
        <f t="shared" si="54"/>
        <v>43125.874999998552</v>
      </c>
      <c r="C600" s="16">
        <f t="shared" si="50"/>
        <v>1</v>
      </c>
      <c r="D600" s="16">
        <f t="shared" si="51"/>
        <v>4</v>
      </c>
      <c r="E600" s="16">
        <f t="shared" si="52"/>
        <v>1</v>
      </c>
      <c r="F600" s="16">
        <f t="shared" si="53"/>
        <v>21</v>
      </c>
      <c r="G600" s="195">
        <v>598</v>
      </c>
      <c r="H600" s="193">
        <v>0</v>
      </c>
    </row>
    <row r="601" spans="2:8" x14ac:dyDescent="0.25">
      <c r="B601" s="192">
        <f t="shared" si="54"/>
        <v>43125.916666665216</v>
      </c>
      <c r="C601" s="16">
        <f t="shared" si="50"/>
        <v>1</v>
      </c>
      <c r="D601" s="16">
        <f t="shared" si="51"/>
        <v>4</v>
      </c>
      <c r="E601" s="16">
        <f t="shared" si="52"/>
        <v>1</v>
      </c>
      <c r="F601" s="16">
        <f t="shared" si="53"/>
        <v>22</v>
      </c>
      <c r="G601" s="195">
        <v>599</v>
      </c>
      <c r="H601" s="193">
        <v>0</v>
      </c>
    </row>
    <row r="602" spans="2:8" x14ac:dyDescent="0.25">
      <c r="B602" s="192">
        <f t="shared" si="54"/>
        <v>43125.958333331881</v>
      </c>
      <c r="C602" s="16">
        <f t="shared" si="50"/>
        <v>1</v>
      </c>
      <c r="D602" s="16">
        <f t="shared" si="51"/>
        <v>4</v>
      </c>
      <c r="E602" s="16">
        <f t="shared" si="52"/>
        <v>1</v>
      </c>
      <c r="F602" s="16">
        <f t="shared" si="53"/>
        <v>23</v>
      </c>
      <c r="G602" s="195">
        <v>600</v>
      </c>
      <c r="H602" s="193">
        <v>0</v>
      </c>
    </row>
    <row r="603" spans="2:8" x14ac:dyDescent="0.25">
      <c r="B603" s="192">
        <f t="shared" si="54"/>
        <v>43125.999999998545</v>
      </c>
      <c r="C603" s="16">
        <f t="shared" si="50"/>
        <v>1</v>
      </c>
      <c r="D603" s="16">
        <f t="shared" si="51"/>
        <v>5</v>
      </c>
      <c r="E603" s="16">
        <f t="shared" si="52"/>
        <v>1</v>
      </c>
      <c r="F603" s="16">
        <f t="shared" si="53"/>
        <v>0</v>
      </c>
      <c r="G603" s="195">
        <v>601</v>
      </c>
      <c r="H603" s="193">
        <v>0</v>
      </c>
    </row>
    <row r="604" spans="2:8" x14ac:dyDescent="0.25">
      <c r="B604" s="192">
        <f t="shared" si="54"/>
        <v>43126.041666665209</v>
      </c>
      <c r="C604" s="16">
        <f t="shared" si="50"/>
        <v>1</v>
      </c>
      <c r="D604" s="16">
        <f t="shared" si="51"/>
        <v>5</v>
      </c>
      <c r="E604" s="16">
        <f t="shared" si="52"/>
        <v>1</v>
      </c>
      <c r="F604" s="16">
        <f t="shared" si="53"/>
        <v>1</v>
      </c>
      <c r="G604" s="195">
        <v>602</v>
      </c>
      <c r="H604" s="193">
        <v>0</v>
      </c>
    </row>
    <row r="605" spans="2:8" x14ac:dyDescent="0.25">
      <c r="B605" s="192">
        <f t="shared" si="54"/>
        <v>43126.083333331873</v>
      </c>
      <c r="C605" s="16">
        <f t="shared" si="50"/>
        <v>1</v>
      </c>
      <c r="D605" s="16">
        <f t="shared" si="51"/>
        <v>5</v>
      </c>
      <c r="E605" s="16">
        <f t="shared" si="52"/>
        <v>1</v>
      </c>
      <c r="F605" s="16">
        <f t="shared" si="53"/>
        <v>2</v>
      </c>
      <c r="G605" s="195">
        <v>603</v>
      </c>
      <c r="H605" s="193">
        <v>0</v>
      </c>
    </row>
    <row r="606" spans="2:8" x14ac:dyDescent="0.25">
      <c r="B606" s="192">
        <f t="shared" si="54"/>
        <v>43126.124999998538</v>
      </c>
      <c r="C606" s="16">
        <f t="shared" si="50"/>
        <v>1</v>
      </c>
      <c r="D606" s="16">
        <f t="shared" si="51"/>
        <v>5</v>
      </c>
      <c r="E606" s="16">
        <f t="shared" si="52"/>
        <v>1</v>
      </c>
      <c r="F606" s="16">
        <f t="shared" si="53"/>
        <v>3</v>
      </c>
      <c r="G606" s="195">
        <v>604</v>
      </c>
      <c r="H606" s="193">
        <v>0</v>
      </c>
    </row>
    <row r="607" spans="2:8" x14ac:dyDescent="0.25">
      <c r="B607" s="192">
        <f t="shared" si="54"/>
        <v>43126.166666665202</v>
      </c>
      <c r="C607" s="16">
        <f t="shared" si="50"/>
        <v>1</v>
      </c>
      <c r="D607" s="16">
        <f t="shared" si="51"/>
        <v>5</v>
      </c>
      <c r="E607" s="16">
        <f t="shared" si="52"/>
        <v>1</v>
      </c>
      <c r="F607" s="16">
        <f t="shared" si="53"/>
        <v>4</v>
      </c>
      <c r="G607" s="195">
        <v>605</v>
      </c>
      <c r="H607" s="193">
        <v>0</v>
      </c>
    </row>
    <row r="608" spans="2:8" x14ac:dyDescent="0.25">
      <c r="B608" s="192">
        <f t="shared" si="54"/>
        <v>43126.208333331866</v>
      </c>
      <c r="C608" s="16">
        <f t="shared" si="50"/>
        <v>1</v>
      </c>
      <c r="D608" s="16">
        <f t="shared" si="51"/>
        <v>5</v>
      </c>
      <c r="E608" s="16">
        <f t="shared" si="52"/>
        <v>1</v>
      </c>
      <c r="F608" s="16">
        <f t="shared" si="53"/>
        <v>5</v>
      </c>
      <c r="G608" s="195">
        <v>606</v>
      </c>
      <c r="H608" s="193">
        <v>0</v>
      </c>
    </row>
    <row r="609" spans="2:8" x14ac:dyDescent="0.25">
      <c r="B609" s="192">
        <f t="shared" si="54"/>
        <v>43126.24999999853</v>
      </c>
      <c r="C609" s="16">
        <f t="shared" si="50"/>
        <v>1</v>
      </c>
      <c r="D609" s="16">
        <f t="shared" si="51"/>
        <v>5</v>
      </c>
      <c r="E609" s="16">
        <f t="shared" si="52"/>
        <v>1</v>
      </c>
      <c r="F609" s="16">
        <f t="shared" si="53"/>
        <v>6</v>
      </c>
      <c r="G609" s="195">
        <v>607</v>
      </c>
      <c r="H609" s="193">
        <v>0</v>
      </c>
    </row>
    <row r="610" spans="2:8" x14ac:dyDescent="0.25">
      <c r="B610" s="192">
        <f t="shared" si="54"/>
        <v>43126.291666665194</v>
      </c>
      <c r="C610" s="16">
        <f t="shared" si="50"/>
        <v>1</v>
      </c>
      <c r="D610" s="16">
        <f t="shared" si="51"/>
        <v>5</v>
      </c>
      <c r="E610" s="16">
        <f t="shared" si="52"/>
        <v>1</v>
      </c>
      <c r="F610" s="16">
        <f t="shared" si="53"/>
        <v>7</v>
      </c>
      <c r="G610" s="195">
        <v>608</v>
      </c>
      <c r="H610" s="193">
        <v>1.0264390000000001E-3</v>
      </c>
    </row>
    <row r="611" spans="2:8" x14ac:dyDescent="0.25">
      <c r="B611" s="192">
        <f t="shared" si="54"/>
        <v>43126.333333331859</v>
      </c>
      <c r="C611" s="16">
        <f t="shared" si="50"/>
        <v>1</v>
      </c>
      <c r="D611" s="16">
        <f t="shared" si="51"/>
        <v>5</v>
      </c>
      <c r="E611" s="16">
        <f t="shared" si="52"/>
        <v>1</v>
      </c>
      <c r="F611" s="16">
        <f t="shared" si="53"/>
        <v>8</v>
      </c>
      <c r="G611" s="195">
        <v>609</v>
      </c>
      <c r="H611" s="193">
        <v>7.9581503999999997E-2</v>
      </c>
    </row>
    <row r="612" spans="2:8" x14ac:dyDescent="0.25">
      <c r="B612" s="192">
        <f t="shared" si="54"/>
        <v>43126.374999998523</v>
      </c>
      <c r="C612" s="16">
        <f t="shared" si="50"/>
        <v>1</v>
      </c>
      <c r="D612" s="16">
        <f t="shared" si="51"/>
        <v>5</v>
      </c>
      <c r="E612" s="16">
        <f t="shared" si="52"/>
        <v>1</v>
      </c>
      <c r="F612" s="16">
        <f t="shared" si="53"/>
        <v>9</v>
      </c>
      <c r="G612" s="195">
        <v>610</v>
      </c>
      <c r="H612" s="193">
        <v>0.186627973</v>
      </c>
    </row>
    <row r="613" spans="2:8" x14ac:dyDescent="0.25">
      <c r="B613" s="192">
        <f t="shared" si="54"/>
        <v>43126.416666665187</v>
      </c>
      <c r="C613" s="16">
        <f t="shared" si="50"/>
        <v>1</v>
      </c>
      <c r="D613" s="16">
        <f t="shared" si="51"/>
        <v>5</v>
      </c>
      <c r="E613" s="16">
        <f t="shared" si="52"/>
        <v>1</v>
      </c>
      <c r="F613" s="16">
        <f t="shared" si="53"/>
        <v>10</v>
      </c>
      <c r="G613" s="195">
        <v>611</v>
      </c>
      <c r="H613" s="193">
        <v>0.243827076</v>
      </c>
    </row>
    <row r="614" spans="2:8" x14ac:dyDescent="0.25">
      <c r="B614" s="192">
        <f t="shared" si="54"/>
        <v>43126.458333331851</v>
      </c>
      <c r="C614" s="16">
        <f t="shared" si="50"/>
        <v>1</v>
      </c>
      <c r="D614" s="16">
        <f t="shared" si="51"/>
        <v>5</v>
      </c>
      <c r="E614" s="16">
        <f t="shared" si="52"/>
        <v>1</v>
      </c>
      <c r="F614" s="16">
        <f t="shared" si="53"/>
        <v>11</v>
      </c>
      <c r="G614" s="195">
        <v>612</v>
      </c>
      <c r="H614" s="193">
        <v>0.25685254600000001</v>
      </c>
    </row>
    <row r="615" spans="2:8" x14ac:dyDescent="0.25">
      <c r="B615" s="192">
        <f t="shared" si="54"/>
        <v>43126.499999998516</v>
      </c>
      <c r="C615" s="16">
        <f t="shared" si="50"/>
        <v>1</v>
      </c>
      <c r="D615" s="16">
        <f t="shared" si="51"/>
        <v>5</v>
      </c>
      <c r="E615" s="16">
        <f t="shared" si="52"/>
        <v>1</v>
      </c>
      <c r="F615" s="16">
        <f t="shared" si="53"/>
        <v>12</v>
      </c>
      <c r="G615" s="195">
        <v>613</v>
      </c>
      <c r="H615" s="193">
        <v>0.26249478700000001</v>
      </c>
    </row>
    <row r="616" spans="2:8" x14ac:dyDescent="0.25">
      <c r="B616" s="192">
        <f t="shared" si="54"/>
        <v>43126.54166666518</v>
      </c>
      <c r="C616" s="16">
        <f t="shared" si="50"/>
        <v>1</v>
      </c>
      <c r="D616" s="16">
        <f t="shared" si="51"/>
        <v>5</v>
      </c>
      <c r="E616" s="16">
        <f t="shared" si="52"/>
        <v>1</v>
      </c>
      <c r="F616" s="16">
        <f t="shared" si="53"/>
        <v>13</v>
      </c>
      <c r="G616" s="195">
        <v>614</v>
      </c>
      <c r="H616" s="193">
        <v>0.24921848899999999</v>
      </c>
    </row>
    <row r="617" spans="2:8" x14ac:dyDescent="0.25">
      <c r="B617" s="192">
        <f t="shared" si="54"/>
        <v>43126.583333331844</v>
      </c>
      <c r="C617" s="16">
        <f t="shared" si="50"/>
        <v>1</v>
      </c>
      <c r="D617" s="16">
        <f t="shared" si="51"/>
        <v>5</v>
      </c>
      <c r="E617" s="16">
        <f t="shared" si="52"/>
        <v>1</v>
      </c>
      <c r="F617" s="16">
        <f t="shared" si="53"/>
        <v>14</v>
      </c>
      <c r="G617" s="195">
        <v>615</v>
      </c>
      <c r="H617" s="193">
        <v>0.23663099300000001</v>
      </c>
    </row>
    <row r="618" spans="2:8" x14ac:dyDescent="0.25">
      <c r="B618" s="192">
        <f t="shared" si="54"/>
        <v>43126.624999998508</v>
      </c>
      <c r="C618" s="16">
        <f t="shared" si="50"/>
        <v>1</v>
      </c>
      <c r="D618" s="16">
        <f t="shared" si="51"/>
        <v>5</v>
      </c>
      <c r="E618" s="16">
        <f t="shared" si="52"/>
        <v>1</v>
      </c>
      <c r="F618" s="16">
        <f t="shared" si="53"/>
        <v>15</v>
      </c>
      <c r="G618" s="195">
        <v>616</v>
      </c>
      <c r="H618" s="193">
        <v>0.20616706300000001</v>
      </c>
    </row>
    <row r="619" spans="2:8" x14ac:dyDescent="0.25">
      <c r="B619" s="192">
        <f t="shared" si="54"/>
        <v>43126.666666665173</v>
      </c>
      <c r="C619" s="16">
        <f t="shared" si="50"/>
        <v>1</v>
      </c>
      <c r="D619" s="16">
        <f t="shared" si="51"/>
        <v>5</v>
      </c>
      <c r="E619" s="16">
        <f t="shared" si="52"/>
        <v>1</v>
      </c>
      <c r="F619" s="16">
        <f t="shared" si="53"/>
        <v>16</v>
      </c>
      <c r="G619" s="195">
        <v>617</v>
      </c>
      <c r="H619" s="193">
        <v>9.8548909000000004E-2</v>
      </c>
    </row>
    <row r="620" spans="2:8" x14ac:dyDescent="0.25">
      <c r="B620" s="192">
        <f t="shared" si="54"/>
        <v>43126.708333331837</v>
      </c>
      <c r="C620" s="16">
        <f t="shared" si="50"/>
        <v>1</v>
      </c>
      <c r="D620" s="16">
        <f t="shared" si="51"/>
        <v>5</v>
      </c>
      <c r="E620" s="16">
        <f t="shared" si="52"/>
        <v>1</v>
      </c>
      <c r="F620" s="16">
        <f t="shared" si="53"/>
        <v>17</v>
      </c>
      <c r="G620" s="195">
        <v>618</v>
      </c>
      <c r="H620" s="193">
        <v>4.0872269999999997E-3</v>
      </c>
    </row>
    <row r="621" spans="2:8" x14ac:dyDescent="0.25">
      <c r="B621" s="192">
        <f t="shared" si="54"/>
        <v>43126.749999998501</v>
      </c>
      <c r="C621" s="16">
        <f t="shared" si="50"/>
        <v>1</v>
      </c>
      <c r="D621" s="16">
        <f t="shared" si="51"/>
        <v>5</v>
      </c>
      <c r="E621" s="16">
        <f t="shared" si="52"/>
        <v>1</v>
      </c>
      <c r="F621" s="16">
        <f t="shared" si="53"/>
        <v>18</v>
      </c>
      <c r="G621" s="195">
        <v>619</v>
      </c>
      <c r="H621" s="193">
        <v>0</v>
      </c>
    </row>
    <row r="622" spans="2:8" x14ac:dyDescent="0.25">
      <c r="B622" s="192">
        <f t="shared" si="54"/>
        <v>43126.791666665165</v>
      </c>
      <c r="C622" s="16">
        <f t="shared" si="50"/>
        <v>1</v>
      </c>
      <c r="D622" s="16">
        <f t="shared" si="51"/>
        <v>5</v>
      </c>
      <c r="E622" s="16">
        <f t="shared" si="52"/>
        <v>1</v>
      </c>
      <c r="F622" s="16">
        <f t="shared" si="53"/>
        <v>19</v>
      </c>
      <c r="G622" s="195">
        <v>620</v>
      </c>
      <c r="H622" s="193">
        <v>0</v>
      </c>
    </row>
    <row r="623" spans="2:8" x14ac:dyDescent="0.25">
      <c r="B623" s="192">
        <f t="shared" si="54"/>
        <v>43126.83333333183</v>
      </c>
      <c r="C623" s="16">
        <f t="shared" si="50"/>
        <v>1</v>
      </c>
      <c r="D623" s="16">
        <f t="shared" si="51"/>
        <v>5</v>
      </c>
      <c r="E623" s="16">
        <f t="shared" si="52"/>
        <v>1</v>
      </c>
      <c r="F623" s="16">
        <f t="shared" si="53"/>
        <v>20</v>
      </c>
      <c r="G623" s="195">
        <v>621</v>
      </c>
      <c r="H623" s="193">
        <v>0</v>
      </c>
    </row>
    <row r="624" spans="2:8" x14ac:dyDescent="0.25">
      <c r="B624" s="192">
        <f t="shared" si="54"/>
        <v>43126.874999998494</v>
      </c>
      <c r="C624" s="16">
        <f t="shared" si="50"/>
        <v>1</v>
      </c>
      <c r="D624" s="16">
        <f t="shared" si="51"/>
        <v>5</v>
      </c>
      <c r="E624" s="16">
        <f t="shared" si="52"/>
        <v>1</v>
      </c>
      <c r="F624" s="16">
        <f t="shared" si="53"/>
        <v>21</v>
      </c>
      <c r="G624" s="195">
        <v>622</v>
      </c>
      <c r="H624" s="193">
        <v>0</v>
      </c>
    </row>
    <row r="625" spans="2:8" x14ac:dyDescent="0.25">
      <c r="B625" s="192">
        <f t="shared" si="54"/>
        <v>43126.916666665158</v>
      </c>
      <c r="C625" s="16">
        <f t="shared" si="50"/>
        <v>1</v>
      </c>
      <c r="D625" s="16">
        <f t="shared" si="51"/>
        <v>5</v>
      </c>
      <c r="E625" s="16">
        <f t="shared" si="52"/>
        <v>1</v>
      </c>
      <c r="F625" s="16">
        <f t="shared" si="53"/>
        <v>22</v>
      </c>
      <c r="G625" s="195">
        <v>623</v>
      </c>
      <c r="H625" s="193">
        <v>0</v>
      </c>
    </row>
    <row r="626" spans="2:8" x14ac:dyDescent="0.25">
      <c r="B626" s="192">
        <f t="shared" si="54"/>
        <v>43126.958333331822</v>
      </c>
      <c r="C626" s="16">
        <f t="shared" si="50"/>
        <v>1</v>
      </c>
      <c r="D626" s="16">
        <f t="shared" si="51"/>
        <v>5</v>
      </c>
      <c r="E626" s="16">
        <f t="shared" si="52"/>
        <v>1</v>
      </c>
      <c r="F626" s="16">
        <f t="shared" si="53"/>
        <v>23</v>
      </c>
      <c r="G626" s="195">
        <v>624</v>
      </c>
      <c r="H626" s="193">
        <v>0</v>
      </c>
    </row>
    <row r="627" spans="2:8" x14ac:dyDescent="0.25">
      <c r="B627" s="192">
        <f t="shared" si="54"/>
        <v>43126.999999998487</v>
      </c>
      <c r="C627" s="16">
        <f t="shared" si="50"/>
        <v>1</v>
      </c>
      <c r="D627" s="16">
        <f t="shared" si="51"/>
        <v>6</v>
      </c>
      <c r="E627" s="16">
        <f t="shared" si="52"/>
        <v>2</v>
      </c>
      <c r="F627" s="16">
        <f t="shared" si="53"/>
        <v>0</v>
      </c>
      <c r="G627" s="195">
        <v>625</v>
      </c>
      <c r="H627" s="193">
        <v>0</v>
      </c>
    </row>
    <row r="628" spans="2:8" x14ac:dyDescent="0.25">
      <c r="B628" s="192">
        <f t="shared" si="54"/>
        <v>43127.041666665151</v>
      </c>
      <c r="C628" s="16">
        <f t="shared" si="50"/>
        <v>1</v>
      </c>
      <c r="D628" s="16">
        <f t="shared" si="51"/>
        <v>6</v>
      </c>
      <c r="E628" s="16">
        <f t="shared" si="52"/>
        <v>2</v>
      </c>
      <c r="F628" s="16">
        <f t="shared" si="53"/>
        <v>1</v>
      </c>
      <c r="G628" s="195">
        <v>626</v>
      </c>
      <c r="H628" s="193">
        <v>0</v>
      </c>
    </row>
    <row r="629" spans="2:8" x14ac:dyDescent="0.25">
      <c r="B629" s="192">
        <f t="shared" si="54"/>
        <v>43127.083333331815</v>
      </c>
      <c r="C629" s="16">
        <f t="shared" si="50"/>
        <v>1</v>
      </c>
      <c r="D629" s="16">
        <f t="shared" si="51"/>
        <v>6</v>
      </c>
      <c r="E629" s="16">
        <f t="shared" si="52"/>
        <v>2</v>
      </c>
      <c r="F629" s="16">
        <f t="shared" si="53"/>
        <v>2</v>
      </c>
      <c r="G629" s="195">
        <v>627</v>
      </c>
      <c r="H629" s="193">
        <v>0</v>
      </c>
    </row>
    <row r="630" spans="2:8" x14ac:dyDescent="0.25">
      <c r="B630" s="192">
        <f t="shared" si="54"/>
        <v>43127.124999998479</v>
      </c>
      <c r="C630" s="16">
        <f t="shared" si="50"/>
        <v>1</v>
      </c>
      <c r="D630" s="16">
        <f t="shared" si="51"/>
        <v>6</v>
      </c>
      <c r="E630" s="16">
        <f t="shared" si="52"/>
        <v>2</v>
      </c>
      <c r="F630" s="16">
        <f t="shared" si="53"/>
        <v>3</v>
      </c>
      <c r="G630" s="195">
        <v>628</v>
      </c>
      <c r="H630" s="193">
        <v>0</v>
      </c>
    </row>
    <row r="631" spans="2:8" x14ac:dyDescent="0.25">
      <c r="B631" s="192">
        <f t="shared" si="54"/>
        <v>43127.166666665144</v>
      </c>
      <c r="C631" s="16">
        <f t="shared" si="50"/>
        <v>1</v>
      </c>
      <c r="D631" s="16">
        <f t="shared" si="51"/>
        <v>6</v>
      </c>
      <c r="E631" s="16">
        <f t="shared" si="52"/>
        <v>2</v>
      </c>
      <c r="F631" s="16">
        <f t="shared" si="53"/>
        <v>4</v>
      </c>
      <c r="G631" s="195">
        <v>629</v>
      </c>
      <c r="H631" s="193">
        <v>0</v>
      </c>
    </row>
    <row r="632" spans="2:8" x14ac:dyDescent="0.25">
      <c r="B632" s="192">
        <f t="shared" si="54"/>
        <v>43127.208333331808</v>
      </c>
      <c r="C632" s="16">
        <f t="shared" si="50"/>
        <v>1</v>
      </c>
      <c r="D632" s="16">
        <f t="shared" si="51"/>
        <v>6</v>
      </c>
      <c r="E632" s="16">
        <f t="shared" si="52"/>
        <v>2</v>
      </c>
      <c r="F632" s="16">
        <f t="shared" si="53"/>
        <v>5</v>
      </c>
      <c r="G632" s="195">
        <v>630</v>
      </c>
      <c r="H632" s="193">
        <v>0</v>
      </c>
    </row>
    <row r="633" spans="2:8" x14ac:dyDescent="0.25">
      <c r="B633" s="192">
        <f t="shared" si="54"/>
        <v>43127.249999998472</v>
      </c>
      <c r="C633" s="16">
        <f t="shared" si="50"/>
        <v>1</v>
      </c>
      <c r="D633" s="16">
        <f t="shared" si="51"/>
        <v>6</v>
      </c>
      <c r="E633" s="16">
        <f t="shared" si="52"/>
        <v>2</v>
      </c>
      <c r="F633" s="16">
        <f t="shared" si="53"/>
        <v>6</v>
      </c>
      <c r="G633" s="195">
        <v>631</v>
      </c>
      <c r="H633" s="193">
        <v>0</v>
      </c>
    </row>
    <row r="634" spans="2:8" x14ac:dyDescent="0.25">
      <c r="B634" s="192">
        <f t="shared" si="54"/>
        <v>43127.291666665136</v>
      </c>
      <c r="C634" s="16">
        <f t="shared" si="50"/>
        <v>1</v>
      </c>
      <c r="D634" s="16">
        <f t="shared" si="51"/>
        <v>6</v>
      </c>
      <c r="E634" s="16">
        <f t="shared" si="52"/>
        <v>2</v>
      </c>
      <c r="F634" s="16">
        <f t="shared" si="53"/>
        <v>7</v>
      </c>
      <c r="G634" s="195">
        <v>632</v>
      </c>
      <c r="H634" s="193">
        <v>1.0264390000000001E-3</v>
      </c>
    </row>
    <row r="635" spans="2:8" x14ac:dyDescent="0.25">
      <c r="B635" s="192">
        <f t="shared" si="54"/>
        <v>43127.333333331801</v>
      </c>
      <c r="C635" s="16">
        <f t="shared" si="50"/>
        <v>1</v>
      </c>
      <c r="D635" s="16">
        <f t="shared" si="51"/>
        <v>6</v>
      </c>
      <c r="E635" s="16">
        <f t="shared" si="52"/>
        <v>2</v>
      </c>
      <c r="F635" s="16">
        <f t="shared" si="53"/>
        <v>8</v>
      </c>
      <c r="G635" s="195">
        <v>633</v>
      </c>
      <c r="H635" s="193">
        <v>9.0905615999999995E-2</v>
      </c>
    </row>
    <row r="636" spans="2:8" x14ac:dyDescent="0.25">
      <c r="B636" s="192">
        <f t="shared" si="54"/>
        <v>43127.374999998465</v>
      </c>
      <c r="C636" s="16">
        <f t="shared" si="50"/>
        <v>1</v>
      </c>
      <c r="D636" s="16">
        <f t="shared" si="51"/>
        <v>6</v>
      </c>
      <c r="E636" s="16">
        <f t="shared" si="52"/>
        <v>2</v>
      </c>
      <c r="F636" s="16">
        <f t="shared" si="53"/>
        <v>9</v>
      </c>
      <c r="G636" s="195">
        <v>634</v>
      </c>
      <c r="H636" s="193">
        <v>0.20209374499999999</v>
      </c>
    </row>
    <row r="637" spans="2:8" x14ac:dyDescent="0.25">
      <c r="B637" s="192">
        <f t="shared" si="54"/>
        <v>43127.416666665129</v>
      </c>
      <c r="C637" s="16">
        <f t="shared" si="50"/>
        <v>1</v>
      </c>
      <c r="D637" s="16">
        <f t="shared" si="51"/>
        <v>6</v>
      </c>
      <c r="E637" s="16">
        <f t="shared" si="52"/>
        <v>2</v>
      </c>
      <c r="F637" s="16">
        <f t="shared" si="53"/>
        <v>10</v>
      </c>
      <c r="G637" s="195">
        <v>635</v>
      </c>
      <c r="H637" s="193">
        <v>0.264428369</v>
      </c>
    </row>
    <row r="638" spans="2:8" x14ac:dyDescent="0.25">
      <c r="B638" s="192">
        <f t="shared" si="54"/>
        <v>43127.458333331793</v>
      </c>
      <c r="C638" s="16">
        <f t="shared" si="50"/>
        <v>1</v>
      </c>
      <c r="D638" s="16">
        <f t="shared" si="51"/>
        <v>6</v>
      </c>
      <c r="E638" s="16">
        <f t="shared" si="52"/>
        <v>2</v>
      </c>
      <c r="F638" s="16">
        <f t="shared" si="53"/>
        <v>11</v>
      </c>
      <c r="G638" s="195">
        <v>636</v>
      </c>
      <c r="H638" s="193">
        <v>0.29107915000000001</v>
      </c>
    </row>
    <row r="639" spans="2:8" x14ac:dyDescent="0.25">
      <c r="B639" s="192">
        <f t="shared" si="54"/>
        <v>43127.499999998457</v>
      </c>
      <c r="C639" s="16">
        <f t="shared" si="50"/>
        <v>1</v>
      </c>
      <c r="D639" s="16">
        <f t="shared" si="51"/>
        <v>6</v>
      </c>
      <c r="E639" s="16">
        <f t="shared" si="52"/>
        <v>2</v>
      </c>
      <c r="F639" s="16">
        <f t="shared" si="53"/>
        <v>12</v>
      </c>
      <c r="G639" s="195">
        <v>637</v>
      </c>
      <c r="H639" s="193">
        <v>0.31628888399999999</v>
      </c>
    </row>
    <row r="640" spans="2:8" x14ac:dyDescent="0.25">
      <c r="B640" s="192">
        <f t="shared" si="54"/>
        <v>43127.541666665122</v>
      </c>
      <c r="C640" s="16">
        <f t="shared" si="50"/>
        <v>1</v>
      </c>
      <c r="D640" s="16">
        <f t="shared" si="51"/>
        <v>6</v>
      </c>
      <c r="E640" s="16">
        <f t="shared" si="52"/>
        <v>2</v>
      </c>
      <c r="F640" s="16">
        <f t="shared" si="53"/>
        <v>13</v>
      </c>
      <c r="G640" s="195">
        <v>638</v>
      </c>
      <c r="H640" s="193">
        <v>0.29694964099999999</v>
      </c>
    </row>
    <row r="641" spans="2:8" x14ac:dyDescent="0.25">
      <c r="B641" s="192">
        <f t="shared" si="54"/>
        <v>43127.583333331786</v>
      </c>
      <c r="C641" s="16">
        <f t="shared" si="50"/>
        <v>1</v>
      </c>
      <c r="D641" s="16">
        <f t="shared" si="51"/>
        <v>6</v>
      </c>
      <c r="E641" s="16">
        <f t="shared" si="52"/>
        <v>2</v>
      </c>
      <c r="F641" s="16">
        <f t="shared" si="53"/>
        <v>14</v>
      </c>
      <c r="G641" s="195">
        <v>639</v>
      </c>
      <c r="H641" s="193">
        <v>0.24848184700000001</v>
      </c>
    </row>
    <row r="642" spans="2:8" x14ac:dyDescent="0.25">
      <c r="B642" s="192">
        <f t="shared" si="54"/>
        <v>43127.62499999845</v>
      </c>
      <c r="C642" s="16">
        <f t="shared" si="50"/>
        <v>1</v>
      </c>
      <c r="D642" s="16">
        <f t="shared" si="51"/>
        <v>6</v>
      </c>
      <c r="E642" s="16">
        <f t="shared" si="52"/>
        <v>2</v>
      </c>
      <c r="F642" s="16">
        <f t="shared" si="53"/>
        <v>15</v>
      </c>
      <c r="G642" s="195">
        <v>640</v>
      </c>
      <c r="H642" s="193">
        <v>0.22281525399999999</v>
      </c>
    </row>
    <row r="643" spans="2:8" x14ac:dyDescent="0.25">
      <c r="B643" s="192">
        <f t="shared" si="54"/>
        <v>43127.666666665114</v>
      </c>
      <c r="C643" s="16">
        <f t="shared" si="50"/>
        <v>1</v>
      </c>
      <c r="D643" s="16">
        <f t="shared" si="51"/>
        <v>6</v>
      </c>
      <c r="E643" s="16">
        <f t="shared" si="52"/>
        <v>2</v>
      </c>
      <c r="F643" s="16">
        <f t="shared" si="53"/>
        <v>16</v>
      </c>
      <c r="G643" s="195">
        <v>641</v>
      </c>
      <c r="H643" s="193">
        <v>0.10565662300000001</v>
      </c>
    </row>
    <row r="644" spans="2:8" x14ac:dyDescent="0.25">
      <c r="B644" s="192">
        <f t="shared" si="54"/>
        <v>43127.708333331779</v>
      </c>
      <c r="C644" s="16">
        <f t="shared" ref="C644:C707" si="55">MONTH(B644)</f>
        <v>1</v>
      </c>
      <c r="D644" s="16">
        <f t="shared" ref="D644:D707" si="56">WEEKDAY(B644,2)</f>
        <v>6</v>
      </c>
      <c r="E644" s="16">
        <f t="shared" ref="E644:E707" si="57">IF(D644&lt;6,1,2)</f>
        <v>2</v>
      </c>
      <c r="F644" s="16">
        <f t="shared" ref="F644:F707" si="58">HOUR(B644)</f>
        <v>17</v>
      </c>
      <c r="G644" s="195">
        <v>642</v>
      </c>
      <c r="H644" s="193">
        <v>4.2531940000000001E-3</v>
      </c>
    </row>
    <row r="645" spans="2:8" x14ac:dyDescent="0.25">
      <c r="B645" s="192">
        <f t="shared" ref="B645:B708" si="59">B644+1/24</f>
        <v>43127.749999998443</v>
      </c>
      <c r="C645" s="16">
        <f t="shared" si="55"/>
        <v>1</v>
      </c>
      <c r="D645" s="16">
        <f t="shared" si="56"/>
        <v>6</v>
      </c>
      <c r="E645" s="16">
        <f t="shared" si="57"/>
        <v>2</v>
      </c>
      <c r="F645" s="16">
        <f t="shared" si="58"/>
        <v>18</v>
      </c>
      <c r="G645" s="195">
        <v>643</v>
      </c>
      <c r="H645" s="193">
        <v>0</v>
      </c>
    </row>
    <row r="646" spans="2:8" x14ac:dyDescent="0.25">
      <c r="B646" s="192">
        <f t="shared" si="59"/>
        <v>43127.791666665107</v>
      </c>
      <c r="C646" s="16">
        <f t="shared" si="55"/>
        <v>1</v>
      </c>
      <c r="D646" s="16">
        <f t="shared" si="56"/>
        <v>6</v>
      </c>
      <c r="E646" s="16">
        <f t="shared" si="57"/>
        <v>2</v>
      </c>
      <c r="F646" s="16">
        <f t="shared" si="58"/>
        <v>19</v>
      </c>
      <c r="G646" s="195">
        <v>644</v>
      </c>
      <c r="H646" s="193">
        <v>0</v>
      </c>
    </row>
    <row r="647" spans="2:8" x14ac:dyDescent="0.25">
      <c r="B647" s="192">
        <f t="shared" si="59"/>
        <v>43127.833333331771</v>
      </c>
      <c r="C647" s="16">
        <f t="shared" si="55"/>
        <v>1</v>
      </c>
      <c r="D647" s="16">
        <f t="shared" si="56"/>
        <v>6</v>
      </c>
      <c r="E647" s="16">
        <f t="shared" si="57"/>
        <v>2</v>
      </c>
      <c r="F647" s="16">
        <f t="shared" si="58"/>
        <v>20</v>
      </c>
      <c r="G647" s="195">
        <v>645</v>
      </c>
      <c r="H647" s="193">
        <v>0</v>
      </c>
    </row>
    <row r="648" spans="2:8" x14ac:dyDescent="0.25">
      <c r="B648" s="192">
        <f t="shared" si="59"/>
        <v>43127.874999998436</v>
      </c>
      <c r="C648" s="16">
        <f t="shared" si="55"/>
        <v>1</v>
      </c>
      <c r="D648" s="16">
        <f t="shared" si="56"/>
        <v>6</v>
      </c>
      <c r="E648" s="16">
        <f t="shared" si="57"/>
        <v>2</v>
      </c>
      <c r="F648" s="16">
        <f t="shared" si="58"/>
        <v>21</v>
      </c>
      <c r="G648" s="195">
        <v>646</v>
      </c>
      <c r="H648" s="193">
        <v>0</v>
      </c>
    </row>
    <row r="649" spans="2:8" x14ac:dyDescent="0.25">
      <c r="B649" s="192">
        <f t="shared" si="59"/>
        <v>43127.9166666651</v>
      </c>
      <c r="C649" s="16">
        <f t="shared" si="55"/>
        <v>1</v>
      </c>
      <c r="D649" s="16">
        <f t="shared" si="56"/>
        <v>6</v>
      </c>
      <c r="E649" s="16">
        <f t="shared" si="57"/>
        <v>2</v>
      </c>
      <c r="F649" s="16">
        <f t="shared" si="58"/>
        <v>22</v>
      </c>
      <c r="G649" s="195">
        <v>647</v>
      </c>
      <c r="H649" s="193">
        <v>0</v>
      </c>
    </row>
    <row r="650" spans="2:8" x14ac:dyDescent="0.25">
      <c r="B650" s="192">
        <f t="shared" si="59"/>
        <v>43127.958333331764</v>
      </c>
      <c r="C650" s="16">
        <f t="shared" si="55"/>
        <v>1</v>
      </c>
      <c r="D650" s="16">
        <f t="shared" si="56"/>
        <v>6</v>
      </c>
      <c r="E650" s="16">
        <f t="shared" si="57"/>
        <v>2</v>
      </c>
      <c r="F650" s="16">
        <f t="shared" si="58"/>
        <v>23</v>
      </c>
      <c r="G650" s="195">
        <v>648</v>
      </c>
      <c r="H650" s="193">
        <v>0</v>
      </c>
    </row>
    <row r="651" spans="2:8" x14ac:dyDescent="0.25">
      <c r="B651" s="192">
        <f t="shared" si="59"/>
        <v>43127.999999998428</v>
      </c>
      <c r="C651" s="16">
        <f t="shared" si="55"/>
        <v>1</v>
      </c>
      <c r="D651" s="16">
        <f t="shared" si="56"/>
        <v>7</v>
      </c>
      <c r="E651" s="16">
        <f t="shared" si="57"/>
        <v>2</v>
      </c>
      <c r="F651" s="16">
        <f t="shared" si="58"/>
        <v>0</v>
      </c>
      <c r="G651" s="195">
        <v>649</v>
      </c>
      <c r="H651" s="193">
        <v>0</v>
      </c>
    </row>
    <row r="652" spans="2:8" x14ac:dyDescent="0.25">
      <c r="B652" s="192">
        <f t="shared" si="59"/>
        <v>43128.041666665093</v>
      </c>
      <c r="C652" s="16">
        <f t="shared" si="55"/>
        <v>1</v>
      </c>
      <c r="D652" s="16">
        <f t="shared" si="56"/>
        <v>7</v>
      </c>
      <c r="E652" s="16">
        <f t="shared" si="57"/>
        <v>2</v>
      </c>
      <c r="F652" s="16">
        <f t="shared" si="58"/>
        <v>1</v>
      </c>
      <c r="G652" s="195">
        <v>650</v>
      </c>
      <c r="H652" s="193">
        <v>0</v>
      </c>
    </row>
    <row r="653" spans="2:8" x14ac:dyDescent="0.25">
      <c r="B653" s="192">
        <f t="shared" si="59"/>
        <v>43128.083333331757</v>
      </c>
      <c r="C653" s="16">
        <f t="shared" si="55"/>
        <v>1</v>
      </c>
      <c r="D653" s="16">
        <f t="shared" si="56"/>
        <v>7</v>
      </c>
      <c r="E653" s="16">
        <f t="shared" si="57"/>
        <v>2</v>
      </c>
      <c r="F653" s="16">
        <f t="shared" si="58"/>
        <v>2</v>
      </c>
      <c r="G653" s="195">
        <v>651</v>
      </c>
      <c r="H653" s="193">
        <v>0</v>
      </c>
    </row>
    <row r="654" spans="2:8" x14ac:dyDescent="0.25">
      <c r="B654" s="192">
        <f t="shared" si="59"/>
        <v>43128.124999998421</v>
      </c>
      <c r="C654" s="16">
        <f t="shared" si="55"/>
        <v>1</v>
      </c>
      <c r="D654" s="16">
        <f t="shared" si="56"/>
        <v>7</v>
      </c>
      <c r="E654" s="16">
        <f t="shared" si="57"/>
        <v>2</v>
      </c>
      <c r="F654" s="16">
        <f t="shared" si="58"/>
        <v>3</v>
      </c>
      <c r="G654" s="195">
        <v>652</v>
      </c>
      <c r="H654" s="193">
        <v>0</v>
      </c>
    </row>
    <row r="655" spans="2:8" x14ac:dyDescent="0.25">
      <c r="B655" s="192">
        <f t="shared" si="59"/>
        <v>43128.166666665085</v>
      </c>
      <c r="C655" s="16">
        <f t="shared" si="55"/>
        <v>1</v>
      </c>
      <c r="D655" s="16">
        <f t="shared" si="56"/>
        <v>7</v>
      </c>
      <c r="E655" s="16">
        <f t="shared" si="57"/>
        <v>2</v>
      </c>
      <c r="F655" s="16">
        <f t="shared" si="58"/>
        <v>4</v>
      </c>
      <c r="G655" s="195">
        <v>653</v>
      </c>
      <c r="H655" s="193">
        <v>0</v>
      </c>
    </row>
    <row r="656" spans="2:8" x14ac:dyDescent="0.25">
      <c r="B656" s="192">
        <f t="shared" si="59"/>
        <v>43128.20833333175</v>
      </c>
      <c r="C656" s="16">
        <f t="shared" si="55"/>
        <v>1</v>
      </c>
      <c r="D656" s="16">
        <f t="shared" si="56"/>
        <v>7</v>
      </c>
      <c r="E656" s="16">
        <f t="shared" si="57"/>
        <v>2</v>
      </c>
      <c r="F656" s="16">
        <f t="shared" si="58"/>
        <v>5</v>
      </c>
      <c r="G656" s="195">
        <v>654</v>
      </c>
      <c r="H656" s="193">
        <v>0</v>
      </c>
    </row>
    <row r="657" spans="2:8" x14ac:dyDescent="0.25">
      <c r="B657" s="192">
        <f t="shared" si="59"/>
        <v>43128.249999998414</v>
      </c>
      <c r="C657" s="16">
        <f t="shared" si="55"/>
        <v>1</v>
      </c>
      <c r="D657" s="16">
        <f t="shared" si="56"/>
        <v>7</v>
      </c>
      <c r="E657" s="16">
        <f t="shared" si="57"/>
        <v>2</v>
      </c>
      <c r="F657" s="16">
        <f t="shared" si="58"/>
        <v>6</v>
      </c>
      <c r="G657" s="195">
        <v>655</v>
      </c>
      <c r="H657" s="193">
        <v>0</v>
      </c>
    </row>
    <row r="658" spans="2:8" x14ac:dyDescent="0.25">
      <c r="B658" s="192">
        <f t="shared" si="59"/>
        <v>43128.291666665078</v>
      </c>
      <c r="C658" s="16">
        <f t="shared" si="55"/>
        <v>1</v>
      </c>
      <c r="D658" s="16">
        <f t="shared" si="56"/>
        <v>7</v>
      </c>
      <c r="E658" s="16">
        <f t="shared" si="57"/>
        <v>2</v>
      </c>
      <c r="F658" s="16">
        <f t="shared" si="58"/>
        <v>7</v>
      </c>
      <c r="G658" s="195">
        <v>656</v>
      </c>
      <c r="H658" s="193">
        <v>1.212365E-3</v>
      </c>
    </row>
    <row r="659" spans="2:8" x14ac:dyDescent="0.25">
      <c r="B659" s="192">
        <f t="shared" si="59"/>
        <v>43128.333333331742</v>
      </c>
      <c r="C659" s="16">
        <f t="shared" si="55"/>
        <v>1</v>
      </c>
      <c r="D659" s="16">
        <f t="shared" si="56"/>
        <v>7</v>
      </c>
      <c r="E659" s="16">
        <f t="shared" si="57"/>
        <v>2</v>
      </c>
      <c r="F659" s="16">
        <f t="shared" si="58"/>
        <v>8</v>
      </c>
      <c r="G659" s="195">
        <v>657</v>
      </c>
      <c r="H659" s="193">
        <v>9.2927192000000006E-2</v>
      </c>
    </row>
    <row r="660" spans="2:8" x14ac:dyDescent="0.25">
      <c r="B660" s="192">
        <f t="shared" si="59"/>
        <v>43128.374999998407</v>
      </c>
      <c r="C660" s="16">
        <f t="shared" si="55"/>
        <v>1</v>
      </c>
      <c r="D660" s="16">
        <f t="shared" si="56"/>
        <v>7</v>
      </c>
      <c r="E660" s="16">
        <f t="shared" si="57"/>
        <v>2</v>
      </c>
      <c r="F660" s="16">
        <f t="shared" si="58"/>
        <v>9</v>
      </c>
      <c r="G660" s="195">
        <v>658</v>
      </c>
      <c r="H660" s="193">
        <v>0.23176149600000001</v>
      </c>
    </row>
    <row r="661" spans="2:8" x14ac:dyDescent="0.25">
      <c r="B661" s="192">
        <f t="shared" si="59"/>
        <v>43128.416666665071</v>
      </c>
      <c r="C661" s="16">
        <f t="shared" si="55"/>
        <v>1</v>
      </c>
      <c r="D661" s="16">
        <f t="shared" si="56"/>
        <v>7</v>
      </c>
      <c r="E661" s="16">
        <f t="shared" si="57"/>
        <v>2</v>
      </c>
      <c r="F661" s="16">
        <f t="shared" si="58"/>
        <v>10</v>
      </c>
      <c r="G661" s="195">
        <v>659</v>
      </c>
      <c r="H661" s="193">
        <v>0.31789065</v>
      </c>
    </row>
    <row r="662" spans="2:8" x14ac:dyDescent="0.25">
      <c r="B662" s="192">
        <f t="shared" si="59"/>
        <v>43128.458333331735</v>
      </c>
      <c r="C662" s="16">
        <f t="shared" si="55"/>
        <v>1</v>
      </c>
      <c r="D662" s="16">
        <f t="shared" si="56"/>
        <v>7</v>
      </c>
      <c r="E662" s="16">
        <f t="shared" si="57"/>
        <v>2</v>
      </c>
      <c r="F662" s="16">
        <f t="shared" si="58"/>
        <v>11</v>
      </c>
      <c r="G662" s="195">
        <v>660</v>
      </c>
      <c r="H662" s="193">
        <v>0.33325274500000002</v>
      </c>
    </row>
    <row r="663" spans="2:8" x14ac:dyDescent="0.25">
      <c r="B663" s="192">
        <f t="shared" si="59"/>
        <v>43128.499999998399</v>
      </c>
      <c r="C663" s="16">
        <f t="shared" si="55"/>
        <v>1</v>
      </c>
      <c r="D663" s="16">
        <f t="shared" si="56"/>
        <v>7</v>
      </c>
      <c r="E663" s="16">
        <f t="shared" si="57"/>
        <v>2</v>
      </c>
      <c r="F663" s="16">
        <f t="shared" si="58"/>
        <v>12</v>
      </c>
      <c r="G663" s="195">
        <v>661</v>
      </c>
      <c r="H663" s="193">
        <v>0.345514343</v>
      </c>
    </row>
    <row r="664" spans="2:8" x14ac:dyDescent="0.25">
      <c r="B664" s="192">
        <f t="shared" si="59"/>
        <v>43128.541666665064</v>
      </c>
      <c r="C664" s="16">
        <f t="shared" si="55"/>
        <v>1</v>
      </c>
      <c r="D664" s="16">
        <f t="shared" si="56"/>
        <v>7</v>
      </c>
      <c r="E664" s="16">
        <f t="shared" si="57"/>
        <v>2</v>
      </c>
      <c r="F664" s="16">
        <f t="shared" si="58"/>
        <v>13</v>
      </c>
      <c r="G664" s="195">
        <v>662</v>
      </c>
      <c r="H664" s="193">
        <v>0.33393126499999998</v>
      </c>
    </row>
    <row r="665" spans="2:8" x14ac:dyDescent="0.25">
      <c r="B665" s="192">
        <f t="shared" si="59"/>
        <v>43128.583333331728</v>
      </c>
      <c r="C665" s="16">
        <f t="shared" si="55"/>
        <v>1</v>
      </c>
      <c r="D665" s="16">
        <f t="shared" si="56"/>
        <v>7</v>
      </c>
      <c r="E665" s="16">
        <f t="shared" si="57"/>
        <v>2</v>
      </c>
      <c r="F665" s="16">
        <f t="shared" si="58"/>
        <v>14</v>
      </c>
      <c r="G665" s="195">
        <v>663</v>
      </c>
      <c r="H665" s="193">
        <v>0.289285707</v>
      </c>
    </row>
    <row r="666" spans="2:8" x14ac:dyDescent="0.25">
      <c r="B666" s="192">
        <f t="shared" si="59"/>
        <v>43128.624999998392</v>
      </c>
      <c r="C666" s="16">
        <f t="shared" si="55"/>
        <v>1</v>
      </c>
      <c r="D666" s="16">
        <f t="shared" si="56"/>
        <v>7</v>
      </c>
      <c r="E666" s="16">
        <f t="shared" si="57"/>
        <v>2</v>
      </c>
      <c r="F666" s="16">
        <f t="shared" si="58"/>
        <v>15</v>
      </c>
      <c r="G666" s="195">
        <v>664</v>
      </c>
      <c r="H666" s="193">
        <v>0.239236104</v>
      </c>
    </row>
    <row r="667" spans="2:8" x14ac:dyDescent="0.25">
      <c r="B667" s="192">
        <f t="shared" si="59"/>
        <v>43128.666666665056</v>
      </c>
      <c r="C667" s="16">
        <f t="shared" si="55"/>
        <v>1</v>
      </c>
      <c r="D667" s="16">
        <f t="shared" si="56"/>
        <v>7</v>
      </c>
      <c r="E667" s="16">
        <f t="shared" si="57"/>
        <v>2</v>
      </c>
      <c r="F667" s="16">
        <f t="shared" si="58"/>
        <v>16</v>
      </c>
      <c r="G667" s="195">
        <v>665</v>
      </c>
      <c r="H667" s="193">
        <v>0.12501051599999999</v>
      </c>
    </row>
    <row r="668" spans="2:8" x14ac:dyDescent="0.25">
      <c r="B668" s="192">
        <f t="shared" si="59"/>
        <v>43128.70833333172</v>
      </c>
      <c r="C668" s="16">
        <f t="shared" si="55"/>
        <v>1</v>
      </c>
      <c r="D668" s="16">
        <f t="shared" si="56"/>
        <v>7</v>
      </c>
      <c r="E668" s="16">
        <f t="shared" si="57"/>
        <v>2</v>
      </c>
      <c r="F668" s="16">
        <f t="shared" si="58"/>
        <v>17</v>
      </c>
      <c r="G668" s="195">
        <v>666</v>
      </c>
      <c r="H668" s="193">
        <v>6.8897530000000002E-3</v>
      </c>
    </row>
    <row r="669" spans="2:8" x14ac:dyDescent="0.25">
      <c r="B669" s="192">
        <f t="shared" si="59"/>
        <v>43128.749999998385</v>
      </c>
      <c r="C669" s="16">
        <f t="shared" si="55"/>
        <v>1</v>
      </c>
      <c r="D669" s="16">
        <f t="shared" si="56"/>
        <v>7</v>
      </c>
      <c r="E669" s="16">
        <f t="shared" si="57"/>
        <v>2</v>
      </c>
      <c r="F669" s="16">
        <f t="shared" si="58"/>
        <v>18</v>
      </c>
      <c r="G669" s="195">
        <v>667</v>
      </c>
      <c r="H669" s="193">
        <v>0</v>
      </c>
    </row>
    <row r="670" spans="2:8" x14ac:dyDescent="0.25">
      <c r="B670" s="192">
        <f t="shared" si="59"/>
        <v>43128.791666665049</v>
      </c>
      <c r="C670" s="16">
        <f t="shared" si="55"/>
        <v>1</v>
      </c>
      <c r="D670" s="16">
        <f t="shared" si="56"/>
        <v>7</v>
      </c>
      <c r="E670" s="16">
        <f t="shared" si="57"/>
        <v>2</v>
      </c>
      <c r="F670" s="16">
        <f t="shared" si="58"/>
        <v>19</v>
      </c>
      <c r="G670" s="195">
        <v>668</v>
      </c>
      <c r="H670" s="193">
        <v>0</v>
      </c>
    </row>
    <row r="671" spans="2:8" x14ac:dyDescent="0.25">
      <c r="B671" s="192">
        <f t="shared" si="59"/>
        <v>43128.833333331713</v>
      </c>
      <c r="C671" s="16">
        <f t="shared" si="55"/>
        <v>1</v>
      </c>
      <c r="D671" s="16">
        <f t="shared" si="56"/>
        <v>7</v>
      </c>
      <c r="E671" s="16">
        <f t="shared" si="57"/>
        <v>2</v>
      </c>
      <c r="F671" s="16">
        <f t="shared" si="58"/>
        <v>20</v>
      </c>
      <c r="G671" s="195">
        <v>669</v>
      </c>
      <c r="H671" s="193">
        <v>0</v>
      </c>
    </row>
    <row r="672" spans="2:8" x14ac:dyDescent="0.25">
      <c r="B672" s="192">
        <f t="shared" si="59"/>
        <v>43128.874999998377</v>
      </c>
      <c r="C672" s="16">
        <f t="shared" si="55"/>
        <v>1</v>
      </c>
      <c r="D672" s="16">
        <f t="shared" si="56"/>
        <v>7</v>
      </c>
      <c r="E672" s="16">
        <f t="shared" si="57"/>
        <v>2</v>
      </c>
      <c r="F672" s="16">
        <f t="shared" si="58"/>
        <v>21</v>
      </c>
      <c r="G672" s="195">
        <v>670</v>
      </c>
      <c r="H672" s="193">
        <v>0</v>
      </c>
    </row>
    <row r="673" spans="2:8" x14ac:dyDescent="0.25">
      <c r="B673" s="192">
        <f t="shared" si="59"/>
        <v>43128.916666665042</v>
      </c>
      <c r="C673" s="16">
        <f t="shared" si="55"/>
        <v>1</v>
      </c>
      <c r="D673" s="16">
        <f t="shared" si="56"/>
        <v>7</v>
      </c>
      <c r="E673" s="16">
        <f t="shared" si="57"/>
        <v>2</v>
      </c>
      <c r="F673" s="16">
        <f t="shared" si="58"/>
        <v>22</v>
      </c>
      <c r="G673" s="195">
        <v>671</v>
      </c>
      <c r="H673" s="193">
        <v>0</v>
      </c>
    </row>
    <row r="674" spans="2:8" x14ac:dyDescent="0.25">
      <c r="B674" s="192">
        <f t="shared" si="59"/>
        <v>43128.958333331706</v>
      </c>
      <c r="C674" s="16">
        <f t="shared" si="55"/>
        <v>1</v>
      </c>
      <c r="D674" s="16">
        <f t="shared" si="56"/>
        <v>7</v>
      </c>
      <c r="E674" s="16">
        <f t="shared" si="57"/>
        <v>2</v>
      </c>
      <c r="F674" s="16">
        <f t="shared" si="58"/>
        <v>23</v>
      </c>
      <c r="G674" s="195">
        <v>672</v>
      </c>
      <c r="H674" s="193">
        <v>0</v>
      </c>
    </row>
    <row r="675" spans="2:8" x14ac:dyDescent="0.25">
      <c r="B675" s="192">
        <f t="shared" si="59"/>
        <v>43128.99999999837</v>
      </c>
      <c r="C675" s="16">
        <f t="shared" si="55"/>
        <v>1</v>
      </c>
      <c r="D675" s="16">
        <f t="shared" si="56"/>
        <v>1</v>
      </c>
      <c r="E675" s="16">
        <f t="shared" si="57"/>
        <v>1</v>
      </c>
      <c r="F675" s="16">
        <f t="shared" si="58"/>
        <v>0</v>
      </c>
      <c r="G675" s="195">
        <v>673</v>
      </c>
      <c r="H675" s="193">
        <v>0</v>
      </c>
    </row>
    <row r="676" spans="2:8" x14ac:dyDescent="0.25">
      <c r="B676" s="192">
        <f t="shared" si="59"/>
        <v>43129.041666665034</v>
      </c>
      <c r="C676" s="16">
        <f t="shared" si="55"/>
        <v>1</v>
      </c>
      <c r="D676" s="16">
        <f t="shared" si="56"/>
        <v>1</v>
      </c>
      <c r="E676" s="16">
        <f t="shared" si="57"/>
        <v>1</v>
      </c>
      <c r="F676" s="16">
        <f t="shared" si="58"/>
        <v>1</v>
      </c>
      <c r="G676" s="195">
        <v>674</v>
      </c>
      <c r="H676" s="193">
        <v>0</v>
      </c>
    </row>
    <row r="677" spans="2:8" x14ac:dyDescent="0.25">
      <c r="B677" s="192">
        <f t="shared" si="59"/>
        <v>43129.083333331699</v>
      </c>
      <c r="C677" s="16">
        <f t="shared" si="55"/>
        <v>1</v>
      </c>
      <c r="D677" s="16">
        <f t="shared" si="56"/>
        <v>1</v>
      </c>
      <c r="E677" s="16">
        <f t="shared" si="57"/>
        <v>1</v>
      </c>
      <c r="F677" s="16">
        <f t="shared" si="58"/>
        <v>2</v>
      </c>
      <c r="G677" s="195">
        <v>675</v>
      </c>
      <c r="H677" s="193">
        <v>0</v>
      </c>
    </row>
    <row r="678" spans="2:8" x14ac:dyDescent="0.25">
      <c r="B678" s="192">
        <f t="shared" si="59"/>
        <v>43129.124999998363</v>
      </c>
      <c r="C678" s="16">
        <f t="shared" si="55"/>
        <v>1</v>
      </c>
      <c r="D678" s="16">
        <f t="shared" si="56"/>
        <v>1</v>
      </c>
      <c r="E678" s="16">
        <f t="shared" si="57"/>
        <v>1</v>
      </c>
      <c r="F678" s="16">
        <f t="shared" si="58"/>
        <v>3</v>
      </c>
      <c r="G678" s="195">
        <v>676</v>
      </c>
      <c r="H678" s="193">
        <v>0</v>
      </c>
    </row>
    <row r="679" spans="2:8" x14ac:dyDescent="0.25">
      <c r="B679" s="192">
        <f t="shared" si="59"/>
        <v>43129.166666665027</v>
      </c>
      <c r="C679" s="16">
        <f t="shared" si="55"/>
        <v>1</v>
      </c>
      <c r="D679" s="16">
        <f t="shared" si="56"/>
        <v>1</v>
      </c>
      <c r="E679" s="16">
        <f t="shared" si="57"/>
        <v>1</v>
      </c>
      <c r="F679" s="16">
        <f t="shared" si="58"/>
        <v>4</v>
      </c>
      <c r="G679" s="195">
        <v>677</v>
      </c>
      <c r="H679" s="193">
        <v>0</v>
      </c>
    </row>
    <row r="680" spans="2:8" x14ac:dyDescent="0.25">
      <c r="B680" s="192">
        <f t="shared" si="59"/>
        <v>43129.208333331691</v>
      </c>
      <c r="C680" s="16">
        <f t="shared" si="55"/>
        <v>1</v>
      </c>
      <c r="D680" s="16">
        <f t="shared" si="56"/>
        <v>1</v>
      </c>
      <c r="E680" s="16">
        <f t="shared" si="57"/>
        <v>1</v>
      </c>
      <c r="F680" s="16">
        <f t="shared" si="58"/>
        <v>5</v>
      </c>
      <c r="G680" s="195">
        <v>678</v>
      </c>
      <c r="H680" s="193">
        <v>0</v>
      </c>
    </row>
    <row r="681" spans="2:8" x14ac:dyDescent="0.25">
      <c r="B681" s="192">
        <f t="shared" si="59"/>
        <v>43129.249999998356</v>
      </c>
      <c r="C681" s="16">
        <f t="shared" si="55"/>
        <v>1</v>
      </c>
      <c r="D681" s="16">
        <f t="shared" si="56"/>
        <v>1</v>
      </c>
      <c r="E681" s="16">
        <f t="shared" si="57"/>
        <v>1</v>
      </c>
      <c r="F681" s="16">
        <f t="shared" si="58"/>
        <v>6</v>
      </c>
      <c r="G681" s="195">
        <v>679</v>
      </c>
      <c r="H681" s="193">
        <v>0</v>
      </c>
    </row>
    <row r="682" spans="2:8" x14ac:dyDescent="0.25">
      <c r="B682" s="192">
        <f t="shared" si="59"/>
        <v>43129.29166666502</v>
      </c>
      <c r="C682" s="16">
        <f t="shared" si="55"/>
        <v>1</v>
      </c>
      <c r="D682" s="16">
        <f t="shared" si="56"/>
        <v>1</v>
      </c>
      <c r="E682" s="16">
        <f t="shared" si="57"/>
        <v>1</v>
      </c>
      <c r="F682" s="16">
        <f t="shared" si="58"/>
        <v>7</v>
      </c>
      <c r="G682" s="195">
        <v>680</v>
      </c>
      <c r="H682" s="193">
        <v>1.7298050000000001E-3</v>
      </c>
    </row>
    <row r="683" spans="2:8" x14ac:dyDescent="0.25">
      <c r="B683" s="192">
        <f t="shared" si="59"/>
        <v>43129.333333331684</v>
      </c>
      <c r="C683" s="16">
        <f t="shared" si="55"/>
        <v>1</v>
      </c>
      <c r="D683" s="16">
        <f t="shared" si="56"/>
        <v>1</v>
      </c>
      <c r="E683" s="16">
        <f t="shared" si="57"/>
        <v>1</v>
      </c>
      <c r="F683" s="16">
        <f t="shared" si="58"/>
        <v>8</v>
      </c>
      <c r="G683" s="195">
        <v>681</v>
      </c>
      <c r="H683" s="193">
        <v>0.109414072</v>
      </c>
    </row>
    <row r="684" spans="2:8" x14ac:dyDescent="0.25">
      <c r="B684" s="192">
        <f t="shared" si="59"/>
        <v>43129.374999998348</v>
      </c>
      <c r="C684" s="16">
        <f t="shared" si="55"/>
        <v>1</v>
      </c>
      <c r="D684" s="16">
        <f t="shared" si="56"/>
        <v>1</v>
      </c>
      <c r="E684" s="16">
        <f t="shared" si="57"/>
        <v>1</v>
      </c>
      <c r="F684" s="16">
        <f t="shared" si="58"/>
        <v>9</v>
      </c>
      <c r="G684" s="195">
        <v>682</v>
      </c>
      <c r="H684" s="193">
        <v>0.25270169300000001</v>
      </c>
    </row>
    <row r="685" spans="2:8" x14ac:dyDescent="0.25">
      <c r="B685" s="192">
        <f t="shared" si="59"/>
        <v>43129.416666665013</v>
      </c>
      <c r="C685" s="16">
        <f t="shared" si="55"/>
        <v>1</v>
      </c>
      <c r="D685" s="16">
        <f t="shared" si="56"/>
        <v>1</v>
      </c>
      <c r="E685" s="16">
        <f t="shared" si="57"/>
        <v>1</v>
      </c>
      <c r="F685" s="16">
        <f t="shared" si="58"/>
        <v>10</v>
      </c>
      <c r="G685" s="195">
        <v>683</v>
      </c>
      <c r="H685" s="193">
        <v>0.32450036900000001</v>
      </c>
    </row>
    <row r="686" spans="2:8" x14ac:dyDescent="0.25">
      <c r="B686" s="192">
        <f t="shared" si="59"/>
        <v>43129.458333331677</v>
      </c>
      <c r="C686" s="16">
        <f t="shared" si="55"/>
        <v>1</v>
      </c>
      <c r="D686" s="16">
        <f t="shared" si="56"/>
        <v>1</v>
      </c>
      <c r="E686" s="16">
        <f t="shared" si="57"/>
        <v>1</v>
      </c>
      <c r="F686" s="16">
        <f t="shared" si="58"/>
        <v>11</v>
      </c>
      <c r="G686" s="195">
        <v>684</v>
      </c>
      <c r="H686" s="193">
        <v>0.35088336599999997</v>
      </c>
    </row>
    <row r="687" spans="2:8" x14ac:dyDescent="0.25">
      <c r="B687" s="192">
        <f t="shared" si="59"/>
        <v>43129.499999998341</v>
      </c>
      <c r="C687" s="16">
        <f t="shared" si="55"/>
        <v>1</v>
      </c>
      <c r="D687" s="16">
        <f t="shared" si="56"/>
        <v>1</v>
      </c>
      <c r="E687" s="16">
        <f t="shared" si="57"/>
        <v>1</v>
      </c>
      <c r="F687" s="16">
        <f t="shared" si="58"/>
        <v>12</v>
      </c>
      <c r="G687" s="195">
        <v>685</v>
      </c>
      <c r="H687" s="193">
        <v>0.37155286900000001</v>
      </c>
    </row>
    <row r="688" spans="2:8" x14ac:dyDescent="0.25">
      <c r="B688" s="192">
        <f t="shared" si="59"/>
        <v>43129.541666665005</v>
      </c>
      <c r="C688" s="16">
        <f t="shared" si="55"/>
        <v>1</v>
      </c>
      <c r="D688" s="16">
        <f t="shared" si="56"/>
        <v>1</v>
      </c>
      <c r="E688" s="16">
        <f t="shared" si="57"/>
        <v>1</v>
      </c>
      <c r="F688" s="16">
        <f t="shared" si="58"/>
        <v>13</v>
      </c>
      <c r="G688" s="195">
        <v>686</v>
      </c>
      <c r="H688" s="193">
        <v>0.35048987700000001</v>
      </c>
    </row>
    <row r="689" spans="2:8" x14ac:dyDescent="0.25">
      <c r="B689" s="192">
        <f t="shared" si="59"/>
        <v>43129.58333333167</v>
      </c>
      <c r="C689" s="16">
        <f t="shared" si="55"/>
        <v>1</v>
      </c>
      <c r="D689" s="16">
        <f t="shared" si="56"/>
        <v>1</v>
      </c>
      <c r="E689" s="16">
        <f t="shared" si="57"/>
        <v>1</v>
      </c>
      <c r="F689" s="16">
        <f t="shared" si="58"/>
        <v>14</v>
      </c>
      <c r="G689" s="195">
        <v>687</v>
      </c>
      <c r="H689" s="193">
        <v>0.32586752299999999</v>
      </c>
    </row>
    <row r="690" spans="2:8" x14ac:dyDescent="0.25">
      <c r="B690" s="192">
        <f t="shared" si="59"/>
        <v>43129.624999998334</v>
      </c>
      <c r="C690" s="16">
        <f t="shared" si="55"/>
        <v>1</v>
      </c>
      <c r="D690" s="16">
        <f t="shared" si="56"/>
        <v>1</v>
      </c>
      <c r="E690" s="16">
        <f t="shared" si="57"/>
        <v>1</v>
      </c>
      <c r="F690" s="16">
        <f t="shared" si="58"/>
        <v>15</v>
      </c>
      <c r="G690" s="195">
        <v>688</v>
      </c>
      <c r="H690" s="193">
        <v>0.25512726400000002</v>
      </c>
    </row>
    <row r="691" spans="2:8" x14ac:dyDescent="0.25">
      <c r="B691" s="192">
        <f t="shared" si="59"/>
        <v>43129.666666664998</v>
      </c>
      <c r="C691" s="16">
        <f t="shared" si="55"/>
        <v>1</v>
      </c>
      <c r="D691" s="16">
        <f t="shared" si="56"/>
        <v>1</v>
      </c>
      <c r="E691" s="16">
        <f t="shared" si="57"/>
        <v>1</v>
      </c>
      <c r="F691" s="16">
        <f t="shared" si="58"/>
        <v>16</v>
      </c>
      <c r="G691" s="195">
        <v>689</v>
      </c>
      <c r="H691" s="193">
        <v>0.13133868400000001</v>
      </c>
    </row>
    <row r="692" spans="2:8" x14ac:dyDescent="0.25">
      <c r="B692" s="192">
        <f t="shared" si="59"/>
        <v>43129.708333331662</v>
      </c>
      <c r="C692" s="16">
        <f t="shared" si="55"/>
        <v>1</v>
      </c>
      <c r="D692" s="16">
        <f t="shared" si="56"/>
        <v>1</v>
      </c>
      <c r="E692" s="16">
        <f t="shared" si="57"/>
        <v>1</v>
      </c>
      <c r="F692" s="16">
        <f t="shared" si="58"/>
        <v>17</v>
      </c>
      <c r="G692" s="195">
        <v>690</v>
      </c>
      <c r="H692" s="193">
        <v>7.2462309999999997E-3</v>
      </c>
    </row>
    <row r="693" spans="2:8" x14ac:dyDescent="0.25">
      <c r="B693" s="192">
        <f t="shared" si="59"/>
        <v>43129.749999998327</v>
      </c>
      <c r="C693" s="16">
        <f t="shared" si="55"/>
        <v>1</v>
      </c>
      <c r="D693" s="16">
        <f t="shared" si="56"/>
        <v>1</v>
      </c>
      <c r="E693" s="16">
        <f t="shared" si="57"/>
        <v>1</v>
      </c>
      <c r="F693" s="16">
        <f t="shared" si="58"/>
        <v>18</v>
      </c>
      <c r="G693" s="195">
        <v>691</v>
      </c>
      <c r="H693" s="193">
        <v>0</v>
      </c>
    </row>
    <row r="694" spans="2:8" x14ac:dyDescent="0.25">
      <c r="B694" s="192">
        <f t="shared" si="59"/>
        <v>43129.791666664991</v>
      </c>
      <c r="C694" s="16">
        <f t="shared" si="55"/>
        <v>1</v>
      </c>
      <c r="D694" s="16">
        <f t="shared" si="56"/>
        <v>1</v>
      </c>
      <c r="E694" s="16">
        <f t="shared" si="57"/>
        <v>1</v>
      </c>
      <c r="F694" s="16">
        <f t="shared" si="58"/>
        <v>19</v>
      </c>
      <c r="G694" s="195">
        <v>692</v>
      </c>
      <c r="H694" s="193">
        <v>0</v>
      </c>
    </row>
    <row r="695" spans="2:8" x14ac:dyDescent="0.25">
      <c r="B695" s="192">
        <f t="shared" si="59"/>
        <v>43129.833333331655</v>
      </c>
      <c r="C695" s="16">
        <f t="shared" si="55"/>
        <v>1</v>
      </c>
      <c r="D695" s="16">
        <f t="shared" si="56"/>
        <v>1</v>
      </c>
      <c r="E695" s="16">
        <f t="shared" si="57"/>
        <v>1</v>
      </c>
      <c r="F695" s="16">
        <f t="shared" si="58"/>
        <v>20</v>
      </c>
      <c r="G695" s="195">
        <v>693</v>
      </c>
      <c r="H695" s="193">
        <v>0</v>
      </c>
    </row>
    <row r="696" spans="2:8" x14ac:dyDescent="0.25">
      <c r="B696" s="192">
        <f t="shared" si="59"/>
        <v>43129.874999998319</v>
      </c>
      <c r="C696" s="16">
        <f t="shared" si="55"/>
        <v>1</v>
      </c>
      <c r="D696" s="16">
        <f t="shared" si="56"/>
        <v>1</v>
      </c>
      <c r="E696" s="16">
        <f t="shared" si="57"/>
        <v>1</v>
      </c>
      <c r="F696" s="16">
        <f t="shared" si="58"/>
        <v>21</v>
      </c>
      <c r="G696" s="195">
        <v>694</v>
      </c>
      <c r="H696" s="193">
        <v>0</v>
      </c>
    </row>
    <row r="697" spans="2:8" x14ac:dyDescent="0.25">
      <c r="B697" s="192">
        <f t="shared" si="59"/>
        <v>43129.916666664983</v>
      </c>
      <c r="C697" s="16">
        <f t="shared" si="55"/>
        <v>1</v>
      </c>
      <c r="D697" s="16">
        <f t="shared" si="56"/>
        <v>1</v>
      </c>
      <c r="E697" s="16">
        <f t="shared" si="57"/>
        <v>1</v>
      </c>
      <c r="F697" s="16">
        <f t="shared" si="58"/>
        <v>22</v>
      </c>
      <c r="G697" s="195">
        <v>695</v>
      </c>
      <c r="H697" s="193">
        <v>0</v>
      </c>
    </row>
    <row r="698" spans="2:8" x14ac:dyDescent="0.25">
      <c r="B698" s="192">
        <f t="shared" si="59"/>
        <v>43129.958333331648</v>
      </c>
      <c r="C698" s="16">
        <f t="shared" si="55"/>
        <v>1</v>
      </c>
      <c r="D698" s="16">
        <f t="shared" si="56"/>
        <v>1</v>
      </c>
      <c r="E698" s="16">
        <f t="shared" si="57"/>
        <v>1</v>
      </c>
      <c r="F698" s="16">
        <f t="shared" si="58"/>
        <v>23</v>
      </c>
      <c r="G698" s="195">
        <v>696</v>
      </c>
      <c r="H698" s="193">
        <v>0</v>
      </c>
    </row>
    <row r="699" spans="2:8" x14ac:dyDescent="0.25">
      <c r="B699" s="192">
        <f t="shared" si="59"/>
        <v>43129.999999998312</v>
      </c>
      <c r="C699" s="16">
        <f t="shared" si="55"/>
        <v>1</v>
      </c>
      <c r="D699" s="16">
        <f t="shared" si="56"/>
        <v>2</v>
      </c>
      <c r="E699" s="16">
        <f t="shared" si="57"/>
        <v>1</v>
      </c>
      <c r="F699" s="16">
        <f t="shared" si="58"/>
        <v>0</v>
      </c>
      <c r="G699" s="195">
        <v>697</v>
      </c>
      <c r="H699" s="193">
        <v>0</v>
      </c>
    </row>
    <row r="700" spans="2:8" x14ac:dyDescent="0.25">
      <c r="B700" s="192">
        <f t="shared" si="59"/>
        <v>43130.041666664976</v>
      </c>
      <c r="C700" s="16">
        <f t="shared" si="55"/>
        <v>1</v>
      </c>
      <c r="D700" s="16">
        <f t="shared" si="56"/>
        <v>2</v>
      </c>
      <c r="E700" s="16">
        <f t="shared" si="57"/>
        <v>1</v>
      </c>
      <c r="F700" s="16">
        <f t="shared" si="58"/>
        <v>1</v>
      </c>
      <c r="G700" s="195">
        <v>698</v>
      </c>
      <c r="H700" s="193">
        <v>0</v>
      </c>
    </row>
    <row r="701" spans="2:8" x14ac:dyDescent="0.25">
      <c r="B701" s="192">
        <f t="shared" si="59"/>
        <v>43130.08333333164</v>
      </c>
      <c r="C701" s="16">
        <f t="shared" si="55"/>
        <v>1</v>
      </c>
      <c r="D701" s="16">
        <f t="shared" si="56"/>
        <v>2</v>
      </c>
      <c r="E701" s="16">
        <f t="shared" si="57"/>
        <v>1</v>
      </c>
      <c r="F701" s="16">
        <f t="shared" si="58"/>
        <v>2</v>
      </c>
      <c r="G701" s="195">
        <v>699</v>
      </c>
      <c r="H701" s="193">
        <v>0</v>
      </c>
    </row>
    <row r="702" spans="2:8" x14ac:dyDescent="0.25">
      <c r="B702" s="192">
        <f t="shared" si="59"/>
        <v>43130.124999998305</v>
      </c>
      <c r="C702" s="16">
        <f t="shared" si="55"/>
        <v>1</v>
      </c>
      <c r="D702" s="16">
        <f t="shared" si="56"/>
        <v>2</v>
      </c>
      <c r="E702" s="16">
        <f t="shared" si="57"/>
        <v>1</v>
      </c>
      <c r="F702" s="16">
        <f t="shared" si="58"/>
        <v>3</v>
      </c>
      <c r="G702" s="195">
        <v>700</v>
      </c>
      <c r="H702" s="193">
        <v>0</v>
      </c>
    </row>
    <row r="703" spans="2:8" x14ac:dyDescent="0.25">
      <c r="B703" s="192">
        <f t="shared" si="59"/>
        <v>43130.166666664969</v>
      </c>
      <c r="C703" s="16">
        <f t="shared" si="55"/>
        <v>1</v>
      </c>
      <c r="D703" s="16">
        <f t="shared" si="56"/>
        <v>2</v>
      </c>
      <c r="E703" s="16">
        <f t="shared" si="57"/>
        <v>1</v>
      </c>
      <c r="F703" s="16">
        <f t="shared" si="58"/>
        <v>4</v>
      </c>
      <c r="G703" s="195">
        <v>701</v>
      </c>
      <c r="H703" s="193">
        <v>0</v>
      </c>
    </row>
    <row r="704" spans="2:8" x14ac:dyDescent="0.25">
      <c r="B704" s="192">
        <f t="shared" si="59"/>
        <v>43130.208333331633</v>
      </c>
      <c r="C704" s="16">
        <f t="shared" si="55"/>
        <v>1</v>
      </c>
      <c r="D704" s="16">
        <f t="shared" si="56"/>
        <v>2</v>
      </c>
      <c r="E704" s="16">
        <f t="shared" si="57"/>
        <v>1</v>
      </c>
      <c r="F704" s="16">
        <f t="shared" si="58"/>
        <v>5</v>
      </c>
      <c r="G704" s="195">
        <v>702</v>
      </c>
      <c r="H704" s="193">
        <v>0</v>
      </c>
    </row>
    <row r="705" spans="2:8" x14ac:dyDescent="0.25">
      <c r="B705" s="192">
        <f t="shared" si="59"/>
        <v>43130.249999998297</v>
      </c>
      <c r="C705" s="16">
        <f t="shared" si="55"/>
        <v>1</v>
      </c>
      <c r="D705" s="16">
        <f t="shared" si="56"/>
        <v>2</v>
      </c>
      <c r="E705" s="16">
        <f t="shared" si="57"/>
        <v>1</v>
      </c>
      <c r="F705" s="16">
        <f t="shared" si="58"/>
        <v>6</v>
      </c>
      <c r="G705" s="195">
        <v>703</v>
      </c>
      <c r="H705" s="193">
        <v>0</v>
      </c>
    </row>
    <row r="706" spans="2:8" x14ac:dyDescent="0.25">
      <c r="B706" s="192">
        <f t="shared" si="59"/>
        <v>43130.291666664962</v>
      </c>
      <c r="C706" s="16">
        <f t="shared" si="55"/>
        <v>1</v>
      </c>
      <c r="D706" s="16">
        <f t="shared" si="56"/>
        <v>2</v>
      </c>
      <c r="E706" s="16">
        <f t="shared" si="57"/>
        <v>1</v>
      </c>
      <c r="F706" s="16">
        <f t="shared" si="58"/>
        <v>7</v>
      </c>
      <c r="G706" s="195">
        <v>704</v>
      </c>
      <c r="H706" s="193">
        <v>3.060868E-3</v>
      </c>
    </row>
    <row r="707" spans="2:8" x14ac:dyDescent="0.25">
      <c r="B707" s="192">
        <f t="shared" si="59"/>
        <v>43130.333333331626</v>
      </c>
      <c r="C707" s="16">
        <f t="shared" si="55"/>
        <v>1</v>
      </c>
      <c r="D707" s="16">
        <f t="shared" si="56"/>
        <v>2</v>
      </c>
      <c r="E707" s="16">
        <f t="shared" si="57"/>
        <v>1</v>
      </c>
      <c r="F707" s="16">
        <f t="shared" si="58"/>
        <v>8</v>
      </c>
      <c r="G707" s="195">
        <v>705</v>
      </c>
      <c r="H707" s="193">
        <v>0.110684674</v>
      </c>
    </row>
    <row r="708" spans="2:8" x14ac:dyDescent="0.25">
      <c r="B708" s="192">
        <f t="shared" si="59"/>
        <v>43130.37499999829</v>
      </c>
      <c r="C708" s="16">
        <f t="shared" ref="C708:C771" si="60">MONTH(B708)</f>
        <v>1</v>
      </c>
      <c r="D708" s="16">
        <f t="shared" ref="D708:D771" si="61">WEEKDAY(B708,2)</f>
        <v>2</v>
      </c>
      <c r="E708" s="16">
        <f t="shared" ref="E708:E771" si="62">IF(D708&lt;6,1,2)</f>
        <v>1</v>
      </c>
      <c r="F708" s="16">
        <f t="shared" ref="F708:F771" si="63">HOUR(B708)</f>
        <v>9</v>
      </c>
      <c r="G708" s="195">
        <v>706</v>
      </c>
      <c r="H708" s="193">
        <v>0.228984405</v>
      </c>
    </row>
    <row r="709" spans="2:8" x14ac:dyDescent="0.25">
      <c r="B709" s="192">
        <f t="shared" ref="B709:B772" si="64">B708+1/24</f>
        <v>43130.416666664954</v>
      </c>
      <c r="C709" s="16">
        <f t="shared" si="60"/>
        <v>1</v>
      </c>
      <c r="D709" s="16">
        <f t="shared" si="61"/>
        <v>2</v>
      </c>
      <c r="E709" s="16">
        <f t="shared" si="62"/>
        <v>1</v>
      </c>
      <c r="F709" s="16">
        <f t="shared" si="63"/>
        <v>10</v>
      </c>
      <c r="G709" s="195">
        <v>707</v>
      </c>
      <c r="H709" s="193">
        <v>0.30723986399999997</v>
      </c>
    </row>
    <row r="710" spans="2:8" x14ac:dyDescent="0.25">
      <c r="B710" s="192">
        <f t="shared" si="64"/>
        <v>43130.458333331619</v>
      </c>
      <c r="C710" s="16">
        <f t="shared" si="60"/>
        <v>1</v>
      </c>
      <c r="D710" s="16">
        <f t="shared" si="61"/>
        <v>2</v>
      </c>
      <c r="E710" s="16">
        <f t="shared" si="62"/>
        <v>1</v>
      </c>
      <c r="F710" s="16">
        <f t="shared" si="63"/>
        <v>11</v>
      </c>
      <c r="G710" s="195">
        <v>708</v>
      </c>
      <c r="H710" s="193">
        <v>0.34282063200000001</v>
      </c>
    </row>
    <row r="711" spans="2:8" x14ac:dyDescent="0.25">
      <c r="B711" s="192">
        <f t="shared" si="64"/>
        <v>43130.499999998283</v>
      </c>
      <c r="C711" s="16">
        <f t="shared" si="60"/>
        <v>1</v>
      </c>
      <c r="D711" s="16">
        <f t="shared" si="61"/>
        <v>2</v>
      </c>
      <c r="E711" s="16">
        <f t="shared" si="62"/>
        <v>1</v>
      </c>
      <c r="F711" s="16">
        <f t="shared" si="63"/>
        <v>12</v>
      </c>
      <c r="G711" s="195">
        <v>709</v>
      </c>
      <c r="H711" s="193">
        <v>0.34873823700000001</v>
      </c>
    </row>
    <row r="712" spans="2:8" x14ac:dyDescent="0.25">
      <c r="B712" s="192">
        <f t="shared" si="64"/>
        <v>43130.541666664947</v>
      </c>
      <c r="C712" s="16">
        <f t="shared" si="60"/>
        <v>1</v>
      </c>
      <c r="D712" s="16">
        <f t="shared" si="61"/>
        <v>2</v>
      </c>
      <c r="E712" s="16">
        <f t="shared" si="62"/>
        <v>1</v>
      </c>
      <c r="F712" s="16">
        <f t="shared" si="63"/>
        <v>13</v>
      </c>
      <c r="G712" s="195">
        <v>710</v>
      </c>
      <c r="H712" s="193">
        <v>0.32978122100000001</v>
      </c>
    </row>
    <row r="713" spans="2:8" x14ac:dyDescent="0.25">
      <c r="B713" s="192">
        <f t="shared" si="64"/>
        <v>43130.583333331611</v>
      </c>
      <c r="C713" s="16">
        <f t="shared" si="60"/>
        <v>1</v>
      </c>
      <c r="D713" s="16">
        <f t="shared" si="61"/>
        <v>2</v>
      </c>
      <c r="E713" s="16">
        <f t="shared" si="62"/>
        <v>1</v>
      </c>
      <c r="F713" s="16">
        <f t="shared" si="63"/>
        <v>14</v>
      </c>
      <c r="G713" s="195">
        <v>711</v>
      </c>
      <c r="H713" s="193">
        <v>0.29494505100000001</v>
      </c>
    </row>
    <row r="714" spans="2:8" x14ac:dyDescent="0.25">
      <c r="B714" s="192">
        <f t="shared" si="64"/>
        <v>43130.624999998276</v>
      </c>
      <c r="C714" s="16">
        <f t="shared" si="60"/>
        <v>1</v>
      </c>
      <c r="D714" s="16">
        <f t="shared" si="61"/>
        <v>2</v>
      </c>
      <c r="E714" s="16">
        <f t="shared" si="62"/>
        <v>1</v>
      </c>
      <c r="F714" s="16">
        <f t="shared" si="63"/>
        <v>15</v>
      </c>
      <c r="G714" s="195">
        <v>712</v>
      </c>
      <c r="H714" s="193">
        <v>0.242309687</v>
      </c>
    </row>
    <row r="715" spans="2:8" x14ac:dyDescent="0.25">
      <c r="B715" s="192">
        <f t="shared" si="64"/>
        <v>43130.66666666494</v>
      </c>
      <c r="C715" s="16">
        <f t="shared" si="60"/>
        <v>1</v>
      </c>
      <c r="D715" s="16">
        <f t="shared" si="61"/>
        <v>2</v>
      </c>
      <c r="E715" s="16">
        <f t="shared" si="62"/>
        <v>1</v>
      </c>
      <c r="F715" s="16">
        <f t="shared" si="63"/>
        <v>16</v>
      </c>
      <c r="G715" s="195">
        <v>713</v>
      </c>
      <c r="H715" s="193">
        <v>0.124567176</v>
      </c>
    </row>
    <row r="716" spans="2:8" x14ac:dyDescent="0.25">
      <c r="B716" s="192">
        <f t="shared" si="64"/>
        <v>43130.708333331604</v>
      </c>
      <c r="C716" s="16">
        <f t="shared" si="60"/>
        <v>1</v>
      </c>
      <c r="D716" s="16">
        <f t="shared" si="61"/>
        <v>2</v>
      </c>
      <c r="E716" s="16">
        <f t="shared" si="62"/>
        <v>1</v>
      </c>
      <c r="F716" s="16">
        <f t="shared" si="63"/>
        <v>17</v>
      </c>
      <c r="G716" s="195">
        <v>714</v>
      </c>
      <c r="H716" s="193">
        <v>7.9591880000000007E-3</v>
      </c>
    </row>
    <row r="717" spans="2:8" x14ac:dyDescent="0.25">
      <c r="B717" s="192">
        <f t="shared" si="64"/>
        <v>43130.749999998268</v>
      </c>
      <c r="C717" s="16">
        <f t="shared" si="60"/>
        <v>1</v>
      </c>
      <c r="D717" s="16">
        <f t="shared" si="61"/>
        <v>2</v>
      </c>
      <c r="E717" s="16">
        <f t="shared" si="62"/>
        <v>1</v>
      </c>
      <c r="F717" s="16">
        <f t="shared" si="63"/>
        <v>18</v>
      </c>
      <c r="G717" s="195">
        <v>715</v>
      </c>
      <c r="H717" s="193">
        <v>0</v>
      </c>
    </row>
    <row r="718" spans="2:8" x14ac:dyDescent="0.25">
      <c r="B718" s="192">
        <f t="shared" si="64"/>
        <v>43130.791666664933</v>
      </c>
      <c r="C718" s="16">
        <f t="shared" si="60"/>
        <v>1</v>
      </c>
      <c r="D718" s="16">
        <f t="shared" si="61"/>
        <v>2</v>
      </c>
      <c r="E718" s="16">
        <f t="shared" si="62"/>
        <v>1</v>
      </c>
      <c r="F718" s="16">
        <f t="shared" si="63"/>
        <v>19</v>
      </c>
      <c r="G718" s="195">
        <v>716</v>
      </c>
      <c r="H718" s="193">
        <v>0</v>
      </c>
    </row>
    <row r="719" spans="2:8" x14ac:dyDescent="0.25">
      <c r="B719" s="192">
        <f t="shared" si="64"/>
        <v>43130.833333331597</v>
      </c>
      <c r="C719" s="16">
        <f t="shared" si="60"/>
        <v>1</v>
      </c>
      <c r="D719" s="16">
        <f t="shared" si="61"/>
        <v>2</v>
      </c>
      <c r="E719" s="16">
        <f t="shared" si="62"/>
        <v>1</v>
      </c>
      <c r="F719" s="16">
        <f t="shared" si="63"/>
        <v>20</v>
      </c>
      <c r="G719" s="195">
        <v>717</v>
      </c>
      <c r="H719" s="193">
        <v>0</v>
      </c>
    </row>
    <row r="720" spans="2:8" x14ac:dyDescent="0.25">
      <c r="B720" s="192">
        <f t="shared" si="64"/>
        <v>43130.874999998261</v>
      </c>
      <c r="C720" s="16">
        <f t="shared" si="60"/>
        <v>1</v>
      </c>
      <c r="D720" s="16">
        <f t="shared" si="61"/>
        <v>2</v>
      </c>
      <c r="E720" s="16">
        <f t="shared" si="62"/>
        <v>1</v>
      </c>
      <c r="F720" s="16">
        <f t="shared" si="63"/>
        <v>21</v>
      </c>
      <c r="G720" s="195">
        <v>718</v>
      </c>
      <c r="H720" s="193">
        <v>0</v>
      </c>
    </row>
    <row r="721" spans="2:8" x14ac:dyDescent="0.25">
      <c r="B721" s="192">
        <f t="shared" si="64"/>
        <v>43130.916666664925</v>
      </c>
      <c r="C721" s="16">
        <f t="shared" si="60"/>
        <v>1</v>
      </c>
      <c r="D721" s="16">
        <f t="shared" si="61"/>
        <v>2</v>
      </c>
      <c r="E721" s="16">
        <f t="shared" si="62"/>
        <v>1</v>
      </c>
      <c r="F721" s="16">
        <f t="shared" si="63"/>
        <v>22</v>
      </c>
      <c r="G721" s="195">
        <v>719</v>
      </c>
      <c r="H721" s="193">
        <v>0</v>
      </c>
    </row>
    <row r="722" spans="2:8" x14ac:dyDescent="0.25">
      <c r="B722" s="192">
        <f t="shared" si="64"/>
        <v>43130.95833333159</v>
      </c>
      <c r="C722" s="16">
        <f t="shared" si="60"/>
        <v>1</v>
      </c>
      <c r="D722" s="16">
        <f t="shared" si="61"/>
        <v>2</v>
      </c>
      <c r="E722" s="16">
        <f t="shared" si="62"/>
        <v>1</v>
      </c>
      <c r="F722" s="16">
        <f t="shared" si="63"/>
        <v>23</v>
      </c>
      <c r="G722" s="195">
        <v>720</v>
      </c>
      <c r="H722" s="193">
        <v>0</v>
      </c>
    </row>
    <row r="723" spans="2:8" x14ac:dyDescent="0.25">
      <c r="B723" s="192">
        <f t="shared" si="64"/>
        <v>43130.999999998254</v>
      </c>
      <c r="C723" s="16">
        <f t="shared" si="60"/>
        <v>1</v>
      </c>
      <c r="D723" s="16">
        <f t="shared" si="61"/>
        <v>3</v>
      </c>
      <c r="E723" s="16">
        <f t="shared" si="62"/>
        <v>1</v>
      </c>
      <c r="F723" s="16">
        <f t="shared" si="63"/>
        <v>0</v>
      </c>
      <c r="G723" s="195">
        <v>721</v>
      </c>
      <c r="H723" s="193">
        <v>0</v>
      </c>
    </row>
    <row r="724" spans="2:8" x14ac:dyDescent="0.25">
      <c r="B724" s="192">
        <f t="shared" si="64"/>
        <v>43131.041666664918</v>
      </c>
      <c r="C724" s="16">
        <f t="shared" si="60"/>
        <v>1</v>
      </c>
      <c r="D724" s="16">
        <f t="shared" si="61"/>
        <v>3</v>
      </c>
      <c r="E724" s="16">
        <f t="shared" si="62"/>
        <v>1</v>
      </c>
      <c r="F724" s="16">
        <f t="shared" si="63"/>
        <v>1</v>
      </c>
      <c r="G724" s="195">
        <v>722</v>
      </c>
      <c r="H724" s="193">
        <v>0</v>
      </c>
    </row>
    <row r="725" spans="2:8" x14ac:dyDescent="0.25">
      <c r="B725" s="192">
        <f t="shared" si="64"/>
        <v>43131.083333331582</v>
      </c>
      <c r="C725" s="16">
        <f t="shared" si="60"/>
        <v>1</v>
      </c>
      <c r="D725" s="16">
        <f t="shared" si="61"/>
        <v>3</v>
      </c>
      <c r="E725" s="16">
        <f t="shared" si="62"/>
        <v>1</v>
      </c>
      <c r="F725" s="16">
        <f t="shared" si="63"/>
        <v>2</v>
      </c>
      <c r="G725" s="195">
        <v>723</v>
      </c>
      <c r="H725" s="193">
        <v>0</v>
      </c>
    </row>
    <row r="726" spans="2:8" x14ac:dyDescent="0.25">
      <c r="B726" s="192">
        <f t="shared" si="64"/>
        <v>43131.124999998246</v>
      </c>
      <c r="C726" s="16">
        <f t="shared" si="60"/>
        <v>1</v>
      </c>
      <c r="D726" s="16">
        <f t="shared" si="61"/>
        <v>3</v>
      </c>
      <c r="E726" s="16">
        <f t="shared" si="62"/>
        <v>1</v>
      </c>
      <c r="F726" s="16">
        <f t="shared" si="63"/>
        <v>3</v>
      </c>
      <c r="G726" s="195">
        <v>724</v>
      </c>
      <c r="H726" s="193">
        <v>0</v>
      </c>
    </row>
    <row r="727" spans="2:8" x14ac:dyDescent="0.25">
      <c r="B727" s="192">
        <f t="shared" si="64"/>
        <v>43131.166666664911</v>
      </c>
      <c r="C727" s="16">
        <f t="shared" si="60"/>
        <v>1</v>
      </c>
      <c r="D727" s="16">
        <f t="shared" si="61"/>
        <v>3</v>
      </c>
      <c r="E727" s="16">
        <f t="shared" si="62"/>
        <v>1</v>
      </c>
      <c r="F727" s="16">
        <f t="shared" si="63"/>
        <v>4</v>
      </c>
      <c r="G727" s="195">
        <v>725</v>
      </c>
      <c r="H727" s="193">
        <v>0</v>
      </c>
    </row>
    <row r="728" spans="2:8" x14ac:dyDescent="0.25">
      <c r="B728" s="192">
        <f t="shared" si="64"/>
        <v>43131.208333331575</v>
      </c>
      <c r="C728" s="16">
        <f t="shared" si="60"/>
        <v>1</v>
      </c>
      <c r="D728" s="16">
        <f t="shared" si="61"/>
        <v>3</v>
      </c>
      <c r="E728" s="16">
        <f t="shared" si="62"/>
        <v>1</v>
      </c>
      <c r="F728" s="16">
        <f t="shared" si="63"/>
        <v>5</v>
      </c>
      <c r="G728" s="195">
        <v>726</v>
      </c>
      <c r="H728" s="193">
        <v>0</v>
      </c>
    </row>
    <row r="729" spans="2:8" x14ac:dyDescent="0.25">
      <c r="B729" s="192">
        <f t="shared" si="64"/>
        <v>43131.249999998239</v>
      </c>
      <c r="C729" s="16">
        <f t="shared" si="60"/>
        <v>1</v>
      </c>
      <c r="D729" s="16">
        <f t="shared" si="61"/>
        <v>3</v>
      </c>
      <c r="E729" s="16">
        <f t="shared" si="62"/>
        <v>1</v>
      </c>
      <c r="F729" s="16">
        <f t="shared" si="63"/>
        <v>6</v>
      </c>
      <c r="G729" s="195">
        <v>727</v>
      </c>
      <c r="H729" s="193">
        <v>0</v>
      </c>
    </row>
    <row r="730" spans="2:8" x14ac:dyDescent="0.25">
      <c r="B730" s="192">
        <f t="shared" si="64"/>
        <v>43131.291666664903</v>
      </c>
      <c r="C730" s="16">
        <f t="shared" si="60"/>
        <v>1</v>
      </c>
      <c r="D730" s="16">
        <f t="shared" si="61"/>
        <v>3</v>
      </c>
      <c r="E730" s="16">
        <f t="shared" si="62"/>
        <v>1</v>
      </c>
      <c r="F730" s="16">
        <f t="shared" si="63"/>
        <v>7</v>
      </c>
      <c r="G730" s="195">
        <v>728</v>
      </c>
      <c r="H730" s="193">
        <v>2.5501510000000001E-3</v>
      </c>
    </row>
    <row r="731" spans="2:8" x14ac:dyDescent="0.25">
      <c r="B731" s="192">
        <f t="shared" si="64"/>
        <v>43131.333333331568</v>
      </c>
      <c r="C731" s="16">
        <f t="shared" si="60"/>
        <v>1</v>
      </c>
      <c r="D731" s="16">
        <f t="shared" si="61"/>
        <v>3</v>
      </c>
      <c r="E731" s="16">
        <f t="shared" si="62"/>
        <v>1</v>
      </c>
      <c r="F731" s="16">
        <f t="shared" si="63"/>
        <v>8</v>
      </c>
      <c r="G731" s="195">
        <v>729</v>
      </c>
      <c r="H731" s="193">
        <v>0.10680869900000001</v>
      </c>
    </row>
    <row r="732" spans="2:8" x14ac:dyDescent="0.25">
      <c r="B732" s="192">
        <f t="shared" si="64"/>
        <v>43131.374999998232</v>
      </c>
      <c r="C732" s="16">
        <f t="shared" si="60"/>
        <v>1</v>
      </c>
      <c r="D732" s="16">
        <f t="shared" si="61"/>
        <v>3</v>
      </c>
      <c r="E732" s="16">
        <f t="shared" si="62"/>
        <v>1</v>
      </c>
      <c r="F732" s="16">
        <f t="shared" si="63"/>
        <v>9</v>
      </c>
      <c r="G732" s="195">
        <v>730</v>
      </c>
      <c r="H732" s="193">
        <v>0.23880879399999999</v>
      </c>
    </row>
    <row r="733" spans="2:8" x14ac:dyDescent="0.25">
      <c r="B733" s="192">
        <f t="shared" si="64"/>
        <v>43131.416666664896</v>
      </c>
      <c r="C733" s="16">
        <f t="shared" si="60"/>
        <v>1</v>
      </c>
      <c r="D733" s="16">
        <f t="shared" si="61"/>
        <v>3</v>
      </c>
      <c r="E733" s="16">
        <f t="shared" si="62"/>
        <v>1</v>
      </c>
      <c r="F733" s="16">
        <f t="shared" si="63"/>
        <v>10</v>
      </c>
      <c r="G733" s="195">
        <v>731</v>
      </c>
      <c r="H733" s="193">
        <v>0.31709831999999999</v>
      </c>
    </row>
    <row r="734" spans="2:8" x14ac:dyDescent="0.25">
      <c r="B734" s="192">
        <f t="shared" si="64"/>
        <v>43131.45833333156</v>
      </c>
      <c r="C734" s="16">
        <f t="shared" si="60"/>
        <v>1</v>
      </c>
      <c r="D734" s="16">
        <f t="shared" si="61"/>
        <v>3</v>
      </c>
      <c r="E734" s="16">
        <f t="shared" si="62"/>
        <v>1</v>
      </c>
      <c r="F734" s="16">
        <f t="shared" si="63"/>
        <v>11</v>
      </c>
      <c r="G734" s="195">
        <v>732</v>
      </c>
      <c r="H734" s="193">
        <v>0.35820164999999998</v>
      </c>
    </row>
    <row r="735" spans="2:8" x14ac:dyDescent="0.25">
      <c r="B735" s="192">
        <f t="shared" si="64"/>
        <v>43131.499999998225</v>
      </c>
      <c r="C735" s="16">
        <f t="shared" si="60"/>
        <v>1</v>
      </c>
      <c r="D735" s="16">
        <f t="shared" si="61"/>
        <v>3</v>
      </c>
      <c r="E735" s="16">
        <f t="shared" si="62"/>
        <v>1</v>
      </c>
      <c r="F735" s="16">
        <f t="shared" si="63"/>
        <v>12</v>
      </c>
      <c r="G735" s="195">
        <v>733</v>
      </c>
      <c r="H735" s="193">
        <v>0.36337002899999998</v>
      </c>
    </row>
    <row r="736" spans="2:8" x14ac:dyDescent="0.25">
      <c r="B736" s="192">
        <f t="shared" si="64"/>
        <v>43131.541666664889</v>
      </c>
      <c r="C736" s="16">
        <f t="shared" si="60"/>
        <v>1</v>
      </c>
      <c r="D736" s="16">
        <f t="shared" si="61"/>
        <v>3</v>
      </c>
      <c r="E736" s="16">
        <f t="shared" si="62"/>
        <v>1</v>
      </c>
      <c r="F736" s="16">
        <f t="shared" si="63"/>
        <v>13</v>
      </c>
      <c r="G736" s="195">
        <v>734</v>
      </c>
      <c r="H736" s="193">
        <v>0.36011410999999999</v>
      </c>
    </row>
    <row r="737" spans="2:8" x14ac:dyDescent="0.25">
      <c r="B737" s="192">
        <f t="shared" si="64"/>
        <v>43131.583333331553</v>
      </c>
      <c r="C737" s="16">
        <f t="shared" si="60"/>
        <v>1</v>
      </c>
      <c r="D737" s="16">
        <f t="shared" si="61"/>
        <v>3</v>
      </c>
      <c r="E737" s="16">
        <f t="shared" si="62"/>
        <v>1</v>
      </c>
      <c r="F737" s="16">
        <f t="shared" si="63"/>
        <v>14</v>
      </c>
      <c r="G737" s="195">
        <v>735</v>
      </c>
      <c r="H737" s="193">
        <v>0.29892030200000003</v>
      </c>
    </row>
    <row r="738" spans="2:8" x14ac:dyDescent="0.25">
      <c r="B738" s="192">
        <f t="shared" si="64"/>
        <v>43131.624999998217</v>
      </c>
      <c r="C738" s="16">
        <f t="shared" si="60"/>
        <v>1</v>
      </c>
      <c r="D738" s="16">
        <f t="shared" si="61"/>
        <v>3</v>
      </c>
      <c r="E738" s="16">
        <f t="shared" si="62"/>
        <v>1</v>
      </c>
      <c r="F738" s="16">
        <f t="shared" si="63"/>
        <v>15</v>
      </c>
      <c r="G738" s="195">
        <v>736</v>
      </c>
      <c r="H738" s="193">
        <v>0.23414080900000001</v>
      </c>
    </row>
    <row r="739" spans="2:8" x14ac:dyDescent="0.25">
      <c r="B739" s="192">
        <f t="shared" si="64"/>
        <v>43131.666666664882</v>
      </c>
      <c r="C739" s="16">
        <f t="shared" si="60"/>
        <v>1</v>
      </c>
      <c r="D739" s="16">
        <f t="shared" si="61"/>
        <v>3</v>
      </c>
      <c r="E739" s="16">
        <f t="shared" si="62"/>
        <v>1</v>
      </c>
      <c r="F739" s="16">
        <f t="shared" si="63"/>
        <v>16</v>
      </c>
      <c r="G739" s="195">
        <v>737</v>
      </c>
      <c r="H739" s="193">
        <v>0.14759424099999999</v>
      </c>
    </row>
    <row r="740" spans="2:8" x14ac:dyDescent="0.25">
      <c r="B740" s="192">
        <f t="shared" si="64"/>
        <v>43131.708333331546</v>
      </c>
      <c r="C740" s="16">
        <f t="shared" si="60"/>
        <v>1</v>
      </c>
      <c r="D740" s="16">
        <f t="shared" si="61"/>
        <v>3</v>
      </c>
      <c r="E740" s="16">
        <f t="shared" si="62"/>
        <v>1</v>
      </c>
      <c r="F740" s="16">
        <f t="shared" si="63"/>
        <v>17</v>
      </c>
      <c r="G740" s="195">
        <v>738</v>
      </c>
      <c r="H740" s="193">
        <v>1.0405236E-2</v>
      </c>
    </row>
    <row r="741" spans="2:8" x14ac:dyDescent="0.25">
      <c r="B741" s="192">
        <f t="shared" si="64"/>
        <v>43131.74999999821</v>
      </c>
      <c r="C741" s="16">
        <f t="shared" si="60"/>
        <v>1</v>
      </c>
      <c r="D741" s="16">
        <f t="shared" si="61"/>
        <v>3</v>
      </c>
      <c r="E741" s="16">
        <f t="shared" si="62"/>
        <v>1</v>
      </c>
      <c r="F741" s="16">
        <f t="shared" si="63"/>
        <v>18</v>
      </c>
      <c r="G741" s="195">
        <v>739</v>
      </c>
      <c r="H741" s="193">
        <v>0</v>
      </c>
    </row>
    <row r="742" spans="2:8" x14ac:dyDescent="0.25">
      <c r="B742" s="192">
        <f t="shared" si="64"/>
        <v>43131.791666664874</v>
      </c>
      <c r="C742" s="16">
        <f t="shared" si="60"/>
        <v>1</v>
      </c>
      <c r="D742" s="16">
        <f t="shared" si="61"/>
        <v>3</v>
      </c>
      <c r="E742" s="16">
        <f t="shared" si="62"/>
        <v>1</v>
      </c>
      <c r="F742" s="16">
        <f t="shared" si="63"/>
        <v>19</v>
      </c>
      <c r="G742" s="195">
        <v>740</v>
      </c>
      <c r="H742" s="193">
        <v>0</v>
      </c>
    </row>
    <row r="743" spans="2:8" x14ac:dyDescent="0.25">
      <c r="B743" s="192">
        <f t="shared" si="64"/>
        <v>43131.833333331539</v>
      </c>
      <c r="C743" s="16">
        <f t="shared" si="60"/>
        <v>1</v>
      </c>
      <c r="D743" s="16">
        <f t="shared" si="61"/>
        <v>3</v>
      </c>
      <c r="E743" s="16">
        <f t="shared" si="62"/>
        <v>1</v>
      </c>
      <c r="F743" s="16">
        <f t="shared" si="63"/>
        <v>20</v>
      </c>
      <c r="G743" s="195">
        <v>741</v>
      </c>
      <c r="H743" s="193">
        <v>0</v>
      </c>
    </row>
    <row r="744" spans="2:8" x14ac:dyDescent="0.25">
      <c r="B744" s="192">
        <f t="shared" si="64"/>
        <v>43131.874999998203</v>
      </c>
      <c r="C744" s="16">
        <f t="shared" si="60"/>
        <v>1</v>
      </c>
      <c r="D744" s="16">
        <f t="shared" si="61"/>
        <v>3</v>
      </c>
      <c r="E744" s="16">
        <f t="shared" si="62"/>
        <v>1</v>
      </c>
      <c r="F744" s="16">
        <f t="shared" si="63"/>
        <v>21</v>
      </c>
      <c r="G744" s="195">
        <v>742</v>
      </c>
      <c r="H744" s="193">
        <v>0</v>
      </c>
    </row>
    <row r="745" spans="2:8" x14ac:dyDescent="0.25">
      <c r="B745" s="192">
        <f t="shared" si="64"/>
        <v>43131.916666664867</v>
      </c>
      <c r="C745" s="16">
        <f t="shared" si="60"/>
        <v>1</v>
      </c>
      <c r="D745" s="16">
        <f t="shared" si="61"/>
        <v>3</v>
      </c>
      <c r="E745" s="16">
        <f t="shared" si="62"/>
        <v>1</v>
      </c>
      <c r="F745" s="16">
        <f t="shared" si="63"/>
        <v>22</v>
      </c>
      <c r="G745" s="195">
        <v>743</v>
      </c>
      <c r="H745" s="193">
        <v>0</v>
      </c>
    </row>
    <row r="746" spans="2:8" x14ac:dyDescent="0.25">
      <c r="B746" s="192">
        <f t="shared" si="64"/>
        <v>43131.958333331531</v>
      </c>
      <c r="C746" s="16">
        <f t="shared" si="60"/>
        <v>1</v>
      </c>
      <c r="D746" s="16">
        <f t="shared" si="61"/>
        <v>3</v>
      </c>
      <c r="E746" s="16">
        <f t="shared" si="62"/>
        <v>1</v>
      </c>
      <c r="F746" s="16">
        <f t="shared" si="63"/>
        <v>23</v>
      </c>
      <c r="G746" s="195">
        <v>744</v>
      </c>
      <c r="H746" s="193">
        <v>0</v>
      </c>
    </row>
    <row r="747" spans="2:8" x14ac:dyDescent="0.25">
      <c r="B747" s="192">
        <f t="shared" si="64"/>
        <v>43131.999999998196</v>
      </c>
      <c r="C747" s="16">
        <f t="shared" si="60"/>
        <v>2</v>
      </c>
      <c r="D747" s="16">
        <f t="shared" si="61"/>
        <v>4</v>
      </c>
      <c r="E747" s="16">
        <f t="shared" si="62"/>
        <v>1</v>
      </c>
      <c r="F747" s="16">
        <f t="shared" si="63"/>
        <v>0</v>
      </c>
      <c r="G747" s="195">
        <v>745</v>
      </c>
      <c r="H747" s="193">
        <v>0</v>
      </c>
    </row>
    <row r="748" spans="2:8" x14ac:dyDescent="0.25">
      <c r="B748" s="192">
        <f t="shared" si="64"/>
        <v>43132.04166666486</v>
      </c>
      <c r="C748" s="16">
        <f t="shared" si="60"/>
        <v>2</v>
      </c>
      <c r="D748" s="16">
        <f t="shared" si="61"/>
        <v>4</v>
      </c>
      <c r="E748" s="16">
        <f t="shared" si="62"/>
        <v>1</v>
      </c>
      <c r="F748" s="16">
        <f t="shared" si="63"/>
        <v>1</v>
      </c>
      <c r="G748" s="195">
        <v>746</v>
      </c>
      <c r="H748" s="193">
        <v>0</v>
      </c>
    </row>
    <row r="749" spans="2:8" x14ac:dyDescent="0.25">
      <c r="B749" s="192">
        <f t="shared" si="64"/>
        <v>43132.083333331524</v>
      </c>
      <c r="C749" s="16">
        <f t="shared" si="60"/>
        <v>2</v>
      </c>
      <c r="D749" s="16">
        <f t="shared" si="61"/>
        <v>4</v>
      </c>
      <c r="E749" s="16">
        <f t="shared" si="62"/>
        <v>1</v>
      </c>
      <c r="F749" s="16">
        <f t="shared" si="63"/>
        <v>2</v>
      </c>
      <c r="G749" s="195">
        <v>747</v>
      </c>
      <c r="H749" s="193">
        <v>0</v>
      </c>
    </row>
    <row r="750" spans="2:8" x14ac:dyDescent="0.25">
      <c r="B750" s="192">
        <f t="shared" si="64"/>
        <v>43132.124999998188</v>
      </c>
      <c r="C750" s="16">
        <f t="shared" si="60"/>
        <v>2</v>
      </c>
      <c r="D750" s="16">
        <f t="shared" si="61"/>
        <v>4</v>
      </c>
      <c r="E750" s="16">
        <f t="shared" si="62"/>
        <v>1</v>
      </c>
      <c r="F750" s="16">
        <f t="shared" si="63"/>
        <v>3</v>
      </c>
      <c r="G750" s="195">
        <v>748</v>
      </c>
      <c r="H750" s="193">
        <v>0</v>
      </c>
    </row>
    <row r="751" spans="2:8" x14ac:dyDescent="0.25">
      <c r="B751" s="192">
        <f t="shared" si="64"/>
        <v>43132.166666664853</v>
      </c>
      <c r="C751" s="16">
        <f t="shared" si="60"/>
        <v>2</v>
      </c>
      <c r="D751" s="16">
        <f t="shared" si="61"/>
        <v>4</v>
      </c>
      <c r="E751" s="16">
        <f t="shared" si="62"/>
        <v>1</v>
      </c>
      <c r="F751" s="16">
        <f t="shared" si="63"/>
        <v>4</v>
      </c>
      <c r="G751" s="195">
        <v>749</v>
      </c>
      <c r="H751" s="193">
        <v>0</v>
      </c>
    </row>
    <row r="752" spans="2:8" x14ac:dyDescent="0.25">
      <c r="B752" s="192">
        <f t="shared" si="64"/>
        <v>43132.208333331517</v>
      </c>
      <c r="C752" s="16">
        <f t="shared" si="60"/>
        <v>2</v>
      </c>
      <c r="D752" s="16">
        <f t="shared" si="61"/>
        <v>4</v>
      </c>
      <c r="E752" s="16">
        <f t="shared" si="62"/>
        <v>1</v>
      </c>
      <c r="F752" s="16">
        <f t="shared" si="63"/>
        <v>5</v>
      </c>
      <c r="G752" s="195">
        <v>750</v>
      </c>
      <c r="H752" s="193">
        <v>0</v>
      </c>
    </row>
    <row r="753" spans="2:8" x14ac:dyDescent="0.25">
      <c r="B753" s="192">
        <f t="shared" si="64"/>
        <v>43132.249999998181</v>
      </c>
      <c r="C753" s="16">
        <f t="shared" si="60"/>
        <v>2</v>
      </c>
      <c r="D753" s="16">
        <f t="shared" si="61"/>
        <v>4</v>
      </c>
      <c r="E753" s="16">
        <f t="shared" si="62"/>
        <v>1</v>
      </c>
      <c r="F753" s="16">
        <f t="shared" si="63"/>
        <v>6</v>
      </c>
      <c r="G753" s="195">
        <v>751</v>
      </c>
      <c r="H753" s="193">
        <v>0</v>
      </c>
    </row>
    <row r="754" spans="2:8" x14ac:dyDescent="0.25">
      <c r="B754" s="192">
        <f t="shared" si="64"/>
        <v>43132.291666664845</v>
      </c>
      <c r="C754" s="16">
        <f t="shared" si="60"/>
        <v>2</v>
      </c>
      <c r="D754" s="16">
        <f t="shared" si="61"/>
        <v>4</v>
      </c>
      <c r="E754" s="16">
        <f t="shared" si="62"/>
        <v>1</v>
      </c>
      <c r="F754" s="16">
        <f t="shared" si="63"/>
        <v>7</v>
      </c>
      <c r="G754" s="195">
        <v>752</v>
      </c>
      <c r="H754" s="193">
        <v>2.2320809999999999E-3</v>
      </c>
    </row>
    <row r="755" spans="2:8" x14ac:dyDescent="0.25">
      <c r="B755" s="192">
        <f t="shared" si="64"/>
        <v>43132.333333331509</v>
      </c>
      <c r="C755" s="16">
        <f t="shared" si="60"/>
        <v>2</v>
      </c>
      <c r="D755" s="16">
        <f t="shared" si="61"/>
        <v>4</v>
      </c>
      <c r="E755" s="16">
        <f t="shared" si="62"/>
        <v>1</v>
      </c>
      <c r="F755" s="16">
        <f t="shared" si="63"/>
        <v>8</v>
      </c>
      <c r="G755" s="195">
        <v>753</v>
      </c>
      <c r="H755" s="193">
        <v>0.10353179899999999</v>
      </c>
    </row>
    <row r="756" spans="2:8" x14ac:dyDescent="0.25">
      <c r="B756" s="192">
        <f t="shared" si="64"/>
        <v>43132.374999998174</v>
      </c>
      <c r="C756" s="16">
        <f t="shared" si="60"/>
        <v>2</v>
      </c>
      <c r="D756" s="16">
        <f t="shared" si="61"/>
        <v>4</v>
      </c>
      <c r="E756" s="16">
        <f t="shared" si="62"/>
        <v>1</v>
      </c>
      <c r="F756" s="16">
        <f t="shared" si="63"/>
        <v>9</v>
      </c>
      <c r="G756" s="195">
        <v>754</v>
      </c>
      <c r="H756" s="193">
        <v>0.221482759</v>
      </c>
    </row>
    <row r="757" spans="2:8" x14ac:dyDescent="0.25">
      <c r="B757" s="192">
        <f t="shared" si="64"/>
        <v>43132.416666664838</v>
      </c>
      <c r="C757" s="16">
        <f t="shared" si="60"/>
        <v>2</v>
      </c>
      <c r="D757" s="16">
        <f t="shared" si="61"/>
        <v>4</v>
      </c>
      <c r="E757" s="16">
        <f t="shared" si="62"/>
        <v>1</v>
      </c>
      <c r="F757" s="16">
        <f t="shared" si="63"/>
        <v>10</v>
      </c>
      <c r="G757" s="195">
        <v>755</v>
      </c>
      <c r="H757" s="193">
        <v>0.32422585100000001</v>
      </c>
    </row>
    <row r="758" spans="2:8" x14ac:dyDescent="0.25">
      <c r="B758" s="192">
        <f t="shared" si="64"/>
        <v>43132.458333331502</v>
      </c>
      <c r="C758" s="16">
        <f t="shared" si="60"/>
        <v>2</v>
      </c>
      <c r="D758" s="16">
        <f t="shared" si="61"/>
        <v>4</v>
      </c>
      <c r="E758" s="16">
        <f t="shared" si="62"/>
        <v>1</v>
      </c>
      <c r="F758" s="16">
        <f t="shared" si="63"/>
        <v>11</v>
      </c>
      <c r="G758" s="195">
        <v>756</v>
      </c>
      <c r="H758" s="193">
        <v>0.348024218</v>
      </c>
    </row>
    <row r="759" spans="2:8" x14ac:dyDescent="0.25">
      <c r="B759" s="192">
        <f t="shared" si="64"/>
        <v>43132.499999998166</v>
      </c>
      <c r="C759" s="16">
        <f t="shared" si="60"/>
        <v>2</v>
      </c>
      <c r="D759" s="16">
        <f t="shared" si="61"/>
        <v>4</v>
      </c>
      <c r="E759" s="16">
        <f t="shared" si="62"/>
        <v>1</v>
      </c>
      <c r="F759" s="16">
        <f t="shared" si="63"/>
        <v>12</v>
      </c>
      <c r="G759" s="195">
        <v>757</v>
      </c>
      <c r="H759" s="193">
        <v>0.334457275</v>
      </c>
    </row>
    <row r="760" spans="2:8" x14ac:dyDescent="0.25">
      <c r="B760" s="192">
        <f t="shared" si="64"/>
        <v>43132.541666664831</v>
      </c>
      <c r="C760" s="16">
        <f t="shared" si="60"/>
        <v>2</v>
      </c>
      <c r="D760" s="16">
        <f t="shared" si="61"/>
        <v>4</v>
      </c>
      <c r="E760" s="16">
        <f t="shared" si="62"/>
        <v>1</v>
      </c>
      <c r="F760" s="16">
        <f t="shared" si="63"/>
        <v>13</v>
      </c>
      <c r="G760" s="195">
        <v>758</v>
      </c>
      <c r="H760" s="193">
        <v>0.32307764100000003</v>
      </c>
    </row>
    <row r="761" spans="2:8" x14ac:dyDescent="0.25">
      <c r="B761" s="192">
        <f t="shared" si="64"/>
        <v>43132.583333331495</v>
      </c>
      <c r="C761" s="16">
        <f t="shared" si="60"/>
        <v>2</v>
      </c>
      <c r="D761" s="16">
        <f t="shared" si="61"/>
        <v>4</v>
      </c>
      <c r="E761" s="16">
        <f t="shared" si="62"/>
        <v>1</v>
      </c>
      <c r="F761" s="16">
        <f t="shared" si="63"/>
        <v>14</v>
      </c>
      <c r="G761" s="195">
        <v>759</v>
      </c>
      <c r="H761" s="193">
        <v>0.26837982900000001</v>
      </c>
    </row>
    <row r="762" spans="2:8" x14ac:dyDescent="0.25">
      <c r="B762" s="192">
        <f t="shared" si="64"/>
        <v>43132.624999998159</v>
      </c>
      <c r="C762" s="16">
        <f t="shared" si="60"/>
        <v>2</v>
      </c>
      <c r="D762" s="16">
        <f t="shared" si="61"/>
        <v>4</v>
      </c>
      <c r="E762" s="16">
        <f t="shared" si="62"/>
        <v>1</v>
      </c>
      <c r="F762" s="16">
        <f t="shared" si="63"/>
        <v>15</v>
      </c>
      <c r="G762" s="195">
        <v>760</v>
      </c>
      <c r="H762" s="193">
        <v>0.22251621699999999</v>
      </c>
    </row>
    <row r="763" spans="2:8" x14ac:dyDescent="0.25">
      <c r="B763" s="192">
        <f t="shared" si="64"/>
        <v>43132.666666664823</v>
      </c>
      <c r="C763" s="16">
        <f t="shared" si="60"/>
        <v>2</v>
      </c>
      <c r="D763" s="16">
        <f t="shared" si="61"/>
        <v>4</v>
      </c>
      <c r="E763" s="16">
        <f t="shared" si="62"/>
        <v>1</v>
      </c>
      <c r="F763" s="16">
        <f t="shared" si="63"/>
        <v>16</v>
      </c>
      <c r="G763" s="195">
        <v>761</v>
      </c>
      <c r="H763" s="193">
        <v>0.13319199300000001</v>
      </c>
    </row>
    <row r="764" spans="2:8" x14ac:dyDescent="0.25">
      <c r="B764" s="192">
        <f t="shared" si="64"/>
        <v>43132.708333331488</v>
      </c>
      <c r="C764" s="16">
        <f t="shared" si="60"/>
        <v>2</v>
      </c>
      <c r="D764" s="16">
        <f t="shared" si="61"/>
        <v>4</v>
      </c>
      <c r="E764" s="16">
        <f t="shared" si="62"/>
        <v>1</v>
      </c>
      <c r="F764" s="16">
        <f t="shared" si="63"/>
        <v>17</v>
      </c>
      <c r="G764" s="195">
        <v>762</v>
      </c>
      <c r="H764" s="193">
        <v>8.9791139999999998E-3</v>
      </c>
    </row>
    <row r="765" spans="2:8" x14ac:dyDescent="0.25">
      <c r="B765" s="192">
        <f t="shared" si="64"/>
        <v>43132.749999998152</v>
      </c>
      <c r="C765" s="16">
        <f t="shared" si="60"/>
        <v>2</v>
      </c>
      <c r="D765" s="16">
        <f t="shared" si="61"/>
        <v>4</v>
      </c>
      <c r="E765" s="16">
        <f t="shared" si="62"/>
        <v>1</v>
      </c>
      <c r="F765" s="16">
        <f t="shared" si="63"/>
        <v>18</v>
      </c>
      <c r="G765" s="195">
        <v>763</v>
      </c>
      <c r="H765" s="193">
        <v>0</v>
      </c>
    </row>
    <row r="766" spans="2:8" x14ac:dyDescent="0.25">
      <c r="B766" s="192">
        <f t="shared" si="64"/>
        <v>43132.791666664816</v>
      </c>
      <c r="C766" s="16">
        <f t="shared" si="60"/>
        <v>2</v>
      </c>
      <c r="D766" s="16">
        <f t="shared" si="61"/>
        <v>4</v>
      </c>
      <c r="E766" s="16">
        <f t="shared" si="62"/>
        <v>1</v>
      </c>
      <c r="F766" s="16">
        <f t="shared" si="63"/>
        <v>19</v>
      </c>
      <c r="G766" s="195">
        <v>764</v>
      </c>
      <c r="H766" s="193">
        <v>0</v>
      </c>
    </row>
    <row r="767" spans="2:8" x14ac:dyDescent="0.25">
      <c r="B767" s="192">
        <f t="shared" si="64"/>
        <v>43132.83333333148</v>
      </c>
      <c r="C767" s="16">
        <f t="shared" si="60"/>
        <v>2</v>
      </c>
      <c r="D767" s="16">
        <f t="shared" si="61"/>
        <v>4</v>
      </c>
      <c r="E767" s="16">
        <f t="shared" si="62"/>
        <v>1</v>
      </c>
      <c r="F767" s="16">
        <f t="shared" si="63"/>
        <v>20</v>
      </c>
      <c r="G767" s="195">
        <v>765</v>
      </c>
      <c r="H767" s="193">
        <v>0</v>
      </c>
    </row>
    <row r="768" spans="2:8" x14ac:dyDescent="0.25">
      <c r="B768" s="192">
        <f t="shared" si="64"/>
        <v>43132.874999998145</v>
      </c>
      <c r="C768" s="16">
        <f t="shared" si="60"/>
        <v>2</v>
      </c>
      <c r="D768" s="16">
        <f t="shared" si="61"/>
        <v>4</v>
      </c>
      <c r="E768" s="16">
        <f t="shared" si="62"/>
        <v>1</v>
      </c>
      <c r="F768" s="16">
        <f t="shared" si="63"/>
        <v>21</v>
      </c>
      <c r="G768" s="195">
        <v>766</v>
      </c>
      <c r="H768" s="193">
        <v>0</v>
      </c>
    </row>
    <row r="769" spans="2:8" x14ac:dyDescent="0.25">
      <c r="B769" s="192">
        <f t="shared" si="64"/>
        <v>43132.916666664809</v>
      </c>
      <c r="C769" s="16">
        <f t="shared" si="60"/>
        <v>2</v>
      </c>
      <c r="D769" s="16">
        <f t="shared" si="61"/>
        <v>4</v>
      </c>
      <c r="E769" s="16">
        <f t="shared" si="62"/>
        <v>1</v>
      </c>
      <c r="F769" s="16">
        <f t="shared" si="63"/>
        <v>22</v>
      </c>
      <c r="G769" s="195">
        <v>767</v>
      </c>
      <c r="H769" s="193">
        <v>0</v>
      </c>
    </row>
    <row r="770" spans="2:8" x14ac:dyDescent="0.25">
      <c r="B770" s="192">
        <f t="shared" si="64"/>
        <v>43132.958333331473</v>
      </c>
      <c r="C770" s="16">
        <f t="shared" si="60"/>
        <v>2</v>
      </c>
      <c r="D770" s="16">
        <f t="shared" si="61"/>
        <v>4</v>
      </c>
      <c r="E770" s="16">
        <f t="shared" si="62"/>
        <v>1</v>
      </c>
      <c r="F770" s="16">
        <f t="shared" si="63"/>
        <v>23</v>
      </c>
      <c r="G770" s="195">
        <v>768</v>
      </c>
      <c r="H770" s="193">
        <v>0</v>
      </c>
    </row>
    <row r="771" spans="2:8" x14ac:dyDescent="0.25">
      <c r="B771" s="192">
        <f t="shared" si="64"/>
        <v>43132.999999998137</v>
      </c>
      <c r="C771" s="16">
        <f t="shared" si="60"/>
        <v>2</v>
      </c>
      <c r="D771" s="16">
        <f t="shared" si="61"/>
        <v>5</v>
      </c>
      <c r="E771" s="16">
        <f t="shared" si="62"/>
        <v>1</v>
      </c>
      <c r="F771" s="16">
        <f t="shared" si="63"/>
        <v>0</v>
      </c>
      <c r="G771" s="195">
        <v>769</v>
      </c>
      <c r="H771" s="193">
        <v>0</v>
      </c>
    </row>
    <row r="772" spans="2:8" x14ac:dyDescent="0.25">
      <c r="B772" s="192">
        <f t="shared" si="64"/>
        <v>43133.041666664802</v>
      </c>
      <c r="C772" s="16">
        <f t="shared" ref="C772:C835" si="65">MONTH(B772)</f>
        <v>2</v>
      </c>
      <c r="D772" s="16">
        <f t="shared" ref="D772:D835" si="66">WEEKDAY(B772,2)</f>
        <v>5</v>
      </c>
      <c r="E772" s="16">
        <f t="shared" ref="E772:E835" si="67">IF(D772&lt;6,1,2)</f>
        <v>1</v>
      </c>
      <c r="F772" s="16">
        <f t="shared" ref="F772:F835" si="68">HOUR(B772)</f>
        <v>1</v>
      </c>
      <c r="G772" s="195">
        <v>770</v>
      </c>
      <c r="H772" s="193">
        <v>0</v>
      </c>
    </row>
    <row r="773" spans="2:8" x14ac:dyDescent="0.25">
      <c r="B773" s="192">
        <f t="shared" ref="B773:B836" si="69">B772+1/24</f>
        <v>43133.083333331466</v>
      </c>
      <c r="C773" s="16">
        <f t="shared" si="65"/>
        <v>2</v>
      </c>
      <c r="D773" s="16">
        <f t="shared" si="66"/>
        <v>5</v>
      </c>
      <c r="E773" s="16">
        <f t="shared" si="67"/>
        <v>1</v>
      </c>
      <c r="F773" s="16">
        <f t="shared" si="68"/>
        <v>2</v>
      </c>
      <c r="G773" s="195">
        <v>771</v>
      </c>
      <c r="H773" s="193">
        <v>0</v>
      </c>
    </row>
    <row r="774" spans="2:8" x14ac:dyDescent="0.25">
      <c r="B774" s="192">
        <f t="shared" si="69"/>
        <v>43133.12499999813</v>
      </c>
      <c r="C774" s="16">
        <f t="shared" si="65"/>
        <v>2</v>
      </c>
      <c r="D774" s="16">
        <f t="shared" si="66"/>
        <v>5</v>
      </c>
      <c r="E774" s="16">
        <f t="shared" si="67"/>
        <v>1</v>
      </c>
      <c r="F774" s="16">
        <f t="shared" si="68"/>
        <v>3</v>
      </c>
      <c r="G774" s="195">
        <v>772</v>
      </c>
      <c r="H774" s="193">
        <v>0</v>
      </c>
    </row>
    <row r="775" spans="2:8" x14ac:dyDescent="0.25">
      <c r="B775" s="192">
        <f t="shared" si="69"/>
        <v>43133.166666664794</v>
      </c>
      <c r="C775" s="16">
        <f t="shared" si="65"/>
        <v>2</v>
      </c>
      <c r="D775" s="16">
        <f t="shared" si="66"/>
        <v>5</v>
      </c>
      <c r="E775" s="16">
        <f t="shared" si="67"/>
        <v>1</v>
      </c>
      <c r="F775" s="16">
        <f t="shared" si="68"/>
        <v>4</v>
      </c>
      <c r="G775" s="195">
        <v>773</v>
      </c>
      <c r="H775" s="193">
        <v>0</v>
      </c>
    </row>
    <row r="776" spans="2:8" x14ac:dyDescent="0.25">
      <c r="B776" s="192">
        <f t="shared" si="69"/>
        <v>43133.208333331459</v>
      </c>
      <c r="C776" s="16">
        <f t="shared" si="65"/>
        <v>2</v>
      </c>
      <c r="D776" s="16">
        <f t="shared" si="66"/>
        <v>5</v>
      </c>
      <c r="E776" s="16">
        <f t="shared" si="67"/>
        <v>1</v>
      </c>
      <c r="F776" s="16">
        <f t="shared" si="68"/>
        <v>5</v>
      </c>
      <c r="G776" s="195">
        <v>774</v>
      </c>
      <c r="H776" s="193">
        <v>0</v>
      </c>
    </row>
    <row r="777" spans="2:8" x14ac:dyDescent="0.25">
      <c r="B777" s="192">
        <f t="shared" si="69"/>
        <v>43133.249999998123</v>
      </c>
      <c r="C777" s="16">
        <f t="shared" si="65"/>
        <v>2</v>
      </c>
      <c r="D777" s="16">
        <f t="shared" si="66"/>
        <v>5</v>
      </c>
      <c r="E777" s="16">
        <f t="shared" si="67"/>
        <v>1</v>
      </c>
      <c r="F777" s="16">
        <f t="shared" si="68"/>
        <v>6</v>
      </c>
      <c r="G777" s="195">
        <v>775</v>
      </c>
      <c r="H777" s="193">
        <v>0</v>
      </c>
    </row>
    <row r="778" spans="2:8" x14ac:dyDescent="0.25">
      <c r="B778" s="192">
        <f t="shared" si="69"/>
        <v>43133.291666664787</v>
      </c>
      <c r="C778" s="16">
        <f t="shared" si="65"/>
        <v>2</v>
      </c>
      <c r="D778" s="16">
        <f t="shared" si="66"/>
        <v>5</v>
      </c>
      <c r="E778" s="16">
        <f t="shared" si="67"/>
        <v>1</v>
      </c>
      <c r="F778" s="16">
        <f t="shared" si="68"/>
        <v>7</v>
      </c>
      <c r="G778" s="195">
        <v>776</v>
      </c>
      <c r="H778" s="193">
        <v>2.2388040000000001E-3</v>
      </c>
    </row>
    <row r="779" spans="2:8" x14ac:dyDescent="0.25">
      <c r="B779" s="192">
        <f t="shared" si="69"/>
        <v>43133.333333331451</v>
      </c>
      <c r="C779" s="16">
        <f t="shared" si="65"/>
        <v>2</v>
      </c>
      <c r="D779" s="16">
        <f t="shared" si="66"/>
        <v>5</v>
      </c>
      <c r="E779" s="16">
        <f t="shared" si="67"/>
        <v>1</v>
      </c>
      <c r="F779" s="16">
        <f t="shared" si="68"/>
        <v>8</v>
      </c>
      <c r="G779" s="195">
        <v>777</v>
      </c>
      <c r="H779" s="193">
        <v>8.3331400999999999E-2</v>
      </c>
    </row>
    <row r="780" spans="2:8" x14ac:dyDescent="0.25">
      <c r="B780" s="192">
        <f t="shared" si="69"/>
        <v>43133.374999998116</v>
      </c>
      <c r="C780" s="16">
        <f t="shared" si="65"/>
        <v>2</v>
      </c>
      <c r="D780" s="16">
        <f t="shared" si="66"/>
        <v>5</v>
      </c>
      <c r="E780" s="16">
        <f t="shared" si="67"/>
        <v>1</v>
      </c>
      <c r="F780" s="16">
        <f t="shared" si="68"/>
        <v>9</v>
      </c>
      <c r="G780" s="195">
        <v>778</v>
      </c>
      <c r="H780" s="193">
        <v>0.177273493</v>
      </c>
    </row>
    <row r="781" spans="2:8" x14ac:dyDescent="0.25">
      <c r="B781" s="192">
        <f t="shared" si="69"/>
        <v>43133.41666666478</v>
      </c>
      <c r="C781" s="16">
        <f t="shared" si="65"/>
        <v>2</v>
      </c>
      <c r="D781" s="16">
        <f t="shared" si="66"/>
        <v>5</v>
      </c>
      <c r="E781" s="16">
        <f t="shared" si="67"/>
        <v>1</v>
      </c>
      <c r="F781" s="16">
        <f t="shared" si="68"/>
        <v>10</v>
      </c>
      <c r="G781" s="195">
        <v>779</v>
      </c>
      <c r="H781" s="193">
        <v>0.26589701100000002</v>
      </c>
    </row>
    <row r="782" spans="2:8" x14ac:dyDescent="0.25">
      <c r="B782" s="192">
        <f t="shared" si="69"/>
        <v>43133.458333331444</v>
      </c>
      <c r="C782" s="16">
        <f t="shared" si="65"/>
        <v>2</v>
      </c>
      <c r="D782" s="16">
        <f t="shared" si="66"/>
        <v>5</v>
      </c>
      <c r="E782" s="16">
        <f t="shared" si="67"/>
        <v>1</v>
      </c>
      <c r="F782" s="16">
        <f t="shared" si="68"/>
        <v>11</v>
      </c>
      <c r="G782" s="195">
        <v>780</v>
      </c>
      <c r="H782" s="193">
        <v>0.30308611600000002</v>
      </c>
    </row>
    <row r="783" spans="2:8" x14ac:dyDescent="0.25">
      <c r="B783" s="192">
        <f t="shared" si="69"/>
        <v>43133.499999998108</v>
      </c>
      <c r="C783" s="16">
        <f t="shared" si="65"/>
        <v>2</v>
      </c>
      <c r="D783" s="16">
        <f t="shared" si="66"/>
        <v>5</v>
      </c>
      <c r="E783" s="16">
        <f t="shared" si="67"/>
        <v>1</v>
      </c>
      <c r="F783" s="16">
        <f t="shared" si="68"/>
        <v>12</v>
      </c>
      <c r="G783" s="195">
        <v>781</v>
      </c>
      <c r="H783" s="193">
        <v>0.31873029899999999</v>
      </c>
    </row>
    <row r="784" spans="2:8" x14ac:dyDescent="0.25">
      <c r="B784" s="192">
        <f t="shared" si="69"/>
        <v>43133.541666664772</v>
      </c>
      <c r="C784" s="16">
        <f t="shared" si="65"/>
        <v>2</v>
      </c>
      <c r="D784" s="16">
        <f t="shared" si="66"/>
        <v>5</v>
      </c>
      <c r="E784" s="16">
        <f t="shared" si="67"/>
        <v>1</v>
      </c>
      <c r="F784" s="16">
        <f t="shared" si="68"/>
        <v>13</v>
      </c>
      <c r="G784" s="195">
        <v>782</v>
      </c>
      <c r="H784" s="193">
        <v>0.28664576200000003</v>
      </c>
    </row>
    <row r="785" spans="2:8" x14ac:dyDescent="0.25">
      <c r="B785" s="192">
        <f t="shared" si="69"/>
        <v>43133.583333331437</v>
      </c>
      <c r="C785" s="16">
        <f t="shared" si="65"/>
        <v>2</v>
      </c>
      <c r="D785" s="16">
        <f t="shared" si="66"/>
        <v>5</v>
      </c>
      <c r="E785" s="16">
        <f t="shared" si="67"/>
        <v>1</v>
      </c>
      <c r="F785" s="16">
        <f t="shared" si="68"/>
        <v>14</v>
      </c>
      <c r="G785" s="195">
        <v>783</v>
      </c>
      <c r="H785" s="193">
        <v>0.27309239699999999</v>
      </c>
    </row>
    <row r="786" spans="2:8" x14ac:dyDescent="0.25">
      <c r="B786" s="192">
        <f t="shared" si="69"/>
        <v>43133.624999998101</v>
      </c>
      <c r="C786" s="16">
        <f t="shared" si="65"/>
        <v>2</v>
      </c>
      <c r="D786" s="16">
        <f t="shared" si="66"/>
        <v>5</v>
      </c>
      <c r="E786" s="16">
        <f t="shared" si="67"/>
        <v>1</v>
      </c>
      <c r="F786" s="16">
        <f t="shared" si="68"/>
        <v>15</v>
      </c>
      <c r="G786" s="195">
        <v>784</v>
      </c>
      <c r="H786" s="193">
        <v>0.213567337</v>
      </c>
    </row>
    <row r="787" spans="2:8" x14ac:dyDescent="0.25">
      <c r="B787" s="192">
        <f t="shared" si="69"/>
        <v>43133.666666664765</v>
      </c>
      <c r="C787" s="16">
        <f t="shared" si="65"/>
        <v>2</v>
      </c>
      <c r="D787" s="16">
        <f t="shared" si="66"/>
        <v>5</v>
      </c>
      <c r="E787" s="16">
        <f t="shared" si="67"/>
        <v>1</v>
      </c>
      <c r="F787" s="16">
        <f t="shared" si="68"/>
        <v>16</v>
      </c>
      <c r="G787" s="195">
        <v>785</v>
      </c>
      <c r="H787" s="193">
        <v>0.13832133599999999</v>
      </c>
    </row>
    <row r="788" spans="2:8" x14ac:dyDescent="0.25">
      <c r="B788" s="192">
        <f t="shared" si="69"/>
        <v>43133.708333331429</v>
      </c>
      <c r="C788" s="16">
        <f t="shared" si="65"/>
        <v>2</v>
      </c>
      <c r="D788" s="16">
        <f t="shared" si="66"/>
        <v>5</v>
      </c>
      <c r="E788" s="16">
        <f t="shared" si="67"/>
        <v>1</v>
      </c>
      <c r="F788" s="16">
        <f t="shared" si="68"/>
        <v>17</v>
      </c>
      <c r="G788" s="195">
        <v>786</v>
      </c>
      <c r="H788" s="193">
        <v>1.1093438000000001E-2</v>
      </c>
    </row>
    <row r="789" spans="2:8" x14ac:dyDescent="0.25">
      <c r="B789" s="192">
        <f t="shared" si="69"/>
        <v>43133.749999998094</v>
      </c>
      <c r="C789" s="16">
        <f t="shared" si="65"/>
        <v>2</v>
      </c>
      <c r="D789" s="16">
        <f t="shared" si="66"/>
        <v>5</v>
      </c>
      <c r="E789" s="16">
        <f t="shared" si="67"/>
        <v>1</v>
      </c>
      <c r="F789" s="16">
        <f t="shared" si="68"/>
        <v>18</v>
      </c>
      <c r="G789" s="195">
        <v>787</v>
      </c>
      <c r="H789" s="193">
        <v>0</v>
      </c>
    </row>
    <row r="790" spans="2:8" x14ac:dyDescent="0.25">
      <c r="B790" s="192">
        <f t="shared" si="69"/>
        <v>43133.791666664758</v>
      </c>
      <c r="C790" s="16">
        <f t="shared" si="65"/>
        <v>2</v>
      </c>
      <c r="D790" s="16">
        <f t="shared" si="66"/>
        <v>5</v>
      </c>
      <c r="E790" s="16">
        <f t="shared" si="67"/>
        <v>1</v>
      </c>
      <c r="F790" s="16">
        <f t="shared" si="68"/>
        <v>19</v>
      </c>
      <c r="G790" s="195">
        <v>788</v>
      </c>
      <c r="H790" s="193">
        <v>0</v>
      </c>
    </row>
    <row r="791" spans="2:8" x14ac:dyDescent="0.25">
      <c r="B791" s="192">
        <f t="shared" si="69"/>
        <v>43133.833333331422</v>
      </c>
      <c r="C791" s="16">
        <f t="shared" si="65"/>
        <v>2</v>
      </c>
      <c r="D791" s="16">
        <f t="shared" si="66"/>
        <v>5</v>
      </c>
      <c r="E791" s="16">
        <f t="shared" si="67"/>
        <v>1</v>
      </c>
      <c r="F791" s="16">
        <f t="shared" si="68"/>
        <v>20</v>
      </c>
      <c r="G791" s="195">
        <v>789</v>
      </c>
      <c r="H791" s="193">
        <v>0</v>
      </c>
    </row>
    <row r="792" spans="2:8" x14ac:dyDescent="0.25">
      <c r="B792" s="192">
        <f t="shared" si="69"/>
        <v>43133.874999998086</v>
      </c>
      <c r="C792" s="16">
        <f t="shared" si="65"/>
        <v>2</v>
      </c>
      <c r="D792" s="16">
        <f t="shared" si="66"/>
        <v>5</v>
      </c>
      <c r="E792" s="16">
        <f t="shared" si="67"/>
        <v>1</v>
      </c>
      <c r="F792" s="16">
        <f t="shared" si="68"/>
        <v>21</v>
      </c>
      <c r="G792" s="195">
        <v>790</v>
      </c>
      <c r="H792" s="193">
        <v>0</v>
      </c>
    </row>
    <row r="793" spans="2:8" x14ac:dyDescent="0.25">
      <c r="B793" s="192">
        <f t="shared" si="69"/>
        <v>43133.916666664751</v>
      </c>
      <c r="C793" s="16">
        <f t="shared" si="65"/>
        <v>2</v>
      </c>
      <c r="D793" s="16">
        <f t="shared" si="66"/>
        <v>5</v>
      </c>
      <c r="E793" s="16">
        <f t="shared" si="67"/>
        <v>1</v>
      </c>
      <c r="F793" s="16">
        <f t="shared" si="68"/>
        <v>22</v>
      </c>
      <c r="G793" s="195">
        <v>791</v>
      </c>
      <c r="H793" s="193">
        <v>0</v>
      </c>
    </row>
    <row r="794" spans="2:8" x14ac:dyDescent="0.25">
      <c r="B794" s="192">
        <f t="shared" si="69"/>
        <v>43133.958333331415</v>
      </c>
      <c r="C794" s="16">
        <f t="shared" si="65"/>
        <v>2</v>
      </c>
      <c r="D794" s="16">
        <f t="shared" si="66"/>
        <v>5</v>
      </c>
      <c r="E794" s="16">
        <f t="shared" si="67"/>
        <v>1</v>
      </c>
      <c r="F794" s="16">
        <f t="shared" si="68"/>
        <v>23</v>
      </c>
      <c r="G794" s="195">
        <v>792</v>
      </c>
      <c r="H794" s="193">
        <v>0</v>
      </c>
    </row>
    <row r="795" spans="2:8" x14ac:dyDescent="0.25">
      <c r="B795" s="192">
        <f t="shared" si="69"/>
        <v>43133.999999998079</v>
      </c>
      <c r="C795" s="16">
        <f t="shared" si="65"/>
        <v>2</v>
      </c>
      <c r="D795" s="16">
        <f t="shared" si="66"/>
        <v>6</v>
      </c>
      <c r="E795" s="16">
        <f t="shared" si="67"/>
        <v>2</v>
      </c>
      <c r="F795" s="16">
        <f t="shared" si="68"/>
        <v>0</v>
      </c>
      <c r="G795" s="195">
        <v>793</v>
      </c>
      <c r="H795" s="193">
        <v>0</v>
      </c>
    </row>
    <row r="796" spans="2:8" x14ac:dyDescent="0.25">
      <c r="B796" s="192">
        <f t="shared" si="69"/>
        <v>43134.041666664743</v>
      </c>
      <c r="C796" s="16">
        <f t="shared" si="65"/>
        <v>2</v>
      </c>
      <c r="D796" s="16">
        <f t="shared" si="66"/>
        <v>6</v>
      </c>
      <c r="E796" s="16">
        <f t="shared" si="67"/>
        <v>2</v>
      </c>
      <c r="F796" s="16">
        <f t="shared" si="68"/>
        <v>1</v>
      </c>
      <c r="G796" s="195">
        <v>794</v>
      </c>
      <c r="H796" s="193">
        <v>0</v>
      </c>
    </row>
    <row r="797" spans="2:8" x14ac:dyDescent="0.25">
      <c r="B797" s="192">
        <f t="shared" si="69"/>
        <v>43134.083333331408</v>
      </c>
      <c r="C797" s="16">
        <f t="shared" si="65"/>
        <v>2</v>
      </c>
      <c r="D797" s="16">
        <f t="shared" si="66"/>
        <v>6</v>
      </c>
      <c r="E797" s="16">
        <f t="shared" si="67"/>
        <v>2</v>
      </c>
      <c r="F797" s="16">
        <f t="shared" si="68"/>
        <v>2</v>
      </c>
      <c r="G797" s="195">
        <v>795</v>
      </c>
      <c r="H797" s="193">
        <v>0</v>
      </c>
    </row>
    <row r="798" spans="2:8" x14ac:dyDescent="0.25">
      <c r="B798" s="192">
        <f t="shared" si="69"/>
        <v>43134.124999998072</v>
      </c>
      <c r="C798" s="16">
        <f t="shared" si="65"/>
        <v>2</v>
      </c>
      <c r="D798" s="16">
        <f t="shared" si="66"/>
        <v>6</v>
      </c>
      <c r="E798" s="16">
        <f t="shared" si="67"/>
        <v>2</v>
      </c>
      <c r="F798" s="16">
        <f t="shared" si="68"/>
        <v>3</v>
      </c>
      <c r="G798" s="195">
        <v>796</v>
      </c>
      <c r="H798" s="193">
        <v>0</v>
      </c>
    </row>
    <row r="799" spans="2:8" x14ac:dyDescent="0.25">
      <c r="B799" s="192">
        <f t="shared" si="69"/>
        <v>43134.166666664736</v>
      </c>
      <c r="C799" s="16">
        <f t="shared" si="65"/>
        <v>2</v>
      </c>
      <c r="D799" s="16">
        <f t="shared" si="66"/>
        <v>6</v>
      </c>
      <c r="E799" s="16">
        <f t="shared" si="67"/>
        <v>2</v>
      </c>
      <c r="F799" s="16">
        <f t="shared" si="68"/>
        <v>4</v>
      </c>
      <c r="G799" s="195">
        <v>797</v>
      </c>
      <c r="H799" s="193">
        <v>0</v>
      </c>
    </row>
    <row r="800" spans="2:8" x14ac:dyDescent="0.25">
      <c r="B800" s="192">
        <f t="shared" si="69"/>
        <v>43134.2083333314</v>
      </c>
      <c r="C800" s="16">
        <f t="shared" si="65"/>
        <v>2</v>
      </c>
      <c r="D800" s="16">
        <f t="shared" si="66"/>
        <v>6</v>
      </c>
      <c r="E800" s="16">
        <f t="shared" si="67"/>
        <v>2</v>
      </c>
      <c r="F800" s="16">
        <f t="shared" si="68"/>
        <v>5</v>
      </c>
      <c r="G800" s="195">
        <v>798</v>
      </c>
      <c r="H800" s="193">
        <v>0</v>
      </c>
    </row>
    <row r="801" spans="2:8" x14ac:dyDescent="0.25">
      <c r="B801" s="192">
        <f t="shared" si="69"/>
        <v>43134.249999998065</v>
      </c>
      <c r="C801" s="16">
        <f t="shared" si="65"/>
        <v>2</v>
      </c>
      <c r="D801" s="16">
        <f t="shared" si="66"/>
        <v>6</v>
      </c>
      <c r="E801" s="16">
        <f t="shared" si="67"/>
        <v>2</v>
      </c>
      <c r="F801" s="16">
        <f t="shared" si="68"/>
        <v>6</v>
      </c>
      <c r="G801" s="195">
        <v>799</v>
      </c>
      <c r="H801" s="193">
        <v>0</v>
      </c>
    </row>
    <row r="802" spans="2:8" x14ac:dyDescent="0.25">
      <c r="B802" s="192">
        <f t="shared" si="69"/>
        <v>43134.291666664729</v>
      </c>
      <c r="C802" s="16">
        <f t="shared" si="65"/>
        <v>2</v>
      </c>
      <c r="D802" s="16">
        <f t="shared" si="66"/>
        <v>6</v>
      </c>
      <c r="E802" s="16">
        <f t="shared" si="67"/>
        <v>2</v>
      </c>
      <c r="F802" s="16">
        <f t="shared" si="68"/>
        <v>7</v>
      </c>
      <c r="G802" s="195">
        <v>800</v>
      </c>
      <c r="H802" s="193">
        <v>4.1276439999999998E-3</v>
      </c>
    </row>
    <row r="803" spans="2:8" x14ac:dyDescent="0.25">
      <c r="B803" s="192">
        <f t="shared" si="69"/>
        <v>43134.333333331393</v>
      </c>
      <c r="C803" s="16">
        <f t="shared" si="65"/>
        <v>2</v>
      </c>
      <c r="D803" s="16">
        <f t="shared" si="66"/>
        <v>6</v>
      </c>
      <c r="E803" s="16">
        <f t="shared" si="67"/>
        <v>2</v>
      </c>
      <c r="F803" s="16">
        <f t="shared" si="68"/>
        <v>8</v>
      </c>
      <c r="G803" s="195">
        <v>801</v>
      </c>
      <c r="H803" s="193">
        <v>0.11656522</v>
      </c>
    </row>
    <row r="804" spans="2:8" x14ac:dyDescent="0.25">
      <c r="B804" s="192">
        <f t="shared" si="69"/>
        <v>43134.374999998057</v>
      </c>
      <c r="C804" s="16">
        <f t="shared" si="65"/>
        <v>2</v>
      </c>
      <c r="D804" s="16">
        <f t="shared" si="66"/>
        <v>6</v>
      </c>
      <c r="E804" s="16">
        <f t="shared" si="67"/>
        <v>2</v>
      </c>
      <c r="F804" s="16">
        <f t="shared" si="68"/>
        <v>9</v>
      </c>
      <c r="G804" s="195">
        <v>802</v>
      </c>
      <c r="H804" s="193">
        <v>0.27281122600000002</v>
      </c>
    </row>
    <row r="805" spans="2:8" x14ac:dyDescent="0.25">
      <c r="B805" s="192">
        <f t="shared" si="69"/>
        <v>43134.416666664722</v>
      </c>
      <c r="C805" s="16">
        <f t="shared" si="65"/>
        <v>2</v>
      </c>
      <c r="D805" s="16">
        <f t="shared" si="66"/>
        <v>6</v>
      </c>
      <c r="E805" s="16">
        <f t="shared" si="67"/>
        <v>2</v>
      </c>
      <c r="F805" s="16">
        <f t="shared" si="68"/>
        <v>10</v>
      </c>
      <c r="G805" s="195">
        <v>803</v>
      </c>
      <c r="H805" s="193">
        <v>0.35573790399999999</v>
      </c>
    </row>
    <row r="806" spans="2:8" x14ac:dyDescent="0.25">
      <c r="B806" s="192">
        <f t="shared" si="69"/>
        <v>43134.458333331386</v>
      </c>
      <c r="C806" s="16">
        <f t="shared" si="65"/>
        <v>2</v>
      </c>
      <c r="D806" s="16">
        <f t="shared" si="66"/>
        <v>6</v>
      </c>
      <c r="E806" s="16">
        <f t="shared" si="67"/>
        <v>2</v>
      </c>
      <c r="F806" s="16">
        <f t="shared" si="68"/>
        <v>11</v>
      </c>
      <c r="G806" s="195">
        <v>804</v>
      </c>
      <c r="H806" s="193">
        <v>0.43001339700000002</v>
      </c>
    </row>
    <row r="807" spans="2:8" x14ac:dyDescent="0.25">
      <c r="B807" s="192">
        <f t="shared" si="69"/>
        <v>43134.49999999805</v>
      </c>
      <c r="C807" s="16">
        <f t="shared" si="65"/>
        <v>2</v>
      </c>
      <c r="D807" s="16">
        <f t="shared" si="66"/>
        <v>6</v>
      </c>
      <c r="E807" s="16">
        <f t="shared" si="67"/>
        <v>2</v>
      </c>
      <c r="F807" s="16">
        <f t="shared" si="68"/>
        <v>12</v>
      </c>
      <c r="G807" s="195">
        <v>805</v>
      </c>
      <c r="H807" s="193">
        <v>0.425010999</v>
      </c>
    </row>
    <row r="808" spans="2:8" x14ac:dyDescent="0.25">
      <c r="B808" s="192">
        <f t="shared" si="69"/>
        <v>43134.541666664714</v>
      </c>
      <c r="C808" s="16">
        <f t="shared" si="65"/>
        <v>2</v>
      </c>
      <c r="D808" s="16">
        <f t="shared" si="66"/>
        <v>6</v>
      </c>
      <c r="E808" s="16">
        <f t="shared" si="67"/>
        <v>2</v>
      </c>
      <c r="F808" s="16">
        <f t="shared" si="68"/>
        <v>13</v>
      </c>
      <c r="G808" s="195">
        <v>806</v>
      </c>
      <c r="H808" s="193">
        <v>0.40599086000000001</v>
      </c>
    </row>
    <row r="809" spans="2:8" x14ac:dyDescent="0.25">
      <c r="B809" s="192">
        <f t="shared" si="69"/>
        <v>43134.583333331379</v>
      </c>
      <c r="C809" s="16">
        <f t="shared" si="65"/>
        <v>2</v>
      </c>
      <c r="D809" s="16">
        <f t="shared" si="66"/>
        <v>6</v>
      </c>
      <c r="E809" s="16">
        <f t="shared" si="67"/>
        <v>2</v>
      </c>
      <c r="F809" s="16">
        <f t="shared" si="68"/>
        <v>14</v>
      </c>
      <c r="G809" s="195">
        <v>807</v>
      </c>
      <c r="H809" s="193">
        <v>0.33955192200000001</v>
      </c>
    </row>
    <row r="810" spans="2:8" x14ac:dyDescent="0.25">
      <c r="B810" s="192">
        <f t="shared" si="69"/>
        <v>43134.624999998043</v>
      </c>
      <c r="C810" s="16">
        <f t="shared" si="65"/>
        <v>2</v>
      </c>
      <c r="D810" s="16">
        <f t="shared" si="66"/>
        <v>6</v>
      </c>
      <c r="E810" s="16">
        <f t="shared" si="67"/>
        <v>2</v>
      </c>
      <c r="F810" s="16">
        <f t="shared" si="68"/>
        <v>15</v>
      </c>
      <c r="G810" s="195">
        <v>808</v>
      </c>
      <c r="H810" s="193">
        <v>0.26872490599999999</v>
      </c>
    </row>
    <row r="811" spans="2:8" x14ac:dyDescent="0.25">
      <c r="B811" s="192">
        <f t="shared" si="69"/>
        <v>43134.666666664707</v>
      </c>
      <c r="C811" s="16">
        <f t="shared" si="65"/>
        <v>2</v>
      </c>
      <c r="D811" s="16">
        <f t="shared" si="66"/>
        <v>6</v>
      </c>
      <c r="E811" s="16">
        <f t="shared" si="67"/>
        <v>2</v>
      </c>
      <c r="F811" s="16">
        <f t="shared" si="68"/>
        <v>16</v>
      </c>
      <c r="G811" s="195">
        <v>809</v>
      </c>
      <c r="H811" s="193">
        <v>0.16545352999999999</v>
      </c>
    </row>
    <row r="812" spans="2:8" x14ac:dyDescent="0.25">
      <c r="B812" s="192">
        <f t="shared" si="69"/>
        <v>43134.708333331371</v>
      </c>
      <c r="C812" s="16">
        <f t="shared" si="65"/>
        <v>2</v>
      </c>
      <c r="D812" s="16">
        <f t="shared" si="66"/>
        <v>6</v>
      </c>
      <c r="E812" s="16">
        <f t="shared" si="67"/>
        <v>2</v>
      </c>
      <c r="F812" s="16">
        <f t="shared" si="68"/>
        <v>17</v>
      </c>
      <c r="G812" s="195">
        <v>810</v>
      </c>
      <c r="H812" s="193">
        <v>1.515591E-2</v>
      </c>
    </row>
    <row r="813" spans="2:8" x14ac:dyDescent="0.25">
      <c r="B813" s="192">
        <f t="shared" si="69"/>
        <v>43134.749999998035</v>
      </c>
      <c r="C813" s="16">
        <f t="shared" si="65"/>
        <v>2</v>
      </c>
      <c r="D813" s="16">
        <f t="shared" si="66"/>
        <v>6</v>
      </c>
      <c r="E813" s="16">
        <f t="shared" si="67"/>
        <v>2</v>
      </c>
      <c r="F813" s="16">
        <f t="shared" si="68"/>
        <v>18</v>
      </c>
      <c r="G813" s="195">
        <v>811</v>
      </c>
      <c r="H813" s="193">
        <v>0</v>
      </c>
    </row>
    <row r="814" spans="2:8" x14ac:dyDescent="0.25">
      <c r="B814" s="192">
        <f t="shared" si="69"/>
        <v>43134.7916666647</v>
      </c>
      <c r="C814" s="16">
        <f t="shared" si="65"/>
        <v>2</v>
      </c>
      <c r="D814" s="16">
        <f t="shared" si="66"/>
        <v>6</v>
      </c>
      <c r="E814" s="16">
        <f t="shared" si="67"/>
        <v>2</v>
      </c>
      <c r="F814" s="16">
        <f t="shared" si="68"/>
        <v>19</v>
      </c>
      <c r="G814" s="195">
        <v>812</v>
      </c>
      <c r="H814" s="193">
        <v>0</v>
      </c>
    </row>
    <row r="815" spans="2:8" x14ac:dyDescent="0.25">
      <c r="B815" s="192">
        <f t="shared" si="69"/>
        <v>43134.833333331364</v>
      </c>
      <c r="C815" s="16">
        <f t="shared" si="65"/>
        <v>2</v>
      </c>
      <c r="D815" s="16">
        <f t="shared" si="66"/>
        <v>6</v>
      </c>
      <c r="E815" s="16">
        <f t="shared" si="67"/>
        <v>2</v>
      </c>
      <c r="F815" s="16">
        <f t="shared" si="68"/>
        <v>20</v>
      </c>
      <c r="G815" s="195">
        <v>813</v>
      </c>
      <c r="H815" s="193">
        <v>0</v>
      </c>
    </row>
    <row r="816" spans="2:8" x14ac:dyDescent="0.25">
      <c r="B816" s="192">
        <f t="shared" si="69"/>
        <v>43134.874999998028</v>
      </c>
      <c r="C816" s="16">
        <f t="shared" si="65"/>
        <v>2</v>
      </c>
      <c r="D816" s="16">
        <f t="shared" si="66"/>
        <v>6</v>
      </c>
      <c r="E816" s="16">
        <f t="shared" si="67"/>
        <v>2</v>
      </c>
      <c r="F816" s="16">
        <f t="shared" si="68"/>
        <v>21</v>
      </c>
      <c r="G816" s="195">
        <v>814</v>
      </c>
      <c r="H816" s="193">
        <v>0</v>
      </c>
    </row>
    <row r="817" spans="2:8" x14ac:dyDescent="0.25">
      <c r="B817" s="192">
        <f t="shared" si="69"/>
        <v>43134.916666664692</v>
      </c>
      <c r="C817" s="16">
        <f t="shared" si="65"/>
        <v>2</v>
      </c>
      <c r="D817" s="16">
        <f t="shared" si="66"/>
        <v>6</v>
      </c>
      <c r="E817" s="16">
        <f t="shared" si="67"/>
        <v>2</v>
      </c>
      <c r="F817" s="16">
        <f t="shared" si="68"/>
        <v>22</v>
      </c>
      <c r="G817" s="195">
        <v>815</v>
      </c>
      <c r="H817" s="193">
        <v>0</v>
      </c>
    </row>
    <row r="818" spans="2:8" x14ac:dyDescent="0.25">
      <c r="B818" s="192">
        <f t="shared" si="69"/>
        <v>43134.958333331357</v>
      </c>
      <c r="C818" s="16">
        <f t="shared" si="65"/>
        <v>2</v>
      </c>
      <c r="D818" s="16">
        <f t="shared" si="66"/>
        <v>6</v>
      </c>
      <c r="E818" s="16">
        <f t="shared" si="67"/>
        <v>2</v>
      </c>
      <c r="F818" s="16">
        <f t="shared" si="68"/>
        <v>23</v>
      </c>
      <c r="G818" s="195">
        <v>816</v>
      </c>
      <c r="H818" s="193">
        <v>0</v>
      </c>
    </row>
    <row r="819" spans="2:8" x14ac:dyDescent="0.25">
      <c r="B819" s="192">
        <f t="shared" si="69"/>
        <v>43134.999999998021</v>
      </c>
      <c r="C819" s="16">
        <f t="shared" si="65"/>
        <v>2</v>
      </c>
      <c r="D819" s="16">
        <f t="shared" si="66"/>
        <v>7</v>
      </c>
      <c r="E819" s="16">
        <f t="shared" si="67"/>
        <v>2</v>
      </c>
      <c r="F819" s="16">
        <f t="shared" si="68"/>
        <v>0</v>
      </c>
      <c r="G819" s="195">
        <v>817</v>
      </c>
      <c r="H819" s="193">
        <v>0</v>
      </c>
    </row>
    <row r="820" spans="2:8" x14ac:dyDescent="0.25">
      <c r="B820" s="192">
        <f t="shared" si="69"/>
        <v>43135.041666664685</v>
      </c>
      <c r="C820" s="16">
        <f t="shared" si="65"/>
        <v>2</v>
      </c>
      <c r="D820" s="16">
        <f t="shared" si="66"/>
        <v>7</v>
      </c>
      <c r="E820" s="16">
        <f t="shared" si="67"/>
        <v>2</v>
      </c>
      <c r="F820" s="16">
        <f t="shared" si="68"/>
        <v>1</v>
      </c>
      <c r="G820" s="195">
        <v>818</v>
      </c>
      <c r="H820" s="193">
        <v>0</v>
      </c>
    </row>
    <row r="821" spans="2:8" x14ac:dyDescent="0.25">
      <c r="B821" s="192">
        <f t="shared" si="69"/>
        <v>43135.083333331349</v>
      </c>
      <c r="C821" s="16">
        <f t="shared" si="65"/>
        <v>2</v>
      </c>
      <c r="D821" s="16">
        <f t="shared" si="66"/>
        <v>7</v>
      </c>
      <c r="E821" s="16">
        <f t="shared" si="67"/>
        <v>2</v>
      </c>
      <c r="F821" s="16">
        <f t="shared" si="68"/>
        <v>2</v>
      </c>
      <c r="G821" s="195">
        <v>819</v>
      </c>
      <c r="H821" s="193">
        <v>0</v>
      </c>
    </row>
    <row r="822" spans="2:8" x14ac:dyDescent="0.25">
      <c r="B822" s="192">
        <f t="shared" si="69"/>
        <v>43135.124999998014</v>
      </c>
      <c r="C822" s="16">
        <f t="shared" si="65"/>
        <v>2</v>
      </c>
      <c r="D822" s="16">
        <f t="shared" si="66"/>
        <v>7</v>
      </c>
      <c r="E822" s="16">
        <f t="shared" si="67"/>
        <v>2</v>
      </c>
      <c r="F822" s="16">
        <f t="shared" si="68"/>
        <v>3</v>
      </c>
      <c r="G822" s="195">
        <v>820</v>
      </c>
      <c r="H822" s="193">
        <v>0</v>
      </c>
    </row>
    <row r="823" spans="2:8" x14ac:dyDescent="0.25">
      <c r="B823" s="192">
        <f t="shared" si="69"/>
        <v>43135.166666664678</v>
      </c>
      <c r="C823" s="16">
        <f t="shared" si="65"/>
        <v>2</v>
      </c>
      <c r="D823" s="16">
        <f t="shared" si="66"/>
        <v>7</v>
      </c>
      <c r="E823" s="16">
        <f t="shared" si="67"/>
        <v>2</v>
      </c>
      <c r="F823" s="16">
        <f t="shared" si="68"/>
        <v>4</v>
      </c>
      <c r="G823" s="195">
        <v>821</v>
      </c>
      <c r="H823" s="193">
        <v>0</v>
      </c>
    </row>
    <row r="824" spans="2:8" x14ac:dyDescent="0.25">
      <c r="B824" s="192">
        <f t="shared" si="69"/>
        <v>43135.208333331342</v>
      </c>
      <c r="C824" s="16">
        <f t="shared" si="65"/>
        <v>2</v>
      </c>
      <c r="D824" s="16">
        <f t="shared" si="66"/>
        <v>7</v>
      </c>
      <c r="E824" s="16">
        <f t="shared" si="67"/>
        <v>2</v>
      </c>
      <c r="F824" s="16">
        <f t="shared" si="68"/>
        <v>5</v>
      </c>
      <c r="G824" s="195">
        <v>822</v>
      </c>
      <c r="H824" s="193">
        <v>0</v>
      </c>
    </row>
    <row r="825" spans="2:8" x14ac:dyDescent="0.25">
      <c r="B825" s="192">
        <f t="shared" si="69"/>
        <v>43135.249999998006</v>
      </c>
      <c r="C825" s="16">
        <f t="shared" si="65"/>
        <v>2</v>
      </c>
      <c r="D825" s="16">
        <f t="shared" si="66"/>
        <v>7</v>
      </c>
      <c r="E825" s="16">
        <f t="shared" si="67"/>
        <v>2</v>
      </c>
      <c r="F825" s="16">
        <f t="shared" si="68"/>
        <v>6</v>
      </c>
      <c r="G825" s="195">
        <v>823</v>
      </c>
      <c r="H825" s="193">
        <v>0</v>
      </c>
    </row>
    <row r="826" spans="2:8" x14ac:dyDescent="0.25">
      <c r="B826" s="192">
        <f t="shared" si="69"/>
        <v>43135.291666664671</v>
      </c>
      <c r="C826" s="16">
        <f t="shared" si="65"/>
        <v>2</v>
      </c>
      <c r="D826" s="16">
        <f t="shared" si="66"/>
        <v>7</v>
      </c>
      <c r="E826" s="16">
        <f t="shared" si="67"/>
        <v>2</v>
      </c>
      <c r="F826" s="16">
        <f t="shared" si="68"/>
        <v>7</v>
      </c>
      <c r="G826" s="195">
        <v>824</v>
      </c>
      <c r="H826" s="193">
        <v>4.2665100000000003E-3</v>
      </c>
    </row>
    <row r="827" spans="2:8" x14ac:dyDescent="0.25">
      <c r="B827" s="192">
        <f t="shared" si="69"/>
        <v>43135.333333331335</v>
      </c>
      <c r="C827" s="16">
        <f t="shared" si="65"/>
        <v>2</v>
      </c>
      <c r="D827" s="16">
        <f t="shared" si="66"/>
        <v>7</v>
      </c>
      <c r="E827" s="16">
        <f t="shared" si="67"/>
        <v>2</v>
      </c>
      <c r="F827" s="16">
        <f t="shared" si="68"/>
        <v>8</v>
      </c>
      <c r="G827" s="195">
        <v>825</v>
      </c>
      <c r="H827" s="193">
        <v>0.107476789</v>
      </c>
    </row>
    <row r="828" spans="2:8" x14ac:dyDescent="0.25">
      <c r="B828" s="192">
        <f t="shared" si="69"/>
        <v>43135.374999997999</v>
      </c>
      <c r="C828" s="16">
        <f t="shared" si="65"/>
        <v>2</v>
      </c>
      <c r="D828" s="16">
        <f t="shared" si="66"/>
        <v>7</v>
      </c>
      <c r="E828" s="16">
        <f t="shared" si="67"/>
        <v>2</v>
      </c>
      <c r="F828" s="16">
        <f t="shared" si="68"/>
        <v>9</v>
      </c>
      <c r="G828" s="195">
        <v>826</v>
      </c>
      <c r="H828" s="193">
        <v>0.23453148100000001</v>
      </c>
    </row>
    <row r="829" spans="2:8" x14ac:dyDescent="0.25">
      <c r="B829" s="192">
        <f t="shared" si="69"/>
        <v>43135.416666664663</v>
      </c>
      <c r="C829" s="16">
        <f t="shared" si="65"/>
        <v>2</v>
      </c>
      <c r="D829" s="16">
        <f t="shared" si="66"/>
        <v>7</v>
      </c>
      <c r="E829" s="16">
        <f t="shared" si="67"/>
        <v>2</v>
      </c>
      <c r="F829" s="16">
        <f t="shared" si="68"/>
        <v>10</v>
      </c>
      <c r="G829" s="195">
        <v>827</v>
      </c>
      <c r="H829" s="193">
        <v>0.316773466</v>
      </c>
    </row>
    <row r="830" spans="2:8" x14ac:dyDescent="0.25">
      <c r="B830" s="192">
        <f t="shared" si="69"/>
        <v>43135.458333331328</v>
      </c>
      <c r="C830" s="16">
        <f t="shared" si="65"/>
        <v>2</v>
      </c>
      <c r="D830" s="16">
        <f t="shared" si="66"/>
        <v>7</v>
      </c>
      <c r="E830" s="16">
        <f t="shared" si="67"/>
        <v>2</v>
      </c>
      <c r="F830" s="16">
        <f t="shared" si="68"/>
        <v>11</v>
      </c>
      <c r="G830" s="195">
        <v>828</v>
      </c>
      <c r="H830" s="193">
        <v>0.32200451699999999</v>
      </c>
    </row>
    <row r="831" spans="2:8" x14ac:dyDescent="0.25">
      <c r="B831" s="192">
        <f t="shared" si="69"/>
        <v>43135.499999997992</v>
      </c>
      <c r="C831" s="16">
        <f t="shared" si="65"/>
        <v>2</v>
      </c>
      <c r="D831" s="16">
        <f t="shared" si="66"/>
        <v>7</v>
      </c>
      <c r="E831" s="16">
        <f t="shared" si="67"/>
        <v>2</v>
      </c>
      <c r="F831" s="16">
        <f t="shared" si="68"/>
        <v>12</v>
      </c>
      <c r="G831" s="195">
        <v>829</v>
      </c>
      <c r="H831" s="193">
        <v>0.34150989700000001</v>
      </c>
    </row>
    <row r="832" spans="2:8" x14ac:dyDescent="0.25">
      <c r="B832" s="192">
        <f t="shared" si="69"/>
        <v>43135.541666664656</v>
      </c>
      <c r="C832" s="16">
        <f t="shared" si="65"/>
        <v>2</v>
      </c>
      <c r="D832" s="16">
        <f t="shared" si="66"/>
        <v>7</v>
      </c>
      <c r="E832" s="16">
        <f t="shared" si="67"/>
        <v>2</v>
      </c>
      <c r="F832" s="16">
        <f t="shared" si="68"/>
        <v>13</v>
      </c>
      <c r="G832" s="195">
        <v>830</v>
      </c>
      <c r="H832" s="193">
        <v>0.32245072699999999</v>
      </c>
    </row>
    <row r="833" spans="2:8" x14ac:dyDescent="0.25">
      <c r="B833" s="192">
        <f t="shared" si="69"/>
        <v>43135.58333333132</v>
      </c>
      <c r="C833" s="16">
        <f t="shared" si="65"/>
        <v>2</v>
      </c>
      <c r="D833" s="16">
        <f t="shared" si="66"/>
        <v>7</v>
      </c>
      <c r="E833" s="16">
        <f t="shared" si="67"/>
        <v>2</v>
      </c>
      <c r="F833" s="16">
        <f t="shared" si="68"/>
        <v>14</v>
      </c>
      <c r="G833" s="195">
        <v>831</v>
      </c>
      <c r="H833" s="193">
        <v>0.27850491199999999</v>
      </c>
    </row>
    <row r="834" spans="2:8" x14ac:dyDescent="0.25">
      <c r="B834" s="192">
        <f t="shared" si="69"/>
        <v>43135.624999997985</v>
      </c>
      <c r="C834" s="16">
        <f t="shared" si="65"/>
        <v>2</v>
      </c>
      <c r="D834" s="16">
        <f t="shared" si="66"/>
        <v>7</v>
      </c>
      <c r="E834" s="16">
        <f t="shared" si="67"/>
        <v>2</v>
      </c>
      <c r="F834" s="16">
        <f t="shared" si="68"/>
        <v>15</v>
      </c>
      <c r="G834" s="195">
        <v>832</v>
      </c>
      <c r="H834" s="193">
        <v>0.23894749800000001</v>
      </c>
    </row>
    <row r="835" spans="2:8" x14ac:dyDescent="0.25">
      <c r="B835" s="192">
        <f t="shared" si="69"/>
        <v>43135.666666664649</v>
      </c>
      <c r="C835" s="16">
        <f t="shared" si="65"/>
        <v>2</v>
      </c>
      <c r="D835" s="16">
        <f t="shared" si="66"/>
        <v>7</v>
      </c>
      <c r="E835" s="16">
        <f t="shared" si="67"/>
        <v>2</v>
      </c>
      <c r="F835" s="16">
        <f t="shared" si="68"/>
        <v>16</v>
      </c>
      <c r="G835" s="195">
        <v>833</v>
      </c>
      <c r="H835" s="193">
        <v>0.14947122400000001</v>
      </c>
    </row>
    <row r="836" spans="2:8" x14ac:dyDescent="0.25">
      <c r="B836" s="192">
        <f t="shared" si="69"/>
        <v>43135.708333331313</v>
      </c>
      <c r="C836" s="16">
        <f t="shared" ref="C836:C899" si="70">MONTH(B836)</f>
        <v>2</v>
      </c>
      <c r="D836" s="16">
        <f t="shared" ref="D836:D899" si="71">WEEKDAY(B836,2)</f>
        <v>7</v>
      </c>
      <c r="E836" s="16">
        <f t="shared" ref="E836:E899" si="72">IF(D836&lt;6,1,2)</f>
        <v>2</v>
      </c>
      <c r="F836" s="16">
        <f t="shared" ref="F836:F899" si="73">HOUR(B836)</f>
        <v>17</v>
      </c>
      <c r="G836" s="195">
        <v>834</v>
      </c>
      <c r="H836" s="193">
        <v>1.4086266E-2</v>
      </c>
    </row>
    <row r="837" spans="2:8" x14ac:dyDescent="0.25">
      <c r="B837" s="192">
        <f t="shared" ref="B837:B900" si="74">B836+1/24</f>
        <v>43135.749999997977</v>
      </c>
      <c r="C837" s="16">
        <f t="shared" si="70"/>
        <v>2</v>
      </c>
      <c r="D837" s="16">
        <f t="shared" si="71"/>
        <v>7</v>
      </c>
      <c r="E837" s="16">
        <f t="shared" si="72"/>
        <v>2</v>
      </c>
      <c r="F837" s="16">
        <f t="shared" si="73"/>
        <v>18</v>
      </c>
      <c r="G837" s="195">
        <v>835</v>
      </c>
      <c r="H837" s="193">
        <v>0</v>
      </c>
    </row>
    <row r="838" spans="2:8" x14ac:dyDescent="0.25">
      <c r="B838" s="192">
        <f t="shared" si="74"/>
        <v>43135.791666664642</v>
      </c>
      <c r="C838" s="16">
        <f t="shared" si="70"/>
        <v>2</v>
      </c>
      <c r="D838" s="16">
        <f t="shared" si="71"/>
        <v>7</v>
      </c>
      <c r="E838" s="16">
        <f t="shared" si="72"/>
        <v>2</v>
      </c>
      <c r="F838" s="16">
        <f t="shared" si="73"/>
        <v>19</v>
      </c>
      <c r="G838" s="195">
        <v>836</v>
      </c>
      <c r="H838" s="193">
        <v>0</v>
      </c>
    </row>
    <row r="839" spans="2:8" x14ac:dyDescent="0.25">
      <c r="B839" s="192">
        <f t="shared" si="74"/>
        <v>43135.833333331306</v>
      </c>
      <c r="C839" s="16">
        <f t="shared" si="70"/>
        <v>2</v>
      </c>
      <c r="D839" s="16">
        <f t="shared" si="71"/>
        <v>7</v>
      </c>
      <c r="E839" s="16">
        <f t="shared" si="72"/>
        <v>2</v>
      </c>
      <c r="F839" s="16">
        <f t="shared" si="73"/>
        <v>20</v>
      </c>
      <c r="G839" s="195">
        <v>837</v>
      </c>
      <c r="H839" s="193">
        <v>0</v>
      </c>
    </row>
    <row r="840" spans="2:8" x14ac:dyDescent="0.25">
      <c r="B840" s="192">
        <f t="shared" si="74"/>
        <v>43135.87499999797</v>
      </c>
      <c r="C840" s="16">
        <f t="shared" si="70"/>
        <v>2</v>
      </c>
      <c r="D840" s="16">
        <f t="shared" si="71"/>
        <v>7</v>
      </c>
      <c r="E840" s="16">
        <f t="shared" si="72"/>
        <v>2</v>
      </c>
      <c r="F840" s="16">
        <f t="shared" si="73"/>
        <v>21</v>
      </c>
      <c r="G840" s="195">
        <v>838</v>
      </c>
      <c r="H840" s="193">
        <v>0</v>
      </c>
    </row>
    <row r="841" spans="2:8" x14ac:dyDescent="0.25">
      <c r="B841" s="192">
        <f t="shared" si="74"/>
        <v>43135.916666664634</v>
      </c>
      <c r="C841" s="16">
        <f t="shared" si="70"/>
        <v>2</v>
      </c>
      <c r="D841" s="16">
        <f t="shared" si="71"/>
        <v>7</v>
      </c>
      <c r="E841" s="16">
        <f t="shared" si="72"/>
        <v>2</v>
      </c>
      <c r="F841" s="16">
        <f t="shared" si="73"/>
        <v>22</v>
      </c>
      <c r="G841" s="195">
        <v>839</v>
      </c>
      <c r="H841" s="193">
        <v>0</v>
      </c>
    </row>
    <row r="842" spans="2:8" x14ac:dyDescent="0.25">
      <c r="B842" s="192">
        <f t="shared" si="74"/>
        <v>43135.958333331298</v>
      </c>
      <c r="C842" s="16">
        <f t="shared" si="70"/>
        <v>2</v>
      </c>
      <c r="D842" s="16">
        <f t="shared" si="71"/>
        <v>7</v>
      </c>
      <c r="E842" s="16">
        <f t="shared" si="72"/>
        <v>2</v>
      </c>
      <c r="F842" s="16">
        <f t="shared" si="73"/>
        <v>23</v>
      </c>
      <c r="G842" s="195">
        <v>840</v>
      </c>
      <c r="H842" s="193">
        <v>0</v>
      </c>
    </row>
    <row r="843" spans="2:8" x14ac:dyDescent="0.25">
      <c r="B843" s="192">
        <f t="shared" si="74"/>
        <v>43135.999999997963</v>
      </c>
      <c r="C843" s="16">
        <f t="shared" si="70"/>
        <v>2</v>
      </c>
      <c r="D843" s="16">
        <f t="shared" si="71"/>
        <v>1</v>
      </c>
      <c r="E843" s="16">
        <f t="shared" si="72"/>
        <v>1</v>
      </c>
      <c r="F843" s="16">
        <f t="shared" si="73"/>
        <v>0</v>
      </c>
      <c r="G843" s="195">
        <v>841</v>
      </c>
      <c r="H843" s="193">
        <v>0</v>
      </c>
    </row>
    <row r="844" spans="2:8" x14ac:dyDescent="0.25">
      <c r="B844" s="192">
        <f t="shared" si="74"/>
        <v>43136.041666664627</v>
      </c>
      <c r="C844" s="16">
        <f t="shared" si="70"/>
        <v>2</v>
      </c>
      <c r="D844" s="16">
        <f t="shared" si="71"/>
        <v>1</v>
      </c>
      <c r="E844" s="16">
        <f t="shared" si="72"/>
        <v>1</v>
      </c>
      <c r="F844" s="16">
        <f t="shared" si="73"/>
        <v>1</v>
      </c>
      <c r="G844" s="195">
        <v>842</v>
      </c>
      <c r="H844" s="193">
        <v>0</v>
      </c>
    </row>
    <row r="845" spans="2:8" x14ac:dyDescent="0.25">
      <c r="B845" s="192">
        <f t="shared" si="74"/>
        <v>43136.083333331291</v>
      </c>
      <c r="C845" s="16">
        <f t="shared" si="70"/>
        <v>2</v>
      </c>
      <c r="D845" s="16">
        <f t="shared" si="71"/>
        <v>1</v>
      </c>
      <c r="E845" s="16">
        <f t="shared" si="72"/>
        <v>1</v>
      </c>
      <c r="F845" s="16">
        <f t="shared" si="73"/>
        <v>2</v>
      </c>
      <c r="G845" s="195">
        <v>843</v>
      </c>
      <c r="H845" s="193">
        <v>0</v>
      </c>
    </row>
    <row r="846" spans="2:8" x14ac:dyDescent="0.25">
      <c r="B846" s="192">
        <f t="shared" si="74"/>
        <v>43136.124999997955</v>
      </c>
      <c r="C846" s="16">
        <f t="shared" si="70"/>
        <v>2</v>
      </c>
      <c r="D846" s="16">
        <f t="shared" si="71"/>
        <v>1</v>
      </c>
      <c r="E846" s="16">
        <f t="shared" si="72"/>
        <v>1</v>
      </c>
      <c r="F846" s="16">
        <f t="shared" si="73"/>
        <v>3</v>
      </c>
      <c r="G846" s="195">
        <v>844</v>
      </c>
      <c r="H846" s="193">
        <v>0</v>
      </c>
    </row>
    <row r="847" spans="2:8" x14ac:dyDescent="0.25">
      <c r="B847" s="192">
        <f t="shared" si="74"/>
        <v>43136.16666666462</v>
      </c>
      <c r="C847" s="16">
        <f t="shared" si="70"/>
        <v>2</v>
      </c>
      <c r="D847" s="16">
        <f t="shared" si="71"/>
        <v>1</v>
      </c>
      <c r="E847" s="16">
        <f t="shared" si="72"/>
        <v>1</v>
      </c>
      <c r="F847" s="16">
        <f t="shared" si="73"/>
        <v>4</v>
      </c>
      <c r="G847" s="195">
        <v>845</v>
      </c>
      <c r="H847" s="193">
        <v>0</v>
      </c>
    </row>
    <row r="848" spans="2:8" x14ac:dyDescent="0.25">
      <c r="B848" s="192">
        <f t="shared" si="74"/>
        <v>43136.208333331284</v>
      </c>
      <c r="C848" s="16">
        <f t="shared" si="70"/>
        <v>2</v>
      </c>
      <c r="D848" s="16">
        <f t="shared" si="71"/>
        <v>1</v>
      </c>
      <c r="E848" s="16">
        <f t="shared" si="72"/>
        <v>1</v>
      </c>
      <c r="F848" s="16">
        <f t="shared" si="73"/>
        <v>5</v>
      </c>
      <c r="G848" s="195">
        <v>846</v>
      </c>
      <c r="H848" s="193">
        <v>0</v>
      </c>
    </row>
    <row r="849" spans="2:8" x14ac:dyDescent="0.25">
      <c r="B849" s="192">
        <f t="shared" si="74"/>
        <v>43136.249999997948</v>
      </c>
      <c r="C849" s="16">
        <f t="shared" si="70"/>
        <v>2</v>
      </c>
      <c r="D849" s="16">
        <f t="shared" si="71"/>
        <v>1</v>
      </c>
      <c r="E849" s="16">
        <f t="shared" si="72"/>
        <v>1</v>
      </c>
      <c r="F849" s="16">
        <f t="shared" si="73"/>
        <v>6</v>
      </c>
      <c r="G849" s="195">
        <v>847</v>
      </c>
      <c r="H849" s="193">
        <v>0</v>
      </c>
    </row>
    <row r="850" spans="2:8" x14ac:dyDescent="0.25">
      <c r="B850" s="192">
        <f t="shared" si="74"/>
        <v>43136.291666664612</v>
      </c>
      <c r="C850" s="16">
        <f t="shared" si="70"/>
        <v>2</v>
      </c>
      <c r="D850" s="16">
        <f t="shared" si="71"/>
        <v>1</v>
      </c>
      <c r="E850" s="16">
        <f t="shared" si="72"/>
        <v>1</v>
      </c>
      <c r="F850" s="16">
        <f t="shared" si="73"/>
        <v>7</v>
      </c>
      <c r="G850" s="195">
        <v>848</v>
      </c>
      <c r="H850" s="193">
        <v>6.6825900000000004E-3</v>
      </c>
    </row>
    <row r="851" spans="2:8" x14ac:dyDescent="0.25">
      <c r="B851" s="192">
        <f t="shared" si="74"/>
        <v>43136.333333331277</v>
      </c>
      <c r="C851" s="16">
        <f t="shared" si="70"/>
        <v>2</v>
      </c>
      <c r="D851" s="16">
        <f t="shared" si="71"/>
        <v>1</v>
      </c>
      <c r="E851" s="16">
        <f t="shared" si="72"/>
        <v>1</v>
      </c>
      <c r="F851" s="16">
        <f t="shared" si="73"/>
        <v>8</v>
      </c>
      <c r="G851" s="195">
        <v>849</v>
      </c>
      <c r="H851" s="193">
        <v>0.117754662</v>
      </c>
    </row>
    <row r="852" spans="2:8" x14ac:dyDescent="0.25">
      <c r="B852" s="192">
        <f t="shared" si="74"/>
        <v>43136.374999997941</v>
      </c>
      <c r="C852" s="16">
        <f t="shared" si="70"/>
        <v>2</v>
      </c>
      <c r="D852" s="16">
        <f t="shared" si="71"/>
        <v>1</v>
      </c>
      <c r="E852" s="16">
        <f t="shared" si="72"/>
        <v>1</v>
      </c>
      <c r="F852" s="16">
        <f t="shared" si="73"/>
        <v>9</v>
      </c>
      <c r="G852" s="195">
        <v>850</v>
      </c>
      <c r="H852" s="193">
        <v>0.246889786</v>
      </c>
    </row>
    <row r="853" spans="2:8" x14ac:dyDescent="0.25">
      <c r="B853" s="192">
        <f t="shared" si="74"/>
        <v>43136.416666664605</v>
      </c>
      <c r="C853" s="16">
        <f t="shared" si="70"/>
        <v>2</v>
      </c>
      <c r="D853" s="16">
        <f t="shared" si="71"/>
        <v>1</v>
      </c>
      <c r="E853" s="16">
        <f t="shared" si="72"/>
        <v>1</v>
      </c>
      <c r="F853" s="16">
        <f t="shared" si="73"/>
        <v>10</v>
      </c>
      <c r="G853" s="195">
        <v>851</v>
      </c>
      <c r="H853" s="193">
        <v>0.34201747999999998</v>
      </c>
    </row>
    <row r="854" spans="2:8" x14ac:dyDescent="0.25">
      <c r="B854" s="192">
        <f t="shared" si="74"/>
        <v>43136.458333331269</v>
      </c>
      <c r="C854" s="16">
        <f t="shared" si="70"/>
        <v>2</v>
      </c>
      <c r="D854" s="16">
        <f t="shared" si="71"/>
        <v>1</v>
      </c>
      <c r="E854" s="16">
        <f t="shared" si="72"/>
        <v>1</v>
      </c>
      <c r="F854" s="16">
        <f t="shared" si="73"/>
        <v>11</v>
      </c>
      <c r="G854" s="195">
        <v>852</v>
      </c>
      <c r="H854" s="193">
        <v>0.38604474999999999</v>
      </c>
    </row>
    <row r="855" spans="2:8" x14ac:dyDescent="0.25">
      <c r="B855" s="192">
        <f t="shared" si="74"/>
        <v>43136.499999997934</v>
      </c>
      <c r="C855" s="16">
        <f t="shared" si="70"/>
        <v>2</v>
      </c>
      <c r="D855" s="16">
        <f t="shared" si="71"/>
        <v>1</v>
      </c>
      <c r="E855" s="16">
        <f t="shared" si="72"/>
        <v>1</v>
      </c>
      <c r="F855" s="16">
        <f t="shared" si="73"/>
        <v>12</v>
      </c>
      <c r="G855" s="195">
        <v>853</v>
      </c>
      <c r="H855" s="193">
        <v>0.40337747499999999</v>
      </c>
    </row>
    <row r="856" spans="2:8" x14ac:dyDescent="0.25">
      <c r="B856" s="192">
        <f t="shared" si="74"/>
        <v>43136.541666664598</v>
      </c>
      <c r="C856" s="16">
        <f t="shared" si="70"/>
        <v>2</v>
      </c>
      <c r="D856" s="16">
        <f t="shared" si="71"/>
        <v>1</v>
      </c>
      <c r="E856" s="16">
        <f t="shared" si="72"/>
        <v>1</v>
      </c>
      <c r="F856" s="16">
        <f t="shared" si="73"/>
        <v>13</v>
      </c>
      <c r="G856" s="195">
        <v>854</v>
      </c>
      <c r="H856" s="193">
        <v>0.34156396500000002</v>
      </c>
    </row>
    <row r="857" spans="2:8" x14ac:dyDescent="0.25">
      <c r="B857" s="192">
        <f t="shared" si="74"/>
        <v>43136.583333331262</v>
      </c>
      <c r="C857" s="16">
        <f t="shared" si="70"/>
        <v>2</v>
      </c>
      <c r="D857" s="16">
        <f t="shared" si="71"/>
        <v>1</v>
      </c>
      <c r="E857" s="16">
        <f t="shared" si="72"/>
        <v>1</v>
      </c>
      <c r="F857" s="16">
        <f t="shared" si="73"/>
        <v>14</v>
      </c>
      <c r="G857" s="195">
        <v>855</v>
      </c>
      <c r="H857" s="193">
        <v>0.31231975000000001</v>
      </c>
    </row>
    <row r="858" spans="2:8" x14ac:dyDescent="0.25">
      <c r="B858" s="192">
        <f t="shared" si="74"/>
        <v>43136.624999997926</v>
      </c>
      <c r="C858" s="16">
        <f t="shared" si="70"/>
        <v>2</v>
      </c>
      <c r="D858" s="16">
        <f t="shared" si="71"/>
        <v>1</v>
      </c>
      <c r="E858" s="16">
        <f t="shared" si="72"/>
        <v>1</v>
      </c>
      <c r="F858" s="16">
        <f t="shared" si="73"/>
        <v>15</v>
      </c>
      <c r="G858" s="195">
        <v>856</v>
      </c>
      <c r="H858" s="193">
        <v>0.23924295600000001</v>
      </c>
    </row>
    <row r="859" spans="2:8" x14ac:dyDescent="0.25">
      <c r="B859" s="192">
        <f t="shared" si="74"/>
        <v>43136.666666664591</v>
      </c>
      <c r="C859" s="16">
        <f t="shared" si="70"/>
        <v>2</v>
      </c>
      <c r="D859" s="16">
        <f t="shared" si="71"/>
        <v>1</v>
      </c>
      <c r="E859" s="16">
        <f t="shared" si="72"/>
        <v>1</v>
      </c>
      <c r="F859" s="16">
        <f t="shared" si="73"/>
        <v>16</v>
      </c>
      <c r="G859" s="195">
        <v>857</v>
      </c>
      <c r="H859" s="193">
        <v>0.15763397600000001</v>
      </c>
    </row>
    <row r="860" spans="2:8" x14ac:dyDescent="0.25">
      <c r="B860" s="192">
        <f t="shared" si="74"/>
        <v>43136.708333331255</v>
      </c>
      <c r="C860" s="16">
        <f t="shared" si="70"/>
        <v>2</v>
      </c>
      <c r="D860" s="16">
        <f t="shared" si="71"/>
        <v>1</v>
      </c>
      <c r="E860" s="16">
        <f t="shared" si="72"/>
        <v>1</v>
      </c>
      <c r="F860" s="16">
        <f t="shared" si="73"/>
        <v>17</v>
      </c>
      <c r="G860" s="195">
        <v>858</v>
      </c>
      <c r="H860" s="193">
        <v>1.5685078000000002E-2</v>
      </c>
    </row>
    <row r="861" spans="2:8" x14ac:dyDescent="0.25">
      <c r="B861" s="192">
        <f t="shared" si="74"/>
        <v>43136.749999997919</v>
      </c>
      <c r="C861" s="16">
        <f t="shared" si="70"/>
        <v>2</v>
      </c>
      <c r="D861" s="16">
        <f t="shared" si="71"/>
        <v>1</v>
      </c>
      <c r="E861" s="16">
        <f t="shared" si="72"/>
        <v>1</v>
      </c>
      <c r="F861" s="16">
        <f t="shared" si="73"/>
        <v>18</v>
      </c>
      <c r="G861" s="195">
        <v>859</v>
      </c>
      <c r="H861" s="193">
        <v>0</v>
      </c>
    </row>
    <row r="862" spans="2:8" x14ac:dyDescent="0.25">
      <c r="B862" s="192">
        <f t="shared" si="74"/>
        <v>43136.791666664583</v>
      </c>
      <c r="C862" s="16">
        <f t="shared" si="70"/>
        <v>2</v>
      </c>
      <c r="D862" s="16">
        <f t="shared" si="71"/>
        <v>1</v>
      </c>
      <c r="E862" s="16">
        <f t="shared" si="72"/>
        <v>1</v>
      </c>
      <c r="F862" s="16">
        <f t="shared" si="73"/>
        <v>19</v>
      </c>
      <c r="G862" s="195">
        <v>860</v>
      </c>
      <c r="H862" s="193">
        <v>0</v>
      </c>
    </row>
    <row r="863" spans="2:8" x14ac:dyDescent="0.25">
      <c r="B863" s="192">
        <f t="shared" si="74"/>
        <v>43136.833333331248</v>
      </c>
      <c r="C863" s="16">
        <f t="shared" si="70"/>
        <v>2</v>
      </c>
      <c r="D863" s="16">
        <f t="shared" si="71"/>
        <v>1</v>
      </c>
      <c r="E863" s="16">
        <f t="shared" si="72"/>
        <v>1</v>
      </c>
      <c r="F863" s="16">
        <f t="shared" si="73"/>
        <v>20</v>
      </c>
      <c r="G863" s="195">
        <v>861</v>
      </c>
      <c r="H863" s="193">
        <v>0</v>
      </c>
    </row>
    <row r="864" spans="2:8" x14ac:dyDescent="0.25">
      <c r="B864" s="192">
        <f t="shared" si="74"/>
        <v>43136.874999997912</v>
      </c>
      <c r="C864" s="16">
        <f t="shared" si="70"/>
        <v>2</v>
      </c>
      <c r="D864" s="16">
        <f t="shared" si="71"/>
        <v>1</v>
      </c>
      <c r="E864" s="16">
        <f t="shared" si="72"/>
        <v>1</v>
      </c>
      <c r="F864" s="16">
        <f t="shared" si="73"/>
        <v>21</v>
      </c>
      <c r="G864" s="195">
        <v>862</v>
      </c>
      <c r="H864" s="193">
        <v>0</v>
      </c>
    </row>
    <row r="865" spans="2:8" x14ac:dyDescent="0.25">
      <c r="B865" s="192">
        <f t="shared" si="74"/>
        <v>43136.916666664576</v>
      </c>
      <c r="C865" s="16">
        <f t="shared" si="70"/>
        <v>2</v>
      </c>
      <c r="D865" s="16">
        <f t="shared" si="71"/>
        <v>1</v>
      </c>
      <c r="E865" s="16">
        <f t="shared" si="72"/>
        <v>1</v>
      </c>
      <c r="F865" s="16">
        <f t="shared" si="73"/>
        <v>22</v>
      </c>
      <c r="G865" s="195">
        <v>863</v>
      </c>
      <c r="H865" s="193">
        <v>0</v>
      </c>
    </row>
    <row r="866" spans="2:8" x14ac:dyDescent="0.25">
      <c r="B866" s="192">
        <f t="shared" si="74"/>
        <v>43136.95833333124</v>
      </c>
      <c r="C866" s="16">
        <f t="shared" si="70"/>
        <v>2</v>
      </c>
      <c r="D866" s="16">
        <f t="shared" si="71"/>
        <v>1</v>
      </c>
      <c r="E866" s="16">
        <f t="shared" si="72"/>
        <v>1</v>
      </c>
      <c r="F866" s="16">
        <f t="shared" si="73"/>
        <v>23</v>
      </c>
      <c r="G866" s="195">
        <v>864</v>
      </c>
      <c r="H866" s="193">
        <v>0</v>
      </c>
    </row>
    <row r="867" spans="2:8" x14ac:dyDescent="0.25">
      <c r="B867" s="192">
        <f t="shared" si="74"/>
        <v>43136.999999997905</v>
      </c>
      <c r="C867" s="16">
        <f t="shared" si="70"/>
        <v>2</v>
      </c>
      <c r="D867" s="16">
        <f t="shared" si="71"/>
        <v>2</v>
      </c>
      <c r="E867" s="16">
        <f t="shared" si="72"/>
        <v>1</v>
      </c>
      <c r="F867" s="16">
        <f t="shared" si="73"/>
        <v>0</v>
      </c>
      <c r="G867" s="195">
        <v>865</v>
      </c>
      <c r="H867" s="193">
        <v>0</v>
      </c>
    </row>
    <row r="868" spans="2:8" x14ac:dyDescent="0.25">
      <c r="B868" s="192">
        <f t="shared" si="74"/>
        <v>43137.041666664569</v>
      </c>
      <c r="C868" s="16">
        <f t="shared" si="70"/>
        <v>2</v>
      </c>
      <c r="D868" s="16">
        <f t="shared" si="71"/>
        <v>2</v>
      </c>
      <c r="E868" s="16">
        <f t="shared" si="72"/>
        <v>1</v>
      </c>
      <c r="F868" s="16">
        <f t="shared" si="73"/>
        <v>1</v>
      </c>
      <c r="G868" s="195">
        <v>866</v>
      </c>
      <c r="H868" s="193">
        <v>0</v>
      </c>
    </row>
    <row r="869" spans="2:8" x14ac:dyDescent="0.25">
      <c r="B869" s="192">
        <f t="shared" si="74"/>
        <v>43137.083333331233</v>
      </c>
      <c r="C869" s="16">
        <f t="shared" si="70"/>
        <v>2</v>
      </c>
      <c r="D869" s="16">
        <f t="shared" si="71"/>
        <v>2</v>
      </c>
      <c r="E869" s="16">
        <f t="shared" si="72"/>
        <v>1</v>
      </c>
      <c r="F869" s="16">
        <f t="shared" si="73"/>
        <v>2</v>
      </c>
      <c r="G869" s="195">
        <v>867</v>
      </c>
      <c r="H869" s="193">
        <v>0</v>
      </c>
    </row>
    <row r="870" spans="2:8" x14ac:dyDescent="0.25">
      <c r="B870" s="192">
        <f t="shared" si="74"/>
        <v>43137.124999997897</v>
      </c>
      <c r="C870" s="16">
        <f t="shared" si="70"/>
        <v>2</v>
      </c>
      <c r="D870" s="16">
        <f t="shared" si="71"/>
        <v>2</v>
      </c>
      <c r="E870" s="16">
        <f t="shared" si="72"/>
        <v>1</v>
      </c>
      <c r="F870" s="16">
        <f t="shared" si="73"/>
        <v>3</v>
      </c>
      <c r="G870" s="195">
        <v>868</v>
      </c>
      <c r="H870" s="193">
        <v>0</v>
      </c>
    </row>
    <row r="871" spans="2:8" x14ac:dyDescent="0.25">
      <c r="B871" s="192">
        <f t="shared" si="74"/>
        <v>43137.166666664561</v>
      </c>
      <c r="C871" s="16">
        <f t="shared" si="70"/>
        <v>2</v>
      </c>
      <c r="D871" s="16">
        <f t="shared" si="71"/>
        <v>2</v>
      </c>
      <c r="E871" s="16">
        <f t="shared" si="72"/>
        <v>1</v>
      </c>
      <c r="F871" s="16">
        <f t="shared" si="73"/>
        <v>4</v>
      </c>
      <c r="G871" s="195">
        <v>869</v>
      </c>
      <c r="H871" s="193">
        <v>0</v>
      </c>
    </row>
    <row r="872" spans="2:8" x14ac:dyDescent="0.25">
      <c r="B872" s="192">
        <f t="shared" si="74"/>
        <v>43137.208333331226</v>
      </c>
      <c r="C872" s="16">
        <f t="shared" si="70"/>
        <v>2</v>
      </c>
      <c r="D872" s="16">
        <f t="shared" si="71"/>
        <v>2</v>
      </c>
      <c r="E872" s="16">
        <f t="shared" si="72"/>
        <v>1</v>
      </c>
      <c r="F872" s="16">
        <f t="shared" si="73"/>
        <v>5</v>
      </c>
      <c r="G872" s="195">
        <v>870</v>
      </c>
      <c r="H872" s="193">
        <v>0</v>
      </c>
    </row>
    <row r="873" spans="2:8" x14ac:dyDescent="0.25">
      <c r="B873" s="192">
        <f t="shared" si="74"/>
        <v>43137.24999999789</v>
      </c>
      <c r="C873" s="16">
        <f t="shared" si="70"/>
        <v>2</v>
      </c>
      <c r="D873" s="16">
        <f t="shared" si="71"/>
        <v>2</v>
      </c>
      <c r="E873" s="16">
        <f t="shared" si="72"/>
        <v>1</v>
      </c>
      <c r="F873" s="16">
        <f t="shared" si="73"/>
        <v>6</v>
      </c>
      <c r="G873" s="195">
        <v>871</v>
      </c>
      <c r="H873" s="193">
        <v>0</v>
      </c>
    </row>
    <row r="874" spans="2:8" x14ac:dyDescent="0.25">
      <c r="B874" s="192">
        <f t="shared" si="74"/>
        <v>43137.291666664554</v>
      </c>
      <c r="C874" s="16">
        <f t="shared" si="70"/>
        <v>2</v>
      </c>
      <c r="D874" s="16">
        <f t="shared" si="71"/>
        <v>2</v>
      </c>
      <c r="E874" s="16">
        <f t="shared" si="72"/>
        <v>1</v>
      </c>
      <c r="F874" s="16">
        <f t="shared" si="73"/>
        <v>7</v>
      </c>
      <c r="G874" s="195">
        <v>872</v>
      </c>
      <c r="H874" s="193">
        <v>4.5361860000000002E-3</v>
      </c>
    </row>
    <row r="875" spans="2:8" x14ac:dyDescent="0.25">
      <c r="B875" s="192">
        <f t="shared" si="74"/>
        <v>43137.333333331218</v>
      </c>
      <c r="C875" s="16">
        <f t="shared" si="70"/>
        <v>2</v>
      </c>
      <c r="D875" s="16">
        <f t="shared" si="71"/>
        <v>2</v>
      </c>
      <c r="E875" s="16">
        <f t="shared" si="72"/>
        <v>1</v>
      </c>
      <c r="F875" s="16">
        <f t="shared" si="73"/>
        <v>8</v>
      </c>
      <c r="G875" s="195">
        <v>873</v>
      </c>
      <c r="H875" s="193">
        <v>0.112396546</v>
      </c>
    </row>
    <row r="876" spans="2:8" x14ac:dyDescent="0.25">
      <c r="B876" s="192">
        <f t="shared" si="74"/>
        <v>43137.374999997883</v>
      </c>
      <c r="C876" s="16">
        <f t="shared" si="70"/>
        <v>2</v>
      </c>
      <c r="D876" s="16">
        <f t="shared" si="71"/>
        <v>2</v>
      </c>
      <c r="E876" s="16">
        <f t="shared" si="72"/>
        <v>1</v>
      </c>
      <c r="F876" s="16">
        <f t="shared" si="73"/>
        <v>9</v>
      </c>
      <c r="G876" s="195">
        <v>874</v>
      </c>
      <c r="H876" s="193">
        <v>0.23724690900000001</v>
      </c>
    </row>
    <row r="877" spans="2:8" x14ac:dyDescent="0.25">
      <c r="B877" s="192">
        <f t="shared" si="74"/>
        <v>43137.416666664547</v>
      </c>
      <c r="C877" s="16">
        <f t="shared" si="70"/>
        <v>2</v>
      </c>
      <c r="D877" s="16">
        <f t="shared" si="71"/>
        <v>2</v>
      </c>
      <c r="E877" s="16">
        <f t="shared" si="72"/>
        <v>1</v>
      </c>
      <c r="F877" s="16">
        <f t="shared" si="73"/>
        <v>10</v>
      </c>
      <c r="G877" s="195">
        <v>875</v>
      </c>
      <c r="H877" s="193">
        <v>0.32794188299999999</v>
      </c>
    </row>
    <row r="878" spans="2:8" x14ac:dyDescent="0.25">
      <c r="B878" s="192">
        <f t="shared" si="74"/>
        <v>43137.458333331211</v>
      </c>
      <c r="C878" s="16">
        <f t="shared" si="70"/>
        <v>2</v>
      </c>
      <c r="D878" s="16">
        <f t="shared" si="71"/>
        <v>2</v>
      </c>
      <c r="E878" s="16">
        <f t="shared" si="72"/>
        <v>1</v>
      </c>
      <c r="F878" s="16">
        <f t="shared" si="73"/>
        <v>11</v>
      </c>
      <c r="G878" s="195">
        <v>876</v>
      </c>
      <c r="H878" s="193">
        <v>0.374522676</v>
      </c>
    </row>
    <row r="879" spans="2:8" x14ac:dyDescent="0.25">
      <c r="B879" s="192">
        <f t="shared" si="74"/>
        <v>43137.499999997875</v>
      </c>
      <c r="C879" s="16">
        <f t="shared" si="70"/>
        <v>2</v>
      </c>
      <c r="D879" s="16">
        <f t="shared" si="71"/>
        <v>2</v>
      </c>
      <c r="E879" s="16">
        <f t="shared" si="72"/>
        <v>1</v>
      </c>
      <c r="F879" s="16">
        <f t="shared" si="73"/>
        <v>12</v>
      </c>
      <c r="G879" s="195">
        <v>877</v>
      </c>
      <c r="H879" s="193">
        <v>0.37696271199999998</v>
      </c>
    </row>
    <row r="880" spans="2:8" x14ac:dyDescent="0.25">
      <c r="B880" s="192">
        <f t="shared" si="74"/>
        <v>43137.54166666454</v>
      </c>
      <c r="C880" s="16">
        <f t="shared" si="70"/>
        <v>2</v>
      </c>
      <c r="D880" s="16">
        <f t="shared" si="71"/>
        <v>2</v>
      </c>
      <c r="E880" s="16">
        <f t="shared" si="72"/>
        <v>1</v>
      </c>
      <c r="F880" s="16">
        <f t="shared" si="73"/>
        <v>13</v>
      </c>
      <c r="G880" s="195">
        <v>878</v>
      </c>
      <c r="H880" s="193">
        <v>0.321517952</v>
      </c>
    </row>
    <row r="881" spans="2:8" x14ac:dyDescent="0.25">
      <c r="B881" s="192">
        <f t="shared" si="74"/>
        <v>43137.583333331204</v>
      </c>
      <c r="C881" s="16">
        <f t="shared" si="70"/>
        <v>2</v>
      </c>
      <c r="D881" s="16">
        <f t="shared" si="71"/>
        <v>2</v>
      </c>
      <c r="E881" s="16">
        <f t="shared" si="72"/>
        <v>1</v>
      </c>
      <c r="F881" s="16">
        <f t="shared" si="73"/>
        <v>14</v>
      </c>
      <c r="G881" s="195">
        <v>879</v>
      </c>
      <c r="H881" s="193">
        <v>0.270269869</v>
      </c>
    </row>
    <row r="882" spans="2:8" x14ac:dyDescent="0.25">
      <c r="B882" s="192">
        <f t="shared" si="74"/>
        <v>43137.624999997868</v>
      </c>
      <c r="C882" s="16">
        <f t="shared" si="70"/>
        <v>2</v>
      </c>
      <c r="D882" s="16">
        <f t="shared" si="71"/>
        <v>2</v>
      </c>
      <c r="E882" s="16">
        <f t="shared" si="72"/>
        <v>1</v>
      </c>
      <c r="F882" s="16">
        <f t="shared" si="73"/>
        <v>15</v>
      </c>
      <c r="G882" s="195">
        <v>880</v>
      </c>
      <c r="H882" s="193">
        <v>0.23136952699999999</v>
      </c>
    </row>
    <row r="883" spans="2:8" x14ac:dyDescent="0.25">
      <c r="B883" s="192">
        <f t="shared" si="74"/>
        <v>43137.666666664532</v>
      </c>
      <c r="C883" s="16">
        <f t="shared" si="70"/>
        <v>2</v>
      </c>
      <c r="D883" s="16">
        <f t="shared" si="71"/>
        <v>2</v>
      </c>
      <c r="E883" s="16">
        <f t="shared" si="72"/>
        <v>1</v>
      </c>
      <c r="F883" s="16">
        <f t="shared" si="73"/>
        <v>16</v>
      </c>
      <c r="G883" s="195">
        <v>881</v>
      </c>
      <c r="H883" s="193">
        <v>0.15355722199999999</v>
      </c>
    </row>
    <row r="884" spans="2:8" x14ac:dyDescent="0.25">
      <c r="B884" s="192">
        <f t="shared" si="74"/>
        <v>43137.708333331197</v>
      </c>
      <c r="C884" s="16">
        <f t="shared" si="70"/>
        <v>2</v>
      </c>
      <c r="D884" s="16">
        <f t="shared" si="71"/>
        <v>2</v>
      </c>
      <c r="E884" s="16">
        <f t="shared" si="72"/>
        <v>1</v>
      </c>
      <c r="F884" s="16">
        <f t="shared" si="73"/>
        <v>17</v>
      </c>
      <c r="G884" s="195">
        <v>882</v>
      </c>
      <c r="H884" s="193">
        <v>1.5992046999999999E-2</v>
      </c>
    </row>
    <row r="885" spans="2:8" x14ac:dyDescent="0.25">
      <c r="B885" s="192">
        <f t="shared" si="74"/>
        <v>43137.749999997861</v>
      </c>
      <c r="C885" s="16">
        <f t="shared" si="70"/>
        <v>2</v>
      </c>
      <c r="D885" s="16">
        <f t="shared" si="71"/>
        <v>2</v>
      </c>
      <c r="E885" s="16">
        <f t="shared" si="72"/>
        <v>1</v>
      </c>
      <c r="F885" s="16">
        <f t="shared" si="73"/>
        <v>18</v>
      </c>
      <c r="G885" s="195">
        <v>883</v>
      </c>
      <c r="H885" s="193">
        <v>0</v>
      </c>
    </row>
    <row r="886" spans="2:8" x14ac:dyDescent="0.25">
      <c r="B886" s="192">
        <f t="shared" si="74"/>
        <v>43137.791666664525</v>
      </c>
      <c r="C886" s="16">
        <f t="shared" si="70"/>
        <v>2</v>
      </c>
      <c r="D886" s="16">
        <f t="shared" si="71"/>
        <v>2</v>
      </c>
      <c r="E886" s="16">
        <f t="shared" si="72"/>
        <v>1</v>
      </c>
      <c r="F886" s="16">
        <f t="shared" si="73"/>
        <v>19</v>
      </c>
      <c r="G886" s="195">
        <v>884</v>
      </c>
      <c r="H886" s="193">
        <v>0</v>
      </c>
    </row>
    <row r="887" spans="2:8" x14ac:dyDescent="0.25">
      <c r="B887" s="192">
        <f t="shared" si="74"/>
        <v>43137.833333331189</v>
      </c>
      <c r="C887" s="16">
        <f t="shared" si="70"/>
        <v>2</v>
      </c>
      <c r="D887" s="16">
        <f t="shared" si="71"/>
        <v>2</v>
      </c>
      <c r="E887" s="16">
        <f t="shared" si="72"/>
        <v>1</v>
      </c>
      <c r="F887" s="16">
        <f t="shared" si="73"/>
        <v>20</v>
      </c>
      <c r="G887" s="195">
        <v>885</v>
      </c>
      <c r="H887" s="193">
        <v>0</v>
      </c>
    </row>
    <row r="888" spans="2:8" x14ac:dyDescent="0.25">
      <c r="B888" s="192">
        <f t="shared" si="74"/>
        <v>43137.874999997854</v>
      </c>
      <c r="C888" s="16">
        <f t="shared" si="70"/>
        <v>2</v>
      </c>
      <c r="D888" s="16">
        <f t="shared" si="71"/>
        <v>2</v>
      </c>
      <c r="E888" s="16">
        <f t="shared" si="72"/>
        <v>1</v>
      </c>
      <c r="F888" s="16">
        <f t="shared" si="73"/>
        <v>21</v>
      </c>
      <c r="G888" s="195">
        <v>886</v>
      </c>
      <c r="H888" s="193">
        <v>0</v>
      </c>
    </row>
    <row r="889" spans="2:8" x14ac:dyDescent="0.25">
      <c r="B889" s="192">
        <f t="shared" si="74"/>
        <v>43137.916666664518</v>
      </c>
      <c r="C889" s="16">
        <f t="shared" si="70"/>
        <v>2</v>
      </c>
      <c r="D889" s="16">
        <f t="shared" si="71"/>
        <v>2</v>
      </c>
      <c r="E889" s="16">
        <f t="shared" si="72"/>
        <v>1</v>
      </c>
      <c r="F889" s="16">
        <f t="shared" si="73"/>
        <v>22</v>
      </c>
      <c r="G889" s="195">
        <v>887</v>
      </c>
      <c r="H889" s="193">
        <v>0</v>
      </c>
    </row>
    <row r="890" spans="2:8" x14ac:dyDescent="0.25">
      <c r="B890" s="192">
        <f t="shared" si="74"/>
        <v>43137.958333331182</v>
      </c>
      <c r="C890" s="16">
        <f t="shared" si="70"/>
        <v>2</v>
      </c>
      <c r="D890" s="16">
        <f t="shared" si="71"/>
        <v>2</v>
      </c>
      <c r="E890" s="16">
        <f t="shared" si="72"/>
        <v>1</v>
      </c>
      <c r="F890" s="16">
        <f t="shared" si="73"/>
        <v>23</v>
      </c>
      <c r="G890" s="195">
        <v>888</v>
      </c>
      <c r="H890" s="193">
        <v>0</v>
      </c>
    </row>
    <row r="891" spans="2:8" x14ac:dyDescent="0.25">
      <c r="B891" s="192">
        <f t="shared" si="74"/>
        <v>43137.999999997846</v>
      </c>
      <c r="C891" s="16">
        <f t="shared" si="70"/>
        <v>2</v>
      </c>
      <c r="D891" s="16">
        <f t="shared" si="71"/>
        <v>3</v>
      </c>
      <c r="E891" s="16">
        <f t="shared" si="72"/>
        <v>1</v>
      </c>
      <c r="F891" s="16">
        <f t="shared" si="73"/>
        <v>0</v>
      </c>
      <c r="G891" s="195">
        <v>889</v>
      </c>
      <c r="H891" s="193">
        <v>0</v>
      </c>
    </row>
    <row r="892" spans="2:8" x14ac:dyDescent="0.25">
      <c r="B892" s="192">
        <f t="shared" si="74"/>
        <v>43138.041666664511</v>
      </c>
      <c r="C892" s="16">
        <f t="shared" si="70"/>
        <v>2</v>
      </c>
      <c r="D892" s="16">
        <f t="shared" si="71"/>
        <v>3</v>
      </c>
      <c r="E892" s="16">
        <f t="shared" si="72"/>
        <v>1</v>
      </c>
      <c r="F892" s="16">
        <f t="shared" si="73"/>
        <v>1</v>
      </c>
      <c r="G892" s="195">
        <v>890</v>
      </c>
      <c r="H892" s="193">
        <v>0</v>
      </c>
    </row>
    <row r="893" spans="2:8" x14ac:dyDescent="0.25">
      <c r="B893" s="192">
        <f t="shared" si="74"/>
        <v>43138.083333331175</v>
      </c>
      <c r="C893" s="16">
        <f t="shared" si="70"/>
        <v>2</v>
      </c>
      <c r="D893" s="16">
        <f t="shared" si="71"/>
        <v>3</v>
      </c>
      <c r="E893" s="16">
        <f t="shared" si="72"/>
        <v>1</v>
      </c>
      <c r="F893" s="16">
        <f t="shared" si="73"/>
        <v>2</v>
      </c>
      <c r="G893" s="195">
        <v>891</v>
      </c>
      <c r="H893" s="193">
        <v>0</v>
      </c>
    </row>
    <row r="894" spans="2:8" x14ac:dyDescent="0.25">
      <c r="B894" s="192">
        <f t="shared" si="74"/>
        <v>43138.124999997839</v>
      </c>
      <c r="C894" s="16">
        <f t="shared" si="70"/>
        <v>2</v>
      </c>
      <c r="D894" s="16">
        <f t="shared" si="71"/>
        <v>3</v>
      </c>
      <c r="E894" s="16">
        <f t="shared" si="72"/>
        <v>1</v>
      </c>
      <c r="F894" s="16">
        <f t="shared" si="73"/>
        <v>3</v>
      </c>
      <c r="G894" s="195">
        <v>892</v>
      </c>
      <c r="H894" s="193">
        <v>0</v>
      </c>
    </row>
    <row r="895" spans="2:8" x14ac:dyDescent="0.25">
      <c r="B895" s="192">
        <f t="shared" si="74"/>
        <v>43138.166666664503</v>
      </c>
      <c r="C895" s="16">
        <f t="shared" si="70"/>
        <v>2</v>
      </c>
      <c r="D895" s="16">
        <f t="shared" si="71"/>
        <v>3</v>
      </c>
      <c r="E895" s="16">
        <f t="shared" si="72"/>
        <v>1</v>
      </c>
      <c r="F895" s="16">
        <f t="shared" si="73"/>
        <v>4</v>
      </c>
      <c r="G895" s="195">
        <v>893</v>
      </c>
      <c r="H895" s="193">
        <v>0</v>
      </c>
    </row>
    <row r="896" spans="2:8" x14ac:dyDescent="0.25">
      <c r="B896" s="192">
        <f t="shared" si="74"/>
        <v>43138.208333331168</v>
      </c>
      <c r="C896" s="16">
        <f t="shared" si="70"/>
        <v>2</v>
      </c>
      <c r="D896" s="16">
        <f t="shared" si="71"/>
        <v>3</v>
      </c>
      <c r="E896" s="16">
        <f t="shared" si="72"/>
        <v>1</v>
      </c>
      <c r="F896" s="16">
        <f t="shared" si="73"/>
        <v>5</v>
      </c>
      <c r="G896" s="195">
        <v>894</v>
      </c>
      <c r="H896" s="193">
        <v>0</v>
      </c>
    </row>
    <row r="897" spans="2:8" x14ac:dyDescent="0.25">
      <c r="B897" s="192">
        <f t="shared" si="74"/>
        <v>43138.249999997832</v>
      </c>
      <c r="C897" s="16">
        <f t="shared" si="70"/>
        <v>2</v>
      </c>
      <c r="D897" s="16">
        <f t="shared" si="71"/>
        <v>3</v>
      </c>
      <c r="E897" s="16">
        <f t="shared" si="72"/>
        <v>1</v>
      </c>
      <c r="F897" s="16">
        <f t="shared" si="73"/>
        <v>6</v>
      </c>
      <c r="G897" s="195">
        <v>895</v>
      </c>
      <c r="H897" s="193">
        <v>0</v>
      </c>
    </row>
    <row r="898" spans="2:8" x14ac:dyDescent="0.25">
      <c r="B898" s="192">
        <f t="shared" si="74"/>
        <v>43138.291666664496</v>
      </c>
      <c r="C898" s="16">
        <f t="shared" si="70"/>
        <v>2</v>
      </c>
      <c r="D898" s="16">
        <f t="shared" si="71"/>
        <v>3</v>
      </c>
      <c r="E898" s="16">
        <f t="shared" si="72"/>
        <v>1</v>
      </c>
      <c r="F898" s="16">
        <f t="shared" si="73"/>
        <v>7</v>
      </c>
      <c r="G898" s="195">
        <v>896</v>
      </c>
      <c r="H898" s="193">
        <v>5.1930850000000001E-3</v>
      </c>
    </row>
    <row r="899" spans="2:8" x14ac:dyDescent="0.25">
      <c r="B899" s="192">
        <f t="shared" si="74"/>
        <v>43138.33333333116</v>
      </c>
      <c r="C899" s="16">
        <f t="shared" si="70"/>
        <v>2</v>
      </c>
      <c r="D899" s="16">
        <f t="shared" si="71"/>
        <v>3</v>
      </c>
      <c r="E899" s="16">
        <f t="shared" si="72"/>
        <v>1</v>
      </c>
      <c r="F899" s="16">
        <f t="shared" si="73"/>
        <v>8</v>
      </c>
      <c r="G899" s="195">
        <v>897</v>
      </c>
      <c r="H899" s="193">
        <v>0.117849238</v>
      </c>
    </row>
    <row r="900" spans="2:8" x14ac:dyDescent="0.25">
      <c r="B900" s="192">
        <f t="shared" si="74"/>
        <v>43138.374999997824</v>
      </c>
      <c r="C900" s="16">
        <f t="shared" ref="C900:C963" si="75">MONTH(B900)</f>
        <v>2</v>
      </c>
      <c r="D900" s="16">
        <f t="shared" ref="D900:D963" si="76">WEEKDAY(B900,2)</f>
        <v>3</v>
      </c>
      <c r="E900" s="16">
        <f t="shared" ref="E900:E963" si="77">IF(D900&lt;6,1,2)</f>
        <v>1</v>
      </c>
      <c r="F900" s="16">
        <f t="shared" ref="F900:F963" si="78">HOUR(B900)</f>
        <v>9</v>
      </c>
      <c r="G900" s="195">
        <v>898</v>
      </c>
      <c r="H900" s="193">
        <v>0.24235690800000001</v>
      </c>
    </row>
    <row r="901" spans="2:8" x14ac:dyDescent="0.25">
      <c r="B901" s="192">
        <f t="shared" ref="B901:B964" si="79">B900+1/24</f>
        <v>43138.416666664489</v>
      </c>
      <c r="C901" s="16">
        <f t="shared" si="75"/>
        <v>2</v>
      </c>
      <c r="D901" s="16">
        <f t="shared" si="76"/>
        <v>3</v>
      </c>
      <c r="E901" s="16">
        <f t="shared" si="77"/>
        <v>1</v>
      </c>
      <c r="F901" s="16">
        <f t="shared" si="78"/>
        <v>10</v>
      </c>
      <c r="G901" s="195">
        <v>899</v>
      </c>
      <c r="H901" s="193">
        <v>0.33318128000000002</v>
      </c>
    </row>
    <row r="902" spans="2:8" x14ac:dyDescent="0.25">
      <c r="B902" s="192">
        <f t="shared" si="79"/>
        <v>43138.458333331153</v>
      </c>
      <c r="C902" s="16">
        <f t="shared" si="75"/>
        <v>2</v>
      </c>
      <c r="D902" s="16">
        <f t="shared" si="76"/>
        <v>3</v>
      </c>
      <c r="E902" s="16">
        <f t="shared" si="77"/>
        <v>1</v>
      </c>
      <c r="F902" s="16">
        <f t="shared" si="78"/>
        <v>11</v>
      </c>
      <c r="G902" s="195">
        <v>900</v>
      </c>
      <c r="H902" s="193">
        <v>0.37958113399999999</v>
      </c>
    </row>
    <row r="903" spans="2:8" x14ac:dyDescent="0.25">
      <c r="B903" s="192">
        <f t="shared" si="79"/>
        <v>43138.499999997817</v>
      </c>
      <c r="C903" s="16">
        <f t="shared" si="75"/>
        <v>2</v>
      </c>
      <c r="D903" s="16">
        <f t="shared" si="76"/>
        <v>3</v>
      </c>
      <c r="E903" s="16">
        <f t="shared" si="77"/>
        <v>1</v>
      </c>
      <c r="F903" s="16">
        <f t="shared" si="78"/>
        <v>12</v>
      </c>
      <c r="G903" s="195">
        <v>901</v>
      </c>
      <c r="H903" s="193">
        <v>0.38608236299999998</v>
      </c>
    </row>
    <row r="904" spans="2:8" x14ac:dyDescent="0.25">
      <c r="B904" s="192">
        <f t="shared" si="79"/>
        <v>43138.541666664481</v>
      </c>
      <c r="C904" s="16">
        <f t="shared" si="75"/>
        <v>2</v>
      </c>
      <c r="D904" s="16">
        <f t="shared" si="76"/>
        <v>3</v>
      </c>
      <c r="E904" s="16">
        <f t="shared" si="77"/>
        <v>1</v>
      </c>
      <c r="F904" s="16">
        <f t="shared" si="78"/>
        <v>13</v>
      </c>
      <c r="G904" s="195">
        <v>902</v>
      </c>
      <c r="H904" s="193">
        <v>0.34422918000000002</v>
      </c>
    </row>
    <row r="905" spans="2:8" x14ac:dyDescent="0.25">
      <c r="B905" s="192">
        <f t="shared" si="79"/>
        <v>43138.583333331146</v>
      </c>
      <c r="C905" s="16">
        <f t="shared" si="75"/>
        <v>2</v>
      </c>
      <c r="D905" s="16">
        <f t="shared" si="76"/>
        <v>3</v>
      </c>
      <c r="E905" s="16">
        <f t="shared" si="77"/>
        <v>1</v>
      </c>
      <c r="F905" s="16">
        <f t="shared" si="78"/>
        <v>14</v>
      </c>
      <c r="G905" s="195">
        <v>903</v>
      </c>
      <c r="H905" s="193">
        <v>0.31523067199999999</v>
      </c>
    </row>
    <row r="906" spans="2:8" x14ac:dyDescent="0.25">
      <c r="B906" s="192">
        <f t="shared" si="79"/>
        <v>43138.62499999781</v>
      </c>
      <c r="C906" s="16">
        <f t="shared" si="75"/>
        <v>2</v>
      </c>
      <c r="D906" s="16">
        <f t="shared" si="76"/>
        <v>3</v>
      </c>
      <c r="E906" s="16">
        <f t="shared" si="77"/>
        <v>1</v>
      </c>
      <c r="F906" s="16">
        <f t="shared" si="78"/>
        <v>15</v>
      </c>
      <c r="G906" s="195">
        <v>904</v>
      </c>
      <c r="H906" s="193">
        <v>0.26660906000000001</v>
      </c>
    </row>
    <row r="907" spans="2:8" x14ac:dyDescent="0.25">
      <c r="B907" s="192">
        <f t="shared" si="79"/>
        <v>43138.666666664474</v>
      </c>
      <c r="C907" s="16">
        <f t="shared" si="75"/>
        <v>2</v>
      </c>
      <c r="D907" s="16">
        <f t="shared" si="76"/>
        <v>3</v>
      </c>
      <c r="E907" s="16">
        <f t="shared" si="77"/>
        <v>1</v>
      </c>
      <c r="F907" s="16">
        <f t="shared" si="78"/>
        <v>16</v>
      </c>
      <c r="G907" s="195">
        <v>905</v>
      </c>
      <c r="H907" s="193">
        <v>0.16223658699999999</v>
      </c>
    </row>
    <row r="908" spans="2:8" x14ac:dyDescent="0.25">
      <c r="B908" s="192">
        <f t="shared" si="79"/>
        <v>43138.708333331138</v>
      </c>
      <c r="C908" s="16">
        <f t="shared" si="75"/>
        <v>2</v>
      </c>
      <c r="D908" s="16">
        <f t="shared" si="76"/>
        <v>3</v>
      </c>
      <c r="E908" s="16">
        <f t="shared" si="77"/>
        <v>1</v>
      </c>
      <c r="F908" s="16">
        <f t="shared" si="78"/>
        <v>17</v>
      </c>
      <c r="G908" s="195">
        <v>906</v>
      </c>
      <c r="H908" s="193">
        <v>1.8819117999999999E-2</v>
      </c>
    </row>
    <row r="909" spans="2:8" x14ac:dyDescent="0.25">
      <c r="B909" s="192">
        <f t="shared" si="79"/>
        <v>43138.749999997803</v>
      </c>
      <c r="C909" s="16">
        <f t="shared" si="75"/>
        <v>2</v>
      </c>
      <c r="D909" s="16">
        <f t="shared" si="76"/>
        <v>3</v>
      </c>
      <c r="E909" s="16">
        <f t="shared" si="77"/>
        <v>1</v>
      </c>
      <c r="F909" s="16">
        <f t="shared" si="78"/>
        <v>18</v>
      </c>
      <c r="G909" s="195">
        <v>907</v>
      </c>
      <c r="H909" s="193">
        <v>0</v>
      </c>
    </row>
    <row r="910" spans="2:8" x14ac:dyDescent="0.25">
      <c r="B910" s="192">
        <f t="shared" si="79"/>
        <v>43138.791666664467</v>
      </c>
      <c r="C910" s="16">
        <f t="shared" si="75"/>
        <v>2</v>
      </c>
      <c r="D910" s="16">
        <f t="shared" si="76"/>
        <v>3</v>
      </c>
      <c r="E910" s="16">
        <f t="shared" si="77"/>
        <v>1</v>
      </c>
      <c r="F910" s="16">
        <f t="shared" si="78"/>
        <v>19</v>
      </c>
      <c r="G910" s="195">
        <v>908</v>
      </c>
      <c r="H910" s="193">
        <v>0</v>
      </c>
    </row>
    <row r="911" spans="2:8" x14ac:dyDescent="0.25">
      <c r="B911" s="192">
        <f t="shared" si="79"/>
        <v>43138.833333331131</v>
      </c>
      <c r="C911" s="16">
        <f t="shared" si="75"/>
        <v>2</v>
      </c>
      <c r="D911" s="16">
        <f t="shared" si="76"/>
        <v>3</v>
      </c>
      <c r="E911" s="16">
        <f t="shared" si="77"/>
        <v>1</v>
      </c>
      <c r="F911" s="16">
        <f t="shared" si="78"/>
        <v>20</v>
      </c>
      <c r="G911" s="195">
        <v>909</v>
      </c>
      <c r="H911" s="193">
        <v>0</v>
      </c>
    </row>
    <row r="912" spans="2:8" x14ac:dyDescent="0.25">
      <c r="B912" s="192">
        <f t="shared" si="79"/>
        <v>43138.874999997795</v>
      </c>
      <c r="C912" s="16">
        <f t="shared" si="75"/>
        <v>2</v>
      </c>
      <c r="D912" s="16">
        <f t="shared" si="76"/>
        <v>3</v>
      </c>
      <c r="E912" s="16">
        <f t="shared" si="77"/>
        <v>1</v>
      </c>
      <c r="F912" s="16">
        <f t="shared" si="78"/>
        <v>21</v>
      </c>
      <c r="G912" s="195">
        <v>910</v>
      </c>
      <c r="H912" s="193">
        <v>0</v>
      </c>
    </row>
    <row r="913" spans="2:8" x14ac:dyDescent="0.25">
      <c r="B913" s="192">
        <f t="shared" si="79"/>
        <v>43138.91666666446</v>
      </c>
      <c r="C913" s="16">
        <f t="shared" si="75"/>
        <v>2</v>
      </c>
      <c r="D913" s="16">
        <f t="shared" si="76"/>
        <v>3</v>
      </c>
      <c r="E913" s="16">
        <f t="shared" si="77"/>
        <v>1</v>
      </c>
      <c r="F913" s="16">
        <f t="shared" si="78"/>
        <v>22</v>
      </c>
      <c r="G913" s="195">
        <v>911</v>
      </c>
      <c r="H913" s="193">
        <v>0</v>
      </c>
    </row>
    <row r="914" spans="2:8" x14ac:dyDescent="0.25">
      <c r="B914" s="192">
        <f t="shared" si="79"/>
        <v>43138.958333331124</v>
      </c>
      <c r="C914" s="16">
        <f t="shared" si="75"/>
        <v>2</v>
      </c>
      <c r="D914" s="16">
        <f t="shared" si="76"/>
        <v>3</v>
      </c>
      <c r="E914" s="16">
        <f t="shared" si="77"/>
        <v>1</v>
      </c>
      <c r="F914" s="16">
        <f t="shared" si="78"/>
        <v>23</v>
      </c>
      <c r="G914" s="195">
        <v>912</v>
      </c>
      <c r="H914" s="193">
        <v>0</v>
      </c>
    </row>
    <row r="915" spans="2:8" x14ac:dyDescent="0.25">
      <c r="B915" s="192">
        <f t="shared" si="79"/>
        <v>43138.999999997788</v>
      </c>
      <c r="C915" s="16">
        <f t="shared" si="75"/>
        <v>2</v>
      </c>
      <c r="D915" s="16">
        <f t="shared" si="76"/>
        <v>4</v>
      </c>
      <c r="E915" s="16">
        <f t="shared" si="77"/>
        <v>1</v>
      </c>
      <c r="F915" s="16">
        <f t="shared" si="78"/>
        <v>0</v>
      </c>
      <c r="G915" s="195">
        <v>913</v>
      </c>
      <c r="H915" s="193">
        <v>0</v>
      </c>
    </row>
    <row r="916" spans="2:8" x14ac:dyDescent="0.25">
      <c r="B916" s="192">
        <f t="shared" si="79"/>
        <v>43139.041666664452</v>
      </c>
      <c r="C916" s="16">
        <f t="shared" si="75"/>
        <v>2</v>
      </c>
      <c r="D916" s="16">
        <f t="shared" si="76"/>
        <v>4</v>
      </c>
      <c r="E916" s="16">
        <f t="shared" si="77"/>
        <v>1</v>
      </c>
      <c r="F916" s="16">
        <f t="shared" si="78"/>
        <v>1</v>
      </c>
      <c r="G916" s="195">
        <v>914</v>
      </c>
      <c r="H916" s="193">
        <v>0</v>
      </c>
    </row>
    <row r="917" spans="2:8" x14ac:dyDescent="0.25">
      <c r="B917" s="192">
        <f t="shared" si="79"/>
        <v>43139.083333331117</v>
      </c>
      <c r="C917" s="16">
        <f t="shared" si="75"/>
        <v>2</v>
      </c>
      <c r="D917" s="16">
        <f t="shared" si="76"/>
        <v>4</v>
      </c>
      <c r="E917" s="16">
        <f t="shared" si="77"/>
        <v>1</v>
      </c>
      <c r="F917" s="16">
        <f t="shared" si="78"/>
        <v>2</v>
      </c>
      <c r="G917" s="195">
        <v>915</v>
      </c>
      <c r="H917" s="193">
        <v>0</v>
      </c>
    </row>
    <row r="918" spans="2:8" x14ac:dyDescent="0.25">
      <c r="B918" s="192">
        <f t="shared" si="79"/>
        <v>43139.124999997781</v>
      </c>
      <c r="C918" s="16">
        <f t="shared" si="75"/>
        <v>2</v>
      </c>
      <c r="D918" s="16">
        <f t="shared" si="76"/>
        <v>4</v>
      </c>
      <c r="E918" s="16">
        <f t="shared" si="77"/>
        <v>1</v>
      </c>
      <c r="F918" s="16">
        <f t="shared" si="78"/>
        <v>3</v>
      </c>
      <c r="G918" s="195">
        <v>916</v>
      </c>
      <c r="H918" s="193">
        <v>0</v>
      </c>
    </row>
    <row r="919" spans="2:8" x14ac:dyDescent="0.25">
      <c r="B919" s="192">
        <f t="shared" si="79"/>
        <v>43139.166666664445</v>
      </c>
      <c r="C919" s="16">
        <f t="shared" si="75"/>
        <v>2</v>
      </c>
      <c r="D919" s="16">
        <f t="shared" si="76"/>
        <v>4</v>
      </c>
      <c r="E919" s="16">
        <f t="shared" si="77"/>
        <v>1</v>
      </c>
      <c r="F919" s="16">
        <f t="shared" si="78"/>
        <v>4</v>
      </c>
      <c r="G919" s="195">
        <v>917</v>
      </c>
      <c r="H919" s="193">
        <v>0</v>
      </c>
    </row>
    <row r="920" spans="2:8" x14ac:dyDescent="0.25">
      <c r="B920" s="192">
        <f t="shared" si="79"/>
        <v>43139.208333331109</v>
      </c>
      <c r="C920" s="16">
        <f t="shared" si="75"/>
        <v>2</v>
      </c>
      <c r="D920" s="16">
        <f t="shared" si="76"/>
        <v>4</v>
      </c>
      <c r="E920" s="16">
        <f t="shared" si="77"/>
        <v>1</v>
      </c>
      <c r="F920" s="16">
        <f t="shared" si="78"/>
        <v>5</v>
      </c>
      <c r="G920" s="195">
        <v>918</v>
      </c>
      <c r="H920" s="193">
        <v>0</v>
      </c>
    </row>
    <row r="921" spans="2:8" x14ac:dyDescent="0.25">
      <c r="B921" s="192">
        <f t="shared" si="79"/>
        <v>43139.249999997774</v>
      </c>
      <c r="C921" s="16">
        <f t="shared" si="75"/>
        <v>2</v>
      </c>
      <c r="D921" s="16">
        <f t="shared" si="76"/>
        <v>4</v>
      </c>
      <c r="E921" s="16">
        <f t="shared" si="77"/>
        <v>1</v>
      </c>
      <c r="F921" s="16">
        <f t="shared" si="78"/>
        <v>6</v>
      </c>
      <c r="G921" s="195">
        <v>919</v>
      </c>
      <c r="H921" s="193">
        <v>0</v>
      </c>
    </row>
    <row r="922" spans="2:8" x14ac:dyDescent="0.25">
      <c r="B922" s="192">
        <f t="shared" si="79"/>
        <v>43139.291666664438</v>
      </c>
      <c r="C922" s="16">
        <f t="shared" si="75"/>
        <v>2</v>
      </c>
      <c r="D922" s="16">
        <f t="shared" si="76"/>
        <v>4</v>
      </c>
      <c r="E922" s="16">
        <f t="shared" si="77"/>
        <v>1</v>
      </c>
      <c r="F922" s="16">
        <f t="shared" si="78"/>
        <v>7</v>
      </c>
      <c r="G922" s="195">
        <v>920</v>
      </c>
      <c r="H922" s="193">
        <v>6.2928810000000002E-3</v>
      </c>
    </row>
    <row r="923" spans="2:8" x14ac:dyDescent="0.25">
      <c r="B923" s="192">
        <f t="shared" si="79"/>
        <v>43139.333333331102</v>
      </c>
      <c r="C923" s="16">
        <f t="shared" si="75"/>
        <v>2</v>
      </c>
      <c r="D923" s="16">
        <f t="shared" si="76"/>
        <v>4</v>
      </c>
      <c r="E923" s="16">
        <f t="shared" si="77"/>
        <v>1</v>
      </c>
      <c r="F923" s="16">
        <f t="shared" si="78"/>
        <v>8</v>
      </c>
      <c r="G923" s="195">
        <v>921</v>
      </c>
      <c r="H923" s="193">
        <v>0.122360495</v>
      </c>
    </row>
    <row r="924" spans="2:8" x14ac:dyDescent="0.25">
      <c r="B924" s="192">
        <f t="shared" si="79"/>
        <v>43139.374999997766</v>
      </c>
      <c r="C924" s="16">
        <f t="shared" si="75"/>
        <v>2</v>
      </c>
      <c r="D924" s="16">
        <f t="shared" si="76"/>
        <v>4</v>
      </c>
      <c r="E924" s="16">
        <f t="shared" si="77"/>
        <v>1</v>
      </c>
      <c r="F924" s="16">
        <f t="shared" si="78"/>
        <v>9</v>
      </c>
      <c r="G924" s="195">
        <v>922</v>
      </c>
      <c r="H924" s="193">
        <v>0.25411070099999999</v>
      </c>
    </row>
    <row r="925" spans="2:8" x14ac:dyDescent="0.25">
      <c r="B925" s="192">
        <f t="shared" si="79"/>
        <v>43139.416666664431</v>
      </c>
      <c r="C925" s="16">
        <f t="shared" si="75"/>
        <v>2</v>
      </c>
      <c r="D925" s="16">
        <f t="shared" si="76"/>
        <v>4</v>
      </c>
      <c r="E925" s="16">
        <f t="shared" si="77"/>
        <v>1</v>
      </c>
      <c r="F925" s="16">
        <f t="shared" si="78"/>
        <v>10</v>
      </c>
      <c r="G925" s="195">
        <v>923</v>
      </c>
      <c r="H925" s="193">
        <v>0.35450246699999999</v>
      </c>
    </row>
    <row r="926" spans="2:8" x14ac:dyDescent="0.25">
      <c r="B926" s="192">
        <f t="shared" si="79"/>
        <v>43139.458333331095</v>
      </c>
      <c r="C926" s="16">
        <f t="shared" si="75"/>
        <v>2</v>
      </c>
      <c r="D926" s="16">
        <f t="shared" si="76"/>
        <v>4</v>
      </c>
      <c r="E926" s="16">
        <f t="shared" si="77"/>
        <v>1</v>
      </c>
      <c r="F926" s="16">
        <f t="shared" si="78"/>
        <v>11</v>
      </c>
      <c r="G926" s="195">
        <v>924</v>
      </c>
      <c r="H926" s="193">
        <v>0.39895831999999998</v>
      </c>
    </row>
    <row r="927" spans="2:8" x14ac:dyDescent="0.25">
      <c r="B927" s="192">
        <f t="shared" si="79"/>
        <v>43139.499999997759</v>
      </c>
      <c r="C927" s="16">
        <f t="shared" si="75"/>
        <v>2</v>
      </c>
      <c r="D927" s="16">
        <f t="shared" si="76"/>
        <v>4</v>
      </c>
      <c r="E927" s="16">
        <f t="shared" si="77"/>
        <v>1</v>
      </c>
      <c r="F927" s="16">
        <f t="shared" si="78"/>
        <v>12</v>
      </c>
      <c r="G927" s="195">
        <v>925</v>
      </c>
      <c r="H927" s="193">
        <v>0.41798968199999997</v>
      </c>
    </row>
    <row r="928" spans="2:8" x14ac:dyDescent="0.25">
      <c r="B928" s="192">
        <f t="shared" si="79"/>
        <v>43139.541666664423</v>
      </c>
      <c r="C928" s="16">
        <f t="shared" si="75"/>
        <v>2</v>
      </c>
      <c r="D928" s="16">
        <f t="shared" si="76"/>
        <v>4</v>
      </c>
      <c r="E928" s="16">
        <f t="shared" si="77"/>
        <v>1</v>
      </c>
      <c r="F928" s="16">
        <f t="shared" si="78"/>
        <v>13</v>
      </c>
      <c r="G928" s="195">
        <v>926</v>
      </c>
      <c r="H928" s="193">
        <v>0.36965505900000001</v>
      </c>
    </row>
    <row r="929" spans="2:8" x14ac:dyDescent="0.25">
      <c r="B929" s="192">
        <f t="shared" si="79"/>
        <v>43139.583333331087</v>
      </c>
      <c r="C929" s="16">
        <f t="shared" si="75"/>
        <v>2</v>
      </c>
      <c r="D929" s="16">
        <f t="shared" si="76"/>
        <v>4</v>
      </c>
      <c r="E929" s="16">
        <f t="shared" si="77"/>
        <v>1</v>
      </c>
      <c r="F929" s="16">
        <f t="shared" si="78"/>
        <v>14</v>
      </c>
      <c r="G929" s="195">
        <v>927</v>
      </c>
      <c r="H929" s="193">
        <v>0.31031241700000001</v>
      </c>
    </row>
    <row r="930" spans="2:8" x14ac:dyDescent="0.25">
      <c r="B930" s="192">
        <f t="shared" si="79"/>
        <v>43139.624999997752</v>
      </c>
      <c r="C930" s="16">
        <f t="shared" si="75"/>
        <v>2</v>
      </c>
      <c r="D930" s="16">
        <f t="shared" si="76"/>
        <v>4</v>
      </c>
      <c r="E930" s="16">
        <f t="shared" si="77"/>
        <v>1</v>
      </c>
      <c r="F930" s="16">
        <f t="shared" si="78"/>
        <v>15</v>
      </c>
      <c r="G930" s="195">
        <v>928</v>
      </c>
      <c r="H930" s="193">
        <v>0.25997471300000002</v>
      </c>
    </row>
    <row r="931" spans="2:8" x14ac:dyDescent="0.25">
      <c r="B931" s="192">
        <f t="shared" si="79"/>
        <v>43139.666666664416</v>
      </c>
      <c r="C931" s="16">
        <f t="shared" si="75"/>
        <v>2</v>
      </c>
      <c r="D931" s="16">
        <f t="shared" si="76"/>
        <v>4</v>
      </c>
      <c r="E931" s="16">
        <f t="shared" si="77"/>
        <v>1</v>
      </c>
      <c r="F931" s="16">
        <f t="shared" si="78"/>
        <v>16</v>
      </c>
      <c r="G931" s="195">
        <v>929</v>
      </c>
      <c r="H931" s="193">
        <v>0.162762712</v>
      </c>
    </row>
    <row r="932" spans="2:8" x14ac:dyDescent="0.25">
      <c r="B932" s="192">
        <f t="shared" si="79"/>
        <v>43139.70833333108</v>
      </c>
      <c r="C932" s="16">
        <f t="shared" si="75"/>
        <v>2</v>
      </c>
      <c r="D932" s="16">
        <f t="shared" si="76"/>
        <v>4</v>
      </c>
      <c r="E932" s="16">
        <f t="shared" si="77"/>
        <v>1</v>
      </c>
      <c r="F932" s="16">
        <f t="shared" si="78"/>
        <v>17</v>
      </c>
      <c r="G932" s="195">
        <v>930</v>
      </c>
      <c r="H932" s="193">
        <v>2.0195522E-2</v>
      </c>
    </row>
    <row r="933" spans="2:8" x14ac:dyDescent="0.25">
      <c r="B933" s="192">
        <f t="shared" si="79"/>
        <v>43139.749999997744</v>
      </c>
      <c r="C933" s="16">
        <f t="shared" si="75"/>
        <v>2</v>
      </c>
      <c r="D933" s="16">
        <f t="shared" si="76"/>
        <v>4</v>
      </c>
      <c r="E933" s="16">
        <f t="shared" si="77"/>
        <v>1</v>
      </c>
      <c r="F933" s="16">
        <f t="shared" si="78"/>
        <v>18</v>
      </c>
      <c r="G933" s="195">
        <v>931</v>
      </c>
      <c r="H933" s="193">
        <v>0</v>
      </c>
    </row>
    <row r="934" spans="2:8" x14ac:dyDescent="0.25">
      <c r="B934" s="192">
        <f t="shared" si="79"/>
        <v>43139.791666664409</v>
      </c>
      <c r="C934" s="16">
        <f t="shared" si="75"/>
        <v>2</v>
      </c>
      <c r="D934" s="16">
        <f t="shared" si="76"/>
        <v>4</v>
      </c>
      <c r="E934" s="16">
        <f t="shared" si="77"/>
        <v>1</v>
      </c>
      <c r="F934" s="16">
        <f t="shared" si="78"/>
        <v>19</v>
      </c>
      <c r="G934" s="195">
        <v>932</v>
      </c>
      <c r="H934" s="193">
        <v>0</v>
      </c>
    </row>
    <row r="935" spans="2:8" x14ac:dyDescent="0.25">
      <c r="B935" s="192">
        <f t="shared" si="79"/>
        <v>43139.833333331073</v>
      </c>
      <c r="C935" s="16">
        <f t="shared" si="75"/>
        <v>2</v>
      </c>
      <c r="D935" s="16">
        <f t="shared" si="76"/>
        <v>4</v>
      </c>
      <c r="E935" s="16">
        <f t="shared" si="77"/>
        <v>1</v>
      </c>
      <c r="F935" s="16">
        <f t="shared" si="78"/>
        <v>20</v>
      </c>
      <c r="G935" s="195">
        <v>933</v>
      </c>
      <c r="H935" s="193">
        <v>0</v>
      </c>
    </row>
    <row r="936" spans="2:8" x14ac:dyDescent="0.25">
      <c r="B936" s="192">
        <f t="shared" si="79"/>
        <v>43139.874999997737</v>
      </c>
      <c r="C936" s="16">
        <f t="shared" si="75"/>
        <v>2</v>
      </c>
      <c r="D936" s="16">
        <f t="shared" si="76"/>
        <v>4</v>
      </c>
      <c r="E936" s="16">
        <f t="shared" si="77"/>
        <v>1</v>
      </c>
      <c r="F936" s="16">
        <f t="shared" si="78"/>
        <v>21</v>
      </c>
      <c r="G936" s="195">
        <v>934</v>
      </c>
      <c r="H936" s="193">
        <v>0</v>
      </c>
    </row>
    <row r="937" spans="2:8" x14ac:dyDescent="0.25">
      <c r="B937" s="192">
        <f t="shared" si="79"/>
        <v>43139.916666664401</v>
      </c>
      <c r="C937" s="16">
        <f t="shared" si="75"/>
        <v>2</v>
      </c>
      <c r="D937" s="16">
        <f t="shared" si="76"/>
        <v>4</v>
      </c>
      <c r="E937" s="16">
        <f t="shared" si="77"/>
        <v>1</v>
      </c>
      <c r="F937" s="16">
        <f t="shared" si="78"/>
        <v>22</v>
      </c>
      <c r="G937" s="195">
        <v>935</v>
      </c>
      <c r="H937" s="193">
        <v>0</v>
      </c>
    </row>
    <row r="938" spans="2:8" x14ac:dyDescent="0.25">
      <c r="B938" s="192">
        <f t="shared" si="79"/>
        <v>43139.958333331066</v>
      </c>
      <c r="C938" s="16">
        <f t="shared" si="75"/>
        <v>2</v>
      </c>
      <c r="D938" s="16">
        <f t="shared" si="76"/>
        <v>4</v>
      </c>
      <c r="E938" s="16">
        <f t="shared" si="77"/>
        <v>1</v>
      </c>
      <c r="F938" s="16">
        <f t="shared" si="78"/>
        <v>23</v>
      </c>
      <c r="G938" s="195">
        <v>936</v>
      </c>
      <c r="H938" s="193">
        <v>0</v>
      </c>
    </row>
    <row r="939" spans="2:8" x14ac:dyDescent="0.25">
      <c r="B939" s="192">
        <f t="shared" si="79"/>
        <v>43139.99999999773</v>
      </c>
      <c r="C939" s="16">
        <f t="shared" si="75"/>
        <v>2</v>
      </c>
      <c r="D939" s="16">
        <f t="shared" si="76"/>
        <v>5</v>
      </c>
      <c r="E939" s="16">
        <f t="shared" si="77"/>
        <v>1</v>
      </c>
      <c r="F939" s="16">
        <f t="shared" si="78"/>
        <v>0</v>
      </c>
      <c r="G939" s="195">
        <v>937</v>
      </c>
      <c r="H939" s="193">
        <v>0</v>
      </c>
    </row>
    <row r="940" spans="2:8" x14ac:dyDescent="0.25">
      <c r="B940" s="192">
        <f t="shared" si="79"/>
        <v>43140.041666664394</v>
      </c>
      <c r="C940" s="16">
        <f t="shared" si="75"/>
        <v>2</v>
      </c>
      <c r="D940" s="16">
        <f t="shared" si="76"/>
        <v>5</v>
      </c>
      <c r="E940" s="16">
        <f t="shared" si="77"/>
        <v>1</v>
      </c>
      <c r="F940" s="16">
        <f t="shared" si="78"/>
        <v>1</v>
      </c>
      <c r="G940" s="195">
        <v>938</v>
      </c>
      <c r="H940" s="193">
        <v>0</v>
      </c>
    </row>
    <row r="941" spans="2:8" x14ac:dyDescent="0.25">
      <c r="B941" s="192">
        <f t="shared" si="79"/>
        <v>43140.083333331058</v>
      </c>
      <c r="C941" s="16">
        <f t="shared" si="75"/>
        <v>2</v>
      </c>
      <c r="D941" s="16">
        <f t="shared" si="76"/>
        <v>5</v>
      </c>
      <c r="E941" s="16">
        <f t="shared" si="77"/>
        <v>1</v>
      </c>
      <c r="F941" s="16">
        <f t="shared" si="78"/>
        <v>2</v>
      </c>
      <c r="G941" s="195">
        <v>939</v>
      </c>
      <c r="H941" s="193">
        <v>0</v>
      </c>
    </row>
    <row r="942" spans="2:8" x14ac:dyDescent="0.25">
      <c r="B942" s="192">
        <f t="shared" si="79"/>
        <v>43140.124999997723</v>
      </c>
      <c r="C942" s="16">
        <f t="shared" si="75"/>
        <v>2</v>
      </c>
      <c r="D942" s="16">
        <f t="shared" si="76"/>
        <v>5</v>
      </c>
      <c r="E942" s="16">
        <f t="shared" si="77"/>
        <v>1</v>
      </c>
      <c r="F942" s="16">
        <f t="shared" si="78"/>
        <v>3</v>
      </c>
      <c r="G942" s="195">
        <v>940</v>
      </c>
      <c r="H942" s="193">
        <v>0</v>
      </c>
    </row>
    <row r="943" spans="2:8" x14ac:dyDescent="0.25">
      <c r="B943" s="192">
        <f t="shared" si="79"/>
        <v>43140.166666664387</v>
      </c>
      <c r="C943" s="16">
        <f t="shared" si="75"/>
        <v>2</v>
      </c>
      <c r="D943" s="16">
        <f t="shared" si="76"/>
        <v>5</v>
      </c>
      <c r="E943" s="16">
        <f t="shared" si="77"/>
        <v>1</v>
      </c>
      <c r="F943" s="16">
        <f t="shared" si="78"/>
        <v>4</v>
      </c>
      <c r="G943" s="195">
        <v>941</v>
      </c>
      <c r="H943" s="193">
        <v>0</v>
      </c>
    </row>
    <row r="944" spans="2:8" x14ac:dyDescent="0.25">
      <c r="B944" s="192">
        <f t="shared" si="79"/>
        <v>43140.208333331051</v>
      </c>
      <c r="C944" s="16">
        <f t="shared" si="75"/>
        <v>2</v>
      </c>
      <c r="D944" s="16">
        <f t="shared" si="76"/>
        <v>5</v>
      </c>
      <c r="E944" s="16">
        <f t="shared" si="77"/>
        <v>1</v>
      </c>
      <c r="F944" s="16">
        <f t="shared" si="78"/>
        <v>5</v>
      </c>
      <c r="G944" s="195">
        <v>942</v>
      </c>
      <c r="H944" s="193">
        <v>0</v>
      </c>
    </row>
    <row r="945" spans="2:8" x14ac:dyDescent="0.25">
      <c r="B945" s="192">
        <f t="shared" si="79"/>
        <v>43140.249999997715</v>
      </c>
      <c r="C945" s="16">
        <f t="shared" si="75"/>
        <v>2</v>
      </c>
      <c r="D945" s="16">
        <f t="shared" si="76"/>
        <v>5</v>
      </c>
      <c r="E945" s="16">
        <f t="shared" si="77"/>
        <v>1</v>
      </c>
      <c r="F945" s="16">
        <f t="shared" si="78"/>
        <v>6</v>
      </c>
      <c r="G945" s="195">
        <v>943</v>
      </c>
      <c r="H945" s="193">
        <v>0</v>
      </c>
    </row>
    <row r="946" spans="2:8" x14ac:dyDescent="0.25">
      <c r="B946" s="192">
        <f t="shared" si="79"/>
        <v>43140.29166666438</v>
      </c>
      <c r="C946" s="16">
        <f t="shared" si="75"/>
        <v>2</v>
      </c>
      <c r="D946" s="16">
        <f t="shared" si="76"/>
        <v>5</v>
      </c>
      <c r="E946" s="16">
        <f t="shared" si="77"/>
        <v>1</v>
      </c>
      <c r="F946" s="16">
        <f t="shared" si="78"/>
        <v>7</v>
      </c>
      <c r="G946" s="195">
        <v>944</v>
      </c>
      <c r="H946" s="193">
        <v>4.2567350000000002E-3</v>
      </c>
    </row>
    <row r="947" spans="2:8" x14ac:dyDescent="0.25">
      <c r="B947" s="192">
        <f t="shared" si="79"/>
        <v>43140.333333331044</v>
      </c>
      <c r="C947" s="16">
        <f t="shared" si="75"/>
        <v>2</v>
      </c>
      <c r="D947" s="16">
        <f t="shared" si="76"/>
        <v>5</v>
      </c>
      <c r="E947" s="16">
        <f t="shared" si="77"/>
        <v>1</v>
      </c>
      <c r="F947" s="16">
        <f t="shared" si="78"/>
        <v>8</v>
      </c>
      <c r="G947" s="195">
        <v>945</v>
      </c>
      <c r="H947" s="193">
        <v>0.102128787</v>
      </c>
    </row>
    <row r="948" spans="2:8" x14ac:dyDescent="0.25">
      <c r="B948" s="192">
        <f t="shared" si="79"/>
        <v>43140.374999997708</v>
      </c>
      <c r="C948" s="16">
        <f t="shared" si="75"/>
        <v>2</v>
      </c>
      <c r="D948" s="16">
        <f t="shared" si="76"/>
        <v>5</v>
      </c>
      <c r="E948" s="16">
        <f t="shared" si="77"/>
        <v>1</v>
      </c>
      <c r="F948" s="16">
        <f t="shared" si="78"/>
        <v>9</v>
      </c>
      <c r="G948" s="195">
        <v>946</v>
      </c>
      <c r="H948" s="193">
        <v>0.20919433700000001</v>
      </c>
    </row>
    <row r="949" spans="2:8" x14ac:dyDescent="0.25">
      <c r="B949" s="192">
        <f t="shared" si="79"/>
        <v>43140.416666664372</v>
      </c>
      <c r="C949" s="16">
        <f t="shared" si="75"/>
        <v>2</v>
      </c>
      <c r="D949" s="16">
        <f t="shared" si="76"/>
        <v>5</v>
      </c>
      <c r="E949" s="16">
        <f t="shared" si="77"/>
        <v>1</v>
      </c>
      <c r="F949" s="16">
        <f t="shared" si="78"/>
        <v>10</v>
      </c>
      <c r="G949" s="195">
        <v>947</v>
      </c>
      <c r="H949" s="193">
        <v>0.26358301899999997</v>
      </c>
    </row>
    <row r="950" spans="2:8" x14ac:dyDescent="0.25">
      <c r="B950" s="192">
        <f t="shared" si="79"/>
        <v>43140.458333331037</v>
      </c>
      <c r="C950" s="16">
        <f t="shared" si="75"/>
        <v>2</v>
      </c>
      <c r="D950" s="16">
        <f t="shared" si="76"/>
        <v>5</v>
      </c>
      <c r="E950" s="16">
        <f t="shared" si="77"/>
        <v>1</v>
      </c>
      <c r="F950" s="16">
        <f t="shared" si="78"/>
        <v>11</v>
      </c>
      <c r="G950" s="195">
        <v>948</v>
      </c>
      <c r="H950" s="193">
        <v>0.25968437799999999</v>
      </c>
    </row>
    <row r="951" spans="2:8" x14ac:dyDescent="0.25">
      <c r="B951" s="192">
        <f t="shared" si="79"/>
        <v>43140.499999997701</v>
      </c>
      <c r="C951" s="16">
        <f t="shared" si="75"/>
        <v>2</v>
      </c>
      <c r="D951" s="16">
        <f t="shared" si="76"/>
        <v>5</v>
      </c>
      <c r="E951" s="16">
        <f t="shared" si="77"/>
        <v>1</v>
      </c>
      <c r="F951" s="16">
        <f t="shared" si="78"/>
        <v>12</v>
      </c>
      <c r="G951" s="195">
        <v>949</v>
      </c>
      <c r="H951" s="193">
        <v>0.26425485900000001</v>
      </c>
    </row>
    <row r="952" spans="2:8" x14ac:dyDescent="0.25">
      <c r="B952" s="192">
        <f t="shared" si="79"/>
        <v>43140.541666664365</v>
      </c>
      <c r="C952" s="16">
        <f t="shared" si="75"/>
        <v>2</v>
      </c>
      <c r="D952" s="16">
        <f t="shared" si="76"/>
        <v>5</v>
      </c>
      <c r="E952" s="16">
        <f t="shared" si="77"/>
        <v>1</v>
      </c>
      <c r="F952" s="16">
        <f t="shared" si="78"/>
        <v>13</v>
      </c>
      <c r="G952" s="195">
        <v>950</v>
      </c>
      <c r="H952" s="193">
        <v>0.252463469</v>
      </c>
    </row>
    <row r="953" spans="2:8" x14ac:dyDescent="0.25">
      <c r="B953" s="192">
        <f t="shared" si="79"/>
        <v>43140.583333331029</v>
      </c>
      <c r="C953" s="16">
        <f t="shared" si="75"/>
        <v>2</v>
      </c>
      <c r="D953" s="16">
        <f t="shared" si="76"/>
        <v>5</v>
      </c>
      <c r="E953" s="16">
        <f t="shared" si="77"/>
        <v>1</v>
      </c>
      <c r="F953" s="16">
        <f t="shared" si="78"/>
        <v>14</v>
      </c>
      <c r="G953" s="195">
        <v>951</v>
      </c>
      <c r="H953" s="193">
        <v>0.25869925999999999</v>
      </c>
    </row>
    <row r="954" spans="2:8" x14ac:dyDescent="0.25">
      <c r="B954" s="192">
        <f t="shared" si="79"/>
        <v>43140.624999997694</v>
      </c>
      <c r="C954" s="16">
        <f t="shared" si="75"/>
        <v>2</v>
      </c>
      <c r="D954" s="16">
        <f t="shared" si="76"/>
        <v>5</v>
      </c>
      <c r="E954" s="16">
        <f t="shared" si="77"/>
        <v>1</v>
      </c>
      <c r="F954" s="16">
        <f t="shared" si="78"/>
        <v>15</v>
      </c>
      <c r="G954" s="195">
        <v>952</v>
      </c>
      <c r="H954" s="193">
        <v>0.19862750800000001</v>
      </c>
    </row>
    <row r="955" spans="2:8" x14ac:dyDescent="0.25">
      <c r="B955" s="192">
        <f t="shared" si="79"/>
        <v>43140.666666664358</v>
      </c>
      <c r="C955" s="16">
        <f t="shared" si="75"/>
        <v>2</v>
      </c>
      <c r="D955" s="16">
        <f t="shared" si="76"/>
        <v>5</v>
      </c>
      <c r="E955" s="16">
        <f t="shared" si="77"/>
        <v>1</v>
      </c>
      <c r="F955" s="16">
        <f t="shared" si="78"/>
        <v>16</v>
      </c>
      <c r="G955" s="195">
        <v>953</v>
      </c>
      <c r="H955" s="193">
        <v>0.137972974</v>
      </c>
    </row>
    <row r="956" spans="2:8" x14ac:dyDescent="0.25">
      <c r="B956" s="192">
        <f t="shared" si="79"/>
        <v>43140.708333331022</v>
      </c>
      <c r="C956" s="16">
        <f t="shared" si="75"/>
        <v>2</v>
      </c>
      <c r="D956" s="16">
        <f t="shared" si="76"/>
        <v>5</v>
      </c>
      <c r="E956" s="16">
        <f t="shared" si="77"/>
        <v>1</v>
      </c>
      <c r="F956" s="16">
        <f t="shared" si="78"/>
        <v>17</v>
      </c>
      <c r="G956" s="195">
        <v>954</v>
      </c>
      <c r="H956" s="193">
        <v>1.7227447999999999E-2</v>
      </c>
    </row>
    <row r="957" spans="2:8" x14ac:dyDescent="0.25">
      <c r="B957" s="192">
        <f t="shared" si="79"/>
        <v>43140.749999997686</v>
      </c>
      <c r="C957" s="16">
        <f t="shared" si="75"/>
        <v>2</v>
      </c>
      <c r="D957" s="16">
        <f t="shared" si="76"/>
        <v>5</v>
      </c>
      <c r="E957" s="16">
        <f t="shared" si="77"/>
        <v>1</v>
      </c>
      <c r="F957" s="16">
        <f t="shared" si="78"/>
        <v>18</v>
      </c>
      <c r="G957" s="195">
        <v>955</v>
      </c>
      <c r="H957" s="193">
        <v>0</v>
      </c>
    </row>
    <row r="958" spans="2:8" x14ac:dyDescent="0.25">
      <c r="B958" s="192">
        <f t="shared" si="79"/>
        <v>43140.79166666435</v>
      </c>
      <c r="C958" s="16">
        <f t="shared" si="75"/>
        <v>2</v>
      </c>
      <c r="D958" s="16">
        <f t="shared" si="76"/>
        <v>5</v>
      </c>
      <c r="E958" s="16">
        <f t="shared" si="77"/>
        <v>1</v>
      </c>
      <c r="F958" s="16">
        <f t="shared" si="78"/>
        <v>19</v>
      </c>
      <c r="G958" s="195">
        <v>956</v>
      </c>
      <c r="H958" s="193">
        <v>0</v>
      </c>
    </row>
    <row r="959" spans="2:8" x14ac:dyDescent="0.25">
      <c r="B959" s="192">
        <f t="shared" si="79"/>
        <v>43140.833333331015</v>
      </c>
      <c r="C959" s="16">
        <f t="shared" si="75"/>
        <v>2</v>
      </c>
      <c r="D959" s="16">
        <f t="shared" si="76"/>
        <v>5</v>
      </c>
      <c r="E959" s="16">
        <f t="shared" si="77"/>
        <v>1</v>
      </c>
      <c r="F959" s="16">
        <f t="shared" si="78"/>
        <v>20</v>
      </c>
      <c r="G959" s="195">
        <v>957</v>
      </c>
      <c r="H959" s="193">
        <v>0</v>
      </c>
    </row>
    <row r="960" spans="2:8" x14ac:dyDescent="0.25">
      <c r="B960" s="192">
        <f t="shared" si="79"/>
        <v>43140.874999997679</v>
      </c>
      <c r="C960" s="16">
        <f t="shared" si="75"/>
        <v>2</v>
      </c>
      <c r="D960" s="16">
        <f t="shared" si="76"/>
        <v>5</v>
      </c>
      <c r="E960" s="16">
        <f t="shared" si="77"/>
        <v>1</v>
      </c>
      <c r="F960" s="16">
        <f t="shared" si="78"/>
        <v>21</v>
      </c>
      <c r="G960" s="195">
        <v>958</v>
      </c>
      <c r="H960" s="193">
        <v>0</v>
      </c>
    </row>
    <row r="961" spans="2:8" x14ac:dyDescent="0.25">
      <c r="B961" s="192">
        <f t="shared" si="79"/>
        <v>43140.916666664343</v>
      </c>
      <c r="C961" s="16">
        <f t="shared" si="75"/>
        <v>2</v>
      </c>
      <c r="D961" s="16">
        <f t="shared" si="76"/>
        <v>5</v>
      </c>
      <c r="E961" s="16">
        <f t="shared" si="77"/>
        <v>1</v>
      </c>
      <c r="F961" s="16">
        <f t="shared" si="78"/>
        <v>22</v>
      </c>
      <c r="G961" s="195">
        <v>959</v>
      </c>
      <c r="H961" s="193">
        <v>0</v>
      </c>
    </row>
    <row r="962" spans="2:8" x14ac:dyDescent="0.25">
      <c r="B962" s="192">
        <f t="shared" si="79"/>
        <v>43140.958333331007</v>
      </c>
      <c r="C962" s="16">
        <f t="shared" si="75"/>
        <v>2</v>
      </c>
      <c r="D962" s="16">
        <f t="shared" si="76"/>
        <v>5</v>
      </c>
      <c r="E962" s="16">
        <f t="shared" si="77"/>
        <v>1</v>
      </c>
      <c r="F962" s="16">
        <f t="shared" si="78"/>
        <v>23</v>
      </c>
      <c r="G962" s="195">
        <v>960</v>
      </c>
      <c r="H962" s="193">
        <v>0</v>
      </c>
    </row>
    <row r="963" spans="2:8" x14ac:dyDescent="0.25">
      <c r="B963" s="192">
        <f t="shared" si="79"/>
        <v>43140.999999997672</v>
      </c>
      <c r="C963" s="16">
        <f t="shared" si="75"/>
        <v>2</v>
      </c>
      <c r="D963" s="16">
        <f t="shared" si="76"/>
        <v>6</v>
      </c>
      <c r="E963" s="16">
        <f t="shared" si="77"/>
        <v>2</v>
      </c>
      <c r="F963" s="16">
        <f t="shared" si="78"/>
        <v>0</v>
      </c>
      <c r="G963" s="195">
        <v>961</v>
      </c>
      <c r="H963" s="193">
        <v>0</v>
      </c>
    </row>
    <row r="964" spans="2:8" x14ac:dyDescent="0.25">
      <c r="B964" s="192">
        <f t="shared" si="79"/>
        <v>43141.041666664336</v>
      </c>
      <c r="C964" s="16">
        <f t="shared" ref="C964:C1027" si="80">MONTH(B964)</f>
        <v>2</v>
      </c>
      <c r="D964" s="16">
        <f t="shared" ref="D964:D1027" si="81">WEEKDAY(B964,2)</f>
        <v>6</v>
      </c>
      <c r="E964" s="16">
        <f t="shared" ref="E964:E1027" si="82">IF(D964&lt;6,1,2)</f>
        <v>2</v>
      </c>
      <c r="F964" s="16">
        <f t="shared" ref="F964:F1027" si="83">HOUR(B964)</f>
        <v>1</v>
      </c>
      <c r="G964" s="195">
        <v>962</v>
      </c>
      <c r="H964" s="193">
        <v>0</v>
      </c>
    </row>
    <row r="965" spans="2:8" x14ac:dyDescent="0.25">
      <c r="B965" s="192">
        <f t="shared" ref="B965:B1028" si="84">B964+1/24</f>
        <v>43141.083333331</v>
      </c>
      <c r="C965" s="16">
        <f t="shared" si="80"/>
        <v>2</v>
      </c>
      <c r="D965" s="16">
        <f t="shared" si="81"/>
        <v>6</v>
      </c>
      <c r="E965" s="16">
        <f t="shared" si="82"/>
        <v>2</v>
      </c>
      <c r="F965" s="16">
        <f t="shared" si="83"/>
        <v>2</v>
      </c>
      <c r="G965" s="195">
        <v>963</v>
      </c>
      <c r="H965" s="193">
        <v>0</v>
      </c>
    </row>
    <row r="966" spans="2:8" x14ac:dyDescent="0.25">
      <c r="B966" s="192">
        <f t="shared" si="84"/>
        <v>43141.124999997664</v>
      </c>
      <c r="C966" s="16">
        <f t="shared" si="80"/>
        <v>2</v>
      </c>
      <c r="D966" s="16">
        <f t="shared" si="81"/>
        <v>6</v>
      </c>
      <c r="E966" s="16">
        <f t="shared" si="82"/>
        <v>2</v>
      </c>
      <c r="F966" s="16">
        <f t="shared" si="83"/>
        <v>3</v>
      </c>
      <c r="G966" s="195">
        <v>964</v>
      </c>
      <c r="H966" s="193">
        <v>0</v>
      </c>
    </row>
    <row r="967" spans="2:8" x14ac:dyDescent="0.25">
      <c r="B967" s="192">
        <f t="shared" si="84"/>
        <v>43141.166666664329</v>
      </c>
      <c r="C967" s="16">
        <f t="shared" si="80"/>
        <v>2</v>
      </c>
      <c r="D967" s="16">
        <f t="shared" si="81"/>
        <v>6</v>
      </c>
      <c r="E967" s="16">
        <f t="shared" si="82"/>
        <v>2</v>
      </c>
      <c r="F967" s="16">
        <f t="shared" si="83"/>
        <v>4</v>
      </c>
      <c r="G967" s="195">
        <v>965</v>
      </c>
      <c r="H967" s="193">
        <v>0</v>
      </c>
    </row>
    <row r="968" spans="2:8" x14ac:dyDescent="0.25">
      <c r="B968" s="192">
        <f t="shared" si="84"/>
        <v>43141.208333330993</v>
      </c>
      <c r="C968" s="16">
        <f t="shared" si="80"/>
        <v>2</v>
      </c>
      <c r="D968" s="16">
        <f t="shared" si="81"/>
        <v>6</v>
      </c>
      <c r="E968" s="16">
        <f t="shared" si="82"/>
        <v>2</v>
      </c>
      <c r="F968" s="16">
        <f t="shared" si="83"/>
        <v>5</v>
      </c>
      <c r="G968" s="195">
        <v>966</v>
      </c>
      <c r="H968" s="193">
        <v>0</v>
      </c>
    </row>
    <row r="969" spans="2:8" x14ac:dyDescent="0.25">
      <c r="B969" s="192">
        <f t="shared" si="84"/>
        <v>43141.249999997657</v>
      </c>
      <c r="C969" s="16">
        <f t="shared" si="80"/>
        <v>2</v>
      </c>
      <c r="D969" s="16">
        <f t="shared" si="81"/>
        <v>6</v>
      </c>
      <c r="E969" s="16">
        <f t="shared" si="82"/>
        <v>2</v>
      </c>
      <c r="F969" s="16">
        <f t="shared" si="83"/>
        <v>6</v>
      </c>
      <c r="G969" s="195">
        <v>967</v>
      </c>
      <c r="H969" s="193">
        <v>0</v>
      </c>
    </row>
    <row r="970" spans="2:8" x14ac:dyDescent="0.25">
      <c r="B970" s="192">
        <f t="shared" si="84"/>
        <v>43141.291666664321</v>
      </c>
      <c r="C970" s="16">
        <f t="shared" si="80"/>
        <v>2</v>
      </c>
      <c r="D970" s="16">
        <f t="shared" si="81"/>
        <v>6</v>
      </c>
      <c r="E970" s="16">
        <f t="shared" si="82"/>
        <v>2</v>
      </c>
      <c r="F970" s="16">
        <f t="shared" si="83"/>
        <v>7</v>
      </c>
      <c r="G970" s="195">
        <v>968</v>
      </c>
      <c r="H970" s="193">
        <v>8.3519149999999997E-3</v>
      </c>
    </row>
    <row r="971" spans="2:8" x14ac:dyDescent="0.25">
      <c r="B971" s="192">
        <f t="shared" si="84"/>
        <v>43141.333333330986</v>
      </c>
      <c r="C971" s="16">
        <f t="shared" si="80"/>
        <v>2</v>
      </c>
      <c r="D971" s="16">
        <f t="shared" si="81"/>
        <v>6</v>
      </c>
      <c r="E971" s="16">
        <f t="shared" si="82"/>
        <v>2</v>
      </c>
      <c r="F971" s="16">
        <f t="shared" si="83"/>
        <v>8</v>
      </c>
      <c r="G971" s="195">
        <v>969</v>
      </c>
      <c r="H971" s="193">
        <v>0.117349704</v>
      </c>
    </row>
    <row r="972" spans="2:8" x14ac:dyDescent="0.25">
      <c r="B972" s="192">
        <f t="shared" si="84"/>
        <v>43141.37499999765</v>
      </c>
      <c r="C972" s="16">
        <f t="shared" si="80"/>
        <v>2</v>
      </c>
      <c r="D972" s="16">
        <f t="shared" si="81"/>
        <v>6</v>
      </c>
      <c r="E972" s="16">
        <f t="shared" si="82"/>
        <v>2</v>
      </c>
      <c r="F972" s="16">
        <f t="shared" si="83"/>
        <v>9</v>
      </c>
      <c r="G972" s="195">
        <v>970</v>
      </c>
      <c r="H972" s="193">
        <v>0.24159826600000001</v>
      </c>
    </row>
    <row r="973" spans="2:8" x14ac:dyDescent="0.25">
      <c r="B973" s="192">
        <f t="shared" si="84"/>
        <v>43141.416666664314</v>
      </c>
      <c r="C973" s="16">
        <f t="shared" si="80"/>
        <v>2</v>
      </c>
      <c r="D973" s="16">
        <f t="shared" si="81"/>
        <v>6</v>
      </c>
      <c r="E973" s="16">
        <f t="shared" si="82"/>
        <v>2</v>
      </c>
      <c r="F973" s="16">
        <f t="shared" si="83"/>
        <v>10</v>
      </c>
      <c r="G973" s="195">
        <v>971</v>
      </c>
      <c r="H973" s="193">
        <v>0.31713698000000001</v>
      </c>
    </row>
    <row r="974" spans="2:8" x14ac:dyDescent="0.25">
      <c r="B974" s="192">
        <f t="shared" si="84"/>
        <v>43141.458333330978</v>
      </c>
      <c r="C974" s="16">
        <f t="shared" si="80"/>
        <v>2</v>
      </c>
      <c r="D974" s="16">
        <f t="shared" si="81"/>
        <v>6</v>
      </c>
      <c r="E974" s="16">
        <f t="shared" si="82"/>
        <v>2</v>
      </c>
      <c r="F974" s="16">
        <f t="shared" si="83"/>
        <v>11</v>
      </c>
      <c r="G974" s="195">
        <v>972</v>
      </c>
      <c r="H974" s="193">
        <v>0.32204717900000002</v>
      </c>
    </row>
    <row r="975" spans="2:8" x14ac:dyDescent="0.25">
      <c r="B975" s="192">
        <f t="shared" si="84"/>
        <v>43141.499999997643</v>
      </c>
      <c r="C975" s="16">
        <f t="shared" si="80"/>
        <v>2</v>
      </c>
      <c r="D975" s="16">
        <f t="shared" si="81"/>
        <v>6</v>
      </c>
      <c r="E975" s="16">
        <f t="shared" si="82"/>
        <v>2</v>
      </c>
      <c r="F975" s="16">
        <f t="shared" si="83"/>
        <v>12</v>
      </c>
      <c r="G975" s="195">
        <v>973</v>
      </c>
      <c r="H975" s="193">
        <v>0.35900736799999999</v>
      </c>
    </row>
    <row r="976" spans="2:8" x14ac:dyDescent="0.25">
      <c r="B976" s="192">
        <f t="shared" si="84"/>
        <v>43141.541666664307</v>
      </c>
      <c r="C976" s="16">
        <f t="shared" si="80"/>
        <v>2</v>
      </c>
      <c r="D976" s="16">
        <f t="shared" si="81"/>
        <v>6</v>
      </c>
      <c r="E976" s="16">
        <f t="shared" si="82"/>
        <v>2</v>
      </c>
      <c r="F976" s="16">
        <f t="shared" si="83"/>
        <v>13</v>
      </c>
      <c r="G976" s="195">
        <v>974</v>
      </c>
      <c r="H976" s="193">
        <v>0.32354103499999998</v>
      </c>
    </row>
    <row r="977" spans="2:8" x14ac:dyDescent="0.25">
      <c r="B977" s="192">
        <f t="shared" si="84"/>
        <v>43141.583333330971</v>
      </c>
      <c r="C977" s="16">
        <f t="shared" si="80"/>
        <v>2</v>
      </c>
      <c r="D977" s="16">
        <f t="shared" si="81"/>
        <v>6</v>
      </c>
      <c r="E977" s="16">
        <f t="shared" si="82"/>
        <v>2</v>
      </c>
      <c r="F977" s="16">
        <f t="shared" si="83"/>
        <v>14</v>
      </c>
      <c r="G977" s="195">
        <v>975</v>
      </c>
      <c r="H977" s="193">
        <v>0.27239338000000002</v>
      </c>
    </row>
    <row r="978" spans="2:8" x14ac:dyDescent="0.25">
      <c r="B978" s="192">
        <f t="shared" si="84"/>
        <v>43141.624999997635</v>
      </c>
      <c r="C978" s="16">
        <f t="shared" si="80"/>
        <v>2</v>
      </c>
      <c r="D978" s="16">
        <f t="shared" si="81"/>
        <v>6</v>
      </c>
      <c r="E978" s="16">
        <f t="shared" si="82"/>
        <v>2</v>
      </c>
      <c r="F978" s="16">
        <f t="shared" si="83"/>
        <v>15</v>
      </c>
      <c r="G978" s="195">
        <v>976</v>
      </c>
      <c r="H978" s="193">
        <v>0.24817007799999999</v>
      </c>
    </row>
    <row r="979" spans="2:8" x14ac:dyDescent="0.25">
      <c r="B979" s="192">
        <f t="shared" si="84"/>
        <v>43141.6666666643</v>
      </c>
      <c r="C979" s="16">
        <f t="shared" si="80"/>
        <v>2</v>
      </c>
      <c r="D979" s="16">
        <f t="shared" si="81"/>
        <v>6</v>
      </c>
      <c r="E979" s="16">
        <f t="shared" si="82"/>
        <v>2</v>
      </c>
      <c r="F979" s="16">
        <f t="shared" si="83"/>
        <v>16</v>
      </c>
      <c r="G979" s="195">
        <v>977</v>
      </c>
      <c r="H979" s="193">
        <v>0.168470009</v>
      </c>
    </row>
    <row r="980" spans="2:8" x14ac:dyDescent="0.25">
      <c r="B980" s="192">
        <f t="shared" si="84"/>
        <v>43141.708333330964</v>
      </c>
      <c r="C980" s="16">
        <f t="shared" si="80"/>
        <v>2</v>
      </c>
      <c r="D980" s="16">
        <f t="shared" si="81"/>
        <v>6</v>
      </c>
      <c r="E980" s="16">
        <f t="shared" si="82"/>
        <v>2</v>
      </c>
      <c r="F980" s="16">
        <f t="shared" si="83"/>
        <v>17</v>
      </c>
      <c r="G980" s="195">
        <v>978</v>
      </c>
      <c r="H980" s="193">
        <v>2.2150394E-2</v>
      </c>
    </row>
    <row r="981" spans="2:8" x14ac:dyDescent="0.25">
      <c r="B981" s="192">
        <f t="shared" si="84"/>
        <v>43141.749999997628</v>
      </c>
      <c r="C981" s="16">
        <f t="shared" si="80"/>
        <v>2</v>
      </c>
      <c r="D981" s="16">
        <f t="shared" si="81"/>
        <v>6</v>
      </c>
      <c r="E981" s="16">
        <f t="shared" si="82"/>
        <v>2</v>
      </c>
      <c r="F981" s="16">
        <f t="shared" si="83"/>
        <v>18</v>
      </c>
      <c r="G981" s="195">
        <v>979</v>
      </c>
      <c r="H981" s="193">
        <v>0</v>
      </c>
    </row>
    <row r="982" spans="2:8" x14ac:dyDescent="0.25">
      <c r="B982" s="192">
        <f t="shared" si="84"/>
        <v>43141.791666664292</v>
      </c>
      <c r="C982" s="16">
        <f t="shared" si="80"/>
        <v>2</v>
      </c>
      <c r="D982" s="16">
        <f t="shared" si="81"/>
        <v>6</v>
      </c>
      <c r="E982" s="16">
        <f t="shared" si="82"/>
        <v>2</v>
      </c>
      <c r="F982" s="16">
        <f t="shared" si="83"/>
        <v>19</v>
      </c>
      <c r="G982" s="195">
        <v>980</v>
      </c>
      <c r="H982" s="193">
        <v>0</v>
      </c>
    </row>
    <row r="983" spans="2:8" x14ac:dyDescent="0.25">
      <c r="B983" s="192">
        <f t="shared" si="84"/>
        <v>43141.833333330957</v>
      </c>
      <c r="C983" s="16">
        <f t="shared" si="80"/>
        <v>2</v>
      </c>
      <c r="D983" s="16">
        <f t="shared" si="81"/>
        <v>6</v>
      </c>
      <c r="E983" s="16">
        <f t="shared" si="82"/>
        <v>2</v>
      </c>
      <c r="F983" s="16">
        <f t="shared" si="83"/>
        <v>20</v>
      </c>
      <c r="G983" s="195">
        <v>981</v>
      </c>
      <c r="H983" s="193">
        <v>0</v>
      </c>
    </row>
    <row r="984" spans="2:8" x14ac:dyDescent="0.25">
      <c r="B984" s="192">
        <f t="shared" si="84"/>
        <v>43141.874999997621</v>
      </c>
      <c r="C984" s="16">
        <f t="shared" si="80"/>
        <v>2</v>
      </c>
      <c r="D984" s="16">
        <f t="shared" si="81"/>
        <v>6</v>
      </c>
      <c r="E984" s="16">
        <f t="shared" si="82"/>
        <v>2</v>
      </c>
      <c r="F984" s="16">
        <f t="shared" si="83"/>
        <v>21</v>
      </c>
      <c r="G984" s="195">
        <v>982</v>
      </c>
      <c r="H984" s="193">
        <v>0</v>
      </c>
    </row>
    <row r="985" spans="2:8" x14ac:dyDescent="0.25">
      <c r="B985" s="192">
        <f t="shared" si="84"/>
        <v>43141.916666664285</v>
      </c>
      <c r="C985" s="16">
        <f t="shared" si="80"/>
        <v>2</v>
      </c>
      <c r="D985" s="16">
        <f t="shared" si="81"/>
        <v>6</v>
      </c>
      <c r="E985" s="16">
        <f t="shared" si="82"/>
        <v>2</v>
      </c>
      <c r="F985" s="16">
        <f t="shared" si="83"/>
        <v>22</v>
      </c>
      <c r="G985" s="195">
        <v>983</v>
      </c>
      <c r="H985" s="193">
        <v>0</v>
      </c>
    </row>
    <row r="986" spans="2:8" x14ac:dyDescent="0.25">
      <c r="B986" s="192">
        <f t="shared" si="84"/>
        <v>43141.958333330949</v>
      </c>
      <c r="C986" s="16">
        <f t="shared" si="80"/>
        <v>2</v>
      </c>
      <c r="D986" s="16">
        <f t="shared" si="81"/>
        <v>6</v>
      </c>
      <c r="E986" s="16">
        <f t="shared" si="82"/>
        <v>2</v>
      </c>
      <c r="F986" s="16">
        <f t="shared" si="83"/>
        <v>23</v>
      </c>
      <c r="G986" s="195">
        <v>984</v>
      </c>
      <c r="H986" s="193">
        <v>0</v>
      </c>
    </row>
    <row r="987" spans="2:8" x14ac:dyDescent="0.25">
      <c r="B987" s="192">
        <f t="shared" si="84"/>
        <v>43141.999999997613</v>
      </c>
      <c r="C987" s="16">
        <f t="shared" si="80"/>
        <v>2</v>
      </c>
      <c r="D987" s="16">
        <f t="shared" si="81"/>
        <v>7</v>
      </c>
      <c r="E987" s="16">
        <f t="shared" si="82"/>
        <v>2</v>
      </c>
      <c r="F987" s="16">
        <f t="shared" si="83"/>
        <v>0</v>
      </c>
      <c r="G987" s="195">
        <v>985</v>
      </c>
      <c r="H987" s="193">
        <v>0</v>
      </c>
    </row>
    <row r="988" spans="2:8" x14ac:dyDescent="0.25">
      <c r="B988" s="192">
        <f t="shared" si="84"/>
        <v>43142.041666664278</v>
      </c>
      <c r="C988" s="16">
        <f t="shared" si="80"/>
        <v>2</v>
      </c>
      <c r="D988" s="16">
        <f t="shared" si="81"/>
        <v>7</v>
      </c>
      <c r="E988" s="16">
        <f t="shared" si="82"/>
        <v>2</v>
      </c>
      <c r="F988" s="16">
        <f t="shared" si="83"/>
        <v>1</v>
      </c>
      <c r="G988" s="195">
        <v>986</v>
      </c>
      <c r="H988" s="193">
        <v>0</v>
      </c>
    </row>
    <row r="989" spans="2:8" x14ac:dyDescent="0.25">
      <c r="B989" s="192">
        <f t="shared" si="84"/>
        <v>43142.083333330942</v>
      </c>
      <c r="C989" s="16">
        <f t="shared" si="80"/>
        <v>2</v>
      </c>
      <c r="D989" s="16">
        <f t="shared" si="81"/>
        <v>7</v>
      </c>
      <c r="E989" s="16">
        <f t="shared" si="82"/>
        <v>2</v>
      </c>
      <c r="F989" s="16">
        <f t="shared" si="83"/>
        <v>2</v>
      </c>
      <c r="G989" s="195">
        <v>987</v>
      </c>
      <c r="H989" s="193">
        <v>0</v>
      </c>
    </row>
    <row r="990" spans="2:8" x14ac:dyDescent="0.25">
      <c r="B990" s="192">
        <f t="shared" si="84"/>
        <v>43142.124999997606</v>
      </c>
      <c r="C990" s="16">
        <f t="shared" si="80"/>
        <v>2</v>
      </c>
      <c r="D990" s="16">
        <f t="shared" si="81"/>
        <v>7</v>
      </c>
      <c r="E990" s="16">
        <f t="shared" si="82"/>
        <v>2</v>
      </c>
      <c r="F990" s="16">
        <f t="shared" si="83"/>
        <v>3</v>
      </c>
      <c r="G990" s="195">
        <v>988</v>
      </c>
      <c r="H990" s="193">
        <v>0</v>
      </c>
    </row>
    <row r="991" spans="2:8" x14ac:dyDescent="0.25">
      <c r="B991" s="192">
        <f t="shared" si="84"/>
        <v>43142.16666666427</v>
      </c>
      <c r="C991" s="16">
        <f t="shared" si="80"/>
        <v>2</v>
      </c>
      <c r="D991" s="16">
        <f t="shared" si="81"/>
        <v>7</v>
      </c>
      <c r="E991" s="16">
        <f t="shared" si="82"/>
        <v>2</v>
      </c>
      <c r="F991" s="16">
        <f t="shared" si="83"/>
        <v>4</v>
      </c>
      <c r="G991" s="195">
        <v>989</v>
      </c>
      <c r="H991" s="193">
        <v>0</v>
      </c>
    </row>
    <row r="992" spans="2:8" x14ac:dyDescent="0.25">
      <c r="B992" s="192">
        <f t="shared" si="84"/>
        <v>43142.208333330935</v>
      </c>
      <c r="C992" s="16">
        <f t="shared" si="80"/>
        <v>2</v>
      </c>
      <c r="D992" s="16">
        <f t="shared" si="81"/>
        <v>7</v>
      </c>
      <c r="E992" s="16">
        <f t="shared" si="82"/>
        <v>2</v>
      </c>
      <c r="F992" s="16">
        <f t="shared" si="83"/>
        <v>5</v>
      </c>
      <c r="G992" s="195">
        <v>990</v>
      </c>
      <c r="H992" s="193">
        <v>0</v>
      </c>
    </row>
    <row r="993" spans="2:8" x14ac:dyDescent="0.25">
      <c r="B993" s="192">
        <f t="shared" si="84"/>
        <v>43142.249999997599</v>
      </c>
      <c r="C993" s="16">
        <f t="shared" si="80"/>
        <v>2</v>
      </c>
      <c r="D993" s="16">
        <f t="shared" si="81"/>
        <v>7</v>
      </c>
      <c r="E993" s="16">
        <f t="shared" si="82"/>
        <v>2</v>
      </c>
      <c r="F993" s="16">
        <f t="shared" si="83"/>
        <v>6</v>
      </c>
      <c r="G993" s="195">
        <v>991</v>
      </c>
      <c r="H993" s="193">
        <v>0</v>
      </c>
    </row>
    <row r="994" spans="2:8" x14ac:dyDescent="0.25">
      <c r="B994" s="192">
        <f t="shared" si="84"/>
        <v>43142.291666664263</v>
      </c>
      <c r="C994" s="16">
        <f t="shared" si="80"/>
        <v>2</v>
      </c>
      <c r="D994" s="16">
        <f t="shared" si="81"/>
        <v>7</v>
      </c>
      <c r="E994" s="16">
        <f t="shared" si="82"/>
        <v>2</v>
      </c>
      <c r="F994" s="16">
        <f t="shared" si="83"/>
        <v>7</v>
      </c>
      <c r="G994" s="195">
        <v>992</v>
      </c>
      <c r="H994" s="193">
        <v>8.9836410000000005E-3</v>
      </c>
    </row>
    <row r="995" spans="2:8" x14ac:dyDescent="0.25">
      <c r="B995" s="192">
        <f t="shared" si="84"/>
        <v>43142.333333330927</v>
      </c>
      <c r="C995" s="16">
        <f t="shared" si="80"/>
        <v>2</v>
      </c>
      <c r="D995" s="16">
        <f t="shared" si="81"/>
        <v>7</v>
      </c>
      <c r="E995" s="16">
        <f t="shared" si="82"/>
        <v>2</v>
      </c>
      <c r="F995" s="16">
        <f t="shared" si="83"/>
        <v>8</v>
      </c>
      <c r="G995" s="195">
        <v>993</v>
      </c>
      <c r="H995" s="193">
        <v>0.12414681</v>
      </c>
    </row>
    <row r="996" spans="2:8" x14ac:dyDescent="0.25">
      <c r="B996" s="192">
        <f t="shared" si="84"/>
        <v>43142.374999997592</v>
      </c>
      <c r="C996" s="16">
        <f t="shared" si="80"/>
        <v>2</v>
      </c>
      <c r="D996" s="16">
        <f t="shared" si="81"/>
        <v>7</v>
      </c>
      <c r="E996" s="16">
        <f t="shared" si="82"/>
        <v>2</v>
      </c>
      <c r="F996" s="16">
        <f t="shared" si="83"/>
        <v>9</v>
      </c>
      <c r="G996" s="195">
        <v>994</v>
      </c>
      <c r="H996" s="193">
        <v>0.251446324</v>
      </c>
    </row>
    <row r="997" spans="2:8" x14ac:dyDescent="0.25">
      <c r="B997" s="192">
        <f t="shared" si="84"/>
        <v>43142.416666664256</v>
      </c>
      <c r="C997" s="16">
        <f t="shared" si="80"/>
        <v>2</v>
      </c>
      <c r="D997" s="16">
        <f t="shared" si="81"/>
        <v>7</v>
      </c>
      <c r="E997" s="16">
        <f t="shared" si="82"/>
        <v>2</v>
      </c>
      <c r="F997" s="16">
        <f t="shared" si="83"/>
        <v>10</v>
      </c>
      <c r="G997" s="195">
        <v>995</v>
      </c>
      <c r="H997" s="193">
        <v>0.33932818100000001</v>
      </c>
    </row>
    <row r="998" spans="2:8" x14ac:dyDescent="0.25">
      <c r="B998" s="192">
        <f t="shared" si="84"/>
        <v>43142.45833333092</v>
      </c>
      <c r="C998" s="16">
        <f t="shared" si="80"/>
        <v>2</v>
      </c>
      <c r="D998" s="16">
        <f t="shared" si="81"/>
        <v>7</v>
      </c>
      <c r="E998" s="16">
        <f t="shared" si="82"/>
        <v>2</v>
      </c>
      <c r="F998" s="16">
        <f t="shared" si="83"/>
        <v>11</v>
      </c>
      <c r="G998" s="195">
        <v>996</v>
      </c>
      <c r="H998" s="193">
        <v>0.375571498</v>
      </c>
    </row>
    <row r="999" spans="2:8" x14ac:dyDescent="0.25">
      <c r="B999" s="192">
        <f t="shared" si="84"/>
        <v>43142.499999997584</v>
      </c>
      <c r="C999" s="16">
        <f t="shared" si="80"/>
        <v>2</v>
      </c>
      <c r="D999" s="16">
        <f t="shared" si="81"/>
        <v>7</v>
      </c>
      <c r="E999" s="16">
        <f t="shared" si="82"/>
        <v>2</v>
      </c>
      <c r="F999" s="16">
        <f t="shared" si="83"/>
        <v>12</v>
      </c>
      <c r="G999" s="195">
        <v>997</v>
      </c>
      <c r="H999" s="193">
        <v>0.38479772400000001</v>
      </c>
    </row>
    <row r="1000" spans="2:8" x14ac:dyDescent="0.25">
      <c r="B1000" s="192">
        <f t="shared" si="84"/>
        <v>43142.541666664249</v>
      </c>
      <c r="C1000" s="16">
        <f t="shared" si="80"/>
        <v>2</v>
      </c>
      <c r="D1000" s="16">
        <f t="shared" si="81"/>
        <v>7</v>
      </c>
      <c r="E1000" s="16">
        <f t="shared" si="82"/>
        <v>2</v>
      </c>
      <c r="F1000" s="16">
        <f t="shared" si="83"/>
        <v>13</v>
      </c>
      <c r="G1000" s="195">
        <v>998</v>
      </c>
      <c r="H1000" s="193">
        <v>0.34416428199999999</v>
      </c>
    </row>
    <row r="1001" spans="2:8" x14ac:dyDescent="0.25">
      <c r="B1001" s="192">
        <f t="shared" si="84"/>
        <v>43142.583333330913</v>
      </c>
      <c r="C1001" s="16">
        <f t="shared" si="80"/>
        <v>2</v>
      </c>
      <c r="D1001" s="16">
        <f t="shared" si="81"/>
        <v>7</v>
      </c>
      <c r="E1001" s="16">
        <f t="shared" si="82"/>
        <v>2</v>
      </c>
      <c r="F1001" s="16">
        <f t="shared" si="83"/>
        <v>14</v>
      </c>
      <c r="G1001" s="195">
        <v>999</v>
      </c>
      <c r="H1001" s="193">
        <v>0.32487115999999999</v>
      </c>
    </row>
    <row r="1002" spans="2:8" x14ac:dyDescent="0.25">
      <c r="B1002" s="192">
        <f t="shared" si="84"/>
        <v>43142.624999997577</v>
      </c>
      <c r="C1002" s="16">
        <f t="shared" si="80"/>
        <v>2</v>
      </c>
      <c r="D1002" s="16">
        <f t="shared" si="81"/>
        <v>7</v>
      </c>
      <c r="E1002" s="16">
        <f t="shared" si="82"/>
        <v>2</v>
      </c>
      <c r="F1002" s="16">
        <f t="shared" si="83"/>
        <v>15</v>
      </c>
      <c r="G1002" s="195">
        <v>1000</v>
      </c>
      <c r="H1002" s="193">
        <v>0.26777324299999999</v>
      </c>
    </row>
    <row r="1003" spans="2:8" x14ac:dyDescent="0.25">
      <c r="B1003" s="192">
        <f t="shared" si="84"/>
        <v>43142.666666664241</v>
      </c>
      <c r="C1003" s="16">
        <f t="shared" si="80"/>
        <v>2</v>
      </c>
      <c r="D1003" s="16">
        <f t="shared" si="81"/>
        <v>7</v>
      </c>
      <c r="E1003" s="16">
        <f t="shared" si="82"/>
        <v>2</v>
      </c>
      <c r="F1003" s="16">
        <f t="shared" si="83"/>
        <v>16</v>
      </c>
      <c r="G1003" s="195">
        <v>1001</v>
      </c>
      <c r="H1003" s="193">
        <v>0.16278989199999999</v>
      </c>
    </row>
    <row r="1004" spans="2:8" x14ac:dyDescent="0.25">
      <c r="B1004" s="192">
        <f t="shared" si="84"/>
        <v>43142.708333330906</v>
      </c>
      <c r="C1004" s="16">
        <f t="shared" si="80"/>
        <v>2</v>
      </c>
      <c r="D1004" s="16">
        <f t="shared" si="81"/>
        <v>7</v>
      </c>
      <c r="E1004" s="16">
        <f t="shared" si="82"/>
        <v>2</v>
      </c>
      <c r="F1004" s="16">
        <f t="shared" si="83"/>
        <v>17</v>
      </c>
      <c r="G1004" s="195">
        <v>1002</v>
      </c>
      <c r="H1004" s="193">
        <v>2.2425885999999999E-2</v>
      </c>
    </row>
    <row r="1005" spans="2:8" x14ac:dyDescent="0.25">
      <c r="B1005" s="192">
        <f t="shared" si="84"/>
        <v>43142.74999999757</v>
      </c>
      <c r="C1005" s="16">
        <f t="shared" si="80"/>
        <v>2</v>
      </c>
      <c r="D1005" s="16">
        <f t="shared" si="81"/>
        <v>7</v>
      </c>
      <c r="E1005" s="16">
        <f t="shared" si="82"/>
        <v>2</v>
      </c>
      <c r="F1005" s="16">
        <f t="shared" si="83"/>
        <v>18</v>
      </c>
      <c r="G1005" s="195">
        <v>1003</v>
      </c>
      <c r="H1005" s="193">
        <v>0</v>
      </c>
    </row>
    <row r="1006" spans="2:8" x14ac:dyDescent="0.25">
      <c r="B1006" s="192">
        <f t="shared" si="84"/>
        <v>43142.791666664234</v>
      </c>
      <c r="C1006" s="16">
        <f t="shared" si="80"/>
        <v>2</v>
      </c>
      <c r="D1006" s="16">
        <f t="shared" si="81"/>
        <v>7</v>
      </c>
      <c r="E1006" s="16">
        <f t="shared" si="82"/>
        <v>2</v>
      </c>
      <c r="F1006" s="16">
        <f t="shared" si="83"/>
        <v>19</v>
      </c>
      <c r="G1006" s="195">
        <v>1004</v>
      </c>
      <c r="H1006" s="193">
        <v>0</v>
      </c>
    </row>
    <row r="1007" spans="2:8" x14ac:dyDescent="0.25">
      <c r="B1007" s="192">
        <f t="shared" si="84"/>
        <v>43142.833333330898</v>
      </c>
      <c r="C1007" s="16">
        <f t="shared" si="80"/>
        <v>2</v>
      </c>
      <c r="D1007" s="16">
        <f t="shared" si="81"/>
        <v>7</v>
      </c>
      <c r="E1007" s="16">
        <f t="shared" si="82"/>
        <v>2</v>
      </c>
      <c r="F1007" s="16">
        <f t="shared" si="83"/>
        <v>20</v>
      </c>
      <c r="G1007" s="195">
        <v>1005</v>
      </c>
      <c r="H1007" s="193">
        <v>0</v>
      </c>
    </row>
    <row r="1008" spans="2:8" x14ac:dyDescent="0.25">
      <c r="B1008" s="192">
        <f t="shared" si="84"/>
        <v>43142.874999997563</v>
      </c>
      <c r="C1008" s="16">
        <f t="shared" si="80"/>
        <v>2</v>
      </c>
      <c r="D1008" s="16">
        <f t="shared" si="81"/>
        <v>7</v>
      </c>
      <c r="E1008" s="16">
        <f t="shared" si="82"/>
        <v>2</v>
      </c>
      <c r="F1008" s="16">
        <f t="shared" si="83"/>
        <v>21</v>
      </c>
      <c r="G1008" s="195">
        <v>1006</v>
      </c>
      <c r="H1008" s="193">
        <v>0</v>
      </c>
    </row>
    <row r="1009" spans="2:8" x14ac:dyDescent="0.25">
      <c r="B1009" s="192">
        <f t="shared" si="84"/>
        <v>43142.916666664227</v>
      </c>
      <c r="C1009" s="16">
        <f t="shared" si="80"/>
        <v>2</v>
      </c>
      <c r="D1009" s="16">
        <f t="shared" si="81"/>
        <v>7</v>
      </c>
      <c r="E1009" s="16">
        <f t="shared" si="82"/>
        <v>2</v>
      </c>
      <c r="F1009" s="16">
        <f t="shared" si="83"/>
        <v>22</v>
      </c>
      <c r="G1009" s="195">
        <v>1007</v>
      </c>
      <c r="H1009" s="193">
        <v>0</v>
      </c>
    </row>
    <row r="1010" spans="2:8" x14ac:dyDescent="0.25">
      <c r="B1010" s="192">
        <f t="shared" si="84"/>
        <v>43142.958333330891</v>
      </c>
      <c r="C1010" s="16">
        <f t="shared" si="80"/>
        <v>2</v>
      </c>
      <c r="D1010" s="16">
        <f t="shared" si="81"/>
        <v>7</v>
      </c>
      <c r="E1010" s="16">
        <f t="shared" si="82"/>
        <v>2</v>
      </c>
      <c r="F1010" s="16">
        <f t="shared" si="83"/>
        <v>23</v>
      </c>
      <c r="G1010" s="195">
        <v>1008</v>
      </c>
      <c r="H1010" s="193">
        <v>0</v>
      </c>
    </row>
    <row r="1011" spans="2:8" x14ac:dyDescent="0.25">
      <c r="B1011" s="192">
        <f t="shared" si="84"/>
        <v>43142.999999997555</v>
      </c>
      <c r="C1011" s="16">
        <f t="shared" si="80"/>
        <v>2</v>
      </c>
      <c r="D1011" s="16">
        <f t="shared" si="81"/>
        <v>1</v>
      </c>
      <c r="E1011" s="16">
        <f t="shared" si="82"/>
        <v>1</v>
      </c>
      <c r="F1011" s="16">
        <f t="shared" si="83"/>
        <v>0</v>
      </c>
      <c r="G1011" s="195">
        <v>1009</v>
      </c>
      <c r="H1011" s="193">
        <v>0</v>
      </c>
    </row>
    <row r="1012" spans="2:8" x14ac:dyDescent="0.25">
      <c r="B1012" s="192">
        <f t="shared" si="84"/>
        <v>43143.04166666422</v>
      </c>
      <c r="C1012" s="16">
        <f t="shared" si="80"/>
        <v>2</v>
      </c>
      <c r="D1012" s="16">
        <f t="shared" si="81"/>
        <v>1</v>
      </c>
      <c r="E1012" s="16">
        <f t="shared" si="82"/>
        <v>1</v>
      </c>
      <c r="F1012" s="16">
        <f t="shared" si="83"/>
        <v>1</v>
      </c>
      <c r="G1012" s="195">
        <v>1010</v>
      </c>
      <c r="H1012" s="193">
        <v>0</v>
      </c>
    </row>
    <row r="1013" spans="2:8" x14ac:dyDescent="0.25">
      <c r="B1013" s="192">
        <f t="shared" si="84"/>
        <v>43143.083333330884</v>
      </c>
      <c r="C1013" s="16">
        <f t="shared" si="80"/>
        <v>2</v>
      </c>
      <c r="D1013" s="16">
        <f t="shared" si="81"/>
        <v>1</v>
      </c>
      <c r="E1013" s="16">
        <f t="shared" si="82"/>
        <v>1</v>
      </c>
      <c r="F1013" s="16">
        <f t="shared" si="83"/>
        <v>2</v>
      </c>
      <c r="G1013" s="195">
        <v>1011</v>
      </c>
      <c r="H1013" s="193">
        <v>0</v>
      </c>
    </row>
    <row r="1014" spans="2:8" x14ac:dyDescent="0.25">
      <c r="B1014" s="192">
        <f t="shared" si="84"/>
        <v>43143.124999997548</v>
      </c>
      <c r="C1014" s="16">
        <f t="shared" si="80"/>
        <v>2</v>
      </c>
      <c r="D1014" s="16">
        <f t="shared" si="81"/>
        <v>1</v>
      </c>
      <c r="E1014" s="16">
        <f t="shared" si="82"/>
        <v>1</v>
      </c>
      <c r="F1014" s="16">
        <f t="shared" si="83"/>
        <v>3</v>
      </c>
      <c r="G1014" s="195">
        <v>1012</v>
      </c>
      <c r="H1014" s="193">
        <v>0</v>
      </c>
    </row>
    <row r="1015" spans="2:8" x14ac:dyDescent="0.25">
      <c r="B1015" s="192">
        <f t="shared" si="84"/>
        <v>43143.166666664212</v>
      </c>
      <c r="C1015" s="16">
        <f t="shared" si="80"/>
        <v>2</v>
      </c>
      <c r="D1015" s="16">
        <f t="shared" si="81"/>
        <v>1</v>
      </c>
      <c r="E1015" s="16">
        <f t="shared" si="82"/>
        <v>1</v>
      </c>
      <c r="F1015" s="16">
        <f t="shared" si="83"/>
        <v>4</v>
      </c>
      <c r="G1015" s="195">
        <v>1013</v>
      </c>
      <c r="H1015" s="193">
        <v>0</v>
      </c>
    </row>
    <row r="1016" spans="2:8" x14ac:dyDescent="0.25">
      <c r="B1016" s="192">
        <f t="shared" si="84"/>
        <v>43143.208333330876</v>
      </c>
      <c r="C1016" s="16">
        <f t="shared" si="80"/>
        <v>2</v>
      </c>
      <c r="D1016" s="16">
        <f t="shared" si="81"/>
        <v>1</v>
      </c>
      <c r="E1016" s="16">
        <f t="shared" si="82"/>
        <v>1</v>
      </c>
      <c r="F1016" s="16">
        <f t="shared" si="83"/>
        <v>5</v>
      </c>
      <c r="G1016" s="195">
        <v>1014</v>
      </c>
      <c r="H1016" s="193">
        <v>0</v>
      </c>
    </row>
    <row r="1017" spans="2:8" x14ac:dyDescent="0.25">
      <c r="B1017" s="192">
        <f t="shared" si="84"/>
        <v>43143.249999997541</v>
      </c>
      <c r="C1017" s="16">
        <f t="shared" si="80"/>
        <v>2</v>
      </c>
      <c r="D1017" s="16">
        <f t="shared" si="81"/>
        <v>1</v>
      </c>
      <c r="E1017" s="16">
        <f t="shared" si="82"/>
        <v>1</v>
      </c>
      <c r="F1017" s="16">
        <f t="shared" si="83"/>
        <v>6</v>
      </c>
      <c r="G1017" s="195">
        <v>1015</v>
      </c>
      <c r="H1017" s="193">
        <v>0</v>
      </c>
    </row>
    <row r="1018" spans="2:8" x14ac:dyDescent="0.25">
      <c r="B1018" s="192">
        <f t="shared" si="84"/>
        <v>43143.291666664205</v>
      </c>
      <c r="C1018" s="16">
        <f t="shared" si="80"/>
        <v>2</v>
      </c>
      <c r="D1018" s="16">
        <f t="shared" si="81"/>
        <v>1</v>
      </c>
      <c r="E1018" s="16">
        <f t="shared" si="82"/>
        <v>1</v>
      </c>
      <c r="F1018" s="16">
        <f t="shared" si="83"/>
        <v>7</v>
      </c>
      <c r="G1018" s="195">
        <v>1016</v>
      </c>
      <c r="H1018" s="193">
        <v>9.2546509999999992E-3</v>
      </c>
    </row>
    <row r="1019" spans="2:8" x14ac:dyDescent="0.25">
      <c r="B1019" s="192">
        <f t="shared" si="84"/>
        <v>43143.333333330869</v>
      </c>
      <c r="C1019" s="16">
        <f t="shared" si="80"/>
        <v>2</v>
      </c>
      <c r="D1019" s="16">
        <f t="shared" si="81"/>
        <v>1</v>
      </c>
      <c r="E1019" s="16">
        <f t="shared" si="82"/>
        <v>1</v>
      </c>
      <c r="F1019" s="16">
        <f t="shared" si="83"/>
        <v>8</v>
      </c>
      <c r="G1019" s="195">
        <v>1017</v>
      </c>
      <c r="H1019" s="193">
        <v>0.12598812700000001</v>
      </c>
    </row>
    <row r="1020" spans="2:8" x14ac:dyDescent="0.25">
      <c r="B1020" s="192">
        <f t="shared" si="84"/>
        <v>43143.374999997533</v>
      </c>
      <c r="C1020" s="16">
        <f t="shared" si="80"/>
        <v>2</v>
      </c>
      <c r="D1020" s="16">
        <f t="shared" si="81"/>
        <v>1</v>
      </c>
      <c r="E1020" s="16">
        <f t="shared" si="82"/>
        <v>1</v>
      </c>
      <c r="F1020" s="16">
        <f t="shared" si="83"/>
        <v>9</v>
      </c>
      <c r="G1020" s="195">
        <v>1018</v>
      </c>
      <c r="H1020" s="193">
        <v>0.25389220800000001</v>
      </c>
    </row>
    <row r="1021" spans="2:8" x14ac:dyDescent="0.25">
      <c r="B1021" s="192">
        <f t="shared" si="84"/>
        <v>43143.416666664198</v>
      </c>
      <c r="C1021" s="16">
        <f t="shared" si="80"/>
        <v>2</v>
      </c>
      <c r="D1021" s="16">
        <f t="shared" si="81"/>
        <v>1</v>
      </c>
      <c r="E1021" s="16">
        <f t="shared" si="82"/>
        <v>1</v>
      </c>
      <c r="F1021" s="16">
        <f t="shared" si="83"/>
        <v>10</v>
      </c>
      <c r="G1021" s="195">
        <v>1019</v>
      </c>
      <c r="H1021" s="193">
        <v>0.37474066299999997</v>
      </c>
    </row>
    <row r="1022" spans="2:8" x14ac:dyDescent="0.25">
      <c r="B1022" s="192">
        <f t="shared" si="84"/>
        <v>43143.458333330862</v>
      </c>
      <c r="C1022" s="16">
        <f t="shared" si="80"/>
        <v>2</v>
      </c>
      <c r="D1022" s="16">
        <f t="shared" si="81"/>
        <v>1</v>
      </c>
      <c r="E1022" s="16">
        <f t="shared" si="82"/>
        <v>1</v>
      </c>
      <c r="F1022" s="16">
        <f t="shared" si="83"/>
        <v>11</v>
      </c>
      <c r="G1022" s="195">
        <v>1020</v>
      </c>
      <c r="H1022" s="193">
        <v>0.43483875900000002</v>
      </c>
    </row>
    <row r="1023" spans="2:8" x14ac:dyDescent="0.25">
      <c r="B1023" s="192">
        <f t="shared" si="84"/>
        <v>43143.499999997526</v>
      </c>
      <c r="C1023" s="16">
        <f t="shared" si="80"/>
        <v>2</v>
      </c>
      <c r="D1023" s="16">
        <f t="shared" si="81"/>
        <v>1</v>
      </c>
      <c r="E1023" s="16">
        <f t="shared" si="82"/>
        <v>1</v>
      </c>
      <c r="F1023" s="16">
        <f t="shared" si="83"/>
        <v>12</v>
      </c>
      <c r="G1023" s="195">
        <v>1021</v>
      </c>
      <c r="H1023" s="193">
        <v>0.46768695999999998</v>
      </c>
    </row>
    <row r="1024" spans="2:8" x14ac:dyDescent="0.25">
      <c r="B1024" s="192">
        <f t="shared" si="84"/>
        <v>43143.54166666419</v>
      </c>
      <c r="C1024" s="16">
        <f t="shared" si="80"/>
        <v>2</v>
      </c>
      <c r="D1024" s="16">
        <f t="shared" si="81"/>
        <v>1</v>
      </c>
      <c r="E1024" s="16">
        <f t="shared" si="82"/>
        <v>1</v>
      </c>
      <c r="F1024" s="16">
        <f t="shared" si="83"/>
        <v>13</v>
      </c>
      <c r="G1024" s="195">
        <v>1022</v>
      </c>
      <c r="H1024" s="193">
        <v>0.43199459499999998</v>
      </c>
    </row>
    <row r="1025" spans="2:8" x14ac:dyDescent="0.25">
      <c r="B1025" s="192">
        <f t="shared" si="84"/>
        <v>43143.583333330855</v>
      </c>
      <c r="C1025" s="16">
        <f t="shared" si="80"/>
        <v>2</v>
      </c>
      <c r="D1025" s="16">
        <f t="shared" si="81"/>
        <v>1</v>
      </c>
      <c r="E1025" s="16">
        <f t="shared" si="82"/>
        <v>1</v>
      </c>
      <c r="F1025" s="16">
        <f t="shared" si="83"/>
        <v>14</v>
      </c>
      <c r="G1025" s="195">
        <v>1023</v>
      </c>
      <c r="H1025" s="193">
        <v>0.39664308500000001</v>
      </c>
    </row>
    <row r="1026" spans="2:8" x14ac:dyDescent="0.25">
      <c r="B1026" s="192">
        <f t="shared" si="84"/>
        <v>43143.624999997519</v>
      </c>
      <c r="C1026" s="16">
        <f t="shared" si="80"/>
        <v>2</v>
      </c>
      <c r="D1026" s="16">
        <f t="shared" si="81"/>
        <v>1</v>
      </c>
      <c r="E1026" s="16">
        <f t="shared" si="82"/>
        <v>1</v>
      </c>
      <c r="F1026" s="16">
        <f t="shared" si="83"/>
        <v>15</v>
      </c>
      <c r="G1026" s="195">
        <v>1024</v>
      </c>
      <c r="H1026" s="193">
        <v>0.30802156400000003</v>
      </c>
    </row>
    <row r="1027" spans="2:8" x14ac:dyDescent="0.25">
      <c r="B1027" s="192">
        <f t="shared" si="84"/>
        <v>43143.666666664183</v>
      </c>
      <c r="C1027" s="16">
        <f t="shared" si="80"/>
        <v>2</v>
      </c>
      <c r="D1027" s="16">
        <f t="shared" si="81"/>
        <v>1</v>
      </c>
      <c r="E1027" s="16">
        <f t="shared" si="82"/>
        <v>1</v>
      </c>
      <c r="F1027" s="16">
        <f t="shared" si="83"/>
        <v>16</v>
      </c>
      <c r="G1027" s="195">
        <v>1025</v>
      </c>
      <c r="H1027" s="193">
        <v>0.18372352</v>
      </c>
    </row>
    <row r="1028" spans="2:8" x14ac:dyDescent="0.25">
      <c r="B1028" s="192">
        <f t="shared" si="84"/>
        <v>43143.708333330847</v>
      </c>
      <c r="C1028" s="16">
        <f t="shared" ref="C1028:C1091" si="85">MONTH(B1028)</f>
        <v>2</v>
      </c>
      <c r="D1028" s="16">
        <f t="shared" ref="D1028:D1091" si="86">WEEKDAY(B1028,2)</f>
        <v>1</v>
      </c>
      <c r="E1028" s="16">
        <f t="shared" ref="E1028:E1091" si="87">IF(D1028&lt;6,1,2)</f>
        <v>1</v>
      </c>
      <c r="F1028" s="16">
        <f t="shared" ref="F1028:F1091" si="88">HOUR(B1028)</f>
        <v>17</v>
      </c>
      <c r="G1028" s="195">
        <v>1026</v>
      </c>
      <c r="H1028" s="193">
        <v>2.7577752000000001E-2</v>
      </c>
    </row>
    <row r="1029" spans="2:8" x14ac:dyDescent="0.25">
      <c r="B1029" s="192">
        <f t="shared" ref="B1029:B1092" si="89">B1028+1/24</f>
        <v>43143.749999997512</v>
      </c>
      <c r="C1029" s="16">
        <f t="shared" si="85"/>
        <v>2</v>
      </c>
      <c r="D1029" s="16">
        <f t="shared" si="86"/>
        <v>1</v>
      </c>
      <c r="E1029" s="16">
        <f t="shared" si="87"/>
        <v>1</v>
      </c>
      <c r="F1029" s="16">
        <f t="shared" si="88"/>
        <v>18</v>
      </c>
      <c r="G1029" s="195">
        <v>1027</v>
      </c>
      <c r="H1029" s="193">
        <v>0</v>
      </c>
    </row>
    <row r="1030" spans="2:8" x14ac:dyDescent="0.25">
      <c r="B1030" s="192">
        <f t="shared" si="89"/>
        <v>43143.791666664176</v>
      </c>
      <c r="C1030" s="16">
        <f t="shared" si="85"/>
        <v>2</v>
      </c>
      <c r="D1030" s="16">
        <f t="shared" si="86"/>
        <v>1</v>
      </c>
      <c r="E1030" s="16">
        <f t="shared" si="87"/>
        <v>1</v>
      </c>
      <c r="F1030" s="16">
        <f t="shared" si="88"/>
        <v>19</v>
      </c>
      <c r="G1030" s="195">
        <v>1028</v>
      </c>
      <c r="H1030" s="193">
        <v>0</v>
      </c>
    </row>
    <row r="1031" spans="2:8" x14ac:dyDescent="0.25">
      <c r="B1031" s="192">
        <f t="shared" si="89"/>
        <v>43143.83333333084</v>
      </c>
      <c r="C1031" s="16">
        <f t="shared" si="85"/>
        <v>2</v>
      </c>
      <c r="D1031" s="16">
        <f t="shared" si="86"/>
        <v>1</v>
      </c>
      <c r="E1031" s="16">
        <f t="shared" si="87"/>
        <v>1</v>
      </c>
      <c r="F1031" s="16">
        <f t="shared" si="88"/>
        <v>20</v>
      </c>
      <c r="G1031" s="195">
        <v>1029</v>
      </c>
      <c r="H1031" s="193">
        <v>0</v>
      </c>
    </row>
    <row r="1032" spans="2:8" x14ac:dyDescent="0.25">
      <c r="B1032" s="192">
        <f t="shared" si="89"/>
        <v>43143.874999997504</v>
      </c>
      <c r="C1032" s="16">
        <f t="shared" si="85"/>
        <v>2</v>
      </c>
      <c r="D1032" s="16">
        <f t="shared" si="86"/>
        <v>1</v>
      </c>
      <c r="E1032" s="16">
        <f t="shared" si="87"/>
        <v>1</v>
      </c>
      <c r="F1032" s="16">
        <f t="shared" si="88"/>
        <v>21</v>
      </c>
      <c r="G1032" s="195">
        <v>1030</v>
      </c>
      <c r="H1032" s="193">
        <v>0</v>
      </c>
    </row>
    <row r="1033" spans="2:8" x14ac:dyDescent="0.25">
      <c r="B1033" s="192">
        <f t="shared" si="89"/>
        <v>43143.916666664169</v>
      </c>
      <c r="C1033" s="16">
        <f t="shared" si="85"/>
        <v>2</v>
      </c>
      <c r="D1033" s="16">
        <f t="shared" si="86"/>
        <v>1</v>
      </c>
      <c r="E1033" s="16">
        <f t="shared" si="87"/>
        <v>1</v>
      </c>
      <c r="F1033" s="16">
        <f t="shared" si="88"/>
        <v>22</v>
      </c>
      <c r="G1033" s="195">
        <v>1031</v>
      </c>
      <c r="H1033" s="193">
        <v>0</v>
      </c>
    </row>
    <row r="1034" spans="2:8" x14ac:dyDescent="0.25">
      <c r="B1034" s="192">
        <f t="shared" si="89"/>
        <v>43143.958333330833</v>
      </c>
      <c r="C1034" s="16">
        <f t="shared" si="85"/>
        <v>2</v>
      </c>
      <c r="D1034" s="16">
        <f t="shared" si="86"/>
        <v>1</v>
      </c>
      <c r="E1034" s="16">
        <f t="shared" si="87"/>
        <v>1</v>
      </c>
      <c r="F1034" s="16">
        <f t="shared" si="88"/>
        <v>23</v>
      </c>
      <c r="G1034" s="195">
        <v>1032</v>
      </c>
      <c r="H1034" s="193">
        <v>0</v>
      </c>
    </row>
    <row r="1035" spans="2:8" x14ac:dyDescent="0.25">
      <c r="B1035" s="192">
        <f t="shared" si="89"/>
        <v>43143.999999997497</v>
      </c>
      <c r="C1035" s="16">
        <f t="shared" si="85"/>
        <v>2</v>
      </c>
      <c r="D1035" s="16">
        <f t="shared" si="86"/>
        <v>2</v>
      </c>
      <c r="E1035" s="16">
        <f t="shared" si="87"/>
        <v>1</v>
      </c>
      <c r="F1035" s="16">
        <f t="shared" si="88"/>
        <v>0</v>
      </c>
      <c r="G1035" s="195">
        <v>1033</v>
      </c>
      <c r="H1035" s="193">
        <v>0</v>
      </c>
    </row>
    <row r="1036" spans="2:8" x14ac:dyDescent="0.25">
      <c r="B1036" s="192">
        <f t="shared" si="89"/>
        <v>43144.041666664161</v>
      </c>
      <c r="C1036" s="16">
        <f t="shared" si="85"/>
        <v>2</v>
      </c>
      <c r="D1036" s="16">
        <f t="shared" si="86"/>
        <v>2</v>
      </c>
      <c r="E1036" s="16">
        <f t="shared" si="87"/>
        <v>1</v>
      </c>
      <c r="F1036" s="16">
        <f t="shared" si="88"/>
        <v>1</v>
      </c>
      <c r="G1036" s="195">
        <v>1034</v>
      </c>
      <c r="H1036" s="193">
        <v>0</v>
      </c>
    </row>
    <row r="1037" spans="2:8" x14ac:dyDescent="0.25">
      <c r="B1037" s="192">
        <f t="shared" si="89"/>
        <v>43144.083333330826</v>
      </c>
      <c r="C1037" s="16">
        <f t="shared" si="85"/>
        <v>2</v>
      </c>
      <c r="D1037" s="16">
        <f t="shared" si="86"/>
        <v>2</v>
      </c>
      <c r="E1037" s="16">
        <f t="shared" si="87"/>
        <v>1</v>
      </c>
      <c r="F1037" s="16">
        <f t="shared" si="88"/>
        <v>2</v>
      </c>
      <c r="G1037" s="195">
        <v>1035</v>
      </c>
      <c r="H1037" s="193">
        <v>0</v>
      </c>
    </row>
    <row r="1038" spans="2:8" x14ac:dyDescent="0.25">
      <c r="B1038" s="192">
        <f t="shared" si="89"/>
        <v>43144.12499999749</v>
      </c>
      <c r="C1038" s="16">
        <f t="shared" si="85"/>
        <v>2</v>
      </c>
      <c r="D1038" s="16">
        <f t="shared" si="86"/>
        <v>2</v>
      </c>
      <c r="E1038" s="16">
        <f t="shared" si="87"/>
        <v>1</v>
      </c>
      <c r="F1038" s="16">
        <f t="shared" si="88"/>
        <v>3</v>
      </c>
      <c r="G1038" s="195">
        <v>1036</v>
      </c>
      <c r="H1038" s="193">
        <v>0</v>
      </c>
    </row>
    <row r="1039" spans="2:8" x14ac:dyDescent="0.25">
      <c r="B1039" s="192">
        <f t="shared" si="89"/>
        <v>43144.166666664154</v>
      </c>
      <c r="C1039" s="16">
        <f t="shared" si="85"/>
        <v>2</v>
      </c>
      <c r="D1039" s="16">
        <f t="shared" si="86"/>
        <v>2</v>
      </c>
      <c r="E1039" s="16">
        <f t="shared" si="87"/>
        <v>1</v>
      </c>
      <c r="F1039" s="16">
        <f t="shared" si="88"/>
        <v>4</v>
      </c>
      <c r="G1039" s="195">
        <v>1037</v>
      </c>
      <c r="H1039" s="193">
        <v>0</v>
      </c>
    </row>
    <row r="1040" spans="2:8" x14ac:dyDescent="0.25">
      <c r="B1040" s="192">
        <f t="shared" si="89"/>
        <v>43144.208333330818</v>
      </c>
      <c r="C1040" s="16">
        <f t="shared" si="85"/>
        <v>2</v>
      </c>
      <c r="D1040" s="16">
        <f t="shared" si="86"/>
        <v>2</v>
      </c>
      <c r="E1040" s="16">
        <f t="shared" si="87"/>
        <v>1</v>
      </c>
      <c r="F1040" s="16">
        <f t="shared" si="88"/>
        <v>5</v>
      </c>
      <c r="G1040" s="195">
        <v>1038</v>
      </c>
      <c r="H1040" s="193">
        <v>0</v>
      </c>
    </row>
    <row r="1041" spans="2:8" x14ac:dyDescent="0.25">
      <c r="B1041" s="192">
        <f t="shared" si="89"/>
        <v>43144.249999997483</v>
      </c>
      <c r="C1041" s="16">
        <f t="shared" si="85"/>
        <v>2</v>
      </c>
      <c r="D1041" s="16">
        <f t="shared" si="86"/>
        <v>2</v>
      </c>
      <c r="E1041" s="16">
        <f t="shared" si="87"/>
        <v>1</v>
      </c>
      <c r="F1041" s="16">
        <f t="shared" si="88"/>
        <v>6</v>
      </c>
      <c r="G1041" s="195">
        <v>1039</v>
      </c>
      <c r="H1041" s="193">
        <v>0</v>
      </c>
    </row>
    <row r="1042" spans="2:8" x14ac:dyDescent="0.25">
      <c r="B1042" s="192">
        <f t="shared" si="89"/>
        <v>43144.291666664147</v>
      </c>
      <c r="C1042" s="16">
        <f t="shared" si="85"/>
        <v>2</v>
      </c>
      <c r="D1042" s="16">
        <f t="shared" si="86"/>
        <v>2</v>
      </c>
      <c r="E1042" s="16">
        <f t="shared" si="87"/>
        <v>1</v>
      </c>
      <c r="F1042" s="16">
        <f t="shared" si="88"/>
        <v>7</v>
      </c>
      <c r="G1042" s="195">
        <v>1040</v>
      </c>
      <c r="H1042" s="193">
        <v>8.9815050000000007E-3</v>
      </c>
    </row>
    <row r="1043" spans="2:8" x14ac:dyDescent="0.25">
      <c r="B1043" s="192">
        <f t="shared" si="89"/>
        <v>43144.333333330811</v>
      </c>
      <c r="C1043" s="16">
        <f t="shared" si="85"/>
        <v>2</v>
      </c>
      <c r="D1043" s="16">
        <f t="shared" si="86"/>
        <v>2</v>
      </c>
      <c r="E1043" s="16">
        <f t="shared" si="87"/>
        <v>1</v>
      </c>
      <c r="F1043" s="16">
        <f t="shared" si="88"/>
        <v>8</v>
      </c>
      <c r="G1043" s="195">
        <v>1041</v>
      </c>
      <c r="H1043" s="193">
        <v>0.114573059</v>
      </c>
    </row>
    <row r="1044" spans="2:8" x14ac:dyDescent="0.25">
      <c r="B1044" s="192">
        <f t="shared" si="89"/>
        <v>43144.374999997475</v>
      </c>
      <c r="C1044" s="16">
        <f t="shared" si="85"/>
        <v>2</v>
      </c>
      <c r="D1044" s="16">
        <f t="shared" si="86"/>
        <v>2</v>
      </c>
      <c r="E1044" s="16">
        <f t="shared" si="87"/>
        <v>1</v>
      </c>
      <c r="F1044" s="16">
        <f t="shared" si="88"/>
        <v>9</v>
      </c>
      <c r="G1044" s="195">
        <v>1042</v>
      </c>
      <c r="H1044" s="193">
        <v>0.24077193899999999</v>
      </c>
    </row>
    <row r="1045" spans="2:8" x14ac:dyDescent="0.25">
      <c r="B1045" s="192">
        <f t="shared" si="89"/>
        <v>43144.416666664139</v>
      </c>
      <c r="C1045" s="16">
        <f t="shared" si="85"/>
        <v>2</v>
      </c>
      <c r="D1045" s="16">
        <f t="shared" si="86"/>
        <v>2</v>
      </c>
      <c r="E1045" s="16">
        <f t="shared" si="87"/>
        <v>1</v>
      </c>
      <c r="F1045" s="16">
        <f t="shared" si="88"/>
        <v>10</v>
      </c>
      <c r="G1045" s="195">
        <v>1043</v>
      </c>
      <c r="H1045" s="193">
        <v>0.288713477</v>
      </c>
    </row>
    <row r="1046" spans="2:8" x14ac:dyDescent="0.25">
      <c r="B1046" s="192">
        <f t="shared" si="89"/>
        <v>43144.458333330804</v>
      </c>
      <c r="C1046" s="16">
        <f t="shared" si="85"/>
        <v>2</v>
      </c>
      <c r="D1046" s="16">
        <f t="shared" si="86"/>
        <v>2</v>
      </c>
      <c r="E1046" s="16">
        <f t="shared" si="87"/>
        <v>1</v>
      </c>
      <c r="F1046" s="16">
        <f t="shared" si="88"/>
        <v>11</v>
      </c>
      <c r="G1046" s="195">
        <v>1044</v>
      </c>
      <c r="H1046" s="193">
        <v>0.317433085</v>
      </c>
    </row>
    <row r="1047" spans="2:8" x14ac:dyDescent="0.25">
      <c r="B1047" s="192">
        <f t="shared" si="89"/>
        <v>43144.499999997468</v>
      </c>
      <c r="C1047" s="16">
        <f t="shared" si="85"/>
        <v>2</v>
      </c>
      <c r="D1047" s="16">
        <f t="shared" si="86"/>
        <v>2</v>
      </c>
      <c r="E1047" s="16">
        <f t="shared" si="87"/>
        <v>1</v>
      </c>
      <c r="F1047" s="16">
        <f t="shared" si="88"/>
        <v>12</v>
      </c>
      <c r="G1047" s="195">
        <v>1045</v>
      </c>
      <c r="H1047" s="193">
        <v>0.34718426000000002</v>
      </c>
    </row>
    <row r="1048" spans="2:8" x14ac:dyDescent="0.25">
      <c r="B1048" s="192">
        <f t="shared" si="89"/>
        <v>43144.541666664132</v>
      </c>
      <c r="C1048" s="16">
        <f t="shared" si="85"/>
        <v>2</v>
      </c>
      <c r="D1048" s="16">
        <f t="shared" si="86"/>
        <v>2</v>
      </c>
      <c r="E1048" s="16">
        <f t="shared" si="87"/>
        <v>1</v>
      </c>
      <c r="F1048" s="16">
        <f t="shared" si="88"/>
        <v>13</v>
      </c>
      <c r="G1048" s="195">
        <v>1046</v>
      </c>
      <c r="H1048" s="193">
        <v>0.30033714900000003</v>
      </c>
    </row>
    <row r="1049" spans="2:8" x14ac:dyDescent="0.25">
      <c r="B1049" s="192">
        <f t="shared" si="89"/>
        <v>43144.583333330796</v>
      </c>
      <c r="C1049" s="16">
        <f t="shared" si="85"/>
        <v>2</v>
      </c>
      <c r="D1049" s="16">
        <f t="shared" si="86"/>
        <v>2</v>
      </c>
      <c r="E1049" s="16">
        <f t="shared" si="87"/>
        <v>1</v>
      </c>
      <c r="F1049" s="16">
        <f t="shared" si="88"/>
        <v>14</v>
      </c>
      <c r="G1049" s="195">
        <v>1047</v>
      </c>
      <c r="H1049" s="193">
        <v>0.27309148999999999</v>
      </c>
    </row>
    <row r="1050" spans="2:8" x14ac:dyDescent="0.25">
      <c r="B1050" s="192">
        <f t="shared" si="89"/>
        <v>43144.624999997461</v>
      </c>
      <c r="C1050" s="16">
        <f t="shared" si="85"/>
        <v>2</v>
      </c>
      <c r="D1050" s="16">
        <f t="shared" si="86"/>
        <v>2</v>
      </c>
      <c r="E1050" s="16">
        <f t="shared" si="87"/>
        <v>1</v>
      </c>
      <c r="F1050" s="16">
        <f t="shared" si="88"/>
        <v>15</v>
      </c>
      <c r="G1050" s="195">
        <v>1048</v>
      </c>
      <c r="H1050" s="193">
        <v>0.214984816</v>
      </c>
    </row>
    <row r="1051" spans="2:8" x14ac:dyDescent="0.25">
      <c r="B1051" s="192">
        <f t="shared" si="89"/>
        <v>43144.666666664125</v>
      </c>
      <c r="C1051" s="16">
        <f t="shared" si="85"/>
        <v>2</v>
      </c>
      <c r="D1051" s="16">
        <f t="shared" si="86"/>
        <v>2</v>
      </c>
      <c r="E1051" s="16">
        <f t="shared" si="87"/>
        <v>1</v>
      </c>
      <c r="F1051" s="16">
        <f t="shared" si="88"/>
        <v>16</v>
      </c>
      <c r="G1051" s="195">
        <v>1049</v>
      </c>
      <c r="H1051" s="193">
        <v>0.15092080199999999</v>
      </c>
    </row>
    <row r="1052" spans="2:8" x14ac:dyDescent="0.25">
      <c r="B1052" s="192">
        <f t="shared" si="89"/>
        <v>43144.708333330789</v>
      </c>
      <c r="C1052" s="16">
        <f t="shared" si="85"/>
        <v>2</v>
      </c>
      <c r="D1052" s="16">
        <f t="shared" si="86"/>
        <v>2</v>
      </c>
      <c r="E1052" s="16">
        <f t="shared" si="87"/>
        <v>1</v>
      </c>
      <c r="F1052" s="16">
        <f t="shared" si="88"/>
        <v>17</v>
      </c>
      <c r="G1052" s="195">
        <v>1050</v>
      </c>
      <c r="H1052" s="193">
        <v>2.3251515E-2</v>
      </c>
    </row>
    <row r="1053" spans="2:8" x14ac:dyDescent="0.25">
      <c r="B1053" s="192">
        <f t="shared" si="89"/>
        <v>43144.749999997453</v>
      </c>
      <c r="C1053" s="16">
        <f t="shared" si="85"/>
        <v>2</v>
      </c>
      <c r="D1053" s="16">
        <f t="shared" si="86"/>
        <v>2</v>
      </c>
      <c r="E1053" s="16">
        <f t="shared" si="87"/>
        <v>1</v>
      </c>
      <c r="F1053" s="16">
        <f t="shared" si="88"/>
        <v>18</v>
      </c>
      <c r="G1053" s="195">
        <v>1051</v>
      </c>
      <c r="H1053" s="193">
        <v>0</v>
      </c>
    </row>
    <row r="1054" spans="2:8" x14ac:dyDescent="0.25">
      <c r="B1054" s="192">
        <f t="shared" si="89"/>
        <v>43144.791666664118</v>
      </c>
      <c r="C1054" s="16">
        <f t="shared" si="85"/>
        <v>2</v>
      </c>
      <c r="D1054" s="16">
        <f t="shared" si="86"/>
        <v>2</v>
      </c>
      <c r="E1054" s="16">
        <f t="shared" si="87"/>
        <v>1</v>
      </c>
      <c r="F1054" s="16">
        <f t="shared" si="88"/>
        <v>19</v>
      </c>
      <c r="G1054" s="195">
        <v>1052</v>
      </c>
      <c r="H1054" s="193">
        <v>0</v>
      </c>
    </row>
    <row r="1055" spans="2:8" x14ac:dyDescent="0.25">
      <c r="B1055" s="192">
        <f t="shared" si="89"/>
        <v>43144.833333330782</v>
      </c>
      <c r="C1055" s="16">
        <f t="shared" si="85"/>
        <v>2</v>
      </c>
      <c r="D1055" s="16">
        <f t="shared" si="86"/>
        <v>2</v>
      </c>
      <c r="E1055" s="16">
        <f t="shared" si="87"/>
        <v>1</v>
      </c>
      <c r="F1055" s="16">
        <f t="shared" si="88"/>
        <v>20</v>
      </c>
      <c r="G1055" s="195">
        <v>1053</v>
      </c>
      <c r="H1055" s="193">
        <v>0</v>
      </c>
    </row>
    <row r="1056" spans="2:8" x14ac:dyDescent="0.25">
      <c r="B1056" s="192">
        <f t="shared" si="89"/>
        <v>43144.874999997446</v>
      </c>
      <c r="C1056" s="16">
        <f t="shared" si="85"/>
        <v>2</v>
      </c>
      <c r="D1056" s="16">
        <f t="shared" si="86"/>
        <v>2</v>
      </c>
      <c r="E1056" s="16">
        <f t="shared" si="87"/>
        <v>1</v>
      </c>
      <c r="F1056" s="16">
        <f t="shared" si="88"/>
        <v>21</v>
      </c>
      <c r="G1056" s="195">
        <v>1054</v>
      </c>
      <c r="H1056" s="193">
        <v>0</v>
      </c>
    </row>
    <row r="1057" spans="2:8" x14ac:dyDescent="0.25">
      <c r="B1057" s="192">
        <f t="shared" si="89"/>
        <v>43144.91666666411</v>
      </c>
      <c r="C1057" s="16">
        <f t="shared" si="85"/>
        <v>2</v>
      </c>
      <c r="D1057" s="16">
        <f t="shared" si="86"/>
        <v>2</v>
      </c>
      <c r="E1057" s="16">
        <f t="shared" si="87"/>
        <v>1</v>
      </c>
      <c r="F1057" s="16">
        <f t="shared" si="88"/>
        <v>22</v>
      </c>
      <c r="G1057" s="195">
        <v>1055</v>
      </c>
      <c r="H1057" s="193">
        <v>0</v>
      </c>
    </row>
    <row r="1058" spans="2:8" x14ac:dyDescent="0.25">
      <c r="B1058" s="192">
        <f t="shared" si="89"/>
        <v>43144.958333330775</v>
      </c>
      <c r="C1058" s="16">
        <f t="shared" si="85"/>
        <v>2</v>
      </c>
      <c r="D1058" s="16">
        <f t="shared" si="86"/>
        <v>2</v>
      </c>
      <c r="E1058" s="16">
        <f t="shared" si="87"/>
        <v>1</v>
      </c>
      <c r="F1058" s="16">
        <f t="shared" si="88"/>
        <v>23</v>
      </c>
      <c r="G1058" s="195">
        <v>1056</v>
      </c>
      <c r="H1058" s="193">
        <v>0</v>
      </c>
    </row>
    <row r="1059" spans="2:8" x14ac:dyDescent="0.25">
      <c r="B1059" s="192">
        <f t="shared" si="89"/>
        <v>43144.999999997439</v>
      </c>
      <c r="C1059" s="16">
        <f t="shared" si="85"/>
        <v>2</v>
      </c>
      <c r="D1059" s="16">
        <f t="shared" si="86"/>
        <v>3</v>
      </c>
      <c r="E1059" s="16">
        <f t="shared" si="87"/>
        <v>1</v>
      </c>
      <c r="F1059" s="16">
        <f t="shared" si="88"/>
        <v>0</v>
      </c>
      <c r="G1059" s="195">
        <v>1057</v>
      </c>
      <c r="H1059" s="193">
        <v>0</v>
      </c>
    </row>
    <row r="1060" spans="2:8" x14ac:dyDescent="0.25">
      <c r="B1060" s="192">
        <f t="shared" si="89"/>
        <v>43145.041666664103</v>
      </c>
      <c r="C1060" s="16">
        <f t="shared" si="85"/>
        <v>2</v>
      </c>
      <c r="D1060" s="16">
        <f t="shared" si="86"/>
        <v>3</v>
      </c>
      <c r="E1060" s="16">
        <f t="shared" si="87"/>
        <v>1</v>
      </c>
      <c r="F1060" s="16">
        <f t="shared" si="88"/>
        <v>1</v>
      </c>
      <c r="G1060" s="195">
        <v>1058</v>
      </c>
      <c r="H1060" s="193">
        <v>0</v>
      </c>
    </row>
    <row r="1061" spans="2:8" x14ac:dyDescent="0.25">
      <c r="B1061" s="192">
        <f t="shared" si="89"/>
        <v>43145.083333330767</v>
      </c>
      <c r="C1061" s="16">
        <f t="shared" si="85"/>
        <v>2</v>
      </c>
      <c r="D1061" s="16">
        <f t="shared" si="86"/>
        <v>3</v>
      </c>
      <c r="E1061" s="16">
        <f t="shared" si="87"/>
        <v>1</v>
      </c>
      <c r="F1061" s="16">
        <f t="shared" si="88"/>
        <v>2</v>
      </c>
      <c r="G1061" s="195">
        <v>1059</v>
      </c>
      <c r="H1061" s="193">
        <v>0</v>
      </c>
    </row>
    <row r="1062" spans="2:8" x14ac:dyDescent="0.25">
      <c r="B1062" s="192">
        <f t="shared" si="89"/>
        <v>43145.124999997432</v>
      </c>
      <c r="C1062" s="16">
        <f t="shared" si="85"/>
        <v>2</v>
      </c>
      <c r="D1062" s="16">
        <f t="shared" si="86"/>
        <v>3</v>
      </c>
      <c r="E1062" s="16">
        <f t="shared" si="87"/>
        <v>1</v>
      </c>
      <c r="F1062" s="16">
        <f t="shared" si="88"/>
        <v>3</v>
      </c>
      <c r="G1062" s="195">
        <v>1060</v>
      </c>
      <c r="H1062" s="193">
        <v>0</v>
      </c>
    </row>
    <row r="1063" spans="2:8" x14ac:dyDescent="0.25">
      <c r="B1063" s="192">
        <f t="shared" si="89"/>
        <v>43145.166666664096</v>
      </c>
      <c r="C1063" s="16">
        <f t="shared" si="85"/>
        <v>2</v>
      </c>
      <c r="D1063" s="16">
        <f t="shared" si="86"/>
        <v>3</v>
      </c>
      <c r="E1063" s="16">
        <f t="shared" si="87"/>
        <v>1</v>
      </c>
      <c r="F1063" s="16">
        <f t="shared" si="88"/>
        <v>4</v>
      </c>
      <c r="G1063" s="195">
        <v>1061</v>
      </c>
      <c r="H1063" s="193">
        <v>0</v>
      </c>
    </row>
    <row r="1064" spans="2:8" x14ac:dyDescent="0.25">
      <c r="B1064" s="192">
        <f t="shared" si="89"/>
        <v>43145.20833333076</v>
      </c>
      <c r="C1064" s="16">
        <f t="shared" si="85"/>
        <v>2</v>
      </c>
      <c r="D1064" s="16">
        <f t="shared" si="86"/>
        <v>3</v>
      </c>
      <c r="E1064" s="16">
        <f t="shared" si="87"/>
        <v>1</v>
      </c>
      <c r="F1064" s="16">
        <f t="shared" si="88"/>
        <v>5</v>
      </c>
      <c r="G1064" s="195">
        <v>1062</v>
      </c>
      <c r="H1064" s="193">
        <v>0</v>
      </c>
    </row>
    <row r="1065" spans="2:8" x14ac:dyDescent="0.25">
      <c r="B1065" s="192">
        <f t="shared" si="89"/>
        <v>43145.249999997424</v>
      </c>
      <c r="C1065" s="16">
        <f t="shared" si="85"/>
        <v>2</v>
      </c>
      <c r="D1065" s="16">
        <f t="shared" si="86"/>
        <v>3</v>
      </c>
      <c r="E1065" s="16">
        <f t="shared" si="87"/>
        <v>1</v>
      </c>
      <c r="F1065" s="16">
        <f t="shared" si="88"/>
        <v>6</v>
      </c>
      <c r="G1065" s="195">
        <v>1063</v>
      </c>
      <c r="H1065" s="193">
        <v>0</v>
      </c>
    </row>
    <row r="1066" spans="2:8" x14ac:dyDescent="0.25">
      <c r="B1066" s="192">
        <f t="shared" si="89"/>
        <v>43145.291666664089</v>
      </c>
      <c r="C1066" s="16">
        <f t="shared" si="85"/>
        <v>2</v>
      </c>
      <c r="D1066" s="16">
        <f t="shared" si="86"/>
        <v>3</v>
      </c>
      <c r="E1066" s="16">
        <f t="shared" si="87"/>
        <v>1</v>
      </c>
      <c r="F1066" s="16">
        <f t="shared" si="88"/>
        <v>7</v>
      </c>
      <c r="G1066" s="195">
        <v>1064</v>
      </c>
      <c r="H1066" s="193">
        <v>9.0399069999999998E-3</v>
      </c>
    </row>
    <row r="1067" spans="2:8" x14ac:dyDescent="0.25">
      <c r="B1067" s="192">
        <f t="shared" si="89"/>
        <v>43145.333333330753</v>
      </c>
      <c r="C1067" s="16">
        <f t="shared" si="85"/>
        <v>2</v>
      </c>
      <c r="D1067" s="16">
        <f t="shared" si="86"/>
        <v>3</v>
      </c>
      <c r="E1067" s="16">
        <f t="shared" si="87"/>
        <v>1</v>
      </c>
      <c r="F1067" s="16">
        <f t="shared" si="88"/>
        <v>8</v>
      </c>
      <c r="G1067" s="195">
        <v>1065</v>
      </c>
      <c r="H1067" s="193">
        <v>0.11258406</v>
      </c>
    </row>
    <row r="1068" spans="2:8" x14ac:dyDescent="0.25">
      <c r="B1068" s="192">
        <f t="shared" si="89"/>
        <v>43145.374999997417</v>
      </c>
      <c r="C1068" s="16">
        <f t="shared" si="85"/>
        <v>2</v>
      </c>
      <c r="D1068" s="16">
        <f t="shared" si="86"/>
        <v>3</v>
      </c>
      <c r="E1068" s="16">
        <f t="shared" si="87"/>
        <v>1</v>
      </c>
      <c r="F1068" s="16">
        <f t="shared" si="88"/>
        <v>9</v>
      </c>
      <c r="G1068" s="195">
        <v>1066</v>
      </c>
      <c r="H1068" s="193">
        <v>0.21569897099999999</v>
      </c>
    </row>
    <row r="1069" spans="2:8" x14ac:dyDescent="0.25">
      <c r="B1069" s="192">
        <f t="shared" si="89"/>
        <v>43145.416666664081</v>
      </c>
      <c r="C1069" s="16">
        <f t="shared" si="85"/>
        <v>2</v>
      </c>
      <c r="D1069" s="16">
        <f t="shared" si="86"/>
        <v>3</v>
      </c>
      <c r="E1069" s="16">
        <f t="shared" si="87"/>
        <v>1</v>
      </c>
      <c r="F1069" s="16">
        <f t="shared" si="88"/>
        <v>10</v>
      </c>
      <c r="G1069" s="195">
        <v>1067</v>
      </c>
      <c r="H1069" s="193">
        <v>0.30630041000000002</v>
      </c>
    </row>
    <row r="1070" spans="2:8" x14ac:dyDescent="0.25">
      <c r="B1070" s="192">
        <f t="shared" si="89"/>
        <v>43145.458333330746</v>
      </c>
      <c r="C1070" s="16">
        <f t="shared" si="85"/>
        <v>2</v>
      </c>
      <c r="D1070" s="16">
        <f t="shared" si="86"/>
        <v>3</v>
      </c>
      <c r="E1070" s="16">
        <f t="shared" si="87"/>
        <v>1</v>
      </c>
      <c r="F1070" s="16">
        <f t="shared" si="88"/>
        <v>11</v>
      </c>
      <c r="G1070" s="195">
        <v>1068</v>
      </c>
      <c r="H1070" s="193">
        <v>0.33568667800000002</v>
      </c>
    </row>
    <row r="1071" spans="2:8" x14ac:dyDescent="0.25">
      <c r="B1071" s="192">
        <f t="shared" si="89"/>
        <v>43145.49999999741</v>
      </c>
      <c r="C1071" s="16">
        <f t="shared" si="85"/>
        <v>2</v>
      </c>
      <c r="D1071" s="16">
        <f t="shared" si="86"/>
        <v>3</v>
      </c>
      <c r="E1071" s="16">
        <f t="shared" si="87"/>
        <v>1</v>
      </c>
      <c r="F1071" s="16">
        <f t="shared" si="88"/>
        <v>12</v>
      </c>
      <c r="G1071" s="195">
        <v>1069</v>
      </c>
      <c r="H1071" s="193">
        <v>0.35782868600000001</v>
      </c>
    </row>
    <row r="1072" spans="2:8" x14ac:dyDescent="0.25">
      <c r="B1072" s="192">
        <f t="shared" si="89"/>
        <v>43145.541666664074</v>
      </c>
      <c r="C1072" s="16">
        <f t="shared" si="85"/>
        <v>2</v>
      </c>
      <c r="D1072" s="16">
        <f t="shared" si="86"/>
        <v>3</v>
      </c>
      <c r="E1072" s="16">
        <f t="shared" si="87"/>
        <v>1</v>
      </c>
      <c r="F1072" s="16">
        <f t="shared" si="88"/>
        <v>13</v>
      </c>
      <c r="G1072" s="195">
        <v>1070</v>
      </c>
      <c r="H1072" s="193">
        <v>0.34119487100000001</v>
      </c>
    </row>
    <row r="1073" spans="2:8" x14ac:dyDescent="0.25">
      <c r="B1073" s="192">
        <f t="shared" si="89"/>
        <v>43145.583333330738</v>
      </c>
      <c r="C1073" s="16">
        <f t="shared" si="85"/>
        <v>2</v>
      </c>
      <c r="D1073" s="16">
        <f t="shared" si="86"/>
        <v>3</v>
      </c>
      <c r="E1073" s="16">
        <f t="shared" si="87"/>
        <v>1</v>
      </c>
      <c r="F1073" s="16">
        <f t="shared" si="88"/>
        <v>14</v>
      </c>
      <c r="G1073" s="195">
        <v>1071</v>
      </c>
      <c r="H1073" s="193">
        <v>0.290608951</v>
      </c>
    </row>
    <row r="1074" spans="2:8" x14ac:dyDescent="0.25">
      <c r="B1074" s="192">
        <f t="shared" si="89"/>
        <v>43145.624999997402</v>
      </c>
      <c r="C1074" s="16">
        <f t="shared" si="85"/>
        <v>2</v>
      </c>
      <c r="D1074" s="16">
        <f t="shared" si="86"/>
        <v>3</v>
      </c>
      <c r="E1074" s="16">
        <f t="shared" si="87"/>
        <v>1</v>
      </c>
      <c r="F1074" s="16">
        <f t="shared" si="88"/>
        <v>15</v>
      </c>
      <c r="G1074" s="195">
        <v>1072</v>
      </c>
      <c r="H1074" s="193">
        <v>0.23861803300000001</v>
      </c>
    </row>
    <row r="1075" spans="2:8" x14ac:dyDescent="0.25">
      <c r="B1075" s="192">
        <f t="shared" si="89"/>
        <v>43145.666666664067</v>
      </c>
      <c r="C1075" s="16">
        <f t="shared" si="85"/>
        <v>2</v>
      </c>
      <c r="D1075" s="16">
        <f t="shared" si="86"/>
        <v>3</v>
      </c>
      <c r="E1075" s="16">
        <f t="shared" si="87"/>
        <v>1</v>
      </c>
      <c r="F1075" s="16">
        <f t="shared" si="88"/>
        <v>16</v>
      </c>
      <c r="G1075" s="195">
        <v>1073</v>
      </c>
      <c r="H1075" s="193">
        <v>0.165429355</v>
      </c>
    </row>
    <row r="1076" spans="2:8" x14ac:dyDescent="0.25">
      <c r="B1076" s="192">
        <f t="shared" si="89"/>
        <v>43145.708333330731</v>
      </c>
      <c r="C1076" s="16">
        <f t="shared" si="85"/>
        <v>2</v>
      </c>
      <c r="D1076" s="16">
        <f t="shared" si="86"/>
        <v>3</v>
      </c>
      <c r="E1076" s="16">
        <f t="shared" si="87"/>
        <v>1</v>
      </c>
      <c r="F1076" s="16">
        <f t="shared" si="88"/>
        <v>17</v>
      </c>
      <c r="G1076" s="195">
        <v>1074</v>
      </c>
      <c r="H1076" s="193">
        <v>2.5784260999999999E-2</v>
      </c>
    </row>
    <row r="1077" spans="2:8" x14ac:dyDescent="0.25">
      <c r="B1077" s="192">
        <f t="shared" si="89"/>
        <v>43145.749999997395</v>
      </c>
      <c r="C1077" s="16">
        <f t="shared" si="85"/>
        <v>2</v>
      </c>
      <c r="D1077" s="16">
        <f t="shared" si="86"/>
        <v>3</v>
      </c>
      <c r="E1077" s="16">
        <f t="shared" si="87"/>
        <v>1</v>
      </c>
      <c r="F1077" s="16">
        <f t="shared" si="88"/>
        <v>18</v>
      </c>
      <c r="G1077" s="195">
        <v>1075</v>
      </c>
      <c r="H1077" s="193">
        <v>0</v>
      </c>
    </row>
    <row r="1078" spans="2:8" x14ac:dyDescent="0.25">
      <c r="B1078" s="192">
        <f t="shared" si="89"/>
        <v>43145.791666664059</v>
      </c>
      <c r="C1078" s="16">
        <f t="shared" si="85"/>
        <v>2</v>
      </c>
      <c r="D1078" s="16">
        <f t="shared" si="86"/>
        <v>3</v>
      </c>
      <c r="E1078" s="16">
        <f t="shared" si="87"/>
        <v>1</v>
      </c>
      <c r="F1078" s="16">
        <f t="shared" si="88"/>
        <v>19</v>
      </c>
      <c r="G1078" s="195">
        <v>1076</v>
      </c>
      <c r="H1078" s="193">
        <v>0</v>
      </c>
    </row>
    <row r="1079" spans="2:8" x14ac:dyDescent="0.25">
      <c r="B1079" s="192">
        <f t="shared" si="89"/>
        <v>43145.833333330724</v>
      </c>
      <c r="C1079" s="16">
        <f t="shared" si="85"/>
        <v>2</v>
      </c>
      <c r="D1079" s="16">
        <f t="shared" si="86"/>
        <v>3</v>
      </c>
      <c r="E1079" s="16">
        <f t="shared" si="87"/>
        <v>1</v>
      </c>
      <c r="F1079" s="16">
        <f t="shared" si="88"/>
        <v>20</v>
      </c>
      <c r="G1079" s="195">
        <v>1077</v>
      </c>
      <c r="H1079" s="193">
        <v>0</v>
      </c>
    </row>
    <row r="1080" spans="2:8" x14ac:dyDescent="0.25">
      <c r="B1080" s="192">
        <f t="shared" si="89"/>
        <v>43145.874999997388</v>
      </c>
      <c r="C1080" s="16">
        <f t="shared" si="85"/>
        <v>2</v>
      </c>
      <c r="D1080" s="16">
        <f t="shared" si="86"/>
        <v>3</v>
      </c>
      <c r="E1080" s="16">
        <f t="shared" si="87"/>
        <v>1</v>
      </c>
      <c r="F1080" s="16">
        <f t="shared" si="88"/>
        <v>21</v>
      </c>
      <c r="G1080" s="195">
        <v>1078</v>
      </c>
      <c r="H1080" s="193">
        <v>0</v>
      </c>
    </row>
    <row r="1081" spans="2:8" x14ac:dyDescent="0.25">
      <c r="B1081" s="192">
        <f t="shared" si="89"/>
        <v>43145.916666664052</v>
      </c>
      <c r="C1081" s="16">
        <f t="shared" si="85"/>
        <v>2</v>
      </c>
      <c r="D1081" s="16">
        <f t="shared" si="86"/>
        <v>3</v>
      </c>
      <c r="E1081" s="16">
        <f t="shared" si="87"/>
        <v>1</v>
      </c>
      <c r="F1081" s="16">
        <f t="shared" si="88"/>
        <v>22</v>
      </c>
      <c r="G1081" s="195">
        <v>1079</v>
      </c>
      <c r="H1081" s="193">
        <v>0</v>
      </c>
    </row>
    <row r="1082" spans="2:8" x14ac:dyDescent="0.25">
      <c r="B1082" s="192">
        <f t="shared" si="89"/>
        <v>43145.958333330716</v>
      </c>
      <c r="C1082" s="16">
        <f t="shared" si="85"/>
        <v>2</v>
      </c>
      <c r="D1082" s="16">
        <f t="shared" si="86"/>
        <v>3</v>
      </c>
      <c r="E1082" s="16">
        <f t="shared" si="87"/>
        <v>1</v>
      </c>
      <c r="F1082" s="16">
        <f t="shared" si="88"/>
        <v>23</v>
      </c>
      <c r="G1082" s="195">
        <v>1080</v>
      </c>
      <c r="H1082" s="193">
        <v>0</v>
      </c>
    </row>
    <row r="1083" spans="2:8" x14ac:dyDescent="0.25">
      <c r="B1083" s="192">
        <f t="shared" si="89"/>
        <v>43145.999999997381</v>
      </c>
      <c r="C1083" s="16">
        <f t="shared" si="85"/>
        <v>2</v>
      </c>
      <c r="D1083" s="16">
        <f t="shared" si="86"/>
        <v>4</v>
      </c>
      <c r="E1083" s="16">
        <f t="shared" si="87"/>
        <v>1</v>
      </c>
      <c r="F1083" s="16">
        <f t="shared" si="88"/>
        <v>0</v>
      </c>
      <c r="G1083" s="195">
        <v>1081</v>
      </c>
      <c r="H1083" s="193">
        <v>0</v>
      </c>
    </row>
    <row r="1084" spans="2:8" x14ac:dyDescent="0.25">
      <c r="B1084" s="192">
        <f t="shared" si="89"/>
        <v>43146.041666664045</v>
      </c>
      <c r="C1084" s="16">
        <f t="shared" si="85"/>
        <v>2</v>
      </c>
      <c r="D1084" s="16">
        <f t="shared" si="86"/>
        <v>4</v>
      </c>
      <c r="E1084" s="16">
        <f t="shared" si="87"/>
        <v>1</v>
      </c>
      <c r="F1084" s="16">
        <f t="shared" si="88"/>
        <v>1</v>
      </c>
      <c r="G1084" s="195">
        <v>1082</v>
      </c>
      <c r="H1084" s="193">
        <v>0</v>
      </c>
    </row>
    <row r="1085" spans="2:8" x14ac:dyDescent="0.25">
      <c r="B1085" s="192">
        <f t="shared" si="89"/>
        <v>43146.083333330709</v>
      </c>
      <c r="C1085" s="16">
        <f t="shared" si="85"/>
        <v>2</v>
      </c>
      <c r="D1085" s="16">
        <f t="shared" si="86"/>
        <v>4</v>
      </c>
      <c r="E1085" s="16">
        <f t="shared" si="87"/>
        <v>1</v>
      </c>
      <c r="F1085" s="16">
        <f t="shared" si="88"/>
        <v>2</v>
      </c>
      <c r="G1085" s="195">
        <v>1083</v>
      </c>
      <c r="H1085" s="193">
        <v>0</v>
      </c>
    </row>
    <row r="1086" spans="2:8" x14ac:dyDescent="0.25">
      <c r="B1086" s="192">
        <f t="shared" si="89"/>
        <v>43146.124999997373</v>
      </c>
      <c r="C1086" s="16">
        <f t="shared" si="85"/>
        <v>2</v>
      </c>
      <c r="D1086" s="16">
        <f t="shared" si="86"/>
        <v>4</v>
      </c>
      <c r="E1086" s="16">
        <f t="shared" si="87"/>
        <v>1</v>
      </c>
      <c r="F1086" s="16">
        <f t="shared" si="88"/>
        <v>3</v>
      </c>
      <c r="G1086" s="195">
        <v>1084</v>
      </c>
      <c r="H1086" s="193">
        <v>0</v>
      </c>
    </row>
    <row r="1087" spans="2:8" x14ac:dyDescent="0.25">
      <c r="B1087" s="192">
        <f t="shared" si="89"/>
        <v>43146.166666664038</v>
      </c>
      <c r="C1087" s="16">
        <f t="shared" si="85"/>
        <v>2</v>
      </c>
      <c r="D1087" s="16">
        <f t="shared" si="86"/>
        <v>4</v>
      </c>
      <c r="E1087" s="16">
        <f t="shared" si="87"/>
        <v>1</v>
      </c>
      <c r="F1087" s="16">
        <f t="shared" si="88"/>
        <v>4</v>
      </c>
      <c r="G1087" s="195">
        <v>1085</v>
      </c>
      <c r="H1087" s="193">
        <v>0</v>
      </c>
    </row>
    <row r="1088" spans="2:8" x14ac:dyDescent="0.25">
      <c r="B1088" s="192">
        <f t="shared" si="89"/>
        <v>43146.208333330702</v>
      </c>
      <c r="C1088" s="16">
        <f t="shared" si="85"/>
        <v>2</v>
      </c>
      <c r="D1088" s="16">
        <f t="shared" si="86"/>
        <v>4</v>
      </c>
      <c r="E1088" s="16">
        <f t="shared" si="87"/>
        <v>1</v>
      </c>
      <c r="F1088" s="16">
        <f t="shared" si="88"/>
        <v>5</v>
      </c>
      <c r="G1088" s="195">
        <v>1086</v>
      </c>
      <c r="H1088" s="193">
        <v>0</v>
      </c>
    </row>
    <row r="1089" spans="2:8" x14ac:dyDescent="0.25">
      <c r="B1089" s="192">
        <f t="shared" si="89"/>
        <v>43146.249999997366</v>
      </c>
      <c r="C1089" s="16">
        <f t="shared" si="85"/>
        <v>2</v>
      </c>
      <c r="D1089" s="16">
        <f t="shared" si="86"/>
        <v>4</v>
      </c>
      <c r="E1089" s="16">
        <f t="shared" si="87"/>
        <v>1</v>
      </c>
      <c r="F1089" s="16">
        <f t="shared" si="88"/>
        <v>6</v>
      </c>
      <c r="G1089" s="195">
        <v>1087</v>
      </c>
      <c r="H1089" s="193">
        <v>0</v>
      </c>
    </row>
    <row r="1090" spans="2:8" x14ac:dyDescent="0.25">
      <c r="B1090" s="192">
        <f t="shared" si="89"/>
        <v>43146.29166666403</v>
      </c>
      <c r="C1090" s="16">
        <f t="shared" si="85"/>
        <v>2</v>
      </c>
      <c r="D1090" s="16">
        <f t="shared" si="86"/>
        <v>4</v>
      </c>
      <c r="E1090" s="16">
        <f t="shared" si="87"/>
        <v>1</v>
      </c>
      <c r="F1090" s="16">
        <f t="shared" si="88"/>
        <v>7</v>
      </c>
      <c r="G1090" s="195">
        <v>1088</v>
      </c>
      <c r="H1090" s="193">
        <v>2.059677E-2</v>
      </c>
    </row>
    <row r="1091" spans="2:8" x14ac:dyDescent="0.25">
      <c r="B1091" s="192">
        <f t="shared" si="89"/>
        <v>43146.333333330695</v>
      </c>
      <c r="C1091" s="16">
        <f t="shared" si="85"/>
        <v>2</v>
      </c>
      <c r="D1091" s="16">
        <f t="shared" si="86"/>
        <v>4</v>
      </c>
      <c r="E1091" s="16">
        <f t="shared" si="87"/>
        <v>1</v>
      </c>
      <c r="F1091" s="16">
        <f t="shared" si="88"/>
        <v>8</v>
      </c>
      <c r="G1091" s="195">
        <v>1089</v>
      </c>
      <c r="H1091" s="193">
        <v>0.16457701599999999</v>
      </c>
    </row>
    <row r="1092" spans="2:8" x14ac:dyDescent="0.25">
      <c r="B1092" s="192">
        <f t="shared" si="89"/>
        <v>43146.374999997359</v>
      </c>
      <c r="C1092" s="16">
        <f t="shared" ref="C1092:C1155" si="90">MONTH(B1092)</f>
        <v>2</v>
      </c>
      <c r="D1092" s="16">
        <f t="shared" ref="D1092:D1155" si="91">WEEKDAY(B1092,2)</f>
        <v>4</v>
      </c>
      <c r="E1092" s="16">
        <f t="shared" ref="E1092:E1155" si="92">IF(D1092&lt;6,1,2)</f>
        <v>1</v>
      </c>
      <c r="F1092" s="16">
        <f t="shared" ref="F1092:F1155" si="93">HOUR(B1092)</f>
        <v>9</v>
      </c>
      <c r="G1092" s="195">
        <v>1090</v>
      </c>
      <c r="H1092" s="193">
        <v>0.30337575100000003</v>
      </c>
    </row>
    <row r="1093" spans="2:8" x14ac:dyDescent="0.25">
      <c r="B1093" s="192">
        <f t="shared" ref="B1093:B1156" si="94">B1092+1/24</f>
        <v>43146.416666664023</v>
      </c>
      <c r="C1093" s="16">
        <f t="shared" si="90"/>
        <v>2</v>
      </c>
      <c r="D1093" s="16">
        <f t="shared" si="91"/>
        <v>4</v>
      </c>
      <c r="E1093" s="16">
        <f t="shared" si="92"/>
        <v>1</v>
      </c>
      <c r="F1093" s="16">
        <f t="shared" si="93"/>
        <v>10</v>
      </c>
      <c r="G1093" s="195">
        <v>1091</v>
      </c>
      <c r="H1093" s="193">
        <v>0.39968977700000002</v>
      </c>
    </row>
    <row r="1094" spans="2:8" x14ac:dyDescent="0.25">
      <c r="B1094" s="192">
        <f t="shared" si="94"/>
        <v>43146.458333330687</v>
      </c>
      <c r="C1094" s="16">
        <f t="shared" si="90"/>
        <v>2</v>
      </c>
      <c r="D1094" s="16">
        <f t="shared" si="91"/>
        <v>4</v>
      </c>
      <c r="E1094" s="16">
        <f t="shared" si="92"/>
        <v>1</v>
      </c>
      <c r="F1094" s="16">
        <f t="shared" si="93"/>
        <v>11</v>
      </c>
      <c r="G1094" s="195">
        <v>1092</v>
      </c>
      <c r="H1094" s="193">
        <v>0.44093439400000001</v>
      </c>
    </row>
    <row r="1095" spans="2:8" x14ac:dyDescent="0.25">
      <c r="B1095" s="192">
        <f t="shared" si="94"/>
        <v>43146.499999997352</v>
      </c>
      <c r="C1095" s="16">
        <f t="shared" si="90"/>
        <v>2</v>
      </c>
      <c r="D1095" s="16">
        <f t="shared" si="91"/>
        <v>4</v>
      </c>
      <c r="E1095" s="16">
        <f t="shared" si="92"/>
        <v>1</v>
      </c>
      <c r="F1095" s="16">
        <f t="shared" si="93"/>
        <v>12</v>
      </c>
      <c r="G1095" s="195">
        <v>1093</v>
      </c>
      <c r="H1095" s="193">
        <v>0.48675772099999998</v>
      </c>
    </row>
    <row r="1096" spans="2:8" x14ac:dyDescent="0.25">
      <c r="B1096" s="192">
        <f t="shared" si="94"/>
        <v>43146.541666664016</v>
      </c>
      <c r="C1096" s="16">
        <f t="shared" si="90"/>
        <v>2</v>
      </c>
      <c r="D1096" s="16">
        <f t="shared" si="91"/>
        <v>4</v>
      </c>
      <c r="E1096" s="16">
        <f t="shared" si="92"/>
        <v>1</v>
      </c>
      <c r="F1096" s="16">
        <f t="shared" si="93"/>
        <v>13</v>
      </c>
      <c r="G1096" s="195">
        <v>1094</v>
      </c>
      <c r="H1096" s="193">
        <v>0.44330684300000001</v>
      </c>
    </row>
    <row r="1097" spans="2:8" x14ac:dyDescent="0.25">
      <c r="B1097" s="192">
        <f t="shared" si="94"/>
        <v>43146.58333333068</v>
      </c>
      <c r="C1097" s="16">
        <f t="shared" si="90"/>
        <v>2</v>
      </c>
      <c r="D1097" s="16">
        <f t="shared" si="91"/>
        <v>4</v>
      </c>
      <c r="E1097" s="16">
        <f t="shared" si="92"/>
        <v>1</v>
      </c>
      <c r="F1097" s="16">
        <f t="shared" si="93"/>
        <v>14</v>
      </c>
      <c r="G1097" s="195">
        <v>1095</v>
      </c>
      <c r="H1097" s="193">
        <v>0.37738723499999999</v>
      </c>
    </row>
    <row r="1098" spans="2:8" x14ac:dyDescent="0.25">
      <c r="B1098" s="192">
        <f t="shared" si="94"/>
        <v>43146.624999997344</v>
      </c>
      <c r="C1098" s="16">
        <f t="shared" si="90"/>
        <v>2</v>
      </c>
      <c r="D1098" s="16">
        <f t="shared" si="91"/>
        <v>4</v>
      </c>
      <c r="E1098" s="16">
        <f t="shared" si="92"/>
        <v>1</v>
      </c>
      <c r="F1098" s="16">
        <f t="shared" si="93"/>
        <v>15</v>
      </c>
      <c r="G1098" s="195">
        <v>1096</v>
      </c>
      <c r="H1098" s="193">
        <v>0.29265745399999998</v>
      </c>
    </row>
    <row r="1099" spans="2:8" x14ac:dyDescent="0.25">
      <c r="B1099" s="192">
        <f t="shared" si="94"/>
        <v>43146.666666664009</v>
      </c>
      <c r="C1099" s="16">
        <f t="shared" si="90"/>
        <v>2</v>
      </c>
      <c r="D1099" s="16">
        <f t="shared" si="91"/>
        <v>4</v>
      </c>
      <c r="E1099" s="16">
        <f t="shared" si="92"/>
        <v>1</v>
      </c>
      <c r="F1099" s="16">
        <f t="shared" si="93"/>
        <v>16</v>
      </c>
      <c r="G1099" s="195">
        <v>1097</v>
      </c>
      <c r="H1099" s="193">
        <v>0.18020953200000001</v>
      </c>
    </row>
    <row r="1100" spans="2:8" x14ac:dyDescent="0.25">
      <c r="B1100" s="192">
        <f t="shared" si="94"/>
        <v>43146.708333330673</v>
      </c>
      <c r="C1100" s="16">
        <f t="shared" si="90"/>
        <v>2</v>
      </c>
      <c r="D1100" s="16">
        <f t="shared" si="91"/>
        <v>4</v>
      </c>
      <c r="E1100" s="16">
        <f t="shared" si="92"/>
        <v>1</v>
      </c>
      <c r="F1100" s="16">
        <f t="shared" si="93"/>
        <v>17</v>
      </c>
      <c r="G1100" s="195">
        <v>1098</v>
      </c>
      <c r="H1100" s="193">
        <v>2.9735569999999999E-2</v>
      </c>
    </row>
    <row r="1101" spans="2:8" x14ac:dyDescent="0.25">
      <c r="B1101" s="192">
        <f t="shared" si="94"/>
        <v>43146.749999997337</v>
      </c>
      <c r="C1101" s="16">
        <f t="shared" si="90"/>
        <v>2</v>
      </c>
      <c r="D1101" s="16">
        <f t="shared" si="91"/>
        <v>4</v>
      </c>
      <c r="E1101" s="16">
        <f t="shared" si="92"/>
        <v>1</v>
      </c>
      <c r="F1101" s="16">
        <f t="shared" si="93"/>
        <v>18</v>
      </c>
      <c r="G1101" s="195">
        <v>1099</v>
      </c>
      <c r="H1101" s="193">
        <v>0</v>
      </c>
    </row>
    <row r="1102" spans="2:8" x14ac:dyDescent="0.25">
      <c r="B1102" s="192">
        <f t="shared" si="94"/>
        <v>43146.791666664001</v>
      </c>
      <c r="C1102" s="16">
        <f t="shared" si="90"/>
        <v>2</v>
      </c>
      <c r="D1102" s="16">
        <f t="shared" si="91"/>
        <v>4</v>
      </c>
      <c r="E1102" s="16">
        <f t="shared" si="92"/>
        <v>1</v>
      </c>
      <c r="F1102" s="16">
        <f t="shared" si="93"/>
        <v>19</v>
      </c>
      <c r="G1102" s="195">
        <v>1100</v>
      </c>
      <c r="H1102" s="193">
        <v>0</v>
      </c>
    </row>
    <row r="1103" spans="2:8" x14ac:dyDescent="0.25">
      <c r="B1103" s="192">
        <f t="shared" si="94"/>
        <v>43146.833333330665</v>
      </c>
      <c r="C1103" s="16">
        <f t="shared" si="90"/>
        <v>2</v>
      </c>
      <c r="D1103" s="16">
        <f t="shared" si="91"/>
        <v>4</v>
      </c>
      <c r="E1103" s="16">
        <f t="shared" si="92"/>
        <v>1</v>
      </c>
      <c r="F1103" s="16">
        <f t="shared" si="93"/>
        <v>20</v>
      </c>
      <c r="G1103" s="195">
        <v>1101</v>
      </c>
      <c r="H1103" s="193">
        <v>0</v>
      </c>
    </row>
    <row r="1104" spans="2:8" x14ac:dyDescent="0.25">
      <c r="B1104" s="192">
        <f t="shared" si="94"/>
        <v>43146.87499999733</v>
      </c>
      <c r="C1104" s="16">
        <f t="shared" si="90"/>
        <v>2</v>
      </c>
      <c r="D1104" s="16">
        <f t="shared" si="91"/>
        <v>4</v>
      </c>
      <c r="E1104" s="16">
        <f t="shared" si="92"/>
        <v>1</v>
      </c>
      <c r="F1104" s="16">
        <f t="shared" si="93"/>
        <v>21</v>
      </c>
      <c r="G1104" s="195">
        <v>1102</v>
      </c>
      <c r="H1104" s="193">
        <v>0</v>
      </c>
    </row>
    <row r="1105" spans="2:8" x14ac:dyDescent="0.25">
      <c r="B1105" s="192">
        <f t="shared" si="94"/>
        <v>43146.916666663994</v>
      </c>
      <c r="C1105" s="16">
        <f t="shared" si="90"/>
        <v>2</v>
      </c>
      <c r="D1105" s="16">
        <f t="shared" si="91"/>
        <v>4</v>
      </c>
      <c r="E1105" s="16">
        <f t="shared" si="92"/>
        <v>1</v>
      </c>
      <c r="F1105" s="16">
        <f t="shared" si="93"/>
        <v>22</v>
      </c>
      <c r="G1105" s="195">
        <v>1103</v>
      </c>
      <c r="H1105" s="193">
        <v>0</v>
      </c>
    </row>
    <row r="1106" spans="2:8" x14ac:dyDescent="0.25">
      <c r="B1106" s="192">
        <f t="shared" si="94"/>
        <v>43146.958333330658</v>
      </c>
      <c r="C1106" s="16">
        <f t="shared" si="90"/>
        <v>2</v>
      </c>
      <c r="D1106" s="16">
        <f t="shared" si="91"/>
        <v>4</v>
      </c>
      <c r="E1106" s="16">
        <f t="shared" si="92"/>
        <v>1</v>
      </c>
      <c r="F1106" s="16">
        <f t="shared" si="93"/>
        <v>23</v>
      </c>
      <c r="G1106" s="195">
        <v>1104</v>
      </c>
      <c r="H1106" s="193">
        <v>0</v>
      </c>
    </row>
    <row r="1107" spans="2:8" x14ac:dyDescent="0.25">
      <c r="B1107" s="192">
        <f t="shared" si="94"/>
        <v>43146.999999997322</v>
      </c>
      <c r="C1107" s="16">
        <f t="shared" si="90"/>
        <v>2</v>
      </c>
      <c r="D1107" s="16">
        <f t="shared" si="91"/>
        <v>5</v>
      </c>
      <c r="E1107" s="16">
        <f t="shared" si="92"/>
        <v>1</v>
      </c>
      <c r="F1107" s="16">
        <f t="shared" si="93"/>
        <v>0</v>
      </c>
      <c r="G1107" s="195">
        <v>1105</v>
      </c>
      <c r="H1107" s="193">
        <v>0</v>
      </c>
    </row>
    <row r="1108" spans="2:8" x14ac:dyDescent="0.25">
      <c r="B1108" s="192">
        <f t="shared" si="94"/>
        <v>43147.041666663987</v>
      </c>
      <c r="C1108" s="16">
        <f t="shared" si="90"/>
        <v>2</v>
      </c>
      <c r="D1108" s="16">
        <f t="shared" si="91"/>
        <v>5</v>
      </c>
      <c r="E1108" s="16">
        <f t="shared" si="92"/>
        <v>1</v>
      </c>
      <c r="F1108" s="16">
        <f t="shared" si="93"/>
        <v>1</v>
      </c>
      <c r="G1108" s="195">
        <v>1106</v>
      </c>
      <c r="H1108" s="193">
        <v>0</v>
      </c>
    </row>
    <row r="1109" spans="2:8" x14ac:dyDescent="0.25">
      <c r="B1109" s="192">
        <f t="shared" si="94"/>
        <v>43147.083333330651</v>
      </c>
      <c r="C1109" s="16">
        <f t="shared" si="90"/>
        <v>2</v>
      </c>
      <c r="D1109" s="16">
        <f t="shared" si="91"/>
        <v>5</v>
      </c>
      <c r="E1109" s="16">
        <f t="shared" si="92"/>
        <v>1</v>
      </c>
      <c r="F1109" s="16">
        <f t="shared" si="93"/>
        <v>2</v>
      </c>
      <c r="G1109" s="195">
        <v>1107</v>
      </c>
      <c r="H1109" s="193">
        <v>0</v>
      </c>
    </row>
    <row r="1110" spans="2:8" x14ac:dyDescent="0.25">
      <c r="B1110" s="192">
        <f t="shared" si="94"/>
        <v>43147.124999997315</v>
      </c>
      <c r="C1110" s="16">
        <f t="shared" si="90"/>
        <v>2</v>
      </c>
      <c r="D1110" s="16">
        <f t="shared" si="91"/>
        <v>5</v>
      </c>
      <c r="E1110" s="16">
        <f t="shared" si="92"/>
        <v>1</v>
      </c>
      <c r="F1110" s="16">
        <f t="shared" si="93"/>
        <v>3</v>
      </c>
      <c r="G1110" s="195">
        <v>1108</v>
      </c>
      <c r="H1110" s="193">
        <v>0</v>
      </c>
    </row>
    <row r="1111" spans="2:8" x14ac:dyDescent="0.25">
      <c r="B1111" s="192">
        <f t="shared" si="94"/>
        <v>43147.166666663979</v>
      </c>
      <c r="C1111" s="16">
        <f t="shared" si="90"/>
        <v>2</v>
      </c>
      <c r="D1111" s="16">
        <f t="shared" si="91"/>
        <v>5</v>
      </c>
      <c r="E1111" s="16">
        <f t="shared" si="92"/>
        <v>1</v>
      </c>
      <c r="F1111" s="16">
        <f t="shared" si="93"/>
        <v>4</v>
      </c>
      <c r="G1111" s="195">
        <v>1109</v>
      </c>
      <c r="H1111" s="193">
        <v>0</v>
      </c>
    </row>
    <row r="1112" spans="2:8" x14ac:dyDescent="0.25">
      <c r="B1112" s="192">
        <f t="shared" si="94"/>
        <v>43147.208333330644</v>
      </c>
      <c r="C1112" s="16">
        <f t="shared" si="90"/>
        <v>2</v>
      </c>
      <c r="D1112" s="16">
        <f t="shared" si="91"/>
        <v>5</v>
      </c>
      <c r="E1112" s="16">
        <f t="shared" si="92"/>
        <v>1</v>
      </c>
      <c r="F1112" s="16">
        <f t="shared" si="93"/>
        <v>5</v>
      </c>
      <c r="G1112" s="195">
        <v>1110</v>
      </c>
      <c r="H1112" s="193">
        <v>0</v>
      </c>
    </row>
    <row r="1113" spans="2:8" x14ac:dyDescent="0.25">
      <c r="B1113" s="192">
        <f t="shared" si="94"/>
        <v>43147.249999997308</v>
      </c>
      <c r="C1113" s="16">
        <f t="shared" si="90"/>
        <v>2</v>
      </c>
      <c r="D1113" s="16">
        <f t="shared" si="91"/>
        <v>5</v>
      </c>
      <c r="E1113" s="16">
        <f t="shared" si="92"/>
        <v>1</v>
      </c>
      <c r="F1113" s="16">
        <f t="shared" si="93"/>
        <v>6</v>
      </c>
      <c r="G1113" s="195">
        <v>1111</v>
      </c>
      <c r="H1113" s="193">
        <v>0</v>
      </c>
    </row>
    <row r="1114" spans="2:8" x14ac:dyDescent="0.25">
      <c r="B1114" s="192">
        <f t="shared" si="94"/>
        <v>43147.291666663972</v>
      </c>
      <c r="C1114" s="16">
        <f t="shared" si="90"/>
        <v>2</v>
      </c>
      <c r="D1114" s="16">
        <f t="shared" si="91"/>
        <v>5</v>
      </c>
      <c r="E1114" s="16">
        <f t="shared" si="92"/>
        <v>1</v>
      </c>
      <c r="F1114" s="16">
        <f t="shared" si="93"/>
        <v>7</v>
      </c>
      <c r="G1114" s="195">
        <v>1112</v>
      </c>
      <c r="H1114" s="193">
        <v>1.50948E-2</v>
      </c>
    </row>
    <row r="1115" spans="2:8" x14ac:dyDescent="0.25">
      <c r="B1115" s="192">
        <f t="shared" si="94"/>
        <v>43147.333333330636</v>
      </c>
      <c r="C1115" s="16">
        <f t="shared" si="90"/>
        <v>2</v>
      </c>
      <c r="D1115" s="16">
        <f t="shared" si="91"/>
        <v>5</v>
      </c>
      <c r="E1115" s="16">
        <f t="shared" si="92"/>
        <v>1</v>
      </c>
      <c r="F1115" s="16">
        <f t="shared" si="93"/>
        <v>8</v>
      </c>
      <c r="G1115" s="195">
        <v>1113</v>
      </c>
      <c r="H1115" s="193">
        <v>0.14494616699999999</v>
      </c>
    </row>
    <row r="1116" spans="2:8" x14ac:dyDescent="0.25">
      <c r="B1116" s="192">
        <f t="shared" si="94"/>
        <v>43147.374999997301</v>
      </c>
      <c r="C1116" s="16">
        <f t="shared" si="90"/>
        <v>2</v>
      </c>
      <c r="D1116" s="16">
        <f t="shared" si="91"/>
        <v>5</v>
      </c>
      <c r="E1116" s="16">
        <f t="shared" si="92"/>
        <v>1</v>
      </c>
      <c r="F1116" s="16">
        <f t="shared" si="93"/>
        <v>9</v>
      </c>
      <c r="G1116" s="195">
        <v>1114</v>
      </c>
      <c r="H1116" s="193">
        <v>0.27859034700000002</v>
      </c>
    </row>
    <row r="1117" spans="2:8" x14ac:dyDescent="0.25">
      <c r="B1117" s="192">
        <f t="shared" si="94"/>
        <v>43147.416666663965</v>
      </c>
      <c r="C1117" s="16">
        <f t="shared" si="90"/>
        <v>2</v>
      </c>
      <c r="D1117" s="16">
        <f t="shared" si="91"/>
        <v>5</v>
      </c>
      <c r="E1117" s="16">
        <f t="shared" si="92"/>
        <v>1</v>
      </c>
      <c r="F1117" s="16">
        <f t="shared" si="93"/>
        <v>10</v>
      </c>
      <c r="G1117" s="195">
        <v>1115</v>
      </c>
      <c r="H1117" s="193">
        <v>0.35664499399999999</v>
      </c>
    </row>
    <row r="1118" spans="2:8" x14ac:dyDescent="0.25">
      <c r="B1118" s="192">
        <f t="shared" si="94"/>
        <v>43147.458333330629</v>
      </c>
      <c r="C1118" s="16">
        <f t="shared" si="90"/>
        <v>2</v>
      </c>
      <c r="D1118" s="16">
        <f t="shared" si="91"/>
        <v>5</v>
      </c>
      <c r="E1118" s="16">
        <f t="shared" si="92"/>
        <v>1</v>
      </c>
      <c r="F1118" s="16">
        <f t="shared" si="93"/>
        <v>11</v>
      </c>
      <c r="G1118" s="195">
        <v>1116</v>
      </c>
      <c r="H1118" s="193">
        <v>0.41982830900000001</v>
      </c>
    </row>
    <row r="1119" spans="2:8" x14ac:dyDescent="0.25">
      <c r="B1119" s="192">
        <f t="shared" si="94"/>
        <v>43147.499999997293</v>
      </c>
      <c r="C1119" s="16">
        <f t="shared" si="90"/>
        <v>2</v>
      </c>
      <c r="D1119" s="16">
        <f t="shared" si="91"/>
        <v>5</v>
      </c>
      <c r="E1119" s="16">
        <f t="shared" si="92"/>
        <v>1</v>
      </c>
      <c r="F1119" s="16">
        <f t="shared" si="93"/>
        <v>12</v>
      </c>
      <c r="G1119" s="195">
        <v>1117</v>
      </c>
      <c r="H1119" s="193">
        <v>0.425113195</v>
      </c>
    </row>
    <row r="1120" spans="2:8" x14ac:dyDescent="0.25">
      <c r="B1120" s="192">
        <f t="shared" si="94"/>
        <v>43147.541666663958</v>
      </c>
      <c r="C1120" s="16">
        <f t="shared" si="90"/>
        <v>2</v>
      </c>
      <c r="D1120" s="16">
        <f t="shared" si="91"/>
        <v>5</v>
      </c>
      <c r="E1120" s="16">
        <f t="shared" si="92"/>
        <v>1</v>
      </c>
      <c r="F1120" s="16">
        <f t="shared" si="93"/>
        <v>13</v>
      </c>
      <c r="G1120" s="195">
        <v>1118</v>
      </c>
      <c r="H1120" s="193">
        <v>0.393007308</v>
      </c>
    </row>
    <row r="1121" spans="2:8" x14ac:dyDescent="0.25">
      <c r="B1121" s="192">
        <f t="shared" si="94"/>
        <v>43147.583333330622</v>
      </c>
      <c r="C1121" s="16">
        <f t="shared" si="90"/>
        <v>2</v>
      </c>
      <c r="D1121" s="16">
        <f t="shared" si="91"/>
        <v>5</v>
      </c>
      <c r="E1121" s="16">
        <f t="shared" si="92"/>
        <v>1</v>
      </c>
      <c r="F1121" s="16">
        <f t="shared" si="93"/>
        <v>14</v>
      </c>
      <c r="G1121" s="195">
        <v>1119</v>
      </c>
      <c r="H1121" s="193">
        <v>0.32373913700000001</v>
      </c>
    </row>
    <row r="1122" spans="2:8" x14ac:dyDescent="0.25">
      <c r="B1122" s="192">
        <f t="shared" si="94"/>
        <v>43147.624999997286</v>
      </c>
      <c r="C1122" s="16">
        <f t="shared" si="90"/>
        <v>2</v>
      </c>
      <c r="D1122" s="16">
        <f t="shared" si="91"/>
        <v>5</v>
      </c>
      <c r="E1122" s="16">
        <f t="shared" si="92"/>
        <v>1</v>
      </c>
      <c r="F1122" s="16">
        <f t="shared" si="93"/>
        <v>15</v>
      </c>
      <c r="G1122" s="195">
        <v>1120</v>
      </c>
      <c r="H1122" s="193">
        <v>0.26542307700000001</v>
      </c>
    </row>
    <row r="1123" spans="2:8" x14ac:dyDescent="0.25">
      <c r="B1123" s="192">
        <f t="shared" si="94"/>
        <v>43147.66666666395</v>
      </c>
      <c r="C1123" s="16">
        <f t="shared" si="90"/>
        <v>2</v>
      </c>
      <c r="D1123" s="16">
        <f t="shared" si="91"/>
        <v>5</v>
      </c>
      <c r="E1123" s="16">
        <f t="shared" si="92"/>
        <v>1</v>
      </c>
      <c r="F1123" s="16">
        <f t="shared" si="93"/>
        <v>16</v>
      </c>
      <c r="G1123" s="195">
        <v>1121</v>
      </c>
      <c r="H1123" s="193">
        <v>0.18848300800000001</v>
      </c>
    </row>
    <row r="1124" spans="2:8" x14ac:dyDescent="0.25">
      <c r="B1124" s="192">
        <f t="shared" si="94"/>
        <v>43147.708333330615</v>
      </c>
      <c r="C1124" s="16">
        <f t="shared" si="90"/>
        <v>2</v>
      </c>
      <c r="D1124" s="16">
        <f t="shared" si="91"/>
        <v>5</v>
      </c>
      <c r="E1124" s="16">
        <f t="shared" si="92"/>
        <v>1</v>
      </c>
      <c r="F1124" s="16">
        <f t="shared" si="93"/>
        <v>17</v>
      </c>
      <c r="G1124" s="195">
        <v>1122</v>
      </c>
      <c r="H1124" s="193">
        <v>3.4426854999999999E-2</v>
      </c>
    </row>
    <row r="1125" spans="2:8" x14ac:dyDescent="0.25">
      <c r="B1125" s="192">
        <f t="shared" si="94"/>
        <v>43147.749999997279</v>
      </c>
      <c r="C1125" s="16">
        <f t="shared" si="90"/>
        <v>2</v>
      </c>
      <c r="D1125" s="16">
        <f t="shared" si="91"/>
        <v>5</v>
      </c>
      <c r="E1125" s="16">
        <f t="shared" si="92"/>
        <v>1</v>
      </c>
      <c r="F1125" s="16">
        <f t="shared" si="93"/>
        <v>18</v>
      </c>
      <c r="G1125" s="195">
        <v>1123</v>
      </c>
      <c r="H1125" s="193">
        <v>0</v>
      </c>
    </row>
    <row r="1126" spans="2:8" x14ac:dyDescent="0.25">
      <c r="B1126" s="192">
        <f t="shared" si="94"/>
        <v>43147.791666663943</v>
      </c>
      <c r="C1126" s="16">
        <f t="shared" si="90"/>
        <v>2</v>
      </c>
      <c r="D1126" s="16">
        <f t="shared" si="91"/>
        <v>5</v>
      </c>
      <c r="E1126" s="16">
        <f t="shared" si="92"/>
        <v>1</v>
      </c>
      <c r="F1126" s="16">
        <f t="shared" si="93"/>
        <v>19</v>
      </c>
      <c r="G1126" s="195">
        <v>1124</v>
      </c>
      <c r="H1126" s="193">
        <v>0</v>
      </c>
    </row>
    <row r="1127" spans="2:8" x14ac:dyDescent="0.25">
      <c r="B1127" s="192">
        <f t="shared" si="94"/>
        <v>43147.833333330607</v>
      </c>
      <c r="C1127" s="16">
        <f t="shared" si="90"/>
        <v>2</v>
      </c>
      <c r="D1127" s="16">
        <f t="shared" si="91"/>
        <v>5</v>
      </c>
      <c r="E1127" s="16">
        <f t="shared" si="92"/>
        <v>1</v>
      </c>
      <c r="F1127" s="16">
        <f t="shared" si="93"/>
        <v>20</v>
      </c>
      <c r="G1127" s="195">
        <v>1125</v>
      </c>
      <c r="H1127" s="193">
        <v>0</v>
      </c>
    </row>
    <row r="1128" spans="2:8" x14ac:dyDescent="0.25">
      <c r="B1128" s="192">
        <f t="shared" si="94"/>
        <v>43147.874999997272</v>
      </c>
      <c r="C1128" s="16">
        <f t="shared" si="90"/>
        <v>2</v>
      </c>
      <c r="D1128" s="16">
        <f t="shared" si="91"/>
        <v>5</v>
      </c>
      <c r="E1128" s="16">
        <f t="shared" si="92"/>
        <v>1</v>
      </c>
      <c r="F1128" s="16">
        <f t="shared" si="93"/>
        <v>21</v>
      </c>
      <c r="G1128" s="195">
        <v>1126</v>
      </c>
      <c r="H1128" s="193">
        <v>0</v>
      </c>
    </row>
    <row r="1129" spans="2:8" x14ac:dyDescent="0.25">
      <c r="B1129" s="192">
        <f t="shared" si="94"/>
        <v>43147.916666663936</v>
      </c>
      <c r="C1129" s="16">
        <f t="shared" si="90"/>
        <v>2</v>
      </c>
      <c r="D1129" s="16">
        <f t="shared" si="91"/>
        <v>5</v>
      </c>
      <c r="E1129" s="16">
        <f t="shared" si="92"/>
        <v>1</v>
      </c>
      <c r="F1129" s="16">
        <f t="shared" si="93"/>
        <v>22</v>
      </c>
      <c r="G1129" s="195">
        <v>1127</v>
      </c>
      <c r="H1129" s="193">
        <v>0</v>
      </c>
    </row>
    <row r="1130" spans="2:8" x14ac:dyDescent="0.25">
      <c r="B1130" s="192">
        <f t="shared" si="94"/>
        <v>43147.9583333306</v>
      </c>
      <c r="C1130" s="16">
        <f t="shared" si="90"/>
        <v>2</v>
      </c>
      <c r="D1130" s="16">
        <f t="shared" si="91"/>
        <v>5</v>
      </c>
      <c r="E1130" s="16">
        <f t="shared" si="92"/>
        <v>1</v>
      </c>
      <c r="F1130" s="16">
        <f t="shared" si="93"/>
        <v>23</v>
      </c>
      <c r="G1130" s="195">
        <v>1128</v>
      </c>
      <c r="H1130" s="193">
        <v>0</v>
      </c>
    </row>
    <row r="1131" spans="2:8" x14ac:dyDescent="0.25">
      <c r="B1131" s="192">
        <f t="shared" si="94"/>
        <v>43147.999999997264</v>
      </c>
      <c r="C1131" s="16">
        <f t="shared" si="90"/>
        <v>2</v>
      </c>
      <c r="D1131" s="16">
        <f t="shared" si="91"/>
        <v>6</v>
      </c>
      <c r="E1131" s="16">
        <f t="shared" si="92"/>
        <v>2</v>
      </c>
      <c r="F1131" s="16">
        <f t="shared" si="93"/>
        <v>0</v>
      </c>
      <c r="G1131" s="195">
        <v>1129</v>
      </c>
      <c r="H1131" s="193">
        <v>0</v>
      </c>
    </row>
    <row r="1132" spans="2:8" x14ac:dyDescent="0.25">
      <c r="B1132" s="192">
        <f t="shared" si="94"/>
        <v>43148.041666663928</v>
      </c>
      <c r="C1132" s="16">
        <f t="shared" si="90"/>
        <v>2</v>
      </c>
      <c r="D1132" s="16">
        <f t="shared" si="91"/>
        <v>6</v>
      </c>
      <c r="E1132" s="16">
        <f t="shared" si="92"/>
        <v>2</v>
      </c>
      <c r="F1132" s="16">
        <f t="shared" si="93"/>
        <v>1</v>
      </c>
      <c r="G1132" s="195">
        <v>1130</v>
      </c>
      <c r="H1132" s="193">
        <v>0</v>
      </c>
    </row>
    <row r="1133" spans="2:8" x14ac:dyDescent="0.25">
      <c r="B1133" s="192">
        <f t="shared" si="94"/>
        <v>43148.083333330593</v>
      </c>
      <c r="C1133" s="16">
        <f t="shared" si="90"/>
        <v>2</v>
      </c>
      <c r="D1133" s="16">
        <f t="shared" si="91"/>
        <v>6</v>
      </c>
      <c r="E1133" s="16">
        <f t="shared" si="92"/>
        <v>2</v>
      </c>
      <c r="F1133" s="16">
        <f t="shared" si="93"/>
        <v>2</v>
      </c>
      <c r="G1133" s="195">
        <v>1131</v>
      </c>
      <c r="H1133" s="193">
        <v>0</v>
      </c>
    </row>
    <row r="1134" spans="2:8" x14ac:dyDescent="0.25">
      <c r="B1134" s="192">
        <f t="shared" si="94"/>
        <v>43148.124999997257</v>
      </c>
      <c r="C1134" s="16">
        <f t="shared" si="90"/>
        <v>2</v>
      </c>
      <c r="D1134" s="16">
        <f t="shared" si="91"/>
        <v>6</v>
      </c>
      <c r="E1134" s="16">
        <f t="shared" si="92"/>
        <v>2</v>
      </c>
      <c r="F1134" s="16">
        <f t="shared" si="93"/>
        <v>3</v>
      </c>
      <c r="G1134" s="195">
        <v>1132</v>
      </c>
      <c r="H1134" s="193">
        <v>0</v>
      </c>
    </row>
    <row r="1135" spans="2:8" x14ac:dyDescent="0.25">
      <c r="B1135" s="192">
        <f t="shared" si="94"/>
        <v>43148.166666663921</v>
      </c>
      <c r="C1135" s="16">
        <f t="shared" si="90"/>
        <v>2</v>
      </c>
      <c r="D1135" s="16">
        <f t="shared" si="91"/>
        <v>6</v>
      </c>
      <c r="E1135" s="16">
        <f t="shared" si="92"/>
        <v>2</v>
      </c>
      <c r="F1135" s="16">
        <f t="shared" si="93"/>
        <v>4</v>
      </c>
      <c r="G1135" s="195">
        <v>1133</v>
      </c>
      <c r="H1135" s="193">
        <v>0</v>
      </c>
    </row>
    <row r="1136" spans="2:8" x14ac:dyDescent="0.25">
      <c r="B1136" s="192">
        <f t="shared" si="94"/>
        <v>43148.208333330585</v>
      </c>
      <c r="C1136" s="16">
        <f t="shared" si="90"/>
        <v>2</v>
      </c>
      <c r="D1136" s="16">
        <f t="shared" si="91"/>
        <v>6</v>
      </c>
      <c r="E1136" s="16">
        <f t="shared" si="92"/>
        <v>2</v>
      </c>
      <c r="F1136" s="16">
        <f t="shared" si="93"/>
        <v>5</v>
      </c>
      <c r="G1136" s="195">
        <v>1134</v>
      </c>
      <c r="H1136" s="193">
        <v>0</v>
      </c>
    </row>
    <row r="1137" spans="2:8" x14ac:dyDescent="0.25">
      <c r="B1137" s="192">
        <f t="shared" si="94"/>
        <v>43148.24999999725</v>
      </c>
      <c r="C1137" s="16">
        <f t="shared" si="90"/>
        <v>2</v>
      </c>
      <c r="D1137" s="16">
        <f t="shared" si="91"/>
        <v>6</v>
      </c>
      <c r="E1137" s="16">
        <f t="shared" si="92"/>
        <v>2</v>
      </c>
      <c r="F1137" s="16">
        <f t="shared" si="93"/>
        <v>6</v>
      </c>
      <c r="G1137" s="195">
        <v>1135</v>
      </c>
      <c r="H1137" s="193">
        <v>0</v>
      </c>
    </row>
    <row r="1138" spans="2:8" x14ac:dyDescent="0.25">
      <c r="B1138" s="192">
        <f t="shared" si="94"/>
        <v>43148.291666663914</v>
      </c>
      <c r="C1138" s="16">
        <f t="shared" si="90"/>
        <v>2</v>
      </c>
      <c r="D1138" s="16">
        <f t="shared" si="91"/>
        <v>6</v>
      </c>
      <c r="E1138" s="16">
        <f t="shared" si="92"/>
        <v>2</v>
      </c>
      <c r="F1138" s="16">
        <f t="shared" si="93"/>
        <v>7</v>
      </c>
      <c r="G1138" s="195">
        <v>1136</v>
      </c>
      <c r="H1138" s="193">
        <v>1.6707474999999999E-2</v>
      </c>
    </row>
    <row r="1139" spans="2:8" x14ac:dyDescent="0.25">
      <c r="B1139" s="192">
        <f t="shared" si="94"/>
        <v>43148.333333330578</v>
      </c>
      <c r="C1139" s="16">
        <f t="shared" si="90"/>
        <v>2</v>
      </c>
      <c r="D1139" s="16">
        <f t="shared" si="91"/>
        <v>6</v>
      </c>
      <c r="E1139" s="16">
        <f t="shared" si="92"/>
        <v>2</v>
      </c>
      <c r="F1139" s="16">
        <f t="shared" si="93"/>
        <v>8</v>
      </c>
      <c r="G1139" s="195">
        <v>1137</v>
      </c>
      <c r="H1139" s="193">
        <v>0.13340898500000001</v>
      </c>
    </row>
    <row r="1140" spans="2:8" x14ac:dyDescent="0.25">
      <c r="B1140" s="192">
        <f t="shared" si="94"/>
        <v>43148.374999997242</v>
      </c>
      <c r="C1140" s="16">
        <f t="shared" si="90"/>
        <v>2</v>
      </c>
      <c r="D1140" s="16">
        <f t="shared" si="91"/>
        <v>6</v>
      </c>
      <c r="E1140" s="16">
        <f t="shared" si="92"/>
        <v>2</v>
      </c>
      <c r="F1140" s="16">
        <f t="shared" si="93"/>
        <v>9</v>
      </c>
      <c r="G1140" s="195">
        <v>1138</v>
      </c>
      <c r="H1140" s="193">
        <v>0.260517265</v>
      </c>
    </row>
    <row r="1141" spans="2:8" x14ac:dyDescent="0.25">
      <c r="B1141" s="192">
        <f t="shared" si="94"/>
        <v>43148.416666663907</v>
      </c>
      <c r="C1141" s="16">
        <f t="shared" si="90"/>
        <v>2</v>
      </c>
      <c r="D1141" s="16">
        <f t="shared" si="91"/>
        <v>6</v>
      </c>
      <c r="E1141" s="16">
        <f t="shared" si="92"/>
        <v>2</v>
      </c>
      <c r="F1141" s="16">
        <f t="shared" si="93"/>
        <v>10</v>
      </c>
      <c r="G1141" s="195">
        <v>1139</v>
      </c>
      <c r="H1141" s="193">
        <v>0.35426199800000002</v>
      </c>
    </row>
    <row r="1142" spans="2:8" x14ac:dyDescent="0.25">
      <c r="B1142" s="192">
        <f t="shared" si="94"/>
        <v>43148.458333330571</v>
      </c>
      <c r="C1142" s="16">
        <f t="shared" si="90"/>
        <v>2</v>
      </c>
      <c r="D1142" s="16">
        <f t="shared" si="91"/>
        <v>6</v>
      </c>
      <c r="E1142" s="16">
        <f t="shared" si="92"/>
        <v>2</v>
      </c>
      <c r="F1142" s="16">
        <f t="shared" si="93"/>
        <v>11</v>
      </c>
      <c r="G1142" s="195">
        <v>1140</v>
      </c>
      <c r="H1142" s="193">
        <v>0.41259621800000001</v>
      </c>
    </row>
    <row r="1143" spans="2:8" x14ac:dyDescent="0.25">
      <c r="B1143" s="192">
        <f t="shared" si="94"/>
        <v>43148.499999997235</v>
      </c>
      <c r="C1143" s="16">
        <f t="shared" si="90"/>
        <v>2</v>
      </c>
      <c r="D1143" s="16">
        <f t="shared" si="91"/>
        <v>6</v>
      </c>
      <c r="E1143" s="16">
        <f t="shared" si="92"/>
        <v>2</v>
      </c>
      <c r="F1143" s="16">
        <f t="shared" si="93"/>
        <v>12</v>
      </c>
      <c r="G1143" s="195">
        <v>1141</v>
      </c>
      <c r="H1143" s="193">
        <v>0.43176194400000001</v>
      </c>
    </row>
    <row r="1144" spans="2:8" x14ac:dyDescent="0.25">
      <c r="B1144" s="192">
        <f t="shared" si="94"/>
        <v>43148.541666663899</v>
      </c>
      <c r="C1144" s="16">
        <f t="shared" si="90"/>
        <v>2</v>
      </c>
      <c r="D1144" s="16">
        <f t="shared" si="91"/>
        <v>6</v>
      </c>
      <c r="E1144" s="16">
        <f t="shared" si="92"/>
        <v>2</v>
      </c>
      <c r="F1144" s="16">
        <f t="shared" si="93"/>
        <v>13</v>
      </c>
      <c r="G1144" s="195">
        <v>1142</v>
      </c>
      <c r="H1144" s="193">
        <v>0.41567272999999999</v>
      </c>
    </row>
    <row r="1145" spans="2:8" x14ac:dyDescent="0.25">
      <c r="B1145" s="192">
        <f t="shared" si="94"/>
        <v>43148.583333330564</v>
      </c>
      <c r="C1145" s="16">
        <f t="shared" si="90"/>
        <v>2</v>
      </c>
      <c r="D1145" s="16">
        <f t="shared" si="91"/>
        <v>6</v>
      </c>
      <c r="E1145" s="16">
        <f t="shared" si="92"/>
        <v>2</v>
      </c>
      <c r="F1145" s="16">
        <f t="shared" si="93"/>
        <v>14</v>
      </c>
      <c r="G1145" s="195">
        <v>1143</v>
      </c>
      <c r="H1145" s="193">
        <v>0.36097647100000002</v>
      </c>
    </row>
    <row r="1146" spans="2:8" x14ac:dyDescent="0.25">
      <c r="B1146" s="192">
        <f t="shared" si="94"/>
        <v>43148.624999997228</v>
      </c>
      <c r="C1146" s="16">
        <f t="shared" si="90"/>
        <v>2</v>
      </c>
      <c r="D1146" s="16">
        <f t="shared" si="91"/>
        <v>6</v>
      </c>
      <c r="E1146" s="16">
        <f t="shared" si="92"/>
        <v>2</v>
      </c>
      <c r="F1146" s="16">
        <f t="shared" si="93"/>
        <v>15</v>
      </c>
      <c r="G1146" s="195">
        <v>1144</v>
      </c>
      <c r="H1146" s="193">
        <v>0.29758516400000001</v>
      </c>
    </row>
    <row r="1147" spans="2:8" x14ac:dyDescent="0.25">
      <c r="B1147" s="192">
        <f t="shared" si="94"/>
        <v>43148.666666663892</v>
      </c>
      <c r="C1147" s="16">
        <f t="shared" si="90"/>
        <v>2</v>
      </c>
      <c r="D1147" s="16">
        <f t="shared" si="91"/>
        <v>6</v>
      </c>
      <c r="E1147" s="16">
        <f t="shared" si="92"/>
        <v>2</v>
      </c>
      <c r="F1147" s="16">
        <f t="shared" si="93"/>
        <v>16</v>
      </c>
      <c r="G1147" s="195">
        <v>1145</v>
      </c>
      <c r="H1147" s="193">
        <v>0.199624247</v>
      </c>
    </row>
    <row r="1148" spans="2:8" x14ac:dyDescent="0.25">
      <c r="B1148" s="192">
        <f t="shared" si="94"/>
        <v>43148.708333330556</v>
      </c>
      <c r="C1148" s="16">
        <f t="shared" si="90"/>
        <v>2</v>
      </c>
      <c r="D1148" s="16">
        <f t="shared" si="91"/>
        <v>6</v>
      </c>
      <c r="E1148" s="16">
        <f t="shared" si="92"/>
        <v>2</v>
      </c>
      <c r="F1148" s="16">
        <f t="shared" si="93"/>
        <v>17</v>
      </c>
      <c r="G1148" s="195">
        <v>1146</v>
      </c>
      <c r="H1148" s="193">
        <v>3.8040762999999998E-2</v>
      </c>
    </row>
    <row r="1149" spans="2:8" x14ac:dyDescent="0.25">
      <c r="B1149" s="192">
        <f t="shared" si="94"/>
        <v>43148.749999997221</v>
      </c>
      <c r="C1149" s="16">
        <f t="shared" si="90"/>
        <v>2</v>
      </c>
      <c r="D1149" s="16">
        <f t="shared" si="91"/>
        <v>6</v>
      </c>
      <c r="E1149" s="16">
        <f t="shared" si="92"/>
        <v>2</v>
      </c>
      <c r="F1149" s="16">
        <f t="shared" si="93"/>
        <v>18</v>
      </c>
      <c r="G1149" s="195">
        <v>1147</v>
      </c>
      <c r="H1149" s="193">
        <v>0</v>
      </c>
    </row>
    <row r="1150" spans="2:8" x14ac:dyDescent="0.25">
      <c r="B1150" s="192">
        <f t="shared" si="94"/>
        <v>43148.791666663885</v>
      </c>
      <c r="C1150" s="16">
        <f t="shared" si="90"/>
        <v>2</v>
      </c>
      <c r="D1150" s="16">
        <f t="shared" si="91"/>
        <v>6</v>
      </c>
      <c r="E1150" s="16">
        <f t="shared" si="92"/>
        <v>2</v>
      </c>
      <c r="F1150" s="16">
        <f t="shared" si="93"/>
        <v>19</v>
      </c>
      <c r="G1150" s="195">
        <v>1148</v>
      </c>
      <c r="H1150" s="193">
        <v>0</v>
      </c>
    </row>
    <row r="1151" spans="2:8" x14ac:dyDescent="0.25">
      <c r="B1151" s="192">
        <f t="shared" si="94"/>
        <v>43148.833333330549</v>
      </c>
      <c r="C1151" s="16">
        <f t="shared" si="90"/>
        <v>2</v>
      </c>
      <c r="D1151" s="16">
        <f t="shared" si="91"/>
        <v>6</v>
      </c>
      <c r="E1151" s="16">
        <f t="shared" si="92"/>
        <v>2</v>
      </c>
      <c r="F1151" s="16">
        <f t="shared" si="93"/>
        <v>20</v>
      </c>
      <c r="G1151" s="195">
        <v>1149</v>
      </c>
      <c r="H1151" s="193">
        <v>0</v>
      </c>
    </row>
    <row r="1152" spans="2:8" x14ac:dyDescent="0.25">
      <c r="B1152" s="192">
        <f t="shared" si="94"/>
        <v>43148.874999997213</v>
      </c>
      <c r="C1152" s="16">
        <f t="shared" si="90"/>
        <v>2</v>
      </c>
      <c r="D1152" s="16">
        <f t="shared" si="91"/>
        <v>6</v>
      </c>
      <c r="E1152" s="16">
        <f t="shared" si="92"/>
        <v>2</v>
      </c>
      <c r="F1152" s="16">
        <f t="shared" si="93"/>
        <v>21</v>
      </c>
      <c r="G1152" s="195">
        <v>1150</v>
      </c>
      <c r="H1152" s="193">
        <v>0</v>
      </c>
    </row>
    <row r="1153" spans="2:8" x14ac:dyDescent="0.25">
      <c r="B1153" s="192">
        <f t="shared" si="94"/>
        <v>43148.916666663878</v>
      </c>
      <c r="C1153" s="16">
        <f t="shared" si="90"/>
        <v>2</v>
      </c>
      <c r="D1153" s="16">
        <f t="shared" si="91"/>
        <v>6</v>
      </c>
      <c r="E1153" s="16">
        <f t="shared" si="92"/>
        <v>2</v>
      </c>
      <c r="F1153" s="16">
        <f t="shared" si="93"/>
        <v>22</v>
      </c>
      <c r="G1153" s="195">
        <v>1151</v>
      </c>
      <c r="H1153" s="193">
        <v>0</v>
      </c>
    </row>
    <row r="1154" spans="2:8" x14ac:dyDescent="0.25">
      <c r="B1154" s="192">
        <f t="shared" si="94"/>
        <v>43148.958333330542</v>
      </c>
      <c r="C1154" s="16">
        <f t="shared" si="90"/>
        <v>2</v>
      </c>
      <c r="D1154" s="16">
        <f t="shared" si="91"/>
        <v>6</v>
      </c>
      <c r="E1154" s="16">
        <f t="shared" si="92"/>
        <v>2</v>
      </c>
      <c r="F1154" s="16">
        <f t="shared" si="93"/>
        <v>23</v>
      </c>
      <c r="G1154" s="195">
        <v>1152</v>
      </c>
      <c r="H1154" s="193">
        <v>0</v>
      </c>
    </row>
    <row r="1155" spans="2:8" x14ac:dyDescent="0.25">
      <c r="B1155" s="192">
        <f t="shared" si="94"/>
        <v>43148.999999997206</v>
      </c>
      <c r="C1155" s="16">
        <f t="shared" si="90"/>
        <v>2</v>
      </c>
      <c r="D1155" s="16">
        <f t="shared" si="91"/>
        <v>7</v>
      </c>
      <c r="E1155" s="16">
        <f t="shared" si="92"/>
        <v>2</v>
      </c>
      <c r="F1155" s="16">
        <f t="shared" si="93"/>
        <v>0</v>
      </c>
      <c r="G1155" s="195">
        <v>1153</v>
      </c>
      <c r="H1155" s="193">
        <v>0</v>
      </c>
    </row>
    <row r="1156" spans="2:8" x14ac:dyDescent="0.25">
      <c r="B1156" s="192">
        <f t="shared" si="94"/>
        <v>43149.04166666387</v>
      </c>
      <c r="C1156" s="16">
        <f t="shared" ref="C1156:C1219" si="95">MONTH(B1156)</f>
        <v>2</v>
      </c>
      <c r="D1156" s="16">
        <f t="shared" ref="D1156:D1219" si="96">WEEKDAY(B1156,2)</f>
        <v>7</v>
      </c>
      <c r="E1156" s="16">
        <f t="shared" ref="E1156:E1219" si="97">IF(D1156&lt;6,1,2)</f>
        <v>2</v>
      </c>
      <c r="F1156" s="16">
        <f t="shared" ref="F1156:F1219" si="98">HOUR(B1156)</f>
        <v>1</v>
      </c>
      <c r="G1156" s="195">
        <v>1154</v>
      </c>
      <c r="H1156" s="193">
        <v>0</v>
      </c>
    </row>
    <row r="1157" spans="2:8" x14ac:dyDescent="0.25">
      <c r="B1157" s="192">
        <f t="shared" ref="B1157:B1220" si="99">B1156+1/24</f>
        <v>43149.083333330535</v>
      </c>
      <c r="C1157" s="16">
        <f t="shared" si="95"/>
        <v>2</v>
      </c>
      <c r="D1157" s="16">
        <f t="shared" si="96"/>
        <v>7</v>
      </c>
      <c r="E1157" s="16">
        <f t="shared" si="97"/>
        <v>2</v>
      </c>
      <c r="F1157" s="16">
        <f t="shared" si="98"/>
        <v>2</v>
      </c>
      <c r="G1157" s="195">
        <v>1155</v>
      </c>
      <c r="H1157" s="193">
        <v>0</v>
      </c>
    </row>
    <row r="1158" spans="2:8" x14ac:dyDescent="0.25">
      <c r="B1158" s="192">
        <f t="shared" si="99"/>
        <v>43149.124999997199</v>
      </c>
      <c r="C1158" s="16">
        <f t="shared" si="95"/>
        <v>2</v>
      </c>
      <c r="D1158" s="16">
        <f t="shared" si="96"/>
        <v>7</v>
      </c>
      <c r="E1158" s="16">
        <f t="shared" si="97"/>
        <v>2</v>
      </c>
      <c r="F1158" s="16">
        <f t="shared" si="98"/>
        <v>3</v>
      </c>
      <c r="G1158" s="195">
        <v>1156</v>
      </c>
      <c r="H1158" s="193">
        <v>0</v>
      </c>
    </row>
    <row r="1159" spans="2:8" x14ac:dyDescent="0.25">
      <c r="B1159" s="192">
        <f t="shared" si="99"/>
        <v>43149.166666663863</v>
      </c>
      <c r="C1159" s="16">
        <f t="shared" si="95"/>
        <v>2</v>
      </c>
      <c r="D1159" s="16">
        <f t="shared" si="96"/>
        <v>7</v>
      </c>
      <c r="E1159" s="16">
        <f t="shared" si="97"/>
        <v>2</v>
      </c>
      <c r="F1159" s="16">
        <f t="shared" si="98"/>
        <v>4</v>
      </c>
      <c r="G1159" s="195">
        <v>1157</v>
      </c>
      <c r="H1159" s="193">
        <v>0</v>
      </c>
    </row>
    <row r="1160" spans="2:8" x14ac:dyDescent="0.25">
      <c r="B1160" s="192">
        <f t="shared" si="99"/>
        <v>43149.208333330527</v>
      </c>
      <c r="C1160" s="16">
        <f t="shared" si="95"/>
        <v>2</v>
      </c>
      <c r="D1160" s="16">
        <f t="shared" si="96"/>
        <v>7</v>
      </c>
      <c r="E1160" s="16">
        <f t="shared" si="97"/>
        <v>2</v>
      </c>
      <c r="F1160" s="16">
        <f t="shared" si="98"/>
        <v>5</v>
      </c>
      <c r="G1160" s="195">
        <v>1158</v>
      </c>
      <c r="H1160" s="193">
        <v>0</v>
      </c>
    </row>
    <row r="1161" spans="2:8" x14ac:dyDescent="0.25">
      <c r="B1161" s="192">
        <f t="shared" si="99"/>
        <v>43149.249999997191</v>
      </c>
      <c r="C1161" s="16">
        <f t="shared" si="95"/>
        <v>2</v>
      </c>
      <c r="D1161" s="16">
        <f t="shared" si="96"/>
        <v>7</v>
      </c>
      <c r="E1161" s="16">
        <f t="shared" si="97"/>
        <v>2</v>
      </c>
      <c r="F1161" s="16">
        <f t="shared" si="98"/>
        <v>6</v>
      </c>
      <c r="G1161" s="195">
        <v>1159</v>
      </c>
      <c r="H1161" s="193">
        <v>0</v>
      </c>
    </row>
    <row r="1162" spans="2:8" x14ac:dyDescent="0.25">
      <c r="B1162" s="192">
        <f t="shared" si="99"/>
        <v>43149.291666663856</v>
      </c>
      <c r="C1162" s="16">
        <f t="shared" si="95"/>
        <v>2</v>
      </c>
      <c r="D1162" s="16">
        <f t="shared" si="96"/>
        <v>7</v>
      </c>
      <c r="E1162" s="16">
        <f t="shared" si="97"/>
        <v>2</v>
      </c>
      <c r="F1162" s="16">
        <f t="shared" si="98"/>
        <v>7</v>
      </c>
      <c r="G1162" s="195">
        <v>1160</v>
      </c>
      <c r="H1162" s="193">
        <v>2.0824565999999999E-2</v>
      </c>
    </row>
    <row r="1163" spans="2:8" x14ac:dyDescent="0.25">
      <c r="B1163" s="192">
        <f t="shared" si="99"/>
        <v>43149.33333333052</v>
      </c>
      <c r="C1163" s="16">
        <f t="shared" si="95"/>
        <v>2</v>
      </c>
      <c r="D1163" s="16">
        <f t="shared" si="96"/>
        <v>7</v>
      </c>
      <c r="E1163" s="16">
        <f t="shared" si="97"/>
        <v>2</v>
      </c>
      <c r="F1163" s="16">
        <f t="shared" si="98"/>
        <v>8</v>
      </c>
      <c r="G1163" s="195">
        <v>1161</v>
      </c>
      <c r="H1163" s="193">
        <v>0.15596758299999999</v>
      </c>
    </row>
    <row r="1164" spans="2:8" x14ac:dyDescent="0.25">
      <c r="B1164" s="192">
        <f t="shared" si="99"/>
        <v>43149.374999997184</v>
      </c>
      <c r="C1164" s="16">
        <f t="shared" si="95"/>
        <v>2</v>
      </c>
      <c r="D1164" s="16">
        <f t="shared" si="96"/>
        <v>7</v>
      </c>
      <c r="E1164" s="16">
        <f t="shared" si="97"/>
        <v>2</v>
      </c>
      <c r="F1164" s="16">
        <f t="shared" si="98"/>
        <v>9</v>
      </c>
      <c r="G1164" s="195">
        <v>1162</v>
      </c>
      <c r="H1164" s="193">
        <v>0.31017361900000001</v>
      </c>
    </row>
    <row r="1165" spans="2:8" x14ac:dyDescent="0.25">
      <c r="B1165" s="192">
        <f t="shared" si="99"/>
        <v>43149.416666663848</v>
      </c>
      <c r="C1165" s="16">
        <f t="shared" si="95"/>
        <v>2</v>
      </c>
      <c r="D1165" s="16">
        <f t="shared" si="96"/>
        <v>7</v>
      </c>
      <c r="E1165" s="16">
        <f t="shared" si="97"/>
        <v>2</v>
      </c>
      <c r="F1165" s="16">
        <f t="shared" si="98"/>
        <v>10</v>
      </c>
      <c r="G1165" s="195">
        <v>1163</v>
      </c>
      <c r="H1165" s="193">
        <v>0.41396216899999999</v>
      </c>
    </row>
    <row r="1166" spans="2:8" x14ac:dyDescent="0.25">
      <c r="B1166" s="192">
        <f t="shared" si="99"/>
        <v>43149.458333330513</v>
      </c>
      <c r="C1166" s="16">
        <f t="shared" si="95"/>
        <v>2</v>
      </c>
      <c r="D1166" s="16">
        <f t="shared" si="96"/>
        <v>7</v>
      </c>
      <c r="E1166" s="16">
        <f t="shared" si="97"/>
        <v>2</v>
      </c>
      <c r="F1166" s="16">
        <f t="shared" si="98"/>
        <v>11</v>
      </c>
      <c r="G1166" s="195">
        <v>1164</v>
      </c>
      <c r="H1166" s="193">
        <v>0.46737814900000002</v>
      </c>
    </row>
    <row r="1167" spans="2:8" x14ac:dyDescent="0.25">
      <c r="B1167" s="192">
        <f t="shared" si="99"/>
        <v>43149.499999997177</v>
      </c>
      <c r="C1167" s="16">
        <f t="shared" si="95"/>
        <v>2</v>
      </c>
      <c r="D1167" s="16">
        <f t="shared" si="96"/>
        <v>7</v>
      </c>
      <c r="E1167" s="16">
        <f t="shared" si="97"/>
        <v>2</v>
      </c>
      <c r="F1167" s="16">
        <f t="shared" si="98"/>
        <v>12</v>
      </c>
      <c r="G1167" s="195">
        <v>1165</v>
      </c>
      <c r="H1167" s="193">
        <v>0.44650040699999999</v>
      </c>
    </row>
    <row r="1168" spans="2:8" x14ac:dyDescent="0.25">
      <c r="B1168" s="192">
        <f t="shared" si="99"/>
        <v>43149.541666663841</v>
      </c>
      <c r="C1168" s="16">
        <f t="shared" si="95"/>
        <v>2</v>
      </c>
      <c r="D1168" s="16">
        <f t="shared" si="96"/>
        <v>7</v>
      </c>
      <c r="E1168" s="16">
        <f t="shared" si="97"/>
        <v>2</v>
      </c>
      <c r="F1168" s="16">
        <f t="shared" si="98"/>
        <v>13</v>
      </c>
      <c r="G1168" s="195">
        <v>1166</v>
      </c>
      <c r="H1168" s="193">
        <v>0.41054143700000001</v>
      </c>
    </row>
    <row r="1169" spans="2:8" x14ac:dyDescent="0.25">
      <c r="B1169" s="192">
        <f t="shared" si="99"/>
        <v>43149.583333330505</v>
      </c>
      <c r="C1169" s="16">
        <f t="shared" si="95"/>
        <v>2</v>
      </c>
      <c r="D1169" s="16">
        <f t="shared" si="96"/>
        <v>7</v>
      </c>
      <c r="E1169" s="16">
        <f t="shared" si="97"/>
        <v>2</v>
      </c>
      <c r="F1169" s="16">
        <f t="shared" si="98"/>
        <v>14</v>
      </c>
      <c r="G1169" s="195">
        <v>1167</v>
      </c>
      <c r="H1169" s="193">
        <v>0.365920735</v>
      </c>
    </row>
    <row r="1170" spans="2:8" x14ac:dyDescent="0.25">
      <c r="B1170" s="192">
        <f t="shared" si="99"/>
        <v>43149.62499999717</v>
      </c>
      <c r="C1170" s="16">
        <f t="shared" si="95"/>
        <v>2</v>
      </c>
      <c r="D1170" s="16">
        <f t="shared" si="96"/>
        <v>7</v>
      </c>
      <c r="E1170" s="16">
        <f t="shared" si="97"/>
        <v>2</v>
      </c>
      <c r="F1170" s="16">
        <f t="shared" si="98"/>
        <v>15</v>
      </c>
      <c r="G1170" s="195">
        <v>1168</v>
      </c>
      <c r="H1170" s="193">
        <v>0.30096216399999998</v>
      </c>
    </row>
    <row r="1171" spans="2:8" x14ac:dyDescent="0.25">
      <c r="B1171" s="192">
        <f t="shared" si="99"/>
        <v>43149.666666663834</v>
      </c>
      <c r="C1171" s="16">
        <f t="shared" si="95"/>
        <v>2</v>
      </c>
      <c r="D1171" s="16">
        <f t="shared" si="96"/>
        <v>7</v>
      </c>
      <c r="E1171" s="16">
        <f t="shared" si="97"/>
        <v>2</v>
      </c>
      <c r="F1171" s="16">
        <f t="shared" si="98"/>
        <v>16</v>
      </c>
      <c r="G1171" s="195">
        <v>1169</v>
      </c>
      <c r="H1171" s="193">
        <v>0.19278607</v>
      </c>
    </row>
    <row r="1172" spans="2:8" x14ac:dyDescent="0.25">
      <c r="B1172" s="192">
        <f t="shared" si="99"/>
        <v>43149.708333330498</v>
      </c>
      <c r="C1172" s="16">
        <f t="shared" si="95"/>
        <v>2</v>
      </c>
      <c r="D1172" s="16">
        <f t="shared" si="96"/>
        <v>7</v>
      </c>
      <c r="E1172" s="16">
        <f t="shared" si="97"/>
        <v>2</v>
      </c>
      <c r="F1172" s="16">
        <f t="shared" si="98"/>
        <v>17</v>
      </c>
      <c r="G1172" s="195">
        <v>1170</v>
      </c>
      <c r="H1172" s="193">
        <v>3.8123468000000001E-2</v>
      </c>
    </row>
    <row r="1173" spans="2:8" x14ac:dyDescent="0.25">
      <c r="B1173" s="192">
        <f t="shared" si="99"/>
        <v>43149.749999997162</v>
      </c>
      <c r="C1173" s="16">
        <f t="shared" si="95"/>
        <v>2</v>
      </c>
      <c r="D1173" s="16">
        <f t="shared" si="96"/>
        <v>7</v>
      </c>
      <c r="E1173" s="16">
        <f t="shared" si="97"/>
        <v>2</v>
      </c>
      <c r="F1173" s="16">
        <f t="shared" si="98"/>
        <v>18</v>
      </c>
      <c r="G1173" s="195">
        <v>1171</v>
      </c>
      <c r="H1173" s="193">
        <v>0</v>
      </c>
    </row>
    <row r="1174" spans="2:8" x14ac:dyDescent="0.25">
      <c r="B1174" s="192">
        <f t="shared" si="99"/>
        <v>43149.791666663827</v>
      </c>
      <c r="C1174" s="16">
        <f t="shared" si="95"/>
        <v>2</v>
      </c>
      <c r="D1174" s="16">
        <f t="shared" si="96"/>
        <v>7</v>
      </c>
      <c r="E1174" s="16">
        <f t="shared" si="97"/>
        <v>2</v>
      </c>
      <c r="F1174" s="16">
        <f t="shared" si="98"/>
        <v>19</v>
      </c>
      <c r="G1174" s="195">
        <v>1172</v>
      </c>
      <c r="H1174" s="193">
        <v>0</v>
      </c>
    </row>
    <row r="1175" spans="2:8" x14ac:dyDescent="0.25">
      <c r="B1175" s="192">
        <f t="shared" si="99"/>
        <v>43149.833333330491</v>
      </c>
      <c r="C1175" s="16">
        <f t="shared" si="95"/>
        <v>2</v>
      </c>
      <c r="D1175" s="16">
        <f t="shared" si="96"/>
        <v>7</v>
      </c>
      <c r="E1175" s="16">
        <f t="shared" si="97"/>
        <v>2</v>
      </c>
      <c r="F1175" s="16">
        <f t="shared" si="98"/>
        <v>20</v>
      </c>
      <c r="G1175" s="195">
        <v>1173</v>
      </c>
      <c r="H1175" s="193">
        <v>0</v>
      </c>
    </row>
    <row r="1176" spans="2:8" x14ac:dyDescent="0.25">
      <c r="B1176" s="192">
        <f t="shared" si="99"/>
        <v>43149.874999997155</v>
      </c>
      <c r="C1176" s="16">
        <f t="shared" si="95"/>
        <v>2</v>
      </c>
      <c r="D1176" s="16">
        <f t="shared" si="96"/>
        <v>7</v>
      </c>
      <c r="E1176" s="16">
        <f t="shared" si="97"/>
        <v>2</v>
      </c>
      <c r="F1176" s="16">
        <f t="shared" si="98"/>
        <v>21</v>
      </c>
      <c r="G1176" s="195">
        <v>1174</v>
      </c>
      <c r="H1176" s="193">
        <v>0</v>
      </c>
    </row>
    <row r="1177" spans="2:8" x14ac:dyDescent="0.25">
      <c r="B1177" s="192">
        <f t="shared" si="99"/>
        <v>43149.916666663819</v>
      </c>
      <c r="C1177" s="16">
        <f t="shared" si="95"/>
        <v>2</v>
      </c>
      <c r="D1177" s="16">
        <f t="shared" si="96"/>
        <v>7</v>
      </c>
      <c r="E1177" s="16">
        <f t="shared" si="97"/>
        <v>2</v>
      </c>
      <c r="F1177" s="16">
        <f t="shared" si="98"/>
        <v>22</v>
      </c>
      <c r="G1177" s="195">
        <v>1175</v>
      </c>
      <c r="H1177" s="193">
        <v>0</v>
      </c>
    </row>
    <row r="1178" spans="2:8" x14ac:dyDescent="0.25">
      <c r="B1178" s="192">
        <f t="shared" si="99"/>
        <v>43149.958333330484</v>
      </c>
      <c r="C1178" s="16">
        <f t="shared" si="95"/>
        <v>2</v>
      </c>
      <c r="D1178" s="16">
        <f t="shared" si="96"/>
        <v>7</v>
      </c>
      <c r="E1178" s="16">
        <f t="shared" si="97"/>
        <v>2</v>
      </c>
      <c r="F1178" s="16">
        <f t="shared" si="98"/>
        <v>23</v>
      </c>
      <c r="G1178" s="195">
        <v>1176</v>
      </c>
      <c r="H1178" s="193">
        <v>0</v>
      </c>
    </row>
    <row r="1179" spans="2:8" x14ac:dyDescent="0.25">
      <c r="B1179" s="192">
        <f t="shared" si="99"/>
        <v>43149.999999997148</v>
      </c>
      <c r="C1179" s="16">
        <f t="shared" si="95"/>
        <v>2</v>
      </c>
      <c r="D1179" s="16">
        <f t="shared" si="96"/>
        <v>1</v>
      </c>
      <c r="E1179" s="16">
        <f t="shared" si="97"/>
        <v>1</v>
      </c>
      <c r="F1179" s="16">
        <f t="shared" si="98"/>
        <v>0</v>
      </c>
      <c r="G1179" s="195">
        <v>1177</v>
      </c>
      <c r="H1179" s="193">
        <v>0</v>
      </c>
    </row>
    <row r="1180" spans="2:8" x14ac:dyDescent="0.25">
      <c r="B1180" s="192">
        <f t="shared" si="99"/>
        <v>43150.041666663812</v>
      </c>
      <c r="C1180" s="16">
        <f t="shared" si="95"/>
        <v>2</v>
      </c>
      <c r="D1180" s="16">
        <f t="shared" si="96"/>
        <v>1</v>
      </c>
      <c r="E1180" s="16">
        <f t="shared" si="97"/>
        <v>1</v>
      </c>
      <c r="F1180" s="16">
        <f t="shared" si="98"/>
        <v>1</v>
      </c>
      <c r="G1180" s="195">
        <v>1178</v>
      </c>
      <c r="H1180" s="193">
        <v>0</v>
      </c>
    </row>
    <row r="1181" spans="2:8" x14ac:dyDescent="0.25">
      <c r="B1181" s="192">
        <f t="shared" si="99"/>
        <v>43150.083333330476</v>
      </c>
      <c r="C1181" s="16">
        <f t="shared" si="95"/>
        <v>2</v>
      </c>
      <c r="D1181" s="16">
        <f t="shared" si="96"/>
        <v>1</v>
      </c>
      <c r="E1181" s="16">
        <f t="shared" si="97"/>
        <v>1</v>
      </c>
      <c r="F1181" s="16">
        <f t="shared" si="98"/>
        <v>2</v>
      </c>
      <c r="G1181" s="195">
        <v>1179</v>
      </c>
      <c r="H1181" s="193">
        <v>0</v>
      </c>
    </row>
    <row r="1182" spans="2:8" x14ac:dyDescent="0.25">
      <c r="B1182" s="192">
        <f t="shared" si="99"/>
        <v>43150.124999997141</v>
      </c>
      <c r="C1182" s="16">
        <f t="shared" si="95"/>
        <v>2</v>
      </c>
      <c r="D1182" s="16">
        <f t="shared" si="96"/>
        <v>1</v>
      </c>
      <c r="E1182" s="16">
        <f t="shared" si="97"/>
        <v>1</v>
      </c>
      <c r="F1182" s="16">
        <f t="shared" si="98"/>
        <v>3</v>
      </c>
      <c r="G1182" s="195">
        <v>1180</v>
      </c>
      <c r="H1182" s="193">
        <v>0</v>
      </c>
    </row>
    <row r="1183" spans="2:8" x14ac:dyDescent="0.25">
      <c r="B1183" s="192">
        <f t="shared" si="99"/>
        <v>43150.166666663805</v>
      </c>
      <c r="C1183" s="16">
        <f t="shared" si="95"/>
        <v>2</v>
      </c>
      <c r="D1183" s="16">
        <f t="shared" si="96"/>
        <v>1</v>
      </c>
      <c r="E1183" s="16">
        <f t="shared" si="97"/>
        <v>1</v>
      </c>
      <c r="F1183" s="16">
        <f t="shared" si="98"/>
        <v>4</v>
      </c>
      <c r="G1183" s="195">
        <v>1181</v>
      </c>
      <c r="H1183" s="193">
        <v>0</v>
      </c>
    </row>
    <row r="1184" spans="2:8" x14ac:dyDescent="0.25">
      <c r="B1184" s="192">
        <f t="shared" si="99"/>
        <v>43150.208333330469</v>
      </c>
      <c r="C1184" s="16">
        <f t="shared" si="95"/>
        <v>2</v>
      </c>
      <c r="D1184" s="16">
        <f t="shared" si="96"/>
        <v>1</v>
      </c>
      <c r="E1184" s="16">
        <f t="shared" si="97"/>
        <v>1</v>
      </c>
      <c r="F1184" s="16">
        <f t="shared" si="98"/>
        <v>5</v>
      </c>
      <c r="G1184" s="195">
        <v>1182</v>
      </c>
      <c r="H1184" s="193">
        <v>0</v>
      </c>
    </row>
    <row r="1185" spans="2:8" x14ac:dyDescent="0.25">
      <c r="B1185" s="192">
        <f t="shared" si="99"/>
        <v>43150.249999997133</v>
      </c>
      <c r="C1185" s="16">
        <f t="shared" si="95"/>
        <v>2</v>
      </c>
      <c r="D1185" s="16">
        <f t="shared" si="96"/>
        <v>1</v>
      </c>
      <c r="E1185" s="16">
        <f t="shared" si="97"/>
        <v>1</v>
      </c>
      <c r="F1185" s="16">
        <f t="shared" si="98"/>
        <v>6</v>
      </c>
      <c r="G1185" s="195">
        <v>1183</v>
      </c>
      <c r="H1185" s="193">
        <v>0</v>
      </c>
    </row>
    <row r="1186" spans="2:8" x14ac:dyDescent="0.25">
      <c r="B1186" s="192">
        <f t="shared" si="99"/>
        <v>43150.291666663798</v>
      </c>
      <c r="C1186" s="16">
        <f t="shared" si="95"/>
        <v>2</v>
      </c>
      <c r="D1186" s="16">
        <f t="shared" si="96"/>
        <v>1</v>
      </c>
      <c r="E1186" s="16">
        <f t="shared" si="97"/>
        <v>1</v>
      </c>
      <c r="F1186" s="16">
        <f t="shared" si="98"/>
        <v>7</v>
      </c>
      <c r="G1186" s="195">
        <v>1184</v>
      </c>
      <c r="H1186" s="193">
        <v>2.8713320000000001E-2</v>
      </c>
    </row>
    <row r="1187" spans="2:8" x14ac:dyDescent="0.25">
      <c r="B1187" s="192">
        <f t="shared" si="99"/>
        <v>43150.333333330462</v>
      </c>
      <c r="C1187" s="16">
        <f t="shared" si="95"/>
        <v>2</v>
      </c>
      <c r="D1187" s="16">
        <f t="shared" si="96"/>
        <v>1</v>
      </c>
      <c r="E1187" s="16">
        <f t="shared" si="97"/>
        <v>1</v>
      </c>
      <c r="F1187" s="16">
        <f t="shared" si="98"/>
        <v>8</v>
      </c>
      <c r="G1187" s="195">
        <v>1185</v>
      </c>
      <c r="H1187" s="193">
        <v>0.17476429199999999</v>
      </c>
    </row>
    <row r="1188" spans="2:8" x14ac:dyDescent="0.25">
      <c r="B1188" s="192">
        <f t="shared" si="99"/>
        <v>43150.374999997126</v>
      </c>
      <c r="C1188" s="16">
        <f t="shared" si="95"/>
        <v>2</v>
      </c>
      <c r="D1188" s="16">
        <f t="shared" si="96"/>
        <v>1</v>
      </c>
      <c r="E1188" s="16">
        <f t="shared" si="97"/>
        <v>1</v>
      </c>
      <c r="F1188" s="16">
        <f t="shared" si="98"/>
        <v>9</v>
      </c>
      <c r="G1188" s="195">
        <v>1186</v>
      </c>
      <c r="H1188" s="193">
        <v>0.32513129800000001</v>
      </c>
    </row>
    <row r="1189" spans="2:8" x14ac:dyDescent="0.25">
      <c r="B1189" s="192">
        <f t="shared" si="99"/>
        <v>43150.41666666379</v>
      </c>
      <c r="C1189" s="16">
        <f t="shared" si="95"/>
        <v>2</v>
      </c>
      <c r="D1189" s="16">
        <f t="shared" si="96"/>
        <v>1</v>
      </c>
      <c r="E1189" s="16">
        <f t="shared" si="97"/>
        <v>1</v>
      </c>
      <c r="F1189" s="16">
        <f t="shared" si="98"/>
        <v>10</v>
      </c>
      <c r="G1189" s="195">
        <v>1187</v>
      </c>
      <c r="H1189" s="193">
        <v>0.451178148</v>
      </c>
    </row>
    <row r="1190" spans="2:8" x14ac:dyDescent="0.25">
      <c r="B1190" s="192">
        <f t="shared" si="99"/>
        <v>43150.458333330454</v>
      </c>
      <c r="C1190" s="16">
        <f t="shared" si="95"/>
        <v>2</v>
      </c>
      <c r="D1190" s="16">
        <f t="shared" si="96"/>
        <v>1</v>
      </c>
      <c r="E1190" s="16">
        <f t="shared" si="97"/>
        <v>1</v>
      </c>
      <c r="F1190" s="16">
        <f t="shared" si="98"/>
        <v>11</v>
      </c>
      <c r="G1190" s="195">
        <v>1188</v>
      </c>
      <c r="H1190" s="193">
        <v>0.46729895599999999</v>
      </c>
    </row>
    <row r="1191" spans="2:8" x14ac:dyDescent="0.25">
      <c r="B1191" s="192">
        <f t="shared" si="99"/>
        <v>43150.499999997119</v>
      </c>
      <c r="C1191" s="16">
        <f t="shared" si="95"/>
        <v>2</v>
      </c>
      <c r="D1191" s="16">
        <f t="shared" si="96"/>
        <v>1</v>
      </c>
      <c r="E1191" s="16">
        <f t="shared" si="97"/>
        <v>1</v>
      </c>
      <c r="F1191" s="16">
        <f t="shared" si="98"/>
        <v>12</v>
      </c>
      <c r="G1191" s="195">
        <v>1189</v>
      </c>
      <c r="H1191" s="193">
        <v>0.50331077899999999</v>
      </c>
    </row>
    <row r="1192" spans="2:8" x14ac:dyDescent="0.25">
      <c r="B1192" s="192">
        <f t="shared" si="99"/>
        <v>43150.541666663783</v>
      </c>
      <c r="C1192" s="16">
        <f t="shared" si="95"/>
        <v>2</v>
      </c>
      <c r="D1192" s="16">
        <f t="shared" si="96"/>
        <v>1</v>
      </c>
      <c r="E1192" s="16">
        <f t="shared" si="97"/>
        <v>1</v>
      </c>
      <c r="F1192" s="16">
        <f t="shared" si="98"/>
        <v>13</v>
      </c>
      <c r="G1192" s="195">
        <v>1190</v>
      </c>
      <c r="H1192" s="193">
        <v>0.45462044299999999</v>
      </c>
    </row>
    <row r="1193" spans="2:8" x14ac:dyDescent="0.25">
      <c r="B1193" s="192">
        <f t="shared" si="99"/>
        <v>43150.583333330447</v>
      </c>
      <c r="C1193" s="16">
        <f t="shared" si="95"/>
        <v>2</v>
      </c>
      <c r="D1193" s="16">
        <f t="shared" si="96"/>
        <v>1</v>
      </c>
      <c r="E1193" s="16">
        <f t="shared" si="97"/>
        <v>1</v>
      </c>
      <c r="F1193" s="16">
        <f t="shared" si="98"/>
        <v>14</v>
      </c>
      <c r="G1193" s="195">
        <v>1191</v>
      </c>
      <c r="H1193" s="193">
        <v>0.369090955</v>
      </c>
    </row>
    <row r="1194" spans="2:8" x14ac:dyDescent="0.25">
      <c r="B1194" s="192">
        <f t="shared" si="99"/>
        <v>43150.624999997111</v>
      </c>
      <c r="C1194" s="16">
        <f t="shared" si="95"/>
        <v>2</v>
      </c>
      <c r="D1194" s="16">
        <f t="shared" si="96"/>
        <v>1</v>
      </c>
      <c r="E1194" s="16">
        <f t="shared" si="97"/>
        <v>1</v>
      </c>
      <c r="F1194" s="16">
        <f t="shared" si="98"/>
        <v>15</v>
      </c>
      <c r="G1194" s="195">
        <v>1192</v>
      </c>
      <c r="H1194" s="193">
        <v>0.297674255</v>
      </c>
    </row>
    <row r="1195" spans="2:8" x14ac:dyDescent="0.25">
      <c r="B1195" s="192">
        <f t="shared" si="99"/>
        <v>43150.666666663776</v>
      </c>
      <c r="C1195" s="16">
        <f t="shared" si="95"/>
        <v>2</v>
      </c>
      <c r="D1195" s="16">
        <f t="shared" si="96"/>
        <v>1</v>
      </c>
      <c r="E1195" s="16">
        <f t="shared" si="97"/>
        <v>1</v>
      </c>
      <c r="F1195" s="16">
        <f t="shared" si="98"/>
        <v>16</v>
      </c>
      <c r="G1195" s="195">
        <v>1193</v>
      </c>
      <c r="H1195" s="193">
        <v>0.18222042999999999</v>
      </c>
    </row>
    <row r="1196" spans="2:8" x14ac:dyDescent="0.25">
      <c r="B1196" s="192">
        <f t="shared" si="99"/>
        <v>43150.70833333044</v>
      </c>
      <c r="C1196" s="16">
        <f t="shared" si="95"/>
        <v>2</v>
      </c>
      <c r="D1196" s="16">
        <f t="shared" si="96"/>
        <v>1</v>
      </c>
      <c r="E1196" s="16">
        <f t="shared" si="97"/>
        <v>1</v>
      </c>
      <c r="F1196" s="16">
        <f t="shared" si="98"/>
        <v>17</v>
      </c>
      <c r="G1196" s="195">
        <v>1194</v>
      </c>
      <c r="H1196" s="193">
        <v>3.7220208999999997E-2</v>
      </c>
    </row>
    <row r="1197" spans="2:8" x14ac:dyDescent="0.25">
      <c r="B1197" s="192">
        <f t="shared" si="99"/>
        <v>43150.749999997104</v>
      </c>
      <c r="C1197" s="16">
        <f t="shared" si="95"/>
        <v>2</v>
      </c>
      <c r="D1197" s="16">
        <f t="shared" si="96"/>
        <v>1</v>
      </c>
      <c r="E1197" s="16">
        <f t="shared" si="97"/>
        <v>1</v>
      </c>
      <c r="F1197" s="16">
        <f t="shared" si="98"/>
        <v>18</v>
      </c>
      <c r="G1197" s="195">
        <v>1195</v>
      </c>
      <c r="H1197" s="193">
        <v>0</v>
      </c>
    </row>
    <row r="1198" spans="2:8" x14ac:dyDescent="0.25">
      <c r="B1198" s="192">
        <f t="shared" si="99"/>
        <v>43150.791666663768</v>
      </c>
      <c r="C1198" s="16">
        <f t="shared" si="95"/>
        <v>2</v>
      </c>
      <c r="D1198" s="16">
        <f t="shared" si="96"/>
        <v>1</v>
      </c>
      <c r="E1198" s="16">
        <f t="shared" si="97"/>
        <v>1</v>
      </c>
      <c r="F1198" s="16">
        <f t="shared" si="98"/>
        <v>19</v>
      </c>
      <c r="G1198" s="195">
        <v>1196</v>
      </c>
      <c r="H1198" s="193">
        <v>0</v>
      </c>
    </row>
    <row r="1199" spans="2:8" x14ac:dyDescent="0.25">
      <c r="B1199" s="192">
        <f t="shared" si="99"/>
        <v>43150.833333330433</v>
      </c>
      <c r="C1199" s="16">
        <f t="shared" si="95"/>
        <v>2</v>
      </c>
      <c r="D1199" s="16">
        <f t="shared" si="96"/>
        <v>1</v>
      </c>
      <c r="E1199" s="16">
        <f t="shared" si="97"/>
        <v>1</v>
      </c>
      <c r="F1199" s="16">
        <f t="shared" si="98"/>
        <v>20</v>
      </c>
      <c r="G1199" s="195">
        <v>1197</v>
      </c>
      <c r="H1199" s="193">
        <v>0</v>
      </c>
    </row>
    <row r="1200" spans="2:8" x14ac:dyDescent="0.25">
      <c r="B1200" s="192">
        <f t="shared" si="99"/>
        <v>43150.874999997097</v>
      </c>
      <c r="C1200" s="16">
        <f t="shared" si="95"/>
        <v>2</v>
      </c>
      <c r="D1200" s="16">
        <f t="shared" si="96"/>
        <v>1</v>
      </c>
      <c r="E1200" s="16">
        <f t="shared" si="97"/>
        <v>1</v>
      </c>
      <c r="F1200" s="16">
        <f t="shared" si="98"/>
        <v>21</v>
      </c>
      <c r="G1200" s="195">
        <v>1198</v>
      </c>
      <c r="H1200" s="193">
        <v>0</v>
      </c>
    </row>
    <row r="1201" spans="2:8" x14ac:dyDescent="0.25">
      <c r="B1201" s="192">
        <f t="shared" si="99"/>
        <v>43150.916666663761</v>
      </c>
      <c r="C1201" s="16">
        <f t="shared" si="95"/>
        <v>2</v>
      </c>
      <c r="D1201" s="16">
        <f t="shared" si="96"/>
        <v>1</v>
      </c>
      <c r="E1201" s="16">
        <f t="shared" si="97"/>
        <v>1</v>
      </c>
      <c r="F1201" s="16">
        <f t="shared" si="98"/>
        <v>22</v>
      </c>
      <c r="G1201" s="195">
        <v>1199</v>
      </c>
      <c r="H1201" s="193">
        <v>0</v>
      </c>
    </row>
    <row r="1202" spans="2:8" x14ac:dyDescent="0.25">
      <c r="B1202" s="192">
        <f t="shared" si="99"/>
        <v>43150.958333330425</v>
      </c>
      <c r="C1202" s="16">
        <f t="shared" si="95"/>
        <v>2</v>
      </c>
      <c r="D1202" s="16">
        <f t="shared" si="96"/>
        <v>1</v>
      </c>
      <c r="E1202" s="16">
        <f t="shared" si="97"/>
        <v>1</v>
      </c>
      <c r="F1202" s="16">
        <f t="shared" si="98"/>
        <v>23</v>
      </c>
      <c r="G1202" s="195">
        <v>1200</v>
      </c>
      <c r="H1202" s="193">
        <v>0</v>
      </c>
    </row>
    <row r="1203" spans="2:8" x14ac:dyDescent="0.25">
      <c r="B1203" s="192">
        <f t="shared" si="99"/>
        <v>43150.99999999709</v>
      </c>
      <c r="C1203" s="16">
        <f t="shared" si="95"/>
        <v>2</v>
      </c>
      <c r="D1203" s="16">
        <f t="shared" si="96"/>
        <v>2</v>
      </c>
      <c r="E1203" s="16">
        <f t="shared" si="97"/>
        <v>1</v>
      </c>
      <c r="F1203" s="16">
        <f t="shared" si="98"/>
        <v>0</v>
      </c>
      <c r="G1203" s="195">
        <v>1201</v>
      </c>
      <c r="H1203" s="193">
        <v>0</v>
      </c>
    </row>
    <row r="1204" spans="2:8" x14ac:dyDescent="0.25">
      <c r="B1204" s="192">
        <f t="shared" si="99"/>
        <v>43151.041666663754</v>
      </c>
      <c r="C1204" s="16">
        <f t="shared" si="95"/>
        <v>2</v>
      </c>
      <c r="D1204" s="16">
        <f t="shared" si="96"/>
        <v>2</v>
      </c>
      <c r="E1204" s="16">
        <f t="shared" si="97"/>
        <v>1</v>
      </c>
      <c r="F1204" s="16">
        <f t="shared" si="98"/>
        <v>1</v>
      </c>
      <c r="G1204" s="195">
        <v>1202</v>
      </c>
      <c r="H1204" s="193">
        <v>0</v>
      </c>
    </row>
    <row r="1205" spans="2:8" x14ac:dyDescent="0.25">
      <c r="B1205" s="192">
        <f t="shared" si="99"/>
        <v>43151.083333330418</v>
      </c>
      <c r="C1205" s="16">
        <f t="shared" si="95"/>
        <v>2</v>
      </c>
      <c r="D1205" s="16">
        <f t="shared" si="96"/>
        <v>2</v>
      </c>
      <c r="E1205" s="16">
        <f t="shared" si="97"/>
        <v>1</v>
      </c>
      <c r="F1205" s="16">
        <f t="shared" si="98"/>
        <v>2</v>
      </c>
      <c r="G1205" s="195">
        <v>1203</v>
      </c>
      <c r="H1205" s="193">
        <v>0</v>
      </c>
    </row>
    <row r="1206" spans="2:8" x14ac:dyDescent="0.25">
      <c r="B1206" s="192">
        <f t="shared" si="99"/>
        <v>43151.124999997082</v>
      </c>
      <c r="C1206" s="16">
        <f t="shared" si="95"/>
        <v>2</v>
      </c>
      <c r="D1206" s="16">
        <f t="shared" si="96"/>
        <v>2</v>
      </c>
      <c r="E1206" s="16">
        <f t="shared" si="97"/>
        <v>1</v>
      </c>
      <c r="F1206" s="16">
        <f t="shared" si="98"/>
        <v>3</v>
      </c>
      <c r="G1206" s="195">
        <v>1204</v>
      </c>
      <c r="H1206" s="193">
        <v>0</v>
      </c>
    </row>
    <row r="1207" spans="2:8" x14ac:dyDescent="0.25">
      <c r="B1207" s="192">
        <f t="shared" si="99"/>
        <v>43151.166666663747</v>
      </c>
      <c r="C1207" s="16">
        <f t="shared" si="95"/>
        <v>2</v>
      </c>
      <c r="D1207" s="16">
        <f t="shared" si="96"/>
        <v>2</v>
      </c>
      <c r="E1207" s="16">
        <f t="shared" si="97"/>
        <v>1</v>
      </c>
      <c r="F1207" s="16">
        <f t="shared" si="98"/>
        <v>4</v>
      </c>
      <c r="G1207" s="195">
        <v>1205</v>
      </c>
      <c r="H1207" s="193">
        <v>0</v>
      </c>
    </row>
    <row r="1208" spans="2:8" x14ac:dyDescent="0.25">
      <c r="B1208" s="192">
        <f t="shared" si="99"/>
        <v>43151.208333330411</v>
      </c>
      <c r="C1208" s="16">
        <f t="shared" si="95"/>
        <v>2</v>
      </c>
      <c r="D1208" s="16">
        <f t="shared" si="96"/>
        <v>2</v>
      </c>
      <c r="E1208" s="16">
        <f t="shared" si="97"/>
        <v>1</v>
      </c>
      <c r="F1208" s="16">
        <f t="shared" si="98"/>
        <v>5</v>
      </c>
      <c r="G1208" s="195">
        <v>1206</v>
      </c>
      <c r="H1208" s="193">
        <v>0</v>
      </c>
    </row>
    <row r="1209" spans="2:8" x14ac:dyDescent="0.25">
      <c r="B1209" s="192">
        <f t="shared" si="99"/>
        <v>43151.249999997075</v>
      </c>
      <c r="C1209" s="16">
        <f t="shared" si="95"/>
        <v>2</v>
      </c>
      <c r="D1209" s="16">
        <f t="shared" si="96"/>
        <v>2</v>
      </c>
      <c r="E1209" s="16">
        <f t="shared" si="97"/>
        <v>1</v>
      </c>
      <c r="F1209" s="16">
        <f t="shared" si="98"/>
        <v>6</v>
      </c>
      <c r="G1209" s="195">
        <v>1207</v>
      </c>
      <c r="H1209" s="193">
        <v>0</v>
      </c>
    </row>
    <row r="1210" spans="2:8" x14ac:dyDescent="0.25">
      <c r="B1210" s="192">
        <f t="shared" si="99"/>
        <v>43151.291666663739</v>
      </c>
      <c r="C1210" s="16">
        <f t="shared" si="95"/>
        <v>2</v>
      </c>
      <c r="D1210" s="16">
        <f t="shared" si="96"/>
        <v>2</v>
      </c>
      <c r="E1210" s="16">
        <f t="shared" si="97"/>
        <v>1</v>
      </c>
      <c r="F1210" s="16">
        <f t="shared" si="98"/>
        <v>7</v>
      </c>
      <c r="G1210" s="195">
        <v>1208</v>
      </c>
      <c r="H1210" s="193">
        <v>2.6281892000000001E-2</v>
      </c>
    </row>
    <row r="1211" spans="2:8" x14ac:dyDescent="0.25">
      <c r="B1211" s="192">
        <f t="shared" si="99"/>
        <v>43151.333333330404</v>
      </c>
      <c r="C1211" s="16">
        <f t="shared" si="95"/>
        <v>2</v>
      </c>
      <c r="D1211" s="16">
        <f t="shared" si="96"/>
        <v>2</v>
      </c>
      <c r="E1211" s="16">
        <f t="shared" si="97"/>
        <v>1</v>
      </c>
      <c r="F1211" s="16">
        <f t="shared" si="98"/>
        <v>8</v>
      </c>
      <c r="G1211" s="195">
        <v>1209</v>
      </c>
      <c r="H1211" s="193">
        <v>0.17175811599999999</v>
      </c>
    </row>
    <row r="1212" spans="2:8" x14ac:dyDescent="0.25">
      <c r="B1212" s="192">
        <f t="shared" si="99"/>
        <v>43151.374999997068</v>
      </c>
      <c r="C1212" s="16">
        <f t="shared" si="95"/>
        <v>2</v>
      </c>
      <c r="D1212" s="16">
        <f t="shared" si="96"/>
        <v>2</v>
      </c>
      <c r="E1212" s="16">
        <f t="shared" si="97"/>
        <v>1</v>
      </c>
      <c r="F1212" s="16">
        <f t="shared" si="98"/>
        <v>9</v>
      </c>
      <c r="G1212" s="195">
        <v>1210</v>
      </c>
      <c r="H1212" s="193">
        <v>0.32474166399999999</v>
      </c>
    </row>
    <row r="1213" spans="2:8" x14ac:dyDescent="0.25">
      <c r="B1213" s="192">
        <f t="shared" si="99"/>
        <v>43151.416666663732</v>
      </c>
      <c r="C1213" s="16">
        <f t="shared" si="95"/>
        <v>2</v>
      </c>
      <c r="D1213" s="16">
        <f t="shared" si="96"/>
        <v>2</v>
      </c>
      <c r="E1213" s="16">
        <f t="shared" si="97"/>
        <v>1</v>
      </c>
      <c r="F1213" s="16">
        <f t="shared" si="98"/>
        <v>10</v>
      </c>
      <c r="G1213" s="195">
        <v>1211</v>
      </c>
      <c r="H1213" s="193">
        <v>0.45177331700000001</v>
      </c>
    </row>
    <row r="1214" spans="2:8" x14ac:dyDescent="0.25">
      <c r="B1214" s="192">
        <f t="shared" si="99"/>
        <v>43151.458333330396</v>
      </c>
      <c r="C1214" s="16">
        <f t="shared" si="95"/>
        <v>2</v>
      </c>
      <c r="D1214" s="16">
        <f t="shared" si="96"/>
        <v>2</v>
      </c>
      <c r="E1214" s="16">
        <f t="shared" si="97"/>
        <v>1</v>
      </c>
      <c r="F1214" s="16">
        <f t="shared" si="98"/>
        <v>11</v>
      </c>
      <c r="G1214" s="195">
        <v>1212</v>
      </c>
      <c r="H1214" s="193">
        <v>0.50922109500000001</v>
      </c>
    </row>
    <row r="1215" spans="2:8" x14ac:dyDescent="0.25">
      <c r="B1215" s="192">
        <f t="shared" si="99"/>
        <v>43151.499999997061</v>
      </c>
      <c r="C1215" s="16">
        <f t="shared" si="95"/>
        <v>2</v>
      </c>
      <c r="D1215" s="16">
        <f t="shared" si="96"/>
        <v>2</v>
      </c>
      <c r="E1215" s="16">
        <f t="shared" si="97"/>
        <v>1</v>
      </c>
      <c r="F1215" s="16">
        <f t="shared" si="98"/>
        <v>12</v>
      </c>
      <c r="G1215" s="195">
        <v>1213</v>
      </c>
      <c r="H1215" s="193">
        <v>0.53626040600000002</v>
      </c>
    </row>
    <row r="1216" spans="2:8" x14ac:dyDescent="0.25">
      <c r="B1216" s="192">
        <f t="shared" si="99"/>
        <v>43151.541666663725</v>
      </c>
      <c r="C1216" s="16">
        <f t="shared" si="95"/>
        <v>2</v>
      </c>
      <c r="D1216" s="16">
        <f t="shared" si="96"/>
        <v>2</v>
      </c>
      <c r="E1216" s="16">
        <f t="shared" si="97"/>
        <v>1</v>
      </c>
      <c r="F1216" s="16">
        <f t="shared" si="98"/>
        <v>13</v>
      </c>
      <c r="G1216" s="195">
        <v>1214</v>
      </c>
      <c r="H1216" s="193">
        <v>0.483402367</v>
      </c>
    </row>
    <row r="1217" spans="2:8" x14ac:dyDescent="0.25">
      <c r="B1217" s="192">
        <f t="shared" si="99"/>
        <v>43151.583333330389</v>
      </c>
      <c r="C1217" s="16">
        <f t="shared" si="95"/>
        <v>2</v>
      </c>
      <c r="D1217" s="16">
        <f t="shared" si="96"/>
        <v>2</v>
      </c>
      <c r="E1217" s="16">
        <f t="shared" si="97"/>
        <v>1</v>
      </c>
      <c r="F1217" s="16">
        <f t="shared" si="98"/>
        <v>14</v>
      </c>
      <c r="G1217" s="195">
        <v>1215</v>
      </c>
      <c r="H1217" s="193">
        <v>0.41612732299999999</v>
      </c>
    </row>
    <row r="1218" spans="2:8" x14ac:dyDescent="0.25">
      <c r="B1218" s="192">
        <f t="shared" si="99"/>
        <v>43151.624999997053</v>
      </c>
      <c r="C1218" s="16">
        <f t="shared" si="95"/>
        <v>2</v>
      </c>
      <c r="D1218" s="16">
        <f t="shared" si="96"/>
        <v>2</v>
      </c>
      <c r="E1218" s="16">
        <f t="shared" si="97"/>
        <v>1</v>
      </c>
      <c r="F1218" s="16">
        <f t="shared" si="98"/>
        <v>15</v>
      </c>
      <c r="G1218" s="195">
        <v>1216</v>
      </c>
      <c r="H1218" s="193">
        <v>0.34451671900000003</v>
      </c>
    </row>
    <row r="1219" spans="2:8" x14ac:dyDescent="0.25">
      <c r="B1219" s="192">
        <f t="shared" si="99"/>
        <v>43151.666666663717</v>
      </c>
      <c r="C1219" s="16">
        <f t="shared" si="95"/>
        <v>2</v>
      </c>
      <c r="D1219" s="16">
        <f t="shared" si="96"/>
        <v>2</v>
      </c>
      <c r="E1219" s="16">
        <f t="shared" si="97"/>
        <v>1</v>
      </c>
      <c r="F1219" s="16">
        <f t="shared" si="98"/>
        <v>16</v>
      </c>
      <c r="G1219" s="195">
        <v>1217</v>
      </c>
      <c r="H1219" s="193">
        <v>0.22305114500000001</v>
      </c>
    </row>
    <row r="1220" spans="2:8" x14ac:dyDescent="0.25">
      <c r="B1220" s="192">
        <f t="shared" si="99"/>
        <v>43151.708333330382</v>
      </c>
      <c r="C1220" s="16">
        <f t="shared" ref="C1220:C1283" si="100">MONTH(B1220)</f>
        <v>2</v>
      </c>
      <c r="D1220" s="16">
        <f t="shared" ref="D1220:D1283" si="101">WEEKDAY(B1220,2)</f>
        <v>2</v>
      </c>
      <c r="E1220" s="16">
        <f t="shared" ref="E1220:E1283" si="102">IF(D1220&lt;6,1,2)</f>
        <v>1</v>
      </c>
      <c r="F1220" s="16">
        <f t="shared" ref="F1220:F1283" si="103">HOUR(B1220)</f>
        <v>17</v>
      </c>
      <c r="G1220" s="195">
        <v>1218</v>
      </c>
      <c r="H1220" s="193">
        <v>5.0494883999999997E-2</v>
      </c>
    </row>
    <row r="1221" spans="2:8" x14ac:dyDescent="0.25">
      <c r="B1221" s="192">
        <f t="shared" ref="B1221:B1284" si="104">B1220+1/24</f>
        <v>43151.749999997046</v>
      </c>
      <c r="C1221" s="16">
        <f t="shared" si="100"/>
        <v>2</v>
      </c>
      <c r="D1221" s="16">
        <f t="shared" si="101"/>
        <v>2</v>
      </c>
      <c r="E1221" s="16">
        <f t="shared" si="102"/>
        <v>1</v>
      </c>
      <c r="F1221" s="16">
        <f t="shared" si="103"/>
        <v>18</v>
      </c>
      <c r="G1221" s="195">
        <v>1219</v>
      </c>
      <c r="H1221" s="193">
        <v>0</v>
      </c>
    </row>
    <row r="1222" spans="2:8" x14ac:dyDescent="0.25">
      <c r="B1222" s="192">
        <f t="shared" si="104"/>
        <v>43151.79166666371</v>
      </c>
      <c r="C1222" s="16">
        <f t="shared" si="100"/>
        <v>2</v>
      </c>
      <c r="D1222" s="16">
        <f t="shared" si="101"/>
        <v>2</v>
      </c>
      <c r="E1222" s="16">
        <f t="shared" si="102"/>
        <v>1</v>
      </c>
      <c r="F1222" s="16">
        <f t="shared" si="103"/>
        <v>19</v>
      </c>
      <c r="G1222" s="195">
        <v>1220</v>
      </c>
      <c r="H1222" s="193">
        <v>0</v>
      </c>
    </row>
    <row r="1223" spans="2:8" x14ac:dyDescent="0.25">
      <c r="B1223" s="192">
        <f t="shared" si="104"/>
        <v>43151.833333330374</v>
      </c>
      <c r="C1223" s="16">
        <f t="shared" si="100"/>
        <v>2</v>
      </c>
      <c r="D1223" s="16">
        <f t="shared" si="101"/>
        <v>2</v>
      </c>
      <c r="E1223" s="16">
        <f t="shared" si="102"/>
        <v>1</v>
      </c>
      <c r="F1223" s="16">
        <f t="shared" si="103"/>
        <v>20</v>
      </c>
      <c r="G1223" s="195">
        <v>1221</v>
      </c>
      <c r="H1223" s="193">
        <v>0</v>
      </c>
    </row>
    <row r="1224" spans="2:8" x14ac:dyDescent="0.25">
      <c r="B1224" s="192">
        <f t="shared" si="104"/>
        <v>43151.874999997039</v>
      </c>
      <c r="C1224" s="16">
        <f t="shared" si="100"/>
        <v>2</v>
      </c>
      <c r="D1224" s="16">
        <f t="shared" si="101"/>
        <v>2</v>
      </c>
      <c r="E1224" s="16">
        <f t="shared" si="102"/>
        <v>1</v>
      </c>
      <c r="F1224" s="16">
        <f t="shared" si="103"/>
        <v>21</v>
      </c>
      <c r="G1224" s="195">
        <v>1222</v>
      </c>
      <c r="H1224" s="193">
        <v>0</v>
      </c>
    </row>
    <row r="1225" spans="2:8" x14ac:dyDescent="0.25">
      <c r="B1225" s="192">
        <f t="shared" si="104"/>
        <v>43151.916666663703</v>
      </c>
      <c r="C1225" s="16">
        <f t="shared" si="100"/>
        <v>2</v>
      </c>
      <c r="D1225" s="16">
        <f t="shared" si="101"/>
        <v>2</v>
      </c>
      <c r="E1225" s="16">
        <f t="shared" si="102"/>
        <v>1</v>
      </c>
      <c r="F1225" s="16">
        <f t="shared" si="103"/>
        <v>22</v>
      </c>
      <c r="G1225" s="195">
        <v>1223</v>
      </c>
      <c r="H1225" s="193">
        <v>0</v>
      </c>
    </row>
    <row r="1226" spans="2:8" x14ac:dyDescent="0.25">
      <c r="B1226" s="192">
        <f t="shared" si="104"/>
        <v>43151.958333330367</v>
      </c>
      <c r="C1226" s="16">
        <f t="shared" si="100"/>
        <v>2</v>
      </c>
      <c r="D1226" s="16">
        <f t="shared" si="101"/>
        <v>2</v>
      </c>
      <c r="E1226" s="16">
        <f t="shared" si="102"/>
        <v>1</v>
      </c>
      <c r="F1226" s="16">
        <f t="shared" si="103"/>
        <v>23</v>
      </c>
      <c r="G1226" s="195">
        <v>1224</v>
      </c>
      <c r="H1226" s="193">
        <v>0</v>
      </c>
    </row>
    <row r="1227" spans="2:8" x14ac:dyDescent="0.25">
      <c r="B1227" s="192">
        <f t="shared" si="104"/>
        <v>43151.999999997031</v>
      </c>
      <c r="C1227" s="16">
        <f t="shared" si="100"/>
        <v>2</v>
      </c>
      <c r="D1227" s="16">
        <f t="shared" si="101"/>
        <v>3</v>
      </c>
      <c r="E1227" s="16">
        <f t="shared" si="102"/>
        <v>1</v>
      </c>
      <c r="F1227" s="16">
        <f t="shared" si="103"/>
        <v>0</v>
      </c>
      <c r="G1227" s="195">
        <v>1225</v>
      </c>
      <c r="H1227" s="193">
        <v>0</v>
      </c>
    </row>
    <row r="1228" spans="2:8" x14ac:dyDescent="0.25">
      <c r="B1228" s="192">
        <f t="shared" si="104"/>
        <v>43152.041666663696</v>
      </c>
      <c r="C1228" s="16">
        <f t="shared" si="100"/>
        <v>2</v>
      </c>
      <c r="D1228" s="16">
        <f t="shared" si="101"/>
        <v>3</v>
      </c>
      <c r="E1228" s="16">
        <f t="shared" si="102"/>
        <v>1</v>
      </c>
      <c r="F1228" s="16">
        <f t="shared" si="103"/>
        <v>1</v>
      </c>
      <c r="G1228" s="195">
        <v>1226</v>
      </c>
      <c r="H1228" s="193">
        <v>0</v>
      </c>
    </row>
    <row r="1229" spans="2:8" x14ac:dyDescent="0.25">
      <c r="B1229" s="192">
        <f t="shared" si="104"/>
        <v>43152.08333333036</v>
      </c>
      <c r="C1229" s="16">
        <f t="shared" si="100"/>
        <v>2</v>
      </c>
      <c r="D1229" s="16">
        <f t="shared" si="101"/>
        <v>3</v>
      </c>
      <c r="E1229" s="16">
        <f t="shared" si="102"/>
        <v>1</v>
      </c>
      <c r="F1229" s="16">
        <f t="shared" si="103"/>
        <v>2</v>
      </c>
      <c r="G1229" s="195">
        <v>1227</v>
      </c>
      <c r="H1229" s="193">
        <v>0</v>
      </c>
    </row>
    <row r="1230" spans="2:8" x14ac:dyDescent="0.25">
      <c r="B1230" s="192">
        <f t="shared" si="104"/>
        <v>43152.124999997024</v>
      </c>
      <c r="C1230" s="16">
        <f t="shared" si="100"/>
        <v>2</v>
      </c>
      <c r="D1230" s="16">
        <f t="shared" si="101"/>
        <v>3</v>
      </c>
      <c r="E1230" s="16">
        <f t="shared" si="102"/>
        <v>1</v>
      </c>
      <c r="F1230" s="16">
        <f t="shared" si="103"/>
        <v>3</v>
      </c>
      <c r="G1230" s="195">
        <v>1228</v>
      </c>
      <c r="H1230" s="193">
        <v>0</v>
      </c>
    </row>
    <row r="1231" spans="2:8" x14ac:dyDescent="0.25">
      <c r="B1231" s="192">
        <f t="shared" si="104"/>
        <v>43152.166666663688</v>
      </c>
      <c r="C1231" s="16">
        <f t="shared" si="100"/>
        <v>2</v>
      </c>
      <c r="D1231" s="16">
        <f t="shared" si="101"/>
        <v>3</v>
      </c>
      <c r="E1231" s="16">
        <f t="shared" si="102"/>
        <v>1</v>
      </c>
      <c r="F1231" s="16">
        <f t="shared" si="103"/>
        <v>4</v>
      </c>
      <c r="G1231" s="195">
        <v>1229</v>
      </c>
      <c r="H1231" s="193">
        <v>0</v>
      </c>
    </row>
    <row r="1232" spans="2:8" x14ac:dyDescent="0.25">
      <c r="B1232" s="192">
        <f t="shared" si="104"/>
        <v>43152.208333330353</v>
      </c>
      <c r="C1232" s="16">
        <f t="shared" si="100"/>
        <v>2</v>
      </c>
      <c r="D1232" s="16">
        <f t="shared" si="101"/>
        <v>3</v>
      </c>
      <c r="E1232" s="16">
        <f t="shared" si="102"/>
        <v>1</v>
      </c>
      <c r="F1232" s="16">
        <f t="shared" si="103"/>
        <v>5</v>
      </c>
      <c r="G1232" s="195">
        <v>1230</v>
      </c>
      <c r="H1232" s="193">
        <v>0</v>
      </c>
    </row>
    <row r="1233" spans="2:8" x14ac:dyDescent="0.25">
      <c r="B1233" s="192">
        <f t="shared" si="104"/>
        <v>43152.249999997017</v>
      </c>
      <c r="C1233" s="16">
        <f t="shared" si="100"/>
        <v>2</v>
      </c>
      <c r="D1233" s="16">
        <f t="shared" si="101"/>
        <v>3</v>
      </c>
      <c r="E1233" s="16">
        <f t="shared" si="102"/>
        <v>1</v>
      </c>
      <c r="F1233" s="16">
        <f t="shared" si="103"/>
        <v>6</v>
      </c>
      <c r="G1233" s="195">
        <v>1231</v>
      </c>
      <c r="H1233" s="193">
        <v>0</v>
      </c>
    </row>
    <row r="1234" spans="2:8" x14ac:dyDescent="0.25">
      <c r="B1234" s="192">
        <f t="shared" si="104"/>
        <v>43152.291666663681</v>
      </c>
      <c r="C1234" s="16">
        <f t="shared" si="100"/>
        <v>2</v>
      </c>
      <c r="D1234" s="16">
        <f t="shared" si="101"/>
        <v>3</v>
      </c>
      <c r="E1234" s="16">
        <f t="shared" si="102"/>
        <v>1</v>
      </c>
      <c r="F1234" s="16">
        <f t="shared" si="103"/>
        <v>7</v>
      </c>
      <c r="G1234" s="195">
        <v>1232</v>
      </c>
      <c r="H1234" s="193">
        <v>3.4787812000000001E-2</v>
      </c>
    </row>
    <row r="1235" spans="2:8" x14ac:dyDescent="0.25">
      <c r="B1235" s="192">
        <f t="shared" si="104"/>
        <v>43152.333333330345</v>
      </c>
      <c r="C1235" s="16">
        <f t="shared" si="100"/>
        <v>2</v>
      </c>
      <c r="D1235" s="16">
        <f t="shared" si="101"/>
        <v>3</v>
      </c>
      <c r="E1235" s="16">
        <f t="shared" si="102"/>
        <v>1</v>
      </c>
      <c r="F1235" s="16">
        <f t="shared" si="103"/>
        <v>8</v>
      </c>
      <c r="G1235" s="195">
        <v>1233</v>
      </c>
      <c r="H1235" s="193">
        <v>0.18185553800000001</v>
      </c>
    </row>
    <row r="1236" spans="2:8" x14ac:dyDescent="0.25">
      <c r="B1236" s="192">
        <f t="shared" si="104"/>
        <v>43152.37499999701</v>
      </c>
      <c r="C1236" s="16">
        <f t="shared" si="100"/>
        <v>2</v>
      </c>
      <c r="D1236" s="16">
        <f t="shared" si="101"/>
        <v>3</v>
      </c>
      <c r="E1236" s="16">
        <f t="shared" si="102"/>
        <v>1</v>
      </c>
      <c r="F1236" s="16">
        <f t="shared" si="103"/>
        <v>9</v>
      </c>
      <c r="G1236" s="195">
        <v>1234</v>
      </c>
      <c r="H1236" s="193">
        <v>0.32171420099999998</v>
      </c>
    </row>
    <row r="1237" spans="2:8" x14ac:dyDescent="0.25">
      <c r="B1237" s="192">
        <f t="shared" si="104"/>
        <v>43152.416666663674</v>
      </c>
      <c r="C1237" s="16">
        <f t="shared" si="100"/>
        <v>2</v>
      </c>
      <c r="D1237" s="16">
        <f t="shared" si="101"/>
        <v>3</v>
      </c>
      <c r="E1237" s="16">
        <f t="shared" si="102"/>
        <v>1</v>
      </c>
      <c r="F1237" s="16">
        <f t="shared" si="103"/>
        <v>10</v>
      </c>
      <c r="G1237" s="195">
        <v>1235</v>
      </c>
      <c r="H1237" s="193">
        <v>0.44171369100000002</v>
      </c>
    </row>
    <row r="1238" spans="2:8" x14ac:dyDescent="0.25">
      <c r="B1238" s="192">
        <f t="shared" si="104"/>
        <v>43152.458333330338</v>
      </c>
      <c r="C1238" s="16">
        <f t="shared" si="100"/>
        <v>2</v>
      </c>
      <c r="D1238" s="16">
        <f t="shared" si="101"/>
        <v>3</v>
      </c>
      <c r="E1238" s="16">
        <f t="shared" si="102"/>
        <v>1</v>
      </c>
      <c r="F1238" s="16">
        <f t="shared" si="103"/>
        <v>11</v>
      </c>
      <c r="G1238" s="195">
        <v>1236</v>
      </c>
      <c r="H1238" s="193">
        <v>0.507996581</v>
      </c>
    </row>
    <row r="1239" spans="2:8" x14ac:dyDescent="0.25">
      <c r="B1239" s="192">
        <f t="shared" si="104"/>
        <v>43152.499999997002</v>
      </c>
      <c r="C1239" s="16">
        <f t="shared" si="100"/>
        <v>2</v>
      </c>
      <c r="D1239" s="16">
        <f t="shared" si="101"/>
        <v>3</v>
      </c>
      <c r="E1239" s="16">
        <f t="shared" si="102"/>
        <v>1</v>
      </c>
      <c r="F1239" s="16">
        <f t="shared" si="103"/>
        <v>12</v>
      </c>
      <c r="G1239" s="195">
        <v>1237</v>
      </c>
      <c r="H1239" s="193">
        <v>0.52881003599999998</v>
      </c>
    </row>
    <row r="1240" spans="2:8" x14ac:dyDescent="0.25">
      <c r="B1240" s="192">
        <f t="shared" si="104"/>
        <v>43152.541666663667</v>
      </c>
      <c r="C1240" s="16">
        <f t="shared" si="100"/>
        <v>2</v>
      </c>
      <c r="D1240" s="16">
        <f t="shared" si="101"/>
        <v>3</v>
      </c>
      <c r="E1240" s="16">
        <f t="shared" si="102"/>
        <v>1</v>
      </c>
      <c r="F1240" s="16">
        <f t="shared" si="103"/>
        <v>13</v>
      </c>
      <c r="G1240" s="195">
        <v>1238</v>
      </c>
      <c r="H1240" s="193">
        <v>0.48494009700000001</v>
      </c>
    </row>
    <row r="1241" spans="2:8" x14ac:dyDescent="0.25">
      <c r="B1241" s="192">
        <f t="shared" si="104"/>
        <v>43152.583333330331</v>
      </c>
      <c r="C1241" s="16">
        <f t="shared" si="100"/>
        <v>2</v>
      </c>
      <c r="D1241" s="16">
        <f t="shared" si="101"/>
        <v>3</v>
      </c>
      <c r="E1241" s="16">
        <f t="shared" si="102"/>
        <v>1</v>
      </c>
      <c r="F1241" s="16">
        <f t="shared" si="103"/>
        <v>14</v>
      </c>
      <c r="G1241" s="195">
        <v>1239</v>
      </c>
      <c r="H1241" s="193">
        <v>0.40002839099999998</v>
      </c>
    </row>
    <row r="1242" spans="2:8" x14ac:dyDescent="0.25">
      <c r="B1242" s="192">
        <f t="shared" si="104"/>
        <v>43152.624999996995</v>
      </c>
      <c r="C1242" s="16">
        <f t="shared" si="100"/>
        <v>2</v>
      </c>
      <c r="D1242" s="16">
        <f t="shared" si="101"/>
        <v>3</v>
      </c>
      <c r="E1242" s="16">
        <f t="shared" si="102"/>
        <v>1</v>
      </c>
      <c r="F1242" s="16">
        <f t="shared" si="103"/>
        <v>15</v>
      </c>
      <c r="G1242" s="195">
        <v>1240</v>
      </c>
      <c r="H1242" s="193">
        <v>0.33150583900000002</v>
      </c>
    </row>
    <row r="1243" spans="2:8" x14ac:dyDescent="0.25">
      <c r="B1243" s="192">
        <f t="shared" si="104"/>
        <v>43152.666666663659</v>
      </c>
      <c r="C1243" s="16">
        <f t="shared" si="100"/>
        <v>2</v>
      </c>
      <c r="D1243" s="16">
        <f t="shared" si="101"/>
        <v>3</v>
      </c>
      <c r="E1243" s="16">
        <f t="shared" si="102"/>
        <v>1</v>
      </c>
      <c r="F1243" s="16">
        <f t="shared" si="103"/>
        <v>16</v>
      </c>
      <c r="G1243" s="195">
        <v>1241</v>
      </c>
      <c r="H1243" s="193">
        <v>0.20778095899999999</v>
      </c>
    </row>
    <row r="1244" spans="2:8" x14ac:dyDescent="0.25">
      <c r="B1244" s="192">
        <f t="shared" si="104"/>
        <v>43152.708333330324</v>
      </c>
      <c r="C1244" s="16">
        <f t="shared" si="100"/>
        <v>2</v>
      </c>
      <c r="D1244" s="16">
        <f t="shared" si="101"/>
        <v>3</v>
      </c>
      <c r="E1244" s="16">
        <f t="shared" si="102"/>
        <v>1</v>
      </c>
      <c r="F1244" s="16">
        <f t="shared" si="103"/>
        <v>17</v>
      </c>
      <c r="G1244" s="195">
        <v>1242</v>
      </c>
      <c r="H1244" s="193">
        <v>4.7911409000000002E-2</v>
      </c>
    </row>
    <row r="1245" spans="2:8" x14ac:dyDescent="0.25">
      <c r="B1245" s="192">
        <f t="shared" si="104"/>
        <v>43152.749999996988</v>
      </c>
      <c r="C1245" s="16">
        <f t="shared" si="100"/>
        <v>2</v>
      </c>
      <c r="D1245" s="16">
        <f t="shared" si="101"/>
        <v>3</v>
      </c>
      <c r="E1245" s="16">
        <f t="shared" si="102"/>
        <v>1</v>
      </c>
      <c r="F1245" s="16">
        <f t="shared" si="103"/>
        <v>18</v>
      </c>
      <c r="G1245" s="195">
        <v>1243</v>
      </c>
      <c r="H1245" s="193">
        <v>0</v>
      </c>
    </row>
    <row r="1246" spans="2:8" x14ac:dyDescent="0.25">
      <c r="B1246" s="192">
        <f t="shared" si="104"/>
        <v>43152.791666663652</v>
      </c>
      <c r="C1246" s="16">
        <f t="shared" si="100"/>
        <v>2</v>
      </c>
      <c r="D1246" s="16">
        <f t="shared" si="101"/>
        <v>3</v>
      </c>
      <c r="E1246" s="16">
        <f t="shared" si="102"/>
        <v>1</v>
      </c>
      <c r="F1246" s="16">
        <f t="shared" si="103"/>
        <v>19</v>
      </c>
      <c r="G1246" s="195">
        <v>1244</v>
      </c>
      <c r="H1246" s="193">
        <v>0</v>
      </c>
    </row>
    <row r="1247" spans="2:8" x14ac:dyDescent="0.25">
      <c r="B1247" s="192">
        <f t="shared" si="104"/>
        <v>43152.833333330316</v>
      </c>
      <c r="C1247" s="16">
        <f t="shared" si="100"/>
        <v>2</v>
      </c>
      <c r="D1247" s="16">
        <f t="shared" si="101"/>
        <v>3</v>
      </c>
      <c r="E1247" s="16">
        <f t="shared" si="102"/>
        <v>1</v>
      </c>
      <c r="F1247" s="16">
        <f t="shared" si="103"/>
        <v>20</v>
      </c>
      <c r="G1247" s="195">
        <v>1245</v>
      </c>
      <c r="H1247" s="193">
        <v>0</v>
      </c>
    </row>
    <row r="1248" spans="2:8" x14ac:dyDescent="0.25">
      <c r="B1248" s="192">
        <f t="shared" si="104"/>
        <v>43152.87499999698</v>
      </c>
      <c r="C1248" s="16">
        <f t="shared" si="100"/>
        <v>2</v>
      </c>
      <c r="D1248" s="16">
        <f t="shared" si="101"/>
        <v>3</v>
      </c>
      <c r="E1248" s="16">
        <f t="shared" si="102"/>
        <v>1</v>
      </c>
      <c r="F1248" s="16">
        <f t="shared" si="103"/>
        <v>21</v>
      </c>
      <c r="G1248" s="195">
        <v>1246</v>
      </c>
      <c r="H1248" s="193">
        <v>0</v>
      </c>
    </row>
    <row r="1249" spans="2:8" x14ac:dyDescent="0.25">
      <c r="B1249" s="192">
        <f t="shared" si="104"/>
        <v>43152.916666663645</v>
      </c>
      <c r="C1249" s="16">
        <f t="shared" si="100"/>
        <v>2</v>
      </c>
      <c r="D1249" s="16">
        <f t="shared" si="101"/>
        <v>3</v>
      </c>
      <c r="E1249" s="16">
        <f t="shared" si="102"/>
        <v>1</v>
      </c>
      <c r="F1249" s="16">
        <f t="shared" si="103"/>
        <v>22</v>
      </c>
      <c r="G1249" s="195">
        <v>1247</v>
      </c>
      <c r="H1249" s="193">
        <v>0</v>
      </c>
    </row>
    <row r="1250" spans="2:8" x14ac:dyDescent="0.25">
      <c r="B1250" s="192">
        <f t="shared" si="104"/>
        <v>43152.958333330309</v>
      </c>
      <c r="C1250" s="16">
        <f t="shared" si="100"/>
        <v>2</v>
      </c>
      <c r="D1250" s="16">
        <f t="shared" si="101"/>
        <v>3</v>
      </c>
      <c r="E1250" s="16">
        <f t="shared" si="102"/>
        <v>1</v>
      </c>
      <c r="F1250" s="16">
        <f t="shared" si="103"/>
        <v>23</v>
      </c>
      <c r="G1250" s="195">
        <v>1248</v>
      </c>
      <c r="H1250" s="193">
        <v>0</v>
      </c>
    </row>
    <row r="1251" spans="2:8" x14ac:dyDescent="0.25">
      <c r="B1251" s="192">
        <f t="shared" si="104"/>
        <v>43152.999999996973</v>
      </c>
      <c r="C1251" s="16">
        <f t="shared" si="100"/>
        <v>2</v>
      </c>
      <c r="D1251" s="16">
        <f t="shared" si="101"/>
        <v>4</v>
      </c>
      <c r="E1251" s="16">
        <f t="shared" si="102"/>
        <v>1</v>
      </c>
      <c r="F1251" s="16">
        <f t="shared" si="103"/>
        <v>0</v>
      </c>
      <c r="G1251" s="195">
        <v>1249</v>
      </c>
      <c r="H1251" s="193">
        <v>0</v>
      </c>
    </row>
    <row r="1252" spans="2:8" x14ac:dyDescent="0.25">
      <c r="B1252" s="192">
        <f t="shared" si="104"/>
        <v>43153.041666663637</v>
      </c>
      <c r="C1252" s="16">
        <f t="shared" si="100"/>
        <v>2</v>
      </c>
      <c r="D1252" s="16">
        <f t="shared" si="101"/>
        <v>4</v>
      </c>
      <c r="E1252" s="16">
        <f t="shared" si="102"/>
        <v>1</v>
      </c>
      <c r="F1252" s="16">
        <f t="shared" si="103"/>
        <v>1</v>
      </c>
      <c r="G1252" s="195">
        <v>1250</v>
      </c>
      <c r="H1252" s="193">
        <v>0</v>
      </c>
    </row>
    <row r="1253" spans="2:8" x14ac:dyDescent="0.25">
      <c r="B1253" s="192">
        <f t="shared" si="104"/>
        <v>43153.083333330302</v>
      </c>
      <c r="C1253" s="16">
        <f t="shared" si="100"/>
        <v>2</v>
      </c>
      <c r="D1253" s="16">
        <f t="shared" si="101"/>
        <v>4</v>
      </c>
      <c r="E1253" s="16">
        <f t="shared" si="102"/>
        <v>1</v>
      </c>
      <c r="F1253" s="16">
        <f t="shared" si="103"/>
        <v>2</v>
      </c>
      <c r="G1253" s="195">
        <v>1251</v>
      </c>
      <c r="H1253" s="193">
        <v>0</v>
      </c>
    </row>
    <row r="1254" spans="2:8" x14ac:dyDescent="0.25">
      <c r="B1254" s="192">
        <f t="shared" si="104"/>
        <v>43153.124999996966</v>
      </c>
      <c r="C1254" s="16">
        <f t="shared" si="100"/>
        <v>2</v>
      </c>
      <c r="D1254" s="16">
        <f t="shared" si="101"/>
        <v>4</v>
      </c>
      <c r="E1254" s="16">
        <f t="shared" si="102"/>
        <v>1</v>
      </c>
      <c r="F1254" s="16">
        <f t="shared" si="103"/>
        <v>3</v>
      </c>
      <c r="G1254" s="195">
        <v>1252</v>
      </c>
      <c r="H1254" s="193">
        <v>0</v>
      </c>
    </row>
    <row r="1255" spans="2:8" x14ac:dyDescent="0.25">
      <c r="B1255" s="192">
        <f t="shared" si="104"/>
        <v>43153.16666666363</v>
      </c>
      <c r="C1255" s="16">
        <f t="shared" si="100"/>
        <v>2</v>
      </c>
      <c r="D1255" s="16">
        <f t="shared" si="101"/>
        <v>4</v>
      </c>
      <c r="E1255" s="16">
        <f t="shared" si="102"/>
        <v>1</v>
      </c>
      <c r="F1255" s="16">
        <f t="shared" si="103"/>
        <v>4</v>
      </c>
      <c r="G1255" s="195">
        <v>1253</v>
      </c>
      <c r="H1255" s="193">
        <v>0</v>
      </c>
    </row>
    <row r="1256" spans="2:8" x14ac:dyDescent="0.25">
      <c r="B1256" s="192">
        <f t="shared" si="104"/>
        <v>43153.208333330294</v>
      </c>
      <c r="C1256" s="16">
        <f t="shared" si="100"/>
        <v>2</v>
      </c>
      <c r="D1256" s="16">
        <f t="shared" si="101"/>
        <v>4</v>
      </c>
      <c r="E1256" s="16">
        <f t="shared" si="102"/>
        <v>1</v>
      </c>
      <c r="F1256" s="16">
        <f t="shared" si="103"/>
        <v>5</v>
      </c>
      <c r="G1256" s="195">
        <v>1254</v>
      </c>
      <c r="H1256" s="193">
        <v>0</v>
      </c>
    </row>
    <row r="1257" spans="2:8" x14ac:dyDescent="0.25">
      <c r="B1257" s="192">
        <f t="shared" si="104"/>
        <v>43153.249999996959</v>
      </c>
      <c r="C1257" s="16">
        <f t="shared" si="100"/>
        <v>2</v>
      </c>
      <c r="D1257" s="16">
        <f t="shared" si="101"/>
        <v>4</v>
      </c>
      <c r="E1257" s="16">
        <f t="shared" si="102"/>
        <v>1</v>
      </c>
      <c r="F1257" s="16">
        <f t="shared" si="103"/>
        <v>6</v>
      </c>
      <c r="G1257" s="195">
        <v>1255</v>
      </c>
      <c r="H1257" s="193">
        <v>0</v>
      </c>
    </row>
    <row r="1258" spans="2:8" x14ac:dyDescent="0.25">
      <c r="B1258" s="192">
        <f t="shared" si="104"/>
        <v>43153.291666663623</v>
      </c>
      <c r="C1258" s="16">
        <f t="shared" si="100"/>
        <v>2</v>
      </c>
      <c r="D1258" s="16">
        <f t="shared" si="101"/>
        <v>4</v>
      </c>
      <c r="E1258" s="16">
        <f t="shared" si="102"/>
        <v>1</v>
      </c>
      <c r="F1258" s="16">
        <f t="shared" si="103"/>
        <v>7</v>
      </c>
      <c r="G1258" s="195">
        <v>1256</v>
      </c>
      <c r="H1258" s="193">
        <v>3.6202834000000003E-2</v>
      </c>
    </row>
    <row r="1259" spans="2:8" x14ac:dyDescent="0.25">
      <c r="B1259" s="192">
        <f t="shared" si="104"/>
        <v>43153.333333330287</v>
      </c>
      <c r="C1259" s="16">
        <f t="shared" si="100"/>
        <v>2</v>
      </c>
      <c r="D1259" s="16">
        <f t="shared" si="101"/>
        <v>4</v>
      </c>
      <c r="E1259" s="16">
        <f t="shared" si="102"/>
        <v>1</v>
      </c>
      <c r="F1259" s="16">
        <f t="shared" si="103"/>
        <v>8</v>
      </c>
      <c r="G1259" s="195">
        <v>1257</v>
      </c>
      <c r="H1259" s="193">
        <v>0.200417126</v>
      </c>
    </row>
    <row r="1260" spans="2:8" x14ac:dyDescent="0.25">
      <c r="B1260" s="192">
        <f t="shared" si="104"/>
        <v>43153.374999996951</v>
      </c>
      <c r="C1260" s="16">
        <f t="shared" si="100"/>
        <v>2</v>
      </c>
      <c r="D1260" s="16">
        <f t="shared" si="101"/>
        <v>4</v>
      </c>
      <c r="E1260" s="16">
        <f t="shared" si="102"/>
        <v>1</v>
      </c>
      <c r="F1260" s="16">
        <f t="shared" si="103"/>
        <v>9</v>
      </c>
      <c r="G1260" s="195">
        <v>1258</v>
      </c>
      <c r="H1260" s="193">
        <v>0.35688814899999999</v>
      </c>
    </row>
    <row r="1261" spans="2:8" x14ac:dyDescent="0.25">
      <c r="B1261" s="192">
        <f t="shared" si="104"/>
        <v>43153.416666663616</v>
      </c>
      <c r="C1261" s="16">
        <f t="shared" si="100"/>
        <v>2</v>
      </c>
      <c r="D1261" s="16">
        <f t="shared" si="101"/>
        <v>4</v>
      </c>
      <c r="E1261" s="16">
        <f t="shared" si="102"/>
        <v>1</v>
      </c>
      <c r="F1261" s="16">
        <f t="shared" si="103"/>
        <v>10</v>
      </c>
      <c r="G1261" s="195">
        <v>1259</v>
      </c>
      <c r="H1261" s="193">
        <v>0.46269861299999998</v>
      </c>
    </row>
    <row r="1262" spans="2:8" x14ac:dyDescent="0.25">
      <c r="B1262" s="192">
        <f t="shared" si="104"/>
        <v>43153.45833333028</v>
      </c>
      <c r="C1262" s="16">
        <f t="shared" si="100"/>
        <v>2</v>
      </c>
      <c r="D1262" s="16">
        <f t="shared" si="101"/>
        <v>4</v>
      </c>
      <c r="E1262" s="16">
        <f t="shared" si="102"/>
        <v>1</v>
      </c>
      <c r="F1262" s="16">
        <f t="shared" si="103"/>
        <v>11</v>
      </c>
      <c r="G1262" s="195">
        <v>1260</v>
      </c>
      <c r="H1262" s="193">
        <v>0.52176627499999995</v>
      </c>
    </row>
    <row r="1263" spans="2:8" x14ac:dyDescent="0.25">
      <c r="B1263" s="192">
        <f t="shared" si="104"/>
        <v>43153.499999996944</v>
      </c>
      <c r="C1263" s="16">
        <f t="shared" si="100"/>
        <v>2</v>
      </c>
      <c r="D1263" s="16">
        <f t="shared" si="101"/>
        <v>4</v>
      </c>
      <c r="E1263" s="16">
        <f t="shared" si="102"/>
        <v>1</v>
      </c>
      <c r="F1263" s="16">
        <f t="shared" si="103"/>
        <v>12</v>
      </c>
      <c r="G1263" s="195">
        <v>1261</v>
      </c>
      <c r="H1263" s="193">
        <v>0.52198762700000001</v>
      </c>
    </row>
    <row r="1264" spans="2:8" x14ac:dyDescent="0.25">
      <c r="B1264" s="192">
        <f t="shared" si="104"/>
        <v>43153.541666663608</v>
      </c>
      <c r="C1264" s="16">
        <f t="shared" si="100"/>
        <v>2</v>
      </c>
      <c r="D1264" s="16">
        <f t="shared" si="101"/>
        <v>4</v>
      </c>
      <c r="E1264" s="16">
        <f t="shared" si="102"/>
        <v>1</v>
      </c>
      <c r="F1264" s="16">
        <f t="shared" si="103"/>
        <v>13</v>
      </c>
      <c r="G1264" s="195">
        <v>1262</v>
      </c>
      <c r="H1264" s="193">
        <v>0.47529105700000002</v>
      </c>
    </row>
    <row r="1265" spans="2:8" x14ac:dyDescent="0.25">
      <c r="B1265" s="192">
        <f t="shared" si="104"/>
        <v>43153.583333330273</v>
      </c>
      <c r="C1265" s="16">
        <f t="shared" si="100"/>
        <v>2</v>
      </c>
      <c r="D1265" s="16">
        <f t="shared" si="101"/>
        <v>4</v>
      </c>
      <c r="E1265" s="16">
        <f t="shared" si="102"/>
        <v>1</v>
      </c>
      <c r="F1265" s="16">
        <f t="shared" si="103"/>
        <v>14</v>
      </c>
      <c r="G1265" s="195">
        <v>1263</v>
      </c>
      <c r="H1265" s="193">
        <v>0.41390007699999998</v>
      </c>
    </row>
    <row r="1266" spans="2:8" x14ac:dyDescent="0.25">
      <c r="B1266" s="192">
        <f t="shared" si="104"/>
        <v>43153.624999996937</v>
      </c>
      <c r="C1266" s="16">
        <f t="shared" si="100"/>
        <v>2</v>
      </c>
      <c r="D1266" s="16">
        <f t="shared" si="101"/>
        <v>4</v>
      </c>
      <c r="E1266" s="16">
        <f t="shared" si="102"/>
        <v>1</v>
      </c>
      <c r="F1266" s="16">
        <f t="shared" si="103"/>
        <v>15</v>
      </c>
      <c r="G1266" s="195">
        <v>1264</v>
      </c>
      <c r="H1266" s="193">
        <v>0.32812613499999999</v>
      </c>
    </row>
    <row r="1267" spans="2:8" x14ac:dyDescent="0.25">
      <c r="B1267" s="192">
        <f t="shared" si="104"/>
        <v>43153.666666663601</v>
      </c>
      <c r="C1267" s="16">
        <f t="shared" si="100"/>
        <v>2</v>
      </c>
      <c r="D1267" s="16">
        <f t="shared" si="101"/>
        <v>4</v>
      </c>
      <c r="E1267" s="16">
        <f t="shared" si="102"/>
        <v>1</v>
      </c>
      <c r="F1267" s="16">
        <f t="shared" si="103"/>
        <v>16</v>
      </c>
      <c r="G1267" s="195">
        <v>1265</v>
      </c>
      <c r="H1267" s="193">
        <v>0.194043043</v>
      </c>
    </row>
    <row r="1268" spans="2:8" x14ac:dyDescent="0.25">
      <c r="B1268" s="192">
        <f t="shared" si="104"/>
        <v>43153.708333330265</v>
      </c>
      <c r="C1268" s="16">
        <f t="shared" si="100"/>
        <v>2</v>
      </c>
      <c r="D1268" s="16">
        <f t="shared" si="101"/>
        <v>4</v>
      </c>
      <c r="E1268" s="16">
        <f t="shared" si="102"/>
        <v>1</v>
      </c>
      <c r="F1268" s="16">
        <f t="shared" si="103"/>
        <v>17</v>
      </c>
      <c r="G1268" s="195">
        <v>1266</v>
      </c>
      <c r="H1268" s="193">
        <v>4.2959123000000002E-2</v>
      </c>
    </row>
    <row r="1269" spans="2:8" x14ac:dyDescent="0.25">
      <c r="B1269" s="192">
        <f t="shared" si="104"/>
        <v>43153.74999999693</v>
      </c>
      <c r="C1269" s="16">
        <f t="shared" si="100"/>
        <v>2</v>
      </c>
      <c r="D1269" s="16">
        <f t="shared" si="101"/>
        <v>4</v>
      </c>
      <c r="E1269" s="16">
        <f t="shared" si="102"/>
        <v>1</v>
      </c>
      <c r="F1269" s="16">
        <f t="shared" si="103"/>
        <v>18</v>
      </c>
      <c r="G1269" s="195">
        <v>1267</v>
      </c>
      <c r="H1269" s="193">
        <v>0</v>
      </c>
    </row>
    <row r="1270" spans="2:8" x14ac:dyDescent="0.25">
      <c r="B1270" s="192">
        <f t="shared" si="104"/>
        <v>43153.791666663594</v>
      </c>
      <c r="C1270" s="16">
        <f t="shared" si="100"/>
        <v>2</v>
      </c>
      <c r="D1270" s="16">
        <f t="shared" si="101"/>
        <v>4</v>
      </c>
      <c r="E1270" s="16">
        <f t="shared" si="102"/>
        <v>1</v>
      </c>
      <c r="F1270" s="16">
        <f t="shared" si="103"/>
        <v>19</v>
      </c>
      <c r="G1270" s="195">
        <v>1268</v>
      </c>
      <c r="H1270" s="193">
        <v>0</v>
      </c>
    </row>
    <row r="1271" spans="2:8" x14ac:dyDescent="0.25">
      <c r="B1271" s="192">
        <f t="shared" si="104"/>
        <v>43153.833333330258</v>
      </c>
      <c r="C1271" s="16">
        <f t="shared" si="100"/>
        <v>2</v>
      </c>
      <c r="D1271" s="16">
        <f t="shared" si="101"/>
        <v>4</v>
      </c>
      <c r="E1271" s="16">
        <f t="shared" si="102"/>
        <v>1</v>
      </c>
      <c r="F1271" s="16">
        <f t="shared" si="103"/>
        <v>20</v>
      </c>
      <c r="G1271" s="195">
        <v>1269</v>
      </c>
      <c r="H1271" s="193">
        <v>0</v>
      </c>
    </row>
    <row r="1272" spans="2:8" x14ac:dyDescent="0.25">
      <c r="B1272" s="192">
        <f t="shared" si="104"/>
        <v>43153.874999996922</v>
      </c>
      <c r="C1272" s="16">
        <f t="shared" si="100"/>
        <v>2</v>
      </c>
      <c r="D1272" s="16">
        <f t="shared" si="101"/>
        <v>4</v>
      </c>
      <c r="E1272" s="16">
        <f t="shared" si="102"/>
        <v>1</v>
      </c>
      <c r="F1272" s="16">
        <f t="shared" si="103"/>
        <v>21</v>
      </c>
      <c r="G1272" s="195">
        <v>1270</v>
      </c>
      <c r="H1272" s="193">
        <v>0</v>
      </c>
    </row>
    <row r="1273" spans="2:8" x14ac:dyDescent="0.25">
      <c r="B1273" s="192">
        <f t="shared" si="104"/>
        <v>43153.916666663587</v>
      </c>
      <c r="C1273" s="16">
        <f t="shared" si="100"/>
        <v>2</v>
      </c>
      <c r="D1273" s="16">
        <f t="shared" si="101"/>
        <v>4</v>
      </c>
      <c r="E1273" s="16">
        <f t="shared" si="102"/>
        <v>1</v>
      </c>
      <c r="F1273" s="16">
        <f t="shared" si="103"/>
        <v>22</v>
      </c>
      <c r="G1273" s="195">
        <v>1271</v>
      </c>
      <c r="H1273" s="193">
        <v>0</v>
      </c>
    </row>
    <row r="1274" spans="2:8" x14ac:dyDescent="0.25">
      <c r="B1274" s="192">
        <f t="shared" si="104"/>
        <v>43153.958333330251</v>
      </c>
      <c r="C1274" s="16">
        <f t="shared" si="100"/>
        <v>2</v>
      </c>
      <c r="D1274" s="16">
        <f t="shared" si="101"/>
        <v>4</v>
      </c>
      <c r="E1274" s="16">
        <f t="shared" si="102"/>
        <v>1</v>
      </c>
      <c r="F1274" s="16">
        <f t="shared" si="103"/>
        <v>23</v>
      </c>
      <c r="G1274" s="195">
        <v>1272</v>
      </c>
      <c r="H1274" s="193">
        <v>0</v>
      </c>
    </row>
    <row r="1275" spans="2:8" x14ac:dyDescent="0.25">
      <c r="B1275" s="192">
        <f t="shared" si="104"/>
        <v>43153.999999996915</v>
      </c>
      <c r="C1275" s="16">
        <f t="shared" si="100"/>
        <v>2</v>
      </c>
      <c r="D1275" s="16">
        <f t="shared" si="101"/>
        <v>5</v>
      </c>
      <c r="E1275" s="16">
        <f t="shared" si="102"/>
        <v>1</v>
      </c>
      <c r="F1275" s="16">
        <f t="shared" si="103"/>
        <v>0</v>
      </c>
      <c r="G1275" s="195">
        <v>1273</v>
      </c>
      <c r="H1275" s="193">
        <v>0</v>
      </c>
    </row>
    <row r="1276" spans="2:8" x14ac:dyDescent="0.25">
      <c r="B1276" s="192">
        <f t="shared" si="104"/>
        <v>43154.041666663579</v>
      </c>
      <c r="C1276" s="16">
        <f t="shared" si="100"/>
        <v>2</v>
      </c>
      <c r="D1276" s="16">
        <f t="shared" si="101"/>
        <v>5</v>
      </c>
      <c r="E1276" s="16">
        <f t="shared" si="102"/>
        <v>1</v>
      </c>
      <c r="F1276" s="16">
        <f t="shared" si="103"/>
        <v>1</v>
      </c>
      <c r="G1276" s="195">
        <v>1274</v>
      </c>
      <c r="H1276" s="193">
        <v>0</v>
      </c>
    </row>
    <row r="1277" spans="2:8" x14ac:dyDescent="0.25">
      <c r="B1277" s="192">
        <f t="shared" si="104"/>
        <v>43154.083333330243</v>
      </c>
      <c r="C1277" s="16">
        <f t="shared" si="100"/>
        <v>2</v>
      </c>
      <c r="D1277" s="16">
        <f t="shared" si="101"/>
        <v>5</v>
      </c>
      <c r="E1277" s="16">
        <f t="shared" si="102"/>
        <v>1</v>
      </c>
      <c r="F1277" s="16">
        <f t="shared" si="103"/>
        <v>2</v>
      </c>
      <c r="G1277" s="195">
        <v>1275</v>
      </c>
      <c r="H1277" s="193">
        <v>0</v>
      </c>
    </row>
    <row r="1278" spans="2:8" x14ac:dyDescent="0.25">
      <c r="B1278" s="192">
        <f t="shared" si="104"/>
        <v>43154.124999996908</v>
      </c>
      <c r="C1278" s="16">
        <f t="shared" si="100"/>
        <v>2</v>
      </c>
      <c r="D1278" s="16">
        <f t="shared" si="101"/>
        <v>5</v>
      </c>
      <c r="E1278" s="16">
        <f t="shared" si="102"/>
        <v>1</v>
      </c>
      <c r="F1278" s="16">
        <f t="shared" si="103"/>
        <v>3</v>
      </c>
      <c r="G1278" s="195">
        <v>1276</v>
      </c>
      <c r="H1278" s="193">
        <v>0</v>
      </c>
    </row>
    <row r="1279" spans="2:8" x14ac:dyDescent="0.25">
      <c r="B1279" s="192">
        <f t="shared" si="104"/>
        <v>43154.166666663572</v>
      </c>
      <c r="C1279" s="16">
        <f t="shared" si="100"/>
        <v>2</v>
      </c>
      <c r="D1279" s="16">
        <f t="shared" si="101"/>
        <v>5</v>
      </c>
      <c r="E1279" s="16">
        <f t="shared" si="102"/>
        <v>1</v>
      </c>
      <c r="F1279" s="16">
        <f t="shared" si="103"/>
        <v>4</v>
      </c>
      <c r="G1279" s="195">
        <v>1277</v>
      </c>
      <c r="H1279" s="193">
        <v>0</v>
      </c>
    </row>
    <row r="1280" spans="2:8" x14ac:dyDescent="0.25">
      <c r="B1280" s="192">
        <f t="shared" si="104"/>
        <v>43154.208333330236</v>
      </c>
      <c r="C1280" s="16">
        <f t="shared" si="100"/>
        <v>2</v>
      </c>
      <c r="D1280" s="16">
        <f t="shared" si="101"/>
        <v>5</v>
      </c>
      <c r="E1280" s="16">
        <f t="shared" si="102"/>
        <v>1</v>
      </c>
      <c r="F1280" s="16">
        <f t="shared" si="103"/>
        <v>5</v>
      </c>
      <c r="G1280" s="195">
        <v>1278</v>
      </c>
      <c r="H1280" s="193">
        <v>0</v>
      </c>
    </row>
    <row r="1281" spans="2:8" x14ac:dyDescent="0.25">
      <c r="B1281" s="192">
        <f t="shared" si="104"/>
        <v>43154.2499999969</v>
      </c>
      <c r="C1281" s="16">
        <f t="shared" si="100"/>
        <v>2</v>
      </c>
      <c r="D1281" s="16">
        <f t="shared" si="101"/>
        <v>5</v>
      </c>
      <c r="E1281" s="16">
        <f t="shared" si="102"/>
        <v>1</v>
      </c>
      <c r="F1281" s="16">
        <f t="shared" si="103"/>
        <v>6</v>
      </c>
      <c r="G1281" s="195">
        <v>1279</v>
      </c>
      <c r="H1281" s="193">
        <v>0</v>
      </c>
    </row>
    <row r="1282" spans="2:8" x14ac:dyDescent="0.25">
      <c r="B1282" s="192">
        <f t="shared" si="104"/>
        <v>43154.291666663565</v>
      </c>
      <c r="C1282" s="16">
        <f t="shared" si="100"/>
        <v>2</v>
      </c>
      <c r="D1282" s="16">
        <f t="shared" si="101"/>
        <v>5</v>
      </c>
      <c r="E1282" s="16">
        <f t="shared" si="102"/>
        <v>1</v>
      </c>
      <c r="F1282" s="16">
        <f t="shared" si="103"/>
        <v>7</v>
      </c>
      <c r="G1282" s="195">
        <v>1280</v>
      </c>
      <c r="H1282" s="193">
        <v>3.3127046E-2</v>
      </c>
    </row>
    <row r="1283" spans="2:8" x14ac:dyDescent="0.25">
      <c r="B1283" s="192">
        <f t="shared" si="104"/>
        <v>43154.333333330229</v>
      </c>
      <c r="C1283" s="16">
        <f t="shared" si="100"/>
        <v>2</v>
      </c>
      <c r="D1283" s="16">
        <f t="shared" si="101"/>
        <v>5</v>
      </c>
      <c r="E1283" s="16">
        <f t="shared" si="102"/>
        <v>1</v>
      </c>
      <c r="F1283" s="16">
        <f t="shared" si="103"/>
        <v>8</v>
      </c>
      <c r="G1283" s="195">
        <v>1281</v>
      </c>
      <c r="H1283" s="193">
        <v>0.17420513500000001</v>
      </c>
    </row>
    <row r="1284" spans="2:8" x14ac:dyDescent="0.25">
      <c r="B1284" s="192">
        <f t="shared" si="104"/>
        <v>43154.374999996893</v>
      </c>
      <c r="C1284" s="16">
        <f t="shared" ref="C1284:C1347" si="105">MONTH(B1284)</f>
        <v>2</v>
      </c>
      <c r="D1284" s="16">
        <f t="shared" ref="D1284:D1347" si="106">WEEKDAY(B1284,2)</f>
        <v>5</v>
      </c>
      <c r="E1284" s="16">
        <f t="shared" ref="E1284:E1347" si="107">IF(D1284&lt;6,1,2)</f>
        <v>1</v>
      </c>
      <c r="F1284" s="16">
        <f t="shared" ref="F1284:F1347" si="108">HOUR(B1284)</f>
        <v>9</v>
      </c>
      <c r="G1284" s="195">
        <v>1282</v>
      </c>
      <c r="H1284" s="193">
        <v>0.32000951700000002</v>
      </c>
    </row>
    <row r="1285" spans="2:8" x14ac:dyDescent="0.25">
      <c r="B1285" s="192">
        <f t="shared" ref="B1285:B1348" si="109">B1284+1/24</f>
        <v>43154.416666663557</v>
      </c>
      <c r="C1285" s="16">
        <f t="shared" si="105"/>
        <v>2</v>
      </c>
      <c r="D1285" s="16">
        <f t="shared" si="106"/>
        <v>5</v>
      </c>
      <c r="E1285" s="16">
        <f t="shared" si="107"/>
        <v>1</v>
      </c>
      <c r="F1285" s="16">
        <f t="shared" si="108"/>
        <v>10</v>
      </c>
      <c r="G1285" s="195">
        <v>1283</v>
      </c>
      <c r="H1285" s="193">
        <v>0.434134303</v>
      </c>
    </row>
    <row r="1286" spans="2:8" x14ac:dyDescent="0.25">
      <c r="B1286" s="192">
        <f t="shared" si="109"/>
        <v>43154.458333330222</v>
      </c>
      <c r="C1286" s="16">
        <f t="shared" si="105"/>
        <v>2</v>
      </c>
      <c r="D1286" s="16">
        <f t="shared" si="106"/>
        <v>5</v>
      </c>
      <c r="E1286" s="16">
        <f t="shared" si="107"/>
        <v>1</v>
      </c>
      <c r="F1286" s="16">
        <f t="shared" si="108"/>
        <v>11</v>
      </c>
      <c r="G1286" s="195">
        <v>1284</v>
      </c>
      <c r="H1286" s="193">
        <v>0.48382176999999998</v>
      </c>
    </row>
    <row r="1287" spans="2:8" x14ac:dyDescent="0.25">
      <c r="B1287" s="192">
        <f t="shared" si="109"/>
        <v>43154.499999996886</v>
      </c>
      <c r="C1287" s="16">
        <f t="shared" si="105"/>
        <v>2</v>
      </c>
      <c r="D1287" s="16">
        <f t="shared" si="106"/>
        <v>5</v>
      </c>
      <c r="E1287" s="16">
        <f t="shared" si="107"/>
        <v>1</v>
      </c>
      <c r="F1287" s="16">
        <f t="shared" si="108"/>
        <v>12</v>
      </c>
      <c r="G1287" s="195">
        <v>1285</v>
      </c>
      <c r="H1287" s="193">
        <v>0.50236963099999998</v>
      </c>
    </row>
    <row r="1288" spans="2:8" x14ac:dyDescent="0.25">
      <c r="B1288" s="192">
        <f t="shared" si="109"/>
        <v>43154.54166666355</v>
      </c>
      <c r="C1288" s="16">
        <f t="shared" si="105"/>
        <v>2</v>
      </c>
      <c r="D1288" s="16">
        <f t="shared" si="106"/>
        <v>5</v>
      </c>
      <c r="E1288" s="16">
        <f t="shared" si="107"/>
        <v>1</v>
      </c>
      <c r="F1288" s="16">
        <f t="shared" si="108"/>
        <v>13</v>
      </c>
      <c r="G1288" s="195">
        <v>1286</v>
      </c>
      <c r="H1288" s="193">
        <v>0.41446564400000002</v>
      </c>
    </row>
    <row r="1289" spans="2:8" x14ac:dyDescent="0.25">
      <c r="B1289" s="192">
        <f t="shared" si="109"/>
        <v>43154.583333330214</v>
      </c>
      <c r="C1289" s="16">
        <f t="shared" si="105"/>
        <v>2</v>
      </c>
      <c r="D1289" s="16">
        <f t="shared" si="106"/>
        <v>5</v>
      </c>
      <c r="E1289" s="16">
        <f t="shared" si="107"/>
        <v>1</v>
      </c>
      <c r="F1289" s="16">
        <f t="shared" si="108"/>
        <v>14</v>
      </c>
      <c r="G1289" s="195">
        <v>1287</v>
      </c>
      <c r="H1289" s="193">
        <v>0.37712369699999998</v>
      </c>
    </row>
    <row r="1290" spans="2:8" x14ac:dyDescent="0.25">
      <c r="B1290" s="192">
        <f t="shared" si="109"/>
        <v>43154.624999996879</v>
      </c>
      <c r="C1290" s="16">
        <f t="shared" si="105"/>
        <v>2</v>
      </c>
      <c r="D1290" s="16">
        <f t="shared" si="106"/>
        <v>5</v>
      </c>
      <c r="E1290" s="16">
        <f t="shared" si="107"/>
        <v>1</v>
      </c>
      <c r="F1290" s="16">
        <f t="shared" si="108"/>
        <v>15</v>
      </c>
      <c r="G1290" s="195">
        <v>1288</v>
      </c>
      <c r="H1290" s="193">
        <v>0.32057379499999999</v>
      </c>
    </row>
    <row r="1291" spans="2:8" x14ac:dyDescent="0.25">
      <c r="B1291" s="192">
        <f t="shared" si="109"/>
        <v>43154.666666663543</v>
      </c>
      <c r="C1291" s="16">
        <f t="shared" si="105"/>
        <v>2</v>
      </c>
      <c r="D1291" s="16">
        <f t="shared" si="106"/>
        <v>5</v>
      </c>
      <c r="E1291" s="16">
        <f t="shared" si="107"/>
        <v>1</v>
      </c>
      <c r="F1291" s="16">
        <f t="shared" si="108"/>
        <v>16</v>
      </c>
      <c r="G1291" s="195">
        <v>1289</v>
      </c>
      <c r="H1291" s="193">
        <v>0.21649349900000001</v>
      </c>
    </row>
    <row r="1292" spans="2:8" x14ac:dyDescent="0.25">
      <c r="B1292" s="192">
        <f t="shared" si="109"/>
        <v>43154.708333330207</v>
      </c>
      <c r="C1292" s="16">
        <f t="shared" si="105"/>
        <v>2</v>
      </c>
      <c r="D1292" s="16">
        <f t="shared" si="106"/>
        <v>5</v>
      </c>
      <c r="E1292" s="16">
        <f t="shared" si="107"/>
        <v>1</v>
      </c>
      <c r="F1292" s="16">
        <f t="shared" si="108"/>
        <v>17</v>
      </c>
      <c r="G1292" s="195">
        <v>1290</v>
      </c>
      <c r="H1292" s="193">
        <v>5.2855567999999999E-2</v>
      </c>
    </row>
    <row r="1293" spans="2:8" x14ac:dyDescent="0.25">
      <c r="B1293" s="192">
        <f t="shared" si="109"/>
        <v>43154.749999996871</v>
      </c>
      <c r="C1293" s="16">
        <f t="shared" si="105"/>
        <v>2</v>
      </c>
      <c r="D1293" s="16">
        <f t="shared" si="106"/>
        <v>5</v>
      </c>
      <c r="E1293" s="16">
        <f t="shared" si="107"/>
        <v>1</v>
      </c>
      <c r="F1293" s="16">
        <f t="shared" si="108"/>
        <v>18</v>
      </c>
      <c r="G1293" s="195">
        <v>1291</v>
      </c>
      <c r="H1293" s="193">
        <v>0</v>
      </c>
    </row>
    <row r="1294" spans="2:8" x14ac:dyDescent="0.25">
      <c r="B1294" s="192">
        <f t="shared" si="109"/>
        <v>43154.791666663536</v>
      </c>
      <c r="C1294" s="16">
        <f t="shared" si="105"/>
        <v>2</v>
      </c>
      <c r="D1294" s="16">
        <f t="shared" si="106"/>
        <v>5</v>
      </c>
      <c r="E1294" s="16">
        <f t="shared" si="107"/>
        <v>1</v>
      </c>
      <c r="F1294" s="16">
        <f t="shared" si="108"/>
        <v>19</v>
      </c>
      <c r="G1294" s="195">
        <v>1292</v>
      </c>
      <c r="H1294" s="193">
        <v>0</v>
      </c>
    </row>
    <row r="1295" spans="2:8" x14ac:dyDescent="0.25">
      <c r="B1295" s="192">
        <f t="shared" si="109"/>
        <v>43154.8333333302</v>
      </c>
      <c r="C1295" s="16">
        <f t="shared" si="105"/>
        <v>2</v>
      </c>
      <c r="D1295" s="16">
        <f t="shared" si="106"/>
        <v>5</v>
      </c>
      <c r="E1295" s="16">
        <f t="shared" si="107"/>
        <v>1</v>
      </c>
      <c r="F1295" s="16">
        <f t="shared" si="108"/>
        <v>20</v>
      </c>
      <c r="G1295" s="195">
        <v>1293</v>
      </c>
      <c r="H1295" s="193">
        <v>0</v>
      </c>
    </row>
    <row r="1296" spans="2:8" x14ac:dyDescent="0.25">
      <c r="B1296" s="192">
        <f t="shared" si="109"/>
        <v>43154.874999996864</v>
      </c>
      <c r="C1296" s="16">
        <f t="shared" si="105"/>
        <v>2</v>
      </c>
      <c r="D1296" s="16">
        <f t="shared" si="106"/>
        <v>5</v>
      </c>
      <c r="E1296" s="16">
        <f t="shared" si="107"/>
        <v>1</v>
      </c>
      <c r="F1296" s="16">
        <f t="shared" si="108"/>
        <v>21</v>
      </c>
      <c r="G1296" s="195">
        <v>1294</v>
      </c>
      <c r="H1296" s="193">
        <v>0</v>
      </c>
    </row>
    <row r="1297" spans="2:8" x14ac:dyDescent="0.25">
      <c r="B1297" s="192">
        <f t="shared" si="109"/>
        <v>43154.916666663528</v>
      </c>
      <c r="C1297" s="16">
        <f t="shared" si="105"/>
        <v>2</v>
      </c>
      <c r="D1297" s="16">
        <f t="shared" si="106"/>
        <v>5</v>
      </c>
      <c r="E1297" s="16">
        <f t="shared" si="107"/>
        <v>1</v>
      </c>
      <c r="F1297" s="16">
        <f t="shared" si="108"/>
        <v>22</v>
      </c>
      <c r="G1297" s="195">
        <v>1295</v>
      </c>
      <c r="H1297" s="193">
        <v>0</v>
      </c>
    </row>
    <row r="1298" spans="2:8" x14ac:dyDescent="0.25">
      <c r="B1298" s="192">
        <f t="shared" si="109"/>
        <v>43154.958333330193</v>
      </c>
      <c r="C1298" s="16">
        <f t="shared" si="105"/>
        <v>2</v>
      </c>
      <c r="D1298" s="16">
        <f t="shared" si="106"/>
        <v>5</v>
      </c>
      <c r="E1298" s="16">
        <f t="shared" si="107"/>
        <v>1</v>
      </c>
      <c r="F1298" s="16">
        <f t="shared" si="108"/>
        <v>23</v>
      </c>
      <c r="G1298" s="195">
        <v>1296</v>
      </c>
      <c r="H1298" s="193">
        <v>0</v>
      </c>
    </row>
    <row r="1299" spans="2:8" x14ac:dyDescent="0.25">
      <c r="B1299" s="192">
        <f t="shared" si="109"/>
        <v>43154.999999996857</v>
      </c>
      <c r="C1299" s="16">
        <f t="shared" si="105"/>
        <v>2</v>
      </c>
      <c r="D1299" s="16">
        <f t="shared" si="106"/>
        <v>6</v>
      </c>
      <c r="E1299" s="16">
        <f t="shared" si="107"/>
        <v>2</v>
      </c>
      <c r="F1299" s="16">
        <f t="shared" si="108"/>
        <v>0</v>
      </c>
      <c r="G1299" s="195">
        <v>1297</v>
      </c>
      <c r="H1299" s="193">
        <v>0</v>
      </c>
    </row>
    <row r="1300" spans="2:8" x14ac:dyDescent="0.25">
      <c r="B1300" s="192">
        <f t="shared" si="109"/>
        <v>43155.041666663521</v>
      </c>
      <c r="C1300" s="16">
        <f t="shared" si="105"/>
        <v>2</v>
      </c>
      <c r="D1300" s="16">
        <f t="shared" si="106"/>
        <v>6</v>
      </c>
      <c r="E1300" s="16">
        <f t="shared" si="107"/>
        <v>2</v>
      </c>
      <c r="F1300" s="16">
        <f t="shared" si="108"/>
        <v>1</v>
      </c>
      <c r="G1300" s="195">
        <v>1298</v>
      </c>
      <c r="H1300" s="193">
        <v>0</v>
      </c>
    </row>
    <row r="1301" spans="2:8" x14ac:dyDescent="0.25">
      <c r="B1301" s="192">
        <f t="shared" si="109"/>
        <v>43155.083333330185</v>
      </c>
      <c r="C1301" s="16">
        <f t="shared" si="105"/>
        <v>2</v>
      </c>
      <c r="D1301" s="16">
        <f t="shared" si="106"/>
        <v>6</v>
      </c>
      <c r="E1301" s="16">
        <f t="shared" si="107"/>
        <v>2</v>
      </c>
      <c r="F1301" s="16">
        <f t="shared" si="108"/>
        <v>2</v>
      </c>
      <c r="G1301" s="195">
        <v>1299</v>
      </c>
      <c r="H1301" s="193">
        <v>0</v>
      </c>
    </row>
    <row r="1302" spans="2:8" x14ac:dyDescent="0.25">
      <c r="B1302" s="192">
        <f t="shared" si="109"/>
        <v>43155.12499999685</v>
      </c>
      <c r="C1302" s="16">
        <f t="shared" si="105"/>
        <v>2</v>
      </c>
      <c r="D1302" s="16">
        <f t="shared" si="106"/>
        <v>6</v>
      </c>
      <c r="E1302" s="16">
        <f t="shared" si="107"/>
        <v>2</v>
      </c>
      <c r="F1302" s="16">
        <f t="shared" si="108"/>
        <v>3</v>
      </c>
      <c r="G1302" s="195">
        <v>1300</v>
      </c>
      <c r="H1302" s="193">
        <v>0</v>
      </c>
    </row>
    <row r="1303" spans="2:8" x14ac:dyDescent="0.25">
      <c r="B1303" s="192">
        <f t="shared" si="109"/>
        <v>43155.166666663514</v>
      </c>
      <c r="C1303" s="16">
        <f t="shared" si="105"/>
        <v>2</v>
      </c>
      <c r="D1303" s="16">
        <f t="shared" si="106"/>
        <v>6</v>
      </c>
      <c r="E1303" s="16">
        <f t="shared" si="107"/>
        <v>2</v>
      </c>
      <c r="F1303" s="16">
        <f t="shared" si="108"/>
        <v>4</v>
      </c>
      <c r="G1303" s="195">
        <v>1301</v>
      </c>
      <c r="H1303" s="193">
        <v>0</v>
      </c>
    </row>
    <row r="1304" spans="2:8" x14ac:dyDescent="0.25">
      <c r="B1304" s="192">
        <f t="shared" si="109"/>
        <v>43155.208333330178</v>
      </c>
      <c r="C1304" s="16">
        <f t="shared" si="105"/>
        <v>2</v>
      </c>
      <c r="D1304" s="16">
        <f t="shared" si="106"/>
        <v>6</v>
      </c>
      <c r="E1304" s="16">
        <f t="shared" si="107"/>
        <v>2</v>
      </c>
      <c r="F1304" s="16">
        <f t="shared" si="108"/>
        <v>5</v>
      </c>
      <c r="G1304" s="195">
        <v>1302</v>
      </c>
      <c r="H1304" s="193">
        <v>0</v>
      </c>
    </row>
    <row r="1305" spans="2:8" x14ac:dyDescent="0.25">
      <c r="B1305" s="192">
        <f t="shared" si="109"/>
        <v>43155.249999996842</v>
      </c>
      <c r="C1305" s="16">
        <f t="shared" si="105"/>
        <v>2</v>
      </c>
      <c r="D1305" s="16">
        <f t="shared" si="106"/>
        <v>6</v>
      </c>
      <c r="E1305" s="16">
        <f t="shared" si="107"/>
        <v>2</v>
      </c>
      <c r="F1305" s="16">
        <f t="shared" si="108"/>
        <v>6</v>
      </c>
      <c r="G1305" s="195">
        <v>1303</v>
      </c>
      <c r="H1305" s="193">
        <v>0</v>
      </c>
    </row>
    <row r="1306" spans="2:8" x14ac:dyDescent="0.25">
      <c r="B1306" s="192">
        <f t="shared" si="109"/>
        <v>43155.291666663506</v>
      </c>
      <c r="C1306" s="16">
        <f t="shared" si="105"/>
        <v>2</v>
      </c>
      <c r="D1306" s="16">
        <f t="shared" si="106"/>
        <v>6</v>
      </c>
      <c r="E1306" s="16">
        <f t="shared" si="107"/>
        <v>2</v>
      </c>
      <c r="F1306" s="16">
        <f t="shared" si="108"/>
        <v>7</v>
      </c>
      <c r="G1306" s="195">
        <v>1304</v>
      </c>
      <c r="H1306" s="193">
        <v>1.9415697999999999E-2</v>
      </c>
    </row>
    <row r="1307" spans="2:8" x14ac:dyDescent="0.25">
      <c r="B1307" s="192">
        <f t="shared" si="109"/>
        <v>43155.333333330171</v>
      </c>
      <c r="C1307" s="16">
        <f t="shared" si="105"/>
        <v>2</v>
      </c>
      <c r="D1307" s="16">
        <f t="shared" si="106"/>
        <v>6</v>
      </c>
      <c r="E1307" s="16">
        <f t="shared" si="107"/>
        <v>2</v>
      </c>
      <c r="F1307" s="16">
        <f t="shared" si="108"/>
        <v>8</v>
      </c>
      <c r="G1307" s="195">
        <v>1305</v>
      </c>
      <c r="H1307" s="193">
        <v>0.117906519</v>
      </c>
    </row>
    <row r="1308" spans="2:8" x14ac:dyDescent="0.25">
      <c r="B1308" s="192">
        <f t="shared" si="109"/>
        <v>43155.374999996835</v>
      </c>
      <c r="C1308" s="16">
        <f t="shared" si="105"/>
        <v>2</v>
      </c>
      <c r="D1308" s="16">
        <f t="shared" si="106"/>
        <v>6</v>
      </c>
      <c r="E1308" s="16">
        <f t="shared" si="107"/>
        <v>2</v>
      </c>
      <c r="F1308" s="16">
        <f t="shared" si="108"/>
        <v>9</v>
      </c>
      <c r="G1308" s="195">
        <v>1306</v>
      </c>
      <c r="H1308" s="193">
        <v>0.210869639</v>
      </c>
    </row>
    <row r="1309" spans="2:8" x14ac:dyDescent="0.25">
      <c r="B1309" s="192">
        <f t="shared" si="109"/>
        <v>43155.416666663499</v>
      </c>
      <c r="C1309" s="16">
        <f t="shared" si="105"/>
        <v>2</v>
      </c>
      <c r="D1309" s="16">
        <f t="shared" si="106"/>
        <v>6</v>
      </c>
      <c r="E1309" s="16">
        <f t="shared" si="107"/>
        <v>2</v>
      </c>
      <c r="F1309" s="16">
        <f t="shared" si="108"/>
        <v>10</v>
      </c>
      <c r="G1309" s="195">
        <v>1307</v>
      </c>
      <c r="H1309" s="193">
        <v>0.28006261999999998</v>
      </c>
    </row>
    <row r="1310" spans="2:8" x14ac:dyDescent="0.25">
      <c r="B1310" s="192">
        <f t="shared" si="109"/>
        <v>43155.458333330163</v>
      </c>
      <c r="C1310" s="16">
        <f t="shared" si="105"/>
        <v>2</v>
      </c>
      <c r="D1310" s="16">
        <f t="shared" si="106"/>
        <v>6</v>
      </c>
      <c r="E1310" s="16">
        <f t="shared" si="107"/>
        <v>2</v>
      </c>
      <c r="F1310" s="16">
        <f t="shared" si="108"/>
        <v>11</v>
      </c>
      <c r="G1310" s="195">
        <v>1308</v>
      </c>
      <c r="H1310" s="193">
        <v>0.324299581</v>
      </c>
    </row>
    <row r="1311" spans="2:8" x14ac:dyDescent="0.25">
      <c r="B1311" s="192">
        <f t="shared" si="109"/>
        <v>43155.499999996828</v>
      </c>
      <c r="C1311" s="16">
        <f t="shared" si="105"/>
        <v>2</v>
      </c>
      <c r="D1311" s="16">
        <f t="shared" si="106"/>
        <v>6</v>
      </c>
      <c r="E1311" s="16">
        <f t="shared" si="107"/>
        <v>2</v>
      </c>
      <c r="F1311" s="16">
        <f t="shared" si="108"/>
        <v>12</v>
      </c>
      <c r="G1311" s="195">
        <v>1309</v>
      </c>
      <c r="H1311" s="193">
        <v>0.33001149899999999</v>
      </c>
    </row>
    <row r="1312" spans="2:8" x14ac:dyDescent="0.25">
      <c r="B1312" s="192">
        <f t="shared" si="109"/>
        <v>43155.541666663492</v>
      </c>
      <c r="C1312" s="16">
        <f t="shared" si="105"/>
        <v>2</v>
      </c>
      <c r="D1312" s="16">
        <f t="shared" si="106"/>
        <v>6</v>
      </c>
      <c r="E1312" s="16">
        <f t="shared" si="107"/>
        <v>2</v>
      </c>
      <c r="F1312" s="16">
        <f t="shared" si="108"/>
        <v>13</v>
      </c>
      <c r="G1312" s="195">
        <v>1310</v>
      </c>
      <c r="H1312" s="193">
        <v>0.32058558999999998</v>
      </c>
    </row>
    <row r="1313" spans="2:8" x14ac:dyDescent="0.25">
      <c r="B1313" s="192">
        <f t="shared" si="109"/>
        <v>43155.583333330156</v>
      </c>
      <c r="C1313" s="16">
        <f t="shared" si="105"/>
        <v>2</v>
      </c>
      <c r="D1313" s="16">
        <f t="shared" si="106"/>
        <v>6</v>
      </c>
      <c r="E1313" s="16">
        <f t="shared" si="107"/>
        <v>2</v>
      </c>
      <c r="F1313" s="16">
        <f t="shared" si="108"/>
        <v>14</v>
      </c>
      <c r="G1313" s="195">
        <v>1311</v>
      </c>
      <c r="H1313" s="193">
        <v>0.290998908</v>
      </c>
    </row>
    <row r="1314" spans="2:8" x14ac:dyDescent="0.25">
      <c r="B1314" s="192">
        <f t="shared" si="109"/>
        <v>43155.62499999682</v>
      </c>
      <c r="C1314" s="16">
        <f t="shared" si="105"/>
        <v>2</v>
      </c>
      <c r="D1314" s="16">
        <f t="shared" si="106"/>
        <v>6</v>
      </c>
      <c r="E1314" s="16">
        <f t="shared" si="107"/>
        <v>2</v>
      </c>
      <c r="F1314" s="16">
        <f t="shared" si="108"/>
        <v>15</v>
      </c>
      <c r="G1314" s="195">
        <v>1312</v>
      </c>
      <c r="H1314" s="193">
        <v>0.23495155300000001</v>
      </c>
    </row>
    <row r="1315" spans="2:8" x14ac:dyDescent="0.25">
      <c r="B1315" s="192">
        <f t="shared" si="109"/>
        <v>43155.666666663485</v>
      </c>
      <c r="C1315" s="16">
        <f t="shared" si="105"/>
        <v>2</v>
      </c>
      <c r="D1315" s="16">
        <f t="shared" si="106"/>
        <v>6</v>
      </c>
      <c r="E1315" s="16">
        <f t="shared" si="107"/>
        <v>2</v>
      </c>
      <c r="F1315" s="16">
        <f t="shared" si="108"/>
        <v>16</v>
      </c>
      <c r="G1315" s="195">
        <v>1313</v>
      </c>
      <c r="H1315" s="193">
        <v>0.17378478</v>
      </c>
    </row>
    <row r="1316" spans="2:8" x14ac:dyDescent="0.25">
      <c r="B1316" s="192">
        <f t="shared" si="109"/>
        <v>43155.708333330149</v>
      </c>
      <c r="C1316" s="16">
        <f t="shared" si="105"/>
        <v>2</v>
      </c>
      <c r="D1316" s="16">
        <f t="shared" si="106"/>
        <v>6</v>
      </c>
      <c r="E1316" s="16">
        <f t="shared" si="107"/>
        <v>2</v>
      </c>
      <c r="F1316" s="16">
        <f t="shared" si="108"/>
        <v>17</v>
      </c>
      <c r="G1316" s="195">
        <v>1314</v>
      </c>
      <c r="H1316" s="193">
        <v>4.4554567000000003E-2</v>
      </c>
    </row>
    <row r="1317" spans="2:8" x14ac:dyDescent="0.25">
      <c r="B1317" s="192">
        <f t="shared" si="109"/>
        <v>43155.749999996813</v>
      </c>
      <c r="C1317" s="16">
        <f t="shared" si="105"/>
        <v>2</v>
      </c>
      <c r="D1317" s="16">
        <f t="shared" si="106"/>
        <v>6</v>
      </c>
      <c r="E1317" s="16">
        <f t="shared" si="107"/>
        <v>2</v>
      </c>
      <c r="F1317" s="16">
        <f t="shared" si="108"/>
        <v>18</v>
      </c>
      <c r="G1317" s="195">
        <v>1315</v>
      </c>
      <c r="H1317" s="193">
        <v>0</v>
      </c>
    </row>
    <row r="1318" spans="2:8" x14ac:dyDescent="0.25">
      <c r="B1318" s="192">
        <f t="shared" si="109"/>
        <v>43155.791666663477</v>
      </c>
      <c r="C1318" s="16">
        <f t="shared" si="105"/>
        <v>2</v>
      </c>
      <c r="D1318" s="16">
        <f t="shared" si="106"/>
        <v>6</v>
      </c>
      <c r="E1318" s="16">
        <f t="shared" si="107"/>
        <v>2</v>
      </c>
      <c r="F1318" s="16">
        <f t="shared" si="108"/>
        <v>19</v>
      </c>
      <c r="G1318" s="195">
        <v>1316</v>
      </c>
      <c r="H1318" s="193">
        <v>0</v>
      </c>
    </row>
    <row r="1319" spans="2:8" x14ac:dyDescent="0.25">
      <c r="B1319" s="192">
        <f t="shared" si="109"/>
        <v>43155.833333330142</v>
      </c>
      <c r="C1319" s="16">
        <f t="shared" si="105"/>
        <v>2</v>
      </c>
      <c r="D1319" s="16">
        <f t="shared" si="106"/>
        <v>6</v>
      </c>
      <c r="E1319" s="16">
        <f t="shared" si="107"/>
        <v>2</v>
      </c>
      <c r="F1319" s="16">
        <f t="shared" si="108"/>
        <v>20</v>
      </c>
      <c r="G1319" s="195">
        <v>1317</v>
      </c>
      <c r="H1319" s="193">
        <v>0</v>
      </c>
    </row>
    <row r="1320" spans="2:8" x14ac:dyDescent="0.25">
      <c r="B1320" s="192">
        <f t="shared" si="109"/>
        <v>43155.874999996806</v>
      </c>
      <c r="C1320" s="16">
        <f t="shared" si="105"/>
        <v>2</v>
      </c>
      <c r="D1320" s="16">
        <f t="shared" si="106"/>
        <v>6</v>
      </c>
      <c r="E1320" s="16">
        <f t="shared" si="107"/>
        <v>2</v>
      </c>
      <c r="F1320" s="16">
        <f t="shared" si="108"/>
        <v>21</v>
      </c>
      <c r="G1320" s="195">
        <v>1318</v>
      </c>
      <c r="H1320" s="193">
        <v>0</v>
      </c>
    </row>
    <row r="1321" spans="2:8" x14ac:dyDescent="0.25">
      <c r="B1321" s="192">
        <f t="shared" si="109"/>
        <v>43155.91666666347</v>
      </c>
      <c r="C1321" s="16">
        <f t="shared" si="105"/>
        <v>2</v>
      </c>
      <c r="D1321" s="16">
        <f t="shared" si="106"/>
        <v>6</v>
      </c>
      <c r="E1321" s="16">
        <f t="shared" si="107"/>
        <v>2</v>
      </c>
      <c r="F1321" s="16">
        <f t="shared" si="108"/>
        <v>22</v>
      </c>
      <c r="G1321" s="195">
        <v>1319</v>
      </c>
      <c r="H1321" s="193">
        <v>0</v>
      </c>
    </row>
    <row r="1322" spans="2:8" x14ac:dyDescent="0.25">
      <c r="B1322" s="192">
        <f t="shared" si="109"/>
        <v>43155.958333330134</v>
      </c>
      <c r="C1322" s="16">
        <f t="shared" si="105"/>
        <v>2</v>
      </c>
      <c r="D1322" s="16">
        <f t="shared" si="106"/>
        <v>6</v>
      </c>
      <c r="E1322" s="16">
        <f t="shared" si="107"/>
        <v>2</v>
      </c>
      <c r="F1322" s="16">
        <f t="shared" si="108"/>
        <v>23</v>
      </c>
      <c r="G1322" s="195">
        <v>1320</v>
      </c>
      <c r="H1322" s="193">
        <v>0</v>
      </c>
    </row>
    <row r="1323" spans="2:8" x14ac:dyDescent="0.25">
      <c r="B1323" s="192">
        <f t="shared" si="109"/>
        <v>43155.999999996799</v>
      </c>
      <c r="C1323" s="16">
        <f t="shared" si="105"/>
        <v>2</v>
      </c>
      <c r="D1323" s="16">
        <f t="shared" si="106"/>
        <v>7</v>
      </c>
      <c r="E1323" s="16">
        <f t="shared" si="107"/>
        <v>2</v>
      </c>
      <c r="F1323" s="16">
        <f t="shared" si="108"/>
        <v>0</v>
      </c>
      <c r="G1323" s="195">
        <v>1321</v>
      </c>
      <c r="H1323" s="193">
        <v>0</v>
      </c>
    </row>
    <row r="1324" spans="2:8" x14ac:dyDescent="0.25">
      <c r="B1324" s="192">
        <f t="shared" si="109"/>
        <v>43156.041666663463</v>
      </c>
      <c r="C1324" s="16">
        <f t="shared" si="105"/>
        <v>2</v>
      </c>
      <c r="D1324" s="16">
        <f t="shared" si="106"/>
        <v>7</v>
      </c>
      <c r="E1324" s="16">
        <f t="shared" si="107"/>
        <v>2</v>
      </c>
      <c r="F1324" s="16">
        <f t="shared" si="108"/>
        <v>1</v>
      </c>
      <c r="G1324" s="195">
        <v>1322</v>
      </c>
      <c r="H1324" s="193">
        <v>0</v>
      </c>
    </row>
    <row r="1325" spans="2:8" x14ac:dyDescent="0.25">
      <c r="B1325" s="192">
        <f t="shared" si="109"/>
        <v>43156.083333330127</v>
      </c>
      <c r="C1325" s="16">
        <f t="shared" si="105"/>
        <v>2</v>
      </c>
      <c r="D1325" s="16">
        <f t="shared" si="106"/>
        <v>7</v>
      </c>
      <c r="E1325" s="16">
        <f t="shared" si="107"/>
        <v>2</v>
      </c>
      <c r="F1325" s="16">
        <f t="shared" si="108"/>
        <v>2</v>
      </c>
      <c r="G1325" s="195">
        <v>1323</v>
      </c>
      <c r="H1325" s="193">
        <v>0</v>
      </c>
    </row>
    <row r="1326" spans="2:8" x14ac:dyDescent="0.25">
      <c r="B1326" s="192">
        <f t="shared" si="109"/>
        <v>43156.124999996791</v>
      </c>
      <c r="C1326" s="16">
        <f t="shared" si="105"/>
        <v>2</v>
      </c>
      <c r="D1326" s="16">
        <f t="shared" si="106"/>
        <v>7</v>
      </c>
      <c r="E1326" s="16">
        <f t="shared" si="107"/>
        <v>2</v>
      </c>
      <c r="F1326" s="16">
        <f t="shared" si="108"/>
        <v>3</v>
      </c>
      <c r="G1326" s="195">
        <v>1324</v>
      </c>
      <c r="H1326" s="193">
        <v>0</v>
      </c>
    </row>
    <row r="1327" spans="2:8" x14ac:dyDescent="0.25">
      <c r="B1327" s="192">
        <f t="shared" si="109"/>
        <v>43156.166666663456</v>
      </c>
      <c r="C1327" s="16">
        <f t="shared" si="105"/>
        <v>2</v>
      </c>
      <c r="D1327" s="16">
        <f t="shared" si="106"/>
        <v>7</v>
      </c>
      <c r="E1327" s="16">
        <f t="shared" si="107"/>
        <v>2</v>
      </c>
      <c r="F1327" s="16">
        <f t="shared" si="108"/>
        <v>4</v>
      </c>
      <c r="G1327" s="195">
        <v>1325</v>
      </c>
      <c r="H1327" s="193">
        <v>0</v>
      </c>
    </row>
    <row r="1328" spans="2:8" x14ac:dyDescent="0.25">
      <c r="B1328" s="192">
        <f t="shared" si="109"/>
        <v>43156.20833333012</v>
      </c>
      <c r="C1328" s="16">
        <f t="shared" si="105"/>
        <v>2</v>
      </c>
      <c r="D1328" s="16">
        <f t="shared" si="106"/>
        <v>7</v>
      </c>
      <c r="E1328" s="16">
        <f t="shared" si="107"/>
        <v>2</v>
      </c>
      <c r="F1328" s="16">
        <f t="shared" si="108"/>
        <v>5</v>
      </c>
      <c r="G1328" s="195">
        <v>1326</v>
      </c>
      <c r="H1328" s="193">
        <v>0</v>
      </c>
    </row>
    <row r="1329" spans="2:8" x14ac:dyDescent="0.25">
      <c r="B1329" s="192">
        <f t="shared" si="109"/>
        <v>43156.249999996784</v>
      </c>
      <c r="C1329" s="16">
        <f t="shared" si="105"/>
        <v>2</v>
      </c>
      <c r="D1329" s="16">
        <f t="shared" si="106"/>
        <v>7</v>
      </c>
      <c r="E1329" s="16">
        <f t="shared" si="107"/>
        <v>2</v>
      </c>
      <c r="F1329" s="16">
        <f t="shared" si="108"/>
        <v>6</v>
      </c>
      <c r="G1329" s="195">
        <v>1327</v>
      </c>
      <c r="H1329" s="193">
        <v>0</v>
      </c>
    </row>
    <row r="1330" spans="2:8" x14ac:dyDescent="0.25">
      <c r="B1330" s="192">
        <f t="shared" si="109"/>
        <v>43156.291666663448</v>
      </c>
      <c r="C1330" s="16">
        <f t="shared" si="105"/>
        <v>2</v>
      </c>
      <c r="D1330" s="16">
        <f t="shared" si="106"/>
        <v>7</v>
      </c>
      <c r="E1330" s="16">
        <f t="shared" si="107"/>
        <v>2</v>
      </c>
      <c r="F1330" s="16">
        <f t="shared" si="108"/>
        <v>7</v>
      </c>
      <c r="G1330" s="195">
        <v>1328</v>
      </c>
      <c r="H1330" s="193">
        <v>2.6839459999999999E-2</v>
      </c>
    </row>
    <row r="1331" spans="2:8" x14ac:dyDescent="0.25">
      <c r="B1331" s="192">
        <f t="shared" si="109"/>
        <v>43156.333333330113</v>
      </c>
      <c r="C1331" s="16">
        <f t="shared" si="105"/>
        <v>2</v>
      </c>
      <c r="D1331" s="16">
        <f t="shared" si="106"/>
        <v>7</v>
      </c>
      <c r="E1331" s="16">
        <f t="shared" si="107"/>
        <v>2</v>
      </c>
      <c r="F1331" s="16">
        <f t="shared" si="108"/>
        <v>8</v>
      </c>
      <c r="G1331" s="195">
        <v>1329</v>
      </c>
      <c r="H1331" s="193">
        <v>0.13883200500000001</v>
      </c>
    </row>
    <row r="1332" spans="2:8" x14ac:dyDescent="0.25">
      <c r="B1332" s="192">
        <f t="shared" si="109"/>
        <v>43156.374999996777</v>
      </c>
      <c r="C1332" s="16">
        <f t="shared" si="105"/>
        <v>2</v>
      </c>
      <c r="D1332" s="16">
        <f t="shared" si="106"/>
        <v>7</v>
      </c>
      <c r="E1332" s="16">
        <f t="shared" si="107"/>
        <v>2</v>
      </c>
      <c r="F1332" s="16">
        <f t="shared" si="108"/>
        <v>9</v>
      </c>
      <c r="G1332" s="195">
        <v>1330</v>
      </c>
      <c r="H1332" s="193">
        <v>0.25160528100000001</v>
      </c>
    </row>
    <row r="1333" spans="2:8" x14ac:dyDescent="0.25">
      <c r="B1333" s="192">
        <f t="shared" si="109"/>
        <v>43156.416666663441</v>
      </c>
      <c r="C1333" s="16">
        <f t="shared" si="105"/>
        <v>2</v>
      </c>
      <c r="D1333" s="16">
        <f t="shared" si="106"/>
        <v>7</v>
      </c>
      <c r="E1333" s="16">
        <f t="shared" si="107"/>
        <v>2</v>
      </c>
      <c r="F1333" s="16">
        <f t="shared" si="108"/>
        <v>10</v>
      </c>
      <c r="G1333" s="195">
        <v>1331</v>
      </c>
      <c r="H1333" s="193">
        <v>0.345644695</v>
      </c>
    </row>
    <row r="1334" spans="2:8" x14ac:dyDescent="0.25">
      <c r="B1334" s="192">
        <f t="shared" si="109"/>
        <v>43156.458333330105</v>
      </c>
      <c r="C1334" s="16">
        <f t="shared" si="105"/>
        <v>2</v>
      </c>
      <c r="D1334" s="16">
        <f t="shared" si="106"/>
        <v>7</v>
      </c>
      <c r="E1334" s="16">
        <f t="shared" si="107"/>
        <v>2</v>
      </c>
      <c r="F1334" s="16">
        <f t="shared" si="108"/>
        <v>11</v>
      </c>
      <c r="G1334" s="195">
        <v>1332</v>
      </c>
      <c r="H1334" s="193">
        <v>0.39577166699999999</v>
      </c>
    </row>
    <row r="1335" spans="2:8" x14ac:dyDescent="0.25">
      <c r="B1335" s="192">
        <f t="shared" si="109"/>
        <v>43156.499999996769</v>
      </c>
      <c r="C1335" s="16">
        <f t="shared" si="105"/>
        <v>2</v>
      </c>
      <c r="D1335" s="16">
        <f t="shared" si="106"/>
        <v>7</v>
      </c>
      <c r="E1335" s="16">
        <f t="shared" si="107"/>
        <v>2</v>
      </c>
      <c r="F1335" s="16">
        <f t="shared" si="108"/>
        <v>12</v>
      </c>
      <c r="G1335" s="195">
        <v>1333</v>
      </c>
      <c r="H1335" s="193">
        <v>0.41395042199999998</v>
      </c>
    </row>
    <row r="1336" spans="2:8" x14ac:dyDescent="0.25">
      <c r="B1336" s="192">
        <f t="shared" si="109"/>
        <v>43156.541666663434</v>
      </c>
      <c r="C1336" s="16">
        <f t="shared" si="105"/>
        <v>2</v>
      </c>
      <c r="D1336" s="16">
        <f t="shared" si="106"/>
        <v>7</v>
      </c>
      <c r="E1336" s="16">
        <f t="shared" si="107"/>
        <v>2</v>
      </c>
      <c r="F1336" s="16">
        <f t="shared" si="108"/>
        <v>13</v>
      </c>
      <c r="G1336" s="195">
        <v>1334</v>
      </c>
      <c r="H1336" s="193">
        <v>0.36854137799999998</v>
      </c>
    </row>
    <row r="1337" spans="2:8" x14ac:dyDescent="0.25">
      <c r="B1337" s="192">
        <f t="shared" si="109"/>
        <v>43156.583333330098</v>
      </c>
      <c r="C1337" s="16">
        <f t="shared" si="105"/>
        <v>2</v>
      </c>
      <c r="D1337" s="16">
        <f t="shared" si="106"/>
        <v>7</v>
      </c>
      <c r="E1337" s="16">
        <f t="shared" si="107"/>
        <v>2</v>
      </c>
      <c r="F1337" s="16">
        <f t="shared" si="108"/>
        <v>14</v>
      </c>
      <c r="G1337" s="195">
        <v>1335</v>
      </c>
      <c r="H1337" s="193">
        <v>0.32027232999999999</v>
      </c>
    </row>
    <row r="1338" spans="2:8" x14ac:dyDescent="0.25">
      <c r="B1338" s="192">
        <f t="shared" si="109"/>
        <v>43156.624999996762</v>
      </c>
      <c r="C1338" s="16">
        <f t="shared" si="105"/>
        <v>2</v>
      </c>
      <c r="D1338" s="16">
        <f t="shared" si="106"/>
        <v>7</v>
      </c>
      <c r="E1338" s="16">
        <f t="shared" si="107"/>
        <v>2</v>
      </c>
      <c r="F1338" s="16">
        <f t="shared" si="108"/>
        <v>15</v>
      </c>
      <c r="G1338" s="195">
        <v>1336</v>
      </c>
      <c r="H1338" s="193">
        <v>0.28592206799999997</v>
      </c>
    </row>
    <row r="1339" spans="2:8" x14ac:dyDescent="0.25">
      <c r="B1339" s="192">
        <f t="shared" si="109"/>
        <v>43156.666666663426</v>
      </c>
      <c r="C1339" s="16">
        <f t="shared" si="105"/>
        <v>2</v>
      </c>
      <c r="D1339" s="16">
        <f t="shared" si="106"/>
        <v>7</v>
      </c>
      <c r="E1339" s="16">
        <f t="shared" si="107"/>
        <v>2</v>
      </c>
      <c r="F1339" s="16">
        <f t="shared" si="108"/>
        <v>16</v>
      </c>
      <c r="G1339" s="195">
        <v>1337</v>
      </c>
      <c r="H1339" s="193">
        <v>0.19311599600000001</v>
      </c>
    </row>
    <row r="1340" spans="2:8" x14ac:dyDescent="0.25">
      <c r="B1340" s="192">
        <f t="shared" si="109"/>
        <v>43156.708333330091</v>
      </c>
      <c r="C1340" s="16">
        <f t="shared" si="105"/>
        <v>2</v>
      </c>
      <c r="D1340" s="16">
        <f t="shared" si="106"/>
        <v>7</v>
      </c>
      <c r="E1340" s="16">
        <f t="shared" si="107"/>
        <v>2</v>
      </c>
      <c r="F1340" s="16">
        <f t="shared" si="108"/>
        <v>17</v>
      </c>
      <c r="G1340" s="195">
        <v>1338</v>
      </c>
      <c r="H1340" s="193">
        <v>5.7212262E-2</v>
      </c>
    </row>
    <row r="1341" spans="2:8" x14ac:dyDescent="0.25">
      <c r="B1341" s="192">
        <f t="shared" si="109"/>
        <v>43156.749999996755</v>
      </c>
      <c r="C1341" s="16">
        <f t="shared" si="105"/>
        <v>2</v>
      </c>
      <c r="D1341" s="16">
        <f t="shared" si="106"/>
        <v>7</v>
      </c>
      <c r="E1341" s="16">
        <f t="shared" si="107"/>
        <v>2</v>
      </c>
      <c r="F1341" s="16">
        <f t="shared" si="108"/>
        <v>18</v>
      </c>
      <c r="G1341" s="195">
        <v>1339</v>
      </c>
      <c r="H1341" s="193">
        <v>3.5647800000000002E-4</v>
      </c>
    </row>
    <row r="1342" spans="2:8" x14ac:dyDescent="0.25">
      <c r="B1342" s="192">
        <f t="shared" si="109"/>
        <v>43156.791666663419</v>
      </c>
      <c r="C1342" s="16">
        <f t="shared" si="105"/>
        <v>2</v>
      </c>
      <c r="D1342" s="16">
        <f t="shared" si="106"/>
        <v>7</v>
      </c>
      <c r="E1342" s="16">
        <f t="shared" si="107"/>
        <v>2</v>
      </c>
      <c r="F1342" s="16">
        <f t="shared" si="108"/>
        <v>19</v>
      </c>
      <c r="G1342" s="195">
        <v>1340</v>
      </c>
      <c r="H1342" s="193">
        <v>0</v>
      </c>
    </row>
    <row r="1343" spans="2:8" x14ac:dyDescent="0.25">
      <c r="B1343" s="192">
        <f t="shared" si="109"/>
        <v>43156.833333330083</v>
      </c>
      <c r="C1343" s="16">
        <f t="shared" si="105"/>
        <v>2</v>
      </c>
      <c r="D1343" s="16">
        <f t="shared" si="106"/>
        <v>7</v>
      </c>
      <c r="E1343" s="16">
        <f t="shared" si="107"/>
        <v>2</v>
      </c>
      <c r="F1343" s="16">
        <f t="shared" si="108"/>
        <v>20</v>
      </c>
      <c r="G1343" s="195">
        <v>1341</v>
      </c>
      <c r="H1343" s="193">
        <v>0</v>
      </c>
    </row>
    <row r="1344" spans="2:8" x14ac:dyDescent="0.25">
      <c r="B1344" s="192">
        <f t="shared" si="109"/>
        <v>43156.874999996748</v>
      </c>
      <c r="C1344" s="16">
        <f t="shared" si="105"/>
        <v>2</v>
      </c>
      <c r="D1344" s="16">
        <f t="shared" si="106"/>
        <v>7</v>
      </c>
      <c r="E1344" s="16">
        <f t="shared" si="107"/>
        <v>2</v>
      </c>
      <c r="F1344" s="16">
        <f t="shared" si="108"/>
        <v>21</v>
      </c>
      <c r="G1344" s="195">
        <v>1342</v>
      </c>
      <c r="H1344" s="193">
        <v>0</v>
      </c>
    </row>
    <row r="1345" spans="2:8" x14ac:dyDescent="0.25">
      <c r="B1345" s="192">
        <f t="shared" si="109"/>
        <v>43156.916666663412</v>
      </c>
      <c r="C1345" s="16">
        <f t="shared" si="105"/>
        <v>2</v>
      </c>
      <c r="D1345" s="16">
        <f t="shared" si="106"/>
        <v>7</v>
      </c>
      <c r="E1345" s="16">
        <f t="shared" si="107"/>
        <v>2</v>
      </c>
      <c r="F1345" s="16">
        <f t="shared" si="108"/>
        <v>22</v>
      </c>
      <c r="G1345" s="195">
        <v>1343</v>
      </c>
      <c r="H1345" s="193">
        <v>0</v>
      </c>
    </row>
    <row r="1346" spans="2:8" x14ac:dyDescent="0.25">
      <c r="B1346" s="192">
        <f t="shared" si="109"/>
        <v>43156.958333330076</v>
      </c>
      <c r="C1346" s="16">
        <f t="shared" si="105"/>
        <v>2</v>
      </c>
      <c r="D1346" s="16">
        <f t="shared" si="106"/>
        <v>7</v>
      </c>
      <c r="E1346" s="16">
        <f t="shared" si="107"/>
        <v>2</v>
      </c>
      <c r="F1346" s="16">
        <f t="shared" si="108"/>
        <v>23</v>
      </c>
      <c r="G1346" s="195">
        <v>1344</v>
      </c>
      <c r="H1346" s="193">
        <v>0</v>
      </c>
    </row>
    <row r="1347" spans="2:8" x14ac:dyDescent="0.25">
      <c r="B1347" s="192">
        <f t="shared" si="109"/>
        <v>43156.99999999674</v>
      </c>
      <c r="C1347" s="16">
        <f t="shared" si="105"/>
        <v>2</v>
      </c>
      <c r="D1347" s="16">
        <f t="shared" si="106"/>
        <v>1</v>
      </c>
      <c r="E1347" s="16">
        <f t="shared" si="107"/>
        <v>1</v>
      </c>
      <c r="F1347" s="16">
        <f t="shared" si="108"/>
        <v>0</v>
      </c>
      <c r="G1347" s="195">
        <v>1345</v>
      </c>
      <c r="H1347" s="193">
        <v>0</v>
      </c>
    </row>
    <row r="1348" spans="2:8" x14ac:dyDescent="0.25">
      <c r="B1348" s="192">
        <f t="shared" si="109"/>
        <v>43157.041666663405</v>
      </c>
      <c r="C1348" s="16">
        <f t="shared" ref="C1348:C1411" si="110">MONTH(B1348)</f>
        <v>2</v>
      </c>
      <c r="D1348" s="16">
        <f t="shared" ref="D1348:D1411" si="111">WEEKDAY(B1348,2)</f>
        <v>1</v>
      </c>
      <c r="E1348" s="16">
        <f t="shared" ref="E1348:E1411" si="112">IF(D1348&lt;6,1,2)</f>
        <v>1</v>
      </c>
      <c r="F1348" s="16">
        <f t="shared" ref="F1348:F1411" si="113">HOUR(B1348)</f>
        <v>1</v>
      </c>
      <c r="G1348" s="195">
        <v>1346</v>
      </c>
      <c r="H1348" s="193">
        <v>0</v>
      </c>
    </row>
    <row r="1349" spans="2:8" x14ac:dyDescent="0.25">
      <c r="B1349" s="192">
        <f t="shared" ref="B1349:B1412" si="114">B1348+1/24</f>
        <v>43157.083333330069</v>
      </c>
      <c r="C1349" s="16">
        <f t="shared" si="110"/>
        <v>2</v>
      </c>
      <c r="D1349" s="16">
        <f t="shared" si="111"/>
        <v>1</v>
      </c>
      <c r="E1349" s="16">
        <f t="shared" si="112"/>
        <v>1</v>
      </c>
      <c r="F1349" s="16">
        <f t="shared" si="113"/>
        <v>2</v>
      </c>
      <c r="G1349" s="195">
        <v>1347</v>
      </c>
      <c r="H1349" s="193">
        <v>0</v>
      </c>
    </row>
    <row r="1350" spans="2:8" x14ac:dyDescent="0.25">
      <c r="B1350" s="192">
        <f t="shared" si="114"/>
        <v>43157.124999996733</v>
      </c>
      <c r="C1350" s="16">
        <f t="shared" si="110"/>
        <v>2</v>
      </c>
      <c r="D1350" s="16">
        <f t="shared" si="111"/>
        <v>1</v>
      </c>
      <c r="E1350" s="16">
        <f t="shared" si="112"/>
        <v>1</v>
      </c>
      <c r="F1350" s="16">
        <f t="shared" si="113"/>
        <v>3</v>
      </c>
      <c r="G1350" s="195">
        <v>1348</v>
      </c>
      <c r="H1350" s="193">
        <v>0</v>
      </c>
    </row>
    <row r="1351" spans="2:8" x14ac:dyDescent="0.25">
      <c r="B1351" s="192">
        <f t="shared" si="114"/>
        <v>43157.166666663397</v>
      </c>
      <c r="C1351" s="16">
        <f t="shared" si="110"/>
        <v>2</v>
      </c>
      <c r="D1351" s="16">
        <f t="shared" si="111"/>
        <v>1</v>
      </c>
      <c r="E1351" s="16">
        <f t="shared" si="112"/>
        <v>1</v>
      </c>
      <c r="F1351" s="16">
        <f t="shared" si="113"/>
        <v>4</v>
      </c>
      <c r="G1351" s="195">
        <v>1349</v>
      </c>
      <c r="H1351" s="193">
        <v>0</v>
      </c>
    </row>
    <row r="1352" spans="2:8" x14ac:dyDescent="0.25">
      <c r="B1352" s="192">
        <f t="shared" si="114"/>
        <v>43157.208333330062</v>
      </c>
      <c r="C1352" s="16">
        <f t="shared" si="110"/>
        <v>2</v>
      </c>
      <c r="D1352" s="16">
        <f t="shared" si="111"/>
        <v>1</v>
      </c>
      <c r="E1352" s="16">
        <f t="shared" si="112"/>
        <v>1</v>
      </c>
      <c r="F1352" s="16">
        <f t="shared" si="113"/>
        <v>5</v>
      </c>
      <c r="G1352" s="195">
        <v>1350</v>
      </c>
      <c r="H1352" s="193">
        <v>0</v>
      </c>
    </row>
    <row r="1353" spans="2:8" x14ac:dyDescent="0.25">
      <c r="B1353" s="192">
        <f t="shared" si="114"/>
        <v>43157.249999996726</v>
      </c>
      <c r="C1353" s="16">
        <f t="shared" si="110"/>
        <v>2</v>
      </c>
      <c r="D1353" s="16">
        <f t="shared" si="111"/>
        <v>1</v>
      </c>
      <c r="E1353" s="16">
        <f t="shared" si="112"/>
        <v>1</v>
      </c>
      <c r="F1353" s="16">
        <f t="shared" si="113"/>
        <v>6</v>
      </c>
      <c r="G1353" s="195">
        <v>1351</v>
      </c>
      <c r="H1353" s="193">
        <v>0</v>
      </c>
    </row>
    <row r="1354" spans="2:8" x14ac:dyDescent="0.25">
      <c r="B1354" s="192">
        <f t="shared" si="114"/>
        <v>43157.29166666339</v>
      </c>
      <c r="C1354" s="16">
        <f t="shared" si="110"/>
        <v>2</v>
      </c>
      <c r="D1354" s="16">
        <f t="shared" si="111"/>
        <v>1</v>
      </c>
      <c r="E1354" s="16">
        <f t="shared" si="112"/>
        <v>1</v>
      </c>
      <c r="F1354" s="16">
        <f t="shared" si="113"/>
        <v>7</v>
      </c>
      <c r="G1354" s="195">
        <v>1352</v>
      </c>
      <c r="H1354" s="193">
        <v>3.5527693999999999E-2</v>
      </c>
    </row>
    <row r="1355" spans="2:8" x14ac:dyDescent="0.25">
      <c r="B1355" s="192">
        <f t="shared" si="114"/>
        <v>43157.333333330054</v>
      </c>
      <c r="C1355" s="16">
        <f t="shared" si="110"/>
        <v>2</v>
      </c>
      <c r="D1355" s="16">
        <f t="shared" si="111"/>
        <v>1</v>
      </c>
      <c r="E1355" s="16">
        <f t="shared" si="112"/>
        <v>1</v>
      </c>
      <c r="F1355" s="16">
        <f t="shared" si="113"/>
        <v>8</v>
      </c>
      <c r="G1355" s="195">
        <v>1353</v>
      </c>
      <c r="H1355" s="193">
        <v>0.15957718300000001</v>
      </c>
    </row>
    <row r="1356" spans="2:8" x14ac:dyDescent="0.25">
      <c r="B1356" s="192">
        <f t="shared" si="114"/>
        <v>43157.374999996719</v>
      </c>
      <c r="C1356" s="16">
        <f t="shared" si="110"/>
        <v>2</v>
      </c>
      <c r="D1356" s="16">
        <f t="shared" si="111"/>
        <v>1</v>
      </c>
      <c r="E1356" s="16">
        <f t="shared" si="112"/>
        <v>1</v>
      </c>
      <c r="F1356" s="16">
        <f t="shared" si="113"/>
        <v>9</v>
      </c>
      <c r="G1356" s="195">
        <v>1354</v>
      </c>
      <c r="H1356" s="193">
        <v>0.27171050699999999</v>
      </c>
    </row>
    <row r="1357" spans="2:8" x14ac:dyDescent="0.25">
      <c r="B1357" s="192">
        <f t="shared" si="114"/>
        <v>43157.416666663383</v>
      </c>
      <c r="C1357" s="16">
        <f t="shared" si="110"/>
        <v>2</v>
      </c>
      <c r="D1357" s="16">
        <f t="shared" si="111"/>
        <v>1</v>
      </c>
      <c r="E1357" s="16">
        <f t="shared" si="112"/>
        <v>1</v>
      </c>
      <c r="F1357" s="16">
        <f t="shared" si="113"/>
        <v>10</v>
      </c>
      <c r="G1357" s="195">
        <v>1355</v>
      </c>
      <c r="H1357" s="193">
        <v>0.35370331399999999</v>
      </c>
    </row>
    <row r="1358" spans="2:8" x14ac:dyDescent="0.25">
      <c r="B1358" s="192">
        <f t="shared" si="114"/>
        <v>43157.458333330047</v>
      </c>
      <c r="C1358" s="16">
        <f t="shared" si="110"/>
        <v>2</v>
      </c>
      <c r="D1358" s="16">
        <f t="shared" si="111"/>
        <v>1</v>
      </c>
      <c r="E1358" s="16">
        <f t="shared" si="112"/>
        <v>1</v>
      </c>
      <c r="F1358" s="16">
        <f t="shared" si="113"/>
        <v>11</v>
      </c>
      <c r="G1358" s="195">
        <v>1356</v>
      </c>
      <c r="H1358" s="193">
        <v>0.40687344800000003</v>
      </c>
    </row>
    <row r="1359" spans="2:8" x14ac:dyDescent="0.25">
      <c r="B1359" s="192">
        <f t="shared" si="114"/>
        <v>43157.499999996711</v>
      </c>
      <c r="C1359" s="16">
        <f t="shared" si="110"/>
        <v>2</v>
      </c>
      <c r="D1359" s="16">
        <f t="shared" si="111"/>
        <v>1</v>
      </c>
      <c r="E1359" s="16">
        <f t="shared" si="112"/>
        <v>1</v>
      </c>
      <c r="F1359" s="16">
        <f t="shared" si="113"/>
        <v>12</v>
      </c>
      <c r="G1359" s="195">
        <v>1357</v>
      </c>
      <c r="H1359" s="193">
        <v>0.404108668</v>
      </c>
    </row>
    <row r="1360" spans="2:8" x14ac:dyDescent="0.25">
      <c r="B1360" s="192">
        <f t="shared" si="114"/>
        <v>43157.541666663376</v>
      </c>
      <c r="C1360" s="16">
        <f t="shared" si="110"/>
        <v>2</v>
      </c>
      <c r="D1360" s="16">
        <f t="shared" si="111"/>
        <v>1</v>
      </c>
      <c r="E1360" s="16">
        <f t="shared" si="112"/>
        <v>1</v>
      </c>
      <c r="F1360" s="16">
        <f t="shared" si="113"/>
        <v>13</v>
      </c>
      <c r="G1360" s="195">
        <v>1358</v>
      </c>
      <c r="H1360" s="193">
        <v>0.37038370399999998</v>
      </c>
    </row>
    <row r="1361" spans="2:8" x14ac:dyDescent="0.25">
      <c r="B1361" s="192">
        <f t="shared" si="114"/>
        <v>43157.58333333004</v>
      </c>
      <c r="C1361" s="16">
        <f t="shared" si="110"/>
        <v>2</v>
      </c>
      <c r="D1361" s="16">
        <f t="shared" si="111"/>
        <v>1</v>
      </c>
      <c r="E1361" s="16">
        <f t="shared" si="112"/>
        <v>1</v>
      </c>
      <c r="F1361" s="16">
        <f t="shared" si="113"/>
        <v>14</v>
      </c>
      <c r="G1361" s="195">
        <v>1359</v>
      </c>
      <c r="H1361" s="193">
        <v>0.32554038699999999</v>
      </c>
    </row>
    <row r="1362" spans="2:8" x14ac:dyDescent="0.25">
      <c r="B1362" s="192">
        <f t="shared" si="114"/>
        <v>43157.624999996704</v>
      </c>
      <c r="C1362" s="16">
        <f t="shared" si="110"/>
        <v>2</v>
      </c>
      <c r="D1362" s="16">
        <f t="shared" si="111"/>
        <v>1</v>
      </c>
      <c r="E1362" s="16">
        <f t="shared" si="112"/>
        <v>1</v>
      </c>
      <c r="F1362" s="16">
        <f t="shared" si="113"/>
        <v>15</v>
      </c>
      <c r="G1362" s="195">
        <v>1360</v>
      </c>
      <c r="H1362" s="193">
        <v>0.27150506899999999</v>
      </c>
    </row>
    <row r="1363" spans="2:8" x14ac:dyDescent="0.25">
      <c r="B1363" s="192">
        <f t="shared" si="114"/>
        <v>43157.666666663368</v>
      </c>
      <c r="C1363" s="16">
        <f t="shared" si="110"/>
        <v>2</v>
      </c>
      <c r="D1363" s="16">
        <f t="shared" si="111"/>
        <v>1</v>
      </c>
      <c r="E1363" s="16">
        <f t="shared" si="112"/>
        <v>1</v>
      </c>
      <c r="F1363" s="16">
        <f t="shared" si="113"/>
        <v>16</v>
      </c>
      <c r="G1363" s="195">
        <v>1361</v>
      </c>
      <c r="H1363" s="193">
        <v>0.190800848</v>
      </c>
    </row>
    <row r="1364" spans="2:8" x14ac:dyDescent="0.25">
      <c r="B1364" s="192">
        <f t="shared" si="114"/>
        <v>43157.708333330032</v>
      </c>
      <c r="C1364" s="16">
        <f t="shared" si="110"/>
        <v>2</v>
      </c>
      <c r="D1364" s="16">
        <f t="shared" si="111"/>
        <v>1</v>
      </c>
      <c r="E1364" s="16">
        <f t="shared" si="112"/>
        <v>1</v>
      </c>
      <c r="F1364" s="16">
        <f t="shared" si="113"/>
        <v>17</v>
      </c>
      <c r="G1364" s="195">
        <v>1362</v>
      </c>
      <c r="H1364" s="193">
        <v>5.7274206000000001E-2</v>
      </c>
    </row>
    <row r="1365" spans="2:8" x14ac:dyDescent="0.25">
      <c r="B1365" s="192">
        <f t="shared" si="114"/>
        <v>43157.749999996697</v>
      </c>
      <c r="C1365" s="16">
        <f t="shared" si="110"/>
        <v>2</v>
      </c>
      <c r="D1365" s="16">
        <f t="shared" si="111"/>
        <v>1</v>
      </c>
      <c r="E1365" s="16">
        <f t="shared" si="112"/>
        <v>1</v>
      </c>
      <c r="F1365" s="16">
        <f t="shared" si="113"/>
        <v>18</v>
      </c>
      <c r="G1365" s="195">
        <v>1363</v>
      </c>
      <c r="H1365" s="193">
        <v>3.5647800000000002E-4</v>
      </c>
    </row>
    <row r="1366" spans="2:8" x14ac:dyDescent="0.25">
      <c r="B1366" s="192">
        <f t="shared" si="114"/>
        <v>43157.791666663361</v>
      </c>
      <c r="C1366" s="16">
        <f t="shared" si="110"/>
        <v>2</v>
      </c>
      <c r="D1366" s="16">
        <f t="shared" si="111"/>
        <v>1</v>
      </c>
      <c r="E1366" s="16">
        <f t="shared" si="112"/>
        <v>1</v>
      </c>
      <c r="F1366" s="16">
        <f t="shared" si="113"/>
        <v>19</v>
      </c>
      <c r="G1366" s="195">
        <v>1364</v>
      </c>
      <c r="H1366" s="193">
        <v>0</v>
      </c>
    </row>
    <row r="1367" spans="2:8" x14ac:dyDescent="0.25">
      <c r="B1367" s="192">
        <f t="shared" si="114"/>
        <v>43157.833333330025</v>
      </c>
      <c r="C1367" s="16">
        <f t="shared" si="110"/>
        <v>2</v>
      </c>
      <c r="D1367" s="16">
        <f t="shared" si="111"/>
        <v>1</v>
      </c>
      <c r="E1367" s="16">
        <f t="shared" si="112"/>
        <v>1</v>
      </c>
      <c r="F1367" s="16">
        <f t="shared" si="113"/>
        <v>20</v>
      </c>
      <c r="G1367" s="195">
        <v>1365</v>
      </c>
      <c r="H1367" s="193">
        <v>0</v>
      </c>
    </row>
    <row r="1368" spans="2:8" x14ac:dyDescent="0.25">
      <c r="B1368" s="192">
        <f t="shared" si="114"/>
        <v>43157.874999996689</v>
      </c>
      <c r="C1368" s="16">
        <f t="shared" si="110"/>
        <v>2</v>
      </c>
      <c r="D1368" s="16">
        <f t="shared" si="111"/>
        <v>1</v>
      </c>
      <c r="E1368" s="16">
        <f t="shared" si="112"/>
        <v>1</v>
      </c>
      <c r="F1368" s="16">
        <f t="shared" si="113"/>
        <v>21</v>
      </c>
      <c r="G1368" s="195">
        <v>1366</v>
      </c>
      <c r="H1368" s="193">
        <v>0</v>
      </c>
    </row>
    <row r="1369" spans="2:8" x14ac:dyDescent="0.25">
      <c r="B1369" s="192">
        <f t="shared" si="114"/>
        <v>43157.916666663354</v>
      </c>
      <c r="C1369" s="16">
        <f t="shared" si="110"/>
        <v>2</v>
      </c>
      <c r="D1369" s="16">
        <f t="shared" si="111"/>
        <v>1</v>
      </c>
      <c r="E1369" s="16">
        <f t="shared" si="112"/>
        <v>1</v>
      </c>
      <c r="F1369" s="16">
        <f t="shared" si="113"/>
        <v>22</v>
      </c>
      <c r="G1369" s="195">
        <v>1367</v>
      </c>
      <c r="H1369" s="193">
        <v>0</v>
      </c>
    </row>
    <row r="1370" spans="2:8" x14ac:dyDescent="0.25">
      <c r="B1370" s="192">
        <f t="shared" si="114"/>
        <v>43157.958333330018</v>
      </c>
      <c r="C1370" s="16">
        <f t="shared" si="110"/>
        <v>2</v>
      </c>
      <c r="D1370" s="16">
        <f t="shared" si="111"/>
        <v>1</v>
      </c>
      <c r="E1370" s="16">
        <f t="shared" si="112"/>
        <v>1</v>
      </c>
      <c r="F1370" s="16">
        <f t="shared" si="113"/>
        <v>23</v>
      </c>
      <c r="G1370" s="195">
        <v>1368</v>
      </c>
      <c r="H1370" s="193">
        <v>0</v>
      </c>
    </row>
    <row r="1371" spans="2:8" x14ac:dyDescent="0.25">
      <c r="B1371" s="192">
        <f t="shared" si="114"/>
        <v>43157.999999996682</v>
      </c>
      <c r="C1371" s="16">
        <f t="shared" si="110"/>
        <v>2</v>
      </c>
      <c r="D1371" s="16">
        <f t="shared" si="111"/>
        <v>2</v>
      </c>
      <c r="E1371" s="16">
        <f t="shared" si="112"/>
        <v>1</v>
      </c>
      <c r="F1371" s="16">
        <f t="shared" si="113"/>
        <v>0</v>
      </c>
      <c r="G1371" s="195">
        <v>1369</v>
      </c>
      <c r="H1371" s="193">
        <v>0</v>
      </c>
    </row>
    <row r="1372" spans="2:8" x14ac:dyDescent="0.25">
      <c r="B1372" s="192">
        <f t="shared" si="114"/>
        <v>43158.041666663346</v>
      </c>
      <c r="C1372" s="16">
        <f t="shared" si="110"/>
        <v>2</v>
      </c>
      <c r="D1372" s="16">
        <f t="shared" si="111"/>
        <v>2</v>
      </c>
      <c r="E1372" s="16">
        <f t="shared" si="112"/>
        <v>1</v>
      </c>
      <c r="F1372" s="16">
        <f t="shared" si="113"/>
        <v>1</v>
      </c>
      <c r="G1372" s="195">
        <v>1370</v>
      </c>
      <c r="H1372" s="193">
        <v>0</v>
      </c>
    </row>
    <row r="1373" spans="2:8" x14ac:dyDescent="0.25">
      <c r="B1373" s="192">
        <f t="shared" si="114"/>
        <v>43158.083333330011</v>
      </c>
      <c r="C1373" s="16">
        <f t="shared" si="110"/>
        <v>2</v>
      </c>
      <c r="D1373" s="16">
        <f t="shared" si="111"/>
        <v>2</v>
      </c>
      <c r="E1373" s="16">
        <f t="shared" si="112"/>
        <v>1</v>
      </c>
      <c r="F1373" s="16">
        <f t="shared" si="113"/>
        <v>2</v>
      </c>
      <c r="G1373" s="195">
        <v>1371</v>
      </c>
      <c r="H1373" s="193">
        <v>0</v>
      </c>
    </row>
    <row r="1374" spans="2:8" x14ac:dyDescent="0.25">
      <c r="B1374" s="192">
        <f t="shared" si="114"/>
        <v>43158.124999996675</v>
      </c>
      <c r="C1374" s="16">
        <f t="shared" si="110"/>
        <v>2</v>
      </c>
      <c r="D1374" s="16">
        <f t="shared" si="111"/>
        <v>2</v>
      </c>
      <c r="E1374" s="16">
        <f t="shared" si="112"/>
        <v>1</v>
      </c>
      <c r="F1374" s="16">
        <f t="shared" si="113"/>
        <v>3</v>
      </c>
      <c r="G1374" s="195">
        <v>1372</v>
      </c>
      <c r="H1374" s="193">
        <v>0</v>
      </c>
    </row>
    <row r="1375" spans="2:8" x14ac:dyDescent="0.25">
      <c r="B1375" s="192">
        <f t="shared" si="114"/>
        <v>43158.166666663339</v>
      </c>
      <c r="C1375" s="16">
        <f t="shared" si="110"/>
        <v>2</v>
      </c>
      <c r="D1375" s="16">
        <f t="shared" si="111"/>
        <v>2</v>
      </c>
      <c r="E1375" s="16">
        <f t="shared" si="112"/>
        <v>1</v>
      </c>
      <c r="F1375" s="16">
        <f t="shared" si="113"/>
        <v>4</v>
      </c>
      <c r="G1375" s="195">
        <v>1373</v>
      </c>
      <c r="H1375" s="193">
        <v>0</v>
      </c>
    </row>
    <row r="1376" spans="2:8" x14ac:dyDescent="0.25">
      <c r="B1376" s="192">
        <f t="shared" si="114"/>
        <v>43158.208333330003</v>
      </c>
      <c r="C1376" s="16">
        <f t="shared" si="110"/>
        <v>2</v>
      </c>
      <c r="D1376" s="16">
        <f t="shared" si="111"/>
        <v>2</v>
      </c>
      <c r="E1376" s="16">
        <f t="shared" si="112"/>
        <v>1</v>
      </c>
      <c r="F1376" s="16">
        <f t="shared" si="113"/>
        <v>5</v>
      </c>
      <c r="G1376" s="195">
        <v>1374</v>
      </c>
      <c r="H1376" s="193">
        <v>0</v>
      </c>
    </row>
    <row r="1377" spans="2:8" x14ac:dyDescent="0.25">
      <c r="B1377" s="192">
        <f t="shared" si="114"/>
        <v>43158.249999996668</v>
      </c>
      <c r="C1377" s="16">
        <f t="shared" si="110"/>
        <v>2</v>
      </c>
      <c r="D1377" s="16">
        <f t="shared" si="111"/>
        <v>2</v>
      </c>
      <c r="E1377" s="16">
        <f t="shared" si="112"/>
        <v>1</v>
      </c>
      <c r="F1377" s="16">
        <f t="shared" si="113"/>
        <v>6</v>
      </c>
      <c r="G1377" s="195">
        <v>1375</v>
      </c>
      <c r="H1377" s="193">
        <v>0</v>
      </c>
    </row>
    <row r="1378" spans="2:8" x14ac:dyDescent="0.25">
      <c r="B1378" s="192">
        <f t="shared" si="114"/>
        <v>43158.291666663332</v>
      </c>
      <c r="C1378" s="16">
        <f t="shared" si="110"/>
        <v>2</v>
      </c>
      <c r="D1378" s="16">
        <f t="shared" si="111"/>
        <v>2</v>
      </c>
      <c r="E1378" s="16">
        <f t="shared" si="112"/>
        <v>1</v>
      </c>
      <c r="F1378" s="16">
        <f t="shared" si="113"/>
        <v>7</v>
      </c>
      <c r="G1378" s="195">
        <v>1376</v>
      </c>
      <c r="H1378" s="193">
        <v>3.4133806000000003E-2</v>
      </c>
    </row>
    <row r="1379" spans="2:8" x14ac:dyDescent="0.25">
      <c r="B1379" s="192">
        <f t="shared" si="114"/>
        <v>43158.333333329996</v>
      </c>
      <c r="C1379" s="16">
        <f t="shared" si="110"/>
        <v>2</v>
      </c>
      <c r="D1379" s="16">
        <f t="shared" si="111"/>
        <v>2</v>
      </c>
      <c r="E1379" s="16">
        <f t="shared" si="112"/>
        <v>1</v>
      </c>
      <c r="F1379" s="16">
        <f t="shared" si="113"/>
        <v>8</v>
      </c>
      <c r="G1379" s="195">
        <v>1377</v>
      </c>
      <c r="H1379" s="193">
        <v>0.16113891399999999</v>
      </c>
    </row>
    <row r="1380" spans="2:8" x14ac:dyDescent="0.25">
      <c r="B1380" s="192">
        <f t="shared" si="114"/>
        <v>43158.37499999666</v>
      </c>
      <c r="C1380" s="16">
        <f t="shared" si="110"/>
        <v>2</v>
      </c>
      <c r="D1380" s="16">
        <f t="shared" si="111"/>
        <v>2</v>
      </c>
      <c r="E1380" s="16">
        <f t="shared" si="112"/>
        <v>1</v>
      </c>
      <c r="F1380" s="16">
        <f t="shared" si="113"/>
        <v>9</v>
      </c>
      <c r="G1380" s="195">
        <v>1378</v>
      </c>
      <c r="H1380" s="193">
        <v>0.28153979000000001</v>
      </c>
    </row>
    <row r="1381" spans="2:8" x14ac:dyDescent="0.25">
      <c r="B1381" s="192">
        <f t="shared" si="114"/>
        <v>43158.416666663325</v>
      </c>
      <c r="C1381" s="16">
        <f t="shared" si="110"/>
        <v>2</v>
      </c>
      <c r="D1381" s="16">
        <f t="shared" si="111"/>
        <v>2</v>
      </c>
      <c r="E1381" s="16">
        <f t="shared" si="112"/>
        <v>1</v>
      </c>
      <c r="F1381" s="16">
        <f t="shared" si="113"/>
        <v>10</v>
      </c>
      <c r="G1381" s="195">
        <v>1379</v>
      </c>
      <c r="H1381" s="193">
        <v>0.33185607499999997</v>
      </c>
    </row>
    <row r="1382" spans="2:8" x14ac:dyDescent="0.25">
      <c r="B1382" s="192">
        <f t="shared" si="114"/>
        <v>43158.458333329989</v>
      </c>
      <c r="C1382" s="16">
        <f t="shared" si="110"/>
        <v>2</v>
      </c>
      <c r="D1382" s="16">
        <f t="shared" si="111"/>
        <v>2</v>
      </c>
      <c r="E1382" s="16">
        <f t="shared" si="112"/>
        <v>1</v>
      </c>
      <c r="F1382" s="16">
        <f t="shared" si="113"/>
        <v>11</v>
      </c>
      <c r="G1382" s="195">
        <v>1380</v>
      </c>
      <c r="H1382" s="193">
        <v>0.38100316899999997</v>
      </c>
    </row>
    <row r="1383" spans="2:8" x14ac:dyDescent="0.25">
      <c r="B1383" s="192">
        <f t="shared" si="114"/>
        <v>43158.499999996653</v>
      </c>
      <c r="C1383" s="16">
        <f t="shared" si="110"/>
        <v>2</v>
      </c>
      <c r="D1383" s="16">
        <f t="shared" si="111"/>
        <v>2</v>
      </c>
      <c r="E1383" s="16">
        <f t="shared" si="112"/>
        <v>1</v>
      </c>
      <c r="F1383" s="16">
        <f t="shared" si="113"/>
        <v>12</v>
      </c>
      <c r="G1383" s="195">
        <v>1381</v>
      </c>
      <c r="H1383" s="193">
        <v>0.40726679500000001</v>
      </c>
    </row>
    <row r="1384" spans="2:8" x14ac:dyDescent="0.25">
      <c r="B1384" s="192">
        <f t="shared" si="114"/>
        <v>43158.541666663317</v>
      </c>
      <c r="C1384" s="16">
        <f t="shared" si="110"/>
        <v>2</v>
      </c>
      <c r="D1384" s="16">
        <f t="shared" si="111"/>
        <v>2</v>
      </c>
      <c r="E1384" s="16">
        <f t="shared" si="112"/>
        <v>1</v>
      </c>
      <c r="F1384" s="16">
        <f t="shared" si="113"/>
        <v>13</v>
      </c>
      <c r="G1384" s="195">
        <v>1382</v>
      </c>
      <c r="H1384" s="193">
        <v>0.37171291699999998</v>
      </c>
    </row>
    <row r="1385" spans="2:8" x14ac:dyDescent="0.25">
      <c r="B1385" s="192">
        <f t="shared" si="114"/>
        <v>43158.583333329982</v>
      </c>
      <c r="C1385" s="16">
        <f t="shared" si="110"/>
        <v>2</v>
      </c>
      <c r="D1385" s="16">
        <f t="shared" si="111"/>
        <v>2</v>
      </c>
      <c r="E1385" s="16">
        <f t="shared" si="112"/>
        <v>1</v>
      </c>
      <c r="F1385" s="16">
        <f t="shared" si="113"/>
        <v>14</v>
      </c>
      <c r="G1385" s="195">
        <v>1383</v>
      </c>
      <c r="H1385" s="193">
        <v>0.34149040800000002</v>
      </c>
    </row>
    <row r="1386" spans="2:8" x14ac:dyDescent="0.25">
      <c r="B1386" s="192">
        <f t="shared" si="114"/>
        <v>43158.624999996646</v>
      </c>
      <c r="C1386" s="16">
        <f t="shared" si="110"/>
        <v>2</v>
      </c>
      <c r="D1386" s="16">
        <f t="shared" si="111"/>
        <v>2</v>
      </c>
      <c r="E1386" s="16">
        <f t="shared" si="112"/>
        <v>1</v>
      </c>
      <c r="F1386" s="16">
        <f t="shared" si="113"/>
        <v>15</v>
      </c>
      <c r="G1386" s="195">
        <v>1384</v>
      </c>
      <c r="H1386" s="193">
        <v>0.29953081799999998</v>
      </c>
    </row>
    <row r="1387" spans="2:8" x14ac:dyDescent="0.25">
      <c r="B1387" s="192">
        <f t="shared" si="114"/>
        <v>43158.66666666331</v>
      </c>
      <c r="C1387" s="16">
        <f t="shared" si="110"/>
        <v>2</v>
      </c>
      <c r="D1387" s="16">
        <f t="shared" si="111"/>
        <v>2</v>
      </c>
      <c r="E1387" s="16">
        <f t="shared" si="112"/>
        <v>1</v>
      </c>
      <c r="F1387" s="16">
        <f t="shared" si="113"/>
        <v>16</v>
      </c>
      <c r="G1387" s="195">
        <v>1385</v>
      </c>
      <c r="H1387" s="193">
        <v>0.21265737900000001</v>
      </c>
    </row>
    <row r="1388" spans="2:8" x14ac:dyDescent="0.25">
      <c r="B1388" s="192">
        <f t="shared" si="114"/>
        <v>43158.708333329974</v>
      </c>
      <c r="C1388" s="16">
        <f t="shared" si="110"/>
        <v>2</v>
      </c>
      <c r="D1388" s="16">
        <f t="shared" si="111"/>
        <v>2</v>
      </c>
      <c r="E1388" s="16">
        <f t="shared" si="112"/>
        <v>1</v>
      </c>
      <c r="F1388" s="16">
        <f t="shared" si="113"/>
        <v>17</v>
      </c>
      <c r="G1388" s="195">
        <v>1386</v>
      </c>
      <c r="H1388" s="193">
        <v>6.7147301000000006E-2</v>
      </c>
    </row>
    <row r="1389" spans="2:8" x14ac:dyDescent="0.25">
      <c r="B1389" s="192">
        <f t="shared" si="114"/>
        <v>43158.749999996639</v>
      </c>
      <c r="C1389" s="16">
        <f t="shared" si="110"/>
        <v>2</v>
      </c>
      <c r="D1389" s="16">
        <f t="shared" si="111"/>
        <v>2</v>
      </c>
      <c r="E1389" s="16">
        <f t="shared" si="112"/>
        <v>1</v>
      </c>
      <c r="F1389" s="16">
        <f t="shared" si="113"/>
        <v>18</v>
      </c>
      <c r="G1389" s="195">
        <v>1387</v>
      </c>
      <c r="H1389" s="193">
        <v>3.5647800000000002E-4</v>
      </c>
    </row>
    <row r="1390" spans="2:8" x14ac:dyDescent="0.25">
      <c r="B1390" s="192">
        <f t="shared" si="114"/>
        <v>43158.791666663303</v>
      </c>
      <c r="C1390" s="16">
        <f t="shared" si="110"/>
        <v>2</v>
      </c>
      <c r="D1390" s="16">
        <f t="shared" si="111"/>
        <v>2</v>
      </c>
      <c r="E1390" s="16">
        <f t="shared" si="112"/>
        <v>1</v>
      </c>
      <c r="F1390" s="16">
        <f t="shared" si="113"/>
        <v>19</v>
      </c>
      <c r="G1390" s="195">
        <v>1388</v>
      </c>
      <c r="H1390" s="193">
        <v>0</v>
      </c>
    </row>
    <row r="1391" spans="2:8" x14ac:dyDescent="0.25">
      <c r="B1391" s="192">
        <f t="shared" si="114"/>
        <v>43158.833333329967</v>
      </c>
      <c r="C1391" s="16">
        <f t="shared" si="110"/>
        <v>2</v>
      </c>
      <c r="D1391" s="16">
        <f t="shared" si="111"/>
        <v>2</v>
      </c>
      <c r="E1391" s="16">
        <f t="shared" si="112"/>
        <v>1</v>
      </c>
      <c r="F1391" s="16">
        <f t="shared" si="113"/>
        <v>20</v>
      </c>
      <c r="G1391" s="195">
        <v>1389</v>
      </c>
      <c r="H1391" s="193">
        <v>0</v>
      </c>
    </row>
    <row r="1392" spans="2:8" x14ac:dyDescent="0.25">
      <c r="B1392" s="192">
        <f t="shared" si="114"/>
        <v>43158.874999996631</v>
      </c>
      <c r="C1392" s="16">
        <f t="shared" si="110"/>
        <v>2</v>
      </c>
      <c r="D1392" s="16">
        <f t="shared" si="111"/>
        <v>2</v>
      </c>
      <c r="E1392" s="16">
        <f t="shared" si="112"/>
        <v>1</v>
      </c>
      <c r="F1392" s="16">
        <f t="shared" si="113"/>
        <v>21</v>
      </c>
      <c r="G1392" s="195">
        <v>1390</v>
      </c>
      <c r="H1392" s="193">
        <v>0</v>
      </c>
    </row>
    <row r="1393" spans="2:8" x14ac:dyDescent="0.25">
      <c r="B1393" s="192">
        <f t="shared" si="114"/>
        <v>43158.916666663295</v>
      </c>
      <c r="C1393" s="16">
        <f t="shared" si="110"/>
        <v>2</v>
      </c>
      <c r="D1393" s="16">
        <f t="shared" si="111"/>
        <v>2</v>
      </c>
      <c r="E1393" s="16">
        <f t="shared" si="112"/>
        <v>1</v>
      </c>
      <c r="F1393" s="16">
        <f t="shared" si="113"/>
        <v>22</v>
      </c>
      <c r="G1393" s="195">
        <v>1391</v>
      </c>
      <c r="H1393" s="193">
        <v>0</v>
      </c>
    </row>
    <row r="1394" spans="2:8" x14ac:dyDescent="0.25">
      <c r="B1394" s="192">
        <f t="shared" si="114"/>
        <v>43158.95833332996</v>
      </c>
      <c r="C1394" s="16">
        <f t="shared" si="110"/>
        <v>2</v>
      </c>
      <c r="D1394" s="16">
        <f t="shared" si="111"/>
        <v>2</v>
      </c>
      <c r="E1394" s="16">
        <f t="shared" si="112"/>
        <v>1</v>
      </c>
      <c r="F1394" s="16">
        <f t="shared" si="113"/>
        <v>23</v>
      </c>
      <c r="G1394" s="195">
        <v>1392</v>
      </c>
      <c r="H1394" s="193">
        <v>0</v>
      </c>
    </row>
    <row r="1395" spans="2:8" x14ac:dyDescent="0.25">
      <c r="B1395" s="192">
        <f t="shared" si="114"/>
        <v>43158.999999996624</v>
      </c>
      <c r="C1395" s="16">
        <f t="shared" si="110"/>
        <v>2</v>
      </c>
      <c r="D1395" s="16">
        <f t="shared" si="111"/>
        <v>3</v>
      </c>
      <c r="E1395" s="16">
        <f t="shared" si="112"/>
        <v>1</v>
      </c>
      <c r="F1395" s="16">
        <f t="shared" si="113"/>
        <v>0</v>
      </c>
      <c r="G1395" s="195">
        <v>1393</v>
      </c>
      <c r="H1395" s="193">
        <v>0</v>
      </c>
    </row>
    <row r="1396" spans="2:8" x14ac:dyDescent="0.25">
      <c r="B1396" s="192">
        <f t="shared" si="114"/>
        <v>43159.041666663288</v>
      </c>
      <c r="C1396" s="16">
        <f t="shared" si="110"/>
        <v>2</v>
      </c>
      <c r="D1396" s="16">
        <f t="shared" si="111"/>
        <v>3</v>
      </c>
      <c r="E1396" s="16">
        <f t="shared" si="112"/>
        <v>1</v>
      </c>
      <c r="F1396" s="16">
        <f t="shared" si="113"/>
        <v>1</v>
      </c>
      <c r="G1396" s="195">
        <v>1394</v>
      </c>
      <c r="H1396" s="193">
        <v>0</v>
      </c>
    </row>
    <row r="1397" spans="2:8" x14ac:dyDescent="0.25">
      <c r="B1397" s="192">
        <f t="shared" si="114"/>
        <v>43159.083333329952</v>
      </c>
      <c r="C1397" s="16">
        <f t="shared" si="110"/>
        <v>2</v>
      </c>
      <c r="D1397" s="16">
        <f t="shared" si="111"/>
        <v>3</v>
      </c>
      <c r="E1397" s="16">
        <f t="shared" si="112"/>
        <v>1</v>
      </c>
      <c r="F1397" s="16">
        <f t="shared" si="113"/>
        <v>2</v>
      </c>
      <c r="G1397" s="195">
        <v>1395</v>
      </c>
      <c r="H1397" s="193">
        <v>0</v>
      </c>
    </row>
    <row r="1398" spans="2:8" x14ac:dyDescent="0.25">
      <c r="B1398" s="192">
        <f t="shared" si="114"/>
        <v>43159.124999996617</v>
      </c>
      <c r="C1398" s="16">
        <f t="shared" si="110"/>
        <v>2</v>
      </c>
      <c r="D1398" s="16">
        <f t="shared" si="111"/>
        <v>3</v>
      </c>
      <c r="E1398" s="16">
        <f t="shared" si="112"/>
        <v>1</v>
      </c>
      <c r="F1398" s="16">
        <f t="shared" si="113"/>
        <v>3</v>
      </c>
      <c r="G1398" s="195">
        <v>1396</v>
      </c>
      <c r="H1398" s="193">
        <v>0</v>
      </c>
    </row>
    <row r="1399" spans="2:8" x14ac:dyDescent="0.25">
      <c r="B1399" s="192">
        <f t="shared" si="114"/>
        <v>43159.166666663281</v>
      </c>
      <c r="C1399" s="16">
        <f t="shared" si="110"/>
        <v>2</v>
      </c>
      <c r="D1399" s="16">
        <f t="shared" si="111"/>
        <v>3</v>
      </c>
      <c r="E1399" s="16">
        <f t="shared" si="112"/>
        <v>1</v>
      </c>
      <c r="F1399" s="16">
        <f t="shared" si="113"/>
        <v>4</v>
      </c>
      <c r="G1399" s="195">
        <v>1397</v>
      </c>
      <c r="H1399" s="193">
        <v>0</v>
      </c>
    </row>
    <row r="1400" spans="2:8" x14ac:dyDescent="0.25">
      <c r="B1400" s="192">
        <f t="shared" si="114"/>
        <v>43159.208333329945</v>
      </c>
      <c r="C1400" s="16">
        <f t="shared" si="110"/>
        <v>2</v>
      </c>
      <c r="D1400" s="16">
        <f t="shared" si="111"/>
        <v>3</v>
      </c>
      <c r="E1400" s="16">
        <f t="shared" si="112"/>
        <v>1</v>
      </c>
      <c r="F1400" s="16">
        <f t="shared" si="113"/>
        <v>5</v>
      </c>
      <c r="G1400" s="195">
        <v>1398</v>
      </c>
      <c r="H1400" s="193">
        <v>0</v>
      </c>
    </row>
    <row r="1401" spans="2:8" x14ac:dyDescent="0.25">
      <c r="B1401" s="192">
        <f t="shared" si="114"/>
        <v>43159.249999996609</v>
      </c>
      <c r="C1401" s="16">
        <f t="shared" si="110"/>
        <v>2</v>
      </c>
      <c r="D1401" s="16">
        <f t="shared" si="111"/>
        <v>3</v>
      </c>
      <c r="E1401" s="16">
        <f t="shared" si="112"/>
        <v>1</v>
      </c>
      <c r="F1401" s="16">
        <f t="shared" si="113"/>
        <v>6</v>
      </c>
      <c r="G1401" s="195">
        <v>1399</v>
      </c>
      <c r="H1401" s="193">
        <v>0</v>
      </c>
    </row>
    <row r="1402" spans="2:8" x14ac:dyDescent="0.25">
      <c r="B1402" s="192">
        <f t="shared" si="114"/>
        <v>43159.291666663274</v>
      </c>
      <c r="C1402" s="16">
        <f t="shared" si="110"/>
        <v>2</v>
      </c>
      <c r="D1402" s="16">
        <f t="shared" si="111"/>
        <v>3</v>
      </c>
      <c r="E1402" s="16">
        <f t="shared" si="112"/>
        <v>1</v>
      </c>
      <c r="F1402" s="16">
        <f t="shared" si="113"/>
        <v>7</v>
      </c>
      <c r="G1402" s="195">
        <v>1400</v>
      </c>
      <c r="H1402" s="193">
        <v>3.2051839999999998E-2</v>
      </c>
    </row>
    <row r="1403" spans="2:8" x14ac:dyDescent="0.25">
      <c r="B1403" s="192">
        <f t="shared" si="114"/>
        <v>43159.333333329938</v>
      </c>
      <c r="C1403" s="16">
        <f t="shared" si="110"/>
        <v>2</v>
      </c>
      <c r="D1403" s="16">
        <f t="shared" si="111"/>
        <v>3</v>
      </c>
      <c r="E1403" s="16">
        <f t="shared" si="112"/>
        <v>1</v>
      </c>
      <c r="F1403" s="16">
        <f t="shared" si="113"/>
        <v>8</v>
      </c>
      <c r="G1403" s="195">
        <v>1401</v>
      </c>
      <c r="H1403" s="193">
        <v>0.140279037</v>
      </c>
    </row>
    <row r="1404" spans="2:8" x14ac:dyDescent="0.25">
      <c r="B1404" s="192">
        <f t="shared" si="114"/>
        <v>43159.374999996602</v>
      </c>
      <c r="C1404" s="16">
        <f t="shared" si="110"/>
        <v>2</v>
      </c>
      <c r="D1404" s="16">
        <f t="shared" si="111"/>
        <v>3</v>
      </c>
      <c r="E1404" s="16">
        <f t="shared" si="112"/>
        <v>1</v>
      </c>
      <c r="F1404" s="16">
        <f t="shared" si="113"/>
        <v>9</v>
      </c>
      <c r="G1404" s="195">
        <v>1402</v>
      </c>
      <c r="H1404" s="193">
        <v>0.23000114499999999</v>
      </c>
    </row>
    <row r="1405" spans="2:8" x14ac:dyDescent="0.25">
      <c r="B1405" s="192">
        <f t="shared" si="114"/>
        <v>43159.416666663266</v>
      </c>
      <c r="C1405" s="16">
        <f t="shared" si="110"/>
        <v>2</v>
      </c>
      <c r="D1405" s="16">
        <f t="shared" si="111"/>
        <v>3</v>
      </c>
      <c r="E1405" s="16">
        <f t="shared" si="112"/>
        <v>1</v>
      </c>
      <c r="F1405" s="16">
        <f t="shared" si="113"/>
        <v>10</v>
      </c>
      <c r="G1405" s="195">
        <v>1403</v>
      </c>
      <c r="H1405" s="193">
        <v>0.28369188499999998</v>
      </c>
    </row>
    <row r="1406" spans="2:8" x14ac:dyDescent="0.25">
      <c r="B1406" s="192">
        <f t="shared" si="114"/>
        <v>43159.458333329931</v>
      </c>
      <c r="C1406" s="16">
        <f t="shared" si="110"/>
        <v>2</v>
      </c>
      <c r="D1406" s="16">
        <f t="shared" si="111"/>
        <v>3</v>
      </c>
      <c r="E1406" s="16">
        <f t="shared" si="112"/>
        <v>1</v>
      </c>
      <c r="F1406" s="16">
        <f t="shared" si="113"/>
        <v>11</v>
      </c>
      <c r="G1406" s="195">
        <v>1404</v>
      </c>
      <c r="H1406" s="193">
        <v>0.33277981499999998</v>
      </c>
    </row>
    <row r="1407" spans="2:8" x14ac:dyDescent="0.25">
      <c r="B1407" s="192">
        <f t="shared" si="114"/>
        <v>43159.499999996595</v>
      </c>
      <c r="C1407" s="16">
        <f t="shared" si="110"/>
        <v>2</v>
      </c>
      <c r="D1407" s="16">
        <f t="shared" si="111"/>
        <v>3</v>
      </c>
      <c r="E1407" s="16">
        <f t="shared" si="112"/>
        <v>1</v>
      </c>
      <c r="F1407" s="16">
        <f t="shared" si="113"/>
        <v>12</v>
      </c>
      <c r="G1407" s="195">
        <v>1405</v>
      </c>
      <c r="H1407" s="193">
        <v>0.34009412</v>
      </c>
    </row>
    <row r="1408" spans="2:8" x14ac:dyDescent="0.25">
      <c r="B1408" s="192">
        <f t="shared" si="114"/>
        <v>43159.541666663259</v>
      </c>
      <c r="C1408" s="16">
        <f t="shared" si="110"/>
        <v>2</v>
      </c>
      <c r="D1408" s="16">
        <f t="shared" si="111"/>
        <v>3</v>
      </c>
      <c r="E1408" s="16">
        <f t="shared" si="112"/>
        <v>1</v>
      </c>
      <c r="F1408" s="16">
        <f t="shared" si="113"/>
        <v>13</v>
      </c>
      <c r="G1408" s="195">
        <v>1406</v>
      </c>
      <c r="H1408" s="193">
        <v>0.31473027100000001</v>
      </c>
    </row>
    <row r="1409" spans="2:8" x14ac:dyDescent="0.25">
      <c r="B1409" s="192">
        <f t="shared" si="114"/>
        <v>43159.583333329923</v>
      </c>
      <c r="C1409" s="16">
        <f t="shared" si="110"/>
        <v>2</v>
      </c>
      <c r="D1409" s="16">
        <f t="shared" si="111"/>
        <v>3</v>
      </c>
      <c r="E1409" s="16">
        <f t="shared" si="112"/>
        <v>1</v>
      </c>
      <c r="F1409" s="16">
        <f t="shared" si="113"/>
        <v>14</v>
      </c>
      <c r="G1409" s="195">
        <v>1407</v>
      </c>
      <c r="H1409" s="193">
        <v>0.28964521799999998</v>
      </c>
    </row>
    <row r="1410" spans="2:8" x14ac:dyDescent="0.25">
      <c r="B1410" s="192">
        <f t="shared" si="114"/>
        <v>43159.624999996588</v>
      </c>
      <c r="C1410" s="16">
        <f t="shared" si="110"/>
        <v>2</v>
      </c>
      <c r="D1410" s="16">
        <f t="shared" si="111"/>
        <v>3</v>
      </c>
      <c r="E1410" s="16">
        <f t="shared" si="112"/>
        <v>1</v>
      </c>
      <c r="F1410" s="16">
        <f t="shared" si="113"/>
        <v>15</v>
      </c>
      <c r="G1410" s="195">
        <v>1408</v>
      </c>
      <c r="H1410" s="193">
        <v>0.244668782</v>
      </c>
    </row>
    <row r="1411" spans="2:8" x14ac:dyDescent="0.25">
      <c r="B1411" s="192">
        <f t="shared" si="114"/>
        <v>43159.666666663252</v>
      </c>
      <c r="C1411" s="16">
        <f t="shared" si="110"/>
        <v>2</v>
      </c>
      <c r="D1411" s="16">
        <f t="shared" si="111"/>
        <v>3</v>
      </c>
      <c r="E1411" s="16">
        <f t="shared" si="112"/>
        <v>1</v>
      </c>
      <c r="F1411" s="16">
        <f t="shared" si="113"/>
        <v>16</v>
      </c>
      <c r="G1411" s="195">
        <v>1409</v>
      </c>
      <c r="H1411" s="193">
        <v>0.18634910900000001</v>
      </c>
    </row>
    <row r="1412" spans="2:8" x14ac:dyDescent="0.25">
      <c r="B1412" s="192">
        <f t="shared" si="114"/>
        <v>43159.708333329916</v>
      </c>
      <c r="C1412" s="16">
        <f t="shared" ref="C1412:C1475" si="115">MONTH(B1412)</f>
        <v>2</v>
      </c>
      <c r="D1412" s="16">
        <f t="shared" ref="D1412:D1475" si="116">WEEKDAY(B1412,2)</f>
        <v>3</v>
      </c>
      <c r="E1412" s="16">
        <f t="shared" ref="E1412:E1475" si="117">IF(D1412&lt;6,1,2)</f>
        <v>1</v>
      </c>
      <c r="F1412" s="16">
        <f t="shared" ref="F1412:F1475" si="118">HOUR(B1412)</f>
        <v>17</v>
      </c>
      <c r="G1412" s="195">
        <v>1410</v>
      </c>
      <c r="H1412" s="193">
        <v>6.3424703999999998E-2</v>
      </c>
    </row>
    <row r="1413" spans="2:8" x14ac:dyDescent="0.25">
      <c r="B1413" s="192">
        <f t="shared" ref="B1413:B1476" si="119">B1412+1/24</f>
        <v>43159.74999999658</v>
      </c>
      <c r="C1413" s="16">
        <f t="shared" si="115"/>
        <v>2</v>
      </c>
      <c r="D1413" s="16">
        <f t="shared" si="116"/>
        <v>3</v>
      </c>
      <c r="E1413" s="16">
        <f t="shared" si="117"/>
        <v>1</v>
      </c>
      <c r="F1413" s="16">
        <f t="shared" si="118"/>
        <v>18</v>
      </c>
      <c r="G1413" s="195">
        <v>1411</v>
      </c>
      <c r="H1413" s="193">
        <v>3.5647800000000002E-4</v>
      </c>
    </row>
    <row r="1414" spans="2:8" x14ac:dyDescent="0.25">
      <c r="B1414" s="192">
        <f t="shared" si="119"/>
        <v>43159.791666663245</v>
      </c>
      <c r="C1414" s="16">
        <f t="shared" si="115"/>
        <v>2</v>
      </c>
      <c r="D1414" s="16">
        <f t="shared" si="116"/>
        <v>3</v>
      </c>
      <c r="E1414" s="16">
        <f t="shared" si="117"/>
        <v>1</v>
      </c>
      <c r="F1414" s="16">
        <f t="shared" si="118"/>
        <v>19</v>
      </c>
      <c r="G1414" s="195">
        <v>1412</v>
      </c>
      <c r="H1414" s="193">
        <v>0</v>
      </c>
    </row>
    <row r="1415" spans="2:8" x14ac:dyDescent="0.25">
      <c r="B1415" s="192">
        <f t="shared" si="119"/>
        <v>43159.833333329909</v>
      </c>
      <c r="C1415" s="16">
        <f t="shared" si="115"/>
        <v>2</v>
      </c>
      <c r="D1415" s="16">
        <f t="shared" si="116"/>
        <v>3</v>
      </c>
      <c r="E1415" s="16">
        <f t="shared" si="117"/>
        <v>1</v>
      </c>
      <c r="F1415" s="16">
        <f t="shared" si="118"/>
        <v>20</v>
      </c>
      <c r="G1415" s="195">
        <v>1413</v>
      </c>
      <c r="H1415" s="193">
        <v>0</v>
      </c>
    </row>
    <row r="1416" spans="2:8" x14ac:dyDescent="0.25">
      <c r="B1416" s="192">
        <f t="shared" si="119"/>
        <v>43159.874999996573</v>
      </c>
      <c r="C1416" s="16">
        <f t="shared" si="115"/>
        <v>2</v>
      </c>
      <c r="D1416" s="16">
        <f t="shared" si="116"/>
        <v>3</v>
      </c>
      <c r="E1416" s="16">
        <f t="shared" si="117"/>
        <v>1</v>
      </c>
      <c r="F1416" s="16">
        <f t="shared" si="118"/>
        <v>21</v>
      </c>
      <c r="G1416" s="195">
        <v>1414</v>
      </c>
      <c r="H1416" s="193">
        <v>0</v>
      </c>
    </row>
    <row r="1417" spans="2:8" x14ac:dyDescent="0.25">
      <c r="B1417" s="192">
        <f t="shared" si="119"/>
        <v>43159.916666663237</v>
      </c>
      <c r="C1417" s="16">
        <f t="shared" si="115"/>
        <v>2</v>
      </c>
      <c r="D1417" s="16">
        <f t="shared" si="116"/>
        <v>3</v>
      </c>
      <c r="E1417" s="16">
        <f t="shared" si="117"/>
        <v>1</v>
      </c>
      <c r="F1417" s="16">
        <f t="shared" si="118"/>
        <v>22</v>
      </c>
      <c r="G1417" s="195">
        <v>1415</v>
      </c>
      <c r="H1417" s="193">
        <v>0</v>
      </c>
    </row>
    <row r="1418" spans="2:8" x14ac:dyDescent="0.25">
      <c r="B1418" s="192">
        <f t="shared" si="119"/>
        <v>43159.958333329902</v>
      </c>
      <c r="C1418" s="16">
        <f t="shared" si="115"/>
        <v>2</v>
      </c>
      <c r="D1418" s="16">
        <f t="shared" si="116"/>
        <v>3</v>
      </c>
      <c r="E1418" s="16">
        <f t="shared" si="117"/>
        <v>1</v>
      </c>
      <c r="F1418" s="16">
        <f t="shared" si="118"/>
        <v>23</v>
      </c>
      <c r="G1418" s="195">
        <v>1416</v>
      </c>
      <c r="H1418" s="193">
        <v>0</v>
      </c>
    </row>
    <row r="1419" spans="2:8" x14ac:dyDescent="0.25">
      <c r="B1419" s="192">
        <f t="shared" si="119"/>
        <v>43159.999999996566</v>
      </c>
      <c r="C1419" s="16">
        <f t="shared" si="115"/>
        <v>3</v>
      </c>
      <c r="D1419" s="16">
        <f t="shared" si="116"/>
        <v>4</v>
      </c>
      <c r="E1419" s="16">
        <f t="shared" si="117"/>
        <v>1</v>
      </c>
      <c r="F1419" s="16">
        <f t="shared" si="118"/>
        <v>0</v>
      </c>
      <c r="G1419" s="195">
        <v>1417</v>
      </c>
      <c r="H1419" s="193">
        <v>0</v>
      </c>
    </row>
    <row r="1420" spans="2:8" x14ac:dyDescent="0.25">
      <c r="B1420" s="192">
        <f t="shared" si="119"/>
        <v>43160.04166666323</v>
      </c>
      <c r="C1420" s="16">
        <f t="shared" si="115"/>
        <v>3</v>
      </c>
      <c r="D1420" s="16">
        <f t="shared" si="116"/>
        <v>4</v>
      </c>
      <c r="E1420" s="16">
        <f t="shared" si="117"/>
        <v>1</v>
      </c>
      <c r="F1420" s="16">
        <f t="shared" si="118"/>
        <v>1</v>
      </c>
      <c r="G1420" s="195">
        <v>1418</v>
      </c>
      <c r="H1420" s="193">
        <v>0</v>
      </c>
    </row>
    <row r="1421" spans="2:8" x14ac:dyDescent="0.25">
      <c r="B1421" s="192">
        <f t="shared" si="119"/>
        <v>43160.083333329894</v>
      </c>
      <c r="C1421" s="16">
        <f t="shared" si="115"/>
        <v>3</v>
      </c>
      <c r="D1421" s="16">
        <f t="shared" si="116"/>
        <v>4</v>
      </c>
      <c r="E1421" s="16">
        <f t="shared" si="117"/>
        <v>1</v>
      </c>
      <c r="F1421" s="16">
        <f t="shared" si="118"/>
        <v>2</v>
      </c>
      <c r="G1421" s="195">
        <v>1419</v>
      </c>
      <c r="H1421" s="193">
        <v>0</v>
      </c>
    </row>
    <row r="1422" spans="2:8" x14ac:dyDescent="0.25">
      <c r="B1422" s="192">
        <f t="shared" si="119"/>
        <v>43160.124999996558</v>
      </c>
      <c r="C1422" s="16">
        <f t="shared" si="115"/>
        <v>3</v>
      </c>
      <c r="D1422" s="16">
        <f t="shared" si="116"/>
        <v>4</v>
      </c>
      <c r="E1422" s="16">
        <f t="shared" si="117"/>
        <v>1</v>
      </c>
      <c r="F1422" s="16">
        <f t="shared" si="118"/>
        <v>3</v>
      </c>
      <c r="G1422" s="195">
        <v>1420</v>
      </c>
      <c r="H1422" s="193">
        <v>0</v>
      </c>
    </row>
    <row r="1423" spans="2:8" x14ac:dyDescent="0.25">
      <c r="B1423" s="192">
        <f t="shared" si="119"/>
        <v>43160.166666663223</v>
      </c>
      <c r="C1423" s="16">
        <f t="shared" si="115"/>
        <v>3</v>
      </c>
      <c r="D1423" s="16">
        <f t="shared" si="116"/>
        <v>4</v>
      </c>
      <c r="E1423" s="16">
        <f t="shared" si="117"/>
        <v>1</v>
      </c>
      <c r="F1423" s="16">
        <f t="shared" si="118"/>
        <v>4</v>
      </c>
      <c r="G1423" s="195">
        <v>1421</v>
      </c>
      <c r="H1423" s="193">
        <v>0</v>
      </c>
    </row>
    <row r="1424" spans="2:8" x14ac:dyDescent="0.25">
      <c r="B1424" s="192">
        <f t="shared" si="119"/>
        <v>43160.208333329887</v>
      </c>
      <c r="C1424" s="16">
        <f t="shared" si="115"/>
        <v>3</v>
      </c>
      <c r="D1424" s="16">
        <f t="shared" si="116"/>
        <v>4</v>
      </c>
      <c r="E1424" s="16">
        <f t="shared" si="117"/>
        <v>1</v>
      </c>
      <c r="F1424" s="16">
        <f t="shared" si="118"/>
        <v>5</v>
      </c>
      <c r="G1424" s="195">
        <v>1422</v>
      </c>
      <c r="H1424" s="193">
        <v>0</v>
      </c>
    </row>
    <row r="1425" spans="2:8" x14ac:dyDescent="0.25">
      <c r="B1425" s="192">
        <f t="shared" si="119"/>
        <v>43160.249999996551</v>
      </c>
      <c r="C1425" s="16">
        <f t="shared" si="115"/>
        <v>3</v>
      </c>
      <c r="D1425" s="16">
        <f t="shared" si="116"/>
        <v>4</v>
      </c>
      <c r="E1425" s="16">
        <f t="shared" si="117"/>
        <v>1</v>
      </c>
      <c r="F1425" s="16">
        <f t="shared" si="118"/>
        <v>6</v>
      </c>
      <c r="G1425" s="195">
        <v>1423</v>
      </c>
      <c r="H1425" s="193">
        <v>6.7227400000000003E-6</v>
      </c>
    </row>
    <row r="1426" spans="2:8" x14ac:dyDescent="0.25">
      <c r="B1426" s="192">
        <f t="shared" si="119"/>
        <v>43160.291666663215</v>
      </c>
      <c r="C1426" s="16">
        <f t="shared" si="115"/>
        <v>3</v>
      </c>
      <c r="D1426" s="16">
        <f t="shared" si="116"/>
        <v>4</v>
      </c>
      <c r="E1426" s="16">
        <f t="shared" si="117"/>
        <v>1</v>
      </c>
      <c r="F1426" s="16">
        <f t="shared" si="118"/>
        <v>7</v>
      </c>
      <c r="G1426" s="195">
        <v>1424</v>
      </c>
      <c r="H1426" s="193">
        <v>4.5563380000000001E-2</v>
      </c>
    </row>
    <row r="1427" spans="2:8" x14ac:dyDescent="0.25">
      <c r="B1427" s="192">
        <f t="shared" si="119"/>
        <v>43160.33333332988</v>
      </c>
      <c r="C1427" s="16">
        <f t="shared" si="115"/>
        <v>3</v>
      </c>
      <c r="D1427" s="16">
        <f t="shared" si="116"/>
        <v>4</v>
      </c>
      <c r="E1427" s="16">
        <f t="shared" si="117"/>
        <v>1</v>
      </c>
      <c r="F1427" s="16">
        <f t="shared" si="118"/>
        <v>8</v>
      </c>
      <c r="G1427" s="195">
        <v>1425</v>
      </c>
      <c r="H1427" s="193">
        <v>0.17310500600000001</v>
      </c>
    </row>
    <row r="1428" spans="2:8" x14ac:dyDescent="0.25">
      <c r="B1428" s="192">
        <f t="shared" si="119"/>
        <v>43160.374999996544</v>
      </c>
      <c r="C1428" s="16">
        <f t="shared" si="115"/>
        <v>3</v>
      </c>
      <c r="D1428" s="16">
        <f t="shared" si="116"/>
        <v>4</v>
      </c>
      <c r="E1428" s="16">
        <f t="shared" si="117"/>
        <v>1</v>
      </c>
      <c r="F1428" s="16">
        <f t="shared" si="118"/>
        <v>9</v>
      </c>
      <c r="G1428" s="195">
        <v>1426</v>
      </c>
      <c r="H1428" s="193">
        <v>0.31592548500000001</v>
      </c>
    </row>
    <row r="1429" spans="2:8" x14ac:dyDescent="0.25">
      <c r="B1429" s="192">
        <f t="shared" si="119"/>
        <v>43160.416666663208</v>
      </c>
      <c r="C1429" s="16">
        <f t="shared" si="115"/>
        <v>3</v>
      </c>
      <c r="D1429" s="16">
        <f t="shared" si="116"/>
        <v>4</v>
      </c>
      <c r="E1429" s="16">
        <f t="shared" si="117"/>
        <v>1</v>
      </c>
      <c r="F1429" s="16">
        <f t="shared" si="118"/>
        <v>10</v>
      </c>
      <c r="G1429" s="195">
        <v>1427</v>
      </c>
      <c r="H1429" s="193">
        <v>0.427017023</v>
      </c>
    </row>
    <row r="1430" spans="2:8" x14ac:dyDescent="0.25">
      <c r="B1430" s="192">
        <f t="shared" si="119"/>
        <v>43160.458333329872</v>
      </c>
      <c r="C1430" s="16">
        <f t="shared" si="115"/>
        <v>3</v>
      </c>
      <c r="D1430" s="16">
        <f t="shared" si="116"/>
        <v>4</v>
      </c>
      <c r="E1430" s="16">
        <f t="shared" si="117"/>
        <v>1</v>
      </c>
      <c r="F1430" s="16">
        <f t="shared" si="118"/>
        <v>11</v>
      </c>
      <c r="G1430" s="195">
        <v>1428</v>
      </c>
      <c r="H1430" s="193">
        <v>0.48407534200000002</v>
      </c>
    </row>
    <row r="1431" spans="2:8" x14ac:dyDescent="0.25">
      <c r="B1431" s="192">
        <f t="shared" si="119"/>
        <v>43160.499999996537</v>
      </c>
      <c r="C1431" s="16">
        <f t="shared" si="115"/>
        <v>3</v>
      </c>
      <c r="D1431" s="16">
        <f t="shared" si="116"/>
        <v>4</v>
      </c>
      <c r="E1431" s="16">
        <f t="shared" si="117"/>
        <v>1</v>
      </c>
      <c r="F1431" s="16">
        <f t="shared" si="118"/>
        <v>12</v>
      </c>
      <c r="G1431" s="195">
        <v>1429</v>
      </c>
      <c r="H1431" s="193">
        <v>0.51404309400000003</v>
      </c>
    </row>
    <row r="1432" spans="2:8" x14ac:dyDescent="0.25">
      <c r="B1432" s="192">
        <f t="shared" si="119"/>
        <v>43160.541666663201</v>
      </c>
      <c r="C1432" s="16">
        <f t="shared" si="115"/>
        <v>3</v>
      </c>
      <c r="D1432" s="16">
        <f t="shared" si="116"/>
        <v>4</v>
      </c>
      <c r="E1432" s="16">
        <f t="shared" si="117"/>
        <v>1</v>
      </c>
      <c r="F1432" s="16">
        <f t="shared" si="118"/>
        <v>13</v>
      </c>
      <c r="G1432" s="195">
        <v>1430</v>
      </c>
      <c r="H1432" s="193">
        <v>0.47905841599999999</v>
      </c>
    </row>
    <row r="1433" spans="2:8" x14ac:dyDescent="0.25">
      <c r="B1433" s="192">
        <f t="shared" si="119"/>
        <v>43160.583333329865</v>
      </c>
      <c r="C1433" s="16">
        <f t="shared" si="115"/>
        <v>3</v>
      </c>
      <c r="D1433" s="16">
        <f t="shared" si="116"/>
        <v>4</v>
      </c>
      <c r="E1433" s="16">
        <f t="shared" si="117"/>
        <v>1</v>
      </c>
      <c r="F1433" s="16">
        <f t="shared" si="118"/>
        <v>14</v>
      </c>
      <c r="G1433" s="195">
        <v>1431</v>
      </c>
      <c r="H1433" s="193">
        <v>0.44862380099999999</v>
      </c>
    </row>
    <row r="1434" spans="2:8" x14ac:dyDescent="0.25">
      <c r="B1434" s="192">
        <f t="shared" si="119"/>
        <v>43160.624999996529</v>
      </c>
      <c r="C1434" s="16">
        <f t="shared" si="115"/>
        <v>3</v>
      </c>
      <c r="D1434" s="16">
        <f t="shared" si="116"/>
        <v>4</v>
      </c>
      <c r="E1434" s="16">
        <f t="shared" si="117"/>
        <v>1</v>
      </c>
      <c r="F1434" s="16">
        <f t="shared" si="118"/>
        <v>15</v>
      </c>
      <c r="G1434" s="195">
        <v>1432</v>
      </c>
      <c r="H1434" s="193">
        <v>0.37700308399999999</v>
      </c>
    </row>
    <row r="1435" spans="2:8" x14ac:dyDescent="0.25">
      <c r="B1435" s="192">
        <f t="shared" si="119"/>
        <v>43160.666666663194</v>
      </c>
      <c r="C1435" s="16">
        <f t="shared" si="115"/>
        <v>3</v>
      </c>
      <c r="D1435" s="16">
        <f t="shared" si="116"/>
        <v>4</v>
      </c>
      <c r="E1435" s="16">
        <f t="shared" si="117"/>
        <v>1</v>
      </c>
      <c r="F1435" s="16">
        <f t="shared" si="118"/>
        <v>16</v>
      </c>
      <c r="G1435" s="195">
        <v>1433</v>
      </c>
      <c r="H1435" s="193">
        <v>0.25734717800000001</v>
      </c>
    </row>
    <row r="1436" spans="2:8" x14ac:dyDescent="0.25">
      <c r="B1436" s="192">
        <f t="shared" si="119"/>
        <v>43160.708333329858</v>
      </c>
      <c r="C1436" s="16">
        <f t="shared" si="115"/>
        <v>3</v>
      </c>
      <c r="D1436" s="16">
        <f t="shared" si="116"/>
        <v>4</v>
      </c>
      <c r="E1436" s="16">
        <f t="shared" si="117"/>
        <v>1</v>
      </c>
      <c r="F1436" s="16">
        <f t="shared" si="118"/>
        <v>17</v>
      </c>
      <c r="G1436" s="195">
        <v>1434</v>
      </c>
      <c r="H1436" s="193">
        <v>8.5644890000000001E-2</v>
      </c>
    </row>
    <row r="1437" spans="2:8" x14ac:dyDescent="0.25">
      <c r="B1437" s="192">
        <f t="shared" si="119"/>
        <v>43160.749999996522</v>
      </c>
      <c r="C1437" s="16">
        <f t="shared" si="115"/>
        <v>3</v>
      </c>
      <c r="D1437" s="16">
        <f t="shared" si="116"/>
        <v>4</v>
      </c>
      <c r="E1437" s="16">
        <f t="shared" si="117"/>
        <v>1</v>
      </c>
      <c r="F1437" s="16">
        <f t="shared" si="118"/>
        <v>18</v>
      </c>
      <c r="G1437" s="195">
        <v>1435</v>
      </c>
      <c r="H1437" s="193">
        <v>7.1295600000000005E-4</v>
      </c>
    </row>
    <row r="1438" spans="2:8" x14ac:dyDescent="0.25">
      <c r="B1438" s="192">
        <f t="shared" si="119"/>
        <v>43160.791666663186</v>
      </c>
      <c r="C1438" s="16">
        <f t="shared" si="115"/>
        <v>3</v>
      </c>
      <c r="D1438" s="16">
        <f t="shared" si="116"/>
        <v>4</v>
      </c>
      <c r="E1438" s="16">
        <f t="shared" si="117"/>
        <v>1</v>
      </c>
      <c r="F1438" s="16">
        <f t="shared" si="118"/>
        <v>19</v>
      </c>
      <c r="G1438" s="195">
        <v>1436</v>
      </c>
      <c r="H1438" s="193">
        <v>0</v>
      </c>
    </row>
    <row r="1439" spans="2:8" x14ac:dyDescent="0.25">
      <c r="B1439" s="192">
        <f t="shared" si="119"/>
        <v>43160.833333329851</v>
      </c>
      <c r="C1439" s="16">
        <f t="shared" si="115"/>
        <v>3</v>
      </c>
      <c r="D1439" s="16">
        <f t="shared" si="116"/>
        <v>4</v>
      </c>
      <c r="E1439" s="16">
        <f t="shared" si="117"/>
        <v>1</v>
      </c>
      <c r="F1439" s="16">
        <f t="shared" si="118"/>
        <v>20</v>
      </c>
      <c r="G1439" s="195">
        <v>1437</v>
      </c>
      <c r="H1439" s="193">
        <v>0</v>
      </c>
    </row>
    <row r="1440" spans="2:8" x14ac:dyDescent="0.25">
      <c r="B1440" s="192">
        <f t="shared" si="119"/>
        <v>43160.874999996515</v>
      </c>
      <c r="C1440" s="16">
        <f t="shared" si="115"/>
        <v>3</v>
      </c>
      <c r="D1440" s="16">
        <f t="shared" si="116"/>
        <v>4</v>
      </c>
      <c r="E1440" s="16">
        <f t="shared" si="117"/>
        <v>1</v>
      </c>
      <c r="F1440" s="16">
        <f t="shared" si="118"/>
        <v>21</v>
      </c>
      <c r="G1440" s="195">
        <v>1438</v>
      </c>
      <c r="H1440" s="193">
        <v>0</v>
      </c>
    </row>
    <row r="1441" spans="2:8" x14ac:dyDescent="0.25">
      <c r="B1441" s="192">
        <f t="shared" si="119"/>
        <v>43160.916666663179</v>
      </c>
      <c r="C1441" s="16">
        <f t="shared" si="115"/>
        <v>3</v>
      </c>
      <c r="D1441" s="16">
        <f t="shared" si="116"/>
        <v>4</v>
      </c>
      <c r="E1441" s="16">
        <f t="shared" si="117"/>
        <v>1</v>
      </c>
      <c r="F1441" s="16">
        <f t="shared" si="118"/>
        <v>22</v>
      </c>
      <c r="G1441" s="195">
        <v>1439</v>
      </c>
      <c r="H1441" s="193">
        <v>0</v>
      </c>
    </row>
    <row r="1442" spans="2:8" x14ac:dyDescent="0.25">
      <c r="B1442" s="192">
        <f t="shared" si="119"/>
        <v>43160.958333329843</v>
      </c>
      <c r="C1442" s="16">
        <f t="shared" si="115"/>
        <v>3</v>
      </c>
      <c r="D1442" s="16">
        <f t="shared" si="116"/>
        <v>4</v>
      </c>
      <c r="E1442" s="16">
        <f t="shared" si="117"/>
        <v>1</v>
      </c>
      <c r="F1442" s="16">
        <f t="shared" si="118"/>
        <v>23</v>
      </c>
      <c r="G1442" s="195">
        <v>1440</v>
      </c>
      <c r="H1442" s="193">
        <v>0</v>
      </c>
    </row>
    <row r="1443" spans="2:8" x14ac:dyDescent="0.25">
      <c r="B1443" s="192">
        <f t="shared" si="119"/>
        <v>43160.999999996508</v>
      </c>
      <c r="C1443" s="16">
        <f t="shared" si="115"/>
        <v>3</v>
      </c>
      <c r="D1443" s="16">
        <f t="shared" si="116"/>
        <v>5</v>
      </c>
      <c r="E1443" s="16">
        <f t="shared" si="117"/>
        <v>1</v>
      </c>
      <c r="F1443" s="16">
        <f t="shared" si="118"/>
        <v>0</v>
      </c>
      <c r="G1443" s="195">
        <v>1441</v>
      </c>
      <c r="H1443" s="193">
        <v>0</v>
      </c>
    </row>
    <row r="1444" spans="2:8" x14ac:dyDescent="0.25">
      <c r="B1444" s="192">
        <f t="shared" si="119"/>
        <v>43161.041666663172</v>
      </c>
      <c r="C1444" s="16">
        <f t="shared" si="115"/>
        <v>3</v>
      </c>
      <c r="D1444" s="16">
        <f t="shared" si="116"/>
        <v>5</v>
      </c>
      <c r="E1444" s="16">
        <f t="shared" si="117"/>
        <v>1</v>
      </c>
      <c r="F1444" s="16">
        <f t="shared" si="118"/>
        <v>1</v>
      </c>
      <c r="G1444" s="195">
        <v>1442</v>
      </c>
      <c r="H1444" s="193">
        <v>0</v>
      </c>
    </row>
    <row r="1445" spans="2:8" x14ac:dyDescent="0.25">
      <c r="B1445" s="192">
        <f t="shared" si="119"/>
        <v>43161.083333329836</v>
      </c>
      <c r="C1445" s="16">
        <f t="shared" si="115"/>
        <v>3</v>
      </c>
      <c r="D1445" s="16">
        <f t="shared" si="116"/>
        <v>5</v>
      </c>
      <c r="E1445" s="16">
        <f t="shared" si="117"/>
        <v>1</v>
      </c>
      <c r="F1445" s="16">
        <f t="shared" si="118"/>
        <v>2</v>
      </c>
      <c r="G1445" s="195">
        <v>1443</v>
      </c>
      <c r="H1445" s="193">
        <v>0</v>
      </c>
    </row>
    <row r="1446" spans="2:8" x14ac:dyDescent="0.25">
      <c r="B1446" s="192">
        <f t="shared" si="119"/>
        <v>43161.1249999965</v>
      </c>
      <c r="C1446" s="16">
        <f t="shared" si="115"/>
        <v>3</v>
      </c>
      <c r="D1446" s="16">
        <f t="shared" si="116"/>
        <v>5</v>
      </c>
      <c r="E1446" s="16">
        <f t="shared" si="117"/>
        <v>1</v>
      </c>
      <c r="F1446" s="16">
        <f t="shared" si="118"/>
        <v>3</v>
      </c>
      <c r="G1446" s="195">
        <v>1444</v>
      </c>
      <c r="H1446" s="193">
        <v>0</v>
      </c>
    </row>
    <row r="1447" spans="2:8" x14ac:dyDescent="0.25">
      <c r="B1447" s="192">
        <f t="shared" si="119"/>
        <v>43161.166666663165</v>
      </c>
      <c r="C1447" s="16">
        <f t="shared" si="115"/>
        <v>3</v>
      </c>
      <c r="D1447" s="16">
        <f t="shared" si="116"/>
        <v>5</v>
      </c>
      <c r="E1447" s="16">
        <f t="shared" si="117"/>
        <v>1</v>
      </c>
      <c r="F1447" s="16">
        <f t="shared" si="118"/>
        <v>4</v>
      </c>
      <c r="G1447" s="195">
        <v>1445</v>
      </c>
      <c r="H1447" s="193">
        <v>0</v>
      </c>
    </row>
    <row r="1448" spans="2:8" x14ac:dyDescent="0.25">
      <c r="B1448" s="192">
        <f t="shared" si="119"/>
        <v>43161.208333329829</v>
      </c>
      <c r="C1448" s="16">
        <f t="shared" si="115"/>
        <v>3</v>
      </c>
      <c r="D1448" s="16">
        <f t="shared" si="116"/>
        <v>5</v>
      </c>
      <c r="E1448" s="16">
        <f t="shared" si="117"/>
        <v>1</v>
      </c>
      <c r="F1448" s="16">
        <f t="shared" si="118"/>
        <v>5</v>
      </c>
      <c r="G1448" s="195">
        <v>1446</v>
      </c>
      <c r="H1448" s="193">
        <v>0</v>
      </c>
    </row>
    <row r="1449" spans="2:8" x14ac:dyDescent="0.25">
      <c r="B1449" s="192">
        <f t="shared" si="119"/>
        <v>43161.249999996493</v>
      </c>
      <c r="C1449" s="16">
        <f t="shared" si="115"/>
        <v>3</v>
      </c>
      <c r="D1449" s="16">
        <f t="shared" si="116"/>
        <v>5</v>
      </c>
      <c r="E1449" s="16">
        <f t="shared" si="117"/>
        <v>1</v>
      </c>
      <c r="F1449" s="16">
        <f t="shared" si="118"/>
        <v>6</v>
      </c>
      <c r="G1449" s="195">
        <v>1447</v>
      </c>
      <c r="H1449" s="193">
        <v>1.7920300000000001E-4</v>
      </c>
    </row>
    <row r="1450" spans="2:8" x14ac:dyDescent="0.25">
      <c r="B1450" s="192">
        <f t="shared" si="119"/>
        <v>43161.291666663157</v>
      </c>
      <c r="C1450" s="16">
        <f t="shared" si="115"/>
        <v>3</v>
      </c>
      <c r="D1450" s="16">
        <f t="shared" si="116"/>
        <v>5</v>
      </c>
      <c r="E1450" s="16">
        <f t="shared" si="117"/>
        <v>1</v>
      </c>
      <c r="F1450" s="16">
        <f t="shared" si="118"/>
        <v>7</v>
      </c>
      <c r="G1450" s="195">
        <v>1448</v>
      </c>
      <c r="H1450" s="193">
        <v>4.9660114999999998E-2</v>
      </c>
    </row>
    <row r="1451" spans="2:8" x14ac:dyDescent="0.25">
      <c r="B1451" s="192">
        <f t="shared" si="119"/>
        <v>43161.333333329821</v>
      </c>
      <c r="C1451" s="16">
        <f t="shared" si="115"/>
        <v>3</v>
      </c>
      <c r="D1451" s="16">
        <f t="shared" si="116"/>
        <v>5</v>
      </c>
      <c r="E1451" s="16">
        <f t="shared" si="117"/>
        <v>1</v>
      </c>
      <c r="F1451" s="16">
        <f t="shared" si="118"/>
        <v>8</v>
      </c>
      <c r="G1451" s="195">
        <v>1449</v>
      </c>
      <c r="H1451" s="193">
        <v>0.18961178200000001</v>
      </c>
    </row>
    <row r="1452" spans="2:8" x14ac:dyDescent="0.25">
      <c r="B1452" s="192">
        <f t="shared" si="119"/>
        <v>43161.374999996486</v>
      </c>
      <c r="C1452" s="16">
        <f t="shared" si="115"/>
        <v>3</v>
      </c>
      <c r="D1452" s="16">
        <f t="shared" si="116"/>
        <v>5</v>
      </c>
      <c r="E1452" s="16">
        <f t="shared" si="117"/>
        <v>1</v>
      </c>
      <c r="F1452" s="16">
        <f t="shared" si="118"/>
        <v>9</v>
      </c>
      <c r="G1452" s="195">
        <v>1450</v>
      </c>
      <c r="H1452" s="193">
        <v>0.32386504900000002</v>
      </c>
    </row>
    <row r="1453" spans="2:8" x14ac:dyDescent="0.25">
      <c r="B1453" s="192">
        <f t="shared" si="119"/>
        <v>43161.41666666315</v>
      </c>
      <c r="C1453" s="16">
        <f t="shared" si="115"/>
        <v>3</v>
      </c>
      <c r="D1453" s="16">
        <f t="shared" si="116"/>
        <v>5</v>
      </c>
      <c r="E1453" s="16">
        <f t="shared" si="117"/>
        <v>1</v>
      </c>
      <c r="F1453" s="16">
        <f t="shared" si="118"/>
        <v>10</v>
      </c>
      <c r="G1453" s="195">
        <v>1451</v>
      </c>
      <c r="H1453" s="193">
        <v>0.41638545599999999</v>
      </c>
    </row>
    <row r="1454" spans="2:8" x14ac:dyDescent="0.25">
      <c r="B1454" s="192">
        <f t="shared" si="119"/>
        <v>43161.458333329814</v>
      </c>
      <c r="C1454" s="16">
        <f t="shared" si="115"/>
        <v>3</v>
      </c>
      <c r="D1454" s="16">
        <f t="shared" si="116"/>
        <v>5</v>
      </c>
      <c r="E1454" s="16">
        <f t="shared" si="117"/>
        <v>1</v>
      </c>
      <c r="F1454" s="16">
        <f t="shared" si="118"/>
        <v>11</v>
      </c>
      <c r="G1454" s="195">
        <v>1452</v>
      </c>
      <c r="H1454" s="193">
        <v>0.45425769900000001</v>
      </c>
    </row>
    <row r="1455" spans="2:8" x14ac:dyDescent="0.25">
      <c r="B1455" s="192">
        <f t="shared" si="119"/>
        <v>43161.499999996478</v>
      </c>
      <c r="C1455" s="16">
        <f t="shared" si="115"/>
        <v>3</v>
      </c>
      <c r="D1455" s="16">
        <f t="shared" si="116"/>
        <v>5</v>
      </c>
      <c r="E1455" s="16">
        <f t="shared" si="117"/>
        <v>1</v>
      </c>
      <c r="F1455" s="16">
        <f t="shared" si="118"/>
        <v>12</v>
      </c>
      <c r="G1455" s="195">
        <v>1453</v>
      </c>
      <c r="H1455" s="193">
        <v>0.49321209999999999</v>
      </c>
    </row>
    <row r="1456" spans="2:8" x14ac:dyDescent="0.25">
      <c r="B1456" s="192">
        <f t="shared" si="119"/>
        <v>43161.541666663143</v>
      </c>
      <c r="C1456" s="16">
        <f t="shared" si="115"/>
        <v>3</v>
      </c>
      <c r="D1456" s="16">
        <f t="shared" si="116"/>
        <v>5</v>
      </c>
      <c r="E1456" s="16">
        <f t="shared" si="117"/>
        <v>1</v>
      </c>
      <c r="F1456" s="16">
        <f t="shared" si="118"/>
        <v>13</v>
      </c>
      <c r="G1456" s="195">
        <v>1454</v>
      </c>
      <c r="H1456" s="193">
        <v>0.44128190900000003</v>
      </c>
    </row>
    <row r="1457" spans="2:8" x14ac:dyDescent="0.25">
      <c r="B1457" s="192">
        <f t="shared" si="119"/>
        <v>43161.583333329807</v>
      </c>
      <c r="C1457" s="16">
        <f t="shared" si="115"/>
        <v>3</v>
      </c>
      <c r="D1457" s="16">
        <f t="shared" si="116"/>
        <v>5</v>
      </c>
      <c r="E1457" s="16">
        <f t="shared" si="117"/>
        <v>1</v>
      </c>
      <c r="F1457" s="16">
        <f t="shared" si="118"/>
        <v>14</v>
      </c>
      <c r="G1457" s="195">
        <v>1455</v>
      </c>
      <c r="H1457" s="193">
        <v>0.39184198199999998</v>
      </c>
    </row>
    <row r="1458" spans="2:8" x14ac:dyDescent="0.25">
      <c r="B1458" s="192">
        <f t="shared" si="119"/>
        <v>43161.624999996471</v>
      </c>
      <c r="C1458" s="16">
        <f t="shared" si="115"/>
        <v>3</v>
      </c>
      <c r="D1458" s="16">
        <f t="shared" si="116"/>
        <v>5</v>
      </c>
      <c r="E1458" s="16">
        <f t="shared" si="117"/>
        <v>1</v>
      </c>
      <c r="F1458" s="16">
        <f t="shared" si="118"/>
        <v>15</v>
      </c>
      <c r="G1458" s="195">
        <v>1456</v>
      </c>
      <c r="H1458" s="193">
        <v>0.322238617</v>
      </c>
    </row>
    <row r="1459" spans="2:8" x14ac:dyDescent="0.25">
      <c r="B1459" s="192">
        <f t="shared" si="119"/>
        <v>43161.666666663135</v>
      </c>
      <c r="C1459" s="16">
        <f t="shared" si="115"/>
        <v>3</v>
      </c>
      <c r="D1459" s="16">
        <f t="shared" si="116"/>
        <v>5</v>
      </c>
      <c r="E1459" s="16">
        <f t="shared" si="117"/>
        <v>1</v>
      </c>
      <c r="F1459" s="16">
        <f t="shared" si="118"/>
        <v>16</v>
      </c>
      <c r="G1459" s="195">
        <v>1457</v>
      </c>
      <c r="H1459" s="193">
        <v>0.2257509</v>
      </c>
    </row>
    <row r="1460" spans="2:8" x14ac:dyDescent="0.25">
      <c r="B1460" s="192">
        <f t="shared" si="119"/>
        <v>43161.7083333298</v>
      </c>
      <c r="C1460" s="16">
        <f t="shared" si="115"/>
        <v>3</v>
      </c>
      <c r="D1460" s="16">
        <f t="shared" si="116"/>
        <v>5</v>
      </c>
      <c r="E1460" s="16">
        <f t="shared" si="117"/>
        <v>1</v>
      </c>
      <c r="F1460" s="16">
        <f t="shared" si="118"/>
        <v>17</v>
      </c>
      <c r="G1460" s="195">
        <v>1458</v>
      </c>
      <c r="H1460" s="193">
        <v>7.3241751999999993E-2</v>
      </c>
    </row>
    <row r="1461" spans="2:8" x14ac:dyDescent="0.25">
      <c r="B1461" s="192">
        <f t="shared" si="119"/>
        <v>43161.749999996464</v>
      </c>
      <c r="C1461" s="16">
        <f t="shared" si="115"/>
        <v>3</v>
      </c>
      <c r="D1461" s="16">
        <f t="shared" si="116"/>
        <v>5</v>
      </c>
      <c r="E1461" s="16">
        <f t="shared" si="117"/>
        <v>1</v>
      </c>
      <c r="F1461" s="16">
        <f t="shared" si="118"/>
        <v>18</v>
      </c>
      <c r="G1461" s="195">
        <v>1459</v>
      </c>
      <c r="H1461" s="193">
        <v>7.1295600000000005E-4</v>
      </c>
    </row>
    <row r="1462" spans="2:8" x14ac:dyDescent="0.25">
      <c r="B1462" s="192">
        <f t="shared" si="119"/>
        <v>43161.791666663128</v>
      </c>
      <c r="C1462" s="16">
        <f t="shared" si="115"/>
        <v>3</v>
      </c>
      <c r="D1462" s="16">
        <f t="shared" si="116"/>
        <v>5</v>
      </c>
      <c r="E1462" s="16">
        <f t="shared" si="117"/>
        <v>1</v>
      </c>
      <c r="F1462" s="16">
        <f t="shared" si="118"/>
        <v>19</v>
      </c>
      <c r="G1462" s="195">
        <v>1460</v>
      </c>
      <c r="H1462" s="193">
        <v>0</v>
      </c>
    </row>
    <row r="1463" spans="2:8" x14ac:dyDescent="0.25">
      <c r="B1463" s="192">
        <f t="shared" si="119"/>
        <v>43161.833333329792</v>
      </c>
      <c r="C1463" s="16">
        <f t="shared" si="115"/>
        <v>3</v>
      </c>
      <c r="D1463" s="16">
        <f t="shared" si="116"/>
        <v>5</v>
      </c>
      <c r="E1463" s="16">
        <f t="shared" si="117"/>
        <v>1</v>
      </c>
      <c r="F1463" s="16">
        <f t="shared" si="118"/>
        <v>20</v>
      </c>
      <c r="G1463" s="195">
        <v>1461</v>
      </c>
      <c r="H1463" s="193">
        <v>0</v>
      </c>
    </row>
    <row r="1464" spans="2:8" x14ac:dyDescent="0.25">
      <c r="B1464" s="192">
        <f t="shared" si="119"/>
        <v>43161.874999996457</v>
      </c>
      <c r="C1464" s="16">
        <f t="shared" si="115"/>
        <v>3</v>
      </c>
      <c r="D1464" s="16">
        <f t="shared" si="116"/>
        <v>5</v>
      </c>
      <c r="E1464" s="16">
        <f t="shared" si="117"/>
        <v>1</v>
      </c>
      <c r="F1464" s="16">
        <f t="shared" si="118"/>
        <v>21</v>
      </c>
      <c r="G1464" s="195">
        <v>1462</v>
      </c>
      <c r="H1464" s="193">
        <v>0</v>
      </c>
    </row>
    <row r="1465" spans="2:8" x14ac:dyDescent="0.25">
      <c r="B1465" s="192">
        <f t="shared" si="119"/>
        <v>43161.916666663121</v>
      </c>
      <c r="C1465" s="16">
        <f t="shared" si="115"/>
        <v>3</v>
      </c>
      <c r="D1465" s="16">
        <f t="shared" si="116"/>
        <v>5</v>
      </c>
      <c r="E1465" s="16">
        <f t="shared" si="117"/>
        <v>1</v>
      </c>
      <c r="F1465" s="16">
        <f t="shared" si="118"/>
        <v>22</v>
      </c>
      <c r="G1465" s="195">
        <v>1463</v>
      </c>
      <c r="H1465" s="193">
        <v>0</v>
      </c>
    </row>
    <row r="1466" spans="2:8" x14ac:dyDescent="0.25">
      <c r="B1466" s="192">
        <f t="shared" si="119"/>
        <v>43161.958333329785</v>
      </c>
      <c r="C1466" s="16">
        <f t="shared" si="115"/>
        <v>3</v>
      </c>
      <c r="D1466" s="16">
        <f t="shared" si="116"/>
        <v>5</v>
      </c>
      <c r="E1466" s="16">
        <f t="shared" si="117"/>
        <v>1</v>
      </c>
      <c r="F1466" s="16">
        <f t="shared" si="118"/>
        <v>23</v>
      </c>
      <c r="G1466" s="195">
        <v>1464</v>
      </c>
      <c r="H1466" s="193">
        <v>0</v>
      </c>
    </row>
    <row r="1467" spans="2:8" x14ac:dyDescent="0.25">
      <c r="B1467" s="192">
        <f t="shared" si="119"/>
        <v>43161.999999996449</v>
      </c>
      <c r="C1467" s="16">
        <f t="shared" si="115"/>
        <v>3</v>
      </c>
      <c r="D1467" s="16">
        <f t="shared" si="116"/>
        <v>6</v>
      </c>
      <c r="E1467" s="16">
        <f t="shared" si="117"/>
        <v>2</v>
      </c>
      <c r="F1467" s="16">
        <f t="shared" si="118"/>
        <v>0</v>
      </c>
      <c r="G1467" s="195">
        <v>1465</v>
      </c>
      <c r="H1467" s="193">
        <v>0</v>
      </c>
    </row>
    <row r="1468" spans="2:8" x14ac:dyDescent="0.25">
      <c r="B1468" s="192">
        <f t="shared" si="119"/>
        <v>43162.041666663114</v>
      </c>
      <c r="C1468" s="16">
        <f t="shared" si="115"/>
        <v>3</v>
      </c>
      <c r="D1468" s="16">
        <f t="shared" si="116"/>
        <v>6</v>
      </c>
      <c r="E1468" s="16">
        <f t="shared" si="117"/>
        <v>2</v>
      </c>
      <c r="F1468" s="16">
        <f t="shared" si="118"/>
        <v>1</v>
      </c>
      <c r="G1468" s="195">
        <v>1466</v>
      </c>
      <c r="H1468" s="193">
        <v>0</v>
      </c>
    </row>
    <row r="1469" spans="2:8" x14ac:dyDescent="0.25">
      <c r="B1469" s="192">
        <f t="shared" si="119"/>
        <v>43162.083333329778</v>
      </c>
      <c r="C1469" s="16">
        <f t="shared" si="115"/>
        <v>3</v>
      </c>
      <c r="D1469" s="16">
        <f t="shared" si="116"/>
        <v>6</v>
      </c>
      <c r="E1469" s="16">
        <f t="shared" si="117"/>
        <v>2</v>
      </c>
      <c r="F1469" s="16">
        <f t="shared" si="118"/>
        <v>2</v>
      </c>
      <c r="G1469" s="195">
        <v>1467</v>
      </c>
      <c r="H1469" s="193">
        <v>0</v>
      </c>
    </row>
    <row r="1470" spans="2:8" x14ac:dyDescent="0.25">
      <c r="B1470" s="192">
        <f t="shared" si="119"/>
        <v>43162.124999996442</v>
      </c>
      <c r="C1470" s="16">
        <f t="shared" si="115"/>
        <v>3</v>
      </c>
      <c r="D1470" s="16">
        <f t="shared" si="116"/>
        <v>6</v>
      </c>
      <c r="E1470" s="16">
        <f t="shared" si="117"/>
        <v>2</v>
      </c>
      <c r="F1470" s="16">
        <f t="shared" si="118"/>
        <v>3</v>
      </c>
      <c r="G1470" s="195">
        <v>1468</v>
      </c>
      <c r="H1470" s="193">
        <v>0</v>
      </c>
    </row>
    <row r="1471" spans="2:8" x14ac:dyDescent="0.25">
      <c r="B1471" s="192">
        <f t="shared" si="119"/>
        <v>43162.166666663106</v>
      </c>
      <c r="C1471" s="16">
        <f t="shared" si="115"/>
        <v>3</v>
      </c>
      <c r="D1471" s="16">
        <f t="shared" si="116"/>
        <v>6</v>
      </c>
      <c r="E1471" s="16">
        <f t="shared" si="117"/>
        <v>2</v>
      </c>
      <c r="F1471" s="16">
        <f t="shared" si="118"/>
        <v>4</v>
      </c>
      <c r="G1471" s="195">
        <v>1469</v>
      </c>
      <c r="H1471" s="193">
        <v>0</v>
      </c>
    </row>
    <row r="1472" spans="2:8" x14ac:dyDescent="0.25">
      <c r="B1472" s="192">
        <f t="shared" si="119"/>
        <v>43162.208333329771</v>
      </c>
      <c r="C1472" s="16">
        <f t="shared" si="115"/>
        <v>3</v>
      </c>
      <c r="D1472" s="16">
        <f t="shared" si="116"/>
        <v>6</v>
      </c>
      <c r="E1472" s="16">
        <f t="shared" si="117"/>
        <v>2</v>
      </c>
      <c r="F1472" s="16">
        <f t="shared" si="118"/>
        <v>5</v>
      </c>
      <c r="G1472" s="195">
        <v>1470</v>
      </c>
      <c r="H1472" s="193">
        <v>0</v>
      </c>
    </row>
    <row r="1473" spans="2:8" x14ac:dyDescent="0.25">
      <c r="B1473" s="192">
        <f t="shared" si="119"/>
        <v>43162.249999996435</v>
      </c>
      <c r="C1473" s="16">
        <f t="shared" si="115"/>
        <v>3</v>
      </c>
      <c r="D1473" s="16">
        <f t="shared" si="116"/>
        <v>6</v>
      </c>
      <c r="E1473" s="16">
        <f t="shared" si="117"/>
        <v>2</v>
      </c>
      <c r="F1473" s="16">
        <f t="shared" si="118"/>
        <v>6</v>
      </c>
      <c r="G1473" s="195">
        <v>1471</v>
      </c>
      <c r="H1473" s="193">
        <v>1.7920300000000001E-4</v>
      </c>
    </row>
    <row r="1474" spans="2:8" x14ac:dyDescent="0.25">
      <c r="B1474" s="192">
        <f t="shared" si="119"/>
        <v>43162.291666663099</v>
      </c>
      <c r="C1474" s="16">
        <f t="shared" si="115"/>
        <v>3</v>
      </c>
      <c r="D1474" s="16">
        <f t="shared" si="116"/>
        <v>6</v>
      </c>
      <c r="E1474" s="16">
        <f t="shared" si="117"/>
        <v>2</v>
      </c>
      <c r="F1474" s="16">
        <f t="shared" si="118"/>
        <v>7</v>
      </c>
      <c r="G1474" s="195">
        <v>1472</v>
      </c>
      <c r="H1474" s="193">
        <v>4.6867621999999998E-2</v>
      </c>
    </row>
    <row r="1475" spans="2:8" x14ac:dyDescent="0.25">
      <c r="B1475" s="192">
        <f t="shared" si="119"/>
        <v>43162.333333329763</v>
      </c>
      <c r="C1475" s="16">
        <f t="shared" si="115"/>
        <v>3</v>
      </c>
      <c r="D1475" s="16">
        <f t="shared" si="116"/>
        <v>6</v>
      </c>
      <c r="E1475" s="16">
        <f t="shared" si="117"/>
        <v>2</v>
      </c>
      <c r="F1475" s="16">
        <f t="shared" si="118"/>
        <v>8</v>
      </c>
      <c r="G1475" s="195">
        <v>1473</v>
      </c>
      <c r="H1475" s="193">
        <v>0.17550541</v>
      </c>
    </row>
    <row r="1476" spans="2:8" x14ac:dyDescent="0.25">
      <c r="B1476" s="192">
        <f t="shared" si="119"/>
        <v>43162.374999996428</v>
      </c>
      <c r="C1476" s="16">
        <f t="shared" ref="C1476:C1539" si="120">MONTH(B1476)</f>
        <v>3</v>
      </c>
      <c r="D1476" s="16">
        <f t="shared" ref="D1476:D1539" si="121">WEEKDAY(B1476,2)</f>
        <v>6</v>
      </c>
      <c r="E1476" s="16">
        <f t="shared" ref="E1476:E1539" si="122">IF(D1476&lt;6,1,2)</f>
        <v>2</v>
      </c>
      <c r="F1476" s="16">
        <f t="shared" ref="F1476:F1539" si="123">HOUR(B1476)</f>
        <v>9</v>
      </c>
      <c r="G1476" s="195">
        <v>1474</v>
      </c>
      <c r="H1476" s="193">
        <v>0.303842324</v>
      </c>
    </row>
    <row r="1477" spans="2:8" x14ac:dyDescent="0.25">
      <c r="B1477" s="192">
        <f t="shared" ref="B1477:B1540" si="124">B1476+1/24</f>
        <v>43162.416666663092</v>
      </c>
      <c r="C1477" s="16">
        <f t="shared" si="120"/>
        <v>3</v>
      </c>
      <c r="D1477" s="16">
        <f t="shared" si="121"/>
        <v>6</v>
      </c>
      <c r="E1477" s="16">
        <f t="shared" si="122"/>
        <v>2</v>
      </c>
      <c r="F1477" s="16">
        <f t="shared" si="123"/>
        <v>10</v>
      </c>
      <c r="G1477" s="195">
        <v>1475</v>
      </c>
      <c r="H1477" s="193">
        <v>0.39782583300000002</v>
      </c>
    </row>
    <row r="1478" spans="2:8" x14ac:dyDescent="0.25">
      <c r="B1478" s="192">
        <f t="shared" si="124"/>
        <v>43162.458333329756</v>
      </c>
      <c r="C1478" s="16">
        <f t="shared" si="120"/>
        <v>3</v>
      </c>
      <c r="D1478" s="16">
        <f t="shared" si="121"/>
        <v>6</v>
      </c>
      <c r="E1478" s="16">
        <f t="shared" si="122"/>
        <v>2</v>
      </c>
      <c r="F1478" s="16">
        <f t="shared" si="123"/>
        <v>11</v>
      </c>
      <c r="G1478" s="195">
        <v>1476</v>
      </c>
      <c r="H1478" s="193">
        <v>0.47491748299999997</v>
      </c>
    </row>
    <row r="1479" spans="2:8" x14ac:dyDescent="0.25">
      <c r="B1479" s="192">
        <f t="shared" si="124"/>
        <v>43162.49999999642</v>
      </c>
      <c r="C1479" s="16">
        <f t="shared" si="120"/>
        <v>3</v>
      </c>
      <c r="D1479" s="16">
        <f t="shared" si="121"/>
        <v>6</v>
      </c>
      <c r="E1479" s="16">
        <f t="shared" si="122"/>
        <v>2</v>
      </c>
      <c r="F1479" s="16">
        <f t="shared" si="123"/>
        <v>12</v>
      </c>
      <c r="G1479" s="195">
        <v>1477</v>
      </c>
      <c r="H1479" s="193">
        <v>0.498696537</v>
      </c>
    </row>
    <row r="1480" spans="2:8" x14ac:dyDescent="0.25">
      <c r="B1480" s="192">
        <f t="shared" si="124"/>
        <v>43162.541666663084</v>
      </c>
      <c r="C1480" s="16">
        <f t="shared" si="120"/>
        <v>3</v>
      </c>
      <c r="D1480" s="16">
        <f t="shared" si="121"/>
        <v>6</v>
      </c>
      <c r="E1480" s="16">
        <f t="shared" si="122"/>
        <v>2</v>
      </c>
      <c r="F1480" s="16">
        <f t="shared" si="123"/>
        <v>13</v>
      </c>
      <c r="G1480" s="195">
        <v>1478</v>
      </c>
      <c r="H1480" s="193">
        <v>0.43966379700000002</v>
      </c>
    </row>
    <row r="1481" spans="2:8" x14ac:dyDescent="0.25">
      <c r="B1481" s="192">
        <f t="shared" si="124"/>
        <v>43162.583333329749</v>
      </c>
      <c r="C1481" s="16">
        <f t="shared" si="120"/>
        <v>3</v>
      </c>
      <c r="D1481" s="16">
        <f t="shared" si="121"/>
        <v>6</v>
      </c>
      <c r="E1481" s="16">
        <f t="shared" si="122"/>
        <v>2</v>
      </c>
      <c r="F1481" s="16">
        <f t="shared" si="123"/>
        <v>14</v>
      </c>
      <c r="G1481" s="195">
        <v>1479</v>
      </c>
      <c r="H1481" s="193">
        <v>0.36688635400000003</v>
      </c>
    </row>
    <row r="1482" spans="2:8" x14ac:dyDescent="0.25">
      <c r="B1482" s="192">
        <f t="shared" si="124"/>
        <v>43162.624999996413</v>
      </c>
      <c r="C1482" s="16">
        <f t="shared" si="120"/>
        <v>3</v>
      </c>
      <c r="D1482" s="16">
        <f t="shared" si="121"/>
        <v>6</v>
      </c>
      <c r="E1482" s="16">
        <f t="shared" si="122"/>
        <v>2</v>
      </c>
      <c r="F1482" s="16">
        <f t="shared" si="123"/>
        <v>15</v>
      </c>
      <c r="G1482" s="195">
        <v>1480</v>
      </c>
      <c r="H1482" s="193">
        <v>0.29493234899999998</v>
      </c>
    </row>
    <row r="1483" spans="2:8" x14ac:dyDescent="0.25">
      <c r="B1483" s="192">
        <f t="shared" si="124"/>
        <v>43162.666666663077</v>
      </c>
      <c r="C1483" s="16">
        <f t="shared" si="120"/>
        <v>3</v>
      </c>
      <c r="D1483" s="16">
        <f t="shared" si="121"/>
        <v>6</v>
      </c>
      <c r="E1483" s="16">
        <f t="shared" si="122"/>
        <v>2</v>
      </c>
      <c r="F1483" s="16">
        <f t="shared" si="123"/>
        <v>16</v>
      </c>
      <c r="G1483" s="195">
        <v>1481</v>
      </c>
      <c r="H1483" s="193">
        <v>0.20945766900000001</v>
      </c>
    </row>
    <row r="1484" spans="2:8" x14ac:dyDescent="0.25">
      <c r="B1484" s="192">
        <f t="shared" si="124"/>
        <v>43162.708333329741</v>
      </c>
      <c r="C1484" s="16">
        <f t="shared" si="120"/>
        <v>3</v>
      </c>
      <c r="D1484" s="16">
        <f t="shared" si="121"/>
        <v>6</v>
      </c>
      <c r="E1484" s="16">
        <f t="shared" si="122"/>
        <v>2</v>
      </c>
      <c r="F1484" s="16">
        <f t="shared" si="123"/>
        <v>17</v>
      </c>
      <c r="G1484" s="195">
        <v>1482</v>
      </c>
      <c r="H1484" s="193">
        <v>7.8449595999999996E-2</v>
      </c>
    </row>
    <row r="1485" spans="2:8" x14ac:dyDescent="0.25">
      <c r="B1485" s="192">
        <f t="shared" si="124"/>
        <v>43162.749999996406</v>
      </c>
      <c r="C1485" s="16">
        <f t="shared" si="120"/>
        <v>3</v>
      </c>
      <c r="D1485" s="16">
        <f t="shared" si="121"/>
        <v>6</v>
      </c>
      <c r="E1485" s="16">
        <f t="shared" si="122"/>
        <v>2</v>
      </c>
      <c r="F1485" s="16">
        <f t="shared" si="123"/>
        <v>18</v>
      </c>
      <c r="G1485" s="195">
        <v>1483</v>
      </c>
      <c r="H1485" s="193">
        <v>1.0694350000000001E-3</v>
      </c>
    </row>
    <row r="1486" spans="2:8" x14ac:dyDescent="0.25">
      <c r="B1486" s="192">
        <f t="shared" si="124"/>
        <v>43162.79166666307</v>
      </c>
      <c r="C1486" s="16">
        <f t="shared" si="120"/>
        <v>3</v>
      </c>
      <c r="D1486" s="16">
        <f t="shared" si="121"/>
        <v>6</v>
      </c>
      <c r="E1486" s="16">
        <f t="shared" si="122"/>
        <v>2</v>
      </c>
      <c r="F1486" s="16">
        <f t="shared" si="123"/>
        <v>19</v>
      </c>
      <c r="G1486" s="195">
        <v>1484</v>
      </c>
      <c r="H1486" s="193">
        <v>0</v>
      </c>
    </row>
    <row r="1487" spans="2:8" x14ac:dyDescent="0.25">
      <c r="B1487" s="192">
        <f t="shared" si="124"/>
        <v>43162.833333329734</v>
      </c>
      <c r="C1487" s="16">
        <f t="shared" si="120"/>
        <v>3</v>
      </c>
      <c r="D1487" s="16">
        <f t="shared" si="121"/>
        <v>6</v>
      </c>
      <c r="E1487" s="16">
        <f t="shared" si="122"/>
        <v>2</v>
      </c>
      <c r="F1487" s="16">
        <f t="shared" si="123"/>
        <v>20</v>
      </c>
      <c r="G1487" s="195">
        <v>1485</v>
      </c>
      <c r="H1487" s="193">
        <v>0</v>
      </c>
    </row>
    <row r="1488" spans="2:8" x14ac:dyDescent="0.25">
      <c r="B1488" s="192">
        <f t="shared" si="124"/>
        <v>43162.874999996398</v>
      </c>
      <c r="C1488" s="16">
        <f t="shared" si="120"/>
        <v>3</v>
      </c>
      <c r="D1488" s="16">
        <f t="shared" si="121"/>
        <v>6</v>
      </c>
      <c r="E1488" s="16">
        <f t="shared" si="122"/>
        <v>2</v>
      </c>
      <c r="F1488" s="16">
        <f t="shared" si="123"/>
        <v>21</v>
      </c>
      <c r="G1488" s="195">
        <v>1486</v>
      </c>
      <c r="H1488" s="193">
        <v>0</v>
      </c>
    </row>
    <row r="1489" spans="2:8" x14ac:dyDescent="0.25">
      <c r="B1489" s="192">
        <f t="shared" si="124"/>
        <v>43162.916666663063</v>
      </c>
      <c r="C1489" s="16">
        <f t="shared" si="120"/>
        <v>3</v>
      </c>
      <c r="D1489" s="16">
        <f t="shared" si="121"/>
        <v>6</v>
      </c>
      <c r="E1489" s="16">
        <f t="shared" si="122"/>
        <v>2</v>
      </c>
      <c r="F1489" s="16">
        <f t="shared" si="123"/>
        <v>22</v>
      </c>
      <c r="G1489" s="195">
        <v>1487</v>
      </c>
      <c r="H1489" s="193">
        <v>0</v>
      </c>
    </row>
    <row r="1490" spans="2:8" x14ac:dyDescent="0.25">
      <c r="B1490" s="192">
        <f t="shared" si="124"/>
        <v>43162.958333329727</v>
      </c>
      <c r="C1490" s="16">
        <f t="shared" si="120"/>
        <v>3</v>
      </c>
      <c r="D1490" s="16">
        <f t="shared" si="121"/>
        <v>6</v>
      </c>
      <c r="E1490" s="16">
        <f t="shared" si="122"/>
        <v>2</v>
      </c>
      <c r="F1490" s="16">
        <f t="shared" si="123"/>
        <v>23</v>
      </c>
      <c r="G1490" s="195">
        <v>1488</v>
      </c>
      <c r="H1490" s="193">
        <v>0</v>
      </c>
    </row>
    <row r="1491" spans="2:8" x14ac:dyDescent="0.25">
      <c r="B1491" s="192">
        <f t="shared" si="124"/>
        <v>43162.999999996391</v>
      </c>
      <c r="C1491" s="16">
        <f t="shared" si="120"/>
        <v>3</v>
      </c>
      <c r="D1491" s="16">
        <f t="shared" si="121"/>
        <v>7</v>
      </c>
      <c r="E1491" s="16">
        <f t="shared" si="122"/>
        <v>2</v>
      </c>
      <c r="F1491" s="16">
        <f t="shared" si="123"/>
        <v>0</v>
      </c>
      <c r="G1491" s="195">
        <v>1489</v>
      </c>
      <c r="H1491" s="193">
        <v>0</v>
      </c>
    </row>
    <row r="1492" spans="2:8" x14ac:dyDescent="0.25">
      <c r="B1492" s="192">
        <f t="shared" si="124"/>
        <v>43163.041666663055</v>
      </c>
      <c r="C1492" s="16">
        <f t="shared" si="120"/>
        <v>3</v>
      </c>
      <c r="D1492" s="16">
        <f t="shared" si="121"/>
        <v>7</v>
      </c>
      <c r="E1492" s="16">
        <f t="shared" si="122"/>
        <v>2</v>
      </c>
      <c r="F1492" s="16">
        <f t="shared" si="123"/>
        <v>1</v>
      </c>
      <c r="G1492" s="195">
        <v>1490</v>
      </c>
      <c r="H1492" s="193">
        <v>0</v>
      </c>
    </row>
    <row r="1493" spans="2:8" x14ac:dyDescent="0.25">
      <c r="B1493" s="192">
        <f t="shared" si="124"/>
        <v>43163.08333332972</v>
      </c>
      <c r="C1493" s="16">
        <f t="shared" si="120"/>
        <v>3</v>
      </c>
      <c r="D1493" s="16">
        <f t="shared" si="121"/>
        <v>7</v>
      </c>
      <c r="E1493" s="16">
        <f t="shared" si="122"/>
        <v>2</v>
      </c>
      <c r="F1493" s="16">
        <f t="shared" si="123"/>
        <v>2</v>
      </c>
      <c r="G1493" s="195">
        <v>1491</v>
      </c>
      <c r="H1493" s="193">
        <v>0</v>
      </c>
    </row>
    <row r="1494" spans="2:8" x14ac:dyDescent="0.25">
      <c r="B1494" s="192">
        <f t="shared" si="124"/>
        <v>43163.124999996384</v>
      </c>
      <c r="C1494" s="16">
        <f t="shared" si="120"/>
        <v>3</v>
      </c>
      <c r="D1494" s="16">
        <f t="shared" si="121"/>
        <v>7</v>
      </c>
      <c r="E1494" s="16">
        <f t="shared" si="122"/>
        <v>2</v>
      </c>
      <c r="F1494" s="16">
        <f t="shared" si="123"/>
        <v>3</v>
      </c>
      <c r="G1494" s="195">
        <v>1492</v>
      </c>
      <c r="H1494" s="193">
        <v>0</v>
      </c>
    </row>
    <row r="1495" spans="2:8" x14ac:dyDescent="0.25">
      <c r="B1495" s="192">
        <f t="shared" si="124"/>
        <v>43163.166666663048</v>
      </c>
      <c r="C1495" s="16">
        <f t="shared" si="120"/>
        <v>3</v>
      </c>
      <c r="D1495" s="16">
        <f t="shared" si="121"/>
        <v>7</v>
      </c>
      <c r="E1495" s="16">
        <f t="shared" si="122"/>
        <v>2</v>
      </c>
      <c r="F1495" s="16">
        <f t="shared" si="123"/>
        <v>4</v>
      </c>
      <c r="G1495" s="195">
        <v>1493</v>
      </c>
      <c r="H1495" s="193">
        <v>0</v>
      </c>
    </row>
    <row r="1496" spans="2:8" x14ac:dyDescent="0.25">
      <c r="B1496" s="192">
        <f t="shared" si="124"/>
        <v>43163.208333329712</v>
      </c>
      <c r="C1496" s="16">
        <f t="shared" si="120"/>
        <v>3</v>
      </c>
      <c r="D1496" s="16">
        <f t="shared" si="121"/>
        <v>7</v>
      </c>
      <c r="E1496" s="16">
        <f t="shared" si="122"/>
        <v>2</v>
      </c>
      <c r="F1496" s="16">
        <f t="shared" si="123"/>
        <v>5</v>
      </c>
      <c r="G1496" s="195">
        <v>1494</v>
      </c>
      <c r="H1496" s="193">
        <v>0</v>
      </c>
    </row>
    <row r="1497" spans="2:8" x14ac:dyDescent="0.25">
      <c r="B1497" s="192">
        <f t="shared" si="124"/>
        <v>43163.249999996377</v>
      </c>
      <c r="C1497" s="16">
        <f t="shared" si="120"/>
        <v>3</v>
      </c>
      <c r="D1497" s="16">
        <f t="shared" si="121"/>
        <v>7</v>
      </c>
      <c r="E1497" s="16">
        <f t="shared" si="122"/>
        <v>2</v>
      </c>
      <c r="F1497" s="16">
        <f t="shared" si="123"/>
        <v>6</v>
      </c>
      <c r="G1497" s="195">
        <v>1495</v>
      </c>
      <c r="H1497" s="193">
        <v>1.8592599999999999E-4</v>
      </c>
    </row>
    <row r="1498" spans="2:8" x14ac:dyDescent="0.25">
      <c r="B1498" s="192">
        <f t="shared" si="124"/>
        <v>43163.291666663041</v>
      </c>
      <c r="C1498" s="16">
        <f t="shared" si="120"/>
        <v>3</v>
      </c>
      <c r="D1498" s="16">
        <f t="shared" si="121"/>
        <v>7</v>
      </c>
      <c r="E1498" s="16">
        <f t="shared" si="122"/>
        <v>2</v>
      </c>
      <c r="F1498" s="16">
        <f t="shared" si="123"/>
        <v>7</v>
      </c>
      <c r="G1498" s="195">
        <v>1496</v>
      </c>
      <c r="H1498" s="193">
        <v>5.0018684000000001E-2</v>
      </c>
    </row>
    <row r="1499" spans="2:8" x14ac:dyDescent="0.25">
      <c r="B1499" s="192">
        <f t="shared" si="124"/>
        <v>43163.333333329705</v>
      </c>
      <c r="C1499" s="16">
        <f t="shared" si="120"/>
        <v>3</v>
      </c>
      <c r="D1499" s="16">
        <f t="shared" si="121"/>
        <v>7</v>
      </c>
      <c r="E1499" s="16">
        <f t="shared" si="122"/>
        <v>2</v>
      </c>
      <c r="F1499" s="16">
        <f t="shared" si="123"/>
        <v>8</v>
      </c>
      <c r="G1499" s="195">
        <v>1497</v>
      </c>
      <c r="H1499" s="193">
        <v>0.16316529699999999</v>
      </c>
    </row>
    <row r="1500" spans="2:8" x14ac:dyDescent="0.25">
      <c r="B1500" s="192">
        <f t="shared" si="124"/>
        <v>43163.374999996369</v>
      </c>
      <c r="C1500" s="16">
        <f t="shared" si="120"/>
        <v>3</v>
      </c>
      <c r="D1500" s="16">
        <f t="shared" si="121"/>
        <v>7</v>
      </c>
      <c r="E1500" s="16">
        <f t="shared" si="122"/>
        <v>2</v>
      </c>
      <c r="F1500" s="16">
        <f t="shared" si="123"/>
        <v>9</v>
      </c>
      <c r="G1500" s="195">
        <v>1498</v>
      </c>
      <c r="H1500" s="193">
        <v>0.28841045799999998</v>
      </c>
    </row>
    <row r="1501" spans="2:8" x14ac:dyDescent="0.25">
      <c r="B1501" s="192">
        <f t="shared" si="124"/>
        <v>43163.416666663034</v>
      </c>
      <c r="C1501" s="16">
        <f t="shared" si="120"/>
        <v>3</v>
      </c>
      <c r="D1501" s="16">
        <f t="shared" si="121"/>
        <v>7</v>
      </c>
      <c r="E1501" s="16">
        <f t="shared" si="122"/>
        <v>2</v>
      </c>
      <c r="F1501" s="16">
        <f t="shared" si="123"/>
        <v>10</v>
      </c>
      <c r="G1501" s="195">
        <v>1499</v>
      </c>
      <c r="H1501" s="193">
        <v>0.38519484599999998</v>
      </c>
    </row>
    <row r="1502" spans="2:8" x14ac:dyDescent="0.25">
      <c r="B1502" s="192">
        <f t="shared" si="124"/>
        <v>43163.458333329698</v>
      </c>
      <c r="C1502" s="16">
        <f t="shared" si="120"/>
        <v>3</v>
      </c>
      <c r="D1502" s="16">
        <f t="shared" si="121"/>
        <v>7</v>
      </c>
      <c r="E1502" s="16">
        <f t="shared" si="122"/>
        <v>2</v>
      </c>
      <c r="F1502" s="16">
        <f t="shared" si="123"/>
        <v>11</v>
      </c>
      <c r="G1502" s="195">
        <v>1500</v>
      </c>
      <c r="H1502" s="193">
        <v>0.45275383200000002</v>
      </c>
    </row>
    <row r="1503" spans="2:8" x14ac:dyDescent="0.25">
      <c r="B1503" s="192">
        <f t="shared" si="124"/>
        <v>43163.499999996362</v>
      </c>
      <c r="C1503" s="16">
        <f t="shared" si="120"/>
        <v>3</v>
      </c>
      <c r="D1503" s="16">
        <f t="shared" si="121"/>
        <v>7</v>
      </c>
      <c r="E1503" s="16">
        <f t="shared" si="122"/>
        <v>2</v>
      </c>
      <c r="F1503" s="16">
        <f t="shared" si="123"/>
        <v>12</v>
      </c>
      <c r="G1503" s="195">
        <v>1501</v>
      </c>
      <c r="H1503" s="193">
        <v>0.43901195700000001</v>
      </c>
    </row>
    <row r="1504" spans="2:8" x14ac:dyDescent="0.25">
      <c r="B1504" s="192">
        <f t="shared" si="124"/>
        <v>43163.541666663026</v>
      </c>
      <c r="C1504" s="16">
        <f t="shared" si="120"/>
        <v>3</v>
      </c>
      <c r="D1504" s="16">
        <f t="shared" si="121"/>
        <v>7</v>
      </c>
      <c r="E1504" s="16">
        <f t="shared" si="122"/>
        <v>2</v>
      </c>
      <c r="F1504" s="16">
        <f t="shared" si="123"/>
        <v>13</v>
      </c>
      <c r="G1504" s="195">
        <v>1502</v>
      </c>
      <c r="H1504" s="193">
        <v>0.39960695899999998</v>
      </c>
    </row>
    <row r="1505" spans="2:8" x14ac:dyDescent="0.25">
      <c r="B1505" s="192">
        <f t="shared" si="124"/>
        <v>43163.583333329691</v>
      </c>
      <c r="C1505" s="16">
        <f t="shared" si="120"/>
        <v>3</v>
      </c>
      <c r="D1505" s="16">
        <f t="shared" si="121"/>
        <v>7</v>
      </c>
      <c r="E1505" s="16">
        <f t="shared" si="122"/>
        <v>2</v>
      </c>
      <c r="F1505" s="16">
        <f t="shared" si="123"/>
        <v>14</v>
      </c>
      <c r="G1505" s="195">
        <v>1503</v>
      </c>
      <c r="H1505" s="193">
        <v>0.370862684</v>
      </c>
    </row>
    <row r="1506" spans="2:8" x14ac:dyDescent="0.25">
      <c r="B1506" s="192">
        <f t="shared" si="124"/>
        <v>43163.624999996355</v>
      </c>
      <c r="C1506" s="16">
        <f t="shared" si="120"/>
        <v>3</v>
      </c>
      <c r="D1506" s="16">
        <f t="shared" si="121"/>
        <v>7</v>
      </c>
      <c r="E1506" s="16">
        <f t="shared" si="122"/>
        <v>2</v>
      </c>
      <c r="F1506" s="16">
        <f t="shared" si="123"/>
        <v>15</v>
      </c>
      <c r="G1506" s="195">
        <v>1504</v>
      </c>
      <c r="H1506" s="193">
        <v>0.302233007</v>
      </c>
    </row>
    <row r="1507" spans="2:8" x14ac:dyDescent="0.25">
      <c r="B1507" s="192">
        <f t="shared" si="124"/>
        <v>43163.666666663019</v>
      </c>
      <c r="C1507" s="16">
        <f t="shared" si="120"/>
        <v>3</v>
      </c>
      <c r="D1507" s="16">
        <f t="shared" si="121"/>
        <v>7</v>
      </c>
      <c r="E1507" s="16">
        <f t="shared" si="122"/>
        <v>2</v>
      </c>
      <c r="F1507" s="16">
        <f t="shared" si="123"/>
        <v>16</v>
      </c>
      <c r="G1507" s="195">
        <v>1505</v>
      </c>
      <c r="H1507" s="193">
        <v>0.208893264</v>
      </c>
    </row>
    <row r="1508" spans="2:8" x14ac:dyDescent="0.25">
      <c r="B1508" s="192">
        <f t="shared" si="124"/>
        <v>43163.708333329683</v>
      </c>
      <c r="C1508" s="16">
        <f t="shared" si="120"/>
        <v>3</v>
      </c>
      <c r="D1508" s="16">
        <f t="shared" si="121"/>
        <v>7</v>
      </c>
      <c r="E1508" s="16">
        <f t="shared" si="122"/>
        <v>2</v>
      </c>
      <c r="F1508" s="16">
        <f t="shared" si="123"/>
        <v>17</v>
      </c>
      <c r="G1508" s="195">
        <v>1506</v>
      </c>
      <c r="H1508" s="193">
        <v>8.3624952000000002E-2</v>
      </c>
    </row>
    <row r="1509" spans="2:8" x14ac:dyDescent="0.25">
      <c r="B1509" s="192">
        <f t="shared" si="124"/>
        <v>43163.749999996347</v>
      </c>
      <c r="C1509" s="16">
        <f t="shared" si="120"/>
        <v>3</v>
      </c>
      <c r="D1509" s="16">
        <f t="shared" si="121"/>
        <v>7</v>
      </c>
      <c r="E1509" s="16">
        <f t="shared" si="122"/>
        <v>2</v>
      </c>
      <c r="F1509" s="16">
        <f t="shared" si="123"/>
        <v>18</v>
      </c>
      <c r="G1509" s="195">
        <v>1507</v>
      </c>
      <c r="H1509" s="193">
        <v>1.0694350000000001E-3</v>
      </c>
    </row>
    <row r="1510" spans="2:8" x14ac:dyDescent="0.25">
      <c r="B1510" s="192">
        <f t="shared" si="124"/>
        <v>43163.791666663012</v>
      </c>
      <c r="C1510" s="16">
        <f t="shared" si="120"/>
        <v>3</v>
      </c>
      <c r="D1510" s="16">
        <f t="shared" si="121"/>
        <v>7</v>
      </c>
      <c r="E1510" s="16">
        <f t="shared" si="122"/>
        <v>2</v>
      </c>
      <c r="F1510" s="16">
        <f t="shared" si="123"/>
        <v>19</v>
      </c>
      <c r="G1510" s="195">
        <v>1508</v>
      </c>
      <c r="H1510" s="193">
        <v>0</v>
      </c>
    </row>
    <row r="1511" spans="2:8" x14ac:dyDescent="0.25">
      <c r="B1511" s="192">
        <f t="shared" si="124"/>
        <v>43163.833333329676</v>
      </c>
      <c r="C1511" s="16">
        <f t="shared" si="120"/>
        <v>3</v>
      </c>
      <c r="D1511" s="16">
        <f t="shared" si="121"/>
        <v>7</v>
      </c>
      <c r="E1511" s="16">
        <f t="shared" si="122"/>
        <v>2</v>
      </c>
      <c r="F1511" s="16">
        <f t="shared" si="123"/>
        <v>20</v>
      </c>
      <c r="G1511" s="195">
        <v>1509</v>
      </c>
      <c r="H1511" s="193">
        <v>0</v>
      </c>
    </row>
    <row r="1512" spans="2:8" x14ac:dyDescent="0.25">
      <c r="B1512" s="192">
        <f t="shared" si="124"/>
        <v>43163.87499999634</v>
      </c>
      <c r="C1512" s="16">
        <f t="shared" si="120"/>
        <v>3</v>
      </c>
      <c r="D1512" s="16">
        <f t="shared" si="121"/>
        <v>7</v>
      </c>
      <c r="E1512" s="16">
        <f t="shared" si="122"/>
        <v>2</v>
      </c>
      <c r="F1512" s="16">
        <f t="shared" si="123"/>
        <v>21</v>
      </c>
      <c r="G1512" s="195">
        <v>1510</v>
      </c>
      <c r="H1512" s="193">
        <v>0</v>
      </c>
    </row>
    <row r="1513" spans="2:8" x14ac:dyDescent="0.25">
      <c r="B1513" s="192">
        <f t="shared" si="124"/>
        <v>43163.916666663004</v>
      </c>
      <c r="C1513" s="16">
        <f t="shared" si="120"/>
        <v>3</v>
      </c>
      <c r="D1513" s="16">
        <f t="shared" si="121"/>
        <v>7</v>
      </c>
      <c r="E1513" s="16">
        <f t="shared" si="122"/>
        <v>2</v>
      </c>
      <c r="F1513" s="16">
        <f t="shared" si="123"/>
        <v>22</v>
      </c>
      <c r="G1513" s="195">
        <v>1511</v>
      </c>
      <c r="H1513" s="193">
        <v>0</v>
      </c>
    </row>
    <row r="1514" spans="2:8" x14ac:dyDescent="0.25">
      <c r="B1514" s="192">
        <f t="shared" si="124"/>
        <v>43163.958333329669</v>
      </c>
      <c r="C1514" s="16">
        <f t="shared" si="120"/>
        <v>3</v>
      </c>
      <c r="D1514" s="16">
        <f t="shared" si="121"/>
        <v>7</v>
      </c>
      <c r="E1514" s="16">
        <f t="shared" si="122"/>
        <v>2</v>
      </c>
      <c r="F1514" s="16">
        <f t="shared" si="123"/>
        <v>23</v>
      </c>
      <c r="G1514" s="195">
        <v>1512</v>
      </c>
      <c r="H1514" s="193">
        <v>0</v>
      </c>
    </row>
    <row r="1515" spans="2:8" x14ac:dyDescent="0.25">
      <c r="B1515" s="192">
        <f t="shared" si="124"/>
        <v>43163.999999996333</v>
      </c>
      <c r="C1515" s="16">
        <f t="shared" si="120"/>
        <v>3</v>
      </c>
      <c r="D1515" s="16">
        <f t="shared" si="121"/>
        <v>1</v>
      </c>
      <c r="E1515" s="16">
        <f t="shared" si="122"/>
        <v>1</v>
      </c>
      <c r="F1515" s="16">
        <f t="shared" si="123"/>
        <v>0</v>
      </c>
      <c r="G1515" s="195">
        <v>1513</v>
      </c>
      <c r="H1515" s="193">
        <v>0</v>
      </c>
    </row>
    <row r="1516" spans="2:8" x14ac:dyDescent="0.25">
      <c r="B1516" s="192">
        <f t="shared" si="124"/>
        <v>43164.041666662997</v>
      </c>
      <c r="C1516" s="16">
        <f t="shared" si="120"/>
        <v>3</v>
      </c>
      <c r="D1516" s="16">
        <f t="shared" si="121"/>
        <v>1</v>
      </c>
      <c r="E1516" s="16">
        <f t="shared" si="122"/>
        <v>1</v>
      </c>
      <c r="F1516" s="16">
        <f t="shared" si="123"/>
        <v>1</v>
      </c>
      <c r="G1516" s="195">
        <v>1514</v>
      </c>
      <c r="H1516" s="193">
        <v>0</v>
      </c>
    </row>
    <row r="1517" spans="2:8" x14ac:dyDescent="0.25">
      <c r="B1517" s="192">
        <f t="shared" si="124"/>
        <v>43164.083333329661</v>
      </c>
      <c r="C1517" s="16">
        <f t="shared" si="120"/>
        <v>3</v>
      </c>
      <c r="D1517" s="16">
        <f t="shared" si="121"/>
        <v>1</v>
      </c>
      <c r="E1517" s="16">
        <f t="shared" si="122"/>
        <v>1</v>
      </c>
      <c r="F1517" s="16">
        <f t="shared" si="123"/>
        <v>2</v>
      </c>
      <c r="G1517" s="195">
        <v>1515</v>
      </c>
      <c r="H1517" s="193">
        <v>0</v>
      </c>
    </row>
    <row r="1518" spans="2:8" x14ac:dyDescent="0.25">
      <c r="B1518" s="192">
        <f t="shared" si="124"/>
        <v>43164.124999996326</v>
      </c>
      <c r="C1518" s="16">
        <f t="shared" si="120"/>
        <v>3</v>
      </c>
      <c r="D1518" s="16">
        <f t="shared" si="121"/>
        <v>1</v>
      </c>
      <c r="E1518" s="16">
        <f t="shared" si="122"/>
        <v>1</v>
      </c>
      <c r="F1518" s="16">
        <f t="shared" si="123"/>
        <v>3</v>
      </c>
      <c r="G1518" s="195">
        <v>1516</v>
      </c>
      <c r="H1518" s="193">
        <v>0</v>
      </c>
    </row>
    <row r="1519" spans="2:8" x14ac:dyDescent="0.25">
      <c r="B1519" s="192">
        <f t="shared" si="124"/>
        <v>43164.16666666299</v>
      </c>
      <c r="C1519" s="16">
        <f t="shared" si="120"/>
        <v>3</v>
      </c>
      <c r="D1519" s="16">
        <f t="shared" si="121"/>
        <v>1</v>
      </c>
      <c r="E1519" s="16">
        <f t="shared" si="122"/>
        <v>1</v>
      </c>
      <c r="F1519" s="16">
        <f t="shared" si="123"/>
        <v>4</v>
      </c>
      <c r="G1519" s="195">
        <v>1517</v>
      </c>
      <c r="H1519" s="193">
        <v>0</v>
      </c>
    </row>
    <row r="1520" spans="2:8" x14ac:dyDescent="0.25">
      <c r="B1520" s="192">
        <f t="shared" si="124"/>
        <v>43164.208333329654</v>
      </c>
      <c r="C1520" s="16">
        <f t="shared" si="120"/>
        <v>3</v>
      </c>
      <c r="D1520" s="16">
        <f t="shared" si="121"/>
        <v>1</v>
      </c>
      <c r="E1520" s="16">
        <f t="shared" si="122"/>
        <v>1</v>
      </c>
      <c r="F1520" s="16">
        <f t="shared" si="123"/>
        <v>5</v>
      </c>
      <c r="G1520" s="195">
        <v>1518</v>
      </c>
      <c r="H1520" s="193">
        <v>0</v>
      </c>
    </row>
    <row r="1521" spans="2:8" x14ac:dyDescent="0.25">
      <c r="B1521" s="192">
        <f t="shared" si="124"/>
        <v>43164.249999996318</v>
      </c>
      <c r="C1521" s="16">
        <f t="shared" si="120"/>
        <v>3</v>
      </c>
      <c r="D1521" s="16">
        <f t="shared" si="121"/>
        <v>1</v>
      </c>
      <c r="E1521" s="16">
        <f t="shared" si="122"/>
        <v>1</v>
      </c>
      <c r="F1521" s="16">
        <f t="shared" si="123"/>
        <v>6</v>
      </c>
      <c r="G1521" s="195">
        <v>1519</v>
      </c>
      <c r="H1521" s="193">
        <v>3.5840600000000002E-4</v>
      </c>
    </row>
    <row r="1522" spans="2:8" x14ac:dyDescent="0.25">
      <c r="B1522" s="192">
        <f t="shared" si="124"/>
        <v>43164.291666662983</v>
      </c>
      <c r="C1522" s="16">
        <f t="shared" si="120"/>
        <v>3</v>
      </c>
      <c r="D1522" s="16">
        <f t="shared" si="121"/>
        <v>1</v>
      </c>
      <c r="E1522" s="16">
        <f t="shared" si="122"/>
        <v>1</v>
      </c>
      <c r="F1522" s="16">
        <f t="shared" si="123"/>
        <v>7</v>
      </c>
      <c r="G1522" s="195">
        <v>1520</v>
      </c>
      <c r="H1522" s="193">
        <v>5.0831749000000002E-2</v>
      </c>
    </row>
    <row r="1523" spans="2:8" x14ac:dyDescent="0.25">
      <c r="B1523" s="192">
        <f t="shared" si="124"/>
        <v>43164.333333329647</v>
      </c>
      <c r="C1523" s="16">
        <f t="shared" si="120"/>
        <v>3</v>
      </c>
      <c r="D1523" s="16">
        <f t="shared" si="121"/>
        <v>1</v>
      </c>
      <c r="E1523" s="16">
        <f t="shared" si="122"/>
        <v>1</v>
      </c>
      <c r="F1523" s="16">
        <f t="shared" si="123"/>
        <v>8</v>
      </c>
      <c r="G1523" s="195">
        <v>1521</v>
      </c>
      <c r="H1523" s="193">
        <v>0.172566897</v>
      </c>
    </row>
    <row r="1524" spans="2:8" x14ac:dyDescent="0.25">
      <c r="B1524" s="192">
        <f t="shared" si="124"/>
        <v>43164.374999996311</v>
      </c>
      <c r="C1524" s="16">
        <f t="shared" si="120"/>
        <v>3</v>
      </c>
      <c r="D1524" s="16">
        <f t="shared" si="121"/>
        <v>1</v>
      </c>
      <c r="E1524" s="16">
        <f t="shared" si="122"/>
        <v>1</v>
      </c>
      <c r="F1524" s="16">
        <f t="shared" si="123"/>
        <v>9</v>
      </c>
      <c r="G1524" s="195">
        <v>1522</v>
      </c>
      <c r="H1524" s="193">
        <v>0.29393065600000001</v>
      </c>
    </row>
    <row r="1525" spans="2:8" x14ac:dyDescent="0.25">
      <c r="B1525" s="192">
        <f t="shared" si="124"/>
        <v>43164.416666662975</v>
      </c>
      <c r="C1525" s="16">
        <f t="shared" si="120"/>
        <v>3</v>
      </c>
      <c r="D1525" s="16">
        <f t="shared" si="121"/>
        <v>1</v>
      </c>
      <c r="E1525" s="16">
        <f t="shared" si="122"/>
        <v>1</v>
      </c>
      <c r="F1525" s="16">
        <f t="shared" si="123"/>
        <v>10</v>
      </c>
      <c r="G1525" s="195">
        <v>1523</v>
      </c>
      <c r="H1525" s="193">
        <v>0.40052280000000001</v>
      </c>
    </row>
    <row r="1526" spans="2:8" x14ac:dyDescent="0.25">
      <c r="B1526" s="192">
        <f t="shared" si="124"/>
        <v>43164.45833332964</v>
      </c>
      <c r="C1526" s="16">
        <f t="shared" si="120"/>
        <v>3</v>
      </c>
      <c r="D1526" s="16">
        <f t="shared" si="121"/>
        <v>1</v>
      </c>
      <c r="E1526" s="16">
        <f t="shared" si="122"/>
        <v>1</v>
      </c>
      <c r="F1526" s="16">
        <f t="shared" si="123"/>
        <v>11</v>
      </c>
      <c r="G1526" s="195">
        <v>1524</v>
      </c>
      <c r="H1526" s="193">
        <v>0.43557566199999997</v>
      </c>
    </row>
    <row r="1527" spans="2:8" x14ac:dyDescent="0.25">
      <c r="B1527" s="192">
        <f t="shared" si="124"/>
        <v>43164.499999996304</v>
      </c>
      <c r="C1527" s="16">
        <f t="shared" si="120"/>
        <v>3</v>
      </c>
      <c r="D1527" s="16">
        <f t="shared" si="121"/>
        <v>1</v>
      </c>
      <c r="E1527" s="16">
        <f t="shared" si="122"/>
        <v>1</v>
      </c>
      <c r="F1527" s="16">
        <f t="shared" si="123"/>
        <v>12</v>
      </c>
      <c r="G1527" s="195">
        <v>1525</v>
      </c>
      <c r="H1527" s="193">
        <v>0.43961605300000001</v>
      </c>
    </row>
    <row r="1528" spans="2:8" x14ac:dyDescent="0.25">
      <c r="B1528" s="192">
        <f t="shared" si="124"/>
        <v>43164.541666662968</v>
      </c>
      <c r="C1528" s="16">
        <f t="shared" si="120"/>
        <v>3</v>
      </c>
      <c r="D1528" s="16">
        <f t="shared" si="121"/>
        <v>1</v>
      </c>
      <c r="E1528" s="16">
        <f t="shared" si="122"/>
        <v>1</v>
      </c>
      <c r="F1528" s="16">
        <f t="shared" si="123"/>
        <v>13</v>
      </c>
      <c r="G1528" s="195">
        <v>1526</v>
      </c>
      <c r="H1528" s="193">
        <v>0.37859661999999999</v>
      </c>
    </row>
    <row r="1529" spans="2:8" x14ac:dyDescent="0.25">
      <c r="B1529" s="192">
        <f t="shared" si="124"/>
        <v>43164.583333329632</v>
      </c>
      <c r="C1529" s="16">
        <f t="shared" si="120"/>
        <v>3</v>
      </c>
      <c r="D1529" s="16">
        <f t="shared" si="121"/>
        <v>1</v>
      </c>
      <c r="E1529" s="16">
        <f t="shared" si="122"/>
        <v>1</v>
      </c>
      <c r="F1529" s="16">
        <f t="shared" si="123"/>
        <v>14</v>
      </c>
      <c r="G1529" s="195">
        <v>1527</v>
      </c>
      <c r="H1529" s="193">
        <v>0.33051394000000001</v>
      </c>
    </row>
    <row r="1530" spans="2:8" x14ac:dyDescent="0.25">
      <c r="B1530" s="192">
        <f t="shared" si="124"/>
        <v>43164.624999996297</v>
      </c>
      <c r="C1530" s="16">
        <f t="shared" si="120"/>
        <v>3</v>
      </c>
      <c r="D1530" s="16">
        <f t="shared" si="121"/>
        <v>1</v>
      </c>
      <c r="E1530" s="16">
        <f t="shared" si="122"/>
        <v>1</v>
      </c>
      <c r="F1530" s="16">
        <f t="shared" si="123"/>
        <v>15</v>
      </c>
      <c r="G1530" s="195">
        <v>1528</v>
      </c>
      <c r="H1530" s="193">
        <v>0.29299141099999998</v>
      </c>
    </row>
    <row r="1531" spans="2:8" x14ac:dyDescent="0.25">
      <c r="B1531" s="192">
        <f t="shared" si="124"/>
        <v>43164.666666662961</v>
      </c>
      <c r="C1531" s="16">
        <f t="shared" si="120"/>
        <v>3</v>
      </c>
      <c r="D1531" s="16">
        <f t="shared" si="121"/>
        <v>1</v>
      </c>
      <c r="E1531" s="16">
        <f t="shared" si="122"/>
        <v>1</v>
      </c>
      <c r="F1531" s="16">
        <f t="shared" si="123"/>
        <v>16</v>
      </c>
      <c r="G1531" s="195">
        <v>1529</v>
      </c>
      <c r="H1531" s="193">
        <v>0.20199769100000001</v>
      </c>
    </row>
    <row r="1532" spans="2:8" x14ac:dyDescent="0.25">
      <c r="B1532" s="192">
        <f t="shared" si="124"/>
        <v>43164.708333329625</v>
      </c>
      <c r="C1532" s="16">
        <f t="shared" si="120"/>
        <v>3</v>
      </c>
      <c r="D1532" s="16">
        <f t="shared" si="121"/>
        <v>1</v>
      </c>
      <c r="E1532" s="16">
        <f t="shared" si="122"/>
        <v>1</v>
      </c>
      <c r="F1532" s="16">
        <f t="shared" si="123"/>
        <v>17</v>
      </c>
      <c r="G1532" s="195">
        <v>1530</v>
      </c>
      <c r="H1532" s="193">
        <v>8.9139182999999997E-2</v>
      </c>
    </row>
    <row r="1533" spans="2:8" x14ac:dyDescent="0.25">
      <c r="B1533" s="192">
        <f t="shared" si="124"/>
        <v>43164.749999996289</v>
      </c>
      <c r="C1533" s="16">
        <f t="shared" si="120"/>
        <v>3</v>
      </c>
      <c r="D1533" s="16">
        <f t="shared" si="121"/>
        <v>1</v>
      </c>
      <c r="E1533" s="16">
        <f t="shared" si="122"/>
        <v>1</v>
      </c>
      <c r="F1533" s="16">
        <f t="shared" si="123"/>
        <v>18</v>
      </c>
      <c r="G1533" s="195">
        <v>1531</v>
      </c>
      <c r="H1533" s="193">
        <v>1.9483580000000001E-3</v>
      </c>
    </row>
    <row r="1534" spans="2:8" x14ac:dyDescent="0.25">
      <c r="B1534" s="192">
        <f t="shared" si="124"/>
        <v>43164.791666662954</v>
      </c>
      <c r="C1534" s="16">
        <f t="shared" si="120"/>
        <v>3</v>
      </c>
      <c r="D1534" s="16">
        <f t="shared" si="121"/>
        <v>1</v>
      </c>
      <c r="E1534" s="16">
        <f t="shared" si="122"/>
        <v>1</v>
      </c>
      <c r="F1534" s="16">
        <f t="shared" si="123"/>
        <v>19</v>
      </c>
      <c r="G1534" s="195">
        <v>1532</v>
      </c>
      <c r="H1534" s="193">
        <v>0</v>
      </c>
    </row>
    <row r="1535" spans="2:8" x14ac:dyDescent="0.25">
      <c r="B1535" s="192">
        <f t="shared" si="124"/>
        <v>43164.833333329618</v>
      </c>
      <c r="C1535" s="16">
        <f t="shared" si="120"/>
        <v>3</v>
      </c>
      <c r="D1535" s="16">
        <f t="shared" si="121"/>
        <v>1</v>
      </c>
      <c r="E1535" s="16">
        <f t="shared" si="122"/>
        <v>1</v>
      </c>
      <c r="F1535" s="16">
        <f t="shared" si="123"/>
        <v>20</v>
      </c>
      <c r="G1535" s="195">
        <v>1533</v>
      </c>
      <c r="H1535" s="193">
        <v>0</v>
      </c>
    </row>
    <row r="1536" spans="2:8" x14ac:dyDescent="0.25">
      <c r="B1536" s="192">
        <f t="shared" si="124"/>
        <v>43164.874999996282</v>
      </c>
      <c r="C1536" s="16">
        <f t="shared" si="120"/>
        <v>3</v>
      </c>
      <c r="D1536" s="16">
        <f t="shared" si="121"/>
        <v>1</v>
      </c>
      <c r="E1536" s="16">
        <f t="shared" si="122"/>
        <v>1</v>
      </c>
      <c r="F1536" s="16">
        <f t="shared" si="123"/>
        <v>21</v>
      </c>
      <c r="G1536" s="195">
        <v>1534</v>
      </c>
      <c r="H1536" s="193">
        <v>0</v>
      </c>
    </row>
    <row r="1537" spans="2:8" x14ac:dyDescent="0.25">
      <c r="B1537" s="192">
        <f t="shared" si="124"/>
        <v>43164.916666662946</v>
      </c>
      <c r="C1537" s="16">
        <f t="shared" si="120"/>
        <v>3</v>
      </c>
      <c r="D1537" s="16">
        <f t="shared" si="121"/>
        <v>1</v>
      </c>
      <c r="E1537" s="16">
        <f t="shared" si="122"/>
        <v>1</v>
      </c>
      <c r="F1537" s="16">
        <f t="shared" si="123"/>
        <v>22</v>
      </c>
      <c r="G1537" s="195">
        <v>1535</v>
      </c>
      <c r="H1537" s="193">
        <v>0</v>
      </c>
    </row>
    <row r="1538" spans="2:8" x14ac:dyDescent="0.25">
      <c r="B1538" s="192">
        <f t="shared" si="124"/>
        <v>43164.95833332961</v>
      </c>
      <c r="C1538" s="16">
        <f t="shared" si="120"/>
        <v>3</v>
      </c>
      <c r="D1538" s="16">
        <f t="shared" si="121"/>
        <v>1</v>
      </c>
      <c r="E1538" s="16">
        <f t="shared" si="122"/>
        <v>1</v>
      </c>
      <c r="F1538" s="16">
        <f t="shared" si="123"/>
        <v>23</v>
      </c>
      <c r="G1538" s="195">
        <v>1536</v>
      </c>
      <c r="H1538" s="193">
        <v>0</v>
      </c>
    </row>
    <row r="1539" spans="2:8" x14ac:dyDescent="0.25">
      <c r="B1539" s="192">
        <f t="shared" si="124"/>
        <v>43164.999999996275</v>
      </c>
      <c r="C1539" s="16">
        <f t="shared" si="120"/>
        <v>3</v>
      </c>
      <c r="D1539" s="16">
        <f t="shared" si="121"/>
        <v>2</v>
      </c>
      <c r="E1539" s="16">
        <f t="shared" si="122"/>
        <v>1</v>
      </c>
      <c r="F1539" s="16">
        <f t="shared" si="123"/>
        <v>0</v>
      </c>
      <c r="G1539" s="195">
        <v>1537</v>
      </c>
      <c r="H1539" s="193">
        <v>0</v>
      </c>
    </row>
    <row r="1540" spans="2:8" x14ac:dyDescent="0.25">
      <c r="B1540" s="192">
        <f t="shared" si="124"/>
        <v>43165.041666662939</v>
      </c>
      <c r="C1540" s="16">
        <f t="shared" ref="C1540:C1603" si="125">MONTH(B1540)</f>
        <v>3</v>
      </c>
      <c r="D1540" s="16">
        <f t="shared" ref="D1540:D1603" si="126">WEEKDAY(B1540,2)</f>
        <v>2</v>
      </c>
      <c r="E1540" s="16">
        <f t="shared" ref="E1540:E1603" si="127">IF(D1540&lt;6,1,2)</f>
        <v>1</v>
      </c>
      <c r="F1540" s="16">
        <f t="shared" ref="F1540:F1603" si="128">HOUR(B1540)</f>
        <v>1</v>
      </c>
      <c r="G1540" s="195">
        <v>1538</v>
      </c>
      <c r="H1540" s="193">
        <v>0</v>
      </c>
    </row>
    <row r="1541" spans="2:8" x14ac:dyDescent="0.25">
      <c r="B1541" s="192">
        <f t="shared" ref="B1541:B1604" si="129">B1540+1/24</f>
        <v>43165.083333329603</v>
      </c>
      <c r="C1541" s="16">
        <f t="shared" si="125"/>
        <v>3</v>
      </c>
      <c r="D1541" s="16">
        <f t="shared" si="126"/>
        <v>2</v>
      </c>
      <c r="E1541" s="16">
        <f t="shared" si="127"/>
        <v>1</v>
      </c>
      <c r="F1541" s="16">
        <f t="shared" si="128"/>
        <v>2</v>
      </c>
      <c r="G1541" s="195">
        <v>1539</v>
      </c>
      <c r="H1541" s="193">
        <v>0</v>
      </c>
    </row>
    <row r="1542" spans="2:8" x14ac:dyDescent="0.25">
      <c r="B1542" s="192">
        <f t="shared" si="129"/>
        <v>43165.124999996267</v>
      </c>
      <c r="C1542" s="16">
        <f t="shared" si="125"/>
        <v>3</v>
      </c>
      <c r="D1542" s="16">
        <f t="shared" si="126"/>
        <v>2</v>
      </c>
      <c r="E1542" s="16">
        <f t="shared" si="127"/>
        <v>1</v>
      </c>
      <c r="F1542" s="16">
        <f t="shared" si="128"/>
        <v>3</v>
      </c>
      <c r="G1542" s="195">
        <v>1540</v>
      </c>
      <c r="H1542" s="193">
        <v>0</v>
      </c>
    </row>
    <row r="1543" spans="2:8" x14ac:dyDescent="0.25">
      <c r="B1543" s="192">
        <f t="shared" si="129"/>
        <v>43165.166666662932</v>
      </c>
      <c r="C1543" s="16">
        <f t="shared" si="125"/>
        <v>3</v>
      </c>
      <c r="D1543" s="16">
        <f t="shared" si="126"/>
        <v>2</v>
      </c>
      <c r="E1543" s="16">
        <f t="shared" si="127"/>
        <v>1</v>
      </c>
      <c r="F1543" s="16">
        <f t="shared" si="128"/>
        <v>4</v>
      </c>
      <c r="G1543" s="195">
        <v>1541</v>
      </c>
      <c r="H1543" s="193">
        <v>0</v>
      </c>
    </row>
    <row r="1544" spans="2:8" x14ac:dyDescent="0.25">
      <c r="B1544" s="192">
        <f t="shared" si="129"/>
        <v>43165.208333329596</v>
      </c>
      <c r="C1544" s="16">
        <f t="shared" si="125"/>
        <v>3</v>
      </c>
      <c r="D1544" s="16">
        <f t="shared" si="126"/>
        <v>2</v>
      </c>
      <c r="E1544" s="16">
        <f t="shared" si="127"/>
        <v>1</v>
      </c>
      <c r="F1544" s="16">
        <f t="shared" si="128"/>
        <v>5</v>
      </c>
      <c r="G1544" s="195">
        <v>1542</v>
      </c>
      <c r="H1544" s="193">
        <v>0</v>
      </c>
    </row>
    <row r="1545" spans="2:8" x14ac:dyDescent="0.25">
      <c r="B1545" s="192">
        <f t="shared" si="129"/>
        <v>43165.24999999626</v>
      </c>
      <c r="C1545" s="16">
        <f t="shared" si="125"/>
        <v>3</v>
      </c>
      <c r="D1545" s="16">
        <f t="shared" si="126"/>
        <v>2</v>
      </c>
      <c r="E1545" s="16">
        <f t="shared" si="127"/>
        <v>1</v>
      </c>
      <c r="F1545" s="16">
        <f t="shared" si="128"/>
        <v>6</v>
      </c>
      <c r="G1545" s="195">
        <v>1543</v>
      </c>
      <c r="H1545" s="193">
        <v>3.5840600000000002E-4</v>
      </c>
    </row>
    <row r="1546" spans="2:8" x14ac:dyDescent="0.25">
      <c r="B1546" s="192">
        <f t="shared" si="129"/>
        <v>43165.291666662924</v>
      </c>
      <c r="C1546" s="16">
        <f t="shared" si="125"/>
        <v>3</v>
      </c>
      <c r="D1546" s="16">
        <f t="shared" si="126"/>
        <v>2</v>
      </c>
      <c r="E1546" s="16">
        <f t="shared" si="127"/>
        <v>1</v>
      </c>
      <c r="F1546" s="16">
        <f t="shared" si="128"/>
        <v>7</v>
      </c>
      <c r="G1546" s="195">
        <v>1544</v>
      </c>
      <c r="H1546" s="193">
        <v>6.0834783000000003E-2</v>
      </c>
    </row>
    <row r="1547" spans="2:8" x14ac:dyDescent="0.25">
      <c r="B1547" s="192">
        <f t="shared" si="129"/>
        <v>43165.333333329589</v>
      </c>
      <c r="C1547" s="16">
        <f t="shared" si="125"/>
        <v>3</v>
      </c>
      <c r="D1547" s="16">
        <f t="shared" si="126"/>
        <v>2</v>
      </c>
      <c r="E1547" s="16">
        <f t="shared" si="127"/>
        <v>1</v>
      </c>
      <c r="F1547" s="16">
        <f t="shared" si="128"/>
        <v>8</v>
      </c>
      <c r="G1547" s="195">
        <v>1545</v>
      </c>
      <c r="H1547" s="193">
        <v>0.183571659</v>
      </c>
    </row>
    <row r="1548" spans="2:8" x14ac:dyDescent="0.25">
      <c r="B1548" s="192">
        <f t="shared" si="129"/>
        <v>43165.374999996253</v>
      </c>
      <c r="C1548" s="16">
        <f t="shared" si="125"/>
        <v>3</v>
      </c>
      <c r="D1548" s="16">
        <f t="shared" si="126"/>
        <v>2</v>
      </c>
      <c r="E1548" s="16">
        <f t="shared" si="127"/>
        <v>1</v>
      </c>
      <c r="F1548" s="16">
        <f t="shared" si="128"/>
        <v>9</v>
      </c>
      <c r="G1548" s="195">
        <v>1546</v>
      </c>
      <c r="H1548" s="193">
        <v>0.30586577700000001</v>
      </c>
    </row>
    <row r="1549" spans="2:8" x14ac:dyDescent="0.25">
      <c r="B1549" s="192">
        <f t="shared" si="129"/>
        <v>43165.416666662917</v>
      </c>
      <c r="C1549" s="16">
        <f t="shared" si="125"/>
        <v>3</v>
      </c>
      <c r="D1549" s="16">
        <f t="shared" si="126"/>
        <v>2</v>
      </c>
      <c r="E1549" s="16">
        <f t="shared" si="127"/>
        <v>1</v>
      </c>
      <c r="F1549" s="16">
        <f t="shared" si="128"/>
        <v>10</v>
      </c>
      <c r="G1549" s="195">
        <v>1547</v>
      </c>
      <c r="H1549" s="193">
        <v>0.40505102399999998</v>
      </c>
    </row>
    <row r="1550" spans="2:8" x14ac:dyDescent="0.25">
      <c r="B1550" s="192">
        <f t="shared" si="129"/>
        <v>43165.458333329581</v>
      </c>
      <c r="C1550" s="16">
        <f t="shared" si="125"/>
        <v>3</v>
      </c>
      <c r="D1550" s="16">
        <f t="shared" si="126"/>
        <v>2</v>
      </c>
      <c r="E1550" s="16">
        <f t="shared" si="127"/>
        <v>1</v>
      </c>
      <c r="F1550" s="16">
        <f t="shared" si="128"/>
        <v>11</v>
      </c>
      <c r="G1550" s="195">
        <v>1548</v>
      </c>
      <c r="H1550" s="193">
        <v>0.43347761099999998</v>
      </c>
    </row>
    <row r="1551" spans="2:8" x14ac:dyDescent="0.25">
      <c r="B1551" s="192">
        <f t="shared" si="129"/>
        <v>43165.499999996246</v>
      </c>
      <c r="C1551" s="16">
        <f t="shared" si="125"/>
        <v>3</v>
      </c>
      <c r="D1551" s="16">
        <f t="shared" si="126"/>
        <v>2</v>
      </c>
      <c r="E1551" s="16">
        <f t="shared" si="127"/>
        <v>1</v>
      </c>
      <c r="F1551" s="16">
        <f t="shared" si="128"/>
        <v>12</v>
      </c>
      <c r="G1551" s="195">
        <v>1549</v>
      </c>
      <c r="H1551" s="193">
        <v>0.45078970099999999</v>
      </c>
    </row>
    <row r="1552" spans="2:8" x14ac:dyDescent="0.25">
      <c r="B1552" s="192">
        <f t="shared" si="129"/>
        <v>43165.54166666291</v>
      </c>
      <c r="C1552" s="16">
        <f t="shared" si="125"/>
        <v>3</v>
      </c>
      <c r="D1552" s="16">
        <f t="shared" si="126"/>
        <v>2</v>
      </c>
      <c r="E1552" s="16">
        <f t="shared" si="127"/>
        <v>1</v>
      </c>
      <c r="F1552" s="16">
        <f t="shared" si="128"/>
        <v>13</v>
      </c>
      <c r="G1552" s="195">
        <v>1550</v>
      </c>
      <c r="H1552" s="193">
        <v>0.42161927500000002</v>
      </c>
    </row>
    <row r="1553" spans="2:8" x14ac:dyDescent="0.25">
      <c r="B1553" s="192">
        <f t="shared" si="129"/>
        <v>43165.583333329574</v>
      </c>
      <c r="C1553" s="16">
        <f t="shared" si="125"/>
        <v>3</v>
      </c>
      <c r="D1553" s="16">
        <f t="shared" si="126"/>
        <v>2</v>
      </c>
      <c r="E1553" s="16">
        <f t="shared" si="127"/>
        <v>1</v>
      </c>
      <c r="F1553" s="16">
        <f t="shared" si="128"/>
        <v>14</v>
      </c>
      <c r="G1553" s="195">
        <v>1551</v>
      </c>
      <c r="H1553" s="193">
        <v>0.39274141899999998</v>
      </c>
    </row>
    <row r="1554" spans="2:8" x14ac:dyDescent="0.25">
      <c r="B1554" s="192">
        <f t="shared" si="129"/>
        <v>43165.624999996238</v>
      </c>
      <c r="C1554" s="16">
        <f t="shared" si="125"/>
        <v>3</v>
      </c>
      <c r="D1554" s="16">
        <f t="shared" si="126"/>
        <v>2</v>
      </c>
      <c r="E1554" s="16">
        <f t="shared" si="127"/>
        <v>1</v>
      </c>
      <c r="F1554" s="16">
        <f t="shared" si="128"/>
        <v>15</v>
      </c>
      <c r="G1554" s="195">
        <v>1552</v>
      </c>
      <c r="H1554" s="193">
        <v>0.30456675999999999</v>
      </c>
    </row>
    <row r="1555" spans="2:8" x14ac:dyDescent="0.25">
      <c r="B1555" s="192">
        <f t="shared" si="129"/>
        <v>43165.666666662903</v>
      </c>
      <c r="C1555" s="16">
        <f t="shared" si="125"/>
        <v>3</v>
      </c>
      <c r="D1555" s="16">
        <f t="shared" si="126"/>
        <v>2</v>
      </c>
      <c r="E1555" s="16">
        <f t="shared" si="127"/>
        <v>1</v>
      </c>
      <c r="F1555" s="16">
        <f t="shared" si="128"/>
        <v>16</v>
      </c>
      <c r="G1555" s="195">
        <v>1553</v>
      </c>
      <c r="H1555" s="193">
        <v>0.215840265</v>
      </c>
    </row>
    <row r="1556" spans="2:8" x14ac:dyDescent="0.25">
      <c r="B1556" s="192">
        <f t="shared" si="129"/>
        <v>43165.708333329567</v>
      </c>
      <c r="C1556" s="16">
        <f t="shared" si="125"/>
        <v>3</v>
      </c>
      <c r="D1556" s="16">
        <f t="shared" si="126"/>
        <v>2</v>
      </c>
      <c r="E1556" s="16">
        <f t="shared" si="127"/>
        <v>1</v>
      </c>
      <c r="F1556" s="16">
        <f t="shared" si="128"/>
        <v>17</v>
      </c>
      <c r="G1556" s="195">
        <v>1554</v>
      </c>
      <c r="H1556" s="193">
        <v>9.6718716999999996E-2</v>
      </c>
    </row>
    <row r="1557" spans="2:8" x14ac:dyDescent="0.25">
      <c r="B1557" s="192">
        <f t="shared" si="129"/>
        <v>43165.749999996231</v>
      </c>
      <c r="C1557" s="16">
        <f t="shared" si="125"/>
        <v>3</v>
      </c>
      <c r="D1557" s="16">
        <f t="shared" si="126"/>
        <v>2</v>
      </c>
      <c r="E1557" s="16">
        <f t="shared" si="127"/>
        <v>1</v>
      </c>
      <c r="F1557" s="16">
        <f t="shared" si="128"/>
        <v>18</v>
      </c>
      <c r="G1557" s="195">
        <v>1555</v>
      </c>
      <c r="H1557" s="193">
        <v>1.9483580000000001E-3</v>
      </c>
    </row>
    <row r="1558" spans="2:8" x14ac:dyDescent="0.25">
      <c r="B1558" s="192">
        <f t="shared" si="129"/>
        <v>43165.791666662895</v>
      </c>
      <c r="C1558" s="16">
        <f t="shared" si="125"/>
        <v>3</v>
      </c>
      <c r="D1558" s="16">
        <f t="shared" si="126"/>
        <v>2</v>
      </c>
      <c r="E1558" s="16">
        <f t="shared" si="127"/>
        <v>1</v>
      </c>
      <c r="F1558" s="16">
        <f t="shared" si="128"/>
        <v>19</v>
      </c>
      <c r="G1558" s="195">
        <v>1556</v>
      </c>
      <c r="H1558" s="193">
        <v>0</v>
      </c>
    </row>
    <row r="1559" spans="2:8" x14ac:dyDescent="0.25">
      <c r="B1559" s="192">
        <f t="shared" si="129"/>
        <v>43165.83333332956</v>
      </c>
      <c r="C1559" s="16">
        <f t="shared" si="125"/>
        <v>3</v>
      </c>
      <c r="D1559" s="16">
        <f t="shared" si="126"/>
        <v>2</v>
      </c>
      <c r="E1559" s="16">
        <f t="shared" si="127"/>
        <v>1</v>
      </c>
      <c r="F1559" s="16">
        <f t="shared" si="128"/>
        <v>20</v>
      </c>
      <c r="G1559" s="195">
        <v>1557</v>
      </c>
      <c r="H1559" s="193">
        <v>0</v>
      </c>
    </row>
    <row r="1560" spans="2:8" x14ac:dyDescent="0.25">
      <c r="B1560" s="192">
        <f t="shared" si="129"/>
        <v>43165.874999996224</v>
      </c>
      <c r="C1560" s="16">
        <f t="shared" si="125"/>
        <v>3</v>
      </c>
      <c r="D1560" s="16">
        <f t="shared" si="126"/>
        <v>2</v>
      </c>
      <c r="E1560" s="16">
        <f t="shared" si="127"/>
        <v>1</v>
      </c>
      <c r="F1560" s="16">
        <f t="shared" si="128"/>
        <v>21</v>
      </c>
      <c r="G1560" s="195">
        <v>1558</v>
      </c>
      <c r="H1560" s="193">
        <v>0</v>
      </c>
    </row>
    <row r="1561" spans="2:8" x14ac:dyDescent="0.25">
      <c r="B1561" s="192">
        <f t="shared" si="129"/>
        <v>43165.916666662888</v>
      </c>
      <c r="C1561" s="16">
        <f t="shared" si="125"/>
        <v>3</v>
      </c>
      <c r="D1561" s="16">
        <f t="shared" si="126"/>
        <v>2</v>
      </c>
      <c r="E1561" s="16">
        <f t="shared" si="127"/>
        <v>1</v>
      </c>
      <c r="F1561" s="16">
        <f t="shared" si="128"/>
        <v>22</v>
      </c>
      <c r="G1561" s="195">
        <v>1559</v>
      </c>
      <c r="H1561" s="193">
        <v>0</v>
      </c>
    </row>
    <row r="1562" spans="2:8" x14ac:dyDescent="0.25">
      <c r="B1562" s="192">
        <f t="shared" si="129"/>
        <v>43165.958333329552</v>
      </c>
      <c r="C1562" s="16">
        <f t="shared" si="125"/>
        <v>3</v>
      </c>
      <c r="D1562" s="16">
        <f t="shared" si="126"/>
        <v>2</v>
      </c>
      <c r="E1562" s="16">
        <f t="shared" si="127"/>
        <v>1</v>
      </c>
      <c r="F1562" s="16">
        <f t="shared" si="128"/>
        <v>23</v>
      </c>
      <c r="G1562" s="195">
        <v>1560</v>
      </c>
      <c r="H1562" s="193">
        <v>0</v>
      </c>
    </row>
    <row r="1563" spans="2:8" x14ac:dyDescent="0.25">
      <c r="B1563" s="192">
        <f t="shared" si="129"/>
        <v>43165.999999996217</v>
      </c>
      <c r="C1563" s="16">
        <f t="shared" si="125"/>
        <v>3</v>
      </c>
      <c r="D1563" s="16">
        <f t="shared" si="126"/>
        <v>3</v>
      </c>
      <c r="E1563" s="16">
        <f t="shared" si="127"/>
        <v>1</v>
      </c>
      <c r="F1563" s="16">
        <f t="shared" si="128"/>
        <v>0</v>
      </c>
      <c r="G1563" s="195">
        <v>1561</v>
      </c>
      <c r="H1563" s="193">
        <v>0</v>
      </c>
    </row>
    <row r="1564" spans="2:8" x14ac:dyDescent="0.25">
      <c r="B1564" s="192">
        <f t="shared" si="129"/>
        <v>43166.041666662881</v>
      </c>
      <c r="C1564" s="16">
        <f t="shared" si="125"/>
        <v>3</v>
      </c>
      <c r="D1564" s="16">
        <f t="shared" si="126"/>
        <v>3</v>
      </c>
      <c r="E1564" s="16">
        <f t="shared" si="127"/>
        <v>1</v>
      </c>
      <c r="F1564" s="16">
        <f t="shared" si="128"/>
        <v>1</v>
      </c>
      <c r="G1564" s="195">
        <v>1562</v>
      </c>
      <c r="H1564" s="193">
        <v>0</v>
      </c>
    </row>
    <row r="1565" spans="2:8" x14ac:dyDescent="0.25">
      <c r="B1565" s="192">
        <f t="shared" si="129"/>
        <v>43166.083333329545</v>
      </c>
      <c r="C1565" s="16">
        <f t="shared" si="125"/>
        <v>3</v>
      </c>
      <c r="D1565" s="16">
        <f t="shared" si="126"/>
        <v>3</v>
      </c>
      <c r="E1565" s="16">
        <f t="shared" si="127"/>
        <v>1</v>
      </c>
      <c r="F1565" s="16">
        <f t="shared" si="128"/>
        <v>2</v>
      </c>
      <c r="G1565" s="195">
        <v>1563</v>
      </c>
      <c r="H1565" s="193">
        <v>0</v>
      </c>
    </row>
    <row r="1566" spans="2:8" x14ac:dyDescent="0.25">
      <c r="B1566" s="192">
        <f t="shared" si="129"/>
        <v>43166.124999996209</v>
      </c>
      <c r="C1566" s="16">
        <f t="shared" si="125"/>
        <v>3</v>
      </c>
      <c r="D1566" s="16">
        <f t="shared" si="126"/>
        <v>3</v>
      </c>
      <c r="E1566" s="16">
        <f t="shared" si="127"/>
        <v>1</v>
      </c>
      <c r="F1566" s="16">
        <f t="shared" si="128"/>
        <v>3</v>
      </c>
      <c r="G1566" s="195">
        <v>1564</v>
      </c>
      <c r="H1566" s="193">
        <v>0</v>
      </c>
    </row>
    <row r="1567" spans="2:8" x14ac:dyDescent="0.25">
      <c r="B1567" s="192">
        <f t="shared" si="129"/>
        <v>43166.166666662873</v>
      </c>
      <c r="C1567" s="16">
        <f t="shared" si="125"/>
        <v>3</v>
      </c>
      <c r="D1567" s="16">
        <f t="shared" si="126"/>
        <v>3</v>
      </c>
      <c r="E1567" s="16">
        <f t="shared" si="127"/>
        <v>1</v>
      </c>
      <c r="F1567" s="16">
        <f t="shared" si="128"/>
        <v>4</v>
      </c>
      <c r="G1567" s="195">
        <v>1565</v>
      </c>
      <c r="H1567" s="193">
        <v>0</v>
      </c>
    </row>
    <row r="1568" spans="2:8" x14ac:dyDescent="0.25">
      <c r="B1568" s="192">
        <f t="shared" si="129"/>
        <v>43166.208333329538</v>
      </c>
      <c r="C1568" s="16">
        <f t="shared" si="125"/>
        <v>3</v>
      </c>
      <c r="D1568" s="16">
        <f t="shared" si="126"/>
        <v>3</v>
      </c>
      <c r="E1568" s="16">
        <f t="shared" si="127"/>
        <v>1</v>
      </c>
      <c r="F1568" s="16">
        <f t="shared" si="128"/>
        <v>5</v>
      </c>
      <c r="G1568" s="195">
        <v>1566</v>
      </c>
      <c r="H1568" s="193">
        <v>0</v>
      </c>
    </row>
    <row r="1569" spans="2:8" x14ac:dyDescent="0.25">
      <c r="B1569" s="192">
        <f t="shared" si="129"/>
        <v>43166.249999996202</v>
      </c>
      <c r="C1569" s="16">
        <f t="shared" si="125"/>
        <v>3</v>
      </c>
      <c r="D1569" s="16">
        <f t="shared" si="126"/>
        <v>3</v>
      </c>
      <c r="E1569" s="16">
        <f t="shared" si="127"/>
        <v>1</v>
      </c>
      <c r="F1569" s="16">
        <f t="shared" si="128"/>
        <v>6</v>
      </c>
      <c r="G1569" s="195">
        <v>1567</v>
      </c>
      <c r="H1569" s="193">
        <v>1.060053E-3</v>
      </c>
    </row>
    <row r="1570" spans="2:8" x14ac:dyDescent="0.25">
      <c r="B1570" s="192">
        <f t="shared" si="129"/>
        <v>43166.291666662866</v>
      </c>
      <c r="C1570" s="16">
        <f t="shared" si="125"/>
        <v>3</v>
      </c>
      <c r="D1570" s="16">
        <f t="shared" si="126"/>
        <v>3</v>
      </c>
      <c r="E1570" s="16">
        <f t="shared" si="127"/>
        <v>1</v>
      </c>
      <c r="F1570" s="16">
        <f t="shared" si="128"/>
        <v>7</v>
      </c>
      <c r="G1570" s="195">
        <v>1568</v>
      </c>
      <c r="H1570" s="193">
        <v>6.4930451E-2</v>
      </c>
    </row>
    <row r="1571" spans="2:8" x14ac:dyDescent="0.25">
      <c r="B1571" s="192">
        <f t="shared" si="129"/>
        <v>43166.33333332953</v>
      </c>
      <c r="C1571" s="16">
        <f t="shared" si="125"/>
        <v>3</v>
      </c>
      <c r="D1571" s="16">
        <f t="shared" si="126"/>
        <v>3</v>
      </c>
      <c r="E1571" s="16">
        <f t="shared" si="127"/>
        <v>1</v>
      </c>
      <c r="F1571" s="16">
        <f t="shared" si="128"/>
        <v>8</v>
      </c>
      <c r="G1571" s="195">
        <v>1569</v>
      </c>
      <c r="H1571" s="193">
        <v>0.21189556400000001</v>
      </c>
    </row>
    <row r="1572" spans="2:8" x14ac:dyDescent="0.25">
      <c r="B1572" s="192">
        <f t="shared" si="129"/>
        <v>43166.374999996195</v>
      </c>
      <c r="C1572" s="16">
        <f t="shared" si="125"/>
        <v>3</v>
      </c>
      <c r="D1572" s="16">
        <f t="shared" si="126"/>
        <v>3</v>
      </c>
      <c r="E1572" s="16">
        <f t="shared" si="127"/>
        <v>1</v>
      </c>
      <c r="F1572" s="16">
        <f t="shared" si="128"/>
        <v>9</v>
      </c>
      <c r="G1572" s="195">
        <v>1570</v>
      </c>
      <c r="H1572" s="193">
        <v>0.340392415</v>
      </c>
    </row>
    <row r="1573" spans="2:8" x14ac:dyDescent="0.25">
      <c r="B1573" s="192">
        <f t="shared" si="129"/>
        <v>43166.416666662859</v>
      </c>
      <c r="C1573" s="16">
        <f t="shared" si="125"/>
        <v>3</v>
      </c>
      <c r="D1573" s="16">
        <f t="shared" si="126"/>
        <v>3</v>
      </c>
      <c r="E1573" s="16">
        <f t="shared" si="127"/>
        <v>1</v>
      </c>
      <c r="F1573" s="16">
        <f t="shared" si="128"/>
        <v>10</v>
      </c>
      <c r="G1573" s="195">
        <v>1571</v>
      </c>
      <c r="H1573" s="193">
        <v>0.44640579200000002</v>
      </c>
    </row>
    <row r="1574" spans="2:8" x14ac:dyDescent="0.25">
      <c r="B1574" s="192">
        <f t="shared" si="129"/>
        <v>43166.458333329523</v>
      </c>
      <c r="C1574" s="16">
        <f t="shared" si="125"/>
        <v>3</v>
      </c>
      <c r="D1574" s="16">
        <f t="shared" si="126"/>
        <v>3</v>
      </c>
      <c r="E1574" s="16">
        <f t="shared" si="127"/>
        <v>1</v>
      </c>
      <c r="F1574" s="16">
        <f t="shared" si="128"/>
        <v>11</v>
      </c>
      <c r="G1574" s="195">
        <v>1572</v>
      </c>
      <c r="H1574" s="193">
        <v>0.470061642</v>
      </c>
    </row>
    <row r="1575" spans="2:8" x14ac:dyDescent="0.25">
      <c r="B1575" s="192">
        <f t="shared" si="129"/>
        <v>43166.499999996187</v>
      </c>
      <c r="C1575" s="16">
        <f t="shared" si="125"/>
        <v>3</v>
      </c>
      <c r="D1575" s="16">
        <f t="shared" si="126"/>
        <v>3</v>
      </c>
      <c r="E1575" s="16">
        <f t="shared" si="127"/>
        <v>1</v>
      </c>
      <c r="F1575" s="16">
        <f t="shared" si="128"/>
        <v>12</v>
      </c>
      <c r="G1575" s="195">
        <v>1573</v>
      </c>
      <c r="H1575" s="193">
        <v>0.493768767</v>
      </c>
    </row>
    <row r="1576" spans="2:8" x14ac:dyDescent="0.25">
      <c r="B1576" s="192">
        <f t="shared" si="129"/>
        <v>43166.541666662852</v>
      </c>
      <c r="C1576" s="16">
        <f t="shared" si="125"/>
        <v>3</v>
      </c>
      <c r="D1576" s="16">
        <f t="shared" si="126"/>
        <v>3</v>
      </c>
      <c r="E1576" s="16">
        <f t="shared" si="127"/>
        <v>1</v>
      </c>
      <c r="F1576" s="16">
        <f t="shared" si="128"/>
        <v>13</v>
      </c>
      <c r="G1576" s="195">
        <v>1574</v>
      </c>
      <c r="H1576" s="193">
        <v>0.43180243200000001</v>
      </c>
    </row>
    <row r="1577" spans="2:8" x14ac:dyDescent="0.25">
      <c r="B1577" s="192">
        <f t="shared" si="129"/>
        <v>43166.583333329516</v>
      </c>
      <c r="C1577" s="16">
        <f t="shared" si="125"/>
        <v>3</v>
      </c>
      <c r="D1577" s="16">
        <f t="shared" si="126"/>
        <v>3</v>
      </c>
      <c r="E1577" s="16">
        <f t="shared" si="127"/>
        <v>1</v>
      </c>
      <c r="F1577" s="16">
        <f t="shared" si="128"/>
        <v>14</v>
      </c>
      <c r="G1577" s="195">
        <v>1575</v>
      </c>
      <c r="H1577" s="193">
        <v>0.36498827</v>
      </c>
    </row>
    <row r="1578" spans="2:8" x14ac:dyDescent="0.25">
      <c r="B1578" s="192">
        <f t="shared" si="129"/>
        <v>43166.62499999618</v>
      </c>
      <c r="C1578" s="16">
        <f t="shared" si="125"/>
        <v>3</v>
      </c>
      <c r="D1578" s="16">
        <f t="shared" si="126"/>
        <v>3</v>
      </c>
      <c r="E1578" s="16">
        <f t="shared" si="127"/>
        <v>1</v>
      </c>
      <c r="F1578" s="16">
        <f t="shared" si="128"/>
        <v>15</v>
      </c>
      <c r="G1578" s="195">
        <v>1576</v>
      </c>
      <c r="H1578" s="193">
        <v>0.29658310599999999</v>
      </c>
    </row>
    <row r="1579" spans="2:8" x14ac:dyDescent="0.25">
      <c r="B1579" s="192">
        <f t="shared" si="129"/>
        <v>43166.666666662844</v>
      </c>
      <c r="C1579" s="16">
        <f t="shared" si="125"/>
        <v>3</v>
      </c>
      <c r="D1579" s="16">
        <f t="shared" si="126"/>
        <v>3</v>
      </c>
      <c r="E1579" s="16">
        <f t="shared" si="127"/>
        <v>1</v>
      </c>
      <c r="F1579" s="16">
        <f t="shared" si="128"/>
        <v>16</v>
      </c>
      <c r="G1579" s="195">
        <v>1577</v>
      </c>
      <c r="H1579" s="193">
        <v>0.21267939299999999</v>
      </c>
    </row>
    <row r="1580" spans="2:8" x14ac:dyDescent="0.25">
      <c r="B1580" s="192">
        <f t="shared" si="129"/>
        <v>43166.708333329509</v>
      </c>
      <c r="C1580" s="16">
        <f t="shared" si="125"/>
        <v>3</v>
      </c>
      <c r="D1580" s="16">
        <f t="shared" si="126"/>
        <v>3</v>
      </c>
      <c r="E1580" s="16">
        <f t="shared" si="127"/>
        <v>1</v>
      </c>
      <c r="F1580" s="16">
        <f t="shared" si="128"/>
        <v>17</v>
      </c>
      <c r="G1580" s="195">
        <v>1578</v>
      </c>
      <c r="H1580" s="193">
        <v>9.3270147999999997E-2</v>
      </c>
    </row>
    <row r="1581" spans="2:8" x14ac:dyDescent="0.25">
      <c r="B1581" s="192">
        <f t="shared" si="129"/>
        <v>43166.749999996173</v>
      </c>
      <c r="C1581" s="16">
        <f t="shared" si="125"/>
        <v>3</v>
      </c>
      <c r="D1581" s="16">
        <f t="shared" si="126"/>
        <v>3</v>
      </c>
      <c r="E1581" s="16">
        <f t="shared" si="127"/>
        <v>1</v>
      </c>
      <c r="F1581" s="16">
        <f t="shared" si="128"/>
        <v>18</v>
      </c>
      <c r="G1581" s="195">
        <v>1579</v>
      </c>
      <c r="H1581" s="193">
        <v>2.3048360000000002E-3</v>
      </c>
    </row>
    <row r="1582" spans="2:8" x14ac:dyDescent="0.25">
      <c r="B1582" s="192">
        <f t="shared" si="129"/>
        <v>43166.791666662837</v>
      </c>
      <c r="C1582" s="16">
        <f t="shared" si="125"/>
        <v>3</v>
      </c>
      <c r="D1582" s="16">
        <f t="shared" si="126"/>
        <v>3</v>
      </c>
      <c r="E1582" s="16">
        <f t="shared" si="127"/>
        <v>1</v>
      </c>
      <c r="F1582" s="16">
        <f t="shared" si="128"/>
        <v>19</v>
      </c>
      <c r="G1582" s="195">
        <v>1580</v>
      </c>
      <c r="H1582" s="193">
        <v>0</v>
      </c>
    </row>
    <row r="1583" spans="2:8" x14ac:dyDescent="0.25">
      <c r="B1583" s="192">
        <f t="shared" si="129"/>
        <v>43166.833333329501</v>
      </c>
      <c r="C1583" s="16">
        <f t="shared" si="125"/>
        <v>3</v>
      </c>
      <c r="D1583" s="16">
        <f t="shared" si="126"/>
        <v>3</v>
      </c>
      <c r="E1583" s="16">
        <f t="shared" si="127"/>
        <v>1</v>
      </c>
      <c r="F1583" s="16">
        <f t="shared" si="128"/>
        <v>20</v>
      </c>
      <c r="G1583" s="195">
        <v>1581</v>
      </c>
      <c r="H1583" s="193">
        <v>0</v>
      </c>
    </row>
    <row r="1584" spans="2:8" x14ac:dyDescent="0.25">
      <c r="B1584" s="192">
        <f t="shared" si="129"/>
        <v>43166.874999996166</v>
      </c>
      <c r="C1584" s="16">
        <f t="shared" si="125"/>
        <v>3</v>
      </c>
      <c r="D1584" s="16">
        <f t="shared" si="126"/>
        <v>3</v>
      </c>
      <c r="E1584" s="16">
        <f t="shared" si="127"/>
        <v>1</v>
      </c>
      <c r="F1584" s="16">
        <f t="shared" si="128"/>
        <v>21</v>
      </c>
      <c r="G1584" s="195">
        <v>1582</v>
      </c>
      <c r="H1584" s="193">
        <v>0</v>
      </c>
    </row>
    <row r="1585" spans="2:8" x14ac:dyDescent="0.25">
      <c r="B1585" s="192">
        <f t="shared" si="129"/>
        <v>43166.91666666283</v>
      </c>
      <c r="C1585" s="16">
        <f t="shared" si="125"/>
        <v>3</v>
      </c>
      <c r="D1585" s="16">
        <f t="shared" si="126"/>
        <v>3</v>
      </c>
      <c r="E1585" s="16">
        <f t="shared" si="127"/>
        <v>1</v>
      </c>
      <c r="F1585" s="16">
        <f t="shared" si="128"/>
        <v>22</v>
      </c>
      <c r="G1585" s="195">
        <v>1583</v>
      </c>
      <c r="H1585" s="193">
        <v>0</v>
      </c>
    </row>
    <row r="1586" spans="2:8" x14ac:dyDescent="0.25">
      <c r="B1586" s="192">
        <f t="shared" si="129"/>
        <v>43166.958333329494</v>
      </c>
      <c r="C1586" s="16">
        <f t="shared" si="125"/>
        <v>3</v>
      </c>
      <c r="D1586" s="16">
        <f t="shared" si="126"/>
        <v>3</v>
      </c>
      <c r="E1586" s="16">
        <f t="shared" si="127"/>
        <v>1</v>
      </c>
      <c r="F1586" s="16">
        <f t="shared" si="128"/>
        <v>23</v>
      </c>
      <c r="G1586" s="195">
        <v>1584</v>
      </c>
      <c r="H1586" s="193">
        <v>0</v>
      </c>
    </row>
    <row r="1587" spans="2:8" x14ac:dyDescent="0.25">
      <c r="B1587" s="192">
        <f t="shared" si="129"/>
        <v>43166.999999996158</v>
      </c>
      <c r="C1587" s="16">
        <f t="shared" si="125"/>
        <v>3</v>
      </c>
      <c r="D1587" s="16">
        <f t="shared" si="126"/>
        <v>4</v>
      </c>
      <c r="E1587" s="16">
        <f t="shared" si="127"/>
        <v>1</v>
      </c>
      <c r="F1587" s="16">
        <f t="shared" si="128"/>
        <v>0</v>
      </c>
      <c r="G1587" s="195">
        <v>1585</v>
      </c>
      <c r="H1587" s="193">
        <v>0</v>
      </c>
    </row>
    <row r="1588" spans="2:8" x14ac:dyDescent="0.25">
      <c r="B1588" s="192">
        <f t="shared" si="129"/>
        <v>43167.041666662823</v>
      </c>
      <c r="C1588" s="16">
        <f t="shared" si="125"/>
        <v>3</v>
      </c>
      <c r="D1588" s="16">
        <f t="shared" si="126"/>
        <v>4</v>
      </c>
      <c r="E1588" s="16">
        <f t="shared" si="127"/>
        <v>1</v>
      </c>
      <c r="F1588" s="16">
        <f t="shared" si="128"/>
        <v>1</v>
      </c>
      <c r="G1588" s="195">
        <v>1586</v>
      </c>
      <c r="H1588" s="193">
        <v>0</v>
      </c>
    </row>
    <row r="1589" spans="2:8" x14ac:dyDescent="0.25">
      <c r="B1589" s="192">
        <f t="shared" si="129"/>
        <v>43167.083333329487</v>
      </c>
      <c r="C1589" s="16">
        <f t="shared" si="125"/>
        <v>3</v>
      </c>
      <c r="D1589" s="16">
        <f t="shared" si="126"/>
        <v>4</v>
      </c>
      <c r="E1589" s="16">
        <f t="shared" si="127"/>
        <v>1</v>
      </c>
      <c r="F1589" s="16">
        <f t="shared" si="128"/>
        <v>2</v>
      </c>
      <c r="G1589" s="195">
        <v>1587</v>
      </c>
      <c r="H1589" s="193">
        <v>0</v>
      </c>
    </row>
    <row r="1590" spans="2:8" x14ac:dyDescent="0.25">
      <c r="B1590" s="192">
        <f t="shared" si="129"/>
        <v>43167.124999996151</v>
      </c>
      <c r="C1590" s="16">
        <f t="shared" si="125"/>
        <v>3</v>
      </c>
      <c r="D1590" s="16">
        <f t="shared" si="126"/>
        <v>4</v>
      </c>
      <c r="E1590" s="16">
        <f t="shared" si="127"/>
        <v>1</v>
      </c>
      <c r="F1590" s="16">
        <f t="shared" si="128"/>
        <v>3</v>
      </c>
      <c r="G1590" s="195">
        <v>1588</v>
      </c>
      <c r="H1590" s="193">
        <v>0</v>
      </c>
    </row>
    <row r="1591" spans="2:8" x14ac:dyDescent="0.25">
      <c r="B1591" s="192">
        <f t="shared" si="129"/>
        <v>43167.166666662815</v>
      </c>
      <c r="C1591" s="16">
        <f t="shared" si="125"/>
        <v>3</v>
      </c>
      <c r="D1591" s="16">
        <f t="shared" si="126"/>
        <v>4</v>
      </c>
      <c r="E1591" s="16">
        <f t="shared" si="127"/>
        <v>1</v>
      </c>
      <c r="F1591" s="16">
        <f t="shared" si="128"/>
        <v>4</v>
      </c>
      <c r="G1591" s="195">
        <v>1589</v>
      </c>
      <c r="H1591" s="193">
        <v>0</v>
      </c>
    </row>
    <row r="1592" spans="2:8" x14ac:dyDescent="0.25">
      <c r="B1592" s="192">
        <f t="shared" si="129"/>
        <v>43167.20833332948</v>
      </c>
      <c r="C1592" s="16">
        <f t="shared" si="125"/>
        <v>3</v>
      </c>
      <c r="D1592" s="16">
        <f t="shared" si="126"/>
        <v>4</v>
      </c>
      <c r="E1592" s="16">
        <f t="shared" si="127"/>
        <v>1</v>
      </c>
      <c r="F1592" s="16">
        <f t="shared" si="128"/>
        <v>5</v>
      </c>
      <c r="G1592" s="195">
        <v>1590</v>
      </c>
      <c r="H1592" s="193">
        <v>0</v>
      </c>
    </row>
    <row r="1593" spans="2:8" x14ac:dyDescent="0.25">
      <c r="B1593" s="192">
        <f t="shared" si="129"/>
        <v>43167.249999996144</v>
      </c>
      <c r="C1593" s="16">
        <f t="shared" si="125"/>
        <v>3</v>
      </c>
      <c r="D1593" s="16">
        <f t="shared" si="126"/>
        <v>4</v>
      </c>
      <c r="E1593" s="16">
        <f t="shared" si="127"/>
        <v>1</v>
      </c>
      <c r="F1593" s="16">
        <f t="shared" si="128"/>
        <v>6</v>
      </c>
      <c r="G1593" s="195">
        <v>1591</v>
      </c>
      <c r="H1593" s="193">
        <v>1.3781220000000001E-3</v>
      </c>
    </row>
    <row r="1594" spans="2:8" x14ac:dyDescent="0.25">
      <c r="B1594" s="192">
        <f t="shared" si="129"/>
        <v>43167.291666662808</v>
      </c>
      <c r="C1594" s="16">
        <f t="shared" si="125"/>
        <v>3</v>
      </c>
      <c r="D1594" s="16">
        <f t="shared" si="126"/>
        <v>4</v>
      </c>
      <c r="E1594" s="16">
        <f t="shared" si="127"/>
        <v>1</v>
      </c>
      <c r="F1594" s="16">
        <f t="shared" si="128"/>
        <v>7</v>
      </c>
      <c r="G1594" s="195">
        <v>1592</v>
      </c>
      <c r="H1594" s="193">
        <v>7.7819944000000002E-2</v>
      </c>
    </row>
    <row r="1595" spans="2:8" x14ac:dyDescent="0.25">
      <c r="B1595" s="192">
        <f t="shared" si="129"/>
        <v>43167.333333329472</v>
      </c>
      <c r="C1595" s="16">
        <f t="shared" si="125"/>
        <v>3</v>
      </c>
      <c r="D1595" s="16">
        <f t="shared" si="126"/>
        <v>4</v>
      </c>
      <c r="E1595" s="16">
        <f t="shared" si="127"/>
        <v>1</v>
      </c>
      <c r="F1595" s="16">
        <f t="shared" si="128"/>
        <v>8</v>
      </c>
      <c r="G1595" s="195">
        <v>1593</v>
      </c>
      <c r="H1595" s="193">
        <v>0.225675289</v>
      </c>
    </row>
    <row r="1596" spans="2:8" x14ac:dyDescent="0.25">
      <c r="B1596" s="192">
        <f t="shared" si="129"/>
        <v>43167.374999996136</v>
      </c>
      <c r="C1596" s="16">
        <f t="shared" si="125"/>
        <v>3</v>
      </c>
      <c r="D1596" s="16">
        <f t="shared" si="126"/>
        <v>4</v>
      </c>
      <c r="E1596" s="16">
        <f t="shared" si="127"/>
        <v>1</v>
      </c>
      <c r="F1596" s="16">
        <f t="shared" si="128"/>
        <v>9</v>
      </c>
      <c r="G1596" s="195">
        <v>1594</v>
      </c>
      <c r="H1596" s="193">
        <v>0.36968033</v>
      </c>
    </row>
    <row r="1597" spans="2:8" x14ac:dyDescent="0.25">
      <c r="B1597" s="192">
        <f t="shared" si="129"/>
        <v>43167.416666662801</v>
      </c>
      <c r="C1597" s="16">
        <f t="shared" si="125"/>
        <v>3</v>
      </c>
      <c r="D1597" s="16">
        <f t="shared" si="126"/>
        <v>4</v>
      </c>
      <c r="E1597" s="16">
        <f t="shared" si="127"/>
        <v>1</v>
      </c>
      <c r="F1597" s="16">
        <f t="shared" si="128"/>
        <v>10</v>
      </c>
      <c r="G1597" s="195">
        <v>1595</v>
      </c>
      <c r="H1597" s="193">
        <v>0.46302681899999998</v>
      </c>
    </row>
    <row r="1598" spans="2:8" x14ac:dyDescent="0.25">
      <c r="B1598" s="192">
        <f t="shared" si="129"/>
        <v>43167.458333329465</v>
      </c>
      <c r="C1598" s="16">
        <f t="shared" si="125"/>
        <v>3</v>
      </c>
      <c r="D1598" s="16">
        <f t="shared" si="126"/>
        <v>4</v>
      </c>
      <c r="E1598" s="16">
        <f t="shared" si="127"/>
        <v>1</v>
      </c>
      <c r="F1598" s="16">
        <f t="shared" si="128"/>
        <v>11</v>
      </c>
      <c r="G1598" s="195">
        <v>1596</v>
      </c>
      <c r="H1598" s="193">
        <v>0.50357588799999997</v>
      </c>
    </row>
    <row r="1599" spans="2:8" x14ac:dyDescent="0.25">
      <c r="B1599" s="192">
        <f t="shared" si="129"/>
        <v>43167.499999996129</v>
      </c>
      <c r="C1599" s="16">
        <f t="shared" si="125"/>
        <v>3</v>
      </c>
      <c r="D1599" s="16">
        <f t="shared" si="126"/>
        <v>4</v>
      </c>
      <c r="E1599" s="16">
        <f t="shared" si="127"/>
        <v>1</v>
      </c>
      <c r="F1599" s="16">
        <f t="shared" si="128"/>
        <v>12</v>
      </c>
      <c r="G1599" s="195">
        <v>1597</v>
      </c>
      <c r="H1599" s="193">
        <v>0.52647185100000005</v>
      </c>
    </row>
    <row r="1600" spans="2:8" x14ac:dyDescent="0.25">
      <c r="B1600" s="192">
        <f t="shared" si="129"/>
        <v>43167.541666662793</v>
      </c>
      <c r="C1600" s="16">
        <f t="shared" si="125"/>
        <v>3</v>
      </c>
      <c r="D1600" s="16">
        <f t="shared" si="126"/>
        <v>4</v>
      </c>
      <c r="E1600" s="16">
        <f t="shared" si="127"/>
        <v>1</v>
      </c>
      <c r="F1600" s="16">
        <f t="shared" si="128"/>
        <v>13</v>
      </c>
      <c r="G1600" s="195">
        <v>1598</v>
      </c>
      <c r="H1600" s="193">
        <v>0.49870811599999998</v>
      </c>
    </row>
    <row r="1601" spans="2:8" x14ac:dyDescent="0.25">
      <c r="B1601" s="192">
        <f t="shared" si="129"/>
        <v>43167.583333329458</v>
      </c>
      <c r="C1601" s="16">
        <f t="shared" si="125"/>
        <v>3</v>
      </c>
      <c r="D1601" s="16">
        <f t="shared" si="126"/>
        <v>4</v>
      </c>
      <c r="E1601" s="16">
        <f t="shared" si="127"/>
        <v>1</v>
      </c>
      <c r="F1601" s="16">
        <f t="shared" si="128"/>
        <v>14</v>
      </c>
      <c r="G1601" s="195">
        <v>1599</v>
      </c>
      <c r="H1601" s="193">
        <v>0.42655015000000002</v>
      </c>
    </row>
    <row r="1602" spans="2:8" x14ac:dyDescent="0.25">
      <c r="B1602" s="192">
        <f t="shared" si="129"/>
        <v>43167.624999996122</v>
      </c>
      <c r="C1602" s="16">
        <f t="shared" si="125"/>
        <v>3</v>
      </c>
      <c r="D1602" s="16">
        <f t="shared" si="126"/>
        <v>4</v>
      </c>
      <c r="E1602" s="16">
        <f t="shared" si="127"/>
        <v>1</v>
      </c>
      <c r="F1602" s="16">
        <f t="shared" si="128"/>
        <v>15</v>
      </c>
      <c r="G1602" s="195">
        <v>1600</v>
      </c>
      <c r="H1602" s="193">
        <v>0.33978167399999998</v>
      </c>
    </row>
    <row r="1603" spans="2:8" x14ac:dyDescent="0.25">
      <c r="B1603" s="192">
        <f t="shared" si="129"/>
        <v>43167.666666662786</v>
      </c>
      <c r="C1603" s="16">
        <f t="shared" si="125"/>
        <v>3</v>
      </c>
      <c r="D1603" s="16">
        <f t="shared" si="126"/>
        <v>4</v>
      </c>
      <c r="E1603" s="16">
        <f t="shared" si="127"/>
        <v>1</v>
      </c>
      <c r="F1603" s="16">
        <f t="shared" si="128"/>
        <v>16</v>
      </c>
      <c r="G1603" s="195">
        <v>1601</v>
      </c>
      <c r="H1603" s="193">
        <v>0.22641128399999999</v>
      </c>
    </row>
    <row r="1604" spans="2:8" x14ac:dyDescent="0.25">
      <c r="B1604" s="192">
        <f t="shared" si="129"/>
        <v>43167.70833332945</v>
      </c>
      <c r="C1604" s="16">
        <f t="shared" ref="C1604:C1667" si="130">MONTH(B1604)</f>
        <v>3</v>
      </c>
      <c r="D1604" s="16">
        <f t="shared" ref="D1604:D1667" si="131">WEEKDAY(B1604,2)</f>
        <v>4</v>
      </c>
      <c r="E1604" s="16">
        <f t="shared" ref="E1604:E1667" si="132">IF(D1604&lt;6,1,2)</f>
        <v>1</v>
      </c>
      <c r="F1604" s="16">
        <f t="shared" ref="F1604:F1667" si="133">HOUR(B1604)</f>
        <v>17</v>
      </c>
      <c r="G1604" s="195">
        <v>1602</v>
      </c>
      <c r="H1604" s="193">
        <v>9.6370784000000001E-2</v>
      </c>
    </row>
    <row r="1605" spans="2:8" x14ac:dyDescent="0.25">
      <c r="B1605" s="192">
        <f t="shared" ref="B1605:B1668" si="134">B1604+1/24</f>
        <v>43167.749999996115</v>
      </c>
      <c r="C1605" s="16">
        <f t="shared" si="130"/>
        <v>3</v>
      </c>
      <c r="D1605" s="16">
        <f t="shared" si="131"/>
        <v>4</v>
      </c>
      <c r="E1605" s="16">
        <f t="shared" si="132"/>
        <v>1</v>
      </c>
      <c r="F1605" s="16">
        <f t="shared" si="133"/>
        <v>18</v>
      </c>
      <c r="G1605" s="195">
        <v>1603</v>
      </c>
      <c r="H1605" s="193">
        <v>2.4708019999999998E-3</v>
      </c>
    </row>
    <row r="1606" spans="2:8" x14ac:dyDescent="0.25">
      <c r="B1606" s="192">
        <f t="shared" si="134"/>
        <v>43167.791666662779</v>
      </c>
      <c r="C1606" s="16">
        <f t="shared" si="130"/>
        <v>3</v>
      </c>
      <c r="D1606" s="16">
        <f t="shared" si="131"/>
        <v>4</v>
      </c>
      <c r="E1606" s="16">
        <f t="shared" si="132"/>
        <v>1</v>
      </c>
      <c r="F1606" s="16">
        <f t="shared" si="133"/>
        <v>19</v>
      </c>
      <c r="G1606" s="195">
        <v>1604</v>
      </c>
      <c r="H1606" s="193">
        <v>0</v>
      </c>
    </row>
    <row r="1607" spans="2:8" x14ac:dyDescent="0.25">
      <c r="B1607" s="192">
        <f t="shared" si="134"/>
        <v>43167.833333329443</v>
      </c>
      <c r="C1607" s="16">
        <f t="shared" si="130"/>
        <v>3</v>
      </c>
      <c r="D1607" s="16">
        <f t="shared" si="131"/>
        <v>4</v>
      </c>
      <c r="E1607" s="16">
        <f t="shared" si="132"/>
        <v>1</v>
      </c>
      <c r="F1607" s="16">
        <f t="shared" si="133"/>
        <v>20</v>
      </c>
      <c r="G1607" s="195">
        <v>1605</v>
      </c>
      <c r="H1607" s="193">
        <v>0</v>
      </c>
    </row>
    <row r="1608" spans="2:8" x14ac:dyDescent="0.25">
      <c r="B1608" s="192">
        <f t="shared" si="134"/>
        <v>43167.874999996107</v>
      </c>
      <c r="C1608" s="16">
        <f t="shared" si="130"/>
        <v>3</v>
      </c>
      <c r="D1608" s="16">
        <f t="shared" si="131"/>
        <v>4</v>
      </c>
      <c r="E1608" s="16">
        <f t="shared" si="132"/>
        <v>1</v>
      </c>
      <c r="F1608" s="16">
        <f t="shared" si="133"/>
        <v>21</v>
      </c>
      <c r="G1608" s="195">
        <v>1606</v>
      </c>
      <c r="H1608" s="193">
        <v>0</v>
      </c>
    </row>
    <row r="1609" spans="2:8" x14ac:dyDescent="0.25">
      <c r="B1609" s="192">
        <f t="shared" si="134"/>
        <v>43167.916666662772</v>
      </c>
      <c r="C1609" s="16">
        <f t="shared" si="130"/>
        <v>3</v>
      </c>
      <c r="D1609" s="16">
        <f t="shared" si="131"/>
        <v>4</v>
      </c>
      <c r="E1609" s="16">
        <f t="shared" si="132"/>
        <v>1</v>
      </c>
      <c r="F1609" s="16">
        <f t="shared" si="133"/>
        <v>22</v>
      </c>
      <c r="G1609" s="195">
        <v>1607</v>
      </c>
      <c r="H1609" s="193">
        <v>0</v>
      </c>
    </row>
    <row r="1610" spans="2:8" x14ac:dyDescent="0.25">
      <c r="B1610" s="192">
        <f t="shared" si="134"/>
        <v>43167.958333329436</v>
      </c>
      <c r="C1610" s="16">
        <f t="shared" si="130"/>
        <v>3</v>
      </c>
      <c r="D1610" s="16">
        <f t="shared" si="131"/>
        <v>4</v>
      </c>
      <c r="E1610" s="16">
        <f t="shared" si="132"/>
        <v>1</v>
      </c>
      <c r="F1610" s="16">
        <f t="shared" si="133"/>
        <v>23</v>
      </c>
      <c r="G1610" s="195">
        <v>1608</v>
      </c>
      <c r="H1610" s="193">
        <v>0</v>
      </c>
    </row>
    <row r="1611" spans="2:8" x14ac:dyDescent="0.25">
      <c r="B1611" s="192">
        <f t="shared" si="134"/>
        <v>43167.9999999961</v>
      </c>
      <c r="C1611" s="16">
        <f t="shared" si="130"/>
        <v>3</v>
      </c>
      <c r="D1611" s="16">
        <f t="shared" si="131"/>
        <v>5</v>
      </c>
      <c r="E1611" s="16">
        <f t="shared" si="132"/>
        <v>1</v>
      </c>
      <c r="F1611" s="16">
        <f t="shared" si="133"/>
        <v>0</v>
      </c>
      <c r="G1611" s="195">
        <v>1609</v>
      </c>
      <c r="H1611" s="193">
        <v>0</v>
      </c>
    </row>
    <row r="1612" spans="2:8" x14ac:dyDescent="0.25">
      <c r="B1612" s="192">
        <f t="shared" si="134"/>
        <v>43168.041666662764</v>
      </c>
      <c r="C1612" s="16">
        <f t="shared" si="130"/>
        <v>3</v>
      </c>
      <c r="D1612" s="16">
        <f t="shared" si="131"/>
        <v>5</v>
      </c>
      <c r="E1612" s="16">
        <f t="shared" si="132"/>
        <v>1</v>
      </c>
      <c r="F1612" s="16">
        <f t="shared" si="133"/>
        <v>1</v>
      </c>
      <c r="G1612" s="195">
        <v>1610</v>
      </c>
      <c r="H1612" s="193">
        <v>0</v>
      </c>
    </row>
    <row r="1613" spans="2:8" x14ac:dyDescent="0.25">
      <c r="B1613" s="192">
        <f t="shared" si="134"/>
        <v>43168.083333329429</v>
      </c>
      <c r="C1613" s="16">
        <f t="shared" si="130"/>
        <v>3</v>
      </c>
      <c r="D1613" s="16">
        <f t="shared" si="131"/>
        <v>5</v>
      </c>
      <c r="E1613" s="16">
        <f t="shared" si="132"/>
        <v>1</v>
      </c>
      <c r="F1613" s="16">
        <f t="shared" si="133"/>
        <v>2</v>
      </c>
      <c r="G1613" s="195">
        <v>1611</v>
      </c>
      <c r="H1613" s="193">
        <v>0</v>
      </c>
    </row>
    <row r="1614" spans="2:8" x14ac:dyDescent="0.25">
      <c r="B1614" s="192">
        <f t="shared" si="134"/>
        <v>43168.124999996093</v>
      </c>
      <c r="C1614" s="16">
        <f t="shared" si="130"/>
        <v>3</v>
      </c>
      <c r="D1614" s="16">
        <f t="shared" si="131"/>
        <v>5</v>
      </c>
      <c r="E1614" s="16">
        <f t="shared" si="132"/>
        <v>1</v>
      </c>
      <c r="F1614" s="16">
        <f t="shared" si="133"/>
        <v>3</v>
      </c>
      <c r="G1614" s="195">
        <v>1612</v>
      </c>
      <c r="H1614" s="193">
        <v>0</v>
      </c>
    </row>
    <row r="1615" spans="2:8" x14ac:dyDescent="0.25">
      <c r="B1615" s="192">
        <f t="shared" si="134"/>
        <v>43168.166666662757</v>
      </c>
      <c r="C1615" s="16">
        <f t="shared" si="130"/>
        <v>3</v>
      </c>
      <c r="D1615" s="16">
        <f t="shared" si="131"/>
        <v>5</v>
      </c>
      <c r="E1615" s="16">
        <f t="shared" si="132"/>
        <v>1</v>
      </c>
      <c r="F1615" s="16">
        <f t="shared" si="133"/>
        <v>4</v>
      </c>
      <c r="G1615" s="195">
        <v>1613</v>
      </c>
      <c r="H1615" s="193">
        <v>0</v>
      </c>
    </row>
    <row r="1616" spans="2:8" x14ac:dyDescent="0.25">
      <c r="B1616" s="192">
        <f t="shared" si="134"/>
        <v>43168.208333329421</v>
      </c>
      <c r="C1616" s="16">
        <f t="shared" si="130"/>
        <v>3</v>
      </c>
      <c r="D1616" s="16">
        <f t="shared" si="131"/>
        <v>5</v>
      </c>
      <c r="E1616" s="16">
        <f t="shared" si="132"/>
        <v>1</v>
      </c>
      <c r="F1616" s="16">
        <f t="shared" si="133"/>
        <v>5</v>
      </c>
      <c r="G1616" s="195">
        <v>1614</v>
      </c>
      <c r="H1616" s="193">
        <v>0</v>
      </c>
    </row>
    <row r="1617" spans="2:8" x14ac:dyDescent="0.25">
      <c r="B1617" s="192">
        <f t="shared" si="134"/>
        <v>43168.249999996086</v>
      </c>
      <c r="C1617" s="16">
        <f t="shared" si="130"/>
        <v>3</v>
      </c>
      <c r="D1617" s="16">
        <f t="shared" si="131"/>
        <v>5</v>
      </c>
      <c r="E1617" s="16">
        <f t="shared" si="132"/>
        <v>1</v>
      </c>
      <c r="F1617" s="16">
        <f t="shared" si="133"/>
        <v>6</v>
      </c>
      <c r="G1617" s="195">
        <v>1615</v>
      </c>
      <c r="H1617" s="193">
        <v>1.212365E-3</v>
      </c>
    </row>
    <row r="1618" spans="2:8" x14ac:dyDescent="0.25">
      <c r="B1618" s="192">
        <f t="shared" si="134"/>
        <v>43168.29166666275</v>
      </c>
      <c r="C1618" s="16">
        <f t="shared" si="130"/>
        <v>3</v>
      </c>
      <c r="D1618" s="16">
        <f t="shared" si="131"/>
        <v>5</v>
      </c>
      <c r="E1618" s="16">
        <f t="shared" si="132"/>
        <v>1</v>
      </c>
      <c r="F1618" s="16">
        <f t="shared" si="133"/>
        <v>7</v>
      </c>
      <c r="G1618" s="195">
        <v>1616</v>
      </c>
      <c r="H1618" s="193">
        <v>5.9457054000000002E-2</v>
      </c>
    </row>
    <row r="1619" spans="2:8" x14ac:dyDescent="0.25">
      <c r="B1619" s="192">
        <f t="shared" si="134"/>
        <v>43168.333333329414</v>
      </c>
      <c r="C1619" s="16">
        <f t="shared" si="130"/>
        <v>3</v>
      </c>
      <c r="D1619" s="16">
        <f t="shared" si="131"/>
        <v>5</v>
      </c>
      <c r="E1619" s="16">
        <f t="shared" si="132"/>
        <v>1</v>
      </c>
      <c r="F1619" s="16">
        <f t="shared" si="133"/>
        <v>8</v>
      </c>
      <c r="G1619" s="195">
        <v>1617</v>
      </c>
      <c r="H1619" s="193">
        <v>0.18564733</v>
      </c>
    </row>
    <row r="1620" spans="2:8" x14ac:dyDescent="0.25">
      <c r="B1620" s="192">
        <f t="shared" si="134"/>
        <v>43168.374999996078</v>
      </c>
      <c r="C1620" s="16">
        <f t="shared" si="130"/>
        <v>3</v>
      </c>
      <c r="D1620" s="16">
        <f t="shared" si="131"/>
        <v>5</v>
      </c>
      <c r="E1620" s="16">
        <f t="shared" si="132"/>
        <v>1</v>
      </c>
      <c r="F1620" s="16">
        <f t="shared" si="133"/>
        <v>9</v>
      </c>
      <c r="G1620" s="195">
        <v>1618</v>
      </c>
      <c r="H1620" s="193">
        <v>0.30590758600000001</v>
      </c>
    </row>
    <row r="1621" spans="2:8" x14ac:dyDescent="0.25">
      <c r="B1621" s="192">
        <f t="shared" si="134"/>
        <v>43168.416666662743</v>
      </c>
      <c r="C1621" s="16">
        <f t="shared" si="130"/>
        <v>3</v>
      </c>
      <c r="D1621" s="16">
        <f t="shared" si="131"/>
        <v>5</v>
      </c>
      <c r="E1621" s="16">
        <f t="shared" si="132"/>
        <v>1</v>
      </c>
      <c r="F1621" s="16">
        <f t="shared" si="133"/>
        <v>10</v>
      </c>
      <c r="G1621" s="195">
        <v>1619</v>
      </c>
      <c r="H1621" s="193">
        <v>0.37393966899999997</v>
      </c>
    </row>
    <row r="1622" spans="2:8" x14ac:dyDescent="0.25">
      <c r="B1622" s="192">
        <f t="shared" si="134"/>
        <v>43168.458333329407</v>
      </c>
      <c r="C1622" s="16">
        <f t="shared" si="130"/>
        <v>3</v>
      </c>
      <c r="D1622" s="16">
        <f t="shared" si="131"/>
        <v>5</v>
      </c>
      <c r="E1622" s="16">
        <f t="shared" si="132"/>
        <v>1</v>
      </c>
      <c r="F1622" s="16">
        <f t="shared" si="133"/>
        <v>11</v>
      </c>
      <c r="G1622" s="195">
        <v>1620</v>
      </c>
      <c r="H1622" s="193">
        <v>0.40951282100000003</v>
      </c>
    </row>
    <row r="1623" spans="2:8" x14ac:dyDescent="0.25">
      <c r="B1623" s="192">
        <f t="shared" si="134"/>
        <v>43168.499999996071</v>
      </c>
      <c r="C1623" s="16">
        <f t="shared" si="130"/>
        <v>3</v>
      </c>
      <c r="D1623" s="16">
        <f t="shared" si="131"/>
        <v>5</v>
      </c>
      <c r="E1623" s="16">
        <f t="shared" si="132"/>
        <v>1</v>
      </c>
      <c r="F1623" s="16">
        <f t="shared" si="133"/>
        <v>12</v>
      </c>
      <c r="G1623" s="195">
        <v>1621</v>
      </c>
      <c r="H1623" s="193">
        <v>0.42727218900000002</v>
      </c>
    </row>
    <row r="1624" spans="2:8" x14ac:dyDescent="0.25">
      <c r="B1624" s="192">
        <f t="shared" si="134"/>
        <v>43168.541666662735</v>
      </c>
      <c r="C1624" s="16">
        <f t="shared" si="130"/>
        <v>3</v>
      </c>
      <c r="D1624" s="16">
        <f t="shared" si="131"/>
        <v>5</v>
      </c>
      <c r="E1624" s="16">
        <f t="shared" si="132"/>
        <v>1</v>
      </c>
      <c r="F1624" s="16">
        <f t="shared" si="133"/>
        <v>13</v>
      </c>
      <c r="G1624" s="195">
        <v>1622</v>
      </c>
      <c r="H1624" s="193">
        <v>0.36910913400000001</v>
      </c>
    </row>
    <row r="1625" spans="2:8" x14ac:dyDescent="0.25">
      <c r="B1625" s="192">
        <f t="shared" si="134"/>
        <v>43168.583333329399</v>
      </c>
      <c r="C1625" s="16">
        <f t="shared" si="130"/>
        <v>3</v>
      </c>
      <c r="D1625" s="16">
        <f t="shared" si="131"/>
        <v>5</v>
      </c>
      <c r="E1625" s="16">
        <f t="shared" si="132"/>
        <v>1</v>
      </c>
      <c r="F1625" s="16">
        <f t="shared" si="133"/>
        <v>14</v>
      </c>
      <c r="G1625" s="195">
        <v>1623</v>
      </c>
      <c r="H1625" s="193">
        <v>0.32422830400000002</v>
      </c>
    </row>
    <row r="1626" spans="2:8" x14ac:dyDescent="0.25">
      <c r="B1626" s="192">
        <f t="shared" si="134"/>
        <v>43168.624999996064</v>
      </c>
      <c r="C1626" s="16">
        <f t="shared" si="130"/>
        <v>3</v>
      </c>
      <c r="D1626" s="16">
        <f t="shared" si="131"/>
        <v>5</v>
      </c>
      <c r="E1626" s="16">
        <f t="shared" si="132"/>
        <v>1</v>
      </c>
      <c r="F1626" s="16">
        <f t="shared" si="133"/>
        <v>15</v>
      </c>
      <c r="G1626" s="195">
        <v>1624</v>
      </c>
      <c r="H1626" s="193">
        <v>0.26012031200000002</v>
      </c>
    </row>
    <row r="1627" spans="2:8" x14ac:dyDescent="0.25">
      <c r="B1627" s="192">
        <f t="shared" si="134"/>
        <v>43168.666666662728</v>
      </c>
      <c r="C1627" s="16">
        <f t="shared" si="130"/>
        <v>3</v>
      </c>
      <c r="D1627" s="16">
        <f t="shared" si="131"/>
        <v>5</v>
      </c>
      <c r="E1627" s="16">
        <f t="shared" si="132"/>
        <v>1</v>
      </c>
      <c r="F1627" s="16">
        <f t="shared" si="133"/>
        <v>16</v>
      </c>
      <c r="G1627" s="195">
        <v>1625</v>
      </c>
      <c r="H1627" s="193">
        <v>0.18035129</v>
      </c>
    </row>
    <row r="1628" spans="2:8" x14ac:dyDescent="0.25">
      <c r="B1628" s="192">
        <f t="shared" si="134"/>
        <v>43168.708333329392</v>
      </c>
      <c r="C1628" s="16">
        <f t="shared" si="130"/>
        <v>3</v>
      </c>
      <c r="D1628" s="16">
        <f t="shared" si="131"/>
        <v>5</v>
      </c>
      <c r="E1628" s="16">
        <f t="shared" si="132"/>
        <v>1</v>
      </c>
      <c r="F1628" s="16">
        <f t="shared" si="133"/>
        <v>17</v>
      </c>
      <c r="G1628" s="195">
        <v>1626</v>
      </c>
      <c r="H1628" s="193">
        <v>9.5589867999999995E-2</v>
      </c>
    </row>
    <row r="1629" spans="2:8" x14ac:dyDescent="0.25">
      <c r="B1629" s="192">
        <f t="shared" si="134"/>
        <v>43168.749999996056</v>
      </c>
      <c r="C1629" s="16">
        <f t="shared" si="130"/>
        <v>3</v>
      </c>
      <c r="D1629" s="16">
        <f t="shared" si="131"/>
        <v>5</v>
      </c>
      <c r="E1629" s="16">
        <f t="shared" si="132"/>
        <v>1</v>
      </c>
      <c r="F1629" s="16">
        <f t="shared" si="133"/>
        <v>18</v>
      </c>
      <c r="G1629" s="195">
        <v>1627</v>
      </c>
      <c r="H1629" s="193">
        <v>2.8272810000000001E-3</v>
      </c>
    </row>
    <row r="1630" spans="2:8" x14ac:dyDescent="0.25">
      <c r="B1630" s="192">
        <f t="shared" si="134"/>
        <v>43168.791666662721</v>
      </c>
      <c r="C1630" s="16">
        <f t="shared" si="130"/>
        <v>3</v>
      </c>
      <c r="D1630" s="16">
        <f t="shared" si="131"/>
        <v>5</v>
      </c>
      <c r="E1630" s="16">
        <f t="shared" si="132"/>
        <v>1</v>
      </c>
      <c r="F1630" s="16">
        <f t="shared" si="133"/>
        <v>19</v>
      </c>
      <c r="G1630" s="195">
        <v>1628</v>
      </c>
      <c r="H1630" s="193">
        <v>0</v>
      </c>
    </row>
    <row r="1631" spans="2:8" x14ac:dyDescent="0.25">
      <c r="B1631" s="192">
        <f t="shared" si="134"/>
        <v>43168.833333329385</v>
      </c>
      <c r="C1631" s="16">
        <f t="shared" si="130"/>
        <v>3</v>
      </c>
      <c r="D1631" s="16">
        <f t="shared" si="131"/>
        <v>5</v>
      </c>
      <c r="E1631" s="16">
        <f t="shared" si="132"/>
        <v>1</v>
      </c>
      <c r="F1631" s="16">
        <f t="shared" si="133"/>
        <v>20</v>
      </c>
      <c r="G1631" s="195">
        <v>1629</v>
      </c>
      <c r="H1631" s="193">
        <v>0</v>
      </c>
    </row>
    <row r="1632" spans="2:8" x14ac:dyDescent="0.25">
      <c r="B1632" s="192">
        <f t="shared" si="134"/>
        <v>43168.874999996049</v>
      </c>
      <c r="C1632" s="16">
        <f t="shared" si="130"/>
        <v>3</v>
      </c>
      <c r="D1632" s="16">
        <f t="shared" si="131"/>
        <v>5</v>
      </c>
      <c r="E1632" s="16">
        <f t="shared" si="132"/>
        <v>1</v>
      </c>
      <c r="F1632" s="16">
        <f t="shared" si="133"/>
        <v>21</v>
      </c>
      <c r="G1632" s="195">
        <v>1630</v>
      </c>
      <c r="H1632" s="193">
        <v>0</v>
      </c>
    </row>
    <row r="1633" spans="2:8" x14ac:dyDescent="0.25">
      <c r="B1633" s="192">
        <f t="shared" si="134"/>
        <v>43168.916666662713</v>
      </c>
      <c r="C1633" s="16">
        <f t="shared" si="130"/>
        <v>3</v>
      </c>
      <c r="D1633" s="16">
        <f t="shared" si="131"/>
        <v>5</v>
      </c>
      <c r="E1633" s="16">
        <f t="shared" si="132"/>
        <v>1</v>
      </c>
      <c r="F1633" s="16">
        <f t="shared" si="133"/>
        <v>22</v>
      </c>
      <c r="G1633" s="195">
        <v>1631</v>
      </c>
      <c r="H1633" s="193">
        <v>0</v>
      </c>
    </row>
    <row r="1634" spans="2:8" x14ac:dyDescent="0.25">
      <c r="B1634" s="192">
        <f t="shared" si="134"/>
        <v>43168.958333329378</v>
      </c>
      <c r="C1634" s="16">
        <f t="shared" si="130"/>
        <v>3</v>
      </c>
      <c r="D1634" s="16">
        <f t="shared" si="131"/>
        <v>5</v>
      </c>
      <c r="E1634" s="16">
        <f t="shared" si="132"/>
        <v>1</v>
      </c>
      <c r="F1634" s="16">
        <f t="shared" si="133"/>
        <v>23</v>
      </c>
      <c r="G1634" s="195">
        <v>1632</v>
      </c>
      <c r="H1634" s="193">
        <v>0</v>
      </c>
    </row>
    <row r="1635" spans="2:8" x14ac:dyDescent="0.25">
      <c r="B1635" s="192">
        <f t="shared" si="134"/>
        <v>43168.999999996042</v>
      </c>
      <c r="C1635" s="16">
        <f t="shared" si="130"/>
        <v>3</v>
      </c>
      <c r="D1635" s="16">
        <f t="shared" si="131"/>
        <v>6</v>
      </c>
      <c r="E1635" s="16">
        <f t="shared" si="132"/>
        <v>2</v>
      </c>
      <c r="F1635" s="16">
        <f t="shared" si="133"/>
        <v>0</v>
      </c>
      <c r="G1635" s="195">
        <v>1633</v>
      </c>
      <c r="H1635" s="193">
        <v>0</v>
      </c>
    </row>
    <row r="1636" spans="2:8" x14ac:dyDescent="0.25">
      <c r="B1636" s="192">
        <f t="shared" si="134"/>
        <v>43169.041666662706</v>
      </c>
      <c r="C1636" s="16">
        <f t="shared" si="130"/>
        <v>3</v>
      </c>
      <c r="D1636" s="16">
        <f t="shared" si="131"/>
        <v>6</v>
      </c>
      <c r="E1636" s="16">
        <f t="shared" si="132"/>
        <v>2</v>
      </c>
      <c r="F1636" s="16">
        <f t="shared" si="133"/>
        <v>1</v>
      </c>
      <c r="G1636" s="195">
        <v>1634</v>
      </c>
      <c r="H1636" s="193">
        <v>0</v>
      </c>
    </row>
    <row r="1637" spans="2:8" x14ac:dyDescent="0.25">
      <c r="B1637" s="192">
        <f t="shared" si="134"/>
        <v>43169.08333332937</v>
      </c>
      <c r="C1637" s="16">
        <f t="shared" si="130"/>
        <v>3</v>
      </c>
      <c r="D1637" s="16">
        <f t="shared" si="131"/>
        <v>6</v>
      </c>
      <c r="E1637" s="16">
        <f t="shared" si="132"/>
        <v>2</v>
      </c>
      <c r="F1637" s="16">
        <f t="shared" si="133"/>
        <v>2</v>
      </c>
      <c r="G1637" s="195">
        <v>1635</v>
      </c>
      <c r="H1637" s="193">
        <v>0</v>
      </c>
    </row>
    <row r="1638" spans="2:8" x14ac:dyDescent="0.25">
      <c r="B1638" s="192">
        <f t="shared" si="134"/>
        <v>43169.124999996035</v>
      </c>
      <c r="C1638" s="16">
        <f t="shared" si="130"/>
        <v>3</v>
      </c>
      <c r="D1638" s="16">
        <f t="shared" si="131"/>
        <v>6</v>
      </c>
      <c r="E1638" s="16">
        <f t="shared" si="132"/>
        <v>2</v>
      </c>
      <c r="F1638" s="16">
        <f t="shared" si="133"/>
        <v>3</v>
      </c>
      <c r="G1638" s="195">
        <v>1636</v>
      </c>
      <c r="H1638" s="193">
        <v>0</v>
      </c>
    </row>
    <row r="1639" spans="2:8" x14ac:dyDescent="0.25">
      <c r="B1639" s="192">
        <f t="shared" si="134"/>
        <v>43169.166666662699</v>
      </c>
      <c r="C1639" s="16">
        <f t="shared" si="130"/>
        <v>3</v>
      </c>
      <c r="D1639" s="16">
        <f t="shared" si="131"/>
        <v>6</v>
      </c>
      <c r="E1639" s="16">
        <f t="shared" si="132"/>
        <v>2</v>
      </c>
      <c r="F1639" s="16">
        <f t="shared" si="133"/>
        <v>4</v>
      </c>
      <c r="G1639" s="195">
        <v>1637</v>
      </c>
      <c r="H1639" s="193">
        <v>0</v>
      </c>
    </row>
    <row r="1640" spans="2:8" x14ac:dyDescent="0.25">
      <c r="B1640" s="192">
        <f t="shared" si="134"/>
        <v>43169.208333329363</v>
      </c>
      <c r="C1640" s="16">
        <f t="shared" si="130"/>
        <v>3</v>
      </c>
      <c r="D1640" s="16">
        <f t="shared" si="131"/>
        <v>6</v>
      </c>
      <c r="E1640" s="16">
        <f t="shared" si="132"/>
        <v>2</v>
      </c>
      <c r="F1640" s="16">
        <f t="shared" si="133"/>
        <v>5</v>
      </c>
      <c r="G1640" s="195">
        <v>1638</v>
      </c>
      <c r="H1640" s="193">
        <v>0</v>
      </c>
    </row>
    <row r="1641" spans="2:8" x14ac:dyDescent="0.25">
      <c r="B1641" s="192">
        <f t="shared" si="134"/>
        <v>43169.249999996027</v>
      </c>
      <c r="C1641" s="16">
        <f t="shared" si="130"/>
        <v>3</v>
      </c>
      <c r="D1641" s="16">
        <f t="shared" si="131"/>
        <v>6</v>
      </c>
      <c r="E1641" s="16">
        <f t="shared" si="132"/>
        <v>2</v>
      </c>
      <c r="F1641" s="16">
        <f t="shared" si="133"/>
        <v>6</v>
      </c>
      <c r="G1641" s="195">
        <v>1639</v>
      </c>
      <c r="H1641" s="193">
        <v>1.0802209999999999E-3</v>
      </c>
    </row>
    <row r="1642" spans="2:8" x14ac:dyDescent="0.25">
      <c r="B1642" s="192">
        <f t="shared" si="134"/>
        <v>43169.291666662692</v>
      </c>
      <c r="C1642" s="16">
        <f t="shared" si="130"/>
        <v>3</v>
      </c>
      <c r="D1642" s="16">
        <f t="shared" si="131"/>
        <v>6</v>
      </c>
      <c r="E1642" s="16">
        <f t="shared" si="132"/>
        <v>2</v>
      </c>
      <c r="F1642" s="16">
        <f t="shared" si="133"/>
        <v>7</v>
      </c>
      <c r="G1642" s="195">
        <v>1640</v>
      </c>
      <c r="H1642" s="193">
        <v>7.0711338999999998E-2</v>
      </c>
    </row>
    <row r="1643" spans="2:8" x14ac:dyDescent="0.25">
      <c r="B1643" s="192">
        <f t="shared" si="134"/>
        <v>43169.333333329356</v>
      </c>
      <c r="C1643" s="16">
        <f t="shared" si="130"/>
        <v>3</v>
      </c>
      <c r="D1643" s="16">
        <f t="shared" si="131"/>
        <v>6</v>
      </c>
      <c r="E1643" s="16">
        <f t="shared" si="132"/>
        <v>2</v>
      </c>
      <c r="F1643" s="16">
        <f t="shared" si="133"/>
        <v>8</v>
      </c>
      <c r="G1643" s="195">
        <v>1641</v>
      </c>
      <c r="H1643" s="193">
        <v>0.21561128900000001</v>
      </c>
    </row>
    <row r="1644" spans="2:8" x14ac:dyDescent="0.25">
      <c r="B1644" s="192">
        <f t="shared" si="134"/>
        <v>43169.37499999602</v>
      </c>
      <c r="C1644" s="16">
        <f t="shared" si="130"/>
        <v>3</v>
      </c>
      <c r="D1644" s="16">
        <f t="shared" si="131"/>
        <v>6</v>
      </c>
      <c r="E1644" s="16">
        <f t="shared" si="132"/>
        <v>2</v>
      </c>
      <c r="F1644" s="16">
        <f t="shared" si="133"/>
        <v>9</v>
      </c>
      <c r="G1644" s="195">
        <v>1642</v>
      </c>
      <c r="H1644" s="193">
        <v>0.34775861800000002</v>
      </c>
    </row>
    <row r="1645" spans="2:8" x14ac:dyDescent="0.25">
      <c r="B1645" s="192">
        <f t="shared" si="134"/>
        <v>43169.416666662684</v>
      </c>
      <c r="C1645" s="16">
        <f t="shared" si="130"/>
        <v>3</v>
      </c>
      <c r="D1645" s="16">
        <f t="shared" si="131"/>
        <v>6</v>
      </c>
      <c r="E1645" s="16">
        <f t="shared" si="132"/>
        <v>2</v>
      </c>
      <c r="F1645" s="16">
        <f t="shared" si="133"/>
        <v>10</v>
      </c>
      <c r="G1645" s="195">
        <v>1643</v>
      </c>
      <c r="H1645" s="193">
        <v>0.45284794099999998</v>
      </c>
    </row>
    <row r="1646" spans="2:8" x14ac:dyDescent="0.25">
      <c r="B1646" s="192">
        <f t="shared" si="134"/>
        <v>43169.458333329349</v>
      </c>
      <c r="C1646" s="16">
        <f t="shared" si="130"/>
        <v>3</v>
      </c>
      <c r="D1646" s="16">
        <f t="shared" si="131"/>
        <v>6</v>
      </c>
      <c r="E1646" s="16">
        <f t="shared" si="132"/>
        <v>2</v>
      </c>
      <c r="F1646" s="16">
        <f t="shared" si="133"/>
        <v>11</v>
      </c>
      <c r="G1646" s="195">
        <v>1644</v>
      </c>
      <c r="H1646" s="193">
        <v>0.474998105</v>
      </c>
    </row>
    <row r="1647" spans="2:8" x14ac:dyDescent="0.25">
      <c r="B1647" s="192">
        <f t="shared" si="134"/>
        <v>43169.499999996013</v>
      </c>
      <c r="C1647" s="16">
        <f t="shared" si="130"/>
        <v>3</v>
      </c>
      <c r="D1647" s="16">
        <f t="shared" si="131"/>
        <v>6</v>
      </c>
      <c r="E1647" s="16">
        <f t="shared" si="132"/>
        <v>2</v>
      </c>
      <c r="F1647" s="16">
        <f t="shared" si="133"/>
        <v>12</v>
      </c>
      <c r="G1647" s="195">
        <v>1645</v>
      </c>
      <c r="H1647" s="193">
        <v>0.49899852099999997</v>
      </c>
    </row>
    <row r="1648" spans="2:8" x14ac:dyDescent="0.25">
      <c r="B1648" s="192">
        <f t="shared" si="134"/>
        <v>43169.541666662677</v>
      </c>
      <c r="C1648" s="16">
        <f t="shared" si="130"/>
        <v>3</v>
      </c>
      <c r="D1648" s="16">
        <f t="shared" si="131"/>
        <v>6</v>
      </c>
      <c r="E1648" s="16">
        <f t="shared" si="132"/>
        <v>2</v>
      </c>
      <c r="F1648" s="16">
        <f t="shared" si="133"/>
        <v>13</v>
      </c>
      <c r="G1648" s="195">
        <v>1646</v>
      </c>
      <c r="H1648" s="193">
        <v>0.45526077399999998</v>
      </c>
    </row>
    <row r="1649" spans="2:8" x14ac:dyDescent="0.25">
      <c r="B1649" s="192">
        <f t="shared" si="134"/>
        <v>43169.583333329341</v>
      </c>
      <c r="C1649" s="16">
        <f t="shared" si="130"/>
        <v>3</v>
      </c>
      <c r="D1649" s="16">
        <f t="shared" si="131"/>
        <v>6</v>
      </c>
      <c r="E1649" s="16">
        <f t="shared" si="132"/>
        <v>2</v>
      </c>
      <c r="F1649" s="16">
        <f t="shared" si="133"/>
        <v>14</v>
      </c>
      <c r="G1649" s="195">
        <v>1647</v>
      </c>
      <c r="H1649" s="193">
        <v>0.41079801300000002</v>
      </c>
    </row>
    <row r="1650" spans="2:8" x14ac:dyDescent="0.25">
      <c r="B1650" s="192">
        <f t="shared" si="134"/>
        <v>43169.624999996005</v>
      </c>
      <c r="C1650" s="16">
        <f t="shared" si="130"/>
        <v>3</v>
      </c>
      <c r="D1650" s="16">
        <f t="shared" si="131"/>
        <v>6</v>
      </c>
      <c r="E1650" s="16">
        <f t="shared" si="132"/>
        <v>2</v>
      </c>
      <c r="F1650" s="16">
        <f t="shared" si="133"/>
        <v>15</v>
      </c>
      <c r="G1650" s="195">
        <v>1648</v>
      </c>
      <c r="H1650" s="193">
        <v>0.34181021</v>
      </c>
    </row>
    <row r="1651" spans="2:8" x14ac:dyDescent="0.25">
      <c r="B1651" s="192">
        <f t="shared" si="134"/>
        <v>43169.66666666267</v>
      </c>
      <c r="C1651" s="16">
        <f t="shared" si="130"/>
        <v>3</v>
      </c>
      <c r="D1651" s="16">
        <f t="shared" si="131"/>
        <v>6</v>
      </c>
      <c r="E1651" s="16">
        <f t="shared" si="132"/>
        <v>2</v>
      </c>
      <c r="F1651" s="16">
        <f t="shared" si="133"/>
        <v>16</v>
      </c>
      <c r="G1651" s="195">
        <v>1649</v>
      </c>
      <c r="H1651" s="193">
        <v>0.235552873</v>
      </c>
    </row>
    <row r="1652" spans="2:8" x14ac:dyDescent="0.25">
      <c r="B1652" s="192">
        <f t="shared" si="134"/>
        <v>43169.708333329334</v>
      </c>
      <c r="C1652" s="16">
        <f t="shared" si="130"/>
        <v>3</v>
      </c>
      <c r="D1652" s="16">
        <f t="shared" si="131"/>
        <v>6</v>
      </c>
      <c r="E1652" s="16">
        <f t="shared" si="132"/>
        <v>2</v>
      </c>
      <c r="F1652" s="16">
        <f t="shared" si="133"/>
        <v>17</v>
      </c>
      <c r="G1652" s="195">
        <v>1650</v>
      </c>
      <c r="H1652" s="193">
        <v>0.10705371800000001</v>
      </c>
    </row>
    <row r="1653" spans="2:8" x14ac:dyDescent="0.25">
      <c r="B1653" s="192">
        <f t="shared" si="134"/>
        <v>43169.749999995998</v>
      </c>
      <c r="C1653" s="16">
        <f t="shared" si="130"/>
        <v>3</v>
      </c>
      <c r="D1653" s="16">
        <f t="shared" si="131"/>
        <v>6</v>
      </c>
      <c r="E1653" s="16">
        <f t="shared" si="132"/>
        <v>2</v>
      </c>
      <c r="F1653" s="16">
        <f t="shared" si="133"/>
        <v>18</v>
      </c>
      <c r="G1653" s="195">
        <v>1651</v>
      </c>
      <c r="H1653" s="193">
        <v>4.0626819999999998E-3</v>
      </c>
    </row>
    <row r="1654" spans="2:8" x14ac:dyDescent="0.25">
      <c r="B1654" s="192">
        <f t="shared" si="134"/>
        <v>43169.791666662662</v>
      </c>
      <c r="C1654" s="16">
        <f t="shared" si="130"/>
        <v>3</v>
      </c>
      <c r="D1654" s="16">
        <f t="shared" si="131"/>
        <v>6</v>
      </c>
      <c r="E1654" s="16">
        <f t="shared" si="132"/>
        <v>2</v>
      </c>
      <c r="F1654" s="16">
        <f t="shared" si="133"/>
        <v>19</v>
      </c>
      <c r="G1654" s="195">
        <v>1652</v>
      </c>
      <c r="H1654" s="193">
        <v>0</v>
      </c>
    </row>
    <row r="1655" spans="2:8" x14ac:dyDescent="0.25">
      <c r="B1655" s="192">
        <f t="shared" si="134"/>
        <v>43169.833333329327</v>
      </c>
      <c r="C1655" s="16">
        <f t="shared" si="130"/>
        <v>3</v>
      </c>
      <c r="D1655" s="16">
        <f t="shared" si="131"/>
        <v>6</v>
      </c>
      <c r="E1655" s="16">
        <f t="shared" si="132"/>
        <v>2</v>
      </c>
      <c r="F1655" s="16">
        <f t="shared" si="133"/>
        <v>20</v>
      </c>
      <c r="G1655" s="195">
        <v>1653</v>
      </c>
      <c r="H1655" s="193">
        <v>0</v>
      </c>
    </row>
    <row r="1656" spans="2:8" x14ac:dyDescent="0.25">
      <c r="B1656" s="192">
        <f t="shared" si="134"/>
        <v>43169.874999995991</v>
      </c>
      <c r="C1656" s="16">
        <f t="shared" si="130"/>
        <v>3</v>
      </c>
      <c r="D1656" s="16">
        <f t="shared" si="131"/>
        <v>6</v>
      </c>
      <c r="E1656" s="16">
        <f t="shared" si="132"/>
        <v>2</v>
      </c>
      <c r="F1656" s="16">
        <f t="shared" si="133"/>
        <v>21</v>
      </c>
      <c r="G1656" s="195">
        <v>1654</v>
      </c>
      <c r="H1656" s="193">
        <v>0</v>
      </c>
    </row>
    <row r="1657" spans="2:8" x14ac:dyDescent="0.25">
      <c r="B1657" s="192">
        <f t="shared" si="134"/>
        <v>43169.916666662655</v>
      </c>
      <c r="C1657" s="16">
        <f t="shared" si="130"/>
        <v>3</v>
      </c>
      <c r="D1657" s="16">
        <f t="shared" si="131"/>
        <v>6</v>
      </c>
      <c r="E1657" s="16">
        <f t="shared" si="132"/>
        <v>2</v>
      </c>
      <c r="F1657" s="16">
        <f t="shared" si="133"/>
        <v>22</v>
      </c>
      <c r="G1657" s="195">
        <v>1655</v>
      </c>
      <c r="H1657" s="193">
        <v>0</v>
      </c>
    </row>
    <row r="1658" spans="2:8" x14ac:dyDescent="0.25">
      <c r="B1658" s="192">
        <f t="shared" si="134"/>
        <v>43169.958333329319</v>
      </c>
      <c r="C1658" s="16">
        <f t="shared" si="130"/>
        <v>3</v>
      </c>
      <c r="D1658" s="16">
        <f t="shared" si="131"/>
        <v>6</v>
      </c>
      <c r="E1658" s="16">
        <f t="shared" si="132"/>
        <v>2</v>
      </c>
      <c r="F1658" s="16">
        <f t="shared" si="133"/>
        <v>23</v>
      </c>
      <c r="G1658" s="195">
        <v>1656</v>
      </c>
      <c r="H1658" s="193">
        <v>0</v>
      </c>
    </row>
    <row r="1659" spans="2:8" x14ac:dyDescent="0.25">
      <c r="B1659" s="192">
        <f t="shared" si="134"/>
        <v>43169.999999995984</v>
      </c>
      <c r="C1659" s="16">
        <f t="shared" si="130"/>
        <v>3</v>
      </c>
      <c r="D1659" s="16">
        <f t="shared" si="131"/>
        <v>7</v>
      </c>
      <c r="E1659" s="16">
        <f t="shared" si="132"/>
        <v>2</v>
      </c>
      <c r="F1659" s="16">
        <f t="shared" si="133"/>
        <v>0</v>
      </c>
      <c r="G1659" s="195">
        <v>1657</v>
      </c>
      <c r="H1659" s="193">
        <v>0</v>
      </c>
    </row>
    <row r="1660" spans="2:8" x14ac:dyDescent="0.25">
      <c r="B1660" s="192">
        <f t="shared" si="134"/>
        <v>43170.041666662648</v>
      </c>
      <c r="C1660" s="16">
        <f t="shared" si="130"/>
        <v>3</v>
      </c>
      <c r="D1660" s="16">
        <f t="shared" si="131"/>
        <v>7</v>
      </c>
      <c r="E1660" s="16">
        <f t="shared" si="132"/>
        <v>2</v>
      </c>
      <c r="F1660" s="16">
        <f t="shared" si="133"/>
        <v>1</v>
      </c>
      <c r="G1660" s="195">
        <v>1658</v>
      </c>
      <c r="H1660" s="193">
        <v>0</v>
      </c>
    </row>
    <row r="1661" spans="2:8" x14ac:dyDescent="0.25">
      <c r="B1661" s="192">
        <f t="shared" si="134"/>
        <v>43170.083333329312</v>
      </c>
      <c r="C1661" s="16">
        <f t="shared" si="130"/>
        <v>3</v>
      </c>
      <c r="D1661" s="16">
        <f t="shared" si="131"/>
        <v>7</v>
      </c>
      <c r="E1661" s="16">
        <f t="shared" si="132"/>
        <v>2</v>
      </c>
      <c r="F1661" s="16">
        <f t="shared" si="133"/>
        <v>2</v>
      </c>
      <c r="G1661" s="195">
        <v>1659</v>
      </c>
      <c r="H1661" s="193">
        <v>0</v>
      </c>
    </row>
    <row r="1662" spans="2:8" x14ac:dyDescent="0.25">
      <c r="B1662" s="192">
        <f t="shared" si="134"/>
        <v>43170.124999995976</v>
      </c>
      <c r="C1662" s="16">
        <f t="shared" si="130"/>
        <v>3</v>
      </c>
      <c r="D1662" s="16">
        <f t="shared" si="131"/>
        <v>7</v>
      </c>
      <c r="E1662" s="16">
        <f t="shared" si="132"/>
        <v>2</v>
      </c>
      <c r="F1662" s="16">
        <f t="shared" si="133"/>
        <v>3</v>
      </c>
      <c r="G1662" s="195">
        <v>1660</v>
      </c>
      <c r="H1662" s="193">
        <v>0</v>
      </c>
    </row>
    <row r="1663" spans="2:8" x14ac:dyDescent="0.25">
      <c r="B1663" s="192">
        <f t="shared" si="134"/>
        <v>43170.166666662641</v>
      </c>
      <c r="C1663" s="16">
        <f t="shared" si="130"/>
        <v>3</v>
      </c>
      <c r="D1663" s="16">
        <f t="shared" si="131"/>
        <v>7</v>
      </c>
      <c r="E1663" s="16">
        <f t="shared" si="132"/>
        <v>2</v>
      </c>
      <c r="F1663" s="16">
        <f t="shared" si="133"/>
        <v>4</v>
      </c>
      <c r="G1663" s="195">
        <v>1661</v>
      </c>
      <c r="H1663" s="193">
        <v>0</v>
      </c>
    </row>
    <row r="1664" spans="2:8" x14ac:dyDescent="0.25">
      <c r="B1664" s="192">
        <f t="shared" si="134"/>
        <v>43170.208333329305</v>
      </c>
      <c r="C1664" s="16">
        <f t="shared" si="130"/>
        <v>3</v>
      </c>
      <c r="D1664" s="16">
        <f t="shared" si="131"/>
        <v>7</v>
      </c>
      <c r="E1664" s="16">
        <f t="shared" si="132"/>
        <v>2</v>
      </c>
      <c r="F1664" s="16">
        <f t="shared" si="133"/>
        <v>5</v>
      </c>
      <c r="G1664" s="195">
        <v>1662</v>
      </c>
      <c r="H1664" s="193">
        <v>0</v>
      </c>
    </row>
    <row r="1665" spans="2:8" x14ac:dyDescent="0.25">
      <c r="B1665" s="192">
        <f t="shared" si="134"/>
        <v>43170.249999995969</v>
      </c>
      <c r="C1665" s="16">
        <f t="shared" si="130"/>
        <v>3</v>
      </c>
      <c r="D1665" s="16">
        <f t="shared" si="131"/>
        <v>7</v>
      </c>
      <c r="E1665" s="16">
        <f t="shared" si="132"/>
        <v>2</v>
      </c>
      <c r="F1665" s="16">
        <f t="shared" si="133"/>
        <v>6</v>
      </c>
      <c r="G1665" s="195">
        <v>1663</v>
      </c>
      <c r="H1665" s="193">
        <v>2.0932149999999998E-3</v>
      </c>
    </row>
    <row r="1666" spans="2:8" x14ac:dyDescent="0.25">
      <c r="B1666" s="192">
        <f t="shared" si="134"/>
        <v>43170.291666662633</v>
      </c>
      <c r="C1666" s="16">
        <f t="shared" si="130"/>
        <v>3</v>
      </c>
      <c r="D1666" s="16">
        <f t="shared" si="131"/>
        <v>7</v>
      </c>
      <c r="E1666" s="16">
        <f t="shared" si="132"/>
        <v>2</v>
      </c>
      <c r="F1666" s="16">
        <f t="shared" si="133"/>
        <v>7</v>
      </c>
      <c r="G1666" s="195">
        <v>1664</v>
      </c>
      <c r="H1666" s="193">
        <v>8.3897060999999995E-2</v>
      </c>
    </row>
    <row r="1667" spans="2:8" x14ac:dyDescent="0.25">
      <c r="B1667" s="192">
        <f t="shared" si="134"/>
        <v>43170.333333329298</v>
      </c>
      <c r="C1667" s="16">
        <f t="shared" si="130"/>
        <v>3</v>
      </c>
      <c r="D1667" s="16">
        <f t="shared" si="131"/>
        <v>7</v>
      </c>
      <c r="E1667" s="16">
        <f t="shared" si="132"/>
        <v>2</v>
      </c>
      <c r="F1667" s="16">
        <f t="shared" si="133"/>
        <v>8</v>
      </c>
      <c r="G1667" s="195">
        <v>1665</v>
      </c>
      <c r="H1667" s="193">
        <v>0.24040404400000001</v>
      </c>
    </row>
    <row r="1668" spans="2:8" x14ac:dyDescent="0.25">
      <c r="B1668" s="192">
        <f t="shared" si="134"/>
        <v>43170.374999995962</v>
      </c>
      <c r="C1668" s="16">
        <f t="shared" ref="C1668:C1731" si="135">MONTH(B1668)</f>
        <v>3</v>
      </c>
      <c r="D1668" s="16">
        <f t="shared" ref="D1668:D1731" si="136">WEEKDAY(B1668,2)</f>
        <v>7</v>
      </c>
      <c r="E1668" s="16">
        <f t="shared" ref="E1668:E1731" si="137">IF(D1668&lt;6,1,2)</f>
        <v>2</v>
      </c>
      <c r="F1668" s="16">
        <f t="shared" ref="F1668:F1731" si="138">HOUR(B1668)</f>
        <v>9</v>
      </c>
      <c r="G1668" s="195">
        <v>1666</v>
      </c>
      <c r="H1668" s="193">
        <v>0.38837384899999999</v>
      </c>
    </row>
    <row r="1669" spans="2:8" x14ac:dyDescent="0.25">
      <c r="B1669" s="192">
        <f t="shared" ref="B1669:B1732" si="139">B1668+1/24</f>
        <v>43170.416666662626</v>
      </c>
      <c r="C1669" s="16">
        <f t="shared" si="135"/>
        <v>3</v>
      </c>
      <c r="D1669" s="16">
        <f t="shared" si="136"/>
        <v>7</v>
      </c>
      <c r="E1669" s="16">
        <f t="shared" si="137"/>
        <v>2</v>
      </c>
      <c r="F1669" s="16">
        <f t="shared" si="138"/>
        <v>10</v>
      </c>
      <c r="G1669" s="195">
        <v>1667</v>
      </c>
      <c r="H1669" s="193">
        <v>0.474333159</v>
      </c>
    </row>
    <row r="1670" spans="2:8" x14ac:dyDescent="0.25">
      <c r="B1670" s="192">
        <f t="shared" si="139"/>
        <v>43170.45833332929</v>
      </c>
      <c r="C1670" s="16">
        <f t="shared" si="135"/>
        <v>3</v>
      </c>
      <c r="D1670" s="16">
        <f t="shared" si="136"/>
        <v>7</v>
      </c>
      <c r="E1670" s="16">
        <f t="shared" si="137"/>
        <v>2</v>
      </c>
      <c r="F1670" s="16">
        <f t="shared" si="138"/>
        <v>11</v>
      </c>
      <c r="G1670" s="195">
        <v>1668</v>
      </c>
      <c r="H1670" s="193">
        <v>0.50080017799999998</v>
      </c>
    </row>
    <row r="1671" spans="2:8" x14ac:dyDescent="0.25">
      <c r="B1671" s="192">
        <f t="shared" si="139"/>
        <v>43170.499999995955</v>
      </c>
      <c r="C1671" s="16">
        <f t="shared" si="135"/>
        <v>3</v>
      </c>
      <c r="D1671" s="16">
        <f t="shared" si="136"/>
        <v>7</v>
      </c>
      <c r="E1671" s="16">
        <f t="shared" si="137"/>
        <v>2</v>
      </c>
      <c r="F1671" s="16">
        <f t="shared" si="138"/>
        <v>12</v>
      </c>
      <c r="G1671" s="195">
        <v>1669</v>
      </c>
      <c r="H1671" s="193">
        <v>0.49603259500000002</v>
      </c>
    </row>
    <row r="1672" spans="2:8" x14ac:dyDescent="0.25">
      <c r="B1672" s="192">
        <f t="shared" si="139"/>
        <v>43170.541666662619</v>
      </c>
      <c r="C1672" s="16">
        <f t="shared" si="135"/>
        <v>3</v>
      </c>
      <c r="D1672" s="16">
        <f t="shared" si="136"/>
        <v>7</v>
      </c>
      <c r="E1672" s="16">
        <f t="shared" si="137"/>
        <v>2</v>
      </c>
      <c r="F1672" s="16">
        <f t="shared" si="138"/>
        <v>13</v>
      </c>
      <c r="G1672" s="195">
        <v>1670</v>
      </c>
      <c r="H1672" s="193">
        <v>0.480227293</v>
      </c>
    </row>
    <row r="1673" spans="2:8" x14ac:dyDescent="0.25">
      <c r="B1673" s="192">
        <f t="shared" si="139"/>
        <v>43170.583333329283</v>
      </c>
      <c r="C1673" s="16">
        <f t="shared" si="135"/>
        <v>3</v>
      </c>
      <c r="D1673" s="16">
        <f t="shared" si="136"/>
        <v>7</v>
      </c>
      <c r="E1673" s="16">
        <f t="shared" si="137"/>
        <v>2</v>
      </c>
      <c r="F1673" s="16">
        <f t="shared" si="138"/>
        <v>14</v>
      </c>
      <c r="G1673" s="195">
        <v>1671</v>
      </c>
      <c r="H1673" s="193">
        <v>0.41204094299999999</v>
      </c>
    </row>
    <row r="1674" spans="2:8" x14ac:dyDescent="0.25">
      <c r="B1674" s="192">
        <f t="shared" si="139"/>
        <v>43170.624999995947</v>
      </c>
      <c r="C1674" s="16">
        <f t="shared" si="135"/>
        <v>3</v>
      </c>
      <c r="D1674" s="16">
        <f t="shared" si="136"/>
        <v>7</v>
      </c>
      <c r="E1674" s="16">
        <f t="shared" si="137"/>
        <v>2</v>
      </c>
      <c r="F1674" s="16">
        <f t="shared" si="138"/>
        <v>15</v>
      </c>
      <c r="G1674" s="195">
        <v>1672</v>
      </c>
      <c r="H1674" s="193">
        <v>0.32658613600000003</v>
      </c>
    </row>
    <row r="1675" spans="2:8" x14ac:dyDescent="0.25">
      <c r="B1675" s="192">
        <f t="shared" si="139"/>
        <v>43170.666666662612</v>
      </c>
      <c r="C1675" s="16">
        <f t="shared" si="135"/>
        <v>3</v>
      </c>
      <c r="D1675" s="16">
        <f t="shared" si="136"/>
        <v>7</v>
      </c>
      <c r="E1675" s="16">
        <f t="shared" si="137"/>
        <v>2</v>
      </c>
      <c r="F1675" s="16">
        <f t="shared" si="138"/>
        <v>16</v>
      </c>
      <c r="G1675" s="195">
        <v>1673</v>
      </c>
      <c r="H1675" s="193">
        <v>0.23781708900000001</v>
      </c>
    </row>
    <row r="1676" spans="2:8" x14ac:dyDescent="0.25">
      <c r="B1676" s="192">
        <f t="shared" si="139"/>
        <v>43170.708333329276</v>
      </c>
      <c r="C1676" s="16">
        <f t="shared" si="135"/>
        <v>3</v>
      </c>
      <c r="D1676" s="16">
        <f t="shared" si="136"/>
        <v>7</v>
      </c>
      <c r="E1676" s="16">
        <f t="shared" si="137"/>
        <v>2</v>
      </c>
      <c r="F1676" s="16">
        <f t="shared" si="138"/>
        <v>17</v>
      </c>
      <c r="G1676" s="195">
        <v>1674</v>
      </c>
      <c r="H1676" s="193">
        <v>0.10597055900000001</v>
      </c>
    </row>
    <row r="1677" spans="2:8" x14ac:dyDescent="0.25">
      <c r="B1677" s="192">
        <f t="shared" si="139"/>
        <v>43170.74999999594</v>
      </c>
      <c r="C1677" s="16">
        <f t="shared" si="135"/>
        <v>3</v>
      </c>
      <c r="D1677" s="16">
        <f t="shared" si="136"/>
        <v>7</v>
      </c>
      <c r="E1677" s="16">
        <f t="shared" si="137"/>
        <v>2</v>
      </c>
      <c r="F1677" s="16">
        <f t="shared" si="138"/>
        <v>18</v>
      </c>
      <c r="G1677" s="195">
        <v>1675</v>
      </c>
      <c r="H1677" s="193">
        <v>4.2284389999999996E-3</v>
      </c>
    </row>
    <row r="1678" spans="2:8" x14ac:dyDescent="0.25">
      <c r="B1678" s="192">
        <f t="shared" si="139"/>
        <v>43170.791666662604</v>
      </c>
      <c r="C1678" s="16">
        <f t="shared" si="135"/>
        <v>3</v>
      </c>
      <c r="D1678" s="16">
        <f t="shared" si="136"/>
        <v>7</v>
      </c>
      <c r="E1678" s="16">
        <f t="shared" si="137"/>
        <v>2</v>
      </c>
      <c r="F1678" s="16">
        <f t="shared" si="138"/>
        <v>19</v>
      </c>
      <c r="G1678" s="195">
        <v>1676</v>
      </c>
      <c r="H1678" s="193">
        <v>0</v>
      </c>
    </row>
    <row r="1679" spans="2:8" x14ac:dyDescent="0.25">
      <c r="B1679" s="192">
        <f t="shared" si="139"/>
        <v>43170.833333329268</v>
      </c>
      <c r="C1679" s="16">
        <f t="shared" si="135"/>
        <v>3</v>
      </c>
      <c r="D1679" s="16">
        <f t="shared" si="136"/>
        <v>7</v>
      </c>
      <c r="E1679" s="16">
        <f t="shared" si="137"/>
        <v>2</v>
      </c>
      <c r="F1679" s="16">
        <f t="shared" si="138"/>
        <v>20</v>
      </c>
      <c r="G1679" s="195">
        <v>1677</v>
      </c>
      <c r="H1679" s="193">
        <v>0</v>
      </c>
    </row>
    <row r="1680" spans="2:8" x14ac:dyDescent="0.25">
      <c r="B1680" s="192">
        <f t="shared" si="139"/>
        <v>43170.874999995933</v>
      </c>
      <c r="C1680" s="16">
        <f t="shared" si="135"/>
        <v>3</v>
      </c>
      <c r="D1680" s="16">
        <f t="shared" si="136"/>
        <v>7</v>
      </c>
      <c r="E1680" s="16">
        <f t="shared" si="137"/>
        <v>2</v>
      </c>
      <c r="F1680" s="16">
        <f t="shared" si="138"/>
        <v>21</v>
      </c>
      <c r="G1680" s="195">
        <v>1678</v>
      </c>
      <c r="H1680" s="193">
        <v>0</v>
      </c>
    </row>
    <row r="1681" spans="2:8" x14ac:dyDescent="0.25">
      <c r="B1681" s="192">
        <f t="shared" si="139"/>
        <v>43170.916666662597</v>
      </c>
      <c r="C1681" s="16">
        <f t="shared" si="135"/>
        <v>3</v>
      </c>
      <c r="D1681" s="16">
        <f t="shared" si="136"/>
        <v>7</v>
      </c>
      <c r="E1681" s="16">
        <f t="shared" si="137"/>
        <v>2</v>
      </c>
      <c r="F1681" s="16">
        <f t="shared" si="138"/>
        <v>22</v>
      </c>
      <c r="G1681" s="195">
        <v>1679</v>
      </c>
      <c r="H1681" s="193">
        <v>0</v>
      </c>
    </row>
    <row r="1682" spans="2:8" x14ac:dyDescent="0.25">
      <c r="B1682" s="192">
        <f t="shared" si="139"/>
        <v>43170.958333329261</v>
      </c>
      <c r="C1682" s="16">
        <f t="shared" si="135"/>
        <v>3</v>
      </c>
      <c r="D1682" s="16">
        <f t="shared" si="136"/>
        <v>7</v>
      </c>
      <c r="E1682" s="16">
        <f t="shared" si="137"/>
        <v>2</v>
      </c>
      <c r="F1682" s="16">
        <f t="shared" si="138"/>
        <v>23</v>
      </c>
      <c r="G1682" s="195">
        <v>1680</v>
      </c>
      <c r="H1682" s="193">
        <v>0</v>
      </c>
    </row>
    <row r="1683" spans="2:8" x14ac:dyDescent="0.25">
      <c r="B1683" s="192">
        <f t="shared" si="139"/>
        <v>43170.999999995925</v>
      </c>
      <c r="C1683" s="16">
        <f t="shared" si="135"/>
        <v>3</v>
      </c>
      <c r="D1683" s="16">
        <f t="shared" si="136"/>
        <v>1</v>
      </c>
      <c r="E1683" s="16">
        <f t="shared" si="137"/>
        <v>1</v>
      </c>
      <c r="F1683" s="16">
        <f t="shared" si="138"/>
        <v>0</v>
      </c>
      <c r="G1683" s="195">
        <v>1681</v>
      </c>
      <c r="H1683" s="193">
        <v>0</v>
      </c>
    </row>
    <row r="1684" spans="2:8" x14ac:dyDescent="0.25">
      <c r="B1684" s="192">
        <f t="shared" si="139"/>
        <v>43171.04166666259</v>
      </c>
      <c r="C1684" s="16">
        <f t="shared" si="135"/>
        <v>3</v>
      </c>
      <c r="D1684" s="16">
        <f t="shared" si="136"/>
        <v>1</v>
      </c>
      <c r="E1684" s="16">
        <f t="shared" si="137"/>
        <v>1</v>
      </c>
      <c r="F1684" s="16">
        <f t="shared" si="138"/>
        <v>1</v>
      </c>
      <c r="G1684" s="195">
        <v>1682</v>
      </c>
      <c r="H1684" s="193">
        <v>0</v>
      </c>
    </row>
    <row r="1685" spans="2:8" x14ac:dyDescent="0.25">
      <c r="B1685" s="192">
        <f t="shared" si="139"/>
        <v>43171.083333329254</v>
      </c>
      <c r="C1685" s="16">
        <f t="shared" si="135"/>
        <v>3</v>
      </c>
      <c r="D1685" s="16">
        <f t="shared" si="136"/>
        <v>1</v>
      </c>
      <c r="E1685" s="16">
        <f t="shared" si="137"/>
        <v>1</v>
      </c>
      <c r="F1685" s="16">
        <f t="shared" si="138"/>
        <v>2</v>
      </c>
      <c r="G1685" s="195">
        <v>1683</v>
      </c>
      <c r="H1685" s="193">
        <v>0</v>
      </c>
    </row>
    <row r="1686" spans="2:8" x14ac:dyDescent="0.25">
      <c r="B1686" s="192">
        <f t="shared" si="139"/>
        <v>43171.124999995918</v>
      </c>
      <c r="C1686" s="16">
        <f t="shared" si="135"/>
        <v>3</v>
      </c>
      <c r="D1686" s="16">
        <f t="shared" si="136"/>
        <v>1</v>
      </c>
      <c r="E1686" s="16">
        <f t="shared" si="137"/>
        <v>1</v>
      </c>
      <c r="F1686" s="16">
        <f t="shared" si="138"/>
        <v>3</v>
      </c>
      <c r="G1686" s="195">
        <v>1684</v>
      </c>
      <c r="H1686" s="193">
        <v>0</v>
      </c>
    </row>
    <row r="1687" spans="2:8" x14ac:dyDescent="0.25">
      <c r="B1687" s="192">
        <f t="shared" si="139"/>
        <v>43171.166666662582</v>
      </c>
      <c r="C1687" s="16">
        <f t="shared" si="135"/>
        <v>3</v>
      </c>
      <c r="D1687" s="16">
        <f t="shared" si="136"/>
        <v>1</v>
      </c>
      <c r="E1687" s="16">
        <f t="shared" si="137"/>
        <v>1</v>
      </c>
      <c r="F1687" s="16">
        <f t="shared" si="138"/>
        <v>4</v>
      </c>
      <c r="G1687" s="195">
        <v>1685</v>
      </c>
      <c r="H1687" s="193">
        <v>0</v>
      </c>
    </row>
    <row r="1688" spans="2:8" x14ac:dyDescent="0.25">
      <c r="B1688" s="192">
        <f t="shared" si="139"/>
        <v>43171.208333329247</v>
      </c>
      <c r="C1688" s="16">
        <f t="shared" si="135"/>
        <v>3</v>
      </c>
      <c r="D1688" s="16">
        <f t="shared" si="136"/>
        <v>1</v>
      </c>
      <c r="E1688" s="16">
        <f t="shared" si="137"/>
        <v>1</v>
      </c>
      <c r="F1688" s="16">
        <f t="shared" si="138"/>
        <v>5</v>
      </c>
      <c r="G1688" s="195">
        <v>1686</v>
      </c>
      <c r="H1688" s="193">
        <v>0</v>
      </c>
    </row>
    <row r="1689" spans="2:8" x14ac:dyDescent="0.25">
      <c r="B1689" s="192">
        <f t="shared" si="139"/>
        <v>43171.249999995911</v>
      </c>
      <c r="C1689" s="16">
        <f t="shared" si="135"/>
        <v>3</v>
      </c>
      <c r="D1689" s="16">
        <f t="shared" si="136"/>
        <v>1</v>
      </c>
      <c r="E1689" s="16">
        <f t="shared" si="137"/>
        <v>1</v>
      </c>
      <c r="F1689" s="16">
        <f t="shared" si="138"/>
        <v>6</v>
      </c>
      <c r="G1689" s="195">
        <v>1687</v>
      </c>
      <c r="H1689" s="193">
        <v>9.4807799999999998E-4</v>
      </c>
    </row>
    <row r="1690" spans="2:8" x14ac:dyDescent="0.25">
      <c r="B1690" s="192">
        <f t="shared" si="139"/>
        <v>43171.291666662575</v>
      </c>
      <c r="C1690" s="16">
        <f t="shared" si="135"/>
        <v>3</v>
      </c>
      <c r="D1690" s="16">
        <f t="shared" si="136"/>
        <v>1</v>
      </c>
      <c r="E1690" s="16">
        <f t="shared" si="137"/>
        <v>1</v>
      </c>
      <c r="F1690" s="16">
        <f t="shared" si="138"/>
        <v>7</v>
      </c>
      <c r="G1690" s="195">
        <v>1688</v>
      </c>
      <c r="H1690" s="193">
        <v>6.4688308E-2</v>
      </c>
    </row>
    <row r="1691" spans="2:8" x14ac:dyDescent="0.25">
      <c r="B1691" s="192">
        <f t="shared" si="139"/>
        <v>43171.333333329239</v>
      </c>
      <c r="C1691" s="16">
        <f t="shared" si="135"/>
        <v>3</v>
      </c>
      <c r="D1691" s="16">
        <f t="shared" si="136"/>
        <v>1</v>
      </c>
      <c r="E1691" s="16">
        <f t="shared" si="137"/>
        <v>1</v>
      </c>
      <c r="F1691" s="16">
        <f t="shared" si="138"/>
        <v>8</v>
      </c>
      <c r="G1691" s="195">
        <v>1689</v>
      </c>
      <c r="H1691" s="193">
        <v>0.206609865</v>
      </c>
    </row>
    <row r="1692" spans="2:8" x14ac:dyDescent="0.25">
      <c r="B1692" s="192">
        <f t="shared" si="139"/>
        <v>43171.374999995904</v>
      </c>
      <c r="C1692" s="16">
        <f t="shared" si="135"/>
        <v>3</v>
      </c>
      <c r="D1692" s="16">
        <f t="shared" si="136"/>
        <v>1</v>
      </c>
      <c r="E1692" s="16">
        <f t="shared" si="137"/>
        <v>1</v>
      </c>
      <c r="F1692" s="16">
        <f t="shared" si="138"/>
        <v>9</v>
      </c>
      <c r="G1692" s="195">
        <v>1690</v>
      </c>
      <c r="H1692" s="193">
        <v>0.34721563500000002</v>
      </c>
    </row>
    <row r="1693" spans="2:8" x14ac:dyDescent="0.25">
      <c r="B1693" s="192">
        <f t="shared" si="139"/>
        <v>43171.416666662568</v>
      </c>
      <c r="C1693" s="16">
        <f t="shared" si="135"/>
        <v>3</v>
      </c>
      <c r="D1693" s="16">
        <f t="shared" si="136"/>
        <v>1</v>
      </c>
      <c r="E1693" s="16">
        <f t="shared" si="137"/>
        <v>1</v>
      </c>
      <c r="F1693" s="16">
        <f t="shared" si="138"/>
        <v>10</v>
      </c>
      <c r="G1693" s="195">
        <v>1691</v>
      </c>
      <c r="H1693" s="193">
        <v>0.46081849400000002</v>
      </c>
    </row>
    <row r="1694" spans="2:8" x14ac:dyDescent="0.25">
      <c r="B1694" s="192">
        <f t="shared" si="139"/>
        <v>43171.458333329232</v>
      </c>
      <c r="C1694" s="16">
        <f t="shared" si="135"/>
        <v>3</v>
      </c>
      <c r="D1694" s="16">
        <f t="shared" si="136"/>
        <v>1</v>
      </c>
      <c r="E1694" s="16">
        <f t="shared" si="137"/>
        <v>1</v>
      </c>
      <c r="F1694" s="16">
        <f t="shared" si="138"/>
        <v>11</v>
      </c>
      <c r="G1694" s="195">
        <v>1692</v>
      </c>
      <c r="H1694" s="193">
        <v>0.487195455</v>
      </c>
    </row>
    <row r="1695" spans="2:8" x14ac:dyDescent="0.25">
      <c r="B1695" s="192">
        <f t="shared" si="139"/>
        <v>43171.499999995896</v>
      </c>
      <c r="C1695" s="16">
        <f t="shared" si="135"/>
        <v>3</v>
      </c>
      <c r="D1695" s="16">
        <f t="shared" si="136"/>
        <v>1</v>
      </c>
      <c r="E1695" s="16">
        <f t="shared" si="137"/>
        <v>1</v>
      </c>
      <c r="F1695" s="16">
        <f t="shared" si="138"/>
        <v>12</v>
      </c>
      <c r="G1695" s="195">
        <v>1693</v>
      </c>
      <c r="H1695" s="193">
        <v>0.52505559800000001</v>
      </c>
    </row>
    <row r="1696" spans="2:8" x14ac:dyDescent="0.25">
      <c r="B1696" s="192">
        <f t="shared" si="139"/>
        <v>43171.541666662561</v>
      </c>
      <c r="C1696" s="16">
        <f t="shared" si="135"/>
        <v>3</v>
      </c>
      <c r="D1696" s="16">
        <f t="shared" si="136"/>
        <v>1</v>
      </c>
      <c r="E1696" s="16">
        <f t="shared" si="137"/>
        <v>1</v>
      </c>
      <c r="F1696" s="16">
        <f t="shared" si="138"/>
        <v>13</v>
      </c>
      <c r="G1696" s="195">
        <v>1694</v>
      </c>
      <c r="H1696" s="193">
        <v>0.48123524600000001</v>
      </c>
    </row>
    <row r="1697" spans="2:8" x14ac:dyDescent="0.25">
      <c r="B1697" s="192">
        <f t="shared" si="139"/>
        <v>43171.583333329225</v>
      </c>
      <c r="C1697" s="16">
        <f t="shared" si="135"/>
        <v>3</v>
      </c>
      <c r="D1697" s="16">
        <f t="shared" si="136"/>
        <v>1</v>
      </c>
      <c r="E1697" s="16">
        <f t="shared" si="137"/>
        <v>1</v>
      </c>
      <c r="F1697" s="16">
        <f t="shared" si="138"/>
        <v>14</v>
      </c>
      <c r="G1697" s="195">
        <v>1695</v>
      </c>
      <c r="H1697" s="193">
        <v>0.44750456</v>
      </c>
    </row>
    <row r="1698" spans="2:8" x14ac:dyDescent="0.25">
      <c r="B1698" s="192">
        <f t="shared" si="139"/>
        <v>43171.624999995889</v>
      </c>
      <c r="C1698" s="16">
        <f t="shared" si="135"/>
        <v>3</v>
      </c>
      <c r="D1698" s="16">
        <f t="shared" si="136"/>
        <v>1</v>
      </c>
      <c r="E1698" s="16">
        <f t="shared" si="137"/>
        <v>1</v>
      </c>
      <c r="F1698" s="16">
        <f t="shared" si="138"/>
        <v>15</v>
      </c>
      <c r="G1698" s="195">
        <v>1696</v>
      </c>
      <c r="H1698" s="193">
        <v>0.370367591</v>
      </c>
    </row>
    <row r="1699" spans="2:8" x14ac:dyDescent="0.25">
      <c r="B1699" s="192">
        <f t="shared" si="139"/>
        <v>43171.666666662553</v>
      </c>
      <c r="C1699" s="16">
        <f t="shared" si="135"/>
        <v>3</v>
      </c>
      <c r="D1699" s="16">
        <f t="shared" si="136"/>
        <v>1</v>
      </c>
      <c r="E1699" s="16">
        <f t="shared" si="137"/>
        <v>1</v>
      </c>
      <c r="F1699" s="16">
        <f t="shared" si="138"/>
        <v>16</v>
      </c>
      <c r="G1699" s="195">
        <v>1697</v>
      </c>
      <c r="H1699" s="193">
        <v>0.26437872400000001</v>
      </c>
    </row>
    <row r="1700" spans="2:8" x14ac:dyDescent="0.25">
      <c r="B1700" s="192">
        <f t="shared" si="139"/>
        <v>43171.708333329218</v>
      </c>
      <c r="C1700" s="16">
        <f t="shared" si="135"/>
        <v>3</v>
      </c>
      <c r="D1700" s="16">
        <f t="shared" si="136"/>
        <v>1</v>
      </c>
      <c r="E1700" s="16">
        <f t="shared" si="137"/>
        <v>1</v>
      </c>
      <c r="F1700" s="16">
        <f t="shared" si="138"/>
        <v>17</v>
      </c>
      <c r="G1700" s="195">
        <v>1698</v>
      </c>
      <c r="H1700" s="193">
        <v>0.122102458</v>
      </c>
    </row>
    <row r="1701" spans="2:8" x14ac:dyDescent="0.25">
      <c r="B1701" s="192">
        <f t="shared" si="139"/>
        <v>43171.749999995882</v>
      </c>
      <c r="C1701" s="16">
        <f t="shared" si="135"/>
        <v>3</v>
      </c>
      <c r="D1701" s="16">
        <f t="shared" si="136"/>
        <v>1</v>
      </c>
      <c r="E1701" s="16">
        <f t="shared" si="137"/>
        <v>1</v>
      </c>
      <c r="F1701" s="16">
        <f t="shared" si="138"/>
        <v>18</v>
      </c>
      <c r="G1701" s="195">
        <v>1699</v>
      </c>
      <c r="H1701" s="193">
        <v>6.1767970000000004E-3</v>
      </c>
    </row>
    <row r="1702" spans="2:8" x14ac:dyDescent="0.25">
      <c r="B1702" s="192">
        <f t="shared" si="139"/>
        <v>43171.791666662546</v>
      </c>
      <c r="C1702" s="16">
        <f t="shared" si="135"/>
        <v>3</v>
      </c>
      <c r="D1702" s="16">
        <f t="shared" si="136"/>
        <v>1</v>
      </c>
      <c r="E1702" s="16">
        <f t="shared" si="137"/>
        <v>1</v>
      </c>
      <c r="F1702" s="16">
        <f t="shared" si="138"/>
        <v>19</v>
      </c>
      <c r="G1702" s="195">
        <v>1700</v>
      </c>
      <c r="H1702" s="193">
        <v>0</v>
      </c>
    </row>
    <row r="1703" spans="2:8" x14ac:dyDescent="0.25">
      <c r="B1703" s="192">
        <f t="shared" si="139"/>
        <v>43171.83333332921</v>
      </c>
      <c r="C1703" s="16">
        <f t="shared" si="135"/>
        <v>3</v>
      </c>
      <c r="D1703" s="16">
        <f t="shared" si="136"/>
        <v>1</v>
      </c>
      <c r="E1703" s="16">
        <f t="shared" si="137"/>
        <v>1</v>
      </c>
      <c r="F1703" s="16">
        <f t="shared" si="138"/>
        <v>20</v>
      </c>
      <c r="G1703" s="195">
        <v>1701</v>
      </c>
      <c r="H1703" s="193">
        <v>0</v>
      </c>
    </row>
    <row r="1704" spans="2:8" x14ac:dyDescent="0.25">
      <c r="B1704" s="192">
        <f t="shared" si="139"/>
        <v>43171.874999995875</v>
      </c>
      <c r="C1704" s="16">
        <f t="shared" si="135"/>
        <v>3</v>
      </c>
      <c r="D1704" s="16">
        <f t="shared" si="136"/>
        <v>1</v>
      </c>
      <c r="E1704" s="16">
        <f t="shared" si="137"/>
        <v>1</v>
      </c>
      <c r="F1704" s="16">
        <f t="shared" si="138"/>
        <v>21</v>
      </c>
      <c r="G1704" s="195">
        <v>1702</v>
      </c>
      <c r="H1704" s="193">
        <v>0</v>
      </c>
    </row>
    <row r="1705" spans="2:8" x14ac:dyDescent="0.25">
      <c r="B1705" s="192">
        <f t="shared" si="139"/>
        <v>43171.916666662539</v>
      </c>
      <c r="C1705" s="16">
        <f t="shared" si="135"/>
        <v>3</v>
      </c>
      <c r="D1705" s="16">
        <f t="shared" si="136"/>
        <v>1</v>
      </c>
      <c r="E1705" s="16">
        <f t="shared" si="137"/>
        <v>1</v>
      </c>
      <c r="F1705" s="16">
        <f t="shared" si="138"/>
        <v>22</v>
      </c>
      <c r="G1705" s="195">
        <v>1703</v>
      </c>
      <c r="H1705" s="193">
        <v>0</v>
      </c>
    </row>
    <row r="1706" spans="2:8" x14ac:dyDescent="0.25">
      <c r="B1706" s="192">
        <f t="shared" si="139"/>
        <v>43171.958333329203</v>
      </c>
      <c r="C1706" s="16">
        <f t="shared" si="135"/>
        <v>3</v>
      </c>
      <c r="D1706" s="16">
        <f t="shared" si="136"/>
        <v>1</v>
      </c>
      <c r="E1706" s="16">
        <f t="shared" si="137"/>
        <v>1</v>
      </c>
      <c r="F1706" s="16">
        <f t="shared" si="138"/>
        <v>23</v>
      </c>
      <c r="G1706" s="195">
        <v>1704</v>
      </c>
      <c r="H1706" s="193">
        <v>0</v>
      </c>
    </row>
    <row r="1707" spans="2:8" x14ac:dyDescent="0.25">
      <c r="B1707" s="192">
        <f t="shared" si="139"/>
        <v>43171.999999995867</v>
      </c>
      <c r="C1707" s="16">
        <f t="shared" si="135"/>
        <v>3</v>
      </c>
      <c r="D1707" s="16">
        <f t="shared" si="136"/>
        <v>2</v>
      </c>
      <c r="E1707" s="16">
        <f t="shared" si="137"/>
        <v>1</v>
      </c>
      <c r="F1707" s="16">
        <f t="shared" si="138"/>
        <v>0</v>
      </c>
      <c r="G1707" s="195">
        <v>1705</v>
      </c>
      <c r="H1707" s="193">
        <v>0</v>
      </c>
    </row>
    <row r="1708" spans="2:8" x14ac:dyDescent="0.25">
      <c r="B1708" s="192">
        <f t="shared" si="139"/>
        <v>43172.041666662531</v>
      </c>
      <c r="C1708" s="16">
        <f t="shared" si="135"/>
        <v>3</v>
      </c>
      <c r="D1708" s="16">
        <f t="shared" si="136"/>
        <v>2</v>
      </c>
      <c r="E1708" s="16">
        <f t="shared" si="137"/>
        <v>1</v>
      </c>
      <c r="F1708" s="16">
        <f t="shared" si="138"/>
        <v>1</v>
      </c>
      <c r="G1708" s="195">
        <v>1706</v>
      </c>
      <c r="H1708" s="193">
        <v>0</v>
      </c>
    </row>
    <row r="1709" spans="2:8" x14ac:dyDescent="0.25">
      <c r="B1709" s="192">
        <f t="shared" si="139"/>
        <v>43172.083333329196</v>
      </c>
      <c r="C1709" s="16">
        <f t="shared" si="135"/>
        <v>3</v>
      </c>
      <c r="D1709" s="16">
        <f t="shared" si="136"/>
        <v>2</v>
      </c>
      <c r="E1709" s="16">
        <f t="shared" si="137"/>
        <v>1</v>
      </c>
      <c r="F1709" s="16">
        <f t="shared" si="138"/>
        <v>2</v>
      </c>
      <c r="G1709" s="195">
        <v>1707</v>
      </c>
      <c r="H1709" s="193">
        <v>0</v>
      </c>
    </row>
    <row r="1710" spans="2:8" x14ac:dyDescent="0.25">
      <c r="B1710" s="192">
        <f t="shared" si="139"/>
        <v>43172.12499999586</v>
      </c>
      <c r="C1710" s="16">
        <f t="shared" si="135"/>
        <v>3</v>
      </c>
      <c r="D1710" s="16">
        <f t="shared" si="136"/>
        <v>2</v>
      </c>
      <c r="E1710" s="16">
        <f t="shared" si="137"/>
        <v>1</v>
      </c>
      <c r="F1710" s="16">
        <f t="shared" si="138"/>
        <v>3</v>
      </c>
      <c r="G1710" s="195">
        <v>1708</v>
      </c>
      <c r="H1710" s="193">
        <v>0</v>
      </c>
    </row>
    <row r="1711" spans="2:8" x14ac:dyDescent="0.25">
      <c r="B1711" s="192">
        <f t="shared" si="139"/>
        <v>43172.166666662524</v>
      </c>
      <c r="C1711" s="16">
        <f t="shared" si="135"/>
        <v>3</v>
      </c>
      <c r="D1711" s="16">
        <f t="shared" si="136"/>
        <v>2</v>
      </c>
      <c r="E1711" s="16">
        <f t="shared" si="137"/>
        <v>1</v>
      </c>
      <c r="F1711" s="16">
        <f t="shared" si="138"/>
        <v>4</v>
      </c>
      <c r="G1711" s="195">
        <v>1709</v>
      </c>
      <c r="H1711" s="193">
        <v>0</v>
      </c>
    </row>
    <row r="1712" spans="2:8" x14ac:dyDescent="0.25">
      <c r="B1712" s="192">
        <f t="shared" si="139"/>
        <v>43172.208333329188</v>
      </c>
      <c r="C1712" s="16">
        <f t="shared" si="135"/>
        <v>3</v>
      </c>
      <c r="D1712" s="16">
        <f t="shared" si="136"/>
        <v>2</v>
      </c>
      <c r="E1712" s="16">
        <f t="shared" si="137"/>
        <v>1</v>
      </c>
      <c r="F1712" s="16">
        <f t="shared" si="138"/>
        <v>5</v>
      </c>
      <c r="G1712" s="195">
        <v>1710</v>
      </c>
      <c r="H1712" s="193">
        <v>0</v>
      </c>
    </row>
    <row r="1713" spans="2:8" x14ac:dyDescent="0.25">
      <c r="B1713" s="192">
        <f t="shared" si="139"/>
        <v>43172.249999995853</v>
      </c>
      <c r="C1713" s="16">
        <f t="shared" si="135"/>
        <v>3</v>
      </c>
      <c r="D1713" s="16">
        <f t="shared" si="136"/>
        <v>2</v>
      </c>
      <c r="E1713" s="16">
        <f t="shared" si="137"/>
        <v>1</v>
      </c>
      <c r="F1713" s="16">
        <f t="shared" si="138"/>
        <v>6</v>
      </c>
      <c r="G1713" s="195">
        <v>1711</v>
      </c>
      <c r="H1713" s="193">
        <v>2.0778419999999999E-3</v>
      </c>
    </row>
    <row r="1714" spans="2:8" x14ac:dyDescent="0.25">
      <c r="B1714" s="192">
        <f t="shared" si="139"/>
        <v>43172.291666662517</v>
      </c>
      <c r="C1714" s="16">
        <f t="shared" si="135"/>
        <v>3</v>
      </c>
      <c r="D1714" s="16">
        <f t="shared" si="136"/>
        <v>2</v>
      </c>
      <c r="E1714" s="16">
        <f t="shared" si="137"/>
        <v>1</v>
      </c>
      <c r="F1714" s="16">
        <f t="shared" si="138"/>
        <v>7</v>
      </c>
      <c r="G1714" s="195">
        <v>1712</v>
      </c>
      <c r="H1714" s="193">
        <v>7.8513708000000001E-2</v>
      </c>
    </row>
    <row r="1715" spans="2:8" x14ac:dyDescent="0.25">
      <c r="B1715" s="192">
        <f t="shared" si="139"/>
        <v>43172.333333329181</v>
      </c>
      <c r="C1715" s="16">
        <f t="shared" si="135"/>
        <v>3</v>
      </c>
      <c r="D1715" s="16">
        <f t="shared" si="136"/>
        <v>2</v>
      </c>
      <c r="E1715" s="16">
        <f t="shared" si="137"/>
        <v>1</v>
      </c>
      <c r="F1715" s="16">
        <f t="shared" si="138"/>
        <v>8</v>
      </c>
      <c r="G1715" s="195">
        <v>1713</v>
      </c>
      <c r="H1715" s="193">
        <v>0.23128162799999999</v>
      </c>
    </row>
    <row r="1716" spans="2:8" x14ac:dyDescent="0.25">
      <c r="B1716" s="192">
        <f t="shared" si="139"/>
        <v>43172.374999995845</v>
      </c>
      <c r="C1716" s="16">
        <f t="shared" si="135"/>
        <v>3</v>
      </c>
      <c r="D1716" s="16">
        <f t="shared" si="136"/>
        <v>2</v>
      </c>
      <c r="E1716" s="16">
        <f t="shared" si="137"/>
        <v>1</v>
      </c>
      <c r="F1716" s="16">
        <f t="shared" si="138"/>
        <v>9</v>
      </c>
      <c r="G1716" s="195">
        <v>1714</v>
      </c>
      <c r="H1716" s="193">
        <v>0.366083828</v>
      </c>
    </row>
    <row r="1717" spans="2:8" x14ac:dyDescent="0.25">
      <c r="B1717" s="192">
        <f t="shared" si="139"/>
        <v>43172.41666666251</v>
      </c>
      <c r="C1717" s="16">
        <f t="shared" si="135"/>
        <v>3</v>
      </c>
      <c r="D1717" s="16">
        <f t="shared" si="136"/>
        <v>2</v>
      </c>
      <c r="E1717" s="16">
        <f t="shared" si="137"/>
        <v>1</v>
      </c>
      <c r="F1717" s="16">
        <f t="shared" si="138"/>
        <v>10</v>
      </c>
      <c r="G1717" s="195">
        <v>1715</v>
      </c>
      <c r="H1717" s="193">
        <v>0.44894584700000001</v>
      </c>
    </row>
    <row r="1718" spans="2:8" x14ac:dyDescent="0.25">
      <c r="B1718" s="192">
        <f t="shared" si="139"/>
        <v>43172.458333329174</v>
      </c>
      <c r="C1718" s="16">
        <f t="shared" si="135"/>
        <v>3</v>
      </c>
      <c r="D1718" s="16">
        <f t="shared" si="136"/>
        <v>2</v>
      </c>
      <c r="E1718" s="16">
        <f t="shared" si="137"/>
        <v>1</v>
      </c>
      <c r="F1718" s="16">
        <f t="shared" si="138"/>
        <v>11</v>
      </c>
      <c r="G1718" s="195">
        <v>1716</v>
      </c>
      <c r="H1718" s="193">
        <v>0.49317420699999998</v>
      </c>
    </row>
    <row r="1719" spans="2:8" x14ac:dyDescent="0.25">
      <c r="B1719" s="192">
        <f t="shared" si="139"/>
        <v>43172.499999995838</v>
      </c>
      <c r="C1719" s="16">
        <f t="shared" si="135"/>
        <v>3</v>
      </c>
      <c r="D1719" s="16">
        <f t="shared" si="136"/>
        <v>2</v>
      </c>
      <c r="E1719" s="16">
        <f t="shared" si="137"/>
        <v>1</v>
      </c>
      <c r="F1719" s="16">
        <f t="shared" si="138"/>
        <v>12</v>
      </c>
      <c r="G1719" s="195">
        <v>1717</v>
      </c>
      <c r="H1719" s="193">
        <v>0.48194233199999997</v>
      </c>
    </row>
    <row r="1720" spans="2:8" x14ac:dyDescent="0.25">
      <c r="B1720" s="192">
        <f t="shared" si="139"/>
        <v>43172.541666662502</v>
      </c>
      <c r="C1720" s="16">
        <f t="shared" si="135"/>
        <v>3</v>
      </c>
      <c r="D1720" s="16">
        <f t="shared" si="136"/>
        <v>2</v>
      </c>
      <c r="E1720" s="16">
        <f t="shared" si="137"/>
        <v>1</v>
      </c>
      <c r="F1720" s="16">
        <f t="shared" si="138"/>
        <v>13</v>
      </c>
      <c r="G1720" s="195">
        <v>1718</v>
      </c>
      <c r="H1720" s="193">
        <v>0.46661822200000003</v>
      </c>
    </row>
    <row r="1721" spans="2:8" x14ac:dyDescent="0.25">
      <c r="B1721" s="192">
        <f t="shared" si="139"/>
        <v>43172.583333329167</v>
      </c>
      <c r="C1721" s="16">
        <f t="shared" si="135"/>
        <v>3</v>
      </c>
      <c r="D1721" s="16">
        <f t="shared" si="136"/>
        <v>2</v>
      </c>
      <c r="E1721" s="16">
        <f t="shared" si="137"/>
        <v>1</v>
      </c>
      <c r="F1721" s="16">
        <f t="shared" si="138"/>
        <v>14</v>
      </c>
      <c r="G1721" s="195">
        <v>1719</v>
      </c>
      <c r="H1721" s="193">
        <v>0.42747200899999999</v>
      </c>
    </row>
    <row r="1722" spans="2:8" x14ac:dyDescent="0.25">
      <c r="B1722" s="192">
        <f t="shared" si="139"/>
        <v>43172.624999995831</v>
      </c>
      <c r="C1722" s="16">
        <f t="shared" si="135"/>
        <v>3</v>
      </c>
      <c r="D1722" s="16">
        <f t="shared" si="136"/>
        <v>2</v>
      </c>
      <c r="E1722" s="16">
        <f t="shared" si="137"/>
        <v>1</v>
      </c>
      <c r="F1722" s="16">
        <f t="shared" si="138"/>
        <v>15</v>
      </c>
      <c r="G1722" s="195">
        <v>1720</v>
      </c>
      <c r="H1722" s="193">
        <v>0.38557635400000001</v>
      </c>
    </row>
    <row r="1723" spans="2:8" x14ac:dyDescent="0.25">
      <c r="B1723" s="192">
        <f t="shared" si="139"/>
        <v>43172.666666662495</v>
      </c>
      <c r="C1723" s="16">
        <f t="shared" si="135"/>
        <v>3</v>
      </c>
      <c r="D1723" s="16">
        <f t="shared" si="136"/>
        <v>2</v>
      </c>
      <c r="E1723" s="16">
        <f t="shared" si="137"/>
        <v>1</v>
      </c>
      <c r="F1723" s="16">
        <f t="shared" si="138"/>
        <v>16</v>
      </c>
      <c r="G1723" s="195">
        <v>1721</v>
      </c>
      <c r="H1723" s="193">
        <v>0.28671197599999998</v>
      </c>
    </row>
    <row r="1724" spans="2:8" x14ac:dyDescent="0.25">
      <c r="B1724" s="192">
        <f t="shared" si="139"/>
        <v>43172.708333329159</v>
      </c>
      <c r="C1724" s="16">
        <f t="shared" si="135"/>
        <v>3</v>
      </c>
      <c r="D1724" s="16">
        <f t="shared" si="136"/>
        <v>2</v>
      </c>
      <c r="E1724" s="16">
        <f t="shared" si="137"/>
        <v>1</v>
      </c>
      <c r="F1724" s="16">
        <f t="shared" si="138"/>
        <v>17</v>
      </c>
      <c r="G1724" s="195">
        <v>1722</v>
      </c>
      <c r="H1724" s="193">
        <v>0.12850450599999999</v>
      </c>
    </row>
    <row r="1725" spans="2:8" x14ac:dyDescent="0.25">
      <c r="B1725" s="192">
        <f t="shared" si="139"/>
        <v>43172.749999995824</v>
      </c>
      <c r="C1725" s="16">
        <f t="shared" si="135"/>
        <v>3</v>
      </c>
      <c r="D1725" s="16">
        <f t="shared" si="136"/>
        <v>2</v>
      </c>
      <c r="E1725" s="16">
        <f t="shared" si="137"/>
        <v>1</v>
      </c>
      <c r="F1725" s="16">
        <f t="shared" si="138"/>
        <v>18</v>
      </c>
      <c r="G1725" s="195">
        <v>1723</v>
      </c>
      <c r="H1725" s="193">
        <v>6.8649990000000001E-3</v>
      </c>
    </row>
    <row r="1726" spans="2:8" x14ac:dyDescent="0.25">
      <c r="B1726" s="192">
        <f t="shared" si="139"/>
        <v>43172.791666662488</v>
      </c>
      <c r="C1726" s="16">
        <f t="shared" si="135"/>
        <v>3</v>
      </c>
      <c r="D1726" s="16">
        <f t="shared" si="136"/>
        <v>2</v>
      </c>
      <c r="E1726" s="16">
        <f t="shared" si="137"/>
        <v>1</v>
      </c>
      <c r="F1726" s="16">
        <f t="shared" si="138"/>
        <v>19</v>
      </c>
      <c r="G1726" s="195">
        <v>1724</v>
      </c>
      <c r="H1726" s="193">
        <v>0</v>
      </c>
    </row>
    <row r="1727" spans="2:8" x14ac:dyDescent="0.25">
      <c r="B1727" s="192">
        <f t="shared" si="139"/>
        <v>43172.833333329152</v>
      </c>
      <c r="C1727" s="16">
        <f t="shared" si="135"/>
        <v>3</v>
      </c>
      <c r="D1727" s="16">
        <f t="shared" si="136"/>
        <v>2</v>
      </c>
      <c r="E1727" s="16">
        <f t="shared" si="137"/>
        <v>1</v>
      </c>
      <c r="F1727" s="16">
        <f t="shared" si="138"/>
        <v>20</v>
      </c>
      <c r="G1727" s="195">
        <v>1725</v>
      </c>
      <c r="H1727" s="193">
        <v>0</v>
      </c>
    </row>
    <row r="1728" spans="2:8" x14ac:dyDescent="0.25">
      <c r="B1728" s="192">
        <f t="shared" si="139"/>
        <v>43172.874999995816</v>
      </c>
      <c r="C1728" s="16">
        <f t="shared" si="135"/>
        <v>3</v>
      </c>
      <c r="D1728" s="16">
        <f t="shared" si="136"/>
        <v>2</v>
      </c>
      <c r="E1728" s="16">
        <f t="shared" si="137"/>
        <v>1</v>
      </c>
      <c r="F1728" s="16">
        <f t="shared" si="138"/>
        <v>21</v>
      </c>
      <c r="G1728" s="195">
        <v>1726</v>
      </c>
      <c r="H1728" s="193">
        <v>0</v>
      </c>
    </row>
    <row r="1729" spans="2:8" x14ac:dyDescent="0.25">
      <c r="B1729" s="192">
        <f t="shared" si="139"/>
        <v>43172.916666662481</v>
      </c>
      <c r="C1729" s="16">
        <f t="shared" si="135"/>
        <v>3</v>
      </c>
      <c r="D1729" s="16">
        <f t="shared" si="136"/>
        <v>2</v>
      </c>
      <c r="E1729" s="16">
        <f t="shared" si="137"/>
        <v>1</v>
      </c>
      <c r="F1729" s="16">
        <f t="shared" si="138"/>
        <v>22</v>
      </c>
      <c r="G1729" s="195">
        <v>1727</v>
      </c>
      <c r="H1729" s="193">
        <v>0</v>
      </c>
    </row>
    <row r="1730" spans="2:8" x14ac:dyDescent="0.25">
      <c r="B1730" s="192">
        <f t="shared" si="139"/>
        <v>43172.958333329145</v>
      </c>
      <c r="C1730" s="16">
        <f t="shared" si="135"/>
        <v>3</v>
      </c>
      <c r="D1730" s="16">
        <f t="shared" si="136"/>
        <v>2</v>
      </c>
      <c r="E1730" s="16">
        <f t="shared" si="137"/>
        <v>1</v>
      </c>
      <c r="F1730" s="16">
        <f t="shared" si="138"/>
        <v>23</v>
      </c>
      <c r="G1730" s="195">
        <v>1728</v>
      </c>
      <c r="H1730" s="193">
        <v>0</v>
      </c>
    </row>
    <row r="1731" spans="2:8" x14ac:dyDescent="0.25">
      <c r="B1731" s="192">
        <f t="shared" si="139"/>
        <v>43172.999999995809</v>
      </c>
      <c r="C1731" s="16">
        <f t="shared" si="135"/>
        <v>3</v>
      </c>
      <c r="D1731" s="16">
        <f t="shared" si="136"/>
        <v>3</v>
      </c>
      <c r="E1731" s="16">
        <f t="shared" si="137"/>
        <v>1</v>
      </c>
      <c r="F1731" s="16">
        <f t="shared" si="138"/>
        <v>0</v>
      </c>
      <c r="G1731" s="195">
        <v>1729</v>
      </c>
      <c r="H1731" s="193">
        <v>0</v>
      </c>
    </row>
    <row r="1732" spans="2:8" x14ac:dyDescent="0.25">
      <c r="B1732" s="192">
        <f t="shared" si="139"/>
        <v>43173.041666662473</v>
      </c>
      <c r="C1732" s="16">
        <f t="shared" ref="C1732:C1795" si="140">MONTH(B1732)</f>
        <v>3</v>
      </c>
      <c r="D1732" s="16">
        <f t="shared" ref="D1732:D1795" si="141">WEEKDAY(B1732,2)</f>
        <v>3</v>
      </c>
      <c r="E1732" s="16">
        <f t="shared" ref="E1732:E1795" si="142">IF(D1732&lt;6,1,2)</f>
        <v>1</v>
      </c>
      <c r="F1732" s="16">
        <f t="shared" ref="F1732:F1795" si="143">HOUR(B1732)</f>
        <v>1</v>
      </c>
      <c r="G1732" s="195">
        <v>1730</v>
      </c>
      <c r="H1732" s="193">
        <v>0</v>
      </c>
    </row>
    <row r="1733" spans="2:8" x14ac:dyDescent="0.25">
      <c r="B1733" s="192">
        <f t="shared" ref="B1733:B1796" si="144">B1732+1/24</f>
        <v>43173.083333329138</v>
      </c>
      <c r="C1733" s="16">
        <f t="shared" si="140"/>
        <v>3</v>
      </c>
      <c r="D1733" s="16">
        <f t="shared" si="141"/>
        <v>3</v>
      </c>
      <c r="E1733" s="16">
        <f t="shared" si="142"/>
        <v>1</v>
      </c>
      <c r="F1733" s="16">
        <f t="shared" si="143"/>
        <v>2</v>
      </c>
      <c r="G1733" s="195">
        <v>1731</v>
      </c>
      <c r="H1733" s="193">
        <v>0</v>
      </c>
    </row>
    <row r="1734" spans="2:8" x14ac:dyDescent="0.25">
      <c r="B1734" s="192">
        <f t="shared" si="144"/>
        <v>43173.124999995802</v>
      </c>
      <c r="C1734" s="16">
        <f t="shared" si="140"/>
        <v>3</v>
      </c>
      <c r="D1734" s="16">
        <f t="shared" si="141"/>
        <v>3</v>
      </c>
      <c r="E1734" s="16">
        <f t="shared" si="142"/>
        <v>1</v>
      </c>
      <c r="F1734" s="16">
        <f t="shared" si="143"/>
        <v>3</v>
      </c>
      <c r="G1734" s="195">
        <v>1732</v>
      </c>
      <c r="H1734" s="193">
        <v>0</v>
      </c>
    </row>
    <row r="1735" spans="2:8" x14ac:dyDescent="0.25">
      <c r="B1735" s="192">
        <f t="shared" si="144"/>
        <v>43173.166666662466</v>
      </c>
      <c r="C1735" s="16">
        <f t="shared" si="140"/>
        <v>3</v>
      </c>
      <c r="D1735" s="16">
        <f t="shared" si="141"/>
        <v>3</v>
      </c>
      <c r="E1735" s="16">
        <f t="shared" si="142"/>
        <v>1</v>
      </c>
      <c r="F1735" s="16">
        <f t="shared" si="143"/>
        <v>4</v>
      </c>
      <c r="G1735" s="195">
        <v>1733</v>
      </c>
      <c r="H1735" s="193">
        <v>0</v>
      </c>
    </row>
    <row r="1736" spans="2:8" x14ac:dyDescent="0.25">
      <c r="B1736" s="192">
        <f t="shared" si="144"/>
        <v>43173.20833332913</v>
      </c>
      <c r="C1736" s="16">
        <f t="shared" si="140"/>
        <v>3</v>
      </c>
      <c r="D1736" s="16">
        <f t="shared" si="141"/>
        <v>3</v>
      </c>
      <c r="E1736" s="16">
        <f t="shared" si="142"/>
        <v>1</v>
      </c>
      <c r="F1736" s="16">
        <f t="shared" si="143"/>
        <v>5</v>
      </c>
      <c r="G1736" s="195">
        <v>1734</v>
      </c>
      <c r="H1736" s="193">
        <v>0</v>
      </c>
    </row>
    <row r="1737" spans="2:8" x14ac:dyDescent="0.25">
      <c r="B1737" s="192">
        <f t="shared" si="144"/>
        <v>43173.249999995794</v>
      </c>
      <c r="C1737" s="16">
        <f t="shared" si="140"/>
        <v>3</v>
      </c>
      <c r="D1737" s="16">
        <f t="shared" si="141"/>
        <v>3</v>
      </c>
      <c r="E1737" s="16">
        <f t="shared" si="142"/>
        <v>1</v>
      </c>
      <c r="F1737" s="16">
        <f t="shared" si="143"/>
        <v>6</v>
      </c>
      <c r="G1737" s="195">
        <v>1735</v>
      </c>
      <c r="H1737" s="193">
        <v>1.0466080000000001E-3</v>
      </c>
    </row>
    <row r="1738" spans="2:8" x14ac:dyDescent="0.25">
      <c r="B1738" s="192">
        <f t="shared" si="144"/>
        <v>43173.291666662459</v>
      </c>
      <c r="C1738" s="16">
        <f t="shared" si="140"/>
        <v>3</v>
      </c>
      <c r="D1738" s="16">
        <f t="shared" si="141"/>
        <v>3</v>
      </c>
      <c r="E1738" s="16">
        <f t="shared" si="142"/>
        <v>1</v>
      </c>
      <c r="F1738" s="16">
        <f t="shared" si="143"/>
        <v>7</v>
      </c>
      <c r="G1738" s="195">
        <v>1736</v>
      </c>
      <c r="H1738" s="193">
        <v>6.0514402000000002E-2</v>
      </c>
    </row>
    <row r="1739" spans="2:8" x14ac:dyDescent="0.25">
      <c r="B1739" s="192">
        <f t="shared" si="144"/>
        <v>43173.333333329123</v>
      </c>
      <c r="C1739" s="16">
        <f t="shared" si="140"/>
        <v>3</v>
      </c>
      <c r="D1739" s="16">
        <f t="shared" si="141"/>
        <v>3</v>
      </c>
      <c r="E1739" s="16">
        <f t="shared" si="142"/>
        <v>1</v>
      </c>
      <c r="F1739" s="16">
        <f t="shared" si="143"/>
        <v>8</v>
      </c>
      <c r="G1739" s="195">
        <v>1737</v>
      </c>
      <c r="H1739" s="193">
        <v>0.174463534</v>
      </c>
    </row>
    <row r="1740" spans="2:8" x14ac:dyDescent="0.25">
      <c r="B1740" s="192">
        <f t="shared" si="144"/>
        <v>43173.374999995787</v>
      </c>
      <c r="C1740" s="16">
        <f t="shared" si="140"/>
        <v>3</v>
      </c>
      <c r="D1740" s="16">
        <f t="shared" si="141"/>
        <v>3</v>
      </c>
      <c r="E1740" s="16">
        <f t="shared" si="142"/>
        <v>1</v>
      </c>
      <c r="F1740" s="16">
        <f t="shared" si="143"/>
        <v>9</v>
      </c>
      <c r="G1740" s="195">
        <v>1738</v>
      </c>
      <c r="H1740" s="193">
        <v>0.31669429599999999</v>
      </c>
    </row>
    <row r="1741" spans="2:8" x14ac:dyDescent="0.25">
      <c r="B1741" s="192">
        <f t="shared" si="144"/>
        <v>43173.416666662451</v>
      </c>
      <c r="C1741" s="16">
        <f t="shared" si="140"/>
        <v>3</v>
      </c>
      <c r="D1741" s="16">
        <f t="shared" si="141"/>
        <v>3</v>
      </c>
      <c r="E1741" s="16">
        <f t="shared" si="142"/>
        <v>1</v>
      </c>
      <c r="F1741" s="16">
        <f t="shared" si="143"/>
        <v>10</v>
      </c>
      <c r="G1741" s="195">
        <v>1739</v>
      </c>
      <c r="H1741" s="193">
        <v>0.40266025999999999</v>
      </c>
    </row>
    <row r="1742" spans="2:8" x14ac:dyDescent="0.25">
      <c r="B1742" s="192">
        <f t="shared" si="144"/>
        <v>43173.458333329116</v>
      </c>
      <c r="C1742" s="16">
        <f t="shared" si="140"/>
        <v>3</v>
      </c>
      <c r="D1742" s="16">
        <f t="shared" si="141"/>
        <v>3</v>
      </c>
      <c r="E1742" s="16">
        <f t="shared" si="142"/>
        <v>1</v>
      </c>
      <c r="F1742" s="16">
        <f t="shared" si="143"/>
        <v>11</v>
      </c>
      <c r="G1742" s="195">
        <v>1740</v>
      </c>
      <c r="H1742" s="193">
        <v>0.40261571200000001</v>
      </c>
    </row>
    <row r="1743" spans="2:8" x14ac:dyDescent="0.25">
      <c r="B1743" s="192">
        <f t="shared" si="144"/>
        <v>43173.49999999578</v>
      </c>
      <c r="C1743" s="16">
        <f t="shared" si="140"/>
        <v>3</v>
      </c>
      <c r="D1743" s="16">
        <f t="shared" si="141"/>
        <v>3</v>
      </c>
      <c r="E1743" s="16">
        <f t="shared" si="142"/>
        <v>1</v>
      </c>
      <c r="F1743" s="16">
        <f t="shared" si="143"/>
        <v>12</v>
      </c>
      <c r="G1743" s="195">
        <v>1741</v>
      </c>
      <c r="H1743" s="193">
        <v>0.40834095799999998</v>
      </c>
    </row>
    <row r="1744" spans="2:8" x14ac:dyDescent="0.25">
      <c r="B1744" s="192">
        <f t="shared" si="144"/>
        <v>43173.541666662444</v>
      </c>
      <c r="C1744" s="16">
        <f t="shared" si="140"/>
        <v>3</v>
      </c>
      <c r="D1744" s="16">
        <f t="shared" si="141"/>
        <v>3</v>
      </c>
      <c r="E1744" s="16">
        <f t="shared" si="142"/>
        <v>1</v>
      </c>
      <c r="F1744" s="16">
        <f t="shared" si="143"/>
        <v>13</v>
      </c>
      <c r="G1744" s="195">
        <v>1742</v>
      </c>
      <c r="H1744" s="193">
        <v>0.36659692399999999</v>
      </c>
    </row>
    <row r="1745" spans="2:8" x14ac:dyDescent="0.25">
      <c r="B1745" s="192">
        <f t="shared" si="144"/>
        <v>43173.583333329108</v>
      </c>
      <c r="C1745" s="16">
        <f t="shared" si="140"/>
        <v>3</v>
      </c>
      <c r="D1745" s="16">
        <f t="shared" si="141"/>
        <v>3</v>
      </c>
      <c r="E1745" s="16">
        <f t="shared" si="142"/>
        <v>1</v>
      </c>
      <c r="F1745" s="16">
        <f t="shared" si="143"/>
        <v>14</v>
      </c>
      <c r="G1745" s="195">
        <v>1743</v>
      </c>
      <c r="H1745" s="193">
        <v>0.33408180799999998</v>
      </c>
    </row>
    <row r="1746" spans="2:8" x14ac:dyDescent="0.25">
      <c r="B1746" s="192">
        <f t="shared" si="144"/>
        <v>43173.624999995773</v>
      </c>
      <c r="C1746" s="16">
        <f t="shared" si="140"/>
        <v>3</v>
      </c>
      <c r="D1746" s="16">
        <f t="shared" si="141"/>
        <v>3</v>
      </c>
      <c r="E1746" s="16">
        <f t="shared" si="142"/>
        <v>1</v>
      </c>
      <c r="F1746" s="16">
        <f t="shared" si="143"/>
        <v>15</v>
      </c>
      <c r="G1746" s="195">
        <v>1744</v>
      </c>
      <c r="H1746" s="193">
        <v>0.25659214400000002</v>
      </c>
    </row>
    <row r="1747" spans="2:8" x14ac:dyDescent="0.25">
      <c r="B1747" s="192">
        <f t="shared" si="144"/>
        <v>43173.666666662437</v>
      </c>
      <c r="C1747" s="16">
        <f t="shared" si="140"/>
        <v>3</v>
      </c>
      <c r="D1747" s="16">
        <f t="shared" si="141"/>
        <v>3</v>
      </c>
      <c r="E1747" s="16">
        <f t="shared" si="142"/>
        <v>1</v>
      </c>
      <c r="F1747" s="16">
        <f t="shared" si="143"/>
        <v>16</v>
      </c>
      <c r="G1747" s="195">
        <v>1745</v>
      </c>
      <c r="H1747" s="193">
        <v>0.18844001399999999</v>
      </c>
    </row>
    <row r="1748" spans="2:8" x14ac:dyDescent="0.25">
      <c r="B1748" s="192">
        <f t="shared" si="144"/>
        <v>43173.708333329101</v>
      </c>
      <c r="C1748" s="16">
        <f t="shared" si="140"/>
        <v>3</v>
      </c>
      <c r="D1748" s="16">
        <f t="shared" si="141"/>
        <v>3</v>
      </c>
      <c r="E1748" s="16">
        <f t="shared" si="142"/>
        <v>1</v>
      </c>
      <c r="F1748" s="16">
        <f t="shared" si="143"/>
        <v>17</v>
      </c>
      <c r="G1748" s="195">
        <v>1746</v>
      </c>
      <c r="H1748" s="193">
        <v>0.107026095</v>
      </c>
    </row>
    <row r="1749" spans="2:8" x14ac:dyDescent="0.25">
      <c r="B1749" s="192">
        <f t="shared" si="144"/>
        <v>43173.749999995765</v>
      </c>
      <c r="C1749" s="16">
        <f t="shared" si="140"/>
        <v>3</v>
      </c>
      <c r="D1749" s="16">
        <f t="shared" si="141"/>
        <v>3</v>
      </c>
      <c r="E1749" s="16">
        <f t="shared" si="142"/>
        <v>1</v>
      </c>
      <c r="F1749" s="16">
        <f t="shared" si="143"/>
        <v>18</v>
      </c>
      <c r="G1749" s="195">
        <v>1747</v>
      </c>
      <c r="H1749" s="193">
        <v>4.9413959999999998E-3</v>
      </c>
    </row>
    <row r="1750" spans="2:8" x14ac:dyDescent="0.25">
      <c r="B1750" s="192">
        <f t="shared" si="144"/>
        <v>43173.79166666243</v>
      </c>
      <c r="C1750" s="16">
        <f t="shared" si="140"/>
        <v>3</v>
      </c>
      <c r="D1750" s="16">
        <f t="shared" si="141"/>
        <v>3</v>
      </c>
      <c r="E1750" s="16">
        <f t="shared" si="142"/>
        <v>1</v>
      </c>
      <c r="F1750" s="16">
        <f t="shared" si="143"/>
        <v>19</v>
      </c>
      <c r="G1750" s="195">
        <v>1748</v>
      </c>
      <c r="H1750" s="193">
        <v>0</v>
      </c>
    </row>
    <row r="1751" spans="2:8" x14ac:dyDescent="0.25">
      <c r="B1751" s="192">
        <f t="shared" si="144"/>
        <v>43173.833333329094</v>
      </c>
      <c r="C1751" s="16">
        <f t="shared" si="140"/>
        <v>3</v>
      </c>
      <c r="D1751" s="16">
        <f t="shared" si="141"/>
        <v>3</v>
      </c>
      <c r="E1751" s="16">
        <f t="shared" si="142"/>
        <v>1</v>
      </c>
      <c r="F1751" s="16">
        <f t="shared" si="143"/>
        <v>20</v>
      </c>
      <c r="G1751" s="195">
        <v>1749</v>
      </c>
      <c r="H1751" s="193">
        <v>0</v>
      </c>
    </row>
    <row r="1752" spans="2:8" x14ac:dyDescent="0.25">
      <c r="B1752" s="192">
        <f t="shared" si="144"/>
        <v>43173.874999995758</v>
      </c>
      <c r="C1752" s="16">
        <f t="shared" si="140"/>
        <v>3</v>
      </c>
      <c r="D1752" s="16">
        <f t="shared" si="141"/>
        <v>3</v>
      </c>
      <c r="E1752" s="16">
        <f t="shared" si="142"/>
        <v>1</v>
      </c>
      <c r="F1752" s="16">
        <f t="shared" si="143"/>
        <v>21</v>
      </c>
      <c r="G1752" s="195">
        <v>1750</v>
      </c>
      <c r="H1752" s="193">
        <v>0</v>
      </c>
    </row>
    <row r="1753" spans="2:8" x14ac:dyDescent="0.25">
      <c r="B1753" s="192">
        <f t="shared" si="144"/>
        <v>43173.916666662422</v>
      </c>
      <c r="C1753" s="16">
        <f t="shared" si="140"/>
        <v>3</v>
      </c>
      <c r="D1753" s="16">
        <f t="shared" si="141"/>
        <v>3</v>
      </c>
      <c r="E1753" s="16">
        <f t="shared" si="142"/>
        <v>1</v>
      </c>
      <c r="F1753" s="16">
        <f t="shared" si="143"/>
        <v>22</v>
      </c>
      <c r="G1753" s="195">
        <v>1751</v>
      </c>
      <c r="H1753" s="193">
        <v>0</v>
      </c>
    </row>
    <row r="1754" spans="2:8" x14ac:dyDescent="0.25">
      <c r="B1754" s="192">
        <f t="shared" si="144"/>
        <v>43173.958333329087</v>
      </c>
      <c r="C1754" s="16">
        <f t="shared" si="140"/>
        <v>3</v>
      </c>
      <c r="D1754" s="16">
        <f t="shared" si="141"/>
        <v>3</v>
      </c>
      <c r="E1754" s="16">
        <f t="shared" si="142"/>
        <v>1</v>
      </c>
      <c r="F1754" s="16">
        <f t="shared" si="143"/>
        <v>23</v>
      </c>
      <c r="G1754" s="195">
        <v>1752</v>
      </c>
      <c r="H1754" s="193">
        <v>0</v>
      </c>
    </row>
    <row r="1755" spans="2:8" x14ac:dyDescent="0.25">
      <c r="B1755" s="192">
        <f t="shared" si="144"/>
        <v>43173.999999995751</v>
      </c>
      <c r="C1755" s="16">
        <f t="shared" si="140"/>
        <v>3</v>
      </c>
      <c r="D1755" s="16">
        <f t="shared" si="141"/>
        <v>4</v>
      </c>
      <c r="E1755" s="16">
        <f t="shared" si="142"/>
        <v>1</v>
      </c>
      <c r="F1755" s="16">
        <f t="shared" si="143"/>
        <v>0</v>
      </c>
      <c r="G1755" s="195">
        <v>1753</v>
      </c>
      <c r="H1755" s="193">
        <v>0</v>
      </c>
    </row>
    <row r="1756" spans="2:8" x14ac:dyDescent="0.25">
      <c r="B1756" s="192">
        <f t="shared" si="144"/>
        <v>43174.041666662415</v>
      </c>
      <c r="C1756" s="16">
        <f t="shared" si="140"/>
        <v>3</v>
      </c>
      <c r="D1756" s="16">
        <f t="shared" si="141"/>
        <v>4</v>
      </c>
      <c r="E1756" s="16">
        <f t="shared" si="142"/>
        <v>1</v>
      </c>
      <c r="F1756" s="16">
        <f t="shared" si="143"/>
        <v>1</v>
      </c>
      <c r="G1756" s="195">
        <v>1754</v>
      </c>
      <c r="H1756" s="193">
        <v>0</v>
      </c>
    </row>
    <row r="1757" spans="2:8" x14ac:dyDescent="0.25">
      <c r="B1757" s="192">
        <f t="shared" si="144"/>
        <v>43174.083333329079</v>
      </c>
      <c r="C1757" s="16">
        <f t="shared" si="140"/>
        <v>3</v>
      </c>
      <c r="D1757" s="16">
        <f t="shared" si="141"/>
        <v>4</v>
      </c>
      <c r="E1757" s="16">
        <f t="shared" si="142"/>
        <v>1</v>
      </c>
      <c r="F1757" s="16">
        <f t="shared" si="143"/>
        <v>2</v>
      </c>
      <c r="G1757" s="195">
        <v>1755</v>
      </c>
      <c r="H1757" s="193">
        <v>0</v>
      </c>
    </row>
    <row r="1758" spans="2:8" x14ac:dyDescent="0.25">
      <c r="B1758" s="192">
        <f t="shared" si="144"/>
        <v>43174.124999995744</v>
      </c>
      <c r="C1758" s="16">
        <f t="shared" si="140"/>
        <v>3</v>
      </c>
      <c r="D1758" s="16">
        <f t="shared" si="141"/>
        <v>4</v>
      </c>
      <c r="E1758" s="16">
        <f t="shared" si="142"/>
        <v>1</v>
      </c>
      <c r="F1758" s="16">
        <f t="shared" si="143"/>
        <v>3</v>
      </c>
      <c r="G1758" s="195">
        <v>1756</v>
      </c>
      <c r="H1758" s="193">
        <v>0</v>
      </c>
    </row>
    <row r="1759" spans="2:8" x14ac:dyDescent="0.25">
      <c r="B1759" s="192">
        <f t="shared" si="144"/>
        <v>43174.166666662408</v>
      </c>
      <c r="C1759" s="16">
        <f t="shared" si="140"/>
        <v>3</v>
      </c>
      <c r="D1759" s="16">
        <f t="shared" si="141"/>
        <v>4</v>
      </c>
      <c r="E1759" s="16">
        <f t="shared" si="142"/>
        <v>1</v>
      </c>
      <c r="F1759" s="16">
        <f t="shared" si="143"/>
        <v>4</v>
      </c>
      <c r="G1759" s="195">
        <v>1757</v>
      </c>
      <c r="H1759" s="193">
        <v>0</v>
      </c>
    </row>
    <row r="1760" spans="2:8" x14ac:dyDescent="0.25">
      <c r="B1760" s="192">
        <f t="shared" si="144"/>
        <v>43174.208333329072</v>
      </c>
      <c r="C1760" s="16">
        <f t="shared" si="140"/>
        <v>3</v>
      </c>
      <c r="D1760" s="16">
        <f t="shared" si="141"/>
        <v>4</v>
      </c>
      <c r="E1760" s="16">
        <f t="shared" si="142"/>
        <v>1</v>
      </c>
      <c r="F1760" s="16">
        <f t="shared" si="143"/>
        <v>5</v>
      </c>
      <c r="G1760" s="195">
        <v>1758</v>
      </c>
      <c r="H1760" s="193">
        <v>0</v>
      </c>
    </row>
    <row r="1761" spans="2:8" x14ac:dyDescent="0.25">
      <c r="B1761" s="192">
        <f t="shared" si="144"/>
        <v>43174.249999995736</v>
      </c>
      <c r="C1761" s="16">
        <f t="shared" si="140"/>
        <v>3</v>
      </c>
      <c r="D1761" s="16">
        <f t="shared" si="141"/>
        <v>4</v>
      </c>
      <c r="E1761" s="16">
        <f t="shared" si="142"/>
        <v>1</v>
      </c>
      <c r="F1761" s="16">
        <f t="shared" si="143"/>
        <v>6</v>
      </c>
      <c r="G1761" s="195">
        <v>1759</v>
      </c>
      <c r="H1761" s="193">
        <v>3.2952120000000001E-3</v>
      </c>
    </row>
    <row r="1762" spans="2:8" x14ac:dyDescent="0.25">
      <c r="B1762" s="192">
        <f t="shared" si="144"/>
        <v>43174.291666662401</v>
      </c>
      <c r="C1762" s="16">
        <f t="shared" si="140"/>
        <v>3</v>
      </c>
      <c r="D1762" s="16">
        <f t="shared" si="141"/>
        <v>4</v>
      </c>
      <c r="E1762" s="16">
        <f t="shared" si="142"/>
        <v>1</v>
      </c>
      <c r="F1762" s="16">
        <f t="shared" si="143"/>
        <v>7</v>
      </c>
      <c r="G1762" s="195">
        <v>1760</v>
      </c>
      <c r="H1762" s="193">
        <v>7.9429345999999998E-2</v>
      </c>
    </row>
    <row r="1763" spans="2:8" x14ac:dyDescent="0.25">
      <c r="B1763" s="192">
        <f t="shared" si="144"/>
        <v>43174.333333329065</v>
      </c>
      <c r="C1763" s="16">
        <f t="shared" si="140"/>
        <v>3</v>
      </c>
      <c r="D1763" s="16">
        <f t="shared" si="141"/>
        <v>4</v>
      </c>
      <c r="E1763" s="16">
        <f t="shared" si="142"/>
        <v>1</v>
      </c>
      <c r="F1763" s="16">
        <f t="shared" si="143"/>
        <v>8</v>
      </c>
      <c r="G1763" s="195">
        <v>1761</v>
      </c>
      <c r="H1763" s="193">
        <v>0.22174546000000001</v>
      </c>
    </row>
    <row r="1764" spans="2:8" x14ac:dyDescent="0.25">
      <c r="B1764" s="192">
        <f t="shared" si="144"/>
        <v>43174.374999995729</v>
      </c>
      <c r="C1764" s="16">
        <f t="shared" si="140"/>
        <v>3</v>
      </c>
      <c r="D1764" s="16">
        <f t="shared" si="141"/>
        <v>4</v>
      </c>
      <c r="E1764" s="16">
        <f t="shared" si="142"/>
        <v>1</v>
      </c>
      <c r="F1764" s="16">
        <f t="shared" si="143"/>
        <v>9</v>
      </c>
      <c r="G1764" s="195">
        <v>1762</v>
      </c>
      <c r="H1764" s="193">
        <v>0.37627345499999998</v>
      </c>
    </row>
    <row r="1765" spans="2:8" x14ac:dyDescent="0.25">
      <c r="B1765" s="192">
        <f t="shared" si="144"/>
        <v>43174.416666662393</v>
      </c>
      <c r="C1765" s="16">
        <f t="shared" si="140"/>
        <v>3</v>
      </c>
      <c r="D1765" s="16">
        <f t="shared" si="141"/>
        <v>4</v>
      </c>
      <c r="E1765" s="16">
        <f t="shared" si="142"/>
        <v>1</v>
      </c>
      <c r="F1765" s="16">
        <f t="shared" si="143"/>
        <v>10</v>
      </c>
      <c r="G1765" s="195">
        <v>1763</v>
      </c>
      <c r="H1765" s="193">
        <v>0.48523911600000003</v>
      </c>
    </row>
    <row r="1766" spans="2:8" x14ac:dyDescent="0.25">
      <c r="B1766" s="192">
        <f t="shared" si="144"/>
        <v>43174.458333329057</v>
      </c>
      <c r="C1766" s="16">
        <f t="shared" si="140"/>
        <v>3</v>
      </c>
      <c r="D1766" s="16">
        <f t="shared" si="141"/>
        <v>4</v>
      </c>
      <c r="E1766" s="16">
        <f t="shared" si="142"/>
        <v>1</v>
      </c>
      <c r="F1766" s="16">
        <f t="shared" si="143"/>
        <v>11</v>
      </c>
      <c r="G1766" s="195">
        <v>1764</v>
      </c>
      <c r="H1766" s="193">
        <v>0.53557750100000001</v>
      </c>
    </row>
    <row r="1767" spans="2:8" x14ac:dyDescent="0.25">
      <c r="B1767" s="192">
        <f t="shared" si="144"/>
        <v>43174.499999995722</v>
      </c>
      <c r="C1767" s="16">
        <f t="shared" si="140"/>
        <v>3</v>
      </c>
      <c r="D1767" s="16">
        <f t="shared" si="141"/>
        <v>4</v>
      </c>
      <c r="E1767" s="16">
        <f t="shared" si="142"/>
        <v>1</v>
      </c>
      <c r="F1767" s="16">
        <f t="shared" si="143"/>
        <v>12</v>
      </c>
      <c r="G1767" s="195">
        <v>1765</v>
      </c>
      <c r="H1767" s="193">
        <v>0.55671902799999995</v>
      </c>
    </row>
    <row r="1768" spans="2:8" x14ac:dyDescent="0.25">
      <c r="B1768" s="192">
        <f t="shared" si="144"/>
        <v>43174.541666662386</v>
      </c>
      <c r="C1768" s="16">
        <f t="shared" si="140"/>
        <v>3</v>
      </c>
      <c r="D1768" s="16">
        <f t="shared" si="141"/>
        <v>4</v>
      </c>
      <c r="E1768" s="16">
        <f t="shared" si="142"/>
        <v>1</v>
      </c>
      <c r="F1768" s="16">
        <f t="shared" si="143"/>
        <v>13</v>
      </c>
      <c r="G1768" s="195">
        <v>1766</v>
      </c>
      <c r="H1768" s="193">
        <v>0.51863446000000002</v>
      </c>
    </row>
    <row r="1769" spans="2:8" x14ac:dyDescent="0.25">
      <c r="B1769" s="192">
        <f t="shared" si="144"/>
        <v>43174.58333332905</v>
      </c>
      <c r="C1769" s="16">
        <f t="shared" si="140"/>
        <v>3</v>
      </c>
      <c r="D1769" s="16">
        <f t="shared" si="141"/>
        <v>4</v>
      </c>
      <c r="E1769" s="16">
        <f t="shared" si="142"/>
        <v>1</v>
      </c>
      <c r="F1769" s="16">
        <f t="shared" si="143"/>
        <v>14</v>
      </c>
      <c r="G1769" s="195">
        <v>1767</v>
      </c>
      <c r="H1769" s="193">
        <v>0.44260063999999999</v>
      </c>
    </row>
    <row r="1770" spans="2:8" x14ac:dyDescent="0.25">
      <c r="B1770" s="192">
        <f t="shared" si="144"/>
        <v>43174.624999995714</v>
      </c>
      <c r="C1770" s="16">
        <f t="shared" si="140"/>
        <v>3</v>
      </c>
      <c r="D1770" s="16">
        <f t="shared" si="141"/>
        <v>4</v>
      </c>
      <c r="E1770" s="16">
        <f t="shared" si="142"/>
        <v>1</v>
      </c>
      <c r="F1770" s="16">
        <f t="shared" si="143"/>
        <v>15</v>
      </c>
      <c r="G1770" s="195">
        <v>1768</v>
      </c>
      <c r="H1770" s="193">
        <v>0.34312162899999998</v>
      </c>
    </row>
    <row r="1771" spans="2:8" x14ac:dyDescent="0.25">
      <c r="B1771" s="192">
        <f t="shared" si="144"/>
        <v>43174.666666662379</v>
      </c>
      <c r="C1771" s="16">
        <f t="shared" si="140"/>
        <v>3</v>
      </c>
      <c r="D1771" s="16">
        <f t="shared" si="141"/>
        <v>4</v>
      </c>
      <c r="E1771" s="16">
        <f t="shared" si="142"/>
        <v>1</v>
      </c>
      <c r="F1771" s="16">
        <f t="shared" si="143"/>
        <v>16</v>
      </c>
      <c r="G1771" s="195">
        <v>1769</v>
      </c>
      <c r="H1771" s="193">
        <v>0.25664561499999999</v>
      </c>
    </row>
    <row r="1772" spans="2:8" x14ac:dyDescent="0.25">
      <c r="B1772" s="192">
        <f t="shared" si="144"/>
        <v>43174.708333329043</v>
      </c>
      <c r="C1772" s="16">
        <f t="shared" si="140"/>
        <v>3</v>
      </c>
      <c r="D1772" s="16">
        <f t="shared" si="141"/>
        <v>4</v>
      </c>
      <c r="E1772" s="16">
        <f t="shared" si="142"/>
        <v>1</v>
      </c>
      <c r="F1772" s="16">
        <f t="shared" si="143"/>
        <v>17</v>
      </c>
      <c r="G1772" s="195">
        <v>1770</v>
      </c>
      <c r="H1772" s="193">
        <v>0.126190463</v>
      </c>
    </row>
    <row r="1773" spans="2:8" x14ac:dyDescent="0.25">
      <c r="B1773" s="192">
        <f t="shared" si="144"/>
        <v>43174.749999995707</v>
      </c>
      <c r="C1773" s="16">
        <f t="shared" si="140"/>
        <v>3</v>
      </c>
      <c r="D1773" s="16">
        <f t="shared" si="141"/>
        <v>4</v>
      </c>
      <c r="E1773" s="16">
        <f t="shared" si="142"/>
        <v>1</v>
      </c>
      <c r="F1773" s="16">
        <f t="shared" si="143"/>
        <v>18</v>
      </c>
      <c r="G1773" s="195">
        <v>1771</v>
      </c>
      <c r="H1773" s="193">
        <v>6.8717209999999999E-3</v>
      </c>
    </row>
    <row r="1774" spans="2:8" x14ac:dyDescent="0.25">
      <c r="B1774" s="192">
        <f t="shared" si="144"/>
        <v>43174.791666662371</v>
      </c>
      <c r="C1774" s="16">
        <f t="shared" si="140"/>
        <v>3</v>
      </c>
      <c r="D1774" s="16">
        <f t="shared" si="141"/>
        <v>4</v>
      </c>
      <c r="E1774" s="16">
        <f t="shared" si="142"/>
        <v>1</v>
      </c>
      <c r="F1774" s="16">
        <f t="shared" si="143"/>
        <v>19</v>
      </c>
      <c r="G1774" s="195">
        <v>1772</v>
      </c>
      <c r="H1774" s="193">
        <v>0</v>
      </c>
    </row>
    <row r="1775" spans="2:8" x14ac:dyDescent="0.25">
      <c r="B1775" s="192">
        <f t="shared" si="144"/>
        <v>43174.833333329036</v>
      </c>
      <c r="C1775" s="16">
        <f t="shared" si="140"/>
        <v>3</v>
      </c>
      <c r="D1775" s="16">
        <f t="shared" si="141"/>
        <v>4</v>
      </c>
      <c r="E1775" s="16">
        <f t="shared" si="142"/>
        <v>1</v>
      </c>
      <c r="F1775" s="16">
        <f t="shared" si="143"/>
        <v>20</v>
      </c>
      <c r="G1775" s="195">
        <v>1773</v>
      </c>
      <c r="H1775" s="193">
        <v>0</v>
      </c>
    </row>
    <row r="1776" spans="2:8" x14ac:dyDescent="0.25">
      <c r="B1776" s="192">
        <f t="shared" si="144"/>
        <v>43174.8749999957</v>
      </c>
      <c r="C1776" s="16">
        <f t="shared" si="140"/>
        <v>3</v>
      </c>
      <c r="D1776" s="16">
        <f t="shared" si="141"/>
        <v>4</v>
      </c>
      <c r="E1776" s="16">
        <f t="shared" si="142"/>
        <v>1</v>
      </c>
      <c r="F1776" s="16">
        <f t="shared" si="143"/>
        <v>21</v>
      </c>
      <c r="G1776" s="195">
        <v>1774</v>
      </c>
      <c r="H1776" s="193">
        <v>0</v>
      </c>
    </row>
    <row r="1777" spans="2:8" x14ac:dyDescent="0.25">
      <c r="B1777" s="192">
        <f t="shared" si="144"/>
        <v>43174.916666662364</v>
      </c>
      <c r="C1777" s="16">
        <f t="shared" si="140"/>
        <v>3</v>
      </c>
      <c r="D1777" s="16">
        <f t="shared" si="141"/>
        <v>4</v>
      </c>
      <c r="E1777" s="16">
        <f t="shared" si="142"/>
        <v>1</v>
      </c>
      <c r="F1777" s="16">
        <f t="shared" si="143"/>
        <v>22</v>
      </c>
      <c r="G1777" s="195">
        <v>1775</v>
      </c>
      <c r="H1777" s="193">
        <v>0</v>
      </c>
    </row>
    <row r="1778" spans="2:8" x14ac:dyDescent="0.25">
      <c r="B1778" s="192">
        <f t="shared" si="144"/>
        <v>43174.958333329028</v>
      </c>
      <c r="C1778" s="16">
        <f t="shared" si="140"/>
        <v>3</v>
      </c>
      <c r="D1778" s="16">
        <f t="shared" si="141"/>
        <v>4</v>
      </c>
      <c r="E1778" s="16">
        <f t="shared" si="142"/>
        <v>1</v>
      </c>
      <c r="F1778" s="16">
        <f t="shared" si="143"/>
        <v>23</v>
      </c>
      <c r="G1778" s="195">
        <v>1776</v>
      </c>
      <c r="H1778" s="193">
        <v>0</v>
      </c>
    </row>
    <row r="1779" spans="2:8" x14ac:dyDescent="0.25">
      <c r="B1779" s="192">
        <f t="shared" si="144"/>
        <v>43174.999999995693</v>
      </c>
      <c r="C1779" s="16">
        <f t="shared" si="140"/>
        <v>3</v>
      </c>
      <c r="D1779" s="16">
        <f t="shared" si="141"/>
        <v>5</v>
      </c>
      <c r="E1779" s="16">
        <f t="shared" si="142"/>
        <v>1</v>
      </c>
      <c r="F1779" s="16">
        <f t="shared" si="143"/>
        <v>0</v>
      </c>
      <c r="G1779" s="195">
        <v>1777</v>
      </c>
      <c r="H1779" s="193">
        <v>0</v>
      </c>
    </row>
    <row r="1780" spans="2:8" x14ac:dyDescent="0.25">
      <c r="B1780" s="192">
        <f t="shared" si="144"/>
        <v>43175.041666662357</v>
      </c>
      <c r="C1780" s="16">
        <f t="shared" si="140"/>
        <v>3</v>
      </c>
      <c r="D1780" s="16">
        <f t="shared" si="141"/>
        <v>5</v>
      </c>
      <c r="E1780" s="16">
        <f t="shared" si="142"/>
        <v>1</v>
      </c>
      <c r="F1780" s="16">
        <f t="shared" si="143"/>
        <v>1</v>
      </c>
      <c r="G1780" s="195">
        <v>1778</v>
      </c>
      <c r="H1780" s="193">
        <v>0</v>
      </c>
    </row>
    <row r="1781" spans="2:8" x14ac:dyDescent="0.25">
      <c r="B1781" s="192">
        <f t="shared" si="144"/>
        <v>43175.083333329021</v>
      </c>
      <c r="C1781" s="16">
        <f t="shared" si="140"/>
        <v>3</v>
      </c>
      <c r="D1781" s="16">
        <f t="shared" si="141"/>
        <v>5</v>
      </c>
      <c r="E1781" s="16">
        <f t="shared" si="142"/>
        <v>1</v>
      </c>
      <c r="F1781" s="16">
        <f t="shared" si="143"/>
        <v>2</v>
      </c>
      <c r="G1781" s="195">
        <v>1779</v>
      </c>
      <c r="H1781" s="193">
        <v>0</v>
      </c>
    </row>
    <row r="1782" spans="2:8" x14ac:dyDescent="0.25">
      <c r="B1782" s="192">
        <f t="shared" si="144"/>
        <v>43175.124999995685</v>
      </c>
      <c r="C1782" s="16">
        <f t="shared" si="140"/>
        <v>3</v>
      </c>
      <c r="D1782" s="16">
        <f t="shared" si="141"/>
        <v>5</v>
      </c>
      <c r="E1782" s="16">
        <f t="shared" si="142"/>
        <v>1</v>
      </c>
      <c r="F1782" s="16">
        <f t="shared" si="143"/>
        <v>3</v>
      </c>
      <c r="G1782" s="195">
        <v>1780</v>
      </c>
      <c r="H1782" s="193">
        <v>0</v>
      </c>
    </row>
    <row r="1783" spans="2:8" x14ac:dyDescent="0.25">
      <c r="B1783" s="192">
        <f t="shared" si="144"/>
        <v>43175.16666666235</v>
      </c>
      <c r="C1783" s="16">
        <f t="shared" si="140"/>
        <v>3</v>
      </c>
      <c r="D1783" s="16">
        <f t="shared" si="141"/>
        <v>5</v>
      </c>
      <c r="E1783" s="16">
        <f t="shared" si="142"/>
        <v>1</v>
      </c>
      <c r="F1783" s="16">
        <f t="shared" si="143"/>
        <v>4</v>
      </c>
      <c r="G1783" s="195">
        <v>1781</v>
      </c>
      <c r="H1783" s="193">
        <v>0</v>
      </c>
    </row>
    <row r="1784" spans="2:8" x14ac:dyDescent="0.25">
      <c r="B1784" s="192">
        <f t="shared" si="144"/>
        <v>43175.208333329014</v>
      </c>
      <c r="C1784" s="16">
        <f t="shared" si="140"/>
        <v>3</v>
      </c>
      <c r="D1784" s="16">
        <f t="shared" si="141"/>
        <v>5</v>
      </c>
      <c r="E1784" s="16">
        <f t="shared" si="142"/>
        <v>1</v>
      </c>
      <c r="F1784" s="16">
        <f t="shared" si="143"/>
        <v>5</v>
      </c>
      <c r="G1784" s="195">
        <v>1782</v>
      </c>
      <c r="H1784" s="193">
        <v>0</v>
      </c>
    </row>
    <row r="1785" spans="2:8" x14ac:dyDescent="0.25">
      <c r="B1785" s="192">
        <f t="shared" si="144"/>
        <v>43175.249999995678</v>
      </c>
      <c r="C1785" s="16">
        <f t="shared" si="140"/>
        <v>3</v>
      </c>
      <c r="D1785" s="16">
        <f t="shared" si="141"/>
        <v>5</v>
      </c>
      <c r="E1785" s="16">
        <f t="shared" si="142"/>
        <v>1</v>
      </c>
      <c r="F1785" s="16">
        <f t="shared" si="143"/>
        <v>6</v>
      </c>
      <c r="G1785" s="195">
        <v>1783</v>
      </c>
      <c r="H1785" s="193">
        <v>5.4886750000000002E-3</v>
      </c>
    </row>
    <row r="1786" spans="2:8" x14ac:dyDescent="0.25">
      <c r="B1786" s="192">
        <f t="shared" si="144"/>
        <v>43175.291666662342</v>
      </c>
      <c r="C1786" s="16">
        <f t="shared" si="140"/>
        <v>3</v>
      </c>
      <c r="D1786" s="16">
        <f t="shared" si="141"/>
        <v>5</v>
      </c>
      <c r="E1786" s="16">
        <f t="shared" si="142"/>
        <v>1</v>
      </c>
      <c r="F1786" s="16">
        <f t="shared" si="143"/>
        <v>7</v>
      </c>
      <c r="G1786" s="195">
        <v>1784</v>
      </c>
      <c r="H1786" s="193">
        <v>9.8252882999999999E-2</v>
      </c>
    </row>
    <row r="1787" spans="2:8" x14ac:dyDescent="0.25">
      <c r="B1787" s="192">
        <f t="shared" si="144"/>
        <v>43175.333333329007</v>
      </c>
      <c r="C1787" s="16">
        <f t="shared" si="140"/>
        <v>3</v>
      </c>
      <c r="D1787" s="16">
        <f t="shared" si="141"/>
        <v>5</v>
      </c>
      <c r="E1787" s="16">
        <f t="shared" si="142"/>
        <v>1</v>
      </c>
      <c r="F1787" s="16">
        <f t="shared" si="143"/>
        <v>8</v>
      </c>
      <c r="G1787" s="195">
        <v>1785</v>
      </c>
      <c r="H1787" s="193">
        <v>0.24929158700000001</v>
      </c>
    </row>
    <row r="1788" spans="2:8" x14ac:dyDescent="0.25">
      <c r="B1788" s="192">
        <f t="shared" si="144"/>
        <v>43175.374999995671</v>
      </c>
      <c r="C1788" s="16">
        <f t="shared" si="140"/>
        <v>3</v>
      </c>
      <c r="D1788" s="16">
        <f t="shared" si="141"/>
        <v>5</v>
      </c>
      <c r="E1788" s="16">
        <f t="shared" si="142"/>
        <v>1</v>
      </c>
      <c r="F1788" s="16">
        <f t="shared" si="143"/>
        <v>9</v>
      </c>
      <c r="G1788" s="195">
        <v>1786</v>
      </c>
      <c r="H1788" s="193">
        <v>0.39960105099999998</v>
      </c>
    </row>
    <row r="1789" spans="2:8" x14ac:dyDescent="0.25">
      <c r="B1789" s="192">
        <f t="shared" si="144"/>
        <v>43175.416666662335</v>
      </c>
      <c r="C1789" s="16">
        <f t="shared" si="140"/>
        <v>3</v>
      </c>
      <c r="D1789" s="16">
        <f t="shared" si="141"/>
        <v>5</v>
      </c>
      <c r="E1789" s="16">
        <f t="shared" si="142"/>
        <v>1</v>
      </c>
      <c r="F1789" s="16">
        <f t="shared" si="143"/>
        <v>10</v>
      </c>
      <c r="G1789" s="195">
        <v>1787</v>
      </c>
      <c r="H1789" s="193">
        <v>0.50491401000000002</v>
      </c>
    </row>
    <row r="1790" spans="2:8" x14ac:dyDescent="0.25">
      <c r="B1790" s="192">
        <f t="shared" si="144"/>
        <v>43175.458333328999</v>
      </c>
      <c r="C1790" s="16">
        <f t="shared" si="140"/>
        <v>3</v>
      </c>
      <c r="D1790" s="16">
        <f t="shared" si="141"/>
        <v>5</v>
      </c>
      <c r="E1790" s="16">
        <f t="shared" si="142"/>
        <v>1</v>
      </c>
      <c r="F1790" s="16">
        <f t="shared" si="143"/>
        <v>11</v>
      </c>
      <c r="G1790" s="195">
        <v>1788</v>
      </c>
      <c r="H1790" s="193">
        <v>0.53911036199999995</v>
      </c>
    </row>
    <row r="1791" spans="2:8" x14ac:dyDescent="0.25">
      <c r="B1791" s="192">
        <f t="shared" si="144"/>
        <v>43175.499999995664</v>
      </c>
      <c r="C1791" s="16">
        <f t="shared" si="140"/>
        <v>3</v>
      </c>
      <c r="D1791" s="16">
        <f t="shared" si="141"/>
        <v>5</v>
      </c>
      <c r="E1791" s="16">
        <f t="shared" si="142"/>
        <v>1</v>
      </c>
      <c r="F1791" s="16">
        <f t="shared" si="143"/>
        <v>12</v>
      </c>
      <c r="G1791" s="195">
        <v>1789</v>
      </c>
      <c r="H1791" s="193">
        <v>0.51905070900000005</v>
      </c>
    </row>
    <row r="1792" spans="2:8" x14ac:dyDescent="0.25">
      <c r="B1792" s="192">
        <f t="shared" si="144"/>
        <v>43175.541666662328</v>
      </c>
      <c r="C1792" s="16">
        <f t="shared" si="140"/>
        <v>3</v>
      </c>
      <c r="D1792" s="16">
        <f t="shared" si="141"/>
        <v>5</v>
      </c>
      <c r="E1792" s="16">
        <f t="shared" si="142"/>
        <v>1</v>
      </c>
      <c r="F1792" s="16">
        <f t="shared" si="143"/>
        <v>13</v>
      </c>
      <c r="G1792" s="195">
        <v>1790</v>
      </c>
      <c r="H1792" s="193">
        <v>0.48879749300000003</v>
      </c>
    </row>
    <row r="1793" spans="2:8" x14ac:dyDescent="0.25">
      <c r="B1793" s="192">
        <f t="shared" si="144"/>
        <v>43175.583333328992</v>
      </c>
      <c r="C1793" s="16">
        <f t="shared" si="140"/>
        <v>3</v>
      </c>
      <c r="D1793" s="16">
        <f t="shared" si="141"/>
        <v>5</v>
      </c>
      <c r="E1793" s="16">
        <f t="shared" si="142"/>
        <v>1</v>
      </c>
      <c r="F1793" s="16">
        <f t="shared" si="143"/>
        <v>14</v>
      </c>
      <c r="G1793" s="195">
        <v>1791</v>
      </c>
      <c r="H1793" s="193">
        <v>0.44937792900000001</v>
      </c>
    </row>
    <row r="1794" spans="2:8" x14ac:dyDescent="0.25">
      <c r="B1794" s="192">
        <f t="shared" si="144"/>
        <v>43175.624999995656</v>
      </c>
      <c r="C1794" s="16">
        <f t="shared" si="140"/>
        <v>3</v>
      </c>
      <c r="D1794" s="16">
        <f t="shared" si="141"/>
        <v>5</v>
      </c>
      <c r="E1794" s="16">
        <f t="shared" si="142"/>
        <v>1</v>
      </c>
      <c r="F1794" s="16">
        <f t="shared" si="143"/>
        <v>15</v>
      </c>
      <c r="G1794" s="195">
        <v>1792</v>
      </c>
      <c r="H1794" s="193">
        <v>0.34726792099999998</v>
      </c>
    </row>
    <row r="1795" spans="2:8" x14ac:dyDescent="0.25">
      <c r="B1795" s="192">
        <f t="shared" si="144"/>
        <v>43175.66666666232</v>
      </c>
      <c r="C1795" s="16">
        <f t="shared" si="140"/>
        <v>3</v>
      </c>
      <c r="D1795" s="16">
        <f t="shared" si="141"/>
        <v>5</v>
      </c>
      <c r="E1795" s="16">
        <f t="shared" si="142"/>
        <v>1</v>
      </c>
      <c r="F1795" s="16">
        <f t="shared" si="143"/>
        <v>16</v>
      </c>
      <c r="G1795" s="195">
        <v>1793</v>
      </c>
      <c r="H1795" s="193">
        <v>0.230894927</v>
      </c>
    </row>
    <row r="1796" spans="2:8" x14ac:dyDescent="0.25">
      <c r="B1796" s="192">
        <f t="shared" si="144"/>
        <v>43175.708333328985</v>
      </c>
      <c r="C1796" s="16">
        <f t="shared" ref="C1796:C1859" si="145">MONTH(B1796)</f>
        <v>3</v>
      </c>
      <c r="D1796" s="16">
        <f t="shared" ref="D1796:D1859" si="146">WEEKDAY(B1796,2)</f>
        <v>5</v>
      </c>
      <c r="E1796" s="16">
        <f t="shared" ref="E1796:E1859" si="147">IF(D1796&lt;6,1,2)</f>
        <v>1</v>
      </c>
      <c r="F1796" s="16">
        <f t="shared" ref="F1796:F1859" si="148">HOUR(B1796)</f>
        <v>17</v>
      </c>
      <c r="G1796" s="195">
        <v>1794</v>
      </c>
      <c r="H1796" s="193">
        <v>0.113029377</v>
      </c>
    </row>
    <row r="1797" spans="2:8" x14ac:dyDescent="0.25">
      <c r="B1797" s="192">
        <f t="shared" ref="B1797:B1860" si="149">B1796+1/24</f>
        <v>43175.749999995649</v>
      </c>
      <c r="C1797" s="16">
        <f t="shared" si="145"/>
        <v>3</v>
      </c>
      <c r="D1797" s="16">
        <f t="shared" si="146"/>
        <v>5</v>
      </c>
      <c r="E1797" s="16">
        <f t="shared" si="147"/>
        <v>1</v>
      </c>
      <c r="F1797" s="16">
        <f t="shared" si="148"/>
        <v>18</v>
      </c>
      <c r="G1797" s="195">
        <v>1795</v>
      </c>
      <c r="H1797" s="193">
        <v>6.3177989999999998E-3</v>
      </c>
    </row>
    <row r="1798" spans="2:8" x14ac:dyDescent="0.25">
      <c r="B1798" s="192">
        <f t="shared" si="149"/>
        <v>43175.791666662313</v>
      </c>
      <c r="C1798" s="16">
        <f t="shared" si="145"/>
        <v>3</v>
      </c>
      <c r="D1798" s="16">
        <f t="shared" si="146"/>
        <v>5</v>
      </c>
      <c r="E1798" s="16">
        <f t="shared" si="147"/>
        <v>1</v>
      </c>
      <c r="F1798" s="16">
        <f t="shared" si="148"/>
        <v>19</v>
      </c>
      <c r="G1798" s="195">
        <v>1796</v>
      </c>
      <c r="H1798" s="193">
        <v>0</v>
      </c>
    </row>
    <row r="1799" spans="2:8" x14ac:dyDescent="0.25">
      <c r="B1799" s="192">
        <f t="shared" si="149"/>
        <v>43175.833333328977</v>
      </c>
      <c r="C1799" s="16">
        <f t="shared" si="145"/>
        <v>3</v>
      </c>
      <c r="D1799" s="16">
        <f t="shared" si="146"/>
        <v>5</v>
      </c>
      <c r="E1799" s="16">
        <f t="shared" si="147"/>
        <v>1</v>
      </c>
      <c r="F1799" s="16">
        <f t="shared" si="148"/>
        <v>20</v>
      </c>
      <c r="G1799" s="195">
        <v>1797</v>
      </c>
      <c r="H1799" s="193">
        <v>0</v>
      </c>
    </row>
    <row r="1800" spans="2:8" x14ac:dyDescent="0.25">
      <c r="B1800" s="192">
        <f t="shared" si="149"/>
        <v>43175.874999995642</v>
      </c>
      <c r="C1800" s="16">
        <f t="shared" si="145"/>
        <v>3</v>
      </c>
      <c r="D1800" s="16">
        <f t="shared" si="146"/>
        <v>5</v>
      </c>
      <c r="E1800" s="16">
        <f t="shared" si="147"/>
        <v>1</v>
      </c>
      <c r="F1800" s="16">
        <f t="shared" si="148"/>
        <v>21</v>
      </c>
      <c r="G1800" s="195">
        <v>1798</v>
      </c>
      <c r="H1800" s="193">
        <v>0</v>
      </c>
    </row>
    <row r="1801" spans="2:8" x14ac:dyDescent="0.25">
      <c r="B1801" s="192">
        <f t="shared" si="149"/>
        <v>43175.916666662306</v>
      </c>
      <c r="C1801" s="16">
        <f t="shared" si="145"/>
        <v>3</v>
      </c>
      <c r="D1801" s="16">
        <f t="shared" si="146"/>
        <v>5</v>
      </c>
      <c r="E1801" s="16">
        <f t="shared" si="147"/>
        <v>1</v>
      </c>
      <c r="F1801" s="16">
        <f t="shared" si="148"/>
        <v>22</v>
      </c>
      <c r="G1801" s="195">
        <v>1799</v>
      </c>
      <c r="H1801" s="193">
        <v>0</v>
      </c>
    </row>
    <row r="1802" spans="2:8" x14ac:dyDescent="0.25">
      <c r="B1802" s="192">
        <f t="shared" si="149"/>
        <v>43175.95833332897</v>
      </c>
      <c r="C1802" s="16">
        <f t="shared" si="145"/>
        <v>3</v>
      </c>
      <c r="D1802" s="16">
        <f t="shared" si="146"/>
        <v>5</v>
      </c>
      <c r="E1802" s="16">
        <f t="shared" si="147"/>
        <v>1</v>
      </c>
      <c r="F1802" s="16">
        <f t="shared" si="148"/>
        <v>23</v>
      </c>
      <c r="G1802" s="195">
        <v>1800</v>
      </c>
      <c r="H1802" s="193">
        <v>0</v>
      </c>
    </row>
    <row r="1803" spans="2:8" x14ac:dyDescent="0.25">
      <c r="B1803" s="192">
        <f t="shared" si="149"/>
        <v>43175.999999995634</v>
      </c>
      <c r="C1803" s="16">
        <f t="shared" si="145"/>
        <v>3</v>
      </c>
      <c r="D1803" s="16">
        <f t="shared" si="146"/>
        <v>6</v>
      </c>
      <c r="E1803" s="16">
        <f t="shared" si="147"/>
        <v>2</v>
      </c>
      <c r="F1803" s="16">
        <f t="shared" si="148"/>
        <v>0</v>
      </c>
      <c r="G1803" s="195">
        <v>1801</v>
      </c>
      <c r="H1803" s="193">
        <v>0</v>
      </c>
    </row>
    <row r="1804" spans="2:8" x14ac:dyDescent="0.25">
      <c r="B1804" s="192">
        <f t="shared" si="149"/>
        <v>43176.041666662299</v>
      </c>
      <c r="C1804" s="16">
        <f t="shared" si="145"/>
        <v>3</v>
      </c>
      <c r="D1804" s="16">
        <f t="shared" si="146"/>
        <v>6</v>
      </c>
      <c r="E1804" s="16">
        <f t="shared" si="147"/>
        <v>2</v>
      </c>
      <c r="F1804" s="16">
        <f t="shared" si="148"/>
        <v>1</v>
      </c>
      <c r="G1804" s="195">
        <v>1802</v>
      </c>
      <c r="H1804" s="193">
        <v>0</v>
      </c>
    </row>
    <row r="1805" spans="2:8" x14ac:dyDescent="0.25">
      <c r="B1805" s="192">
        <f t="shared" si="149"/>
        <v>43176.083333328963</v>
      </c>
      <c r="C1805" s="16">
        <f t="shared" si="145"/>
        <v>3</v>
      </c>
      <c r="D1805" s="16">
        <f t="shared" si="146"/>
        <v>6</v>
      </c>
      <c r="E1805" s="16">
        <f t="shared" si="147"/>
        <v>2</v>
      </c>
      <c r="F1805" s="16">
        <f t="shared" si="148"/>
        <v>2</v>
      </c>
      <c r="G1805" s="195">
        <v>1803</v>
      </c>
      <c r="H1805" s="193">
        <v>0</v>
      </c>
    </row>
    <row r="1806" spans="2:8" x14ac:dyDescent="0.25">
      <c r="B1806" s="192">
        <f t="shared" si="149"/>
        <v>43176.124999995627</v>
      </c>
      <c r="C1806" s="16">
        <f t="shared" si="145"/>
        <v>3</v>
      </c>
      <c r="D1806" s="16">
        <f t="shared" si="146"/>
        <v>6</v>
      </c>
      <c r="E1806" s="16">
        <f t="shared" si="147"/>
        <v>2</v>
      </c>
      <c r="F1806" s="16">
        <f t="shared" si="148"/>
        <v>3</v>
      </c>
      <c r="G1806" s="195">
        <v>1804</v>
      </c>
      <c r="H1806" s="193">
        <v>0</v>
      </c>
    </row>
    <row r="1807" spans="2:8" x14ac:dyDescent="0.25">
      <c r="B1807" s="192">
        <f t="shared" si="149"/>
        <v>43176.166666662291</v>
      </c>
      <c r="C1807" s="16">
        <f t="shared" si="145"/>
        <v>3</v>
      </c>
      <c r="D1807" s="16">
        <f t="shared" si="146"/>
        <v>6</v>
      </c>
      <c r="E1807" s="16">
        <f t="shared" si="147"/>
        <v>2</v>
      </c>
      <c r="F1807" s="16">
        <f t="shared" si="148"/>
        <v>4</v>
      </c>
      <c r="G1807" s="195">
        <v>1805</v>
      </c>
      <c r="H1807" s="193">
        <v>0</v>
      </c>
    </row>
    <row r="1808" spans="2:8" x14ac:dyDescent="0.25">
      <c r="B1808" s="192">
        <f t="shared" si="149"/>
        <v>43176.208333328956</v>
      </c>
      <c r="C1808" s="16">
        <f t="shared" si="145"/>
        <v>3</v>
      </c>
      <c r="D1808" s="16">
        <f t="shared" si="146"/>
        <v>6</v>
      </c>
      <c r="E1808" s="16">
        <f t="shared" si="147"/>
        <v>2</v>
      </c>
      <c r="F1808" s="16">
        <f t="shared" si="148"/>
        <v>5</v>
      </c>
      <c r="G1808" s="195">
        <v>1806</v>
      </c>
      <c r="H1808" s="193">
        <v>0</v>
      </c>
    </row>
    <row r="1809" spans="2:8" x14ac:dyDescent="0.25">
      <c r="B1809" s="192">
        <f t="shared" si="149"/>
        <v>43176.24999999562</v>
      </c>
      <c r="C1809" s="16">
        <f t="shared" si="145"/>
        <v>3</v>
      </c>
      <c r="D1809" s="16">
        <f t="shared" si="146"/>
        <v>6</v>
      </c>
      <c r="E1809" s="16">
        <f t="shared" si="147"/>
        <v>2</v>
      </c>
      <c r="F1809" s="16">
        <f t="shared" si="148"/>
        <v>6</v>
      </c>
      <c r="G1809" s="195">
        <v>1807</v>
      </c>
      <c r="H1809" s="193">
        <v>6.2037680000000001E-3</v>
      </c>
    </row>
    <row r="1810" spans="2:8" x14ac:dyDescent="0.25">
      <c r="B1810" s="192">
        <f t="shared" si="149"/>
        <v>43176.291666662284</v>
      </c>
      <c r="C1810" s="16">
        <f t="shared" si="145"/>
        <v>3</v>
      </c>
      <c r="D1810" s="16">
        <f t="shared" si="146"/>
        <v>6</v>
      </c>
      <c r="E1810" s="16">
        <f t="shared" si="147"/>
        <v>2</v>
      </c>
      <c r="F1810" s="16">
        <f t="shared" si="148"/>
        <v>7</v>
      </c>
      <c r="G1810" s="195">
        <v>1808</v>
      </c>
      <c r="H1810" s="193">
        <v>0.104781965</v>
      </c>
    </row>
    <row r="1811" spans="2:8" x14ac:dyDescent="0.25">
      <c r="B1811" s="192">
        <f t="shared" si="149"/>
        <v>43176.333333328948</v>
      </c>
      <c r="C1811" s="16">
        <f t="shared" si="145"/>
        <v>3</v>
      </c>
      <c r="D1811" s="16">
        <f t="shared" si="146"/>
        <v>6</v>
      </c>
      <c r="E1811" s="16">
        <f t="shared" si="147"/>
        <v>2</v>
      </c>
      <c r="F1811" s="16">
        <f t="shared" si="148"/>
        <v>8</v>
      </c>
      <c r="G1811" s="195">
        <v>1809</v>
      </c>
      <c r="H1811" s="193">
        <v>0.26758974600000002</v>
      </c>
    </row>
    <row r="1812" spans="2:8" x14ac:dyDescent="0.25">
      <c r="B1812" s="192">
        <f t="shared" si="149"/>
        <v>43176.374999995613</v>
      </c>
      <c r="C1812" s="16">
        <f t="shared" si="145"/>
        <v>3</v>
      </c>
      <c r="D1812" s="16">
        <f t="shared" si="146"/>
        <v>6</v>
      </c>
      <c r="E1812" s="16">
        <f t="shared" si="147"/>
        <v>2</v>
      </c>
      <c r="F1812" s="16">
        <f t="shared" si="148"/>
        <v>9</v>
      </c>
      <c r="G1812" s="195">
        <v>1810</v>
      </c>
      <c r="H1812" s="193">
        <v>0.417493322</v>
      </c>
    </row>
    <row r="1813" spans="2:8" x14ac:dyDescent="0.25">
      <c r="B1813" s="192">
        <f t="shared" si="149"/>
        <v>43176.416666662277</v>
      </c>
      <c r="C1813" s="16">
        <f t="shared" si="145"/>
        <v>3</v>
      </c>
      <c r="D1813" s="16">
        <f t="shared" si="146"/>
        <v>6</v>
      </c>
      <c r="E1813" s="16">
        <f t="shared" si="147"/>
        <v>2</v>
      </c>
      <c r="F1813" s="16">
        <f t="shared" si="148"/>
        <v>10</v>
      </c>
      <c r="G1813" s="195">
        <v>1811</v>
      </c>
      <c r="H1813" s="193">
        <v>0.53386266000000004</v>
      </c>
    </row>
    <row r="1814" spans="2:8" x14ac:dyDescent="0.25">
      <c r="B1814" s="192">
        <f t="shared" si="149"/>
        <v>43176.458333328941</v>
      </c>
      <c r="C1814" s="16">
        <f t="shared" si="145"/>
        <v>3</v>
      </c>
      <c r="D1814" s="16">
        <f t="shared" si="146"/>
        <v>6</v>
      </c>
      <c r="E1814" s="16">
        <f t="shared" si="147"/>
        <v>2</v>
      </c>
      <c r="F1814" s="16">
        <f t="shared" si="148"/>
        <v>11</v>
      </c>
      <c r="G1814" s="195">
        <v>1812</v>
      </c>
      <c r="H1814" s="193">
        <v>0.52808188199999995</v>
      </c>
    </row>
    <row r="1815" spans="2:8" x14ac:dyDescent="0.25">
      <c r="B1815" s="192">
        <f t="shared" si="149"/>
        <v>43176.499999995605</v>
      </c>
      <c r="C1815" s="16">
        <f t="shared" si="145"/>
        <v>3</v>
      </c>
      <c r="D1815" s="16">
        <f t="shared" si="146"/>
        <v>6</v>
      </c>
      <c r="E1815" s="16">
        <f t="shared" si="147"/>
        <v>2</v>
      </c>
      <c r="F1815" s="16">
        <f t="shared" si="148"/>
        <v>12</v>
      </c>
      <c r="G1815" s="195">
        <v>1813</v>
      </c>
      <c r="H1815" s="193">
        <v>0.47015229600000003</v>
      </c>
    </row>
    <row r="1816" spans="2:8" x14ac:dyDescent="0.25">
      <c r="B1816" s="192">
        <f t="shared" si="149"/>
        <v>43176.54166666227</v>
      </c>
      <c r="C1816" s="16">
        <f t="shared" si="145"/>
        <v>3</v>
      </c>
      <c r="D1816" s="16">
        <f t="shared" si="146"/>
        <v>6</v>
      </c>
      <c r="E1816" s="16">
        <f t="shared" si="147"/>
        <v>2</v>
      </c>
      <c r="F1816" s="16">
        <f t="shared" si="148"/>
        <v>13</v>
      </c>
      <c r="G1816" s="195">
        <v>1814</v>
      </c>
      <c r="H1816" s="193">
        <v>0.39208110699999998</v>
      </c>
    </row>
    <row r="1817" spans="2:8" x14ac:dyDescent="0.25">
      <c r="B1817" s="192">
        <f t="shared" si="149"/>
        <v>43176.583333328934</v>
      </c>
      <c r="C1817" s="16">
        <f t="shared" si="145"/>
        <v>3</v>
      </c>
      <c r="D1817" s="16">
        <f t="shared" si="146"/>
        <v>6</v>
      </c>
      <c r="E1817" s="16">
        <f t="shared" si="147"/>
        <v>2</v>
      </c>
      <c r="F1817" s="16">
        <f t="shared" si="148"/>
        <v>14</v>
      </c>
      <c r="G1817" s="195">
        <v>1815</v>
      </c>
      <c r="H1817" s="193">
        <v>0.34589203099999999</v>
      </c>
    </row>
    <row r="1818" spans="2:8" x14ac:dyDescent="0.25">
      <c r="B1818" s="192">
        <f t="shared" si="149"/>
        <v>43176.624999995598</v>
      </c>
      <c r="C1818" s="16">
        <f t="shared" si="145"/>
        <v>3</v>
      </c>
      <c r="D1818" s="16">
        <f t="shared" si="146"/>
        <v>6</v>
      </c>
      <c r="E1818" s="16">
        <f t="shared" si="147"/>
        <v>2</v>
      </c>
      <c r="F1818" s="16">
        <f t="shared" si="148"/>
        <v>15</v>
      </c>
      <c r="G1818" s="195">
        <v>1816</v>
      </c>
      <c r="H1818" s="193">
        <v>0.28013375099999999</v>
      </c>
    </row>
    <row r="1819" spans="2:8" x14ac:dyDescent="0.25">
      <c r="B1819" s="192">
        <f t="shared" si="149"/>
        <v>43176.666666662262</v>
      </c>
      <c r="C1819" s="16">
        <f t="shared" si="145"/>
        <v>3</v>
      </c>
      <c r="D1819" s="16">
        <f t="shared" si="146"/>
        <v>6</v>
      </c>
      <c r="E1819" s="16">
        <f t="shared" si="147"/>
        <v>2</v>
      </c>
      <c r="F1819" s="16">
        <f t="shared" si="148"/>
        <v>16</v>
      </c>
      <c r="G1819" s="195">
        <v>1817</v>
      </c>
      <c r="H1819" s="193">
        <v>0.19858648500000001</v>
      </c>
    </row>
    <row r="1820" spans="2:8" x14ac:dyDescent="0.25">
      <c r="B1820" s="192">
        <f t="shared" si="149"/>
        <v>43176.708333328927</v>
      </c>
      <c r="C1820" s="16">
        <f t="shared" si="145"/>
        <v>3</v>
      </c>
      <c r="D1820" s="16">
        <f t="shared" si="146"/>
        <v>6</v>
      </c>
      <c r="E1820" s="16">
        <f t="shared" si="147"/>
        <v>2</v>
      </c>
      <c r="F1820" s="16">
        <f t="shared" si="148"/>
        <v>17</v>
      </c>
      <c r="G1820" s="195">
        <v>1818</v>
      </c>
      <c r="H1820" s="193">
        <v>0.11048662099999999</v>
      </c>
    </row>
    <row r="1821" spans="2:8" x14ac:dyDescent="0.25">
      <c r="B1821" s="192">
        <f t="shared" si="149"/>
        <v>43176.749999995591</v>
      </c>
      <c r="C1821" s="16">
        <f t="shared" si="145"/>
        <v>3</v>
      </c>
      <c r="D1821" s="16">
        <f t="shared" si="146"/>
        <v>6</v>
      </c>
      <c r="E1821" s="16">
        <f t="shared" si="147"/>
        <v>2</v>
      </c>
      <c r="F1821" s="16">
        <f t="shared" si="148"/>
        <v>18</v>
      </c>
      <c r="G1821" s="195">
        <v>1819</v>
      </c>
      <c r="H1821" s="193">
        <v>6.1518329999999998E-3</v>
      </c>
    </row>
    <row r="1822" spans="2:8" x14ac:dyDescent="0.25">
      <c r="B1822" s="192">
        <f t="shared" si="149"/>
        <v>43176.791666662255</v>
      </c>
      <c r="C1822" s="16">
        <f t="shared" si="145"/>
        <v>3</v>
      </c>
      <c r="D1822" s="16">
        <f t="shared" si="146"/>
        <v>6</v>
      </c>
      <c r="E1822" s="16">
        <f t="shared" si="147"/>
        <v>2</v>
      </c>
      <c r="F1822" s="16">
        <f t="shared" si="148"/>
        <v>19</v>
      </c>
      <c r="G1822" s="195">
        <v>1820</v>
      </c>
      <c r="H1822" s="193">
        <v>0</v>
      </c>
    </row>
    <row r="1823" spans="2:8" x14ac:dyDescent="0.25">
      <c r="B1823" s="192">
        <f t="shared" si="149"/>
        <v>43176.833333328919</v>
      </c>
      <c r="C1823" s="16">
        <f t="shared" si="145"/>
        <v>3</v>
      </c>
      <c r="D1823" s="16">
        <f t="shared" si="146"/>
        <v>6</v>
      </c>
      <c r="E1823" s="16">
        <f t="shared" si="147"/>
        <v>2</v>
      </c>
      <c r="F1823" s="16">
        <f t="shared" si="148"/>
        <v>20</v>
      </c>
      <c r="G1823" s="195">
        <v>1821</v>
      </c>
      <c r="H1823" s="193">
        <v>0</v>
      </c>
    </row>
    <row r="1824" spans="2:8" x14ac:dyDescent="0.25">
      <c r="B1824" s="192">
        <f t="shared" si="149"/>
        <v>43176.874999995583</v>
      </c>
      <c r="C1824" s="16">
        <f t="shared" si="145"/>
        <v>3</v>
      </c>
      <c r="D1824" s="16">
        <f t="shared" si="146"/>
        <v>6</v>
      </c>
      <c r="E1824" s="16">
        <f t="shared" si="147"/>
        <v>2</v>
      </c>
      <c r="F1824" s="16">
        <f t="shared" si="148"/>
        <v>21</v>
      </c>
      <c r="G1824" s="195">
        <v>1822</v>
      </c>
      <c r="H1824" s="193">
        <v>0</v>
      </c>
    </row>
    <row r="1825" spans="2:8" x14ac:dyDescent="0.25">
      <c r="B1825" s="192">
        <f t="shared" si="149"/>
        <v>43176.916666662248</v>
      </c>
      <c r="C1825" s="16">
        <f t="shared" si="145"/>
        <v>3</v>
      </c>
      <c r="D1825" s="16">
        <f t="shared" si="146"/>
        <v>6</v>
      </c>
      <c r="E1825" s="16">
        <f t="shared" si="147"/>
        <v>2</v>
      </c>
      <c r="F1825" s="16">
        <f t="shared" si="148"/>
        <v>22</v>
      </c>
      <c r="G1825" s="195">
        <v>1823</v>
      </c>
      <c r="H1825" s="193">
        <v>0</v>
      </c>
    </row>
    <row r="1826" spans="2:8" x14ac:dyDescent="0.25">
      <c r="B1826" s="192">
        <f t="shared" si="149"/>
        <v>43176.958333328912</v>
      </c>
      <c r="C1826" s="16">
        <f t="shared" si="145"/>
        <v>3</v>
      </c>
      <c r="D1826" s="16">
        <f t="shared" si="146"/>
        <v>6</v>
      </c>
      <c r="E1826" s="16">
        <f t="shared" si="147"/>
        <v>2</v>
      </c>
      <c r="F1826" s="16">
        <f t="shared" si="148"/>
        <v>23</v>
      </c>
      <c r="G1826" s="195">
        <v>1824</v>
      </c>
      <c r="H1826" s="193">
        <v>0</v>
      </c>
    </row>
    <row r="1827" spans="2:8" x14ac:dyDescent="0.25">
      <c r="B1827" s="192">
        <f t="shared" si="149"/>
        <v>43176.999999995576</v>
      </c>
      <c r="C1827" s="16">
        <f t="shared" si="145"/>
        <v>3</v>
      </c>
      <c r="D1827" s="16">
        <f t="shared" si="146"/>
        <v>7</v>
      </c>
      <c r="E1827" s="16">
        <f t="shared" si="147"/>
        <v>2</v>
      </c>
      <c r="F1827" s="16">
        <f t="shared" si="148"/>
        <v>0</v>
      </c>
      <c r="G1827" s="195">
        <v>1825</v>
      </c>
      <c r="H1827" s="193">
        <v>0</v>
      </c>
    </row>
    <row r="1828" spans="2:8" x14ac:dyDescent="0.25">
      <c r="B1828" s="192">
        <f t="shared" si="149"/>
        <v>43177.04166666224</v>
      </c>
      <c r="C1828" s="16">
        <f t="shared" si="145"/>
        <v>3</v>
      </c>
      <c r="D1828" s="16">
        <f t="shared" si="146"/>
        <v>7</v>
      </c>
      <c r="E1828" s="16">
        <f t="shared" si="147"/>
        <v>2</v>
      </c>
      <c r="F1828" s="16">
        <f t="shared" si="148"/>
        <v>1</v>
      </c>
      <c r="G1828" s="195">
        <v>1826</v>
      </c>
      <c r="H1828" s="193">
        <v>0</v>
      </c>
    </row>
    <row r="1829" spans="2:8" x14ac:dyDescent="0.25">
      <c r="B1829" s="192">
        <f t="shared" si="149"/>
        <v>43177.083333328905</v>
      </c>
      <c r="C1829" s="16">
        <f t="shared" si="145"/>
        <v>3</v>
      </c>
      <c r="D1829" s="16">
        <f t="shared" si="146"/>
        <v>7</v>
      </c>
      <c r="E1829" s="16">
        <f t="shared" si="147"/>
        <v>2</v>
      </c>
      <c r="F1829" s="16">
        <f t="shared" si="148"/>
        <v>2</v>
      </c>
      <c r="G1829" s="195">
        <v>1827</v>
      </c>
      <c r="H1829" s="193">
        <v>0</v>
      </c>
    </row>
    <row r="1830" spans="2:8" x14ac:dyDescent="0.25">
      <c r="B1830" s="192">
        <f t="shared" si="149"/>
        <v>43177.124999995569</v>
      </c>
      <c r="C1830" s="16">
        <f t="shared" si="145"/>
        <v>3</v>
      </c>
      <c r="D1830" s="16">
        <f t="shared" si="146"/>
        <v>7</v>
      </c>
      <c r="E1830" s="16">
        <f t="shared" si="147"/>
        <v>2</v>
      </c>
      <c r="F1830" s="16">
        <f t="shared" si="148"/>
        <v>3</v>
      </c>
      <c r="G1830" s="195">
        <v>1828</v>
      </c>
      <c r="H1830" s="193">
        <v>0</v>
      </c>
    </row>
    <row r="1831" spans="2:8" x14ac:dyDescent="0.25">
      <c r="B1831" s="192">
        <f t="shared" si="149"/>
        <v>43177.166666662233</v>
      </c>
      <c r="C1831" s="16">
        <f t="shared" si="145"/>
        <v>3</v>
      </c>
      <c r="D1831" s="16">
        <f t="shared" si="146"/>
        <v>7</v>
      </c>
      <c r="E1831" s="16">
        <f t="shared" si="147"/>
        <v>2</v>
      </c>
      <c r="F1831" s="16">
        <f t="shared" si="148"/>
        <v>4</v>
      </c>
      <c r="G1831" s="195">
        <v>1829</v>
      </c>
      <c r="H1831" s="193">
        <v>0</v>
      </c>
    </row>
    <row r="1832" spans="2:8" x14ac:dyDescent="0.25">
      <c r="B1832" s="192">
        <f t="shared" si="149"/>
        <v>43177.208333328897</v>
      </c>
      <c r="C1832" s="16">
        <f t="shared" si="145"/>
        <v>3</v>
      </c>
      <c r="D1832" s="16">
        <f t="shared" si="146"/>
        <v>7</v>
      </c>
      <c r="E1832" s="16">
        <f t="shared" si="147"/>
        <v>2</v>
      </c>
      <c r="F1832" s="16">
        <f t="shared" si="148"/>
        <v>5</v>
      </c>
      <c r="G1832" s="195">
        <v>1830</v>
      </c>
      <c r="H1832" s="193">
        <v>0</v>
      </c>
    </row>
    <row r="1833" spans="2:8" x14ac:dyDescent="0.25">
      <c r="B1833" s="192">
        <f t="shared" si="149"/>
        <v>43177.249999995562</v>
      </c>
      <c r="C1833" s="16">
        <f t="shared" si="145"/>
        <v>3</v>
      </c>
      <c r="D1833" s="16">
        <f t="shared" si="146"/>
        <v>7</v>
      </c>
      <c r="E1833" s="16">
        <f t="shared" si="147"/>
        <v>2</v>
      </c>
      <c r="F1833" s="16">
        <f t="shared" si="148"/>
        <v>6</v>
      </c>
      <c r="G1833" s="195">
        <v>1831</v>
      </c>
      <c r="H1833" s="193">
        <v>7.0026109999999997E-3</v>
      </c>
    </row>
    <row r="1834" spans="2:8" x14ac:dyDescent="0.25">
      <c r="B1834" s="192">
        <f t="shared" si="149"/>
        <v>43177.291666662226</v>
      </c>
      <c r="C1834" s="16">
        <f t="shared" si="145"/>
        <v>3</v>
      </c>
      <c r="D1834" s="16">
        <f t="shared" si="146"/>
        <v>7</v>
      </c>
      <c r="E1834" s="16">
        <f t="shared" si="147"/>
        <v>2</v>
      </c>
      <c r="F1834" s="16">
        <f t="shared" si="148"/>
        <v>7</v>
      </c>
      <c r="G1834" s="195">
        <v>1832</v>
      </c>
      <c r="H1834" s="193">
        <v>0.10529651700000001</v>
      </c>
    </row>
    <row r="1835" spans="2:8" x14ac:dyDescent="0.25">
      <c r="B1835" s="192">
        <f t="shared" si="149"/>
        <v>43177.33333332889</v>
      </c>
      <c r="C1835" s="16">
        <f t="shared" si="145"/>
        <v>3</v>
      </c>
      <c r="D1835" s="16">
        <f t="shared" si="146"/>
        <v>7</v>
      </c>
      <c r="E1835" s="16">
        <f t="shared" si="147"/>
        <v>2</v>
      </c>
      <c r="F1835" s="16">
        <f t="shared" si="148"/>
        <v>8</v>
      </c>
      <c r="G1835" s="195">
        <v>1833</v>
      </c>
      <c r="H1835" s="193">
        <v>0.24864978900000001</v>
      </c>
    </row>
    <row r="1836" spans="2:8" x14ac:dyDescent="0.25">
      <c r="B1836" s="192">
        <f t="shared" si="149"/>
        <v>43177.374999995554</v>
      </c>
      <c r="C1836" s="16">
        <f t="shared" si="145"/>
        <v>3</v>
      </c>
      <c r="D1836" s="16">
        <f t="shared" si="146"/>
        <v>7</v>
      </c>
      <c r="E1836" s="16">
        <f t="shared" si="147"/>
        <v>2</v>
      </c>
      <c r="F1836" s="16">
        <f t="shared" si="148"/>
        <v>9</v>
      </c>
      <c r="G1836" s="195">
        <v>1834</v>
      </c>
      <c r="H1836" s="193">
        <v>0.407292867</v>
      </c>
    </row>
    <row r="1837" spans="2:8" x14ac:dyDescent="0.25">
      <c r="B1837" s="192">
        <f t="shared" si="149"/>
        <v>43177.416666662219</v>
      </c>
      <c r="C1837" s="16">
        <f t="shared" si="145"/>
        <v>3</v>
      </c>
      <c r="D1837" s="16">
        <f t="shared" si="146"/>
        <v>7</v>
      </c>
      <c r="E1837" s="16">
        <f t="shared" si="147"/>
        <v>2</v>
      </c>
      <c r="F1837" s="16">
        <f t="shared" si="148"/>
        <v>10</v>
      </c>
      <c r="G1837" s="195">
        <v>1835</v>
      </c>
      <c r="H1837" s="193">
        <v>0.50232448299999999</v>
      </c>
    </row>
    <row r="1838" spans="2:8" x14ac:dyDescent="0.25">
      <c r="B1838" s="192">
        <f t="shared" si="149"/>
        <v>43177.458333328883</v>
      </c>
      <c r="C1838" s="16">
        <f t="shared" si="145"/>
        <v>3</v>
      </c>
      <c r="D1838" s="16">
        <f t="shared" si="146"/>
        <v>7</v>
      </c>
      <c r="E1838" s="16">
        <f t="shared" si="147"/>
        <v>2</v>
      </c>
      <c r="F1838" s="16">
        <f t="shared" si="148"/>
        <v>11</v>
      </c>
      <c r="G1838" s="195">
        <v>1836</v>
      </c>
      <c r="H1838" s="193">
        <v>0.55959529600000002</v>
      </c>
    </row>
    <row r="1839" spans="2:8" x14ac:dyDescent="0.25">
      <c r="B1839" s="192">
        <f t="shared" si="149"/>
        <v>43177.499999995547</v>
      </c>
      <c r="C1839" s="16">
        <f t="shared" si="145"/>
        <v>3</v>
      </c>
      <c r="D1839" s="16">
        <f t="shared" si="146"/>
        <v>7</v>
      </c>
      <c r="E1839" s="16">
        <f t="shared" si="147"/>
        <v>2</v>
      </c>
      <c r="F1839" s="16">
        <f t="shared" si="148"/>
        <v>12</v>
      </c>
      <c r="G1839" s="195">
        <v>1837</v>
      </c>
      <c r="H1839" s="193">
        <v>0.54670486600000001</v>
      </c>
    </row>
    <row r="1840" spans="2:8" x14ac:dyDescent="0.25">
      <c r="B1840" s="192">
        <f t="shared" si="149"/>
        <v>43177.541666662211</v>
      </c>
      <c r="C1840" s="16">
        <f t="shared" si="145"/>
        <v>3</v>
      </c>
      <c r="D1840" s="16">
        <f t="shared" si="146"/>
        <v>7</v>
      </c>
      <c r="E1840" s="16">
        <f t="shared" si="147"/>
        <v>2</v>
      </c>
      <c r="F1840" s="16">
        <f t="shared" si="148"/>
        <v>13</v>
      </c>
      <c r="G1840" s="195">
        <v>1838</v>
      </c>
      <c r="H1840" s="193">
        <v>0.46764702800000002</v>
      </c>
    </row>
    <row r="1841" spans="2:8" x14ac:dyDescent="0.25">
      <c r="B1841" s="192">
        <f t="shared" si="149"/>
        <v>43177.583333328876</v>
      </c>
      <c r="C1841" s="16">
        <f t="shared" si="145"/>
        <v>3</v>
      </c>
      <c r="D1841" s="16">
        <f t="shared" si="146"/>
        <v>7</v>
      </c>
      <c r="E1841" s="16">
        <f t="shared" si="147"/>
        <v>2</v>
      </c>
      <c r="F1841" s="16">
        <f t="shared" si="148"/>
        <v>14</v>
      </c>
      <c r="G1841" s="195">
        <v>1839</v>
      </c>
      <c r="H1841" s="193">
        <v>0.39171821099999998</v>
      </c>
    </row>
    <row r="1842" spans="2:8" x14ac:dyDescent="0.25">
      <c r="B1842" s="192">
        <f t="shared" si="149"/>
        <v>43177.62499999554</v>
      </c>
      <c r="C1842" s="16">
        <f t="shared" si="145"/>
        <v>3</v>
      </c>
      <c r="D1842" s="16">
        <f t="shared" si="146"/>
        <v>7</v>
      </c>
      <c r="E1842" s="16">
        <f t="shared" si="147"/>
        <v>2</v>
      </c>
      <c r="F1842" s="16">
        <f t="shared" si="148"/>
        <v>15</v>
      </c>
      <c r="G1842" s="195">
        <v>1840</v>
      </c>
      <c r="H1842" s="193">
        <v>0.30749684199999999</v>
      </c>
    </row>
    <row r="1843" spans="2:8" x14ac:dyDescent="0.25">
      <c r="B1843" s="192">
        <f t="shared" si="149"/>
        <v>43177.666666662204</v>
      </c>
      <c r="C1843" s="16">
        <f t="shared" si="145"/>
        <v>3</v>
      </c>
      <c r="D1843" s="16">
        <f t="shared" si="146"/>
        <v>7</v>
      </c>
      <c r="E1843" s="16">
        <f t="shared" si="147"/>
        <v>2</v>
      </c>
      <c r="F1843" s="16">
        <f t="shared" si="148"/>
        <v>16</v>
      </c>
      <c r="G1843" s="195">
        <v>1841</v>
      </c>
      <c r="H1843" s="193">
        <v>0.212884569</v>
      </c>
    </row>
    <row r="1844" spans="2:8" x14ac:dyDescent="0.25">
      <c r="B1844" s="192">
        <f t="shared" si="149"/>
        <v>43177.708333328868</v>
      </c>
      <c r="C1844" s="16">
        <f t="shared" si="145"/>
        <v>3</v>
      </c>
      <c r="D1844" s="16">
        <f t="shared" si="146"/>
        <v>7</v>
      </c>
      <c r="E1844" s="16">
        <f t="shared" si="147"/>
        <v>2</v>
      </c>
      <c r="F1844" s="16">
        <f t="shared" si="148"/>
        <v>17</v>
      </c>
      <c r="G1844" s="195">
        <v>1842</v>
      </c>
      <c r="H1844" s="193">
        <v>0.107482763</v>
      </c>
    </row>
    <row r="1845" spans="2:8" x14ac:dyDescent="0.25">
      <c r="B1845" s="192">
        <f t="shared" si="149"/>
        <v>43177.749999995533</v>
      </c>
      <c r="C1845" s="16">
        <f t="shared" si="145"/>
        <v>3</v>
      </c>
      <c r="D1845" s="16">
        <f t="shared" si="146"/>
        <v>7</v>
      </c>
      <c r="E1845" s="16">
        <f t="shared" si="147"/>
        <v>2</v>
      </c>
      <c r="F1845" s="16">
        <f t="shared" si="148"/>
        <v>18</v>
      </c>
      <c r="G1845" s="195">
        <v>1843</v>
      </c>
      <c r="H1845" s="193">
        <v>6.3312450000000001E-3</v>
      </c>
    </row>
    <row r="1846" spans="2:8" x14ac:dyDescent="0.25">
      <c r="B1846" s="192">
        <f t="shared" si="149"/>
        <v>43177.791666662197</v>
      </c>
      <c r="C1846" s="16">
        <f t="shared" si="145"/>
        <v>3</v>
      </c>
      <c r="D1846" s="16">
        <f t="shared" si="146"/>
        <v>7</v>
      </c>
      <c r="E1846" s="16">
        <f t="shared" si="147"/>
        <v>2</v>
      </c>
      <c r="F1846" s="16">
        <f t="shared" si="148"/>
        <v>19</v>
      </c>
      <c r="G1846" s="195">
        <v>1844</v>
      </c>
      <c r="H1846" s="193">
        <v>0</v>
      </c>
    </row>
    <row r="1847" spans="2:8" x14ac:dyDescent="0.25">
      <c r="B1847" s="192">
        <f t="shared" si="149"/>
        <v>43177.833333328861</v>
      </c>
      <c r="C1847" s="16">
        <f t="shared" si="145"/>
        <v>3</v>
      </c>
      <c r="D1847" s="16">
        <f t="shared" si="146"/>
        <v>7</v>
      </c>
      <c r="E1847" s="16">
        <f t="shared" si="147"/>
        <v>2</v>
      </c>
      <c r="F1847" s="16">
        <f t="shared" si="148"/>
        <v>20</v>
      </c>
      <c r="G1847" s="195">
        <v>1845</v>
      </c>
      <c r="H1847" s="193">
        <v>0</v>
      </c>
    </row>
    <row r="1848" spans="2:8" x14ac:dyDescent="0.25">
      <c r="B1848" s="192">
        <f t="shared" si="149"/>
        <v>43177.874999995525</v>
      </c>
      <c r="C1848" s="16">
        <f t="shared" si="145"/>
        <v>3</v>
      </c>
      <c r="D1848" s="16">
        <f t="shared" si="146"/>
        <v>7</v>
      </c>
      <c r="E1848" s="16">
        <f t="shared" si="147"/>
        <v>2</v>
      </c>
      <c r="F1848" s="16">
        <f t="shared" si="148"/>
        <v>21</v>
      </c>
      <c r="G1848" s="195">
        <v>1846</v>
      </c>
      <c r="H1848" s="193">
        <v>0</v>
      </c>
    </row>
    <row r="1849" spans="2:8" x14ac:dyDescent="0.25">
      <c r="B1849" s="192">
        <f t="shared" si="149"/>
        <v>43177.91666666219</v>
      </c>
      <c r="C1849" s="16">
        <f t="shared" si="145"/>
        <v>3</v>
      </c>
      <c r="D1849" s="16">
        <f t="shared" si="146"/>
        <v>7</v>
      </c>
      <c r="E1849" s="16">
        <f t="shared" si="147"/>
        <v>2</v>
      </c>
      <c r="F1849" s="16">
        <f t="shared" si="148"/>
        <v>22</v>
      </c>
      <c r="G1849" s="195">
        <v>1847</v>
      </c>
      <c r="H1849" s="193">
        <v>0</v>
      </c>
    </row>
    <row r="1850" spans="2:8" x14ac:dyDescent="0.25">
      <c r="B1850" s="192">
        <f t="shared" si="149"/>
        <v>43177.958333328854</v>
      </c>
      <c r="C1850" s="16">
        <f t="shared" si="145"/>
        <v>3</v>
      </c>
      <c r="D1850" s="16">
        <f t="shared" si="146"/>
        <v>7</v>
      </c>
      <c r="E1850" s="16">
        <f t="shared" si="147"/>
        <v>2</v>
      </c>
      <c r="F1850" s="16">
        <f t="shared" si="148"/>
        <v>23</v>
      </c>
      <c r="G1850" s="195">
        <v>1848</v>
      </c>
      <c r="H1850" s="193">
        <v>0</v>
      </c>
    </row>
    <row r="1851" spans="2:8" x14ac:dyDescent="0.25">
      <c r="B1851" s="192">
        <f t="shared" si="149"/>
        <v>43177.999999995518</v>
      </c>
      <c r="C1851" s="16">
        <f t="shared" si="145"/>
        <v>3</v>
      </c>
      <c r="D1851" s="16">
        <f t="shared" si="146"/>
        <v>1</v>
      </c>
      <c r="E1851" s="16">
        <f t="shared" si="147"/>
        <v>1</v>
      </c>
      <c r="F1851" s="16">
        <f t="shared" si="148"/>
        <v>0</v>
      </c>
      <c r="G1851" s="195">
        <v>1849</v>
      </c>
      <c r="H1851" s="193">
        <v>0</v>
      </c>
    </row>
    <row r="1852" spans="2:8" x14ac:dyDescent="0.25">
      <c r="B1852" s="192">
        <f t="shared" si="149"/>
        <v>43178.041666662182</v>
      </c>
      <c r="C1852" s="16">
        <f t="shared" si="145"/>
        <v>3</v>
      </c>
      <c r="D1852" s="16">
        <f t="shared" si="146"/>
        <v>1</v>
      </c>
      <c r="E1852" s="16">
        <f t="shared" si="147"/>
        <v>1</v>
      </c>
      <c r="F1852" s="16">
        <f t="shared" si="148"/>
        <v>1</v>
      </c>
      <c r="G1852" s="195">
        <v>1850</v>
      </c>
      <c r="H1852" s="193">
        <v>0</v>
      </c>
    </row>
    <row r="1853" spans="2:8" x14ac:dyDescent="0.25">
      <c r="B1853" s="192">
        <f t="shared" si="149"/>
        <v>43178.083333328846</v>
      </c>
      <c r="C1853" s="16">
        <f t="shared" si="145"/>
        <v>3</v>
      </c>
      <c r="D1853" s="16">
        <f t="shared" si="146"/>
        <v>1</v>
      </c>
      <c r="E1853" s="16">
        <f t="shared" si="147"/>
        <v>1</v>
      </c>
      <c r="F1853" s="16">
        <f t="shared" si="148"/>
        <v>2</v>
      </c>
      <c r="G1853" s="195">
        <v>1851</v>
      </c>
      <c r="H1853" s="193">
        <v>0</v>
      </c>
    </row>
    <row r="1854" spans="2:8" x14ac:dyDescent="0.25">
      <c r="B1854" s="192">
        <f t="shared" si="149"/>
        <v>43178.124999995511</v>
      </c>
      <c r="C1854" s="16">
        <f t="shared" si="145"/>
        <v>3</v>
      </c>
      <c r="D1854" s="16">
        <f t="shared" si="146"/>
        <v>1</v>
      </c>
      <c r="E1854" s="16">
        <f t="shared" si="147"/>
        <v>1</v>
      </c>
      <c r="F1854" s="16">
        <f t="shared" si="148"/>
        <v>3</v>
      </c>
      <c r="G1854" s="195">
        <v>1852</v>
      </c>
      <c r="H1854" s="193">
        <v>0</v>
      </c>
    </row>
    <row r="1855" spans="2:8" x14ac:dyDescent="0.25">
      <c r="B1855" s="192">
        <f t="shared" si="149"/>
        <v>43178.166666662175</v>
      </c>
      <c r="C1855" s="16">
        <f t="shared" si="145"/>
        <v>3</v>
      </c>
      <c r="D1855" s="16">
        <f t="shared" si="146"/>
        <v>1</v>
      </c>
      <c r="E1855" s="16">
        <f t="shared" si="147"/>
        <v>1</v>
      </c>
      <c r="F1855" s="16">
        <f t="shared" si="148"/>
        <v>4</v>
      </c>
      <c r="G1855" s="195">
        <v>1853</v>
      </c>
      <c r="H1855" s="193">
        <v>0</v>
      </c>
    </row>
    <row r="1856" spans="2:8" x14ac:dyDescent="0.25">
      <c r="B1856" s="192">
        <f t="shared" si="149"/>
        <v>43178.208333328839</v>
      </c>
      <c r="C1856" s="16">
        <f t="shared" si="145"/>
        <v>3</v>
      </c>
      <c r="D1856" s="16">
        <f t="shared" si="146"/>
        <v>1</v>
      </c>
      <c r="E1856" s="16">
        <f t="shared" si="147"/>
        <v>1</v>
      </c>
      <c r="F1856" s="16">
        <f t="shared" si="148"/>
        <v>5</v>
      </c>
      <c r="G1856" s="195">
        <v>1854</v>
      </c>
      <c r="H1856" s="193">
        <v>0</v>
      </c>
    </row>
    <row r="1857" spans="2:8" x14ac:dyDescent="0.25">
      <c r="B1857" s="192">
        <f t="shared" si="149"/>
        <v>43178.249999995503</v>
      </c>
      <c r="C1857" s="16">
        <f t="shared" si="145"/>
        <v>3</v>
      </c>
      <c r="D1857" s="16">
        <f t="shared" si="146"/>
        <v>1</v>
      </c>
      <c r="E1857" s="16">
        <f t="shared" si="147"/>
        <v>1</v>
      </c>
      <c r="F1857" s="16">
        <f t="shared" si="148"/>
        <v>6</v>
      </c>
      <c r="G1857" s="195">
        <v>1855</v>
      </c>
      <c r="H1857" s="193">
        <v>3.8311019999999999E-3</v>
      </c>
    </row>
    <row r="1858" spans="2:8" x14ac:dyDescent="0.25">
      <c r="B1858" s="192">
        <f t="shared" si="149"/>
        <v>43178.291666662168</v>
      </c>
      <c r="C1858" s="16">
        <f t="shared" si="145"/>
        <v>3</v>
      </c>
      <c r="D1858" s="16">
        <f t="shared" si="146"/>
        <v>1</v>
      </c>
      <c r="E1858" s="16">
        <f t="shared" si="147"/>
        <v>1</v>
      </c>
      <c r="F1858" s="16">
        <f t="shared" si="148"/>
        <v>7</v>
      </c>
      <c r="G1858" s="195">
        <v>1856</v>
      </c>
      <c r="H1858" s="193">
        <v>8.2839784999999999E-2</v>
      </c>
    </row>
    <row r="1859" spans="2:8" x14ac:dyDescent="0.25">
      <c r="B1859" s="192">
        <f t="shared" si="149"/>
        <v>43178.333333328832</v>
      </c>
      <c r="C1859" s="16">
        <f t="shared" si="145"/>
        <v>3</v>
      </c>
      <c r="D1859" s="16">
        <f t="shared" si="146"/>
        <v>1</v>
      </c>
      <c r="E1859" s="16">
        <f t="shared" si="147"/>
        <v>1</v>
      </c>
      <c r="F1859" s="16">
        <f t="shared" si="148"/>
        <v>8</v>
      </c>
      <c r="G1859" s="195">
        <v>1857</v>
      </c>
      <c r="H1859" s="193">
        <v>0.216817121</v>
      </c>
    </row>
    <row r="1860" spans="2:8" x14ac:dyDescent="0.25">
      <c r="B1860" s="192">
        <f t="shared" si="149"/>
        <v>43178.374999995496</v>
      </c>
      <c r="C1860" s="16">
        <f t="shared" ref="C1860:C1923" si="150">MONTH(B1860)</f>
        <v>3</v>
      </c>
      <c r="D1860" s="16">
        <f t="shared" ref="D1860:D1923" si="151">WEEKDAY(B1860,2)</f>
        <v>1</v>
      </c>
      <c r="E1860" s="16">
        <f t="shared" ref="E1860:E1923" si="152">IF(D1860&lt;6,1,2)</f>
        <v>1</v>
      </c>
      <c r="F1860" s="16">
        <f t="shared" ref="F1860:F1923" si="153">HOUR(B1860)</f>
        <v>9</v>
      </c>
      <c r="G1860" s="195">
        <v>1858</v>
      </c>
      <c r="H1860" s="193">
        <v>0.34908617600000003</v>
      </c>
    </row>
    <row r="1861" spans="2:8" x14ac:dyDescent="0.25">
      <c r="B1861" s="192">
        <f t="shared" ref="B1861:B1924" si="154">B1860+1/24</f>
        <v>43178.41666666216</v>
      </c>
      <c r="C1861" s="16">
        <f t="shared" si="150"/>
        <v>3</v>
      </c>
      <c r="D1861" s="16">
        <f t="shared" si="151"/>
        <v>1</v>
      </c>
      <c r="E1861" s="16">
        <f t="shared" si="152"/>
        <v>1</v>
      </c>
      <c r="F1861" s="16">
        <f t="shared" si="153"/>
        <v>10</v>
      </c>
      <c r="G1861" s="195">
        <v>1859</v>
      </c>
      <c r="H1861" s="193">
        <v>0.45292852500000003</v>
      </c>
    </row>
    <row r="1862" spans="2:8" x14ac:dyDescent="0.25">
      <c r="B1862" s="192">
        <f t="shared" si="154"/>
        <v>43178.458333328825</v>
      </c>
      <c r="C1862" s="16">
        <f t="shared" si="150"/>
        <v>3</v>
      </c>
      <c r="D1862" s="16">
        <f t="shared" si="151"/>
        <v>1</v>
      </c>
      <c r="E1862" s="16">
        <f t="shared" si="152"/>
        <v>1</v>
      </c>
      <c r="F1862" s="16">
        <f t="shared" si="153"/>
        <v>11</v>
      </c>
      <c r="G1862" s="195">
        <v>1860</v>
      </c>
      <c r="H1862" s="193">
        <v>0.49036036500000002</v>
      </c>
    </row>
    <row r="1863" spans="2:8" x14ac:dyDescent="0.25">
      <c r="B1863" s="192">
        <f t="shared" si="154"/>
        <v>43178.499999995489</v>
      </c>
      <c r="C1863" s="16">
        <f t="shared" si="150"/>
        <v>3</v>
      </c>
      <c r="D1863" s="16">
        <f t="shared" si="151"/>
        <v>1</v>
      </c>
      <c r="E1863" s="16">
        <f t="shared" si="152"/>
        <v>1</v>
      </c>
      <c r="F1863" s="16">
        <f t="shared" si="153"/>
        <v>12</v>
      </c>
      <c r="G1863" s="195">
        <v>1861</v>
      </c>
      <c r="H1863" s="193">
        <v>0.48603478100000003</v>
      </c>
    </row>
    <row r="1864" spans="2:8" x14ac:dyDescent="0.25">
      <c r="B1864" s="192">
        <f t="shared" si="154"/>
        <v>43178.541666662153</v>
      </c>
      <c r="C1864" s="16">
        <f t="shared" si="150"/>
        <v>3</v>
      </c>
      <c r="D1864" s="16">
        <f t="shared" si="151"/>
        <v>1</v>
      </c>
      <c r="E1864" s="16">
        <f t="shared" si="152"/>
        <v>1</v>
      </c>
      <c r="F1864" s="16">
        <f t="shared" si="153"/>
        <v>13</v>
      </c>
      <c r="G1864" s="195">
        <v>1862</v>
      </c>
      <c r="H1864" s="193">
        <v>0.41926349800000001</v>
      </c>
    </row>
    <row r="1865" spans="2:8" x14ac:dyDescent="0.25">
      <c r="B1865" s="192">
        <f t="shared" si="154"/>
        <v>43178.583333328817</v>
      </c>
      <c r="C1865" s="16">
        <f t="shared" si="150"/>
        <v>3</v>
      </c>
      <c r="D1865" s="16">
        <f t="shared" si="151"/>
        <v>1</v>
      </c>
      <c r="E1865" s="16">
        <f t="shared" si="152"/>
        <v>1</v>
      </c>
      <c r="F1865" s="16">
        <f t="shared" si="153"/>
        <v>14</v>
      </c>
      <c r="G1865" s="195">
        <v>1863</v>
      </c>
      <c r="H1865" s="193">
        <v>0.36565216499999997</v>
      </c>
    </row>
    <row r="1866" spans="2:8" x14ac:dyDescent="0.25">
      <c r="B1866" s="192">
        <f t="shared" si="154"/>
        <v>43178.624999995482</v>
      </c>
      <c r="C1866" s="16">
        <f t="shared" si="150"/>
        <v>3</v>
      </c>
      <c r="D1866" s="16">
        <f t="shared" si="151"/>
        <v>1</v>
      </c>
      <c r="E1866" s="16">
        <f t="shared" si="152"/>
        <v>1</v>
      </c>
      <c r="F1866" s="16">
        <f t="shared" si="153"/>
        <v>15</v>
      </c>
      <c r="G1866" s="195">
        <v>1864</v>
      </c>
      <c r="H1866" s="193">
        <v>0.32583107900000002</v>
      </c>
    </row>
    <row r="1867" spans="2:8" x14ac:dyDescent="0.25">
      <c r="B1867" s="192">
        <f t="shared" si="154"/>
        <v>43178.666666662146</v>
      </c>
      <c r="C1867" s="16">
        <f t="shared" si="150"/>
        <v>3</v>
      </c>
      <c r="D1867" s="16">
        <f t="shared" si="151"/>
        <v>1</v>
      </c>
      <c r="E1867" s="16">
        <f t="shared" si="152"/>
        <v>1</v>
      </c>
      <c r="F1867" s="16">
        <f t="shared" si="153"/>
        <v>16</v>
      </c>
      <c r="G1867" s="195">
        <v>1865</v>
      </c>
      <c r="H1867" s="193">
        <v>0.23767898400000001</v>
      </c>
    </row>
    <row r="1868" spans="2:8" x14ac:dyDescent="0.25">
      <c r="B1868" s="192">
        <f t="shared" si="154"/>
        <v>43178.70833332881</v>
      </c>
      <c r="C1868" s="16">
        <f t="shared" si="150"/>
        <v>3</v>
      </c>
      <c r="D1868" s="16">
        <f t="shared" si="151"/>
        <v>1</v>
      </c>
      <c r="E1868" s="16">
        <f t="shared" si="152"/>
        <v>1</v>
      </c>
      <c r="F1868" s="16">
        <f t="shared" si="153"/>
        <v>17</v>
      </c>
      <c r="G1868" s="195">
        <v>1866</v>
      </c>
      <c r="H1868" s="193">
        <v>0.12733303600000001</v>
      </c>
    </row>
    <row r="1869" spans="2:8" x14ac:dyDescent="0.25">
      <c r="B1869" s="192">
        <f t="shared" si="154"/>
        <v>43178.749999995474</v>
      </c>
      <c r="C1869" s="16">
        <f t="shared" si="150"/>
        <v>3</v>
      </c>
      <c r="D1869" s="16">
        <f t="shared" si="151"/>
        <v>1</v>
      </c>
      <c r="E1869" s="16">
        <f t="shared" si="152"/>
        <v>1</v>
      </c>
      <c r="F1869" s="16">
        <f t="shared" si="153"/>
        <v>18</v>
      </c>
      <c r="G1869" s="195">
        <v>1867</v>
      </c>
      <c r="H1869" s="193">
        <v>9.3492460000000003E-3</v>
      </c>
    </row>
    <row r="1870" spans="2:8" x14ac:dyDescent="0.25">
      <c r="B1870" s="192">
        <f t="shared" si="154"/>
        <v>43178.791666662139</v>
      </c>
      <c r="C1870" s="16">
        <f t="shared" si="150"/>
        <v>3</v>
      </c>
      <c r="D1870" s="16">
        <f t="shared" si="151"/>
        <v>1</v>
      </c>
      <c r="E1870" s="16">
        <f t="shared" si="152"/>
        <v>1</v>
      </c>
      <c r="F1870" s="16">
        <f t="shared" si="153"/>
        <v>19</v>
      </c>
      <c r="G1870" s="195">
        <v>1868</v>
      </c>
      <c r="H1870" s="193">
        <v>0</v>
      </c>
    </row>
    <row r="1871" spans="2:8" x14ac:dyDescent="0.25">
      <c r="B1871" s="192">
        <f t="shared" si="154"/>
        <v>43178.833333328803</v>
      </c>
      <c r="C1871" s="16">
        <f t="shared" si="150"/>
        <v>3</v>
      </c>
      <c r="D1871" s="16">
        <f t="shared" si="151"/>
        <v>1</v>
      </c>
      <c r="E1871" s="16">
        <f t="shared" si="152"/>
        <v>1</v>
      </c>
      <c r="F1871" s="16">
        <f t="shared" si="153"/>
        <v>20</v>
      </c>
      <c r="G1871" s="195">
        <v>1869</v>
      </c>
      <c r="H1871" s="193">
        <v>0</v>
      </c>
    </row>
    <row r="1872" spans="2:8" x14ac:dyDescent="0.25">
      <c r="B1872" s="192">
        <f t="shared" si="154"/>
        <v>43178.874999995467</v>
      </c>
      <c r="C1872" s="16">
        <f t="shared" si="150"/>
        <v>3</v>
      </c>
      <c r="D1872" s="16">
        <f t="shared" si="151"/>
        <v>1</v>
      </c>
      <c r="E1872" s="16">
        <f t="shared" si="152"/>
        <v>1</v>
      </c>
      <c r="F1872" s="16">
        <f t="shared" si="153"/>
        <v>21</v>
      </c>
      <c r="G1872" s="195">
        <v>1870</v>
      </c>
      <c r="H1872" s="193">
        <v>0</v>
      </c>
    </row>
    <row r="1873" spans="2:8" x14ac:dyDescent="0.25">
      <c r="B1873" s="192">
        <f t="shared" si="154"/>
        <v>43178.916666662131</v>
      </c>
      <c r="C1873" s="16">
        <f t="shared" si="150"/>
        <v>3</v>
      </c>
      <c r="D1873" s="16">
        <f t="shared" si="151"/>
        <v>1</v>
      </c>
      <c r="E1873" s="16">
        <f t="shared" si="152"/>
        <v>1</v>
      </c>
      <c r="F1873" s="16">
        <f t="shared" si="153"/>
        <v>22</v>
      </c>
      <c r="G1873" s="195">
        <v>1871</v>
      </c>
      <c r="H1873" s="193">
        <v>0</v>
      </c>
    </row>
    <row r="1874" spans="2:8" x14ac:dyDescent="0.25">
      <c r="B1874" s="192">
        <f t="shared" si="154"/>
        <v>43178.958333328796</v>
      </c>
      <c r="C1874" s="16">
        <f t="shared" si="150"/>
        <v>3</v>
      </c>
      <c r="D1874" s="16">
        <f t="shared" si="151"/>
        <v>1</v>
      </c>
      <c r="E1874" s="16">
        <f t="shared" si="152"/>
        <v>1</v>
      </c>
      <c r="F1874" s="16">
        <f t="shared" si="153"/>
        <v>23</v>
      </c>
      <c r="G1874" s="195">
        <v>1872</v>
      </c>
      <c r="H1874" s="193">
        <v>0</v>
      </c>
    </row>
    <row r="1875" spans="2:8" x14ac:dyDescent="0.25">
      <c r="B1875" s="192">
        <f t="shared" si="154"/>
        <v>43178.99999999546</v>
      </c>
      <c r="C1875" s="16">
        <f t="shared" si="150"/>
        <v>3</v>
      </c>
      <c r="D1875" s="16">
        <f t="shared" si="151"/>
        <v>2</v>
      </c>
      <c r="E1875" s="16">
        <f t="shared" si="152"/>
        <v>1</v>
      </c>
      <c r="F1875" s="16">
        <f t="shared" si="153"/>
        <v>0</v>
      </c>
      <c r="G1875" s="195">
        <v>1873</v>
      </c>
      <c r="H1875" s="193">
        <v>0</v>
      </c>
    </row>
    <row r="1876" spans="2:8" x14ac:dyDescent="0.25">
      <c r="B1876" s="192">
        <f t="shared" si="154"/>
        <v>43179.041666662124</v>
      </c>
      <c r="C1876" s="16">
        <f t="shared" si="150"/>
        <v>3</v>
      </c>
      <c r="D1876" s="16">
        <f t="shared" si="151"/>
        <v>2</v>
      </c>
      <c r="E1876" s="16">
        <f t="shared" si="152"/>
        <v>1</v>
      </c>
      <c r="F1876" s="16">
        <f t="shared" si="153"/>
        <v>1</v>
      </c>
      <c r="G1876" s="195">
        <v>1874</v>
      </c>
      <c r="H1876" s="193">
        <v>0</v>
      </c>
    </row>
    <row r="1877" spans="2:8" x14ac:dyDescent="0.25">
      <c r="B1877" s="192">
        <f t="shared" si="154"/>
        <v>43179.083333328788</v>
      </c>
      <c r="C1877" s="16">
        <f t="shared" si="150"/>
        <v>3</v>
      </c>
      <c r="D1877" s="16">
        <f t="shared" si="151"/>
        <v>2</v>
      </c>
      <c r="E1877" s="16">
        <f t="shared" si="152"/>
        <v>1</v>
      </c>
      <c r="F1877" s="16">
        <f t="shared" si="153"/>
        <v>2</v>
      </c>
      <c r="G1877" s="195">
        <v>1875</v>
      </c>
      <c r="H1877" s="193">
        <v>0</v>
      </c>
    </row>
    <row r="1878" spans="2:8" x14ac:dyDescent="0.25">
      <c r="B1878" s="192">
        <f t="shared" si="154"/>
        <v>43179.124999995453</v>
      </c>
      <c r="C1878" s="16">
        <f t="shared" si="150"/>
        <v>3</v>
      </c>
      <c r="D1878" s="16">
        <f t="shared" si="151"/>
        <v>2</v>
      </c>
      <c r="E1878" s="16">
        <f t="shared" si="152"/>
        <v>1</v>
      </c>
      <c r="F1878" s="16">
        <f t="shared" si="153"/>
        <v>3</v>
      </c>
      <c r="G1878" s="195">
        <v>1876</v>
      </c>
      <c r="H1878" s="193">
        <v>0</v>
      </c>
    </row>
    <row r="1879" spans="2:8" x14ac:dyDescent="0.25">
      <c r="B1879" s="192">
        <f t="shared" si="154"/>
        <v>43179.166666662117</v>
      </c>
      <c r="C1879" s="16">
        <f t="shared" si="150"/>
        <v>3</v>
      </c>
      <c r="D1879" s="16">
        <f t="shared" si="151"/>
        <v>2</v>
      </c>
      <c r="E1879" s="16">
        <f t="shared" si="152"/>
        <v>1</v>
      </c>
      <c r="F1879" s="16">
        <f t="shared" si="153"/>
        <v>4</v>
      </c>
      <c r="G1879" s="195">
        <v>1877</v>
      </c>
      <c r="H1879" s="193">
        <v>0</v>
      </c>
    </row>
    <row r="1880" spans="2:8" x14ac:dyDescent="0.25">
      <c r="B1880" s="192">
        <f t="shared" si="154"/>
        <v>43179.208333328781</v>
      </c>
      <c r="C1880" s="16">
        <f t="shared" si="150"/>
        <v>3</v>
      </c>
      <c r="D1880" s="16">
        <f t="shared" si="151"/>
        <v>2</v>
      </c>
      <c r="E1880" s="16">
        <f t="shared" si="152"/>
        <v>1</v>
      </c>
      <c r="F1880" s="16">
        <f t="shared" si="153"/>
        <v>5</v>
      </c>
      <c r="G1880" s="195">
        <v>1878</v>
      </c>
      <c r="H1880" s="193">
        <v>0</v>
      </c>
    </row>
    <row r="1881" spans="2:8" x14ac:dyDescent="0.25">
      <c r="B1881" s="192">
        <f t="shared" si="154"/>
        <v>43179.249999995445</v>
      </c>
      <c r="C1881" s="16">
        <f t="shared" si="150"/>
        <v>3</v>
      </c>
      <c r="D1881" s="16">
        <f t="shared" si="151"/>
        <v>2</v>
      </c>
      <c r="E1881" s="16">
        <f t="shared" si="152"/>
        <v>1</v>
      </c>
      <c r="F1881" s="16">
        <f t="shared" si="153"/>
        <v>6</v>
      </c>
      <c r="G1881" s="195">
        <v>1879</v>
      </c>
      <c r="H1881" s="193">
        <v>5.492345E-3</v>
      </c>
    </row>
    <row r="1882" spans="2:8" x14ac:dyDescent="0.25">
      <c r="B1882" s="192">
        <f t="shared" si="154"/>
        <v>43179.291666662109</v>
      </c>
      <c r="C1882" s="16">
        <f t="shared" si="150"/>
        <v>3</v>
      </c>
      <c r="D1882" s="16">
        <f t="shared" si="151"/>
        <v>2</v>
      </c>
      <c r="E1882" s="16">
        <f t="shared" si="152"/>
        <v>1</v>
      </c>
      <c r="F1882" s="16">
        <f t="shared" si="153"/>
        <v>7</v>
      </c>
      <c r="G1882" s="195">
        <v>1880</v>
      </c>
      <c r="H1882" s="193">
        <v>9.7132017000000001E-2</v>
      </c>
    </row>
    <row r="1883" spans="2:8" x14ac:dyDescent="0.25">
      <c r="B1883" s="192">
        <f t="shared" si="154"/>
        <v>43179.333333328774</v>
      </c>
      <c r="C1883" s="16">
        <f t="shared" si="150"/>
        <v>3</v>
      </c>
      <c r="D1883" s="16">
        <f t="shared" si="151"/>
        <v>2</v>
      </c>
      <c r="E1883" s="16">
        <f t="shared" si="152"/>
        <v>1</v>
      </c>
      <c r="F1883" s="16">
        <f t="shared" si="153"/>
        <v>8</v>
      </c>
      <c r="G1883" s="195">
        <v>1881</v>
      </c>
      <c r="H1883" s="193">
        <v>0.24670039999999999</v>
      </c>
    </row>
    <row r="1884" spans="2:8" x14ac:dyDescent="0.25">
      <c r="B1884" s="192">
        <f t="shared" si="154"/>
        <v>43179.374999995438</v>
      </c>
      <c r="C1884" s="16">
        <f t="shared" si="150"/>
        <v>3</v>
      </c>
      <c r="D1884" s="16">
        <f t="shared" si="151"/>
        <v>2</v>
      </c>
      <c r="E1884" s="16">
        <f t="shared" si="152"/>
        <v>1</v>
      </c>
      <c r="F1884" s="16">
        <f t="shared" si="153"/>
        <v>9</v>
      </c>
      <c r="G1884" s="195">
        <v>1882</v>
      </c>
      <c r="H1884" s="193">
        <v>0.40183893300000001</v>
      </c>
    </row>
    <row r="1885" spans="2:8" x14ac:dyDescent="0.25">
      <c r="B1885" s="192">
        <f t="shared" si="154"/>
        <v>43179.416666662102</v>
      </c>
      <c r="C1885" s="16">
        <f t="shared" si="150"/>
        <v>3</v>
      </c>
      <c r="D1885" s="16">
        <f t="shared" si="151"/>
        <v>2</v>
      </c>
      <c r="E1885" s="16">
        <f t="shared" si="152"/>
        <v>1</v>
      </c>
      <c r="F1885" s="16">
        <f t="shared" si="153"/>
        <v>10</v>
      </c>
      <c r="G1885" s="195">
        <v>1883</v>
      </c>
      <c r="H1885" s="193">
        <v>0.50323758799999996</v>
      </c>
    </row>
    <row r="1886" spans="2:8" x14ac:dyDescent="0.25">
      <c r="B1886" s="192">
        <f t="shared" si="154"/>
        <v>43179.458333328766</v>
      </c>
      <c r="C1886" s="16">
        <f t="shared" si="150"/>
        <v>3</v>
      </c>
      <c r="D1886" s="16">
        <f t="shared" si="151"/>
        <v>2</v>
      </c>
      <c r="E1886" s="16">
        <f t="shared" si="152"/>
        <v>1</v>
      </c>
      <c r="F1886" s="16">
        <f t="shared" si="153"/>
        <v>11</v>
      </c>
      <c r="G1886" s="195">
        <v>1884</v>
      </c>
      <c r="H1886" s="193">
        <v>0.55677190700000001</v>
      </c>
    </row>
    <row r="1887" spans="2:8" x14ac:dyDescent="0.25">
      <c r="B1887" s="192">
        <f t="shared" si="154"/>
        <v>43179.499999995431</v>
      </c>
      <c r="C1887" s="16">
        <f t="shared" si="150"/>
        <v>3</v>
      </c>
      <c r="D1887" s="16">
        <f t="shared" si="151"/>
        <v>2</v>
      </c>
      <c r="E1887" s="16">
        <f t="shared" si="152"/>
        <v>1</v>
      </c>
      <c r="F1887" s="16">
        <f t="shared" si="153"/>
        <v>12</v>
      </c>
      <c r="G1887" s="195">
        <v>1885</v>
      </c>
      <c r="H1887" s="193">
        <v>0.57245903200000003</v>
      </c>
    </row>
    <row r="1888" spans="2:8" x14ac:dyDescent="0.25">
      <c r="B1888" s="192">
        <f t="shared" si="154"/>
        <v>43179.541666662095</v>
      </c>
      <c r="C1888" s="16">
        <f t="shared" si="150"/>
        <v>3</v>
      </c>
      <c r="D1888" s="16">
        <f t="shared" si="151"/>
        <v>2</v>
      </c>
      <c r="E1888" s="16">
        <f t="shared" si="152"/>
        <v>1</v>
      </c>
      <c r="F1888" s="16">
        <f t="shared" si="153"/>
        <v>13</v>
      </c>
      <c r="G1888" s="195">
        <v>1886</v>
      </c>
      <c r="H1888" s="193">
        <v>0.54075931300000002</v>
      </c>
    </row>
    <row r="1889" spans="2:8" x14ac:dyDescent="0.25">
      <c r="B1889" s="192">
        <f t="shared" si="154"/>
        <v>43179.583333328759</v>
      </c>
      <c r="C1889" s="16">
        <f t="shared" si="150"/>
        <v>3</v>
      </c>
      <c r="D1889" s="16">
        <f t="shared" si="151"/>
        <v>2</v>
      </c>
      <c r="E1889" s="16">
        <f t="shared" si="152"/>
        <v>1</v>
      </c>
      <c r="F1889" s="16">
        <f t="shared" si="153"/>
        <v>14</v>
      </c>
      <c r="G1889" s="195">
        <v>1887</v>
      </c>
      <c r="H1889" s="193">
        <v>0.51536808199999995</v>
      </c>
    </row>
    <row r="1890" spans="2:8" x14ac:dyDescent="0.25">
      <c r="B1890" s="192">
        <f t="shared" si="154"/>
        <v>43179.624999995423</v>
      </c>
      <c r="C1890" s="16">
        <f t="shared" si="150"/>
        <v>3</v>
      </c>
      <c r="D1890" s="16">
        <f t="shared" si="151"/>
        <v>2</v>
      </c>
      <c r="E1890" s="16">
        <f t="shared" si="152"/>
        <v>1</v>
      </c>
      <c r="F1890" s="16">
        <f t="shared" si="153"/>
        <v>15</v>
      </c>
      <c r="G1890" s="195">
        <v>1888</v>
      </c>
      <c r="H1890" s="193">
        <v>0.42240455700000001</v>
      </c>
    </row>
    <row r="1891" spans="2:8" x14ac:dyDescent="0.25">
      <c r="B1891" s="192">
        <f t="shared" si="154"/>
        <v>43179.666666662088</v>
      </c>
      <c r="C1891" s="16">
        <f t="shared" si="150"/>
        <v>3</v>
      </c>
      <c r="D1891" s="16">
        <f t="shared" si="151"/>
        <v>2</v>
      </c>
      <c r="E1891" s="16">
        <f t="shared" si="152"/>
        <v>1</v>
      </c>
      <c r="F1891" s="16">
        <f t="shared" si="153"/>
        <v>16</v>
      </c>
      <c r="G1891" s="195">
        <v>1889</v>
      </c>
      <c r="H1891" s="193">
        <v>0.29607841899999998</v>
      </c>
    </row>
    <row r="1892" spans="2:8" x14ac:dyDescent="0.25">
      <c r="B1892" s="192">
        <f t="shared" si="154"/>
        <v>43179.708333328752</v>
      </c>
      <c r="C1892" s="16">
        <f t="shared" si="150"/>
        <v>3</v>
      </c>
      <c r="D1892" s="16">
        <f t="shared" si="151"/>
        <v>2</v>
      </c>
      <c r="E1892" s="16">
        <f t="shared" si="152"/>
        <v>1</v>
      </c>
      <c r="F1892" s="16">
        <f t="shared" si="153"/>
        <v>17</v>
      </c>
      <c r="G1892" s="195">
        <v>1890</v>
      </c>
      <c r="H1892" s="193">
        <v>0.138481043</v>
      </c>
    </row>
    <row r="1893" spans="2:8" x14ac:dyDescent="0.25">
      <c r="B1893" s="192">
        <f t="shared" si="154"/>
        <v>43179.749999995416</v>
      </c>
      <c r="C1893" s="16">
        <f t="shared" si="150"/>
        <v>3</v>
      </c>
      <c r="D1893" s="16">
        <f t="shared" si="151"/>
        <v>2</v>
      </c>
      <c r="E1893" s="16">
        <f t="shared" si="152"/>
        <v>1</v>
      </c>
      <c r="F1893" s="16">
        <f t="shared" si="153"/>
        <v>18</v>
      </c>
      <c r="G1893" s="195">
        <v>1891</v>
      </c>
      <c r="H1893" s="193">
        <v>1.108192E-2</v>
      </c>
    </row>
    <row r="1894" spans="2:8" x14ac:dyDescent="0.25">
      <c r="B1894" s="192">
        <f t="shared" si="154"/>
        <v>43179.79166666208</v>
      </c>
      <c r="C1894" s="16">
        <f t="shared" si="150"/>
        <v>3</v>
      </c>
      <c r="D1894" s="16">
        <f t="shared" si="151"/>
        <v>2</v>
      </c>
      <c r="E1894" s="16">
        <f t="shared" si="152"/>
        <v>1</v>
      </c>
      <c r="F1894" s="16">
        <f t="shared" si="153"/>
        <v>19</v>
      </c>
      <c r="G1894" s="195">
        <v>1892</v>
      </c>
      <c r="H1894" s="193">
        <v>0</v>
      </c>
    </row>
    <row r="1895" spans="2:8" x14ac:dyDescent="0.25">
      <c r="B1895" s="192">
        <f t="shared" si="154"/>
        <v>43179.833333328745</v>
      </c>
      <c r="C1895" s="16">
        <f t="shared" si="150"/>
        <v>3</v>
      </c>
      <c r="D1895" s="16">
        <f t="shared" si="151"/>
        <v>2</v>
      </c>
      <c r="E1895" s="16">
        <f t="shared" si="152"/>
        <v>1</v>
      </c>
      <c r="F1895" s="16">
        <f t="shared" si="153"/>
        <v>20</v>
      </c>
      <c r="G1895" s="195">
        <v>1893</v>
      </c>
      <c r="H1895" s="193">
        <v>0</v>
      </c>
    </row>
    <row r="1896" spans="2:8" x14ac:dyDescent="0.25">
      <c r="B1896" s="192">
        <f t="shared" si="154"/>
        <v>43179.874999995409</v>
      </c>
      <c r="C1896" s="16">
        <f t="shared" si="150"/>
        <v>3</v>
      </c>
      <c r="D1896" s="16">
        <f t="shared" si="151"/>
        <v>2</v>
      </c>
      <c r="E1896" s="16">
        <f t="shared" si="152"/>
        <v>1</v>
      </c>
      <c r="F1896" s="16">
        <f t="shared" si="153"/>
        <v>21</v>
      </c>
      <c r="G1896" s="195">
        <v>1894</v>
      </c>
      <c r="H1896" s="193">
        <v>0</v>
      </c>
    </row>
    <row r="1897" spans="2:8" x14ac:dyDescent="0.25">
      <c r="B1897" s="192">
        <f t="shared" si="154"/>
        <v>43179.916666662073</v>
      </c>
      <c r="C1897" s="16">
        <f t="shared" si="150"/>
        <v>3</v>
      </c>
      <c r="D1897" s="16">
        <f t="shared" si="151"/>
        <v>2</v>
      </c>
      <c r="E1897" s="16">
        <f t="shared" si="152"/>
        <v>1</v>
      </c>
      <c r="F1897" s="16">
        <f t="shared" si="153"/>
        <v>22</v>
      </c>
      <c r="G1897" s="195">
        <v>1895</v>
      </c>
      <c r="H1897" s="193">
        <v>0</v>
      </c>
    </row>
    <row r="1898" spans="2:8" x14ac:dyDescent="0.25">
      <c r="B1898" s="192">
        <f t="shared" si="154"/>
        <v>43179.958333328737</v>
      </c>
      <c r="C1898" s="16">
        <f t="shared" si="150"/>
        <v>3</v>
      </c>
      <c r="D1898" s="16">
        <f t="shared" si="151"/>
        <v>2</v>
      </c>
      <c r="E1898" s="16">
        <f t="shared" si="152"/>
        <v>1</v>
      </c>
      <c r="F1898" s="16">
        <f t="shared" si="153"/>
        <v>23</v>
      </c>
      <c r="G1898" s="195">
        <v>1896</v>
      </c>
      <c r="H1898" s="193">
        <v>0</v>
      </c>
    </row>
    <row r="1899" spans="2:8" x14ac:dyDescent="0.25">
      <c r="B1899" s="192">
        <f t="shared" si="154"/>
        <v>43179.999999995402</v>
      </c>
      <c r="C1899" s="16">
        <f t="shared" si="150"/>
        <v>3</v>
      </c>
      <c r="D1899" s="16">
        <f t="shared" si="151"/>
        <v>3</v>
      </c>
      <c r="E1899" s="16">
        <f t="shared" si="152"/>
        <v>1</v>
      </c>
      <c r="F1899" s="16">
        <f t="shared" si="153"/>
        <v>0</v>
      </c>
      <c r="G1899" s="195">
        <v>1897</v>
      </c>
      <c r="H1899" s="193">
        <v>0</v>
      </c>
    </row>
    <row r="1900" spans="2:8" x14ac:dyDescent="0.25">
      <c r="B1900" s="192">
        <f t="shared" si="154"/>
        <v>43180.041666662066</v>
      </c>
      <c r="C1900" s="16">
        <f t="shared" si="150"/>
        <v>3</v>
      </c>
      <c r="D1900" s="16">
        <f t="shared" si="151"/>
        <v>3</v>
      </c>
      <c r="E1900" s="16">
        <f t="shared" si="152"/>
        <v>1</v>
      </c>
      <c r="F1900" s="16">
        <f t="shared" si="153"/>
        <v>1</v>
      </c>
      <c r="G1900" s="195">
        <v>1898</v>
      </c>
      <c r="H1900" s="193">
        <v>0</v>
      </c>
    </row>
    <row r="1901" spans="2:8" x14ac:dyDescent="0.25">
      <c r="B1901" s="192">
        <f t="shared" si="154"/>
        <v>43180.08333332873</v>
      </c>
      <c r="C1901" s="16">
        <f t="shared" si="150"/>
        <v>3</v>
      </c>
      <c r="D1901" s="16">
        <f t="shared" si="151"/>
        <v>3</v>
      </c>
      <c r="E1901" s="16">
        <f t="shared" si="152"/>
        <v>1</v>
      </c>
      <c r="F1901" s="16">
        <f t="shared" si="153"/>
        <v>2</v>
      </c>
      <c r="G1901" s="195">
        <v>1899</v>
      </c>
      <c r="H1901" s="193">
        <v>0</v>
      </c>
    </row>
    <row r="1902" spans="2:8" x14ac:dyDescent="0.25">
      <c r="B1902" s="192">
        <f t="shared" si="154"/>
        <v>43180.124999995394</v>
      </c>
      <c r="C1902" s="16">
        <f t="shared" si="150"/>
        <v>3</v>
      </c>
      <c r="D1902" s="16">
        <f t="shared" si="151"/>
        <v>3</v>
      </c>
      <c r="E1902" s="16">
        <f t="shared" si="152"/>
        <v>1</v>
      </c>
      <c r="F1902" s="16">
        <f t="shared" si="153"/>
        <v>3</v>
      </c>
      <c r="G1902" s="195">
        <v>1900</v>
      </c>
      <c r="H1902" s="193">
        <v>0</v>
      </c>
    </row>
    <row r="1903" spans="2:8" x14ac:dyDescent="0.25">
      <c r="B1903" s="192">
        <f t="shared" si="154"/>
        <v>43180.166666662059</v>
      </c>
      <c r="C1903" s="16">
        <f t="shared" si="150"/>
        <v>3</v>
      </c>
      <c r="D1903" s="16">
        <f t="shared" si="151"/>
        <v>3</v>
      </c>
      <c r="E1903" s="16">
        <f t="shared" si="152"/>
        <v>1</v>
      </c>
      <c r="F1903" s="16">
        <f t="shared" si="153"/>
        <v>4</v>
      </c>
      <c r="G1903" s="195">
        <v>1901</v>
      </c>
      <c r="H1903" s="193">
        <v>0</v>
      </c>
    </row>
    <row r="1904" spans="2:8" x14ac:dyDescent="0.25">
      <c r="B1904" s="192">
        <f t="shared" si="154"/>
        <v>43180.208333328723</v>
      </c>
      <c r="C1904" s="16">
        <f t="shared" si="150"/>
        <v>3</v>
      </c>
      <c r="D1904" s="16">
        <f t="shared" si="151"/>
        <v>3</v>
      </c>
      <c r="E1904" s="16">
        <f t="shared" si="152"/>
        <v>1</v>
      </c>
      <c r="F1904" s="16">
        <f t="shared" si="153"/>
        <v>5</v>
      </c>
      <c r="G1904" s="195">
        <v>1902</v>
      </c>
      <c r="H1904" s="193">
        <v>0</v>
      </c>
    </row>
    <row r="1905" spans="2:8" x14ac:dyDescent="0.25">
      <c r="B1905" s="192">
        <f t="shared" si="154"/>
        <v>43180.249999995387</v>
      </c>
      <c r="C1905" s="16">
        <f t="shared" si="150"/>
        <v>3</v>
      </c>
      <c r="D1905" s="16">
        <f t="shared" si="151"/>
        <v>3</v>
      </c>
      <c r="E1905" s="16">
        <f t="shared" si="152"/>
        <v>1</v>
      </c>
      <c r="F1905" s="16">
        <f t="shared" si="153"/>
        <v>6</v>
      </c>
      <c r="G1905" s="195">
        <v>1903</v>
      </c>
      <c r="H1905" s="193">
        <v>6.903279E-3</v>
      </c>
    </row>
    <row r="1906" spans="2:8" x14ac:dyDescent="0.25">
      <c r="B1906" s="192">
        <f t="shared" si="154"/>
        <v>43180.291666662051</v>
      </c>
      <c r="C1906" s="16">
        <f t="shared" si="150"/>
        <v>3</v>
      </c>
      <c r="D1906" s="16">
        <f t="shared" si="151"/>
        <v>3</v>
      </c>
      <c r="E1906" s="16">
        <f t="shared" si="152"/>
        <v>1</v>
      </c>
      <c r="F1906" s="16">
        <f t="shared" si="153"/>
        <v>7</v>
      </c>
      <c r="G1906" s="195">
        <v>1904</v>
      </c>
      <c r="H1906" s="193">
        <v>0.11196376800000001</v>
      </c>
    </row>
    <row r="1907" spans="2:8" x14ac:dyDescent="0.25">
      <c r="B1907" s="192">
        <f t="shared" si="154"/>
        <v>43180.333333328716</v>
      </c>
      <c r="C1907" s="16">
        <f t="shared" si="150"/>
        <v>3</v>
      </c>
      <c r="D1907" s="16">
        <f t="shared" si="151"/>
        <v>3</v>
      </c>
      <c r="E1907" s="16">
        <f t="shared" si="152"/>
        <v>1</v>
      </c>
      <c r="F1907" s="16">
        <f t="shared" si="153"/>
        <v>8</v>
      </c>
      <c r="G1907" s="195">
        <v>1905</v>
      </c>
      <c r="H1907" s="193">
        <v>0.264000491</v>
      </c>
    </row>
    <row r="1908" spans="2:8" x14ac:dyDescent="0.25">
      <c r="B1908" s="192">
        <f t="shared" si="154"/>
        <v>43180.37499999538</v>
      </c>
      <c r="C1908" s="16">
        <f t="shared" si="150"/>
        <v>3</v>
      </c>
      <c r="D1908" s="16">
        <f t="shared" si="151"/>
        <v>3</v>
      </c>
      <c r="E1908" s="16">
        <f t="shared" si="152"/>
        <v>1</v>
      </c>
      <c r="F1908" s="16">
        <f t="shared" si="153"/>
        <v>9</v>
      </c>
      <c r="G1908" s="195">
        <v>1906</v>
      </c>
      <c r="H1908" s="193">
        <v>0.41885601</v>
      </c>
    </row>
    <row r="1909" spans="2:8" x14ac:dyDescent="0.25">
      <c r="B1909" s="192">
        <f t="shared" si="154"/>
        <v>43180.416666662044</v>
      </c>
      <c r="C1909" s="16">
        <f t="shared" si="150"/>
        <v>3</v>
      </c>
      <c r="D1909" s="16">
        <f t="shared" si="151"/>
        <v>3</v>
      </c>
      <c r="E1909" s="16">
        <f t="shared" si="152"/>
        <v>1</v>
      </c>
      <c r="F1909" s="16">
        <f t="shared" si="153"/>
        <v>10</v>
      </c>
      <c r="G1909" s="195">
        <v>1907</v>
      </c>
      <c r="H1909" s="193">
        <v>0.54060098000000001</v>
      </c>
    </row>
    <row r="1910" spans="2:8" x14ac:dyDescent="0.25">
      <c r="B1910" s="192">
        <f t="shared" si="154"/>
        <v>43180.458333328708</v>
      </c>
      <c r="C1910" s="16">
        <f t="shared" si="150"/>
        <v>3</v>
      </c>
      <c r="D1910" s="16">
        <f t="shared" si="151"/>
        <v>3</v>
      </c>
      <c r="E1910" s="16">
        <f t="shared" si="152"/>
        <v>1</v>
      </c>
      <c r="F1910" s="16">
        <f t="shared" si="153"/>
        <v>11</v>
      </c>
      <c r="G1910" s="195">
        <v>1908</v>
      </c>
      <c r="H1910" s="193">
        <v>0.60917924300000004</v>
      </c>
    </row>
    <row r="1911" spans="2:8" x14ac:dyDescent="0.25">
      <c r="B1911" s="192">
        <f t="shared" si="154"/>
        <v>43180.499999995372</v>
      </c>
      <c r="C1911" s="16">
        <f t="shared" si="150"/>
        <v>3</v>
      </c>
      <c r="D1911" s="16">
        <f t="shared" si="151"/>
        <v>3</v>
      </c>
      <c r="E1911" s="16">
        <f t="shared" si="152"/>
        <v>1</v>
      </c>
      <c r="F1911" s="16">
        <f t="shared" si="153"/>
        <v>12</v>
      </c>
      <c r="G1911" s="195">
        <v>1909</v>
      </c>
      <c r="H1911" s="193">
        <v>0.60497358599999995</v>
      </c>
    </row>
    <row r="1912" spans="2:8" x14ac:dyDescent="0.25">
      <c r="B1912" s="192">
        <f t="shared" si="154"/>
        <v>43180.541666662037</v>
      </c>
      <c r="C1912" s="16">
        <f t="shared" si="150"/>
        <v>3</v>
      </c>
      <c r="D1912" s="16">
        <f t="shared" si="151"/>
        <v>3</v>
      </c>
      <c r="E1912" s="16">
        <f t="shared" si="152"/>
        <v>1</v>
      </c>
      <c r="F1912" s="16">
        <f t="shared" si="153"/>
        <v>13</v>
      </c>
      <c r="G1912" s="195">
        <v>1910</v>
      </c>
      <c r="H1912" s="193">
        <v>0.58356306400000002</v>
      </c>
    </row>
    <row r="1913" spans="2:8" x14ac:dyDescent="0.25">
      <c r="B1913" s="192">
        <f t="shared" si="154"/>
        <v>43180.583333328701</v>
      </c>
      <c r="C1913" s="16">
        <f t="shared" si="150"/>
        <v>3</v>
      </c>
      <c r="D1913" s="16">
        <f t="shared" si="151"/>
        <v>3</v>
      </c>
      <c r="E1913" s="16">
        <f t="shared" si="152"/>
        <v>1</v>
      </c>
      <c r="F1913" s="16">
        <f t="shared" si="153"/>
        <v>14</v>
      </c>
      <c r="G1913" s="195">
        <v>1911</v>
      </c>
      <c r="H1913" s="193">
        <v>0.51941404899999999</v>
      </c>
    </row>
    <row r="1914" spans="2:8" x14ac:dyDescent="0.25">
      <c r="B1914" s="192">
        <f t="shared" si="154"/>
        <v>43180.624999995365</v>
      </c>
      <c r="C1914" s="16">
        <f t="shared" si="150"/>
        <v>3</v>
      </c>
      <c r="D1914" s="16">
        <f t="shared" si="151"/>
        <v>3</v>
      </c>
      <c r="E1914" s="16">
        <f t="shared" si="152"/>
        <v>1</v>
      </c>
      <c r="F1914" s="16">
        <f t="shared" si="153"/>
        <v>15</v>
      </c>
      <c r="G1914" s="195">
        <v>1912</v>
      </c>
      <c r="H1914" s="193">
        <v>0.40864883800000001</v>
      </c>
    </row>
    <row r="1915" spans="2:8" x14ac:dyDescent="0.25">
      <c r="B1915" s="192">
        <f t="shared" si="154"/>
        <v>43180.666666662029</v>
      </c>
      <c r="C1915" s="16">
        <f t="shared" si="150"/>
        <v>3</v>
      </c>
      <c r="D1915" s="16">
        <f t="shared" si="151"/>
        <v>3</v>
      </c>
      <c r="E1915" s="16">
        <f t="shared" si="152"/>
        <v>1</v>
      </c>
      <c r="F1915" s="16">
        <f t="shared" si="153"/>
        <v>16</v>
      </c>
      <c r="G1915" s="195">
        <v>1913</v>
      </c>
      <c r="H1915" s="193">
        <v>0.27890600700000001</v>
      </c>
    </row>
    <row r="1916" spans="2:8" x14ac:dyDescent="0.25">
      <c r="B1916" s="192">
        <f t="shared" si="154"/>
        <v>43180.708333328694</v>
      </c>
      <c r="C1916" s="16">
        <f t="shared" si="150"/>
        <v>3</v>
      </c>
      <c r="D1916" s="16">
        <f t="shared" si="151"/>
        <v>3</v>
      </c>
      <c r="E1916" s="16">
        <f t="shared" si="152"/>
        <v>1</v>
      </c>
      <c r="F1916" s="16">
        <f t="shared" si="153"/>
        <v>17</v>
      </c>
      <c r="G1916" s="195">
        <v>1914</v>
      </c>
      <c r="H1916" s="193">
        <v>0.13450042700000001</v>
      </c>
    </row>
    <row r="1917" spans="2:8" x14ac:dyDescent="0.25">
      <c r="B1917" s="192">
        <f t="shared" si="154"/>
        <v>43180.749999995358</v>
      </c>
      <c r="C1917" s="16">
        <f t="shared" si="150"/>
        <v>3</v>
      </c>
      <c r="D1917" s="16">
        <f t="shared" si="151"/>
        <v>3</v>
      </c>
      <c r="E1917" s="16">
        <f t="shared" si="152"/>
        <v>1</v>
      </c>
      <c r="F1917" s="16">
        <f t="shared" si="153"/>
        <v>18</v>
      </c>
      <c r="G1917" s="195">
        <v>1915</v>
      </c>
      <c r="H1917" s="193">
        <v>1.1597641000000001E-2</v>
      </c>
    </row>
    <row r="1918" spans="2:8" x14ac:dyDescent="0.25">
      <c r="B1918" s="192">
        <f t="shared" si="154"/>
        <v>43180.791666662022</v>
      </c>
      <c r="C1918" s="16">
        <f t="shared" si="150"/>
        <v>3</v>
      </c>
      <c r="D1918" s="16">
        <f t="shared" si="151"/>
        <v>3</v>
      </c>
      <c r="E1918" s="16">
        <f t="shared" si="152"/>
        <v>1</v>
      </c>
      <c r="F1918" s="16">
        <f t="shared" si="153"/>
        <v>19</v>
      </c>
      <c r="G1918" s="195">
        <v>1916</v>
      </c>
      <c r="H1918" s="193">
        <v>0</v>
      </c>
    </row>
    <row r="1919" spans="2:8" x14ac:dyDescent="0.25">
      <c r="B1919" s="192">
        <f t="shared" si="154"/>
        <v>43180.833333328686</v>
      </c>
      <c r="C1919" s="16">
        <f t="shared" si="150"/>
        <v>3</v>
      </c>
      <c r="D1919" s="16">
        <f t="shared" si="151"/>
        <v>3</v>
      </c>
      <c r="E1919" s="16">
        <f t="shared" si="152"/>
        <v>1</v>
      </c>
      <c r="F1919" s="16">
        <f t="shared" si="153"/>
        <v>20</v>
      </c>
      <c r="G1919" s="195">
        <v>1917</v>
      </c>
      <c r="H1919" s="193">
        <v>0</v>
      </c>
    </row>
    <row r="1920" spans="2:8" x14ac:dyDescent="0.25">
      <c r="B1920" s="192">
        <f t="shared" si="154"/>
        <v>43180.874999995351</v>
      </c>
      <c r="C1920" s="16">
        <f t="shared" si="150"/>
        <v>3</v>
      </c>
      <c r="D1920" s="16">
        <f t="shared" si="151"/>
        <v>3</v>
      </c>
      <c r="E1920" s="16">
        <f t="shared" si="152"/>
        <v>1</v>
      </c>
      <c r="F1920" s="16">
        <f t="shared" si="153"/>
        <v>21</v>
      </c>
      <c r="G1920" s="195">
        <v>1918</v>
      </c>
      <c r="H1920" s="193">
        <v>0</v>
      </c>
    </row>
    <row r="1921" spans="2:8" x14ac:dyDescent="0.25">
      <c r="B1921" s="192">
        <f t="shared" si="154"/>
        <v>43180.916666662015</v>
      </c>
      <c r="C1921" s="16">
        <f t="shared" si="150"/>
        <v>3</v>
      </c>
      <c r="D1921" s="16">
        <f t="shared" si="151"/>
        <v>3</v>
      </c>
      <c r="E1921" s="16">
        <f t="shared" si="152"/>
        <v>1</v>
      </c>
      <c r="F1921" s="16">
        <f t="shared" si="153"/>
        <v>22</v>
      </c>
      <c r="G1921" s="195">
        <v>1919</v>
      </c>
      <c r="H1921" s="193">
        <v>0</v>
      </c>
    </row>
    <row r="1922" spans="2:8" x14ac:dyDescent="0.25">
      <c r="B1922" s="192">
        <f t="shared" si="154"/>
        <v>43180.958333328679</v>
      </c>
      <c r="C1922" s="16">
        <f t="shared" si="150"/>
        <v>3</v>
      </c>
      <c r="D1922" s="16">
        <f t="shared" si="151"/>
        <v>3</v>
      </c>
      <c r="E1922" s="16">
        <f t="shared" si="152"/>
        <v>1</v>
      </c>
      <c r="F1922" s="16">
        <f t="shared" si="153"/>
        <v>23</v>
      </c>
      <c r="G1922" s="195">
        <v>1920</v>
      </c>
      <c r="H1922" s="193">
        <v>0</v>
      </c>
    </row>
    <row r="1923" spans="2:8" x14ac:dyDescent="0.25">
      <c r="B1923" s="192">
        <f t="shared" si="154"/>
        <v>43180.999999995343</v>
      </c>
      <c r="C1923" s="16">
        <f t="shared" si="150"/>
        <v>3</v>
      </c>
      <c r="D1923" s="16">
        <f t="shared" si="151"/>
        <v>4</v>
      </c>
      <c r="E1923" s="16">
        <f t="shared" si="152"/>
        <v>1</v>
      </c>
      <c r="F1923" s="16">
        <f t="shared" si="153"/>
        <v>0</v>
      </c>
      <c r="G1923" s="195">
        <v>1921</v>
      </c>
      <c r="H1923" s="193">
        <v>0</v>
      </c>
    </row>
    <row r="1924" spans="2:8" x14ac:dyDescent="0.25">
      <c r="B1924" s="192">
        <f t="shared" si="154"/>
        <v>43181.041666662008</v>
      </c>
      <c r="C1924" s="16">
        <f t="shared" ref="C1924:C1987" si="155">MONTH(B1924)</f>
        <v>3</v>
      </c>
      <c r="D1924" s="16">
        <f t="shared" ref="D1924:D1987" si="156">WEEKDAY(B1924,2)</f>
        <v>4</v>
      </c>
      <c r="E1924" s="16">
        <f t="shared" ref="E1924:E1987" si="157">IF(D1924&lt;6,1,2)</f>
        <v>1</v>
      </c>
      <c r="F1924" s="16">
        <f t="shared" ref="F1924:F1987" si="158">HOUR(B1924)</f>
        <v>1</v>
      </c>
      <c r="G1924" s="195">
        <v>1922</v>
      </c>
      <c r="H1924" s="193">
        <v>0</v>
      </c>
    </row>
    <row r="1925" spans="2:8" x14ac:dyDescent="0.25">
      <c r="B1925" s="192">
        <f t="shared" ref="B1925:B1988" si="159">B1924+1/24</f>
        <v>43181.083333328672</v>
      </c>
      <c r="C1925" s="16">
        <f t="shared" si="155"/>
        <v>3</v>
      </c>
      <c r="D1925" s="16">
        <f t="shared" si="156"/>
        <v>4</v>
      </c>
      <c r="E1925" s="16">
        <f t="shared" si="157"/>
        <v>1</v>
      </c>
      <c r="F1925" s="16">
        <f t="shared" si="158"/>
        <v>2</v>
      </c>
      <c r="G1925" s="195">
        <v>1923</v>
      </c>
      <c r="H1925" s="193">
        <v>0</v>
      </c>
    </row>
    <row r="1926" spans="2:8" x14ac:dyDescent="0.25">
      <c r="B1926" s="192">
        <f t="shared" si="159"/>
        <v>43181.124999995336</v>
      </c>
      <c r="C1926" s="16">
        <f t="shared" si="155"/>
        <v>3</v>
      </c>
      <c r="D1926" s="16">
        <f t="shared" si="156"/>
        <v>4</v>
      </c>
      <c r="E1926" s="16">
        <f t="shared" si="157"/>
        <v>1</v>
      </c>
      <c r="F1926" s="16">
        <f t="shared" si="158"/>
        <v>3</v>
      </c>
      <c r="G1926" s="195">
        <v>1924</v>
      </c>
      <c r="H1926" s="193">
        <v>0</v>
      </c>
    </row>
    <row r="1927" spans="2:8" x14ac:dyDescent="0.25">
      <c r="B1927" s="192">
        <f t="shared" si="159"/>
        <v>43181.166666662</v>
      </c>
      <c r="C1927" s="16">
        <f t="shared" si="155"/>
        <v>3</v>
      </c>
      <c r="D1927" s="16">
        <f t="shared" si="156"/>
        <v>4</v>
      </c>
      <c r="E1927" s="16">
        <f t="shared" si="157"/>
        <v>1</v>
      </c>
      <c r="F1927" s="16">
        <f t="shared" si="158"/>
        <v>4</v>
      </c>
      <c r="G1927" s="195">
        <v>1925</v>
      </c>
      <c r="H1927" s="193">
        <v>0</v>
      </c>
    </row>
    <row r="1928" spans="2:8" x14ac:dyDescent="0.25">
      <c r="B1928" s="192">
        <f t="shared" si="159"/>
        <v>43181.208333328665</v>
      </c>
      <c r="C1928" s="16">
        <f t="shared" si="155"/>
        <v>3</v>
      </c>
      <c r="D1928" s="16">
        <f t="shared" si="156"/>
        <v>4</v>
      </c>
      <c r="E1928" s="16">
        <f t="shared" si="157"/>
        <v>1</v>
      </c>
      <c r="F1928" s="16">
        <f t="shared" si="158"/>
        <v>5</v>
      </c>
      <c r="G1928" s="195">
        <v>1926</v>
      </c>
      <c r="H1928" s="193">
        <v>0</v>
      </c>
    </row>
    <row r="1929" spans="2:8" x14ac:dyDescent="0.25">
      <c r="B1929" s="192">
        <f t="shared" si="159"/>
        <v>43181.249999995329</v>
      </c>
      <c r="C1929" s="16">
        <f t="shared" si="155"/>
        <v>3</v>
      </c>
      <c r="D1929" s="16">
        <f t="shared" si="156"/>
        <v>4</v>
      </c>
      <c r="E1929" s="16">
        <f t="shared" si="157"/>
        <v>1</v>
      </c>
      <c r="F1929" s="16">
        <f t="shared" si="158"/>
        <v>6</v>
      </c>
      <c r="G1929" s="195">
        <v>1927</v>
      </c>
      <c r="H1929" s="193">
        <v>7.9750589999999996E-3</v>
      </c>
    </row>
    <row r="1930" spans="2:8" x14ac:dyDescent="0.25">
      <c r="B1930" s="192">
        <f t="shared" si="159"/>
        <v>43181.291666661993</v>
      </c>
      <c r="C1930" s="16">
        <f t="shared" si="155"/>
        <v>3</v>
      </c>
      <c r="D1930" s="16">
        <f t="shared" si="156"/>
        <v>4</v>
      </c>
      <c r="E1930" s="16">
        <f t="shared" si="157"/>
        <v>1</v>
      </c>
      <c r="F1930" s="16">
        <f t="shared" si="158"/>
        <v>7</v>
      </c>
      <c r="G1930" s="195">
        <v>1928</v>
      </c>
      <c r="H1930" s="193">
        <v>0.10414503999999999</v>
      </c>
    </row>
    <row r="1931" spans="2:8" x14ac:dyDescent="0.25">
      <c r="B1931" s="192">
        <f t="shared" si="159"/>
        <v>43181.333333328657</v>
      </c>
      <c r="C1931" s="16">
        <f t="shared" si="155"/>
        <v>3</v>
      </c>
      <c r="D1931" s="16">
        <f t="shared" si="156"/>
        <v>4</v>
      </c>
      <c r="E1931" s="16">
        <f t="shared" si="157"/>
        <v>1</v>
      </c>
      <c r="F1931" s="16">
        <f t="shared" si="158"/>
        <v>8</v>
      </c>
      <c r="G1931" s="195">
        <v>1929</v>
      </c>
      <c r="H1931" s="193">
        <v>0.249729917</v>
      </c>
    </row>
    <row r="1932" spans="2:8" x14ac:dyDescent="0.25">
      <c r="B1932" s="192">
        <f t="shared" si="159"/>
        <v>43181.374999995322</v>
      </c>
      <c r="C1932" s="16">
        <f t="shared" si="155"/>
        <v>3</v>
      </c>
      <c r="D1932" s="16">
        <f t="shared" si="156"/>
        <v>4</v>
      </c>
      <c r="E1932" s="16">
        <f t="shared" si="157"/>
        <v>1</v>
      </c>
      <c r="F1932" s="16">
        <f t="shared" si="158"/>
        <v>9</v>
      </c>
      <c r="G1932" s="195">
        <v>1930</v>
      </c>
      <c r="H1932" s="193">
        <v>0.40162759999999997</v>
      </c>
    </row>
    <row r="1933" spans="2:8" x14ac:dyDescent="0.25">
      <c r="B1933" s="192">
        <f t="shared" si="159"/>
        <v>43181.416666661986</v>
      </c>
      <c r="C1933" s="16">
        <f t="shared" si="155"/>
        <v>3</v>
      </c>
      <c r="D1933" s="16">
        <f t="shared" si="156"/>
        <v>4</v>
      </c>
      <c r="E1933" s="16">
        <f t="shared" si="157"/>
        <v>1</v>
      </c>
      <c r="F1933" s="16">
        <f t="shared" si="158"/>
        <v>10</v>
      </c>
      <c r="G1933" s="195">
        <v>1931</v>
      </c>
      <c r="H1933" s="193">
        <v>0.498927336</v>
      </c>
    </row>
    <row r="1934" spans="2:8" x14ac:dyDescent="0.25">
      <c r="B1934" s="192">
        <f t="shared" si="159"/>
        <v>43181.45833332865</v>
      </c>
      <c r="C1934" s="16">
        <f t="shared" si="155"/>
        <v>3</v>
      </c>
      <c r="D1934" s="16">
        <f t="shared" si="156"/>
        <v>4</v>
      </c>
      <c r="E1934" s="16">
        <f t="shared" si="157"/>
        <v>1</v>
      </c>
      <c r="F1934" s="16">
        <f t="shared" si="158"/>
        <v>11</v>
      </c>
      <c r="G1934" s="195">
        <v>1932</v>
      </c>
      <c r="H1934" s="193">
        <v>0.55723406200000003</v>
      </c>
    </row>
    <row r="1935" spans="2:8" x14ac:dyDescent="0.25">
      <c r="B1935" s="192">
        <f t="shared" si="159"/>
        <v>43181.499999995314</v>
      </c>
      <c r="C1935" s="16">
        <f t="shared" si="155"/>
        <v>3</v>
      </c>
      <c r="D1935" s="16">
        <f t="shared" si="156"/>
        <v>4</v>
      </c>
      <c r="E1935" s="16">
        <f t="shared" si="157"/>
        <v>1</v>
      </c>
      <c r="F1935" s="16">
        <f t="shared" si="158"/>
        <v>12</v>
      </c>
      <c r="G1935" s="195">
        <v>1933</v>
      </c>
      <c r="H1935" s="193">
        <v>0.56936563200000001</v>
      </c>
    </row>
    <row r="1936" spans="2:8" x14ac:dyDescent="0.25">
      <c r="B1936" s="192">
        <f t="shared" si="159"/>
        <v>43181.541666661979</v>
      </c>
      <c r="C1936" s="16">
        <f t="shared" si="155"/>
        <v>3</v>
      </c>
      <c r="D1936" s="16">
        <f t="shared" si="156"/>
        <v>4</v>
      </c>
      <c r="E1936" s="16">
        <f t="shared" si="157"/>
        <v>1</v>
      </c>
      <c r="F1936" s="16">
        <f t="shared" si="158"/>
        <v>13</v>
      </c>
      <c r="G1936" s="195">
        <v>1934</v>
      </c>
      <c r="H1936" s="193">
        <v>0.53940930600000003</v>
      </c>
    </row>
    <row r="1937" spans="2:8" x14ac:dyDescent="0.25">
      <c r="B1937" s="192">
        <f t="shared" si="159"/>
        <v>43181.583333328643</v>
      </c>
      <c r="C1937" s="16">
        <f t="shared" si="155"/>
        <v>3</v>
      </c>
      <c r="D1937" s="16">
        <f t="shared" si="156"/>
        <v>4</v>
      </c>
      <c r="E1937" s="16">
        <f t="shared" si="157"/>
        <v>1</v>
      </c>
      <c r="F1937" s="16">
        <f t="shared" si="158"/>
        <v>14</v>
      </c>
      <c r="G1937" s="195">
        <v>1935</v>
      </c>
      <c r="H1937" s="193">
        <v>0.45923539600000002</v>
      </c>
    </row>
    <row r="1938" spans="2:8" x14ac:dyDescent="0.25">
      <c r="B1938" s="192">
        <f t="shared" si="159"/>
        <v>43181.624999995307</v>
      </c>
      <c r="C1938" s="16">
        <f t="shared" si="155"/>
        <v>3</v>
      </c>
      <c r="D1938" s="16">
        <f t="shared" si="156"/>
        <v>4</v>
      </c>
      <c r="E1938" s="16">
        <f t="shared" si="157"/>
        <v>1</v>
      </c>
      <c r="F1938" s="16">
        <f t="shared" si="158"/>
        <v>15</v>
      </c>
      <c r="G1938" s="195">
        <v>1936</v>
      </c>
      <c r="H1938" s="193">
        <v>0.36636232099999999</v>
      </c>
    </row>
    <row r="1939" spans="2:8" x14ac:dyDescent="0.25">
      <c r="B1939" s="192">
        <f t="shared" si="159"/>
        <v>43181.666666661971</v>
      </c>
      <c r="C1939" s="16">
        <f t="shared" si="155"/>
        <v>3</v>
      </c>
      <c r="D1939" s="16">
        <f t="shared" si="156"/>
        <v>4</v>
      </c>
      <c r="E1939" s="16">
        <f t="shared" si="157"/>
        <v>1</v>
      </c>
      <c r="F1939" s="16">
        <f t="shared" si="158"/>
        <v>16</v>
      </c>
      <c r="G1939" s="195">
        <v>1937</v>
      </c>
      <c r="H1939" s="193">
        <v>0.25204272999999999</v>
      </c>
    </row>
    <row r="1940" spans="2:8" x14ac:dyDescent="0.25">
      <c r="B1940" s="192">
        <f t="shared" si="159"/>
        <v>43181.708333328635</v>
      </c>
      <c r="C1940" s="16">
        <f t="shared" si="155"/>
        <v>3</v>
      </c>
      <c r="D1940" s="16">
        <f t="shared" si="156"/>
        <v>4</v>
      </c>
      <c r="E1940" s="16">
        <f t="shared" si="157"/>
        <v>1</v>
      </c>
      <c r="F1940" s="16">
        <f t="shared" si="158"/>
        <v>17</v>
      </c>
      <c r="G1940" s="195">
        <v>1938</v>
      </c>
      <c r="H1940" s="193">
        <v>0.12768753799999999</v>
      </c>
    </row>
    <row r="1941" spans="2:8" x14ac:dyDescent="0.25">
      <c r="B1941" s="192">
        <f t="shared" si="159"/>
        <v>43181.7499999953</v>
      </c>
      <c r="C1941" s="16">
        <f t="shared" si="155"/>
        <v>3</v>
      </c>
      <c r="D1941" s="16">
        <f t="shared" si="156"/>
        <v>4</v>
      </c>
      <c r="E1941" s="16">
        <f t="shared" si="157"/>
        <v>1</v>
      </c>
      <c r="F1941" s="16">
        <f t="shared" si="158"/>
        <v>18</v>
      </c>
      <c r="G1941" s="195">
        <v>1939</v>
      </c>
      <c r="H1941" s="193">
        <v>1.1075197E-2</v>
      </c>
    </row>
    <row r="1942" spans="2:8" x14ac:dyDescent="0.25">
      <c r="B1942" s="192">
        <f t="shared" si="159"/>
        <v>43181.791666661964</v>
      </c>
      <c r="C1942" s="16">
        <f t="shared" si="155"/>
        <v>3</v>
      </c>
      <c r="D1942" s="16">
        <f t="shared" si="156"/>
        <v>4</v>
      </c>
      <c r="E1942" s="16">
        <f t="shared" si="157"/>
        <v>1</v>
      </c>
      <c r="F1942" s="16">
        <f t="shared" si="158"/>
        <v>19</v>
      </c>
      <c r="G1942" s="195">
        <v>1940</v>
      </c>
      <c r="H1942" s="193">
        <v>0</v>
      </c>
    </row>
    <row r="1943" spans="2:8" x14ac:dyDescent="0.25">
      <c r="B1943" s="192">
        <f t="shared" si="159"/>
        <v>43181.833333328628</v>
      </c>
      <c r="C1943" s="16">
        <f t="shared" si="155"/>
        <v>3</v>
      </c>
      <c r="D1943" s="16">
        <f t="shared" si="156"/>
        <v>4</v>
      </c>
      <c r="E1943" s="16">
        <f t="shared" si="157"/>
        <v>1</v>
      </c>
      <c r="F1943" s="16">
        <f t="shared" si="158"/>
        <v>20</v>
      </c>
      <c r="G1943" s="195">
        <v>1941</v>
      </c>
      <c r="H1943" s="193">
        <v>0</v>
      </c>
    </row>
    <row r="1944" spans="2:8" x14ac:dyDescent="0.25">
      <c r="B1944" s="192">
        <f t="shared" si="159"/>
        <v>43181.874999995292</v>
      </c>
      <c r="C1944" s="16">
        <f t="shared" si="155"/>
        <v>3</v>
      </c>
      <c r="D1944" s="16">
        <f t="shared" si="156"/>
        <v>4</v>
      </c>
      <c r="E1944" s="16">
        <f t="shared" si="157"/>
        <v>1</v>
      </c>
      <c r="F1944" s="16">
        <f t="shared" si="158"/>
        <v>21</v>
      </c>
      <c r="G1944" s="195">
        <v>1942</v>
      </c>
      <c r="H1944" s="193">
        <v>0</v>
      </c>
    </row>
    <row r="1945" spans="2:8" x14ac:dyDescent="0.25">
      <c r="B1945" s="192">
        <f t="shared" si="159"/>
        <v>43181.916666661957</v>
      </c>
      <c r="C1945" s="16">
        <f t="shared" si="155"/>
        <v>3</v>
      </c>
      <c r="D1945" s="16">
        <f t="shared" si="156"/>
        <v>4</v>
      </c>
      <c r="E1945" s="16">
        <f t="shared" si="157"/>
        <v>1</v>
      </c>
      <c r="F1945" s="16">
        <f t="shared" si="158"/>
        <v>22</v>
      </c>
      <c r="G1945" s="195">
        <v>1943</v>
      </c>
      <c r="H1945" s="193">
        <v>0</v>
      </c>
    </row>
    <row r="1946" spans="2:8" x14ac:dyDescent="0.25">
      <c r="B1946" s="192">
        <f t="shared" si="159"/>
        <v>43181.958333328621</v>
      </c>
      <c r="C1946" s="16">
        <f t="shared" si="155"/>
        <v>3</v>
      </c>
      <c r="D1946" s="16">
        <f t="shared" si="156"/>
        <v>4</v>
      </c>
      <c r="E1946" s="16">
        <f t="shared" si="157"/>
        <v>1</v>
      </c>
      <c r="F1946" s="16">
        <f t="shared" si="158"/>
        <v>23</v>
      </c>
      <c r="G1946" s="195">
        <v>1944</v>
      </c>
      <c r="H1946" s="193">
        <v>0</v>
      </c>
    </row>
    <row r="1947" spans="2:8" x14ac:dyDescent="0.25">
      <c r="B1947" s="192">
        <f t="shared" si="159"/>
        <v>43181.999999995285</v>
      </c>
      <c r="C1947" s="16">
        <f t="shared" si="155"/>
        <v>3</v>
      </c>
      <c r="D1947" s="16">
        <f t="shared" si="156"/>
        <v>5</v>
      </c>
      <c r="E1947" s="16">
        <f t="shared" si="157"/>
        <v>1</v>
      </c>
      <c r="F1947" s="16">
        <f t="shared" si="158"/>
        <v>0</v>
      </c>
      <c r="G1947" s="195">
        <v>1945</v>
      </c>
      <c r="H1947" s="193">
        <v>0</v>
      </c>
    </row>
    <row r="1948" spans="2:8" x14ac:dyDescent="0.25">
      <c r="B1948" s="192">
        <f t="shared" si="159"/>
        <v>43182.041666661949</v>
      </c>
      <c r="C1948" s="16">
        <f t="shared" si="155"/>
        <v>3</v>
      </c>
      <c r="D1948" s="16">
        <f t="shared" si="156"/>
        <v>5</v>
      </c>
      <c r="E1948" s="16">
        <f t="shared" si="157"/>
        <v>1</v>
      </c>
      <c r="F1948" s="16">
        <f t="shared" si="158"/>
        <v>1</v>
      </c>
      <c r="G1948" s="195">
        <v>1946</v>
      </c>
      <c r="H1948" s="193">
        <v>0</v>
      </c>
    </row>
    <row r="1949" spans="2:8" x14ac:dyDescent="0.25">
      <c r="B1949" s="192">
        <f t="shared" si="159"/>
        <v>43182.083333328614</v>
      </c>
      <c r="C1949" s="16">
        <f t="shared" si="155"/>
        <v>3</v>
      </c>
      <c r="D1949" s="16">
        <f t="shared" si="156"/>
        <v>5</v>
      </c>
      <c r="E1949" s="16">
        <f t="shared" si="157"/>
        <v>1</v>
      </c>
      <c r="F1949" s="16">
        <f t="shared" si="158"/>
        <v>2</v>
      </c>
      <c r="G1949" s="195">
        <v>1947</v>
      </c>
      <c r="H1949" s="193">
        <v>0</v>
      </c>
    </row>
    <row r="1950" spans="2:8" x14ac:dyDescent="0.25">
      <c r="B1950" s="192">
        <f t="shared" si="159"/>
        <v>43182.124999995278</v>
      </c>
      <c r="C1950" s="16">
        <f t="shared" si="155"/>
        <v>3</v>
      </c>
      <c r="D1950" s="16">
        <f t="shared" si="156"/>
        <v>5</v>
      </c>
      <c r="E1950" s="16">
        <f t="shared" si="157"/>
        <v>1</v>
      </c>
      <c r="F1950" s="16">
        <f t="shared" si="158"/>
        <v>3</v>
      </c>
      <c r="G1950" s="195">
        <v>1948</v>
      </c>
      <c r="H1950" s="193">
        <v>0</v>
      </c>
    </row>
    <row r="1951" spans="2:8" x14ac:dyDescent="0.25">
      <c r="B1951" s="192">
        <f t="shared" si="159"/>
        <v>43182.166666661942</v>
      </c>
      <c r="C1951" s="16">
        <f t="shared" si="155"/>
        <v>3</v>
      </c>
      <c r="D1951" s="16">
        <f t="shared" si="156"/>
        <v>5</v>
      </c>
      <c r="E1951" s="16">
        <f t="shared" si="157"/>
        <v>1</v>
      </c>
      <c r="F1951" s="16">
        <f t="shared" si="158"/>
        <v>4</v>
      </c>
      <c r="G1951" s="195">
        <v>1949</v>
      </c>
      <c r="H1951" s="193">
        <v>0</v>
      </c>
    </row>
    <row r="1952" spans="2:8" x14ac:dyDescent="0.25">
      <c r="B1952" s="192">
        <f t="shared" si="159"/>
        <v>43182.208333328606</v>
      </c>
      <c r="C1952" s="16">
        <f t="shared" si="155"/>
        <v>3</v>
      </c>
      <c r="D1952" s="16">
        <f t="shared" si="156"/>
        <v>5</v>
      </c>
      <c r="E1952" s="16">
        <f t="shared" si="157"/>
        <v>1</v>
      </c>
      <c r="F1952" s="16">
        <f t="shared" si="158"/>
        <v>5</v>
      </c>
      <c r="G1952" s="195">
        <v>1950</v>
      </c>
      <c r="H1952" s="193">
        <v>0</v>
      </c>
    </row>
    <row r="1953" spans="2:8" x14ac:dyDescent="0.25">
      <c r="B1953" s="192">
        <f t="shared" si="159"/>
        <v>43182.249999995271</v>
      </c>
      <c r="C1953" s="16">
        <f t="shared" si="155"/>
        <v>3</v>
      </c>
      <c r="D1953" s="16">
        <f t="shared" si="156"/>
        <v>5</v>
      </c>
      <c r="E1953" s="16">
        <f t="shared" si="157"/>
        <v>1</v>
      </c>
      <c r="F1953" s="16">
        <f t="shared" si="158"/>
        <v>6</v>
      </c>
      <c r="G1953" s="195">
        <v>1951</v>
      </c>
      <c r="H1953" s="193">
        <v>5.7540780000000001E-3</v>
      </c>
    </row>
    <row r="1954" spans="2:8" x14ac:dyDescent="0.25">
      <c r="B1954" s="192">
        <f t="shared" si="159"/>
        <v>43182.291666661935</v>
      </c>
      <c r="C1954" s="16">
        <f t="shared" si="155"/>
        <v>3</v>
      </c>
      <c r="D1954" s="16">
        <f t="shared" si="156"/>
        <v>5</v>
      </c>
      <c r="E1954" s="16">
        <f t="shared" si="157"/>
        <v>1</v>
      </c>
      <c r="F1954" s="16">
        <f t="shared" si="158"/>
        <v>7</v>
      </c>
      <c r="G1954" s="195">
        <v>1952</v>
      </c>
      <c r="H1954" s="193">
        <v>8.5363299000000004E-2</v>
      </c>
    </row>
    <row r="1955" spans="2:8" x14ac:dyDescent="0.25">
      <c r="B1955" s="192">
        <f t="shared" si="159"/>
        <v>43182.333333328599</v>
      </c>
      <c r="C1955" s="16">
        <f t="shared" si="155"/>
        <v>3</v>
      </c>
      <c r="D1955" s="16">
        <f t="shared" si="156"/>
        <v>5</v>
      </c>
      <c r="E1955" s="16">
        <f t="shared" si="157"/>
        <v>1</v>
      </c>
      <c r="F1955" s="16">
        <f t="shared" si="158"/>
        <v>8</v>
      </c>
      <c r="G1955" s="195">
        <v>1953</v>
      </c>
      <c r="H1955" s="193">
        <v>0.206668514</v>
      </c>
    </row>
    <row r="1956" spans="2:8" x14ac:dyDescent="0.25">
      <c r="B1956" s="192">
        <f t="shared" si="159"/>
        <v>43182.374999995263</v>
      </c>
      <c r="C1956" s="16">
        <f t="shared" si="155"/>
        <v>3</v>
      </c>
      <c r="D1956" s="16">
        <f t="shared" si="156"/>
        <v>5</v>
      </c>
      <c r="E1956" s="16">
        <f t="shared" si="157"/>
        <v>1</v>
      </c>
      <c r="F1956" s="16">
        <f t="shared" si="158"/>
        <v>9</v>
      </c>
      <c r="G1956" s="195">
        <v>1954</v>
      </c>
      <c r="H1956" s="193">
        <v>0.32582232</v>
      </c>
    </row>
    <row r="1957" spans="2:8" x14ac:dyDescent="0.25">
      <c r="B1957" s="192">
        <f t="shared" si="159"/>
        <v>43182.416666661928</v>
      </c>
      <c r="C1957" s="16">
        <f t="shared" si="155"/>
        <v>3</v>
      </c>
      <c r="D1957" s="16">
        <f t="shared" si="156"/>
        <v>5</v>
      </c>
      <c r="E1957" s="16">
        <f t="shared" si="157"/>
        <v>1</v>
      </c>
      <c r="F1957" s="16">
        <f t="shared" si="158"/>
        <v>10</v>
      </c>
      <c r="G1957" s="195">
        <v>1955</v>
      </c>
      <c r="H1957" s="193">
        <v>0.408935506</v>
      </c>
    </row>
    <row r="1958" spans="2:8" x14ac:dyDescent="0.25">
      <c r="B1958" s="192">
        <f t="shared" si="159"/>
        <v>43182.458333328592</v>
      </c>
      <c r="C1958" s="16">
        <f t="shared" si="155"/>
        <v>3</v>
      </c>
      <c r="D1958" s="16">
        <f t="shared" si="156"/>
        <v>5</v>
      </c>
      <c r="E1958" s="16">
        <f t="shared" si="157"/>
        <v>1</v>
      </c>
      <c r="F1958" s="16">
        <f t="shared" si="158"/>
        <v>11</v>
      </c>
      <c r="G1958" s="195">
        <v>1956</v>
      </c>
      <c r="H1958" s="193">
        <v>0.456012158</v>
      </c>
    </row>
    <row r="1959" spans="2:8" x14ac:dyDescent="0.25">
      <c r="B1959" s="192">
        <f t="shared" si="159"/>
        <v>43182.499999995256</v>
      </c>
      <c r="C1959" s="16">
        <f t="shared" si="155"/>
        <v>3</v>
      </c>
      <c r="D1959" s="16">
        <f t="shared" si="156"/>
        <v>5</v>
      </c>
      <c r="E1959" s="16">
        <f t="shared" si="157"/>
        <v>1</v>
      </c>
      <c r="F1959" s="16">
        <f t="shared" si="158"/>
        <v>12</v>
      </c>
      <c r="G1959" s="195">
        <v>1957</v>
      </c>
      <c r="H1959" s="193">
        <v>0.459873755</v>
      </c>
    </row>
    <row r="1960" spans="2:8" x14ac:dyDescent="0.25">
      <c r="B1960" s="192">
        <f t="shared" si="159"/>
        <v>43182.54166666192</v>
      </c>
      <c r="C1960" s="16">
        <f t="shared" si="155"/>
        <v>3</v>
      </c>
      <c r="D1960" s="16">
        <f t="shared" si="156"/>
        <v>5</v>
      </c>
      <c r="E1960" s="16">
        <f t="shared" si="157"/>
        <v>1</v>
      </c>
      <c r="F1960" s="16">
        <f t="shared" si="158"/>
        <v>13</v>
      </c>
      <c r="G1960" s="195">
        <v>1958</v>
      </c>
      <c r="H1960" s="193">
        <v>0.428133027</v>
      </c>
    </row>
    <row r="1961" spans="2:8" x14ac:dyDescent="0.25">
      <c r="B1961" s="192">
        <f t="shared" si="159"/>
        <v>43182.583333328585</v>
      </c>
      <c r="C1961" s="16">
        <f t="shared" si="155"/>
        <v>3</v>
      </c>
      <c r="D1961" s="16">
        <f t="shared" si="156"/>
        <v>5</v>
      </c>
      <c r="E1961" s="16">
        <f t="shared" si="157"/>
        <v>1</v>
      </c>
      <c r="F1961" s="16">
        <f t="shared" si="158"/>
        <v>14</v>
      </c>
      <c r="G1961" s="195">
        <v>1959</v>
      </c>
      <c r="H1961" s="193">
        <v>0.39866780499999999</v>
      </c>
    </row>
    <row r="1962" spans="2:8" x14ac:dyDescent="0.25">
      <c r="B1962" s="192">
        <f t="shared" si="159"/>
        <v>43182.624999995249</v>
      </c>
      <c r="C1962" s="16">
        <f t="shared" si="155"/>
        <v>3</v>
      </c>
      <c r="D1962" s="16">
        <f t="shared" si="156"/>
        <v>5</v>
      </c>
      <c r="E1962" s="16">
        <f t="shared" si="157"/>
        <v>1</v>
      </c>
      <c r="F1962" s="16">
        <f t="shared" si="158"/>
        <v>15</v>
      </c>
      <c r="G1962" s="195">
        <v>1960</v>
      </c>
      <c r="H1962" s="193">
        <v>0.32337042500000002</v>
      </c>
    </row>
    <row r="1963" spans="2:8" x14ac:dyDescent="0.25">
      <c r="B1963" s="192">
        <f t="shared" si="159"/>
        <v>43182.666666661913</v>
      </c>
      <c r="C1963" s="16">
        <f t="shared" si="155"/>
        <v>3</v>
      </c>
      <c r="D1963" s="16">
        <f t="shared" si="156"/>
        <v>5</v>
      </c>
      <c r="E1963" s="16">
        <f t="shared" si="157"/>
        <v>1</v>
      </c>
      <c r="F1963" s="16">
        <f t="shared" si="158"/>
        <v>16</v>
      </c>
      <c r="G1963" s="195">
        <v>1961</v>
      </c>
      <c r="H1963" s="193">
        <v>0.22607360300000001</v>
      </c>
    </row>
    <row r="1964" spans="2:8" x14ac:dyDescent="0.25">
      <c r="B1964" s="192">
        <f t="shared" si="159"/>
        <v>43182.708333328577</v>
      </c>
      <c r="C1964" s="16">
        <f t="shared" si="155"/>
        <v>3</v>
      </c>
      <c r="D1964" s="16">
        <f t="shared" si="156"/>
        <v>5</v>
      </c>
      <c r="E1964" s="16">
        <f t="shared" si="157"/>
        <v>1</v>
      </c>
      <c r="F1964" s="16">
        <f t="shared" si="158"/>
        <v>17</v>
      </c>
      <c r="G1964" s="195">
        <v>1962</v>
      </c>
      <c r="H1964" s="193">
        <v>0.12188286</v>
      </c>
    </row>
    <row r="1965" spans="2:8" x14ac:dyDescent="0.25">
      <c r="B1965" s="192">
        <f t="shared" si="159"/>
        <v>43182.749999995242</v>
      </c>
      <c r="C1965" s="16">
        <f t="shared" si="155"/>
        <v>3</v>
      </c>
      <c r="D1965" s="16">
        <f t="shared" si="156"/>
        <v>5</v>
      </c>
      <c r="E1965" s="16">
        <f t="shared" si="157"/>
        <v>1</v>
      </c>
      <c r="F1965" s="16">
        <f t="shared" si="158"/>
        <v>18</v>
      </c>
      <c r="G1965" s="195">
        <v>1963</v>
      </c>
      <c r="H1965" s="193">
        <v>1.036224E-2</v>
      </c>
    </row>
    <row r="1966" spans="2:8" x14ac:dyDescent="0.25">
      <c r="B1966" s="192">
        <f t="shared" si="159"/>
        <v>43182.791666661906</v>
      </c>
      <c r="C1966" s="16">
        <f t="shared" si="155"/>
        <v>3</v>
      </c>
      <c r="D1966" s="16">
        <f t="shared" si="156"/>
        <v>5</v>
      </c>
      <c r="E1966" s="16">
        <f t="shared" si="157"/>
        <v>1</v>
      </c>
      <c r="F1966" s="16">
        <f t="shared" si="158"/>
        <v>19</v>
      </c>
      <c r="G1966" s="195">
        <v>1964</v>
      </c>
      <c r="H1966" s="193">
        <v>0</v>
      </c>
    </row>
    <row r="1967" spans="2:8" x14ac:dyDescent="0.25">
      <c r="B1967" s="192">
        <f t="shared" si="159"/>
        <v>43182.83333332857</v>
      </c>
      <c r="C1967" s="16">
        <f t="shared" si="155"/>
        <v>3</v>
      </c>
      <c r="D1967" s="16">
        <f t="shared" si="156"/>
        <v>5</v>
      </c>
      <c r="E1967" s="16">
        <f t="shared" si="157"/>
        <v>1</v>
      </c>
      <c r="F1967" s="16">
        <f t="shared" si="158"/>
        <v>20</v>
      </c>
      <c r="G1967" s="195">
        <v>1965</v>
      </c>
      <c r="H1967" s="193">
        <v>0</v>
      </c>
    </row>
    <row r="1968" spans="2:8" x14ac:dyDescent="0.25">
      <c r="B1968" s="192">
        <f t="shared" si="159"/>
        <v>43182.874999995234</v>
      </c>
      <c r="C1968" s="16">
        <f t="shared" si="155"/>
        <v>3</v>
      </c>
      <c r="D1968" s="16">
        <f t="shared" si="156"/>
        <v>5</v>
      </c>
      <c r="E1968" s="16">
        <f t="shared" si="157"/>
        <v>1</v>
      </c>
      <c r="F1968" s="16">
        <f t="shared" si="158"/>
        <v>21</v>
      </c>
      <c r="G1968" s="195">
        <v>1966</v>
      </c>
      <c r="H1968" s="193">
        <v>0</v>
      </c>
    </row>
    <row r="1969" spans="2:8" x14ac:dyDescent="0.25">
      <c r="B1969" s="192">
        <f t="shared" si="159"/>
        <v>43182.916666661898</v>
      </c>
      <c r="C1969" s="16">
        <f t="shared" si="155"/>
        <v>3</v>
      </c>
      <c r="D1969" s="16">
        <f t="shared" si="156"/>
        <v>5</v>
      </c>
      <c r="E1969" s="16">
        <f t="shared" si="157"/>
        <v>1</v>
      </c>
      <c r="F1969" s="16">
        <f t="shared" si="158"/>
        <v>22</v>
      </c>
      <c r="G1969" s="195">
        <v>1967</v>
      </c>
      <c r="H1969" s="193">
        <v>0</v>
      </c>
    </row>
    <row r="1970" spans="2:8" x14ac:dyDescent="0.25">
      <c r="B1970" s="192">
        <f t="shared" si="159"/>
        <v>43182.958333328563</v>
      </c>
      <c r="C1970" s="16">
        <f t="shared" si="155"/>
        <v>3</v>
      </c>
      <c r="D1970" s="16">
        <f t="shared" si="156"/>
        <v>5</v>
      </c>
      <c r="E1970" s="16">
        <f t="shared" si="157"/>
        <v>1</v>
      </c>
      <c r="F1970" s="16">
        <f t="shared" si="158"/>
        <v>23</v>
      </c>
      <c r="G1970" s="195">
        <v>1968</v>
      </c>
      <c r="H1970" s="193">
        <v>0</v>
      </c>
    </row>
    <row r="1971" spans="2:8" x14ac:dyDescent="0.25">
      <c r="B1971" s="192">
        <f t="shared" si="159"/>
        <v>43182.999999995227</v>
      </c>
      <c r="C1971" s="16">
        <f t="shared" si="155"/>
        <v>3</v>
      </c>
      <c r="D1971" s="16">
        <f t="shared" si="156"/>
        <v>6</v>
      </c>
      <c r="E1971" s="16">
        <f t="shared" si="157"/>
        <v>2</v>
      </c>
      <c r="F1971" s="16">
        <f t="shared" si="158"/>
        <v>0</v>
      </c>
      <c r="G1971" s="195">
        <v>1969</v>
      </c>
      <c r="H1971" s="193">
        <v>0</v>
      </c>
    </row>
    <row r="1972" spans="2:8" x14ac:dyDescent="0.25">
      <c r="B1972" s="192">
        <f t="shared" si="159"/>
        <v>43183.041666661891</v>
      </c>
      <c r="C1972" s="16">
        <f t="shared" si="155"/>
        <v>3</v>
      </c>
      <c r="D1972" s="16">
        <f t="shared" si="156"/>
        <v>6</v>
      </c>
      <c r="E1972" s="16">
        <f t="shared" si="157"/>
        <v>2</v>
      </c>
      <c r="F1972" s="16">
        <f t="shared" si="158"/>
        <v>1</v>
      </c>
      <c r="G1972" s="195">
        <v>1970</v>
      </c>
      <c r="H1972" s="193">
        <v>0</v>
      </c>
    </row>
    <row r="1973" spans="2:8" x14ac:dyDescent="0.25">
      <c r="B1973" s="192">
        <f t="shared" si="159"/>
        <v>43183.083333328555</v>
      </c>
      <c r="C1973" s="16">
        <f t="shared" si="155"/>
        <v>3</v>
      </c>
      <c r="D1973" s="16">
        <f t="shared" si="156"/>
        <v>6</v>
      </c>
      <c r="E1973" s="16">
        <f t="shared" si="157"/>
        <v>2</v>
      </c>
      <c r="F1973" s="16">
        <f t="shared" si="158"/>
        <v>2</v>
      </c>
      <c r="G1973" s="195">
        <v>1971</v>
      </c>
      <c r="H1973" s="193">
        <v>0</v>
      </c>
    </row>
    <row r="1974" spans="2:8" x14ac:dyDescent="0.25">
      <c r="B1974" s="192">
        <f t="shared" si="159"/>
        <v>43183.12499999522</v>
      </c>
      <c r="C1974" s="16">
        <f t="shared" si="155"/>
        <v>3</v>
      </c>
      <c r="D1974" s="16">
        <f t="shared" si="156"/>
        <v>6</v>
      </c>
      <c r="E1974" s="16">
        <f t="shared" si="157"/>
        <v>2</v>
      </c>
      <c r="F1974" s="16">
        <f t="shared" si="158"/>
        <v>3</v>
      </c>
      <c r="G1974" s="195">
        <v>1972</v>
      </c>
      <c r="H1974" s="193">
        <v>0</v>
      </c>
    </row>
    <row r="1975" spans="2:8" x14ac:dyDescent="0.25">
      <c r="B1975" s="192">
        <f t="shared" si="159"/>
        <v>43183.166666661884</v>
      </c>
      <c r="C1975" s="16">
        <f t="shared" si="155"/>
        <v>3</v>
      </c>
      <c r="D1975" s="16">
        <f t="shared" si="156"/>
        <v>6</v>
      </c>
      <c r="E1975" s="16">
        <f t="shared" si="157"/>
        <v>2</v>
      </c>
      <c r="F1975" s="16">
        <f t="shared" si="158"/>
        <v>4</v>
      </c>
      <c r="G1975" s="195">
        <v>1973</v>
      </c>
      <c r="H1975" s="193">
        <v>0</v>
      </c>
    </row>
    <row r="1976" spans="2:8" x14ac:dyDescent="0.25">
      <c r="B1976" s="192">
        <f t="shared" si="159"/>
        <v>43183.208333328548</v>
      </c>
      <c r="C1976" s="16">
        <f t="shared" si="155"/>
        <v>3</v>
      </c>
      <c r="D1976" s="16">
        <f t="shared" si="156"/>
        <v>6</v>
      </c>
      <c r="E1976" s="16">
        <f t="shared" si="157"/>
        <v>2</v>
      </c>
      <c r="F1976" s="16">
        <f t="shared" si="158"/>
        <v>5</v>
      </c>
      <c r="G1976" s="195">
        <v>1974</v>
      </c>
      <c r="H1976" s="193">
        <v>0</v>
      </c>
    </row>
    <row r="1977" spans="2:8" x14ac:dyDescent="0.25">
      <c r="B1977" s="192">
        <f t="shared" si="159"/>
        <v>43183.249999995212</v>
      </c>
      <c r="C1977" s="16">
        <f t="shared" si="155"/>
        <v>3</v>
      </c>
      <c r="D1977" s="16">
        <f t="shared" si="156"/>
        <v>6</v>
      </c>
      <c r="E1977" s="16">
        <f t="shared" si="157"/>
        <v>2</v>
      </c>
      <c r="F1977" s="16">
        <f t="shared" si="158"/>
        <v>6</v>
      </c>
      <c r="G1977" s="195">
        <v>1975</v>
      </c>
      <c r="H1977" s="193">
        <v>7.6049259999999997E-3</v>
      </c>
    </row>
    <row r="1978" spans="2:8" x14ac:dyDescent="0.25">
      <c r="B1978" s="192">
        <f t="shared" si="159"/>
        <v>43183.291666661877</v>
      </c>
      <c r="C1978" s="16">
        <f t="shared" si="155"/>
        <v>3</v>
      </c>
      <c r="D1978" s="16">
        <f t="shared" si="156"/>
        <v>6</v>
      </c>
      <c r="E1978" s="16">
        <f t="shared" si="157"/>
        <v>2</v>
      </c>
      <c r="F1978" s="16">
        <f t="shared" si="158"/>
        <v>7</v>
      </c>
      <c r="G1978" s="195">
        <v>1976</v>
      </c>
      <c r="H1978" s="193">
        <v>9.5834667999999998E-2</v>
      </c>
    </row>
    <row r="1979" spans="2:8" x14ac:dyDescent="0.25">
      <c r="B1979" s="192">
        <f t="shared" si="159"/>
        <v>43183.333333328541</v>
      </c>
      <c r="C1979" s="16">
        <f t="shared" si="155"/>
        <v>3</v>
      </c>
      <c r="D1979" s="16">
        <f t="shared" si="156"/>
        <v>6</v>
      </c>
      <c r="E1979" s="16">
        <f t="shared" si="157"/>
        <v>2</v>
      </c>
      <c r="F1979" s="16">
        <f t="shared" si="158"/>
        <v>8</v>
      </c>
      <c r="G1979" s="195">
        <v>1977</v>
      </c>
      <c r="H1979" s="193">
        <v>0.226693004</v>
      </c>
    </row>
    <row r="1980" spans="2:8" x14ac:dyDescent="0.25">
      <c r="B1980" s="192">
        <f t="shared" si="159"/>
        <v>43183.374999995205</v>
      </c>
      <c r="C1980" s="16">
        <f t="shared" si="155"/>
        <v>3</v>
      </c>
      <c r="D1980" s="16">
        <f t="shared" si="156"/>
        <v>6</v>
      </c>
      <c r="E1980" s="16">
        <f t="shared" si="157"/>
        <v>2</v>
      </c>
      <c r="F1980" s="16">
        <f t="shared" si="158"/>
        <v>9</v>
      </c>
      <c r="G1980" s="195">
        <v>1978</v>
      </c>
      <c r="H1980" s="193">
        <v>0.37464946999999998</v>
      </c>
    </row>
    <row r="1981" spans="2:8" x14ac:dyDescent="0.25">
      <c r="B1981" s="192">
        <f t="shared" si="159"/>
        <v>43183.416666661869</v>
      </c>
      <c r="C1981" s="16">
        <f t="shared" si="155"/>
        <v>3</v>
      </c>
      <c r="D1981" s="16">
        <f t="shared" si="156"/>
        <v>6</v>
      </c>
      <c r="E1981" s="16">
        <f t="shared" si="157"/>
        <v>2</v>
      </c>
      <c r="F1981" s="16">
        <f t="shared" si="158"/>
        <v>10</v>
      </c>
      <c r="G1981" s="195">
        <v>1979</v>
      </c>
      <c r="H1981" s="193">
        <v>0.47224168300000002</v>
      </c>
    </row>
    <row r="1982" spans="2:8" x14ac:dyDescent="0.25">
      <c r="B1982" s="192">
        <f t="shared" si="159"/>
        <v>43183.458333328534</v>
      </c>
      <c r="C1982" s="16">
        <f t="shared" si="155"/>
        <v>3</v>
      </c>
      <c r="D1982" s="16">
        <f t="shared" si="156"/>
        <v>6</v>
      </c>
      <c r="E1982" s="16">
        <f t="shared" si="157"/>
        <v>2</v>
      </c>
      <c r="F1982" s="16">
        <f t="shared" si="158"/>
        <v>11</v>
      </c>
      <c r="G1982" s="195">
        <v>1980</v>
      </c>
      <c r="H1982" s="193">
        <v>0.51297628200000001</v>
      </c>
    </row>
    <row r="1983" spans="2:8" x14ac:dyDescent="0.25">
      <c r="B1983" s="192">
        <f t="shared" si="159"/>
        <v>43183.499999995198</v>
      </c>
      <c r="C1983" s="16">
        <f t="shared" si="155"/>
        <v>3</v>
      </c>
      <c r="D1983" s="16">
        <f t="shared" si="156"/>
        <v>6</v>
      </c>
      <c r="E1983" s="16">
        <f t="shared" si="157"/>
        <v>2</v>
      </c>
      <c r="F1983" s="16">
        <f t="shared" si="158"/>
        <v>12</v>
      </c>
      <c r="G1983" s="195">
        <v>1981</v>
      </c>
      <c r="H1983" s="193">
        <v>0.54166399399999998</v>
      </c>
    </row>
    <row r="1984" spans="2:8" x14ac:dyDescent="0.25">
      <c r="B1984" s="192">
        <f t="shared" si="159"/>
        <v>43183.541666661862</v>
      </c>
      <c r="C1984" s="16">
        <f t="shared" si="155"/>
        <v>3</v>
      </c>
      <c r="D1984" s="16">
        <f t="shared" si="156"/>
        <v>6</v>
      </c>
      <c r="E1984" s="16">
        <f t="shared" si="157"/>
        <v>2</v>
      </c>
      <c r="F1984" s="16">
        <f t="shared" si="158"/>
        <v>13</v>
      </c>
      <c r="G1984" s="195">
        <v>1982</v>
      </c>
      <c r="H1984" s="193">
        <v>0.526392631</v>
      </c>
    </row>
    <row r="1985" spans="2:8" x14ac:dyDescent="0.25">
      <c r="B1985" s="192">
        <f t="shared" si="159"/>
        <v>43183.583333328526</v>
      </c>
      <c r="C1985" s="16">
        <f t="shared" si="155"/>
        <v>3</v>
      </c>
      <c r="D1985" s="16">
        <f t="shared" si="156"/>
        <v>6</v>
      </c>
      <c r="E1985" s="16">
        <f t="shared" si="157"/>
        <v>2</v>
      </c>
      <c r="F1985" s="16">
        <f t="shared" si="158"/>
        <v>14</v>
      </c>
      <c r="G1985" s="195">
        <v>1983</v>
      </c>
      <c r="H1985" s="193">
        <v>0.44073197600000003</v>
      </c>
    </row>
    <row r="1986" spans="2:8" x14ac:dyDescent="0.25">
      <c r="B1986" s="192">
        <f t="shared" si="159"/>
        <v>43183.624999995191</v>
      </c>
      <c r="C1986" s="16">
        <f t="shared" si="155"/>
        <v>3</v>
      </c>
      <c r="D1986" s="16">
        <f t="shared" si="156"/>
        <v>6</v>
      </c>
      <c r="E1986" s="16">
        <f t="shared" si="157"/>
        <v>2</v>
      </c>
      <c r="F1986" s="16">
        <f t="shared" si="158"/>
        <v>15</v>
      </c>
      <c r="G1986" s="195">
        <v>1984</v>
      </c>
      <c r="H1986" s="193">
        <v>0.35470409899999999</v>
      </c>
    </row>
    <row r="1987" spans="2:8" x14ac:dyDescent="0.25">
      <c r="B1987" s="192">
        <f t="shared" si="159"/>
        <v>43183.666666661855</v>
      </c>
      <c r="C1987" s="16">
        <f t="shared" si="155"/>
        <v>3</v>
      </c>
      <c r="D1987" s="16">
        <f t="shared" si="156"/>
        <v>6</v>
      </c>
      <c r="E1987" s="16">
        <f t="shared" si="157"/>
        <v>2</v>
      </c>
      <c r="F1987" s="16">
        <f t="shared" si="158"/>
        <v>16</v>
      </c>
      <c r="G1987" s="195">
        <v>1985</v>
      </c>
      <c r="H1987" s="193">
        <v>0.260187477</v>
      </c>
    </row>
    <row r="1988" spans="2:8" x14ac:dyDescent="0.25">
      <c r="B1988" s="192">
        <f t="shared" si="159"/>
        <v>43183.708333328519</v>
      </c>
      <c r="C1988" s="16">
        <f t="shared" ref="C1988:C2051" si="160">MONTH(B1988)</f>
        <v>3</v>
      </c>
      <c r="D1988" s="16">
        <f t="shared" ref="D1988:D2051" si="161">WEEKDAY(B1988,2)</f>
        <v>6</v>
      </c>
      <c r="E1988" s="16">
        <f t="shared" ref="E1988:E2051" si="162">IF(D1988&lt;6,1,2)</f>
        <v>2</v>
      </c>
      <c r="F1988" s="16">
        <f t="shared" ref="F1988:F2051" si="163">HOUR(B1988)</f>
        <v>17</v>
      </c>
      <c r="G1988" s="195">
        <v>1986</v>
      </c>
      <c r="H1988" s="193">
        <v>0.13754574899999999</v>
      </c>
    </row>
    <row r="1989" spans="2:8" x14ac:dyDescent="0.25">
      <c r="B1989" s="192">
        <f t="shared" ref="B1989:B2052" si="164">B1988+1/24</f>
        <v>43183.749999995183</v>
      </c>
      <c r="C1989" s="16">
        <f t="shared" si="160"/>
        <v>3</v>
      </c>
      <c r="D1989" s="16">
        <f t="shared" si="161"/>
        <v>6</v>
      </c>
      <c r="E1989" s="16">
        <f t="shared" si="162"/>
        <v>2</v>
      </c>
      <c r="F1989" s="16">
        <f t="shared" si="163"/>
        <v>18</v>
      </c>
      <c r="G1989" s="195">
        <v>1987</v>
      </c>
      <c r="H1989" s="193">
        <v>1.2669213E-2</v>
      </c>
    </row>
    <row r="1990" spans="2:8" x14ac:dyDescent="0.25">
      <c r="B1990" s="192">
        <f t="shared" si="164"/>
        <v>43183.791666661848</v>
      </c>
      <c r="C1990" s="16">
        <f t="shared" si="160"/>
        <v>3</v>
      </c>
      <c r="D1990" s="16">
        <f t="shared" si="161"/>
        <v>6</v>
      </c>
      <c r="E1990" s="16">
        <f t="shared" si="162"/>
        <v>2</v>
      </c>
      <c r="F1990" s="16">
        <f t="shared" si="163"/>
        <v>19</v>
      </c>
      <c r="G1990" s="195">
        <v>1988</v>
      </c>
      <c r="H1990" s="193">
        <v>0</v>
      </c>
    </row>
    <row r="1991" spans="2:8" x14ac:dyDescent="0.25">
      <c r="B1991" s="192">
        <f t="shared" si="164"/>
        <v>43183.833333328512</v>
      </c>
      <c r="C1991" s="16">
        <f t="shared" si="160"/>
        <v>3</v>
      </c>
      <c r="D1991" s="16">
        <f t="shared" si="161"/>
        <v>6</v>
      </c>
      <c r="E1991" s="16">
        <f t="shared" si="162"/>
        <v>2</v>
      </c>
      <c r="F1991" s="16">
        <f t="shared" si="163"/>
        <v>20</v>
      </c>
      <c r="G1991" s="195">
        <v>1989</v>
      </c>
      <c r="H1991" s="193">
        <v>0</v>
      </c>
    </row>
    <row r="1992" spans="2:8" x14ac:dyDescent="0.25">
      <c r="B1992" s="192">
        <f t="shared" si="164"/>
        <v>43183.874999995176</v>
      </c>
      <c r="C1992" s="16">
        <f t="shared" si="160"/>
        <v>3</v>
      </c>
      <c r="D1992" s="16">
        <f t="shared" si="161"/>
        <v>6</v>
      </c>
      <c r="E1992" s="16">
        <f t="shared" si="162"/>
        <v>2</v>
      </c>
      <c r="F1992" s="16">
        <f t="shared" si="163"/>
        <v>21</v>
      </c>
      <c r="G1992" s="195">
        <v>1990</v>
      </c>
      <c r="H1992" s="193">
        <v>0</v>
      </c>
    </row>
    <row r="1993" spans="2:8" x14ac:dyDescent="0.25">
      <c r="B1993" s="192">
        <f t="shared" si="164"/>
        <v>43183.91666666184</v>
      </c>
      <c r="C1993" s="16">
        <f t="shared" si="160"/>
        <v>3</v>
      </c>
      <c r="D1993" s="16">
        <f t="shared" si="161"/>
        <v>6</v>
      </c>
      <c r="E1993" s="16">
        <f t="shared" si="162"/>
        <v>2</v>
      </c>
      <c r="F1993" s="16">
        <f t="shared" si="163"/>
        <v>22</v>
      </c>
      <c r="G1993" s="195">
        <v>1991</v>
      </c>
      <c r="H1993" s="193">
        <v>0</v>
      </c>
    </row>
    <row r="1994" spans="2:8" x14ac:dyDescent="0.25">
      <c r="B1994" s="192">
        <f t="shared" si="164"/>
        <v>43183.958333328505</v>
      </c>
      <c r="C1994" s="16">
        <f t="shared" si="160"/>
        <v>3</v>
      </c>
      <c r="D1994" s="16">
        <f t="shared" si="161"/>
        <v>6</v>
      </c>
      <c r="E1994" s="16">
        <f t="shared" si="162"/>
        <v>2</v>
      </c>
      <c r="F1994" s="16">
        <f t="shared" si="163"/>
        <v>23</v>
      </c>
      <c r="G1994" s="195">
        <v>1992</v>
      </c>
      <c r="H1994" s="193">
        <v>0</v>
      </c>
    </row>
    <row r="1995" spans="2:8" x14ac:dyDescent="0.25">
      <c r="B1995" s="192">
        <f t="shared" si="164"/>
        <v>43183.999999995169</v>
      </c>
      <c r="C1995" s="16">
        <f t="shared" si="160"/>
        <v>3</v>
      </c>
      <c r="D1995" s="16">
        <f t="shared" si="161"/>
        <v>7</v>
      </c>
      <c r="E1995" s="16">
        <f t="shared" si="162"/>
        <v>2</v>
      </c>
      <c r="F1995" s="16">
        <f t="shared" si="163"/>
        <v>0</v>
      </c>
      <c r="G1995" s="195">
        <v>1993</v>
      </c>
      <c r="H1995" s="193">
        <v>0</v>
      </c>
    </row>
    <row r="1996" spans="2:8" x14ac:dyDescent="0.25">
      <c r="B1996" s="192">
        <f t="shared" si="164"/>
        <v>43184.041666661833</v>
      </c>
      <c r="C1996" s="16">
        <f t="shared" si="160"/>
        <v>3</v>
      </c>
      <c r="D1996" s="16">
        <f t="shared" si="161"/>
        <v>7</v>
      </c>
      <c r="E1996" s="16">
        <f t="shared" si="162"/>
        <v>2</v>
      </c>
      <c r="F1996" s="16">
        <f t="shared" si="163"/>
        <v>1</v>
      </c>
      <c r="G1996" s="195">
        <v>1994</v>
      </c>
      <c r="H1996" s="193">
        <v>0</v>
      </c>
    </row>
    <row r="1997" spans="2:8" x14ac:dyDescent="0.25">
      <c r="B1997" s="192">
        <f t="shared" si="164"/>
        <v>43184.083333328497</v>
      </c>
      <c r="C1997" s="16">
        <f t="shared" si="160"/>
        <v>3</v>
      </c>
      <c r="D1997" s="16">
        <f t="shared" si="161"/>
        <v>7</v>
      </c>
      <c r="E1997" s="16">
        <f t="shared" si="162"/>
        <v>2</v>
      </c>
      <c r="F1997" s="16">
        <f t="shared" si="163"/>
        <v>2</v>
      </c>
      <c r="G1997" s="195">
        <v>1995</v>
      </c>
      <c r="H1997" s="193">
        <v>0</v>
      </c>
    </row>
    <row r="1998" spans="2:8" x14ac:dyDescent="0.25">
      <c r="B1998" s="192">
        <f t="shared" si="164"/>
        <v>43184.124999995161</v>
      </c>
      <c r="C1998" s="16">
        <f t="shared" si="160"/>
        <v>3</v>
      </c>
      <c r="D1998" s="16">
        <f t="shared" si="161"/>
        <v>7</v>
      </c>
      <c r="E1998" s="16">
        <f t="shared" si="162"/>
        <v>2</v>
      </c>
      <c r="F1998" s="16">
        <f t="shared" si="163"/>
        <v>3</v>
      </c>
      <c r="G1998" s="195">
        <v>1996</v>
      </c>
      <c r="H1998" s="193">
        <v>0</v>
      </c>
    </row>
    <row r="1999" spans="2:8" x14ac:dyDescent="0.25">
      <c r="B1999" s="192">
        <f t="shared" si="164"/>
        <v>43184.166666661826</v>
      </c>
      <c r="C1999" s="16">
        <f t="shared" si="160"/>
        <v>3</v>
      </c>
      <c r="D1999" s="16">
        <f t="shared" si="161"/>
        <v>7</v>
      </c>
      <c r="E1999" s="16">
        <f t="shared" si="162"/>
        <v>2</v>
      </c>
      <c r="F1999" s="16">
        <f t="shared" si="163"/>
        <v>4</v>
      </c>
      <c r="G1999" s="195">
        <v>1997</v>
      </c>
      <c r="H1999" s="193">
        <v>0</v>
      </c>
    </row>
    <row r="2000" spans="2:8" x14ac:dyDescent="0.25">
      <c r="B2000" s="192">
        <f t="shared" si="164"/>
        <v>43184.20833332849</v>
      </c>
      <c r="C2000" s="16">
        <f t="shared" si="160"/>
        <v>3</v>
      </c>
      <c r="D2000" s="16">
        <f t="shared" si="161"/>
        <v>7</v>
      </c>
      <c r="E2000" s="16">
        <f t="shared" si="162"/>
        <v>2</v>
      </c>
      <c r="F2000" s="16">
        <f t="shared" si="163"/>
        <v>5</v>
      </c>
      <c r="G2000" s="195">
        <v>1998</v>
      </c>
      <c r="H2000" s="193">
        <v>0</v>
      </c>
    </row>
    <row r="2001" spans="2:8" x14ac:dyDescent="0.25">
      <c r="B2001" s="192">
        <f t="shared" si="164"/>
        <v>43184.249999995154</v>
      </c>
      <c r="C2001" s="16">
        <f t="shared" si="160"/>
        <v>3</v>
      </c>
      <c r="D2001" s="16">
        <f t="shared" si="161"/>
        <v>7</v>
      </c>
      <c r="E2001" s="16">
        <f t="shared" si="162"/>
        <v>2</v>
      </c>
      <c r="F2001" s="16">
        <f t="shared" si="163"/>
        <v>6</v>
      </c>
      <c r="G2001" s="195">
        <v>1999</v>
      </c>
      <c r="H2001" s="193">
        <v>6.4286949999999999E-3</v>
      </c>
    </row>
    <row r="2002" spans="2:8" x14ac:dyDescent="0.25">
      <c r="B2002" s="192">
        <f t="shared" si="164"/>
        <v>43184.291666661818</v>
      </c>
      <c r="C2002" s="16">
        <f t="shared" si="160"/>
        <v>3</v>
      </c>
      <c r="D2002" s="16">
        <f t="shared" si="161"/>
        <v>7</v>
      </c>
      <c r="E2002" s="16">
        <f t="shared" si="162"/>
        <v>2</v>
      </c>
      <c r="F2002" s="16">
        <f t="shared" si="163"/>
        <v>7</v>
      </c>
      <c r="G2002" s="195">
        <v>2000</v>
      </c>
      <c r="H2002" s="193">
        <v>7.8678978999999996E-2</v>
      </c>
    </row>
    <row r="2003" spans="2:8" x14ac:dyDescent="0.25">
      <c r="B2003" s="192">
        <f t="shared" si="164"/>
        <v>43184.333333328483</v>
      </c>
      <c r="C2003" s="16">
        <f t="shared" si="160"/>
        <v>3</v>
      </c>
      <c r="D2003" s="16">
        <f t="shared" si="161"/>
        <v>7</v>
      </c>
      <c r="E2003" s="16">
        <f t="shared" si="162"/>
        <v>2</v>
      </c>
      <c r="F2003" s="16">
        <f t="shared" si="163"/>
        <v>8</v>
      </c>
      <c r="G2003" s="195">
        <v>2001</v>
      </c>
      <c r="H2003" s="193">
        <v>0.20335677999999999</v>
      </c>
    </row>
    <row r="2004" spans="2:8" x14ac:dyDescent="0.25">
      <c r="B2004" s="192">
        <f t="shared" si="164"/>
        <v>43184.374999995147</v>
      </c>
      <c r="C2004" s="16">
        <f t="shared" si="160"/>
        <v>3</v>
      </c>
      <c r="D2004" s="16">
        <f t="shared" si="161"/>
        <v>7</v>
      </c>
      <c r="E2004" s="16">
        <f t="shared" si="162"/>
        <v>2</v>
      </c>
      <c r="F2004" s="16">
        <f t="shared" si="163"/>
        <v>9</v>
      </c>
      <c r="G2004" s="195">
        <v>2002</v>
      </c>
      <c r="H2004" s="193">
        <v>0.32514734699999998</v>
      </c>
    </row>
    <row r="2005" spans="2:8" x14ac:dyDescent="0.25">
      <c r="B2005" s="192">
        <f t="shared" si="164"/>
        <v>43184.416666661811</v>
      </c>
      <c r="C2005" s="16">
        <f t="shared" si="160"/>
        <v>3</v>
      </c>
      <c r="D2005" s="16">
        <f t="shared" si="161"/>
        <v>7</v>
      </c>
      <c r="E2005" s="16">
        <f t="shared" si="162"/>
        <v>2</v>
      </c>
      <c r="F2005" s="16">
        <f t="shared" si="163"/>
        <v>10</v>
      </c>
      <c r="G2005" s="195">
        <v>2003</v>
      </c>
      <c r="H2005" s="193">
        <v>0.41942806999999999</v>
      </c>
    </row>
    <row r="2006" spans="2:8" x14ac:dyDescent="0.25">
      <c r="B2006" s="192">
        <f t="shared" si="164"/>
        <v>43184.458333328475</v>
      </c>
      <c r="C2006" s="16">
        <f t="shared" si="160"/>
        <v>3</v>
      </c>
      <c r="D2006" s="16">
        <f t="shared" si="161"/>
        <v>7</v>
      </c>
      <c r="E2006" s="16">
        <f t="shared" si="162"/>
        <v>2</v>
      </c>
      <c r="F2006" s="16">
        <f t="shared" si="163"/>
        <v>11</v>
      </c>
      <c r="G2006" s="195">
        <v>2004</v>
      </c>
      <c r="H2006" s="193">
        <v>0.481058914</v>
      </c>
    </row>
    <row r="2007" spans="2:8" x14ac:dyDescent="0.25">
      <c r="B2007" s="192">
        <f t="shared" si="164"/>
        <v>43184.49999999514</v>
      </c>
      <c r="C2007" s="16">
        <f t="shared" si="160"/>
        <v>3</v>
      </c>
      <c r="D2007" s="16">
        <f t="shared" si="161"/>
        <v>7</v>
      </c>
      <c r="E2007" s="16">
        <f t="shared" si="162"/>
        <v>2</v>
      </c>
      <c r="F2007" s="16">
        <f t="shared" si="163"/>
        <v>12</v>
      </c>
      <c r="G2007" s="195">
        <v>2005</v>
      </c>
      <c r="H2007" s="193">
        <v>0.47232668</v>
      </c>
    </row>
    <row r="2008" spans="2:8" x14ac:dyDescent="0.25">
      <c r="B2008" s="192">
        <f t="shared" si="164"/>
        <v>43184.541666661804</v>
      </c>
      <c r="C2008" s="16">
        <f t="shared" si="160"/>
        <v>3</v>
      </c>
      <c r="D2008" s="16">
        <f t="shared" si="161"/>
        <v>7</v>
      </c>
      <c r="E2008" s="16">
        <f t="shared" si="162"/>
        <v>2</v>
      </c>
      <c r="F2008" s="16">
        <f t="shared" si="163"/>
        <v>13</v>
      </c>
      <c r="G2008" s="195">
        <v>2006</v>
      </c>
      <c r="H2008" s="193">
        <v>0.41982585100000003</v>
      </c>
    </row>
    <row r="2009" spans="2:8" x14ac:dyDescent="0.25">
      <c r="B2009" s="192">
        <f t="shared" si="164"/>
        <v>43184.583333328468</v>
      </c>
      <c r="C2009" s="16">
        <f t="shared" si="160"/>
        <v>3</v>
      </c>
      <c r="D2009" s="16">
        <f t="shared" si="161"/>
        <v>7</v>
      </c>
      <c r="E2009" s="16">
        <f t="shared" si="162"/>
        <v>2</v>
      </c>
      <c r="F2009" s="16">
        <f t="shared" si="163"/>
        <v>14</v>
      </c>
      <c r="G2009" s="195">
        <v>2007</v>
      </c>
      <c r="H2009" s="193">
        <v>0.33553386400000001</v>
      </c>
    </row>
    <row r="2010" spans="2:8" x14ac:dyDescent="0.25">
      <c r="B2010" s="192">
        <f t="shared" si="164"/>
        <v>43184.624999995132</v>
      </c>
      <c r="C2010" s="16">
        <f t="shared" si="160"/>
        <v>3</v>
      </c>
      <c r="D2010" s="16">
        <f t="shared" si="161"/>
        <v>7</v>
      </c>
      <c r="E2010" s="16">
        <f t="shared" si="162"/>
        <v>2</v>
      </c>
      <c r="F2010" s="16">
        <f t="shared" si="163"/>
        <v>15</v>
      </c>
      <c r="G2010" s="195">
        <v>2008</v>
      </c>
      <c r="H2010" s="193">
        <v>0.23610020700000001</v>
      </c>
    </row>
    <row r="2011" spans="2:8" x14ac:dyDescent="0.25">
      <c r="B2011" s="192">
        <f t="shared" si="164"/>
        <v>43184.666666661797</v>
      </c>
      <c r="C2011" s="16">
        <f t="shared" si="160"/>
        <v>3</v>
      </c>
      <c r="D2011" s="16">
        <f t="shared" si="161"/>
        <v>7</v>
      </c>
      <c r="E2011" s="16">
        <f t="shared" si="162"/>
        <v>2</v>
      </c>
      <c r="F2011" s="16">
        <f t="shared" si="163"/>
        <v>16</v>
      </c>
      <c r="G2011" s="195">
        <v>2009</v>
      </c>
      <c r="H2011" s="193">
        <v>0.158890531</v>
      </c>
    </row>
    <row r="2012" spans="2:8" x14ac:dyDescent="0.25">
      <c r="B2012" s="192">
        <f t="shared" si="164"/>
        <v>43184.708333328461</v>
      </c>
      <c r="C2012" s="16">
        <f t="shared" si="160"/>
        <v>3</v>
      </c>
      <c r="D2012" s="16">
        <f t="shared" si="161"/>
        <v>7</v>
      </c>
      <c r="E2012" s="16">
        <f t="shared" si="162"/>
        <v>2</v>
      </c>
      <c r="F2012" s="16">
        <f t="shared" si="163"/>
        <v>17</v>
      </c>
      <c r="G2012" s="195">
        <v>2010</v>
      </c>
      <c r="H2012" s="193">
        <v>9.3150729000000002E-2</v>
      </c>
    </row>
    <row r="2013" spans="2:8" x14ac:dyDescent="0.25">
      <c r="B2013" s="192">
        <f t="shared" si="164"/>
        <v>43184.749999995125</v>
      </c>
      <c r="C2013" s="16">
        <f t="shared" si="160"/>
        <v>3</v>
      </c>
      <c r="D2013" s="16">
        <f t="shared" si="161"/>
        <v>7</v>
      </c>
      <c r="E2013" s="16">
        <f t="shared" si="162"/>
        <v>2</v>
      </c>
      <c r="F2013" s="16">
        <f t="shared" si="163"/>
        <v>18</v>
      </c>
      <c r="G2013" s="195">
        <v>2011</v>
      </c>
      <c r="H2013" s="193">
        <v>6.7078909999999997E-3</v>
      </c>
    </row>
    <row r="2014" spans="2:8" x14ac:dyDescent="0.25">
      <c r="B2014" s="192">
        <f t="shared" si="164"/>
        <v>43184.791666661789</v>
      </c>
      <c r="C2014" s="16">
        <f t="shared" si="160"/>
        <v>3</v>
      </c>
      <c r="D2014" s="16">
        <f t="shared" si="161"/>
        <v>7</v>
      </c>
      <c r="E2014" s="16">
        <f t="shared" si="162"/>
        <v>2</v>
      </c>
      <c r="F2014" s="16">
        <f t="shared" si="163"/>
        <v>19</v>
      </c>
      <c r="G2014" s="195">
        <v>2012</v>
      </c>
      <c r="H2014" s="193">
        <v>0</v>
      </c>
    </row>
    <row r="2015" spans="2:8" x14ac:dyDescent="0.25">
      <c r="B2015" s="192">
        <f t="shared" si="164"/>
        <v>43184.833333328454</v>
      </c>
      <c r="C2015" s="16">
        <f t="shared" si="160"/>
        <v>3</v>
      </c>
      <c r="D2015" s="16">
        <f t="shared" si="161"/>
        <v>7</v>
      </c>
      <c r="E2015" s="16">
        <f t="shared" si="162"/>
        <v>2</v>
      </c>
      <c r="F2015" s="16">
        <f t="shared" si="163"/>
        <v>20</v>
      </c>
      <c r="G2015" s="195">
        <v>2013</v>
      </c>
      <c r="H2015" s="193">
        <v>0</v>
      </c>
    </row>
    <row r="2016" spans="2:8" x14ac:dyDescent="0.25">
      <c r="B2016" s="192">
        <f t="shared" si="164"/>
        <v>43184.874999995118</v>
      </c>
      <c r="C2016" s="16">
        <f t="shared" si="160"/>
        <v>3</v>
      </c>
      <c r="D2016" s="16">
        <f t="shared" si="161"/>
        <v>7</v>
      </c>
      <c r="E2016" s="16">
        <f t="shared" si="162"/>
        <v>2</v>
      </c>
      <c r="F2016" s="16">
        <f t="shared" si="163"/>
        <v>21</v>
      </c>
      <c r="G2016" s="195">
        <v>2014</v>
      </c>
      <c r="H2016" s="193">
        <v>0</v>
      </c>
    </row>
    <row r="2017" spans="2:8" x14ac:dyDescent="0.25">
      <c r="B2017" s="192">
        <f t="shared" si="164"/>
        <v>43184.916666661782</v>
      </c>
      <c r="C2017" s="16">
        <f t="shared" si="160"/>
        <v>3</v>
      </c>
      <c r="D2017" s="16">
        <f t="shared" si="161"/>
        <v>7</v>
      </c>
      <c r="E2017" s="16">
        <f t="shared" si="162"/>
        <v>2</v>
      </c>
      <c r="F2017" s="16">
        <f t="shared" si="163"/>
        <v>22</v>
      </c>
      <c r="G2017" s="195">
        <v>2015</v>
      </c>
      <c r="H2017" s="193">
        <v>0</v>
      </c>
    </row>
    <row r="2018" spans="2:8" x14ac:dyDescent="0.25">
      <c r="B2018" s="192">
        <f t="shared" si="164"/>
        <v>43184.958333328446</v>
      </c>
      <c r="C2018" s="16">
        <f t="shared" si="160"/>
        <v>3</v>
      </c>
      <c r="D2018" s="16">
        <f t="shared" si="161"/>
        <v>7</v>
      </c>
      <c r="E2018" s="16">
        <f t="shared" si="162"/>
        <v>2</v>
      </c>
      <c r="F2018" s="16">
        <f t="shared" si="163"/>
        <v>23</v>
      </c>
      <c r="G2018" s="195">
        <v>2016</v>
      </c>
      <c r="H2018" s="193">
        <v>0</v>
      </c>
    </row>
    <row r="2019" spans="2:8" x14ac:dyDescent="0.25">
      <c r="B2019" s="192">
        <f t="shared" si="164"/>
        <v>43184.999999995111</v>
      </c>
      <c r="C2019" s="16">
        <f t="shared" si="160"/>
        <v>3</v>
      </c>
      <c r="D2019" s="16">
        <f t="shared" si="161"/>
        <v>1</v>
      </c>
      <c r="E2019" s="16">
        <f t="shared" si="162"/>
        <v>1</v>
      </c>
      <c r="F2019" s="16">
        <f t="shared" si="163"/>
        <v>0</v>
      </c>
      <c r="G2019" s="195">
        <v>2017</v>
      </c>
      <c r="H2019" s="193">
        <v>0</v>
      </c>
    </row>
    <row r="2020" spans="2:8" x14ac:dyDescent="0.25">
      <c r="B2020" s="192">
        <f t="shared" si="164"/>
        <v>43185.041666661775</v>
      </c>
      <c r="C2020" s="16">
        <f t="shared" si="160"/>
        <v>3</v>
      </c>
      <c r="D2020" s="16">
        <f t="shared" si="161"/>
        <v>1</v>
      </c>
      <c r="E2020" s="16">
        <f t="shared" si="162"/>
        <v>1</v>
      </c>
      <c r="F2020" s="16">
        <f t="shared" si="163"/>
        <v>1</v>
      </c>
      <c r="G2020" s="195">
        <v>2018</v>
      </c>
      <c r="H2020" s="193">
        <v>0</v>
      </c>
    </row>
    <row r="2021" spans="2:8" x14ac:dyDescent="0.25">
      <c r="B2021" s="192">
        <f t="shared" si="164"/>
        <v>43185.083333328439</v>
      </c>
      <c r="C2021" s="16">
        <f t="shared" si="160"/>
        <v>3</v>
      </c>
      <c r="D2021" s="16">
        <f t="shared" si="161"/>
        <v>1</v>
      </c>
      <c r="E2021" s="16">
        <f t="shared" si="162"/>
        <v>1</v>
      </c>
      <c r="F2021" s="16">
        <f t="shared" si="163"/>
        <v>2</v>
      </c>
      <c r="G2021" s="195">
        <v>2019</v>
      </c>
      <c r="H2021" s="193">
        <v>0</v>
      </c>
    </row>
    <row r="2022" spans="2:8" x14ac:dyDescent="0.25">
      <c r="B2022" s="192">
        <f t="shared" si="164"/>
        <v>43185.124999995103</v>
      </c>
      <c r="C2022" s="16">
        <f t="shared" si="160"/>
        <v>3</v>
      </c>
      <c r="D2022" s="16">
        <f t="shared" si="161"/>
        <v>1</v>
      </c>
      <c r="E2022" s="16">
        <f t="shared" si="162"/>
        <v>1</v>
      </c>
      <c r="F2022" s="16">
        <f t="shared" si="163"/>
        <v>3</v>
      </c>
      <c r="G2022" s="195">
        <v>2020</v>
      </c>
      <c r="H2022" s="193">
        <v>0</v>
      </c>
    </row>
    <row r="2023" spans="2:8" x14ac:dyDescent="0.25">
      <c r="B2023" s="192">
        <f t="shared" si="164"/>
        <v>43185.166666661768</v>
      </c>
      <c r="C2023" s="16">
        <f t="shared" si="160"/>
        <v>3</v>
      </c>
      <c r="D2023" s="16">
        <f t="shared" si="161"/>
        <v>1</v>
      </c>
      <c r="E2023" s="16">
        <f t="shared" si="162"/>
        <v>1</v>
      </c>
      <c r="F2023" s="16">
        <f t="shared" si="163"/>
        <v>4</v>
      </c>
      <c r="G2023" s="195">
        <v>2021</v>
      </c>
      <c r="H2023" s="193">
        <v>0</v>
      </c>
    </row>
    <row r="2024" spans="2:8" x14ac:dyDescent="0.25">
      <c r="B2024" s="192">
        <f t="shared" si="164"/>
        <v>43185.208333328432</v>
      </c>
      <c r="C2024" s="16">
        <f t="shared" si="160"/>
        <v>3</v>
      </c>
      <c r="D2024" s="16">
        <f t="shared" si="161"/>
        <v>1</v>
      </c>
      <c r="E2024" s="16">
        <f t="shared" si="162"/>
        <v>1</v>
      </c>
      <c r="F2024" s="16">
        <f t="shared" si="163"/>
        <v>5</v>
      </c>
      <c r="G2024" s="195">
        <v>2022</v>
      </c>
      <c r="H2024" s="193">
        <v>0</v>
      </c>
    </row>
    <row r="2025" spans="2:8" x14ac:dyDescent="0.25">
      <c r="B2025" s="192">
        <f t="shared" si="164"/>
        <v>43185.249999995096</v>
      </c>
      <c r="C2025" s="16">
        <f t="shared" si="160"/>
        <v>3</v>
      </c>
      <c r="D2025" s="16">
        <f t="shared" si="161"/>
        <v>1</v>
      </c>
      <c r="E2025" s="16">
        <f t="shared" si="162"/>
        <v>1</v>
      </c>
      <c r="F2025" s="16">
        <f t="shared" si="163"/>
        <v>6</v>
      </c>
      <c r="G2025" s="195">
        <v>2023</v>
      </c>
      <c r="H2025" s="193">
        <v>7.5540479999999998E-3</v>
      </c>
    </row>
    <row r="2026" spans="2:8" x14ac:dyDescent="0.25">
      <c r="B2026" s="192">
        <f t="shared" si="164"/>
        <v>43185.29166666176</v>
      </c>
      <c r="C2026" s="16">
        <f t="shared" si="160"/>
        <v>3</v>
      </c>
      <c r="D2026" s="16">
        <f t="shared" si="161"/>
        <v>1</v>
      </c>
      <c r="E2026" s="16">
        <f t="shared" si="162"/>
        <v>1</v>
      </c>
      <c r="F2026" s="16">
        <f t="shared" si="163"/>
        <v>7</v>
      </c>
      <c r="G2026" s="195">
        <v>2024</v>
      </c>
      <c r="H2026" s="193">
        <v>9.1983762999999996E-2</v>
      </c>
    </row>
    <row r="2027" spans="2:8" x14ac:dyDescent="0.25">
      <c r="B2027" s="192">
        <f t="shared" si="164"/>
        <v>43185.333333328424</v>
      </c>
      <c r="C2027" s="16">
        <f t="shared" si="160"/>
        <v>3</v>
      </c>
      <c r="D2027" s="16">
        <f t="shared" si="161"/>
        <v>1</v>
      </c>
      <c r="E2027" s="16">
        <f t="shared" si="162"/>
        <v>1</v>
      </c>
      <c r="F2027" s="16">
        <f t="shared" si="163"/>
        <v>8</v>
      </c>
      <c r="G2027" s="195">
        <v>2025</v>
      </c>
      <c r="H2027" s="193">
        <v>0.222698163</v>
      </c>
    </row>
    <row r="2028" spans="2:8" x14ac:dyDescent="0.25">
      <c r="B2028" s="192">
        <f t="shared" si="164"/>
        <v>43185.374999995089</v>
      </c>
      <c r="C2028" s="16">
        <f t="shared" si="160"/>
        <v>3</v>
      </c>
      <c r="D2028" s="16">
        <f t="shared" si="161"/>
        <v>1</v>
      </c>
      <c r="E2028" s="16">
        <f t="shared" si="162"/>
        <v>1</v>
      </c>
      <c r="F2028" s="16">
        <f t="shared" si="163"/>
        <v>9</v>
      </c>
      <c r="G2028" s="195">
        <v>2026</v>
      </c>
      <c r="H2028" s="193">
        <v>0.35614609800000002</v>
      </c>
    </row>
    <row r="2029" spans="2:8" x14ac:dyDescent="0.25">
      <c r="B2029" s="192">
        <f t="shared" si="164"/>
        <v>43185.416666661753</v>
      </c>
      <c r="C2029" s="16">
        <f t="shared" si="160"/>
        <v>3</v>
      </c>
      <c r="D2029" s="16">
        <f t="shared" si="161"/>
        <v>1</v>
      </c>
      <c r="E2029" s="16">
        <f t="shared" si="162"/>
        <v>1</v>
      </c>
      <c r="F2029" s="16">
        <f t="shared" si="163"/>
        <v>10</v>
      </c>
      <c r="G2029" s="195">
        <v>2027</v>
      </c>
      <c r="H2029" s="193">
        <v>0.48663775599999998</v>
      </c>
    </row>
    <row r="2030" spans="2:8" x14ac:dyDescent="0.25">
      <c r="B2030" s="192">
        <f t="shared" si="164"/>
        <v>43185.458333328417</v>
      </c>
      <c r="C2030" s="16">
        <f t="shared" si="160"/>
        <v>3</v>
      </c>
      <c r="D2030" s="16">
        <f t="shared" si="161"/>
        <v>1</v>
      </c>
      <c r="E2030" s="16">
        <f t="shared" si="162"/>
        <v>1</v>
      </c>
      <c r="F2030" s="16">
        <f t="shared" si="163"/>
        <v>11</v>
      </c>
      <c r="G2030" s="195">
        <v>2028</v>
      </c>
      <c r="H2030" s="193">
        <v>0.49502731300000002</v>
      </c>
    </row>
    <row r="2031" spans="2:8" x14ac:dyDescent="0.25">
      <c r="B2031" s="192">
        <f t="shared" si="164"/>
        <v>43185.499999995081</v>
      </c>
      <c r="C2031" s="16">
        <f t="shared" si="160"/>
        <v>3</v>
      </c>
      <c r="D2031" s="16">
        <f t="shared" si="161"/>
        <v>1</v>
      </c>
      <c r="E2031" s="16">
        <f t="shared" si="162"/>
        <v>1</v>
      </c>
      <c r="F2031" s="16">
        <f t="shared" si="163"/>
        <v>12</v>
      </c>
      <c r="G2031" s="195">
        <v>2029</v>
      </c>
      <c r="H2031" s="193">
        <v>0.50118338399999995</v>
      </c>
    </row>
    <row r="2032" spans="2:8" x14ac:dyDescent="0.25">
      <c r="B2032" s="192">
        <f t="shared" si="164"/>
        <v>43185.541666661746</v>
      </c>
      <c r="C2032" s="16">
        <f t="shared" si="160"/>
        <v>3</v>
      </c>
      <c r="D2032" s="16">
        <f t="shared" si="161"/>
        <v>1</v>
      </c>
      <c r="E2032" s="16">
        <f t="shared" si="162"/>
        <v>1</v>
      </c>
      <c r="F2032" s="16">
        <f t="shared" si="163"/>
        <v>13</v>
      </c>
      <c r="G2032" s="195">
        <v>2030</v>
      </c>
      <c r="H2032" s="193">
        <v>0.45486416800000001</v>
      </c>
    </row>
    <row r="2033" spans="2:8" x14ac:dyDescent="0.25">
      <c r="B2033" s="192">
        <f t="shared" si="164"/>
        <v>43185.58333332841</v>
      </c>
      <c r="C2033" s="16">
        <f t="shared" si="160"/>
        <v>3</v>
      </c>
      <c r="D2033" s="16">
        <f t="shared" si="161"/>
        <v>1</v>
      </c>
      <c r="E2033" s="16">
        <f t="shared" si="162"/>
        <v>1</v>
      </c>
      <c r="F2033" s="16">
        <f t="shared" si="163"/>
        <v>14</v>
      </c>
      <c r="G2033" s="195">
        <v>2031</v>
      </c>
      <c r="H2033" s="193">
        <v>0.40357020900000001</v>
      </c>
    </row>
    <row r="2034" spans="2:8" x14ac:dyDescent="0.25">
      <c r="B2034" s="192">
        <f t="shared" si="164"/>
        <v>43185.624999995074</v>
      </c>
      <c r="C2034" s="16">
        <f t="shared" si="160"/>
        <v>3</v>
      </c>
      <c r="D2034" s="16">
        <f t="shared" si="161"/>
        <v>1</v>
      </c>
      <c r="E2034" s="16">
        <f t="shared" si="162"/>
        <v>1</v>
      </c>
      <c r="F2034" s="16">
        <f t="shared" si="163"/>
        <v>15</v>
      </c>
      <c r="G2034" s="195">
        <v>2032</v>
      </c>
      <c r="H2034" s="193">
        <v>0.32183648999999998</v>
      </c>
    </row>
    <row r="2035" spans="2:8" x14ac:dyDescent="0.25">
      <c r="B2035" s="192">
        <f t="shared" si="164"/>
        <v>43185.666666661738</v>
      </c>
      <c r="C2035" s="16">
        <f t="shared" si="160"/>
        <v>3</v>
      </c>
      <c r="D2035" s="16">
        <f t="shared" si="161"/>
        <v>1</v>
      </c>
      <c r="E2035" s="16">
        <f t="shared" si="162"/>
        <v>1</v>
      </c>
      <c r="F2035" s="16">
        <f t="shared" si="163"/>
        <v>16</v>
      </c>
      <c r="G2035" s="195">
        <v>2033</v>
      </c>
      <c r="H2035" s="193">
        <v>0.22962305</v>
      </c>
    </row>
    <row r="2036" spans="2:8" x14ac:dyDescent="0.25">
      <c r="B2036" s="192">
        <f t="shared" si="164"/>
        <v>43185.708333328403</v>
      </c>
      <c r="C2036" s="16">
        <f t="shared" si="160"/>
        <v>3</v>
      </c>
      <c r="D2036" s="16">
        <f t="shared" si="161"/>
        <v>1</v>
      </c>
      <c r="E2036" s="16">
        <f t="shared" si="162"/>
        <v>1</v>
      </c>
      <c r="F2036" s="16">
        <f t="shared" si="163"/>
        <v>17</v>
      </c>
      <c r="G2036" s="195">
        <v>2034</v>
      </c>
      <c r="H2036" s="193">
        <v>0.124246623</v>
      </c>
    </row>
    <row r="2037" spans="2:8" x14ac:dyDescent="0.25">
      <c r="B2037" s="192">
        <f t="shared" si="164"/>
        <v>43185.749999995067</v>
      </c>
      <c r="C2037" s="16">
        <f t="shared" si="160"/>
        <v>3</v>
      </c>
      <c r="D2037" s="16">
        <f t="shared" si="161"/>
        <v>1</v>
      </c>
      <c r="E2037" s="16">
        <f t="shared" si="162"/>
        <v>1</v>
      </c>
      <c r="F2037" s="16">
        <f t="shared" si="163"/>
        <v>18</v>
      </c>
      <c r="G2037" s="195">
        <v>2035</v>
      </c>
      <c r="H2037" s="193">
        <v>1.2171731999999999E-2</v>
      </c>
    </row>
    <row r="2038" spans="2:8" x14ac:dyDescent="0.25">
      <c r="B2038" s="192">
        <f t="shared" si="164"/>
        <v>43185.791666661731</v>
      </c>
      <c r="C2038" s="16">
        <f t="shared" si="160"/>
        <v>3</v>
      </c>
      <c r="D2038" s="16">
        <f t="shared" si="161"/>
        <v>1</v>
      </c>
      <c r="E2038" s="16">
        <f t="shared" si="162"/>
        <v>1</v>
      </c>
      <c r="F2038" s="16">
        <f t="shared" si="163"/>
        <v>19</v>
      </c>
      <c r="G2038" s="195">
        <v>2036</v>
      </c>
      <c r="H2038" s="193">
        <v>0</v>
      </c>
    </row>
    <row r="2039" spans="2:8" x14ac:dyDescent="0.25">
      <c r="B2039" s="192">
        <f t="shared" si="164"/>
        <v>43185.833333328395</v>
      </c>
      <c r="C2039" s="16">
        <f t="shared" si="160"/>
        <v>3</v>
      </c>
      <c r="D2039" s="16">
        <f t="shared" si="161"/>
        <v>1</v>
      </c>
      <c r="E2039" s="16">
        <f t="shared" si="162"/>
        <v>1</v>
      </c>
      <c r="F2039" s="16">
        <f t="shared" si="163"/>
        <v>20</v>
      </c>
      <c r="G2039" s="195">
        <v>2037</v>
      </c>
      <c r="H2039" s="193">
        <v>0</v>
      </c>
    </row>
    <row r="2040" spans="2:8" x14ac:dyDescent="0.25">
      <c r="B2040" s="192">
        <f t="shared" si="164"/>
        <v>43185.87499999506</v>
      </c>
      <c r="C2040" s="16">
        <f t="shared" si="160"/>
        <v>3</v>
      </c>
      <c r="D2040" s="16">
        <f t="shared" si="161"/>
        <v>1</v>
      </c>
      <c r="E2040" s="16">
        <f t="shared" si="162"/>
        <v>1</v>
      </c>
      <c r="F2040" s="16">
        <f t="shared" si="163"/>
        <v>21</v>
      </c>
      <c r="G2040" s="195">
        <v>2038</v>
      </c>
      <c r="H2040" s="193">
        <v>0</v>
      </c>
    </row>
    <row r="2041" spans="2:8" x14ac:dyDescent="0.25">
      <c r="B2041" s="192">
        <f t="shared" si="164"/>
        <v>43185.916666661724</v>
      </c>
      <c r="C2041" s="16">
        <f t="shared" si="160"/>
        <v>3</v>
      </c>
      <c r="D2041" s="16">
        <f t="shared" si="161"/>
        <v>1</v>
      </c>
      <c r="E2041" s="16">
        <f t="shared" si="162"/>
        <v>1</v>
      </c>
      <c r="F2041" s="16">
        <f t="shared" si="163"/>
        <v>22</v>
      </c>
      <c r="G2041" s="195">
        <v>2039</v>
      </c>
      <c r="H2041" s="193">
        <v>0</v>
      </c>
    </row>
    <row r="2042" spans="2:8" x14ac:dyDescent="0.25">
      <c r="B2042" s="192">
        <f t="shared" si="164"/>
        <v>43185.958333328388</v>
      </c>
      <c r="C2042" s="16">
        <f t="shared" si="160"/>
        <v>3</v>
      </c>
      <c r="D2042" s="16">
        <f t="shared" si="161"/>
        <v>1</v>
      </c>
      <c r="E2042" s="16">
        <f t="shared" si="162"/>
        <v>1</v>
      </c>
      <c r="F2042" s="16">
        <f t="shared" si="163"/>
        <v>23</v>
      </c>
      <c r="G2042" s="195">
        <v>2040</v>
      </c>
      <c r="H2042" s="193">
        <v>0</v>
      </c>
    </row>
    <row r="2043" spans="2:8" x14ac:dyDescent="0.25">
      <c r="B2043" s="192">
        <f t="shared" si="164"/>
        <v>43185.999999995052</v>
      </c>
      <c r="C2043" s="16">
        <f t="shared" si="160"/>
        <v>3</v>
      </c>
      <c r="D2043" s="16">
        <f t="shared" si="161"/>
        <v>2</v>
      </c>
      <c r="E2043" s="16">
        <f t="shared" si="162"/>
        <v>1</v>
      </c>
      <c r="F2043" s="16">
        <f t="shared" si="163"/>
        <v>0</v>
      </c>
      <c r="G2043" s="195">
        <v>2041</v>
      </c>
      <c r="H2043" s="193">
        <v>0</v>
      </c>
    </row>
    <row r="2044" spans="2:8" x14ac:dyDescent="0.25">
      <c r="B2044" s="192">
        <f t="shared" si="164"/>
        <v>43186.041666661717</v>
      </c>
      <c r="C2044" s="16">
        <f t="shared" si="160"/>
        <v>3</v>
      </c>
      <c r="D2044" s="16">
        <f t="shared" si="161"/>
        <v>2</v>
      </c>
      <c r="E2044" s="16">
        <f t="shared" si="162"/>
        <v>1</v>
      </c>
      <c r="F2044" s="16">
        <f t="shared" si="163"/>
        <v>1</v>
      </c>
      <c r="G2044" s="195">
        <v>2042</v>
      </c>
      <c r="H2044" s="193">
        <v>0</v>
      </c>
    </row>
    <row r="2045" spans="2:8" x14ac:dyDescent="0.25">
      <c r="B2045" s="192">
        <f t="shared" si="164"/>
        <v>43186.083333328381</v>
      </c>
      <c r="C2045" s="16">
        <f t="shared" si="160"/>
        <v>3</v>
      </c>
      <c r="D2045" s="16">
        <f t="shared" si="161"/>
        <v>2</v>
      </c>
      <c r="E2045" s="16">
        <f t="shared" si="162"/>
        <v>1</v>
      </c>
      <c r="F2045" s="16">
        <f t="shared" si="163"/>
        <v>2</v>
      </c>
      <c r="G2045" s="195">
        <v>2043</v>
      </c>
      <c r="H2045" s="193">
        <v>0</v>
      </c>
    </row>
    <row r="2046" spans="2:8" x14ac:dyDescent="0.25">
      <c r="B2046" s="192">
        <f t="shared" si="164"/>
        <v>43186.124999995045</v>
      </c>
      <c r="C2046" s="16">
        <f t="shared" si="160"/>
        <v>3</v>
      </c>
      <c r="D2046" s="16">
        <f t="shared" si="161"/>
        <v>2</v>
      </c>
      <c r="E2046" s="16">
        <f t="shared" si="162"/>
        <v>1</v>
      </c>
      <c r="F2046" s="16">
        <f t="shared" si="163"/>
        <v>3</v>
      </c>
      <c r="G2046" s="195">
        <v>2044</v>
      </c>
      <c r="H2046" s="193">
        <v>0</v>
      </c>
    </row>
    <row r="2047" spans="2:8" x14ac:dyDescent="0.25">
      <c r="B2047" s="192">
        <f t="shared" si="164"/>
        <v>43186.166666661709</v>
      </c>
      <c r="C2047" s="16">
        <f t="shared" si="160"/>
        <v>3</v>
      </c>
      <c r="D2047" s="16">
        <f t="shared" si="161"/>
        <v>2</v>
      </c>
      <c r="E2047" s="16">
        <f t="shared" si="162"/>
        <v>1</v>
      </c>
      <c r="F2047" s="16">
        <f t="shared" si="163"/>
        <v>4</v>
      </c>
      <c r="G2047" s="195">
        <v>2045</v>
      </c>
      <c r="H2047" s="193">
        <v>0</v>
      </c>
    </row>
    <row r="2048" spans="2:8" x14ac:dyDescent="0.25">
      <c r="B2048" s="192">
        <f t="shared" si="164"/>
        <v>43186.208333328374</v>
      </c>
      <c r="C2048" s="16">
        <f t="shared" si="160"/>
        <v>3</v>
      </c>
      <c r="D2048" s="16">
        <f t="shared" si="161"/>
        <v>2</v>
      </c>
      <c r="E2048" s="16">
        <f t="shared" si="162"/>
        <v>1</v>
      </c>
      <c r="F2048" s="16">
        <f t="shared" si="163"/>
        <v>5</v>
      </c>
      <c r="G2048" s="195">
        <v>2046</v>
      </c>
      <c r="H2048" s="193">
        <v>0</v>
      </c>
    </row>
    <row r="2049" spans="2:8" x14ac:dyDescent="0.25">
      <c r="B2049" s="192">
        <f t="shared" si="164"/>
        <v>43186.249999995038</v>
      </c>
      <c r="C2049" s="16">
        <f t="shared" si="160"/>
        <v>3</v>
      </c>
      <c r="D2049" s="16">
        <f t="shared" si="161"/>
        <v>2</v>
      </c>
      <c r="E2049" s="16">
        <f t="shared" si="162"/>
        <v>1</v>
      </c>
      <c r="F2049" s="16">
        <f t="shared" si="163"/>
        <v>6</v>
      </c>
      <c r="G2049" s="195">
        <v>2047</v>
      </c>
      <c r="H2049" s="193">
        <v>1.3585684000000001E-2</v>
      </c>
    </row>
    <row r="2050" spans="2:8" x14ac:dyDescent="0.25">
      <c r="B2050" s="192">
        <f t="shared" si="164"/>
        <v>43186.291666661702</v>
      </c>
      <c r="C2050" s="16">
        <f t="shared" si="160"/>
        <v>3</v>
      </c>
      <c r="D2050" s="16">
        <f t="shared" si="161"/>
        <v>2</v>
      </c>
      <c r="E2050" s="16">
        <f t="shared" si="162"/>
        <v>1</v>
      </c>
      <c r="F2050" s="16">
        <f t="shared" si="163"/>
        <v>7</v>
      </c>
      <c r="G2050" s="195">
        <v>2048</v>
      </c>
      <c r="H2050" s="193">
        <v>0.12312147499999999</v>
      </c>
    </row>
    <row r="2051" spans="2:8" x14ac:dyDescent="0.25">
      <c r="B2051" s="192">
        <f t="shared" si="164"/>
        <v>43186.333333328366</v>
      </c>
      <c r="C2051" s="16">
        <f t="shared" si="160"/>
        <v>3</v>
      </c>
      <c r="D2051" s="16">
        <f t="shared" si="161"/>
        <v>2</v>
      </c>
      <c r="E2051" s="16">
        <f t="shared" si="162"/>
        <v>1</v>
      </c>
      <c r="F2051" s="16">
        <f t="shared" si="163"/>
        <v>8</v>
      </c>
      <c r="G2051" s="195">
        <v>2049</v>
      </c>
      <c r="H2051" s="193">
        <v>0.27812635699999999</v>
      </c>
    </row>
    <row r="2052" spans="2:8" x14ac:dyDescent="0.25">
      <c r="B2052" s="192">
        <f t="shared" si="164"/>
        <v>43186.374999995031</v>
      </c>
      <c r="C2052" s="16">
        <f t="shared" ref="C2052:C2115" si="165">MONTH(B2052)</f>
        <v>3</v>
      </c>
      <c r="D2052" s="16">
        <f t="shared" ref="D2052:D2115" si="166">WEEKDAY(B2052,2)</f>
        <v>2</v>
      </c>
      <c r="E2052" s="16">
        <f t="shared" ref="E2052:E2115" si="167">IF(D2052&lt;6,1,2)</f>
        <v>1</v>
      </c>
      <c r="F2052" s="16">
        <f t="shared" ref="F2052:F2115" si="168">HOUR(B2052)</f>
        <v>9</v>
      </c>
      <c r="G2052" s="195">
        <v>2050</v>
      </c>
      <c r="H2052" s="193">
        <v>0.43771816800000002</v>
      </c>
    </row>
    <row r="2053" spans="2:8" x14ac:dyDescent="0.25">
      <c r="B2053" s="192">
        <f t="shared" ref="B2053:B2116" si="169">B2052+1/24</f>
        <v>43186.416666661695</v>
      </c>
      <c r="C2053" s="16">
        <f t="shared" si="165"/>
        <v>3</v>
      </c>
      <c r="D2053" s="16">
        <f t="shared" si="166"/>
        <v>2</v>
      </c>
      <c r="E2053" s="16">
        <f t="shared" si="167"/>
        <v>1</v>
      </c>
      <c r="F2053" s="16">
        <f t="shared" si="168"/>
        <v>10</v>
      </c>
      <c r="G2053" s="195">
        <v>2051</v>
      </c>
      <c r="H2053" s="193">
        <v>0.55786450300000001</v>
      </c>
    </row>
    <row r="2054" spans="2:8" x14ac:dyDescent="0.25">
      <c r="B2054" s="192">
        <f t="shared" si="169"/>
        <v>43186.458333328359</v>
      </c>
      <c r="C2054" s="16">
        <f t="shared" si="165"/>
        <v>3</v>
      </c>
      <c r="D2054" s="16">
        <f t="shared" si="166"/>
        <v>2</v>
      </c>
      <c r="E2054" s="16">
        <f t="shared" si="167"/>
        <v>1</v>
      </c>
      <c r="F2054" s="16">
        <f t="shared" si="168"/>
        <v>11</v>
      </c>
      <c r="G2054" s="195">
        <v>2052</v>
      </c>
      <c r="H2054" s="193">
        <v>0.630745526</v>
      </c>
    </row>
    <row r="2055" spans="2:8" x14ac:dyDescent="0.25">
      <c r="B2055" s="192">
        <f t="shared" si="169"/>
        <v>43186.499999995023</v>
      </c>
      <c r="C2055" s="16">
        <f t="shared" si="165"/>
        <v>3</v>
      </c>
      <c r="D2055" s="16">
        <f t="shared" si="166"/>
        <v>2</v>
      </c>
      <c r="E2055" s="16">
        <f t="shared" si="167"/>
        <v>1</v>
      </c>
      <c r="F2055" s="16">
        <f t="shared" si="168"/>
        <v>12</v>
      </c>
      <c r="G2055" s="195">
        <v>2053</v>
      </c>
      <c r="H2055" s="193">
        <v>0.66063170800000004</v>
      </c>
    </row>
    <row r="2056" spans="2:8" x14ac:dyDescent="0.25">
      <c r="B2056" s="192">
        <f t="shared" si="169"/>
        <v>43186.541666661687</v>
      </c>
      <c r="C2056" s="16">
        <f t="shared" si="165"/>
        <v>3</v>
      </c>
      <c r="D2056" s="16">
        <f t="shared" si="166"/>
        <v>2</v>
      </c>
      <c r="E2056" s="16">
        <f t="shared" si="167"/>
        <v>1</v>
      </c>
      <c r="F2056" s="16">
        <f t="shared" si="168"/>
        <v>13</v>
      </c>
      <c r="G2056" s="195">
        <v>2054</v>
      </c>
      <c r="H2056" s="193">
        <v>0.62467806800000003</v>
      </c>
    </row>
    <row r="2057" spans="2:8" x14ac:dyDescent="0.25">
      <c r="B2057" s="192">
        <f t="shared" si="169"/>
        <v>43186.583333328352</v>
      </c>
      <c r="C2057" s="16">
        <f t="shared" si="165"/>
        <v>3</v>
      </c>
      <c r="D2057" s="16">
        <f t="shared" si="166"/>
        <v>2</v>
      </c>
      <c r="E2057" s="16">
        <f t="shared" si="167"/>
        <v>1</v>
      </c>
      <c r="F2057" s="16">
        <f t="shared" si="168"/>
        <v>14</v>
      </c>
      <c r="G2057" s="195">
        <v>2055</v>
      </c>
      <c r="H2057" s="193">
        <v>0.55653607599999999</v>
      </c>
    </row>
    <row r="2058" spans="2:8" x14ac:dyDescent="0.25">
      <c r="B2058" s="192">
        <f t="shared" si="169"/>
        <v>43186.624999995016</v>
      </c>
      <c r="C2058" s="16">
        <f t="shared" si="165"/>
        <v>3</v>
      </c>
      <c r="D2058" s="16">
        <f t="shared" si="166"/>
        <v>2</v>
      </c>
      <c r="E2058" s="16">
        <f t="shared" si="167"/>
        <v>1</v>
      </c>
      <c r="F2058" s="16">
        <f t="shared" si="168"/>
        <v>15</v>
      </c>
      <c r="G2058" s="195">
        <v>2056</v>
      </c>
      <c r="H2058" s="193">
        <v>0.43703977900000002</v>
      </c>
    </row>
    <row r="2059" spans="2:8" x14ac:dyDescent="0.25">
      <c r="B2059" s="192">
        <f t="shared" si="169"/>
        <v>43186.66666666168</v>
      </c>
      <c r="C2059" s="16">
        <f t="shared" si="165"/>
        <v>3</v>
      </c>
      <c r="D2059" s="16">
        <f t="shared" si="166"/>
        <v>2</v>
      </c>
      <c r="E2059" s="16">
        <f t="shared" si="167"/>
        <v>1</v>
      </c>
      <c r="F2059" s="16">
        <f t="shared" si="168"/>
        <v>16</v>
      </c>
      <c r="G2059" s="195">
        <v>2057</v>
      </c>
      <c r="H2059" s="193">
        <v>0.29672163099999999</v>
      </c>
    </row>
    <row r="2060" spans="2:8" x14ac:dyDescent="0.25">
      <c r="B2060" s="192">
        <f t="shared" si="169"/>
        <v>43186.708333328344</v>
      </c>
      <c r="C2060" s="16">
        <f t="shared" si="165"/>
        <v>3</v>
      </c>
      <c r="D2060" s="16">
        <f t="shared" si="166"/>
        <v>2</v>
      </c>
      <c r="E2060" s="16">
        <f t="shared" si="167"/>
        <v>1</v>
      </c>
      <c r="F2060" s="16">
        <f t="shared" si="168"/>
        <v>17</v>
      </c>
      <c r="G2060" s="195">
        <v>2058</v>
      </c>
      <c r="H2060" s="193">
        <v>0.14688417400000001</v>
      </c>
    </row>
    <row r="2061" spans="2:8" x14ac:dyDescent="0.25">
      <c r="B2061" s="192">
        <f t="shared" si="169"/>
        <v>43186.749999995009</v>
      </c>
      <c r="C2061" s="16">
        <f t="shared" si="165"/>
        <v>3</v>
      </c>
      <c r="D2061" s="16">
        <f t="shared" si="166"/>
        <v>2</v>
      </c>
      <c r="E2061" s="16">
        <f t="shared" si="167"/>
        <v>1</v>
      </c>
      <c r="F2061" s="16">
        <f t="shared" si="168"/>
        <v>18</v>
      </c>
      <c r="G2061" s="195">
        <v>2059</v>
      </c>
      <c r="H2061" s="193">
        <v>1.545157E-2</v>
      </c>
    </row>
    <row r="2062" spans="2:8" x14ac:dyDescent="0.25">
      <c r="B2062" s="192">
        <f t="shared" si="169"/>
        <v>43186.791666661673</v>
      </c>
      <c r="C2062" s="16">
        <f t="shared" si="165"/>
        <v>3</v>
      </c>
      <c r="D2062" s="16">
        <f t="shared" si="166"/>
        <v>2</v>
      </c>
      <c r="E2062" s="16">
        <f t="shared" si="167"/>
        <v>1</v>
      </c>
      <c r="F2062" s="16">
        <f t="shared" si="168"/>
        <v>19</v>
      </c>
      <c r="G2062" s="195">
        <v>2060</v>
      </c>
      <c r="H2062" s="193">
        <v>0</v>
      </c>
    </row>
    <row r="2063" spans="2:8" x14ac:dyDescent="0.25">
      <c r="B2063" s="192">
        <f t="shared" si="169"/>
        <v>43186.833333328337</v>
      </c>
      <c r="C2063" s="16">
        <f t="shared" si="165"/>
        <v>3</v>
      </c>
      <c r="D2063" s="16">
        <f t="shared" si="166"/>
        <v>2</v>
      </c>
      <c r="E2063" s="16">
        <f t="shared" si="167"/>
        <v>1</v>
      </c>
      <c r="F2063" s="16">
        <f t="shared" si="168"/>
        <v>20</v>
      </c>
      <c r="G2063" s="195">
        <v>2061</v>
      </c>
      <c r="H2063" s="193">
        <v>0</v>
      </c>
    </row>
    <row r="2064" spans="2:8" x14ac:dyDescent="0.25">
      <c r="B2064" s="192">
        <f t="shared" si="169"/>
        <v>43186.874999995001</v>
      </c>
      <c r="C2064" s="16">
        <f t="shared" si="165"/>
        <v>3</v>
      </c>
      <c r="D2064" s="16">
        <f t="shared" si="166"/>
        <v>2</v>
      </c>
      <c r="E2064" s="16">
        <f t="shared" si="167"/>
        <v>1</v>
      </c>
      <c r="F2064" s="16">
        <f t="shared" si="168"/>
        <v>21</v>
      </c>
      <c r="G2064" s="195">
        <v>2062</v>
      </c>
      <c r="H2064" s="193">
        <v>0</v>
      </c>
    </row>
    <row r="2065" spans="2:8" x14ac:dyDescent="0.25">
      <c r="B2065" s="192">
        <f t="shared" si="169"/>
        <v>43186.916666661666</v>
      </c>
      <c r="C2065" s="16">
        <f t="shared" si="165"/>
        <v>3</v>
      </c>
      <c r="D2065" s="16">
        <f t="shared" si="166"/>
        <v>2</v>
      </c>
      <c r="E2065" s="16">
        <f t="shared" si="167"/>
        <v>1</v>
      </c>
      <c r="F2065" s="16">
        <f t="shared" si="168"/>
        <v>22</v>
      </c>
      <c r="G2065" s="195">
        <v>2063</v>
      </c>
      <c r="H2065" s="193">
        <v>0</v>
      </c>
    </row>
    <row r="2066" spans="2:8" x14ac:dyDescent="0.25">
      <c r="B2066" s="192">
        <f t="shared" si="169"/>
        <v>43186.95833332833</v>
      </c>
      <c r="C2066" s="16">
        <f t="shared" si="165"/>
        <v>3</v>
      </c>
      <c r="D2066" s="16">
        <f t="shared" si="166"/>
        <v>2</v>
      </c>
      <c r="E2066" s="16">
        <f t="shared" si="167"/>
        <v>1</v>
      </c>
      <c r="F2066" s="16">
        <f t="shared" si="168"/>
        <v>23</v>
      </c>
      <c r="G2066" s="195">
        <v>2064</v>
      </c>
      <c r="H2066" s="193">
        <v>0</v>
      </c>
    </row>
    <row r="2067" spans="2:8" x14ac:dyDescent="0.25">
      <c r="B2067" s="192">
        <f t="shared" si="169"/>
        <v>43186.999999994994</v>
      </c>
      <c r="C2067" s="16">
        <f t="shared" si="165"/>
        <v>3</v>
      </c>
      <c r="D2067" s="16">
        <f t="shared" si="166"/>
        <v>3</v>
      </c>
      <c r="E2067" s="16">
        <f t="shared" si="167"/>
        <v>1</v>
      </c>
      <c r="F2067" s="16">
        <f t="shared" si="168"/>
        <v>0</v>
      </c>
      <c r="G2067" s="195">
        <v>2065</v>
      </c>
      <c r="H2067" s="193">
        <v>0</v>
      </c>
    </row>
    <row r="2068" spans="2:8" x14ac:dyDescent="0.25">
      <c r="B2068" s="192">
        <f t="shared" si="169"/>
        <v>43187.041666661658</v>
      </c>
      <c r="C2068" s="16">
        <f t="shared" si="165"/>
        <v>3</v>
      </c>
      <c r="D2068" s="16">
        <f t="shared" si="166"/>
        <v>3</v>
      </c>
      <c r="E2068" s="16">
        <f t="shared" si="167"/>
        <v>1</v>
      </c>
      <c r="F2068" s="16">
        <f t="shared" si="168"/>
        <v>1</v>
      </c>
      <c r="G2068" s="195">
        <v>2066</v>
      </c>
      <c r="H2068" s="193">
        <v>0</v>
      </c>
    </row>
    <row r="2069" spans="2:8" x14ac:dyDescent="0.25">
      <c r="B2069" s="192">
        <f t="shared" si="169"/>
        <v>43187.083333328323</v>
      </c>
      <c r="C2069" s="16">
        <f t="shared" si="165"/>
        <v>3</v>
      </c>
      <c r="D2069" s="16">
        <f t="shared" si="166"/>
        <v>3</v>
      </c>
      <c r="E2069" s="16">
        <f t="shared" si="167"/>
        <v>1</v>
      </c>
      <c r="F2069" s="16">
        <f t="shared" si="168"/>
        <v>2</v>
      </c>
      <c r="G2069" s="195">
        <v>2067</v>
      </c>
      <c r="H2069" s="193">
        <v>0</v>
      </c>
    </row>
    <row r="2070" spans="2:8" x14ac:dyDescent="0.25">
      <c r="B2070" s="192">
        <f t="shared" si="169"/>
        <v>43187.124999994987</v>
      </c>
      <c r="C2070" s="16">
        <f t="shared" si="165"/>
        <v>3</v>
      </c>
      <c r="D2070" s="16">
        <f t="shared" si="166"/>
        <v>3</v>
      </c>
      <c r="E2070" s="16">
        <f t="shared" si="167"/>
        <v>1</v>
      </c>
      <c r="F2070" s="16">
        <f t="shared" si="168"/>
        <v>3</v>
      </c>
      <c r="G2070" s="195">
        <v>2068</v>
      </c>
      <c r="H2070" s="193">
        <v>0</v>
      </c>
    </row>
    <row r="2071" spans="2:8" x14ac:dyDescent="0.25">
      <c r="B2071" s="192">
        <f t="shared" si="169"/>
        <v>43187.166666661651</v>
      </c>
      <c r="C2071" s="16">
        <f t="shared" si="165"/>
        <v>3</v>
      </c>
      <c r="D2071" s="16">
        <f t="shared" si="166"/>
        <v>3</v>
      </c>
      <c r="E2071" s="16">
        <f t="shared" si="167"/>
        <v>1</v>
      </c>
      <c r="F2071" s="16">
        <f t="shared" si="168"/>
        <v>4</v>
      </c>
      <c r="G2071" s="195">
        <v>2069</v>
      </c>
      <c r="H2071" s="193">
        <v>0</v>
      </c>
    </row>
    <row r="2072" spans="2:8" x14ac:dyDescent="0.25">
      <c r="B2072" s="192">
        <f t="shared" si="169"/>
        <v>43187.208333328315</v>
      </c>
      <c r="C2072" s="16">
        <f t="shared" si="165"/>
        <v>3</v>
      </c>
      <c r="D2072" s="16">
        <f t="shared" si="166"/>
        <v>3</v>
      </c>
      <c r="E2072" s="16">
        <f t="shared" si="167"/>
        <v>1</v>
      </c>
      <c r="F2072" s="16">
        <f t="shared" si="168"/>
        <v>5</v>
      </c>
      <c r="G2072" s="195">
        <v>2070</v>
      </c>
      <c r="H2072" s="193">
        <v>0</v>
      </c>
    </row>
    <row r="2073" spans="2:8" x14ac:dyDescent="0.25">
      <c r="B2073" s="192">
        <f t="shared" si="169"/>
        <v>43187.24999999498</v>
      </c>
      <c r="C2073" s="16">
        <f t="shared" si="165"/>
        <v>3</v>
      </c>
      <c r="D2073" s="16">
        <f t="shared" si="166"/>
        <v>3</v>
      </c>
      <c r="E2073" s="16">
        <f t="shared" si="167"/>
        <v>1</v>
      </c>
      <c r="F2073" s="16">
        <f t="shared" si="168"/>
        <v>6</v>
      </c>
      <c r="G2073" s="195">
        <v>2071</v>
      </c>
      <c r="H2073" s="193">
        <v>1.060875E-2</v>
      </c>
    </row>
    <row r="2074" spans="2:8" x14ac:dyDescent="0.25">
      <c r="B2074" s="192">
        <f t="shared" si="169"/>
        <v>43187.291666661644</v>
      </c>
      <c r="C2074" s="16">
        <f t="shared" si="165"/>
        <v>3</v>
      </c>
      <c r="D2074" s="16">
        <f t="shared" si="166"/>
        <v>3</v>
      </c>
      <c r="E2074" s="16">
        <f t="shared" si="167"/>
        <v>1</v>
      </c>
      <c r="F2074" s="16">
        <f t="shared" si="168"/>
        <v>7</v>
      </c>
      <c r="G2074" s="195">
        <v>2072</v>
      </c>
      <c r="H2074" s="193">
        <v>9.6011933999999993E-2</v>
      </c>
    </row>
    <row r="2075" spans="2:8" x14ac:dyDescent="0.25">
      <c r="B2075" s="192">
        <f t="shared" si="169"/>
        <v>43187.333333328308</v>
      </c>
      <c r="C2075" s="16">
        <f t="shared" si="165"/>
        <v>3</v>
      </c>
      <c r="D2075" s="16">
        <f t="shared" si="166"/>
        <v>3</v>
      </c>
      <c r="E2075" s="16">
        <f t="shared" si="167"/>
        <v>1</v>
      </c>
      <c r="F2075" s="16">
        <f t="shared" si="168"/>
        <v>8</v>
      </c>
      <c r="G2075" s="195">
        <v>2073</v>
      </c>
      <c r="H2075" s="193">
        <v>0.230028556</v>
      </c>
    </row>
    <row r="2076" spans="2:8" x14ac:dyDescent="0.25">
      <c r="B2076" s="192">
        <f t="shared" si="169"/>
        <v>43187.374999994972</v>
      </c>
      <c r="C2076" s="16">
        <f t="shared" si="165"/>
        <v>3</v>
      </c>
      <c r="D2076" s="16">
        <f t="shared" si="166"/>
        <v>3</v>
      </c>
      <c r="E2076" s="16">
        <f t="shared" si="167"/>
        <v>1</v>
      </c>
      <c r="F2076" s="16">
        <f t="shared" si="168"/>
        <v>9</v>
      </c>
      <c r="G2076" s="195">
        <v>2074</v>
      </c>
      <c r="H2076" s="193">
        <v>0.36382316599999998</v>
      </c>
    </row>
    <row r="2077" spans="2:8" x14ac:dyDescent="0.25">
      <c r="B2077" s="192">
        <f t="shared" si="169"/>
        <v>43187.416666661637</v>
      </c>
      <c r="C2077" s="16">
        <f t="shared" si="165"/>
        <v>3</v>
      </c>
      <c r="D2077" s="16">
        <f t="shared" si="166"/>
        <v>3</v>
      </c>
      <c r="E2077" s="16">
        <f t="shared" si="167"/>
        <v>1</v>
      </c>
      <c r="F2077" s="16">
        <f t="shared" si="168"/>
        <v>10</v>
      </c>
      <c r="G2077" s="195">
        <v>2075</v>
      </c>
      <c r="H2077" s="193">
        <v>0.46099314000000002</v>
      </c>
    </row>
    <row r="2078" spans="2:8" x14ac:dyDescent="0.25">
      <c r="B2078" s="192">
        <f t="shared" si="169"/>
        <v>43187.458333328301</v>
      </c>
      <c r="C2078" s="16">
        <f t="shared" si="165"/>
        <v>3</v>
      </c>
      <c r="D2078" s="16">
        <f t="shared" si="166"/>
        <v>3</v>
      </c>
      <c r="E2078" s="16">
        <f t="shared" si="167"/>
        <v>1</v>
      </c>
      <c r="F2078" s="16">
        <f t="shared" si="168"/>
        <v>11</v>
      </c>
      <c r="G2078" s="195">
        <v>2076</v>
      </c>
      <c r="H2078" s="193">
        <v>0.47344793600000001</v>
      </c>
    </row>
    <row r="2079" spans="2:8" x14ac:dyDescent="0.25">
      <c r="B2079" s="192">
        <f t="shared" si="169"/>
        <v>43187.499999994965</v>
      </c>
      <c r="C2079" s="16">
        <f t="shared" si="165"/>
        <v>3</v>
      </c>
      <c r="D2079" s="16">
        <f t="shared" si="166"/>
        <v>3</v>
      </c>
      <c r="E2079" s="16">
        <f t="shared" si="167"/>
        <v>1</v>
      </c>
      <c r="F2079" s="16">
        <f t="shared" si="168"/>
        <v>12</v>
      </c>
      <c r="G2079" s="195">
        <v>2077</v>
      </c>
      <c r="H2079" s="193">
        <v>0.48501297799999998</v>
      </c>
    </row>
    <row r="2080" spans="2:8" x14ac:dyDescent="0.25">
      <c r="B2080" s="192">
        <f t="shared" si="169"/>
        <v>43187.541666661629</v>
      </c>
      <c r="C2080" s="16">
        <f t="shared" si="165"/>
        <v>3</v>
      </c>
      <c r="D2080" s="16">
        <f t="shared" si="166"/>
        <v>3</v>
      </c>
      <c r="E2080" s="16">
        <f t="shared" si="167"/>
        <v>1</v>
      </c>
      <c r="F2080" s="16">
        <f t="shared" si="168"/>
        <v>13</v>
      </c>
      <c r="G2080" s="195">
        <v>2078</v>
      </c>
      <c r="H2080" s="193">
        <v>0.410691109</v>
      </c>
    </row>
    <row r="2081" spans="2:8" x14ac:dyDescent="0.25">
      <c r="B2081" s="192">
        <f t="shared" si="169"/>
        <v>43187.583333328294</v>
      </c>
      <c r="C2081" s="16">
        <f t="shared" si="165"/>
        <v>3</v>
      </c>
      <c r="D2081" s="16">
        <f t="shared" si="166"/>
        <v>3</v>
      </c>
      <c r="E2081" s="16">
        <f t="shared" si="167"/>
        <v>1</v>
      </c>
      <c r="F2081" s="16">
        <f t="shared" si="168"/>
        <v>14</v>
      </c>
      <c r="G2081" s="195">
        <v>2079</v>
      </c>
      <c r="H2081" s="193">
        <v>0.36692662300000001</v>
      </c>
    </row>
    <row r="2082" spans="2:8" x14ac:dyDescent="0.25">
      <c r="B2082" s="192">
        <f t="shared" si="169"/>
        <v>43187.624999994958</v>
      </c>
      <c r="C2082" s="16">
        <f t="shared" si="165"/>
        <v>3</v>
      </c>
      <c r="D2082" s="16">
        <f t="shared" si="166"/>
        <v>3</v>
      </c>
      <c r="E2082" s="16">
        <f t="shared" si="167"/>
        <v>1</v>
      </c>
      <c r="F2082" s="16">
        <f t="shared" si="168"/>
        <v>15</v>
      </c>
      <c r="G2082" s="195">
        <v>2080</v>
      </c>
      <c r="H2082" s="193">
        <v>0.28440200100000002</v>
      </c>
    </row>
    <row r="2083" spans="2:8" x14ac:dyDescent="0.25">
      <c r="B2083" s="192">
        <f t="shared" si="169"/>
        <v>43187.666666661622</v>
      </c>
      <c r="C2083" s="16">
        <f t="shared" si="165"/>
        <v>3</v>
      </c>
      <c r="D2083" s="16">
        <f t="shared" si="166"/>
        <v>3</v>
      </c>
      <c r="E2083" s="16">
        <f t="shared" si="167"/>
        <v>1</v>
      </c>
      <c r="F2083" s="16">
        <f t="shared" si="168"/>
        <v>16</v>
      </c>
      <c r="G2083" s="195">
        <v>2081</v>
      </c>
      <c r="H2083" s="193">
        <v>0.180862034</v>
      </c>
    </row>
    <row r="2084" spans="2:8" x14ac:dyDescent="0.25">
      <c r="B2084" s="192">
        <f t="shared" si="169"/>
        <v>43187.708333328286</v>
      </c>
      <c r="C2084" s="16">
        <f t="shared" si="165"/>
        <v>3</v>
      </c>
      <c r="D2084" s="16">
        <f t="shared" si="166"/>
        <v>3</v>
      </c>
      <c r="E2084" s="16">
        <f t="shared" si="167"/>
        <v>1</v>
      </c>
      <c r="F2084" s="16">
        <f t="shared" si="168"/>
        <v>17</v>
      </c>
      <c r="G2084" s="195">
        <v>2082</v>
      </c>
      <c r="H2084" s="193">
        <v>0.105388502</v>
      </c>
    </row>
    <row r="2085" spans="2:8" x14ac:dyDescent="0.25">
      <c r="B2085" s="192">
        <f t="shared" si="169"/>
        <v>43187.74999999495</v>
      </c>
      <c r="C2085" s="16">
        <f t="shared" si="165"/>
        <v>3</v>
      </c>
      <c r="D2085" s="16">
        <f t="shared" si="166"/>
        <v>3</v>
      </c>
      <c r="E2085" s="16">
        <f t="shared" si="167"/>
        <v>1</v>
      </c>
      <c r="F2085" s="16">
        <f t="shared" si="168"/>
        <v>18</v>
      </c>
      <c r="G2085" s="195">
        <v>2083</v>
      </c>
      <c r="H2085" s="193">
        <v>1.0043962E-2</v>
      </c>
    </row>
    <row r="2086" spans="2:8" x14ac:dyDescent="0.25">
      <c r="B2086" s="192">
        <f t="shared" si="169"/>
        <v>43187.791666661615</v>
      </c>
      <c r="C2086" s="16">
        <f t="shared" si="165"/>
        <v>3</v>
      </c>
      <c r="D2086" s="16">
        <f t="shared" si="166"/>
        <v>3</v>
      </c>
      <c r="E2086" s="16">
        <f t="shared" si="167"/>
        <v>1</v>
      </c>
      <c r="F2086" s="16">
        <f t="shared" si="168"/>
        <v>19</v>
      </c>
      <c r="G2086" s="195">
        <v>2084</v>
      </c>
      <c r="H2086" s="193">
        <v>0</v>
      </c>
    </row>
    <row r="2087" spans="2:8" x14ac:dyDescent="0.25">
      <c r="B2087" s="192">
        <f t="shared" si="169"/>
        <v>43187.833333328279</v>
      </c>
      <c r="C2087" s="16">
        <f t="shared" si="165"/>
        <v>3</v>
      </c>
      <c r="D2087" s="16">
        <f t="shared" si="166"/>
        <v>3</v>
      </c>
      <c r="E2087" s="16">
        <f t="shared" si="167"/>
        <v>1</v>
      </c>
      <c r="F2087" s="16">
        <f t="shared" si="168"/>
        <v>20</v>
      </c>
      <c r="G2087" s="195">
        <v>2085</v>
      </c>
      <c r="H2087" s="193">
        <v>0</v>
      </c>
    </row>
    <row r="2088" spans="2:8" x14ac:dyDescent="0.25">
      <c r="B2088" s="192">
        <f t="shared" si="169"/>
        <v>43187.874999994943</v>
      </c>
      <c r="C2088" s="16">
        <f t="shared" si="165"/>
        <v>3</v>
      </c>
      <c r="D2088" s="16">
        <f t="shared" si="166"/>
        <v>3</v>
      </c>
      <c r="E2088" s="16">
        <f t="shared" si="167"/>
        <v>1</v>
      </c>
      <c r="F2088" s="16">
        <f t="shared" si="168"/>
        <v>21</v>
      </c>
      <c r="G2088" s="195">
        <v>2086</v>
      </c>
      <c r="H2088" s="193">
        <v>0</v>
      </c>
    </row>
    <row r="2089" spans="2:8" x14ac:dyDescent="0.25">
      <c r="B2089" s="192">
        <f t="shared" si="169"/>
        <v>43187.916666661607</v>
      </c>
      <c r="C2089" s="16">
        <f t="shared" si="165"/>
        <v>3</v>
      </c>
      <c r="D2089" s="16">
        <f t="shared" si="166"/>
        <v>3</v>
      </c>
      <c r="E2089" s="16">
        <f t="shared" si="167"/>
        <v>1</v>
      </c>
      <c r="F2089" s="16">
        <f t="shared" si="168"/>
        <v>22</v>
      </c>
      <c r="G2089" s="195">
        <v>2087</v>
      </c>
      <c r="H2089" s="193">
        <v>0</v>
      </c>
    </row>
    <row r="2090" spans="2:8" x14ac:dyDescent="0.25">
      <c r="B2090" s="192">
        <f t="shared" si="169"/>
        <v>43187.958333328272</v>
      </c>
      <c r="C2090" s="16">
        <f t="shared" si="165"/>
        <v>3</v>
      </c>
      <c r="D2090" s="16">
        <f t="shared" si="166"/>
        <v>3</v>
      </c>
      <c r="E2090" s="16">
        <f t="shared" si="167"/>
        <v>1</v>
      </c>
      <c r="F2090" s="16">
        <f t="shared" si="168"/>
        <v>23</v>
      </c>
      <c r="G2090" s="195">
        <v>2088</v>
      </c>
      <c r="H2090" s="193">
        <v>0</v>
      </c>
    </row>
    <row r="2091" spans="2:8" x14ac:dyDescent="0.25">
      <c r="B2091" s="192">
        <f t="shared" si="169"/>
        <v>43187.999999994936</v>
      </c>
      <c r="C2091" s="16">
        <f t="shared" si="165"/>
        <v>3</v>
      </c>
      <c r="D2091" s="16">
        <f t="shared" si="166"/>
        <v>4</v>
      </c>
      <c r="E2091" s="16">
        <f t="shared" si="167"/>
        <v>1</v>
      </c>
      <c r="F2091" s="16">
        <f t="shared" si="168"/>
        <v>0</v>
      </c>
      <c r="G2091" s="195">
        <v>2089</v>
      </c>
      <c r="H2091" s="193">
        <v>0</v>
      </c>
    </row>
    <row r="2092" spans="2:8" x14ac:dyDescent="0.25">
      <c r="B2092" s="192">
        <f t="shared" si="169"/>
        <v>43188.0416666616</v>
      </c>
      <c r="C2092" s="16">
        <f t="shared" si="165"/>
        <v>3</v>
      </c>
      <c r="D2092" s="16">
        <f t="shared" si="166"/>
        <v>4</v>
      </c>
      <c r="E2092" s="16">
        <f t="shared" si="167"/>
        <v>1</v>
      </c>
      <c r="F2092" s="16">
        <f t="shared" si="168"/>
        <v>1</v>
      </c>
      <c r="G2092" s="195">
        <v>2090</v>
      </c>
      <c r="H2092" s="193">
        <v>0</v>
      </c>
    </row>
    <row r="2093" spans="2:8" x14ac:dyDescent="0.25">
      <c r="B2093" s="192">
        <f t="shared" si="169"/>
        <v>43188.083333328264</v>
      </c>
      <c r="C2093" s="16">
        <f t="shared" si="165"/>
        <v>3</v>
      </c>
      <c r="D2093" s="16">
        <f t="shared" si="166"/>
        <v>4</v>
      </c>
      <c r="E2093" s="16">
        <f t="shared" si="167"/>
        <v>1</v>
      </c>
      <c r="F2093" s="16">
        <f t="shared" si="168"/>
        <v>2</v>
      </c>
      <c r="G2093" s="195">
        <v>2091</v>
      </c>
      <c r="H2093" s="193">
        <v>0</v>
      </c>
    </row>
    <row r="2094" spans="2:8" x14ac:dyDescent="0.25">
      <c r="B2094" s="192">
        <f t="shared" si="169"/>
        <v>43188.124999994929</v>
      </c>
      <c r="C2094" s="16">
        <f t="shared" si="165"/>
        <v>3</v>
      </c>
      <c r="D2094" s="16">
        <f t="shared" si="166"/>
        <v>4</v>
      </c>
      <c r="E2094" s="16">
        <f t="shared" si="167"/>
        <v>1</v>
      </c>
      <c r="F2094" s="16">
        <f t="shared" si="168"/>
        <v>3</v>
      </c>
      <c r="G2094" s="195">
        <v>2092</v>
      </c>
      <c r="H2094" s="193">
        <v>0</v>
      </c>
    </row>
    <row r="2095" spans="2:8" x14ac:dyDescent="0.25">
      <c r="B2095" s="192">
        <f t="shared" si="169"/>
        <v>43188.166666661593</v>
      </c>
      <c r="C2095" s="16">
        <f t="shared" si="165"/>
        <v>3</v>
      </c>
      <c r="D2095" s="16">
        <f t="shared" si="166"/>
        <v>4</v>
      </c>
      <c r="E2095" s="16">
        <f t="shared" si="167"/>
        <v>1</v>
      </c>
      <c r="F2095" s="16">
        <f t="shared" si="168"/>
        <v>4</v>
      </c>
      <c r="G2095" s="195">
        <v>2093</v>
      </c>
      <c r="H2095" s="193">
        <v>0</v>
      </c>
    </row>
    <row r="2096" spans="2:8" x14ac:dyDescent="0.25">
      <c r="B2096" s="192">
        <f t="shared" si="169"/>
        <v>43188.208333328257</v>
      </c>
      <c r="C2096" s="16">
        <f t="shared" si="165"/>
        <v>3</v>
      </c>
      <c r="D2096" s="16">
        <f t="shared" si="166"/>
        <v>4</v>
      </c>
      <c r="E2096" s="16">
        <f t="shared" si="167"/>
        <v>1</v>
      </c>
      <c r="F2096" s="16">
        <f t="shared" si="168"/>
        <v>5</v>
      </c>
      <c r="G2096" s="195">
        <v>2094</v>
      </c>
      <c r="H2096" s="193">
        <v>0</v>
      </c>
    </row>
    <row r="2097" spans="2:8" x14ac:dyDescent="0.25">
      <c r="B2097" s="192">
        <f t="shared" si="169"/>
        <v>43188.249999994921</v>
      </c>
      <c r="C2097" s="16">
        <f t="shared" si="165"/>
        <v>3</v>
      </c>
      <c r="D2097" s="16">
        <f t="shared" si="166"/>
        <v>4</v>
      </c>
      <c r="E2097" s="16">
        <f t="shared" si="167"/>
        <v>1</v>
      </c>
      <c r="F2097" s="16">
        <f t="shared" si="168"/>
        <v>6</v>
      </c>
      <c r="G2097" s="195">
        <v>2095</v>
      </c>
      <c r="H2097" s="193">
        <v>1.2582351E-2</v>
      </c>
    </row>
    <row r="2098" spans="2:8" x14ac:dyDescent="0.25">
      <c r="B2098" s="192">
        <f t="shared" si="169"/>
        <v>43188.291666661586</v>
      </c>
      <c r="C2098" s="16">
        <f t="shared" si="165"/>
        <v>3</v>
      </c>
      <c r="D2098" s="16">
        <f t="shared" si="166"/>
        <v>4</v>
      </c>
      <c r="E2098" s="16">
        <f t="shared" si="167"/>
        <v>1</v>
      </c>
      <c r="F2098" s="16">
        <f t="shared" si="168"/>
        <v>7</v>
      </c>
      <c r="G2098" s="195">
        <v>2096</v>
      </c>
      <c r="H2098" s="193">
        <v>0.100065269</v>
      </c>
    </row>
    <row r="2099" spans="2:8" x14ac:dyDescent="0.25">
      <c r="B2099" s="192">
        <f t="shared" si="169"/>
        <v>43188.33333332825</v>
      </c>
      <c r="C2099" s="16">
        <f t="shared" si="165"/>
        <v>3</v>
      </c>
      <c r="D2099" s="16">
        <f t="shared" si="166"/>
        <v>4</v>
      </c>
      <c r="E2099" s="16">
        <f t="shared" si="167"/>
        <v>1</v>
      </c>
      <c r="F2099" s="16">
        <f t="shared" si="168"/>
        <v>8</v>
      </c>
      <c r="G2099" s="195">
        <v>2097</v>
      </c>
      <c r="H2099" s="193">
        <v>0.22600609399999999</v>
      </c>
    </row>
    <row r="2100" spans="2:8" x14ac:dyDescent="0.25">
      <c r="B2100" s="192">
        <f t="shared" si="169"/>
        <v>43188.374999994914</v>
      </c>
      <c r="C2100" s="16">
        <f t="shared" si="165"/>
        <v>3</v>
      </c>
      <c r="D2100" s="16">
        <f t="shared" si="166"/>
        <v>4</v>
      </c>
      <c r="E2100" s="16">
        <f t="shared" si="167"/>
        <v>1</v>
      </c>
      <c r="F2100" s="16">
        <f t="shared" si="168"/>
        <v>9</v>
      </c>
      <c r="G2100" s="195">
        <v>2098</v>
      </c>
      <c r="H2100" s="193">
        <v>0.35630391500000003</v>
      </c>
    </row>
    <row r="2101" spans="2:8" x14ac:dyDescent="0.25">
      <c r="B2101" s="192">
        <f t="shared" si="169"/>
        <v>43188.416666661578</v>
      </c>
      <c r="C2101" s="16">
        <f t="shared" si="165"/>
        <v>3</v>
      </c>
      <c r="D2101" s="16">
        <f t="shared" si="166"/>
        <v>4</v>
      </c>
      <c r="E2101" s="16">
        <f t="shared" si="167"/>
        <v>1</v>
      </c>
      <c r="F2101" s="16">
        <f t="shared" si="168"/>
        <v>10</v>
      </c>
      <c r="G2101" s="195">
        <v>2099</v>
      </c>
      <c r="H2101" s="193">
        <v>0.42947257599999999</v>
      </c>
    </row>
    <row r="2102" spans="2:8" x14ac:dyDescent="0.25">
      <c r="B2102" s="192">
        <f t="shared" si="169"/>
        <v>43188.458333328243</v>
      </c>
      <c r="C2102" s="16">
        <f t="shared" si="165"/>
        <v>3</v>
      </c>
      <c r="D2102" s="16">
        <f t="shared" si="166"/>
        <v>4</v>
      </c>
      <c r="E2102" s="16">
        <f t="shared" si="167"/>
        <v>1</v>
      </c>
      <c r="F2102" s="16">
        <f t="shared" si="168"/>
        <v>11</v>
      </c>
      <c r="G2102" s="195">
        <v>2100</v>
      </c>
      <c r="H2102" s="193">
        <v>0.47331221000000001</v>
      </c>
    </row>
    <row r="2103" spans="2:8" x14ac:dyDescent="0.25">
      <c r="B2103" s="192">
        <f t="shared" si="169"/>
        <v>43188.499999994907</v>
      </c>
      <c r="C2103" s="16">
        <f t="shared" si="165"/>
        <v>3</v>
      </c>
      <c r="D2103" s="16">
        <f t="shared" si="166"/>
        <v>4</v>
      </c>
      <c r="E2103" s="16">
        <f t="shared" si="167"/>
        <v>1</v>
      </c>
      <c r="F2103" s="16">
        <f t="shared" si="168"/>
        <v>12</v>
      </c>
      <c r="G2103" s="195">
        <v>2101</v>
      </c>
      <c r="H2103" s="193">
        <v>0.47612213399999997</v>
      </c>
    </row>
    <row r="2104" spans="2:8" x14ac:dyDescent="0.25">
      <c r="B2104" s="192">
        <f t="shared" si="169"/>
        <v>43188.541666661571</v>
      </c>
      <c r="C2104" s="16">
        <f t="shared" si="165"/>
        <v>3</v>
      </c>
      <c r="D2104" s="16">
        <f t="shared" si="166"/>
        <v>4</v>
      </c>
      <c r="E2104" s="16">
        <f t="shared" si="167"/>
        <v>1</v>
      </c>
      <c r="F2104" s="16">
        <f t="shared" si="168"/>
        <v>13</v>
      </c>
      <c r="G2104" s="195">
        <v>2102</v>
      </c>
      <c r="H2104" s="193">
        <v>0.42278811999999999</v>
      </c>
    </row>
    <row r="2105" spans="2:8" x14ac:dyDescent="0.25">
      <c r="B2105" s="192">
        <f t="shared" si="169"/>
        <v>43188.583333328235</v>
      </c>
      <c r="C2105" s="16">
        <f t="shared" si="165"/>
        <v>3</v>
      </c>
      <c r="D2105" s="16">
        <f t="shared" si="166"/>
        <v>4</v>
      </c>
      <c r="E2105" s="16">
        <f t="shared" si="167"/>
        <v>1</v>
      </c>
      <c r="F2105" s="16">
        <f t="shared" si="168"/>
        <v>14</v>
      </c>
      <c r="G2105" s="195">
        <v>2103</v>
      </c>
      <c r="H2105" s="193">
        <v>0.344166417</v>
      </c>
    </row>
    <row r="2106" spans="2:8" x14ac:dyDescent="0.25">
      <c r="B2106" s="192">
        <f t="shared" si="169"/>
        <v>43188.6249999949</v>
      </c>
      <c r="C2106" s="16">
        <f t="shared" si="165"/>
        <v>3</v>
      </c>
      <c r="D2106" s="16">
        <f t="shared" si="166"/>
        <v>4</v>
      </c>
      <c r="E2106" s="16">
        <f t="shared" si="167"/>
        <v>1</v>
      </c>
      <c r="F2106" s="16">
        <f t="shared" si="168"/>
        <v>15</v>
      </c>
      <c r="G2106" s="195">
        <v>2104</v>
      </c>
      <c r="H2106" s="193">
        <v>0.24174540899999999</v>
      </c>
    </row>
    <row r="2107" spans="2:8" x14ac:dyDescent="0.25">
      <c r="B2107" s="192">
        <f t="shared" si="169"/>
        <v>43188.666666661564</v>
      </c>
      <c r="C2107" s="16">
        <f t="shared" si="165"/>
        <v>3</v>
      </c>
      <c r="D2107" s="16">
        <f t="shared" si="166"/>
        <v>4</v>
      </c>
      <c r="E2107" s="16">
        <f t="shared" si="167"/>
        <v>1</v>
      </c>
      <c r="F2107" s="16">
        <f t="shared" si="168"/>
        <v>16</v>
      </c>
      <c r="G2107" s="195">
        <v>2105</v>
      </c>
      <c r="H2107" s="193">
        <v>0.163152721</v>
      </c>
    </row>
    <row r="2108" spans="2:8" x14ac:dyDescent="0.25">
      <c r="B2108" s="192">
        <f t="shared" si="169"/>
        <v>43188.708333328228</v>
      </c>
      <c r="C2108" s="16">
        <f t="shared" si="165"/>
        <v>3</v>
      </c>
      <c r="D2108" s="16">
        <f t="shared" si="166"/>
        <v>4</v>
      </c>
      <c r="E2108" s="16">
        <f t="shared" si="167"/>
        <v>1</v>
      </c>
      <c r="F2108" s="16">
        <f t="shared" si="168"/>
        <v>17</v>
      </c>
      <c r="G2108" s="195">
        <v>2106</v>
      </c>
      <c r="H2108" s="193">
        <v>8.7833987000000002E-2</v>
      </c>
    </row>
    <row r="2109" spans="2:8" x14ac:dyDescent="0.25">
      <c r="B2109" s="192">
        <f t="shared" si="169"/>
        <v>43188.749999994892</v>
      </c>
      <c r="C2109" s="16">
        <f t="shared" si="165"/>
        <v>3</v>
      </c>
      <c r="D2109" s="16">
        <f t="shared" si="166"/>
        <v>4</v>
      </c>
      <c r="E2109" s="16">
        <f t="shared" si="167"/>
        <v>1</v>
      </c>
      <c r="F2109" s="16">
        <f t="shared" si="168"/>
        <v>18</v>
      </c>
      <c r="G2109" s="195">
        <v>2107</v>
      </c>
      <c r="H2109" s="193">
        <v>8.642594E-3</v>
      </c>
    </row>
    <row r="2110" spans="2:8" x14ac:dyDescent="0.25">
      <c r="B2110" s="192">
        <f t="shared" si="169"/>
        <v>43188.791666661557</v>
      </c>
      <c r="C2110" s="16">
        <f t="shared" si="165"/>
        <v>3</v>
      </c>
      <c r="D2110" s="16">
        <f t="shared" si="166"/>
        <v>4</v>
      </c>
      <c r="E2110" s="16">
        <f t="shared" si="167"/>
        <v>1</v>
      </c>
      <c r="F2110" s="16">
        <f t="shared" si="168"/>
        <v>19</v>
      </c>
      <c r="G2110" s="195">
        <v>2108</v>
      </c>
      <c r="H2110" s="193">
        <v>0</v>
      </c>
    </row>
    <row r="2111" spans="2:8" x14ac:dyDescent="0.25">
      <c r="B2111" s="192">
        <f t="shared" si="169"/>
        <v>43188.833333328221</v>
      </c>
      <c r="C2111" s="16">
        <f t="shared" si="165"/>
        <v>3</v>
      </c>
      <c r="D2111" s="16">
        <f t="shared" si="166"/>
        <v>4</v>
      </c>
      <c r="E2111" s="16">
        <f t="shared" si="167"/>
        <v>1</v>
      </c>
      <c r="F2111" s="16">
        <f t="shared" si="168"/>
        <v>20</v>
      </c>
      <c r="G2111" s="195">
        <v>2109</v>
      </c>
      <c r="H2111" s="193">
        <v>0</v>
      </c>
    </row>
    <row r="2112" spans="2:8" x14ac:dyDescent="0.25">
      <c r="B2112" s="192">
        <f t="shared" si="169"/>
        <v>43188.874999994885</v>
      </c>
      <c r="C2112" s="16">
        <f t="shared" si="165"/>
        <v>3</v>
      </c>
      <c r="D2112" s="16">
        <f t="shared" si="166"/>
        <v>4</v>
      </c>
      <c r="E2112" s="16">
        <f t="shared" si="167"/>
        <v>1</v>
      </c>
      <c r="F2112" s="16">
        <f t="shared" si="168"/>
        <v>21</v>
      </c>
      <c r="G2112" s="195">
        <v>2110</v>
      </c>
      <c r="H2112" s="193">
        <v>0</v>
      </c>
    </row>
    <row r="2113" spans="2:8" x14ac:dyDescent="0.25">
      <c r="B2113" s="192">
        <f t="shared" si="169"/>
        <v>43188.916666661549</v>
      </c>
      <c r="C2113" s="16">
        <f t="shared" si="165"/>
        <v>3</v>
      </c>
      <c r="D2113" s="16">
        <f t="shared" si="166"/>
        <v>4</v>
      </c>
      <c r="E2113" s="16">
        <f t="shared" si="167"/>
        <v>1</v>
      </c>
      <c r="F2113" s="16">
        <f t="shared" si="168"/>
        <v>22</v>
      </c>
      <c r="G2113" s="195">
        <v>2111</v>
      </c>
      <c r="H2113" s="193">
        <v>0</v>
      </c>
    </row>
    <row r="2114" spans="2:8" x14ac:dyDescent="0.25">
      <c r="B2114" s="192">
        <f t="shared" si="169"/>
        <v>43188.958333328213</v>
      </c>
      <c r="C2114" s="16">
        <f t="shared" si="165"/>
        <v>3</v>
      </c>
      <c r="D2114" s="16">
        <f t="shared" si="166"/>
        <v>4</v>
      </c>
      <c r="E2114" s="16">
        <f t="shared" si="167"/>
        <v>1</v>
      </c>
      <c r="F2114" s="16">
        <f t="shared" si="168"/>
        <v>23</v>
      </c>
      <c r="G2114" s="195">
        <v>2112</v>
      </c>
      <c r="H2114" s="193">
        <v>0</v>
      </c>
    </row>
    <row r="2115" spans="2:8" x14ac:dyDescent="0.25">
      <c r="B2115" s="192">
        <f t="shared" si="169"/>
        <v>43188.999999994878</v>
      </c>
      <c r="C2115" s="16">
        <f t="shared" si="165"/>
        <v>3</v>
      </c>
      <c r="D2115" s="16">
        <f t="shared" si="166"/>
        <v>5</v>
      </c>
      <c r="E2115" s="16">
        <f t="shared" si="167"/>
        <v>1</v>
      </c>
      <c r="F2115" s="16">
        <f t="shared" si="168"/>
        <v>0</v>
      </c>
      <c r="G2115" s="195">
        <v>2113</v>
      </c>
      <c r="H2115" s="193">
        <v>0</v>
      </c>
    </row>
    <row r="2116" spans="2:8" x14ac:dyDescent="0.25">
      <c r="B2116" s="192">
        <f t="shared" si="169"/>
        <v>43189.041666661542</v>
      </c>
      <c r="C2116" s="16">
        <f t="shared" ref="C2116:C2179" si="170">MONTH(B2116)</f>
        <v>3</v>
      </c>
      <c r="D2116" s="16">
        <f t="shared" ref="D2116:D2179" si="171">WEEKDAY(B2116,2)</f>
        <v>5</v>
      </c>
      <c r="E2116" s="16">
        <f t="shared" ref="E2116:E2179" si="172">IF(D2116&lt;6,1,2)</f>
        <v>1</v>
      </c>
      <c r="F2116" s="16">
        <f t="shared" ref="F2116:F2179" si="173">HOUR(B2116)</f>
        <v>1</v>
      </c>
      <c r="G2116" s="195">
        <v>2114</v>
      </c>
      <c r="H2116" s="193">
        <v>0</v>
      </c>
    </row>
    <row r="2117" spans="2:8" x14ac:dyDescent="0.25">
      <c r="B2117" s="192">
        <f t="shared" ref="B2117:B2180" si="174">B2116+1/24</f>
        <v>43189.083333328206</v>
      </c>
      <c r="C2117" s="16">
        <f t="shared" si="170"/>
        <v>3</v>
      </c>
      <c r="D2117" s="16">
        <f t="shared" si="171"/>
        <v>5</v>
      </c>
      <c r="E2117" s="16">
        <f t="shared" si="172"/>
        <v>1</v>
      </c>
      <c r="F2117" s="16">
        <f t="shared" si="173"/>
        <v>2</v>
      </c>
      <c r="G2117" s="195">
        <v>2115</v>
      </c>
      <c r="H2117" s="193">
        <v>0</v>
      </c>
    </row>
    <row r="2118" spans="2:8" x14ac:dyDescent="0.25">
      <c r="B2118" s="192">
        <f t="shared" si="174"/>
        <v>43189.12499999487</v>
      </c>
      <c r="C2118" s="16">
        <f t="shared" si="170"/>
        <v>3</v>
      </c>
      <c r="D2118" s="16">
        <f t="shared" si="171"/>
        <v>5</v>
      </c>
      <c r="E2118" s="16">
        <f t="shared" si="172"/>
        <v>1</v>
      </c>
      <c r="F2118" s="16">
        <f t="shared" si="173"/>
        <v>3</v>
      </c>
      <c r="G2118" s="195">
        <v>2116</v>
      </c>
      <c r="H2118" s="193">
        <v>0</v>
      </c>
    </row>
    <row r="2119" spans="2:8" x14ac:dyDescent="0.25">
      <c r="B2119" s="192">
        <f t="shared" si="174"/>
        <v>43189.166666661535</v>
      </c>
      <c r="C2119" s="16">
        <f t="shared" si="170"/>
        <v>3</v>
      </c>
      <c r="D2119" s="16">
        <f t="shared" si="171"/>
        <v>5</v>
      </c>
      <c r="E2119" s="16">
        <f t="shared" si="172"/>
        <v>1</v>
      </c>
      <c r="F2119" s="16">
        <f t="shared" si="173"/>
        <v>4</v>
      </c>
      <c r="G2119" s="195">
        <v>2117</v>
      </c>
      <c r="H2119" s="193">
        <v>0</v>
      </c>
    </row>
    <row r="2120" spans="2:8" x14ac:dyDescent="0.25">
      <c r="B2120" s="192">
        <f t="shared" si="174"/>
        <v>43189.208333328199</v>
      </c>
      <c r="C2120" s="16">
        <f t="shared" si="170"/>
        <v>3</v>
      </c>
      <c r="D2120" s="16">
        <f t="shared" si="171"/>
        <v>5</v>
      </c>
      <c r="E2120" s="16">
        <f t="shared" si="172"/>
        <v>1</v>
      </c>
      <c r="F2120" s="16">
        <f t="shared" si="173"/>
        <v>5</v>
      </c>
      <c r="G2120" s="195">
        <v>2118</v>
      </c>
      <c r="H2120" s="193">
        <v>0</v>
      </c>
    </row>
    <row r="2121" spans="2:8" x14ac:dyDescent="0.25">
      <c r="B2121" s="192">
        <f t="shared" si="174"/>
        <v>43189.249999994863</v>
      </c>
      <c r="C2121" s="16">
        <f t="shared" si="170"/>
        <v>3</v>
      </c>
      <c r="D2121" s="16">
        <f t="shared" si="171"/>
        <v>5</v>
      </c>
      <c r="E2121" s="16">
        <f t="shared" si="172"/>
        <v>1</v>
      </c>
      <c r="F2121" s="16">
        <f t="shared" si="173"/>
        <v>6</v>
      </c>
      <c r="G2121" s="195">
        <v>2119</v>
      </c>
      <c r="H2121" s="193">
        <v>1.326628E-2</v>
      </c>
    </row>
    <row r="2122" spans="2:8" x14ac:dyDescent="0.25">
      <c r="B2122" s="192">
        <f t="shared" si="174"/>
        <v>43189.291666661527</v>
      </c>
      <c r="C2122" s="16">
        <f t="shared" si="170"/>
        <v>3</v>
      </c>
      <c r="D2122" s="16">
        <f t="shared" si="171"/>
        <v>5</v>
      </c>
      <c r="E2122" s="16">
        <f t="shared" si="172"/>
        <v>1</v>
      </c>
      <c r="F2122" s="16">
        <f t="shared" si="173"/>
        <v>7</v>
      </c>
      <c r="G2122" s="195">
        <v>2120</v>
      </c>
      <c r="H2122" s="193">
        <v>0.103174141</v>
      </c>
    </row>
    <row r="2123" spans="2:8" x14ac:dyDescent="0.25">
      <c r="B2123" s="192">
        <f t="shared" si="174"/>
        <v>43189.333333328192</v>
      </c>
      <c r="C2123" s="16">
        <f t="shared" si="170"/>
        <v>3</v>
      </c>
      <c r="D2123" s="16">
        <f t="shared" si="171"/>
        <v>5</v>
      </c>
      <c r="E2123" s="16">
        <f t="shared" si="172"/>
        <v>1</v>
      </c>
      <c r="F2123" s="16">
        <f t="shared" si="173"/>
        <v>8</v>
      </c>
      <c r="G2123" s="195">
        <v>2121</v>
      </c>
      <c r="H2123" s="193">
        <v>0.23773354599999999</v>
      </c>
    </row>
    <row r="2124" spans="2:8" x14ac:dyDescent="0.25">
      <c r="B2124" s="192">
        <f t="shared" si="174"/>
        <v>43189.374999994856</v>
      </c>
      <c r="C2124" s="16">
        <f t="shared" si="170"/>
        <v>3</v>
      </c>
      <c r="D2124" s="16">
        <f t="shared" si="171"/>
        <v>5</v>
      </c>
      <c r="E2124" s="16">
        <f t="shared" si="172"/>
        <v>1</v>
      </c>
      <c r="F2124" s="16">
        <f t="shared" si="173"/>
        <v>9</v>
      </c>
      <c r="G2124" s="195">
        <v>2122</v>
      </c>
      <c r="H2124" s="193">
        <v>0.36785764599999998</v>
      </c>
    </row>
    <row r="2125" spans="2:8" x14ac:dyDescent="0.25">
      <c r="B2125" s="192">
        <f t="shared" si="174"/>
        <v>43189.41666666152</v>
      </c>
      <c r="C2125" s="16">
        <f t="shared" si="170"/>
        <v>3</v>
      </c>
      <c r="D2125" s="16">
        <f t="shared" si="171"/>
        <v>5</v>
      </c>
      <c r="E2125" s="16">
        <f t="shared" si="172"/>
        <v>1</v>
      </c>
      <c r="F2125" s="16">
        <f t="shared" si="173"/>
        <v>10</v>
      </c>
      <c r="G2125" s="195">
        <v>2123</v>
      </c>
      <c r="H2125" s="193">
        <v>0.43331756100000002</v>
      </c>
    </row>
    <row r="2126" spans="2:8" x14ac:dyDescent="0.25">
      <c r="B2126" s="192">
        <f t="shared" si="174"/>
        <v>43189.458333328184</v>
      </c>
      <c r="C2126" s="16">
        <f t="shared" si="170"/>
        <v>3</v>
      </c>
      <c r="D2126" s="16">
        <f t="shared" si="171"/>
        <v>5</v>
      </c>
      <c r="E2126" s="16">
        <f t="shared" si="172"/>
        <v>1</v>
      </c>
      <c r="F2126" s="16">
        <f t="shared" si="173"/>
        <v>11</v>
      </c>
      <c r="G2126" s="195">
        <v>2124</v>
      </c>
      <c r="H2126" s="193">
        <v>0.442818936</v>
      </c>
    </row>
    <row r="2127" spans="2:8" x14ac:dyDescent="0.25">
      <c r="B2127" s="192">
        <f t="shared" si="174"/>
        <v>43189.499999994849</v>
      </c>
      <c r="C2127" s="16">
        <f t="shared" si="170"/>
        <v>3</v>
      </c>
      <c r="D2127" s="16">
        <f t="shared" si="171"/>
        <v>5</v>
      </c>
      <c r="E2127" s="16">
        <f t="shared" si="172"/>
        <v>1</v>
      </c>
      <c r="F2127" s="16">
        <f t="shared" si="173"/>
        <v>12</v>
      </c>
      <c r="G2127" s="195">
        <v>2125</v>
      </c>
      <c r="H2127" s="193">
        <v>0.48411227499999998</v>
      </c>
    </row>
    <row r="2128" spans="2:8" x14ac:dyDescent="0.25">
      <c r="B2128" s="192">
        <f t="shared" si="174"/>
        <v>43189.541666661513</v>
      </c>
      <c r="C2128" s="16">
        <f t="shared" si="170"/>
        <v>3</v>
      </c>
      <c r="D2128" s="16">
        <f t="shared" si="171"/>
        <v>5</v>
      </c>
      <c r="E2128" s="16">
        <f t="shared" si="172"/>
        <v>1</v>
      </c>
      <c r="F2128" s="16">
        <f t="shared" si="173"/>
        <v>13</v>
      </c>
      <c r="G2128" s="195">
        <v>2126</v>
      </c>
      <c r="H2128" s="193">
        <v>0.50451234700000003</v>
      </c>
    </row>
    <row r="2129" spans="2:8" x14ac:dyDescent="0.25">
      <c r="B2129" s="192">
        <f t="shared" si="174"/>
        <v>43189.583333328177</v>
      </c>
      <c r="C2129" s="16">
        <f t="shared" si="170"/>
        <v>3</v>
      </c>
      <c r="D2129" s="16">
        <f t="shared" si="171"/>
        <v>5</v>
      </c>
      <c r="E2129" s="16">
        <f t="shared" si="172"/>
        <v>1</v>
      </c>
      <c r="F2129" s="16">
        <f t="shared" si="173"/>
        <v>14</v>
      </c>
      <c r="G2129" s="195">
        <v>2127</v>
      </c>
      <c r="H2129" s="193">
        <v>0.44621777099999999</v>
      </c>
    </row>
    <row r="2130" spans="2:8" x14ac:dyDescent="0.25">
      <c r="B2130" s="192">
        <f t="shared" si="174"/>
        <v>43189.624999994841</v>
      </c>
      <c r="C2130" s="16">
        <f t="shared" si="170"/>
        <v>3</v>
      </c>
      <c r="D2130" s="16">
        <f t="shared" si="171"/>
        <v>5</v>
      </c>
      <c r="E2130" s="16">
        <f t="shared" si="172"/>
        <v>1</v>
      </c>
      <c r="F2130" s="16">
        <f t="shared" si="173"/>
        <v>15</v>
      </c>
      <c r="G2130" s="195">
        <v>2128</v>
      </c>
      <c r="H2130" s="193">
        <v>0.35131592</v>
      </c>
    </row>
    <row r="2131" spans="2:8" x14ac:dyDescent="0.25">
      <c r="B2131" s="192">
        <f t="shared" si="174"/>
        <v>43189.666666661506</v>
      </c>
      <c r="C2131" s="16">
        <f t="shared" si="170"/>
        <v>3</v>
      </c>
      <c r="D2131" s="16">
        <f t="shared" si="171"/>
        <v>5</v>
      </c>
      <c r="E2131" s="16">
        <f t="shared" si="172"/>
        <v>1</v>
      </c>
      <c r="F2131" s="16">
        <f t="shared" si="173"/>
        <v>16</v>
      </c>
      <c r="G2131" s="195">
        <v>2129</v>
      </c>
      <c r="H2131" s="193">
        <v>0.27193271699999999</v>
      </c>
    </row>
    <row r="2132" spans="2:8" x14ac:dyDescent="0.25">
      <c r="B2132" s="192">
        <f t="shared" si="174"/>
        <v>43189.70833332817</v>
      </c>
      <c r="C2132" s="16">
        <f t="shared" si="170"/>
        <v>3</v>
      </c>
      <c r="D2132" s="16">
        <f t="shared" si="171"/>
        <v>5</v>
      </c>
      <c r="E2132" s="16">
        <f t="shared" si="172"/>
        <v>1</v>
      </c>
      <c r="F2132" s="16">
        <f t="shared" si="173"/>
        <v>17</v>
      </c>
      <c r="G2132" s="195">
        <v>2130</v>
      </c>
      <c r="H2132" s="193">
        <v>0.13758849000000001</v>
      </c>
    </row>
    <row r="2133" spans="2:8" x14ac:dyDescent="0.25">
      <c r="B2133" s="192">
        <f t="shared" si="174"/>
        <v>43189.749999994834</v>
      </c>
      <c r="C2133" s="16">
        <f t="shared" si="170"/>
        <v>3</v>
      </c>
      <c r="D2133" s="16">
        <f t="shared" si="171"/>
        <v>5</v>
      </c>
      <c r="E2133" s="16">
        <f t="shared" si="172"/>
        <v>1</v>
      </c>
      <c r="F2133" s="16">
        <f t="shared" si="173"/>
        <v>18</v>
      </c>
      <c r="G2133" s="195">
        <v>2131</v>
      </c>
      <c r="H2133" s="193">
        <v>1.6915683000000001E-2</v>
      </c>
    </row>
    <row r="2134" spans="2:8" x14ac:dyDescent="0.25">
      <c r="B2134" s="192">
        <f t="shared" si="174"/>
        <v>43189.791666661498</v>
      </c>
      <c r="C2134" s="16">
        <f t="shared" si="170"/>
        <v>3</v>
      </c>
      <c r="D2134" s="16">
        <f t="shared" si="171"/>
        <v>5</v>
      </c>
      <c r="E2134" s="16">
        <f t="shared" si="172"/>
        <v>1</v>
      </c>
      <c r="F2134" s="16">
        <f t="shared" si="173"/>
        <v>19</v>
      </c>
      <c r="G2134" s="195">
        <v>2132</v>
      </c>
      <c r="H2134" s="193">
        <v>0</v>
      </c>
    </row>
    <row r="2135" spans="2:8" x14ac:dyDescent="0.25">
      <c r="B2135" s="192">
        <f t="shared" si="174"/>
        <v>43189.833333328163</v>
      </c>
      <c r="C2135" s="16">
        <f t="shared" si="170"/>
        <v>3</v>
      </c>
      <c r="D2135" s="16">
        <f t="shared" si="171"/>
        <v>5</v>
      </c>
      <c r="E2135" s="16">
        <f t="shared" si="172"/>
        <v>1</v>
      </c>
      <c r="F2135" s="16">
        <f t="shared" si="173"/>
        <v>20</v>
      </c>
      <c r="G2135" s="195">
        <v>2133</v>
      </c>
      <c r="H2135" s="193">
        <v>0</v>
      </c>
    </row>
    <row r="2136" spans="2:8" x14ac:dyDescent="0.25">
      <c r="B2136" s="192">
        <f t="shared" si="174"/>
        <v>43189.874999994827</v>
      </c>
      <c r="C2136" s="16">
        <f t="shared" si="170"/>
        <v>3</v>
      </c>
      <c r="D2136" s="16">
        <f t="shared" si="171"/>
        <v>5</v>
      </c>
      <c r="E2136" s="16">
        <f t="shared" si="172"/>
        <v>1</v>
      </c>
      <c r="F2136" s="16">
        <f t="shared" si="173"/>
        <v>21</v>
      </c>
      <c r="G2136" s="195">
        <v>2134</v>
      </c>
      <c r="H2136" s="193">
        <v>0</v>
      </c>
    </row>
    <row r="2137" spans="2:8" x14ac:dyDescent="0.25">
      <c r="B2137" s="192">
        <f t="shared" si="174"/>
        <v>43189.916666661491</v>
      </c>
      <c r="C2137" s="16">
        <f t="shared" si="170"/>
        <v>3</v>
      </c>
      <c r="D2137" s="16">
        <f t="shared" si="171"/>
        <v>5</v>
      </c>
      <c r="E2137" s="16">
        <f t="shared" si="172"/>
        <v>1</v>
      </c>
      <c r="F2137" s="16">
        <f t="shared" si="173"/>
        <v>22</v>
      </c>
      <c r="G2137" s="195">
        <v>2135</v>
      </c>
      <c r="H2137" s="193">
        <v>0</v>
      </c>
    </row>
    <row r="2138" spans="2:8" x14ac:dyDescent="0.25">
      <c r="B2138" s="192">
        <f t="shared" si="174"/>
        <v>43189.958333328155</v>
      </c>
      <c r="C2138" s="16">
        <f t="shared" si="170"/>
        <v>3</v>
      </c>
      <c r="D2138" s="16">
        <f t="shared" si="171"/>
        <v>5</v>
      </c>
      <c r="E2138" s="16">
        <f t="shared" si="172"/>
        <v>1</v>
      </c>
      <c r="F2138" s="16">
        <f t="shared" si="173"/>
        <v>23</v>
      </c>
      <c r="G2138" s="195">
        <v>2136</v>
      </c>
      <c r="H2138" s="193">
        <v>0</v>
      </c>
    </row>
    <row r="2139" spans="2:8" x14ac:dyDescent="0.25">
      <c r="B2139" s="192">
        <f t="shared" si="174"/>
        <v>43189.99999999482</v>
      </c>
      <c r="C2139" s="16">
        <f t="shared" si="170"/>
        <v>3</v>
      </c>
      <c r="D2139" s="16">
        <f t="shared" si="171"/>
        <v>6</v>
      </c>
      <c r="E2139" s="16">
        <f t="shared" si="172"/>
        <v>2</v>
      </c>
      <c r="F2139" s="16">
        <f t="shared" si="173"/>
        <v>0</v>
      </c>
      <c r="G2139" s="195">
        <v>2137</v>
      </c>
      <c r="H2139" s="193">
        <v>0</v>
      </c>
    </row>
    <row r="2140" spans="2:8" x14ac:dyDescent="0.25">
      <c r="B2140" s="192">
        <f t="shared" si="174"/>
        <v>43190.041666661484</v>
      </c>
      <c r="C2140" s="16">
        <f t="shared" si="170"/>
        <v>3</v>
      </c>
      <c r="D2140" s="16">
        <f t="shared" si="171"/>
        <v>6</v>
      </c>
      <c r="E2140" s="16">
        <f t="shared" si="172"/>
        <v>2</v>
      </c>
      <c r="F2140" s="16">
        <f t="shared" si="173"/>
        <v>1</v>
      </c>
      <c r="G2140" s="195">
        <v>2138</v>
      </c>
      <c r="H2140" s="193">
        <v>0</v>
      </c>
    </row>
    <row r="2141" spans="2:8" x14ac:dyDescent="0.25">
      <c r="B2141" s="192">
        <f t="shared" si="174"/>
        <v>43190.083333328148</v>
      </c>
      <c r="C2141" s="16">
        <f t="shared" si="170"/>
        <v>3</v>
      </c>
      <c r="D2141" s="16">
        <f t="shared" si="171"/>
        <v>6</v>
      </c>
      <c r="E2141" s="16">
        <f t="shared" si="172"/>
        <v>2</v>
      </c>
      <c r="F2141" s="16">
        <f t="shared" si="173"/>
        <v>2</v>
      </c>
      <c r="G2141" s="195">
        <v>2139</v>
      </c>
      <c r="H2141" s="193">
        <v>0</v>
      </c>
    </row>
    <row r="2142" spans="2:8" x14ac:dyDescent="0.25">
      <c r="B2142" s="192">
        <f t="shared" si="174"/>
        <v>43190.124999994812</v>
      </c>
      <c r="C2142" s="16">
        <f t="shared" si="170"/>
        <v>3</v>
      </c>
      <c r="D2142" s="16">
        <f t="shared" si="171"/>
        <v>6</v>
      </c>
      <c r="E2142" s="16">
        <f t="shared" si="172"/>
        <v>2</v>
      </c>
      <c r="F2142" s="16">
        <f t="shared" si="173"/>
        <v>3</v>
      </c>
      <c r="G2142" s="195">
        <v>2140</v>
      </c>
      <c r="H2142" s="193">
        <v>0</v>
      </c>
    </row>
    <row r="2143" spans="2:8" x14ac:dyDescent="0.25">
      <c r="B2143" s="192">
        <f t="shared" si="174"/>
        <v>43190.166666661476</v>
      </c>
      <c r="C2143" s="16">
        <f t="shared" si="170"/>
        <v>3</v>
      </c>
      <c r="D2143" s="16">
        <f t="shared" si="171"/>
        <v>6</v>
      </c>
      <c r="E2143" s="16">
        <f t="shared" si="172"/>
        <v>2</v>
      </c>
      <c r="F2143" s="16">
        <f t="shared" si="173"/>
        <v>4</v>
      </c>
      <c r="G2143" s="195">
        <v>2141</v>
      </c>
      <c r="H2143" s="193">
        <v>0</v>
      </c>
    </row>
    <row r="2144" spans="2:8" x14ac:dyDescent="0.25">
      <c r="B2144" s="192">
        <f t="shared" si="174"/>
        <v>43190.208333328141</v>
      </c>
      <c r="C2144" s="16">
        <f t="shared" si="170"/>
        <v>3</v>
      </c>
      <c r="D2144" s="16">
        <f t="shared" si="171"/>
        <v>6</v>
      </c>
      <c r="E2144" s="16">
        <f t="shared" si="172"/>
        <v>2</v>
      </c>
      <c r="F2144" s="16">
        <f t="shared" si="173"/>
        <v>5</v>
      </c>
      <c r="G2144" s="195">
        <v>2142</v>
      </c>
      <c r="H2144" s="193">
        <v>6.7227400000000003E-6</v>
      </c>
    </row>
    <row r="2145" spans="2:8" x14ac:dyDescent="0.25">
      <c r="B2145" s="192">
        <f t="shared" si="174"/>
        <v>43190.249999994805</v>
      </c>
      <c r="C2145" s="16">
        <f t="shared" si="170"/>
        <v>3</v>
      </c>
      <c r="D2145" s="16">
        <f t="shared" si="171"/>
        <v>6</v>
      </c>
      <c r="E2145" s="16">
        <f t="shared" si="172"/>
        <v>2</v>
      </c>
      <c r="F2145" s="16">
        <f t="shared" si="173"/>
        <v>6</v>
      </c>
      <c r="G2145" s="195">
        <v>2143</v>
      </c>
      <c r="H2145" s="193">
        <v>1.9705377999999999E-2</v>
      </c>
    </row>
    <row r="2146" spans="2:8" x14ac:dyDescent="0.25">
      <c r="B2146" s="192">
        <f t="shared" si="174"/>
        <v>43190.291666661469</v>
      </c>
      <c r="C2146" s="16">
        <f t="shared" si="170"/>
        <v>3</v>
      </c>
      <c r="D2146" s="16">
        <f t="shared" si="171"/>
        <v>6</v>
      </c>
      <c r="E2146" s="16">
        <f t="shared" si="172"/>
        <v>2</v>
      </c>
      <c r="F2146" s="16">
        <f t="shared" si="173"/>
        <v>7</v>
      </c>
      <c r="G2146" s="195">
        <v>2144</v>
      </c>
      <c r="H2146" s="193">
        <v>0.13234349000000001</v>
      </c>
    </row>
    <row r="2147" spans="2:8" x14ac:dyDescent="0.25">
      <c r="B2147" s="192">
        <f t="shared" si="174"/>
        <v>43190.333333328133</v>
      </c>
      <c r="C2147" s="16">
        <f t="shared" si="170"/>
        <v>3</v>
      </c>
      <c r="D2147" s="16">
        <f t="shared" si="171"/>
        <v>6</v>
      </c>
      <c r="E2147" s="16">
        <f t="shared" si="172"/>
        <v>2</v>
      </c>
      <c r="F2147" s="16">
        <f t="shared" si="173"/>
        <v>8</v>
      </c>
      <c r="G2147" s="195">
        <v>2145</v>
      </c>
      <c r="H2147" s="193">
        <v>0.27760779099999999</v>
      </c>
    </row>
    <row r="2148" spans="2:8" x14ac:dyDescent="0.25">
      <c r="B2148" s="192">
        <f t="shared" si="174"/>
        <v>43190.374999994798</v>
      </c>
      <c r="C2148" s="16">
        <f t="shared" si="170"/>
        <v>3</v>
      </c>
      <c r="D2148" s="16">
        <f t="shared" si="171"/>
        <v>6</v>
      </c>
      <c r="E2148" s="16">
        <f t="shared" si="172"/>
        <v>2</v>
      </c>
      <c r="F2148" s="16">
        <f t="shared" si="173"/>
        <v>9</v>
      </c>
      <c r="G2148" s="195">
        <v>2146</v>
      </c>
      <c r="H2148" s="193">
        <v>0.42736725399999997</v>
      </c>
    </row>
    <row r="2149" spans="2:8" x14ac:dyDescent="0.25">
      <c r="B2149" s="192">
        <f t="shared" si="174"/>
        <v>43190.416666661462</v>
      </c>
      <c r="C2149" s="16">
        <f t="shared" si="170"/>
        <v>3</v>
      </c>
      <c r="D2149" s="16">
        <f t="shared" si="171"/>
        <v>6</v>
      </c>
      <c r="E2149" s="16">
        <f t="shared" si="172"/>
        <v>2</v>
      </c>
      <c r="F2149" s="16">
        <f t="shared" si="173"/>
        <v>10</v>
      </c>
      <c r="G2149" s="195">
        <v>2147</v>
      </c>
      <c r="H2149" s="193">
        <v>0.53738685100000005</v>
      </c>
    </row>
    <row r="2150" spans="2:8" x14ac:dyDescent="0.25">
      <c r="B2150" s="192">
        <f t="shared" si="174"/>
        <v>43190.458333328126</v>
      </c>
      <c r="C2150" s="16">
        <f t="shared" si="170"/>
        <v>3</v>
      </c>
      <c r="D2150" s="16">
        <f t="shared" si="171"/>
        <v>6</v>
      </c>
      <c r="E2150" s="16">
        <f t="shared" si="172"/>
        <v>2</v>
      </c>
      <c r="F2150" s="16">
        <f t="shared" si="173"/>
        <v>11</v>
      </c>
      <c r="G2150" s="195">
        <v>2148</v>
      </c>
      <c r="H2150" s="193">
        <v>0.57833397900000005</v>
      </c>
    </row>
    <row r="2151" spans="2:8" x14ac:dyDescent="0.25">
      <c r="B2151" s="192">
        <f t="shared" si="174"/>
        <v>43190.49999999479</v>
      </c>
      <c r="C2151" s="16">
        <f t="shared" si="170"/>
        <v>3</v>
      </c>
      <c r="D2151" s="16">
        <f t="shared" si="171"/>
        <v>6</v>
      </c>
      <c r="E2151" s="16">
        <f t="shared" si="172"/>
        <v>2</v>
      </c>
      <c r="F2151" s="16">
        <f t="shared" si="173"/>
        <v>12</v>
      </c>
      <c r="G2151" s="195">
        <v>2149</v>
      </c>
      <c r="H2151" s="193">
        <v>0.57738713900000005</v>
      </c>
    </row>
    <row r="2152" spans="2:8" x14ac:dyDescent="0.25">
      <c r="B2152" s="192">
        <f t="shared" si="174"/>
        <v>43190.541666661455</v>
      </c>
      <c r="C2152" s="16">
        <f t="shared" si="170"/>
        <v>3</v>
      </c>
      <c r="D2152" s="16">
        <f t="shared" si="171"/>
        <v>6</v>
      </c>
      <c r="E2152" s="16">
        <f t="shared" si="172"/>
        <v>2</v>
      </c>
      <c r="F2152" s="16">
        <f t="shared" si="173"/>
        <v>13</v>
      </c>
      <c r="G2152" s="195">
        <v>2150</v>
      </c>
      <c r="H2152" s="193">
        <v>0.542187529</v>
      </c>
    </row>
    <row r="2153" spans="2:8" x14ac:dyDescent="0.25">
      <c r="B2153" s="192">
        <f t="shared" si="174"/>
        <v>43190.583333328119</v>
      </c>
      <c r="C2153" s="16">
        <f t="shared" si="170"/>
        <v>3</v>
      </c>
      <c r="D2153" s="16">
        <f t="shared" si="171"/>
        <v>6</v>
      </c>
      <c r="E2153" s="16">
        <f t="shared" si="172"/>
        <v>2</v>
      </c>
      <c r="F2153" s="16">
        <f t="shared" si="173"/>
        <v>14</v>
      </c>
      <c r="G2153" s="195">
        <v>2151</v>
      </c>
      <c r="H2153" s="193">
        <v>0.41761507799999997</v>
      </c>
    </row>
    <row r="2154" spans="2:8" x14ac:dyDescent="0.25">
      <c r="B2154" s="192">
        <f t="shared" si="174"/>
        <v>43190.624999994783</v>
      </c>
      <c r="C2154" s="16">
        <f t="shared" si="170"/>
        <v>3</v>
      </c>
      <c r="D2154" s="16">
        <f t="shared" si="171"/>
        <v>6</v>
      </c>
      <c r="E2154" s="16">
        <f t="shared" si="172"/>
        <v>2</v>
      </c>
      <c r="F2154" s="16">
        <f t="shared" si="173"/>
        <v>15</v>
      </c>
      <c r="G2154" s="195">
        <v>2152</v>
      </c>
      <c r="H2154" s="193">
        <v>0.29567878800000003</v>
      </c>
    </row>
    <row r="2155" spans="2:8" x14ac:dyDescent="0.25">
      <c r="B2155" s="192">
        <f t="shared" si="174"/>
        <v>43190.666666661447</v>
      </c>
      <c r="C2155" s="16">
        <f t="shared" si="170"/>
        <v>3</v>
      </c>
      <c r="D2155" s="16">
        <f t="shared" si="171"/>
        <v>6</v>
      </c>
      <c r="E2155" s="16">
        <f t="shared" si="172"/>
        <v>2</v>
      </c>
      <c r="F2155" s="16">
        <f t="shared" si="173"/>
        <v>16</v>
      </c>
      <c r="G2155" s="195">
        <v>2153</v>
      </c>
      <c r="H2155" s="193">
        <v>0.211227094</v>
      </c>
    </row>
    <row r="2156" spans="2:8" x14ac:dyDescent="0.25">
      <c r="B2156" s="192">
        <f t="shared" si="174"/>
        <v>43190.708333328112</v>
      </c>
      <c r="C2156" s="16">
        <f t="shared" si="170"/>
        <v>3</v>
      </c>
      <c r="D2156" s="16">
        <f t="shared" si="171"/>
        <v>6</v>
      </c>
      <c r="E2156" s="16">
        <f t="shared" si="172"/>
        <v>2</v>
      </c>
      <c r="F2156" s="16">
        <f t="shared" si="173"/>
        <v>17</v>
      </c>
      <c r="G2156" s="195">
        <v>2154</v>
      </c>
      <c r="H2156" s="193">
        <v>0.104903969</v>
      </c>
    </row>
    <row r="2157" spans="2:8" x14ac:dyDescent="0.25">
      <c r="B2157" s="192">
        <f t="shared" si="174"/>
        <v>43190.749999994776</v>
      </c>
      <c r="C2157" s="16">
        <f t="shared" si="170"/>
        <v>3</v>
      </c>
      <c r="D2157" s="16">
        <f t="shared" si="171"/>
        <v>6</v>
      </c>
      <c r="E2157" s="16">
        <f t="shared" si="172"/>
        <v>2</v>
      </c>
      <c r="F2157" s="16">
        <f t="shared" si="173"/>
        <v>18</v>
      </c>
      <c r="G2157" s="195">
        <v>2155</v>
      </c>
      <c r="H2157" s="193">
        <v>1.3198379999999999E-2</v>
      </c>
    </row>
    <row r="2158" spans="2:8" x14ac:dyDescent="0.25">
      <c r="B2158" s="192">
        <f t="shared" si="174"/>
        <v>43190.79166666144</v>
      </c>
      <c r="C2158" s="16">
        <f t="shared" si="170"/>
        <v>3</v>
      </c>
      <c r="D2158" s="16">
        <f t="shared" si="171"/>
        <v>6</v>
      </c>
      <c r="E2158" s="16">
        <f t="shared" si="172"/>
        <v>2</v>
      </c>
      <c r="F2158" s="16">
        <f t="shared" si="173"/>
        <v>19</v>
      </c>
      <c r="G2158" s="195">
        <v>2156</v>
      </c>
      <c r="H2158" s="193">
        <v>0</v>
      </c>
    </row>
    <row r="2159" spans="2:8" x14ac:dyDescent="0.25">
      <c r="B2159" s="192">
        <f t="shared" si="174"/>
        <v>43190.833333328104</v>
      </c>
      <c r="C2159" s="16">
        <f t="shared" si="170"/>
        <v>3</v>
      </c>
      <c r="D2159" s="16">
        <f t="shared" si="171"/>
        <v>6</v>
      </c>
      <c r="E2159" s="16">
        <f t="shared" si="172"/>
        <v>2</v>
      </c>
      <c r="F2159" s="16">
        <f t="shared" si="173"/>
        <v>20</v>
      </c>
      <c r="G2159" s="195">
        <v>2157</v>
      </c>
      <c r="H2159" s="193">
        <v>0</v>
      </c>
    </row>
    <row r="2160" spans="2:8" x14ac:dyDescent="0.25">
      <c r="B2160" s="192">
        <f t="shared" si="174"/>
        <v>43190.874999994769</v>
      </c>
      <c r="C2160" s="16">
        <f t="shared" si="170"/>
        <v>3</v>
      </c>
      <c r="D2160" s="16">
        <f t="shared" si="171"/>
        <v>6</v>
      </c>
      <c r="E2160" s="16">
        <f t="shared" si="172"/>
        <v>2</v>
      </c>
      <c r="F2160" s="16">
        <f t="shared" si="173"/>
        <v>21</v>
      </c>
      <c r="G2160" s="195">
        <v>2158</v>
      </c>
      <c r="H2160" s="193">
        <v>0</v>
      </c>
    </row>
    <row r="2161" spans="2:8" x14ac:dyDescent="0.25">
      <c r="B2161" s="192">
        <f t="shared" si="174"/>
        <v>43190.916666661433</v>
      </c>
      <c r="C2161" s="16">
        <f t="shared" si="170"/>
        <v>3</v>
      </c>
      <c r="D2161" s="16">
        <f t="shared" si="171"/>
        <v>6</v>
      </c>
      <c r="E2161" s="16">
        <f t="shared" si="172"/>
        <v>2</v>
      </c>
      <c r="F2161" s="16">
        <f t="shared" si="173"/>
        <v>22</v>
      </c>
      <c r="G2161" s="195">
        <v>2159</v>
      </c>
      <c r="H2161" s="193">
        <v>0</v>
      </c>
    </row>
    <row r="2162" spans="2:8" x14ac:dyDescent="0.25">
      <c r="B2162" s="192">
        <f t="shared" si="174"/>
        <v>43190.958333328097</v>
      </c>
      <c r="C2162" s="16">
        <f t="shared" si="170"/>
        <v>3</v>
      </c>
      <c r="D2162" s="16">
        <f t="shared" si="171"/>
        <v>6</v>
      </c>
      <c r="E2162" s="16">
        <f t="shared" si="172"/>
        <v>2</v>
      </c>
      <c r="F2162" s="16">
        <f t="shared" si="173"/>
        <v>23</v>
      </c>
      <c r="G2162" s="195">
        <v>2160</v>
      </c>
      <c r="H2162" s="193">
        <v>0</v>
      </c>
    </row>
    <row r="2163" spans="2:8" x14ac:dyDescent="0.25">
      <c r="B2163" s="192">
        <f t="shared" si="174"/>
        <v>43190.999999994761</v>
      </c>
      <c r="C2163" s="16">
        <f t="shared" si="170"/>
        <v>4</v>
      </c>
      <c r="D2163" s="16">
        <f t="shared" si="171"/>
        <v>7</v>
      </c>
      <c r="E2163" s="16">
        <f t="shared" si="172"/>
        <v>2</v>
      </c>
      <c r="F2163" s="16">
        <f t="shared" si="173"/>
        <v>0</v>
      </c>
      <c r="G2163" s="195">
        <v>2161</v>
      </c>
      <c r="H2163" s="193">
        <v>0</v>
      </c>
    </row>
    <row r="2164" spans="2:8" x14ac:dyDescent="0.25">
      <c r="B2164" s="192">
        <f t="shared" si="174"/>
        <v>43191.041666661426</v>
      </c>
      <c r="C2164" s="16">
        <f t="shared" si="170"/>
        <v>4</v>
      </c>
      <c r="D2164" s="16">
        <f t="shared" si="171"/>
        <v>7</v>
      </c>
      <c r="E2164" s="16">
        <f t="shared" si="172"/>
        <v>2</v>
      </c>
      <c r="F2164" s="16">
        <f t="shared" si="173"/>
        <v>1</v>
      </c>
      <c r="G2164" s="195">
        <v>2162</v>
      </c>
      <c r="H2164" s="193">
        <v>0</v>
      </c>
    </row>
    <row r="2165" spans="2:8" x14ac:dyDescent="0.25">
      <c r="B2165" s="192">
        <f t="shared" si="174"/>
        <v>43191.08333332809</v>
      </c>
      <c r="C2165" s="16">
        <f t="shared" si="170"/>
        <v>4</v>
      </c>
      <c r="D2165" s="16">
        <f t="shared" si="171"/>
        <v>7</v>
      </c>
      <c r="E2165" s="16">
        <f t="shared" si="172"/>
        <v>2</v>
      </c>
      <c r="F2165" s="16">
        <f t="shared" si="173"/>
        <v>2</v>
      </c>
      <c r="G2165" s="195">
        <v>2163</v>
      </c>
      <c r="H2165" s="193">
        <v>0</v>
      </c>
    </row>
    <row r="2166" spans="2:8" x14ac:dyDescent="0.25">
      <c r="B2166" s="192">
        <f t="shared" si="174"/>
        <v>43191.124999994754</v>
      </c>
      <c r="C2166" s="16">
        <f t="shared" si="170"/>
        <v>4</v>
      </c>
      <c r="D2166" s="16">
        <f t="shared" si="171"/>
        <v>7</v>
      </c>
      <c r="E2166" s="16">
        <f t="shared" si="172"/>
        <v>2</v>
      </c>
      <c r="F2166" s="16">
        <f t="shared" si="173"/>
        <v>3</v>
      </c>
      <c r="G2166" s="195">
        <v>2164</v>
      </c>
      <c r="H2166" s="193">
        <v>0</v>
      </c>
    </row>
    <row r="2167" spans="2:8" x14ac:dyDescent="0.25">
      <c r="B2167" s="192">
        <f t="shared" si="174"/>
        <v>43191.166666661418</v>
      </c>
      <c r="C2167" s="16">
        <f t="shared" si="170"/>
        <v>4</v>
      </c>
      <c r="D2167" s="16">
        <f t="shared" si="171"/>
        <v>7</v>
      </c>
      <c r="E2167" s="16">
        <f t="shared" si="172"/>
        <v>2</v>
      </c>
      <c r="F2167" s="16">
        <f t="shared" si="173"/>
        <v>4</v>
      </c>
      <c r="G2167" s="195">
        <v>2165</v>
      </c>
      <c r="H2167" s="193">
        <v>0</v>
      </c>
    </row>
    <row r="2168" spans="2:8" x14ac:dyDescent="0.25">
      <c r="B2168" s="192">
        <f t="shared" si="174"/>
        <v>43191.208333328083</v>
      </c>
      <c r="C2168" s="16">
        <f t="shared" si="170"/>
        <v>4</v>
      </c>
      <c r="D2168" s="16">
        <f t="shared" si="171"/>
        <v>7</v>
      </c>
      <c r="E2168" s="16">
        <f t="shared" si="172"/>
        <v>2</v>
      </c>
      <c r="F2168" s="16">
        <f t="shared" si="173"/>
        <v>5</v>
      </c>
      <c r="G2168" s="195">
        <v>2166</v>
      </c>
      <c r="H2168" s="193">
        <v>0</v>
      </c>
    </row>
    <row r="2169" spans="2:8" x14ac:dyDescent="0.25">
      <c r="B2169" s="192">
        <f t="shared" si="174"/>
        <v>43191.249999994747</v>
      </c>
      <c r="C2169" s="16">
        <f t="shared" si="170"/>
        <v>4</v>
      </c>
      <c r="D2169" s="16">
        <f t="shared" si="171"/>
        <v>7</v>
      </c>
      <c r="E2169" s="16">
        <f t="shared" si="172"/>
        <v>2</v>
      </c>
      <c r="F2169" s="16">
        <f t="shared" si="173"/>
        <v>6</v>
      </c>
      <c r="G2169" s="195">
        <v>2167</v>
      </c>
      <c r="H2169" s="193">
        <v>2.0818052E-2</v>
      </c>
    </row>
    <row r="2170" spans="2:8" x14ac:dyDescent="0.25">
      <c r="B2170" s="192">
        <f t="shared" si="174"/>
        <v>43191.291666661411</v>
      </c>
      <c r="C2170" s="16">
        <f t="shared" si="170"/>
        <v>4</v>
      </c>
      <c r="D2170" s="16">
        <f t="shared" si="171"/>
        <v>7</v>
      </c>
      <c r="E2170" s="16">
        <f t="shared" si="172"/>
        <v>2</v>
      </c>
      <c r="F2170" s="16">
        <f t="shared" si="173"/>
        <v>7</v>
      </c>
      <c r="G2170" s="195">
        <v>2168</v>
      </c>
      <c r="H2170" s="193">
        <v>0.108358816</v>
      </c>
    </row>
    <row r="2171" spans="2:8" x14ac:dyDescent="0.25">
      <c r="B2171" s="192">
        <f t="shared" si="174"/>
        <v>43191.333333328075</v>
      </c>
      <c r="C2171" s="16">
        <f t="shared" si="170"/>
        <v>4</v>
      </c>
      <c r="D2171" s="16">
        <f t="shared" si="171"/>
        <v>7</v>
      </c>
      <c r="E2171" s="16">
        <f t="shared" si="172"/>
        <v>2</v>
      </c>
      <c r="F2171" s="16">
        <f t="shared" si="173"/>
        <v>8</v>
      </c>
      <c r="G2171" s="195">
        <v>2169</v>
      </c>
      <c r="H2171" s="193">
        <v>0.223588703</v>
      </c>
    </row>
    <row r="2172" spans="2:8" x14ac:dyDescent="0.25">
      <c r="B2172" s="192">
        <f t="shared" si="174"/>
        <v>43191.374999994739</v>
      </c>
      <c r="C2172" s="16">
        <f t="shared" si="170"/>
        <v>4</v>
      </c>
      <c r="D2172" s="16">
        <f t="shared" si="171"/>
        <v>7</v>
      </c>
      <c r="E2172" s="16">
        <f t="shared" si="172"/>
        <v>2</v>
      </c>
      <c r="F2172" s="16">
        <f t="shared" si="173"/>
        <v>9</v>
      </c>
      <c r="G2172" s="195">
        <v>2170</v>
      </c>
      <c r="H2172" s="193">
        <v>0.33310155200000002</v>
      </c>
    </row>
    <row r="2173" spans="2:8" x14ac:dyDescent="0.25">
      <c r="B2173" s="192">
        <f t="shared" si="174"/>
        <v>43191.416666661404</v>
      </c>
      <c r="C2173" s="16">
        <f t="shared" si="170"/>
        <v>4</v>
      </c>
      <c r="D2173" s="16">
        <f t="shared" si="171"/>
        <v>7</v>
      </c>
      <c r="E2173" s="16">
        <f t="shared" si="172"/>
        <v>2</v>
      </c>
      <c r="F2173" s="16">
        <f t="shared" si="173"/>
        <v>10</v>
      </c>
      <c r="G2173" s="195">
        <v>2171</v>
      </c>
      <c r="H2173" s="193">
        <v>0.40991075900000001</v>
      </c>
    </row>
    <row r="2174" spans="2:8" x14ac:dyDescent="0.25">
      <c r="B2174" s="192">
        <f t="shared" si="174"/>
        <v>43191.458333328068</v>
      </c>
      <c r="C2174" s="16">
        <f t="shared" si="170"/>
        <v>4</v>
      </c>
      <c r="D2174" s="16">
        <f t="shared" si="171"/>
        <v>7</v>
      </c>
      <c r="E2174" s="16">
        <f t="shared" si="172"/>
        <v>2</v>
      </c>
      <c r="F2174" s="16">
        <f t="shared" si="173"/>
        <v>11</v>
      </c>
      <c r="G2174" s="195">
        <v>2172</v>
      </c>
      <c r="H2174" s="193">
        <v>0.43429901500000001</v>
      </c>
    </row>
    <row r="2175" spans="2:8" x14ac:dyDescent="0.25">
      <c r="B2175" s="192">
        <f t="shared" si="174"/>
        <v>43191.499999994732</v>
      </c>
      <c r="C2175" s="16">
        <f t="shared" si="170"/>
        <v>4</v>
      </c>
      <c r="D2175" s="16">
        <f t="shared" si="171"/>
        <v>7</v>
      </c>
      <c r="E2175" s="16">
        <f t="shared" si="172"/>
        <v>2</v>
      </c>
      <c r="F2175" s="16">
        <f t="shared" si="173"/>
        <v>12</v>
      </c>
      <c r="G2175" s="195">
        <v>2173</v>
      </c>
      <c r="H2175" s="193">
        <v>0.44706670100000001</v>
      </c>
    </row>
    <row r="2176" spans="2:8" x14ac:dyDescent="0.25">
      <c r="B2176" s="192">
        <f t="shared" si="174"/>
        <v>43191.541666661396</v>
      </c>
      <c r="C2176" s="16">
        <f t="shared" si="170"/>
        <v>4</v>
      </c>
      <c r="D2176" s="16">
        <f t="shared" si="171"/>
        <v>7</v>
      </c>
      <c r="E2176" s="16">
        <f t="shared" si="172"/>
        <v>2</v>
      </c>
      <c r="F2176" s="16">
        <f t="shared" si="173"/>
        <v>13</v>
      </c>
      <c r="G2176" s="195">
        <v>2174</v>
      </c>
      <c r="H2176" s="193">
        <v>0.45530037299999998</v>
      </c>
    </row>
    <row r="2177" spans="2:8" x14ac:dyDescent="0.25">
      <c r="B2177" s="192">
        <f t="shared" si="174"/>
        <v>43191.583333328061</v>
      </c>
      <c r="C2177" s="16">
        <f t="shared" si="170"/>
        <v>4</v>
      </c>
      <c r="D2177" s="16">
        <f t="shared" si="171"/>
        <v>7</v>
      </c>
      <c r="E2177" s="16">
        <f t="shared" si="172"/>
        <v>2</v>
      </c>
      <c r="F2177" s="16">
        <f t="shared" si="173"/>
        <v>14</v>
      </c>
      <c r="G2177" s="195">
        <v>2175</v>
      </c>
      <c r="H2177" s="193">
        <v>0.37488137199999999</v>
      </c>
    </row>
    <row r="2178" spans="2:8" x14ac:dyDescent="0.25">
      <c r="B2178" s="192">
        <f t="shared" si="174"/>
        <v>43191.624999994725</v>
      </c>
      <c r="C2178" s="16">
        <f t="shared" si="170"/>
        <v>4</v>
      </c>
      <c r="D2178" s="16">
        <f t="shared" si="171"/>
        <v>7</v>
      </c>
      <c r="E2178" s="16">
        <f t="shared" si="172"/>
        <v>2</v>
      </c>
      <c r="F2178" s="16">
        <f t="shared" si="173"/>
        <v>15</v>
      </c>
      <c r="G2178" s="195">
        <v>2176</v>
      </c>
      <c r="H2178" s="193">
        <v>0.28994778999999998</v>
      </c>
    </row>
    <row r="2179" spans="2:8" x14ac:dyDescent="0.25">
      <c r="B2179" s="192">
        <f t="shared" si="174"/>
        <v>43191.666666661389</v>
      </c>
      <c r="C2179" s="16">
        <f t="shared" si="170"/>
        <v>4</v>
      </c>
      <c r="D2179" s="16">
        <f t="shared" si="171"/>
        <v>7</v>
      </c>
      <c r="E2179" s="16">
        <f t="shared" si="172"/>
        <v>2</v>
      </c>
      <c r="F2179" s="16">
        <f t="shared" si="173"/>
        <v>16</v>
      </c>
      <c r="G2179" s="195">
        <v>2177</v>
      </c>
      <c r="H2179" s="193">
        <v>0.19850076699999999</v>
      </c>
    </row>
    <row r="2180" spans="2:8" x14ac:dyDescent="0.25">
      <c r="B2180" s="192">
        <f t="shared" si="174"/>
        <v>43191.708333328053</v>
      </c>
      <c r="C2180" s="16">
        <f t="shared" ref="C2180:C2243" si="175">MONTH(B2180)</f>
        <v>4</v>
      </c>
      <c r="D2180" s="16">
        <f t="shared" ref="D2180:D2243" si="176">WEEKDAY(B2180,2)</f>
        <v>7</v>
      </c>
      <c r="E2180" s="16">
        <f t="shared" ref="E2180:E2243" si="177">IF(D2180&lt;6,1,2)</f>
        <v>2</v>
      </c>
      <c r="F2180" s="16">
        <f t="shared" ref="F2180:F2243" si="178">HOUR(B2180)</f>
        <v>17</v>
      </c>
      <c r="G2180" s="195">
        <v>2178</v>
      </c>
      <c r="H2180" s="193">
        <v>0.10982246699999999</v>
      </c>
    </row>
    <row r="2181" spans="2:8" x14ac:dyDescent="0.25">
      <c r="B2181" s="192">
        <f t="shared" ref="B2181:B2244" si="179">B2180+1/24</f>
        <v>43191.749999994718</v>
      </c>
      <c r="C2181" s="16">
        <f t="shared" si="175"/>
        <v>4</v>
      </c>
      <c r="D2181" s="16">
        <f t="shared" si="176"/>
        <v>7</v>
      </c>
      <c r="E2181" s="16">
        <f t="shared" si="177"/>
        <v>2</v>
      </c>
      <c r="F2181" s="16">
        <f t="shared" si="178"/>
        <v>18</v>
      </c>
      <c r="G2181" s="195">
        <v>2179</v>
      </c>
      <c r="H2181" s="193">
        <v>1.3922646E-2</v>
      </c>
    </row>
    <row r="2182" spans="2:8" x14ac:dyDescent="0.25">
      <c r="B2182" s="192">
        <f t="shared" si="179"/>
        <v>43191.791666661382</v>
      </c>
      <c r="C2182" s="16">
        <f t="shared" si="175"/>
        <v>4</v>
      </c>
      <c r="D2182" s="16">
        <f t="shared" si="176"/>
        <v>7</v>
      </c>
      <c r="E2182" s="16">
        <f t="shared" si="177"/>
        <v>2</v>
      </c>
      <c r="F2182" s="16">
        <f t="shared" si="178"/>
        <v>19</v>
      </c>
      <c r="G2182" s="195">
        <v>2180</v>
      </c>
      <c r="H2182" s="193">
        <v>0</v>
      </c>
    </row>
    <row r="2183" spans="2:8" x14ac:dyDescent="0.25">
      <c r="B2183" s="192">
        <f t="shared" si="179"/>
        <v>43191.833333328046</v>
      </c>
      <c r="C2183" s="16">
        <f t="shared" si="175"/>
        <v>4</v>
      </c>
      <c r="D2183" s="16">
        <f t="shared" si="176"/>
        <v>7</v>
      </c>
      <c r="E2183" s="16">
        <f t="shared" si="177"/>
        <v>2</v>
      </c>
      <c r="F2183" s="16">
        <f t="shared" si="178"/>
        <v>20</v>
      </c>
      <c r="G2183" s="195">
        <v>2181</v>
      </c>
      <c r="H2183" s="193">
        <v>0</v>
      </c>
    </row>
    <row r="2184" spans="2:8" x14ac:dyDescent="0.25">
      <c r="B2184" s="192">
        <f t="shared" si="179"/>
        <v>43191.87499999471</v>
      </c>
      <c r="C2184" s="16">
        <f t="shared" si="175"/>
        <v>4</v>
      </c>
      <c r="D2184" s="16">
        <f t="shared" si="176"/>
        <v>7</v>
      </c>
      <c r="E2184" s="16">
        <f t="shared" si="177"/>
        <v>2</v>
      </c>
      <c r="F2184" s="16">
        <f t="shared" si="178"/>
        <v>21</v>
      </c>
      <c r="G2184" s="195">
        <v>2182</v>
      </c>
      <c r="H2184" s="193">
        <v>0</v>
      </c>
    </row>
    <row r="2185" spans="2:8" x14ac:dyDescent="0.25">
      <c r="B2185" s="192">
        <f t="shared" si="179"/>
        <v>43191.916666661375</v>
      </c>
      <c r="C2185" s="16">
        <f t="shared" si="175"/>
        <v>4</v>
      </c>
      <c r="D2185" s="16">
        <f t="shared" si="176"/>
        <v>7</v>
      </c>
      <c r="E2185" s="16">
        <f t="shared" si="177"/>
        <v>2</v>
      </c>
      <c r="F2185" s="16">
        <f t="shared" si="178"/>
        <v>22</v>
      </c>
      <c r="G2185" s="195">
        <v>2183</v>
      </c>
      <c r="H2185" s="193">
        <v>0</v>
      </c>
    </row>
    <row r="2186" spans="2:8" x14ac:dyDescent="0.25">
      <c r="B2186" s="192">
        <f t="shared" si="179"/>
        <v>43191.958333328039</v>
      </c>
      <c r="C2186" s="16">
        <f t="shared" si="175"/>
        <v>4</v>
      </c>
      <c r="D2186" s="16">
        <f t="shared" si="176"/>
        <v>7</v>
      </c>
      <c r="E2186" s="16">
        <f t="shared" si="177"/>
        <v>2</v>
      </c>
      <c r="F2186" s="16">
        <f t="shared" si="178"/>
        <v>23</v>
      </c>
      <c r="G2186" s="195">
        <v>2184</v>
      </c>
      <c r="H2186" s="193">
        <v>0</v>
      </c>
    </row>
    <row r="2187" spans="2:8" x14ac:dyDescent="0.25">
      <c r="B2187" s="192">
        <f t="shared" si="179"/>
        <v>43191.999999994703</v>
      </c>
      <c r="C2187" s="16">
        <f t="shared" si="175"/>
        <v>4</v>
      </c>
      <c r="D2187" s="16">
        <f t="shared" si="176"/>
        <v>1</v>
      </c>
      <c r="E2187" s="16">
        <f t="shared" si="177"/>
        <v>1</v>
      </c>
      <c r="F2187" s="16">
        <f t="shared" si="178"/>
        <v>0</v>
      </c>
      <c r="G2187" s="195">
        <v>2185</v>
      </c>
      <c r="H2187" s="193">
        <v>0</v>
      </c>
    </row>
    <row r="2188" spans="2:8" x14ac:dyDescent="0.25">
      <c r="B2188" s="192">
        <f t="shared" si="179"/>
        <v>43192.041666661367</v>
      </c>
      <c r="C2188" s="16">
        <f t="shared" si="175"/>
        <v>4</v>
      </c>
      <c r="D2188" s="16">
        <f t="shared" si="176"/>
        <v>1</v>
      </c>
      <c r="E2188" s="16">
        <f t="shared" si="177"/>
        <v>1</v>
      </c>
      <c r="F2188" s="16">
        <f t="shared" si="178"/>
        <v>1</v>
      </c>
      <c r="G2188" s="195">
        <v>2186</v>
      </c>
      <c r="H2188" s="193">
        <v>0</v>
      </c>
    </row>
    <row r="2189" spans="2:8" x14ac:dyDescent="0.25">
      <c r="B2189" s="192">
        <f t="shared" si="179"/>
        <v>43192.083333328032</v>
      </c>
      <c r="C2189" s="16">
        <f t="shared" si="175"/>
        <v>4</v>
      </c>
      <c r="D2189" s="16">
        <f t="shared" si="176"/>
        <v>1</v>
      </c>
      <c r="E2189" s="16">
        <f t="shared" si="177"/>
        <v>1</v>
      </c>
      <c r="F2189" s="16">
        <f t="shared" si="178"/>
        <v>2</v>
      </c>
      <c r="G2189" s="195">
        <v>2187</v>
      </c>
      <c r="H2189" s="193">
        <v>0</v>
      </c>
    </row>
    <row r="2190" spans="2:8" x14ac:dyDescent="0.25">
      <c r="B2190" s="192">
        <f t="shared" si="179"/>
        <v>43192.124999994696</v>
      </c>
      <c r="C2190" s="16">
        <f t="shared" si="175"/>
        <v>4</v>
      </c>
      <c r="D2190" s="16">
        <f t="shared" si="176"/>
        <v>1</v>
      </c>
      <c r="E2190" s="16">
        <f t="shared" si="177"/>
        <v>1</v>
      </c>
      <c r="F2190" s="16">
        <f t="shared" si="178"/>
        <v>3</v>
      </c>
      <c r="G2190" s="195">
        <v>2188</v>
      </c>
      <c r="H2190" s="193">
        <v>0</v>
      </c>
    </row>
    <row r="2191" spans="2:8" x14ac:dyDescent="0.25">
      <c r="B2191" s="192">
        <f t="shared" si="179"/>
        <v>43192.16666666136</v>
      </c>
      <c r="C2191" s="16">
        <f t="shared" si="175"/>
        <v>4</v>
      </c>
      <c r="D2191" s="16">
        <f t="shared" si="176"/>
        <v>1</v>
      </c>
      <c r="E2191" s="16">
        <f t="shared" si="177"/>
        <v>1</v>
      </c>
      <c r="F2191" s="16">
        <f t="shared" si="178"/>
        <v>4</v>
      </c>
      <c r="G2191" s="195">
        <v>2189</v>
      </c>
      <c r="H2191" s="193">
        <v>0</v>
      </c>
    </row>
    <row r="2192" spans="2:8" x14ac:dyDescent="0.25">
      <c r="B2192" s="192">
        <f t="shared" si="179"/>
        <v>43192.208333328024</v>
      </c>
      <c r="C2192" s="16">
        <f t="shared" si="175"/>
        <v>4</v>
      </c>
      <c r="D2192" s="16">
        <f t="shared" si="176"/>
        <v>1</v>
      </c>
      <c r="E2192" s="16">
        <f t="shared" si="177"/>
        <v>1</v>
      </c>
      <c r="F2192" s="16">
        <f t="shared" si="178"/>
        <v>5</v>
      </c>
      <c r="G2192" s="195">
        <v>2190</v>
      </c>
      <c r="H2192" s="193">
        <v>6.7227400000000003E-6</v>
      </c>
    </row>
    <row r="2193" spans="2:8" x14ac:dyDescent="0.25">
      <c r="B2193" s="192">
        <f t="shared" si="179"/>
        <v>43192.249999994689</v>
      </c>
      <c r="C2193" s="16">
        <f t="shared" si="175"/>
        <v>4</v>
      </c>
      <c r="D2193" s="16">
        <f t="shared" si="176"/>
        <v>1</v>
      </c>
      <c r="E2193" s="16">
        <f t="shared" si="177"/>
        <v>1</v>
      </c>
      <c r="F2193" s="16">
        <f t="shared" si="178"/>
        <v>6</v>
      </c>
      <c r="G2193" s="195">
        <v>2191</v>
      </c>
      <c r="H2193" s="193">
        <v>1.7770419999999999E-2</v>
      </c>
    </row>
    <row r="2194" spans="2:8" x14ac:dyDescent="0.25">
      <c r="B2194" s="192">
        <f t="shared" si="179"/>
        <v>43192.291666661353</v>
      </c>
      <c r="C2194" s="16">
        <f t="shared" si="175"/>
        <v>4</v>
      </c>
      <c r="D2194" s="16">
        <f t="shared" si="176"/>
        <v>1</v>
      </c>
      <c r="E2194" s="16">
        <f t="shared" si="177"/>
        <v>1</v>
      </c>
      <c r="F2194" s="16">
        <f t="shared" si="178"/>
        <v>7</v>
      </c>
      <c r="G2194" s="195">
        <v>2192</v>
      </c>
      <c r="H2194" s="193">
        <v>0.10368013199999999</v>
      </c>
    </row>
    <row r="2195" spans="2:8" x14ac:dyDescent="0.25">
      <c r="B2195" s="192">
        <f t="shared" si="179"/>
        <v>43192.333333328017</v>
      </c>
      <c r="C2195" s="16">
        <f t="shared" si="175"/>
        <v>4</v>
      </c>
      <c r="D2195" s="16">
        <f t="shared" si="176"/>
        <v>1</v>
      </c>
      <c r="E2195" s="16">
        <f t="shared" si="177"/>
        <v>1</v>
      </c>
      <c r="F2195" s="16">
        <f t="shared" si="178"/>
        <v>8</v>
      </c>
      <c r="G2195" s="195">
        <v>2193</v>
      </c>
      <c r="H2195" s="193">
        <v>0.225349575</v>
      </c>
    </row>
    <row r="2196" spans="2:8" x14ac:dyDescent="0.25">
      <c r="B2196" s="192">
        <f t="shared" si="179"/>
        <v>43192.374999994681</v>
      </c>
      <c r="C2196" s="16">
        <f t="shared" si="175"/>
        <v>4</v>
      </c>
      <c r="D2196" s="16">
        <f t="shared" si="176"/>
        <v>1</v>
      </c>
      <c r="E2196" s="16">
        <f t="shared" si="177"/>
        <v>1</v>
      </c>
      <c r="F2196" s="16">
        <f t="shared" si="178"/>
        <v>9</v>
      </c>
      <c r="G2196" s="195">
        <v>2194</v>
      </c>
      <c r="H2196" s="193">
        <v>0.33761550099999998</v>
      </c>
    </row>
    <row r="2197" spans="2:8" x14ac:dyDescent="0.25">
      <c r="B2197" s="192">
        <f t="shared" si="179"/>
        <v>43192.416666661346</v>
      </c>
      <c r="C2197" s="16">
        <f t="shared" si="175"/>
        <v>4</v>
      </c>
      <c r="D2197" s="16">
        <f t="shared" si="176"/>
        <v>1</v>
      </c>
      <c r="E2197" s="16">
        <f t="shared" si="177"/>
        <v>1</v>
      </c>
      <c r="F2197" s="16">
        <f t="shared" si="178"/>
        <v>10</v>
      </c>
      <c r="G2197" s="195">
        <v>2195</v>
      </c>
      <c r="H2197" s="193">
        <v>0.403845854</v>
      </c>
    </row>
    <row r="2198" spans="2:8" x14ac:dyDescent="0.25">
      <c r="B2198" s="192">
        <f t="shared" si="179"/>
        <v>43192.45833332801</v>
      </c>
      <c r="C2198" s="16">
        <f t="shared" si="175"/>
        <v>4</v>
      </c>
      <c r="D2198" s="16">
        <f t="shared" si="176"/>
        <v>1</v>
      </c>
      <c r="E2198" s="16">
        <f t="shared" si="177"/>
        <v>1</v>
      </c>
      <c r="F2198" s="16">
        <f t="shared" si="178"/>
        <v>11</v>
      </c>
      <c r="G2198" s="195">
        <v>2196</v>
      </c>
      <c r="H2198" s="193">
        <v>0.43840254200000001</v>
      </c>
    </row>
    <row r="2199" spans="2:8" x14ac:dyDescent="0.25">
      <c r="B2199" s="192">
        <f t="shared" si="179"/>
        <v>43192.499999994674</v>
      </c>
      <c r="C2199" s="16">
        <f t="shared" si="175"/>
        <v>4</v>
      </c>
      <c r="D2199" s="16">
        <f t="shared" si="176"/>
        <v>1</v>
      </c>
      <c r="E2199" s="16">
        <f t="shared" si="177"/>
        <v>1</v>
      </c>
      <c r="F2199" s="16">
        <f t="shared" si="178"/>
        <v>12</v>
      </c>
      <c r="G2199" s="195">
        <v>2197</v>
      </c>
      <c r="H2199" s="193">
        <v>0.43852193699999997</v>
      </c>
    </row>
    <row r="2200" spans="2:8" x14ac:dyDescent="0.25">
      <c r="B2200" s="192">
        <f t="shared" si="179"/>
        <v>43192.541666661338</v>
      </c>
      <c r="C2200" s="16">
        <f t="shared" si="175"/>
        <v>4</v>
      </c>
      <c r="D2200" s="16">
        <f t="shared" si="176"/>
        <v>1</v>
      </c>
      <c r="E2200" s="16">
        <f t="shared" si="177"/>
        <v>1</v>
      </c>
      <c r="F2200" s="16">
        <f t="shared" si="178"/>
        <v>13</v>
      </c>
      <c r="G2200" s="195">
        <v>2198</v>
      </c>
      <c r="H2200" s="193">
        <v>0.41239218300000002</v>
      </c>
    </row>
    <row r="2201" spans="2:8" x14ac:dyDescent="0.25">
      <c r="B2201" s="192">
        <f t="shared" si="179"/>
        <v>43192.583333328002</v>
      </c>
      <c r="C2201" s="16">
        <f t="shared" si="175"/>
        <v>4</v>
      </c>
      <c r="D2201" s="16">
        <f t="shared" si="176"/>
        <v>1</v>
      </c>
      <c r="E2201" s="16">
        <f t="shared" si="177"/>
        <v>1</v>
      </c>
      <c r="F2201" s="16">
        <f t="shared" si="178"/>
        <v>14</v>
      </c>
      <c r="G2201" s="195">
        <v>2199</v>
      </c>
      <c r="H2201" s="193">
        <v>0.39202969799999998</v>
      </c>
    </row>
    <row r="2202" spans="2:8" x14ac:dyDescent="0.25">
      <c r="B2202" s="192">
        <f t="shared" si="179"/>
        <v>43192.624999994667</v>
      </c>
      <c r="C2202" s="16">
        <f t="shared" si="175"/>
        <v>4</v>
      </c>
      <c r="D2202" s="16">
        <f t="shared" si="176"/>
        <v>1</v>
      </c>
      <c r="E2202" s="16">
        <f t="shared" si="177"/>
        <v>1</v>
      </c>
      <c r="F2202" s="16">
        <f t="shared" si="178"/>
        <v>15</v>
      </c>
      <c r="G2202" s="195">
        <v>2200</v>
      </c>
      <c r="H2202" s="193">
        <v>0.33320852400000001</v>
      </c>
    </row>
    <row r="2203" spans="2:8" x14ac:dyDescent="0.25">
      <c r="B2203" s="192">
        <f t="shared" si="179"/>
        <v>43192.666666661331</v>
      </c>
      <c r="C2203" s="16">
        <f t="shared" si="175"/>
        <v>4</v>
      </c>
      <c r="D2203" s="16">
        <f t="shared" si="176"/>
        <v>1</v>
      </c>
      <c r="E2203" s="16">
        <f t="shared" si="177"/>
        <v>1</v>
      </c>
      <c r="F2203" s="16">
        <f t="shared" si="178"/>
        <v>16</v>
      </c>
      <c r="G2203" s="195">
        <v>2201</v>
      </c>
      <c r="H2203" s="193">
        <v>0.24888755400000001</v>
      </c>
    </row>
    <row r="2204" spans="2:8" x14ac:dyDescent="0.25">
      <c r="B2204" s="192">
        <f t="shared" si="179"/>
        <v>43192.708333327995</v>
      </c>
      <c r="C2204" s="16">
        <f t="shared" si="175"/>
        <v>4</v>
      </c>
      <c r="D2204" s="16">
        <f t="shared" si="176"/>
        <v>1</v>
      </c>
      <c r="E2204" s="16">
        <f t="shared" si="177"/>
        <v>1</v>
      </c>
      <c r="F2204" s="16">
        <f t="shared" si="178"/>
        <v>17</v>
      </c>
      <c r="G2204" s="195">
        <v>2202</v>
      </c>
      <c r="H2204" s="193">
        <v>0.14284506599999999</v>
      </c>
    </row>
    <row r="2205" spans="2:8" x14ac:dyDescent="0.25">
      <c r="B2205" s="192">
        <f t="shared" si="179"/>
        <v>43192.749999994659</v>
      </c>
      <c r="C2205" s="16">
        <f t="shared" si="175"/>
        <v>4</v>
      </c>
      <c r="D2205" s="16">
        <f t="shared" si="176"/>
        <v>1</v>
      </c>
      <c r="E2205" s="16">
        <f t="shared" si="177"/>
        <v>1</v>
      </c>
      <c r="F2205" s="16">
        <f t="shared" si="178"/>
        <v>18</v>
      </c>
      <c r="G2205" s="195">
        <v>2203</v>
      </c>
      <c r="H2205" s="193">
        <v>2.0272340999999999E-2</v>
      </c>
    </row>
    <row r="2206" spans="2:8" x14ac:dyDescent="0.25">
      <c r="B2206" s="192">
        <f t="shared" si="179"/>
        <v>43192.791666661324</v>
      </c>
      <c r="C2206" s="16">
        <f t="shared" si="175"/>
        <v>4</v>
      </c>
      <c r="D2206" s="16">
        <f t="shared" si="176"/>
        <v>1</v>
      </c>
      <c r="E2206" s="16">
        <f t="shared" si="177"/>
        <v>1</v>
      </c>
      <c r="F2206" s="16">
        <f t="shared" si="178"/>
        <v>19</v>
      </c>
      <c r="G2206" s="195">
        <v>2204</v>
      </c>
      <c r="H2206" s="193">
        <v>0</v>
      </c>
    </row>
    <row r="2207" spans="2:8" x14ac:dyDescent="0.25">
      <c r="B2207" s="192">
        <f t="shared" si="179"/>
        <v>43192.833333327988</v>
      </c>
      <c r="C2207" s="16">
        <f t="shared" si="175"/>
        <v>4</v>
      </c>
      <c r="D2207" s="16">
        <f t="shared" si="176"/>
        <v>1</v>
      </c>
      <c r="E2207" s="16">
        <f t="shared" si="177"/>
        <v>1</v>
      </c>
      <c r="F2207" s="16">
        <f t="shared" si="178"/>
        <v>20</v>
      </c>
      <c r="G2207" s="195">
        <v>2205</v>
      </c>
      <c r="H2207" s="193">
        <v>0</v>
      </c>
    </row>
    <row r="2208" spans="2:8" x14ac:dyDescent="0.25">
      <c r="B2208" s="192">
        <f t="shared" si="179"/>
        <v>43192.874999994652</v>
      </c>
      <c r="C2208" s="16">
        <f t="shared" si="175"/>
        <v>4</v>
      </c>
      <c r="D2208" s="16">
        <f t="shared" si="176"/>
        <v>1</v>
      </c>
      <c r="E2208" s="16">
        <f t="shared" si="177"/>
        <v>1</v>
      </c>
      <c r="F2208" s="16">
        <f t="shared" si="178"/>
        <v>21</v>
      </c>
      <c r="G2208" s="195">
        <v>2206</v>
      </c>
      <c r="H2208" s="193">
        <v>0</v>
      </c>
    </row>
    <row r="2209" spans="2:8" x14ac:dyDescent="0.25">
      <c r="B2209" s="192">
        <f t="shared" si="179"/>
        <v>43192.916666661316</v>
      </c>
      <c r="C2209" s="16">
        <f t="shared" si="175"/>
        <v>4</v>
      </c>
      <c r="D2209" s="16">
        <f t="shared" si="176"/>
        <v>1</v>
      </c>
      <c r="E2209" s="16">
        <f t="shared" si="177"/>
        <v>1</v>
      </c>
      <c r="F2209" s="16">
        <f t="shared" si="178"/>
        <v>22</v>
      </c>
      <c r="G2209" s="195">
        <v>2207</v>
      </c>
      <c r="H2209" s="193">
        <v>0</v>
      </c>
    </row>
    <row r="2210" spans="2:8" x14ac:dyDescent="0.25">
      <c r="B2210" s="192">
        <f t="shared" si="179"/>
        <v>43192.958333327981</v>
      </c>
      <c r="C2210" s="16">
        <f t="shared" si="175"/>
        <v>4</v>
      </c>
      <c r="D2210" s="16">
        <f t="shared" si="176"/>
        <v>1</v>
      </c>
      <c r="E2210" s="16">
        <f t="shared" si="177"/>
        <v>1</v>
      </c>
      <c r="F2210" s="16">
        <f t="shared" si="178"/>
        <v>23</v>
      </c>
      <c r="G2210" s="195">
        <v>2208</v>
      </c>
      <c r="H2210" s="193">
        <v>0</v>
      </c>
    </row>
    <row r="2211" spans="2:8" x14ac:dyDescent="0.25">
      <c r="B2211" s="192">
        <f t="shared" si="179"/>
        <v>43192.999999994645</v>
      </c>
      <c r="C2211" s="16">
        <f t="shared" si="175"/>
        <v>4</v>
      </c>
      <c r="D2211" s="16">
        <f t="shared" si="176"/>
        <v>2</v>
      </c>
      <c r="E2211" s="16">
        <f t="shared" si="177"/>
        <v>1</v>
      </c>
      <c r="F2211" s="16">
        <f t="shared" si="178"/>
        <v>0</v>
      </c>
      <c r="G2211" s="195">
        <v>2209</v>
      </c>
      <c r="H2211" s="193">
        <v>0</v>
      </c>
    </row>
    <row r="2212" spans="2:8" x14ac:dyDescent="0.25">
      <c r="B2212" s="192">
        <f t="shared" si="179"/>
        <v>43193.041666661309</v>
      </c>
      <c r="C2212" s="16">
        <f t="shared" si="175"/>
        <v>4</v>
      </c>
      <c r="D2212" s="16">
        <f t="shared" si="176"/>
        <v>2</v>
      </c>
      <c r="E2212" s="16">
        <f t="shared" si="177"/>
        <v>1</v>
      </c>
      <c r="F2212" s="16">
        <f t="shared" si="178"/>
        <v>1</v>
      </c>
      <c r="G2212" s="195">
        <v>2210</v>
      </c>
      <c r="H2212" s="193">
        <v>0</v>
      </c>
    </row>
    <row r="2213" spans="2:8" x14ac:dyDescent="0.25">
      <c r="B2213" s="192">
        <f t="shared" si="179"/>
        <v>43193.083333327973</v>
      </c>
      <c r="C2213" s="16">
        <f t="shared" si="175"/>
        <v>4</v>
      </c>
      <c r="D2213" s="16">
        <f t="shared" si="176"/>
        <v>2</v>
      </c>
      <c r="E2213" s="16">
        <f t="shared" si="177"/>
        <v>1</v>
      </c>
      <c r="F2213" s="16">
        <f t="shared" si="178"/>
        <v>2</v>
      </c>
      <c r="G2213" s="195">
        <v>2211</v>
      </c>
      <c r="H2213" s="193">
        <v>0</v>
      </c>
    </row>
    <row r="2214" spans="2:8" x14ac:dyDescent="0.25">
      <c r="B2214" s="192">
        <f t="shared" si="179"/>
        <v>43193.124999994638</v>
      </c>
      <c r="C2214" s="16">
        <f t="shared" si="175"/>
        <v>4</v>
      </c>
      <c r="D2214" s="16">
        <f t="shared" si="176"/>
        <v>2</v>
      </c>
      <c r="E2214" s="16">
        <f t="shared" si="177"/>
        <v>1</v>
      </c>
      <c r="F2214" s="16">
        <f t="shared" si="178"/>
        <v>3</v>
      </c>
      <c r="G2214" s="195">
        <v>2212</v>
      </c>
      <c r="H2214" s="193">
        <v>0</v>
      </c>
    </row>
    <row r="2215" spans="2:8" x14ac:dyDescent="0.25">
      <c r="B2215" s="192">
        <f t="shared" si="179"/>
        <v>43193.166666661302</v>
      </c>
      <c r="C2215" s="16">
        <f t="shared" si="175"/>
        <v>4</v>
      </c>
      <c r="D2215" s="16">
        <f t="shared" si="176"/>
        <v>2</v>
      </c>
      <c r="E2215" s="16">
        <f t="shared" si="177"/>
        <v>1</v>
      </c>
      <c r="F2215" s="16">
        <f t="shared" si="178"/>
        <v>4</v>
      </c>
      <c r="G2215" s="195">
        <v>2213</v>
      </c>
      <c r="H2215" s="193">
        <v>0</v>
      </c>
    </row>
    <row r="2216" spans="2:8" x14ac:dyDescent="0.25">
      <c r="B2216" s="192">
        <f t="shared" si="179"/>
        <v>43193.208333327966</v>
      </c>
      <c r="C2216" s="16">
        <f t="shared" si="175"/>
        <v>4</v>
      </c>
      <c r="D2216" s="16">
        <f t="shared" si="176"/>
        <v>2</v>
      </c>
      <c r="E2216" s="16">
        <f t="shared" si="177"/>
        <v>1</v>
      </c>
      <c r="F2216" s="16">
        <f t="shared" si="178"/>
        <v>5</v>
      </c>
      <c r="G2216" s="195">
        <v>2214</v>
      </c>
      <c r="H2216" s="193">
        <v>1.7920300000000001E-4</v>
      </c>
    </row>
    <row r="2217" spans="2:8" x14ac:dyDescent="0.25">
      <c r="B2217" s="192">
        <f t="shared" si="179"/>
        <v>43193.24999999463</v>
      </c>
      <c r="C2217" s="16">
        <f t="shared" si="175"/>
        <v>4</v>
      </c>
      <c r="D2217" s="16">
        <f t="shared" si="176"/>
        <v>2</v>
      </c>
      <c r="E2217" s="16">
        <f t="shared" si="177"/>
        <v>1</v>
      </c>
      <c r="F2217" s="16">
        <f t="shared" si="178"/>
        <v>6</v>
      </c>
      <c r="G2217" s="195">
        <v>2215</v>
      </c>
      <c r="H2217" s="193">
        <v>3.0807187E-2</v>
      </c>
    </row>
    <row r="2218" spans="2:8" x14ac:dyDescent="0.25">
      <c r="B2218" s="192">
        <f t="shared" si="179"/>
        <v>43193.291666661295</v>
      </c>
      <c r="C2218" s="16">
        <f t="shared" si="175"/>
        <v>4</v>
      </c>
      <c r="D2218" s="16">
        <f t="shared" si="176"/>
        <v>2</v>
      </c>
      <c r="E2218" s="16">
        <f t="shared" si="177"/>
        <v>1</v>
      </c>
      <c r="F2218" s="16">
        <f t="shared" si="178"/>
        <v>7</v>
      </c>
      <c r="G2218" s="195">
        <v>2216</v>
      </c>
      <c r="H2218" s="193">
        <v>0.15354238000000001</v>
      </c>
    </row>
    <row r="2219" spans="2:8" x14ac:dyDescent="0.25">
      <c r="B2219" s="192">
        <f t="shared" si="179"/>
        <v>43193.333333327959</v>
      </c>
      <c r="C2219" s="16">
        <f t="shared" si="175"/>
        <v>4</v>
      </c>
      <c r="D2219" s="16">
        <f t="shared" si="176"/>
        <v>2</v>
      </c>
      <c r="E2219" s="16">
        <f t="shared" si="177"/>
        <v>1</v>
      </c>
      <c r="F2219" s="16">
        <f t="shared" si="178"/>
        <v>8</v>
      </c>
      <c r="G2219" s="195">
        <v>2217</v>
      </c>
      <c r="H2219" s="193">
        <v>0.31258135599999998</v>
      </c>
    </row>
    <row r="2220" spans="2:8" x14ac:dyDescent="0.25">
      <c r="B2220" s="192">
        <f t="shared" si="179"/>
        <v>43193.374999994623</v>
      </c>
      <c r="C2220" s="16">
        <f t="shared" si="175"/>
        <v>4</v>
      </c>
      <c r="D2220" s="16">
        <f t="shared" si="176"/>
        <v>2</v>
      </c>
      <c r="E2220" s="16">
        <f t="shared" si="177"/>
        <v>1</v>
      </c>
      <c r="F2220" s="16">
        <f t="shared" si="178"/>
        <v>9</v>
      </c>
      <c r="G2220" s="195">
        <v>2218</v>
      </c>
      <c r="H2220" s="193">
        <v>0.45036069299999998</v>
      </c>
    </row>
    <row r="2221" spans="2:8" x14ac:dyDescent="0.25">
      <c r="B2221" s="192">
        <f t="shared" si="179"/>
        <v>43193.416666661287</v>
      </c>
      <c r="C2221" s="16">
        <f t="shared" si="175"/>
        <v>4</v>
      </c>
      <c r="D2221" s="16">
        <f t="shared" si="176"/>
        <v>2</v>
      </c>
      <c r="E2221" s="16">
        <f t="shared" si="177"/>
        <v>1</v>
      </c>
      <c r="F2221" s="16">
        <f t="shared" si="178"/>
        <v>10</v>
      </c>
      <c r="G2221" s="195">
        <v>2219</v>
      </c>
      <c r="H2221" s="193">
        <v>0.53075430199999996</v>
      </c>
    </row>
    <row r="2222" spans="2:8" x14ac:dyDescent="0.25">
      <c r="B2222" s="192">
        <f t="shared" si="179"/>
        <v>43193.458333327952</v>
      </c>
      <c r="C2222" s="16">
        <f t="shared" si="175"/>
        <v>4</v>
      </c>
      <c r="D2222" s="16">
        <f t="shared" si="176"/>
        <v>2</v>
      </c>
      <c r="E2222" s="16">
        <f t="shared" si="177"/>
        <v>1</v>
      </c>
      <c r="F2222" s="16">
        <f t="shared" si="178"/>
        <v>11</v>
      </c>
      <c r="G2222" s="195">
        <v>2220</v>
      </c>
      <c r="H2222" s="193">
        <v>0.54452029499999999</v>
      </c>
    </row>
    <row r="2223" spans="2:8" x14ac:dyDescent="0.25">
      <c r="B2223" s="192">
        <f t="shared" si="179"/>
        <v>43193.499999994616</v>
      </c>
      <c r="C2223" s="16">
        <f t="shared" si="175"/>
        <v>4</v>
      </c>
      <c r="D2223" s="16">
        <f t="shared" si="176"/>
        <v>2</v>
      </c>
      <c r="E2223" s="16">
        <f t="shared" si="177"/>
        <v>1</v>
      </c>
      <c r="F2223" s="16">
        <f t="shared" si="178"/>
        <v>12</v>
      </c>
      <c r="G2223" s="195">
        <v>2221</v>
      </c>
      <c r="H2223" s="193">
        <v>0.54573860500000004</v>
      </c>
    </row>
    <row r="2224" spans="2:8" x14ac:dyDescent="0.25">
      <c r="B2224" s="192">
        <f t="shared" si="179"/>
        <v>43193.54166666128</v>
      </c>
      <c r="C2224" s="16">
        <f t="shared" si="175"/>
        <v>4</v>
      </c>
      <c r="D2224" s="16">
        <f t="shared" si="176"/>
        <v>2</v>
      </c>
      <c r="E2224" s="16">
        <f t="shared" si="177"/>
        <v>1</v>
      </c>
      <c r="F2224" s="16">
        <f t="shared" si="178"/>
        <v>13</v>
      </c>
      <c r="G2224" s="195">
        <v>2222</v>
      </c>
      <c r="H2224" s="193">
        <v>0.52120029099999998</v>
      </c>
    </row>
    <row r="2225" spans="2:8" x14ac:dyDescent="0.25">
      <c r="B2225" s="192">
        <f t="shared" si="179"/>
        <v>43193.583333327944</v>
      </c>
      <c r="C2225" s="16">
        <f t="shared" si="175"/>
        <v>4</v>
      </c>
      <c r="D2225" s="16">
        <f t="shared" si="176"/>
        <v>2</v>
      </c>
      <c r="E2225" s="16">
        <f t="shared" si="177"/>
        <v>1</v>
      </c>
      <c r="F2225" s="16">
        <f t="shared" si="178"/>
        <v>14</v>
      </c>
      <c r="G2225" s="195">
        <v>2223</v>
      </c>
      <c r="H2225" s="193">
        <v>0.39992665700000002</v>
      </c>
    </row>
    <row r="2226" spans="2:8" x14ac:dyDescent="0.25">
      <c r="B2226" s="192">
        <f t="shared" si="179"/>
        <v>43193.624999994609</v>
      </c>
      <c r="C2226" s="16">
        <f t="shared" si="175"/>
        <v>4</v>
      </c>
      <c r="D2226" s="16">
        <f t="shared" si="176"/>
        <v>2</v>
      </c>
      <c r="E2226" s="16">
        <f t="shared" si="177"/>
        <v>1</v>
      </c>
      <c r="F2226" s="16">
        <f t="shared" si="178"/>
        <v>15</v>
      </c>
      <c r="G2226" s="195">
        <v>2224</v>
      </c>
      <c r="H2226" s="193">
        <v>0.32693962799999998</v>
      </c>
    </row>
    <row r="2227" spans="2:8" x14ac:dyDescent="0.25">
      <c r="B2227" s="192">
        <f t="shared" si="179"/>
        <v>43193.666666661273</v>
      </c>
      <c r="C2227" s="16">
        <f t="shared" si="175"/>
        <v>4</v>
      </c>
      <c r="D2227" s="16">
        <f t="shared" si="176"/>
        <v>2</v>
      </c>
      <c r="E2227" s="16">
        <f t="shared" si="177"/>
        <v>1</v>
      </c>
      <c r="F2227" s="16">
        <f t="shared" si="178"/>
        <v>16</v>
      </c>
      <c r="G2227" s="195">
        <v>2225</v>
      </c>
      <c r="H2227" s="193">
        <v>0.22839498899999999</v>
      </c>
    </row>
    <row r="2228" spans="2:8" x14ac:dyDescent="0.25">
      <c r="B2228" s="192">
        <f t="shared" si="179"/>
        <v>43193.708333327937</v>
      </c>
      <c r="C2228" s="16">
        <f t="shared" si="175"/>
        <v>4</v>
      </c>
      <c r="D2228" s="16">
        <f t="shared" si="176"/>
        <v>2</v>
      </c>
      <c r="E2228" s="16">
        <f t="shared" si="177"/>
        <v>1</v>
      </c>
      <c r="F2228" s="16">
        <f t="shared" si="178"/>
        <v>17</v>
      </c>
      <c r="G2228" s="195">
        <v>2226</v>
      </c>
      <c r="H2228" s="193">
        <v>0.115191179</v>
      </c>
    </row>
    <row r="2229" spans="2:8" x14ac:dyDescent="0.25">
      <c r="B2229" s="192">
        <f t="shared" si="179"/>
        <v>43193.749999994601</v>
      </c>
      <c r="C2229" s="16">
        <f t="shared" si="175"/>
        <v>4</v>
      </c>
      <c r="D2229" s="16">
        <f t="shared" si="176"/>
        <v>2</v>
      </c>
      <c r="E2229" s="16">
        <f t="shared" si="177"/>
        <v>1</v>
      </c>
      <c r="F2229" s="16">
        <f t="shared" si="178"/>
        <v>18</v>
      </c>
      <c r="G2229" s="195">
        <v>2227</v>
      </c>
      <c r="H2229" s="193">
        <v>1.6946743E-2</v>
      </c>
    </row>
    <row r="2230" spans="2:8" x14ac:dyDescent="0.25">
      <c r="B2230" s="192">
        <f t="shared" si="179"/>
        <v>43193.791666661265</v>
      </c>
      <c r="C2230" s="16">
        <f t="shared" si="175"/>
        <v>4</v>
      </c>
      <c r="D2230" s="16">
        <f t="shared" si="176"/>
        <v>2</v>
      </c>
      <c r="E2230" s="16">
        <f t="shared" si="177"/>
        <v>1</v>
      </c>
      <c r="F2230" s="16">
        <f t="shared" si="178"/>
        <v>19</v>
      </c>
      <c r="G2230" s="195">
        <v>2228</v>
      </c>
      <c r="H2230" s="193">
        <v>0</v>
      </c>
    </row>
    <row r="2231" spans="2:8" x14ac:dyDescent="0.25">
      <c r="B2231" s="192">
        <f t="shared" si="179"/>
        <v>43193.83333332793</v>
      </c>
      <c r="C2231" s="16">
        <f t="shared" si="175"/>
        <v>4</v>
      </c>
      <c r="D2231" s="16">
        <f t="shared" si="176"/>
        <v>2</v>
      </c>
      <c r="E2231" s="16">
        <f t="shared" si="177"/>
        <v>1</v>
      </c>
      <c r="F2231" s="16">
        <f t="shared" si="178"/>
        <v>20</v>
      </c>
      <c r="G2231" s="195">
        <v>2229</v>
      </c>
      <c r="H2231" s="193">
        <v>0</v>
      </c>
    </row>
    <row r="2232" spans="2:8" x14ac:dyDescent="0.25">
      <c r="B2232" s="192">
        <f t="shared" si="179"/>
        <v>43193.874999994594</v>
      </c>
      <c r="C2232" s="16">
        <f t="shared" si="175"/>
        <v>4</v>
      </c>
      <c r="D2232" s="16">
        <f t="shared" si="176"/>
        <v>2</v>
      </c>
      <c r="E2232" s="16">
        <f t="shared" si="177"/>
        <v>1</v>
      </c>
      <c r="F2232" s="16">
        <f t="shared" si="178"/>
        <v>21</v>
      </c>
      <c r="G2232" s="195">
        <v>2230</v>
      </c>
      <c r="H2232" s="193">
        <v>0</v>
      </c>
    </row>
    <row r="2233" spans="2:8" x14ac:dyDescent="0.25">
      <c r="B2233" s="192">
        <f t="shared" si="179"/>
        <v>43193.916666661258</v>
      </c>
      <c r="C2233" s="16">
        <f t="shared" si="175"/>
        <v>4</v>
      </c>
      <c r="D2233" s="16">
        <f t="shared" si="176"/>
        <v>2</v>
      </c>
      <c r="E2233" s="16">
        <f t="shared" si="177"/>
        <v>1</v>
      </c>
      <c r="F2233" s="16">
        <f t="shared" si="178"/>
        <v>22</v>
      </c>
      <c r="G2233" s="195">
        <v>2231</v>
      </c>
      <c r="H2233" s="193">
        <v>0</v>
      </c>
    </row>
    <row r="2234" spans="2:8" x14ac:dyDescent="0.25">
      <c r="B2234" s="192">
        <f t="shared" si="179"/>
        <v>43193.958333327922</v>
      </c>
      <c r="C2234" s="16">
        <f t="shared" si="175"/>
        <v>4</v>
      </c>
      <c r="D2234" s="16">
        <f t="shared" si="176"/>
        <v>2</v>
      </c>
      <c r="E2234" s="16">
        <f t="shared" si="177"/>
        <v>1</v>
      </c>
      <c r="F2234" s="16">
        <f t="shared" si="178"/>
        <v>23</v>
      </c>
      <c r="G2234" s="195">
        <v>2232</v>
      </c>
      <c r="H2234" s="193">
        <v>0</v>
      </c>
    </row>
    <row r="2235" spans="2:8" x14ac:dyDescent="0.25">
      <c r="B2235" s="192">
        <f t="shared" si="179"/>
        <v>43193.999999994587</v>
      </c>
      <c r="C2235" s="16">
        <f t="shared" si="175"/>
        <v>4</v>
      </c>
      <c r="D2235" s="16">
        <f t="shared" si="176"/>
        <v>3</v>
      </c>
      <c r="E2235" s="16">
        <f t="shared" si="177"/>
        <v>1</v>
      </c>
      <c r="F2235" s="16">
        <f t="shared" si="178"/>
        <v>0</v>
      </c>
      <c r="G2235" s="195">
        <v>2233</v>
      </c>
      <c r="H2235" s="193">
        <v>0</v>
      </c>
    </row>
    <row r="2236" spans="2:8" x14ac:dyDescent="0.25">
      <c r="B2236" s="192">
        <f t="shared" si="179"/>
        <v>43194.041666661251</v>
      </c>
      <c r="C2236" s="16">
        <f t="shared" si="175"/>
        <v>4</v>
      </c>
      <c r="D2236" s="16">
        <f t="shared" si="176"/>
        <v>3</v>
      </c>
      <c r="E2236" s="16">
        <f t="shared" si="177"/>
        <v>1</v>
      </c>
      <c r="F2236" s="16">
        <f t="shared" si="178"/>
        <v>1</v>
      </c>
      <c r="G2236" s="195">
        <v>2234</v>
      </c>
      <c r="H2236" s="193">
        <v>0</v>
      </c>
    </row>
    <row r="2237" spans="2:8" x14ac:dyDescent="0.25">
      <c r="B2237" s="192">
        <f t="shared" si="179"/>
        <v>43194.083333327915</v>
      </c>
      <c r="C2237" s="16">
        <f t="shared" si="175"/>
        <v>4</v>
      </c>
      <c r="D2237" s="16">
        <f t="shared" si="176"/>
        <v>3</v>
      </c>
      <c r="E2237" s="16">
        <f t="shared" si="177"/>
        <v>1</v>
      </c>
      <c r="F2237" s="16">
        <f t="shared" si="178"/>
        <v>2</v>
      </c>
      <c r="G2237" s="195">
        <v>2235</v>
      </c>
      <c r="H2237" s="193">
        <v>0</v>
      </c>
    </row>
    <row r="2238" spans="2:8" x14ac:dyDescent="0.25">
      <c r="B2238" s="192">
        <f t="shared" si="179"/>
        <v>43194.124999994579</v>
      </c>
      <c r="C2238" s="16">
        <f t="shared" si="175"/>
        <v>4</v>
      </c>
      <c r="D2238" s="16">
        <f t="shared" si="176"/>
        <v>3</v>
      </c>
      <c r="E2238" s="16">
        <f t="shared" si="177"/>
        <v>1</v>
      </c>
      <c r="F2238" s="16">
        <f t="shared" si="178"/>
        <v>3</v>
      </c>
      <c r="G2238" s="195">
        <v>2236</v>
      </c>
      <c r="H2238" s="193">
        <v>0</v>
      </c>
    </row>
    <row r="2239" spans="2:8" x14ac:dyDescent="0.25">
      <c r="B2239" s="192">
        <f t="shared" si="179"/>
        <v>43194.166666661244</v>
      </c>
      <c r="C2239" s="16">
        <f t="shared" si="175"/>
        <v>4</v>
      </c>
      <c r="D2239" s="16">
        <f t="shared" si="176"/>
        <v>3</v>
      </c>
      <c r="E2239" s="16">
        <f t="shared" si="177"/>
        <v>1</v>
      </c>
      <c r="F2239" s="16">
        <f t="shared" si="178"/>
        <v>4</v>
      </c>
      <c r="G2239" s="195">
        <v>2237</v>
      </c>
      <c r="H2239" s="193">
        <v>0</v>
      </c>
    </row>
    <row r="2240" spans="2:8" x14ac:dyDescent="0.25">
      <c r="B2240" s="192">
        <f t="shared" si="179"/>
        <v>43194.208333327908</v>
      </c>
      <c r="C2240" s="16">
        <f t="shared" si="175"/>
        <v>4</v>
      </c>
      <c r="D2240" s="16">
        <f t="shared" si="176"/>
        <v>3</v>
      </c>
      <c r="E2240" s="16">
        <f t="shared" si="177"/>
        <v>1</v>
      </c>
      <c r="F2240" s="16">
        <f t="shared" si="178"/>
        <v>5</v>
      </c>
      <c r="G2240" s="195">
        <v>2238</v>
      </c>
      <c r="H2240" s="193">
        <v>1.7248E-4</v>
      </c>
    </row>
    <row r="2241" spans="2:8" x14ac:dyDescent="0.25">
      <c r="B2241" s="192">
        <f t="shared" si="179"/>
        <v>43194.249999994572</v>
      </c>
      <c r="C2241" s="16">
        <f t="shared" si="175"/>
        <v>4</v>
      </c>
      <c r="D2241" s="16">
        <f t="shared" si="176"/>
        <v>3</v>
      </c>
      <c r="E2241" s="16">
        <f t="shared" si="177"/>
        <v>1</v>
      </c>
      <c r="F2241" s="16">
        <f t="shared" si="178"/>
        <v>6</v>
      </c>
      <c r="G2241" s="195">
        <v>2239</v>
      </c>
      <c r="H2241" s="193">
        <v>2.247062E-2</v>
      </c>
    </row>
    <row r="2242" spans="2:8" x14ac:dyDescent="0.25">
      <c r="B2242" s="192">
        <f t="shared" si="179"/>
        <v>43194.291666661236</v>
      </c>
      <c r="C2242" s="16">
        <f t="shared" si="175"/>
        <v>4</v>
      </c>
      <c r="D2242" s="16">
        <f t="shared" si="176"/>
        <v>3</v>
      </c>
      <c r="E2242" s="16">
        <f t="shared" si="177"/>
        <v>1</v>
      </c>
      <c r="F2242" s="16">
        <f t="shared" si="178"/>
        <v>7</v>
      </c>
      <c r="G2242" s="195">
        <v>2240</v>
      </c>
      <c r="H2242" s="193">
        <v>0.113590806</v>
      </c>
    </row>
    <row r="2243" spans="2:8" x14ac:dyDescent="0.25">
      <c r="B2243" s="192">
        <f t="shared" si="179"/>
        <v>43194.333333327901</v>
      </c>
      <c r="C2243" s="16">
        <f t="shared" si="175"/>
        <v>4</v>
      </c>
      <c r="D2243" s="16">
        <f t="shared" si="176"/>
        <v>3</v>
      </c>
      <c r="E2243" s="16">
        <f t="shared" si="177"/>
        <v>1</v>
      </c>
      <c r="F2243" s="16">
        <f t="shared" si="178"/>
        <v>8</v>
      </c>
      <c r="G2243" s="195">
        <v>2241</v>
      </c>
      <c r="H2243" s="193">
        <v>0.24453913699999999</v>
      </c>
    </row>
    <row r="2244" spans="2:8" x14ac:dyDescent="0.25">
      <c r="B2244" s="192">
        <f t="shared" si="179"/>
        <v>43194.374999994565</v>
      </c>
      <c r="C2244" s="16">
        <f t="shared" ref="C2244:C2307" si="180">MONTH(B2244)</f>
        <v>4</v>
      </c>
      <c r="D2244" s="16">
        <f t="shared" ref="D2244:D2307" si="181">WEEKDAY(B2244,2)</f>
        <v>3</v>
      </c>
      <c r="E2244" s="16">
        <f t="shared" ref="E2244:E2307" si="182">IF(D2244&lt;6,1,2)</f>
        <v>1</v>
      </c>
      <c r="F2244" s="16">
        <f t="shared" ref="F2244:F2307" si="183">HOUR(B2244)</f>
        <v>9</v>
      </c>
      <c r="G2244" s="195">
        <v>2242</v>
      </c>
      <c r="H2244" s="193">
        <v>0.378159733</v>
      </c>
    </row>
    <row r="2245" spans="2:8" x14ac:dyDescent="0.25">
      <c r="B2245" s="192">
        <f t="shared" ref="B2245:B2308" si="184">B2244+1/24</f>
        <v>43194.416666661229</v>
      </c>
      <c r="C2245" s="16">
        <f t="shared" si="180"/>
        <v>4</v>
      </c>
      <c r="D2245" s="16">
        <f t="shared" si="181"/>
        <v>3</v>
      </c>
      <c r="E2245" s="16">
        <f t="shared" si="182"/>
        <v>1</v>
      </c>
      <c r="F2245" s="16">
        <f t="shared" si="183"/>
        <v>10</v>
      </c>
      <c r="G2245" s="195">
        <v>2243</v>
      </c>
      <c r="H2245" s="193">
        <v>0.451724556</v>
      </c>
    </row>
    <row r="2246" spans="2:8" x14ac:dyDescent="0.25">
      <c r="B2246" s="192">
        <f t="shared" si="184"/>
        <v>43194.458333327893</v>
      </c>
      <c r="C2246" s="16">
        <f t="shared" si="180"/>
        <v>4</v>
      </c>
      <c r="D2246" s="16">
        <f t="shared" si="181"/>
        <v>3</v>
      </c>
      <c r="E2246" s="16">
        <f t="shared" si="182"/>
        <v>1</v>
      </c>
      <c r="F2246" s="16">
        <f t="shared" si="183"/>
        <v>11</v>
      </c>
      <c r="G2246" s="195">
        <v>2244</v>
      </c>
      <c r="H2246" s="193">
        <v>0.45851415200000001</v>
      </c>
    </row>
    <row r="2247" spans="2:8" x14ac:dyDescent="0.25">
      <c r="B2247" s="192">
        <f t="shared" si="184"/>
        <v>43194.499999994558</v>
      </c>
      <c r="C2247" s="16">
        <f t="shared" si="180"/>
        <v>4</v>
      </c>
      <c r="D2247" s="16">
        <f t="shared" si="181"/>
        <v>3</v>
      </c>
      <c r="E2247" s="16">
        <f t="shared" si="182"/>
        <v>1</v>
      </c>
      <c r="F2247" s="16">
        <f t="shared" si="183"/>
        <v>12</v>
      </c>
      <c r="G2247" s="195">
        <v>2245</v>
      </c>
      <c r="H2247" s="193">
        <v>0.46859995799999998</v>
      </c>
    </row>
    <row r="2248" spans="2:8" x14ac:dyDescent="0.25">
      <c r="B2248" s="192">
        <f t="shared" si="184"/>
        <v>43194.541666661222</v>
      </c>
      <c r="C2248" s="16">
        <f t="shared" si="180"/>
        <v>4</v>
      </c>
      <c r="D2248" s="16">
        <f t="shared" si="181"/>
        <v>3</v>
      </c>
      <c r="E2248" s="16">
        <f t="shared" si="182"/>
        <v>1</v>
      </c>
      <c r="F2248" s="16">
        <f t="shared" si="183"/>
        <v>13</v>
      </c>
      <c r="G2248" s="195">
        <v>2246</v>
      </c>
      <c r="H2248" s="193">
        <v>0.45932019600000001</v>
      </c>
    </row>
    <row r="2249" spans="2:8" x14ac:dyDescent="0.25">
      <c r="B2249" s="192">
        <f t="shared" si="184"/>
        <v>43194.583333327886</v>
      </c>
      <c r="C2249" s="16">
        <f t="shared" si="180"/>
        <v>4</v>
      </c>
      <c r="D2249" s="16">
        <f t="shared" si="181"/>
        <v>3</v>
      </c>
      <c r="E2249" s="16">
        <f t="shared" si="182"/>
        <v>1</v>
      </c>
      <c r="F2249" s="16">
        <f t="shared" si="183"/>
        <v>14</v>
      </c>
      <c r="G2249" s="195">
        <v>2247</v>
      </c>
      <c r="H2249" s="193">
        <v>0.398887673</v>
      </c>
    </row>
    <row r="2250" spans="2:8" x14ac:dyDescent="0.25">
      <c r="B2250" s="192">
        <f t="shared" si="184"/>
        <v>43194.62499999455</v>
      </c>
      <c r="C2250" s="16">
        <f t="shared" si="180"/>
        <v>4</v>
      </c>
      <c r="D2250" s="16">
        <f t="shared" si="181"/>
        <v>3</v>
      </c>
      <c r="E2250" s="16">
        <f t="shared" si="182"/>
        <v>1</v>
      </c>
      <c r="F2250" s="16">
        <f t="shared" si="183"/>
        <v>15</v>
      </c>
      <c r="G2250" s="195">
        <v>2248</v>
      </c>
      <c r="H2250" s="193">
        <v>0.32973702999999999</v>
      </c>
    </row>
    <row r="2251" spans="2:8" x14ac:dyDescent="0.25">
      <c r="B2251" s="192">
        <f t="shared" si="184"/>
        <v>43194.666666661215</v>
      </c>
      <c r="C2251" s="16">
        <f t="shared" si="180"/>
        <v>4</v>
      </c>
      <c r="D2251" s="16">
        <f t="shared" si="181"/>
        <v>3</v>
      </c>
      <c r="E2251" s="16">
        <f t="shared" si="182"/>
        <v>1</v>
      </c>
      <c r="F2251" s="16">
        <f t="shared" si="183"/>
        <v>16</v>
      </c>
      <c r="G2251" s="195">
        <v>2249</v>
      </c>
      <c r="H2251" s="193">
        <v>0.250774412</v>
      </c>
    </row>
    <row r="2252" spans="2:8" x14ac:dyDescent="0.25">
      <c r="B2252" s="192">
        <f t="shared" si="184"/>
        <v>43194.708333327879</v>
      </c>
      <c r="C2252" s="16">
        <f t="shared" si="180"/>
        <v>4</v>
      </c>
      <c r="D2252" s="16">
        <f t="shared" si="181"/>
        <v>3</v>
      </c>
      <c r="E2252" s="16">
        <f t="shared" si="182"/>
        <v>1</v>
      </c>
      <c r="F2252" s="16">
        <f t="shared" si="183"/>
        <v>17</v>
      </c>
      <c r="G2252" s="195">
        <v>2250</v>
      </c>
      <c r="H2252" s="193">
        <v>0.13939859399999999</v>
      </c>
    </row>
    <row r="2253" spans="2:8" x14ac:dyDescent="0.25">
      <c r="B2253" s="192">
        <f t="shared" si="184"/>
        <v>43194.749999994543</v>
      </c>
      <c r="C2253" s="16">
        <f t="shared" si="180"/>
        <v>4</v>
      </c>
      <c r="D2253" s="16">
        <f t="shared" si="181"/>
        <v>3</v>
      </c>
      <c r="E2253" s="16">
        <f t="shared" si="182"/>
        <v>1</v>
      </c>
      <c r="F2253" s="16">
        <f t="shared" si="183"/>
        <v>18</v>
      </c>
      <c r="G2253" s="195">
        <v>2251</v>
      </c>
      <c r="H2253" s="193">
        <v>2.1591885000000002E-2</v>
      </c>
    </row>
    <row r="2254" spans="2:8" x14ac:dyDescent="0.25">
      <c r="B2254" s="192">
        <f t="shared" si="184"/>
        <v>43194.791666661207</v>
      </c>
      <c r="C2254" s="16">
        <f t="shared" si="180"/>
        <v>4</v>
      </c>
      <c r="D2254" s="16">
        <f t="shared" si="181"/>
        <v>3</v>
      </c>
      <c r="E2254" s="16">
        <f t="shared" si="182"/>
        <v>1</v>
      </c>
      <c r="F2254" s="16">
        <f t="shared" si="183"/>
        <v>19</v>
      </c>
      <c r="G2254" s="195">
        <v>2252</v>
      </c>
      <c r="H2254" s="193">
        <v>0</v>
      </c>
    </row>
    <row r="2255" spans="2:8" x14ac:dyDescent="0.25">
      <c r="B2255" s="192">
        <f t="shared" si="184"/>
        <v>43194.833333327872</v>
      </c>
      <c r="C2255" s="16">
        <f t="shared" si="180"/>
        <v>4</v>
      </c>
      <c r="D2255" s="16">
        <f t="shared" si="181"/>
        <v>3</v>
      </c>
      <c r="E2255" s="16">
        <f t="shared" si="182"/>
        <v>1</v>
      </c>
      <c r="F2255" s="16">
        <f t="shared" si="183"/>
        <v>20</v>
      </c>
      <c r="G2255" s="195">
        <v>2253</v>
      </c>
      <c r="H2255" s="193">
        <v>0</v>
      </c>
    </row>
    <row r="2256" spans="2:8" x14ac:dyDescent="0.25">
      <c r="B2256" s="192">
        <f t="shared" si="184"/>
        <v>43194.874999994536</v>
      </c>
      <c r="C2256" s="16">
        <f t="shared" si="180"/>
        <v>4</v>
      </c>
      <c r="D2256" s="16">
        <f t="shared" si="181"/>
        <v>3</v>
      </c>
      <c r="E2256" s="16">
        <f t="shared" si="182"/>
        <v>1</v>
      </c>
      <c r="F2256" s="16">
        <f t="shared" si="183"/>
        <v>21</v>
      </c>
      <c r="G2256" s="195">
        <v>2254</v>
      </c>
      <c r="H2256" s="193">
        <v>0</v>
      </c>
    </row>
    <row r="2257" spans="2:8" x14ac:dyDescent="0.25">
      <c r="B2257" s="192">
        <f t="shared" si="184"/>
        <v>43194.9166666612</v>
      </c>
      <c r="C2257" s="16">
        <f t="shared" si="180"/>
        <v>4</v>
      </c>
      <c r="D2257" s="16">
        <f t="shared" si="181"/>
        <v>3</v>
      </c>
      <c r="E2257" s="16">
        <f t="shared" si="182"/>
        <v>1</v>
      </c>
      <c r="F2257" s="16">
        <f t="shared" si="183"/>
        <v>22</v>
      </c>
      <c r="G2257" s="195">
        <v>2255</v>
      </c>
      <c r="H2257" s="193">
        <v>0</v>
      </c>
    </row>
    <row r="2258" spans="2:8" x14ac:dyDescent="0.25">
      <c r="B2258" s="192">
        <f t="shared" si="184"/>
        <v>43194.958333327864</v>
      </c>
      <c r="C2258" s="16">
        <f t="shared" si="180"/>
        <v>4</v>
      </c>
      <c r="D2258" s="16">
        <f t="shared" si="181"/>
        <v>3</v>
      </c>
      <c r="E2258" s="16">
        <f t="shared" si="182"/>
        <v>1</v>
      </c>
      <c r="F2258" s="16">
        <f t="shared" si="183"/>
        <v>23</v>
      </c>
      <c r="G2258" s="195">
        <v>2256</v>
      </c>
      <c r="H2258" s="193">
        <v>0</v>
      </c>
    </row>
    <row r="2259" spans="2:8" x14ac:dyDescent="0.25">
      <c r="B2259" s="192">
        <f t="shared" si="184"/>
        <v>43194.999999994528</v>
      </c>
      <c r="C2259" s="16">
        <f t="shared" si="180"/>
        <v>4</v>
      </c>
      <c r="D2259" s="16">
        <f t="shared" si="181"/>
        <v>4</v>
      </c>
      <c r="E2259" s="16">
        <f t="shared" si="182"/>
        <v>1</v>
      </c>
      <c r="F2259" s="16">
        <f t="shared" si="183"/>
        <v>0</v>
      </c>
      <c r="G2259" s="195">
        <v>2257</v>
      </c>
      <c r="H2259" s="193">
        <v>0</v>
      </c>
    </row>
    <row r="2260" spans="2:8" x14ac:dyDescent="0.25">
      <c r="B2260" s="192">
        <f t="shared" si="184"/>
        <v>43195.041666661193</v>
      </c>
      <c r="C2260" s="16">
        <f t="shared" si="180"/>
        <v>4</v>
      </c>
      <c r="D2260" s="16">
        <f t="shared" si="181"/>
        <v>4</v>
      </c>
      <c r="E2260" s="16">
        <f t="shared" si="182"/>
        <v>1</v>
      </c>
      <c r="F2260" s="16">
        <f t="shared" si="183"/>
        <v>1</v>
      </c>
      <c r="G2260" s="195">
        <v>2258</v>
      </c>
      <c r="H2260" s="193">
        <v>0</v>
      </c>
    </row>
    <row r="2261" spans="2:8" x14ac:dyDescent="0.25">
      <c r="B2261" s="192">
        <f t="shared" si="184"/>
        <v>43195.083333327857</v>
      </c>
      <c r="C2261" s="16">
        <f t="shared" si="180"/>
        <v>4</v>
      </c>
      <c r="D2261" s="16">
        <f t="shared" si="181"/>
        <v>4</v>
      </c>
      <c r="E2261" s="16">
        <f t="shared" si="182"/>
        <v>1</v>
      </c>
      <c r="F2261" s="16">
        <f t="shared" si="183"/>
        <v>2</v>
      </c>
      <c r="G2261" s="195">
        <v>2259</v>
      </c>
      <c r="H2261" s="193">
        <v>0</v>
      </c>
    </row>
    <row r="2262" spans="2:8" x14ac:dyDescent="0.25">
      <c r="B2262" s="192">
        <f t="shared" si="184"/>
        <v>43195.124999994521</v>
      </c>
      <c r="C2262" s="16">
        <f t="shared" si="180"/>
        <v>4</v>
      </c>
      <c r="D2262" s="16">
        <f t="shared" si="181"/>
        <v>4</v>
      </c>
      <c r="E2262" s="16">
        <f t="shared" si="182"/>
        <v>1</v>
      </c>
      <c r="F2262" s="16">
        <f t="shared" si="183"/>
        <v>3</v>
      </c>
      <c r="G2262" s="195">
        <v>2260</v>
      </c>
      <c r="H2262" s="193">
        <v>0</v>
      </c>
    </row>
    <row r="2263" spans="2:8" x14ac:dyDescent="0.25">
      <c r="B2263" s="192">
        <f t="shared" si="184"/>
        <v>43195.166666661185</v>
      </c>
      <c r="C2263" s="16">
        <f t="shared" si="180"/>
        <v>4</v>
      </c>
      <c r="D2263" s="16">
        <f t="shared" si="181"/>
        <v>4</v>
      </c>
      <c r="E2263" s="16">
        <f t="shared" si="182"/>
        <v>1</v>
      </c>
      <c r="F2263" s="16">
        <f t="shared" si="183"/>
        <v>4</v>
      </c>
      <c r="G2263" s="195">
        <v>2261</v>
      </c>
      <c r="H2263" s="193">
        <v>0</v>
      </c>
    </row>
    <row r="2264" spans="2:8" x14ac:dyDescent="0.25">
      <c r="B2264" s="192">
        <f t="shared" si="184"/>
        <v>43195.20833332785</v>
      </c>
      <c r="C2264" s="16">
        <f t="shared" si="180"/>
        <v>4</v>
      </c>
      <c r="D2264" s="16">
        <f t="shared" si="181"/>
        <v>4</v>
      </c>
      <c r="E2264" s="16">
        <f t="shared" si="182"/>
        <v>1</v>
      </c>
      <c r="F2264" s="16">
        <f t="shared" si="183"/>
        <v>5</v>
      </c>
      <c r="G2264" s="195">
        <v>2262</v>
      </c>
      <c r="H2264" s="193">
        <v>1.8592599999999999E-4</v>
      </c>
    </row>
    <row r="2265" spans="2:8" x14ac:dyDescent="0.25">
      <c r="B2265" s="192">
        <f t="shared" si="184"/>
        <v>43195.249999994514</v>
      </c>
      <c r="C2265" s="16">
        <f t="shared" si="180"/>
        <v>4</v>
      </c>
      <c r="D2265" s="16">
        <f t="shared" si="181"/>
        <v>4</v>
      </c>
      <c r="E2265" s="16">
        <f t="shared" si="182"/>
        <v>1</v>
      </c>
      <c r="F2265" s="16">
        <f t="shared" si="183"/>
        <v>6</v>
      </c>
      <c r="G2265" s="195">
        <v>2263</v>
      </c>
      <c r="H2265" s="193">
        <v>3.2778730999999998E-2</v>
      </c>
    </row>
    <row r="2266" spans="2:8" x14ac:dyDescent="0.25">
      <c r="B2266" s="192">
        <f t="shared" si="184"/>
        <v>43195.291666661178</v>
      </c>
      <c r="C2266" s="16">
        <f t="shared" si="180"/>
        <v>4</v>
      </c>
      <c r="D2266" s="16">
        <f t="shared" si="181"/>
        <v>4</v>
      </c>
      <c r="E2266" s="16">
        <f t="shared" si="182"/>
        <v>1</v>
      </c>
      <c r="F2266" s="16">
        <f t="shared" si="183"/>
        <v>7</v>
      </c>
      <c r="G2266" s="195">
        <v>2264</v>
      </c>
      <c r="H2266" s="193">
        <v>0.16205945999999999</v>
      </c>
    </row>
    <row r="2267" spans="2:8" x14ac:dyDescent="0.25">
      <c r="B2267" s="192">
        <f t="shared" si="184"/>
        <v>43195.333333327842</v>
      </c>
      <c r="C2267" s="16">
        <f t="shared" si="180"/>
        <v>4</v>
      </c>
      <c r="D2267" s="16">
        <f t="shared" si="181"/>
        <v>4</v>
      </c>
      <c r="E2267" s="16">
        <f t="shared" si="182"/>
        <v>1</v>
      </c>
      <c r="F2267" s="16">
        <f t="shared" si="183"/>
        <v>8</v>
      </c>
      <c r="G2267" s="195">
        <v>2265</v>
      </c>
      <c r="H2267" s="193">
        <v>0.32960302200000002</v>
      </c>
    </row>
    <row r="2268" spans="2:8" x14ac:dyDescent="0.25">
      <c r="B2268" s="192">
        <f t="shared" si="184"/>
        <v>43195.374999994507</v>
      </c>
      <c r="C2268" s="16">
        <f t="shared" si="180"/>
        <v>4</v>
      </c>
      <c r="D2268" s="16">
        <f t="shared" si="181"/>
        <v>4</v>
      </c>
      <c r="E2268" s="16">
        <f t="shared" si="182"/>
        <v>1</v>
      </c>
      <c r="F2268" s="16">
        <f t="shared" si="183"/>
        <v>9</v>
      </c>
      <c r="G2268" s="195">
        <v>2266</v>
      </c>
      <c r="H2268" s="193">
        <v>0.48525109999999999</v>
      </c>
    </row>
    <row r="2269" spans="2:8" x14ac:dyDescent="0.25">
      <c r="B2269" s="192">
        <f t="shared" si="184"/>
        <v>43195.416666661171</v>
      </c>
      <c r="C2269" s="16">
        <f t="shared" si="180"/>
        <v>4</v>
      </c>
      <c r="D2269" s="16">
        <f t="shared" si="181"/>
        <v>4</v>
      </c>
      <c r="E2269" s="16">
        <f t="shared" si="182"/>
        <v>1</v>
      </c>
      <c r="F2269" s="16">
        <f t="shared" si="183"/>
        <v>10</v>
      </c>
      <c r="G2269" s="195">
        <v>2267</v>
      </c>
      <c r="H2269" s="193">
        <v>0.58098656299999996</v>
      </c>
    </row>
    <row r="2270" spans="2:8" x14ac:dyDescent="0.25">
      <c r="B2270" s="192">
        <f t="shared" si="184"/>
        <v>43195.458333327835</v>
      </c>
      <c r="C2270" s="16">
        <f t="shared" si="180"/>
        <v>4</v>
      </c>
      <c r="D2270" s="16">
        <f t="shared" si="181"/>
        <v>4</v>
      </c>
      <c r="E2270" s="16">
        <f t="shared" si="182"/>
        <v>1</v>
      </c>
      <c r="F2270" s="16">
        <f t="shared" si="183"/>
        <v>11</v>
      </c>
      <c r="G2270" s="195">
        <v>2268</v>
      </c>
      <c r="H2270" s="193">
        <v>0.61570063399999997</v>
      </c>
    </row>
    <row r="2271" spans="2:8" x14ac:dyDescent="0.25">
      <c r="B2271" s="192">
        <f t="shared" si="184"/>
        <v>43195.499999994499</v>
      </c>
      <c r="C2271" s="16">
        <f t="shared" si="180"/>
        <v>4</v>
      </c>
      <c r="D2271" s="16">
        <f t="shared" si="181"/>
        <v>4</v>
      </c>
      <c r="E2271" s="16">
        <f t="shared" si="182"/>
        <v>1</v>
      </c>
      <c r="F2271" s="16">
        <f t="shared" si="183"/>
        <v>12</v>
      </c>
      <c r="G2271" s="195">
        <v>2269</v>
      </c>
      <c r="H2271" s="193">
        <v>0.63277686099999997</v>
      </c>
    </row>
    <row r="2272" spans="2:8" x14ac:dyDescent="0.25">
      <c r="B2272" s="192">
        <f t="shared" si="184"/>
        <v>43195.541666661164</v>
      </c>
      <c r="C2272" s="16">
        <f t="shared" si="180"/>
        <v>4</v>
      </c>
      <c r="D2272" s="16">
        <f t="shared" si="181"/>
        <v>4</v>
      </c>
      <c r="E2272" s="16">
        <f t="shared" si="182"/>
        <v>1</v>
      </c>
      <c r="F2272" s="16">
        <f t="shared" si="183"/>
        <v>13</v>
      </c>
      <c r="G2272" s="195">
        <v>2270</v>
      </c>
      <c r="H2272" s="193">
        <v>0.57594801500000004</v>
      </c>
    </row>
    <row r="2273" spans="2:8" x14ac:dyDescent="0.25">
      <c r="B2273" s="192">
        <f t="shared" si="184"/>
        <v>43195.583333327828</v>
      </c>
      <c r="C2273" s="16">
        <f t="shared" si="180"/>
        <v>4</v>
      </c>
      <c r="D2273" s="16">
        <f t="shared" si="181"/>
        <v>4</v>
      </c>
      <c r="E2273" s="16">
        <f t="shared" si="182"/>
        <v>1</v>
      </c>
      <c r="F2273" s="16">
        <f t="shared" si="183"/>
        <v>14</v>
      </c>
      <c r="G2273" s="195">
        <v>2271</v>
      </c>
      <c r="H2273" s="193">
        <v>0.51620370800000004</v>
      </c>
    </row>
    <row r="2274" spans="2:8" x14ac:dyDescent="0.25">
      <c r="B2274" s="192">
        <f t="shared" si="184"/>
        <v>43195.624999994492</v>
      </c>
      <c r="C2274" s="16">
        <f t="shared" si="180"/>
        <v>4</v>
      </c>
      <c r="D2274" s="16">
        <f t="shared" si="181"/>
        <v>4</v>
      </c>
      <c r="E2274" s="16">
        <f t="shared" si="182"/>
        <v>1</v>
      </c>
      <c r="F2274" s="16">
        <f t="shared" si="183"/>
        <v>15</v>
      </c>
      <c r="G2274" s="195">
        <v>2272</v>
      </c>
      <c r="H2274" s="193">
        <v>0.404805525</v>
      </c>
    </row>
    <row r="2275" spans="2:8" x14ac:dyDescent="0.25">
      <c r="B2275" s="192">
        <f t="shared" si="184"/>
        <v>43195.666666661156</v>
      </c>
      <c r="C2275" s="16">
        <f t="shared" si="180"/>
        <v>4</v>
      </c>
      <c r="D2275" s="16">
        <f t="shared" si="181"/>
        <v>4</v>
      </c>
      <c r="E2275" s="16">
        <f t="shared" si="182"/>
        <v>1</v>
      </c>
      <c r="F2275" s="16">
        <f t="shared" si="183"/>
        <v>16</v>
      </c>
      <c r="G2275" s="195">
        <v>2273</v>
      </c>
      <c r="H2275" s="193">
        <v>0.29062521699999999</v>
      </c>
    </row>
    <row r="2276" spans="2:8" x14ac:dyDescent="0.25">
      <c r="B2276" s="192">
        <f t="shared" si="184"/>
        <v>43195.708333327821</v>
      </c>
      <c r="C2276" s="16">
        <f t="shared" si="180"/>
        <v>4</v>
      </c>
      <c r="D2276" s="16">
        <f t="shared" si="181"/>
        <v>4</v>
      </c>
      <c r="E2276" s="16">
        <f t="shared" si="182"/>
        <v>1</v>
      </c>
      <c r="F2276" s="16">
        <f t="shared" si="183"/>
        <v>17</v>
      </c>
      <c r="G2276" s="195">
        <v>2274</v>
      </c>
      <c r="H2276" s="193">
        <v>0.15729484399999999</v>
      </c>
    </row>
    <row r="2277" spans="2:8" x14ac:dyDescent="0.25">
      <c r="B2277" s="192">
        <f t="shared" si="184"/>
        <v>43195.749999994485</v>
      </c>
      <c r="C2277" s="16">
        <f t="shared" si="180"/>
        <v>4</v>
      </c>
      <c r="D2277" s="16">
        <f t="shared" si="181"/>
        <v>4</v>
      </c>
      <c r="E2277" s="16">
        <f t="shared" si="182"/>
        <v>1</v>
      </c>
      <c r="F2277" s="16">
        <f t="shared" si="183"/>
        <v>18</v>
      </c>
      <c r="G2277" s="195">
        <v>2275</v>
      </c>
      <c r="H2277" s="193">
        <v>2.5688181000000001E-2</v>
      </c>
    </row>
    <row r="2278" spans="2:8" x14ac:dyDescent="0.25">
      <c r="B2278" s="192">
        <f t="shared" si="184"/>
        <v>43195.791666661149</v>
      </c>
      <c r="C2278" s="16">
        <f t="shared" si="180"/>
        <v>4</v>
      </c>
      <c r="D2278" s="16">
        <f t="shared" si="181"/>
        <v>4</v>
      </c>
      <c r="E2278" s="16">
        <f t="shared" si="182"/>
        <v>1</v>
      </c>
      <c r="F2278" s="16">
        <f t="shared" si="183"/>
        <v>19</v>
      </c>
      <c r="G2278" s="195">
        <v>2276</v>
      </c>
      <c r="H2278" s="193">
        <v>0</v>
      </c>
    </row>
    <row r="2279" spans="2:8" x14ac:dyDescent="0.25">
      <c r="B2279" s="192">
        <f t="shared" si="184"/>
        <v>43195.833333327813</v>
      </c>
      <c r="C2279" s="16">
        <f t="shared" si="180"/>
        <v>4</v>
      </c>
      <c r="D2279" s="16">
        <f t="shared" si="181"/>
        <v>4</v>
      </c>
      <c r="E2279" s="16">
        <f t="shared" si="182"/>
        <v>1</v>
      </c>
      <c r="F2279" s="16">
        <f t="shared" si="183"/>
        <v>20</v>
      </c>
      <c r="G2279" s="195">
        <v>2277</v>
      </c>
      <c r="H2279" s="193">
        <v>0</v>
      </c>
    </row>
    <row r="2280" spans="2:8" x14ac:dyDescent="0.25">
      <c r="B2280" s="192">
        <f t="shared" si="184"/>
        <v>43195.874999994478</v>
      </c>
      <c r="C2280" s="16">
        <f t="shared" si="180"/>
        <v>4</v>
      </c>
      <c r="D2280" s="16">
        <f t="shared" si="181"/>
        <v>4</v>
      </c>
      <c r="E2280" s="16">
        <f t="shared" si="182"/>
        <v>1</v>
      </c>
      <c r="F2280" s="16">
        <f t="shared" si="183"/>
        <v>21</v>
      </c>
      <c r="G2280" s="195">
        <v>2278</v>
      </c>
      <c r="H2280" s="193">
        <v>0</v>
      </c>
    </row>
    <row r="2281" spans="2:8" x14ac:dyDescent="0.25">
      <c r="B2281" s="192">
        <f t="shared" si="184"/>
        <v>43195.916666661142</v>
      </c>
      <c r="C2281" s="16">
        <f t="shared" si="180"/>
        <v>4</v>
      </c>
      <c r="D2281" s="16">
        <f t="shared" si="181"/>
        <v>4</v>
      </c>
      <c r="E2281" s="16">
        <f t="shared" si="182"/>
        <v>1</v>
      </c>
      <c r="F2281" s="16">
        <f t="shared" si="183"/>
        <v>22</v>
      </c>
      <c r="G2281" s="195">
        <v>2279</v>
      </c>
      <c r="H2281" s="193">
        <v>0</v>
      </c>
    </row>
    <row r="2282" spans="2:8" x14ac:dyDescent="0.25">
      <c r="B2282" s="192">
        <f t="shared" si="184"/>
        <v>43195.958333327806</v>
      </c>
      <c r="C2282" s="16">
        <f t="shared" si="180"/>
        <v>4</v>
      </c>
      <c r="D2282" s="16">
        <f t="shared" si="181"/>
        <v>4</v>
      </c>
      <c r="E2282" s="16">
        <f t="shared" si="182"/>
        <v>1</v>
      </c>
      <c r="F2282" s="16">
        <f t="shared" si="183"/>
        <v>23</v>
      </c>
      <c r="G2282" s="195">
        <v>2280</v>
      </c>
      <c r="H2282" s="193">
        <v>0</v>
      </c>
    </row>
    <row r="2283" spans="2:8" x14ac:dyDescent="0.25">
      <c r="B2283" s="192">
        <f t="shared" si="184"/>
        <v>43195.99999999447</v>
      </c>
      <c r="C2283" s="16">
        <f t="shared" si="180"/>
        <v>4</v>
      </c>
      <c r="D2283" s="16">
        <f t="shared" si="181"/>
        <v>5</v>
      </c>
      <c r="E2283" s="16">
        <f t="shared" si="182"/>
        <v>1</v>
      </c>
      <c r="F2283" s="16">
        <f t="shared" si="183"/>
        <v>0</v>
      </c>
      <c r="G2283" s="195">
        <v>2281</v>
      </c>
      <c r="H2283" s="193">
        <v>0</v>
      </c>
    </row>
    <row r="2284" spans="2:8" x14ac:dyDescent="0.25">
      <c r="B2284" s="192">
        <f t="shared" si="184"/>
        <v>43196.041666661135</v>
      </c>
      <c r="C2284" s="16">
        <f t="shared" si="180"/>
        <v>4</v>
      </c>
      <c r="D2284" s="16">
        <f t="shared" si="181"/>
        <v>5</v>
      </c>
      <c r="E2284" s="16">
        <f t="shared" si="182"/>
        <v>1</v>
      </c>
      <c r="F2284" s="16">
        <f t="shared" si="183"/>
        <v>1</v>
      </c>
      <c r="G2284" s="195">
        <v>2282</v>
      </c>
      <c r="H2284" s="193">
        <v>0</v>
      </c>
    </row>
    <row r="2285" spans="2:8" x14ac:dyDescent="0.25">
      <c r="B2285" s="192">
        <f t="shared" si="184"/>
        <v>43196.083333327799</v>
      </c>
      <c r="C2285" s="16">
        <f t="shared" si="180"/>
        <v>4</v>
      </c>
      <c r="D2285" s="16">
        <f t="shared" si="181"/>
        <v>5</v>
      </c>
      <c r="E2285" s="16">
        <f t="shared" si="182"/>
        <v>1</v>
      </c>
      <c r="F2285" s="16">
        <f t="shared" si="183"/>
        <v>2</v>
      </c>
      <c r="G2285" s="195">
        <v>2283</v>
      </c>
      <c r="H2285" s="193">
        <v>0</v>
      </c>
    </row>
    <row r="2286" spans="2:8" x14ac:dyDescent="0.25">
      <c r="B2286" s="192">
        <f t="shared" si="184"/>
        <v>43196.124999994463</v>
      </c>
      <c r="C2286" s="16">
        <f t="shared" si="180"/>
        <v>4</v>
      </c>
      <c r="D2286" s="16">
        <f t="shared" si="181"/>
        <v>5</v>
      </c>
      <c r="E2286" s="16">
        <f t="shared" si="182"/>
        <v>1</v>
      </c>
      <c r="F2286" s="16">
        <f t="shared" si="183"/>
        <v>3</v>
      </c>
      <c r="G2286" s="195">
        <v>2284</v>
      </c>
      <c r="H2286" s="193">
        <v>0</v>
      </c>
    </row>
    <row r="2287" spans="2:8" x14ac:dyDescent="0.25">
      <c r="B2287" s="192">
        <f t="shared" si="184"/>
        <v>43196.166666661127</v>
      </c>
      <c r="C2287" s="16">
        <f t="shared" si="180"/>
        <v>4</v>
      </c>
      <c r="D2287" s="16">
        <f t="shared" si="181"/>
        <v>5</v>
      </c>
      <c r="E2287" s="16">
        <f t="shared" si="182"/>
        <v>1</v>
      </c>
      <c r="F2287" s="16">
        <f t="shared" si="183"/>
        <v>4</v>
      </c>
      <c r="G2287" s="195">
        <v>2285</v>
      </c>
      <c r="H2287" s="193">
        <v>0</v>
      </c>
    </row>
    <row r="2288" spans="2:8" x14ac:dyDescent="0.25">
      <c r="B2288" s="192">
        <f t="shared" si="184"/>
        <v>43196.208333327791</v>
      </c>
      <c r="C2288" s="16">
        <f t="shared" si="180"/>
        <v>4</v>
      </c>
      <c r="D2288" s="16">
        <f t="shared" si="181"/>
        <v>5</v>
      </c>
      <c r="E2288" s="16">
        <f t="shared" si="182"/>
        <v>1</v>
      </c>
      <c r="F2288" s="16">
        <f t="shared" si="183"/>
        <v>5</v>
      </c>
      <c r="G2288" s="195">
        <v>2286</v>
      </c>
      <c r="H2288" s="193">
        <v>1.7920300000000001E-4</v>
      </c>
    </row>
    <row r="2289" spans="2:8" x14ac:dyDescent="0.25">
      <c r="B2289" s="192">
        <f t="shared" si="184"/>
        <v>43196.249999994456</v>
      </c>
      <c r="C2289" s="16">
        <f t="shared" si="180"/>
        <v>4</v>
      </c>
      <c r="D2289" s="16">
        <f t="shared" si="181"/>
        <v>5</v>
      </c>
      <c r="E2289" s="16">
        <f t="shared" si="182"/>
        <v>1</v>
      </c>
      <c r="F2289" s="16">
        <f t="shared" si="183"/>
        <v>6</v>
      </c>
      <c r="G2289" s="195">
        <v>2287</v>
      </c>
      <c r="H2289" s="193">
        <v>3.3500187000000001E-2</v>
      </c>
    </row>
    <row r="2290" spans="2:8" x14ac:dyDescent="0.25">
      <c r="B2290" s="192">
        <f t="shared" si="184"/>
        <v>43196.29166666112</v>
      </c>
      <c r="C2290" s="16">
        <f t="shared" si="180"/>
        <v>4</v>
      </c>
      <c r="D2290" s="16">
        <f t="shared" si="181"/>
        <v>5</v>
      </c>
      <c r="E2290" s="16">
        <f t="shared" si="182"/>
        <v>1</v>
      </c>
      <c r="F2290" s="16">
        <f t="shared" si="183"/>
        <v>7</v>
      </c>
      <c r="G2290" s="195">
        <v>2288</v>
      </c>
      <c r="H2290" s="193">
        <v>0.15801654200000001</v>
      </c>
    </row>
    <row r="2291" spans="2:8" x14ac:dyDescent="0.25">
      <c r="B2291" s="192">
        <f t="shared" si="184"/>
        <v>43196.333333327784</v>
      </c>
      <c r="C2291" s="16">
        <f t="shared" si="180"/>
        <v>4</v>
      </c>
      <c r="D2291" s="16">
        <f t="shared" si="181"/>
        <v>5</v>
      </c>
      <c r="E2291" s="16">
        <f t="shared" si="182"/>
        <v>1</v>
      </c>
      <c r="F2291" s="16">
        <f t="shared" si="183"/>
        <v>8</v>
      </c>
      <c r="G2291" s="195">
        <v>2289</v>
      </c>
      <c r="H2291" s="193">
        <v>0.31110459899999998</v>
      </c>
    </row>
    <row r="2292" spans="2:8" x14ac:dyDescent="0.25">
      <c r="B2292" s="192">
        <f t="shared" si="184"/>
        <v>43196.374999994448</v>
      </c>
      <c r="C2292" s="16">
        <f t="shared" si="180"/>
        <v>4</v>
      </c>
      <c r="D2292" s="16">
        <f t="shared" si="181"/>
        <v>5</v>
      </c>
      <c r="E2292" s="16">
        <f t="shared" si="182"/>
        <v>1</v>
      </c>
      <c r="F2292" s="16">
        <f t="shared" si="183"/>
        <v>9</v>
      </c>
      <c r="G2292" s="195">
        <v>2290</v>
      </c>
      <c r="H2292" s="193">
        <v>0.461082139</v>
      </c>
    </row>
    <row r="2293" spans="2:8" x14ac:dyDescent="0.25">
      <c r="B2293" s="192">
        <f t="shared" si="184"/>
        <v>43196.416666661113</v>
      </c>
      <c r="C2293" s="16">
        <f t="shared" si="180"/>
        <v>4</v>
      </c>
      <c r="D2293" s="16">
        <f t="shared" si="181"/>
        <v>5</v>
      </c>
      <c r="E2293" s="16">
        <f t="shared" si="182"/>
        <v>1</v>
      </c>
      <c r="F2293" s="16">
        <f t="shared" si="183"/>
        <v>10</v>
      </c>
      <c r="G2293" s="195">
        <v>2291</v>
      </c>
      <c r="H2293" s="193">
        <v>0.54759116100000005</v>
      </c>
    </row>
    <row r="2294" spans="2:8" x14ac:dyDescent="0.25">
      <c r="B2294" s="192">
        <f t="shared" si="184"/>
        <v>43196.458333327777</v>
      </c>
      <c r="C2294" s="16">
        <f t="shared" si="180"/>
        <v>4</v>
      </c>
      <c r="D2294" s="16">
        <f t="shared" si="181"/>
        <v>5</v>
      </c>
      <c r="E2294" s="16">
        <f t="shared" si="182"/>
        <v>1</v>
      </c>
      <c r="F2294" s="16">
        <f t="shared" si="183"/>
        <v>11</v>
      </c>
      <c r="G2294" s="195">
        <v>2292</v>
      </c>
      <c r="H2294" s="193">
        <v>0.57639357400000002</v>
      </c>
    </row>
    <row r="2295" spans="2:8" x14ac:dyDescent="0.25">
      <c r="B2295" s="192">
        <f t="shared" si="184"/>
        <v>43196.499999994441</v>
      </c>
      <c r="C2295" s="16">
        <f t="shared" si="180"/>
        <v>4</v>
      </c>
      <c r="D2295" s="16">
        <f t="shared" si="181"/>
        <v>5</v>
      </c>
      <c r="E2295" s="16">
        <f t="shared" si="182"/>
        <v>1</v>
      </c>
      <c r="F2295" s="16">
        <f t="shared" si="183"/>
        <v>12</v>
      </c>
      <c r="G2295" s="195">
        <v>2293</v>
      </c>
      <c r="H2295" s="193">
        <v>0.60340737</v>
      </c>
    </row>
    <row r="2296" spans="2:8" x14ac:dyDescent="0.25">
      <c r="B2296" s="192">
        <f t="shared" si="184"/>
        <v>43196.541666661105</v>
      </c>
      <c r="C2296" s="16">
        <f t="shared" si="180"/>
        <v>4</v>
      </c>
      <c r="D2296" s="16">
        <f t="shared" si="181"/>
        <v>5</v>
      </c>
      <c r="E2296" s="16">
        <f t="shared" si="182"/>
        <v>1</v>
      </c>
      <c r="F2296" s="16">
        <f t="shared" si="183"/>
        <v>13</v>
      </c>
      <c r="G2296" s="195">
        <v>2294</v>
      </c>
      <c r="H2296" s="193">
        <v>0.58740052099999995</v>
      </c>
    </row>
    <row r="2297" spans="2:8" x14ac:dyDescent="0.25">
      <c r="B2297" s="192">
        <f t="shared" si="184"/>
        <v>43196.58333332777</v>
      </c>
      <c r="C2297" s="16">
        <f t="shared" si="180"/>
        <v>4</v>
      </c>
      <c r="D2297" s="16">
        <f t="shared" si="181"/>
        <v>5</v>
      </c>
      <c r="E2297" s="16">
        <f t="shared" si="182"/>
        <v>1</v>
      </c>
      <c r="F2297" s="16">
        <f t="shared" si="183"/>
        <v>14</v>
      </c>
      <c r="G2297" s="195">
        <v>2295</v>
      </c>
      <c r="H2297" s="193">
        <v>0.52628206099999997</v>
      </c>
    </row>
    <row r="2298" spans="2:8" x14ac:dyDescent="0.25">
      <c r="B2298" s="192">
        <f t="shared" si="184"/>
        <v>43196.624999994434</v>
      </c>
      <c r="C2298" s="16">
        <f t="shared" si="180"/>
        <v>4</v>
      </c>
      <c r="D2298" s="16">
        <f t="shared" si="181"/>
        <v>5</v>
      </c>
      <c r="E2298" s="16">
        <f t="shared" si="182"/>
        <v>1</v>
      </c>
      <c r="F2298" s="16">
        <f t="shared" si="183"/>
        <v>15</v>
      </c>
      <c r="G2298" s="195">
        <v>2296</v>
      </c>
      <c r="H2298" s="193">
        <v>0.429707334</v>
      </c>
    </row>
    <row r="2299" spans="2:8" x14ac:dyDescent="0.25">
      <c r="B2299" s="192">
        <f t="shared" si="184"/>
        <v>43196.666666661098</v>
      </c>
      <c r="C2299" s="16">
        <f t="shared" si="180"/>
        <v>4</v>
      </c>
      <c r="D2299" s="16">
        <f t="shared" si="181"/>
        <v>5</v>
      </c>
      <c r="E2299" s="16">
        <f t="shared" si="182"/>
        <v>1</v>
      </c>
      <c r="F2299" s="16">
        <f t="shared" si="183"/>
        <v>16</v>
      </c>
      <c r="G2299" s="195">
        <v>2297</v>
      </c>
      <c r="H2299" s="193">
        <v>0.30855454100000002</v>
      </c>
    </row>
    <row r="2300" spans="2:8" x14ac:dyDescent="0.25">
      <c r="B2300" s="192">
        <f t="shared" si="184"/>
        <v>43196.708333327762</v>
      </c>
      <c r="C2300" s="16">
        <f t="shared" si="180"/>
        <v>4</v>
      </c>
      <c r="D2300" s="16">
        <f t="shared" si="181"/>
        <v>5</v>
      </c>
      <c r="E2300" s="16">
        <f t="shared" si="182"/>
        <v>1</v>
      </c>
      <c r="F2300" s="16">
        <f t="shared" si="183"/>
        <v>17</v>
      </c>
      <c r="G2300" s="195">
        <v>2298</v>
      </c>
      <c r="H2300" s="193">
        <v>0.160805112</v>
      </c>
    </row>
    <row r="2301" spans="2:8" x14ac:dyDescent="0.25">
      <c r="B2301" s="192">
        <f t="shared" si="184"/>
        <v>43196.749999994427</v>
      </c>
      <c r="C2301" s="16">
        <f t="shared" si="180"/>
        <v>4</v>
      </c>
      <c r="D2301" s="16">
        <f t="shared" si="181"/>
        <v>5</v>
      </c>
      <c r="E2301" s="16">
        <f t="shared" si="182"/>
        <v>1</v>
      </c>
      <c r="F2301" s="16">
        <f t="shared" si="183"/>
        <v>18</v>
      </c>
      <c r="G2301" s="195">
        <v>2299</v>
      </c>
      <c r="H2301" s="193">
        <v>2.9024042E-2</v>
      </c>
    </row>
    <row r="2302" spans="2:8" x14ac:dyDescent="0.25">
      <c r="B2302" s="192">
        <f t="shared" si="184"/>
        <v>43196.791666661091</v>
      </c>
      <c r="C2302" s="16">
        <f t="shared" si="180"/>
        <v>4</v>
      </c>
      <c r="D2302" s="16">
        <f t="shared" si="181"/>
        <v>5</v>
      </c>
      <c r="E2302" s="16">
        <f t="shared" si="182"/>
        <v>1</v>
      </c>
      <c r="F2302" s="16">
        <f t="shared" si="183"/>
        <v>19</v>
      </c>
      <c r="G2302" s="195">
        <v>2300</v>
      </c>
      <c r="H2302" s="193">
        <v>0</v>
      </c>
    </row>
    <row r="2303" spans="2:8" x14ac:dyDescent="0.25">
      <c r="B2303" s="192">
        <f t="shared" si="184"/>
        <v>43196.833333327755</v>
      </c>
      <c r="C2303" s="16">
        <f t="shared" si="180"/>
        <v>4</v>
      </c>
      <c r="D2303" s="16">
        <f t="shared" si="181"/>
        <v>5</v>
      </c>
      <c r="E2303" s="16">
        <f t="shared" si="182"/>
        <v>1</v>
      </c>
      <c r="F2303" s="16">
        <f t="shared" si="183"/>
        <v>20</v>
      </c>
      <c r="G2303" s="195">
        <v>2301</v>
      </c>
      <c r="H2303" s="193">
        <v>0</v>
      </c>
    </row>
    <row r="2304" spans="2:8" x14ac:dyDescent="0.25">
      <c r="B2304" s="192">
        <f t="shared" si="184"/>
        <v>43196.874999994419</v>
      </c>
      <c r="C2304" s="16">
        <f t="shared" si="180"/>
        <v>4</v>
      </c>
      <c r="D2304" s="16">
        <f t="shared" si="181"/>
        <v>5</v>
      </c>
      <c r="E2304" s="16">
        <f t="shared" si="182"/>
        <v>1</v>
      </c>
      <c r="F2304" s="16">
        <f t="shared" si="183"/>
        <v>21</v>
      </c>
      <c r="G2304" s="195">
        <v>2302</v>
      </c>
      <c r="H2304" s="193">
        <v>0</v>
      </c>
    </row>
    <row r="2305" spans="2:8" x14ac:dyDescent="0.25">
      <c r="B2305" s="192">
        <f t="shared" si="184"/>
        <v>43196.916666661084</v>
      </c>
      <c r="C2305" s="16">
        <f t="shared" si="180"/>
        <v>4</v>
      </c>
      <c r="D2305" s="16">
        <f t="shared" si="181"/>
        <v>5</v>
      </c>
      <c r="E2305" s="16">
        <f t="shared" si="182"/>
        <v>1</v>
      </c>
      <c r="F2305" s="16">
        <f t="shared" si="183"/>
        <v>22</v>
      </c>
      <c r="G2305" s="195">
        <v>2303</v>
      </c>
      <c r="H2305" s="193">
        <v>0</v>
      </c>
    </row>
    <row r="2306" spans="2:8" x14ac:dyDescent="0.25">
      <c r="B2306" s="192">
        <f t="shared" si="184"/>
        <v>43196.958333327748</v>
      </c>
      <c r="C2306" s="16">
        <f t="shared" si="180"/>
        <v>4</v>
      </c>
      <c r="D2306" s="16">
        <f t="shared" si="181"/>
        <v>5</v>
      </c>
      <c r="E2306" s="16">
        <f t="shared" si="182"/>
        <v>1</v>
      </c>
      <c r="F2306" s="16">
        <f t="shared" si="183"/>
        <v>23</v>
      </c>
      <c r="G2306" s="195">
        <v>2304</v>
      </c>
      <c r="H2306" s="193">
        <v>0</v>
      </c>
    </row>
    <row r="2307" spans="2:8" x14ac:dyDescent="0.25">
      <c r="B2307" s="192">
        <f t="shared" si="184"/>
        <v>43196.999999994412</v>
      </c>
      <c r="C2307" s="16">
        <f t="shared" si="180"/>
        <v>4</v>
      </c>
      <c r="D2307" s="16">
        <f t="shared" si="181"/>
        <v>6</v>
      </c>
      <c r="E2307" s="16">
        <f t="shared" si="182"/>
        <v>2</v>
      </c>
      <c r="F2307" s="16">
        <f t="shared" si="183"/>
        <v>0</v>
      </c>
      <c r="G2307" s="195">
        <v>2305</v>
      </c>
      <c r="H2307" s="193">
        <v>0</v>
      </c>
    </row>
    <row r="2308" spans="2:8" x14ac:dyDescent="0.25">
      <c r="B2308" s="192">
        <f t="shared" si="184"/>
        <v>43197.041666661076</v>
      </c>
      <c r="C2308" s="16">
        <f t="shared" ref="C2308:C2371" si="185">MONTH(B2308)</f>
        <v>4</v>
      </c>
      <c r="D2308" s="16">
        <f t="shared" ref="D2308:D2371" si="186">WEEKDAY(B2308,2)</f>
        <v>6</v>
      </c>
      <c r="E2308" s="16">
        <f t="shared" ref="E2308:E2371" si="187">IF(D2308&lt;6,1,2)</f>
        <v>2</v>
      </c>
      <c r="F2308" s="16">
        <f t="shared" ref="F2308:F2371" si="188">HOUR(B2308)</f>
        <v>1</v>
      </c>
      <c r="G2308" s="195">
        <v>2306</v>
      </c>
      <c r="H2308" s="193">
        <v>0</v>
      </c>
    </row>
    <row r="2309" spans="2:8" x14ac:dyDescent="0.25">
      <c r="B2309" s="192">
        <f t="shared" ref="B2309:B2372" si="189">B2308+1/24</f>
        <v>43197.083333327741</v>
      </c>
      <c r="C2309" s="16">
        <f t="shared" si="185"/>
        <v>4</v>
      </c>
      <c r="D2309" s="16">
        <f t="shared" si="186"/>
        <v>6</v>
      </c>
      <c r="E2309" s="16">
        <f t="shared" si="187"/>
        <v>2</v>
      </c>
      <c r="F2309" s="16">
        <f t="shared" si="188"/>
        <v>2</v>
      </c>
      <c r="G2309" s="195">
        <v>2307</v>
      </c>
      <c r="H2309" s="193">
        <v>0</v>
      </c>
    </row>
    <row r="2310" spans="2:8" x14ac:dyDescent="0.25">
      <c r="B2310" s="192">
        <f t="shared" si="189"/>
        <v>43197.124999994405</v>
      </c>
      <c r="C2310" s="16">
        <f t="shared" si="185"/>
        <v>4</v>
      </c>
      <c r="D2310" s="16">
        <f t="shared" si="186"/>
        <v>6</v>
      </c>
      <c r="E2310" s="16">
        <f t="shared" si="187"/>
        <v>2</v>
      </c>
      <c r="F2310" s="16">
        <f t="shared" si="188"/>
        <v>3</v>
      </c>
      <c r="G2310" s="195">
        <v>2308</v>
      </c>
      <c r="H2310" s="193">
        <v>0</v>
      </c>
    </row>
    <row r="2311" spans="2:8" x14ac:dyDescent="0.25">
      <c r="B2311" s="192">
        <f t="shared" si="189"/>
        <v>43197.166666661069</v>
      </c>
      <c r="C2311" s="16">
        <f t="shared" si="185"/>
        <v>4</v>
      </c>
      <c r="D2311" s="16">
        <f t="shared" si="186"/>
        <v>6</v>
      </c>
      <c r="E2311" s="16">
        <f t="shared" si="187"/>
        <v>2</v>
      </c>
      <c r="F2311" s="16">
        <f t="shared" si="188"/>
        <v>4</v>
      </c>
      <c r="G2311" s="195">
        <v>2309</v>
      </c>
      <c r="H2311" s="193">
        <v>0</v>
      </c>
    </row>
    <row r="2312" spans="2:8" x14ac:dyDescent="0.25">
      <c r="B2312" s="192">
        <f t="shared" si="189"/>
        <v>43197.208333327733</v>
      </c>
      <c r="C2312" s="16">
        <f t="shared" si="185"/>
        <v>4</v>
      </c>
      <c r="D2312" s="16">
        <f t="shared" si="186"/>
        <v>6</v>
      </c>
      <c r="E2312" s="16">
        <f t="shared" si="187"/>
        <v>2</v>
      </c>
      <c r="F2312" s="16">
        <f t="shared" si="188"/>
        <v>5</v>
      </c>
      <c r="G2312" s="195">
        <v>2310</v>
      </c>
      <c r="H2312" s="193">
        <v>3.5168299999999999E-4</v>
      </c>
    </row>
    <row r="2313" spans="2:8" x14ac:dyDescent="0.25">
      <c r="B2313" s="192">
        <f t="shared" si="189"/>
        <v>43197.249999994398</v>
      </c>
      <c r="C2313" s="16">
        <f t="shared" si="185"/>
        <v>4</v>
      </c>
      <c r="D2313" s="16">
        <f t="shared" si="186"/>
        <v>6</v>
      </c>
      <c r="E2313" s="16">
        <f t="shared" si="187"/>
        <v>2</v>
      </c>
      <c r="F2313" s="16">
        <f t="shared" si="188"/>
        <v>6</v>
      </c>
      <c r="G2313" s="195">
        <v>2311</v>
      </c>
      <c r="H2313" s="193">
        <v>3.6981091000000001E-2</v>
      </c>
    </row>
    <row r="2314" spans="2:8" x14ac:dyDescent="0.25">
      <c r="B2314" s="192">
        <f t="shared" si="189"/>
        <v>43197.291666661062</v>
      </c>
      <c r="C2314" s="16">
        <f t="shared" si="185"/>
        <v>4</v>
      </c>
      <c r="D2314" s="16">
        <f t="shared" si="186"/>
        <v>6</v>
      </c>
      <c r="E2314" s="16">
        <f t="shared" si="187"/>
        <v>2</v>
      </c>
      <c r="F2314" s="16">
        <f t="shared" si="188"/>
        <v>7</v>
      </c>
      <c r="G2314" s="195">
        <v>2312</v>
      </c>
      <c r="H2314" s="193">
        <v>0.15807262899999999</v>
      </c>
    </row>
    <row r="2315" spans="2:8" x14ac:dyDescent="0.25">
      <c r="B2315" s="192">
        <f t="shared" si="189"/>
        <v>43197.333333327726</v>
      </c>
      <c r="C2315" s="16">
        <f t="shared" si="185"/>
        <v>4</v>
      </c>
      <c r="D2315" s="16">
        <f t="shared" si="186"/>
        <v>6</v>
      </c>
      <c r="E2315" s="16">
        <f t="shared" si="187"/>
        <v>2</v>
      </c>
      <c r="F2315" s="16">
        <f t="shared" si="188"/>
        <v>8</v>
      </c>
      <c r="G2315" s="195">
        <v>2313</v>
      </c>
      <c r="H2315" s="193">
        <v>0.327424043</v>
      </c>
    </row>
    <row r="2316" spans="2:8" x14ac:dyDescent="0.25">
      <c r="B2316" s="192">
        <f t="shared" si="189"/>
        <v>43197.37499999439</v>
      </c>
      <c r="C2316" s="16">
        <f t="shared" si="185"/>
        <v>4</v>
      </c>
      <c r="D2316" s="16">
        <f t="shared" si="186"/>
        <v>6</v>
      </c>
      <c r="E2316" s="16">
        <f t="shared" si="187"/>
        <v>2</v>
      </c>
      <c r="F2316" s="16">
        <f t="shared" si="188"/>
        <v>9</v>
      </c>
      <c r="G2316" s="195">
        <v>2314</v>
      </c>
      <c r="H2316" s="193">
        <v>0.48059513199999998</v>
      </c>
    </row>
    <row r="2317" spans="2:8" x14ac:dyDescent="0.25">
      <c r="B2317" s="192">
        <f t="shared" si="189"/>
        <v>43197.416666661054</v>
      </c>
      <c r="C2317" s="16">
        <f t="shared" si="185"/>
        <v>4</v>
      </c>
      <c r="D2317" s="16">
        <f t="shared" si="186"/>
        <v>6</v>
      </c>
      <c r="E2317" s="16">
        <f t="shared" si="187"/>
        <v>2</v>
      </c>
      <c r="F2317" s="16">
        <f t="shared" si="188"/>
        <v>10</v>
      </c>
      <c r="G2317" s="195">
        <v>2315</v>
      </c>
      <c r="H2317" s="193">
        <v>0.59309694099999999</v>
      </c>
    </row>
    <row r="2318" spans="2:8" x14ac:dyDescent="0.25">
      <c r="B2318" s="192">
        <f t="shared" si="189"/>
        <v>43197.458333327719</v>
      </c>
      <c r="C2318" s="16">
        <f t="shared" si="185"/>
        <v>4</v>
      </c>
      <c r="D2318" s="16">
        <f t="shared" si="186"/>
        <v>6</v>
      </c>
      <c r="E2318" s="16">
        <f t="shared" si="187"/>
        <v>2</v>
      </c>
      <c r="F2318" s="16">
        <f t="shared" si="188"/>
        <v>11</v>
      </c>
      <c r="G2318" s="195">
        <v>2316</v>
      </c>
      <c r="H2318" s="193">
        <v>0.63130750599999996</v>
      </c>
    </row>
    <row r="2319" spans="2:8" x14ac:dyDescent="0.25">
      <c r="B2319" s="192">
        <f t="shared" si="189"/>
        <v>43197.499999994383</v>
      </c>
      <c r="C2319" s="16">
        <f t="shared" si="185"/>
        <v>4</v>
      </c>
      <c r="D2319" s="16">
        <f t="shared" si="186"/>
        <v>6</v>
      </c>
      <c r="E2319" s="16">
        <f t="shared" si="187"/>
        <v>2</v>
      </c>
      <c r="F2319" s="16">
        <f t="shared" si="188"/>
        <v>12</v>
      </c>
      <c r="G2319" s="195">
        <v>2317</v>
      </c>
      <c r="H2319" s="193">
        <v>0.68337981299999995</v>
      </c>
    </row>
    <row r="2320" spans="2:8" x14ac:dyDescent="0.25">
      <c r="B2320" s="192">
        <f t="shared" si="189"/>
        <v>43197.541666661047</v>
      </c>
      <c r="C2320" s="16">
        <f t="shared" si="185"/>
        <v>4</v>
      </c>
      <c r="D2320" s="16">
        <f t="shared" si="186"/>
        <v>6</v>
      </c>
      <c r="E2320" s="16">
        <f t="shared" si="187"/>
        <v>2</v>
      </c>
      <c r="F2320" s="16">
        <f t="shared" si="188"/>
        <v>13</v>
      </c>
      <c r="G2320" s="195">
        <v>2318</v>
      </c>
      <c r="H2320" s="193">
        <v>0.63050533099999995</v>
      </c>
    </row>
    <row r="2321" spans="2:8" x14ac:dyDescent="0.25">
      <c r="B2321" s="192">
        <f t="shared" si="189"/>
        <v>43197.583333327711</v>
      </c>
      <c r="C2321" s="16">
        <f t="shared" si="185"/>
        <v>4</v>
      </c>
      <c r="D2321" s="16">
        <f t="shared" si="186"/>
        <v>6</v>
      </c>
      <c r="E2321" s="16">
        <f t="shared" si="187"/>
        <v>2</v>
      </c>
      <c r="F2321" s="16">
        <f t="shared" si="188"/>
        <v>14</v>
      </c>
      <c r="G2321" s="195">
        <v>2319</v>
      </c>
      <c r="H2321" s="193">
        <v>0.57340517700000004</v>
      </c>
    </row>
    <row r="2322" spans="2:8" x14ac:dyDescent="0.25">
      <c r="B2322" s="192">
        <f t="shared" si="189"/>
        <v>43197.624999994376</v>
      </c>
      <c r="C2322" s="16">
        <f t="shared" si="185"/>
        <v>4</v>
      </c>
      <c r="D2322" s="16">
        <f t="shared" si="186"/>
        <v>6</v>
      </c>
      <c r="E2322" s="16">
        <f t="shared" si="187"/>
        <v>2</v>
      </c>
      <c r="F2322" s="16">
        <f t="shared" si="188"/>
        <v>15</v>
      </c>
      <c r="G2322" s="195">
        <v>2320</v>
      </c>
      <c r="H2322" s="193">
        <v>0.44153079000000001</v>
      </c>
    </row>
    <row r="2323" spans="2:8" x14ac:dyDescent="0.25">
      <c r="B2323" s="192">
        <f t="shared" si="189"/>
        <v>43197.66666666104</v>
      </c>
      <c r="C2323" s="16">
        <f t="shared" si="185"/>
        <v>4</v>
      </c>
      <c r="D2323" s="16">
        <f t="shared" si="186"/>
        <v>6</v>
      </c>
      <c r="E2323" s="16">
        <f t="shared" si="187"/>
        <v>2</v>
      </c>
      <c r="F2323" s="16">
        <f t="shared" si="188"/>
        <v>16</v>
      </c>
      <c r="G2323" s="195">
        <v>2321</v>
      </c>
      <c r="H2323" s="193">
        <v>0.32973261500000001</v>
      </c>
    </row>
    <row r="2324" spans="2:8" x14ac:dyDescent="0.25">
      <c r="B2324" s="192">
        <f t="shared" si="189"/>
        <v>43197.708333327704</v>
      </c>
      <c r="C2324" s="16">
        <f t="shared" si="185"/>
        <v>4</v>
      </c>
      <c r="D2324" s="16">
        <f t="shared" si="186"/>
        <v>6</v>
      </c>
      <c r="E2324" s="16">
        <f t="shared" si="187"/>
        <v>2</v>
      </c>
      <c r="F2324" s="16">
        <f t="shared" si="188"/>
        <v>17</v>
      </c>
      <c r="G2324" s="195">
        <v>2322</v>
      </c>
      <c r="H2324" s="193">
        <v>0.168421128</v>
      </c>
    </row>
    <row r="2325" spans="2:8" x14ac:dyDescent="0.25">
      <c r="B2325" s="192">
        <f t="shared" si="189"/>
        <v>43197.749999994368</v>
      </c>
      <c r="C2325" s="16">
        <f t="shared" si="185"/>
        <v>4</v>
      </c>
      <c r="D2325" s="16">
        <f t="shared" si="186"/>
        <v>6</v>
      </c>
      <c r="E2325" s="16">
        <f t="shared" si="187"/>
        <v>2</v>
      </c>
      <c r="F2325" s="16">
        <f t="shared" si="188"/>
        <v>18</v>
      </c>
      <c r="G2325" s="195">
        <v>2323</v>
      </c>
      <c r="H2325" s="193">
        <v>3.0905068000000001E-2</v>
      </c>
    </row>
    <row r="2326" spans="2:8" x14ac:dyDescent="0.25">
      <c r="B2326" s="192">
        <f t="shared" si="189"/>
        <v>43197.791666661033</v>
      </c>
      <c r="C2326" s="16">
        <f t="shared" si="185"/>
        <v>4</v>
      </c>
      <c r="D2326" s="16">
        <f t="shared" si="186"/>
        <v>6</v>
      </c>
      <c r="E2326" s="16">
        <f t="shared" si="187"/>
        <v>2</v>
      </c>
      <c r="F2326" s="16">
        <f t="shared" si="188"/>
        <v>19</v>
      </c>
      <c r="G2326" s="195">
        <v>2324</v>
      </c>
      <c r="H2326" s="193">
        <v>0</v>
      </c>
    </row>
    <row r="2327" spans="2:8" x14ac:dyDescent="0.25">
      <c r="B2327" s="192">
        <f t="shared" si="189"/>
        <v>43197.833333327697</v>
      </c>
      <c r="C2327" s="16">
        <f t="shared" si="185"/>
        <v>4</v>
      </c>
      <c r="D2327" s="16">
        <f t="shared" si="186"/>
        <v>6</v>
      </c>
      <c r="E2327" s="16">
        <f t="shared" si="187"/>
        <v>2</v>
      </c>
      <c r="F2327" s="16">
        <f t="shared" si="188"/>
        <v>20</v>
      </c>
      <c r="G2327" s="195">
        <v>2325</v>
      </c>
      <c r="H2327" s="193">
        <v>0</v>
      </c>
    </row>
    <row r="2328" spans="2:8" x14ac:dyDescent="0.25">
      <c r="B2328" s="192">
        <f t="shared" si="189"/>
        <v>43197.874999994361</v>
      </c>
      <c r="C2328" s="16">
        <f t="shared" si="185"/>
        <v>4</v>
      </c>
      <c r="D2328" s="16">
        <f t="shared" si="186"/>
        <v>6</v>
      </c>
      <c r="E2328" s="16">
        <f t="shared" si="187"/>
        <v>2</v>
      </c>
      <c r="F2328" s="16">
        <f t="shared" si="188"/>
        <v>21</v>
      </c>
      <c r="G2328" s="195">
        <v>2326</v>
      </c>
      <c r="H2328" s="193">
        <v>0</v>
      </c>
    </row>
    <row r="2329" spans="2:8" x14ac:dyDescent="0.25">
      <c r="B2329" s="192">
        <f t="shared" si="189"/>
        <v>43197.916666661025</v>
      </c>
      <c r="C2329" s="16">
        <f t="shared" si="185"/>
        <v>4</v>
      </c>
      <c r="D2329" s="16">
        <f t="shared" si="186"/>
        <v>6</v>
      </c>
      <c r="E2329" s="16">
        <f t="shared" si="187"/>
        <v>2</v>
      </c>
      <c r="F2329" s="16">
        <f t="shared" si="188"/>
        <v>22</v>
      </c>
      <c r="G2329" s="195">
        <v>2327</v>
      </c>
      <c r="H2329" s="193">
        <v>0</v>
      </c>
    </row>
    <row r="2330" spans="2:8" x14ac:dyDescent="0.25">
      <c r="B2330" s="192">
        <f t="shared" si="189"/>
        <v>43197.95833332769</v>
      </c>
      <c r="C2330" s="16">
        <f t="shared" si="185"/>
        <v>4</v>
      </c>
      <c r="D2330" s="16">
        <f t="shared" si="186"/>
        <v>6</v>
      </c>
      <c r="E2330" s="16">
        <f t="shared" si="187"/>
        <v>2</v>
      </c>
      <c r="F2330" s="16">
        <f t="shared" si="188"/>
        <v>23</v>
      </c>
      <c r="G2330" s="195">
        <v>2328</v>
      </c>
      <c r="H2330" s="193">
        <v>0</v>
      </c>
    </row>
    <row r="2331" spans="2:8" x14ac:dyDescent="0.25">
      <c r="B2331" s="192">
        <f t="shared" si="189"/>
        <v>43197.999999994354</v>
      </c>
      <c r="C2331" s="16">
        <f t="shared" si="185"/>
        <v>4</v>
      </c>
      <c r="D2331" s="16">
        <f t="shared" si="186"/>
        <v>7</v>
      </c>
      <c r="E2331" s="16">
        <f t="shared" si="187"/>
        <v>2</v>
      </c>
      <c r="F2331" s="16">
        <f t="shared" si="188"/>
        <v>0</v>
      </c>
      <c r="G2331" s="195">
        <v>2329</v>
      </c>
      <c r="H2331" s="193">
        <v>0</v>
      </c>
    </row>
    <row r="2332" spans="2:8" x14ac:dyDescent="0.25">
      <c r="B2332" s="192">
        <f t="shared" si="189"/>
        <v>43198.041666661018</v>
      </c>
      <c r="C2332" s="16">
        <f t="shared" si="185"/>
        <v>4</v>
      </c>
      <c r="D2332" s="16">
        <f t="shared" si="186"/>
        <v>7</v>
      </c>
      <c r="E2332" s="16">
        <f t="shared" si="187"/>
        <v>2</v>
      </c>
      <c r="F2332" s="16">
        <f t="shared" si="188"/>
        <v>1</v>
      </c>
      <c r="G2332" s="195">
        <v>2330</v>
      </c>
      <c r="H2332" s="193">
        <v>0</v>
      </c>
    </row>
    <row r="2333" spans="2:8" x14ac:dyDescent="0.25">
      <c r="B2333" s="192">
        <f t="shared" si="189"/>
        <v>43198.083333327682</v>
      </c>
      <c r="C2333" s="16">
        <f t="shared" si="185"/>
        <v>4</v>
      </c>
      <c r="D2333" s="16">
        <f t="shared" si="186"/>
        <v>7</v>
      </c>
      <c r="E2333" s="16">
        <f t="shared" si="187"/>
        <v>2</v>
      </c>
      <c r="F2333" s="16">
        <f t="shared" si="188"/>
        <v>2</v>
      </c>
      <c r="G2333" s="195">
        <v>2331</v>
      </c>
      <c r="H2333" s="193">
        <v>0</v>
      </c>
    </row>
    <row r="2334" spans="2:8" x14ac:dyDescent="0.25">
      <c r="B2334" s="192">
        <f t="shared" si="189"/>
        <v>43198.124999994347</v>
      </c>
      <c r="C2334" s="16">
        <f t="shared" si="185"/>
        <v>4</v>
      </c>
      <c r="D2334" s="16">
        <f t="shared" si="186"/>
        <v>7</v>
      </c>
      <c r="E2334" s="16">
        <f t="shared" si="187"/>
        <v>2</v>
      </c>
      <c r="F2334" s="16">
        <f t="shared" si="188"/>
        <v>3</v>
      </c>
      <c r="G2334" s="195">
        <v>2332</v>
      </c>
      <c r="H2334" s="193">
        <v>0</v>
      </c>
    </row>
    <row r="2335" spans="2:8" x14ac:dyDescent="0.25">
      <c r="B2335" s="192">
        <f t="shared" si="189"/>
        <v>43198.166666661011</v>
      </c>
      <c r="C2335" s="16">
        <f t="shared" si="185"/>
        <v>4</v>
      </c>
      <c r="D2335" s="16">
        <f t="shared" si="186"/>
        <v>7</v>
      </c>
      <c r="E2335" s="16">
        <f t="shared" si="187"/>
        <v>2</v>
      </c>
      <c r="F2335" s="16">
        <f t="shared" si="188"/>
        <v>4</v>
      </c>
      <c r="G2335" s="195">
        <v>2333</v>
      </c>
      <c r="H2335" s="193">
        <v>0</v>
      </c>
    </row>
    <row r="2336" spans="2:8" x14ac:dyDescent="0.25">
      <c r="B2336" s="192">
        <f t="shared" si="189"/>
        <v>43198.208333327675</v>
      </c>
      <c r="C2336" s="16">
        <f t="shared" si="185"/>
        <v>4</v>
      </c>
      <c r="D2336" s="16">
        <f t="shared" si="186"/>
        <v>7</v>
      </c>
      <c r="E2336" s="16">
        <f t="shared" si="187"/>
        <v>2</v>
      </c>
      <c r="F2336" s="16">
        <f t="shared" si="188"/>
        <v>5</v>
      </c>
      <c r="G2336" s="195">
        <v>2334</v>
      </c>
      <c r="H2336" s="193">
        <v>1.0398849999999999E-3</v>
      </c>
    </row>
    <row r="2337" spans="2:8" x14ac:dyDescent="0.25">
      <c r="B2337" s="192">
        <f t="shared" si="189"/>
        <v>43198.249999994339</v>
      </c>
      <c r="C2337" s="16">
        <f t="shared" si="185"/>
        <v>4</v>
      </c>
      <c r="D2337" s="16">
        <f t="shared" si="186"/>
        <v>7</v>
      </c>
      <c r="E2337" s="16">
        <f t="shared" si="187"/>
        <v>2</v>
      </c>
      <c r="F2337" s="16">
        <f t="shared" si="188"/>
        <v>6</v>
      </c>
      <c r="G2337" s="195">
        <v>2335</v>
      </c>
      <c r="H2337" s="193">
        <v>4.5143434000000003E-2</v>
      </c>
    </row>
    <row r="2338" spans="2:8" x14ac:dyDescent="0.25">
      <c r="B2338" s="192">
        <f t="shared" si="189"/>
        <v>43198.291666661004</v>
      </c>
      <c r="C2338" s="16">
        <f t="shared" si="185"/>
        <v>4</v>
      </c>
      <c r="D2338" s="16">
        <f t="shared" si="186"/>
        <v>7</v>
      </c>
      <c r="E2338" s="16">
        <f t="shared" si="187"/>
        <v>2</v>
      </c>
      <c r="F2338" s="16">
        <f t="shared" si="188"/>
        <v>7</v>
      </c>
      <c r="G2338" s="195">
        <v>2336</v>
      </c>
      <c r="H2338" s="193">
        <v>0.17640568100000001</v>
      </c>
    </row>
    <row r="2339" spans="2:8" x14ac:dyDescent="0.25">
      <c r="B2339" s="192">
        <f t="shared" si="189"/>
        <v>43198.333333327668</v>
      </c>
      <c r="C2339" s="16">
        <f t="shared" si="185"/>
        <v>4</v>
      </c>
      <c r="D2339" s="16">
        <f t="shared" si="186"/>
        <v>7</v>
      </c>
      <c r="E2339" s="16">
        <f t="shared" si="187"/>
        <v>2</v>
      </c>
      <c r="F2339" s="16">
        <f t="shared" si="188"/>
        <v>8</v>
      </c>
      <c r="G2339" s="195">
        <v>2337</v>
      </c>
      <c r="H2339" s="193">
        <v>0.34200696800000002</v>
      </c>
    </row>
    <row r="2340" spans="2:8" x14ac:dyDescent="0.25">
      <c r="B2340" s="192">
        <f t="shared" si="189"/>
        <v>43198.374999994332</v>
      </c>
      <c r="C2340" s="16">
        <f t="shared" si="185"/>
        <v>4</v>
      </c>
      <c r="D2340" s="16">
        <f t="shared" si="186"/>
        <v>7</v>
      </c>
      <c r="E2340" s="16">
        <f t="shared" si="187"/>
        <v>2</v>
      </c>
      <c r="F2340" s="16">
        <f t="shared" si="188"/>
        <v>9</v>
      </c>
      <c r="G2340" s="195">
        <v>2338</v>
      </c>
      <c r="H2340" s="193">
        <v>0.49630570699999998</v>
      </c>
    </row>
    <row r="2341" spans="2:8" x14ac:dyDescent="0.25">
      <c r="B2341" s="192">
        <f t="shared" si="189"/>
        <v>43198.416666660996</v>
      </c>
      <c r="C2341" s="16">
        <f t="shared" si="185"/>
        <v>4</v>
      </c>
      <c r="D2341" s="16">
        <f t="shared" si="186"/>
        <v>7</v>
      </c>
      <c r="E2341" s="16">
        <f t="shared" si="187"/>
        <v>2</v>
      </c>
      <c r="F2341" s="16">
        <f t="shared" si="188"/>
        <v>10</v>
      </c>
      <c r="G2341" s="195">
        <v>2339</v>
      </c>
      <c r="H2341" s="193">
        <v>0.58874556499999997</v>
      </c>
    </row>
    <row r="2342" spans="2:8" x14ac:dyDescent="0.25">
      <c r="B2342" s="192">
        <f t="shared" si="189"/>
        <v>43198.458333327661</v>
      </c>
      <c r="C2342" s="16">
        <f t="shared" si="185"/>
        <v>4</v>
      </c>
      <c r="D2342" s="16">
        <f t="shared" si="186"/>
        <v>7</v>
      </c>
      <c r="E2342" s="16">
        <f t="shared" si="187"/>
        <v>2</v>
      </c>
      <c r="F2342" s="16">
        <f t="shared" si="188"/>
        <v>11</v>
      </c>
      <c r="G2342" s="195">
        <v>2340</v>
      </c>
      <c r="H2342" s="193">
        <v>0.61366245699999999</v>
      </c>
    </row>
    <row r="2343" spans="2:8" x14ac:dyDescent="0.25">
      <c r="B2343" s="192">
        <f t="shared" si="189"/>
        <v>43198.499999994325</v>
      </c>
      <c r="C2343" s="16">
        <f t="shared" si="185"/>
        <v>4</v>
      </c>
      <c r="D2343" s="16">
        <f t="shared" si="186"/>
        <v>7</v>
      </c>
      <c r="E2343" s="16">
        <f t="shared" si="187"/>
        <v>2</v>
      </c>
      <c r="F2343" s="16">
        <f t="shared" si="188"/>
        <v>12</v>
      </c>
      <c r="G2343" s="195">
        <v>2341</v>
      </c>
      <c r="H2343" s="193">
        <v>0.59581314299999999</v>
      </c>
    </row>
    <row r="2344" spans="2:8" x14ac:dyDescent="0.25">
      <c r="B2344" s="192">
        <f t="shared" si="189"/>
        <v>43198.541666660989</v>
      </c>
      <c r="C2344" s="16">
        <f t="shared" si="185"/>
        <v>4</v>
      </c>
      <c r="D2344" s="16">
        <f t="shared" si="186"/>
        <v>7</v>
      </c>
      <c r="E2344" s="16">
        <f t="shared" si="187"/>
        <v>2</v>
      </c>
      <c r="F2344" s="16">
        <f t="shared" si="188"/>
        <v>13</v>
      </c>
      <c r="G2344" s="195">
        <v>2342</v>
      </c>
      <c r="H2344" s="193">
        <v>0.582072374</v>
      </c>
    </row>
    <row r="2345" spans="2:8" x14ac:dyDescent="0.25">
      <c r="B2345" s="192">
        <f t="shared" si="189"/>
        <v>43198.583333327653</v>
      </c>
      <c r="C2345" s="16">
        <f t="shared" si="185"/>
        <v>4</v>
      </c>
      <c r="D2345" s="16">
        <f t="shared" si="186"/>
        <v>7</v>
      </c>
      <c r="E2345" s="16">
        <f t="shared" si="187"/>
        <v>2</v>
      </c>
      <c r="F2345" s="16">
        <f t="shared" si="188"/>
        <v>14</v>
      </c>
      <c r="G2345" s="195">
        <v>2343</v>
      </c>
      <c r="H2345" s="193">
        <v>0.50283702299999999</v>
      </c>
    </row>
    <row r="2346" spans="2:8" x14ac:dyDescent="0.25">
      <c r="B2346" s="192">
        <f t="shared" si="189"/>
        <v>43198.624999994317</v>
      </c>
      <c r="C2346" s="16">
        <f t="shared" si="185"/>
        <v>4</v>
      </c>
      <c r="D2346" s="16">
        <f t="shared" si="186"/>
        <v>7</v>
      </c>
      <c r="E2346" s="16">
        <f t="shared" si="187"/>
        <v>2</v>
      </c>
      <c r="F2346" s="16">
        <f t="shared" si="188"/>
        <v>15</v>
      </c>
      <c r="G2346" s="195">
        <v>2344</v>
      </c>
      <c r="H2346" s="193">
        <v>0.40599863600000002</v>
      </c>
    </row>
    <row r="2347" spans="2:8" x14ac:dyDescent="0.25">
      <c r="B2347" s="192">
        <f t="shared" si="189"/>
        <v>43198.666666660982</v>
      </c>
      <c r="C2347" s="16">
        <f t="shared" si="185"/>
        <v>4</v>
      </c>
      <c r="D2347" s="16">
        <f t="shared" si="186"/>
        <v>7</v>
      </c>
      <c r="E2347" s="16">
        <f t="shared" si="187"/>
        <v>2</v>
      </c>
      <c r="F2347" s="16">
        <f t="shared" si="188"/>
        <v>16</v>
      </c>
      <c r="G2347" s="195">
        <v>2345</v>
      </c>
      <c r="H2347" s="193">
        <v>0.27716684200000002</v>
      </c>
    </row>
    <row r="2348" spans="2:8" x14ac:dyDescent="0.25">
      <c r="B2348" s="192">
        <f t="shared" si="189"/>
        <v>43198.708333327646</v>
      </c>
      <c r="C2348" s="16">
        <f t="shared" si="185"/>
        <v>4</v>
      </c>
      <c r="D2348" s="16">
        <f t="shared" si="186"/>
        <v>7</v>
      </c>
      <c r="E2348" s="16">
        <f t="shared" si="187"/>
        <v>2</v>
      </c>
      <c r="F2348" s="16">
        <f t="shared" si="188"/>
        <v>17</v>
      </c>
      <c r="G2348" s="195">
        <v>2346</v>
      </c>
      <c r="H2348" s="193">
        <v>0.13944446799999999</v>
      </c>
    </row>
    <row r="2349" spans="2:8" x14ac:dyDescent="0.25">
      <c r="B2349" s="192">
        <f t="shared" si="189"/>
        <v>43198.74999999431</v>
      </c>
      <c r="C2349" s="16">
        <f t="shared" si="185"/>
        <v>4</v>
      </c>
      <c r="D2349" s="16">
        <f t="shared" si="186"/>
        <v>7</v>
      </c>
      <c r="E2349" s="16">
        <f t="shared" si="187"/>
        <v>2</v>
      </c>
      <c r="F2349" s="16">
        <f t="shared" si="188"/>
        <v>18</v>
      </c>
      <c r="G2349" s="195">
        <v>2347</v>
      </c>
      <c r="H2349" s="193">
        <v>2.6725511E-2</v>
      </c>
    </row>
    <row r="2350" spans="2:8" x14ac:dyDescent="0.25">
      <c r="B2350" s="192">
        <f t="shared" si="189"/>
        <v>43198.791666660974</v>
      </c>
      <c r="C2350" s="16">
        <f t="shared" si="185"/>
        <v>4</v>
      </c>
      <c r="D2350" s="16">
        <f t="shared" si="186"/>
        <v>7</v>
      </c>
      <c r="E2350" s="16">
        <f t="shared" si="187"/>
        <v>2</v>
      </c>
      <c r="F2350" s="16">
        <f t="shared" si="188"/>
        <v>19</v>
      </c>
      <c r="G2350" s="195">
        <v>2348</v>
      </c>
      <c r="H2350" s="193">
        <v>0</v>
      </c>
    </row>
    <row r="2351" spans="2:8" x14ac:dyDescent="0.25">
      <c r="B2351" s="192">
        <f t="shared" si="189"/>
        <v>43198.833333327639</v>
      </c>
      <c r="C2351" s="16">
        <f t="shared" si="185"/>
        <v>4</v>
      </c>
      <c r="D2351" s="16">
        <f t="shared" si="186"/>
        <v>7</v>
      </c>
      <c r="E2351" s="16">
        <f t="shared" si="187"/>
        <v>2</v>
      </c>
      <c r="F2351" s="16">
        <f t="shared" si="188"/>
        <v>20</v>
      </c>
      <c r="G2351" s="195">
        <v>2349</v>
      </c>
      <c r="H2351" s="193">
        <v>0</v>
      </c>
    </row>
    <row r="2352" spans="2:8" x14ac:dyDescent="0.25">
      <c r="B2352" s="192">
        <f t="shared" si="189"/>
        <v>43198.874999994303</v>
      </c>
      <c r="C2352" s="16">
        <f t="shared" si="185"/>
        <v>4</v>
      </c>
      <c r="D2352" s="16">
        <f t="shared" si="186"/>
        <v>7</v>
      </c>
      <c r="E2352" s="16">
        <f t="shared" si="187"/>
        <v>2</v>
      </c>
      <c r="F2352" s="16">
        <f t="shared" si="188"/>
        <v>21</v>
      </c>
      <c r="G2352" s="195">
        <v>2350</v>
      </c>
      <c r="H2352" s="193">
        <v>0</v>
      </c>
    </row>
    <row r="2353" spans="2:8" x14ac:dyDescent="0.25">
      <c r="B2353" s="192">
        <f t="shared" si="189"/>
        <v>43198.916666660967</v>
      </c>
      <c r="C2353" s="16">
        <f t="shared" si="185"/>
        <v>4</v>
      </c>
      <c r="D2353" s="16">
        <f t="shared" si="186"/>
        <v>7</v>
      </c>
      <c r="E2353" s="16">
        <f t="shared" si="187"/>
        <v>2</v>
      </c>
      <c r="F2353" s="16">
        <f t="shared" si="188"/>
        <v>22</v>
      </c>
      <c r="G2353" s="195">
        <v>2351</v>
      </c>
      <c r="H2353" s="193">
        <v>0</v>
      </c>
    </row>
    <row r="2354" spans="2:8" x14ac:dyDescent="0.25">
      <c r="B2354" s="192">
        <f t="shared" si="189"/>
        <v>43198.958333327631</v>
      </c>
      <c r="C2354" s="16">
        <f t="shared" si="185"/>
        <v>4</v>
      </c>
      <c r="D2354" s="16">
        <f t="shared" si="186"/>
        <v>7</v>
      </c>
      <c r="E2354" s="16">
        <f t="shared" si="187"/>
        <v>2</v>
      </c>
      <c r="F2354" s="16">
        <f t="shared" si="188"/>
        <v>23</v>
      </c>
      <c r="G2354" s="195">
        <v>2352</v>
      </c>
      <c r="H2354" s="193">
        <v>0</v>
      </c>
    </row>
    <row r="2355" spans="2:8" x14ac:dyDescent="0.25">
      <c r="B2355" s="192">
        <f t="shared" si="189"/>
        <v>43198.999999994296</v>
      </c>
      <c r="C2355" s="16">
        <f t="shared" si="185"/>
        <v>4</v>
      </c>
      <c r="D2355" s="16">
        <f t="shared" si="186"/>
        <v>1</v>
      </c>
      <c r="E2355" s="16">
        <f t="shared" si="187"/>
        <v>1</v>
      </c>
      <c r="F2355" s="16">
        <f t="shared" si="188"/>
        <v>0</v>
      </c>
      <c r="G2355" s="195">
        <v>2353</v>
      </c>
      <c r="H2355" s="193">
        <v>0</v>
      </c>
    </row>
    <row r="2356" spans="2:8" x14ac:dyDescent="0.25">
      <c r="B2356" s="192">
        <f t="shared" si="189"/>
        <v>43199.04166666096</v>
      </c>
      <c r="C2356" s="16">
        <f t="shared" si="185"/>
        <v>4</v>
      </c>
      <c r="D2356" s="16">
        <f t="shared" si="186"/>
        <v>1</v>
      </c>
      <c r="E2356" s="16">
        <f t="shared" si="187"/>
        <v>1</v>
      </c>
      <c r="F2356" s="16">
        <f t="shared" si="188"/>
        <v>1</v>
      </c>
      <c r="G2356" s="195">
        <v>2354</v>
      </c>
      <c r="H2356" s="193">
        <v>0</v>
      </c>
    </row>
    <row r="2357" spans="2:8" x14ac:dyDescent="0.25">
      <c r="B2357" s="192">
        <f t="shared" si="189"/>
        <v>43199.083333327624</v>
      </c>
      <c r="C2357" s="16">
        <f t="shared" si="185"/>
        <v>4</v>
      </c>
      <c r="D2357" s="16">
        <f t="shared" si="186"/>
        <v>1</v>
      </c>
      <c r="E2357" s="16">
        <f t="shared" si="187"/>
        <v>1</v>
      </c>
      <c r="F2357" s="16">
        <f t="shared" si="188"/>
        <v>2</v>
      </c>
      <c r="G2357" s="195">
        <v>2355</v>
      </c>
      <c r="H2357" s="193">
        <v>0</v>
      </c>
    </row>
    <row r="2358" spans="2:8" x14ac:dyDescent="0.25">
      <c r="B2358" s="192">
        <f t="shared" si="189"/>
        <v>43199.124999994288</v>
      </c>
      <c r="C2358" s="16">
        <f t="shared" si="185"/>
        <v>4</v>
      </c>
      <c r="D2358" s="16">
        <f t="shared" si="186"/>
        <v>1</v>
      </c>
      <c r="E2358" s="16">
        <f t="shared" si="187"/>
        <v>1</v>
      </c>
      <c r="F2358" s="16">
        <f t="shared" si="188"/>
        <v>3</v>
      </c>
      <c r="G2358" s="195">
        <v>2356</v>
      </c>
      <c r="H2358" s="193">
        <v>0</v>
      </c>
    </row>
    <row r="2359" spans="2:8" x14ac:dyDescent="0.25">
      <c r="B2359" s="192">
        <f t="shared" si="189"/>
        <v>43199.166666660953</v>
      </c>
      <c r="C2359" s="16">
        <f t="shared" si="185"/>
        <v>4</v>
      </c>
      <c r="D2359" s="16">
        <f t="shared" si="186"/>
        <v>1</v>
      </c>
      <c r="E2359" s="16">
        <f t="shared" si="187"/>
        <v>1</v>
      </c>
      <c r="F2359" s="16">
        <f t="shared" si="188"/>
        <v>4</v>
      </c>
      <c r="G2359" s="195">
        <v>2357</v>
      </c>
      <c r="H2359" s="193">
        <v>0</v>
      </c>
    </row>
    <row r="2360" spans="2:8" x14ac:dyDescent="0.25">
      <c r="B2360" s="192">
        <f t="shared" si="189"/>
        <v>43199.208333327617</v>
      </c>
      <c r="C2360" s="16">
        <f t="shared" si="185"/>
        <v>4</v>
      </c>
      <c r="D2360" s="16">
        <f t="shared" si="186"/>
        <v>1</v>
      </c>
      <c r="E2360" s="16">
        <f t="shared" si="187"/>
        <v>1</v>
      </c>
      <c r="F2360" s="16">
        <f t="shared" si="188"/>
        <v>5</v>
      </c>
      <c r="G2360" s="195">
        <v>2358</v>
      </c>
      <c r="H2360" s="193">
        <v>3.5168299999999999E-4</v>
      </c>
    </row>
    <row r="2361" spans="2:8" x14ac:dyDescent="0.25">
      <c r="B2361" s="192">
        <f t="shared" si="189"/>
        <v>43199.249999994281</v>
      </c>
      <c r="C2361" s="16">
        <f t="shared" si="185"/>
        <v>4</v>
      </c>
      <c r="D2361" s="16">
        <f t="shared" si="186"/>
        <v>1</v>
      </c>
      <c r="E2361" s="16">
        <f t="shared" si="187"/>
        <v>1</v>
      </c>
      <c r="F2361" s="16">
        <f t="shared" si="188"/>
        <v>6</v>
      </c>
      <c r="G2361" s="195">
        <v>2359</v>
      </c>
      <c r="H2361" s="193">
        <v>3.0057644000000001E-2</v>
      </c>
    </row>
    <row r="2362" spans="2:8" x14ac:dyDescent="0.25">
      <c r="B2362" s="192">
        <f t="shared" si="189"/>
        <v>43199.291666660945</v>
      </c>
      <c r="C2362" s="16">
        <f t="shared" si="185"/>
        <v>4</v>
      </c>
      <c r="D2362" s="16">
        <f t="shared" si="186"/>
        <v>1</v>
      </c>
      <c r="E2362" s="16">
        <f t="shared" si="187"/>
        <v>1</v>
      </c>
      <c r="F2362" s="16">
        <f t="shared" si="188"/>
        <v>7</v>
      </c>
      <c r="G2362" s="195">
        <v>2360</v>
      </c>
      <c r="H2362" s="193">
        <v>0.116129547</v>
      </c>
    </row>
    <row r="2363" spans="2:8" x14ac:dyDescent="0.25">
      <c r="B2363" s="192">
        <f t="shared" si="189"/>
        <v>43199.33333332761</v>
      </c>
      <c r="C2363" s="16">
        <f t="shared" si="185"/>
        <v>4</v>
      </c>
      <c r="D2363" s="16">
        <f t="shared" si="186"/>
        <v>1</v>
      </c>
      <c r="E2363" s="16">
        <f t="shared" si="187"/>
        <v>1</v>
      </c>
      <c r="F2363" s="16">
        <f t="shared" si="188"/>
        <v>8</v>
      </c>
      <c r="G2363" s="195">
        <v>2361</v>
      </c>
      <c r="H2363" s="193">
        <v>0.233545213</v>
      </c>
    </row>
    <row r="2364" spans="2:8" x14ac:dyDescent="0.25">
      <c r="B2364" s="192">
        <f t="shared" si="189"/>
        <v>43199.374999994274</v>
      </c>
      <c r="C2364" s="16">
        <f t="shared" si="185"/>
        <v>4</v>
      </c>
      <c r="D2364" s="16">
        <f t="shared" si="186"/>
        <v>1</v>
      </c>
      <c r="E2364" s="16">
        <f t="shared" si="187"/>
        <v>1</v>
      </c>
      <c r="F2364" s="16">
        <f t="shared" si="188"/>
        <v>9</v>
      </c>
      <c r="G2364" s="195">
        <v>2362</v>
      </c>
      <c r="H2364" s="193">
        <v>0.34256666699999999</v>
      </c>
    </row>
    <row r="2365" spans="2:8" x14ac:dyDescent="0.25">
      <c r="B2365" s="192">
        <f t="shared" si="189"/>
        <v>43199.416666660938</v>
      </c>
      <c r="C2365" s="16">
        <f t="shared" si="185"/>
        <v>4</v>
      </c>
      <c r="D2365" s="16">
        <f t="shared" si="186"/>
        <v>1</v>
      </c>
      <c r="E2365" s="16">
        <f t="shared" si="187"/>
        <v>1</v>
      </c>
      <c r="F2365" s="16">
        <f t="shared" si="188"/>
        <v>10</v>
      </c>
      <c r="G2365" s="195">
        <v>2363</v>
      </c>
      <c r="H2365" s="193">
        <v>0.41073480499999998</v>
      </c>
    </row>
    <row r="2366" spans="2:8" x14ac:dyDescent="0.25">
      <c r="B2366" s="192">
        <f t="shared" si="189"/>
        <v>43199.458333327602</v>
      </c>
      <c r="C2366" s="16">
        <f t="shared" si="185"/>
        <v>4</v>
      </c>
      <c r="D2366" s="16">
        <f t="shared" si="186"/>
        <v>1</v>
      </c>
      <c r="E2366" s="16">
        <f t="shared" si="187"/>
        <v>1</v>
      </c>
      <c r="F2366" s="16">
        <f t="shared" si="188"/>
        <v>11</v>
      </c>
      <c r="G2366" s="195">
        <v>2364</v>
      </c>
      <c r="H2366" s="193">
        <v>0.46687478799999999</v>
      </c>
    </row>
    <row r="2367" spans="2:8" x14ac:dyDescent="0.25">
      <c r="B2367" s="192">
        <f t="shared" si="189"/>
        <v>43199.499999994267</v>
      </c>
      <c r="C2367" s="16">
        <f t="shared" si="185"/>
        <v>4</v>
      </c>
      <c r="D2367" s="16">
        <f t="shared" si="186"/>
        <v>1</v>
      </c>
      <c r="E2367" s="16">
        <f t="shared" si="187"/>
        <v>1</v>
      </c>
      <c r="F2367" s="16">
        <f t="shared" si="188"/>
        <v>12</v>
      </c>
      <c r="G2367" s="195">
        <v>2365</v>
      </c>
      <c r="H2367" s="193">
        <v>0.47615326299999999</v>
      </c>
    </row>
    <row r="2368" spans="2:8" x14ac:dyDescent="0.25">
      <c r="B2368" s="192">
        <f t="shared" si="189"/>
        <v>43199.541666660931</v>
      </c>
      <c r="C2368" s="16">
        <f t="shared" si="185"/>
        <v>4</v>
      </c>
      <c r="D2368" s="16">
        <f t="shared" si="186"/>
        <v>1</v>
      </c>
      <c r="E2368" s="16">
        <f t="shared" si="187"/>
        <v>1</v>
      </c>
      <c r="F2368" s="16">
        <f t="shared" si="188"/>
        <v>13</v>
      </c>
      <c r="G2368" s="195">
        <v>2366</v>
      </c>
      <c r="H2368" s="193">
        <v>0.44403309400000002</v>
      </c>
    </row>
    <row r="2369" spans="2:8" x14ac:dyDescent="0.25">
      <c r="B2369" s="192">
        <f t="shared" si="189"/>
        <v>43199.583333327595</v>
      </c>
      <c r="C2369" s="16">
        <f t="shared" si="185"/>
        <v>4</v>
      </c>
      <c r="D2369" s="16">
        <f t="shared" si="186"/>
        <v>1</v>
      </c>
      <c r="E2369" s="16">
        <f t="shared" si="187"/>
        <v>1</v>
      </c>
      <c r="F2369" s="16">
        <f t="shared" si="188"/>
        <v>14</v>
      </c>
      <c r="G2369" s="195">
        <v>2367</v>
      </c>
      <c r="H2369" s="193">
        <v>0.419386551</v>
      </c>
    </row>
    <row r="2370" spans="2:8" x14ac:dyDescent="0.25">
      <c r="B2370" s="192">
        <f t="shared" si="189"/>
        <v>43199.624999994259</v>
      </c>
      <c r="C2370" s="16">
        <f t="shared" si="185"/>
        <v>4</v>
      </c>
      <c r="D2370" s="16">
        <f t="shared" si="186"/>
        <v>1</v>
      </c>
      <c r="E2370" s="16">
        <f t="shared" si="187"/>
        <v>1</v>
      </c>
      <c r="F2370" s="16">
        <f t="shared" si="188"/>
        <v>15</v>
      </c>
      <c r="G2370" s="195">
        <v>2368</v>
      </c>
      <c r="H2370" s="193">
        <v>0.30792567799999998</v>
      </c>
    </row>
    <row r="2371" spans="2:8" x14ac:dyDescent="0.25">
      <c r="B2371" s="192">
        <f t="shared" si="189"/>
        <v>43199.666666660924</v>
      </c>
      <c r="C2371" s="16">
        <f t="shared" si="185"/>
        <v>4</v>
      </c>
      <c r="D2371" s="16">
        <f t="shared" si="186"/>
        <v>1</v>
      </c>
      <c r="E2371" s="16">
        <f t="shared" si="187"/>
        <v>1</v>
      </c>
      <c r="F2371" s="16">
        <f t="shared" si="188"/>
        <v>16</v>
      </c>
      <c r="G2371" s="195">
        <v>2369</v>
      </c>
      <c r="H2371" s="193">
        <v>0.232007562</v>
      </c>
    </row>
    <row r="2372" spans="2:8" x14ac:dyDescent="0.25">
      <c r="B2372" s="192">
        <f t="shared" si="189"/>
        <v>43199.708333327588</v>
      </c>
      <c r="C2372" s="16">
        <f t="shared" ref="C2372:C2435" si="190">MONTH(B2372)</f>
        <v>4</v>
      </c>
      <c r="D2372" s="16">
        <f t="shared" ref="D2372:D2435" si="191">WEEKDAY(B2372,2)</f>
        <v>1</v>
      </c>
      <c r="E2372" s="16">
        <f t="shared" ref="E2372:E2435" si="192">IF(D2372&lt;6,1,2)</f>
        <v>1</v>
      </c>
      <c r="F2372" s="16">
        <f t="shared" ref="F2372:F2435" si="193">HOUR(B2372)</f>
        <v>17</v>
      </c>
      <c r="G2372" s="195">
        <v>2370</v>
      </c>
      <c r="H2372" s="193">
        <v>0.132962261</v>
      </c>
    </row>
    <row r="2373" spans="2:8" x14ac:dyDescent="0.25">
      <c r="B2373" s="192">
        <f t="shared" ref="B2373:B2436" si="194">B2372+1/24</f>
        <v>43199.749999994252</v>
      </c>
      <c r="C2373" s="16">
        <f t="shared" si="190"/>
        <v>4</v>
      </c>
      <c r="D2373" s="16">
        <f t="shared" si="191"/>
        <v>1</v>
      </c>
      <c r="E2373" s="16">
        <f t="shared" si="192"/>
        <v>1</v>
      </c>
      <c r="F2373" s="16">
        <f t="shared" si="193"/>
        <v>18</v>
      </c>
      <c r="G2373" s="195">
        <v>2371</v>
      </c>
      <c r="H2373" s="193">
        <v>2.6242102999999999E-2</v>
      </c>
    </row>
    <row r="2374" spans="2:8" x14ac:dyDescent="0.25">
      <c r="B2374" s="192">
        <f t="shared" si="194"/>
        <v>43199.791666660916</v>
      </c>
      <c r="C2374" s="16">
        <f t="shared" si="190"/>
        <v>4</v>
      </c>
      <c r="D2374" s="16">
        <f t="shared" si="191"/>
        <v>1</v>
      </c>
      <c r="E2374" s="16">
        <f t="shared" si="192"/>
        <v>1</v>
      </c>
      <c r="F2374" s="16">
        <f t="shared" si="193"/>
        <v>19</v>
      </c>
      <c r="G2374" s="195">
        <v>2372</v>
      </c>
      <c r="H2374" s="193">
        <v>3.5647800000000002E-4</v>
      </c>
    </row>
    <row r="2375" spans="2:8" x14ac:dyDescent="0.25">
      <c r="B2375" s="192">
        <f t="shared" si="194"/>
        <v>43199.83333332758</v>
      </c>
      <c r="C2375" s="16">
        <f t="shared" si="190"/>
        <v>4</v>
      </c>
      <c r="D2375" s="16">
        <f t="shared" si="191"/>
        <v>1</v>
      </c>
      <c r="E2375" s="16">
        <f t="shared" si="192"/>
        <v>1</v>
      </c>
      <c r="F2375" s="16">
        <f t="shared" si="193"/>
        <v>20</v>
      </c>
      <c r="G2375" s="195">
        <v>2373</v>
      </c>
      <c r="H2375" s="193">
        <v>0</v>
      </c>
    </row>
    <row r="2376" spans="2:8" x14ac:dyDescent="0.25">
      <c r="B2376" s="192">
        <f t="shared" si="194"/>
        <v>43199.874999994245</v>
      </c>
      <c r="C2376" s="16">
        <f t="shared" si="190"/>
        <v>4</v>
      </c>
      <c r="D2376" s="16">
        <f t="shared" si="191"/>
        <v>1</v>
      </c>
      <c r="E2376" s="16">
        <f t="shared" si="192"/>
        <v>1</v>
      </c>
      <c r="F2376" s="16">
        <f t="shared" si="193"/>
        <v>21</v>
      </c>
      <c r="G2376" s="195">
        <v>2374</v>
      </c>
      <c r="H2376" s="193">
        <v>0</v>
      </c>
    </row>
    <row r="2377" spans="2:8" x14ac:dyDescent="0.25">
      <c r="B2377" s="192">
        <f t="shared" si="194"/>
        <v>43199.916666660909</v>
      </c>
      <c r="C2377" s="16">
        <f t="shared" si="190"/>
        <v>4</v>
      </c>
      <c r="D2377" s="16">
        <f t="shared" si="191"/>
        <v>1</v>
      </c>
      <c r="E2377" s="16">
        <f t="shared" si="192"/>
        <v>1</v>
      </c>
      <c r="F2377" s="16">
        <f t="shared" si="193"/>
        <v>22</v>
      </c>
      <c r="G2377" s="195">
        <v>2375</v>
      </c>
      <c r="H2377" s="193">
        <v>0</v>
      </c>
    </row>
    <row r="2378" spans="2:8" x14ac:dyDescent="0.25">
      <c r="B2378" s="192">
        <f t="shared" si="194"/>
        <v>43199.958333327573</v>
      </c>
      <c r="C2378" s="16">
        <f t="shared" si="190"/>
        <v>4</v>
      </c>
      <c r="D2378" s="16">
        <f t="shared" si="191"/>
        <v>1</v>
      </c>
      <c r="E2378" s="16">
        <f t="shared" si="192"/>
        <v>1</v>
      </c>
      <c r="F2378" s="16">
        <f t="shared" si="193"/>
        <v>23</v>
      </c>
      <c r="G2378" s="195">
        <v>2376</v>
      </c>
      <c r="H2378" s="193">
        <v>0</v>
      </c>
    </row>
    <row r="2379" spans="2:8" x14ac:dyDescent="0.25">
      <c r="B2379" s="192">
        <f t="shared" si="194"/>
        <v>43199.999999994237</v>
      </c>
      <c r="C2379" s="16">
        <f t="shared" si="190"/>
        <v>4</v>
      </c>
      <c r="D2379" s="16">
        <f t="shared" si="191"/>
        <v>2</v>
      </c>
      <c r="E2379" s="16">
        <f t="shared" si="192"/>
        <v>1</v>
      </c>
      <c r="F2379" s="16">
        <f t="shared" si="193"/>
        <v>0</v>
      </c>
      <c r="G2379" s="195">
        <v>2377</v>
      </c>
      <c r="H2379" s="193">
        <v>0</v>
      </c>
    </row>
    <row r="2380" spans="2:8" x14ac:dyDescent="0.25">
      <c r="B2380" s="192">
        <f t="shared" si="194"/>
        <v>43200.041666660902</v>
      </c>
      <c r="C2380" s="16">
        <f t="shared" si="190"/>
        <v>4</v>
      </c>
      <c r="D2380" s="16">
        <f t="shared" si="191"/>
        <v>2</v>
      </c>
      <c r="E2380" s="16">
        <f t="shared" si="192"/>
        <v>1</v>
      </c>
      <c r="F2380" s="16">
        <f t="shared" si="193"/>
        <v>1</v>
      </c>
      <c r="G2380" s="195">
        <v>2378</v>
      </c>
      <c r="H2380" s="193">
        <v>0</v>
      </c>
    </row>
    <row r="2381" spans="2:8" x14ac:dyDescent="0.25">
      <c r="B2381" s="192">
        <f t="shared" si="194"/>
        <v>43200.083333327566</v>
      </c>
      <c r="C2381" s="16">
        <f t="shared" si="190"/>
        <v>4</v>
      </c>
      <c r="D2381" s="16">
        <f t="shared" si="191"/>
        <v>2</v>
      </c>
      <c r="E2381" s="16">
        <f t="shared" si="192"/>
        <v>1</v>
      </c>
      <c r="F2381" s="16">
        <f t="shared" si="193"/>
        <v>2</v>
      </c>
      <c r="G2381" s="195">
        <v>2379</v>
      </c>
      <c r="H2381" s="193">
        <v>0</v>
      </c>
    </row>
    <row r="2382" spans="2:8" x14ac:dyDescent="0.25">
      <c r="B2382" s="192">
        <f t="shared" si="194"/>
        <v>43200.12499999423</v>
      </c>
      <c r="C2382" s="16">
        <f t="shared" si="190"/>
        <v>4</v>
      </c>
      <c r="D2382" s="16">
        <f t="shared" si="191"/>
        <v>2</v>
      </c>
      <c r="E2382" s="16">
        <f t="shared" si="192"/>
        <v>1</v>
      </c>
      <c r="F2382" s="16">
        <f t="shared" si="193"/>
        <v>3</v>
      </c>
      <c r="G2382" s="195">
        <v>2380</v>
      </c>
      <c r="H2382" s="193">
        <v>0</v>
      </c>
    </row>
    <row r="2383" spans="2:8" x14ac:dyDescent="0.25">
      <c r="B2383" s="192">
        <f t="shared" si="194"/>
        <v>43200.166666660894</v>
      </c>
      <c r="C2383" s="16">
        <f t="shared" si="190"/>
        <v>4</v>
      </c>
      <c r="D2383" s="16">
        <f t="shared" si="191"/>
        <v>2</v>
      </c>
      <c r="E2383" s="16">
        <f t="shared" si="192"/>
        <v>1</v>
      </c>
      <c r="F2383" s="16">
        <f t="shared" si="193"/>
        <v>4</v>
      </c>
      <c r="G2383" s="195">
        <v>2381</v>
      </c>
      <c r="H2383" s="193">
        <v>0</v>
      </c>
    </row>
    <row r="2384" spans="2:8" x14ac:dyDescent="0.25">
      <c r="B2384" s="192">
        <f t="shared" si="194"/>
        <v>43200.208333327559</v>
      </c>
      <c r="C2384" s="16">
        <f t="shared" si="190"/>
        <v>4</v>
      </c>
      <c r="D2384" s="16">
        <f t="shared" si="191"/>
        <v>2</v>
      </c>
      <c r="E2384" s="16">
        <f t="shared" si="192"/>
        <v>1</v>
      </c>
      <c r="F2384" s="16">
        <f t="shared" si="193"/>
        <v>5</v>
      </c>
      <c r="G2384" s="195">
        <v>2382</v>
      </c>
      <c r="H2384" s="193">
        <v>1.7248E-4</v>
      </c>
    </row>
    <row r="2385" spans="2:8" x14ac:dyDescent="0.25">
      <c r="B2385" s="192">
        <f t="shared" si="194"/>
        <v>43200.249999994223</v>
      </c>
      <c r="C2385" s="16">
        <f t="shared" si="190"/>
        <v>4</v>
      </c>
      <c r="D2385" s="16">
        <f t="shared" si="191"/>
        <v>2</v>
      </c>
      <c r="E2385" s="16">
        <f t="shared" si="192"/>
        <v>1</v>
      </c>
      <c r="F2385" s="16">
        <f t="shared" si="193"/>
        <v>6</v>
      </c>
      <c r="G2385" s="195">
        <v>2383</v>
      </c>
      <c r="H2385" s="193">
        <v>3.8053557000000002E-2</v>
      </c>
    </row>
    <row r="2386" spans="2:8" x14ac:dyDescent="0.25">
      <c r="B2386" s="192">
        <f t="shared" si="194"/>
        <v>43200.291666660887</v>
      </c>
      <c r="C2386" s="16">
        <f t="shared" si="190"/>
        <v>4</v>
      </c>
      <c r="D2386" s="16">
        <f t="shared" si="191"/>
        <v>2</v>
      </c>
      <c r="E2386" s="16">
        <f t="shared" si="192"/>
        <v>1</v>
      </c>
      <c r="F2386" s="16">
        <f t="shared" si="193"/>
        <v>7</v>
      </c>
      <c r="G2386" s="195">
        <v>2384</v>
      </c>
      <c r="H2386" s="193">
        <v>0.15819235200000001</v>
      </c>
    </row>
    <row r="2387" spans="2:8" x14ac:dyDescent="0.25">
      <c r="B2387" s="192">
        <f t="shared" si="194"/>
        <v>43200.333333327551</v>
      </c>
      <c r="C2387" s="16">
        <f t="shared" si="190"/>
        <v>4</v>
      </c>
      <c r="D2387" s="16">
        <f t="shared" si="191"/>
        <v>2</v>
      </c>
      <c r="E2387" s="16">
        <f t="shared" si="192"/>
        <v>1</v>
      </c>
      <c r="F2387" s="16">
        <f t="shared" si="193"/>
        <v>8</v>
      </c>
      <c r="G2387" s="195">
        <v>2385</v>
      </c>
      <c r="H2387" s="193">
        <v>0.317229225</v>
      </c>
    </row>
    <row r="2388" spans="2:8" x14ac:dyDescent="0.25">
      <c r="B2388" s="192">
        <f t="shared" si="194"/>
        <v>43200.374999994216</v>
      </c>
      <c r="C2388" s="16">
        <f t="shared" si="190"/>
        <v>4</v>
      </c>
      <c r="D2388" s="16">
        <f t="shared" si="191"/>
        <v>2</v>
      </c>
      <c r="E2388" s="16">
        <f t="shared" si="192"/>
        <v>1</v>
      </c>
      <c r="F2388" s="16">
        <f t="shared" si="193"/>
        <v>9</v>
      </c>
      <c r="G2388" s="195">
        <v>2386</v>
      </c>
      <c r="H2388" s="193">
        <v>0.44772446500000002</v>
      </c>
    </row>
    <row r="2389" spans="2:8" x14ac:dyDescent="0.25">
      <c r="B2389" s="192">
        <f t="shared" si="194"/>
        <v>43200.41666666088</v>
      </c>
      <c r="C2389" s="16">
        <f t="shared" si="190"/>
        <v>4</v>
      </c>
      <c r="D2389" s="16">
        <f t="shared" si="191"/>
        <v>2</v>
      </c>
      <c r="E2389" s="16">
        <f t="shared" si="192"/>
        <v>1</v>
      </c>
      <c r="F2389" s="16">
        <f t="shared" si="193"/>
        <v>10</v>
      </c>
      <c r="G2389" s="195">
        <v>2387</v>
      </c>
      <c r="H2389" s="193">
        <v>0.52756914200000005</v>
      </c>
    </row>
    <row r="2390" spans="2:8" x14ac:dyDescent="0.25">
      <c r="B2390" s="192">
        <f t="shared" si="194"/>
        <v>43200.458333327544</v>
      </c>
      <c r="C2390" s="16">
        <f t="shared" si="190"/>
        <v>4</v>
      </c>
      <c r="D2390" s="16">
        <f t="shared" si="191"/>
        <v>2</v>
      </c>
      <c r="E2390" s="16">
        <f t="shared" si="192"/>
        <v>1</v>
      </c>
      <c r="F2390" s="16">
        <f t="shared" si="193"/>
        <v>11</v>
      </c>
      <c r="G2390" s="195">
        <v>2388</v>
      </c>
      <c r="H2390" s="193">
        <v>0.56973051699999999</v>
      </c>
    </row>
    <row r="2391" spans="2:8" x14ac:dyDescent="0.25">
      <c r="B2391" s="192">
        <f t="shared" si="194"/>
        <v>43200.499999994208</v>
      </c>
      <c r="C2391" s="16">
        <f t="shared" si="190"/>
        <v>4</v>
      </c>
      <c r="D2391" s="16">
        <f t="shared" si="191"/>
        <v>2</v>
      </c>
      <c r="E2391" s="16">
        <f t="shared" si="192"/>
        <v>1</v>
      </c>
      <c r="F2391" s="16">
        <f t="shared" si="193"/>
        <v>12</v>
      </c>
      <c r="G2391" s="195">
        <v>2389</v>
      </c>
      <c r="H2391" s="193">
        <v>0.56635926400000003</v>
      </c>
    </row>
    <row r="2392" spans="2:8" x14ac:dyDescent="0.25">
      <c r="B2392" s="192">
        <f t="shared" si="194"/>
        <v>43200.541666660873</v>
      </c>
      <c r="C2392" s="16">
        <f t="shared" si="190"/>
        <v>4</v>
      </c>
      <c r="D2392" s="16">
        <f t="shared" si="191"/>
        <v>2</v>
      </c>
      <c r="E2392" s="16">
        <f t="shared" si="192"/>
        <v>1</v>
      </c>
      <c r="F2392" s="16">
        <f t="shared" si="193"/>
        <v>13</v>
      </c>
      <c r="G2392" s="195">
        <v>2390</v>
      </c>
      <c r="H2392" s="193">
        <v>0.53098074399999995</v>
      </c>
    </row>
    <row r="2393" spans="2:8" x14ac:dyDescent="0.25">
      <c r="B2393" s="192">
        <f t="shared" si="194"/>
        <v>43200.583333327537</v>
      </c>
      <c r="C2393" s="16">
        <f t="shared" si="190"/>
        <v>4</v>
      </c>
      <c r="D2393" s="16">
        <f t="shared" si="191"/>
        <v>2</v>
      </c>
      <c r="E2393" s="16">
        <f t="shared" si="192"/>
        <v>1</v>
      </c>
      <c r="F2393" s="16">
        <f t="shared" si="193"/>
        <v>14</v>
      </c>
      <c r="G2393" s="195">
        <v>2391</v>
      </c>
      <c r="H2393" s="193">
        <v>0.46404367200000002</v>
      </c>
    </row>
    <row r="2394" spans="2:8" x14ac:dyDescent="0.25">
      <c r="B2394" s="192">
        <f t="shared" si="194"/>
        <v>43200.624999994201</v>
      </c>
      <c r="C2394" s="16">
        <f t="shared" si="190"/>
        <v>4</v>
      </c>
      <c r="D2394" s="16">
        <f t="shared" si="191"/>
        <v>2</v>
      </c>
      <c r="E2394" s="16">
        <f t="shared" si="192"/>
        <v>1</v>
      </c>
      <c r="F2394" s="16">
        <f t="shared" si="193"/>
        <v>15</v>
      </c>
      <c r="G2394" s="195">
        <v>2392</v>
      </c>
      <c r="H2394" s="193">
        <v>0.40819459600000002</v>
      </c>
    </row>
    <row r="2395" spans="2:8" x14ac:dyDescent="0.25">
      <c r="B2395" s="192">
        <f t="shared" si="194"/>
        <v>43200.666666660865</v>
      </c>
      <c r="C2395" s="16">
        <f t="shared" si="190"/>
        <v>4</v>
      </c>
      <c r="D2395" s="16">
        <f t="shared" si="191"/>
        <v>2</v>
      </c>
      <c r="E2395" s="16">
        <f t="shared" si="192"/>
        <v>1</v>
      </c>
      <c r="F2395" s="16">
        <f t="shared" si="193"/>
        <v>16</v>
      </c>
      <c r="G2395" s="195">
        <v>2393</v>
      </c>
      <c r="H2395" s="193">
        <v>0.30136823699999998</v>
      </c>
    </row>
    <row r="2396" spans="2:8" x14ac:dyDescent="0.25">
      <c r="B2396" s="192">
        <f t="shared" si="194"/>
        <v>43200.70833332753</v>
      </c>
      <c r="C2396" s="16">
        <f t="shared" si="190"/>
        <v>4</v>
      </c>
      <c r="D2396" s="16">
        <f t="shared" si="191"/>
        <v>2</v>
      </c>
      <c r="E2396" s="16">
        <f t="shared" si="192"/>
        <v>1</v>
      </c>
      <c r="F2396" s="16">
        <f t="shared" si="193"/>
        <v>17</v>
      </c>
      <c r="G2396" s="195">
        <v>2394</v>
      </c>
      <c r="H2396" s="193">
        <v>0.15702842</v>
      </c>
    </row>
    <row r="2397" spans="2:8" x14ac:dyDescent="0.25">
      <c r="B2397" s="192">
        <f t="shared" si="194"/>
        <v>43200.749999994194</v>
      </c>
      <c r="C2397" s="16">
        <f t="shared" si="190"/>
        <v>4</v>
      </c>
      <c r="D2397" s="16">
        <f t="shared" si="191"/>
        <v>2</v>
      </c>
      <c r="E2397" s="16">
        <f t="shared" si="192"/>
        <v>1</v>
      </c>
      <c r="F2397" s="16">
        <f t="shared" si="193"/>
        <v>18</v>
      </c>
      <c r="G2397" s="195">
        <v>2395</v>
      </c>
      <c r="H2397" s="193">
        <v>3.3095791999999999E-2</v>
      </c>
    </row>
    <row r="2398" spans="2:8" x14ac:dyDescent="0.25">
      <c r="B2398" s="192">
        <f t="shared" si="194"/>
        <v>43200.791666660858</v>
      </c>
      <c r="C2398" s="16">
        <f t="shared" si="190"/>
        <v>4</v>
      </c>
      <c r="D2398" s="16">
        <f t="shared" si="191"/>
        <v>2</v>
      </c>
      <c r="E2398" s="16">
        <f t="shared" si="192"/>
        <v>1</v>
      </c>
      <c r="F2398" s="16">
        <f t="shared" si="193"/>
        <v>19</v>
      </c>
      <c r="G2398" s="195">
        <v>2396</v>
      </c>
      <c r="H2398" s="193">
        <v>3.5647800000000002E-4</v>
      </c>
    </row>
    <row r="2399" spans="2:8" x14ac:dyDescent="0.25">
      <c r="B2399" s="192">
        <f t="shared" si="194"/>
        <v>43200.833333327522</v>
      </c>
      <c r="C2399" s="16">
        <f t="shared" si="190"/>
        <v>4</v>
      </c>
      <c r="D2399" s="16">
        <f t="shared" si="191"/>
        <v>2</v>
      </c>
      <c r="E2399" s="16">
        <f t="shared" si="192"/>
        <v>1</v>
      </c>
      <c r="F2399" s="16">
        <f t="shared" si="193"/>
        <v>20</v>
      </c>
      <c r="G2399" s="195">
        <v>2397</v>
      </c>
      <c r="H2399" s="193">
        <v>0</v>
      </c>
    </row>
    <row r="2400" spans="2:8" x14ac:dyDescent="0.25">
      <c r="B2400" s="192">
        <f t="shared" si="194"/>
        <v>43200.874999994187</v>
      </c>
      <c r="C2400" s="16">
        <f t="shared" si="190"/>
        <v>4</v>
      </c>
      <c r="D2400" s="16">
        <f t="shared" si="191"/>
        <v>2</v>
      </c>
      <c r="E2400" s="16">
        <f t="shared" si="192"/>
        <v>1</v>
      </c>
      <c r="F2400" s="16">
        <f t="shared" si="193"/>
        <v>21</v>
      </c>
      <c r="G2400" s="195">
        <v>2398</v>
      </c>
      <c r="H2400" s="193">
        <v>0</v>
      </c>
    </row>
    <row r="2401" spans="2:8" x14ac:dyDescent="0.25">
      <c r="B2401" s="192">
        <f t="shared" si="194"/>
        <v>43200.916666660851</v>
      </c>
      <c r="C2401" s="16">
        <f t="shared" si="190"/>
        <v>4</v>
      </c>
      <c r="D2401" s="16">
        <f t="shared" si="191"/>
        <v>2</v>
      </c>
      <c r="E2401" s="16">
        <f t="shared" si="192"/>
        <v>1</v>
      </c>
      <c r="F2401" s="16">
        <f t="shared" si="193"/>
        <v>22</v>
      </c>
      <c r="G2401" s="195">
        <v>2399</v>
      </c>
      <c r="H2401" s="193">
        <v>0</v>
      </c>
    </row>
    <row r="2402" spans="2:8" x14ac:dyDescent="0.25">
      <c r="B2402" s="192">
        <f t="shared" si="194"/>
        <v>43200.958333327515</v>
      </c>
      <c r="C2402" s="16">
        <f t="shared" si="190"/>
        <v>4</v>
      </c>
      <c r="D2402" s="16">
        <f t="shared" si="191"/>
        <v>2</v>
      </c>
      <c r="E2402" s="16">
        <f t="shared" si="192"/>
        <v>1</v>
      </c>
      <c r="F2402" s="16">
        <f t="shared" si="193"/>
        <v>23</v>
      </c>
      <c r="G2402" s="195">
        <v>2400</v>
      </c>
      <c r="H2402" s="193">
        <v>0</v>
      </c>
    </row>
    <row r="2403" spans="2:8" x14ac:dyDescent="0.25">
      <c r="B2403" s="192">
        <f t="shared" si="194"/>
        <v>43200.999999994179</v>
      </c>
      <c r="C2403" s="16">
        <f t="shared" si="190"/>
        <v>4</v>
      </c>
      <c r="D2403" s="16">
        <f t="shared" si="191"/>
        <v>3</v>
      </c>
      <c r="E2403" s="16">
        <f t="shared" si="192"/>
        <v>1</v>
      </c>
      <c r="F2403" s="16">
        <f t="shared" si="193"/>
        <v>0</v>
      </c>
      <c r="G2403" s="195">
        <v>2401</v>
      </c>
      <c r="H2403" s="193">
        <v>0</v>
      </c>
    </row>
    <row r="2404" spans="2:8" x14ac:dyDescent="0.25">
      <c r="B2404" s="192">
        <f t="shared" si="194"/>
        <v>43201.041666660843</v>
      </c>
      <c r="C2404" s="16">
        <f t="shared" si="190"/>
        <v>4</v>
      </c>
      <c r="D2404" s="16">
        <f t="shared" si="191"/>
        <v>3</v>
      </c>
      <c r="E2404" s="16">
        <f t="shared" si="192"/>
        <v>1</v>
      </c>
      <c r="F2404" s="16">
        <f t="shared" si="193"/>
        <v>1</v>
      </c>
      <c r="G2404" s="195">
        <v>2402</v>
      </c>
      <c r="H2404" s="193">
        <v>0</v>
      </c>
    </row>
    <row r="2405" spans="2:8" x14ac:dyDescent="0.25">
      <c r="B2405" s="192">
        <f t="shared" si="194"/>
        <v>43201.083333327508</v>
      </c>
      <c r="C2405" s="16">
        <f t="shared" si="190"/>
        <v>4</v>
      </c>
      <c r="D2405" s="16">
        <f t="shared" si="191"/>
        <v>3</v>
      </c>
      <c r="E2405" s="16">
        <f t="shared" si="192"/>
        <v>1</v>
      </c>
      <c r="F2405" s="16">
        <f t="shared" si="193"/>
        <v>2</v>
      </c>
      <c r="G2405" s="195">
        <v>2403</v>
      </c>
      <c r="H2405" s="193">
        <v>0</v>
      </c>
    </row>
    <row r="2406" spans="2:8" x14ac:dyDescent="0.25">
      <c r="B2406" s="192">
        <f t="shared" si="194"/>
        <v>43201.124999994172</v>
      </c>
      <c r="C2406" s="16">
        <f t="shared" si="190"/>
        <v>4</v>
      </c>
      <c r="D2406" s="16">
        <f t="shared" si="191"/>
        <v>3</v>
      </c>
      <c r="E2406" s="16">
        <f t="shared" si="192"/>
        <v>1</v>
      </c>
      <c r="F2406" s="16">
        <f t="shared" si="193"/>
        <v>3</v>
      </c>
      <c r="G2406" s="195">
        <v>2404</v>
      </c>
      <c r="H2406" s="193">
        <v>0</v>
      </c>
    </row>
    <row r="2407" spans="2:8" x14ac:dyDescent="0.25">
      <c r="B2407" s="192">
        <f t="shared" si="194"/>
        <v>43201.166666660836</v>
      </c>
      <c r="C2407" s="16">
        <f t="shared" si="190"/>
        <v>4</v>
      </c>
      <c r="D2407" s="16">
        <f t="shared" si="191"/>
        <v>3</v>
      </c>
      <c r="E2407" s="16">
        <f t="shared" si="192"/>
        <v>1</v>
      </c>
      <c r="F2407" s="16">
        <f t="shared" si="193"/>
        <v>4</v>
      </c>
      <c r="G2407" s="195">
        <v>2405</v>
      </c>
      <c r="H2407" s="193">
        <v>0</v>
      </c>
    </row>
    <row r="2408" spans="2:8" x14ac:dyDescent="0.25">
      <c r="B2408" s="192">
        <f t="shared" si="194"/>
        <v>43201.2083333275</v>
      </c>
      <c r="C2408" s="16">
        <f t="shared" si="190"/>
        <v>4</v>
      </c>
      <c r="D2408" s="16">
        <f t="shared" si="191"/>
        <v>3</v>
      </c>
      <c r="E2408" s="16">
        <f t="shared" si="192"/>
        <v>1</v>
      </c>
      <c r="F2408" s="16">
        <f t="shared" si="193"/>
        <v>5</v>
      </c>
      <c r="G2408" s="195">
        <v>2406</v>
      </c>
      <c r="H2408" s="193">
        <v>1.4100180000000001E-3</v>
      </c>
    </row>
    <row r="2409" spans="2:8" x14ac:dyDescent="0.25">
      <c r="B2409" s="192">
        <f t="shared" si="194"/>
        <v>43201.249999994165</v>
      </c>
      <c r="C2409" s="16">
        <f t="shared" si="190"/>
        <v>4</v>
      </c>
      <c r="D2409" s="16">
        <f t="shared" si="191"/>
        <v>3</v>
      </c>
      <c r="E2409" s="16">
        <f t="shared" si="192"/>
        <v>1</v>
      </c>
      <c r="F2409" s="16">
        <f t="shared" si="193"/>
        <v>6</v>
      </c>
      <c r="G2409" s="195">
        <v>2407</v>
      </c>
      <c r="H2409" s="193">
        <v>4.9397697999999997E-2</v>
      </c>
    </row>
    <row r="2410" spans="2:8" x14ac:dyDescent="0.25">
      <c r="B2410" s="192">
        <f t="shared" si="194"/>
        <v>43201.291666660829</v>
      </c>
      <c r="C2410" s="16">
        <f t="shared" si="190"/>
        <v>4</v>
      </c>
      <c r="D2410" s="16">
        <f t="shared" si="191"/>
        <v>3</v>
      </c>
      <c r="E2410" s="16">
        <f t="shared" si="192"/>
        <v>1</v>
      </c>
      <c r="F2410" s="16">
        <f t="shared" si="193"/>
        <v>7</v>
      </c>
      <c r="G2410" s="195">
        <v>2408</v>
      </c>
      <c r="H2410" s="193">
        <v>0.18351199400000001</v>
      </c>
    </row>
    <row r="2411" spans="2:8" x14ac:dyDescent="0.25">
      <c r="B2411" s="192">
        <f t="shared" si="194"/>
        <v>43201.333333327493</v>
      </c>
      <c r="C2411" s="16">
        <f t="shared" si="190"/>
        <v>4</v>
      </c>
      <c r="D2411" s="16">
        <f t="shared" si="191"/>
        <v>3</v>
      </c>
      <c r="E2411" s="16">
        <f t="shared" si="192"/>
        <v>1</v>
      </c>
      <c r="F2411" s="16">
        <f t="shared" si="193"/>
        <v>8</v>
      </c>
      <c r="G2411" s="195">
        <v>2409</v>
      </c>
      <c r="H2411" s="193">
        <v>0.34291546000000001</v>
      </c>
    </row>
    <row r="2412" spans="2:8" x14ac:dyDescent="0.25">
      <c r="B2412" s="192">
        <f t="shared" si="194"/>
        <v>43201.374999994157</v>
      </c>
      <c r="C2412" s="16">
        <f t="shared" si="190"/>
        <v>4</v>
      </c>
      <c r="D2412" s="16">
        <f t="shared" si="191"/>
        <v>3</v>
      </c>
      <c r="E2412" s="16">
        <f t="shared" si="192"/>
        <v>1</v>
      </c>
      <c r="F2412" s="16">
        <f t="shared" si="193"/>
        <v>9</v>
      </c>
      <c r="G2412" s="195">
        <v>2410</v>
      </c>
      <c r="H2412" s="193">
        <v>0.49226667299999999</v>
      </c>
    </row>
    <row r="2413" spans="2:8" x14ac:dyDescent="0.25">
      <c r="B2413" s="192">
        <f t="shared" si="194"/>
        <v>43201.416666660822</v>
      </c>
      <c r="C2413" s="16">
        <f t="shared" si="190"/>
        <v>4</v>
      </c>
      <c r="D2413" s="16">
        <f t="shared" si="191"/>
        <v>3</v>
      </c>
      <c r="E2413" s="16">
        <f t="shared" si="192"/>
        <v>1</v>
      </c>
      <c r="F2413" s="16">
        <f t="shared" si="193"/>
        <v>10</v>
      </c>
      <c r="G2413" s="195">
        <v>2411</v>
      </c>
      <c r="H2413" s="193">
        <v>0.57936501100000004</v>
      </c>
    </row>
    <row r="2414" spans="2:8" x14ac:dyDescent="0.25">
      <c r="B2414" s="192">
        <f t="shared" si="194"/>
        <v>43201.458333327486</v>
      </c>
      <c r="C2414" s="16">
        <f t="shared" si="190"/>
        <v>4</v>
      </c>
      <c r="D2414" s="16">
        <f t="shared" si="191"/>
        <v>3</v>
      </c>
      <c r="E2414" s="16">
        <f t="shared" si="192"/>
        <v>1</v>
      </c>
      <c r="F2414" s="16">
        <f t="shared" si="193"/>
        <v>11</v>
      </c>
      <c r="G2414" s="195">
        <v>2412</v>
      </c>
      <c r="H2414" s="193">
        <v>0.60582138100000005</v>
      </c>
    </row>
    <row r="2415" spans="2:8" x14ac:dyDescent="0.25">
      <c r="B2415" s="192">
        <f t="shared" si="194"/>
        <v>43201.49999999415</v>
      </c>
      <c r="C2415" s="16">
        <f t="shared" si="190"/>
        <v>4</v>
      </c>
      <c r="D2415" s="16">
        <f t="shared" si="191"/>
        <v>3</v>
      </c>
      <c r="E2415" s="16">
        <f t="shared" si="192"/>
        <v>1</v>
      </c>
      <c r="F2415" s="16">
        <f t="shared" si="193"/>
        <v>12</v>
      </c>
      <c r="G2415" s="195">
        <v>2413</v>
      </c>
      <c r="H2415" s="193">
        <v>0.61223302099999999</v>
      </c>
    </row>
    <row r="2416" spans="2:8" x14ac:dyDescent="0.25">
      <c r="B2416" s="192">
        <f t="shared" si="194"/>
        <v>43201.541666660814</v>
      </c>
      <c r="C2416" s="16">
        <f t="shared" si="190"/>
        <v>4</v>
      </c>
      <c r="D2416" s="16">
        <f t="shared" si="191"/>
        <v>3</v>
      </c>
      <c r="E2416" s="16">
        <f t="shared" si="192"/>
        <v>1</v>
      </c>
      <c r="F2416" s="16">
        <f t="shared" si="193"/>
        <v>13</v>
      </c>
      <c r="G2416" s="195">
        <v>2414</v>
      </c>
      <c r="H2416" s="193">
        <v>0.58133563099999996</v>
      </c>
    </row>
    <row r="2417" spans="2:8" x14ac:dyDescent="0.25">
      <c r="B2417" s="192">
        <f t="shared" si="194"/>
        <v>43201.583333327479</v>
      </c>
      <c r="C2417" s="16">
        <f t="shared" si="190"/>
        <v>4</v>
      </c>
      <c r="D2417" s="16">
        <f t="shared" si="191"/>
        <v>3</v>
      </c>
      <c r="E2417" s="16">
        <f t="shared" si="192"/>
        <v>1</v>
      </c>
      <c r="F2417" s="16">
        <f t="shared" si="193"/>
        <v>14</v>
      </c>
      <c r="G2417" s="195">
        <v>2415</v>
      </c>
      <c r="H2417" s="193">
        <v>0.50987819599999995</v>
      </c>
    </row>
    <row r="2418" spans="2:8" x14ac:dyDescent="0.25">
      <c r="B2418" s="192">
        <f t="shared" si="194"/>
        <v>43201.624999994143</v>
      </c>
      <c r="C2418" s="16">
        <f t="shared" si="190"/>
        <v>4</v>
      </c>
      <c r="D2418" s="16">
        <f t="shared" si="191"/>
        <v>3</v>
      </c>
      <c r="E2418" s="16">
        <f t="shared" si="192"/>
        <v>1</v>
      </c>
      <c r="F2418" s="16">
        <f t="shared" si="193"/>
        <v>15</v>
      </c>
      <c r="G2418" s="195">
        <v>2416</v>
      </c>
      <c r="H2418" s="193">
        <v>0.41467807299999998</v>
      </c>
    </row>
    <row r="2419" spans="2:8" x14ac:dyDescent="0.25">
      <c r="B2419" s="192">
        <f t="shared" si="194"/>
        <v>43201.666666660807</v>
      </c>
      <c r="C2419" s="16">
        <f t="shared" si="190"/>
        <v>4</v>
      </c>
      <c r="D2419" s="16">
        <f t="shared" si="191"/>
        <v>3</v>
      </c>
      <c r="E2419" s="16">
        <f t="shared" si="192"/>
        <v>1</v>
      </c>
      <c r="F2419" s="16">
        <f t="shared" si="193"/>
        <v>16</v>
      </c>
      <c r="G2419" s="195">
        <v>2417</v>
      </c>
      <c r="H2419" s="193">
        <v>0.29068524400000001</v>
      </c>
    </row>
    <row r="2420" spans="2:8" x14ac:dyDescent="0.25">
      <c r="B2420" s="192">
        <f t="shared" si="194"/>
        <v>43201.708333327471</v>
      </c>
      <c r="C2420" s="16">
        <f t="shared" si="190"/>
        <v>4</v>
      </c>
      <c r="D2420" s="16">
        <f t="shared" si="191"/>
        <v>3</v>
      </c>
      <c r="E2420" s="16">
        <f t="shared" si="192"/>
        <v>1</v>
      </c>
      <c r="F2420" s="16">
        <f t="shared" si="193"/>
        <v>17</v>
      </c>
      <c r="G2420" s="195">
        <v>2418</v>
      </c>
      <c r="H2420" s="193">
        <v>0.15639298900000001</v>
      </c>
    </row>
    <row r="2421" spans="2:8" x14ac:dyDescent="0.25">
      <c r="B2421" s="192">
        <f t="shared" si="194"/>
        <v>43201.749999994136</v>
      </c>
      <c r="C2421" s="16">
        <f t="shared" si="190"/>
        <v>4</v>
      </c>
      <c r="D2421" s="16">
        <f t="shared" si="191"/>
        <v>3</v>
      </c>
      <c r="E2421" s="16">
        <f t="shared" si="192"/>
        <v>1</v>
      </c>
      <c r="F2421" s="16">
        <f t="shared" si="193"/>
        <v>18</v>
      </c>
      <c r="G2421" s="195">
        <v>2419</v>
      </c>
      <c r="H2421" s="193">
        <v>3.4631230999999998E-2</v>
      </c>
    </row>
    <row r="2422" spans="2:8" x14ac:dyDescent="0.25">
      <c r="B2422" s="192">
        <f t="shared" si="194"/>
        <v>43201.7916666608</v>
      </c>
      <c r="C2422" s="16">
        <f t="shared" si="190"/>
        <v>4</v>
      </c>
      <c r="D2422" s="16">
        <f t="shared" si="191"/>
        <v>3</v>
      </c>
      <c r="E2422" s="16">
        <f t="shared" si="192"/>
        <v>1</v>
      </c>
      <c r="F2422" s="16">
        <f t="shared" si="193"/>
        <v>19</v>
      </c>
      <c r="G2422" s="195">
        <v>2420</v>
      </c>
      <c r="H2422" s="193">
        <v>3.5647800000000002E-4</v>
      </c>
    </row>
    <row r="2423" spans="2:8" x14ac:dyDescent="0.25">
      <c r="B2423" s="192">
        <f t="shared" si="194"/>
        <v>43201.833333327464</v>
      </c>
      <c r="C2423" s="16">
        <f t="shared" si="190"/>
        <v>4</v>
      </c>
      <c r="D2423" s="16">
        <f t="shared" si="191"/>
        <v>3</v>
      </c>
      <c r="E2423" s="16">
        <f t="shared" si="192"/>
        <v>1</v>
      </c>
      <c r="F2423" s="16">
        <f t="shared" si="193"/>
        <v>20</v>
      </c>
      <c r="G2423" s="195">
        <v>2421</v>
      </c>
      <c r="H2423" s="193">
        <v>0</v>
      </c>
    </row>
    <row r="2424" spans="2:8" x14ac:dyDescent="0.25">
      <c r="B2424" s="192">
        <f t="shared" si="194"/>
        <v>43201.874999994128</v>
      </c>
      <c r="C2424" s="16">
        <f t="shared" si="190"/>
        <v>4</v>
      </c>
      <c r="D2424" s="16">
        <f t="shared" si="191"/>
        <v>3</v>
      </c>
      <c r="E2424" s="16">
        <f t="shared" si="192"/>
        <v>1</v>
      </c>
      <c r="F2424" s="16">
        <f t="shared" si="193"/>
        <v>21</v>
      </c>
      <c r="G2424" s="195">
        <v>2422</v>
      </c>
      <c r="H2424" s="193">
        <v>0</v>
      </c>
    </row>
    <row r="2425" spans="2:8" x14ac:dyDescent="0.25">
      <c r="B2425" s="192">
        <f t="shared" si="194"/>
        <v>43201.916666660793</v>
      </c>
      <c r="C2425" s="16">
        <f t="shared" si="190"/>
        <v>4</v>
      </c>
      <c r="D2425" s="16">
        <f t="shared" si="191"/>
        <v>3</v>
      </c>
      <c r="E2425" s="16">
        <f t="shared" si="192"/>
        <v>1</v>
      </c>
      <c r="F2425" s="16">
        <f t="shared" si="193"/>
        <v>22</v>
      </c>
      <c r="G2425" s="195">
        <v>2423</v>
      </c>
      <c r="H2425" s="193">
        <v>0</v>
      </c>
    </row>
    <row r="2426" spans="2:8" x14ac:dyDescent="0.25">
      <c r="B2426" s="192">
        <f t="shared" si="194"/>
        <v>43201.958333327457</v>
      </c>
      <c r="C2426" s="16">
        <f t="shared" si="190"/>
        <v>4</v>
      </c>
      <c r="D2426" s="16">
        <f t="shared" si="191"/>
        <v>3</v>
      </c>
      <c r="E2426" s="16">
        <f t="shared" si="192"/>
        <v>1</v>
      </c>
      <c r="F2426" s="16">
        <f t="shared" si="193"/>
        <v>23</v>
      </c>
      <c r="G2426" s="195">
        <v>2424</v>
      </c>
      <c r="H2426" s="193">
        <v>0</v>
      </c>
    </row>
    <row r="2427" spans="2:8" x14ac:dyDescent="0.25">
      <c r="B2427" s="192">
        <f t="shared" si="194"/>
        <v>43201.999999994121</v>
      </c>
      <c r="C2427" s="16">
        <f t="shared" si="190"/>
        <v>4</v>
      </c>
      <c r="D2427" s="16">
        <f t="shared" si="191"/>
        <v>4</v>
      </c>
      <c r="E2427" s="16">
        <f t="shared" si="192"/>
        <v>1</v>
      </c>
      <c r="F2427" s="16">
        <f t="shared" si="193"/>
        <v>0</v>
      </c>
      <c r="G2427" s="195">
        <v>2425</v>
      </c>
      <c r="H2427" s="193">
        <v>0</v>
      </c>
    </row>
    <row r="2428" spans="2:8" x14ac:dyDescent="0.25">
      <c r="B2428" s="192">
        <f t="shared" si="194"/>
        <v>43202.041666660785</v>
      </c>
      <c r="C2428" s="16">
        <f t="shared" si="190"/>
        <v>4</v>
      </c>
      <c r="D2428" s="16">
        <f t="shared" si="191"/>
        <v>4</v>
      </c>
      <c r="E2428" s="16">
        <f t="shared" si="192"/>
        <v>1</v>
      </c>
      <c r="F2428" s="16">
        <f t="shared" si="193"/>
        <v>1</v>
      </c>
      <c r="G2428" s="195">
        <v>2426</v>
      </c>
      <c r="H2428" s="193">
        <v>0</v>
      </c>
    </row>
    <row r="2429" spans="2:8" x14ac:dyDescent="0.25">
      <c r="B2429" s="192">
        <f t="shared" si="194"/>
        <v>43202.08333332745</v>
      </c>
      <c r="C2429" s="16">
        <f t="shared" si="190"/>
        <v>4</v>
      </c>
      <c r="D2429" s="16">
        <f t="shared" si="191"/>
        <v>4</v>
      </c>
      <c r="E2429" s="16">
        <f t="shared" si="192"/>
        <v>1</v>
      </c>
      <c r="F2429" s="16">
        <f t="shared" si="193"/>
        <v>2</v>
      </c>
      <c r="G2429" s="195">
        <v>2427</v>
      </c>
      <c r="H2429" s="193">
        <v>0</v>
      </c>
    </row>
    <row r="2430" spans="2:8" x14ac:dyDescent="0.25">
      <c r="B2430" s="192">
        <f t="shared" si="194"/>
        <v>43202.124999994114</v>
      </c>
      <c r="C2430" s="16">
        <f t="shared" si="190"/>
        <v>4</v>
      </c>
      <c r="D2430" s="16">
        <f t="shared" si="191"/>
        <v>4</v>
      </c>
      <c r="E2430" s="16">
        <f t="shared" si="192"/>
        <v>1</v>
      </c>
      <c r="F2430" s="16">
        <f t="shared" si="193"/>
        <v>3</v>
      </c>
      <c r="G2430" s="195">
        <v>2428</v>
      </c>
      <c r="H2430" s="193">
        <v>0</v>
      </c>
    </row>
    <row r="2431" spans="2:8" x14ac:dyDescent="0.25">
      <c r="B2431" s="192">
        <f t="shared" si="194"/>
        <v>43202.166666660778</v>
      </c>
      <c r="C2431" s="16">
        <f t="shared" si="190"/>
        <v>4</v>
      </c>
      <c r="D2431" s="16">
        <f t="shared" si="191"/>
        <v>4</v>
      </c>
      <c r="E2431" s="16">
        <f t="shared" si="192"/>
        <v>1</v>
      </c>
      <c r="F2431" s="16">
        <f t="shared" si="193"/>
        <v>4</v>
      </c>
      <c r="G2431" s="195">
        <v>2429</v>
      </c>
      <c r="H2431" s="193">
        <v>0</v>
      </c>
    </row>
    <row r="2432" spans="2:8" x14ac:dyDescent="0.25">
      <c r="B2432" s="192">
        <f t="shared" si="194"/>
        <v>43202.208333327442</v>
      </c>
      <c r="C2432" s="16">
        <f t="shared" si="190"/>
        <v>4</v>
      </c>
      <c r="D2432" s="16">
        <f t="shared" si="191"/>
        <v>4</v>
      </c>
      <c r="E2432" s="16">
        <f t="shared" si="192"/>
        <v>1</v>
      </c>
      <c r="F2432" s="16">
        <f t="shared" si="193"/>
        <v>5</v>
      </c>
      <c r="G2432" s="195">
        <v>2430</v>
      </c>
      <c r="H2432" s="193">
        <v>1.7348089999999999E-3</v>
      </c>
    </row>
    <row r="2433" spans="2:8" x14ac:dyDescent="0.25">
      <c r="B2433" s="192">
        <f t="shared" si="194"/>
        <v>43202.249999994106</v>
      </c>
      <c r="C2433" s="16">
        <f t="shared" si="190"/>
        <v>4</v>
      </c>
      <c r="D2433" s="16">
        <f t="shared" si="191"/>
        <v>4</v>
      </c>
      <c r="E2433" s="16">
        <f t="shared" si="192"/>
        <v>1</v>
      </c>
      <c r="F2433" s="16">
        <f t="shared" si="193"/>
        <v>6</v>
      </c>
      <c r="G2433" s="195">
        <v>2431</v>
      </c>
      <c r="H2433" s="193">
        <v>4.9979994999999999E-2</v>
      </c>
    </row>
    <row r="2434" spans="2:8" x14ac:dyDescent="0.25">
      <c r="B2434" s="192">
        <f t="shared" si="194"/>
        <v>43202.291666660771</v>
      </c>
      <c r="C2434" s="16">
        <f t="shared" si="190"/>
        <v>4</v>
      </c>
      <c r="D2434" s="16">
        <f t="shared" si="191"/>
        <v>4</v>
      </c>
      <c r="E2434" s="16">
        <f t="shared" si="192"/>
        <v>1</v>
      </c>
      <c r="F2434" s="16">
        <f t="shared" si="193"/>
        <v>7</v>
      </c>
      <c r="G2434" s="195">
        <v>2432</v>
      </c>
      <c r="H2434" s="193">
        <v>0.182166247</v>
      </c>
    </row>
    <row r="2435" spans="2:8" x14ac:dyDescent="0.25">
      <c r="B2435" s="192">
        <f t="shared" si="194"/>
        <v>43202.333333327435</v>
      </c>
      <c r="C2435" s="16">
        <f t="shared" si="190"/>
        <v>4</v>
      </c>
      <c r="D2435" s="16">
        <f t="shared" si="191"/>
        <v>4</v>
      </c>
      <c r="E2435" s="16">
        <f t="shared" si="192"/>
        <v>1</v>
      </c>
      <c r="F2435" s="16">
        <f t="shared" si="193"/>
        <v>8</v>
      </c>
      <c r="G2435" s="195">
        <v>2433</v>
      </c>
      <c r="H2435" s="193">
        <v>0.362162963</v>
      </c>
    </row>
    <row r="2436" spans="2:8" x14ac:dyDescent="0.25">
      <c r="B2436" s="192">
        <f t="shared" si="194"/>
        <v>43202.374999994099</v>
      </c>
      <c r="C2436" s="16">
        <f t="shared" ref="C2436:C2499" si="195">MONTH(B2436)</f>
        <v>4</v>
      </c>
      <c r="D2436" s="16">
        <f t="shared" ref="D2436:D2499" si="196">WEEKDAY(B2436,2)</f>
        <v>4</v>
      </c>
      <c r="E2436" s="16">
        <f t="shared" ref="E2436:E2499" si="197">IF(D2436&lt;6,1,2)</f>
        <v>1</v>
      </c>
      <c r="F2436" s="16">
        <f t="shared" ref="F2436:F2499" si="198">HOUR(B2436)</f>
        <v>9</v>
      </c>
      <c r="G2436" s="195">
        <v>2434</v>
      </c>
      <c r="H2436" s="193">
        <v>0.50099554000000002</v>
      </c>
    </row>
    <row r="2437" spans="2:8" x14ac:dyDescent="0.25">
      <c r="B2437" s="192">
        <f t="shared" ref="B2437:B2500" si="199">B2436+1/24</f>
        <v>43202.416666660763</v>
      </c>
      <c r="C2437" s="16">
        <f t="shared" si="195"/>
        <v>4</v>
      </c>
      <c r="D2437" s="16">
        <f t="shared" si="196"/>
        <v>4</v>
      </c>
      <c r="E2437" s="16">
        <f t="shared" si="197"/>
        <v>1</v>
      </c>
      <c r="F2437" s="16">
        <f t="shared" si="198"/>
        <v>10</v>
      </c>
      <c r="G2437" s="195">
        <v>2435</v>
      </c>
      <c r="H2437" s="193">
        <v>0.60223418500000003</v>
      </c>
    </row>
    <row r="2438" spans="2:8" x14ac:dyDescent="0.25">
      <c r="B2438" s="192">
        <f t="shared" si="199"/>
        <v>43202.458333327428</v>
      </c>
      <c r="C2438" s="16">
        <f t="shared" si="195"/>
        <v>4</v>
      </c>
      <c r="D2438" s="16">
        <f t="shared" si="196"/>
        <v>4</v>
      </c>
      <c r="E2438" s="16">
        <f t="shared" si="197"/>
        <v>1</v>
      </c>
      <c r="F2438" s="16">
        <f t="shared" si="198"/>
        <v>11</v>
      </c>
      <c r="G2438" s="195">
        <v>2436</v>
      </c>
      <c r="H2438" s="193">
        <v>0.63266474500000003</v>
      </c>
    </row>
    <row r="2439" spans="2:8" x14ac:dyDescent="0.25">
      <c r="B2439" s="192">
        <f t="shared" si="199"/>
        <v>43202.499999994092</v>
      </c>
      <c r="C2439" s="16">
        <f t="shared" si="195"/>
        <v>4</v>
      </c>
      <c r="D2439" s="16">
        <f t="shared" si="196"/>
        <v>4</v>
      </c>
      <c r="E2439" s="16">
        <f t="shared" si="197"/>
        <v>1</v>
      </c>
      <c r="F2439" s="16">
        <f t="shared" si="198"/>
        <v>12</v>
      </c>
      <c r="G2439" s="195">
        <v>2437</v>
      </c>
      <c r="H2439" s="193">
        <v>0.61633108000000003</v>
      </c>
    </row>
    <row r="2440" spans="2:8" x14ac:dyDescent="0.25">
      <c r="B2440" s="192">
        <f t="shared" si="199"/>
        <v>43202.541666660756</v>
      </c>
      <c r="C2440" s="16">
        <f t="shared" si="195"/>
        <v>4</v>
      </c>
      <c r="D2440" s="16">
        <f t="shared" si="196"/>
        <v>4</v>
      </c>
      <c r="E2440" s="16">
        <f t="shared" si="197"/>
        <v>1</v>
      </c>
      <c r="F2440" s="16">
        <f t="shared" si="198"/>
        <v>13</v>
      </c>
      <c r="G2440" s="195">
        <v>2438</v>
      </c>
      <c r="H2440" s="193">
        <v>0.53117388600000004</v>
      </c>
    </row>
    <row r="2441" spans="2:8" x14ac:dyDescent="0.25">
      <c r="B2441" s="192">
        <f t="shared" si="199"/>
        <v>43202.58333332742</v>
      </c>
      <c r="C2441" s="16">
        <f t="shared" si="195"/>
        <v>4</v>
      </c>
      <c r="D2441" s="16">
        <f t="shared" si="196"/>
        <v>4</v>
      </c>
      <c r="E2441" s="16">
        <f t="shared" si="197"/>
        <v>1</v>
      </c>
      <c r="F2441" s="16">
        <f t="shared" si="198"/>
        <v>14</v>
      </c>
      <c r="G2441" s="195">
        <v>2439</v>
      </c>
      <c r="H2441" s="193">
        <v>0.44440338299999999</v>
      </c>
    </row>
    <row r="2442" spans="2:8" x14ac:dyDescent="0.25">
      <c r="B2442" s="192">
        <f t="shared" si="199"/>
        <v>43202.624999994085</v>
      </c>
      <c r="C2442" s="16">
        <f t="shared" si="195"/>
        <v>4</v>
      </c>
      <c r="D2442" s="16">
        <f t="shared" si="196"/>
        <v>4</v>
      </c>
      <c r="E2442" s="16">
        <f t="shared" si="197"/>
        <v>1</v>
      </c>
      <c r="F2442" s="16">
        <f t="shared" si="198"/>
        <v>15</v>
      </c>
      <c r="G2442" s="195">
        <v>2440</v>
      </c>
      <c r="H2442" s="193">
        <v>0.32439906600000001</v>
      </c>
    </row>
    <row r="2443" spans="2:8" x14ac:dyDescent="0.25">
      <c r="B2443" s="192">
        <f t="shared" si="199"/>
        <v>43202.666666660749</v>
      </c>
      <c r="C2443" s="16">
        <f t="shared" si="195"/>
        <v>4</v>
      </c>
      <c r="D2443" s="16">
        <f t="shared" si="196"/>
        <v>4</v>
      </c>
      <c r="E2443" s="16">
        <f t="shared" si="197"/>
        <v>1</v>
      </c>
      <c r="F2443" s="16">
        <f t="shared" si="198"/>
        <v>16</v>
      </c>
      <c r="G2443" s="195">
        <v>2441</v>
      </c>
      <c r="H2443" s="193">
        <v>0.23976250599999999</v>
      </c>
    </row>
    <row r="2444" spans="2:8" x14ac:dyDescent="0.25">
      <c r="B2444" s="192">
        <f t="shared" si="199"/>
        <v>43202.708333327413</v>
      </c>
      <c r="C2444" s="16">
        <f t="shared" si="195"/>
        <v>4</v>
      </c>
      <c r="D2444" s="16">
        <f t="shared" si="196"/>
        <v>4</v>
      </c>
      <c r="E2444" s="16">
        <f t="shared" si="197"/>
        <v>1</v>
      </c>
      <c r="F2444" s="16">
        <f t="shared" si="198"/>
        <v>17</v>
      </c>
      <c r="G2444" s="195">
        <v>2442</v>
      </c>
      <c r="H2444" s="193">
        <v>0.12595235599999999</v>
      </c>
    </row>
    <row r="2445" spans="2:8" x14ac:dyDescent="0.25">
      <c r="B2445" s="192">
        <f t="shared" si="199"/>
        <v>43202.749999994077</v>
      </c>
      <c r="C2445" s="16">
        <f t="shared" si="195"/>
        <v>4</v>
      </c>
      <c r="D2445" s="16">
        <f t="shared" si="196"/>
        <v>4</v>
      </c>
      <c r="E2445" s="16">
        <f t="shared" si="197"/>
        <v>1</v>
      </c>
      <c r="F2445" s="16">
        <f t="shared" si="198"/>
        <v>18</v>
      </c>
      <c r="G2445" s="195">
        <v>2443</v>
      </c>
      <c r="H2445" s="193">
        <v>3.2189559999999999E-2</v>
      </c>
    </row>
    <row r="2446" spans="2:8" x14ac:dyDescent="0.25">
      <c r="B2446" s="192">
        <f t="shared" si="199"/>
        <v>43202.791666660742</v>
      </c>
      <c r="C2446" s="16">
        <f t="shared" si="195"/>
        <v>4</v>
      </c>
      <c r="D2446" s="16">
        <f t="shared" si="196"/>
        <v>4</v>
      </c>
      <c r="E2446" s="16">
        <f t="shared" si="197"/>
        <v>1</v>
      </c>
      <c r="F2446" s="16">
        <f t="shared" si="198"/>
        <v>19</v>
      </c>
      <c r="G2446" s="195">
        <v>2444</v>
      </c>
      <c r="H2446" s="193">
        <v>3.5647800000000002E-4</v>
      </c>
    </row>
    <row r="2447" spans="2:8" x14ac:dyDescent="0.25">
      <c r="B2447" s="192">
        <f t="shared" si="199"/>
        <v>43202.833333327406</v>
      </c>
      <c r="C2447" s="16">
        <f t="shared" si="195"/>
        <v>4</v>
      </c>
      <c r="D2447" s="16">
        <f t="shared" si="196"/>
        <v>4</v>
      </c>
      <c r="E2447" s="16">
        <f t="shared" si="197"/>
        <v>1</v>
      </c>
      <c r="F2447" s="16">
        <f t="shared" si="198"/>
        <v>20</v>
      </c>
      <c r="G2447" s="195">
        <v>2445</v>
      </c>
      <c r="H2447" s="193">
        <v>0</v>
      </c>
    </row>
    <row r="2448" spans="2:8" x14ac:dyDescent="0.25">
      <c r="B2448" s="192">
        <f t="shared" si="199"/>
        <v>43202.87499999407</v>
      </c>
      <c r="C2448" s="16">
        <f t="shared" si="195"/>
        <v>4</v>
      </c>
      <c r="D2448" s="16">
        <f t="shared" si="196"/>
        <v>4</v>
      </c>
      <c r="E2448" s="16">
        <f t="shared" si="197"/>
        <v>1</v>
      </c>
      <c r="F2448" s="16">
        <f t="shared" si="198"/>
        <v>21</v>
      </c>
      <c r="G2448" s="195">
        <v>2446</v>
      </c>
      <c r="H2448" s="193">
        <v>0</v>
      </c>
    </row>
    <row r="2449" spans="2:8" x14ac:dyDescent="0.25">
      <c r="B2449" s="192">
        <f t="shared" si="199"/>
        <v>43202.916666660734</v>
      </c>
      <c r="C2449" s="16">
        <f t="shared" si="195"/>
        <v>4</v>
      </c>
      <c r="D2449" s="16">
        <f t="shared" si="196"/>
        <v>4</v>
      </c>
      <c r="E2449" s="16">
        <f t="shared" si="197"/>
        <v>1</v>
      </c>
      <c r="F2449" s="16">
        <f t="shared" si="198"/>
        <v>22</v>
      </c>
      <c r="G2449" s="195">
        <v>2447</v>
      </c>
      <c r="H2449" s="193">
        <v>0</v>
      </c>
    </row>
    <row r="2450" spans="2:8" x14ac:dyDescent="0.25">
      <c r="B2450" s="192">
        <f t="shared" si="199"/>
        <v>43202.958333327399</v>
      </c>
      <c r="C2450" s="16">
        <f t="shared" si="195"/>
        <v>4</v>
      </c>
      <c r="D2450" s="16">
        <f t="shared" si="196"/>
        <v>4</v>
      </c>
      <c r="E2450" s="16">
        <f t="shared" si="197"/>
        <v>1</v>
      </c>
      <c r="F2450" s="16">
        <f t="shared" si="198"/>
        <v>23</v>
      </c>
      <c r="G2450" s="195">
        <v>2448</v>
      </c>
      <c r="H2450" s="193">
        <v>0</v>
      </c>
    </row>
    <row r="2451" spans="2:8" x14ac:dyDescent="0.25">
      <c r="B2451" s="192">
        <f t="shared" si="199"/>
        <v>43202.999999994063</v>
      </c>
      <c r="C2451" s="16">
        <f t="shared" si="195"/>
        <v>4</v>
      </c>
      <c r="D2451" s="16">
        <f t="shared" si="196"/>
        <v>5</v>
      </c>
      <c r="E2451" s="16">
        <f t="shared" si="197"/>
        <v>1</v>
      </c>
      <c r="F2451" s="16">
        <f t="shared" si="198"/>
        <v>0</v>
      </c>
      <c r="G2451" s="195">
        <v>2449</v>
      </c>
      <c r="H2451" s="193">
        <v>0</v>
      </c>
    </row>
    <row r="2452" spans="2:8" x14ac:dyDescent="0.25">
      <c r="B2452" s="192">
        <f t="shared" si="199"/>
        <v>43203.041666660727</v>
      </c>
      <c r="C2452" s="16">
        <f t="shared" si="195"/>
        <v>4</v>
      </c>
      <c r="D2452" s="16">
        <f t="shared" si="196"/>
        <v>5</v>
      </c>
      <c r="E2452" s="16">
        <f t="shared" si="197"/>
        <v>1</v>
      </c>
      <c r="F2452" s="16">
        <f t="shared" si="198"/>
        <v>1</v>
      </c>
      <c r="G2452" s="195">
        <v>2450</v>
      </c>
      <c r="H2452" s="193">
        <v>0</v>
      </c>
    </row>
    <row r="2453" spans="2:8" x14ac:dyDescent="0.25">
      <c r="B2453" s="192">
        <f t="shared" si="199"/>
        <v>43203.083333327391</v>
      </c>
      <c r="C2453" s="16">
        <f t="shared" si="195"/>
        <v>4</v>
      </c>
      <c r="D2453" s="16">
        <f t="shared" si="196"/>
        <v>5</v>
      </c>
      <c r="E2453" s="16">
        <f t="shared" si="197"/>
        <v>1</v>
      </c>
      <c r="F2453" s="16">
        <f t="shared" si="198"/>
        <v>2</v>
      </c>
      <c r="G2453" s="195">
        <v>2451</v>
      </c>
      <c r="H2453" s="193">
        <v>0</v>
      </c>
    </row>
    <row r="2454" spans="2:8" x14ac:dyDescent="0.25">
      <c r="B2454" s="192">
        <f t="shared" si="199"/>
        <v>43203.124999994056</v>
      </c>
      <c r="C2454" s="16">
        <f t="shared" si="195"/>
        <v>4</v>
      </c>
      <c r="D2454" s="16">
        <f t="shared" si="196"/>
        <v>5</v>
      </c>
      <c r="E2454" s="16">
        <f t="shared" si="197"/>
        <v>1</v>
      </c>
      <c r="F2454" s="16">
        <f t="shared" si="198"/>
        <v>3</v>
      </c>
      <c r="G2454" s="195">
        <v>2452</v>
      </c>
      <c r="H2454" s="193">
        <v>0</v>
      </c>
    </row>
    <row r="2455" spans="2:8" x14ac:dyDescent="0.25">
      <c r="B2455" s="192">
        <f t="shared" si="199"/>
        <v>43203.16666666072</v>
      </c>
      <c r="C2455" s="16">
        <f t="shared" si="195"/>
        <v>4</v>
      </c>
      <c r="D2455" s="16">
        <f t="shared" si="196"/>
        <v>5</v>
      </c>
      <c r="E2455" s="16">
        <f t="shared" si="197"/>
        <v>1</v>
      </c>
      <c r="F2455" s="16">
        <f t="shared" si="198"/>
        <v>4</v>
      </c>
      <c r="G2455" s="195">
        <v>2453</v>
      </c>
      <c r="H2455" s="193">
        <v>0</v>
      </c>
    </row>
    <row r="2456" spans="2:8" x14ac:dyDescent="0.25">
      <c r="B2456" s="192">
        <f t="shared" si="199"/>
        <v>43203.208333327384</v>
      </c>
      <c r="C2456" s="16">
        <f t="shared" si="195"/>
        <v>4</v>
      </c>
      <c r="D2456" s="16">
        <f t="shared" si="196"/>
        <v>5</v>
      </c>
      <c r="E2456" s="16">
        <f t="shared" si="197"/>
        <v>1</v>
      </c>
      <c r="F2456" s="16">
        <f t="shared" si="198"/>
        <v>5</v>
      </c>
      <c r="G2456" s="195">
        <v>2454</v>
      </c>
      <c r="H2456" s="193">
        <v>1.7348089999999999E-3</v>
      </c>
    </row>
    <row r="2457" spans="2:8" x14ac:dyDescent="0.25">
      <c r="B2457" s="192">
        <f t="shared" si="199"/>
        <v>43203.249999994048</v>
      </c>
      <c r="C2457" s="16">
        <f t="shared" si="195"/>
        <v>4</v>
      </c>
      <c r="D2457" s="16">
        <f t="shared" si="196"/>
        <v>5</v>
      </c>
      <c r="E2457" s="16">
        <f t="shared" si="197"/>
        <v>1</v>
      </c>
      <c r="F2457" s="16">
        <f t="shared" si="198"/>
        <v>6</v>
      </c>
      <c r="G2457" s="195">
        <v>2455</v>
      </c>
      <c r="H2457" s="193">
        <v>4.8619173000000002E-2</v>
      </c>
    </row>
    <row r="2458" spans="2:8" x14ac:dyDescent="0.25">
      <c r="B2458" s="192">
        <f t="shared" si="199"/>
        <v>43203.291666660713</v>
      </c>
      <c r="C2458" s="16">
        <f t="shared" si="195"/>
        <v>4</v>
      </c>
      <c r="D2458" s="16">
        <f t="shared" si="196"/>
        <v>5</v>
      </c>
      <c r="E2458" s="16">
        <f t="shared" si="197"/>
        <v>1</v>
      </c>
      <c r="F2458" s="16">
        <f t="shared" si="198"/>
        <v>7</v>
      </c>
      <c r="G2458" s="195">
        <v>2456</v>
      </c>
      <c r="H2458" s="193">
        <v>0.165599209</v>
      </c>
    </row>
    <row r="2459" spans="2:8" x14ac:dyDescent="0.25">
      <c r="B2459" s="192">
        <f t="shared" si="199"/>
        <v>43203.333333327377</v>
      </c>
      <c r="C2459" s="16">
        <f t="shared" si="195"/>
        <v>4</v>
      </c>
      <c r="D2459" s="16">
        <f t="shared" si="196"/>
        <v>5</v>
      </c>
      <c r="E2459" s="16">
        <f t="shared" si="197"/>
        <v>1</v>
      </c>
      <c r="F2459" s="16">
        <f t="shared" si="198"/>
        <v>8</v>
      </c>
      <c r="G2459" s="195">
        <v>2457</v>
      </c>
      <c r="H2459" s="193">
        <v>0.314514615</v>
      </c>
    </row>
    <row r="2460" spans="2:8" x14ac:dyDescent="0.25">
      <c r="B2460" s="192">
        <f t="shared" si="199"/>
        <v>43203.374999994041</v>
      </c>
      <c r="C2460" s="16">
        <f t="shared" si="195"/>
        <v>4</v>
      </c>
      <c r="D2460" s="16">
        <f t="shared" si="196"/>
        <v>5</v>
      </c>
      <c r="E2460" s="16">
        <f t="shared" si="197"/>
        <v>1</v>
      </c>
      <c r="F2460" s="16">
        <f t="shared" si="198"/>
        <v>9</v>
      </c>
      <c r="G2460" s="195">
        <v>2458</v>
      </c>
      <c r="H2460" s="193">
        <v>0.448836279</v>
      </c>
    </row>
    <row r="2461" spans="2:8" x14ac:dyDescent="0.25">
      <c r="B2461" s="192">
        <f t="shared" si="199"/>
        <v>43203.416666660705</v>
      </c>
      <c r="C2461" s="16">
        <f t="shared" si="195"/>
        <v>4</v>
      </c>
      <c r="D2461" s="16">
        <f t="shared" si="196"/>
        <v>5</v>
      </c>
      <c r="E2461" s="16">
        <f t="shared" si="197"/>
        <v>1</v>
      </c>
      <c r="F2461" s="16">
        <f t="shared" si="198"/>
        <v>10</v>
      </c>
      <c r="G2461" s="195">
        <v>2459</v>
      </c>
      <c r="H2461" s="193">
        <v>0.52791797200000001</v>
      </c>
    </row>
    <row r="2462" spans="2:8" x14ac:dyDescent="0.25">
      <c r="B2462" s="192">
        <f t="shared" si="199"/>
        <v>43203.458333327369</v>
      </c>
      <c r="C2462" s="16">
        <f t="shared" si="195"/>
        <v>4</v>
      </c>
      <c r="D2462" s="16">
        <f t="shared" si="196"/>
        <v>5</v>
      </c>
      <c r="E2462" s="16">
        <f t="shared" si="197"/>
        <v>1</v>
      </c>
      <c r="F2462" s="16">
        <f t="shared" si="198"/>
        <v>11</v>
      </c>
      <c r="G2462" s="195">
        <v>2460</v>
      </c>
      <c r="H2462" s="193">
        <v>0.52984277400000002</v>
      </c>
    </row>
    <row r="2463" spans="2:8" x14ac:dyDescent="0.25">
      <c r="B2463" s="192">
        <f t="shared" si="199"/>
        <v>43203.499999994034</v>
      </c>
      <c r="C2463" s="16">
        <f t="shared" si="195"/>
        <v>4</v>
      </c>
      <c r="D2463" s="16">
        <f t="shared" si="196"/>
        <v>5</v>
      </c>
      <c r="E2463" s="16">
        <f t="shared" si="197"/>
        <v>1</v>
      </c>
      <c r="F2463" s="16">
        <f t="shared" si="198"/>
        <v>12</v>
      </c>
      <c r="G2463" s="195">
        <v>2461</v>
      </c>
      <c r="H2463" s="193">
        <v>0.54389387300000003</v>
      </c>
    </row>
    <row r="2464" spans="2:8" x14ac:dyDescent="0.25">
      <c r="B2464" s="192">
        <f t="shared" si="199"/>
        <v>43203.541666660698</v>
      </c>
      <c r="C2464" s="16">
        <f t="shared" si="195"/>
        <v>4</v>
      </c>
      <c r="D2464" s="16">
        <f t="shared" si="196"/>
        <v>5</v>
      </c>
      <c r="E2464" s="16">
        <f t="shared" si="197"/>
        <v>1</v>
      </c>
      <c r="F2464" s="16">
        <f t="shared" si="198"/>
        <v>13</v>
      </c>
      <c r="G2464" s="195">
        <v>2462</v>
      </c>
      <c r="H2464" s="193">
        <v>0.48400596899999998</v>
      </c>
    </row>
    <row r="2465" spans="2:8" x14ac:dyDescent="0.25">
      <c r="B2465" s="192">
        <f t="shared" si="199"/>
        <v>43203.583333327362</v>
      </c>
      <c r="C2465" s="16">
        <f t="shared" si="195"/>
        <v>4</v>
      </c>
      <c r="D2465" s="16">
        <f t="shared" si="196"/>
        <v>5</v>
      </c>
      <c r="E2465" s="16">
        <f t="shared" si="197"/>
        <v>1</v>
      </c>
      <c r="F2465" s="16">
        <f t="shared" si="198"/>
        <v>14</v>
      </c>
      <c r="G2465" s="195">
        <v>2463</v>
      </c>
      <c r="H2465" s="193">
        <v>0.44534642600000002</v>
      </c>
    </row>
    <row r="2466" spans="2:8" x14ac:dyDescent="0.25">
      <c r="B2466" s="192">
        <f t="shared" si="199"/>
        <v>43203.624999994026</v>
      </c>
      <c r="C2466" s="16">
        <f t="shared" si="195"/>
        <v>4</v>
      </c>
      <c r="D2466" s="16">
        <f t="shared" si="196"/>
        <v>5</v>
      </c>
      <c r="E2466" s="16">
        <f t="shared" si="197"/>
        <v>1</v>
      </c>
      <c r="F2466" s="16">
        <f t="shared" si="198"/>
        <v>15</v>
      </c>
      <c r="G2466" s="195">
        <v>2464</v>
      </c>
      <c r="H2466" s="193">
        <v>0.31813090300000002</v>
      </c>
    </row>
    <row r="2467" spans="2:8" x14ac:dyDescent="0.25">
      <c r="B2467" s="192">
        <f t="shared" si="199"/>
        <v>43203.666666660691</v>
      </c>
      <c r="C2467" s="16">
        <f t="shared" si="195"/>
        <v>4</v>
      </c>
      <c r="D2467" s="16">
        <f t="shared" si="196"/>
        <v>5</v>
      </c>
      <c r="E2467" s="16">
        <f t="shared" si="197"/>
        <v>1</v>
      </c>
      <c r="F2467" s="16">
        <f t="shared" si="198"/>
        <v>16</v>
      </c>
      <c r="G2467" s="195">
        <v>2465</v>
      </c>
      <c r="H2467" s="193">
        <v>0.236430526</v>
      </c>
    </row>
    <row r="2468" spans="2:8" x14ac:dyDescent="0.25">
      <c r="B2468" s="192">
        <f t="shared" si="199"/>
        <v>43203.708333327355</v>
      </c>
      <c r="C2468" s="16">
        <f t="shared" si="195"/>
        <v>4</v>
      </c>
      <c r="D2468" s="16">
        <f t="shared" si="196"/>
        <v>5</v>
      </c>
      <c r="E2468" s="16">
        <f t="shared" si="197"/>
        <v>1</v>
      </c>
      <c r="F2468" s="16">
        <f t="shared" si="198"/>
        <v>17</v>
      </c>
      <c r="G2468" s="195">
        <v>2466</v>
      </c>
      <c r="H2468" s="193">
        <v>0.128904514</v>
      </c>
    </row>
    <row r="2469" spans="2:8" x14ac:dyDescent="0.25">
      <c r="B2469" s="192">
        <f t="shared" si="199"/>
        <v>43203.749999994019</v>
      </c>
      <c r="C2469" s="16">
        <f t="shared" si="195"/>
        <v>4</v>
      </c>
      <c r="D2469" s="16">
        <f t="shared" si="196"/>
        <v>5</v>
      </c>
      <c r="E2469" s="16">
        <f t="shared" si="197"/>
        <v>1</v>
      </c>
      <c r="F2469" s="16">
        <f t="shared" si="198"/>
        <v>18</v>
      </c>
      <c r="G2469" s="195">
        <v>2467</v>
      </c>
      <c r="H2469" s="193">
        <v>3.2723731999999998E-2</v>
      </c>
    </row>
    <row r="2470" spans="2:8" x14ac:dyDescent="0.25">
      <c r="B2470" s="192">
        <f t="shared" si="199"/>
        <v>43203.791666660683</v>
      </c>
      <c r="C2470" s="16">
        <f t="shared" si="195"/>
        <v>4</v>
      </c>
      <c r="D2470" s="16">
        <f t="shared" si="196"/>
        <v>5</v>
      </c>
      <c r="E2470" s="16">
        <f t="shared" si="197"/>
        <v>1</v>
      </c>
      <c r="F2470" s="16">
        <f t="shared" si="198"/>
        <v>19</v>
      </c>
      <c r="G2470" s="195">
        <v>2468</v>
      </c>
      <c r="H2470" s="193">
        <v>3.5647800000000002E-4</v>
      </c>
    </row>
    <row r="2471" spans="2:8" x14ac:dyDescent="0.25">
      <c r="B2471" s="192">
        <f t="shared" si="199"/>
        <v>43203.833333327348</v>
      </c>
      <c r="C2471" s="16">
        <f t="shared" si="195"/>
        <v>4</v>
      </c>
      <c r="D2471" s="16">
        <f t="shared" si="196"/>
        <v>5</v>
      </c>
      <c r="E2471" s="16">
        <f t="shared" si="197"/>
        <v>1</v>
      </c>
      <c r="F2471" s="16">
        <f t="shared" si="198"/>
        <v>20</v>
      </c>
      <c r="G2471" s="195">
        <v>2469</v>
      </c>
      <c r="H2471" s="193">
        <v>0</v>
      </c>
    </row>
    <row r="2472" spans="2:8" x14ac:dyDescent="0.25">
      <c r="B2472" s="192">
        <f t="shared" si="199"/>
        <v>43203.874999994012</v>
      </c>
      <c r="C2472" s="16">
        <f t="shared" si="195"/>
        <v>4</v>
      </c>
      <c r="D2472" s="16">
        <f t="shared" si="196"/>
        <v>5</v>
      </c>
      <c r="E2472" s="16">
        <f t="shared" si="197"/>
        <v>1</v>
      </c>
      <c r="F2472" s="16">
        <f t="shared" si="198"/>
        <v>21</v>
      </c>
      <c r="G2472" s="195">
        <v>2470</v>
      </c>
      <c r="H2472" s="193">
        <v>0</v>
      </c>
    </row>
    <row r="2473" spans="2:8" x14ac:dyDescent="0.25">
      <c r="B2473" s="192">
        <f t="shared" si="199"/>
        <v>43203.916666660676</v>
      </c>
      <c r="C2473" s="16">
        <f t="shared" si="195"/>
        <v>4</v>
      </c>
      <c r="D2473" s="16">
        <f t="shared" si="196"/>
        <v>5</v>
      </c>
      <c r="E2473" s="16">
        <f t="shared" si="197"/>
        <v>1</v>
      </c>
      <c r="F2473" s="16">
        <f t="shared" si="198"/>
        <v>22</v>
      </c>
      <c r="G2473" s="195">
        <v>2471</v>
      </c>
      <c r="H2473" s="193">
        <v>0</v>
      </c>
    </row>
    <row r="2474" spans="2:8" x14ac:dyDescent="0.25">
      <c r="B2474" s="192">
        <f t="shared" si="199"/>
        <v>43203.95833332734</v>
      </c>
      <c r="C2474" s="16">
        <f t="shared" si="195"/>
        <v>4</v>
      </c>
      <c r="D2474" s="16">
        <f t="shared" si="196"/>
        <v>5</v>
      </c>
      <c r="E2474" s="16">
        <f t="shared" si="197"/>
        <v>1</v>
      </c>
      <c r="F2474" s="16">
        <f t="shared" si="198"/>
        <v>23</v>
      </c>
      <c r="G2474" s="195">
        <v>2472</v>
      </c>
      <c r="H2474" s="193">
        <v>0</v>
      </c>
    </row>
    <row r="2475" spans="2:8" x14ac:dyDescent="0.25">
      <c r="B2475" s="192">
        <f t="shared" si="199"/>
        <v>43203.999999994005</v>
      </c>
      <c r="C2475" s="16">
        <f t="shared" si="195"/>
        <v>4</v>
      </c>
      <c r="D2475" s="16">
        <f t="shared" si="196"/>
        <v>6</v>
      </c>
      <c r="E2475" s="16">
        <f t="shared" si="197"/>
        <v>2</v>
      </c>
      <c r="F2475" s="16">
        <f t="shared" si="198"/>
        <v>0</v>
      </c>
      <c r="G2475" s="195">
        <v>2473</v>
      </c>
      <c r="H2475" s="193">
        <v>0</v>
      </c>
    </row>
    <row r="2476" spans="2:8" x14ac:dyDescent="0.25">
      <c r="B2476" s="192">
        <f t="shared" si="199"/>
        <v>43204.041666660669</v>
      </c>
      <c r="C2476" s="16">
        <f t="shared" si="195"/>
        <v>4</v>
      </c>
      <c r="D2476" s="16">
        <f t="shared" si="196"/>
        <v>6</v>
      </c>
      <c r="E2476" s="16">
        <f t="shared" si="197"/>
        <v>2</v>
      </c>
      <c r="F2476" s="16">
        <f t="shared" si="198"/>
        <v>1</v>
      </c>
      <c r="G2476" s="195">
        <v>2474</v>
      </c>
      <c r="H2476" s="193">
        <v>0</v>
      </c>
    </row>
    <row r="2477" spans="2:8" x14ac:dyDescent="0.25">
      <c r="B2477" s="192">
        <f t="shared" si="199"/>
        <v>43204.083333327333</v>
      </c>
      <c r="C2477" s="16">
        <f t="shared" si="195"/>
        <v>4</v>
      </c>
      <c r="D2477" s="16">
        <f t="shared" si="196"/>
        <v>6</v>
      </c>
      <c r="E2477" s="16">
        <f t="shared" si="197"/>
        <v>2</v>
      </c>
      <c r="F2477" s="16">
        <f t="shared" si="198"/>
        <v>2</v>
      </c>
      <c r="G2477" s="195">
        <v>2475</v>
      </c>
      <c r="H2477" s="193">
        <v>0</v>
      </c>
    </row>
    <row r="2478" spans="2:8" x14ac:dyDescent="0.25">
      <c r="B2478" s="192">
        <f t="shared" si="199"/>
        <v>43204.124999993997</v>
      </c>
      <c r="C2478" s="16">
        <f t="shared" si="195"/>
        <v>4</v>
      </c>
      <c r="D2478" s="16">
        <f t="shared" si="196"/>
        <v>6</v>
      </c>
      <c r="E2478" s="16">
        <f t="shared" si="197"/>
        <v>2</v>
      </c>
      <c r="F2478" s="16">
        <f t="shared" si="198"/>
        <v>3</v>
      </c>
      <c r="G2478" s="195">
        <v>2476</v>
      </c>
      <c r="H2478" s="193">
        <v>0</v>
      </c>
    </row>
    <row r="2479" spans="2:8" x14ac:dyDescent="0.25">
      <c r="B2479" s="192">
        <f t="shared" si="199"/>
        <v>43204.166666660662</v>
      </c>
      <c r="C2479" s="16">
        <f t="shared" si="195"/>
        <v>4</v>
      </c>
      <c r="D2479" s="16">
        <f t="shared" si="196"/>
        <v>6</v>
      </c>
      <c r="E2479" s="16">
        <f t="shared" si="197"/>
        <v>2</v>
      </c>
      <c r="F2479" s="16">
        <f t="shared" si="198"/>
        <v>4</v>
      </c>
      <c r="G2479" s="195">
        <v>2477</v>
      </c>
      <c r="H2479" s="193">
        <v>0</v>
      </c>
    </row>
    <row r="2480" spans="2:8" x14ac:dyDescent="0.25">
      <c r="B2480" s="192">
        <f t="shared" si="199"/>
        <v>43204.208333327326</v>
      </c>
      <c r="C2480" s="16">
        <f t="shared" si="195"/>
        <v>4</v>
      </c>
      <c r="D2480" s="16">
        <f t="shared" si="196"/>
        <v>6</v>
      </c>
      <c r="E2480" s="16">
        <f t="shared" si="197"/>
        <v>2</v>
      </c>
      <c r="F2480" s="16">
        <f t="shared" si="198"/>
        <v>5</v>
      </c>
      <c r="G2480" s="195">
        <v>2478</v>
      </c>
      <c r="H2480" s="193">
        <v>1.0398849999999999E-3</v>
      </c>
    </row>
    <row r="2481" spans="2:8" x14ac:dyDescent="0.25">
      <c r="B2481" s="192">
        <f t="shared" si="199"/>
        <v>43204.24999999399</v>
      </c>
      <c r="C2481" s="16">
        <f t="shared" si="195"/>
        <v>4</v>
      </c>
      <c r="D2481" s="16">
        <f t="shared" si="196"/>
        <v>6</v>
      </c>
      <c r="E2481" s="16">
        <f t="shared" si="197"/>
        <v>2</v>
      </c>
      <c r="F2481" s="16">
        <f t="shared" si="198"/>
        <v>6</v>
      </c>
      <c r="G2481" s="195">
        <v>2479</v>
      </c>
      <c r="H2481" s="193">
        <v>3.5182306000000003E-2</v>
      </c>
    </row>
    <row r="2482" spans="2:8" x14ac:dyDescent="0.25">
      <c r="B2482" s="192">
        <f t="shared" si="199"/>
        <v>43204.291666660654</v>
      </c>
      <c r="C2482" s="16">
        <f t="shared" si="195"/>
        <v>4</v>
      </c>
      <c r="D2482" s="16">
        <f t="shared" si="196"/>
        <v>6</v>
      </c>
      <c r="E2482" s="16">
        <f t="shared" si="197"/>
        <v>2</v>
      </c>
      <c r="F2482" s="16">
        <f t="shared" si="198"/>
        <v>7</v>
      </c>
      <c r="G2482" s="195">
        <v>2480</v>
      </c>
      <c r="H2482" s="193">
        <v>0.121775469</v>
      </c>
    </row>
    <row r="2483" spans="2:8" x14ac:dyDescent="0.25">
      <c r="B2483" s="192">
        <f t="shared" si="199"/>
        <v>43204.333333327319</v>
      </c>
      <c r="C2483" s="16">
        <f t="shared" si="195"/>
        <v>4</v>
      </c>
      <c r="D2483" s="16">
        <f t="shared" si="196"/>
        <v>6</v>
      </c>
      <c r="E2483" s="16">
        <f t="shared" si="197"/>
        <v>2</v>
      </c>
      <c r="F2483" s="16">
        <f t="shared" si="198"/>
        <v>8</v>
      </c>
      <c r="G2483" s="195">
        <v>2481</v>
      </c>
      <c r="H2483" s="193">
        <v>0.24255791700000001</v>
      </c>
    </row>
    <row r="2484" spans="2:8" x14ac:dyDescent="0.25">
      <c r="B2484" s="192">
        <f t="shared" si="199"/>
        <v>43204.374999993983</v>
      </c>
      <c r="C2484" s="16">
        <f t="shared" si="195"/>
        <v>4</v>
      </c>
      <c r="D2484" s="16">
        <f t="shared" si="196"/>
        <v>6</v>
      </c>
      <c r="E2484" s="16">
        <f t="shared" si="197"/>
        <v>2</v>
      </c>
      <c r="F2484" s="16">
        <f t="shared" si="198"/>
        <v>9</v>
      </c>
      <c r="G2484" s="195">
        <v>2482</v>
      </c>
      <c r="H2484" s="193">
        <v>0.365129806</v>
      </c>
    </row>
    <row r="2485" spans="2:8" x14ac:dyDescent="0.25">
      <c r="B2485" s="192">
        <f t="shared" si="199"/>
        <v>43204.416666660647</v>
      </c>
      <c r="C2485" s="16">
        <f t="shared" si="195"/>
        <v>4</v>
      </c>
      <c r="D2485" s="16">
        <f t="shared" si="196"/>
        <v>6</v>
      </c>
      <c r="E2485" s="16">
        <f t="shared" si="197"/>
        <v>2</v>
      </c>
      <c r="F2485" s="16">
        <f t="shared" si="198"/>
        <v>10</v>
      </c>
      <c r="G2485" s="195">
        <v>2483</v>
      </c>
      <c r="H2485" s="193">
        <v>0.436430771</v>
      </c>
    </row>
    <row r="2486" spans="2:8" x14ac:dyDescent="0.25">
      <c r="B2486" s="192">
        <f t="shared" si="199"/>
        <v>43204.458333327311</v>
      </c>
      <c r="C2486" s="16">
        <f t="shared" si="195"/>
        <v>4</v>
      </c>
      <c r="D2486" s="16">
        <f t="shared" si="196"/>
        <v>6</v>
      </c>
      <c r="E2486" s="16">
        <f t="shared" si="197"/>
        <v>2</v>
      </c>
      <c r="F2486" s="16">
        <f t="shared" si="198"/>
        <v>11</v>
      </c>
      <c r="G2486" s="195">
        <v>2484</v>
      </c>
      <c r="H2486" s="193">
        <v>0.48535744800000002</v>
      </c>
    </row>
    <row r="2487" spans="2:8" x14ac:dyDescent="0.25">
      <c r="B2487" s="192">
        <f t="shared" si="199"/>
        <v>43204.499999993976</v>
      </c>
      <c r="C2487" s="16">
        <f t="shared" si="195"/>
        <v>4</v>
      </c>
      <c r="D2487" s="16">
        <f t="shared" si="196"/>
        <v>6</v>
      </c>
      <c r="E2487" s="16">
        <f t="shared" si="197"/>
        <v>2</v>
      </c>
      <c r="F2487" s="16">
        <f t="shared" si="198"/>
        <v>12</v>
      </c>
      <c r="G2487" s="195">
        <v>2485</v>
      </c>
      <c r="H2487" s="193">
        <v>0.48379704000000001</v>
      </c>
    </row>
    <row r="2488" spans="2:8" x14ac:dyDescent="0.25">
      <c r="B2488" s="192">
        <f t="shared" si="199"/>
        <v>43204.54166666064</v>
      </c>
      <c r="C2488" s="16">
        <f t="shared" si="195"/>
        <v>4</v>
      </c>
      <c r="D2488" s="16">
        <f t="shared" si="196"/>
        <v>6</v>
      </c>
      <c r="E2488" s="16">
        <f t="shared" si="197"/>
        <v>2</v>
      </c>
      <c r="F2488" s="16">
        <f t="shared" si="198"/>
        <v>13</v>
      </c>
      <c r="G2488" s="195">
        <v>2486</v>
      </c>
      <c r="H2488" s="193">
        <v>0.47802898900000002</v>
      </c>
    </row>
    <row r="2489" spans="2:8" x14ac:dyDescent="0.25">
      <c r="B2489" s="192">
        <f t="shared" si="199"/>
        <v>43204.583333327304</v>
      </c>
      <c r="C2489" s="16">
        <f t="shared" si="195"/>
        <v>4</v>
      </c>
      <c r="D2489" s="16">
        <f t="shared" si="196"/>
        <v>6</v>
      </c>
      <c r="E2489" s="16">
        <f t="shared" si="197"/>
        <v>2</v>
      </c>
      <c r="F2489" s="16">
        <f t="shared" si="198"/>
        <v>14</v>
      </c>
      <c r="G2489" s="195">
        <v>2487</v>
      </c>
      <c r="H2489" s="193">
        <v>0.43449142400000001</v>
      </c>
    </row>
    <row r="2490" spans="2:8" x14ac:dyDescent="0.25">
      <c r="B2490" s="192">
        <f t="shared" si="199"/>
        <v>43204.624999993968</v>
      </c>
      <c r="C2490" s="16">
        <f t="shared" si="195"/>
        <v>4</v>
      </c>
      <c r="D2490" s="16">
        <f t="shared" si="196"/>
        <v>6</v>
      </c>
      <c r="E2490" s="16">
        <f t="shared" si="197"/>
        <v>2</v>
      </c>
      <c r="F2490" s="16">
        <f t="shared" si="198"/>
        <v>15</v>
      </c>
      <c r="G2490" s="195">
        <v>2488</v>
      </c>
      <c r="H2490" s="193">
        <v>0.33970057100000001</v>
      </c>
    </row>
    <row r="2491" spans="2:8" x14ac:dyDescent="0.25">
      <c r="B2491" s="192">
        <f t="shared" si="199"/>
        <v>43204.666666660632</v>
      </c>
      <c r="C2491" s="16">
        <f t="shared" si="195"/>
        <v>4</v>
      </c>
      <c r="D2491" s="16">
        <f t="shared" si="196"/>
        <v>6</v>
      </c>
      <c r="E2491" s="16">
        <f t="shared" si="197"/>
        <v>2</v>
      </c>
      <c r="F2491" s="16">
        <f t="shared" si="198"/>
        <v>16</v>
      </c>
      <c r="G2491" s="195">
        <v>2489</v>
      </c>
      <c r="H2491" s="193">
        <v>0.25269843800000003</v>
      </c>
    </row>
    <row r="2492" spans="2:8" x14ac:dyDescent="0.25">
      <c r="B2492" s="192">
        <f t="shared" si="199"/>
        <v>43204.708333327297</v>
      </c>
      <c r="C2492" s="16">
        <f t="shared" si="195"/>
        <v>4</v>
      </c>
      <c r="D2492" s="16">
        <f t="shared" si="196"/>
        <v>6</v>
      </c>
      <c r="E2492" s="16">
        <f t="shared" si="197"/>
        <v>2</v>
      </c>
      <c r="F2492" s="16">
        <f t="shared" si="198"/>
        <v>17</v>
      </c>
      <c r="G2492" s="195">
        <v>2490</v>
      </c>
      <c r="H2492" s="193">
        <v>0.14599463900000001</v>
      </c>
    </row>
    <row r="2493" spans="2:8" x14ac:dyDescent="0.25">
      <c r="B2493" s="192">
        <f t="shared" si="199"/>
        <v>43204.749999993961</v>
      </c>
      <c r="C2493" s="16">
        <f t="shared" si="195"/>
        <v>4</v>
      </c>
      <c r="D2493" s="16">
        <f t="shared" si="196"/>
        <v>6</v>
      </c>
      <c r="E2493" s="16">
        <f t="shared" si="197"/>
        <v>2</v>
      </c>
      <c r="F2493" s="16">
        <f t="shared" si="198"/>
        <v>18</v>
      </c>
      <c r="G2493" s="195">
        <v>2491</v>
      </c>
      <c r="H2493" s="193">
        <v>4.0597556999999999E-2</v>
      </c>
    </row>
    <row r="2494" spans="2:8" x14ac:dyDescent="0.25">
      <c r="B2494" s="192">
        <f t="shared" si="199"/>
        <v>43204.791666660625</v>
      </c>
      <c r="C2494" s="16">
        <f t="shared" si="195"/>
        <v>4</v>
      </c>
      <c r="D2494" s="16">
        <f t="shared" si="196"/>
        <v>6</v>
      </c>
      <c r="E2494" s="16">
        <f t="shared" si="197"/>
        <v>2</v>
      </c>
      <c r="F2494" s="16">
        <f t="shared" si="198"/>
        <v>19</v>
      </c>
      <c r="G2494" s="195">
        <v>2492</v>
      </c>
      <c r="H2494" s="193">
        <v>3.5647800000000002E-4</v>
      </c>
    </row>
    <row r="2495" spans="2:8" x14ac:dyDescent="0.25">
      <c r="B2495" s="192">
        <f t="shared" si="199"/>
        <v>43204.833333327289</v>
      </c>
      <c r="C2495" s="16">
        <f t="shared" si="195"/>
        <v>4</v>
      </c>
      <c r="D2495" s="16">
        <f t="shared" si="196"/>
        <v>6</v>
      </c>
      <c r="E2495" s="16">
        <f t="shared" si="197"/>
        <v>2</v>
      </c>
      <c r="F2495" s="16">
        <f t="shared" si="198"/>
        <v>20</v>
      </c>
      <c r="G2495" s="195">
        <v>2493</v>
      </c>
      <c r="H2495" s="193">
        <v>0</v>
      </c>
    </row>
    <row r="2496" spans="2:8" x14ac:dyDescent="0.25">
      <c r="B2496" s="192">
        <f t="shared" si="199"/>
        <v>43204.874999993954</v>
      </c>
      <c r="C2496" s="16">
        <f t="shared" si="195"/>
        <v>4</v>
      </c>
      <c r="D2496" s="16">
        <f t="shared" si="196"/>
        <v>6</v>
      </c>
      <c r="E2496" s="16">
        <f t="shared" si="197"/>
        <v>2</v>
      </c>
      <c r="F2496" s="16">
        <f t="shared" si="198"/>
        <v>21</v>
      </c>
      <c r="G2496" s="195">
        <v>2494</v>
      </c>
      <c r="H2496" s="193">
        <v>0</v>
      </c>
    </row>
    <row r="2497" spans="2:8" x14ac:dyDescent="0.25">
      <c r="B2497" s="192">
        <f t="shared" si="199"/>
        <v>43204.916666660618</v>
      </c>
      <c r="C2497" s="16">
        <f t="shared" si="195"/>
        <v>4</v>
      </c>
      <c r="D2497" s="16">
        <f t="shared" si="196"/>
        <v>6</v>
      </c>
      <c r="E2497" s="16">
        <f t="shared" si="197"/>
        <v>2</v>
      </c>
      <c r="F2497" s="16">
        <f t="shared" si="198"/>
        <v>22</v>
      </c>
      <c r="G2497" s="195">
        <v>2495</v>
      </c>
      <c r="H2497" s="193">
        <v>0</v>
      </c>
    </row>
    <row r="2498" spans="2:8" x14ac:dyDescent="0.25">
      <c r="B2498" s="192">
        <f t="shared" si="199"/>
        <v>43204.958333327282</v>
      </c>
      <c r="C2498" s="16">
        <f t="shared" si="195"/>
        <v>4</v>
      </c>
      <c r="D2498" s="16">
        <f t="shared" si="196"/>
        <v>6</v>
      </c>
      <c r="E2498" s="16">
        <f t="shared" si="197"/>
        <v>2</v>
      </c>
      <c r="F2498" s="16">
        <f t="shared" si="198"/>
        <v>23</v>
      </c>
      <c r="G2498" s="195">
        <v>2496</v>
      </c>
      <c r="H2498" s="193">
        <v>0</v>
      </c>
    </row>
    <row r="2499" spans="2:8" x14ac:dyDescent="0.25">
      <c r="B2499" s="192">
        <f t="shared" si="199"/>
        <v>43204.999999993946</v>
      </c>
      <c r="C2499" s="16">
        <f t="shared" si="195"/>
        <v>4</v>
      </c>
      <c r="D2499" s="16">
        <f t="shared" si="196"/>
        <v>7</v>
      </c>
      <c r="E2499" s="16">
        <f t="shared" si="197"/>
        <v>2</v>
      </c>
      <c r="F2499" s="16">
        <f t="shared" si="198"/>
        <v>0</v>
      </c>
      <c r="G2499" s="195">
        <v>2497</v>
      </c>
      <c r="H2499" s="193">
        <v>0</v>
      </c>
    </row>
    <row r="2500" spans="2:8" x14ac:dyDescent="0.25">
      <c r="B2500" s="192">
        <f t="shared" si="199"/>
        <v>43205.041666660611</v>
      </c>
      <c r="C2500" s="16">
        <f t="shared" ref="C2500:C2563" si="200">MONTH(B2500)</f>
        <v>4</v>
      </c>
      <c r="D2500" s="16">
        <f t="shared" ref="D2500:D2563" si="201">WEEKDAY(B2500,2)</f>
        <v>7</v>
      </c>
      <c r="E2500" s="16">
        <f t="shared" ref="E2500:E2563" si="202">IF(D2500&lt;6,1,2)</f>
        <v>2</v>
      </c>
      <c r="F2500" s="16">
        <f t="shared" ref="F2500:F2563" si="203">HOUR(B2500)</f>
        <v>1</v>
      </c>
      <c r="G2500" s="195">
        <v>2498</v>
      </c>
      <c r="H2500" s="193">
        <v>0</v>
      </c>
    </row>
    <row r="2501" spans="2:8" x14ac:dyDescent="0.25">
      <c r="B2501" s="192">
        <f t="shared" ref="B2501:B2564" si="204">B2500+1/24</f>
        <v>43205.083333327275</v>
      </c>
      <c r="C2501" s="16">
        <f t="shared" si="200"/>
        <v>4</v>
      </c>
      <c r="D2501" s="16">
        <f t="shared" si="201"/>
        <v>7</v>
      </c>
      <c r="E2501" s="16">
        <f t="shared" si="202"/>
        <v>2</v>
      </c>
      <c r="F2501" s="16">
        <f t="shared" si="203"/>
        <v>2</v>
      </c>
      <c r="G2501" s="195">
        <v>2499</v>
      </c>
      <c r="H2501" s="193">
        <v>0</v>
      </c>
    </row>
    <row r="2502" spans="2:8" x14ac:dyDescent="0.25">
      <c r="B2502" s="192">
        <f t="shared" si="204"/>
        <v>43205.124999993939</v>
      </c>
      <c r="C2502" s="16">
        <f t="shared" si="200"/>
        <v>4</v>
      </c>
      <c r="D2502" s="16">
        <f t="shared" si="201"/>
        <v>7</v>
      </c>
      <c r="E2502" s="16">
        <f t="shared" si="202"/>
        <v>2</v>
      </c>
      <c r="F2502" s="16">
        <f t="shared" si="203"/>
        <v>3</v>
      </c>
      <c r="G2502" s="195">
        <v>2500</v>
      </c>
      <c r="H2502" s="193">
        <v>0</v>
      </c>
    </row>
    <row r="2503" spans="2:8" x14ac:dyDescent="0.25">
      <c r="B2503" s="192">
        <f t="shared" si="204"/>
        <v>43205.166666660603</v>
      </c>
      <c r="C2503" s="16">
        <f t="shared" si="200"/>
        <v>4</v>
      </c>
      <c r="D2503" s="16">
        <f t="shared" si="201"/>
        <v>7</v>
      </c>
      <c r="E2503" s="16">
        <f t="shared" si="202"/>
        <v>2</v>
      </c>
      <c r="F2503" s="16">
        <f t="shared" si="203"/>
        <v>4</v>
      </c>
      <c r="G2503" s="195">
        <v>2501</v>
      </c>
      <c r="H2503" s="193">
        <v>0</v>
      </c>
    </row>
    <row r="2504" spans="2:8" x14ac:dyDescent="0.25">
      <c r="B2504" s="192">
        <f t="shared" si="204"/>
        <v>43205.208333327268</v>
      </c>
      <c r="C2504" s="16">
        <f t="shared" si="200"/>
        <v>4</v>
      </c>
      <c r="D2504" s="16">
        <f t="shared" si="201"/>
        <v>7</v>
      </c>
      <c r="E2504" s="16">
        <f t="shared" si="202"/>
        <v>2</v>
      </c>
      <c r="F2504" s="16">
        <f t="shared" si="203"/>
        <v>5</v>
      </c>
      <c r="G2504" s="195">
        <v>2502</v>
      </c>
      <c r="H2504" s="193">
        <v>2.4546979999999999E-3</v>
      </c>
    </row>
    <row r="2505" spans="2:8" x14ac:dyDescent="0.25">
      <c r="B2505" s="192">
        <f t="shared" si="204"/>
        <v>43205.249999993932</v>
      </c>
      <c r="C2505" s="16">
        <f t="shared" si="200"/>
        <v>4</v>
      </c>
      <c r="D2505" s="16">
        <f t="shared" si="201"/>
        <v>7</v>
      </c>
      <c r="E2505" s="16">
        <f t="shared" si="202"/>
        <v>2</v>
      </c>
      <c r="F2505" s="16">
        <f t="shared" si="203"/>
        <v>6</v>
      </c>
      <c r="G2505" s="195">
        <v>2503</v>
      </c>
      <c r="H2505" s="193">
        <v>4.5974302000000002E-2</v>
      </c>
    </row>
    <row r="2506" spans="2:8" x14ac:dyDescent="0.25">
      <c r="B2506" s="192">
        <f t="shared" si="204"/>
        <v>43205.291666660596</v>
      </c>
      <c r="C2506" s="16">
        <f t="shared" si="200"/>
        <v>4</v>
      </c>
      <c r="D2506" s="16">
        <f t="shared" si="201"/>
        <v>7</v>
      </c>
      <c r="E2506" s="16">
        <f t="shared" si="202"/>
        <v>2</v>
      </c>
      <c r="F2506" s="16">
        <f t="shared" si="203"/>
        <v>7</v>
      </c>
      <c r="G2506" s="195">
        <v>2504</v>
      </c>
      <c r="H2506" s="193">
        <v>0.156855893</v>
      </c>
    </row>
    <row r="2507" spans="2:8" x14ac:dyDescent="0.25">
      <c r="B2507" s="192">
        <f t="shared" si="204"/>
        <v>43205.33333332726</v>
      </c>
      <c r="C2507" s="16">
        <f t="shared" si="200"/>
        <v>4</v>
      </c>
      <c r="D2507" s="16">
        <f t="shared" si="201"/>
        <v>7</v>
      </c>
      <c r="E2507" s="16">
        <f t="shared" si="202"/>
        <v>2</v>
      </c>
      <c r="F2507" s="16">
        <f t="shared" si="203"/>
        <v>8</v>
      </c>
      <c r="G2507" s="195">
        <v>2505</v>
      </c>
      <c r="H2507" s="193">
        <v>0.31114629500000002</v>
      </c>
    </row>
    <row r="2508" spans="2:8" x14ac:dyDescent="0.25">
      <c r="B2508" s="192">
        <f t="shared" si="204"/>
        <v>43205.374999993925</v>
      </c>
      <c r="C2508" s="16">
        <f t="shared" si="200"/>
        <v>4</v>
      </c>
      <c r="D2508" s="16">
        <f t="shared" si="201"/>
        <v>7</v>
      </c>
      <c r="E2508" s="16">
        <f t="shared" si="202"/>
        <v>2</v>
      </c>
      <c r="F2508" s="16">
        <f t="shared" si="203"/>
        <v>9</v>
      </c>
      <c r="G2508" s="195">
        <v>2506</v>
      </c>
      <c r="H2508" s="193">
        <v>0.44509004800000002</v>
      </c>
    </row>
    <row r="2509" spans="2:8" x14ac:dyDescent="0.25">
      <c r="B2509" s="192">
        <f t="shared" si="204"/>
        <v>43205.416666660589</v>
      </c>
      <c r="C2509" s="16">
        <f t="shared" si="200"/>
        <v>4</v>
      </c>
      <c r="D2509" s="16">
        <f t="shared" si="201"/>
        <v>7</v>
      </c>
      <c r="E2509" s="16">
        <f t="shared" si="202"/>
        <v>2</v>
      </c>
      <c r="F2509" s="16">
        <f t="shared" si="203"/>
        <v>10</v>
      </c>
      <c r="G2509" s="195">
        <v>2507</v>
      </c>
      <c r="H2509" s="193">
        <v>0.53996337100000003</v>
      </c>
    </row>
    <row r="2510" spans="2:8" x14ac:dyDescent="0.25">
      <c r="B2510" s="192">
        <f t="shared" si="204"/>
        <v>43205.458333327253</v>
      </c>
      <c r="C2510" s="16">
        <f t="shared" si="200"/>
        <v>4</v>
      </c>
      <c r="D2510" s="16">
        <f t="shared" si="201"/>
        <v>7</v>
      </c>
      <c r="E2510" s="16">
        <f t="shared" si="202"/>
        <v>2</v>
      </c>
      <c r="F2510" s="16">
        <f t="shared" si="203"/>
        <v>11</v>
      </c>
      <c r="G2510" s="195">
        <v>2508</v>
      </c>
      <c r="H2510" s="193">
        <v>0.57506255399999995</v>
      </c>
    </row>
    <row r="2511" spans="2:8" x14ac:dyDescent="0.25">
      <c r="B2511" s="192">
        <f t="shared" si="204"/>
        <v>43205.499999993917</v>
      </c>
      <c r="C2511" s="16">
        <f t="shared" si="200"/>
        <v>4</v>
      </c>
      <c r="D2511" s="16">
        <f t="shared" si="201"/>
        <v>7</v>
      </c>
      <c r="E2511" s="16">
        <f t="shared" si="202"/>
        <v>2</v>
      </c>
      <c r="F2511" s="16">
        <f t="shared" si="203"/>
        <v>12</v>
      </c>
      <c r="G2511" s="195">
        <v>2509</v>
      </c>
      <c r="H2511" s="193">
        <v>0.60244507000000003</v>
      </c>
    </row>
    <row r="2512" spans="2:8" x14ac:dyDescent="0.25">
      <c r="B2512" s="192">
        <f t="shared" si="204"/>
        <v>43205.541666660582</v>
      </c>
      <c r="C2512" s="16">
        <f t="shared" si="200"/>
        <v>4</v>
      </c>
      <c r="D2512" s="16">
        <f t="shared" si="201"/>
        <v>7</v>
      </c>
      <c r="E2512" s="16">
        <f t="shared" si="202"/>
        <v>2</v>
      </c>
      <c r="F2512" s="16">
        <f t="shared" si="203"/>
        <v>13</v>
      </c>
      <c r="G2512" s="195">
        <v>2510</v>
      </c>
      <c r="H2512" s="193">
        <v>0.59350354400000005</v>
      </c>
    </row>
    <row r="2513" spans="2:8" x14ac:dyDescent="0.25">
      <c r="B2513" s="192">
        <f t="shared" si="204"/>
        <v>43205.583333327246</v>
      </c>
      <c r="C2513" s="16">
        <f t="shared" si="200"/>
        <v>4</v>
      </c>
      <c r="D2513" s="16">
        <f t="shared" si="201"/>
        <v>7</v>
      </c>
      <c r="E2513" s="16">
        <f t="shared" si="202"/>
        <v>2</v>
      </c>
      <c r="F2513" s="16">
        <f t="shared" si="203"/>
        <v>14</v>
      </c>
      <c r="G2513" s="195">
        <v>2511</v>
      </c>
      <c r="H2513" s="193">
        <v>0.50642531400000002</v>
      </c>
    </row>
    <row r="2514" spans="2:8" x14ac:dyDescent="0.25">
      <c r="B2514" s="192">
        <f t="shared" si="204"/>
        <v>43205.62499999391</v>
      </c>
      <c r="C2514" s="16">
        <f t="shared" si="200"/>
        <v>4</v>
      </c>
      <c r="D2514" s="16">
        <f t="shared" si="201"/>
        <v>7</v>
      </c>
      <c r="E2514" s="16">
        <f t="shared" si="202"/>
        <v>2</v>
      </c>
      <c r="F2514" s="16">
        <f t="shared" si="203"/>
        <v>15</v>
      </c>
      <c r="G2514" s="195">
        <v>2512</v>
      </c>
      <c r="H2514" s="193">
        <v>0.41260880100000003</v>
      </c>
    </row>
    <row r="2515" spans="2:8" x14ac:dyDescent="0.25">
      <c r="B2515" s="192">
        <f t="shared" si="204"/>
        <v>43205.666666660574</v>
      </c>
      <c r="C2515" s="16">
        <f t="shared" si="200"/>
        <v>4</v>
      </c>
      <c r="D2515" s="16">
        <f t="shared" si="201"/>
        <v>7</v>
      </c>
      <c r="E2515" s="16">
        <f t="shared" si="202"/>
        <v>2</v>
      </c>
      <c r="F2515" s="16">
        <f t="shared" si="203"/>
        <v>16</v>
      </c>
      <c r="G2515" s="195">
        <v>2513</v>
      </c>
      <c r="H2515" s="193">
        <v>0.29860366700000002</v>
      </c>
    </row>
    <row r="2516" spans="2:8" x14ac:dyDescent="0.25">
      <c r="B2516" s="192">
        <f t="shared" si="204"/>
        <v>43205.708333327239</v>
      </c>
      <c r="C2516" s="16">
        <f t="shared" si="200"/>
        <v>4</v>
      </c>
      <c r="D2516" s="16">
        <f t="shared" si="201"/>
        <v>7</v>
      </c>
      <c r="E2516" s="16">
        <f t="shared" si="202"/>
        <v>2</v>
      </c>
      <c r="F2516" s="16">
        <f t="shared" si="203"/>
        <v>17</v>
      </c>
      <c r="G2516" s="195">
        <v>2514</v>
      </c>
      <c r="H2516" s="193">
        <v>0.15961757200000001</v>
      </c>
    </row>
    <row r="2517" spans="2:8" x14ac:dyDescent="0.25">
      <c r="B2517" s="192">
        <f t="shared" si="204"/>
        <v>43205.749999993903</v>
      </c>
      <c r="C2517" s="16">
        <f t="shared" si="200"/>
        <v>4</v>
      </c>
      <c r="D2517" s="16">
        <f t="shared" si="201"/>
        <v>7</v>
      </c>
      <c r="E2517" s="16">
        <f t="shared" si="202"/>
        <v>2</v>
      </c>
      <c r="F2517" s="16">
        <f t="shared" si="203"/>
        <v>18</v>
      </c>
      <c r="G2517" s="195">
        <v>2515</v>
      </c>
      <c r="H2517" s="193">
        <v>4.3984750000000003E-2</v>
      </c>
    </row>
    <row r="2518" spans="2:8" x14ac:dyDescent="0.25">
      <c r="B2518" s="192">
        <f t="shared" si="204"/>
        <v>43205.791666660567</v>
      </c>
      <c r="C2518" s="16">
        <f t="shared" si="200"/>
        <v>4</v>
      </c>
      <c r="D2518" s="16">
        <f t="shared" si="201"/>
        <v>7</v>
      </c>
      <c r="E2518" s="16">
        <f t="shared" si="202"/>
        <v>2</v>
      </c>
      <c r="F2518" s="16">
        <f t="shared" si="203"/>
        <v>19</v>
      </c>
      <c r="G2518" s="195">
        <v>2516</v>
      </c>
      <c r="H2518" s="193">
        <v>7.1295600000000005E-4</v>
      </c>
    </row>
    <row r="2519" spans="2:8" x14ac:dyDescent="0.25">
      <c r="B2519" s="192">
        <f t="shared" si="204"/>
        <v>43205.833333327231</v>
      </c>
      <c r="C2519" s="16">
        <f t="shared" si="200"/>
        <v>4</v>
      </c>
      <c r="D2519" s="16">
        <f t="shared" si="201"/>
        <v>7</v>
      </c>
      <c r="E2519" s="16">
        <f t="shared" si="202"/>
        <v>2</v>
      </c>
      <c r="F2519" s="16">
        <f t="shared" si="203"/>
        <v>20</v>
      </c>
      <c r="G2519" s="195">
        <v>2517</v>
      </c>
      <c r="H2519" s="193">
        <v>0</v>
      </c>
    </row>
    <row r="2520" spans="2:8" x14ac:dyDescent="0.25">
      <c r="B2520" s="192">
        <f t="shared" si="204"/>
        <v>43205.874999993895</v>
      </c>
      <c r="C2520" s="16">
        <f t="shared" si="200"/>
        <v>4</v>
      </c>
      <c r="D2520" s="16">
        <f t="shared" si="201"/>
        <v>7</v>
      </c>
      <c r="E2520" s="16">
        <f t="shared" si="202"/>
        <v>2</v>
      </c>
      <c r="F2520" s="16">
        <f t="shared" si="203"/>
        <v>21</v>
      </c>
      <c r="G2520" s="195">
        <v>2518</v>
      </c>
      <c r="H2520" s="193">
        <v>0</v>
      </c>
    </row>
    <row r="2521" spans="2:8" x14ac:dyDescent="0.25">
      <c r="B2521" s="192">
        <f t="shared" si="204"/>
        <v>43205.91666666056</v>
      </c>
      <c r="C2521" s="16">
        <f t="shared" si="200"/>
        <v>4</v>
      </c>
      <c r="D2521" s="16">
        <f t="shared" si="201"/>
        <v>7</v>
      </c>
      <c r="E2521" s="16">
        <f t="shared" si="202"/>
        <v>2</v>
      </c>
      <c r="F2521" s="16">
        <f t="shared" si="203"/>
        <v>22</v>
      </c>
      <c r="G2521" s="195">
        <v>2519</v>
      </c>
      <c r="H2521" s="193">
        <v>0</v>
      </c>
    </row>
    <row r="2522" spans="2:8" x14ac:dyDescent="0.25">
      <c r="B2522" s="192">
        <f t="shared" si="204"/>
        <v>43205.958333327224</v>
      </c>
      <c r="C2522" s="16">
        <f t="shared" si="200"/>
        <v>4</v>
      </c>
      <c r="D2522" s="16">
        <f t="shared" si="201"/>
        <v>7</v>
      </c>
      <c r="E2522" s="16">
        <f t="shared" si="202"/>
        <v>2</v>
      </c>
      <c r="F2522" s="16">
        <f t="shared" si="203"/>
        <v>23</v>
      </c>
      <c r="G2522" s="195">
        <v>2520</v>
      </c>
      <c r="H2522" s="193">
        <v>0</v>
      </c>
    </row>
    <row r="2523" spans="2:8" x14ac:dyDescent="0.25">
      <c r="B2523" s="192">
        <f t="shared" si="204"/>
        <v>43205.999999993888</v>
      </c>
      <c r="C2523" s="16">
        <f t="shared" si="200"/>
        <v>4</v>
      </c>
      <c r="D2523" s="16">
        <f t="shared" si="201"/>
        <v>1</v>
      </c>
      <c r="E2523" s="16">
        <f t="shared" si="202"/>
        <v>1</v>
      </c>
      <c r="F2523" s="16">
        <f t="shared" si="203"/>
        <v>0</v>
      </c>
      <c r="G2523" s="195">
        <v>2521</v>
      </c>
      <c r="H2523" s="193">
        <v>0</v>
      </c>
    </row>
    <row r="2524" spans="2:8" x14ac:dyDescent="0.25">
      <c r="B2524" s="192">
        <f t="shared" si="204"/>
        <v>43206.041666660552</v>
      </c>
      <c r="C2524" s="16">
        <f t="shared" si="200"/>
        <v>4</v>
      </c>
      <c r="D2524" s="16">
        <f t="shared" si="201"/>
        <v>1</v>
      </c>
      <c r="E2524" s="16">
        <f t="shared" si="202"/>
        <v>1</v>
      </c>
      <c r="F2524" s="16">
        <f t="shared" si="203"/>
        <v>1</v>
      </c>
      <c r="G2524" s="195">
        <v>2522</v>
      </c>
      <c r="H2524" s="193">
        <v>0</v>
      </c>
    </row>
    <row r="2525" spans="2:8" x14ac:dyDescent="0.25">
      <c r="B2525" s="192">
        <f t="shared" si="204"/>
        <v>43206.083333327217</v>
      </c>
      <c r="C2525" s="16">
        <f t="shared" si="200"/>
        <v>4</v>
      </c>
      <c r="D2525" s="16">
        <f t="shared" si="201"/>
        <v>1</v>
      </c>
      <c r="E2525" s="16">
        <f t="shared" si="202"/>
        <v>1</v>
      </c>
      <c r="F2525" s="16">
        <f t="shared" si="203"/>
        <v>2</v>
      </c>
      <c r="G2525" s="195">
        <v>2523</v>
      </c>
      <c r="H2525" s="193">
        <v>0</v>
      </c>
    </row>
    <row r="2526" spans="2:8" x14ac:dyDescent="0.25">
      <c r="B2526" s="192">
        <f t="shared" si="204"/>
        <v>43206.124999993881</v>
      </c>
      <c r="C2526" s="16">
        <f t="shared" si="200"/>
        <v>4</v>
      </c>
      <c r="D2526" s="16">
        <f t="shared" si="201"/>
        <v>1</v>
      </c>
      <c r="E2526" s="16">
        <f t="shared" si="202"/>
        <v>1</v>
      </c>
      <c r="F2526" s="16">
        <f t="shared" si="203"/>
        <v>3</v>
      </c>
      <c r="G2526" s="195">
        <v>2524</v>
      </c>
      <c r="H2526" s="193">
        <v>0</v>
      </c>
    </row>
    <row r="2527" spans="2:8" x14ac:dyDescent="0.25">
      <c r="B2527" s="192">
        <f t="shared" si="204"/>
        <v>43206.166666660545</v>
      </c>
      <c r="C2527" s="16">
        <f t="shared" si="200"/>
        <v>4</v>
      </c>
      <c r="D2527" s="16">
        <f t="shared" si="201"/>
        <v>1</v>
      </c>
      <c r="E2527" s="16">
        <f t="shared" si="202"/>
        <v>1</v>
      </c>
      <c r="F2527" s="16">
        <f t="shared" si="203"/>
        <v>4</v>
      </c>
      <c r="G2527" s="195">
        <v>2525</v>
      </c>
      <c r="H2527" s="193">
        <v>0</v>
      </c>
    </row>
    <row r="2528" spans="2:8" x14ac:dyDescent="0.25">
      <c r="B2528" s="192">
        <f t="shared" si="204"/>
        <v>43206.208333327209</v>
      </c>
      <c r="C2528" s="16">
        <f t="shared" si="200"/>
        <v>4</v>
      </c>
      <c r="D2528" s="16">
        <f t="shared" si="201"/>
        <v>1</v>
      </c>
      <c r="E2528" s="16">
        <f t="shared" si="202"/>
        <v>1</v>
      </c>
      <c r="F2528" s="16">
        <f t="shared" si="203"/>
        <v>5</v>
      </c>
      <c r="G2528" s="195">
        <v>2526</v>
      </c>
      <c r="H2528" s="193">
        <v>3.8328199999999998E-3</v>
      </c>
    </row>
    <row r="2529" spans="2:8" x14ac:dyDescent="0.25">
      <c r="B2529" s="192">
        <f t="shared" si="204"/>
        <v>43206.249999993874</v>
      </c>
      <c r="C2529" s="16">
        <f t="shared" si="200"/>
        <v>4</v>
      </c>
      <c r="D2529" s="16">
        <f t="shared" si="201"/>
        <v>1</v>
      </c>
      <c r="E2529" s="16">
        <f t="shared" si="202"/>
        <v>1</v>
      </c>
      <c r="F2529" s="16">
        <f t="shared" si="203"/>
        <v>6</v>
      </c>
      <c r="G2529" s="195">
        <v>2527</v>
      </c>
      <c r="H2529" s="193">
        <v>6.6671807999999999E-2</v>
      </c>
    </row>
    <row r="2530" spans="2:8" x14ac:dyDescent="0.25">
      <c r="B2530" s="192">
        <f t="shared" si="204"/>
        <v>43206.291666660538</v>
      </c>
      <c r="C2530" s="16">
        <f t="shared" si="200"/>
        <v>4</v>
      </c>
      <c r="D2530" s="16">
        <f t="shared" si="201"/>
        <v>1</v>
      </c>
      <c r="E2530" s="16">
        <f t="shared" si="202"/>
        <v>1</v>
      </c>
      <c r="F2530" s="16">
        <f t="shared" si="203"/>
        <v>7</v>
      </c>
      <c r="G2530" s="195">
        <v>2528</v>
      </c>
      <c r="H2530" s="193">
        <v>0.21593751899999999</v>
      </c>
    </row>
    <row r="2531" spans="2:8" x14ac:dyDescent="0.25">
      <c r="B2531" s="192">
        <f t="shared" si="204"/>
        <v>43206.333333327202</v>
      </c>
      <c r="C2531" s="16">
        <f t="shared" si="200"/>
        <v>4</v>
      </c>
      <c r="D2531" s="16">
        <f t="shared" si="201"/>
        <v>1</v>
      </c>
      <c r="E2531" s="16">
        <f t="shared" si="202"/>
        <v>1</v>
      </c>
      <c r="F2531" s="16">
        <f t="shared" si="203"/>
        <v>8</v>
      </c>
      <c r="G2531" s="195">
        <v>2529</v>
      </c>
      <c r="H2531" s="193">
        <v>0.403401864</v>
      </c>
    </row>
    <row r="2532" spans="2:8" x14ac:dyDescent="0.25">
      <c r="B2532" s="192">
        <f t="shared" si="204"/>
        <v>43206.374999993866</v>
      </c>
      <c r="C2532" s="16">
        <f t="shared" si="200"/>
        <v>4</v>
      </c>
      <c r="D2532" s="16">
        <f t="shared" si="201"/>
        <v>1</v>
      </c>
      <c r="E2532" s="16">
        <f t="shared" si="202"/>
        <v>1</v>
      </c>
      <c r="F2532" s="16">
        <f t="shared" si="203"/>
        <v>9</v>
      </c>
      <c r="G2532" s="195">
        <v>2530</v>
      </c>
      <c r="H2532" s="193">
        <v>0.566032384</v>
      </c>
    </row>
    <row r="2533" spans="2:8" x14ac:dyDescent="0.25">
      <c r="B2533" s="192">
        <f t="shared" si="204"/>
        <v>43206.416666660531</v>
      </c>
      <c r="C2533" s="16">
        <f t="shared" si="200"/>
        <v>4</v>
      </c>
      <c r="D2533" s="16">
        <f t="shared" si="201"/>
        <v>1</v>
      </c>
      <c r="E2533" s="16">
        <f t="shared" si="202"/>
        <v>1</v>
      </c>
      <c r="F2533" s="16">
        <f t="shared" si="203"/>
        <v>10</v>
      </c>
      <c r="G2533" s="195">
        <v>2531</v>
      </c>
      <c r="H2533" s="193">
        <v>0.66806313900000003</v>
      </c>
    </row>
    <row r="2534" spans="2:8" x14ac:dyDescent="0.25">
      <c r="B2534" s="192">
        <f t="shared" si="204"/>
        <v>43206.458333327195</v>
      </c>
      <c r="C2534" s="16">
        <f t="shared" si="200"/>
        <v>4</v>
      </c>
      <c r="D2534" s="16">
        <f t="shared" si="201"/>
        <v>1</v>
      </c>
      <c r="E2534" s="16">
        <f t="shared" si="202"/>
        <v>1</v>
      </c>
      <c r="F2534" s="16">
        <f t="shared" si="203"/>
        <v>11</v>
      </c>
      <c r="G2534" s="195">
        <v>2532</v>
      </c>
      <c r="H2534" s="193">
        <v>0.70835695399999998</v>
      </c>
    </row>
    <row r="2535" spans="2:8" x14ac:dyDescent="0.25">
      <c r="B2535" s="192">
        <f t="shared" si="204"/>
        <v>43206.499999993859</v>
      </c>
      <c r="C2535" s="16">
        <f t="shared" si="200"/>
        <v>4</v>
      </c>
      <c r="D2535" s="16">
        <f t="shared" si="201"/>
        <v>1</v>
      </c>
      <c r="E2535" s="16">
        <f t="shared" si="202"/>
        <v>1</v>
      </c>
      <c r="F2535" s="16">
        <f t="shared" si="203"/>
        <v>12</v>
      </c>
      <c r="G2535" s="195">
        <v>2533</v>
      </c>
      <c r="H2535" s="193">
        <v>0.70434401499999999</v>
      </c>
    </row>
    <row r="2536" spans="2:8" x14ac:dyDescent="0.25">
      <c r="B2536" s="192">
        <f t="shared" si="204"/>
        <v>43206.541666660523</v>
      </c>
      <c r="C2536" s="16">
        <f t="shared" si="200"/>
        <v>4</v>
      </c>
      <c r="D2536" s="16">
        <f t="shared" si="201"/>
        <v>1</v>
      </c>
      <c r="E2536" s="16">
        <f t="shared" si="202"/>
        <v>1</v>
      </c>
      <c r="F2536" s="16">
        <f t="shared" si="203"/>
        <v>13</v>
      </c>
      <c r="G2536" s="195">
        <v>2534</v>
      </c>
      <c r="H2536" s="193">
        <v>0.67618620600000001</v>
      </c>
    </row>
    <row r="2537" spans="2:8" x14ac:dyDescent="0.25">
      <c r="B2537" s="192">
        <f t="shared" si="204"/>
        <v>43206.583333327188</v>
      </c>
      <c r="C2537" s="16">
        <f t="shared" si="200"/>
        <v>4</v>
      </c>
      <c r="D2537" s="16">
        <f t="shared" si="201"/>
        <v>1</v>
      </c>
      <c r="E2537" s="16">
        <f t="shared" si="202"/>
        <v>1</v>
      </c>
      <c r="F2537" s="16">
        <f t="shared" si="203"/>
        <v>14</v>
      </c>
      <c r="G2537" s="195">
        <v>2535</v>
      </c>
      <c r="H2537" s="193">
        <v>0.58015094700000003</v>
      </c>
    </row>
    <row r="2538" spans="2:8" x14ac:dyDescent="0.25">
      <c r="B2538" s="192">
        <f t="shared" si="204"/>
        <v>43206.624999993852</v>
      </c>
      <c r="C2538" s="16">
        <f t="shared" si="200"/>
        <v>4</v>
      </c>
      <c r="D2538" s="16">
        <f t="shared" si="201"/>
        <v>1</v>
      </c>
      <c r="E2538" s="16">
        <f t="shared" si="202"/>
        <v>1</v>
      </c>
      <c r="F2538" s="16">
        <f t="shared" si="203"/>
        <v>15</v>
      </c>
      <c r="G2538" s="195">
        <v>2536</v>
      </c>
      <c r="H2538" s="193">
        <v>0.48040665700000001</v>
      </c>
    </row>
    <row r="2539" spans="2:8" x14ac:dyDescent="0.25">
      <c r="B2539" s="192">
        <f t="shared" si="204"/>
        <v>43206.666666660516</v>
      </c>
      <c r="C2539" s="16">
        <f t="shared" si="200"/>
        <v>4</v>
      </c>
      <c r="D2539" s="16">
        <f t="shared" si="201"/>
        <v>1</v>
      </c>
      <c r="E2539" s="16">
        <f t="shared" si="202"/>
        <v>1</v>
      </c>
      <c r="F2539" s="16">
        <f t="shared" si="203"/>
        <v>16</v>
      </c>
      <c r="G2539" s="195">
        <v>2537</v>
      </c>
      <c r="H2539" s="193">
        <v>0.33524800300000002</v>
      </c>
    </row>
    <row r="2540" spans="2:8" x14ac:dyDescent="0.25">
      <c r="B2540" s="192">
        <f t="shared" si="204"/>
        <v>43206.70833332718</v>
      </c>
      <c r="C2540" s="16">
        <f t="shared" si="200"/>
        <v>4</v>
      </c>
      <c r="D2540" s="16">
        <f t="shared" si="201"/>
        <v>1</v>
      </c>
      <c r="E2540" s="16">
        <f t="shared" si="202"/>
        <v>1</v>
      </c>
      <c r="F2540" s="16">
        <f t="shared" si="203"/>
        <v>17</v>
      </c>
      <c r="G2540" s="195">
        <v>2538</v>
      </c>
      <c r="H2540" s="193">
        <v>0.177105927</v>
      </c>
    </row>
    <row r="2541" spans="2:8" x14ac:dyDescent="0.25">
      <c r="B2541" s="192">
        <f t="shared" si="204"/>
        <v>43206.749999993845</v>
      </c>
      <c r="C2541" s="16">
        <f t="shared" si="200"/>
        <v>4</v>
      </c>
      <c r="D2541" s="16">
        <f t="shared" si="201"/>
        <v>1</v>
      </c>
      <c r="E2541" s="16">
        <f t="shared" si="202"/>
        <v>1</v>
      </c>
      <c r="F2541" s="16">
        <f t="shared" si="203"/>
        <v>18</v>
      </c>
      <c r="G2541" s="195">
        <v>2539</v>
      </c>
      <c r="H2541" s="193">
        <v>4.7736897E-2</v>
      </c>
    </row>
    <row r="2542" spans="2:8" x14ac:dyDescent="0.25">
      <c r="B2542" s="192">
        <f t="shared" si="204"/>
        <v>43206.791666660509</v>
      </c>
      <c r="C2542" s="16">
        <f t="shared" si="200"/>
        <v>4</v>
      </c>
      <c r="D2542" s="16">
        <f t="shared" si="201"/>
        <v>1</v>
      </c>
      <c r="E2542" s="16">
        <f t="shared" si="202"/>
        <v>1</v>
      </c>
      <c r="F2542" s="16">
        <f t="shared" si="203"/>
        <v>19</v>
      </c>
      <c r="G2542" s="195">
        <v>2540</v>
      </c>
      <c r="H2542" s="193">
        <v>7.1295600000000005E-4</v>
      </c>
    </row>
    <row r="2543" spans="2:8" x14ac:dyDescent="0.25">
      <c r="B2543" s="192">
        <f t="shared" si="204"/>
        <v>43206.833333327173</v>
      </c>
      <c r="C2543" s="16">
        <f t="shared" si="200"/>
        <v>4</v>
      </c>
      <c r="D2543" s="16">
        <f t="shared" si="201"/>
        <v>1</v>
      </c>
      <c r="E2543" s="16">
        <f t="shared" si="202"/>
        <v>1</v>
      </c>
      <c r="F2543" s="16">
        <f t="shared" si="203"/>
        <v>20</v>
      </c>
      <c r="G2543" s="195">
        <v>2541</v>
      </c>
      <c r="H2543" s="193">
        <v>0</v>
      </c>
    </row>
    <row r="2544" spans="2:8" x14ac:dyDescent="0.25">
      <c r="B2544" s="192">
        <f t="shared" si="204"/>
        <v>43206.874999993837</v>
      </c>
      <c r="C2544" s="16">
        <f t="shared" si="200"/>
        <v>4</v>
      </c>
      <c r="D2544" s="16">
        <f t="shared" si="201"/>
        <v>1</v>
      </c>
      <c r="E2544" s="16">
        <f t="shared" si="202"/>
        <v>1</v>
      </c>
      <c r="F2544" s="16">
        <f t="shared" si="203"/>
        <v>21</v>
      </c>
      <c r="G2544" s="195">
        <v>2542</v>
      </c>
      <c r="H2544" s="193">
        <v>0</v>
      </c>
    </row>
    <row r="2545" spans="2:8" x14ac:dyDescent="0.25">
      <c r="B2545" s="192">
        <f t="shared" si="204"/>
        <v>43206.916666660502</v>
      </c>
      <c r="C2545" s="16">
        <f t="shared" si="200"/>
        <v>4</v>
      </c>
      <c r="D2545" s="16">
        <f t="shared" si="201"/>
        <v>1</v>
      </c>
      <c r="E2545" s="16">
        <f t="shared" si="202"/>
        <v>1</v>
      </c>
      <c r="F2545" s="16">
        <f t="shared" si="203"/>
        <v>22</v>
      </c>
      <c r="G2545" s="195">
        <v>2543</v>
      </c>
      <c r="H2545" s="193">
        <v>0</v>
      </c>
    </row>
    <row r="2546" spans="2:8" x14ac:dyDescent="0.25">
      <c r="B2546" s="192">
        <f t="shared" si="204"/>
        <v>43206.958333327166</v>
      </c>
      <c r="C2546" s="16">
        <f t="shared" si="200"/>
        <v>4</v>
      </c>
      <c r="D2546" s="16">
        <f t="shared" si="201"/>
        <v>1</v>
      </c>
      <c r="E2546" s="16">
        <f t="shared" si="202"/>
        <v>1</v>
      </c>
      <c r="F2546" s="16">
        <f t="shared" si="203"/>
        <v>23</v>
      </c>
      <c r="G2546" s="195">
        <v>2544</v>
      </c>
      <c r="H2546" s="193">
        <v>0</v>
      </c>
    </row>
    <row r="2547" spans="2:8" x14ac:dyDescent="0.25">
      <c r="B2547" s="192">
        <f t="shared" si="204"/>
        <v>43206.99999999383</v>
      </c>
      <c r="C2547" s="16">
        <f t="shared" si="200"/>
        <v>4</v>
      </c>
      <c r="D2547" s="16">
        <f t="shared" si="201"/>
        <v>2</v>
      </c>
      <c r="E2547" s="16">
        <f t="shared" si="202"/>
        <v>1</v>
      </c>
      <c r="F2547" s="16">
        <f t="shared" si="203"/>
        <v>0</v>
      </c>
      <c r="G2547" s="195">
        <v>2545</v>
      </c>
      <c r="H2547" s="193">
        <v>0</v>
      </c>
    </row>
    <row r="2548" spans="2:8" x14ac:dyDescent="0.25">
      <c r="B2548" s="192">
        <f t="shared" si="204"/>
        <v>43207.041666660494</v>
      </c>
      <c r="C2548" s="16">
        <f t="shared" si="200"/>
        <v>4</v>
      </c>
      <c r="D2548" s="16">
        <f t="shared" si="201"/>
        <v>2</v>
      </c>
      <c r="E2548" s="16">
        <f t="shared" si="202"/>
        <v>1</v>
      </c>
      <c r="F2548" s="16">
        <f t="shared" si="203"/>
        <v>1</v>
      </c>
      <c r="G2548" s="195">
        <v>2546</v>
      </c>
      <c r="H2548" s="193">
        <v>0</v>
      </c>
    </row>
    <row r="2549" spans="2:8" x14ac:dyDescent="0.25">
      <c r="B2549" s="192">
        <f t="shared" si="204"/>
        <v>43207.083333327158</v>
      </c>
      <c r="C2549" s="16">
        <f t="shared" si="200"/>
        <v>4</v>
      </c>
      <c r="D2549" s="16">
        <f t="shared" si="201"/>
        <v>2</v>
      </c>
      <c r="E2549" s="16">
        <f t="shared" si="202"/>
        <v>1</v>
      </c>
      <c r="F2549" s="16">
        <f t="shared" si="203"/>
        <v>2</v>
      </c>
      <c r="G2549" s="195">
        <v>2547</v>
      </c>
      <c r="H2549" s="193">
        <v>0</v>
      </c>
    </row>
    <row r="2550" spans="2:8" x14ac:dyDescent="0.25">
      <c r="B2550" s="192">
        <f t="shared" si="204"/>
        <v>43207.124999993823</v>
      </c>
      <c r="C2550" s="16">
        <f t="shared" si="200"/>
        <v>4</v>
      </c>
      <c r="D2550" s="16">
        <f t="shared" si="201"/>
        <v>2</v>
      </c>
      <c r="E2550" s="16">
        <f t="shared" si="202"/>
        <v>1</v>
      </c>
      <c r="F2550" s="16">
        <f t="shared" si="203"/>
        <v>3</v>
      </c>
      <c r="G2550" s="195">
        <v>2548</v>
      </c>
      <c r="H2550" s="193">
        <v>0</v>
      </c>
    </row>
    <row r="2551" spans="2:8" x14ac:dyDescent="0.25">
      <c r="B2551" s="192">
        <f t="shared" si="204"/>
        <v>43207.166666660487</v>
      </c>
      <c r="C2551" s="16">
        <f t="shared" si="200"/>
        <v>4</v>
      </c>
      <c r="D2551" s="16">
        <f t="shared" si="201"/>
        <v>2</v>
      </c>
      <c r="E2551" s="16">
        <f t="shared" si="202"/>
        <v>1</v>
      </c>
      <c r="F2551" s="16">
        <f t="shared" si="203"/>
        <v>4</v>
      </c>
      <c r="G2551" s="195">
        <v>2549</v>
      </c>
      <c r="H2551" s="193">
        <v>0</v>
      </c>
    </row>
    <row r="2552" spans="2:8" x14ac:dyDescent="0.25">
      <c r="B2552" s="192">
        <f t="shared" si="204"/>
        <v>43207.208333327151</v>
      </c>
      <c r="C2552" s="16">
        <f t="shared" si="200"/>
        <v>4</v>
      </c>
      <c r="D2552" s="16">
        <f t="shared" si="201"/>
        <v>2</v>
      </c>
      <c r="E2552" s="16">
        <f t="shared" si="202"/>
        <v>1</v>
      </c>
      <c r="F2552" s="16">
        <f t="shared" si="203"/>
        <v>5</v>
      </c>
      <c r="G2552" s="195">
        <v>2550</v>
      </c>
      <c r="H2552" s="193">
        <v>3.655335E-3</v>
      </c>
    </row>
    <row r="2553" spans="2:8" x14ac:dyDescent="0.25">
      <c r="B2553" s="192">
        <f t="shared" si="204"/>
        <v>43207.249999993815</v>
      </c>
      <c r="C2553" s="16">
        <f t="shared" si="200"/>
        <v>4</v>
      </c>
      <c r="D2553" s="16">
        <f t="shared" si="201"/>
        <v>2</v>
      </c>
      <c r="E2553" s="16">
        <f t="shared" si="202"/>
        <v>1</v>
      </c>
      <c r="F2553" s="16">
        <f t="shared" si="203"/>
        <v>6</v>
      </c>
      <c r="G2553" s="195">
        <v>2551</v>
      </c>
      <c r="H2553" s="193">
        <v>6.2174471000000002E-2</v>
      </c>
    </row>
    <row r="2554" spans="2:8" x14ac:dyDescent="0.25">
      <c r="B2554" s="192">
        <f t="shared" si="204"/>
        <v>43207.29166666048</v>
      </c>
      <c r="C2554" s="16">
        <f t="shared" si="200"/>
        <v>4</v>
      </c>
      <c r="D2554" s="16">
        <f t="shared" si="201"/>
        <v>2</v>
      </c>
      <c r="E2554" s="16">
        <f t="shared" si="202"/>
        <v>1</v>
      </c>
      <c r="F2554" s="16">
        <f t="shared" si="203"/>
        <v>7</v>
      </c>
      <c r="G2554" s="195">
        <v>2552</v>
      </c>
      <c r="H2554" s="193">
        <v>0.18474175700000001</v>
      </c>
    </row>
    <row r="2555" spans="2:8" x14ac:dyDescent="0.25">
      <c r="B2555" s="192">
        <f t="shared" si="204"/>
        <v>43207.333333327144</v>
      </c>
      <c r="C2555" s="16">
        <f t="shared" si="200"/>
        <v>4</v>
      </c>
      <c r="D2555" s="16">
        <f t="shared" si="201"/>
        <v>2</v>
      </c>
      <c r="E2555" s="16">
        <f t="shared" si="202"/>
        <v>1</v>
      </c>
      <c r="F2555" s="16">
        <f t="shared" si="203"/>
        <v>8</v>
      </c>
      <c r="G2555" s="195">
        <v>2553</v>
      </c>
      <c r="H2555" s="193">
        <v>0.341295658</v>
      </c>
    </row>
    <row r="2556" spans="2:8" x14ac:dyDescent="0.25">
      <c r="B2556" s="192">
        <f t="shared" si="204"/>
        <v>43207.374999993808</v>
      </c>
      <c r="C2556" s="16">
        <f t="shared" si="200"/>
        <v>4</v>
      </c>
      <c r="D2556" s="16">
        <f t="shared" si="201"/>
        <v>2</v>
      </c>
      <c r="E2556" s="16">
        <f t="shared" si="202"/>
        <v>1</v>
      </c>
      <c r="F2556" s="16">
        <f t="shared" si="203"/>
        <v>9</v>
      </c>
      <c r="G2556" s="195">
        <v>2554</v>
      </c>
      <c r="H2556" s="193">
        <v>0.46397487399999998</v>
      </c>
    </row>
    <row r="2557" spans="2:8" x14ac:dyDescent="0.25">
      <c r="B2557" s="192">
        <f t="shared" si="204"/>
        <v>43207.416666660472</v>
      </c>
      <c r="C2557" s="16">
        <f t="shared" si="200"/>
        <v>4</v>
      </c>
      <c r="D2557" s="16">
        <f t="shared" si="201"/>
        <v>2</v>
      </c>
      <c r="E2557" s="16">
        <f t="shared" si="202"/>
        <v>1</v>
      </c>
      <c r="F2557" s="16">
        <f t="shared" si="203"/>
        <v>10</v>
      </c>
      <c r="G2557" s="195">
        <v>2555</v>
      </c>
      <c r="H2557" s="193">
        <v>0.56249228299999998</v>
      </c>
    </row>
    <row r="2558" spans="2:8" x14ac:dyDescent="0.25">
      <c r="B2558" s="192">
        <f t="shared" si="204"/>
        <v>43207.458333327137</v>
      </c>
      <c r="C2558" s="16">
        <f t="shared" si="200"/>
        <v>4</v>
      </c>
      <c r="D2558" s="16">
        <f t="shared" si="201"/>
        <v>2</v>
      </c>
      <c r="E2558" s="16">
        <f t="shared" si="202"/>
        <v>1</v>
      </c>
      <c r="F2558" s="16">
        <f t="shared" si="203"/>
        <v>11</v>
      </c>
      <c r="G2558" s="195">
        <v>2556</v>
      </c>
      <c r="H2558" s="193">
        <v>0.57005723699999999</v>
      </c>
    </row>
    <row r="2559" spans="2:8" x14ac:dyDescent="0.25">
      <c r="B2559" s="192">
        <f t="shared" si="204"/>
        <v>43207.499999993801</v>
      </c>
      <c r="C2559" s="16">
        <f t="shared" si="200"/>
        <v>4</v>
      </c>
      <c r="D2559" s="16">
        <f t="shared" si="201"/>
        <v>2</v>
      </c>
      <c r="E2559" s="16">
        <f t="shared" si="202"/>
        <v>1</v>
      </c>
      <c r="F2559" s="16">
        <f t="shared" si="203"/>
        <v>12</v>
      </c>
      <c r="G2559" s="195">
        <v>2557</v>
      </c>
      <c r="H2559" s="193">
        <v>0.58292649699999999</v>
      </c>
    </row>
    <row r="2560" spans="2:8" x14ac:dyDescent="0.25">
      <c r="B2560" s="192">
        <f t="shared" si="204"/>
        <v>43207.541666660465</v>
      </c>
      <c r="C2560" s="16">
        <f t="shared" si="200"/>
        <v>4</v>
      </c>
      <c r="D2560" s="16">
        <f t="shared" si="201"/>
        <v>2</v>
      </c>
      <c r="E2560" s="16">
        <f t="shared" si="202"/>
        <v>1</v>
      </c>
      <c r="F2560" s="16">
        <f t="shared" si="203"/>
        <v>13</v>
      </c>
      <c r="G2560" s="195">
        <v>2558</v>
      </c>
      <c r="H2560" s="193">
        <v>0.53763807399999997</v>
      </c>
    </row>
    <row r="2561" spans="2:8" x14ac:dyDescent="0.25">
      <c r="B2561" s="192">
        <f t="shared" si="204"/>
        <v>43207.583333327129</v>
      </c>
      <c r="C2561" s="16">
        <f t="shared" si="200"/>
        <v>4</v>
      </c>
      <c r="D2561" s="16">
        <f t="shared" si="201"/>
        <v>2</v>
      </c>
      <c r="E2561" s="16">
        <f t="shared" si="202"/>
        <v>1</v>
      </c>
      <c r="F2561" s="16">
        <f t="shared" si="203"/>
        <v>14</v>
      </c>
      <c r="G2561" s="195">
        <v>2559</v>
      </c>
      <c r="H2561" s="193">
        <v>0.45812127400000002</v>
      </c>
    </row>
    <row r="2562" spans="2:8" x14ac:dyDescent="0.25">
      <c r="B2562" s="192">
        <f t="shared" si="204"/>
        <v>43207.624999993794</v>
      </c>
      <c r="C2562" s="16">
        <f t="shared" si="200"/>
        <v>4</v>
      </c>
      <c r="D2562" s="16">
        <f t="shared" si="201"/>
        <v>2</v>
      </c>
      <c r="E2562" s="16">
        <f t="shared" si="202"/>
        <v>1</v>
      </c>
      <c r="F2562" s="16">
        <f t="shared" si="203"/>
        <v>15</v>
      </c>
      <c r="G2562" s="195">
        <v>2560</v>
      </c>
      <c r="H2562" s="193">
        <v>0.35035026200000002</v>
      </c>
    </row>
    <row r="2563" spans="2:8" x14ac:dyDescent="0.25">
      <c r="B2563" s="192">
        <f t="shared" si="204"/>
        <v>43207.666666660458</v>
      </c>
      <c r="C2563" s="16">
        <f t="shared" si="200"/>
        <v>4</v>
      </c>
      <c r="D2563" s="16">
        <f t="shared" si="201"/>
        <v>2</v>
      </c>
      <c r="E2563" s="16">
        <f t="shared" si="202"/>
        <v>1</v>
      </c>
      <c r="F2563" s="16">
        <f t="shared" si="203"/>
        <v>16</v>
      </c>
      <c r="G2563" s="195">
        <v>2561</v>
      </c>
      <c r="H2563" s="193">
        <v>0.25733985300000001</v>
      </c>
    </row>
    <row r="2564" spans="2:8" x14ac:dyDescent="0.25">
      <c r="B2564" s="192">
        <f t="shared" si="204"/>
        <v>43207.708333327122</v>
      </c>
      <c r="C2564" s="16">
        <f t="shared" ref="C2564:C2627" si="205">MONTH(B2564)</f>
        <v>4</v>
      </c>
      <c r="D2564" s="16">
        <f t="shared" ref="D2564:D2627" si="206">WEEKDAY(B2564,2)</f>
        <v>2</v>
      </c>
      <c r="E2564" s="16">
        <f t="shared" ref="E2564:E2627" si="207">IF(D2564&lt;6,1,2)</f>
        <v>1</v>
      </c>
      <c r="F2564" s="16">
        <f t="shared" ref="F2564:F2627" si="208">HOUR(B2564)</f>
        <v>17</v>
      </c>
      <c r="G2564" s="195">
        <v>2562</v>
      </c>
      <c r="H2564" s="193">
        <v>0.14034424600000001</v>
      </c>
    </row>
    <row r="2565" spans="2:8" x14ac:dyDescent="0.25">
      <c r="B2565" s="192">
        <f t="shared" ref="B2565:B2628" si="209">B2564+1/24</f>
        <v>43207.749999993786</v>
      </c>
      <c r="C2565" s="16">
        <f t="shared" si="205"/>
        <v>4</v>
      </c>
      <c r="D2565" s="16">
        <f t="shared" si="206"/>
        <v>2</v>
      </c>
      <c r="E2565" s="16">
        <f t="shared" si="207"/>
        <v>1</v>
      </c>
      <c r="F2565" s="16">
        <f t="shared" si="208"/>
        <v>18</v>
      </c>
      <c r="G2565" s="195">
        <v>2563</v>
      </c>
      <c r="H2565" s="193">
        <v>4.4948966999999999E-2</v>
      </c>
    </row>
    <row r="2566" spans="2:8" x14ac:dyDescent="0.25">
      <c r="B2566" s="192">
        <f t="shared" si="209"/>
        <v>43207.791666660451</v>
      </c>
      <c r="C2566" s="16">
        <f t="shared" si="205"/>
        <v>4</v>
      </c>
      <c r="D2566" s="16">
        <f t="shared" si="206"/>
        <v>2</v>
      </c>
      <c r="E2566" s="16">
        <f t="shared" si="207"/>
        <v>1</v>
      </c>
      <c r="F2566" s="16">
        <f t="shared" si="208"/>
        <v>19</v>
      </c>
      <c r="G2566" s="195">
        <v>2564</v>
      </c>
      <c r="H2566" s="193">
        <v>7.1295600000000005E-4</v>
      </c>
    </row>
    <row r="2567" spans="2:8" x14ac:dyDescent="0.25">
      <c r="B2567" s="192">
        <f t="shared" si="209"/>
        <v>43207.833333327115</v>
      </c>
      <c r="C2567" s="16">
        <f t="shared" si="205"/>
        <v>4</v>
      </c>
      <c r="D2567" s="16">
        <f t="shared" si="206"/>
        <v>2</v>
      </c>
      <c r="E2567" s="16">
        <f t="shared" si="207"/>
        <v>1</v>
      </c>
      <c r="F2567" s="16">
        <f t="shared" si="208"/>
        <v>20</v>
      </c>
      <c r="G2567" s="195">
        <v>2565</v>
      </c>
      <c r="H2567" s="193">
        <v>0</v>
      </c>
    </row>
    <row r="2568" spans="2:8" x14ac:dyDescent="0.25">
      <c r="B2568" s="192">
        <f t="shared" si="209"/>
        <v>43207.874999993779</v>
      </c>
      <c r="C2568" s="16">
        <f t="shared" si="205"/>
        <v>4</v>
      </c>
      <c r="D2568" s="16">
        <f t="shared" si="206"/>
        <v>2</v>
      </c>
      <c r="E2568" s="16">
        <f t="shared" si="207"/>
        <v>1</v>
      </c>
      <c r="F2568" s="16">
        <f t="shared" si="208"/>
        <v>21</v>
      </c>
      <c r="G2568" s="195">
        <v>2566</v>
      </c>
      <c r="H2568" s="193">
        <v>0</v>
      </c>
    </row>
    <row r="2569" spans="2:8" x14ac:dyDescent="0.25">
      <c r="B2569" s="192">
        <f t="shared" si="209"/>
        <v>43207.916666660443</v>
      </c>
      <c r="C2569" s="16">
        <f t="shared" si="205"/>
        <v>4</v>
      </c>
      <c r="D2569" s="16">
        <f t="shared" si="206"/>
        <v>2</v>
      </c>
      <c r="E2569" s="16">
        <f t="shared" si="207"/>
        <v>1</v>
      </c>
      <c r="F2569" s="16">
        <f t="shared" si="208"/>
        <v>22</v>
      </c>
      <c r="G2569" s="195">
        <v>2567</v>
      </c>
      <c r="H2569" s="193">
        <v>0</v>
      </c>
    </row>
    <row r="2570" spans="2:8" x14ac:dyDescent="0.25">
      <c r="B2570" s="192">
        <f t="shared" si="209"/>
        <v>43207.958333327108</v>
      </c>
      <c r="C2570" s="16">
        <f t="shared" si="205"/>
        <v>4</v>
      </c>
      <c r="D2570" s="16">
        <f t="shared" si="206"/>
        <v>2</v>
      </c>
      <c r="E2570" s="16">
        <f t="shared" si="207"/>
        <v>1</v>
      </c>
      <c r="F2570" s="16">
        <f t="shared" si="208"/>
        <v>23</v>
      </c>
      <c r="G2570" s="195">
        <v>2568</v>
      </c>
      <c r="H2570" s="193">
        <v>0</v>
      </c>
    </row>
    <row r="2571" spans="2:8" x14ac:dyDescent="0.25">
      <c r="B2571" s="192">
        <f t="shared" si="209"/>
        <v>43207.999999993772</v>
      </c>
      <c r="C2571" s="16">
        <f t="shared" si="205"/>
        <v>4</v>
      </c>
      <c r="D2571" s="16">
        <f t="shared" si="206"/>
        <v>3</v>
      </c>
      <c r="E2571" s="16">
        <f t="shared" si="207"/>
        <v>1</v>
      </c>
      <c r="F2571" s="16">
        <f t="shared" si="208"/>
        <v>0</v>
      </c>
      <c r="G2571" s="195">
        <v>2569</v>
      </c>
      <c r="H2571" s="193">
        <v>0</v>
      </c>
    </row>
    <row r="2572" spans="2:8" x14ac:dyDescent="0.25">
      <c r="B2572" s="192">
        <f t="shared" si="209"/>
        <v>43208.041666660436</v>
      </c>
      <c r="C2572" s="16">
        <f t="shared" si="205"/>
        <v>4</v>
      </c>
      <c r="D2572" s="16">
        <f t="shared" si="206"/>
        <v>3</v>
      </c>
      <c r="E2572" s="16">
        <f t="shared" si="207"/>
        <v>1</v>
      </c>
      <c r="F2572" s="16">
        <f t="shared" si="208"/>
        <v>1</v>
      </c>
      <c r="G2572" s="195">
        <v>2570</v>
      </c>
      <c r="H2572" s="193">
        <v>0</v>
      </c>
    </row>
    <row r="2573" spans="2:8" x14ac:dyDescent="0.25">
      <c r="B2573" s="192">
        <f t="shared" si="209"/>
        <v>43208.0833333271</v>
      </c>
      <c r="C2573" s="16">
        <f t="shared" si="205"/>
        <v>4</v>
      </c>
      <c r="D2573" s="16">
        <f t="shared" si="206"/>
        <v>3</v>
      </c>
      <c r="E2573" s="16">
        <f t="shared" si="207"/>
        <v>1</v>
      </c>
      <c r="F2573" s="16">
        <f t="shared" si="208"/>
        <v>2</v>
      </c>
      <c r="G2573" s="195">
        <v>2571</v>
      </c>
      <c r="H2573" s="193">
        <v>0</v>
      </c>
    </row>
    <row r="2574" spans="2:8" x14ac:dyDescent="0.25">
      <c r="B2574" s="192">
        <f t="shared" si="209"/>
        <v>43208.124999993765</v>
      </c>
      <c r="C2574" s="16">
        <f t="shared" si="205"/>
        <v>4</v>
      </c>
      <c r="D2574" s="16">
        <f t="shared" si="206"/>
        <v>3</v>
      </c>
      <c r="E2574" s="16">
        <f t="shared" si="207"/>
        <v>1</v>
      </c>
      <c r="F2574" s="16">
        <f t="shared" si="208"/>
        <v>3</v>
      </c>
      <c r="G2574" s="195">
        <v>2572</v>
      </c>
      <c r="H2574" s="193">
        <v>0</v>
      </c>
    </row>
    <row r="2575" spans="2:8" x14ac:dyDescent="0.25">
      <c r="B2575" s="192">
        <f t="shared" si="209"/>
        <v>43208.166666660429</v>
      </c>
      <c r="C2575" s="16">
        <f t="shared" si="205"/>
        <v>4</v>
      </c>
      <c r="D2575" s="16">
        <f t="shared" si="206"/>
        <v>3</v>
      </c>
      <c r="E2575" s="16">
        <f t="shared" si="207"/>
        <v>1</v>
      </c>
      <c r="F2575" s="16">
        <f t="shared" si="208"/>
        <v>4</v>
      </c>
      <c r="G2575" s="195">
        <v>2573</v>
      </c>
      <c r="H2575" s="193">
        <v>0</v>
      </c>
    </row>
    <row r="2576" spans="2:8" x14ac:dyDescent="0.25">
      <c r="B2576" s="192">
        <f t="shared" si="209"/>
        <v>43208.208333327093</v>
      </c>
      <c r="C2576" s="16">
        <f t="shared" si="205"/>
        <v>4</v>
      </c>
      <c r="D2576" s="16">
        <f t="shared" si="206"/>
        <v>3</v>
      </c>
      <c r="E2576" s="16">
        <f t="shared" si="207"/>
        <v>1</v>
      </c>
      <c r="F2576" s="16">
        <f t="shared" si="208"/>
        <v>5</v>
      </c>
      <c r="G2576" s="195">
        <v>2574</v>
      </c>
      <c r="H2576" s="193">
        <v>2.799658E-3</v>
      </c>
    </row>
    <row r="2577" spans="2:8" x14ac:dyDescent="0.25">
      <c r="B2577" s="192">
        <f t="shared" si="209"/>
        <v>43208.249999993757</v>
      </c>
      <c r="C2577" s="16">
        <f t="shared" si="205"/>
        <v>4</v>
      </c>
      <c r="D2577" s="16">
        <f t="shared" si="206"/>
        <v>3</v>
      </c>
      <c r="E2577" s="16">
        <f t="shared" si="207"/>
        <v>1</v>
      </c>
      <c r="F2577" s="16">
        <f t="shared" si="208"/>
        <v>6</v>
      </c>
      <c r="G2577" s="195">
        <v>2575</v>
      </c>
      <c r="H2577" s="193">
        <v>4.8783944000000003E-2</v>
      </c>
    </row>
    <row r="2578" spans="2:8" x14ac:dyDescent="0.25">
      <c r="B2578" s="192">
        <f t="shared" si="209"/>
        <v>43208.291666660421</v>
      </c>
      <c r="C2578" s="16">
        <f t="shared" si="205"/>
        <v>4</v>
      </c>
      <c r="D2578" s="16">
        <f t="shared" si="206"/>
        <v>3</v>
      </c>
      <c r="E2578" s="16">
        <f t="shared" si="207"/>
        <v>1</v>
      </c>
      <c r="F2578" s="16">
        <f t="shared" si="208"/>
        <v>7</v>
      </c>
      <c r="G2578" s="195">
        <v>2576</v>
      </c>
      <c r="H2578" s="193">
        <v>0.157915467</v>
      </c>
    </row>
    <row r="2579" spans="2:8" x14ac:dyDescent="0.25">
      <c r="B2579" s="192">
        <f t="shared" si="209"/>
        <v>43208.333333327086</v>
      </c>
      <c r="C2579" s="16">
        <f t="shared" si="205"/>
        <v>4</v>
      </c>
      <c r="D2579" s="16">
        <f t="shared" si="206"/>
        <v>3</v>
      </c>
      <c r="E2579" s="16">
        <f t="shared" si="207"/>
        <v>1</v>
      </c>
      <c r="F2579" s="16">
        <f t="shared" si="208"/>
        <v>8</v>
      </c>
      <c r="G2579" s="195">
        <v>2577</v>
      </c>
      <c r="H2579" s="193">
        <v>0.30086615100000003</v>
      </c>
    </row>
    <row r="2580" spans="2:8" x14ac:dyDescent="0.25">
      <c r="B2580" s="192">
        <f t="shared" si="209"/>
        <v>43208.37499999375</v>
      </c>
      <c r="C2580" s="16">
        <f t="shared" si="205"/>
        <v>4</v>
      </c>
      <c r="D2580" s="16">
        <f t="shared" si="206"/>
        <v>3</v>
      </c>
      <c r="E2580" s="16">
        <f t="shared" si="207"/>
        <v>1</v>
      </c>
      <c r="F2580" s="16">
        <f t="shared" si="208"/>
        <v>9</v>
      </c>
      <c r="G2580" s="195">
        <v>2578</v>
      </c>
      <c r="H2580" s="193">
        <v>0.41929517599999999</v>
      </c>
    </row>
    <row r="2581" spans="2:8" x14ac:dyDescent="0.25">
      <c r="B2581" s="192">
        <f t="shared" si="209"/>
        <v>43208.416666660414</v>
      </c>
      <c r="C2581" s="16">
        <f t="shared" si="205"/>
        <v>4</v>
      </c>
      <c r="D2581" s="16">
        <f t="shared" si="206"/>
        <v>3</v>
      </c>
      <c r="E2581" s="16">
        <f t="shared" si="207"/>
        <v>1</v>
      </c>
      <c r="F2581" s="16">
        <f t="shared" si="208"/>
        <v>10</v>
      </c>
      <c r="G2581" s="195">
        <v>2579</v>
      </c>
      <c r="H2581" s="193">
        <v>0.50336334999999999</v>
      </c>
    </row>
    <row r="2582" spans="2:8" x14ac:dyDescent="0.25">
      <c r="B2582" s="192">
        <f t="shared" si="209"/>
        <v>43208.458333327078</v>
      </c>
      <c r="C2582" s="16">
        <f t="shared" si="205"/>
        <v>4</v>
      </c>
      <c r="D2582" s="16">
        <f t="shared" si="206"/>
        <v>3</v>
      </c>
      <c r="E2582" s="16">
        <f t="shared" si="207"/>
        <v>1</v>
      </c>
      <c r="F2582" s="16">
        <f t="shared" si="208"/>
        <v>11</v>
      </c>
      <c r="G2582" s="195">
        <v>2580</v>
      </c>
      <c r="H2582" s="193">
        <v>0.53825182199999999</v>
      </c>
    </row>
    <row r="2583" spans="2:8" x14ac:dyDescent="0.25">
      <c r="B2583" s="192">
        <f t="shared" si="209"/>
        <v>43208.499999993743</v>
      </c>
      <c r="C2583" s="16">
        <f t="shared" si="205"/>
        <v>4</v>
      </c>
      <c r="D2583" s="16">
        <f t="shared" si="206"/>
        <v>3</v>
      </c>
      <c r="E2583" s="16">
        <f t="shared" si="207"/>
        <v>1</v>
      </c>
      <c r="F2583" s="16">
        <f t="shared" si="208"/>
        <v>12</v>
      </c>
      <c r="G2583" s="195">
        <v>2581</v>
      </c>
      <c r="H2583" s="193">
        <v>0.543544099</v>
      </c>
    </row>
    <row r="2584" spans="2:8" x14ac:dyDescent="0.25">
      <c r="B2584" s="192">
        <f t="shared" si="209"/>
        <v>43208.541666660407</v>
      </c>
      <c r="C2584" s="16">
        <f t="shared" si="205"/>
        <v>4</v>
      </c>
      <c r="D2584" s="16">
        <f t="shared" si="206"/>
        <v>3</v>
      </c>
      <c r="E2584" s="16">
        <f t="shared" si="207"/>
        <v>1</v>
      </c>
      <c r="F2584" s="16">
        <f t="shared" si="208"/>
        <v>13</v>
      </c>
      <c r="G2584" s="195">
        <v>2582</v>
      </c>
      <c r="H2584" s="193">
        <v>0.50114860299999997</v>
      </c>
    </row>
    <row r="2585" spans="2:8" x14ac:dyDescent="0.25">
      <c r="B2585" s="192">
        <f t="shared" si="209"/>
        <v>43208.583333327071</v>
      </c>
      <c r="C2585" s="16">
        <f t="shared" si="205"/>
        <v>4</v>
      </c>
      <c r="D2585" s="16">
        <f t="shared" si="206"/>
        <v>3</v>
      </c>
      <c r="E2585" s="16">
        <f t="shared" si="207"/>
        <v>1</v>
      </c>
      <c r="F2585" s="16">
        <f t="shared" si="208"/>
        <v>14</v>
      </c>
      <c r="G2585" s="195">
        <v>2583</v>
      </c>
      <c r="H2585" s="193">
        <v>0.452494913</v>
      </c>
    </row>
    <row r="2586" spans="2:8" x14ac:dyDescent="0.25">
      <c r="B2586" s="192">
        <f t="shared" si="209"/>
        <v>43208.624999993735</v>
      </c>
      <c r="C2586" s="16">
        <f t="shared" si="205"/>
        <v>4</v>
      </c>
      <c r="D2586" s="16">
        <f t="shared" si="206"/>
        <v>3</v>
      </c>
      <c r="E2586" s="16">
        <f t="shared" si="207"/>
        <v>1</v>
      </c>
      <c r="F2586" s="16">
        <f t="shared" si="208"/>
        <v>15</v>
      </c>
      <c r="G2586" s="195">
        <v>2584</v>
      </c>
      <c r="H2586" s="193">
        <v>0.37077154099999998</v>
      </c>
    </row>
    <row r="2587" spans="2:8" x14ac:dyDescent="0.25">
      <c r="B2587" s="192">
        <f t="shared" si="209"/>
        <v>43208.6666666604</v>
      </c>
      <c r="C2587" s="16">
        <f t="shared" si="205"/>
        <v>4</v>
      </c>
      <c r="D2587" s="16">
        <f t="shared" si="206"/>
        <v>3</v>
      </c>
      <c r="E2587" s="16">
        <f t="shared" si="207"/>
        <v>1</v>
      </c>
      <c r="F2587" s="16">
        <f t="shared" si="208"/>
        <v>16</v>
      </c>
      <c r="G2587" s="195">
        <v>2585</v>
      </c>
      <c r="H2587" s="193">
        <v>0.25747393800000001</v>
      </c>
    </row>
    <row r="2588" spans="2:8" x14ac:dyDescent="0.25">
      <c r="B2588" s="192">
        <f t="shared" si="209"/>
        <v>43208.708333327064</v>
      </c>
      <c r="C2588" s="16">
        <f t="shared" si="205"/>
        <v>4</v>
      </c>
      <c r="D2588" s="16">
        <f t="shared" si="206"/>
        <v>3</v>
      </c>
      <c r="E2588" s="16">
        <f t="shared" si="207"/>
        <v>1</v>
      </c>
      <c r="F2588" s="16">
        <f t="shared" si="208"/>
        <v>17</v>
      </c>
      <c r="G2588" s="195">
        <v>2586</v>
      </c>
      <c r="H2588" s="193">
        <v>0.13745189899999999</v>
      </c>
    </row>
    <row r="2589" spans="2:8" x14ac:dyDescent="0.25">
      <c r="B2589" s="192">
        <f t="shared" si="209"/>
        <v>43208.749999993728</v>
      </c>
      <c r="C2589" s="16">
        <f t="shared" si="205"/>
        <v>4</v>
      </c>
      <c r="D2589" s="16">
        <f t="shared" si="206"/>
        <v>3</v>
      </c>
      <c r="E2589" s="16">
        <f t="shared" si="207"/>
        <v>1</v>
      </c>
      <c r="F2589" s="16">
        <f t="shared" si="208"/>
        <v>18</v>
      </c>
      <c r="G2589" s="195">
        <v>2587</v>
      </c>
      <c r="H2589" s="193">
        <v>4.3032294999999998E-2</v>
      </c>
    </row>
    <row r="2590" spans="2:8" x14ac:dyDescent="0.25">
      <c r="B2590" s="192">
        <f t="shared" si="209"/>
        <v>43208.791666660392</v>
      </c>
      <c r="C2590" s="16">
        <f t="shared" si="205"/>
        <v>4</v>
      </c>
      <c r="D2590" s="16">
        <f t="shared" si="206"/>
        <v>3</v>
      </c>
      <c r="E2590" s="16">
        <f t="shared" si="207"/>
        <v>1</v>
      </c>
      <c r="F2590" s="16">
        <f t="shared" si="208"/>
        <v>19</v>
      </c>
      <c r="G2590" s="195">
        <v>2588</v>
      </c>
      <c r="H2590" s="193">
        <v>7.1295600000000005E-4</v>
      </c>
    </row>
    <row r="2591" spans="2:8" x14ac:dyDescent="0.25">
      <c r="B2591" s="192">
        <f t="shared" si="209"/>
        <v>43208.833333327057</v>
      </c>
      <c r="C2591" s="16">
        <f t="shared" si="205"/>
        <v>4</v>
      </c>
      <c r="D2591" s="16">
        <f t="shared" si="206"/>
        <v>3</v>
      </c>
      <c r="E2591" s="16">
        <f t="shared" si="207"/>
        <v>1</v>
      </c>
      <c r="F2591" s="16">
        <f t="shared" si="208"/>
        <v>20</v>
      </c>
      <c r="G2591" s="195">
        <v>2589</v>
      </c>
      <c r="H2591" s="193">
        <v>0</v>
      </c>
    </row>
    <row r="2592" spans="2:8" x14ac:dyDescent="0.25">
      <c r="B2592" s="192">
        <f t="shared" si="209"/>
        <v>43208.874999993721</v>
      </c>
      <c r="C2592" s="16">
        <f t="shared" si="205"/>
        <v>4</v>
      </c>
      <c r="D2592" s="16">
        <f t="shared" si="206"/>
        <v>3</v>
      </c>
      <c r="E2592" s="16">
        <f t="shared" si="207"/>
        <v>1</v>
      </c>
      <c r="F2592" s="16">
        <f t="shared" si="208"/>
        <v>21</v>
      </c>
      <c r="G2592" s="195">
        <v>2590</v>
      </c>
      <c r="H2592" s="193">
        <v>0</v>
      </c>
    </row>
    <row r="2593" spans="2:8" x14ac:dyDescent="0.25">
      <c r="B2593" s="192">
        <f t="shared" si="209"/>
        <v>43208.916666660385</v>
      </c>
      <c r="C2593" s="16">
        <f t="shared" si="205"/>
        <v>4</v>
      </c>
      <c r="D2593" s="16">
        <f t="shared" si="206"/>
        <v>3</v>
      </c>
      <c r="E2593" s="16">
        <f t="shared" si="207"/>
        <v>1</v>
      </c>
      <c r="F2593" s="16">
        <f t="shared" si="208"/>
        <v>22</v>
      </c>
      <c r="G2593" s="195">
        <v>2591</v>
      </c>
      <c r="H2593" s="193">
        <v>0</v>
      </c>
    </row>
    <row r="2594" spans="2:8" x14ac:dyDescent="0.25">
      <c r="B2594" s="192">
        <f t="shared" si="209"/>
        <v>43208.958333327049</v>
      </c>
      <c r="C2594" s="16">
        <f t="shared" si="205"/>
        <v>4</v>
      </c>
      <c r="D2594" s="16">
        <f t="shared" si="206"/>
        <v>3</v>
      </c>
      <c r="E2594" s="16">
        <f t="shared" si="207"/>
        <v>1</v>
      </c>
      <c r="F2594" s="16">
        <f t="shared" si="208"/>
        <v>23</v>
      </c>
      <c r="G2594" s="195">
        <v>2592</v>
      </c>
      <c r="H2594" s="193">
        <v>0</v>
      </c>
    </row>
    <row r="2595" spans="2:8" x14ac:dyDescent="0.25">
      <c r="B2595" s="192">
        <f t="shared" si="209"/>
        <v>43208.999999993714</v>
      </c>
      <c r="C2595" s="16">
        <f t="shared" si="205"/>
        <v>4</v>
      </c>
      <c r="D2595" s="16">
        <f t="shared" si="206"/>
        <v>4</v>
      </c>
      <c r="E2595" s="16">
        <f t="shared" si="207"/>
        <v>1</v>
      </c>
      <c r="F2595" s="16">
        <f t="shared" si="208"/>
        <v>0</v>
      </c>
      <c r="G2595" s="195">
        <v>2593</v>
      </c>
      <c r="H2595" s="193">
        <v>0</v>
      </c>
    </row>
    <row r="2596" spans="2:8" x14ac:dyDescent="0.25">
      <c r="B2596" s="192">
        <f t="shared" si="209"/>
        <v>43209.041666660378</v>
      </c>
      <c r="C2596" s="16">
        <f t="shared" si="205"/>
        <v>4</v>
      </c>
      <c r="D2596" s="16">
        <f t="shared" si="206"/>
        <v>4</v>
      </c>
      <c r="E2596" s="16">
        <f t="shared" si="207"/>
        <v>1</v>
      </c>
      <c r="F2596" s="16">
        <f t="shared" si="208"/>
        <v>1</v>
      </c>
      <c r="G2596" s="195">
        <v>2594</v>
      </c>
      <c r="H2596" s="193">
        <v>0</v>
      </c>
    </row>
    <row r="2597" spans="2:8" x14ac:dyDescent="0.25">
      <c r="B2597" s="192">
        <f t="shared" si="209"/>
        <v>43209.083333327042</v>
      </c>
      <c r="C2597" s="16">
        <f t="shared" si="205"/>
        <v>4</v>
      </c>
      <c r="D2597" s="16">
        <f t="shared" si="206"/>
        <v>4</v>
      </c>
      <c r="E2597" s="16">
        <f t="shared" si="207"/>
        <v>1</v>
      </c>
      <c r="F2597" s="16">
        <f t="shared" si="208"/>
        <v>2</v>
      </c>
      <c r="G2597" s="195">
        <v>2595</v>
      </c>
      <c r="H2597" s="193">
        <v>0</v>
      </c>
    </row>
    <row r="2598" spans="2:8" x14ac:dyDescent="0.25">
      <c r="B2598" s="192">
        <f t="shared" si="209"/>
        <v>43209.124999993706</v>
      </c>
      <c r="C2598" s="16">
        <f t="shared" si="205"/>
        <v>4</v>
      </c>
      <c r="D2598" s="16">
        <f t="shared" si="206"/>
        <v>4</v>
      </c>
      <c r="E2598" s="16">
        <f t="shared" si="207"/>
        <v>1</v>
      </c>
      <c r="F2598" s="16">
        <f t="shared" si="208"/>
        <v>3</v>
      </c>
      <c r="G2598" s="195">
        <v>2596</v>
      </c>
      <c r="H2598" s="193">
        <v>0</v>
      </c>
    </row>
    <row r="2599" spans="2:8" x14ac:dyDescent="0.25">
      <c r="B2599" s="192">
        <f t="shared" si="209"/>
        <v>43209.166666660371</v>
      </c>
      <c r="C2599" s="16">
        <f t="shared" si="205"/>
        <v>4</v>
      </c>
      <c r="D2599" s="16">
        <f t="shared" si="206"/>
        <v>4</v>
      </c>
      <c r="E2599" s="16">
        <f t="shared" si="207"/>
        <v>1</v>
      </c>
      <c r="F2599" s="16">
        <f t="shared" si="208"/>
        <v>4</v>
      </c>
      <c r="G2599" s="195">
        <v>2597</v>
      </c>
      <c r="H2599" s="193">
        <v>0</v>
      </c>
    </row>
    <row r="2600" spans="2:8" x14ac:dyDescent="0.25">
      <c r="B2600" s="192">
        <f t="shared" si="209"/>
        <v>43209.208333327035</v>
      </c>
      <c r="C2600" s="16">
        <f t="shared" si="205"/>
        <v>4</v>
      </c>
      <c r="D2600" s="16">
        <f t="shared" si="206"/>
        <v>4</v>
      </c>
      <c r="E2600" s="16">
        <f t="shared" si="207"/>
        <v>1</v>
      </c>
      <c r="F2600" s="16">
        <f t="shared" si="208"/>
        <v>5</v>
      </c>
      <c r="G2600" s="195">
        <v>2598</v>
      </c>
      <c r="H2600" s="193">
        <v>3.0107559999999998E-3</v>
      </c>
    </row>
    <row r="2601" spans="2:8" x14ac:dyDescent="0.25">
      <c r="B2601" s="192">
        <f t="shared" si="209"/>
        <v>43209.249999993699</v>
      </c>
      <c r="C2601" s="16">
        <f t="shared" si="205"/>
        <v>4</v>
      </c>
      <c r="D2601" s="16">
        <f t="shared" si="206"/>
        <v>4</v>
      </c>
      <c r="E2601" s="16">
        <f t="shared" si="207"/>
        <v>1</v>
      </c>
      <c r="F2601" s="16">
        <f t="shared" si="208"/>
        <v>6</v>
      </c>
      <c r="G2601" s="195">
        <v>2599</v>
      </c>
      <c r="H2601" s="193">
        <v>4.9725324000000001E-2</v>
      </c>
    </row>
    <row r="2602" spans="2:8" x14ac:dyDescent="0.25">
      <c r="B2602" s="192">
        <f t="shared" si="209"/>
        <v>43209.291666660363</v>
      </c>
      <c r="C2602" s="16">
        <f t="shared" si="205"/>
        <v>4</v>
      </c>
      <c r="D2602" s="16">
        <f t="shared" si="206"/>
        <v>4</v>
      </c>
      <c r="E2602" s="16">
        <f t="shared" si="207"/>
        <v>1</v>
      </c>
      <c r="F2602" s="16">
        <f t="shared" si="208"/>
        <v>7</v>
      </c>
      <c r="G2602" s="195">
        <v>2600</v>
      </c>
      <c r="H2602" s="193">
        <v>0.161386738</v>
      </c>
    </row>
    <row r="2603" spans="2:8" x14ac:dyDescent="0.25">
      <c r="B2603" s="192">
        <f t="shared" si="209"/>
        <v>43209.333333327028</v>
      </c>
      <c r="C2603" s="16">
        <f t="shared" si="205"/>
        <v>4</v>
      </c>
      <c r="D2603" s="16">
        <f t="shared" si="206"/>
        <v>4</v>
      </c>
      <c r="E2603" s="16">
        <f t="shared" si="207"/>
        <v>1</v>
      </c>
      <c r="F2603" s="16">
        <f t="shared" si="208"/>
        <v>8</v>
      </c>
      <c r="G2603" s="195">
        <v>2601</v>
      </c>
      <c r="H2603" s="193">
        <v>0.31388385899999999</v>
      </c>
    </row>
    <row r="2604" spans="2:8" x14ac:dyDescent="0.25">
      <c r="B2604" s="192">
        <f t="shared" si="209"/>
        <v>43209.374999993692</v>
      </c>
      <c r="C2604" s="16">
        <f t="shared" si="205"/>
        <v>4</v>
      </c>
      <c r="D2604" s="16">
        <f t="shared" si="206"/>
        <v>4</v>
      </c>
      <c r="E2604" s="16">
        <f t="shared" si="207"/>
        <v>1</v>
      </c>
      <c r="F2604" s="16">
        <f t="shared" si="208"/>
        <v>9</v>
      </c>
      <c r="G2604" s="195">
        <v>2602</v>
      </c>
      <c r="H2604" s="193">
        <v>0.43501857300000002</v>
      </c>
    </row>
    <row r="2605" spans="2:8" x14ac:dyDescent="0.25">
      <c r="B2605" s="192">
        <f t="shared" si="209"/>
        <v>43209.416666660356</v>
      </c>
      <c r="C2605" s="16">
        <f t="shared" si="205"/>
        <v>4</v>
      </c>
      <c r="D2605" s="16">
        <f t="shared" si="206"/>
        <v>4</v>
      </c>
      <c r="E2605" s="16">
        <f t="shared" si="207"/>
        <v>1</v>
      </c>
      <c r="F2605" s="16">
        <f t="shared" si="208"/>
        <v>10</v>
      </c>
      <c r="G2605" s="195">
        <v>2603</v>
      </c>
      <c r="H2605" s="193">
        <v>0.51730447000000002</v>
      </c>
    </row>
    <row r="2606" spans="2:8" x14ac:dyDescent="0.25">
      <c r="B2606" s="192">
        <f t="shared" si="209"/>
        <v>43209.45833332702</v>
      </c>
      <c r="C2606" s="16">
        <f t="shared" si="205"/>
        <v>4</v>
      </c>
      <c r="D2606" s="16">
        <f t="shared" si="206"/>
        <v>4</v>
      </c>
      <c r="E2606" s="16">
        <f t="shared" si="207"/>
        <v>1</v>
      </c>
      <c r="F2606" s="16">
        <f t="shared" si="208"/>
        <v>11</v>
      </c>
      <c r="G2606" s="195">
        <v>2604</v>
      </c>
      <c r="H2606" s="193">
        <v>0.54059052799999996</v>
      </c>
    </row>
    <row r="2607" spans="2:8" x14ac:dyDescent="0.25">
      <c r="B2607" s="192">
        <f t="shared" si="209"/>
        <v>43209.499999993684</v>
      </c>
      <c r="C2607" s="16">
        <f t="shared" si="205"/>
        <v>4</v>
      </c>
      <c r="D2607" s="16">
        <f t="shared" si="206"/>
        <v>4</v>
      </c>
      <c r="E2607" s="16">
        <f t="shared" si="207"/>
        <v>1</v>
      </c>
      <c r="F2607" s="16">
        <f t="shared" si="208"/>
        <v>12</v>
      </c>
      <c r="G2607" s="195">
        <v>2605</v>
      </c>
      <c r="H2607" s="193">
        <v>0.55626832599999998</v>
      </c>
    </row>
    <row r="2608" spans="2:8" x14ac:dyDescent="0.25">
      <c r="B2608" s="192">
        <f t="shared" si="209"/>
        <v>43209.541666660349</v>
      </c>
      <c r="C2608" s="16">
        <f t="shared" si="205"/>
        <v>4</v>
      </c>
      <c r="D2608" s="16">
        <f t="shared" si="206"/>
        <v>4</v>
      </c>
      <c r="E2608" s="16">
        <f t="shared" si="207"/>
        <v>1</v>
      </c>
      <c r="F2608" s="16">
        <f t="shared" si="208"/>
        <v>13</v>
      </c>
      <c r="G2608" s="195">
        <v>2606</v>
      </c>
      <c r="H2608" s="193">
        <v>0.52180008700000002</v>
      </c>
    </row>
    <row r="2609" spans="2:8" x14ac:dyDescent="0.25">
      <c r="B2609" s="192">
        <f t="shared" si="209"/>
        <v>43209.583333327013</v>
      </c>
      <c r="C2609" s="16">
        <f t="shared" si="205"/>
        <v>4</v>
      </c>
      <c r="D2609" s="16">
        <f t="shared" si="206"/>
        <v>4</v>
      </c>
      <c r="E2609" s="16">
        <f t="shared" si="207"/>
        <v>1</v>
      </c>
      <c r="F2609" s="16">
        <f t="shared" si="208"/>
        <v>14</v>
      </c>
      <c r="G2609" s="195">
        <v>2607</v>
      </c>
      <c r="H2609" s="193">
        <v>0.47448520100000002</v>
      </c>
    </row>
    <row r="2610" spans="2:8" x14ac:dyDescent="0.25">
      <c r="B2610" s="192">
        <f t="shared" si="209"/>
        <v>43209.624999993677</v>
      </c>
      <c r="C2610" s="16">
        <f t="shared" si="205"/>
        <v>4</v>
      </c>
      <c r="D2610" s="16">
        <f t="shared" si="206"/>
        <v>4</v>
      </c>
      <c r="E2610" s="16">
        <f t="shared" si="207"/>
        <v>1</v>
      </c>
      <c r="F2610" s="16">
        <f t="shared" si="208"/>
        <v>15</v>
      </c>
      <c r="G2610" s="195">
        <v>2608</v>
      </c>
      <c r="H2610" s="193">
        <v>0.38583233900000002</v>
      </c>
    </row>
    <row r="2611" spans="2:8" x14ac:dyDescent="0.25">
      <c r="B2611" s="192">
        <f t="shared" si="209"/>
        <v>43209.666666660341</v>
      </c>
      <c r="C2611" s="16">
        <f t="shared" si="205"/>
        <v>4</v>
      </c>
      <c r="D2611" s="16">
        <f t="shared" si="206"/>
        <v>4</v>
      </c>
      <c r="E2611" s="16">
        <f t="shared" si="207"/>
        <v>1</v>
      </c>
      <c r="F2611" s="16">
        <f t="shared" si="208"/>
        <v>16</v>
      </c>
      <c r="G2611" s="195">
        <v>2609</v>
      </c>
      <c r="H2611" s="193">
        <v>0.27667882599999999</v>
      </c>
    </row>
    <row r="2612" spans="2:8" x14ac:dyDescent="0.25">
      <c r="B2612" s="192">
        <f t="shared" si="209"/>
        <v>43209.708333327006</v>
      </c>
      <c r="C2612" s="16">
        <f t="shared" si="205"/>
        <v>4</v>
      </c>
      <c r="D2612" s="16">
        <f t="shared" si="206"/>
        <v>4</v>
      </c>
      <c r="E2612" s="16">
        <f t="shared" si="207"/>
        <v>1</v>
      </c>
      <c r="F2612" s="16">
        <f t="shared" si="208"/>
        <v>17</v>
      </c>
      <c r="G2612" s="195">
        <v>2610</v>
      </c>
      <c r="H2612" s="193">
        <v>0.15360407200000001</v>
      </c>
    </row>
    <row r="2613" spans="2:8" x14ac:dyDescent="0.25">
      <c r="B2613" s="192">
        <f t="shared" si="209"/>
        <v>43209.74999999367</v>
      </c>
      <c r="C2613" s="16">
        <f t="shared" si="205"/>
        <v>4</v>
      </c>
      <c r="D2613" s="16">
        <f t="shared" si="206"/>
        <v>4</v>
      </c>
      <c r="E2613" s="16">
        <f t="shared" si="207"/>
        <v>1</v>
      </c>
      <c r="F2613" s="16">
        <f t="shared" si="208"/>
        <v>18</v>
      </c>
      <c r="G2613" s="195">
        <v>2611</v>
      </c>
      <c r="H2613" s="193">
        <v>4.7226598000000002E-2</v>
      </c>
    </row>
    <row r="2614" spans="2:8" x14ac:dyDescent="0.25">
      <c r="B2614" s="192">
        <f t="shared" si="209"/>
        <v>43209.791666660334</v>
      </c>
      <c r="C2614" s="16">
        <f t="shared" si="205"/>
        <v>4</v>
      </c>
      <c r="D2614" s="16">
        <f t="shared" si="206"/>
        <v>4</v>
      </c>
      <c r="E2614" s="16">
        <f t="shared" si="207"/>
        <v>1</v>
      </c>
      <c r="F2614" s="16">
        <f t="shared" si="208"/>
        <v>19</v>
      </c>
      <c r="G2614" s="195">
        <v>2612</v>
      </c>
      <c r="H2614" s="193">
        <v>1.591879E-3</v>
      </c>
    </row>
    <row r="2615" spans="2:8" x14ac:dyDescent="0.25">
      <c r="B2615" s="192">
        <f t="shared" si="209"/>
        <v>43209.833333326998</v>
      </c>
      <c r="C2615" s="16">
        <f t="shared" si="205"/>
        <v>4</v>
      </c>
      <c r="D2615" s="16">
        <f t="shared" si="206"/>
        <v>4</v>
      </c>
      <c r="E2615" s="16">
        <f t="shared" si="207"/>
        <v>1</v>
      </c>
      <c r="F2615" s="16">
        <f t="shared" si="208"/>
        <v>20</v>
      </c>
      <c r="G2615" s="195">
        <v>2613</v>
      </c>
      <c r="H2615" s="193">
        <v>0</v>
      </c>
    </row>
    <row r="2616" spans="2:8" x14ac:dyDescent="0.25">
      <c r="B2616" s="192">
        <f t="shared" si="209"/>
        <v>43209.874999993663</v>
      </c>
      <c r="C2616" s="16">
        <f t="shared" si="205"/>
        <v>4</v>
      </c>
      <c r="D2616" s="16">
        <f t="shared" si="206"/>
        <v>4</v>
      </c>
      <c r="E2616" s="16">
        <f t="shared" si="207"/>
        <v>1</v>
      </c>
      <c r="F2616" s="16">
        <f t="shared" si="208"/>
        <v>21</v>
      </c>
      <c r="G2616" s="195">
        <v>2614</v>
      </c>
      <c r="H2616" s="193">
        <v>0</v>
      </c>
    </row>
    <row r="2617" spans="2:8" x14ac:dyDescent="0.25">
      <c r="B2617" s="192">
        <f t="shared" si="209"/>
        <v>43209.916666660327</v>
      </c>
      <c r="C2617" s="16">
        <f t="shared" si="205"/>
        <v>4</v>
      </c>
      <c r="D2617" s="16">
        <f t="shared" si="206"/>
        <v>4</v>
      </c>
      <c r="E2617" s="16">
        <f t="shared" si="207"/>
        <v>1</v>
      </c>
      <c r="F2617" s="16">
        <f t="shared" si="208"/>
        <v>22</v>
      </c>
      <c r="G2617" s="195">
        <v>2615</v>
      </c>
      <c r="H2617" s="193">
        <v>0</v>
      </c>
    </row>
    <row r="2618" spans="2:8" x14ac:dyDescent="0.25">
      <c r="B2618" s="192">
        <f t="shared" si="209"/>
        <v>43209.958333326991</v>
      </c>
      <c r="C2618" s="16">
        <f t="shared" si="205"/>
        <v>4</v>
      </c>
      <c r="D2618" s="16">
        <f t="shared" si="206"/>
        <v>4</v>
      </c>
      <c r="E2618" s="16">
        <f t="shared" si="207"/>
        <v>1</v>
      </c>
      <c r="F2618" s="16">
        <f t="shared" si="208"/>
        <v>23</v>
      </c>
      <c r="G2618" s="195">
        <v>2616</v>
      </c>
      <c r="H2618" s="193">
        <v>0</v>
      </c>
    </row>
    <row r="2619" spans="2:8" x14ac:dyDescent="0.25">
      <c r="B2619" s="192">
        <f t="shared" si="209"/>
        <v>43209.999999993655</v>
      </c>
      <c r="C2619" s="16">
        <f t="shared" si="205"/>
        <v>4</v>
      </c>
      <c r="D2619" s="16">
        <f t="shared" si="206"/>
        <v>5</v>
      </c>
      <c r="E2619" s="16">
        <f t="shared" si="207"/>
        <v>1</v>
      </c>
      <c r="F2619" s="16">
        <f t="shared" si="208"/>
        <v>0</v>
      </c>
      <c r="G2619" s="195">
        <v>2617</v>
      </c>
      <c r="H2619" s="193">
        <v>0</v>
      </c>
    </row>
    <row r="2620" spans="2:8" x14ac:dyDescent="0.25">
      <c r="B2620" s="192">
        <f t="shared" si="209"/>
        <v>43210.04166666032</v>
      </c>
      <c r="C2620" s="16">
        <f t="shared" si="205"/>
        <v>4</v>
      </c>
      <c r="D2620" s="16">
        <f t="shared" si="206"/>
        <v>5</v>
      </c>
      <c r="E2620" s="16">
        <f t="shared" si="207"/>
        <v>1</v>
      </c>
      <c r="F2620" s="16">
        <f t="shared" si="208"/>
        <v>1</v>
      </c>
      <c r="G2620" s="195">
        <v>2618</v>
      </c>
      <c r="H2620" s="193">
        <v>0</v>
      </c>
    </row>
    <row r="2621" spans="2:8" x14ac:dyDescent="0.25">
      <c r="B2621" s="192">
        <f t="shared" si="209"/>
        <v>43210.083333326984</v>
      </c>
      <c r="C2621" s="16">
        <f t="shared" si="205"/>
        <v>4</v>
      </c>
      <c r="D2621" s="16">
        <f t="shared" si="206"/>
        <v>5</v>
      </c>
      <c r="E2621" s="16">
        <f t="shared" si="207"/>
        <v>1</v>
      </c>
      <c r="F2621" s="16">
        <f t="shared" si="208"/>
        <v>2</v>
      </c>
      <c r="G2621" s="195">
        <v>2619</v>
      </c>
      <c r="H2621" s="193">
        <v>0</v>
      </c>
    </row>
    <row r="2622" spans="2:8" x14ac:dyDescent="0.25">
      <c r="B2622" s="192">
        <f t="shared" si="209"/>
        <v>43210.124999993648</v>
      </c>
      <c r="C2622" s="16">
        <f t="shared" si="205"/>
        <v>4</v>
      </c>
      <c r="D2622" s="16">
        <f t="shared" si="206"/>
        <v>5</v>
      </c>
      <c r="E2622" s="16">
        <f t="shared" si="207"/>
        <v>1</v>
      </c>
      <c r="F2622" s="16">
        <f t="shared" si="208"/>
        <v>3</v>
      </c>
      <c r="G2622" s="195">
        <v>2620</v>
      </c>
      <c r="H2622" s="193">
        <v>0</v>
      </c>
    </row>
    <row r="2623" spans="2:8" x14ac:dyDescent="0.25">
      <c r="B2623" s="192">
        <f t="shared" si="209"/>
        <v>43210.166666660312</v>
      </c>
      <c r="C2623" s="16">
        <f t="shared" si="205"/>
        <v>4</v>
      </c>
      <c r="D2623" s="16">
        <f t="shared" si="206"/>
        <v>5</v>
      </c>
      <c r="E2623" s="16">
        <f t="shared" si="207"/>
        <v>1</v>
      </c>
      <c r="F2623" s="16">
        <f t="shared" si="208"/>
        <v>4</v>
      </c>
      <c r="G2623" s="195">
        <v>2621</v>
      </c>
      <c r="H2623" s="193">
        <v>0</v>
      </c>
    </row>
    <row r="2624" spans="2:8" x14ac:dyDescent="0.25">
      <c r="B2624" s="192">
        <f t="shared" si="209"/>
        <v>43210.208333326977</v>
      </c>
      <c r="C2624" s="16">
        <f t="shared" si="205"/>
        <v>4</v>
      </c>
      <c r="D2624" s="16">
        <f t="shared" si="206"/>
        <v>5</v>
      </c>
      <c r="E2624" s="16">
        <f t="shared" si="207"/>
        <v>1</v>
      </c>
      <c r="F2624" s="16">
        <f t="shared" si="208"/>
        <v>5</v>
      </c>
      <c r="G2624" s="195">
        <v>2622</v>
      </c>
      <c r="H2624" s="193">
        <v>4.400396E-3</v>
      </c>
    </row>
    <row r="2625" spans="2:8" x14ac:dyDescent="0.25">
      <c r="B2625" s="192">
        <f t="shared" si="209"/>
        <v>43210.249999993641</v>
      </c>
      <c r="C2625" s="16">
        <f t="shared" si="205"/>
        <v>4</v>
      </c>
      <c r="D2625" s="16">
        <f t="shared" si="206"/>
        <v>5</v>
      </c>
      <c r="E2625" s="16">
        <f t="shared" si="207"/>
        <v>1</v>
      </c>
      <c r="F2625" s="16">
        <f t="shared" si="208"/>
        <v>6</v>
      </c>
      <c r="G2625" s="195">
        <v>2623</v>
      </c>
      <c r="H2625" s="193">
        <v>5.9286062E-2</v>
      </c>
    </row>
    <row r="2626" spans="2:8" x14ac:dyDescent="0.25">
      <c r="B2626" s="192">
        <f t="shared" si="209"/>
        <v>43210.291666660305</v>
      </c>
      <c r="C2626" s="16">
        <f t="shared" si="205"/>
        <v>4</v>
      </c>
      <c r="D2626" s="16">
        <f t="shared" si="206"/>
        <v>5</v>
      </c>
      <c r="E2626" s="16">
        <f t="shared" si="207"/>
        <v>1</v>
      </c>
      <c r="F2626" s="16">
        <f t="shared" si="208"/>
        <v>7</v>
      </c>
      <c r="G2626" s="195">
        <v>2624</v>
      </c>
      <c r="H2626" s="193">
        <v>0.179000455</v>
      </c>
    </row>
    <row r="2627" spans="2:8" x14ac:dyDescent="0.25">
      <c r="B2627" s="192">
        <f t="shared" si="209"/>
        <v>43210.333333326969</v>
      </c>
      <c r="C2627" s="16">
        <f t="shared" si="205"/>
        <v>4</v>
      </c>
      <c r="D2627" s="16">
        <f t="shared" si="206"/>
        <v>5</v>
      </c>
      <c r="E2627" s="16">
        <f t="shared" si="207"/>
        <v>1</v>
      </c>
      <c r="F2627" s="16">
        <f t="shared" si="208"/>
        <v>8</v>
      </c>
      <c r="G2627" s="195">
        <v>2625</v>
      </c>
      <c r="H2627" s="193">
        <v>0.32624692500000002</v>
      </c>
    </row>
    <row r="2628" spans="2:8" x14ac:dyDescent="0.25">
      <c r="B2628" s="192">
        <f t="shared" si="209"/>
        <v>43210.374999993634</v>
      </c>
      <c r="C2628" s="16">
        <f t="shared" ref="C2628:C2691" si="210">MONTH(B2628)</f>
        <v>4</v>
      </c>
      <c r="D2628" s="16">
        <f t="shared" ref="D2628:D2691" si="211">WEEKDAY(B2628,2)</f>
        <v>5</v>
      </c>
      <c r="E2628" s="16">
        <f t="shared" ref="E2628:E2691" si="212">IF(D2628&lt;6,1,2)</f>
        <v>1</v>
      </c>
      <c r="F2628" s="16">
        <f t="shared" ref="F2628:F2691" si="213">HOUR(B2628)</f>
        <v>9</v>
      </c>
      <c r="G2628" s="195">
        <v>2626</v>
      </c>
      <c r="H2628" s="193">
        <v>0.46043666500000002</v>
      </c>
    </row>
    <row r="2629" spans="2:8" x14ac:dyDescent="0.25">
      <c r="B2629" s="192">
        <f t="shared" ref="B2629:B2692" si="214">B2628+1/24</f>
        <v>43210.416666660298</v>
      </c>
      <c r="C2629" s="16">
        <f t="shared" si="210"/>
        <v>4</v>
      </c>
      <c r="D2629" s="16">
        <f t="shared" si="211"/>
        <v>5</v>
      </c>
      <c r="E2629" s="16">
        <f t="shared" si="212"/>
        <v>1</v>
      </c>
      <c r="F2629" s="16">
        <f t="shared" si="213"/>
        <v>10</v>
      </c>
      <c r="G2629" s="195">
        <v>2627</v>
      </c>
      <c r="H2629" s="193">
        <v>0.57118893299999995</v>
      </c>
    </row>
    <row r="2630" spans="2:8" x14ac:dyDescent="0.25">
      <c r="B2630" s="192">
        <f t="shared" si="214"/>
        <v>43210.458333326962</v>
      </c>
      <c r="C2630" s="16">
        <f t="shared" si="210"/>
        <v>4</v>
      </c>
      <c r="D2630" s="16">
        <f t="shared" si="211"/>
        <v>5</v>
      </c>
      <c r="E2630" s="16">
        <f t="shared" si="212"/>
        <v>1</v>
      </c>
      <c r="F2630" s="16">
        <f t="shared" si="213"/>
        <v>11</v>
      </c>
      <c r="G2630" s="195">
        <v>2628</v>
      </c>
      <c r="H2630" s="193">
        <v>0.584631279</v>
      </c>
    </row>
    <row r="2631" spans="2:8" x14ac:dyDescent="0.25">
      <c r="B2631" s="192">
        <f t="shared" si="214"/>
        <v>43210.499999993626</v>
      </c>
      <c r="C2631" s="16">
        <f t="shared" si="210"/>
        <v>4</v>
      </c>
      <c r="D2631" s="16">
        <f t="shared" si="211"/>
        <v>5</v>
      </c>
      <c r="E2631" s="16">
        <f t="shared" si="212"/>
        <v>1</v>
      </c>
      <c r="F2631" s="16">
        <f t="shared" si="213"/>
        <v>12</v>
      </c>
      <c r="G2631" s="195">
        <v>2629</v>
      </c>
      <c r="H2631" s="193">
        <v>0.58621420499999999</v>
      </c>
    </row>
    <row r="2632" spans="2:8" x14ac:dyDescent="0.25">
      <c r="B2632" s="192">
        <f t="shared" si="214"/>
        <v>43210.541666660291</v>
      </c>
      <c r="C2632" s="16">
        <f t="shared" si="210"/>
        <v>4</v>
      </c>
      <c r="D2632" s="16">
        <f t="shared" si="211"/>
        <v>5</v>
      </c>
      <c r="E2632" s="16">
        <f t="shared" si="212"/>
        <v>1</v>
      </c>
      <c r="F2632" s="16">
        <f t="shared" si="213"/>
        <v>13</v>
      </c>
      <c r="G2632" s="195">
        <v>2630</v>
      </c>
      <c r="H2632" s="193">
        <v>0.54507692100000005</v>
      </c>
    </row>
    <row r="2633" spans="2:8" x14ac:dyDescent="0.25">
      <c r="B2633" s="192">
        <f t="shared" si="214"/>
        <v>43210.583333326955</v>
      </c>
      <c r="C2633" s="16">
        <f t="shared" si="210"/>
        <v>4</v>
      </c>
      <c r="D2633" s="16">
        <f t="shared" si="211"/>
        <v>5</v>
      </c>
      <c r="E2633" s="16">
        <f t="shared" si="212"/>
        <v>1</v>
      </c>
      <c r="F2633" s="16">
        <f t="shared" si="213"/>
        <v>14</v>
      </c>
      <c r="G2633" s="195">
        <v>2631</v>
      </c>
      <c r="H2633" s="193">
        <v>0.47955727199999998</v>
      </c>
    </row>
    <row r="2634" spans="2:8" x14ac:dyDescent="0.25">
      <c r="B2634" s="192">
        <f t="shared" si="214"/>
        <v>43210.624999993619</v>
      </c>
      <c r="C2634" s="16">
        <f t="shared" si="210"/>
        <v>4</v>
      </c>
      <c r="D2634" s="16">
        <f t="shared" si="211"/>
        <v>5</v>
      </c>
      <c r="E2634" s="16">
        <f t="shared" si="212"/>
        <v>1</v>
      </c>
      <c r="F2634" s="16">
        <f t="shared" si="213"/>
        <v>15</v>
      </c>
      <c r="G2634" s="195">
        <v>2632</v>
      </c>
      <c r="H2634" s="193">
        <v>0.37218797300000001</v>
      </c>
    </row>
    <row r="2635" spans="2:8" x14ac:dyDescent="0.25">
      <c r="B2635" s="192">
        <f t="shared" si="214"/>
        <v>43210.666666660283</v>
      </c>
      <c r="C2635" s="16">
        <f t="shared" si="210"/>
        <v>4</v>
      </c>
      <c r="D2635" s="16">
        <f t="shared" si="211"/>
        <v>5</v>
      </c>
      <c r="E2635" s="16">
        <f t="shared" si="212"/>
        <v>1</v>
      </c>
      <c r="F2635" s="16">
        <f t="shared" si="213"/>
        <v>16</v>
      </c>
      <c r="G2635" s="195">
        <v>2633</v>
      </c>
      <c r="H2635" s="193">
        <v>0.28058008200000001</v>
      </c>
    </row>
    <row r="2636" spans="2:8" x14ac:dyDescent="0.25">
      <c r="B2636" s="192">
        <f t="shared" si="214"/>
        <v>43210.708333326947</v>
      </c>
      <c r="C2636" s="16">
        <f t="shared" si="210"/>
        <v>4</v>
      </c>
      <c r="D2636" s="16">
        <f t="shared" si="211"/>
        <v>5</v>
      </c>
      <c r="E2636" s="16">
        <f t="shared" si="212"/>
        <v>1</v>
      </c>
      <c r="F2636" s="16">
        <f t="shared" si="213"/>
        <v>17</v>
      </c>
      <c r="G2636" s="195">
        <v>2634</v>
      </c>
      <c r="H2636" s="193">
        <v>0.15252965700000001</v>
      </c>
    </row>
    <row r="2637" spans="2:8" x14ac:dyDescent="0.25">
      <c r="B2637" s="192">
        <f t="shared" si="214"/>
        <v>43210.749999993612</v>
      </c>
      <c r="C2637" s="16">
        <f t="shared" si="210"/>
        <v>4</v>
      </c>
      <c r="D2637" s="16">
        <f t="shared" si="211"/>
        <v>5</v>
      </c>
      <c r="E2637" s="16">
        <f t="shared" si="212"/>
        <v>1</v>
      </c>
      <c r="F2637" s="16">
        <f t="shared" si="213"/>
        <v>18</v>
      </c>
      <c r="G2637" s="195">
        <v>2635</v>
      </c>
      <c r="H2637" s="193">
        <v>5.2175134999999997E-2</v>
      </c>
    </row>
    <row r="2638" spans="2:8" x14ac:dyDescent="0.25">
      <c r="B2638" s="192">
        <f t="shared" si="214"/>
        <v>43210.791666660276</v>
      </c>
      <c r="C2638" s="16">
        <f t="shared" si="210"/>
        <v>4</v>
      </c>
      <c r="D2638" s="16">
        <f t="shared" si="211"/>
        <v>5</v>
      </c>
      <c r="E2638" s="16">
        <f t="shared" si="212"/>
        <v>1</v>
      </c>
      <c r="F2638" s="16">
        <f t="shared" si="213"/>
        <v>19</v>
      </c>
      <c r="G2638" s="195">
        <v>2636</v>
      </c>
      <c r="H2638" s="193">
        <v>1.9483580000000001E-3</v>
      </c>
    </row>
    <row r="2639" spans="2:8" x14ac:dyDescent="0.25">
      <c r="B2639" s="192">
        <f t="shared" si="214"/>
        <v>43210.83333332694</v>
      </c>
      <c r="C2639" s="16">
        <f t="shared" si="210"/>
        <v>4</v>
      </c>
      <c r="D2639" s="16">
        <f t="shared" si="211"/>
        <v>5</v>
      </c>
      <c r="E2639" s="16">
        <f t="shared" si="212"/>
        <v>1</v>
      </c>
      <c r="F2639" s="16">
        <f t="shared" si="213"/>
        <v>20</v>
      </c>
      <c r="G2639" s="195">
        <v>2637</v>
      </c>
      <c r="H2639" s="193">
        <v>0</v>
      </c>
    </row>
    <row r="2640" spans="2:8" x14ac:dyDescent="0.25">
      <c r="B2640" s="192">
        <f t="shared" si="214"/>
        <v>43210.874999993604</v>
      </c>
      <c r="C2640" s="16">
        <f t="shared" si="210"/>
        <v>4</v>
      </c>
      <c r="D2640" s="16">
        <f t="shared" si="211"/>
        <v>5</v>
      </c>
      <c r="E2640" s="16">
        <f t="shared" si="212"/>
        <v>1</v>
      </c>
      <c r="F2640" s="16">
        <f t="shared" si="213"/>
        <v>21</v>
      </c>
      <c r="G2640" s="195">
        <v>2638</v>
      </c>
      <c r="H2640" s="193">
        <v>0</v>
      </c>
    </row>
    <row r="2641" spans="2:8" x14ac:dyDescent="0.25">
      <c r="B2641" s="192">
        <f t="shared" si="214"/>
        <v>43210.916666660269</v>
      </c>
      <c r="C2641" s="16">
        <f t="shared" si="210"/>
        <v>4</v>
      </c>
      <c r="D2641" s="16">
        <f t="shared" si="211"/>
        <v>5</v>
      </c>
      <c r="E2641" s="16">
        <f t="shared" si="212"/>
        <v>1</v>
      </c>
      <c r="F2641" s="16">
        <f t="shared" si="213"/>
        <v>22</v>
      </c>
      <c r="G2641" s="195">
        <v>2639</v>
      </c>
      <c r="H2641" s="193">
        <v>0</v>
      </c>
    </row>
    <row r="2642" spans="2:8" x14ac:dyDescent="0.25">
      <c r="B2642" s="192">
        <f t="shared" si="214"/>
        <v>43210.958333326933</v>
      </c>
      <c r="C2642" s="16">
        <f t="shared" si="210"/>
        <v>4</v>
      </c>
      <c r="D2642" s="16">
        <f t="shared" si="211"/>
        <v>5</v>
      </c>
      <c r="E2642" s="16">
        <f t="shared" si="212"/>
        <v>1</v>
      </c>
      <c r="F2642" s="16">
        <f t="shared" si="213"/>
        <v>23</v>
      </c>
      <c r="G2642" s="195">
        <v>2640</v>
      </c>
      <c r="H2642" s="193">
        <v>0</v>
      </c>
    </row>
    <row r="2643" spans="2:8" x14ac:dyDescent="0.25">
      <c r="B2643" s="192">
        <f t="shared" si="214"/>
        <v>43210.999999993597</v>
      </c>
      <c r="C2643" s="16">
        <f t="shared" si="210"/>
        <v>4</v>
      </c>
      <c r="D2643" s="16">
        <f t="shared" si="211"/>
        <v>6</v>
      </c>
      <c r="E2643" s="16">
        <f t="shared" si="212"/>
        <v>2</v>
      </c>
      <c r="F2643" s="16">
        <f t="shared" si="213"/>
        <v>0</v>
      </c>
      <c r="G2643" s="195">
        <v>2641</v>
      </c>
      <c r="H2643" s="193">
        <v>0</v>
      </c>
    </row>
    <row r="2644" spans="2:8" x14ac:dyDescent="0.25">
      <c r="B2644" s="192">
        <f t="shared" si="214"/>
        <v>43211.041666660261</v>
      </c>
      <c r="C2644" s="16">
        <f t="shared" si="210"/>
        <v>4</v>
      </c>
      <c r="D2644" s="16">
        <f t="shared" si="211"/>
        <v>6</v>
      </c>
      <c r="E2644" s="16">
        <f t="shared" si="212"/>
        <v>2</v>
      </c>
      <c r="F2644" s="16">
        <f t="shared" si="213"/>
        <v>1</v>
      </c>
      <c r="G2644" s="195">
        <v>2642</v>
      </c>
      <c r="H2644" s="193">
        <v>0</v>
      </c>
    </row>
    <row r="2645" spans="2:8" x14ac:dyDescent="0.25">
      <c r="B2645" s="192">
        <f t="shared" si="214"/>
        <v>43211.083333326926</v>
      </c>
      <c r="C2645" s="16">
        <f t="shared" si="210"/>
        <v>4</v>
      </c>
      <c r="D2645" s="16">
        <f t="shared" si="211"/>
        <v>6</v>
      </c>
      <c r="E2645" s="16">
        <f t="shared" si="212"/>
        <v>2</v>
      </c>
      <c r="F2645" s="16">
        <f t="shared" si="213"/>
        <v>2</v>
      </c>
      <c r="G2645" s="195">
        <v>2643</v>
      </c>
      <c r="H2645" s="193">
        <v>0</v>
      </c>
    </row>
    <row r="2646" spans="2:8" x14ac:dyDescent="0.25">
      <c r="B2646" s="192">
        <f t="shared" si="214"/>
        <v>43211.12499999359</v>
      </c>
      <c r="C2646" s="16">
        <f t="shared" si="210"/>
        <v>4</v>
      </c>
      <c r="D2646" s="16">
        <f t="shared" si="211"/>
        <v>6</v>
      </c>
      <c r="E2646" s="16">
        <f t="shared" si="212"/>
        <v>2</v>
      </c>
      <c r="F2646" s="16">
        <f t="shared" si="213"/>
        <v>3</v>
      </c>
      <c r="G2646" s="195">
        <v>2644</v>
      </c>
      <c r="H2646" s="193">
        <v>0</v>
      </c>
    </row>
    <row r="2647" spans="2:8" x14ac:dyDescent="0.25">
      <c r="B2647" s="192">
        <f t="shared" si="214"/>
        <v>43211.166666660254</v>
      </c>
      <c r="C2647" s="16">
        <f t="shared" si="210"/>
        <v>4</v>
      </c>
      <c r="D2647" s="16">
        <f t="shared" si="211"/>
        <v>6</v>
      </c>
      <c r="E2647" s="16">
        <f t="shared" si="212"/>
        <v>2</v>
      </c>
      <c r="F2647" s="16">
        <f t="shared" si="213"/>
        <v>4</v>
      </c>
      <c r="G2647" s="195">
        <v>2645</v>
      </c>
      <c r="H2647" s="193">
        <v>0</v>
      </c>
    </row>
    <row r="2648" spans="2:8" x14ac:dyDescent="0.25">
      <c r="B2648" s="192">
        <f t="shared" si="214"/>
        <v>43211.208333326918</v>
      </c>
      <c r="C2648" s="16">
        <f t="shared" si="210"/>
        <v>4</v>
      </c>
      <c r="D2648" s="16">
        <f t="shared" si="211"/>
        <v>6</v>
      </c>
      <c r="E2648" s="16">
        <f t="shared" si="212"/>
        <v>2</v>
      </c>
      <c r="F2648" s="16">
        <f t="shared" si="213"/>
        <v>5</v>
      </c>
      <c r="G2648" s="195">
        <v>2646</v>
      </c>
      <c r="H2648" s="193">
        <v>5.4450770000000004E-3</v>
      </c>
    </row>
    <row r="2649" spans="2:8" x14ac:dyDescent="0.25">
      <c r="B2649" s="192">
        <f t="shared" si="214"/>
        <v>43211.249999993583</v>
      </c>
      <c r="C2649" s="16">
        <f t="shared" si="210"/>
        <v>4</v>
      </c>
      <c r="D2649" s="16">
        <f t="shared" si="211"/>
        <v>6</v>
      </c>
      <c r="E2649" s="16">
        <f t="shared" si="212"/>
        <v>2</v>
      </c>
      <c r="F2649" s="16">
        <f t="shared" si="213"/>
        <v>6</v>
      </c>
      <c r="G2649" s="195">
        <v>2647</v>
      </c>
      <c r="H2649" s="193">
        <v>6.4181026000000002E-2</v>
      </c>
    </row>
    <row r="2650" spans="2:8" x14ac:dyDescent="0.25">
      <c r="B2650" s="192">
        <f t="shared" si="214"/>
        <v>43211.291666660247</v>
      </c>
      <c r="C2650" s="16">
        <f t="shared" si="210"/>
        <v>4</v>
      </c>
      <c r="D2650" s="16">
        <f t="shared" si="211"/>
        <v>6</v>
      </c>
      <c r="E2650" s="16">
        <f t="shared" si="212"/>
        <v>2</v>
      </c>
      <c r="F2650" s="16">
        <f t="shared" si="213"/>
        <v>7</v>
      </c>
      <c r="G2650" s="195">
        <v>2648</v>
      </c>
      <c r="H2650" s="193">
        <v>0.19028910900000001</v>
      </c>
    </row>
    <row r="2651" spans="2:8" x14ac:dyDescent="0.25">
      <c r="B2651" s="192">
        <f t="shared" si="214"/>
        <v>43211.333333326911</v>
      </c>
      <c r="C2651" s="16">
        <f t="shared" si="210"/>
        <v>4</v>
      </c>
      <c r="D2651" s="16">
        <f t="shared" si="211"/>
        <v>6</v>
      </c>
      <c r="E2651" s="16">
        <f t="shared" si="212"/>
        <v>2</v>
      </c>
      <c r="F2651" s="16">
        <f t="shared" si="213"/>
        <v>8</v>
      </c>
      <c r="G2651" s="195">
        <v>2649</v>
      </c>
      <c r="H2651" s="193">
        <v>0.324633277</v>
      </c>
    </row>
    <row r="2652" spans="2:8" x14ac:dyDescent="0.25">
      <c r="B2652" s="192">
        <f t="shared" si="214"/>
        <v>43211.374999993575</v>
      </c>
      <c r="C2652" s="16">
        <f t="shared" si="210"/>
        <v>4</v>
      </c>
      <c r="D2652" s="16">
        <f t="shared" si="211"/>
        <v>6</v>
      </c>
      <c r="E2652" s="16">
        <f t="shared" si="212"/>
        <v>2</v>
      </c>
      <c r="F2652" s="16">
        <f t="shared" si="213"/>
        <v>9</v>
      </c>
      <c r="G2652" s="195">
        <v>2650</v>
      </c>
      <c r="H2652" s="193">
        <v>0.45460226300000001</v>
      </c>
    </row>
    <row r="2653" spans="2:8" x14ac:dyDescent="0.25">
      <c r="B2653" s="192">
        <f t="shared" si="214"/>
        <v>43211.41666666024</v>
      </c>
      <c r="C2653" s="16">
        <f t="shared" si="210"/>
        <v>4</v>
      </c>
      <c r="D2653" s="16">
        <f t="shared" si="211"/>
        <v>6</v>
      </c>
      <c r="E2653" s="16">
        <f t="shared" si="212"/>
        <v>2</v>
      </c>
      <c r="F2653" s="16">
        <f t="shared" si="213"/>
        <v>10</v>
      </c>
      <c r="G2653" s="195">
        <v>2651</v>
      </c>
      <c r="H2653" s="193">
        <v>0.54467167599999999</v>
      </c>
    </row>
    <row r="2654" spans="2:8" x14ac:dyDescent="0.25">
      <c r="B2654" s="192">
        <f t="shared" si="214"/>
        <v>43211.458333326904</v>
      </c>
      <c r="C2654" s="16">
        <f t="shared" si="210"/>
        <v>4</v>
      </c>
      <c r="D2654" s="16">
        <f t="shared" si="211"/>
        <v>6</v>
      </c>
      <c r="E2654" s="16">
        <f t="shared" si="212"/>
        <v>2</v>
      </c>
      <c r="F2654" s="16">
        <f t="shared" si="213"/>
        <v>11</v>
      </c>
      <c r="G2654" s="195">
        <v>2652</v>
      </c>
      <c r="H2654" s="193">
        <v>0.57469016799999995</v>
      </c>
    </row>
    <row r="2655" spans="2:8" x14ac:dyDescent="0.25">
      <c r="B2655" s="192">
        <f t="shared" si="214"/>
        <v>43211.499999993568</v>
      </c>
      <c r="C2655" s="16">
        <f t="shared" si="210"/>
        <v>4</v>
      </c>
      <c r="D2655" s="16">
        <f t="shared" si="211"/>
        <v>6</v>
      </c>
      <c r="E2655" s="16">
        <f t="shared" si="212"/>
        <v>2</v>
      </c>
      <c r="F2655" s="16">
        <f t="shared" si="213"/>
        <v>12</v>
      </c>
      <c r="G2655" s="195">
        <v>2653</v>
      </c>
      <c r="H2655" s="193">
        <v>0.57689508099999998</v>
      </c>
    </row>
    <row r="2656" spans="2:8" x14ac:dyDescent="0.25">
      <c r="B2656" s="192">
        <f t="shared" si="214"/>
        <v>43211.541666660232</v>
      </c>
      <c r="C2656" s="16">
        <f t="shared" si="210"/>
        <v>4</v>
      </c>
      <c r="D2656" s="16">
        <f t="shared" si="211"/>
        <v>6</v>
      </c>
      <c r="E2656" s="16">
        <f t="shared" si="212"/>
        <v>2</v>
      </c>
      <c r="F2656" s="16">
        <f t="shared" si="213"/>
        <v>13</v>
      </c>
      <c r="G2656" s="195">
        <v>2654</v>
      </c>
      <c r="H2656" s="193">
        <v>0.53663309100000001</v>
      </c>
    </row>
    <row r="2657" spans="2:8" x14ac:dyDescent="0.25">
      <c r="B2657" s="192">
        <f t="shared" si="214"/>
        <v>43211.583333326897</v>
      </c>
      <c r="C2657" s="16">
        <f t="shared" si="210"/>
        <v>4</v>
      </c>
      <c r="D2657" s="16">
        <f t="shared" si="211"/>
        <v>6</v>
      </c>
      <c r="E2657" s="16">
        <f t="shared" si="212"/>
        <v>2</v>
      </c>
      <c r="F2657" s="16">
        <f t="shared" si="213"/>
        <v>14</v>
      </c>
      <c r="G2657" s="195">
        <v>2655</v>
      </c>
      <c r="H2657" s="193">
        <v>0.48723486300000002</v>
      </c>
    </row>
    <row r="2658" spans="2:8" x14ac:dyDescent="0.25">
      <c r="B2658" s="192">
        <f t="shared" si="214"/>
        <v>43211.624999993561</v>
      </c>
      <c r="C2658" s="16">
        <f t="shared" si="210"/>
        <v>4</v>
      </c>
      <c r="D2658" s="16">
        <f t="shared" si="211"/>
        <v>6</v>
      </c>
      <c r="E2658" s="16">
        <f t="shared" si="212"/>
        <v>2</v>
      </c>
      <c r="F2658" s="16">
        <f t="shared" si="213"/>
        <v>15</v>
      </c>
      <c r="G2658" s="195">
        <v>2656</v>
      </c>
      <c r="H2658" s="193">
        <v>0.39587571199999999</v>
      </c>
    </row>
    <row r="2659" spans="2:8" x14ac:dyDescent="0.25">
      <c r="B2659" s="192">
        <f t="shared" si="214"/>
        <v>43211.666666660225</v>
      </c>
      <c r="C2659" s="16">
        <f t="shared" si="210"/>
        <v>4</v>
      </c>
      <c r="D2659" s="16">
        <f t="shared" si="211"/>
        <v>6</v>
      </c>
      <c r="E2659" s="16">
        <f t="shared" si="212"/>
        <v>2</v>
      </c>
      <c r="F2659" s="16">
        <f t="shared" si="213"/>
        <v>16</v>
      </c>
      <c r="G2659" s="195">
        <v>2657</v>
      </c>
      <c r="H2659" s="193">
        <v>0.29321304500000001</v>
      </c>
    </row>
    <row r="2660" spans="2:8" x14ac:dyDescent="0.25">
      <c r="B2660" s="192">
        <f t="shared" si="214"/>
        <v>43211.708333326889</v>
      </c>
      <c r="C2660" s="16">
        <f t="shared" si="210"/>
        <v>4</v>
      </c>
      <c r="D2660" s="16">
        <f t="shared" si="211"/>
        <v>6</v>
      </c>
      <c r="E2660" s="16">
        <f t="shared" si="212"/>
        <v>2</v>
      </c>
      <c r="F2660" s="16">
        <f t="shared" si="213"/>
        <v>17</v>
      </c>
      <c r="G2660" s="195">
        <v>2658</v>
      </c>
      <c r="H2660" s="193">
        <v>0.162695277</v>
      </c>
    </row>
    <row r="2661" spans="2:8" x14ac:dyDescent="0.25">
      <c r="B2661" s="192">
        <f t="shared" si="214"/>
        <v>43211.749999993554</v>
      </c>
      <c r="C2661" s="16">
        <f t="shared" si="210"/>
        <v>4</v>
      </c>
      <c r="D2661" s="16">
        <f t="shared" si="211"/>
        <v>6</v>
      </c>
      <c r="E2661" s="16">
        <f t="shared" si="212"/>
        <v>2</v>
      </c>
      <c r="F2661" s="16">
        <f t="shared" si="213"/>
        <v>18</v>
      </c>
      <c r="G2661" s="195">
        <v>2659</v>
      </c>
      <c r="H2661" s="193">
        <v>5.4301545E-2</v>
      </c>
    </row>
    <row r="2662" spans="2:8" x14ac:dyDescent="0.25">
      <c r="B2662" s="192">
        <f t="shared" si="214"/>
        <v>43211.791666660218</v>
      </c>
      <c r="C2662" s="16">
        <f t="shared" si="210"/>
        <v>4</v>
      </c>
      <c r="D2662" s="16">
        <f t="shared" si="211"/>
        <v>6</v>
      </c>
      <c r="E2662" s="16">
        <f t="shared" si="212"/>
        <v>2</v>
      </c>
      <c r="F2662" s="16">
        <f t="shared" si="213"/>
        <v>19</v>
      </c>
      <c r="G2662" s="195">
        <v>2660</v>
      </c>
      <c r="H2662" s="193">
        <v>1.9483580000000001E-3</v>
      </c>
    </row>
    <row r="2663" spans="2:8" x14ac:dyDescent="0.25">
      <c r="B2663" s="192">
        <f t="shared" si="214"/>
        <v>43211.833333326882</v>
      </c>
      <c r="C2663" s="16">
        <f t="shared" si="210"/>
        <v>4</v>
      </c>
      <c r="D2663" s="16">
        <f t="shared" si="211"/>
        <v>6</v>
      </c>
      <c r="E2663" s="16">
        <f t="shared" si="212"/>
        <v>2</v>
      </c>
      <c r="F2663" s="16">
        <f t="shared" si="213"/>
        <v>20</v>
      </c>
      <c r="G2663" s="195">
        <v>2661</v>
      </c>
      <c r="H2663" s="193">
        <v>0</v>
      </c>
    </row>
    <row r="2664" spans="2:8" x14ac:dyDescent="0.25">
      <c r="B2664" s="192">
        <f t="shared" si="214"/>
        <v>43211.874999993546</v>
      </c>
      <c r="C2664" s="16">
        <f t="shared" si="210"/>
        <v>4</v>
      </c>
      <c r="D2664" s="16">
        <f t="shared" si="211"/>
        <v>6</v>
      </c>
      <c r="E2664" s="16">
        <f t="shared" si="212"/>
        <v>2</v>
      </c>
      <c r="F2664" s="16">
        <f t="shared" si="213"/>
        <v>21</v>
      </c>
      <c r="G2664" s="195">
        <v>2662</v>
      </c>
      <c r="H2664" s="193">
        <v>0</v>
      </c>
    </row>
    <row r="2665" spans="2:8" x14ac:dyDescent="0.25">
      <c r="B2665" s="192">
        <f t="shared" si="214"/>
        <v>43211.91666666021</v>
      </c>
      <c r="C2665" s="16">
        <f t="shared" si="210"/>
        <v>4</v>
      </c>
      <c r="D2665" s="16">
        <f t="shared" si="211"/>
        <v>6</v>
      </c>
      <c r="E2665" s="16">
        <f t="shared" si="212"/>
        <v>2</v>
      </c>
      <c r="F2665" s="16">
        <f t="shared" si="213"/>
        <v>22</v>
      </c>
      <c r="G2665" s="195">
        <v>2663</v>
      </c>
      <c r="H2665" s="193">
        <v>0</v>
      </c>
    </row>
    <row r="2666" spans="2:8" x14ac:dyDescent="0.25">
      <c r="B2666" s="192">
        <f t="shared" si="214"/>
        <v>43211.958333326875</v>
      </c>
      <c r="C2666" s="16">
        <f t="shared" si="210"/>
        <v>4</v>
      </c>
      <c r="D2666" s="16">
        <f t="shared" si="211"/>
        <v>6</v>
      </c>
      <c r="E2666" s="16">
        <f t="shared" si="212"/>
        <v>2</v>
      </c>
      <c r="F2666" s="16">
        <f t="shared" si="213"/>
        <v>23</v>
      </c>
      <c r="G2666" s="195">
        <v>2664</v>
      </c>
      <c r="H2666" s="193">
        <v>0</v>
      </c>
    </row>
    <row r="2667" spans="2:8" x14ac:dyDescent="0.25">
      <c r="B2667" s="192">
        <f t="shared" si="214"/>
        <v>43211.999999993539</v>
      </c>
      <c r="C2667" s="16">
        <f t="shared" si="210"/>
        <v>4</v>
      </c>
      <c r="D2667" s="16">
        <f t="shared" si="211"/>
        <v>7</v>
      </c>
      <c r="E2667" s="16">
        <f t="shared" si="212"/>
        <v>2</v>
      </c>
      <c r="F2667" s="16">
        <f t="shared" si="213"/>
        <v>0</v>
      </c>
      <c r="G2667" s="195">
        <v>2665</v>
      </c>
      <c r="H2667" s="193">
        <v>0</v>
      </c>
    </row>
    <row r="2668" spans="2:8" x14ac:dyDescent="0.25">
      <c r="B2668" s="192">
        <f t="shared" si="214"/>
        <v>43212.041666660203</v>
      </c>
      <c r="C2668" s="16">
        <f t="shared" si="210"/>
        <v>4</v>
      </c>
      <c r="D2668" s="16">
        <f t="shared" si="211"/>
        <v>7</v>
      </c>
      <c r="E2668" s="16">
        <f t="shared" si="212"/>
        <v>2</v>
      </c>
      <c r="F2668" s="16">
        <f t="shared" si="213"/>
        <v>1</v>
      </c>
      <c r="G2668" s="195">
        <v>2666</v>
      </c>
      <c r="H2668" s="193">
        <v>0</v>
      </c>
    </row>
    <row r="2669" spans="2:8" x14ac:dyDescent="0.25">
      <c r="B2669" s="192">
        <f t="shared" si="214"/>
        <v>43212.083333326867</v>
      </c>
      <c r="C2669" s="16">
        <f t="shared" si="210"/>
        <v>4</v>
      </c>
      <c r="D2669" s="16">
        <f t="shared" si="211"/>
        <v>7</v>
      </c>
      <c r="E2669" s="16">
        <f t="shared" si="212"/>
        <v>2</v>
      </c>
      <c r="F2669" s="16">
        <f t="shared" si="213"/>
        <v>2</v>
      </c>
      <c r="G2669" s="195">
        <v>2667</v>
      </c>
      <c r="H2669" s="193">
        <v>0</v>
      </c>
    </row>
    <row r="2670" spans="2:8" x14ac:dyDescent="0.25">
      <c r="B2670" s="192">
        <f t="shared" si="214"/>
        <v>43212.124999993532</v>
      </c>
      <c r="C2670" s="16">
        <f t="shared" si="210"/>
        <v>4</v>
      </c>
      <c r="D2670" s="16">
        <f t="shared" si="211"/>
        <v>7</v>
      </c>
      <c r="E2670" s="16">
        <f t="shared" si="212"/>
        <v>2</v>
      </c>
      <c r="F2670" s="16">
        <f t="shared" si="213"/>
        <v>3</v>
      </c>
      <c r="G2670" s="195">
        <v>2668</v>
      </c>
      <c r="H2670" s="193">
        <v>0</v>
      </c>
    </row>
    <row r="2671" spans="2:8" x14ac:dyDescent="0.25">
      <c r="B2671" s="192">
        <f t="shared" si="214"/>
        <v>43212.166666660196</v>
      </c>
      <c r="C2671" s="16">
        <f t="shared" si="210"/>
        <v>4</v>
      </c>
      <c r="D2671" s="16">
        <f t="shared" si="211"/>
        <v>7</v>
      </c>
      <c r="E2671" s="16">
        <f t="shared" si="212"/>
        <v>2</v>
      </c>
      <c r="F2671" s="16">
        <f t="shared" si="213"/>
        <v>4</v>
      </c>
      <c r="G2671" s="195">
        <v>2669</v>
      </c>
      <c r="H2671" s="193">
        <v>0</v>
      </c>
    </row>
    <row r="2672" spans="2:8" x14ac:dyDescent="0.25">
      <c r="B2672" s="192">
        <f t="shared" si="214"/>
        <v>43212.20833332686</v>
      </c>
      <c r="C2672" s="16">
        <f t="shared" si="210"/>
        <v>4</v>
      </c>
      <c r="D2672" s="16">
        <f t="shared" si="211"/>
        <v>7</v>
      </c>
      <c r="E2672" s="16">
        <f t="shared" si="212"/>
        <v>2</v>
      </c>
      <c r="F2672" s="16">
        <f t="shared" si="213"/>
        <v>5</v>
      </c>
      <c r="G2672" s="195">
        <v>2670</v>
      </c>
      <c r="H2672" s="193">
        <v>6.354536E-3</v>
      </c>
    </row>
    <row r="2673" spans="2:8" x14ac:dyDescent="0.25">
      <c r="B2673" s="192">
        <f t="shared" si="214"/>
        <v>43212.249999993524</v>
      </c>
      <c r="C2673" s="16">
        <f t="shared" si="210"/>
        <v>4</v>
      </c>
      <c r="D2673" s="16">
        <f t="shared" si="211"/>
        <v>7</v>
      </c>
      <c r="E2673" s="16">
        <f t="shared" si="212"/>
        <v>2</v>
      </c>
      <c r="F2673" s="16">
        <f t="shared" si="213"/>
        <v>6</v>
      </c>
      <c r="G2673" s="195">
        <v>2671</v>
      </c>
      <c r="H2673" s="193">
        <v>6.7239350000000003E-2</v>
      </c>
    </row>
    <row r="2674" spans="2:8" x14ac:dyDescent="0.25">
      <c r="B2674" s="192">
        <f t="shared" si="214"/>
        <v>43212.291666660189</v>
      </c>
      <c r="C2674" s="16">
        <f t="shared" si="210"/>
        <v>4</v>
      </c>
      <c r="D2674" s="16">
        <f t="shared" si="211"/>
        <v>7</v>
      </c>
      <c r="E2674" s="16">
        <f t="shared" si="212"/>
        <v>2</v>
      </c>
      <c r="F2674" s="16">
        <f t="shared" si="213"/>
        <v>7</v>
      </c>
      <c r="G2674" s="195">
        <v>2672</v>
      </c>
      <c r="H2674" s="193">
        <v>0.19460249099999999</v>
      </c>
    </row>
    <row r="2675" spans="2:8" x14ac:dyDescent="0.25">
      <c r="B2675" s="192">
        <f t="shared" si="214"/>
        <v>43212.333333326853</v>
      </c>
      <c r="C2675" s="16">
        <f t="shared" si="210"/>
        <v>4</v>
      </c>
      <c r="D2675" s="16">
        <f t="shared" si="211"/>
        <v>7</v>
      </c>
      <c r="E2675" s="16">
        <f t="shared" si="212"/>
        <v>2</v>
      </c>
      <c r="F2675" s="16">
        <f t="shared" si="213"/>
        <v>8</v>
      </c>
      <c r="G2675" s="195">
        <v>2673</v>
      </c>
      <c r="H2675" s="193">
        <v>0.34975762999999999</v>
      </c>
    </row>
    <row r="2676" spans="2:8" x14ac:dyDescent="0.25">
      <c r="B2676" s="192">
        <f t="shared" si="214"/>
        <v>43212.374999993517</v>
      </c>
      <c r="C2676" s="16">
        <f t="shared" si="210"/>
        <v>4</v>
      </c>
      <c r="D2676" s="16">
        <f t="shared" si="211"/>
        <v>7</v>
      </c>
      <c r="E2676" s="16">
        <f t="shared" si="212"/>
        <v>2</v>
      </c>
      <c r="F2676" s="16">
        <f t="shared" si="213"/>
        <v>9</v>
      </c>
      <c r="G2676" s="195">
        <v>2674</v>
      </c>
      <c r="H2676" s="193">
        <v>0.47178930800000002</v>
      </c>
    </row>
    <row r="2677" spans="2:8" x14ac:dyDescent="0.25">
      <c r="B2677" s="192">
        <f t="shared" si="214"/>
        <v>43212.416666660181</v>
      </c>
      <c r="C2677" s="16">
        <f t="shared" si="210"/>
        <v>4</v>
      </c>
      <c r="D2677" s="16">
        <f t="shared" si="211"/>
        <v>7</v>
      </c>
      <c r="E2677" s="16">
        <f t="shared" si="212"/>
        <v>2</v>
      </c>
      <c r="F2677" s="16">
        <f t="shared" si="213"/>
        <v>10</v>
      </c>
      <c r="G2677" s="195">
        <v>2675</v>
      </c>
      <c r="H2677" s="193">
        <v>0.55346294100000004</v>
      </c>
    </row>
    <row r="2678" spans="2:8" x14ac:dyDescent="0.25">
      <c r="B2678" s="192">
        <f t="shared" si="214"/>
        <v>43212.458333326846</v>
      </c>
      <c r="C2678" s="16">
        <f t="shared" si="210"/>
        <v>4</v>
      </c>
      <c r="D2678" s="16">
        <f t="shared" si="211"/>
        <v>7</v>
      </c>
      <c r="E2678" s="16">
        <f t="shared" si="212"/>
        <v>2</v>
      </c>
      <c r="F2678" s="16">
        <f t="shared" si="213"/>
        <v>11</v>
      </c>
      <c r="G2678" s="195">
        <v>2676</v>
      </c>
      <c r="H2678" s="193">
        <v>0.58449706599999995</v>
      </c>
    </row>
    <row r="2679" spans="2:8" x14ac:dyDescent="0.25">
      <c r="B2679" s="192">
        <f t="shared" si="214"/>
        <v>43212.49999999351</v>
      </c>
      <c r="C2679" s="16">
        <f t="shared" si="210"/>
        <v>4</v>
      </c>
      <c r="D2679" s="16">
        <f t="shared" si="211"/>
        <v>7</v>
      </c>
      <c r="E2679" s="16">
        <f t="shared" si="212"/>
        <v>2</v>
      </c>
      <c r="F2679" s="16">
        <f t="shared" si="213"/>
        <v>12</v>
      </c>
      <c r="G2679" s="195">
        <v>2677</v>
      </c>
      <c r="H2679" s="193">
        <v>0.567796105</v>
      </c>
    </row>
    <row r="2680" spans="2:8" x14ac:dyDescent="0.25">
      <c r="B2680" s="192">
        <f t="shared" si="214"/>
        <v>43212.541666660174</v>
      </c>
      <c r="C2680" s="16">
        <f t="shared" si="210"/>
        <v>4</v>
      </c>
      <c r="D2680" s="16">
        <f t="shared" si="211"/>
        <v>7</v>
      </c>
      <c r="E2680" s="16">
        <f t="shared" si="212"/>
        <v>2</v>
      </c>
      <c r="F2680" s="16">
        <f t="shared" si="213"/>
        <v>13</v>
      </c>
      <c r="G2680" s="195">
        <v>2678</v>
      </c>
      <c r="H2680" s="193">
        <v>0.52401287699999999</v>
      </c>
    </row>
    <row r="2681" spans="2:8" x14ac:dyDescent="0.25">
      <c r="B2681" s="192">
        <f t="shared" si="214"/>
        <v>43212.583333326838</v>
      </c>
      <c r="C2681" s="16">
        <f t="shared" si="210"/>
        <v>4</v>
      </c>
      <c r="D2681" s="16">
        <f t="shared" si="211"/>
        <v>7</v>
      </c>
      <c r="E2681" s="16">
        <f t="shared" si="212"/>
        <v>2</v>
      </c>
      <c r="F2681" s="16">
        <f t="shared" si="213"/>
        <v>14</v>
      </c>
      <c r="G2681" s="195">
        <v>2679</v>
      </c>
      <c r="H2681" s="193">
        <v>0.44911247999999998</v>
      </c>
    </row>
    <row r="2682" spans="2:8" x14ac:dyDescent="0.25">
      <c r="B2682" s="192">
        <f t="shared" si="214"/>
        <v>43212.624999993503</v>
      </c>
      <c r="C2682" s="16">
        <f t="shared" si="210"/>
        <v>4</v>
      </c>
      <c r="D2682" s="16">
        <f t="shared" si="211"/>
        <v>7</v>
      </c>
      <c r="E2682" s="16">
        <f t="shared" si="212"/>
        <v>2</v>
      </c>
      <c r="F2682" s="16">
        <f t="shared" si="213"/>
        <v>15</v>
      </c>
      <c r="G2682" s="195">
        <v>2680</v>
      </c>
      <c r="H2682" s="193">
        <v>0.350645963</v>
      </c>
    </row>
    <row r="2683" spans="2:8" x14ac:dyDescent="0.25">
      <c r="B2683" s="192">
        <f t="shared" si="214"/>
        <v>43212.666666660167</v>
      </c>
      <c r="C2683" s="16">
        <f t="shared" si="210"/>
        <v>4</v>
      </c>
      <c r="D2683" s="16">
        <f t="shared" si="211"/>
        <v>7</v>
      </c>
      <c r="E2683" s="16">
        <f t="shared" si="212"/>
        <v>2</v>
      </c>
      <c r="F2683" s="16">
        <f t="shared" si="213"/>
        <v>16</v>
      </c>
      <c r="G2683" s="195">
        <v>2681</v>
      </c>
      <c r="H2683" s="193">
        <v>0.25420377199999999</v>
      </c>
    </row>
    <row r="2684" spans="2:8" x14ac:dyDescent="0.25">
      <c r="B2684" s="192">
        <f t="shared" si="214"/>
        <v>43212.708333326831</v>
      </c>
      <c r="C2684" s="16">
        <f t="shared" si="210"/>
        <v>4</v>
      </c>
      <c r="D2684" s="16">
        <f t="shared" si="211"/>
        <v>7</v>
      </c>
      <c r="E2684" s="16">
        <f t="shared" si="212"/>
        <v>2</v>
      </c>
      <c r="F2684" s="16">
        <f t="shared" si="213"/>
        <v>17</v>
      </c>
      <c r="G2684" s="195">
        <v>2682</v>
      </c>
      <c r="H2684" s="193">
        <v>0.14122275200000001</v>
      </c>
    </row>
    <row r="2685" spans="2:8" x14ac:dyDescent="0.25">
      <c r="B2685" s="192">
        <f t="shared" si="214"/>
        <v>43212.749999993495</v>
      </c>
      <c r="C2685" s="16">
        <f t="shared" si="210"/>
        <v>4</v>
      </c>
      <c r="D2685" s="16">
        <f t="shared" si="211"/>
        <v>7</v>
      </c>
      <c r="E2685" s="16">
        <f t="shared" si="212"/>
        <v>2</v>
      </c>
      <c r="F2685" s="16">
        <f t="shared" si="213"/>
        <v>18</v>
      </c>
      <c r="G2685" s="195">
        <v>2683</v>
      </c>
      <c r="H2685" s="193">
        <v>5.0104164999999999E-2</v>
      </c>
    </row>
    <row r="2686" spans="2:8" x14ac:dyDescent="0.25">
      <c r="B2686" s="192">
        <f t="shared" si="214"/>
        <v>43212.79166666016</v>
      </c>
      <c r="C2686" s="16">
        <f t="shared" si="210"/>
        <v>4</v>
      </c>
      <c r="D2686" s="16">
        <f t="shared" si="211"/>
        <v>7</v>
      </c>
      <c r="E2686" s="16">
        <f t="shared" si="212"/>
        <v>2</v>
      </c>
      <c r="F2686" s="16">
        <f t="shared" si="213"/>
        <v>19</v>
      </c>
      <c r="G2686" s="195">
        <v>2684</v>
      </c>
      <c r="H2686" s="193">
        <v>1.9483580000000001E-3</v>
      </c>
    </row>
    <row r="2687" spans="2:8" x14ac:dyDescent="0.25">
      <c r="B2687" s="192">
        <f t="shared" si="214"/>
        <v>43212.833333326824</v>
      </c>
      <c r="C2687" s="16">
        <f t="shared" si="210"/>
        <v>4</v>
      </c>
      <c r="D2687" s="16">
        <f t="shared" si="211"/>
        <v>7</v>
      </c>
      <c r="E2687" s="16">
        <f t="shared" si="212"/>
        <v>2</v>
      </c>
      <c r="F2687" s="16">
        <f t="shared" si="213"/>
        <v>20</v>
      </c>
      <c r="G2687" s="195">
        <v>2685</v>
      </c>
      <c r="H2687" s="193">
        <v>0</v>
      </c>
    </row>
    <row r="2688" spans="2:8" x14ac:dyDescent="0.25">
      <c r="B2688" s="192">
        <f t="shared" si="214"/>
        <v>43212.874999993488</v>
      </c>
      <c r="C2688" s="16">
        <f t="shared" si="210"/>
        <v>4</v>
      </c>
      <c r="D2688" s="16">
        <f t="shared" si="211"/>
        <v>7</v>
      </c>
      <c r="E2688" s="16">
        <f t="shared" si="212"/>
        <v>2</v>
      </c>
      <c r="F2688" s="16">
        <f t="shared" si="213"/>
        <v>21</v>
      </c>
      <c r="G2688" s="195">
        <v>2686</v>
      </c>
      <c r="H2688" s="193">
        <v>0</v>
      </c>
    </row>
    <row r="2689" spans="2:8" x14ac:dyDescent="0.25">
      <c r="B2689" s="192">
        <f t="shared" si="214"/>
        <v>43212.916666660152</v>
      </c>
      <c r="C2689" s="16">
        <f t="shared" si="210"/>
        <v>4</v>
      </c>
      <c r="D2689" s="16">
        <f t="shared" si="211"/>
        <v>7</v>
      </c>
      <c r="E2689" s="16">
        <f t="shared" si="212"/>
        <v>2</v>
      </c>
      <c r="F2689" s="16">
        <f t="shared" si="213"/>
        <v>22</v>
      </c>
      <c r="G2689" s="195">
        <v>2687</v>
      </c>
      <c r="H2689" s="193">
        <v>0</v>
      </c>
    </row>
    <row r="2690" spans="2:8" x14ac:dyDescent="0.25">
      <c r="B2690" s="192">
        <f t="shared" si="214"/>
        <v>43212.958333326817</v>
      </c>
      <c r="C2690" s="16">
        <f t="shared" si="210"/>
        <v>4</v>
      </c>
      <c r="D2690" s="16">
        <f t="shared" si="211"/>
        <v>7</v>
      </c>
      <c r="E2690" s="16">
        <f t="shared" si="212"/>
        <v>2</v>
      </c>
      <c r="F2690" s="16">
        <f t="shared" si="213"/>
        <v>23</v>
      </c>
      <c r="G2690" s="195">
        <v>2688</v>
      </c>
      <c r="H2690" s="193">
        <v>0</v>
      </c>
    </row>
    <row r="2691" spans="2:8" x14ac:dyDescent="0.25">
      <c r="B2691" s="192">
        <f t="shared" si="214"/>
        <v>43212.999999993481</v>
      </c>
      <c r="C2691" s="16">
        <f t="shared" si="210"/>
        <v>4</v>
      </c>
      <c r="D2691" s="16">
        <f t="shared" si="211"/>
        <v>1</v>
      </c>
      <c r="E2691" s="16">
        <f t="shared" si="212"/>
        <v>1</v>
      </c>
      <c r="F2691" s="16">
        <f t="shared" si="213"/>
        <v>0</v>
      </c>
      <c r="G2691" s="195">
        <v>2689</v>
      </c>
      <c r="H2691" s="193">
        <v>0</v>
      </c>
    </row>
    <row r="2692" spans="2:8" x14ac:dyDescent="0.25">
      <c r="B2692" s="192">
        <f t="shared" si="214"/>
        <v>43213.041666660145</v>
      </c>
      <c r="C2692" s="16">
        <f t="shared" ref="C2692:C2755" si="215">MONTH(B2692)</f>
        <v>4</v>
      </c>
      <c r="D2692" s="16">
        <f t="shared" ref="D2692:D2755" si="216">WEEKDAY(B2692,2)</f>
        <v>1</v>
      </c>
      <c r="E2692" s="16">
        <f t="shared" ref="E2692:E2755" si="217">IF(D2692&lt;6,1,2)</f>
        <v>1</v>
      </c>
      <c r="F2692" s="16">
        <f t="shared" ref="F2692:F2755" si="218">HOUR(B2692)</f>
        <v>1</v>
      </c>
      <c r="G2692" s="195">
        <v>2690</v>
      </c>
      <c r="H2692" s="193">
        <v>0</v>
      </c>
    </row>
    <row r="2693" spans="2:8" x14ac:dyDescent="0.25">
      <c r="B2693" s="192">
        <f t="shared" ref="B2693:B2756" si="219">B2692+1/24</f>
        <v>43213.083333326809</v>
      </c>
      <c r="C2693" s="16">
        <f t="shared" si="215"/>
        <v>4</v>
      </c>
      <c r="D2693" s="16">
        <f t="shared" si="216"/>
        <v>1</v>
      </c>
      <c r="E2693" s="16">
        <f t="shared" si="217"/>
        <v>1</v>
      </c>
      <c r="F2693" s="16">
        <f t="shared" si="218"/>
        <v>2</v>
      </c>
      <c r="G2693" s="195">
        <v>2691</v>
      </c>
      <c r="H2693" s="193">
        <v>0</v>
      </c>
    </row>
    <row r="2694" spans="2:8" x14ac:dyDescent="0.25">
      <c r="B2694" s="192">
        <f t="shared" si="219"/>
        <v>43213.124999993473</v>
      </c>
      <c r="C2694" s="16">
        <f t="shared" si="215"/>
        <v>4</v>
      </c>
      <c r="D2694" s="16">
        <f t="shared" si="216"/>
        <v>1</v>
      </c>
      <c r="E2694" s="16">
        <f t="shared" si="217"/>
        <v>1</v>
      </c>
      <c r="F2694" s="16">
        <f t="shared" si="218"/>
        <v>3</v>
      </c>
      <c r="G2694" s="195">
        <v>2692</v>
      </c>
      <c r="H2694" s="193">
        <v>0</v>
      </c>
    </row>
    <row r="2695" spans="2:8" x14ac:dyDescent="0.25">
      <c r="B2695" s="192">
        <f t="shared" si="219"/>
        <v>43213.166666660138</v>
      </c>
      <c r="C2695" s="16">
        <f t="shared" si="215"/>
        <v>4</v>
      </c>
      <c r="D2695" s="16">
        <f t="shared" si="216"/>
        <v>1</v>
      </c>
      <c r="E2695" s="16">
        <f t="shared" si="217"/>
        <v>1</v>
      </c>
      <c r="F2695" s="16">
        <f t="shared" si="218"/>
        <v>4</v>
      </c>
      <c r="G2695" s="195">
        <v>2693</v>
      </c>
      <c r="H2695" s="193">
        <v>0</v>
      </c>
    </row>
    <row r="2696" spans="2:8" x14ac:dyDescent="0.25">
      <c r="B2696" s="192">
        <f t="shared" si="219"/>
        <v>43213.208333326802</v>
      </c>
      <c r="C2696" s="16">
        <f t="shared" si="215"/>
        <v>4</v>
      </c>
      <c r="D2696" s="16">
        <f t="shared" si="216"/>
        <v>1</v>
      </c>
      <c r="E2696" s="16">
        <f t="shared" si="217"/>
        <v>1</v>
      </c>
      <c r="F2696" s="16">
        <f t="shared" si="218"/>
        <v>5</v>
      </c>
      <c r="G2696" s="195">
        <v>2694</v>
      </c>
      <c r="H2696" s="193">
        <v>5.460449E-3</v>
      </c>
    </row>
    <row r="2697" spans="2:8" x14ac:dyDescent="0.25">
      <c r="B2697" s="192">
        <f t="shared" si="219"/>
        <v>43213.249999993466</v>
      </c>
      <c r="C2697" s="16">
        <f t="shared" si="215"/>
        <v>4</v>
      </c>
      <c r="D2697" s="16">
        <f t="shared" si="216"/>
        <v>1</v>
      </c>
      <c r="E2697" s="16">
        <f t="shared" si="217"/>
        <v>1</v>
      </c>
      <c r="F2697" s="16">
        <f t="shared" si="218"/>
        <v>6</v>
      </c>
      <c r="G2697" s="195">
        <v>2695</v>
      </c>
      <c r="H2697" s="193">
        <v>6.1018422000000003E-2</v>
      </c>
    </row>
    <row r="2698" spans="2:8" x14ac:dyDescent="0.25">
      <c r="B2698" s="192">
        <f t="shared" si="219"/>
        <v>43213.29166666013</v>
      </c>
      <c r="C2698" s="16">
        <f t="shared" si="215"/>
        <v>4</v>
      </c>
      <c r="D2698" s="16">
        <f t="shared" si="216"/>
        <v>1</v>
      </c>
      <c r="E2698" s="16">
        <f t="shared" si="217"/>
        <v>1</v>
      </c>
      <c r="F2698" s="16">
        <f t="shared" si="218"/>
        <v>7</v>
      </c>
      <c r="G2698" s="195">
        <v>2696</v>
      </c>
      <c r="H2698" s="193">
        <v>0.16849867599999999</v>
      </c>
    </row>
    <row r="2699" spans="2:8" x14ac:dyDescent="0.25">
      <c r="B2699" s="192">
        <f t="shared" si="219"/>
        <v>43213.333333326795</v>
      </c>
      <c r="C2699" s="16">
        <f t="shared" si="215"/>
        <v>4</v>
      </c>
      <c r="D2699" s="16">
        <f t="shared" si="216"/>
        <v>1</v>
      </c>
      <c r="E2699" s="16">
        <f t="shared" si="217"/>
        <v>1</v>
      </c>
      <c r="F2699" s="16">
        <f t="shared" si="218"/>
        <v>8</v>
      </c>
      <c r="G2699" s="195">
        <v>2697</v>
      </c>
      <c r="H2699" s="193">
        <v>0.30900346699999998</v>
      </c>
    </row>
    <row r="2700" spans="2:8" x14ac:dyDescent="0.25">
      <c r="B2700" s="192">
        <f t="shared" si="219"/>
        <v>43213.374999993459</v>
      </c>
      <c r="C2700" s="16">
        <f t="shared" si="215"/>
        <v>4</v>
      </c>
      <c r="D2700" s="16">
        <f t="shared" si="216"/>
        <v>1</v>
      </c>
      <c r="E2700" s="16">
        <f t="shared" si="217"/>
        <v>1</v>
      </c>
      <c r="F2700" s="16">
        <f t="shared" si="218"/>
        <v>9</v>
      </c>
      <c r="G2700" s="195">
        <v>2698</v>
      </c>
      <c r="H2700" s="193">
        <v>0.42377687200000003</v>
      </c>
    </row>
    <row r="2701" spans="2:8" x14ac:dyDescent="0.25">
      <c r="B2701" s="192">
        <f t="shared" si="219"/>
        <v>43213.416666660123</v>
      </c>
      <c r="C2701" s="16">
        <f t="shared" si="215"/>
        <v>4</v>
      </c>
      <c r="D2701" s="16">
        <f t="shared" si="216"/>
        <v>1</v>
      </c>
      <c r="E2701" s="16">
        <f t="shared" si="217"/>
        <v>1</v>
      </c>
      <c r="F2701" s="16">
        <f t="shared" si="218"/>
        <v>10</v>
      </c>
      <c r="G2701" s="195">
        <v>2699</v>
      </c>
      <c r="H2701" s="193">
        <v>0.50325197099999996</v>
      </c>
    </row>
    <row r="2702" spans="2:8" x14ac:dyDescent="0.25">
      <c r="B2702" s="192">
        <f t="shared" si="219"/>
        <v>43213.458333326787</v>
      </c>
      <c r="C2702" s="16">
        <f t="shared" si="215"/>
        <v>4</v>
      </c>
      <c r="D2702" s="16">
        <f t="shared" si="216"/>
        <v>1</v>
      </c>
      <c r="E2702" s="16">
        <f t="shared" si="217"/>
        <v>1</v>
      </c>
      <c r="F2702" s="16">
        <f t="shared" si="218"/>
        <v>11</v>
      </c>
      <c r="G2702" s="195">
        <v>2700</v>
      </c>
      <c r="H2702" s="193">
        <v>0.54201540100000001</v>
      </c>
    </row>
    <row r="2703" spans="2:8" x14ac:dyDescent="0.25">
      <c r="B2703" s="192">
        <f t="shared" si="219"/>
        <v>43213.499999993452</v>
      </c>
      <c r="C2703" s="16">
        <f t="shared" si="215"/>
        <v>4</v>
      </c>
      <c r="D2703" s="16">
        <f t="shared" si="216"/>
        <v>1</v>
      </c>
      <c r="E2703" s="16">
        <f t="shared" si="217"/>
        <v>1</v>
      </c>
      <c r="F2703" s="16">
        <f t="shared" si="218"/>
        <v>12</v>
      </c>
      <c r="G2703" s="195">
        <v>2701</v>
      </c>
      <c r="H2703" s="193">
        <v>0.563807061</v>
      </c>
    </row>
    <row r="2704" spans="2:8" x14ac:dyDescent="0.25">
      <c r="B2704" s="192">
        <f t="shared" si="219"/>
        <v>43213.541666660116</v>
      </c>
      <c r="C2704" s="16">
        <f t="shared" si="215"/>
        <v>4</v>
      </c>
      <c r="D2704" s="16">
        <f t="shared" si="216"/>
        <v>1</v>
      </c>
      <c r="E2704" s="16">
        <f t="shared" si="217"/>
        <v>1</v>
      </c>
      <c r="F2704" s="16">
        <f t="shared" si="218"/>
        <v>13</v>
      </c>
      <c r="G2704" s="195">
        <v>2702</v>
      </c>
      <c r="H2704" s="193">
        <v>0.517519277</v>
      </c>
    </row>
    <row r="2705" spans="2:8" x14ac:dyDescent="0.25">
      <c r="B2705" s="192">
        <f t="shared" si="219"/>
        <v>43213.58333332678</v>
      </c>
      <c r="C2705" s="16">
        <f t="shared" si="215"/>
        <v>4</v>
      </c>
      <c r="D2705" s="16">
        <f t="shared" si="216"/>
        <v>1</v>
      </c>
      <c r="E2705" s="16">
        <f t="shared" si="217"/>
        <v>1</v>
      </c>
      <c r="F2705" s="16">
        <f t="shared" si="218"/>
        <v>14</v>
      </c>
      <c r="G2705" s="195">
        <v>2703</v>
      </c>
      <c r="H2705" s="193">
        <v>0.449118984</v>
      </c>
    </row>
    <row r="2706" spans="2:8" x14ac:dyDescent="0.25">
      <c r="B2706" s="192">
        <f t="shared" si="219"/>
        <v>43213.624999993444</v>
      </c>
      <c r="C2706" s="16">
        <f t="shared" si="215"/>
        <v>4</v>
      </c>
      <c r="D2706" s="16">
        <f t="shared" si="216"/>
        <v>1</v>
      </c>
      <c r="E2706" s="16">
        <f t="shared" si="217"/>
        <v>1</v>
      </c>
      <c r="F2706" s="16">
        <f t="shared" si="218"/>
        <v>15</v>
      </c>
      <c r="G2706" s="195">
        <v>2704</v>
      </c>
      <c r="H2706" s="193">
        <v>0.36437232800000002</v>
      </c>
    </row>
    <row r="2707" spans="2:8" x14ac:dyDescent="0.25">
      <c r="B2707" s="192">
        <f t="shared" si="219"/>
        <v>43213.666666660109</v>
      </c>
      <c r="C2707" s="16">
        <f t="shared" si="215"/>
        <v>4</v>
      </c>
      <c r="D2707" s="16">
        <f t="shared" si="216"/>
        <v>1</v>
      </c>
      <c r="E2707" s="16">
        <f t="shared" si="217"/>
        <v>1</v>
      </c>
      <c r="F2707" s="16">
        <f t="shared" si="218"/>
        <v>16</v>
      </c>
      <c r="G2707" s="195">
        <v>2705</v>
      </c>
      <c r="H2707" s="193">
        <v>0.27130274399999998</v>
      </c>
    </row>
    <row r="2708" spans="2:8" x14ac:dyDescent="0.25">
      <c r="B2708" s="192">
        <f t="shared" si="219"/>
        <v>43213.708333326773</v>
      </c>
      <c r="C2708" s="16">
        <f t="shared" si="215"/>
        <v>4</v>
      </c>
      <c r="D2708" s="16">
        <f t="shared" si="216"/>
        <v>1</v>
      </c>
      <c r="E2708" s="16">
        <f t="shared" si="217"/>
        <v>1</v>
      </c>
      <c r="F2708" s="16">
        <f t="shared" si="218"/>
        <v>17</v>
      </c>
      <c r="G2708" s="195">
        <v>2706</v>
      </c>
      <c r="H2708" s="193">
        <v>0.15024811199999999</v>
      </c>
    </row>
    <row r="2709" spans="2:8" x14ac:dyDescent="0.25">
      <c r="B2709" s="192">
        <f t="shared" si="219"/>
        <v>43213.749999993437</v>
      </c>
      <c r="C2709" s="16">
        <f t="shared" si="215"/>
        <v>4</v>
      </c>
      <c r="D2709" s="16">
        <f t="shared" si="216"/>
        <v>1</v>
      </c>
      <c r="E2709" s="16">
        <f t="shared" si="217"/>
        <v>1</v>
      </c>
      <c r="F2709" s="16">
        <f t="shared" si="218"/>
        <v>18</v>
      </c>
      <c r="G2709" s="195">
        <v>2707</v>
      </c>
      <c r="H2709" s="193">
        <v>5.4815339999999997E-2</v>
      </c>
    </row>
    <row r="2710" spans="2:8" x14ac:dyDescent="0.25">
      <c r="B2710" s="192">
        <f t="shared" si="219"/>
        <v>43213.791666660101</v>
      </c>
      <c r="C2710" s="16">
        <f t="shared" si="215"/>
        <v>4</v>
      </c>
      <c r="D2710" s="16">
        <f t="shared" si="216"/>
        <v>1</v>
      </c>
      <c r="E2710" s="16">
        <f t="shared" si="217"/>
        <v>1</v>
      </c>
      <c r="F2710" s="16">
        <f t="shared" si="218"/>
        <v>19</v>
      </c>
      <c r="G2710" s="195">
        <v>2708</v>
      </c>
      <c r="H2710" s="193">
        <v>2.8272810000000001E-3</v>
      </c>
    </row>
    <row r="2711" spans="2:8" x14ac:dyDescent="0.25">
      <c r="B2711" s="192">
        <f t="shared" si="219"/>
        <v>43213.833333326766</v>
      </c>
      <c r="C2711" s="16">
        <f t="shared" si="215"/>
        <v>4</v>
      </c>
      <c r="D2711" s="16">
        <f t="shared" si="216"/>
        <v>1</v>
      </c>
      <c r="E2711" s="16">
        <f t="shared" si="217"/>
        <v>1</v>
      </c>
      <c r="F2711" s="16">
        <f t="shared" si="218"/>
        <v>20</v>
      </c>
      <c r="G2711" s="195">
        <v>2709</v>
      </c>
      <c r="H2711" s="193">
        <v>0</v>
      </c>
    </row>
    <row r="2712" spans="2:8" x14ac:dyDescent="0.25">
      <c r="B2712" s="192">
        <f t="shared" si="219"/>
        <v>43213.87499999343</v>
      </c>
      <c r="C2712" s="16">
        <f t="shared" si="215"/>
        <v>4</v>
      </c>
      <c r="D2712" s="16">
        <f t="shared" si="216"/>
        <v>1</v>
      </c>
      <c r="E2712" s="16">
        <f t="shared" si="217"/>
        <v>1</v>
      </c>
      <c r="F2712" s="16">
        <f t="shared" si="218"/>
        <v>21</v>
      </c>
      <c r="G2712" s="195">
        <v>2710</v>
      </c>
      <c r="H2712" s="193">
        <v>0</v>
      </c>
    </row>
    <row r="2713" spans="2:8" x14ac:dyDescent="0.25">
      <c r="B2713" s="192">
        <f t="shared" si="219"/>
        <v>43213.916666660094</v>
      </c>
      <c r="C2713" s="16">
        <f t="shared" si="215"/>
        <v>4</v>
      </c>
      <c r="D2713" s="16">
        <f t="shared" si="216"/>
        <v>1</v>
      </c>
      <c r="E2713" s="16">
        <f t="shared" si="217"/>
        <v>1</v>
      </c>
      <c r="F2713" s="16">
        <f t="shared" si="218"/>
        <v>22</v>
      </c>
      <c r="G2713" s="195">
        <v>2711</v>
      </c>
      <c r="H2713" s="193">
        <v>0</v>
      </c>
    </row>
    <row r="2714" spans="2:8" x14ac:dyDescent="0.25">
      <c r="B2714" s="192">
        <f t="shared" si="219"/>
        <v>43213.958333326758</v>
      </c>
      <c r="C2714" s="16">
        <f t="shared" si="215"/>
        <v>4</v>
      </c>
      <c r="D2714" s="16">
        <f t="shared" si="216"/>
        <v>1</v>
      </c>
      <c r="E2714" s="16">
        <f t="shared" si="217"/>
        <v>1</v>
      </c>
      <c r="F2714" s="16">
        <f t="shared" si="218"/>
        <v>23</v>
      </c>
      <c r="G2714" s="195">
        <v>2712</v>
      </c>
      <c r="H2714" s="193">
        <v>0</v>
      </c>
    </row>
    <row r="2715" spans="2:8" x14ac:dyDescent="0.25">
      <c r="B2715" s="192">
        <f t="shared" si="219"/>
        <v>43213.999999993423</v>
      </c>
      <c r="C2715" s="16">
        <f t="shared" si="215"/>
        <v>4</v>
      </c>
      <c r="D2715" s="16">
        <f t="shared" si="216"/>
        <v>2</v>
      </c>
      <c r="E2715" s="16">
        <f t="shared" si="217"/>
        <v>1</v>
      </c>
      <c r="F2715" s="16">
        <f t="shared" si="218"/>
        <v>0</v>
      </c>
      <c r="G2715" s="195">
        <v>2713</v>
      </c>
      <c r="H2715" s="193">
        <v>0</v>
      </c>
    </row>
    <row r="2716" spans="2:8" x14ac:dyDescent="0.25">
      <c r="B2716" s="192">
        <f t="shared" si="219"/>
        <v>43214.041666660087</v>
      </c>
      <c r="C2716" s="16">
        <f t="shared" si="215"/>
        <v>4</v>
      </c>
      <c r="D2716" s="16">
        <f t="shared" si="216"/>
        <v>2</v>
      </c>
      <c r="E2716" s="16">
        <f t="shared" si="217"/>
        <v>1</v>
      </c>
      <c r="F2716" s="16">
        <f t="shared" si="218"/>
        <v>1</v>
      </c>
      <c r="G2716" s="195">
        <v>2714</v>
      </c>
      <c r="H2716" s="193">
        <v>0</v>
      </c>
    </row>
    <row r="2717" spans="2:8" x14ac:dyDescent="0.25">
      <c r="B2717" s="192">
        <f t="shared" si="219"/>
        <v>43214.083333326751</v>
      </c>
      <c r="C2717" s="16">
        <f t="shared" si="215"/>
        <v>4</v>
      </c>
      <c r="D2717" s="16">
        <f t="shared" si="216"/>
        <v>2</v>
      </c>
      <c r="E2717" s="16">
        <f t="shared" si="217"/>
        <v>1</v>
      </c>
      <c r="F2717" s="16">
        <f t="shared" si="218"/>
        <v>2</v>
      </c>
      <c r="G2717" s="195">
        <v>2715</v>
      </c>
      <c r="H2717" s="193">
        <v>0</v>
      </c>
    </row>
    <row r="2718" spans="2:8" x14ac:dyDescent="0.25">
      <c r="B2718" s="192">
        <f t="shared" si="219"/>
        <v>43214.124999993415</v>
      </c>
      <c r="C2718" s="16">
        <f t="shared" si="215"/>
        <v>4</v>
      </c>
      <c r="D2718" s="16">
        <f t="shared" si="216"/>
        <v>2</v>
      </c>
      <c r="E2718" s="16">
        <f t="shared" si="217"/>
        <v>1</v>
      </c>
      <c r="F2718" s="16">
        <f t="shared" si="218"/>
        <v>3</v>
      </c>
      <c r="G2718" s="195">
        <v>2716</v>
      </c>
      <c r="H2718" s="193">
        <v>0</v>
      </c>
    </row>
    <row r="2719" spans="2:8" x14ac:dyDescent="0.25">
      <c r="B2719" s="192">
        <f t="shared" si="219"/>
        <v>43214.166666660079</v>
      </c>
      <c r="C2719" s="16">
        <f t="shared" si="215"/>
        <v>4</v>
      </c>
      <c r="D2719" s="16">
        <f t="shared" si="216"/>
        <v>2</v>
      </c>
      <c r="E2719" s="16">
        <f t="shared" si="217"/>
        <v>1</v>
      </c>
      <c r="F2719" s="16">
        <f t="shared" si="218"/>
        <v>4</v>
      </c>
      <c r="G2719" s="195">
        <v>2717</v>
      </c>
      <c r="H2719" s="193">
        <v>0</v>
      </c>
    </row>
    <row r="2720" spans="2:8" x14ac:dyDescent="0.25">
      <c r="B2720" s="192">
        <f t="shared" si="219"/>
        <v>43214.208333326744</v>
      </c>
      <c r="C2720" s="16">
        <f t="shared" si="215"/>
        <v>4</v>
      </c>
      <c r="D2720" s="16">
        <f t="shared" si="216"/>
        <v>2</v>
      </c>
      <c r="E2720" s="16">
        <f t="shared" si="217"/>
        <v>1</v>
      </c>
      <c r="F2720" s="16">
        <f t="shared" si="218"/>
        <v>5</v>
      </c>
      <c r="G2720" s="195">
        <v>2718</v>
      </c>
      <c r="H2720" s="193">
        <v>9.7799640000000004E-3</v>
      </c>
    </row>
    <row r="2721" spans="2:8" x14ac:dyDescent="0.25">
      <c r="B2721" s="192">
        <f t="shared" si="219"/>
        <v>43214.249999993408</v>
      </c>
      <c r="C2721" s="16">
        <f t="shared" si="215"/>
        <v>4</v>
      </c>
      <c r="D2721" s="16">
        <f t="shared" si="216"/>
        <v>2</v>
      </c>
      <c r="E2721" s="16">
        <f t="shared" si="217"/>
        <v>1</v>
      </c>
      <c r="F2721" s="16">
        <f t="shared" si="218"/>
        <v>6</v>
      </c>
      <c r="G2721" s="195">
        <v>2719</v>
      </c>
      <c r="H2721" s="193">
        <v>7.9179571000000004E-2</v>
      </c>
    </row>
    <row r="2722" spans="2:8" x14ac:dyDescent="0.25">
      <c r="B2722" s="192">
        <f t="shared" si="219"/>
        <v>43214.291666660072</v>
      </c>
      <c r="C2722" s="16">
        <f t="shared" si="215"/>
        <v>4</v>
      </c>
      <c r="D2722" s="16">
        <f t="shared" si="216"/>
        <v>2</v>
      </c>
      <c r="E2722" s="16">
        <f t="shared" si="217"/>
        <v>1</v>
      </c>
      <c r="F2722" s="16">
        <f t="shared" si="218"/>
        <v>7</v>
      </c>
      <c r="G2722" s="195">
        <v>2720</v>
      </c>
      <c r="H2722" s="193">
        <v>0.226876727</v>
      </c>
    </row>
    <row r="2723" spans="2:8" x14ac:dyDescent="0.25">
      <c r="B2723" s="192">
        <f t="shared" si="219"/>
        <v>43214.333333326736</v>
      </c>
      <c r="C2723" s="16">
        <f t="shared" si="215"/>
        <v>4</v>
      </c>
      <c r="D2723" s="16">
        <f t="shared" si="216"/>
        <v>2</v>
      </c>
      <c r="E2723" s="16">
        <f t="shared" si="217"/>
        <v>1</v>
      </c>
      <c r="F2723" s="16">
        <f t="shared" si="218"/>
        <v>8</v>
      </c>
      <c r="G2723" s="195">
        <v>2721</v>
      </c>
      <c r="H2723" s="193">
        <v>0.39632742799999998</v>
      </c>
    </row>
    <row r="2724" spans="2:8" x14ac:dyDescent="0.25">
      <c r="B2724" s="192">
        <f t="shared" si="219"/>
        <v>43214.374999993401</v>
      </c>
      <c r="C2724" s="16">
        <f t="shared" si="215"/>
        <v>4</v>
      </c>
      <c r="D2724" s="16">
        <f t="shared" si="216"/>
        <v>2</v>
      </c>
      <c r="E2724" s="16">
        <f t="shared" si="217"/>
        <v>1</v>
      </c>
      <c r="F2724" s="16">
        <f t="shared" si="218"/>
        <v>9</v>
      </c>
      <c r="G2724" s="195">
        <v>2722</v>
      </c>
      <c r="H2724" s="193">
        <v>0.54572414700000005</v>
      </c>
    </row>
    <row r="2725" spans="2:8" x14ac:dyDescent="0.25">
      <c r="B2725" s="192">
        <f t="shared" si="219"/>
        <v>43214.416666660065</v>
      </c>
      <c r="C2725" s="16">
        <f t="shared" si="215"/>
        <v>4</v>
      </c>
      <c r="D2725" s="16">
        <f t="shared" si="216"/>
        <v>2</v>
      </c>
      <c r="E2725" s="16">
        <f t="shared" si="217"/>
        <v>1</v>
      </c>
      <c r="F2725" s="16">
        <f t="shared" si="218"/>
        <v>10</v>
      </c>
      <c r="G2725" s="195">
        <v>2723</v>
      </c>
      <c r="H2725" s="193">
        <v>0.64936793599999998</v>
      </c>
    </row>
    <row r="2726" spans="2:8" x14ac:dyDescent="0.25">
      <c r="B2726" s="192">
        <f t="shared" si="219"/>
        <v>43214.458333326729</v>
      </c>
      <c r="C2726" s="16">
        <f t="shared" si="215"/>
        <v>4</v>
      </c>
      <c r="D2726" s="16">
        <f t="shared" si="216"/>
        <v>2</v>
      </c>
      <c r="E2726" s="16">
        <f t="shared" si="217"/>
        <v>1</v>
      </c>
      <c r="F2726" s="16">
        <f t="shared" si="218"/>
        <v>11</v>
      </c>
      <c r="G2726" s="195">
        <v>2724</v>
      </c>
      <c r="H2726" s="193">
        <v>0.67460182400000002</v>
      </c>
    </row>
    <row r="2727" spans="2:8" x14ac:dyDescent="0.25">
      <c r="B2727" s="192">
        <f t="shared" si="219"/>
        <v>43214.499999993393</v>
      </c>
      <c r="C2727" s="16">
        <f t="shared" si="215"/>
        <v>4</v>
      </c>
      <c r="D2727" s="16">
        <f t="shared" si="216"/>
        <v>2</v>
      </c>
      <c r="E2727" s="16">
        <f t="shared" si="217"/>
        <v>1</v>
      </c>
      <c r="F2727" s="16">
        <f t="shared" si="218"/>
        <v>12</v>
      </c>
      <c r="G2727" s="195">
        <v>2725</v>
      </c>
      <c r="H2727" s="193">
        <v>0.68474394699999996</v>
      </c>
    </row>
    <row r="2728" spans="2:8" x14ac:dyDescent="0.25">
      <c r="B2728" s="192">
        <f t="shared" si="219"/>
        <v>43214.541666660058</v>
      </c>
      <c r="C2728" s="16">
        <f t="shared" si="215"/>
        <v>4</v>
      </c>
      <c r="D2728" s="16">
        <f t="shared" si="216"/>
        <v>2</v>
      </c>
      <c r="E2728" s="16">
        <f t="shared" si="217"/>
        <v>1</v>
      </c>
      <c r="F2728" s="16">
        <f t="shared" si="218"/>
        <v>13</v>
      </c>
      <c r="G2728" s="195">
        <v>2726</v>
      </c>
      <c r="H2728" s="193">
        <v>0.62005951199999998</v>
      </c>
    </row>
    <row r="2729" spans="2:8" x14ac:dyDescent="0.25">
      <c r="B2729" s="192">
        <f t="shared" si="219"/>
        <v>43214.583333326722</v>
      </c>
      <c r="C2729" s="16">
        <f t="shared" si="215"/>
        <v>4</v>
      </c>
      <c r="D2729" s="16">
        <f t="shared" si="216"/>
        <v>2</v>
      </c>
      <c r="E2729" s="16">
        <f t="shared" si="217"/>
        <v>1</v>
      </c>
      <c r="F2729" s="16">
        <f t="shared" si="218"/>
        <v>14</v>
      </c>
      <c r="G2729" s="195">
        <v>2727</v>
      </c>
      <c r="H2729" s="193">
        <v>0.58464000800000004</v>
      </c>
    </row>
    <row r="2730" spans="2:8" x14ac:dyDescent="0.25">
      <c r="B2730" s="192">
        <f t="shared" si="219"/>
        <v>43214.624999993386</v>
      </c>
      <c r="C2730" s="16">
        <f t="shared" si="215"/>
        <v>4</v>
      </c>
      <c r="D2730" s="16">
        <f t="shared" si="216"/>
        <v>2</v>
      </c>
      <c r="E2730" s="16">
        <f t="shared" si="217"/>
        <v>1</v>
      </c>
      <c r="F2730" s="16">
        <f t="shared" si="218"/>
        <v>15</v>
      </c>
      <c r="G2730" s="195">
        <v>2728</v>
      </c>
      <c r="H2730" s="193">
        <v>0.47447931799999998</v>
      </c>
    </row>
    <row r="2731" spans="2:8" x14ac:dyDescent="0.25">
      <c r="B2731" s="192">
        <f t="shared" si="219"/>
        <v>43214.66666666005</v>
      </c>
      <c r="C2731" s="16">
        <f t="shared" si="215"/>
        <v>4</v>
      </c>
      <c r="D2731" s="16">
        <f t="shared" si="216"/>
        <v>2</v>
      </c>
      <c r="E2731" s="16">
        <f t="shared" si="217"/>
        <v>1</v>
      </c>
      <c r="F2731" s="16">
        <f t="shared" si="218"/>
        <v>16</v>
      </c>
      <c r="G2731" s="195">
        <v>2729</v>
      </c>
      <c r="H2731" s="193">
        <v>0.34492553799999998</v>
      </c>
    </row>
    <row r="2732" spans="2:8" x14ac:dyDescent="0.25">
      <c r="B2732" s="192">
        <f t="shared" si="219"/>
        <v>43214.708333326715</v>
      </c>
      <c r="C2732" s="16">
        <f t="shared" si="215"/>
        <v>4</v>
      </c>
      <c r="D2732" s="16">
        <f t="shared" si="216"/>
        <v>2</v>
      </c>
      <c r="E2732" s="16">
        <f t="shared" si="217"/>
        <v>1</v>
      </c>
      <c r="F2732" s="16">
        <f t="shared" si="218"/>
        <v>17</v>
      </c>
      <c r="G2732" s="195">
        <v>2730</v>
      </c>
      <c r="H2732" s="193">
        <v>0.18480685299999999</v>
      </c>
    </row>
    <row r="2733" spans="2:8" x14ac:dyDescent="0.25">
      <c r="B2733" s="192">
        <f t="shared" si="219"/>
        <v>43214.749999993379</v>
      </c>
      <c r="C2733" s="16">
        <f t="shared" si="215"/>
        <v>4</v>
      </c>
      <c r="D2733" s="16">
        <f t="shared" si="216"/>
        <v>2</v>
      </c>
      <c r="E2733" s="16">
        <f t="shared" si="217"/>
        <v>1</v>
      </c>
      <c r="F2733" s="16">
        <f t="shared" si="218"/>
        <v>18</v>
      </c>
      <c r="G2733" s="195">
        <v>2731</v>
      </c>
      <c r="H2733" s="193">
        <v>6.2602128000000007E-2</v>
      </c>
    </row>
    <row r="2734" spans="2:8" x14ac:dyDescent="0.25">
      <c r="B2734" s="192">
        <f t="shared" si="219"/>
        <v>43214.791666660043</v>
      </c>
      <c r="C2734" s="16">
        <f t="shared" si="215"/>
        <v>4</v>
      </c>
      <c r="D2734" s="16">
        <f t="shared" si="216"/>
        <v>2</v>
      </c>
      <c r="E2734" s="16">
        <f t="shared" si="217"/>
        <v>1</v>
      </c>
      <c r="F2734" s="16">
        <f t="shared" si="218"/>
        <v>19</v>
      </c>
      <c r="G2734" s="195">
        <v>2732</v>
      </c>
      <c r="H2734" s="193">
        <v>3.8719610000000002E-3</v>
      </c>
    </row>
    <row r="2735" spans="2:8" x14ac:dyDescent="0.25">
      <c r="B2735" s="192">
        <f t="shared" si="219"/>
        <v>43214.833333326707</v>
      </c>
      <c r="C2735" s="16">
        <f t="shared" si="215"/>
        <v>4</v>
      </c>
      <c r="D2735" s="16">
        <f t="shared" si="216"/>
        <v>2</v>
      </c>
      <c r="E2735" s="16">
        <f t="shared" si="217"/>
        <v>1</v>
      </c>
      <c r="F2735" s="16">
        <f t="shared" si="218"/>
        <v>20</v>
      </c>
      <c r="G2735" s="195">
        <v>2733</v>
      </c>
      <c r="H2735" s="193">
        <v>0</v>
      </c>
    </row>
    <row r="2736" spans="2:8" x14ac:dyDescent="0.25">
      <c r="B2736" s="192">
        <f t="shared" si="219"/>
        <v>43214.874999993372</v>
      </c>
      <c r="C2736" s="16">
        <f t="shared" si="215"/>
        <v>4</v>
      </c>
      <c r="D2736" s="16">
        <f t="shared" si="216"/>
        <v>2</v>
      </c>
      <c r="E2736" s="16">
        <f t="shared" si="217"/>
        <v>1</v>
      </c>
      <c r="F2736" s="16">
        <f t="shared" si="218"/>
        <v>21</v>
      </c>
      <c r="G2736" s="195">
        <v>2734</v>
      </c>
      <c r="H2736" s="193">
        <v>0</v>
      </c>
    </row>
    <row r="2737" spans="2:8" x14ac:dyDescent="0.25">
      <c r="B2737" s="192">
        <f t="shared" si="219"/>
        <v>43214.916666660036</v>
      </c>
      <c r="C2737" s="16">
        <f t="shared" si="215"/>
        <v>4</v>
      </c>
      <c r="D2737" s="16">
        <f t="shared" si="216"/>
        <v>2</v>
      </c>
      <c r="E2737" s="16">
        <f t="shared" si="217"/>
        <v>1</v>
      </c>
      <c r="F2737" s="16">
        <f t="shared" si="218"/>
        <v>22</v>
      </c>
      <c r="G2737" s="195">
        <v>2735</v>
      </c>
      <c r="H2737" s="193">
        <v>0</v>
      </c>
    </row>
    <row r="2738" spans="2:8" x14ac:dyDescent="0.25">
      <c r="B2738" s="192">
        <f t="shared" si="219"/>
        <v>43214.9583333267</v>
      </c>
      <c r="C2738" s="16">
        <f t="shared" si="215"/>
        <v>4</v>
      </c>
      <c r="D2738" s="16">
        <f t="shared" si="216"/>
        <v>2</v>
      </c>
      <c r="E2738" s="16">
        <f t="shared" si="217"/>
        <v>1</v>
      </c>
      <c r="F2738" s="16">
        <f t="shared" si="218"/>
        <v>23</v>
      </c>
      <c r="G2738" s="195">
        <v>2736</v>
      </c>
      <c r="H2738" s="193">
        <v>0</v>
      </c>
    </row>
    <row r="2739" spans="2:8" x14ac:dyDescent="0.25">
      <c r="B2739" s="192">
        <f t="shared" si="219"/>
        <v>43214.999999993364</v>
      </c>
      <c r="C2739" s="16">
        <f t="shared" si="215"/>
        <v>4</v>
      </c>
      <c r="D2739" s="16">
        <f t="shared" si="216"/>
        <v>3</v>
      </c>
      <c r="E2739" s="16">
        <f t="shared" si="217"/>
        <v>1</v>
      </c>
      <c r="F2739" s="16">
        <f t="shared" si="218"/>
        <v>0</v>
      </c>
      <c r="G2739" s="195">
        <v>2737</v>
      </c>
      <c r="H2739" s="193">
        <v>0</v>
      </c>
    </row>
    <row r="2740" spans="2:8" x14ac:dyDescent="0.25">
      <c r="B2740" s="192">
        <f t="shared" si="219"/>
        <v>43215.041666660029</v>
      </c>
      <c r="C2740" s="16">
        <f t="shared" si="215"/>
        <v>4</v>
      </c>
      <c r="D2740" s="16">
        <f t="shared" si="216"/>
        <v>3</v>
      </c>
      <c r="E2740" s="16">
        <f t="shared" si="217"/>
        <v>1</v>
      </c>
      <c r="F2740" s="16">
        <f t="shared" si="218"/>
        <v>1</v>
      </c>
      <c r="G2740" s="195">
        <v>2738</v>
      </c>
      <c r="H2740" s="193">
        <v>0</v>
      </c>
    </row>
    <row r="2741" spans="2:8" x14ac:dyDescent="0.25">
      <c r="B2741" s="192">
        <f t="shared" si="219"/>
        <v>43215.083333326693</v>
      </c>
      <c r="C2741" s="16">
        <f t="shared" si="215"/>
        <v>4</v>
      </c>
      <c r="D2741" s="16">
        <f t="shared" si="216"/>
        <v>3</v>
      </c>
      <c r="E2741" s="16">
        <f t="shared" si="217"/>
        <v>1</v>
      </c>
      <c r="F2741" s="16">
        <f t="shared" si="218"/>
        <v>2</v>
      </c>
      <c r="G2741" s="195">
        <v>2739</v>
      </c>
      <c r="H2741" s="193">
        <v>0</v>
      </c>
    </row>
    <row r="2742" spans="2:8" x14ac:dyDescent="0.25">
      <c r="B2742" s="192">
        <f t="shared" si="219"/>
        <v>43215.124999993357</v>
      </c>
      <c r="C2742" s="16">
        <f t="shared" si="215"/>
        <v>4</v>
      </c>
      <c r="D2742" s="16">
        <f t="shared" si="216"/>
        <v>3</v>
      </c>
      <c r="E2742" s="16">
        <f t="shared" si="217"/>
        <v>1</v>
      </c>
      <c r="F2742" s="16">
        <f t="shared" si="218"/>
        <v>3</v>
      </c>
      <c r="G2742" s="195">
        <v>2740</v>
      </c>
      <c r="H2742" s="193">
        <v>0</v>
      </c>
    </row>
    <row r="2743" spans="2:8" x14ac:dyDescent="0.25">
      <c r="B2743" s="192">
        <f t="shared" si="219"/>
        <v>43215.166666660021</v>
      </c>
      <c r="C2743" s="16">
        <f t="shared" si="215"/>
        <v>4</v>
      </c>
      <c r="D2743" s="16">
        <f t="shared" si="216"/>
        <v>3</v>
      </c>
      <c r="E2743" s="16">
        <f t="shared" si="217"/>
        <v>1</v>
      </c>
      <c r="F2743" s="16">
        <f t="shared" si="218"/>
        <v>4</v>
      </c>
      <c r="G2743" s="195">
        <v>2741</v>
      </c>
      <c r="H2743" s="193">
        <v>0</v>
      </c>
    </row>
    <row r="2744" spans="2:8" x14ac:dyDescent="0.25">
      <c r="B2744" s="192">
        <f t="shared" si="219"/>
        <v>43215.208333326686</v>
      </c>
      <c r="C2744" s="16">
        <f t="shared" si="215"/>
        <v>4</v>
      </c>
      <c r="D2744" s="16">
        <f t="shared" si="216"/>
        <v>3</v>
      </c>
      <c r="E2744" s="16">
        <f t="shared" si="217"/>
        <v>1</v>
      </c>
      <c r="F2744" s="16">
        <f t="shared" si="218"/>
        <v>5</v>
      </c>
      <c r="G2744" s="195">
        <v>2742</v>
      </c>
      <c r="H2744" s="193">
        <v>1.2283439E-2</v>
      </c>
    </row>
    <row r="2745" spans="2:8" x14ac:dyDescent="0.25">
      <c r="B2745" s="192">
        <f t="shared" si="219"/>
        <v>43215.24999999335</v>
      </c>
      <c r="C2745" s="16">
        <f t="shared" si="215"/>
        <v>4</v>
      </c>
      <c r="D2745" s="16">
        <f t="shared" si="216"/>
        <v>3</v>
      </c>
      <c r="E2745" s="16">
        <f t="shared" si="217"/>
        <v>1</v>
      </c>
      <c r="F2745" s="16">
        <f t="shared" si="218"/>
        <v>6</v>
      </c>
      <c r="G2745" s="195">
        <v>2743</v>
      </c>
      <c r="H2745" s="193">
        <v>8.7944057000000006E-2</v>
      </c>
    </row>
    <row r="2746" spans="2:8" x14ac:dyDescent="0.25">
      <c r="B2746" s="192">
        <f t="shared" si="219"/>
        <v>43215.291666660014</v>
      </c>
      <c r="C2746" s="16">
        <f t="shared" si="215"/>
        <v>4</v>
      </c>
      <c r="D2746" s="16">
        <f t="shared" si="216"/>
        <v>3</v>
      </c>
      <c r="E2746" s="16">
        <f t="shared" si="217"/>
        <v>1</v>
      </c>
      <c r="F2746" s="16">
        <f t="shared" si="218"/>
        <v>7</v>
      </c>
      <c r="G2746" s="195">
        <v>2744</v>
      </c>
      <c r="H2746" s="193">
        <v>0.23170573999999999</v>
      </c>
    </row>
    <row r="2747" spans="2:8" x14ac:dyDescent="0.25">
      <c r="B2747" s="192">
        <f t="shared" si="219"/>
        <v>43215.333333326678</v>
      </c>
      <c r="C2747" s="16">
        <f t="shared" si="215"/>
        <v>4</v>
      </c>
      <c r="D2747" s="16">
        <f t="shared" si="216"/>
        <v>3</v>
      </c>
      <c r="E2747" s="16">
        <f t="shared" si="217"/>
        <v>1</v>
      </c>
      <c r="F2747" s="16">
        <f t="shared" si="218"/>
        <v>8</v>
      </c>
      <c r="G2747" s="195">
        <v>2745</v>
      </c>
      <c r="H2747" s="193">
        <v>0.39334932099999997</v>
      </c>
    </row>
    <row r="2748" spans="2:8" x14ac:dyDescent="0.25">
      <c r="B2748" s="192">
        <f t="shared" si="219"/>
        <v>43215.374999993342</v>
      </c>
      <c r="C2748" s="16">
        <f t="shared" si="215"/>
        <v>4</v>
      </c>
      <c r="D2748" s="16">
        <f t="shared" si="216"/>
        <v>3</v>
      </c>
      <c r="E2748" s="16">
        <f t="shared" si="217"/>
        <v>1</v>
      </c>
      <c r="F2748" s="16">
        <f t="shared" si="218"/>
        <v>9</v>
      </c>
      <c r="G2748" s="195">
        <v>2746</v>
      </c>
      <c r="H2748" s="193">
        <v>0.53932848</v>
      </c>
    </row>
    <row r="2749" spans="2:8" x14ac:dyDescent="0.25">
      <c r="B2749" s="192">
        <f t="shared" si="219"/>
        <v>43215.416666660007</v>
      </c>
      <c r="C2749" s="16">
        <f t="shared" si="215"/>
        <v>4</v>
      </c>
      <c r="D2749" s="16">
        <f t="shared" si="216"/>
        <v>3</v>
      </c>
      <c r="E2749" s="16">
        <f t="shared" si="217"/>
        <v>1</v>
      </c>
      <c r="F2749" s="16">
        <f t="shared" si="218"/>
        <v>10</v>
      </c>
      <c r="G2749" s="195">
        <v>2747</v>
      </c>
      <c r="H2749" s="193">
        <v>0.63944677599999999</v>
      </c>
    </row>
    <row r="2750" spans="2:8" x14ac:dyDescent="0.25">
      <c r="B2750" s="192">
        <f t="shared" si="219"/>
        <v>43215.458333326671</v>
      </c>
      <c r="C2750" s="16">
        <f t="shared" si="215"/>
        <v>4</v>
      </c>
      <c r="D2750" s="16">
        <f t="shared" si="216"/>
        <v>3</v>
      </c>
      <c r="E2750" s="16">
        <f t="shared" si="217"/>
        <v>1</v>
      </c>
      <c r="F2750" s="16">
        <f t="shared" si="218"/>
        <v>11</v>
      </c>
      <c r="G2750" s="195">
        <v>2748</v>
      </c>
      <c r="H2750" s="193">
        <v>0.65980780800000005</v>
      </c>
    </row>
    <row r="2751" spans="2:8" x14ac:dyDescent="0.25">
      <c r="B2751" s="192">
        <f t="shared" si="219"/>
        <v>43215.499999993335</v>
      </c>
      <c r="C2751" s="16">
        <f t="shared" si="215"/>
        <v>4</v>
      </c>
      <c r="D2751" s="16">
        <f t="shared" si="216"/>
        <v>3</v>
      </c>
      <c r="E2751" s="16">
        <f t="shared" si="217"/>
        <v>1</v>
      </c>
      <c r="F2751" s="16">
        <f t="shared" si="218"/>
        <v>12</v>
      </c>
      <c r="G2751" s="195">
        <v>2749</v>
      </c>
      <c r="H2751" s="193">
        <v>0.67711748800000005</v>
      </c>
    </row>
    <row r="2752" spans="2:8" x14ac:dyDescent="0.25">
      <c r="B2752" s="192">
        <f t="shared" si="219"/>
        <v>43215.541666659999</v>
      </c>
      <c r="C2752" s="16">
        <f t="shared" si="215"/>
        <v>4</v>
      </c>
      <c r="D2752" s="16">
        <f t="shared" si="216"/>
        <v>3</v>
      </c>
      <c r="E2752" s="16">
        <f t="shared" si="217"/>
        <v>1</v>
      </c>
      <c r="F2752" s="16">
        <f t="shared" si="218"/>
        <v>13</v>
      </c>
      <c r="G2752" s="195">
        <v>2750</v>
      </c>
      <c r="H2752" s="193">
        <v>0.61949700200000002</v>
      </c>
    </row>
    <row r="2753" spans="2:8" x14ac:dyDescent="0.25">
      <c r="B2753" s="192">
        <f t="shared" si="219"/>
        <v>43215.583333326664</v>
      </c>
      <c r="C2753" s="16">
        <f t="shared" si="215"/>
        <v>4</v>
      </c>
      <c r="D2753" s="16">
        <f t="shared" si="216"/>
        <v>3</v>
      </c>
      <c r="E2753" s="16">
        <f t="shared" si="217"/>
        <v>1</v>
      </c>
      <c r="F2753" s="16">
        <f t="shared" si="218"/>
        <v>14</v>
      </c>
      <c r="G2753" s="195">
        <v>2751</v>
      </c>
      <c r="H2753" s="193">
        <v>0.53959992300000004</v>
      </c>
    </row>
    <row r="2754" spans="2:8" x14ac:dyDescent="0.25">
      <c r="B2754" s="192">
        <f t="shared" si="219"/>
        <v>43215.624999993328</v>
      </c>
      <c r="C2754" s="16">
        <f t="shared" si="215"/>
        <v>4</v>
      </c>
      <c r="D2754" s="16">
        <f t="shared" si="216"/>
        <v>3</v>
      </c>
      <c r="E2754" s="16">
        <f t="shared" si="217"/>
        <v>1</v>
      </c>
      <c r="F2754" s="16">
        <f t="shared" si="218"/>
        <v>15</v>
      </c>
      <c r="G2754" s="195">
        <v>2752</v>
      </c>
      <c r="H2754" s="193">
        <v>0.43353385700000002</v>
      </c>
    </row>
    <row r="2755" spans="2:8" x14ac:dyDescent="0.25">
      <c r="B2755" s="192">
        <f t="shared" si="219"/>
        <v>43215.666666659992</v>
      </c>
      <c r="C2755" s="16">
        <f t="shared" si="215"/>
        <v>4</v>
      </c>
      <c r="D2755" s="16">
        <f t="shared" si="216"/>
        <v>3</v>
      </c>
      <c r="E2755" s="16">
        <f t="shared" si="217"/>
        <v>1</v>
      </c>
      <c r="F2755" s="16">
        <f t="shared" si="218"/>
        <v>16</v>
      </c>
      <c r="G2755" s="195">
        <v>2753</v>
      </c>
      <c r="H2755" s="193">
        <v>0.30814963400000001</v>
      </c>
    </row>
    <row r="2756" spans="2:8" x14ac:dyDescent="0.25">
      <c r="B2756" s="192">
        <f t="shared" si="219"/>
        <v>43215.708333326656</v>
      </c>
      <c r="C2756" s="16">
        <f t="shared" ref="C2756:C2819" si="220">MONTH(B2756)</f>
        <v>4</v>
      </c>
      <c r="D2756" s="16">
        <f t="shared" ref="D2756:D2819" si="221">WEEKDAY(B2756,2)</f>
        <v>3</v>
      </c>
      <c r="E2756" s="16">
        <f t="shared" ref="E2756:E2819" si="222">IF(D2756&lt;6,1,2)</f>
        <v>1</v>
      </c>
      <c r="F2756" s="16">
        <f t="shared" ref="F2756:F2819" si="223">HOUR(B2756)</f>
        <v>17</v>
      </c>
      <c r="G2756" s="195">
        <v>2754</v>
      </c>
      <c r="H2756" s="193">
        <v>0.161071571</v>
      </c>
    </row>
    <row r="2757" spans="2:8" x14ac:dyDescent="0.25">
      <c r="B2757" s="192">
        <f t="shared" ref="B2757:B2820" si="224">B2756+1/24</f>
        <v>43215.749999993321</v>
      </c>
      <c r="C2757" s="16">
        <f t="shared" si="220"/>
        <v>4</v>
      </c>
      <c r="D2757" s="16">
        <f t="shared" si="221"/>
        <v>3</v>
      </c>
      <c r="E2757" s="16">
        <f t="shared" si="222"/>
        <v>1</v>
      </c>
      <c r="F2757" s="16">
        <f t="shared" si="223"/>
        <v>18</v>
      </c>
      <c r="G2757" s="195">
        <v>2755</v>
      </c>
      <c r="H2757" s="193">
        <v>5.7470951999999999E-2</v>
      </c>
    </row>
    <row r="2758" spans="2:8" x14ac:dyDescent="0.25">
      <c r="B2758" s="192">
        <f t="shared" si="224"/>
        <v>43215.791666659985</v>
      </c>
      <c r="C2758" s="16">
        <f t="shared" si="220"/>
        <v>4</v>
      </c>
      <c r="D2758" s="16">
        <f t="shared" si="221"/>
        <v>3</v>
      </c>
      <c r="E2758" s="16">
        <f t="shared" si="222"/>
        <v>1</v>
      </c>
      <c r="F2758" s="16">
        <f t="shared" si="223"/>
        <v>19</v>
      </c>
      <c r="G2758" s="195">
        <v>2756</v>
      </c>
      <c r="H2758" s="193">
        <v>3.349725E-3</v>
      </c>
    </row>
    <row r="2759" spans="2:8" x14ac:dyDescent="0.25">
      <c r="B2759" s="192">
        <f t="shared" si="224"/>
        <v>43215.833333326649</v>
      </c>
      <c r="C2759" s="16">
        <f t="shared" si="220"/>
        <v>4</v>
      </c>
      <c r="D2759" s="16">
        <f t="shared" si="221"/>
        <v>3</v>
      </c>
      <c r="E2759" s="16">
        <f t="shared" si="222"/>
        <v>1</v>
      </c>
      <c r="F2759" s="16">
        <f t="shared" si="223"/>
        <v>20</v>
      </c>
      <c r="G2759" s="195">
        <v>2757</v>
      </c>
      <c r="H2759" s="193">
        <v>0</v>
      </c>
    </row>
    <row r="2760" spans="2:8" x14ac:dyDescent="0.25">
      <c r="B2760" s="192">
        <f t="shared" si="224"/>
        <v>43215.874999993313</v>
      </c>
      <c r="C2760" s="16">
        <f t="shared" si="220"/>
        <v>4</v>
      </c>
      <c r="D2760" s="16">
        <f t="shared" si="221"/>
        <v>3</v>
      </c>
      <c r="E2760" s="16">
        <f t="shared" si="222"/>
        <v>1</v>
      </c>
      <c r="F2760" s="16">
        <f t="shared" si="223"/>
        <v>21</v>
      </c>
      <c r="G2760" s="195">
        <v>2758</v>
      </c>
      <c r="H2760" s="193">
        <v>0</v>
      </c>
    </row>
    <row r="2761" spans="2:8" x14ac:dyDescent="0.25">
      <c r="B2761" s="192">
        <f t="shared" si="224"/>
        <v>43215.916666659978</v>
      </c>
      <c r="C2761" s="16">
        <f t="shared" si="220"/>
        <v>4</v>
      </c>
      <c r="D2761" s="16">
        <f t="shared" si="221"/>
        <v>3</v>
      </c>
      <c r="E2761" s="16">
        <f t="shared" si="222"/>
        <v>1</v>
      </c>
      <c r="F2761" s="16">
        <f t="shared" si="223"/>
        <v>22</v>
      </c>
      <c r="G2761" s="195">
        <v>2759</v>
      </c>
      <c r="H2761" s="193">
        <v>0</v>
      </c>
    </row>
    <row r="2762" spans="2:8" x14ac:dyDescent="0.25">
      <c r="B2762" s="192">
        <f t="shared" si="224"/>
        <v>43215.958333326642</v>
      </c>
      <c r="C2762" s="16">
        <f t="shared" si="220"/>
        <v>4</v>
      </c>
      <c r="D2762" s="16">
        <f t="shared" si="221"/>
        <v>3</v>
      </c>
      <c r="E2762" s="16">
        <f t="shared" si="222"/>
        <v>1</v>
      </c>
      <c r="F2762" s="16">
        <f t="shared" si="223"/>
        <v>23</v>
      </c>
      <c r="G2762" s="195">
        <v>2760</v>
      </c>
      <c r="H2762" s="193">
        <v>0</v>
      </c>
    </row>
    <row r="2763" spans="2:8" x14ac:dyDescent="0.25">
      <c r="B2763" s="192">
        <f t="shared" si="224"/>
        <v>43215.999999993306</v>
      </c>
      <c r="C2763" s="16">
        <f t="shared" si="220"/>
        <v>4</v>
      </c>
      <c r="D2763" s="16">
        <f t="shared" si="221"/>
        <v>4</v>
      </c>
      <c r="E2763" s="16">
        <f t="shared" si="222"/>
        <v>1</v>
      </c>
      <c r="F2763" s="16">
        <f t="shared" si="223"/>
        <v>0</v>
      </c>
      <c r="G2763" s="195">
        <v>2761</v>
      </c>
      <c r="H2763" s="193">
        <v>0</v>
      </c>
    </row>
    <row r="2764" spans="2:8" x14ac:dyDescent="0.25">
      <c r="B2764" s="192">
        <f t="shared" si="224"/>
        <v>43216.04166665997</v>
      </c>
      <c r="C2764" s="16">
        <f t="shared" si="220"/>
        <v>4</v>
      </c>
      <c r="D2764" s="16">
        <f t="shared" si="221"/>
        <v>4</v>
      </c>
      <c r="E2764" s="16">
        <f t="shared" si="222"/>
        <v>1</v>
      </c>
      <c r="F2764" s="16">
        <f t="shared" si="223"/>
        <v>1</v>
      </c>
      <c r="G2764" s="195">
        <v>2762</v>
      </c>
      <c r="H2764" s="193">
        <v>0</v>
      </c>
    </row>
    <row r="2765" spans="2:8" x14ac:dyDescent="0.25">
      <c r="B2765" s="192">
        <f t="shared" si="224"/>
        <v>43216.083333326635</v>
      </c>
      <c r="C2765" s="16">
        <f t="shared" si="220"/>
        <v>4</v>
      </c>
      <c r="D2765" s="16">
        <f t="shared" si="221"/>
        <v>4</v>
      </c>
      <c r="E2765" s="16">
        <f t="shared" si="222"/>
        <v>1</v>
      </c>
      <c r="F2765" s="16">
        <f t="shared" si="223"/>
        <v>2</v>
      </c>
      <c r="G2765" s="195">
        <v>2763</v>
      </c>
      <c r="H2765" s="193">
        <v>0</v>
      </c>
    </row>
    <row r="2766" spans="2:8" x14ac:dyDescent="0.25">
      <c r="B2766" s="192">
        <f t="shared" si="224"/>
        <v>43216.124999993299</v>
      </c>
      <c r="C2766" s="16">
        <f t="shared" si="220"/>
        <v>4</v>
      </c>
      <c r="D2766" s="16">
        <f t="shared" si="221"/>
        <v>4</v>
      </c>
      <c r="E2766" s="16">
        <f t="shared" si="222"/>
        <v>1</v>
      </c>
      <c r="F2766" s="16">
        <f t="shared" si="223"/>
        <v>3</v>
      </c>
      <c r="G2766" s="195">
        <v>2764</v>
      </c>
      <c r="H2766" s="193">
        <v>0</v>
      </c>
    </row>
    <row r="2767" spans="2:8" x14ac:dyDescent="0.25">
      <c r="B2767" s="192">
        <f t="shared" si="224"/>
        <v>43216.166666659963</v>
      </c>
      <c r="C2767" s="16">
        <f t="shared" si="220"/>
        <v>4</v>
      </c>
      <c r="D2767" s="16">
        <f t="shared" si="221"/>
        <v>4</v>
      </c>
      <c r="E2767" s="16">
        <f t="shared" si="222"/>
        <v>1</v>
      </c>
      <c r="F2767" s="16">
        <f t="shared" si="223"/>
        <v>4</v>
      </c>
      <c r="G2767" s="195">
        <v>2765</v>
      </c>
      <c r="H2767" s="193">
        <v>0</v>
      </c>
    </row>
    <row r="2768" spans="2:8" x14ac:dyDescent="0.25">
      <c r="B2768" s="192">
        <f t="shared" si="224"/>
        <v>43216.208333326627</v>
      </c>
      <c r="C2768" s="16">
        <f t="shared" si="220"/>
        <v>4</v>
      </c>
      <c r="D2768" s="16">
        <f t="shared" si="221"/>
        <v>4</v>
      </c>
      <c r="E2768" s="16">
        <f t="shared" si="222"/>
        <v>1</v>
      </c>
      <c r="F2768" s="16">
        <f t="shared" si="223"/>
        <v>5</v>
      </c>
      <c r="G2768" s="195">
        <v>2766</v>
      </c>
      <c r="H2768" s="193">
        <v>8.0453639999999993E-3</v>
      </c>
    </row>
    <row r="2769" spans="2:8" x14ac:dyDescent="0.25">
      <c r="B2769" s="192">
        <f t="shared" si="224"/>
        <v>43216.249999993292</v>
      </c>
      <c r="C2769" s="16">
        <f t="shared" si="220"/>
        <v>4</v>
      </c>
      <c r="D2769" s="16">
        <f t="shared" si="221"/>
        <v>4</v>
      </c>
      <c r="E2769" s="16">
        <f t="shared" si="222"/>
        <v>1</v>
      </c>
      <c r="F2769" s="16">
        <f t="shared" si="223"/>
        <v>6</v>
      </c>
      <c r="G2769" s="195">
        <v>2767</v>
      </c>
      <c r="H2769" s="193">
        <v>6.8398968000000004E-2</v>
      </c>
    </row>
    <row r="2770" spans="2:8" x14ac:dyDescent="0.25">
      <c r="B2770" s="192">
        <f t="shared" si="224"/>
        <v>43216.291666659956</v>
      </c>
      <c r="C2770" s="16">
        <f t="shared" si="220"/>
        <v>4</v>
      </c>
      <c r="D2770" s="16">
        <f t="shared" si="221"/>
        <v>4</v>
      </c>
      <c r="E2770" s="16">
        <f t="shared" si="222"/>
        <v>1</v>
      </c>
      <c r="F2770" s="16">
        <f t="shared" si="223"/>
        <v>7</v>
      </c>
      <c r="G2770" s="195">
        <v>2768</v>
      </c>
      <c r="H2770" s="193">
        <v>0.196024165</v>
      </c>
    </row>
    <row r="2771" spans="2:8" x14ac:dyDescent="0.25">
      <c r="B2771" s="192">
        <f t="shared" si="224"/>
        <v>43216.33333332662</v>
      </c>
      <c r="C2771" s="16">
        <f t="shared" si="220"/>
        <v>4</v>
      </c>
      <c r="D2771" s="16">
        <f t="shared" si="221"/>
        <v>4</v>
      </c>
      <c r="E2771" s="16">
        <f t="shared" si="222"/>
        <v>1</v>
      </c>
      <c r="F2771" s="16">
        <f t="shared" si="223"/>
        <v>8</v>
      </c>
      <c r="G2771" s="195">
        <v>2769</v>
      </c>
      <c r="H2771" s="193">
        <v>0.35190734299999998</v>
      </c>
    </row>
    <row r="2772" spans="2:8" x14ac:dyDescent="0.25">
      <c r="B2772" s="192">
        <f t="shared" si="224"/>
        <v>43216.374999993284</v>
      </c>
      <c r="C2772" s="16">
        <f t="shared" si="220"/>
        <v>4</v>
      </c>
      <c r="D2772" s="16">
        <f t="shared" si="221"/>
        <v>4</v>
      </c>
      <c r="E2772" s="16">
        <f t="shared" si="222"/>
        <v>1</v>
      </c>
      <c r="F2772" s="16">
        <f t="shared" si="223"/>
        <v>9</v>
      </c>
      <c r="G2772" s="195">
        <v>2770</v>
      </c>
      <c r="H2772" s="193">
        <v>0.48759688099999998</v>
      </c>
    </row>
    <row r="2773" spans="2:8" x14ac:dyDescent="0.25">
      <c r="B2773" s="192">
        <f t="shared" si="224"/>
        <v>43216.416666659949</v>
      </c>
      <c r="C2773" s="16">
        <f t="shared" si="220"/>
        <v>4</v>
      </c>
      <c r="D2773" s="16">
        <f t="shared" si="221"/>
        <v>4</v>
      </c>
      <c r="E2773" s="16">
        <f t="shared" si="222"/>
        <v>1</v>
      </c>
      <c r="F2773" s="16">
        <f t="shared" si="223"/>
        <v>10</v>
      </c>
      <c r="G2773" s="195">
        <v>2771</v>
      </c>
      <c r="H2773" s="193">
        <v>0.55972948099999997</v>
      </c>
    </row>
    <row r="2774" spans="2:8" x14ac:dyDescent="0.25">
      <c r="B2774" s="192">
        <f t="shared" si="224"/>
        <v>43216.458333326613</v>
      </c>
      <c r="C2774" s="16">
        <f t="shared" si="220"/>
        <v>4</v>
      </c>
      <c r="D2774" s="16">
        <f t="shared" si="221"/>
        <v>4</v>
      </c>
      <c r="E2774" s="16">
        <f t="shared" si="222"/>
        <v>1</v>
      </c>
      <c r="F2774" s="16">
        <f t="shared" si="223"/>
        <v>11</v>
      </c>
      <c r="G2774" s="195">
        <v>2772</v>
      </c>
      <c r="H2774" s="193">
        <v>0.58676596299999995</v>
      </c>
    </row>
    <row r="2775" spans="2:8" x14ac:dyDescent="0.25">
      <c r="B2775" s="192">
        <f t="shared" si="224"/>
        <v>43216.499999993277</v>
      </c>
      <c r="C2775" s="16">
        <f t="shared" si="220"/>
        <v>4</v>
      </c>
      <c r="D2775" s="16">
        <f t="shared" si="221"/>
        <v>4</v>
      </c>
      <c r="E2775" s="16">
        <f t="shared" si="222"/>
        <v>1</v>
      </c>
      <c r="F2775" s="16">
        <f t="shared" si="223"/>
        <v>12</v>
      </c>
      <c r="G2775" s="195">
        <v>2773</v>
      </c>
      <c r="H2775" s="193">
        <v>0.61099976499999997</v>
      </c>
    </row>
    <row r="2776" spans="2:8" x14ac:dyDescent="0.25">
      <c r="B2776" s="192">
        <f t="shared" si="224"/>
        <v>43216.541666659941</v>
      </c>
      <c r="C2776" s="16">
        <f t="shared" si="220"/>
        <v>4</v>
      </c>
      <c r="D2776" s="16">
        <f t="shared" si="221"/>
        <v>4</v>
      </c>
      <c r="E2776" s="16">
        <f t="shared" si="222"/>
        <v>1</v>
      </c>
      <c r="F2776" s="16">
        <f t="shared" si="223"/>
        <v>13</v>
      </c>
      <c r="G2776" s="195">
        <v>2774</v>
      </c>
      <c r="H2776" s="193">
        <v>0.58927727900000004</v>
      </c>
    </row>
    <row r="2777" spans="2:8" x14ac:dyDescent="0.25">
      <c r="B2777" s="192">
        <f t="shared" si="224"/>
        <v>43216.583333326605</v>
      </c>
      <c r="C2777" s="16">
        <f t="shared" si="220"/>
        <v>4</v>
      </c>
      <c r="D2777" s="16">
        <f t="shared" si="221"/>
        <v>4</v>
      </c>
      <c r="E2777" s="16">
        <f t="shared" si="222"/>
        <v>1</v>
      </c>
      <c r="F2777" s="16">
        <f t="shared" si="223"/>
        <v>14</v>
      </c>
      <c r="G2777" s="195">
        <v>2775</v>
      </c>
      <c r="H2777" s="193">
        <v>0.53961624500000005</v>
      </c>
    </row>
    <row r="2778" spans="2:8" x14ac:dyDescent="0.25">
      <c r="B2778" s="192">
        <f t="shared" si="224"/>
        <v>43216.62499999327</v>
      </c>
      <c r="C2778" s="16">
        <f t="shared" si="220"/>
        <v>4</v>
      </c>
      <c r="D2778" s="16">
        <f t="shared" si="221"/>
        <v>4</v>
      </c>
      <c r="E2778" s="16">
        <f t="shared" si="222"/>
        <v>1</v>
      </c>
      <c r="F2778" s="16">
        <f t="shared" si="223"/>
        <v>15</v>
      </c>
      <c r="G2778" s="195">
        <v>2776</v>
      </c>
      <c r="H2778" s="193">
        <v>0.434458925</v>
      </c>
    </row>
    <row r="2779" spans="2:8" x14ac:dyDescent="0.25">
      <c r="B2779" s="192">
        <f t="shared" si="224"/>
        <v>43216.666666659934</v>
      </c>
      <c r="C2779" s="16">
        <f t="shared" si="220"/>
        <v>4</v>
      </c>
      <c r="D2779" s="16">
        <f t="shared" si="221"/>
        <v>4</v>
      </c>
      <c r="E2779" s="16">
        <f t="shared" si="222"/>
        <v>1</v>
      </c>
      <c r="F2779" s="16">
        <f t="shared" si="223"/>
        <v>16</v>
      </c>
      <c r="G2779" s="195">
        <v>2777</v>
      </c>
      <c r="H2779" s="193">
        <v>0.31201833400000001</v>
      </c>
    </row>
    <row r="2780" spans="2:8" x14ac:dyDescent="0.25">
      <c r="B2780" s="192">
        <f t="shared" si="224"/>
        <v>43216.708333326598</v>
      </c>
      <c r="C2780" s="16">
        <f t="shared" si="220"/>
        <v>4</v>
      </c>
      <c r="D2780" s="16">
        <f t="shared" si="221"/>
        <v>4</v>
      </c>
      <c r="E2780" s="16">
        <f t="shared" si="222"/>
        <v>1</v>
      </c>
      <c r="F2780" s="16">
        <f t="shared" si="223"/>
        <v>17</v>
      </c>
      <c r="G2780" s="195">
        <v>2778</v>
      </c>
      <c r="H2780" s="193">
        <v>0.17116367299999999</v>
      </c>
    </row>
    <row r="2781" spans="2:8" x14ac:dyDescent="0.25">
      <c r="B2781" s="192">
        <f t="shared" si="224"/>
        <v>43216.749999993262</v>
      </c>
      <c r="C2781" s="16">
        <f t="shared" si="220"/>
        <v>4</v>
      </c>
      <c r="D2781" s="16">
        <f t="shared" si="221"/>
        <v>4</v>
      </c>
      <c r="E2781" s="16">
        <f t="shared" si="222"/>
        <v>1</v>
      </c>
      <c r="F2781" s="16">
        <f t="shared" si="223"/>
        <v>18</v>
      </c>
      <c r="G2781" s="195">
        <v>2779</v>
      </c>
      <c r="H2781" s="193">
        <v>5.9672463000000002E-2</v>
      </c>
    </row>
    <row r="2782" spans="2:8" x14ac:dyDescent="0.25">
      <c r="B2782" s="192">
        <f t="shared" si="224"/>
        <v>43216.791666659927</v>
      </c>
      <c r="C2782" s="16">
        <f t="shared" si="220"/>
        <v>4</v>
      </c>
      <c r="D2782" s="16">
        <f t="shared" si="221"/>
        <v>4</v>
      </c>
      <c r="E2782" s="16">
        <f t="shared" si="222"/>
        <v>1</v>
      </c>
      <c r="F2782" s="16">
        <f t="shared" si="223"/>
        <v>19</v>
      </c>
      <c r="G2782" s="195">
        <v>2780</v>
      </c>
      <c r="H2782" s="193">
        <v>3.183759E-3</v>
      </c>
    </row>
    <row r="2783" spans="2:8" x14ac:dyDescent="0.25">
      <c r="B2783" s="192">
        <f t="shared" si="224"/>
        <v>43216.833333326591</v>
      </c>
      <c r="C2783" s="16">
        <f t="shared" si="220"/>
        <v>4</v>
      </c>
      <c r="D2783" s="16">
        <f t="shared" si="221"/>
        <v>4</v>
      </c>
      <c r="E2783" s="16">
        <f t="shared" si="222"/>
        <v>1</v>
      </c>
      <c r="F2783" s="16">
        <f t="shared" si="223"/>
        <v>20</v>
      </c>
      <c r="G2783" s="195">
        <v>2781</v>
      </c>
      <c r="H2783" s="193">
        <v>0</v>
      </c>
    </row>
    <row r="2784" spans="2:8" x14ac:dyDescent="0.25">
      <c r="B2784" s="192">
        <f t="shared" si="224"/>
        <v>43216.874999993255</v>
      </c>
      <c r="C2784" s="16">
        <f t="shared" si="220"/>
        <v>4</v>
      </c>
      <c r="D2784" s="16">
        <f t="shared" si="221"/>
        <v>4</v>
      </c>
      <c r="E2784" s="16">
        <f t="shared" si="222"/>
        <v>1</v>
      </c>
      <c r="F2784" s="16">
        <f t="shared" si="223"/>
        <v>21</v>
      </c>
      <c r="G2784" s="195">
        <v>2782</v>
      </c>
      <c r="H2784" s="193">
        <v>0</v>
      </c>
    </row>
    <row r="2785" spans="2:8" x14ac:dyDescent="0.25">
      <c r="B2785" s="192">
        <f t="shared" si="224"/>
        <v>43216.916666659919</v>
      </c>
      <c r="C2785" s="16">
        <f t="shared" si="220"/>
        <v>4</v>
      </c>
      <c r="D2785" s="16">
        <f t="shared" si="221"/>
        <v>4</v>
      </c>
      <c r="E2785" s="16">
        <f t="shared" si="222"/>
        <v>1</v>
      </c>
      <c r="F2785" s="16">
        <f t="shared" si="223"/>
        <v>22</v>
      </c>
      <c r="G2785" s="195">
        <v>2783</v>
      </c>
      <c r="H2785" s="193">
        <v>0</v>
      </c>
    </row>
    <row r="2786" spans="2:8" x14ac:dyDescent="0.25">
      <c r="B2786" s="192">
        <f t="shared" si="224"/>
        <v>43216.958333326584</v>
      </c>
      <c r="C2786" s="16">
        <f t="shared" si="220"/>
        <v>4</v>
      </c>
      <c r="D2786" s="16">
        <f t="shared" si="221"/>
        <v>4</v>
      </c>
      <c r="E2786" s="16">
        <f t="shared" si="222"/>
        <v>1</v>
      </c>
      <c r="F2786" s="16">
        <f t="shared" si="223"/>
        <v>23</v>
      </c>
      <c r="G2786" s="195">
        <v>2784</v>
      </c>
      <c r="H2786" s="193">
        <v>0</v>
      </c>
    </row>
    <row r="2787" spans="2:8" x14ac:dyDescent="0.25">
      <c r="B2787" s="192">
        <f t="shared" si="224"/>
        <v>43216.999999993248</v>
      </c>
      <c r="C2787" s="16">
        <f t="shared" si="220"/>
        <v>4</v>
      </c>
      <c r="D2787" s="16">
        <f t="shared" si="221"/>
        <v>5</v>
      </c>
      <c r="E2787" s="16">
        <f t="shared" si="222"/>
        <v>1</v>
      </c>
      <c r="F2787" s="16">
        <f t="shared" si="223"/>
        <v>0</v>
      </c>
      <c r="G2787" s="195">
        <v>2785</v>
      </c>
      <c r="H2787" s="193">
        <v>0</v>
      </c>
    </row>
    <row r="2788" spans="2:8" x14ac:dyDescent="0.25">
      <c r="B2788" s="192">
        <f t="shared" si="224"/>
        <v>43217.041666659912</v>
      </c>
      <c r="C2788" s="16">
        <f t="shared" si="220"/>
        <v>4</v>
      </c>
      <c r="D2788" s="16">
        <f t="shared" si="221"/>
        <v>5</v>
      </c>
      <c r="E2788" s="16">
        <f t="shared" si="222"/>
        <v>1</v>
      </c>
      <c r="F2788" s="16">
        <f t="shared" si="223"/>
        <v>1</v>
      </c>
      <c r="G2788" s="195">
        <v>2786</v>
      </c>
      <c r="H2788" s="193">
        <v>0</v>
      </c>
    </row>
    <row r="2789" spans="2:8" x14ac:dyDescent="0.25">
      <c r="B2789" s="192">
        <f t="shared" si="224"/>
        <v>43217.083333326576</v>
      </c>
      <c r="C2789" s="16">
        <f t="shared" si="220"/>
        <v>4</v>
      </c>
      <c r="D2789" s="16">
        <f t="shared" si="221"/>
        <v>5</v>
      </c>
      <c r="E2789" s="16">
        <f t="shared" si="222"/>
        <v>1</v>
      </c>
      <c r="F2789" s="16">
        <f t="shared" si="223"/>
        <v>2</v>
      </c>
      <c r="G2789" s="195">
        <v>2787</v>
      </c>
      <c r="H2789" s="193">
        <v>0</v>
      </c>
    </row>
    <row r="2790" spans="2:8" x14ac:dyDescent="0.25">
      <c r="B2790" s="192">
        <f t="shared" si="224"/>
        <v>43217.124999993241</v>
      </c>
      <c r="C2790" s="16">
        <f t="shared" si="220"/>
        <v>4</v>
      </c>
      <c r="D2790" s="16">
        <f t="shared" si="221"/>
        <v>5</v>
      </c>
      <c r="E2790" s="16">
        <f t="shared" si="222"/>
        <v>1</v>
      </c>
      <c r="F2790" s="16">
        <f t="shared" si="223"/>
        <v>3</v>
      </c>
      <c r="G2790" s="195">
        <v>2788</v>
      </c>
      <c r="H2790" s="193">
        <v>0</v>
      </c>
    </row>
    <row r="2791" spans="2:8" x14ac:dyDescent="0.25">
      <c r="B2791" s="192">
        <f t="shared" si="224"/>
        <v>43217.166666659905</v>
      </c>
      <c r="C2791" s="16">
        <f t="shared" si="220"/>
        <v>4</v>
      </c>
      <c r="D2791" s="16">
        <f t="shared" si="221"/>
        <v>5</v>
      </c>
      <c r="E2791" s="16">
        <f t="shared" si="222"/>
        <v>1</v>
      </c>
      <c r="F2791" s="16">
        <f t="shared" si="223"/>
        <v>4</v>
      </c>
      <c r="G2791" s="195">
        <v>2789</v>
      </c>
      <c r="H2791" s="193">
        <v>0</v>
      </c>
    </row>
    <row r="2792" spans="2:8" x14ac:dyDescent="0.25">
      <c r="B2792" s="192">
        <f t="shared" si="224"/>
        <v>43217.208333326569</v>
      </c>
      <c r="C2792" s="16">
        <f t="shared" si="220"/>
        <v>4</v>
      </c>
      <c r="D2792" s="16">
        <f t="shared" si="221"/>
        <v>5</v>
      </c>
      <c r="E2792" s="16">
        <f t="shared" si="222"/>
        <v>1</v>
      </c>
      <c r="F2792" s="16">
        <f t="shared" si="223"/>
        <v>5</v>
      </c>
      <c r="G2792" s="195">
        <v>2790</v>
      </c>
      <c r="H2792" s="193">
        <v>1.0644501000000001E-2</v>
      </c>
    </row>
    <row r="2793" spans="2:8" x14ac:dyDescent="0.25">
      <c r="B2793" s="192">
        <f t="shared" si="224"/>
        <v>43217.249999993233</v>
      </c>
      <c r="C2793" s="16">
        <f t="shared" si="220"/>
        <v>4</v>
      </c>
      <c r="D2793" s="16">
        <f t="shared" si="221"/>
        <v>5</v>
      </c>
      <c r="E2793" s="16">
        <f t="shared" si="222"/>
        <v>1</v>
      </c>
      <c r="F2793" s="16">
        <f t="shared" si="223"/>
        <v>6</v>
      </c>
      <c r="G2793" s="195">
        <v>2791</v>
      </c>
      <c r="H2793" s="193">
        <v>7.2322281000000002E-2</v>
      </c>
    </row>
    <row r="2794" spans="2:8" x14ac:dyDescent="0.25">
      <c r="B2794" s="192">
        <f t="shared" si="224"/>
        <v>43217.291666659898</v>
      </c>
      <c r="C2794" s="16">
        <f t="shared" si="220"/>
        <v>4</v>
      </c>
      <c r="D2794" s="16">
        <f t="shared" si="221"/>
        <v>5</v>
      </c>
      <c r="E2794" s="16">
        <f t="shared" si="222"/>
        <v>1</v>
      </c>
      <c r="F2794" s="16">
        <f t="shared" si="223"/>
        <v>7</v>
      </c>
      <c r="G2794" s="195">
        <v>2792</v>
      </c>
      <c r="H2794" s="193">
        <v>0.195110639</v>
      </c>
    </row>
    <row r="2795" spans="2:8" x14ac:dyDescent="0.25">
      <c r="B2795" s="192">
        <f t="shared" si="224"/>
        <v>43217.333333326562</v>
      </c>
      <c r="C2795" s="16">
        <f t="shared" si="220"/>
        <v>4</v>
      </c>
      <c r="D2795" s="16">
        <f t="shared" si="221"/>
        <v>5</v>
      </c>
      <c r="E2795" s="16">
        <f t="shared" si="222"/>
        <v>1</v>
      </c>
      <c r="F2795" s="16">
        <f t="shared" si="223"/>
        <v>8</v>
      </c>
      <c r="G2795" s="195">
        <v>2793</v>
      </c>
      <c r="H2795" s="193">
        <v>0.34887447399999999</v>
      </c>
    </row>
    <row r="2796" spans="2:8" x14ac:dyDescent="0.25">
      <c r="B2796" s="192">
        <f t="shared" si="224"/>
        <v>43217.374999993226</v>
      </c>
      <c r="C2796" s="16">
        <f t="shared" si="220"/>
        <v>4</v>
      </c>
      <c r="D2796" s="16">
        <f t="shared" si="221"/>
        <v>5</v>
      </c>
      <c r="E2796" s="16">
        <f t="shared" si="222"/>
        <v>1</v>
      </c>
      <c r="F2796" s="16">
        <f t="shared" si="223"/>
        <v>9</v>
      </c>
      <c r="G2796" s="195">
        <v>2794</v>
      </c>
      <c r="H2796" s="193">
        <v>0.46578744599999999</v>
      </c>
    </row>
    <row r="2797" spans="2:8" x14ac:dyDescent="0.25">
      <c r="B2797" s="192">
        <f t="shared" si="224"/>
        <v>43217.41666665989</v>
      </c>
      <c r="C2797" s="16">
        <f t="shared" si="220"/>
        <v>4</v>
      </c>
      <c r="D2797" s="16">
        <f t="shared" si="221"/>
        <v>5</v>
      </c>
      <c r="E2797" s="16">
        <f t="shared" si="222"/>
        <v>1</v>
      </c>
      <c r="F2797" s="16">
        <f t="shared" si="223"/>
        <v>10</v>
      </c>
      <c r="G2797" s="195">
        <v>2795</v>
      </c>
      <c r="H2797" s="193">
        <v>0.52833700800000005</v>
      </c>
    </row>
    <row r="2798" spans="2:8" x14ac:dyDescent="0.25">
      <c r="B2798" s="192">
        <f t="shared" si="224"/>
        <v>43217.458333326555</v>
      </c>
      <c r="C2798" s="16">
        <f t="shared" si="220"/>
        <v>4</v>
      </c>
      <c r="D2798" s="16">
        <f t="shared" si="221"/>
        <v>5</v>
      </c>
      <c r="E2798" s="16">
        <f t="shared" si="222"/>
        <v>1</v>
      </c>
      <c r="F2798" s="16">
        <f t="shared" si="223"/>
        <v>11</v>
      </c>
      <c r="G2798" s="195">
        <v>2796</v>
      </c>
      <c r="H2798" s="193">
        <v>0.54890994400000004</v>
      </c>
    </row>
    <row r="2799" spans="2:8" x14ac:dyDescent="0.25">
      <c r="B2799" s="192">
        <f t="shared" si="224"/>
        <v>43217.499999993219</v>
      </c>
      <c r="C2799" s="16">
        <f t="shared" si="220"/>
        <v>4</v>
      </c>
      <c r="D2799" s="16">
        <f t="shared" si="221"/>
        <v>5</v>
      </c>
      <c r="E2799" s="16">
        <f t="shared" si="222"/>
        <v>1</v>
      </c>
      <c r="F2799" s="16">
        <f t="shared" si="223"/>
        <v>12</v>
      </c>
      <c r="G2799" s="195">
        <v>2797</v>
      </c>
      <c r="H2799" s="193">
        <v>0.58371660400000003</v>
      </c>
    </row>
    <row r="2800" spans="2:8" x14ac:dyDescent="0.25">
      <c r="B2800" s="192">
        <f t="shared" si="224"/>
        <v>43217.541666659883</v>
      </c>
      <c r="C2800" s="16">
        <f t="shared" si="220"/>
        <v>4</v>
      </c>
      <c r="D2800" s="16">
        <f t="shared" si="221"/>
        <v>5</v>
      </c>
      <c r="E2800" s="16">
        <f t="shared" si="222"/>
        <v>1</v>
      </c>
      <c r="F2800" s="16">
        <f t="shared" si="223"/>
        <v>13</v>
      </c>
      <c r="G2800" s="195">
        <v>2798</v>
      </c>
      <c r="H2800" s="193">
        <v>0.53006240000000004</v>
      </c>
    </row>
    <row r="2801" spans="2:8" x14ac:dyDescent="0.25">
      <c r="B2801" s="192">
        <f t="shared" si="224"/>
        <v>43217.583333326547</v>
      </c>
      <c r="C2801" s="16">
        <f t="shared" si="220"/>
        <v>4</v>
      </c>
      <c r="D2801" s="16">
        <f t="shared" si="221"/>
        <v>5</v>
      </c>
      <c r="E2801" s="16">
        <f t="shared" si="222"/>
        <v>1</v>
      </c>
      <c r="F2801" s="16">
        <f t="shared" si="223"/>
        <v>14</v>
      </c>
      <c r="G2801" s="195">
        <v>2799</v>
      </c>
      <c r="H2801" s="193">
        <v>0.4716631</v>
      </c>
    </row>
    <row r="2802" spans="2:8" x14ac:dyDescent="0.25">
      <c r="B2802" s="192">
        <f t="shared" si="224"/>
        <v>43217.624999993212</v>
      </c>
      <c r="C2802" s="16">
        <f t="shared" si="220"/>
        <v>4</v>
      </c>
      <c r="D2802" s="16">
        <f t="shared" si="221"/>
        <v>5</v>
      </c>
      <c r="E2802" s="16">
        <f t="shared" si="222"/>
        <v>1</v>
      </c>
      <c r="F2802" s="16">
        <f t="shared" si="223"/>
        <v>15</v>
      </c>
      <c r="G2802" s="195">
        <v>2800</v>
      </c>
      <c r="H2802" s="193">
        <v>0.379162995</v>
      </c>
    </row>
    <row r="2803" spans="2:8" x14ac:dyDescent="0.25">
      <c r="B2803" s="192">
        <f t="shared" si="224"/>
        <v>43217.666666659876</v>
      </c>
      <c r="C2803" s="16">
        <f t="shared" si="220"/>
        <v>4</v>
      </c>
      <c r="D2803" s="16">
        <f t="shared" si="221"/>
        <v>5</v>
      </c>
      <c r="E2803" s="16">
        <f t="shared" si="222"/>
        <v>1</v>
      </c>
      <c r="F2803" s="16">
        <f t="shared" si="223"/>
        <v>16</v>
      </c>
      <c r="G2803" s="195">
        <v>2801</v>
      </c>
      <c r="H2803" s="193">
        <v>0.27800857600000001</v>
      </c>
    </row>
    <row r="2804" spans="2:8" x14ac:dyDescent="0.25">
      <c r="B2804" s="192">
        <f t="shared" si="224"/>
        <v>43217.70833332654</v>
      </c>
      <c r="C2804" s="16">
        <f t="shared" si="220"/>
        <v>4</v>
      </c>
      <c r="D2804" s="16">
        <f t="shared" si="221"/>
        <v>5</v>
      </c>
      <c r="E2804" s="16">
        <f t="shared" si="222"/>
        <v>1</v>
      </c>
      <c r="F2804" s="16">
        <f t="shared" si="223"/>
        <v>17</v>
      </c>
      <c r="G2804" s="195">
        <v>2802</v>
      </c>
      <c r="H2804" s="193">
        <v>0.15656631600000001</v>
      </c>
    </row>
    <row r="2805" spans="2:8" x14ac:dyDescent="0.25">
      <c r="B2805" s="192">
        <f t="shared" si="224"/>
        <v>43217.749999993204</v>
      </c>
      <c r="C2805" s="16">
        <f t="shared" si="220"/>
        <v>4</v>
      </c>
      <c r="D2805" s="16">
        <f t="shared" si="221"/>
        <v>5</v>
      </c>
      <c r="E2805" s="16">
        <f t="shared" si="222"/>
        <v>1</v>
      </c>
      <c r="F2805" s="16">
        <f t="shared" si="223"/>
        <v>18</v>
      </c>
      <c r="G2805" s="195">
        <v>2803</v>
      </c>
      <c r="H2805" s="193">
        <v>6.0024355000000001E-2</v>
      </c>
    </row>
    <row r="2806" spans="2:8" x14ac:dyDescent="0.25">
      <c r="B2806" s="192">
        <f t="shared" si="224"/>
        <v>43217.791666659868</v>
      </c>
      <c r="C2806" s="16">
        <f t="shared" si="220"/>
        <v>4</v>
      </c>
      <c r="D2806" s="16">
        <f t="shared" si="221"/>
        <v>5</v>
      </c>
      <c r="E2806" s="16">
        <f t="shared" si="222"/>
        <v>1</v>
      </c>
      <c r="F2806" s="16">
        <f t="shared" si="223"/>
        <v>19</v>
      </c>
      <c r="G2806" s="195">
        <v>2804</v>
      </c>
      <c r="H2806" s="193">
        <v>3.7059940000000002E-3</v>
      </c>
    </row>
    <row r="2807" spans="2:8" x14ac:dyDescent="0.25">
      <c r="B2807" s="192">
        <f t="shared" si="224"/>
        <v>43217.833333326533</v>
      </c>
      <c r="C2807" s="16">
        <f t="shared" si="220"/>
        <v>4</v>
      </c>
      <c r="D2807" s="16">
        <f t="shared" si="221"/>
        <v>5</v>
      </c>
      <c r="E2807" s="16">
        <f t="shared" si="222"/>
        <v>1</v>
      </c>
      <c r="F2807" s="16">
        <f t="shared" si="223"/>
        <v>20</v>
      </c>
      <c r="G2807" s="195">
        <v>2805</v>
      </c>
      <c r="H2807" s="193">
        <v>0</v>
      </c>
    </row>
    <row r="2808" spans="2:8" x14ac:dyDescent="0.25">
      <c r="B2808" s="192">
        <f t="shared" si="224"/>
        <v>43217.874999993197</v>
      </c>
      <c r="C2808" s="16">
        <f t="shared" si="220"/>
        <v>4</v>
      </c>
      <c r="D2808" s="16">
        <f t="shared" si="221"/>
        <v>5</v>
      </c>
      <c r="E2808" s="16">
        <f t="shared" si="222"/>
        <v>1</v>
      </c>
      <c r="F2808" s="16">
        <f t="shared" si="223"/>
        <v>21</v>
      </c>
      <c r="G2808" s="195">
        <v>2806</v>
      </c>
      <c r="H2808" s="193">
        <v>0</v>
      </c>
    </row>
    <row r="2809" spans="2:8" x14ac:dyDescent="0.25">
      <c r="B2809" s="192">
        <f t="shared" si="224"/>
        <v>43217.916666659861</v>
      </c>
      <c r="C2809" s="16">
        <f t="shared" si="220"/>
        <v>4</v>
      </c>
      <c r="D2809" s="16">
        <f t="shared" si="221"/>
        <v>5</v>
      </c>
      <c r="E2809" s="16">
        <f t="shared" si="222"/>
        <v>1</v>
      </c>
      <c r="F2809" s="16">
        <f t="shared" si="223"/>
        <v>22</v>
      </c>
      <c r="G2809" s="195">
        <v>2807</v>
      </c>
      <c r="H2809" s="193">
        <v>0</v>
      </c>
    </row>
    <row r="2810" spans="2:8" x14ac:dyDescent="0.25">
      <c r="B2810" s="192">
        <f t="shared" si="224"/>
        <v>43217.958333326525</v>
      </c>
      <c r="C2810" s="16">
        <f t="shared" si="220"/>
        <v>4</v>
      </c>
      <c r="D2810" s="16">
        <f t="shared" si="221"/>
        <v>5</v>
      </c>
      <c r="E2810" s="16">
        <f t="shared" si="222"/>
        <v>1</v>
      </c>
      <c r="F2810" s="16">
        <f t="shared" si="223"/>
        <v>23</v>
      </c>
      <c r="G2810" s="195">
        <v>2808</v>
      </c>
      <c r="H2810" s="193">
        <v>0</v>
      </c>
    </row>
    <row r="2811" spans="2:8" x14ac:dyDescent="0.25">
      <c r="B2811" s="192">
        <f t="shared" si="224"/>
        <v>43217.99999999319</v>
      </c>
      <c r="C2811" s="16">
        <f t="shared" si="220"/>
        <v>4</v>
      </c>
      <c r="D2811" s="16">
        <f t="shared" si="221"/>
        <v>6</v>
      </c>
      <c r="E2811" s="16">
        <f t="shared" si="222"/>
        <v>2</v>
      </c>
      <c r="F2811" s="16">
        <f t="shared" si="223"/>
        <v>0</v>
      </c>
      <c r="G2811" s="195">
        <v>2809</v>
      </c>
      <c r="H2811" s="193">
        <v>0</v>
      </c>
    </row>
    <row r="2812" spans="2:8" x14ac:dyDescent="0.25">
      <c r="B2812" s="192">
        <f t="shared" si="224"/>
        <v>43218.041666659854</v>
      </c>
      <c r="C2812" s="16">
        <f t="shared" si="220"/>
        <v>4</v>
      </c>
      <c r="D2812" s="16">
        <f t="shared" si="221"/>
        <v>6</v>
      </c>
      <c r="E2812" s="16">
        <f t="shared" si="222"/>
        <v>2</v>
      </c>
      <c r="F2812" s="16">
        <f t="shared" si="223"/>
        <v>1</v>
      </c>
      <c r="G2812" s="195">
        <v>2810</v>
      </c>
      <c r="H2812" s="193">
        <v>0</v>
      </c>
    </row>
    <row r="2813" spans="2:8" x14ac:dyDescent="0.25">
      <c r="B2813" s="192">
        <f t="shared" si="224"/>
        <v>43218.083333326518</v>
      </c>
      <c r="C2813" s="16">
        <f t="shared" si="220"/>
        <v>4</v>
      </c>
      <c r="D2813" s="16">
        <f t="shared" si="221"/>
        <v>6</v>
      </c>
      <c r="E2813" s="16">
        <f t="shared" si="222"/>
        <v>2</v>
      </c>
      <c r="F2813" s="16">
        <f t="shared" si="223"/>
        <v>2</v>
      </c>
      <c r="G2813" s="195">
        <v>2811</v>
      </c>
      <c r="H2813" s="193">
        <v>0</v>
      </c>
    </row>
    <row r="2814" spans="2:8" x14ac:dyDescent="0.25">
      <c r="B2814" s="192">
        <f t="shared" si="224"/>
        <v>43218.124999993182</v>
      </c>
      <c r="C2814" s="16">
        <f t="shared" si="220"/>
        <v>4</v>
      </c>
      <c r="D2814" s="16">
        <f t="shared" si="221"/>
        <v>6</v>
      </c>
      <c r="E2814" s="16">
        <f t="shared" si="222"/>
        <v>2</v>
      </c>
      <c r="F2814" s="16">
        <f t="shared" si="223"/>
        <v>3</v>
      </c>
      <c r="G2814" s="195">
        <v>2812</v>
      </c>
      <c r="H2814" s="193">
        <v>0</v>
      </c>
    </row>
    <row r="2815" spans="2:8" x14ac:dyDescent="0.25">
      <c r="B2815" s="192">
        <f t="shared" si="224"/>
        <v>43218.166666659847</v>
      </c>
      <c r="C2815" s="16">
        <f t="shared" si="220"/>
        <v>4</v>
      </c>
      <c r="D2815" s="16">
        <f t="shared" si="221"/>
        <v>6</v>
      </c>
      <c r="E2815" s="16">
        <f t="shared" si="222"/>
        <v>2</v>
      </c>
      <c r="F2815" s="16">
        <f t="shared" si="223"/>
        <v>4</v>
      </c>
      <c r="G2815" s="195">
        <v>2813</v>
      </c>
      <c r="H2815" s="193">
        <v>0</v>
      </c>
    </row>
    <row r="2816" spans="2:8" x14ac:dyDescent="0.25">
      <c r="B2816" s="192">
        <f t="shared" si="224"/>
        <v>43218.208333326511</v>
      </c>
      <c r="C2816" s="16">
        <f t="shared" si="220"/>
        <v>4</v>
      </c>
      <c r="D2816" s="16">
        <f t="shared" si="221"/>
        <v>6</v>
      </c>
      <c r="E2816" s="16">
        <f t="shared" si="222"/>
        <v>2</v>
      </c>
      <c r="F2816" s="16">
        <f t="shared" si="223"/>
        <v>5</v>
      </c>
      <c r="G2816" s="195">
        <v>2814</v>
      </c>
      <c r="H2816" s="193">
        <v>9.5759720000000003E-3</v>
      </c>
    </row>
    <row r="2817" spans="2:8" x14ac:dyDescent="0.25">
      <c r="B2817" s="192">
        <f t="shared" si="224"/>
        <v>43218.249999993175</v>
      </c>
      <c r="C2817" s="16">
        <f t="shared" si="220"/>
        <v>4</v>
      </c>
      <c r="D2817" s="16">
        <f t="shared" si="221"/>
        <v>6</v>
      </c>
      <c r="E2817" s="16">
        <f t="shared" si="222"/>
        <v>2</v>
      </c>
      <c r="F2817" s="16">
        <f t="shared" si="223"/>
        <v>6</v>
      </c>
      <c r="G2817" s="195">
        <v>2815</v>
      </c>
      <c r="H2817" s="193">
        <v>6.627719E-2</v>
      </c>
    </row>
    <row r="2818" spans="2:8" x14ac:dyDescent="0.25">
      <c r="B2818" s="192">
        <f t="shared" si="224"/>
        <v>43218.291666659839</v>
      </c>
      <c r="C2818" s="16">
        <f t="shared" si="220"/>
        <v>4</v>
      </c>
      <c r="D2818" s="16">
        <f t="shared" si="221"/>
        <v>6</v>
      </c>
      <c r="E2818" s="16">
        <f t="shared" si="222"/>
        <v>2</v>
      </c>
      <c r="F2818" s="16">
        <f t="shared" si="223"/>
        <v>7</v>
      </c>
      <c r="G2818" s="195">
        <v>2816</v>
      </c>
      <c r="H2818" s="193">
        <v>0.17254857600000001</v>
      </c>
    </row>
    <row r="2819" spans="2:8" x14ac:dyDescent="0.25">
      <c r="B2819" s="192">
        <f t="shared" si="224"/>
        <v>43218.333333326504</v>
      </c>
      <c r="C2819" s="16">
        <f t="shared" si="220"/>
        <v>4</v>
      </c>
      <c r="D2819" s="16">
        <f t="shared" si="221"/>
        <v>6</v>
      </c>
      <c r="E2819" s="16">
        <f t="shared" si="222"/>
        <v>2</v>
      </c>
      <c r="F2819" s="16">
        <f t="shared" si="223"/>
        <v>8</v>
      </c>
      <c r="G2819" s="195">
        <v>2817</v>
      </c>
      <c r="H2819" s="193">
        <v>0.28970180299999998</v>
      </c>
    </row>
    <row r="2820" spans="2:8" x14ac:dyDescent="0.25">
      <c r="B2820" s="192">
        <f t="shared" si="224"/>
        <v>43218.374999993168</v>
      </c>
      <c r="C2820" s="16">
        <f t="shared" ref="C2820:C2883" si="225">MONTH(B2820)</f>
        <v>4</v>
      </c>
      <c r="D2820" s="16">
        <f t="shared" ref="D2820:D2883" si="226">WEEKDAY(B2820,2)</f>
        <v>6</v>
      </c>
      <c r="E2820" s="16">
        <f t="shared" ref="E2820:E2883" si="227">IF(D2820&lt;6,1,2)</f>
        <v>2</v>
      </c>
      <c r="F2820" s="16">
        <f t="shared" ref="F2820:F2883" si="228">HOUR(B2820)</f>
        <v>9</v>
      </c>
      <c r="G2820" s="195">
        <v>2818</v>
      </c>
      <c r="H2820" s="193">
        <v>0.392418182</v>
      </c>
    </row>
    <row r="2821" spans="2:8" x14ac:dyDescent="0.25">
      <c r="B2821" s="192">
        <f t="shared" ref="B2821:B2884" si="229">B2820+1/24</f>
        <v>43218.416666659832</v>
      </c>
      <c r="C2821" s="16">
        <f t="shared" si="225"/>
        <v>4</v>
      </c>
      <c r="D2821" s="16">
        <f t="shared" si="226"/>
        <v>6</v>
      </c>
      <c r="E2821" s="16">
        <f t="shared" si="227"/>
        <v>2</v>
      </c>
      <c r="F2821" s="16">
        <f t="shared" si="228"/>
        <v>10</v>
      </c>
      <c r="G2821" s="195">
        <v>2819</v>
      </c>
      <c r="H2821" s="193">
        <v>0.45260773599999998</v>
      </c>
    </row>
    <row r="2822" spans="2:8" x14ac:dyDescent="0.25">
      <c r="B2822" s="192">
        <f t="shared" si="229"/>
        <v>43218.458333326496</v>
      </c>
      <c r="C2822" s="16">
        <f t="shared" si="225"/>
        <v>4</v>
      </c>
      <c r="D2822" s="16">
        <f t="shared" si="226"/>
        <v>6</v>
      </c>
      <c r="E2822" s="16">
        <f t="shared" si="227"/>
        <v>2</v>
      </c>
      <c r="F2822" s="16">
        <f t="shared" si="228"/>
        <v>11</v>
      </c>
      <c r="G2822" s="195">
        <v>2820</v>
      </c>
      <c r="H2822" s="193">
        <v>0.45776767000000002</v>
      </c>
    </row>
    <row r="2823" spans="2:8" x14ac:dyDescent="0.25">
      <c r="B2823" s="192">
        <f t="shared" si="229"/>
        <v>43218.499999993161</v>
      </c>
      <c r="C2823" s="16">
        <f t="shared" si="225"/>
        <v>4</v>
      </c>
      <c r="D2823" s="16">
        <f t="shared" si="226"/>
        <v>6</v>
      </c>
      <c r="E2823" s="16">
        <f t="shared" si="227"/>
        <v>2</v>
      </c>
      <c r="F2823" s="16">
        <f t="shared" si="228"/>
        <v>12</v>
      </c>
      <c r="G2823" s="195">
        <v>2821</v>
      </c>
      <c r="H2823" s="193">
        <v>0.48619529299999997</v>
      </c>
    </row>
    <row r="2824" spans="2:8" x14ac:dyDescent="0.25">
      <c r="B2824" s="192">
        <f t="shared" si="229"/>
        <v>43218.541666659825</v>
      </c>
      <c r="C2824" s="16">
        <f t="shared" si="225"/>
        <v>4</v>
      </c>
      <c r="D2824" s="16">
        <f t="shared" si="226"/>
        <v>6</v>
      </c>
      <c r="E2824" s="16">
        <f t="shared" si="227"/>
        <v>2</v>
      </c>
      <c r="F2824" s="16">
        <f t="shared" si="228"/>
        <v>13</v>
      </c>
      <c r="G2824" s="195">
        <v>2822</v>
      </c>
      <c r="H2824" s="193">
        <v>0.45472680500000001</v>
      </c>
    </row>
    <row r="2825" spans="2:8" x14ac:dyDescent="0.25">
      <c r="B2825" s="192">
        <f t="shared" si="229"/>
        <v>43218.583333326489</v>
      </c>
      <c r="C2825" s="16">
        <f t="shared" si="225"/>
        <v>4</v>
      </c>
      <c r="D2825" s="16">
        <f t="shared" si="226"/>
        <v>6</v>
      </c>
      <c r="E2825" s="16">
        <f t="shared" si="227"/>
        <v>2</v>
      </c>
      <c r="F2825" s="16">
        <f t="shared" si="228"/>
        <v>14</v>
      </c>
      <c r="G2825" s="195">
        <v>2823</v>
      </c>
      <c r="H2825" s="193">
        <v>0.40582994300000003</v>
      </c>
    </row>
    <row r="2826" spans="2:8" x14ac:dyDescent="0.25">
      <c r="B2826" s="192">
        <f t="shared" si="229"/>
        <v>43218.624999993153</v>
      </c>
      <c r="C2826" s="16">
        <f t="shared" si="225"/>
        <v>4</v>
      </c>
      <c r="D2826" s="16">
        <f t="shared" si="226"/>
        <v>6</v>
      </c>
      <c r="E2826" s="16">
        <f t="shared" si="227"/>
        <v>2</v>
      </c>
      <c r="F2826" s="16">
        <f t="shared" si="228"/>
        <v>15</v>
      </c>
      <c r="G2826" s="195">
        <v>2824</v>
      </c>
      <c r="H2826" s="193">
        <v>0.31184484600000001</v>
      </c>
    </row>
    <row r="2827" spans="2:8" x14ac:dyDescent="0.25">
      <c r="B2827" s="192">
        <f t="shared" si="229"/>
        <v>43218.666666659818</v>
      </c>
      <c r="C2827" s="16">
        <f t="shared" si="225"/>
        <v>4</v>
      </c>
      <c r="D2827" s="16">
        <f t="shared" si="226"/>
        <v>6</v>
      </c>
      <c r="E2827" s="16">
        <f t="shared" si="227"/>
        <v>2</v>
      </c>
      <c r="F2827" s="16">
        <f t="shared" si="228"/>
        <v>16</v>
      </c>
      <c r="G2827" s="195">
        <v>2825</v>
      </c>
      <c r="H2827" s="193">
        <v>0.238097055</v>
      </c>
    </row>
    <row r="2828" spans="2:8" x14ac:dyDescent="0.25">
      <c r="B2828" s="192">
        <f t="shared" si="229"/>
        <v>43218.708333326482</v>
      </c>
      <c r="C2828" s="16">
        <f t="shared" si="225"/>
        <v>4</v>
      </c>
      <c r="D2828" s="16">
        <f t="shared" si="226"/>
        <v>6</v>
      </c>
      <c r="E2828" s="16">
        <f t="shared" si="227"/>
        <v>2</v>
      </c>
      <c r="F2828" s="16">
        <f t="shared" si="228"/>
        <v>17</v>
      </c>
      <c r="G2828" s="195">
        <v>2826</v>
      </c>
      <c r="H2828" s="193">
        <v>0.137006563</v>
      </c>
    </row>
    <row r="2829" spans="2:8" x14ac:dyDescent="0.25">
      <c r="B2829" s="192">
        <f t="shared" si="229"/>
        <v>43218.749999993146</v>
      </c>
      <c r="C2829" s="16">
        <f t="shared" si="225"/>
        <v>4</v>
      </c>
      <c r="D2829" s="16">
        <f t="shared" si="226"/>
        <v>6</v>
      </c>
      <c r="E2829" s="16">
        <f t="shared" si="227"/>
        <v>2</v>
      </c>
      <c r="F2829" s="16">
        <f t="shared" si="228"/>
        <v>18</v>
      </c>
      <c r="G2829" s="195">
        <v>2827</v>
      </c>
      <c r="H2829" s="193">
        <v>5.6825292999999999E-2</v>
      </c>
    </row>
    <row r="2830" spans="2:8" x14ac:dyDescent="0.25">
      <c r="B2830" s="192">
        <f t="shared" si="229"/>
        <v>43218.79166665981</v>
      </c>
      <c r="C2830" s="16">
        <f t="shared" si="225"/>
        <v>4</v>
      </c>
      <c r="D2830" s="16">
        <f t="shared" si="226"/>
        <v>6</v>
      </c>
      <c r="E2830" s="16">
        <f t="shared" si="227"/>
        <v>2</v>
      </c>
      <c r="F2830" s="16">
        <f t="shared" si="228"/>
        <v>19</v>
      </c>
      <c r="G2830" s="195">
        <v>2828</v>
      </c>
      <c r="H2830" s="193">
        <v>3.8967149999999998E-3</v>
      </c>
    </row>
    <row r="2831" spans="2:8" x14ac:dyDescent="0.25">
      <c r="B2831" s="192">
        <f t="shared" si="229"/>
        <v>43218.833333326475</v>
      </c>
      <c r="C2831" s="16">
        <f t="shared" si="225"/>
        <v>4</v>
      </c>
      <c r="D2831" s="16">
        <f t="shared" si="226"/>
        <v>6</v>
      </c>
      <c r="E2831" s="16">
        <f t="shared" si="227"/>
        <v>2</v>
      </c>
      <c r="F2831" s="16">
        <f t="shared" si="228"/>
        <v>20</v>
      </c>
      <c r="G2831" s="195">
        <v>2829</v>
      </c>
      <c r="H2831" s="193">
        <v>0</v>
      </c>
    </row>
    <row r="2832" spans="2:8" x14ac:dyDescent="0.25">
      <c r="B2832" s="192">
        <f t="shared" si="229"/>
        <v>43218.874999993139</v>
      </c>
      <c r="C2832" s="16">
        <f t="shared" si="225"/>
        <v>4</v>
      </c>
      <c r="D2832" s="16">
        <f t="shared" si="226"/>
        <v>6</v>
      </c>
      <c r="E2832" s="16">
        <f t="shared" si="227"/>
        <v>2</v>
      </c>
      <c r="F2832" s="16">
        <f t="shared" si="228"/>
        <v>21</v>
      </c>
      <c r="G2832" s="195">
        <v>2830</v>
      </c>
      <c r="H2832" s="193">
        <v>0</v>
      </c>
    </row>
    <row r="2833" spans="2:8" x14ac:dyDescent="0.25">
      <c r="B2833" s="192">
        <f t="shared" si="229"/>
        <v>43218.916666659803</v>
      </c>
      <c r="C2833" s="16">
        <f t="shared" si="225"/>
        <v>4</v>
      </c>
      <c r="D2833" s="16">
        <f t="shared" si="226"/>
        <v>6</v>
      </c>
      <c r="E2833" s="16">
        <f t="shared" si="227"/>
        <v>2</v>
      </c>
      <c r="F2833" s="16">
        <f t="shared" si="228"/>
        <v>22</v>
      </c>
      <c r="G2833" s="195">
        <v>2831</v>
      </c>
      <c r="H2833" s="193">
        <v>0</v>
      </c>
    </row>
    <row r="2834" spans="2:8" x14ac:dyDescent="0.25">
      <c r="B2834" s="192">
        <f t="shared" si="229"/>
        <v>43218.958333326467</v>
      </c>
      <c r="C2834" s="16">
        <f t="shared" si="225"/>
        <v>4</v>
      </c>
      <c r="D2834" s="16">
        <f t="shared" si="226"/>
        <v>6</v>
      </c>
      <c r="E2834" s="16">
        <f t="shared" si="227"/>
        <v>2</v>
      </c>
      <c r="F2834" s="16">
        <f t="shared" si="228"/>
        <v>23</v>
      </c>
      <c r="G2834" s="195">
        <v>2832</v>
      </c>
      <c r="H2834" s="193">
        <v>0</v>
      </c>
    </row>
    <row r="2835" spans="2:8" x14ac:dyDescent="0.25">
      <c r="B2835" s="192">
        <f t="shared" si="229"/>
        <v>43218.999999993131</v>
      </c>
      <c r="C2835" s="16">
        <f t="shared" si="225"/>
        <v>4</v>
      </c>
      <c r="D2835" s="16">
        <f t="shared" si="226"/>
        <v>7</v>
      </c>
      <c r="E2835" s="16">
        <f t="shared" si="227"/>
        <v>2</v>
      </c>
      <c r="F2835" s="16">
        <f t="shared" si="228"/>
        <v>0</v>
      </c>
      <c r="G2835" s="195">
        <v>2833</v>
      </c>
      <c r="H2835" s="193">
        <v>0</v>
      </c>
    </row>
    <row r="2836" spans="2:8" x14ac:dyDescent="0.25">
      <c r="B2836" s="192">
        <f t="shared" si="229"/>
        <v>43219.041666659796</v>
      </c>
      <c r="C2836" s="16">
        <f t="shared" si="225"/>
        <v>4</v>
      </c>
      <c r="D2836" s="16">
        <f t="shared" si="226"/>
        <v>7</v>
      </c>
      <c r="E2836" s="16">
        <f t="shared" si="227"/>
        <v>2</v>
      </c>
      <c r="F2836" s="16">
        <f t="shared" si="228"/>
        <v>1</v>
      </c>
      <c r="G2836" s="195">
        <v>2834</v>
      </c>
      <c r="H2836" s="193">
        <v>0</v>
      </c>
    </row>
    <row r="2837" spans="2:8" x14ac:dyDescent="0.25">
      <c r="B2837" s="192">
        <f t="shared" si="229"/>
        <v>43219.08333332646</v>
      </c>
      <c r="C2837" s="16">
        <f t="shared" si="225"/>
        <v>4</v>
      </c>
      <c r="D2837" s="16">
        <f t="shared" si="226"/>
        <v>7</v>
      </c>
      <c r="E2837" s="16">
        <f t="shared" si="227"/>
        <v>2</v>
      </c>
      <c r="F2837" s="16">
        <f t="shared" si="228"/>
        <v>2</v>
      </c>
      <c r="G2837" s="195">
        <v>2835</v>
      </c>
      <c r="H2837" s="193">
        <v>0</v>
      </c>
    </row>
    <row r="2838" spans="2:8" x14ac:dyDescent="0.25">
      <c r="B2838" s="192">
        <f t="shared" si="229"/>
        <v>43219.124999993124</v>
      </c>
      <c r="C2838" s="16">
        <f t="shared" si="225"/>
        <v>4</v>
      </c>
      <c r="D2838" s="16">
        <f t="shared" si="226"/>
        <v>7</v>
      </c>
      <c r="E2838" s="16">
        <f t="shared" si="227"/>
        <v>2</v>
      </c>
      <c r="F2838" s="16">
        <f t="shared" si="228"/>
        <v>3</v>
      </c>
      <c r="G2838" s="195">
        <v>2836</v>
      </c>
      <c r="H2838" s="193">
        <v>0</v>
      </c>
    </row>
    <row r="2839" spans="2:8" x14ac:dyDescent="0.25">
      <c r="B2839" s="192">
        <f t="shared" si="229"/>
        <v>43219.166666659788</v>
      </c>
      <c r="C2839" s="16">
        <f t="shared" si="225"/>
        <v>4</v>
      </c>
      <c r="D2839" s="16">
        <f t="shared" si="226"/>
        <v>7</v>
      </c>
      <c r="E2839" s="16">
        <f t="shared" si="227"/>
        <v>2</v>
      </c>
      <c r="F2839" s="16">
        <f t="shared" si="228"/>
        <v>4</v>
      </c>
      <c r="G2839" s="195">
        <v>2837</v>
      </c>
      <c r="H2839" s="193">
        <v>0</v>
      </c>
    </row>
    <row r="2840" spans="2:8" x14ac:dyDescent="0.25">
      <c r="B2840" s="192">
        <f t="shared" si="229"/>
        <v>43219.208333326453</v>
      </c>
      <c r="C2840" s="16">
        <f t="shared" si="225"/>
        <v>4</v>
      </c>
      <c r="D2840" s="16">
        <f t="shared" si="226"/>
        <v>7</v>
      </c>
      <c r="E2840" s="16">
        <f t="shared" si="227"/>
        <v>2</v>
      </c>
      <c r="F2840" s="16">
        <f t="shared" si="228"/>
        <v>5</v>
      </c>
      <c r="G2840" s="195">
        <v>2838</v>
      </c>
      <c r="H2840" s="193">
        <v>7.6932629999999997E-3</v>
      </c>
    </row>
    <row r="2841" spans="2:8" x14ac:dyDescent="0.25">
      <c r="B2841" s="192">
        <f t="shared" si="229"/>
        <v>43219.249999993117</v>
      </c>
      <c r="C2841" s="16">
        <f t="shared" si="225"/>
        <v>4</v>
      </c>
      <c r="D2841" s="16">
        <f t="shared" si="226"/>
        <v>7</v>
      </c>
      <c r="E2841" s="16">
        <f t="shared" si="227"/>
        <v>2</v>
      </c>
      <c r="F2841" s="16">
        <f t="shared" si="228"/>
        <v>6</v>
      </c>
      <c r="G2841" s="195">
        <v>2839</v>
      </c>
      <c r="H2841" s="193">
        <v>6.1678536999999999E-2</v>
      </c>
    </row>
    <row r="2842" spans="2:8" x14ac:dyDescent="0.25">
      <c r="B2842" s="192">
        <f t="shared" si="229"/>
        <v>43219.291666659781</v>
      </c>
      <c r="C2842" s="16">
        <f t="shared" si="225"/>
        <v>4</v>
      </c>
      <c r="D2842" s="16">
        <f t="shared" si="226"/>
        <v>7</v>
      </c>
      <c r="E2842" s="16">
        <f t="shared" si="227"/>
        <v>2</v>
      </c>
      <c r="F2842" s="16">
        <f t="shared" si="228"/>
        <v>7</v>
      </c>
      <c r="G2842" s="195">
        <v>2840</v>
      </c>
      <c r="H2842" s="193">
        <v>0.16299187700000001</v>
      </c>
    </row>
    <row r="2843" spans="2:8" x14ac:dyDescent="0.25">
      <c r="B2843" s="192">
        <f t="shared" si="229"/>
        <v>43219.333333326445</v>
      </c>
      <c r="C2843" s="16">
        <f t="shared" si="225"/>
        <v>4</v>
      </c>
      <c r="D2843" s="16">
        <f t="shared" si="226"/>
        <v>7</v>
      </c>
      <c r="E2843" s="16">
        <f t="shared" si="227"/>
        <v>2</v>
      </c>
      <c r="F2843" s="16">
        <f t="shared" si="228"/>
        <v>8</v>
      </c>
      <c r="G2843" s="195">
        <v>2841</v>
      </c>
      <c r="H2843" s="193">
        <v>0.28171330900000002</v>
      </c>
    </row>
    <row r="2844" spans="2:8" x14ac:dyDescent="0.25">
      <c r="B2844" s="192">
        <f t="shared" si="229"/>
        <v>43219.37499999311</v>
      </c>
      <c r="C2844" s="16">
        <f t="shared" si="225"/>
        <v>4</v>
      </c>
      <c r="D2844" s="16">
        <f t="shared" si="226"/>
        <v>7</v>
      </c>
      <c r="E2844" s="16">
        <f t="shared" si="227"/>
        <v>2</v>
      </c>
      <c r="F2844" s="16">
        <f t="shared" si="228"/>
        <v>9</v>
      </c>
      <c r="G2844" s="195">
        <v>2842</v>
      </c>
      <c r="H2844" s="193">
        <v>0.38753059499999998</v>
      </c>
    </row>
    <row r="2845" spans="2:8" x14ac:dyDescent="0.25">
      <c r="B2845" s="192">
        <f t="shared" si="229"/>
        <v>43219.416666659774</v>
      </c>
      <c r="C2845" s="16">
        <f t="shared" si="225"/>
        <v>4</v>
      </c>
      <c r="D2845" s="16">
        <f t="shared" si="226"/>
        <v>7</v>
      </c>
      <c r="E2845" s="16">
        <f t="shared" si="227"/>
        <v>2</v>
      </c>
      <c r="F2845" s="16">
        <f t="shared" si="228"/>
        <v>10</v>
      </c>
      <c r="G2845" s="195">
        <v>2843</v>
      </c>
      <c r="H2845" s="193">
        <v>0.47996510599999997</v>
      </c>
    </row>
    <row r="2846" spans="2:8" x14ac:dyDescent="0.25">
      <c r="B2846" s="192">
        <f t="shared" si="229"/>
        <v>43219.458333326438</v>
      </c>
      <c r="C2846" s="16">
        <f t="shared" si="225"/>
        <v>4</v>
      </c>
      <c r="D2846" s="16">
        <f t="shared" si="226"/>
        <v>7</v>
      </c>
      <c r="E2846" s="16">
        <f t="shared" si="227"/>
        <v>2</v>
      </c>
      <c r="F2846" s="16">
        <f t="shared" si="228"/>
        <v>11</v>
      </c>
      <c r="G2846" s="195">
        <v>2844</v>
      </c>
      <c r="H2846" s="193">
        <v>0.496265189</v>
      </c>
    </row>
    <row r="2847" spans="2:8" x14ac:dyDescent="0.25">
      <c r="B2847" s="192">
        <f t="shared" si="229"/>
        <v>43219.499999993102</v>
      </c>
      <c r="C2847" s="16">
        <f t="shared" si="225"/>
        <v>4</v>
      </c>
      <c r="D2847" s="16">
        <f t="shared" si="226"/>
        <v>7</v>
      </c>
      <c r="E2847" s="16">
        <f t="shared" si="227"/>
        <v>2</v>
      </c>
      <c r="F2847" s="16">
        <f t="shared" si="228"/>
        <v>12</v>
      </c>
      <c r="G2847" s="195">
        <v>2845</v>
      </c>
      <c r="H2847" s="193">
        <v>0.50460432200000005</v>
      </c>
    </row>
    <row r="2848" spans="2:8" x14ac:dyDescent="0.25">
      <c r="B2848" s="192">
        <f t="shared" si="229"/>
        <v>43219.541666659767</v>
      </c>
      <c r="C2848" s="16">
        <f t="shared" si="225"/>
        <v>4</v>
      </c>
      <c r="D2848" s="16">
        <f t="shared" si="226"/>
        <v>7</v>
      </c>
      <c r="E2848" s="16">
        <f t="shared" si="227"/>
        <v>2</v>
      </c>
      <c r="F2848" s="16">
        <f t="shared" si="228"/>
        <v>13</v>
      </c>
      <c r="G2848" s="195">
        <v>2846</v>
      </c>
      <c r="H2848" s="193">
        <v>0.48296982900000002</v>
      </c>
    </row>
    <row r="2849" spans="2:8" x14ac:dyDescent="0.25">
      <c r="B2849" s="192">
        <f t="shared" si="229"/>
        <v>43219.583333326431</v>
      </c>
      <c r="C2849" s="16">
        <f t="shared" si="225"/>
        <v>4</v>
      </c>
      <c r="D2849" s="16">
        <f t="shared" si="226"/>
        <v>7</v>
      </c>
      <c r="E2849" s="16">
        <f t="shared" si="227"/>
        <v>2</v>
      </c>
      <c r="F2849" s="16">
        <f t="shared" si="228"/>
        <v>14</v>
      </c>
      <c r="G2849" s="195">
        <v>2847</v>
      </c>
      <c r="H2849" s="193">
        <v>0.42331859500000002</v>
      </c>
    </row>
    <row r="2850" spans="2:8" x14ac:dyDescent="0.25">
      <c r="B2850" s="192">
        <f t="shared" si="229"/>
        <v>43219.624999993095</v>
      </c>
      <c r="C2850" s="16">
        <f t="shared" si="225"/>
        <v>4</v>
      </c>
      <c r="D2850" s="16">
        <f t="shared" si="226"/>
        <v>7</v>
      </c>
      <c r="E2850" s="16">
        <f t="shared" si="227"/>
        <v>2</v>
      </c>
      <c r="F2850" s="16">
        <f t="shared" si="228"/>
        <v>15</v>
      </c>
      <c r="G2850" s="195">
        <v>2848</v>
      </c>
      <c r="H2850" s="193">
        <v>0.33933839700000001</v>
      </c>
    </row>
    <row r="2851" spans="2:8" x14ac:dyDescent="0.25">
      <c r="B2851" s="192">
        <f t="shared" si="229"/>
        <v>43219.666666659759</v>
      </c>
      <c r="C2851" s="16">
        <f t="shared" si="225"/>
        <v>4</v>
      </c>
      <c r="D2851" s="16">
        <f t="shared" si="226"/>
        <v>7</v>
      </c>
      <c r="E2851" s="16">
        <f t="shared" si="227"/>
        <v>2</v>
      </c>
      <c r="F2851" s="16">
        <f t="shared" si="228"/>
        <v>16</v>
      </c>
      <c r="G2851" s="195">
        <v>2849</v>
      </c>
      <c r="H2851" s="193">
        <v>0.25633624100000002</v>
      </c>
    </row>
    <row r="2852" spans="2:8" x14ac:dyDescent="0.25">
      <c r="B2852" s="192">
        <f t="shared" si="229"/>
        <v>43219.708333326424</v>
      </c>
      <c r="C2852" s="16">
        <f t="shared" si="225"/>
        <v>4</v>
      </c>
      <c r="D2852" s="16">
        <f t="shared" si="226"/>
        <v>7</v>
      </c>
      <c r="E2852" s="16">
        <f t="shared" si="227"/>
        <v>2</v>
      </c>
      <c r="F2852" s="16">
        <f t="shared" si="228"/>
        <v>17</v>
      </c>
      <c r="G2852" s="195">
        <v>2850</v>
      </c>
      <c r="H2852" s="193">
        <v>0.15171253900000001</v>
      </c>
    </row>
    <row r="2853" spans="2:8" x14ac:dyDescent="0.25">
      <c r="B2853" s="192">
        <f t="shared" si="229"/>
        <v>43219.749999993088</v>
      </c>
      <c r="C2853" s="16">
        <f t="shared" si="225"/>
        <v>4</v>
      </c>
      <c r="D2853" s="16">
        <f t="shared" si="226"/>
        <v>7</v>
      </c>
      <c r="E2853" s="16">
        <f t="shared" si="227"/>
        <v>2</v>
      </c>
      <c r="F2853" s="16">
        <f t="shared" si="228"/>
        <v>18</v>
      </c>
      <c r="G2853" s="195">
        <v>2851</v>
      </c>
      <c r="H2853" s="193">
        <v>6.1865532000000001E-2</v>
      </c>
    </row>
    <row r="2854" spans="2:8" x14ac:dyDescent="0.25">
      <c r="B2854" s="192">
        <f t="shared" si="229"/>
        <v>43219.791666659752</v>
      </c>
      <c r="C2854" s="16">
        <f t="shared" si="225"/>
        <v>4</v>
      </c>
      <c r="D2854" s="16">
        <f t="shared" si="226"/>
        <v>7</v>
      </c>
      <c r="E2854" s="16">
        <f t="shared" si="227"/>
        <v>2</v>
      </c>
      <c r="F2854" s="16">
        <f t="shared" si="228"/>
        <v>19</v>
      </c>
      <c r="G2854" s="195">
        <v>2852</v>
      </c>
      <c r="H2854" s="193">
        <v>4.4191600000000001E-3</v>
      </c>
    </row>
    <row r="2855" spans="2:8" x14ac:dyDescent="0.25">
      <c r="B2855" s="192">
        <f t="shared" si="229"/>
        <v>43219.833333326416</v>
      </c>
      <c r="C2855" s="16">
        <f t="shared" si="225"/>
        <v>4</v>
      </c>
      <c r="D2855" s="16">
        <f t="shared" si="226"/>
        <v>7</v>
      </c>
      <c r="E2855" s="16">
        <f t="shared" si="227"/>
        <v>2</v>
      </c>
      <c r="F2855" s="16">
        <f t="shared" si="228"/>
        <v>20</v>
      </c>
      <c r="G2855" s="195">
        <v>2853</v>
      </c>
      <c r="H2855" s="193">
        <v>0</v>
      </c>
    </row>
    <row r="2856" spans="2:8" x14ac:dyDescent="0.25">
      <c r="B2856" s="192">
        <f t="shared" si="229"/>
        <v>43219.874999993081</v>
      </c>
      <c r="C2856" s="16">
        <f t="shared" si="225"/>
        <v>4</v>
      </c>
      <c r="D2856" s="16">
        <f t="shared" si="226"/>
        <v>7</v>
      </c>
      <c r="E2856" s="16">
        <f t="shared" si="227"/>
        <v>2</v>
      </c>
      <c r="F2856" s="16">
        <f t="shared" si="228"/>
        <v>21</v>
      </c>
      <c r="G2856" s="195">
        <v>2854</v>
      </c>
      <c r="H2856" s="193">
        <v>0</v>
      </c>
    </row>
    <row r="2857" spans="2:8" x14ac:dyDescent="0.25">
      <c r="B2857" s="192">
        <f t="shared" si="229"/>
        <v>43219.916666659745</v>
      </c>
      <c r="C2857" s="16">
        <f t="shared" si="225"/>
        <v>4</v>
      </c>
      <c r="D2857" s="16">
        <f t="shared" si="226"/>
        <v>7</v>
      </c>
      <c r="E2857" s="16">
        <f t="shared" si="227"/>
        <v>2</v>
      </c>
      <c r="F2857" s="16">
        <f t="shared" si="228"/>
        <v>22</v>
      </c>
      <c r="G2857" s="195">
        <v>2855</v>
      </c>
      <c r="H2857" s="193">
        <v>0</v>
      </c>
    </row>
    <row r="2858" spans="2:8" x14ac:dyDescent="0.25">
      <c r="B2858" s="192">
        <f t="shared" si="229"/>
        <v>43219.958333326409</v>
      </c>
      <c r="C2858" s="16">
        <f t="shared" si="225"/>
        <v>4</v>
      </c>
      <c r="D2858" s="16">
        <f t="shared" si="226"/>
        <v>7</v>
      </c>
      <c r="E2858" s="16">
        <f t="shared" si="227"/>
        <v>2</v>
      </c>
      <c r="F2858" s="16">
        <f t="shared" si="228"/>
        <v>23</v>
      </c>
      <c r="G2858" s="195">
        <v>2856</v>
      </c>
      <c r="H2858" s="193">
        <v>0</v>
      </c>
    </row>
    <row r="2859" spans="2:8" x14ac:dyDescent="0.25">
      <c r="B2859" s="192">
        <f t="shared" si="229"/>
        <v>43219.999999993073</v>
      </c>
      <c r="C2859" s="16">
        <f t="shared" si="225"/>
        <v>4</v>
      </c>
      <c r="D2859" s="16">
        <f t="shared" si="226"/>
        <v>1</v>
      </c>
      <c r="E2859" s="16">
        <f t="shared" si="227"/>
        <v>1</v>
      </c>
      <c r="F2859" s="16">
        <f t="shared" si="228"/>
        <v>0</v>
      </c>
      <c r="G2859" s="195">
        <v>2857</v>
      </c>
      <c r="H2859" s="193">
        <v>0</v>
      </c>
    </row>
    <row r="2860" spans="2:8" x14ac:dyDescent="0.25">
      <c r="B2860" s="192">
        <f t="shared" si="229"/>
        <v>43220.041666659738</v>
      </c>
      <c r="C2860" s="16">
        <f t="shared" si="225"/>
        <v>4</v>
      </c>
      <c r="D2860" s="16">
        <f t="shared" si="226"/>
        <v>1</v>
      </c>
      <c r="E2860" s="16">
        <f t="shared" si="227"/>
        <v>1</v>
      </c>
      <c r="F2860" s="16">
        <f t="shared" si="228"/>
        <v>1</v>
      </c>
      <c r="G2860" s="195">
        <v>2858</v>
      </c>
      <c r="H2860" s="193">
        <v>0</v>
      </c>
    </row>
    <row r="2861" spans="2:8" x14ac:dyDescent="0.25">
      <c r="B2861" s="192">
        <f t="shared" si="229"/>
        <v>43220.083333326402</v>
      </c>
      <c r="C2861" s="16">
        <f t="shared" si="225"/>
        <v>4</v>
      </c>
      <c r="D2861" s="16">
        <f t="shared" si="226"/>
        <v>1</v>
      </c>
      <c r="E2861" s="16">
        <f t="shared" si="227"/>
        <v>1</v>
      </c>
      <c r="F2861" s="16">
        <f t="shared" si="228"/>
        <v>2</v>
      </c>
      <c r="G2861" s="195">
        <v>2859</v>
      </c>
      <c r="H2861" s="193">
        <v>0</v>
      </c>
    </row>
    <row r="2862" spans="2:8" x14ac:dyDescent="0.25">
      <c r="B2862" s="192">
        <f t="shared" si="229"/>
        <v>43220.124999993066</v>
      </c>
      <c r="C2862" s="16">
        <f t="shared" si="225"/>
        <v>4</v>
      </c>
      <c r="D2862" s="16">
        <f t="shared" si="226"/>
        <v>1</v>
      </c>
      <c r="E2862" s="16">
        <f t="shared" si="227"/>
        <v>1</v>
      </c>
      <c r="F2862" s="16">
        <f t="shared" si="228"/>
        <v>3</v>
      </c>
      <c r="G2862" s="195">
        <v>2860</v>
      </c>
      <c r="H2862" s="193">
        <v>0</v>
      </c>
    </row>
    <row r="2863" spans="2:8" x14ac:dyDescent="0.25">
      <c r="B2863" s="192">
        <f t="shared" si="229"/>
        <v>43220.16666665973</v>
      </c>
      <c r="C2863" s="16">
        <f t="shared" si="225"/>
        <v>4</v>
      </c>
      <c r="D2863" s="16">
        <f t="shared" si="226"/>
        <v>1</v>
      </c>
      <c r="E2863" s="16">
        <f t="shared" si="227"/>
        <v>1</v>
      </c>
      <c r="F2863" s="16">
        <f t="shared" si="228"/>
        <v>4</v>
      </c>
      <c r="G2863" s="195">
        <v>2861</v>
      </c>
      <c r="H2863" s="193">
        <v>0</v>
      </c>
    </row>
    <row r="2864" spans="2:8" x14ac:dyDescent="0.25">
      <c r="B2864" s="192">
        <f t="shared" si="229"/>
        <v>43220.208333326394</v>
      </c>
      <c r="C2864" s="16">
        <f t="shared" si="225"/>
        <v>4</v>
      </c>
      <c r="D2864" s="16">
        <f t="shared" si="226"/>
        <v>1</v>
      </c>
      <c r="E2864" s="16">
        <f t="shared" si="227"/>
        <v>1</v>
      </c>
      <c r="F2864" s="16">
        <f t="shared" si="228"/>
        <v>5</v>
      </c>
      <c r="G2864" s="195">
        <v>2862</v>
      </c>
      <c r="H2864" s="193">
        <v>1.0741486999999999E-2</v>
      </c>
    </row>
    <row r="2865" spans="2:8" x14ac:dyDescent="0.25">
      <c r="B2865" s="192">
        <f t="shared" si="229"/>
        <v>43220.249999993059</v>
      </c>
      <c r="C2865" s="16">
        <f t="shared" si="225"/>
        <v>4</v>
      </c>
      <c r="D2865" s="16">
        <f t="shared" si="226"/>
        <v>1</v>
      </c>
      <c r="E2865" s="16">
        <f t="shared" si="227"/>
        <v>1</v>
      </c>
      <c r="F2865" s="16">
        <f t="shared" si="228"/>
        <v>6</v>
      </c>
      <c r="G2865" s="195">
        <v>2863</v>
      </c>
      <c r="H2865" s="193">
        <v>6.7361823000000001E-2</v>
      </c>
    </row>
    <row r="2866" spans="2:8" x14ac:dyDescent="0.25">
      <c r="B2866" s="192">
        <f t="shared" si="229"/>
        <v>43220.291666659723</v>
      </c>
      <c r="C2866" s="16">
        <f t="shared" si="225"/>
        <v>4</v>
      </c>
      <c r="D2866" s="16">
        <f t="shared" si="226"/>
        <v>1</v>
      </c>
      <c r="E2866" s="16">
        <f t="shared" si="227"/>
        <v>1</v>
      </c>
      <c r="F2866" s="16">
        <f t="shared" si="228"/>
        <v>7</v>
      </c>
      <c r="G2866" s="195">
        <v>2864</v>
      </c>
      <c r="H2866" s="193">
        <v>0.18773517200000001</v>
      </c>
    </row>
    <row r="2867" spans="2:8" x14ac:dyDescent="0.25">
      <c r="B2867" s="192">
        <f t="shared" si="229"/>
        <v>43220.333333326387</v>
      </c>
      <c r="C2867" s="16">
        <f t="shared" si="225"/>
        <v>4</v>
      </c>
      <c r="D2867" s="16">
        <f t="shared" si="226"/>
        <v>1</v>
      </c>
      <c r="E2867" s="16">
        <f t="shared" si="227"/>
        <v>1</v>
      </c>
      <c r="F2867" s="16">
        <f t="shared" si="228"/>
        <v>8</v>
      </c>
      <c r="G2867" s="195">
        <v>2865</v>
      </c>
      <c r="H2867" s="193">
        <v>0.318821258</v>
      </c>
    </row>
    <row r="2868" spans="2:8" x14ac:dyDescent="0.25">
      <c r="B2868" s="192">
        <f t="shared" si="229"/>
        <v>43220.374999993051</v>
      </c>
      <c r="C2868" s="16">
        <f t="shared" si="225"/>
        <v>4</v>
      </c>
      <c r="D2868" s="16">
        <f t="shared" si="226"/>
        <v>1</v>
      </c>
      <c r="E2868" s="16">
        <f t="shared" si="227"/>
        <v>1</v>
      </c>
      <c r="F2868" s="16">
        <f t="shared" si="228"/>
        <v>9</v>
      </c>
      <c r="G2868" s="195">
        <v>2866</v>
      </c>
      <c r="H2868" s="193">
        <v>0.43916089800000002</v>
      </c>
    </row>
    <row r="2869" spans="2:8" x14ac:dyDescent="0.25">
      <c r="B2869" s="192">
        <f t="shared" si="229"/>
        <v>43220.416666659716</v>
      </c>
      <c r="C2869" s="16">
        <f t="shared" si="225"/>
        <v>4</v>
      </c>
      <c r="D2869" s="16">
        <f t="shared" si="226"/>
        <v>1</v>
      </c>
      <c r="E2869" s="16">
        <f t="shared" si="227"/>
        <v>1</v>
      </c>
      <c r="F2869" s="16">
        <f t="shared" si="228"/>
        <v>10</v>
      </c>
      <c r="G2869" s="195">
        <v>2867</v>
      </c>
      <c r="H2869" s="193">
        <v>0.53815571200000001</v>
      </c>
    </row>
    <row r="2870" spans="2:8" x14ac:dyDescent="0.25">
      <c r="B2870" s="192">
        <f t="shared" si="229"/>
        <v>43220.45833332638</v>
      </c>
      <c r="C2870" s="16">
        <f t="shared" si="225"/>
        <v>4</v>
      </c>
      <c r="D2870" s="16">
        <f t="shared" si="226"/>
        <v>1</v>
      </c>
      <c r="E2870" s="16">
        <f t="shared" si="227"/>
        <v>1</v>
      </c>
      <c r="F2870" s="16">
        <f t="shared" si="228"/>
        <v>11</v>
      </c>
      <c r="G2870" s="195">
        <v>2868</v>
      </c>
      <c r="H2870" s="193">
        <v>0.55106583799999997</v>
      </c>
    </row>
    <row r="2871" spans="2:8" x14ac:dyDescent="0.25">
      <c r="B2871" s="192">
        <f t="shared" si="229"/>
        <v>43220.499999993044</v>
      </c>
      <c r="C2871" s="16">
        <f t="shared" si="225"/>
        <v>4</v>
      </c>
      <c r="D2871" s="16">
        <f t="shared" si="226"/>
        <v>1</v>
      </c>
      <c r="E2871" s="16">
        <f t="shared" si="227"/>
        <v>1</v>
      </c>
      <c r="F2871" s="16">
        <f t="shared" si="228"/>
        <v>12</v>
      </c>
      <c r="G2871" s="195">
        <v>2869</v>
      </c>
      <c r="H2871" s="193">
        <v>0.56809274499999995</v>
      </c>
    </row>
    <row r="2872" spans="2:8" x14ac:dyDescent="0.25">
      <c r="B2872" s="192">
        <f t="shared" si="229"/>
        <v>43220.541666659708</v>
      </c>
      <c r="C2872" s="16">
        <f t="shared" si="225"/>
        <v>4</v>
      </c>
      <c r="D2872" s="16">
        <f t="shared" si="226"/>
        <v>1</v>
      </c>
      <c r="E2872" s="16">
        <f t="shared" si="227"/>
        <v>1</v>
      </c>
      <c r="F2872" s="16">
        <f t="shared" si="228"/>
        <v>13</v>
      </c>
      <c r="G2872" s="195">
        <v>2870</v>
      </c>
      <c r="H2872" s="193">
        <v>0.557075561</v>
      </c>
    </row>
    <row r="2873" spans="2:8" x14ac:dyDescent="0.25">
      <c r="B2873" s="192">
        <f t="shared" si="229"/>
        <v>43220.583333326373</v>
      </c>
      <c r="C2873" s="16">
        <f t="shared" si="225"/>
        <v>4</v>
      </c>
      <c r="D2873" s="16">
        <f t="shared" si="226"/>
        <v>1</v>
      </c>
      <c r="E2873" s="16">
        <f t="shared" si="227"/>
        <v>1</v>
      </c>
      <c r="F2873" s="16">
        <f t="shared" si="228"/>
        <v>14</v>
      </c>
      <c r="G2873" s="195">
        <v>2871</v>
      </c>
      <c r="H2873" s="193">
        <v>0.51774934299999997</v>
      </c>
    </row>
    <row r="2874" spans="2:8" x14ac:dyDescent="0.25">
      <c r="B2874" s="192">
        <f t="shared" si="229"/>
        <v>43220.624999993037</v>
      </c>
      <c r="C2874" s="16">
        <f t="shared" si="225"/>
        <v>4</v>
      </c>
      <c r="D2874" s="16">
        <f t="shared" si="226"/>
        <v>1</v>
      </c>
      <c r="E2874" s="16">
        <f t="shared" si="227"/>
        <v>1</v>
      </c>
      <c r="F2874" s="16">
        <f t="shared" si="228"/>
        <v>15</v>
      </c>
      <c r="G2874" s="195">
        <v>2872</v>
      </c>
      <c r="H2874" s="193">
        <v>0.424440127</v>
      </c>
    </row>
    <row r="2875" spans="2:8" x14ac:dyDescent="0.25">
      <c r="B2875" s="192">
        <f t="shared" si="229"/>
        <v>43220.666666659701</v>
      </c>
      <c r="C2875" s="16">
        <f t="shared" si="225"/>
        <v>4</v>
      </c>
      <c r="D2875" s="16">
        <f t="shared" si="226"/>
        <v>1</v>
      </c>
      <c r="E2875" s="16">
        <f t="shared" si="227"/>
        <v>1</v>
      </c>
      <c r="F2875" s="16">
        <f t="shared" si="228"/>
        <v>16</v>
      </c>
      <c r="G2875" s="195">
        <v>2873</v>
      </c>
      <c r="H2875" s="193">
        <v>0.31856046700000001</v>
      </c>
    </row>
    <row r="2876" spans="2:8" x14ac:dyDescent="0.25">
      <c r="B2876" s="192">
        <f t="shared" si="229"/>
        <v>43220.708333326365</v>
      </c>
      <c r="C2876" s="16">
        <f t="shared" si="225"/>
        <v>4</v>
      </c>
      <c r="D2876" s="16">
        <f t="shared" si="226"/>
        <v>1</v>
      </c>
      <c r="E2876" s="16">
        <f t="shared" si="227"/>
        <v>1</v>
      </c>
      <c r="F2876" s="16">
        <f t="shared" si="228"/>
        <v>17</v>
      </c>
      <c r="G2876" s="195">
        <v>2874</v>
      </c>
      <c r="H2876" s="193">
        <v>0.18791048599999999</v>
      </c>
    </row>
    <row r="2877" spans="2:8" x14ac:dyDescent="0.25">
      <c r="B2877" s="192">
        <f t="shared" si="229"/>
        <v>43220.74999999303</v>
      </c>
      <c r="C2877" s="16">
        <f t="shared" si="225"/>
        <v>4</v>
      </c>
      <c r="D2877" s="16">
        <f t="shared" si="226"/>
        <v>1</v>
      </c>
      <c r="E2877" s="16">
        <f t="shared" si="227"/>
        <v>1</v>
      </c>
      <c r="F2877" s="16">
        <f t="shared" si="228"/>
        <v>18</v>
      </c>
      <c r="G2877" s="195">
        <v>2875</v>
      </c>
      <c r="H2877" s="193">
        <v>6.6137777999999994E-2</v>
      </c>
    </row>
    <row r="2878" spans="2:8" x14ac:dyDescent="0.25">
      <c r="B2878" s="192">
        <f t="shared" si="229"/>
        <v>43220.791666659694</v>
      </c>
      <c r="C2878" s="16">
        <f t="shared" si="225"/>
        <v>4</v>
      </c>
      <c r="D2878" s="16">
        <f t="shared" si="226"/>
        <v>1</v>
      </c>
      <c r="E2878" s="16">
        <f t="shared" si="227"/>
        <v>1</v>
      </c>
      <c r="F2878" s="16">
        <f t="shared" si="228"/>
        <v>19</v>
      </c>
      <c r="G2878" s="195">
        <v>2876</v>
      </c>
      <c r="H2878" s="193">
        <v>5.9860759999999999E-3</v>
      </c>
    </row>
    <row r="2879" spans="2:8" x14ac:dyDescent="0.25">
      <c r="B2879" s="192">
        <f t="shared" si="229"/>
        <v>43220.833333326358</v>
      </c>
      <c r="C2879" s="16">
        <f t="shared" si="225"/>
        <v>4</v>
      </c>
      <c r="D2879" s="16">
        <f t="shared" si="226"/>
        <v>1</v>
      </c>
      <c r="E2879" s="16">
        <f t="shared" si="227"/>
        <v>1</v>
      </c>
      <c r="F2879" s="16">
        <f t="shared" si="228"/>
        <v>20</v>
      </c>
      <c r="G2879" s="195">
        <v>2877</v>
      </c>
      <c r="H2879" s="193">
        <v>0</v>
      </c>
    </row>
    <row r="2880" spans="2:8" x14ac:dyDescent="0.25">
      <c r="B2880" s="192">
        <f t="shared" si="229"/>
        <v>43220.874999993022</v>
      </c>
      <c r="C2880" s="16">
        <f t="shared" si="225"/>
        <v>4</v>
      </c>
      <c r="D2880" s="16">
        <f t="shared" si="226"/>
        <v>1</v>
      </c>
      <c r="E2880" s="16">
        <f t="shared" si="227"/>
        <v>1</v>
      </c>
      <c r="F2880" s="16">
        <f t="shared" si="228"/>
        <v>21</v>
      </c>
      <c r="G2880" s="195">
        <v>2878</v>
      </c>
      <c r="H2880" s="193">
        <v>0</v>
      </c>
    </row>
    <row r="2881" spans="2:8" x14ac:dyDescent="0.25">
      <c r="B2881" s="192">
        <f t="shared" si="229"/>
        <v>43220.916666659687</v>
      </c>
      <c r="C2881" s="16">
        <f t="shared" si="225"/>
        <v>4</v>
      </c>
      <c r="D2881" s="16">
        <f t="shared" si="226"/>
        <v>1</v>
      </c>
      <c r="E2881" s="16">
        <f t="shared" si="227"/>
        <v>1</v>
      </c>
      <c r="F2881" s="16">
        <f t="shared" si="228"/>
        <v>22</v>
      </c>
      <c r="G2881" s="195">
        <v>2879</v>
      </c>
      <c r="H2881" s="193">
        <v>0</v>
      </c>
    </row>
    <row r="2882" spans="2:8" x14ac:dyDescent="0.25">
      <c r="B2882" s="192">
        <f t="shared" si="229"/>
        <v>43220.958333326351</v>
      </c>
      <c r="C2882" s="16">
        <f t="shared" si="225"/>
        <v>4</v>
      </c>
      <c r="D2882" s="16">
        <f t="shared" si="226"/>
        <v>1</v>
      </c>
      <c r="E2882" s="16">
        <f t="shared" si="227"/>
        <v>1</v>
      </c>
      <c r="F2882" s="16">
        <f t="shared" si="228"/>
        <v>23</v>
      </c>
      <c r="G2882" s="195">
        <v>2880</v>
      </c>
      <c r="H2882" s="193">
        <v>0</v>
      </c>
    </row>
    <row r="2883" spans="2:8" x14ac:dyDescent="0.25">
      <c r="B2883" s="192">
        <f t="shared" si="229"/>
        <v>43220.999999993015</v>
      </c>
      <c r="C2883" s="16">
        <f t="shared" si="225"/>
        <v>5</v>
      </c>
      <c r="D2883" s="16">
        <f t="shared" si="226"/>
        <v>2</v>
      </c>
      <c r="E2883" s="16">
        <f t="shared" si="227"/>
        <v>1</v>
      </c>
      <c r="F2883" s="16">
        <f t="shared" si="228"/>
        <v>0</v>
      </c>
      <c r="G2883" s="195">
        <v>2881</v>
      </c>
      <c r="H2883" s="193">
        <v>0</v>
      </c>
    </row>
    <row r="2884" spans="2:8" x14ac:dyDescent="0.25">
      <c r="B2884" s="192">
        <f t="shared" si="229"/>
        <v>43221.041666659679</v>
      </c>
      <c r="C2884" s="16">
        <f t="shared" ref="C2884:C2947" si="230">MONTH(B2884)</f>
        <v>5</v>
      </c>
      <c r="D2884" s="16">
        <f t="shared" ref="D2884:D2947" si="231">WEEKDAY(B2884,2)</f>
        <v>2</v>
      </c>
      <c r="E2884" s="16">
        <f t="shared" ref="E2884:E2947" si="232">IF(D2884&lt;6,1,2)</f>
        <v>1</v>
      </c>
      <c r="F2884" s="16">
        <f t="shared" ref="F2884:F2947" si="233">HOUR(B2884)</f>
        <v>1</v>
      </c>
      <c r="G2884" s="195">
        <v>2882</v>
      </c>
      <c r="H2884" s="193">
        <v>0</v>
      </c>
    </row>
    <row r="2885" spans="2:8" x14ac:dyDescent="0.25">
      <c r="B2885" s="192">
        <f t="shared" ref="B2885:B2948" si="234">B2884+1/24</f>
        <v>43221.083333326344</v>
      </c>
      <c r="C2885" s="16">
        <f t="shared" si="230"/>
        <v>5</v>
      </c>
      <c r="D2885" s="16">
        <f t="shared" si="231"/>
        <v>2</v>
      </c>
      <c r="E2885" s="16">
        <f t="shared" si="232"/>
        <v>1</v>
      </c>
      <c r="F2885" s="16">
        <f t="shared" si="233"/>
        <v>2</v>
      </c>
      <c r="G2885" s="195">
        <v>2883</v>
      </c>
      <c r="H2885" s="193">
        <v>0</v>
      </c>
    </row>
    <row r="2886" spans="2:8" x14ac:dyDescent="0.25">
      <c r="B2886" s="192">
        <f t="shared" si="234"/>
        <v>43221.124999993008</v>
      </c>
      <c r="C2886" s="16">
        <f t="shared" si="230"/>
        <v>5</v>
      </c>
      <c r="D2886" s="16">
        <f t="shared" si="231"/>
        <v>2</v>
      </c>
      <c r="E2886" s="16">
        <f t="shared" si="232"/>
        <v>1</v>
      </c>
      <c r="F2886" s="16">
        <f t="shared" si="233"/>
        <v>3</v>
      </c>
      <c r="G2886" s="195">
        <v>2884</v>
      </c>
      <c r="H2886" s="193">
        <v>0</v>
      </c>
    </row>
    <row r="2887" spans="2:8" x14ac:dyDescent="0.25">
      <c r="B2887" s="192">
        <f t="shared" si="234"/>
        <v>43221.166666659672</v>
      </c>
      <c r="C2887" s="16">
        <f t="shared" si="230"/>
        <v>5</v>
      </c>
      <c r="D2887" s="16">
        <f t="shared" si="231"/>
        <v>2</v>
      </c>
      <c r="E2887" s="16">
        <f t="shared" si="232"/>
        <v>1</v>
      </c>
      <c r="F2887" s="16">
        <f t="shared" si="233"/>
        <v>4</v>
      </c>
      <c r="G2887" s="195">
        <v>2885</v>
      </c>
      <c r="H2887" s="193">
        <v>0</v>
      </c>
    </row>
    <row r="2888" spans="2:8" x14ac:dyDescent="0.25">
      <c r="B2888" s="192">
        <f t="shared" si="234"/>
        <v>43221.208333326336</v>
      </c>
      <c r="C2888" s="16">
        <f t="shared" si="230"/>
        <v>5</v>
      </c>
      <c r="D2888" s="16">
        <f t="shared" si="231"/>
        <v>2</v>
      </c>
      <c r="E2888" s="16">
        <f t="shared" si="232"/>
        <v>1</v>
      </c>
      <c r="F2888" s="16">
        <f t="shared" si="233"/>
        <v>5</v>
      </c>
      <c r="G2888" s="195">
        <v>2886</v>
      </c>
      <c r="H2888" s="193">
        <v>1.6375357E-2</v>
      </c>
    </row>
    <row r="2889" spans="2:8" x14ac:dyDescent="0.25">
      <c r="B2889" s="192">
        <f t="shared" si="234"/>
        <v>43221.249999993001</v>
      </c>
      <c r="C2889" s="16">
        <f t="shared" si="230"/>
        <v>5</v>
      </c>
      <c r="D2889" s="16">
        <f t="shared" si="231"/>
        <v>2</v>
      </c>
      <c r="E2889" s="16">
        <f t="shared" si="232"/>
        <v>1</v>
      </c>
      <c r="F2889" s="16">
        <f t="shared" si="233"/>
        <v>6</v>
      </c>
      <c r="G2889" s="195">
        <v>2887</v>
      </c>
      <c r="H2889" s="193">
        <v>8.7267781000000003E-2</v>
      </c>
    </row>
    <row r="2890" spans="2:8" x14ac:dyDescent="0.25">
      <c r="B2890" s="192">
        <f t="shared" si="234"/>
        <v>43221.291666659665</v>
      </c>
      <c r="C2890" s="16">
        <f t="shared" si="230"/>
        <v>5</v>
      </c>
      <c r="D2890" s="16">
        <f t="shared" si="231"/>
        <v>2</v>
      </c>
      <c r="E2890" s="16">
        <f t="shared" si="232"/>
        <v>1</v>
      </c>
      <c r="F2890" s="16">
        <f t="shared" si="233"/>
        <v>7</v>
      </c>
      <c r="G2890" s="195">
        <v>2888</v>
      </c>
      <c r="H2890" s="193">
        <v>0.22399353399999999</v>
      </c>
    </row>
    <row r="2891" spans="2:8" x14ac:dyDescent="0.25">
      <c r="B2891" s="192">
        <f t="shared" si="234"/>
        <v>43221.333333326329</v>
      </c>
      <c r="C2891" s="16">
        <f t="shared" si="230"/>
        <v>5</v>
      </c>
      <c r="D2891" s="16">
        <f t="shared" si="231"/>
        <v>2</v>
      </c>
      <c r="E2891" s="16">
        <f t="shared" si="232"/>
        <v>1</v>
      </c>
      <c r="F2891" s="16">
        <f t="shared" si="233"/>
        <v>8</v>
      </c>
      <c r="G2891" s="195">
        <v>2889</v>
      </c>
      <c r="H2891" s="193">
        <v>0.373673951</v>
      </c>
    </row>
    <row r="2892" spans="2:8" x14ac:dyDescent="0.25">
      <c r="B2892" s="192">
        <f t="shared" si="234"/>
        <v>43221.374999992993</v>
      </c>
      <c r="C2892" s="16">
        <f t="shared" si="230"/>
        <v>5</v>
      </c>
      <c r="D2892" s="16">
        <f t="shared" si="231"/>
        <v>2</v>
      </c>
      <c r="E2892" s="16">
        <f t="shared" si="232"/>
        <v>1</v>
      </c>
      <c r="F2892" s="16">
        <f t="shared" si="233"/>
        <v>9</v>
      </c>
      <c r="G2892" s="195">
        <v>2890</v>
      </c>
      <c r="H2892" s="193">
        <v>0.50121693599999995</v>
      </c>
    </row>
    <row r="2893" spans="2:8" x14ac:dyDescent="0.25">
      <c r="B2893" s="192">
        <f t="shared" si="234"/>
        <v>43221.416666659657</v>
      </c>
      <c r="C2893" s="16">
        <f t="shared" si="230"/>
        <v>5</v>
      </c>
      <c r="D2893" s="16">
        <f t="shared" si="231"/>
        <v>2</v>
      </c>
      <c r="E2893" s="16">
        <f t="shared" si="232"/>
        <v>1</v>
      </c>
      <c r="F2893" s="16">
        <f t="shared" si="233"/>
        <v>10</v>
      </c>
      <c r="G2893" s="195">
        <v>2891</v>
      </c>
      <c r="H2893" s="193">
        <v>0.593105616</v>
      </c>
    </row>
    <row r="2894" spans="2:8" x14ac:dyDescent="0.25">
      <c r="B2894" s="192">
        <f t="shared" si="234"/>
        <v>43221.458333326322</v>
      </c>
      <c r="C2894" s="16">
        <f t="shared" si="230"/>
        <v>5</v>
      </c>
      <c r="D2894" s="16">
        <f t="shared" si="231"/>
        <v>2</v>
      </c>
      <c r="E2894" s="16">
        <f t="shared" si="232"/>
        <v>1</v>
      </c>
      <c r="F2894" s="16">
        <f t="shared" si="233"/>
        <v>11</v>
      </c>
      <c r="G2894" s="195">
        <v>2892</v>
      </c>
      <c r="H2894" s="193">
        <v>0.63379136899999999</v>
      </c>
    </row>
    <row r="2895" spans="2:8" x14ac:dyDescent="0.25">
      <c r="B2895" s="192">
        <f t="shared" si="234"/>
        <v>43221.499999992986</v>
      </c>
      <c r="C2895" s="16">
        <f t="shared" si="230"/>
        <v>5</v>
      </c>
      <c r="D2895" s="16">
        <f t="shared" si="231"/>
        <v>2</v>
      </c>
      <c r="E2895" s="16">
        <f t="shared" si="232"/>
        <v>1</v>
      </c>
      <c r="F2895" s="16">
        <f t="shared" si="233"/>
        <v>12</v>
      </c>
      <c r="G2895" s="195">
        <v>2893</v>
      </c>
      <c r="H2895" s="193">
        <v>0.65216366000000003</v>
      </c>
    </row>
    <row r="2896" spans="2:8" x14ac:dyDescent="0.25">
      <c r="B2896" s="192">
        <f t="shared" si="234"/>
        <v>43221.54166665965</v>
      </c>
      <c r="C2896" s="16">
        <f t="shared" si="230"/>
        <v>5</v>
      </c>
      <c r="D2896" s="16">
        <f t="shared" si="231"/>
        <v>2</v>
      </c>
      <c r="E2896" s="16">
        <f t="shared" si="232"/>
        <v>1</v>
      </c>
      <c r="F2896" s="16">
        <f t="shared" si="233"/>
        <v>13</v>
      </c>
      <c r="G2896" s="195">
        <v>2894</v>
      </c>
      <c r="H2896" s="193">
        <v>0.65641037499999999</v>
      </c>
    </row>
    <row r="2897" spans="2:8" x14ac:dyDescent="0.25">
      <c r="B2897" s="192">
        <f t="shared" si="234"/>
        <v>43221.583333326314</v>
      </c>
      <c r="C2897" s="16">
        <f t="shared" si="230"/>
        <v>5</v>
      </c>
      <c r="D2897" s="16">
        <f t="shared" si="231"/>
        <v>2</v>
      </c>
      <c r="E2897" s="16">
        <f t="shared" si="232"/>
        <v>1</v>
      </c>
      <c r="F2897" s="16">
        <f t="shared" si="233"/>
        <v>14</v>
      </c>
      <c r="G2897" s="195">
        <v>2895</v>
      </c>
      <c r="H2897" s="193">
        <v>0.59148003599999999</v>
      </c>
    </row>
    <row r="2898" spans="2:8" x14ac:dyDescent="0.25">
      <c r="B2898" s="192">
        <f t="shared" si="234"/>
        <v>43221.624999992979</v>
      </c>
      <c r="C2898" s="16">
        <f t="shared" si="230"/>
        <v>5</v>
      </c>
      <c r="D2898" s="16">
        <f t="shared" si="231"/>
        <v>2</v>
      </c>
      <c r="E2898" s="16">
        <f t="shared" si="232"/>
        <v>1</v>
      </c>
      <c r="F2898" s="16">
        <f t="shared" si="233"/>
        <v>15</v>
      </c>
      <c r="G2898" s="195">
        <v>2896</v>
      </c>
      <c r="H2898" s="193">
        <v>0.481989848</v>
      </c>
    </row>
    <row r="2899" spans="2:8" x14ac:dyDescent="0.25">
      <c r="B2899" s="192">
        <f t="shared" si="234"/>
        <v>43221.666666659643</v>
      </c>
      <c r="C2899" s="16">
        <f t="shared" si="230"/>
        <v>5</v>
      </c>
      <c r="D2899" s="16">
        <f t="shared" si="231"/>
        <v>2</v>
      </c>
      <c r="E2899" s="16">
        <f t="shared" si="232"/>
        <v>1</v>
      </c>
      <c r="F2899" s="16">
        <f t="shared" si="233"/>
        <v>16</v>
      </c>
      <c r="G2899" s="195">
        <v>2897</v>
      </c>
      <c r="H2899" s="193">
        <v>0.36919518000000001</v>
      </c>
    </row>
    <row r="2900" spans="2:8" x14ac:dyDescent="0.25">
      <c r="B2900" s="192">
        <f t="shared" si="234"/>
        <v>43221.708333326307</v>
      </c>
      <c r="C2900" s="16">
        <f t="shared" si="230"/>
        <v>5</v>
      </c>
      <c r="D2900" s="16">
        <f t="shared" si="231"/>
        <v>2</v>
      </c>
      <c r="E2900" s="16">
        <f t="shared" si="232"/>
        <v>1</v>
      </c>
      <c r="F2900" s="16">
        <f t="shared" si="233"/>
        <v>17</v>
      </c>
      <c r="G2900" s="195">
        <v>2898</v>
      </c>
      <c r="H2900" s="193">
        <v>0.20492307300000001</v>
      </c>
    </row>
    <row r="2901" spans="2:8" x14ac:dyDescent="0.25">
      <c r="B2901" s="192">
        <f t="shared" si="234"/>
        <v>43221.749999992971</v>
      </c>
      <c r="C2901" s="16">
        <f t="shared" si="230"/>
        <v>5</v>
      </c>
      <c r="D2901" s="16">
        <f t="shared" si="231"/>
        <v>2</v>
      </c>
      <c r="E2901" s="16">
        <f t="shared" si="232"/>
        <v>1</v>
      </c>
      <c r="F2901" s="16">
        <f t="shared" si="233"/>
        <v>18</v>
      </c>
      <c r="G2901" s="195">
        <v>2899</v>
      </c>
      <c r="H2901" s="193">
        <v>7.4042139000000007E-2</v>
      </c>
    </row>
    <row r="2902" spans="2:8" x14ac:dyDescent="0.25">
      <c r="B2902" s="192">
        <f t="shared" si="234"/>
        <v>43221.791666659636</v>
      </c>
      <c r="C2902" s="16">
        <f t="shared" si="230"/>
        <v>5</v>
      </c>
      <c r="D2902" s="16">
        <f t="shared" si="231"/>
        <v>2</v>
      </c>
      <c r="E2902" s="16">
        <f t="shared" si="232"/>
        <v>1</v>
      </c>
      <c r="F2902" s="16">
        <f t="shared" si="233"/>
        <v>19</v>
      </c>
      <c r="G2902" s="195">
        <v>2900</v>
      </c>
      <c r="H2902" s="193">
        <v>8.2661569999999997E-3</v>
      </c>
    </row>
    <row r="2903" spans="2:8" x14ac:dyDescent="0.25">
      <c r="B2903" s="192">
        <f t="shared" si="234"/>
        <v>43221.8333333263</v>
      </c>
      <c r="C2903" s="16">
        <f t="shared" si="230"/>
        <v>5</v>
      </c>
      <c r="D2903" s="16">
        <f t="shared" si="231"/>
        <v>2</v>
      </c>
      <c r="E2903" s="16">
        <f t="shared" si="232"/>
        <v>1</v>
      </c>
      <c r="F2903" s="16">
        <f t="shared" si="233"/>
        <v>20</v>
      </c>
      <c r="G2903" s="195">
        <v>2901</v>
      </c>
      <c r="H2903" s="193">
        <v>0</v>
      </c>
    </row>
    <row r="2904" spans="2:8" x14ac:dyDescent="0.25">
      <c r="B2904" s="192">
        <f t="shared" si="234"/>
        <v>43221.874999992964</v>
      </c>
      <c r="C2904" s="16">
        <f t="shared" si="230"/>
        <v>5</v>
      </c>
      <c r="D2904" s="16">
        <f t="shared" si="231"/>
        <v>2</v>
      </c>
      <c r="E2904" s="16">
        <f t="shared" si="232"/>
        <v>1</v>
      </c>
      <c r="F2904" s="16">
        <f t="shared" si="233"/>
        <v>21</v>
      </c>
      <c r="G2904" s="195">
        <v>2902</v>
      </c>
      <c r="H2904" s="193">
        <v>0</v>
      </c>
    </row>
    <row r="2905" spans="2:8" x14ac:dyDescent="0.25">
      <c r="B2905" s="192">
        <f t="shared" si="234"/>
        <v>43221.916666659628</v>
      </c>
      <c r="C2905" s="16">
        <f t="shared" si="230"/>
        <v>5</v>
      </c>
      <c r="D2905" s="16">
        <f t="shared" si="231"/>
        <v>2</v>
      </c>
      <c r="E2905" s="16">
        <f t="shared" si="232"/>
        <v>1</v>
      </c>
      <c r="F2905" s="16">
        <f t="shared" si="233"/>
        <v>22</v>
      </c>
      <c r="G2905" s="195">
        <v>2903</v>
      </c>
      <c r="H2905" s="193">
        <v>0</v>
      </c>
    </row>
    <row r="2906" spans="2:8" x14ac:dyDescent="0.25">
      <c r="B2906" s="192">
        <f t="shared" si="234"/>
        <v>43221.958333326293</v>
      </c>
      <c r="C2906" s="16">
        <f t="shared" si="230"/>
        <v>5</v>
      </c>
      <c r="D2906" s="16">
        <f t="shared" si="231"/>
        <v>2</v>
      </c>
      <c r="E2906" s="16">
        <f t="shared" si="232"/>
        <v>1</v>
      </c>
      <c r="F2906" s="16">
        <f t="shared" si="233"/>
        <v>23</v>
      </c>
      <c r="G2906" s="195">
        <v>2904</v>
      </c>
      <c r="H2906" s="193">
        <v>0</v>
      </c>
    </row>
    <row r="2907" spans="2:8" x14ac:dyDescent="0.25">
      <c r="B2907" s="192">
        <f t="shared" si="234"/>
        <v>43221.999999992957</v>
      </c>
      <c r="C2907" s="16">
        <f t="shared" si="230"/>
        <v>5</v>
      </c>
      <c r="D2907" s="16">
        <f t="shared" si="231"/>
        <v>3</v>
      </c>
      <c r="E2907" s="16">
        <f t="shared" si="232"/>
        <v>1</v>
      </c>
      <c r="F2907" s="16">
        <f t="shared" si="233"/>
        <v>0</v>
      </c>
      <c r="G2907" s="195">
        <v>2905</v>
      </c>
      <c r="H2907" s="193">
        <v>0</v>
      </c>
    </row>
    <row r="2908" spans="2:8" x14ac:dyDescent="0.25">
      <c r="B2908" s="192">
        <f t="shared" si="234"/>
        <v>43222.041666659621</v>
      </c>
      <c r="C2908" s="16">
        <f t="shared" si="230"/>
        <v>5</v>
      </c>
      <c r="D2908" s="16">
        <f t="shared" si="231"/>
        <v>3</v>
      </c>
      <c r="E2908" s="16">
        <f t="shared" si="232"/>
        <v>1</v>
      </c>
      <c r="F2908" s="16">
        <f t="shared" si="233"/>
        <v>1</v>
      </c>
      <c r="G2908" s="195">
        <v>2906</v>
      </c>
      <c r="H2908" s="193">
        <v>0</v>
      </c>
    </row>
    <row r="2909" spans="2:8" x14ac:dyDescent="0.25">
      <c r="B2909" s="192">
        <f t="shared" si="234"/>
        <v>43222.083333326285</v>
      </c>
      <c r="C2909" s="16">
        <f t="shared" si="230"/>
        <v>5</v>
      </c>
      <c r="D2909" s="16">
        <f t="shared" si="231"/>
        <v>3</v>
      </c>
      <c r="E2909" s="16">
        <f t="shared" si="232"/>
        <v>1</v>
      </c>
      <c r="F2909" s="16">
        <f t="shared" si="233"/>
        <v>2</v>
      </c>
      <c r="G2909" s="195">
        <v>2907</v>
      </c>
      <c r="H2909" s="193">
        <v>0</v>
      </c>
    </row>
    <row r="2910" spans="2:8" x14ac:dyDescent="0.25">
      <c r="B2910" s="192">
        <f t="shared" si="234"/>
        <v>43222.12499999295</v>
      </c>
      <c r="C2910" s="16">
        <f t="shared" si="230"/>
        <v>5</v>
      </c>
      <c r="D2910" s="16">
        <f t="shared" si="231"/>
        <v>3</v>
      </c>
      <c r="E2910" s="16">
        <f t="shared" si="232"/>
        <v>1</v>
      </c>
      <c r="F2910" s="16">
        <f t="shared" si="233"/>
        <v>3</v>
      </c>
      <c r="G2910" s="195">
        <v>2908</v>
      </c>
      <c r="H2910" s="193">
        <v>0</v>
      </c>
    </row>
    <row r="2911" spans="2:8" x14ac:dyDescent="0.25">
      <c r="B2911" s="192">
        <f t="shared" si="234"/>
        <v>43222.166666659614</v>
      </c>
      <c r="C2911" s="16">
        <f t="shared" si="230"/>
        <v>5</v>
      </c>
      <c r="D2911" s="16">
        <f t="shared" si="231"/>
        <v>3</v>
      </c>
      <c r="E2911" s="16">
        <f t="shared" si="232"/>
        <v>1</v>
      </c>
      <c r="F2911" s="16">
        <f t="shared" si="233"/>
        <v>4</v>
      </c>
      <c r="G2911" s="195">
        <v>2909</v>
      </c>
      <c r="H2911" s="193">
        <v>0</v>
      </c>
    </row>
    <row r="2912" spans="2:8" x14ac:dyDescent="0.25">
      <c r="B2912" s="192">
        <f t="shared" si="234"/>
        <v>43222.208333326278</v>
      </c>
      <c r="C2912" s="16">
        <f t="shared" si="230"/>
        <v>5</v>
      </c>
      <c r="D2912" s="16">
        <f t="shared" si="231"/>
        <v>3</v>
      </c>
      <c r="E2912" s="16">
        <f t="shared" si="232"/>
        <v>1</v>
      </c>
      <c r="F2912" s="16">
        <f t="shared" si="233"/>
        <v>5</v>
      </c>
      <c r="G2912" s="195">
        <v>2910</v>
      </c>
      <c r="H2912" s="193">
        <v>2.3706439999999999E-2</v>
      </c>
    </row>
    <row r="2913" spans="2:8" x14ac:dyDescent="0.25">
      <c r="B2913" s="192">
        <f t="shared" si="234"/>
        <v>43222.249999992942</v>
      </c>
      <c r="C2913" s="16">
        <f t="shared" si="230"/>
        <v>5</v>
      </c>
      <c r="D2913" s="16">
        <f t="shared" si="231"/>
        <v>3</v>
      </c>
      <c r="E2913" s="16">
        <f t="shared" si="232"/>
        <v>1</v>
      </c>
      <c r="F2913" s="16">
        <f t="shared" si="233"/>
        <v>6</v>
      </c>
      <c r="G2913" s="195">
        <v>2911</v>
      </c>
      <c r="H2913" s="193">
        <v>0.10687163099999999</v>
      </c>
    </row>
    <row r="2914" spans="2:8" x14ac:dyDescent="0.25">
      <c r="B2914" s="192">
        <f t="shared" si="234"/>
        <v>43222.291666659607</v>
      </c>
      <c r="C2914" s="16">
        <f t="shared" si="230"/>
        <v>5</v>
      </c>
      <c r="D2914" s="16">
        <f t="shared" si="231"/>
        <v>3</v>
      </c>
      <c r="E2914" s="16">
        <f t="shared" si="232"/>
        <v>1</v>
      </c>
      <c r="F2914" s="16">
        <f t="shared" si="233"/>
        <v>7</v>
      </c>
      <c r="G2914" s="195">
        <v>2912</v>
      </c>
      <c r="H2914" s="193">
        <v>0.26242203600000003</v>
      </c>
    </row>
    <row r="2915" spans="2:8" x14ac:dyDescent="0.25">
      <c r="B2915" s="192">
        <f t="shared" si="234"/>
        <v>43222.333333326271</v>
      </c>
      <c r="C2915" s="16">
        <f t="shared" si="230"/>
        <v>5</v>
      </c>
      <c r="D2915" s="16">
        <f t="shared" si="231"/>
        <v>3</v>
      </c>
      <c r="E2915" s="16">
        <f t="shared" si="232"/>
        <v>1</v>
      </c>
      <c r="F2915" s="16">
        <f t="shared" si="233"/>
        <v>8</v>
      </c>
      <c r="G2915" s="195">
        <v>2913</v>
      </c>
      <c r="H2915" s="193">
        <v>0.44171845399999998</v>
      </c>
    </row>
    <row r="2916" spans="2:8" x14ac:dyDescent="0.25">
      <c r="B2916" s="192">
        <f t="shared" si="234"/>
        <v>43222.374999992935</v>
      </c>
      <c r="C2916" s="16">
        <f t="shared" si="230"/>
        <v>5</v>
      </c>
      <c r="D2916" s="16">
        <f t="shared" si="231"/>
        <v>3</v>
      </c>
      <c r="E2916" s="16">
        <f t="shared" si="232"/>
        <v>1</v>
      </c>
      <c r="F2916" s="16">
        <f t="shared" si="233"/>
        <v>9</v>
      </c>
      <c r="G2916" s="195">
        <v>2914</v>
      </c>
      <c r="H2916" s="193">
        <v>0.58451930100000005</v>
      </c>
    </row>
    <row r="2917" spans="2:8" x14ac:dyDescent="0.25">
      <c r="B2917" s="192">
        <f t="shared" si="234"/>
        <v>43222.416666659599</v>
      </c>
      <c r="C2917" s="16">
        <f t="shared" si="230"/>
        <v>5</v>
      </c>
      <c r="D2917" s="16">
        <f t="shared" si="231"/>
        <v>3</v>
      </c>
      <c r="E2917" s="16">
        <f t="shared" si="232"/>
        <v>1</v>
      </c>
      <c r="F2917" s="16">
        <f t="shared" si="233"/>
        <v>10</v>
      </c>
      <c r="G2917" s="195">
        <v>2915</v>
      </c>
      <c r="H2917" s="193">
        <v>0.66550755100000003</v>
      </c>
    </row>
    <row r="2918" spans="2:8" x14ac:dyDescent="0.25">
      <c r="B2918" s="192">
        <f t="shared" si="234"/>
        <v>43222.458333326264</v>
      </c>
      <c r="C2918" s="16">
        <f t="shared" si="230"/>
        <v>5</v>
      </c>
      <c r="D2918" s="16">
        <f t="shared" si="231"/>
        <v>3</v>
      </c>
      <c r="E2918" s="16">
        <f t="shared" si="232"/>
        <v>1</v>
      </c>
      <c r="F2918" s="16">
        <f t="shared" si="233"/>
        <v>11</v>
      </c>
      <c r="G2918" s="195">
        <v>2916</v>
      </c>
      <c r="H2918" s="193">
        <v>0.69010702499999999</v>
      </c>
    </row>
    <row r="2919" spans="2:8" x14ac:dyDescent="0.25">
      <c r="B2919" s="192">
        <f t="shared" si="234"/>
        <v>43222.499999992928</v>
      </c>
      <c r="C2919" s="16">
        <f t="shared" si="230"/>
        <v>5</v>
      </c>
      <c r="D2919" s="16">
        <f t="shared" si="231"/>
        <v>3</v>
      </c>
      <c r="E2919" s="16">
        <f t="shared" si="232"/>
        <v>1</v>
      </c>
      <c r="F2919" s="16">
        <f t="shared" si="233"/>
        <v>12</v>
      </c>
      <c r="G2919" s="195">
        <v>2917</v>
      </c>
      <c r="H2919" s="193">
        <v>0.68669912799999999</v>
      </c>
    </row>
    <row r="2920" spans="2:8" x14ac:dyDescent="0.25">
      <c r="B2920" s="192">
        <f t="shared" si="234"/>
        <v>43222.541666659592</v>
      </c>
      <c r="C2920" s="16">
        <f t="shared" si="230"/>
        <v>5</v>
      </c>
      <c r="D2920" s="16">
        <f t="shared" si="231"/>
        <v>3</v>
      </c>
      <c r="E2920" s="16">
        <f t="shared" si="232"/>
        <v>1</v>
      </c>
      <c r="F2920" s="16">
        <f t="shared" si="233"/>
        <v>13</v>
      </c>
      <c r="G2920" s="195">
        <v>2918</v>
      </c>
      <c r="H2920" s="193">
        <v>0.62442282699999996</v>
      </c>
    </row>
    <row r="2921" spans="2:8" x14ac:dyDescent="0.25">
      <c r="B2921" s="192">
        <f t="shared" si="234"/>
        <v>43222.583333326256</v>
      </c>
      <c r="C2921" s="16">
        <f t="shared" si="230"/>
        <v>5</v>
      </c>
      <c r="D2921" s="16">
        <f t="shared" si="231"/>
        <v>3</v>
      </c>
      <c r="E2921" s="16">
        <f t="shared" si="232"/>
        <v>1</v>
      </c>
      <c r="F2921" s="16">
        <f t="shared" si="233"/>
        <v>14</v>
      </c>
      <c r="G2921" s="195">
        <v>2919</v>
      </c>
      <c r="H2921" s="193">
        <v>0.55172844799999998</v>
      </c>
    </row>
    <row r="2922" spans="2:8" x14ac:dyDescent="0.25">
      <c r="B2922" s="192">
        <f t="shared" si="234"/>
        <v>43222.62499999292</v>
      </c>
      <c r="C2922" s="16">
        <f t="shared" si="230"/>
        <v>5</v>
      </c>
      <c r="D2922" s="16">
        <f t="shared" si="231"/>
        <v>3</v>
      </c>
      <c r="E2922" s="16">
        <f t="shared" si="232"/>
        <v>1</v>
      </c>
      <c r="F2922" s="16">
        <f t="shared" si="233"/>
        <v>15</v>
      </c>
      <c r="G2922" s="195">
        <v>2920</v>
      </c>
      <c r="H2922" s="193">
        <v>0.46116583999999999</v>
      </c>
    </row>
    <row r="2923" spans="2:8" x14ac:dyDescent="0.25">
      <c r="B2923" s="192">
        <f t="shared" si="234"/>
        <v>43222.666666659585</v>
      </c>
      <c r="C2923" s="16">
        <f t="shared" si="230"/>
        <v>5</v>
      </c>
      <c r="D2923" s="16">
        <f t="shared" si="231"/>
        <v>3</v>
      </c>
      <c r="E2923" s="16">
        <f t="shared" si="232"/>
        <v>1</v>
      </c>
      <c r="F2923" s="16">
        <f t="shared" si="233"/>
        <v>16</v>
      </c>
      <c r="G2923" s="195">
        <v>2921</v>
      </c>
      <c r="H2923" s="193">
        <v>0.32764795299999999</v>
      </c>
    </row>
    <row r="2924" spans="2:8" x14ac:dyDescent="0.25">
      <c r="B2924" s="192">
        <f t="shared" si="234"/>
        <v>43222.708333326249</v>
      </c>
      <c r="C2924" s="16">
        <f t="shared" si="230"/>
        <v>5</v>
      </c>
      <c r="D2924" s="16">
        <f t="shared" si="231"/>
        <v>3</v>
      </c>
      <c r="E2924" s="16">
        <f t="shared" si="232"/>
        <v>1</v>
      </c>
      <c r="F2924" s="16">
        <f t="shared" si="233"/>
        <v>17</v>
      </c>
      <c r="G2924" s="195">
        <v>2922</v>
      </c>
      <c r="H2924" s="193">
        <v>0.18823480100000001</v>
      </c>
    </row>
    <row r="2925" spans="2:8" x14ac:dyDescent="0.25">
      <c r="B2925" s="192">
        <f t="shared" si="234"/>
        <v>43222.749999992913</v>
      </c>
      <c r="C2925" s="16">
        <f t="shared" si="230"/>
        <v>5</v>
      </c>
      <c r="D2925" s="16">
        <f t="shared" si="231"/>
        <v>3</v>
      </c>
      <c r="E2925" s="16">
        <f t="shared" si="232"/>
        <v>1</v>
      </c>
      <c r="F2925" s="16">
        <f t="shared" si="233"/>
        <v>18</v>
      </c>
      <c r="G2925" s="195">
        <v>2923</v>
      </c>
      <c r="H2925" s="193">
        <v>6.8244648000000005E-2</v>
      </c>
    </row>
    <row r="2926" spans="2:8" x14ac:dyDescent="0.25">
      <c r="B2926" s="192">
        <f t="shared" si="234"/>
        <v>43222.791666659577</v>
      </c>
      <c r="C2926" s="16">
        <f t="shared" si="230"/>
        <v>5</v>
      </c>
      <c r="D2926" s="16">
        <f t="shared" si="231"/>
        <v>3</v>
      </c>
      <c r="E2926" s="16">
        <f t="shared" si="232"/>
        <v>1</v>
      </c>
      <c r="F2926" s="16">
        <f t="shared" si="233"/>
        <v>19</v>
      </c>
      <c r="G2926" s="195">
        <v>2924</v>
      </c>
      <c r="H2926" s="193">
        <v>7.2034450000000002E-3</v>
      </c>
    </row>
    <row r="2927" spans="2:8" x14ac:dyDescent="0.25">
      <c r="B2927" s="192">
        <f t="shared" si="234"/>
        <v>43222.833333326242</v>
      </c>
      <c r="C2927" s="16">
        <f t="shared" si="230"/>
        <v>5</v>
      </c>
      <c r="D2927" s="16">
        <f t="shared" si="231"/>
        <v>3</v>
      </c>
      <c r="E2927" s="16">
        <f t="shared" si="232"/>
        <v>1</v>
      </c>
      <c r="F2927" s="16">
        <f t="shared" si="233"/>
        <v>20</v>
      </c>
      <c r="G2927" s="195">
        <v>2925</v>
      </c>
      <c r="H2927" s="193">
        <v>0</v>
      </c>
    </row>
    <row r="2928" spans="2:8" x14ac:dyDescent="0.25">
      <c r="B2928" s="192">
        <f t="shared" si="234"/>
        <v>43222.874999992906</v>
      </c>
      <c r="C2928" s="16">
        <f t="shared" si="230"/>
        <v>5</v>
      </c>
      <c r="D2928" s="16">
        <f t="shared" si="231"/>
        <v>3</v>
      </c>
      <c r="E2928" s="16">
        <f t="shared" si="232"/>
        <v>1</v>
      </c>
      <c r="F2928" s="16">
        <f t="shared" si="233"/>
        <v>21</v>
      </c>
      <c r="G2928" s="195">
        <v>2926</v>
      </c>
      <c r="H2928" s="193">
        <v>0</v>
      </c>
    </row>
    <row r="2929" spans="2:8" x14ac:dyDescent="0.25">
      <c r="B2929" s="192">
        <f t="shared" si="234"/>
        <v>43222.91666665957</v>
      </c>
      <c r="C2929" s="16">
        <f t="shared" si="230"/>
        <v>5</v>
      </c>
      <c r="D2929" s="16">
        <f t="shared" si="231"/>
        <v>3</v>
      </c>
      <c r="E2929" s="16">
        <f t="shared" si="232"/>
        <v>1</v>
      </c>
      <c r="F2929" s="16">
        <f t="shared" si="233"/>
        <v>22</v>
      </c>
      <c r="G2929" s="195">
        <v>2927</v>
      </c>
      <c r="H2929" s="193">
        <v>0</v>
      </c>
    </row>
    <row r="2930" spans="2:8" x14ac:dyDescent="0.25">
      <c r="B2930" s="192">
        <f t="shared" si="234"/>
        <v>43222.958333326234</v>
      </c>
      <c r="C2930" s="16">
        <f t="shared" si="230"/>
        <v>5</v>
      </c>
      <c r="D2930" s="16">
        <f t="shared" si="231"/>
        <v>3</v>
      </c>
      <c r="E2930" s="16">
        <f t="shared" si="232"/>
        <v>1</v>
      </c>
      <c r="F2930" s="16">
        <f t="shared" si="233"/>
        <v>23</v>
      </c>
      <c r="G2930" s="195">
        <v>2928</v>
      </c>
      <c r="H2930" s="193">
        <v>0</v>
      </c>
    </row>
    <row r="2931" spans="2:8" x14ac:dyDescent="0.25">
      <c r="B2931" s="192">
        <f t="shared" si="234"/>
        <v>43222.999999992899</v>
      </c>
      <c r="C2931" s="16">
        <f t="shared" si="230"/>
        <v>5</v>
      </c>
      <c r="D2931" s="16">
        <f t="shared" si="231"/>
        <v>4</v>
      </c>
      <c r="E2931" s="16">
        <f t="shared" si="232"/>
        <v>1</v>
      </c>
      <c r="F2931" s="16">
        <f t="shared" si="233"/>
        <v>0</v>
      </c>
      <c r="G2931" s="195">
        <v>2929</v>
      </c>
      <c r="H2931" s="193">
        <v>0</v>
      </c>
    </row>
    <row r="2932" spans="2:8" x14ac:dyDescent="0.25">
      <c r="B2932" s="192">
        <f t="shared" si="234"/>
        <v>43223.041666659563</v>
      </c>
      <c r="C2932" s="16">
        <f t="shared" si="230"/>
        <v>5</v>
      </c>
      <c r="D2932" s="16">
        <f t="shared" si="231"/>
        <v>4</v>
      </c>
      <c r="E2932" s="16">
        <f t="shared" si="232"/>
        <v>1</v>
      </c>
      <c r="F2932" s="16">
        <f t="shared" si="233"/>
        <v>1</v>
      </c>
      <c r="G2932" s="195">
        <v>2930</v>
      </c>
      <c r="H2932" s="193">
        <v>0</v>
      </c>
    </row>
    <row r="2933" spans="2:8" x14ac:dyDescent="0.25">
      <c r="B2933" s="192">
        <f t="shared" si="234"/>
        <v>43223.083333326227</v>
      </c>
      <c r="C2933" s="16">
        <f t="shared" si="230"/>
        <v>5</v>
      </c>
      <c r="D2933" s="16">
        <f t="shared" si="231"/>
        <v>4</v>
      </c>
      <c r="E2933" s="16">
        <f t="shared" si="232"/>
        <v>1</v>
      </c>
      <c r="F2933" s="16">
        <f t="shared" si="233"/>
        <v>2</v>
      </c>
      <c r="G2933" s="195">
        <v>2931</v>
      </c>
      <c r="H2933" s="193">
        <v>0</v>
      </c>
    </row>
    <row r="2934" spans="2:8" x14ac:dyDescent="0.25">
      <c r="B2934" s="192">
        <f t="shared" si="234"/>
        <v>43223.124999992891</v>
      </c>
      <c r="C2934" s="16">
        <f t="shared" si="230"/>
        <v>5</v>
      </c>
      <c r="D2934" s="16">
        <f t="shared" si="231"/>
        <v>4</v>
      </c>
      <c r="E2934" s="16">
        <f t="shared" si="232"/>
        <v>1</v>
      </c>
      <c r="F2934" s="16">
        <f t="shared" si="233"/>
        <v>3</v>
      </c>
      <c r="G2934" s="195">
        <v>2932</v>
      </c>
      <c r="H2934" s="193">
        <v>0</v>
      </c>
    </row>
    <row r="2935" spans="2:8" x14ac:dyDescent="0.25">
      <c r="B2935" s="192">
        <f t="shared" si="234"/>
        <v>43223.166666659556</v>
      </c>
      <c r="C2935" s="16">
        <f t="shared" si="230"/>
        <v>5</v>
      </c>
      <c r="D2935" s="16">
        <f t="shared" si="231"/>
        <v>4</v>
      </c>
      <c r="E2935" s="16">
        <f t="shared" si="232"/>
        <v>1</v>
      </c>
      <c r="F2935" s="16">
        <f t="shared" si="233"/>
        <v>4</v>
      </c>
      <c r="G2935" s="195">
        <v>2933</v>
      </c>
      <c r="H2935" s="193">
        <v>0</v>
      </c>
    </row>
    <row r="2936" spans="2:8" x14ac:dyDescent="0.25">
      <c r="B2936" s="192">
        <f t="shared" si="234"/>
        <v>43223.20833332622</v>
      </c>
      <c r="C2936" s="16">
        <f t="shared" si="230"/>
        <v>5</v>
      </c>
      <c r="D2936" s="16">
        <f t="shared" si="231"/>
        <v>4</v>
      </c>
      <c r="E2936" s="16">
        <f t="shared" si="232"/>
        <v>1</v>
      </c>
      <c r="F2936" s="16">
        <f t="shared" si="233"/>
        <v>5</v>
      </c>
      <c r="G2936" s="195">
        <v>2934</v>
      </c>
      <c r="H2936" s="193">
        <v>1.9028310999999999E-2</v>
      </c>
    </row>
    <row r="2937" spans="2:8" x14ac:dyDescent="0.25">
      <c r="B2937" s="192">
        <f t="shared" si="234"/>
        <v>43223.249999992884</v>
      </c>
      <c r="C2937" s="16">
        <f t="shared" si="230"/>
        <v>5</v>
      </c>
      <c r="D2937" s="16">
        <f t="shared" si="231"/>
        <v>4</v>
      </c>
      <c r="E2937" s="16">
        <f t="shared" si="232"/>
        <v>1</v>
      </c>
      <c r="F2937" s="16">
        <f t="shared" si="233"/>
        <v>6</v>
      </c>
      <c r="G2937" s="195">
        <v>2935</v>
      </c>
      <c r="H2937" s="193">
        <v>9.0807898999999997E-2</v>
      </c>
    </row>
    <row r="2938" spans="2:8" x14ac:dyDescent="0.25">
      <c r="B2938" s="192">
        <f t="shared" si="234"/>
        <v>43223.291666659548</v>
      </c>
      <c r="C2938" s="16">
        <f t="shared" si="230"/>
        <v>5</v>
      </c>
      <c r="D2938" s="16">
        <f t="shared" si="231"/>
        <v>4</v>
      </c>
      <c r="E2938" s="16">
        <f t="shared" si="232"/>
        <v>1</v>
      </c>
      <c r="F2938" s="16">
        <f t="shared" si="233"/>
        <v>7</v>
      </c>
      <c r="G2938" s="195">
        <v>2936</v>
      </c>
      <c r="H2938" s="193">
        <v>0.22140634000000001</v>
      </c>
    </row>
    <row r="2939" spans="2:8" x14ac:dyDescent="0.25">
      <c r="B2939" s="192">
        <f t="shared" si="234"/>
        <v>43223.333333326213</v>
      </c>
      <c r="C2939" s="16">
        <f t="shared" si="230"/>
        <v>5</v>
      </c>
      <c r="D2939" s="16">
        <f t="shared" si="231"/>
        <v>4</v>
      </c>
      <c r="E2939" s="16">
        <f t="shared" si="232"/>
        <v>1</v>
      </c>
      <c r="F2939" s="16">
        <f t="shared" si="233"/>
        <v>8</v>
      </c>
      <c r="G2939" s="195">
        <v>2937</v>
      </c>
      <c r="H2939" s="193">
        <v>0.375659564</v>
      </c>
    </row>
    <row r="2940" spans="2:8" x14ac:dyDescent="0.25">
      <c r="B2940" s="192">
        <f t="shared" si="234"/>
        <v>43223.374999992877</v>
      </c>
      <c r="C2940" s="16">
        <f t="shared" si="230"/>
        <v>5</v>
      </c>
      <c r="D2940" s="16">
        <f t="shared" si="231"/>
        <v>4</v>
      </c>
      <c r="E2940" s="16">
        <f t="shared" si="232"/>
        <v>1</v>
      </c>
      <c r="F2940" s="16">
        <f t="shared" si="233"/>
        <v>9</v>
      </c>
      <c r="G2940" s="195">
        <v>2938</v>
      </c>
      <c r="H2940" s="193">
        <v>0.49892733</v>
      </c>
    </row>
    <row r="2941" spans="2:8" x14ac:dyDescent="0.25">
      <c r="B2941" s="192">
        <f t="shared" si="234"/>
        <v>43223.416666659541</v>
      </c>
      <c r="C2941" s="16">
        <f t="shared" si="230"/>
        <v>5</v>
      </c>
      <c r="D2941" s="16">
        <f t="shared" si="231"/>
        <v>4</v>
      </c>
      <c r="E2941" s="16">
        <f t="shared" si="232"/>
        <v>1</v>
      </c>
      <c r="F2941" s="16">
        <f t="shared" si="233"/>
        <v>10</v>
      </c>
      <c r="G2941" s="195">
        <v>2939</v>
      </c>
      <c r="H2941" s="193">
        <v>0.56709473200000005</v>
      </c>
    </row>
    <row r="2942" spans="2:8" x14ac:dyDescent="0.25">
      <c r="B2942" s="192">
        <f t="shared" si="234"/>
        <v>43223.458333326205</v>
      </c>
      <c r="C2942" s="16">
        <f t="shared" si="230"/>
        <v>5</v>
      </c>
      <c r="D2942" s="16">
        <f t="shared" si="231"/>
        <v>4</v>
      </c>
      <c r="E2942" s="16">
        <f t="shared" si="232"/>
        <v>1</v>
      </c>
      <c r="F2942" s="16">
        <f t="shared" si="233"/>
        <v>11</v>
      </c>
      <c r="G2942" s="195">
        <v>2940</v>
      </c>
      <c r="H2942" s="193">
        <v>0.59844857399999996</v>
      </c>
    </row>
    <row r="2943" spans="2:8" x14ac:dyDescent="0.25">
      <c r="B2943" s="192">
        <f t="shared" si="234"/>
        <v>43223.49999999287</v>
      </c>
      <c r="C2943" s="16">
        <f t="shared" si="230"/>
        <v>5</v>
      </c>
      <c r="D2943" s="16">
        <f t="shared" si="231"/>
        <v>4</v>
      </c>
      <c r="E2943" s="16">
        <f t="shared" si="232"/>
        <v>1</v>
      </c>
      <c r="F2943" s="16">
        <f t="shared" si="233"/>
        <v>12</v>
      </c>
      <c r="G2943" s="195">
        <v>2941</v>
      </c>
      <c r="H2943" s="193">
        <v>0.60563083299999998</v>
      </c>
    </row>
    <row r="2944" spans="2:8" x14ac:dyDescent="0.25">
      <c r="B2944" s="192">
        <f t="shared" si="234"/>
        <v>43223.541666659534</v>
      </c>
      <c r="C2944" s="16">
        <f t="shared" si="230"/>
        <v>5</v>
      </c>
      <c r="D2944" s="16">
        <f t="shared" si="231"/>
        <v>4</v>
      </c>
      <c r="E2944" s="16">
        <f t="shared" si="232"/>
        <v>1</v>
      </c>
      <c r="F2944" s="16">
        <f t="shared" si="233"/>
        <v>13</v>
      </c>
      <c r="G2944" s="195">
        <v>2942</v>
      </c>
      <c r="H2944" s="193">
        <v>0.55717003799999998</v>
      </c>
    </row>
    <row r="2945" spans="2:8" x14ac:dyDescent="0.25">
      <c r="B2945" s="192">
        <f t="shared" si="234"/>
        <v>43223.583333326198</v>
      </c>
      <c r="C2945" s="16">
        <f t="shared" si="230"/>
        <v>5</v>
      </c>
      <c r="D2945" s="16">
        <f t="shared" si="231"/>
        <v>4</v>
      </c>
      <c r="E2945" s="16">
        <f t="shared" si="232"/>
        <v>1</v>
      </c>
      <c r="F2945" s="16">
        <f t="shared" si="233"/>
        <v>14</v>
      </c>
      <c r="G2945" s="195">
        <v>2943</v>
      </c>
      <c r="H2945" s="193">
        <v>0.50320906399999998</v>
      </c>
    </row>
    <row r="2946" spans="2:8" x14ac:dyDescent="0.25">
      <c r="B2946" s="192">
        <f t="shared" si="234"/>
        <v>43223.624999992862</v>
      </c>
      <c r="C2946" s="16">
        <f t="shared" si="230"/>
        <v>5</v>
      </c>
      <c r="D2946" s="16">
        <f t="shared" si="231"/>
        <v>4</v>
      </c>
      <c r="E2946" s="16">
        <f t="shared" si="232"/>
        <v>1</v>
      </c>
      <c r="F2946" s="16">
        <f t="shared" si="233"/>
        <v>15</v>
      </c>
      <c r="G2946" s="195">
        <v>2944</v>
      </c>
      <c r="H2946" s="193">
        <v>0.41072251399999998</v>
      </c>
    </row>
    <row r="2947" spans="2:8" x14ac:dyDescent="0.25">
      <c r="B2947" s="192">
        <f t="shared" si="234"/>
        <v>43223.666666659527</v>
      </c>
      <c r="C2947" s="16">
        <f t="shared" si="230"/>
        <v>5</v>
      </c>
      <c r="D2947" s="16">
        <f t="shared" si="231"/>
        <v>4</v>
      </c>
      <c r="E2947" s="16">
        <f t="shared" si="232"/>
        <v>1</v>
      </c>
      <c r="F2947" s="16">
        <f t="shared" si="233"/>
        <v>16</v>
      </c>
      <c r="G2947" s="195">
        <v>2945</v>
      </c>
      <c r="H2947" s="193">
        <v>0.29633641300000002</v>
      </c>
    </row>
    <row r="2948" spans="2:8" x14ac:dyDescent="0.25">
      <c r="B2948" s="192">
        <f t="shared" si="234"/>
        <v>43223.708333326191</v>
      </c>
      <c r="C2948" s="16">
        <f t="shared" ref="C2948:C3011" si="235">MONTH(B2948)</f>
        <v>5</v>
      </c>
      <c r="D2948" s="16">
        <f t="shared" ref="D2948:D3011" si="236">WEEKDAY(B2948,2)</f>
        <v>4</v>
      </c>
      <c r="E2948" s="16">
        <f t="shared" ref="E2948:E3011" si="237">IF(D2948&lt;6,1,2)</f>
        <v>1</v>
      </c>
      <c r="F2948" s="16">
        <f t="shared" ref="F2948:F3011" si="238">HOUR(B2948)</f>
        <v>17</v>
      </c>
      <c r="G2948" s="195">
        <v>2946</v>
      </c>
      <c r="H2948" s="193">
        <v>0.18132256899999999</v>
      </c>
    </row>
    <row r="2949" spans="2:8" x14ac:dyDescent="0.25">
      <c r="B2949" s="192">
        <f t="shared" ref="B2949:B3012" si="239">B2948+1/24</f>
        <v>43223.749999992855</v>
      </c>
      <c r="C2949" s="16">
        <f t="shared" si="235"/>
        <v>5</v>
      </c>
      <c r="D2949" s="16">
        <f t="shared" si="236"/>
        <v>4</v>
      </c>
      <c r="E2949" s="16">
        <f t="shared" si="237"/>
        <v>1</v>
      </c>
      <c r="F2949" s="16">
        <f t="shared" si="238"/>
        <v>18</v>
      </c>
      <c r="G2949" s="195">
        <v>2947</v>
      </c>
      <c r="H2949" s="193">
        <v>6.6390234000000006E-2</v>
      </c>
    </row>
    <row r="2950" spans="2:8" x14ac:dyDescent="0.25">
      <c r="B2950" s="192">
        <f t="shared" si="239"/>
        <v>43223.791666659519</v>
      </c>
      <c r="C2950" s="16">
        <f t="shared" si="235"/>
        <v>5</v>
      </c>
      <c r="D2950" s="16">
        <f t="shared" si="236"/>
        <v>4</v>
      </c>
      <c r="E2950" s="16">
        <f t="shared" si="237"/>
        <v>1</v>
      </c>
      <c r="F2950" s="16">
        <f t="shared" si="238"/>
        <v>19</v>
      </c>
      <c r="G2950" s="195">
        <v>2948</v>
      </c>
      <c r="H2950" s="193">
        <v>8.0508909999999993E-3</v>
      </c>
    </row>
    <row r="2951" spans="2:8" x14ac:dyDescent="0.25">
      <c r="B2951" s="192">
        <f t="shared" si="239"/>
        <v>43223.833333326183</v>
      </c>
      <c r="C2951" s="16">
        <f t="shared" si="235"/>
        <v>5</v>
      </c>
      <c r="D2951" s="16">
        <f t="shared" si="236"/>
        <v>4</v>
      </c>
      <c r="E2951" s="16">
        <f t="shared" si="237"/>
        <v>1</v>
      </c>
      <c r="F2951" s="16">
        <f t="shared" si="238"/>
        <v>20</v>
      </c>
      <c r="G2951" s="195">
        <v>2949</v>
      </c>
      <c r="H2951" s="193">
        <v>0</v>
      </c>
    </row>
    <row r="2952" spans="2:8" x14ac:dyDescent="0.25">
      <c r="B2952" s="192">
        <f t="shared" si="239"/>
        <v>43223.874999992848</v>
      </c>
      <c r="C2952" s="16">
        <f t="shared" si="235"/>
        <v>5</v>
      </c>
      <c r="D2952" s="16">
        <f t="shared" si="236"/>
        <v>4</v>
      </c>
      <c r="E2952" s="16">
        <f t="shared" si="237"/>
        <v>1</v>
      </c>
      <c r="F2952" s="16">
        <f t="shared" si="238"/>
        <v>21</v>
      </c>
      <c r="G2952" s="195">
        <v>2950</v>
      </c>
      <c r="H2952" s="193">
        <v>0</v>
      </c>
    </row>
    <row r="2953" spans="2:8" x14ac:dyDescent="0.25">
      <c r="B2953" s="192">
        <f t="shared" si="239"/>
        <v>43223.916666659512</v>
      </c>
      <c r="C2953" s="16">
        <f t="shared" si="235"/>
        <v>5</v>
      </c>
      <c r="D2953" s="16">
        <f t="shared" si="236"/>
        <v>4</v>
      </c>
      <c r="E2953" s="16">
        <f t="shared" si="237"/>
        <v>1</v>
      </c>
      <c r="F2953" s="16">
        <f t="shared" si="238"/>
        <v>22</v>
      </c>
      <c r="G2953" s="195">
        <v>2951</v>
      </c>
      <c r="H2953" s="193">
        <v>0</v>
      </c>
    </row>
    <row r="2954" spans="2:8" x14ac:dyDescent="0.25">
      <c r="B2954" s="192">
        <f t="shared" si="239"/>
        <v>43223.958333326176</v>
      </c>
      <c r="C2954" s="16">
        <f t="shared" si="235"/>
        <v>5</v>
      </c>
      <c r="D2954" s="16">
        <f t="shared" si="236"/>
        <v>4</v>
      </c>
      <c r="E2954" s="16">
        <f t="shared" si="237"/>
        <v>1</v>
      </c>
      <c r="F2954" s="16">
        <f t="shared" si="238"/>
        <v>23</v>
      </c>
      <c r="G2954" s="195">
        <v>2952</v>
      </c>
      <c r="H2954" s="193">
        <v>0</v>
      </c>
    </row>
    <row r="2955" spans="2:8" x14ac:dyDescent="0.25">
      <c r="B2955" s="192">
        <f t="shared" si="239"/>
        <v>43223.99999999284</v>
      </c>
      <c r="C2955" s="16">
        <f t="shared" si="235"/>
        <v>5</v>
      </c>
      <c r="D2955" s="16">
        <f t="shared" si="236"/>
        <v>5</v>
      </c>
      <c r="E2955" s="16">
        <f t="shared" si="237"/>
        <v>1</v>
      </c>
      <c r="F2955" s="16">
        <f t="shared" si="238"/>
        <v>0</v>
      </c>
      <c r="G2955" s="195">
        <v>2953</v>
      </c>
      <c r="H2955" s="193">
        <v>0</v>
      </c>
    </row>
    <row r="2956" spans="2:8" x14ac:dyDescent="0.25">
      <c r="B2956" s="192">
        <f t="shared" si="239"/>
        <v>43224.041666659505</v>
      </c>
      <c r="C2956" s="16">
        <f t="shared" si="235"/>
        <v>5</v>
      </c>
      <c r="D2956" s="16">
        <f t="shared" si="236"/>
        <v>5</v>
      </c>
      <c r="E2956" s="16">
        <f t="shared" si="237"/>
        <v>1</v>
      </c>
      <c r="F2956" s="16">
        <f t="shared" si="238"/>
        <v>1</v>
      </c>
      <c r="G2956" s="195">
        <v>2954</v>
      </c>
      <c r="H2956" s="193">
        <v>0</v>
      </c>
    </row>
    <row r="2957" spans="2:8" x14ac:dyDescent="0.25">
      <c r="B2957" s="192">
        <f t="shared" si="239"/>
        <v>43224.083333326169</v>
      </c>
      <c r="C2957" s="16">
        <f t="shared" si="235"/>
        <v>5</v>
      </c>
      <c r="D2957" s="16">
        <f t="shared" si="236"/>
        <v>5</v>
      </c>
      <c r="E2957" s="16">
        <f t="shared" si="237"/>
        <v>1</v>
      </c>
      <c r="F2957" s="16">
        <f t="shared" si="238"/>
        <v>2</v>
      </c>
      <c r="G2957" s="195">
        <v>2955</v>
      </c>
      <c r="H2957" s="193">
        <v>0</v>
      </c>
    </row>
    <row r="2958" spans="2:8" x14ac:dyDescent="0.25">
      <c r="B2958" s="192">
        <f t="shared" si="239"/>
        <v>43224.124999992833</v>
      </c>
      <c r="C2958" s="16">
        <f t="shared" si="235"/>
        <v>5</v>
      </c>
      <c r="D2958" s="16">
        <f t="shared" si="236"/>
        <v>5</v>
      </c>
      <c r="E2958" s="16">
        <f t="shared" si="237"/>
        <v>1</v>
      </c>
      <c r="F2958" s="16">
        <f t="shared" si="238"/>
        <v>3</v>
      </c>
      <c r="G2958" s="195">
        <v>2956</v>
      </c>
      <c r="H2958" s="193">
        <v>0</v>
      </c>
    </row>
    <row r="2959" spans="2:8" x14ac:dyDescent="0.25">
      <c r="B2959" s="192">
        <f t="shared" si="239"/>
        <v>43224.166666659497</v>
      </c>
      <c r="C2959" s="16">
        <f t="shared" si="235"/>
        <v>5</v>
      </c>
      <c r="D2959" s="16">
        <f t="shared" si="236"/>
        <v>5</v>
      </c>
      <c r="E2959" s="16">
        <f t="shared" si="237"/>
        <v>1</v>
      </c>
      <c r="F2959" s="16">
        <f t="shared" si="238"/>
        <v>4</v>
      </c>
      <c r="G2959" s="195">
        <v>2957</v>
      </c>
      <c r="H2959" s="193">
        <v>0</v>
      </c>
    </row>
    <row r="2960" spans="2:8" x14ac:dyDescent="0.25">
      <c r="B2960" s="192">
        <f t="shared" si="239"/>
        <v>43224.208333326162</v>
      </c>
      <c r="C2960" s="16">
        <f t="shared" si="235"/>
        <v>5</v>
      </c>
      <c r="D2960" s="16">
        <f t="shared" si="236"/>
        <v>5</v>
      </c>
      <c r="E2960" s="16">
        <f t="shared" si="237"/>
        <v>1</v>
      </c>
      <c r="F2960" s="16">
        <f t="shared" si="238"/>
        <v>5</v>
      </c>
      <c r="G2960" s="195">
        <v>2958</v>
      </c>
      <c r="H2960" s="193">
        <v>1.5860820000000001E-2</v>
      </c>
    </row>
    <row r="2961" spans="2:8" x14ac:dyDescent="0.25">
      <c r="B2961" s="192">
        <f t="shared" si="239"/>
        <v>43224.249999992826</v>
      </c>
      <c r="C2961" s="16">
        <f t="shared" si="235"/>
        <v>5</v>
      </c>
      <c r="D2961" s="16">
        <f t="shared" si="236"/>
        <v>5</v>
      </c>
      <c r="E2961" s="16">
        <f t="shared" si="237"/>
        <v>1</v>
      </c>
      <c r="F2961" s="16">
        <f t="shared" si="238"/>
        <v>6</v>
      </c>
      <c r="G2961" s="195">
        <v>2959</v>
      </c>
      <c r="H2961" s="193">
        <v>8.2935506000000006E-2</v>
      </c>
    </row>
    <row r="2962" spans="2:8" x14ac:dyDescent="0.25">
      <c r="B2962" s="192">
        <f t="shared" si="239"/>
        <v>43224.29166665949</v>
      </c>
      <c r="C2962" s="16">
        <f t="shared" si="235"/>
        <v>5</v>
      </c>
      <c r="D2962" s="16">
        <f t="shared" si="236"/>
        <v>5</v>
      </c>
      <c r="E2962" s="16">
        <f t="shared" si="237"/>
        <v>1</v>
      </c>
      <c r="F2962" s="16">
        <f t="shared" si="238"/>
        <v>7</v>
      </c>
      <c r="G2962" s="195">
        <v>2960</v>
      </c>
      <c r="H2962" s="193">
        <v>0.21753629999999999</v>
      </c>
    </row>
    <row r="2963" spans="2:8" x14ac:dyDescent="0.25">
      <c r="B2963" s="192">
        <f t="shared" si="239"/>
        <v>43224.333333326154</v>
      </c>
      <c r="C2963" s="16">
        <f t="shared" si="235"/>
        <v>5</v>
      </c>
      <c r="D2963" s="16">
        <f t="shared" si="236"/>
        <v>5</v>
      </c>
      <c r="E2963" s="16">
        <f t="shared" si="237"/>
        <v>1</v>
      </c>
      <c r="F2963" s="16">
        <f t="shared" si="238"/>
        <v>8</v>
      </c>
      <c r="G2963" s="195">
        <v>2961</v>
      </c>
      <c r="H2963" s="193">
        <v>0.35326855400000001</v>
      </c>
    </row>
    <row r="2964" spans="2:8" x14ac:dyDescent="0.25">
      <c r="B2964" s="192">
        <f t="shared" si="239"/>
        <v>43224.374999992819</v>
      </c>
      <c r="C2964" s="16">
        <f t="shared" si="235"/>
        <v>5</v>
      </c>
      <c r="D2964" s="16">
        <f t="shared" si="236"/>
        <v>5</v>
      </c>
      <c r="E2964" s="16">
        <f t="shared" si="237"/>
        <v>1</v>
      </c>
      <c r="F2964" s="16">
        <f t="shared" si="238"/>
        <v>9</v>
      </c>
      <c r="G2964" s="195">
        <v>2962</v>
      </c>
      <c r="H2964" s="193">
        <v>0.444293822</v>
      </c>
    </row>
    <row r="2965" spans="2:8" x14ac:dyDescent="0.25">
      <c r="B2965" s="192">
        <f t="shared" si="239"/>
        <v>43224.416666659483</v>
      </c>
      <c r="C2965" s="16">
        <f t="shared" si="235"/>
        <v>5</v>
      </c>
      <c r="D2965" s="16">
        <f t="shared" si="236"/>
        <v>5</v>
      </c>
      <c r="E2965" s="16">
        <f t="shared" si="237"/>
        <v>1</v>
      </c>
      <c r="F2965" s="16">
        <f t="shared" si="238"/>
        <v>10</v>
      </c>
      <c r="G2965" s="195">
        <v>2963</v>
      </c>
      <c r="H2965" s="193">
        <v>0.51333527099999998</v>
      </c>
    </row>
    <row r="2966" spans="2:8" x14ac:dyDescent="0.25">
      <c r="B2966" s="192">
        <f t="shared" si="239"/>
        <v>43224.458333326147</v>
      </c>
      <c r="C2966" s="16">
        <f t="shared" si="235"/>
        <v>5</v>
      </c>
      <c r="D2966" s="16">
        <f t="shared" si="236"/>
        <v>5</v>
      </c>
      <c r="E2966" s="16">
        <f t="shared" si="237"/>
        <v>1</v>
      </c>
      <c r="F2966" s="16">
        <f t="shared" si="238"/>
        <v>11</v>
      </c>
      <c r="G2966" s="195">
        <v>2964</v>
      </c>
      <c r="H2966" s="193">
        <v>0.51849053899999997</v>
      </c>
    </row>
    <row r="2967" spans="2:8" x14ac:dyDescent="0.25">
      <c r="B2967" s="192">
        <f t="shared" si="239"/>
        <v>43224.499999992811</v>
      </c>
      <c r="C2967" s="16">
        <f t="shared" si="235"/>
        <v>5</v>
      </c>
      <c r="D2967" s="16">
        <f t="shared" si="236"/>
        <v>5</v>
      </c>
      <c r="E2967" s="16">
        <f t="shared" si="237"/>
        <v>1</v>
      </c>
      <c r="F2967" s="16">
        <f t="shared" si="238"/>
        <v>12</v>
      </c>
      <c r="G2967" s="195">
        <v>2965</v>
      </c>
      <c r="H2967" s="193">
        <v>0.51230767099999996</v>
      </c>
    </row>
    <row r="2968" spans="2:8" x14ac:dyDescent="0.25">
      <c r="B2968" s="192">
        <f t="shared" si="239"/>
        <v>43224.541666659476</v>
      </c>
      <c r="C2968" s="16">
        <f t="shared" si="235"/>
        <v>5</v>
      </c>
      <c r="D2968" s="16">
        <f t="shared" si="236"/>
        <v>5</v>
      </c>
      <c r="E2968" s="16">
        <f t="shared" si="237"/>
        <v>1</v>
      </c>
      <c r="F2968" s="16">
        <f t="shared" si="238"/>
        <v>13</v>
      </c>
      <c r="G2968" s="195">
        <v>2966</v>
      </c>
      <c r="H2968" s="193">
        <v>0.49082214400000002</v>
      </c>
    </row>
    <row r="2969" spans="2:8" x14ac:dyDescent="0.25">
      <c r="B2969" s="192">
        <f t="shared" si="239"/>
        <v>43224.58333332614</v>
      </c>
      <c r="C2969" s="16">
        <f t="shared" si="235"/>
        <v>5</v>
      </c>
      <c r="D2969" s="16">
        <f t="shared" si="236"/>
        <v>5</v>
      </c>
      <c r="E2969" s="16">
        <f t="shared" si="237"/>
        <v>1</v>
      </c>
      <c r="F2969" s="16">
        <f t="shared" si="238"/>
        <v>14</v>
      </c>
      <c r="G2969" s="195">
        <v>2967</v>
      </c>
      <c r="H2969" s="193">
        <v>0.45904699799999998</v>
      </c>
    </row>
    <row r="2970" spans="2:8" x14ac:dyDescent="0.25">
      <c r="B2970" s="192">
        <f t="shared" si="239"/>
        <v>43224.624999992804</v>
      </c>
      <c r="C2970" s="16">
        <f t="shared" si="235"/>
        <v>5</v>
      </c>
      <c r="D2970" s="16">
        <f t="shared" si="236"/>
        <v>5</v>
      </c>
      <c r="E2970" s="16">
        <f t="shared" si="237"/>
        <v>1</v>
      </c>
      <c r="F2970" s="16">
        <f t="shared" si="238"/>
        <v>15</v>
      </c>
      <c r="G2970" s="195">
        <v>2968</v>
      </c>
      <c r="H2970" s="193">
        <v>0.37004394800000001</v>
      </c>
    </row>
    <row r="2971" spans="2:8" x14ac:dyDescent="0.25">
      <c r="B2971" s="192">
        <f t="shared" si="239"/>
        <v>43224.666666659468</v>
      </c>
      <c r="C2971" s="16">
        <f t="shared" si="235"/>
        <v>5</v>
      </c>
      <c r="D2971" s="16">
        <f t="shared" si="236"/>
        <v>5</v>
      </c>
      <c r="E2971" s="16">
        <f t="shared" si="237"/>
        <v>1</v>
      </c>
      <c r="F2971" s="16">
        <f t="shared" si="238"/>
        <v>16</v>
      </c>
      <c r="G2971" s="195">
        <v>2969</v>
      </c>
      <c r="H2971" s="193">
        <v>0.26441152400000001</v>
      </c>
    </row>
    <row r="2972" spans="2:8" x14ac:dyDescent="0.25">
      <c r="B2972" s="192">
        <f t="shared" si="239"/>
        <v>43224.708333326133</v>
      </c>
      <c r="C2972" s="16">
        <f t="shared" si="235"/>
        <v>5</v>
      </c>
      <c r="D2972" s="16">
        <f t="shared" si="236"/>
        <v>5</v>
      </c>
      <c r="E2972" s="16">
        <f t="shared" si="237"/>
        <v>1</v>
      </c>
      <c r="F2972" s="16">
        <f t="shared" si="238"/>
        <v>17</v>
      </c>
      <c r="G2972" s="195">
        <v>2970</v>
      </c>
      <c r="H2972" s="193">
        <v>0.15496295199999999</v>
      </c>
    </row>
    <row r="2973" spans="2:8" x14ac:dyDescent="0.25">
      <c r="B2973" s="192">
        <f t="shared" si="239"/>
        <v>43224.749999992797</v>
      </c>
      <c r="C2973" s="16">
        <f t="shared" si="235"/>
        <v>5</v>
      </c>
      <c r="D2973" s="16">
        <f t="shared" si="236"/>
        <v>5</v>
      </c>
      <c r="E2973" s="16">
        <f t="shared" si="237"/>
        <v>1</v>
      </c>
      <c r="F2973" s="16">
        <f t="shared" si="238"/>
        <v>18</v>
      </c>
      <c r="G2973" s="195">
        <v>2971</v>
      </c>
      <c r="H2973" s="193">
        <v>6.5582707000000004E-2</v>
      </c>
    </row>
    <row r="2974" spans="2:8" x14ac:dyDescent="0.25">
      <c r="B2974" s="192">
        <f t="shared" si="239"/>
        <v>43224.791666659461</v>
      </c>
      <c r="C2974" s="16">
        <f t="shared" si="235"/>
        <v>5</v>
      </c>
      <c r="D2974" s="16">
        <f t="shared" si="236"/>
        <v>5</v>
      </c>
      <c r="E2974" s="16">
        <f t="shared" si="237"/>
        <v>1</v>
      </c>
      <c r="F2974" s="16">
        <f t="shared" si="238"/>
        <v>19</v>
      </c>
      <c r="G2974" s="195">
        <v>2972</v>
      </c>
      <c r="H2974" s="193">
        <v>5.9927979999999997E-3</v>
      </c>
    </row>
    <row r="2975" spans="2:8" x14ac:dyDescent="0.25">
      <c r="B2975" s="192">
        <f t="shared" si="239"/>
        <v>43224.833333326125</v>
      </c>
      <c r="C2975" s="16">
        <f t="shared" si="235"/>
        <v>5</v>
      </c>
      <c r="D2975" s="16">
        <f t="shared" si="236"/>
        <v>5</v>
      </c>
      <c r="E2975" s="16">
        <f t="shared" si="237"/>
        <v>1</v>
      </c>
      <c r="F2975" s="16">
        <f t="shared" si="238"/>
        <v>20</v>
      </c>
      <c r="G2975" s="195">
        <v>2973</v>
      </c>
      <c r="H2975" s="193">
        <v>0</v>
      </c>
    </row>
    <row r="2976" spans="2:8" x14ac:dyDescent="0.25">
      <c r="B2976" s="192">
        <f t="shared" si="239"/>
        <v>43224.87499999279</v>
      </c>
      <c r="C2976" s="16">
        <f t="shared" si="235"/>
        <v>5</v>
      </c>
      <c r="D2976" s="16">
        <f t="shared" si="236"/>
        <v>5</v>
      </c>
      <c r="E2976" s="16">
        <f t="shared" si="237"/>
        <v>1</v>
      </c>
      <c r="F2976" s="16">
        <f t="shared" si="238"/>
        <v>21</v>
      </c>
      <c r="G2976" s="195">
        <v>2974</v>
      </c>
      <c r="H2976" s="193">
        <v>0</v>
      </c>
    </row>
    <row r="2977" spans="2:8" x14ac:dyDescent="0.25">
      <c r="B2977" s="192">
        <f t="shared" si="239"/>
        <v>43224.916666659454</v>
      </c>
      <c r="C2977" s="16">
        <f t="shared" si="235"/>
        <v>5</v>
      </c>
      <c r="D2977" s="16">
        <f t="shared" si="236"/>
        <v>5</v>
      </c>
      <c r="E2977" s="16">
        <f t="shared" si="237"/>
        <v>1</v>
      </c>
      <c r="F2977" s="16">
        <f t="shared" si="238"/>
        <v>22</v>
      </c>
      <c r="G2977" s="195">
        <v>2975</v>
      </c>
      <c r="H2977" s="193">
        <v>0</v>
      </c>
    </row>
    <row r="2978" spans="2:8" x14ac:dyDescent="0.25">
      <c r="B2978" s="192">
        <f t="shared" si="239"/>
        <v>43224.958333326118</v>
      </c>
      <c r="C2978" s="16">
        <f t="shared" si="235"/>
        <v>5</v>
      </c>
      <c r="D2978" s="16">
        <f t="shared" si="236"/>
        <v>5</v>
      </c>
      <c r="E2978" s="16">
        <f t="shared" si="237"/>
        <v>1</v>
      </c>
      <c r="F2978" s="16">
        <f t="shared" si="238"/>
        <v>23</v>
      </c>
      <c r="G2978" s="195">
        <v>2976</v>
      </c>
      <c r="H2978" s="193">
        <v>0</v>
      </c>
    </row>
    <row r="2979" spans="2:8" x14ac:dyDescent="0.25">
      <c r="B2979" s="192">
        <f t="shared" si="239"/>
        <v>43224.999999992782</v>
      </c>
      <c r="C2979" s="16">
        <f t="shared" si="235"/>
        <v>5</v>
      </c>
      <c r="D2979" s="16">
        <f t="shared" si="236"/>
        <v>6</v>
      </c>
      <c r="E2979" s="16">
        <f t="shared" si="237"/>
        <v>2</v>
      </c>
      <c r="F2979" s="16">
        <f t="shared" si="238"/>
        <v>0</v>
      </c>
      <c r="G2979" s="195">
        <v>2977</v>
      </c>
      <c r="H2979" s="193">
        <v>0</v>
      </c>
    </row>
    <row r="2980" spans="2:8" x14ac:dyDescent="0.25">
      <c r="B2980" s="192">
        <f t="shared" si="239"/>
        <v>43225.041666659446</v>
      </c>
      <c r="C2980" s="16">
        <f t="shared" si="235"/>
        <v>5</v>
      </c>
      <c r="D2980" s="16">
        <f t="shared" si="236"/>
        <v>6</v>
      </c>
      <c r="E2980" s="16">
        <f t="shared" si="237"/>
        <v>2</v>
      </c>
      <c r="F2980" s="16">
        <f t="shared" si="238"/>
        <v>1</v>
      </c>
      <c r="G2980" s="195">
        <v>2978</v>
      </c>
      <c r="H2980" s="193">
        <v>0</v>
      </c>
    </row>
    <row r="2981" spans="2:8" x14ac:dyDescent="0.25">
      <c r="B2981" s="192">
        <f t="shared" si="239"/>
        <v>43225.083333326111</v>
      </c>
      <c r="C2981" s="16">
        <f t="shared" si="235"/>
        <v>5</v>
      </c>
      <c r="D2981" s="16">
        <f t="shared" si="236"/>
        <v>6</v>
      </c>
      <c r="E2981" s="16">
        <f t="shared" si="237"/>
        <v>2</v>
      </c>
      <c r="F2981" s="16">
        <f t="shared" si="238"/>
        <v>2</v>
      </c>
      <c r="G2981" s="195">
        <v>2979</v>
      </c>
      <c r="H2981" s="193">
        <v>0</v>
      </c>
    </row>
    <row r="2982" spans="2:8" x14ac:dyDescent="0.25">
      <c r="B2982" s="192">
        <f t="shared" si="239"/>
        <v>43225.124999992775</v>
      </c>
      <c r="C2982" s="16">
        <f t="shared" si="235"/>
        <v>5</v>
      </c>
      <c r="D2982" s="16">
        <f t="shared" si="236"/>
        <v>6</v>
      </c>
      <c r="E2982" s="16">
        <f t="shared" si="237"/>
        <v>2</v>
      </c>
      <c r="F2982" s="16">
        <f t="shared" si="238"/>
        <v>3</v>
      </c>
      <c r="G2982" s="195">
        <v>2980</v>
      </c>
      <c r="H2982" s="193">
        <v>0</v>
      </c>
    </row>
    <row r="2983" spans="2:8" x14ac:dyDescent="0.25">
      <c r="B2983" s="192">
        <f t="shared" si="239"/>
        <v>43225.166666659439</v>
      </c>
      <c r="C2983" s="16">
        <f t="shared" si="235"/>
        <v>5</v>
      </c>
      <c r="D2983" s="16">
        <f t="shared" si="236"/>
        <v>6</v>
      </c>
      <c r="E2983" s="16">
        <f t="shared" si="237"/>
        <v>2</v>
      </c>
      <c r="F2983" s="16">
        <f t="shared" si="238"/>
        <v>4</v>
      </c>
      <c r="G2983" s="195">
        <v>2981</v>
      </c>
      <c r="H2983" s="193">
        <v>0</v>
      </c>
    </row>
    <row r="2984" spans="2:8" x14ac:dyDescent="0.25">
      <c r="B2984" s="192">
        <f t="shared" si="239"/>
        <v>43225.208333326103</v>
      </c>
      <c r="C2984" s="16">
        <f t="shared" si="235"/>
        <v>5</v>
      </c>
      <c r="D2984" s="16">
        <f t="shared" si="236"/>
        <v>6</v>
      </c>
      <c r="E2984" s="16">
        <f t="shared" si="237"/>
        <v>2</v>
      </c>
      <c r="F2984" s="16">
        <f t="shared" si="238"/>
        <v>5</v>
      </c>
      <c r="G2984" s="195">
        <v>2982</v>
      </c>
      <c r="H2984" s="193">
        <v>1.6408018999999999E-2</v>
      </c>
    </row>
    <row r="2985" spans="2:8" x14ac:dyDescent="0.25">
      <c r="B2985" s="192">
        <f t="shared" si="239"/>
        <v>43225.249999992768</v>
      </c>
      <c r="C2985" s="16">
        <f t="shared" si="235"/>
        <v>5</v>
      </c>
      <c r="D2985" s="16">
        <f t="shared" si="236"/>
        <v>6</v>
      </c>
      <c r="E2985" s="16">
        <f t="shared" si="237"/>
        <v>2</v>
      </c>
      <c r="F2985" s="16">
        <f t="shared" si="238"/>
        <v>6</v>
      </c>
      <c r="G2985" s="195">
        <v>2983</v>
      </c>
      <c r="H2985" s="193">
        <v>8.0137148000000005E-2</v>
      </c>
    </row>
    <row r="2986" spans="2:8" x14ac:dyDescent="0.25">
      <c r="B2986" s="192">
        <f t="shared" si="239"/>
        <v>43225.291666659432</v>
      </c>
      <c r="C2986" s="16">
        <f t="shared" si="235"/>
        <v>5</v>
      </c>
      <c r="D2986" s="16">
        <f t="shared" si="236"/>
        <v>6</v>
      </c>
      <c r="E2986" s="16">
        <f t="shared" si="237"/>
        <v>2</v>
      </c>
      <c r="F2986" s="16">
        <f t="shared" si="238"/>
        <v>7</v>
      </c>
      <c r="G2986" s="195">
        <v>2984</v>
      </c>
      <c r="H2986" s="193">
        <v>0.213056992</v>
      </c>
    </row>
    <row r="2987" spans="2:8" x14ac:dyDescent="0.25">
      <c r="B2987" s="192">
        <f t="shared" si="239"/>
        <v>43225.333333326096</v>
      </c>
      <c r="C2987" s="16">
        <f t="shared" si="235"/>
        <v>5</v>
      </c>
      <c r="D2987" s="16">
        <f t="shared" si="236"/>
        <v>6</v>
      </c>
      <c r="E2987" s="16">
        <f t="shared" si="237"/>
        <v>2</v>
      </c>
      <c r="F2987" s="16">
        <f t="shared" si="238"/>
        <v>8</v>
      </c>
      <c r="G2987" s="195">
        <v>2985</v>
      </c>
      <c r="H2987" s="193">
        <v>0.37499237899999999</v>
      </c>
    </row>
    <row r="2988" spans="2:8" x14ac:dyDescent="0.25">
      <c r="B2988" s="192">
        <f t="shared" si="239"/>
        <v>43225.37499999276</v>
      </c>
      <c r="C2988" s="16">
        <f t="shared" si="235"/>
        <v>5</v>
      </c>
      <c r="D2988" s="16">
        <f t="shared" si="236"/>
        <v>6</v>
      </c>
      <c r="E2988" s="16">
        <f t="shared" si="237"/>
        <v>2</v>
      </c>
      <c r="F2988" s="16">
        <f t="shared" si="238"/>
        <v>9</v>
      </c>
      <c r="G2988" s="195">
        <v>2986</v>
      </c>
      <c r="H2988" s="193">
        <v>0.50581235499999999</v>
      </c>
    </row>
    <row r="2989" spans="2:8" x14ac:dyDescent="0.25">
      <c r="B2989" s="192">
        <f t="shared" si="239"/>
        <v>43225.416666659425</v>
      </c>
      <c r="C2989" s="16">
        <f t="shared" si="235"/>
        <v>5</v>
      </c>
      <c r="D2989" s="16">
        <f t="shared" si="236"/>
        <v>6</v>
      </c>
      <c r="E2989" s="16">
        <f t="shared" si="237"/>
        <v>2</v>
      </c>
      <c r="F2989" s="16">
        <f t="shared" si="238"/>
        <v>10</v>
      </c>
      <c r="G2989" s="195">
        <v>2987</v>
      </c>
      <c r="H2989" s="193">
        <v>0.60012700600000002</v>
      </c>
    </row>
    <row r="2990" spans="2:8" x14ac:dyDescent="0.25">
      <c r="B2990" s="192">
        <f t="shared" si="239"/>
        <v>43225.458333326089</v>
      </c>
      <c r="C2990" s="16">
        <f t="shared" si="235"/>
        <v>5</v>
      </c>
      <c r="D2990" s="16">
        <f t="shared" si="236"/>
        <v>6</v>
      </c>
      <c r="E2990" s="16">
        <f t="shared" si="237"/>
        <v>2</v>
      </c>
      <c r="F2990" s="16">
        <f t="shared" si="238"/>
        <v>11</v>
      </c>
      <c r="G2990" s="195">
        <v>2988</v>
      </c>
      <c r="H2990" s="193">
        <v>0.63211073600000001</v>
      </c>
    </row>
    <row r="2991" spans="2:8" x14ac:dyDescent="0.25">
      <c r="B2991" s="192">
        <f t="shared" si="239"/>
        <v>43225.499999992753</v>
      </c>
      <c r="C2991" s="16">
        <f t="shared" si="235"/>
        <v>5</v>
      </c>
      <c r="D2991" s="16">
        <f t="shared" si="236"/>
        <v>6</v>
      </c>
      <c r="E2991" s="16">
        <f t="shared" si="237"/>
        <v>2</v>
      </c>
      <c r="F2991" s="16">
        <f t="shared" si="238"/>
        <v>12</v>
      </c>
      <c r="G2991" s="195">
        <v>2989</v>
      </c>
      <c r="H2991" s="193">
        <v>0.61353932099999997</v>
      </c>
    </row>
    <row r="2992" spans="2:8" x14ac:dyDescent="0.25">
      <c r="B2992" s="192">
        <f t="shared" si="239"/>
        <v>43225.541666659417</v>
      </c>
      <c r="C2992" s="16">
        <f t="shared" si="235"/>
        <v>5</v>
      </c>
      <c r="D2992" s="16">
        <f t="shared" si="236"/>
        <v>6</v>
      </c>
      <c r="E2992" s="16">
        <f t="shared" si="237"/>
        <v>2</v>
      </c>
      <c r="F2992" s="16">
        <f t="shared" si="238"/>
        <v>13</v>
      </c>
      <c r="G2992" s="195">
        <v>2990</v>
      </c>
      <c r="H2992" s="193">
        <v>0.56801091100000001</v>
      </c>
    </row>
    <row r="2993" spans="2:8" x14ac:dyDescent="0.25">
      <c r="B2993" s="192">
        <f t="shared" si="239"/>
        <v>43225.583333326082</v>
      </c>
      <c r="C2993" s="16">
        <f t="shared" si="235"/>
        <v>5</v>
      </c>
      <c r="D2993" s="16">
        <f t="shared" si="236"/>
        <v>6</v>
      </c>
      <c r="E2993" s="16">
        <f t="shared" si="237"/>
        <v>2</v>
      </c>
      <c r="F2993" s="16">
        <f t="shared" si="238"/>
        <v>14</v>
      </c>
      <c r="G2993" s="195">
        <v>2991</v>
      </c>
      <c r="H2993" s="193">
        <v>0.49926570799999997</v>
      </c>
    </row>
    <row r="2994" spans="2:8" x14ac:dyDescent="0.25">
      <c r="B2994" s="192">
        <f t="shared" si="239"/>
        <v>43225.624999992746</v>
      </c>
      <c r="C2994" s="16">
        <f t="shared" si="235"/>
        <v>5</v>
      </c>
      <c r="D2994" s="16">
        <f t="shared" si="236"/>
        <v>6</v>
      </c>
      <c r="E2994" s="16">
        <f t="shared" si="237"/>
        <v>2</v>
      </c>
      <c r="F2994" s="16">
        <f t="shared" si="238"/>
        <v>15</v>
      </c>
      <c r="G2994" s="195">
        <v>2992</v>
      </c>
      <c r="H2994" s="193">
        <v>0.36708847100000003</v>
      </c>
    </row>
    <row r="2995" spans="2:8" x14ac:dyDescent="0.25">
      <c r="B2995" s="192">
        <f t="shared" si="239"/>
        <v>43225.66666665941</v>
      </c>
      <c r="C2995" s="16">
        <f t="shared" si="235"/>
        <v>5</v>
      </c>
      <c r="D2995" s="16">
        <f t="shared" si="236"/>
        <v>6</v>
      </c>
      <c r="E2995" s="16">
        <f t="shared" si="237"/>
        <v>2</v>
      </c>
      <c r="F2995" s="16">
        <f t="shared" si="238"/>
        <v>16</v>
      </c>
      <c r="G2995" s="195">
        <v>2993</v>
      </c>
      <c r="H2995" s="193">
        <v>0.25654378300000003</v>
      </c>
    </row>
    <row r="2996" spans="2:8" x14ac:dyDescent="0.25">
      <c r="B2996" s="192">
        <f t="shared" si="239"/>
        <v>43225.708333326074</v>
      </c>
      <c r="C2996" s="16">
        <f t="shared" si="235"/>
        <v>5</v>
      </c>
      <c r="D2996" s="16">
        <f t="shared" si="236"/>
        <v>6</v>
      </c>
      <c r="E2996" s="16">
        <f t="shared" si="237"/>
        <v>2</v>
      </c>
      <c r="F2996" s="16">
        <f t="shared" si="238"/>
        <v>17</v>
      </c>
      <c r="G2996" s="195">
        <v>2994</v>
      </c>
      <c r="H2996" s="193">
        <v>0.148734535</v>
      </c>
    </row>
    <row r="2997" spans="2:8" x14ac:dyDescent="0.25">
      <c r="B2997" s="192">
        <f t="shared" si="239"/>
        <v>43225.749999992739</v>
      </c>
      <c r="C2997" s="16">
        <f t="shared" si="235"/>
        <v>5</v>
      </c>
      <c r="D2997" s="16">
        <f t="shared" si="236"/>
        <v>6</v>
      </c>
      <c r="E2997" s="16">
        <f t="shared" si="237"/>
        <v>2</v>
      </c>
      <c r="F2997" s="16">
        <f t="shared" si="238"/>
        <v>18</v>
      </c>
      <c r="G2997" s="195">
        <v>2995</v>
      </c>
      <c r="H2997" s="193">
        <v>6.3018483E-2</v>
      </c>
    </row>
    <row r="2998" spans="2:8" x14ac:dyDescent="0.25">
      <c r="B2998" s="192">
        <f t="shared" si="239"/>
        <v>43225.791666659403</v>
      </c>
      <c r="C2998" s="16">
        <f t="shared" si="235"/>
        <v>5</v>
      </c>
      <c r="D2998" s="16">
        <f t="shared" si="236"/>
        <v>6</v>
      </c>
      <c r="E2998" s="16">
        <f t="shared" si="237"/>
        <v>2</v>
      </c>
      <c r="F2998" s="16">
        <f t="shared" si="238"/>
        <v>19</v>
      </c>
      <c r="G2998" s="195">
        <v>2996</v>
      </c>
      <c r="H2998" s="193">
        <v>5.6543519999999996E-3</v>
      </c>
    </row>
    <row r="2999" spans="2:8" x14ac:dyDescent="0.25">
      <c r="B2999" s="192">
        <f t="shared" si="239"/>
        <v>43225.833333326067</v>
      </c>
      <c r="C2999" s="16">
        <f t="shared" si="235"/>
        <v>5</v>
      </c>
      <c r="D2999" s="16">
        <f t="shared" si="236"/>
        <v>6</v>
      </c>
      <c r="E2999" s="16">
        <f t="shared" si="237"/>
        <v>2</v>
      </c>
      <c r="F2999" s="16">
        <f t="shared" si="238"/>
        <v>20</v>
      </c>
      <c r="G2999" s="195">
        <v>2997</v>
      </c>
      <c r="H2999" s="193">
        <v>0</v>
      </c>
    </row>
    <row r="3000" spans="2:8" x14ac:dyDescent="0.25">
      <c r="B3000" s="192">
        <f t="shared" si="239"/>
        <v>43225.874999992731</v>
      </c>
      <c r="C3000" s="16">
        <f t="shared" si="235"/>
        <v>5</v>
      </c>
      <c r="D3000" s="16">
        <f t="shared" si="236"/>
        <v>6</v>
      </c>
      <c r="E3000" s="16">
        <f t="shared" si="237"/>
        <v>2</v>
      </c>
      <c r="F3000" s="16">
        <f t="shared" si="238"/>
        <v>21</v>
      </c>
      <c r="G3000" s="195">
        <v>2998</v>
      </c>
      <c r="H3000" s="193">
        <v>0</v>
      </c>
    </row>
    <row r="3001" spans="2:8" x14ac:dyDescent="0.25">
      <c r="B3001" s="192">
        <f t="shared" si="239"/>
        <v>43225.916666659396</v>
      </c>
      <c r="C3001" s="16">
        <f t="shared" si="235"/>
        <v>5</v>
      </c>
      <c r="D3001" s="16">
        <f t="shared" si="236"/>
        <v>6</v>
      </c>
      <c r="E3001" s="16">
        <f t="shared" si="237"/>
        <v>2</v>
      </c>
      <c r="F3001" s="16">
        <f t="shared" si="238"/>
        <v>22</v>
      </c>
      <c r="G3001" s="195">
        <v>2999</v>
      </c>
      <c r="H3001" s="193">
        <v>0</v>
      </c>
    </row>
    <row r="3002" spans="2:8" x14ac:dyDescent="0.25">
      <c r="B3002" s="192">
        <f t="shared" si="239"/>
        <v>43225.95833332606</v>
      </c>
      <c r="C3002" s="16">
        <f t="shared" si="235"/>
        <v>5</v>
      </c>
      <c r="D3002" s="16">
        <f t="shared" si="236"/>
        <v>6</v>
      </c>
      <c r="E3002" s="16">
        <f t="shared" si="237"/>
        <v>2</v>
      </c>
      <c r="F3002" s="16">
        <f t="shared" si="238"/>
        <v>23</v>
      </c>
      <c r="G3002" s="195">
        <v>3000</v>
      </c>
      <c r="H3002" s="193">
        <v>0</v>
      </c>
    </row>
    <row r="3003" spans="2:8" x14ac:dyDescent="0.25">
      <c r="B3003" s="192">
        <f t="shared" si="239"/>
        <v>43225.999999992724</v>
      </c>
      <c r="C3003" s="16">
        <f t="shared" si="235"/>
        <v>5</v>
      </c>
      <c r="D3003" s="16">
        <f t="shared" si="236"/>
        <v>7</v>
      </c>
      <c r="E3003" s="16">
        <f t="shared" si="237"/>
        <v>2</v>
      </c>
      <c r="F3003" s="16">
        <f t="shared" si="238"/>
        <v>0</v>
      </c>
      <c r="G3003" s="195">
        <v>3001</v>
      </c>
      <c r="H3003" s="193">
        <v>0</v>
      </c>
    </row>
    <row r="3004" spans="2:8" x14ac:dyDescent="0.25">
      <c r="B3004" s="192">
        <f t="shared" si="239"/>
        <v>43226.041666659388</v>
      </c>
      <c r="C3004" s="16">
        <f t="shared" si="235"/>
        <v>5</v>
      </c>
      <c r="D3004" s="16">
        <f t="shared" si="236"/>
        <v>7</v>
      </c>
      <c r="E3004" s="16">
        <f t="shared" si="237"/>
        <v>2</v>
      </c>
      <c r="F3004" s="16">
        <f t="shared" si="238"/>
        <v>1</v>
      </c>
      <c r="G3004" s="195">
        <v>3002</v>
      </c>
      <c r="H3004" s="193">
        <v>0</v>
      </c>
    </row>
    <row r="3005" spans="2:8" x14ac:dyDescent="0.25">
      <c r="B3005" s="192">
        <f t="shared" si="239"/>
        <v>43226.083333326053</v>
      </c>
      <c r="C3005" s="16">
        <f t="shared" si="235"/>
        <v>5</v>
      </c>
      <c r="D3005" s="16">
        <f t="shared" si="236"/>
        <v>7</v>
      </c>
      <c r="E3005" s="16">
        <f t="shared" si="237"/>
        <v>2</v>
      </c>
      <c r="F3005" s="16">
        <f t="shared" si="238"/>
        <v>2</v>
      </c>
      <c r="G3005" s="195">
        <v>3003</v>
      </c>
      <c r="H3005" s="193">
        <v>0</v>
      </c>
    </row>
    <row r="3006" spans="2:8" x14ac:dyDescent="0.25">
      <c r="B3006" s="192">
        <f t="shared" si="239"/>
        <v>43226.124999992717</v>
      </c>
      <c r="C3006" s="16">
        <f t="shared" si="235"/>
        <v>5</v>
      </c>
      <c r="D3006" s="16">
        <f t="shared" si="236"/>
        <v>7</v>
      </c>
      <c r="E3006" s="16">
        <f t="shared" si="237"/>
        <v>2</v>
      </c>
      <c r="F3006" s="16">
        <f t="shared" si="238"/>
        <v>3</v>
      </c>
      <c r="G3006" s="195">
        <v>3004</v>
      </c>
      <c r="H3006" s="193">
        <v>0</v>
      </c>
    </row>
    <row r="3007" spans="2:8" x14ac:dyDescent="0.25">
      <c r="B3007" s="192">
        <f t="shared" si="239"/>
        <v>43226.166666659381</v>
      </c>
      <c r="C3007" s="16">
        <f t="shared" si="235"/>
        <v>5</v>
      </c>
      <c r="D3007" s="16">
        <f t="shared" si="236"/>
        <v>7</v>
      </c>
      <c r="E3007" s="16">
        <f t="shared" si="237"/>
        <v>2</v>
      </c>
      <c r="F3007" s="16">
        <f t="shared" si="238"/>
        <v>4</v>
      </c>
      <c r="G3007" s="195">
        <v>3005</v>
      </c>
      <c r="H3007" s="193">
        <v>1.34455E-5</v>
      </c>
    </row>
    <row r="3008" spans="2:8" x14ac:dyDescent="0.25">
      <c r="B3008" s="192">
        <f t="shared" si="239"/>
        <v>43226.208333326045</v>
      </c>
      <c r="C3008" s="16">
        <f t="shared" si="235"/>
        <v>5</v>
      </c>
      <c r="D3008" s="16">
        <f t="shared" si="236"/>
        <v>7</v>
      </c>
      <c r="E3008" s="16">
        <f t="shared" si="237"/>
        <v>2</v>
      </c>
      <c r="F3008" s="16">
        <f t="shared" si="238"/>
        <v>5</v>
      </c>
      <c r="G3008" s="195">
        <v>3006</v>
      </c>
      <c r="H3008" s="193">
        <v>2.4455251000000001E-2</v>
      </c>
    </row>
    <row r="3009" spans="2:8" x14ac:dyDescent="0.25">
      <c r="B3009" s="192">
        <f t="shared" si="239"/>
        <v>43226.249999992709</v>
      </c>
      <c r="C3009" s="16">
        <f t="shared" si="235"/>
        <v>5</v>
      </c>
      <c r="D3009" s="16">
        <f t="shared" si="236"/>
        <v>7</v>
      </c>
      <c r="E3009" s="16">
        <f t="shared" si="237"/>
        <v>2</v>
      </c>
      <c r="F3009" s="16">
        <f t="shared" si="238"/>
        <v>6</v>
      </c>
      <c r="G3009" s="195">
        <v>3007</v>
      </c>
      <c r="H3009" s="193">
        <v>9.9070247E-2</v>
      </c>
    </row>
    <row r="3010" spans="2:8" x14ac:dyDescent="0.25">
      <c r="B3010" s="192">
        <f t="shared" si="239"/>
        <v>43226.291666659374</v>
      </c>
      <c r="C3010" s="16">
        <f t="shared" si="235"/>
        <v>5</v>
      </c>
      <c r="D3010" s="16">
        <f t="shared" si="236"/>
        <v>7</v>
      </c>
      <c r="E3010" s="16">
        <f t="shared" si="237"/>
        <v>2</v>
      </c>
      <c r="F3010" s="16">
        <f t="shared" si="238"/>
        <v>7</v>
      </c>
      <c r="G3010" s="195">
        <v>3008</v>
      </c>
      <c r="H3010" s="193">
        <v>0.24441718200000001</v>
      </c>
    </row>
    <row r="3011" spans="2:8" x14ac:dyDescent="0.25">
      <c r="B3011" s="192">
        <f t="shared" si="239"/>
        <v>43226.333333326038</v>
      </c>
      <c r="C3011" s="16">
        <f t="shared" si="235"/>
        <v>5</v>
      </c>
      <c r="D3011" s="16">
        <f t="shared" si="236"/>
        <v>7</v>
      </c>
      <c r="E3011" s="16">
        <f t="shared" si="237"/>
        <v>2</v>
      </c>
      <c r="F3011" s="16">
        <f t="shared" si="238"/>
        <v>8</v>
      </c>
      <c r="G3011" s="195">
        <v>3009</v>
      </c>
      <c r="H3011" s="193">
        <v>0.396116621</v>
      </c>
    </row>
    <row r="3012" spans="2:8" x14ac:dyDescent="0.25">
      <c r="B3012" s="192">
        <f t="shared" si="239"/>
        <v>43226.374999992702</v>
      </c>
      <c r="C3012" s="16">
        <f t="shared" ref="C3012:C3075" si="240">MONTH(B3012)</f>
        <v>5</v>
      </c>
      <c r="D3012" s="16">
        <f t="shared" ref="D3012:D3075" si="241">WEEKDAY(B3012,2)</f>
        <v>7</v>
      </c>
      <c r="E3012" s="16">
        <f t="shared" ref="E3012:E3075" si="242">IF(D3012&lt;6,1,2)</f>
        <v>2</v>
      </c>
      <c r="F3012" s="16">
        <f t="shared" ref="F3012:F3075" si="243">HOUR(B3012)</f>
        <v>9</v>
      </c>
      <c r="G3012" s="195">
        <v>3010</v>
      </c>
      <c r="H3012" s="193">
        <v>0.52481429599999996</v>
      </c>
    </row>
    <row r="3013" spans="2:8" x14ac:dyDescent="0.25">
      <c r="B3013" s="192">
        <f t="shared" ref="B3013:B3076" si="244">B3012+1/24</f>
        <v>43226.416666659366</v>
      </c>
      <c r="C3013" s="16">
        <f t="shared" si="240"/>
        <v>5</v>
      </c>
      <c r="D3013" s="16">
        <f t="shared" si="241"/>
        <v>7</v>
      </c>
      <c r="E3013" s="16">
        <f t="shared" si="242"/>
        <v>2</v>
      </c>
      <c r="F3013" s="16">
        <f t="shared" si="243"/>
        <v>10</v>
      </c>
      <c r="G3013" s="195">
        <v>3011</v>
      </c>
      <c r="H3013" s="193">
        <v>0.64150357000000002</v>
      </c>
    </row>
    <row r="3014" spans="2:8" x14ac:dyDescent="0.25">
      <c r="B3014" s="192">
        <f t="shared" si="244"/>
        <v>43226.458333326031</v>
      </c>
      <c r="C3014" s="16">
        <f t="shared" si="240"/>
        <v>5</v>
      </c>
      <c r="D3014" s="16">
        <f t="shared" si="241"/>
        <v>7</v>
      </c>
      <c r="E3014" s="16">
        <f t="shared" si="242"/>
        <v>2</v>
      </c>
      <c r="F3014" s="16">
        <f t="shared" si="243"/>
        <v>11</v>
      </c>
      <c r="G3014" s="195">
        <v>3012</v>
      </c>
      <c r="H3014" s="193">
        <v>0.65438172299999997</v>
      </c>
    </row>
    <row r="3015" spans="2:8" x14ac:dyDescent="0.25">
      <c r="B3015" s="192">
        <f t="shared" si="244"/>
        <v>43226.499999992695</v>
      </c>
      <c r="C3015" s="16">
        <f t="shared" si="240"/>
        <v>5</v>
      </c>
      <c r="D3015" s="16">
        <f t="shared" si="241"/>
        <v>7</v>
      </c>
      <c r="E3015" s="16">
        <f t="shared" si="242"/>
        <v>2</v>
      </c>
      <c r="F3015" s="16">
        <f t="shared" si="243"/>
        <v>12</v>
      </c>
      <c r="G3015" s="195">
        <v>3013</v>
      </c>
      <c r="H3015" s="193">
        <v>0.64638789799999996</v>
      </c>
    </row>
    <row r="3016" spans="2:8" x14ac:dyDescent="0.25">
      <c r="B3016" s="192">
        <f t="shared" si="244"/>
        <v>43226.541666659359</v>
      </c>
      <c r="C3016" s="16">
        <f t="shared" si="240"/>
        <v>5</v>
      </c>
      <c r="D3016" s="16">
        <f t="shared" si="241"/>
        <v>7</v>
      </c>
      <c r="E3016" s="16">
        <f t="shared" si="242"/>
        <v>2</v>
      </c>
      <c r="F3016" s="16">
        <f t="shared" si="243"/>
        <v>13</v>
      </c>
      <c r="G3016" s="195">
        <v>3014</v>
      </c>
      <c r="H3016" s="193">
        <v>0.580898786</v>
      </c>
    </row>
    <row r="3017" spans="2:8" x14ac:dyDescent="0.25">
      <c r="B3017" s="192">
        <f t="shared" si="244"/>
        <v>43226.583333326023</v>
      </c>
      <c r="C3017" s="16">
        <f t="shared" si="240"/>
        <v>5</v>
      </c>
      <c r="D3017" s="16">
        <f t="shared" si="241"/>
        <v>7</v>
      </c>
      <c r="E3017" s="16">
        <f t="shared" si="242"/>
        <v>2</v>
      </c>
      <c r="F3017" s="16">
        <f t="shared" si="243"/>
        <v>14</v>
      </c>
      <c r="G3017" s="195">
        <v>3015</v>
      </c>
      <c r="H3017" s="193">
        <v>0.51484971099999999</v>
      </c>
    </row>
    <row r="3018" spans="2:8" x14ac:dyDescent="0.25">
      <c r="B3018" s="192">
        <f t="shared" si="244"/>
        <v>43226.624999992688</v>
      </c>
      <c r="C3018" s="16">
        <f t="shared" si="240"/>
        <v>5</v>
      </c>
      <c r="D3018" s="16">
        <f t="shared" si="241"/>
        <v>7</v>
      </c>
      <c r="E3018" s="16">
        <f t="shared" si="242"/>
        <v>2</v>
      </c>
      <c r="F3018" s="16">
        <f t="shared" si="243"/>
        <v>15</v>
      </c>
      <c r="G3018" s="195">
        <v>3016</v>
      </c>
      <c r="H3018" s="193">
        <v>0.426253936</v>
      </c>
    </row>
    <row r="3019" spans="2:8" x14ac:dyDescent="0.25">
      <c r="B3019" s="192">
        <f t="shared" si="244"/>
        <v>43226.666666659352</v>
      </c>
      <c r="C3019" s="16">
        <f t="shared" si="240"/>
        <v>5</v>
      </c>
      <c r="D3019" s="16">
        <f t="shared" si="241"/>
        <v>7</v>
      </c>
      <c r="E3019" s="16">
        <f t="shared" si="242"/>
        <v>2</v>
      </c>
      <c r="F3019" s="16">
        <f t="shared" si="243"/>
        <v>16</v>
      </c>
      <c r="G3019" s="195">
        <v>3017</v>
      </c>
      <c r="H3019" s="193">
        <v>0.311379352</v>
      </c>
    </row>
    <row r="3020" spans="2:8" x14ac:dyDescent="0.25">
      <c r="B3020" s="192">
        <f t="shared" si="244"/>
        <v>43226.708333326016</v>
      </c>
      <c r="C3020" s="16">
        <f t="shared" si="240"/>
        <v>5</v>
      </c>
      <c r="D3020" s="16">
        <f t="shared" si="241"/>
        <v>7</v>
      </c>
      <c r="E3020" s="16">
        <f t="shared" si="242"/>
        <v>2</v>
      </c>
      <c r="F3020" s="16">
        <f t="shared" si="243"/>
        <v>17</v>
      </c>
      <c r="G3020" s="195">
        <v>3018</v>
      </c>
      <c r="H3020" s="193">
        <v>0.16985343</v>
      </c>
    </row>
    <row r="3021" spans="2:8" x14ac:dyDescent="0.25">
      <c r="B3021" s="192">
        <f t="shared" si="244"/>
        <v>43226.74999999268</v>
      </c>
      <c r="C3021" s="16">
        <f t="shared" si="240"/>
        <v>5</v>
      </c>
      <c r="D3021" s="16">
        <f t="shared" si="241"/>
        <v>7</v>
      </c>
      <c r="E3021" s="16">
        <f t="shared" si="242"/>
        <v>2</v>
      </c>
      <c r="F3021" s="16">
        <f t="shared" si="243"/>
        <v>18</v>
      </c>
      <c r="G3021" s="195">
        <v>3019</v>
      </c>
      <c r="H3021" s="193">
        <v>6.9686560999999994E-2</v>
      </c>
    </row>
    <row r="3022" spans="2:8" x14ac:dyDescent="0.25">
      <c r="B3022" s="192">
        <f t="shared" si="244"/>
        <v>43226.791666659345</v>
      </c>
      <c r="C3022" s="16">
        <f t="shared" si="240"/>
        <v>5</v>
      </c>
      <c r="D3022" s="16">
        <f t="shared" si="241"/>
        <v>7</v>
      </c>
      <c r="E3022" s="16">
        <f t="shared" si="242"/>
        <v>2</v>
      </c>
      <c r="F3022" s="16">
        <f t="shared" si="243"/>
        <v>19</v>
      </c>
      <c r="G3022" s="195">
        <v>3020</v>
      </c>
      <c r="H3022" s="193">
        <v>8.7955340000000007E-3</v>
      </c>
    </row>
    <row r="3023" spans="2:8" x14ac:dyDescent="0.25">
      <c r="B3023" s="192">
        <f t="shared" si="244"/>
        <v>43226.833333326009</v>
      </c>
      <c r="C3023" s="16">
        <f t="shared" si="240"/>
        <v>5</v>
      </c>
      <c r="D3023" s="16">
        <f t="shared" si="241"/>
        <v>7</v>
      </c>
      <c r="E3023" s="16">
        <f t="shared" si="242"/>
        <v>2</v>
      </c>
      <c r="F3023" s="16">
        <f t="shared" si="243"/>
        <v>20</v>
      </c>
      <c r="G3023" s="195">
        <v>3021</v>
      </c>
      <c r="H3023" s="193">
        <v>0</v>
      </c>
    </row>
    <row r="3024" spans="2:8" x14ac:dyDescent="0.25">
      <c r="B3024" s="192">
        <f t="shared" si="244"/>
        <v>43226.874999992673</v>
      </c>
      <c r="C3024" s="16">
        <f t="shared" si="240"/>
        <v>5</v>
      </c>
      <c r="D3024" s="16">
        <f t="shared" si="241"/>
        <v>7</v>
      </c>
      <c r="E3024" s="16">
        <f t="shared" si="242"/>
        <v>2</v>
      </c>
      <c r="F3024" s="16">
        <f t="shared" si="243"/>
        <v>21</v>
      </c>
      <c r="G3024" s="195">
        <v>3022</v>
      </c>
      <c r="H3024" s="193">
        <v>0</v>
      </c>
    </row>
    <row r="3025" spans="2:8" x14ac:dyDescent="0.25">
      <c r="B3025" s="192">
        <f t="shared" si="244"/>
        <v>43226.916666659337</v>
      </c>
      <c r="C3025" s="16">
        <f t="shared" si="240"/>
        <v>5</v>
      </c>
      <c r="D3025" s="16">
        <f t="shared" si="241"/>
        <v>7</v>
      </c>
      <c r="E3025" s="16">
        <f t="shared" si="242"/>
        <v>2</v>
      </c>
      <c r="F3025" s="16">
        <f t="shared" si="243"/>
        <v>22</v>
      </c>
      <c r="G3025" s="195">
        <v>3023</v>
      </c>
      <c r="H3025" s="193">
        <v>0</v>
      </c>
    </row>
    <row r="3026" spans="2:8" x14ac:dyDescent="0.25">
      <c r="B3026" s="192">
        <f t="shared" si="244"/>
        <v>43226.958333326002</v>
      </c>
      <c r="C3026" s="16">
        <f t="shared" si="240"/>
        <v>5</v>
      </c>
      <c r="D3026" s="16">
        <f t="shared" si="241"/>
        <v>7</v>
      </c>
      <c r="E3026" s="16">
        <f t="shared" si="242"/>
        <v>2</v>
      </c>
      <c r="F3026" s="16">
        <f t="shared" si="243"/>
        <v>23</v>
      </c>
      <c r="G3026" s="195">
        <v>3024</v>
      </c>
      <c r="H3026" s="193">
        <v>0</v>
      </c>
    </row>
    <row r="3027" spans="2:8" x14ac:dyDescent="0.25">
      <c r="B3027" s="192">
        <f t="shared" si="244"/>
        <v>43226.999999992666</v>
      </c>
      <c r="C3027" s="16">
        <f t="shared" si="240"/>
        <v>5</v>
      </c>
      <c r="D3027" s="16">
        <f t="shared" si="241"/>
        <v>1</v>
      </c>
      <c r="E3027" s="16">
        <f t="shared" si="242"/>
        <v>1</v>
      </c>
      <c r="F3027" s="16">
        <f t="shared" si="243"/>
        <v>0</v>
      </c>
      <c r="G3027" s="195">
        <v>3025</v>
      </c>
      <c r="H3027" s="193">
        <v>0</v>
      </c>
    </row>
    <row r="3028" spans="2:8" x14ac:dyDescent="0.25">
      <c r="B3028" s="192">
        <f t="shared" si="244"/>
        <v>43227.04166665933</v>
      </c>
      <c r="C3028" s="16">
        <f t="shared" si="240"/>
        <v>5</v>
      </c>
      <c r="D3028" s="16">
        <f t="shared" si="241"/>
        <v>1</v>
      </c>
      <c r="E3028" s="16">
        <f t="shared" si="242"/>
        <v>1</v>
      </c>
      <c r="F3028" s="16">
        <f t="shared" si="243"/>
        <v>1</v>
      </c>
      <c r="G3028" s="195">
        <v>3026</v>
      </c>
      <c r="H3028" s="193">
        <v>0</v>
      </c>
    </row>
    <row r="3029" spans="2:8" x14ac:dyDescent="0.25">
      <c r="B3029" s="192">
        <f t="shared" si="244"/>
        <v>43227.083333325994</v>
      </c>
      <c r="C3029" s="16">
        <f t="shared" si="240"/>
        <v>5</v>
      </c>
      <c r="D3029" s="16">
        <f t="shared" si="241"/>
        <v>1</v>
      </c>
      <c r="E3029" s="16">
        <f t="shared" si="242"/>
        <v>1</v>
      </c>
      <c r="F3029" s="16">
        <f t="shared" si="243"/>
        <v>2</v>
      </c>
      <c r="G3029" s="195">
        <v>3027</v>
      </c>
      <c r="H3029" s="193">
        <v>0</v>
      </c>
    </row>
    <row r="3030" spans="2:8" x14ac:dyDescent="0.25">
      <c r="B3030" s="192">
        <f t="shared" si="244"/>
        <v>43227.124999992659</v>
      </c>
      <c r="C3030" s="16">
        <f t="shared" si="240"/>
        <v>5</v>
      </c>
      <c r="D3030" s="16">
        <f t="shared" si="241"/>
        <v>1</v>
      </c>
      <c r="E3030" s="16">
        <f t="shared" si="242"/>
        <v>1</v>
      </c>
      <c r="F3030" s="16">
        <f t="shared" si="243"/>
        <v>3</v>
      </c>
      <c r="G3030" s="195">
        <v>3028</v>
      </c>
      <c r="H3030" s="193">
        <v>0</v>
      </c>
    </row>
    <row r="3031" spans="2:8" x14ac:dyDescent="0.25">
      <c r="B3031" s="192">
        <f t="shared" si="244"/>
        <v>43227.166666659323</v>
      </c>
      <c r="C3031" s="16">
        <f t="shared" si="240"/>
        <v>5</v>
      </c>
      <c r="D3031" s="16">
        <f t="shared" si="241"/>
        <v>1</v>
      </c>
      <c r="E3031" s="16">
        <f t="shared" si="242"/>
        <v>1</v>
      </c>
      <c r="F3031" s="16">
        <f t="shared" si="243"/>
        <v>4</v>
      </c>
      <c r="G3031" s="195">
        <v>3029</v>
      </c>
      <c r="H3031" s="193">
        <v>0</v>
      </c>
    </row>
    <row r="3032" spans="2:8" x14ac:dyDescent="0.25">
      <c r="B3032" s="192">
        <f t="shared" si="244"/>
        <v>43227.208333325987</v>
      </c>
      <c r="C3032" s="16">
        <f t="shared" si="240"/>
        <v>5</v>
      </c>
      <c r="D3032" s="16">
        <f t="shared" si="241"/>
        <v>1</v>
      </c>
      <c r="E3032" s="16">
        <f t="shared" si="242"/>
        <v>1</v>
      </c>
      <c r="F3032" s="16">
        <f t="shared" si="243"/>
        <v>5</v>
      </c>
      <c r="G3032" s="195">
        <v>3030</v>
      </c>
      <c r="H3032" s="193">
        <v>1.5346607E-2</v>
      </c>
    </row>
    <row r="3033" spans="2:8" x14ac:dyDescent="0.25">
      <c r="B3033" s="192">
        <f t="shared" si="244"/>
        <v>43227.249999992651</v>
      </c>
      <c r="C3033" s="16">
        <f t="shared" si="240"/>
        <v>5</v>
      </c>
      <c r="D3033" s="16">
        <f t="shared" si="241"/>
        <v>1</v>
      </c>
      <c r="E3033" s="16">
        <f t="shared" si="242"/>
        <v>1</v>
      </c>
      <c r="F3033" s="16">
        <f t="shared" si="243"/>
        <v>6</v>
      </c>
      <c r="G3033" s="195">
        <v>3031</v>
      </c>
      <c r="H3033" s="193">
        <v>7.5041245000000006E-2</v>
      </c>
    </row>
    <row r="3034" spans="2:8" x14ac:dyDescent="0.25">
      <c r="B3034" s="192">
        <f t="shared" si="244"/>
        <v>43227.291666659316</v>
      </c>
      <c r="C3034" s="16">
        <f t="shared" si="240"/>
        <v>5</v>
      </c>
      <c r="D3034" s="16">
        <f t="shared" si="241"/>
        <v>1</v>
      </c>
      <c r="E3034" s="16">
        <f t="shared" si="242"/>
        <v>1</v>
      </c>
      <c r="F3034" s="16">
        <f t="shared" si="243"/>
        <v>7</v>
      </c>
      <c r="G3034" s="195">
        <v>3032</v>
      </c>
      <c r="H3034" s="193">
        <v>0.182850076</v>
      </c>
    </row>
    <row r="3035" spans="2:8" x14ac:dyDescent="0.25">
      <c r="B3035" s="192">
        <f t="shared" si="244"/>
        <v>43227.33333332598</v>
      </c>
      <c r="C3035" s="16">
        <f t="shared" si="240"/>
        <v>5</v>
      </c>
      <c r="D3035" s="16">
        <f t="shared" si="241"/>
        <v>1</v>
      </c>
      <c r="E3035" s="16">
        <f t="shared" si="242"/>
        <v>1</v>
      </c>
      <c r="F3035" s="16">
        <f t="shared" si="243"/>
        <v>8</v>
      </c>
      <c r="G3035" s="195">
        <v>3033</v>
      </c>
      <c r="H3035" s="193">
        <v>0.31190782500000003</v>
      </c>
    </row>
    <row r="3036" spans="2:8" x14ac:dyDescent="0.25">
      <c r="B3036" s="192">
        <f t="shared" si="244"/>
        <v>43227.374999992644</v>
      </c>
      <c r="C3036" s="16">
        <f t="shared" si="240"/>
        <v>5</v>
      </c>
      <c r="D3036" s="16">
        <f t="shared" si="241"/>
        <v>1</v>
      </c>
      <c r="E3036" s="16">
        <f t="shared" si="242"/>
        <v>1</v>
      </c>
      <c r="F3036" s="16">
        <f t="shared" si="243"/>
        <v>9</v>
      </c>
      <c r="G3036" s="195">
        <v>3034</v>
      </c>
      <c r="H3036" s="193">
        <v>0.40764320100000001</v>
      </c>
    </row>
    <row r="3037" spans="2:8" x14ac:dyDescent="0.25">
      <c r="B3037" s="192">
        <f t="shared" si="244"/>
        <v>43227.416666659308</v>
      </c>
      <c r="C3037" s="16">
        <f t="shared" si="240"/>
        <v>5</v>
      </c>
      <c r="D3037" s="16">
        <f t="shared" si="241"/>
        <v>1</v>
      </c>
      <c r="E3037" s="16">
        <f t="shared" si="242"/>
        <v>1</v>
      </c>
      <c r="F3037" s="16">
        <f t="shared" si="243"/>
        <v>10</v>
      </c>
      <c r="G3037" s="195">
        <v>3035</v>
      </c>
      <c r="H3037" s="193">
        <v>0.47451641500000002</v>
      </c>
    </row>
    <row r="3038" spans="2:8" x14ac:dyDescent="0.25">
      <c r="B3038" s="192">
        <f t="shared" si="244"/>
        <v>43227.458333325972</v>
      </c>
      <c r="C3038" s="16">
        <f t="shared" si="240"/>
        <v>5</v>
      </c>
      <c r="D3038" s="16">
        <f t="shared" si="241"/>
        <v>1</v>
      </c>
      <c r="E3038" s="16">
        <f t="shared" si="242"/>
        <v>1</v>
      </c>
      <c r="F3038" s="16">
        <f t="shared" si="243"/>
        <v>11</v>
      </c>
      <c r="G3038" s="195">
        <v>3036</v>
      </c>
      <c r="H3038" s="193">
        <v>0.51793045000000004</v>
      </c>
    </row>
    <row r="3039" spans="2:8" x14ac:dyDescent="0.25">
      <c r="B3039" s="192">
        <f t="shared" si="244"/>
        <v>43227.499999992637</v>
      </c>
      <c r="C3039" s="16">
        <f t="shared" si="240"/>
        <v>5</v>
      </c>
      <c r="D3039" s="16">
        <f t="shared" si="241"/>
        <v>1</v>
      </c>
      <c r="E3039" s="16">
        <f t="shared" si="242"/>
        <v>1</v>
      </c>
      <c r="F3039" s="16">
        <f t="shared" si="243"/>
        <v>12</v>
      </c>
      <c r="G3039" s="195">
        <v>3037</v>
      </c>
      <c r="H3039" s="193">
        <v>0.49551593599999999</v>
      </c>
    </row>
    <row r="3040" spans="2:8" x14ac:dyDescent="0.25">
      <c r="B3040" s="192">
        <f t="shared" si="244"/>
        <v>43227.541666659301</v>
      </c>
      <c r="C3040" s="16">
        <f t="shared" si="240"/>
        <v>5</v>
      </c>
      <c r="D3040" s="16">
        <f t="shared" si="241"/>
        <v>1</v>
      </c>
      <c r="E3040" s="16">
        <f t="shared" si="242"/>
        <v>1</v>
      </c>
      <c r="F3040" s="16">
        <f t="shared" si="243"/>
        <v>13</v>
      </c>
      <c r="G3040" s="195">
        <v>3038</v>
      </c>
      <c r="H3040" s="193">
        <v>0.46011458399999999</v>
      </c>
    </row>
    <row r="3041" spans="2:8" x14ac:dyDescent="0.25">
      <c r="B3041" s="192">
        <f t="shared" si="244"/>
        <v>43227.583333325965</v>
      </c>
      <c r="C3041" s="16">
        <f t="shared" si="240"/>
        <v>5</v>
      </c>
      <c r="D3041" s="16">
        <f t="shared" si="241"/>
        <v>1</v>
      </c>
      <c r="E3041" s="16">
        <f t="shared" si="242"/>
        <v>1</v>
      </c>
      <c r="F3041" s="16">
        <f t="shared" si="243"/>
        <v>14</v>
      </c>
      <c r="G3041" s="195">
        <v>3039</v>
      </c>
      <c r="H3041" s="193">
        <v>0.42015350600000001</v>
      </c>
    </row>
    <row r="3042" spans="2:8" x14ac:dyDescent="0.25">
      <c r="B3042" s="192">
        <f t="shared" si="244"/>
        <v>43227.624999992629</v>
      </c>
      <c r="C3042" s="16">
        <f t="shared" si="240"/>
        <v>5</v>
      </c>
      <c r="D3042" s="16">
        <f t="shared" si="241"/>
        <v>1</v>
      </c>
      <c r="E3042" s="16">
        <f t="shared" si="242"/>
        <v>1</v>
      </c>
      <c r="F3042" s="16">
        <f t="shared" si="243"/>
        <v>15</v>
      </c>
      <c r="G3042" s="195">
        <v>3040</v>
      </c>
      <c r="H3042" s="193">
        <v>0.34497791300000002</v>
      </c>
    </row>
    <row r="3043" spans="2:8" x14ac:dyDescent="0.25">
      <c r="B3043" s="192">
        <f t="shared" si="244"/>
        <v>43227.666666659294</v>
      </c>
      <c r="C3043" s="16">
        <f t="shared" si="240"/>
        <v>5</v>
      </c>
      <c r="D3043" s="16">
        <f t="shared" si="241"/>
        <v>1</v>
      </c>
      <c r="E3043" s="16">
        <f t="shared" si="242"/>
        <v>1</v>
      </c>
      <c r="F3043" s="16">
        <f t="shared" si="243"/>
        <v>16</v>
      </c>
      <c r="G3043" s="195">
        <v>3041</v>
      </c>
      <c r="H3043" s="193">
        <v>0.25478732300000001</v>
      </c>
    </row>
    <row r="3044" spans="2:8" x14ac:dyDescent="0.25">
      <c r="B3044" s="192">
        <f t="shared" si="244"/>
        <v>43227.708333325958</v>
      </c>
      <c r="C3044" s="16">
        <f t="shared" si="240"/>
        <v>5</v>
      </c>
      <c r="D3044" s="16">
        <f t="shared" si="241"/>
        <v>1</v>
      </c>
      <c r="E3044" s="16">
        <f t="shared" si="242"/>
        <v>1</v>
      </c>
      <c r="F3044" s="16">
        <f t="shared" si="243"/>
        <v>17</v>
      </c>
      <c r="G3044" s="195">
        <v>3042</v>
      </c>
      <c r="H3044" s="193">
        <v>0.15064878100000001</v>
      </c>
    </row>
    <row r="3045" spans="2:8" x14ac:dyDescent="0.25">
      <c r="B3045" s="192">
        <f t="shared" si="244"/>
        <v>43227.749999992622</v>
      </c>
      <c r="C3045" s="16">
        <f t="shared" si="240"/>
        <v>5</v>
      </c>
      <c r="D3045" s="16">
        <f t="shared" si="241"/>
        <v>1</v>
      </c>
      <c r="E3045" s="16">
        <f t="shared" si="242"/>
        <v>1</v>
      </c>
      <c r="F3045" s="16">
        <f t="shared" si="243"/>
        <v>18</v>
      </c>
      <c r="G3045" s="195">
        <v>3043</v>
      </c>
      <c r="H3045" s="193">
        <v>6.6292435999999996E-2</v>
      </c>
    </row>
    <row r="3046" spans="2:8" x14ac:dyDescent="0.25">
      <c r="B3046" s="192">
        <f t="shared" si="244"/>
        <v>43227.791666659286</v>
      </c>
      <c r="C3046" s="16">
        <f t="shared" si="240"/>
        <v>5</v>
      </c>
      <c r="D3046" s="16">
        <f t="shared" si="241"/>
        <v>1</v>
      </c>
      <c r="E3046" s="16">
        <f t="shared" si="242"/>
        <v>1</v>
      </c>
      <c r="F3046" s="16">
        <f t="shared" si="243"/>
        <v>19</v>
      </c>
      <c r="G3046" s="195">
        <v>3044</v>
      </c>
      <c r="H3046" s="193">
        <v>7.9164019999999995E-3</v>
      </c>
    </row>
    <row r="3047" spans="2:8" x14ac:dyDescent="0.25">
      <c r="B3047" s="192">
        <f t="shared" si="244"/>
        <v>43227.833333325951</v>
      </c>
      <c r="C3047" s="16">
        <f t="shared" si="240"/>
        <v>5</v>
      </c>
      <c r="D3047" s="16">
        <f t="shared" si="241"/>
        <v>1</v>
      </c>
      <c r="E3047" s="16">
        <f t="shared" si="242"/>
        <v>1</v>
      </c>
      <c r="F3047" s="16">
        <f t="shared" si="243"/>
        <v>20</v>
      </c>
      <c r="G3047" s="195">
        <v>3045</v>
      </c>
      <c r="H3047" s="193">
        <v>0</v>
      </c>
    </row>
    <row r="3048" spans="2:8" x14ac:dyDescent="0.25">
      <c r="B3048" s="192">
        <f t="shared" si="244"/>
        <v>43227.874999992615</v>
      </c>
      <c r="C3048" s="16">
        <f t="shared" si="240"/>
        <v>5</v>
      </c>
      <c r="D3048" s="16">
        <f t="shared" si="241"/>
        <v>1</v>
      </c>
      <c r="E3048" s="16">
        <f t="shared" si="242"/>
        <v>1</v>
      </c>
      <c r="F3048" s="16">
        <f t="shared" si="243"/>
        <v>21</v>
      </c>
      <c r="G3048" s="195">
        <v>3046</v>
      </c>
      <c r="H3048" s="193">
        <v>0</v>
      </c>
    </row>
    <row r="3049" spans="2:8" x14ac:dyDescent="0.25">
      <c r="B3049" s="192">
        <f t="shared" si="244"/>
        <v>43227.916666659279</v>
      </c>
      <c r="C3049" s="16">
        <f t="shared" si="240"/>
        <v>5</v>
      </c>
      <c r="D3049" s="16">
        <f t="shared" si="241"/>
        <v>1</v>
      </c>
      <c r="E3049" s="16">
        <f t="shared" si="242"/>
        <v>1</v>
      </c>
      <c r="F3049" s="16">
        <f t="shared" si="243"/>
        <v>22</v>
      </c>
      <c r="G3049" s="195">
        <v>3047</v>
      </c>
      <c r="H3049" s="193">
        <v>0</v>
      </c>
    </row>
    <row r="3050" spans="2:8" x14ac:dyDescent="0.25">
      <c r="B3050" s="192">
        <f t="shared" si="244"/>
        <v>43227.958333325943</v>
      </c>
      <c r="C3050" s="16">
        <f t="shared" si="240"/>
        <v>5</v>
      </c>
      <c r="D3050" s="16">
        <f t="shared" si="241"/>
        <v>1</v>
      </c>
      <c r="E3050" s="16">
        <f t="shared" si="242"/>
        <v>1</v>
      </c>
      <c r="F3050" s="16">
        <f t="shared" si="243"/>
        <v>23</v>
      </c>
      <c r="G3050" s="195">
        <v>3048</v>
      </c>
      <c r="H3050" s="193">
        <v>0</v>
      </c>
    </row>
    <row r="3051" spans="2:8" x14ac:dyDescent="0.25">
      <c r="B3051" s="192">
        <f t="shared" si="244"/>
        <v>43227.999999992608</v>
      </c>
      <c r="C3051" s="16">
        <f t="shared" si="240"/>
        <v>5</v>
      </c>
      <c r="D3051" s="16">
        <f t="shared" si="241"/>
        <v>2</v>
      </c>
      <c r="E3051" s="16">
        <f t="shared" si="242"/>
        <v>1</v>
      </c>
      <c r="F3051" s="16">
        <f t="shared" si="243"/>
        <v>0</v>
      </c>
      <c r="G3051" s="195">
        <v>3049</v>
      </c>
      <c r="H3051" s="193">
        <v>0</v>
      </c>
    </row>
    <row r="3052" spans="2:8" x14ac:dyDescent="0.25">
      <c r="B3052" s="192">
        <f t="shared" si="244"/>
        <v>43228.041666659272</v>
      </c>
      <c r="C3052" s="16">
        <f t="shared" si="240"/>
        <v>5</v>
      </c>
      <c r="D3052" s="16">
        <f t="shared" si="241"/>
        <v>2</v>
      </c>
      <c r="E3052" s="16">
        <f t="shared" si="242"/>
        <v>1</v>
      </c>
      <c r="F3052" s="16">
        <f t="shared" si="243"/>
        <v>1</v>
      </c>
      <c r="G3052" s="195">
        <v>3050</v>
      </c>
      <c r="H3052" s="193">
        <v>0</v>
      </c>
    </row>
    <row r="3053" spans="2:8" x14ac:dyDescent="0.25">
      <c r="B3053" s="192">
        <f t="shared" si="244"/>
        <v>43228.083333325936</v>
      </c>
      <c r="C3053" s="16">
        <f t="shared" si="240"/>
        <v>5</v>
      </c>
      <c r="D3053" s="16">
        <f t="shared" si="241"/>
        <v>2</v>
      </c>
      <c r="E3053" s="16">
        <f t="shared" si="242"/>
        <v>1</v>
      </c>
      <c r="F3053" s="16">
        <f t="shared" si="243"/>
        <v>2</v>
      </c>
      <c r="G3053" s="195">
        <v>3051</v>
      </c>
      <c r="H3053" s="193">
        <v>0</v>
      </c>
    </row>
    <row r="3054" spans="2:8" x14ac:dyDescent="0.25">
      <c r="B3054" s="192">
        <f t="shared" si="244"/>
        <v>43228.1249999926</v>
      </c>
      <c r="C3054" s="16">
        <f t="shared" si="240"/>
        <v>5</v>
      </c>
      <c r="D3054" s="16">
        <f t="shared" si="241"/>
        <v>2</v>
      </c>
      <c r="E3054" s="16">
        <f t="shared" si="242"/>
        <v>1</v>
      </c>
      <c r="F3054" s="16">
        <f t="shared" si="243"/>
        <v>3</v>
      </c>
      <c r="G3054" s="195">
        <v>3052</v>
      </c>
      <c r="H3054" s="193">
        <v>0</v>
      </c>
    </row>
    <row r="3055" spans="2:8" x14ac:dyDescent="0.25">
      <c r="B3055" s="192">
        <f t="shared" si="244"/>
        <v>43228.166666659265</v>
      </c>
      <c r="C3055" s="16">
        <f t="shared" si="240"/>
        <v>5</v>
      </c>
      <c r="D3055" s="16">
        <f t="shared" si="241"/>
        <v>2</v>
      </c>
      <c r="E3055" s="16">
        <f t="shared" si="242"/>
        <v>1</v>
      </c>
      <c r="F3055" s="16">
        <f t="shared" si="243"/>
        <v>4</v>
      </c>
      <c r="G3055" s="195">
        <v>3053</v>
      </c>
      <c r="H3055" s="193">
        <v>0</v>
      </c>
    </row>
    <row r="3056" spans="2:8" x14ac:dyDescent="0.25">
      <c r="B3056" s="192">
        <f t="shared" si="244"/>
        <v>43228.208333325929</v>
      </c>
      <c r="C3056" s="16">
        <f t="shared" si="240"/>
        <v>5</v>
      </c>
      <c r="D3056" s="16">
        <f t="shared" si="241"/>
        <v>2</v>
      </c>
      <c r="E3056" s="16">
        <f t="shared" si="242"/>
        <v>1</v>
      </c>
      <c r="F3056" s="16">
        <f t="shared" si="243"/>
        <v>5</v>
      </c>
      <c r="G3056" s="195">
        <v>3054</v>
      </c>
      <c r="H3056" s="193">
        <v>1.5255530999999999E-2</v>
      </c>
    </row>
    <row r="3057" spans="2:8" x14ac:dyDescent="0.25">
      <c r="B3057" s="192">
        <f t="shared" si="244"/>
        <v>43228.249999992593</v>
      </c>
      <c r="C3057" s="16">
        <f t="shared" si="240"/>
        <v>5</v>
      </c>
      <c r="D3057" s="16">
        <f t="shared" si="241"/>
        <v>2</v>
      </c>
      <c r="E3057" s="16">
        <f t="shared" si="242"/>
        <v>1</v>
      </c>
      <c r="F3057" s="16">
        <f t="shared" si="243"/>
        <v>6</v>
      </c>
      <c r="G3057" s="195">
        <v>3055</v>
      </c>
      <c r="H3057" s="193">
        <v>7.0476206999999999E-2</v>
      </c>
    </row>
    <row r="3058" spans="2:8" x14ac:dyDescent="0.25">
      <c r="B3058" s="192">
        <f t="shared" si="244"/>
        <v>43228.291666659257</v>
      </c>
      <c r="C3058" s="16">
        <f t="shared" si="240"/>
        <v>5</v>
      </c>
      <c r="D3058" s="16">
        <f t="shared" si="241"/>
        <v>2</v>
      </c>
      <c r="E3058" s="16">
        <f t="shared" si="242"/>
        <v>1</v>
      </c>
      <c r="F3058" s="16">
        <f t="shared" si="243"/>
        <v>7</v>
      </c>
      <c r="G3058" s="195">
        <v>3056</v>
      </c>
      <c r="H3058" s="193">
        <v>0.18197846200000001</v>
      </c>
    </row>
    <row r="3059" spans="2:8" x14ac:dyDescent="0.25">
      <c r="B3059" s="192">
        <f t="shared" si="244"/>
        <v>43228.333333325922</v>
      </c>
      <c r="C3059" s="16">
        <f t="shared" si="240"/>
        <v>5</v>
      </c>
      <c r="D3059" s="16">
        <f t="shared" si="241"/>
        <v>2</v>
      </c>
      <c r="E3059" s="16">
        <f t="shared" si="242"/>
        <v>1</v>
      </c>
      <c r="F3059" s="16">
        <f t="shared" si="243"/>
        <v>8</v>
      </c>
      <c r="G3059" s="195">
        <v>3057</v>
      </c>
      <c r="H3059" s="193">
        <v>0.31155837199999997</v>
      </c>
    </row>
    <row r="3060" spans="2:8" x14ac:dyDescent="0.25">
      <c r="B3060" s="192">
        <f t="shared" si="244"/>
        <v>43228.374999992586</v>
      </c>
      <c r="C3060" s="16">
        <f t="shared" si="240"/>
        <v>5</v>
      </c>
      <c r="D3060" s="16">
        <f t="shared" si="241"/>
        <v>2</v>
      </c>
      <c r="E3060" s="16">
        <f t="shared" si="242"/>
        <v>1</v>
      </c>
      <c r="F3060" s="16">
        <f t="shared" si="243"/>
        <v>9</v>
      </c>
      <c r="G3060" s="195">
        <v>3058</v>
      </c>
      <c r="H3060" s="193">
        <v>0.40176462099999999</v>
      </c>
    </row>
    <row r="3061" spans="2:8" x14ac:dyDescent="0.25">
      <c r="B3061" s="192">
        <f t="shared" si="244"/>
        <v>43228.41666665925</v>
      </c>
      <c r="C3061" s="16">
        <f t="shared" si="240"/>
        <v>5</v>
      </c>
      <c r="D3061" s="16">
        <f t="shared" si="241"/>
        <v>2</v>
      </c>
      <c r="E3061" s="16">
        <f t="shared" si="242"/>
        <v>1</v>
      </c>
      <c r="F3061" s="16">
        <f t="shared" si="243"/>
        <v>10</v>
      </c>
      <c r="G3061" s="195">
        <v>3059</v>
      </c>
      <c r="H3061" s="193">
        <v>0.45919085599999998</v>
      </c>
    </row>
    <row r="3062" spans="2:8" x14ac:dyDescent="0.25">
      <c r="B3062" s="192">
        <f t="shared" si="244"/>
        <v>43228.458333325914</v>
      </c>
      <c r="C3062" s="16">
        <f t="shared" si="240"/>
        <v>5</v>
      </c>
      <c r="D3062" s="16">
        <f t="shared" si="241"/>
        <v>2</v>
      </c>
      <c r="E3062" s="16">
        <f t="shared" si="242"/>
        <v>1</v>
      </c>
      <c r="F3062" s="16">
        <f t="shared" si="243"/>
        <v>11</v>
      </c>
      <c r="G3062" s="195">
        <v>3060</v>
      </c>
      <c r="H3062" s="193">
        <v>0.46802772599999998</v>
      </c>
    </row>
    <row r="3063" spans="2:8" x14ac:dyDescent="0.25">
      <c r="B3063" s="192">
        <f t="shared" si="244"/>
        <v>43228.499999992579</v>
      </c>
      <c r="C3063" s="16">
        <f t="shared" si="240"/>
        <v>5</v>
      </c>
      <c r="D3063" s="16">
        <f t="shared" si="241"/>
        <v>2</v>
      </c>
      <c r="E3063" s="16">
        <f t="shared" si="242"/>
        <v>1</v>
      </c>
      <c r="F3063" s="16">
        <f t="shared" si="243"/>
        <v>12</v>
      </c>
      <c r="G3063" s="195">
        <v>3061</v>
      </c>
      <c r="H3063" s="193">
        <v>0.49089287500000001</v>
      </c>
    </row>
    <row r="3064" spans="2:8" x14ac:dyDescent="0.25">
      <c r="B3064" s="192">
        <f t="shared" si="244"/>
        <v>43228.541666659243</v>
      </c>
      <c r="C3064" s="16">
        <f t="shared" si="240"/>
        <v>5</v>
      </c>
      <c r="D3064" s="16">
        <f t="shared" si="241"/>
        <v>2</v>
      </c>
      <c r="E3064" s="16">
        <f t="shared" si="242"/>
        <v>1</v>
      </c>
      <c r="F3064" s="16">
        <f t="shared" si="243"/>
        <v>13</v>
      </c>
      <c r="G3064" s="195">
        <v>3062</v>
      </c>
      <c r="H3064" s="193">
        <v>0.47049722700000002</v>
      </c>
    </row>
    <row r="3065" spans="2:8" x14ac:dyDescent="0.25">
      <c r="B3065" s="192">
        <f t="shared" si="244"/>
        <v>43228.583333325907</v>
      </c>
      <c r="C3065" s="16">
        <f t="shared" si="240"/>
        <v>5</v>
      </c>
      <c r="D3065" s="16">
        <f t="shared" si="241"/>
        <v>2</v>
      </c>
      <c r="E3065" s="16">
        <f t="shared" si="242"/>
        <v>1</v>
      </c>
      <c r="F3065" s="16">
        <f t="shared" si="243"/>
        <v>14</v>
      </c>
      <c r="G3065" s="195">
        <v>3063</v>
      </c>
      <c r="H3065" s="193">
        <v>0.43396175599999998</v>
      </c>
    </row>
    <row r="3066" spans="2:8" x14ac:dyDescent="0.25">
      <c r="B3066" s="192">
        <f t="shared" si="244"/>
        <v>43228.624999992571</v>
      </c>
      <c r="C3066" s="16">
        <f t="shared" si="240"/>
        <v>5</v>
      </c>
      <c r="D3066" s="16">
        <f t="shared" si="241"/>
        <v>2</v>
      </c>
      <c r="E3066" s="16">
        <f t="shared" si="242"/>
        <v>1</v>
      </c>
      <c r="F3066" s="16">
        <f t="shared" si="243"/>
        <v>15</v>
      </c>
      <c r="G3066" s="195">
        <v>3064</v>
      </c>
      <c r="H3066" s="193">
        <v>0.33299547899999998</v>
      </c>
    </row>
    <row r="3067" spans="2:8" x14ac:dyDescent="0.25">
      <c r="B3067" s="192">
        <f t="shared" si="244"/>
        <v>43228.666666659235</v>
      </c>
      <c r="C3067" s="16">
        <f t="shared" si="240"/>
        <v>5</v>
      </c>
      <c r="D3067" s="16">
        <f t="shared" si="241"/>
        <v>2</v>
      </c>
      <c r="E3067" s="16">
        <f t="shared" si="242"/>
        <v>1</v>
      </c>
      <c r="F3067" s="16">
        <f t="shared" si="243"/>
        <v>16</v>
      </c>
      <c r="G3067" s="195">
        <v>3065</v>
      </c>
      <c r="H3067" s="193">
        <v>0.26440936500000001</v>
      </c>
    </row>
    <row r="3068" spans="2:8" x14ac:dyDescent="0.25">
      <c r="B3068" s="192">
        <f t="shared" si="244"/>
        <v>43228.7083333259</v>
      </c>
      <c r="C3068" s="16">
        <f t="shared" si="240"/>
        <v>5</v>
      </c>
      <c r="D3068" s="16">
        <f t="shared" si="241"/>
        <v>2</v>
      </c>
      <c r="E3068" s="16">
        <f t="shared" si="242"/>
        <v>1</v>
      </c>
      <c r="F3068" s="16">
        <f t="shared" si="243"/>
        <v>17</v>
      </c>
      <c r="G3068" s="195">
        <v>3066</v>
      </c>
      <c r="H3068" s="193">
        <v>0.16030028099999999</v>
      </c>
    </row>
    <row r="3069" spans="2:8" x14ac:dyDescent="0.25">
      <c r="B3069" s="192">
        <f t="shared" si="244"/>
        <v>43228.749999992564</v>
      </c>
      <c r="C3069" s="16">
        <f t="shared" si="240"/>
        <v>5</v>
      </c>
      <c r="D3069" s="16">
        <f t="shared" si="241"/>
        <v>2</v>
      </c>
      <c r="E3069" s="16">
        <f t="shared" si="242"/>
        <v>1</v>
      </c>
      <c r="F3069" s="16">
        <f t="shared" si="243"/>
        <v>18</v>
      </c>
      <c r="G3069" s="195">
        <v>3067</v>
      </c>
      <c r="H3069" s="193">
        <v>6.8582257999999993E-2</v>
      </c>
    </row>
    <row r="3070" spans="2:8" x14ac:dyDescent="0.25">
      <c r="B3070" s="192">
        <f t="shared" si="244"/>
        <v>43228.791666659228</v>
      </c>
      <c r="C3070" s="16">
        <f t="shared" si="240"/>
        <v>5</v>
      </c>
      <c r="D3070" s="16">
        <f t="shared" si="241"/>
        <v>2</v>
      </c>
      <c r="E3070" s="16">
        <f t="shared" si="242"/>
        <v>1</v>
      </c>
      <c r="F3070" s="16">
        <f t="shared" si="243"/>
        <v>19</v>
      </c>
      <c r="G3070" s="195">
        <v>3068</v>
      </c>
      <c r="H3070" s="193">
        <v>8.2726710000000005E-3</v>
      </c>
    </row>
    <row r="3071" spans="2:8" x14ac:dyDescent="0.25">
      <c r="B3071" s="192">
        <f t="shared" si="244"/>
        <v>43228.833333325892</v>
      </c>
      <c r="C3071" s="16">
        <f t="shared" si="240"/>
        <v>5</v>
      </c>
      <c r="D3071" s="16">
        <f t="shared" si="241"/>
        <v>2</v>
      </c>
      <c r="E3071" s="16">
        <f t="shared" si="242"/>
        <v>1</v>
      </c>
      <c r="F3071" s="16">
        <f t="shared" si="243"/>
        <v>20</v>
      </c>
      <c r="G3071" s="195">
        <v>3069</v>
      </c>
      <c r="H3071" s="193">
        <v>0</v>
      </c>
    </row>
    <row r="3072" spans="2:8" x14ac:dyDescent="0.25">
      <c r="B3072" s="192">
        <f t="shared" si="244"/>
        <v>43228.874999992557</v>
      </c>
      <c r="C3072" s="16">
        <f t="shared" si="240"/>
        <v>5</v>
      </c>
      <c r="D3072" s="16">
        <f t="shared" si="241"/>
        <v>2</v>
      </c>
      <c r="E3072" s="16">
        <f t="shared" si="242"/>
        <v>1</v>
      </c>
      <c r="F3072" s="16">
        <f t="shared" si="243"/>
        <v>21</v>
      </c>
      <c r="G3072" s="195">
        <v>3070</v>
      </c>
      <c r="H3072" s="193">
        <v>0</v>
      </c>
    </row>
    <row r="3073" spans="2:8" x14ac:dyDescent="0.25">
      <c r="B3073" s="192">
        <f t="shared" si="244"/>
        <v>43228.916666659221</v>
      </c>
      <c r="C3073" s="16">
        <f t="shared" si="240"/>
        <v>5</v>
      </c>
      <c r="D3073" s="16">
        <f t="shared" si="241"/>
        <v>2</v>
      </c>
      <c r="E3073" s="16">
        <f t="shared" si="242"/>
        <v>1</v>
      </c>
      <c r="F3073" s="16">
        <f t="shared" si="243"/>
        <v>22</v>
      </c>
      <c r="G3073" s="195">
        <v>3071</v>
      </c>
      <c r="H3073" s="193">
        <v>0</v>
      </c>
    </row>
    <row r="3074" spans="2:8" x14ac:dyDescent="0.25">
      <c r="B3074" s="192">
        <f t="shared" si="244"/>
        <v>43228.958333325885</v>
      </c>
      <c r="C3074" s="16">
        <f t="shared" si="240"/>
        <v>5</v>
      </c>
      <c r="D3074" s="16">
        <f t="shared" si="241"/>
        <v>2</v>
      </c>
      <c r="E3074" s="16">
        <f t="shared" si="242"/>
        <v>1</v>
      </c>
      <c r="F3074" s="16">
        <f t="shared" si="243"/>
        <v>23</v>
      </c>
      <c r="G3074" s="195">
        <v>3072</v>
      </c>
      <c r="H3074" s="193">
        <v>0</v>
      </c>
    </row>
    <row r="3075" spans="2:8" x14ac:dyDescent="0.25">
      <c r="B3075" s="192">
        <f t="shared" si="244"/>
        <v>43228.999999992549</v>
      </c>
      <c r="C3075" s="16">
        <f t="shared" si="240"/>
        <v>5</v>
      </c>
      <c r="D3075" s="16">
        <f t="shared" si="241"/>
        <v>3</v>
      </c>
      <c r="E3075" s="16">
        <f t="shared" si="242"/>
        <v>1</v>
      </c>
      <c r="F3075" s="16">
        <f t="shared" si="243"/>
        <v>0</v>
      </c>
      <c r="G3075" s="195">
        <v>3073</v>
      </c>
      <c r="H3075" s="193">
        <v>0</v>
      </c>
    </row>
    <row r="3076" spans="2:8" x14ac:dyDescent="0.25">
      <c r="B3076" s="192">
        <f t="shared" si="244"/>
        <v>43229.041666659214</v>
      </c>
      <c r="C3076" s="16">
        <f t="shared" ref="C3076:C3139" si="245">MONTH(B3076)</f>
        <v>5</v>
      </c>
      <c r="D3076" s="16">
        <f t="shared" ref="D3076:D3139" si="246">WEEKDAY(B3076,2)</f>
        <v>3</v>
      </c>
      <c r="E3076" s="16">
        <f t="shared" ref="E3076:E3139" si="247">IF(D3076&lt;6,1,2)</f>
        <v>1</v>
      </c>
      <c r="F3076" s="16">
        <f t="shared" ref="F3076:F3139" si="248">HOUR(B3076)</f>
        <v>1</v>
      </c>
      <c r="G3076" s="195">
        <v>3074</v>
      </c>
      <c r="H3076" s="193">
        <v>0</v>
      </c>
    </row>
    <row r="3077" spans="2:8" x14ac:dyDescent="0.25">
      <c r="B3077" s="192">
        <f t="shared" ref="B3077:B3140" si="249">B3076+1/24</f>
        <v>43229.083333325878</v>
      </c>
      <c r="C3077" s="16">
        <f t="shared" si="245"/>
        <v>5</v>
      </c>
      <c r="D3077" s="16">
        <f t="shared" si="246"/>
        <v>3</v>
      </c>
      <c r="E3077" s="16">
        <f t="shared" si="247"/>
        <v>1</v>
      </c>
      <c r="F3077" s="16">
        <f t="shared" si="248"/>
        <v>2</v>
      </c>
      <c r="G3077" s="195">
        <v>3075</v>
      </c>
      <c r="H3077" s="193">
        <v>0</v>
      </c>
    </row>
    <row r="3078" spans="2:8" x14ac:dyDescent="0.25">
      <c r="B3078" s="192">
        <f t="shared" si="249"/>
        <v>43229.124999992542</v>
      </c>
      <c r="C3078" s="16">
        <f t="shared" si="245"/>
        <v>5</v>
      </c>
      <c r="D3078" s="16">
        <f t="shared" si="246"/>
        <v>3</v>
      </c>
      <c r="E3078" s="16">
        <f t="shared" si="247"/>
        <v>1</v>
      </c>
      <c r="F3078" s="16">
        <f t="shared" si="248"/>
        <v>3</v>
      </c>
      <c r="G3078" s="195">
        <v>3076</v>
      </c>
      <c r="H3078" s="193">
        <v>0</v>
      </c>
    </row>
    <row r="3079" spans="2:8" x14ac:dyDescent="0.25">
      <c r="B3079" s="192">
        <f t="shared" si="249"/>
        <v>43229.166666659206</v>
      </c>
      <c r="C3079" s="16">
        <f t="shared" si="245"/>
        <v>5</v>
      </c>
      <c r="D3079" s="16">
        <f t="shared" si="246"/>
        <v>3</v>
      </c>
      <c r="E3079" s="16">
        <f t="shared" si="247"/>
        <v>1</v>
      </c>
      <c r="F3079" s="16">
        <f t="shared" si="248"/>
        <v>4</v>
      </c>
      <c r="G3079" s="195">
        <v>3077</v>
      </c>
      <c r="H3079" s="193">
        <v>1.8592599999999999E-4</v>
      </c>
    </row>
    <row r="3080" spans="2:8" x14ac:dyDescent="0.25">
      <c r="B3080" s="192">
        <f t="shared" si="249"/>
        <v>43229.208333325871</v>
      </c>
      <c r="C3080" s="16">
        <f t="shared" si="245"/>
        <v>5</v>
      </c>
      <c r="D3080" s="16">
        <f t="shared" si="246"/>
        <v>3</v>
      </c>
      <c r="E3080" s="16">
        <f t="shared" si="247"/>
        <v>1</v>
      </c>
      <c r="F3080" s="16">
        <f t="shared" si="248"/>
        <v>5</v>
      </c>
      <c r="G3080" s="195">
        <v>3078</v>
      </c>
      <c r="H3080" s="193">
        <v>1.9139056000000002E-2</v>
      </c>
    </row>
    <row r="3081" spans="2:8" x14ac:dyDescent="0.25">
      <c r="B3081" s="192">
        <f t="shared" si="249"/>
        <v>43229.249999992535</v>
      </c>
      <c r="C3081" s="16">
        <f t="shared" si="245"/>
        <v>5</v>
      </c>
      <c r="D3081" s="16">
        <f t="shared" si="246"/>
        <v>3</v>
      </c>
      <c r="E3081" s="16">
        <f t="shared" si="247"/>
        <v>1</v>
      </c>
      <c r="F3081" s="16">
        <f t="shared" si="248"/>
        <v>6</v>
      </c>
      <c r="G3081" s="195">
        <v>3079</v>
      </c>
      <c r="H3081" s="193">
        <v>7.8148580999999995E-2</v>
      </c>
    </row>
    <row r="3082" spans="2:8" x14ac:dyDescent="0.25">
      <c r="B3082" s="192">
        <f t="shared" si="249"/>
        <v>43229.291666659199</v>
      </c>
      <c r="C3082" s="16">
        <f t="shared" si="245"/>
        <v>5</v>
      </c>
      <c r="D3082" s="16">
        <f t="shared" si="246"/>
        <v>3</v>
      </c>
      <c r="E3082" s="16">
        <f t="shared" si="247"/>
        <v>1</v>
      </c>
      <c r="F3082" s="16">
        <f t="shared" si="248"/>
        <v>7</v>
      </c>
      <c r="G3082" s="195">
        <v>3080</v>
      </c>
      <c r="H3082" s="193">
        <v>0.17952178499999999</v>
      </c>
    </row>
    <row r="3083" spans="2:8" x14ac:dyDescent="0.25">
      <c r="B3083" s="192">
        <f t="shared" si="249"/>
        <v>43229.333333325863</v>
      </c>
      <c r="C3083" s="16">
        <f t="shared" si="245"/>
        <v>5</v>
      </c>
      <c r="D3083" s="16">
        <f t="shared" si="246"/>
        <v>3</v>
      </c>
      <c r="E3083" s="16">
        <f t="shared" si="247"/>
        <v>1</v>
      </c>
      <c r="F3083" s="16">
        <f t="shared" si="248"/>
        <v>8</v>
      </c>
      <c r="G3083" s="195">
        <v>3081</v>
      </c>
      <c r="H3083" s="193">
        <v>0.30059386700000001</v>
      </c>
    </row>
    <row r="3084" spans="2:8" x14ac:dyDescent="0.25">
      <c r="B3084" s="192">
        <f t="shared" si="249"/>
        <v>43229.374999992528</v>
      </c>
      <c r="C3084" s="16">
        <f t="shared" si="245"/>
        <v>5</v>
      </c>
      <c r="D3084" s="16">
        <f t="shared" si="246"/>
        <v>3</v>
      </c>
      <c r="E3084" s="16">
        <f t="shared" si="247"/>
        <v>1</v>
      </c>
      <c r="F3084" s="16">
        <f t="shared" si="248"/>
        <v>9</v>
      </c>
      <c r="G3084" s="195">
        <v>3082</v>
      </c>
      <c r="H3084" s="193">
        <v>0.37726567</v>
      </c>
    </row>
    <row r="3085" spans="2:8" x14ac:dyDescent="0.25">
      <c r="B3085" s="192">
        <f t="shared" si="249"/>
        <v>43229.416666659192</v>
      </c>
      <c r="C3085" s="16">
        <f t="shared" si="245"/>
        <v>5</v>
      </c>
      <c r="D3085" s="16">
        <f t="shared" si="246"/>
        <v>3</v>
      </c>
      <c r="E3085" s="16">
        <f t="shared" si="247"/>
        <v>1</v>
      </c>
      <c r="F3085" s="16">
        <f t="shared" si="248"/>
        <v>10</v>
      </c>
      <c r="G3085" s="195">
        <v>3083</v>
      </c>
      <c r="H3085" s="193">
        <v>0.41084063799999998</v>
      </c>
    </row>
    <row r="3086" spans="2:8" x14ac:dyDescent="0.25">
      <c r="B3086" s="192">
        <f t="shared" si="249"/>
        <v>43229.458333325856</v>
      </c>
      <c r="C3086" s="16">
        <f t="shared" si="245"/>
        <v>5</v>
      </c>
      <c r="D3086" s="16">
        <f t="shared" si="246"/>
        <v>3</v>
      </c>
      <c r="E3086" s="16">
        <f t="shared" si="247"/>
        <v>1</v>
      </c>
      <c r="F3086" s="16">
        <f t="shared" si="248"/>
        <v>11</v>
      </c>
      <c r="G3086" s="195">
        <v>3084</v>
      </c>
      <c r="H3086" s="193">
        <v>0.42308679799999999</v>
      </c>
    </row>
    <row r="3087" spans="2:8" x14ac:dyDescent="0.25">
      <c r="B3087" s="192">
        <f t="shared" si="249"/>
        <v>43229.49999999252</v>
      </c>
      <c r="C3087" s="16">
        <f t="shared" si="245"/>
        <v>5</v>
      </c>
      <c r="D3087" s="16">
        <f t="shared" si="246"/>
        <v>3</v>
      </c>
      <c r="E3087" s="16">
        <f t="shared" si="247"/>
        <v>1</v>
      </c>
      <c r="F3087" s="16">
        <f t="shared" si="248"/>
        <v>12</v>
      </c>
      <c r="G3087" s="195">
        <v>3085</v>
      </c>
      <c r="H3087" s="193">
        <v>0.42706683000000001</v>
      </c>
    </row>
    <row r="3088" spans="2:8" x14ac:dyDescent="0.25">
      <c r="B3088" s="192">
        <f t="shared" si="249"/>
        <v>43229.541666659185</v>
      </c>
      <c r="C3088" s="16">
        <f t="shared" si="245"/>
        <v>5</v>
      </c>
      <c r="D3088" s="16">
        <f t="shared" si="246"/>
        <v>3</v>
      </c>
      <c r="E3088" s="16">
        <f t="shared" si="247"/>
        <v>1</v>
      </c>
      <c r="F3088" s="16">
        <f t="shared" si="248"/>
        <v>13</v>
      </c>
      <c r="G3088" s="195">
        <v>3086</v>
      </c>
      <c r="H3088" s="193">
        <v>0.40192538500000002</v>
      </c>
    </row>
    <row r="3089" spans="2:8" x14ac:dyDescent="0.25">
      <c r="B3089" s="192">
        <f t="shared" si="249"/>
        <v>43229.583333325849</v>
      </c>
      <c r="C3089" s="16">
        <f t="shared" si="245"/>
        <v>5</v>
      </c>
      <c r="D3089" s="16">
        <f t="shared" si="246"/>
        <v>3</v>
      </c>
      <c r="E3089" s="16">
        <f t="shared" si="247"/>
        <v>1</v>
      </c>
      <c r="F3089" s="16">
        <f t="shared" si="248"/>
        <v>14</v>
      </c>
      <c r="G3089" s="195">
        <v>3087</v>
      </c>
      <c r="H3089" s="193">
        <v>0.35961218499999997</v>
      </c>
    </row>
    <row r="3090" spans="2:8" x14ac:dyDescent="0.25">
      <c r="B3090" s="192">
        <f t="shared" si="249"/>
        <v>43229.624999992513</v>
      </c>
      <c r="C3090" s="16">
        <f t="shared" si="245"/>
        <v>5</v>
      </c>
      <c r="D3090" s="16">
        <f t="shared" si="246"/>
        <v>3</v>
      </c>
      <c r="E3090" s="16">
        <f t="shared" si="247"/>
        <v>1</v>
      </c>
      <c r="F3090" s="16">
        <f t="shared" si="248"/>
        <v>15</v>
      </c>
      <c r="G3090" s="195">
        <v>3088</v>
      </c>
      <c r="H3090" s="193">
        <v>0.27828539499999999</v>
      </c>
    </row>
    <row r="3091" spans="2:8" x14ac:dyDescent="0.25">
      <c r="B3091" s="192">
        <f t="shared" si="249"/>
        <v>43229.666666659177</v>
      </c>
      <c r="C3091" s="16">
        <f t="shared" si="245"/>
        <v>5</v>
      </c>
      <c r="D3091" s="16">
        <f t="shared" si="246"/>
        <v>3</v>
      </c>
      <c r="E3091" s="16">
        <f t="shared" si="247"/>
        <v>1</v>
      </c>
      <c r="F3091" s="16">
        <f t="shared" si="248"/>
        <v>16</v>
      </c>
      <c r="G3091" s="195">
        <v>3089</v>
      </c>
      <c r="H3091" s="193">
        <v>0.22721408700000001</v>
      </c>
    </row>
    <row r="3092" spans="2:8" x14ac:dyDescent="0.25">
      <c r="B3092" s="192">
        <f t="shared" si="249"/>
        <v>43229.708333325842</v>
      </c>
      <c r="C3092" s="16">
        <f t="shared" si="245"/>
        <v>5</v>
      </c>
      <c r="D3092" s="16">
        <f t="shared" si="246"/>
        <v>3</v>
      </c>
      <c r="E3092" s="16">
        <f t="shared" si="247"/>
        <v>1</v>
      </c>
      <c r="F3092" s="16">
        <f t="shared" si="248"/>
        <v>17</v>
      </c>
      <c r="G3092" s="195">
        <v>3090</v>
      </c>
      <c r="H3092" s="193">
        <v>0.138137384</v>
      </c>
    </row>
    <row r="3093" spans="2:8" x14ac:dyDescent="0.25">
      <c r="B3093" s="192">
        <f t="shared" si="249"/>
        <v>43229.749999992506</v>
      </c>
      <c r="C3093" s="16">
        <f t="shared" si="245"/>
        <v>5</v>
      </c>
      <c r="D3093" s="16">
        <f t="shared" si="246"/>
        <v>3</v>
      </c>
      <c r="E3093" s="16">
        <f t="shared" si="247"/>
        <v>1</v>
      </c>
      <c r="F3093" s="16">
        <f t="shared" si="248"/>
        <v>18</v>
      </c>
      <c r="G3093" s="195">
        <v>3091</v>
      </c>
      <c r="H3093" s="193">
        <v>6.3057982999999998E-2</v>
      </c>
    </row>
    <row r="3094" spans="2:8" x14ac:dyDescent="0.25">
      <c r="B3094" s="192">
        <f t="shared" si="249"/>
        <v>43229.79166665917</v>
      </c>
      <c r="C3094" s="16">
        <f t="shared" si="245"/>
        <v>5</v>
      </c>
      <c r="D3094" s="16">
        <f t="shared" si="246"/>
        <v>3</v>
      </c>
      <c r="E3094" s="16">
        <f t="shared" si="247"/>
        <v>1</v>
      </c>
      <c r="F3094" s="16">
        <f t="shared" si="248"/>
        <v>19</v>
      </c>
      <c r="G3094" s="195">
        <v>3092</v>
      </c>
      <c r="H3094" s="193">
        <v>7.2527449999999997E-3</v>
      </c>
    </row>
    <row r="3095" spans="2:8" x14ac:dyDescent="0.25">
      <c r="B3095" s="192">
        <f t="shared" si="249"/>
        <v>43229.833333325834</v>
      </c>
      <c r="C3095" s="16">
        <f t="shared" si="245"/>
        <v>5</v>
      </c>
      <c r="D3095" s="16">
        <f t="shared" si="246"/>
        <v>3</v>
      </c>
      <c r="E3095" s="16">
        <f t="shared" si="247"/>
        <v>1</v>
      </c>
      <c r="F3095" s="16">
        <f t="shared" si="248"/>
        <v>20</v>
      </c>
      <c r="G3095" s="195">
        <v>3093</v>
      </c>
      <c r="H3095" s="193">
        <v>0</v>
      </c>
    </row>
    <row r="3096" spans="2:8" x14ac:dyDescent="0.25">
      <c r="B3096" s="192">
        <f t="shared" si="249"/>
        <v>43229.874999992498</v>
      </c>
      <c r="C3096" s="16">
        <f t="shared" si="245"/>
        <v>5</v>
      </c>
      <c r="D3096" s="16">
        <f t="shared" si="246"/>
        <v>3</v>
      </c>
      <c r="E3096" s="16">
        <f t="shared" si="247"/>
        <v>1</v>
      </c>
      <c r="F3096" s="16">
        <f t="shared" si="248"/>
        <v>21</v>
      </c>
      <c r="G3096" s="195">
        <v>3094</v>
      </c>
      <c r="H3096" s="193">
        <v>0</v>
      </c>
    </row>
    <row r="3097" spans="2:8" x14ac:dyDescent="0.25">
      <c r="B3097" s="192">
        <f t="shared" si="249"/>
        <v>43229.916666659163</v>
      </c>
      <c r="C3097" s="16">
        <f t="shared" si="245"/>
        <v>5</v>
      </c>
      <c r="D3097" s="16">
        <f t="shared" si="246"/>
        <v>3</v>
      </c>
      <c r="E3097" s="16">
        <f t="shared" si="247"/>
        <v>1</v>
      </c>
      <c r="F3097" s="16">
        <f t="shared" si="248"/>
        <v>22</v>
      </c>
      <c r="G3097" s="195">
        <v>3095</v>
      </c>
      <c r="H3097" s="193">
        <v>0</v>
      </c>
    </row>
    <row r="3098" spans="2:8" x14ac:dyDescent="0.25">
      <c r="B3098" s="192">
        <f t="shared" si="249"/>
        <v>43229.958333325827</v>
      </c>
      <c r="C3098" s="16">
        <f t="shared" si="245"/>
        <v>5</v>
      </c>
      <c r="D3098" s="16">
        <f t="shared" si="246"/>
        <v>3</v>
      </c>
      <c r="E3098" s="16">
        <f t="shared" si="247"/>
        <v>1</v>
      </c>
      <c r="F3098" s="16">
        <f t="shared" si="248"/>
        <v>23</v>
      </c>
      <c r="G3098" s="195">
        <v>3096</v>
      </c>
      <c r="H3098" s="193">
        <v>0</v>
      </c>
    </row>
    <row r="3099" spans="2:8" x14ac:dyDescent="0.25">
      <c r="B3099" s="192">
        <f t="shared" si="249"/>
        <v>43229.999999992491</v>
      </c>
      <c r="C3099" s="16">
        <f t="shared" si="245"/>
        <v>5</v>
      </c>
      <c r="D3099" s="16">
        <f t="shared" si="246"/>
        <v>4</v>
      </c>
      <c r="E3099" s="16">
        <f t="shared" si="247"/>
        <v>1</v>
      </c>
      <c r="F3099" s="16">
        <f t="shared" si="248"/>
        <v>0</v>
      </c>
      <c r="G3099" s="195">
        <v>3097</v>
      </c>
      <c r="H3099" s="193">
        <v>0</v>
      </c>
    </row>
    <row r="3100" spans="2:8" x14ac:dyDescent="0.25">
      <c r="B3100" s="192">
        <f t="shared" si="249"/>
        <v>43230.041666659155</v>
      </c>
      <c r="C3100" s="16">
        <f t="shared" si="245"/>
        <v>5</v>
      </c>
      <c r="D3100" s="16">
        <f t="shared" si="246"/>
        <v>4</v>
      </c>
      <c r="E3100" s="16">
        <f t="shared" si="247"/>
        <v>1</v>
      </c>
      <c r="F3100" s="16">
        <f t="shared" si="248"/>
        <v>1</v>
      </c>
      <c r="G3100" s="195">
        <v>3098</v>
      </c>
      <c r="H3100" s="193">
        <v>0</v>
      </c>
    </row>
    <row r="3101" spans="2:8" x14ac:dyDescent="0.25">
      <c r="B3101" s="192">
        <f t="shared" si="249"/>
        <v>43230.08333332582</v>
      </c>
      <c r="C3101" s="16">
        <f t="shared" si="245"/>
        <v>5</v>
      </c>
      <c r="D3101" s="16">
        <f t="shared" si="246"/>
        <v>4</v>
      </c>
      <c r="E3101" s="16">
        <f t="shared" si="247"/>
        <v>1</v>
      </c>
      <c r="F3101" s="16">
        <f t="shared" si="248"/>
        <v>2</v>
      </c>
      <c r="G3101" s="195">
        <v>3099</v>
      </c>
      <c r="H3101" s="193">
        <v>0</v>
      </c>
    </row>
    <row r="3102" spans="2:8" x14ac:dyDescent="0.25">
      <c r="B3102" s="192">
        <f t="shared" si="249"/>
        <v>43230.124999992484</v>
      </c>
      <c r="C3102" s="16">
        <f t="shared" si="245"/>
        <v>5</v>
      </c>
      <c r="D3102" s="16">
        <f t="shared" si="246"/>
        <v>4</v>
      </c>
      <c r="E3102" s="16">
        <f t="shared" si="247"/>
        <v>1</v>
      </c>
      <c r="F3102" s="16">
        <f t="shared" si="248"/>
        <v>3</v>
      </c>
      <c r="G3102" s="195">
        <v>3100</v>
      </c>
      <c r="H3102" s="193">
        <v>0</v>
      </c>
    </row>
    <row r="3103" spans="2:8" x14ac:dyDescent="0.25">
      <c r="B3103" s="192">
        <f t="shared" si="249"/>
        <v>43230.166666659148</v>
      </c>
      <c r="C3103" s="16">
        <f t="shared" si="245"/>
        <v>5</v>
      </c>
      <c r="D3103" s="16">
        <f t="shared" si="246"/>
        <v>4</v>
      </c>
      <c r="E3103" s="16">
        <f t="shared" si="247"/>
        <v>1</v>
      </c>
      <c r="F3103" s="16">
        <f t="shared" si="248"/>
        <v>4</v>
      </c>
      <c r="G3103" s="195">
        <v>3101</v>
      </c>
      <c r="H3103" s="193">
        <v>1.8592599999999999E-4</v>
      </c>
    </row>
    <row r="3104" spans="2:8" x14ac:dyDescent="0.25">
      <c r="B3104" s="192">
        <f t="shared" si="249"/>
        <v>43230.208333325812</v>
      </c>
      <c r="C3104" s="16">
        <f t="shared" si="245"/>
        <v>5</v>
      </c>
      <c r="D3104" s="16">
        <f t="shared" si="246"/>
        <v>4</v>
      </c>
      <c r="E3104" s="16">
        <f t="shared" si="247"/>
        <v>1</v>
      </c>
      <c r="F3104" s="16">
        <f t="shared" si="248"/>
        <v>5</v>
      </c>
      <c r="G3104" s="195">
        <v>3102</v>
      </c>
      <c r="H3104" s="193">
        <v>1.8117411999999999E-2</v>
      </c>
    </row>
    <row r="3105" spans="2:8" x14ac:dyDescent="0.25">
      <c r="B3105" s="192">
        <f t="shared" si="249"/>
        <v>43230.249999992477</v>
      </c>
      <c r="C3105" s="16">
        <f t="shared" si="245"/>
        <v>5</v>
      </c>
      <c r="D3105" s="16">
        <f t="shared" si="246"/>
        <v>4</v>
      </c>
      <c r="E3105" s="16">
        <f t="shared" si="247"/>
        <v>1</v>
      </c>
      <c r="F3105" s="16">
        <f t="shared" si="248"/>
        <v>6</v>
      </c>
      <c r="G3105" s="195">
        <v>3103</v>
      </c>
      <c r="H3105" s="193">
        <v>7.1045722000000006E-2</v>
      </c>
    </row>
    <row r="3106" spans="2:8" x14ac:dyDescent="0.25">
      <c r="B3106" s="192">
        <f t="shared" si="249"/>
        <v>43230.291666659141</v>
      </c>
      <c r="C3106" s="16">
        <f t="shared" si="245"/>
        <v>5</v>
      </c>
      <c r="D3106" s="16">
        <f t="shared" si="246"/>
        <v>4</v>
      </c>
      <c r="E3106" s="16">
        <f t="shared" si="247"/>
        <v>1</v>
      </c>
      <c r="F3106" s="16">
        <f t="shared" si="248"/>
        <v>7</v>
      </c>
      <c r="G3106" s="195">
        <v>3104</v>
      </c>
      <c r="H3106" s="193">
        <v>0.1689744</v>
      </c>
    </row>
    <row r="3107" spans="2:8" x14ac:dyDescent="0.25">
      <c r="B3107" s="192">
        <f t="shared" si="249"/>
        <v>43230.333333325805</v>
      </c>
      <c r="C3107" s="16">
        <f t="shared" si="245"/>
        <v>5</v>
      </c>
      <c r="D3107" s="16">
        <f t="shared" si="246"/>
        <v>4</v>
      </c>
      <c r="E3107" s="16">
        <f t="shared" si="247"/>
        <v>1</v>
      </c>
      <c r="F3107" s="16">
        <f t="shared" si="248"/>
        <v>8</v>
      </c>
      <c r="G3107" s="195">
        <v>3105</v>
      </c>
      <c r="H3107" s="193">
        <v>0.29576016900000002</v>
      </c>
    </row>
    <row r="3108" spans="2:8" x14ac:dyDescent="0.25">
      <c r="B3108" s="192">
        <f t="shared" si="249"/>
        <v>43230.374999992469</v>
      </c>
      <c r="C3108" s="16">
        <f t="shared" si="245"/>
        <v>5</v>
      </c>
      <c r="D3108" s="16">
        <f t="shared" si="246"/>
        <v>4</v>
      </c>
      <c r="E3108" s="16">
        <f t="shared" si="247"/>
        <v>1</v>
      </c>
      <c r="F3108" s="16">
        <f t="shared" si="248"/>
        <v>9</v>
      </c>
      <c r="G3108" s="195">
        <v>3106</v>
      </c>
      <c r="H3108" s="193">
        <v>0.39076006400000002</v>
      </c>
    </row>
    <row r="3109" spans="2:8" x14ac:dyDescent="0.25">
      <c r="B3109" s="192">
        <f t="shared" si="249"/>
        <v>43230.416666659134</v>
      </c>
      <c r="C3109" s="16">
        <f t="shared" si="245"/>
        <v>5</v>
      </c>
      <c r="D3109" s="16">
        <f t="shared" si="246"/>
        <v>4</v>
      </c>
      <c r="E3109" s="16">
        <f t="shared" si="247"/>
        <v>1</v>
      </c>
      <c r="F3109" s="16">
        <f t="shared" si="248"/>
        <v>10</v>
      </c>
      <c r="G3109" s="195">
        <v>3107</v>
      </c>
      <c r="H3109" s="193">
        <v>0.442155837</v>
      </c>
    </row>
    <row r="3110" spans="2:8" x14ac:dyDescent="0.25">
      <c r="B3110" s="192">
        <f t="shared" si="249"/>
        <v>43230.458333325798</v>
      </c>
      <c r="C3110" s="16">
        <f t="shared" si="245"/>
        <v>5</v>
      </c>
      <c r="D3110" s="16">
        <f t="shared" si="246"/>
        <v>4</v>
      </c>
      <c r="E3110" s="16">
        <f t="shared" si="247"/>
        <v>1</v>
      </c>
      <c r="F3110" s="16">
        <f t="shared" si="248"/>
        <v>11</v>
      </c>
      <c r="G3110" s="195">
        <v>3108</v>
      </c>
      <c r="H3110" s="193">
        <v>0.427386443</v>
      </c>
    </row>
    <row r="3111" spans="2:8" x14ac:dyDescent="0.25">
      <c r="B3111" s="192">
        <f t="shared" si="249"/>
        <v>43230.499999992462</v>
      </c>
      <c r="C3111" s="16">
        <f t="shared" si="245"/>
        <v>5</v>
      </c>
      <c r="D3111" s="16">
        <f t="shared" si="246"/>
        <v>4</v>
      </c>
      <c r="E3111" s="16">
        <f t="shared" si="247"/>
        <v>1</v>
      </c>
      <c r="F3111" s="16">
        <f t="shared" si="248"/>
        <v>12</v>
      </c>
      <c r="G3111" s="195">
        <v>3109</v>
      </c>
      <c r="H3111" s="193">
        <v>0.38578089399999999</v>
      </c>
    </row>
    <row r="3112" spans="2:8" x14ac:dyDescent="0.25">
      <c r="B3112" s="192">
        <f t="shared" si="249"/>
        <v>43230.541666659126</v>
      </c>
      <c r="C3112" s="16">
        <f t="shared" si="245"/>
        <v>5</v>
      </c>
      <c r="D3112" s="16">
        <f t="shared" si="246"/>
        <v>4</v>
      </c>
      <c r="E3112" s="16">
        <f t="shared" si="247"/>
        <v>1</v>
      </c>
      <c r="F3112" s="16">
        <f t="shared" si="248"/>
        <v>13</v>
      </c>
      <c r="G3112" s="195">
        <v>3110</v>
      </c>
      <c r="H3112" s="193">
        <v>0.370747826</v>
      </c>
    </row>
    <row r="3113" spans="2:8" x14ac:dyDescent="0.25">
      <c r="B3113" s="192">
        <f t="shared" si="249"/>
        <v>43230.583333325791</v>
      </c>
      <c r="C3113" s="16">
        <f t="shared" si="245"/>
        <v>5</v>
      </c>
      <c r="D3113" s="16">
        <f t="shared" si="246"/>
        <v>4</v>
      </c>
      <c r="E3113" s="16">
        <f t="shared" si="247"/>
        <v>1</v>
      </c>
      <c r="F3113" s="16">
        <f t="shared" si="248"/>
        <v>14</v>
      </c>
      <c r="G3113" s="195">
        <v>3111</v>
      </c>
      <c r="H3113" s="193">
        <v>0.34573516999999998</v>
      </c>
    </row>
    <row r="3114" spans="2:8" x14ac:dyDescent="0.25">
      <c r="B3114" s="192">
        <f t="shared" si="249"/>
        <v>43230.624999992455</v>
      </c>
      <c r="C3114" s="16">
        <f t="shared" si="245"/>
        <v>5</v>
      </c>
      <c r="D3114" s="16">
        <f t="shared" si="246"/>
        <v>4</v>
      </c>
      <c r="E3114" s="16">
        <f t="shared" si="247"/>
        <v>1</v>
      </c>
      <c r="F3114" s="16">
        <f t="shared" si="248"/>
        <v>15</v>
      </c>
      <c r="G3114" s="195">
        <v>3112</v>
      </c>
      <c r="H3114" s="193">
        <v>0.28381623099999997</v>
      </c>
    </row>
    <row r="3115" spans="2:8" x14ac:dyDescent="0.25">
      <c r="B3115" s="192">
        <f t="shared" si="249"/>
        <v>43230.666666659119</v>
      </c>
      <c r="C3115" s="16">
        <f t="shared" si="245"/>
        <v>5</v>
      </c>
      <c r="D3115" s="16">
        <f t="shared" si="246"/>
        <v>4</v>
      </c>
      <c r="E3115" s="16">
        <f t="shared" si="247"/>
        <v>1</v>
      </c>
      <c r="F3115" s="16">
        <f t="shared" si="248"/>
        <v>16</v>
      </c>
      <c r="G3115" s="195">
        <v>3113</v>
      </c>
      <c r="H3115" s="193">
        <v>0.222464517</v>
      </c>
    </row>
    <row r="3116" spans="2:8" x14ac:dyDescent="0.25">
      <c r="B3116" s="192">
        <f t="shared" si="249"/>
        <v>43230.708333325783</v>
      </c>
      <c r="C3116" s="16">
        <f t="shared" si="245"/>
        <v>5</v>
      </c>
      <c r="D3116" s="16">
        <f t="shared" si="246"/>
        <v>4</v>
      </c>
      <c r="E3116" s="16">
        <f t="shared" si="247"/>
        <v>1</v>
      </c>
      <c r="F3116" s="16">
        <f t="shared" si="248"/>
        <v>17</v>
      </c>
      <c r="G3116" s="195">
        <v>3114</v>
      </c>
      <c r="H3116" s="193">
        <v>0.145647474</v>
      </c>
    </row>
    <row r="3117" spans="2:8" x14ac:dyDescent="0.25">
      <c r="B3117" s="192">
        <f t="shared" si="249"/>
        <v>43230.749999992448</v>
      </c>
      <c r="C3117" s="16">
        <f t="shared" si="245"/>
        <v>5</v>
      </c>
      <c r="D3117" s="16">
        <f t="shared" si="246"/>
        <v>4</v>
      </c>
      <c r="E3117" s="16">
        <f t="shared" si="247"/>
        <v>1</v>
      </c>
      <c r="F3117" s="16">
        <f t="shared" si="248"/>
        <v>18</v>
      </c>
      <c r="G3117" s="195">
        <v>3115</v>
      </c>
      <c r="H3117" s="193">
        <v>6.4845901999999997E-2</v>
      </c>
    </row>
    <row r="3118" spans="2:8" x14ac:dyDescent="0.25">
      <c r="B3118" s="192">
        <f t="shared" si="249"/>
        <v>43230.791666659112</v>
      </c>
      <c r="C3118" s="16">
        <f t="shared" si="245"/>
        <v>5</v>
      </c>
      <c r="D3118" s="16">
        <f t="shared" si="246"/>
        <v>4</v>
      </c>
      <c r="E3118" s="16">
        <f t="shared" si="247"/>
        <v>1</v>
      </c>
      <c r="F3118" s="16">
        <f t="shared" si="248"/>
        <v>19</v>
      </c>
      <c r="G3118" s="195">
        <v>3116</v>
      </c>
      <c r="H3118" s="193">
        <v>7.7640900000000004E-3</v>
      </c>
    </row>
    <row r="3119" spans="2:8" x14ac:dyDescent="0.25">
      <c r="B3119" s="192">
        <f t="shared" si="249"/>
        <v>43230.833333325776</v>
      </c>
      <c r="C3119" s="16">
        <f t="shared" si="245"/>
        <v>5</v>
      </c>
      <c r="D3119" s="16">
        <f t="shared" si="246"/>
        <v>4</v>
      </c>
      <c r="E3119" s="16">
        <f t="shared" si="247"/>
        <v>1</v>
      </c>
      <c r="F3119" s="16">
        <f t="shared" si="248"/>
        <v>20</v>
      </c>
      <c r="G3119" s="195">
        <v>3117</v>
      </c>
      <c r="H3119" s="193">
        <v>0</v>
      </c>
    </row>
    <row r="3120" spans="2:8" x14ac:dyDescent="0.25">
      <c r="B3120" s="192">
        <f t="shared" si="249"/>
        <v>43230.87499999244</v>
      </c>
      <c r="C3120" s="16">
        <f t="shared" si="245"/>
        <v>5</v>
      </c>
      <c r="D3120" s="16">
        <f t="shared" si="246"/>
        <v>4</v>
      </c>
      <c r="E3120" s="16">
        <f t="shared" si="247"/>
        <v>1</v>
      </c>
      <c r="F3120" s="16">
        <f t="shared" si="248"/>
        <v>21</v>
      </c>
      <c r="G3120" s="195">
        <v>3118</v>
      </c>
      <c r="H3120" s="193">
        <v>0</v>
      </c>
    </row>
    <row r="3121" spans="2:8" x14ac:dyDescent="0.25">
      <c r="B3121" s="192">
        <f t="shared" si="249"/>
        <v>43230.916666659105</v>
      </c>
      <c r="C3121" s="16">
        <f t="shared" si="245"/>
        <v>5</v>
      </c>
      <c r="D3121" s="16">
        <f t="shared" si="246"/>
        <v>4</v>
      </c>
      <c r="E3121" s="16">
        <f t="shared" si="247"/>
        <v>1</v>
      </c>
      <c r="F3121" s="16">
        <f t="shared" si="248"/>
        <v>22</v>
      </c>
      <c r="G3121" s="195">
        <v>3119</v>
      </c>
      <c r="H3121" s="193">
        <v>0</v>
      </c>
    </row>
    <row r="3122" spans="2:8" x14ac:dyDescent="0.25">
      <c r="B3122" s="192">
        <f t="shared" si="249"/>
        <v>43230.958333325769</v>
      </c>
      <c r="C3122" s="16">
        <f t="shared" si="245"/>
        <v>5</v>
      </c>
      <c r="D3122" s="16">
        <f t="shared" si="246"/>
        <v>4</v>
      </c>
      <c r="E3122" s="16">
        <f t="shared" si="247"/>
        <v>1</v>
      </c>
      <c r="F3122" s="16">
        <f t="shared" si="248"/>
        <v>23</v>
      </c>
      <c r="G3122" s="195">
        <v>3120</v>
      </c>
      <c r="H3122" s="193">
        <v>0</v>
      </c>
    </row>
    <row r="3123" spans="2:8" x14ac:dyDescent="0.25">
      <c r="B3123" s="192">
        <f t="shared" si="249"/>
        <v>43230.999999992433</v>
      </c>
      <c r="C3123" s="16">
        <f t="shared" si="245"/>
        <v>5</v>
      </c>
      <c r="D3123" s="16">
        <f t="shared" si="246"/>
        <v>5</v>
      </c>
      <c r="E3123" s="16">
        <f t="shared" si="247"/>
        <v>1</v>
      </c>
      <c r="F3123" s="16">
        <f t="shared" si="248"/>
        <v>0</v>
      </c>
      <c r="G3123" s="195">
        <v>3121</v>
      </c>
      <c r="H3123" s="193">
        <v>0</v>
      </c>
    </row>
    <row r="3124" spans="2:8" x14ac:dyDescent="0.25">
      <c r="B3124" s="192">
        <f t="shared" si="249"/>
        <v>43231.041666659097</v>
      </c>
      <c r="C3124" s="16">
        <f t="shared" si="245"/>
        <v>5</v>
      </c>
      <c r="D3124" s="16">
        <f t="shared" si="246"/>
        <v>5</v>
      </c>
      <c r="E3124" s="16">
        <f t="shared" si="247"/>
        <v>1</v>
      </c>
      <c r="F3124" s="16">
        <f t="shared" si="248"/>
        <v>1</v>
      </c>
      <c r="G3124" s="195">
        <v>3122</v>
      </c>
      <c r="H3124" s="193">
        <v>0</v>
      </c>
    </row>
    <row r="3125" spans="2:8" x14ac:dyDescent="0.25">
      <c r="B3125" s="192">
        <f t="shared" si="249"/>
        <v>43231.083333325761</v>
      </c>
      <c r="C3125" s="16">
        <f t="shared" si="245"/>
        <v>5</v>
      </c>
      <c r="D3125" s="16">
        <f t="shared" si="246"/>
        <v>5</v>
      </c>
      <c r="E3125" s="16">
        <f t="shared" si="247"/>
        <v>1</v>
      </c>
      <c r="F3125" s="16">
        <f t="shared" si="248"/>
        <v>2</v>
      </c>
      <c r="G3125" s="195">
        <v>3123</v>
      </c>
      <c r="H3125" s="193">
        <v>0</v>
      </c>
    </row>
    <row r="3126" spans="2:8" x14ac:dyDescent="0.25">
      <c r="B3126" s="192">
        <f t="shared" si="249"/>
        <v>43231.124999992426</v>
      </c>
      <c r="C3126" s="16">
        <f t="shared" si="245"/>
        <v>5</v>
      </c>
      <c r="D3126" s="16">
        <f t="shared" si="246"/>
        <v>5</v>
      </c>
      <c r="E3126" s="16">
        <f t="shared" si="247"/>
        <v>1</v>
      </c>
      <c r="F3126" s="16">
        <f t="shared" si="248"/>
        <v>3</v>
      </c>
      <c r="G3126" s="195">
        <v>3124</v>
      </c>
      <c r="H3126" s="193">
        <v>0</v>
      </c>
    </row>
    <row r="3127" spans="2:8" x14ac:dyDescent="0.25">
      <c r="B3127" s="192">
        <f t="shared" si="249"/>
        <v>43231.16666665909</v>
      </c>
      <c r="C3127" s="16">
        <f t="shared" si="245"/>
        <v>5</v>
      </c>
      <c r="D3127" s="16">
        <f t="shared" si="246"/>
        <v>5</v>
      </c>
      <c r="E3127" s="16">
        <f t="shared" si="247"/>
        <v>1</v>
      </c>
      <c r="F3127" s="16">
        <f t="shared" si="248"/>
        <v>4</v>
      </c>
      <c r="G3127" s="195">
        <v>3125</v>
      </c>
      <c r="H3127" s="193">
        <v>3.7185099999999997E-4</v>
      </c>
    </row>
    <row r="3128" spans="2:8" x14ac:dyDescent="0.25">
      <c r="B3128" s="192">
        <f t="shared" si="249"/>
        <v>43231.208333325754</v>
      </c>
      <c r="C3128" s="16">
        <f t="shared" si="245"/>
        <v>5</v>
      </c>
      <c r="D3128" s="16">
        <f t="shared" si="246"/>
        <v>5</v>
      </c>
      <c r="E3128" s="16">
        <f t="shared" si="247"/>
        <v>1</v>
      </c>
      <c r="F3128" s="16">
        <f t="shared" si="248"/>
        <v>5</v>
      </c>
      <c r="G3128" s="195">
        <v>3126</v>
      </c>
      <c r="H3128" s="193">
        <v>2.2444636E-2</v>
      </c>
    </row>
    <row r="3129" spans="2:8" x14ac:dyDescent="0.25">
      <c r="B3129" s="192">
        <f t="shared" si="249"/>
        <v>43231.249999992418</v>
      </c>
      <c r="C3129" s="16">
        <f t="shared" si="245"/>
        <v>5</v>
      </c>
      <c r="D3129" s="16">
        <f t="shared" si="246"/>
        <v>5</v>
      </c>
      <c r="E3129" s="16">
        <f t="shared" si="247"/>
        <v>1</v>
      </c>
      <c r="F3129" s="16">
        <f t="shared" si="248"/>
        <v>6</v>
      </c>
      <c r="G3129" s="195">
        <v>3127</v>
      </c>
      <c r="H3129" s="193">
        <v>8.2163308000000004E-2</v>
      </c>
    </row>
    <row r="3130" spans="2:8" x14ac:dyDescent="0.25">
      <c r="B3130" s="192">
        <f t="shared" si="249"/>
        <v>43231.291666659083</v>
      </c>
      <c r="C3130" s="16">
        <f t="shared" si="245"/>
        <v>5</v>
      </c>
      <c r="D3130" s="16">
        <f t="shared" si="246"/>
        <v>5</v>
      </c>
      <c r="E3130" s="16">
        <f t="shared" si="247"/>
        <v>1</v>
      </c>
      <c r="F3130" s="16">
        <f t="shared" si="248"/>
        <v>7</v>
      </c>
      <c r="G3130" s="195">
        <v>3128</v>
      </c>
      <c r="H3130" s="193">
        <v>0.193575052</v>
      </c>
    </row>
    <row r="3131" spans="2:8" x14ac:dyDescent="0.25">
      <c r="B3131" s="192">
        <f t="shared" si="249"/>
        <v>43231.333333325747</v>
      </c>
      <c r="C3131" s="16">
        <f t="shared" si="245"/>
        <v>5</v>
      </c>
      <c r="D3131" s="16">
        <f t="shared" si="246"/>
        <v>5</v>
      </c>
      <c r="E3131" s="16">
        <f t="shared" si="247"/>
        <v>1</v>
      </c>
      <c r="F3131" s="16">
        <f t="shared" si="248"/>
        <v>8</v>
      </c>
      <c r="G3131" s="195">
        <v>3129</v>
      </c>
      <c r="H3131" s="193">
        <v>0.30610157199999999</v>
      </c>
    </row>
    <row r="3132" spans="2:8" x14ac:dyDescent="0.25">
      <c r="B3132" s="192">
        <f t="shared" si="249"/>
        <v>43231.374999992411</v>
      </c>
      <c r="C3132" s="16">
        <f t="shared" si="245"/>
        <v>5</v>
      </c>
      <c r="D3132" s="16">
        <f t="shared" si="246"/>
        <v>5</v>
      </c>
      <c r="E3132" s="16">
        <f t="shared" si="247"/>
        <v>1</v>
      </c>
      <c r="F3132" s="16">
        <f t="shared" si="248"/>
        <v>9</v>
      </c>
      <c r="G3132" s="195">
        <v>3130</v>
      </c>
      <c r="H3132" s="193">
        <v>0.40262114900000001</v>
      </c>
    </row>
    <row r="3133" spans="2:8" x14ac:dyDescent="0.25">
      <c r="B3133" s="192">
        <f t="shared" si="249"/>
        <v>43231.416666659075</v>
      </c>
      <c r="C3133" s="16">
        <f t="shared" si="245"/>
        <v>5</v>
      </c>
      <c r="D3133" s="16">
        <f t="shared" si="246"/>
        <v>5</v>
      </c>
      <c r="E3133" s="16">
        <f t="shared" si="247"/>
        <v>1</v>
      </c>
      <c r="F3133" s="16">
        <f t="shared" si="248"/>
        <v>10</v>
      </c>
      <c r="G3133" s="195">
        <v>3131</v>
      </c>
      <c r="H3133" s="193">
        <v>0.47597840800000002</v>
      </c>
    </row>
    <row r="3134" spans="2:8" x14ac:dyDescent="0.25">
      <c r="B3134" s="192">
        <f t="shared" si="249"/>
        <v>43231.45833332574</v>
      </c>
      <c r="C3134" s="16">
        <f t="shared" si="245"/>
        <v>5</v>
      </c>
      <c r="D3134" s="16">
        <f t="shared" si="246"/>
        <v>5</v>
      </c>
      <c r="E3134" s="16">
        <f t="shared" si="247"/>
        <v>1</v>
      </c>
      <c r="F3134" s="16">
        <f t="shared" si="248"/>
        <v>11</v>
      </c>
      <c r="G3134" s="195">
        <v>3132</v>
      </c>
      <c r="H3134" s="193">
        <v>0.48075601800000001</v>
      </c>
    </row>
    <row r="3135" spans="2:8" x14ac:dyDescent="0.25">
      <c r="B3135" s="192">
        <f t="shared" si="249"/>
        <v>43231.499999992404</v>
      </c>
      <c r="C3135" s="16">
        <f t="shared" si="245"/>
        <v>5</v>
      </c>
      <c r="D3135" s="16">
        <f t="shared" si="246"/>
        <v>5</v>
      </c>
      <c r="E3135" s="16">
        <f t="shared" si="247"/>
        <v>1</v>
      </c>
      <c r="F3135" s="16">
        <f t="shared" si="248"/>
        <v>12</v>
      </c>
      <c r="G3135" s="195">
        <v>3133</v>
      </c>
      <c r="H3135" s="193">
        <v>0.48224357400000001</v>
      </c>
    </row>
    <row r="3136" spans="2:8" x14ac:dyDescent="0.25">
      <c r="B3136" s="192">
        <f t="shared" si="249"/>
        <v>43231.541666659068</v>
      </c>
      <c r="C3136" s="16">
        <f t="shared" si="245"/>
        <v>5</v>
      </c>
      <c r="D3136" s="16">
        <f t="shared" si="246"/>
        <v>5</v>
      </c>
      <c r="E3136" s="16">
        <f t="shared" si="247"/>
        <v>1</v>
      </c>
      <c r="F3136" s="16">
        <f t="shared" si="248"/>
        <v>13</v>
      </c>
      <c r="G3136" s="195">
        <v>3134</v>
      </c>
      <c r="H3136" s="193">
        <v>0.47866031799999997</v>
      </c>
    </row>
    <row r="3137" spans="2:8" x14ac:dyDescent="0.25">
      <c r="B3137" s="192">
        <f t="shared" si="249"/>
        <v>43231.583333325732</v>
      </c>
      <c r="C3137" s="16">
        <f t="shared" si="245"/>
        <v>5</v>
      </c>
      <c r="D3137" s="16">
        <f t="shared" si="246"/>
        <v>5</v>
      </c>
      <c r="E3137" s="16">
        <f t="shared" si="247"/>
        <v>1</v>
      </c>
      <c r="F3137" s="16">
        <f t="shared" si="248"/>
        <v>14</v>
      </c>
      <c r="G3137" s="195">
        <v>3135</v>
      </c>
      <c r="H3137" s="193">
        <v>0.41229084399999999</v>
      </c>
    </row>
    <row r="3138" spans="2:8" x14ac:dyDescent="0.25">
      <c r="B3138" s="192">
        <f t="shared" si="249"/>
        <v>43231.624999992397</v>
      </c>
      <c r="C3138" s="16">
        <f t="shared" si="245"/>
        <v>5</v>
      </c>
      <c r="D3138" s="16">
        <f t="shared" si="246"/>
        <v>5</v>
      </c>
      <c r="E3138" s="16">
        <f t="shared" si="247"/>
        <v>1</v>
      </c>
      <c r="F3138" s="16">
        <f t="shared" si="248"/>
        <v>15</v>
      </c>
      <c r="G3138" s="195">
        <v>3136</v>
      </c>
      <c r="H3138" s="193">
        <v>0.33752667200000003</v>
      </c>
    </row>
    <row r="3139" spans="2:8" x14ac:dyDescent="0.25">
      <c r="B3139" s="192">
        <f t="shared" si="249"/>
        <v>43231.666666659061</v>
      </c>
      <c r="C3139" s="16">
        <f t="shared" si="245"/>
        <v>5</v>
      </c>
      <c r="D3139" s="16">
        <f t="shared" si="246"/>
        <v>5</v>
      </c>
      <c r="E3139" s="16">
        <f t="shared" si="247"/>
        <v>1</v>
      </c>
      <c r="F3139" s="16">
        <f t="shared" si="248"/>
        <v>16</v>
      </c>
      <c r="G3139" s="195">
        <v>3137</v>
      </c>
      <c r="H3139" s="193">
        <v>0.25180838100000003</v>
      </c>
    </row>
    <row r="3140" spans="2:8" x14ac:dyDescent="0.25">
      <c r="B3140" s="192">
        <f t="shared" si="249"/>
        <v>43231.708333325725</v>
      </c>
      <c r="C3140" s="16">
        <f t="shared" ref="C3140:C3203" si="250">MONTH(B3140)</f>
        <v>5</v>
      </c>
      <c r="D3140" s="16">
        <f t="shared" ref="D3140:D3203" si="251">WEEKDAY(B3140,2)</f>
        <v>5</v>
      </c>
      <c r="E3140" s="16">
        <f t="shared" ref="E3140:E3203" si="252">IF(D3140&lt;6,1,2)</f>
        <v>1</v>
      </c>
      <c r="F3140" s="16">
        <f t="shared" ref="F3140:F3203" si="253">HOUR(B3140)</f>
        <v>17</v>
      </c>
      <c r="G3140" s="195">
        <v>3138</v>
      </c>
      <c r="H3140" s="193">
        <v>0.15480851900000001</v>
      </c>
    </row>
    <row r="3141" spans="2:8" x14ac:dyDescent="0.25">
      <c r="B3141" s="192">
        <f t="shared" ref="B3141:B3204" si="254">B3140+1/24</f>
        <v>43231.749999992389</v>
      </c>
      <c r="C3141" s="16">
        <f t="shared" si="250"/>
        <v>5</v>
      </c>
      <c r="D3141" s="16">
        <f t="shared" si="251"/>
        <v>5</v>
      </c>
      <c r="E3141" s="16">
        <f t="shared" si="252"/>
        <v>1</v>
      </c>
      <c r="F3141" s="16">
        <f t="shared" si="253"/>
        <v>18</v>
      </c>
      <c r="G3141" s="195">
        <v>3139</v>
      </c>
      <c r="H3141" s="193">
        <v>7.2941715000000004E-2</v>
      </c>
    </row>
    <row r="3142" spans="2:8" x14ac:dyDescent="0.25">
      <c r="B3142" s="192">
        <f t="shared" si="254"/>
        <v>43231.791666659054</v>
      </c>
      <c r="C3142" s="16">
        <f t="shared" si="250"/>
        <v>5</v>
      </c>
      <c r="D3142" s="16">
        <f t="shared" si="251"/>
        <v>5</v>
      </c>
      <c r="E3142" s="16">
        <f t="shared" si="252"/>
        <v>1</v>
      </c>
      <c r="F3142" s="16">
        <f t="shared" si="253"/>
        <v>19</v>
      </c>
      <c r="G3142" s="195">
        <v>3140</v>
      </c>
      <c r="H3142" s="193">
        <v>1.0248128E-2</v>
      </c>
    </row>
    <row r="3143" spans="2:8" x14ac:dyDescent="0.25">
      <c r="B3143" s="192">
        <f t="shared" si="254"/>
        <v>43231.833333325718</v>
      </c>
      <c r="C3143" s="16">
        <f t="shared" si="250"/>
        <v>5</v>
      </c>
      <c r="D3143" s="16">
        <f t="shared" si="251"/>
        <v>5</v>
      </c>
      <c r="E3143" s="16">
        <f t="shared" si="252"/>
        <v>1</v>
      </c>
      <c r="F3143" s="16">
        <f t="shared" si="253"/>
        <v>20</v>
      </c>
      <c r="G3143" s="195">
        <v>3141</v>
      </c>
      <c r="H3143" s="193">
        <v>0</v>
      </c>
    </row>
    <row r="3144" spans="2:8" x14ac:dyDescent="0.25">
      <c r="B3144" s="192">
        <f t="shared" si="254"/>
        <v>43231.874999992382</v>
      </c>
      <c r="C3144" s="16">
        <f t="shared" si="250"/>
        <v>5</v>
      </c>
      <c r="D3144" s="16">
        <f t="shared" si="251"/>
        <v>5</v>
      </c>
      <c r="E3144" s="16">
        <f t="shared" si="252"/>
        <v>1</v>
      </c>
      <c r="F3144" s="16">
        <f t="shared" si="253"/>
        <v>21</v>
      </c>
      <c r="G3144" s="195">
        <v>3142</v>
      </c>
      <c r="H3144" s="193">
        <v>0</v>
      </c>
    </row>
    <row r="3145" spans="2:8" x14ac:dyDescent="0.25">
      <c r="B3145" s="192">
        <f t="shared" si="254"/>
        <v>43231.916666659046</v>
      </c>
      <c r="C3145" s="16">
        <f t="shared" si="250"/>
        <v>5</v>
      </c>
      <c r="D3145" s="16">
        <f t="shared" si="251"/>
        <v>5</v>
      </c>
      <c r="E3145" s="16">
        <f t="shared" si="252"/>
        <v>1</v>
      </c>
      <c r="F3145" s="16">
        <f t="shared" si="253"/>
        <v>22</v>
      </c>
      <c r="G3145" s="195">
        <v>3143</v>
      </c>
      <c r="H3145" s="193">
        <v>0</v>
      </c>
    </row>
    <row r="3146" spans="2:8" x14ac:dyDescent="0.25">
      <c r="B3146" s="192">
        <f t="shared" si="254"/>
        <v>43231.958333325711</v>
      </c>
      <c r="C3146" s="16">
        <f t="shared" si="250"/>
        <v>5</v>
      </c>
      <c r="D3146" s="16">
        <f t="shared" si="251"/>
        <v>5</v>
      </c>
      <c r="E3146" s="16">
        <f t="shared" si="252"/>
        <v>1</v>
      </c>
      <c r="F3146" s="16">
        <f t="shared" si="253"/>
        <v>23</v>
      </c>
      <c r="G3146" s="195">
        <v>3144</v>
      </c>
      <c r="H3146" s="193">
        <v>0</v>
      </c>
    </row>
    <row r="3147" spans="2:8" x14ac:dyDescent="0.25">
      <c r="B3147" s="192">
        <f t="shared" si="254"/>
        <v>43231.999999992375</v>
      </c>
      <c r="C3147" s="16">
        <f t="shared" si="250"/>
        <v>5</v>
      </c>
      <c r="D3147" s="16">
        <f t="shared" si="251"/>
        <v>6</v>
      </c>
      <c r="E3147" s="16">
        <f t="shared" si="252"/>
        <v>2</v>
      </c>
      <c r="F3147" s="16">
        <f t="shared" si="253"/>
        <v>0</v>
      </c>
      <c r="G3147" s="195">
        <v>3145</v>
      </c>
      <c r="H3147" s="193">
        <v>0</v>
      </c>
    </row>
    <row r="3148" spans="2:8" x14ac:dyDescent="0.25">
      <c r="B3148" s="192">
        <f t="shared" si="254"/>
        <v>43232.041666659039</v>
      </c>
      <c r="C3148" s="16">
        <f t="shared" si="250"/>
        <v>5</v>
      </c>
      <c r="D3148" s="16">
        <f t="shared" si="251"/>
        <v>6</v>
      </c>
      <c r="E3148" s="16">
        <f t="shared" si="252"/>
        <v>2</v>
      </c>
      <c r="F3148" s="16">
        <f t="shared" si="253"/>
        <v>1</v>
      </c>
      <c r="G3148" s="195">
        <v>3146</v>
      </c>
      <c r="H3148" s="193">
        <v>0</v>
      </c>
    </row>
    <row r="3149" spans="2:8" x14ac:dyDescent="0.25">
      <c r="B3149" s="192">
        <f t="shared" si="254"/>
        <v>43232.083333325703</v>
      </c>
      <c r="C3149" s="16">
        <f t="shared" si="250"/>
        <v>5</v>
      </c>
      <c r="D3149" s="16">
        <f t="shared" si="251"/>
        <v>6</v>
      </c>
      <c r="E3149" s="16">
        <f t="shared" si="252"/>
        <v>2</v>
      </c>
      <c r="F3149" s="16">
        <f t="shared" si="253"/>
        <v>2</v>
      </c>
      <c r="G3149" s="195">
        <v>3147</v>
      </c>
      <c r="H3149" s="193">
        <v>0</v>
      </c>
    </row>
    <row r="3150" spans="2:8" x14ac:dyDescent="0.25">
      <c r="B3150" s="192">
        <f t="shared" si="254"/>
        <v>43232.124999992368</v>
      </c>
      <c r="C3150" s="16">
        <f t="shared" si="250"/>
        <v>5</v>
      </c>
      <c r="D3150" s="16">
        <f t="shared" si="251"/>
        <v>6</v>
      </c>
      <c r="E3150" s="16">
        <f t="shared" si="252"/>
        <v>2</v>
      </c>
      <c r="F3150" s="16">
        <f t="shared" si="253"/>
        <v>3</v>
      </c>
      <c r="G3150" s="195">
        <v>3148</v>
      </c>
      <c r="H3150" s="193">
        <v>0</v>
      </c>
    </row>
    <row r="3151" spans="2:8" x14ac:dyDescent="0.25">
      <c r="B3151" s="192">
        <f t="shared" si="254"/>
        <v>43232.166666659032</v>
      </c>
      <c r="C3151" s="16">
        <f t="shared" si="250"/>
        <v>5</v>
      </c>
      <c r="D3151" s="16">
        <f t="shared" si="251"/>
        <v>6</v>
      </c>
      <c r="E3151" s="16">
        <f t="shared" si="252"/>
        <v>2</v>
      </c>
      <c r="F3151" s="16">
        <f t="shared" si="253"/>
        <v>4</v>
      </c>
      <c r="G3151" s="195">
        <v>3149</v>
      </c>
      <c r="H3151" s="193">
        <v>7.0837000000000005E-4</v>
      </c>
    </row>
    <row r="3152" spans="2:8" x14ac:dyDescent="0.25">
      <c r="B3152" s="192">
        <f t="shared" si="254"/>
        <v>43232.208333325696</v>
      </c>
      <c r="C3152" s="16">
        <f t="shared" si="250"/>
        <v>5</v>
      </c>
      <c r="D3152" s="16">
        <f t="shared" si="251"/>
        <v>6</v>
      </c>
      <c r="E3152" s="16">
        <f t="shared" si="252"/>
        <v>2</v>
      </c>
      <c r="F3152" s="16">
        <f t="shared" si="253"/>
        <v>5</v>
      </c>
      <c r="G3152" s="195">
        <v>3150</v>
      </c>
      <c r="H3152" s="193">
        <v>2.4033078999999999E-2</v>
      </c>
    </row>
    <row r="3153" spans="2:8" x14ac:dyDescent="0.25">
      <c r="B3153" s="192">
        <f t="shared" si="254"/>
        <v>43232.24999999236</v>
      </c>
      <c r="C3153" s="16">
        <f t="shared" si="250"/>
        <v>5</v>
      </c>
      <c r="D3153" s="16">
        <f t="shared" si="251"/>
        <v>6</v>
      </c>
      <c r="E3153" s="16">
        <f t="shared" si="252"/>
        <v>2</v>
      </c>
      <c r="F3153" s="16">
        <f t="shared" si="253"/>
        <v>6</v>
      </c>
      <c r="G3153" s="195">
        <v>3151</v>
      </c>
      <c r="H3153" s="193">
        <v>8.4777830999999998E-2</v>
      </c>
    </row>
    <row r="3154" spans="2:8" x14ac:dyDescent="0.25">
      <c r="B3154" s="192">
        <f t="shared" si="254"/>
        <v>43232.291666659024</v>
      </c>
      <c r="C3154" s="16">
        <f t="shared" si="250"/>
        <v>5</v>
      </c>
      <c r="D3154" s="16">
        <f t="shared" si="251"/>
        <v>6</v>
      </c>
      <c r="E3154" s="16">
        <f t="shared" si="252"/>
        <v>2</v>
      </c>
      <c r="F3154" s="16">
        <f t="shared" si="253"/>
        <v>7</v>
      </c>
      <c r="G3154" s="195">
        <v>3152</v>
      </c>
      <c r="H3154" s="193">
        <v>0.196591708</v>
      </c>
    </row>
    <row r="3155" spans="2:8" x14ac:dyDescent="0.25">
      <c r="B3155" s="192">
        <f t="shared" si="254"/>
        <v>43232.333333325689</v>
      </c>
      <c r="C3155" s="16">
        <f t="shared" si="250"/>
        <v>5</v>
      </c>
      <c r="D3155" s="16">
        <f t="shared" si="251"/>
        <v>6</v>
      </c>
      <c r="E3155" s="16">
        <f t="shared" si="252"/>
        <v>2</v>
      </c>
      <c r="F3155" s="16">
        <f t="shared" si="253"/>
        <v>8</v>
      </c>
      <c r="G3155" s="195">
        <v>3153</v>
      </c>
      <c r="H3155" s="193">
        <v>0.31583451299999998</v>
      </c>
    </row>
    <row r="3156" spans="2:8" x14ac:dyDescent="0.25">
      <c r="B3156" s="192">
        <f t="shared" si="254"/>
        <v>43232.374999992353</v>
      </c>
      <c r="C3156" s="16">
        <f t="shared" si="250"/>
        <v>5</v>
      </c>
      <c r="D3156" s="16">
        <f t="shared" si="251"/>
        <v>6</v>
      </c>
      <c r="E3156" s="16">
        <f t="shared" si="252"/>
        <v>2</v>
      </c>
      <c r="F3156" s="16">
        <f t="shared" si="253"/>
        <v>9</v>
      </c>
      <c r="G3156" s="195">
        <v>3154</v>
      </c>
      <c r="H3156" s="193">
        <v>0.43777419899999997</v>
      </c>
    </row>
    <row r="3157" spans="2:8" x14ac:dyDescent="0.25">
      <c r="B3157" s="192">
        <f t="shared" si="254"/>
        <v>43232.416666659017</v>
      </c>
      <c r="C3157" s="16">
        <f t="shared" si="250"/>
        <v>5</v>
      </c>
      <c r="D3157" s="16">
        <f t="shared" si="251"/>
        <v>6</v>
      </c>
      <c r="E3157" s="16">
        <f t="shared" si="252"/>
        <v>2</v>
      </c>
      <c r="F3157" s="16">
        <f t="shared" si="253"/>
        <v>10</v>
      </c>
      <c r="G3157" s="195">
        <v>3155</v>
      </c>
      <c r="H3157" s="193">
        <v>0.50981846099999995</v>
      </c>
    </row>
    <row r="3158" spans="2:8" x14ac:dyDescent="0.25">
      <c r="B3158" s="192">
        <f t="shared" si="254"/>
        <v>43232.458333325681</v>
      </c>
      <c r="C3158" s="16">
        <f t="shared" si="250"/>
        <v>5</v>
      </c>
      <c r="D3158" s="16">
        <f t="shared" si="251"/>
        <v>6</v>
      </c>
      <c r="E3158" s="16">
        <f t="shared" si="252"/>
        <v>2</v>
      </c>
      <c r="F3158" s="16">
        <f t="shared" si="253"/>
        <v>11</v>
      </c>
      <c r="G3158" s="195">
        <v>3156</v>
      </c>
      <c r="H3158" s="193">
        <v>0.52015467800000004</v>
      </c>
    </row>
    <row r="3159" spans="2:8" x14ac:dyDescent="0.25">
      <c r="B3159" s="192">
        <f t="shared" si="254"/>
        <v>43232.499999992346</v>
      </c>
      <c r="C3159" s="16">
        <f t="shared" si="250"/>
        <v>5</v>
      </c>
      <c r="D3159" s="16">
        <f t="shared" si="251"/>
        <v>6</v>
      </c>
      <c r="E3159" s="16">
        <f t="shared" si="252"/>
        <v>2</v>
      </c>
      <c r="F3159" s="16">
        <f t="shared" si="253"/>
        <v>12</v>
      </c>
      <c r="G3159" s="195">
        <v>3157</v>
      </c>
      <c r="H3159" s="193">
        <v>0.51197499800000001</v>
      </c>
    </row>
    <row r="3160" spans="2:8" x14ac:dyDescent="0.25">
      <c r="B3160" s="192">
        <f t="shared" si="254"/>
        <v>43232.54166665901</v>
      </c>
      <c r="C3160" s="16">
        <f t="shared" si="250"/>
        <v>5</v>
      </c>
      <c r="D3160" s="16">
        <f t="shared" si="251"/>
        <v>6</v>
      </c>
      <c r="E3160" s="16">
        <f t="shared" si="252"/>
        <v>2</v>
      </c>
      <c r="F3160" s="16">
        <f t="shared" si="253"/>
        <v>13</v>
      </c>
      <c r="G3160" s="195">
        <v>3158</v>
      </c>
      <c r="H3160" s="193">
        <v>0.49357397200000003</v>
      </c>
    </row>
    <row r="3161" spans="2:8" x14ac:dyDescent="0.25">
      <c r="B3161" s="192">
        <f t="shared" si="254"/>
        <v>43232.583333325674</v>
      </c>
      <c r="C3161" s="16">
        <f t="shared" si="250"/>
        <v>5</v>
      </c>
      <c r="D3161" s="16">
        <f t="shared" si="251"/>
        <v>6</v>
      </c>
      <c r="E3161" s="16">
        <f t="shared" si="252"/>
        <v>2</v>
      </c>
      <c r="F3161" s="16">
        <f t="shared" si="253"/>
        <v>14</v>
      </c>
      <c r="G3161" s="195">
        <v>3159</v>
      </c>
      <c r="H3161" s="193">
        <v>0.45062581299999999</v>
      </c>
    </row>
    <row r="3162" spans="2:8" x14ac:dyDescent="0.25">
      <c r="B3162" s="192">
        <f t="shared" si="254"/>
        <v>43232.624999992338</v>
      </c>
      <c r="C3162" s="16">
        <f t="shared" si="250"/>
        <v>5</v>
      </c>
      <c r="D3162" s="16">
        <f t="shared" si="251"/>
        <v>6</v>
      </c>
      <c r="E3162" s="16">
        <f t="shared" si="252"/>
        <v>2</v>
      </c>
      <c r="F3162" s="16">
        <f t="shared" si="253"/>
        <v>15</v>
      </c>
      <c r="G3162" s="195">
        <v>3160</v>
      </c>
      <c r="H3162" s="193">
        <v>0.360024646</v>
      </c>
    </row>
    <row r="3163" spans="2:8" x14ac:dyDescent="0.25">
      <c r="B3163" s="192">
        <f t="shared" si="254"/>
        <v>43232.666666659003</v>
      </c>
      <c r="C3163" s="16">
        <f t="shared" si="250"/>
        <v>5</v>
      </c>
      <c r="D3163" s="16">
        <f t="shared" si="251"/>
        <v>6</v>
      </c>
      <c r="E3163" s="16">
        <f t="shared" si="252"/>
        <v>2</v>
      </c>
      <c r="F3163" s="16">
        <f t="shared" si="253"/>
        <v>16</v>
      </c>
      <c r="G3163" s="195">
        <v>3161</v>
      </c>
      <c r="H3163" s="193">
        <v>0.27318129600000002</v>
      </c>
    </row>
    <row r="3164" spans="2:8" x14ac:dyDescent="0.25">
      <c r="B3164" s="192">
        <f t="shared" si="254"/>
        <v>43232.708333325667</v>
      </c>
      <c r="C3164" s="16">
        <f t="shared" si="250"/>
        <v>5</v>
      </c>
      <c r="D3164" s="16">
        <f t="shared" si="251"/>
        <v>6</v>
      </c>
      <c r="E3164" s="16">
        <f t="shared" si="252"/>
        <v>2</v>
      </c>
      <c r="F3164" s="16">
        <f t="shared" si="253"/>
        <v>17</v>
      </c>
      <c r="G3164" s="195">
        <v>3162</v>
      </c>
      <c r="H3164" s="193">
        <v>0.170498019</v>
      </c>
    </row>
    <row r="3165" spans="2:8" x14ac:dyDescent="0.25">
      <c r="B3165" s="192">
        <f t="shared" si="254"/>
        <v>43232.749999992331</v>
      </c>
      <c r="C3165" s="16">
        <f t="shared" si="250"/>
        <v>5</v>
      </c>
      <c r="D3165" s="16">
        <f t="shared" si="251"/>
        <v>6</v>
      </c>
      <c r="E3165" s="16">
        <f t="shared" si="252"/>
        <v>2</v>
      </c>
      <c r="F3165" s="16">
        <f t="shared" si="253"/>
        <v>18</v>
      </c>
      <c r="G3165" s="195">
        <v>3163</v>
      </c>
      <c r="H3165" s="193">
        <v>7.5035198999999997E-2</v>
      </c>
    </row>
    <row r="3166" spans="2:8" x14ac:dyDescent="0.25">
      <c r="B3166" s="192">
        <f t="shared" si="254"/>
        <v>43232.791666658995</v>
      </c>
      <c r="C3166" s="16">
        <f t="shared" si="250"/>
        <v>5</v>
      </c>
      <c r="D3166" s="16">
        <f t="shared" si="251"/>
        <v>6</v>
      </c>
      <c r="E3166" s="16">
        <f t="shared" si="252"/>
        <v>2</v>
      </c>
      <c r="F3166" s="16">
        <f t="shared" si="253"/>
        <v>19</v>
      </c>
      <c r="G3166" s="195">
        <v>3164</v>
      </c>
      <c r="H3166" s="193">
        <v>1.2846906E-2</v>
      </c>
    </row>
    <row r="3167" spans="2:8" x14ac:dyDescent="0.25">
      <c r="B3167" s="192">
        <f t="shared" si="254"/>
        <v>43232.83333332566</v>
      </c>
      <c r="C3167" s="16">
        <f t="shared" si="250"/>
        <v>5</v>
      </c>
      <c r="D3167" s="16">
        <f t="shared" si="251"/>
        <v>6</v>
      </c>
      <c r="E3167" s="16">
        <f t="shared" si="252"/>
        <v>2</v>
      </c>
      <c r="F3167" s="16">
        <f t="shared" si="253"/>
        <v>20</v>
      </c>
      <c r="G3167" s="195">
        <v>3165</v>
      </c>
      <c r="H3167" s="193">
        <v>0</v>
      </c>
    </row>
    <row r="3168" spans="2:8" x14ac:dyDescent="0.25">
      <c r="B3168" s="192">
        <f t="shared" si="254"/>
        <v>43232.874999992324</v>
      </c>
      <c r="C3168" s="16">
        <f t="shared" si="250"/>
        <v>5</v>
      </c>
      <c r="D3168" s="16">
        <f t="shared" si="251"/>
        <v>6</v>
      </c>
      <c r="E3168" s="16">
        <f t="shared" si="252"/>
        <v>2</v>
      </c>
      <c r="F3168" s="16">
        <f t="shared" si="253"/>
        <v>21</v>
      </c>
      <c r="G3168" s="195">
        <v>3166</v>
      </c>
      <c r="H3168" s="193">
        <v>0</v>
      </c>
    </row>
    <row r="3169" spans="2:8" x14ac:dyDescent="0.25">
      <c r="B3169" s="192">
        <f t="shared" si="254"/>
        <v>43232.916666658988</v>
      </c>
      <c r="C3169" s="16">
        <f t="shared" si="250"/>
        <v>5</v>
      </c>
      <c r="D3169" s="16">
        <f t="shared" si="251"/>
        <v>6</v>
      </c>
      <c r="E3169" s="16">
        <f t="shared" si="252"/>
        <v>2</v>
      </c>
      <c r="F3169" s="16">
        <f t="shared" si="253"/>
        <v>22</v>
      </c>
      <c r="G3169" s="195">
        <v>3167</v>
      </c>
      <c r="H3169" s="193">
        <v>0</v>
      </c>
    </row>
    <row r="3170" spans="2:8" x14ac:dyDescent="0.25">
      <c r="B3170" s="192">
        <f t="shared" si="254"/>
        <v>43232.958333325652</v>
      </c>
      <c r="C3170" s="16">
        <f t="shared" si="250"/>
        <v>5</v>
      </c>
      <c r="D3170" s="16">
        <f t="shared" si="251"/>
        <v>6</v>
      </c>
      <c r="E3170" s="16">
        <f t="shared" si="252"/>
        <v>2</v>
      </c>
      <c r="F3170" s="16">
        <f t="shared" si="253"/>
        <v>23</v>
      </c>
      <c r="G3170" s="195">
        <v>3168</v>
      </c>
      <c r="H3170" s="193">
        <v>0</v>
      </c>
    </row>
    <row r="3171" spans="2:8" x14ac:dyDescent="0.25">
      <c r="B3171" s="192">
        <f t="shared" si="254"/>
        <v>43232.999999992317</v>
      </c>
      <c r="C3171" s="16">
        <f t="shared" si="250"/>
        <v>5</v>
      </c>
      <c r="D3171" s="16">
        <f t="shared" si="251"/>
        <v>7</v>
      </c>
      <c r="E3171" s="16">
        <f t="shared" si="252"/>
        <v>2</v>
      </c>
      <c r="F3171" s="16">
        <f t="shared" si="253"/>
        <v>0</v>
      </c>
      <c r="G3171" s="195">
        <v>3169</v>
      </c>
      <c r="H3171" s="193">
        <v>0</v>
      </c>
    </row>
    <row r="3172" spans="2:8" x14ac:dyDescent="0.25">
      <c r="B3172" s="192">
        <f t="shared" si="254"/>
        <v>43233.041666658981</v>
      </c>
      <c r="C3172" s="16">
        <f t="shared" si="250"/>
        <v>5</v>
      </c>
      <c r="D3172" s="16">
        <f t="shared" si="251"/>
        <v>7</v>
      </c>
      <c r="E3172" s="16">
        <f t="shared" si="252"/>
        <v>2</v>
      </c>
      <c r="F3172" s="16">
        <f t="shared" si="253"/>
        <v>1</v>
      </c>
      <c r="G3172" s="195">
        <v>3170</v>
      </c>
      <c r="H3172" s="193">
        <v>0</v>
      </c>
    </row>
    <row r="3173" spans="2:8" x14ac:dyDescent="0.25">
      <c r="B3173" s="192">
        <f t="shared" si="254"/>
        <v>43233.083333325645</v>
      </c>
      <c r="C3173" s="16">
        <f t="shared" si="250"/>
        <v>5</v>
      </c>
      <c r="D3173" s="16">
        <f t="shared" si="251"/>
        <v>7</v>
      </c>
      <c r="E3173" s="16">
        <f t="shared" si="252"/>
        <v>2</v>
      </c>
      <c r="F3173" s="16">
        <f t="shared" si="253"/>
        <v>2</v>
      </c>
      <c r="G3173" s="195">
        <v>3171</v>
      </c>
      <c r="H3173" s="193">
        <v>0</v>
      </c>
    </row>
    <row r="3174" spans="2:8" x14ac:dyDescent="0.25">
      <c r="B3174" s="192">
        <f t="shared" si="254"/>
        <v>43233.124999992309</v>
      </c>
      <c r="C3174" s="16">
        <f t="shared" si="250"/>
        <v>5</v>
      </c>
      <c r="D3174" s="16">
        <f t="shared" si="251"/>
        <v>7</v>
      </c>
      <c r="E3174" s="16">
        <f t="shared" si="252"/>
        <v>2</v>
      </c>
      <c r="F3174" s="16">
        <f t="shared" si="253"/>
        <v>3</v>
      </c>
      <c r="G3174" s="195">
        <v>3172</v>
      </c>
      <c r="H3174" s="193">
        <v>0</v>
      </c>
    </row>
    <row r="3175" spans="2:8" x14ac:dyDescent="0.25">
      <c r="B3175" s="192">
        <f t="shared" si="254"/>
        <v>43233.166666658974</v>
      </c>
      <c r="C3175" s="16">
        <f t="shared" si="250"/>
        <v>5</v>
      </c>
      <c r="D3175" s="16">
        <f t="shared" si="251"/>
        <v>7</v>
      </c>
      <c r="E3175" s="16">
        <f t="shared" si="252"/>
        <v>2</v>
      </c>
      <c r="F3175" s="16">
        <f t="shared" si="253"/>
        <v>4</v>
      </c>
      <c r="G3175" s="195">
        <v>3173</v>
      </c>
      <c r="H3175" s="193">
        <v>6.9492499999999999E-4</v>
      </c>
    </row>
    <row r="3176" spans="2:8" x14ac:dyDescent="0.25">
      <c r="B3176" s="192">
        <f t="shared" si="254"/>
        <v>43233.208333325638</v>
      </c>
      <c r="C3176" s="16">
        <f t="shared" si="250"/>
        <v>5</v>
      </c>
      <c r="D3176" s="16">
        <f t="shared" si="251"/>
        <v>7</v>
      </c>
      <c r="E3176" s="16">
        <f t="shared" si="252"/>
        <v>2</v>
      </c>
      <c r="F3176" s="16">
        <f t="shared" si="253"/>
        <v>5</v>
      </c>
      <c r="G3176" s="195">
        <v>3174</v>
      </c>
      <c r="H3176" s="193">
        <v>2.6558509000000001E-2</v>
      </c>
    </row>
    <row r="3177" spans="2:8" x14ac:dyDescent="0.25">
      <c r="B3177" s="192">
        <f t="shared" si="254"/>
        <v>43233.249999992302</v>
      </c>
      <c r="C3177" s="16">
        <f t="shared" si="250"/>
        <v>5</v>
      </c>
      <c r="D3177" s="16">
        <f t="shared" si="251"/>
        <v>7</v>
      </c>
      <c r="E3177" s="16">
        <f t="shared" si="252"/>
        <v>2</v>
      </c>
      <c r="F3177" s="16">
        <f t="shared" si="253"/>
        <v>6</v>
      </c>
      <c r="G3177" s="195">
        <v>3175</v>
      </c>
      <c r="H3177" s="193">
        <v>9.1104045999999994E-2</v>
      </c>
    </row>
    <row r="3178" spans="2:8" x14ac:dyDescent="0.25">
      <c r="B3178" s="192">
        <f t="shared" si="254"/>
        <v>43233.291666658966</v>
      </c>
      <c r="C3178" s="16">
        <f t="shared" si="250"/>
        <v>5</v>
      </c>
      <c r="D3178" s="16">
        <f t="shared" si="251"/>
        <v>7</v>
      </c>
      <c r="E3178" s="16">
        <f t="shared" si="252"/>
        <v>2</v>
      </c>
      <c r="F3178" s="16">
        <f t="shared" si="253"/>
        <v>7</v>
      </c>
      <c r="G3178" s="195">
        <v>3176</v>
      </c>
      <c r="H3178" s="193">
        <v>0.22218069400000001</v>
      </c>
    </row>
    <row r="3179" spans="2:8" x14ac:dyDescent="0.25">
      <c r="B3179" s="192">
        <f t="shared" si="254"/>
        <v>43233.333333325631</v>
      </c>
      <c r="C3179" s="16">
        <f t="shared" si="250"/>
        <v>5</v>
      </c>
      <c r="D3179" s="16">
        <f t="shared" si="251"/>
        <v>7</v>
      </c>
      <c r="E3179" s="16">
        <f t="shared" si="252"/>
        <v>2</v>
      </c>
      <c r="F3179" s="16">
        <f t="shared" si="253"/>
        <v>8</v>
      </c>
      <c r="G3179" s="195">
        <v>3177</v>
      </c>
      <c r="H3179" s="193">
        <v>0.37127191599999998</v>
      </c>
    </row>
    <row r="3180" spans="2:8" x14ac:dyDescent="0.25">
      <c r="B3180" s="192">
        <f t="shared" si="254"/>
        <v>43233.374999992295</v>
      </c>
      <c r="C3180" s="16">
        <f t="shared" si="250"/>
        <v>5</v>
      </c>
      <c r="D3180" s="16">
        <f t="shared" si="251"/>
        <v>7</v>
      </c>
      <c r="E3180" s="16">
        <f t="shared" si="252"/>
        <v>2</v>
      </c>
      <c r="F3180" s="16">
        <f t="shared" si="253"/>
        <v>9</v>
      </c>
      <c r="G3180" s="195">
        <v>3178</v>
      </c>
      <c r="H3180" s="193">
        <v>0.47663797499999999</v>
      </c>
    </row>
    <row r="3181" spans="2:8" x14ac:dyDescent="0.25">
      <c r="B3181" s="192">
        <f t="shared" si="254"/>
        <v>43233.416666658959</v>
      </c>
      <c r="C3181" s="16">
        <f t="shared" si="250"/>
        <v>5</v>
      </c>
      <c r="D3181" s="16">
        <f t="shared" si="251"/>
        <v>7</v>
      </c>
      <c r="E3181" s="16">
        <f t="shared" si="252"/>
        <v>2</v>
      </c>
      <c r="F3181" s="16">
        <f t="shared" si="253"/>
        <v>10</v>
      </c>
      <c r="G3181" s="195">
        <v>3179</v>
      </c>
      <c r="H3181" s="193">
        <v>0.52824547399999999</v>
      </c>
    </row>
    <row r="3182" spans="2:8" x14ac:dyDescent="0.25">
      <c r="B3182" s="192">
        <f t="shared" si="254"/>
        <v>43233.458333325623</v>
      </c>
      <c r="C3182" s="16">
        <f t="shared" si="250"/>
        <v>5</v>
      </c>
      <c r="D3182" s="16">
        <f t="shared" si="251"/>
        <v>7</v>
      </c>
      <c r="E3182" s="16">
        <f t="shared" si="252"/>
        <v>2</v>
      </c>
      <c r="F3182" s="16">
        <f t="shared" si="253"/>
        <v>11</v>
      </c>
      <c r="G3182" s="195">
        <v>3180</v>
      </c>
      <c r="H3182" s="193">
        <v>0.56189650899999999</v>
      </c>
    </row>
    <row r="3183" spans="2:8" x14ac:dyDescent="0.25">
      <c r="B3183" s="192">
        <f t="shared" si="254"/>
        <v>43233.499999992287</v>
      </c>
      <c r="C3183" s="16">
        <f t="shared" si="250"/>
        <v>5</v>
      </c>
      <c r="D3183" s="16">
        <f t="shared" si="251"/>
        <v>7</v>
      </c>
      <c r="E3183" s="16">
        <f t="shared" si="252"/>
        <v>2</v>
      </c>
      <c r="F3183" s="16">
        <f t="shared" si="253"/>
        <v>12</v>
      </c>
      <c r="G3183" s="195">
        <v>3181</v>
      </c>
      <c r="H3183" s="193">
        <v>0.55383042100000002</v>
      </c>
    </row>
    <row r="3184" spans="2:8" x14ac:dyDescent="0.25">
      <c r="B3184" s="192">
        <f t="shared" si="254"/>
        <v>43233.541666658952</v>
      </c>
      <c r="C3184" s="16">
        <f t="shared" si="250"/>
        <v>5</v>
      </c>
      <c r="D3184" s="16">
        <f t="shared" si="251"/>
        <v>7</v>
      </c>
      <c r="E3184" s="16">
        <f t="shared" si="252"/>
        <v>2</v>
      </c>
      <c r="F3184" s="16">
        <f t="shared" si="253"/>
        <v>13</v>
      </c>
      <c r="G3184" s="195">
        <v>3182</v>
      </c>
      <c r="H3184" s="193">
        <v>0.51725152500000005</v>
      </c>
    </row>
    <row r="3185" spans="2:8" x14ac:dyDescent="0.25">
      <c r="B3185" s="192">
        <f t="shared" si="254"/>
        <v>43233.583333325616</v>
      </c>
      <c r="C3185" s="16">
        <f t="shared" si="250"/>
        <v>5</v>
      </c>
      <c r="D3185" s="16">
        <f t="shared" si="251"/>
        <v>7</v>
      </c>
      <c r="E3185" s="16">
        <f t="shared" si="252"/>
        <v>2</v>
      </c>
      <c r="F3185" s="16">
        <f t="shared" si="253"/>
        <v>14</v>
      </c>
      <c r="G3185" s="195">
        <v>3183</v>
      </c>
      <c r="H3185" s="193">
        <v>0.48456336700000002</v>
      </c>
    </row>
    <row r="3186" spans="2:8" x14ac:dyDescent="0.25">
      <c r="B3186" s="192">
        <f t="shared" si="254"/>
        <v>43233.62499999228</v>
      </c>
      <c r="C3186" s="16">
        <f t="shared" si="250"/>
        <v>5</v>
      </c>
      <c r="D3186" s="16">
        <f t="shared" si="251"/>
        <v>7</v>
      </c>
      <c r="E3186" s="16">
        <f t="shared" si="252"/>
        <v>2</v>
      </c>
      <c r="F3186" s="16">
        <f t="shared" si="253"/>
        <v>15</v>
      </c>
      <c r="G3186" s="195">
        <v>3184</v>
      </c>
      <c r="H3186" s="193">
        <v>0.407147329</v>
      </c>
    </row>
    <row r="3187" spans="2:8" x14ac:dyDescent="0.25">
      <c r="B3187" s="192">
        <f t="shared" si="254"/>
        <v>43233.666666658944</v>
      </c>
      <c r="C3187" s="16">
        <f t="shared" si="250"/>
        <v>5</v>
      </c>
      <c r="D3187" s="16">
        <f t="shared" si="251"/>
        <v>7</v>
      </c>
      <c r="E3187" s="16">
        <f t="shared" si="252"/>
        <v>2</v>
      </c>
      <c r="F3187" s="16">
        <f t="shared" si="253"/>
        <v>16</v>
      </c>
      <c r="G3187" s="195">
        <v>3185</v>
      </c>
      <c r="H3187" s="193">
        <v>0.30263214799999999</v>
      </c>
    </row>
    <row r="3188" spans="2:8" x14ac:dyDescent="0.25">
      <c r="B3188" s="192">
        <f t="shared" si="254"/>
        <v>43233.708333325609</v>
      </c>
      <c r="C3188" s="16">
        <f t="shared" si="250"/>
        <v>5</v>
      </c>
      <c r="D3188" s="16">
        <f t="shared" si="251"/>
        <v>7</v>
      </c>
      <c r="E3188" s="16">
        <f t="shared" si="252"/>
        <v>2</v>
      </c>
      <c r="F3188" s="16">
        <f t="shared" si="253"/>
        <v>17</v>
      </c>
      <c r="G3188" s="195">
        <v>3186</v>
      </c>
      <c r="H3188" s="193">
        <v>0.18388388899999999</v>
      </c>
    </row>
    <row r="3189" spans="2:8" x14ac:dyDescent="0.25">
      <c r="B3189" s="192">
        <f t="shared" si="254"/>
        <v>43233.749999992273</v>
      </c>
      <c r="C3189" s="16">
        <f t="shared" si="250"/>
        <v>5</v>
      </c>
      <c r="D3189" s="16">
        <f t="shared" si="251"/>
        <v>7</v>
      </c>
      <c r="E3189" s="16">
        <f t="shared" si="252"/>
        <v>2</v>
      </c>
      <c r="F3189" s="16">
        <f t="shared" si="253"/>
        <v>18</v>
      </c>
      <c r="G3189" s="195">
        <v>3187</v>
      </c>
      <c r="H3189" s="193">
        <v>8.1362610000000002E-2</v>
      </c>
    </row>
    <row r="3190" spans="2:8" x14ac:dyDescent="0.25">
      <c r="B3190" s="192">
        <f t="shared" si="254"/>
        <v>43233.791666658937</v>
      </c>
      <c r="C3190" s="16">
        <f t="shared" si="250"/>
        <v>5</v>
      </c>
      <c r="D3190" s="16">
        <f t="shared" si="251"/>
        <v>7</v>
      </c>
      <c r="E3190" s="16">
        <f t="shared" si="252"/>
        <v>2</v>
      </c>
      <c r="F3190" s="16">
        <f t="shared" si="253"/>
        <v>19</v>
      </c>
      <c r="G3190" s="195">
        <v>3188</v>
      </c>
      <c r="H3190" s="193">
        <v>1.4753778E-2</v>
      </c>
    </row>
    <row r="3191" spans="2:8" x14ac:dyDescent="0.25">
      <c r="B3191" s="192">
        <f t="shared" si="254"/>
        <v>43233.833333325601</v>
      </c>
      <c r="C3191" s="16">
        <f t="shared" si="250"/>
        <v>5</v>
      </c>
      <c r="D3191" s="16">
        <f t="shared" si="251"/>
        <v>7</v>
      </c>
      <c r="E3191" s="16">
        <f t="shared" si="252"/>
        <v>2</v>
      </c>
      <c r="F3191" s="16">
        <f t="shared" si="253"/>
        <v>20</v>
      </c>
      <c r="G3191" s="195">
        <v>3189</v>
      </c>
      <c r="H3191" s="193">
        <v>0</v>
      </c>
    </row>
    <row r="3192" spans="2:8" x14ac:dyDescent="0.25">
      <c r="B3192" s="192">
        <f t="shared" si="254"/>
        <v>43233.874999992266</v>
      </c>
      <c r="C3192" s="16">
        <f t="shared" si="250"/>
        <v>5</v>
      </c>
      <c r="D3192" s="16">
        <f t="shared" si="251"/>
        <v>7</v>
      </c>
      <c r="E3192" s="16">
        <f t="shared" si="252"/>
        <v>2</v>
      </c>
      <c r="F3192" s="16">
        <f t="shared" si="253"/>
        <v>21</v>
      </c>
      <c r="G3192" s="195">
        <v>3190</v>
      </c>
      <c r="H3192" s="193">
        <v>0</v>
      </c>
    </row>
    <row r="3193" spans="2:8" x14ac:dyDescent="0.25">
      <c r="B3193" s="192">
        <f t="shared" si="254"/>
        <v>43233.91666665893</v>
      </c>
      <c r="C3193" s="16">
        <f t="shared" si="250"/>
        <v>5</v>
      </c>
      <c r="D3193" s="16">
        <f t="shared" si="251"/>
        <v>7</v>
      </c>
      <c r="E3193" s="16">
        <f t="shared" si="252"/>
        <v>2</v>
      </c>
      <c r="F3193" s="16">
        <f t="shared" si="253"/>
        <v>22</v>
      </c>
      <c r="G3193" s="195">
        <v>3191</v>
      </c>
      <c r="H3193" s="193">
        <v>0</v>
      </c>
    </row>
    <row r="3194" spans="2:8" x14ac:dyDescent="0.25">
      <c r="B3194" s="192">
        <f t="shared" si="254"/>
        <v>43233.958333325594</v>
      </c>
      <c r="C3194" s="16">
        <f t="shared" si="250"/>
        <v>5</v>
      </c>
      <c r="D3194" s="16">
        <f t="shared" si="251"/>
        <v>7</v>
      </c>
      <c r="E3194" s="16">
        <f t="shared" si="252"/>
        <v>2</v>
      </c>
      <c r="F3194" s="16">
        <f t="shared" si="253"/>
        <v>23</v>
      </c>
      <c r="G3194" s="195">
        <v>3192</v>
      </c>
      <c r="H3194" s="193">
        <v>0</v>
      </c>
    </row>
    <row r="3195" spans="2:8" x14ac:dyDescent="0.25">
      <c r="B3195" s="192">
        <f t="shared" si="254"/>
        <v>43233.999999992258</v>
      </c>
      <c r="C3195" s="16">
        <f t="shared" si="250"/>
        <v>5</v>
      </c>
      <c r="D3195" s="16">
        <f t="shared" si="251"/>
        <v>1</v>
      </c>
      <c r="E3195" s="16">
        <f t="shared" si="252"/>
        <v>1</v>
      </c>
      <c r="F3195" s="16">
        <f t="shared" si="253"/>
        <v>0</v>
      </c>
      <c r="G3195" s="195">
        <v>3193</v>
      </c>
      <c r="H3195" s="193">
        <v>0</v>
      </c>
    </row>
    <row r="3196" spans="2:8" x14ac:dyDescent="0.25">
      <c r="B3196" s="192">
        <f t="shared" si="254"/>
        <v>43234.041666658923</v>
      </c>
      <c r="C3196" s="16">
        <f t="shared" si="250"/>
        <v>5</v>
      </c>
      <c r="D3196" s="16">
        <f t="shared" si="251"/>
        <v>1</v>
      </c>
      <c r="E3196" s="16">
        <f t="shared" si="252"/>
        <v>1</v>
      </c>
      <c r="F3196" s="16">
        <f t="shared" si="253"/>
        <v>1</v>
      </c>
      <c r="G3196" s="195">
        <v>3194</v>
      </c>
      <c r="H3196" s="193">
        <v>0</v>
      </c>
    </row>
    <row r="3197" spans="2:8" x14ac:dyDescent="0.25">
      <c r="B3197" s="192">
        <f t="shared" si="254"/>
        <v>43234.083333325587</v>
      </c>
      <c r="C3197" s="16">
        <f t="shared" si="250"/>
        <v>5</v>
      </c>
      <c r="D3197" s="16">
        <f t="shared" si="251"/>
        <v>1</v>
      </c>
      <c r="E3197" s="16">
        <f t="shared" si="252"/>
        <v>1</v>
      </c>
      <c r="F3197" s="16">
        <f t="shared" si="253"/>
        <v>2</v>
      </c>
      <c r="G3197" s="195">
        <v>3195</v>
      </c>
      <c r="H3197" s="193">
        <v>0</v>
      </c>
    </row>
    <row r="3198" spans="2:8" x14ac:dyDescent="0.25">
      <c r="B3198" s="192">
        <f t="shared" si="254"/>
        <v>43234.124999992251</v>
      </c>
      <c r="C3198" s="16">
        <f t="shared" si="250"/>
        <v>5</v>
      </c>
      <c r="D3198" s="16">
        <f t="shared" si="251"/>
        <v>1</v>
      </c>
      <c r="E3198" s="16">
        <f t="shared" si="252"/>
        <v>1</v>
      </c>
      <c r="F3198" s="16">
        <f t="shared" si="253"/>
        <v>3</v>
      </c>
      <c r="G3198" s="195">
        <v>3196</v>
      </c>
      <c r="H3198" s="193">
        <v>0</v>
      </c>
    </row>
    <row r="3199" spans="2:8" x14ac:dyDescent="0.25">
      <c r="B3199" s="192">
        <f t="shared" si="254"/>
        <v>43234.166666658915</v>
      </c>
      <c r="C3199" s="16">
        <f t="shared" si="250"/>
        <v>5</v>
      </c>
      <c r="D3199" s="16">
        <f t="shared" si="251"/>
        <v>1</v>
      </c>
      <c r="E3199" s="16">
        <f t="shared" si="252"/>
        <v>1</v>
      </c>
      <c r="F3199" s="16">
        <f t="shared" si="253"/>
        <v>4</v>
      </c>
      <c r="G3199" s="195">
        <v>3197</v>
      </c>
      <c r="H3199" s="193">
        <v>7.3526099999999997E-4</v>
      </c>
    </row>
    <row r="3200" spans="2:8" x14ac:dyDescent="0.25">
      <c r="B3200" s="192">
        <f t="shared" si="254"/>
        <v>43234.20833332558</v>
      </c>
      <c r="C3200" s="16">
        <f t="shared" si="250"/>
        <v>5</v>
      </c>
      <c r="D3200" s="16">
        <f t="shared" si="251"/>
        <v>1</v>
      </c>
      <c r="E3200" s="16">
        <f t="shared" si="252"/>
        <v>1</v>
      </c>
      <c r="F3200" s="16">
        <f t="shared" si="253"/>
        <v>5</v>
      </c>
      <c r="G3200" s="195">
        <v>3198</v>
      </c>
      <c r="H3200" s="193">
        <v>3.5347390999999999E-2</v>
      </c>
    </row>
    <row r="3201" spans="2:8" x14ac:dyDescent="0.25">
      <c r="B3201" s="192">
        <f t="shared" si="254"/>
        <v>43234.249999992244</v>
      </c>
      <c r="C3201" s="16">
        <f t="shared" si="250"/>
        <v>5</v>
      </c>
      <c r="D3201" s="16">
        <f t="shared" si="251"/>
        <v>1</v>
      </c>
      <c r="E3201" s="16">
        <f t="shared" si="252"/>
        <v>1</v>
      </c>
      <c r="F3201" s="16">
        <f t="shared" si="253"/>
        <v>6</v>
      </c>
      <c r="G3201" s="195">
        <v>3199</v>
      </c>
      <c r="H3201" s="193">
        <v>0.10751983499999999</v>
      </c>
    </row>
    <row r="3202" spans="2:8" x14ac:dyDescent="0.25">
      <c r="B3202" s="192">
        <f t="shared" si="254"/>
        <v>43234.291666658908</v>
      </c>
      <c r="C3202" s="16">
        <f t="shared" si="250"/>
        <v>5</v>
      </c>
      <c r="D3202" s="16">
        <f t="shared" si="251"/>
        <v>1</v>
      </c>
      <c r="E3202" s="16">
        <f t="shared" si="252"/>
        <v>1</v>
      </c>
      <c r="F3202" s="16">
        <f t="shared" si="253"/>
        <v>7</v>
      </c>
      <c r="G3202" s="195">
        <v>3200</v>
      </c>
      <c r="H3202" s="193">
        <v>0.25411741399999999</v>
      </c>
    </row>
    <row r="3203" spans="2:8" x14ac:dyDescent="0.25">
      <c r="B3203" s="192">
        <f t="shared" si="254"/>
        <v>43234.333333325572</v>
      </c>
      <c r="C3203" s="16">
        <f t="shared" si="250"/>
        <v>5</v>
      </c>
      <c r="D3203" s="16">
        <f t="shared" si="251"/>
        <v>1</v>
      </c>
      <c r="E3203" s="16">
        <f t="shared" si="252"/>
        <v>1</v>
      </c>
      <c r="F3203" s="16">
        <f t="shared" si="253"/>
        <v>8</v>
      </c>
      <c r="G3203" s="195">
        <v>3201</v>
      </c>
      <c r="H3203" s="193">
        <v>0.409644852</v>
      </c>
    </row>
    <row r="3204" spans="2:8" x14ac:dyDescent="0.25">
      <c r="B3204" s="192">
        <f t="shared" si="254"/>
        <v>43234.374999992237</v>
      </c>
      <c r="C3204" s="16">
        <f t="shared" ref="C3204:C3267" si="255">MONTH(B3204)</f>
        <v>5</v>
      </c>
      <c r="D3204" s="16">
        <f t="shared" ref="D3204:D3267" si="256">WEEKDAY(B3204,2)</f>
        <v>1</v>
      </c>
      <c r="E3204" s="16">
        <f t="shared" ref="E3204:E3267" si="257">IF(D3204&lt;6,1,2)</f>
        <v>1</v>
      </c>
      <c r="F3204" s="16">
        <f t="shared" ref="F3204:F3267" si="258">HOUR(B3204)</f>
        <v>9</v>
      </c>
      <c r="G3204" s="195">
        <v>3202</v>
      </c>
      <c r="H3204" s="193">
        <v>0.52662768599999998</v>
      </c>
    </row>
    <row r="3205" spans="2:8" x14ac:dyDescent="0.25">
      <c r="B3205" s="192">
        <f t="shared" ref="B3205:B3268" si="259">B3204+1/24</f>
        <v>43234.416666658901</v>
      </c>
      <c r="C3205" s="16">
        <f t="shared" si="255"/>
        <v>5</v>
      </c>
      <c r="D3205" s="16">
        <f t="shared" si="256"/>
        <v>1</v>
      </c>
      <c r="E3205" s="16">
        <f t="shared" si="257"/>
        <v>1</v>
      </c>
      <c r="F3205" s="16">
        <f t="shared" si="258"/>
        <v>10</v>
      </c>
      <c r="G3205" s="195">
        <v>3203</v>
      </c>
      <c r="H3205" s="193">
        <v>0.59662572000000003</v>
      </c>
    </row>
    <row r="3206" spans="2:8" x14ac:dyDescent="0.25">
      <c r="B3206" s="192">
        <f t="shared" si="259"/>
        <v>43234.458333325565</v>
      </c>
      <c r="C3206" s="16">
        <f t="shared" si="255"/>
        <v>5</v>
      </c>
      <c r="D3206" s="16">
        <f t="shared" si="256"/>
        <v>1</v>
      </c>
      <c r="E3206" s="16">
        <f t="shared" si="257"/>
        <v>1</v>
      </c>
      <c r="F3206" s="16">
        <f t="shared" si="258"/>
        <v>11</v>
      </c>
      <c r="G3206" s="195">
        <v>3204</v>
      </c>
      <c r="H3206" s="193">
        <v>0.62110322900000003</v>
      </c>
    </row>
    <row r="3207" spans="2:8" x14ac:dyDescent="0.25">
      <c r="B3207" s="192">
        <f t="shared" si="259"/>
        <v>43234.499999992229</v>
      </c>
      <c r="C3207" s="16">
        <f t="shared" si="255"/>
        <v>5</v>
      </c>
      <c r="D3207" s="16">
        <f t="shared" si="256"/>
        <v>1</v>
      </c>
      <c r="E3207" s="16">
        <f t="shared" si="257"/>
        <v>1</v>
      </c>
      <c r="F3207" s="16">
        <f t="shared" si="258"/>
        <v>12</v>
      </c>
      <c r="G3207" s="195">
        <v>3205</v>
      </c>
      <c r="H3207" s="193">
        <v>0.62025413500000004</v>
      </c>
    </row>
    <row r="3208" spans="2:8" x14ac:dyDescent="0.25">
      <c r="B3208" s="192">
        <f t="shared" si="259"/>
        <v>43234.541666658894</v>
      </c>
      <c r="C3208" s="16">
        <f t="shared" si="255"/>
        <v>5</v>
      </c>
      <c r="D3208" s="16">
        <f t="shared" si="256"/>
        <v>1</v>
      </c>
      <c r="E3208" s="16">
        <f t="shared" si="257"/>
        <v>1</v>
      </c>
      <c r="F3208" s="16">
        <f t="shared" si="258"/>
        <v>13</v>
      </c>
      <c r="G3208" s="195">
        <v>3206</v>
      </c>
      <c r="H3208" s="193">
        <v>0.566814496</v>
      </c>
    </row>
    <row r="3209" spans="2:8" x14ac:dyDescent="0.25">
      <c r="B3209" s="192">
        <f t="shared" si="259"/>
        <v>43234.583333325558</v>
      </c>
      <c r="C3209" s="16">
        <f t="shared" si="255"/>
        <v>5</v>
      </c>
      <c r="D3209" s="16">
        <f t="shared" si="256"/>
        <v>1</v>
      </c>
      <c r="E3209" s="16">
        <f t="shared" si="257"/>
        <v>1</v>
      </c>
      <c r="F3209" s="16">
        <f t="shared" si="258"/>
        <v>14</v>
      </c>
      <c r="G3209" s="195">
        <v>3207</v>
      </c>
      <c r="H3209" s="193">
        <v>0.50298436199999996</v>
      </c>
    </row>
    <row r="3210" spans="2:8" x14ac:dyDescent="0.25">
      <c r="B3210" s="192">
        <f t="shared" si="259"/>
        <v>43234.624999992222</v>
      </c>
      <c r="C3210" s="16">
        <f t="shared" si="255"/>
        <v>5</v>
      </c>
      <c r="D3210" s="16">
        <f t="shared" si="256"/>
        <v>1</v>
      </c>
      <c r="E3210" s="16">
        <f t="shared" si="257"/>
        <v>1</v>
      </c>
      <c r="F3210" s="16">
        <f t="shared" si="258"/>
        <v>15</v>
      </c>
      <c r="G3210" s="195">
        <v>3208</v>
      </c>
      <c r="H3210" s="193">
        <v>0.40561090700000002</v>
      </c>
    </row>
    <row r="3211" spans="2:8" x14ac:dyDescent="0.25">
      <c r="B3211" s="192">
        <f t="shared" si="259"/>
        <v>43234.666666658886</v>
      </c>
      <c r="C3211" s="16">
        <f t="shared" si="255"/>
        <v>5</v>
      </c>
      <c r="D3211" s="16">
        <f t="shared" si="256"/>
        <v>1</v>
      </c>
      <c r="E3211" s="16">
        <f t="shared" si="257"/>
        <v>1</v>
      </c>
      <c r="F3211" s="16">
        <f t="shared" si="258"/>
        <v>16</v>
      </c>
      <c r="G3211" s="195">
        <v>3209</v>
      </c>
      <c r="H3211" s="193">
        <v>0.299432843</v>
      </c>
    </row>
    <row r="3212" spans="2:8" x14ac:dyDescent="0.25">
      <c r="B3212" s="192">
        <f t="shared" si="259"/>
        <v>43234.70833332555</v>
      </c>
      <c r="C3212" s="16">
        <f t="shared" si="255"/>
        <v>5</v>
      </c>
      <c r="D3212" s="16">
        <f t="shared" si="256"/>
        <v>1</v>
      </c>
      <c r="E3212" s="16">
        <f t="shared" si="257"/>
        <v>1</v>
      </c>
      <c r="F3212" s="16">
        <f t="shared" si="258"/>
        <v>17</v>
      </c>
      <c r="G3212" s="195">
        <v>3210</v>
      </c>
      <c r="H3212" s="193">
        <v>0.185598496</v>
      </c>
    </row>
    <row r="3213" spans="2:8" x14ac:dyDescent="0.25">
      <c r="B3213" s="192">
        <f t="shared" si="259"/>
        <v>43234.749999992215</v>
      </c>
      <c r="C3213" s="16">
        <f t="shared" si="255"/>
        <v>5</v>
      </c>
      <c r="D3213" s="16">
        <f t="shared" si="256"/>
        <v>1</v>
      </c>
      <c r="E3213" s="16">
        <f t="shared" si="257"/>
        <v>1</v>
      </c>
      <c r="F3213" s="16">
        <f t="shared" si="258"/>
        <v>18</v>
      </c>
      <c r="G3213" s="195">
        <v>3211</v>
      </c>
      <c r="H3213" s="193">
        <v>7.8508961000000002E-2</v>
      </c>
    </row>
    <row r="3214" spans="2:8" x14ac:dyDescent="0.25">
      <c r="B3214" s="192">
        <f t="shared" si="259"/>
        <v>43234.791666658879</v>
      </c>
      <c r="C3214" s="16">
        <f t="shared" si="255"/>
        <v>5</v>
      </c>
      <c r="D3214" s="16">
        <f t="shared" si="256"/>
        <v>1</v>
      </c>
      <c r="E3214" s="16">
        <f t="shared" si="257"/>
        <v>1</v>
      </c>
      <c r="F3214" s="16">
        <f t="shared" si="258"/>
        <v>19</v>
      </c>
      <c r="G3214" s="195">
        <v>3212</v>
      </c>
      <c r="H3214" s="193">
        <v>1.4204441999999999E-2</v>
      </c>
    </row>
    <row r="3215" spans="2:8" x14ac:dyDescent="0.25">
      <c r="B3215" s="192">
        <f t="shared" si="259"/>
        <v>43234.833333325543</v>
      </c>
      <c r="C3215" s="16">
        <f t="shared" si="255"/>
        <v>5</v>
      </c>
      <c r="D3215" s="16">
        <f t="shared" si="256"/>
        <v>1</v>
      </c>
      <c r="E3215" s="16">
        <f t="shared" si="257"/>
        <v>1</v>
      </c>
      <c r="F3215" s="16">
        <f t="shared" si="258"/>
        <v>20</v>
      </c>
      <c r="G3215" s="195">
        <v>3213</v>
      </c>
      <c r="H3215" s="193">
        <v>0</v>
      </c>
    </row>
    <row r="3216" spans="2:8" x14ac:dyDescent="0.25">
      <c r="B3216" s="192">
        <f t="shared" si="259"/>
        <v>43234.874999992207</v>
      </c>
      <c r="C3216" s="16">
        <f t="shared" si="255"/>
        <v>5</v>
      </c>
      <c r="D3216" s="16">
        <f t="shared" si="256"/>
        <v>1</v>
      </c>
      <c r="E3216" s="16">
        <f t="shared" si="257"/>
        <v>1</v>
      </c>
      <c r="F3216" s="16">
        <f t="shared" si="258"/>
        <v>21</v>
      </c>
      <c r="G3216" s="195">
        <v>3214</v>
      </c>
      <c r="H3216" s="193">
        <v>0</v>
      </c>
    </row>
    <row r="3217" spans="2:8" x14ac:dyDescent="0.25">
      <c r="B3217" s="192">
        <f t="shared" si="259"/>
        <v>43234.916666658872</v>
      </c>
      <c r="C3217" s="16">
        <f t="shared" si="255"/>
        <v>5</v>
      </c>
      <c r="D3217" s="16">
        <f t="shared" si="256"/>
        <v>1</v>
      </c>
      <c r="E3217" s="16">
        <f t="shared" si="257"/>
        <v>1</v>
      </c>
      <c r="F3217" s="16">
        <f t="shared" si="258"/>
        <v>22</v>
      </c>
      <c r="G3217" s="195">
        <v>3215</v>
      </c>
      <c r="H3217" s="193">
        <v>0</v>
      </c>
    </row>
    <row r="3218" spans="2:8" x14ac:dyDescent="0.25">
      <c r="B3218" s="192">
        <f t="shared" si="259"/>
        <v>43234.958333325536</v>
      </c>
      <c r="C3218" s="16">
        <f t="shared" si="255"/>
        <v>5</v>
      </c>
      <c r="D3218" s="16">
        <f t="shared" si="256"/>
        <v>1</v>
      </c>
      <c r="E3218" s="16">
        <f t="shared" si="257"/>
        <v>1</v>
      </c>
      <c r="F3218" s="16">
        <f t="shared" si="258"/>
        <v>23</v>
      </c>
      <c r="G3218" s="195">
        <v>3216</v>
      </c>
      <c r="H3218" s="193">
        <v>0</v>
      </c>
    </row>
    <row r="3219" spans="2:8" x14ac:dyDescent="0.25">
      <c r="B3219" s="192">
        <f t="shared" si="259"/>
        <v>43234.9999999922</v>
      </c>
      <c r="C3219" s="16">
        <f t="shared" si="255"/>
        <v>5</v>
      </c>
      <c r="D3219" s="16">
        <f t="shared" si="256"/>
        <v>2</v>
      </c>
      <c r="E3219" s="16">
        <f t="shared" si="257"/>
        <v>1</v>
      </c>
      <c r="F3219" s="16">
        <f t="shared" si="258"/>
        <v>0</v>
      </c>
      <c r="G3219" s="195">
        <v>3217</v>
      </c>
      <c r="H3219" s="193">
        <v>0</v>
      </c>
    </row>
    <row r="3220" spans="2:8" x14ac:dyDescent="0.25">
      <c r="B3220" s="192">
        <f t="shared" si="259"/>
        <v>43235.041666658864</v>
      </c>
      <c r="C3220" s="16">
        <f t="shared" si="255"/>
        <v>5</v>
      </c>
      <c r="D3220" s="16">
        <f t="shared" si="256"/>
        <v>2</v>
      </c>
      <c r="E3220" s="16">
        <f t="shared" si="257"/>
        <v>1</v>
      </c>
      <c r="F3220" s="16">
        <f t="shared" si="258"/>
        <v>1</v>
      </c>
      <c r="G3220" s="195">
        <v>3218</v>
      </c>
      <c r="H3220" s="193">
        <v>0</v>
      </c>
    </row>
    <row r="3221" spans="2:8" x14ac:dyDescent="0.25">
      <c r="B3221" s="192">
        <f t="shared" si="259"/>
        <v>43235.083333325529</v>
      </c>
      <c r="C3221" s="16">
        <f t="shared" si="255"/>
        <v>5</v>
      </c>
      <c r="D3221" s="16">
        <f t="shared" si="256"/>
        <v>2</v>
      </c>
      <c r="E3221" s="16">
        <f t="shared" si="257"/>
        <v>1</v>
      </c>
      <c r="F3221" s="16">
        <f t="shared" si="258"/>
        <v>2</v>
      </c>
      <c r="G3221" s="195">
        <v>3219</v>
      </c>
      <c r="H3221" s="193">
        <v>0</v>
      </c>
    </row>
    <row r="3222" spans="2:8" x14ac:dyDescent="0.25">
      <c r="B3222" s="192">
        <f t="shared" si="259"/>
        <v>43235.124999992193</v>
      </c>
      <c r="C3222" s="16">
        <f t="shared" si="255"/>
        <v>5</v>
      </c>
      <c r="D3222" s="16">
        <f t="shared" si="256"/>
        <v>2</v>
      </c>
      <c r="E3222" s="16">
        <f t="shared" si="257"/>
        <v>1</v>
      </c>
      <c r="F3222" s="16">
        <f t="shared" si="258"/>
        <v>3</v>
      </c>
      <c r="G3222" s="195">
        <v>3220</v>
      </c>
      <c r="H3222" s="193">
        <v>0</v>
      </c>
    </row>
    <row r="3223" spans="2:8" x14ac:dyDescent="0.25">
      <c r="B3223" s="192">
        <f t="shared" si="259"/>
        <v>43235.166666658857</v>
      </c>
      <c r="C3223" s="16">
        <f t="shared" si="255"/>
        <v>5</v>
      </c>
      <c r="D3223" s="16">
        <f t="shared" si="256"/>
        <v>2</v>
      </c>
      <c r="E3223" s="16">
        <f t="shared" si="257"/>
        <v>1</v>
      </c>
      <c r="F3223" s="16">
        <f t="shared" si="258"/>
        <v>4</v>
      </c>
      <c r="G3223" s="195">
        <v>3221</v>
      </c>
      <c r="H3223" s="193">
        <v>7.0837000000000005E-4</v>
      </c>
    </row>
    <row r="3224" spans="2:8" x14ac:dyDescent="0.25">
      <c r="B3224" s="192">
        <f t="shared" si="259"/>
        <v>43235.208333325521</v>
      </c>
      <c r="C3224" s="16">
        <f t="shared" si="255"/>
        <v>5</v>
      </c>
      <c r="D3224" s="16">
        <f t="shared" si="256"/>
        <v>2</v>
      </c>
      <c r="E3224" s="16">
        <f t="shared" si="257"/>
        <v>1</v>
      </c>
      <c r="F3224" s="16">
        <f t="shared" si="258"/>
        <v>5</v>
      </c>
      <c r="G3224" s="195">
        <v>3222</v>
      </c>
      <c r="H3224" s="193">
        <v>3.0781550000000001E-2</v>
      </c>
    </row>
    <row r="3225" spans="2:8" x14ac:dyDescent="0.25">
      <c r="B3225" s="192">
        <f t="shared" si="259"/>
        <v>43235.249999992186</v>
      </c>
      <c r="C3225" s="16">
        <f t="shared" si="255"/>
        <v>5</v>
      </c>
      <c r="D3225" s="16">
        <f t="shared" si="256"/>
        <v>2</v>
      </c>
      <c r="E3225" s="16">
        <f t="shared" si="257"/>
        <v>1</v>
      </c>
      <c r="F3225" s="16">
        <f t="shared" si="258"/>
        <v>6</v>
      </c>
      <c r="G3225" s="195">
        <v>3223</v>
      </c>
      <c r="H3225" s="193">
        <v>0.100640358</v>
      </c>
    </row>
    <row r="3226" spans="2:8" x14ac:dyDescent="0.25">
      <c r="B3226" s="192">
        <f t="shared" si="259"/>
        <v>43235.29166665885</v>
      </c>
      <c r="C3226" s="16">
        <f t="shared" si="255"/>
        <v>5</v>
      </c>
      <c r="D3226" s="16">
        <f t="shared" si="256"/>
        <v>2</v>
      </c>
      <c r="E3226" s="16">
        <f t="shared" si="257"/>
        <v>1</v>
      </c>
      <c r="F3226" s="16">
        <f t="shared" si="258"/>
        <v>7</v>
      </c>
      <c r="G3226" s="195">
        <v>3224</v>
      </c>
      <c r="H3226" s="193">
        <v>0.22652877299999999</v>
      </c>
    </row>
    <row r="3227" spans="2:8" x14ac:dyDescent="0.25">
      <c r="B3227" s="192">
        <f t="shared" si="259"/>
        <v>43235.333333325514</v>
      </c>
      <c r="C3227" s="16">
        <f t="shared" si="255"/>
        <v>5</v>
      </c>
      <c r="D3227" s="16">
        <f t="shared" si="256"/>
        <v>2</v>
      </c>
      <c r="E3227" s="16">
        <f t="shared" si="257"/>
        <v>1</v>
      </c>
      <c r="F3227" s="16">
        <f t="shared" si="258"/>
        <v>8</v>
      </c>
      <c r="G3227" s="195">
        <v>3225</v>
      </c>
      <c r="H3227" s="193">
        <v>0.36969336800000002</v>
      </c>
    </row>
    <row r="3228" spans="2:8" x14ac:dyDescent="0.25">
      <c r="B3228" s="192">
        <f t="shared" si="259"/>
        <v>43235.374999992178</v>
      </c>
      <c r="C3228" s="16">
        <f t="shared" si="255"/>
        <v>5</v>
      </c>
      <c r="D3228" s="16">
        <f t="shared" si="256"/>
        <v>2</v>
      </c>
      <c r="E3228" s="16">
        <f t="shared" si="257"/>
        <v>1</v>
      </c>
      <c r="F3228" s="16">
        <f t="shared" si="258"/>
        <v>9</v>
      </c>
      <c r="G3228" s="195">
        <v>3226</v>
      </c>
      <c r="H3228" s="193">
        <v>0.49022723800000001</v>
      </c>
    </row>
    <row r="3229" spans="2:8" x14ac:dyDescent="0.25">
      <c r="B3229" s="192">
        <f t="shared" si="259"/>
        <v>43235.416666658843</v>
      </c>
      <c r="C3229" s="16">
        <f t="shared" si="255"/>
        <v>5</v>
      </c>
      <c r="D3229" s="16">
        <f t="shared" si="256"/>
        <v>2</v>
      </c>
      <c r="E3229" s="16">
        <f t="shared" si="257"/>
        <v>1</v>
      </c>
      <c r="F3229" s="16">
        <f t="shared" si="258"/>
        <v>10</v>
      </c>
      <c r="G3229" s="195">
        <v>3227</v>
      </c>
      <c r="H3229" s="193">
        <v>0.60103205800000004</v>
      </c>
    </row>
    <row r="3230" spans="2:8" x14ac:dyDescent="0.25">
      <c r="B3230" s="192">
        <f t="shared" si="259"/>
        <v>43235.458333325507</v>
      </c>
      <c r="C3230" s="16">
        <f t="shared" si="255"/>
        <v>5</v>
      </c>
      <c r="D3230" s="16">
        <f t="shared" si="256"/>
        <v>2</v>
      </c>
      <c r="E3230" s="16">
        <f t="shared" si="257"/>
        <v>1</v>
      </c>
      <c r="F3230" s="16">
        <f t="shared" si="258"/>
        <v>11</v>
      </c>
      <c r="G3230" s="195">
        <v>3228</v>
      </c>
      <c r="H3230" s="193">
        <v>0.61298828599999999</v>
      </c>
    </row>
    <row r="3231" spans="2:8" x14ac:dyDescent="0.25">
      <c r="B3231" s="192">
        <f t="shared" si="259"/>
        <v>43235.499999992171</v>
      </c>
      <c r="C3231" s="16">
        <f t="shared" si="255"/>
        <v>5</v>
      </c>
      <c r="D3231" s="16">
        <f t="shared" si="256"/>
        <v>2</v>
      </c>
      <c r="E3231" s="16">
        <f t="shared" si="257"/>
        <v>1</v>
      </c>
      <c r="F3231" s="16">
        <f t="shared" si="258"/>
        <v>12</v>
      </c>
      <c r="G3231" s="195">
        <v>3229</v>
      </c>
      <c r="H3231" s="193">
        <v>0.60779074099999997</v>
      </c>
    </row>
    <row r="3232" spans="2:8" x14ac:dyDescent="0.25">
      <c r="B3232" s="192">
        <f t="shared" si="259"/>
        <v>43235.541666658835</v>
      </c>
      <c r="C3232" s="16">
        <f t="shared" si="255"/>
        <v>5</v>
      </c>
      <c r="D3232" s="16">
        <f t="shared" si="256"/>
        <v>2</v>
      </c>
      <c r="E3232" s="16">
        <f t="shared" si="257"/>
        <v>1</v>
      </c>
      <c r="F3232" s="16">
        <f t="shared" si="258"/>
        <v>13</v>
      </c>
      <c r="G3232" s="195">
        <v>3230</v>
      </c>
      <c r="H3232" s="193">
        <v>0.55614322100000002</v>
      </c>
    </row>
    <row r="3233" spans="2:8" x14ac:dyDescent="0.25">
      <c r="B3233" s="192">
        <f t="shared" si="259"/>
        <v>43235.5833333255</v>
      </c>
      <c r="C3233" s="16">
        <f t="shared" si="255"/>
        <v>5</v>
      </c>
      <c r="D3233" s="16">
        <f t="shared" si="256"/>
        <v>2</v>
      </c>
      <c r="E3233" s="16">
        <f t="shared" si="257"/>
        <v>1</v>
      </c>
      <c r="F3233" s="16">
        <f t="shared" si="258"/>
        <v>14</v>
      </c>
      <c r="G3233" s="195">
        <v>3231</v>
      </c>
      <c r="H3233" s="193">
        <v>0.48684117100000002</v>
      </c>
    </row>
    <row r="3234" spans="2:8" x14ac:dyDescent="0.25">
      <c r="B3234" s="192">
        <f t="shared" si="259"/>
        <v>43235.624999992164</v>
      </c>
      <c r="C3234" s="16">
        <f t="shared" si="255"/>
        <v>5</v>
      </c>
      <c r="D3234" s="16">
        <f t="shared" si="256"/>
        <v>2</v>
      </c>
      <c r="E3234" s="16">
        <f t="shared" si="257"/>
        <v>1</v>
      </c>
      <c r="F3234" s="16">
        <f t="shared" si="258"/>
        <v>15</v>
      </c>
      <c r="G3234" s="195">
        <v>3232</v>
      </c>
      <c r="H3234" s="193">
        <v>0.37560727599999999</v>
      </c>
    </row>
    <row r="3235" spans="2:8" x14ac:dyDescent="0.25">
      <c r="B3235" s="192">
        <f t="shared" si="259"/>
        <v>43235.666666658828</v>
      </c>
      <c r="C3235" s="16">
        <f t="shared" si="255"/>
        <v>5</v>
      </c>
      <c r="D3235" s="16">
        <f t="shared" si="256"/>
        <v>2</v>
      </c>
      <c r="E3235" s="16">
        <f t="shared" si="257"/>
        <v>1</v>
      </c>
      <c r="F3235" s="16">
        <f t="shared" si="258"/>
        <v>16</v>
      </c>
      <c r="G3235" s="195">
        <v>3233</v>
      </c>
      <c r="H3235" s="193">
        <v>0.26301844899999999</v>
      </c>
    </row>
    <row r="3236" spans="2:8" x14ac:dyDescent="0.25">
      <c r="B3236" s="192">
        <f t="shared" si="259"/>
        <v>43235.708333325492</v>
      </c>
      <c r="C3236" s="16">
        <f t="shared" si="255"/>
        <v>5</v>
      </c>
      <c r="D3236" s="16">
        <f t="shared" si="256"/>
        <v>2</v>
      </c>
      <c r="E3236" s="16">
        <f t="shared" si="257"/>
        <v>1</v>
      </c>
      <c r="F3236" s="16">
        <f t="shared" si="258"/>
        <v>17</v>
      </c>
      <c r="G3236" s="195">
        <v>3234</v>
      </c>
      <c r="H3236" s="193">
        <v>0.15595478300000001</v>
      </c>
    </row>
    <row r="3237" spans="2:8" x14ac:dyDescent="0.25">
      <c r="B3237" s="192">
        <f t="shared" si="259"/>
        <v>43235.749999992157</v>
      </c>
      <c r="C3237" s="16">
        <f t="shared" si="255"/>
        <v>5</v>
      </c>
      <c r="D3237" s="16">
        <f t="shared" si="256"/>
        <v>2</v>
      </c>
      <c r="E3237" s="16">
        <f t="shared" si="257"/>
        <v>1</v>
      </c>
      <c r="F3237" s="16">
        <f t="shared" si="258"/>
        <v>18</v>
      </c>
      <c r="G3237" s="195">
        <v>3235</v>
      </c>
      <c r="H3237" s="193">
        <v>6.7827002999999997E-2</v>
      </c>
    </row>
    <row r="3238" spans="2:8" x14ac:dyDescent="0.25">
      <c r="B3238" s="192">
        <f t="shared" si="259"/>
        <v>43235.791666658821</v>
      </c>
      <c r="C3238" s="16">
        <f t="shared" si="255"/>
        <v>5</v>
      </c>
      <c r="D3238" s="16">
        <f t="shared" si="256"/>
        <v>2</v>
      </c>
      <c r="E3238" s="16">
        <f t="shared" si="257"/>
        <v>1</v>
      </c>
      <c r="F3238" s="16">
        <f t="shared" si="258"/>
        <v>19</v>
      </c>
      <c r="G3238" s="195">
        <v>3236</v>
      </c>
      <c r="H3238" s="193">
        <v>1.1306254E-2</v>
      </c>
    </row>
    <row r="3239" spans="2:8" x14ac:dyDescent="0.25">
      <c r="B3239" s="192">
        <f t="shared" si="259"/>
        <v>43235.833333325485</v>
      </c>
      <c r="C3239" s="16">
        <f t="shared" si="255"/>
        <v>5</v>
      </c>
      <c r="D3239" s="16">
        <f t="shared" si="256"/>
        <v>2</v>
      </c>
      <c r="E3239" s="16">
        <f t="shared" si="257"/>
        <v>1</v>
      </c>
      <c r="F3239" s="16">
        <f t="shared" si="258"/>
        <v>20</v>
      </c>
      <c r="G3239" s="195">
        <v>3237</v>
      </c>
      <c r="H3239" s="193">
        <v>0</v>
      </c>
    </row>
    <row r="3240" spans="2:8" x14ac:dyDescent="0.25">
      <c r="B3240" s="192">
        <f t="shared" si="259"/>
        <v>43235.874999992149</v>
      </c>
      <c r="C3240" s="16">
        <f t="shared" si="255"/>
        <v>5</v>
      </c>
      <c r="D3240" s="16">
        <f t="shared" si="256"/>
        <v>2</v>
      </c>
      <c r="E3240" s="16">
        <f t="shared" si="257"/>
        <v>1</v>
      </c>
      <c r="F3240" s="16">
        <f t="shared" si="258"/>
        <v>21</v>
      </c>
      <c r="G3240" s="195">
        <v>3238</v>
      </c>
      <c r="H3240" s="193">
        <v>0</v>
      </c>
    </row>
    <row r="3241" spans="2:8" x14ac:dyDescent="0.25">
      <c r="B3241" s="192">
        <f t="shared" si="259"/>
        <v>43235.916666658813</v>
      </c>
      <c r="C3241" s="16">
        <f t="shared" si="255"/>
        <v>5</v>
      </c>
      <c r="D3241" s="16">
        <f t="shared" si="256"/>
        <v>2</v>
      </c>
      <c r="E3241" s="16">
        <f t="shared" si="257"/>
        <v>1</v>
      </c>
      <c r="F3241" s="16">
        <f t="shared" si="258"/>
        <v>22</v>
      </c>
      <c r="G3241" s="195">
        <v>3239</v>
      </c>
      <c r="H3241" s="193">
        <v>0</v>
      </c>
    </row>
    <row r="3242" spans="2:8" x14ac:dyDescent="0.25">
      <c r="B3242" s="192">
        <f t="shared" si="259"/>
        <v>43235.958333325478</v>
      </c>
      <c r="C3242" s="16">
        <f t="shared" si="255"/>
        <v>5</v>
      </c>
      <c r="D3242" s="16">
        <f t="shared" si="256"/>
        <v>2</v>
      </c>
      <c r="E3242" s="16">
        <f t="shared" si="257"/>
        <v>1</v>
      </c>
      <c r="F3242" s="16">
        <f t="shared" si="258"/>
        <v>23</v>
      </c>
      <c r="G3242" s="195">
        <v>3240</v>
      </c>
      <c r="H3242" s="193">
        <v>0</v>
      </c>
    </row>
    <row r="3243" spans="2:8" x14ac:dyDescent="0.25">
      <c r="B3243" s="192">
        <f t="shared" si="259"/>
        <v>43235.999999992142</v>
      </c>
      <c r="C3243" s="16">
        <f t="shared" si="255"/>
        <v>5</v>
      </c>
      <c r="D3243" s="16">
        <f t="shared" si="256"/>
        <v>3</v>
      </c>
      <c r="E3243" s="16">
        <f t="shared" si="257"/>
        <v>1</v>
      </c>
      <c r="F3243" s="16">
        <f t="shared" si="258"/>
        <v>0</v>
      </c>
      <c r="G3243" s="195">
        <v>3241</v>
      </c>
      <c r="H3243" s="193">
        <v>0</v>
      </c>
    </row>
    <row r="3244" spans="2:8" x14ac:dyDescent="0.25">
      <c r="B3244" s="192">
        <f t="shared" si="259"/>
        <v>43236.041666658806</v>
      </c>
      <c r="C3244" s="16">
        <f t="shared" si="255"/>
        <v>5</v>
      </c>
      <c r="D3244" s="16">
        <f t="shared" si="256"/>
        <v>3</v>
      </c>
      <c r="E3244" s="16">
        <f t="shared" si="257"/>
        <v>1</v>
      </c>
      <c r="F3244" s="16">
        <f t="shared" si="258"/>
        <v>1</v>
      </c>
      <c r="G3244" s="195">
        <v>3242</v>
      </c>
      <c r="H3244" s="193">
        <v>0</v>
      </c>
    </row>
    <row r="3245" spans="2:8" x14ac:dyDescent="0.25">
      <c r="B3245" s="192">
        <f t="shared" si="259"/>
        <v>43236.08333332547</v>
      </c>
      <c r="C3245" s="16">
        <f t="shared" si="255"/>
        <v>5</v>
      </c>
      <c r="D3245" s="16">
        <f t="shared" si="256"/>
        <v>3</v>
      </c>
      <c r="E3245" s="16">
        <f t="shared" si="257"/>
        <v>1</v>
      </c>
      <c r="F3245" s="16">
        <f t="shared" si="258"/>
        <v>2</v>
      </c>
      <c r="G3245" s="195">
        <v>3243</v>
      </c>
      <c r="H3245" s="193">
        <v>0</v>
      </c>
    </row>
    <row r="3246" spans="2:8" x14ac:dyDescent="0.25">
      <c r="B3246" s="192">
        <f t="shared" si="259"/>
        <v>43236.124999992135</v>
      </c>
      <c r="C3246" s="16">
        <f t="shared" si="255"/>
        <v>5</v>
      </c>
      <c r="D3246" s="16">
        <f t="shared" si="256"/>
        <v>3</v>
      </c>
      <c r="E3246" s="16">
        <f t="shared" si="257"/>
        <v>1</v>
      </c>
      <c r="F3246" s="16">
        <f t="shared" si="258"/>
        <v>3</v>
      </c>
      <c r="G3246" s="195">
        <v>3244</v>
      </c>
      <c r="H3246" s="193">
        <v>0</v>
      </c>
    </row>
    <row r="3247" spans="2:8" x14ac:dyDescent="0.25">
      <c r="B3247" s="192">
        <f t="shared" si="259"/>
        <v>43236.166666658799</v>
      </c>
      <c r="C3247" s="16">
        <f t="shared" si="255"/>
        <v>5</v>
      </c>
      <c r="D3247" s="16">
        <f t="shared" si="256"/>
        <v>3</v>
      </c>
      <c r="E3247" s="16">
        <f t="shared" si="257"/>
        <v>1</v>
      </c>
      <c r="F3247" s="16">
        <f t="shared" si="258"/>
        <v>4</v>
      </c>
      <c r="G3247" s="195">
        <v>3245</v>
      </c>
      <c r="H3247" s="193">
        <v>7.1509299999999998E-4</v>
      </c>
    </row>
    <row r="3248" spans="2:8" x14ac:dyDescent="0.25">
      <c r="B3248" s="192">
        <f t="shared" si="259"/>
        <v>43236.208333325463</v>
      </c>
      <c r="C3248" s="16">
        <f t="shared" si="255"/>
        <v>5</v>
      </c>
      <c r="D3248" s="16">
        <f t="shared" si="256"/>
        <v>3</v>
      </c>
      <c r="E3248" s="16">
        <f t="shared" si="257"/>
        <v>1</v>
      </c>
      <c r="F3248" s="16">
        <f t="shared" si="258"/>
        <v>5</v>
      </c>
      <c r="G3248" s="195">
        <v>3246</v>
      </c>
      <c r="H3248" s="193">
        <v>3.0230252999999999E-2</v>
      </c>
    </row>
    <row r="3249" spans="2:8" x14ac:dyDescent="0.25">
      <c r="B3249" s="192">
        <f t="shared" si="259"/>
        <v>43236.249999992127</v>
      </c>
      <c r="C3249" s="16">
        <f t="shared" si="255"/>
        <v>5</v>
      </c>
      <c r="D3249" s="16">
        <f t="shared" si="256"/>
        <v>3</v>
      </c>
      <c r="E3249" s="16">
        <f t="shared" si="257"/>
        <v>1</v>
      </c>
      <c r="F3249" s="16">
        <f t="shared" si="258"/>
        <v>6</v>
      </c>
      <c r="G3249" s="195">
        <v>3247</v>
      </c>
      <c r="H3249" s="193">
        <v>9.5389997000000004E-2</v>
      </c>
    </row>
    <row r="3250" spans="2:8" x14ac:dyDescent="0.25">
      <c r="B3250" s="192">
        <f t="shared" si="259"/>
        <v>43236.291666658792</v>
      </c>
      <c r="C3250" s="16">
        <f t="shared" si="255"/>
        <v>5</v>
      </c>
      <c r="D3250" s="16">
        <f t="shared" si="256"/>
        <v>3</v>
      </c>
      <c r="E3250" s="16">
        <f t="shared" si="257"/>
        <v>1</v>
      </c>
      <c r="F3250" s="16">
        <f t="shared" si="258"/>
        <v>7</v>
      </c>
      <c r="G3250" s="195">
        <v>3248</v>
      </c>
      <c r="H3250" s="193">
        <v>0.22745839100000001</v>
      </c>
    </row>
    <row r="3251" spans="2:8" x14ac:dyDescent="0.25">
      <c r="B3251" s="192">
        <f t="shared" si="259"/>
        <v>43236.333333325456</v>
      </c>
      <c r="C3251" s="16">
        <f t="shared" si="255"/>
        <v>5</v>
      </c>
      <c r="D3251" s="16">
        <f t="shared" si="256"/>
        <v>3</v>
      </c>
      <c r="E3251" s="16">
        <f t="shared" si="257"/>
        <v>1</v>
      </c>
      <c r="F3251" s="16">
        <f t="shared" si="258"/>
        <v>8</v>
      </c>
      <c r="G3251" s="195">
        <v>3249</v>
      </c>
      <c r="H3251" s="193">
        <v>0.384869982</v>
      </c>
    </row>
    <row r="3252" spans="2:8" x14ac:dyDescent="0.25">
      <c r="B3252" s="192">
        <f t="shared" si="259"/>
        <v>43236.37499999212</v>
      </c>
      <c r="C3252" s="16">
        <f t="shared" si="255"/>
        <v>5</v>
      </c>
      <c r="D3252" s="16">
        <f t="shared" si="256"/>
        <v>3</v>
      </c>
      <c r="E3252" s="16">
        <f t="shared" si="257"/>
        <v>1</v>
      </c>
      <c r="F3252" s="16">
        <f t="shared" si="258"/>
        <v>9</v>
      </c>
      <c r="G3252" s="195">
        <v>3250</v>
      </c>
      <c r="H3252" s="193">
        <v>0.51642804099999995</v>
      </c>
    </row>
    <row r="3253" spans="2:8" x14ac:dyDescent="0.25">
      <c r="B3253" s="192">
        <f t="shared" si="259"/>
        <v>43236.416666658784</v>
      </c>
      <c r="C3253" s="16">
        <f t="shared" si="255"/>
        <v>5</v>
      </c>
      <c r="D3253" s="16">
        <f t="shared" si="256"/>
        <v>3</v>
      </c>
      <c r="E3253" s="16">
        <f t="shared" si="257"/>
        <v>1</v>
      </c>
      <c r="F3253" s="16">
        <f t="shared" si="258"/>
        <v>10</v>
      </c>
      <c r="G3253" s="195">
        <v>3251</v>
      </c>
      <c r="H3253" s="193">
        <v>0.57245155299999995</v>
      </c>
    </row>
    <row r="3254" spans="2:8" x14ac:dyDescent="0.25">
      <c r="B3254" s="192">
        <f t="shared" si="259"/>
        <v>43236.458333325449</v>
      </c>
      <c r="C3254" s="16">
        <f t="shared" si="255"/>
        <v>5</v>
      </c>
      <c r="D3254" s="16">
        <f t="shared" si="256"/>
        <v>3</v>
      </c>
      <c r="E3254" s="16">
        <f t="shared" si="257"/>
        <v>1</v>
      </c>
      <c r="F3254" s="16">
        <f t="shared" si="258"/>
        <v>11</v>
      </c>
      <c r="G3254" s="195">
        <v>3252</v>
      </c>
      <c r="H3254" s="193">
        <v>0.55374597599999997</v>
      </c>
    </row>
    <row r="3255" spans="2:8" x14ac:dyDescent="0.25">
      <c r="B3255" s="192">
        <f t="shared" si="259"/>
        <v>43236.499999992113</v>
      </c>
      <c r="C3255" s="16">
        <f t="shared" si="255"/>
        <v>5</v>
      </c>
      <c r="D3255" s="16">
        <f t="shared" si="256"/>
        <v>3</v>
      </c>
      <c r="E3255" s="16">
        <f t="shared" si="257"/>
        <v>1</v>
      </c>
      <c r="F3255" s="16">
        <f t="shared" si="258"/>
        <v>12</v>
      </c>
      <c r="G3255" s="195">
        <v>3253</v>
      </c>
      <c r="H3255" s="193">
        <v>0.52385977399999994</v>
      </c>
    </row>
    <row r="3256" spans="2:8" x14ac:dyDescent="0.25">
      <c r="B3256" s="192">
        <f t="shared" si="259"/>
        <v>43236.541666658777</v>
      </c>
      <c r="C3256" s="16">
        <f t="shared" si="255"/>
        <v>5</v>
      </c>
      <c r="D3256" s="16">
        <f t="shared" si="256"/>
        <v>3</v>
      </c>
      <c r="E3256" s="16">
        <f t="shared" si="257"/>
        <v>1</v>
      </c>
      <c r="F3256" s="16">
        <f t="shared" si="258"/>
        <v>13</v>
      </c>
      <c r="G3256" s="195">
        <v>3254</v>
      </c>
      <c r="H3256" s="193">
        <v>0.466165314</v>
      </c>
    </row>
    <row r="3257" spans="2:8" x14ac:dyDescent="0.25">
      <c r="B3257" s="192">
        <f t="shared" si="259"/>
        <v>43236.583333325441</v>
      </c>
      <c r="C3257" s="16">
        <f t="shared" si="255"/>
        <v>5</v>
      </c>
      <c r="D3257" s="16">
        <f t="shared" si="256"/>
        <v>3</v>
      </c>
      <c r="E3257" s="16">
        <f t="shared" si="257"/>
        <v>1</v>
      </c>
      <c r="F3257" s="16">
        <f t="shared" si="258"/>
        <v>14</v>
      </c>
      <c r="G3257" s="195">
        <v>3255</v>
      </c>
      <c r="H3257" s="193">
        <v>0.41141370799999999</v>
      </c>
    </row>
    <row r="3258" spans="2:8" x14ac:dyDescent="0.25">
      <c r="B3258" s="192">
        <f t="shared" si="259"/>
        <v>43236.624999992106</v>
      </c>
      <c r="C3258" s="16">
        <f t="shared" si="255"/>
        <v>5</v>
      </c>
      <c r="D3258" s="16">
        <f t="shared" si="256"/>
        <v>3</v>
      </c>
      <c r="E3258" s="16">
        <f t="shared" si="257"/>
        <v>1</v>
      </c>
      <c r="F3258" s="16">
        <f t="shared" si="258"/>
        <v>15</v>
      </c>
      <c r="G3258" s="195">
        <v>3256</v>
      </c>
      <c r="H3258" s="193">
        <v>0.33170638800000002</v>
      </c>
    </row>
    <row r="3259" spans="2:8" x14ac:dyDescent="0.25">
      <c r="B3259" s="192">
        <f t="shared" si="259"/>
        <v>43236.66666665877</v>
      </c>
      <c r="C3259" s="16">
        <f t="shared" si="255"/>
        <v>5</v>
      </c>
      <c r="D3259" s="16">
        <f t="shared" si="256"/>
        <v>3</v>
      </c>
      <c r="E3259" s="16">
        <f t="shared" si="257"/>
        <v>1</v>
      </c>
      <c r="F3259" s="16">
        <f t="shared" si="258"/>
        <v>16</v>
      </c>
      <c r="G3259" s="195">
        <v>3257</v>
      </c>
      <c r="H3259" s="193">
        <v>0.222918422</v>
      </c>
    </row>
    <row r="3260" spans="2:8" x14ac:dyDescent="0.25">
      <c r="B3260" s="192">
        <f t="shared" si="259"/>
        <v>43236.708333325434</v>
      </c>
      <c r="C3260" s="16">
        <f t="shared" si="255"/>
        <v>5</v>
      </c>
      <c r="D3260" s="16">
        <f t="shared" si="256"/>
        <v>3</v>
      </c>
      <c r="E3260" s="16">
        <f t="shared" si="257"/>
        <v>1</v>
      </c>
      <c r="F3260" s="16">
        <f t="shared" si="258"/>
        <v>17</v>
      </c>
      <c r="G3260" s="195">
        <v>3258</v>
      </c>
      <c r="H3260" s="193">
        <v>0.13447869200000001</v>
      </c>
    </row>
    <row r="3261" spans="2:8" x14ac:dyDescent="0.25">
      <c r="B3261" s="192">
        <f t="shared" si="259"/>
        <v>43236.749999992098</v>
      </c>
      <c r="C3261" s="16">
        <f t="shared" si="255"/>
        <v>5</v>
      </c>
      <c r="D3261" s="16">
        <f t="shared" si="256"/>
        <v>3</v>
      </c>
      <c r="E3261" s="16">
        <f t="shared" si="257"/>
        <v>1</v>
      </c>
      <c r="F3261" s="16">
        <f t="shared" si="258"/>
        <v>18</v>
      </c>
      <c r="G3261" s="195">
        <v>3259</v>
      </c>
      <c r="H3261" s="193">
        <v>6.6012044000000006E-2</v>
      </c>
    </row>
    <row r="3262" spans="2:8" x14ac:dyDescent="0.25">
      <c r="B3262" s="192">
        <f t="shared" si="259"/>
        <v>43236.791666658763</v>
      </c>
      <c r="C3262" s="16">
        <f t="shared" si="255"/>
        <v>5</v>
      </c>
      <c r="D3262" s="16">
        <f t="shared" si="256"/>
        <v>3</v>
      </c>
      <c r="E3262" s="16">
        <f t="shared" si="257"/>
        <v>1</v>
      </c>
      <c r="F3262" s="16">
        <f t="shared" si="258"/>
        <v>19</v>
      </c>
      <c r="G3262" s="195">
        <v>3260</v>
      </c>
      <c r="H3262" s="193">
        <v>1.0393927000000001E-2</v>
      </c>
    </row>
    <row r="3263" spans="2:8" x14ac:dyDescent="0.25">
      <c r="B3263" s="192">
        <f t="shared" si="259"/>
        <v>43236.833333325427</v>
      </c>
      <c r="C3263" s="16">
        <f t="shared" si="255"/>
        <v>5</v>
      </c>
      <c r="D3263" s="16">
        <f t="shared" si="256"/>
        <v>3</v>
      </c>
      <c r="E3263" s="16">
        <f t="shared" si="257"/>
        <v>1</v>
      </c>
      <c r="F3263" s="16">
        <f t="shared" si="258"/>
        <v>20</v>
      </c>
      <c r="G3263" s="195">
        <v>3261</v>
      </c>
      <c r="H3263" s="193">
        <v>0</v>
      </c>
    </row>
    <row r="3264" spans="2:8" x14ac:dyDescent="0.25">
      <c r="B3264" s="192">
        <f t="shared" si="259"/>
        <v>43236.874999992091</v>
      </c>
      <c r="C3264" s="16">
        <f t="shared" si="255"/>
        <v>5</v>
      </c>
      <c r="D3264" s="16">
        <f t="shared" si="256"/>
        <v>3</v>
      </c>
      <c r="E3264" s="16">
        <f t="shared" si="257"/>
        <v>1</v>
      </c>
      <c r="F3264" s="16">
        <f t="shared" si="258"/>
        <v>21</v>
      </c>
      <c r="G3264" s="195">
        <v>3262</v>
      </c>
      <c r="H3264" s="193">
        <v>0</v>
      </c>
    </row>
    <row r="3265" spans="2:8" x14ac:dyDescent="0.25">
      <c r="B3265" s="192">
        <f t="shared" si="259"/>
        <v>43236.916666658755</v>
      </c>
      <c r="C3265" s="16">
        <f t="shared" si="255"/>
        <v>5</v>
      </c>
      <c r="D3265" s="16">
        <f t="shared" si="256"/>
        <v>3</v>
      </c>
      <c r="E3265" s="16">
        <f t="shared" si="257"/>
        <v>1</v>
      </c>
      <c r="F3265" s="16">
        <f t="shared" si="258"/>
        <v>22</v>
      </c>
      <c r="G3265" s="195">
        <v>3263</v>
      </c>
      <c r="H3265" s="193">
        <v>0</v>
      </c>
    </row>
    <row r="3266" spans="2:8" x14ac:dyDescent="0.25">
      <c r="B3266" s="192">
        <f t="shared" si="259"/>
        <v>43236.95833332542</v>
      </c>
      <c r="C3266" s="16">
        <f t="shared" si="255"/>
        <v>5</v>
      </c>
      <c r="D3266" s="16">
        <f t="shared" si="256"/>
        <v>3</v>
      </c>
      <c r="E3266" s="16">
        <f t="shared" si="257"/>
        <v>1</v>
      </c>
      <c r="F3266" s="16">
        <f t="shared" si="258"/>
        <v>23</v>
      </c>
      <c r="G3266" s="195">
        <v>3264</v>
      </c>
      <c r="H3266" s="193">
        <v>0</v>
      </c>
    </row>
    <row r="3267" spans="2:8" x14ac:dyDescent="0.25">
      <c r="B3267" s="192">
        <f t="shared" si="259"/>
        <v>43236.999999992084</v>
      </c>
      <c r="C3267" s="16">
        <f t="shared" si="255"/>
        <v>5</v>
      </c>
      <c r="D3267" s="16">
        <f t="shared" si="256"/>
        <v>4</v>
      </c>
      <c r="E3267" s="16">
        <f t="shared" si="257"/>
        <v>1</v>
      </c>
      <c r="F3267" s="16">
        <f t="shared" si="258"/>
        <v>0</v>
      </c>
      <c r="G3267" s="195">
        <v>3265</v>
      </c>
      <c r="H3267" s="193">
        <v>0</v>
      </c>
    </row>
    <row r="3268" spans="2:8" x14ac:dyDescent="0.25">
      <c r="B3268" s="192">
        <f t="shared" si="259"/>
        <v>43237.041666658748</v>
      </c>
      <c r="C3268" s="16">
        <f t="shared" ref="C3268:C3331" si="260">MONTH(B3268)</f>
        <v>5</v>
      </c>
      <c r="D3268" s="16">
        <f t="shared" ref="D3268:D3331" si="261">WEEKDAY(B3268,2)</f>
        <v>4</v>
      </c>
      <c r="E3268" s="16">
        <f t="shared" ref="E3268:E3331" si="262">IF(D3268&lt;6,1,2)</f>
        <v>1</v>
      </c>
      <c r="F3268" s="16">
        <f t="shared" ref="F3268:F3331" si="263">HOUR(B3268)</f>
        <v>1</v>
      </c>
      <c r="G3268" s="195">
        <v>3266</v>
      </c>
      <c r="H3268" s="193">
        <v>0</v>
      </c>
    </row>
    <row r="3269" spans="2:8" x14ac:dyDescent="0.25">
      <c r="B3269" s="192">
        <f t="shared" ref="B3269:B3332" si="264">B3268+1/24</f>
        <v>43237.083333325412</v>
      </c>
      <c r="C3269" s="16">
        <f t="shared" si="260"/>
        <v>5</v>
      </c>
      <c r="D3269" s="16">
        <f t="shared" si="261"/>
        <v>4</v>
      </c>
      <c r="E3269" s="16">
        <f t="shared" si="262"/>
        <v>1</v>
      </c>
      <c r="F3269" s="16">
        <f t="shared" si="263"/>
        <v>2</v>
      </c>
      <c r="G3269" s="195">
        <v>3267</v>
      </c>
      <c r="H3269" s="193">
        <v>0</v>
      </c>
    </row>
    <row r="3270" spans="2:8" x14ac:dyDescent="0.25">
      <c r="B3270" s="192">
        <f t="shared" si="264"/>
        <v>43237.124999992076</v>
      </c>
      <c r="C3270" s="16">
        <f t="shared" si="260"/>
        <v>5</v>
      </c>
      <c r="D3270" s="16">
        <f t="shared" si="261"/>
        <v>4</v>
      </c>
      <c r="E3270" s="16">
        <f t="shared" si="262"/>
        <v>1</v>
      </c>
      <c r="F3270" s="16">
        <f t="shared" si="263"/>
        <v>3</v>
      </c>
      <c r="G3270" s="195">
        <v>3268</v>
      </c>
      <c r="H3270" s="193">
        <v>0</v>
      </c>
    </row>
    <row r="3271" spans="2:8" x14ac:dyDescent="0.25">
      <c r="B3271" s="192">
        <f t="shared" si="264"/>
        <v>43237.166666658741</v>
      </c>
      <c r="C3271" s="16">
        <f t="shared" si="260"/>
        <v>5</v>
      </c>
      <c r="D3271" s="16">
        <f t="shared" si="261"/>
        <v>4</v>
      </c>
      <c r="E3271" s="16">
        <f t="shared" si="262"/>
        <v>1</v>
      </c>
      <c r="F3271" s="16">
        <f t="shared" si="263"/>
        <v>4</v>
      </c>
      <c r="G3271" s="195">
        <v>3269</v>
      </c>
      <c r="H3271" s="193">
        <v>1.217369E-3</v>
      </c>
    </row>
    <row r="3272" spans="2:8" x14ac:dyDescent="0.25">
      <c r="B3272" s="192">
        <f t="shared" si="264"/>
        <v>43237.208333325405</v>
      </c>
      <c r="C3272" s="16">
        <f t="shared" si="260"/>
        <v>5</v>
      </c>
      <c r="D3272" s="16">
        <f t="shared" si="261"/>
        <v>4</v>
      </c>
      <c r="E3272" s="16">
        <f t="shared" si="262"/>
        <v>1</v>
      </c>
      <c r="F3272" s="16">
        <f t="shared" si="263"/>
        <v>5</v>
      </c>
      <c r="G3272" s="195">
        <v>3270</v>
      </c>
      <c r="H3272" s="193">
        <v>3.4756731999999999E-2</v>
      </c>
    </row>
    <row r="3273" spans="2:8" x14ac:dyDescent="0.25">
      <c r="B3273" s="192">
        <f t="shared" si="264"/>
        <v>43237.249999992069</v>
      </c>
      <c r="C3273" s="16">
        <f t="shared" si="260"/>
        <v>5</v>
      </c>
      <c r="D3273" s="16">
        <f t="shared" si="261"/>
        <v>4</v>
      </c>
      <c r="E3273" s="16">
        <f t="shared" si="262"/>
        <v>1</v>
      </c>
      <c r="F3273" s="16">
        <f t="shared" si="263"/>
        <v>6</v>
      </c>
      <c r="G3273" s="195">
        <v>3271</v>
      </c>
      <c r="H3273" s="193">
        <v>0.10401039099999999</v>
      </c>
    </row>
    <row r="3274" spans="2:8" x14ac:dyDescent="0.25">
      <c r="B3274" s="192">
        <f t="shared" si="264"/>
        <v>43237.291666658733</v>
      </c>
      <c r="C3274" s="16">
        <f t="shared" si="260"/>
        <v>5</v>
      </c>
      <c r="D3274" s="16">
        <f t="shared" si="261"/>
        <v>4</v>
      </c>
      <c r="E3274" s="16">
        <f t="shared" si="262"/>
        <v>1</v>
      </c>
      <c r="F3274" s="16">
        <f t="shared" si="263"/>
        <v>7</v>
      </c>
      <c r="G3274" s="195">
        <v>3272</v>
      </c>
      <c r="H3274" s="193">
        <v>0.23926542100000001</v>
      </c>
    </row>
    <row r="3275" spans="2:8" x14ac:dyDescent="0.25">
      <c r="B3275" s="192">
        <f t="shared" si="264"/>
        <v>43237.333333325398</v>
      </c>
      <c r="C3275" s="16">
        <f t="shared" si="260"/>
        <v>5</v>
      </c>
      <c r="D3275" s="16">
        <f t="shared" si="261"/>
        <v>4</v>
      </c>
      <c r="E3275" s="16">
        <f t="shared" si="262"/>
        <v>1</v>
      </c>
      <c r="F3275" s="16">
        <f t="shared" si="263"/>
        <v>8</v>
      </c>
      <c r="G3275" s="195">
        <v>3273</v>
      </c>
      <c r="H3275" s="193">
        <v>0.38814087600000002</v>
      </c>
    </row>
    <row r="3276" spans="2:8" x14ac:dyDescent="0.25">
      <c r="B3276" s="192">
        <f t="shared" si="264"/>
        <v>43237.374999992062</v>
      </c>
      <c r="C3276" s="16">
        <f t="shared" si="260"/>
        <v>5</v>
      </c>
      <c r="D3276" s="16">
        <f t="shared" si="261"/>
        <v>4</v>
      </c>
      <c r="E3276" s="16">
        <f t="shared" si="262"/>
        <v>1</v>
      </c>
      <c r="F3276" s="16">
        <f t="shared" si="263"/>
        <v>9</v>
      </c>
      <c r="G3276" s="195">
        <v>3274</v>
      </c>
      <c r="H3276" s="193">
        <v>0.52134635699999998</v>
      </c>
    </row>
    <row r="3277" spans="2:8" x14ac:dyDescent="0.25">
      <c r="B3277" s="192">
        <f t="shared" si="264"/>
        <v>43237.416666658726</v>
      </c>
      <c r="C3277" s="16">
        <f t="shared" si="260"/>
        <v>5</v>
      </c>
      <c r="D3277" s="16">
        <f t="shared" si="261"/>
        <v>4</v>
      </c>
      <c r="E3277" s="16">
        <f t="shared" si="262"/>
        <v>1</v>
      </c>
      <c r="F3277" s="16">
        <f t="shared" si="263"/>
        <v>10</v>
      </c>
      <c r="G3277" s="195">
        <v>3275</v>
      </c>
      <c r="H3277" s="193">
        <v>0.59430542799999997</v>
      </c>
    </row>
    <row r="3278" spans="2:8" x14ac:dyDescent="0.25">
      <c r="B3278" s="192">
        <f t="shared" si="264"/>
        <v>43237.45833332539</v>
      </c>
      <c r="C3278" s="16">
        <f t="shared" si="260"/>
        <v>5</v>
      </c>
      <c r="D3278" s="16">
        <f t="shared" si="261"/>
        <v>4</v>
      </c>
      <c r="E3278" s="16">
        <f t="shared" si="262"/>
        <v>1</v>
      </c>
      <c r="F3278" s="16">
        <f t="shared" si="263"/>
        <v>11</v>
      </c>
      <c r="G3278" s="195">
        <v>3276</v>
      </c>
      <c r="H3278" s="193">
        <v>0.61544119799999997</v>
      </c>
    </row>
    <row r="3279" spans="2:8" x14ac:dyDescent="0.25">
      <c r="B3279" s="192">
        <f t="shared" si="264"/>
        <v>43237.499999992055</v>
      </c>
      <c r="C3279" s="16">
        <f t="shared" si="260"/>
        <v>5</v>
      </c>
      <c r="D3279" s="16">
        <f t="shared" si="261"/>
        <v>4</v>
      </c>
      <c r="E3279" s="16">
        <f t="shared" si="262"/>
        <v>1</v>
      </c>
      <c r="F3279" s="16">
        <f t="shared" si="263"/>
        <v>12</v>
      </c>
      <c r="G3279" s="195">
        <v>3277</v>
      </c>
      <c r="H3279" s="193">
        <v>0.61007577899999998</v>
      </c>
    </row>
    <row r="3280" spans="2:8" x14ac:dyDescent="0.25">
      <c r="B3280" s="192">
        <f t="shared" si="264"/>
        <v>43237.541666658719</v>
      </c>
      <c r="C3280" s="16">
        <f t="shared" si="260"/>
        <v>5</v>
      </c>
      <c r="D3280" s="16">
        <f t="shared" si="261"/>
        <v>4</v>
      </c>
      <c r="E3280" s="16">
        <f t="shared" si="262"/>
        <v>1</v>
      </c>
      <c r="F3280" s="16">
        <f t="shared" si="263"/>
        <v>13</v>
      </c>
      <c r="G3280" s="195">
        <v>3278</v>
      </c>
      <c r="H3280" s="193">
        <v>0.57653750000000004</v>
      </c>
    </row>
    <row r="3281" spans="2:8" x14ac:dyDescent="0.25">
      <c r="B3281" s="192">
        <f t="shared" si="264"/>
        <v>43237.583333325383</v>
      </c>
      <c r="C3281" s="16">
        <f t="shared" si="260"/>
        <v>5</v>
      </c>
      <c r="D3281" s="16">
        <f t="shared" si="261"/>
        <v>4</v>
      </c>
      <c r="E3281" s="16">
        <f t="shared" si="262"/>
        <v>1</v>
      </c>
      <c r="F3281" s="16">
        <f t="shared" si="263"/>
        <v>14</v>
      </c>
      <c r="G3281" s="195">
        <v>3279</v>
      </c>
      <c r="H3281" s="193">
        <v>0.49121191400000003</v>
      </c>
    </row>
    <row r="3282" spans="2:8" x14ac:dyDescent="0.25">
      <c r="B3282" s="192">
        <f t="shared" si="264"/>
        <v>43237.624999992047</v>
      </c>
      <c r="C3282" s="16">
        <f t="shared" si="260"/>
        <v>5</v>
      </c>
      <c r="D3282" s="16">
        <f t="shared" si="261"/>
        <v>4</v>
      </c>
      <c r="E3282" s="16">
        <f t="shared" si="262"/>
        <v>1</v>
      </c>
      <c r="F3282" s="16">
        <f t="shared" si="263"/>
        <v>15</v>
      </c>
      <c r="G3282" s="195">
        <v>3280</v>
      </c>
      <c r="H3282" s="193">
        <v>0.39876279599999997</v>
      </c>
    </row>
    <row r="3283" spans="2:8" x14ac:dyDescent="0.25">
      <c r="B3283" s="192">
        <f t="shared" si="264"/>
        <v>43237.666666658712</v>
      </c>
      <c r="C3283" s="16">
        <f t="shared" si="260"/>
        <v>5</v>
      </c>
      <c r="D3283" s="16">
        <f t="shared" si="261"/>
        <v>4</v>
      </c>
      <c r="E3283" s="16">
        <f t="shared" si="262"/>
        <v>1</v>
      </c>
      <c r="F3283" s="16">
        <f t="shared" si="263"/>
        <v>16</v>
      </c>
      <c r="G3283" s="195">
        <v>3281</v>
      </c>
      <c r="H3283" s="193">
        <v>0.28917475799999998</v>
      </c>
    </row>
    <row r="3284" spans="2:8" x14ac:dyDescent="0.25">
      <c r="B3284" s="192">
        <f t="shared" si="264"/>
        <v>43237.708333325376</v>
      </c>
      <c r="C3284" s="16">
        <f t="shared" si="260"/>
        <v>5</v>
      </c>
      <c r="D3284" s="16">
        <f t="shared" si="261"/>
        <v>4</v>
      </c>
      <c r="E3284" s="16">
        <f t="shared" si="262"/>
        <v>1</v>
      </c>
      <c r="F3284" s="16">
        <f t="shared" si="263"/>
        <v>17</v>
      </c>
      <c r="G3284" s="195">
        <v>3282</v>
      </c>
      <c r="H3284" s="193">
        <v>0.177248777</v>
      </c>
    </row>
    <row r="3285" spans="2:8" x14ac:dyDescent="0.25">
      <c r="B3285" s="192">
        <f t="shared" si="264"/>
        <v>43237.74999999204</v>
      </c>
      <c r="C3285" s="16">
        <f t="shared" si="260"/>
        <v>5</v>
      </c>
      <c r="D3285" s="16">
        <f t="shared" si="261"/>
        <v>4</v>
      </c>
      <c r="E3285" s="16">
        <f t="shared" si="262"/>
        <v>1</v>
      </c>
      <c r="F3285" s="16">
        <f t="shared" si="263"/>
        <v>18</v>
      </c>
      <c r="G3285" s="195">
        <v>3283</v>
      </c>
      <c r="H3285" s="193">
        <v>7.6083290999999997E-2</v>
      </c>
    </row>
    <row r="3286" spans="2:8" x14ac:dyDescent="0.25">
      <c r="B3286" s="192">
        <f t="shared" si="264"/>
        <v>43237.791666658704</v>
      </c>
      <c r="C3286" s="16">
        <f t="shared" si="260"/>
        <v>5</v>
      </c>
      <c r="D3286" s="16">
        <f t="shared" si="261"/>
        <v>4</v>
      </c>
      <c r="E3286" s="16">
        <f t="shared" si="262"/>
        <v>1</v>
      </c>
      <c r="F3286" s="16">
        <f t="shared" si="263"/>
        <v>19</v>
      </c>
      <c r="G3286" s="195">
        <v>3284</v>
      </c>
      <c r="H3286" s="193">
        <v>1.387965E-2</v>
      </c>
    </row>
    <row r="3287" spans="2:8" x14ac:dyDescent="0.25">
      <c r="B3287" s="192">
        <f t="shared" si="264"/>
        <v>43237.833333325369</v>
      </c>
      <c r="C3287" s="16">
        <f t="shared" si="260"/>
        <v>5</v>
      </c>
      <c r="D3287" s="16">
        <f t="shared" si="261"/>
        <v>4</v>
      </c>
      <c r="E3287" s="16">
        <f t="shared" si="262"/>
        <v>1</v>
      </c>
      <c r="F3287" s="16">
        <f t="shared" si="263"/>
        <v>20</v>
      </c>
      <c r="G3287" s="195">
        <v>3285</v>
      </c>
      <c r="H3287" s="193">
        <v>0</v>
      </c>
    </row>
    <row r="3288" spans="2:8" x14ac:dyDescent="0.25">
      <c r="B3288" s="192">
        <f t="shared" si="264"/>
        <v>43237.874999992033</v>
      </c>
      <c r="C3288" s="16">
        <f t="shared" si="260"/>
        <v>5</v>
      </c>
      <c r="D3288" s="16">
        <f t="shared" si="261"/>
        <v>4</v>
      </c>
      <c r="E3288" s="16">
        <f t="shared" si="262"/>
        <v>1</v>
      </c>
      <c r="F3288" s="16">
        <f t="shared" si="263"/>
        <v>21</v>
      </c>
      <c r="G3288" s="195">
        <v>3286</v>
      </c>
      <c r="H3288" s="193">
        <v>0</v>
      </c>
    </row>
    <row r="3289" spans="2:8" x14ac:dyDescent="0.25">
      <c r="B3289" s="192">
        <f t="shared" si="264"/>
        <v>43237.916666658697</v>
      </c>
      <c r="C3289" s="16">
        <f t="shared" si="260"/>
        <v>5</v>
      </c>
      <c r="D3289" s="16">
        <f t="shared" si="261"/>
        <v>4</v>
      </c>
      <c r="E3289" s="16">
        <f t="shared" si="262"/>
        <v>1</v>
      </c>
      <c r="F3289" s="16">
        <f t="shared" si="263"/>
        <v>22</v>
      </c>
      <c r="G3289" s="195">
        <v>3287</v>
      </c>
      <c r="H3289" s="193">
        <v>0</v>
      </c>
    </row>
    <row r="3290" spans="2:8" x14ac:dyDescent="0.25">
      <c r="B3290" s="192">
        <f t="shared" si="264"/>
        <v>43237.958333325361</v>
      </c>
      <c r="C3290" s="16">
        <f t="shared" si="260"/>
        <v>5</v>
      </c>
      <c r="D3290" s="16">
        <f t="shared" si="261"/>
        <v>4</v>
      </c>
      <c r="E3290" s="16">
        <f t="shared" si="262"/>
        <v>1</v>
      </c>
      <c r="F3290" s="16">
        <f t="shared" si="263"/>
        <v>23</v>
      </c>
      <c r="G3290" s="195">
        <v>3288</v>
      </c>
      <c r="H3290" s="193">
        <v>0</v>
      </c>
    </row>
    <row r="3291" spans="2:8" x14ac:dyDescent="0.25">
      <c r="B3291" s="192">
        <f t="shared" si="264"/>
        <v>43237.999999992026</v>
      </c>
      <c r="C3291" s="16">
        <f t="shared" si="260"/>
        <v>5</v>
      </c>
      <c r="D3291" s="16">
        <f t="shared" si="261"/>
        <v>5</v>
      </c>
      <c r="E3291" s="16">
        <f t="shared" si="262"/>
        <v>1</v>
      </c>
      <c r="F3291" s="16">
        <f t="shared" si="263"/>
        <v>0</v>
      </c>
      <c r="G3291" s="195">
        <v>3289</v>
      </c>
      <c r="H3291" s="193">
        <v>0</v>
      </c>
    </row>
    <row r="3292" spans="2:8" x14ac:dyDescent="0.25">
      <c r="B3292" s="192">
        <f t="shared" si="264"/>
        <v>43238.04166665869</v>
      </c>
      <c r="C3292" s="16">
        <f t="shared" si="260"/>
        <v>5</v>
      </c>
      <c r="D3292" s="16">
        <f t="shared" si="261"/>
        <v>5</v>
      </c>
      <c r="E3292" s="16">
        <f t="shared" si="262"/>
        <v>1</v>
      </c>
      <c r="F3292" s="16">
        <f t="shared" si="263"/>
        <v>1</v>
      </c>
      <c r="G3292" s="195">
        <v>3290</v>
      </c>
      <c r="H3292" s="193">
        <v>0</v>
      </c>
    </row>
    <row r="3293" spans="2:8" x14ac:dyDescent="0.25">
      <c r="B3293" s="192">
        <f t="shared" si="264"/>
        <v>43238.083333325354</v>
      </c>
      <c r="C3293" s="16">
        <f t="shared" si="260"/>
        <v>5</v>
      </c>
      <c r="D3293" s="16">
        <f t="shared" si="261"/>
        <v>5</v>
      </c>
      <c r="E3293" s="16">
        <f t="shared" si="262"/>
        <v>1</v>
      </c>
      <c r="F3293" s="16">
        <f t="shared" si="263"/>
        <v>2</v>
      </c>
      <c r="G3293" s="195">
        <v>3291</v>
      </c>
      <c r="H3293" s="193">
        <v>0</v>
      </c>
    </row>
    <row r="3294" spans="2:8" x14ac:dyDescent="0.25">
      <c r="B3294" s="192">
        <f t="shared" si="264"/>
        <v>43238.124999992018</v>
      </c>
      <c r="C3294" s="16">
        <f t="shared" si="260"/>
        <v>5</v>
      </c>
      <c r="D3294" s="16">
        <f t="shared" si="261"/>
        <v>5</v>
      </c>
      <c r="E3294" s="16">
        <f t="shared" si="262"/>
        <v>1</v>
      </c>
      <c r="F3294" s="16">
        <f t="shared" si="263"/>
        <v>3</v>
      </c>
      <c r="G3294" s="195">
        <v>3292</v>
      </c>
      <c r="H3294" s="193">
        <v>0</v>
      </c>
    </row>
    <row r="3295" spans="2:8" x14ac:dyDescent="0.25">
      <c r="B3295" s="192">
        <f t="shared" si="264"/>
        <v>43238.166666658683</v>
      </c>
      <c r="C3295" s="16">
        <f t="shared" si="260"/>
        <v>5</v>
      </c>
      <c r="D3295" s="16">
        <f t="shared" si="261"/>
        <v>5</v>
      </c>
      <c r="E3295" s="16">
        <f t="shared" si="262"/>
        <v>1</v>
      </c>
      <c r="F3295" s="16">
        <f t="shared" si="263"/>
        <v>4</v>
      </c>
      <c r="G3295" s="195">
        <v>3293</v>
      </c>
      <c r="H3295" s="193">
        <v>1.9072900000000001E-3</v>
      </c>
    </row>
    <row r="3296" spans="2:8" x14ac:dyDescent="0.25">
      <c r="B3296" s="192">
        <f t="shared" si="264"/>
        <v>43238.208333325347</v>
      </c>
      <c r="C3296" s="16">
        <f t="shared" si="260"/>
        <v>5</v>
      </c>
      <c r="D3296" s="16">
        <f t="shared" si="261"/>
        <v>5</v>
      </c>
      <c r="E3296" s="16">
        <f t="shared" si="262"/>
        <v>1</v>
      </c>
      <c r="F3296" s="16">
        <f t="shared" si="263"/>
        <v>5</v>
      </c>
      <c r="G3296" s="195">
        <v>3294</v>
      </c>
      <c r="H3296" s="193">
        <v>3.5834085000000002E-2</v>
      </c>
    </row>
    <row r="3297" spans="2:8" x14ac:dyDescent="0.25">
      <c r="B3297" s="192">
        <f t="shared" si="264"/>
        <v>43238.249999992011</v>
      </c>
      <c r="C3297" s="16">
        <f t="shared" si="260"/>
        <v>5</v>
      </c>
      <c r="D3297" s="16">
        <f t="shared" si="261"/>
        <v>5</v>
      </c>
      <c r="E3297" s="16">
        <f t="shared" si="262"/>
        <v>1</v>
      </c>
      <c r="F3297" s="16">
        <f t="shared" si="263"/>
        <v>6</v>
      </c>
      <c r="G3297" s="195">
        <v>3295</v>
      </c>
      <c r="H3297" s="193">
        <v>0.105512436</v>
      </c>
    </row>
    <row r="3298" spans="2:8" x14ac:dyDescent="0.25">
      <c r="B3298" s="192">
        <f t="shared" si="264"/>
        <v>43238.291666658675</v>
      </c>
      <c r="C3298" s="16">
        <f t="shared" si="260"/>
        <v>5</v>
      </c>
      <c r="D3298" s="16">
        <f t="shared" si="261"/>
        <v>5</v>
      </c>
      <c r="E3298" s="16">
        <f t="shared" si="262"/>
        <v>1</v>
      </c>
      <c r="F3298" s="16">
        <f t="shared" si="263"/>
        <v>7</v>
      </c>
      <c r="G3298" s="195">
        <v>3296</v>
      </c>
      <c r="H3298" s="193">
        <v>0.23145260100000001</v>
      </c>
    </row>
    <row r="3299" spans="2:8" x14ac:dyDescent="0.25">
      <c r="B3299" s="192">
        <f t="shared" si="264"/>
        <v>43238.333333325339</v>
      </c>
      <c r="C3299" s="16">
        <f t="shared" si="260"/>
        <v>5</v>
      </c>
      <c r="D3299" s="16">
        <f t="shared" si="261"/>
        <v>5</v>
      </c>
      <c r="E3299" s="16">
        <f t="shared" si="262"/>
        <v>1</v>
      </c>
      <c r="F3299" s="16">
        <f t="shared" si="263"/>
        <v>8</v>
      </c>
      <c r="G3299" s="195">
        <v>3297</v>
      </c>
      <c r="H3299" s="193">
        <v>0.35924872400000002</v>
      </c>
    </row>
    <row r="3300" spans="2:8" x14ac:dyDescent="0.25">
      <c r="B3300" s="192">
        <f t="shared" si="264"/>
        <v>43238.374999992004</v>
      </c>
      <c r="C3300" s="16">
        <f t="shared" si="260"/>
        <v>5</v>
      </c>
      <c r="D3300" s="16">
        <f t="shared" si="261"/>
        <v>5</v>
      </c>
      <c r="E3300" s="16">
        <f t="shared" si="262"/>
        <v>1</v>
      </c>
      <c r="F3300" s="16">
        <f t="shared" si="263"/>
        <v>9</v>
      </c>
      <c r="G3300" s="195">
        <v>3298</v>
      </c>
      <c r="H3300" s="193">
        <v>0.46783390899999999</v>
      </c>
    </row>
    <row r="3301" spans="2:8" x14ac:dyDescent="0.25">
      <c r="B3301" s="192">
        <f t="shared" si="264"/>
        <v>43238.416666658668</v>
      </c>
      <c r="C3301" s="16">
        <f t="shared" si="260"/>
        <v>5</v>
      </c>
      <c r="D3301" s="16">
        <f t="shared" si="261"/>
        <v>5</v>
      </c>
      <c r="E3301" s="16">
        <f t="shared" si="262"/>
        <v>1</v>
      </c>
      <c r="F3301" s="16">
        <f t="shared" si="263"/>
        <v>10</v>
      </c>
      <c r="G3301" s="195">
        <v>3299</v>
      </c>
      <c r="H3301" s="193">
        <v>0.55157752500000001</v>
      </c>
    </row>
    <row r="3302" spans="2:8" x14ac:dyDescent="0.25">
      <c r="B3302" s="192">
        <f t="shared" si="264"/>
        <v>43238.458333325332</v>
      </c>
      <c r="C3302" s="16">
        <f t="shared" si="260"/>
        <v>5</v>
      </c>
      <c r="D3302" s="16">
        <f t="shared" si="261"/>
        <v>5</v>
      </c>
      <c r="E3302" s="16">
        <f t="shared" si="262"/>
        <v>1</v>
      </c>
      <c r="F3302" s="16">
        <f t="shared" si="263"/>
        <v>11</v>
      </c>
      <c r="G3302" s="195">
        <v>3300</v>
      </c>
      <c r="H3302" s="193">
        <v>0.55292275099999999</v>
      </c>
    </row>
    <row r="3303" spans="2:8" x14ac:dyDescent="0.25">
      <c r="B3303" s="192">
        <f t="shared" si="264"/>
        <v>43238.499999991996</v>
      </c>
      <c r="C3303" s="16">
        <f t="shared" si="260"/>
        <v>5</v>
      </c>
      <c r="D3303" s="16">
        <f t="shared" si="261"/>
        <v>5</v>
      </c>
      <c r="E3303" s="16">
        <f t="shared" si="262"/>
        <v>1</v>
      </c>
      <c r="F3303" s="16">
        <f t="shared" si="263"/>
        <v>12</v>
      </c>
      <c r="G3303" s="195">
        <v>3301</v>
      </c>
      <c r="H3303" s="193">
        <v>0.55868748000000001</v>
      </c>
    </row>
    <row r="3304" spans="2:8" x14ac:dyDescent="0.25">
      <c r="B3304" s="192">
        <f t="shared" si="264"/>
        <v>43238.541666658661</v>
      </c>
      <c r="C3304" s="16">
        <f t="shared" si="260"/>
        <v>5</v>
      </c>
      <c r="D3304" s="16">
        <f t="shared" si="261"/>
        <v>5</v>
      </c>
      <c r="E3304" s="16">
        <f t="shared" si="262"/>
        <v>1</v>
      </c>
      <c r="F3304" s="16">
        <f t="shared" si="263"/>
        <v>13</v>
      </c>
      <c r="G3304" s="195">
        <v>3302</v>
      </c>
      <c r="H3304" s="193">
        <v>0.52873384400000001</v>
      </c>
    </row>
    <row r="3305" spans="2:8" x14ac:dyDescent="0.25">
      <c r="B3305" s="192">
        <f t="shared" si="264"/>
        <v>43238.583333325325</v>
      </c>
      <c r="C3305" s="16">
        <f t="shared" si="260"/>
        <v>5</v>
      </c>
      <c r="D3305" s="16">
        <f t="shared" si="261"/>
        <v>5</v>
      </c>
      <c r="E3305" s="16">
        <f t="shared" si="262"/>
        <v>1</v>
      </c>
      <c r="F3305" s="16">
        <f t="shared" si="263"/>
        <v>14</v>
      </c>
      <c r="G3305" s="195">
        <v>3303</v>
      </c>
      <c r="H3305" s="193">
        <v>0.47142326099999998</v>
      </c>
    </row>
    <row r="3306" spans="2:8" x14ac:dyDescent="0.25">
      <c r="B3306" s="192">
        <f t="shared" si="264"/>
        <v>43238.624999991989</v>
      </c>
      <c r="C3306" s="16">
        <f t="shared" si="260"/>
        <v>5</v>
      </c>
      <c r="D3306" s="16">
        <f t="shared" si="261"/>
        <v>5</v>
      </c>
      <c r="E3306" s="16">
        <f t="shared" si="262"/>
        <v>1</v>
      </c>
      <c r="F3306" s="16">
        <f t="shared" si="263"/>
        <v>15</v>
      </c>
      <c r="G3306" s="195">
        <v>3304</v>
      </c>
      <c r="H3306" s="193">
        <v>0.343906192</v>
      </c>
    </row>
    <row r="3307" spans="2:8" x14ac:dyDescent="0.25">
      <c r="B3307" s="192">
        <f t="shared" si="264"/>
        <v>43238.666666658653</v>
      </c>
      <c r="C3307" s="16">
        <f t="shared" si="260"/>
        <v>5</v>
      </c>
      <c r="D3307" s="16">
        <f t="shared" si="261"/>
        <v>5</v>
      </c>
      <c r="E3307" s="16">
        <f t="shared" si="262"/>
        <v>1</v>
      </c>
      <c r="F3307" s="16">
        <f t="shared" si="263"/>
        <v>16</v>
      </c>
      <c r="G3307" s="195">
        <v>3305</v>
      </c>
      <c r="H3307" s="193">
        <v>0.27983092100000001</v>
      </c>
    </row>
    <row r="3308" spans="2:8" x14ac:dyDescent="0.25">
      <c r="B3308" s="192">
        <f t="shared" si="264"/>
        <v>43238.708333325318</v>
      </c>
      <c r="C3308" s="16">
        <f t="shared" si="260"/>
        <v>5</v>
      </c>
      <c r="D3308" s="16">
        <f t="shared" si="261"/>
        <v>5</v>
      </c>
      <c r="E3308" s="16">
        <f t="shared" si="262"/>
        <v>1</v>
      </c>
      <c r="F3308" s="16">
        <f t="shared" si="263"/>
        <v>17</v>
      </c>
      <c r="G3308" s="195">
        <v>3306</v>
      </c>
      <c r="H3308" s="193">
        <v>0.17344705099999999</v>
      </c>
    </row>
    <row r="3309" spans="2:8" x14ac:dyDescent="0.25">
      <c r="B3309" s="192">
        <f t="shared" si="264"/>
        <v>43238.749999991982</v>
      </c>
      <c r="C3309" s="16">
        <f t="shared" si="260"/>
        <v>5</v>
      </c>
      <c r="D3309" s="16">
        <f t="shared" si="261"/>
        <v>5</v>
      </c>
      <c r="E3309" s="16">
        <f t="shared" si="262"/>
        <v>1</v>
      </c>
      <c r="F3309" s="16">
        <f t="shared" si="263"/>
        <v>18</v>
      </c>
      <c r="G3309" s="195">
        <v>3307</v>
      </c>
      <c r="H3309" s="193">
        <v>8.3640764000000006E-2</v>
      </c>
    </row>
    <row r="3310" spans="2:8" x14ac:dyDescent="0.25">
      <c r="B3310" s="192">
        <f t="shared" si="264"/>
        <v>43238.791666658646</v>
      </c>
      <c r="C3310" s="16">
        <f t="shared" si="260"/>
        <v>5</v>
      </c>
      <c r="D3310" s="16">
        <f t="shared" si="261"/>
        <v>5</v>
      </c>
      <c r="E3310" s="16">
        <f t="shared" si="262"/>
        <v>1</v>
      </c>
      <c r="F3310" s="16">
        <f t="shared" si="263"/>
        <v>19</v>
      </c>
      <c r="G3310" s="195">
        <v>3308</v>
      </c>
      <c r="H3310" s="193">
        <v>1.7567612999999999E-2</v>
      </c>
    </row>
    <row r="3311" spans="2:8" x14ac:dyDescent="0.25">
      <c r="B3311" s="192">
        <f t="shared" si="264"/>
        <v>43238.83333332531</v>
      </c>
      <c r="C3311" s="16">
        <f t="shared" si="260"/>
        <v>5</v>
      </c>
      <c r="D3311" s="16">
        <f t="shared" si="261"/>
        <v>5</v>
      </c>
      <c r="E3311" s="16">
        <f t="shared" si="262"/>
        <v>1</v>
      </c>
      <c r="F3311" s="16">
        <f t="shared" si="263"/>
        <v>20</v>
      </c>
      <c r="G3311" s="195">
        <v>3309</v>
      </c>
      <c r="H3311" s="193">
        <v>0</v>
      </c>
    </row>
    <row r="3312" spans="2:8" x14ac:dyDescent="0.25">
      <c r="B3312" s="192">
        <f t="shared" si="264"/>
        <v>43238.874999991975</v>
      </c>
      <c r="C3312" s="16">
        <f t="shared" si="260"/>
        <v>5</v>
      </c>
      <c r="D3312" s="16">
        <f t="shared" si="261"/>
        <v>5</v>
      </c>
      <c r="E3312" s="16">
        <f t="shared" si="262"/>
        <v>1</v>
      </c>
      <c r="F3312" s="16">
        <f t="shared" si="263"/>
        <v>21</v>
      </c>
      <c r="G3312" s="195">
        <v>3310</v>
      </c>
      <c r="H3312" s="193">
        <v>0</v>
      </c>
    </row>
    <row r="3313" spans="2:8" x14ac:dyDescent="0.25">
      <c r="B3313" s="192">
        <f t="shared" si="264"/>
        <v>43238.916666658639</v>
      </c>
      <c r="C3313" s="16">
        <f t="shared" si="260"/>
        <v>5</v>
      </c>
      <c r="D3313" s="16">
        <f t="shared" si="261"/>
        <v>5</v>
      </c>
      <c r="E3313" s="16">
        <f t="shared" si="262"/>
        <v>1</v>
      </c>
      <c r="F3313" s="16">
        <f t="shared" si="263"/>
        <v>22</v>
      </c>
      <c r="G3313" s="195">
        <v>3311</v>
      </c>
      <c r="H3313" s="193">
        <v>0</v>
      </c>
    </row>
    <row r="3314" spans="2:8" x14ac:dyDescent="0.25">
      <c r="B3314" s="192">
        <f t="shared" si="264"/>
        <v>43238.958333325303</v>
      </c>
      <c r="C3314" s="16">
        <f t="shared" si="260"/>
        <v>5</v>
      </c>
      <c r="D3314" s="16">
        <f t="shared" si="261"/>
        <v>5</v>
      </c>
      <c r="E3314" s="16">
        <f t="shared" si="262"/>
        <v>1</v>
      </c>
      <c r="F3314" s="16">
        <f t="shared" si="263"/>
        <v>23</v>
      </c>
      <c r="G3314" s="195">
        <v>3312</v>
      </c>
      <c r="H3314" s="193">
        <v>0</v>
      </c>
    </row>
    <row r="3315" spans="2:8" x14ac:dyDescent="0.25">
      <c r="B3315" s="192">
        <f t="shared" si="264"/>
        <v>43238.999999991967</v>
      </c>
      <c r="C3315" s="16">
        <f t="shared" si="260"/>
        <v>5</v>
      </c>
      <c r="D3315" s="16">
        <f t="shared" si="261"/>
        <v>6</v>
      </c>
      <c r="E3315" s="16">
        <f t="shared" si="262"/>
        <v>2</v>
      </c>
      <c r="F3315" s="16">
        <f t="shared" si="263"/>
        <v>0</v>
      </c>
      <c r="G3315" s="195">
        <v>3313</v>
      </c>
      <c r="H3315" s="193">
        <v>0</v>
      </c>
    </row>
    <row r="3316" spans="2:8" x14ac:dyDescent="0.25">
      <c r="B3316" s="192">
        <f t="shared" si="264"/>
        <v>43239.041666658632</v>
      </c>
      <c r="C3316" s="16">
        <f t="shared" si="260"/>
        <v>5</v>
      </c>
      <c r="D3316" s="16">
        <f t="shared" si="261"/>
        <v>6</v>
      </c>
      <c r="E3316" s="16">
        <f t="shared" si="262"/>
        <v>2</v>
      </c>
      <c r="F3316" s="16">
        <f t="shared" si="263"/>
        <v>1</v>
      </c>
      <c r="G3316" s="195">
        <v>3314</v>
      </c>
      <c r="H3316" s="193">
        <v>0</v>
      </c>
    </row>
    <row r="3317" spans="2:8" x14ac:dyDescent="0.25">
      <c r="B3317" s="192">
        <f t="shared" si="264"/>
        <v>43239.083333325296</v>
      </c>
      <c r="C3317" s="16">
        <f t="shared" si="260"/>
        <v>5</v>
      </c>
      <c r="D3317" s="16">
        <f t="shared" si="261"/>
        <v>6</v>
      </c>
      <c r="E3317" s="16">
        <f t="shared" si="262"/>
        <v>2</v>
      </c>
      <c r="F3317" s="16">
        <f t="shared" si="263"/>
        <v>2</v>
      </c>
      <c r="G3317" s="195">
        <v>3315</v>
      </c>
      <c r="H3317" s="193">
        <v>0</v>
      </c>
    </row>
    <row r="3318" spans="2:8" x14ac:dyDescent="0.25">
      <c r="B3318" s="192">
        <f t="shared" si="264"/>
        <v>43239.12499999196</v>
      </c>
      <c r="C3318" s="16">
        <f t="shared" si="260"/>
        <v>5</v>
      </c>
      <c r="D3318" s="16">
        <f t="shared" si="261"/>
        <v>6</v>
      </c>
      <c r="E3318" s="16">
        <f t="shared" si="262"/>
        <v>2</v>
      </c>
      <c r="F3318" s="16">
        <f t="shared" si="263"/>
        <v>3</v>
      </c>
      <c r="G3318" s="195">
        <v>3316</v>
      </c>
      <c r="H3318" s="193">
        <v>0</v>
      </c>
    </row>
    <row r="3319" spans="2:8" x14ac:dyDescent="0.25">
      <c r="B3319" s="192">
        <f t="shared" si="264"/>
        <v>43239.166666658624</v>
      </c>
      <c r="C3319" s="16">
        <f t="shared" si="260"/>
        <v>5</v>
      </c>
      <c r="D3319" s="16">
        <f t="shared" si="261"/>
        <v>6</v>
      </c>
      <c r="E3319" s="16">
        <f t="shared" si="262"/>
        <v>2</v>
      </c>
      <c r="F3319" s="16">
        <f t="shared" si="263"/>
        <v>4</v>
      </c>
      <c r="G3319" s="195">
        <v>3317</v>
      </c>
      <c r="H3319" s="193">
        <v>1.0466080000000001E-3</v>
      </c>
    </row>
    <row r="3320" spans="2:8" x14ac:dyDescent="0.25">
      <c r="B3320" s="192">
        <f t="shared" si="264"/>
        <v>43239.208333325289</v>
      </c>
      <c r="C3320" s="16">
        <f t="shared" si="260"/>
        <v>5</v>
      </c>
      <c r="D3320" s="16">
        <f t="shared" si="261"/>
        <v>6</v>
      </c>
      <c r="E3320" s="16">
        <f t="shared" si="262"/>
        <v>2</v>
      </c>
      <c r="F3320" s="16">
        <f t="shared" si="263"/>
        <v>5</v>
      </c>
      <c r="G3320" s="195">
        <v>3318</v>
      </c>
      <c r="H3320" s="193">
        <v>2.9464292E-2</v>
      </c>
    </row>
    <row r="3321" spans="2:8" x14ac:dyDescent="0.25">
      <c r="B3321" s="192">
        <f t="shared" si="264"/>
        <v>43239.249999991953</v>
      </c>
      <c r="C3321" s="16">
        <f t="shared" si="260"/>
        <v>5</v>
      </c>
      <c r="D3321" s="16">
        <f t="shared" si="261"/>
        <v>6</v>
      </c>
      <c r="E3321" s="16">
        <f t="shared" si="262"/>
        <v>2</v>
      </c>
      <c r="F3321" s="16">
        <f t="shared" si="263"/>
        <v>6</v>
      </c>
      <c r="G3321" s="195">
        <v>3319</v>
      </c>
      <c r="H3321" s="193">
        <v>9.2099602000000003E-2</v>
      </c>
    </row>
    <row r="3322" spans="2:8" x14ac:dyDescent="0.25">
      <c r="B3322" s="192">
        <f t="shared" si="264"/>
        <v>43239.291666658617</v>
      </c>
      <c r="C3322" s="16">
        <f t="shared" si="260"/>
        <v>5</v>
      </c>
      <c r="D3322" s="16">
        <f t="shared" si="261"/>
        <v>6</v>
      </c>
      <c r="E3322" s="16">
        <f t="shared" si="262"/>
        <v>2</v>
      </c>
      <c r="F3322" s="16">
        <f t="shared" si="263"/>
        <v>7</v>
      </c>
      <c r="G3322" s="195">
        <v>3320</v>
      </c>
      <c r="H3322" s="193">
        <v>0.21456017499999999</v>
      </c>
    </row>
    <row r="3323" spans="2:8" x14ac:dyDescent="0.25">
      <c r="B3323" s="192">
        <f t="shared" si="264"/>
        <v>43239.333333325281</v>
      </c>
      <c r="C3323" s="16">
        <f t="shared" si="260"/>
        <v>5</v>
      </c>
      <c r="D3323" s="16">
        <f t="shared" si="261"/>
        <v>6</v>
      </c>
      <c r="E3323" s="16">
        <f t="shared" si="262"/>
        <v>2</v>
      </c>
      <c r="F3323" s="16">
        <f t="shared" si="263"/>
        <v>8</v>
      </c>
      <c r="G3323" s="195">
        <v>3321</v>
      </c>
      <c r="H3323" s="193">
        <v>0.365352177</v>
      </c>
    </row>
    <row r="3324" spans="2:8" x14ac:dyDescent="0.25">
      <c r="B3324" s="192">
        <f t="shared" si="264"/>
        <v>43239.374999991946</v>
      </c>
      <c r="C3324" s="16">
        <f t="shared" si="260"/>
        <v>5</v>
      </c>
      <c r="D3324" s="16">
        <f t="shared" si="261"/>
        <v>6</v>
      </c>
      <c r="E3324" s="16">
        <f t="shared" si="262"/>
        <v>2</v>
      </c>
      <c r="F3324" s="16">
        <f t="shared" si="263"/>
        <v>9</v>
      </c>
      <c r="G3324" s="195">
        <v>3322</v>
      </c>
      <c r="H3324" s="193">
        <v>0.50971204199999998</v>
      </c>
    </row>
    <row r="3325" spans="2:8" x14ac:dyDescent="0.25">
      <c r="B3325" s="192">
        <f t="shared" si="264"/>
        <v>43239.41666665861</v>
      </c>
      <c r="C3325" s="16">
        <f t="shared" si="260"/>
        <v>5</v>
      </c>
      <c r="D3325" s="16">
        <f t="shared" si="261"/>
        <v>6</v>
      </c>
      <c r="E3325" s="16">
        <f t="shared" si="262"/>
        <v>2</v>
      </c>
      <c r="F3325" s="16">
        <f t="shared" si="263"/>
        <v>10</v>
      </c>
      <c r="G3325" s="195">
        <v>3323</v>
      </c>
      <c r="H3325" s="193">
        <v>0.61292782499999998</v>
      </c>
    </row>
    <row r="3326" spans="2:8" x14ac:dyDescent="0.25">
      <c r="B3326" s="192">
        <f t="shared" si="264"/>
        <v>43239.458333325274</v>
      </c>
      <c r="C3326" s="16">
        <f t="shared" si="260"/>
        <v>5</v>
      </c>
      <c r="D3326" s="16">
        <f t="shared" si="261"/>
        <v>6</v>
      </c>
      <c r="E3326" s="16">
        <f t="shared" si="262"/>
        <v>2</v>
      </c>
      <c r="F3326" s="16">
        <f t="shared" si="263"/>
        <v>11</v>
      </c>
      <c r="G3326" s="195">
        <v>3324</v>
      </c>
      <c r="H3326" s="193">
        <v>0.65780100500000005</v>
      </c>
    </row>
    <row r="3327" spans="2:8" x14ac:dyDescent="0.25">
      <c r="B3327" s="192">
        <f t="shared" si="264"/>
        <v>43239.499999991938</v>
      </c>
      <c r="C3327" s="16">
        <f t="shared" si="260"/>
        <v>5</v>
      </c>
      <c r="D3327" s="16">
        <f t="shared" si="261"/>
        <v>6</v>
      </c>
      <c r="E3327" s="16">
        <f t="shared" si="262"/>
        <v>2</v>
      </c>
      <c r="F3327" s="16">
        <f t="shared" si="263"/>
        <v>12</v>
      </c>
      <c r="G3327" s="195">
        <v>3325</v>
      </c>
      <c r="H3327" s="193">
        <v>0.64986757299999998</v>
      </c>
    </row>
    <row r="3328" spans="2:8" x14ac:dyDescent="0.25">
      <c r="B3328" s="192">
        <f t="shared" si="264"/>
        <v>43239.541666658602</v>
      </c>
      <c r="C3328" s="16">
        <f t="shared" si="260"/>
        <v>5</v>
      </c>
      <c r="D3328" s="16">
        <f t="shared" si="261"/>
        <v>6</v>
      </c>
      <c r="E3328" s="16">
        <f t="shared" si="262"/>
        <v>2</v>
      </c>
      <c r="F3328" s="16">
        <f t="shared" si="263"/>
        <v>13</v>
      </c>
      <c r="G3328" s="195">
        <v>3326</v>
      </c>
      <c r="H3328" s="193">
        <v>0.59692302900000005</v>
      </c>
    </row>
    <row r="3329" spans="2:8" x14ac:dyDescent="0.25">
      <c r="B3329" s="192">
        <f t="shared" si="264"/>
        <v>43239.583333325267</v>
      </c>
      <c r="C3329" s="16">
        <f t="shared" si="260"/>
        <v>5</v>
      </c>
      <c r="D3329" s="16">
        <f t="shared" si="261"/>
        <v>6</v>
      </c>
      <c r="E3329" s="16">
        <f t="shared" si="262"/>
        <v>2</v>
      </c>
      <c r="F3329" s="16">
        <f t="shared" si="263"/>
        <v>14</v>
      </c>
      <c r="G3329" s="195">
        <v>3327</v>
      </c>
      <c r="H3329" s="193">
        <v>0.55375273400000002</v>
      </c>
    </row>
    <row r="3330" spans="2:8" x14ac:dyDescent="0.25">
      <c r="B3330" s="192">
        <f t="shared" si="264"/>
        <v>43239.624999991931</v>
      </c>
      <c r="C3330" s="16">
        <f t="shared" si="260"/>
        <v>5</v>
      </c>
      <c r="D3330" s="16">
        <f t="shared" si="261"/>
        <v>6</v>
      </c>
      <c r="E3330" s="16">
        <f t="shared" si="262"/>
        <v>2</v>
      </c>
      <c r="F3330" s="16">
        <f t="shared" si="263"/>
        <v>15</v>
      </c>
      <c r="G3330" s="195">
        <v>3328</v>
      </c>
      <c r="H3330" s="193">
        <v>0.461003465</v>
      </c>
    </row>
    <row r="3331" spans="2:8" x14ac:dyDescent="0.25">
      <c r="B3331" s="192">
        <f t="shared" si="264"/>
        <v>43239.666666658595</v>
      </c>
      <c r="C3331" s="16">
        <f t="shared" si="260"/>
        <v>5</v>
      </c>
      <c r="D3331" s="16">
        <f t="shared" si="261"/>
        <v>6</v>
      </c>
      <c r="E3331" s="16">
        <f t="shared" si="262"/>
        <v>2</v>
      </c>
      <c r="F3331" s="16">
        <f t="shared" si="263"/>
        <v>16</v>
      </c>
      <c r="G3331" s="195">
        <v>3329</v>
      </c>
      <c r="H3331" s="193">
        <v>0.343369178</v>
      </c>
    </row>
    <row r="3332" spans="2:8" x14ac:dyDescent="0.25">
      <c r="B3332" s="192">
        <f t="shared" si="264"/>
        <v>43239.708333325259</v>
      </c>
      <c r="C3332" s="16">
        <f t="shared" ref="C3332:C3395" si="265">MONTH(B3332)</f>
        <v>5</v>
      </c>
      <c r="D3332" s="16">
        <f t="shared" ref="D3332:D3395" si="266">WEEKDAY(B3332,2)</f>
        <v>6</v>
      </c>
      <c r="E3332" s="16">
        <f t="shared" ref="E3332:E3395" si="267">IF(D3332&lt;6,1,2)</f>
        <v>2</v>
      </c>
      <c r="F3332" s="16">
        <f t="shared" ref="F3332:F3395" si="268">HOUR(B3332)</f>
        <v>17</v>
      </c>
      <c r="G3332" s="195">
        <v>3330</v>
      </c>
      <c r="H3332" s="193">
        <v>0.20047826599999999</v>
      </c>
    </row>
    <row r="3333" spans="2:8" x14ac:dyDescent="0.25">
      <c r="B3333" s="192">
        <f t="shared" ref="B3333:B3396" si="269">B3332+1/24</f>
        <v>43239.749999991924</v>
      </c>
      <c r="C3333" s="16">
        <f t="shared" si="265"/>
        <v>5</v>
      </c>
      <c r="D3333" s="16">
        <f t="shared" si="266"/>
        <v>6</v>
      </c>
      <c r="E3333" s="16">
        <f t="shared" si="267"/>
        <v>2</v>
      </c>
      <c r="F3333" s="16">
        <f t="shared" si="268"/>
        <v>18</v>
      </c>
      <c r="G3333" s="195">
        <v>3331</v>
      </c>
      <c r="H3333" s="193">
        <v>8.8441087000000002E-2</v>
      </c>
    </row>
    <row r="3334" spans="2:8" x14ac:dyDescent="0.25">
      <c r="B3334" s="192">
        <f t="shared" si="269"/>
        <v>43239.791666658588</v>
      </c>
      <c r="C3334" s="16">
        <f t="shared" si="265"/>
        <v>5</v>
      </c>
      <c r="D3334" s="16">
        <f t="shared" si="266"/>
        <v>6</v>
      </c>
      <c r="E3334" s="16">
        <f t="shared" si="267"/>
        <v>2</v>
      </c>
      <c r="F3334" s="16">
        <f t="shared" si="268"/>
        <v>19</v>
      </c>
      <c r="G3334" s="195">
        <v>3332</v>
      </c>
      <c r="H3334" s="193">
        <v>2.2251165E-2</v>
      </c>
    </row>
    <row r="3335" spans="2:8" x14ac:dyDescent="0.25">
      <c r="B3335" s="192">
        <f t="shared" si="269"/>
        <v>43239.833333325252</v>
      </c>
      <c r="C3335" s="16">
        <f t="shared" si="265"/>
        <v>5</v>
      </c>
      <c r="D3335" s="16">
        <f t="shared" si="266"/>
        <v>6</v>
      </c>
      <c r="E3335" s="16">
        <f t="shared" si="267"/>
        <v>2</v>
      </c>
      <c r="F3335" s="16">
        <f t="shared" si="268"/>
        <v>20</v>
      </c>
      <c r="G3335" s="195">
        <v>3333</v>
      </c>
      <c r="H3335" s="193">
        <v>0</v>
      </c>
    </row>
    <row r="3336" spans="2:8" x14ac:dyDescent="0.25">
      <c r="B3336" s="192">
        <f t="shared" si="269"/>
        <v>43239.874999991916</v>
      </c>
      <c r="C3336" s="16">
        <f t="shared" si="265"/>
        <v>5</v>
      </c>
      <c r="D3336" s="16">
        <f t="shared" si="266"/>
        <v>6</v>
      </c>
      <c r="E3336" s="16">
        <f t="shared" si="267"/>
        <v>2</v>
      </c>
      <c r="F3336" s="16">
        <f t="shared" si="268"/>
        <v>21</v>
      </c>
      <c r="G3336" s="195">
        <v>3334</v>
      </c>
      <c r="H3336" s="193">
        <v>0</v>
      </c>
    </row>
    <row r="3337" spans="2:8" x14ac:dyDescent="0.25">
      <c r="B3337" s="192">
        <f t="shared" si="269"/>
        <v>43239.916666658581</v>
      </c>
      <c r="C3337" s="16">
        <f t="shared" si="265"/>
        <v>5</v>
      </c>
      <c r="D3337" s="16">
        <f t="shared" si="266"/>
        <v>6</v>
      </c>
      <c r="E3337" s="16">
        <f t="shared" si="267"/>
        <v>2</v>
      </c>
      <c r="F3337" s="16">
        <f t="shared" si="268"/>
        <v>22</v>
      </c>
      <c r="G3337" s="195">
        <v>3335</v>
      </c>
      <c r="H3337" s="193">
        <v>0</v>
      </c>
    </row>
    <row r="3338" spans="2:8" x14ac:dyDescent="0.25">
      <c r="B3338" s="192">
        <f t="shared" si="269"/>
        <v>43239.958333325245</v>
      </c>
      <c r="C3338" s="16">
        <f t="shared" si="265"/>
        <v>5</v>
      </c>
      <c r="D3338" s="16">
        <f t="shared" si="266"/>
        <v>6</v>
      </c>
      <c r="E3338" s="16">
        <f t="shared" si="267"/>
        <v>2</v>
      </c>
      <c r="F3338" s="16">
        <f t="shared" si="268"/>
        <v>23</v>
      </c>
      <c r="G3338" s="195">
        <v>3336</v>
      </c>
      <c r="H3338" s="193">
        <v>0</v>
      </c>
    </row>
    <row r="3339" spans="2:8" x14ac:dyDescent="0.25">
      <c r="B3339" s="192">
        <f t="shared" si="269"/>
        <v>43239.999999991909</v>
      </c>
      <c r="C3339" s="16">
        <f t="shared" si="265"/>
        <v>5</v>
      </c>
      <c r="D3339" s="16">
        <f t="shared" si="266"/>
        <v>7</v>
      </c>
      <c r="E3339" s="16">
        <f t="shared" si="267"/>
        <v>2</v>
      </c>
      <c r="F3339" s="16">
        <f t="shared" si="268"/>
        <v>0</v>
      </c>
      <c r="G3339" s="195">
        <v>3337</v>
      </c>
      <c r="H3339" s="193">
        <v>0</v>
      </c>
    </row>
    <row r="3340" spans="2:8" x14ac:dyDescent="0.25">
      <c r="B3340" s="192">
        <f t="shared" si="269"/>
        <v>43240.041666658573</v>
      </c>
      <c r="C3340" s="16">
        <f t="shared" si="265"/>
        <v>5</v>
      </c>
      <c r="D3340" s="16">
        <f t="shared" si="266"/>
        <v>7</v>
      </c>
      <c r="E3340" s="16">
        <f t="shared" si="267"/>
        <v>2</v>
      </c>
      <c r="F3340" s="16">
        <f t="shared" si="268"/>
        <v>1</v>
      </c>
      <c r="G3340" s="195">
        <v>3338</v>
      </c>
      <c r="H3340" s="193">
        <v>0</v>
      </c>
    </row>
    <row r="3341" spans="2:8" x14ac:dyDescent="0.25">
      <c r="B3341" s="192">
        <f t="shared" si="269"/>
        <v>43240.083333325238</v>
      </c>
      <c r="C3341" s="16">
        <f t="shared" si="265"/>
        <v>5</v>
      </c>
      <c r="D3341" s="16">
        <f t="shared" si="266"/>
        <v>7</v>
      </c>
      <c r="E3341" s="16">
        <f t="shared" si="267"/>
        <v>2</v>
      </c>
      <c r="F3341" s="16">
        <f t="shared" si="268"/>
        <v>2</v>
      </c>
      <c r="G3341" s="195">
        <v>3339</v>
      </c>
      <c r="H3341" s="193">
        <v>0</v>
      </c>
    </row>
    <row r="3342" spans="2:8" x14ac:dyDescent="0.25">
      <c r="B3342" s="192">
        <f t="shared" si="269"/>
        <v>43240.124999991902</v>
      </c>
      <c r="C3342" s="16">
        <f t="shared" si="265"/>
        <v>5</v>
      </c>
      <c r="D3342" s="16">
        <f t="shared" si="266"/>
        <v>7</v>
      </c>
      <c r="E3342" s="16">
        <f t="shared" si="267"/>
        <v>2</v>
      </c>
      <c r="F3342" s="16">
        <f t="shared" si="268"/>
        <v>3</v>
      </c>
      <c r="G3342" s="195">
        <v>3340</v>
      </c>
      <c r="H3342" s="193">
        <v>0</v>
      </c>
    </row>
    <row r="3343" spans="2:8" x14ac:dyDescent="0.25">
      <c r="B3343" s="192">
        <f t="shared" si="269"/>
        <v>43240.166666658566</v>
      </c>
      <c r="C3343" s="16">
        <f t="shared" si="265"/>
        <v>5</v>
      </c>
      <c r="D3343" s="16">
        <f t="shared" si="266"/>
        <v>7</v>
      </c>
      <c r="E3343" s="16">
        <f t="shared" si="267"/>
        <v>2</v>
      </c>
      <c r="F3343" s="16">
        <f t="shared" si="268"/>
        <v>4</v>
      </c>
      <c r="G3343" s="195">
        <v>3341</v>
      </c>
      <c r="H3343" s="193">
        <v>1.1989189999999999E-3</v>
      </c>
    </row>
    <row r="3344" spans="2:8" x14ac:dyDescent="0.25">
      <c r="B3344" s="192">
        <f t="shared" si="269"/>
        <v>43240.20833332523</v>
      </c>
      <c r="C3344" s="16">
        <f t="shared" si="265"/>
        <v>5</v>
      </c>
      <c r="D3344" s="16">
        <f t="shared" si="266"/>
        <v>7</v>
      </c>
      <c r="E3344" s="16">
        <f t="shared" si="267"/>
        <v>2</v>
      </c>
      <c r="F3344" s="16">
        <f t="shared" si="268"/>
        <v>5</v>
      </c>
      <c r="G3344" s="195">
        <v>3342</v>
      </c>
      <c r="H3344" s="193">
        <v>3.8600025000000003E-2</v>
      </c>
    </row>
    <row r="3345" spans="2:8" x14ac:dyDescent="0.25">
      <c r="B3345" s="192">
        <f t="shared" si="269"/>
        <v>43240.249999991895</v>
      </c>
      <c r="C3345" s="16">
        <f t="shared" si="265"/>
        <v>5</v>
      </c>
      <c r="D3345" s="16">
        <f t="shared" si="266"/>
        <v>7</v>
      </c>
      <c r="E3345" s="16">
        <f t="shared" si="267"/>
        <v>2</v>
      </c>
      <c r="F3345" s="16">
        <f t="shared" si="268"/>
        <v>6</v>
      </c>
      <c r="G3345" s="195">
        <v>3343</v>
      </c>
      <c r="H3345" s="193">
        <v>0.111642671</v>
      </c>
    </row>
    <row r="3346" spans="2:8" x14ac:dyDescent="0.25">
      <c r="B3346" s="192">
        <f t="shared" si="269"/>
        <v>43240.291666658559</v>
      </c>
      <c r="C3346" s="16">
        <f t="shared" si="265"/>
        <v>5</v>
      </c>
      <c r="D3346" s="16">
        <f t="shared" si="266"/>
        <v>7</v>
      </c>
      <c r="E3346" s="16">
        <f t="shared" si="267"/>
        <v>2</v>
      </c>
      <c r="F3346" s="16">
        <f t="shared" si="268"/>
        <v>7</v>
      </c>
      <c r="G3346" s="195">
        <v>3344</v>
      </c>
      <c r="H3346" s="193">
        <v>0.25020864700000001</v>
      </c>
    </row>
    <row r="3347" spans="2:8" x14ac:dyDescent="0.25">
      <c r="B3347" s="192">
        <f t="shared" si="269"/>
        <v>43240.333333325223</v>
      </c>
      <c r="C3347" s="16">
        <f t="shared" si="265"/>
        <v>5</v>
      </c>
      <c r="D3347" s="16">
        <f t="shared" si="266"/>
        <v>7</v>
      </c>
      <c r="E3347" s="16">
        <f t="shared" si="267"/>
        <v>2</v>
      </c>
      <c r="F3347" s="16">
        <f t="shared" si="268"/>
        <v>8</v>
      </c>
      <c r="G3347" s="195">
        <v>3345</v>
      </c>
      <c r="H3347" s="193">
        <v>0.39629757599999998</v>
      </c>
    </row>
    <row r="3348" spans="2:8" x14ac:dyDescent="0.25">
      <c r="B3348" s="192">
        <f t="shared" si="269"/>
        <v>43240.374999991887</v>
      </c>
      <c r="C3348" s="16">
        <f t="shared" si="265"/>
        <v>5</v>
      </c>
      <c r="D3348" s="16">
        <f t="shared" si="266"/>
        <v>7</v>
      </c>
      <c r="E3348" s="16">
        <f t="shared" si="267"/>
        <v>2</v>
      </c>
      <c r="F3348" s="16">
        <f t="shared" si="268"/>
        <v>9</v>
      </c>
      <c r="G3348" s="195">
        <v>3346</v>
      </c>
      <c r="H3348" s="193">
        <v>0.50595661800000002</v>
      </c>
    </row>
    <row r="3349" spans="2:8" x14ac:dyDescent="0.25">
      <c r="B3349" s="192">
        <f t="shared" si="269"/>
        <v>43240.416666658552</v>
      </c>
      <c r="C3349" s="16">
        <f t="shared" si="265"/>
        <v>5</v>
      </c>
      <c r="D3349" s="16">
        <f t="shared" si="266"/>
        <v>7</v>
      </c>
      <c r="E3349" s="16">
        <f t="shared" si="267"/>
        <v>2</v>
      </c>
      <c r="F3349" s="16">
        <f t="shared" si="268"/>
        <v>10</v>
      </c>
      <c r="G3349" s="195">
        <v>3347</v>
      </c>
      <c r="H3349" s="193">
        <v>0.55798936600000004</v>
      </c>
    </row>
    <row r="3350" spans="2:8" x14ac:dyDescent="0.25">
      <c r="B3350" s="192">
        <f t="shared" si="269"/>
        <v>43240.458333325216</v>
      </c>
      <c r="C3350" s="16">
        <f t="shared" si="265"/>
        <v>5</v>
      </c>
      <c r="D3350" s="16">
        <f t="shared" si="266"/>
        <v>7</v>
      </c>
      <c r="E3350" s="16">
        <f t="shared" si="267"/>
        <v>2</v>
      </c>
      <c r="F3350" s="16">
        <f t="shared" si="268"/>
        <v>11</v>
      </c>
      <c r="G3350" s="195">
        <v>3348</v>
      </c>
      <c r="H3350" s="193">
        <v>0.60405072699999995</v>
      </c>
    </row>
    <row r="3351" spans="2:8" x14ac:dyDescent="0.25">
      <c r="B3351" s="192">
        <f t="shared" si="269"/>
        <v>43240.49999999188</v>
      </c>
      <c r="C3351" s="16">
        <f t="shared" si="265"/>
        <v>5</v>
      </c>
      <c r="D3351" s="16">
        <f t="shared" si="266"/>
        <v>7</v>
      </c>
      <c r="E3351" s="16">
        <f t="shared" si="267"/>
        <v>2</v>
      </c>
      <c r="F3351" s="16">
        <f t="shared" si="268"/>
        <v>12</v>
      </c>
      <c r="G3351" s="195">
        <v>3349</v>
      </c>
      <c r="H3351" s="193">
        <v>0.53118571299999995</v>
      </c>
    </row>
    <row r="3352" spans="2:8" x14ac:dyDescent="0.25">
      <c r="B3352" s="192">
        <f t="shared" si="269"/>
        <v>43240.541666658544</v>
      </c>
      <c r="C3352" s="16">
        <f t="shared" si="265"/>
        <v>5</v>
      </c>
      <c r="D3352" s="16">
        <f t="shared" si="266"/>
        <v>7</v>
      </c>
      <c r="E3352" s="16">
        <f t="shared" si="267"/>
        <v>2</v>
      </c>
      <c r="F3352" s="16">
        <f t="shared" si="268"/>
        <v>13</v>
      </c>
      <c r="G3352" s="195">
        <v>3350</v>
      </c>
      <c r="H3352" s="193">
        <v>0.46529026600000001</v>
      </c>
    </row>
    <row r="3353" spans="2:8" x14ac:dyDescent="0.25">
      <c r="B3353" s="192">
        <f t="shared" si="269"/>
        <v>43240.583333325209</v>
      </c>
      <c r="C3353" s="16">
        <f t="shared" si="265"/>
        <v>5</v>
      </c>
      <c r="D3353" s="16">
        <f t="shared" si="266"/>
        <v>7</v>
      </c>
      <c r="E3353" s="16">
        <f t="shared" si="267"/>
        <v>2</v>
      </c>
      <c r="F3353" s="16">
        <f t="shared" si="268"/>
        <v>14</v>
      </c>
      <c r="G3353" s="195">
        <v>3351</v>
      </c>
      <c r="H3353" s="193">
        <v>0.36483913899999998</v>
      </c>
    </row>
    <row r="3354" spans="2:8" x14ac:dyDescent="0.25">
      <c r="B3354" s="192">
        <f t="shared" si="269"/>
        <v>43240.624999991873</v>
      </c>
      <c r="C3354" s="16">
        <f t="shared" si="265"/>
        <v>5</v>
      </c>
      <c r="D3354" s="16">
        <f t="shared" si="266"/>
        <v>7</v>
      </c>
      <c r="E3354" s="16">
        <f t="shared" si="267"/>
        <v>2</v>
      </c>
      <c r="F3354" s="16">
        <f t="shared" si="268"/>
        <v>15</v>
      </c>
      <c r="G3354" s="195">
        <v>3352</v>
      </c>
      <c r="H3354" s="193">
        <v>0.31551267500000002</v>
      </c>
    </row>
    <row r="3355" spans="2:8" x14ac:dyDescent="0.25">
      <c r="B3355" s="192">
        <f t="shared" si="269"/>
        <v>43240.666666658537</v>
      </c>
      <c r="C3355" s="16">
        <f t="shared" si="265"/>
        <v>5</v>
      </c>
      <c r="D3355" s="16">
        <f t="shared" si="266"/>
        <v>7</v>
      </c>
      <c r="E3355" s="16">
        <f t="shared" si="267"/>
        <v>2</v>
      </c>
      <c r="F3355" s="16">
        <f t="shared" si="268"/>
        <v>16</v>
      </c>
      <c r="G3355" s="195">
        <v>3353</v>
      </c>
      <c r="H3355" s="193">
        <v>0.24811318900000001</v>
      </c>
    </row>
    <row r="3356" spans="2:8" x14ac:dyDescent="0.25">
      <c r="B3356" s="192">
        <f t="shared" si="269"/>
        <v>43240.708333325201</v>
      </c>
      <c r="C3356" s="16">
        <f t="shared" si="265"/>
        <v>5</v>
      </c>
      <c r="D3356" s="16">
        <f t="shared" si="266"/>
        <v>7</v>
      </c>
      <c r="E3356" s="16">
        <f t="shared" si="267"/>
        <v>2</v>
      </c>
      <c r="F3356" s="16">
        <f t="shared" si="268"/>
        <v>17</v>
      </c>
      <c r="G3356" s="195">
        <v>3354</v>
      </c>
      <c r="H3356" s="193">
        <v>0.141114816</v>
      </c>
    </row>
    <row r="3357" spans="2:8" x14ac:dyDescent="0.25">
      <c r="B3357" s="192">
        <f t="shared" si="269"/>
        <v>43240.749999991865</v>
      </c>
      <c r="C3357" s="16">
        <f t="shared" si="265"/>
        <v>5</v>
      </c>
      <c r="D3357" s="16">
        <f t="shared" si="266"/>
        <v>7</v>
      </c>
      <c r="E3357" s="16">
        <f t="shared" si="267"/>
        <v>2</v>
      </c>
      <c r="F3357" s="16">
        <f t="shared" si="268"/>
        <v>18</v>
      </c>
      <c r="G3357" s="195">
        <v>3355</v>
      </c>
      <c r="H3357" s="193">
        <v>6.2610196000000007E-2</v>
      </c>
    </row>
    <row r="3358" spans="2:8" x14ac:dyDescent="0.25">
      <c r="B3358" s="192">
        <f t="shared" si="269"/>
        <v>43240.79166665853</v>
      </c>
      <c r="C3358" s="16">
        <f t="shared" si="265"/>
        <v>5</v>
      </c>
      <c r="D3358" s="16">
        <f t="shared" si="266"/>
        <v>7</v>
      </c>
      <c r="E3358" s="16">
        <f t="shared" si="267"/>
        <v>2</v>
      </c>
      <c r="F3358" s="16">
        <f t="shared" si="268"/>
        <v>19</v>
      </c>
      <c r="G3358" s="195">
        <v>3356</v>
      </c>
      <c r="H3358" s="193">
        <v>1.1995965000000001E-2</v>
      </c>
    </row>
    <row r="3359" spans="2:8" x14ac:dyDescent="0.25">
      <c r="B3359" s="192">
        <f t="shared" si="269"/>
        <v>43240.833333325194</v>
      </c>
      <c r="C3359" s="16">
        <f t="shared" si="265"/>
        <v>5</v>
      </c>
      <c r="D3359" s="16">
        <f t="shared" si="266"/>
        <v>7</v>
      </c>
      <c r="E3359" s="16">
        <f t="shared" si="267"/>
        <v>2</v>
      </c>
      <c r="F3359" s="16">
        <f t="shared" si="268"/>
        <v>20</v>
      </c>
      <c r="G3359" s="195">
        <v>3357</v>
      </c>
      <c r="H3359" s="193">
        <v>0</v>
      </c>
    </row>
    <row r="3360" spans="2:8" x14ac:dyDescent="0.25">
      <c r="B3360" s="192">
        <f t="shared" si="269"/>
        <v>43240.874999991858</v>
      </c>
      <c r="C3360" s="16">
        <f t="shared" si="265"/>
        <v>5</v>
      </c>
      <c r="D3360" s="16">
        <f t="shared" si="266"/>
        <v>7</v>
      </c>
      <c r="E3360" s="16">
        <f t="shared" si="267"/>
        <v>2</v>
      </c>
      <c r="F3360" s="16">
        <f t="shared" si="268"/>
        <v>21</v>
      </c>
      <c r="G3360" s="195">
        <v>3358</v>
      </c>
      <c r="H3360" s="193">
        <v>0</v>
      </c>
    </row>
    <row r="3361" spans="2:8" x14ac:dyDescent="0.25">
      <c r="B3361" s="192">
        <f t="shared" si="269"/>
        <v>43240.916666658522</v>
      </c>
      <c r="C3361" s="16">
        <f t="shared" si="265"/>
        <v>5</v>
      </c>
      <c r="D3361" s="16">
        <f t="shared" si="266"/>
        <v>7</v>
      </c>
      <c r="E3361" s="16">
        <f t="shared" si="267"/>
        <v>2</v>
      </c>
      <c r="F3361" s="16">
        <f t="shared" si="268"/>
        <v>22</v>
      </c>
      <c r="G3361" s="195">
        <v>3359</v>
      </c>
      <c r="H3361" s="193">
        <v>0</v>
      </c>
    </row>
    <row r="3362" spans="2:8" x14ac:dyDescent="0.25">
      <c r="B3362" s="192">
        <f t="shared" si="269"/>
        <v>43240.958333325187</v>
      </c>
      <c r="C3362" s="16">
        <f t="shared" si="265"/>
        <v>5</v>
      </c>
      <c r="D3362" s="16">
        <f t="shared" si="266"/>
        <v>7</v>
      </c>
      <c r="E3362" s="16">
        <f t="shared" si="267"/>
        <v>2</v>
      </c>
      <c r="F3362" s="16">
        <f t="shared" si="268"/>
        <v>23</v>
      </c>
      <c r="G3362" s="195">
        <v>3360</v>
      </c>
      <c r="H3362" s="193">
        <v>0</v>
      </c>
    </row>
    <row r="3363" spans="2:8" x14ac:dyDescent="0.25">
      <c r="B3363" s="192">
        <f t="shared" si="269"/>
        <v>43240.999999991851</v>
      </c>
      <c r="C3363" s="16">
        <f t="shared" si="265"/>
        <v>5</v>
      </c>
      <c r="D3363" s="16">
        <f t="shared" si="266"/>
        <v>1</v>
      </c>
      <c r="E3363" s="16">
        <f t="shared" si="267"/>
        <v>1</v>
      </c>
      <c r="F3363" s="16">
        <f t="shared" si="268"/>
        <v>0</v>
      </c>
      <c r="G3363" s="195">
        <v>3361</v>
      </c>
      <c r="H3363" s="193">
        <v>0</v>
      </c>
    </row>
    <row r="3364" spans="2:8" x14ac:dyDescent="0.25">
      <c r="B3364" s="192">
        <f t="shared" si="269"/>
        <v>43241.041666658515</v>
      </c>
      <c r="C3364" s="16">
        <f t="shared" si="265"/>
        <v>5</v>
      </c>
      <c r="D3364" s="16">
        <f t="shared" si="266"/>
        <v>1</v>
      </c>
      <c r="E3364" s="16">
        <f t="shared" si="267"/>
        <v>1</v>
      </c>
      <c r="F3364" s="16">
        <f t="shared" si="268"/>
        <v>1</v>
      </c>
      <c r="G3364" s="195">
        <v>3362</v>
      </c>
      <c r="H3364" s="193">
        <v>0</v>
      </c>
    </row>
    <row r="3365" spans="2:8" x14ac:dyDescent="0.25">
      <c r="B3365" s="192">
        <f t="shared" si="269"/>
        <v>43241.083333325179</v>
      </c>
      <c r="C3365" s="16">
        <f t="shared" si="265"/>
        <v>5</v>
      </c>
      <c r="D3365" s="16">
        <f t="shared" si="266"/>
        <v>1</v>
      </c>
      <c r="E3365" s="16">
        <f t="shared" si="267"/>
        <v>1</v>
      </c>
      <c r="F3365" s="16">
        <f t="shared" si="268"/>
        <v>2</v>
      </c>
      <c r="G3365" s="195">
        <v>3363</v>
      </c>
      <c r="H3365" s="193">
        <v>0</v>
      </c>
    </row>
    <row r="3366" spans="2:8" x14ac:dyDescent="0.25">
      <c r="B3366" s="192">
        <f t="shared" si="269"/>
        <v>43241.124999991844</v>
      </c>
      <c r="C3366" s="16">
        <f t="shared" si="265"/>
        <v>5</v>
      </c>
      <c r="D3366" s="16">
        <f t="shared" si="266"/>
        <v>1</v>
      </c>
      <c r="E3366" s="16">
        <f t="shared" si="267"/>
        <v>1</v>
      </c>
      <c r="F3366" s="16">
        <f t="shared" si="268"/>
        <v>3</v>
      </c>
      <c r="G3366" s="195">
        <v>3364</v>
      </c>
      <c r="H3366" s="193">
        <v>0</v>
      </c>
    </row>
    <row r="3367" spans="2:8" x14ac:dyDescent="0.25">
      <c r="B3367" s="192">
        <f t="shared" si="269"/>
        <v>43241.166666658508</v>
      </c>
      <c r="C3367" s="16">
        <f t="shared" si="265"/>
        <v>5</v>
      </c>
      <c r="D3367" s="16">
        <f t="shared" si="266"/>
        <v>1</v>
      </c>
      <c r="E3367" s="16">
        <f t="shared" si="267"/>
        <v>1</v>
      </c>
      <c r="F3367" s="16">
        <f t="shared" si="268"/>
        <v>4</v>
      </c>
      <c r="G3367" s="195">
        <v>3365</v>
      </c>
      <c r="H3367" s="193">
        <v>1.5892199999999999E-3</v>
      </c>
    </row>
    <row r="3368" spans="2:8" x14ac:dyDescent="0.25">
      <c r="B3368" s="192">
        <f t="shared" si="269"/>
        <v>43241.208333325172</v>
      </c>
      <c r="C3368" s="16">
        <f t="shared" si="265"/>
        <v>5</v>
      </c>
      <c r="D3368" s="16">
        <f t="shared" si="266"/>
        <v>1</v>
      </c>
      <c r="E3368" s="16">
        <f t="shared" si="267"/>
        <v>1</v>
      </c>
      <c r="F3368" s="16">
        <f t="shared" si="268"/>
        <v>5</v>
      </c>
      <c r="G3368" s="195">
        <v>3366</v>
      </c>
      <c r="H3368" s="193">
        <v>3.0498708999999999E-2</v>
      </c>
    </row>
    <row r="3369" spans="2:8" x14ac:dyDescent="0.25">
      <c r="B3369" s="192">
        <f t="shared" si="269"/>
        <v>43241.249999991836</v>
      </c>
      <c r="C3369" s="16">
        <f t="shared" si="265"/>
        <v>5</v>
      </c>
      <c r="D3369" s="16">
        <f t="shared" si="266"/>
        <v>1</v>
      </c>
      <c r="E3369" s="16">
        <f t="shared" si="267"/>
        <v>1</v>
      </c>
      <c r="F3369" s="16">
        <f t="shared" si="268"/>
        <v>6</v>
      </c>
      <c r="G3369" s="195">
        <v>3367</v>
      </c>
      <c r="H3369" s="193">
        <v>9.0815065E-2</v>
      </c>
    </row>
    <row r="3370" spans="2:8" x14ac:dyDescent="0.25">
      <c r="B3370" s="192">
        <f t="shared" si="269"/>
        <v>43241.291666658501</v>
      </c>
      <c r="C3370" s="16">
        <f t="shared" si="265"/>
        <v>5</v>
      </c>
      <c r="D3370" s="16">
        <f t="shared" si="266"/>
        <v>1</v>
      </c>
      <c r="E3370" s="16">
        <f t="shared" si="267"/>
        <v>1</v>
      </c>
      <c r="F3370" s="16">
        <f t="shared" si="268"/>
        <v>7</v>
      </c>
      <c r="G3370" s="195">
        <v>3368</v>
      </c>
      <c r="H3370" s="193">
        <v>0.218439938</v>
      </c>
    </row>
    <row r="3371" spans="2:8" x14ac:dyDescent="0.25">
      <c r="B3371" s="192">
        <f t="shared" si="269"/>
        <v>43241.333333325165</v>
      </c>
      <c r="C3371" s="16">
        <f t="shared" si="265"/>
        <v>5</v>
      </c>
      <c r="D3371" s="16">
        <f t="shared" si="266"/>
        <v>1</v>
      </c>
      <c r="E3371" s="16">
        <f t="shared" si="267"/>
        <v>1</v>
      </c>
      <c r="F3371" s="16">
        <f t="shared" si="268"/>
        <v>8</v>
      </c>
      <c r="G3371" s="195">
        <v>3369</v>
      </c>
      <c r="H3371" s="193">
        <v>0.35324494200000001</v>
      </c>
    </row>
    <row r="3372" spans="2:8" x14ac:dyDescent="0.25">
      <c r="B3372" s="192">
        <f t="shared" si="269"/>
        <v>43241.374999991829</v>
      </c>
      <c r="C3372" s="16">
        <f t="shared" si="265"/>
        <v>5</v>
      </c>
      <c r="D3372" s="16">
        <f t="shared" si="266"/>
        <v>1</v>
      </c>
      <c r="E3372" s="16">
        <f t="shared" si="267"/>
        <v>1</v>
      </c>
      <c r="F3372" s="16">
        <f t="shared" si="268"/>
        <v>9</v>
      </c>
      <c r="G3372" s="195">
        <v>3370</v>
      </c>
      <c r="H3372" s="193">
        <v>0.46938419300000001</v>
      </c>
    </row>
    <row r="3373" spans="2:8" x14ac:dyDescent="0.25">
      <c r="B3373" s="192">
        <f t="shared" si="269"/>
        <v>43241.416666658493</v>
      </c>
      <c r="C3373" s="16">
        <f t="shared" si="265"/>
        <v>5</v>
      </c>
      <c r="D3373" s="16">
        <f t="shared" si="266"/>
        <v>1</v>
      </c>
      <c r="E3373" s="16">
        <f t="shared" si="267"/>
        <v>1</v>
      </c>
      <c r="F3373" s="16">
        <f t="shared" si="268"/>
        <v>10</v>
      </c>
      <c r="G3373" s="195">
        <v>3371</v>
      </c>
      <c r="H3373" s="193">
        <v>0.55251887099999997</v>
      </c>
    </row>
    <row r="3374" spans="2:8" x14ac:dyDescent="0.25">
      <c r="B3374" s="192">
        <f t="shared" si="269"/>
        <v>43241.458333325158</v>
      </c>
      <c r="C3374" s="16">
        <f t="shared" si="265"/>
        <v>5</v>
      </c>
      <c r="D3374" s="16">
        <f t="shared" si="266"/>
        <v>1</v>
      </c>
      <c r="E3374" s="16">
        <f t="shared" si="267"/>
        <v>1</v>
      </c>
      <c r="F3374" s="16">
        <f t="shared" si="268"/>
        <v>11</v>
      </c>
      <c r="G3374" s="195">
        <v>3372</v>
      </c>
      <c r="H3374" s="193">
        <v>0.56933503900000004</v>
      </c>
    </row>
    <row r="3375" spans="2:8" x14ac:dyDescent="0.25">
      <c r="B3375" s="192">
        <f t="shared" si="269"/>
        <v>43241.499999991822</v>
      </c>
      <c r="C3375" s="16">
        <f t="shared" si="265"/>
        <v>5</v>
      </c>
      <c r="D3375" s="16">
        <f t="shared" si="266"/>
        <v>1</v>
      </c>
      <c r="E3375" s="16">
        <f t="shared" si="267"/>
        <v>1</v>
      </c>
      <c r="F3375" s="16">
        <f t="shared" si="268"/>
        <v>12</v>
      </c>
      <c r="G3375" s="195">
        <v>3373</v>
      </c>
      <c r="H3375" s="193">
        <v>0.576637976</v>
      </c>
    </row>
    <row r="3376" spans="2:8" x14ac:dyDescent="0.25">
      <c r="B3376" s="192">
        <f t="shared" si="269"/>
        <v>43241.541666658486</v>
      </c>
      <c r="C3376" s="16">
        <f t="shared" si="265"/>
        <v>5</v>
      </c>
      <c r="D3376" s="16">
        <f t="shared" si="266"/>
        <v>1</v>
      </c>
      <c r="E3376" s="16">
        <f t="shared" si="267"/>
        <v>1</v>
      </c>
      <c r="F3376" s="16">
        <f t="shared" si="268"/>
        <v>13</v>
      </c>
      <c r="G3376" s="195">
        <v>3374</v>
      </c>
      <c r="H3376" s="193">
        <v>0.58799849199999998</v>
      </c>
    </row>
    <row r="3377" spans="2:8" x14ac:dyDescent="0.25">
      <c r="B3377" s="192">
        <f t="shared" si="269"/>
        <v>43241.58333332515</v>
      </c>
      <c r="C3377" s="16">
        <f t="shared" si="265"/>
        <v>5</v>
      </c>
      <c r="D3377" s="16">
        <f t="shared" si="266"/>
        <v>1</v>
      </c>
      <c r="E3377" s="16">
        <f t="shared" si="267"/>
        <v>1</v>
      </c>
      <c r="F3377" s="16">
        <f t="shared" si="268"/>
        <v>14</v>
      </c>
      <c r="G3377" s="195">
        <v>3375</v>
      </c>
      <c r="H3377" s="193">
        <v>0.51332103500000004</v>
      </c>
    </row>
    <row r="3378" spans="2:8" x14ac:dyDescent="0.25">
      <c r="B3378" s="192">
        <f t="shared" si="269"/>
        <v>43241.624999991815</v>
      </c>
      <c r="C3378" s="16">
        <f t="shared" si="265"/>
        <v>5</v>
      </c>
      <c r="D3378" s="16">
        <f t="shared" si="266"/>
        <v>1</v>
      </c>
      <c r="E3378" s="16">
        <f t="shared" si="267"/>
        <v>1</v>
      </c>
      <c r="F3378" s="16">
        <f t="shared" si="268"/>
        <v>15</v>
      </c>
      <c r="G3378" s="195">
        <v>3376</v>
      </c>
      <c r="H3378" s="193">
        <v>0.44122704899999998</v>
      </c>
    </row>
    <row r="3379" spans="2:8" x14ac:dyDescent="0.25">
      <c r="B3379" s="192">
        <f t="shared" si="269"/>
        <v>43241.666666658479</v>
      </c>
      <c r="C3379" s="16">
        <f t="shared" si="265"/>
        <v>5</v>
      </c>
      <c r="D3379" s="16">
        <f t="shared" si="266"/>
        <v>1</v>
      </c>
      <c r="E3379" s="16">
        <f t="shared" si="267"/>
        <v>1</v>
      </c>
      <c r="F3379" s="16">
        <f t="shared" si="268"/>
        <v>16</v>
      </c>
      <c r="G3379" s="195">
        <v>3377</v>
      </c>
      <c r="H3379" s="193">
        <v>0.336178586</v>
      </c>
    </row>
    <row r="3380" spans="2:8" x14ac:dyDescent="0.25">
      <c r="B3380" s="192">
        <f t="shared" si="269"/>
        <v>43241.708333325143</v>
      </c>
      <c r="C3380" s="16">
        <f t="shared" si="265"/>
        <v>5</v>
      </c>
      <c r="D3380" s="16">
        <f t="shared" si="266"/>
        <v>1</v>
      </c>
      <c r="E3380" s="16">
        <f t="shared" si="267"/>
        <v>1</v>
      </c>
      <c r="F3380" s="16">
        <f t="shared" si="268"/>
        <v>17</v>
      </c>
      <c r="G3380" s="195">
        <v>3378</v>
      </c>
      <c r="H3380" s="193">
        <v>0.20201913799999999</v>
      </c>
    </row>
    <row r="3381" spans="2:8" x14ac:dyDescent="0.25">
      <c r="B3381" s="192">
        <f t="shared" si="269"/>
        <v>43241.749999991807</v>
      </c>
      <c r="C3381" s="16">
        <f t="shared" si="265"/>
        <v>5</v>
      </c>
      <c r="D3381" s="16">
        <f t="shared" si="266"/>
        <v>1</v>
      </c>
      <c r="E3381" s="16">
        <f t="shared" si="267"/>
        <v>1</v>
      </c>
      <c r="F3381" s="16">
        <f t="shared" si="268"/>
        <v>18</v>
      </c>
      <c r="G3381" s="195">
        <v>3379</v>
      </c>
      <c r="H3381" s="193">
        <v>8.4670385000000001E-2</v>
      </c>
    </row>
    <row r="3382" spans="2:8" x14ac:dyDescent="0.25">
      <c r="B3382" s="192">
        <f t="shared" si="269"/>
        <v>43241.791666658472</v>
      </c>
      <c r="C3382" s="16">
        <f t="shared" si="265"/>
        <v>5</v>
      </c>
      <c r="D3382" s="16">
        <f t="shared" si="266"/>
        <v>1</v>
      </c>
      <c r="E3382" s="16">
        <f t="shared" si="267"/>
        <v>1</v>
      </c>
      <c r="F3382" s="16">
        <f t="shared" si="268"/>
        <v>19</v>
      </c>
      <c r="G3382" s="195">
        <v>3380</v>
      </c>
      <c r="H3382" s="193">
        <v>2.1908132E-2</v>
      </c>
    </row>
    <row r="3383" spans="2:8" x14ac:dyDescent="0.25">
      <c r="B3383" s="192">
        <f t="shared" si="269"/>
        <v>43241.833333325136</v>
      </c>
      <c r="C3383" s="16">
        <f t="shared" si="265"/>
        <v>5</v>
      </c>
      <c r="D3383" s="16">
        <f t="shared" si="266"/>
        <v>1</v>
      </c>
      <c r="E3383" s="16">
        <f t="shared" si="267"/>
        <v>1</v>
      </c>
      <c r="F3383" s="16">
        <f t="shared" si="268"/>
        <v>20</v>
      </c>
      <c r="G3383" s="195">
        <v>3381</v>
      </c>
      <c r="H3383" s="193">
        <v>0</v>
      </c>
    </row>
    <row r="3384" spans="2:8" x14ac:dyDescent="0.25">
      <c r="B3384" s="192">
        <f t="shared" si="269"/>
        <v>43241.8749999918</v>
      </c>
      <c r="C3384" s="16">
        <f t="shared" si="265"/>
        <v>5</v>
      </c>
      <c r="D3384" s="16">
        <f t="shared" si="266"/>
        <v>1</v>
      </c>
      <c r="E3384" s="16">
        <f t="shared" si="267"/>
        <v>1</v>
      </c>
      <c r="F3384" s="16">
        <f t="shared" si="268"/>
        <v>21</v>
      </c>
      <c r="G3384" s="195">
        <v>3382</v>
      </c>
      <c r="H3384" s="193">
        <v>0</v>
      </c>
    </row>
    <row r="3385" spans="2:8" x14ac:dyDescent="0.25">
      <c r="B3385" s="192">
        <f t="shared" si="269"/>
        <v>43241.916666658464</v>
      </c>
      <c r="C3385" s="16">
        <f t="shared" si="265"/>
        <v>5</v>
      </c>
      <c r="D3385" s="16">
        <f t="shared" si="266"/>
        <v>1</v>
      </c>
      <c r="E3385" s="16">
        <f t="shared" si="267"/>
        <v>1</v>
      </c>
      <c r="F3385" s="16">
        <f t="shared" si="268"/>
        <v>22</v>
      </c>
      <c r="G3385" s="195">
        <v>3383</v>
      </c>
      <c r="H3385" s="193">
        <v>0</v>
      </c>
    </row>
    <row r="3386" spans="2:8" x14ac:dyDescent="0.25">
      <c r="B3386" s="192">
        <f t="shared" si="269"/>
        <v>43241.958333325128</v>
      </c>
      <c r="C3386" s="16">
        <f t="shared" si="265"/>
        <v>5</v>
      </c>
      <c r="D3386" s="16">
        <f t="shared" si="266"/>
        <v>1</v>
      </c>
      <c r="E3386" s="16">
        <f t="shared" si="267"/>
        <v>1</v>
      </c>
      <c r="F3386" s="16">
        <f t="shared" si="268"/>
        <v>23</v>
      </c>
      <c r="G3386" s="195">
        <v>3384</v>
      </c>
      <c r="H3386" s="193">
        <v>0</v>
      </c>
    </row>
    <row r="3387" spans="2:8" x14ac:dyDescent="0.25">
      <c r="B3387" s="192">
        <f t="shared" si="269"/>
        <v>43241.999999991793</v>
      </c>
      <c r="C3387" s="16">
        <f t="shared" si="265"/>
        <v>5</v>
      </c>
      <c r="D3387" s="16">
        <f t="shared" si="266"/>
        <v>2</v>
      </c>
      <c r="E3387" s="16">
        <f t="shared" si="267"/>
        <v>1</v>
      </c>
      <c r="F3387" s="16">
        <f t="shared" si="268"/>
        <v>0</v>
      </c>
      <c r="G3387" s="195">
        <v>3385</v>
      </c>
      <c r="H3387" s="193">
        <v>0</v>
      </c>
    </row>
    <row r="3388" spans="2:8" x14ac:dyDescent="0.25">
      <c r="B3388" s="192">
        <f t="shared" si="269"/>
        <v>43242.041666658457</v>
      </c>
      <c r="C3388" s="16">
        <f t="shared" si="265"/>
        <v>5</v>
      </c>
      <c r="D3388" s="16">
        <f t="shared" si="266"/>
        <v>2</v>
      </c>
      <c r="E3388" s="16">
        <f t="shared" si="267"/>
        <v>1</v>
      </c>
      <c r="F3388" s="16">
        <f t="shared" si="268"/>
        <v>1</v>
      </c>
      <c r="G3388" s="195">
        <v>3386</v>
      </c>
      <c r="H3388" s="193">
        <v>0</v>
      </c>
    </row>
    <row r="3389" spans="2:8" x14ac:dyDescent="0.25">
      <c r="B3389" s="192">
        <f t="shared" si="269"/>
        <v>43242.083333325121</v>
      </c>
      <c r="C3389" s="16">
        <f t="shared" si="265"/>
        <v>5</v>
      </c>
      <c r="D3389" s="16">
        <f t="shared" si="266"/>
        <v>2</v>
      </c>
      <c r="E3389" s="16">
        <f t="shared" si="267"/>
        <v>1</v>
      </c>
      <c r="F3389" s="16">
        <f t="shared" si="268"/>
        <v>2</v>
      </c>
      <c r="G3389" s="195">
        <v>3387</v>
      </c>
      <c r="H3389" s="193">
        <v>0</v>
      </c>
    </row>
    <row r="3390" spans="2:8" x14ac:dyDescent="0.25">
      <c r="B3390" s="192">
        <f t="shared" si="269"/>
        <v>43242.124999991785</v>
      </c>
      <c r="C3390" s="16">
        <f t="shared" si="265"/>
        <v>5</v>
      </c>
      <c r="D3390" s="16">
        <f t="shared" si="266"/>
        <v>2</v>
      </c>
      <c r="E3390" s="16">
        <f t="shared" si="267"/>
        <v>1</v>
      </c>
      <c r="F3390" s="16">
        <f t="shared" si="268"/>
        <v>3</v>
      </c>
      <c r="G3390" s="195">
        <v>3388</v>
      </c>
      <c r="H3390" s="193">
        <v>0</v>
      </c>
    </row>
    <row r="3391" spans="2:8" x14ac:dyDescent="0.25">
      <c r="B3391" s="192">
        <f t="shared" si="269"/>
        <v>43242.16666665845</v>
      </c>
      <c r="C3391" s="16">
        <f t="shared" si="265"/>
        <v>5</v>
      </c>
      <c r="D3391" s="16">
        <f t="shared" si="266"/>
        <v>2</v>
      </c>
      <c r="E3391" s="16">
        <f t="shared" si="267"/>
        <v>1</v>
      </c>
      <c r="F3391" s="16">
        <f t="shared" si="268"/>
        <v>4</v>
      </c>
      <c r="G3391" s="195">
        <v>3389</v>
      </c>
      <c r="H3391" s="193">
        <v>2.6022139999999998E-3</v>
      </c>
    </row>
    <row r="3392" spans="2:8" x14ac:dyDescent="0.25">
      <c r="B3392" s="192">
        <f t="shared" si="269"/>
        <v>43242.208333325114</v>
      </c>
      <c r="C3392" s="16">
        <f t="shared" si="265"/>
        <v>5</v>
      </c>
      <c r="D3392" s="16">
        <f t="shared" si="266"/>
        <v>2</v>
      </c>
      <c r="E3392" s="16">
        <f t="shared" si="267"/>
        <v>1</v>
      </c>
      <c r="F3392" s="16">
        <f t="shared" si="268"/>
        <v>5</v>
      </c>
      <c r="G3392" s="195">
        <v>3390</v>
      </c>
      <c r="H3392" s="193">
        <v>3.3877645999999997E-2</v>
      </c>
    </row>
    <row r="3393" spans="2:8" x14ac:dyDescent="0.25">
      <c r="B3393" s="192">
        <f t="shared" si="269"/>
        <v>43242.249999991778</v>
      </c>
      <c r="C3393" s="16">
        <f t="shared" si="265"/>
        <v>5</v>
      </c>
      <c r="D3393" s="16">
        <f t="shared" si="266"/>
        <v>2</v>
      </c>
      <c r="E3393" s="16">
        <f t="shared" si="267"/>
        <v>1</v>
      </c>
      <c r="F3393" s="16">
        <f t="shared" si="268"/>
        <v>6</v>
      </c>
      <c r="G3393" s="195">
        <v>3391</v>
      </c>
      <c r="H3393" s="193">
        <v>9.8085793000000004E-2</v>
      </c>
    </row>
    <row r="3394" spans="2:8" x14ac:dyDescent="0.25">
      <c r="B3394" s="192">
        <f t="shared" si="269"/>
        <v>43242.291666658442</v>
      </c>
      <c r="C3394" s="16">
        <f t="shared" si="265"/>
        <v>5</v>
      </c>
      <c r="D3394" s="16">
        <f t="shared" si="266"/>
        <v>2</v>
      </c>
      <c r="E3394" s="16">
        <f t="shared" si="267"/>
        <v>1</v>
      </c>
      <c r="F3394" s="16">
        <f t="shared" si="268"/>
        <v>7</v>
      </c>
      <c r="G3394" s="195">
        <v>3392</v>
      </c>
      <c r="H3394" s="193">
        <v>0.2199169</v>
      </c>
    </row>
    <row r="3395" spans="2:8" x14ac:dyDescent="0.25">
      <c r="B3395" s="192">
        <f t="shared" si="269"/>
        <v>43242.333333325107</v>
      </c>
      <c r="C3395" s="16">
        <f t="shared" si="265"/>
        <v>5</v>
      </c>
      <c r="D3395" s="16">
        <f t="shared" si="266"/>
        <v>2</v>
      </c>
      <c r="E3395" s="16">
        <f t="shared" si="267"/>
        <v>1</v>
      </c>
      <c r="F3395" s="16">
        <f t="shared" si="268"/>
        <v>8</v>
      </c>
      <c r="G3395" s="195">
        <v>3393</v>
      </c>
      <c r="H3395" s="193">
        <v>0.34907067400000003</v>
      </c>
    </row>
    <row r="3396" spans="2:8" x14ac:dyDescent="0.25">
      <c r="B3396" s="192">
        <f t="shared" si="269"/>
        <v>43242.374999991771</v>
      </c>
      <c r="C3396" s="16">
        <f t="shared" ref="C3396:C3459" si="270">MONTH(B3396)</f>
        <v>5</v>
      </c>
      <c r="D3396" s="16">
        <f t="shared" ref="D3396:D3459" si="271">WEEKDAY(B3396,2)</f>
        <v>2</v>
      </c>
      <c r="E3396" s="16">
        <f t="shared" ref="E3396:E3459" si="272">IF(D3396&lt;6,1,2)</f>
        <v>1</v>
      </c>
      <c r="F3396" s="16">
        <f t="shared" ref="F3396:F3459" si="273">HOUR(B3396)</f>
        <v>9</v>
      </c>
      <c r="G3396" s="195">
        <v>3394</v>
      </c>
      <c r="H3396" s="193">
        <v>0.45746749399999997</v>
      </c>
    </row>
    <row r="3397" spans="2:8" x14ac:dyDescent="0.25">
      <c r="B3397" s="192">
        <f t="shared" ref="B3397:B3460" si="274">B3396+1/24</f>
        <v>43242.416666658435</v>
      </c>
      <c r="C3397" s="16">
        <f t="shared" si="270"/>
        <v>5</v>
      </c>
      <c r="D3397" s="16">
        <f t="shared" si="271"/>
        <v>2</v>
      </c>
      <c r="E3397" s="16">
        <f t="shared" si="272"/>
        <v>1</v>
      </c>
      <c r="F3397" s="16">
        <f t="shared" si="273"/>
        <v>10</v>
      </c>
      <c r="G3397" s="195">
        <v>3395</v>
      </c>
      <c r="H3397" s="193">
        <v>0.50989303900000005</v>
      </c>
    </row>
    <row r="3398" spans="2:8" x14ac:dyDescent="0.25">
      <c r="B3398" s="192">
        <f t="shared" si="274"/>
        <v>43242.458333325099</v>
      </c>
      <c r="C3398" s="16">
        <f t="shared" si="270"/>
        <v>5</v>
      </c>
      <c r="D3398" s="16">
        <f t="shared" si="271"/>
        <v>2</v>
      </c>
      <c r="E3398" s="16">
        <f t="shared" si="272"/>
        <v>1</v>
      </c>
      <c r="F3398" s="16">
        <f t="shared" si="273"/>
        <v>11</v>
      </c>
      <c r="G3398" s="195">
        <v>3396</v>
      </c>
      <c r="H3398" s="193">
        <v>0.51814029900000003</v>
      </c>
    </row>
    <row r="3399" spans="2:8" x14ac:dyDescent="0.25">
      <c r="B3399" s="192">
        <f t="shared" si="274"/>
        <v>43242.499999991764</v>
      </c>
      <c r="C3399" s="16">
        <f t="shared" si="270"/>
        <v>5</v>
      </c>
      <c r="D3399" s="16">
        <f t="shared" si="271"/>
        <v>2</v>
      </c>
      <c r="E3399" s="16">
        <f t="shared" si="272"/>
        <v>1</v>
      </c>
      <c r="F3399" s="16">
        <f t="shared" si="273"/>
        <v>12</v>
      </c>
      <c r="G3399" s="195">
        <v>3397</v>
      </c>
      <c r="H3399" s="193">
        <v>0.51744176500000005</v>
      </c>
    </row>
    <row r="3400" spans="2:8" x14ac:dyDescent="0.25">
      <c r="B3400" s="192">
        <f t="shared" si="274"/>
        <v>43242.541666658428</v>
      </c>
      <c r="C3400" s="16">
        <f t="shared" si="270"/>
        <v>5</v>
      </c>
      <c r="D3400" s="16">
        <f t="shared" si="271"/>
        <v>2</v>
      </c>
      <c r="E3400" s="16">
        <f t="shared" si="272"/>
        <v>1</v>
      </c>
      <c r="F3400" s="16">
        <f t="shared" si="273"/>
        <v>13</v>
      </c>
      <c r="G3400" s="195">
        <v>3398</v>
      </c>
      <c r="H3400" s="193">
        <v>0.48791200400000001</v>
      </c>
    </row>
    <row r="3401" spans="2:8" x14ac:dyDescent="0.25">
      <c r="B3401" s="192">
        <f t="shared" si="274"/>
        <v>43242.583333325092</v>
      </c>
      <c r="C3401" s="16">
        <f t="shared" si="270"/>
        <v>5</v>
      </c>
      <c r="D3401" s="16">
        <f t="shared" si="271"/>
        <v>2</v>
      </c>
      <c r="E3401" s="16">
        <f t="shared" si="272"/>
        <v>1</v>
      </c>
      <c r="F3401" s="16">
        <f t="shared" si="273"/>
        <v>14</v>
      </c>
      <c r="G3401" s="195">
        <v>3399</v>
      </c>
      <c r="H3401" s="193">
        <v>0.40717737300000001</v>
      </c>
    </row>
    <row r="3402" spans="2:8" x14ac:dyDescent="0.25">
      <c r="B3402" s="192">
        <f t="shared" si="274"/>
        <v>43242.624999991756</v>
      </c>
      <c r="C3402" s="16">
        <f t="shared" si="270"/>
        <v>5</v>
      </c>
      <c r="D3402" s="16">
        <f t="shared" si="271"/>
        <v>2</v>
      </c>
      <c r="E3402" s="16">
        <f t="shared" si="272"/>
        <v>1</v>
      </c>
      <c r="F3402" s="16">
        <f t="shared" si="273"/>
        <v>15</v>
      </c>
      <c r="G3402" s="195">
        <v>3400</v>
      </c>
      <c r="H3402" s="193">
        <v>0.33642386499999999</v>
      </c>
    </row>
    <row r="3403" spans="2:8" x14ac:dyDescent="0.25">
      <c r="B3403" s="192">
        <f t="shared" si="274"/>
        <v>43242.666666658421</v>
      </c>
      <c r="C3403" s="16">
        <f t="shared" si="270"/>
        <v>5</v>
      </c>
      <c r="D3403" s="16">
        <f t="shared" si="271"/>
        <v>2</v>
      </c>
      <c r="E3403" s="16">
        <f t="shared" si="272"/>
        <v>1</v>
      </c>
      <c r="F3403" s="16">
        <f t="shared" si="273"/>
        <v>16</v>
      </c>
      <c r="G3403" s="195">
        <v>3401</v>
      </c>
      <c r="H3403" s="193">
        <v>0.25670691800000001</v>
      </c>
    </row>
    <row r="3404" spans="2:8" x14ac:dyDescent="0.25">
      <c r="B3404" s="192">
        <f t="shared" si="274"/>
        <v>43242.708333325085</v>
      </c>
      <c r="C3404" s="16">
        <f t="shared" si="270"/>
        <v>5</v>
      </c>
      <c r="D3404" s="16">
        <f t="shared" si="271"/>
        <v>2</v>
      </c>
      <c r="E3404" s="16">
        <f t="shared" si="272"/>
        <v>1</v>
      </c>
      <c r="F3404" s="16">
        <f t="shared" si="273"/>
        <v>17</v>
      </c>
      <c r="G3404" s="195">
        <v>3402</v>
      </c>
      <c r="H3404" s="193">
        <v>0.156156823</v>
      </c>
    </row>
    <row r="3405" spans="2:8" x14ac:dyDescent="0.25">
      <c r="B3405" s="192">
        <f t="shared" si="274"/>
        <v>43242.749999991749</v>
      </c>
      <c r="C3405" s="16">
        <f t="shared" si="270"/>
        <v>5</v>
      </c>
      <c r="D3405" s="16">
        <f t="shared" si="271"/>
        <v>2</v>
      </c>
      <c r="E3405" s="16">
        <f t="shared" si="272"/>
        <v>1</v>
      </c>
      <c r="F3405" s="16">
        <f t="shared" si="273"/>
        <v>18</v>
      </c>
      <c r="G3405" s="195">
        <v>3403</v>
      </c>
      <c r="H3405" s="193">
        <v>7.0229672000000007E-2</v>
      </c>
    </row>
    <row r="3406" spans="2:8" x14ac:dyDescent="0.25">
      <c r="B3406" s="192">
        <f t="shared" si="274"/>
        <v>43242.791666658413</v>
      </c>
      <c r="C3406" s="16">
        <f t="shared" si="270"/>
        <v>5</v>
      </c>
      <c r="D3406" s="16">
        <f t="shared" si="271"/>
        <v>2</v>
      </c>
      <c r="E3406" s="16">
        <f t="shared" si="272"/>
        <v>1</v>
      </c>
      <c r="F3406" s="16">
        <f t="shared" si="273"/>
        <v>19</v>
      </c>
      <c r="G3406" s="195">
        <v>3404</v>
      </c>
      <c r="H3406" s="193">
        <v>1.4404439999999999E-2</v>
      </c>
    </row>
    <row r="3407" spans="2:8" x14ac:dyDescent="0.25">
      <c r="B3407" s="192">
        <f t="shared" si="274"/>
        <v>43242.833333325078</v>
      </c>
      <c r="C3407" s="16">
        <f t="shared" si="270"/>
        <v>5</v>
      </c>
      <c r="D3407" s="16">
        <f t="shared" si="271"/>
        <v>2</v>
      </c>
      <c r="E3407" s="16">
        <f t="shared" si="272"/>
        <v>1</v>
      </c>
      <c r="F3407" s="16">
        <f t="shared" si="273"/>
        <v>20</v>
      </c>
      <c r="G3407" s="195">
        <v>3405</v>
      </c>
      <c r="H3407" s="193">
        <v>0</v>
      </c>
    </row>
    <row r="3408" spans="2:8" x14ac:dyDescent="0.25">
      <c r="B3408" s="192">
        <f t="shared" si="274"/>
        <v>43242.874999991742</v>
      </c>
      <c r="C3408" s="16">
        <f t="shared" si="270"/>
        <v>5</v>
      </c>
      <c r="D3408" s="16">
        <f t="shared" si="271"/>
        <v>2</v>
      </c>
      <c r="E3408" s="16">
        <f t="shared" si="272"/>
        <v>1</v>
      </c>
      <c r="F3408" s="16">
        <f t="shared" si="273"/>
        <v>21</v>
      </c>
      <c r="G3408" s="195">
        <v>3406</v>
      </c>
      <c r="H3408" s="193">
        <v>0</v>
      </c>
    </row>
    <row r="3409" spans="2:8" x14ac:dyDescent="0.25">
      <c r="B3409" s="192">
        <f t="shared" si="274"/>
        <v>43242.916666658406</v>
      </c>
      <c r="C3409" s="16">
        <f t="shared" si="270"/>
        <v>5</v>
      </c>
      <c r="D3409" s="16">
        <f t="shared" si="271"/>
        <v>2</v>
      </c>
      <c r="E3409" s="16">
        <f t="shared" si="272"/>
        <v>1</v>
      </c>
      <c r="F3409" s="16">
        <f t="shared" si="273"/>
        <v>22</v>
      </c>
      <c r="G3409" s="195">
        <v>3407</v>
      </c>
      <c r="H3409" s="193">
        <v>0</v>
      </c>
    </row>
    <row r="3410" spans="2:8" x14ac:dyDescent="0.25">
      <c r="B3410" s="192">
        <f t="shared" si="274"/>
        <v>43242.95833332507</v>
      </c>
      <c r="C3410" s="16">
        <f t="shared" si="270"/>
        <v>5</v>
      </c>
      <c r="D3410" s="16">
        <f t="shared" si="271"/>
        <v>2</v>
      </c>
      <c r="E3410" s="16">
        <f t="shared" si="272"/>
        <v>1</v>
      </c>
      <c r="F3410" s="16">
        <f t="shared" si="273"/>
        <v>23</v>
      </c>
      <c r="G3410" s="195">
        <v>3408</v>
      </c>
      <c r="H3410" s="193">
        <v>0</v>
      </c>
    </row>
    <row r="3411" spans="2:8" x14ac:dyDescent="0.25">
      <c r="B3411" s="192">
        <f t="shared" si="274"/>
        <v>43242.999999991735</v>
      </c>
      <c r="C3411" s="16">
        <f t="shared" si="270"/>
        <v>5</v>
      </c>
      <c r="D3411" s="16">
        <f t="shared" si="271"/>
        <v>3</v>
      </c>
      <c r="E3411" s="16">
        <f t="shared" si="272"/>
        <v>1</v>
      </c>
      <c r="F3411" s="16">
        <f t="shared" si="273"/>
        <v>0</v>
      </c>
      <c r="G3411" s="195">
        <v>3409</v>
      </c>
      <c r="H3411" s="193">
        <v>0</v>
      </c>
    </row>
    <row r="3412" spans="2:8" x14ac:dyDescent="0.25">
      <c r="B3412" s="192">
        <f t="shared" si="274"/>
        <v>43243.041666658399</v>
      </c>
      <c r="C3412" s="16">
        <f t="shared" si="270"/>
        <v>5</v>
      </c>
      <c r="D3412" s="16">
        <f t="shared" si="271"/>
        <v>3</v>
      </c>
      <c r="E3412" s="16">
        <f t="shared" si="272"/>
        <v>1</v>
      </c>
      <c r="F3412" s="16">
        <f t="shared" si="273"/>
        <v>1</v>
      </c>
      <c r="G3412" s="195">
        <v>3410</v>
      </c>
      <c r="H3412" s="193">
        <v>0</v>
      </c>
    </row>
    <row r="3413" spans="2:8" x14ac:dyDescent="0.25">
      <c r="B3413" s="192">
        <f t="shared" si="274"/>
        <v>43243.083333325063</v>
      </c>
      <c r="C3413" s="16">
        <f t="shared" si="270"/>
        <v>5</v>
      </c>
      <c r="D3413" s="16">
        <f t="shared" si="271"/>
        <v>3</v>
      </c>
      <c r="E3413" s="16">
        <f t="shared" si="272"/>
        <v>1</v>
      </c>
      <c r="F3413" s="16">
        <f t="shared" si="273"/>
        <v>2</v>
      </c>
      <c r="G3413" s="195">
        <v>3411</v>
      </c>
      <c r="H3413" s="193">
        <v>0</v>
      </c>
    </row>
    <row r="3414" spans="2:8" x14ac:dyDescent="0.25">
      <c r="B3414" s="192">
        <f t="shared" si="274"/>
        <v>43243.124999991727</v>
      </c>
      <c r="C3414" s="16">
        <f t="shared" si="270"/>
        <v>5</v>
      </c>
      <c r="D3414" s="16">
        <f t="shared" si="271"/>
        <v>3</v>
      </c>
      <c r="E3414" s="16">
        <f t="shared" si="272"/>
        <v>1</v>
      </c>
      <c r="F3414" s="16">
        <f t="shared" si="273"/>
        <v>3</v>
      </c>
      <c r="G3414" s="195">
        <v>3412</v>
      </c>
      <c r="H3414" s="193">
        <v>0</v>
      </c>
    </row>
    <row r="3415" spans="2:8" x14ac:dyDescent="0.25">
      <c r="B3415" s="192">
        <f t="shared" si="274"/>
        <v>43243.166666658391</v>
      </c>
      <c r="C3415" s="16">
        <f t="shared" si="270"/>
        <v>5</v>
      </c>
      <c r="D3415" s="16">
        <f t="shared" si="271"/>
        <v>3</v>
      </c>
      <c r="E3415" s="16">
        <f t="shared" si="272"/>
        <v>1</v>
      </c>
      <c r="F3415" s="16">
        <f t="shared" si="273"/>
        <v>4</v>
      </c>
      <c r="G3415" s="195">
        <v>3413</v>
      </c>
      <c r="H3415" s="193">
        <v>2.111665E-3</v>
      </c>
    </row>
    <row r="3416" spans="2:8" x14ac:dyDescent="0.25">
      <c r="B3416" s="192">
        <f t="shared" si="274"/>
        <v>43243.208333325056</v>
      </c>
      <c r="C3416" s="16">
        <f t="shared" si="270"/>
        <v>5</v>
      </c>
      <c r="D3416" s="16">
        <f t="shared" si="271"/>
        <v>3</v>
      </c>
      <c r="E3416" s="16">
        <f t="shared" si="272"/>
        <v>1</v>
      </c>
      <c r="F3416" s="16">
        <f t="shared" si="273"/>
        <v>5</v>
      </c>
      <c r="G3416" s="195">
        <v>3414</v>
      </c>
      <c r="H3416" s="193">
        <v>3.7312062E-2</v>
      </c>
    </row>
    <row r="3417" spans="2:8" x14ac:dyDescent="0.25">
      <c r="B3417" s="192">
        <f t="shared" si="274"/>
        <v>43243.24999999172</v>
      </c>
      <c r="C3417" s="16">
        <f t="shared" si="270"/>
        <v>5</v>
      </c>
      <c r="D3417" s="16">
        <f t="shared" si="271"/>
        <v>3</v>
      </c>
      <c r="E3417" s="16">
        <f t="shared" si="272"/>
        <v>1</v>
      </c>
      <c r="F3417" s="16">
        <f t="shared" si="273"/>
        <v>6</v>
      </c>
      <c r="G3417" s="195">
        <v>3415</v>
      </c>
      <c r="H3417" s="193">
        <v>0.105130391</v>
      </c>
    </row>
    <row r="3418" spans="2:8" x14ac:dyDescent="0.25">
      <c r="B3418" s="192">
        <f t="shared" si="274"/>
        <v>43243.291666658384</v>
      </c>
      <c r="C3418" s="16">
        <f t="shared" si="270"/>
        <v>5</v>
      </c>
      <c r="D3418" s="16">
        <f t="shared" si="271"/>
        <v>3</v>
      </c>
      <c r="E3418" s="16">
        <f t="shared" si="272"/>
        <v>1</v>
      </c>
      <c r="F3418" s="16">
        <f t="shared" si="273"/>
        <v>7</v>
      </c>
      <c r="G3418" s="195">
        <v>3416</v>
      </c>
      <c r="H3418" s="193">
        <v>0.249750007</v>
      </c>
    </row>
    <row r="3419" spans="2:8" x14ac:dyDescent="0.25">
      <c r="B3419" s="192">
        <f t="shared" si="274"/>
        <v>43243.333333325048</v>
      </c>
      <c r="C3419" s="16">
        <f t="shared" si="270"/>
        <v>5</v>
      </c>
      <c r="D3419" s="16">
        <f t="shared" si="271"/>
        <v>3</v>
      </c>
      <c r="E3419" s="16">
        <f t="shared" si="272"/>
        <v>1</v>
      </c>
      <c r="F3419" s="16">
        <f t="shared" si="273"/>
        <v>8</v>
      </c>
      <c r="G3419" s="195">
        <v>3417</v>
      </c>
      <c r="H3419" s="193">
        <v>0.40921863000000003</v>
      </c>
    </row>
    <row r="3420" spans="2:8" x14ac:dyDescent="0.25">
      <c r="B3420" s="192">
        <f t="shared" si="274"/>
        <v>43243.374999991713</v>
      </c>
      <c r="C3420" s="16">
        <f t="shared" si="270"/>
        <v>5</v>
      </c>
      <c r="D3420" s="16">
        <f t="shared" si="271"/>
        <v>3</v>
      </c>
      <c r="E3420" s="16">
        <f t="shared" si="272"/>
        <v>1</v>
      </c>
      <c r="F3420" s="16">
        <f t="shared" si="273"/>
        <v>9</v>
      </c>
      <c r="G3420" s="195">
        <v>3418</v>
      </c>
      <c r="H3420" s="193">
        <v>0.54437178500000005</v>
      </c>
    </row>
    <row r="3421" spans="2:8" x14ac:dyDescent="0.25">
      <c r="B3421" s="192">
        <f t="shared" si="274"/>
        <v>43243.416666658377</v>
      </c>
      <c r="C3421" s="16">
        <f t="shared" si="270"/>
        <v>5</v>
      </c>
      <c r="D3421" s="16">
        <f t="shared" si="271"/>
        <v>3</v>
      </c>
      <c r="E3421" s="16">
        <f t="shared" si="272"/>
        <v>1</v>
      </c>
      <c r="F3421" s="16">
        <f t="shared" si="273"/>
        <v>10</v>
      </c>
      <c r="G3421" s="195">
        <v>3419</v>
      </c>
      <c r="H3421" s="193">
        <v>0.61239103900000003</v>
      </c>
    </row>
    <row r="3422" spans="2:8" x14ac:dyDescent="0.25">
      <c r="B3422" s="192">
        <f t="shared" si="274"/>
        <v>43243.458333325041</v>
      </c>
      <c r="C3422" s="16">
        <f t="shared" si="270"/>
        <v>5</v>
      </c>
      <c r="D3422" s="16">
        <f t="shared" si="271"/>
        <v>3</v>
      </c>
      <c r="E3422" s="16">
        <f t="shared" si="272"/>
        <v>1</v>
      </c>
      <c r="F3422" s="16">
        <f t="shared" si="273"/>
        <v>11</v>
      </c>
      <c r="G3422" s="195">
        <v>3420</v>
      </c>
      <c r="H3422" s="193">
        <v>0.64904621699999998</v>
      </c>
    </row>
    <row r="3423" spans="2:8" x14ac:dyDescent="0.25">
      <c r="B3423" s="192">
        <f t="shared" si="274"/>
        <v>43243.499999991705</v>
      </c>
      <c r="C3423" s="16">
        <f t="shared" si="270"/>
        <v>5</v>
      </c>
      <c r="D3423" s="16">
        <f t="shared" si="271"/>
        <v>3</v>
      </c>
      <c r="E3423" s="16">
        <f t="shared" si="272"/>
        <v>1</v>
      </c>
      <c r="F3423" s="16">
        <f t="shared" si="273"/>
        <v>12</v>
      </c>
      <c r="G3423" s="195">
        <v>3421</v>
      </c>
      <c r="H3423" s="193">
        <v>0.66782764800000005</v>
      </c>
    </row>
    <row r="3424" spans="2:8" x14ac:dyDescent="0.25">
      <c r="B3424" s="192">
        <f t="shared" si="274"/>
        <v>43243.54166665837</v>
      </c>
      <c r="C3424" s="16">
        <f t="shared" si="270"/>
        <v>5</v>
      </c>
      <c r="D3424" s="16">
        <f t="shared" si="271"/>
        <v>3</v>
      </c>
      <c r="E3424" s="16">
        <f t="shared" si="272"/>
        <v>1</v>
      </c>
      <c r="F3424" s="16">
        <f t="shared" si="273"/>
        <v>13</v>
      </c>
      <c r="G3424" s="195">
        <v>3422</v>
      </c>
      <c r="H3424" s="193">
        <v>0.64584237499999997</v>
      </c>
    </row>
    <row r="3425" spans="2:8" x14ac:dyDescent="0.25">
      <c r="B3425" s="192">
        <f t="shared" si="274"/>
        <v>43243.583333325034</v>
      </c>
      <c r="C3425" s="16">
        <f t="shared" si="270"/>
        <v>5</v>
      </c>
      <c r="D3425" s="16">
        <f t="shared" si="271"/>
        <v>3</v>
      </c>
      <c r="E3425" s="16">
        <f t="shared" si="272"/>
        <v>1</v>
      </c>
      <c r="F3425" s="16">
        <f t="shared" si="273"/>
        <v>14</v>
      </c>
      <c r="G3425" s="195">
        <v>3423</v>
      </c>
      <c r="H3425" s="193">
        <v>0.540070677</v>
      </c>
    </row>
    <row r="3426" spans="2:8" x14ac:dyDescent="0.25">
      <c r="B3426" s="192">
        <f t="shared" si="274"/>
        <v>43243.624999991698</v>
      </c>
      <c r="C3426" s="16">
        <f t="shared" si="270"/>
        <v>5</v>
      </c>
      <c r="D3426" s="16">
        <f t="shared" si="271"/>
        <v>3</v>
      </c>
      <c r="E3426" s="16">
        <f t="shared" si="272"/>
        <v>1</v>
      </c>
      <c r="F3426" s="16">
        <f t="shared" si="273"/>
        <v>15</v>
      </c>
      <c r="G3426" s="195">
        <v>3424</v>
      </c>
      <c r="H3426" s="193">
        <v>0.46474290899999998</v>
      </c>
    </row>
    <row r="3427" spans="2:8" x14ac:dyDescent="0.25">
      <c r="B3427" s="192">
        <f t="shared" si="274"/>
        <v>43243.666666658362</v>
      </c>
      <c r="C3427" s="16">
        <f t="shared" si="270"/>
        <v>5</v>
      </c>
      <c r="D3427" s="16">
        <f t="shared" si="271"/>
        <v>3</v>
      </c>
      <c r="E3427" s="16">
        <f t="shared" si="272"/>
        <v>1</v>
      </c>
      <c r="F3427" s="16">
        <f t="shared" si="273"/>
        <v>16</v>
      </c>
      <c r="G3427" s="195">
        <v>3425</v>
      </c>
      <c r="H3427" s="193">
        <v>0.353729921</v>
      </c>
    </row>
    <row r="3428" spans="2:8" x14ac:dyDescent="0.25">
      <c r="B3428" s="192">
        <f t="shared" si="274"/>
        <v>43243.708333325027</v>
      </c>
      <c r="C3428" s="16">
        <f t="shared" si="270"/>
        <v>5</v>
      </c>
      <c r="D3428" s="16">
        <f t="shared" si="271"/>
        <v>3</v>
      </c>
      <c r="E3428" s="16">
        <f t="shared" si="272"/>
        <v>1</v>
      </c>
      <c r="F3428" s="16">
        <f t="shared" si="273"/>
        <v>17</v>
      </c>
      <c r="G3428" s="195">
        <v>3426</v>
      </c>
      <c r="H3428" s="193">
        <v>0.21393351399999999</v>
      </c>
    </row>
    <row r="3429" spans="2:8" x14ac:dyDescent="0.25">
      <c r="B3429" s="192">
        <f t="shared" si="274"/>
        <v>43243.749999991691</v>
      </c>
      <c r="C3429" s="16">
        <f t="shared" si="270"/>
        <v>5</v>
      </c>
      <c r="D3429" s="16">
        <f t="shared" si="271"/>
        <v>3</v>
      </c>
      <c r="E3429" s="16">
        <f t="shared" si="272"/>
        <v>1</v>
      </c>
      <c r="F3429" s="16">
        <f t="shared" si="273"/>
        <v>18</v>
      </c>
      <c r="G3429" s="195">
        <v>3427</v>
      </c>
      <c r="H3429" s="193">
        <v>8.9480474000000004E-2</v>
      </c>
    </row>
    <row r="3430" spans="2:8" x14ac:dyDescent="0.25">
      <c r="B3430" s="192">
        <f t="shared" si="274"/>
        <v>43243.791666658355</v>
      </c>
      <c r="C3430" s="16">
        <f t="shared" si="270"/>
        <v>5</v>
      </c>
      <c r="D3430" s="16">
        <f t="shared" si="271"/>
        <v>3</v>
      </c>
      <c r="E3430" s="16">
        <f t="shared" si="272"/>
        <v>1</v>
      </c>
      <c r="F3430" s="16">
        <f t="shared" si="273"/>
        <v>19</v>
      </c>
      <c r="G3430" s="195">
        <v>3428</v>
      </c>
      <c r="H3430" s="193">
        <v>2.6190979999999999E-2</v>
      </c>
    </row>
    <row r="3431" spans="2:8" x14ac:dyDescent="0.25">
      <c r="B3431" s="192">
        <f t="shared" si="274"/>
        <v>43243.833333325019</v>
      </c>
      <c r="C3431" s="16">
        <f t="shared" si="270"/>
        <v>5</v>
      </c>
      <c r="D3431" s="16">
        <f t="shared" si="271"/>
        <v>3</v>
      </c>
      <c r="E3431" s="16">
        <f t="shared" si="272"/>
        <v>1</v>
      </c>
      <c r="F3431" s="16">
        <f t="shared" si="273"/>
        <v>20</v>
      </c>
      <c r="G3431" s="195">
        <v>3429</v>
      </c>
      <c r="H3431" s="193">
        <v>0</v>
      </c>
    </row>
    <row r="3432" spans="2:8" x14ac:dyDescent="0.25">
      <c r="B3432" s="192">
        <f t="shared" si="274"/>
        <v>43243.874999991684</v>
      </c>
      <c r="C3432" s="16">
        <f t="shared" si="270"/>
        <v>5</v>
      </c>
      <c r="D3432" s="16">
        <f t="shared" si="271"/>
        <v>3</v>
      </c>
      <c r="E3432" s="16">
        <f t="shared" si="272"/>
        <v>1</v>
      </c>
      <c r="F3432" s="16">
        <f t="shared" si="273"/>
        <v>21</v>
      </c>
      <c r="G3432" s="195">
        <v>3430</v>
      </c>
      <c r="H3432" s="193">
        <v>0</v>
      </c>
    </row>
    <row r="3433" spans="2:8" x14ac:dyDescent="0.25">
      <c r="B3433" s="192">
        <f t="shared" si="274"/>
        <v>43243.916666658348</v>
      </c>
      <c r="C3433" s="16">
        <f t="shared" si="270"/>
        <v>5</v>
      </c>
      <c r="D3433" s="16">
        <f t="shared" si="271"/>
        <v>3</v>
      </c>
      <c r="E3433" s="16">
        <f t="shared" si="272"/>
        <v>1</v>
      </c>
      <c r="F3433" s="16">
        <f t="shared" si="273"/>
        <v>22</v>
      </c>
      <c r="G3433" s="195">
        <v>3431</v>
      </c>
      <c r="H3433" s="193">
        <v>0</v>
      </c>
    </row>
    <row r="3434" spans="2:8" x14ac:dyDescent="0.25">
      <c r="B3434" s="192">
        <f t="shared" si="274"/>
        <v>43243.958333325012</v>
      </c>
      <c r="C3434" s="16">
        <f t="shared" si="270"/>
        <v>5</v>
      </c>
      <c r="D3434" s="16">
        <f t="shared" si="271"/>
        <v>3</v>
      </c>
      <c r="E3434" s="16">
        <f t="shared" si="272"/>
        <v>1</v>
      </c>
      <c r="F3434" s="16">
        <f t="shared" si="273"/>
        <v>23</v>
      </c>
      <c r="G3434" s="195">
        <v>3432</v>
      </c>
      <c r="H3434" s="193">
        <v>0</v>
      </c>
    </row>
    <row r="3435" spans="2:8" x14ac:dyDescent="0.25">
      <c r="B3435" s="192">
        <f t="shared" si="274"/>
        <v>43243.999999991676</v>
      </c>
      <c r="C3435" s="16">
        <f t="shared" si="270"/>
        <v>5</v>
      </c>
      <c r="D3435" s="16">
        <f t="shared" si="271"/>
        <v>4</v>
      </c>
      <c r="E3435" s="16">
        <f t="shared" si="272"/>
        <v>1</v>
      </c>
      <c r="F3435" s="16">
        <f t="shared" si="273"/>
        <v>0</v>
      </c>
      <c r="G3435" s="195">
        <v>3433</v>
      </c>
      <c r="H3435" s="193">
        <v>0</v>
      </c>
    </row>
    <row r="3436" spans="2:8" x14ac:dyDescent="0.25">
      <c r="B3436" s="192">
        <f t="shared" si="274"/>
        <v>43244.041666658341</v>
      </c>
      <c r="C3436" s="16">
        <f t="shared" si="270"/>
        <v>5</v>
      </c>
      <c r="D3436" s="16">
        <f t="shared" si="271"/>
        <v>4</v>
      </c>
      <c r="E3436" s="16">
        <f t="shared" si="272"/>
        <v>1</v>
      </c>
      <c r="F3436" s="16">
        <f t="shared" si="273"/>
        <v>1</v>
      </c>
      <c r="G3436" s="195">
        <v>3434</v>
      </c>
      <c r="H3436" s="193">
        <v>0</v>
      </c>
    </row>
    <row r="3437" spans="2:8" x14ac:dyDescent="0.25">
      <c r="B3437" s="192">
        <f t="shared" si="274"/>
        <v>43244.083333325005</v>
      </c>
      <c r="C3437" s="16">
        <f t="shared" si="270"/>
        <v>5</v>
      </c>
      <c r="D3437" s="16">
        <f t="shared" si="271"/>
        <v>4</v>
      </c>
      <c r="E3437" s="16">
        <f t="shared" si="272"/>
        <v>1</v>
      </c>
      <c r="F3437" s="16">
        <f t="shared" si="273"/>
        <v>2</v>
      </c>
      <c r="G3437" s="195">
        <v>3435</v>
      </c>
      <c r="H3437" s="193">
        <v>0</v>
      </c>
    </row>
    <row r="3438" spans="2:8" x14ac:dyDescent="0.25">
      <c r="B3438" s="192">
        <f t="shared" si="274"/>
        <v>43244.124999991669</v>
      </c>
      <c r="C3438" s="16">
        <f t="shared" si="270"/>
        <v>5</v>
      </c>
      <c r="D3438" s="16">
        <f t="shared" si="271"/>
        <v>4</v>
      </c>
      <c r="E3438" s="16">
        <f t="shared" si="272"/>
        <v>1</v>
      </c>
      <c r="F3438" s="16">
        <f t="shared" si="273"/>
        <v>3</v>
      </c>
      <c r="G3438" s="195">
        <v>3436</v>
      </c>
      <c r="H3438" s="193">
        <v>0</v>
      </c>
    </row>
    <row r="3439" spans="2:8" x14ac:dyDescent="0.25">
      <c r="B3439" s="192">
        <f t="shared" si="274"/>
        <v>43244.166666658333</v>
      </c>
      <c r="C3439" s="16">
        <f t="shared" si="270"/>
        <v>5</v>
      </c>
      <c r="D3439" s="16">
        <f t="shared" si="271"/>
        <v>4</v>
      </c>
      <c r="E3439" s="16">
        <f t="shared" si="272"/>
        <v>1</v>
      </c>
      <c r="F3439" s="16">
        <f t="shared" si="273"/>
        <v>4</v>
      </c>
      <c r="G3439" s="195">
        <v>3437</v>
      </c>
      <c r="H3439" s="193">
        <v>2.8133120000000001E-3</v>
      </c>
    </row>
    <row r="3440" spans="2:8" x14ac:dyDescent="0.25">
      <c r="B3440" s="192">
        <f t="shared" si="274"/>
        <v>43244.208333324998</v>
      </c>
      <c r="C3440" s="16">
        <f t="shared" si="270"/>
        <v>5</v>
      </c>
      <c r="D3440" s="16">
        <f t="shared" si="271"/>
        <v>4</v>
      </c>
      <c r="E3440" s="16">
        <f t="shared" si="272"/>
        <v>1</v>
      </c>
      <c r="F3440" s="16">
        <f t="shared" si="273"/>
        <v>5</v>
      </c>
      <c r="G3440" s="195">
        <v>3438</v>
      </c>
      <c r="H3440" s="193">
        <v>4.1466516000000002E-2</v>
      </c>
    </row>
    <row r="3441" spans="2:8" x14ac:dyDescent="0.25">
      <c r="B3441" s="192">
        <f t="shared" si="274"/>
        <v>43244.249999991662</v>
      </c>
      <c r="C3441" s="16">
        <f t="shared" si="270"/>
        <v>5</v>
      </c>
      <c r="D3441" s="16">
        <f t="shared" si="271"/>
        <v>4</v>
      </c>
      <c r="E3441" s="16">
        <f t="shared" si="272"/>
        <v>1</v>
      </c>
      <c r="F3441" s="16">
        <f t="shared" si="273"/>
        <v>6</v>
      </c>
      <c r="G3441" s="195">
        <v>3439</v>
      </c>
      <c r="H3441" s="193">
        <v>0.11194398899999999</v>
      </c>
    </row>
    <row r="3442" spans="2:8" x14ac:dyDescent="0.25">
      <c r="B3442" s="192">
        <f t="shared" si="274"/>
        <v>43244.291666658326</v>
      </c>
      <c r="C3442" s="16">
        <f t="shared" si="270"/>
        <v>5</v>
      </c>
      <c r="D3442" s="16">
        <f t="shared" si="271"/>
        <v>4</v>
      </c>
      <c r="E3442" s="16">
        <f t="shared" si="272"/>
        <v>1</v>
      </c>
      <c r="F3442" s="16">
        <f t="shared" si="273"/>
        <v>7</v>
      </c>
      <c r="G3442" s="195">
        <v>3440</v>
      </c>
      <c r="H3442" s="193">
        <v>0.249566707</v>
      </c>
    </row>
    <row r="3443" spans="2:8" x14ac:dyDescent="0.25">
      <c r="B3443" s="192">
        <f t="shared" si="274"/>
        <v>43244.33333332499</v>
      </c>
      <c r="C3443" s="16">
        <f t="shared" si="270"/>
        <v>5</v>
      </c>
      <c r="D3443" s="16">
        <f t="shared" si="271"/>
        <v>4</v>
      </c>
      <c r="E3443" s="16">
        <f t="shared" si="272"/>
        <v>1</v>
      </c>
      <c r="F3443" s="16">
        <f t="shared" si="273"/>
        <v>8</v>
      </c>
      <c r="G3443" s="195">
        <v>3441</v>
      </c>
      <c r="H3443" s="193">
        <v>0.38145552599999999</v>
      </c>
    </row>
    <row r="3444" spans="2:8" x14ac:dyDescent="0.25">
      <c r="B3444" s="192">
        <f t="shared" si="274"/>
        <v>43244.374999991654</v>
      </c>
      <c r="C3444" s="16">
        <f t="shared" si="270"/>
        <v>5</v>
      </c>
      <c r="D3444" s="16">
        <f t="shared" si="271"/>
        <v>4</v>
      </c>
      <c r="E3444" s="16">
        <f t="shared" si="272"/>
        <v>1</v>
      </c>
      <c r="F3444" s="16">
        <f t="shared" si="273"/>
        <v>9</v>
      </c>
      <c r="G3444" s="195">
        <v>3442</v>
      </c>
      <c r="H3444" s="193">
        <v>0.45927379099999999</v>
      </c>
    </row>
    <row r="3445" spans="2:8" x14ac:dyDescent="0.25">
      <c r="B3445" s="192">
        <f t="shared" si="274"/>
        <v>43244.416666658319</v>
      </c>
      <c r="C3445" s="16">
        <f t="shared" si="270"/>
        <v>5</v>
      </c>
      <c r="D3445" s="16">
        <f t="shared" si="271"/>
        <v>4</v>
      </c>
      <c r="E3445" s="16">
        <f t="shared" si="272"/>
        <v>1</v>
      </c>
      <c r="F3445" s="16">
        <f t="shared" si="273"/>
        <v>10</v>
      </c>
      <c r="G3445" s="195">
        <v>3443</v>
      </c>
      <c r="H3445" s="193">
        <v>0.49879947400000002</v>
      </c>
    </row>
    <row r="3446" spans="2:8" x14ac:dyDescent="0.25">
      <c r="B3446" s="192">
        <f t="shared" si="274"/>
        <v>43244.458333324983</v>
      </c>
      <c r="C3446" s="16">
        <f t="shared" si="270"/>
        <v>5</v>
      </c>
      <c r="D3446" s="16">
        <f t="shared" si="271"/>
        <v>4</v>
      </c>
      <c r="E3446" s="16">
        <f t="shared" si="272"/>
        <v>1</v>
      </c>
      <c r="F3446" s="16">
        <f t="shared" si="273"/>
        <v>11</v>
      </c>
      <c r="G3446" s="195">
        <v>3444</v>
      </c>
      <c r="H3446" s="193">
        <v>0.50755553200000003</v>
      </c>
    </row>
    <row r="3447" spans="2:8" x14ac:dyDescent="0.25">
      <c r="B3447" s="192">
        <f t="shared" si="274"/>
        <v>43244.499999991647</v>
      </c>
      <c r="C3447" s="16">
        <f t="shared" si="270"/>
        <v>5</v>
      </c>
      <c r="D3447" s="16">
        <f t="shared" si="271"/>
        <v>4</v>
      </c>
      <c r="E3447" s="16">
        <f t="shared" si="272"/>
        <v>1</v>
      </c>
      <c r="F3447" s="16">
        <f t="shared" si="273"/>
        <v>12</v>
      </c>
      <c r="G3447" s="195">
        <v>3445</v>
      </c>
      <c r="H3447" s="193">
        <v>0.51078365000000003</v>
      </c>
    </row>
    <row r="3448" spans="2:8" x14ac:dyDescent="0.25">
      <c r="B3448" s="192">
        <f t="shared" si="274"/>
        <v>43244.541666658311</v>
      </c>
      <c r="C3448" s="16">
        <f t="shared" si="270"/>
        <v>5</v>
      </c>
      <c r="D3448" s="16">
        <f t="shared" si="271"/>
        <v>4</v>
      </c>
      <c r="E3448" s="16">
        <f t="shared" si="272"/>
        <v>1</v>
      </c>
      <c r="F3448" s="16">
        <f t="shared" si="273"/>
        <v>13</v>
      </c>
      <c r="G3448" s="195">
        <v>3446</v>
      </c>
      <c r="H3448" s="193">
        <v>0.51430340799999996</v>
      </c>
    </row>
    <row r="3449" spans="2:8" x14ac:dyDescent="0.25">
      <c r="B3449" s="192">
        <f t="shared" si="274"/>
        <v>43244.583333324976</v>
      </c>
      <c r="C3449" s="16">
        <f t="shared" si="270"/>
        <v>5</v>
      </c>
      <c r="D3449" s="16">
        <f t="shared" si="271"/>
        <v>4</v>
      </c>
      <c r="E3449" s="16">
        <f t="shared" si="272"/>
        <v>1</v>
      </c>
      <c r="F3449" s="16">
        <f t="shared" si="273"/>
        <v>14</v>
      </c>
      <c r="G3449" s="195">
        <v>3447</v>
      </c>
      <c r="H3449" s="193">
        <v>0.46128075800000001</v>
      </c>
    </row>
    <row r="3450" spans="2:8" x14ac:dyDescent="0.25">
      <c r="B3450" s="192">
        <f t="shared" si="274"/>
        <v>43244.62499999164</v>
      </c>
      <c r="C3450" s="16">
        <f t="shared" si="270"/>
        <v>5</v>
      </c>
      <c r="D3450" s="16">
        <f t="shared" si="271"/>
        <v>4</v>
      </c>
      <c r="E3450" s="16">
        <f t="shared" si="272"/>
        <v>1</v>
      </c>
      <c r="F3450" s="16">
        <f t="shared" si="273"/>
        <v>15</v>
      </c>
      <c r="G3450" s="195">
        <v>3448</v>
      </c>
      <c r="H3450" s="193">
        <v>0.37784657399999999</v>
      </c>
    </row>
    <row r="3451" spans="2:8" x14ac:dyDescent="0.25">
      <c r="B3451" s="192">
        <f t="shared" si="274"/>
        <v>43244.666666658304</v>
      </c>
      <c r="C3451" s="16">
        <f t="shared" si="270"/>
        <v>5</v>
      </c>
      <c r="D3451" s="16">
        <f t="shared" si="271"/>
        <v>4</v>
      </c>
      <c r="E3451" s="16">
        <f t="shared" si="272"/>
        <v>1</v>
      </c>
      <c r="F3451" s="16">
        <f t="shared" si="273"/>
        <v>16</v>
      </c>
      <c r="G3451" s="195">
        <v>3449</v>
      </c>
      <c r="H3451" s="193">
        <v>0.30052077900000002</v>
      </c>
    </row>
    <row r="3452" spans="2:8" x14ac:dyDescent="0.25">
      <c r="B3452" s="192">
        <f t="shared" si="274"/>
        <v>43244.708333324968</v>
      </c>
      <c r="C3452" s="16">
        <f t="shared" si="270"/>
        <v>5</v>
      </c>
      <c r="D3452" s="16">
        <f t="shared" si="271"/>
        <v>4</v>
      </c>
      <c r="E3452" s="16">
        <f t="shared" si="272"/>
        <v>1</v>
      </c>
      <c r="F3452" s="16">
        <f t="shared" si="273"/>
        <v>17</v>
      </c>
      <c r="G3452" s="195">
        <v>3450</v>
      </c>
      <c r="H3452" s="193">
        <v>0.17569869699999999</v>
      </c>
    </row>
    <row r="3453" spans="2:8" x14ac:dyDescent="0.25">
      <c r="B3453" s="192">
        <f t="shared" si="274"/>
        <v>43244.749999991633</v>
      </c>
      <c r="C3453" s="16">
        <f t="shared" si="270"/>
        <v>5</v>
      </c>
      <c r="D3453" s="16">
        <f t="shared" si="271"/>
        <v>4</v>
      </c>
      <c r="E3453" s="16">
        <f t="shared" si="272"/>
        <v>1</v>
      </c>
      <c r="F3453" s="16">
        <f t="shared" si="273"/>
        <v>18</v>
      </c>
      <c r="G3453" s="195">
        <v>3451</v>
      </c>
      <c r="H3453" s="193">
        <v>8.463474E-2</v>
      </c>
    </row>
    <row r="3454" spans="2:8" x14ac:dyDescent="0.25">
      <c r="B3454" s="192">
        <f t="shared" si="274"/>
        <v>43244.791666658297</v>
      </c>
      <c r="C3454" s="16">
        <f t="shared" si="270"/>
        <v>5</v>
      </c>
      <c r="D3454" s="16">
        <f t="shared" si="271"/>
        <v>4</v>
      </c>
      <c r="E3454" s="16">
        <f t="shared" si="272"/>
        <v>1</v>
      </c>
      <c r="F3454" s="16">
        <f t="shared" si="273"/>
        <v>19</v>
      </c>
      <c r="G3454" s="195">
        <v>3452</v>
      </c>
      <c r="H3454" s="193">
        <v>2.2293741999999998E-2</v>
      </c>
    </row>
    <row r="3455" spans="2:8" x14ac:dyDescent="0.25">
      <c r="B3455" s="192">
        <f t="shared" si="274"/>
        <v>43244.833333324961</v>
      </c>
      <c r="C3455" s="16">
        <f t="shared" si="270"/>
        <v>5</v>
      </c>
      <c r="D3455" s="16">
        <f t="shared" si="271"/>
        <v>4</v>
      </c>
      <c r="E3455" s="16">
        <f t="shared" si="272"/>
        <v>1</v>
      </c>
      <c r="F3455" s="16">
        <f t="shared" si="273"/>
        <v>20</v>
      </c>
      <c r="G3455" s="195">
        <v>3453</v>
      </c>
      <c r="H3455" s="193">
        <v>0</v>
      </c>
    </row>
    <row r="3456" spans="2:8" x14ac:dyDescent="0.25">
      <c r="B3456" s="192">
        <f t="shared" si="274"/>
        <v>43244.874999991625</v>
      </c>
      <c r="C3456" s="16">
        <f t="shared" si="270"/>
        <v>5</v>
      </c>
      <c r="D3456" s="16">
        <f t="shared" si="271"/>
        <v>4</v>
      </c>
      <c r="E3456" s="16">
        <f t="shared" si="272"/>
        <v>1</v>
      </c>
      <c r="F3456" s="16">
        <f t="shared" si="273"/>
        <v>21</v>
      </c>
      <c r="G3456" s="195">
        <v>3454</v>
      </c>
      <c r="H3456" s="193">
        <v>0</v>
      </c>
    </row>
    <row r="3457" spans="2:8" x14ac:dyDescent="0.25">
      <c r="B3457" s="192">
        <f t="shared" si="274"/>
        <v>43244.91666665829</v>
      </c>
      <c r="C3457" s="16">
        <f t="shared" si="270"/>
        <v>5</v>
      </c>
      <c r="D3457" s="16">
        <f t="shared" si="271"/>
        <v>4</v>
      </c>
      <c r="E3457" s="16">
        <f t="shared" si="272"/>
        <v>1</v>
      </c>
      <c r="F3457" s="16">
        <f t="shared" si="273"/>
        <v>22</v>
      </c>
      <c r="G3457" s="195">
        <v>3455</v>
      </c>
      <c r="H3457" s="193">
        <v>0</v>
      </c>
    </row>
    <row r="3458" spans="2:8" x14ac:dyDescent="0.25">
      <c r="B3458" s="192">
        <f t="shared" si="274"/>
        <v>43244.958333324954</v>
      </c>
      <c r="C3458" s="16">
        <f t="shared" si="270"/>
        <v>5</v>
      </c>
      <c r="D3458" s="16">
        <f t="shared" si="271"/>
        <v>4</v>
      </c>
      <c r="E3458" s="16">
        <f t="shared" si="272"/>
        <v>1</v>
      </c>
      <c r="F3458" s="16">
        <f t="shared" si="273"/>
        <v>23</v>
      </c>
      <c r="G3458" s="195">
        <v>3456</v>
      </c>
      <c r="H3458" s="193">
        <v>0</v>
      </c>
    </row>
    <row r="3459" spans="2:8" x14ac:dyDescent="0.25">
      <c r="B3459" s="192">
        <f t="shared" si="274"/>
        <v>43244.999999991618</v>
      </c>
      <c r="C3459" s="16">
        <f t="shared" si="270"/>
        <v>5</v>
      </c>
      <c r="D3459" s="16">
        <f t="shared" si="271"/>
        <v>5</v>
      </c>
      <c r="E3459" s="16">
        <f t="shared" si="272"/>
        <v>1</v>
      </c>
      <c r="F3459" s="16">
        <f t="shared" si="273"/>
        <v>0</v>
      </c>
      <c r="G3459" s="195">
        <v>3457</v>
      </c>
      <c r="H3459" s="193">
        <v>0</v>
      </c>
    </row>
    <row r="3460" spans="2:8" x14ac:dyDescent="0.25">
      <c r="B3460" s="192">
        <f t="shared" si="274"/>
        <v>43245.041666658282</v>
      </c>
      <c r="C3460" s="16">
        <f t="shared" ref="C3460:C3523" si="275">MONTH(B3460)</f>
        <v>5</v>
      </c>
      <c r="D3460" s="16">
        <f t="shared" ref="D3460:D3523" si="276">WEEKDAY(B3460,2)</f>
        <v>5</v>
      </c>
      <c r="E3460" s="16">
        <f t="shared" ref="E3460:E3523" si="277">IF(D3460&lt;6,1,2)</f>
        <v>1</v>
      </c>
      <c r="F3460" s="16">
        <f t="shared" ref="F3460:F3523" si="278">HOUR(B3460)</f>
        <v>1</v>
      </c>
      <c r="G3460" s="195">
        <v>3458</v>
      </c>
      <c r="H3460" s="193">
        <v>0</v>
      </c>
    </row>
    <row r="3461" spans="2:8" x14ac:dyDescent="0.25">
      <c r="B3461" s="192">
        <f t="shared" ref="B3461:B3524" si="279">B3460+1/24</f>
        <v>43245.083333324947</v>
      </c>
      <c r="C3461" s="16">
        <f t="shared" si="275"/>
        <v>5</v>
      </c>
      <c r="D3461" s="16">
        <f t="shared" si="276"/>
        <v>5</v>
      </c>
      <c r="E3461" s="16">
        <f t="shared" si="277"/>
        <v>1</v>
      </c>
      <c r="F3461" s="16">
        <f t="shared" si="278"/>
        <v>2</v>
      </c>
      <c r="G3461" s="195">
        <v>3459</v>
      </c>
      <c r="H3461" s="193">
        <v>0</v>
      </c>
    </row>
    <row r="3462" spans="2:8" x14ac:dyDescent="0.25">
      <c r="B3462" s="192">
        <f t="shared" si="279"/>
        <v>43245.124999991611</v>
      </c>
      <c r="C3462" s="16">
        <f t="shared" si="275"/>
        <v>5</v>
      </c>
      <c r="D3462" s="16">
        <f t="shared" si="276"/>
        <v>5</v>
      </c>
      <c r="E3462" s="16">
        <f t="shared" si="277"/>
        <v>1</v>
      </c>
      <c r="F3462" s="16">
        <f t="shared" si="278"/>
        <v>3</v>
      </c>
      <c r="G3462" s="195">
        <v>3460</v>
      </c>
      <c r="H3462" s="193">
        <v>0</v>
      </c>
    </row>
    <row r="3463" spans="2:8" x14ac:dyDescent="0.25">
      <c r="B3463" s="192">
        <f t="shared" si="279"/>
        <v>43245.166666658275</v>
      </c>
      <c r="C3463" s="16">
        <f t="shared" si="275"/>
        <v>5</v>
      </c>
      <c r="D3463" s="16">
        <f t="shared" si="276"/>
        <v>5</v>
      </c>
      <c r="E3463" s="16">
        <f t="shared" si="277"/>
        <v>1</v>
      </c>
      <c r="F3463" s="16">
        <f t="shared" si="278"/>
        <v>4</v>
      </c>
      <c r="G3463" s="195">
        <v>3461</v>
      </c>
      <c r="H3463" s="193">
        <v>3.633449E-3</v>
      </c>
    </row>
    <row r="3464" spans="2:8" x14ac:dyDescent="0.25">
      <c r="B3464" s="192">
        <f t="shared" si="279"/>
        <v>43245.208333324939</v>
      </c>
      <c r="C3464" s="16">
        <f t="shared" si="275"/>
        <v>5</v>
      </c>
      <c r="D3464" s="16">
        <f t="shared" si="276"/>
        <v>5</v>
      </c>
      <c r="E3464" s="16">
        <f t="shared" si="277"/>
        <v>1</v>
      </c>
      <c r="F3464" s="16">
        <f t="shared" si="278"/>
        <v>5</v>
      </c>
      <c r="G3464" s="195">
        <v>3462</v>
      </c>
      <c r="H3464" s="193">
        <v>4.3895761999999998E-2</v>
      </c>
    </row>
    <row r="3465" spans="2:8" x14ac:dyDescent="0.25">
      <c r="B3465" s="192">
        <f t="shared" si="279"/>
        <v>43245.249999991604</v>
      </c>
      <c r="C3465" s="16">
        <f t="shared" si="275"/>
        <v>5</v>
      </c>
      <c r="D3465" s="16">
        <f t="shared" si="276"/>
        <v>5</v>
      </c>
      <c r="E3465" s="16">
        <f t="shared" si="277"/>
        <v>1</v>
      </c>
      <c r="F3465" s="16">
        <f t="shared" si="278"/>
        <v>6</v>
      </c>
      <c r="G3465" s="195">
        <v>3463</v>
      </c>
      <c r="H3465" s="193">
        <v>0.113645438</v>
      </c>
    </row>
    <row r="3466" spans="2:8" x14ac:dyDescent="0.25">
      <c r="B3466" s="192">
        <f t="shared" si="279"/>
        <v>43245.291666658268</v>
      </c>
      <c r="C3466" s="16">
        <f t="shared" si="275"/>
        <v>5</v>
      </c>
      <c r="D3466" s="16">
        <f t="shared" si="276"/>
        <v>5</v>
      </c>
      <c r="E3466" s="16">
        <f t="shared" si="277"/>
        <v>1</v>
      </c>
      <c r="F3466" s="16">
        <f t="shared" si="278"/>
        <v>7</v>
      </c>
      <c r="G3466" s="195">
        <v>3464</v>
      </c>
      <c r="H3466" s="193">
        <v>0.26131096599999998</v>
      </c>
    </row>
    <row r="3467" spans="2:8" x14ac:dyDescent="0.25">
      <c r="B3467" s="192">
        <f t="shared" si="279"/>
        <v>43245.333333324932</v>
      </c>
      <c r="C3467" s="16">
        <f t="shared" si="275"/>
        <v>5</v>
      </c>
      <c r="D3467" s="16">
        <f t="shared" si="276"/>
        <v>5</v>
      </c>
      <c r="E3467" s="16">
        <f t="shared" si="277"/>
        <v>1</v>
      </c>
      <c r="F3467" s="16">
        <f t="shared" si="278"/>
        <v>8</v>
      </c>
      <c r="G3467" s="195">
        <v>3465</v>
      </c>
      <c r="H3467" s="193">
        <v>0.39557373000000001</v>
      </c>
    </row>
    <row r="3468" spans="2:8" x14ac:dyDescent="0.25">
      <c r="B3468" s="192">
        <f t="shared" si="279"/>
        <v>43245.374999991596</v>
      </c>
      <c r="C3468" s="16">
        <f t="shared" si="275"/>
        <v>5</v>
      </c>
      <c r="D3468" s="16">
        <f t="shared" si="276"/>
        <v>5</v>
      </c>
      <c r="E3468" s="16">
        <f t="shared" si="277"/>
        <v>1</v>
      </c>
      <c r="F3468" s="16">
        <f t="shared" si="278"/>
        <v>9</v>
      </c>
      <c r="G3468" s="195">
        <v>3466</v>
      </c>
      <c r="H3468" s="193">
        <v>0.51400323299999995</v>
      </c>
    </row>
    <row r="3469" spans="2:8" x14ac:dyDescent="0.25">
      <c r="B3469" s="192">
        <f t="shared" si="279"/>
        <v>43245.416666658261</v>
      </c>
      <c r="C3469" s="16">
        <f t="shared" si="275"/>
        <v>5</v>
      </c>
      <c r="D3469" s="16">
        <f t="shared" si="276"/>
        <v>5</v>
      </c>
      <c r="E3469" s="16">
        <f t="shared" si="277"/>
        <v>1</v>
      </c>
      <c r="F3469" s="16">
        <f t="shared" si="278"/>
        <v>10</v>
      </c>
      <c r="G3469" s="195">
        <v>3467</v>
      </c>
      <c r="H3469" s="193">
        <v>0.59098763600000004</v>
      </c>
    </row>
    <row r="3470" spans="2:8" x14ac:dyDescent="0.25">
      <c r="B3470" s="192">
        <f t="shared" si="279"/>
        <v>43245.458333324925</v>
      </c>
      <c r="C3470" s="16">
        <f t="shared" si="275"/>
        <v>5</v>
      </c>
      <c r="D3470" s="16">
        <f t="shared" si="276"/>
        <v>5</v>
      </c>
      <c r="E3470" s="16">
        <f t="shared" si="277"/>
        <v>1</v>
      </c>
      <c r="F3470" s="16">
        <f t="shared" si="278"/>
        <v>11</v>
      </c>
      <c r="G3470" s="195">
        <v>3468</v>
      </c>
      <c r="H3470" s="193">
        <v>0.58307293500000001</v>
      </c>
    </row>
    <row r="3471" spans="2:8" x14ac:dyDescent="0.25">
      <c r="B3471" s="192">
        <f t="shared" si="279"/>
        <v>43245.499999991589</v>
      </c>
      <c r="C3471" s="16">
        <f t="shared" si="275"/>
        <v>5</v>
      </c>
      <c r="D3471" s="16">
        <f t="shared" si="276"/>
        <v>5</v>
      </c>
      <c r="E3471" s="16">
        <f t="shared" si="277"/>
        <v>1</v>
      </c>
      <c r="F3471" s="16">
        <f t="shared" si="278"/>
        <v>12</v>
      </c>
      <c r="G3471" s="195">
        <v>3469</v>
      </c>
      <c r="H3471" s="193">
        <v>0.588347073</v>
      </c>
    </row>
    <row r="3472" spans="2:8" x14ac:dyDescent="0.25">
      <c r="B3472" s="192">
        <f t="shared" si="279"/>
        <v>43245.541666658253</v>
      </c>
      <c r="C3472" s="16">
        <f t="shared" si="275"/>
        <v>5</v>
      </c>
      <c r="D3472" s="16">
        <f t="shared" si="276"/>
        <v>5</v>
      </c>
      <c r="E3472" s="16">
        <f t="shared" si="277"/>
        <v>1</v>
      </c>
      <c r="F3472" s="16">
        <f t="shared" si="278"/>
        <v>13</v>
      </c>
      <c r="G3472" s="195">
        <v>3470</v>
      </c>
      <c r="H3472" s="193">
        <v>0.56542711800000001</v>
      </c>
    </row>
    <row r="3473" spans="2:8" x14ac:dyDescent="0.25">
      <c r="B3473" s="192">
        <f t="shared" si="279"/>
        <v>43245.583333324917</v>
      </c>
      <c r="C3473" s="16">
        <f t="shared" si="275"/>
        <v>5</v>
      </c>
      <c r="D3473" s="16">
        <f t="shared" si="276"/>
        <v>5</v>
      </c>
      <c r="E3473" s="16">
        <f t="shared" si="277"/>
        <v>1</v>
      </c>
      <c r="F3473" s="16">
        <f t="shared" si="278"/>
        <v>14</v>
      </c>
      <c r="G3473" s="195">
        <v>3471</v>
      </c>
      <c r="H3473" s="193">
        <v>0.51271546899999998</v>
      </c>
    </row>
    <row r="3474" spans="2:8" x14ac:dyDescent="0.25">
      <c r="B3474" s="192">
        <f t="shared" si="279"/>
        <v>43245.624999991582</v>
      </c>
      <c r="C3474" s="16">
        <f t="shared" si="275"/>
        <v>5</v>
      </c>
      <c r="D3474" s="16">
        <f t="shared" si="276"/>
        <v>5</v>
      </c>
      <c r="E3474" s="16">
        <f t="shared" si="277"/>
        <v>1</v>
      </c>
      <c r="F3474" s="16">
        <f t="shared" si="278"/>
        <v>15</v>
      </c>
      <c r="G3474" s="195">
        <v>3472</v>
      </c>
      <c r="H3474" s="193">
        <v>0.43229818199999998</v>
      </c>
    </row>
    <row r="3475" spans="2:8" x14ac:dyDescent="0.25">
      <c r="B3475" s="192">
        <f t="shared" si="279"/>
        <v>43245.666666658246</v>
      </c>
      <c r="C3475" s="16">
        <f t="shared" si="275"/>
        <v>5</v>
      </c>
      <c r="D3475" s="16">
        <f t="shared" si="276"/>
        <v>5</v>
      </c>
      <c r="E3475" s="16">
        <f t="shared" si="277"/>
        <v>1</v>
      </c>
      <c r="F3475" s="16">
        <f t="shared" si="278"/>
        <v>16</v>
      </c>
      <c r="G3475" s="195">
        <v>3473</v>
      </c>
      <c r="H3475" s="193">
        <v>0.34864084899999997</v>
      </c>
    </row>
    <row r="3476" spans="2:8" x14ac:dyDescent="0.25">
      <c r="B3476" s="192">
        <f t="shared" si="279"/>
        <v>43245.70833332491</v>
      </c>
      <c r="C3476" s="16">
        <f t="shared" si="275"/>
        <v>5</v>
      </c>
      <c r="D3476" s="16">
        <f t="shared" si="276"/>
        <v>5</v>
      </c>
      <c r="E3476" s="16">
        <f t="shared" si="277"/>
        <v>1</v>
      </c>
      <c r="F3476" s="16">
        <f t="shared" si="278"/>
        <v>17</v>
      </c>
      <c r="G3476" s="195">
        <v>3474</v>
      </c>
      <c r="H3476" s="193">
        <v>0.207714395</v>
      </c>
    </row>
    <row r="3477" spans="2:8" x14ac:dyDescent="0.25">
      <c r="B3477" s="192">
        <f t="shared" si="279"/>
        <v>43245.749999991574</v>
      </c>
      <c r="C3477" s="16">
        <f t="shared" si="275"/>
        <v>5</v>
      </c>
      <c r="D3477" s="16">
        <f t="shared" si="276"/>
        <v>5</v>
      </c>
      <c r="E3477" s="16">
        <f t="shared" si="277"/>
        <v>1</v>
      </c>
      <c r="F3477" s="16">
        <f t="shared" si="278"/>
        <v>18</v>
      </c>
      <c r="G3477" s="195">
        <v>3475</v>
      </c>
      <c r="H3477" s="193">
        <v>8.8819138000000006E-2</v>
      </c>
    </row>
    <row r="3478" spans="2:8" x14ac:dyDescent="0.25">
      <c r="B3478" s="192">
        <f t="shared" si="279"/>
        <v>43245.791666658239</v>
      </c>
      <c r="C3478" s="16">
        <f t="shared" si="275"/>
        <v>5</v>
      </c>
      <c r="D3478" s="16">
        <f t="shared" si="276"/>
        <v>5</v>
      </c>
      <c r="E3478" s="16">
        <f t="shared" si="277"/>
        <v>1</v>
      </c>
      <c r="F3478" s="16">
        <f t="shared" si="278"/>
        <v>19</v>
      </c>
      <c r="G3478" s="195">
        <v>3476</v>
      </c>
      <c r="H3478" s="193">
        <v>2.6470013000000001E-2</v>
      </c>
    </row>
    <row r="3479" spans="2:8" x14ac:dyDescent="0.25">
      <c r="B3479" s="192">
        <f t="shared" si="279"/>
        <v>43245.833333324903</v>
      </c>
      <c r="C3479" s="16">
        <f t="shared" si="275"/>
        <v>5</v>
      </c>
      <c r="D3479" s="16">
        <f t="shared" si="276"/>
        <v>5</v>
      </c>
      <c r="E3479" s="16">
        <f t="shared" si="277"/>
        <v>1</v>
      </c>
      <c r="F3479" s="16">
        <f t="shared" si="278"/>
        <v>20</v>
      </c>
      <c r="G3479" s="195">
        <v>3477</v>
      </c>
      <c r="H3479" s="193">
        <v>0</v>
      </c>
    </row>
    <row r="3480" spans="2:8" x14ac:dyDescent="0.25">
      <c r="B3480" s="192">
        <f t="shared" si="279"/>
        <v>43245.874999991567</v>
      </c>
      <c r="C3480" s="16">
        <f t="shared" si="275"/>
        <v>5</v>
      </c>
      <c r="D3480" s="16">
        <f t="shared" si="276"/>
        <v>5</v>
      </c>
      <c r="E3480" s="16">
        <f t="shared" si="277"/>
        <v>1</v>
      </c>
      <c r="F3480" s="16">
        <f t="shared" si="278"/>
        <v>21</v>
      </c>
      <c r="G3480" s="195">
        <v>3478</v>
      </c>
      <c r="H3480" s="193">
        <v>0</v>
      </c>
    </row>
    <row r="3481" spans="2:8" x14ac:dyDescent="0.25">
      <c r="B3481" s="192">
        <f t="shared" si="279"/>
        <v>43245.916666658231</v>
      </c>
      <c r="C3481" s="16">
        <f t="shared" si="275"/>
        <v>5</v>
      </c>
      <c r="D3481" s="16">
        <f t="shared" si="276"/>
        <v>5</v>
      </c>
      <c r="E3481" s="16">
        <f t="shared" si="277"/>
        <v>1</v>
      </c>
      <c r="F3481" s="16">
        <f t="shared" si="278"/>
        <v>22</v>
      </c>
      <c r="G3481" s="195">
        <v>3479</v>
      </c>
      <c r="H3481" s="193">
        <v>0</v>
      </c>
    </row>
    <row r="3482" spans="2:8" x14ac:dyDescent="0.25">
      <c r="B3482" s="192">
        <f t="shared" si="279"/>
        <v>43245.958333324896</v>
      </c>
      <c r="C3482" s="16">
        <f t="shared" si="275"/>
        <v>5</v>
      </c>
      <c r="D3482" s="16">
        <f t="shared" si="276"/>
        <v>5</v>
      </c>
      <c r="E3482" s="16">
        <f t="shared" si="277"/>
        <v>1</v>
      </c>
      <c r="F3482" s="16">
        <f t="shared" si="278"/>
        <v>23</v>
      </c>
      <c r="G3482" s="195">
        <v>3480</v>
      </c>
      <c r="H3482" s="193">
        <v>0</v>
      </c>
    </row>
    <row r="3483" spans="2:8" x14ac:dyDescent="0.25">
      <c r="B3483" s="192">
        <f t="shared" si="279"/>
        <v>43245.99999999156</v>
      </c>
      <c r="C3483" s="16">
        <f t="shared" si="275"/>
        <v>5</v>
      </c>
      <c r="D3483" s="16">
        <f t="shared" si="276"/>
        <v>6</v>
      </c>
      <c r="E3483" s="16">
        <f t="shared" si="277"/>
        <v>2</v>
      </c>
      <c r="F3483" s="16">
        <f t="shared" si="278"/>
        <v>0</v>
      </c>
      <c r="G3483" s="195">
        <v>3481</v>
      </c>
      <c r="H3483" s="193">
        <v>0</v>
      </c>
    </row>
    <row r="3484" spans="2:8" x14ac:dyDescent="0.25">
      <c r="B3484" s="192">
        <f t="shared" si="279"/>
        <v>43246.041666658224</v>
      </c>
      <c r="C3484" s="16">
        <f t="shared" si="275"/>
        <v>5</v>
      </c>
      <c r="D3484" s="16">
        <f t="shared" si="276"/>
        <v>6</v>
      </c>
      <c r="E3484" s="16">
        <f t="shared" si="277"/>
        <v>2</v>
      </c>
      <c r="F3484" s="16">
        <f t="shared" si="278"/>
        <v>1</v>
      </c>
      <c r="G3484" s="195">
        <v>3482</v>
      </c>
      <c r="H3484" s="193">
        <v>0</v>
      </c>
    </row>
    <row r="3485" spans="2:8" x14ac:dyDescent="0.25">
      <c r="B3485" s="192">
        <f t="shared" si="279"/>
        <v>43246.083333324888</v>
      </c>
      <c r="C3485" s="16">
        <f t="shared" si="275"/>
        <v>5</v>
      </c>
      <c r="D3485" s="16">
        <f t="shared" si="276"/>
        <v>6</v>
      </c>
      <c r="E3485" s="16">
        <f t="shared" si="277"/>
        <v>2</v>
      </c>
      <c r="F3485" s="16">
        <f t="shared" si="278"/>
        <v>2</v>
      </c>
      <c r="G3485" s="195">
        <v>3483</v>
      </c>
      <c r="H3485" s="193">
        <v>0</v>
      </c>
    </row>
    <row r="3486" spans="2:8" x14ac:dyDescent="0.25">
      <c r="B3486" s="192">
        <f t="shared" si="279"/>
        <v>43246.124999991553</v>
      </c>
      <c r="C3486" s="16">
        <f t="shared" si="275"/>
        <v>5</v>
      </c>
      <c r="D3486" s="16">
        <f t="shared" si="276"/>
        <v>6</v>
      </c>
      <c r="E3486" s="16">
        <f t="shared" si="277"/>
        <v>2</v>
      </c>
      <c r="F3486" s="16">
        <f t="shared" si="278"/>
        <v>3</v>
      </c>
      <c r="G3486" s="195">
        <v>3484</v>
      </c>
      <c r="H3486" s="193">
        <v>0</v>
      </c>
    </row>
    <row r="3487" spans="2:8" x14ac:dyDescent="0.25">
      <c r="B3487" s="192">
        <f t="shared" si="279"/>
        <v>43246.166666658217</v>
      </c>
      <c r="C3487" s="16">
        <f t="shared" si="275"/>
        <v>5</v>
      </c>
      <c r="D3487" s="16">
        <f t="shared" si="276"/>
        <v>6</v>
      </c>
      <c r="E3487" s="16">
        <f t="shared" si="277"/>
        <v>2</v>
      </c>
      <c r="F3487" s="16">
        <f t="shared" si="278"/>
        <v>4</v>
      </c>
      <c r="G3487" s="195">
        <v>3485</v>
      </c>
      <c r="H3487" s="193">
        <v>3.3355479999999998E-3</v>
      </c>
    </row>
    <row r="3488" spans="2:8" x14ac:dyDescent="0.25">
      <c r="B3488" s="192">
        <f t="shared" si="279"/>
        <v>43246.208333324881</v>
      </c>
      <c r="C3488" s="16">
        <f t="shared" si="275"/>
        <v>5</v>
      </c>
      <c r="D3488" s="16">
        <f t="shared" si="276"/>
        <v>6</v>
      </c>
      <c r="E3488" s="16">
        <f t="shared" si="277"/>
        <v>2</v>
      </c>
      <c r="F3488" s="16">
        <f t="shared" si="278"/>
        <v>5</v>
      </c>
      <c r="G3488" s="195">
        <v>3486</v>
      </c>
      <c r="H3488" s="193">
        <v>4.6220348000000001E-2</v>
      </c>
    </row>
    <row r="3489" spans="2:8" x14ac:dyDescent="0.25">
      <c r="B3489" s="192">
        <f t="shared" si="279"/>
        <v>43246.249999991545</v>
      </c>
      <c r="C3489" s="16">
        <f t="shared" si="275"/>
        <v>5</v>
      </c>
      <c r="D3489" s="16">
        <f t="shared" si="276"/>
        <v>6</v>
      </c>
      <c r="E3489" s="16">
        <f t="shared" si="277"/>
        <v>2</v>
      </c>
      <c r="F3489" s="16">
        <f t="shared" si="278"/>
        <v>6</v>
      </c>
      <c r="G3489" s="195">
        <v>3487</v>
      </c>
      <c r="H3489" s="193">
        <v>0.120675324</v>
      </c>
    </row>
    <row r="3490" spans="2:8" x14ac:dyDescent="0.25">
      <c r="B3490" s="192">
        <f t="shared" si="279"/>
        <v>43246.29166665821</v>
      </c>
      <c r="C3490" s="16">
        <f t="shared" si="275"/>
        <v>5</v>
      </c>
      <c r="D3490" s="16">
        <f t="shared" si="276"/>
        <v>6</v>
      </c>
      <c r="E3490" s="16">
        <f t="shared" si="277"/>
        <v>2</v>
      </c>
      <c r="F3490" s="16">
        <f t="shared" si="278"/>
        <v>7</v>
      </c>
      <c r="G3490" s="195">
        <v>3488</v>
      </c>
      <c r="H3490" s="193">
        <v>0.26715751500000001</v>
      </c>
    </row>
    <row r="3491" spans="2:8" x14ac:dyDescent="0.25">
      <c r="B3491" s="192">
        <f t="shared" si="279"/>
        <v>43246.333333324874</v>
      </c>
      <c r="C3491" s="16">
        <f t="shared" si="275"/>
        <v>5</v>
      </c>
      <c r="D3491" s="16">
        <f t="shared" si="276"/>
        <v>6</v>
      </c>
      <c r="E3491" s="16">
        <f t="shared" si="277"/>
        <v>2</v>
      </c>
      <c r="F3491" s="16">
        <f t="shared" si="278"/>
        <v>8</v>
      </c>
      <c r="G3491" s="195">
        <v>3489</v>
      </c>
      <c r="H3491" s="193">
        <v>0.417653787</v>
      </c>
    </row>
    <row r="3492" spans="2:8" x14ac:dyDescent="0.25">
      <c r="B3492" s="192">
        <f t="shared" si="279"/>
        <v>43246.374999991538</v>
      </c>
      <c r="C3492" s="16">
        <f t="shared" si="275"/>
        <v>5</v>
      </c>
      <c r="D3492" s="16">
        <f t="shared" si="276"/>
        <v>6</v>
      </c>
      <c r="E3492" s="16">
        <f t="shared" si="277"/>
        <v>2</v>
      </c>
      <c r="F3492" s="16">
        <f t="shared" si="278"/>
        <v>9</v>
      </c>
      <c r="G3492" s="195">
        <v>3490</v>
      </c>
      <c r="H3492" s="193">
        <v>0.53349307499999998</v>
      </c>
    </row>
    <row r="3493" spans="2:8" x14ac:dyDescent="0.25">
      <c r="B3493" s="192">
        <f t="shared" si="279"/>
        <v>43246.416666658202</v>
      </c>
      <c r="C3493" s="16">
        <f t="shared" si="275"/>
        <v>5</v>
      </c>
      <c r="D3493" s="16">
        <f t="shared" si="276"/>
        <v>6</v>
      </c>
      <c r="E3493" s="16">
        <f t="shared" si="277"/>
        <v>2</v>
      </c>
      <c r="F3493" s="16">
        <f t="shared" si="278"/>
        <v>10</v>
      </c>
      <c r="G3493" s="195">
        <v>3491</v>
      </c>
      <c r="H3493" s="193">
        <v>0.58710998400000003</v>
      </c>
    </row>
    <row r="3494" spans="2:8" x14ac:dyDescent="0.25">
      <c r="B3494" s="192">
        <f t="shared" si="279"/>
        <v>43246.458333324867</v>
      </c>
      <c r="C3494" s="16">
        <f t="shared" si="275"/>
        <v>5</v>
      </c>
      <c r="D3494" s="16">
        <f t="shared" si="276"/>
        <v>6</v>
      </c>
      <c r="E3494" s="16">
        <f t="shared" si="277"/>
        <v>2</v>
      </c>
      <c r="F3494" s="16">
        <f t="shared" si="278"/>
        <v>11</v>
      </c>
      <c r="G3494" s="195">
        <v>3492</v>
      </c>
      <c r="H3494" s="193">
        <v>0.61238596899999997</v>
      </c>
    </row>
    <row r="3495" spans="2:8" x14ac:dyDescent="0.25">
      <c r="B3495" s="192">
        <f t="shared" si="279"/>
        <v>43246.499999991531</v>
      </c>
      <c r="C3495" s="16">
        <f t="shared" si="275"/>
        <v>5</v>
      </c>
      <c r="D3495" s="16">
        <f t="shared" si="276"/>
        <v>6</v>
      </c>
      <c r="E3495" s="16">
        <f t="shared" si="277"/>
        <v>2</v>
      </c>
      <c r="F3495" s="16">
        <f t="shared" si="278"/>
        <v>12</v>
      </c>
      <c r="G3495" s="195">
        <v>3493</v>
      </c>
      <c r="H3495" s="193">
        <v>0.63129099300000002</v>
      </c>
    </row>
    <row r="3496" spans="2:8" x14ac:dyDescent="0.25">
      <c r="B3496" s="192">
        <f t="shared" si="279"/>
        <v>43246.541666658195</v>
      </c>
      <c r="C3496" s="16">
        <f t="shared" si="275"/>
        <v>5</v>
      </c>
      <c r="D3496" s="16">
        <f t="shared" si="276"/>
        <v>6</v>
      </c>
      <c r="E3496" s="16">
        <f t="shared" si="277"/>
        <v>2</v>
      </c>
      <c r="F3496" s="16">
        <f t="shared" si="278"/>
        <v>13</v>
      </c>
      <c r="G3496" s="195">
        <v>3494</v>
      </c>
      <c r="H3496" s="193">
        <v>0.592492562</v>
      </c>
    </row>
    <row r="3497" spans="2:8" x14ac:dyDescent="0.25">
      <c r="B3497" s="192">
        <f t="shared" si="279"/>
        <v>43246.583333324859</v>
      </c>
      <c r="C3497" s="16">
        <f t="shared" si="275"/>
        <v>5</v>
      </c>
      <c r="D3497" s="16">
        <f t="shared" si="276"/>
        <v>6</v>
      </c>
      <c r="E3497" s="16">
        <f t="shared" si="277"/>
        <v>2</v>
      </c>
      <c r="F3497" s="16">
        <f t="shared" si="278"/>
        <v>14</v>
      </c>
      <c r="G3497" s="195">
        <v>3495</v>
      </c>
      <c r="H3497" s="193">
        <v>0.54182073900000005</v>
      </c>
    </row>
    <row r="3498" spans="2:8" x14ac:dyDescent="0.25">
      <c r="B3498" s="192">
        <f t="shared" si="279"/>
        <v>43246.624999991524</v>
      </c>
      <c r="C3498" s="16">
        <f t="shared" si="275"/>
        <v>5</v>
      </c>
      <c r="D3498" s="16">
        <f t="shared" si="276"/>
        <v>6</v>
      </c>
      <c r="E3498" s="16">
        <f t="shared" si="277"/>
        <v>2</v>
      </c>
      <c r="F3498" s="16">
        <f t="shared" si="278"/>
        <v>15</v>
      </c>
      <c r="G3498" s="195">
        <v>3496</v>
      </c>
      <c r="H3498" s="193">
        <v>0.44329053800000001</v>
      </c>
    </row>
    <row r="3499" spans="2:8" x14ac:dyDescent="0.25">
      <c r="B3499" s="192">
        <f t="shared" si="279"/>
        <v>43246.666666658188</v>
      </c>
      <c r="C3499" s="16">
        <f t="shared" si="275"/>
        <v>5</v>
      </c>
      <c r="D3499" s="16">
        <f t="shared" si="276"/>
        <v>6</v>
      </c>
      <c r="E3499" s="16">
        <f t="shared" si="277"/>
        <v>2</v>
      </c>
      <c r="F3499" s="16">
        <f t="shared" si="278"/>
        <v>16</v>
      </c>
      <c r="G3499" s="195">
        <v>3497</v>
      </c>
      <c r="H3499" s="193">
        <v>0.33645710099999998</v>
      </c>
    </row>
    <row r="3500" spans="2:8" x14ac:dyDescent="0.25">
      <c r="B3500" s="192">
        <f t="shared" si="279"/>
        <v>43246.708333324852</v>
      </c>
      <c r="C3500" s="16">
        <f t="shared" si="275"/>
        <v>5</v>
      </c>
      <c r="D3500" s="16">
        <f t="shared" si="276"/>
        <v>6</v>
      </c>
      <c r="E3500" s="16">
        <f t="shared" si="277"/>
        <v>2</v>
      </c>
      <c r="F3500" s="16">
        <f t="shared" si="278"/>
        <v>17</v>
      </c>
      <c r="G3500" s="195">
        <v>3498</v>
      </c>
      <c r="H3500" s="193">
        <v>0.20001940300000001</v>
      </c>
    </row>
    <row r="3501" spans="2:8" x14ac:dyDescent="0.25">
      <c r="B3501" s="192">
        <f t="shared" si="279"/>
        <v>43246.749999991516</v>
      </c>
      <c r="C3501" s="16">
        <f t="shared" si="275"/>
        <v>5</v>
      </c>
      <c r="D3501" s="16">
        <f t="shared" si="276"/>
        <v>6</v>
      </c>
      <c r="E3501" s="16">
        <f t="shared" si="277"/>
        <v>2</v>
      </c>
      <c r="F3501" s="16">
        <f t="shared" si="278"/>
        <v>18</v>
      </c>
      <c r="G3501" s="195">
        <v>3499</v>
      </c>
      <c r="H3501" s="193">
        <v>8.8865629000000002E-2</v>
      </c>
    </row>
    <row r="3502" spans="2:8" x14ac:dyDescent="0.25">
      <c r="B3502" s="192">
        <f t="shared" si="279"/>
        <v>43246.79166665818</v>
      </c>
      <c r="C3502" s="16">
        <f t="shared" si="275"/>
        <v>5</v>
      </c>
      <c r="D3502" s="16">
        <f t="shared" si="276"/>
        <v>6</v>
      </c>
      <c r="E3502" s="16">
        <f t="shared" si="277"/>
        <v>2</v>
      </c>
      <c r="F3502" s="16">
        <f t="shared" si="278"/>
        <v>19</v>
      </c>
      <c r="G3502" s="195">
        <v>3500</v>
      </c>
      <c r="H3502" s="193">
        <v>2.5990981999999999E-2</v>
      </c>
    </row>
    <row r="3503" spans="2:8" x14ac:dyDescent="0.25">
      <c r="B3503" s="192">
        <f t="shared" si="279"/>
        <v>43246.833333324845</v>
      </c>
      <c r="C3503" s="16">
        <f t="shared" si="275"/>
        <v>5</v>
      </c>
      <c r="D3503" s="16">
        <f t="shared" si="276"/>
        <v>6</v>
      </c>
      <c r="E3503" s="16">
        <f t="shared" si="277"/>
        <v>2</v>
      </c>
      <c r="F3503" s="16">
        <f t="shared" si="278"/>
        <v>20</v>
      </c>
      <c r="G3503" s="195">
        <v>3501</v>
      </c>
      <c r="H3503" s="193">
        <v>3.5647800000000002E-4</v>
      </c>
    </row>
    <row r="3504" spans="2:8" x14ac:dyDescent="0.25">
      <c r="B3504" s="192">
        <f t="shared" si="279"/>
        <v>43246.874999991509</v>
      </c>
      <c r="C3504" s="16">
        <f t="shared" si="275"/>
        <v>5</v>
      </c>
      <c r="D3504" s="16">
        <f t="shared" si="276"/>
        <v>6</v>
      </c>
      <c r="E3504" s="16">
        <f t="shared" si="277"/>
        <v>2</v>
      </c>
      <c r="F3504" s="16">
        <f t="shared" si="278"/>
        <v>21</v>
      </c>
      <c r="G3504" s="195">
        <v>3502</v>
      </c>
      <c r="H3504" s="193">
        <v>0</v>
      </c>
    </row>
    <row r="3505" spans="2:8" x14ac:dyDescent="0.25">
      <c r="B3505" s="192">
        <f t="shared" si="279"/>
        <v>43246.916666658173</v>
      </c>
      <c r="C3505" s="16">
        <f t="shared" si="275"/>
        <v>5</v>
      </c>
      <c r="D3505" s="16">
        <f t="shared" si="276"/>
        <v>6</v>
      </c>
      <c r="E3505" s="16">
        <f t="shared" si="277"/>
        <v>2</v>
      </c>
      <c r="F3505" s="16">
        <f t="shared" si="278"/>
        <v>22</v>
      </c>
      <c r="G3505" s="195">
        <v>3503</v>
      </c>
      <c r="H3505" s="193">
        <v>0</v>
      </c>
    </row>
    <row r="3506" spans="2:8" x14ac:dyDescent="0.25">
      <c r="B3506" s="192">
        <f t="shared" si="279"/>
        <v>43246.958333324837</v>
      </c>
      <c r="C3506" s="16">
        <f t="shared" si="275"/>
        <v>5</v>
      </c>
      <c r="D3506" s="16">
        <f t="shared" si="276"/>
        <v>6</v>
      </c>
      <c r="E3506" s="16">
        <f t="shared" si="277"/>
        <v>2</v>
      </c>
      <c r="F3506" s="16">
        <f t="shared" si="278"/>
        <v>23</v>
      </c>
      <c r="G3506" s="195">
        <v>3504</v>
      </c>
      <c r="H3506" s="193">
        <v>0</v>
      </c>
    </row>
    <row r="3507" spans="2:8" x14ac:dyDescent="0.25">
      <c r="B3507" s="192">
        <f t="shared" si="279"/>
        <v>43246.999999991502</v>
      </c>
      <c r="C3507" s="16">
        <f t="shared" si="275"/>
        <v>5</v>
      </c>
      <c r="D3507" s="16">
        <f t="shared" si="276"/>
        <v>7</v>
      </c>
      <c r="E3507" s="16">
        <f t="shared" si="277"/>
        <v>2</v>
      </c>
      <c r="F3507" s="16">
        <f t="shared" si="278"/>
        <v>0</v>
      </c>
      <c r="G3507" s="195">
        <v>3505</v>
      </c>
      <c r="H3507" s="193">
        <v>0</v>
      </c>
    </row>
    <row r="3508" spans="2:8" x14ac:dyDescent="0.25">
      <c r="B3508" s="192">
        <f t="shared" si="279"/>
        <v>43247.041666658166</v>
      </c>
      <c r="C3508" s="16">
        <f t="shared" si="275"/>
        <v>5</v>
      </c>
      <c r="D3508" s="16">
        <f t="shared" si="276"/>
        <v>7</v>
      </c>
      <c r="E3508" s="16">
        <f t="shared" si="277"/>
        <v>2</v>
      </c>
      <c r="F3508" s="16">
        <f t="shared" si="278"/>
        <v>1</v>
      </c>
      <c r="G3508" s="195">
        <v>3506</v>
      </c>
      <c r="H3508" s="193">
        <v>0</v>
      </c>
    </row>
    <row r="3509" spans="2:8" x14ac:dyDescent="0.25">
      <c r="B3509" s="192">
        <f t="shared" si="279"/>
        <v>43247.08333332483</v>
      </c>
      <c r="C3509" s="16">
        <f t="shared" si="275"/>
        <v>5</v>
      </c>
      <c r="D3509" s="16">
        <f t="shared" si="276"/>
        <v>7</v>
      </c>
      <c r="E3509" s="16">
        <f t="shared" si="277"/>
        <v>2</v>
      </c>
      <c r="F3509" s="16">
        <f t="shared" si="278"/>
        <v>2</v>
      </c>
      <c r="G3509" s="195">
        <v>3507</v>
      </c>
      <c r="H3509" s="193">
        <v>0</v>
      </c>
    </row>
    <row r="3510" spans="2:8" x14ac:dyDescent="0.25">
      <c r="B3510" s="192">
        <f t="shared" si="279"/>
        <v>43247.124999991494</v>
      </c>
      <c r="C3510" s="16">
        <f t="shared" si="275"/>
        <v>5</v>
      </c>
      <c r="D3510" s="16">
        <f t="shared" si="276"/>
        <v>7</v>
      </c>
      <c r="E3510" s="16">
        <f t="shared" si="277"/>
        <v>2</v>
      </c>
      <c r="F3510" s="16">
        <f t="shared" si="278"/>
        <v>3</v>
      </c>
      <c r="G3510" s="195">
        <v>3508</v>
      </c>
      <c r="H3510" s="193">
        <v>0</v>
      </c>
    </row>
    <row r="3511" spans="2:8" x14ac:dyDescent="0.25">
      <c r="B3511" s="192">
        <f t="shared" si="279"/>
        <v>43247.166666658159</v>
      </c>
      <c r="C3511" s="16">
        <f t="shared" si="275"/>
        <v>5</v>
      </c>
      <c r="D3511" s="16">
        <f t="shared" si="276"/>
        <v>7</v>
      </c>
      <c r="E3511" s="16">
        <f t="shared" si="277"/>
        <v>2</v>
      </c>
      <c r="F3511" s="16">
        <f t="shared" si="278"/>
        <v>4</v>
      </c>
      <c r="G3511" s="195">
        <v>3509</v>
      </c>
      <c r="H3511" s="193">
        <v>4.9113230000000004E-3</v>
      </c>
    </row>
    <row r="3512" spans="2:8" x14ac:dyDescent="0.25">
      <c r="B3512" s="192">
        <f t="shared" si="279"/>
        <v>43247.208333324823</v>
      </c>
      <c r="C3512" s="16">
        <f t="shared" si="275"/>
        <v>5</v>
      </c>
      <c r="D3512" s="16">
        <f t="shared" si="276"/>
        <v>7</v>
      </c>
      <c r="E3512" s="16">
        <f t="shared" si="277"/>
        <v>2</v>
      </c>
      <c r="F3512" s="16">
        <f t="shared" si="278"/>
        <v>5</v>
      </c>
      <c r="G3512" s="195">
        <v>3510</v>
      </c>
      <c r="H3512" s="193">
        <v>5.2001944000000001E-2</v>
      </c>
    </row>
    <row r="3513" spans="2:8" x14ac:dyDescent="0.25">
      <c r="B3513" s="192">
        <f t="shared" si="279"/>
        <v>43247.249999991487</v>
      </c>
      <c r="C3513" s="16">
        <f t="shared" si="275"/>
        <v>5</v>
      </c>
      <c r="D3513" s="16">
        <f t="shared" si="276"/>
        <v>7</v>
      </c>
      <c r="E3513" s="16">
        <f t="shared" si="277"/>
        <v>2</v>
      </c>
      <c r="F3513" s="16">
        <f t="shared" si="278"/>
        <v>6</v>
      </c>
      <c r="G3513" s="195">
        <v>3511</v>
      </c>
      <c r="H3513" s="193">
        <v>0.13120248500000001</v>
      </c>
    </row>
    <row r="3514" spans="2:8" x14ac:dyDescent="0.25">
      <c r="B3514" s="192">
        <f t="shared" si="279"/>
        <v>43247.291666658151</v>
      </c>
      <c r="C3514" s="16">
        <f t="shared" si="275"/>
        <v>5</v>
      </c>
      <c r="D3514" s="16">
        <f t="shared" si="276"/>
        <v>7</v>
      </c>
      <c r="E3514" s="16">
        <f t="shared" si="277"/>
        <v>2</v>
      </c>
      <c r="F3514" s="16">
        <f t="shared" si="278"/>
        <v>7</v>
      </c>
      <c r="G3514" s="195">
        <v>3512</v>
      </c>
      <c r="H3514" s="193">
        <v>0.29388742499999998</v>
      </c>
    </row>
    <row r="3515" spans="2:8" x14ac:dyDescent="0.25">
      <c r="B3515" s="192">
        <f t="shared" si="279"/>
        <v>43247.333333324816</v>
      </c>
      <c r="C3515" s="16">
        <f t="shared" si="275"/>
        <v>5</v>
      </c>
      <c r="D3515" s="16">
        <f t="shared" si="276"/>
        <v>7</v>
      </c>
      <c r="E3515" s="16">
        <f t="shared" si="277"/>
        <v>2</v>
      </c>
      <c r="F3515" s="16">
        <f t="shared" si="278"/>
        <v>8</v>
      </c>
      <c r="G3515" s="195">
        <v>3513</v>
      </c>
      <c r="H3515" s="193">
        <v>0.47024927700000002</v>
      </c>
    </row>
    <row r="3516" spans="2:8" x14ac:dyDescent="0.25">
      <c r="B3516" s="192">
        <f t="shared" si="279"/>
        <v>43247.37499999148</v>
      </c>
      <c r="C3516" s="16">
        <f t="shared" si="275"/>
        <v>5</v>
      </c>
      <c r="D3516" s="16">
        <f t="shared" si="276"/>
        <v>7</v>
      </c>
      <c r="E3516" s="16">
        <f t="shared" si="277"/>
        <v>2</v>
      </c>
      <c r="F3516" s="16">
        <f t="shared" si="278"/>
        <v>9</v>
      </c>
      <c r="G3516" s="195">
        <v>3514</v>
      </c>
      <c r="H3516" s="193">
        <v>0.59600688400000001</v>
      </c>
    </row>
    <row r="3517" spans="2:8" x14ac:dyDescent="0.25">
      <c r="B3517" s="192">
        <f t="shared" si="279"/>
        <v>43247.416666658144</v>
      </c>
      <c r="C3517" s="16">
        <f t="shared" si="275"/>
        <v>5</v>
      </c>
      <c r="D3517" s="16">
        <f t="shared" si="276"/>
        <v>7</v>
      </c>
      <c r="E3517" s="16">
        <f t="shared" si="277"/>
        <v>2</v>
      </c>
      <c r="F3517" s="16">
        <f t="shared" si="278"/>
        <v>10</v>
      </c>
      <c r="G3517" s="195">
        <v>3515</v>
      </c>
      <c r="H3517" s="193">
        <v>0.68598846000000002</v>
      </c>
    </row>
    <row r="3518" spans="2:8" x14ac:dyDescent="0.25">
      <c r="B3518" s="192">
        <f t="shared" si="279"/>
        <v>43247.458333324808</v>
      </c>
      <c r="C3518" s="16">
        <f t="shared" si="275"/>
        <v>5</v>
      </c>
      <c r="D3518" s="16">
        <f t="shared" si="276"/>
        <v>7</v>
      </c>
      <c r="E3518" s="16">
        <f t="shared" si="277"/>
        <v>2</v>
      </c>
      <c r="F3518" s="16">
        <f t="shared" si="278"/>
        <v>11</v>
      </c>
      <c r="G3518" s="195">
        <v>3516</v>
      </c>
      <c r="H3518" s="193">
        <v>0.69929108200000001</v>
      </c>
    </row>
    <row r="3519" spans="2:8" x14ac:dyDescent="0.25">
      <c r="B3519" s="192">
        <f t="shared" si="279"/>
        <v>43247.499999991473</v>
      </c>
      <c r="C3519" s="16">
        <f t="shared" si="275"/>
        <v>5</v>
      </c>
      <c r="D3519" s="16">
        <f t="shared" si="276"/>
        <v>7</v>
      </c>
      <c r="E3519" s="16">
        <f t="shared" si="277"/>
        <v>2</v>
      </c>
      <c r="F3519" s="16">
        <f t="shared" si="278"/>
        <v>12</v>
      </c>
      <c r="G3519" s="195">
        <v>3517</v>
      </c>
      <c r="H3519" s="193">
        <v>0.70391931900000004</v>
      </c>
    </row>
    <row r="3520" spans="2:8" x14ac:dyDescent="0.25">
      <c r="B3520" s="192">
        <f t="shared" si="279"/>
        <v>43247.541666658137</v>
      </c>
      <c r="C3520" s="16">
        <f t="shared" si="275"/>
        <v>5</v>
      </c>
      <c r="D3520" s="16">
        <f t="shared" si="276"/>
        <v>7</v>
      </c>
      <c r="E3520" s="16">
        <f t="shared" si="277"/>
        <v>2</v>
      </c>
      <c r="F3520" s="16">
        <f t="shared" si="278"/>
        <v>13</v>
      </c>
      <c r="G3520" s="195">
        <v>3518</v>
      </c>
      <c r="H3520" s="193">
        <v>0.65975962799999999</v>
      </c>
    </row>
    <row r="3521" spans="2:8" x14ac:dyDescent="0.25">
      <c r="B3521" s="192">
        <f t="shared" si="279"/>
        <v>43247.583333324801</v>
      </c>
      <c r="C3521" s="16">
        <f t="shared" si="275"/>
        <v>5</v>
      </c>
      <c r="D3521" s="16">
        <f t="shared" si="276"/>
        <v>7</v>
      </c>
      <c r="E3521" s="16">
        <f t="shared" si="277"/>
        <v>2</v>
      </c>
      <c r="F3521" s="16">
        <f t="shared" si="278"/>
        <v>14</v>
      </c>
      <c r="G3521" s="195">
        <v>3519</v>
      </c>
      <c r="H3521" s="193">
        <v>0.58531089800000002</v>
      </c>
    </row>
    <row r="3522" spans="2:8" x14ac:dyDescent="0.25">
      <c r="B3522" s="192">
        <f t="shared" si="279"/>
        <v>43247.624999991465</v>
      </c>
      <c r="C3522" s="16">
        <f t="shared" si="275"/>
        <v>5</v>
      </c>
      <c r="D3522" s="16">
        <f t="shared" si="276"/>
        <v>7</v>
      </c>
      <c r="E3522" s="16">
        <f t="shared" si="277"/>
        <v>2</v>
      </c>
      <c r="F3522" s="16">
        <f t="shared" si="278"/>
        <v>15</v>
      </c>
      <c r="G3522" s="195">
        <v>3520</v>
      </c>
      <c r="H3522" s="193">
        <v>0.48445195499999999</v>
      </c>
    </row>
    <row r="3523" spans="2:8" x14ac:dyDescent="0.25">
      <c r="B3523" s="192">
        <f t="shared" si="279"/>
        <v>43247.66666665813</v>
      </c>
      <c r="C3523" s="16">
        <f t="shared" si="275"/>
        <v>5</v>
      </c>
      <c r="D3523" s="16">
        <f t="shared" si="276"/>
        <v>7</v>
      </c>
      <c r="E3523" s="16">
        <f t="shared" si="277"/>
        <v>2</v>
      </c>
      <c r="F3523" s="16">
        <f t="shared" si="278"/>
        <v>16</v>
      </c>
      <c r="G3523" s="195">
        <v>3521</v>
      </c>
      <c r="H3523" s="193">
        <v>0.35822768300000002</v>
      </c>
    </row>
    <row r="3524" spans="2:8" x14ac:dyDescent="0.25">
      <c r="B3524" s="192">
        <f t="shared" si="279"/>
        <v>43247.708333324794</v>
      </c>
      <c r="C3524" s="16">
        <f t="shared" ref="C3524:C3587" si="280">MONTH(B3524)</f>
        <v>5</v>
      </c>
      <c r="D3524" s="16">
        <f t="shared" ref="D3524:D3587" si="281">WEEKDAY(B3524,2)</f>
        <v>7</v>
      </c>
      <c r="E3524" s="16">
        <f t="shared" ref="E3524:E3587" si="282">IF(D3524&lt;6,1,2)</f>
        <v>2</v>
      </c>
      <c r="F3524" s="16">
        <f t="shared" ref="F3524:F3587" si="283">HOUR(B3524)</f>
        <v>17</v>
      </c>
      <c r="G3524" s="195">
        <v>3522</v>
      </c>
      <c r="H3524" s="193">
        <v>0.206229775</v>
      </c>
    </row>
    <row r="3525" spans="2:8" x14ac:dyDescent="0.25">
      <c r="B3525" s="192">
        <f t="shared" ref="B3525:B3588" si="284">B3524+1/24</f>
        <v>43247.749999991458</v>
      </c>
      <c r="C3525" s="16">
        <f t="shared" si="280"/>
        <v>5</v>
      </c>
      <c r="D3525" s="16">
        <f t="shared" si="281"/>
        <v>7</v>
      </c>
      <c r="E3525" s="16">
        <f t="shared" si="282"/>
        <v>2</v>
      </c>
      <c r="F3525" s="16">
        <f t="shared" si="283"/>
        <v>18</v>
      </c>
      <c r="G3525" s="195">
        <v>3523</v>
      </c>
      <c r="H3525" s="193">
        <v>8.8100968000000002E-2</v>
      </c>
    </row>
    <row r="3526" spans="2:8" x14ac:dyDescent="0.25">
      <c r="B3526" s="192">
        <f t="shared" si="284"/>
        <v>43247.791666658122</v>
      </c>
      <c r="C3526" s="16">
        <f t="shared" si="280"/>
        <v>5</v>
      </c>
      <c r="D3526" s="16">
        <f t="shared" si="281"/>
        <v>7</v>
      </c>
      <c r="E3526" s="16">
        <f t="shared" si="282"/>
        <v>2</v>
      </c>
      <c r="F3526" s="16">
        <f t="shared" si="283"/>
        <v>19</v>
      </c>
      <c r="G3526" s="195">
        <v>3524</v>
      </c>
      <c r="H3526" s="193">
        <v>2.8222853999999999E-2</v>
      </c>
    </row>
    <row r="3527" spans="2:8" x14ac:dyDescent="0.25">
      <c r="B3527" s="192">
        <f t="shared" si="284"/>
        <v>43247.833333324787</v>
      </c>
      <c r="C3527" s="16">
        <f t="shared" si="280"/>
        <v>5</v>
      </c>
      <c r="D3527" s="16">
        <f t="shared" si="281"/>
        <v>7</v>
      </c>
      <c r="E3527" s="16">
        <f t="shared" si="282"/>
        <v>2</v>
      </c>
      <c r="F3527" s="16">
        <f t="shared" si="283"/>
        <v>20</v>
      </c>
      <c r="G3527" s="195">
        <v>3525</v>
      </c>
      <c r="H3527" s="193">
        <v>0</v>
      </c>
    </row>
    <row r="3528" spans="2:8" x14ac:dyDescent="0.25">
      <c r="B3528" s="192">
        <f t="shared" si="284"/>
        <v>43247.874999991451</v>
      </c>
      <c r="C3528" s="16">
        <f t="shared" si="280"/>
        <v>5</v>
      </c>
      <c r="D3528" s="16">
        <f t="shared" si="281"/>
        <v>7</v>
      </c>
      <c r="E3528" s="16">
        <f t="shared" si="282"/>
        <v>2</v>
      </c>
      <c r="F3528" s="16">
        <f t="shared" si="283"/>
        <v>21</v>
      </c>
      <c r="G3528" s="195">
        <v>3526</v>
      </c>
      <c r="H3528" s="193">
        <v>0</v>
      </c>
    </row>
    <row r="3529" spans="2:8" x14ac:dyDescent="0.25">
      <c r="B3529" s="192">
        <f t="shared" si="284"/>
        <v>43247.916666658115</v>
      </c>
      <c r="C3529" s="16">
        <f t="shared" si="280"/>
        <v>5</v>
      </c>
      <c r="D3529" s="16">
        <f t="shared" si="281"/>
        <v>7</v>
      </c>
      <c r="E3529" s="16">
        <f t="shared" si="282"/>
        <v>2</v>
      </c>
      <c r="F3529" s="16">
        <f t="shared" si="283"/>
        <v>22</v>
      </c>
      <c r="G3529" s="195">
        <v>3527</v>
      </c>
      <c r="H3529" s="193">
        <v>0</v>
      </c>
    </row>
    <row r="3530" spans="2:8" x14ac:dyDescent="0.25">
      <c r="B3530" s="192">
        <f t="shared" si="284"/>
        <v>43247.958333324779</v>
      </c>
      <c r="C3530" s="16">
        <f t="shared" si="280"/>
        <v>5</v>
      </c>
      <c r="D3530" s="16">
        <f t="shared" si="281"/>
        <v>7</v>
      </c>
      <c r="E3530" s="16">
        <f t="shared" si="282"/>
        <v>2</v>
      </c>
      <c r="F3530" s="16">
        <f t="shared" si="283"/>
        <v>23</v>
      </c>
      <c r="G3530" s="195">
        <v>3528</v>
      </c>
      <c r="H3530" s="193">
        <v>0</v>
      </c>
    </row>
    <row r="3531" spans="2:8" x14ac:dyDescent="0.25">
      <c r="B3531" s="192">
        <f t="shared" si="284"/>
        <v>43247.999999991443</v>
      </c>
      <c r="C3531" s="16">
        <f t="shared" si="280"/>
        <v>5</v>
      </c>
      <c r="D3531" s="16">
        <f t="shared" si="281"/>
        <v>1</v>
      </c>
      <c r="E3531" s="16">
        <f t="shared" si="282"/>
        <v>1</v>
      </c>
      <c r="F3531" s="16">
        <f t="shared" si="283"/>
        <v>0</v>
      </c>
      <c r="G3531" s="195">
        <v>3529</v>
      </c>
      <c r="H3531" s="193">
        <v>0</v>
      </c>
    </row>
    <row r="3532" spans="2:8" x14ac:dyDescent="0.25">
      <c r="B3532" s="192">
        <f t="shared" si="284"/>
        <v>43248.041666658108</v>
      </c>
      <c r="C3532" s="16">
        <f t="shared" si="280"/>
        <v>5</v>
      </c>
      <c r="D3532" s="16">
        <f t="shared" si="281"/>
        <v>1</v>
      </c>
      <c r="E3532" s="16">
        <f t="shared" si="282"/>
        <v>1</v>
      </c>
      <c r="F3532" s="16">
        <f t="shared" si="283"/>
        <v>1</v>
      </c>
      <c r="G3532" s="195">
        <v>3530</v>
      </c>
      <c r="H3532" s="193">
        <v>0</v>
      </c>
    </row>
    <row r="3533" spans="2:8" x14ac:dyDescent="0.25">
      <c r="B3533" s="192">
        <f t="shared" si="284"/>
        <v>43248.083333324772</v>
      </c>
      <c r="C3533" s="16">
        <f t="shared" si="280"/>
        <v>5</v>
      </c>
      <c r="D3533" s="16">
        <f t="shared" si="281"/>
        <v>1</v>
      </c>
      <c r="E3533" s="16">
        <f t="shared" si="282"/>
        <v>1</v>
      </c>
      <c r="F3533" s="16">
        <f t="shared" si="283"/>
        <v>2</v>
      </c>
      <c r="G3533" s="195">
        <v>3531</v>
      </c>
      <c r="H3533" s="193">
        <v>0</v>
      </c>
    </row>
    <row r="3534" spans="2:8" x14ac:dyDescent="0.25">
      <c r="B3534" s="192">
        <f t="shared" si="284"/>
        <v>43248.124999991436</v>
      </c>
      <c r="C3534" s="16">
        <f t="shared" si="280"/>
        <v>5</v>
      </c>
      <c r="D3534" s="16">
        <f t="shared" si="281"/>
        <v>1</v>
      </c>
      <c r="E3534" s="16">
        <f t="shared" si="282"/>
        <v>1</v>
      </c>
      <c r="F3534" s="16">
        <f t="shared" si="283"/>
        <v>3</v>
      </c>
      <c r="G3534" s="195">
        <v>3532</v>
      </c>
      <c r="H3534" s="193">
        <v>0</v>
      </c>
    </row>
    <row r="3535" spans="2:8" x14ac:dyDescent="0.25">
      <c r="B3535" s="192">
        <f t="shared" si="284"/>
        <v>43248.1666666581</v>
      </c>
      <c r="C3535" s="16">
        <f t="shared" si="280"/>
        <v>5</v>
      </c>
      <c r="D3535" s="16">
        <f t="shared" si="281"/>
        <v>1</v>
      </c>
      <c r="E3535" s="16">
        <f t="shared" si="282"/>
        <v>1</v>
      </c>
      <c r="F3535" s="16">
        <f t="shared" si="283"/>
        <v>4</v>
      </c>
      <c r="G3535" s="195">
        <v>3533</v>
      </c>
      <c r="H3535" s="193">
        <v>5.559189E-3</v>
      </c>
    </row>
    <row r="3536" spans="2:8" x14ac:dyDescent="0.25">
      <c r="B3536" s="192">
        <f t="shared" si="284"/>
        <v>43248.208333324765</v>
      </c>
      <c r="C3536" s="16">
        <f t="shared" si="280"/>
        <v>5</v>
      </c>
      <c r="D3536" s="16">
        <f t="shared" si="281"/>
        <v>1</v>
      </c>
      <c r="E3536" s="16">
        <f t="shared" si="282"/>
        <v>1</v>
      </c>
      <c r="F3536" s="16">
        <f t="shared" si="283"/>
        <v>5</v>
      </c>
      <c r="G3536" s="195">
        <v>3534</v>
      </c>
      <c r="H3536" s="193">
        <v>5.3673694000000001E-2</v>
      </c>
    </row>
    <row r="3537" spans="2:8" x14ac:dyDescent="0.25">
      <c r="B3537" s="192">
        <f t="shared" si="284"/>
        <v>43248.249999991429</v>
      </c>
      <c r="C3537" s="16">
        <f t="shared" si="280"/>
        <v>5</v>
      </c>
      <c r="D3537" s="16">
        <f t="shared" si="281"/>
        <v>1</v>
      </c>
      <c r="E3537" s="16">
        <f t="shared" si="282"/>
        <v>1</v>
      </c>
      <c r="F3537" s="16">
        <f t="shared" si="283"/>
        <v>6</v>
      </c>
      <c r="G3537" s="195">
        <v>3535</v>
      </c>
      <c r="H3537" s="193">
        <v>0.132853683</v>
      </c>
    </row>
    <row r="3538" spans="2:8" x14ac:dyDescent="0.25">
      <c r="B3538" s="192">
        <f t="shared" si="284"/>
        <v>43248.291666658093</v>
      </c>
      <c r="C3538" s="16">
        <f t="shared" si="280"/>
        <v>5</v>
      </c>
      <c r="D3538" s="16">
        <f t="shared" si="281"/>
        <v>1</v>
      </c>
      <c r="E3538" s="16">
        <f t="shared" si="282"/>
        <v>1</v>
      </c>
      <c r="F3538" s="16">
        <f t="shared" si="283"/>
        <v>7</v>
      </c>
      <c r="G3538" s="195">
        <v>3536</v>
      </c>
      <c r="H3538" s="193">
        <v>0.27723687600000002</v>
      </c>
    </row>
    <row r="3539" spans="2:8" x14ac:dyDescent="0.25">
      <c r="B3539" s="192">
        <f t="shared" si="284"/>
        <v>43248.333333324757</v>
      </c>
      <c r="C3539" s="16">
        <f t="shared" si="280"/>
        <v>5</v>
      </c>
      <c r="D3539" s="16">
        <f t="shared" si="281"/>
        <v>1</v>
      </c>
      <c r="E3539" s="16">
        <f t="shared" si="282"/>
        <v>1</v>
      </c>
      <c r="F3539" s="16">
        <f t="shared" si="283"/>
        <v>8</v>
      </c>
      <c r="G3539" s="195">
        <v>3537</v>
      </c>
      <c r="H3539" s="193">
        <v>0.43362024900000001</v>
      </c>
    </row>
    <row r="3540" spans="2:8" x14ac:dyDescent="0.25">
      <c r="B3540" s="192">
        <f t="shared" si="284"/>
        <v>43248.374999991422</v>
      </c>
      <c r="C3540" s="16">
        <f t="shared" si="280"/>
        <v>5</v>
      </c>
      <c r="D3540" s="16">
        <f t="shared" si="281"/>
        <v>1</v>
      </c>
      <c r="E3540" s="16">
        <f t="shared" si="282"/>
        <v>1</v>
      </c>
      <c r="F3540" s="16">
        <f t="shared" si="283"/>
        <v>9</v>
      </c>
      <c r="G3540" s="195">
        <v>3538</v>
      </c>
      <c r="H3540" s="193">
        <v>0.55773731400000004</v>
      </c>
    </row>
    <row r="3541" spans="2:8" x14ac:dyDescent="0.25">
      <c r="B3541" s="192">
        <f t="shared" si="284"/>
        <v>43248.416666658086</v>
      </c>
      <c r="C3541" s="16">
        <f t="shared" si="280"/>
        <v>5</v>
      </c>
      <c r="D3541" s="16">
        <f t="shared" si="281"/>
        <v>1</v>
      </c>
      <c r="E3541" s="16">
        <f t="shared" si="282"/>
        <v>1</v>
      </c>
      <c r="F3541" s="16">
        <f t="shared" si="283"/>
        <v>10</v>
      </c>
      <c r="G3541" s="195">
        <v>3539</v>
      </c>
      <c r="H3541" s="193">
        <v>0.64841945700000003</v>
      </c>
    </row>
    <row r="3542" spans="2:8" x14ac:dyDescent="0.25">
      <c r="B3542" s="192">
        <f t="shared" si="284"/>
        <v>43248.45833332475</v>
      </c>
      <c r="C3542" s="16">
        <f t="shared" si="280"/>
        <v>5</v>
      </c>
      <c r="D3542" s="16">
        <f t="shared" si="281"/>
        <v>1</v>
      </c>
      <c r="E3542" s="16">
        <f t="shared" si="282"/>
        <v>1</v>
      </c>
      <c r="F3542" s="16">
        <f t="shared" si="283"/>
        <v>11</v>
      </c>
      <c r="G3542" s="195">
        <v>3540</v>
      </c>
      <c r="H3542" s="193">
        <v>0.67356201800000004</v>
      </c>
    </row>
    <row r="3543" spans="2:8" x14ac:dyDescent="0.25">
      <c r="B3543" s="192">
        <f t="shared" si="284"/>
        <v>43248.499999991414</v>
      </c>
      <c r="C3543" s="16">
        <f t="shared" si="280"/>
        <v>5</v>
      </c>
      <c r="D3543" s="16">
        <f t="shared" si="281"/>
        <v>1</v>
      </c>
      <c r="E3543" s="16">
        <f t="shared" si="282"/>
        <v>1</v>
      </c>
      <c r="F3543" s="16">
        <f t="shared" si="283"/>
        <v>12</v>
      </c>
      <c r="G3543" s="195">
        <v>3541</v>
      </c>
      <c r="H3543" s="193">
        <v>0.66967973599999997</v>
      </c>
    </row>
    <row r="3544" spans="2:8" x14ac:dyDescent="0.25">
      <c r="B3544" s="192">
        <f t="shared" si="284"/>
        <v>43248.541666658079</v>
      </c>
      <c r="C3544" s="16">
        <f t="shared" si="280"/>
        <v>5</v>
      </c>
      <c r="D3544" s="16">
        <f t="shared" si="281"/>
        <v>1</v>
      </c>
      <c r="E3544" s="16">
        <f t="shared" si="282"/>
        <v>1</v>
      </c>
      <c r="F3544" s="16">
        <f t="shared" si="283"/>
        <v>13</v>
      </c>
      <c r="G3544" s="195">
        <v>3542</v>
      </c>
      <c r="H3544" s="193">
        <v>0.64015798899999998</v>
      </c>
    </row>
    <row r="3545" spans="2:8" x14ac:dyDescent="0.25">
      <c r="B3545" s="192">
        <f t="shared" si="284"/>
        <v>43248.583333324743</v>
      </c>
      <c r="C3545" s="16">
        <f t="shared" si="280"/>
        <v>5</v>
      </c>
      <c r="D3545" s="16">
        <f t="shared" si="281"/>
        <v>1</v>
      </c>
      <c r="E3545" s="16">
        <f t="shared" si="282"/>
        <v>1</v>
      </c>
      <c r="F3545" s="16">
        <f t="shared" si="283"/>
        <v>14</v>
      </c>
      <c r="G3545" s="195">
        <v>3543</v>
      </c>
      <c r="H3545" s="193">
        <v>0.57235803100000004</v>
      </c>
    </row>
    <row r="3546" spans="2:8" x14ac:dyDescent="0.25">
      <c r="B3546" s="192">
        <f t="shared" si="284"/>
        <v>43248.624999991407</v>
      </c>
      <c r="C3546" s="16">
        <f t="shared" si="280"/>
        <v>5</v>
      </c>
      <c r="D3546" s="16">
        <f t="shared" si="281"/>
        <v>1</v>
      </c>
      <c r="E3546" s="16">
        <f t="shared" si="282"/>
        <v>1</v>
      </c>
      <c r="F3546" s="16">
        <f t="shared" si="283"/>
        <v>15</v>
      </c>
      <c r="G3546" s="195">
        <v>3544</v>
      </c>
      <c r="H3546" s="193">
        <v>0.46785745400000001</v>
      </c>
    </row>
    <row r="3547" spans="2:8" x14ac:dyDescent="0.25">
      <c r="B3547" s="192">
        <f t="shared" si="284"/>
        <v>43248.666666658071</v>
      </c>
      <c r="C3547" s="16">
        <f t="shared" si="280"/>
        <v>5</v>
      </c>
      <c r="D3547" s="16">
        <f t="shared" si="281"/>
        <v>1</v>
      </c>
      <c r="E3547" s="16">
        <f t="shared" si="282"/>
        <v>1</v>
      </c>
      <c r="F3547" s="16">
        <f t="shared" si="283"/>
        <v>16</v>
      </c>
      <c r="G3547" s="195">
        <v>3545</v>
      </c>
      <c r="H3547" s="193">
        <v>0.34157147100000002</v>
      </c>
    </row>
    <row r="3548" spans="2:8" x14ac:dyDescent="0.25">
      <c r="B3548" s="192">
        <f t="shared" si="284"/>
        <v>43248.708333324736</v>
      </c>
      <c r="C3548" s="16">
        <f t="shared" si="280"/>
        <v>5</v>
      </c>
      <c r="D3548" s="16">
        <f t="shared" si="281"/>
        <v>1</v>
      </c>
      <c r="E3548" s="16">
        <f t="shared" si="282"/>
        <v>1</v>
      </c>
      <c r="F3548" s="16">
        <f t="shared" si="283"/>
        <v>17</v>
      </c>
      <c r="G3548" s="195">
        <v>3546</v>
      </c>
      <c r="H3548" s="193">
        <v>0.20475249600000001</v>
      </c>
    </row>
    <row r="3549" spans="2:8" x14ac:dyDescent="0.25">
      <c r="B3549" s="192">
        <f t="shared" si="284"/>
        <v>43248.7499999914</v>
      </c>
      <c r="C3549" s="16">
        <f t="shared" si="280"/>
        <v>5</v>
      </c>
      <c r="D3549" s="16">
        <f t="shared" si="281"/>
        <v>1</v>
      </c>
      <c r="E3549" s="16">
        <f t="shared" si="282"/>
        <v>1</v>
      </c>
      <c r="F3549" s="16">
        <f t="shared" si="283"/>
        <v>18</v>
      </c>
      <c r="G3549" s="195">
        <v>3547</v>
      </c>
      <c r="H3549" s="193">
        <v>8.7844135000000004E-2</v>
      </c>
    </row>
    <row r="3550" spans="2:8" x14ac:dyDescent="0.25">
      <c r="B3550" s="192">
        <f t="shared" si="284"/>
        <v>43248.791666658064</v>
      </c>
      <c r="C3550" s="16">
        <f t="shared" si="280"/>
        <v>5</v>
      </c>
      <c r="D3550" s="16">
        <f t="shared" si="281"/>
        <v>1</v>
      </c>
      <c r="E3550" s="16">
        <f t="shared" si="282"/>
        <v>1</v>
      </c>
      <c r="F3550" s="16">
        <f t="shared" si="283"/>
        <v>19</v>
      </c>
      <c r="G3550" s="195">
        <v>3548</v>
      </c>
      <c r="H3550" s="193">
        <v>2.6151526000000001E-2</v>
      </c>
    </row>
    <row r="3551" spans="2:8" x14ac:dyDescent="0.25">
      <c r="B3551" s="192">
        <f t="shared" si="284"/>
        <v>43248.833333324728</v>
      </c>
      <c r="C3551" s="16">
        <f t="shared" si="280"/>
        <v>5</v>
      </c>
      <c r="D3551" s="16">
        <f t="shared" si="281"/>
        <v>1</v>
      </c>
      <c r="E3551" s="16">
        <f t="shared" si="282"/>
        <v>1</v>
      </c>
      <c r="F3551" s="16">
        <f t="shared" si="283"/>
        <v>20</v>
      </c>
      <c r="G3551" s="195">
        <v>3549</v>
      </c>
      <c r="H3551" s="193">
        <v>0</v>
      </c>
    </row>
    <row r="3552" spans="2:8" x14ac:dyDescent="0.25">
      <c r="B3552" s="192">
        <f t="shared" si="284"/>
        <v>43248.874999991393</v>
      </c>
      <c r="C3552" s="16">
        <f t="shared" si="280"/>
        <v>5</v>
      </c>
      <c r="D3552" s="16">
        <f t="shared" si="281"/>
        <v>1</v>
      </c>
      <c r="E3552" s="16">
        <f t="shared" si="282"/>
        <v>1</v>
      </c>
      <c r="F3552" s="16">
        <f t="shared" si="283"/>
        <v>21</v>
      </c>
      <c r="G3552" s="195">
        <v>3550</v>
      </c>
      <c r="H3552" s="193">
        <v>0</v>
      </c>
    </row>
    <row r="3553" spans="2:8" x14ac:dyDescent="0.25">
      <c r="B3553" s="192">
        <f t="shared" si="284"/>
        <v>43248.916666658057</v>
      </c>
      <c r="C3553" s="16">
        <f t="shared" si="280"/>
        <v>5</v>
      </c>
      <c r="D3553" s="16">
        <f t="shared" si="281"/>
        <v>1</v>
      </c>
      <c r="E3553" s="16">
        <f t="shared" si="282"/>
        <v>1</v>
      </c>
      <c r="F3553" s="16">
        <f t="shared" si="283"/>
        <v>22</v>
      </c>
      <c r="G3553" s="195">
        <v>3551</v>
      </c>
      <c r="H3553" s="193">
        <v>0</v>
      </c>
    </row>
    <row r="3554" spans="2:8" x14ac:dyDescent="0.25">
      <c r="B3554" s="192">
        <f t="shared" si="284"/>
        <v>43248.958333324721</v>
      </c>
      <c r="C3554" s="16">
        <f t="shared" si="280"/>
        <v>5</v>
      </c>
      <c r="D3554" s="16">
        <f t="shared" si="281"/>
        <v>1</v>
      </c>
      <c r="E3554" s="16">
        <f t="shared" si="282"/>
        <v>1</v>
      </c>
      <c r="F3554" s="16">
        <f t="shared" si="283"/>
        <v>23</v>
      </c>
      <c r="G3554" s="195">
        <v>3552</v>
      </c>
      <c r="H3554" s="193">
        <v>0</v>
      </c>
    </row>
    <row r="3555" spans="2:8" x14ac:dyDescent="0.25">
      <c r="B3555" s="192">
        <f t="shared" si="284"/>
        <v>43248.999999991385</v>
      </c>
      <c r="C3555" s="16">
        <f t="shared" si="280"/>
        <v>5</v>
      </c>
      <c r="D3555" s="16">
        <f t="shared" si="281"/>
        <v>2</v>
      </c>
      <c r="E3555" s="16">
        <f t="shared" si="282"/>
        <v>1</v>
      </c>
      <c r="F3555" s="16">
        <f t="shared" si="283"/>
        <v>0</v>
      </c>
      <c r="G3555" s="195">
        <v>3553</v>
      </c>
      <c r="H3555" s="193">
        <v>0</v>
      </c>
    </row>
    <row r="3556" spans="2:8" x14ac:dyDescent="0.25">
      <c r="B3556" s="192">
        <f t="shared" si="284"/>
        <v>43249.04166665805</v>
      </c>
      <c r="C3556" s="16">
        <f t="shared" si="280"/>
        <v>5</v>
      </c>
      <c r="D3556" s="16">
        <f t="shared" si="281"/>
        <v>2</v>
      </c>
      <c r="E3556" s="16">
        <f t="shared" si="282"/>
        <v>1</v>
      </c>
      <c r="F3556" s="16">
        <f t="shared" si="283"/>
        <v>1</v>
      </c>
      <c r="G3556" s="195">
        <v>3554</v>
      </c>
      <c r="H3556" s="193">
        <v>0</v>
      </c>
    </row>
    <row r="3557" spans="2:8" x14ac:dyDescent="0.25">
      <c r="B3557" s="192">
        <f t="shared" si="284"/>
        <v>43249.083333324714</v>
      </c>
      <c r="C3557" s="16">
        <f t="shared" si="280"/>
        <v>5</v>
      </c>
      <c r="D3557" s="16">
        <f t="shared" si="281"/>
        <v>2</v>
      </c>
      <c r="E3557" s="16">
        <f t="shared" si="282"/>
        <v>1</v>
      </c>
      <c r="F3557" s="16">
        <f t="shared" si="283"/>
        <v>2</v>
      </c>
      <c r="G3557" s="195">
        <v>3555</v>
      </c>
      <c r="H3557" s="193">
        <v>0</v>
      </c>
    </row>
    <row r="3558" spans="2:8" x14ac:dyDescent="0.25">
      <c r="B3558" s="192">
        <f t="shared" si="284"/>
        <v>43249.124999991378</v>
      </c>
      <c r="C3558" s="16">
        <f t="shared" si="280"/>
        <v>5</v>
      </c>
      <c r="D3558" s="16">
        <f t="shared" si="281"/>
        <v>2</v>
      </c>
      <c r="E3558" s="16">
        <f t="shared" si="282"/>
        <v>1</v>
      </c>
      <c r="F3558" s="16">
        <f t="shared" si="283"/>
        <v>3</v>
      </c>
      <c r="G3558" s="195">
        <v>3556</v>
      </c>
      <c r="H3558" s="193">
        <v>0</v>
      </c>
    </row>
    <row r="3559" spans="2:8" x14ac:dyDescent="0.25">
      <c r="B3559" s="192">
        <f t="shared" si="284"/>
        <v>43249.166666658042</v>
      </c>
      <c r="C3559" s="16">
        <f t="shared" si="280"/>
        <v>5</v>
      </c>
      <c r="D3559" s="16">
        <f t="shared" si="281"/>
        <v>2</v>
      </c>
      <c r="E3559" s="16">
        <f t="shared" si="282"/>
        <v>1</v>
      </c>
      <c r="F3559" s="16">
        <f t="shared" si="283"/>
        <v>4</v>
      </c>
      <c r="G3559" s="195">
        <v>3557</v>
      </c>
      <c r="H3559" s="193">
        <v>4.7186750000000003E-3</v>
      </c>
    </row>
    <row r="3560" spans="2:8" x14ac:dyDescent="0.25">
      <c r="B3560" s="192">
        <f t="shared" si="284"/>
        <v>43249.208333324706</v>
      </c>
      <c r="C3560" s="16">
        <f t="shared" si="280"/>
        <v>5</v>
      </c>
      <c r="D3560" s="16">
        <f t="shared" si="281"/>
        <v>2</v>
      </c>
      <c r="E3560" s="16">
        <f t="shared" si="282"/>
        <v>1</v>
      </c>
      <c r="F3560" s="16">
        <f t="shared" si="283"/>
        <v>5</v>
      </c>
      <c r="G3560" s="195">
        <v>3558</v>
      </c>
      <c r="H3560" s="193">
        <v>4.6206903000000001E-2</v>
      </c>
    </row>
    <row r="3561" spans="2:8" x14ac:dyDescent="0.25">
      <c r="B3561" s="192">
        <f t="shared" si="284"/>
        <v>43249.249999991371</v>
      </c>
      <c r="C3561" s="16">
        <f t="shared" si="280"/>
        <v>5</v>
      </c>
      <c r="D3561" s="16">
        <f t="shared" si="281"/>
        <v>2</v>
      </c>
      <c r="E3561" s="16">
        <f t="shared" si="282"/>
        <v>1</v>
      </c>
      <c r="F3561" s="16">
        <f t="shared" si="283"/>
        <v>6</v>
      </c>
      <c r="G3561" s="195">
        <v>3559</v>
      </c>
      <c r="H3561" s="193">
        <v>0.119379627</v>
      </c>
    </row>
    <row r="3562" spans="2:8" x14ac:dyDescent="0.25">
      <c r="B3562" s="192">
        <f t="shared" si="284"/>
        <v>43249.291666658035</v>
      </c>
      <c r="C3562" s="16">
        <f t="shared" si="280"/>
        <v>5</v>
      </c>
      <c r="D3562" s="16">
        <f t="shared" si="281"/>
        <v>2</v>
      </c>
      <c r="E3562" s="16">
        <f t="shared" si="282"/>
        <v>1</v>
      </c>
      <c r="F3562" s="16">
        <f t="shared" si="283"/>
        <v>7</v>
      </c>
      <c r="G3562" s="195">
        <v>3560</v>
      </c>
      <c r="H3562" s="193">
        <v>0.24873030099999999</v>
      </c>
    </row>
    <row r="3563" spans="2:8" x14ac:dyDescent="0.25">
      <c r="B3563" s="192">
        <f t="shared" si="284"/>
        <v>43249.333333324699</v>
      </c>
      <c r="C3563" s="16">
        <f t="shared" si="280"/>
        <v>5</v>
      </c>
      <c r="D3563" s="16">
        <f t="shared" si="281"/>
        <v>2</v>
      </c>
      <c r="E3563" s="16">
        <f t="shared" si="282"/>
        <v>1</v>
      </c>
      <c r="F3563" s="16">
        <f t="shared" si="283"/>
        <v>8</v>
      </c>
      <c r="G3563" s="195">
        <v>3561</v>
      </c>
      <c r="H3563" s="193">
        <v>0.36979336099999999</v>
      </c>
    </row>
    <row r="3564" spans="2:8" x14ac:dyDescent="0.25">
      <c r="B3564" s="192">
        <f t="shared" si="284"/>
        <v>43249.374999991363</v>
      </c>
      <c r="C3564" s="16">
        <f t="shared" si="280"/>
        <v>5</v>
      </c>
      <c r="D3564" s="16">
        <f t="shared" si="281"/>
        <v>2</v>
      </c>
      <c r="E3564" s="16">
        <f t="shared" si="282"/>
        <v>1</v>
      </c>
      <c r="F3564" s="16">
        <f t="shared" si="283"/>
        <v>9</v>
      </c>
      <c r="G3564" s="195">
        <v>3562</v>
      </c>
      <c r="H3564" s="193">
        <v>0.45710698</v>
      </c>
    </row>
    <row r="3565" spans="2:8" x14ac:dyDescent="0.25">
      <c r="B3565" s="192">
        <f t="shared" si="284"/>
        <v>43249.416666658028</v>
      </c>
      <c r="C3565" s="16">
        <f t="shared" si="280"/>
        <v>5</v>
      </c>
      <c r="D3565" s="16">
        <f t="shared" si="281"/>
        <v>2</v>
      </c>
      <c r="E3565" s="16">
        <f t="shared" si="282"/>
        <v>1</v>
      </c>
      <c r="F3565" s="16">
        <f t="shared" si="283"/>
        <v>10</v>
      </c>
      <c r="G3565" s="195">
        <v>3563</v>
      </c>
      <c r="H3565" s="193">
        <v>0.531750108</v>
      </c>
    </row>
    <row r="3566" spans="2:8" x14ac:dyDescent="0.25">
      <c r="B3566" s="192">
        <f t="shared" si="284"/>
        <v>43249.458333324692</v>
      </c>
      <c r="C3566" s="16">
        <f t="shared" si="280"/>
        <v>5</v>
      </c>
      <c r="D3566" s="16">
        <f t="shared" si="281"/>
        <v>2</v>
      </c>
      <c r="E3566" s="16">
        <f t="shared" si="282"/>
        <v>1</v>
      </c>
      <c r="F3566" s="16">
        <f t="shared" si="283"/>
        <v>11</v>
      </c>
      <c r="G3566" s="195">
        <v>3564</v>
      </c>
      <c r="H3566" s="193">
        <v>0.57691334100000002</v>
      </c>
    </row>
    <row r="3567" spans="2:8" x14ac:dyDescent="0.25">
      <c r="B3567" s="192">
        <f t="shared" si="284"/>
        <v>43249.499999991356</v>
      </c>
      <c r="C3567" s="16">
        <f t="shared" si="280"/>
        <v>5</v>
      </c>
      <c r="D3567" s="16">
        <f t="shared" si="281"/>
        <v>2</v>
      </c>
      <c r="E3567" s="16">
        <f t="shared" si="282"/>
        <v>1</v>
      </c>
      <c r="F3567" s="16">
        <f t="shared" si="283"/>
        <v>12</v>
      </c>
      <c r="G3567" s="195">
        <v>3565</v>
      </c>
      <c r="H3567" s="193">
        <v>0.56085799000000003</v>
      </c>
    </row>
    <row r="3568" spans="2:8" x14ac:dyDescent="0.25">
      <c r="B3568" s="192">
        <f t="shared" si="284"/>
        <v>43249.54166665802</v>
      </c>
      <c r="C3568" s="16">
        <f t="shared" si="280"/>
        <v>5</v>
      </c>
      <c r="D3568" s="16">
        <f t="shared" si="281"/>
        <v>2</v>
      </c>
      <c r="E3568" s="16">
        <f t="shared" si="282"/>
        <v>1</v>
      </c>
      <c r="F3568" s="16">
        <f t="shared" si="283"/>
        <v>13</v>
      </c>
      <c r="G3568" s="195">
        <v>3566</v>
      </c>
      <c r="H3568" s="193">
        <v>0.55502334900000005</v>
      </c>
    </row>
    <row r="3569" spans="2:8" x14ac:dyDescent="0.25">
      <c r="B3569" s="192">
        <f t="shared" si="284"/>
        <v>43249.583333324685</v>
      </c>
      <c r="C3569" s="16">
        <f t="shared" si="280"/>
        <v>5</v>
      </c>
      <c r="D3569" s="16">
        <f t="shared" si="281"/>
        <v>2</v>
      </c>
      <c r="E3569" s="16">
        <f t="shared" si="282"/>
        <v>1</v>
      </c>
      <c r="F3569" s="16">
        <f t="shared" si="283"/>
        <v>14</v>
      </c>
      <c r="G3569" s="195">
        <v>3567</v>
      </c>
      <c r="H3569" s="193">
        <v>0.49392789599999998</v>
      </c>
    </row>
    <row r="3570" spans="2:8" x14ac:dyDescent="0.25">
      <c r="B3570" s="192">
        <f t="shared" si="284"/>
        <v>43249.624999991349</v>
      </c>
      <c r="C3570" s="16">
        <f t="shared" si="280"/>
        <v>5</v>
      </c>
      <c r="D3570" s="16">
        <f t="shared" si="281"/>
        <v>2</v>
      </c>
      <c r="E3570" s="16">
        <f t="shared" si="282"/>
        <v>1</v>
      </c>
      <c r="F3570" s="16">
        <f t="shared" si="283"/>
        <v>15</v>
      </c>
      <c r="G3570" s="195">
        <v>3568</v>
      </c>
      <c r="H3570" s="193">
        <v>0.44247330400000001</v>
      </c>
    </row>
    <row r="3571" spans="2:8" x14ac:dyDescent="0.25">
      <c r="B3571" s="192">
        <f t="shared" si="284"/>
        <v>43249.666666658013</v>
      </c>
      <c r="C3571" s="16">
        <f t="shared" si="280"/>
        <v>5</v>
      </c>
      <c r="D3571" s="16">
        <f t="shared" si="281"/>
        <v>2</v>
      </c>
      <c r="E3571" s="16">
        <f t="shared" si="282"/>
        <v>1</v>
      </c>
      <c r="F3571" s="16">
        <f t="shared" si="283"/>
        <v>16</v>
      </c>
      <c r="G3571" s="195">
        <v>3569</v>
      </c>
      <c r="H3571" s="193">
        <v>0.33660358899999998</v>
      </c>
    </row>
    <row r="3572" spans="2:8" x14ac:dyDescent="0.25">
      <c r="B3572" s="192">
        <f t="shared" si="284"/>
        <v>43249.708333324677</v>
      </c>
      <c r="C3572" s="16">
        <f t="shared" si="280"/>
        <v>5</v>
      </c>
      <c r="D3572" s="16">
        <f t="shared" si="281"/>
        <v>2</v>
      </c>
      <c r="E3572" s="16">
        <f t="shared" si="282"/>
        <v>1</v>
      </c>
      <c r="F3572" s="16">
        <f t="shared" si="283"/>
        <v>17</v>
      </c>
      <c r="G3572" s="195">
        <v>3570</v>
      </c>
      <c r="H3572" s="193">
        <v>0.20945456800000001</v>
      </c>
    </row>
    <row r="3573" spans="2:8" x14ac:dyDescent="0.25">
      <c r="B3573" s="192">
        <f t="shared" si="284"/>
        <v>43249.749999991342</v>
      </c>
      <c r="C3573" s="16">
        <f t="shared" si="280"/>
        <v>5</v>
      </c>
      <c r="D3573" s="16">
        <f t="shared" si="281"/>
        <v>2</v>
      </c>
      <c r="E3573" s="16">
        <f t="shared" si="282"/>
        <v>1</v>
      </c>
      <c r="F3573" s="16">
        <f t="shared" si="283"/>
        <v>18</v>
      </c>
      <c r="G3573" s="195">
        <v>3571</v>
      </c>
      <c r="H3573" s="193">
        <v>8.9410842000000004E-2</v>
      </c>
    </row>
    <row r="3574" spans="2:8" x14ac:dyDescent="0.25">
      <c r="B3574" s="192">
        <f t="shared" si="284"/>
        <v>43249.791666658006</v>
      </c>
      <c r="C3574" s="16">
        <f t="shared" si="280"/>
        <v>5</v>
      </c>
      <c r="D3574" s="16">
        <f t="shared" si="281"/>
        <v>2</v>
      </c>
      <c r="E3574" s="16">
        <f t="shared" si="282"/>
        <v>1</v>
      </c>
      <c r="F3574" s="16">
        <f t="shared" si="283"/>
        <v>19</v>
      </c>
      <c r="G3574" s="195">
        <v>3572</v>
      </c>
      <c r="H3574" s="193">
        <v>2.5572849000000002E-2</v>
      </c>
    </row>
    <row r="3575" spans="2:8" x14ac:dyDescent="0.25">
      <c r="B3575" s="192">
        <f t="shared" si="284"/>
        <v>43249.83333332467</v>
      </c>
      <c r="C3575" s="16">
        <f t="shared" si="280"/>
        <v>5</v>
      </c>
      <c r="D3575" s="16">
        <f t="shared" si="281"/>
        <v>2</v>
      </c>
      <c r="E3575" s="16">
        <f t="shared" si="282"/>
        <v>1</v>
      </c>
      <c r="F3575" s="16">
        <f t="shared" si="283"/>
        <v>20</v>
      </c>
      <c r="G3575" s="195">
        <v>3573</v>
      </c>
      <c r="H3575" s="193">
        <v>3.5647800000000002E-4</v>
      </c>
    </row>
    <row r="3576" spans="2:8" x14ac:dyDescent="0.25">
      <c r="B3576" s="192">
        <f t="shared" si="284"/>
        <v>43249.874999991334</v>
      </c>
      <c r="C3576" s="16">
        <f t="shared" si="280"/>
        <v>5</v>
      </c>
      <c r="D3576" s="16">
        <f t="shared" si="281"/>
        <v>2</v>
      </c>
      <c r="E3576" s="16">
        <f t="shared" si="282"/>
        <v>1</v>
      </c>
      <c r="F3576" s="16">
        <f t="shared" si="283"/>
        <v>21</v>
      </c>
      <c r="G3576" s="195">
        <v>3574</v>
      </c>
      <c r="H3576" s="193">
        <v>0</v>
      </c>
    </row>
    <row r="3577" spans="2:8" x14ac:dyDescent="0.25">
      <c r="B3577" s="192">
        <f t="shared" si="284"/>
        <v>43249.916666657999</v>
      </c>
      <c r="C3577" s="16">
        <f t="shared" si="280"/>
        <v>5</v>
      </c>
      <c r="D3577" s="16">
        <f t="shared" si="281"/>
        <v>2</v>
      </c>
      <c r="E3577" s="16">
        <f t="shared" si="282"/>
        <v>1</v>
      </c>
      <c r="F3577" s="16">
        <f t="shared" si="283"/>
        <v>22</v>
      </c>
      <c r="G3577" s="195">
        <v>3575</v>
      </c>
      <c r="H3577" s="193">
        <v>0</v>
      </c>
    </row>
    <row r="3578" spans="2:8" x14ac:dyDescent="0.25">
      <c r="B3578" s="192">
        <f t="shared" si="284"/>
        <v>43249.958333324663</v>
      </c>
      <c r="C3578" s="16">
        <f t="shared" si="280"/>
        <v>5</v>
      </c>
      <c r="D3578" s="16">
        <f t="shared" si="281"/>
        <v>2</v>
      </c>
      <c r="E3578" s="16">
        <f t="shared" si="282"/>
        <v>1</v>
      </c>
      <c r="F3578" s="16">
        <f t="shared" si="283"/>
        <v>23</v>
      </c>
      <c r="G3578" s="195">
        <v>3576</v>
      </c>
      <c r="H3578" s="193">
        <v>0</v>
      </c>
    </row>
    <row r="3579" spans="2:8" x14ac:dyDescent="0.25">
      <c r="B3579" s="192">
        <f t="shared" si="284"/>
        <v>43249.999999991327</v>
      </c>
      <c r="C3579" s="16">
        <f t="shared" si="280"/>
        <v>5</v>
      </c>
      <c r="D3579" s="16">
        <f t="shared" si="281"/>
        <v>3</v>
      </c>
      <c r="E3579" s="16">
        <f t="shared" si="282"/>
        <v>1</v>
      </c>
      <c r="F3579" s="16">
        <f t="shared" si="283"/>
        <v>0</v>
      </c>
      <c r="G3579" s="195">
        <v>3577</v>
      </c>
      <c r="H3579" s="193">
        <v>0</v>
      </c>
    </row>
    <row r="3580" spans="2:8" x14ac:dyDescent="0.25">
      <c r="B3580" s="192">
        <f t="shared" si="284"/>
        <v>43250.041666657991</v>
      </c>
      <c r="C3580" s="16">
        <f t="shared" si="280"/>
        <v>5</v>
      </c>
      <c r="D3580" s="16">
        <f t="shared" si="281"/>
        <v>3</v>
      </c>
      <c r="E3580" s="16">
        <f t="shared" si="282"/>
        <v>1</v>
      </c>
      <c r="F3580" s="16">
        <f t="shared" si="283"/>
        <v>1</v>
      </c>
      <c r="G3580" s="195">
        <v>3578</v>
      </c>
      <c r="H3580" s="193">
        <v>0</v>
      </c>
    </row>
    <row r="3581" spans="2:8" x14ac:dyDescent="0.25">
      <c r="B3581" s="192">
        <f t="shared" si="284"/>
        <v>43250.083333324656</v>
      </c>
      <c r="C3581" s="16">
        <f t="shared" si="280"/>
        <v>5</v>
      </c>
      <c r="D3581" s="16">
        <f t="shared" si="281"/>
        <v>3</v>
      </c>
      <c r="E3581" s="16">
        <f t="shared" si="282"/>
        <v>1</v>
      </c>
      <c r="F3581" s="16">
        <f t="shared" si="283"/>
        <v>2</v>
      </c>
      <c r="G3581" s="195">
        <v>3579</v>
      </c>
      <c r="H3581" s="193">
        <v>0</v>
      </c>
    </row>
    <row r="3582" spans="2:8" x14ac:dyDescent="0.25">
      <c r="B3582" s="192">
        <f t="shared" si="284"/>
        <v>43250.12499999132</v>
      </c>
      <c r="C3582" s="16">
        <f t="shared" si="280"/>
        <v>5</v>
      </c>
      <c r="D3582" s="16">
        <f t="shared" si="281"/>
        <v>3</v>
      </c>
      <c r="E3582" s="16">
        <f t="shared" si="282"/>
        <v>1</v>
      </c>
      <c r="F3582" s="16">
        <f t="shared" si="283"/>
        <v>3</v>
      </c>
      <c r="G3582" s="195">
        <v>3580</v>
      </c>
      <c r="H3582" s="193">
        <v>0</v>
      </c>
    </row>
    <row r="3583" spans="2:8" x14ac:dyDescent="0.25">
      <c r="B3583" s="192">
        <f t="shared" si="284"/>
        <v>43250.166666657984</v>
      </c>
      <c r="C3583" s="16">
        <f t="shared" si="280"/>
        <v>5</v>
      </c>
      <c r="D3583" s="16">
        <f t="shared" si="281"/>
        <v>3</v>
      </c>
      <c r="E3583" s="16">
        <f t="shared" si="282"/>
        <v>1</v>
      </c>
      <c r="F3583" s="16">
        <f t="shared" si="283"/>
        <v>4</v>
      </c>
      <c r="G3583" s="195">
        <v>3581</v>
      </c>
      <c r="H3583" s="193">
        <v>5.2747330000000002E-3</v>
      </c>
    </row>
    <row r="3584" spans="2:8" x14ac:dyDescent="0.25">
      <c r="B3584" s="192">
        <f t="shared" si="284"/>
        <v>43250.208333324648</v>
      </c>
      <c r="C3584" s="16">
        <f t="shared" si="280"/>
        <v>5</v>
      </c>
      <c r="D3584" s="16">
        <f t="shared" si="281"/>
        <v>3</v>
      </c>
      <c r="E3584" s="16">
        <f t="shared" si="282"/>
        <v>1</v>
      </c>
      <c r="F3584" s="16">
        <f t="shared" si="283"/>
        <v>5</v>
      </c>
      <c r="G3584" s="195">
        <v>3582</v>
      </c>
      <c r="H3584" s="193">
        <v>4.4110506000000001E-2</v>
      </c>
    </row>
    <row r="3585" spans="2:8" x14ac:dyDescent="0.25">
      <c r="B3585" s="192">
        <f t="shared" si="284"/>
        <v>43250.249999991313</v>
      </c>
      <c r="C3585" s="16">
        <f t="shared" si="280"/>
        <v>5</v>
      </c>
      <c r="D3585" s="16">
        <f t="shared" si="281"/>
        <v>3</v>
      </c>
      <c r="E3585" s="16">
        <f t="shared" si="282"/>
        <v>1</v>
      </c>
      <c r="F3585" s="16">
        <f t="shared" si="283"/>
        <v>6</v>
      </c>
      <c r="G3585" s="195">
        <v>3583</v>
      </c>
      <c r="H3585" s="193">
        <v>0.113660045</v>
      </c>
    </row>
    <row r="3586" spans="2:8" x14ac:dyDescent="0.25">
      <c r="B3586" s="192">
        <f t="shared" si="284"/>
        <v>43250.291666657977</v>
      </c>
      <c r="C3586" s="16">
        <f t="shared" si="280"/>
        <v>5</v>
      </c>
      <c r="D3586" s="16">
        <f t="shared" si="281"/>
        <v>3</v>
      </c>
      <c r="E3586" s="16">
        <f t="shared" si="282"/>
        <v>1</v>
      </c>
      <c r="F3586" s="16">
        <f t="shared" si="283"/>
        <v>7</v>
      </c>
      <c r="G3586" s="195">
        <v>3584</v>
      </c>
      <c r="H3586" s="193">
        <v>0.24017844499999999</v>
      </c>
    </row>
    <row r="3587" spans="2:8" x14ac:dyDescent="0.25">
      <c r="B3587" s="192">
        <f t="shared" si="284"/>
        <v>43250.333333324641</v>
      </c>
      <c r="C3587" s="16">
        <f t="shared" si="280"/>
        <v>5</v>
      </c>
      <c r="D3587" s="16">
        <f t="shared" si="281"/>
        <v>3</v>
      </c>
      <c r="E3587" s="16">
        <f t="shared" si="282"/>
        <v>1</v>
      </c>
      <c r="F3587" s="16">
        <f t="shared" si="283"/>
        <v>8</v>
      </c>
      <c r="G3587" s="195">
        <v>3585</v>
      </c>
      <c r="H3587" s="193">
        <v>0.37620042399999998</v>
      </c>
    </row>
    <row r="3588" spans="2:8" x14ac:dyDescent="0.25">
      <c r="B3588" s="192">
        <f t="shared" si="284"/>
        <v>43250.374999991305</v>
      </c>
      <c r="C3588" s="16">
        <f t="shared" ref="C3588:C3651" si="285">MONTH(B3588)</f>
        <v>5</v>
      </c>
      <c r="D3588" s="16">
        <f t="shared" ref="D3588:D3651" si="286">WEEKDAY(B3588,2)</f>
        <v>3</v>
      </c>
      <c r="E3588" s="16">
        <f t="shared" ref="E3588:E3651" si="287">IF(D3588&lt;6,1,2)</f>
        <v>1</v>
      </c>
      <c r="F3588" s="16">
        <f t="shared" ref="F3588:F3651" si="288">HOUR(B3588)</f>
        <v>9</v>
      </c>
      <c r="G3588" s="195">
        <v>3586</v>
      </c>
      <c r="H3588" s="193">
        <v>0.49243811599999998</v>
      </c>
    </row>
    <row r="3589" spans="2:8" x14ac:dyDescent="0.25">
      <c r="B3589" s="192">
        <f t="shared" ref="B3589:B3652" si="289">B3588+1/24</f>
        <v>43250.416666657969</v>
      </c>
      <c r="C3589" s="16">
        <f t="shared" si="285"/>
        <v>5</v>
      </c>
      <c r="D3589" s="16">
        <f t="shared" si="286"/>
        <v>3</v>
      </c>
      <c r="E3589" s="16">
        <f t="shared" si="287"/>
        <v>1</v>
      </c>
      <c r="F3589" s="16">
        <f t="shared" si="288"/>
        <v>10</v>
      </c>
      <c r="G3589" s="195">
        <v>3587</v>
      </c>
      <c r="H3589" s="193">
        <v>0.56648333299999998</v>
      </c>
    </row>
    <row r="3590" spans="2:8" x14ac:dyDescent="0.25">
      <c r="B3590" s="192">
        <f t="shared" si="289"/>
        <v>43250.458333324634</v>
      </c>
      <c r="C3590" s="16">
        <f t="shared" si="285"/>
        <v>5</v>
      </c>
      <c r="D3590" s="16">
        <f t="shared" si="286"/>
        <v>3</v>
      </c>
      <c r="E3590" s="16">
        <f t="shared" si="287"/>
        <v>1</v>
      </c>
      <c r="F3590" s="16">
        <f t="shared" si="288"/>
        <v>11</v>
      </c>
      <c r="G3590" s="195">
        <v>3588</v>
      </c>
      <c r="H3590" s="193">
        <v>0.59228814200000002</v>
      </c>
    </row>
    <row r="3591" spans="2:8" x14ac:dyDescent="0.25">
      <c r="B3591" s="192">
        <f t="shared" si="289"/>
        <v>43250.499999991298</v>
      </c>
      <c r="C3591" s="16">
        <f t="shared" si="285"/>
        <v>5</v>
      </c>
      <c r="D3591" s="16">
        <f t="shared" si="286"/>
        <v>3</v>
      </c>
      <c r="E3591" s="16">
        <f t="shared" si="287"/>
        <v>1</v>
      </c>
      <c r="F3591" s="16">
        <f t="shared" si="288"/>
        <v>12</v>
      </c>
      <c r="G3591" s="195">
        <v>3589</v>
      </c>
      <c r="H3591" s="193">
        <v>0.59967939199999998</v>
      </c>
    </row>
    <row r="3592" spans="2:8" x14ac:dyDescent="0.25">
      <c r="B3592" s="192">
        <f t="shared" si="289"/>
        <v>43250.541666657962</v>
      </c>
      <c r="C3592" s="16">
        <f t="shared" si="285"/>
        <v>5</v>
      </c>
      <c r="D3592" s="16">
        <f t="shared" si="286"/>
        <v>3</v>
      </c>
      <c r="E3592" s="16">
        <f t="shared" si="287"/>
        <v>1</v>
      </c>
      <c r="F3592" s="16">
        <f t="shared" si="288"/>
        <v>13</v>
      </c>
      <c r="G3592" s="195">
        <v>3590</v>
      </c>
      <c r="H3592" s="193">
        <v>0.60332672499999995</v>
      </c>
    </row>
    <row r="3593" spans="2:8" x14ac:dyDescent="0.25">
      <c r="B3593" s="192">
        <f t="shared" si="289"/>
        <v>43250.583333324626</v>
      </c>
      <c r="C3593" s="16">
        <f t="shared" si="285"/>
        <v>5</v>
      </c>
      <c r="D3593" s="16">
        <f t="shared" si="286"/>
        <v>3</v>
      </c>
      <c r="E3593" s="16">
        <f t="shared" si="287"/>
        <v>1</v>
      </c>
      <c r="F3593" s="16">
        <f t="shared" si="288"/>
        <v>14</v>
      </c>
      <c r="G3593" s="195">
        <v>3591</v>
      </c>
      <c r="H3593" s="193">
        <v>0.51550798799999997</v>
      </c>
    </row>
    <row r="3594" spans="2:8" x14ac:dyDescent="0.25">
      <c r="B3594" s="192">
        <f t="shared" si="289"/>
        <v>43250.624999991291</v>
      </c>
      <c r="C3594" s="16">
        <f t="shared" si="285"/>
        <v>5</v>
      </c>
      <c r="D3594" s="16">
        <f t="shared" si="286"/>
        <v>3</v>
      </c>
      <c r="E3594" s="16">
        <f t="shared" si="287"/>
        <v>1</v>
      </c>
      <c r="F3594" s="16">
        <f t="shared" si="288"/>
        <v>15</v>
      </c>
      <c r="G3594" s="195">
        <v>3592</v>
      </c>
      <c r="H3594" s="193">
        <v>0.42111970500000001</v>
      </c>
    </row>
    <row r="3595" spans="2:8" x14ac:dyDescent="0.25">
      <c r="B3595" s="192">
        <f t="shared" si="289"/>
        <v>43250.666666657955</v>
      </c>
      <c r="C3595" s="16">
        <f t="shared" si="285"/>
        <v>5</v>
      </c>
      <c r="D3595" s="16">
        <f t="shared" si="286"/>
        <v>3</v>
      </c>
      <c r="E3595" s="16">
        <f t="shared" si="287"/>
        <v>1</v>
      </c>
      <c r="F3595" s="16">
        <f t="shared" si="288"/>
        <v>16</v>
      </c>
      <c r="G3595" s="195">
        <v>3593</v>
      </c>
      <c r="H3595" s="193">
        <v>0.30325373100000003</v>
      </c>
    </row>
    <row r="3596" spans="2:8" x14ac:dyDescent="0.25">
      <c r="B3596" s="192">
        <f t="shared" si="289"/>
        <v>43250.708333324619</v>
      </c>
      <c r="C3596" s="16">
        <f t="shared" si="285"/>
        <v>5</v>
      </c>
      <c r="D3596" s="16">
        <f t="shared" si="286"/>
        <v>3</v>
      </c>
      <c r="E3596" s="16">
        <f t="shared" si="287"/>
        <v>1</v>
      </c>
      <c r="F3596" s="16">
        <f t="shared" si="288"/>
        <v>17</v>
      </c>
      <c r="G3596" s="195">
        <v>3594</v>
      </c>
      <c r="H3596" s="193">
        <v>0.178761274</v>
      </c>
    </row>
    <row r="3597" spans="2:8" x14ac:dyDescent="0.25">
      <c r="B3597" s="192">
        <f t="shared" si="289"/>
        <v>43250.749999991283</v>
      </c>
      <c r="C3597" s="16">
        <f t="shared" si="285"/>
        <v>5</v>
      </c>
      <c r="D3597" s="16">
        <f t="shared" si="286"/>
        <v>3</v>
      </c>
      <c r="E3597" s="16">
        <f t="shared" si="287"/>
        <v>1</v>
      </c>
      <c r="F3597" s="16">
        <f t="shared" si="288"/>
        <v>18</v>
      </c>
      <c r="G3597" s="195">
        <v>3595</v>
      </c>
      <c r="H3597" s="193">
        <v>8.4763516999999997E-2</v>
      </c>
    </row>
    <row r="3598" spans="2:8" x14ac:dyDescent="0.25">
      <c r="B3598" s="192">
        <f t="shared" si="289"/>
        <v>43250.791666657948</v>
      </c>
      <c r="C3598" s="16">
        <f t="shared" si="285"/>
        <v>5</v>
      </c>
      <c r="D3598" s="16">
        <f t="shared" si="286"/>
        <v>3</v>
      </c>
      <c r="E3598" s="16">
        <f t="shared" si="287"/>
        <v>1</v>
      </c>
      <c r="F3598" s="16">
        <f t="shared" si="288"/>
        <v>19</v>
      </c>
      <c r="G3598" s="195">
        <v>3596</v>
      </c>
      <c r="H3598" s="193">
        <v>2.5002533E-2</v>
      </c>
    </row>
    <row r="3599" spans="2:8" x14ac:dyDescent="0.25">
      <c r="B3599" s="192">
        <f t="shared" si="289"/>
        <v>43250.833333324612</v>
      </c>
      <c r="C3599" s="16">
        <f t="shared" si="285"/>
        <v>5</v>
      </c>
      <c r="D3599" s="16">
        <f t="shared" si="286"/>
        <v>3</v>
      </c>
      <c r="E3599" s="16">
        <f t="shared" si="287"/>
        <v>1</v>
      </c>
      <c r="F3599" s="16">
        <f t="shared" si="288"/>
        <v>20</v>
      </c>
      <c r="G3599" s="195">
        <v>3597</v>
      </c>
      <c r="H3599" s="193">
        <v>3.5647800000000002E-4</v>
      </c>
    </row>
    <row r="3600" spans="2:8" x14ac:dyDescent="0.25">
      <c r="B3600" s="192">
        <f t="shared" si="289"/>
        <v>43250.874999991276</v>
      </c>
      <c r="C3600" s="16">
        <f t="shared" si="285"/>
        <v>5</v>
      </c>
      <c r="D3600" s="16">
        <f t="shared" si="286"/>
        <v>3</v>
      </c>
      <c r="E3600" s="16">
        <f t="shared" si="287"/>
        <v>1</v>
      </c>
      <c r="F3600" s="16">
        <f t="shared" si="288"/>
        <v>21</v>
      </c>
      <c r="G3600" s="195">
        <v>3598</v>
      </c>
      <c r="H3600" s="193">
        <v>0</v>
      </c>
    </row>
    <row r="3601" spans="2:8" x14ac:dyDescent="0.25">
      <c r="B3601" s="192">
        <f t="shared" si="289"/>
        <v>43250.91666665794</v>
      </c>
      <c r="C3601" s="16">
        <f t="shared" si="285"/>
        <v>5</v>
      </c>
      <c r="D3601" s="16">
        <f t="shared" si="286"/>
        <v>3</v>
      </c>
      <c r="E3601" s="16">
        <f t="shared" si="287"/>
        <v>1</v>
      </c>
      <c r="F3601" s="16">
        <f t="shared" si="288"/>
        <v>22</v>
      </c>
      <c r="G3601" s="195">
        <v>3599</v>
      </c>
      <c r="H3601" s="193">
        <v>0</v>
      </c>
    </row>
    <row r="3602" spans="2:8" x14ac:dyDescent="0.25">
      <c r="B3602" s="192">
        <f t="shared" si="289"/>
        <v>43250.958333324605</v>
      </c>
      <c r="C3602" s="16">
        <f t="shared" si="285"/>
        <v>5</v>
      </c>
      <c r="D3602" s="16">
        <f t="shared" si="286"/>
        <v>3</v>
      </c>
      <c r="E3602" s="16">
        <f t="shared" si="287"/>
        <v>1</v>
      </c>
      <c r="F3602" s="16">
        <f t="shared" si="288"/>
        <v>23</v>
      </c>
      <c r="G3602" s="195">
        <v>3600</v>
      </c>
      <c r="H3602" s="193">
        <v>0</v>
      </c>
    </row>
    <row r="3603" spans="2:8" x14ac:dyDescent="0.25">
      <c r="B3603" s="192">
        <f t="shared" si="289"/>
        <v>43250.999999991269</v>
      </c>
      <c r="C3603" s="16">
        <f t="shared" si="285"/>
        <v>5</v>
      </c>
      <c r="D3603" s="16">
        <f t="shared" si="286"/>
        <v>4</v>
      </c>
      <c r="E3603" s="16">
        <f t="shared" si="287"/>
        <v>1</v>
      </c>
      <c r="F3603" s="16">
        <f t="shared" si="288"/>
        <v>0</v>
      </c>
      <c r="G3603" s="195">
        <v>3601</v>
      </c>
      <c r="H3603" s="193">
        <v>0</v>
      </c>
    </row>
    <row r="3604" spans="2:8" x14ac:dyDescent="0.25">
      <c r="B3604" s="192">
        <f t="shared" si="289"/>
        <v>43251.041666657933</v>
      </c>
      <c r="C3604" s="16">
        <f t="shared" si="285"/>
        <v>5</v>
      </c>
      <c r="D3604" s="16">
        <f t="shared" si="286"/>
        <v>4</v>
      </c>
      <c r="E3604" s="16">
        <f t="shared" si="287"/>
        <v>1</v>
      </c>
      <c r="F3604" s="16">
        <f t="shared" si="288"/>
        <v>1</v>
      </c>
      <c r="G3604" s="195">
        <v>3602</v>
      </c>
      <c r="H3604" s="193">
        <v>0</v>
      </c>
    </row>
    <row r="3605" spans="2:8" x14ac:dyDescent="0.25">
      <c r="B3605" s="192">
        <f t="shared" si="289"/>
        <v>43251.083333324597</v>
      </c>
      <c r="C3605" s="16">
        <f t="shared" si="285"/>
        <v>5</v>
      </c>
      <c r="D3605" s="16">
        <f t="shared" si="286"/>
        <v>4</v>
      </c>
      <c r="E3605" s="16">
        <f t="shared" si="287"/>
        <v>1</v>
      </c>
      <c r="F3605" s="16">
        <f t="shared" si="288"/>
        <v>2</v>
      </c>
      <c r="G3605" s="195">
        <v>3603</v>
      </c>
      <c r="H3605" s="193">
        <v>0</v>
      </c>
    </row>
    <row r="3606" spans="2:8" x14ac:dyDescent="0.25">
      <c r="B3606" s="192">
        <f t="shared" si="289"/>
        <v>43251.124999991262</v>
      </c>
      <c r="C3606" s="16">
        <f t="shared" si="285"/>
        <v>5</v>
      </c>
      <c r="D3606" s="16">
        <f t="shared" si="286"/>
        <v>4</v>
      </c>
      <c r="E3606" s="16">
        <f t="shared" si="287"/>
        <v>1</v>
      </c>
      <c r="F3606" s="16">
        <f t="shared" si="288"/>
        <v>3</v>
      </c>
      <c r="G3606" s="195">
        <v>3604</v>
      </c>
      <c r="H3606" s="193">
        <v>0</v>
      </c>
    </row>
    <row r="3607" spans="2:8" x14ac:dyDescent="0.25">
      <c r="B3607" s="192">
        <f t="shared" si="289"/>
        <v>43251.166666657926</v>
      </c>
      <c r="C3607" s="16">
        <f t="shared" si="285"/>
        <v>5</v>
      </c>
      <c r="D3607" s="16">
        <f t="shared" si="286"/>
        <v>4</v>
      </c>
      <c r="E3607" s="16">
        <f t="shared" si="287"/>
        <v>1</v>
      </c>
      <c r="F3607" s="16">
        <f t="shared" si="288"/>
        <v>4</v>
      </c>
      <c r="G3607" s="195">
        <v>3605</v>
      </c>
      <c r="H3607" s="193">
        <v>4.1962299999999996E-3</v>
      </c>
    </row>
    <row r="3608" spans="2:8" x14ac:dyDescent="0.25">
      <c r="B3608" s="192">
        <f t="shared" si="289"/>
        <v>43251.20833332459</v>
      </c>
      <c r="C3608" s="16">
        <f t="shared" si="285"/>
        <v>5</v>
      </c>
      <c r="D3608" s="16">
        <f t="shared" si="286"/>
        <v>4</v>
      </c>
      <c r="E3608" s="16">
        <f t="shared" si="287"/>
        <v>1</v>
      </c>
      <c r="F3608" s="16">
        <f t="shared" si="288"/>
        <v>5</v>
      </c>
      <c r="G3608" s="195">
        <v>3606</v>
      </c>
      <c r="H3608" s="193">
        <v>4.5477528000000003E-2</v>
      </c>
    </row>
    <row r="3609" spans="2:8" x14ac:dyDescent="0.25">
      <c r="B3609" s="192">
        <f t="shared" si="289"/>
        <v>43251.249999991254</v>
      </c>
      <c r="C3609" s="16">
        <f t="shared" si="285"/>
        <v>5</v>
      </c>
      <c r="D3609" s="16">
        <f t="shared" si="286"/>
        <v>4</v>
      </c>
      <c r="E3609" s="16">
        <f t="shared" si="287"/>
        <v>1</v>
      </c>
      <c r="F3609" s="16">
        <f t="shared" si="288"/>
        <v>6</v>
      </c>
      <c r="G3609" s="195">
        <v>3607</v>
      </c>
      <c r="H3609" s="193">
        <v>0.11440977200000001</v>
      </c>
    </row>
    <row r="3610" spans="2:8" x14ac:dyDescent="0.25">
      <c r="B3610" s="192">
        <f t="shared" si="289"/>
        <v>43251.291666657919</v>
      </c>
      <c r="C3610" s="16">
        <f t="shared" si="285"/>
        <v>5</v>
      </c>
      <c r="D3610" s="16">
        <f t="shared" si="286"/>
        <v>4</v>
      </c>
      <c r="E3610" s="16">
        <f t="shared" si="287"/>
        <v>1</v>
      </c>
      <c r="F3610" s="16">
        <f t="shared" si="288"/>
        <v>7</v>
      </c>
      <c r="G3610" s="195">
        <v>3608</v>
      </c>
      <c r="H3610" s="193">
        <v>0.25602329800000001</v>
      </c>
    </row>
    <row r="3611" spans="2:8" x14ac:dyDescent="0.25">
      <c r="B3611" s="192">
        <f t="shared" si="289"/>
        <v>43251.333333324583</v>
      </c>
      <c r="C3611" s="16">
        <f t="shared" si="285"/>
        <v>5</v>
      </c>
      <c r="D3611" s="16">
        <f t="shared" si="286"/>
        <v>4</v>
      </c>
      <c r="E3611" s="16">
        <f t="shared" si="287"/>
        <v>1</v>
      </c>
      <c r="F3611" s="16">
        <f t="shared" si="288"/>
        <v>8</v>
      </c>
      <c r="G3611" s="195">
        <v>3609</v>
      </c>
      <c r="H3611" s="193">
        <v>0.402987863</v>
      </c>
    </row>
    <row r="3612" spans="2:8" x14ac:dyDescent="0.25">
      <c r="B3612" s="192">
        <f t="shared" si="289"/>
        <v>43251.374999991247</v>
      </c>
      <c r="C3612" s="16">
        <f t="shared" si="285"/>
        <v>5</v>
      </c>
      <c r="D3612" s="16">
        <f t="shared" si="286"/>
        <v>4</v>
      </c>
      <c r="E3612" s="16">
        <f t="shared" si="287"/>
        <v>1</v>
      </c>
      <c r="F3612" s="16">
        <f t="shared" si="288"/>
        <v>9</v>
      </c>
      <c r="G3612" s="195">
        <v>3610</v>
      </c>
      <c r="H3612" s="193">
        <v>0.51506247100000002</v>
      </c>
    </row>
    <row r="3613" spans="2:8" x14ac:dyDescent="0.25">
      <c r="B3613" s="192">
        <f t="shared" si="289"/>
        <v>43251.416666657911</v>
      </c>
      <c r="C3613" s="16">
        <f t="shared" si="285"/>
        <v>5</v>
      </c>
      <c r="D3613" s="16">
        <f t="shared" si="286"/>
        <v>4</v>
      </c>
      <c r="E3613" s="16">
        <f t="shared" si="287"/>
        <v>1</v>
      </c>
      <c r="F3613" s="16">
        <f t="shared" si="288"/>
        <v>10</v>
      </c>
      <c r="G3613" s="195">
        <v>3611</v>
      </c>
      <c r="H3613" s="193">
        <v>0.59104078699999996</v>
      </c>
    </row>
    <row r="3614" spans="2:8" x14ac:dyDescent="0.25">
      <c r="B3614" s="192">
        <f t="shared" si="289"/>
        <v>43251.458333324576</v>
      </c>
      <c r="C3614" s="16">
        <f t="shared" si="285"/>
        <v>5</v>
      </c>
      <c r="D3614" s="16">
        <f t="shared" si="286"/>
        <v>4</v>
      </c>
      <c r="E3614" s="16">
        <f t="shared" si="287"/>
        <v>1</v>
      </c>
      <c r="F3614" s="16">
        <f t="shared" si="288"/>
        <v>11</v>
      </c>
      <c r="G3614" s="195">
        <v>3612</v>
      </c>
      <c r="H3614" s="193">
        <v>0.62829449800000003</v>
      </c>
    </row>
    <row r="3615" spans="2:8" x14ac:dyDescent="0.25">
      <c r="B3615" s="192">
        <f t="shared" si="289"/>
        <v>43251.49999999124</v>
      </c>
      <c r="C3615" s="16">
        <f t="shared" si="285"/>
        <v>5</v>
      </c>
      <c r="D3615" s="16">
        <f t="shared" si="286"/>
        <v>4</v>
      </c>
      <c r="E3615" s="16">
        <f t="shared" si="287"/>
        <v>1</v>
      </c>
      <c r="F3615" s="16">
        <f t="shared" si="288"/>
        <v>12</v>
      </c>
      <c r="G3615" s="195">
        <v>3613</v>
      </c>
      <c r="H3615" s="193">
        <v>0.60341235100000001</v>
      </c>
    </row>
    <row r="3616" spans="2:8" x14ac:dyDescent="0.25">
      <c r="B3616" s="192">
        <f t="shared" si="289"/>
        <v>43251.541666657904</v>
      </c>
      <c r="C3616" s="16">
        <f t="shared" si="285"/>
        <v>5</v>
      </c>
      <c r="D3616" s="16">
        <f t="shared" si="286"/>
        <v>4</v>
      </c>
      <c r="E3616" s="16">
        <f t="shared" si="287"/>
        <v>1</v>
      </c>
      <c r="F3616" s="16">
        <f t="shared" si="288"/>
        <v>13</v>
      </c>
      <c r="G3616" s="195">
        <v>3614</v>
      </c>
      <c r="H3616" s="193">
        <v>0.57851862099999996</v>
      </c>
    </row>
    <row r="3617" spans="2:8" x14ac:dyDescent="0.25">
      <c r="B3617" s="192">
        <f t="shared" si="289"/>
        <v>43251.583333324568</v>
      </c>
      <c r="C3617" s="16">
        <f t="shared" si="285"/>
        <v>5</v>
      </c>
      <c r="D3617" s="16">
        <f t="shared" si="286"/>
        <v>4</v>
      </c>
      <c r="E3617" s="16">
        <f t="shared" si="287"/>
        <v>1</v>
      </c>
      <c r="F3617" s="16">
        <f t="shared" si="288"/>
        <v>14</v>
      </c>
      <c r="G3617" s="195">
        <v>3615</v>
      </c>
      <c r="H3617" s="193">
        <v>0.50458967099999996</v>
      </c>
    </row>
    <row r="3618" spans="2:8" x14ac:dyDescent="0.25">
      <c r="B3618" s="192">
        <f t="shared" si="289"/>
        <v>43251.624999991232</v>
      </c>
      <c r="C3618" s="16">
        <f t="shared" si="285"/>
        <v>5</v>
      </c>
      <c r="D3618" s="16">
        <f t="shared" si="286"/>
        <v>4</v>
      </c>
      <c r="E3618" s="16">
        <f t="shared" si="287"/>
        <v>1</v>
      </c>
      <c r="F3618" s="16">
        <f t="shared" si="288"/>
        <v>15</v>
      </c>
      <c r="G3618" s="195">
        <v>3616</v>
      </c>
      <c r="H3618" s="193">
        <v>0.42274885099999998</v>
      </c>
    </row>
    <row r="3619" spans="2:8" x14ac:dyDescent="0.25">
      <c r="B3619" s="192">
        <f t="shared" si="289"/>
        <v>43251.666666657897</v>
      </c>
      <c r="C3619" s="16">
        <f t="shared" si="285"/>
        <v>5</v>
      </c>
      <c r="D3619" s="16">
        <f t="shared" si="286"/>
        <v>4</v>
      </c>
      <c r="E3619" s="16">
        <f t="shared" si="287"/>
        <v>1</v>
      </c>
      <c r="F3619" s="16">
        <f t="shared" si="288"/>
        <v>16</v>
      </c>
      <c r="G3619" s="195">
        <v>3617</v>
      </c>
      <c r="H3619" s="193">
        <v>0.326096214</v>
      </c>
    </row>
    <row r="3620" spans="2:8" x14ac:dyDescent="0.25">
      <c r="B3620" s="192">
        <f t="shared" si="289"/>
        <v>43251.708333324561</v>
      </c>
      <c r="C3620" s="16">
        <f t="shared" si="285"/>
        <v>5</v>
      </c>
      <c r="D3620" s="16">
        <f t="shared" si="286"/>
        <v>4</v>
      </c>
      <c r="E3620" s="16">
        <f t="shared" si="287"/>
        <v>1</v>
      </c>
      <c r="F3620" s="16">
        <f t="shared" si="288"/>
        <v>17</v>
      </c>
      <c r="G3620" s="195">
        <v>3618</v>
      </c>
      <c r="H3620" s="193">
        <v>0.20225731199999999</v>
      </c>
    </row>
    <row r="3621" spans="2:8" x14ac:dyDescent="0.25">
      <c r="B3621" s="192">
        <f t="shared" si="289"/>
        <v>43251.749999991225</v>
      </c>
      <c r="C3621" s="16">
        <f t="shared" si="285"/>
        <v>5</v>
      </c>
      <c r="D3621" s="16">
        <f t="shared" si="286"/>
        <v>4</v>
      </c>
      <c r="E3621" s="16">
        <f t="shared" si="287"/>
        <v>1</v>
      </c>
      <c r="F3621" s="16">
        <f t="shared" si="288"/>
        <v>18</v>
      </c>
      <c r="G3621" s="195">
        <v>3619</v>
      </c>
      <c r="H3621" s="193">
        <v>9.1219809999999998E-2</v>
      </c>
    </row>
    <row r="3622" spans="2:8" x14ac:dyDescent="0.25">
      <c r="B3622" s="192">
        <f t="shared" si="289"/>
        <v>43251.791666657889</v>
      </c>
      <c r="C3622" s="16">
        <f t="shared" si="285"/>
        <v>5</v>
      </c>
      <c r="D3622" s="16">
        <f t="shared" si="286"/>
        <v>4</v>
      </c>
      <c r="E3622" s="16">
        <f t="shared" si="287"/>
        <v>1</v>
      </c>
      <c r="F3622" s="16">
        <f t="shared" si="288"/>
        <v>19</v>
      </c>
      <c r="G3622" s="195">
        <v>3620</v>
      </c>
      <c r="H3622" s="193">
        <v>2.7052439000000001E-2</v>
      </c>
    </row>
    <row r="3623" spans="2:8" x14ac:dyDescent="0.25">
      <c r="B3623" s="192">
        <f t="shared" si="289"/>
        <v>43251.833333324554</v>
      </c>
      <c r="C3623" s="16">
        <f t="shared" si="285"/>
        <v>5</v>
      </c>
      <c r="D3623" s="16">
        <f t="shared" si="286"/>
        <v>4</v>
      </c>
      <c r="E3623" s="16">
        <f t="shared" si="287"/>
        <v>1</v>
      </c>
      <c r="F3623" s="16">
        <f t="shared" si="288"/>
        <v>20</v>
      </c>
      <c r="G3623" s="195">
        <v>3621</v>
      </c>
      <c r="H3623" s="193">
        <v>3.5647800000000002E-4</v>
      </c>
    </row>
    <row r="3624" spans="2:8" x14ac:dyDescent="0.25">
      <c r="B3624" s="192">
        <f t="shared" si="289"/>
        <v>43251.874999991218</v>
      </c>
      <c r="C3624" s="16">
        <f t="shared" si="285"/>
        <v>5</v>
      </c>
      <c r="D3624" s="16">
        <f t="shared" si="286"/>
        <v>4</v>
      </c>
      <c r="E3624" s="16">
        <f t="shared" si="287"/>
        <v>1</v>
      </c>
      <c r="F3624" s="16">
        <f t="shared" si="288"/>
        <v>21</v>
      </c>
      <c r="G3624" s="195">
        <v>3622</v>
      </c>
      <c r="H3624" s="193">
        <v>0</v>
      </c>
    </row>
    <row r="3625" spans="2:8" x14ac:dyDescent="0.25">
      <c r="B3625" s="192">
        <f t="shared" si="289"/>
        <v>43251.916666657882</v>
      </c>
      <c r="C3625" s="16">
        <f t="shared" si="285"/>
        <v>5</v>
      </c>
      <c r="D3625" s="16">
        <f t="shared" si="286"/>
        <v>4</v>
      </c>
      <c r="E3625" s="16">
        <f t="shared" si="287"/>
        <v>1</v>
      </c>
      <c r="F3625" s="16">
        <f t="shared" si="288"/>
        <v>22</v>
      </c>
      <c r="G3625" s="195">
        <v>3623</v>
      </c>
      <c r="H3625" s="193">
        <v>0</v>
      </c>
    </row>
    <row r="3626" spans="2:8" x14ac:dyDescent="0.25">
      <c r="B3626" s="192">
        <f t="shared" si="289"/>
        <v>43251.958333324546</v>
      </c>
      <c r="C3626" s="16">
        <f t="shared" si="285"/>
        <v>5</v>
      </c>
      <c r="D3626" s="16">
        <f t="shared" si="286"/>
        <v>4</v>
      </c>
      <c r="E3626" s="16">
        <f t="shared" si="287"/>
        <v>1</v>
      </c>
      <c r="F3626" s="16">
        <f t="shared" si="288"/>
        <v>23</v>
      </c>
      <c r="G3626" s="195">
        <v>3624</v>
      </c>
      <c r="H3626" s="193">
        <v>0</v>
      </c>
    </row>
    <row r="3627" spans="2:8" x14ac:dyDescent="0.25">
      <c r="B3627" s="192">
        <f t="shared" si="289"/>
        <v>43251.999999991211</v>
      </c>
      <c r="C3627" s="16">
        <f t="shared" si="285"/>
        <v>6</v>
      </c>
      <c r="D3627" s="16">
        <f t="shared" si="286"/>
        <v>5</v>
      </c>
      <c r="E3627" s="16">
        <f t="shared" si="287"/>
        <v>1</v>
      </c>
      <c r="F3627" s="16">
        <f t="shared" si="288"/>
        <v>0</v>
      </c>
      <c r="G3627" s="195">
        <v>3625</v>
      </c>
      <c r="H3627" s="193">
        <v>0</v>
      </c>
    </row>
    <row r="3628" spans="2:8" x14ac:dyDescent="0.25">
      <c r="B3628" s="192">
        <f t="shared" si="289"/>
        <v>43252.041666657875</v>
      </c>
      <c r="C3628" s="16">
        <f t="shared" si="285"/>
        <v>6</v>
      </c>
      <c r="D3628" s="16">
        <f t="shared" si="286"/>
        <v>5</v>
      </c>
      <c r="E3628" s="16">
        <f t="shared" si="287"/>
        <v>1</v>
      </c>
      <c r="F3628" s="16">
        <f t="shared" si="288"/>
        <v>1</v>
      </c>
      <c r="G3628" s="195">
        <v>3626</v>
      </c>
      <c r="H3628" s="193">
        <v>0</v>
      </c>
    </row>
    <row r="3629" spans="2:8" x14ac:dyDescent="0.25">
      <c r="B3629" s="192">
        <f t="shared" si="289"/>
        <v>43252.083333324539</v>
      </c>
      <c r="C3629" s="16">
        <f t="shared" si="285"/>
        <v>6</v>
      </c>
      <c r="D3629" s="16">
        <f t="shared" si="286"/>
        <v>5</v>
      </c>
      <c r="E3629" s="16">
        <f t="shared" si="287"/>
        <v>1</v>
      </c>
      <c r="F3629" s="16">
        <f t="shared" si="288"/>
        <v>2</v>
      </c>
      <c r="G3629" s="195">
        <v>3627</v>
      </c>
      <c r="H3629" s="193">
        <v>0</v>
      </c>
    </row>
    <row r="3630" spans="2:8" x14ac:dyDescent="0.25">
      <c r="B3630" s="192">
        <f t="shared" si="289"/>
        <v>43252.124999991203</v>
      </c>
      <c r="C3630" s="16">
        <f t="shared" si="285"/>
        <v>6</v>
      </c>
      <c r="D3630" s="16">
        <f t="shared" si="286"/>
        <v>5</v>
      </c>
      <c r="E3630" s="16">
        <f t="shared" si="287"/>
        <v>1</v>
      </c>
      <c r="F3630" s="16">
        <f t="shared" si="288"/>
        <v>3</v>
      </c>
      <c r="G3630" s="195">
        <v>3628</v>
      </c>
      <c r="H3630" s="193">
        <v>0</v>
      </c>
    </row>
    <row r="3631" spans="2:8" x14ac:dyDescent="0.25">
      <c r="B3631" s="192">
        <f t="shared" si="289"/>
        <v>43252.166666657868</v>
      </c>
      <c r="C3631" s="16">
        <f t="shared" si="285"/>
        <v>6</v>
      </c>
      <c r="D3631" s="16">
        <f t="shared" si="286"/>
        <v>5</v>
      </c>
      <c r="E3631" s="16">
        <f t="shared" si="287"/>
        <v>1</v>
      </c>
      <c r="F3631" s="16">
        <f t="shared" si="288"/>
        <v>4</v>
      </c>
      <c r="G3631" s="195">
        <v>3629</v>
      </c>
      <c r="H3631" s="193">
        <v>3.877952E-3</v>
      </c>
    </row>
    <row r="3632" spans="2:8" x14ac:dyDescent="0.25">
      <c r="B3632" s="192">
        <f t="shared" si="289"/>
        <v>43252.208333324532</v>
      </c>
      <c r="C3632" s="16">
        <f t="shared" si="285"/>
        <v>6</v>
      </c>
      <c r="D3632" s="16">
        <f t="shared" si="286"/>
        <v>5</v>
      </c>
      <c r="E3632" s="16">
        <f t="shared" si="287"/>
        <v>1</v>
      </c>
      <c r="F3632" s="16">
        <f t="shared" si="288"/>
        <v>5</v>
      </c>
      <c r="G3632" s="195">
        <v>3630</v>
      </c>
      <c r="H3632" s="193">
        <v>4.2969849999999997E-2</v>
      </c>
    </row>
    <row r="3633" spans="2:8" x14ac:dyDescent="0.25">
      <c r="B3633" s="192">
        <f t="shared" si="289"/>
        <v>43252.249999991196</v>
      </c>
      <c r="C3633" s="16">
        <f t="shared" si="285"/>
        <v>6</v>
      </c>
      <c r="D3633" s="16">
        <f t="shared" si="286"/>
        <v>5</v>
      </c>
      <c r="E3633" s="16">
        <f t="shared" si="287"/>
        <v>1</v>
      </c>
      <c r="F3633" s="16">
        <f t="shared" si="288"/>
        <v>6</v>
      </c>
      <c r="G3633" s="195">
        <v>3631</v>
      </c>
      <c r="H3633" s="193">
        <v>0.111167635</v>
      </c>
    </row>
    <row r="3634" spans="2:8" x14ac:dyDescent="0.25">
      <c r="B3634" s="192">
        <f t="shared" si="289"/>
        <v>43252.29166665786</v>
      </c>
      <c r="C3634" s="16">
        <f t="shared" si="285"/>
        <v>6</v>
      </c>
      <c r="D3634" s="16">
        <f t="shared" si="286"/>
        <v>5</v>
      </c>
      <c r="E3634" s="16">
        <f t="shared" si="287"/>
        <v>1</v>
      </c>
      <c r="F3634" s="16">
        <f t="shared" si="288"/>
        <v>7</v>
      </c>
      <c r="G3634" s="195">
        <v>3632</v>
      </c>
      <c r="H3634" s="193">
        <v>0.24602890499999999</v>
      </c>
    </row>
    <row r="3635" spans="2:8" x14ac:dyDescent="0.25">
      <c r="B3635" s="192">
        <f t="shared" si="289"/>
        <v>43252.333333324525</v>
      </c>
      <c r="C3635" s="16">
        <f t="shared" si="285"/>
        <v>6</v>
      </c>
      <c r="D3635" s="16">
        <f t="shared" si="286"/>
        <v>5</v>
      </c>
      <c r="E3635" s="16">
        <f t="shared" si="287"/>
        <v>1</v>
      </c>
      <c r="F3635" s="16">
        <f t="shared" si="288"/>
        <v>8</v>
      </c>
      <c r="G3635" s="195">
        <v>3633</v>
      </c>
      <c r="H3635" s="193">
        <v>0.37993935899999998</v>
      </c>
    </row>
    <row r="3636" spans="2:8" x14ac:dyDescent="0.25">
      <c r="B3636" s="192">
        <f t="shared" si="289"/>
        <v>43252.374999991189</v>
      </c>
      <c r="C3636" s="16">
        <f t="shared" si="285"/>
        <v>6</v>
      </c>
      <c r="D3636" s="16">
        <f t="shared" si="286"/>
        <v>5</v>
      </c>
      <c r="E3636" s="16">
        <f t="shared" si="287"/>
        <v>1</v>
      </c>
      <c r="F3636" s="16">
        <f t="shared" si="288"/>
        <v>9</v>
      </c>
      <c r="G3636" s="195">
        <v>3634</v>
      </c>
      <c r="H3636" s="193">
        <v>0.48886522599999999</v>
      </c>
    </row>
    <row r="3637" spans="2:8" x14ac:dyDescent="0.25">
      <c r="B3637" s="192">
        <f t="shared" si="289"/>
        <v>43252.416666657853</v>
      </c>
      <c r="C3637" s="16">
        <f t="shared" si="285"/>
        <v>6</v>
      </c>
      <c r="D3637" s="16">
        <f t="shared" si="286"/>
        <v>5</v>
      </c>
      <c r="E3637" s="16">
        <f t="shared" si="287"/>
        <v>1</v>
      </c>
      <c r="F3637" s="16">
        <f t="shared" si="288"/>
        <v>10</v>
      </c>
      <c r="G3637" s="195">
        <v>3635</v>
      </c>
      <c r="H3637" s="193">
        <v>0.55005160500000005</v>
      </c>
    </row>
    <row r="3638" spans="2:8" x14ac:dyDescent="0.25">
      <c r="B3638" s="192">
        <f t="shared" si="289"/>
        <v>43252.458333324517</v>
      </c>
      <c r="C3638" s="16">
        <f t="shared" si="285"/>
        <v>6</v>
      </c>
      <c r="D3638" s="16">
        <f t="shared" si="286"/>
        <v>5</v>
      </c>
      <c r="E3638" s="16">
        <f t="shared" si="287"/>
        <v>1</v>
      </c>
      <c r="F3638" s="16">
        <f t="shared" si="288"/>
        <v>11</v>
      </c>
      <c r="G3638" s="195">
        <v>3636</v>
      </c>
      <c r="H3638" s="193">
        <v>0.579563995</v>
      </c>
    </row>
    <row r="3639" spans="2:8" x14ac:dyDescent="0.25">
      <c r="B3639" s="192">
        <f t="shared" si="289"/>
        <v>43252.499999991182</v>
      </c>
      <c r="C3639" s="16">
        <f t="shared" si="285"/>
        <v>6</v>
      </c>
      <c r="D3639" s="16">
        <f t="shared" si="286"/>
        <v>5</v>
      </c>
      <c r="E3639" s="16">
        <f t="shared" si="287"/>
        <v>1</v>
      </c>
      <c r="F3639" s="16">
        <f t="shared" si="288"/>
        <v>12</v>
      </c>
      <c r="G3639" s="195">
        <v>3637</v>
      </c>
      <c r="H3639" s="193">
        <v>0.61008519100000003</v>
      </c>
    </row>
    <row r="3640" spans="2:8" x14ac:dyDescent="0.25">
      <c r="B3640" s="192">
        <f t="shared" si="289"/>
        <v>43252.541666657846</v>
      </c>
      <c r="C3640" s="16">
        <f t="shared" si="285"/>
        <v>6</v>
      </c>
      <c r="D3640" s="16">
        <f t="shared" si="286"/>
        <v>5</v>
      </c>
      <c r="E3640" s="16">
        <f t="shared" si="287"/>
        <v>1</v>
      </c>
      <c r="F3640" s="16">
        <f t="shared" si="288"/>
        <v>13</v>
      </c>
      <c r="G3640" s="195">
        <v>3638</v>
      </c>
      <c r="H3640" s="193">
        <v>0.60765303100000001</v>
      </c>
    </row>
    <row r="3641" spans="2:8" x14ac:dyDescent="0.25">
      <c r="B3641" s="192">
        <f t="shared" si="289"/>
        <v>43252.58333332451</v>
      </c>
      <c r="C3641" s="16">
        <f t="shared" si="285"/>
        <v>6</v>
      </c>
      <c r="D3641" s="16">
        <f t="shared" si="286"/>
        <v>5</v>
      </c>
      <c r="E3641" s="16">
        <f t="shared" si="287"/>
        <v>1</v>
      </c>
      <c r="F3641" s="16">
        <f t="shared" si="288"/>
        <v>14</v>
      </c>
      <c r="G3641" s="195">
        <v>3639</v>
      </c>
      <c r="H3641" s="193">
        <v>0.54641519599999999</v>
      </c>
    </row>
    <row r="3642" spans="2:8" x14ac:dyDescent="0.25">
      <c r="B3642" s="192">
        <f t="shared" si="289"/>
        <v>43252.624999991174</v>
      </c>
      <c r="C3642" s="16">
        <f t="shared" si="285"/>
        <v>6</v>
      </c>
      <c r="D3642" s="16">
        <f t="shared" si="286"/>
        <v>5</v>
      </c>
      <c r="E3642" s="16">
        <f t="shared" si="287"/>
        <v>1</v>
      </c>
      <c r="F3642" s="16">
        <f t="shared" si="288"/>
        <v>15</v>
      </c>
      <c r="G3642" s="195">
        <v>3640</v>
      </c>
      <c r="H3642" s="193">
        <v>0.46150410200000003</v>
      </c>
    </row>
    <row r="3643" spans="2:8" x14ac:dyDescent="0.25">
      <c r="B3643" s="192">
        <f t="shared" si="289"/>
        <v>43252.666666657839</v>
      </c>
      <c r="C3643" s="16">
        <f t="shared" si="285"/>
        <v>6</v>
      </c>
      <c r="D3643" s="16">
        <f t="shared" si="286"/>
        <v>5</v>
      </c>
      <c r="E3643" s="16">
        <f t="shared" si="287"/>
        <v>1</v>
      </c>
      <c r="F3643" s="16">
        <f t="shared" si="288"/>
        <v>16</v>
      </c>
      <c r="G3643" s="195">
        <v>3641</v>
      </c>
      <c r="H3643" s="193">
        <v>0.33746155500000002</v>
      </c>
    </row>
    <row r="3644" spans="2:8" x14ac:dyDescent="0.25">
      <c r="B3644" s="192">
        <f t="shared" si="289"/>
        <v>43252.708333324503</v>
      </c>
      <c r="C3644" s="16">
        <f t="shared" si="285"/>
        <v>6</v>
      </c>
      <c r="D3644" s="16">
        <f t="shared" si="286"/>
        <v>5</v>
      </c>
      <c r="E3644" s="16">
        <f t="shared" si="287"/>
        <v>1</v>
      </c>
      <c r="F3644" s="16">
        <f t="shared" si="288"/>
        <v>17</v>
      </c>
      <c r="G3644" s="195">
        <v>3642</v>
      </c>
      <c r="H3644" s="193">
        <v>0.19643087400000001</v>
      </c>
    </row>
    <row r="3645" spans="2:8" x14ac:dyDescent="0.25">
      <c r="B3645" s="192">
        <f t="shared" si="289"/>
        <v>43252.749999991167</v>
      </c>
      <c r="C3645" s="16">
        <f t="shared" si="285"/>
        <v>6</v>
      </c>
      <c r="D3645" s="16">
        <f t="shared" si="286"/>
        <v>5</v>
      </c>
      <c r="E3645" s="16">
        <f t="shared" si="287"/>
        <v>1</v>
      </c>
      <c r="F3645" s="16">
        <f t="shared" si="288"/>
        <v>18</v>
      </c>
      <c r="G3645" s="195">
        <v>3643</v>
      </c>
      <c r="H3645" s="193">
        <v>9.1454293000000006E-2</v>
      </c>
    </row>
    <row r="3646" spans="2:8" x14ac:dyDescent="0.25">
      <c r="B3646" s="192">
        <f t="shared" si="289"/>
        <v>43252.791666657831</v>
      </c>
      <c r="C3646" s="16">
        <f t="shared" si="285"/>
        <v>6</v>
      </c>
      <c r="D3646" s="16">
        <f t="shared" si="286"/>
        <v>5</v>
      </c>
      <c r="E3646" s="16">
        <f t="shared" si="287"/>
        <v>1</v>
      </c>
      <c r="F3646" s="16">
        <f t="shared" si="288"/>
        <v>19</v>
      </c>
      <c r="G3646" s="195">
        <v>3644</v>
      </c>
      <c r="H3646" s="193">
        <v>2.9990185999999999E-2</v>
      </c>
    </row>
    <row r="3647" spans="2:8" x14ac:dyDescent="0.25">
      <c r="B3647" s="192">
        <f t="shared" si="289"/>
        <v>43252.833333324495</v>
      </c>
      <c r="C3647" s="16">
        <f t="shared" si="285"/>
        <v>6</v>
      </c>
      <c r="D3647" s="16">
        <f t="shared" si="286"/>
        <v>5</v>
      </c>
      <c r="E3647" s="16">
        <f t="shared" si="287"/>
        <v>1</v>
      </c>
      <c r="F3647" s="16">
        <f t="shared" si="288"/>
        <v>20</v>
      </c>
      <c r="G3647" s="195">
        <v>3645</v>
      </c>
      <c r="H3647" s="193">
        <v>3.5647800000000002E-4</v>
      </c>
    </row>
    <row r="3648" spans="2:8" x14ac:dyDescent="0.25">
      <c r="B3648" s="192">
        <f t="shared" si="289"/>
        <v>43252.87499999116</v>
      </c>
      <c r="C3648" s="16">
        <f t="shared" si="285"/>
        <v>6</v>
      </c>
      <c r="D3648" s="16">
        <f t="shared" si="286"/>
        <v>5</v>
      </c>
      <c r="E3648" s="16">
        <f t="shared" si="287"/>
        <v>1</v>
      </c>
      <c r="F3648" s="16">
        <f t="shared" si="288"/>
        <v>21</v>
      </c>
      <c r="G3648" s="195">
        <v>3646</v>
      </c>
      <c r="H3648" s="193">
        <v>0</v>
      </c>
    </row>
    <row r="3649" spans="2:8" x14ac:dyDescent="0.25">
      <c r="B3649" s="192">
        <f t="shared" si="289"/>
        <v>43252.916666657824</v>
      </c>
      <c r="C3649" s="16">
        <f t="shared" si="285"/>
        <v>6</v>
      </c>
      <c r="D3649" s="16">
        <f t="shared" si="286"/>
        <v>5</v>
      </c>
      <c r="E3649" s="16">
        <f t="shared" si="287"/>
        <v>1</v>
      </c>
      <c r="F3649" s="16">
        <f t="shared" si="288"/>
        <v>22</v>
      </c>
      <c r="G3649" s="195">
        <v>3647</v>
      </c>
      <c r="H3649" s="193">
        <v>0</v>
      </c>
    </row>
    <row r="3650" spans="2:8" x14ac:dyDescent="0.25">
      <c r="B3650" s="192">
        <f t="shared" si="289"/>
        <v>43252.958333324488</v>
      </c>
      <c r="C3650" s="16">
        <f t="shared" si="285"/>
        <v>6</v>
      </c>
      <c r="D3650" s="16">
        <f t="shared" si="286"/>
        <v>5</v>
      </c>
      <c r="E3650" s="16">
        <f t="shared" si="287"/>
        <v>1</v>
      </c>
      <c r="F3650" s="16">
        <f t="shared" si="288"/>
        <v>23</v>
      </c>
      <c r="G3650" s="195">
        <v>3648</v>
      </c>
      <c r="H3650" s="193">
        <v>0</v>
      </c>
    </row>
    <row r="3651" spans="2:8" x14ac:dyDescent="0.25">
      <c r="B3651" s="192">
        <f t="shared" si="289"/>
        <v>43252.999999991152</v>
      </c>
      <c r="C3651" s="16">
        <f t="shared" si="285"/>
        <v>6</v>
      </c>
      <c r="D3651" s="16">
        <f t="shared" si="286"/>
        <v>6</v>
      </c>
      <c r="E3651" s="16">
        <f t="shared" si="287"/>
        <v>2</v>
      </c>
      <c r="F3651" s="16">
        <f t="shared" si="288"/>
        <v>0</v>
      </c>
      <c r="G3651" s="195">
        <v>3649</v>
      </c>
      <c r="H3651" s="193">
        <v>0</v>
      </c>
    </row>
    <row r="3652" spans="2:8" x14ac:dyDescent="0.25">
      <c r="B3652" s="192">
        <f t="shared" si="289"/>
        <v>43253.041666657817</v>
      </c>
      <c r="C3652" s="16">
        <f t="shared" ref="C3652:C3715" si="290">MONTH(B3652)</f>
        <v>6</v>
      </c>
      <c r="D3652" s="16">
        <f t="shared" ref="D3652:D3715" si="291">WEEKDAY(B3652,2)</f>
        <v>6</v>
      </c>
      <c r="E3652" s="16">
        <f t="shared" ref="E3652:E3715" si="292">IF(D3652&lt;6,1,2)</f>
        <v>2</v>
      </c>
      <c r="F3652" s="16">
        <f t="shared" ref="F3652:F3715" si="293">HOUR(B3652)</f>
        <v>1</v>
      </c>
      <c r="G3652" s="195">
        <v>3650</v>
      </c>
      <c r="H3652" s="193">
        <v>0</v>
      </c>
    </row>
    <row r="3653" spans="2:8" x14ac:dyDescent="0.25">
      <c r="B3653" s="192">
        <f t="shared" ref="B3653:B3716" si="294">B3652+1/24</f>
        <v>43253.083333324481</v>
      </c>
      <c r="C3653" s="16">
        <f t="shared" si="290"/>
        <v>6</v>
      </c>
      <c r="D3653" s="16">
        <f t="shared" si="291"/>
        <v>6</v>
      </c>
      <c r="E3653" s="16">
        <f t="shared" si="292"/>
        <v>2</v>
      </c>
      <c r="F3653" s="16">
        <f t="shared" si="293"/>
        <v>2</v>
      </c>
      <c r="G3653" s="195">
        <v>3651</v>
      </c>
      <c r="H3653" s="193">
        <v>0</v>
      </c>
    </row>
    <row r="3654" spans="2:8" x14ac:dyDescent="0.25">
      <c r="B3654" s="192">
        <f t="shared" si="294"/>
        <v>43253.124999991145</v>
      </c>
      <c r="C3654" s="16">
        <f t="shared" si="290"/>
        <v>6</v>
      </c>
      <c r="D3654" s="16">
        <f t="shared" si="291"/>
        <v>6</v>
      </c>
      <c r="E3654" s="16">
        <f t="shared" si="292"/>
        <v>2</v>
      </c>
      <c r="F3654" s="16">
        <f t="shared" si="293"/>
        <v>3</v>
      </c>
      <c r="G3654" s="195">
        <v>3652</v>
      </c>
      <c r="H3654" s="193">
        <v>0</v>
      </c>
    </row>
    <row r="3655" spans="2:8" x14ac:dyDescent="0.25">
      <c r="B3655" s="192">
        <f t="shared" si="294"/>
        <v>43253.166666657809</v>
      </c>
      <c r="C3655" s="16">
        <f t="shared" si="290"/>
        <v>6</v>
      </c>
      <c r="D3655" s="16">
        <f t="shared" si="291"/>
        <v>6</v>
      </c>
      <c r="E3655" s="16">
        <f t="shared" si="292"/>
        <v>2</v>
      </c>
      <c r="F3655" s="16">
        <f t="shared" si="293"/>
        <v>4</v>
      </c>
      <c r="G3655" s="195">
        <v>3653</v>
      </c>
      <c r="H3655" s="193">
        <v>1.7348089999999999E-3</v>
      </c>
    </row>
    <row r="3656" spans="2:8" x14ac:dyDescent="0.25">
      <c r="B3656" s="192">
        <f t="shared" si="294"/>
        <v>43253.208333324474</v>
      </c>
      <c r="C3656" s="16">
        <f t="shared" si="290"/>
        <v>6</v>
      </c>
      <c r="D3656" s="16">
        <f t="shared" si="291"/>
        <v>6</v>
      </c>
      <c r="E3656" s="16">
        <f t="shared" si="292"/>
        <v>2</v>
      </c>
      <c r="F3656" s="16">
        <f t="shared" si="293"/>
        <v>5</v>
      </c>
      <c r="G3656" s="195">
        <v>3654</v>
      </c>
      <c r="H3656" s="193">
        <v>3.3398928000000001E-2</v>
      </c>
    </row>
    <row r="3657" spans="2:8" x14ac:dyDescent="0.25">
      <c r="B3657" s="192">
        <f t="shared" si="294"/>
        <v>43253.249999991138</v>
      </c>
      <c r="C3657" s="16">
        <f t="shared" si="290"/>
        <v>6</v>
      </c>
      <c r="D3657" s="16">
        <f t="shared" si="291"/>
        <v>6</v>
      </c>
      <c r="E3657" s="16">
        <f t="shared" si="292"/>
        <v>2</v>
      </c>
      <c r="F3657" s="16">
        <f t="shared" si="293"/>
        <v>6</v>
      </c>
      <c r="G3657" s="195">
        <v>3655</v>
      </c>
      <c r="H3657" s="193">
        <v>9.2853590999999999E-2</v>
      </c>
    </row>
    <row r="3658" spans="2:8" x14ac:dyDescent="0.25">
      <c r="B3658" s="192">
        <f t="shared" si="294"/>
        <v>43253.291666657802</v>
      </c>
      <c r="C3658" s="16">
        <f t="shared" si="290"/>
        <v>6</v>
      </c>
      <c r="D3658" s="16">
        <f t="shared" si="291"/>
        <v>6</v>
      </c>
      <c r="E3658" s="16">
        <f t="shared" si="292"/>
        <v>2</v>
      </c>
      <c r="F3658" s="16">
        <f t="shared" si="293"/>
        <v>7</v>
      </c>
      <c r="G3658" s="195">
        <v>3656</v>
      </c>
      <c r="H3658" s="193">
        <v>0.19969590500000001</v>
      </c>
    </row>
    <row r="3659" spans="2:8" x14ac:dyDescent="0.25">
      <c r="B3659" s="192">
        <f t="shared" si="294"/>
        <v>43253.333333324466</v>
      </c>
      <c r="C3659" s="16">
        <f t="shared" si="290"/>
        <v>6</v>
      </c>
      <c r="D3659" s="16">
        <f t="shared" si="291"/>
        <v>6</v>
      </c>
      <c r="E3659" s="16">
        <f t="shared" si="292"/>
        <v>2</v>
      </c>
      <c r="F3659" s="16">
        <f t="shared" si="293"/>
        <v>8</v>
      </c>
      <c r="G3659" s="195">
        <v>3657</v>
      </c>
      <c r="H3659" s="193">
        <v>0.32374640799999999</v>
      </c>
    </row>
    <row r="3660" spans="2:8" x14ac:dyDescent="0.25">
      <c r="B3660" s="192">
        <f t="shared" si="294"/>
        <v>43253.374999991131</v>
      </c>
      <c r="C3660" s="16">
        <f t="shared" si="290"/>
        <v>6</v>
      </c>
      <c r="D3660" s="16">
        <f t="shared" si="291"/>
        <v>6</v>
      </c>
      <c r="E3660" s="16">
        <f t="shared" si="292"/>
        <v>2</v>
      </c>
      <c r="F3660" s="16">
        <f t="shared" si="293"/>
        <v>9</v>
      </c>
      <c r="G3660" s="195">
        <v>3658</v>
      </c>
      <c r="H3660" s="193">
        <v>0.39315269200000003</v>
      </c>
    </row>
    <row r="3661" spans="2:8" x14ac:dyDescent="0.25">
      <c r="B3661" s="192">
        <f t="shared" si="294"/>
        <v>43253.416666657795</v>
      </c>
      <c r="C3661" s="16">
        <f t="shared" si="290"/>
        <v>6</v>
      </c>
      <c r="D3661" s="16">
        <f t="shared" si="291"/>
        <v>6</v>
      </c>
      <c r="E3661" s="16">
        <f t="shared" si="292"/>
        <v>2</v>
      </c>
      <c r="F3661" s="16">
        <f t="shared" si="293"/>
        <v>10</v>
      </c>
      <c r="G3661" s="195">
        <v>3659</v>
      </c>
      <c r="H3661" s="193">
        <v>0.46186296500000001</v>
      </c>
    </row>
    <row r="3662" spans="2:8" x14ac:dyDescent="0.25">
      <c r="B3662" s="192">
        <f t="shared" si="294"/>
        <v>43253.458333324459</v>
      </c>
      <c r="C3662" s="16">
        <f t="shared" si="290"/>
        <v>6</v>
      </c>
      <c r="D3662" s="16">
        <f t="shared" si="291"/>
        <v>6</v>
      </c>
      <c r="E3662" s="16">
        <f t="shared" si="292"/>
        <v>2</v>
      </c>
      <c r="F3662" s="16">
        <f t="shared" si="293"/>
        <v>11</v>
      </c>
      <c r="G3662" s="195">
        <v>3660</v>
      </c>
      <c r="H3662" s="193">
        <v>0.47900316500000001</v>
      </c>
    </row>
    <row r="3663" spans="2:8" x14ac:dyDescent="0.25">
      <c r="B3663" s="192">
        <f t="shared" si="294"/>
        <v>43253.499999991123</v>
      </c>
      <c r="C3663" s="16">
        <f t="shared" si="290"/>
        <v>6</v>
      </c>
      <c r="D3663" s="16">
        <f t="shared" si="291"/>
        <v>6</v>
      </c>
      <c r="E3663" s="16">
        <f t="shared" si="292"/>
        <v>2</v>
      </c>
      <c r="F3663" s="16">
        <f t="shared" si="293"/>
        <v>12</v>
      </c>
      <c r="G3663" s="195">
        <v>3661</v>
      </c>
      <c r="H3663" s="193">
        <v>0.475809855</v>
      </c>
    </row>
    <row r="3664" spans="2:8" x14ac:dyDescent="0.25">
      <c r="B3664" s="192">
        <f t="shared" si="294"/>
        <v>43253.541666657788</v>
      </c>
      <c r="C3664" s="16">
        <f t="shared" si="290"/>
        <v>6</v>
      </c>
      <c r="D3664" s="16">
        <f t="shared" si="291"/>
        <v>6</v>
      </c>
      <c r="E3664" s="16">
        <f t="shared" si="292"/>
        <v>2</v>
      </c>
      <c r="F3664" s="16">
        <f t="shared" si="293"/>
        <v>13</v>
      </c>
      <c r="G3664" s="195">
        <v>3662</v>
      </c>
      <c r="H3664" s="193">
        <v>0.49738225000000003</v>
      </c>
    </row>
    <row r="3665" spans="2:8" x14ac:dyDescent="0.25">
      <c r="B3665" s="192">
        <f t="shared" si="294"/>
        <v>43253.583333324452</v>
      </c>
      <c r="C3665" s="16">
        <f t="shared" si="290"/>
        <v>6</v>
      </c>
      <c r="D3665" s="16">
        <f t="shared" si="291"/>
        <v>6</v>
      </c>
      <c r="E3665" s="16">
        <f t="shared" si="292"/>
        <v>2</v>
      </c>
      <c r="F3665" s="16">
        <f t="shared" si="293"/>
        <v>14</v>
      </c>
      <c r="G3665" s="195">
        <v>3663</v>
      </c>
      <c r="H3665" s="193">
        <v>0.43437351400000002</v>
      </c>
    </row>
    <row r="3666" spans="2:8" x14ac:dyDescent="0.25">
      <c r="B3666" s="192">
        <f t="shared" si="294"/>
        <v>43253.624999991116</v>
      </c>
      <c r="C3666" s="16">
        <f t="shared" si="290"/>
        <v>6</v>
      </c>
      <c r="D3666" s="16">
        <f t="shared" si="291"/>
        <v>6</v>
      </c>
      <c r="E3666" s="16">
        <f t="shared" si="292"/>
        <v>2</v>
      </c>
      <c r="F3666" s="16">
        <f t="shared" si="293"/>
        <v>15</v>
      </c>
      <c r="G3666" s="195">
        <v>3664</v>
      </c>
      <c r="H3666" s="193">
        <v>0.37291297099999998</v>
      </c>
    </row>
    <row r="3667" spans="2:8" x14ac:dyDescent="0.25">
      <c r="B3667" s="192">
        <f t="shared" si="294"/>
        <v>43253.66666665778</v>
      </c>
      <c r="C3667" s="16">
        <f t="shared" si="290"/>
        <v>6</v>
      </c>
      <c r="D3667" s="16">
        <f t="shared" si="291"/>
        <v>6</v>
      </c>
      <c r="E3667" s="16">
        <f t="shared" si="292"/>
        <v>2</v>
      </c>
      <c r="F3667" s="16">
        <f t="shared" si="293"/>
        <v>16</v>
      </c>
      <c r="G3667" s="195">
        <v>3665</v>
      </c>
      <c r="H3667" s="193">
        <v>0.28555045000000001</v>
      </c>
    </row>
    <row r="3668" spans="2:8" x14ac:dyDescent="0.25">
      <c r="B3668" s="192">
        <f t="shared" si="294"/>
        <v>43253.708333324445</v>
      </c>
      <c r="C3668" s="16">
        <f t="shared" si="290"/>
        <v>6</v>
      </c>
      <c r="D3668" s="16">
        <f t="shared" si="291"/>
        <v>6</v>
      </c>
      <c r="E3668" s="16">
        <f t="shared" si="292"/>
        <v>2</v>
      </c>
      <c r="F3668" s="16">
        <f t="shared" si="293"/>
        <v>17</v>
      </c>
      <c r="G3668" s="195">
        <v>3666</v>
      </c>
      <c r="H3668" s="193">
        <v>0.17934701</v>
      </c>
    </row>
    <row r="3669" spans="2:8" x14ac:dyDescent="0.25">
      <c r="B3669" s="192">
        <f t="shared" si="294"/>
        <v>43253.749999991109</v>
      </c>
      <c r="C3669" s="16">
        <f t="shared" si="290"/>
        <v>6</v>
      </c>
      <c r="D3669" s="16">
        <f t="shared" si="291"/>
        <v>6</v>
      </c>
      <c r="E3669" s="16">
        <f t="shared" si="292"/>
        <v>2</v>
      </c>
      <c r="F3669" s="16">
        <f t="shared" si="293"/>
        <v>18</v>
      </c>
      <c r="G3669" s="195">
        <v>3667</v>
      </c>
      <c r="H3669" s="193">
        <v>8.5086382000000002E-2</v>
      </c>
    </row>
    <row r="3670" spans="2:8" x14ac:dyDescent="0.25">
      <c r="B3670" s="192">
        <f t="shared" si="294"/>
        <v>43253.791666657773</v>
      </c>
      <c r="C3670" s="16">
        <f t="shared" si="290"/>
        <v>6</v>
      </c>
      <c r="D3670" s="16">
        <f t="shared" si="291"/>
        <v>6</v>
      </c>
      <c r="E3670" s="16">
        <f t="shared" si="292"/>
        <v>2</v>
      </c>
      <c r="F3670" s="16">
        <f t="shared" si="293"/>
        <v>19</v>
      </c>
      <c r="G3670" s="195">
        <v>3668</v>
      </c>
      <c r="H3670" s="193">
        <v>2.7951067E-2</v>
      </c>
    </row>
    <row r="3671" spans="2:8" x14ac:dyDescent="0.25">
      <c r="B3671" s="192">
        <f t="shared" si="294"/>
        <v>43253.833333324437</v>
      </c>
      <c r="C3671" s="16">
        <f t="shared" si="290"/>
        <v>6</v>
      </c>
      <c r="D3671" s="16">
        <f t="shared" si="291"/>
        <v>6</v>
      </c>
      <c r="E3671" s="16">
        <f t="shared" si="292"/>
        <v>2</v>
      </c>
      <c r="F3671" s="16">
        <f t="shared" si="293"/>
        <v>20</v>
      </c>
      <c r="G3671" s="195">
        <v>3669</v>
      </c>
      <c r="H3671" s="193">
        <v>8.7892299999999999E-4</v>
      </c>
    </row>
    <row r="3672" spans="2:8" x14ac:dyDescent="0.25">
      <c r="B3672" s="192">
        <f t="shared" si="294"/>
        <v>43253.874999991102</v>
      </c>
      <c r="C3672" s="16">
        <f t="shared" si="290"/>
        <v>6</v>
      </c>
      <c r="D3672" s="16">
        <f t="shared" si="291"/>
        <v>6</v>
      </c>
      <c r="E3672" s="16">
        <f t="shared" si="292"/>
        <v>2</v>
      </c>
      <c r="F3672" s="16">
        <f t="shared" si="293"/>
        <v>21</v>
      </c>
      <c r="G3672" s="195">
        <v>3670</v>
      </c>
      <c r="H3672" s="193">
        <v>0</v>
      </c>
    </row>
    <row r="3673" spans="2:8" x14ac:dyDescent="0.25">
      <c r="B3673" s="192">
        <f t="shared" si="294"/>
        <v>43253.916666657766</v>
      </c>
      <c r="C3673" s="16">
        <f t="shared" si="290"/>
        <v>6</v>
      </c>
      <c r="D3673" s="16">
        <f t="shared" si="291"/>
        <v>6</v>
      </c>
      <c r="E3673" s="16">
        <f t="shared" si="292"/>
        <v>2</v>
      </c>
      <c r="F3673" s="16">
        <f t="shared" si="293"/>
        <v>22</v>
      </c>
      <c r="G3673" s="195">
        <v>3671</v>
      </c>
      <c r="H3673" s="193">
        <v>0</v>
      </c>
    </row>
    <row r="3674" spans="2:8" x14ac:dyDescent="0.25">
      <c r="B3674" s="192">
        <f t="shared" si="294"/>
        <v>43253.95833332443</v>
      </c>
      <c r="C3674" s="16">
        <f t="shared" si="290"/>
        <v>6</v>
      </c>
      <c r="D3674" s="16">
        <f t="shared" si="291"/>
        <v>6</v>
      </c>
      <c r="E3674" s="16">
        <f t="shared" si="292"/>
        <v>2</v>
      </c>
      <c r="F3674" s="16">
        <f t="shared" si="293"/>
        <v>23</v>
      </c>
      <c r="G3674" s="195">
        <v>3672</v>
      </c>
      <c r="H3674" s="193">
        <v>0</v>
      </c>
    </row>
    <row r="3675" spans="2:8" x14ac:dyDescent="0.25">
      <c r="B3675" s="192">
        <f t="shared" si="294"/>
        <v>43253.999999991094</v>
      </c>
      <c r="C3675" s="16">
        <f t="shared" si="290"/>
        <v>6</v>
      </c>
      <c r="D3675" s="16">
        <f t="shared" si="291"/>
        <v>7</v>
      </c>
      <c r="E3675" s="16">
        <f t="shared" si="292"/>
        <v>2</v>
      </c>
      <c r="F3675" s="16">
        <f t="shared" si="293"/>
        <v>0</v>
      </c>
      <c r="G3675" s="195">
        <v>3673</v>
      </c>
      <c r="H3675" s="193">
        <v>0</v>
      </c>
    </row>
    <row r="3676" spans="2:8" x14ac:dyDescent="0.25">
      <c r="B3676" s="192">
        <f t="shared" si="294"/>
        <v>43254.041666657758</v>
      </c>
      <c r="C3676" s="16">
        <f t="shared" si="290"/>
        <v>6</v>
      </c>
      <c r="D3676" s="16">
        <f t="shared" si="291"/>
        <v>7</v>
      </c>
      <c r="E3676" s="16">
        <f t="shared" si="292"/>
        <v>2</v>
      </c>
      <c r="F3676" s="16">
        <f t="shared" si="293"/>
        <v>1</v>
      </c>
      <c r="G3676" s="195">
        <v>3674</v>
      </c>
      <c r="H3676" s="193">
        <v>0</v>
      </c>
    </row>
    <row r="3677" spans="2:8" x14ac:dyDescent="0.25">
      <c r="B3677" s="192">
        <f t="shared" si="294"/>
        <v>43254.083333324423</v>
      </c>
      <c r="C3677" s="16">
        <f t="shared" si="290"/>
        <v>6</v>
      </c>
      <c r="D3677" s="16">
        <f t="shared" si="291"/>
        <v>7</v>
      </c>
      <c r="E3677" s="16">
        <f t="shared" si="292"/>
        <v>2</v>
      </c>
      <c r="F3677" s="16">
        <f t="shared" si="293"/>
        <v>2</v>
      </c>
      <c r="G3677" s="195">
        <v>3675</v>
      </c>
      <c r="H3677" s="193">
        <v>0</v>
      </c>
    </row>
    <row r="3678" spans="2:8" x14ac:dyDescent="0.25">
      <c r="B3678" s="192">
        <f t="shared" si="294"/>
        <v>43254.124999991087</v>
      </c>
      <c r="C3678" s="16">
        <f t="shared" si="290"/>
        <v>6</v>
      </c>
      <c r="D3678" s="16">
        <f t="shared" si="291"/>
        <v>7</v>
      </c>
      <c r="E3678" s="16">
        <f t="shared" si="292"/>
        <v>2</v>
      </c>
      <c r="F3678" s="16">
        <f t="shared" si="293"/>
        <v>3</v>
      </c>
      <c r="G3678" s="195">
        <v>3676</v>
      </c>
      <c r="H3678" s="193">
        <v>0</v>
      </c>
    </row>
    <row r="3679" spans="2:8" x14ac:dyDescent="0.25">
      <c r="B3679" s="192">
        <f t="shared" si="294"/>
        <v>43254.166666657751</v>
      </c>
      <c r="C3679" s="16">
        <f t="shared" si="290"/>
        <v>6</v>
      </c>
      <c r="D3679" s="16">
        <f t="shared" si="291"/>
        <v>7</v>
      </c>
      <c r="E3679" s="16">
        <f t="shared" si="292"/>
        <v>2</v>
      </c>
      <c r="F3679" s="16">
        <f t="shared" si="293"/>
        <v>4</v>
      </c>
      <c r="G3679" s="195">
        <v>3677</v>
      </c>
      <c r="H3679" s="193">
        <v>2.2754950000000002E-3</v>
      </c>
    </row>
    <row r="3680" spans="2:8" x14ac:dyDescent="0.25">
      <c r="B3680" s="192">
        <f t="shared" si="294"/>
        <v>43254.208333324415</v>
      </c>
      <c r="C3680" s="16">
        <f t="shared" si="290"/>
        <v>6</v>
      </c>
      <c r="D3680" s="16">
        <f t="shared" si="291"/>
        <v>7</v>
      </c>
      <c r="E3680" s="16">
        <f t="shared" si="292"/>
        <v>2</v>
      </c>
      <c r="F3680" s="16">
        <f t="shared" si="293"/>
        <v>5</v>
      </c>
      <c r="G3680" s="195">
        <v>3678</v>
      </c>
      <c r="H3680" s="193">
        <v>3.3182257E-2</v>
      </c>
    </row>
    <row r="3681" spans="2:8" x14ac:dyDescent="0.25">
      <c r="B3681" s="192">
        <f t="shared" si="294"/>
        <v>43254.24999999108</v>
      </c>
      <c r="C3681" s="16">
        <f t="shared" si="290"/>
        <v>6</v>
      </c>
      <c r="D3681" s="16">
        <f t="shared" si="291"/>
        <v>7</v>
      </c>
      <c r="E3681" s="16">
        <f t="shared" si="292"/>
        <v>2</v>
      </c>
      <c r="F3681" s="16">
        <f t="shared" si="293"/>
        <v>6</v>
      </c>
      <c r="G3681" s="195">
        <v>3679</v>
      </c>
      <c r="H3681" s="193">
        <v>9.0125003999999995E-2</v>
      </c>
    </row>
    <row r="3682" spans="2:8" x14ac:dyDescent="0.25">
      <c r="B3682" s="192">
        <f t="shared" si="294"/>
        <v>43254.291666657744</v>
      </c>
      <c r="C3682" s="16">
        <f t="shared" si="290"/>
        <v>6</v>
      </c>
      <c r="D3682" s="16">
        <f t="shared" si="291"/>
        <v>7</v>
      </c>
      <c r="E3682" s="16">
        <f t="shared" si="292"/>
        <v>2</v>
      </c>
      <c r="F3682" s="16">
        <f t="shared" si="293"/>
        <v>7</v>
      </c>
      <c r="G3682" s="195">
        <v>3680</v>
      </c>
      <c r="H3682" s="193">
        <v>0.195572885</v>
      </c>
    </row>
    <row r="3683" spans="2:8" x14ac:dyDescent="0.25">
      <c r="B3683" s="192">
        <f t="shared" si="294"/>
        <v>43254.333333324408</v>
      </c>
      <c r="C3683" s="16">
        <f t="shared" si="290"/>
        <v>6</v>
      </c>
      <c r="D3683" s="16">
        <f t="shared" si="291"/>
        <v>7</v>
      </c>
      <c r="E3683" s="16">
        <f t="shared" si="292"/>
        <v>2</v>
      </c>
      <c r="F3683" s="16">
        <f t="shared" si="293"/>
        <v>8</v>
      </c>
      <c r="G3683" s="195">
        <v>3681</v>
      </c>
      <c r="H3683" s="193">
        <v>0.29778418600000001</v>
      </c>
    </row>
    <row r="3684" spans="2:8" x14ac:dyDescent="0.25">
      <c r="B3684" s="192">
        <f t="shared" si="294"/>
        <v>43254.374999991072</v>
      </c>
      <c r="C3684" s="16">
        <f t="shared" si="290"/>
        <v>6</v>
      </c>
      <c r="D3684" s="16">
        <f t="shared" si="291"/>
        <v>7</v>
      </c>
      <c r="E3684" s="16">
        <f t="shared" si="292"/>
        <v>2</v>
      </c>
      <c r="F3684" s="16">
        <f t="shared" si="293"/>
        <v>9</v>
      </c>
      <c r="G3684" s="195">
        <v>3682</v>
      </c>
      <c r="H3684" s="193">
        <v>0.38439452299999999</v>
      </c>
    </row>
    <row r="3685" spans="2:8" x14ac:dyDescent="0.25">
      <c r="B3685" s="192">
        <f t="shared" si="294"/>
        <v>43254.416666657737</v>
      </c>
      <c r="C3685" s="16">
        <f t="shared" si="290"/>
        <v>6</v>
      </c>
      <c r="D3685" s="16">
        <f t="shared" si="291"/>
        <v>7</v>
      </c>
      <c r="E3685" s="16">
        <f t="shared" si="292"/>
        <v>2</v>
      </c>
      <c r="F3685" s="16">
        <f t="shared" si="293"/>
        <v>10</v>
      </c>
      <c r="G3685" s="195">
        <v>3683</v>
      </c>
      <c r="H3685" s="193">
        <v>0.43066577499999997</v>
      </c>
    </row>
    <row r="3686" spans="2:8" x14ac:dyDescent="0.25">
      <c r="B3686" s="192">
        <f t="shared" si="294"/>
        <v>43254.458333324401</v>
      </c>
      <c r="C3686" s="16">
        <f t="shared" si="290"/>
        <v>6</v>
      </c>
      <c r="D3686" s="16">
        <f t="shared" si="291"/>
        <v>7</v>
      </c>
      <c r="E3686" s="16">
        <f t="shared" si="292"/>
        <v>2</v>
      </c>
      <c r="F3686" s="16">
        <f t="shared" si="293"/>
        <v>11</v>
      </c>
      <c r="G3686" s="195">
        <v>3684</v>
      </c>
      <c r="H3686" s="193">
        <v>0.45456930200000001</v>
      </c>
    </row>
    <row r="3687" spans="2:8" x14ac:dyDescent="0.25">
      <c r="B3687" s="192">
        <f t="shared" si="294"/>
        <v>43254.499999991065</v>
      </c>
      <c r="C3687" s="16">
        <f t="shared" si="290"/>
        <v>6</v>
      </c>
      <c r="D3687" s="16">
        <f t="shared" si="291"/>
        <v>7</v>
      </c>
      <c r="E3687" s="16">
        <f t="shared" si="292"/>
        <v>2</v>
      </c>
      <c r="F3687" s="16">
        <f t="shared" si="293"/>
        <v>12</v>
      </c>
      <c r="G3687" s="195">
        <v>3685</v>
      </c>
      <c r="H3687" s="193">
        <v>0.45756352500000003</v>
      </c>
    </row>
    <row r="3688" spans="2:8" x14ac:dyDescent="0.25">
      <c r="B3688" s="192">
        <f t="shared" si="294"/>
        <v>43254.541666657729</v>
      </c>
      <c r="C3688" s="16">
        <f t="shared" si="290"/>
        <v>6</v>
      </c>
      <c r="D3688" s="16">
        <f t="shared" si="291"/>
        <v>7</v>
      </c>
      <c r="E3688" s="16">
        <f t="shared" si="292"/>
        <v>2</v>
      </c>
      <c r="F3688" s="16">
        <f t="shared" si="293"/>
        <v>13</v>
      </c>
      <c r="G3688" s="195">
        <v>3686</v>
      </c>
      <c r="H3688" s="193">
        <v>0.44704929199999999</v>
      </c>
    </row>
    <row r="3689" spans="2:8" x14ac:dyDescent="0.25">
      <c r="B3689" s="192">
        <f t="shared" si="294"/>
        <v>43254.583333324394</v>
      </c>
      <c r="C3689" s="16">
        <f t="shared" si="290"/>
        <v>6</v>
      </c>
      <c r="D3689" s="16">
        <f t="shared" si="291"/>
        <v>7</v>
      </c>
      <c r="E3689" s="16">
        <f t="shared" si="292"/>
        <v>2</v>
      </c>
      <c r="F3689" s="16">
        <f t="shared" si="293"/>
        <v>14</v>
      </c>
      <c r="G3689" s="195">
        <v>3687</v>
      </c>
      <c r="H3689" s="193">
        <v>0.39941870800000001</v>
      </c>
    </row>
    <row r="3690" spans="2:8" x14ac:dyDescent="0.25">
      <c r="B3690" s="192">
        <f t="shared" si="294"/>
        <v>43254.624999991058</v>
      </c>
      <c r="C3690" s="16">
        <f t="shared" si="290"/>
        <v>6</v>
      </c>
      <c r="D3690" s="16">
        <f t="shared" si="291"/>
        <v>7</v>
      </c>
      <c r="E3690" s="16">
        <f t="shared" si="292"/>
        <v>2</v>
      </c>
      <c r="F3690" s="16">
        <f t="shared" si="293"/>
        <v>15</v>
      </c>
      <c r="G3690" s="195">
        <v>3688</v>
      </c>
      <c r="H3690" s="193">
        <v>0.344669006</v>
      </c>
    </row>
    <row r="3691" spans="2:8" x14ac:dyDescent="0.25">
      <c r="B3691" s="192">
        <f t="shared" si="294"/>
        <v>43254.666666657722</v>
      </c>
      <c r="C3691" s="16">
        <f t="shared" si="290"/>
        <v>6</v>
      </c>
      <c r="D3691" s="16">
        <f t="shared" si="291"/>
        <v>7</v>
      </c>
      <c r="E3691" s="16">
        <f t="shared" si="292"/>
        <v>2</v>
      </c>
      <c r="F3691" s="16">
        <f t="shared" si="293"/>
        <v>16</v>
      </c>
      <c r="G3691" s="195">
        <v>3689</v>
      </c>
      <c r="H3691" s="193">
        <v>0.27959607600000003</v>
      </c>
    </row>
    <row r="3692" spans="2:8" x14ac:dyDescent="0.25">
      <c r="B3692" s="192">
        <f t="shared" si="294"/>
        <v>43254.708333324386</v>
      </c>
      <c r="C3692" s="16">
        <f t="shared" si="290"/>
        <v>6</v>
      </c>
      <c r="D3692" s="16">
        <f t="shared" si="291"/>
        <v>7</v>
      </c>
      <c r="E3692" s="16">
        <f t="shared" si="292"/>
        <v>2</v>
      </c>
      <c r="F3692" s="16">
        <f t="shared" si="293"/>
        <v>17</v>
      </c>
      <c r="G3692" s="195">
        <v>3690</v>
      </c>
      <c r="H3692" s="193">
        <v>0.18711970999999999</v>
      </c>
    </row>
    <row r="3693" spans="2:8" x14ac:dyDescent="0.25">
      <c r="B3693" s="192">
        <f t="shared" si="294"/>
        <v>43254.749999991051</v>
      </c>
      <c r="C3693" s="16">
        <f t="shared" si="290"/>
        <v>6</v>
      </c>
      <c r="D3693" s="16">
        <f t="shared" si="291"/>
        <v>7</v>
      </c>
      <c r="E3693" s="16">
        <f t="shared" si="292"/>
        <v>2</v>
      </c>
      <c r="F3693" s="16">
        <f t="shared" si="293"/>
        <v>18</v>
      </c>
      <c r="G3693" s="195">
        <v>3691</v>
      </c>
      <c r="H3693" s="193">
        <v>9.3935080000000004E-2</v>
      </c>
    </row>
    <row r="3694" spans="2:8" x14ac:dyDescent="0.25">
      <c r="B3694" s="192">
        <f t="shared" si="294"/>
        <v>43254.791666657715</v>
      </c>
      <c r="C3694" s="16">
        <f t="shared" si="290"/>
        <v>6</v>
      </c>
      <c r="D3694" s="16">
        <f t="shared" si="291"/>
        <v>7</v>
      </c>
      <c r="E3694" s="16">
        <f t="shared" si="292"/>
        <v>2</v>
      </c>
      <c r="F3694" s="16">
        <f t="shared" si="293"/>
        <v>19</v>
      </c>
      <c r="G3694" s="195">
        <v>3692</v>
      </c>
      <c r="H3694" s="193">
        <v>2.9568303000000001E-2</v>
      </c>
    </row>
    <row r="3695" spans="2:8" x14ac:dyDescent="0.25">
      <c r="B3695" s="192">
        <f t="shared" si="294"/>
        <v>43254.833333324379</v>
      </c>
      <c r="C3695" s="16">
        <f t="shared" si="290"/>
        <v>6</v>
      </c>
      <c r="D3695" s="16">
        <f t="shared" si="291"/>
        <v>7</v>
      </c>
      <c r="E3695" s="16">
        <f t="shared" si="292"/>
        <v>2</v>
      </c>
      <c r="F3695" s="16">
        <f t="shared" si="293"/>
        <v>20</v>
      </c>
      <c r="G3695" s="195">
        <v>3693</v>
      </c>
      <c r="H3695" s="193">
        <v>3.5647800000000002E-4</v>
      </c>
    </row>
    <row r="3696" spans="2:8" x14ac:dyDescent="0.25">
      <c r="B3696" s="192">
        <f t="shared" si="294"/>
        <v>43254.874999991043</v>
      </c>
      <c r="C3696" s="16">
        <f t="shared" si="290"/>
        <v>6</v>
      </c>
      <c r="D3696" s="16">
        <f t="shared" si="291"/>
        <v>7</v>
      </c>
      <c r="E3696" s="16">
        <f t="shared" si="292"/>
        <v>2</v>
      </c>
      <c r="F3696" s="16">
        <f t="shared" si="293"/>
        <v>21</v>
      </c>
      <c r="G3696" s="195">
        <v>3694</v>
      </c>
      <c r="H3696" s="193">
        <v>0</v>
      </c>
    </row>
    <row r="3697" spans="2:8" x14ac:dyDescent="0.25">
      <c r="B3697" s="192">
        <f t="shared" si="294"/>
        <v>43254.916666657708</v>
      </c>
      <c r="C3697" s="16">
        <f t="shared" si="290"/>
        <v>6</v>
      </c>
      <c r="D3697" s="16">
        <f t="shared" si="291"/>
        <v>7</v>
      </c>
      <c r="E3697" s="16">
        <f t="shared" si="292"/>
        <v>2</v>
      </c>
      <c r="F3697" s="16">
        <f t="shared" si="293"/>
        <v>22</v>
      </c>
      <c r="G3697" s="195">
        <v>3695</v>
      </c>
      <c r="H3697" s="193">
        <v>0</v>
      </c>
    </row>
    <row r="3698" spans="2:8" x14ac:dyDescent="0.25">
      <c r="B3698" s="192">
        <f t="shared" si="294"/>
        <v>43254.958333324372</v>
      </c>
      <c r="C3698" s="16">
        <f t="shared" si="290"/>
        <v>6</v>
      </c>
      <c r="D3698" s="16">
        <f t="shared" si="291"/>
        <v>7</v>
      </c>
      <c r="E3698" s="16">
        <f t="shared" si="292"/>
        <v>2</v>
      </c>
      <c r="F3698" s="16">
        <f t="shared" si="293"/>
        <v>23</v>
      </c>
      <c r="G3698" s="195">
        <v>3696</v>
      </c>
      <c r="H3698" s="193">
        <v>0</v>
      </c>
    </row>
    <row r="3699" spans="2:8" x14ac:dyDescent="0.25">
      <c r="B3699" s="192">
        <f t="shared" si="294"/>
        <v>43254.999999991036</v>
      </c>
      <c r="C3699" s="16">
        <f t="shared" si="290"/>
        <v>6</v>
      </c>
      <c r="D3699" s="16">
        <f t="shared" si="291"/>
        <v>1</v>
      </c>
      <c r="E3699" s="16">
        <f t="shared" si="292"/>
        <v>1</v>
      </c>
      <c r="F3699" s="16">
        <f t="shared" si="293"/>
        <v>0</v>
      </c>
      <c r="G3699" s="195">
        <v>3697</v>
      </c>
      <c r="H3699" s="193">
        <v>0</v>
      </c>
    </row>
    <row r="3700" spans="2:8" x14ac:dyDescent="0.25">
      <c r="B3700" s="192">
        <f t="shared" si="294"/>
        <v>43255.0416666577</v>
      </c>
      <c r="C3700" s="16">
        <f t="shared" si="290"/>
        <v>6</v>
      </c>
      <c r="D3700" s="16">
        <f t="shared" si="291"/>
        <v>1</v>
      </c>
      <c r="E3700" s="16">
        <f t="shared" si="292"/>
        <v>1</v>
      </c>
      <c r="F3700" s="16">
        <f t="shared" si="293"/>
        <v>1</v>
      </c>
      <c r="G3700" s="195">
        <v>3698</v>
      </c>
      <c r="H3700" s="193">
        <v>0</v>
      </c>
    </row>
    <row r="3701" spans="2:8" x14ac:dyDescent="0.25">
      <c r="B3701" s="192">
        <f t="shared" si="294"/>
        <v>43255.083333324365</v>
      </c>
      <c r="C3701" s="16">
        <f t="shared" si="290"/>
        <v>6</v>
      </c>
      <c r="D3701" s="16">
        <f t="shared" si="291"/>
        <v>1</v>
      </c>
      <c r="E3701" s="16">
        <f t="shared" si="292"/>
        <v>1</v>
      </c>
      <c r="F3701" s="16">
        <f t="shared" si="293"/>
        <v>2</v>
      </c>
      <c r="G3701" s="195">
        <v>3699</v>
      </c>
      <c r="H3701" s="193">
        <v>0</v>
      </c>
    </row>
    <row r="3702" spans="2:8" x14ac:dyDescent="0.25">
      <c r="B3702" s="192">
        <f t="shared" si="294"/>
        <v>43255.124999991029</v>
      </c>
      <c r="C3702" s="16">
        <f t="shared" si="290"/>
        <v>6</v>
      </c>
      <c r="D3702" s="16">
        <f t="shared" si="291"/>
        <v>1</v>
      </c>
      <c r="E3702" s="16">
        <f t="shared" si="292"/>
        <v>1</v>
      </c>
      <c r="F3702" s="16">
        <f t="shared" si="293"/>
        <v>3</v>
      </c>
      <c r="G3702" s="195">
        <v>3700</v>
      </c>
      <c r="H3702" s="193">
        <v>0</v>
      </c>
    </row>
    <row r="3703" spans="2:8" x14ac:dyDescent="0.25">
      <c r="B3703" s="192">
        <f t="shared" si="294"/>
        <v>43255.166666657693</v>
      </c>
      <c r="C3703" s="16">
        <f t="shared" si="290"/>
        <v>6</v>
      </c>
      <c r="D3703" s="16">
        <f t="shared" si="291"/>
        <v>1</v>
      </c>
      <c r="E3703" s="16">
        <f t="shared" si="292"/>
        <v>1</v>
      </c>
      <c r="F3703" s="16">
        <f t="shared" si="293"/>
        <v>4</v>
      </c>
      <c r="G3703" s="195">
        <v>3701</v>
      </c>
      <c r="H3703" s="193">
        <v>3.817656E-3</v>
      </c>
    </row>
    <row r="3704" spans="2:8" x14ac:dyDescent="0.25">
      <c r="B3704" s="192">
        <f t="shared" si="294"/>
        <v>43255.208333324357</v>
      </c>
      <c r="C3704" s="16">
        <f t="shared" si="290"/>
        <v>6</v>
      </c>
      <c r="D3704" s="16">
        <f t="shared" si="291"/>
        <v>1</v>
      </c>
      <c r="E3704" s="16">
        <f t="shared" si="292"/>
        <v>1</v>
      </c>
      <c r="F3704" s="16">
        <f t="shared" si="293"/>
        <v>5</v>
      </c>
      <c r="G3704" s="195">
        <v>3702</v>
      </c>
      <c r="H3704" s="193">
        <v>4.3048455999999999E-2</v>
      </c>
    </row>
    <row r="3705" spans="2:8" x14ac:dyDescent="0.25">
      <c r="B3705" s="192">
        <f t="shared" si="294"/>
        <v>43255.249999991021</v>
      </c>
      <c r="C3705" s="16">
        <f t="shared" si="290"/>
        <v>6</v>
      </c>
      <c r="D3705" s="16">
        <f t="shared" si="291"/>
        <v>1</v>
      </c>
      <c r="E3705" s="16">
        <f t="shared" si="292"/>
        <v>1</v>
      </c>
      <c r="F3705" s="16">
        <f t="shared" si="293"/>
        <v>6</v>
      </c>
      <c r="G3705" s="195">
        <v>3703</v>
      </c>
      <c r="H3705" s="193">
        <v>0.111023125</v>
      </c>
    </row>
    <row r="3706" spans="2:8" x14ac:dyDescent="0.25">
      <c r="B3706" s="192">
        <f t="shared" si="294"/>
        <v>43255.291666657686</v>
      </c>
      <c r="C3706" s="16">
        <f t="shared" si="290"/>
        <v>6</v>
      </c>
      <c r="D3706" s="16">
        <f t="shared" si="291"/>
        <v>1</v>
      </c>
      <c r="E3706" s="16">
        <f t="shared" si="292"/>
        <v>1</v>
      </c>
      <c r="F3706" s="16">
        <f t="shared" si="293"/>
        <v>7</v>
      </c>
      <c r="G3706" s="195">
        <v>3704</v>
      </c>
      <c r="H3706" s="193">
        <v>0.22990771900000001</v>
      </c>
    </row>
    <row r="3707" spans="2:8" x14ac:dyDescent="0.25">
      <c r="B3707" s="192">
        <f t="shared" si="294"/>
        <v>43255.33333332435</v>
      </c>
      <c r="C3707" s="16">
        <f t="shared" si="290"/>
        <v>6</v>
      </c>
      <c r="D3707" s="16">
        <f t="shared" si="291"/>
        <v>1</v>
      </c>
      <c r="E3707" s="16">
        <f t="shared" si="292"/>
        <v>1</v>
      </c>
      <c r="F3707" s="16">
        <f t="shared" si="293"/>
        <v>8</v>
      </c>
      <c r="G3707" s="195">
        <v>3705</v>
      </c>
      <c r="H3707" s="193">
        <v>0.34099619199999998</v>
      </c>
    </row>
    <row r="3708" spans="2:8" x14ac:dyDescent="0.25">
      <c r="B3708" s="192">
        <f t="shared" si="294"/>
        <v>43255.374999991014</v>
      </c>
      <c r="C3708" s="16">
        <f t="shared" si="290"/>
        <v>6</v>
      </c>
      <c r="D3708" s="16">
        <f t="shared" si="291"/>
        <v>1</v>
      </c>
      <c r="E3708" s="16">
        <f t="shared" si="292"/>
        <v>1</v>
      </c>
      <c r="F3708" s="16">
        <f t="shared" si="293"/>
        <v>9</v>
      </c>
      <c r="G3708" s="195">
        <v>3706</v>
      </c>
      <c r="H3708" s="193">
        <v>0.430240444</v>
      </c>
    </row>
    <row r="3709" spans="2:8" x14ac:dyDescent="0.25">
      <c r="B3709" s="192">
        <f t="shared" si="294"/>
        <v>43255.416666657678</v>
      </c>
      <c r="C3709" s="16">
        <f t="shared" si="290"/>
        <v>6</v>
      </c>
      <c r="D3709" s="16">
        <f t="shared" si="291"/>
        <v>1</v>
      </c>
      <c r="E3709" s="16">
        <f t="shared" si="292"/>
        <v>1</v>
      </c>
      <c r="F3709" s="16">
        <f t="shared" si="293"/>
        <v>10</v>
      </c>
      <c r="G3709" s="195">
        <v>3707</v>
      </c>
      <c r="H3709" s="193">
        <v>0.47518856799999998</v>
      </c>
    </row>
    <row r="3710" spans="2:8" x14ac:dyDescent="0.25">
      <c r="B3710" s="192">
        <f t="shared" si="294"/>
        <v>43255.458333324343</v>
      </c>
      <c r="C3710" s="16">
        <f t="shared" si="290"/>
        <v>6</v>
      </c>
      <c r="D3710" s="16">
        <f t="shared" si="291"/>
        <v>1</v>
      </c>
      <c r="E3710" s="16">
        <f t="shared" si="292"/>
        <v>1</v>
      </c>
      <c r="F3710" s="16">
        <f t="shared" si="293"/>
        <v>11</v>
      </c>
      <c r="G3710" s="195">
        <v>3708</v>
      </c>
      <c r="H3710" s="193">
        <v>0.47711137399999998</v>
      </c>
    </row>
    <row r="3711" spans="2:8" x14ac:dyDescent="0.25">
      <c r="B3711" s="192">
        <f t="shared" si="294"/>
        <v>43255.499999991007</v>
      </c>
      <c r="C3711" s="16">
        <f t="shared" si="290"/>
        <v>6</v>
      </c>
      <c r="D3711" s="16">
        <f t="shared" si="291"/>
        <v>1</v>
      </c>
      <c r="E3711" s="16">
        <f t="shared" si="292"/>
        <v>1</v>
      </c>
      <c r="F3711" s="16">
        <f t="shared" si="293"/>
        <v>12</v>
      </c>
      <c r="G3711" s="195">
        <v>3709</v>
      </c>
      <c r="H3711" s="193">
        <v>0.46753918300000002</v>
      </c>
    </row>
    <row r="3712" spans="2:8" x14ac:dyDescent="0.25">
      <c r="B3712" s="192">
        <f t="shared" si="294"/>
        <v>43255.541666657671</v>
      </c>
      <c r="C3712" s="16">
        <f t="shared" si="290"/>
        <v>6</v>
      </c>
      <c r="D3712" s="16">
        <f t="shared" si="291"/>
        <v>1</v>
      </c>
      <c r="E3712" s="16">
        <f t="shared" si="292"/>
        <v>1</v>
      </c>
      <c r="F3712" s="16">
        <f t="shared" si="293"/>
        <v>13</v>
      </c>
      <c r="G3712" s="195">
        <v>3710</v>
      </c>
      <c r="H3712" s="193">
        <v>0.45449137299999998</v>
      </c>
    </row>
    <row r="3713" spans="2:8" x14ac:dyDescent="0.25">
      <c r="B3713" s="192">
        <f t="shared" si="294"/>
        <v>43255.583333324335</v>
      </c>
      <c r="C3713" s="16">
        <f t="shared" si="290"/>
        <v>6</v>
      </c>
      <c r="D3713" s="16">
        <f t="shared" si="291"/>
        <v>1</v>
      </c>
      <c r="E3713" s="16">
        <f t="shared" si="292"/>
        <v>1</v>
      </c>
      <c r="F3713" s="16">
        <f t="shared" si="293"/>
        <v>14</v>
      </c>
      <c r="G3713" s="195">
        <v>3711</v>
      </c>
      <c r="H3713" s="193">
        <v>0.42295191900000001</v>
      </c>
    </row>
    <row r="3714" spans="2:8" x14ac:dyDescent="0.25">
      <c r="B3714" s="192">
        <f t="shared" si="294"/>
        <v>43255.624999991</v>
      </c>
      <c r="C3714" s="16">
        <f t="shared" si="290"/>
        <v>6</v>
      </c>
      <c r="D3714" s="16">
        <f t="shared" si="291"/>
        <v>1</v>
      </c>
      <c r="E3714" s="16">
        <f t="shared" si="292"/>
        <v>1</v>
      </c>
      <c r="F3714" s="16">
        <f t="shared" si="293"/>
        <v>15</v>
      </c>
      <c r="G3714" s="195">
        <v>3712</v>
      </c>
      <c r="H3714" s="193">
        <v>0.37375024000000001</v>
      </c>
    </row>
    <row r="3715" spans="2:8" x14ac:dyDescent="0.25">
      <c r="B3715" s="192">
        <f t="shared" si="294"/>
        <v>43255.666666657664</v>
      </c>
      <c r="C3715" s="16">
        <f t="shared" si="290"/>
        <v>6</v>
      </c>
      <c r="D3715" s="16">
        <f t="shared" si="291"/>
        <v>1</v>
      </c>
      <c r="E3715" s="16">
        <f t="shared" si="292"/>
        <v>1</v>
      </c>
      <c r="F3715" s="16">
        <f t="shared" si="293"/>
        <v>16</v>
      </c>
      <c r="G3715" s="195">
        <v>3713</v>
      </c>
      <c r="H3715" s="193">
        <v>0.31618631899999999</v>
      </c>
    </row>
    <row r="3716" spans="2:8" x14ac:dyDescent="0.25">
      <c r="B3716" s="192">
        <f t="shared" si="294"/>
        <v>43255.708333324328</v>
      </c>
      <c r="C3716" s="16">
        <f t="shared" ref="C3716:C3779" si="295">MONTH(B3716)</f>
        <v>6</v>
      </c>
      <c r="D3716" s="16">
        <f t="shared" ref="D3716:D3779" si="296">WEEKDAY(B3716,2)</f>
        <v>1</v>
      </c>
      <c r="E3716" s="16">
        <f t="shared" ref="E3716:E3779" si="297">IF(D3716&lt;6,1,2)</f>
        <v>1</v>
      </c>
      <c r="F3716" s="16">
        <f t="shared" ref="F3716:F3779" si="298">HOUR(B3716)</f>
        <v>17</v>
      </c>
      <c r="G3716" s="195">
        <v>3714</v>
      </c>
      <c r="H3716" s="193">
        <v>0.19801938899999999</v>
      </c>
    </row>
    <row r="3717" spans="2:8" x14ac:dyDescent="0.25">
      <c r="B3717" s="192">
        <f t="shared" ref="B3717:B3780" si="299">B3716+1/24</f>
        <v>43255.749999990992</v>
      </c>
      <c r="C3717" s="16">
        <f t="shared" si="295"/>
        <v>6</v>
      </c>
      <c r="D3717" s="16">
        <f t="shared" si="296"/>
        <v>1</v>
      </c>
      <c r="E3717" s="16">
        <f t="shared" si="297"/>
        <v>1</v>
      </c>
      <c r="F3717" s="16">
        <f t="shared" si="298"/>
        <v>18</v>
      </c>
      <c r="G3717" s="195">
        <v>3715</v>
      </c>
      <c r="H3717" s="193">
        <v>9.1960762000000001E-2</v>
      </c>
    </row>
    <row r="3718" spans="2:8" x14ac:dyDescent="0.25">
      <c r="B3718" s="192">
        <f t="shared" si="299"/>
        <v>43255.791666657657</v>
      </c>
      <c r="C3718" s="16">
        <f t="shared" si="295"/>
        <v>6</v>
      </c>
      <c r="D3718" s="16">
        <f t="shared" si="296"/>
        <v>1</v>
      </c>
      <c r="E3718" s="16">
        <f t="shared" si="297"/>
        <v>1</v>
      </c>
      <c r="F3718" s="16">
        <f t="shared" si="298"/>
        <v>19</v>
      </c>
      <c r="G3718" s="195">
        <v>3716</v>
      </c>
      <c r="H3718" s="193">
        <v>2.9338571000000001E-2</v>
      </c>
    </row>
    <row r="3719" spans="2:8" x14ac:dyDescent="0.25">
      <c r="B3719" s="192">
        <f t="shared" si="299"/>
        <v>43255.833333324321</v>
      </c>
      <c r="C3719" s="16">
        <f t="shared" si="295"/>
        <v>6</v>
      </c>
      <c r="D3719" s="16">
        <f t="shared" si="296"/>
        <v>1</v>
      </c>
      <c r="E3719" s="16">
        <f t="shared" si="297"/>
        <v>1</v>
      </c>
      <c r="F3719" s="16">
        <f t="shared" si="298"/>
        <v>20</v>
      </c>
      <c r="G3719" s="195">
        <v>3717</v>
      </c>
      <c r="H3719" s="193">
        <v>3.5647800000000002E-4</v>
      </c>
    </row>
    <row r="3720" spans="2:8" x14ac:dyDescent="0.25">
      <c r="B3720" s="192">
        <f t="shared" si="299"/>
        <v>43255.874999990985</v>
      </c>
      <c r="C3720" s="16">
        <f t="shared" si="295"/>
        <v>6</v>
      </c>
      <c r="D3720" s="16">
        <f t="shared" si="296"/>
        <v>1</v>
      </c>
      <c r="E3720" s="16">
        <f t="shared" si="297"/>
        <v>1</v>
      </c>
      <c r="F3720" s="16">
        <f t="shared" si="298"/>
        <v>21</v>
      </c>
      <c r="G3720" s="195">
        <v>3718</v>
      </c>
      <c r="H3720" s="193">
        <v>0</v>
      </c>
    </row>
    <row r="3721" spans="2:8" x14ac:dyDescent="0.25">
      <c r="B3721" s="192">
        <f t="shared" si="299"/>
        <v>43255.916666657649</v>
      </c>
      <c r="C3721" s="16">
        <f t="shared" si="295"/>
        <v>6</v>
      </c>
      <c r="D3721" s="16">
        <f t="shared" si="296"/>
        <v>1</v>
      </c>
      <c r="E3721" s="16">
        <f t="shared" si="297"/>
        <v>1</v>
      </c>
      <c r="F3721" s="16">
        <f t="shared" si="298"/>
        <v>22</v>
      </c>
      <c r="G3721" s="195">
        <v>3719</v>
      </c>
      <c r="H3721" s="193">
        <v>0</v>
      </c>
    </row>
    <row r="3722" spans="2:8" x14ac:dyDescent="0.25">
      <c r="B3722" s="192">
        <f t="shared" si="299"/>
        <v>43255.958333324314</v>
      </c>
      <c r="C3722" s="16">
        <f t="shared" si="295"/>
        <v>6</v>
      </c>
      <c r="D3722" s="16">
        <f t="shared" si="296"/>
        <v>1</v>
      </c>
      <c r="E3722" s="16">
        <f t="shared" si="297"/>
        <v>1</v>
      </c>
      <c r="F3722" s="16">
        <f t="shared" si="298"/>
        <v>23</v>
      </c>
      <c r="G3722" s="195">
        <v>3720</v>
      </c>
      <c r="H3722" s="193">
        <v>0</v>
      </c>
    </row>
    <row r="3723" spans="2:8" x14ac:dyDescent="0.25">
      <c r="B3723" s="192">
        <f t="shared" si="299"/>
        <v>43255.999999990978</v>
      </c>
      <c r="C3723" s="16">
        <f t="shared" si="295"/>
        <v>6</v>
      </c>
      <c r="D3723" s="16">
        <f t="shared" si="296"/>
        <v>2</v>
      </c>
      <c r="E3723" s="16">
        <f t="shared" si="297"/>
        <v>1</v>
      </c>
      <c r="F3723" s="16">
        <f t="shared" si="298"/>
        <v>0</v>
      </c>
      <c r="G3723" s="195">
        <v>3721</v>
      </c>
      <c r="H3723" s="193">
        <v>0</v>
      </c>
    </row>
    <row r="3724" spans="2:8" x14ac:dyDescent="0.25">
      <c r="B3724" s="192">
        <f t="shared" si="299"/>
        <v>43256.041666657642</v>
      </c>
      <c r="C3724" s="16">
        <f t="shared" si="295"/>
        <v>6</v>
      </c>
      <c r="D3724" s="16">
        <f t="shared" si="296"/>
        <v>2</v>
      </c>
      <c r="E3724" s="16">
        <f t="shared" si="297"/>
        <v>1</v>
      </c>
      <c r="F3724" s="16">
        <f t="shared" si="298"/>
        <v>1</v>
      </c>
      <c r="G3724" s="195">
        <v>3722</v>
      </c>
      <c r="H3724" s="193">
        <v>0</v>
      </c>
    </row>
    <row r="3725" spans="2:8" x14ac:dyDescent="0.25">
      <c r="B3725" s="192">
        <f t="shared" si="299"/>
        <v>43256.083333324306</v>
      </c>
      <c r="C3725" s="16">
        <f t="shared" si="295"/>
        <v>6</v>
      </c>
      <c r="D3725" s="16">
        <f t="shared" si="296"/>
        <v>2</v>
      </c>
      <c r="E3725" s="16">
        <f t="shared" si="297"/>
        <v>1</v>
      </c>
      <c r="F3725" s="16">
        <f t="shared" si="298"/>
        <v>2</v>
      </c>
      <c r="G3725" s="195">
        <v>3723</v>
      </c>
      <c r="H3725" s="193">
        <v>0</v>
      </c>
    </row>
    <row r="3726" spans="2:8" x14ac:dyDescent="0.25">
      <c r="B3726" s="192">
        <f t="shared" si="299"/>
        <v>43256.124999990971</v>
      </c>
      <c r="C3726" s="16">
        <f t="shared" si="295"/>
        <v>6</v>
      </c>
      <c r="D3726" s="16">
        <f t="shared" si="296"/>
        <v>2</v>
      </c>
      <c r="E3726" s="16">
        <f t="shared" si="297"/>
        <v>1</v>
      </c>
      <c r="F3726" s="16">
        <f t="shared" si="298"/>
        <v>3</v>
      </c>
      <c r="G3726" s="195">
        <v>3724</v>
      </c>
      <c r="H3726" s="193">
        <v>0</v>
      </c>
    </row>
    <row r="3727" spans="2:8" x14ac:dyDescent="0.25">
      <c r="B3727" s="192">
        <f t="shared" si="299"/>
        <v>43256.166666657635</v>
      </c>
      <c r="C3727" s="16">
        <f t="shared" si="295"/>
        <v>6</v>
      </c>
      <c r="D3727" s="16">
        <f t="shared" si="296"/>
        <v>2</v>
      </c>
      <c r="E3727" s="16">
        <f t="shared" si="297"/>
        <v>1</v>
      </c>
      <c r="F3727" s="16">
        <f t="shared" si="298"/>
        <v>4</v>
      </c>
      <c r="G3727" s="195">
        <v>3725</v>
      </c>
      <c r="H3727" s="193">
        <v>4.0218229999999999E-3</v>
      </c>
    </row>
    <row r="3728" spans="2:8" x14ac:dyDescent="0.25">
      <c r="B3728" s="192">
        <f t="shared" si="299"/>
        <v>43256.208333324299</v>
      </c>
      <c r="C3728" s="16">
        <f t="shared" si="295"/>
        <v>6</v>
      </c>
      <c r="D3728" s="16">
        <f t="shared" si="296"/>
        <v>2</v>
      </c>
      <c r="E3728" s="16">
        <f t="shared" si="297"/>
        <v>1</v>
      </c>
      <c r="F3728" s="16">
        <f t="shared" si="298"/>
        <v>5</v>
      </c>
      <c r="G3728" s="195">
        <v>3726</v>
      </c>
      <c r="H3728" s="193">
        <v>4.3199746999999997E-2</v>
      </c>
    </row>
    <row r="3729" spans="2:8" x14ac:dyDescent="0.25">
      <c r="B3729" s="192">
        <f t="shared" si="299"/>
        <v>43256.249999990963</v>
      </c>
      <c r="C3729" s="16">
        <f t="shared" si="295"/>
        <v>6</v>
      </c>
      <c r="D3729" s="16">
        <f t="shared" si="296"/>
        <v>2</v>
      </c>
      <c r="E3729" s="16">
        <f t="shared" si="297"/>
        <v>1</v>
      </c>
      <c r="F3729" s="16">
        <f t="shared" si="298"/>
        <v>6</v>
      </c>
      <c r="G3729" s="195">
        <v>3727</v>
      </c>
      <c r="H3729" s="193">
        <v>0.1098083</v>
      </c>
    </row>
    <row r="3730" spans="2:8" x14ac:dyDescent="0.25">
      <c r="B3730" s="192">
        <f t="shared" si="299"/>
        <v>43256.291666657628</v>
      </c>
      <c r="C3730" s="16">
        <f t="shared" si="295"/>
        <v>6</v>
      </c>
      <c r="D3730" s="16">
        <f t="shared" si="296"/>
        <v>2</v>
      </c>
      <c r="E3730" s="16">
        <f t="shared" si="297"/>
        <v>1</v>
      </c>
      <c r="F3730" s="16">
        <f t="shared" si="298"/>
        <v>7</v>
      </c>
      <c r="G3730" s="195">
        <v>3728</v>
      </c>
      <c r="H3730" s="193">
        <v>0.22796897799999999</v>
      </c>
    </row>
    <row r="3731" spans="2:8" x14ac:dyDescent="0.25">
      <c r="B3731" s="192">
        <f t="shared" si="299"/>
        <v>43256.333333324292</v>
      </c>
      <c r="C3731" s="16">
        <f t="shared" si="295"/>
        <v>6</v>
      </c>
      <c r="D3731" s="16">
        <f t="shared" si="296"/>
        <v>2</v>
      </c>
      <c r="E3731" s="16">
        <f t="shared" si="297"/>
        <v>1</v>
      </c>
      <c r="F3731" s="16">
        <f t="shared" si="298"/>
        <v>8</v>
      </c>
      <c r="G3731" s="195">
        <v>3729</v>
      </c>
      <c r="H3731" s="193">
        <v>0.35171392600000001</v>
      </c>
    </row>
    <row r="3732" spans="2:8" x14ac:dyDescent="0.25">
      <c r="B3732" s="192">
        <f t="shared" si="299"/>
        <v>43256.374999990956</v>
      </c>
      <c r="C3732" s="16">
        <f t="shared" si="295"/>
        <v>6</v>
      </c>
      <c r="D3732" s="16">
        <f t="shared" si="296"/>
        <v>2</v>
      </c>
      <c r="E3732" s="16">
        <f t="shared" si="297"/>
        <v>1</v>
      </c>
      <c r="F3732" s="16">
        <f t="shared" si="298"/>
        <v>9</v>
      </c>
      <c r="G3732" s="195">
        <v>3730</v>
      </c>
      <c r="H3732" s="193">
        <v>0.45443816100000001</v>
      </c>
    </row>
    <row r="3733" spans="2:8" x14ac:dyDescent="0.25">
      <c r="B3733" s="192">
        <f t="shared" si="299"/>
        <v>43256.41666665762</v>
      </c>
      <c r="C3733" s="16">
        <f t="shared" si="295"/>
        <v>6</v>
      </c>
      <c r="D3733" s="16">
        <f t="shared" si="296"/>
        <v>2</v>
      </c>
      <c r="E3733" s="16">
        <f t="shared" si="297"/>
        <v>1</v>
      </c>
      <c r="F3733" s="16">
        <f t="shared" si="298"/>
        <v>10</v>
      </c>
      <c r="G3733" s="195">
        <v>3731</v>
      </c>
      <c r="H3733" s="193">
        <v>0.49470502999999999</v>
      </c>
    </row>
    <row r="3734" spans="2:8" x14ac:dyDescent="0.25">
      <c r="B3734" s="192">
        <f t="shared" si="299"/>
        <v>43256.458333324284</v>
      </c>
      <c r="C3734" s="16">
        <f t="shared" si="295"/>
        <v>6</v>
      </c>
      <c r="D3734" s="16">
        <f t="shared" si="296"/>
        <v>2</v>
      </c>
      <c r="E3734" s="16">
        <f t="shared" si="297"/>
        <v>1</v>
      </c>
      <c r="F3734" s="16">
        <f t="shared" si="298"/>
        <v>11</v>
      </c>
      <c r="G3734" s="195">
        <v>3732</v>
      </c>
      <c r="H3734" s="193">
        <v>0.51666990300000004</v>
      </c>
    </row>
    <row r="3735" spans="2:8" x14ac:dyDescent="0.25">
      <c r="B3735" s="192">
        <f t="shared" si="299"/>
        <v>43256.499999990949</v>
      </c>
      <c r="C3735" s="16">
        <f t="shared" si="295"/>
        <v>6</v>
      </c>
      <c r="D3735" s="16">
        <f t="shared" si="296"/>
        <v>2</v>
      </c>
      <c r="E3735" s="16">
        <f t="shared" si="297"/>
        <v>1</v>
      </c>
      <c r="F3735" s="16">
        <f t="shared" si="298"/>
        <v>12</v>
      </c>
      <c r="G3735" s="195">
        <v>3733</v>
      </c>
      <c r="H3735" s="193">
        <v>0.47949795000000001</v>
      </c>
    </row>
    <row r="3736" spans="2:8" x14ac:dyDescent="0.25">
      <c r="B3736" s="192">
        <f t="shared" si="299"/>
        <v>43256.541666657613</v>
      </c>
      <c r="C3736" s="16">
        <f t="shared" si="295"/>
        <v>6</v>
      </c>
      <c r="D3736" s="16">
        <f t="shared" si="296"/>
        <v>2</v>
      </c>
      <c r="E3736" s="16">
        <f t="shared" si="297"/>
        <v>1</v>
      </c>
      <c r="F3736" s="16">
        <f t="shared" si="298"/>
        <v>13</v>
      </c>
      <c r="G3736" s="195">
        <v>3734</v>
      </c>
      <c r="H3736" s="193">
        <v>0.45748783199999998</v>
      </c>
    </row>
    <row r="3737" spans="2:8" x14ac:dyDescent="0.25">
      <c r="B3737" s="192">
        <f t="shared" si="299"/>
        <v>43256.583333324277</v>
      </c>
      <c r="C3737" s="16">
        <f t="shared" si="295"/>
        <v>6</v>
      </c>
      <c r="D3737" s="16">
        <f t="shared" si="296"/>
        <v>2</v>
      </c>
      <c r="E3737" s="16">
        <f t="shared" si="297"/>
        <v>1</v>
      </c>
      <c r="F3737" s="16">
        <f t="shared" si="298"/>
        <v>14</v>
      </c>
      <c r="G3737" s="195">
        <v>3735</v>
      </c>
      <c r="H3737" s="193">
        <v>0.39690650199999999</v>
      </c>
    </row>
    <row r="3738" spans="2:8" x14ac:dyDescent="0.25">
      <c r="B3738" s="192">
        <f t="shared" si="299"/>
        <v>43256.624999990941</v>
      </c>
      <c r="C3738" s="16">
        <f t="shared" si="295"/>
        <v>6</v>
      </c>
      <c r="D3738" s="16">
        <f t="shared" si="296"/>
        <v>2</v>
      </c>
      <c r="E3738" s="16">
        <f t="shared" si="297"/>
        <v>1</v>
      </c>
      <c r="F3738" s="16">
        <f t="shared" si="298"/>
        <v>15</v>
      </c>
      <c r="G3738" s="195">
        <v>3736</v>
      </c>
      <c r="H3738" s="193">
        <v>0.32020437699999998</v>
      </c>
    </row>
    <row r="3739" spans="2:8" x14ac:dyDescent="0.25">
      <c r="B3739" s="192">
        <f t="shared" si="299"/>
        <v>43256.666666657606</v>
      </c>
      <c r="C3739" s="16">
        <f t="shared" si="295"/>
        <v>6</v>
      </c>
      <c r="D3739" s="16">
        <f t="shared" si="296"/>
        <v>2</v>
      </c>
      <c r="E3739" s="16">
        <f t="shared" si="297"/>
        <v>1</v>
      </c>
      <c r="F3739" s="16">
        <f t="shared" si="298"/>
        <v>16</v>
      </c>
      <c r="G3739" s="195">
        <v>3737</v>
      </c>
      <c r="H3739" s="193">
        <v>0.2589496</v>
      </c>
    </row>
    <row r="3740" spans="2:8" x14ac:dyDescent="0.25">
      <c r="B3740" s="192">
        <f t="shared" si="299"/>
        <v>43256.70833332427</v>
      </c>
      <c r="C3740" s="16">
        <f t="shared" si="295"/>
        <v>6</v>
      </c>
      <c r="D3740" s="16">
        <f t="shared" si="296"/>
        <v>2</v>
      </c>
      <c r="E3740" s="16">
        <f t="shared" si="297"/>
        <v>1</v>
      </c>
      <c r="F3740" s="16">
        <f t="shared" si="298"/>
        <v>17</v>
      </c>
      <c r="G3740" s="195">
        <v>3738</v>
      </c>
      <c r="H3740" s="193">
        <v>0.16375704799999999</v>
      </c>
    </row>
    <row r="3741" spans="2:8" x14ac:dyDescent="0.25">
      <c r="B3741" s="192">
        <f t="shared" si="299"/>
        <v>43256.749999990934</v>
      </c>
      <c r="C3741" s="16">
        <f t="shared" si="295"/>
        <v>6</v>
      </c>
      <c r="D3741" s="16">
        <f t="shared" si="296"/>
        <v>2</v>
      </c>
      <c r="E3741" s="16">
        <f t="shared" si="297"/>
        <v>1</v>
      </c>
      <c r="F3741" s="16">
        <f t="shared" si="298"/>
        <v>18</v>
      </c>
      <c r="G3741" s="195">
        <v>3739</v>
      </c>
      <c r="H3741" s="193">
        <v>8.2306936999999997E-2</v>
      </c>
    </row>
    <row r="3742" spans="2:8" x14ac:dyDescent="0.25">
      <c r="B3742" s="192">
        <f t="shared" si="299"/>
        <v>43256.791666657598</v>
      </c>
      <c r="C3742" s="16">
        <f t="shared" si="295"/>
        <v>6</v>
      </c>
      <c r="D3742" s="16">
        <f t="shared" si="296"/>
        <v>2</v>
      </c>
      <c r="E3742" s="16">
        <f t="shared" si="297"/>
        <v>1</v>
      </c>
      <c r="F3742" s="16">
        <f t="shared" si="298"/>
        <v>19</v>
      </c>
      <c r="G3742" s="195">
        <v>3740</v>
      </c>
      <c r="H3742" s="193">
        <v>2.5638463E-2</v>
      </c>
    </row>
    <row r="3743" spans="2:8" x14ac:dyDescent="0.25">
      <c r="B3743" s="192">
        <f t="shared" si="299"/>
        <v>43256.833333324263</v>
      </c>
      <c r="C3743" s="16">
        <f t="shared" si="295"/>
        <v>6</v>
      </c>
      <c r="D3743" s="16">
        <f t="shared" si="296"/>
        <v>2</v>
      </c>
      <c r="E3743" s="16">
        <f t="shared" si="297"/>
        <v>1</v>
      </c>
      <c r="F3743" s="16">
        <f t="shared" si="298"/>
        <v>20</v>
      </c>
      <c r="G3743" s="195">
        <v>3741</v>
      </c>
      <c r="H3743" s="193">
        <v>7.1295600000000005E-4</v>
      </c>
    </row>
    <row r="3744" spans="2:8" x14ac:dyDescent="0.25">
      <c r="B3744" s="192">
        <f t="shared" si="299"/>
        <v>43256.874999990927</v>
      </c>
      <c r="C3744" s="16">
        <f t="shared" si="295"/>
        <v>6</v>
      </c>
      <c r="D3744" s="16">
        <f t="shared" si="296"/>
        <v>2</v>
      </c>
      <c r="E3744" s="16">
        <f t="shared" si="297"/>
        <v>1</v>
      </c>
      <c r="F3744" s="16">
        <f t="shared" si="298"/>
        <v>21</v>
      </c>
      <c r="G3744" s="195">
        <v>3742</v>
      </c>
      <c r="H3744" s="193">
        <v>0</v>
      </c>
    </row>
    <row r="3745" spans="2:8" x14ac:dyDescent="0.25">
      <c r="B3745" s="192">
        <f t="shared" si="299"/>
        <v>43256.916666657591</v>
      </c>
      <c r="C3745" s="16">
        <f t="shared" si="295"/>
        <v>6</v>
      </c>
      <c r="D3745" s="16">
        <f t="shared" si="296"/>
        <v>2</v>
      </c>
      <c r="E3745" s="16">
        <f t="shared" si="297"/>
        <v>1</v>
      </c>
      <c r="F3745" s="16">
        <f t="shared" si="298"/>
        <v>22</v>
      </c>
      <c r="G3745" s="195">
        <v>3743</v>
      </c>
      <c r="H3745" s="193">
        <v>0</v>
      </c>
    </row>
    <row r="3746" spans="2:8" x14ac:dyDescent="0.25">
      <c r="B3746" s="192">
        <f t="shared" si="299"/>
        <v>43256.958333324255</v>
      </c>
      <c r="C3746" s="16">
        <f t="shared" si="295"/>
        <v>6</v>
      </c>
      <c r="D3746" s="16">
        <f t="shared" si="296"/>
        <v>2</v>
      </c>
      <c r="E3746" s="16">
        <f t="shared" si="297"/>
        <v>1</v>
      </c>
      <c r="F3746" s="16">
        <f t="shared" si="298"/>
        <v>23</v>
      </c>
      <c r="G3746" s="195">
        <v>3744</v>
      </c>
      <c r="H3746" s="193">
        <v>0</v>
      </c>
    </row>
    <row r="3747" spans="2:8" x14ac:dyDescent="0.25">
      <c r="B3747" s="192">
        <f t="shared" si="299"/>
        <v>43256.99999999092</v>
      </c>
      <c r="C3747" s="16">
        <f t="shared" si="295"/>
        <v>6</v>
      </c>
      <c r="D3747" s="16">
        <f t="shared" si="296"/>
        <v>3</v>
      </c>
      <c r="E3747" s="16">
        <f t="shared" si="297"/>
        <v>1</v>
      </c>
      <c r="F3747" s="16">
        <f t="shared" si="298"/>
        <v>0</v>
      </c>
      <c r="G3747" s="195">
        <v>3745</v>
      </c>
      <c r="H3747" s="193">
        <v>0</v>
      </c>
    </row>
    <row r="3748" spans="2:8" x14ac:dyDescent="0.25">
      <c r="B3748" s="192">
        <f t="shared" si="299"/>
        <v>43257.041666657584</v>
      </c>
      <c r="C3748" s="16">
        <f t="shared" si="295"/>
        <v>6</v>
      </c>
      <c r="D3748" s="16">
        <f t="shared" si="296"/>
        <v>3</v>
      </c>
      <c r="E3748" s="16">
        <f t="shared" si="297"/>
        <v>1</v>
      </c>
      <c r="F3748" s="16">
        <f t="shared" si="298"/>
        <v>1</v>
      </c>
      <c r="G3748" s="195">
        <v>3746</v>
      </c>
      <c r="H3748" s="193">
        <v>0</v>
      </c>
    </row>
    <row r="3749" spans="2:8" x14ac:dyDescent="0.25">
      <c r="B3749" s="192">
        <f t="shared" si="299"/>
        <v>43257.083333324248</v>
      </c>
      <c r="C3749" s="16">
        <f t="shared" si="295"/>
        <v>6</v>
      </c>
      <c r="D3749" s="16">
        <f t="shared" si="296"/>
        <v>3</v>
      </c>
      <c r="E3749" s="16">
        <f t="shared" si="297"/>
        <v>1</v>
      </c>
      <c r="F3749" s="16">
        <f t="shared" si="298"/>
        <v>2</v>
      </c>
      <c r="G3749" s="195">
        <v>3747</v>
      </c>
      <c r="H3749" s="193">
        <v>0</v>
      </c>
    </row>
    <row r="3750" spans="2:8" x14ac:dyDescent="0.25">
      <c r="B3750" s="192">
        <f t="shared" si="299"/>
        <v>43257.124999990912</v>
      </c>
      <c r="C3750" s="16">
        <f t="shared" si="295"/>
        <v>6</v>
      </c>
      <c r="D3750" s="16">
        <f t="shared" si="296"/>
        <v>3</v>
      </c>
      <c r="E3750" s="16">
        <f t="shared" si="297"/>
        <v>1</v>
      </c>
      <c r="F3750" s="16">
        <f t="shared" si="298"/>
        <v>3</v>
      </c>
      <c r="G3750" s="195">
        <v>3748</v>
      </c>
      <c r="H3750" s="193">
        <v>0</v>
      </c>
    </row>
    <row r="3751" spans="2:8" x14ac:dyDescent="0.25">
      <c r="B3751" s="192">
        <f t="shared" si="299"/>
        <v>43257.166666657577</v>
      </c>
      <c r="C3751" s="16">
        <f t="shared" si="295"/>
        <v>6</v>
      </c>
      <c r="D3751" s="16">
        <f t="shared" si="296"/>
        <v>3</v>
      </c>
      <c r="E3751" s="16">
        <f t="shared" si="297"/>
        <v>1</v>
      </c>
      <c r="F3751" s="16">
        <f t="shared" si="298"/>
        <v>4</v>
      </c>
      <c r="G3751" s="195">
        <v>3749</v>
      </c>
      <c r="H3751" s="193">
        <v>1.9188079999999999E-3</v>
      </c>
    </row>
    <row r="3752" spans="2:8" x14ac:dyDescent="0.25">
      <c r="B3752" s="192">
        <f t="shared" si="299"/>
        <v>43257.208333324241</v>
      </c>
      <c r="C3752" s="16">
        <f t="shared" si="295"/>
        <v>6</v>
      </c>
      <c r="D3752" s="16">
        <f t="shared" si="296"/>
        <v>3</v>
      </c>
      <c r="E3752" s="16">
        <f t="shared" si="297"/>
        <v>1</v>
      </c>
      <c r="F3752" s="16">
        <f t="shared" si="298"/>
        <v>5</v>
      </c>
      <c r="G3752" s="195">
        <v>3750</v>
      </c>
      <c r="H3752" s="193">
        <v>3.1781587E-2</v>
      </c>
    </row>
    <row r="3753" spans="2:8" x14ac:dyDescent="0.25">
      <c r="B3753" s="192">
        <f t="shared" si="299"/>
        <v>43257.249999990905</v>
      </c>
      <c r="C3753" s="16">
        <f t="shared" si="295"/>
        <v>6</v>
      </c>
      <c r="D3753" s="16">
        <f t="shared" si="296"/>
        <v>3</v>
      </c>
      <c r="E3753" s="16">
        <f t="shared" si="297"/>
        <v>1</v>
      </c>
      <c r="F3753" s="16">
        <f t="shared" si="298"/>
        <v>6</v>
      </c>
      <c r="G3753" s="195">
        <v>3751</v>
      </c>
      <c r="H3753" s="193">
        <v>8.7768477999999997E-2</v>
      </c>
    </row>
    <row r="3754" spans="2:8" x14ac:dyDescent="0.25">
      <c r="B3754" s="192">
        <f t="shared" si="299"/>
        <v>43257.291666657569</v>
      </c>
      <c r="C3754" s="16">
        <f t="shared" si="295"/>
        <v>6</v>
      </c>
      <c r="D3754" s="16">
        <f t="shared" si="296"/>
        <v>3</v>
      </c>
      <c r="E3754" s="16">
        <f t="shared" si="297"/>
        <v>1</v>
      </c>
      <c r="F3754" s="16">
        <f t="shared" si="298"/>
        <v>7</v>
      </c>
      <c r="G3754" s="195">
        <v>3752</v>
      </c>
      <c r="H3754" s="193">
        <v>0.18754036199999999</v>
      </c>
    </row>
    <row r="3755" spans="2:8" x14ac:dyDescent="0.25">
      <c r="B3755" s="192">
        <f t="shared" si="299"/>
        <v>43257.333333324234</v>
      </c>
      <c r="C3755" s="16">
        <f t="shared" si="295"/>
        <v>6</v>
      </c>
      <c r="D3755" s="16">
        <f t="shared" si="296"/>
        <v>3</v>
      </c>
      <c r="E3755" s="16">
        <f t="shared" si="297"/>
        <v>1</v>
      </c>
      <c r="F3755" s="16">
        <f t="shared" si="298"/>
        <v>8</v>
      </c>
      <c r="G3755" s="195">
        <v>3753</v>
      </c>
      <c r="H3755" s="193">
        <v>0.31312579800000001</v>
      </c>
    </row>
    <row r="3756" spans="2:8" x14ac:dyDescent="0.25">
      <c r="B3756" s="192">
        <f t="shared" si="299"/>
        <v>43257.374999990898</v>
      </c>
      <c r="C3756" s="16">
        <f t="shared" si="295"/>
        <v>6</v>
      </c>
      <c r="D3756" s="16">
        <f t="shared" si="296"/>
        <v>3</v>
      </c>
      <c r="E3756" s="16">
        <f t="shared" si="297"/>
        <v>1</v>
      </c>
      <c r="F3756" s="16">
        <f t="shared" si="298"/>
        <v>9</v>
      </c>
      <c r="G3756" s="195">
        <v>3754</v>
      </c>
      <c r="H3756" s="193">
        <v>0.446938742</v>
      </c>
    </row>
    <row r="3757" spans="2:8" x14ac:dyDescent="0.25">
      <c r="B3757" s="192">
        <f t="shared" si="299"/>
        <v>43257.416666657562</v>
      </c>
      <c r="C3757" s="16">
        <f t="shared" si="295"/>
        <v>6</v>
      </c>
      <c r="D3757" s="16">
        <f t="shared" si="296"/>
        <v>3</v>
      </c>
      <c r="E3757" s="16">
        <f t="shared" si="297"/>
        <v>1</v>
      </c>
      <c r="F3757" s="16">
        <f t="shared" si="298"/>
        <v>10</v>
      </c>
      <c r="G3757" s="195">
        <v>3755</v>
      </c>
      <c r="H3757" s="193">
        <v>0.51199461599999996</v>
      </c>
    </row>
    <row r="3758" spans="2:8" x14ac:dyDescent="0.25">
      <c r="B3758" s="192">
        <f t="shared" si="299"/>
        <v>43257.458333324226</v>
      </c>
      <c r="C3758" s="16">
        <f t="shared" si="295"/>
        <v>6</v>
      </c>
      <c r="D3758" s="16">
        <f t="shared" si="296"/>
        <v>3</v>
      </c>
      <c r="E3758" s="16">
        <f t="shared" si="297"/>
        <v>1</v>
      </c>
      <c r="F3758" s="16">
        <f t="shared" si="298"/>
        <v>11</v>
      </c>
      <c r="G3758" s="195">
        <v>3756</v>
      </c>
      <c r="H3758" s="193">
        <v>0.54458464799999995</v>
      </c>
    </row>
    <row r="3759" spans="2:8" x14ac:dyDescent="0.25">
      <c r="B3759" s="192">
        <f t="shared" si="299"/>
        <v>43257.499999990891</v>
      </c>
      <c r="C3759" s="16">
        <f t="shared" si="295"/>
        <v>6</v>
      </c>
      <c r="D3759" s="16">
        <f t="shared" si="296"/>
        <v>3</v>
      </c>
      <c r="E3759" s="16">
        <f t="shared" si="297"/>
        <v>1</v>
      </c>
      <c r="F3759" s="16">
        <f t="shared" si="298"/>
        <v>12</v>
      </c>
      <c r="G3759" s="195">
        <v>3757</v>
      </c>
      <c r="H3759" s="193">
        <v>0.56182771300000001</v>
      </c>
    </row>
    <row r="3760" spans="2:8" x14ac:dyDescent="0.25">
      <c r="B3760" s="192">
        <f t="shared" si="299"/>
        <v>43257.541666657555</v>
      </c>
      <c r="C3760" s="16">
        <f t="shared" si="295"/>
        <v>6</v>
      </c>
      <c r="D3760" s="16">
        <f t="shared" si="296"/>
        <v>3</v>
      </c>
      <c r="E3760" s="16">
        <f t="shared" si="297"/>
        <v>1</v>
      </c>
      <c r="F3760" s="16">
        <f t="shared" si="298"/>
        <v>13</v>
      </c>
      <c r="G3760" s="195">
        <v>3758</v>
      </c>
      <c r="H3760" s="193">
        <v>0.53344919700000004</v>
      </c>
    </row>
    <row r="3761" spans="2:8" x14ac:dyDescent="0.25">
      <c r="B3761" s="192">
        <f t="shared" si="299"/>
        <v>43257.583333324219</v>
      </c>
      <c r="C3761" s="16">
        <f t="shared" si="295"/>
        <v>6</v>
      </c>
      <c r="D3761" s="16">
        <f t="shared" si="296"/>
        <v>3</v>
      </c>
      <c r="E3761" s="16">
        <f t="shared" si="297"/>
        <v>1</v>
      </c>
      <c r="F3761" s="16">
        <f t="shared" si="298"/>
        <v>14</v>
      </c>
      <c r="G3761" s="195">
        <v>3759</v>
      </c>
      <c r="H3761" s="193">
        <v>0.46732116499999998</v>
      </c>
    </row>
    <row r="3762" spans="2:8" x14ac:dyDescent="0.25">
      <c r="B3762" s="192">
        <f t="shared" si="299"/>
        <v>43257.624999990883</v>
      </c>
      <c r="C3762" s="16">
        <f t="shared" si="295"/>
        <v>6</v>
      </c>
      <c r="D3762" s="16">
        <f t="shared" si="296"/>
        <v>3</v>
      </c>
      <c r="E3762" s="16">
        <f t="shared" si="297"/>
        <v>1</v>
      </c>
      <c r="F3762" s="16">
        <f t="shared" si="298"/>
        <v>15</v>
      </c>
      <c r="G3762" s="195">
        <v>3760</v>
      </c>
      <c r="H3762" s="193">
        <v>0.384426569</v>
      </c>
    </row>
    <row r="3763" spans="2:8" x14ac:dyDescent="0.25">
      <c r="B3763" s="192">
        <f t="shared" si="299"/>
        <v>43257.666666657547</v>
      </c>
      <c r="C3763" s="16">
        <f t="shared" si="295"/>
        <v>6</v>
      </c>
      <c r="D3763" s="16">
        <f t="shared" si="296"/>
        <v>3</v>
      </c>
      <c r="E3763" s="16">
        <f t="shared" si="297"/>
        <v>1</v>
      </c>
      <c r="F3763" s="16">
        <f t="shared" si="298"/>
        <v>16</v>
      </c>
      <c r="G3763" s="195">
        <v>3761</v>
      </c>
      <c r="H3763" s="193">
        <v>0.28897590099999998</v>
      </c>
    </row>
    <row r="3764" spans="2:8" x14ac:dyDescent="0.25">
      <c r="B3764" s="192">
        <f t="shared" si="299"/>
        <v>43257.708333324212</v>
      </c>
      <c r="C3764" s="16">
        <f t="shared" si="295"/>
        <v>6</v>
      </c>
      <c r="D3764" s="16">
        <f t="shared" si="296"/>
        <v>3</v>
      </c>
      <c r="E3764" s="16">
        <f t="shared" si="297"/>
        <v>1</v>
      </c>
      <c r="F3764" s="16">
        <f t="shared" si="298"/>
        <v>17</v>
      </c>
      <c r="G3764" s="195">
        <v>3762</v>
      </c>
      <c r="H3764" s="193">
        <v>0.18578355499999999</v>
      </c>
    </row>
    <row r="3765" spans="2:8" x14ac:dyDescent="0.25">
      <c r="B3765" s="192">
        <f t="shared" si="299"/>
        <v>43257.749999990876</v>
      </c>
      <c r="C3765" s="16">
        <f t="shared" si="295"/>
        <v>6</v>
      </c>
      <c r="D3765" s="16">
        <f t="shared" si="296"/>
        <v>3</v>
      </c>
      <c r="E3765" s="16">
        <f t="shared" si="297"/>
        <v>1</v>
      </c>
      <c r="F3765" s="16">
        <f t="shared" si="298"/>
        <v>18</v>
      </c>
      <c r="G3765" s="195">
        <v>3763</v>
      </c>
      <c r="H3765" s="193">
        <v>8.9660349E-2</v>
      </c>
    </row>
    <row r="3766" spans="2:8" x14ac:dyDescent="0.25">
      <c r="B3766" s="192">
        <f t="shared" si="299"/>
        <v>43257.79166665754</v>
      </c>
      <c r="C3766" s="16">
        <f t="shared" si="295"/>
        <v>6</v>
      </c>
      <c r="D3766" s="16">
        <f t="shared" si="296"/>
        <v>3</v>
      </c>
      <c r="E3766" s="16">
        <f t="shared" si="297"/>
        <v>1</v>
      </c>
      <c r="F3766" s="16">
        <f t="shared" si="298"/>
        <v>19</v>
      </c>
      <c r="G3766" s="195">
        <v>3764</v>
      </c>
      <c r="H3766" s="193">
        <v>2.9364521000000001E-2</v>
      </c>
    </row>
    <row r="3767" spans="2:8" x14ac:dyDescent="0.25">
      <c r="B3767" s="192">
        <f t="shared" si="299"/>
        <v>43257.833333324204</v>
      </c>
      <c r="C3767" s="16">
        <f t="shared" si="295"/>
        <v>6</v>
      </c>
      <c r="D3767" s="16">
        <f t="shared" si="296"/>
        <v>3</v>
      </c>
      <c r="E3767" s="16">
        <f t="shared" si="297"/>
        <v>1</v>
      </c>
      <c r="F3767" s="16">
        <f t="shared" si="298"/>
        <v>20</v>
      </c>
      <c r="G3767" s="195">
        <v>3765</v>
      </c>
      <c r="H3767" s="193">
        <v>3.5647800000000002E-4</v>
      </c>
    </row>
    <row r="3768" spans="2:8" x14ac:dyDescent="0.25">
      <c r="B3768" s="192">
        <f t="shared" si="299"/>
        <v>43257.874999990869</v>
      </c>
      <c r="C3768" s="16">
        <f t="shared" si="295"/>
        <v>6</v>
      </c>
      <c r="D3768" s="16">
        <f t="shared" si="296"/>
        <v>3</v>
      </c>
      <c r="E3768" s="16">
        <f t="shared" si="297"/>
        <v>1</v>
      </c>
      <c r="F3768" s="16">
        <f t="shared" si="298"/>
        <v>21</v>
      </c>
      <c r="G3768" s="195">
        <v>3766</v>
      </c>
      <c r="H3768" s="193">
        <v>0</v>
      </c>
    </row>
    <row r="3769" spans="2:8" x14ac:dyDescent="0.25">
      <c r="B3769" s="192">
        <f t="shared" si="299"/>
        <v>43257.916666657533</v>
      </c>
      <c r="C3769" s="16">
        <f t="shared" si="295"/>
        <v>6</v>
      </c>
      <c r="D3769" s="16">
        <f t="shared" si="296"/>
        <v>3</v>
      </c>
      <c r="E3769" s="16">
        <f t="shared" si="297"/>
        <v>1</v>
      </c>
      <c r="F3769" s="16">
        <f t="shared" si="298"/>
        <v>22</v>
      </c>
      <c r="G3769" s="195">
        <v>3767</v>
      </c>
      <c r="H3769" s="193">
        <v>0</v>
      </c>
    </row>
    <row r="3770" spans="2:8" x14ac:dyDescent="0.25">
      <c r="B3770" s="192">
        <f t="shared" si="299"/>
        <v>43257.958333324197</v>
      </c>
      <c r="C3770" s="16">
        <f t="shared" si="295"/>
        <v>6</v>
      </c>
      <c r="D3770" s="16">
        <f t="shared" si="296"/>
        <v>3</v>
      </c>
      <c r="E3770" s="16">
        <f t="shared" si="297"/>
        <v>1</v>
      </c>
      <c r="F3770" s="16">
        <f t="shared" si="298"/>
        <v>23</v>
      </c>
      <c r="G3770" s="195">
        <v>3768</v>
      </c>
      <c r="H3770" s="193">
        <v>0</v>
      </c>
    </row>
    <row r="3771" spans="2:8" x14ac:dyDescent="0.25">
      <c r="B3771" s="192">
        <f t="shared" si="299"/>
        <v>43257.999999990861</v>
      </c>
      <c r="C3771" s="16">
        <f t="shared" si="295"/>
        <v>6</v>
      </c>
      <c r="D3771" s="16">
        <f t="shared" si="296"/>
        <v>4</v>
      </c>
      <c r="E3771" s="16">
        <f t="shared" si="297"/>
        <v>1</v>
      </c>
      <c r="F3771" s="16">
        <f t="shared" si="298"/>
        <v>0</v>
      </c>
      <c r="G3771" s="195">
        <v>3769</v>
      </c>
      <c r="H3771" s="193">
        <v>0</v>
      </c>
    </row>
    <row r="3772" spans="2:8" x14ac:dyDescent="0.25">
      <c r="B3772" s="192">
        <f t="shared" si="299"/>
        <v>43258.041666657526</v>
      </c>
      <c r="C3772" s="16">
        <f t="shared" si="295"/>
        <v>6</v>
      </c>
      <c r="D3772" s="16">
        <f t="shared" si="296"/>
        <v>4</v>
      </c>
      <c r="E3772" s="16">
        <f t="shared" si="297"/>
        <v>1</v>
      </c>
      <c r="F3772" s="16">
        <f t="shared" si="298"/>
        <v>1</v>
      </c>
      <c r="G3772" s="195">
        <v>3770</v>
      </c>
      <c r="H3772" s="193">
        <v>0</v>
      </c>
    </row>
    <row r="3773" spans="2:8" x14ac:dyDescent="0.25">
      <c r="B3773" s="192">
        <f t="shared" si="299"/>
        <v>43258.08333332419</v>
      </c>
      <c r="C3773" s="16">
        <f t="shared" si="295"/>
        <v>6</v>
      </c>
      <c r="D3773" s="16">
        <f t="shared" si="296"/>
        <v>4</v>
      </c>
      <c r="E3773" s="16">
        <f t="shared" si="297"/>
        <v>1</v>
      </c>
      <c r="F3773" s="16">
        <f t="shared" si="298"/>
        <v>2</v>
      </c>
      <c r="G3773" s="195">
        <v>3771</v>
      </c>
      <c r="H3773" s="193">
        <v>0</v>
      </c>
    </row>
    <row r="3774" spans="2:8" x14ac:dyDescent="0.25">
      <c r="B3774" s="192">
        <f t="shared" si="299"/>
        <v>43258.124999990854</v>
      </c>
      <c r="C3774" s="16">
        <f t="shared" si="295"/>
        <v>6</v>
      </c>
      <c r="D3774" s="16">
        <f t="shared" si="296"/>
        <v>4</v>
      </c>
      <c r="E3774" s="16">
        <f t="shared" si="297"/>
        <v>1</v>
      </c>
      <c r="F3774" s="16">
        <f t="shared" si="298"/>
        <v>3</v>
      </c>
      <c r="G3774" s="195">
        <v>3772</v>
      </c>
      <c r="H3774" s="193">
        <v>0</v>
      </c>
    </row>
    <row r="3775" spans="2:8" x14ac:dyDescent="0.25">
      <c r="B3775" s="192">
        <f t="shared" si="299"/>
        <v>43258.166666657518</v>
      </c>
      <c r="C3775" s="16">
        <f t="shared" si="295"/>
        <v>6</v>
      </c>
      <c r="D3775" s="16">
        <f t="shared" si="296"/>
        <v>4</v>
      </c>
      <c r="E3775" s="16">
        <f t="shared" si="297"/>
        <v>1</v>
      </c>
      <c r="F3775" s="16">
        <f t="shared" si="298"/>
        <v>4</v>
      </c>
      <c r="G3775" s="195">
        <v>3773</v>
      </c>
      <c r="H3775" s="193">
        <v>6.702782E-3</v>
      </c>
    </row>
    <row r="3776" spans="2:8" x14ac:dyDescent="0.25">
      <c r="B3776" s="192">
        <f t="shared" si="299"/>
        <v>43258.208333324183</v>
      </c>
      <c r="C3776" s="16">
        <f t="shared" si="295"/>
        <v>6</v>
      </c>
      <c r="D3776" s="16">
        <f t="shared" si="296"/>
        <v>4</v>
      </c>
      <c r="E3776" s="16">
        <f t="shared" si="297"/>
        <v>1</v>
      </c>
      <c r="F3776" s="16">
        <f t="shared" si="298"/>
        <v>5</v>
      </c>
      <c r="G3776" s="195">
        <v>3774</v>
      </c>
      <c r="H3776" s="193">
        <v>5.4490569000000003E-2</v>
      </c>
    </row>
    <row r="3777" spans="2:8" x14ac:dyDescent="0.25">
      <c r="B3777" s="192">
        <f t="shared" si="299"/>
        <v>43258.249999990847</v>
      </c>
      <c r="C3777" s="16">
        <f t="shared" si="295"/>
        <v>6</v>
      </c>
      <c r="D3777" s="16">
        <f t="shared" si="296"/>
        <v>4</v>
      </c>
      <c r="E3777" s="16">
        <f t="shared" si="297"/>
        <v>1</v>
      </c>
      <c r="F3777" s="16">
        <f t="shared" si="298"/>
        <v>6</v>
      </c>
      <c r="G3777" s="195">
        <v>3775</v>
      </c>
      <c r="H3777" s="193">
        <v>0.13245164500000001</v>
      </c>
    </row>
    <row r="3778" spans="2:8" x14ac:dyDescent="0.25">
      <c r="B3778" s="192">
        <f t="shared" si="299"/>
        <v>43258.291666657511</v>
      </c>
      <c r="C3778" s="16">
        <f t="shared" si="295"/>
        <v>6</v>
      </c>
      <c r="D3778" s="16">
        <f t="shared" si="296"/>
        <v>4</v>
      </c>
      <c r="E3778" s="16">
        <f t="shared" si="297"/>
        <v>1</v>
      </c>
      <c r="F3778" s="16">
        <f t="shared" si="298"/>
        <v>7</v>
      </c>
      <c r="G3778" s="195">
        <v>3776</v>
      </c>
      <c r="H3778" s="193">
        <v>0.28143188899999999</v>
      </c>
    </row>
    <row r="3779" spans="2:8" x14ac:dyDescent="0.25">
      <c r="B3779" s="192">
        <f t="shared" si="299"/>
        <v>43258.333333324175</v>
      </c>
      <c r="C3779" s="16">
        <f t="shared" si="295"/>
        <v>6</v>
      </c>
      <c r="D3779" s="16">
        <f t="shared" si="296"/>
        <v>4</v>
      </c>
      <c r="E3779" s="16">
        <f t="shared" si="297"/>
        <v>1</v>
      </c>
      <c r="F3779" s="16">
        <f t="shared" si="298"/>
        <v>8</v>
      </c>
      <c r="G3779" s="195">
        <v>3777</v>
      </c>
      <c r="H3779" s="193">
        <v>0.429429909</v>
      </c>
    </row>
    <row r="3780" spans="2:8" x14ac:dyDescent="0.25">
      <c r="B3780" s="192">
        <f t="shared" si="299"/>
        <v>43258.37499999084</v>
      </c>
      <c r="C3780" s="16">
        <f t="shared" ref="C3780:C3843" si="300">MONTH(B3780)</f>
        <v>6</v>
      </c>
      <c r="D3780" s="16">
        <f t="shared" ref="D3780:D3843" si="301">WEEKDAY(B3780,2)</f>
        <v>4</v>
      </c>
      <c r="E3780" s="16">
        <f t="shared" ref="E3780:E3843" si="302">IF(D3780&lt;6,1,2)</f>
        <v>1</v>
      </c>
      <c r="F3780" s="16">
        <f t="shared" ref="F3780:F3843" si="303">HOUR(B3780)</f>
        <v>9</v>
      </c>
      <c r="G3780" s="195">
        <v>3778</v>
      </c>
      <c r="H3780" s="193">
        <v>0.544219283</v>
      </c>
    </row>
    <row r="3781" spans="2:8" x14ac:dyDescent="0.25">
      <c r="B3781" s="192">
        <f t="shared" ref="B3781:B3844" si="304">B3780+1/24</f>
        <v>43258.416666657504</v>
      </c>
      <c r="C3781" s="16">
        <f t="shared" si="300"/>
        <v>6</v>
      </c>
      <c r="D3781" s="16">
        <f t="shared" si="301"/>
        <v>4</v>
      </c>
      <c r="E3781" s="16">
        <f t="shared" si="302"/>
        <v>1</v>
      </c>
      <c r="F3781" s="16">
        <f t="shared" si="303"/>
        <v>10</v>
      </c>
      <c r="G3781" s="195">
        <v>3779</v>
      </c>
      <c r="H3781" s="193">
        <v>0.63617073000000002</v>
      </c>
    </row>
    <row r="3782" spans="2:8" x14ac:dyDescent="0.25">
      <c r="B3782" s="192">
        <f t="shared" si="304"/>
        <v>43258.458333324168</v>
      </c>
      <c r="C3782" s="16">
        <f t="shared" si="300"/>
        <v>6</v>
      </c>
      <c r="D3782" s="16">
        <f t="shared" si="301"/>
        <v>4</v>
      </c>
      <c r="E3782" s="16">
        <f t="shared" si="302"/>
        <v>1</v>
      </c>
      <c r="F3782" s="16">
        <f t="shared" si="303"/>
        <v>11</v>
      </c>
      <c r="G3782" s="195">
        <v>3780</v>
      </c>
      <c r="H3782" s="193">
        <v>0.65856439700000002</v>
      </c>
    </row>
    <row r="3783" spans="2:8" x14ac:dyDescent="0.25">
      <c r="B3783" s="192">
        <f t="shared" si="304"/>
        <v>43258.499999990832</v>
      </c>
      <c r="C3783" s="16">
        <f t="shared" si="300"/>
        <v>6</v>
      </c>
      <c r="D3783" s="16">
        <f t="shared" si="301"/>
        <v>4</v>
      </c>
      <c r="E3783" s="16">
        <f t="shared" si="302"/>
        <v>1</v>
      </c>
      <c r="F3783" s="16">
        <f t="shared" si="303"/>
        <v>12</v>
      </c>
      <c r="G3783" s="195">
        <v>3781</v>
      </c>
      <c r="H3783" s="193">
        <v>0.65431594199999998</v>
      </c>
    </row>
    <row r="3784" spans="2:8" x14ac:dyDescent="0.25">
      <c r="B3784" s="192">
        <f t="shared" si="304"/>
        <v>43258.541666657497</v>
      </c>
      <c r="C3784" s="16">
        <f t="shared" si="300"/>
        <v>6</v>
      </c>
      <c r="D3784" s="16">
        <f t="shared" si="301"/>
        <v>4</v>
      </c>
      <c r="E3784" s="16">
        <f t="shared" si="302"/>
        <v>1</v>
      </c>
      <c r="F3784" s="16">
        <f t="shared" si="303"/>
        <v>13</v>
      </c>
      <c r="G3784" s="195">
        <v>3782</v>
      </c>
      <c r="H3784" s="193">
        <v>0.62046905299999999</v>
      </c>
    </row>
    <row r="3785" spans="2:8" x14ac:dyDescent="0.25">
      <c r="B3785" s="192">
        <f t="shared" si="304"/>
        <v>43258.583333324161</v>
      </c>
      <c r="C3785" s="16">
        <f t="shared" si="300"/>
        <v>6</v>
      </c>
      <c r="D3785" s="16">
        <f t="shared" si="301"/>
        <v>4</v>
      </c>
      <c r="E3785" s="16">
        <f t="shared" si="302"/>
        <v>1</v>
      </c>
      <c r="F3785" s="16">
        <f t="shared" si="303"/>
        <v>14</v>
      </c>
      <c r="G3785" s="195">
        <v>3783</v>
      </c>
      <c r="H3785" s="193">
        <v>0.536854936</v>
      </c>
    </row>
    <row r="3786" spans="2:8" x14ac:dyDescent="0.25">
      <c r="B3786" s="192">
        <f t="shared" si="304"/>
        <v>43258.624999990825</v>
      </c>
      <c r="C3786" s="16">
        <f t="shared" si="300"/>
        <v>6</v>
      </c>
      <c r="D3786" s="16">
        <f t="shared" si="301"/>
        <v>4</v>
      </c>
      <c r="E3786" s="16">
        <f t="shared" si="302"/>
        <v>1</v>
      </c>
      <c r="F3786" s="16">
        <f t="shared" si="303"/>
        <v>15</v>
      </c>
      <c r="G3786" s="195">
        <v>3784</v>
      </c>
      <c r="H3786" s="193">
        <v>0.423627529</v>
      </c>
    </row>
    <row r="3787" spans="2:8" x14ac:dyDescent="0.25">
      <c r="B3787" s="192">
        <f t="shared" si="304"/>
        <v>43258.666666657489</v>
      </c>
      <c r="C3787" s="16">
        <f t="shared" si="300"/>
        <v>6</v>
      </c>
      <c r="D3787" s="16">
        <f t="shared" si="301"/>
        <v>4</v>
      </c>
      <c r="E3787" s="16">
        <f t="shared" si="302"/>
        <v>1</v>
      </c>
      <c r="F3787" s="16">
        <f t="shared" si="303"/>
        <v>16</v>
      </c>
      <c r="G3787" s="195">
        <v>3785</v>
      </c>
      <c r="H3787" s="193">
        <v>0.323284876</v>
      </c>
    </row>
    <row r="3788" spans="2:8" x14ac:dyDescent="0.25">
      <c r="B3788" s="192">
        <f t="shared" si="304"/>
        <v>43258.708333324154</v>
      </c>
      <c r="C3788" s="16">
        <f t="shared" si="300"/>
        <v>6</v>
      </c>
      <c r="D3788" s="16">
        <f t="shared" si="301"/>
        <v>4</v>
      </c>
      <c r="E3788" s="16">
        <f t="shared" si="302"/>
        <v>1</v>
      </c>
      <c r="F3788" s="16">
        <f t="shared" si="303"/>
        <v>17</v>
      </c>
      <c r="G3788" s="195">
        <v>3786</v>
      </c>
      <c r="H3788" s="193">
        <v>0.19764263600000001</v>
      </c>
    </row>
    <row r="3789" spans="2:8" x14ac:dyDescent="0.25">
      <c r="B3789" s="192">
        <f t="shared" si="304"/>
        <v>43258.749999990818</v>
      </c>
      <c r="C3789" s="16">
        <f t="shared" si="300"/>
        <v>6</v>
      </c>
      <c r="D3789" s="16">
        <f t="shared" si="301"/>
        <v>4</v>
      </c>
      <c r="E3789" s="16">
        <f t="shared" si="302"/>
        <v>1</v>
      </c>
      <c r="F3789" s="16">
        <f t="shared" si="303"/>
        <v>18</v>
      </c>
      <c r="G3789" s="195">
        <v>3787</v>
      </c>
      <c r="H3789" s="193">
        <v>8.7454147999999995E-2</v>
      </c>
    </row>
    <row r="3790" spans="2:8" x14ac:dyDescent="0.25">
      <c r="B3790" s="192">
        <f t="shared" si="304"/>
        <v>43258.791666657482</v>
      </c>
      <c r="C3790" s="16">
        <f t="shared" si="300"/>
        <v>6</v>
      </c>
      <c r="D3790" s="16">
        <f t="shared" si="301"/>
        <v>4</v>
      </c>
      <c r="E3790" s="16">
        <f t="shared" si="302"/>
        <v>1</v>
      </c>
      <c r="F3790" s="16">
        <f t="shared" si="303"/>
        <v>19</v>
      </c>
      <c r="G3790" s="195">
        <v>3788</v>
      </c>
      <c r="H3790" s="193">
        <v>3.2189141999999997E-2</v>
      </c>
    </row>
    <row r="3791" spans="2:8" x14ac:dyDescent="0.25">
      <c r="B3791" s="192">
        <f t="shared" si="304"/>
        <v>43258.833333324146</v>
      </c>
      <c r="C3791" s="16">
        <f t="shared" si="300"/>
        <v>6</v>
      </c>
      <c r="D3791" s="16">
        <f t="shared" si="301"/>
        <v>4</v>
      </c>
      <c r="E3791" s="16">
        <f t="shared" si="302"/>
        <v>1</v>
      </c>
      <c r="F3791" s="16">
        <f t="shared" si="303"/>
        <v>20</v>
      </c>
      <c r="G3791" s="195">
        <v>3789</v>
      </c>
      <c r="H3791" s="193">
        <v>8.7892299999999999E-4</v>
      </c>
    </row>
    <row r="3792" spans="2:8" x14ac:dyDescent="0.25">
      <c r="B3792" s="192">
        <f t="shared" si="304"/>
        <v>43258.87499999081</v>
      </c>
      <c r="C3792" s="16">
        <f t="shared" si="300"/>
        <v>6</v>
      </c>
      <c r="D3792" s="16">
        <f t="shared" si="301"/>
        <v>4</v>
      </c>
      <c r="E3792" s="16">
        <f t="shared" si="302"/>
        <v>1</v>
      </c>
      <c r="F3792" s="16">
        <f t="shared" si="303"/>
        <v>21</v>
      </c>
      <c r="G3792" s="195">
        <v>3790</v>
      </c>
      <c r="H3792" s="193">
        <v>0</v>
      </c>
    </row>
    <row r="3793" spans="2:8" x14ac:dyDescent="0.25">
      <c r="B3793" s="192">
        <f t="shared" si="304"/>
        <v>43258.916666657475</v>
      </c>
      <c r="C3793" s="16">
        <f t="shared" si="300"/>
        <v>6</v>
      </c>
      <c r="D3793" s="16">
        <f t="shared" si="301"/>
        <v>4</v>
      </c>
      <c r="E3793" s="16">
        <f t="shared" si="302"/>
        <v>1</v>
      </c>
      <c r="F3793" s="16">
        <f t="shared" si="303"/>
        <v>22</v>
      </c>
      <c r="G3793" s="195">
        <v>3791</v>
      </c>
      <c r="H3793" s="193">
        <v>0</v>
      </c>
    </row>
    <row r="3794" spans="2:8" x14ac:dyDescent="0.25">
      <c r="B3794" s="192">
        <f t="shared" si="304"/>
        <v>43258.958333324139</v>
      </c>
      <c r="C3794" s="16">
        <f t="shared" si="300"/>
        <v>6</v>
      </c>
      <c r="D3794" s="16">
        <f t="shared" si="301"/>
        <v>4</v>
      </c>
      <c r="E3794" s="16">
        <f t="shared" si="302"/>
        <v>1</v>
      </c>
      <c r="F3794" s="16">
        <f t="shared" si="303"/>
        <v>23</v>
      </c>
      <c r="G3794" s="195">
        <v>3792</v>
      </c>
      <c r="H3794" s="193">
        <v>0</v>
      </c>
    </row>
    <row r="3795" spans="2:8" x14ac:dyDescent="0.25">
      <c r="B3795" s="192">
        <f t="shared" si="304"/>
        <v>43258.999999990803</v>
      </c>
      <c r="C3795" s="16">
        <f t="shared" si="300"/>
        <v>6</v>
      </c>
      <c r="D3795" s="16">
        <f t="shared" si="301"/>
        <v>5</v>
      </c>
      <c r="E3795" s="16">
        <f t="shared" si="302"/>
        <v>1</v>
      </c>
      <c r="F3795" s="16">
        <f t="shared" si="303"/>
        <v>0</v>
      </c>
      <c r="G3795" s="195">
        <v>3793</v>
      </c>
      <c r="H3795" s="193">
        <v>0</v>
      </c>
    </row>
    <row r="3796" spans="2:8" x14ac:dyDescent="0.25">
      <c r="B3796" s="192">
        <f t="shared" si="304"/>
        <v>43259.041666657467</v>
      </c>
      <c r="C3796" s="16">
        <f t="shared" si="300"/>
        <v>6</v>
      </c>
      <c r="D3796" s="16">
        <f t="shared" si="301"/>
        <v>5</v>
      </c>
      <c r="E3796" s="16">
        <f t="shared" si="302"/>
        <v>1</v>
      </c>
      <c r="F3796" s="16">
        <f t="shared" si="303"/>
        <v>1</v>
      </c>
      <c r="G3796" s="195">
        <v>3794</v>
      </c>
      <c r="H3796" s="193">
        <v>0</v>
      </c>
    </row>
    <row r="3797" spans="2:8" x14ac:dyDescent="0.25">
      <c r="B3797" s="192">
        <f t="shared" si="304"/>
        <v>43259.083333324132</v>
      </c>
      <c r="C3797" s="16">
        <f t="shared" si="300"/>
        <v>6</v>
      </c>
      <c r="D3797" s="16">
        <f t="shared" si="301"/>
        <v>5</v>
      </c>
      <c r="E3797" s="16">
        <f t="shared" si="302"/>
        <v>1</v>
      </c>
      <c r="F3797" s="16">
        <f t="shared" si="303"/>
        <v>2</v>
      </c>
      <c r="G3797" s="195">
        <v>3795</v>
      </c>
      <c r="H3797" s="193">
        <v>0</v>
      </c>
    </row>
    <row r="3798" spans="2:8" x14ac:dyDescent="0.25">
      <c r="B3798" s="192">
        <f t="shared" si="304"/>
        <v>43259.124999990796</v>
      </c>
      <c r="C3798" s="16">
        <f t="shared" si="300"/>
        <v>6</v>
      </c>
      <c r="D3798" s="16">
        <f t="shared" si="301"/>
        <v>5</v>
      </c>
      <c r="E3798" s="16">
        <f t="shared" si="302"/>
        <v>1</v>
      </c>
      <c r="F3798" s="16">
        <f t="shared" si="303"/>
        <v>3</v>
      </c>
      <c r="G3798" s="195">
        <v>3796</v>
      </c>
      <c r="H3798" s="193">
        <v>0</v>
      </c>
    </row>
    <row r="3799" spans="2:8" x14ac:dyDescent="0.25">
      <c r="B3799" s="192">
        <f t="shared" si="304"/>
        <v>43259.16666665746</v>
      </c>
      <c r="C3799" s="16">
        <f t="shared" si="300"/>
        <v>6</v>
      </c>
      <c r="D3799" s="16">
        <f t="shared" si="301"/>
        <v>5</v>
      </c>
      <c r="E3799" s="16">
        <f t="shared" si="302"/>
        <v>1</v>
      </c>
      <c r="F3799" s="16">
        <f t="shared" si="303"/>
        <v>4</v>
      </c>
      <c r="G3799" s="195">
        <v>3797</v>
      </c>
      <c r="H3799" s="193">
        <v>5.644657E-3</v>
      </c>
    </row>
    <row r="3800" spans="2:8" x14ac:dyDescent="0.25">
      <c r="B3800" s="192">
        <f t="shared" si="304"/>
        <v>43259.208333324124</v>
      </c>
      <c r="C3800" s="16">
        <f t="shared" si="300"/>
        <v>6</v>
      </c>
      <c r="D3800" s="16">
        <f t="shared" si="301"/>
        <v>5</v>
      </c>
      <c r="E3800" s="16">
        <f t="shared" si="302"/>
        <v>1</v>
      </c>
      <c r="F3800" s="16">
        <f t="shared" si="303"/>
        <v>5</v>
      </c>
      <c r="G3800" s="195">
        <v>3798</v>
      </c>
      <c r="H3800" s="193">
        <v>4.6758583999999999E-2</v>
      </c>
    </row>
    <row r="3801" spans="2:8" x14ac:dyDescent="0.25">
      <c r="B3801" s="192">
        <f t="shared" si="304"/>
        <v>43259.249999990789</v>
      </c>
      <c r="C3801" s="16">
        <f t="shared" si="300"/>
        <v>6</v>
      </c>
      <c r="D3801" s="16">
        <f t="shared" si="301"/>
        <v>5</v>
      </c>
      <c r="E3801" s="16">
        <f t="shared" si="302"/>
        <v>1</v>
      </c>
      <c r="F3801" s="16">
        <f t="shared" si="303"/>
        <v>6</v>
      </c>
      <c r="G3801" s="195">
        <v>3799</v>
      </c>
      <c r="H3801" s="193">
        <v>0.11578641000000001</v>
      </c>
    </row>
    <row r="3802" spans="2:8" x14ac:dyDescent="0.25">
      <c r="B3802" s="192">
        <f t="shared" si="304"/>
        <v>43259.291666657453</v>
      </c>
      <c r="C3802" s="16">
        <f t="shared" si="300"/>
        <v>6</v>
      </c>
      <c r="D3802" s="16">
        <f t="shared" si="301"/>
        <v>5</v>
      </c>
      <c r="E3802" s="16">
        <f t="shared" si="302"/>
        <v>1</v>
      </c>
      <c r="F3802" s="16">
        <f t="shared" si="303"/>
        <v>7</v>
      </c>
      <c r="G3802" s="195">
        <v>3800</v>
      </c>
      <c r="H3802" s="193">
        <v>0.23994100300000001</v>
      </c>
    </row>
    <row r="3803" spans="2:8" x14ac:dyDescent="0.25">
      <c r="B3803" s="192">
        <f t="shared" si="304"/>
        <v>43259.333333324117</v>
      </c>
      <c r="C3803" s="16">
        <f t="shared" si="300"/>
        <v>6</v>
      </c>
      <c r="D3803" s="16">
        <f t="shared" si="301"/>
        <v>5</v>
      </c>
      <c r="E3803" s="16">
        <f t="shared" si="302"/>
        <v>1</v>
      </c>
      <c r="F3803" s="16">
        <f t="shared" si="303"/>
        <v>8</v>
      </c>
      <c r="G3803" s="195">
        <v>3801</v>
      </c>
      <c r="H3803" s="193">
        <v>0.376239659</v>
      </c>
    </row>
    <row r="3804" spans="2:8" x14ac:dyDescent="0.25">
      <c r="B3804" s="192">
        <f t="shared" si="304"/>
        <v>43259.374999990781</v>
      </c>
      <c r="C3804" s="16">
        <f t="shared" si="300"/>
        <v>6</v>
      </c>
      <c r="D3804" s="16">
        <f t="shared" si="301"/>
        <v>5</v>
      </c>
      <c r="E3804" s="16">
        <f t="shared" si="302"/>
        <v>1</v>
      </c>
      <c r="F3804" s="16">
        <f t="shared" si="303"/>
        <v>9</v>
      </c>
      <c r="G3804" s="195">
        <v>3802</v>
      </c>
      <c r="H3804" s="193">
        <v>0.49094187700000003</v>
      </c>
    </row>
    <row r="3805" spans="2:8" x14ac:dyDescent="0.25">
      <c r="B3805" s="192">
        <f t="shared" si="304"/>
        <v>43259.416666657446</v>
      </c>
      <c r="C3805" s="16">
        <f t="shared" si="300"/>
        <v>6</v>
      </c>
      <c r="D3805" s="16">
        <f t="shared" si="301"/>
        <v>5</v>
      </c>
      <c r="E3805" s="16">
        <f t="shared" si="302"/>
        <v>1</v>
      </c>
      <c r="F3805" s="16">
        <f t="shared" si="303"/>
        <v>10</v>
      </c>
      <c r="G3805" s="195">
        <v>3803</v>
      </c>
      <c r="H3805" s="193">
        <v>0.54443571800000001</v>
      </c>
    </row>
    <row r="3806" spans="2:8" x14ac:dyDescent="0.25">
      <c r="B3806" s="192">
        <f t="shared" si="304"/>
        <v>43259.45833332411</v>
      </c>
      <c r="C3806" s="16">
        <f t="shared" si="300"/>
        <v>6</v>
      </c>
      <c r="D3806" s="16">
        <f t="shared" si="301"/>
        <v>5</v>
      </c>
      <c r="E3806" s="16">
        <f t="shared" si="302"/>
        <v>1</v>
      </c>
      <c r="F3806" s="16">
        <f t="shared" si="303"/>
        <v>11</v>
      </c>
      <c r="G3806" s="195">
        <v>3804</v>
      </c>
      <c r="H3806" s="193">
        <v>0.59402013200000003</v>
      </c>
    </row>
    <row r="3807" spans="2:8" x14ac:dyDescent="0.25">
      <c r="B3807" s="192">
        <f t="shared" si="304"/>
        <v>43259.499999990774</v>
      </c>
      <c r="C3807" s="16">
        <f t="shared" si="300"/>
        <v>6</v>
      </c>
      <c r="D3807" s="16">
        <f t="shared" si="301"/>
        <v>5</v>
      </c>
      <c r="E3807" s="16">
        <f t="shared" si="302"/>
        <v>1</v>
      </c>
      <c r="F3807" s="16">
        <f t="shared" si="303"/>
        <v>12</v>
      </c>
      <c r="G3807" s="195">
        <v>3805</v>
      </c>
      <c r="H3807" s="193">
        <v>0.60288420300000001</v>
      </c>
    </row>
    <row r="3808" spans="2:8" x14ac:dyDescent="0.25">
      <c r="B3808" s="192">
        <f t="shared" si="304"/>
        <v>43259.541666657438</v>
      </c>
      <c r="C3808" s="16">
        <f t="shared" si="300"/>
        <v>6</v>
      </c>
      <c r="D3808" s="16">
        <f t="shared" si="301"/>
        <v>5</v>
      </c>
      <c r="E3808" s="16">
        <f t="shared" si="302"/>
        <v>1</v>
      </c>
      <c r="F3808" s="16">
        <f t="shared" si="303"/>
        <v>13</v>
      </c>
      <c r="G3808" s="195">
        <v>3806</v>
      </c>
      <c r="H3808" s="193">
        <v>0.53790302000000001</v>
      </c>
    </row>
    <row r="3809" spans="2:8" x14ac:dyDescent="0.25">
      <c r="B3809" s="192">
        <f t="shared" si="304"/>
        <v>43259.583333324103</v>
      </c>
      <c r="C3809" s="16">
        <f t="shared" si="300"/>
        <v>6</v>
      </c>
      <c r="D3809" s="16">
        <f t="shared" si="301"/>
        <v>5</v>
      </c>
      <c r="E3809" s="16">
        <f t="shared" si="302"/>
        <v>1</v>
      </c>
      <c r="F3809" s="16">
        <f t="shared" si="303"/>
        <v>14</v>
      </c>
      <c r="G3809" s="195">
        <v>3807</v>
      </c>
      <c r="H3809" s="193">
        <v>0.45002588799999999</v>
      </c>
    </row>
    <row r="3810" spans="2:8" x14ac:dyDescent="0.25">
      <c r="B3810" s="192">
        <f t="shared" si="304"/>
        <v>43259.624999990767</v>
      </c>
      <c r="C3810" s="16">
        <f t="shared" si="300"/>
        <v>6</v>
      </c>
      <c r="D3810" s="16">
        <f t="shared" si="301"/>
        <v>5</v>
      </c>
      <c r="E3810" s="16">
        <f t="shared" si="302"/>
        <v>1</v>
      </c>
      <c r="F3810" s="16">
        <f t="shared" si="303"/>
        <v>15</v>
      </c>
      <c r="G3810" s="195">
        <v>3808</v>
      </c>
      <c r="H3810" s="193">
        <v>0.36895602799999999</v>
      </c>
    </row>
    <row r="3811" spans="2:8" x14ac:dyDescent="0.25">
      <c r="B3811" s="192">
        <f t="shared" si="304"/>
        <v>43259.666666657431</v>
      </c>
      <c r="C3811" s="16">
        <f t="shared" si="300"/>
        <v>6</v>
      </c>
      <c r="D3811" s="16">
        <f t="shared" si="301"/>
        <v>5</v>
      </c>
      <c r="E3811" s="16">
        <f t="shared" si="302"/>
        <v>1</v>
      </c>
      <c r="F3811" s="16">
        <f t="shared" si="303"/>
        <v>16</v>
      </c>
      <c r="G3811" s="195">
        <v>3809</v>
      </c>
      <c r="H3811" s="193">
        <v>0.27125820299999998</v>
      </c>
    </row>
    <row r="3812" spans="2:8" x14ac:dyDescent="0.25">
      <c r="B3812" s="192">
        <f t="shared" si="304"/>
        <v>43259.708333324095</v>
      </c>
      <c r="C3812" s="16">
        <f t="shared" si="300"/>
        <v>6</v>
      </c>
      <c r="D3812" s="16">
        <f t="shared" si="301"/>
        <v>5</v>
      </c>
      <c r="E3812" s="16">
        <f t="shared" si="302"/>
        <v>1</v>
      </c>
      <c r="F3812" s="16">
        <f t="shared" si="303"/>
        <v>17</v>
      </c>
      <c r="G3812" s="195">
        <v>3810</v>
      </c>
      <c r="H3812" s="193">
        <v>0.17499488899999999</v>
      </c>
    </row>
    <row r="3813" spans="2:8" x14ac:dyDescent="0.25">
      <c r="B3813" s="192">
        <f t="shared" si="304"/>
        <v>43259.74999999076</v>
      </c>
      <c r="C3813" s="16">
        <f t="shared" si="300"/>
        <v>6</v>
      </c>
      <c r="D3813" s="16">
        <f t="shared" si="301"/>
        <v>5</v>
      </c>
      <c r="E3813" s="16">
        <f t="shared" si="302"/>
        <v>1</v>
      </c>
      <c r="F3813" s="16">
        <f t="shared" si="303"/>
        <v>18</v>
      </c>
      <c r="G3813" s="195">
        <v>3811</v>
      </c>
      <c r="H3813" s="193">
        <v>8.4495559999999997E-2</v>
      </c>
    </row>
    <row r="3814" spans="2:8" x14ac:dyDescent="0.25">
      <c r="B3814" s="192">
        <f t="shared" si="304"/>
        <v>43259.791666657424</v>
      </c>
      <c r="C3814" s="16">
        <f t="shared" si="300"/>
        <v>6</v>
      </c>
      <c r="D3814" s="16">
        <f t="shared" si="301"/>
        <v>5</v>
      </c>
      <c r="E3814" s="16">
        <f t="shared" si="302"/>
        <v>1</v>
      </c>
      <c r="F3814" s="16">
        <f t="shared" si="303"/>
        <v>19</v>
      </c>
      <c r="G3814" s="195">
        <v>3812</v>
      </c>
      <c r="H3814" s="193">
        <v>2.8626914E-2</v>
      </c>
    </row>
    <row r="3815" spans="2:8" x14ac:dyDescent="0.25">
      <c r="B3815" s="192">
        <f t="shared" si="304"/>
        <v>43259.833333324088</v>
      </c>
      <c r="C3815" s="16">
        <f t="shared" si="300"/>
        <v>6</v>
      </c>
      <c r="D3815" s="16">
        <f t="shared" si="301"/>
        <v>5</v>
      </c>
      <c r="E3815" s="16">
        <f t="shared" si="302"/>
        <v>1</v>
      </c>
      <c r="F3815" s="16">
        <f t="shared" si="303"/>
        <v>20</v>
      </c>
      <c r="G3815" s="195">
        <v>3813</v>
      </c>
      <c r="H3815" s="193">
        <v>3.5647800000000002E-4</v>
      </c>
    </row>
    <row r="3816" spans="2:8" x14ac:dyDescent="0.25">
      <c r="B3816" s="192">
        <f t="shared" si="304"/>
        <v>43259.874999990752</v>
      </c>
      <c r="C3816" s="16">
        <f t="shared" si="300"/>
        <v>6</v>
      </c>
      <c r="D3816" s="16">
        <f t="shared" si="301"/>
        <v>5</v>
      </c>
      <c r="E3816" s="16">
        <f t="shared" si="302"/>
        <v>1</v>
      </c>
      <c r="F3816" s="16">
        <f t="shared" si="303"/>
        <v>21</v>
      </c>
      <c r="G3816" s="195">
        <v>3814</v>
      </c>
      <c r="H3816" s="193">
        <v>0</v>
      </c>
    </row>
    <row r="3817" spans="2:8" x14ac:dyDescent="0.25">
      <c r="B3817" s="192">
        <f t="shared" si="304"/>
        <v>43259.916666657416</v>
      </c>
      <c r="C3817" s="16">
        <f t="shared" si="300"/>
        <v>6</v>
      </c>
      <c r="D3817" s="16">
        <f t="shared" si="301"/>
        <v>5</v>
      </c>
      <c r="E3817" s="16">
        <f t="shared" si="302"/>
        <v>1</v>
      </c>
      <c r="F3817" s="16">
        <f t="shared" si="303"/>
        <v>22</v>
      </c>
      <c r="G3817" s="195">
        <v>3815</v>
      </c>
      <c r="H3817" s="193">
        <v>0</v>
      </c>
    </row>
    <row r="3818" spans="2:8" x14ac:dyDescent="0.25">
      <c r="B3818" s="192">
        <f t="shared" si="304"/>
        <v>43259.958333324081</v>
      </c>
      <c r="C3818" s="16">
        <f t="shared" si="300"/>
        <v>6</v>
      </c>
      <c r="D3818" s="16">
        <f t="shared" si="301"/>
        <v>5</v>
      </c>
      <c r="E3818" s="16">
        <f t="shared" si="302"/>
        <v>1</v>
      </c>
      <c r="F3818" s="16">
        <f t="shared" si="303"/>
        <v>23</v>
      </c>
      <c r="G3818" s="195">
        <v>3816</v>
      </c>
      <c r="H3818" s="193">
        <v>0</v>
      </c>
    </row>
    <row r="3819" spans="2:8" x14ac:dyDescent="0.25">
      <c r="B3819" s="192">
        <f t="shared" si="304"/>
        <v>43259.999999990745</v>
      </c>
      <c r="C3819" s="16">
        <f t="shared" si="300"/>
        <v>6</v>
      </c>
      <c r="D3819" s="16">
        <f t="shared" si="301"/>
        <v>6</v>
      </c>
      <c r="E3819" s="16">
        <f t="shared" si="302"/>
        <v>2</v>
      </c>
      <c r="F3819" s="16">
        <f t="shared" si="303"/>
        <v>0</v>
      </c>
      <c r="G3819" s="195">
        <v>3817</v>
      </c>
      <c r="H3819" s="193">
        <v>0</v>
      </c>
    </row>
    <row r="3820" spans="2:8" x14ac:dyDescent="0.25">
      <c r="B3820" s="192">
        <f t="shared" si="304"/>
        <v>43260.041666657409</v>
      </c>
      <c r="C3820" s="16">
        <f t="shared" si="300"/>
        <v>6</v>
      </c>
      <c r="D3820" s="16">
        <f t="shared" si="301"/>
        <v>6</v>
      </c>
      <c r="E3820" s="16">
        <f t="shared" si="302"/>
        <v>2</v>
      </c>
      <c r="F3820" s="16">
        <f t="shared" si="303"/>
        <v>1</v>
      </c>
      <c r="G3820" s="195">
        <v>3818</v>
      </c>
      <c r="H3820" s="193">
        <v>0</v>
      </c>
    </row>
    <row r="3821" spans="2:8" x14ac:dyDescent="0.25">
      <c r="B3821" s="192">
        <f t="shared" si="304"/>
        <v>43260.083333324073</v>
      </c>
      <c r="C3821" s="16">
        <f t="shared" si="300"/>
        <v>6</v>
      </c>
      <c r="D3821" s="16">
        <f t="shared" si="301"/>
        <v>6</v>
      </c>
      <c r="E3821" s="16">
        <f t="shared" si="302"/>
        <v>2</v>
      </c>
      <c r="F3821" s="16">
        <f t="shared" si="303"/>
        <v>2</v>
      </c>
      <c r="G3821" s="195">
        <v>3819</v>
      </c>
      <c r="H3821" s="193">
        <v>0</v>
      </c>
    </row>
    <row r="3822" spans="2:8" x14ac:dyDescent="0.25">
      <c r="B3822" s="192">
        <f t="shared" si="304"/>
        <v>43260.124999990738</v>
      </c>
      <c r="C3822" s="16">
        <f t="shared" si="300"/>
        <v>6</v>
      </c>
      <c r="D3822" s="16">
        <f t="shared" si="301"/>
        <v>6</v>
      </c>
      <c r="E3822" s="16">
        <f t="shared" si="302"/>
        <v>2</v>
      </c>
      <c r="F3822" s="16">
        <f t="shared" si="303"/>
        <v>3</v>
      </c>
      <c r="G3822" s="195">
        <v>3820</v>
      </c>
      <c r="H3822" s="193">
        <v>0</v>
      </c>
    </row>
    <row r="3823" spans="2:8" x14ac:dyDescent="0.25">
      <c r="B3823" s="192">
        <f t="shared" si="304"/>
        <v>43260.166666657402</v>
      </c>
      <c r="C3823" s="16">
        <f t="shared" si="300"/>
        <v>6</v>
      </c>
      <c r="D3823" s="16">
        <f t="shared" si="301"/>
        <v>6</v>
      </c>
      <c r="E3823" s="16">
        <f t="shared" si="302"/>
        <v>2</v>
      </c>
      <c r="F3823" s="16">
        <f t="shared" si="303"/>
        <v>4</v>
      </c>
      <c r="G3823" s="195">
        <v>3821</v>
      </c>
      <c r="H3823" s="193">
        <v>4.0168180000000001E-3</v>
      </c>
    </row>
    <row r="3824" spans="2:8" x14ac:dyDescent="0.25">
      <c r="B3824" s="192">
        <f t="shared" si="304"/>
        <v>43260.208333324066</v>
      </c>
      <c r="C3824" s="16">
        <f t="shared" si="300"/>
        <v>6</v>
      </c>
      <c r="D3824" s="16">
        <f t="shared" si="301"/>
        <v>6</v>
      </c>
      <c r="E3824" s="16">
        <f t="shared" si="302"/>
        <v>2</v>
      </c>
      <c r="F3824" s="16">
        <f t="shared" si="303"/>
        <v>5</v>
      </c>
      <c r="G3824" s="195">
        <v>3822</v>
      </c>
      <c r="H3824" s="193">
        <v>3.759589E-2</v>
      </c>
    </row>
    <row r="3825" spans="2:8" x14ac:dyDescent="0.25">
      <c r="B3825" s="192">
        <f t="shared" si="304"/>
        <v>43260.24999999073</v>
      </c>
      <c r="C3825" s="16">
        <f t="shared" si="300"/>
        <v>6</v>
      </c>
      <c r="D3825" s="16">
        <f t="shared" si="301"/>
        <v>6</v>
      </c>
      <c r="E3825" s="16">
        <f t="shared" si="302"/>
        <v>2</v>
      </c>
      <c r="F3825" s="16">
        <f t="shared" si="303"/>
        <v>6</v>
      </c>
      <c r="G3825" s="195">
        <v>3823</v>
      </c>
      <c r="H3825" s="193">
        <v>9.6712524999999994E-2</v>
      </c>
    </row>
    <row r="3826" spans="2:8" x14ac:dyDescent="0.25">
      <c r="B3826" s="192">
        <f t="shared" si="304"/>
        <v>43260.291666657395</v>
      </c>
      <c r="C3826" s="16">
        <f t="shared" si="300"/>
        <v>6</v>
      </c>
      <c r="D3826" s="16">
        <f t="shared" si="301"/>
        <v>6</v>
      </c>
      <c r="E3826" s="16">
        <f t="shared" si="302"/>
        <v>2</v>
      </c>
      <c r="F3826" s="16">
        <f t="shared" si="303"/>
        <v>7</v>
      </c>
      <c r="G3826" s="195">
        <v>3824</v>
      </c>
      <c r="H3826" s="193">
        <v>0.19845764799999999</v>
      </c>
    </row>
    <row r="3827" spans="2:8" x14ac:dyDescent="0.25">
      <c r="B3827" s="192">
        <f t="shared" si="304"/>
        <v>43260.333333324059</v>
      </c>
      <c r="C3827" s="16">
        <f t="shared" si="300"/>
        <v>6</v>
      </c>
      <c r="D3827" s="16">
        <f t="shared" si="301"/>
        <v>6</v>
      </c>
      <c r="E3827" s="16">
        <f t="shared" si="302"/>
        <v>2</v>
      </c>
      <c r="F3827" s="16">
        <f t="shared" si="303"/>
        <v>8</v>
      </c>
      <c r="G3827" s="195">
        <v>3825</v>
      </c>
      <c r="H3827" s="193">
        <v>0.31714319600000002</v>
      </c>
    </row>
    <row r="3828" spans="2:8" x14ac:dyDescent="0.25">
      <c r="B3828" s="192">
        <f t="shared" si="304"/>
        <v>43260.374999990723</v>
      </c>
      <c r="C3828" s="16">
        <f t="shared" si="300"/>
        <v>6</v>
      </c>
      <c r="D3828" s="16">
        <f t="shared" si="301"/>
        <v>6</v>
      </c>
      <c r="E3828" s="16">
        <f t="shared" si="302"/>
        <v>2</v>
      </c>
      <c r="F3828" s="16">
        <f t="shared" si="303"/>
        <v>9</v>
      </c>
      <c r="G3828" s="195">
        <v>3826</v>
      </c>
      <c r="H3828" s="193">
        <v>0.40872075400000002</v>
      </c>
    </row>
    <row r="3829" spans="2:8" x14ac:dyDescent="0.25">
      <c r="B3829" s="192">
        <f t="shared" si="304"/>
        <v>43260.416666657387</v>
      </c>
      <c r="C3829" s="16">
        <f t="shared" si="300"/>
        <v>6</v>
      </c>
      <c r="D3829" s="16">
        <f t="shared" si="301"/>
        <v>6</v>
      </c>
      <c r="E3829" s="16">
        <f t="shared" si="302"/>
        <v>2</v>
      </c>
      <c r="F3829" s="16">
        <f t="shared" si="303"/>
        <v>10</v>
      </c>
      <c r="G3829" s="195">
        <v>3827</v>
      </c>
      <c r="H3829" s="193">
        <v>0.46540196499999997</v>
      </c>
    </row>
    <row r="3830" spans="2:8" x14ac:dyDescent="0.25">
      <c r="B3830" s="192">
        <f t="shared" si="304"/>
        <v>43260.458333324052</v>
      </c>
      <c r="C3830" s="16">
        <f t="shared" si="300"/>
        <v>6</v>
      </c>
      <c r="D3830" s="16">
        <f t="shared" si="301"/>
        <v>6</v>
      </c>
      <c r="E3830" s="16">
        <f t="shared" si="302"/>
        <v>2</v>
      </c>
      <c r="F3830" s="16">
        <f t="shared" si="303"/>
        <v>11</v>
      </c>
      <c r="G3830" s="195">
        <v>3828</v>
      </c>
      <c r="H3830" s="193">
        <v>0.50420371399999997</v>
      </c>
    </row>
    <row r="3831" spans="2:8" x14ac:dyDescent="0.25">
      <c r="B3831" s="192">
        <f t="shared" si="304"/>
        <v>43260.499999990716</v>
      </c>
      <c r="C3831" s="16">
        <f t="shared" si="300"/>
        <v>6</v>
      </c>
      <c r="D3831" s="16">
        <f t="shared" si="301"/>
        <v>6</v>
      </c>
      <c r="E3831" s="16">
        <f t="shared" si="302"/>
        <v>2</v>
      </c>
      <c r="F3831" s="16">
        <f t="shared" si="303"/>
        <v>12</v>
      </c>
      <c r="G3831" s="195">
        <v>3829</v>
      </c>
      <c r="H3831" s="193">
        <v>0.54484350000000004</v>
      </c>
    </row>
    <row r="3832" spans="2:8" x14ac:dyDescent="0.25">
      <c r="B3832" s="192">
        <f t="shared" si="304"/>
        <v>43260.54166665738</v>
      </c>
      <c r="C3832" s="16">
        <f t="shared" si="300"/>
        <v>6</v>
      </c>
      <c r="D3832" s="16">
        <f t="shared" si="301"/>
        <v>6</v>
      </c>
      <c r="E3832" s="16">
        <f t="shared" si="302"/>
        <v>2</v>
      </c>
      <c r="F3832" s="16">
        <f t="shared" si="303"/>
        <v>13</v>
      </c>
      <c r="G3832" s="195">
        <v>3830</v>
      </c>
      <c r="H3832" s="193">
        <v>0.52755275099999999</v>
      </c>
    </row>
    <row r="3833" spans="2:8" x14ac:dyDescent="0.25">
      <c r="B3833" s="192">
        <f t="shared" si="304"/>
        <v>43260.583333324044</v>
      </c>
      <c r="C3833" s="16">
        <f t="shared" si="300"/>
        <v>6</v>
      </c>
      <c r="D3833" s="16">
        <f t="shared" si="301"/>
        <v>6</v>
      </c>
      <c r="E3833" s="16">
        <f t="shared" si="302"/>
        <v>2</v>
      </c>
      <c r="F3833" s="16">
        <f t="shared" si="303"/>
        <v>14</v>
      </c>
      <c r="G3833" s="195">
        <v>3831</v>
      </c>
      <c r="H3833" s="193">
        <v>0.47016461100000001</v>
      </c>
    </row>
    <row r="3834" spans="2:8" x14ac:dyDescent="0.25">
      <c r="B3834" s="192">
        <f t="shared" si="304"/>
        <v>43260.624999990709</v>
      </c>
      <c r="C3834" s="16">
        <f t="shared" si="300"/>
        <v>6</v>
      </c>
      <c r="D3834" s="16">
        <f t="shared" si="301"/>
        <v>6</v>
      </c>
      <c r="E3834" s="16">
        <f t="shared" si="302"/>
        <v>2</v>
      </c>
      <c r="F3834" s="16">
        <f t="shared" si="303"/>
        <v>15</v>
      </c>
      <c r="G3834" s="195">
        <v>3832</v>
      </c>
      <c r="H3834" s="193">
        <v>0.40346022100000001</v>
      </c>
    </row>
    <row r="3835" spans="2:8" x14ac:dyDescent="0.25">
      <c r="B3835" s="192">
        <f t="shared" si="304"/>
        <v>43260.666666657373</v>
      </c>
      <c r="C3835" s="16">
        <f t="shared" si="300"/>
        <v>6</v>
      </c>
      <c r="D3835" s="16">
        <f t="shared" si="301"/>
        <v>6</v>
      </c>
      <c r="E3835" s="16">
        <f t="shared" si="302"/>
        <v>2</v>
      </c>
      <c r="F3835" s="16">
        <f t="shared" si="303"/>
        <v>16</v>
      </c>
      <c r="G3835" s="195">
        <v>3833</v>
      </c>
      <c r="H3835" s="193">
        <v>0.33034630700000001</v>
      </c>
    </row>
    <row r="3836" spans="2:8" x14ac:dyDescent="0.25">
      <c r="B3836" s="192">
        <f t="shared" si="304"/>
        <v>43260.708333324037</v>
      </c>
      <c r="C3836" s="16">
        <f t="shared" si="300"/>
        <v>6</v>
      </c>
      <c r="D3836" s="16">
        <f t="shared" si="301"/>
        <v>6</v>
      </c>
      <c r="E3836" s="16">
        <f t="shared" si="302"/>
        <v>2</v>
      </c>
      <c r="F3836" s="16">
        <f t="shared" si="303"/>
        <v>17</v>
      </c>
      <c r="G3836" s="195">
        <v>3834</v>
      </c>
      <c r="H3836" s="193">
        <v>0.20450406900000001</v>
      </c>
    </row>
    <row r="3837" spans="2:8" x14ac:dyDescent="0.25">
      <c r="B3837" s="192">
        <f t="shared" si="304"/>
        <v>43260.749999990701</v>
      </c>
      <c r="C3837" s="16">
        <f t="shared" si="300"/>
        <v>6</v>
      </c>
      <c r="D3837" s="16">
        <f t="shared" si="301"/>
        <v>6</v>
      </c>
      <c r="E3837" s="16">
        <f t="shared" si="302"/>
        <v>2</v>
      </c>
      <c r="F3837" s="16">
        <f t="shared" si="303"/>
        <v>18</v>
      </c>
      <c r="G3837" s="195">
        <v>3835</v>
      </c>
      <c r="H3837" s="193">
        <v>9.4186514999999998E-2</v>
      </c>
    </row>
    <row r="3838" spans="2:8" x14ac:dyDescent="0.25">
      <c r="B3838" s="192">
        <f t="shared" si="304"/>
        <v>43260.791666657366</v>
      </c>
      <c r="C3838" s="16">
        <f t="shared" si="300"/>
        <v>6</v>
      </c>
      <c r="D3838" s="16">
        <f t="shared" si="301"/>
        <v>6</v>
      </c>
      <c r="E3838" s="16">
        <f t="shared" si="302"/>
        <v>2</v>
      </c>
      <c r="F3838" s="16">
        <f t="shared" si="303"/>
        <v>19</v>
      </c>
      <c r="G3838" s="195">
        <v>3836</v>
      </c>
      <c r="H3838" s="193">
        <v>3.4055886E-2</v>
      </c>
    </row>
    <row r="3839" spans="2:8" x14ac:dyDescent="0.25">
      <c r="B3839" s="192">
        <f t="shared" si="304"/>
        <v>43260.83333332403</v>
      </c>
      <c r="C3839" s="16">
        <f t="shared" si="300"/>
        <v>6</v>
      </c>
      <c r="D3839" s="16">
        <f t="shared" si="301"/>
        <v>6</v>
      </c>
      <c r="E3839" s="16">
        <f t="shared" si="302"/>
        <v>2</v>
      </c>
      <c r="F3839" s="16">
        <f t="shared" si="303"/>
        <v>20</v>
      </c>
      <c r="G3839" s="195">
        <v>3837</v>
      </c>
      <c r="H3839" s="193">
        <v>8.7892299999999999E-4</v>
      </c>
    </row>
    <row r="3840" spans="2:8" x14ac:dyDescent="0.25">
      <c r="B3840" s="192">
        <f t="shared" si="304"/>
        <v>43260.874999990694</v>
      </c>
      <c r="C3840" s="16">
        <f t="shared" si="300"/>
        <v>6</v>
      </c>
      <c r="D3840" s="16">
        <f t="shared" si="301"/>
        <v>6</v>
      </c>
      <c r="E3840" s="16">
        <f t="shared" si="302"/>
        <v>2</v>
      </c>
      <c r="F3840" s="16">
        <f t="shared" si="303"/>
        <v>21</v>
      </c>
      <c r="G3840" s="195">
        <v>3838</v>
      </c>
      <c r="H3840" s="193">
        <v>0</v>
      </c>
    </row>
    <row r="3841" spans="2:8" x14ac:dyDescent="0.25">
      <c r="B3841" s="192">
        <f t="shared" si="304"/>
        <v>43260.916666657358</v>
      </c>
      <c r="C3841" s="16">
        <f t="shared" si="300"/>
        <v>6</v>
      </c>
      <c r="D3841" s="16">
        <f t="shared" si="301"/>
        <v>6</v>
      </c>
      <c r="E3841" s="16">
        <f t="shared" si="302"/>
        <v>2</v>
      </c>
      <c r="F3841" s="16">
        <f t="shared" si="303"/>
        <v>22</v>
      </c>
      <c r="G3841" s="195">
        <v>3839</v>
      </c>
      <c r="H3841" s="193">
        <v>0</v>
      </c>
    </row>
    <row r="3842" spans="2:8" x14ac:dyDescent="0.25">
      <c r="B3842" s="192">
        <f t="shared" si="304"/>
        <v>43260.958333324023</v>
      </c>
      <c r="C3842" s="16">
        <f t="shared" si="300"/>
        <v>6</v>
      </c>
      <c r="D3842" s="16">
        <f t="shared" si="301"/>
        <v>6</v>
      </c>
      <c r="E3842" s="16">
        <f t="shared" si="302"/>
        <v>2</v>
      </c>
      <c r="F3842" s="16">
        <f t="shared" si="303"/>
        <v>23</v>
      </c>
      <c r="G3842" s="195">
        <v>3840</v>
      </c>
      <c r="H3842" s="193">
        <v>0</v>
      </c>
    </row>
    <row r="3843" spans="2:8" x14ac:dyDescent="0.25">
      <c r="B3843" s="192">
        <f t="shared" si="304"/>
        <v>43260.999999990687</v>
      </c>
      <c r="C3843" s="16">
        <f t="shared" si="300"/>
        <v>6</v>
      </c>
      <c r="D3843" s="16">
        <f t="shared" si="301"/>
        <v>7</v>
      </c>
      <c r="E3843" s="16">
        <f t="shared" si="302"/>
        <v>2</v>
      </c>
      <c r="F3843" s="16">
        <f t="shared" si="303"/>
        <v>0</v>
      </c>
      <c r="G3843" s="195">
        <v>3841</v>
      </c>
      <c r="H3843" s="193">
        <v>0</v>
      </c>
    </row>
    <row r="3844" spans="2:8" x14ac:dyDescent="0.25">
      <c r="B3844" s="192">
        <f t="shared" si="304"/>
        <v>43261.041666657351</v>
      </c>
      <c r="C3844" s="16">
        <f t="shared" ref="C3844:C3907" si="305">MONTH(B3844)</f>
        <v>6</v>
      </c>
      <c r="D3844" s="16">
        <f t="shared" ref="D3844:D3907" si="306">WEEKDAY(B3844,2)</f>
        <v>7</v>
      </c>
      <c r="E3844" s="16">
        <f t="shared" ref="E3844:E3907" si="307">IF(D3844&lt;6,1,2)</f>
        <v>2</v>
      </c>
      <c r="F3844" s="16">
        <f t="shared" ref="F3844:F3907" si="308">HOUR(B3844)</f>
        <v>1</v>
      </c>
      <c r="G3844" s="195">
        <v>3842</v>
      </c>
      <c r="H3844" s="193">
        <v>0</v>
      </c>
    </row>
    <row r="3845" spans="2:8" x14ac:dyDescent="0.25">
      <c r="B3845" s="192">
        <f t="shared" ref="B3845:B3908" si="309">B3844+1/24</f>
        <v>43261.083333324015</v>
      </c>
      <c r="C3845" s="16">
        <f t="shared" si="305"/>
        <v>6</v>
      </c>
      <c r="D3845" s="16">
        <f t="shared" si="306"/>
        <v>7</v>
      </c>
      <c r="E3845" s="16">
        <f t="shared" si="307"/>
        <v>2</v>
      </c>
      <c r="F3845" s="16">
        <f t="shared" si="308"/>
        <v>2</v>
      </c>
      <c r="G3845" s="195">
        <v>3843</v>
      </c>
      <c r="H3845" s="193">
        <v>0</v>
      </c>
    </row>
    <row r="3846" spans="2:8" x14ac:dyDescent="0.25">
      <c r="B3846" s="192">
        <f t="shared" si="309"/>
        <v>43261.124999990679</v>
      </c>
      <c r="C3846" s="16">
        <f t="shared" si="305"/>
        <v>6</v>
      </c>
      <c r="D3846" s="16">
        <f t="shared" si="306"/>
        <v>7</v>
      </c>
      <c r="E3846" s="16">
        <f t="shared" si="307"/>
        <v>2</v>
      </c>
      <c r="F3846" s="16">
        <f t="shared" si="308"/>
        <v>3</v>
      </c>
      <c r="G3846" s="195">
        <v>3844</v>
      </c>
      <c r="H3846" s="193">
        <v>0</v>
      </c>
    </row>
    <row r="3847" spans="2:8" x14ac:dyDescent="0.25">
      <c r="B3847" s="192">
        <f t="shared" si="309"/>
        <v>43261.166666657344</v>
      </c>
      <c r="C3847" s="16">
        <f t="shared" si="305"/>
        <v>6</v>
      </c>
      <c r="D3847" s="16">
        <f t="shared" si="306"/>
        <v>7</v>
      </c>
      <c r="E3847" s="16">
        <f t="shared" si="307"/>
        <v>2</v>
      </c>
      <c r="F3847" s="16">
        <f t="shared" si="308"/>
        <v>4</v>
      </c>
      <c r="G3847" s="195">
        <v>3845</v>
      </c>
      <c r="H3847" s="193">
        <v>5.424908E-3</v>
      </c>
    </row>
    <row r="3848" spans="2:8" x14ac:dyDescent="0.25">
      <c r="B3848" s="192">
        <f t="shared" si="309"/>
        <v>43261.208333324008</v>
      </c>
      <c r="C3848" s="16">
        <f t="shared" si="305"/>
        <v>6</v>
      </c>
      <c r="D3848" s="16">
        <f t="shared" si="306"/>
        <v>7</v>
      </c>
      <c r="E3848" s="16">
        <f t="shared" si="307"/>
        <v>2</v>
      </c>
      <c r="F3848" s="16">
        <f t="shared" si="308"/>
        <v>5</v>
      </c>
      <c r="G3848" s="195">
        <v>3846</v>
      </c>
      <c r="H3848" s="193">
        <v>4.3570866E-2</v>
      </c>
    </row>
    <row r="3849" spans="2:8" x14ac:dyDescent="0.25">
      <c r="B3849" s="192">
        <f t="shared" si="309"/>
        <v>43261.249999990672</v>
      </c>
      <c r="C3849" s="16">
        <f t="shared" si="305"/>
        <v>6</v>
      </c>
      <c r="D3849" s="16">
        <f t="shared" si="306"/>
        <v>7</v>
      </c>
      <c r="E3849" s="16">
        <f t="shared" si="307"/>
        <v>2</v>
      </c>
      <c r="F3849" s="16">
        <f t="shared" si="308"/>
        <v>6</v>
      </c>
      <c r="G3849" s="195">
        <v>3847</v>
      </c>
      <c r="H3849" s="193">
        <v>0.106745805</v>
      </c>
    </row>
    <row r="3850" spans="2:8" x14ac:dyDescent="0.25">
      <c r="B3850" s="192">
        <f t="shared" si="309"/>
        <v>43261.291666657336</v>
      </c>
      <c r="C3850" s="16">
        <f t="shared" si="305"/>
        <v>6</v>
      </c>
      <c r="D3850" s="16">
        <f t="shared" si="306"/>
        <v>7</v>
      </c>
      <c r="E3850" s="16">
        <f t="shared" si="307"/>
        <v>2</v>
      </c>
      <c r="F3850" s="16">
        <f t="shared" si="308"/>
        <v>7</v>
      </c>
      <c r="G3850" s="195">
        <v>3848</v>
      </c>
      <c r="H3850" s="193">
        <v>0.22095530299999999</v>
      </c>
    </row>
    <row r="3851" spans="2:8" x14ac:dyDescent="0.25">
      <c r="B3851" s="192">
        <f t="shared" si="309"/>
        <v>43261.333333324001</v>
      </c>
      <c r="C3851" s="16">
        <f t="shared" si="305"/>
        <v>6</v>
      </c>
      <c r="D3851" s="16">
        <f t="shared" si="306"/>
        <v>7</v>
      </c>
      <c r="E3851" s="16">
        <f t="shared" si="307"/>
        <v>2</v>
      </c>
      <c r="F3851" s="16">
        <f t="shared" si="308"/>
        <v>8</v>
      </c>
      <c r="G3851" s="195">
        <v>3849</v>
      </c>
      <c r="H3851" s="193">
        <v>0.36542533700000002</v>
      </c>
    </row>
    <row r="3852" spans="2:8" x14ac:dyDescent="0.25">
      <c r="B3852" s="192">
        <f t="shared" si="309"/>
        <v>43261.374999990665</v>
      </c>
      <c r="C3852" s="16">
        <f t="shared" si="305"/>
        <v>6</v>
      </c>
      <c r="D3852" s="16">
        <f t="shared" si="306"/>
        <v>7</v>
      </c>
      <c r="E3852" s="16">
        <f t="shared" si="307"/>
        <v>2</v>
      </c>
      <c r="F3852" s="16">
        <f t="shared" si="308"/>
        <v>9</v>
      </c>
      <c r="G3852" s="195">
        <v>3850</v>
      </c>
      <c r="H3852" s="193">
        <v>0.48910752699999999</v>
      </c>
    </row>
    <row r="3853" spans="2:8" x14ac:dyDescent="0.25">
      <c r="B3853" s="192">
        <f t="shared" si="309"/>
        <v>43261.416666657329</v>
      </c>
      <c r="C3853" s="16">
        <f t="shared" si="305"/>
        <v>6</v>
      </c>
      <c r="D3853" s="16">
        <f t="shared" si="306"/>
        <v>7</v>
      </c>
      <c r="E3853" s="16">
        <f t="shared" si="307"/>
        <v>2</v>
      </c>
      <c r="F3853" s="16">
        <f t="shared" si="308"/>
        <v>10</v>
      </c>
      <c r="G3853" s="195">
        <v>3851</v>
      </c>
      <c r="H3853" s="193">
        <v>0.57828076299999998</v>
      </c>
    </row>
    <row r="3854" spans="2:8" x14ac:dyDescent="0.25">
      <c r="B3854" s="192">
        <f t="shared" si="309"/>
        <v>43261.458333323993</v>
      </c>
      <c r="C3854" s="16">
        <f t="shared" si="305"/>
        <v>6</v>
      </c>
      <c r="D3854" s="16">
        <f t="shared" si="306"/>
        <v>7</v>
      </c>
      <c r="E3854" s="16">
        <f t="shared" si="307"/>
        <v>2</v>
      </c>
      <c r="F3854" s="16">
        <f t="shared" si="308"/>
        <v>11</v>
      </c>
      <c r="G3854" s="195">
        <v>3852</v>
      </c>
      <c r="H3854" s="193">
        <v>0.59633163499999997</v>
      </c>
    </row>
    <row r="3855" spans="2:8" x14ac:dyDescent="0.25">
      <c r="B3855" s="192">
        <f t="shared" si="309"/>
        <v>43261.499999990658</v>
      </c>
      <c r="C3855" s="16">
        <f t="shared" si="305"/>
        <v>6</v>
      </c>
      <c r="D3855" s="16">
        <f t="shared" si="306"/>
        <v>7</v>
      </c>
      <c r="E3855" s="16">
        <f t="shared" si="307"/>
        <v>2</v>
      </c>
      <c r="F3855" s="16">
        <f t="shared" si="308"/>
        <v>12</v>
      </c>
      <c r="G3855" s="195">
        <v>3853</v>
      </c>
      <c r="H3855" s="193">
        <v>0.58672321000000005</v>
      </c>
    </row>
    <row r="3856" spans="2:8" x14ac:dyDescent="0.25">
      <c r="B3856" s="192">
        <f t="shared" si="309"/>
        <v>43261.541666657322</v>
      </c>
      <c r="C3856" s="16">
        <f t="shared" si="305"/>
        <v>6</v>
      </c>
      <c r="D3856" s="16">
        <f t="shared" si="306"/>
        <v>7</v>
      </c>
      <c r="E3856" s="16">
        <f t="shared" si="307"/>
        <v>2</v>
      </c>
      <c r="F3856" s="16">
        <f t="shared" si="308"/>
        <v>13</v>
      </c>
      <c r="G3856" s="195">
        <v>3854</v>
      </c>
      <c r="H3856" s="193">
        <v>0.48930785799999998</v>
      </c>
    </row>
    <row r="3857" spans="2:8" x14ac:dyDescent="0.25">
      <c r="B3857" s="192">
        <f t="shared" si="309"/>
        <v>43261.583333323986</v>
      </c>
      <c r="C3857" s="16">
        <f t="shared" si="305"/>
        <v>6</v>
      </c>
      <c r="D3857" s="16">
        <f t="shared" si="306"/>
        <v>7</v>
      </c>
      <c r="E3857" s="16">
        <f t="shared" si="307"/>
        <v>2</v>
      </c>
      <c r="F3857" s="16">
        <f t="shared" si="308"/>
        <v>14</v>
      </c>
      <c r="G3857" s="195">
        <v>3855</v>
      </c>
      <c r="H3857" s="193">
        <v>0.43771861899999998</v>
      </c>
    </row>
    <row r="3858" spans="2:8" x14ac:dyDescent="0.25">
      <c r="B3858" s="192">
        <f t="shared" si="309"/>
        <v>43261.62499999065</v>
      </c>
      <c r="C3858" s="16">
        <f t="shared" si="305"/>
        <v>6</v>
      </c>
      <c r="D3858" s="16">
        <f t="shared" si="306"/>
        <v>7</v>
      </c>
      <c r="E3858" s="16">
        <f t="shared" si="307"/>
        <v>2</v>
      </c>
      <c r="F3858" s="16">
        <f t="shared" si="308"/>
        <v>15</v>
      </c>
      <c r="G3858" s="195">
        <v>3856</v>
      </c>
      <c r="H3858" s="193">
        <v>0.36990417599999997</v>
      </c>
    </row>
    <row r="3859" spans="2:8" x14ac:dyDescent="0.25">
      <c r="B3859" s="192">
        <f t="shared" si="309"/>
        <v>43261.666666657315</v>
      </c>
      <c r="C3859" s="16">
        <f t="shared" si="305"/>
        <v>6</v>
      </c>
      <c r="D3859" s="16">
        <f t="shared" si="306"/>
        <v>7</v>
      </c>
      <c r="E3859" s="16">
        <f t="shared" si="307"/>
        <v>2</v>
      </c>
      <c r="F3859" s="16">
        <f t="shared" si="308"/>
        <v>16</v>
      </c>
      <c r="G3859" s="195">
        <v>3857</v>
      </c>
      <c r="H3859" s="193">
        <v>0.26171818699999999</v>
      </c>
    </row>
    <row r="3860" spans="2:8" x14ac:dyDescent="0.25">
      <c r="B3860" s="192">
        <f t="shared" si="309"/>
        <v>43261.708333323979</v>
      </c>
      <c r="C3860" s="16">
        <f t="shared" si="305"/>
        <v>6</v>
      </c>
      <c r="D3860" s="16">
        <f t="shared" si="306"/>
        <v>7</v>
      </c>
      <c r="E3860" s="16">
        <f t="shared" si="307"/>
        <v>2</v>
      </c>
      <c r="F3860" s="16">
        <f t="shared" si="308"/>
        <v>17</v>
      </c>
      <c r="G3860" s="195">
        <v>3858</v>
      </c>
      <c r="H3860" s="193">
        <v>0.17030879400000001</v>
      </c>
    </row>
    <row r="3861" spans="2:8" x14ac:dyDescent="0.25">
      <c r="B3861" s="192">
        <f t="shared" si="309"/>
        <v>43261.749999990643</v>
      </c>
      <c r="C3861" s="16">
        <f t="shared" si="305"/>
        <v>6</v>
      </c>
      <c r="D3861" s="16">
        <f t="shared" si="306"/>
        <v>7</v>
      </c>
      <c r="E3861" s="16">
        <f t="shared" si="307"/>
        <v>2</v>
      </c>
      <c r="F3861" s="16">
        <f t="shared" si="308"/>
        <v>18</v>
      </c>
      <c r="G3861" s="195">
        <v>3859</v>
      </c>
      <c r="H3861" s="193">
        <v>8.5206878E-2</v>
      </c>
    </row>
    <row r="3862" spans="2:8" x14ac:dyDescent="0.25">
      <c r="B3862" s="192">
        <f t="shared" si="309"/>
        <v>43261.791666657307</v>
      </c>
      <c r="C3862" s="16">
        <f t="shared" si="305"/>
        <v>6</v>
      </c>
      <c r="D3862" s="16">
        <f t="shared" si="306"/>
        <v>7</v>
      </c>
      <c r="E3862" s="16">
        <f t="shared" si="307"/>
        <v>2</v>
      </c>
      <c r="F3862" s="16">
        <f t="shared" si="308"/>
        <v>19</v>
      </c>
      <c r="G3862" s="195">
        <v>3860</v>
      </c>
      <c r="H3862" s="193">
        <v>3.2235608999999998E-2</v>
      </c>
    </row>
    <row r="3863" spans="2:8" x14ac:dyDescent="0.25">
      <c r="B3863" s="192">
        <f t="shared" si="309"/>
        <v>43261.833333323972</v>
      </c>
      <c r="C3863" s="16">
        <f t="shared" si="305"/>
        <v>6</v>
      </c>
      <c r="D3863" s="16">
        <f t="shared" si="306"/>
        <v>7</v>
      </c>
      <c r="E3863" s="16">
        <f t="shared" si="307"/>
        <v>2</v>
      </c>
      <c r="F3863" s="16">
        <f t="shared" si="308"/>
        <v>20</v>
      </c>
      <c r="G3863" s="195">
        <v>3861</v>
      </c>
      <c r="H3863" s="193">
        <v>3.5647800000000002E-4</v>
      </c>
    </row>
    <row r="3864" spans="2:8" x14ac:dyDescent="0.25">
      <c r="B3864" s="192">
        <f t="shared" si="309"/>
        <v>43261.874999990636</v>
      </c>
      <c r="C3864" s="16">
        <f t="shared" si="305"/>
        <v>6</v>
      </c>
      <c r="D3864" s="16">
        <f t="shared" si="306"/>
        <v>7</v>
      </c>
      <c r="E3864" s="16">
        <f t="shared" si="307"/>
        <v>2</v>
      </c>
      <c r="F3864" s="16">
        <f t="shared" si="308"/>
        <v>21</v>
      </c>
      <c r="G3864" s="195">
        <v>3862</v>
      </c>
      <c r="H3864" s="193">
        <v>0</v>
      </c>
    </row>
    <row r="3865" spans="2:8" x14ac:dyDescent="0.25">
      <c r="B3865" s="192">
        <f t="shared" si="309"/>
        <v>43261.9166666573</v>
      </c>
      <c r="C3865" s="16">
        <f t="shared" si="305"/>
        <v>6</v>
      </c>
      <c r="D3865" s="16">
        <f t="shared" si="306"/>
        <v>7</v>
      </c>
      <c r="E3865" s="16">
        <f t="shared" si="307"/>
        <v>2</v>
      </c>
      <c r="F3865" s="16">
        <f t="shared" si="308"/>
        <v>22</v>
      </c>
      <c r="G3865" s="195">
        <v>3863</v>
      </c>
      <c r="H3865" s="193">
        <v>0</v>
      </c>
    </row>
    <row r="3866" spans="2:8" x14ac:dyDescent="0.25">
      <c r="B3866" s="192">
        <f t="shared" si="309"/>
        <v>43261.958333323964</v>
      </c>
      <c r="C3866" s="16">
        <f t="shared" si="305"/>
        <v>6</v>
      </c>
      <c r="D3866" s="16">
        <f t="shared" si="306"/>
        <v>7</v>
      </c>
      <c r="E3866" s="16">
        <f t="shared" si="307"/>
        <v>2</v>
      </c>
      <c r="F3866" s="16">
        <f t="shared" si="308"/>
        <v>23</v>
      </c>
      <c r="G3866" s="195">
        <v>3864</v>
      </c>
      <c r="H3866" s="193">
        <v>0</v>
      </c>
    </row>
    <row r="3867" spans="2:8" x14ac:dyDescent="0.25">
      <c r="B3867" s="192">
        <f t="shared" si="309"/>
        <v>43261.999999990629</v>
      </c>
      <c r="C3867" s="16">
        <f t="shared" si="305"/>
        <v>6</v>
      </c>
      <c r="D3867" s="16">
        <f t="shared" si="306"/>
        <v>1</v>
      </c>
      <c r="E3867" s="16">
        <f t="shared" si="307"/>
        <v>1</v>
      </c>
      <c r="F3867" s="16">
        <f t="shared" si="308"/>
        <v>0</v>
      </c>
      <c r="G3867" s="195">
        <v>3865</v>
      </c>
      <c r="H3867" s="193">
        <v>0</v>
      </c>
    </row>
    <row r="3868" spans="2:8" x14ac:dyDescent="0.25">
      <c r="B3868" s="192">
        <f t="shared" si="309"/>
        <v>43262.041666657293</v>
      </c>
      <c r="C3868" s="16">
        <f t="shared" si="305"/>
        <v>6</v>
      </c>
      <c r="D3868" s="16">
        <f t="shared" si="306"/>
        <v>1</v>
      </c>
      <c r="E3868" s="16">
        <f t="shared" si="307"/>
        <v>1</v>
      </c>
      <c r="F3868" s="16">
        <f t="shared" si="308"/>
        <v>1</v>
      </c>
      <c r="G3868" s="195">
        <v>3866</v>
      </c>
      <c r="H3868" s="193">
        <v>0</v>
      </c>
    </row>
    <row r="3869" spans="2:8" x14ac:dyDescent="0.25">
      <c r="B3869" s="192">
        <f t="shared" si="309"/>
        <v>43262.083333323957</v>
      </c>
      <c r="C3869" s="16">
        <f t="shared" si="305"/>
        <v>6</v>
      </c>
      <c r="D3869" s="16">
        <f t="shared" si="306"/>
        <v>1</v>
      </c>
      <c r="E3869" s="16">
        <f t="shared" si="307"/>
        <v>1</v>
      </c>
      <c r="F3869" s="16">
        <f t="shared" si="308"/>
        <v>2</v>
      </c>
      <c r="G3869" s="195">
        <v>3867</v>
      </c>
      <c r="H3869" s="193">
        <v>0</v>
      </c>
    </row>
    <row r="3870" spans="2:8" x14ac:dyDescent="0.25">
      <c r="B3870" s="192">
        <f t="shared" si="309"/>
        <v>43262.124999990621</v>
      </c>
      <c r="C3870" s="16">
        <f t="shared" si="305"/>
        <v>6</v>
      </c>
      <c r="D3870" s="16">
        <f t="shared" si="306"/>
        <v>1</v>
      </c>
      <c r="E3870" s="16">
        <f t="shared" si="307"/>
        <v>1</v>
      </c>
      <c r="F3870" s="16">
        <f t="shared" si="308"/>
        <v>3</v>
      </c>
      <c r="G3870" s="195">
        <v>3868</v>
      </c>
      <c r="H3870" s="193">
        <v>0</v>
      </c>
    </row>
    <row r="3871" spans="2:8" x14ac:dyDescent="0.25">
      <c r="B3871" s="192">
        <f t="shared" si="309"/>
        <v>43262.166666657286</v>
      </c>
      <c r="C3871" s="16">
        <f t="shared" si="305"/>
        <v>6</v>
      </c>
      <c r="D3871" s="16">
        <f t="shared" si="306"/>
        <v>1</v>
      </c>
      <c r="E3871" s="16">
        <f t="shared" si="307"/>
        <v>1</v>
      </c>
      <c r="F3871" s="16">
        <f t="shared" si="308"/>
        <v>4</v>
      </c>
      <c r="G3871" s="195">
        <v>3869</v>
      </c>
      <c r="H3871" s="193">
        <v>4.2365659999999998E-3</v>
      </c>
    </row>
    <row r="3872" spans="2:8" x14ac:dyDescent="0.25">
      <c r="B3872" s="192">
        <f t="shared" si="309"/>
        <v>43262.20833332395</v>
      </c>
      <c r="C3872" s="16">
        <f t="shared" si="305"/>
        <v>6</v>
      </c>
      <c r="D3872" s="16">
        <f t="shared" si="306"/>
        <v>1</v>
      </c>
      <c r="E3872" s="16">
        <f t="shared" si="307"/>
        <v>1</v>
      </c>
      <c r="F3872" s="16">
        <f t="shared" si="308"/>
        <v>5</v>
      </c>
      <c r="G3872" s="195">
        <v>3870</v>
      </c>
      <c r="H3872" s="193">
        <v>4.5190832E-2</v>
      </c>
    </row>
    <row r="3873" spans="2:8" x14ac:dyDescent="0.25">
      <c r="B3873" s="192">
        <f t="shared" si="309"/>
        <v>43262.249999990614</v>
      </c>
      <c r="C3873" s="16">
        <f t="shared" si="305"/>
        <v>6</v>
      </c>
      <c r="D3873" s="16">
        <f t="shared" si="306"/>
        <v>1</v>
      </c>
      <c r="E3873" s="16">
        <f t="shared" si="307"/>
        <v>1</v>
      </c>
      <c r="F3873" s="16">
        <f t="shared" si="308"/>
        <v>6</v>
      </c>
      <c r="G3873" s="195">
        <v>3871</v>
      </c>
      <c r="H3873" s="193">
        <v>0.11651828</v>
      </c>
    </row>
    <row r="3874" spans="2:8" x14ac:dyDescent="0.25">
      <c r="B3874" s="192">
        <f t="shared" si="309"/>
        <v>43262.291666657278</v>
      </c>
      <c r="C3874" s="16">
        <f t="shared" si="305"/>
        <v>6</v>
      </c>
      <c r="D3874" s="16">
        <f t="shared" si="306"/>
        <v>1</v>
      </c>
      <c r="E3874" s="16">
        <f t="shared" si="307"/>
        <v>1</v>
      </c>
      <c r="F3874" s="16">
        <f t="shared" si="308"/>
        <v>7</v>
      </c>
      <c r="G3874" s="195">
        <v>3872</v>
      </c>
      <c r="H3874" s="193">
        <v>0.237533838</v>
      </c>
    </row>
    <row r="3875" spans="2:8" x14ac:dyDescent="0.25">
      <c r="B3875" s="192">
        <f t="shared" si="309"/>
        <v>43262.333333323942</v>
      </c>
      <c r="C3875" s="16">
        <f t="shared" si="305"/>
        <v>6</v>
      </c>
      <c r="D3875" s="16">
        <f t="shared" si="306"/>
        <v>1</v>
      </c>
      <c r="E3875" s="16">
        <f t="shared" si="307"/>
        <v>1</v>
      </c>
      <c r="F3875" s="16">
        <f t="shared" si="308"/>
        <v>8</v>
      </c>
      <c r="G3875" s="195">
        <v>3873</v>
      </c>
      <c r="H3875" s="193">
        <v>0.39569545900000003</v>
      </c>
    </row>
    <row r="3876" spans="2:8" x14ac:dyDescent="0.25">
      <c r="B3876" s="192">
        <f t="shared" si="309"/>
        <v>43262.374999990607</v>
      </c>
      <c r="C3876" s="16">
        <f t="shared" si="305"/>
        <v>6</v>
      </c>
      <c r="D3876" s="16">
        <f t="shared" si="306"/>
        <v>1</v>
      </c>
      <c r="E3876" s="16">
        <f t="shared" si="307"/>
        <v>1</v>
      </c>
      <c r="F3876" s="16">
        <f t="shared" si="308"/>
        <v>9</v>
      </c>
      <c r="G3876" s="195">
        <v>3874</v>
      </c>
      <c r="H3876" s="193">
        <v>0.52449164299999995</v>
      </c>
    </row>
    <row r="3877" spans="2:8" x14ac:dyDescent="0.25">
      <c r="B3877" s="192">
        <f t="shared" si="309"/>
        <v>43262.416666657271</v>
      </c>
      <c r="C3877" s="16">
        <f t="shared" si="305"/>
        <v>6</v>
      </c>
      <c r="D3877" s="16">
        <f t="shared" si="306"/>
        <v>1</v>
      </c>
      <c r="E3877" s="16">
        <f t="shared" si="307"/>
        <v>1</v>
      </c>
      <c r="F3877" s="16">
        <f t="shared" si="308"/>
        <v>10</v>
      </c>
      <c r="G3877" s="195">
        <v>3875</v>
      </c>
      <c r="H3877" s="193">
        <v>0.61109307300000004</v>
      </c>
    </row>
    <row r="3878" spans="2:8" x14ac:dyDescent="0.25">
      <c r="B3878" s="192">
        <f t="shared" si="309"/>
        <v>43262.458333323935</v>
      </c>
      <c r="C3878" s="16">
        <f t="shared" si="305"/>
        <v>6</v>
      </c>
      <c r="D3878" s="16">
        <f t="shared" si="306"/>
        <v>1</v>
      </c>
      <c r="E3878" s="16">
        <f t="shared" si="307"/>
        <v>1</v>
      </c>
      <c r="F3878" s="16">
        <f t="shared" si="308"/>
        <v>11</v>
      </c>
      <c r="G3878" s="195">
        <v>3876</v>
      </c>
      <c r="H3878" s="193">
        <v>0.67499786399999995</v>
      </c>
    </row>
    <row r="3879" spans="2:8" x14ac:dyDescent="0.25">
      <c r="B3879" s="192">
        <f t="shared" si="309"/>
        <v>43262.499999990599</v>
      </c>
      <c r="C3879" s="16">
        <f t="shared" si="305"/>
        <v>6</v>
      </c>
      <c r="D3879" s="16">
        <f t="shared" si="306"/>
        <v>1</v>
      </c>
      <c r="E3879" s="16">
        <f t="shared" si="307"/>
        <v>1</v>
      </c>
      <c r="F3879" s="16">
        <f t="shared" si="308"/>
        <v>12</v>
      </c>
      <c r="G3879" s="195">
        <v>3877</v>
      </c>
      <c r="H3879" s="193">
        <v>0.65439301900000002</v>
      </c>
    </row>
    <row r="3880" spans="2:8" x14ac:dyDescent="0.25">
      <c r="B3880" s="192">
        <f t="shared" si="309"/>
        <v>43262.541666657264</v>
      </c>
      <c r="C3880" s="16">
        <f t="shared" si="305"/>
        <v>6</v>
      </c>
      <c r="D3880" s="16">
        <f t="shared" si="306"/>
        <v>1</v>
      </c>
      <c r="E3880" s="16">
        <f t="shared" si="307"/>
        <v>1</v>
      </c>
      <c r="F3880" s="16">
        <f t="shared" si="308"/>
        <v>13</v>
      </c>
      <c r="G3880" s="195">
        <v>3878</v>
      </c>
      <c r="H3880" s="193">
        <v>0.63549181200000004</v>
      </c>
    </row>
    <row r="3881" spans="2:8" x14ac:dyDescent="0.25">
      <c r="B3881" s="192">
        <f t="shared" si="309"/>
        <v>43262.583333323928</v>
      </c>
      <c r="C3881" s="16">
        <f t="shared" si="305"/>
        <v>6</v>
      </c>
      <c r="D3881" s="16">
        <f t="shared" si="306"/>
        <v>1</v>
      </c>
      <c r="E3881" s="16">
        <f t="shared" si="307"/>
        <v>1</v>
      </c>
      <c r="F3881" s="16">
        <f t="shared" si="308"/>
        <v>14</v>
      </c>
      <c r="G3881" s="195">
        <v>3879</v>
      </c>
      <c r="H3881" s="193">
        <v>0.54400873500000002</v>
      </c>
    </row>
    <row r="3882" spans="2:8" x14ac:dyDescent="0.25">
      <c r="B3882" s="192">
        <f t="shared" si="309"/>
        <v>43262.624999990592</v>
      </c>
      <c r="C3882" s="16">
        <f t="shared" si="305"/>
        <v>6</v>
      </c>
      <c r="D3882" s="16">
        <f t="shared" si="306"/>
        <v>1</v>
      </c>
      <c r="E3882" s="16">
        <f t="shared" si="307"/>
        <v>1</v>
      </c>
      <c r="F3882" s="16">
        <f t="shared" si="308"/>
        <v>15</v>
      </c>
      <c r="G3882" s="195">
        <v>3880</v>
      </c>
      <c r="H3882" s="193">
        <v>0.44259069200000001</v>
      </c>
    </row>
    <row r="3883" spans="2:8" x14ac:dyDescent="0.25">
      <c r="B3883" s="192">
        <f t="shared" si="309"/>
        <v>43262.666666657256</v>
      </c>
      <c r="C3883" s="16">
        <f t="shared" si="305"/>
        <v>6</v>
      </c>
      <c r="D3883" s="16">
        <f t="shared" si="306"/>
        <v>1</v>
      </c>
      <c r="E3883" s="16">
        <f t="shared" si="307"/>
        <v>1</v>
      </c>
      <c r="F3883" s="16">
        <f t="shared" si="308"/>
        <v>16</v>
      </c>
      <c r="G3883" s="195">
        <v>3881</v>
      </c>
      <c r="H3883" s="193">
        <v>0.31966751799999998</v>
      </c>
    </row>
    <row r="3884" spans="2:8" x14ac:dyDescent="0.25">
      <c r="B3884" s="192">
        <f t="shared" si="309"/>
        <v>43262.708333323921</v>
      </c>
      <c r="C3884" s="16">
        <f t="shared" si="305"/>
        <v>6</v>
      </c>
      <c r="D3884" s="16">
        <f t="shared" si="306"/>
        <v>1</v>
      </c>
      <c r="E3884" s="16">
        <f t="shared" si="307"/>
        <v>1</v>
      </c>
      <c r="F3884" s="16">
        <f t="shared" si="308"/>
        <v>17</v>
      </c>
      <c r="G3884" s="195">
        <v>3882</v>
      </c>
      <c r="H3884" s="193">
        <v>0.19681553299999999</v>
      </c>
    </row>
    <row r="3885" spans="2:8" x14ac:dyDescent="0.25">
      <c r="B3885" s="192">
        <f t="shared" si="309"/>
        <v>43262.749999990585</v>
      </c>
      <c r="C3885" s="16">
        <f t="shared" si="305"/>
        <v>6</v>
      </c>
      <c r="D3885" s="16">
        <f t="shared" si="306"/>
        <v>1</v>
      </c>
      <c r="E3885" s="16">
        <f t="shared" si="307"/>
        <v>1</v>
      </c>
      <c r="F3885" s="16">
        <f t="shared" si="308"/>
        <v>18</v>
      </c>
      <c r="G3885" s="195">
        <v>3883</v>
      </c>
      <c r="H3885" s="193">
        <v>9.0026497999999996E-2</v>
      </c>
    </row>
    <row r="3886" spans="2:8" x14ac:dyDescent="0.25">
      <c r="B3886" s="192">
        <f t="shared" si="309"/>
        <v>43262.791666657249</v>
      </c>
      <c r="C3886" s="16">
        <f t="shared" si="305"/>
        <v>6</v>
      </c>
      <c r="D3886" s="16">
        <f t="shared" si="306"/>
        <v>1</v>
      </c>
      <c r="E3886" s="16">
        <f t="shared" si="307"/>
        <v>1</v>
      </c>
      <c r="F3886" s="16">
        <f t="shared" si="308"/>
        <v>19</v>
      </c>
      <c r="G3886" s="195">
        <v>3884</v>
      </c>
      <c r="H3886" s="193">
        <v>3.4717196999999998E-2</v>
      </c>
    </row>
    <row r="3887" spans="2:8" x14ac:dyDescent="0.25">
      <c r="B3887" s="192">
        <f t="shared" si="309"/>
        <v>43262.833333323913</v>
      </c>
      <c r="C3887" s="16">
        <f t="shared" si="305"/>
        <v>6</v>
      </c>
      <c r="D3887" s="16">
        <f t="shared" si="306"/>
        <v>1</v>
      </c>
      <c r="E3887" s="16">
        <f t="shared" si="307"/>
        <v>1</v>
      </c>
      <c r="F3887" s="16">
        <f t="shared" si="308"/>
        <v>20</v>
      </c>
      <c r="G3887" s="195">
        <v>3885</v>
      </c>
      <c r="H3887" s="193">
        <v>1.2354009999999999E-3</v>
      </c>
    </row>
    <row r="3888" spans="2:8" x14ac:dyDescent="0.25">
      <c r="B3888" s="192">
        <f t="shared" si="309"/>
        <v>43262.874999990578</v>
      </c>
      <c r="C3888" s="16">
        <f t="shared" si="305"/>
        <v>6</v>
      </c>
      <c r="D3888" s="16">
        <f t="shared" si="306"/>
        <v>1</v>
      </c>
      <c r="E3888" s="16">
        <f t="shared" si="307"/>
        <v>1</v>
      </c>
      <c r="F3888" s="16">
        <f t="shared" si="308"/>
        <v>21</v>
      </c>
      <c r="G3888" s="195">
        <v>3886</v>
      </c>
      <c r="H3888" s="193">
        <v>0</v>
      </c>
    </row>
    <row r="3889" spans="2:8" x14ac:dyDescent="0.25">
      <c r="B3889" s="192">
        <f t="shared" si="309"/>
        <v>43262.916666657242</v>
      </c>
      <c r="C3889" s="16">
        <f t="shared" si="305"/>
        <v>6</v>
      </c>
      <c r="D3889" s="16">
        <f t="shared" si="306"/>
        <v>1</v>
      </c>
      <c r="E3889" s="16">
        <f t="shared" si="307"/>
        <v>1</v>
      </c>
      <c r="F3889" s="16">
        <f t="shared" si="308"/>
        <v>22</v>
      </c>
      <c r="G3889" s="195">
        <v>3887</v>
      </c>
      <c r="H3889" s="193">
        <v>0</v>
      </c>
    </row>
    <row r="3890" spans="2:8" x14ac:dyDescent="0.25">
      <c r="B3890" s="192">
        <f t="shared" si="309"/>
        <v>43262.958333323906</v>
      </c>
      <c r="C3890" s="16">
        <f t="shared" si="305"/>
        <v>6</v>
      </c>
      <c r="D3890" s="16">
        <f t="shared" si="306"/>
        <v>1</v>
      </c>
      <c r="E3890" s="16">
        <f t="shared" si="307"/>
        <v>1</v>
      </c>
      <c r="F3890" s="16">
        <f t="shared" si="308"/>
        <v>23</v>
      </c>
      <c r="G3890" s="195">
        <v>3888</v>
      </c>
      <c r="H3890" s="193">
        <v>0</v>
      </c>
    </row>
    <row r="3891" spans="2:8" x14ac:dyDescent="0.25">
      <c r="B3891" s="192">
        <f t="shared" si="309"/>
        <v>43262.99999999057</v>
      </c>
      <c r="C3891" s="16">
        <f t="shared" si="305"/>
        <v>6</v>
      </c>
      <c r="D3891" s="16">
        <f t="shared" si="306"/>
        <v>2</v>
      </c>
      <c r="E3891" s="16">
        <f t="shared" si="307"/>
        <v>1</v>
      </c>
      <c r="F3891" s="16">
        <f t="shared" si="308"/>
        <v>0</v>
      </c>
      <c r="G3891" s="195">
        <v>3889</v>
      </c>
      <c r="H3891" s="193">
        <v>0</v>
      </c>
    </row>
    <row r="3892" spans="2:8" x14ac:dyDescent="0.25">
      <c r="B3892" s="192">
        <f t="shared" si="309"/>
        <v>43263.041666657235</v>
      </c>
      <c r="C3892" s="16">
        <f t="shared" si="305"/>
        <v>6</v>
      </c>
      <c r="D3892" s="16">
        <f t="shared" si="306"/>
        <v>2</v>
      </c>
      <c r="E3892" s="16">
        <f t="shared" si="307"/>
        <v>1</v>
      </c>
      <c r="F3892" s="16">
        <f t="shared" si="308"/>
        <v>1</v>
      </c>
      <c r="G3892" s="195">
        <v>3890</v>
      </c>
      <c r="H3892" s="193">
        <v>0</v>
      </c>
    </row>
    <row r="3893" spans="2:8" x14ac:dyDescent="0.25">
      <c r="B3893" s="192">
        <f t="shared" si="309"/>
        <v>43263.083333323899</v>
      </c>
      <c r="C3893" s="16">
        <f t="shared" si="305"/>
        <v>6</v>
      </c>
      <c r="D3893" s="16">
        <f t="shared" si="306"/>
        <v>2</v>
      </c>
      <c r="E3893" s="16">
        <f t="shared" si="307"/>
        <v>1</v>
      </c>
      <c r="F3893" s="16">
        <f t="shared" si="308"/>
        <v>2</v>
      </c>
      <c r="G3893" s="195">
        <v>3891</v>
      </c>
      <c r="H3893" s="193">
        <v>0</v>
      </c>
    </row>
    <row r="3894" spans="2:8" x14ac:dyDescent="0.25">
      <c r="B3894" s="192">
        <f t="shared" si="309"/>
        <v>43263.124999990563</v>
      </c>
      <c r="C3894" s="16">
        <f t="shared" si="305"/>
        <v>6</v>
      </c>
      <c r="D3894" s="16">
        <f t="shared" si="306"/>
        <v>2</v>
      </c>
      <c r="E3894" s="16">
        <f t="shared" si="307"/>
        <v>1</v>
      </c>
      <c r="F3894" s="16">
        <f t="shared" si="308"/>
        <v>3</v>
      </c>
      <c r="G3894" s="195">
        <v>3892</v>
      </c>
      <c r="H3894" s="193">
        <v>0</v>
      </c>
    </row>
    <row r="3895" spans="2:8" x14ac:dyDescent="0.25">
      <c r="B3895" s="192">
        <f t="shared" si="309"/>
        <v>43263.166666657227</v>
      </c>
      <c r="C3895" s="16">
        <f t="shared" si="305"/>
        <v>6</v>
      </c>
      <c r="D3895" s="16">
        <f t="shared" si="306"/>
        <v>2</v>
      </c>
      <c r="E3895" s="16">
        <f t="shared" si="307"/>
        <v>1</v>
      </c>
      <c r="F3895" s="16">
        <f t="shared" si="308"/>
        <v>4</v>
      </c>
      <c r="G3895" s="195">
        <v>3893</v>
      </c>
      <c r="H3895" s="193">
        <v>5.2123009999999999E-3</v>
      </c>
    </row>
    <row r="3896" spans="2:8" x14ac:dyDescent="0.25">
      <c r="B3896" s="192">
        <f t="shared" si="309"/>
        <v>43263.208333323892</v>
      </c>
      <c r="C3896" s="16">
        <f t="shared" si="305"/>
        <v>6</v>
      </c>
      <c r="D3896" s="16">
        <f t="shared" si="306"/>
        <v>2</v>
      </c>
      <c r="E3896" s="16">
        <f t="shared" si="307"/>
        <v>1</v>
      </c>
      <c r="F3896" s="16">
        <f t="shared" si="308"/>
        <v>5</v>
      </c>
      <c r="G3896" s="195">
        <v>3894</v>
      </c>
      <c r="H3896" s="193">
        <v>4.4129199000000001E-2</v>
      </c>
    </row>
    <row r="3897" spans="2:8" x14ac:dyDescent="0.25">
      <c r="B3897" s="192">
        <f t="shared" si="309"/>
        <v>43263.249999990556</v>
      </c>
      <c r="C3897" s="16">
        <f t="shared" si="305"/>
        <v>6</v>
      </c>
      <c r="D3897" s="16">
        <f t="shared" si="306"/>
        <v>2</v>
      </c>
      <c r="E3897" s="16">
        <f t="shared" si="307"/>
        <v>1</v>
      </c>
      <c r="F3897" s="16">
        <f t="shared" si="308"/>
        <v>6</v>
      </c>
      <c r="G3897" s="195">
        <v>3895</v>
      </c>
      <c r="H3897" s="193">
        <v>0.109035441</v>
      </c>
    </row>
    <row r="3898" spans="2:8" x14ac:dyDescent="0.25">
      <c r="B3898" s="192">
        <f t="shared" si="309"/>
        <v>43263.29166665722</v>
      </c>
      <c r="C3898" s="16">
        <f t="shared" si="305"/>
        <v>6</v>
      </c>
      <c r="D3898" s="16">
        <f t="shared" si="306"/>
        <v>2</v>
      </c>
      <c r="E3898" s="16">
        <f t="shared" si="307"/>
        <v>1</v>
      </c>
      <c r="F3898" s="16">
        <f t="shared" si="308"/>
        <v>7</v>
      </c>
      <c r="G3898" s="195">
        <v>3896</v>
      </c>
      <c r="H3898" s="193">
        <v>0.22734760800000001</v>
      </c>
    </row>
    <row r="3899" spans="2:8" x14ac:dyDescent="0.25">
      <c r="B3899" s="192">
        <f t="shared" si="309"/>
        <v>43263.333333323884</v>
      </c>
      <c r="C3899" s="16">
        <f t="shared" si="305"/>
        <v>6</v>
      </c>
      <c r="D3899" s="16">
        <f t="shared" si="306"/>
        <v>2</v>
      </c>
      <c r="E3899" s="16">
        <f t="shared" si="307"/>
        <v>1</v>
      </c>
      <c r="F3899" s="16">
        <f t="shared" si="308"/>
        <v>8</v>
      </c>
      <c r="G3899" s="195">
        <v>3897</v>
      </c>
      <c r="H3899" s="193">
        <v>0.35534727999999999</v>
      </c>
    </row>
    <row r="3900" spans="2:8" x14ac:dyDescent="0.25">
      <c r="B3900" s="192">
        <f t="shared" si="309"/>
        <v>43263.374999990549</v>
      </c>
      <c r="C3900" s="16">
        <f t="shared" si="305"/>
        <v>6</v>
      </c>
      <c r="D3900" s="16">
        <f t="shared" si="306"/>
        <v>2</v>
      </c>
      <c r="E3900" s="16">
        <f t="shared" si="307"/>
        <v>1</v>
      </c>
      <c r="F3900" s="16">
        <f t="shared" si="308"/>
        <v>9</v>
      </c>
      <c r="G3900" s="195">
        <v>3898</v>
      </c>
      <c r="H3900" s="193">
        <v>0.45818729000000002</v>
      </c>
    </row>
    <row r="3901" spans="2:8" x14ac:dyDescent="0.25">
      <c r="B3901" s="192">
        <f t="shared" si="309"/>
        <v>43263.416666657213</v>
      </c>
      <c r="C3901" s="16">
        <f t="shared" si="305"/>
        <v>6</v>
      </c>
      <c r="D3901" s="16">
        <f t="shared" si="306"/>
        <v>2</v>
      </c>
      <c r="E3901" s="16">
        <f t="shared" si="307"/>
        <v>1</v>
      </c>
      <c r="F3901" s="16">
        <f t="shared" si="308"/>
        <v>10</v>
      </c>
      <c r="G3901" s="195">
        <v>3899</v>
      </c>
      <c r="H3901" s="193">
        <v>0.51109401099999996</v>
      </c>
    </row>
    <row r="3902" spans="2:8" x14ac:dyDescent="0.25">
      <c r="B3902" s="192">
        <f t="shared" si="309"/>
        <v>43263.458333323877</v>
      </c>
      <c r="C3902" s="16">
        <f t="shared" si="305"/>
        <v>6</v>
      </c>
      <c r="D3902" s="16">
        <f t="shared" si="306"/>
        <v>2</v>
      </c>
      <c r="E3902" s="16">
        <f t="shared" si="307"/>
        <v>1</v>
      </c>
      <c r="F3902" s="16">
        <f t="shared" si="308"/>
        <v>11</v>
      </c>
      <c r="G3902" s="195">
        <v>3900</v>
      </c>
      <c r="H3902" s="193">
        <v>0.53865990799999997</v>
      </c>
    </row>
    <row r="3903" spans="2:8" x14ac:dyDescent="0.25">
      <c r="B3903" s="192">
        <f t="shared" si="309"/>
        <v>43263.499999990541</v>
      </c>
      <c r="C3903" s="16">
        <f t="shared" si="305"/>
        <v>6</v>
      </c>
      <c r="D3903" s="16">
        <f t="shared" si="306"/>
        <v>2</v>
      </c>
      <c r="E3903" s="16">
        <f t="shared" si="307"/>
        <v>1</v>
      </c>
      <c r="F3903" s="16">
        <f t="shared" si="308"/>
        <v>12</v>
      </c>
      <c r="G3903" s="195">
        <v>3901</v>
      </c>
      <c r="H3903" s="193">
        <v>0.49988009799999999</v>
      </c>
    </row>
    <row r="3904" spans="2:8" x14ac:dyDescent="0.25">
      <c r="B3904" s="192">
        <f t="shared" si="309"/>
        <v>43263.541666657205</v>
      </c>
      <c r="C3904" s="16">
        <f t="shared" si="305"/>
        <v>6</v>
      </c>
      <c r="D3904" s="16">
        <f t="shared" si="306"/>
        <v>2</v>
      </c>
      <c r="E3904" s="16">
        <f t="shared" si="307"/>
        <v>1</v>
      </c>
      <c r="F3904" s="16">
        <f t="shared" si="308"/>
        <v>13</v>
      </c>
      <c r="G3904" s="195">
        <v>3902</v>
      </c>
      <c r="H3904" s="193">
        <v>0.45906255299999998</v>
      </c>
    </row>
    <row r="3905" spans="2:8" x14ac:dyDescent="0.25">
      <c r="B3905" s="192">
        <f t="shared" si="309"/>
        <v>43263.58333332387</v>
      </c>
      <c r="C3905" s="16">
        <f t="shared" si="305"/>
        <v>6</v>
      </c>
      <c r="D3905" s="16">
        <f t="shared" si="306"/>
        <v>2</v>
      </c>
      <c r="E3905" s="16">
        <f t="shared" si="307"/>
        <v>1</v>
      </c>
      <c r="F3905" s="16">
        <f t="shared" si="308"/>
        <v>14</v>
      </c>
      <c r="G3905" s="195">
        <v>3903</v>
      </c>
      <c r="H3905" s="193">
        <v>0.39512903799999999</v>
      </c>
    </row>
    <row r="3906" spans="2:8" x14ac:dyDescent="0.25">
      <c r="B3906" s="192">
        <f t="shared" si="309"/>
        <v>43263.624999990534</v>
      </c>
      <c r="C3906" s="16">
        <f t="shared" si="305"/>
        <v>6</v>
      </c>
      <c r="D3906" s="16">
        <f t="shared" si="306"/>
        <v>2</v>
      </c>
      <c r="E3906" s="16">
        <f t="shared" si="307"/>
        <v>1</v>
      </c>
      <c r="F3906" s="16">
        <f t="shared" si="308"/>
        <v>15</v>
      </c>
      <c r="G3906" s="195">
        <v>3904</v>
      </c>
      <c r="H3906" s="193">
        <v>0.33268600500000001</v>
      </c>
    </row>
    <row r="3907" spans="2:8" x14ac:dyDescent="0.25">
      <c r="B3907" s="192">
        <f t="shared" si="309"/>
        <v>43263.666666657198</v>
      </c>
      <c r="C3907" s="16">
        <f t="shared" si="305"/>
        <v>6</v>
      </c>
      <c r="D3907" s="16">
        <f t="shared" si="306"/>
        <v>2</v>
      </c>
      <c r="E3907" s="16">
        <f t="shared" si="307"/>
        <v>1</v>
      </c>
      <c r="F3907" s="16">
        <f t="shared" si="308"/>
        <v>16</v>
      </c>
      <c r="G3907" s="195">
        <v>3905</v>
      </c>
      <c r="H3907" s="193">
        <v>0.268501871</v>
      </c>
    </row>
    <row r="3908" spans="2:8" x14ac:dyDescent="0.25">
      <c r="B3908" s="192">
        <f t="shared" si="309"/>
        <v>43263.708333323862</v>
      </c>
      <c r="C3908" s="16">
        <f t="shared" ref="C3908:C3971" si="310">MONTH(B3908)</f>
        <v>6</v>
      </c>
      <c r="D3908" s="16">
        <f t="shared" ref="D3908:D3971" si="311">WEEKDAY(B3908,2)</f>
        <v>2</v>
      </c>
      <c r="E3908" s="16">
        <f t="shared" ref="E3908:E3971" si="312">IF(D3908&lt;6,1,2)</f>
        <v>1</v>
      </c>
      <c r="F3908" s="16">
        <f t="shared" ref="F3908:F3971" si="313">HOUR(B3908)</f>
        <v>17</v>
      </c>
      <c r="G3908" s="195">
        <v>3906</v>
      </c>
      <c r="H3908" s="193">
        <v>0.18145292399999999</v>
      </c>
    </row>
    <row r="3909" spans="2:8" x14ac:dyDescent="0.25">
      <c r="B3909" s="192">
        <f t="shared" ref="B3909:B3972" si="314">B3908+1/24</f>
        <v>43263.749999990527</v>
      </c>
      <c r="C3909" s="16">
        <f t="shared" si="310"/>
        <v>6</v>
      </c>
      <c r="D3909" s="16">
        <f t="shared" si="311"/>
        <v>2</v>
      </c>
      <c r="E3909" s="16">
        <f t="shared" si="312"/>
        <v>1</v>
      </c>
      <c r="F3909" s="16">
        <f t="shared" si="313"/>
        <v>18</v>
      </c>
      <c r="G3909" s="195">
        <v>3907</v>
      </c>
      <c r="H3909" s="193">
        <v>8.8015000999999995E-2</v>
      </c>
    </row>
    <row r="3910" spans="2:8" x14ac:dyDescent="0.25">
      <c r="B3910" s="192">
        <f t="shared" si="314"/>
        <v>43263.791666657191</v>
      </c>
      <c r="C3910" s="16">
        <f t="shared" si="310"/>
        <v>6</v>
      </c>
      <c r="D3910" s="16">
        <f t="shared" si="311"/>
        <v>2</v>
      </c>
      <c r="E3910" s="16">
        <f t="shared" si="312"/>
        <v>1</v>
      </c>
      <c r="F3910" s="16">
        <f t="shared" si="313"/>
        <v>19</v>
      </c>
      <c r="G3910" s="195">
        <v>3908</v>
      </c>
      <c r="H3910" s="193">
        <v>3.2092468999999998E-2</v>
      </c>
    </row>
    <row r="3911" spans="2:8" x14ac:dyDescent="0.25">
      <c r="B3911" s="192">
        <f t="shared" si="314"/>
        <v>43263.833333323855</v>
      </c>
      <c r="C3911" s="16">
        <f t="shared" si="310"/>
        <v>6</v>
      </c>
      <c r="D3911" s="16">
        <f t="shared" si="311"/>
        <v>2</v>
      </c>
      <c r="E3911" s="16">
        <f t="shared" si="312"/>
        <v>1</v>
      </c>
      <c r="F3911" s="16">
        <f t="shared" si="313"/>
        <v>20</v>
      </c>
      <c r="G3911" s="195">
        <v>3909</v>
      </c>
      <c r="H3911" s="193">
        <v>1.591879E-3</v>
      </c>
    </row>
    <row r="3912" spans="2:8" x14ac:dyDescent="0.25">
      <c r="B3912" s="192">
        <f t="shared" si="314"/>
        <v>43263.874999990519</v>
      </c>
      <c r="C3912" s="16">
        <f t="shared" si="310"/>
        <v>6</v>
      </c>
      <c r="D3912" s="16">
        <f t="shared" si="311"/>
        <v>2</v>
      </c>
      <c r="E3912" s="16">
        <f t="shared" si="312"/>
        <v>1</v>
      </c>
      <c r="F3912" s="16">
        <f t="shared" si="313"/>
        <v>21</v>
      </c>
      <c r="G3912" s="195">
        <v>3910</v>
      </c>
      <c r="H3912" s="193">
        <v>0</v>
      </c>
    </row>
    <row r="3913" spans="2:8" x14ac:dyDescent="0.25">
      <c r="B3913" s="192">
        <f t="shared" si="314"/>
        <v>43263.916666657184</v>
      </c>
      <c r="C3913" s="16">
        <f t="shared" si="310"/>
        <v>6</v>
      </c>
      <c r="D3913" s="16">
        <f t="shared" si="311"/>
        <v>2</v>
      </c>
      <c r="E3913" s="16">
        <f t="shared" si="312"/>
        <v>1</v>
      </c>
      <c r="F3913" s="16">
        <f t="shared" si="313"/>
        <v>22</v>
      </c>
      <c r="G3913" s="195">
        <v>3911</v>
      </c>
      <c r="H3913" s="193">
        <v>0</v>
      </c>
    </row>
    <row r="3914" spans="2:8" x14ac:dyDescent="0.25">
      <c r="B3914" s="192">
        <f t="shared" si="314"/>
        <v>43263.958333323848</v>
      </c>
      <c r="C3914" s="16">
        <f t="shared" si="310"/>
        <v>6</v>
      </c>
      <c r="D3914" s="16">
        <f t="shared" si="311"/>
        <v>2</v>
      </c>
      <c r="E3914" s="16">
        <f t="shared" si="312"/>
        <v>1</v>
      </c>
      <c r="F3914" s="16">
        <f t="shared" si="313"/>
        <v>23</v>
      </c>
      <c r="G3914" s="195">
        <v>3912</v>
      </c>
      <c r="H3914" s="193">
        <v>0</v>
      </c>
    </row>
    <row r="3915" spans="2:8" x14ac:dyDescent="0.25">
      <c r="B3915" s="192">
        <f t="shared" si="314"/>
        <v>43263.999999990512</v>
      </c>
      <c r="C3915" s="16">
        <f t="shared" si="310"/>
        <v>6</v>
      </c>
      <c r="D3915" s="16">
        <f t="shared" si="311"/>
        <v>3</v>
      </c>
      <c r="E3915" s="16">
        <f t="shared" si="312"/>
        <v>1</v>
      </c>
      <c r="F3915" s="16">
        <f t="shared" si="313"/>
        <v>0</v>
      </c>
      <c r="G3915" s="195">
        <v>3913</v>
      </c>
      <c r="H3915" s="193">
        <v>0</v>
      </c>
    </row>
    <row r="3916" spans="2:8" x14ac:dyDescent="0.25">
      <c r="B3916" s="192">
        <f t="shared" si="314"/>
        <v>43264.041666657176</v>
      </c>
      <c r="C3916" s="16">
        <f t="shared" si="310"/>
        <v>6</v>
      </c>
      <c r="D3916" s="16">
        <f t="shared" si="311"/>
        <v>3</v>
      </c>
      <c r="E3916" s="16">
        <f t="shared" si="312"/>
        <v>1</v>
      </c>
      <c r="F3916" s="16">
        <f t="shared" si="313"/>
        <v>1</v>
      </c>
      <c r="G3916" s="195">
        <v>3914</v>
      </c>
      <c r="H3916" s="193">
        <v>0</v>
      </c>
    </row>
    <row r="3917" spans="2:8" x14ac:dyDescent="0.25">
      <c r="B3917" s="192">
        <f t="shared" si="314"/>
        <v>43264.083333323841</v>
      </c>
      <c r="C3917" s="16">
        <f t="shared" si="310"/>
        <v>6</v>
      </c>
      <c r="D3917" s="16">
        <f t="shared" si="311"/>
        <v>3</v>
      </c>
      <c r="E3917" s="16">
        <f t="shared" si="312"/>
        <v>1</v>
      </c>
      <c r="F3917" s="16">
        <f t="shared" si="313"/>
        <v>2</v>
      </c>
      <c r="G3917" s="195">
        <v>3915</v>
      </c>
      <c r="H3917" s="193">
        <v>0</v>
      </c>
    </row>
    <row r="3918" spans="2:8" x14ac:dyDescent="0.25">
      <c r="B3918" s="192">
        <f t="shared" si="314"/>
        <v>43264.124999990505</v>
      </c>
      <c r="C3918" s="16">
        <f t="shared" si="310"/>
        <v>6</v>
      </c>
      <c r="D3918" s="16">
        <f t="shared" si="311"/>
        <v>3</v>
      </c>
      <c r="E3918" s="16">
        <f t="shared" si="312"/>
        <v>1</v>
      </c>
      <c r="F3918" s="16">
        <f t="shared" si="313"/>
        <v>3</v>
      </c>
      <c r="G3918" s="195">
        <v>3916</v>
      </c>
      <c r="H3918" s="193">
        <v>0</v>
      </c>
    </row>
    <row r="3919" spans="2:8" x14ac:dyDescent="0.25">
      <c r="B3919" s="192">
        <f t="shared" si="314"/>
        <v>43264.166666657169</v>
      </c>
      <c r="C3919" s="16">
        <f t="shared" si="310"/>
        <v>6</v>
      </c>
      <c r="D3919" s="16">
        <f t="shared" si="311"/>
        <v>3</v>
      </c>
      <c r="E3919" s="16">
        <f t="shared" si="312"/>
        <v>1</v>
      </c>
      <c r="F3919" s="16">
        <f t="shared" si="313"/>
        <v>4</v>
      </c>
      <c r="G3919" s="195">
        <v>3917</v>
      </c>
      <c r="H3919" s="193">
        <v>5.557261E-3</v>
      </c>
    </row>
    <row r="3920" spans="2:8" x14ac:dyDescent="0.25">
      <c r="B3920" s="192">
        <f t="shared" si="314"/>
        <v>43264.208333323833</v>
      </c>
      <c r="C3920" s="16">
        <f t="shared" si="310"/>
        <v>6</v>
      </c>
      <c r="D3920" s="16">
        <f t="shared" si="311"/>
        <v>3</v>
      </c>
      <c r="E3920" s="16">
        <f t="shared" si="312"/>
        <v>1</v>
      </c>
      <c r="F3920" s="16">
        <f t="shared" si="313"/>
        <v>5</v>
      </c>
      <c r="G3920" s="195">
        <v>3918</v>
      </c>
      <c r="H3920" s="193">
        <v>4.5094401999999999E-2</v>
      </c>
    </row>
    <row r="3921" spans="2:8" x14ac:dyDescent="0.25">
      <c r="B3921" s="192">
        <f t="shared" si="314"/>
        <v>43264.249999990498</v>
      </c>
      <c r="C3921" s="16">
        <f t="shared" si="310"/>
        <v>6</v>
      </c>
      <c r="D3921" s="16">
        <f t="shared" si="311"/>
        <v>3</v>
      </c>
      <c r="E3921" s="16">
        <f t="shared" si="312"/>
        <v>1</v>
      </c>
      <c r="F3921" s="16">
        <f t="shared" si="313"/>
        <v>6</v>
      </c>
      <c r="G3921" s="195">
        <v>3919</v>
      </c>
      <c r="H3921" s="193">
        <v>0.109349213</v>
      </c>
    </row>
    <row r="3922" spans="2:8" x14ac:dyDescent="0.25">
      <c r="B3922" s="192">
        <f t="shared" si="314"/>
        <v>43264.291666657162</v>
      </c>
      <c r="C3922" s="16">
        <f t="shared" si="310"/>
        <v>6</v>
      </c>
      <c r="D3922" s="16">
        <f t="shared" si="311"/>
        <v>3</v>
      </c>
      <c r="E3922" s="16">
        <f t="shared" si="312"/>
        <v>1</v>
      </c>
      <c r="F3922" s="16">
        <f t="shared" si="313"/>
        <v>7</v>
      </c>
      <c r="G3922" s="195">
        <v>3920</v>
      </c>
      <c r="H3922" s="193">
        <v>0.22120738300000001</v>
      </c>
    </row>
    <row r="3923" spans="2:8" x14ac:dyDescent="0.25">
      <c r="B3923" s="192">
        <f t="shared" si="314"/>
        <v>43264.333333323826</v>
      </c>
      <c r="C3923" s="16">
        <f t="shared" si="310"/>
        <v>6</v>
      </c>
      <c r="D3923" s="16">
        <f t="shared" si="311"/>
        <v>3</v>
      </c>
      <c r="E3923" s="16">
        <f t="shared" si="312"/>
        <v>1</v>
      </c>
      <c r="F3923" s="16">
        <f t="shared" si="313"/>
        <v>8</v>
      </c>
      <c r="G3923" s="195">
        <v>3921</v>
      </c>
      <c r="H3923" s="193">
        <v>0.35422810199999999</v>
      </c>
    </row>
    <row r="3924" spans="2:8" x14ac:dyDescent="0.25">
      <c r="B3924" s="192">
        <f t="shared" si="314"/>
        <v>43264.37499999049</v>
      </c>
      <c r="C3924" s="16">
        <f t="shared" si="310"/>
        <v>6</v>
      </c>
      <c r="D3924" s="16">
        <f t="shared" si="311"/>
        <v>3</v>
      </c>
      <c r="E3924" s="16">
        <f t="shared" si="312"/>
        <v>1</v>
      </c>
      <c r="F3924" s="16">
        <f t="shared" si="313"/>
        <v>9</v>
      </c>
      <c r="G3924" s="195">
        <v>3922</v>
      </c>
      <c r="H3924" s="193">
        <v>0.45332426599999998</v>
      </c>
    </row>
    <row r="3925" spans="2:8" x14ac:dyDescent="0.25">
      <c r="B3925" s="192">
        <f t="shared" si="314"/>
        <v>43264.416666657155</v>
      </c>
      <c r="C3925" s="16">
        <f t="shared" si="310"/>
        <v>6</v>
      </c>
      <c r="D3925" s="16">
        <f t="shared" si="311"/>
        <v>3</v>
      </c>
      <c r="E3925" s="16">
        <f t="shared" si="312"/>
        <v>1</v>
      </c>
      <c r="F3925" s="16">
        <f t="shared" si="313"/>
        <v>10</v>
      </c>
      <c r="G3925" s="195">
        <v>3923</v>
      </c>
      <c r="H3925" s="193">
        <v>0.53452550499999996</v>
      </c>
    </row>
    <row r="3926" spans="2:8" x14ac:dyDescent="0.25">
      <c r="B3926" s="192">
        <f t="shared" si="314"/>
        <v>43264.458333323819</v>
      </c>
      <c r="C3926" s="16">
        <f t="shared" si="310"/>
        <v>6</v>
      </c>
      <c r="D3926" s="16">
        <f t="shared" si="311"/>
        <v>3</v>
      </c>
      <c r="E3926" s="16">
        <f t="shared" si="312"/>
        <v>1</v>
      </c>
      <c r="F3926" s="16">
        <f t="shared" si="313"/>
        <v>11</v>
      </c>
      <c r="G3926" s="195">
        <v>3924</v>
      </c>
      <c r="H3926" s="193">
        <v>0.55695073900000003</v>
      </c>
    </row>
    <row r="3927" spans="2:8" x14ac:dyDescent="0.25">
      <c r="B3927" s="192">
        <f t="shared" si="314"/>
        <v>43264.499999990483</v>
      </c>
      <c r="C3927" s="16">
        <f t="shared" si="310"/>
        <v>6</v>
      </c>
      <c r="D3927" s="16">
        <f t="shared" si="311"/>
        <v>3</v>
      </c>
      <c r="E3927" s="16">
        <f t="shared" si="312"/>
        <v>1</v>
      </c>
      <c r="F3927" s="16">
        <f t="shared" si="313"/>
        <v>12</v>
      </c>
      <c r="G3927" s="195">
        <v>3925</v>
      </c>
      <c r="H3927" s="193">
        <v>0.53757633999999999</v>
      </c>
    </row>
    <row r="3928" spans="2:8" x14ac:dyDescent="0.25">
      <c r="B3928" s="192">
        <f t="shared" si="314"/>
        <v>43264.541666657147</v>
      </c>
      <c r="C3928" s="16">
        <f t="shared" si="310"/>
        <v>6</v>
      </c>
      <c r="D3928" s="16">
        <f t="shared" si="311"/>
        <v>3</v>
      </c>
      <c r="E3928" s="16">
        <f t="shared" si="312"/>
        <v>1</v>
      </c>
      <c r="F3928" s="16">
        <f t="shared" si="313"/>
        <v>13</v>
      </c>
      <c r="G3928" s="195">
        <v>3926</v>
      </c>
      <c r="H3928" s="193">
        <v>0.47931170299999998</v>
      </c>
    </row>
    <row r="3929" spans="2:8" x14ac:dyDescent="0.25">
      <c r="B3929" s="192">
        <f t="shared" si="314"/>
        <v>43264.583333323812</v>
      </c>
      <c r="C3929" s="16">
        <f t="shared" si="310"/>
        <v>6</v>
      </c>
      <c r="D3929" s="16">
        <f t="shared" si="311"/>
        <v>3</v>
      </c>
      <c r="E3929" s="16">
        <f t="shared" si="312"/>
        <v>1</v>
      </c>
      <c r="F3929" s="16">
        <f t="shared" si="313"/>
        <v>14</v>
      </c>
      <c r="G3929" s="195">
        <v>3927</v>
      </c>
      <c r="H3929" s="193">
        <v>0.41877119299999999</v>
      </c>
    </row>
    <row r="3930" spans="2:8" x14ac:dyDescent="0.25">
      <c r="B3930" s="192">
        <f t="shared" si="314"/>
        <v>43264.624999990476</v>
      </c>
      <c r="C3930" s="16">
        <f t="shared" si="310"/>
        <v>6</v>
      </c>
      <c r="D3930" s="16">
        <f t="shared" si="311"/>
        <v>3</v>
      </c>
      <c r="E3930" s="16">
        <f t="shared" si="312"/>
        <v>1</v>
      </c>
      <c r="F3930" s="16">
        <f t="shared" si="313"/>
        <v>15</v>
      </c>
      <c r="G3930" s="195">
        <v>3928</v>
      </c>
      <c r="H3930" s="193">
        <v>0.34457247699999999</v>
      </c>
    </row>
    <row r="3931" spans="2:8" x14ac:dyDescent="0.25">
      <c r="B3931" s="192">
        <f t="shared" si="314"/>
        <v>43264.66666665714</v>
      </c>
      <c r="C3931" s="16">
        <f t="shared" si="310"/>
        <v>6</v>
      </c>
      <c r="D3931" s="16">
        <f t="shared" si="311"/>
        <v>3</v>
      </c>
      <c r="E3931" s="16">
        <f t="shared" si="312"/>
        <v>1</v>
      </c>
      <c r="F3931" s="16">
        <f t="shared" si="313"/>
        <v>16</v>
      </c>
      <c r="G3931" s="195">
        <v>3929</v>
      </c>
      <c r="H3931" s="193">
        <v>0.27652768799999999</v>
      </c>
    </row>
    <row r="3932" spans="2:8" x14ac:dyDescent="0.25">
      <c r="B3932" s="192">
        <f t="shared" si="314"/>
        <v>43264.708333323804</v>
      </c>
      <c r="C3932" s="16">
        <f t="shared" si="310"/>
        <v>6</v>
      </c>
      <c r="D3932" s="16">
        <f t="shared" si="311"/>
        <v>3</v>
      </c>
      <c r="E3932" s="16">
        <f t="shared" si="312"/>
        <v>1</v>
      </c>
      <c r="F3932" s="16">
        <f t="shared" si="313"/>
        <v>17</v>
      </c>
      <c r="G3932" s="195">
        <v>3930</v>
      </c>
      <c r="H3932" s="193">
        <v>0.17742116699999999</v>
      </c>
    </row>
    <row r="3933" spans="2:8" x14ac:dyDescent="0.25">
      <c r="B3933" s="192">
        <f t="shared" si="314"/>
        <v>43264.749999990468</v>
      </c>
      <c r="C3933" s="16">
        <f t="shared" si="310"/>
        <v>6</v>
      </c>
      <c r="D3933" s="16">
        <f t="shared" si="311"/>
        <v>3</v>
      </c>
      <c r="E3933" s="16">
        <f t="shared" si="312"/>
        <v>1</v>
      </c>
      <c r="F3933" s="16">
        <f t="shared" si="313"/>
        <v>18</v>
      </c>
      <c r="G3933" s="195">
        <v>3931</v>
      </c>
      <c r="H3933" s="193">
        <v>9.0886636000000007E-2</v>
      </c>
    </row>
    <row r="3934" spans="2:8" x14ac:dyDescent="0.25">
      <c r="B3934" s="192">
        <f t="shared" si="314"/>
        <v>43264.791666657133</v>
      </c>
      <c r="C3934" s="16">
        <f t="shared" si="310"/>
        <v>6</v>
      </c>
      <c r="D3934" s="16">
        <f t="shared" si="311"/>
        <v>3</v>
      </c>
      <c r="E3934" s="16">
        <f t="shared" si="312"/>
        <v>1</v>
      </c>
      <c r="F3934" s="16">
        <f t="shared" si="313"/>
        <v>19</v>
      </c>
      <c r="G3934" s="195">
        <v>3932</v>
      </c>
      <c r="H3934" s="193">
        <v>3.1802650000000002E-2</v>
      </c>
    </row>
    <row r="3935" spans="2:8" x14ac:dyDescent="0.25">
      <c r="B3935" s="192">
        <f t="shared" si="314"/>
        <v>43264.833333323797</v>
      </c>
      <c r="C3935" s="16">
        <f t="shared" si="310"/>
        <v>6</v>
      </c>
      <c r="D3935" s="16">
        <f t="shared" si="311"/>
        <v>3</v>
      </c>
      <c r="E3935" s="16">
        <f t="shared" si="312"/>
        <v>1</v>
      </c>
      <c r="F3935" s="16">
        <f t="shared" si="313"/>
        <v>20</v>
      </c>
      <c r="G3935" s="195">
        <v>3933</v>
      </c>
      <c r="H3935" s="193">
        <v>1.9483580000000001E-3</v>
      </c>
    </row>
    <row r="3936" spans="2:8" x14ac:dyDescent="0.25">
      <c r="B3936" s="192">
        <f t="shared" si="314"/>
        <v>43264.874999990461</v>
      </c>
      <c r="C3936" s="16">
        <f t="shared" si="310"/>
        <v>6</v>
      </c>
      <c r="D3936" s="16">
        <f t="shared" si="311"/>
        <v>3</v>
      </c>
      <c r="E3936" s="16">
        <f t="shared" si="312"/>
        <v>1</v>
      </c>
      <c r="F3936" s="16">
        <f t="shared" si="313"/>
        <v>21</v>
      </c>
      <c r="G3936" s="195">
        <v>3934</v>
      </c>
      <c r="H3936" s="193">
        <v>0</v>
      </c>
    </row>
    <row r="3937" spans="2:8" x14ac:dyDescent="0.25">
      <c r="B3937" s="192">
        <f t="shared" si="314"/>
        <v>43264.916666657125</v>
      </c>
      <c r="C3937" s="16">
        <f t="shared" si="310"/>
        <v>6</v>
      </c>
      <c r="D3937" s="16">
        <f t="shared" si="311"/>
        <v>3</v>
      </c>
      <c r="E3937" s="16">
        <f t="shared" si="312"/>
        <v>1</v>
      </c>
      <c r="F3937" s="16">
        <f t="shared" si="313"/>
        <v>22</v>
      </c>
      <c r="G3937" s="195">
        <v>3935</v>
      </c>
      <c r="H3937" s="193">
        <v>0</v>
      </c>
    </row>
    <row r="3938" spans="2:8" x14ac:dyDescent="0.25">
      <c r="B3938" s="192">
        <f t="shared" si="314"/>
        <v>43264.95833332379</v>
      </c>
      <c r="C3938" s="16">
        <f t="shared" si="310"/>
        <v>6</v>
      </c>
      <c r="D3938" s="16">
        <f t="shared" si="311"/>
        <v>3</v>
      </c>
      <c r="E3938" s="16">
        <f t="shared" si="312"/>
        <v>1</v>
      </c>
      <c r="F3938" s="16">
        <f t="shared" si="313"/>
        <v>23</v>
      </c>
      <c r="G3938" s="195">
        <v>3936</v>
      </c>
      <c r="H3938" s="193">
        <v>0</v>
      </c>
    </row>
    <row r="3939" spans="2:8" x14ac:dyDescent="0.25">
      <c r="B3939" s="192">
        <f t="shared" si="314"/>
        <v>43264.999999990454</v>
      </c>
      <c r="C3939" s="16">
        <f t="shared" si="310"/>
        <v>6</v>
      </c>
      <c r="D3939" s="16">
        <f t="shared" si="311"/>
        <v>4</v>
      </c>
      <c r="E3939" s="16">
        <f t="shared" si="312"/>
        <v>1</v>
      </c>
      <c r="F3939" s="16">
        <f t="shared" si="313"/>
        <v>0</v>
      </c>
      <c r="G3939" s="195">
        <v>3937</v>
      </c>
      <c r="H3939" s="193">
        <v>0</v>
      </c>
    </row>
    <row r="3940" spans="2:8" x14ac:dyDescent="0.25">
      <c r="B3940" s="192">
        <f t="shared" si="314"/>
        <v>43265.041666657118</v>
      </c>
      <c r="C3940" s="16">
        <f t="shared" si="310"/>
        <v>6</v>
      </c>
      <c r="D3940" s="16">
        <f t="shared" si="311"/>
        <v>4</v>
      </c>
      <c r="E3940" s="16">
        <f t="shared" si="312"/>
        <v>1</v>
      </c>
      <c r="F3940" s="16">
        <f t="shared" si="313"/>
        <v>1</v>
      </c>
      <c r="G3940" s="195">
        <v>3938</v>
      </c>
      <c r="H3940" s="193">
        <v>0</v>
      </c>
    </row>
    <row r="3941" spans="2:8" x14ac:dyDescent="0.25">
      <c r="B3941" s="192">
        <f t="shared" si="314"/>
        <v>43265.083333323782</v>
      </c>
      <c r="C3941" s="16">
        <f t="shared" si="310"/>
        <v>6</v>
      </c>
      <c r="D3941" s="16">
        <f t="shared" si="311"/>
        <v>4</v>
      </c>
      <c r="E3941" s="16">
        <f t="shared" si="312"/>
        <v>1</v>
      </c>
      <c r="F3941" s="16">
        <f t="shared" si="313"/>
        <v>2</v>
      </c>
      <c r="G3941" s="195">
        <v>3939</v>
      </c>
      <c r="H3941" s="193">
        <v>0</v>
      </c>
    </row>
    <row r="3942" spans="2:8" x14ac:dyDescent="0.25">
      <c r="B3942" s="192">
        <f t="shared" si="314"/>
        <v>43265.124999990447</v>
      </c>
      <c r="C3942" s="16">
        <f t="shared" si="310"/>
        <v>6</v>
      </c>
      <c r="D3942" s="16">
        <f t="shared" si="311"/>
        <v>4</v>
      </c>
      <c r="E3942" s="16">
        <f t="shared" si="312"/>
        <v>1</v>
      </c>
      <c r="F3942" s="16">
        <f t="shared" si="313"/>
        <v>3</v>
      </c>
      <c r="G3942" s="195">
        <v>3940</v>
      </c>
      <c r="H3942" s="193">
        <v>0</v>
      </c>
    </row>
    <row r="3943" spans="2:8" x14ac:dyDescent="0.25">
      <c r="B3943" s="192">
        <f t="shared" si="314"/>
        <v>43265.166666657111</v>
      </c>
      <c r="C3943" s="16">
        <f t="shared" si="310"/>
        <v>6</v>
      </c>
      <c r="D3943" s="16">
        <f t="shared" si="311"/>
        <v>4</v>
      </c>
      <c r="E3943" s="16">
        <f t="shared" si="312"/>
        <v>1</v>
      </c>
      <c r="F3943" s="16">
        <f t="shared" si="313"/>
        <v>4</v>
      </c>
      <c r="G3943" s="195">
        <v>3941</v>
      </c>
      <c r="H3943" s="193">
        <v>3.3218929999999998E-3</v>
      </c>
    </row>
    <row r="3944" spans="2:8" x14ac:dyDescent="0.25">
      <c r="B3944" s="192">
        <f t="shared" si="314"/>
        <v>43265.208333323775</v>
      </c>
      <c r="C3944" s="16">
        <f t="shared" si="310"/>
        <v>6</v>
      </c>
      <c r="D3944" s="16">
        <f t="shared" si="311"/>
        <v>4</v>
      </c>
      <c r="E3944" s="16">
        <f t="shared" si="312"/>
        <v>1</v>
      </c>
      <c r="F3944" s="16">
        <f t="shared" si="313"/>
        <v>5</v>
      </c>
      <c r="G3944" s="195">
        <v>3942</v>
      </c>
      <c r="H3944" s="193">
        <v>4.1351183999999999E-2</v>
      </c>
    </row>
    <row r="3945" spans="2:8" x14ac:dyDescent="0.25">
      <c r="B3945" s="192">
        <f t="shared" si="314"/>
        <v>43265.249999990439</v>
      </c>
      <c r="C3945" s="16">
        <f t="shared" si="310"/>
        <v>6</v>
      </c>
      <c r="D3945" s="16">
        <f t="shared" si="311"/>
        <v>4</v>
      </c>
      <c r="E3945" s="16">
        <f t="shared" si="312"/>
        <v>1</v>
      </c>
      <c r="F3945" s="16">
        <f t="shared" si="313"/>
        <v>6</v>
      </c>
      <c r="G3945" s="195">
        <v>3943</v>
      </c>
      <c r="H3945" s="193">
        <v>0.103158474</v>
      </c>
    </row>
    <row r="3946" spans="2:8" x14ac:dyDescent="0.25">
      <c r="B3946" s="192">
        <f t="shared" si="314"/>
        <v>43265.291666657104</v>
      </c>
      <c r="C3946" s="16">
        <f t="shared" si="310"/>
        <v>6</v>
      </c>
      <c r="D3946" s="16">
        <f t="shared" si="311"/>
        <v>4</v>
      </c>
      <c r="E3946" s="16">
        <f t="shared" si="312"/>
        <v>1</v>
      </c>
      <c r="F3946" s="16">
        <f t="shared" si="313"/>
        <v>7</v>
      </c>
      <c r="G3946" s="195">
        <v>3944</v>
      </c>
      <c r="H3946" s="193">
        <v>0.22487127100000001</v>
      </c>
    </row>
    <row r="3947" spans="2:8" x14ac:dyDescent="0.25">
      <c r="B3947" s="192">
        <f t="shared" si="314"/>
        <v>43265.333333323768</v>
      </c>
      <c r="C3947" s="16">
        <f t="shared" si="310"/>
        <v>6</v>
      </c>
      <c r="D3947" s="16">
        <f t="shared" si="311"/>
        <v>4</v>
      </c>
      <c r="E3947" s="16">
        <f t="shared" si="312"/>
        <v>1</v>
      </c>
      <c r="F3947" s="16">
        <f t="shared" si="313"/>
        <v>8</v>
      </c>
      <c r="G3947" s="195">
        <v>3945</v>
      </c>
      <c r="H3947" s="193">
        <v>0.37486900499999998</v>
      </c>
    </row>
    <row r="3948" spans="2:8" x14ac:dyDescent="0.25">
      <c r="B3948" s="192">
        <f t="shared" si="314"/>
        <v>43265.374999990432</v>
      </c>
      <c r="C3948" s="16">
        <f t="shared" si="310"/>
        <v>6</v>
      </c>
      <c r="D3948" s="16">
        <f t="shared" si="311"/>
        <v>4</v>
      </c>
      <c r="E3948" s="16">
        <f t="shared" si="312"/>
        <v>1</v>
      </c>
      <c r="F3948" s="16">
        <f t="shared" si="313"/>
        <v>9</v>
      </c>
      <c r="G3948" s="195">
        <v>3946</v>
      </c>
      <c r="H3948" s="193">
        <v>0.48138354799999999</v>
      </c>
    </row>
    <row r="3949" spans="2:8" x14ac:dyDescent="0.25">
      <c r="B3949" s="192">
        <f t="shared" si="314"/>
        <v>43265.416666657096</v>
      </c>
      <c r="C3949" s="16">
        <f t="shared" si="310"/>
        <v>6</v>
      </c>
      <c r="D3949" s="16">
        <f t="shared" si="311"/>
        <v>4</v>
      </c>
      <c r="E3949" s="16">
        <f t="shared" si="312"/>
        <v>1</v>
      </c>
      <c r="F3949" s="16">
        <f t="shared" si="313"/>
        <v>10</v>
      </c>
      <c r="G3949" s="195">
        <v>3947</v>
      </c>
      <c r="H3949" s="193">
        <v>0.54275174599999998</v>
      </c>
    </row>
    <row r="3950" spans="2:8" x14ac:dyDescent="0.25">
      <c r="B3950" s="192">
        <f t="shared" si="314"/>
        <v>43265.458333323761</v>
      </c>
      <c r="C3950" s="16">
        <f t="shared" si="310"/>
        <v>6</v>
      </c>
      <c r="D3950" s="16">
        <f t="shared" si="311"/>
        <v>4</v>
      </c>
      <c r="E3950" s="16">
        <f t="shared" si="312"/>
        <v>1</v>
      </c>
      <c r="F3950" s="16">
        <f t="shared" si="313"/>
        <v>11</v>
      </c>
      <c r="G3950" s="195">
        <v>3948</v>
      </c>
      <c r="H3950" s="193">
        <v>0.56515053900000001</v>
      </c>
    </row>
    <row r="3951" spans="2:8" x14ac:dyDescent="0.25">
      <c r="B3951" s="192">
        <f t="shared" si="314"/>
        <v>43265.499999990425</v>
      </c>
      <c r="C3951" s="16">
        <f t="shared" si="310"/>
        <v>6</v>
      </c>
      <c r="D3951" s="16">
        <f t="shared" si="311"/>
        <v>4</v>
      </c>
      <c r="E3951" s="16">
        <f t="shared" si="312"/>
        <v>1</v>
      </c>
      <c r="F3951" s="16">
        <f t="shared" si="313"/>
        <v>12</v>
      </c>
      <c r="G3951" s="195">
        <v>3949</v>
      </c>
      <c r="H3951" s="193">
        <v>0.53982570699999999</v>
      </c>
    </row>
    <row r="3952" spans="2:8" x14ac:dyDescent="0.25">
      <c r="B3952" s="192">
        <f t="shared" si="314"/>
        <v>43265.541666657089</v>
      </c>
      <c r="C3952" s="16">
        <f t="shared" si="310"/>
        <v>6</v>
      </c>
      <c r="D3952" s="16">
        <f t="shared" si="311"/>
        <v>4</v>
      </c>
      <c r="E3952" s="16">
        <f t="shared" si="312"/>
        <v>1</v>
      </c>
      <c r="F3952" s="16">
        <f t="shared" si="313"/>
        <v>13</v>
      </c>
      <c r="G3952" s="195">
        <v>3950</v>
      </c>
      <c r="H3952" s="193">
        <v>0.51866354100000001</v>
      </c>
    </row>
    <row r="3953" spans="2:8" x14ac:dyDescent="0.25">
      <c r="B3953" s="192">
        <f t="shared" si="314"/>
        <v>43265.583333323753</v>
      </c>
      <c r="C3953" s="16">
        <f t="shared" si="310"/>
        <v>6</v>
      </c>
      <c r="D3953" s="16">
        <f t="shared" si="311"/>
        <v>4</v>
      </c>
      <c r="E3953" s="16">
        <f t="shared" si="312"/>
        <v>1</v>
      </c>
      <c r="F3953" s="16">
        <f t="shared" si="313"/>
        <v>14</v>
      </c>
      <c r="G3953" s="195">
        <v>3951</v>
      </c>
      <c r="H3953" s="193">
        <v>0.447520894</v>
      </c>
    </row>
    <row r="3954" spans="2:8" x14ac:dyDescent="0.25">
      <c r="B3954" s="192">
        <f t="shared" si="314"/>
        <v>43265.624999990418</v>
      </c>
      <c r="C3954" s="16">
        <f t="shared" si="310"/>
        <v>6</v>
      </c>
      <c r="D3954" s="16">
        <f t="shared" si="311"/>
        <v>4</v>
      </c>
      <c r="E3954" s="16">
        <f t="shared" si="312"/>
        <v>1</v>
      </c>
      <c r="F3954" s="16">
        <f t="shared" si="313"/>
        <v>15</v>
      </c>
      <c r="G3954" s="195">
        <v>3952</v>
      </c>
      <c r="H3954" s="193">
        <v>0.37712636799999999</v>
      </c>
    </row>
    <row r="3955" spans="2:8" x14ac:dyDescent="0.25">
      <c r="B3955" s="192">
        <f t="shared" si="314"/>
        <v>43265.666666657082</v>
      </c>
      <c r="C3955" s="16">
        <f t="shared" si="310"/>
        <v>6</v>
      </c>
      <c r="D3955" s="16">
        <f t="shared" si="311"/>
        <v>4</v>
      </c>
      <c r="E3955" s="16">
        <f t="shared" si="312"/>
        <v>1</v>
      </c>
      <c r="F3955" s="16">
        <f t="shared" si="313"/>
        <v>16</v>
      </c>
      <c r="G3955" s="195">
        <v>3953</v>
      </c>
      <c r="H3955" s="193">
        <v>0.30248714199999999</v>
      </c>
    </row>
    <row r="3956" spans="2:8" x14ac:dyDescent="0.25">
      <c r="B3956" s="192">
        <f t="shared" si="314"/>
        <v>43265.708333323746</v>
      </c>
      <c r="C3956" s="16">
        <f t="shared" si="310"/>
        <v>6</v>
      </c>
      <c r="D3956" s="16">
        <f t="shared" si="311"/>
        <v>4</v>
      </c>
      <c r="E3956" s="16">
        <f t="shared" si="312"/>
        <v>1</v>
      </c>
      <c r="F3956" s="16">
        <f t="shared" si="313"/>
        <v>17</v>
      </c>
      <c r="G3956" s="195">
        <v>3954</v>
      </c>
      <c r="H3956" s="193">
        <v>0.18421722700000001</v>
      </c>
    </row>
    <row r="3957" spans="2:8" x14ac:dyDescent="0.25">
      <c r="B3957" s="192">
        <f t="shared" si="314"/>
        <v>43265.74999999041</v>
      </c>
      <c r="C3957" s="16">
        <f t="shared" si="310"/>
        <v>6</v>
      </c>
      <c r="D3957" s="16">
        <f t="shared" si="311"/>
        <v>4</v>
      </c>
      <c r="E3957" s="16">
        <f t="shared" si="312"/>
        <v>1</v>
      </c>
      <c r="F3957" s="16">
        <f t="shared" si="313"/>
        <v>18</v>
      </c>
      <c r="G3957" s="195">
        <v>3955</v>
      </c>
      <c r="H3957" s="193">
        <v>8.9537354E-2</v>
      </c>
    </row>
    <row r="3958" spans="2:8" x14ac:dyDescent="0.25">
      <c r="B3958" s="192">
        <f t="shared" si="314"/>
        <v>43265.791666657075</v>
      </c>
      <c r="C3958" s="16">
        <f t="shared" si="310"/>
        <v>6</v>
      </c>
      <c r="D3958" s="16">
        <f t="shared" si="311"/>
        <v>4</v>
      </c>
      <c r="E3958" s="16">
        <f t="shared" si="312"/>
        <v>1</v>
      </c>
      <c r="F3958" s="16">
        <f t="shared" si="313"/>
        <v>19</v>
      </c>
      <c r="G3958" s="195">
        <v>3956</v>
      </c>
      <c r="H3958" s="193">
        <v>3.0529408000000001E-2</v>
      </c>
    </row>
    <row r="3959" spans="2:8" x14ac:dyDescent="0.25">
      <c r="B3959" s="192">
        <f t="shared" si="314"/>
        <v>43265.833333323739</v>
      </c>
      <c r="C3959" s="16">
        <f t="shared" si="310"/>
        <v>6</v>
      </c>
      <c r="D3959" s="16">
        <f t="shared" si="311"/>
        <v>4</v>
      </c>
      <c r="E3959" s="16">
        <f t="shared" si="312"/>
        <v>1</v>
      </c>
      <c r="F3959" s="16">
        <f t="shared" si="313"/>
        <v>20</v>
      </c>
      <c r="G3959" s="195">
        <v>3957</v>
      </c>
      <c r="H3959" s="193">
        <v>1.2354009999999999E-3</v>
      </c>
    </row>
    <row r="3960" spans="2:8" x14ac:dyDescent="0.25">
      <c r="B3960" s="192">
        <f t="shared" si="314"/>
        <v>43265.874999990403</v>
      </c>
      <c r="C3960" s="16">
        <f t="shared" si="310"/>
        <v>6</v>
      </c>
      <c r="D3960" s="16">
        <f t="shared" si="311"/>
        <v>4</v>
      </c>
      <c r="E3960" s="16">
        <f t="shared" si="312"/>
        <v>1</v>
      </c>
      <c r="F3960" s="16">
        <f t="shared" si="313"/>
        <v>21</v>
      </c>
      <c r="G3960" s="195">
        <v>3958</v>
      </c>
      <c r="H3960" s="193">
        <v>0</v>
      </c>
    </row>
    <row r="3961" spans="2:8" x14ac:dyDescent="0.25">
      <c r="B3961" s="192">
        <f t="shared" si="314"/>
        <v>43265.916666657067</v>
      </c>
      <c r="C3961" s="16">
        <f t="shared" si="310"/>
        <v>6</v>
      </c>
      <c r="D3961" s="16">
        <f t="shared" si="311"/>
        <v>4</v>
      </c>
      <c r="E3961" s="16">
        <f t="shared" si="312"/>
        <v>1</v>
      </c>
      <c r="F3961" s="16">
        <f t="shared" si="313"/>
        <v>22</v>
      </c>
      <c r="G3961" s="195">
        <v>3959</v>
      </c>
      <c r="H3961" s="193">
        <v>0</v>
      </c>
    </row>
    <row r="3962" spans="2:8" x14ac:dyDescent="0.25">
      <c r="B3962" s="192">
        <f t="shared" si="314"/>
        <v>43265.958333323731</v>
      </c>
      <c r="C3962" s="16">
        <f t="shared" si="310"/>
        <v>6</v>
      </c>
      <c r="D3962" s="16">
        <f t="shared" si="311"/>
        <v>4</v>
      </c>
      <c r="E3962" s="16">
        <f t="shared" si="312"/>
        <v>1</v>
      </c>
      <c r="F3962" s="16">
        <f t="shared" si="313"/>
        <v>23</v>
      </c>
      <c r="G3962" s="195">
        <v>3960</v>
      </c>
      <c r="H3962" s="193">
        <v>0</v>
      </c>
    </row>
    <row r="3963" spans="2:8" x14ac:dyDescent="0.25">
      <c r="B3963" s="192">
        <f t="shared" si="314"/>
        <v>43265.999999990396</v>
      </c>
      <c r="C3963" s="16">
        <f t="shared" si="310"/>
        <v>6</v>
      </c>
      <c r="D3963" s="16">
        <f t="shared" si="311"/>
        <v>5</v>
      </c>
      <c r="E3963" s="16">
        <f t="shared" si="312"/>
        <v>1</v>
      </c>
      <c r="F3963" s="16">
        <f t="shared" si="313"/>
        <v>0</v>
      </c>
      <c r="G3963" s="195">
        <v>3961</v>
      </c>
      <c r="H3963" s="193">
        <v>0</v>
      </c>
    </row>
    <row r="3964" spans="2:8" x14ac:dyDescent="0.25">
      <c r="B3964" s="192">
        <f t="shared" si="314"/>
        <v>43266.04166665706</v>
      </c>
      <c r="C3964" s="16">
        <f t="shared" si="310"/>
        <v>6</v>
      </c>
      <c r="D3964" s="16">
        <f t="shared" si="311"/>
        <v>5</v>
      </c>
      <c r="E3964" s="16">
        <f t="shared" si="312"/>
        <v>1</v>
      </c>
      <c r="F3964" s="16">
        <f t="shared" si="313"/>
        <v>1</v>
      </c>
      <c r="G3964" s="195">
        <v>3962</v>
      </c>
      <c r="H3964" s="193">
        <v>0</v>
      </c>
    </row>
    <row r="3965" spans="2:8" x14ac:dyDescent="0.25">
      <c r="B3965" s="192">
        <f t="shared" si="314"/>
        <v>43266.083333323724</v>
      </c>
      <c r="C3965" s="16">
        <f t="shared" si="310"/>
        <v>6</v>
      </c>
      <c r="D3965" s="16">
        <f t="shared" si="311"/>
        <v>5</v>
      </c>
      <c r="E3965" s="16">
        <f t="shared" si="312"/>
        <v>1</v>
      </c>
      <c r="F3965" s="16">
        <f t="shared" si="313"/>
        <v>2</v>
      </c>
      <c r="G3965" s="195">
        <v>3963</v>
      </c>
      <c r="H3965" s="193">
        <v>0</v>
      </c>
    </row>
    <row r="3966" spans="2:8" x14ac:dyDescent="0.25">
      <c r="B3966" s="192">
        <f t="shared" si="314"/>
        <v>43266.124999990388</v>
      </c>
      <c r="C3966" s="16">
        <f t="shared" si="310"/>
        <v>6</v>
      </c>
      <c r="D3966" s="16">
        <f t="shared" si="311"/>
        <v>5</v>
      </c>
      <c r="E3966" s="16">
        <f t="shared" si="312"/>
        <v>1</v>
      </c>
      <c r="F3966" s="16">
        <f t="shared" si="313"/>
        <v>3</v>
      </c>
      <c r="G3966" s="195">
        <v>3964</v>
      </c>
      <c r="H3966" s="193">
        <v>0</v>
      </c>
    </row>
    <row r="3967" spans="2:8" x14ac:dyDescent="0.25">
      <c r="B3967" s="192">
        <f t="shared" si="314"/>
        <v>43266.166666657053</v>
      </c>
      <c r="C3967" s="16">
        <f t="shared" si="310"/>
        <v>6</v>
      </c>
      <c r="D3967" s="16">
        <f t="shared" si="311"/>
        <v>5</v>
      </c>
      <c r="E3967" s="16">
        <f t="shared" si="312"/>
        <v>1</v>
      </c>
      <c r="F3967" s="16">
        <f t="shared" si="313"/>
        <v>4</v>
      </c>
      <c r="G3967" s="195">
        <v>3965</v>
      </c>
      <c r="H3967" s="193">
        <v>4.3867419999999999E-3</v>
      </c>
    </row>
    <row r="3968" spans="2:8" x14ac:dyDescent="0.25">
      <c r="B3968" s="192">
        <f t="shared" si="314"/>
        <v>43266.208333323717</v>
      </c>
      <c r="C3968" s="16">
        <f t="shared" si="310"/>
        <v>6</v>
      </c>
      <c r="D3968" s="16">
        <f t="shared" si="311"/>
        <v>5</v>
      </c>
      <c r="E3968" s="16">
        <f t="shared" si="312"/>
        <v>1</v>
      </c>
      <c r="F3968" s="16">
        <f t="shared" si="313"/>
        <v>5</v>
      </c>
      <c r="G3968" s="195">
        <v>3966</v>
      </c>
      <c r="H3968" s="193">
        <v>4.7304214999999997E-2</v>
      </c>
    </row>
    <row r="3969" spans="2:8" x14ac:dyDescent="0.25">
      <c r="B3969" s="192">
        <f t="shared" si="314"/>
        <v>43266.249999990381</v>
      </c>
      <c r="C3969" s="16">
        <f t="shared" si="310"/>
        <v>6</v>
      </c>
      <c r="D3969" s="16">
        <f t="shared" si="311"/>
        <v>5</v>
      </c>
      <c r="E3969" s="16">
        <f t="shared" si="312"/>
        <v>1</v>
      </c>
      <c r="F3969" s="16">
        <f t="shared" si="313"/>
        <v>6</v>
      </c>
      <c r="G3969" s="195">
        <v>3967</v>
      </c>
      <c r="H3969" s="193">
        <v>0.11507683</v>
      </c>
    </row>
    <row r="3970" spans="2:8" x14ac:dyDescent="0.25">
      <c r="B3970" s="192">
        <f t="shared" si="314"/>
        <v>43266.291666657045</v>
      </c>
      <c r="C3970" s="16">
        <f t="shared" si="310"/>
        <v>6</v>
      </c>
      <c r="D3970" s="16">
        <f t="shared" si="311"/>
        <v>5</v>
      </c>
      <c r="E3970" s="16">
        <f t="shared" si="312"/>
        <v>1</v>
      </c>
      <c r="F3970" s="16">
        <f t="shared" si="313"/>
        <v>7</v>
      </c>
      <c r="G3970" s="195">
        <v>3968</v>
      </c>
      <c r="H3970" s="193">
        <v>0.25326878600000002</v>
      </c>
    </row>
    <row r="3971" spans="2:8" x14ac:dyDescent="0.25">
      <c r="B3971" s="192">
        <f t="shared" si="314"/>
        <v>43266.33333332371</v>
      </c>
      <c r="C3971" s="16">
        <f t="shared" si="310"/>
        <v>6</v>
      </c>
      <c r="D3971" s="16">
        <f t="shared" si="311"/>
        <v>5</v>
      </c>
      <c r="E3971" s="16">
        <f t="shared" si="312"/>
        <v>1</v>
      </c>
      <c r="F3971" s="16">
        <f t="shared" si="313"/>
        <v>8</v>
      </c>
      <c r="G3971" s="195">
        <v>3969</v>
      </c>
      <c r="H3971" s="193">
        <v>0.398222562</v>
      </c>
    </row>
    <row r="3972" spans="2:8" x14ac:dyDescent="0.25">
      <c r="B3972" s="192">
        <f t="shared" si="314"/>
        <v>43266.374999990374</v>
      </c>
      <c r="C3972" s="16">
        <f t="shared" ref="C3972:C4035" si="315">MONTH(B3972)</f>
        <v>6</v>
      </c>
      <c r="D3972" s="16">
        <f t="shared" ref="D3972:D4035" si="316">WEEKDAY(B3972,2)</f>
        <v>5</v>
      </c>
      <c r="E3972" s="16">
        <f t="shared" ref="E3972:E4035" si="317">IF(D3972&lt;6,1,2)</f>
        <v>1</v>
      </c>
      <c r="F3972" s="16">
        <f t="shared" ref="F3972:F4035" si="318">HOUR(B3972)</f>
        <v>9</v>
      </c>
      <c r="G3972" s="195">
        <v>3970</v>
      </c>
      <c r="H3972" s="193">
        <v>0.49892669699999997</v>
      </c>
    </row>
    <row r="3973" spans="2:8" x14ac:dyDescent="0.25">
      <c r="B3973" s="192">
        <f t="shared" ref="B3973:B4036" si="319">B3972+1/24</f>
        <v>43266.416666657038</v>
      </c>
      <c r="C3973" s="16">
        <f t="shared" si="315"/>
        <v>6</v>
      </c>
      <c r="D3973" s="16">
        <f t="shared" si="316"/>
        <v>5</v>
      </c>
      <c r="E3973" s="16">
        <f t="shared" si="317"/>
        <v>1</v>
      </c>
      <c r="F3973" s="16">
        <f t="shared" si="318"/>
        <v>10</v>
      </c>
      <c r="G3973" s="195">
        <v>3971</v>
      </c>
      <c r="H3973" s="193">
        <v>0.571171388</v>
      </c>
    </row>
    <row r="3974" spans="2:8" x14ac:dyDescent="0.25">
      <c r="B3974" s="192">
        <f t="shared" si="319"/>
        <v>43266.458333323702</v>
      </c>
      <c r="C3974" s="16">
        <f t="shared" si="315"/>
        <v>6</v>
      </c>
      <c r="D3974" s="16">
        <f t="shared" si="316"/>
        <v>5</v>
      </c>
      <c r="E3974" s="16">
        <f t="shared" si="317"/>
        <v>1</v>
      </c>
      <c r="F3974" s="16">
        <f t="shared" si="318"/>
        <v>11</v>
      </c>
      <c r="G3974" s="195">
        <v>3972</v>
      </c>
      <c r="H3974" s="193">
        <v>0.60156421000000004</v>
      </c>
    </row>
    <row r="3975" spans="2:8" x14ac:dyDescent="0.25">
      <c r="B3975" s="192">
        <f t="shared" si="319"/>
        <v>43266.499999990367</v>
      </c>
      <c r="C3975" s="16">
        <f t="shared" si="315"/>
        <v>6</v>
      </c>
      <c r="D3975" s="16">
        <f t="shared" si="316"/>
        <v>5</v>
      </c>
      <c r="E3975" s="16">
        <f t="shared" si="317"/>
        <v>1</v>
      </c>
      <c r="F3975" s="16">
        <f t="shared" si="318"/>
        <v>12</v>
      </c>
      <c r="G3975" s="195">
        <v>3973</v>
      </c>
      <c r="H3975" s="193">
        <v>0.61621445100000005</v>
      </c>
    </row>
    <row r="3976" spans="2:8" x14ac:dyDescent="0.25">
      <c r="B3976" s="192">
        <f t="shared" si="319"/>
        <v>43266.541666657031</v>
      </c>
      <c r="C3976" s="16">
        <f t="shared" si="315"/>
        <v>6</v>
      </c>
      <c r="D3976" s="16">
        <f t="shared" si="316"/>
        <v>5</v>
      </c>
      <c r="E3976" s="16">
        <f t="shared" si="317"/>
        <v>1</v>
      </c>
      <c r="F3976" s="16">
        <f t="shared" si="318"/>
        <v>13</v>
      </c>
      <c r="G3976" s="195">
        <v>3974</v>
      </c>
      <c r="H3976" s="193">
        <v>0.58804208199999997</v>
      </c>
    </row>
    <row r="3977" spans="2:8" x14ac:dyDescent="0.25">
      <c r="B3977" s="192">
        <f t="shared" si="319"/>
        <v>43266.583333323695</v>
      </c>
      <c r="C3977" s="16">
        <f t="shared" si="315"/>
        <v>6</v>
      </c>
      <c r="D3977" s="16">
        <f t="shared" si="316"/>
        <v>5</v>
      </c>
      <c r="E3977" s="16">
        <f t="shared" si="317"/>
        <v>1</v>
      </c>
      <c r="F3977" s="16">
        <f t="shared" si="318"/>
        <v>14</v>
      </c>
      <c r="G3977" s="195">
        <v>3975</v>
      </c>
      <c r="H3977" s="193">
        <v>0.53701389899999996</v>
      </c>
    </row>
    <row r="3978" spans="2:8" x14ac:dyDescent="0.25">
      <c r="B3978" s="192">
        <f t="shared" si="319"/>
        <v>43266.624999990359</v>
      </c>
      <c r="C3978" s="16">
        <f t="shared" si="315"/>
        <v>6</v>
      </c>
      <c r="D3978" s="16">
        <f t="shared" si="316"/>
        <v>5</v>
      </c>
      <c r="E3978" s="16">
        <f t="shared" si="317"/>
        <v>1</v>
      </c>
      <c r="F3978" s="16">
        <f t="shared" si="318"/>
        <v>15</v>
      </c>
      <c r="G3978" s="195">
        <v>3976</v>
      </c>
      <c r="H3978" s="193">
        <v>0.43544123600000001</v>
      </c>
    </row>
    <row r="3979" spans="2:8" x14ac:dyDescent="0.25">
      <c r="B3979" s="192">
        <f t="shared" si="319"/>
        <v>43266.666666657024</v>
      </c>
      <c r="C3979" s="16">
        <f t="shared" si="315"/>
        <v>6</v>
      </c>
      <c r="D3979" s="16">
        <f t="shared" si="316"/>
        <v>5</v>
      </c>
      <c r="E3979" s="16">
        <f t="shared" si="317"/>
        <v>1</v>
      </c>
      <c r="F3979" s="16">
        <f t="shared" si="318"/>
        <v>16</v>
      </c>
      <c r="G3979" s="195">
        <v>3977</v>
      </c>
      <c r="H3979" s="193">
        <v>0.354182569</v>
      </c>
    </row>
    <row r="3980" spans="2:8" x14ac:dyDescent="0.25">
      <c r="B3980" s="192">
        <f t="shared" si="319"/>
        <v>43266.708333323688</v>
      </c>
      <c r="C3980" s="16">
        <f t="shared" si="315"/>
        <v>6</v>
      </c>
      <c r="D3980" s="16">
        <f t="shared" si="316"/>
        <v>5</v>
      </c>
      <c r="E3980" s="16">
        <f t="shared" si="317"/>
        <v>1</v>
      </c>
      <c r="F3980" s="16">
        <f t="shared" si="318"/>
        <v>17</v>
      </c>
      <c r="G3980" s="195">
        <v>3978</v>
      </c>
      <c r="H3980" s="193">
        <v>0.21915828500000001</v>
      </c>
    </row>
    <row r="3981" spans="2:8" x14ac:dyDescent="0.25">
      <c r="B3981" s="192">
        <f t="shared" si="319"/>
        <v>43266.749999990352</v>
      </c>
      <c r="C3981" s="16">
        <f t="shared" si="315"/>
        <v>6</v>
      </c>
      <c r="D3981" s="16">
        <f t="shared" si="316"/>
        <v>5</v>
      </c>
      <c r="E3981" s="16">
        <f t="shared" si="317"/>
        <v>1</v>
      </c>
      <c r="F3981" s="16">
        <f t="shared" si="318"/>
        <v>18</v>
      </c>
      <c r="G3981" s="195">
        <v>3979</v>
      </c>
      <c r="H3981" s="193">
        <v>0.103237198</v>
      </c>
    </row>
    <row r="3982" spans="2:8" x14ac:dyDescent="0.25">
      <c r="B3982" s="192">
        <f t="shared" si="319"/>
        <v>43266.791666657016</v>
      </c>
      <c r="C3982" s="16">
        <f t="shared" si="315"/>
        <v>6</v>
      </c>
      <c r="D3982" s="16">
        <f t="shared" si="316"/>
        <v>5</v>
      </c>
      <c r="E3982" s="16">
        <f t="shared" si="317"/>
        <v>1</v>
      </c>
      <c r="F3982" s="16">
        <f t="shared" si="318"/>
        <v>19</v>
      </c>
      <c r="G3982" s="195">
        <v>3980</v>
      </c>
      <c r="H3982" s="193">
        <v>3.6192410000000001E-2</v>
      </c>
    </row>
    <row r="3983" spans="2:8" x14ac:dyDescent="0.25">
      <c r="B3983" s="192">
        <f t="shared" si="319"/>
        <v>43266.833333323681</v>
      </c>
      <c r="C3983" s="16">
        <f t="shared" si="315"/>
        <v>6</v>
      </c>
      <c r="D3983" s="16">
        <f t="shared" si="316"/>
        <v>5</v>
      </c>
      <c r="E3983" s="16">
        <f t="shared" si="317"/>
        <v>1</v>
      </c>
      <c r="F3983" s="16">
        <f t="shared" si="318"/>
        <v>20</v>
      </c>
      <c r="G3983" s="195">
        <v>3981</v>
      </c>
      <c r="H3983" s="193">
        <v>1.9483580000000001E-3</v>
      </c>
    </row>
    <row r="3984" spans="2:8" x14ac:dyDescent="0.25">
      <c r="B3984" s="192">
        <f t="shared" si="319"/>
        <v>43266.874999990345</v>
      </c>
      <c r="C3984" s="16">
        <f t="shared" si="315"/>
        <v>6</v>
      </c>
      <c r="D3984" s="16">
        <f t="shared" si="316"/>
        <v>5</v>
      </c>
      <c r="E3984" s="16">
        <f t="shared" si="317"/>
        <v>1</v>
      </c>
      <c r="F3984" s="16">
        <f t="shared" si="318"/>
        <v>21</v>
      </c>
      <c r="G3984" s="195">
        <v>3982</v>
      </c>
      <c r="H3984" s="193">
        <v>0</v>
      </c>
    </row>
    <row r="3985" spans="2:8" x14ac:dyDescent="0.25">
      <c r="B3985" s="192">
        <f t="shared" si="319"/>
        <v>43266.916666657009</v>
      </c>
      <c r="C3985" s="16">
        <f t="shared" si="315"/>
        <v>6</v>
      </c>
      <c r="D3985" s="16">
        <f t="shared" si="316"/>
        <v>5</v>
      </c>
      <c r="E3985" s="16">
        <f t="shared" si="317"/>
        <v>1</v>
      </c>
      <c r="F3985" s="16">
        <f t="shared" si="318"/>
        <v>22</v>
      </c>
      <c r="G3985" s="195">
        <v>3983</v>
      </c>
      <c r="H3985" s="193">
        <v>0</v>
      </c>
    </row>
    <row r="3986" spans="2:8" x14ac:dyDescent="0.25">
      <c r="B3986" s="192">
        <f t="shared" si="319"/>
        <v>43266.958333323673</v>
      </c>
      <c r="C3986" s="16">
        <f t="shared" si="315"/>
        <v>6</v>
      </c>
      <c r="D3986" s="16">
        <f t="shared" si="316"/>
        <v>5</v>
      </c>
      <c r="E3986" s="16">
        <f t="shared" si="317"/>
        <v>1</v>
      </c>
      <c r="F3986" s="16">
        <f t="shared" si="318"/>
        <v>23</v>
      </c>
      <c r="G3986" s="195">
        <v>3984</v>
      </c>
      <c r="H3986" s="193">
        <v>0</v>
      </c>
    </row>
    <row r="3987" spans="2:8" x14ac:dyDescent="0.25">
      <c r="B3987" s="192">
        <f t="shared" si="319"/>
        <v>43266.999999990338</v>
      </c>
      <c r="C3987" s="16">
        <f t="shared" si="315"/>
        <v>6</v>
      </c>
      <c r="D3987" s="16">
        <f t="shared" si="316"/>
        <v>6</v>
      </c>
      <c r="E3987" s="16">
        <f t="shared" si="317"/>
        <v>2</v>
      </c>
      <c r="F3987" s="16">
        <f t="shared" si="318"/>
        <v>0</v>
      </c>
      <c r="G3987" s="195">
        <v>3985</v>
      </c>
      <c r="H3987" s="193">
        <v>0</v>
      </c>
    </row>
    <row r="3988" spans="2:8" x14ac:dyDescent="0.25">
      <c r="B3988" s="192">
        <f t="shared" si="319"/>
        <v>43267.041666657002</v>
      </c>
      <c r="C3988" s="16">
        <f t="shared" si="315"/>
        <v>6</v>
      </c>
      <c r="D3988" s="16">
        <f t="shared" si="316"/>
        <v>6</v>
      </c>
      <c r="E3988" s="16">
        <f t="shared" si="317"/>
        <v>2</v>
      </c>
      <c r="F3988" s="16">
        <f t="shared" si="318"/>
        <v>1</v>
      </c>
      <c r="G3988" s="195">
        <v>3986</v>
      </c>
      <c r="H3988" s="193">
        <v>0</v>
      </c>
    </row>
    <row r="3989" spans="2:8" x14ac:dyDescent="0.25">
      <c r="B3989" s="192">
        <f t="shared" si="319"/>
        <v>43267.083333323666</v>
      </c>
      <c r="C3989" s="16">
        <f t="shared" si="315"/>
        <v>6</v>
      </c>
      <c r="D3989" s="16">
        <f t="shared" si="316"/>
        <v>6</v>
      </c>
      <c r="E3989" s="16">
        <f t="shared" si="317"/>
        <v>2</v>
      </c>
      <c r="F3989" s="16">
        <f t="shared" si="318"/>
        <v>2</v>
      </c>
      <c r="G3989" s="195">
        <v>3987</v>
      </c>
      <c r="H3989" s="193">
        <v>0</v>
      </c>
    </row>
    <row r="3990" spans="2:8" x14ac:dyDescent="0.25">
      <c r="B3990" s="192">
        <f t="shared" si="319"/>
        <v>43267.12499999033</v>
      </c>
      <c r="C3990" s="16">
        <f t="shared" si="315"/>
        <v>6</v>
      </c>
      <c r="D3990" s="16">
        <f t="shared" si="316"/>
        <v>6</v>
      </c>
      <c r="E3990" s="16">
        <f t="shared" si="317"/>
        <v>2</v>
      </c>
      <c r="F3990" s="16">
        <f t="shared" si="318"/>
        <v>3</v>
      </c>
      <c r="G3990" s="195">
        <v>3988</v>
      </c>
      <c r="H3990" s="193">
        <v>0</v>
      </c>
    </row>
    <row r="3991" spans="2:8" x14ac:dyDescent="0.25">
      <c r="B3991" s="192">
        <f t="shared" si="319"/>
        <v>43267.166666656994</v>
      </c>
      <c r="C3991" s="16">
        <f t="shared" si="315"/>
        <v>6</v>
      </c>
      <c r="D3991" s="16">
        <f t="shared" si="316"/>
        <v>6</v>
      </c>
      <c r="E3991" s="16">
        <f t="shared" si="317"/>
        <v>2</v>
      </c>
      <c r="F3991" s="16">
        <f t="shared" si="318"/>
        <v>4</v>
      </c>
      <c r="G3991" s="195">
        <v>3989</v>
      </c>
      <c r="H3991" s="193">
        <v>7.3638840000000002E-3</v>
      </c>
    </row>
    <row r="3992" spans="2:8" x14ac:dyDescent="0.25">
      <c r="B3992" s="192">
        <f t="shared" si="319"/>
        <v>43267.208333323659</v>
      </c>
      <c r="C3992" s="16">
        <f t="shared" si="315"/>
        <v>6</v>
      </c>
      <c r="D3992" s="16">
        <f t="shared" si="316"/>
        <v>6</v>
      </c>
      <c r="E3992" s="16">
        <f t="shared" si="317"/>
        <v>2</v>
      </c>
      <c r="F3992" s="16">
        <f t="shared" si="318"/>
        <v>5</v>
      </c>
      <c r="G3992" s="195">
        <v>3990</v>
      </c>
      <c r="H3992" s="193">
        <v>5.5296632999999998E-2</v>
      </c>
    </row>
    <row r="3993" spans="2:8" x14ac:dyDescent="0.25">
      <c r="B3993" s="192">
        <f t="shared" si="319"/>
        <v>43267.249999990323</v>
      </c>
      <c r="C3993" s="16">
        <f t="shared" si="315"/>
        <v>6</v>
      </c>
      <c r="D3993" s="16">
        <f t="shared" si="316"/>
        <v>6</v>
      </c>
      <c r="E3993" s="16">
        <f t="shared" si="317"/>
        <v>2</v>
      </c>
      <c r="F3993" s="16">
        <f t="shared" si="318"/>
        <v>6</v>
      </c>
      <c r="G3993" s="195">
        <v>3991</v>
      </c>
      <c r="H3993" s="193">
        <v>0.13036674200000001</v>
      </c>
    </row>
    <row r="3994" spans="2:8" x14ac:dyDescent="0.25">
      <c r="B3994" s="192">
        <f t="shared" si="319"/>
        <v>43267.291666656987</v>
      </c>
      <c r="C3994" s="16">
        <f t="shared" si="315"/>
        <v>6</v>
      </c>
      <c r="D3994" s="16">
        <f t="shared" si="316"/>
        <v>6</v>
      </c>
      <c r="E3994" s="16">
        <f t="shared" si="317"/>
        <v>2</v>
      </c>
      <c r="F3994" s="16">
        <f t="shared" si="318"/>
        <v>7</v>
      </c>
      <c r="G3994" s="195">
        <v>3992</v>
      </c>
      <c r="H3994" s="193">
        <v>0.28091817400000002</v>
      </c>
    </row>
    <row r="3995" spans="2:8" x14ac:dyDescent="0.25">
      <c r="B3995" s="192">
        <f t="shared" si="319"/>
        <v>43267.333333323651</v>
      </c>
      <c r="C3995" s="16">
        <f t="shared" si="315"/>
        <v>6</v>
      </c>
      <c r="D3995" s="16">
        <f t="shared" si="316"/>
        <v>6</v>
      </c>
      <c r="E3995" s="16">
        <f t="shared" si="317"/>
        <v>2</v>
      </c>
      <c r="F3995" s="16">
        <f t="shared" si="318"/>
        <v>8</v>
      </c>
      <c r="G3995" s="195">
        <v>3993</v>
      </c>
      <c r="H3995" s="193">
        <v>0.43684609699999999</v>
      </c>
    </row>
    <row r="3996" spans="2:8" x14ac:dyDescent="0.25">
      <c r="B3996" s="192">
        <f t="shared" si="319"/>
        <v>43267.374999990316</v>
      </c>
      <c r="C3996" s="16">
        <f t="shared" si="315"/>
        <v>6</v>
      </c>
      <c r="D3996" s="16">
        <f t="shared" si="316"/>
        <v>6</v>
      </c>
      <c r="E3996" s="16">
        <f t="shared" si="317"/>
        <v>2</v>
      </c>
      <c r="F3996" s="16">
        <f t="shared" si="318"/>
        <v>9</v>
      </c>
      <c r="G3996" s="195">
        <v>3994</v>
      </c>
      <c r="H3996" s="193">
        <v>0.54985518700000002</v>
      </c>
    </row>
    <row r="3997" spans="2:8" x14ac:dyDescent="0.25">
      <c r="B3997" s="192">
        <f t="shared" si="319"/>
        <v>43267.41666665698</v>
      </c>
      <c r="C3997" s="16">
        <f t="shared" si="315"/>
        <v>6</v>
      </c>
      <c r="D3997" s="16">
        <f t="shared" si="316"/>
        <v>6</v>
      </c>
      <c r="E3997" s="16">
        <f t="shared" si="317"/>
        <v>2</v>
      </c>
      <c r="F3997" s="16">
        <f t="shared" si="318"/>
        <v>10</v>
      </c>
      <c r="G3997" s="195">
        <v>3995</v>
      </c>
      <c r="H3997" s="193">
        <v>0.64869995300000005</v>
      </c>
    </row>
    <row r="3998" spans="2:8" x14ac:dyDescent="0.25">
      <c r="B3998" s="192">
        <f t="shared" si="319"/>
        <v>43267.458333323644</v>
      </c>
      <c r="C3998" s="16">
        <f t="shared" si="315"/>
        <v>6</v>
      </c>
      <c r="D3998" s="16">
        <f t="shared" si="316"/>
        <v>6</v>
      </c>
      <c r="E3998" s="16">
        <f t="shared" si="317"/>
        <v>2</v>
      </c>
      <c r="F3998" s="16">
        <f t="shared" si="318"/>
        <v>11</v>
      </c>
      <c r="G3998" s="195">
        <v>3996</v>
      </c>
      <c r="H3998" s="193">
        <v>0.68377281499999998</v>
      </c>
    </row>
    <row r="3999" spans="2:8" x14ac:dyDescent="0.25">
      <c r="B3999" s="192">
        <f t="shared" si="319"/>
        <v>43267.499999990308</v>
      </c>
      <c r="C3999" s="16">
        <f t="shared" si="315"/>
        <v>6</v>
      </c>
      <c r="D3999" s="16">
        <f t="shared" si="316"/>
        <v>6</v>
      </c>
      <c r="E3999" s="16">
        <f t="shared" si="317"/>
        <v>2</v>
      </c>
      <c r="F3999" s="16">
        <f t="shared" si="318"/>
        <v>12</v>
      </c>
      <c r="G3999" s="195">
        <v>3997</v>
      </c>
      <c r="H3999" s="193">
        <v>0.65911755299999997</v>
      </c>
    </row>
    <row r="4000" spans="2:8" x14ac:dyDescent="0.25">
      <c r="B4000" s="192">
        <f t="shared" si="319"/>
        <v>43267.541666656973</v>
      </c>
      <c r="C4000" s="16">
        <f t="shared" si="315"/>
        <v>6</v>
      </c>
      <c r="D4000" s="16">
        <f t="shared" si="316"/>
        <v>6</v>
      </c>
      <c r="E4000" s="16">
        <f t="shared" si="317"/>
        <v>2</v>
      </c>
      <c r="F4000" s="16">
        <f t="shared" si="318"/>
        <v>13</v>
      </c>
      <c r="G4000" s="195">
        <v>3998</v>
      </c>
      <c r="H4000" s="193">
        <v>0.62839003999999998</v>
      </c>
    </row>
    <row r="4001" spans="2:8" x14ac:dyDescent="0.25">
      <c r="B4001" s="192">
        <f t="shared" si="319"/>
        <v>43267.583333323637</v>
      </c>
      <c r="C4001" s="16">
        <f t="shared" si="315"/>
        <v>6</v>
      </c>
      <c r="D4001" s="16">
        <f t="shared" si="316"/>
        <v>6</v>
      </c>
      <c r="E4001" s="16">
        <f t="shared" si="317"/>
        <v>2</v>
      </c>
      <c r="F4001" s="16">
        <f t="shared" si="318"/>
        <v>14</v>
      </c>
      <c r="G4001" s="195">
        <v>3999</v>
      </c>
      <c r="H4001" s="193">
        <v>0.52575994299999995</v>
      </c>
    </row>
    <row r="4002" spans="2:8" x14ac:dyDescent="0.25">
      <c r="B4002" s="192">
        <f t="shared" si="319"/>
        <v>43267.624999990301</v>
      </c>
      <c r="C4002" s="16">
        <f t="shared" si="315"/>
        <v>6</v>
      </c>
      <c r="D4002" s="16">
        <f t="shared" si="316"/>
        <v>6</v>
      </c>
      <c r="E4002" s="16">
        <f t="shared" si="317"/>
        <v>2</v>
      </c>
      <c r="F4002" s="16">
        <f t="shared" si="318"/>
        <v>15</v>
      </c>
      <c r="G4002" s="195">
        <v>4000</v>
      </c>
      <c r="H4002" s="193">
        <v>0.40990269600000001</v>
      </c>
    </row>
    <row r="4003" spans="2:8" x14ac:dyDescent="0.25">
      <c r="B4003" s="192">
        <f t="shared" si="319"/>
        <v>43267.666666656965</v>
      </c>
      <c r="C4003" s="16">
        <f t="shared" si="315"/>
        <v>6</v>
      </c>
      <c r="D4003" s="16">
        <f t="shared" si="316"/>
        <v>6</v>
      </c>
      <c r="E4003" s="16">
        <f t="shared" si="317"/>
        <v>2</v>
      </c>
      <c r="F4003" s="16">
        <f t="shared" si="318"/>
        <v>16</v>
      </c>
      <c r="G4003" s="195">
        <v>4001</v>
      </c>
      <c r="H4003" s="193">
        <v>0.30631868299999998</v>
      </c>
    </row>
    <row r="4004" spans="2:8" x14ac:dyDescent="0.25">
      <c r="B4004" s="192">
        <f t="shared" si="319"/>
        <v>43267.70833332363</v>
      </c>
      <c r="C4004" s="16">
        <f t="shared" si="315"/>
        <v>6</v>
      </c>
      <c r="D4004" s="16">
        <f t="shared" si="316"/>
        <v>6</v>
      </c>
      <c r="E4004" s="16">
        <f t="shared" si="317"/>
        <v>2</v>
      </c>
      <c r="F4004" s="16">
        <f t="shared" si="318"/>
        <v>17</v>
      </c>
      <c r="G4004" s="195">
        <v>4002</v>
      </c>
      <c r="H4004" s="193">
        <v>0.18691896799999999</v>
      </c>
    </row>
    <row r="4005" spans="2:8" x14ac:dyDescent="0.25">
      <c r="B4005" s="192">
        <f t="shared" si="319"/>
        <v>43267.749999990294</v>
      </c>
      <c r="C4005" s="16">
        <f t="shared" si="315"/>
        <v>6</v>
      </c>
      <c r="D4005" s="16">
        <f t="shared" si="316"/>
        <v>6</v>
      </c>
      <c r="E4005" s="16">
        <f t="shared" si="317"/>
        <v>2</v>
      </c>
      <c r="F4005" s="16">
        <f t="shared" si="318"/>
        <v>18</v>
      </c>
      <c r="G4005" s="195">
        <v>4003</v>
      </c>
      <c r="H4005" s="193">
        <v>8.7523870000000004E-2</v>
      </c>
    </row>
    <row r="4006" spans="2:8" x14ac:dyDescent="0.25">
      <c r="B4006" s="192">
        <f t="shared" si="319"/>
        <v>43267.791666656958</v>
      </c>
      <c r="C4006" s="16">
        <f t="shared" si="315"/>
        <v>6</v>
      </c>
      <c r="D4006" s="16">
        <f t="shared" si="316"/>
        <v>6</v>
      </c>
      <c r="E4006" s="16">
        <f t="shared" si="317"/>
        <v>2</v>
      </c>
      <c r="F4006" s="16">
        <f t="shared" si="318"/>
        <v>19</v>
      </c>
      <c r="G4006" s="195">
        <v>4004</v>
      </c>
      <c r="H4006" s="193">
        <v>3.1849336999999998E-2</v>
      </c>
    </row>
    <row r="4007" spans="2:8" x14ac:dyDescent="0.25">
      <c r="B4007" s="192">
        <f t="shared" si="319"/>
        <v>43267.833333323622</v>
      </c>
      <c r="C4007" s="16">
        <f t="shared" si="315"/>
        <v>6</v>
      </c>
      <c r="D4007" s="16">
        <f t="shared" si="316"/>
        <v>6</v>
      </c>
      <c r="E4007" s="16">
        <f t="shared" si="317"/>
        <v>2</v>
      </c>
      <c r="F4007" s="16">
        <f t="shared" si="318"/>
        <v>20</v>
      </c>
      <c r="G4007" s="195">
        <v>4005</v>
      </c>
      <c r="H4007" s="193">
        <v>1.2354009999999999E-3</v>
      </c>
    </row>
    <row r="4008" spans="2:8" x14ac:dyDescent="0.25">
      <c r="B4008" s="192">
        <f t="shared" si="319"/>
        <v>43267.874999990287</v>
      </c>
      <c r="C4008" s="16">
        <f t="shared" si="315"/>
        <v>6</v>
      </c>
      <c r="D4008" s="16">
        <f t="shared" si="316"/>
        <v>6</v>
      </c>
      <c r="E4008" s="16">
        <f t="shared" si="317"/>
        <v>2</v>
      </c>
      <c r="F4008" s="16">
        <f t="shared" si="318"/>
        <v>21</v>
      </c>
      <c r="G4008" s="195">
        <v>4006</v>
      </c>
      <c r="H4008" s="193">
        <v>0</v>
      </c>
    </row>
    <row r="4009" spans="2:8" x14ac:dyDescent="0.25">
      <c r="B4009" s="192">
        <f t="shared" si="319"/>
        <v>43267.916666656951</v>
      </c>
      <c r="C4009" s="16">
        <f t="shared" si="315"/>
        <v>6</v>
      </c>
      <c r="D4009" s="16">
        <f t="shared" si="316"/>
        <v>6</v>
      </c>
      <c r="E4009" s="16">
        <f t="shared" si="317"/>
        <v>2</v>
      </c>
      <c r="F4009" s="16">
        <f t="shared" si="318"/>
        <v>22</v>
      </c>
      <c r="G4009" s="195">
        <v>4007</v>
      </c>
      <c r="H4009" s="193">
        <v>0</v>
      </c>
    </row>
    <row r="4010" spans="2:8" x14ac:dyDescent="0.25">
      <c r="B4010" s="192">
        <f t="shared" si="319"/>
        <v>43267.958333323615</v>
      </c>
      <c r="C4010" s="16">
        <f t="shared" si="315"/>
        <v>6</v>
      </c>
      <c r="D4010" s="16">
        <f t="shared" si="316"/>
        <v>6</v>
      </c>
      <c r="E4010" s="16">
        <f t="shared" si="317"/>
        <v>2</v>
      </c>
      <c r="F4010" s="16">
        <f t="shared" si="318"/>
        <v>23</v>
      </c>
      <c r="G4010" s="195">
        <v>4008</v>
      </c>
      <c r="H4010" s="193">
        <v>0</v>
      </c>
    </row>
    <row r="4011" spans="2:8" x14ac:dyDescent="0.25">
      <c r="B4011" s="192">
        <f t="shared" si="319"/>
        <v>43267.999999990279</v>
      </c>
      <c r="C4011" s="16">
        <f t="shared" si="315"/>
        <v>6</v>
      </c>
      <c r="D4011" s="16">
        <f t="shared" si="316"/>
        <v>7</v>
      </c>
      <c r="E4011" s="16">
        <f t="shared" si="317"/>
        <v>2</v>
      </c>
      <c r="F4011" s="16">
        <f t="shared" si="318"/>
        <v>0</v>
      </c>
      <c r="G4011" s="195">
        <v>4009</v>
      </c>
      <c r="H4011" s="193">
        <v>0</v>
      </c>
    </row>
    <row r="4012" spans="2:8" x14ac:dyDescent="0.25">
      <c r="B4012" s="192">
        <f t="shared" si="319"/>
        <v>43268.041666656944</v>
      </c>
      <c r="C4012" s="16">
        <f t="shared" si="315"/>
        <v>6</v>
      </c>
      <c r="D4012" s="16">
        <f t="shared" si="316"/>
        <v>7</v>
      </c>
      <c r="E4012" s="16">
        <f t="shared" si="317"/>
        <v>2</v>
      </c>
      <c r="F4012" s="16">
        <f t="shared" si="318"/>
        <v>1</v>
      </c>
      <c r="G4012" s="195">
        <v>4010</v>
      </c>
      <c r="H4012" s="193">
        <v>0</v>
      </c>
    </row>
    <row r="4013" spans="2:8" x14ac:dyDescent="0.25">
      <c r="B4013" s="192">
        <f t="shared" si="319"/>
        <v>43268.083333323608</v>
      </c>
      <c r="C4013" s="16">
        <f t="shared" si="315"/>
        <v>6</v>
      </c>
      <c r="D4013" s="16">
        <f t="shared" si="316"/>
        <v>7</v>
      </c>
      <c r="E4013" s="16">
        <f t="shared" si="317"/>
        <v>2</v>
      </c>
      <c r="F4013" s="16">
        <f t="shared" si="318"/>
        <v>2</v>
      </c>
      <c r="G4013" s="195">
        <v>4011</v>
      </c>
      <c r="H4013" s="193">
        <v>0</v>
      </c>
    </row>
    <row r="4014" spans="2:8" x14ac:dyDescent="0.25">
      <c r="B4014" s="192">
        <f t="shared" si="319"/>
        <v>43268.124999990272</v>
      </c>
      <c r="C4014" s="16">
        <f t="shared" si="315"/>
        <v>6</v>
      </c>
      <c r="D4014" s="16">
        <f t="shared" si="316"/>
        <v>7</v>
      </c>
      <c r="E4014" s="16">
        <f t="shared" si="317"/>
        <v>2</v>
      </c>
      <c r="F4014" s="16">
        <f t="shared" si="318"/>
        <v>3</v>
      </c>
      <c r="G4014" s="195">
        <v>4012</v>
      </c>
      <c r="H4014" s="193">
        <v>0</v>
      </c>
    </row>
    <row r="4015" spans="2:8" x14ac:dyDescent="0.25">
      <c r="B4015" s="192">
        <f t="shared" si="319"/>
        <v>43268.166666656936</v>
      </c>
      <c r="C4015" s="16">
        <f t="shared" si="315"/>
        <v>6</v>
      </c>
      <c r="D4015" s="16">
        <f t="shared" si="316"/>
        <v>7</v>
      </c>
      <c r="E4015" s="16">
        <f t="shared" si="317"/>
        <v>2</v>
      </c>
      <c r="F4015" s="16">
        <f t="shared" si="318"/>
        <v>4</v>
      </c>
      <c r="G4015" s="195">
        <v>4013</v>
      </c>
      <c r="H4015" s="193">
        <v>5.947562E-3</v>
      </c>
    </row>
    <row r="4016" spans="2:8" x14ac:dyDescent="0.25">
      <c r="B4016" s="192">
        <f t="shared" si="319"/>
        <v>43268.208333323601</v>
      </c>
      <c r="C4016" s="16">
        <f t="shared" si="315"/>
        <v>6</v>
      </c>
      <c r="D4016" s="16">
        <f t="shared" si="316"/>
        <v>7</v>
      </c>
      <c r="E4016" s="16">
        <f t="shared" si="317"/>
        <v>2</v>
      </c>
      <c r="F4016" s="16">
        <f t="shared" si="318"/>
        <v>5</v>
      </c>
      <c r="G4016" s="195">
        <v>4014</v>
      </c>
      <c r="H4016" s="193">
        <v>5.1626028999999997E-2</v>
      </c>
    </row>
    <row r="4017" spans="2:8" x14ac:dyDescent="0.25">
      <c r="B4017" s="192">
        <f t="shared" si="319"/>
        <v>43268.249999990265</v>
      </c>
      <c r="C4017" s="16">
        <f t="shared" si="315"/>
        <v>6</v>
      </c>
      <c r="D4017" s="16">
        <f t="shared" si="316"/>
        <v>7</v>
      </c>
      <c r="E4017" s="16">
        <f t="shared" si="317"/>
        <v>2</v>
      </c>
      <c r="F4017" s="16">
        <f t="shared" si="318"/>
        <v>6</v>
      </c>
      <c r="G4017" s="195">
        <v>4015</v>
      </c>
      <c r="H4017" s="193">
        <v>0.12465176</v>
      </c>
    </row>
    <row r="4018" spans="2:8" x14ac:dyDescent="0.25">
      <c r="B4018" s="192">
        <f t="shared" si="319"/>
        <v>43268.291666656929</v>
      </c>
      <c r="C4018" s="16">
        <f t="shared" si="315"/>
        <v>6</v>
      </c>
      <c r="D4018" s="16">
        <f t="shared" si="316"/>
        <v>7</v>
      </c>
      <c r="E4018" s="16">
        <f t="shared" si="317"/>
        <v>2</v>
      </c>
      <c r="F4018" s="16">
        <f t="shared" si="318"/>
        <v>7</v>
      </c>
      <c r="G4018" s="195">
        <v>4016</v>
      </c>
      <c r="H4018" s="193">
        <v>0.26784335100000001</v>
      </c>
    </row>
    <row r="4019" spans="2:8" x14ac:dyDescent="0.25">
      <c r="B4019" s="192">
        <f t="shared" si="319"/>
        <v>43268.333333323593</v>
      </c>
      <c r="C4019" s="16">
        <f t="shared" si="315"/>
        <v>6</v>
      </c>
      <c r="D4019" s="16">
        <f t="shared" si="316"/>
        <v>7</v>
      </c>
      <c r="E4019" s="16">
        <f t="shared" si="317"/>
        <v>2</v>
      </c>
      <c r="F4019" s="16">
        <f t="shared" si="318"/>
        <v>8</v>
      </c>
      <c r="G4019" s="195">
        <v>4017</v>
      </c>
      <c r="H4019" s="193">
        <v>0.41778984299999999</v>
      </c>
    </row>
    <row r="4020" spans="2:8" x14ac:dyDescent="0.25">
      <c r="B4020" s="192">
        <f t="shared" si="319"/>
        <v>43268.374999990257</v>
      </c>
      <c r="C4020" s="16">
        <f t="shared" si="315"/>
        <v>6</v>
      </c>
      <c r="D4020" s="16">
        <f t="shared" si="316"/>
        <v>7</v>
      </c>
      <c r="E4020" s="16">
        <f t="shared" si="317"/>
        <v>2</v>
      </c>
      <c r="F4020" s="16">
        <f t="shared" si="318"/>
        <v>9</v>
      </c>
      <c r="G4020" s="195">
        <v>4018</v>
      </c>
      <c r="H4020" s="193">
        <v>0.53139084999999997</v>
      </c>
    </row>
    <row r="4021" spans="2:8" x14ac:dyDescent="0.25">
      <c r="B4021" s="192">
        <f t="shared" si="319"/>
        <v>43268.416666656922</v>
      </c>
      <c r="C4021" s="16">
        <f t="shared" si="315"/>
        <v>6</v>
      </c>
      <c r="D4021" s="16">
        <f t="shared" si="316"/>
        <v>7</v>
      </c>
      <c r="E4021" s="16">
        <f t="shared" si="317"/>
        <v>2</v>
      </c>
      <c r="F4021" s="16">
        <f t="shared" si="318"/>
        <v>10</v>
      </c>
      <c r="G4021" s="195">
        <v>4019</v>
      </c>
      <c r="H4021" s="193">
        <v>0.62416084299999997</v>
      </c>
    </row>
    <row r="4022" spans="2:8" x14ac:dyDescent="0.25">
      <c r="B4022" s="192">
        <f t="shared" si="319"/>
        <v>43268.458333323586</v>
      </c>
      <c r="C4022" s="16">
        <f t="shared" si="315"/>
        <v>6</v>
      </c>
      <c r="D4022" s="16">
        <f t="shared" si="316"/>
        <v>7</v>
      </c>
      <c r="E4022" s="16">
        <f t="shared" si="317"/>
        <v>2</v>
      </c>
      <c r="F4022" s="16">
        <f t="shared" si="318"/>
        <v>11</v>
      </c>
      <c r="G4022" s="195">
        <v>4020</v>
      </c>
      <c r="H4022" s="193">
        <v>0.65461284099999995</v>
      </c>
    </row>
    <row r="4023" spans="2:8" x14ac:dyDescent="0.25">
      <c r="B4023" s="192">
        <f t="shared" si="319"/>
        <v>43268.49999999025</v>
      </c>
      <c r="C4023" s="16">
        <f t="shared" si="315"/>
        <v>6</v>
      </c>
      <c r="D4023" s="16">
        <f t="shared" si="316"/>
        <v>7</v>
      </c>
      <c r="E4023" s="16">
        <f t="shared" si="317"/>
        <v>2</v>
      </c>
      <c r="F4023" s="16">
        <f t="shared" si="318"/>
        <v>12</v>
      </c>
      <c r="G4023" s="195">
        <v>4021</v>
      </c>
      <c r="H4023" s="193">
        <v>0.63709196899999998</v>
      </c>
    </row>
    <row r="4024" spans="2:8" x14ac:dyDescent="0.25">
      <c r="B4024" s="192">
        <f t="shared" si="319"/>
        <v>43268.541666656914</v>
      </c>
      <c r="C4024" s="16">
        <f t="shared" si="315"/>
        <v>6</v>
      </c>
      <c r="D4024" s="16">
        <f t="shared" si="316"/>
        <v>7</v>
      </c>
      <c r="E4024" s="16">
        <f t="shared" si="317"/>
        <v>2</v>
      </c>
      <c r="F4024" s="16">
        <f t="shared" si="318"/>
        <v>13</v>
      </c>
      <c r="G4024" s="195">
        <v>4022</v>
      </c>
      <c r="H4024" s="193">
        <v>0.58693799599999996</v>
      </c>
    </row>
    <row r="4025" spans="2:8" x14ac:dyDescent="0.25">
      <c r="B4025" s="192">
        <f t="shared" si="319"/>
        <v>43268.583333323579</v>
      </c>
      <c r="C4025" s="16">
        <f t="shared" si="315"/>
        <v>6</v>
      </c>
      <c r="D4025" s="16">
        <f t="shared" si="316"/>
        <v>7</v>
      </c>
      <c r="E4025" s="16">
        <f t="shared" si="317"/>
        <v>2</v>
      </c>
      <c r="F4025" s="16">
        <f t="shared" si="318"/>
        <v>14</v>
      </c>
      <c r="G4025" s="195">
        <v>4023</v>
      </c>
      <c r="H4025" s="193">
        <v>0.51505779699999998</v>
      </c>
    </row>
    <row r="4026" spans="2:8" x14ac:dyDescent="0.25">
      <c r="B4026" s="192">
        <f t="shared" si="319"/>
        <v>43268.624999990243</v>
      </c>
      <c r="C4026" s="16">
        <f t="shared" si="315"/>
        <v>6</v>
      </c>
      <c r="D4026" s="16">
        <f t="shared" si="316"/>
        <v>7</v>
      </c>
      <c r="E4026" s="16">
        <f t="shared" si="317"/>
        <v>2</v>
      </c>
      <c r="F4026" s="16">
        <f t="shared" si="318"/>
        <v>15</v>
      </c>
      <c r="G4026" s="195">
        <v>4024</v>
      </c>
      <c r="H4026" s="193">
        <v>0.44115785499999999</v>
      </c>
    </row>
    <row r="4027" spans="2:8" x14ac:dyDescent="0.25">
      <c r="B4027" s="192">
        <f t="shared" si="319"/>
        <v>43268.666666656907</v>
      </c>
      <c r="C4027" s="16">
        <f t="shared" si="315"/>
        <v>6</v>
      </c>
      <c r="D4027" s="16">
        <f t="shared" si="316"/>
        <v>7</v>
      </c>
      <c r="E4027" s="16">
        <f t="shared" si="317"/>
        <v>2</v>
      </c>
      <c r="F4027" s="16">
        <f t="shared" si="318"/>
        <v>16</v>
      </c>
      <c r="G4027" s="195">
        <v>4025</v>
      </c>
      <c r="H4027" s="193">
        <v>0.32142184099999999</v>
      </c>
    </row>
    <row r="4028" spans="2:8" x14ac:dyDescent="0.25">
      <c r="B4028" s="192">
        <f t="shared" si="319"/>
        <v>43268.708333323571</v>
      </c>
      <c r="C4028" s="16">
        <f t="shared" si="315"/>
        <v>6</v>
      </c>
      <c r="D4028" s="16">
        <f t="shared" si="316"/>
        <v>7</v>
      </c>
      <c r="E4028" s="16">
        <f t="shared" si="317"/>
        <v>2</v>
      </c>
      <c r="F4028" s="16">
        <f t="shared" si="318"/>
        <v>17</v>
      </c>
      <c r="G4028" s="195">
        <v>4026</v>
      </c>
      <c r="H4028" s="193">
        <v>0.197331338</v>
      </c>
    </row>
    <row r="4029" spans="2:8" x14ac:dyDescent="0.25">
      <c r="B4029" s="192">
        <f t="shared" si="319"/>
        <v>43268.749999990236</v>
      </c>
      <c r="C4029" s="16">
        <f t="shared" si="315"/>
        <v>6</v>
      </c>
      <c r="D4029" s="16">
        <f t="shared" si="316"/>
        <v>7</v>
      </c>
      <c r="E4029" s="16">
        <f t="shared" si="317"/>
        <v>2</v>
      </c>
      <c r="F4029" s="16">
        <f t="shared" si="318"/>
        <v>18</v>
      </c>
      <c r="G4029" s="195">
        <v>4027</v>
      </c>
      <c r="H4029" s="193">
        <v>9.1333250000000005E-2</v>
      </c>
    </row>
    <row r="4030" spans="2:8" x14ac:dyDescent="0.25">
      <c r="B4030" s="192">
        <f t="shared" si="319"/>
        <v>43268.7916666569</v>
      </c>
      <c r="C4030" s="16">
        <f t="shared" si="315"/>
        <v>6</v>
      </c>
      <c r="D4030" s="16">
        <f t="shared" si="316"/>
        <v>7</v>
      </c>
      <c r="E4030" s="16">
        <f t="shared" si="317"/>
        <v>2</v>
      </c>
      <c r="F4030" s="16">
        <f t="shared" si="318"/>
        <v>19</v>
      </c>
      <c r="G4030" s="195">
        <v>4028</v>
      </c>
      <c r="H4030" s="193">
        <v>3.6043279999999997E-2</v>
      </c>
    </row>
    <row r="4031" spans="2:8" x14ac:dyDescent="0.25">
      <c r="B4031" s="192">
        <f t="shared" si="319"/>
        <v>43268.833333323564</v>
      </c>
      <c r="C4031" s="16">
        <f t="shared" si="315"/>
        <v>6</v>
      </c>
      <c r="D4031" s="16">
        <f t="shared" si="316"/>
        <v>7</v>
      </c>
      <c r="E4031" s="16">
        <f t="shared" si="317"/>
        <v>2</v>
      </c>
      <c r="F4031" s="16">
        <f t="shared" si="318"/>
        <v>20</v>
      </c>
      <c r="G4031" s="195">
        <v>4029</v>
      </c>
      <c r="H4031" s="193">
        <v>1.591879E-3</v>
      </c>
    </row>
    <row r="4032" spans="2:8" x14ac:dyDescent="0.25">
      <c r="B4032" s="192">
        <f t="shared" si="319"/>
        <v>43268.874999990228</v>
      </c>
      <c r="C4032" s="16">
        <f t="shared" si="315"/>
        <v>6</v>
      </c>
      <c r="D4032" s="16">
        <f t="shared" si="316"/>
        <v>7</v>
      </c>
      <c r="E4032" s="16">
        <f t="shared" si="317"/>
        <v>2</v>
      </c>
      <c r="F4032" s="16">
        <f t="shared" si="318"/>
        <v>21</v>
      </c>
      <c r="G4032" s="195">
        <v>4030</v>
      </c>
      <c r="H4032" s="193">
        <v>0</v>
      </c>
    </row>
    <row r="4033" spans="2:8" x14ac:dyDescent="0.25">
      <c r="B4033" s="192">
        <f t="shared" si="319"/>
        <v>43268.916666656893</v>
      </c>
      <c r="C4033" s="16">
        <f t="shared" si="315"/>
        <v>6</v>
      </c>
      <c r="D4033" s="16">
        <f t="shared" si="316"/>
        <v>7</v>
      </c>
      <c r="E4033" s="16">
        <f t="shared" si="317"/>
        <v>2</v>
      </c>
      <c r="F4033" s="16">
        <f t="shared" si="318"/>
        <v>22</v>
      </c>
      <c r="G4033" s="195">
        <v>4031</v>
      </c>
      <c r="H4033" s="193">
        <v>0</v>
      </c>
    </row>
    <row r="4034" spans="2:8" x14ac:dyDescent="0.25">
      <c r="B4034" s="192">
        <f t="shared" si="319"/>
        <v>43268.958333323557</v>
      </c>
      <c r="C4034" s="16">
        <f t="shared" si="315"/>
        <v>6</v>
      </c>
      <c r="D4034" s="16">
        <f t="shared" si="316"/>
        <v>7</v>
      </c>
      <c r="E4034" s="16">
        <f t="shared" si="317"/>
        <v>2</v>
      </c>
      <c r="F4034" s="16">
        <f t="shared" si="318"/>
        <v>23</v>
      </c>
      <c r="G4034" s="195">
        <v>4032</v>
      </c>
      <c r="H4034" s="193">
        <v>0</v>
      </c>
    </row>
    <row r="4035" spans="2:8" x14ac:dyDescent="0.25">
      <c r="B4035" s="192">
        <f t="shared" si="319"/>
        <v>43268.999999990221</v>
      </c>
      <c r="C4035" s="16">
        <f t="shared" si="315"/>
        <v>6</v>
      </c>
      <c r="D4035" s="16">
        <f t="shared" si="316"/>
        <v>1</v>
      </c>
      <c r="E4035" s="16">
        <f t="shared" si="317"/>
        <v>1</v>
      </c>
      <c r="F4035" s="16">
        <f t="shared" si="318"/>
        <v>0</v>
      </c>
      <c r="G4035" s="195">
        <v>4033</v>
      </c>
      <c r="H4035" s="193">
        <v>0</v>
      </c>
    </row>
    <row r="4036" spans="2:8" x14ac:dyDescent="0.25">
      <c r="B4036" s="192">
        <f t="shared" si="319"/>
        <v>43269.041666656885</v>
      </c>
      <c r="C4036" s="16">
        <f t="shared" ref="C4036:C4099" si="320">MONTH(B4036)</f>
        <v>6</v>
      </c>
      <c r="D4036" s="16">
        <f t="shared" ref="D4036:D4099" si="321">WEEKDAY(B4036,2)</f>
        <v>1</v>
      </c>
      <c r="E4036" s="16">
        <f t="shared" ref="E4036:E4099" si="322">IF(D4036&lt;6,1,2)</f>
        <v>1</v>
      </c>
      <c r="F4036" s="16">
        <f t="shared" ref="F4036:F4099" si="323">HOUR(B4036)</f>
        <v>1</v>
      </c>
      <c r="G4036" s="195">
        <v>4034</v>
      </c>
      <c r="H4036" s="193">
        <v>0</v>
      </c>
    </row>
    <row r="4037" spans="2:8" x14ac:dyDescent="0.25">
      <c r="B4037" s="192">
        <f t="shared" ref="B4037:B4100" si="324">B4036+1/24</f>
        <v>43269.08333332355</v>
      </c>
      <c r="C4037" s="16">
        <f t="shared" si="320"/>
        <v>6</v>
      </c>
      <c r="D4037" s="16">
        <f t="shared" si="321"/>
        <v>1</v>
      </c>
      <c r="E4037" s="16">
        <f t="shared" si="322"/>
        <v>1</v>
      </c>
      <c r="F4037" s="16">
        <f t="shared" si="323"/>
        <v>2</v>
      </c>
      <c r="G4037" s="195">
        <v>4035</v>
      </c>
      <c r="H4037" s="193">
        <v>0</v>
      </c>
    </row>
    <row r="4038" spans="2:8" x14ac:dyDescent="0.25">
      <c r="B4038" s="192">
        <f t="shared" si="324"/>
        <v>43269.124999990214</v>
      </c>
      <c r="C4038" s="16">
        <f t="shared" si="320"/>
        <v>6</v>
      </c>
      <c r="D4038" s="16">
        <f t="shared" si="321"/>
        <v>1</v>
      </c>
      <c r="E4038" s="16">
        <f t="shared" si="322"/>
        <v>1</v>
      </c>
      <c r="F4038" s="16">
        <f t="shared" si="323"/>
        <v>3</v>
      </c>
      <c r="G4038" s="195">
        <v>4036</v>
      </c>
      <c r="H4038" s="193">
        <v>0</v>
      </c>
    </row>
    <row r="4039" spans="2:8" x14ac:dyDescent="0.25">
      <c r="B4039" s="192">
        <f t="shared" si="324"/>
        <v>43269.166666656878</v>
      </c>
      <c r="C4039" s="16">
        <f t="shared" si="320"/>
        <v>6</v>
      </c>
      <c r="D4039" s="16">
        <f t="shared" si="321"/>
        <v>1</v>
      </c>
      <c r="E4039" s="16">
        <f t="shared" si="322"/>
        <v>1</v>
      </c>
      <c r="F4039" s="16">
        <f t="shared" si="323"/>
        <v>4</v>
      </c>
      <c r="G4039" s="195">
        <v>4037</v>
      </c>
      <c r="H4039" s="193">
        <v>5.7364640000000001E-3</v>
      </c>
    </row>
    <row r="4040" spans="2:8" x14ac:dyDescent="0.25">
      <c r="B4040" s="192">
        <f t="shared" si="324"/>
        <v>43269.208333323542</v>
      </c>
      <c r="C4040" s="16">
        <f t="shared" si="320"/>
        <v>6</v>
      </c>
      <c r="D4040" s="16">
        <f t="shared" si="321"/>
        <v>1</v>
      </c>
      <c r="E4040" s="16">
        <f t="shared" si="322"/>
        <v>1</v>
      </c>
      <c r="F4040" s="16">
        <f t="shared" si="323"/>
        <v>5</v>
      </c>
      <c r="G4040" s="195">
        <v>4038</v>
      </c>
      <c r="H4040" s="193">
        <v>4.8804879000000002E-2</v>
      </c>
    </row>
    <row r="4041" spans="2:8" x14ac:dyDescent="0.25">
      <c r="B4041" s="192">
        <f t="shared" si="324"/>
        <v>43269.249999990207</v>
      </c>
      <c r="C4041" s="16">
        <f t="shared" si="320"/>
        <v>6</v>
      </c>
      <c r="D4041" s="16">
        <f t="shared" si="321"/>
        <v>1</v>
      </c>
      <c r="E4041" s="16">
        <f t="shared" si="322"/>
        <v>1</v>
      </c>
      <c r="F4041" s="16">
        <f t="shared" si="323"/>
        <v>6</v>
      </c>
      <c r="G4041" s="195">
        <v>4039</v>
      </c>
      <c r="H4041" s="193">
        <v>0.119088029</v>
      </c>
    </row>
    <row r="4042" spans="2:8" x14ac:dyDescent="0.25">
      <c r="B4042" s="192">
        <f t="shared" si="324"/>
        <v>43269.291666656871</v>
      </c>
      <c r="C4042" s="16">
        <f t="shared" si="320"/>
        <v>6</v>
      </c>
      <c r="D4042" s="16">
        <f t="shared" si="321"/>
        <v>1</v>
      </c>
      <c r="E4042" s="16">
        <f t="shared" si="322"/>
        <v>1</v>
      </c>
      <c r="F4042" s="16">
        <f t="shared" si="323"/>
        <v>7</v>
      </c>
      <c r="G4042" s="195">
        <v>4040</v>
      </c>
      <c r="H4042" s="193">
        <v>0.25037568100000002</v>
      </c>
    </row>
    <row r="4043" spans="2:8" x14ac:dyDescent="0.25">
      <c r="B4043" s="192">
        <f t="shared" si="324"/>
        <v>43269.333333323535</v>
      </c>
      <c r="C4043" s="16">
        <f t="shared" si="320"/>
        <v>6</v>
      </c>
      <c r="D4043" s="16">
        <f t="shared" si="321"/>
        <v>1</v>
      </c>
      <c r="E4043" s="16">
        <f t="shared" si="322"/>
        <v>1</v>
      </c>
      <c r="F4043" s="16">
        <f t="shared" si="323"/>
        <v>8</v>
      </c>
      <c r="G4043" s="195">
        <v>4041</v>
      </c>
      <c r="H4043" s="193">
        <v>0.38685698699999999</v>
      </c>
    </row>
    <row r="4044" spans="2:8" x14ac:dyDescent="0.25">
      <c r="B4044" s="192">
        <f t="shared" si="324"/>
        <v>43269.374999990199</v>
      </c>
      <c r="C4044" s="16">
        <f t="shared" si="320"/>
        <v>6</v>
      </c>
      <c r="D4044" s="16">
        <f t="shared" si="321"/>
        <v>1</v>
      </c>
      <c r="E4044" s="16">
        <f t="shared" si="322"/>
        <v>1</v>
      </c>
      <c r="F4044" s="16">
        <f t="shared" si="323"/>
        <v>9</v>
      </c>
      <c r="G4044" s="195">
        <v>4042</v>
      </c>
      <c r="H4044" s="193">
        <v>0.48141603999999999</v>
      </c>
    </row>
    <row r="4045" spans="2:8" x14ac:dyDescent="0.25">
      <c r="B4045" s="192">
        <f t="shared" si="324"/>
        <v>43269.416666656864</v>
      </c>
      <c r="C4045" s="16">
        <f t="shared" si="320"/>
        <v>6</v>
      </c>
      <c r="D4045" s="16">
        <f t="shared" si="321"/>
        <v>1</v>
      </c>
      <c r="E4045" s="16">
        <f t="shared" si="322"/>
        <v>1</v>
      </c>
      <c r="F4045" s="16">
        <f t="shared" si="323"/>
        <v>10</v>
      </c>
      <c r="G4045" s="195">
        <v>4043</v>
      </c>
      <c r="H4045" s="193">
        <v>0.553675421</v>
      </c>
    </row>
    <row r="4046" spans="2:8" x14ac:dyDescent="0.25">
      <c r="B4046" s="192">
        <f t="shared" si="324"/>
        <v>43269.458333323528</v>
      </c>
      <c r="C4046" s="16">
        <f t="shared" si="320"/>
        <v>6</v>
      </c>
      <c r="D4046" s="16">
        <f t="shared" si="321"/>
        <v>1</v>
      </c>
      <c r="E4046" s="16">
        <f t="shared" si="322"/>
        <v>1</v>
      </c>
      <c r="F4046" s="16">
        <f t="shared" si="323"/>
        <v>11</v>
      </c>
      <c r="G4046" s="195">
        <v>4044</v>
      </c>
      <c r="H4046" s="193">
        <v>0.61059171599999995</v>
      </c>
    </row>
    <row r="4047" spans="2:8" x14ac:dyDescent="0.25">
      <c r="B4047" s="192">
        <f t="shared" si="324"/>
        <v>43269.499999990192</v>
      </c>
      <c r="C4047" s="16">
        <f t="shared" si="320"/>
        <v>6</v>
      </c>
      <c r="D4047" s="16">
        <f t="shared" si="321"/>
        <v>1</v>
      </c>
      <c r="E4047" s="16">
        <f t="shared" si="322"/>
        <v>1</v>
      </c>
      <c r="F4047" s="16">
        <f t="shared" si="323"/>
        <v>12</v>
      </c>
      <c r="G4047" s="195">
        <v>4045</v>
      </c>
      <c r="H4047" s="193">
        <v>0.60668555700000004</v>
      </c>
    </row>
    <row r="4048" spans="2:8" x14ac:dyDescent="0.25">
      <c r="B4048" s="192">
        <f t="shared" si="324"/>
        <v>43269.541666656856</v>
      </c>
      <c r="C4048" s="16">
        <f t="shared" si="320"/>
        <v>6</v>
      </c>
      <c r="D4048" s="16">
        <f t="shared" si="321"/>
        <v>1</v>
      </c>
      <c r="E4048" s="16">
        <f t="shared" si="322"/>
        <v>1</v>
      </c>
      <c r="F4048" s="16">
        <f t="shared" si="323"/>
        <v>13</v>
      </c>
      <c r="G4048" s="195">
        <v>4046</v>
      </c>
      <c r="H4048" s="193">
        <v>0.58596621400000004</v>
      </c>
    </row>
    <row r="4049" spans="2:8" x14ac:dyDescent="0.25">
      <c r="B4049" s="192">
        <f t="shared" si="324"/>
        <v>43269.58333332352</v>
      </c>
      <c r="C4049" s="16">
        <f t="shared" si="320"/>
        <v>6</v>
      </c>
      <c r="D4049" s="16">
        <f t="shared" si="321"/>
        <v>1</v>
      </c>
      <c r="E4049" s="16">
        <f t="shared" si="322"/>
        <v>1</v>
      </c>
      <c r="F4049" s="16">
        <f t="shared" si="323"/>
        <v>14</v>
      </c>
      <c r="G4049" s="195">
        <v>4047</v>
      </c>
      <c r="H4049" s="193">
        <v>0.50780507200000002</v>
      </c>
    </row>
    <row r="4050" spans="2:8" x14ac:dyDescent="0.25">
      <c r="B4050" s="192">
        <f t="shared" si="324"/>
        <v>43269.624999990185</v>
      </c>
      <c r="C4050" s="16">
        <f t="shared" si="320"/>
        <v>6</v>
      </c>
      <c r="D4050" s="16">
        <f t="shared" si="321"/>
        <v>1</v>
      </c>
      <c r="E4050" s="16">
        <f t="shared" si="322"/>
        <v>1</v>
      </c>
      <c r="F4050" s="16">
        <f t="shared" si="323"/>
        <v>15</v>
      </c>
      <c r="G4050" s="195">
        <v>4048</v>
      </c>
      <c r="H4050" s="193">
        <v>0.42679945899999999</v>
      </c>
    </row>
    <row r="4051" spans="2:8" x14ac:dyDescent="0.25">
      <c r="B4051" s="192">
        <f t="shared" si="324"/>
        <v>43269.666666656849</v>
      </c>
      <c r="C4051" s="16">
        <f t="shared" si="320"/>
        <v>6</v>
      </c>
      <c r="D4051" s="16">
        <f t="shared" si="321"/>
        <v>1</v>
      </c>
      <c r="E4051" s="16">
        <f t="shared" si="322"/>
        <v>1</v>
      </c>
      <c r="F4051" s="16">
        <f t="shared" si="323"/>
        <v>16</v>
      </c>
      <c r="G4051" s="195">
        <v>4049</v>
      </c>
      <c r="H4051" s="193">
        <v>0.304420829</v>
      </c>
    </row>
    <row r="4052" spans="2:8" x14ac:dyDescent="0.25">
      <c r="B4052" s="192">
        <f t="shared" si="324"/>
        <v>43269.708333323513</v>
      </c>
      <c r="C4052" s="16">
        <f t="shared" si="320"/>
        <v>6</v>
      </c>
      <c r="D4052" s="16">
        <f t="shared" si="321"/>
        <v>1</v>
      </c>
      <c r="E4052" s="16">
        <f t="shared" si="322"/>
        <v>1</v>
      </c>
      <c r="F4052" s="16">
        <f t="shared" si="323"/>
        <v>17</v>
      </c>
      <c r="G4052" s="195">
        <v>4050</v>
      </c>
      <c r="H4052" s="193">
        <v>0.19800805299999999</v>
      </c>
    </row>
    <row r="4053" spans="2:8" x14ac:dyDescent="0.25">
      <c r="B4053" s="192">
        <f t="shared" si="324"/>
        <v>43269.749999990177</v>
      </c>
      <c r="C4053" s="16">
        <f t="shared" si="320"/>
        <v>6</v>
      </c>
      <c r="D4053" s="16">
        <f t="shared" si="321"/>
        <v>1</v>
      </c>
      <c r="E4053" s="16">
        <f t="shared" si="322"/>
        <v>1</v>
      </c>
      <c r="F4053" s="16">
        <f t="shared" si="323"/>
        <v>18</v>
      </c>
      <c r="G4053" s="195">
        <v>4051</v>
      </c>
      <c r="H4053" s="193">
        <v>9.4268453000000002E-2</v>
      </c>
    </row>
    <row r="4054" spans="2:8" x14ac:dyDescent="0.25">
      <c r="B4054" s="192">
        <f t="shared" si="324"/>
        <v>43269.791666656842</v>
      </c>
      <c r="C4054" s="16">
        <f t="shared" si="320"/>
        <v>6</v>
      </c>
      <c r="D4054" s="16">
        <f t="shared" si="321"/>
        <v>1</v>
      </c>
      <c r="E4054" s="16">
        <f t="shared" si="322"/>
        <v>1</v>
      </c>
      <c r="F4054" s="16">
        <f t="shared" si="323"/>
        <v>19</v>
      </c>
      <c r="G4054" s="195">
        <v>4052</v>
      </c>
      <c r="H4054" s="193">
        <v>3.3911597000000002E-2</v>
      </c>
    </row>
    <row r="4055" spans="2:8" x14ac:dyDescent="0.25">
      <c r="B4055" s="192">
        <f t="shared" si="324"/>
        <v>43269.833333323506</v>
      </c>
      <c r="C4055" s="16">
        <f t="shared" si="320"/>
        <v>6</v>
      </c>
      <c r="D4055" s="16">
        <f t="shared" si="321"/>
        <v>1</v>
      </c>
      <c r="E4055" s="16">
        <f t="shared" si="322"/>
        <v>1</v>
      </c>
      <c r="F4055" s="16">
        <f t="shared" si="323"/>
        <v>20</v>
      </c>
      <c r="G4055" s="195">
        <v>4053</v>
      </c>
      <c r="H4055" s="193">
        <v>1.2354009999999999E-3</v>
      </c>
    </row>
    <row r="4056" spans="2:8" x14ac:dyDescent="0.25">
      <c r="B4056" s="192">
        <f t="shared" si="324"/>
        <v>43269.87499999017</v>
      </c>
      <c r="C4056" s="16">
        <f t="shared" si="320"/>
        <v>6</v>
      </c>
      <c r="D4056" s="16">
        <f t="shared" si="321"/>
        <v>1</v>
      </c>
      <c r="E4056" s="16">
        <f t="shared" si="322"/>
        <v>1</v>
      </c>
      <c r="F4056" s="16">
        <f t="shared" si="323"/>
        <v>21</v>
      </c>
      <c r="G4056" s="195">
        <v>4054</v>
      </c>
      <c r="H4056" s="193">
        <v>0</v>
      </c>
    </row>
    <row r="4057" spans="2:8" x14ac:dyDescent="0.25">
      <c r="B4057" s="192">
        <f t="shared" si="324"/>
        <v>43269.916666656834</v>
      </c>
      <c r="C4057" s="16">
        <f t="shared" si="320"/>
        <v>6</v>
      </c>
      <c r="D4057" s="16">
        <f t="shared" si="321"/>
        <v>1</v>
      </c>
      <c r="E4057" s="16">
        <f t="shared" si="322"/>
        <v>1</v>
      </c>
      <c r="F4057" s="16">
        <f t="shared" si="323"/>
        <v>22</v>
      </c>
      <c r="G4057" s="195">
        <v>4055</v>
      </c>
      <c r="H4057" s="193">
        <v>0</v>
      </c>
    </row>
    <row r="4058" spans="2:8" x14ac:dyDescent="0.25">
      <c r="B4058" s="192">
        <f t="shared" si="324"/>
        <v>43269.958333323499</v>
      </c>
      <c r="C4058" s="16">
        <f t="shared" si="320"/>
        <v>6</v>
      </c>
      <c r="D4058" s="16">
        <f t="shared" si="321"/>
        <v>1</v>
      </c>
      <c r="E4058" s="16">
        <f t="shared" si="322"/>
        <v>1</v>
      </c>
      <c r="F4058" s="16">
        <f t="shared" si="323"/>
        <v>23</v>
      </c>
      <c r="G4058" s="195">
        <v>4056</v>
      </c>
      <c r="H4058" s="193">
        <v>0</v>
      </c>
    </row>
    <row r="4059" spans="2:8" x14ac:dyDescent="0.25">
      <c r="B4059" s="192">
        <f t="shared" si="324"/>
        <v>43269.999999990163</v>
      </c>
      <c r="C4059" s="16">
        <f t="shared" si="320"/>
        <v>6</v>
      </c>
      <c r="D4059" s="16">
        <f t="shared" si="321"/>
        <v>2</v>
      </c>
      <c r="E4059" s="16">
        <f t="shared" si="322"/>
        <v>1</v>
      </c>
      <c r="F4059" s="16">
        <f t="shared" si="323"/>
        <v>0</v>
      </c>
      <c r="G4059" s="195">
        <v>4057</v>
      </c>
      <c r="H4059" s="193">
        <v>0</v>
      </c>
    </row>
    <row r="4060" spans="2:8" x14ac:dyDescent="0.25">
      <c r="B4060" s="192">
        <f t="shared" si="324"/>
        <v>43270.041666656827</v>
      </c>
      <c r="C4060" s="16">
        <f t="shared" si="320"/>
        <v>6</v>
      </c>
      <c r="D4060" s="16">
        <f t="shared" si="321"/>
        <v>2</v>
      </c>
      <c r="E4060" s="16">
        <f t="shared" si="322"/>
        <v>1</v>
      </c>
      <c r="F4060" s="16">
        <f t="shared" si="323"/>
        <v>1</v>
      </c>
      <c r="G4060" s="195">
        <v>4058</v>
      </c>
      <c r="H4060" s="193">
        <v>0</v>
      </c>
    </row>
    <row r="4061" spans="2:8" x14ac:dyDescent="0.25">
      <c r="B4061" s="192">
        <f t="shared" si="324"/>
        <v>43270.083333323491</v>
      </c>
      <c r="C4061" s="16">
        <f t="shared" si="320"/>
        <v>6</v>
      </c>
      <c r="D4061" s="16">
        <f t="shared" si="321"/>
        <v>2</v>
      </c>
      <c r="E4061" s="16">
        <f t="shared" si="322"/>
        <v>1</v>
      </c>
      <c r="F4061" s="16">
        <f t="shared" si="323"/>
        <v>2</v>
      </c>
      <c r="G4061" s="195">
        <v>4059</v>
      </c>
      <c r="H4061" s="193">
        <v>0</v>
      </c>
    </row>
    <row r="4062" spans="2:8" x14ac:dyDescent="0.25">
      <c r="B4062" s="192">
        <f t="shared" si="324"/>
        <v>43270.124999990156</v>
      </c>
      <c r="C4062" s="16">
        <f t="shared" si="320"/>
        <v>6</v>
      </c>
      <c r="D4062" s="16">
        <f t="shared" si="321"/>
        <v>2</v>
      </c>
      <c r="E4062" s="16">
        <f t="shared" si="322"/>
        <v>1</v>
      </c>
      <c r="F4062" s="16">
        <f t="shared" si="323"/>
        <v>3</v>
      </c>
      <c r="G4062" s="195">
        <v>4060</v>
      </c>
      <c r="H4062" s="193">
        <v>0</v>
      </c>
    </row>
    <row r="4063" spans="2:8" x14ac:dyDescent="0.25">
      <c r="B4063" s="192">
        <f t="shared" si="324"/>
        <v>43270.16666665682</v>
      </c>
      <c r="C4063" s="16">
        <f t="shared" si="320"/>
        <v>6</v>
      </c>
      <c r="D4063" s="16">
        <f t="shared" si="321"/>
        <v>2</v>
      </c>
      <c r="E4063" s="16">
        <f t="shared" si="322"/>
        <v>1</v>
      </c>
      <c r="F4063" s="16">
        <f t="shared" si="323"/>
        <v>4</v>
      </c>
      <c r="G4063" s="195">
        <v>4061</v>
      </c>
      <c r="H4063" s="193">
        <v>5.9223899999999996E-3</v>
      </c>
    </row>
    <row r="4064" spans="2:8" x14ac:dyDescent="0.25">
      <c r="B4064" s="192">
        <f t="shared" si="324"/>
        <v>43270.208333323484</v>
      </c>
      <c r="C4064" s="16">
        <f t="shared" si="320"/>
        <v>6</v>
      </c>
      <c r="D4064" s="16">
        <f t="shared" si="321"/>
        <v>2</v>
      </c>
      <c r="E4064" s="16">
        <f t="shared" si="322"/>
        <v>1</v>
      </c>
      <c r="F4064" s="16">
        <f t="shared" si="323"/>
        <v>5</v>
      </c>
      <c r="G4064" s="195">
        <v>4062</v>
      </c>
      <c r="H4064" s="193">
        <v>4.8187340000000002E-2</v>
      </c>
    </row>
    <row r="4065" spans="2:8" x14ac:dyDescent="0.25">
      <c r="B4065" s="192">
        <f t="shared" si="324"/>
        <v>43270.249999990148</v>
      </c>
      <c r="C4065" s="16">
        <f t="shared" si="320"/>
        <v>6</v>
      </c>
      <c r="D4065" s="16">
        <f t="shared" si="321"/>
        <v>2</v>
      </c>
      <c r="E4065" s="16">
        <f t="shared" si="322"/>
        <v>1</v>
      </c>
      <c r="F4065" s="16">
        <f t="shared" si="323"/>
        <v>6</v>
      </c>
      <c r="G4065" s="195">
        <v>4063</v>
      </c>
      <c r="H4065" s="193">
        <v>0.117374908</v>
      </c>
    </row>
    <row r="4066" spans="2:8" x14ac:dyDescent="0.25">
      <c r="B4066" s="192">
        <f t="shared" si="324"/>
        <v>43270.291666656813</v>
      </c>
      <c r="C4066" s="16">
        <f t="shared" si="320"/>
        <v>6</v>
      </c>
      <c r="D4066" s="16">
        <f t="shared" si="321"/>
        <v>2</v>
      </c>
      <c r="E4066" s="16">
        <f t="shared" si="322"/>
        <v>1</v>
      </c>
      <c r="F4066" s="16">
        <f t="shared" si="323"/>
        <v>7</v>
      </c>
      <c r="G4066" s="195">
        <v>4064</v>
      </c>
      <c r="H4066" s="193">
        <v>0.239545961</v>
      </c>
    </row>
    <row r="4067" spans="2:8" x14ac:dyDescent="0.25">
      <c r="B4067" s="192">
        <f t="shared" si="324"/>
        <v>43270.333333323477</v>
      </c>
      <c r="C4067" s="16">
        <f t="shared" si="320"/>
        <v>6</v>
      </c>
      <c r="D4067" s="16">
        <f t="shared" si="321"/>
        <v>2</v>
      </c>
      <c r="E4067" s="16">
        <f t="shared" si="322"/>
        <v>1</v>
      </c>
      <c r="F4067" s="16">
        <f t="shared" si="323"/>
        <v>8</v>
      </c>
      <c r="G4067" s="195">
        <v>4065</v>
      </c>
      <c r="H4067" s="193">
        <v>0.38263660300000002</v>
      </c>
    </row>
    <row r="4068" spans="2:8" x14ac:dyDescent="0.25">
      <c r="B4068" s="192">
        <f t="shared" si="324"/>
        <v>43270.374999990141</v>
      </c>
      <c r="C4068" s="16">
        <f t="shared" si="320"/>
        <v>6</v>
      </c>
      <c r="D4068" s="16">
        <f t="shared" si="321"/>
        <v>2</v>
      </c>
      <c r="E4068" s="16">
        <f t="shared" si="322"/>
        <v>1</v>
      </c>
      <c r="F4068" s="16">
        <f t="shared" si="323"/>
        <v>9</v>
      </c>
      <c r="G4068" s="195">
        <v>4066</v>
      </c>
      <c r="H4068" s="193">
        <v>0.48727329699999999</v>
      </c>
    </row>
    <row r="4069" spans="2:8" x14ac:dyDescent="0.25">
      <c r="B4069" s="192">
        <f t="shared" si="324"/>
        <v>43270.416666656805</v>
      </c>
      <c r="C4069" s="16">
        <f t="shared" si="320"/>
        <v>6</v>
      </c>
      <c r="D4069" s="16">
        <f t="shared" si="321"/>
        <v>2</v>
      </c>
      <c r="E4069" s="16">
        <f t="shared" si="322"/>
        <v>1</v>
      </c>
      <c r="F4069" s="16">
        <f t="shared" si="323"/>
        <v>10</v>
      </c>
      <c r="G4069" s="195">
        <v>4067</v>
      </c>
      <c r="H4069" s="193">
        <v>0.56976195699999999</v>
      </c>
    </row>
    <row r="4070" spans="2:8" x14ac:dyDescent="0.25">
      <c r="B4070" s="192">
        <f t="shared" si="324"/>
        <v>43270.45833332347</v>
      </c>
      <c r="C4070" s="16">
        <f t="shared" si="320"/>
        <v>6</v>
      </c>
      <c r="D4070" s="16">
        <f t="shared" si="321"/>
        <v>2</v>
      </c>
      <c r="E4070" s="16">
        <f t="shared" si="322"/>
        <v>1</v>
      </c>
      <c r="F4070" s="16">
        <f t="shared" si="323"/>
        <v>11</v>
      </c>
      <c r="G4070" s="195">
        <v>4068</v>
      </c>
      <c r="H4070" s="193">
        <v>0.59577115899999999</v>
      </c>
    </row>
    <row r="4071" spans="2:8" x14ac:dyDescent="0.25">
      <c r="B4071" s="192">
        <f t="shared" si="324"/>
        <v>43270.499999990134</v>
      </c>
      <c r="C4071" s="16">
        <f t="shared" si="320"/>
        <v>6</v>
      </c>
      <c r="D4071" s="16">
        <f t="shared" si="321"/>
        <v>2</v>
      </c>
      <c r="E4071" s="16">
        <f t="shared" si="322"/>
        <v>1</v>
      </c>
      <c r="F4071" s="16">
        <f t="shared" si="323"/>
        <v>12</v>
      </c>
      <c r="G4071" s="195">
        <v>4069</v>
      </c>
      <c r="H4071" s="193">
        <v>0.58712550900000005</v>
      </c>
    </row>
    <row r="4072" spans="2:8" x14ac:dyDescent="0.25">
      <c r="B4072" s="192">
        <f t="shared" si="324"/>
        <v>43270.541666656798</v>
      </c>
      <c r="C4072" s="16">
        <f t="shared" si="320"/>
        <v>6</v>
      </c>
      <c r="D4072" s="16">
        <f t="shared" si="321"/>
        <v>2</v>
      </c>
      <c r="E4072" s="16">
        <f t="shared" si="322"/>
        <v>1</v>
      </c>
      <c r="F4072" s="16">
        <f t="shared" si="323"/>
        <v>13</v>
      </c>
      <c r="G4072" s="195">
        <v>4070</v>
      </c>
      <c r="H4072" s="193">
        <v>0.55746226499999996</v>
      </c>
    </row>
    <row r="4073" spans="2:8" x14ac:dyDescent="0.25">
      <c r="B4073" s="192">
        <f t="shared" si="324"/>
        <v>43270.583333323462</v>
      </c>
      <c r="C4073" s="16">
        <f t="shared" si="320"/>
        <v>6</v>
      </c>
      <c r="D4073" s="16">
        <f t="shared" si="321"/>
        <v>2</v>
      </c>
      <c r="E4073" s="16">
        <f t="shared" si="322"/>
        <v>1</v>
      </c>
      <c r="F4073" s="16">
        <f t="shared" si="323"/>
        <v>14</v>
      </c>
      <c r="G4073" s="195">
        <v>4071</v>
      </c>
      <c r="H4073" s="193">
        <v>0.48007301800000002</v>
      </c>
    </row>
    <row r="4074" spans="2:8" x14ac:dyDescent="0.25">
      <c r="B4074" s="192">
        <f t="shared" si="324"/>
        <v>43270.624999990127</v>
      </c>
      <c r="C4074" s="16">
        <f t="shared" si="320"/>
        <v>6</v>
      </c>
      <c r="D4074" s="16">
        <f t="shared" si="321"/>
        <v>2</v>
      </c>
      <c r="E4074" s="16">
        <f t="shared" si="322"/>
        <v>1</v>
      </c>
      <c r="F4074" s="16">
        <f t="shared" si="323"/>
        <v>15</v>
      </c>
      <c r="G4074" s="195">
        <v>4072</v>
      </c>
      <c r="H4074" s="193">
        <v>0.38284764399999999</v>
      </c>
    </row>
    <row r="4075" spans="2:8" x14ac:dyDescent="0.25">
      <c r="B4075" s="192">
        <f t="shared" si="324"/>
        <v>43270.666666656791</v>
      </c>
      <c r="C4075" s="16">
        <f t="shared" si="320"/>
        <v>6</v>
      </c>
      <c r="D4075" s="16">
        <f t="shared" si="321"/>
        <v>2</v>
      </c>
      <c r="E4075" s="16">
        <f t="shared" si="322"/>
        <v>1</v>
      </c>
      <c r="F4075" s="16">
        <f t="shared" si="323"/>
        <v>16</v>
      </c>
      <c r="G4075" s="195">
        <v>4073</v>
      </c>
      <c r="H4075" s="193">
        <v>0.30299572699999999</v>
      </c>
    </row>
    <row r="4076" spans="2:8" x14ac:dyDescent="0.25">
      <c r="B4076" s="192">
        <f t="shared" si="324"/>
        <v>43270.708333323455</v>
      </c>
      <c r="C4076" s="16">
        <f t="shared" si="320"/>
        <v>6</v>
      </c>
      <c r="D4076" s="16">
        <f t="shared" si="321"/>
        <v>2</v>
      </c>
      <c r="E4076" s="16">
        <f t="shared" si="322"/>
        <v>1</v>
      </c>
      <c r="F4076" s="16">
        <f t="shared" si="323"/>
        <v>17</v>
      </c>
      <c r="G4076" s="195">
        <v>4074</v>
      </c>
      <c r="H4076" s="193">
        <v>0.196893187</v>
      </c>
    </row>
    <row r="4077" spans="2:8" x14ac:dyDescent="0.25">
      <c r="B4077" s="192">
        <f t="shared" si="324"/>
        <v>43270.749999990119</v>
      </c>
      <c r="C4077" s="16">
        <f t="shared" si="320"/>
        <v>6</v>
      </c>
      <c r="D4077" s="16">
        <f t="shared" si="321"/>
        <v>2</v>
      </c>
      <c r="E4077" s="16">
        <f t="shared" si="322"/>
        <v>1</v>
      </c>
      <c r="F4077" s="16">
        <f t="shared" si="323"/>
        <v>18</v>
      </c>
      <c r="G4077" s="195">
        <v>4075</v>
      </c>
      <c r="H4077" s="193">
        <v>0.10470845199999999</v>
      </c>
    </row>
    <row r="4078" spans="2:8" x14ac:dyDescent="0.25">
      <c r="B4078" s="192">
        <f t="shared" si="324"/>
        <v>43270.791666656783</v>
      </c>
      <c r="C4078" s="16">
        <f t="shared" si="320"/>
        <v>6</v>
      </c>
      <c r="D4078" s="16">
        <f t="shared" si="321"/>
        <v>2</v>
      </c>
      <c r="E4078" s="16">
        <f t="shared" si="322"/>
        <v>1</v>
      </c>
      <c r="F4078" s="16">
        <f t="shared" si="323"/>
        <v>19</v>
      </c>
      <c r="G4078" s="195">
        <v>4076</v>
      </c>
      <c r="H4078" s="193">
        <v>3.7525006999999999E-2</v>
      </c>
    </row>
    <row r="4079" spans="2:8" x14ac:dyDescent="0.25">
      <c r="B4079" s="192">
        <f t="shared" si="324"/>
        <v>43270.833333323448</v>
      </c>
      <c r="C4079" s="16">
        <f t="shared" si="320"/>
        <v>6</v>
      </c>
      <c r="D4079" s="16">
        <f t="shared" si="321"/>
        <v>2</v>
      </c>
      <c r="E4079" s="16">
        <f t="shared" si="322"/>
        <v>1</v>
      </c>
      <c r="F4079" s="16">
        <f t="shared" si="323"/>
        <v>20</v>
      </c>
      <c r="G4079" s="195">
        <v>4077</v>
      </c>
      <c r="H4079" s="193">
        <v>2.3048360000000002E-3</v>
      </c>
    </row>
    <row r="4080" spans="2:8" x14ac:dyDescent="0.25">
      <c r="B4080" s="192">
        <f t="shared" si="324"/>
        <v>43270.874999990112</v>
      </c>
      <c r="C4080" s="16">
        <f t="shared" si="320"/>
        <v>6</v>
      </c>
      <c r="D4080" s="16">
        <f t="shared" si="321"/>
        <v>2</v>
      </c>
      <c r="E4080" s="16">
        <f t="shared" si="322"/>
        <v>1</v>
      </c>
      <c r="F4080" s="16">
        <f t="shared" si="323"/>
        <v>21</v>
      </c>
      <c r="G4080" s="195">
        <v>4078</v>
      </c>
      <c r="H4080" s="193">
        <v>0</v>
      </c>
    </row>
    <row r="4081" spans="2:8" x14ac:dyDescent="0.25">
      <c r="B4081" s="192">
        <f t="shared" si="324"/>
        <v>43270.916666656776</v>
      </c>
      <c r="C4081" s="16">
        <f t="shared" si="320"/>
        <v>6</v>
      </c>
      <c r="D4081" s="16">
        <f t="shared" si="321"/>
        <v>2</v>
      </c>
      <c r="E4081" s="16">
        <f t="shared" si="322"/>
        <v>1</v>
      </c>
      <c r="F4081" s="16">
        <f t="shared" si="323"/>
        <v>22</v>
      </c>
      <c r="G4081" s="195">
        <v>4079</v>
      </c>
      <c r="H4081" s="193">
        <v>0</v>
      </c>
    </row>
    <row r="4082" spans="2:8" x14ac:dyDescent="0.25">
      <c r="B4082" s="192">
        <f t="shared" si="324"/>
        <v>43270.95833332344</v>
      </c>
      <c r="C4082" s="16">
        <f t="shared" si="320"/>
        <v>6</v>
      </c>
      <c r="D4082" s="16">
        <f t="shared" si="321"/>
        <v>2</v>
      </c>
      <c r="E4082" s="16">
        <f t="shared" si="322"/>
        <v>1</v>
      </c>
      <c r="F4082" s="16">
        <f t="shared" si="323"/>
        <v>23</v>
      </c>
      <c r="G4082" s="195">
        <v>4080</v>
      </c>
      <c r="H4082" s="193">
        <v>0</v>
      </c>
    </row>
    <row r="4083" spans="2:8" x14ac:dyDescent="0.25">
      <c r="B4083" s="192">
        <f t="shared" si="324"/>
        <v>43270.999999990105</v>
      </c>
      <c r="C4083" s="16">
        <f t="shared" si="320"/>
        <v>6</v>
      </c>
      <c r="D4083" s="16">
        <f t="shared" si="321"/>
        <v>3</v>
      </c>
      <c r="E4083" s="16">
        <f t="shared" si="322"/>
        <v>1</v>
      </c>
      <c r="F4083" s="16">
        <f t="shared" si="323"/>
        <v>0</v>
      </c>
      <c r="G4083" s="195">
        <v>4081</v>
      </c>
      <c r="H4083" s="193">
        <v>0</v>
      </c>
    </row>
    <row r="4084" spans="2:8" x14ac:dyDescent="0.25">
      <c r="B4084" s="192">
        <f t="shared" si="324"/>
        <v>43271.041666656769</v>
      </c>
      <c r="C4084" s="16">
        <f t="shared" si="320"/>
        <v>6</v>
      </c>
      <c r="D4084" s="16">
        <f t="shared" si="321"/>
        <v>3</v>
      </c>
      <c r="E4084" s="16">
        <f t="shared" si="322"/>
        <v>1</v>
      </c>
      <c r="F4084" s="16">
        <f t="shared" si="323"/>
        <v>1</v>
      </c>
      <c r="G4084" s="195">
        <v>4082</v>
      </c>
      <c r="H4084" s="193">
        <v>0</v>
      </c>
    </row>
    <row r="4085" spans="2:8" x14ac:dyDescent="0.25">
      <c r="B4085" s="192">
        <f t="shared" si="324"/>
        <v>43271.083333323433</v>
      </c>
      <c r="C4085" s="16">
        <f t="shared" si="320"/>
        <v>6</v>
      </c>
      <c r="D4085" s="16">
        <f t="shared" si="321"/>
        <v>3</v>
      </c>
      <c r="E4085" s="16">
        <f t="shared" si="322"/>
        <v>1</v>
      </c>
      <c r="F4085" s="16">
        <f t="shared" si="323"/>
        <v>2</v>
      </c>
      <c r="G4085" s="195">
        <v>4083</v>
      </c>
      <c r="H4085" s="193">
        <v>0</v>
      </c>
    </row>
    <row r="4086" spans="2:8" x14ac:dyDescent="0.25">
      <c r="B4086" s="192">
        <f t="shared" si="324"/>
        <v>43271.124999990097</v>
      </c>
      <c r="C4086" s="16">
        <f t="shared" si="320"/>
        <v>6</v>
      </c>
      <c r="D4086" s="16">
        <f t="shared" si="321"/>
        <v>3</v>
      </c>
      <c r="E4086" s="16">
        <f t="shared" si="322"/>
        <v>1</v>
      </c>
      <c r="F4086" s="16">
        <f t="shared" si="323"/>
        <v>3</v>
      </c>
      <c r="G4086" s="195">
        <v>4084</v>
      </c>
      <c r="H4086" s="193">
        <v>0</v>
      </c>
    </row>
    <row r="4087" spans="2:8" x14ac:dyDescent="0.25">
      <c r="B4087" s="192">
        <f t="shared" si="324"/>
        <v>43271.166666656762</v>
      </c>
      <c r="C4087" s="16">
        <f t="shared" si="320"/>
        <v>6</v>
      </c>
      <c r="D4087" s="16">
        <f t="shared" si="321"/>
        <v>3</v>
      </c>
      <c r="E4087" s="16">
        <f t="shared" si="322"/>
        <v>1</v>
      </c>
      <c r="F4087" s="16">
        <f t="shared" si="323"/>
        <v>4</v>
      </c>
      <c r="G4087" s="195">
        <v>4085</v>
      </c>
      <c r="H4087" s="193">
        <v>5.2858330000000002E-3</v>
      </c>
    </row>
    <row r="4088" spans="2:8" x14ac:dyDescent="0.25">
      <c r="B4088" s="192">
        <f t="shared" si="324"/>
        <v>43271.208333323426</v>
      </c>
      <c r="C4088" s="16">
        <f t="shared" si="320"/>
        <v>6</v>
      </c>
      <c r="D4088" s="16">
        <f t="shared" si="321"/>
        <v>3</v>
      </c>
      <c r="E4088" s="16">
        <f t="shared" si="322"/>
        <v>1</v>
      </c>
      <c r="F4088" s="16">
        <f t="shared" si="323"/>
        <v>5</v>
      </c>
      <c r="G4088" s="195">
        <v>4086</v>
      </c>
      <c r="H4088" s="193">
        <v>4.9323086000000002E-2</v>
      </c>
    </row>
    <row r="4089" spans="2:8" x14ac:dyDescent="0.25">
      <c r="B4089" s="192">
        <f t="shared" si="324"/>
        <v>43271.24999999009</v>
      </c>
      <c r="C4089" s="16">
        <f t="shared" si="320"/>
        <v>6</v>
      </c>
      <c r="D4089" s="16">
        <f t="shared" si="321"/>
        <v>3</v>
      </c>
      <c r="E4089" s="16">
        <f t="shared" si="322"/>
        <v>1</v>
      </c>
      <c r="F4089" s="16">
        <f t="shared" si="323"/>
        <v>6</v>
      </c>
      <c r="G4089" s="195">
        <v>4087</v>
      </c>
      <c r="H4089" s="193">
        <v>0.114539456</v>
      </c>
    </row>
    <row r="4090" spans="2:8" x14ac:dyDescent="0.25">
      <c r="B4090" s="192">
        <f t="shared" si="324"/>
        <v>43271.291666656754</v>
      </c>
      <c r="C4090" s="16">
        <f t="shared" si="320"/>
        <v>6</v>
      </c>
      <c r="D4090" s="16">
        <f t="shared" si="321"/>
        <v>3</v>
      </c>
      <c r="E4090" s="16">
        <f t="shared" si="322"/>
        <v>1</v>
      </c>
      <c r="F4090" s="16">
        <f t="shared" si="323"/>
        <v>7</v>
      </c>
      <c r="G4090" s="195">
        <v>4088</v>
      </c>
      <c r="H4090" s="193">
        <v>0.24749843099999999</v>
      </c>
    </row>
    <row r="4091" spans="2:8" x14ac:dyDescent="0.25">
      <c r="B4091" s="192">
        <f t="shared" si="324"/>
        <v>43271.333333323419</v>
      </c>
      <c r="C4091" s="16">
        <f t="shared" si="320"/>
        <v>6</v>
      </c>
      <c r="D4091" s="16">
        <f t="shared" si="321"/>
        <v>3</v>
      </c>
      <c r="E4091" s="16">
        <f t="shared" si="322"/>
        <v>1</v>
      </c>
      <c r="F4091" s="16">
        <f t="shared" si="323"/>
        <v>8</v>
      </c>
      <c r="G4091" s="195">
        <v>4089</v>
      </c>
      <c r="H4091" s="193">
        <v>0.407696212</v>
      </c>
    </row>
    <row r="4092" spans="2:8" x14ac:dyDescent="0.25">
      <c r="B4092" s="192">
        <f t="shared" si="324"/>
        <v>43271.374999990083</v>
      </c>
      <c r="C4092" s="16">
        <f t="shared" si="320"/>
        <v>6</v>
      </c>
      <c r="D4092" s="16">
        <f t="shared" si="321"/>
        <v>3</v>
      </c>
      <c r="E4092" s="16">
        <f t="shared" si="322"/>
        <v>1</v>
      </c>
      <c r="F4092" s="16">
        <f t="shared" si="323"/>
        <v>9</v>
      </c>
      <c r="G4092" s="195">
        <v>4090</v>
      </c>
      <c r="H4092" s="193">
        <v>0.53865249000000004</v>
      </c>
    </row>
    <row r="4093" spans="2:8" x14ac:dyDescent="0.25">
      <c r="B4093" s="192">
        <f t="shared" si="324"/>
        <v>43271.416666656747</v>
      </c>
      <c r="C4093" s="16">
        <f t="shared" si="320"/>
        <v>6</v>
      </c>
      <c r="D4093" s="16">
        <f t="shared" si="321"/>
        <v>3</v>
      </c>
      <c r="E4093" s="16">
        <f t="shared" si="322"/>
        <v>1</v>
      </c>
      <c r="F4093" s="16">
        <f t="shared" si="323"/>
        <v>10</v>
      </c>
      <c r="G4093" s="195">
        <v>4091</v>
      </c>
      <c r="H4093" s="193">
        <v>0.61133645299999995</v>
      </c>
    </row>
    <row r="4094" spans="2:8" x14ac:dyDescent="0.25">
      <c r="B4094" s="192">
        <f t="shared" si="324"/>
        <v>43271.458333323411</v>
      </c>
      <c r="C4094" s="16">
        <f t="shared" si="320"/>
        <v>6</v>
      </c>
      <c r="D4094" s="16">
        <f t="shared" si="321"/>
        <v>3</v>
      </c>
      <c r="E4094" s="16">
        <f t="shared" si="322"/>
        <v>1</v>
      </c>
      <c r="F4094" s="16">
        <f t="shared" si="323"/>
        <v>11</v>
      </c>
      <c r="G4094" s="195">
        <v>4092</v>
      </c>
      <c r="H4094" s="193">
        <v>0.65555828999999999</v>
      </c>
    </row>
    <row r="4095" spans="2:8" x14ac:dyDescent="0.25">
      <c r="B4095" s="192">
        <f t="shared" si="324"/>
        <v>43271.499999990076</v>
      </c>
      <c r="C4095" s="16">
        <f t="shared" si="320"/>
        <v>6</v>
      </c>
      <c r="D4095" s="16">
        <f t="shared" si="321"/>
        <v>3</v>
      </c>
      <c r="E4095" s="16">
        <f t="shared" si="322"/>
        <v>1</v>
      </c>
      <c r="F4095" s="16">
        <f t="shared" si="323"/>
        <v>12</v>
      </c>
      <c r="G4095" s="195">
        <v>4093</v>
      </c>
      <c r="H4095" s="193">
        <v>0.63118990100000005</v>
      </c>
    </row>
    <row r="4096" spans="2:8" x14ac:dyDescent="0.25">
      <c r="B4096" s="192">
        <f t="shared" si="324"/>
        <v>43271.54166665674</v>
      </c>
      <c r="C4096" s="16">
        <f t="shared" si="320"/>
        <v>6</v>
      </c>
      <c r="D4096" s="16">
        <f t="shared" si="321"/>
        <v>3</v>
      </c>
      <c r="E4096" s="16">
        <f t="shared" si="322"/>
        <v>1</v>
      </c>
      <c r="F4096" s="16">
        <f t="shared" si="323"/>
        <v>13</v>
      </c>
      <c r="G4096" s="195">
        <v>4094</v>
      </c>
      <c r="H4096" s="193">
        <v>0.60790211599999999</v>
      </c>
    </row>
    <row r="4097" spans="2:8" x14ac:dyDescent="0.25">
      <c r="B4097" s="192">
        <f t="shared" si="324"/>
        <v>43271.583333323404</v>
      </c>
      <c r="C4097" s="16">
        <f t="shared" si="320"/>
        <v>6</v>
      </c>
      <c r="D4097" s="16">
        <f t="shared" si="321"/>
        <v>3</v>
      </c>
      <c r="E4097" s="16">
        <f t="shared" si="322"/>
        <v>1</v>
      </c>
      <c r="F4097" s="16">
        <f t="shared" si="323"/>
        <v>14</v>
      </c>
      <c r="G4097" s="195">
        <v>4095</v>
      </c>
      <c r="H4097" s="193">
        <v>0.51658247000000002</v>
      </c>
    </row>
    <row r="4098" spans="2:8" x14ac:dyDescent="0.25">
      <c r="B4098" s="192">
        <f t="shared" si="324"/>
        <v>43271.624999990068</v>
      </c>
      <c r="C4098" s="16">
        <f t="shared" si="320"/>
        <v>6</v>
      </c>
      <c r="D4098" s="16">
        <f t="shared" si="321"/>
        <v>3</v>
      </c>
      <c r="E4098" s="16">
        <f t="shared" si="322"/>
        <v>1</v>
      </c>
      <c r="F4098" s="16">
        <f t="shared" si="323"/>
        <v>15</v>
      </c>
      <c r="G4098" s="195">
        <v>4096</v>
      </c>
      <c r="H4098" s="193">
        <v>0.44805802099999997</v>
      </c>
    </row>
    <row r="4099" spans="2:8" x14ac:dyDescent="0.25">
      <c r="B4099" s="192">
        <f t="shared" si="324"/>
        <v>43271.666666656733</v>
      </c>
      <c r="C4099" s="16">
        <f t="shared" si="320"/>
        <v>6</v>
      </c>
      <c r="D4099" s="16">
        <f t="shared" si="321"/>
        <v>3</v>
      </c>
      <c r="E4099" s="16">
        <f t="shared" si="322"/>
        <v>1</v>
      </c>
      <c r="F4099" s="16">
        <f t="shared" si="323"/>
        <v>16</v>
      </c>
      <c r="G4099" s="195">
        <v>4097</v>
      </c>
      <c r="H4099" s="193">
        <v>0.34728969799999998</v>
      </c>
    </row>
    <row r="4100" spans="2:8" x14ac:dyDescent="0.25">
      <c r="B4100" s="192">
        <f t="shared" si="324"/>
        <v>43271.708333323397</v>
      </c>
      <c r="C4100" s="16">
        <f t="shared" ref="C4100:C4163" si="325">MONTH(B4100)</f>
        <v>6</v>
      </c>
      <c r="D4100" s="16">
        <f t="shared" ref="D4100:D4163" si="326">WEEKDAY(B4100,2)</f>
        <v>3</v>
      </c>
      <c r="E4100" s="16">
        <f t="shared" ref="E4100:E4163" si="327">IF(D4100&lt;6,1,2)</f>
        <v>1</v>
      </c>
      <c r="F4100" s="16">
        <f t="shared" ref="F4100:F4163" si="328">HOUR(B4100)</f>
        <v>17</v>
      </c>
      <c r="G4100" s="195">
        <v>4098</v>
      </c>
      <c r="H4100" s="193">
        <v>0.22258573500000001</v>
      </c>
    </row>
    <row r="4101" spans="2:8" x14ac:dyDescent="0.25">
      <c r="B4101" s="192">
        <f t="shared" ref="B4101:B4164" si="329">B4100+1/24</f>
        <v>43271.749999990061</v>
      </c>
      <c r="C4101" s="16">
        <f t="shared" si="325"/>
        <v>6</v>
      </c>
      <c r="D4101" s="16">
        <f t="shared" si="326"/>
        <v>3</v>
      </c>
      <c r="E4101" s="16">
        <f t="shared" si="327"/>
        <v>1</v>
      </c>
      <c r="F4101" s="16">
        <f t="shared" si="328"/>
        <v>18</v>
      </c>
      <c r="G4101" s="195">
        <v>4099</v>
      </c>
      <c r="H4101" s="193">
        <v>0.103235167</v>
      </c>
    </row>
    <row r="4102" spans="2:8" x14ac:dyDescent="0.25">
      <c r="B4102" s="192">
        <f t="shared" si="329"/>
        <v>43271.791666656725</v>
      </c>
      <c r="C4102" s="16">
        <f t="shared" si="325"/>
        <v>6</v>
      </c>
      <c r="D4102" s="16">
        <f t="shared" si="326"/>
        <v>3</v>
      </c>
      <c r="E4102" s="16">
        <f t="shared" si="327"/>
        <v>1</v>
      </c>
      <c r="F4102" s="16">
        <f t="shared" si="328"/>
        <v>19</v>
      </c>
      <c r="G4102" s="195">
        <v>4100</v>
      </c>
      <c r="H4102" s="193">
        <v>3.7304735999999998E-2</v>
      </c>
    </row>
    <row r="4103" spans="2:8" x14ac:dyDescent="0.25">
      <c r="B4103" s="192">
        <f t="shared" si="329"/>
        <v>43271.83333332339</v>
      </c>
      <c r="C4103" s="16">
        <f t="shared" si="325"/>
        <v>6</v>
      </c>
      <c r="D4103" s="16">
        <f t="shared" si="326"/>
        <v>3</v>
      </c>
      <c r="E4103" s="16">
        <f t="shared" si="327"/>
        <v>1</v>
      </c>
      <c r="F4103" s="16">
        <f t="shared" si="328"/>
        <v>20</v>
      </c>
      <c r="G4103" s="195">
        <v>4101</v>
      </c>
      <c r="H4103" s="193">
        <v>2.4708019999999998E-3</v>
      </c>
    </row>
    <row r="4104" spans="2:8" x14ac:dyDescent="0.25">
      <c r="B4104" s="192">
        <f t="shared" si="329"/>
        <v>43271.874999990054</v>
      </c>
      <c r="C4104" s="16">
        <f t="shared" si="325"/>
        <v>6</v>
      </c>
      <c r="D4104" s="16">
        <f t="shared" si="326"/>
        <v>3</v>
      </c>
      <c r="E4104" s="16">
        <f t="shared" si="327"/>
        <v>1</v>
      </c>
      <c r="F4104" s="16">
        <f t="shared" si="328"/>
        <v>21</v>
      </c>
      <c r="G4104" s="195">
        <v>4102</v>
      </c>
      <c r="H4104" s="193">
        <v>0</v>
      </c>
    </row>
    <row r="4105" spans="2:8" x14ac:dyDescent="0.25">
      <c r="B4105" s="192">
        <f t="shared" si="329"/>
        <v>43271.916666656718</v>
      </c>
      <c r="C4105" s="16">
        <f t="shared" si="325"/>
        <v>6</v>
      </c>
      <c r="D4105" s="16">
        <f t="shared" si="326"/>
        <v>3</v>
      </c>
      <c r="E4105" s="16">
        <f t="shared" si="327"/>
        <v>1</v>
      </c>
      <c r="F4105" s="16">
        <f t="shared" si="328"/>
        <v>22</v>
      </c>
      <c r="G4105" s="195">
        <v>4103</v>
      </c>
      <c r="H4105" s="193">
        <v>0</v>
      </c>
    </row>
    <row r="4106" spans="2:8" x14ac:dyDescent="0.25">
      <c r="B4106" s="192">
        <f t="shared" si="329"/>
        <v>43271.958333323382</v>
      </c>
      <c r="C4106" s="16">
        <f t="shared" si="325"/>
        <v>6</v>
      </c>
      <c r="D4106" s="16">
        <f t="shared" si="326"/>
        <v>3</v>
      </c>
      <c r="E4106" s="16">
        <f t="shared" si="327"/>
        <v>1</v>
      </c>
      <c r="F4106" s="16">
        <f t="shared" si="328"/>
        <v>23</v>
      </c>
      <c r="G4106" s="195">
        <v>4104</v>
      </c>
      <c r="H4106" s="193">
        <v>0</v>
      </c>
    </row>
    <row r="4107" spans="2:8" x14ac:dyDescent="0.25">
      <c r="B4107" s="192">
        <f t="shared" si="329"/>
        <v>43271.999999990046</v>
      </c>
      <c r="C4107" s="16">
        <f t="shared" si="325"/>
        <v>6</v>
      </c>
      <c r="D4107" s="16">
        <f t="shared" si="326"/>
        <v>4</v>
      </c>
      <c r="E4107" s="16">
        <f t="shared" si="327"/>
        <v>1</v>
      </c>
      <c r="F4107" s="16">
        <f t="shared" si="328"/>
        <v>0</v>
      </c>
      <c r="G4107" s="195">
        <v>4105</v>
      </c>
      <c r="H4107" s="193">
        <v>0</v>
      </c>
    </row>
    <row r="4108" spans="2:8" x14ac:dyDescent="0.25">
      <c r="B4108" s="192">
        <f t="shared" si="329"/>
        <v>43272.041666656711</v>
      </c>
      <c r="C4108" s="16">
        <f t="shared" si="325"/>
        <v>6</v>
      </c>
      <c r="D4108" s="16">
        <f t="shared" si="326"/>
        <v>4</v>
      </c>
      <c r="E4108" s="16">
        <f t="shared" si="327"/>
        <v>1</v>
      </c>
      <c r="F4108" s="16">
        <f t="shared" si="328"/>
        <v>1</v>
      </c>
      <c r="G4108" s="195">
        <v>4106</v>
      </c>
      <c r="H4108" s="193">
        <v>0</v>
      </c>
    </row>
    <row r="4109" spans="2:8" x14ac:dyDescent="0.25">
      <c r="B4109" s="192">
        <f t="shared" si="329"/>
        <v>43272.083333323375</v>
      </c>
      <c r="C4109" s="16">
        <f t="shared" si="325"/>
        <v>6</v>
      </c>
      <c r="D4109" s="16">
        <f t="shared" si="326"/>
        <v>4</v>
      </c>
      <c r="E4109" s="16">
        <f t="shared" si="327"/>
        <v>1</v>
      </c>
      <c r="F4109" s="16">
        <f t="shared" si="328"/>
        <v>2</v>
      </c>
      <c r="G4109" s="195">
        <v>4107</v>
      </c>
      <c r="H4109" s="193">
        <v>0</v>
      </c>
    </row>
    <row r="4110" spans="2:8" x14ac:dyDescent="0.25">
      <c r="B4110" s="192">
        <f t="shared" si="329"/>
        <v>43272.124999990039</v>
      </c>
      <c r="C4110" s="16">
        <f t="shared" si="325"/>
        <v>6</v>
      </c>
      <c r="D4110" s="16">
        <f t="shared" si="326"/>
        <v>4</v>
      </c>
      <c r="E4110" s="16">
        <f t="shared" si="327"/>
        <v>1</v>
      </c>
      <c r="F4110" s="16">
        <f t="shared" si="328"/>
        <v>3</v>
      </c>
      <c r="G4110" s="195">
        <v>4108</v>
      </c>
      <c r="H4110" s="193">
        <v>0</v>
      </c>
    </row>
    <row r="4111" spans="2:8" x14ac:dyDescent="0.25">
      <c r="B4111" s="192">
        <f t="shared" si="329"/>
        <v>43272.166666656703</v>
      </c>
      <c r="C4111" s="16">
        <f t="shared" si="325"/>
        <v>6</v>
      </c>
      <c r="D4111" s="16">
        <f t="shared" si="326"/>
        <v>4</v>
      </c>
      <c r="E4111" s="16">
        <f t="shared" si="327"/>
        <v>1</v>
      </c>
      <c r="F4111" s="16">
        <f t="shared" si="328"/>
        <v>4</v>
      </c>
      <c r="G4111" s="195">
        <v>4109</v>
      </c>
      <c r="H4111" s="193">
        <v>6.1937829999999996E-3</v>
      </c>
    </row>
    <row r="4112" spans="2:8" x14ac:dyDescent="0.25">
      <c r="B4112" s="192">
        <f t="shared" si="329"/>
        <v>43272.208333323368</v>
      </c>
      <c r="C4112" s="16">
        <f t="shared" si="325"/>
        <v>6</v>
      </c>
      <c r="D4112" s="16">
        <f t="shared" si="326"/>
        <v>4</v>
      </c>
      <c r="E4112" s="16">
        <f t="shared" si="327"/>
        <v>1</v>
      </c>
      <c r="F4112" s="16">
        <f t="shared" si="328"/>
        <v>5</v>
      </c>
      <c r="G4112" s="195">
        <v>4110</v>
      </c>
      <c r="H4112" s="193">
        <v>5.2475472000000002E-2</v>
      </c>
    </row>
    <row r="4113" spans="2:8" x14ac:dyDescent="0.25">
      <c r="B4113" s="192">
        <f t="shared" si="329"/>
        <v>43272.249999990032</v>
      </c>
      <c r="C4113" s="16">
        <f t="shared" si="325"/>
        <v>6</v>
      </c>
      <c r="D4113" s="16">
        <f t="shared" si="326"/>
        <v>4</v>
      </c>
      <c r="E4113" s="16">
        <f t="shared" si="327"/>
        <v>1</v>
      </c>
      <c r="F4113" s="16">
        <f t="shared" si="328"/>
        <v>6</v>
      </c>
      <c r="G4113" s="195">
        <v>4111</v>
      </c>
      <c r="H4113" s="193">
        <v>0.124922492</v>
      </c>
    </row>
    <row r="4114" spans="2:8" x14ac:dyDescent="0.25">
      <c r="B4114" s="192">
        <f t="shared" si="329"/>
        <v>43272.291666656696</v>
      </c>
      <c r="C4114" s="16">
        <f t="shared" si="325"/>
        <v>6</v>
      </c>
      <c r="D4114" s="16">
        <f t="shared" si="326"/>
        <v>4</v>
      </c>
      <c r="E4114" s="16">
        <f t="shared" si="327"/>
        <v>1</v>
      </c>
      <c r="F4114" s="16">
        <f t="shared" si="328"/>
        <v>7</v>
      </c>
      <c r="G4114" s="195">
        <v>4112</v>
      </c>
      <c r="H4114" s="193">
        <v>0.267261305</v>
      </c>
    </row>
    <row r="4115" spans="2:8" x14ac:dyDescent="0.25">
      <c r="B4115" s="192">
        <f t="shared" si="329"/>
        <v>43272.33333332336</v>
      </c>
      <c r="C4115" s="16">
        <f t="shared" si="325"/>
        <v>6</v>
      </c>
      <c r="D4115" s="16">
        <f t="shared" si="326"/>
        <v>4</v>
      </c>
      <c r="E4115" s="16">
        <f t="shared" si="327"/>
        <v>1</v>
      </c>
      <c r="F4115" s="16">
        <f t="shared" si="328"/>
        <v>8</v>
      </c>
      <c r="G4115" s="195">
        <v>4113</v>
      </c>
      <c r="H4115" s="193">
        <v>0.40737415700000001</v>
      </c>
    </row>
    <row r="4116" spans="2:8" x14ac:dyDescent="0.25">
      <c r="B4116" s="192">
        <f t="shared" si="329"/>
        <v>43272.374999990025</v>
      </c>
      <c r="C4116" s="16">
        <f t="shared" si="325"/>
        <v>6</v>
      </c>
      <c r="D4116" s="16">
        <f t="shared" si="326"/>
        <v>4</v>
      </c>
      <c r="E4116" s="16">
        <f t="shared" si="327"/>
        <v>1</v>
      </c>
      <c r="F4116" s="16">
        <f t="shared" si="328"/>
        <v>9</v>
      </c>
      <c r="G4116" s="195">
        <v>4114</v>
      </c>
      <c r="H4116" s="193">
        <v>0.553042178</v>
      </c>
    </row>
    <row r="4117" spans="2:8" x14ac:dyDescent="0.25">
      <c r="B4117" s="192">
        <f t="shared" si="329"/>
        <v>43272.416666656689</v>
      </c>
      <c r="C4117" s="16">
        <f t="shared" si="325"/>
        <v>6</v>
      </c>
      <c r="D4117" s="16">
        <f t="shared" si="326"/>
        <v>4</v>
      </c>
      <c r="E4117" s="16">
        <f t="shared" si="327"/>
        <v>1</v>
      </c>
      <c r="F4117" s="16">
        <f t="shared" si="328"/>
        <v>10</v>
      </c>
      <c r="G4117" s="195">
        <v>4115</v>
      </c>
      <c r="H4117" s="193">
        <v>0.63004688600000003</v>
      </c>
    </row>
    <row r="4118" spans="2:8" x14ac:dyDescent="0.25">
      <c r="B4118" s="192">
        <f t="shared" si="329"/>
        <v>43272.458333323353</v>
      </c>
      <c r="C4118" s="16">
        <f t="shared" si="325"/>
        <v>6</v>
      </c>
      <c r="D4118" s="16">
        <f t="shared" si="326"/>
        <v>4</v>
      </c>
      <c r="E4118" s="16">
        <f t="shared" si="327"/>
        <v>1</v>
      </c>
      <c r="F4118" s="16">
        <f t="shared" si="328"/>
        <v>11</v>
      </c>
      <c r="G4118" s="195">
        <v>4116</v>
      </c>
      <c r="H4118" s="193">
        <v>0.67802755400000003</v>
      </c>
    </row>
    <row r="4119" spans="2:8" x14ac:dyDescent="0.25">
      <c r="B4119" s="192">
        <f t="shared" si="329"/>
        <v>43272.499999990017</v>
      </c>
      <c r="C4119" s="16">
        <f t="shared" si="325"/>
        <v>6</v>
      </c>
      <c r="D4119" s="16">
        <f t="shared" si="326"/>
        <v>4</v>
      </c>
      <c r="E4119" s="16">
        <f t="shared" si="327"/>
        <v>1</v>
      </c>
      <c r="F4119" s="16">
        <f t="shared" si="328"/>
        <v>12</v>
      </c>
      <c r="G4119" s="195">
        <v>4117</v>
      </c>
      <c r="H4119" s="193">
        <v>0.64673403200000001</v>
      </c>
    </row>
    <row r="4120" spans="2:8" x14ac:dyDescent="0.25">
      <c r="B4120" s="192">
        <f t="shared" si="329"/>
        <v>43272.541666656682</v>
      </c>
      <c r="C4120" s="16">
        <f t="shared" si="325"/>
        <v>6</v>
      </c>
      <c r="D4120" s="16">
        <f t="shared" si="326"/>
        <v>4</v>
      </c>
      <c r="E4120" s="16">
        <f t="shared" si="327"/>
        <v>1</v>
      </c>
      <c r="F4120" s="16">
        <f t="shared" si="328"/>
        <v>13</v>
      </c>
      <c r="G4120" s="195">
        <v>4118</v>
      </c>
      <c r="H4120" s="193">
        <v>0.60045170999999997</v>
      </c>
    </row>
    <row r="4121" spans="2:8" x14ac:dyDescent="0.25">
      <c r="B4121" s="192">
        <f t="shared" si="329"/>
        <v>43272.583333323346</v>
      </c>
      <c r="C4121" s="16">
        <f t="shared" si="325"/>
        <v>6</v>
      </c>
      <c r="D4121" s="16">
        <f t="shared" si="326"/>
        <v>4</v>
      </c>
      <c r="E4121" s="16">
        <f t="shared" si="327"/>
        <v>1</v>
      </c>
      <c r="F4121" s="16">
        <f t="shared" si="328"/>
        <v>14</v>
      </c>
      <c r="G4121" s="195">
        <v>4119</v>
      </c>
      <c r="H4121" s="193">
        <v>0.54919841599999997</v>
      </c>
    </row>
    <row r="4122" spans="2:8" x14ac:dyDescent="0.25">
      <c r="B4122" s="192">
        <f t="shared" si="329"/>
        <v>43272.62499999001</v>
      </c>
      <c r="C4122" s="16">
        <f t="shared" si="325"/>
        <v>6</v>
      </c>
      <c r="D4122" s="16">
        <f t="shared" si="326"/>
        <v>4</v>
      </c>
      <c r="E4122" s="16">
        <f t="shared" si="327"/>
        <v>1</v>
      </c>
      <c r="F4122" s="16">
        <f t="shared" si="328"/>
        <v>15</v>
      </c>
      <c r="G4122" s="195">
        <v>4120</v>
      </c>
      <c r="H4122" s="193">
        <v>0.43448111699999997</v>
      </c>
    </row>
    <row r="4123" spans="2:8" x14ac:dyDescent="0.25">
      <c r="B4123" s="192">
        <f t="shared" si="329"/>
        <v>43272.666666656674</v>
      </c>
      <c r="C4123" s="16">
        <f t="shared" si="325"/>
        <v>6</v>
      </c>
      <c r="D4123" s="16">
        <f t="shared" si="326"/>
        <v>4</v>
      </c>
      <c r="E4123" s="16">
        <f t="shared" si="327"/>
        <v>1</v>
      </c>
      <c r="F4123" s="16">
        <f t="shared" si="328"/>
        <v>16</v>
      </c>
      <c r="G4123" s="195">
        <v>4121</v>
      </c>
      <c r="H4123" s="193">
        <v>0.34564650699999999</v>
      </c>
    </row>
    <row r="4124" spans="2:8" x14ac:dyDescent="0.25">
      <c r="B4124" s="192">
        <f t="shared" si="329"/>
        <v>43272.708333323339</v>
      </c>
      <c r="C4124" s="16">
        <f t="shared" si="325"/>
        <v>6</v>
      </c>
      <c r="D4124" s="16">
        <f t="shared" si="326"/>
        <v>4</v>
      </c>
      <c r="E4124" s="16">
        <f t="shared" si="327"/>
        <v>1</v>
      </c>
      <c r="F4124" s="16">
        <f t="shared" si="328"/>
        <v>17</v>
      </c>
      <c r="G4124" s="195">
        <v>4122</v>
      </c>
      <c r="H4124" s="193">
        <v>0.21515293599999999</v>
      </c>
    </row>
    <row r="4125" spans="2:8" x14ac:dyDescent="0.25">
      <c r="B4125" s="192">
        <f t="shared" si="329"/>
        <v>43272.749999990003</v>
      </c>
      <c r="C4125" s="16">
        <f t="shared" si="325"/>
        <v>6</v>
      </c>
      <c r="D4125" s="16">
        <f t="shared" si="326"/>
        <v>4</v>
      </c>
      <c r="E4125" s="16">
        <f t="shared" si="327"/>
        <v>1</v>
      </c>
      <c r="F4125" s="16">
        <f t="shared" si="328"/>
        <v>18</v>
      </c>
      <c r="G4125" s="195">
        <v>4123</v>
      </c>
      <c r="H4125" s="193">
        <v>0.103818255</v>
      </c>
    </row>
    <row r="4126" spans="2:8" x14ac:dyDescent="0.25">
      <c r="B4126" s="192">
        <f t="shared" si="329"/>
        <v>43272.791666656667</v>
      </c>
      <c r="C4126" s="16">
        <f t="shared" si="325"/>
        <v>6</v>
      </c>
      <c r="D4126" s="16">
        <f t="shared" si="326"/>
        <v>4</v>
      </c>
      <c r="E4126" s="16">
        <f t="shared" si="327"/>
        <v>1</v>
      </c>
      <c r="F4126" s="16">
        <f t="shared" si="328"/>
        <v>19</v>
      </c>
      <c r="G4126" s="195">
        <v>4124</v>
      </c>
      <c r="H4126" s="193">
        <v>3.8708239999999998E-2</v>
      </c>
    </row>
    <row r="4127" spans="2:8" x14ac:dyDescent="0.25">
      <c r="B4127" s="192">
        <f t="shared" si="329"/>
        <v>43272.833333323331</v>
      </c>
      <c r="C4127" s="16">
        <f t="shared" si="325"/>
        <v>6</v>
      </c>
      <c r="D4127" s="16">
        <f t="shared" si="326"/>
        <v>4</v>
      </c>
      <c r="E4127" s="16">
        <f t="shared" si="327"/>
        <v>1</v>
      </c>
      <c r="F4127" s="16">
        <f t="shared" si="328"/>
        <v>20</v>
      </c>
      <c r="G4127" s="195">
        <v>4125</v>
      </c>
      <c r="H4127" s="193">
        <v>1.591879E-3</v>
      </c>
    </row>
    <row r="4128" spans="2:8" x14ac:dyDescent="0.25">
      <c r="B4128" s="192">
        <f t="shared" si="329"/>
        <v>43272.874999989996</v>
      </c>
      <c r="C4128" s="16">
        <f t="shared" si="325"/>
        <v>6</v>
      </c>
      <c r="D4128" s="16">
        <f t="shared" si="326"/>
        <v>4</v>
      </c>
      <c r="E4128" s="16">
        <f t="shared" si="327"/>
        <v>1</v>
      </c>
      <c r="F4128" s="16">
        <f t="shared" si="328"/>
        <v>21</v>
      </c>
      <c r="G4128" s="195">
        <v>4126</v>
      </c>
      <c r="H4128" s="193">
        <v>0</v>
      </c>
    </row>
    <row r="4129" spans="2:8" x14ac:dyDescent="0.25">
      <c r="B4129" s="192">
        <f t="shared" si="329"/>
        <v>43272.91666665666</v>
      </c>
      <c r="C4129" s="16">
        <f t="shared" si="325"/>
        <v>6</v>
      </c>
      <c r="D4129" s="16">
        <f t="shared" si="326"/>
        <v>4</v>
      </c>
      <c r="E4129" s="16">
        <f t="shared" si="327"/>
        <v>1</v>
      </c>
      <c r="F4129" s="16">
        <f t="shared" si="328"/>
        <v>22</v>
      </c>
      <c r="G4129" s="195">
        <v>4127</v>
      </c>
      <c r="H4129" s="193">
        <v>0</v>
      </c>
    </row>
    <row r="4130" spans="2:8" x14ac:dyDescent="0.25">
      <c r="B4130" s="192">
        <f t="shared" si="329"/>
        <v>43272.958333323324</v>
      </c>
      <c r="C4130" s="16">
        <f t="shared" si="325"/>
        <v>6</v>
      </c>
      <c r="D4130" s="16">
        <f t="shared" si="326"/>
        <v>4</v>
      </c>
      <c r="E4130" s="16">
        <f t="shared" si="327"/>
        <v>1</v>
      </c>
      <c r="F4130" s="16">
        <f t="shared" si="328"/>
        <v>23</v>
      </c>
      <c r="G4130" s="195">
        <v>4128</v>
      </c>
      <c r="H4130" s="193">
        <v>0</v>
      </c>
    </row>
    <row r="4131" spans="2:8" x14ac:dyDescent="0.25">
      <c r="B4131" s="192">
        <f t="shared" si="329"/>
        <v>43272.999999989988</v>
      </c>
      <c r="C4131" s="16">
        <f t="shared" si="325"/>
        <v>6</v>
      </c>
      <c r="D4131" s="16">
        <f t="shared" si="326"/>
        <v>5</v>
      </c>
      <c r="E4131" s="16">
        <f t="shared" si="327"/>
        <v>1</v>
      </c>
      <c r="F4131" s="16">
        <f t="shared" si="328"/>
        <v>0</v>
      </c>
      <c r="G4131" s="195">
        <v>4129</v>
      </c>
      <c r="H4131" s="193">
        <v>0</v>
      </c>
    </row>
    <row r="4132" spans="2:8" x14ac:dyDescent="0.25">
      <c r="B4132" s="192">
        <f t="shared" si="329"/>
        <v>43273.041666656653</v>
      </c>
      <c r="C4132" s="16">
        <f t="shared" si="325"/>
        <v>6</v>
      </c>
      <c r="D4132" s="16">
        <f t="shared" si="326"/>
        <v>5</v>
      </c>
      <c r="E4132" s="16">
        <f t="shared" si="327"/>
        <v>1</v>
      </c>
      <c r="F4132" s="16">
        <f t="shared" si="328"/>
        <v>1</v>
      </c>
      <c r="G4132" s="195">
        <v>4130</v>
      </c>
      <c r="H4132" s="193">
        <v>0</v>
      </c>
    </row>
    <row r="4133" spans="2:8" x14ac:dyDescent="0.25">
      <c r="B4133" s="192">
        <f t="shared" si="329"/>
        <v>43273.083333323317</v>
      </c>
      <c r="C4133" s="16">
        <f t="shared" si="325"/>
        <v>6</v>
      </c>
      <c r="D4133" s="16">
        <f t="shared" si="326"/>
        <v>5</v>
      </c>
      <c r="E4133" s="16">
        <f t="shared" si="327"/>
        <v>1</v>
      </c>
      <c r="F4133" s="16">
        <f t="shared" si="328"/>
        <v>2</v>
      </c>
      <c r="G4133" s="195">
        <v>4131</v>
      </c>
      <c r="H4133" s="193">
        <v>0</v>
      </c>
    </row>
    <row r="4134" spans="2:8" x14ac:dyDescent="0.25">
      <c r="B4134" s="192">
        <f t="shared" si="329"/>
        <v>43273.124999989981</v>
      </c>
      <c r="C4134" s="16">
        <f t="shared" si="325"/>
        <v>6</v>
      </c>
      <c r="D4134" s="16">
        <f t="shared" si="326"/>
        <v>5</v>
      </c>
      <c r="E4134" s="16">
        <f t="shared" si="327"/>
        <v>1</v>
      </c>
      <c r="F4134" s="16">
        <f t="shared" si="328"/>
        <v>3</v>
      </c>
      <c r="G4134" s="195">
        <v>4132</v>
      </c>
      <c r="H4134" s="193">
        <v>0</v>
      </c>
    </row>
    <row r="4135" spans="2:8" x14ac:dyDescent="0.25">
      <c r="B4135" s="192">
        <f t="shared" si="329"/>
        <v>43273.166666656645</v>
      </c>
      <c r="C4135" s="16">
        <f t="shared" si="325"/>
        <v>6</v>
      </c>
      <c r="D4135" s="16">
        <f t="shared" si="326"/>
        <v>5</v>
      </c>
      <c r="E4135" s="16">
        <f t="shared" si="327"/>
        <v>1</v>
      </c>
      <c r="F4135" s="16">
        <f t="shared" si="328"/>
        <v>4</v>
      </c>
      <c r="G4135" s="195">
        <v>4133</v>
      </c>
      <c r="H4135" s="193">
        <v>4.8959499999999996E-3</v>
      </c>
    </row>
    <row r="4136" spans="2:8" x14ac:dyDescent="0.25">
      <c r="B4136" s="192">
        <f t="shared" si="329"/>
        <v>43273.208333323309</v>
      </c>
      <c r="C4136" s="16">
        <f t="shared" si="325"/>
        <v>6</v>
      </c>
      <c r="D4136" s="16">
        <f t="shared" si="326"/>
        <v>5</v>
      </c>
      <c r="E4136" s="16">
        <f t="shared" si="327"/>
        <v>1</v>
      </c>
      <c r="F4136" s="16">
        <f t="shared" si="328"/>
        <v>5</v>
      </c>
      <c r="G4136" s="195">
        <v>4134</v>
      </c>
      <c r="H4136" s="193">
        <v>4.6045313999999997E-2</v>
      </c>
    </row>
    <row r="4137" spans="2:8" x14ac:dyDescent="0.25">
      <c r="B4137" s="192">
        <f t="shared" si="329"/>
        <v>43273.249999989974</v>
      </c>
      <c r="C4137" s="16">
        <f t="shared" si="325"/>
        <v>6</v>
      </c>
      <c r="D4137" s="16">
        <f t="shared" si="326"/>
        <v>5</v>
      </c>
      <c r="E4137" s="16">
        <f t="shared" si="327"/>
        <v>1</v>
      </c>
      <c r="F4137" s="16">
        <f t="shared" si="328"/>
        <v>6</v>
      </c>
      <c r="G4137" s="195">
        <v>4135</v>
      </c>
      <c r="H4137" s="193">
        <v>0.113409133</v>
      </c>
    </row>
    <row r="4138" spans="2:8" x14ac:dyDescent="0.25">
      <c r="B4138" s="192">
        <f t="shared" si="329"/>
        <v>43273.291666656638</v>
      </c>
      <c r="C4138" s="16">
        <f t="shared" si="325"/>
        <v>6</v>
      </c>
      <c r="D4138" s="16">
        <f t="shared" si="326"/>
        <v>5</v>
      </c>
      <c r="E4138" s="16">
        <f t="shared" si="327"/>
        <v>1</v>
      </c>
      <c r="F4138" s="16">
        <f t="shared" si="328"/>
        <v>7</v>
      </c>
      <c r="G4138" s="195">
        <v>4136</v>
      </c>
      <c r="H4138" s="193">
        <v>0.232607813</v>
      </c>
    </row>
    <row r="4139" spans="2:8" x14ac:dyDescent="0.25">
      <c r="B4139" s="192">
        <f t="shared" si="329"/>
        <v>43273.333333323302</v>
      </c>
      <c r="C4139" s="16">
        <f t="shared" si="325"/>
        <v>6</v>
      </c>
      <c r="D4139" s="16">
        <f t="shared" si="326"/>
        <v>5</v>
      </c>
      <c r="E4139" s="16">
        <f t="shared" si="327"/>
        <v>1</v>
      </c>
      <c r="F4139" s="16">
        <f t="shared" si="328"/>
        <v>8</v>
      </c>
      <c r="G4139" s="195">
        <v>4137</v>
      </c>
      <c r="H4139" s="193">
        <v>0.37707555700000001</v>
      </c>
    </row>
    <row r="4140" spans="2:8" x14ac:dyDescent="0.25">
      <c r="B4140" s="192">
        <f t="shared" si="329"/>
        <v>43273.374999989966</v>
      </c>
      <c r="C4140" s="16">
        <f t="shared" si="325"/>
        <v>6</v>
      </c>
      <c r="D4140" s="16">
        <f t="shared" si="326"/>
        <v>5</v>
      </c>
      <c r="E4140" s="16">
        <f t="shared" si="327"/>
        <v>1</v>
      </c>
      <c r="F4140" s="16">
        <f t="shared" si="328"/>
        <v>9</v>
      </c>
      <c r="G4140" s="195">
        <v>4138</v>
      </c>
      <c r="H4140" s="193">
        <v>0.47968506900000002</v>
      </c>
    </row>
    <row r="4141" spans="2:8" x14ac:dyDescent="0.25">
      <c r="B4141" s="192">
        <f t="shared" si="329"/>
        <v>43273.416666656631</v>
      </c>
      <c r="C4141" s="16">
        <f t="shared" si="325"/>
        <v>6</v>
      </c>
      <c r="D4141" s="16">
        <f t="shared" si="326"/>
        <v>5</v>
      </c>
      <c r="E4141" s="16">
        <f t="shared" si="327"/>
        <v>1</v>
      </c>
      <c r="F4141" s="16">
        <f t="shared" si="328"/>
        <v>10</v>
      </c>
      <c r="G4141" s="195">
        <v>4139</v>
      </c>
      <c r="H4141" s="193">
        <v>0.55847269799999999</v>
      </c>
    </row>
    <row r="4142" spans="2:8" x14ac:dyDescent="0.25">
      <c r="B4142" s="192">
        <f t="shared" si="329"/>
        <v>43273.458333323295</v>
      </c>
      <c r="C4142" s="16">
        <f t="shared" si="325"/>
        <v>6</v>
      </c>
      <c r="D4142" s="16">
        <f t="shared" si="326"/>
        <v>5</v>
      </c>
      <c r="E4142" s="16">
        <f t="shared" si="327"/>
        <v>1</v>
      </c>
      <c r="F4142" s="16">
        <f t="shared" si="328"/>
        <v>11</v>
      </c>
      <c r="G4142" s="195">
        <v>4140</v>
      </c>
      <c r="H4142" s="193">
        <v>0.60460175599999999</v>
      </c>
    </row>
    <row r="4143" spans="2:8" x14ac:dyDescent="0.25">
      <c r="B4143" s="192">
        <f t="shared" si="329"/>
        <v>43273.499999989959</v>
      </c>
      <c r="C4143" s="16">
        <f t="shared" si="325"/>
        <v>6</v>
      </c>
      <c r="D4143" s="16">
        <f t="shared" si="326"/>
        <v>5</v>
      </c>
      <c r="E4143" s="16">
        <f t="shared" si="327"/>
        <v>1</v>
      </c>
      <c r="F4143" s="16">
        <f t="shared" si="328"/>
        <v>12</v>
      </c>
      <c r="G4143" s="195">
        <v>4141</v>
      </c>
      <c r="H4143" s="193">
        <v>0.62802413599999996</v>
      </c>
    </row>
    <row r="4144" spans="2:8" x14ac:dyDescent="0.25">
      <c r="B4144" s="192">
        <f t="shared" si="329"/>
        <v>43273.541666656623</v>
      </c>
      <c r="C4144" s="16">
        <f t="shared" si="325"/>
        <v>6</v>
      </c>
      <c r="D4144" s="16">
        <f t="shared" si="326"/>
        <v>5</v>
      </c>
      <c r="E4144" s="16">
        <f t="shared" si="327"/>
        <v>1</v>
      </c>
      <c r="F4144" s="16">
        <f t="shared" si="328"/>
        <v>13</v>
      </c>
      <c r="G4144" s="195">
        <v>4142</v>
      </c>
      <c r="H4144" s="193">
        <v>0.58024397500000002</v>
      </c>
    </row>
    <row r="4145" spans="2:8" x14ac:dyDescent="0.25">
      <c r="B4145" s="192">
        <f t="shared" si="329"/>
        <v>43273.583333323288</v>
      </c>
      <c r="C4145" s="16">
        <f t="shared" si="325"/>
        <v>6</v>
      </c>
      <c r="D4145" s="16">
        <f t="shared" si="326"/>
        <v>5</v>
      </c>
      <c r="E4145" s="16">
        <f t="shared" si="327"/>
        <v>1</v>
      </c>
      <c r="F4145" s="16">
        <f t="shared" si="328"/>
        <v>14</v>
      </c>
      <c r="G4145" s="195">
        <v>4143</v>
      </c>
      <c r="H4145" s="193">
        <v>0.55394712800000001</v>
      </c>
    </row>
    <row r="4146" spans="2:8" x14ac:dyDescent="0.25">
      <c r="B4146" s="192">
        <f t="shared" si="329"/>
        <v>43273.624999989952</v>
      </c>
      <c r="C4146" s="16">
        <f t="shared" si="325"/>
        <v>6</v>
      </c>
      <c r="D4146" s="16">
        <f t="shared" si="326"/>
        <v>5</v>
      </c>
      <c r="E4146" s="16">
        <f t="shared" si="327"/>
        <v>1</v>
      </c>
      <c r="F4146" s="16">
        <f t="shared" si="328"/>
        <v>15</v>
      </c>
      <c r="G4146" s="195">
        <v>4144</v>
      </c>
      <c r="H4146" s="193">
        <v>0.46560442699999999</v>
      </c>
    </row>
    <row r="4147" spans="2:8" x14ac:dyDescent="0.25">
      <c r="B4147" s="192">
        <f t="shared" si="329"/>
        <v>43273.666666656616</v>
      </c>
      <c r="C4147" s="16">
        <f t="shared" si="325"/>
        <v>6</v>
      </c>
      <c r="D4147" s="16">
        <f t="shared" si="326"/>
        <v>5</v>
      </c>
      <c r="E4147" s="16">
        <f t="shared" si="327"/>
        <v>1</v>
      </c>
      <c r="F4147" s="16">
        <f t="shared" si="328"/>
        <v>16</v>
      </c>
      <c r="G4147" s="195">
        <v>4145</v>
      </c>
      <c r="H4147" s="193">
        <v>0.35440911400000003</v>
      </c>
    </row>
    <row r="4148" spans="2:8" x14ac:dyDescent="0.25">
      <c r="B4148" s="192">
        <f t="shared" si="329"/>
        <v>43273.70833332328</v>
      </c>
      <c r="C4148" s="16">
        <f t="shared" si="325"/>
        <v>6</v>
      </c>
      <c r="D4148" s="16">
        <f t="shared" si="326"/>
        <v>5</v>
      </c>
      <c r="E4148" s="16">
        <f t="shared" si="327"/>
        <v>1</v>
      </c>
      <c r="F4148" s="16">
        <f t="shared" si="328"/>
        <v>17</v>
      </c>
      <c r="G4148" s="195">
        <v>4146</v>
      </c>
      <c r="H4148" s="193">
        <v>0.21814926100000001</v>
      </c>
    </row>
    <row r="4149" spans="2:8" x14ac:dyDescent="0.25">
      <c r="B4149" s="192">
        <f t="shared" si="329"/>
        <v>43273.749999989945</v>
      </c>
      <c r="C4149" s="16">
        <f t="shared" si="325"/>
        <v>6</v>
      </c>
      <c r="D4149" s="16">
        <f t="shared" si="326"/>
        <v>5</v>
      </c>
      <c r="E4149" s="16">
        <f t="shared" si="327"/>
        <v>1</v>
      </c>
      <c r="F4149" s="16">
        <f t="shared" si="328"/>
        <v>18</v>
      </c>
      <c r="G4149" s="195">
        <v>4147</v>
      </c>
      <c r="H4149" s="193">
        <v>0.10782929099999999</v>
      </c>
    </row>
    <row r="4150" spans="2:8" x14ac:dyDescent="0.25">
      <c r="B4150" s="192">
        <f t="shared" si="329"/>
        <v>43273.791666656609</v>
      </c>
      <c r="C4150" s="16">
        <f t="shared" si="325"/>
        <v>6</v>
      </c>
      <c r="D4150" s="16">
        <f t="shared" si="326"/>
        <v>5</v>
      </c>
      <c r="E4150" s="16">
        <f t="shared" si="327"/>
        <v>1</v>
      </c>
      <c r="F4150" s="16">
        <f t="shared" si="328"/>
        <v>19</v>
      </c>
      <c r="G4150" s="195">
        <v>4148</v>
      </c>
      <c r="H4150" s="193">
        <v>3.7089469999999999E-2</v>
      </c>
    </row>
    <row r="4151" spans="2:8" x14ac:dyDescent="0.25">
      <c r="B4151" s="192">
        <f t="shared" si="329"/>
        <v>43273.833333323273</v>
      </c>
      <c r="C4151" s="16">
        <f t="shared" si="325"/>
        <v>6</v>
      </c>
      <c r="D4151" s="16">
        <f t="shared" si="326"/>
        <v>5</v>
      </c>
      <c r="E4151" s="16">
        <f t="shared" si="327"/>
        <v>1</v>
      </c>
      <c r="F4151" s="16">
        <f t="shared" si="328"/>
        <v>20</v>
      </c>
      <c r="G4151" s="195">
        <v>4149</v>
      </c>
      <c r="H4151" s="193">
        <v>2.1143239999999999E-3</v>
      </c>
    </row>
    <row r="4152" spans="2:8" x14ac:dyDescent="0.25">
      <c r="B4152" s="192">
        <f t="shared" si="329"/>
        <v>43273.874999989937</v>
      </c>
      <c r="C4152" s="16">
        <f t="shared" si="325"/>
        <v>6</v>
      </c>
      <c r="D4152" s="16">
        <f t="shared" si="326"/>
        <v>5</v>
      </c>
      <c r="E4152" s="16">
        <f t="shared" si="327"/>
        <v>1</v>
      </c>
      <c r="F4152" s="16">
        <f t="shared" si="328"/>
        <v>21</v>
      </c>
      <c r="G4152" s="195">
        <v>4150</v>
      </c>
      <c r="H4152" s="193">
        <v>0</v>
      </c>
    </row>
    <row r="4153" spans="2:8" x14ac:dyDescent="0.25">
      <c r="B4153" s="192">
        <f t="shared" si="329"/>
        <v>43273.916666656602</v>
      </c>
      <c r="C4153" s="16">
        <f t="shared" si="325"/>
        <v>6</v>
      </c>
      <c r="D4153" s="16">
        <f t="shared" si="326"/>
        <v>5</v>
      </c>
      <c r="E4153" s="16">
        <f t="shared" si="327"/>
        <v>1</v>
      </c>
      <c r="F4153" s="16">
        <f t="shared" si="328"/>
        <v>22</v>
      </c>
      <c r="G4153" s="195">
        <v>4151</v>
      </c>
      <c r="H4153" s="193">
        <v>0</v>
      </c>
    </row>
    <row r="4154" spans="2:8" x14ac:dyDescent="0.25">
      <c r="B4154" s="192">
        <f t="shared" si="329"/>
        <v>43273.958333323266</v>
      </c>
      <c r="C4154" s="16">
        <f t="shared" si="325"/>
        <v>6</v>
      </c>
      <c r="D4154" s="16">
        <f t="shared" si="326"/>
        <v>5</v>
      </c>
      <c r="E4154" s="16">
        <f t="shared" si="327"/>
        <v>1</v>
      </c>
      <c r="F4154" s="16">
        <f t="shared" si="328"/>
        <v>23</v>
      </c>
      <c r="G4154" s="195">
        <v>4152</v>
      </c>
      <c r="H4154" s="193">
        <v>0</v>
      </c>
    </row>
    <row r="4155" spans="2:8" x14ac:dyDescent="0.25">
      <c r="B4155" s="192">
        <f t="shared" si="329"/>
        <v>43273.99999998993</v>
      </c>
      <c r="C4155" s="16">
        <f t="shared" si="325"/>
        <v>6</v>
      </c>
      <c r="D4155" s="16">
        <f t="shared" si="326"/>
        <v>6</v>
      </c>
      <c r="E4155" s="16">
        <f t="shared" si="327"/>
        <v>2</v>
      </c>
      <c r="F4155" s="16">
        <f t="shared" si="328"/>
        <v>0</v>
      </c>
      <c r="G4155" s="195">
        <v>4153</v>
      </c>
      <c r="H4155" s="193">
        <v>0</v>
      </c>
    </row>
    <row r="4156" spans="2:8" x14ac:dyDescent="0.25">
      <c r="B4156" s="192">
        <f t="shared" si="329"/>
        <v>43274.041666656594</v>
      </c>
      <c r="C4156" s="16">
        <f t="shared" si="325"/>
        <v>6</v>
      </c>
      <c r="D4156" s="16">
        <f t="shared" si="326"/>
        <v>6</v>
      </c>
      <c r="E4156" s="16">
        <f t="shared" si="327"/>
        <v>2</v>
      </c>
      <c r="F4156" s="16">
        <f t="shared" si="328"/>
        <v>1</v>
      </c>
      <c r="G4156" s="195">
        <v>4154</v>
      </c>
      <c r="H4156" s="193">
        <v>0</v>
      </c>
    </row>
    <row r="4157" spans="2:8" x14ac:dyDescent="0.25">
      <c r="B4157" s="192">
        <f t="shared" si="329"/>
        <v>43274.083333323259</v>
      </c>
      <c r="C4157" s="16">
        <f t="shared" si="325"/>
        <v>6</v>
      </c>
      <c r="D4157" s="16">
        <f t="shared" si="326"/>
        <v>6</v>
      </c>
      <c r="E4157" s="16">
        <f t="shared" si="327"/>
        <v>2</v>
      </c>
      <c r="F4157" s="16">
        <f t="shared" si="328"/>
        <v>2</v>
      </c>
      <c r="G4157" s="195">
        <v>4155</v>
      </c>
      <c r="H4157" s="193">
        <v>0</v>
      </c>
    </row>
    <row r="4158" spans="2:8" x14ac:dyDescent="0.25">
      <c r="B4158" s="192">
        <f t="shared" si="329"/>
        <v>43274.124999989923</v>
      </c>
      <c r="C4158" s="16">
        <f t="shared" si="325"/>
        <v>6</v>
      </c>
      <c r="D4158" s="16">
        <f t="shared" si="326"/>
        <v>6</v>
      </c>
      <c r="E4158" s="16">
        <f t="shared" si="327"/>
        <v>2</v>
      </c>
      <c r="F4158" s="16">
        <f t="shared" si="328"/>
        <v>3</v>
      </c>
      <c r="G4158" s="195">
        <v>4156</v>
      </c>
      <c r="H4158" s="193">
        <v>0</v>
      </c>
    </row>
    <row r="4159" spans="2:8" x14ac:dyDescent="0.25">
      <c r="B4159" s="192">
        <f t="shared" si="329"/>
        <v>43274.166666656587</v>
      </c>
      <c r="C4159" s="16">
        <f t="shared" si="325"/>
        <v>6</v>
      </c>
      <c r="D4159" s="16">
        <f t="shared" si="326"/>
        <v>6</v>
      </c>
      <c r="E4159" s="16">
        <f t="shared" si="327"/>
        <v>2</v>
      </c>
      <c r="F4159" s="16">
        <f t="shared" si="328"/>
        <v>4</v>
      </c>
      <c r="G4159" s="195">
        <v>4157</v>
      </c>
      <c r="H4159" s="193">
        <v>4.7906980000000004E-3</v>
      </c>
    </row>
    <row r="4160" spans="2:8" x14ac:dyDescent="0.25">
      <c r="B4160" s="192">
        <f t="shared" si="329"/>
        <v>43274.208333323251</v>
      </c>
      <c r="C4160" s="16">
        <f t="shared" si="325"/>
        <v>6</v>
      </c>
      <c r="D4160" s="16">
        <f t="shared" si="326"/>
        <v>6</v>
      </c>
      <c r="E4160" s="16">
        <f t="shared" si="327"/>
        <v>2</v>
      </c>
      <c r="F4160" s="16">
        <f t="shared" si="328"/>
        <v>5</v>
      </c>
      <c r="G4160" s="195">
        <v>4158</v>
      </c>
      <c r="H4160" s="193">
        <v>4.7724797999999999E-2</v>
      </c>
    </row>
    <row r="4161" spans="2:8" x14ac:dyDescent="0.25">
      <c r="B4161" s="192">
        <f t="shared" si="329"/>
        <v>43274.249999989916</v>
      </c>
      <c r="C4161" s="16">
        <f t="shared" si="325"/>
        <v>6</v>
      </c>
      <c r="D4161" s="16">
        <f t="shared" si="326"/>
        <v>6</v>
      </c>
      <c r="E4161" s="16">
        <f t="shared" si="327"/>
        <v>2</v>
      </c>
      <c r="F4161" s="16">
        <f t="shared" si="328"/>
        <v>6</v>
      </c>
      <c r="G4161" s="195">
        <v>4159</v>
      </c>
      <c r="H4161" s="193">
        <v>0.118075734</v>
      </c>
    </row>
    <row r="4162" spans="2:8" x14ac:dyDescent="0.25">
      <c r="B4162" s="192">
        <f t="shared" si="329"/>
        <v>43274.29166665658</v>
      </c>
      <c r="C4162" s="16">
        <f t="shared" si="325"/>
        <v>6</v>
      </c>
      <c r="D4162" s="16">
        <f t="shared" si="326"/>
        <v>6</v>
      </c>
      <c r="E4162" s="16">
        <f t="shared" si="327"/>
        <v>2</v>
      </c>
      <c r="F4162" s="16">
        <f t="shared" si="328"/>
        <v>7</v>
      </c>
      <c r="G4162" s="195">
        <v>4160</v>
      </c>
      <c r="H4162" s="193">
        <v>0.25690383999999999</v>
      </c>
    </row>
    <row r="4163" spans="2:8" x14ac:dyDescent="0.25">
      <c r="B4163" s="192">
        <f t="shared" si="329"/>
        <v>43274.333333323244</v>
      </c>
      <c r="C4163" s="16">
        <f t="shared" si="325"/>
        <v>6</v>
      </c>
      <c r="D4163" s="16">
        <f t="shared" si="326"/>
        <v>6</v>
      </c>
      <c r="E4163" s="16">
        <f t="shared" si="327"/>
        <v>2</v>
      </c>
      <c r="F4163" s="16">
        <f t="shared" si="328"/>
        <v>8</v>
      </c>
      <c r="G4163" s="195">
        <v>4161</v>
      </c>
      <c r="H4163" s="193">
        <v>0.40509589800000001</v>
      </c>
    </row>
    <row r="4164" spans="2:8" x14ac:dyDescent="0.25">
      <c r="B4164" s="192">
        <f t="shared" si="329"/>
        <v>43274.374999989908</v>
      </c>
      <c r="C4164" s="16">
        <f t="shared" ref="C4164:C4227" si="330">MONTH(B4164)</f>
        <v>6</v>
      </c>
      <c r="D4164" s="16">
        <f t="shared" ref="D4164:D4227" si="331">WEEKDAY(B4164,2)</f>
        <v>6</v>
      </c>
      <c r="E4164" s="16">
        <f t="shared" ref="E4164:E4227" si="332">IF(D4164&lt;6,1,2)</f>
        <v>2</v>
      </c>
      <c r="F4164" s="16">
        <f t="shared" ref="F4164:F4227" si="333">HOUR(B4164)</f>
        <v>9</v>
      </c>
      <c r="G4164" s="195">
        <v>4162</v>
      </c>
      <c r="H4164" s="193">
        <v>0.50566191199999999</v>
      </c>
    </row>
    <row r="4165" spans="2:8" x14ac:dyDescent="0.25">
      <c r="B4165" s="192">
        <f t="shared" ref="B4165:B4228" si="334">B4164+1/24</f>
        <v>43274.416666656572</v>
      </c>
      <c r="C4165" s="16">
        <f t="shared" si="330"/>
        <v>6</v>
      </c>
      <c r="D4165" s="16">
        <f t="shared" si="331"/>
        <v>6</v>
      </c>
      <c r="E4165" s="16">
        <f t="shared" si="332"/>
        <v>2</v>
      </c>
      <c r="F4165" s="16">
        <f t="shared" si="333"/>
        <v>10</v>
      </c>
      <c r="G4165" s="195">
        <v>4163</v>
      </c>
      <c r="H4165" s="193">
        <v>0.58116799399999997</v>
      </c>
    </row>
    <row r="4166" spans="2:8" x14ac:dyDescent="0.25">
      <c r="B4166" s="192">
        <f t="shared" si="334"/>
        <v>43274.458333323237</v>
      </c>
      <c r="C4166" s="16">
        <f t="shared" si="330"/>
        <v>6</v>
      </c>
      <c r="D4166" s="16">
        <f t="shared" si="331"/>
        <v>6</v>
      </c>
      <c r="E4166" s="16">
        <f t="shared" si="332"/>
        <v>2</v>
      </c>
      <c r="F4166" s="16">
        <f t="shared" si="333"/>
        <v>11</v>
      </c>
      <c r="G4166" s="195">
        <v>4164</v>
      </c>
      <c r="H4166" s="193">
        <v>0.62478874799999995</v>
      </c>
    </row>
    <row r="4167" spans="2:8" x14ac:dyDescent="0.25">
      <c r="B4167" s="192">
        <f t="shared" si="334"/>
        <v>43274.499999989901</v>
      </c>
      <c r="C4167" s="16">
        <f t="shared" si="330"/>
        <v>6</v>
      </c>
      <c r="D4167" s="16">
        <f t="shared" si="331"/>
        <v>6</v>
      </c>
      <c r="E4167" s="16">
        <f t="shared" si="332"/>
        <v>2</v>
      </c>
      <c r="F4167" s="16">
        <f t="shared" si="333"/>
        <v>12</v>
      </c>
      <c r="G4167" s="195">
        <v>4165</v>
      </c>
      <c r="H4167" s="193">
        <v>0.60566348299999995</v>
      </c>
    </row>
    <row r="4168" spans="2:8" x14ac:dyDescent="0.25">
      <c r="B4168" s="192">
        <f t="shared" si="334"/>
        <v>43274.541666656565</v>
      </c>
      <c r="C4168" s="16">
        <f t="shared" si="330"/>
        <v>6</v>
      </c>
      <c r="D4168" s="16">
        <f t="shared" si="331"/>
        <v>6</v>
      </c>
      <c r="E4168" s="16">
        <f t="shared" si="332"/>
        <v>2</v>
      </c>
      <c r="F4168" s="16">
        <f t="shared" si="333"/>
        <v>13</v>
      </c>
      <c r="G4168" s="195">
        <v>4166</v>
      </c>
      <c r="H4168" s="193">
        <v>0.53859030900000004</v>
      </c>
    </row>
    <row r="4169" spans="2:8" x14ac:dyDescent="0.25">
      <c r="B4169" s="192">
        <f t="shared" si="334"/>
        <v>43274.583333323229</v>
      </c>
      <c r="C4169" s="16">
        <f t="shared" si="330"/>
        <v>6</v>
      </c>
      <c r="D4169" s="16">
        <f t="shared" si="331"/>
        <v>6</v>
      </c>
      <c r="E4169" s="16">
        <f t="shared" si="332"/>
        <v>2</v>
      </c>
      <c r="F4169" s="16">
        <f t="shared" si="333"/>
        <v>14</v>
      </c>
      <c r="G4169" s="195">
        <v>4167</v>
      </c>
      <c r="H4169" s="193">
        <v>0.48506854799999999</v>
      </c>
    </row>
    <row r="4170" spans="2:8" x14ac:dyDescent="0.25">
      <c r="B4170" s="192">
        <f t="shared" si="334"/>
        <v>43274.624999989894</v>
      </c>
      <c r="C4170" s="16">
        <f t="shared" si="330"/>
        <v>6</v>
      </c>
      <c r="D4170" s="16">
        <f t="shared" si="331"/>
        <v>6</v>
      </c>
      <c r="E4170" s="16">
        <f t="shared" si="332"/>
        <v>2</v>
      </c>
      <c r="F4170" s="16">
        <f t="shared" si="333"/>
        <v>15</v>
      </c>
      <c r="G4170" s="195">
        <v>4168</v>
      </c>
      <c r="H4170" s="193">
        <v>0.42615217399999999</v>
      </c>
    </row>
    <row r="4171" spans="2:8" x14ac:dyDescent="0.25">
      <c r="B4171" s="192">
        <f t="shared" si="334"/>
        <v>43274.666666656558</v>
      </c>
      <c r="C4171" s="16">
        <f t="shared" si="330"/>
        <v>6</v>
      </c>
      <c r="D4171" s="16">
        <f t="shared" si="331"/>
        <v>6</v>
      </c>
      <c r="E4171" s="16">
        <f t="shared" si="332"/>
        <v>2</v>
      </c>
      <c r="F4171" s="16">
        <f t="shared" si="333"/>
        <v>16</v>
      </c>
      <c r="G4171" s="195">
        <v>4169</v>
      </c>
      <c r="H4171" s="193">
        <v>0.32080573000000001</v>
      </c>
    </row>
    <row r="4172" spans="2:8" x14ac:dyDescent="0.25">
      <c r="B4172" s="192">
        <f t="shared" si="334"/>
        <v>43274.708333323222</v>
      </c>
      <c r="C4172" s="16">
        <f t="shared" si="330"/>
        <v>6</v>
      </c>
      <c r="D4172" s="16">
        <f t="shared" si="331"/>
        <v>6</v>
      </c>
      <c r="E4172" s="16">
        <f t="shared" si="332"/>
        <v>2</v>
      </c>
      <c r="F4172" s="16">
        <f t="shared" si="333"/>
        <v>17</v>
      </c>
      <c r="G4172" s="195">
        <v>4170</v>
      </c>
      <c r="H4172" s="193">
        <v>0.19924948300000001</v>
      </c>
    </row>
    <row r="4173" spans="2:8" x14ac:dyDescent="0.25">
      <c r="B4173" s="192">
        <f t="shared" si="334"/>
        <v>43274.749999989886</v>
      </c>
      <c r="C4173" s="16">
        <f t="shared" si="330"/>
        <v>6</v>
      </c>
      <c r="D4173" s="16">
        <f t="shared" si="331"/>
        <v>6</v>
      </c>
      <c r="E4173" s="16">
        <f t="shared" si="332"/>
        <v>2</v>
      </c>
      <c r="F4173" s="16">
        <f t="shared" si="333"/>
        <v>18</v>
      </c>
      <c r="G4173" s="195">
        <v>4171</v>
      </c>
      <c r="H4173" s="193">
        <v>9.6983015000000006E-2</v>
      </c>
    </row>
    <row r="4174" spans="2:8" x14ac:dyDescent="0.25">
      <c r="B4174" s="192">
        <f t="shared" si="334"/>
        <v>43274.791666656551</v>
      </c>
      <c r="C4174" s="16">
        <f t="shared" si="330"/>
        <v>6</v>
      </c>
      <c r="D4174" s="16">
        <f t="shared" si="331"/>
        <v>6</v>
      </c>
      <c r="E4174" s="16">
        <f t="shared" si="332"/>
        <v>2</v>
      </c>
      <c r="F4174" s="16">
        <f t="shared" si="333"/>
        <v>19</v>
      </c>
      <c r="G4174" s="195">
        <v>4172</v>
      </c>
      <c r="H4174" s="193">
        <v>3.2469534000000001E-2</v>
      </c>
    </row>
    <row r="4175" spans="2:8" x14ac:dyDescent="0.25">
      <c r="B4175" s="192">
        <f t="shared" si="334"/>
        <v>43274.833333323215</v>
      </c>
      <c r="C4175" s="16">
        <f t="shared" si="330"/>
        <v>6</v>
      </c>
      <c r="D4175" s="16">
        <f t="shared" si="331"/>
        <v>6</v>
      </c>
      <c r="E4175" s="16">
        <f t="shared" si="332"/>
        <v>2</v>
      </c>
      <c r="F4175" s="16">
        <f t="shared" si="333"/>
        <v>20</v>
      </c>
      <c r="G4175" s="195">
        <v>4173</v>
      </c>
      <c r="H4175" s="193">
        <v>1.9483580000000001E-3</v>
      </c>
    </row>
    <row r="4176" spans="2:8" x14ac:dyDescent="0.25">
      <c r="B4176" s="192">
        <f t="shared" si="334"/>
        <v>43274.874999989879</v>
      </c>
      <c r="C4176" s="16">
        <f t="shared" si="330"/>
        <v>6</v>
      </c>
      <c r="D4176" s="16">
        <f t="shared" si="331"/>
        <v>6</v>
      </c>
      <c r="E4176" s="16">
        <f t="shared" si="332"/>
        <v>2</v>
      </c>
      <c r="F4176" s="16">
        <f t="shared" si="333"/>
        <v>21</v>
      </c>
      <c r="G4176" s="195">
        <v>4174</v>
      </c>
      <c r="H4176" s="193">
        <v>0</v>
      </c>
    </row>
    <row r="4177" spans="2:8" x14ac:dyDescent="0.25">
      <c r="B4177" s="192">
        <f t="shared" si="334"/>
        <v>43274.916666656543</v>
      </c>
      <c r="C4177" s="16">
        <f t="shared" si="330"/>
        <v>6</v>
      </c>
      <c r="D4177" s="16">
        <f t="shared" si="331"/>
        <v>6</v>
      </c>
      <c r="E4177" s="16">
        <f t="shared" si="332"/>
        <v>2</v>
      </c>
      <c r="F4177" s="16">
        <f t="shared" si="333"/>
        <v>22</v>
      </c>
      <c r="G4177" s="195">
        <v>4175</v>
      </c>
      <c r="H4177" s="193">
        <v>0</v>
      </c>
    </row>
    <row r="4178" spans="2:8" x14ac:dyDescent="0.25">
      <c r="B4178" s="192">
        <f t="shared" si="334"/>
        <v>43274.958333323208</v>
      </c>
      <c r="C4178" s="16">
        <f t="shared" si="330"/>
        <v>6</v>
      </c>
      <c r="D4178" s="16">
        <f t="shared" si="331"/>
        <v>6</v>
      </c>
      <c r="E4178" s="16">
        <f t="shared" si="332"/>
        <v>2</v>
      </c>
      <c r="F4178" s="16">
        <f t="shared" si="333"/>
        <v>23</v>
      </c>
      <c r="G4178" s="195">
        <v>4176</v>
      </c>
      <c r="H4178" s="193">
        <v>0</v>
      </c>
    </row>
    <row r="4179" spans="2:8" x14ac:dyDescent="0.25">
      <c r="B4179" s="192">
        <f t="shared" si="334"/>
        <v>43274.999999989872</v>
      </c>
      <c r="C4179" s="16">
        <f t="shared" si="330"/>
        <v>6</v>
      </c>
      <c r="D4179" s="16">
        <f t="shared" si="331"/>
        <v>7</v>
      </c>
      <c r="E4179" s="16">
        <f t="shared" si="332"/>
        <v>2</v>
      </c>
      <c r="F4179" s="16">
        <f t="shared" si="333"/>
        <v>0</v>
      </c>
      <c r="G4179" s="195">
        <v>4177</v>
      </c>
      <c r="H4179" s="193">
        <v>0</v>
      </c>
    </row>
    <row r="4180" spans="2:8" x14ac:dyDescent="0.25">
      <c r="B4180" s="192">
        <f t="shared" si="334"/>
        <v>43275.041666656536</v>
      </c>
      <c r="C4180" s="16">
        <f t="shared" si="330"/>
        <v>6</v>
      </c>
      <c r="D4180" s="16">
        <f t="shared" si="331"/>
        <v>7</v>
      </c>
      <c r="E4180" s="16">
        <f t="shared" si="332"/>
        <v>2</v>
      </c>
      <c r="F4180" s="16">
        <f t="shared" si="333"/>
        <v>1</v>
      </c>
      <c r="G4180" s="195">
        <v>4178</v>
      </c>
      <c r="H4180" s="193">
        <v>0</v>
      </c>
    </row>
    <row r="4181" spans="2:8" x14ac:dyDescent="0.25">
      <c r="B4181" s="192">
        <f t="shared" si="334"/>
        <v>43275.0833333232</v>
      </c>
      <c r="C4181" s="16">
        <f t="shared" si="330"/>
        <v>6</v>
      </c>
      <c r="D4181" s="16">
        <f t="shared" si="331"/>
        <v>7</v>
      </c>
      <c r="E4181" s="16">
        <f t="shared" si="332"/>
        <v>2</v>
      </c>
      <c r="F4181" s="16">
        <f t="shared" si="333"/>
        <v>2</v>
      </c>
      <c r="G4181" s="195">
        <v>4179</v>
      </c>
      <c r="H4181" s="193">
        <v>0</v>
      </c>
    </row>
    <row r="4182" spans="2:8" x14ac:dyDescent="0.25">
      <c r="B4182" s="192">
        <f t="shared" si="334"/>
        <v>43275.124999989865</v>
      </c>
      <c r="C4182" s="16">
        <f t="shared" si="330"/>
        <v>6</v>
      </c>
      <c r="D4182" s="16">
        <f t="shared" si="331"/>
        <v>7</v>
      </c>
      <c r="E4182" s="16">
        <f t="shared" si="332"/>
        <v>2</v>
      </c>
      <c r="F4182" s="16">
        <f t="shared" si="333"/>
        <v>3</v>
      </c>
      <c r="G4182" s="195">
        <v>4180</v>
      </c>
      <c r="H4182" s="193">
        <v>0</v>
      </c>
    </row>
    <row r="4183" spans="2:8" x14ac:dyDescent="0.25">
      <c r="B4183" s="192">
        <f t="shared" si="334"/>
        <v>43275.166666656529</v>
      </c>
      <c r="C4183" s="16">
        <f t="shared" si="330"/>
        <v>6</v>
      </c>
      <c r="D4183" s="16">
        <f t="shared" si="331"/>
        <v>7</v>
      </c>
      <c r="E4183" s="16">
        <f t="shared" si="332"/>
        <v>2</v>
      </c>
      <c r="F4183" s="16">
        <f t="shared" si="333"/>
        <v>4</v>
      </c>
      <c r="G4183" s="195">
        <v>4181</v>
      </c>
      <c r="H4183" s="193">
        <v>4.2411530000000001E-3</v>
      </c>
    </row>
    <row r="4184" spans="2:8" x14ac:dyDescent="0.25">
      <c r="B4184" s="192">
        <f t="shared" si="334"/>
        <v>43275.208333323193</v>
      </c>
      <c r="C4184" s="16">
        <f t="shared" si="330"/>
        <v>6</v>
      </c>
      <c r="D4184" s="16">
        <f t="shared" si="331"/>
        <v>7</v>
      </c>
      <c r="E4184" s="16">
        <f t="shared" si="332"/>
        <v>2</v>
      </c>
      <c r="F4184" s="16">
        <f t="shared" si="333"/>
        <v>5</v>
      </c>
      <c r="G4184" s="195">
        <v>4182</v>
      </c>
      <c r="H4184" s="193">
        <v>4.2405420999999999E-2</v>
      </c>
    </row>
    <row r="4185" spans="2:8" x14ac:dyDescent="0.25">
      <c r="B4185" s="192">
        <f t="shared" si="334"/>
        <v>43275.249999989857</v>
      </c>
      <c r="C4185" s="16">
        <f t="shared" si="330"/>
        <v>6</v>
      </c>
      <c r="D4185" s="16">
        <f t="shared" si="331"/>
        <v>7</v>
      </c>
      <c r="E4185" s="16">
        <f t="shared" si="332"/>
        <v>2</v>
      </c>
      <c r="F4185" s="16">
        <f t="shared" si="333"/>
        <v>6</v>
      </c>
      <c r="G4185" s="195">
        <v>4183</v>
      </c>
      <c r="H4185" s="193">
        <v>0.101493691</v>
      </c>
    </row>
    <row r="4186" spans="2:8" x14ac:dyDescent="0.25">
      <c r="B4186" s="192">
        <f t="shared" si="334"/>
        <v>43275.291666656522</v>
      </c>
      <c r="C4186" s="16">
        <f t="shared" si="330"/>
        <v>6</v>
      </c>
      <c r="D4186" s="16">
        <f t="shared" si="331"/>
        <v>7</v>
      </c>
      <c r="E4186" s="16">
        <f t="shared" si="332"/>
        <v>2</v>
      </c>
      <c r="F4186" s="16">
        <f t="shared" si="333"/>
        <v>7</v>
      </c>
      <c r="G4186" s="195">
        <v>4184</v>
      </c>
      <c r="H4186" s="193">
        <v>0.21553169599999999</v>
      </c>
    </row>
    <row r="4187" spans="2:8" x14ac:dyDescent="0.25">
      <c r="B4187" s="192">
        <f t="shared" si="334"/>
        <v>43275.333333323186</v>
      </c>
      <c r="C4187" s="16">
        <f t="shared" si="330"/>
        <v>6</v>
      </c>
      <c r="D4187" s="16">
        <f t="shared" si="331"/>
        <v>7</v>
      </c>
      <c r="E4187" s="16">
        <f t="shared" si="332"/>
        <v>2</v>
      </c>
      <c r="F4187" s="16">
        <f t="shared" si="333"/>
        <v>8</v>
      </c>
      <c r="G4187" s="195">
        <v>4185</v>
      </c>
      <c r="H4187" s="193">
        <v>0.33472366999999997</v>
      </c>
    </row>
    <row r="4188" spans="2:8" x14ac:dyDescent="0.25">
      <c r="B4188" s="192">
        <f t="shared" si="334"/>
        <v>43275.37499998985</v>
      </c>
      <c r="C4188" s="16">
        <f t="shared" si="330"/>
        <v>6</v>
      </c>
      <c r="D4188" s="16">
        <f t="shared" si="331"/>
        <v>7</v>
      </c>
      <c r="E4188" s="16">
        <f t="shared" si="332"/>
        <v>2</v>
      </c>
      <c r="F4188" s="16">
        <f t="shared" si="333"/>
        <v>9</v>
      </c>
      <c r="G4188" s="195">
        <v>4186</v>
      </c>
      <c r="H4188" s="193">
        <v>0.44927278900000001</v>
      </c>
    </row>
    <row r="4189" spans="2:8" x14ac:dyDescent="0.25">
      <c r="B4189" s="192">
        <f t="shared" si="334"/>
        <v>43275.416666656514</v>
      </c>
      <c r="C4189" s="16">
        <f t="shared" si="330"/>
        <v>6</v>
      </c>
      <c r="D4189" s="16">
        <f t="shared" si="331"/>
        <v>7</v>
      </c>
      <c r="E4189" s="16">
        <f t="shared" si="332"/>
        <v>2</v>
      </c>
      <c r="F4189" s="16">
        <f t="shared" si="333"/>
        <v>10</v>
      </c>
      <c r="G4189" s="195">
        <v>4187</v>
      </c>
      <c r="H4189" s="193">
        <v>0.52095129200000001</v>
      </c>
    </row>
    <row r="4190" spans="2:8" x14ac:dyDescent="0.25">
      <c r="B4190" s="192">
        <f t="shared" si="334"/>
        <v>43275.458333323179</v>
      </c>
      <c r="C4190" s="16">
        <f t="shared" si="330"/>
        <v>6</v>
      </c>
      <c r="D4190" s="16">
        <f t="shared" si="331"/>
        <v>7</v>
      </c>
      <c r="E4190" s="16">
        <f t="shared" si="332"/>
        <v>2</v>
      </c>
      <c r="F4190" s="16">
        <f t="shared" si="333"/>
        <v>11</v>
      </c>
      <c r="G4190" s="195">
        <v>4188</v>
      </c>
      <c r="H4190" s="193">
        <v>0.56662089999999998</v>
      </c>
    </row>
    <row r="4191" spans="2:8" x14ac:dyDescent="0.25">
      <c r="B4191" s="192">
        <f t="shared" si="334"/>
        <v>43275.499999989843</v>
      </c>
      <c r="C4191" s="16">
        <f t="shared" si="330"/>
        <v>6</v>
      </c>
      <c r="D4191" s="16">
        <f t="shared" si="331"/>
        <v>7</v>
      </c>
      <c r="E4191" s="16">
        <f t="shared" si="332"/>
        <v>2</v>
      </c>
      <c r="F4191" s="16">
        <f t="shared" si="333"/>
        <v>12</v>
      </c>
      <c r="G4191" s="195">
        <v>4189</v>
      </c>
      <c r="H4191" s="193">
        <v>0.56385741700000003</v>
      </c>
    </row>
    <row r="4192" spans="2:8" x14ac:dyDescent="0.25">
      <c r="B4192" s="192">
        <f t="shared" si="334"/>
        <v>43275.541666656507</v>
      </c>
      <c r="C4192" s="16">
        <f t="shared" si="330"/>
        <v>6</v>
      </c>
      <c r="D4192" s="16">
        <f t="shared" si="331"/>
        <v>7</v>
      </c>
      <c r="E4192" s="16">
        <f t="shared" si="332"/>
        <v>2</v>
      </c>
      <c r="F4192" s="16">
        <f t="shared" si="333"/>
        <v>13</v>
      </c>
      <c r="G4192" s="195">
        <v>4190</v>
      </c>
      <c r="H4192" s="193">
        <v>0.52978520699999998</v>
      </c>
    </row>
    <row r="4193" spans="2:8" x14ac:dyDescent="0.25">
      <c r="B4193" s="192">
        <f t="shared" si="334"/>
        <v>43275.583333323171</v>
      </c>
      <c r="C4193" s="16">
        <f t="shared" si="330"/>
        <v>6</v>
      </c>
      <c r="D4193" s="16">
        <f t="shared" si="331"/>
        <v>7</v>
      </c>
      <c r="E4193" s="16">
        <f t="shared" si="332"/>
        <v>2</v>
      </c>
      <c r="F4193" s="16">
        <f t="shared" si="333"/>
        <v>14</v>
      </c>
      <c r="G4193" s="195">
        <v>4191</v>
      </c>
      <c r="H4193" s="193">
        <v>0.47081726299999999</v>
      </c>
    </row>
    <row r="4194" spans="2:8" x14ac:dyDescent="0.25">
      <c r="B4194" s="192">
        <f t="shared" si="334"/>
        <v>43275.624999989835</v>
      </c>
      <c r="C4194" s="16">
        <f t="shared" si="330"/>
        <v>6</v>
      </c>
      <c r="D4194" s="16">
        <f t="shared" si="331"/>
        <v>7</v>
      </c>
      <c r="E4194" s="16">
        <f t="shared" si="332"/>
        <v>2</v>
      </c>
      <c r="F4194" s="16">
        <f t="shared" si="333"/>
        <v>15</v>
      </c>
      <c r="G4194" s="195">
        <v>4192</v>
      </c>
      <c r="H4194" s="193">
        <v>0.37883283600000001</v>
      </c>
    </row>
    <row r="4195" spans="2:8" x14ac:dyDescent="0.25">
      <c r="B4195" s="192">
        <f t="shared" si="334"/>
        <v>43275.6666666565</v>
      </c>
      <c r="C4195" s="16">
        <f t="shared" si="330"/>
        <v>6</v>
      </c>
      <c r="D4195" s="16">
        <f t="shared" si="331"/>
        <v>7</v>
      </c>
      <c r="E4195" s="16">
        <f t="shared" si="332"/>
        <v>2</v>
      </c>
      <c r="F4195" s="16">
        <f t="shared" si="333"/>
        <v>16</v>
      </c>
      <c r="G4195" s="195">
        <v>4193</v>
      </c>
      <c r="H4195" s="193">
        <v>0.29380374799999998</v>
      </c>
    </row>
    <row r="4196" spans="2:8" x14ac:dyDescent="0.25">
      <c r="B4196" s="192">
        <f t="shared" si="334"/>
        <v>43275.708333323164</v>
      </c>
      <c r="C4196" s="16">
        <f t="shared" si="330"/>
        <v>6</v>
      </c>
      <c r="D4196" s="16">
        <f t="shared" si="331"/>
        <v>7</v>
      </c>
      <c r="E4196" s="16">
        <f t="shared" si="332"/>
        <v>2</v>
      </c>
      <c r="F4196" s="16">
        <f t="shared" si="333"/>
        <v>17</v>
      </c>
      <c r="G4196" s="195">
        <v>4194</v>
      </c>
      <c r="H4196" s="193">
        <v>0.18884219199999999</v>
      </c>
    </row>
    <row r="4197" spans="2:8" x14ac:dyDescent="0.25">
      <c r="B4197" s="192">
        <f t="shared" si="334"/>
        <v>43275.749999989828</v>
      </c>
      <c r="C4197" s="16">
        <f t="shared" si="330"/>
        <v>6</v>
      </c>
      <c r="D4197" s="16">
        <f t="shared" si="331"/>
        <v>7</v>
      </c>
      <c r="E4197" s="16">
        <f t="shared" si="332"/>
        <v>2</v>
      </c>
      <c r="F4197" s="16">
        <f t="shared" si="333"/>
        <v>18</v>
      </c>
      <c r="G4197" s="195">
        <v>4195</v>
      </c>
      <c r="H4197" s="193">
        <v>9.1293760000000002E-2</v>
      </c>
    </row>
    <row r="4198" spans="2:8" x14ac:dyDescent="0.25">
      <c r="B4198" s="192">
        <f t="shared" si="334"/>
        <v>43275.791666656492</v>
      </c>
      <c r="C4198" s="16">
        <f t="shared" si="330"/>
        <v>6</v>
      </c>
      <c r="D4198" s="16">
        <f t="shared" si="331"/>
        <v>7</v>
      </c>
      <c r="E4198" s="16">
        <f t="shared" si="332"/>
        <v>2</v>
      </c>
      <c r="F4198" s="16">
        <f t="shared" si="333"/>
        <v>19</v>
      </c>
      <c r="G4198" s="195">
        <v>4196</v>
      </c>
      <c r="H4198" s="193">
        <v>3.3646113999999998E-2</v>
      </c>
    </row>
    <row r="4199" spans="2:8" x14ac:dyDescent="0.25">
      <c r="B4199" s="192">
        <f t="shared" si="334"/>
        <v>43275.833333323157</v>
      </c>
      <c r="C4199" s="16">
        <f t="shared" si="330"/>
        <v>6</v>
      </c>
      <c r="D4199" s="16">
        <f t="shared" si="331"/>
        <v>7</v>
      </c>
      <c r="E4199" s="16">
        <f t="shared" si="332"/>
        <v>2</v>
      </c>
      <c r="F4199" s="16">
        <f t="shared" si="333"/>
        <v>20</v>
      </c>
      <c r="G4199" s="195">
        <v>4197</v>
      </c>
      <c r="H4199" s="193">
        <v>1.9483580000000001E-3</v>
      </c>
    </row>
    <row r="4200" spans="2:8" x14ac:dyDescent="0.25">
      <c r="B4200" s="192">
        <f t="shared" si="334"/>
        <v>43275.874999989821</v>
      </c>
      <c r="C4200" s="16">
        <f t="shared" si="330"/>
        <v>6</v>
      </c>
      <c r="D4200" s="16">
        <f t="shared" si="331"/>
        <v>7</v>
      </c>
      <c r="E4200" s="16">
        <f t="shared" si="332"/>
        <v>2</v>
      </c>
      <c r="F4200" s="16">
        <f t="shared" si="333"/>
        <v>21</v>
      </c>
      <c r="G4200" s="195">
        <v>4198</v>
      </c>
      <c r="H4200" s="193">
        <v>0</v>
      </c>
    </row>
    <row r="4201" spans="2:8" x14ac:dyDescent="0.25">
      <c r="B4201" s="192">
        <f t="shared" si="334"/>
        <v>43275.916666656485</v>
      </c>
      <c r="C4201" s="16">
        <f t="shared" si="330"/>
        <v>6</v>
      </c>
      <c r="D4201" s="16">
        <f t="shared" si="331"/>
        <v>7</v>
      </c>
      <c r="E4201" s="16">
        <f t="shared" si="332"/>
        <v>2</v>
      </c>
      <c r="F4201" s="16">
        <f t="shared" si="333"/>
        <v>22</v>
      </c>
      <c r="G4201" s="195">
        <v>4199</v>
      </c>
      <c r="H4201" s="193">
        <v>0</v>
      </c>
    </row>
    <row r="4202" spans="2:8" x14ac:dyDescent="0.25">
      <c r="B4202" s="192">
        <f t="shared" si="334"/>
        <v>43275.958333323149</v>
      </c>
      <c r="C4202" s="16">
        <f t="shared" si="330"/>
        <v>6</v>
      </c>
      <c r="D4202" s="16">
        <f t="shared" si="331"/>
        <v>7</v>
      </c>
      <c r="E4202" s="16">
        <f t="shared" si="332"/>
        <v>2</v>
      </c>
      <c r="F4202" s="16">
        <f t="shared" si="333"/>
        <v>23</v>
      </c>
      <c r="G4202" s="195">
        <v>4200</v>
      </c>
      <c r="H4202" s="193">
        <v>0</v>
      </c>
    </row>
    <row r="4203" spans="2:8" x14ac:dyDescent="0.25">
      <c r="B4203" s="192">
        <f t="shared" si="334"/>
        <v>43275.999999989814</v>
      </c>
      <c r="C4203" s="16">
        <f t="shared" si="330"/>
        <v>6</v>
      </c>
      <c r="D4203" s="16">
        <f t="shared" si="331"/>
        <v>1</v>
      </c>
      <c r="E4203" s="16">
        <f t="shared" si="332"/>
        <v>1</v>
      </c>
      <c r="F4203" s="16">
        <f t="shared" si="333"/>
        <v>0</v>
      </c>
      <c r="G4203" s="195">
        <v>4201</v>
      </c>
      <c r="H4203" s="193">
        <v>0</v>
      </c>
    </row>
    <row r="4204" spans="2:8" x14ac:dyDescent="0.25">
      <c r="B4204" s="192">
        <f t="shared" si="334"/>
        <v>43276.041666656478</v>
      </c>
      <c r="C4204" s="16">
        <f t="shared" si="330"/>
        <v>6</v>
      </c>
      <c r="D4204" s="16">
        <f t="shared" si="331"/>
        <v>1</v>
      </c>
      <c r="E4204" s="16">
        <f t="shared" si="332"/>
        <v>1</v>
      </c>
      <c r="F4204" s="16">
        <f t="shared" si="333"/>
        <v>1</v>
      </c>
      <c r="G4204" s="195">
        <v>4202</v>
      </c>
      <c r="H4204" s="193">
        <v>0</v>
      </c>
    </row>
    <row r="4205" spans="2:8" x14ac:dyDescent="0.25">
      <c r="B4205" s="192">
        <f t="shared" si="334"/>
        <v>43276.083333323142</v>
      </c>
      <c r="C4205" s="16">
        <f t="shared" si="330"/>
        <v>6</v>
      </c>
      <c r="D4205" s="16">
        <f t="shared" si="331"/>
        <v>1</v>
      </c>
      <c r="E4205" s="16">
        <f t="shared" si="332"/>
        <v>1</v>
      </c>
      <c r="F4205" s="16">
        <f t="shared" si="333"/>
        <v>2</v>
      </c>
      <c r="G4205" s="195">
        <v>4203</v>
      </c>
      <c r="H4205" s="193">
        <v>0</v>
      </c>
    </row>
    <row r="4206" spans="2:8" x14ac:dyDescent="0.25">
      <c r="B4206" s="192">
        <f t="shared" si="334"/>
        <v>43276.124999989806</v>
      </c>
      <c r="C4206" s="16">
        <f t="shared" si="330"/>
        <v>6</v>
      </c>
      <c r="D4206" s="16">
        <f t="shared" si="331"/>
        <v>1</v>
      </c>
      <c r="E4206" s="16">
        <f t="shared" si="332"/>
        <v>1</v>
      </c>
      <c r="F4206" s="16">
        <f t="shared" si="333"/>
        <v>3</v>
      </c>
      <c r="G4206" s="195">
        <v>4204</v>
      </c>
      <c r="H4206" s="193">
        <v>0</v>
      </c>
    </row>
    <row r="4207" spans="2:8" x14ac:dyDescent="0.25">
      <c r="B4207" s="192">
        <f t="shared" si="334"/>
        <v>43276.166666656471</v>
      </c>
      <c r="C4207" s="16">
        <f t="shared" si="330"/>
        <v>6</v>
      </c>
      <c r="D4207" s="16">
        <f t="shared" si="331"/>
        <v>1</v>
      </c>
      <c r="E4207" s="16">
        <f t="shared" si="332"/>
        <v>1</v>
      </c>
      <c r="F4207" s="16">
        <f t="shared" si="333"/>
        <v>4</v>
      </c>
      <c r="G4207" s="195">
        <v>4205</v>
      </c>
      <c r="H4207" s="193">
        <v>4.5375449999999996E-3</v>
      </c>
    </row>
    <row r="4208" spans="2:8" x14ac:dyDescent="0.25">
      <c r="B4208" s="192">
        <f t="shared" si="334"/>
        <v>43276.208333323135</v>
      </c>
      <c r="C4208" s="16">
        <f t="shared" si="330"/>
        <v>6</v>
      </c>
      <c r="D4208" s="16">
        <f t="shared" si="331"/>
        <v>1</v>
      </c>
      <c r="E4208" s="16">
        <f t="shared" si="332"/>
        <v>1</v>
      </c>
      <c r="F4208" s="16">
        <f t="shared" si="333"/>
        <v>5</v>
      </c>
      <c r="G4208" s="195">
        <v>4206</v>
      </c>
      <c r="H4208" s="193">
        <v>4.9013238000000001E-2</v>
      </c>
    </row>
    <row r="4209" spans="2:8" x14ac:dyDescent="0.25">
      <c r="B4209" s="192">
        <f t="shared" si="334"/>
        <v>43276.249999989799</v>
      </c>
      <c r="C4209" s="16">
        <f t="shared" si="330"/>
        <v>6</v>
      </c>
      <c r="D4209" s="16">
        <f t="shared" si="331"/>
        <v>1</v>
      </c>
      <c r="E4209" s="16">
        <f t="shared" si="332"/>
        <v>1</v>
      </c>
      <c r="F4209" s="16">
        <f t="shared" si="333"/>
        <v>6</v>
      </c>
      <c r="G4209" s="195">
        <v>4207</v>
      </c>
      <c r="H4209" s="193">
        <v>0.118260174</v>
      </c>
    </row>
    <row r="4210" spans="2:8" x14ac:dyDescent="0.25">
      <c r="B4210" s="192">
        <f t="shared" si="334"/>
        <v>43276.291666656463</v>
      </c>
      <c r="C4210" s="16">
        <f t="shared" si="330"/>
        <v>6</v>
      </c>
      <c r="D4210" s="16">
        <f t="shared" si="331"/>
        <v>1</v>
      </c>
      <c r="E4210" s="16">
        <f t="shared" si="332"/>
        <v>1</v>
      </c>
      <c r="F4210" s="16">
        <f t="shared" si="333"/>
        <v>7</v>
      </c>
      <c r="G4210" s="195">
        <v>4208</v>
      </c>
      <c r="H4210" s="193">
        <v>0.26218697600000002</v>
      </c>
    </row>
    <row r="4211" spans="2:8" x14ac:dyDescent="0.25">
      <c r="B4211" s="192">
        <f t="shared" si="334"/>
        <v>43276.333333323128</v>
      </c>
      <c r="C4211" s="16">
        <f t="shared" si="330"/>
        <v>6</v>
      </c>
      <c r="D4211" s="16">
        <f t="shared" si="331"/>
        <v>1</v>
      </c>
      <c r="E4211" s="16">
        <f t="shared" si="332"/>
        <v>1</v>
      </c>
      <c r="F4211" s="16">
        <f t="shared" si="333"/>
        <v>8</v>
      </c>
      <c r="G4211" s="195">
        <v>4209</v>
      </c>
      <c r="H4211" s="193">
        <v>0.42344321000000001</v>
      </c>
    </row>
    <row r="4212" spans="2:8" x14ac:dyDescent="0.25">
      <c r="B4212" s="192">
        <f t="shared" si="334"/>
        <v>43276.374999989792</v>
      </c>
      <c r="C4212" s="16">
        <f t="shared" si="330"/>
        <v>6</v>
      </c>
      <c r="D4212" s="16">
        <f t="shared" si="331"/>
        <v>1</v>
      </c>
      <c r="E4212" s="16">
        <f t="shared" si="332"/>
        <v>1</v>
      </c>
      <c r="F4212" s="16">
        <f t="shared" si="333"/>
        <v>9</v>
      </c>
      <c r="G4212" s="195">
        <v>4210</v>
      </c>
      <c r="H4212" s="193">
        <v>0.53800826000000002</v>
      </c>
    </row>
    <row r="4213" spans="2:8" x14ac:dyDescent="0.25">
      <c r="B4213" s="192">
        <f t="shared" si="334"/>
        <v>43276.416666656456</v>
      </c>
      <c r="C4213" s="16">
        <f t="shared" si="330"/>
        <v>6</v>
      </c>
      <c r="D4213" s="16">
        <f t="shared" si="331"/>
        <v>1</v>
      </c>
      <c r="E4213" s="16">
        <f t="shared" si="332"/>
        <v>1</v>
      </c>
      <c r="F4213" s="16">
        <f t="shared" si="333"/>
        <v>10</v>
      </c>
      <c r="G4213" s="195">
        <v>4211</v>
      </c>
      <c r="H4213" s="193">
        <v>0.63415474100000002</v>
      </c>
    </row>
    <row r="4214" spans="2:8" x14ac:dyDescent="0.25">
      <c r="B4214" s="192">
        <f t="shared" si="334"/>
        <v>43276.45833332312</v>
      </c>
      <c r="C4214" s="16">
        <f t="shared" si="330"/>
        <v>6</v>
      </c>
      <c r="D4214" s="16">
        <f t="shared" si="331"/>
        <v>1</v>
      </c>
      <c r="E4214" s="16">
        <f t="shared" si="332"/>
        <v>1</v>
      </c>
      <c r="F4214" s="16">
        <f t="shared" si="333"/>
        <v>11</v>
      </c>
      <c r="G4214" s="195">
        <v>4212</v>
      </c>
      <c r="H4214" s="193">
        <v>0.68256340699999996</v>
      </c>
    </row>
    <row r="4215" spans="2:8" x14ac:dyDescent="0.25">
      <c r="B4215" s="192">
        <f t="shared" si="334"/>
        <v>43276.499999989785</v>
      </c>
      <c r="C4215" s="16">
        <f t="shared" si="330"/>
        <v>6</v>
      </c>
      <c r="D4215" s="16">
        <f t="shared" si="331"/>
        <v>1</v>
      </c>
      <c r="E4215" s="16">
        <f t="shared" si="332"/>
        <v>1</v>
      </c>
      <c r="F4215" s="16">
        <f t="shared" si="333"/>
        <v>12</v>
      </c>
      <c r="G4215" s="195">
        <v>4213</v>
      </c>
      <c r="H4215" s="193">
        <v>0.68616430799999995</v>
      </c>
    </row>
    <row r="4216" spans="2:8" x14ac:dyDescent="0.25">
      <c r="B4216" s="192">
        <f t="shared" si="334"/>
        <v>43276.541666656449</v>
      </c>
      <c r="C4216" s="16">
        <f t="shared" si="330"/>
        <v>6</v>
      </c>
      <c r="D4216" s="16">
        <f t="shared" si="331"/>
        <v>1</v>
      </c>
      <c r="E4216" s="16">
        <f t="shared" si="332"/>
        <v>1</v>
      </c>
      <c r="F4216" s="16">
        <f t="shared" si="333"/>
        <v>13</v>
      </c>
      <c r="G4216" s="195">
        <v>4214</v>
      </c>
      <c r="H4216" s="193">
        <v>0.68221279899999998</v>
      </c>
    </row>
    <row r="4217" spans="2:8" x14ac:dyDescent="0.25">
      <c r="B4217" s="192">
        <f t="shared" si="334"/>
        <v>43276.583333323113</v>
      </c>
      <c r="C4217" s="16">
        <f t="shared" si="330"/>
        <v>6</v>
      </c>
      <c r="D4217" s="16">
        <f t="shared" si="331"/>
        <v>1</v>
      </c>
      <c r="E4217" s="16">
        <f t="shared" si="332"/>
        <v>1</v>
      </c>
      <c r="F4217" s="16">
        <f t="shared" si="333"/>
        <v>14</v>
      </c>
      <c r="G4217" s="195">
        <v>4215</v>
      </c>
      <c r="H4217" s="193">
        <v>0.60930145599999996</v>
      </c>
    </row>
    <row r="4218" spans="2:8" x14ac:dyDescent="0.25">
      <c r="B4218" s="192">
        <f t="shared" si="334"/>
        <v>43276.624999989777</v>
      </c>
      <c r="C4218" s="16">
        <f t="shared" si="330"/>
        <v>6</v>
      </c>
      <c r="D4218" s="16">
        <f t="shared" si="331"/>
        <v>1</v>
      </c>
      <c r="E4218" s="16">
        <f t="shared" si="332"/>
        <v>1</v>
      </c>
      <c r="F4218" s="16">
        <f t="shared" si="333"/>
        <v>15</v>
      </c>
      <c r="G4218" s="195">
        <v>4216</v>
      </c>
      <c r="H4218" s="193">
        <v>0.488090731</v>
      </c>
    </row>
    <row r="4219" spans="2:8" x14ac:dyDescent="0.25">
      <c r="B4219" s="192">
        <f t="shared" si="334"/>
        <v>43276.666666656442</v>
      </c>
      <c r="C4219" s="16">
        <f t="shared" si="330"/>
        <v>6</v>
      </c>
      <c r="D4219" s="16">
        <f t="shared" si="331"/>
        <v>1</v>
      </c>
      <c r="E4219" s="16">
        <f t="shared" si="332"/>
        <v>1</v>
      </c>
      <c r="F4219" s="16">
        <f t="shared" si="333"/>
        <v>16</v>
      </c>
      <c r="G4219" s="195">
        <v>4217</v>
      </c>
      <c r="H4219" s="193">
        <v>0.38484106800000001</v>
      </c>
    </row>
    <row r="4220" spans="2:8" x14ac:dyDescent="0.25">
      <c r="B4220" s="192">
        <f t="shared" si="334"/>
        <v>43276.708333323106</v>
      </c>
      <c r="C4220" s="16">
        <f t="shared" si="330"/>
        <v>6</v>
      </c>
      <c r="D4220" s="16">
        <f t="shared" si="331"/>
        <v>1</v>
      </c>
      <c r="E4220" s="16">
        <f t="shared" si="332"/>
        <v>1</v>
      </c>
      <c r="F4220" s="16">
        <f t="shared" si="333"/>
        <v>17</v>
      </c>
      <c r="G4220" s="195">
        <v>4218</v>
      </c>
      <c r="H4220" s="193">
        <v>0.24564718699999999</v>
      </c>
    </row>
    <row r="4221" spans="2:8" x14ac:dyDescent="0.25">
      <c r="B4221" s="192">
        <f t="shared" si="334"/>
        <v>43276.74999998977</v>
      </c>
      <c r="C4221" s="16">
        <f t="shared" si="330"/>
        <v>6</v>
      </c>
      <c r="D4221" s="16">
        <f t="shared" si="331"/>
        <v>1</v>
      </c>
      <c r="E4221" s="16">
        <f t="shared" si="332"/>
        <v>1</v>
      </c>
      <c r="F4221" s="16">
        <f t="shared" si="333"/>
        <v>18</v>
      </c>
      <c r="G4221" s="195">
        <v>4219</v>
      </c>
      <c r="H4221" s="193">
        <v>0.11211526199999999</v>
      </c>
    </row>
    <row r="4222" spans="2:8" x14ac:dyDescent="0.25">
      <c r="B4222" s="192">
        <f t="shared" si="334"/>
        <v>43276.791666656434</v>
      </c>
      <c r="C4222" s="16">
        <f t="shared" si="330"/>
        <v>6</v>
      </c>
      <c r="D4222" s="16">
        <f t="shared" si="331"/>
        <v>1</v>
      </c>
      <c r="E4222" s="16">
        <f t="shared" si="332"/>
        <v>1</v>
      </c>
      <c r="F4222" s="16">
        <f t="shared" si="333"/>
        <v>19</v>
      </c>
      <c r="G4222" s="195">
        <v>4220</v>
      </c>
      <c r="H4222" s="193">
        <v>4.0604952E-2</v>
      </c>
    </row>
    <row r="4223" spans="2:8" x14ac:dyDescent="0.25">
      <c r="B4223" s="192">
        <f t="shared" si="334"/>
        <v>43276.833333323098</v>
      </c>
      <c r="C4223" s="16">
        <f t="shared" si="330"/>
        <v>6</v>
      </c>
      <c r="D4223" s="16">
        <f t="shared" si="331"/>
        <v>1</v>
      </c>
      <c r="E4223" s="16">
        <f t="shared" si="332"/>
        <v>1</v>
      </c>
      <c r="F4223" s="16">
        <f t="shared" si="333"/>
        <v>20</v>
      </c>
      <c r="G4223" s="195">
        <v>4221</v>
      </c>
      <c r="H4223" s="193">
        <v>3.183759E-3</v>
      </c>
    </row>
    <row r="4224" spans="2:8" x14ac:dyDescent="0.25">
      <c r="B4224" s="192">
        <f t="shared" si="334"/>
        <v>43276.874999989763</v>
      </c>
      <c r="C4224" s="16">
        <f t="shared" si="330"/>
        <v>6</v>
      </c>
      <c r="D4224" s="16">
        <f t="shared" si="331"/>
        <v>1</v>
      </c>
      <c r="E4224" s="16">
        <f t="shared" si="332"/>
        <v>1</v>
      </c>
      <c r="F4224" s="16">
        <f t="shared" si="333"/>
        <v>21</v>
      </c>
      <c r="G4224" s="195">
        <v>4222</v>
      </c>
      <c r="H4224" s="193">
        <v>0</v>
      </c>
    </row>
    <row r="4225" spans="2:8" x14ac:dyDescent="0.25">
      <c r="B4225" s="192">
        <f t="shared" si="334"/>
        <v>43276.916666656427</v>
      </c>
      <c r="C4225" s="16">
        <f t="shared" si="330"/>
        <v>6</v>
      </c>
      <c r="D4225" s="16">
        <f t="shared" si="331"/>
        <v>1</v>
      </c>
      <c r="E4225" s="16">
        <f t="shared" si="332"/>
        <v>1</v>
      </c>
      <c r="F4225" s="16">
        <f t="shared" si="333"/>
        <v>22</v>
      </c>
      <c r="G4225" s="195">
        <v>4223</v>
      </c>
      <c r="H4225" s="193">
        <v>0</v>
      </c>
    </row>
    <row r="4226" spans="2:8" x14ac:dyDescent="0.25">
      <c r="B4226" s="192">
        <f t="shared" si="334"/>
        <v>43276.958333323091</v>
      </c>
      <c r="C4226" s="16">
        <f t="shared" si="330"/>
        <v>6</v>
      </c>
      <c r="D4226" s="16">
        <f t="shared" si="331"/>
        <v>1</v>
      </c>
      <c r="E4226" s="16">
        <f t="shared" si="332"/>
        <v>1</v>
      </c>
      <c r="F4226" s="16">
        <f t="shared" si="333"/>
        <v>23</v>
      </c>
      <c r="G4226" s="195">
        <v>4224</v>
      </c>
      <c r="H4226" s="193">
        <v>0</v>
      </c>
    </row>
    <row r="4227" spans="2:8" x14ac:dyDescent="0.25">
      <c r="B4227" s="192">
        <f t="shared" si="334"/>
        <v>43276.999999989755</v>
      </c>
      <c r="C4227" s="16">
        <f t="shared" si="330"/>
        <v>6</v>
      </c>
      <c r="D4227" s="16">
        <f t="shared" si="331"/>
        <v>2</v>
      </c>
      <c r="E4227" s="16">
        <f t="shared" si="332"/>
        <v>1</v>
      </c>
      <c r="F4227" s="16">
        <f t="shared" si="333"/>
        <v>0</v>
      </c>
      <c r="G4227" s="195">
        <v>4225</v>
      </c>
      <c r="H4227" s="193">
        <v>0</v>
      </c>
    </row>
    <row r="4228" spans="2:8" x14ac:dyDescent="0.25">
      <c r="B4228" s="192">
        <f t="shared" si="334"/>
        <v>43277.04166665642</v>
      </c>
      <c r="C4228" s="16">
        <f t="shared" ref="C4228:C4291" si="335">MONTH(B4228)</f>
        <v>6</v>
      </c>
      <c r="D4228" s="16">
        <f t="shared" ref="D4228:D4291" si="336">WEEKDAY(B4228,2)</f>
        <v>2</v>
      </c>
      <c r="E4228" s="16">
        <f t="shared" ref="E4228:E4291" si="337">IF(D4228&lt;6,1,2)</f>
        <v>1</v>
      </c>
      <c r="F4228" s="16">
        <f t="shared" ref="F4228:F4291" si="338">HOUR(B4228)</f>
        <v>1</v>
      </c>
      <c r="G4228" s="195">
        <v>4226</v>
      </c>
      <c r="H4228" s="193">
        <v>0</v>
      </c>
    </row>
    <row r="4229" spans="2:8" x14ac:dyDescent="0.25">
      <c r="B4229" s="192">
        <f t="shared" ref="B4229:B4292" si="339">B4228+1/24</f>
        <v>43277.083333323084</v>
      </c>
      <c r="C4229" s="16">
        <f t="shared" si="335"/>
        <v>6</v>
      </c>
      <c r="D4229" s="16">
        <f t="shared" si="336"/>
        <v>2</v>
      </c>
      <c r="E4229" s="16">
        <f t="shared" si="337"/>
        <v>1</v>
      </c>
      <c r="F4229" s="16">
        <f t="shared" si="338"/>
        <v>2</v>
      </c>
      <c r="G4229" s="195">
        <v>4227</v>
      </c>
      <c r="H4229" s="193">
        <v>0</v>
      </c>
    </row>
    <row r="4230" spans="2:8" x14ac:dyDescent="0.25">
      <c r="B4230" s="192">
        <f t="shared" si="339"/>
        <v>43277.124999989748</v>
      </c>
      <c r="C4230" s="16">
        <f t="shared" si="335"/>
        <v>6</v>
      </c>
      <c r="D4230" s="16">
        <f t="shared" si="336"/>
        <v>2</v>
      </c>
      <c r="E4230" s="16">
        <f t="shared" si="337"/>
        <v>1</v>
      </c>
      <c r="F4230" s="16">
        <f t="shared" si="338"/>
        <v>3</v>
      </c>
      <c r="G4230" s="195">
        <v>4228</v>
      </c>
      <c r="H4230" s="193">
        <v>0</v>
      </c>
    </row>
    <row r="4231" spans="2:8" x14ac:dyDescent="0.25">
      <c r="B4231" s="192">
        <f t="shared" si="339"/>
        <v>43277.166666656412</v>
      </c>
      <c r="C4231" s="16">
        <f t="shared" si="335"/>
        <v>6</v>
      </c>
      <c r="D4231" s="16">
        <f t="shared" si="336"/>
        <v>2</v>
      </c>
      <c r="E4231" s="16">
        <f t="shared" si="337"/>
        <v>1</v>
      </c>
      <c r="F4231" s="16">
        <f t="shared" si="338"/>
        <v>4</v>
      </c>
      <c r="G4231" s="195">
        <v>4229</v>
      </c>
      <c r="H4231" s="193">
        <v>4.0352679999999998E-3</v>
      </c>
    </row>
    <row r="4232" spans="2:8" x14ac:dyDescent="0.25">
      <c r="B4232" s="192">
        <f t="shared" si="339"/>
        <v>43277.208333323077</v>
      </c>
      <c r="C4232" s="16">
        <f t="shared" si="335"/>
        <v>6</v>
      </c>
      <c r="D4232" s="16">
        <f t="shared" si="336"/>
        <v>2</v>
      </c>
      <c r="E4232" s="16">
        <f t="shared" si="337"/>
        <v>1</v>
      </c>
      <c r="F4232" s="16">
        <f t="shared" si="338"/>
        <v>5</v>
      </c>
      <c r="G4232" s="195">
        <v>4230</v>
      </c>
      <c r="H4232" s="193">
        <v>4.7090515999999999E-2</v>
      </c>
    </row>
    <row r="4233" spans="2:8" x14ac:dyDescent="0.25">
      <c r="B4233" s="192">
        <f t="shared" si="339"/>
        <v>43277.249999989741</v>
      </c>
      <c r="C4233" s="16">
        <f t="shared" si="335"/>
        <v>6</v>
      </c>
      <c r="D4233" s="16">
        <f t="shared" si="336"/>
        <v>2</v>
      </c>
      <c r="E4233" s="16">
        <f t="shared" si="337"/>
        <v>1</v>
      </c>
      <c r="F4233" s="16">
        <f t="shared" si="338"/>
        <v>6</v>
      </c>
      <c r="G4233" s="195">
        <v>4231</v>
      </c>
      <c r="H4233" s="193">
        <v>0.113919177</v>
      </c>
    </row>
    <row r="4234" spans="2:8" x14ac:dyDescent="0.25">
      <c r="B4234" s="192">
        <f t="shared" si="339"/>
        <v>43277.291666656405</v>
      </c>
      <c r="C4234" s="16">
        <f t="shared" si="335"/>
        <v>6</v>
      </c>
      <c r="D4234" s="16">
        <f t="shared" si="336"/>
        <v>2</v>
      </c>
      <c r="E4234" s="16">
        <f t="shared" si="337"/>
        <v>1</v>
      </c>
      <c r="F4234" s="16">
        <f t="shared" si="338"/>
        <v>7</v>
      </c>
      <c r="G4234" s="195">
        <v>4232</v>
      </c>
      <c r="H4234" s="193">
        <v>0.25192453100000001</v>
      </c>
    </row>
    <row r="4235" spans="2:8" x14ac:dyDescent="0.25">
      <c r="B4235" s="192">
        <f t="shared" si="339"/>
        <v>43277.333333323069</v>
      </c>
      <c r="C4235" s="16">
        <f t="shared" si="335"/>
        <v>6</v>
      </c>
      <c r="D4235" s="16">
        <f t="shared" si="336"/>
        <v>2</v>
      </c>
      <c r="E4235" s="16">
        <f t="shared" si="337"/>
        <v>1</v>
      </c>
      <c r="F4235" s="16">
        <f t="shared" si="338"/>
        <v>8</v>
      </c>
      <c r="G4235" s="195">
        <v>4233</v>
      </c>
      <c r="H4235" s="193">
        <v>0.41300318400000002</v>
      </c>
    </row>
    <row r="4236" spans="2:8" x14ac:dyDescent="0.25">
      <c r="B4236" s="192">
        <f t="shared" si="339"/>
        <v>43277.374999989734</v>
      </c>
      <c r="C4236" s="16">
        <f t="shared" si="335"/>
        <v>6</v>
      </c>
      <c r="D4236" s="16">
        <f t="shared" si="336"/>
        <v>2</v>
      </c>
      <c r="E4236" s="16">
        <f t="shared" si="337"/>
        <v>1</v>
      </c>
      <c r="F4236" s="16">
        <f t="shared" si="338"/>
        <v>9</v>
      </c>
      <c r="G4236" s="195">
        <v>4234</v>
      </c>
      <c r="H4236" s="193">
        <v>0.50139069700000005</v>
      </c>
    </row>
    <row r="4237" spans="2:8" x14ac:dyDescent="0.25">
      <c r="B4237" s="192">
        <f t="shared" si="339"/>
        <v>43277.416666656398</v>
      </c>
      <c r="C4237" s="16">
        <f t="shared" si="335"/>
        <v>6</v>
      </c>
      <c r="D4237" s="16">
        <f t="shared" si="336"/>
        <v>2</v>
      </c>
      <c r="E4237" s="16">
        <f t="shared" si="337"/>
        <v>1</v>
      </c>
      <c r="F4237" s="16">
        <f t="shared" si="338"/>
        <v>10</v>
      </c>
      <c r="G4237" s="195">
        <v>4235</v>
      </c>
      <c r="H4237" s="193">
        <v>0.52985555799999995</v>
      </c>
    </row>
    <row r="4238" spans="2:8" x14ac:dyDescent="0.25">
      <c r="B4238" s="192">
        <f t="shared" si="339"/>
        <v>43277.458333323062</v>
      </c>
      <c r="C4238" s="16">
        <f t="shared" si="335"/>
        <v>6</v>
      </c>
      <c r="D4238" s="16">
        <f t="shared" si="336"/>
        <v>2</v>
      </c>
      <c r="E4238" s="16">
        <f t="shared" si="337"/>
        <v>1</v>
      </c>
      <c r="F4238" s="16">
        <f t="shared" si="338"/>
        <v>11</v>
      </c>
      <c r="G4238" s="195">
        <v>4236</v>
      </c>
      <c r="H4238" s="193">
        <v>0.568698641</v>
      </c>
    </row>
    <row r="4239" spans="2:8" x14ac:dyDescent="0.25">
      <c r="B4239" s="192">
        <f t="shared" si="339"/>
        <v>43277.499999989726</v>
      </c>
      <c r="C4239" s="16">
        <f t="shared" si="335"/>
        <v>6</v>
      </c>
      <c r="D4239" s="16">
        <f t="shared" si="336"/>
        <v>2</v>
      </c>
      <c r="E4239" s="16">
        <f t="shared" si="337"/>
        <v>1</v>
      </c>
      <c r="F4239" s="16">
        <f t="shared" si="338"/>
        <v>12</v>
      </c>
      <c r="G4239" s="195">
        <v>4237</v>
      </c>
      <c r="H4239" s="193">
        <v>0.56640563700000002</v>
      </c>
    </row>
    <row r="4240" spans="2:8" x14ac:dyDescent="0.25">
      <c r="B4240" s="192">
        <f t="shared" si="339"/>
        <v>43277.541666656391</v>
      </c>
      <c r="C4240" s="16">
        <f t="shared" si="335"/>
        <v>6</v>
      </c>
      <c r="D4240" s="16">
        <f t="shared" si="336"/>
        <v>2</v>
      </c>
      <c r="E4240" s="16">
        <f t="shared" si="337"/>
        <v>1</v>
      </c>
      <c r="F4240" s="16">
        <f t="shared" si="338"/>
        <v>13</v>
      </c>
      <c r="G4240" s="195">
        <v>4238</v>
      </c>
      <c r="H4240" s="193">
        <v>0.55392793799999995</v>
      </c>
    </row>
    <row r="4241" spans="2:8" x14ac:dyDescent="0.25">
      <c r="B4241" s="192">
        <f t="shared" si="339"/>
        <v>43277.583333323055</v>
      </c>
      <c r="C4241" s="16">
        <f t="shared" si="335"/>
        <v>6</v>
      </c>
      <c r="D4241" s="16">
        <f t="shared" si="336"/>
        <v>2</v>
      </c>
      <c r="E4241" s="16">
        <f t="shared" si="337"/>
        <v>1</v>
      </c>
      <c r="F4241" s="16">
        <f t="shared" si="338"/>
        <v>14</v>
      </c>
      <c r="G4241" s="195">
        <v>4239</v>
      </c>
      <c r="H4241" s="193">
        <v>0.50946224200000001</v>
      </c>
    </row>
    <row r="4242" spans="2:8" x14ac:dyDescent="0.25">
      <c r="B4242" s="192">
        <f t="shared" si="339"/>
        <v>43277.624999989719</v>
      </c>
      <c r="C4242" s="16">
        <f t="shared" si="335"/>
        <v>6</v>
      </c>
      <c r="D4242" s="16">
        <f t="shared" si="336"/>
        <v>2</v>
      </c>
      <c r="E4242" s="16">
        <f t="shared" si="337"/>
        <v>1</v>
      </c>
      <c r="F4242" s="16">
        <f t="shared" si="338"/>
        <v>15</v>
      </c>
      <c r="G4242" s="195">
        <v>4240</v>
      </c>
      <c r="H4242" s="193">
        <v>0.42862864299999998</v>
      </c>
    </row>
    <row r="4243" spans="2:8" x14ac:dyDescent="0.25">
      <c r="B4243" s="192">
        <f t="shared" si="339"/>
        <v>43277.666666656383</v>
      </c>
      <c r="C4243" s="16">
        <f t="shared" si="335"/>
        <v>6</v>
      </c>
      <c r="D4243" s="16">
        <f t="shared" si="336"/>
        <v>2</v>
      </c>
      <c r="E4243" s="16">
        <f t="shared" si="337"/>
        <v>1</v>
      </c>
      <c r="F4243" s="16">
        <f t="shared" si="338"/>
        <v>16</v>
      </c>
      <c r="G4243" s="195">
        <v>4241</v>
      </c>
      <c r="H4243" s="193">
        <v>0.32259321600000002</v>
      </c>
    </row>
    <row r="4244" spans="2:8" x14ac:dyDescent="0.25">
      <c r="B4244" s="192">
        <f t="shared" si="339"/>
        <v>43277.708333323048</v>
      </c>
      <c r="C4244" s="16">
        <f t="shared" si="335"/>
        <v>6</v>
      </c>
      <c r="D4244" s="16">
        <f t="shared" si="336"/>
        <v>2</v>
      </c>
      <c r="E4244" s="16">
        <f t="shared" si="337"/>
        <v>1</v>
      </c>
      <c r="F4244" s="16">
        <f t="shared" si="338"/>
        <v>17</v>
      </c>
      <c r="G4244" s="195">
        <v>4242</v>
      </c>
      <c r="H4244" s="193">
        <v>0.206432062</v>
      </c>
    </row>
    <row r="4245" spans="2:8" x14ac:dyDescent="0.25">
      <c r="B4245" s="192">
        <f t="shared" si="339"/>
        <v>43277.749999989712</v>
      </c>
      <c r="C4245" s="16">
        <f t="shared" si="335"/>
        <v>6</v>
      </c>
      <c r="D4245" s="16">
        <f t="shared" si="336"/>
        <v>2</v>
      </c>
      <c r="E4245" s="16">
        <f t="shared" si="337"/>
        <v>1</v>
      </c>
      <c r="F4245" s="16">
        <f t="shared" si="338"/>
        <v>18</v>
      </c>
      <c r="G4245" s="195">
        <v>4243</v>
      </c>
      <c r="H4245" s="193">
        <v>9.8239083000000005E-2</v>
      </c>
    </row>
    <row r="4246" spans="2:8" x14ac:dyDescent="0.25">
      <c r="B4246" s="192">
        <f t="shared" si="339"/>
        <v>43277.791666656376</v>
      </c>
      <c r="C4246" s="16">
        <f t="shared" si="335"/>
        <v>6</v>
      </c>
      <c r="D4246" s="16">
        <f t="shared" si="336"/>
        <v>2</v>
      </c>
      <c r="E4246" s="16">
        <f t="shared" si="337"/>
        <v>1</v>
      </c>
      <c r="F4246" s="16">
        <f t="shared" si="338"/>
        <v>19</v>
      </c>
      <c r="G4246" s="195">
        <v>4244</v>
      </c>
      <c r="H4246" s="193">
        <v>3.7166322000000002E-2</v>
      </c>
    </row>
    <row r="4247" spans="2:8" x14ac:dyDescent="0.25">
      <c r="B4247" s="192">
        <f t="shared" si="339"/>
        <v>43277.83333332304</v>
      </c>
      <c r="C4247" s="16">
        <f t="shared" si="335"/>
        <v>6</v>
      </c>
      <c r="D4247" s="16">
        <f t="shared" si="336"/>
        <v>2</v>
      </c>
      <c r="E4247" s="16">
        <f t="shared" si="337"/>
        <v>1</v>
      </c>
      <c r="F4247" s="16">
        <f t="shared" si="338"/>
        <v>20</v>
      </c>
      <c r="G4247" s="195">
        <v>4245</v>
      </c>
      <c r="H4247" s="193">
        <v>2.1143239999999999E-3</v>
      </c>
    </row>
    <row r="4248" spans="2:8" x14ac:dyDescent="0.25">
      <c r="B4248" s="192">
        <f t="shared" si="339"/>
        <v>43277.874999989705</v>
      </c>
      <c r="C4248" s="16">
        <f t="shared" si="335"/>
        <v>6</v>
      </c>
      <c r="D4248" s="16">
        <f t="shared" si="336"/>
        <v>2</v>
      </c>
      <c r="E4248" s="16">
        <f t="shared" si="337"/>
        <v>1</v>
      </c>
      <c r="F4248" s="16">
        <f t="shared" si="338"/>
        <v>21</v>
      </c>
      <c r="G4248" s="195">
        <v>4246</v>
      </c>
      <c r="H4248" s="193">
        <v>0</v>
      </c>
    </row>
    <row r="4249" spans="2:8" x14ac:dyDescent="0.25">
      <c r="B4249" s="192">
        <f t="shared" si="339"/>
        <v>43277.916666656369</v>
      </c>
      <c r="C4249" s="16">
        <f t="shared" si="335"/>
        <v>6</v>
      </c>
      <c r="D4249" s="16">
        <f t="shared" si="336"/>
        <v>2</v>
      </c>
      <c r="E4249" s="16">
        <f t="shared" si="337"/>
        <v>1</v>
      </c>
      <c r="F4249" s="16">
        <f t="shared" si="338"/>
        <v>22</v>
      </c>
      <c r="G4249" s="195">
        <v>4247</v>
      </c>
      <c r="H4249" s="193">
        <v>0</v>
      </c>
    </row>
    <row r="4250" spans="2:8" x14ac:dyDescent="0.25">
      <c r="B4250" s="192">
        <f t="shared" si="339"/>
        <v>43277.958333323033</v>
      </c>
      <c r="C4250" s="16">
        <f t="shared" si="335"/>
        <v>6</v>
      </c>
      <c r="D4250" s="16">
        <f t="shared" si="336"/>
        <v>2</v>
      </c>
      <c r="E4250" s="16">
        <f t="shared" si="337"/>
        <v>1</v>
      </c>
      <c r="F4250" s="16">
        <f t="shared" si="338"/>
        <v>23</v>
      </c>
      <c r="G4250" s="195">
        <v>4248</v>
      </c>
      <c r="H4250" s="193">
        <v>0</v>
      </c>
    </row>
    <row r="4251" spans="2:8" x14ac:dyDescent="0.25">
      <c r="B4251" s="192">
        <f t="shared" si="339"/>
        <v>43277.999999989697</v>
      </c>
      <c r="C4251" s="16">
        <f t="shared" si="335"/>
        <v>6</v>
      </c>
      <c r="D4251" s="16">
        <f t="shared" si="336"/>
        <v>3</v>
      </c>
      <c r="E4251" s="16">
        <f t="shared" si="337"/>
        <v>1</v>
      </c>
      <c r="F4251" s="16">
        <f t="shared" si="338"/>
        <v>0</v>
      </c>
      <c r="G4251" s="195">
        <v>4249</v>
      </c>
      <c r="H4251" s="193">
        <v>0</v>
      </c>
    </row>
    <row r="4252" spans="2:8" x14ac:dyDescent="0.25">
      <c r="B4252" s="192">
        <f t="shared" si="339"/>
        <v>43278.041666656361</v>
      </c>
      <c r="C4252" s="16">
        <f t="shared" si="335"/>
        <v>6</v>
      </c>
      <c r="D4252" s="16">
        <f t="shared" si="336"/>
        <v>3</v>
      </c>
      <c r="E4252" s="16">
        <f t="shared" si="337"/>
        <v>1</v>
      </c>
      <c r="F4252" s="16">
        <f t="shared" si="338"/>
        <v>1</v>
      </c>
      <c r="G4252" s="195">
        <v>4250</v>
      </c>
      <c r="H4252" s="193">
        <v>0</v>
      </c>
    </row>
    <row r="4253" spans="2:8" x14ac:dyDescent="0.25">
      <c r="B4253" s="192">
        <f t="shared" si="339"/>
        <v>43278.083333323026</v>
      </c>
      <c r="C4253" s="16">
        <f t="shared" si="335"/>
        <v>6</v>
      </c>
      <c r="D4253" s="16">
        <f t="shared" si="336"/>
        <v>3</v>
      </c>
      <c r="E4253" s="16">
        <f t="shared" si="337"/>
        <v>1</v>
      </c>
      <c r="F4253" s="16">
        <f t="shared" si="338"/>
        <v>2</v>
      </c>
      <c r="G4253" s="195">
        <v>4251</v>
      </c>
      <c r="H4253" s="193">
        <v>0</v>
      </c>
    </row>
    <row r="4254" spans="2:8" x14ac:dyDescent="0.25">
      <c r="B4254" s="192">
        <f t="shared" si="339"/>
        <v>43278.12499998969</v>
      </c>
      <c r="C4254" s="16">
        <f t="shared" si="335"/>
        <v>6</v>
      </c>
      <c r="D4254" s="16">
        <f t="shared" si="336"/>
        <v>3</v>
      </c>
      <c r="E4254" s="16">
        <f t="shared" si="337"/>
        <v>1</v>
      </c>
      <c r="F4254" s="16">
        <f t="shared" si="338"/>
        <v>3</v>
      </c>
      <c r="G4254" s="195">
        <v>4252</v>
      </c>
      <c r="H4254" s="193">
        <v>0</v>
      </c>
    </row>
    <row r="4255" spans="2:8" x14ac:dyDescent="0.25">
      <c r="B4255" s="192">
        <f t="shared" si="339"/>
        <v>43278.166666656354</v>
      </c>
      <c r="C4255" s="16">
        <f t="shared" si="335"/>
        <v>6</v>
      </c>
      <c r="D4255" s="16">
        <f t="shared" si="336"/>
        <v>3</v>
      </c>
      <c r="E4255" s="16">
        <f t="shared" si="337"/>
        <v>1</v>
      </c>
      <c r="F4255" s="16">
        <f t="shared" si="338"/>
        <v>4</v>
      </c>
      <c r="G4255" s="195">
        <v>4253</v>
      </c>
      <c r="H4255" s="193">
        <v>4.8942320000000001E-3</v>
      </c>
    </row>
    <row r="4256" spans="2:8" x14ac:dyDescent="0.25">
      <c r="B4256" s="192">
        <f t="shared" si="339"/>
        <v>43278.208333323018</v>
      </c>
      <c r="C4256" s="16">
        <f t="shared" si="335"/>
        <v>6</v>
      </c>
      <c r="D4256" s="16">
        <f t="shared" si="336"/>
        <v>3</v>
      </c>
      <c r="E4256" s="16">
        <f t="shared" si="337"/>
        <v>1</v>
      </c>
      <c r="F4256" s="16">
        <f t="shared" si="338"/>
        <v>5</v>
      </c>
      <c r="G4256" s="195">
        <v>4254</v>
      </c>
      <c r="H4256" s="193">
        <v>4.6711060999999998E-2</v>
      </c>
    </row>
    <row r="4257" spans="2:8" x14ac:dyDescent="0.25">
      <c r="B4257" s="192">
        <f t="shared" si="339"/>
        <v>43278.249999989683</v>
      </c>
      <c r="C4257" s="16">
        <f t="shared" si="335"/>
        <v>6</v>
      </c>
      <c r="D4257" s="16">
        <f t="shared" si="336"/>
        <v>3</v>
      </c>
      <c r="E4257" s="16">
        <f t="shared" si="337"/>
        <v>1</v>
      </c>
      <c r="F4257" s="16">
        <f t="shared" si="338"/>
        <v>6</v>
      </c>
      <c r="G4257" s="195">
        <v>4255</v>
      </c>
      <c r="H4257" s="193">
        <v>0.111920592</v>
      </c>
    </row>
    <row r="4258" spans="2:8" x14ac:dyDescent="0.25">
      <c r="B4258" s="192">
        <f t="shared" si="339"/>
        <v>43278.291666656347</v>
      </c>
      <c r="C4258" s="16">
        <f t="shared" si="335"/>
        <v>6</v>
      </c>
      <c r="D4258" s="16">
        <f t="shared" si="336"/>
        <v>3</v>
      </c>
      <c r="E4258" s="16">
        <f t="shared" si="337"/>
        <v>1</v>
      </c>
      <c r="F4258" s="16">
        <f t="shared" si="338"/>
        <v>7</v>
      </c>
      <c r="G4258" s="195">
        <v>4256</v>
      </c>
      <c r="H4258" s="193">
        <v>0.24722498200000001</v>
      </c>
    </row>
    <row r="4259" spans="2:8" x14ac:dyDescent="0.25">
      <c r="B4259" s="192">
        <f t="shared" si="339"/>
        <v>43278.333333323011</v>
      </c>
      <c r="C4259" s="16">
        <f t="shared" si="335"/>
        <v>6</v>
      </c>
      <c r="D4259" s="16">
        <f t="shared" si="336"/>
        <v>3</v>
      </c>
      <c r="E4259" s="16">
        <f t="shared" si="337"/>
        <v>1</v>
      </c>
      <c r="F4259" s="16">
        <f t="shared" si="338"/>
        <v>8</v>
      </c>
      <c r="G4259" s="195">
        <v>4257</v>
      </c>
      <c r="H4259" s="193">
        <v>0.39116133400000003</v>
      </c>
    </row>
    <row r="4260" spans="2:8" x14ac:dyDescent="0.25">
      <c r="B4260" s="192">
        <f t="shared" si="339"/>
        <v>43278.374999989675</v>
      </c>
      <c r="C4260" s="16">
        <f t="shared" si="335"/>
        <v>6</v>
      </c>
      <c r="D4260" s="16">
        <f t="shared" si="336"/>
        <v>3</v>
      </c>
      <c r="E4260" s="16">
        <f t="shared" si="337"/>
        <v>1</v>
      </c>
      <c r="F4260" s="16">
        <f t="shared" si="338"/>
        <v>9</v>
      </c>
      <c r="G4260" s="195">
        <v>4258</v>
      </c>
      <c r="H4260" s="193">
        <v>0.51419186500000003</v>
      </c>
    </row>
    <row r="4261" spans="2:8" x14ac:dyDescent="0.25">
      <c r="B4261" s="192">
        <f t="shared" si="339"/>
        <v>43278.41666665634</v>
      </c>
      <c r="C4261" s="16">
        <f t="shared" si="335"/>
        <v>6</v>
      </c>
      <c r="D4261" s="16">
        <f t="shared" si="336"/>
        <v>3</v>
      </c>
      <c r="E4261" s="16">
        <f t="shared" si="337"/>
        <v>1</v>
      </c>
      <c r="F4261" s="16">
        <f t="shared" si="338"/>
        <v>10</v>
      </c>
      <c r="G4261" s="195">
        <v>4259</v>
      </c>
      <c r="H4261" s="193">
        <v>0.59819575300000005</v>
      </c>
    </row>
    <row r="4262" spans="2:8" x14ac:dyDescent="0.25">
      <c r="B4262" s="192">
        <f t="shared" si="339"/>
        <v>43278.458333323004</v>
      </c>
      <c r="C4262" s="16">
        <f t="shared" si="335"/>
        <v>6</v>
      </c>
      <c r="D4262" s="16">
        <f t="shared" si="336"/>
        <v>3</v>
      </c>
      <c r="E4262" s="16">
        <f t="shared" si="337"/>
        <v>1</v>
      </c>
      <c r="F4262" s="16">
        <f t="shared" si="338"/>
        <v>11</v>
      </c>
      <c r="G4262" s="195">
        <v>4260</v>
      </c>
      <c r="H4262" s="193">
        <v>0.64347882000000001</v>
      </c>
    </row>
    <row r="4263" spans="2:8" x14ac:dyDescent="0.25">
      <c r="B4263" s="192">
        <f t="shared" si="339"/>
        <v>43278.499999989668</v>
      </c>
      <c r="C4263" s="16">
        <f t="shared" si="335"/>
        <v>6</v>
      </c>
      <c r="D4263" s="16">
        <f t="shared" si="336"/>
        <v>3</v>
      </c>
      <c r="E4263" s="16">
        <f t="shared" si="337"/>
        <v>1</v>
      </c>
      <c r="F4263" s="16">
        <f t="shared" si="338"/>
        <v>12</v>
      </c>
      <c r="G4263" s="195">
        <v>4261</v>
      </c>
      <c r="H4263" s="193">
        <v>0.64968146599999999</v>
      </c>
    </row>
    <row r="4264" spans="2:8" x14ac:dyDescent="0.25">
      <c r="B4264" s="192">
        <f t="shared" si="339"/>
        <v>43278.541666656332</v>
      </c>
      <c r="C4264" s="16">
        <f t="shared" si="335"/>
        <v>6</v>
      </c>
      <c r="D4264" s="16">
        <f t="shared" si="336"/>
        <v>3</v>
      </c>
      <c r="E4264" s="16">
        <f t="shared" si="337"/>
        <v>1</v>
      </c>
      <c r="F4264" s="16">
        <f t="shared" si="338"/>
        <v>13</v>
      </c>
      <c r="G4264" s="195">
        <v>4262</v>
      </c>
      <c r="H4264" s="193">
        <v>0.62666737400000005</v>
      </c>
    </row>
    <row r="4265" spans="2:8" x14ac:dyDescent="0.25">
      <c r="B4265" s="192">
        <f t="shared" si="339"/>
        <v>43278.583333322997</v>
      </c>
      <c r="C4265" s="16">
        <f t="shared" si="335"/>
        <v>6</v>
      </c>
      <c r="D4265" s="16">
        <f t="shared" si="336"/>
        <v>3</v>
      </c>
      <c r="E4265" s="16">
        <f t="shared" si="337"/>
        <v>1</v>
      </c>
      <c r="F4265" s="16">
        <f t="shared" si="338"/>
        <v>14</v>
      </c>
      <c r="G4265" s="195">
        <v>4263</v>
      </c>
      <c r="H4265" s="193">
        <v>0.53794461699999996</v>
      </c>
    </row>
    <row r="4266" spans="2:8" x14ac:dyDescent="0.25">
      <c r="B4266" s="192">
        <f t="shared" si="339"/>
        <v>43278.624999989661</v>
      </c>
      <c r="C4266" s="16">
        <f t="shared" si="335"/>
        <v>6</v>
      </c>
      <c r="D4266" s="16">
        <f t="shared" si="336"/>
        <v>3</v>
      </c>
      <c r="E4266" s="16">
        <f t="shared" si="337"/>
        <v>1</v>
      </c>
      <c r="F4266" s="16">
        <f t="shared" si="338"/>
        <v>15</v>
      </c>
      <c r="G4266" s="195">
        <v>4264</v>
      </c>
      <c r="H4266" s="193">
        <v>0.43798067499999999</v>
      </c>
    </row>
    <row r="4267" spans="2:8" x14ac:dyDescent="0.25">
      <c r="B4267" s="192">
        <f t="shared" si="339"/>
        <v>43278.666666656325</v>
      </c>
      <c r="C4267" s="16">
        <f t="shared" si="335"/>
        <v>6</v>
      </c>
      <c r="D4267" s="16">
        <f t="shared" si="336"/>
        <v>3</v>
      </c>
      <c r="E4267" s="16">
        <f t="shared" si="337"/>
        <v>1</v>
      </c>
      <c r="F4267" s="16">
        <f t="shared" si="338"/>
        <v>16</v>
      </c>
      <c r="G4267" s="195">
        <v>4265</v>
      </c>
      <c r="H4267" s="193">
        <v>0.35317659299999998</v>
      </c>
    </row>
    <row r="4268" spans="2:8" x14ac:dyDescent="0.25">
      <c r="B4268" s="192">
        <f t="shared" si="339"/>
        <v>43278.708333322989</v>
      </c>
      <c r="C4268" s="16">
        <f t="shared" si="335"/>
        <v>6</v>
      </c>
      <c r="D4268" s="16">
        <f t="shared" si="336"/>
        <v>3</v>
      </c>
      <c r="E4268" s="16">
        <f t="shared" si="337"/>
        <v>1</v>
      </c>
      <c r="F4268" s="16">
        <f t="shared" si="338"/>
        <v>17</v>
      </c>
      <c r="G4268" s="195">
        <v>4266</v>
      </c>
      <c r="H4268" s="193">
        <v>0.225133783</v>
      </c>
    </row>
    <row r="4269" spans="2:8" x14ac:dyDescent="0.25">
      <c r="B4269" s="192">
        <f t="shared" si="339"/>
        <v>43278.749999989654</v>
      </c>
      <c r="C4269" s="16">
        <f t="shared" si="335"/>
        <v>6</v>
      </c>
      <c r="D4269" s="16">
        <f t="shared" si="336"/>
        <v>3</v>
      </c>
      <c r="E4269" s="16">
        <f t="shared" si="337"/>
        <v>1</v>
      </c>
      <c r="F4269" s="16">
        <f t="shared" si="338"/>
        <v>18</v>
      </c>
      <c r="G4269" s="195">
        <v>4267</v>
      </c>
      <c r="H4269" s="193">
        <v>0.106764965</v>
      </c>
    </row>
    <row r="4270" spans="2:8" x14ac:dyDescent="0.25">
      <c r="B4270" s="192">
        <f t="shared" si="339"/>
        <v>43278.791666656318</v>
      </c>
      <c r="C4270" s="16">
        <f t="shared" si="335"/>
        <v>6</v>
      </c>
      <c r="D4270" s="16">
        <f t="shared" si="336"/>
        <v>3</v>
      </c>
      <c r="E4270" s="16">
        <f t="shared" si="337"/>
        <v>1</v>
      </c>
      <c r="F4270" s="16">
        <f t="shared" si="338"/>
        <v>19</v>
      </c>
      <c r="G4270" s="195">
        <v>4268</v>
      </c>
      <c r="H4270" s="193">
        <v>3.8044827000000003E-2</v>
      </c>
    </row>
    <row r="4271" spans="2:8" x14ac:dyDescent="0.25">
      <c r="B4271" s="192">
        <f t="shared" si="339"/>
        <v>43278.833333322982</v>
      </c>
      <c r="C4271" s="16">
        <f t="shared" si="335"/>
        <v>6</v>
      </c>
      <c r="D4271" s="16">
        <f t="shared" si="336"/>
        <v>3</v>
      </c>
      <c r="E4271" s="16">
        <f t="shared" si="337"/>
        <v>1</v>
      </c>
      <c r="F4271" s="16">
        <f t="shared" si="338"/>
        <v>20</v>
      </c>
      <c r="G4271" s="195">
        <v>4269</v>
      </c>
      <c r="H4271" s="193">
        <v>2.1143239999999999E-3</v>
      </c>
    </row>
    <row r="4272" spans="2:8" x14ac:dyDescent="0.25">
      <c r="B4272" s="192">
        <f t="shared" si="339"/>
        <v>43278.874999989646</v>
      </c>
      <c r="C4272" s="16">
        <f t="shared" si="335"/>
        <v>6</v>
      </c>
      <c r="D4272" s="16">
        <f t="shared" si="336"/>
        <v>3</v>
      </c>
      <c r="E4272" s="16">
        <f t="shared" si="337"/>
        <v>1</v>
      </c>
      <c r="F4272" s="16">
        <f t="shared" si="338"/>
        <v>21</v>
      </c>
      <c r="G4272" s="195">
        <v>4270</v>
      </c>
      <c r="H4272" s="193">
        <v>0</v>
      </c>
    </row>
    <row r="4273" spans="2:8" x14ac:dyDescent="0.25">
      <c r="B4273" s="192">
        <f t="shared" si="339"/>
        <v>43278.916666656311</v>
      </c>
      <c r="C4273" s="16">
        <f t="shared" si="335"/>
        <v>6</v>
      </c>
      <c r="D4273" s="16">
        <f t="shared" si="336"/>
        <v>3</v>
      </c>
      <c r="E4273" s="16">
        <f t="shared" si="337"/>
        <v>1</v>
      </c>
      <c r="F4273" s="16">
        <f t="shared" si="338"/>
        <v>22</v>
      </c>
      <c r="G4273" s="195">
        <v>4271</v>
      </c>
      <c r="H4273" s="193">
        <v>0</v>
      </c>
    </row>
    <row r="4274" spans="2:8" x14ac:dyDescent="0.25">
      <c r="B4274" s="192">
        <f t="shared" si="339"/>
        <v>43278.958333322975</v>
      </c>
      <c r="C4274" s="16">
        <f t="shared" si="335"/>
        <v>6</v>
      </c>
      <c r="D4274" s="16">
        <f t="shared" si="336"/>
        <v>3</v>
      </c>
      <c r="E4274" s="16">
        <f t="shared" si="337"/>
        <v>1</v>
      </c>
      <c r="F4274" s="16">
        <f t="shared" si="338"/>
        <v>23</v>
      </c>
      <c r="G4274" s="195">
        <v>4272</v>
      </c>
      <c r="H4274" s="193">
        <v>0</v>
      </c>
    </row>
    <row r="4275" spans="2:8" x14ac:dyDescent="0.25">
      <c r="B4275" s="192">
        <f t="shared" si="339"/>
        <v>43278.999999989639</v>
      </c>
      <c r="C4275" s="16">
        <f t="shared" si="335"/>
        <v>6</v>
      </c>
      <c r="D4275" s="16">
        <f t="shared" si="336"/>
        <v>4</v>
      </c>
      <c r="E4275" s="16">
        <f t="shared" si="337"/>
        <v>1</v>
      </c>
      <c r="F4275" s="16">
        <f t="shared" si="338"/>
        <v>0</v>
      </c>
      <c r="G4275" s="195">
        <v>4273</v>
      </c>
      <c r="H4275" s="193">
        <v>0</v>
      </c>
    </row>
    <row r="4276" spans="2:8" x14ac:dyDescent="0.25">
      <c r="B4276" s="192">
        <f t="shared" si="339"/>
        <v>43279.041666656303</v>
      </c>
      <c r="C4276" s="16">
        <f t="shared" si="335"/>
        <v>6</v>
      </c>
      <c r="D4276" s="16">
        <f t="shared" si="336"/>
        <v>4</v>
      </c>
      <c r="E4276" s="16">
        <f t="shared" si="337"/>
        <v>1</v>
      </c>
      <c r="F4276" s="16">
        <f t="shared" si="338"/>
        <v>1</v>
      </c>
      <c r="G4276" s="195">
        <v>4274</v>
      </c>
      <c r="H4276" s="193">
        <v>0</v>
      </c>
    </row>
    <row r="4277" spans="2:8" x14ac:dyDescent="0.25">
      <c r="B4277" s="192">
        <f t="shared" si="339"/>
        <v>43279.083333322968</v>
      </c>
      <c r="C4277" s="16">
        <f t="shared" si="335"/>
        <v>6</v>
      </c>
      <c r="D4277" s="16">
        <f t="shared" si="336"/>
        <v>4</v>
      </c>
      <c r="E4277" s="16">
        <f t="shared" si="337"/>
        <v>1</v>
      </c>
      <c r="F4277" s="16">
        <f t="shared" si="338"/>
        <v>2</v>
      </c>
      <c r="G4277" s="195">
        <v>4275</v>
      </c>
      <c r="H4277" s="193">
        <v>0</v>
      </c>
    </row>
    <row r="4278" spans="2:8" x14ac:dyDescent="0.25">
      <c r="B4278" s="192">
        <f t="shared" si="339"/>
        <v>43279.124999989632</v>
      </c>
      <c r="C4278" s="16">
        <f t="shared" si="335"/>
        <v>6</v>
      </c>
      <c r="D4278" s="16">
        <f t="shared" si="336"/>
        <v>4</v>
      </c>
      <c r="E4278" s="16">
        <f t="shared" si="337"/>
        <v>1</v>
      </c>
      <c r="F4278" s="16">
        <f t="shared" si="338"/>
        <v>3</v>
      </c>
      <c r="G4278" s="195">
        <v>4276</v>
      </c>
      <c r="H4278" s="193">
        <v>0</v>
      </c>
    </row>
    <row r="4279" spans="2:8" x14ac:dyDescent="0.25">
      <c r="B4279" s="192">
        <f t="shared" si="339"/>
        <v>43279.166666656296</v>
      </c>
      <c r="C4279" s="16">
        <f t="shared" si="335"/>
        <v>6</v>
      </c>
      <c r="D4279" s="16">
        <f t="shared" si="336"/>
        <v>4</v>
      </c>
      <c r="E4279" s="16">
        <f t="shared" si="337"/>
        <v>1</v>
      </c>
      <c r="F4279" s="16">
        <f t="shared" si="338"/>
        <v>4</v>
      </c>
      <c r="G4279" s="195">
        <v>4277</v>
      </c>
      <c r="H4279" s="193">
        <v>4.386951E-3</v>
      </c>
    </row>
    <row r="4280" spans="2:8" x14ac:dyDescent="0.25">
      <c r="B4280" s="192">
        <f t="shared" si="339"/>
        <v>43279.20833332296</v>
      </c>
      <c r="C4280" s="16">
        <f t="shared" si="335"/>
        <v>6</v>
      </c>
      <c r="D4280" s="16">
        <f t="shared" si="336"/>
        <v>4</v>
      </c>
      <c r="E4280" s="16">
        <f t="shared" si="337"/>
        <v>1</v>
      </c>
      <c r="F4280" s="16">
        <f t="shared" si="338"/>
        <v>5</v>
      </c>
      <c r="G4280" s="195">
        <v>4278</v>
      </c>
      <c r="H4280" s="193">
        <v>4.8565416E-2</v>
      </c>
    </row>
    <row r="4281" spans="2:8" x14ac:dyDescent="0.25">
      <c r="B4281" s="192">
        <f t="shared" si="339"/>
        <v>43279.249999989624</v>
      </c>
      <c r="C4281" s="16">
        <f t="shared" si="335"/>
        <v>6</v>
      </c>
      <c r="D4281" s="16">
        <f t="shared" si="336"/>
        <v>4</v>
      </c>
      <c r="E4281" s="16">
        <f t="shared" si="337"/>
        <v>1</v>
      </c>
      <c r="F4281" s="16">
        <f t="shared" si="338"/>
        <v>6</v>
      </c>
      <c r="G4281" s="195">
        <v>4279</v>
      </c>
      <c r="H4281" s="193">
        <v>0.11514495299999999</v>
      </c>
    </row>
    <row r="4282" spans="2:8" x14ac:dyDescent="0.25">
      <c r="B4282" s="192">
        <f t="shared" si="339"/>
        <v>43279.291666656289</v>
      </c>
      <c r="C4282" s="16">
        <f t="shared" si="335"/>
        <v>6</v>
      </c>
      <c r="D4282" s="16">
        <f t="shared" si="336"/>
        <v>4</v>
      </c>
      <c r="E4282" s="16">
        <f t="shared" si="337"/>
        <v>1</v>
      </c>
      <c r="F4282" s="16">
        <f t="shared" si="338"/>
        <v>7</v>
      </c>
      <c r="G4282" s="195">
        <v>4280</v>
      </c>
      <c r="H4282" s="193">
        <v>0.25275296000000003</v>
      </c>
    </row>
    <row r="4283" spans="2:8" x14ac:dyDescent="0.25">
      <c r="B4283" s="192">
        <f t="shared" si="339"/>
        <v>43279.333333322953</v>
      </c>
      <c r="C4283" s="16">
        <f t="shared" si="335"/>
        <v>6</v>
      </c>
      <c r="D4283" s="16">
        <f t="shared" si="336"/>
        <v>4</v>
      </c>
      <c r="E4283" s="16">
        <f t="shared" si="337"/>
        <v>1</v>
      </c>
      <c r="F4283" s="16">
        <f t="shared" si="338"/>
        <v>8</v>
      </c>
      <c r="G4283" s="195">
        <v>4281</v>
      </c>
      <c r="H4283" s="193">
        <v>0.41666144399999999</v>
      </c>
    </row>
    <row r="4284" spans="2:8" x14ac:dyDescent="0.25">
      <c r="B4284" s="192">
        <f t="shared" si="339"/>
        <v>43279.374999989617</v>
      </c>
      <c r="C4284" s="16">
        <f t="shared" si="335"/>
        <v>6</v>
      </c>
      <c r="D4284" s="16">
        <f t="shared" si="336"/>
        <v>4</v>
      </c>
      <c r="E4284" s="16">
        <f t="shared" si="337"/>
        <v>1</v>
      </c>
      <c r="F4284" s="16">
        <f t="shared" si="338"/>
        <v>9</v>
      </c>
      <c r="G4284" s="195">
        <v>4282</v>
      </c>
      <c r="H4284" s="193">
        <v>0.542360905</v>
      </c>
    </row>
    <row r="4285" spans="2:8" x14ac:dyDescent="0.25">
      <c r="B4285" s="192">
        <f t="shared" si="339"/>
        <v>43279.416666656281</v>
      </c>
      <c r="C4285" s="16">
        <f t="shared" si="335"/>
        <v>6</v>
      </c>
      <c r="D4285" s="16">
        <f t="shared" si="336"/>
        <v>4</v>
      </c>
      <c r="E4285" s="16">
        <f t="shared" si="337"/>
        <v>1</v>
      </c>
      <c r="F4285" s="16">
        <f t="shared" si="338"/>
        <v>10</v>
      </c>
      <c r="G4285" s="195">
        <v>4283</v>
      </c>
      <c r="H4285" s="193">
        <v>0.64095700899999997</v>
      </c>
    </row>
    <row r="4286" spans="2:8" x14ac:dyDescent="0.25">
      <c r="B4286" s="192">
        <f t="shared" si="339"/>
        <v>43279.458333322946</v>
      </c>
      <c r="C4286" s="16">
        <f t="shared" si="335"/>
        <v>6</v>
      </c>
      <c r="D4286" s="16">
        <f t="shared" si="336"/>
        <v>4</v>
      </c>
      <c r="E4286" s="16">
        <f t="shared" si="337"/>
        <v>1</v>
      </c>
      <c r="F4286" s="16">
        <f t="shared" si="338"/>
        <v>11</v>
      </c>
      <c r="G4286" s="195">
        <v>4284</v>
      </c>
      <c r="H4286" s="193">
        <v>0.71775434900000001</v>
      </c>
    </row>
    <row r="4287" spans="2:8" x14ac:dyDescent="0.25">
      <c r="B4287" s="192">
        <f t="shared" si="339"/>
        <v>43279.49999998961</v>
      </c>
      <c r="C4287" s="16">
        <f t="shared" si="335"/>
        <v>6</v>
      </c>
      <c r="D4287" s="16">
        <f t="shared" si="336"/>
        <v>4</v>
      </c>
      <c r="E4287" s="16">
        <f t="shared" si="337"/>
        <v>1</v>
      </c>
      <c r="F4287" s="16">
        <f t="shared" si="338"/>
        <v>12</v>
      </c>
      <c r="G4287" s="195">
        <v>4285</v>
      </c>
      <c r="H4287" s="193">
        <v>0.70349948200000001</v>
      </c>
    </row>
    <row r="4288" spans="2:8" x14ac:dyDescent="0.25">
      <c r="B4288" s="192">
        <f t="shared" si="339"/>
        <v>43279.541666656274</v>
      </c>
      <c r="C4288" s="16">
        <f t="shared" si="335"/>
        <v>6</v>
      </c>
      <c r="D4288" s="16">
        <f t="shared" si="336"/>
        <v>4</v>
      </c>
      <c r="E4288" s="16">
        <f t="shared" si="337"/>
        <v>1</v>
      </c>
      <c r="F4288" s="16">
        <f t="shared" si="338"/>
        <v>13</v>
      </c>
      <c r="G4288" s="195">
        <v>4286</v>
      </c>
      <c r="H4288" s="193">
        <v>0.67097136000000002</v>
      </c>
    </row>
    <row r="4289" spans="2:8" x14ac:dyDescent="0.25">
      <c r="B4289" s="192">
        <f t="shared" si="339"/>
        <v>43279.583333322938</v>
      </c>
      <c r="C4289" s="16">
        <f t="shared" si="335"/>
        <v>6</v>
      </c>
      <c r="D4289" s="16">
        <f t="shared" si="336"/>
        <v>4</v>
      </c>
      <c r="E4289" s="16">
        <f t="shared" si="337"/>
        <v>1</v>
      </c>
      <c r="F4289" s="16">
        <f t="shared" si="338"/>
        <v>14</v>
      </c>
      <c r="G4289" s="195">
        <v>4287</v>
      </c>
      <c r="H4289" s="193">
        <v>0.58983370099999999</v>
      </c>
    </row>
    <row r="4290" spans="2:8" x14ac:dyDescent="0.25">
      <c r="B4290" s="192">
        <f t="shared" si="339"/>
        <v>43279.624999989603</v>
      </c>
      <c r="C4290" s="16">
        <f t="shared" si="335"/>
        <v>6</v>
      </c>
      <c r="D4290" s="16">
        <f t="shared" si="336"/>
        <v>4</v>
      </c>
      <c r="E4290" s="16">
        <f t="shared" si="337"/>
        <v>1</v>
      </c>
      <c r="F4290" s="16">
        <f t="shared" si="338"/>
        <v>15</v>
      </c>
      <c r="G4290" s="195">
        <v>4288</v>
      </c>
      <c r="H4290" s="193">
        <v>0.46342172999999998</v>
      </c>
    </row>
    <row r="4291" spans="2:8" x14ac:dyDescent="0.25">
      <c r="B4291" s="192">
        <f t="shared" si="339"/>
        <v>43279.666666656267</v>
      </c>
      <c r="C4291" s="16">
        <f t="shared" si="335"/>
        <v>6</v>
      </c>
      <c r="D4291" s="16">
        <f t="shared" si="336"/>
        <v>4</v>
      </c>
      <c r="E4291" s="16">
        <f t="shared" si="337"/>
        <v>1</v>
      </c>
      <c r="F4291" s="16">
        <f t="shared" si="338"/>
        <v>16</v>
      </c>
      <c r="G4291" s="195">
        <v>4289</v>
      </c>
      <c r="H4291" s="193">
        <v>0.36246978000000002</v>
      </c>
    </row>
    <row r="4292" spans="2:8" x14ac:dyDescent="0.25">
      <c r="B4292" s="192">
        <f t="shared" si="339"/>
        <v>43279.708333322931</v>
      </c>
      <c r="C4292" s="16">
        <f t="shared" ref="C4292:C4355" si="340">MONTH(B4292)</f>
        <v>6</v>
      </c>
      <c r="D4292" s="16">
        <f t="shared" ref="D4292:D4355" si="341">WEEKDAY(B4292,2)</f>
        <v>4</v>
      </c>
      <c r="E4292" s="16">
        <f t="shared" ref="E4292:E4355" si="342">IF(D4292&lt;6,1,2)</f>
        <v>1</v>
      </c>
      <c r="F4292" s="16">
        <f t="shared" ref="F4292:F4355" si="343">HOUR(B4292)</f>
        <v>17</v>
      </c>
      <c r="G4292" s="195">
        <v>4290</v>
      </c>
      <c r="H4292" s="193">
        <v>0.22063224300000001</v>
      </c>
    </row>
    <row r="4293" spans="2:8" x14ac:dyDescent="0.25">
      <c r="B4293" s="192">
        <f t="shared" ref="B4293:B4356" si="344">B4292+1/24</f>
        <v>43279.749999989595</v>
      </c>
      <c r="C4293" s="16">
        <f t="shared" si="340"/>
        <v>6</v>
      </c>
      <c r="D4293" s="16">
        <f t="shared" si="341"/>
        <v>4</v>
      </c>
      <c r="E4293" s="16">
        <f t="shared" si="342"/>
        <v>1</v>
      </c>
      <c r="F4293" s="16">
        <f t="shared" si="343"/>
        <v>18</v>
      </c>
      <c r="G4293" s="195">
        <v>4291</v>
      </c>
      <c r="H4293" s="193">
        <v>0.10557141</v>
      </c>
    </row>
    <row r="4294" spans="2:8" x14ac:dyDescent="0.25">
      <c r="B4294" s="192">
        <f t="shared" si="344"/>
        <v>43279.79166665626</v>
      </c>
      <c r="C4294" s="16">
        <f t="shared" si="340"/>
        <v>6</v>
      </c>
      <c r="D4294" s="16">
        <f t="shared" si="341"/>
        <v>4</v>
      </c>
      <c r="E4294" s="16">
        <f t="shared" si="342"/>
        <v>1</v>
      </c>
      <c r="F4294" s="16">
        <f t="shared" si="343"/>
        <v>19</v>
      </c>
      <c r="G4294" s="195">
        <v>4292</v>
      </c>
      <c r="H4294" s="193">
        <v>3.8398855000000003E-2</v>
      </c>
    </row>
    <row r="4295" spans="2:8" x14ac:dyDescent="0.25">
      <c r="B4295" s="192">
        <f t="shared" si="344"/>
        <v>43279.833333322924</v>
      </c>
      <c r="C4295" s="16">
        <f t="shared" si="340"/>
        <v>6</v>
      </c>
      <c r="D4295" s="16">
        <f t="shared" si="341"/>
        <v>4</v>
      </c>
      <c r="E4295" s="16">
        <f t="shared" si="342"/>
        <v>1</v>
      </c>
      <c r="F4295" s="16">
        <f t="shared" si="343"/>
        <v>20</v>
      </c>
      <c r="G4295" s="195">
        <v>4293</v>
      </c>
      <c r="H4295" s="193">
        <v>2.1143239999999999E-3</v>
      </c>
    </row>
    <row r="4296" spans="2:8" x14ac:dyDescent="0.25">
      <c r="B4296" s="192">
        <f t="shared" si="344"/>
        <v>43279.874999989588</v>
      </c>
      <c r="C4296" s="16">
        <f t="shared" si="340"/>
        <v>6</v>
      </c>
      <c r="D4296" s="16">
        <f t="shared" si="341"/>
        <v>4</v>
      </c>
      <c r="E4296" s="16">
        <f t="shared" si="342"/>
        <v>1</v>
      </c>
      <c r="F4296" s="16">
        <f t="shared" si="343"/>
        <v>21</v>
      </c>
      <c r="G4296" s="195">
        <v>4294</v>
      </c>
      <c r="H4296" s="193">
        <v>0</v>
      </c>
    </row>
    <row r="4297" spans="2:8" x14ac:dyDescent="0.25">
      <c r="B4297" s="192">
        <f t="shared" si="344"/>
        <v>43279.916666656252</v>
      </c>
      <c r="C4297" s="16">
        <f t="shared" si="340"/>
        <v>6</v>
      </c>
      <c r="D4297" s="16">
        <f t="shared" si="341"/>
        <v>4</v>
      </c>
      <c r="E4297" s="16">
        <f t="shared" si="342"/>
        <v>1</v>
      </c>
      <c r="F4297" s="16">
        <f t="shared" si="343"/>
        <v>22</v>
      </c>
      <c r="G4297" s="195">
        <v>4295</v>
      </c>
      <c r="H4297" s="193">
        <v>0</v>
      </c>
    </row>
    <row r="4298" spans="2:8" x14ac:dyDescent="0.25">
      <c r="B4298" s="192">
        <f t="shared" si="344"/>
        <v>43279.958333322917</v>
      </c>
      <c r="C4298" s="16">
        <f t="shared" si="340"/>
        <v>6</v>
      </c>
      <c r="D4298" s="16">
        <f t="shared" si="341"/>
        <v>4</v>
      </c>
      <c r="E4298" s="16">
        <f t="shared" si="342"/>
        <v>1</v>
      </c>
      <c r="F4298" s="16">
        <f t="shared" si="343"/>
        <v>23</v>
      </c>
      <c r="G4298" s="195">
        <v>4296</v>
      </c>
      <c r="H4298" s="193">
        <v>0</v>
      </c>
    </row>
    <row r="4299" spans="2:8" x14ac:dyDescent="0.25">
      <c r="B4299" s="192">
        <f t="shared" si="344"/>
        <v>43279.999999989581</v>
      </c>
      <c r="C4299" s="16">
        <f t="shared" si="340"/>
        <v>6</v>
      </c>
      <c r="D4299" s="16">
        <f t="shared" si="341"/>
        <v>5</v>
      </c>
      <c r="E4299" s="16">
        <f t="shared" si="342"/>
        <v>1</v>
      </c>
      <c r="F4299" s="16">
        <f t="shared" si="343"/>
        <v>0</v>
      </c>
      <c r="G4299" s="195">
        <v>4297</v>
      </c>
      <c r="H4299" s="193">
        <v>0</v>
      </c>
    </row>
    <row r="4300" spans="2:8" x14ac:dyDescent="0.25">
      <c r="B4300" s="192">
        <f t="shared" si="344"/>
        <v>43280.041666656245</v>
      </c>
      <c r="C4300" s="16">
        <f t="shared" si="340"/>
        <v>6</v>
      </c>
      <c r="D4300" s="16">
        <f t="shared" si="341"/>
        <v>5</v>
      </c>
      <c r="E4300" s="16">
        <f t="shared" si="342"/>
        <v>1</v>
      </c>
      <c r="F4300" s="16">
        <f t="shared" si="343"/>
        <v>1</v>
      </c>
      <c r="G4300" s="195">
        <v>4298</v>
      </c>
      <c r="H4300" s="193">
        <v>0</v>
      </c>
    </row>
    <row r="4301" spans="2:8" x14ac:dyDescent="0.25">
      <c r="B4301" s="192">
        <f t="shared" si="344"/>
        <v>43280.083333322909</v>
      </c>
      <c r="C4301" s="16">
        <f t="shared" si="340"/>
        <v>6</v>
      </c>
      <c r="D4301" s="16">
        <f t="shared" si="341"/>
        <v>5</v>
      </c>
      <c r="E4301" s="16">
        <f t="shared" si="342"/>
        <v>1</v>
      </c>
      <c r="F4301" s="16">
        <f t="shared" si="343"/>
        <v>2</v>
      </c>
      <c r="G4301" s="195">
        <v>4299</v>
      </c>
      <c r="H4301" s="193">
        <v>0</v>
      </c>
    </row>
    <row r="4302" spans="2:8" x14ac:dyDescent="0.25">
      <c r="B4302" s="192">
        <f t="shared" si="344"/>
        <v>43280.124999989574</v>
      </c>
      <c r="C4302" s="16">
        <f t="shared" si="340"/>
        <v>6</v>
      </c>
      <c r="D4302" s="16">
        <f t="shared" si="341"/>
        <v>5</v>
      </c>
      <c r="E4302" s="16">
        <f t="shared" si="342"/>
        <v>1</v>
      </c>
      <c r="F4302" s="16">
        <f t="shared" si="343"/>
        <v>3</v>
      </c>
      <c r="G4302" s="195">
        <v>4300</v>
      </c>
      <c r="H4302" s="193">
        <v>0</v>
      </c>
    </row>
    <row r="4303" spans="2:8" x14ac:dyDescent="0.25">
      <c r="B4303" s="192">
        <f t="shared" si="344"/>
        <v>43280.166666656238</v>
      </c>
      <c r="C4303" s="16">
        <f t="shared" si="340"/>
        <v>6</v>
      </c>
      <c r="D4303" s="16">
        <f t="shared" si="341"/>
        <v>5</v>
      </c>
      <c r="E4303" s="16">
        <f t="shared" si="342"/>
        <v>1</v>
      </c>
      <c r="F4303" s="16">
        <f t="shared" si="343"/>
        <v>4</v>
      </c>
      <c r="G4303" s="195">
        <v>4301</v>
      </c>
      <c r="H4303" s="193">
        <v>5.9610080000000003E-3</v>
      </c>
    </row>
    <row r="4304" spans="2:8" x14ac:dyDescent="0.25">
      <c r="B4304" s="192">
        <f t="shared" si="344"/>
        <v>43280.208333322902</v>
      </c>
      <c r="C4304" s="16">
        <f t="shared" si="340"/>
        <v>6</v>
      </c>
      <c r="D4304" s="16">
        <f t="shared" si="341"/>
        <v>5</v>
      </c>
      <c r="E4304" s="16">
        <f t="shared" si="342"/>
        <v>1</v>
      </c>
      <c r="F4304" s="16">
        <f t="shared" si="343"/>
        <v>5</v>
      </c>
      <c r="G4304" s="195">
        <v>4302</v>
      </c>
      <c r="H4304" s="193">
        <v>5.0672843000000002E-2</v>
      </c>
    </row>
    <row r="4305" spans="2:8" x14ac:dyDescent="0.25">
      <c r="B4305" s="192">
        <f t="shared" si="344"/>
        <v>43280.249999989566</v>
      </c>
      <c r="C4305" s="16">
        <f t="shared" si="340"/>
        <v>6</v>
      </c>
      <c r="D4305" s="16">
        <f t="shared" si="341"/>
        <v>5</v>
      </c>
      <c r="E4305" s="16">
        <f t="shared" si="342"/>
        <v>1</v>
      </c>
      <c r="F4305" s="16">
        <f t="shared" si="343"/>
        <v>6</v>
      </c>
      <c r="G4305" s="195">
        <v>4303</v>
      </c>
      <c r="H4305" s="193">
        <v>0.117828537</v>
      </c>
    </row>
    <row r="4306" spans="2:8" x14ac:dyDescent="0.25">
      <c r="B4306" s="192">
        <f t="shared" si="344"/>
        <v>43280.291666656231</v>
      </c>
      <c r="C4306" s="16">
        <f t="shared" si="340"/>
        <v>6</v>
      </c>
      <c r="D4306" s="16">
        <f t="shared" si="341"/>
        <v>5</v>
      </c>
      <c r="E4306" s="16">
        <f t="shared" si="342"/>
        <v>1</v>
      </c>
      <c r="F4306" s="16">
        <f t="shared" si="343"/>
        <v>7</v>
      </c>
      <c r="G4306" s="195">
        <v>4304</v>
      </c>
      <c r="H4306" s="193">
        <v>0.25134900300000002</v>
      </c>
    </row>
    <row r="4307" spans="2:8" x14ac:dyDescent="0.25">
      <c r="B4307" s="192">
        <f t="shared" si="344"/>
        <v>43280.333333322895</v>
      </c>
      <c r="C4307" s="16">
        <f t="shared" si="340"/>
        <v>6</v>
      </c>
      <c r="D4307" s="16">
        <f t="shared" si="341"/>
        <v>5</v>
      </c>
      <c r="E4307" s="16">
        <f t="shared" si="342"/>
        <v>1</v>
      </c>
      <c r="F4307" s="16">
        <f t="shared" si="343"/>
        <v>8</v>
      </c>
      <c r="G4307" s="195">
        <v>4305</v>
      </c>
      <c r="H4307" s="193">
        <v>0.40869466599999998</v>
      </c>
    </row>
    <row r="4308" spans="2:8" x14ac:dyDescent="0.25">
      <c r="B4308" s="192">
        <f t="shared" si="344"/>
        <v>43280.374999989559</v>
      </c>
      <c r="C4308" s="16">
        <f t="shared" si="340"/>
        <v>6</v>
      </c>
      <c r="D4308" s="16">
        <f t="shared" si="341"/>
        <v>5</v>
      </c>
      <c r="E4308" s="16">
        <f t="shared" si="342"/>
        <v>1</v>
      </c>
      <c r="F4308" s="16">
        <f t="shared" si="343"/>
        <v>9</v>
      </c>
      <c r="G4308" s="195">
        <v>4306</v>
      </c>
      <c r="H4308" s="193">
        <v>0.53613032699999996</v>
      </c>
    </row>
    <row r="4309" spans="2:8" x14ac:dyDescent="0.25">
      <c r="B4309" s="192">
        <f t="shared" si="344"/>
        <v>43280.416666656223</v>
      </c>
      <c r="C4309" s="16">
        <f t="shared" si="340"/>
        <v>6</v>
      </c>
      <c r="D4309" s="16">
        <f t="shared" si="341"/>
        <v>5</v>
      </c>
      <c r="E4309" s="16">
        <f t="shared" si="342"/>
        <v>1</v>
      </c>
      <c r="F4309" s="16">
        <f t="shared" si="343"/>
        <v>10</v>
      </c>
      <c r="G4309" s="195">
        <v>4307</v>
      </c>
      <c r="H4309" s="193">
        <v>0.62403953999999995</v>
      </c>
    </row>
    <row r="4310" spans="2:8" x14ac:dyDescent="0.25">
      <c r="B4310" s="192">
        <f t="shared" si="344"/>
        <v>43280.458333322887</v>
      </c>
      <c r="C4310" s="16">
        <f t="shared" si="340"/>
        <v>6</v>
      </c>
      <c r="D4310" s="16">
        <f t="shared" si="341"/>
        <v>5</v>
      </c>
      <c r="E4310" s="16">
        <f t="shared" si="342"/>
        <v>1</v>
      </c>
      <c r="F4310" s="16">
        <f t="shared" si="343"/>
        <v>11</v>
      </c>
      <c r="G4310" s="195">
        <v>4308</v>
      </c>
      <c r="H4310" s="193">
        <v>0.661142585</v>
      </c>
    </row>
    <row r="4311" spans="2:8" x14ac:dyDescent="0.25">
      <c r="B4311" s="192">
        <f t="shared" si="344"/>
        <v>43280.499999989552</v>
      </c>
      <c r="C4311" s="16">
        <f t="shared" si="340"/>
        <v>6</v>
      </c>
      <c r="D4311" s="16">
        <f t="shared" si="341"/>
        <v>5</v>
      </c>
      <c r="E4311" s="16">
        <f t="shared" si="342"/>
        <v>1</v>
      </c>
      <c r="F4311" s="16">
        <f t="shared" si="343"/>
        <v>12</v>
      </c>
      <c r="G4311" s="195">
        <v>4309</v>
      </c>
      <c r="H4311" s="193">
        <v>0.69530018299999996</v>
      </c>
    </row>
    <row r="4312" spans="2:8" x14ac:dyDescent="0.25">
      <c r="B4312" s="192">
        <f t="shared" si="344"/>
        <v>43280.541666656216</v>
      </c>
      <c r="C4312" s="16">
        <f t="shared" si="340"/>
        <v>6</v>
      </c>
      <c r="D4312" s="16">
        <f t="shared" si="341"/>
        <v>5</v>
      </c>
      <c r="E4312" s="16">
        <f t="shared" si="342"/>
        <v>1</v>
      </c>
      <c r="F4312" s="16">
        <f t="shared" si="343"/>
        <v>13</v>
      </c>
      <c r="G4312" s="195">
        <v>4310</v>
      </c>
      <c r="H4312" s="193">
        <v>0.676365781</v>
      </c>
    </row>
    <row r="4313" spans="2:8" x14ac:dyDescent="0.25">
      <c r="B4313" s="192">
        <f t="shared" si="344"/>
        <v>43280.58333332288</v>
      </c>
      <c r="C4313" s="16">
        <f t="shared" si="340"/>
        <v>6</v>
      </c>
      <c r="D4313" s="16">
        <f t="shared" si="341"/>
        <v>5</v>
      </c>
      <c r="E4313" s="16">
        <f t="shared" si="342"/>
        <v>1</v>
      </c>
      <c r="F4313" s="16">
        <f t="shared" si="343"/>
        <v>14</v>
      </c>
      <c r="G4313" s="195">
        <v>4311</v>
      </c>
      <c r="H4313" s="193">
        <v>0.60230507600000005</v>
      </c>
    </row>
    <row r="4314" spans="2:8" x14ac:dyDescent="0.25">
      <c r="B4314" s="192">
        <f t="shared" si="344"/>
        <v>43280.624999989544</v>
      </c>
      <c r="C4314" s="16">
        <f t="shared" si="340"/>
        <v>6</v>
      </c>
      <c r="D4314" s="16">
        <f t="shared" si="341"/>
        <v>5</v>
      </c>
      <c r="E4314" s="16">
        <f t="shared" si="342"/>
        <v>1</v>
      </c>
      <c r="F4314" s="16">
        <f t="shared" si="343"/>
        <v>15</v>
      </c>
      <c r="G4314" s="195">
        <v>4312</v>
      </c>
      <c r="H4314" s="193">
        <v>0.49214851900000001</v>
      </c>
    </row>
    <row r="4315" spans="2:8" x14ac:dyDescent="0.25">
      <c r="B4315" s="192">
        <f t="shared" si="344"/>
        <v>43280.666666656209</v>
      </c>
      <c r="C4315" s="16">
        <f t="shared" si="340"/>
        <v>6</v>
      </c>
      <c r="D4315" s="16">
        <f t="shared" si="341"/>
        <v>5</v>
      </c>
      <c r="E4315" s="16">
        <f t="shared" si="342"/>
        <v>1</v>
      </c>
      <c r="F4315" s="16">
        <f t="shared" si="343"/>
        <v>16</v>
      </c>
      <c r="G4315" s="195">
        <v>4313</v>
      </c>
      <c r="H4315" s="193">
        <v>0.36832557999999999</v>
      </c>
    </row>
    <row r="4316" spans="2:8" x14ac:dyDescent="0.25">
      <c r="B4316" s="192">
        <f t="shared" si="344"/>
        <v>43280.708333322873</v>
      </c>
      <c r="C4316" s="16">
        <f t="shared" si="340"/>
        <v>6</v>
      </c>
      <c r="D4316" s="16">
        <f t="shared" si="341"/>
        <v>5</v>
      </c>
      <c r="E4316" s="16">
        <f t="shared" si="342"/>
        <v>1</v>
      </c>
      <c r="F4316" s="16">
        <f t="shared" si="343"/>
        <v>17</v>
      </c>
      <c r="G4316" s="195">
        <v>4314</v>
      </c>
      <c r="H4316" s="193">
        <v>0.23501797899999999</v>
      </c>
    </row>
    <row r="4317" spans="2:8" x14ac:dyDescent="0.25">
      <c r="B4317" s="192">
        <f t="shared" si="344"/>
        <v>43280.749999989537</v>
      </c>
      <c r="C4317" s="16">
        <f t="shared" si="340"/>
        <v>6</v>
      </c>
      <c r="D4317" s="16">
        <f t="shared" si="341"/>
        <v>5</v>
      </c>
      <c r="E4317" s="16">
        <f t="shared" si="342"/>
        <v>1</v>
      </c>
      <c r="F4317" s="16">
        <f t="shared" si="343"/>
        <v>18</v>
      </c>
      <c r="G4317" s="195">
        <v>4315</v>
      </c>
      <c r="H4317" s="193">
        <v>0.107937169</v>
      </c>
    </row>
    <row r="4318" spans="2:8" x14ac:dyDescent="0.25">
      <c r="B4318" s="192">
        <f t="shared" si="344"/>
        <v>43280.791666656201</v>
      </c>
      <c r="C4318" s="16">
        <f t="shared" si="340"/>
        <v>6</v>
      </c>
      <c r="D4318" s="16">
        <f t="shared" si="341"/>
        <v>5</v>
      </c>
      <c r="E4318" s="16">
        <f t="shared" si="342"/>
        <v>1</v>
      </c>
      <c r="F4318" s="16">
        <f t="shared" si="343"/>
        <v>19</v>
      </c>
      <c r="G4318" s="195">
        <v>4316</v>
      </c>
      <c r="H4318" s="193">
        <v>4.0414231000000002E-2</v>
      </c>
    </row>
    <row r="4319" spans="2:8" x14ac:dyDescent="0.25">
      <c r="B4319" s="192">
        <f t="shared" si="344"/>
        <v>43280.833333322866</v>
      </c>
      <c r="C4319" s="16">
        <f t="shared" si="340"/>
        <v>6</v>
      </c>
      <c r="D4319" s="16">
        <f t="shared" si="341"/>
        <v>5</v>
      </c>
      <c r="E4319" s="16">
        <f t="shared" si="342"/>
        <v>1</v>
      </c>
      <c r="F4319" s="16">
        <f t="shared" si="343"/>
        <v>20</v>
      </c>
      <c r="G4319" s="195">
        <v>4317</v>
      </c>
      <c r="H4319" s="193">
        <v>2.8272810000000001E-3</v>
      </c>
    </row>
    <row r="4320" spans="2:8" x14ac:dyDescent="0.25">
      <c r="B4320" s="192">
        <f t="shared" si="344"/>
        <v>43280.87499998953</v>
      </c>
      <c r="C4320" s="16">
        <f t="shared" si="340"/>
        <v>6</v>
      </c>
      <c r="D4320" s="16">
        <f t="shared" si="341"/>
        <v>5</v>
      </c>
      <c r="E4320" s="16">
        <f t="shared" si="342"/>
        <v>1</v>
      </c>
      <c r="F4320" s="16">
        <f t="shared" si="343"/>
        <v>21</v>
      </c>
      <c r="G4320" s="195">
        <v>4318</v>
      </c>
      <c r="H4320" s="193">
        <v>0</v>
      </c>
    </row>
    <row r="4321" spans="2:8" x14ac:dyDescent="0.25">
      <c r="B4321" s="192">
        <f t="shared" si="344"/>
        <v>43280.916666656194</v>
      </c>
      <c r="C4321" s="16">
        <f t="shared" si="340"/>
        <v>6</v>
      </c>
      <c r="D4321" s="16">
        <f t="shared" si="341"/>
        <v>5</v>
      </c>
      <c r="E4321" s="16">
        <f t="shared" si="342"/>
        <v>1</v>
      </c>
      <c r="F4321" s="16">
        <f t="shared" si="343"/>
        <v>22</v>
      </c>
      <c r="G4321" s="195">
        <v>4319</v>
      </c>
      <c r="H4321" s="193">
        <v>0</v>
      </c>
    </row>
    <row r="4322" spans="2:8" x14ac:dyDescent="0.25">
      <c r="B4322" s="192">
        <f t="shared" si="344"/>
        <v>43280.958333322858</v>
      </c>
      <c r="C4322" s="16">
        <f t="shared" si="340"/>
        <v>6</v>
      </c>
      <c r="D4322" s="16">
        <f t="shared" si="341"/>
        <v>5</v>
      </c>
      <c r="E4322" s="16">
        <f t="shared" si="342"/>
        <v>1</v>
      </c>
      <c r="F4322" s="16">
        <f t="shared" si="343"/>
        <v>23</v>
      </c>
      <c r="G4322" s="195">
        <v>4320</v>
      </c>
      <c r="H4322" s="193">
        <v>0</v>
      </c>
    </row>
    <row r="4323" spans="2:8" x14ac:dyDescent="0.25">
      <c r="B4323" s="192">
        <f t="shared" si="344"/>
        <v>43280.999999989523</v>
      </c>
      <c r="C4323" s="16">
        <f t="shared" si="340"/>
        <v>6</v>
      </c>
      <c r="D4323" s="16">
        <f t="shared" si="341"/>
        <v>6</v>
      </c>
      <c r="E4323" s="16">
        <f t="shared" si="342"/>
        <v>2</v>
      </c>
      <c r="F4323" s="16">
        <f t="shared" si="343"/>
        <v>0</v>
      </c>
      <c r="G4323" s="195">
        <v>4321</v>
      </c>
      <c r="H4323" s="193">
        <v>0</v>
      </c>
    </row>
    <row r="4324" spans="2:8" x14ac:dyDescent="0.25">
      <c r="B4324" s="192">
        <f t="shared" si="344"/>
        <v>43281.041666656187</v>
      </c>
      <c r="C4324" s="16">
        <f t="shared" si="340"/>
        <v>6</v>
      </c>
      <c r="D4324" s="16">
        <f t="shared" si="341"/>
        <v>6</v>
      </c>
      <c r="E4324" s="16">
        <f t="shared" si="342"/>
        <v>2</v>
      </c>
      <c r="F4324" s="16">
        <f t="shared" si="343"/>
        <v>1</v>
      </c>
      <c r="G4324" s="195">
        <v>4322</v>
      </c>
      <c r="H4324" s="193">
        <v>0</v>
      </c>
    </row>
    <row r="4325" spans="2:8" x14ac:dyDescent="0.25">
      <c r="B4325" s="192">
        <f t="shared" si="344"/>
        <v>43281.083333322851</v>
      </c>
      <c r="C4325" s="16">
        <f t="shared" si="340"/>
        <v>6</v>
      </c>
      <c r="D4325" s="16">
        <f t="shared" si="341"/>
        <v>6</v>
      </c>
      <c r="E4325" s="16">
        <f t="shared" si="342"/>
        <v>2</v>
      </c>
      <c r="F4325" s="16">
        <f t="shared" si="343"/>
        <v>2</v>
      </c>
      <c r="G4325" s="195">
        <v>4323</v>
      </c>
      <c r="H4325" s="193">
        <v>0</v>
      </c>
    </row>
    <row r="4326" spans="2:8" x14ac:dyDescent="0.25">
      <c r="B4326" s="192">
        <f t="shared" si="344"/>
        <v>43281.124999989515</v>
      </c>
      <c r="C4326" s="16">
        <f t="shared" si="340"/>
        <v>6</v>
      </c>
      <c r="D4326" s="16">
        <f t="shared" si="341"/>
        <v>6</v>
      </c>
      <c r="E4326" s="16">
        <f t="shared" si="342"/>
        <v>2</v>
      </c>
      <c r="F4326" s="16">
        <f t="shared" si="343"/>
        <v>3</v>
      </c>
      <c r="G4326" s="195">
        <v>4324</v>
      </c>
      <c r="H4326" s="193">
        <v>0</v>
      </c>
    </row>
    <row r="4327" spans="2:8" x14ac:dyDescent="0.25">
      <c r="B4327" s="192">
        <f t="shared" si="344"/>
        <v>43281.16666665618</v>
      </c>
      <c r="C4327" s="16">
        <f t="shared" si="340"/>
        <v>6</v>
      </c>
      <c r="D4327" s="16">
        <f t="shared" si="341"/>
        <v>6</v>
      </c>
      <c r="E4327" s="16">
        <f t="shared" si="342"/>
        <v>2</v>
      </c>
      <c r="F4327" s="16">
        <f t="shared" si="343"/>
        <v>4</v>
      </c>
      <c r="G4327" s="195">
        <v>4325</v>
      </c>
      <c r="H4327" s="193">
        <v>3.308657E-3</v>
      </c>
    </row>
    <row r="4328" spans="2:8" x14ac:dyDescent="0.25">
      <c r="B4328" s="192">
        <f t="shared" si="344"/>
        <v>43281.208333322844</v>
      </c>
      <c r="C4328" s="16">
        <f t="shared" si="340"/>
        <v>6</v>
      </c>
      <c r="D4328" s="16">
        <f t="shared" si="341"/>
        <v>6</v>
      </c>
      <c r="E4328" s="16">
        <f t="shared" si="342"/>
        <v>2</v>
      </c>
      <c r="F4328" s="16">
        <f t="shared" si="343"/>
        <v>5</v>
      </c>
      <c r="G4328" s="195">
        <v>4326</v>
      </c>
      <c r="H4328" s="193">
        <v>4.1261548000000002E-2</v>
      </c>
    </row>
    <row r="4329" spans="2:8" x14ac:dyDescent="0.25">
      <c r="B4329" s="192">
        <f t="shared" si="344"/>
        <v>43281.249999989508</v>
      </c>
      <c r="C4329" s="16">
        <f t="shared" si="340"/>
        <v>6</v>
      </c>
      <c r="D4329" s="16">
        <f t="shared" si="341"/>
        <v>6</v>
      </c>
      <c r="E4329" s="16">
        <f t="shared" si="342"/>
        <v>2</v>
      </c>
      <c r="F4329" s="16">
        <f t="shared" si="343"/>
        <v>6</v>
      </c>
      <c r="G4329" s="195">
        <v>4327</v>
      </c>
      <c r="H4329" s="193">
        <v>0.105059493</v>
      </c>
    </row>
    <row r="4330" spans="2:8" x14ac:dyDescent="0.25">
      <c r="B4330" s="192">
        <f t="shared" si="344"/>
        <v>43281.291666656172</v>
      </c>
      <c r="C4330" s="16">
        <f t="shared" si="340"/>
        <v>6</v>
      </c>
      <c r="D4330" s="16">
        <f t="shared" si="341"/>
        <v>6</v>
      </c>
      <c r="E4330" s="16">
        <f t="shared" si="342"/>
        <v>2</v>
      </c>
      <c r="F4330" s="16">
        <f t="shared" si="343"/>
        <v>7</v>
      </c>
      <c r="G4330" s="195">
        <v>4328</v>
      </c>
      <c r="H4330" s="193">
        <v>0.22957597499999999</v>
      </c>
    </row>
    <row r="4331" spans="2:8" x14ac:dyDescent="0.25">
      <c r="B4331" s="192">
        <f t="shared" si="344"/>
        <v>43281.333333322837</v>
      </c>
      <c r="C4331" s="16">
        <f t="shared" si="340"/>
        <v>6</v>
      </c>
      <c r="D4331" s="16">
        <f t="shared" si="341"/>
        <v>6</v>
      </c>
      <c r="E4331" s="16">
        <f t="shared" si="342"/>
        <v>2</v>
      </c>
      <c r="F4331" s="16">
        <f t="shared" si="343"/>
        <v>8</v>
      </c>
      <c r="G4331" s="195">
        <v>4329</v>
      </c>
      <c r="H4331" s="193">
        <v>0.34883444200000002</v>
      </c>
    </row>
    <row r="4332" spans="2:8" x14ac:dyDescent="0.25">
      <c r="B4332" s="192">
        <f t="shared" si="344"/>
        <v>43281.374999989501</v>
      </c>
      <c r="C4332" s="16">
        <f t="shared" si="340"/>
        <v>6</v>
      </c>
      <c r="D4332" s="16">
        <f t="shared" si="341"/>
        <v>6</v>
      </c>
      <c r="E4332" s="16">
        <f t="shared" si="342"/>
        <v>2</v>
      </c>
      <c r="F4332" s="16">
        <f t="shared" si="343"/>
        <v>9</v>
      </c>
      <c r="G4332" s="195">
        <v>4330</v>
      </c>
      <c r="H4332" s="193">
        <v>0.47916365100000002</v>
      </c>
    </row>
    <row r="4333" spans="2:8" x14ac:dyDescent="0.25">
      <c r="B4333" s="192">
        <f t="shared" si="344"/>
        <v>43281.416666656165</v>
      </c>
      <c r="C4333" s="16">
        <f t="shared" si="340"/>
        <v>6</v>
      </c>
      <c r="D4333" s="16">
        <f t="shared" si="341"/>
        <v>6</v>
      </c>
      <c r="E4333" s="16">
        <f t="shared" si="342"/>
        <v>2</v>
      </c>
      <c r="F4333" s="16">
        <f t="shared" si="343"/>
        <v>10</v>
      </c>
      <c r="G4333" s="195">
        <v>4331</v>
      </c>
      <c r="H4333" s="193">
        <v>0.57928182699999997</v>
      </c>
    </row>
    <row r="4334" spans="2:8" x14ac:dyDescent="0.25">
      <c r="B4334" s="192">
        <f t="shared" si="344"/>
        <v>43281.458333322829</v>
      </c>
      <c r="C4334" s="16">
        <f t="shared" si="340"/>
        <v>6</v>
      </c>
      <c r="D4334" s="16">
        <f t="shared" si="341"/>
        <v>6</v>
      </c>
      <c r="E4334" s="16">
        <f t="shared" si="342"/>
        <v>2</v>
      </c>
      <c r="F4334" s="16">
        <f t="shared" si="343"/>
        <v>11</v>
      </c>
      <c r="G4334" s="195">
        <v>4332</v>
      </c>
      <c r="H4334" s="193">
        <v>0.63914331899999999</v>
      </c>
    </row>
    <row r="4335" spans="2:8" x14ac:dyDescent="0.25">
      <c r="B4335" s="192">
        <f t="shared" si="344"/>
        <v>43281.499999989494</v>
      </c>
      <c r="C4335" s="16">
        <f t="shared" si="340"/>
        <v>6</v>
      </c>
      <c r="D4335" s="16">
        <f t="shared" si="341"/>
        <v>6</v>
      </c>
      <c r="E4335" s="16">
        <f t="shared" si="342"/>
        <v>2</v>
      </c>
      <c r="F4335" s="16">
        <f t="shared" si="343"/>
        <v>12</v>
      </c>
      <c r="G4335" s="195">
        <v>4333</v>
      </c>
      <c r="H4335" s="193">
        <v>0.65521468400000005</v>
      </c>
    </row>
    <row r="4336" spans="2:8" x14ac:dyDescent="0.25">
      <c r="B4336" s="192">
        <f t="shared" si="344"/>
        <v>43281.541666656158</v>
      </c>
      <c r="C4336" s="16">
        <f t="shared" si="340"/>
        <v>6</v>
      </c>
      <c r="D4336" s="16">
        <f t="shared" si="341"/>
        <v>6</v>
      </c>
      <c r="E4336" s="16">
        <f t="shared" si="342"/>
        <v>2</v>
      </c>
      <c r="F4336" s="16">
        <f t="shared" si="343"/>
        <v>13</v>
      </c>
      <c r="G4336" s="195">
        <v>4334</v>
      </c>
      <c r="H4336" s="193">
        <v>0.592132353</v>
      </c>
    </row>
    <row r="4337" spans="2:8" x14ac:dyDescent="0.25">
      <c r="B4337" s="192">
        <f t="shared" si="344"/>
        <v>43281.583333322822</v>
      </c>
      <c r="C4337" s="16">
        <f t="shared" si="340"/>
        <v>6</v>
      </c>
      <c r="D4337" s="16">
        <f t="shared" si="341"/>
        <v>6</v>
      </c>
      <c r="E4337" s="16">
        <f t="shared" si="342"/>
        <v>2</v>
      </c>
      <c r="F4337" s="16">
        <f t="shared" si="343"/>
        <v>14</v>
      </c>
      <c r="G4337" s="195">
        <v>4335</v>
      </c>
      <c r="H4337" s="193">
        <v>0.53910390100000005</v>
      </c>
    </row>
    <row r="4338" spans="2:8" x14ac:dyDescent="0.25">
      <c r="B4338" s="192">
        <f t="shared" si="344"/>
        <v>43281.624999989486</v>
      </c>
      <c r="C4338" s="16">
        <f t="shared" si="340"/>
        <v>6</v>
      </c>
      <c r="D4338" s="16">
        <f t="shared" si="341"/>
        <v>6</v>
      </c>
      <c r="E4338" s="16">
        <f t="shared" si="342"/>
        <v>2</v>
      </c>
      <c r="F4338" s="16">
        <f t="shared" si="343"/>
        <v>15</v>
      </c>
      <c r="G4338" s="195">
        <v>4336</v>
      </c>
      <c r="H4338" s="193">
        <v>0.45511089500000002</v>
      </c>
    </row>
    <row r="4339" spans="2:8" x14ac:dyDescent="0.25">
      <c r="B4339" s="192">
        <f t="shared" si="344"/>
        <v>43281.66666665615</v>
      </c>
      <c r="C4339" s="16">
        <f t="shared" si="340"/>
        <v>6</v>
      </c>
      <c r="D4339" s="16">
        <f t="shared" si="341"/>
        <v>6</v>
      </c>
      <c r="E4339" s="16">
        <f t="shared" si="342"/>
        <v>2</v>
      </c>
      <c r="F4339" s="16">
        <f t="shared" si="343"/>
        <v>16</v>
      </c>
      <c r="G4339" s="195">
        <v>4337</v>
      </c>
      <c r="H4339" s="193">
        <v>0.35576626900000002</v>
      </c>
    </row>
    <row r="4340" spans="2:8" x14ac:dyDescent="0.25">
      <c r="B4340" s="192">
        <f t="shared" si="344"/>
        <v>43281.708333322815</v>
      </c>
      <c r="C4340" s="16">
        <f t="shared" si="340"/>
        <v>6</v>
      </c>
      <c r="D4340" s="16">
        <f t="shared" si="341"/>
        <v>6</v>
      </c>
      <c r="E4340" s="16">
        <f t="shared" si="342"/>
        <v>2</v>
      </c>
      <c r="F4340" s="16">
        <f t="shared" si="343"/>
        <v>17</v>
      </c>
      <c r="G4340" s="195">
        <v>4338</v>
      </c>
      <c r="H4340" s="193">
        <v>0.22430038999999999</v>
      </c>
    </row>
    <row r="4341" spans="2:8" x14ac:dyDescent="0.25">
      <c r="B4341" s="192">
        <f t="shared" si="344"/>
        <v>43281.749999989479</v>
      </c>
      <c r="C4341" s="16">
        <f t="shared" si="340"/>
        <v>6</v>
      </c>
      <c r="D4341" s="16">
        <f t="shared" si="341"/>
        <v>6</v>
      </c>
      <c r="E4341" s="16">
        <f t="shared" si="342"/>
        <v>2</v>
      </c>
      <c r="F4341" s="16">
        <f t="shared" si="343"/>
        <v>18</v>
      </c>
      <c r="G4341" s="195">
        <v>4339</v>
      </c>
      <c r="H4341" s="193">
        <v>0.101718237</v>
      </c>
    </row>
    <row r="4342" spans="2:8" x14ac:dyDescent="0.25">
      <c r="B4342" s="192">
        <f t="shared" si="344"/>
        <v>43281.791666656143</v>
      </c>
      <c r="C4342" s="16">
        <f t="shared" si="340"/>
        <v>6</v>
      </c>
      <c r="D4342" s="16">
        <f t="shared" si="341"/>
        <v>6</v>
      </c>
      <c r="E4342" s="16">
        <f t="shared" si="342"/>
        <v>2</v>
      </c>
      <c r="F4342" s="16">
        <f t="shared" si="343"/>
        <v>19</v>
      </c>
      <c r="G4342" s="195">
        <v>4340</v>
      </c>
      <c r="H4342" s="193">
        <v>3.4304198000000001E-2</v>
      </c>
    </row>
    <row r="4343" spans="2:8" x14ac:dyDescent="0.25">
      <c r="B4343" s="192">
        <f t="shared" si="344"/>
        <v>43281.833333322807</v>
      </c>
      <c r="C4343" s="16">
        <f t="shared" si="340"/>
        <v>6</v>
      </c>
      <c r="D4343" s="16">
        <f t="shared" si="341"/>
        <v>6</v>
      </c>
      <c r="E4343" s="16">
        <f t="shared" si="342"/>
        <v>2</v>
      </c>
      <c r="F4343" s="16">
        <f t="shared" si="343"/>
        <v>20</v>
      </c>
      <c r="G4343" s="195">
        <v>4341</v>
      </c>
      <c r="H4343" s="193">
        <v>1.9483580000000001E-3</v>
      </c>
    </row>
    <row r="4344" spans="2:8" x14ac:dyDescent="0.25">
      <c r="B4344" s="192">
        <f t="shared" si="344"/>
        <v>43281.874999989472</v>
      </c>
      <c r="C4344" s="16">
        <f t="shared" si="340"/>
        <v>6</v>
      </c>
      <c r="D4344" s="16">
        <f t="shared" si="341"/>
        <v>6</v>
      </c>
      <c r="E4344" s="16">
        <f t="shared" si="342"/>
        <v>2</v>
      </c>
      <c r="F4344" s="16">
        <f t="shared" si="343"/>
        <v>21</v>
      </c>
      <c r="G4344" s="195">
        <v>4342</v>
      </c>
      <c r="H4344" s="193">
        <v>0</v>
      </c>
    </row>
    <row r="4345" spans="2:8" x14ac:dyDescent="0.25">
      <c r="B4345" s="192">
        <f t="shared" si="344"/>
        <v>43281.916666656136</v>
      </c>
      <c r="C4345" s="16">
        <f t="shared" si="340"/>
        <v>6</v>
      </c>
      <c r="D4345" s="16">
        <f t="shared" si="341"/>
        <v>6</v>
      </c>
      <c r="E4345" s="16">
        <f t="shared" si="342"/>
        <v>2</v>
      </c>
      <c r="F4345" s="16">
        <f t="shared" si="343"/>
        <v>22</v>
      </c>
      <c r="G4345" s="195">
        <v>4343</v>
      </c>
      <c r="H4345" s="193">
        <v>0</v>
      </c>
    </row>
    <row r="4346" spans="2:8" x14ac:dyDescent="0.25">
      <c r="B4346" s="192">
        <f t="shared" si="344"/>
        <v>43281.9583333228</v>
      </c>
      <c r="C4346" s="16">
        <f t="shared" si="340"/>
        <v>6</v>
      </c>
      <c r="D4346" s="16">
        <f t="shared" si="341"/>
        <v>6</v>
      </c>
      <c r="E4346" s="16">
        <f t="shared" si="342"/>
        <v>2</v>
      </c>
      <c r="F4346" s="16">
        <f t="shared" si="343"/>
        <v>23</v>
      </c>
      <c r="G4346" s="195">
        <v>4344</v>
      </c>
      <c r="H4346" s="193">
        <v>0</v>
      </c>
    </row>
    <row r="4347" spans="2:8" x14ac:dyDescent="0.25">
      <c r="B4347" s="192">
        <f t="shared" si="344"/>
        <v>43281.999999989464</v>
      </c>
      <c r="C4347" s="16">
        <f t="shared" si="340"/>
        <v>7</v>
      </c>
      <c r="D4347" s="16">
        <f t="shared" si="341"/>
        <v>7</v>
      </c>
      <c r="E4347" s="16">
        <f t="shared" si="342"/>
        <v>2</v>
      </c>
      <c r="F4347" s="16">
        <f t="shared" si="343"/>
        <v>0</v>
      </c>
      <c r="G4347" s="195">
        <v>4345</v>
      </c>
      <c r="H4347" s="193">
        <v>0</v>
      </c>
    </row>
    <row r="4348" spans="2:8" x14ac:dyDescent="0.25">
      <c r="B4348" s="192">
        <f t="shared" si="344"/>
        <v>43282.041666656129</v>
      </c>
      <c r="C4348" s="16">
        <f t="shared" si="340"/>
        <v>7</v>
      </c>
      <c r="D4348" s="16">
        <f t="shared" si="341"/>
        <v>7</v>
      </c>
      <c r="E4348" s="16">
        <f t="shared" si="342"/>
        <v>2</v>
      </c>
      <c r="F4348" s="16">
        <f t="shared" si="343"/>
        <v>1</v>
      </c>
      <c r="G4348" s="195">
        <v>4346</v>
      </c>
      <c r="H4348" s="193">
        <v>0</v>
      </c>
    </row>
    <row r="4349" spans="2:8" x14ac:dyDescent="0.25">
      <c r="B4349" s="192">
        <f t="shared" si="344"/>
        <v>43282.083333322793</v>
      </c>
      <c r="C4349" s="16">
        <f t="shared" si="340"/>
        <v>7</v>
      </c>
      <c r="D4349" s="16">
        <f t="shared" si="341"/>
        <v>7</v>
      </c>
      <c r="E4349" s="16">
        <f t="shared" si="342"/>
        <v>2</v>
      </c>
      <c r="F4349" s="16">
        <f t="shared" si="343"/>
        <v>2</v>
      </c>
      <c r="G4349" s="195">
        <v>4347</v>
      </c>
      <c r="H4349" s="193">
        <v>0</v>
      </c>
    </row>
    <row r="4350" spans="2:8" x14ac:dyDescent="0.25">
      <c r="B4350" s="192">
        <f t="shared" si="344"/>
        <v>43282.124999989457</v>
      </c>
      <c r="C4350" s="16">
        <f t="shared" si="340"/>
        <v>7</v>
      </c>
      <c r="D4350" s="16">
        <f t="shared" si="341"/>
        <v>7</v>
      </c>
      <c r="E4350" s="16">
        <f t="shared" si="342"/>
        <v>2</v>
      </c>
      <c r="F4350" s="16">
        <f t="shared" si="343"/>
        <v>3</v>
      </c>
      <c r="G4350" s="195">
        <v>4348</v>
      </c>
      <c r="H4350" s="193">
        <v>0</v>
      </c>
    </row>
    <row r="4351" spans="2:8" x14ac:dyDescent="0.25">
      <c r="B4351" s="192">
        <f t="shared" si="344"/>
        <v>43282.166666656121</v>
      </c>
      <c r="C4351" s="16">
        <f t="shared" si="340"/>
        <v>7</v>
      </c>
      <c r="D4351" s="16">
        <f t="shared" si="341"/>
        <v>7</v>
      </c>
      <c r="E4351" s="16">
        <f t="shared" si="342"/>
        <v>2</v>
      </c>
      <c r="F4351" s="16">
        <f t="shared" si="343"/>
        <v>4</v>
      </c>
      <c r="G4351" s="195">
        <v>4349</v>
      </c>
      <c r="H4351" s="193">
        <v>3.873156E-3</v>
      </c>
    </row>
    <row r="4352" spans="2:8" x14ac:dyDescent="0.25">
      <c r="B4352" s="192">
        <f t="shared" si="344"/>
        <v>43282.208333322786</v>
      </c>
      <c r="C4352" s="16">
        <f t="shared" si="340"/>
        <v>7</v>
      </c>
      <c r="D4352" s="16">
        <f t="shared" si="341"/>
        <v>7</v>
      </c>
      <c r="E4352" s="16">
        <f t="shared" si="342"/>
        <v>2</v>
      </c>
      <c r="F4352" s="16">
        <f t="shared" si="343"/>
        <v>5</v>
      </c>
      <c r="G4352" s="195">
        <v>4350</v>
      </c>
      <c r="H4352" s="193">
        <v>4.6824452000000003E-2</v>
      </c>
    </row>
    <row r="4353" spans="2:8" x14ac:dyDescent="0.25">
      <c r="B4353" s="192">
        <f t="shared" si="344"/>
        <v>43282.24999998945</v>
      </c>
      <c r="C4353" s="16">
        <f t="shared" si="340"/>
        <v>7</v>
      </c>
      <c r="D4353" s="16">
        <f t="shared" si="341"/>
        <v>7</v>
      </c>
      <c r="E4353" s="16">
        <f t="shared" si="342"/>
        <v>2</v>
      </c>
      <c r="F4353" s="16">
        <f t="shared" si="343"/>
        <v>6</v>
      </c>
      <c r="G4353" s="195">
        <v>4351</v>
      </c>
      <c r="H4353" s="193">
        <v>0.113277</v>
      </c>
    </row>
    <row r="4354" spans="2:8" x14ac:dyDescent="0.25">
      <c r="B4354" s="192">
        <f t="shared" si="344"/>
        <v>43282.291666656114</v>
      </c>
      <c r="C4354" s="16">
        <f t="shared" si="340"/>
        <v>7</v>
      </c>
      <c r="D4354" s="16">
        <f t="shared" si="341"/>
        <v>7</v>
      </c>
      <c r="E4354" s="16">
        <f t="shared" si="342"/>
        <v>2</v>
      </c>
      <c r="F4354" s="16">
        <f t="shared" si="343"/>
        <v>7</v>
      </c>
      <c r="G4354" s="195">
        <v>4352</v>
      </c>
      <c r="H4354" s="193">
        <v>0.24304128699999999</v>
      </c>
    </row>
    <row r="4355" spans="2:8" x14ac:dyDescent="0.25">
      <c r="B4355" s="192">
        <f t="shared" si="344"/>
        <v>43282.333333322778</v>
      </c>
      <c r="C4355" s="16">
        <f t="shared" si="340"/>
        <v>7</v>
      </c>
      <c r="D4355" s="16">
        <f t="shared" si="341"/>
        <v>7</v>
      </c>
      <c r="E4355" s="16">
        <f t="shared" si="342"/>
        <v>2</v>
      </c>
      <c r="F4355" s="16">
        <f t="shared" si="343"/>
        <v>8</v>
      </c>
      <c r="G4355" s="195">
        <v>4353</v>
      </c>
      <c r="H4355" s="193">
        <v>0.39983871999999998</v>
      </c>
    </row>
    <row r="4356" spans="2:8" x14ac:dyDescent="0.25">
      <c r="B4356" s="192">
        <f t="shared" si="344"/>
        <v>43282.374999989443</v>
      </c>
      <c r="C4356" s="16">
        <f t="shared" ref="C4356:C4419" si="345">MONTH(B4356)</f>
        <v>7</v>
      </c>
      <c r="D4356" s="16">
        <f t="shared" ref="D4356:D4419" si="346">WEEKDAY(B4356,2)</f>
        <v>7</v>
      </c>
      <c r="E4356" s="16">
        <f t="shared" ref="E4356:E4419" si="347">IF(D4356&lt;6,1,2)</f>
        <v>2</v>
      </c>
      <c r="F4356" s="16">
        <f t="shared" ref="F4356:F4419" si="348">HOUR(B4356)</f>
        <v>9</v>
      </c>
      <c r="G4356" s="195">
        <v>4354</v>
      </c>
      <c r="H4356" s="193">
        <v>0.51327134200000002</v>
      </c>
    </row>
    <row r="4357" spans="2:8" x14ac:dyDescent="0.25">
      <c r="B4357" s="192">
        <f t="shared" ref="B4357:B4420" si="349">B4356+1/24</f>
        <v>43282.416666656107</v>
      </c>
      <c r="C4357" s="16">
        <f t="shared" si="345"/>
        <v>7</v>
      </c>
      <c r="D4357" s="16">
        <f t="shared" si="346"/>
        <v>7</v>
      </c>
      <c r="E4357" s="16">
        <f t="shared" si="347"/>
        <v>2</v>
      </c>
      <c r="F4357" s="16">
        <f t="shared" si="348"/>
        <v>10</v>
      </c>
      <c r="G4357" s="195">
        <v>4355</v>
      </c>
      <c r="H4357" s="193">
        <v>0.59281910500000001</v>
      </c>
    </row>
    <row r="4358" spans="2:8" x14ac:dyDescent="0.25">
      <c r="B4358" s="192">
        <f t="shared" si="349"/>
        <v>43282.458333322771</v>
      </c>
      <c r="C4358" s="16">
        <f t="shared" si="345"/>
        <v>7</v>
      </c>
      <c r="D4358" s="16">
        <f t="shared" si="346"/>
        <v>7</v>
      </c>
      <c r="E4358" s="16">
        <f t="shared" si="347"/>
        <v>2</v>
      </c>
      <c r="F4358" s="16">
        <f t="shared" si="348"/>
        <v>11</v>
      </c>
      <c r="G4358" s="195">
        <v>4356</v>
      </c>
      <c r="H4358" s="193">
        <v>0.65694909800000001</v>
      </c>
    </row>
    <row r="4359" spans="2:8" x14ac:dyDescent="0.25">
      <c r="B4359" s="192">
        <f t="shared" si="349"/>
        <v>43282.499999989435</v>
      </c>
      <c r="C4359" s="16">
        <f t="shared" si="345"/>
        <v>7</v>
      </c>
      <c r="D4359" s="16">
        <f t="shared" si="346"/>
        <v>7</v>
      </c>
      <c r="E4359" s="16">
        <f t="shared" si="347"/>
        <v>2</v>
      </c>
      <c r="F4359" s="16">
        <f t="shared" si="348"/>
        <v>12</v>
      </c>
      <c r="G4359" s="195">
        <v>4357</v>
      </c>
      <c r="H4359" s="193">
        <v>0.67868192100000002</v>
      </c>
    </row>
    <row r="4360" spans="2:8" x14ac:dyDescent="0.25">
      <c r="B4360" s="192">
        <f t="shared" si="349"/>
        <v>43282.5416666561</v>
      </c>
      <c r="C4360" s="16">
        <f t="shared" si="345"/>
        <v>7</v>
      </c>
      <c r="D4360" s="16">
        <f t="shared" si="346"/>
        <v>7</v>
      </c>
      <c r="E4360" s="16">
        <f t="shared" si="347"/>
        <v>2</v>
      </c>
      <c r="F4360" s="16">
        <f t="shared" si="348"/>
        <v>13</v>
      </c>
      <c r="G4360" s="195">
        <v>4358</v>
      </c>
      <c r="H4360" s="193">
        <v>0.66288721500000003</v>
      </c>
    </row>
    <row r="4361" spans="2:8" x14ac:dyDescent="0.25">
      <c r="B4361" s="192">
        <f t="shared" si="349"/>
        <v>43282.583333322764</v>
      </c>
      <c r="C4361" s="16">
        <f t="shared" si="345"/>
        <v>7</v>
      </c>
      <c r="D4361" s="16">
        <f t="shared" si="346"/>
        <v>7</v>
      </c>
      <c r="E4361" s="16">
        <f t="shared" si="347"/>
        <v>2</v>
      </c>
      <c r="F4361" s="16">
        <f t="shared" si="348"/>
        <v>14</v>
      </c>
      <c r="G4361" s="195">
        <v>4359</v>
      </c>
      <c r="H4361" s="193">
        <v>0.56872083399999995</v>
      </c>
    </row>
    <row r="4362" spans="2:8" x14ac:dyDescent="0.25">
      <c r="B4362" s="192">
        <f t="shared" si="349"/>
        <v>43282.624999989428</v>
      </c>
      <c r="C4362" s="16">
        <f t="shared" si="345"/>
        <v>7</v>
      </c>
      <c r="D4362" s="16">
        <f t="shared" si="346"/>
        <v>7</v>
      </c>
      <c r="E4362" s="16">
        <f t="shared" si="347"/>
        <v>2</v>
      </c>
      <c r="F4362" s="16">
        <f t="shared" si="348"/>
        <v>15</v>
      </c>
      <c r="G4362" s="195">
        <v>4360</v>
      </c>
      <c r="H4362" s="193">
        <v>0.44270092999999999</v>
      </c>
    </row>
    <row r="4363" spans="2:8" x14ac:dyDescent="0.25">
      <c r="B4363" s="192">
        <f t="shared" si="349"/>
        <v>43282.666666656092</v>
      </c>
      <c r="C4363" s="16">
        <f t="shared" si="345"/>
        <v>7</v>
      </c>
      <c r="D4363" s="16">
        <f t="shared" si="346"/>
        <v>7</v>
      </c>
      <c r="E4363" s="16">
        <f t="shared" si="347"/>
        <v>2</v>
      </c>
      <c r="F4363" s="16">
        <f t="shared" si="348"/>
        <v>16</v>
      </c>
      <c r="G4363" s="195">
        <v>4361</v>
      </c>
      <c r="H4363" s="193">
        <v>0.33385595899999998</v>
      </c>
    </row>
    <row r="4364" spans="2:8" x14ac:dyDescent="0.25">
      <c r="B4364" s="192">
        <f t="shared" si="349"/>
        <v>43282.708333322757</v>
      </c>
      <c r="C4364" s="16">
        <f t="shared" si="345"/>
        <v>7</v>
      </c>
      <c r="D4364" s="16">
        <f t="shared" si="346"/>
        <v>7</v>
      </c>
      <c r="E4364" s="16">
        <f t="shared" si="347"/>
        <v>2</v>
      </c>
      <c r="F4364" s="16">
        <f t="shared" si="348"/>
        <v>17</v>
      </c>
      <c r="G4364" s="195">
        <v>4362</v>
      </c>
      <c r="H4364" s="193">
        <v>0.207352859</v>
      </c>
    </row>
    <row r="4365" spans="2:8" x14ac:dyDescent="0.25">
      <c r="B4365" s="192">
        <f t="shared" si="349"/>
        <v>43282.749999989421</v>
      </c>
      <c r="C4365" s="16">
        <f t="shared" si="345"/>
        <v>7</v>
      </c>
      <c r="D4365" s="16">
        <f t="shared" si="346"/>
        <v>7</v>
      </c>
      <c r="E4365" s="16">
        <f t="shared" si="347"/>
        <v>2</v>
      </c>
      <c r="F4365" s="16">
        <f t="shared" si="348"/>
        <v>18</v>
      </c>
      <c r="G4365" s="195">
        <v>4363</v>
      </c>
      <c r="H4365" s="193">
        <v>0.10010269400000001</v>
      </c>
    </row>
    <row r="4366" spans="2:8" x14ac:dyDescent="0.25">
      <c r="B4366" s="192">
        <f t="shared" si="349"/>
        <v>43282.791666656085</v>
      </c>
      <c r="C4366" s="16">
        <f t="shared" si="345"/>
        <v>7</v>
      </c>
      <c r="D4366" s="16">
        <f t="shared" si="346"/>
        <v>7</v>
      </c>
      <c r="E4366" s="16">
        <f t="shared" si="347"/>
        <v>2</v>
      </c>
      <c r="F4366" s="16">
        <f t="shared" si="348"/>
        <v>19</v>
      </c>
      <c r="G4366" s="195">
        <v>4364</v>
      </c>
      <c r="H4366" s="193">
        <v>3.3434238999999998E-2</v>
      </c>
    </row>
    <row r="4367" spans="2:8" x14ac:dyDescent="0.25">
      <c r="B4367" s="192">
        <f t="shared" si="349"/>
        <v>43282.833333322749</v>
      </c>
      <c r="C4367" s="16">
        <f t="shared" si="345"/>
        <v>7</v>
      </c>
      <c r="D4367" s="16">
        <f t="shared" si="346"/>
        <v>7</v>
      </c>
      <c r="E4367" s="16">
        <f t="shared" si="347"/>
        <v>2</v>
      </c>
      <c r="F4367" s="16">
        <f t="shared" si="348"/>
        <v>20</v>
      </c>
      <c r="G4367" s="195">
        <v>4365</v>
      </c>
      <c r="H4367" s="193">
        <v>2.3048360000000002E-3</v>
      </c>
    </row>
    <row r="4368" spans="2:8" x14ac:dyDescent="0.25">
      <c r="B4368" s="192">
        <f t="shared" si="349"/>
        <v>43282.874999989413</v>
      </c>
      <c r="C4368" s="16">
        <f t="shared" si="345"/>
        <v>7</v>
      </c>
      <c r="D4368" s="16">
        <f t="shared" si="346"/>
        <v>7</v>
      </c>
      <c r="E4368" s="16">
        <f t="shared" si="347"/>
        <v>2</v>
      </c>
      <c r="F4368" s="16">
        <f t="shared" si="348"/>
        <v>21</v>
      </c>
      <c r="G4368" s="195">
        <v>4366</v>
      </c>
      <c r="H4368" s="193">
        <v>0</v>
      </c>
    </row>
    <row r="4369" spans="2:8" x14ac:dyDescent="0.25">
      <c r="B4369" s="192">
        <f t="shared" si="349"/>
        <v>43282.916666656078</v>
      </c>
      <c r="C4369" s="16">
        <f t="shared" si="345"/>
        <v>7</v>
      </c>
      <c r="D4369" s="16">
        <f t="shared" si="346"/>
        <v>7</v>
      </c>
      <c r="E4369" s="16">
        <f t="shared" si="347"/>
        <v>2</v>
      </c>
      <c r="F4369" s="16">
        <f t="shared" si="348"/>
        <v>22</v>
      </c>
      <c r="G4369" s="195">
        <v>4367</v>
      </c>
      <c r="H4369" s="193">
        <v>0</v>
      </c>
    </row>
    <row r="4370" spans="2:8" x14ac:dyDescent="0.25">
      <c r="B4370" s="192">
        <f t="shared" si="349"/>
        <v>43282.958333322742</v>
      </c>
      <c r="C4370" s="16">
        <f t="shared" si="345"/>
        <v>7</v>
      </c>
      <c r="D4370" s="16">
        <f t="shared" si="346"/>
        <v>7</v>
      </c>
      <c r="E4370" s="16">
        <f t="shared" si="347"/>
        <v>2</v>
      </c>
      <c r="F4370" s="16">
        <f t="shared" si="348"/>
        <v>23</v>
      </c>
      <c r="G4370" s="195">
        <v>4368</v>
      </c>
      <c r="H4370" s="193">
        <v>0</v>
      </c>
    </row>
    <row r="4371" spans="2:8" x14ac:dyDescent="0.25">
      <c r="B4371" s="192">
        <f t="shared" si="349"/>
        <v>43282.999999989406</v>
      </c>
      <c r="C4371" s="16">
        <f t="shared" si="345"/>
        <v>7</v>
      </c>
      <c r="D4371" s="16">
        <f t="shared" si="346"/>
        <v>1</v>
      </c>
      <c r="E4371" s="16">
        <f t="shared" si="347"/>
        <v>1</v>
      </c>
      <c r="F4371" s="16">
        <f t="shared" si="348"/>
        <v>0</v>
      </c>
      <c r="G4371" s="195">
        <v>4369</v>
      </c>
      <c r="H4371" s="193">
        <v>0</v>
      </c>
    </row>
    <row r="4372" spans="2:8" x14ac:dyDescent="0.25">
      <c r="B4372" s="192">
        <f t="shared" si="349"/>
        <v>43283.04166665607</v>
      </c>
      <c r="C4372" s="16">
        <f t="shared" si="345"/>
        <v>7</v>
      </c>
      <c r="D4372" s="16">
        <f t="shared" si="346"/>
        <v>1</v>
      </c>
      <c r="E4372" s="16">
        <f t="shared" si="347"/>
        <v>1</v>
      </c>
      <c r="F4372" s="16">
        <f t="shared" si="348"/>
        <v>1</v>
      </c>
      <c r="G4372" s="195">
        <v>4370</v>
      </c>
      <c r="H4372" s="193">
        <v>0</v>
      </c>
    </row>
    <row r="4373" spans="2:8" x14ac:dyDescent="0.25">
      <c r="B4373" s="192">
        <f t="shared" si="349"/>
        <v>43283.083333322735</v>
      </c>
      <c r="C4373" s="16">
        <f t="shared" si="345"/>
        <v>7</v>
      </c>
      <c r="D4373" s="16">
        <f t="shared" si="346"/>
        <v>1</v>
      </c>
      <c r="E4373" s="16">
        <f t="shared" si="347"/>
        <v>1</v>
      </c>
      <c r="F4373" s="16">
        <f t="shared" si="348"/>
        <v>2</v>
      </c>
      <c r="G4373" s="195">
        <v>4371</v>
      </c>
      <c r="H4373" s="193">
        <v>0</v>
      </c>
    </row>
    <row r="4374" spans="2:8" x14ac:dyDescent="0.25">
      <c r="B4374" s="192">
        <f t="shared" si="349"/>
        <v>43283.124999989399</v>
      </c>
      <c r="C4374" s="16">
        <f t="shared" si="345"/>
        <v>7</v>
      </c>
      <c r="D4374" s="16">
        <f t="shared" si="346"/>
        <v>1</v>
      </c>
      <c r="E4374" s="16">
        <f t="shared" si="347"/>
        <v>1</v>
      </c>
      <c r="F4374" s="16">
        <f t="shared" si="348"/>
        <v>3</v>
      </c>
      <c r="G4374" s="195">
        <v>4372</v>
      </c>
      <c r="H4374" s="193">
        <v>0</v>
      </c>
    </row>
    <row r="4375" spans="2:8" x14ac:dyDescent="0.25">
      <c r="B4375" s="192">
        <f t="shared" si="349"/>
        <v>43283.166666656063</v>
      </c>
      <c r="C4375" s="16">
        <f t="shared" si="345"/>
        <v>7</v>
      </c>
      <c r="D4375" s="16">
        <f t="shared" si="346"/>
        <v>1</v>
      </c>
      <c r="E4375" s="16">
        <f t="shared" si="347"/>
        <v>1</v>
      </c>
      <c r="F4375" s="16">
        <f t="shared" si="348"/>
        <v>4</v>
      </c>
      <c r="G4375" s="195">
        <v>4373</v>
      </c>
      <c r="H4375" s="193">
        <v>5.5793570000000001E-3</v>
      </c>
    </row>
    <row r="4376" spans="2:8" x14ac:dyDescent="0.25">
      <c r="B4376" s="192">
        <f t="shared" si="349"/>
        <v>43283.208333322727</v>
      </c>
      <c r="C4376" s="16">
        <f t="shared" si="345"/>
        <v>7</v>
      </c>
      <c r="D4376" s="16">
        <f t="shared" si="346"/>
        <v>1</v>
      </c>
      <c r="E4376" s="16">
        <f t="shared" si="347"/>
        <v>1</v>
      </c>
      <c r="F4376" s="16">
        <f t="shared" si="348"/>
        <v>5</v>
      </c>
      <c r="G4376" s="195">
        <v>4374</v>
      </c>
      <c r="H4376" s="193">
        <v>5.4275197999999997E-2</v>
      </c>
    </row>
    <row r="4377" spans="2:8" x14ac:dyDescent="0.25">
      <c r="B4377" s="192">
        <f t="shared" si="349"/>
        <v>43283.249999989392</v>
      </c>
      <c r="C4377" s="16">
        <f t="shared" si="345"/>
        <v>7</v>
      </c>
      <c r="D4377" s="16">
        <f t="shared" si="346"/>
        <v>1</v>
      </c>
      <c r="E4377" s="16">
        <f t="shared" si="347"/>
        <v>1</v>
      </c>
      <c r="F4377" s="16">
        <f t="shared" si="348"/>
        <v>6</v>
      </c>
      <c r="G4377" s="195">
        <v>4375</v>
      </c>
      <c r="H4377" s="193">
        <v>0.12603055499999999</v>
      </c>
    </row>
    <row r="4378" spans="2:8" x14ac:dyDescent="0.25">
      <c r="B4378" s="192">
        <f t="shared" si="349"/>
        <v>43283.291666656056</v>
      </c>
      <c r="C4378" s="16">
        <f t="shared" si="345"/>
        <v>7</v>
      </c>
      <c r="D4378" s="16">
        <f t="shared" si="346"/>
        <v>1</v>
      </c>
      <c r="E4378" s="16">
        <f t="shared" si="347"/>
        <v>1</v>
      </c>
      <c r="F4378" s="16">
        <f t="shared" si="348"/>
        <v>7</v>
      </c>
      <c r="G4378" s="195">
        <v>4376</v>
      </c>
      <c r="H4378" s="193">
        <v>0.27553760999999999</v>
      </c>
    </row>
    <row r="4379" spans="2:8" x14ac:dyDescent="0.25">
      <c r="B4379" s="192">
        <f t="shared" si="349"/>
        <v>43283.33333332272</v>
      </c>
      <c r="C4379" s="16">
        <f t="shared" si="345"/>
        <v>7</v>
      </c>
      <c r="D4379" s="16">
        <f t="shared" si="346"/>
        <v>1</v>
      </c>
      <c r="E4379" s="16">
        <f t="shared" si="347"/>
        <v>1</v>
      </c>
      <c r="F4379" s="16">
        <f t="shared" si="348"/>
        <v>8</v>
      </c>
      <c r="G4379" s="195">
        <v>4377</v>
      </c>
      <c r="H4379" s="193">
        <v>0.43980882199999999</v>
      </c>
    </row>
    <row r="4380" spans="2:8" x14ac:dyDescent="0.25">
      <c r="B4380" s="192">
        <f t="shared" si="349"/>
        <v>43283.374999989384</v>
      </c>
      <c r="C4380" s="16">
        <f t="shared" si="345"/>
        <v>7</v>
      </c>
      <c r="D4380" s="16">
        <f t="shared" si="346"/>
        <v>1</v>
      </c>
      <c r="E4380" s="16">
        <f t="shared" si="347"/>
        <v>1</v>
      </c>
      <c r="F4380" s="16">
        <f t="shared" si="348"/>
        <v>9</v>
      </c>
      <c r="G4380" s="195">
        <v>4378</v>
      </c>
      <c r="H4380" s="193">
        <v>0.56538196600000001</v>
      </c>
    </row>
    <row r="4381" spans="2:8" x14ac:dyDescent="0.25">
      <c r="B4381" s="192">
        <f t="shared" si="349"/>
        <v>43283.416666656049</v>
      </c>
      <c r="C4381" s="16">
        <f t="shared" si="345"/>
        <v>7</v>
      </c>
      <c r="D4381" s="16">
        <f t="shared" si="346"/>
        <v>1</v>
      </c>
      <c r="E4381" s="16">
        <f t="shared" si="347"/>
        <v>1</v>
      </c>
      <c r="F4381" s="16">
        <f t="shared" si="348"/>
        <v>10</v>
      </c>
      <c r="G4381" s="195">
        <v>4379</v>
      </c>
      <c r="H4381" s="193">
        <v>0.63972983000000005</v>
      </c>
    </row>
    <row r="4382" spans="2:8" x14ac:dyDescent="0.25">
      <c r="B4382" s="192">
        <f t="shared" si="349"/>
        <v>43283.458333322713</v>
      </c>
      <c r="C4382" s="16">
        <f t="shared" si="345"/>
        <v>7</v>
      </c>
      <c r="D4382" s="16">
        <f t="shared" si="346"/>
        <v>1</v>
      </c>
      <c r="E4382" s="16">
        <f t="shared" si="347"/>
        <v>1</v>
      </c>
      <c r="F4382" s="16">
        <f t="shared" si="348"/>
        <v>11</v>
      </c>
      <c r="G4382" s="195">
        <v>4380</v>
      </c>
      <c r="H4382" s="193">
        <v>0.65815207499999995</v>
      </c>
    </row>
    <row r="4383" spans="2:8" x14ac:dyDescent="0.25">
      <c r="B4383" s="192">
        <f t="shared" si="349"/>
        <v>43283.499999989377</v>
      </c>
      <c r="C4383" s="16">
        <f t="shared" si="345"/>
        <v>7</v>
      </c>
      <c r="D4383" s="16">
        <f t="shared" si="346"/>
        <v>1</v>
      </c>
      <c r="E4383" s="16">
        <f t="shared" si="347"/>
        <v>1</v>
      </c>
      <c r="F4383" s="16">
        <f t="shared" si="348"/>
        <v>12</v>
      </c>
      <c r="G4383" s="195">
        <v>4381</v>
      </c>
      <c r="H4383" s="193">
        <v>0.67866439999999995</v>
      </c>
    </row>
    <row r="4384" spans="2:8" x14ac:dyDescent="0.25">
      <c r="B4384" s="192">
        <f t="shared" si="349"/>
        <v>43283.541666656041</v>
      </c>
      <c r="C4384" s="16">
        <f t="shared" si="345"/>
        <v>7</v>
      </c>
      <c r="D4384" s="16">
        <f t="shared" si="346"/>
        <v>1</v>
      </c>
      <c r="E4384" s="16">
        <f t="shared" si="347"/>
        <v>1</v>
      </c>
      <c r="F4384" s="16">
        <f t="shared" si="348"/>
        <v>13</v>
      </c>
      <c r="G4384" s="195">
        <v>4382</v>
      </c>
      <c r="H4384" s="193">
        <v>0.65912436699999999</v>
      </c>
    </row>
    <row r="4385" spans="2:8" x14ac:dyDescent="0.25">
      <c r="B4385" s="192">
        <f t="shared" si="349"/>
        <v>43283.583333322706</v>
      </c>
      <c r="C4385" s="16">
        <f t="shared" si="345"/>
        <v>7</v>
      </c>
      <c r="D4385" s="16">
        <f t="shared" si="346"/>
        <v>1</v>
      </c>
      <c r="E4385" s="16">
        <f t="shared" si="347"/>
        <v>1</v>
      </c>
      <c r="F4385" s="16">
        <f t="shared" si="348"/>
        <v>14</v>
      </c>
      <c r="G4385" s="195">
        <v>4383</v>
      </c>
      <c r="H4385" s="193">
        <v>0.58653443800000005</v>
      </c>
    </row>
    <row r="4386" spans="2:8" x14ac:dyDescent="0.25">
      <c r="B4386" s="192">
        <f t="shared" si="349"/>
        <v>43283.62499998937</v>
      </c>
      <c r="C4386" s="16">
        <f t="shared" si="345"/>
        <v>7</v>
      </c>
      <c r="D4386" s="16">
        <f t="shared" si="346"/>
        <v>1</v>
      </c>
      <c r="E4386" s="16">
        <f t="shared" si="347"/>
        <v>1</v>
      </c>
      <c r="F4386" s="16">
        <f t="shared" si="348"/>
        <v>15</v>
      </c>
      <c r="G4386" s="195">
        <v>4384</v>
      </c>
      <c r="H4386" s="193">
        <v>0.478523635</v>
      </c>
    </row>
    <row r="4387" spans="2:8" x14ac:dyDescent="0.25">
      <c r="B4387" s="192">
        <f t="shared" si="349"/>
        <v>43283.666666656034</v>
      </c>
      <c r="C4387" s="16">
        <f t="shared" si="345"/>
        <v>7</v>
      </c>
      <c r="D4387" s="16">
        <f t="shared" si="346"/>
        <v>1</v>
      </c>
      <c r="E4387" s="16">
        <f t="shared" si="347"/>
        <v>1</v>
      </c>
      <c r="F4387" s="16">
        <f t="shared" si="348"/>
        <v>16</v>
      </c>
      <c r="G4387" s="195">
        <v>4385</v>
      </c>
      <c r="H4387" s="193">
        <v>0.353925186</v>
      </c>
    </row>
    <row r="4388" spans="2:8" x14ac:dyDescent="0.25">
      <c r="B4388" s="192">
        <f t="shared" si="349"/>
        <v>43283.708333322698</v>
      </c>
      <c r="C4388" s="16">
        <f t="shared" si="345"/>
        <v>7</v>
      </c>
      <c r="D4388" s="16">
        <f t="shared" si="346"/>
        <v>1</v>
      </c>
      <c r="E4388" s="16">
        <f t="shared" si="347"/>
        <v>1</v>
      </c>
      <c r="F4388" s="16">
        <f t="shared" si="348"/>
        <v>17</v>
      </c>
      <c r="G4388" s="195">
        <v>4386</v>
      </c>
      <c r="H4388" s="193">
        <v>0.235360235</v>
      </c>
    </row>
    <row r="4389" spans="2:8" x14ac:dyDescent="0.25">
      <c r="B4389" s="192">
        <f t="shared" si="349"/>
        <v>43283.749999989363</v>
      </c>
      <c r="C4389" s="16">
        <f t="shared" si="345"/>
        <v>7</v>
      </c>
      <c r="D4389" s="16">
        <f t="shared" si="346"/>
        <v>1</v>
      </c>
      <c r="E4389" s="16">
        <f t="shared" si="347"/>
        <v>1</v>
      </c>
      <c r="F4389" s="16">
        <f t="shared" si="348"/>
        <v>18</v>
      </c>
      <c r="G4389" s="195">
        <v>4387</v>
      </c>
      <c r="H4389" s="193">
        <v>0.105269724</v>
      </c>
    </row>
    <row r="4390" spans="2:8" x14ac:dyDescent="0.25">
      <c r="B4390" s="192">
        <f t="shared" si="349"/>
        <v>43283.791666656027</v>
      </c>
      <c r="C4390" s="16">
        <f t="shared" si="345"/>
        <v>7</v>
      </c>
      <c r="D4390" s="16">
        <f t="shared" si="346"/>
        <v>1</v>
      </c>
      <c r="E4390" s="16">
        <f t="shared" si="347"/>
        <v>1</v>
      </c>
      <c r="F4390" s="16">
        <f t="shared" si="348"/>
        <v>19</v>
      </c>
      <c r="G4390" s="195">
        <v>4388</v>
      </c>
      <c r="H4390" s="193">
        <v>3.6767128000000003E-2</v>
      </c>
    </row>
    <row r="4391" spans="2:8" x14ac:dyDescent="0.25">
      <c r="B4391" s="192">
        <f t="shared" si="349"/>
        <v>43283.833333322691</v>
      </c>
      <c r="C4391" s="16">
        <f t="shared" si="345"/>
        <v>7</v>
      </c>
      <c r="D4391" s="16">
        <f t="shared" si="346"/>
        <v>1</v>
      </c>
      <c r="E4391" s="16">
        <f t="shared" si="347"/>
        <v>1</v>
      </c>
      <c r="F4391" s="16">
        <f t="shared" si="348"/>
        <v>20</v>
      </c>
      <c r="G4391" s="195">
        <v>4389</v>
      </c>
      <c r="H4391" s="193">
        <v>2.8272810000000001E-3</v>
      </c>
    </row>
    <row r="4392" spans="2:8" x14ac:dyDescent="0.25">
      <c r="B4392" s="192">
        <f t="shared" si="349"/>
        <v>43283.874999989355</v>
      </c>
      <c r="C4392" s="16">
        <f t="shared" si="345"/>
        <v>7</v>
      </c>
      <c r="D4392" s="16">
        <f t="shared" si="346"/>
        <v>1</v>
      </c>
      <c r="E4392" s="16">
        <f t="shared" si="347"/>
        <v>1</v>
      </c>
      <c r="F4392" s="16">
        <f t="shared" si="348"/>
        <v>21</v>
      </c>
      <c r="G4392" s="195">
        <v>4390</v>
      </c>
      <c r="H4392" s="193">
        <v>0</v>
      </c>
    </row>
    <row r="4393" spans="2:8" x14ac:dyDescent="0.25">
      <c r="B4393" s="192">
        <f t="shared" si="349"/>
        <v>43283.91666665602</v>
      </c>
      <c r="C4393" s="16">
        <f t="shared" si="345"/>
        <v>7</v>
      </c>
      <c r="D4393" s="16">
        <f t="shared" si="346"/>
        <v>1</v>
      </c>
      <c r="E4393" s="16">
        <f t="shared" si="347"/>
        <v>1</v>
      </c>
      <c r="F4393" s="16">
        <f t="shared" si="348"/>
        <v>22</v>
      </c>
      <c r="G4393" s="195">
        <v>4391</v>
      </c>
      <c r="H4393" s="193">
        <v>0</v>
      </c>
    </row>
    <row r="4394" spans="2:8" x14ac:dyDescent="0.25">
      <c r="B4394" s="192">
        <f t="shared" si="349"/>
        <v>43283.958333322684</v>
      </c>
      <c r="C4394" s="16">
        <f t="shared" si="345"/>
        <v>7</v>
      </c>
      <c r="D4394" s="16">
        <f t="shared" si="346"/>
        <v>1</v>
      </c>
      <c r="E4394" s="16">
        <f t="shared" si="347"/>
        <v>1</v>
      </c>
      <c r="F4394" s="16">
        <f t="shared" si="348"/>
        <v>23</v>
      </c>
      <c r="G4394" s="195">
        <v>4392</v>
      </c>
      <c r="H4394" s="193">
        <v>0</v>
      </c>
    </row>
    <row r="4395" spans="2:8" x14ac:dyDescent="0.25">
      <c r="B4395" s="192">
        <f t="shared" si="349"/>
        <v>43283.999999989348</v>
      </c>
      <c r="C4395" s="16">
        <f t="shared" si="345"/>
        <v>7</v>
      </c>
      <c r="D4395" s="16">
        <f t="shared" si="346"/>
        <v>2</v>
      </c>
      <c r="E4395" s="16">
        <f t="shared" si="347"/>
        <v>1</v>
      </c>
      <c r="F4395" s="16">
        <f t="shared" si="348"/>
        <v>0</v>
      </c>
      <c r="G4395" s="195">
        <v>4393</v>
      </c>
      <c r="H4395" s="193">
        <v>0</v>
      </c>
    </row>
    <row r="4396" spans="2:8" x14ac:dyDescent="0.25">
      <c r="B4396" s="192">
        <f t="shared" si="349"/>
        <v>43284.041666656012</v>
      </c>
      <c r="C4396" s="16">
        <f t="shared" si="345"/>
        <v>7</v>
      </c>
      <c r="D4396" s="16">
        <f t="shared" si="346"/>
        <v>2</v>
      </c>
      <c r="E4396" s="16">
        <f t="shared" si="347"/>
        <v>1</v>
      </c>
      <c r="F4396" s="16">
        <f t="shared" si="348"/>
        <v>1</v>
      </c>
      <c r="G4396" s="195">
        <v>4394</v>
      </c>
      <c r="H4396" s="193">
        <v>0</v>
      </c>
    </row>
    <row r="4397" spans="2:8" x14ac:dyDescent="0.25">
      <c r="B4397" s="192">
        <f t="shared" si="349"/>
        <v>43284.083333322676</v>
      </c>
      <c r="C4397" s="16">
        <f t="shared" si="345"/>
        <v>7</v>
      </c>
      <c r="D4397" s="16">
        <f t="shared" si="346"/>
        <v>2</v>
      </c>
      <c r="E4397" s="16">
        <f t="shared" si="347"/>
        <v>1</v>
      </c>
      <c r="F4397" s="16">
        <f t="shared" si="348"/>
        <v>2</v>
      </c>
      <c r="G4397" s="195">
        <v>4395</v>
      </c>
      <c r="H4397" s="193">
        <v>0</v>
      </c>
    </row>
    <row r="4398" spans="2:8" x14ac:dyDescent="0.25">
      <c r="B4398" s="192">
        <f t="shared" si="349"/>
        <v>43284.124999989341</v>
      </c>
      <c r="C4398" s="16">
        <f t="shared" si="345"/>
        <v>7</v>
      </c>
      <c r="D4398" s="16">
        <f t="shared" si="346"/>
        <v>2</v>
      </c>
      <c r="E4398" s="16">
        <f t="shared" si="347"/>
        <v>1</v>
      </c>
      <c r="F4398" s="16">
        <f t="shared" si="348"/>
        <v>3</v>
      </c>
      <c r="G4398" s="195">
        <v>4396</v>
      </c>
      <c r="H4398" s="193">
        <v>0</v>
      </c>
    </row>
    <row r="4399" spans="2:8" x14ac:dyDescent="0.25">
      <c r="B4399" s="192">
        <f t="shared" si="349"/>
        <v>43284.166666656005</v>
      </c>
      <c r="C4399" s="16">
        <f t="shared" si="345"/>
        <v>7</v>
      </c>
      <c r="D4399" s="16">
        <f t="shared" si="346"/>
        <v>2</v>
      </c>
      <c r="E4399" s="16">
        <f t="shared" si="347"/>
        <v>1</v>
      </c>
      <c r="F4399" s="16">
        <f t="shared" si="348"/>
        <v>4</v>
      </c>
      <c r="G4399" s="195">
        <v>4397</v>
      </c>
      <c r="H4399" s="193">
        <v>2.9723470000000002E-3</v>
      </c>
    </row>
    <row r="4400" spans="2:8" x14ac:dyDescent="0.25">
      <c r="B4400" s="192">
        <f t="shared" si="349"/>
        <v>43284.208333322669</v>
      </c>
      <c r="C4400" s="16">
        <f t="shared" si="345"/>
        <v>7</v>
      </c>
      <c r="D4400" s="16">
        <f t="shared" si="346"/>
        <v>2</v>
      </c>
      <c r="E4400" s="16">
        <f t="shared" si="347"/>
        <v>1</v>
      </c>
      <c r="F4400" s="16">
        <f t="shared" si="348"/>
        <v>5</v>
      </c>
      <c r="G4400" s="195">
        <v>4398</v>
      </c>
      <c r="H4400" s="193">
        <v>3.7266303000000001E-2</v>
      </c>
    </row>
    <row r="4401" spans="2:8" x14ac:dyDescent="0.25">
      <c r="B4401" s="192">
        <f t="shared" si="349"/>
        <v>43284.249999989333</v>
      </c>
      <c r="C4401" s="16">
        <f t="shared" si="345"/>
        <v>7</v>
      </c>
      <c r="D4401" s="16">
        <f t="shared" si="346"/>
        <v>2</v>
      </c>
      <c r="E4401" s="16">
        <f t="shared" si="347"/>
        <v>1</v>
      </c>
      <c r="F4401" s="16">
        <f t="shared" si="348"/>
        <v>6</v>
      </c>
      <c r="G4401" s="195">
        <v>4399</v>
      </c>
      <c r="H4401" s="193">
        <v>9.7660811E-2</v>
      </c>
    </row>
    <row r="4402" spans="2:8" x14ac:dyDescent="0.25">
      <c r="B4402" s="192">
        <f t="shared" si="349"/>
        <v>43284.291666655998</v>
      </c>
      <c r="C4402" s="16">
        <f t="shared" si="345"/>
        <v>7</v>
      </c>
      <c r="D4402" s="16">
        <f t="shared" si="346"/>
        <v>2</v>
      </c>
      <c r="E4402" s="16">
        <f t="shared" si="347"/>
        <v>1</v>
      </c>
      <c r="F4402" s="16">
        <f t="shared" si="348"/>
        <v>7</v>
      </c>
      <c r="G4402" s="195">
        <v>4400</v>
      </c>
      <c r="H4402" s="193">
        <v>0.20735480100000001</v>
      </c>
    </row>
    <row r="4403" spans="2:8" x14ac:dyDescent="0.25">
      <c r="B4403" s="192">
        <f t="shared" si="349"/>
        <v>43284.333333322662</v>
      </c>
      <c r="C4403" s="16">
        <f t="shared" si="345"/>
        <v>7</v>
      </c>
      <c r="D4403" s="16">
        <f t="shared" si="346"/>
        <v>2</v>
      </c>
      <c r="E4403" s="16">
        <f t="shared" si="347"/>
        <v>1</v>
      </c>
      <c r="F4403" s="16">
        <f t="shared" si="348"/>
        <v>8</v>
      </c>
      <c r="G4403" s="195">
        <v>4401</v>
      </c>
      <c r="H4403" s="193">
        <v>0.319379358</v>
      </c>
    </row>
    <row r="4404" spans="2:8" x14ac:dyDescent="0.25">
      <c r="B4404" s="192">
        <f t="shared" si="349"/>
        <v>43284.374999989326</v>
      </c>
      <c r="C4404" s="16">
        <f t="shared" si="345"/>
        <v>7</v>
      </c>
      <c r="D4404" s="16">
        <f t="shared" si="346"/>
        <v>2</v>
      </c>
      <c r="E4404" s="16">
        <f t="shared" si="347"/>
        <v>1</v>
      </c>
      <c r="F4404" s="16">
        <f t="shared" si="348"/>
        <v>9</v>
      </c>
      <c r="G4404" s="195">
        <v>4402</v>
      </c>
      <c r="H4404" s="193">
        <v>0.44688435900000001</v>
      </c>
    </row>
    <row r="4405" spans="2:8" x14ac:dyDescent="0.25">
      <c r="B4405" s="192">
        <f t="shared" si="349"/>
        <v>43284.41666665599</v>
      </c>
      <c r="C4405" s="16">
        <f t="shared" si="345"/>
        <v>7</v>
      </c>
      <c r="D4405" s="16">
        <f t="shared" si="346"/>
        <v>2</v>
      </c>
      <c r="E4405" s="16">
        <f t="shared" si="347"/>
        <v>1</v>
      </c>
      <c r="F4405" s="16">
        <f t="shared" si="348"/>
        <v>10</v>
      </c>
      <c r="G4405" s="195">
        <v>4403</v>
      </c>
      <c r="H4405" s="193">
        <v>0.53338323899999995</v>
      </c>
    </row>
    <row r="4406" spans="2:8" x14ac:dyDescent="0.25">
      <c r="B4406" s="192">
        <f t="shared" si="349"/>
        <v>43284.458333322655</v>
      </c>
      <c r="C4406" s="16">
        <f t="shared" si="345"/>
        <v>7</v>
      </c>
      <c r="D4406" s="16">
        <f t="shared" si="346"/>
        <v>2</v>
      </c>
      <c r="E4406" s="16">
        <f t="shared" si="347"/>
        <v>1</v>
      </c>
      <c r="F4406" s="16">
        <f t="shared" si="348"/>
        <v>11</v>
      </c>
      <c r="G4406" s="195">
        <v>4404</v>
      </c>
      <c r="H4406" s="193">
        <v>0.57853728900000001</v>
      </c>
    </row>
    <row r="4407" spans="2:8" x14ac:dyDescent="0.25">
      <c r="B4407" s="192">
        <f t="shared" si="349"/>
        <v>43284.499999989319</v>
      </c>
      <c r="C4407" s="16">
        <f t="shared" si="345"/>
        <v>7</v>
      </c>
      <c r="D4407" s="16">
        <f t="shared" si="346"/>
        <v>2</v>
      </c>
      <c r="E4407" s="16">
        <f t="shared" si="347"/>
        <v>1</v>
      </c>
      <c r="F4407" s="16">
        <f t="shared" si="348"/>
        <v>12</v>
      </c>
      <c r="G4407" s="195">
        <v>4405</v>
      </c>
      <c r="H4407" s="193">
        <v>0.55115525700000001</v>
      </c>
    </row>
    <row r="4408" spans="2:8" x14ac:dyDescent="0.25">
      <c r="B4408" s="192">
        <f t="shared" si="349"/>
        <v>43284.541666655983</v>
      </c>
      <c r="C4408" s="16">
        <f t="shared" si="345"/>
        <v>7</v>
      </c>
      <c r="D4408" s="16">
        <f t="shared" si="346"/>
        <v>2</v>
      </c>
      <c r="E4408" s="16">
        <f t="shared" si="347"/>
        <v>1</v>
      </c>
      <c r="F4408" s="16">
        <f t="shared" si="348"/>
        <v>13</v>
      </c>
      <c r="G4408" s="195">
        <v>4406</v>
      </c>
      <c r="H4408" s="193">
        <v>0.51571478400000004</v>
      </c>
    </row>
    <row r="4409" spans="2:8" x14ac:dyDescent="0.25">
      <c r="B4409" s="192">
        <f t="shared" si="349"/>
        <v>43284.583333322647</v>
      </c>
      <c r="C4409" s="16">
        <f t="shared" si="345"/>
        <v>7</v>
      </c>
      <c r="D4409" s="16">
        <f t="shared" si="346"/>
        <v>2</v>
      </c>
      <c r="E4409" s="16">
        <f t="shared" si="347"/>
        <v>1</v>
      </c>
      <c r="F4409" s="16">
        <f t="shared" si="348"/>
        <v>14</v>
      </c>
      <c r="G4409" s="195">
        <v>4407</v>
      </c>
      <c r="H4409" s="193">
        <v>0.43639600099999998</v>
      </c>
    </row>
    <row r="4410" spans="2:8" x14ac:dyDescent="0.25">
      <c r="B4410" s="192">
        <f t="shared" si="349"/>
        <v>43284.624999989312</v>
      </c>
      <c r="C4410" s="16">
        <f t="shared" si="345"/>
        <v>7</v>
      </c>
      <c r="D4410" s="16">
        <f t="shared" si="346"/>
        <v>2</v>
      </c>
      <c r="E4410" s="16">
        <f t="shared" si="347"/>
        <v>1</v>
      </c>
      <c r="F4410" s="16">
        <f t="shared" si="348"/>
        <v>15</v>
      </c>
      <c r="G4410" s="195">
        <v>4408</v>
      </c>
      <c r="H4410" s="193">
        <v>0.37591780499999999</v>
      </c>
    </row>
    <row r="4411" spans="2:8" x14ac:dyDescent="0.25">
      <c r="B4411" s="192">
        <f t="shared" si="349"/>
        <v>43284.666666655976</v>
      </c>
      <c r="C4411" s="16">
        <f t="shared" si="345"/>
        <v>7</v>
      </c>
      <c r="D4411" s="16">
        <f t="shared" si="346"/>
        <v>2</v>
      </c>
      <c r="E4411" s="16">
        <f t="shared" si="347"/>
        <v>1</v>
      </c>
      <c r="F4411" s="16">
        <f t="shared" si="348"/>
        <v>16</v>
      </c>
      <c r="G4411" s="195">
        <v>4409</v>
      </c>
      <c r="H4411" s="193">
        <v>0.30863544500000001</v>
      </c>
    </row>
    <row r="4412" spans="2:8" x14ac:dyDescent="0.25">
      <c r="B4412" s="192">
        <f t="shared" si="349"/>
        <v>43284.70833332264</v>
      </c>
      <c r="C4412" s="16">
        <f t="shared" si="345"/>
        <v>7</v>
      </c>
      <c r="D4412" s="16">
        <f t="shared" si="346"/>
        <v>2</v>
      </c>
      <c r="E4412" s="16">
        <f t="shared" si="347"/>
        <v>1</v>
      </c>
      <c r="F4412" s="16">
        <f t="shared" si="348"/>
        <v>17</v>
      </c>
      <c r="G4412" s="195">
        <v>4410</v>
      </c>
      <c r="H4412" s="193">
        <v>0.19917713300000001</v>
      </c>
    </row>
    <row r="4413" spans="2:8" x14ac:dyDescent="0.25">
      <c r="B4413" s="192">
        <f t="shared" si="349"/>
        <v>43284.749999989304</v>
      </c>
      <c r="C4413" s="16">
        <f t="shared" si="345"/>
        <v>7</v>
      </c>
      <c r="D4413" s="16">
        <f t="shared" si="346"/>
        <v>2</v>
      </c>
      <c r="E4413" s="16">
        <f t="shared" si="347"/>
        <v>1</v>
      </c>
      <c r="F4413" s="16">
        <f t="shared" si="348"/>
        <v>18</v>
      </c>
      <c r="G4413" s="195">
        <v>4411</v>
      </c>
      <c r="H4413" s="193">
        <v>9.9483621999999994E-2</v>
      </c>
    </row>
    <row r="4414" spans="2:8" x14ac:dyDescent="0.25">
      <c r="B4414" s="192">
        <f t="shared" si="349"/>
        <v>43284.791666655969</v>
      </c>
      <c r="C4414" s="16">
        <f t="shared" si="345"/>
        <v>7</v>
      </c>
      <c r="D4414" s="16">
        <f t="shared" si="346"/>
        <v>2</v>
      </c>
      <c r="E4414" s="16">
        <f t="shared" si="347"/>
        <v>1</v>
      </c>
      <c r="F4414" s="16">
        <f t="shared" si="348"/>
        <v>19</v>
      </c>
      <c r="G4414" s="195">
        <v>4412</v>
      </c>
      <c r="H4414" s="193">
        <v>3.5717860999999997E-2</v>
      </c>
    </row>
    <row r="4415" spans="2:8" x14ac:dyDescent="0.25">
      <c r="B4415" s="192">
        <f t="shared" si="349"/>
        <v>43284.833333322633</v>
      </c>
      <c r="C4415" s="16">
        <f t="shared" si="345"/>
        <v>7</v>
      </c>
      <c r="D4415" s="16">
        <f t="shared" si="346"/>
        <v>2</v>
      </c>
      <c r="E4415" s="16">
        <f t="shared" si="347"/>
        <v>1</v>
      </c>
      <c r="F4415" s="16">
        <f t="shared" si="348"/>
        <v>20</v>
      </c>
      <c r="G4415" s="195">
        <v>4413</v>
      </c>
      <c r="H4415" s="193">
        <v>1.9483580000000001E-3</v>
      </c>
    </row>
    <row r="4416" spans="2:8" x14ac:dyDescent="0.25">
      <c r="B4416" s="192">
        <f t="shared" si="349"/>
        <v>43284.874999989297</v>
      </c>
      <c r="C4416" s="16">
        <f t="shared" si="345"/>
        <v>7</v>
      </c>
      <c r="D4416" s="16">
        <f t="shared" si="346"/>
        <v>2</v>
      </c>
      <c r="E4416" s="16">
        <f t="shared" si="347"/>
        <v>1</v>
      </c>
      <c r="F4416" s="16">
        <f t="shared" si="348"/>
        <v>21</v>
      </c>
      <c r="G4416" s="195">
        <v>4414</v>
      </c>
      <c r="H4416" s="193">
        <v>0</v>
      </c>
    </row>
    <row r="4417" spans="2:8" x14ac:dyDescent="0.25">
      <c r="B4417" s="192">
        <f t="shared" si="349"/>
        <v>43284.916666655961</v>
      </c>
      <c r="C4417" s="16">
        <f t="shared" si="345"/>
        <v>7</v>
      </c>
      <c r="D4417" s="16">
        <f t="shared" si="346"/>
        <v>2</v>
      </c>
      <c r="E4417" s="16">
        <f t="shared" si="347"/>
        <v>1</v>
      </c>
      <c r="F4417" s="16">
        <f t="shared" si="348"/>
        <v>22</v>
      </c>
      <c r="G4417" s="195">
        <v>4415</v>
      </c>
      <c r="H4417" s="193">
        <v>0</v>
      </c>
    </row>
    <row r="4418" spans="2:8" x14ac:dyDescent="0.25">
      <c r="B4418" s="192">
        <f t="shared" si="349"/>
        <v>43284.958333322626</v>
      </c>
      <c r="C4418" s="16">
        <f t="shared" si="345"/>
        <v>7</v>
      </c>
      <c r="D4418" s="16">
        <f t="shared" si="346"/>
        <v>2</v>
      </c>
      <c r="E4418" s="16">
        <f t="shared" si="347"/>
        <v>1</v>
      </c>
      <c r="F4418" s="16">
        <f t="shared" si="348"/>
        <v>23</v>
      </c>
      <c r="G4418" s="195">
        <v>4416</v>
      </c>
      <c r="H4418" s="193">
        <v>0</v>
      </c>
    </row>
    <row r="4419" spans="2:8" x14ac:dyDescent="0.25">
      <c r="B4419" s="192">
        <f t="shared" si="349"/>
        <v>43284.99999998929</v>
      </c>
      <c r="C4419" s="16">
        <f t="shared" si="345"/>
        <v>7</v>
      </c>
      <c r="D4419" s="16">
        <f t="shared" si="346"/>
        <v>3</v>
      </c>
      <c r="E4419" s="16">
        <f t="shared" si="347"/>
        <v>1</v>
      </c>
      <c r="F4419" s="16">
        <f t="shared" si="348"/>
        <v>0</v>
      </c>
      <c r="G4419" s="195">
        <v>4417</v>
      </c>
      <c r="H4419" s="193">
        <v>0</v>
      </c>
    </row>
    <row r="4420" spans="2:8" x14ac:dyDescent="0.25">
      <c r="B4420" s="192">
        <f t="shared" si="349"/>
        <v>43285.041666655954</v>
      </c>
      <c r="C4420" s="16">
        <f t="shared" ref="C4420:C4483" si="350">MONTH(B4420)</f>
        <v>7</v>
      </c>
      <c r="D4420" s="16">
        <f t="shared" ref="D4420:D4483" si="351">WEEKDAY(B4420,2)</f>
        <v>3</v>
      </c>
      <c r="E4420" s="16">
        <f t="shared" ref="E4420:E4483" si="352">IF(D4420&lt;6,1,2)</f>
        <v>1</v>
      </c>
      <c r="F4420" s="16">
        <f t="shared" ref="F4420:F4483" si="353">HOUR(B4420)</f>
        <v>1</v>
      </c>
      <c r="G4420" s="195">
        <v>4418</v>
      </c>
      <c r="H4420" s="193">
        <v>0</v>
      </c>
    </row>
    <row r="4421" spans="2:8" x14ac:dyDescent="0.25">
      <c r="B4421" s="192">
        <f t="shared" ref="B4421:B4484" si="354">B4420+1/24</f>
        <v>43285.083333322618</v>
      </c>
      <c r="C4421" s="16">
        <f t="shared" si="350"/>
        <v>7</v>
      </c>
      <c r="D4421" s="16">
        <f t="shared" si="351"/>
        <v>3</v>
      </c>
      <c r="E4421" s="16">
        <f t="shared" si="352"/>
        <v>1</v>
      </c>
      <c r="F4421" s="16">
        <f t="shared" si="353"/>
        <v>2</v>
      </c>
      <c r="G4421" s="195">
        <v>4419</v>
      </c>
      <c r="H4421" s="193">
        <v>0</v>
      </c>
    </row>
    <row r="4422" spans="2:8" x14ac:dyDescent="0.25">
      <c r="B4422" s="192">
        <f t="shared" si="354"/>
        <v>43285.124999989283</v>
      </c>
      <c r="C4422" s="16">
        <f t="shared" si="350"/>
        <v>7</v>
      </c>
      <c r="D4422" s="16">
        <f t="shared" si="351"/>
        <v>3</v>
      </c>
      <c r="E4422" s="16">
        <f t="shared" si="352"/>
        <v>1</v>
      </c>
      <c r="F4422" s="16">
        <f t="shared" si="353"/>
        <v>3</v>
      </c>
      <c r="G4422" s="195">
        <v>4420</v>
      </c>
      <c r="H4422" s="193">
        <v>0</v>
      </c>
    </row>
    <row r="4423" spans="2:8" x14ac:dyDescent="0.25">
      <c r="B4423" s="192">
        <f t="shared" si="354"/>
        <v>43285.166666655947</v>
      </c>
      <c r="C4423" s="16">
        <f t="shared" si="350"/>
        <v>7</v>
      </c>
      <c r="D4423" s="16">
        <f t="shared" si="351"/>
        <v>3</v>
      </c>
      <c r="E4423" s="16">
        <f t="shared" si="352"/>
        <v>1</v>
      </c>
      <c r="F4423" s="16">
        <f t="shared" si="353"/>
        <v>4</v>
      </c>
      <c r="G4423" s="195">
        <v>4421</v>
      </c>
      <c r="H4423" s="193">
        <v>4.7321200000000002E-3</v>
      </c>
    </row>
    <row r="4424" spans="2:8" x14ac:dyDescent="0.25">
      <c r="B4424" s="192">
        <f t="shared" si="354"/>
        <v>43285.208333322611</v>
      </c>
      <c r="C4424" s="16">
        <f t="shared" si="350"/>
        <v>7</v>
      </c>
      <c r="D4424" s="16">
        <f t="shared" si="351"/>
        <v>3</v>
      </c>
      <c r="E4424" s="16">
        <f t="shared" si="352"/>
        <v>1</v>
      </c>
      <c r="F4424" s="16">
        <f t="shared" si="353"/>
        <v>5</v>
      </c>
      <c r="G4424" s="195">
        <v>4422</v>
      </c>
      <c r="H4424" s="193">
        <v>5.2053902999999999E-2</v>
      </c>
    </row>
    <row r="4425" spans="2:8" x14ac:dyDescent="0.25">
      <c r="B4425" s="192">
        <f t="shared" si="354"/>
        <v>43285.249999989275</v>
      </c>
      <c r="C4425" s="16">
        <f t="shared" si="350"/>
        <v>7</v>
      </c>
      <c r="D4425" s="16">
        <f t="shared" si="351"/>
        <v>3</v>
      </c>
      <c r="E4425" s="16">
        <f t="shared" si="352"/>
        <v>1</v>
      </c>
      <c r="F4425" s="16">
        <f t="shared" si="353"/>
        <v>6</v>
      </c>
      <c r="G4425" s="195">
        <v>4423</v>
      </c>
      <c r="H4425" s="193">
        <v>0.122359708</v>
      </c>
    </row>
    <row r="4426" spans="2:8" x14ac:dyDescent="0.25">
      <c r="B4426" s="192">
        <f t="shared" si="354"/>
        <v>43285.291666655939</v>
      </c>
      <c r="C4426" s="16">
        <f t="shared" si="350"/>
        <v>7</v>
      </c>
      <c r="D4426" s="16">
        <f t="shared" si="351"/>
        <v>3</v>
      </c>
      <c r="E4426" s="16">
        <f t="shared" si="352"/>
        <v>1</v>
      </c>
      <c r="F4426" s="16">
        <f t="shared" si="353"/>
        <v>7</v>
      </c>
      <c r="G4426" s="195">
        <v>4424</v>
      </c>
      <c r="H4426" s="193">
        <v>0.26763291099999997</v>
      </c>
    </row>
    <row r="4427" spans="2:8" x14ac:dyDescent="0.25">
      <c r="B4427" s="192">
        <f t="shared" si="354"/>
        <v>43285.333333322604</v>
      </c>
      <c r="C4427" s="16">
        <f t="shared" si="350"/>
        <v>7</v>
      </c>
      <c r="D4427" s="16">
        <f t="shared" si="351"/>
        <v>3</v>
      </c>
      <c r="E4427" s="16">
        <f t="shared" si="352"/>
        <v>1</v>
      </c>
      <c r="F4427" s="16">
        <f t="shared" si="353"/>
        <v>8</v>
      </c>
      <c r="G4427" s="195">
        <v>4425</v>
      </c>
      <c r="H4427" s="193">
        <v>0.42660344</v>
      </c>
    </row>
    <row r="4428" spans="2:8" x14ac:dyDescent="0.25">
      <c r="B4428" s="192">
        <f t="shared" si="354"/>
        <v>43285.374999989268</v>
      </c>
      <c r="C4428" s="16">
        <f t="shared" si="350"/>
        <v>7</v>
      </c>
      <c r="D4428" s="16">
        <f t="shared" si="351"/>
        <v>3</v>
      </c>
      <c r="E4428" s="16">
        <f t="shared" si="352"/>
        <v>1</v>
      </c>
      <c r="F4428" s="16">
        <f t="shared" si="353"/>
        <v>9</v>
      </c>
      <c r="G4428" s="195">
        <v>4426</v>
      </c>
      <c r="H4428" s="193">
        <v>0.55350623300000001</v>
      </c>
    </row>
    <row r="4429" spans="2:8" x14ac:dyDescent="0.25">
      <c r="B4429" s="192">
        <f t="shared" si="354"/>
        <v>43285.416666655932</v>
      </c>
      <c r="C4429" s="16">
        <f t="shared" si="350"/>
        <v>7</v>
      </c>
      <c r="D4429" s="16">
        <f t="shared" si="351"/>
        <v>3</v>
      </c>
      <c r="E4429" s="16">
        <f t="shared" si="352"/>
        <v>1</v>
      </c>
      <c r="F4429" s="16">
        <f t="shared" si="353"/>
        <v>10</v>
      </c>
      <c r="G4429" s="195">
        <v>4427</v>
      </c>
      <c r="H4429" s="193">
        <v>0.64730472400000005</v>
      </c>
    </row>
    <row r="4430" spans="2:8" x14ac:dyDescent="0.25">
      <c r="B4430" s="192">
        <f t="shared" si="354"/>
        <v>43285.458333322596</v>
      </c>
      <c r="C4430" s="16">
        <f t="shared" si="350"/>
        <v>7</v>
      </c>
      <c r="D4430" s="16">
        <f t="shared" si="351"/>
        <v>3</v>
      </c>
      <c r="E4430" s="16">
        <f t="shared" si="352"/>
        <v>1</v>
      </c>
      <c r="F4430" s="16">
        <f t="shared" si="353"/>
        <v>11</v>
      </c>
      <c r="G4430" s="195">
        <v>4428</v>
      </c>
      <c r="H4430" s="193">
        <v>0.69037417800000001</v>
      </c>
    </row>
    <row r="4431" spans="2:8" x14ac:dyDescent="0.25">
      <c r="B4431" s="192">
        <f t="shared" si="354"/>
        <v>43285.499999989261</v>
      </c>
      <c r="C4431" s="16">
        <f t="shared" si="350"/>
        <v>7</v>
      </c>
      <c r="D4431" s="16">
        <f t="shared" si="351"/>
        <v>3</v>
      </c>
      <c r="E4431" s="16">
        <f t="shared" si="352"/>
        <v>1</v>
      </c>
      <c r="F4431" s="16">
        <f t="shared" si="353"/>
        <v>12</v>
      </c>
      <c r="G4431" s="195">
        <v>4429</v>
      </c>
      <c r="H4431" s="193">
        <v>0.67090106599999999</v>
      </c>
    </row>
    <row r="4432" spans="2:8" x14ac:dyDescent="0.25">
      <c r="B4432" s="192">
        <f t="shared" si="354"/>
        <v>43285.541666655925</v>
      </c>
      <c r="C4432" s="16">
        <f t="shared" si="350"/>
        <v>7</v>
      </c>
      <c r="D4432" s="16">
        <f t="shared" si="351"/>
        <v>3</v>
      </c>
      <c r="E4432" s="16">
        <f t="shared" si="352"/>
        <v>1</v>
      </c>
      <c r="F4432" s="16">
        <f t="shared" si="353"/>
        <v>13</v>
      </c>
      <c r="G4432" s="195">
        <v>4430</v>
      </c>
      <c r="H4432" s="193">
        <v>0.61279806999999997</v>
      </c>
    </row>
    <row r="4433" spans="2:8" x14ac:dyDescent="0.25">
      <c r="B4433" s="192">
        <f t="shared" si="354"/>
        <v>43285.583333322589</v>
      </c>
      <c r="C4433" s="16">
        <f t="shared" si="350"/>
        <v>7</v>
      </c>
      <c r="D4433" s="16">
        <f t="shared" si="351"/>
        <v>3</v>
      </c>
      <c r="E4433" s="16">
        <f t="shared" si="352"/>
        <v>1</v>
      </c>
      <c r="F4433" s="16">
        <f t="shared" si="353"/>
        <v>14</v>
      </c>
      <c r="G4433" s="195">
        <v>4431</v>
      </c>
      <c r="H4433" s="193">
        <v>0.54633564099999998</v>
      </c>
    </row>
    <row r="4434" spans="2:8" x14ac:dyDescent="0.25">
      <c r="B4434" s="192">
        <f t="shared" si="354"/>
        <v>43285.624999989253</v>
      </c>
      <c r="C4434" s="16">
        <f t="shared" si="350"/>
        <v>7</v>
      </c>
      <c r="D4434" s="16">
        <f t="shared" si="351"/>
        <v>3</v>
      </c>
      <c r="E4434" s="16">
        <f t="shared" si="352"/>
        <v>1</v>
      </c>
      <c r="F4434" s="16">
        <f t="shared" si="353"/>
        <v>15</v>
      </c>
      <c r="G4434" s="195">
        <v>4432</v>
      </c>
      <c r="H4434" s="193">
        <v>0.47874587000000002</v>
      </c>
    </row>
    <row r="4435" spans="2:8" x14ac:dyDescent="0.25">
      <c r="B4435" s="192">
        <f t="shared" si="354"/>
        <v>43285.666666655918</v>
      </c>
      <c r="C4435" s="16">
        <f t="shared" si="350"/>
        <v>7</v>
      </c>
      <c r="D4435" s="16">
        <f t="shared" si="351"/>
        <v>3</v>
      </c>
      <c r="E4435" s="16">
        <f t="shared" si="352"/>
        <v>1</v>
      </c>
      <c r="F4435" s="16">
        <f t="shared" si="353"/>
        <v>16</v>
      </c>
      <c r="G4435" s="195">
        <v>4433</v>
      </c>
      <c r="H4435" s="193">
        <v>0.37012552900000001</v>
      </c>
    </row>
    <row r="4436" spans="2:8" x14ac:dyDescent="0.25">
      <c r="B4436" s="192">
        <f t="shared" si="354"/>
        <v>43285.708333322582</v>
      </c>
      <c r="C4436" s="16">
        <f t="shared" si="350"/>
        <v>7</v>
      </c>
      <c r="D4436" s="16">
        <f t="shared" si="351"/>
        <v>3</v>
      </c>
      <c r="E4436" s="16">
        <f t="shared" si="352"/>
        <v>1</v>
      </c>
      <c r="F4436" s="16">
        <f t="shared" si="353"/>
        <v>17</v>
      </c>
      <c r="G4436" s="195">
        <v>4434</v>
      </c>
      <c r="H4436" s="193">
        <v>0.237689487</v>
      </c>
    </row>
    <row r="4437" spans="2:8" x14ac:dyDescent="0.25">
      <c r="B4437" s="192">
        <f t="shared" si="354"/>
        <v>43285.749999989246</v>
      </c>
      <c r="C4437" s="16">
        <f t="shared" si="350"/>
        <v>7</v>
      </c>
      <c r="D4437" s="16">
        <f t="shared" si="351"/>
        <v>3</v>
      </c>
      <c r="E4437" s="16">
        <f t="shared" si="352"/>
        <v>1</v>
      </c>
      <c r="F4437" s="16">
        <f t="shared" si="353"/>
        <v>18</v>
      </c>
      <c r="G4437" s="195">
        <v>4435</v>
      </c>
      <c r="H4437" s="193">
        <v>0.105204504</v>
      </c>
    </row>
    <row r="4438" spans="2:8" x14ac:dyDescent="0.25">
      <c r="B4438" s="192">
        <f t="shared" si="354"/>
        <v>43285.79166665591</v>
      </c>
      <c r="C4438" s="16">
        <f t="shared" si="350"/>
        <v>7</v>
      </c>
      <c r="D4438" s="16">
        <f t="shared" si="351"/>
        <v>3</v>
      </c>
      <c r="E4438" s="16">
        <f t="shared" si="352"/>
        <v>1</v>
      </c>
      <c r="F4438" s="16">
        <f t="shared" si="353"/>
        <v>19</v>
      </c>
      <c r="G4438" s="195">
        <v>4436</v>
      </c>
      <c r="H4438" s="193">
        <v>3.6884675999999998E-2</v>
      </c>
    </row>
    <row r="4439" spans="2:8" x14ac:dyDescent="0.25">
      <c r="B4439" s="192">
        <f t="shared" si="354"/>
        <v>43285.833333322575</v>
      </c>
      <c r="C4439" s="16">
        <f t="shared" si="350"/>
        <v>7</v>
      </c>
      <c r="D4439" s="16">
        <f t="shared" si="351"/>
        <v>3</v>
      </c>
      <c r="E4439" s="16">
        <f t="shared" si="352"/>
        <v>1</v>
      </c>
      <c r="F4439" s="16">
        <f t="shared" si="353"/>
        <v>20</v>
      </c>
      <c r="G4439" s="195">
        <v>4437</v>
      </c>
      <c r="H4439" s="193">
        <v>1.9483580000000001E-3</v>
      </c>
    </row>
    <row r="4440" spans="2:8" x14ac:dyDescent="0.25">
      <c r="B4440" s="192">
        <f t="shared" si="354"/>
        <v>43285.874999989239</v>
      </c>
      <c r="C4440" s="16">
        <f t="shared" si="350"/>
        <v>7</v>
      </c>
      <c r="D4440" s="16">
        <f t="shared" si="351"/>
        <v>3</v>
      </c>
      <c r="E4440" s="16">
        <f t="shared" si="352"/>
        <v>1</v>
      </c>
      <c r="F4440" s="16">
        <f t="shared" si="353"/>
        <v>21</v>
      </c>
      <c r="G4440" s="195">
        <v>4438</v>
      </c>
      <c r="H4440" s="193">
        <v>0</v>
      </c>
    </row>
    <row r="4441" spans="2:8" x14ac:dyDescent="0.25">
      <c r="B4441" s="192">
        <f t="shared" si="354"/>
        <v>43285.916666655903</v>
      </c>
      <c r="C4441" s="16">
        <f t="shared" si="350"/>
        <v>7</v>
      </c>
      <c r="D4441" s="16">
        <f t="shared" si="351"/>
        <v>3</v>
      </c>
      <c r="E4441" s="16">
        <f t="shared" si="352"/>
        <v>1</v>
      </c>
      <c r="F4441" s="16">
        <f t="shared" si="353"/>
        <v>22</v>
      </c>
      <c r="G4441" s="195">
        <v>4439</v>
      </c>
      <c r="H4441" s="193">
        <v>0</v>
      </c>
    </row>
    <row r="4442" spans="2:8" x14ac:dyDescent="0.25">
      <c r="B4442" s="192">
        <f t="shared" si="354"/>
        <v>43285.958333322567</v>
      </c>
      <c r="C4442" s="16">
        <f t="shared" si="350"/>
        <v>7</v>
      </c>
      <c r="D4442" s="16">
        <f t="shared" si="351"/>
        <v>3</v>
      </c>
      <c r="E4442" s="16">
        <f t="shared" si="352"/>
        <v>1</v>
      </c>
      <c r="F4442" s="16">
        <f t="shared" si="353"/>
        <v>23</v>
      </c>
      <c r="G4442" s="195">
        <v>4440</v>
      </c>
      <c r="H4442" s="193">
        <v>0</v>
      </c>
    </row>
    <row r="4443" spans="2:8" x14ac:dyDescent="0.25">
      <c r="B4443" s="192">
        <f t="shared" si="354"/>
        <v>43285.999999989232</v>
      </c>
      <c r="C4443" s="16">
        <f t="shared" si="350"/>
        <v>7</v>
      </c>
      <c r="D4443" s="16">
        <f t="shared" si="351"/>
        <v>4</v>
      </c>
      <c r="E4443" s="16">
        <f t="shared" si="352"/>
        <v>1</v>
      </c>
      <c r="F4443" s="16">
        <f t="shared" si="353"/>
        <v>0</v>
      </c>
      <c r="G4443" s="195">
        <v>4441</v>
      </c>
      <c r="H4443" s="193">
        <v>0</v>
      </c>
    </row>
    <row r="4444" spans="2:8" x14ac:dyDescent="0.25">
      <c r="B4444" s="192">
        <f t="shared" si="354"/>
        <v>43286.041666655896</v>
      </c>
      <c r="C4444" s="16">
        <f t="shared" si="350"/>
        <v>7</v>
      </c>
      <c r="D4444" s="16">
        <f t="shared" si="351"/>
        <v>4</v>
      </c>
      <c r="E4444" s="16">
        <f t="shared" si="352"/>
        <v>1</v>
      </c>
      <c r="F4444" s="16">
        <f t="shared" si="353"/>
        <v>1</v>
      </c>
      <c r="G4444" s="195">
        <v>4442</v>
      </c>
      <c r="H4444" s="193">
        <v>0</v>
      </c>
    </row>
    <row r="4445" spans="2:8" x14ac:dyDescent="0.25">
      <c r="B4445" s="192">
        <f t="shared" si="354"/>
        <v>43286.08333332256</v>
      </c>
      <c r="C4445" s="16">
        <f t="shared" si="350"/>
        <v>7</v>
      </c>
      <c r="D4445" s="16">
        <f t="shared" si="351"/>
        <v>4</v>
      </c>
      <c r="E4445" s="16">
        <f t="shared" si="352"/>
        <v>1</v>
      </c>
      <c r="F4445" s="16">
        <f t="shared" si="353"/>
        <v>2</v>
      </c>
      <c r="G4445" s="195">
        <v>4443</v>
      </c>
      <c r="H4445" s="193">
        <v>0</v>
      </c>
    </row>
    <row r="4446" spans="2:8" x14ac:dyDescent="0.25">
      <c r="B4446" s="192">
        <f t="shared" si="354"/>
        <v>43286.124999989224</v>
      </c>
      <c r="C4446" s="16">
        <f t="shared" si="350"/>
        <v>7</v>
      </c>
      <c r="D4446" s="16">
        <f t="shared" si="351"/>
        <v>4</v>
      </c>
      <c r="E4446" s="16">
        <f t="shared" si="352"/>
        <v>1</v>
      </c>
      <c r="F4446" s="16">
        <f t="shared" si="353"/>
        <v>3</v>
      </c>
      <c r="G4446" s="195">
        <v>4444</v>
      </c>
      <c r="H4446" s="193">
        <v>0</v>
      </c>
    </row>
    <row r="4447" spans="2:8" x14ac:dyDescent="0.25">
      <c r="B4447" s="192">
        <f t="shared" si="354"/>
        <v>43286.166666655889</v>
      </c>
      <c r="C4447" s="16">
        <f t="shared" si="350"/>
        <v>7</v>
      </c>
      <c r="D4447" s="16">
        <f t="shared" si="351"/>
        <v>4</v>
      </c>
      <c r="E4447" s="16">
        <f t="shared" si="352"/>
        <v>1</v>
      </c>
      <c r="F4447" s="16">
        <f t="shared" si="353"/>
        <v>4</v>
      </c>
      <c r="G4447" s="195">
        <v>4445</v>
      </c>
      <c r="H4447" s="193">
        <v>4.9046000000000003E-3</v>
      </c>
    </row>
    <row r="4448" spans="2:8" x14ac:dyDescent="0.25">
      <c r="B4448" s="192">
        <f t="shared" si="354"/>
        <v>43286.208333322553</v>
      </c>
      <c r="C4448" s="16">
        <f t="shared" si="350"/>
        <v>7</v>
      </c>
      <c r="D4448" s="16">
        <f t="shared" si="351"/>
        <v>4</v>
      </c>
      <c r="E4448" s="16">
        <f t="shared" si="352"/>
        <v>1</v>
      </c>
      <c r="F4448" s="16">
        <f t="shared" si="353"/>
        <v>5</v>
      </c>
      <c r="G4448" s="195">
        <v>4446</v>
      </c>
      <c r="H4448" s="193">
        <v>5.0757266000000002E-2</v>
      </c>
    </row>
    <row r="4449" spans="2:8" x14ac:dyDescent="0.25">
      <c r="B4449" s="192">
        <f t="shared" si="354"/>
        <v>43286.249999989217</v>
      </c>
      <c r="C4449" s="16">
        <f t="shared" si="350"/>
        <v>7</v>
      </c>
      <c r="D4449" s="16">
        <f t="shared" si="351"/>
        <v>4</v>
      </c>
      <c r="E4449" s="16">
        <f t="shared" si="352"/>
        <v>1</v>
      </c>
      <c r="F4449" s="16">
        <f t="shared" si="353"/>
        <v>6</v>
      </c>
      <c r="G4449" s="195">
        <v>4447</v>
      </c>
      <c r="H4449" s="193">
        <v>0.12187382500000001</v>
      </c>
    </row>
    <row r="4450" spans="2:8" x14ac:dyDescent="0.25">
      <c r="B4450" s="192">
        <f t="shared" si="354"/>
        <v>43286.291666655881</v>
      </c>
      <c r="C4450" s="16">
        <f t="shared" si="350"/>
        <v>7</v>
      </c>
      <c r="D4450" s="16">
        <f t="shared" si="351"/>
        <v>4</v>
      </c>
      <c r="E4450" s="16">
        <f t="shared" si="352"/>
        <v>1</v>
      </c>
      <c r="F4450" s="16">
        <f t="shared" si="353"/>
        <v>7</v>
      </c>
      <c r="G4450" s="195">
        <v>4448</v>
      </c>
      <c r="H4450" s="193">
        <v>0.26594320900000001</v>
      </c>
    </row>
    <row r="4451" spans="2:8" x14ac:dyDescent="0.25">
      <c r="B4451" s="192">
        <f t="shared" si="354"/>
        <v>43286.333333322546</v>
      </c>
      <c r="C4451" s="16">
        <f t="shared" si="350"/>
        <v>7</v>
      </c>
      <c r="D4451" s="16">
        <f t="shared" si="351"/>
        <v>4</v>
      </c>
      <c r="E4451" s="16">
        <f t="shared" si="352"/>
        <v>1</v>
      </c>
      <c r="F4451" s="16">
        <f t="shared" si="353"/>
        <v>8</v>
      </c>
      <c r="G4451" s="195">
        <v>4449</v>
      </c>
      <c r="H4451" s="193">
        <v>0.42597693800000003</v>
      </c>
    </row>
    <row r="4452" spans="2:8" x14ac:dyDescent="0.25">
      <c r="B4452" s="192">
        <f t="shared" si="354"/>
        <v>43286.37499998921</v>
      </c>
      <c r="C4452" s="16">
        <f t="shared" si="350"/>
        <v>7</v>
      </c>
      <c r="D4452" s="16">
        <f t="shared" si="351"/>
        <v>4</v>
      </c>
      <c r="E4452" s="16">
        <f t="shared" si="352"/>
        <v>1</v>
      </c>
      <c r="F4452" s="16">
        <f t="shared" si="353"/>
        <v>9</v>
      </c>
      <c r="G4452" s="195">
        <v>4450</v>
      </c>
      <c r="H4452" s="193">
        <v>0.54324693199999996</v>
      </c>
    </row>
    <row r="4453" spans="2:8" x14ac:dyDescent="0.25">
      <c r="B4453" s="192">
        <f t="shared" si="354"/>
        <v>43286.416666655874</v>
      </c>
      <c r="C4453" s="16">
        <f t="shared" si="350"/>
        <v>7</v>
      </c>
      <c r="D4453" s="16">
        <f t="shared" si="351"/>
        <v>4</v>
      </c>
      <c r="E4453" s="16">
        <f t="shared" si="352"/>
        <v>1</v>
      </c>
      <c r="F4453" s="16">
        <f t="shared" si="353"/>
        <v>10</v>
      </c>
      <c r="G4453" s="195">
        <v>4451</v>
      </c>
      <c r="H4453" s="193">
        <v>0.62745553700000001</v>
      </c>
    </row>
    <row r="4454" spans="2:8" x14ac:dyDescent="0.25">
      <c r="B4454" s="192">
        <f t="shared" si="354"/>
        <v>43286.458333322538</v>
      </c>
      <c r="C4454" s="16">
        <f t="shared" si="350"/>
        <v>7</v>
      </c>
      <c r="D4454" s="16">
        <f t="shared" si="351"/>
        <v>4</v>
      </c>
      <c r="E4454" s="16">
        <f t="shared" si="352"/>
        <v>1</v>
      </c>
      <c r="F4454" s="16">
        <f t="shared" si="353"/>
        <v>11</v>
      </c>
      <c r="G4454" s="195">
        <v>4452</v>
      </c>
      <c r="H4454" s="193">
        <v>0.66432940200000001</v>
      </c>
    </row>
    <row r="4455" spans="2:8" x14ac:dyDescent="0.25">
      <c r="B4455" s="192">
        <f t="shared" si="354"/>
        <v>43286.499999989202</v>
      </c>
      <c r="C4455" s="16">
        <f t="shared" si="350"/>
        <v>7</v>
      </c>
      <c r="D4455" s="16">
        <f t="shared" si="351"/>
        <v>4</v>
      </c>
      <c r="E4455" s="16">
        <f t="shared" si="352"/>
        <v>1</v>
      </c>
      <c r="F4455" s="16">
        <f t="shared" si="353"/>
        <v>12</v>
      </c>
      <c r="G4455" s="195">
        <v>4453</v>
      </c>
      <c r="H4455" s="193">
        <v>0.64213581500000005</v>
      </c>
    </row>
    <row r="4456" spans="2:8" x14ac:dyDescent="0.25">
      <c r="B4456" s="192">
        <f t="shared" si="354"/>
        <v>43286.541666655867</v>
      </c>
      <c r="C4456" s="16">
        <f t="shared" si="350"/>
        <v>7</v>
      </c>
      <c r="D4456" s="16">
        <f t="shared" si="351"/>
        <v>4</v>
      </c>
      <c r="E4456" s="16">
        <f t="shared" si="352"/>
        <v>1</v>
      </c>
      <c r="F4456" s="16">
        <f t="shared" si="353"/>
        <v>13</v>
      </c>
      <c r="G4456" s="195">
        <v>4454</v>
      </c>
      <c r="H4456" s="193">
        <v>0.604931251</v>
      </c>
    </row>
    <row r="4457" spans="2:8" x14ac:dyDescent="0.25">
      <c r="B4457" s="192">
        <f t="shared" si="354"/>
        <v>43286.583333322531</v>
      </c>
      <c r="C4457" s="16">
        <f t="shared" si="350"/>
        <v>7</v>
      </c>
      <c r="D4457" s="16">
        <f t="shared" si="351"/>
        <v>4</v>
      </c>
      <c r="E4457" s="16">
        <f t="shared" si="352"/>
        <v>1</v>
      </c>
      <c r="F4457" s="16">
        <f t="shared" si="353"/>
        <v>14</v>
      </c>
      <c r="G4457" s="195">
        <v>4455</v>
      </c>
      <c r="H4457" s="193">
        <v>0.53415878100000003</v>
      </c>
    </row>
    <row r="4458" spans="2:8" x14ac:dyDescent="0.25">
      <c r="B4458" s="192">
        <f t="shared" si="354"/>
        <v>43286.624999989195</v>
      </c>
      <c r="C4458" s="16">
        <f t="shared" si="350"/>
        <v>7</v>
      </c>
      <c r="D4458" s="16">
        <f t="shared" si="351"/>
        <v>4</v>
      </c>
      <c r="E4458" s="16">
        <f t="shared" si="352"/>
        <v>1</v>
      </c>
      <c r="F4458" s="16">
        <f t="shared" si="353"/>
        <v>15</v>
      </c>
      <c r="G4458" s="195">
        <v>4456</v>
      </c>
      <c r="H4458" s="193">
        <v>0.43988639699999998</v>
      </c>
    </row>
    <row r="4459" spans="2:8" x14ac:dyDescent="0.25">
      <c r="B4459" s="192">
        <f t="shared" si="354"/>
        <v>43286.666666655859</v>
      </c>
      <c r="C4459" s="16">
        <f t="shared" si="350"/>
        <v>7</v>
      </c>
      <c r="D4459" s="16">
        <f t="shared" si="351"/>
        <v>4</v>
      </c>
      <c r="E4459" s="16">
        <f t="shared" si="352"/>
        <v>1</v>
      </c>
      <c r="F4459" s="16">
        <f t="shared" si="353"/>
        <v>16</v>
      </c>
      <c r="G4459" s="195">
        <v>4457</v>
      </c>
      <c r="H4459" s="193">
        <v>0.32362304400000003</v>
      </c>
    </row>
    <row r="4460" spans="2:8" x14ac:dyDescent="0.25">
      <c r="B4460" s="192">
        <f t="shared" si="354"/>
        <v>43286.708333322524</v>
      </c>
      <c r="C4460" s="16">
        <f t="shared" si="350"/>
        <v>7</v>
      </c>
      <c r="D4460" s="16">
        <f t="shared" si="351"/>
        <v>4</v>
      </c>
      <c r="E4460" s="16">
        <f t="shared" si="352"/>
        <v>1</v>
      </c>
      <c r="F4460" s="16">
        <f t="shared" si="353"/>
        <v>17</v>
      </c>
      <c r="G4460" s="195">
        <v>4458</v>
      </c>
      <c r="H4460" s="193">
        <v>0.206126694</v>
      </c>
    </row>
    <row r="4461" spans="2:8" x14ac:dyDescent="0.25">
      <c r="B4461" s="192">
        <f t="shared" si="354"/>
        <v>43286.749999989188</v>
      </c>
      <c r="C4461" s="16">
        <f t="shared" si="350"/>
        <v>7</v>
      </c>
      <c r="D4461" s="16">
        <f t="shared" si="351"/>
        <v>4</v>
      </c>
      <c r="E4461" s="16">
        <f t="shared" si="352"/>
        <v>1</v>
      </c>
      <c r="F4461" s="16">
        <f t="shared" si="353"/>
        <v>18</v>
      </c>
      <c r="G4461" s="195">
        <v>4459</v>
      </c>
      <c r="H4461" s="193">
        <v>9.9186244000000007E-2</v>
      </c>
    </row>
    <row r="4462" spans="2:8" x14ac:dyDescent="0.25">
      <c r="B4462" s="192">
        <f t="shared" si="354"/>
        <v>43286.791666655852</v>
      </c>
      <c r="C4462" s="16">
        <f t="shared" si="350"/>
        <v>7</v>
      </c>
      <c r="D4462" s="16">
        <f t="shared" si="351"/>
        <v>4</v>
      </c>
      <c r="E4462" s="16">
        <f t="shared" si="352"/>
        <v>1</v>
      </c>
      <c r="F4462" s="16">
        <f t="shared" si="353"/>
        <v>19</v>
      </c>
      <c r="G4462" s="195">
        <v>4460</v>
      </c>
      <c r="H4462" s="193">
        <v>3.2473179999999997E-2</v>
      </c>
    </row>
    <row r="4463" spans="2:8" x14ac:dyDescent="0.25">
      <c r="B4463" s="192">
        <f t="shared" si="354"/>
        <v>43286.833333322516</v>
      </c>
      <c r="C4463" s="16">
        <f t="shared" si="350"/>
        <v>7</v>
      </c>
      <c r="D4463" s="16">
        <f t="shared" si="351"/>
        <v>4</v>
      </c>
      <c r="E4463" s="16">
        <f t="shared" si="352"/>
        <v>1</v>
      </c>
      <c r="F4463" s="16">
        <f t="shared" si="353"/>
        <v>20</v>
      </c>
      <c r="G4463" s="195">
        <v>4461</v>
      </c>
      <c r="H4463" s="193">
        <v>1.9483580000000001E-3</v>
      </c>
    </row>
    <row r="4464" spans="2:8" x14ac:dyDescent="0.25">
      <c r="B4464" s="192">
        <f t="shared" si="354"/>
        <v>43286.874999989181</v>
      </c>
      <c r="C4464" s="16">
        <f t="shared" si="350"/>
        <v>7</v>
      </c>
      <c r="D4464" s="16">
        <f t="shared" si="351"/>
        <v>4</v>
      </c>
      <c r="E4464" s="16">
        <f t="shared" si="352"/>
        <v>1</v>
      </c>
      <c r="F4464" s="16">
        <f t="shared" si="353"/>
        <v>21</v>
      </c>
      <c r="G4464" s="195">
        <v>4462</v>
      </c>
      <c r="H4464" s="193">
        <v>0</v>
      </c>
    </row>
    <row r="4465" spans="2:8" x14ac:dyDescent="0.25">
      <c r="B4465" s="192">
        <f t="shared" si="354"/>
        <v>43286.916666655845</v>
      </c>
      <c r="C4465" s="16">
        <f t="shared" si="350"/>
        <v>7</v>
      </c>
      <c r="D4465" s="16">
        <f t="shared" si="351"/>
        <v>4</v>
      </c>
      <c r="E4465" s="16">
        <f t="shared" si="352"/>
        <v>1</v>
      </c>
      <c r="F4465" s="16">
        <f t="shared" si="353"/>
        <v>22</v>
      </c>
      <c r="G4465" s="195">
        <v>4463</v>
      </c>
      <c r="H4465" s="193">
        <v>0</v>
      </c>
    </row>
    <row r="4466" spans="2:8" x14ac:dyDescent="0.25">
      <c r="B4466" s="192">
        <f t="shared" si="354"/>
        <v>43286.958333322509</v>
      </c>
      <c r="C4466" s="16">
        <f t="shared" si="350"/>
        <v>7</v>
      </c>
      <c r="D4466" s="16">
        <f t="shared" si="351"/>
        <v>4</v>
      </c>
      <c r="E4466" s="16">
        <f t="shared" si="352"/>
        <v>1</v>
      </c>
      <c r="F4466" s="16">
        <f t="shared" si="353"/>
        <v>23</v>
      </c>
      <c r="G4466" s="195">
        <v>4464</v>
      </c>
      <c r="H4466" s="193">
        <v>0</v>
      </c>
    </row>
    <row r="4467" spans="2:8" x14ac:dyDescent="0.25">
      <c r="B4467" s="192">
        <f t="shared" si="354"/>
        <v>43286.999999989173</v>
      </c>
      <c r="C4467" s="16">
        <f t="shared" si="350"/>
        <v>7</v>
      </c>
      <c r="D4467" s="16">
        <f t="shared" si="351"/>
        <v>5</v>
      </c>
      <c r="E4467" s="16">
        <f t="shared" si="352"/>
        <v>1</v>
      </c>
      <c r="F4467" s="16">
        <f t="shared" si="353"/>
        <v>0</v>
      </c>
      <c r="G4467" s="195">
        <v>4465</v>
      </c>
      <c r="H4467" s="193">
        <v>0</v>
      </c>
    </row>
    <row r="4468" spans="2:8" x14ac:dyDescent="0.25">
      <c r="B4468" s="192">
        <f t="shared" si="354"/>
        <v>43287.041666655838</v>
      </c>
      <c r="C4468" s="16">
        <f t="shared" si="350"/>
        <v>7</v>
      </c>
      <c r="D4468" s="16">
        <f t="shared" si="351"/>
        <v>5</v>
      </c>
      <c r="E4468" s="16">
        <f t="shared" si="352"/>
        <v>1</v>
      </c>
      <c r="F4468" s="16">
        <f t="shared" si="353"/>
        <v>1</v>
      </c>
      <c r="G4468" s="195">
        <v>4466</v>
      </c>
      <c r="H4468" s="193">
        <v>0</v>
      </c>
    </row>
    <row r="4469" spans="2:8" x14ac:dyDescent="0.25">
      <c r="B4469" s="192">
        <f t="shared" si="354"/>
        <v>43287.083333322502</v>
      </c>
      <c r="C4469" s="16">
        <f t="shared" si="350"/>
        <v>7</v>
      </c>
      <c r="D4469" s="16">
        <f t="shared" si="351"/>
        <v>5</v>
      </c>
      <c r="E4469" s="16">
        <f t="shared" si="352"/>
        <v>1</v>
      </c>
      <c r="F4469" s="16">
        <f t="shared" si="353"/>
        <v>2</v>
      </c>
      <c r="G4469" s="195">
        <v>4467</v>
      </c>
      <c r="H4469" s="193">
        <v>0</v>
      </c>
    </row>
    <row r="4470" spans="2:8" x14ac:dyDescent="0.25">
      <c r="B4470" s="192">
        <f t="shared" si="354"/>
        <v>43287.124999989166</v>
      </c>
      <c r="C4470" s="16">
        <f t="shared" si="350"/>
        <v>7</v>
      </c>
      <c r="D4470" s="16">
        <f t="shared" si="351"/>
        <v>5</v>
      </c>
      <c r="E4470" s="16">
        <f t="shared" si="352"/>
        <v>1</v>
      </c>
      <c r="F4470" s="16">
        <f t="shared" si="353"/>
        <v>3</v>
      </c>
      <c r="G4470" s="195">
        <v>4468</v>
      </c>
      <c r="H4470" s="193">
        <v>0</v>
      </c>
    </row>
    <row r="4471" spans="2:8" x14ac:dyDescent="0.25">
      <c r="B4471" s="192">
        <f t="shared" si="354"/>
        <v>43287.16666665583</v>
      </c>
      <c r="C4471" s="16">
        <f t="shared" si="350"/>
        <v>7</v>
      </c>
      <c r="D4471" s="16">
        <f t="shared" si="351"/>
        <v>5</v>
      </c>
      <c r="E4471" s="16">
        <f t="shared" si="352"/>
        <v>1</v>
      </c>
      <c r="F4471" s="16">
        <f t="shared" si="353"/>
        <v>4</v>
      </c>
      <c r="G4471" s="195">
        <v>4469</v>
      </c>
      <c r="H4471" s="193">
        <v>2.7929349999999999E-3</v>
      </c>
    </row>
    <row r="4472" spans="2:8" x14ac:dyDescent="0.25">
      <c r="B4472" s="192">
        <f t="shared" si="354"/>
        <v>43287.208333322495</v>
      </c>
      <c r="C4472" s="16">
        <f t="shared" si="350"/>
        <v>7</v>
      </c>
      <c r="D4472" s="16">
        <f t="shared" si="351"/>
        <v>5</v>
      </c>
      <c r="E4472" s="16">
        <f t="shared" si="352"/>
        <v>1</v>
      </c>
      <c r="F4472" s="16">
        <f t="shared" si="353"/>
        <v>5</v>
      </c>
      <c r="G4472" s="195">
        <v>4470</v>
      </c>
      <c r="H4472" s="193">
        <v>3.7333633999999997E-2</v>
      </c>
    </row>
    <row r="4473" spans="2:8" x14ac:dyDescent="0.25">
      <c r="B4473" s="192">
        <f t="shared" si="354"/>
        <v>43287.249999989159</v>
      </c>
      <c r="C4473" s="16">
        <f t="shared" si="350"/>
        <v>7</v>
      </c>
      <c r="D4473" s="16">
        <f t="shared" si="351"/>
        <v>5</v>
      </c>
      <c r="E4473" s="16">
        <f t="shared" si="352"/>
        <v>1</v>
      </c>
      <c r="F4473" s="16">
        <f t="shared" si="353"/>
        <v>6</v>
      </c>
      <c r="G4473" s="195">
        <v>4471</v>
      </c>
      <c r="H4473" s="193">
        <v>9.6916343000000002E-2</v>
      </c>
    </row>
    <row r="4474" spans="2:8" x14ac:dyDescent="0.25">
      <c r="B4474" s="192">
        <f t="shared" si="354"/>
        <v>43287.291666655823</v>
      </c>
      <c r="C4474" s="16">
        <f t="shared" si="350"/>
        <v>7</v>
      </c>
      <c r="D4474" s="16">
        <f t="shared" si="351"/>
        <v>5</v>
      </c>
      <c r="E4474" s="16">
        <f t="shared" si="352"/>
        <v>1</v>
      </c>
      <c r="F4474" s="16">
        <f t="shared" si="353"/>
        <v>7</v>
      </c>
      <c r="G4474" s="195">
        <v>4472</v>
      </c>
      <c r="H4474" s="193">
        <v>0.221215883</v>
      </c>
    </row>
    <row r="4475" spans="2:8" x14ac:dyDescent="0.25">
      <c r="B4475" s="192">
        <f t="shared" si="354"/>
        <v>43287.333333322487</v>
      </c>
      <c r="C4475" s="16">
        <f t="shared" si="350"/>
        <v>7</v>
      </c>
      <c r="D4475" s="16">
        <f t="shared" si="351"/>
        <v>5</v>
      </c>
      <c r="E4475" s="16">
        <f t="shared" si="352"/>
        <v>1</v>
      </c>
      <c r="F4475" s="16">
        <f t="shared" si="353"/>
        <v>8</v>
      </c>
      <c r="G4475" s="195">
        <v>4473</v>
      </c>
      <c r="H4475" s="193">
        <v>0.36884964100000001</v>
      </c>
    </row>
    <row r="4476" spans="2:8" x14ac:dyDescent="0.25">
      <c r="B4476" s="192">
        <f t="shared" si="354"/>
        <v>43287.374999989152</v>
      </c>
      <c r="C4476" s="16">
        <f t="shared" si="350"/>
        <v>7</v>
      </c>
      <c r="D4476" s="16">
        <f t="shared" si="351"/>
        <v>5</v>
      </c>
      <c r="E4476" s="16">
        <f t="shared" si="352"/>
        <v>1</v>
      </c>
      <c r="F4476" s="16">
        <f t="shared" si="353"/>
        <v>9</v>
      </c>
      <c r="G4476" s="195">
        <v>4474</v>
      </c>
      <c r="H4476" s="193">
        <v>0.506154255</v>
      </c>
    </row>
    <row r="4477" spans="2:8" x14ac:dyDescent="0.25">
      <c r="B4477" s="192">
        <f t="shared" si="354"/>
        <v>43287.416666655816</v>
      </c>
      <c r="C4477" s="16">
        <f t="shared" si="350"/>
        <v>7</v>
      </c>
      <c r="D4477" s="16">
        <f t="shared" si="351"/>
        <v>5</v>
      </c>
      <c r="E4477" s="16">
        <f t="shared" si="352"/>
        <v>1</v>
      </c>
      <c r="F4477" s="16">
        <f t="shared" si="353"/>
        <v>10</v>
      </c>
      <c r="G4477" s="195">
        <v>4475</v>
      </c>
      <c r="H4477" s="193">
        <v>0.61772610100000003</v>
      </c>
    </row>
    <row r="4478" spans="2:8" x14ac:dyDescent="0.25">
      <c r="B4478" s="192">
        <f t="shared" si="354"/>
        <v>43287.45833332248</v>
      </c>
      <c r="C4478" s="16">
        <f t="shared" si="350"/>
        <v>7</v>
      </c>
      <c r="D4478" s="16">
        <f t="shared" si="351"/>
        <v>5</v>
      </c>
      <c r="E4478" s="16">
        <f t="shared" si="352"/>
        <v>1</v>
      </c>
      <c r="F4478" s="16">
        <f t="shared" si="353"/>
        <v>11</v>
      </c>
      <c r="G4478" s="195">
        <v>4476</v>
      </c>
      <c r="H4478" s="193">
        <v>0.66388261299999995</v>
      </c>
    </row>
    <row r="4479" spans="2:8" x14ac:dyDescent="0.25">
      <c r="B4479" s="192">
        <f t="shared" si="354"/>
        <v>43287.499999989144</v>
      </c>
      <c r="C4479" s="16">
        <f t="shared" si="350"/>
        <v>7</v>
      </c>
      <c r="D4479" s="16">
        <f t="shared" si="351"/>
        <v>5</v>
      </c>
      <c r="E4479" s="16">
        <f t="shared" si="352"/>
        <v>1</v>
      </c>
      <c r="F4479" s="16">
        <f t="shared" si="353"/>
        <v>12</v>
      </c>
      <c r="G4479" s="195">
        <v>4477</v>
      </c>
      <c r="H4479" s="193">
        <v>0.67897458300000002</v>
      </c>
    </row>
    <row r="4480" spans="2:8" x14ac:dyDescent="0.25">
      <c r="B4480" s="192">
        <f t="shared" si="354"/>
        <v>43287.541666655809</v>
      </c>
      <c r="C4480" s="16">
        <f t="shared" si="350"/>
        <v>7</v>
      </c>
      <c r="D4480" s="16">
        <f t="shared" si="351"/>
        <v>5</v>
      </c>
      <c r="E4480" s="16">
        <f t="shared" si="352"/>
        <v>1</v>
      </c>
      <c r="F4480" s="16">
        <f t="shared" si="353"/>
        <v>13</v>
      </c>
      <c r="G4480" s="195">
        <v>4478</v>
      </c>
      <c r="H4480" s="193">
        <v>0.61321360599999997</v>
      </c>
    </row>
    <row r="4481" spans="2:8" x14ac:dyDescent="0.25">
      <c r="B4481" s="192">
        <f t="shared" si="354"/>
        <v>43287.583333322473</v>
      </c>
      <c r="C4481" s="16">
        <f t="shared" si="350"/>
        <v>7</v>
      </c>
      <c r="D4481" s="16">
        <f t="shared" si="351"/>
        <v>5</v>
      </c>
      <c r="E4481" s="16">
        <f t="shared" si="352"/>
        <v>1</v>
      </c>
      <c r="F4481" s="16">
        <f t="shared" si="353"/>
        <v>14</v>
      </c>
      <c r="G4481" s="195">
        <v>4479</v>
      </c>
      <c r="H4481" s="193">
        <v>0.51557503000000005</v>
      </c>
    </row>
    <row r="4482" spans="2:8" x14ac:dyDescent="0.25">
      <c r="B4482" s="192">
        <f t="shared" si="354"/>
        <v>43287.624999989137</v>
      </c>
      <c r="C4482" s="16">
        <f t="shared" si="350"/>
        <v>7</v>
      </c>
      <c r="D4482" s="16">
        <f t="shared" si="351"/>
        <v>5</v>
      </c>
      <c r="E4482" s="16">
        <f t="shared" si="352"/>
        <v>1</v>
      </c>
      <c r="F4482" s="16">
        <f t="shared" si="353"/>
        <v>15</v>
      </c>
      <c r="G4482" s="195">
        <v>4480</v>
      </c>
      <c r="H4482" s="193">
        <v>0.39821620699999999</v>
      </c>
    </row>
    <row r="4483" spans="2:8" x14ac:dyDescent="0.25">
      <c r="B4483" s="192">
        <f t="shared" si="354"/>
        <v>43287.666666655801</v>
      </c>
      <c r="C4483" s="16">
        <f t="shared" si="350"/>
        <v>7</v>
      </c>
      <c r="D4483" s="16">
        <f t="shared" si="351"/>
        <v>5</v>
      </c>
      <c r="E4483" s="16">
        <f t="shared" si="352"/>
        <v>1</v>
      </c>
      <c r="F4483" s="16">
        <f t="shared" si="353"/>
        <v>16</v>
      </c>
      <c r="G4483" s="195">
        <v>4481</v>
      </c>
      <c r="H4483" s="193">
        <v>0.307931067</v>
      </c>
    </row>
    <row r="4484" spans="2:8" x14ac:dyDescent="0.25">
      <c r="B4484" s="192">
        <f t="shared" si="354"/>
        <v>43287.708333322465</v>
      </c>
      <c r="C4484" s="16">
        <f t="shared" ref="C4484:C4547" si="355">MONTH(B4484)</f>
        <v>7</v>
      </c>
      <c r="D4484" s="16">
        <f t="shared" ref="D4484:D4547" si="356">WEEKDAY(B4484,2)</f>
        <v>5</v>
      </c>
      <c r="E4484" s="16">
        <f t="shared" ref="E4484:E4547" si="357">IF(D4484&lt;6,1,2)</f>
        <v>1</v>
      </c>
      <c r="F4484" s="16">
        <f t="shared" ref="F4484:F4547" si="358">HOUR(B4484)</f>
        <v>17</v>
      </c>
      <c r="G4484" s="195">
        <v>4482</v>
      </c>
      <c r="H4484" s="193">
        <v>0.18684878199999999</v>
      </c>
    </row>
    <row r="4485" spans="2:8" x14ac:dyDescent="0.25">
      <c r="B4485" s="192">
        <f t="shared" ref="B4485:B4548" si="359">B4484+1/24</f>
        <v>43287.74999998913</v>
      </c>
      <c r="C4485" s="16">
        <f t="shared" si="355"/>
        <v>7</v>
      </c>
      <c r="D4485" s="16">
        <f t="shared" si="356"/>
        <v>5</v>
      </c>
      <c r="E4485" s="16">
        <f t="shared" si="357"/>
        <v>1</v>
      </c>
      <c r="F4485" s="16">
        <f t="shared" si="358"/>
        <v>18</v>
      </c>
      <c r="G4485" s="195">
        <v>4483</v>
      </c>
      <c r="H4485" s="193">
        <v>9.2574431999999998E-2</v>
      </c>
    </row>
    <row r="4486" spans="2:8" x14ac:dyDescent="0.25">
      <c r="B4486" s="192">
        <f t="shared" si="359"/>
        <v>43287.791666655794</v>
      </c>
      <c r="C4486" s="16">
        <f t="shared" si="355"/>
        <v>7</v>
      </c>
      <c r="D4486" s="16">
        <f t="shared" si="356"/>
        <v>5</v>
      </c>
      <c r="E4486" s="16">
        <f t="shared" si="357"/>
        <v>1</v>
      </c>
      <c r="F4486" s="16">
        <f t="shared" si="358"/>
        <v>19</v>
      </c>
      <c r="G4486" s="195">
        <v>4484</v>
      </c>
      <c r="H4486" s="193">
        <v>3.2146251000000001E-2</v>
      </c>
    </row>
    <row r="4487" spans="2:8" x14ac:dyDescent="0.25">
      <c r="B4487" s="192">
        <f t="shared" si="359"/>
        <v>43287.833333322458</v>
      </c>
      <c r="C4487" s="16">
        <f t="shared" si="355"/>
        <v>7</v>
      </c>
      <c r="D4487" s="16">
        <f t="shared" si="356"/>
        <v>5</v>
      </c>
      <c r="E4487" s="16">
        <f t="shared" si="357"/>
        <v>1</v>
      </c>
      <c r="F4487" s="16">
        <f t="shared" si="358"/>
        <v>20</v>
      </c>
      <c r="G4487" s="195">
        <v>4485</v>
      </c>
      <c r="H4487" s="193">
        <v>1.591879E-3</v>
      </c>
    </row>
    <row r="4488" spans="2:8" x14ac:dyDescent="0.25">
      <c r="B4488" s="192">
        <f t="shared" si="359"/>
        <v>43287.874999989122</v>
      </c>
      <c r="C4488" s="16">
        <f t="shared" si="355"/>
        <v>7</v>
      </c>
      <c r="D4488" s="16">
        <f t="shared" si="356"/>
        <v>5</v>
      </c>
      <c r="E4488" s="16">
        <f t="shared" si="357"/>
        <v>1</v>
      </c>
      <c r="F4488" s="16">
        <f t="shared" si="358"/>
        <v>21</v>
      </c>
      <c r="G4488" s="195">
        <v>4486</v>
      </c>
      <c r="H4488" s="193">
        <v>0</v>
      </c>
    </row>
    <row r="4489" spans="2:8" x14ac:dyDescent="0.25">
      <c r="B4489" s="192">
        <f t="shared" si="359"/>
        <v>43287.916666655787</v>
      </c>
      <c r="C4489" s="16">
        <f t="shared" si="355"/>
        <v>7</v>
      </c>
      <c r="D4489" s="16">
        <f t="shared" si="356"/>
        <v>5</v>
      </c>
      <c r="E4489" s="16">
        <f t="shared" si="357"/>
        <v>1</v>
      </c>
      <c r="F4489" s="16">
        <f t="shared" si="358"/>
        <v>22</v>
      </c>
      <c r="G4489" s="195">
        <v>4487</v>
      </c>
      <c r="H4489" s="193">
        <v>0</v>
      </c>
    </row>
    <row r="4490" spans="2:8" x14ac:dyDescent="0.25">
      <c r="B4490" s="192">
        <f t="shared" si="359"/>
        <v>43287.958333322451</v>
      </c>
      <c r="C4490" s="16">
        <f t="shared" si="355"/>
        <v>7</v>
      </c>
      <c r="D4490" s="16">
        <f t="shared" si="356"/>
        <v>5</v>
      </c>
      <c r="E4490" s="16">
        <f t="shared" si="357"/>
        <v>1</v>
      </c>
      <c r="F4490" s="16">
        <f t="shared" si="358"/>
        <v>23</v>
      </c>
      <c r="G4490" s="195">
        <v>4488</v>
      </c>
      <c r="H4490" s="193">
        <v>0</v>
      </c>
    </row>
    <row r="4491" spans="2:8" x14ac:dyDescent="0.25">
      <c r="B4491" s="192">
        <f t="shared" si="359"/>
        <v>43287.999999989115</v>
      </c>
      <c r="C4491" s="16">
        <f t="shared" si="355"/>
        <v>7</v>
      </c>
      <c r="D4491" s="16">
        <f t="shared" si="356"/>
        <v>6</v>
      </c>
      <c r="E4491" s="16">
        <f t="shared" si="357"/>
        <v>2</v>
      </c>
      <c r="F4491" s="16">
        <f t="shared" si="358"/>
        <v>0</v>
      </c>
      <c r="G4491" s="195">
        <v>4489</v>
      </c>
      <c r="H4491" s="193">
        <v>0</v>
      </c>
    </row>
    <row r="4492" spans="2:8" x14ac:dyDescent="0.25">
      <c r="B4492" s="192">
        <f t="shared" si="359"/>
        <v>43288.041666655779</v>
      </c>
      <c r="C4492" s="16">
        <f t="shared" si="355"/>
        <v>7</v>
      </c>
      <c r="D4492" s="16">
        <f t="shared" si="356"/>
        <v>6</v>
      </c>
      <c r="E4492" s="16">
        <f t="shared" si="357"/>
        <v>2</v>
      </c>
      <c r="F4492" s="16">
        <f t="shared" si="358"/>
        <v>1</v>
      </c>
      <c r="G4492" s="195">
        <v>4490</v>
      </c>
      <c r="H4492" s="193">
        <v>0</v>
      </c>
    </row>
    <row r="4493" spans="2:8" x14ac:dyDescent="0.25">
      <c r="B4493" s="192">
        <f t="shared" si="359"/>
        <v>43288.083333322444</v>
      </c>
      <c r="C4493" s="16">
        <f t="shared" si="355"/>
        <v>7</v>
      </c>
      <c r="D4493" s="16">
        <f t="shared" si="356"/>
        <v>6</v>
      </c>
      <c r="E4493" s="16">
        <f t="shared" si="357"/>
        <v>2</v>
      </c>
      <c r="F4493" s="16">
        <f t="shared" si="358"/>
        <v>2</v>
      </c>
      <c r="G4493" s="195">
        <v>4491</v>
      </c>
      <c r="H4493" s="193">
        <v>0</v>
      </c>
    </row>
    <row r="4494" spans="2:8" x14ac:dyDescent="0.25">
      <c r="B4494" s="192">
        <f t="shared" si="359"/>
        <v>43288.124999989108</v>
      </c>
      <c r="C4494" s="16">
        <f t="shared" si="355"/>
        <v>7</v>
      </c>
      <c r="D4494" s="16">
        <f t="shared" si="356"/>
        <v>6</v>
      </c>
      <c r="E4494" s="16">
        <f t="shared" si="357"/>
        <v>2</v>
      </c>
      <c r="F4494" s="16">
        <f t="shared" si="358"/>
        <v>3</v>
      </c>
      <c r="G4494" s="195">
        <v>4492</v>
      </c>
      <c r="H4494" s="193">
        <v>0</v>
      </c>
    </row>
    <row r="4495" spans="2:8" x14ac:dyDescent="0.25">
      <c r="B4495" s="192">
        <f t="shared" si="359"/>
        <v>43288.166666655772</v>
      </c>
      <c r="C4495" s="16">
        <f t="shared" si="355"/>
        <v>7</v>
      </c>
      <c r="D4495" s="16">
        <f t="shared" si="356"/>
        <v>6</v>
      </c>
      <c r="E4495" s="16">
        <f t="shared" si="357"/>
        <v>2</v>
      </c>
      <c r="F4495" s="16">
        <f t="shared" si="358"/>
        <v>4</v>
      </c>
      <c r="G4495" s="195">
        <v>4493</v>
      </c>
      <c r="H4495" s="193">
        <v>3.647104E-3</v>
      </c>
    </row>
    <row r="4496" spans="2:8" x14ac:dyDescent="0.25">
      <c r="B4496" s="192">
        <f t="shared" si="359"/>
        <v>43288.208333322436</v>
      </c>
      <c r="C4496" s="16">
        <f t="shared" si="355"/>
        <v>7</v>
      </c>
      <c r="D4496" s="16">
        <f t="shared" si="356"/>
        <v>6</v>
      </c>
      <c r="E4496" s="16">
        <f t="shared" si="357"/>
        <v>2</v>
      </c>
      <c r="F4496" s="16">
        <f t="shared" si="358"/>
        <v>5</v>
      </c>
      <c r="G4496" s="195">
        <v>4494</v>
      </c>
      <c r="H4496" s="193">
        <v>4.3557106999999998E-2</v>
      </c>
    </row>
    <row r="4497" spans="2:8" x14ac:dyDescent="0.25">
      <c r="B4497" s="192">
        <f t="shared" si="359"/>
        <v>43288.249999989101</v>
      </c>
      <c r="C4497" s="16">
        <f t="shared" si="355"/>
        <v>7</v>
      </c>
      <c r="D4497" s="16">
        <f t="shared" si="356"/>
        <v>6</v>
      </c>
      <c r="E4497" s="16">
        <f t="shared" si="357"/>
        <v>2</v>
      </c>
      <c r="F4497" s="16">
        <f t="shared" si="358"/>
        <v>6</v>
      </c>
      <c r="G4497" s="195">
        <v>4495</v>
      </c>
      <c r="H4497" s="193">
        <v>0.111331813</v>
      </c>
    </row>
    <row r="4498" spans="2:8" x14ac:dyDescent="0.25">
      <c r="B4498" s="192">
        <f t="shared" si="359"/>
        <v>43288.291666655765</v>
      </c>
      <c r="C4498" s="16">
        <f t="shared" si="355"/>
        <v>7</v>
      </c>
      <c r="D4498" s="16">
        <f t="shared" si="356"/>
        <v>6</v>
      </c>
      <c r="E4498" s="16">
        <f t="shared" si="357"/>
        <v>2</v>
      </c>
      <c r="F4498" s="16">
        <f t="shared" si="358"/>
        <v>7</v>
      </c>
      <c r="G4498" s="195">
        <v>4496</v>
      </c>
      <c r="H4498" s="193">
        <v>0.23973915700000001</v>
      </c>
    </row>
    <row r="4499" spans="2:8" x14ac:dyDescent="0.25">
      <c r="B4499" s="192">
        <f t="shared" si="359"/>
        <v>43288.333333322429</v>
      </c>
      <c r="C4499" s="16">
        <f t="shared" si="355"/>
        <v>7</v>
      </c>
      <c r="D4499" s="16">
        <f t="shared" si="356"/>
        <v>6</v>
      </c>
      <c r="E4499" s="16">
        <f t="shared" si="357"/>
        <v>2</v>
      </c>
      <c r="F4499" s="16">
        <f t="shared" si="358"/>
        <v>8</v>
      </c>
      <c r="G4499" s="195">
        <v>4497</v>
      </c>
      <c r="H4499" s="193">
        <v>0.38053797</v>
      </c>
    </row>
    <row r="4500" spans="2:8" x14ac:dyDescent="0.25">
      <c r="B4500" s="192">
        <f t="shared" si="359"/>
        <v>43288.374999989093</v>
      </c>
      <c r="C4500" s="16">
        <f t="shared" si="355"/>
        <v>7</v>
      </c>
      <c r="D4500" s="16">
        <f t="shared" si="356"/>
        <v>6</v>
      </c>
      <c r="E4500" s="16">
        <f t="shared" si="357"/>
        <v>2</v>
      </c>
      <c r="F4500" s="16">
        <f t="shared" si="358"/>
        <v>9</v>
      </c>
      <c r="G4500" s="195">
        <v>4498</v>
      </c>
      <c r="H4500" s="193">
        <v>0.48574977499999999</v>
      </c>
    </row>
    <row r="4501" spans="2:8" x14ac:dyDescent="0.25">
      <c r="B4501" s="192">
        <f t="shared" si="359"/>
        <v>43288.416666655758</v>
      </c>
      <c r="C4501" s="16">
        <f t="shared" si="355"/>
        <v>7</v>
      </c>
      <c r="D4501" s="16">
        <f t="shared" si="356"/>
        <v>6</v>
      </c>
      <c r="E4501" s="16">
        <f t="shared" si="357"/>
        <v>2</v>
      </c>
      <c r="F4501" s="16">
        <f t="shared" si="358"/>
        <v>10</v>
      </c>
      <c r="G4501" s="195">
        <v>4499</v>
      </c>
      <c r="H4501" s="193">
        <v>0.59036990099999997</v>
      </c>
    </row>
    <row r="4502" spans="2:8" x14ac:dyDescent="0.25">
      <c r="B4502" s="192">
        <f t="shared" si="359"/>
        <v>43288.458333322422</v>
      </c>
      <c r="C4502" s="16">
        <f t="shared" si="355"/>
        <v>7</v>
      </c>
      <c r="D4502" s="16">
        <f t="shared" si="356"/>
        <v>6</v>
      </c>
      <c r="E4502" s="16">
        <f t="shared" si="357"/>
        <v>2</v>
      </c>
      <c r="F4502" s="16">
        <f t="shared" si="358"/>
        <v>11</v>
      </c>
      <c r="G4502" s="195">
        <v>4500</v>
      </c>
      <c r="H4502" s="193">
        <v>0.622379503</v>
      </c>
    </row>
    <row r="4503" spans="2:8" x14ac:dyDescent="0.25">
      <c r="B4503" s="192">
        <f t="shared" si="359"/>
        <v>43288.499999989086</v>
      </c>
      <c r="C4503" s="16">
        <f t="shared" si="355"/>
        <v>7</v>
      </c>
      <c r="D4503" s="16">
        <f t="shared" si="356"/>
        <v>6</v>
      </c>
      <c r="E4503" s="16">
        <f t="shared" si="357"/>
        <v>2</v>
      </c>
      <c r="F4503" s="16">
        <f t="shared" si="358"/>
        <v>12</v>
      </c>
      <c r="G4503" s="195">
        <v>4501</v>
      </c>
      <c r="H4503" s="193">
        <v>0.64733789100000005</v>
      </c>
    </row>
    <row r="4504" spans="2:8" x14ac:dyDescent="0.25">
      <c r="B4504" s="192">
        <f t="shared" si="359"/>
        <v>43288.54166665575</v>
      </c>
      <c r="C4504" s="16">
        <f t="shared" si="355"/>
        <v>7</v>
      </c>
      <c r="D4504" s="16">
        <f t="shared" si="356"/>
        <v>6</v>
      </c>
      <c r="E4504" s="16">
        <f t="shared" si="357"/>
        <v>2</v>
      </c>
      <c r="F4504" s="16">
        <f t="shared" si="358"/>
        <v>13</v>
      </c>
      <c r="G4504" s="195">
        <v>4502</v>
      </c>
      <c r="H4504" s="193">
        <v>0.64079873300000001</v>
      </c>
    </row>
    <row r="4505" spans="2:8" x14ac:dyDescent="0.25">
      <c r="B4505" s="192">
        <f t="shared" si="359"/>
        <v>43288.583333322415</v>
      </c>
      <c r="C4505" s="16">
        <f t="shared" si="355"/>
        <v>7</v>
      </c>
      <c r="D4505" s="16">
        <f t="shared" si="356"/>
        <v>6</v>
      </c>
      <c r="E4505" s="16">
        <f t="shared" si="357"/>
        <v>2</v>
      </c>
      <c r="F4505" s="16">
        <f t="shared" si="358"/>
        <v>14</v>
      </c>
      <c r="G4505" s="195">
        <v>4503</v>
      </c>
      <c r="H4505" s="193">
        <v>0.58962439</v>
      </c>
    </row>
    <row r="4506" spans="2:8" x14ac:dyDescent="0.25">
      <c r="B4506" s="192">
        <f t="shared" si="359"/>
        <v>43288.624999989079</v>
      </c>
      <c r="C4506" s="16">
        <f t="shared" si="355"/>
        <v>7</v>
      </c>
      <c r="D4506" s="16">
        <f t="shared" si="356"/>
        <v>6</v>
      </c>
      <c r="E4506" s="16">
        <f t="shared" si="357"/>
        <v>2</v>
      </c>
      <c r="F4506" s="16">
        <f t="shared" si="358"/>
        <v>15</v>
      </c>
      <c r="G4506" s="195">
        <v>4504</v>
      </c>
      <c r="H4506" s="193">
        <v>0.50277816799999997</v>
      </c>
    </row>
    <row r="4507" spans="2:8" x14ac:dyDescent="0.25">
      <c r="B4507" s="192">
        <f t="shared" si="359"/>
        <v>43288.666666655743</v>
      </c>
      <c r="C4507" s="16">
        <f t="shared" si="355"/>
        <v>7</v>
      </c>
      <c r="D4507" s="16">
        <f t="shared" si="356"/>
        <v>6</v>
      </c>
      <c r="E4507" s="16">
        <f t="shared" si="357"/>
        <v>2</v>
      </c>
      <c r="F4507" s="16">
        <f t="shared" si="358"/>
        <v>16</v>
      </c>
      <c r="G4507" s="195">
        <v>4505</v>
      </c>
      <c r="H4507" s="193">
        <v>0.38240501900000001</v>
      </c>
    </row>
    <row r="4508" spans="2:8" x14ac:dyDescent="0.25">
      <c r="B4508" s="192">
        <f t="shared" si="359"/>
        <v>43288.708333322407</v>
      </c>
      <c r="C4508" s="16">
        <f t="shared" si="355"/>
        <v>7</v>
      </c>
      <c r="D4508" s="16">
        <f t="shared" si="356"/>
        <v>6</v>
      </c>
      <c r="E4508" s="16">
        <f t="shared" si="357"/>
        <v>2</v>
      </c>
      <c r="F4508" s="16">
        <f t="shared" si="358"/>
        <v>17</v>
      </c>
      <c r="G4508" s="195">
        <v>4506</v>
      </c>
      <c r="H4508" s="193">
        <v>0.233629056</v>
      </c>
    </row>
    <row r="4509" spans="2:8" x14ac:dyDescent="0.25">
      <c r="B4509" s="192">
        <f t="shared" si="359"/>
        <v>43288.749999989072</v>
      </c>
      <c r="C4509" s="16">
        <f t="shared" si="355"/>
        <v>7</v>
      </c>
      <c r="D4509" s="16">
        <f t="shared" si="356"/>
        <v>6</v>
      </c>
      <c r="E4509" s="16">
        <f t="shared" si="357"/>
        <v>2</v>
      </c>
      <c r="F4509" s="16">
        <f t="shared" si="358"/>
        <v>18</v>
      </c>
      <c r="G4509" s="195">
        <v>4507</v>
      </c>
      <c r="H4509" s="193">
        <v>0.108500866</v>
      </c>
    </row>
    <row r="4510" spans="2:8" x14ac:dyDescent="0.25">
      <c r="B4510" s="192">
        <f t="shared" si="359"/>
        <v>43288.791666655736</v>
      </c>
      <c r="C4510" s="16">
        <f t="shared" si="355"/>
        <v>7</v>
      </c>
      <c r="D4510" s="16">
        <f t="shared" si="356"/>
        <v>6</v>
      </c>
      <c r="E4510" s="16">
        <f t="shared" si="357"/>
        <v>2</v>
      </c>
      <c r="F4510" s="16">
        <f t="shared" si="358"/>
        <v>19</v>
      </c>
      <c r="G4510" s="195">
        <v>4508</v>
      </c>
      <c r="H4510" s="193">
        <v>3.5632392999999998E-2</v>
      </c>
    </row>
    <row r="4511" spans="2:8" x14ac:dyDescent="0.25">
      <c r="B4511" s="192">
        <f t="shared" si="359"/>
        <v>43288.8333333224</v>
      </c>
      <c r="C4511" s="16">
        <f t="shared" si="355"/>
        <v>7</v>
      </c>
      <c r="D4511" s="16">
        <f t="shared" si="356"/>
        <v>6</v>
      </c>
      <c r="E4511" s="16">
        <f t="shared" si="357"/>
        <v>2</v>
      </c>
      <c r="F4511" s="16">
        <f t="shared" si="358"/>
        <v>20</v>
      </c>
      <c r="G4511" s="195">
        <v>4509</v>
      </c>
      <c r="H4511" s="193">
        <v>1.9483580000000001E-3</v>
      </c>
    </row>
    <row r="4512" spans="2:8" x14ac:dyDescent="0.25">
      <c r="B4512" s="192">
        <f t="shared" si="359"/>
        <v>43288.874999989064</v>
      </c>
      <c r="C4512" s="16">
        <f t="shared" si="355"/>
        <v>7</v>
      </c>
      <c r="D4512" s="16">
        <f t="shared" si="356"/>
        <v>6</v>
      </c>
      <c r="E4512" s="16">
        <f t="shared" si="357"/>
        <v>2</v>
      </c>
      <c r="F4512" s="16">
        <f t="shared" si="358"/>
        <v>21</v>
      </c>
      <c r="G4512" s="195">
        <v>4510</v>
      </c>
      <c r="H4512" s="193">
        <v>0</v>
      </c>
    </row>
    <row r="4513" spans="2:8" x14ac:dyDescent="0.25">
      <c r="B4513" s="192">
        <f t="shared" si="359"/>
        <v>43288.916666655728</v>
      </c>
      <c r="C4513" s="16">
        <f t="shared" si="355"/>
        <v>7</v>
      </c>
      <c r="D4513" s="16">
        <f t="shared" si="356"/>
        <v>6</v>
      </c>
      <c r="E4513" s="16">
        <f t="shared" si="357"/>
        <v>2</v>
      </c>
      <c r="F4513" s="16">
        <f t="shared" si="358"/>
        <v>22</v>
      </c>
      <c r="G4513" s="195">
        <v>4511</v>
      </c>
      <c r="H4513" s="193">
        <v>0</v>
      </c>
    </row>
    <row r="4514" spans="2:8" x14ac:dyDescent="0.25">
      <c r="B4514" s="192">
        <f t="shared" si="359"/>
        <v>43288.958333322393</v>
      </c>
      <c r="C4514" s="16">
        <f t="shared" si="355"/>
        <v>7</v>
      </c>
      <c r="D4514" s="16">
        <f t="shared" si="356"/>
        <v>6</v>
      </c>
      <c r="E4514" s="16">
        <f t="shared" si="357"/>
        <v>2</v>
      </c>
      <c r="F4514" s="16">
        <f t="shared" si="358"/>
        <v>23</v>
      </c>
      <c r="G4514" s="195">
        <v>4512</v>
      </c>
      <c r="H4514" s="193">
        <v>0</v>
      </c>
    </row>
    <row r="4515" spans="2:8" x14ac:dyDescent="0.25">
      <c r="B4515" s="192">
        <f t="shared" si="359"/>
        <v>43288.999999989057</v>
      </c>
      <c r="C4515" s="16">
        <f t="shared" si="355"/>
        <v>7</v>
      </c>
      <c r="D4515" s="16">
        <f t="shared" si="356"/>
        <v>7</v>
      </c>
      <c r="E4515" s="16">
        <f t="shared" si="357"/>
        <v>2</v>
      </c>
      <c r="F4515" s="16">
        <f t="shared" si="358"/>
        <v>0</v>
      </c>
      <c r="G4515" s="195">
        <v>4513</v>
      </c>
      <c r="H4515" s="193">
        <v>0</v>
      </c>
    </row>
    <row r="4516" spans="2:8" x14ac:dyDescent="0.25">
      <c r="B4516" s="192">
        <f t="shared" si="359"/>
        <v>43289.041666655721</v>
      </c>
      <c r="C4516" s="16">
        <f t="shared" si="355"/>
        <v>7</v>
      </c>
      <c r="D4516" s="16">
        <f t="shared" si="356"/>
        <v>7</v>
      </c>
      <c r="E4516" s="16">
        <f t="shared" si="357"/>
        <v>2</v>
      </c>
      <c r="F4516" s="16">
        <f t="shared" si="358"/>
        <v>1</v>
      </c>
      <c r="G4516" s="195">
        <v>4514</v>
      </c>
      <c r="H4516" s="193">
        <v>0</v>
      </c>
    </row>
    <row r="4517" spans="2:8" x14ac:dyDescent="0.25">
      <c r="B4517" s="192">
        <f t="shared" si="359"/>
        <v>43289.083333322385</v>
      </c>
      <c r="C4517" s="16">
        <f t="shared" si="355"/>
        <v>7</v>
      </c>
      <c r="D4517" s="16">
        <f t="shared" si="356"/>
        <v>7</v>
      </c>
      <c r="E4517" s="16">
        <f t="shared" si="357"/>
        <v>2</v>
      </c>
      <c r="F4517" s="16">
        <f t="shared" si="358"/>
        <v>2</v>
      </c>
      <c r="G4517" s="195">
        <v>4515</v>
      </c>
      <c r="H4517" s="193">
        <v>0</v>
      </c>
    </row>
    <row r="4518" spans="2:8" x14ac:dyDescent="0.25">
      <c r="B4518" s="192">
        <f t="shared" si="359"/>
        <v>43289.12499998905</v>
      </c>
      <c r="C4518" s="16">
        <f t="shared" si="355"/>
        <v>7</v>
      </c>
      <c r="D4518" s="16">
        <f t="shared" si="356"/>
        <v>7</v>
      </c>
      <c r="E4518" s="16">
        <f t="shared" si="357"/>
        <v>2</v>
      </c>
      <c r="F4518" s="16">
        <f t="shared" si="358"/>
        <v>3</v>
      </c>
      <c r="G4518" s="195">
        <v>4516</v>
      </c>
      <c r="H4518" s="193">
        <v>0</v>
      </c>
    </row>
    <row r="4519" spans="2:8" x14ac:dyDescent="0.25">
      <c r="B4519" s="192">
        <f t="shared" si="359"/>
        <v>43289.166666655714</v>
      </c>
      <c r="C4519" s="16">
        <f t="shared" si="355"/>
        <v>7</v>
      </c>
      <c r="D4519" s="16">
        <f t="shared" si="356"/>
        <v>7</v>
      </c>
      <c r="E4519" s="16">
        <f t="shared" si="357"/>
        <v>2</v>
      </c>
      <c r="F4519" s="16">
        <f t="shared" si="358"/>
        <v>4</v>
      </c>
      <c r="G4519" s="195">
        <v>4517</v>
      </c>
      <c r="H4519" s="193">
        <v>3.819584E-3</v>
      </c>
    </row>
    <row r="4520" spans="2:8" x14ac:dyDescent="0.25">
      <c r="B4520" s="192">
        <f t="shared" si="359"/>
        <v>43289.208333322378</v>
      </c>
      <c r="C4520" s="16">
        <f t="shared" si="355"/>
        <v>7</v>
      </c>
      <c r="D4520" s="16">
        <f t="shared" si="356"/>
        <v>7</v>
      </c>
      <c r="E4520" s="16">
        <f t="shared" si="357"/>
        <v>2</v>
      </c>
      <c r="F4520" s="16">
        <f t="shared" si="358"/>
        <v>5</v>
      </c>
      <c r="G4520" s="195">
        <v>4518</v>
      </c>
      <c r="H4520" s="193">
        <v>4.9493045999999999E-2</v>
      </c>
    </row>
    <row r="4521" spans="2:8" x14ac:dyDescent="0.25">
      <c r="B4521" s="192">
        <f t="shared" si="359"/>
        <v>43289.249999989042</v>
      </c>
      <c r="C4521" s="16">
        <f t="shared" si="355"/>
        <v>7</v>
      </c>
      <c r="D4521" s="16">
        <f t="shared" si="356"/>
        <v>7</v>
      </c>
      <c r="E4521" s="16">
        <f t="shared" si="357"/>
        <v>2</v>
      </c>
      <c r="F4521" s="16">
        <f t="shared" si="358"/>
        <v>6</v>
      </c>
      <c r="G4521" s="195">
        <v>4519</v>
      </c>
      <c r="H4521" s="193">
        <v>0.118802773</v>
      </c>
    </row>
    <row r="4522" spans="2:8" x14ac:dyDescent="0.25">
      <c r="B4522" s="192">
        <f t="shared" si="359"/>
        <v>43289.291666655707</v>
      </c>
      <c r="C4522" s="16">
        <f t="shared" si="355"/>
        <v>7</v>
      </c>
      <c r="D4522" s="16">
        <f t="shared" si="356"/>
        <v>7</v>
      </c>
      <c r="E4522" s="16">
        <f t="shared" si="357"/>
        <v>2</v>
      </c>
      <c r="F4522" s="16">
        <f t="shared" si="358"/>
        <v>7</v>
      </c>
      <c r="G4522" s="195">
        <v>4520</v>
      </c>
      <c r="H4522" s="193">
        <v>0.25974027799999999</v>
      </c>
    </row>
    <row r="4523" spans="2:8" x14ac:dyDescent="0.25">
      <c r="B4523" s="192">
        <f t="shared" si="359"/>
        <v>43289.333333322371</v>
      </c>
      <c r="C4523" s="16">
        <f t="shared" si="355"/>
        <v>7</v>
      </c>
      <c r="D4523" s="16">
        <f t="shared" si="356"/>
        <v>7</v>
      </c>
      <c r="E4523" s="16">
        <f t="shared" si="357"/>
        <v>2</v>
      </c>
      <c r="F4523" s="16">
        <f t="shared" si="358"/>
        <v>8</v>
      </c>
      <c r="G4523" s="195">
        <v>4521</v>
      </c>
      <c r="H4523" s="193">
        <v>0.40815266700000002</v>
      </c>
    </row>
    <row r="4524" spans="2:8" x14ac:dyDescent="0.25">
      <c r="B4524" s="192">
        <f t="shared" si="359"/>
        <v>43289.374999989035</v>
      </c>
      <c r="C4524" s="16">
        <f t="shared" si="355"/>
        <v>7</v>
      </c>
      <c r="D4524" s="16">
        <f t="shared" si="356"/>
        <v>7</v>
      </c>
      <c r="E4524" s="16">
        <f t="shared" si="357"/>
        <v>2</v>
      </c>
      <c r="F4524" s="16">
        <f t="shared" si="358"/>
        <v>9</v>
      </c>
      <c r="G4524" s="195">
        <v>4522</v>
      </c>
      <c r="H4524" s="193">
        <v>0.54456282099999997</v>
      </c>
    </row>
    <row r="4525" spans="2:8" x14ac:dyDescent="0.25">
      <c r="B4525" s="192">
        <f t="shared" si="359"/>
        <v>43289.416666655699</v>
      </c>
      <c r="C4525" s="16">
        <f t="shared" si="355"/>
        <v>7</v>
      </c>
      <c r="D4525" s="16">
        <f t="shared" si="356"/>
        <v>7</v>
      </c>
      <c r="E4525" s="16">
        <f t="shared" si="357"/>
        <v>2</v>
      </c>
      <c r="F4525" s="16">
        <f t="shared" si="358"/>
        <v>10</v>
      </c>
      <c r="G4525" s="195">
        <v>4523</v>
      </c>
      <c r="H4525" s="193">
        <v>0.639529774</v>
      </c>
    </row>
    <row r="4526" spans="2:8" x14ac:dyDescent="0.25">
      <c r="B4526" s="192">
        <f t="shared" si="359"/>
        <v>43289.458333322364</v>
      </c>
      <c r="C4526" s="16">
        <f t="shared" si="355"/>
        <v>7</v>
      </c>
      <c r="D4526" s="16">
        <f t="shared" si="356"/>
        <v>7</v>
      </c>
      <c r="E4526" s="16">
        <f t="shared" si="357"/>
        <v>2</v>
      </c>
      <c r="F4526" s="16">
        <f t="shared" si="358"/>
        <v>11</v>
      </c>
      <c r="G4526" s="195">
        <v>4524</v>
      </c>
      <c r="H4526" s="193">
        <v>0.67848371200000002</v>
      </c>
    </row>
    <row r="4527" spans="2:8" x14ac:dyDescent="0.25">
      <c r="B4527" s="192">
        <f t="shared" si="359"/>
        <v>43289.499999989028</v>
      </c>
      <c r="C4527" s="16">
        <f t="shared" si="355"/>
        <v>7</v>
      </c>
      <c r="D4527" s="16">
        <f t="shared" si="356"/>
        <v>7</v>
      </c>
      <c r="E4527" s="16">
        <f t="shared" si="357"/>
        <v>2</v>
      </c>
      <c r="F4527" s="16">
        <f t="shared" si="358"/>
        <v>12</v>
      </c>
      <c r="G4527" s="195">
        <v>4525</v>
      </c>
      <c r="H4527" s="193">
        <v>0.68015146800000004</v>
      </c>
    </row>
    <row r="4528" spans="2:8" x14ac:dyDescent="0.25">
      <c r="B4528" s="192">
        <f t="shared" si="359"/>
        <v>43289.541666655692</v>
      </c>
      <c r="C4528" s="16">
        <f t="shared" si="355"/>
        <v>7</v>
      </c>
      <c r="D4528" s="16">
        <f t="shared" si="356"/>
        <v>7</v>
      </c>
      <c r="E4528" s="16">
        <f t="shared" si="357"/>
        <v>2</v>
      </c>
      <c r="F4528" s="16">
        <f t="shared" si="358"/>
        <v>13</v>
      </c>
      <c r="G4528" s="195">
        <v>4526</v>
      </c>
      <c r="H4528" s="193">
        <v>0.65006266099999999</v>
      </c>
    </row>
    <row r="4529" spans="2:8" x14ac:dyDescent="0.25">
      <c r="B4529" s="192">
        <f t="shared" si="359"/>
        <v>43289.583333322356</v>
      </c>
      <c r="C4529" s="16">
        <f t="shared" si="355"/>
        <v>7</v>
      </c>
      <c r="D4529" s="16">
        <f t="shared" si="356"/>
        <v>7</v>
      </c>
      <c r="E4529" s="16">
        <f t="shared" si="357"/>
        <v>2</v>
      </c>
      <c r="F4529" s="16">
        <f t="shared" si="358"/>
        <v>14</v>
      </c>
      <c r="G4529" s="195">
        <v>4527</v>
      </c>
      <c r="H4529" s="193">
        <v>0.59465218099999995</v>
      </c>
    </row>
    <row r="4530" spans="2:8" x14ac:dyDescent="0.25">
      <c r="B4530" s="192">
        <f t="shared" si="359"/>
        <v>43289.624999989021</v>
      </c>
      <c r="C4530" s="16">
        <f t="shared" si="355"/>
        <v>7</v>
      </c>
      <c r="D4530" s="16">
        <f t="shared" si="356"/>
        <v>7</v>
      </c>
      <c r="E4530" s="16">
        <f t="shared" si="357"/>
        <v>2</v>
      </c>
      <c r="F4530" s="16">
        <f t="shared" si="358"/>
        <v>15</v>
      </c>
      <c r="G4530" s="195">
        <v>4528</v>
      </c>
      <c r="H4530" s="193">
        <v>0.50079638199999998</v>
      </c>
    </row>
    <row r="4531" spans="2:8" x14ac:dyDescent="0.25">
      <c r="B4531" s="192">
        <f t="shared" si="359"/>
        <v>43289.666666655685</v>
      </c>
      <c r="C4531" s="16">
        <f t="shared" si="355"/>
        <v>7</v>
      </c>
      <c r="D4531" s="16">
        <f t="shared" si="356"/>
        <v>7</v>
      </c>
      <c r="E4531" s="16">
        <f t="shared" si="357"/>
        <v>2</v>
      </c>
      <c r="F4531" s="16">
        <f t="shared" si="358"/>
        <v>16</v>
      </c>
      <c r="G4531" s="195">
        <v>4529</v>
      </c>
      <c r="H4531" s="193">
        <v>0.368161248</v>
      </c>
    </row>
    <row r="4532" spans="2:8" x14ac:dyDescent="0.25">
      <c r="B4532" s="192">
        <f t="shared" si="359"/>
        <v>43289.708333322349</v>
      </c>
      <c r="C4532" s="16">
        <f t="shared" si="355"/>
        <v>7</v>
      </c>
      <c r="D4532" s="16">
        <f t="shared" si="356"/>
        <v>7</v>
      </c>
      <c r="E4532" s="16">
        <f t="shared" si="357"/>
        <v>2</v>
      </c>
      <c r="F4532" s="16">
        <f t="shared" si="358"/>
        <v>17</v>
      </c>
      <c r="G4532" s="195">
        <v>4530</v>
      </c>
      <c r="H4532" s="193">
        <v>0.225304054</v>
      </c>
    </row>
    <row r="4533" spans="2:8" x14ac:dyDescent="0.25">
      <c r="B4533" s="192">
        <f t="shared" si="359"/>
        <v>43289.749999989013</v>
      </c>
      <c r="C4533" s="16">
        <f t="shared" si="355"/>
        <v>7</v>
      </c>
      <c r="D4533" s="16">
        <f t="shared" si="356"/>
        <v>7</v>
      </c>
      <c r="E4533" s="16">
        <f t="shared" si="357"/>
        <v>2</v>
      </c>
      <c r="F4533" s="16">
        <f t="shared" si="358"/>
        <v>18</v>
      </c>
      <c r="G4533" s="195">
        <v>4531</v>
      </c>
      <c r="H4533" s="193">
        <v>0.105435666</v>
      </c>
    </row>
    <row r="4534" spans="2:8" x14ac:dyDescent="0.25">
      <c r="B4534" s="192">
        <f t="shared" si="359"/>
        <v>43289.791666655678</v>
      </c>
      <c r="C4534" s="16">
        <f t="shared" si="355"/>
        <v>7</v>
      </c>
      <c r="D4534" s="16">
        <f t="shared" si="356"/>
        <v>7</v>
      </c>
      <c r="E4534" s="16">
        <f t="shared" si="357"/>
        <v>2</v>
      </c>
      <c r="F4534" s="16">
        <f t="shared" si="358"/>
        <v>19</v>
      </c>
      <c r="G4534" s="195">
        <v>4532</v>
      </c>
      <c r="H4534" s="193">
        <v>3.6513034E-2</v>
      </c>
    </row>
    <row r="4535" spans="2:8" x14ac:dyDescent="0.25">
      <c r="B4535" s="192">
        <f t="shared" si="359"/>
        <v>43289.833333322342</v>
      </c>
      <c r="C4535" s="16">
        <f t="shared" si="355"/>
        <v>7</v>
      </c>
      <c r="D4535" s="16">
        <f t="shared" si="356"/>
        <v>7</v>
      </c>
      <c r="E4535" s="16">
        <f t="shared" si="357"/>
        <v>2</v>
      </c>
      <c r="F4535" s="16">
        <f t="shared" si="358"/>
        <v>20</v>
      </c>
      <c r="G4535" s="195">
        <v>4533</v>
      </c>
      <c r="H4535" s="193">
        <v>1.591879E-3</v>
      </c>
    </row>
    <row r="4536" spans="2:8" x14ac:dyDescent="0.25">
      <c r="B4536" s="192">
        <f t="shared" si="359"/>
        <v>43289.874999989006</v>
      </c>
      <c r="C4536" s="16">
        <f t="shared" si="355"/>
        <v>7</v>
      </c>
      <c r="D4536" s="16">
        <f t="shared" si="356"/>
        <v>7</v>
      </c>
      <c r="E4536" s="16">
        <f t="shared" si="357"/>
        <v>2</v>
      </c>
      <c r="F4536" s="16">
        <f t="shared" si="358"/>
        <v>21</v>
      </c>
      <c r="G4536" s="195">
        <v>4534</v>
      </c>
      <c r="H4536" s="193">
        <v>0</v>
      </c>
    </row>
    <row r="4537" spans="2:8" x14ac:dyDescent="0.25">
      <c r="B4537" s="192">
        <f t="shared" si="359"/>
        <v>43289.91666665567</v>
      </c>
      <c r="C4537" s="16">
        <f t="shared" si="355"/>
        <v>7</v>
      </c>
      <c r="D4537" s="16">
        <f t="shared" si="356"/>
        <v>7</v>
      </c>
      <c r="E4537" s="16">
        <f t="shared" si="357"/>
        <v>2</v>
      </c>
      <c r="F4537" s="16">
        <f t="shared" si="358"/>
        <v>22</v>
      </c>
      <c r="G4537" s="195">
        <v>4535</v>
      </c>
      <c r="H4537" s="193">
        <v>0</v>
      </c>
    </row>
    <row r="4538" spans="2:8" x14ac:dyDescent="0.25">
      <c r="B4538" s="192">
        <f t="shared" si="359"/>
        <v>43289.958333322335</v>
      </c>
      <c r="C4538" s="16">
        <f t="shared" si="355"/>
        <v>7</v>
      </c>
      <c r="D4538" s="16">
        <f t="shared" si="356"/>
        <v>7</v>
      </c>
      <c r="E4538" s="16">
        <f t="shared" si="357"/>
        <v>2</v>
      </c>
      <c r="F4538" s="16">
        <f t="shared" si="358"/>
        <v>23</v>
      </c>
      <c r="G4538" s="195">
        <v>4536</v>
      </c>
      <c r="H4538" s="193">
        <v>0</v>
      </c>
    </row>
    <row r="4539" spans="2:8" x14ac:dyDescent="0.25">
      <c r="B4539" s="192">
        <f t="shared" si="359"/>
        <v>43289.999999988999</v>
      </c>
      <c r="C4539" s="16">
        <f t="shared" si="355"/>
        <v>7</v>
      </c>
      <c r="D4539" s="16">
        <f t="shared" si="356"/>
        <v>1</v>
      </c>
      <c r="E4539" s="16">
        <f t="shared" si="357"/>
        <v>1</v>
      </c>
      <c r="F4539" s="16">
        <f t="shared" si="358"/>
        <v>0</v>
      </c>
      <c r="G4539" s="195">
        <v>4537</v>
      </c>
      <c r="H4539" s="193">
        <v>0</v>
      </c>
    </row>
    <row r="4540" spans="2:8" x14ac:dyDescent="0.25">
      <c r="B4540" s="192">
        <f t="shared" si="359"/>
        <v>43290.041666655663</v>
      </c>
      <c r="C4540" s="16">
        <f t="shared" si="355"/>
        <v>7</v>
      </c>
      <c r="D4540" s="16">
        <f t="shared" si="356"/>
        <v>1</v>
      </c>
      <c r="E4540" s="16">
        <f t="shared" si="357"/>
        <v>1</v>
      </c>
      <c r="F4540" s="16">
        <f t="shared" si="358"/>
        <v>1</v>
      </c>
      <c r="G4540" s="195">
        <v>4538</v>
      </c>
      <c r="H4540" s="193">
        <v>0</v>
      </c>
    </row>
    <row r="4541" spans="2:8" x14ac:dyDescent="0.25">
      <c r="B4541" s="192">
        <f t="shared" si="359"/>
        <v>43290.083333322327</v>
      </c>
      <c r="C4541" s="16">
        <f t="shared" si="355"/>
        <v>7</v>
      </c>
      <c r="D4541" s="16">
        <f t="shared" si="356"/>
        <v>1</v>
      </c>
      <c r="E4541" s="16">
        <f t="shared" si="357"/>
        <v>1</v>
      </c>
      <c r="F4541" s="16">
        <f t="shared" si="358"/>
        <v>2</v>
      </c>
      <c r="G4541" s="195">
        <v>4539</v>
      </c>
      <c r="H4541" s="193">
        <v>0</v>
      </c>
    </row>
    <row r="4542" spans="2:8" x14ac:dyDescent="0.25">
      <c r="B4542" s="192">
        <f t="shared" si="359"/>
        <v>43290.124999988991</v>
      </c>
      <c r="C4542" s="16">
        <f t="shared" si="355"/>
        <v>7</v>
      </c>
      <c r="D4542" s="16">
        <f t="shared" si="356"/>
        <v>1</v>
      </c>
      <c r="E4542" s="16">
        <f t="shared" si="357"/>
        <v>1</v>
      </c>
      <c r="F4542" s="16">
        <f t="shared" si="358"/>
        <v>3</v>
      </c>
      <c r="G4542" s="195">
        <v>4540</v>
      </c>
      <c r="H4542" s="193">
        <v>0</v>
      </c>
    </row>
    <row r="4543" spans="2:8" x14ac:dyDescent="0.25">
      <c r="B4543" s="192">
        <f t="shared" si="359"/>
        <v>43290.166666655656</v>
      </c>
      <c r="C4543" s="16">
        <f t="shared" si="355"/>
        <v>7</v>
      </c>
      <c r="D4543" s="16">
        <f t="shared" si="356"/>
        <v>1</v>
      </c>
      <c r="E4543" s="16">
        <f t="shared" si="357"/>
        <v>1</v>
      </c>
      <c r="F4543" s="16">
        <f t="shared" si="358"/>
        <v>4</v>
      </c>
      <c r="G4543" s="195">
        <v>4541</v>
      </c>
      <c r="H4543" s="193">
        <v>2.2707000000000001E-3</v>
      </c>
    </row>
    <row r="4544" spans="2:8" x14ac:dyDescent="0.25">
      <c r="B4544" s="192">
        <f t="shared" si="359"/>
        <v>43290.20833332232</v>
      </c>
      <c r="C4544" s="16">
        <f t="shared" si="355"/>
        <v>7</v>
      </c>
      <c r="D4544" s="16">
        <f t="shared" si="356"/>
        <v>1</v>
      </c>
      <c r="E4544" s="16">
        <f t="shared" si="357"/>
        <v>1</v>
      </c>
      <c r="F4544" s="16">
        <f t="shared" si="358"/>
        <v>5</v>
      </c>
      <c r="G4544" s="195">
        <v>4542</v>
      </c>
      <c r="H4544" s="193">
        <v>3.8762520000000002E-2</v>
      </c>
    </row>
    <row r="4545" spans="2:8" x14ac:dyDescent="0.25">
      <c r="B4545" s="192">
        <f t="shared" si="359"/>
        <v>43290.249999988984</v>
      </c>
      <c r="C4545" s="16">
        <f t="shared" si="355"/>
        <v>7</v>
      </c>
      <c r="D4545" s="16">
        <f t="shared" si="356"/>
        <v>1</v>
      </c>
      <c r="E4545" s="16">
        <f t="shared" si="357"/>
        <v>1</v>
      </c>
      <c r="F4545" s="16">
        <f t="shared" si="358"/>
        <v>6</v>
      </c>
      <c r="G4545" s="195">
        <v>4543</v>
      </c>
      <c r="H4545" s="193">
        <v>9.9137976000000003E-2</v>
      </c>
    </row>
    <row r="4546" spans="2:8" x14ac:dyDescent="0.25">
      <c r="B4546" s="192">
        <f t="shared" si="359"/>
        <v>43290.291666655648</v>
      </c>
      <c r="C4546" s="16">
        <f t="shared" si="355"/>
        <v>7</v>
      </c>
      <c r="D4546" s="16">
        <f t="shared" si="356"/>
        <v>1</v>
      </c>
      <c r="E4546" s="16">
        <f t="shared" si="357"/>
        <v>1</v>
      </c>
      <c r="F4546" s="16">
        <f t="shared" si="358"/>
        <v>7</v>
      </c>
      <c r="G4546" s="195">
        <v>4544</v>
      </c>
      <c r="H4546" s="193">
        <v>0.22402202299999999</v>
      </c>
    </row>
    <row r="4547" spans="2:8" x14ac:dyDescent="0.25">
      <c r="B4547" s="192">
        <f t="shared" si="359"/>
        <v>43290.333333322313</v>
      </c>
      <c r="C4547" s="16">
        <f t="shared" si="355"/>
        <v>7</v>
      </c>
      <c r="D4547" s="16">
        <f t="shared" si="356"/>
        <v>1</v>
      </c>
      <c r="E4547" s="16">
        <f t="shared" si="357"/>
        <v>1</v>
      </c>
      <c r="F4547" s="16">
        <f t="shared" si="358"/>
        <v>8</v>
      </c>
      <c r="G4547" s="195">
        <v>4545</v>
      </c>
      <c r="H4547" s="193">
        <v>0.375899329</v>
      </c>
    </row>
    <row r="4548" spans="2:8" x14ac:dyDescent="0.25">
      <c r="B4548" s="192">
        <f t="shared" si="359"/>
        <v>43290.374999988977</v>
      </c>
      <c r="C4548" s="16">
        <f t="shared" ref="C4548:C4611" si="360">MONTH(B4548)</f>
        <v>7</v>
      </c>
      <c r="D4548" s="16">
        <f t="shared" ref="D4548:D4611" si="361">WEEKDAY(B4548,2)</f>
        <v>1</v>
      </c>
      <c r="E4548" s="16">
        <f t="shared" ref="E4548:E4611" si="362">IF(D4548&lt;6,1,2)</f>
        <v>1</v>
      </c>
      <c r="F4548" s="16">
        <f t="shared" ref="F4548:F4611" si="363">HOUR(B4548)</f>
        <v>9</v>
      </c>
      <c r="G4548" s="195">
        <v>4546</v>
      </c>
      <c r="H4548" s="193">
        <v>0.50160434899999995</v>
      </c>
    </row>
    <row r="4549" spans="2:8" x14ac:dyDescent="0.25">
      <c r="B4549" s="192">
        <f t="shared" ref="B4549:B4612" si="364">B4548+1/24</f>
        <v>43290.416666655641</v>
      </c>
      <c r="C4549" s="16">
        <f t="shared" si="360"/>
        <v>7</v>
      </c>
      <c r="D4549" s="16">
        <f t="shared" si="361"/>
        <v>1</v>
      </c>
      <c r="E4549" s="16">
        <f t="shared" si="362"/>
        <v>1</v>
      </c>
      <c r="F4549" s="16">
        <f t="shared" si="363"/>
        <v>10</v>
      </c>
      <c r="G4549" s="195">
        <v>4547</v>
      </c>
      <c r="H4549" s="193">
        <v>0.57487563900000005</v>
      </c>
    </row>
    <row r="4550" spans="2:8" x14ac:dyDescent="0.25">
      <c r="B4550" s="192">
        <f t="shared" si="364"/>
        <v>43290.458333322305</v>
      </c>
      <c r="C4550" s="16">
        <f t="shared" si="360"/>
        <v>7</v>
      </c>
      <c r="D4550" s="16">
        <f t="shared" si="361"/>
        <v>1</v>
      </c>
      <c r="E4550" s="16">
        <f t="shared" si="362"/>
        <v>1</v>
      </c>
      <c r="F4550" s="16">
        <f t="shared" si="363"/>
        <v>11</v>
      </c>
      <c r="G4550" s="195">
        <v>4548</v>
      </c>
      <c r="H4550" s="193">
        <v>0.60193078700000002</v>
      </c>
    </row>
    <row r="4551" spans="2:8" x14ac:dyDescent="0.25">
      <c r="B4551" s="192">
        <f t="shared" si="364"/>
        <v>43290.49999998897</v>
      </c>
      <c r="C4551" s="16">
        <f t="shared" si="360"/>
        <v>7</v>
      </c>
      <c r="D4551" s="16">
        <f t="shared" si="361"/>
        <v>1</v>
      </c>
      <c r="E4551" s="16">
        <f t="shared" si="362"/>
        <v>1</v>
      </c>
      <c r="F4551" s="16">
        <f t="shared" si="363"/>
        <v>12</v>
      </c>
      <c r="G4551" s="195">
        <v>4549</v>
      </c>
      <c r="H4551" s="193">
        <v>0.57662562699999997</v>
      </c>
    </row>
    <row r="4552" spans="2:8" x14ac:dyDescent="0.25">
      <c r="B4552" s="192">
        <f t="shared" si="364"/>
        <v>43290.541666655634</v>
      </c>
      <c r="C4552" s="16">
        <f t="shared" si="360"/>
        <v>7</v>
      </c>
      <c r="D4552" s="16">
        <f t="shared" si="361"/>
        <v>1</v>
      </c>
      <c r="E4552" s="16">
        <f t="shared" si="362"/>
        <v>1</v>
      </c>
      <c r="F4552" s="16">
        <f t="shared" si="363"/>
        <v>13</v>
      </c>
      <c r="G4552" s="195">
        <v>4550</v>
      </c>
      <c r="H4552" s="193">
        <v>0.54696810799999995</v>
      </c>
    </row>
    <row r="4553" spans="2:8" x14ac:dyDescent="0.25">
      <c r="B4553" s="192">
        <f t="shared" si="364"/>
        <v>43290.583333322298</v>
      </c>
      <c r="C4553" s="16">
        <f t="shared" si="360"/>
        <v>7</v>
      </c>
      <c r="D4553" s="16">
        <f t="shared" si="361"/>
        <v>1</v>
      </c>
      <c r="E4553" s="16">
        <f t="shared" si="362"/>
        <v>1</v>
      </c>
      <c r="F4553" s="16">
        <f t="shared" si="363"/>
        <v>14</v>
      </c>
      <c r="G4553" s="195">
        <v>4551</v>
      </c>
      <c r="H4553" s="193">
        <v>0.48865587300000002</v>
      </c>
    </row>
    <row r="4554" spans="2:8" x14ac:dyDescent="0.25">
      <c r="B4554" s="192">
        <f t="shared" si="364"/>
        <v>43290.624999988962</v>
      </c>
      <c r="C4554" s="16">
        <f t="shared" si="360"/>
        <v>7</v>
      </c>
      <c r="D4554" s="16">
        <f t="shared" si="361"/>
        <v>1</v>
      </c>
      <c r="E4554" s="16">
        <f t="shared" si="362"/>
        <v>1</v>
      </c>
      <c r="F4554" s="16">
        <f t="shared" si="363"/>
        <v>15</v>
      </c>
      <c r="G4554" s="195">
        <v>4552</v>
      </c>
      <c r="H4554" s="193">
        <v>0.40413369399999999</v>
      </c>
    </row>
    <row r="4555" spans="2:8" x14ac:dyDescent="0.25">
      <c r="B4555" s="192">
        <f t="shared" si="364"/>
        <v>43290.666666655627</v>
      </c>
      <c r="C4555" s="16">
        <f t="shared" si="360"/>
        <v>7</v>
      </c>
      <c r="D4555" s="16">
        <f t="shared" si="361"/>
        <v>1</v>
      </c>
      <c r="E4555" s="16">
        <f t="shared" si="362"/>
        <v>1</v>
      </c>
      <c r="F4555" s="16">
        <f t="shared" si="363"/>
        <v>16</v>
      </c>
      <c r="G4555" s="195">
        <v>4553</v>
      </c>
      <c r="H4555" s="193">
        <v>0.314774583</v>
      </c>
    </row>
    <row r="4556" spans="2:8" x14ac:dyDescent="0.25">
      <c r="B4556" s="192">
        <f t="shared" si="364"/>
        <v>43290.708333322291</v>
      </c>
      <c r="C4556" s="16">
        <f t="shared" si="360"/>
        <v>7</v>
      </c>
      <c r="D4556" s="16">
        <f t="shared" si="361"/>
        <v>1</v>
      </c>
      <c r="E4556" s="16">
        <f t="shared" si="362"/>
        <v>1</v>
      </c>
      <c r="F4556" s="16">
        <f t="shared" si="363"/>
        <v>17</v>
      </c>
      <c r="G4556" s="195">
        <v>4554</v>
      </c>
      <c r="H4556" s="193">
        <v>0.20969156999999999</v>
      </c>
    </row>
    <row r="4557" spans="2:8" x14ac:dyDescent="0.25">
      <c r="B4557" s="192">
        <f t="shared" si="364"/>
        <v>43290.749999988955</v>
      </c>
      <c r="C4557" s="16">
        <f t="shared" si="360"/>
        <v>7</v>
      </c>
      <c r="D4557" s="16">
        <f t="shared" si="361"/>
        <v>1</v>
      </c>
      <c r="E4557" s="16">
        <f t="shared" si="362"/>
        <v>1</v>
      </c>
      <c r="F4557" s="16">
        <f t="shared" si="363"/>
        <v>18</v>
      </c>
      <c r="G4557" s="195">
        <v>4555</v>
      </c>
      <c r="H4557" s="193">
        <v>9.4897091000000003E-2</v>
      </c>
    </row>
    <row r="4558" spans="2:8" x14ac:dyDescent="0.25">
      <c r="B4558" s="192">
        <f t="shared" si="364"/>
        <v>43290.791666655619</v>
      </c>
      <c r="C4558" s="16">
        <f t="shared" si="360"/>
        <v>7</v>
      </c>
      <c r="D4558" s="16">
        <f t="shared" si="361"/>
        <v>1</v>
      </c>
      <c r="E4558" s="16">
        <f t="shared" si="362"/>
        <v>1</v>
      </c>
      <c r="F4558" s="16">
        <f t="shared" si="363"/>
        <v>19</v>
      </c>
      <c r="G4558" s="195">
        <v>4556</v>
      </c>
      <c r="H4558" s="193">
        <v>3.1280356000000002E-2</v>
      </c>
    </row>
    <row r="4559" spans="2:8" x14ac:dyDescent="0.25">
      <c r="B4559" s="192">
        <f t="shared" si="364"/>
        <v>43290.833333322284</v>
      </c>
      <c r="C4559" s="16">
        <f t="shared" si="360"/>
        <v>7</v>
      </c>
      <c r="D4559" s="16">
        <f t="shared" si="361"/>
        <v>1</v>
      </c>
      <c r="E4559" s="16">
        <f t="shared" si="362"/>
        <v>1</v>
      </c>
      <c r="F4559" s="16">
        <f t="shared" si="363"/>
        <v>20</v>
      </c>
      <c r="G4559" s="195">
        <v>4557</v>
      </c>
      <c r="H4559" s="193">
        <v>1.591879E-3</v>
      </c>
    </row>
    <row r="4560" spans="2:8" x14ac:dyDescent="0.25">
      <c r="B4560" s="192">
        <f t="shared" si="364"/>
        <v>43290.874999988948</v>
      </c>
      <c r="C4560" s="16">
        <f t="shared" si="360"/>
        <v>7</v>
      </c>
      <c r="D4560" s="16">
        <f t="shared" si="361"/>
        <v>1</v>
      </c>
      <c r="E4560" s="16">
        <f t="shared" si="362"/>
        <v>1</v>
      </c>
      <c r="F4560" s="16">
        <f t="shared" si="363"/>
        <v>21</v>
      </c>
      <c r="G4560" s="195">
        <v>4558</v>
      </c>
      <c r="H4560" s="193">
        <v>0</v>
      </c>
    </row>
    <row r="4561" spans="2:8" x14ac:dyDescent="0.25">
      <c r="B4561" s="192">
        <f t="shared" si="364"/>
        <v>43290.916666655612</v>
      </c>
      <c r="C4561" s="16">
        <f t="shared" si="360"/>
        <v>7</v>
      </c>
      <c r="D4561" s="16">
        <f t="shared" si="361"/>
        <v>1</v>
      </c>
      <c r="E4561" s="16">
        <f t="shared" si="362"/>
        <v>1</v>
      </c>
      <c r="F4561" s="16">
        <f t="shared" si="363"/>
        <v>22</v>
      </c>
      <c r="G4561" s="195">
        <v>4559</v>
      </c>
      <c r="H4561" s="193">
        <v>0</v>
      </c>
    </row>
    <row r="4562" spans="2:8" x14ac:dyDescent="0.25">
      <c r="B4562" s="192">
        <f t="shared" si="364"/>
        <v>43290.958333322276</v>
      </c>
      <c r="C4562" s="16">
        <f t="shared" si="360"/>
        <v>7</v>
      </c>
      <c r="D4562" s="16">
        <f t="shared" si="361"/>
        <v>1</v>
      </c>
      <c r="E4562" s="16">
        <f t="shared" si="362"/>
        <v>1</v>
      </c>
      <c r="F4562" s="16">
        <f t="shared" si="363"/>
        <v>23</v>
      </c>
      <c r="G4562" s="195">
        <v>4560</v>
      </c>
      <c r="H4562" s="193">
        <v>0</v>
      </c>
    </row>
    <row r="4563" spans="2:8" x14ac:dyDescent="0.25">
      <c r="B4563" s="192">
        <f t="shared" si="364"/>
        <v>43290.999999988941</v>
      </c>
      <c r="C4563" s="16">
        <f t="shared" si="360"/>
        <v>7</v>
      </c>
      <c r="D4563" s="16">
        <f t="shared" si="361"/>
        <v>2</v>
      </c>
      <c r="E4563" s="16">
        <f t="shared" si="362"/>
        <v>1</v>
      </c>
      <c r="F4563" s="16">
        <f t="shared" si="363"/>
        <v>0</v>
      </c>
      <c r="G4563" s="195">
        <v>4561</v>
      </c>
      <c r="H4563" s="193">
        <v>0</v>
      </c>
    </row>
    <row r="4564" spans="2:8" x14ac:dyDescent="0.25">
      <c r="B4564" s="192">
        <f t="shared" si="364"/>
        <v>43291.041666655605</v>
      </c>
      <c r="C4564" s="16">
        <f t="shared" si="360"/>
        <v>7</v>
      </c>
      <c r="D4564" s="16">
        <f t="shared" si="361"/>
        <v>2</v>
      </c>
      <c r="E4564" s="16">
        <f t="shared" si="362"/>
        <v>1</v>
      </c>
      <c r="F4564" s="16">
        <f t="shared" si="363"/>
        <v>1</v>
      </c>
      <c r="G4564" s="195">
        <v>4562</v>
      </c>
      <c r="H4564" s="193">
        <v>0</v>
      </c>
    </row>
    <row r="4565" spans="2:8" x14ac:dyDescent="0.25">
      <c r="B4565" s="192">
        <f t="shared" si="364"/>
        <v>43291.083333322269</v>
      </c>
      <c r="C4565" s="16">
        <f t="shared" si="360"/>
        <v>7</v>
      </c>
      <c r="D4565" s="16">
        <f t="shared" si="361"/>
        <v>2</v>
      </c>
      <c r="E4565" s="16">
        <f t="shared" si="362"/>
        <v>1</v>
      </c>
      <c r="F4565" s="16">
        <f t="shared" si="363"/>
        <v>2</v>
      </c>
      <c r="G4565" s="195">
        <v>4563</v>
      </c>
      <c r="H4565" s="193">
        <v>0</v>
      </c>
    </row>
    <row r="4566" spans="2:8" x14ac:dyDescent="0.25">
      <c r="B4566" s="192">
        <f t="shared" si="364"/>
        <v>43291.124999988933</v>
      </c>
      <c r="C4566" s="16">
        <f t="shared" si="360"/>
        <v>7</v>
      </c>
      <c r="D4566" s="16">
        <f t="shared" si="361"/>
        <v>2</v>
      </c>
      <c r="E4566" s="16">
        <f t="shared" si="362"/>
        <v>1</v>
      </c>
      <c r="F4566" s="16">
        <f t="shared" si="363"/>
        <v>3</v>
      </c>
      <c r="G4566" s="195">
        <v>4564</v>
      </c>
      <c r="H4566" s="193">
        <v>0</v>
      </c>
    </row>
    <row r="4567" spans="2:8" x14ac:dyDescent="0.25">
      <c r="B4567" s="192">
        <f t="shared" si="364"/>
        <v>43291.166666655598</v>
      </c>
      <c r="C4567" s="16">
        <f t="shared" si="360"/>
        <v>7</v>
      </c>
      <c r="D4567" s="16">
        <f t="shared" si="361"/>
        <v>2</v>
      </c>
      <c r="E4567" s="16">
        <f t="shared" si="362"/>
        <v>1</v>
      </c>
      <c r="F4567" s="16">
        <f t="shared" si="363"/>
        <v>4</v>
      </c>
      <c r="G4567" s="195">
        <v>4565</v>
      </c>
      <c r="H4567" s="193">
        <v>2.2505310000000001E-3</v>
      </c>
    </row>
    <row r="4568" spans="2:8" x14ac:dyDescent="0.25">
      <c r="B4568" s="192">
        <f t="shared" si="364"/>
        <v>43291.208333322262</v>
      </c>
      <c r="C4568" s="16">
        <f t="shared" si="360"/>
        <v>7</v>
      </c>
      <c r="D4568" s="16">
        <f t="shared" si="361"/>
        <v>2</v>
      </c>
      <c r="E4568" s="16">
        <f t="shared" si="362"/>
        <v>1</v>
      </c>
      <c r="F4568" s="16">
        <f t="shared" si="363"/>
        <v>5</v>
      </c>
      <c r="G4568" s="195">
        <v>4566</v>
      </c>
      <c r="H4568" s="193">
        <v>4.0347921000000002E-2</v>
      </c>
    </row>
    <row r="4569" spans="2:8" x14ac:dyDescent="0.25">
      <c r="B4569" s="192">
        <f t="shared" si="364"/>
        <v>43291.249999988926</v>
      </c>
      <c r="C4569" s="16">
        <f t="shared" si="360"/>
        <v>7</v>
      </c>
      <c r="D4569" s="16">
        <f t="shared" si="361"/>
        <v>2</v>
      </c>
      <c r="E4569" s="16">
        <f t="shared" si="362"/>
        <v>1</v>
      </c>
      <c r="F4569" s="16">
        <f t="shared" si="363"/>
        <v>6</v>
      </c>
      <c r="G4569" s="195">
        <v>4567</v>
      </c>
      <c r="H4569" s="193">
        <v>0.102404752</v>
      </c>
    </row>
    <row r="4570" spans="2:8" x14ac:dyDescent="0.25">
      <c r="B4570" s="192">
        <f t="shared" si="364"/>
        <v>43291.29166665559</v>
      </c>
      <c r="C4570" s="16">
        <f t="shared" si="360"/>
        <v>7</v>
      </c>
      <c r="D4570" s="16">
        <f t="shared" si="361"/>
        <v>2</v>
      </c>
      <c r="E4570" s="16">
        <f t="shared" si="362"/>
        <v>1</v>
      </c>
      <c r="F4570" s="16">
        <f t="shared" si="363"/>
        <v>7</v>
      </c>
      <c r="G4570" s="195">
        <v>4568</v>
      </c>
      <c r="H4570" s="193">
        <v>0.22834368599999999</v>
      </c>
    </row>
    <row r="4571" spans="2:8" x14ac:dyDescent="0.25">
      <c r="B4571" s="192">
        <f t="shared" si="364"/>
        <v>43291.333333322254</v>
      </c>
      <c r="C4571" s="16">
        <f t="shared" si="360"/>
        <v>7</v>
      </c>
      <c r="D4571" s="16">
        <f t="shared" si="361"/>
        <v>2</v>
      </c>
      <c r="E4571" s="16">
        <f t="shared" si="362"/>
        <v>1</v>
      </c>
      <c r="F4571" s="16">
        <f t="shared" si="363"/>
        <v>8</v>
      </c>
      <c r="G4571" s="195">
        <v>4569</v>
      </c>
      <c r="H4571" s="193">
        <v>0.36937119899999998</v>
      </c>
    </row>
    <row r="4572" spans="2:8" x14ac:dyDescent="0.25">
      <c r="B4572" s="192">
        <f t="shared" si="364"/>
        <v>43291.374999988919</v>
      </c>
      <c r="C4572" s="16">
        <f t="shared" si="360"/>
        <v>7</v>
      </c>
      <c r="D4572" s="16">
        <f t="shared" si="361"/>
        <v>2</v>
      </c>
      <c r="E4572" s="16">
        <f t="shared" si="362"/>
        <v>1</v>
      </c>
      <c r="F4572" s="16">
        <f t="shared" si="363"/>
        <v>9</v>
      </c>
      <c r="G4572" s="195">
        <v>4570</v>
      </c>
      <c r="H4572" s="193">
        <v>0.49355147500000002</v>
      </c>
    </row>
    <row r="4573" spans="2:8" x14ac:dyDescent="0.25">
      <c r="B4573" s="192">
        <f t="shared" si="364"/>
        <v>43291.416666655583</v>
      </c>
      <c r="C4573" s="16">
        <f t="shared" si="360"/>
        <v>7</v>
      </c>
      <c r="D4573" s="16">
        <f t="shared" si="361"/>
        <v>2</v>
      </c>
      <c r="E4573" s="16">
        <f t="shared" si="362"/>
        <v>1</v>
      </c>
      <c r="F4573" s="16">
        <f t="shared" si="363"/>
        <v>10</v>
      </c>
      <c r="G4573" s="195">
        <v>4571</v>
      </c>
      <c r="H4573" s="193">
        <v>0.57579876900000004</v>
      </c>
    </row>
    <row r="4574" spans="2:8" x14ac:dyDescent="0.25">
      <c r="B4574" s="192">
        <f t="shared" si="364"/>
        <v>43291.458333322247</v>
      </c>
      <c r="C4574" s="16">
        <f t="shared" si="360"/>
        <v>7</v>
      </c>
      <c r="D4574" s="16">
        <f t="shared" si="361"/>
        <v>2</v>
      </c>
      <c r="E4574" s="16">
        <f t="shared" si="362"/>
        <v>1</v>
      </c>
      <c r="F4574" s="16">
        <f t="shared" si="363"/>
        <v>11</v>
      </c>
      <c r="G4574" s="195">
        <v>4572</v>
      </c>
      <c r="H4574" s="193">
        <v>0.58941642900000002</v>
      </c>
    </row>
    <row r="4575" spans="2:8" x14ac:dyDescent="0.25">
      <c r="B4575" s="192">
        <f t="shared" si="364"/>
        <v>43291.499999988911</v>
      </c>
      <c r="C4575" s="16">
        <f t="shared" si="360"/>
        <v>7</v>
      </c>
      <c r="D4575" s="16">
        <f t="shared" si="361"/>
        <v>2</v>
      </c>
      <c r="E4575" s="16">
        <f t="shared" si="362"/>
        <v>1</v>
      </c>
      <c r="F4575" s="16">
        <f t="shared" si="363"/>
        <v>12</v>
      </c>
      <c r="G4575" s="195">
        <v>4573</v>
      </c>
      <c r="H4575" s="193">
        <v>0.581020867</v>
      </c>
    </row>
    <row r="4576" spans="2:8" x14ac:dyDescent="0.25">
      <c r="B4576" s="192">
        <f t="shared" si="364"/>
        <v>43291.541666655576</v>
      </c>
      <c r="C4576" s="16">
        <f t="shared" si="360"/>
        <v>7</v>
      </c>
      <c r="D4576" s="16">
        <f t="shared" si="361"/>
        <v>2</v>
      </c>
      <c r="E4576" s="16">
        <f t="shared" si="362"/>
        <v>1</v>
      </c>
      <c r="F4576" s="16">
        <f t="shared" si="363"/>
        <v>13</v>
      </c>
      <c r="G4576" s="195">
        <v>4574</v>
      </c>
      <c r="H4576" s="193">
        <v>0.55801496900000003</v>
      </c>
    </row>
    <row r="4577" spans="2:8" x14ac:dyDescent="0.25">
      <c r="B4577" s="192">
        <f t="shared" si="364"/>
        <v>43291.58333332224</v>
      </c>
      <c r="C4577" s="16">
        <f t="shared" si="360"/>
        <v>7</v>
      </c>
      <c r="D4577" s="16">
        <f t="shared" si="361"/>
        <v>2</v>
      </c>
      <c r="E4577" s="16">
        <f t="shared" si="362"/>
        <v>1</v>
      </c>
      <c r="F4577" s="16">
        <f t="shared" si="363"/>
        <v>14</v>
      </c>
      <c r="G4577" s="195">
        <v>4575</v>
      </c>
      <c r="H4577" s="193">
        <v>0.468089806</v>
      </c>
    </row>
    <row r="4578" spans="2:8" x14ac:dyDescent="0.25">
      <c r="B4578" s="192">
        <f t="shared" si="364"/>
        <v>43291.624999988904</v>
      </c>
      <c r="C4578" s="16">
        <f t="shared" si="360"/>
        <v>7</v>
      </c>
      <c r="D4578" s="16">
        <f t="shared" si="361"/>
        <v>2</v>
      </c>
      <c r="E4578" s="16">
        <f t="shared" si="362"/>
        <v>1</v>
      </c>
      <c r="F4578" s="16">
        <f t="shared" si="363"/>
        <v>15</v>
      </c>
      <c r="G4578" s="195">
        <v>4576</v>
      </c>
      <c r="H4578" s="193">
        <v>0.40261097400000001</v>
      </c>
    </row>
    <row r="4579" spans="2:8" x14ac:dyDescent="0.25">
      <c r="B4579" s="192">
        <f t="shared" si="364"/>
        <v>43291.666666655568</v>
      </c>
      <c r="C4579" s="16">
        <f t="shared" si="360"/>
        <v>7</v>
      </c>
      <c r="D4579" s="16">
        <f t="shared" si="361"/>
        <v>2</v>
      </c>
      <c r="E4579" s="16">
        <f t="shared" si="362"/>
        <v>1</v>
      </c>
      <c r="F4579" s="16">
        <f t="shared" si="363"/>
        <v>16</v>
      </c>
      <c r="G4579" s="195">
        <v>4577</v>
      </c>
      <c r="H4579" s="193">
        <v>0.32394062099999998</v>
      </c>
    </row>
    <row r="4580" spans="2:8" x14ac:dyDescent="0.25">
      <c r="B4580" s="192">
        <f t="shared" si="364"/>
        <v>43291.708333322233</v>
      </c>
      <c r="C4580" s="16">
        <f t="shared" si="360"/>
        <v>7</v>
      </c>
      <c r="D4580" s="16">
        <f t="shared" si="361"/>
        <v>2</v>
      </c>
      <c r="E4580" s="16">
        <f t="shared" si="362"/>
        <v>1</v>
      </c>
      <c r="F4580" s="16">
        <f t="shared" si="363"/>
        <v>17</v>
      </c>
      <c r="G4580" s="195">
        <v>4578</v>
      </c>
      <c r="H4580" s="193">
        <v>0.21802291700000001</v>
      </c>
    </row>
    <row r="4581" spans="2:8" x14ac:dyDescent="0.25">
      <c r="B4581" s="192">
        <f t="shared" si="364"/>
        <v>43291.749999988897</v>
      </c>
      <c r="C4581" s="16">
        <f t="shared" si="360"/>
        <v>7</v>
      </c>
      <c r="D4581" s="16">
        <f t="shared" si="361"/>
        <v>2</v>
      </c>
      <c r="E4581" s="16">
        <f t="shared" si="362"/>
        <v>1</v>
      </c>
      <c r="F4581" s="16">
        <f t="shared" si="363"/>
        <v>18</v>
      </c>
      <c r="G4581" s="195">
        <v>4579</v>
      </c>
      <c r="H4581" s="193">
        <v>0.101378142</v>
      </c>
    </row>
    <row r="4582" spans="2:8" x14ac:dyDescent="0.25">
      <c r="B4582" s="192">
        <f t="shared" si="364"/>
        <v>43291.791666655561</v>
      </c>
      <c r="C4582" s="16">
        <f t="shared" si="360"/>
        <v>7</v>
      </c>
      <c r="D4582" s="16">
        <f t="shared" si="361"/>
        <v>2</v>
      </c>
      <c r="E4582" s="16">
        <f t="shared" si="362"/>
        <v>1</v>
      </c>
      <c r="F4582" s="16">
        <f t="shared" si="363"/>
        <v>19</v>
      </c>
      <c r="G4582" s="195">
        <v>4580</v>
      </c>
      <c r="H4582" s="193">
        <v>3.1089658999999999E-2</v>
      </c>
    </row>
    <row r="4583" spans="2:8" x14ac:dyDescent="0.25">
      <c r="B4583" s="192">
        <f t="shared" si="364"/>
        <v>43291.833333322225</v>
      </c>
      <c r="C4583" s="16">
        <f t="shared" si="360"/>
        <v>7</v>
      </c>
      <c r="D4583" s="16">
        <f t="shared" si="361"/>
        <v>2</v>
      </c>
      <c r="E4583" s="16">
        <f t="shared" si="362"/>
        <v>1</v>
      </c>
      <c r="F4583" s="16">
        <f t="shared" si="363"/>
        <v>20</v>
      </c>
      <c r="G4583" s="195">
        <v>4581</v>
      </c>
      <c r="H4583" s="193">
        <v>1.591879E-3</v>
      </c>
    </row>
    <row r="4584" spans="2:8" x14ac:dyDescent="0.25">
      <c r="B4584" s="192">
        <f t="shared" si="364"/>
        <v>43291.87499998889</v>
      </c>
      <c r="C4584" s="16">
        <f t="shared" si="360"/>
        <v>7</v>
      </c>
      <c r="D4584" s="16">
        <f t="shared" si="361"/>
        <v>2</v>
      </c>
      <c r="E4584" s="16">
        <f t="shared" si="362"/>
        <v>1</v>
      </c>
      <c r="F4584" s="16">
        <f t="shared" si="363"/>
        <v>21</v>
      </c>
      <c r="G4584" s="195">
        <v>4582</v>
      </c>
      <c r="H4584" s="193">
        <v>0</v>
      </c>
    </row>
    <row r="4585" spans="2:8" x14ac:dyDescent="0.25">
      <c r="B4585" s="192">
        <f t="shared" si="364"/>
        <v>43291.916666655554</v>
      </c>
      <c r="C4585" s="16">
        <f t="shared" si="360"/>
        <v>7</v>
      </c>
      <c r="D4585" s="16">
        <f t="shared" si="361"/>
        <v>2</v>
      </c>
      <c r="E4585" s="16">
        <f t="shared" si="362"/>
        <v>1</v>
      </c>
      <c r="F4585" s="16">
        <f t="shared" si="363"/>
        <v>22</v>
      </c>
      <c r="G4585" s="195">
        <v>4583</v>
      </c>
      <c r="H4585" s="193">
        <v>0</v>
      </c>
    </row>
    <row r="4586" spans="2:8" x14ac:dyDescent="0.25">
      <c r="B4586" s="192">
        <f t="shared" si="364"/>
        <v>43291.958333322218</v>
      </c>
      <c r="C4586" s="16">
        <f t="shared" si="360"/>
        <v>7</v>
      </c>
      <c r="D4586" s="16">
        <f t="shared" si="361"/>
        <v>2</v>
      </c>
      <c r="E4586" s="16">
        <f t="shared" si="362"/>
        <v>1</v>
      </c>
      <c r="F4586" s="16">
        <f t="shared" si="363"/>
        <v>23</v>
      </c>
      <c r="G4586" s="195">
        <v>4584</v>
      </c>
      <c r="H4586" s="193">
        <v>0</v>
      </c>
    </row>
    <row r="4587" spans="2:8" x14ac:dyDescent="0.25">
      <c r="B4587" s="192">
        <f t="shared" si="364"/>
        <v>43291.999999988882</v>
      </c>
      <c r="C4587" s="16">
        <f t="shared" si="360"/>
        <v>7</v>
      </c>
      <c r="D4587" s="16">
        <f t="shared" si="361"/>
        <v>3</v>
      </c>
      <c r="E4587" s="16">
        <f t="shared" si="362"/>
        <v>1</v>
      </c>
      <c r="F4587" s="16">
        <f t="shared" si="363"/>
        <v>0</v>
      </c>
      <c r="G4587" s="195">
        <v>4585</v>
      </c>
      <c r="H4587" s="193">
        <v>0</v>
      </c>
    </row>
    <row r="4588" spans="2:8" x14ac:dyDescent="0.25">
      <c r="B4588" s="192">
        <f t="shared" si="364"/>
        <v>43292.041666655547</v>
      </c>
      <c r="C4588" s="16">
        <f t="shared" si="360"/>
        <v>7</v>
      </c>
      <c r="D4588" s="16">
        <f t="shared" si="361"/>
        <v>3</v>
      </c>
      <c r="E4588" s="16">
        <f t="shared" si="362"/>
        <v>1</v>
      </c>
      <c r="F4588" s="16">
        <f t="shared" si="363"/>
        <v>1</v>
      </c>
      <c r="G4588" s="195">
        <v>4586</v>
      </c>
      <c r="H4588" s="193">
        <v>0</v>
      </c>
    </row>
    <row r="4589" spans="2:8" x14ac:dyDescent="0.25">
      <c r="B4589" s="192">
        <f t="shared" si="364"/>
        <v>43292.083333322211</v>
      </c>
      <c r="C4589" s="16">
        <f t="shared" si="360"/>
        <v>7</v>
      </c>
      <c r="D4589" s="16">
        <f t="shared" si="361"/>
        <v>3</v>
      </c>
      <c r="E4589" s="16">
        <f t="shared" si="362"/>
        <v>1</v>
      </c>
      <c r="F4589" s="16">
        <f t="shared" si="363"/>
        <v>2</v>
      </c>
      <c r="G4589" s="195">
        <v>4587</v>
      </c>
      <c r="H4589" s="193">
        <v>0</v>
      </c>
    </row>
    <row r="4590" spans="2:8" x14ac:dyDescent="0.25">
      <c r="B4590" s="192">
        <f t="shared" si="364"/>
        <v>43292.124999988875</v>
      </c>
      <c r="C4590" s="16">
        <f t="shared" si="360"/>
        <v>7</v>
      </c>
      <c r="D4590" s="16">
        <f t="shared" si="361"/>
        <v>3</v>
      </c>
      <c r="E4590" s="16">
        <f t="shared" si="362"/>
        <v>1</v>
      </c>
      <c r="F4590" s="16">
        <f t="shared" si="363"/>
        <v>3</v>
      </c>
      <c r="G4590" s="195">
        <v>4588</v>
      </c>
      <c r="H4590" s="193">
        <v>0</v>
      </c>
    </row>
    <row r="4591" spans="2:8" x14ac:dyDescent="0.25">
      <c r="B4591" s="192">
        <f t="shared" si="364"/>
        <v>43292.166666655539</v>
      </c>
      <c r="C4591" s="16">
        <f t="shared" si="360"/>
        <v>7</v>
      </c>
      <c r="D4591" s="16">
        <f t="shared" si="361"/>
        <v>3</v>
      </c>
      <c r="E4591" s="16">
        <f t="shared" si="362"/>
        <v>1</v>
      </c>
      <c r="F4591" s="16">
        <f t="shared" si="363"/>
        <v>4</v>
      </c>
      <c r="G4591" s="195">
        <v>4589</v>
      </c>
      <c r="H4591" s="193">
        <v>3.819584E-3</v>
      </c>
    </row>
    <row r="4592" spans="2:8" x14ac:dyDescent="0.25">
      <c r="B4592" s="192">
        <f t="shared" si="364"/>
        <v>43292.208333322204</v>
      </c>
      <c r="C4592" s="16">
        <f t="shared" si="360"/>
        <v>7</v>
      </c>
      <c r="D4592" s="16">
        <f t="shared" si="361"/>
        <v>3</v>
      </c>
      <c r="E4592" s="16">
        <f t="shared" si="362"/>
        <v>1</v>
      </c>
      <c r="F4592" s="16">
        <f t="shared" si="363"/>
        <v>5</v>
      </c>
      <c r="G4592" s="195">
        <v>4590</v>
      </c>
      <c r="H4592" s="193">
        <v>5.2470711000000003E-2</v>
      </c>
    </row>
    <row r="4593" spans="2:8" x14ac:dyDescent="0.25">
      <c r="B4593" s="192">
        <f t="shared" si="364"/>
        <v>43292.249999988868</v>
      </c>
      <c r="C4593" s="16">
        <f t="shared" si="360"/>
        <v>7</v>
      </c>
      <c r="D4593" s="16">
        <f t="shared" si="361"/>
        <v>3</v>
      </c>
      <c r="E4593" s="16">
        <f t="shared" si="362"/>
        <v>1</v>
      </c>
      <c r="F4593" s="16">
        <f t="shared" si="363"/>
        <v>6</v>
      </c>
      <c r="G4593" s="195">
        <v>4591</v>
      </c>
      <c r="H4593" s="193">
        <v>0.121565485</v>
      </c>
    </row>
    <row r="4594" spans="2:8" x14ac:dyDescent="0.25">
      <c r="B4594" s="192">
        <f t="shared" si="364"/>
        <v>43292.291666655532</v>
      </c>
      <c r="C4594" s="16">
        <f t="shared" si="360"/>
        <v>7</v>
      </c>
      <c r="D4594" s="16">
        <f t="shared" si="361"/>
        <v>3</v>
      </c>
      <c r="E4594" s="16">
        <f t="shared" si="362"/>
        <v>1</v>
      </c>
      <c r="F4594" s="16">
        <f t="shared" si="363"/>
        <v>7</v>
      </c>
      <c r="G4594" s="195">
        <v>4592</v>
      </c>
      <c r="H4594" s="193">
        <v>0.27011295499999999</v>
      </c>
    </row>
    <row r="4595" spans="2:8" x14ac:dyDescent="0.25">
      <c r="B4595" s="192">
        <f t="shared" si="364"/>
        <v>43292.333333322196</v>
      </c>
      <c r="C4595" s="16">
        <f t="shared" si="360"/>
        <v>7</v>
      </c>
      <c r="D4595" s="16">
        <f t="shared" si="361"/>
        <v>3</v>
      </c>
      <c r="E4595" s="16">
        <f t="shared" si="362"/>
        <v>1</v>
      </c>
      <c r="F4595" s="16">
        <f t="shared" si="363"/>
        <v>8</v>
      </c>
      <c r="G4595" s="195">
        <v>4593</v>
      </c>
      <c r="H4595" s="193">
        <v>0.43062424100000002</v>
      </c>
    </row>
    <row r="4596" spans="2:8" x14ac:dyDescent="0.25">
      <c r="B4596" s="192">
        <f t="shared" si="364"/>
        <v>43292.374999988861</v>
      </c>
      <c r="C4596" s="16">
        <f t="shared" si="360"/>
        <v>7</v>
      </c>
      <c r="D4596" s="16">
        <f t="shared" si="361"/>
        <v>3</v>
      </c>
      <c r="E4596" s="16">
        <f t="shared" si="362"/>
        <v>1</v>
      </c>
      <c r="F4596" s="16">
        <f t="shared" si="363"/>
        <v>9</v>
      </c>
      <c r="G4596" s="195">
        <v>4594</v>
      </c>
      <c r="H4596" s="193">
        <v>0.56592338200000003</v>
      </c>
    </row>
    <row r="4597" spans="2:8" x14ac:dyDescent="0.25">
      <c r="B4597" s="192">
        <f t="shared" si="364"/>
        <v>43292.416666655525</v>
      </c>
      <c r="C4597" s="16">
        <f t="shared" si="360"/>
        <v>7</v>
      </c>
      <c r="D4597" s="16">
        <f t="shared" si="361"/>
        <v>3</v>
      </c>
      <c r="E4597" s="16">
        <f t="shared" si="362"/>
        <v>1</v>
      </c>
      <c r="F4597" s="16">
        <f t="shared" si="363"/>
        <v>10</v>
      </c>
      <c r="G4597" s="195">
        <v>4595</v>
      </c>
      <c r="H4597" s="193">
        <v>0.65854812600000001</v>
      </c>
    </row>
    <row r="4598" spans="2:8" x14ac:dyDescent="0.25">
      <c r="B4598" s="192">
        <f t="shared" si="364"/>
        <v>43292.458333322189</v>
      </c>
      <c r="C4598" s="16">
        <f t="shared" si="360"/>
        <v>7</v>
      </c>
      <c r="D4598" s="16">
        <f t="shared" si="361"/>
        <v>3</v>
      </c>
      <c r="E4598" s="16">
        <f t="shared" si="362"/>
        <v>1</v>
      </c>
      <c r="F4598" s="16">
        <f t="shared" si="363"/>
        <v>11</v>
      </c>
      <c r="G4598" s="195">
        <v>4596</v>
      </c>
      <c r="H4598" s="193">
        <v>0.69081759300000001</v>
      </c>
    </row>
    <row r="4599" spans="2:8" x14ac:dyDescent="0.25">
      <c r="B4599" s="192">
        <f t="shared" si="364"/>
        <v>43292.499999988853</v>
      </c>
      <c r="C4599" s="16">
        <f t="shared" si="360"/>
        <v>7</v>
      </c>
      <c r="D4599" s="16">
        <f t="shared" si="361"/>
        <v>3</v>
      </c>
      <c r="E4599" s="16">
        <f t="shared" si="362"/>
        <v>1</v>
      </c>
      <c r="F4599" s="16">
        <f t="shared" si="363"/>
        <v>12</v>
      </c>
      <c r="G4599" s="195">
        <v>4597</v>
      </c>
      <c r="H4599" s="193">
        <v>0.70141640199999999</v>
      </c>
    </row>
    <row r="4600" spans="2:8" x14ac:dyDescent="0.25">
      <c r="B4600" s="192">
        <f t="shared" si="364"/>
        <v>43292.541666655517</v>
      </c>
      <c r="C4600" s="16">
        <f t="shared" si="360"/>
        <v>7</v>
      </c>
      <c r="D4600" s="16">
        <f t="shared" si="361"/>
        <v>3</v>
      </c>
      <c r="E4600" s="16">
        <f t="shared" si="362"/>
        <v>1</v>
      </c>
      <c r="F4600" s="16">
        <f t="shared" si="363"/>
        <v>13</v>
      </c>
      <c r="G4600" s="195">
        <v>4598</v>
      </c>
      <c r="H4600" s="193">
        <v>0.67642205600000005</v>
      </c>
    </row>
    <row r="4601" spans="2:8" x14ac:dyDescent="0.25">
      <c r="B4601" s="192">
        <f t="shared" si="364"/>
        <v>43292.583333322182</v>
      </c>
      <c r="C4601" s="16">
        <f t="shared" si="360"/>
        <v>7</v>
      </c>
      <c r="D4601" s="16">
        <f t="shared" si="361"/>
        <v>3</v>
      </c>
      <c r="E4601" s="16">
        <f t="shared" si="362"/>
        <v>1</v>
      </c>
      <c r="F4601" s="16">
        <f t="shared" si="363"/>
        <v>14</v>
      </c>
      <c r="G4601" s="195">
        <v>4599</v>
      </c>
      <c r="H4601" s="193">
        <v>0.60145263400000004</v>
      </c>
    </row>
    <row r="4602" spans="2:8" x14ac:dyDescent="0.25">
      <c r="B4602" s="192">
        <f t="shared" si="364"/>
        <v>43292.624999988846</v>
      </c>
      <c r="C4602" s="16">
        <f t="shared" si="360"/>
        <v>7</v>
      </c>
      <c r="D4602" s="16">
        <f t="shared" si="361"/>
        <v>3</v>
      </c>
      <c r="E4602" s="16">
        <f t="shared" si="362"/>
        <v>1</v>
      </c>
      <c r="F4602" s="16">
        <f t="shared" si="363"/>
        <v>15</v>
      </c>
      <c r="G4602" s="195">
        <v>4600</v>
      </c>
      <c r="H4602" s="193">
        <v>0.50858040999999998</v>
      </c>
    </row>
    <row r="4603" spans="2:8" x14ac:dyDescent="0.25">
      <c r="B4603" s="192">
        <f t="shared" si="364"/>
        <v>43292.66666665551</v>
      </c>
      <c r="C4603" s="16">
        <f t="shared" si="360"/>
        <v>7</v>
      </c>
      <c r="D4603" s="16">
        <f t="shared" si="361"/>
        <v>3</v>
      </c>
      <c r="E4603" s="16">
        <f t="shared" si="362"/>
        <v>1</v>
      </c>
      <c r="F4603" s="16">
        <f t="shared" si="363"/>
        <v>16</v>
      </c>
      <c r="G4603" s="195">
        <v>4601</v>
      </c>
      <c r="H4603" s="193">
        <v>0.373091279</v>
      </c>
    </row>
    <row r="4604" spans="2:8" x14ac:dyDescent="0.25">
      <c r="B4604" s="192">
        <f t="shared" si="364"/>
        <v>43292.708333322174</v>
      </c>
      <c r="C4604" s="16">
        <f t="shared" si="360"/>
        <v>7</v>
      </c>
      <c r="D4604" s="16">
        <f t="shared" si="361"/>
        <v>3</v>
      </c>
      <c r="E4604" s="16">
        <f t="shared" si="362"/>
        <v>1</v>
      </c>
      <c r="F4604" s="16">
        <f t="shared" si="363"/>
        <v>17</v>
      </c>
      <c r="G4604" s="195">
        <v>4602</v>
      </c>
      <c r="H4604" s="193">
        <v>0.232704469</v>
      </c>
    </row>
    <row r="4605" spans="2:8" x14ac:dyDescent="0.25">
      <c r="B4605" s="192">
        <f t="shared" si="364"/>
        <v>43292.749999988839</v>
      </c>
      <c r="C4605" s="16">
        <f t="shared" si="360"/>
        <v>7</v>
      </c>
      <c r="D4605" s="16">
        <f t="shared" si="361"/>
        <v>3</v>
      </c>
      <c r="E4605" s="16">
        <f t="shared" si="362"/>
        <v>1</v>
      </c>
      <c r="F4605" s="16">
        <f t="shared" si="363"/>
        <v>18</v>
      </c>
      <c r="G4605" s="195">
        <v>4603</v>
      </c>
      <c r="H4605" s="193">
        <v>0.103744897</v>
      </c>
    </row>
    <row r="4606" spans="2:8" x14ac:dyDescent="0.25">
      <c r="B4606" s="192">
        <f t="shared" si="364"/>
        <v>43292.791666655503</v>
      </c>
      <c r="C4606" s="16">
        <f t="shared" si="360"/>
        <v>7</v>
      </c>
      <c r="D4606" s="16">
        <f t="shared" si="361"/>
        <v>3</v>
      </c>
      <c r="E4606" s="16">
        <f t="shared" si="362"/>
        <v>1</v>
      </c>
      <c r="F4606" s="16">
        <f t="shared" si="363"/>
        <v>19</v>
      </c>
      <c r="G4606" s="195">
        <v>4604</v>
      </c>
      <c r="H4606" s="193">
        <v>3.5137047999999997E-2</v>
      </c>
    </row>
    <row r="4607" spans="2:8" x14ac:dyDescent="0.25">
      <c r="B4607" s="192">
        <f t="shared" si="364"/>
        <v>43292.833333322167</v>
      </c>
      <c r="C4607" s="16">
        <f t="shared" si="360"/>
        <v>7</v>
      </c>
      <c r="D4607" s="16">
        <f t="shared" si="361"/>
        <v>3</v>
      </c>
      <c r="E4607" s="16">
        <f t="shared" si="362"/>
        <v>1</v>
      </c>
      <c r="F4607" s="16">
        <f t="shared" si="363"/>
        <v>20</v>
      </c>
      <c r="G4607" s="195">
        <v>4605</v>
      </c>
      <c r="H4607" s="193">
        <v>1.591879E-3</v>
      </c>
    </row>
    <row r="4608" spans="2:8" x14ac:dyDescent="0.25">
      <c r="B4608" s="192">
        <f t="shared" si="364"/>
        <v>43292.874999988831</v>
      </c>
      <c r="C4608" s="16">
        <f t="shared" si="360"/>
        <v>7</v>
      </c>
      <c r="D4608" s="16">
        <f t="shared" si="361"/>
        <v>3</v>
      </c>
      <c r="E4608" s="16">
        <f t="shared" si="362"/>
        <v>1</v>
      </c>
      <c r="F4608" s="16">
        <f t="shared" si="363"/>
        <v>21</v>
      </c>
      <c r="G4608" s="195">
        <v>4606</v>
      </c>
      <c r="H4608" s="193">
        <v>0</v>
      </c>
    </row>
    <row r="4609" spans="2:8" x14ac:dyDescent="0.25">
      <c r="B4609" s="192">
        <f t="shared" si="364"/>
        <v>43292.916666655496</v>
      </c>
      <c r="C4609" s="16">
        <f t="shared" si="360"/>
        <v>7</v>
      </c>
      <c r="D4609" s="16">
        <f t="shared" si="361"/>
        <v>3</v>
      </c>
      <c r="E4609" s="16">
        <f t="shared" si="362"/>
        <v>1</v>
      </c>
      <c r="F4609" s="16">
        <f t="shared" si="363"/>
        <v>22</v>
      </c>
      <c r="G4609" s="195">
        <v>4607</v>
      </c>
      <c r="H4609" s="193">
        <v>0</v>
      </c>
    </row>
    <row r="4610" spans="2:8" x14ac:dyDescent="0.25">
      <c r="B4610" s="192">
        <f t="shared" si="364"/>
        <v>43292.95833332216</v>
      </c>
      <c r="C4610" s="16">
        <f t="shared" si="360"/>
        <v>7</v>
      </c>
      <c r="D4610" s="16">
        <f t="shared" si="361"/>
        <v>3</v>
      </c>
      <c r="E4610" s="16">
        <f t="shared" si="362"/>
        <v>1</v>
      </c>
      <c r="F4610" s="16">
        <f t="shared" si="363"/>
        <v>23</v>
      </c>
      <c r="G4610" s="195">
        <v>4608</v>
      </c>
      <c r="H4610" s="193">
        <v>0</v>
      </c>
    </row>
    <row r="4611" spans="2:8" x14ac:dyDescent="0.25">
      <c r="B4611" s="192">
        <f t="shared" si="364"/>
        <v>43292.999999988824</v>
      </c>
      <c r="C4611" s="16">
        <f t="shared" si="360"/>
        <v>7</v>
      </c>
      <c r="D4611" s="16">
        <f t="shared" si="361"/>
        <v>4</v>
      </c>
      <c r="E4611" s="16">
        <f t="shared" si="362"/>
        <v>1</v>
      </c>
      <c r="F4611" s="16">
        <f t="shared" si="363"/>
        <v>0</v>
      </c>
      <c r="G4611" s="195">
        <v>4609</v>
      </c>
      <c r="H4611" s="193">
        <v>0</v>
      </c>
    </row>
    <row r="4612" spans="2:8" x14ac:dyDescent="0.25">
      <c r="B4612" s="192">
        <f t="shared" si="364"/>
        <v>43293.041666655488</v>
      </c>
      <c r="C4612" s="16">
        <f t="shared" ref="C4612:C4675" si="365">MONTH(B4612)</f>
        <v>7</v>
      </c>
      <c r="D4612" s="16">
        <f t="shared" ref="D4612:D4675" si="366">WEEKDAY(B4612,2)</f>
        <v>4</v>
      </c>
      <c r="E4612" s="16">
        <f t="shared" ref="E4612:E4675" si="367">IF(D4612&lt;6,1,2)</f>
        <v>1</v>
      </c>
      <c r="F4612" s="16">
        <f t="shared" ref="F4612:F4675" si="368">HOUR(B4612)</f>
        <v>1</v>
      </c>
      <c r="G4612" s="195">
        <v>4610</v>
      </c>
      <c r="H4612" s="193">
        <v>0</v>
      </c>
    </row>
    <row r="4613" spans="2:8" x14ac:dyDescent="0.25">
      <c r="B4613" s="192">
        <f t="shared" ref="B4613:B4676" si="369">B4612+1/24</f>
        <v>43293.083333322153</v>
      </c>
      <c r="C4613" s="16">
        <f t="shared" si="365"/>
        <v>7</v>
      </c>
      <c r="D4613" s="16">
        <f t="shared" si="366"/>
        <v>4</v>
      </c>
      <c r="E4613" s="16">
        <f t="shared" si="367"/>
        <v>1</v>
      </c>
      <c r="F4613" s="16">
        <f t="shared" si="368"/>
        <v>2</v>
      </c>
      <c r="G4613" s="195">
        <v>4611</v>
      </c>
      <c r="H4613" s="193">
        <v>0</v>
      </c>
    </row>
    <row r="4614" spans="2:8" x14ac:dyDescent="0.25">
      <c r="B4614" s="192">
        <f t="shared" si="369"/>
        <v>43293.124999988817</v>
      </c>
      <c r="C4614" s="16">
        <f t="shared" si="365"/>
        <v>7</v>
      </c>
      <c r="D4614" s="16">
        <f t="shared" si="366"/>
        <v>4</v>
      </c>
      <c r="E4614" s="16">
        <f t="shared" si="367"/>
        <v>1</v>
      </c>
      <c r="F4614" s="16">
        <f t="shared" si="368"/>
        <v>3</v>
      </c>
      <c r="G4614" s="195">
        <v>4612</v>
      </c>
      <c r="H4614" s="193">
        <v>0</v>
      </c>
    </row>
    <row r="4615" spans="2:8" x14ac:dyDescent="0.25">
      <c r="B4615" s="192">
        <f t="shared" si="369"/>
        <v>43293.166666655481</v>
      </c>
      <c r="C4615" s="16">
        <f t="shared" si="365"/>
        <v>7</v>
      </c>
      <c r="D4615" s="16">
        <f t="shared" si="366"/>
        <v>4</v>
      </c>
      <c r="E4615" s="16">
        <f t="shared" si="367"/>
        <v>1</v>
      </c>
      <c r="F4615" s="16">
        <f t="shared" si="368"/>
        <v>4</v>
      </c>
      <c r="G4615" s="195">
        <v>4613</v>
      </c>
      <c r="H4615" s="193">
        <v>3.3038619999999999E-3</v>
      </c>
    </row>
    <row r="4616" spans="2:8" x14ac:dyDescent="0.25">
      <c r="B4616" s="192">
        <f t="shared" si="369"/>
        <v>43293.208333322145</v>
      </c>
      <c r="C4616" s="16">
        <f t="shared" si="365"/>
        <v>7</v>
      </c>
      <c r="D4616" s="16">
        <f t="shared" si="366"/>
        <v>4</v>
      </c>
      <c r="E4616" s="16">
        <f t="shared" si="367"/>
        <v>1</v>
      </c>
      <c r="F4616" s="16">
        <f t="shared" si="368"/>
        <v>5</v>
      </c>
      <c r="G4616" s="195">
        <v>4614</v>
      </c>
      <c r="H4616" s="193">
        <v>4.7271332999999999E-2</v>
      </c>
    </row>
    <row r="4617" spans="2:8" x14ac:dyDescent="0.25">
      <c r="B4617" s="192">
        <f t="shared" si="369"/>
        <v>43293.24999998881</v>
      </c>
      <c r="C4617" s="16">
        <f t="shared" si="365"/>
        <v>7</v>
      </c>
      <c r="D4617" s="16">
        <f t="shared" si="366"/>
        <v>4</v>
      </c>
      <c r="E4617" s="16">
        <f t="shared" si="367"/>
        <v>1</v>
      </c>
      <c r="F4617" s="16">
        <f t="shared" si="368"/>
        <v>6</v>
      </c>
      <c r="G4617" s="195">
        <v>4615</v>
      </c>
      <c r="H4617" s="193">
        <v>0.11471082000000001</v>
      </c>
    </row>
    <row r="4618" spans="2:8" x14ac:dyDescent="0.25">
      <c r="B4618" s="192">
        <f t="shared" si="369"/>
        <v>43293.291666655474</v>
      </c>
      <c r="C4618" s="16">
        <f t="shared" si="365"/>
        <v>7</v>
      </c>
      <c r="D4618" s="16">
        <f t="shared" si="366"/>
        <v>4</v>
      </c>
      <c r="E4618" s="16">
        <f t="shared" si="367"/>
        <v>1</v>
      </c>
      <c r="F4618" s="16">
        <f t="shared" si="368"/>
        <v>7</v>
      </c>
      <c r="G4618" s="195">
        <v>4616</v>
      </c>
      <c r="H4618" s="193">
        <v>0.25746545599999998</v>
      </c>
    </row>
    <row r="4619" spans="2:8" x14ac:dyDescent="0.25">
      <c r="B4619" s="192">
        <f t="shared" si="369"/>
        <v>43293.333333322138</v>
      </c>
      <c r="C4619" s="16">
        <f t="shared" si="365"/>
        <v>7</v>
      </c>
      <c r="D4619" s="16">
        <f t="shared" si="366"/>
        <v>4</v>
      </c>
      <c r="E4619" s="16">
        <f t="shared" si="367"/>
        <v>1</v>
      </c>
      <c r="F4619" s="16">
        <f t="shared" si="368"/>
        <v>8</v>
      </c>
      <c r="G4619" s="195">
        <v>4617</v>
      </c>
      <c r="H4619" s="193">
        <v>0.40603107700000002</v>
      </c>
    </row>
    <row r="4620" spans="2:8" x14ac:dyDescent="0.25">
      <c r="B4620" s="192">
        <f t="shared" si="369"/>
        <v>43293.374999988802</v>
      </c>
      <c r="C4620" s="16">
        <f t="shared" si="365"/>
        <v>7</v>
      </c>
      <c r="D4620" s="16">
        <f t="shared" si="366"/>
        <v>4</v>
      </c>
      <c r="E4620" s="16">
        <f t="shared" si="367"/>
        <v>1</v>
      </c>
      <c r="F4620" s="16">
        <f t="shared" si="368"/>
        <v>9</v>
      </c>
      <c r="G4620" s="195">
        <v>4618</v>
      </c>
      <c r="H4620" s="193">
        <v>0.52053265999999998</v>
      </c>
    </row>
    <row r="4621" spans="2:8" x14ac:dyDescent="0.25">
      <c r="B4621" s="192">
        <f t="shared" si="369"/>
        <v>43293.416666655467</v>
      </c>
      <c r="C4621" s="16">
        <f t="shared" si="365"/>
        <v>7</v>
      </c>
      <c r="D4621" s="16">
        <f t="shared" si="366"/>
        <v>4</v>
      </c>
      <c r="E4621" s="16">
        <f t="shared" si="367"/>
        <v>1</v>
      </c>
      <c r="F4621" s="16">
        <f t="shared" si="368"/>
        <v>10</v>
      </c>
      <c r="G4621" s="195">
        <v>4619</v>
      </c>
      <c r="H4621" s="193">
        <v>0.59619844200000005</v>
      </c>
    </row>
    <row r="4622" spans="2:8" x14ac:dyDescent="0.25">
      <c r="B4622" s="192">
        <f t="shared" si="369"/>
        <v>43293.458333322131</v>
      </c>
      <c r="C4622" s="16">
        <f t="shared" si="365"/>
        <v>7</v>
      </c>
      <c r="D4622" s="16">
        <f t="shared" si="366"/>
        <v>4</v>
      </c>
      <c r="E4622" s="16">
        <f t="shared" si="367"/>
        <v>1</v>
      </c>
      <c r="F4622" s="16">
        <f t="shared" si="368"/>
        <v>11</v>
      </c>
      <c r="G4622" s="195">
        <v>4620</v>
      </c>
      <c r="H4622" s="193">
        <v>0.63305803900000002</v>
      </c>
    </row>
    <row r="4623" spans="2:8" x14ac:dyDescent="0.25">
      <c r="B4623" s="192">
        <f t="shared" si="369"/>
        <v>43293.499999988795</v>
      </c>
      <c r="C4623" s="16">
        <f t="shared" si="365"/>
        <v>7</v>
      </c>
      <c r="D4623" s="16">
        <f t="shared" si="366"/>
        <v>4</v>
      </c>
      <c r="E4623" s="16">
        <f t="shared" si="367"/>
        <v>1</v>
      </c>
      <c r="F4623" s="16">
        <f t="shared" si="368"/>
        <v>12</v>
      </c>
      <c r="G4623" s="195">
        <v>4621</v>
      </c>
      <c r="H4623" s="193">
        <v>0.64565269599999997</v>
      </c>
    </row>
    <row r="4624" spans="2:8" x14ac:dyDescent="0.25">
      <c r="B4624" s="192">
        <f t="shared" si="369"/>
        <v>43293.541666655459</v>
      </c>
      <c r="C4624" s="16">
        <f t="shared" si="365"/>
        <v>7</v>
      </c>
      <c r="D4624" s="16">
        <f t="shared" si="366"/>
        <v>4</v>
      </c>
      <c r="E4624" s="16">
        <f t="shared" si="367"/>
        <v>1</v>
      </c>
      <c r="F4624" s="16">
        <f t="shared" si="368"/>
        <v>13</v>
      </c>
      <c r="G4624" s="195">
        <v>4622</v>
      </c>
      <c r="H4624" s="193">
        <v>0.60183387099999996</v>
      </c>
    </row>
    <row r="4625" spans="2:8" x14ac:dyDescent="0.25">
      <c r="B4625" s="192">
        <f t="shared" si="369"/>
        <v>43293.583333322124</v>
      </c>
      <c r="C4625" s="16">
        <f t="shared" si="365"/>
        <v>7</v>
      </c>
      <c r="D4625" s="16">
        <f t="shared" si="366"/>
        <v>4</v>
      </c>
      <c r="E4625" s="16">
        <f t="shared" si="367"/>
        <v>1</v>
      </c>
      <c r="F4625" s="16">
        <f t="shared" si="368"/>
        <v>14</v>
      </c>
      <c r="G4625" s="195">
        <v>4623</v>
      </c>
      <c r="H4625" s="193">
        <v>0.53336748099999998</v>
      </c>
    </row>
    <row r="4626" spans="2:8" x14ac:dyDescent="0.25">
      <c r="B4626" s="192">
        <f t="shared" si="369"/>
        <v>43293.624999988788</v>
      </c>
      <c r="C4626" s="16">
        <f t="shared" si="365"/>
        <v>7</v>
      </c>
      <c r="D4626" s="16">
        <f t="shared" si="366"/>
        <v>4</v>
      </c>
      <c r="E4626" s="16">
        <f t="shared" si="367"/>
        <v>1</v>
      </c>
      <c r="F4626" s="16">
        <f t="shared" si="368"/>
        <v>15</v>
      </c>
      <c r="G4626" s="195">
        <v>4624</v>
      </c>
      <c r="H4626" s="193">
        <v>0.43180967599999998</v>
      </c>
    </row>
    <row r="4627" spans="2:8" x14ac:dyDescent="0.25">
      <c r="B4627" s="192">
        <f t="shared" si="369"/>
        <v>43293.666666655452</v>
      </c>
      <c r="C4627" s="16">
        <f t="shared" si="365"/>
        <v>7</v>
      </c>
      <c r="D4627" s="16">
        <f t="shared" si="366"/>
        <v>4</v>
      </c>
      <c r="E4627" s="16">
        <f t="shared" si="367"/>
        <v>1</v>
      </c>
      <c r="F4627" s="16">
        <f t="shared" si="368"/>
        <v>16</v>
      </c>
      <c r="G4627" s="195">
        <v>4625</v>
      </c>
      <c r="H4627" s="193">
        <v>0.31798393899999999</v>
      </c>
    </row>
    <row r="4628" spans="2:8" x14ac:dyDescent="0.25">
      <c r="B4628" s="192">
        <f t="shared" si="369"/>
        <v>43293.708333322116</v>
      </c>
      <c r="C4628" s="16">
        <f t="shared" si="365"/>
        <v>7</v>
      </c>
      <c r="D4628" s="16">
        <f t="shared" si="366"/>
        <v>4</v>
      </c>
      <c r="E4628" s="16">
        <f t="shared" si="367"/>
        <v>1</v>
      </c>
      <c r="F4628" s="16">
        <f t="shared" si="368"/>
        <v>17</v>
      </c>
      <c r="G4628" s="195">
        <v>4626</v>
      </c>
      <c r="H4628" s="193">
        <v>0.199222917</v>
      </c>
    </row>
    <row r="4629" spans="2:8" x14ac:dyDescent="0.25">
      <c r="B4629" s="192">
        <f t="shared" si="369"/>
        <v>43293.74999998878</v>
      </c>
      <c r="C4629" s="16">
        <f t="shared" si="365"/>
        <v>7</v>
      </c>
      <c r="D4629" s="16">
        <f t="shared" si="366"/>
        <v>4</v>
      </c>
      <c r="E4629" s="16">
        <f t="shared" si="367"/>
        <v>1</v>
      </c>
      <c r="F4629" s="16">
        <f t="shared" si="368"/>
        <v>18</v>
      </c>
      <c r="G4629" s="195">
        <v>4627</v>
      </c>
      <c r="H4629" s="193">
        <v>9.6699127999999995E-2</v>
      </c>
    </row>
    <row r="4630" spans="2:8" x14ac:dyDescent="0.25">
      <c r="B4630" s="192">
        <f t="shared" si="369"/>
        <v>43293.791666655445</v>
      </c>
      <c r="C4630" s="16">
        <f t="shared" si="365"/>
        <v>7</v>
      </c>
      <c r="D4630" s="16">
        <f t="shared" si="366"/>
        <v>4</v>
      </c>
      <c r="E4630" s="16">
        <f t="shared" si="367"/>
        <v>1</v>
      </c>
      <c r="F4630" s="16">
        <f t="shared" si="368"/>
        <v>19</v>
      </c>
      <c r="G4630" s="195">
        <v>4628</v>
      </c>
      <c r="H4630" s="193">
        <v>3.1984766999999997E-2</v>
      </c>
    </row>
    <row r="4631" spans="2:8" x14ac:dyDescent="0.25">
      <c r="B4631" s="192">
        <f t="shared" si="369"/>
        <v>43293.833333322109</v>
      </c>
      <c r="C4631" s="16">
        <f t="shared" si="365"/>
        <v>7</v>
      </c>
      <c r="D4631" s="16">
        <f t="shared" si="366"/>
        <v>4</v>
      </c>
      <c r="E4631" s="16">
        <f t="shared" si="367"/>
        <v>1</v>
      </c>
      <c r="F4631" s="16">
        <f t="shared" si="368"/>
        <v>20</v>
      </c>
      <c r="G4631" s="195">
        <v>4629</v>
      </c>
      <c r="H4631" s="193">
        <v>1.9483580000000001E-3</v>
      </c>
    </row>
    <row r="4632" spans="2:8" x14ac:dyDescent="0.25">
      <c r="B4632" s="192">
        <f t="shared" si="369"/>
        <v>43293.874999988773</v>
      </c>
      <c r="C4632" s="16">
        <f t="shared" si="365"/>
        <v>7</v>
      </c>
      <c r="D4632" s="16">
        <f t="shared" si="366"/>
        <v>4</v>
      </c>
      <c r="E4632" s="16">
        <f t="shared" si="367"/>
        <v>1</v>
      </c>
      <c r="F4632" s="16">
        <f t="shared" si="368"/>
        <v>21</v>
      </c>
      <c r="G4632" s="195">
        <v>4630</v>
      </c>
      <c r="H4632" s="193">
        <v>0</v>
      </c>
    </row>
    <row r="4633" spans="2:8" x14ac:dyDescent="0.25">
      <c r="B4633" s="192">
        <f t="shared" si="369"/>
        <v>43293.916666655437</v>
      </c>
      <c r="C4633" s="16">
        <f t="shared" si="365"/>
        <v>7</v>
      </c>
      <c r="D4633" s="16">
        <f t="shared" si="366"/>
        <v>4</v>
      </c>
      <c r="E4633" s="16">
        <f t="shared" si="367"/>
        <v>1</v>
      </c>
      <c r="F4633" s="16">
        <f t="shared" si="368"/>
        <v>22</v>
      </c>
      <c r="G4633" s="195">
        <v>4631</v>
      </c>
      <c r="H4633" s="193">
        <v>0</v>
      </c>
    </row>
    <row r="4634" spans="2:8" x14ac:dyDescent="0.25">
      <c r="B4634" s="192">
        <f t="shared" si="369"/>
        <v>43293.958333322102</v>
      </c>
      <c r="C4634" s="16">
        <f t="shared" si="365"/>
        <v>7</v>
      </c>
      <c r="D4634" s="16">
        <f t="shared" si="366"/>
        <v>4</v>
      </c>
      <c r="E4634" s="16">
        <f t="shared" si="367"/>
        <v>1</v>
      </c>
      <c r="F4634" s="16">
        <f t="shared" si="368"/>
        <v>23</v>
      </c>
      <c r="G4634" s="195">
        <v>4632</v>
      </c>
      <c r="H4634" s="193">
        <v>0</v>
      </c>
    </row>
    <row r="4635" spans="2:8" x14ac:dyDescent="0.25">
      <c r="B4635" s="192">
        <f t="shared" si="369"/>
        <v>43293.999999988766</v>
      </c>
      <c r="C4635" s="16">
        <f t="shared" si="365"/>
        <v>7</v>
      </c>
      <c r="D4635" s="16">
        <f t="shared" si="366"/>
        <v>5</v>
      </c>
      <c r="E4635" s="16">
        <f t="shared" si="367"/>
        <v>1</v>
      </c>
      <c r="F4635" s="16">
        <f t="shared" si="368"/>
        <v>0</v>
      </c>
      <c r="G4635" s="195">
        <v>4633</v>
      </c>
      <c r="H4635" s="193">
        <v>0</v>
      </c>
    </row>
    <row r="4636" spans="2:8" x14ac:dyDescent="0.25">
      <c r="B4636" s="192">
        <f t="shared" si="369"/>
        <v>43294.04166665543</v>
      </c>
      <c r="C4636" s="16">
        <f t="shared" si="365"/>
        <v>7</v>
      </c>
      <c r="D4636" s="16">
        <f t="shared" si="366"/>
        <v>5</v>
      </c>
      <c r="E4636" s="16">
        <f t="shared" si="367"/>
        <v>1</v>
      </c>
      <c r="F4636" s="16">
        <f t="shared" si="368"/>
        <v>1</v>
      </c>
      <c r="G4636" s="195">
        <v>4634</v>
      </c>
      <c r="H4636" s="193">
        <v>0</v>
      </c>
    </row>
    <row r="4637" spans="2:8" x14ac:dyDescent="0.25">
      <c r="B4637" s="192">
        <f t="shared" si="369"/>
        <v>43294.083333322094</v>
      </c>
      <c r="C4637" s="16">
        <f t="shared" si="365"/>
        <v>7</v>
      </c>
      <c r="D4637" s="16">
        <f t="shared" si="366"/>
        <v>5</v>
      </c>
      <c r="E4637" s="16">
        <f t="shared" si="367"/>
        <v>1</v>
      </c>
      <c r="F4637" s="16">
        <f t="shared" si="368"/>
        <v>2</v>
      </c>
      <c r="G4637" s="195">
        <v>4635</v>
      </c>
      <c r="H4637" s="193">
        <v>0</v>
      </c>
    </row>
    <row r="4638" spans="2:8" x14ac:dyDescent="0.25">
      <c r="B4638" s="192">
        <f t="shared" si="369"/>
        <v>43294.124999988759</v>
      </c>
      <c r="C4638" s="16">
        <f t="shared" si="365"/>
        <v>7</v>
      </c>
      <c r="D4638" s="16">
        <f t="shared" si="366"/>
        <v>5</v>
      </c>
      <c r="E4638" s="16">
        <f t="shared" si="367"/>
        <v>1</v>
      </c>
      <c r="F4638" s="16">
        <f t="shared" si="368"/>
        <v>3</v>
      </c>
      <c r="G4638" s="195">
        <v>4636</v>
      </c>
      <c r="H4638" s="193">
        <v>0</v>
      </c>
    </row>
    <row r="4639" spans="2:8" x14ac:dyDescent="0.25">
      <c r="B4639" s="192">
        <f t="shared" si="369"/>
        <v>43294.166666655423</v>
      </c>
      <c r="C4639" s="16">
        <f t="shared" si="365"/>
        <v>7</v>
      </c>
      <c r="D4639" s="16">
        <f t="shared" si="366"/>
        <v>5</v>
      </c>
      <c r="E4639" s="16">
        <f t="shared" si="367"/>
        <v>1</v>
      </c>
      <c r="F4639" s="16">
        <f t="shared" si="368"/>
        <v>4</v>
      </c>
      <c r="G4639" s="195">
        <v>4637</v>
      </c>
      <c r="H4639" s="193">
        <v>2.608937E-3</v>
      </c>
    </row>
    <row r="4640" spans="2:8" x14ac:dyDescent="0.25">
      <c r="B4640" s="192">
        <f t="shared" si="369"/>
        <v>43294.208333322087</v>
      </c>
      <c r="C4640" s="16">
        <f t="shared" si="365"/>
        <v>7</v>
      </c>
      <c r="D4640" s="16">
        <f t="shared" si="366"/>
        <v>5</v>
      </c>
      <c r="E4640" s="16">
        <f t="shared" si="367"/>
        <v>1</v>
      </c>
      <c r="F4640" s="16">
        <f t="shared" si="368"/>
        <v>5</v>
      </c>
      <c r="G4640" s="195">
        <v>4638</v>
      </c>
      <c r="H4640" s="193">
        <v>4.7399099E-2</v>
      </c>
    </row>
    <row r="4641" spans="2:8" x14ac:dyDescent="0.25">
      <c r="B4641" s="192">
        <f t="shared" si="369"/>
        <v>43294.249999988751</v>
      </c>
      <c r="C4641" s="16">
        <f t="shared" si="365"/>
        <v>7</v>
      </c>
      <c r="D4641" s="16">
        <f t="shared" si="366"/>
        <v>5</v>
      </c>
      <c r="E4641" s="16">
        <f t="shared" si="367"/>
        <v>1</v>
      </c>
      <c r="F4641" s="16">
        <f t="shared" si="368"/>
        <v>6</v>
      </c>
      <c r="G4641" s="195">
        <v>4639</v>
      </c>
      <c r="H4641" s="193">
        <v>0.11568624199999999</v>
      </c>
    </row>
    <row r="4642" spans="2:8" x14ac:dyDescent="0.25">
      <c r="B4642" s="192">
        <f t="shared" si="369"/>
        <v>43294.291666655416</v>
      </c>
      <c r="C4642" s="16">
        <f t="shared" si="365"/>
        <v>7</v>
      </c>
      <c r="D4642" s="16">
        <f t="shared" si="366"/>
        <v>5</v>
      </c>
      <c r="E4642" s="16">
        <f t="shared" si="367"/>
        <v>1</v>
      </c>
      <c r="F4642" s="16">
        <f t="shared" si="368"/>
        <v>7</v>
      </c>
      <c r="G4642" s="195">
        <v>4640</v>
      </c>
      <c r="H4642" s="193">
        <v>0.255626415</v>
      </c>
    </row>
    <row r="4643" spans="2:8" x14ac:dyDescent="0.25">
      <c r="B4643" s="192">
        <f t="shared" si="369"/>
        <v>43294.33333332208</v>
      </c>
      <c r="C4643" s="16">
        <f t="shared" si="365"/>
        <v>7</v>
      </c>
      <c r="D4643" s="16">
        <f t="shared" si="366"/>
        <v>5</v>
      </c>
      <c r="E4643" s="16">
        <f t="shared" si="367"/>
        <v>1</v>
      </c>
      <c r="F4643" s="16">
        <f t="shared" si="368"/>
        <v>8</v>
      </c>
      <c r="G4643" s="195">
        <v>4641</v>
      </c>
      <c r="H4643" s="193">
        <v>0.40262234200000002</v>
      </c>
    </row>
    <row r="4644" spans="2:8" x14ac:dyDescent="0.25">
      <c r="B4644" s="192">
        <f t="shared" si="369"/>
        <v>43294.374999988744</v>
      </c>
      <c r="C4644" s="16">
        <f t="shared" si="365"/>
        <v>7</v>
      </c>
      <c r="D4644" s="16">
        <f t="shared" si="366"/>
        <v>5</v>
      </c>
      <c r="E4644" s="16">
        <f t="shared" si="367"/>
        <v>1</v>
      </c>
      <c r="F4644" s="16">
        <f t="shared" si="368"/>
        <v>9</v>
      </c>
      <c r="G4644" s="195">
        <v>4642</v>
      </c>
      <c r="H4644" s="193">
        <v>0.54029856200000004</v>
      </c>
    </row>
    <row r="4645" spans="2:8" x14ac:dyDescent="0.25">
      <c r="B4645" s="192">
        <f t="shared" si="369"/>
        <v>43294.416666655408</v>
      </c>
      <c r="C4645" s="16">
        <f t="shared" si="365"/>
        <v>7</v>
      </c>
      <c r="D4645" s="16">
        <f t="shared" si="366"/>
        <v>5</v>
      </c>
      <c r="E4645" s="16">
        <f t="shared" si="367"/>
        <v>1</v>
      </c>
      <c r="F4645" s="16">
        <f t="shared" si="368"/>
        <v>10</v>
      </c>
      <c r="G4645" s="195">
        <v>4643</v>
      </c>
      <c r="H4645" s="193">
        <v>0.63671257199999998</v>
      </c>
    </row>
    <row r="4646" spans="2:8" x14ac:dyDescent="0.25">
      <c r="B4646" s="192">
        <f t="shared" si="369"/>
        <v>43294.458333322073</v>
      </c>
      <c r="C4646" s="16">
        <f t="shared" si="365"/>
        <v>7</v>
      </c>
      <c r="D4646" s="16">
        <f t="shared" si="366"/>
        <v>5</v>
      </c>
      <c r="E4646" s="16">
        <f t="shared" si="367"/>
        <v>1</v>
      </c>
      <c r="F4646" s="16">
        <f t="shared" si="368"/>
        <v>11</v>
      </c>
      <c r="G4646" s="195">
        <v>4644</v>
      </c>
      <c r="H4646" s="193">
        <v>0.68354776399999995</v>
      </c>
    </row>
    <row r="4647" spans="2:8" x14ac:dyDescent="0.25">
      <c r="B4647" s="192">
        <f t="shared" si="369"/>
        <v>43294.499999988737</v>
      </c>
      <c r="C4647" s="16">
        <f t="shared" si="365"/>
        <v>7</v>
      </c>
      <c r="D4647" s="16">
        <f t="shared" si="366"/>
        <v>5</v>
      </c>
      <c r="E4647" s="16">
        <f t="shared" si="367"/>
        <v>1</v>
      </c>
      <c r="F4647" s="16">
        <f t="shared" si="368"/>
        <v>12</v>
      </c>
      <c r="G4647" s="195">
        <v>4645</v>
      </c>
      <c r="H4647" s="193">
        <v>0.69981490700000004</v>
      </c>
    </row>
    <row r="4648" spans="2:8" x14ac:dyDescent="0.25">
      <c r="B4648" s="192">
        <f t="shared" si="369"/>
        <v>43294.541666655401</v>
      </c>
      <c r="C4648" s="16">
        <f t="shared" si="365"/>
        <v>7</v>
      </c>
      <c r="D4648" s="16">
        <f t="shared" si="366"/>
        <v>5</v>
      </c>
      <c r="E4648" s="16">
        <f t="shared" si="367"/>
        <v>1</v>
      </c>
      <c r="F4648" s="16">
        <f t="shared" si="368"/>
        <v>13</v>
      </c>
      <c r="G4648" s="195">
        <v>4646</v>
      </c>
      <c r="H4648" s="193">
        <v>0.65009893500000004</v>
      </c>
    </row>
    <row r="4649" spans="2:8" x14ac:dyDescent="0.25">
      <c r="B4649" s="192">
        <f t="shared" si="369"/>
        <v>43294.583333322065</v>
      </c>
      <c r="C4649" s="16">
        <f t="shared" si="365"/>
        <v>7</v>
      </c>
      <c r="D4649" s="16">
        <f t="shared" si="366"/>
        <v>5</v>
      </c>
      <c r="E4649" s="16">
        <f t="shared" si="367"/>
        <v>1</v>
      </c>
      <c r="F4649" s="16">
        <f t="shared" si="368"/>
        <v>14</v>
      </c>
      <c r="G4649" s="195">
        <v>4647</v>
      </c>
      <c r="H4649" s="193">
        <v>0.54078739499999995</v>
      </c>
    </row>
    <row r="4650" spans="2:8" x14ac:dyDescent="0.25">
      <c r="B4650" s="192">
        <f t="shared" si="369"/>
        <v>43294.62499998873</v>
      </c>
      <c r="C4650" s="16">
        <f t="shared" si="365"/>
        <v>7</v>
      </c>
      <c r="D4650" s="16">
        <f t="shared" si="366"/>
        <v>5</v>
      </c>
      <c r="E4650" s="16">
        <f t="shared" si="367"/>
        <v>1</v>
      </c>
      <c r="F4650" s="16">
        <f t="shared" si="368"/>
        <v>15</v>
      </c>
      <c r="G4650" s="195">
        <v>4648</v>
      </c>
      <c r="H4650" s="193">
        <v>0.45766453600000001</v>
      </c>
    </row>
    <row r="4651" spans="2:8" x14ac:dyDescent="0.25">
      <c r="B4651" s="192">
        <f t="shared" si="369"/>
        <v>43294.666666655394</v>
      </c>
      <c r="C4651" s="16">
        <f t="shared" si="365"/>
        <v>7</v>
      </c>
      <c r="D4651" s="16">
        <f t="shared" si="366"/>
        <v>5</v>
      </c>
      <c r="E4651" s="16">
        <f t="shared" si="367"/>
        <v>1</v>
      </c>
      <c r="F4651" s="16">
        <f t="shared" si="368"/>
        <v>16</v>
      </c>
      <c r="G4651" s="195">
        <v>4649</v>
      </c>
      <c r="H4651" s="193">
        <v>0.334916661</v>
      </c>
    </row>
    <row r="4652" spans="2:8" x14ac:dyDescent="0.25">
      <c r="B4652" s="192">
        <f t="shared" si="369"/>
        <v>43294.708333322058</v>
      </c>
      <c r="C4652" s="16">
        <f t="shared" si="365"/>
        <v>7</v>
      </c>
      <c r="D4652" s="16">
        <f t="shared" si="366"/>
        <v>5</v>
      </c>
      <c r="E4652" s="16">
        <f t="shared" si="367"/>
        <v>1</v>
      </c>
      <c r="F4652" s="16">
        <f t="shared" si="368"/>
        <v>17</v>
      </c>
      <c r="G4652" s="195">
        <v>4650</v>
      </c>
      <c r="H4652" s="193">
        <v>0.19527879300000001</v>
      </c>
    </row>
    <row r="4653" spans="2:8" x14ac:dyDescent="0.25">
      <c r="B4653" s="192">
        <f t="shared" si="369"/>
        <v>43294.749999988722</v>
      </c>
      <c r="C4653" s="16">
        <f t="shared" si="365"/>
        <v>7</v>
      </c>
      <c r="D4653" s="16">
        <f t="shared" si="366"/>
        <v>5</v>
      </c>
      <c r="E4653" s="16">
        <f t="shared" si="367"/>
        <v>1</v>
      </c>
      <c r="F4653" s="16">
        <f t="shared" si="368"/>
        <v>18</v>
      </c>
      <c r="G4653" s="195">
        <v>4651</v>
      </c>
      <c r="H4653" s="193">
        <v>9.1765012000000007E-2</v>
      </c>
    </row>
    <row r="4654" spans="2:8" x14ac:dyDescent="0.25">
      <c r="B4654" s="192">
        <f t="shared" si="369"/>
        <v>43294.791666655387</v>
      </c>
      <c r="C4654" s="16">
        <f t="shared" si="365"/>
        <v>7</v>
      </c>
      <c r="D4654" s="16">
        <f t="shared" si="366"/>
        <v>5</v>
      </c>
      <c r="E4654" s="16">
        <f t="shared" si="367"/>
        <v>1</v>
      </c>
      <c r="F4654" s="16">
        <f t="shared" si="368"/>
        <v>19</v>
      </c>
      <c r="G4654" s="195">
        <v>4652</v>
      </c>
      <c r="H4654" s="193">
        <v>2.9762670000000001E-2</v>
      </c>
    </row>
    <row r="4655" spans="2:8" x14ac:dyDescent="0.25">
      <c r="B4655" s="192">
        <f t="shared" si="369"/>
        <v>43294.833333322051</v>
      </c>
      <c r="C4655" s="16">
        <f t="shared" si="365"/>
        <v>7</v>
      </c>
      <c r="D4655" s="16">
        <f t="shared" si="366"/>
        <v>5</v>
      </c>
      <c r="E4655" s="16">
        <f t="shared" si="367"/>
        <v>1</v>
      </c>
      <c r="F4655" s="16">
        <f t="shared" si="368"/>
        <v>20</v>
      </c>
      <c r="G4655" s="195">
        <v>4653</v>
      </c>
      <c r="H4655" s="193">
        <v>7.1295600000000005E-4</v>
      </c>
    </row>
    <row r="4656" spans="2:8" x14ac:dyDescent="0.25">
      <c r="B4656" s="192">
        <f t="shared" si="369"/>
        <v>43294.874999988715</v>
      </c>
      <c r="C4656" s="16">
        <f t="shared" si="365"/>
        <v>7</v>
      </c>
      <c r="D4656" s="16">
        <f t="shared" si="366"/>
        <v>5</v>
      </c>
      <c r="E4656" s="16">
        <f t="shared" si="367"/>
        <v>1</v>
      </c>
      <c r="F4656" s="16">
        <f t="shared" si="368"/>
        <v>21</v>
      </c>
      <c r="G4656" s="195">
        <v>4654</v>
      </c>
      <c r="H4656" s="193">
        <v>0</v>
      </c>
    </row>
    <row r="4657" spans="2:8" x14ac:dyDescent="0.25">
      <c r="B4657" s="192">
        <f t="shared" si="369"/>
        <v>43294.916666655379</v>
      </c>
      <c r="C4657" s="16">
        <f t="shared" si="365"/>
        <v>7</v>
      </c>
      <c r="D4657" s="16">
        <f t="shared" si="366"/>
        <v>5</v>
      </c>
      <c r="E4657" s="16">
        <f t="shared" si="367"/>
        <v>1</v>
      </c>
      <c r="F4657" s="16">
        <f t="shared" si="368"/>
        <v>22</v>
      </c>
      <c r="G4657" s="195">
        <v>4655</v>
      </c>
      <c r="H4657" s="193">
        <v>0</v>
      </c>
    </row>
    <row r="4658" spans="2:8" x14ac:dyDescent="0.25">
      <c r="B4658" s="192">
        <f t="shared" si="369"/>
        <v>43294.958333322043</v>
      </c>
      <c r="C4658" s="16">
        <f t="shared" si="365"/>
        <v>7</v>
      </c>
      <c r="D4658" s="16">
        <f t="shared" si="366"/>
        <v>5</v>
      </c>
      <c r="E4658" s="16">
        <f t="shared" si="367"/>
        <v>1</v>
      </c>
      <c r="F4658" s="16">
        <f t="shared" si="368"/>
        <v>23</v>
      </c>
      <c r="G4658" s="195">
        <v>4656</v>
      </c>
      <c r="H4658" s="193">
        <v>0</v>
      </c>
    </row>
    <row r="4659" spans="2:8" x14ac:dyDescent="0.25">
      <c r="B4659" s="192">
        <f t="shared" si="369"/>
        <v>43294.999999988708</v>
      </c>
      <c r="C4659" s="16">
        <f t="shared" si="365"/>
        <v>7</v>
      </c>
      <c r="D4659" s="16">
        <f t="shared" si="366"/>
        <v>6</v>
      </c>
      <c r="E4659" s="16">
        <f t="shared" si="367"/>
        <v>2</v>
      </c>
      <c r="F4659" s="16">
        <f t="shared" si="368"/>
        <v>0</v>
      </c>
      <c r="G4659" s="195">
        <v>4657</v>
      </c>
      <c r="H4659" s="193">
        <v>0</v>
      </c>
    </row>
    <row r="4660" spans="2:8" x14ac:dyDescent="0.25">
      <c r="B4660" s="192">
        <f t="shared" si="369"/>
        <v>43295.041666655372</v>
      </c>
      <c r="C4660" s="16">
        <f t="shared" si="365"/>
        <v>7</v>
      </c>
      <c r="D4660" s="16">
        <f t="shared" si="366"/>
        <v>6</v>
      </c>
      <c r="E4660" s="16">
        <f t="shared" si="367"/>
        <v>2</v>
      </c>
      <c r="F4660" s="16">
        <f t="shared" si="368"/>
        <v>1</v>
      </c>
      <c r="G4660" s="195">
        <v>4658</v>
      </c>
      <c r="H4660" s="193">
        <v>0</v>
      </c>
    </row>
    <row r="4661" spans="2:8" x14ac:dyDescent="0.25">
      <c r="B4661" s="192">
        <f t="shared" si="369"/>
        <v>43295.083333322036</v>
      </c>
      <c r="C4661" s="16">
        <f t="shared" si="365"/>
        <v>7</v>
      </c>
      <c r="D4661" s="16">
        <f t="shared" si="366"/>
        <v>6</v>
      </c>
      <c r="E4661" s="16">
        <f t="shared" si="367"/>
        <v>2</v>
      </c>
      <c r="F4661" s="16">
        <f t="shared" si="368"/>
        <v>2</v>
      </c>
      <c r="G4661" s="195">
        <v>4659</v>
      </c>
      <c r="H4661" s="193">
        <v>0</v>
      </c>
    </row>
    <row r="4662" spans="2:8" x14ac:dyDescent="0.25">
      <c r="B4662" s="192">
        <f t="shared" si="369"/>
        <v>43295.1249999887</v>
      </c>
      <c r="C4662" s="16">
        <f t="shared" si="365"/>
        <v>7</v>
      </c>
      <c r="D4662" s="16">
        <f t="shared" si="366"/>
        <v>6</v>
      </c>
      <c r="E4662" s="16">
        <f t="shared" si="367"/>
        <v>2</v>
      </c>
      <c r="F4662" s="16">
        <f t="shared" si="368"/>
        <v>3</v>
      </c>
      <c r="G4662" s="195">
        <v>4660</v>
      </c>
      <c r="H4662" s="193">
        <v>0</v>
      </c>
    </row>
    <row r="4663" spans="2:8" x14ac:dyDescent="0.25">
      <c r="B4663" s="192">
        <f t="shared" si="369"/>
        <v>43295.166666655365</v>
      </c>
      <c r="C4663" s="16">
        <f t="shared" si="365"/>
        <v>7</v>
      </c>
      <c r="D4663" s="16">
        <f t="shared" si="366"/>
        <v>6</v>
      </c>
      <c r="E4663" s="16">
        <f t="shared" si="367"/>
        <v>2</v>
      </c>
      <c r="F4663" s="16">
        <f t="shared" si="368"/>
        <v>4</v>
      </c>
      <c r="G4663" s="195">
        <v>4661</v>
      </c>
      <c r="H4663" s="193">
        <v>1.9140120000000001E-3</v>
      </c>
    </row>
    <row r="4664" spans="2:8" x14ac:dyDescent="0.25">
      <c r="B4664" s="192">
        <f t="shared" si="369"/>
        <v>43295.208333322029</v>
      </c>
      <c r="C4664" s="16">
        <f t="shared" si="365"/>
        <v>7</v>
      </c>
      <c r="D4664" s="16">
        <f t="shared" si="366"/>
        <v>6</v>
      </c>
      <c r="E4664" s="16">
        <f t="shared" si="367"/>
        <v>2</v>
      </c>
      <c r="F4664" s="16">
        <f t="shared" si="368"/>
        <v>5</v>
      </c>
      <c r="G4664" s="195">
        <v>4662</v>
      </c>
      <c r="H4664" s="193">
        <v>4.3601610999999998E-2</v>
      </c>
    </row>
    <row r="4665" spans="2:8" x14ac:dyDescent="0.25">
      <c r="B4665" s="192">
        <f t="shared" si="369"/>
        <v>43295.249999988693</v>
      </c>
      <c r="C4665" s="16">
        <f t="shared" si="365"/>
        <v>7</v>
      </c>
      <c r="D4665" s="16">
        <f t="shared" si="366"/>
        <v>6</v>
      </c>
      <c r="E4665" s="16">
        <f t="shared" si="367"/>
        <v>2</v>
      </c>
      <c r="F4665" s="16">
        <f t="shared" si="368"/>
        <v>6</v>
      </c>
      <c r="G4665" s="195">
        <v>4663</v>
      </c>
      <c r="H4665" s="193">
        <v>0.10893850200000001</v>
      </c>
    </row>
    <row r="4666" spans="2:8" x14ac:dyDescent="0.25">
      <c r="B4666" s="192">
        <f t="shared" si="369"/>
        <v>43295.291666655357</v>
      </c>
      <c r="C4666" s="16">
        <f t="shared" si="365"/>
        <v>7</v>
      </c>
      <c r="D4666" s="16">
        <f t="shared" si="366"/>
        <v>6</v>
      </c>
      <c r="E4666" s="16">
        <f t="shared" si="367"/>
        <v>2</v>
      </c>
      <c r="F4666" s="16">
        <f t="shared" si="368"/>
        <v>7</v>
      </c>
      <c r="G4666" s="195">
        <v>4664</v>
      </c>
      <c r="H4666" s="193">
        <v>0.25293848800000002</v>
      </c>
    </row>
    <row r="4667" spans="2:8" x14ac:dyDescent="0.25">
      <c r="B4667" s="192">
        <f t="shared" si="369"/>
        <v>43295.333333322022</v>
      </c>
      <c r="C4667" s="16">
        <f t="shared" si="365"/>
        <v>7</v>
      </c>
      <c r="D4667" s="16">
        <f t="shared" si="366"/>
        <v>6</v>
      </c>
      <c r="E4667" s="16">
        <f t="shared" si="367"/>
        <v>2</v>
      </c>
      <c r="F4667" s="16">
        <f t="shared" si="368"/>
        <v>8</v>
      </c>
      <c r="G4667" s="195">
        <v>4665</v>
      </c>
      <c r="H4667" s="193">
        <v>0.40833593400000001</v>
      </c>
    </row>
    <row r="4668" spans="2:8" x14ac:dyDescent="0.25">
      <c r="B4668" s="192">
        <f t="shared" si="369"/>
        <v>43295.374999988686</v>
      </c>
      <c r="C4668" s="16">
        <f t="shared" si="365"/>
        <v>7</v>
      </c>
      <c r="D4668" s="16">
        <f t="shared" si="366"/>
        <v>6</v>
      </c>
      <c r="E4668" s="16">
        <f t="shared" si="367"/>
        <v>2</v>
      </c>
      <c r="F4668" s="16">
        <f t="shared" si="368"/>
        <v>9</v>
      </c>
      <c r="G4668" s="195">
        <v>4666</v>
      </c>
      <c r="H4668" s="193">
        <v>0.54831660599999998</v>
      </c>
    </row>
    <row r="4669" spans="2:8" x14ac:dyDescent="0.25">
      <c r="B4669" s="192">
        <f t="shared" si="369"/>
        <v>43295.41666665535</v>
      </c>
      <c r="C4669" s="16">
        <f t="shared" si="365"/>
        <v>7</v>
      </c>
      <c r="D4669" s="16">
        <f t="shared" si="366"/>
        <v>6</v>
      </c>
      <c r="E4669" s="16">
        <f t="shared" si="367"/>
        <v>2</v>
      </c>
      <c r="F4669" s="16">
        <f t="shared" si="368"/>
        <v>10</v>
      </c>
      <c r="G4669" s="195">
        <v>4667</v>
      </c>
      <c r="H4669" s="193">
        <v>0.65768154499999998</v>
      </c>
    </row>
    <row r="4670" spans="2:8" x14ac:dyDescent="0.25">
      <c r="B4670" s="192">
        <f t="shared" si="369"/>
        <v>43295.458333322014</v>
      </c>
      <c r="C4670" s="16">
        <f t="shared" si="365"/>
        <v>7</v>
      </c>
      <c r="D4670" s="16">
        <f t="shared" si="366"/>
        <v>6</v>
      </c>
      <c r="E4670" s="16">
        <f t="shared" si="367"/>
        <v>2</v>
      </c>
      <c r="F4670" s="16">
        <f t="shared" si="368"/>
        <v>11</v>
      </c>
      <c r="G4670" s="195">
        <v>4668</v>
      </c>
      <c r="H4670" s="193">
        <v>0.70529325200000004</v>
      </c>
    </row>
    <row r="4671" spans="2:8" x14ac:dyDescent="0.25">
      <c r="B4671" s="192">
        <f t="shared" si="369"/>
        <v>43295.499999988679</v>
      </c>
      <c r="C4671" s="16">
        <f t="shared" si="365"/>
        <v>7</v>
      </c>
      <c r="D4671" s="16">
        <f t="shared" si="366"/>
        <v>6</v>
      </c>
      <c r="E4671" s="16">
        <f t="shared" si="367"/>
        <v>2</v>
      </c>
      <c r="F4671" s="16">
        <f t="shared" si="368"/>
        <v>12</v>
      </c>
      <c r="G4671" s="195">
        <v>4669</v>
      </c>
      <c r="H4671" s="193">
        <v>0.71437985900000001</v>
      </c>
    </row>
    <row r="4672" spans="2:8" x14ac:dyDescent="0.25">
      <c r="B4672" s="192">
        <f t="shared" si="369"/>
        <v>43295.541666655343</v>
      </c>
      <c r="C4672" s="16">
        <f t="shared" si="365"/>
        <v>7</v>
      </c>
      <c r="D4672" s="16">
        <f t="shared" si="366"/>
        <v>6</v>
      </c>
      <c r="E4672" s="16">
        <f t="shared" si="367"/>
        <v>2</v>
      </c>
      <c r="F4672" s="16">
        <f t="shared" si="368"/>
        <v>13</v>
      </c>
      <c r="G4672" s="195">
        <v>4670</v>
      </c>
      <c r="H4672" s="193">
        <v>0.66912567000000001</v>
      </c>
    </row>
    <row r="4673" spans="2:8" x14ac:dyDescent="0.25">
      <c r="B4673" s="192">
        <f t="shared" si="369"/>
        <v>43295.583333322007</v>
      </c>
      <c r="C4673" s="16">
        <f t="shared" si="365"/>
        <v>7</v>
      </c>
      <c r="D4673" s="16">
        <f t="shared" si="366"/>
        <v>6</v>
      </c>
      <c r="E4673" s="16">
        <f t="shared" si="367"/>
        <v>2</v>
      </c>
      <c r="F4673" s="16">
        <f t="shared" si="368"/>
        <v>14</v>
      </c>
      <c r="G4673" s="195">
        <v>4671</v>
      </c>
      <c r="H4673" s="193">
        <v>0.57807775699999997</v>
      </c>
    </row>
    <row r="4674" spans="2:8" x14ac:dyDescent="0.25">
      <c r="B4674" s="192">
        <f t="shared" si="369"/>
        <v>43295.624999988671</v>
      </c>
      <c r="C4674" s="16">
        <f t="shared" si="365"/>
        <v>7</v>
      </c>
      <c r="D4674" s="16">
        <f t="shared" si="366"/>
        <v>6</v>
      </c>
      <c r="E4674" s="16">
        <f t="shared" si="367"/>
        <v>2</v>
      </c>
      <c r="F4674" s="16">
        <f t="shared" si="368"/>
        <v>15</v>
      </c>
      <c r="G4674" s="195">
        <v>4672</v>
      </c>
      <c r="H4674" s="193">
        <v>0.46555492199999998</v>
      </c>
    </row>
    <row r="4675" spans="2:8" x14ac:dyDescent="0.25">
      <c r="B4675" s="192">
        <f t="shared" si="369"/>
        <v>43295.666666655336</v>
      </c>
      <c r="C4675" s="16">
        <f t="shared" si="365"/>
        <v>7</v>
      </c>
      <c r="D4675" s="16">
        <f t="shared" si="366"/>
        <v>6</v>
      </c>
      <c r="E4675" s="16">
        <f t="shared" si="367"/>
        <v>2</v>
      </c>
      <c r="F4675" s="16">
        <f t="shared" si="368"/>
        <v>16</v>
      </c>
      <c r="G4675" s="195">
        <v>4673</v>
      </c>
      <c r="H4675" s="193">
        <v>0.34140107200000003</v>
      </c>
    </row>
    <row r="4676" spans="2:8" x14ac:dyDescent="0.25">
      <c r="B4676" s="192">
        <f t="shared" si="369"/>
        <v>43295.708333322</v>
      </c>
      <c r="C4676" s="16">
        <f t="shared" ref="C4676:C4739" si="370">MONTH(B4676)</f>
        <v>7</v>
      </c>
      <c r="D4676" s="16">
        <f t="shared" ref="D4676:D4739" si="371">WEEKDAY(B4676,2)</f>
        <v>6</v>
      </c>
      <c r="E4676" s="16">
        <f t="shared" ref="E4676:E4739" si="372">IF(D4676&lt;6,1,2)</f>
        <v>2</v>
      </c>
      <c r="F4676" s="16">
        <f t="shared" ref="F4676:F4739" si="373">HOUR(B4676)</f>
        <v>17</v>
      </c>
      <c r="G4676" s="195">
        <v>4674</v>
      </c>
      <c r="H4676" s="193">
        <v>0.20764503200000001</v>
      </c>
    </row>
    <row r="4677" spans="2:8" x14ac:dyDescent="0.25">
      <c r="B4677" s="192">
        <f t="shared" ref="B4677:B4740" si="374">B4676+1/24</f>
        <v>43295.749999988664</v>
      </c>
      <c r="C4677" s="16">
        <f t="shared" si="370"/>
        <v>7</v>
      </c>
      <c r="D4677" s="16">
        <f t="shared" si="371"/>
        <v>6</v>
      </c>
      <c r="E4677" s="16">
        <f t="shared" si="372"/>
        <v>2</v>
      </c>
      <c r="F4677" s="16">
        <f t="shared" si="373"/>
        <v>18</v>
      </c>
      <c r="G4677" s="195">
        <v>4675</v>
      </c>
      <c r="H4677" s="193">
        <v>9.6459698999999996E-2</v>
      </c>
    </row>
    <row r="4678" spans="2:8" x14ac:dyDescent="0.25">
      <c r="B4678" s="192">
        <f t="shared" si="374"/>
        <v>43295.791666655328</v>
      </c>
      <c r="C4678" s="16">
        <f t="shared" si="370"/>
        <v>7</v>
      </c>
      <c r="D4678" s="16">
        <f t="shared" si="371"/>
        <v>6</v>
      </c>
      <c r="E4678" s="16">
        <f t="shared" si="372"/>
        <v>2</v>
      </c>
      <c r="F4678" s="16">
        <f t="shared" si="373"/>
        <v>19</v>
      </c>
      <c r="G4678" s="195">
        <v>4676</v>
      </c>
      <c r="H4678" s="193">
        <v>2.9220231999999999E-2</v>
      </c>
    </row>
    <row r="4679" spans="2:8" x14ac:dyDescent="0.25">
      <c r="B4679" s="192">
        <f t="shared" si="374"/>
        <v>43295.833333321993</v>
      </c>
      <c r="C4679" s="16">
        <f t="shared" si="370"/>
        <v>7</v>
      </c>
      <c r="D4679" s="16">
        <f t="shared" si="371"/>
        <v>6</v>
      </c>
      <c r="E4679" s="16">
        <f t="shared" si="372"/>
        <v>2</v>
      </c>
      <c r="F4679" s="16">
        <f t="shared" si="373"/>
        <v>20</v>
      </c>
      <c r="G4679" s="195">
        <v>4677</v>
      </c>
      <c r="H4679" s="193">
        <v>7.1295600000000005E-4</v>
      </c>
    </row>
    <row r="4680" spans="2:8" x14ac:dyDescent="0.25">
      <c r="B4680" s="192">
        <f t="shared" si="374"/>
        <v>43295.874999988657</v>
      </c>
      <c r="C4680" s="16">
        <f t="shared" si="370"/>
        <v>7</v>
      </c>
      <c r="D4680" s="16">
        <f t="shared" si="371"/>
        <v>6</v>
      </c>
      <c r="E4680" s="16">
        <f t="shared" si="372"/>
        <v>2</v>
      </c>
      <c r="F4680" s="16">
        <f t="shared" si="373"/>
        <v>21</v>
      </c>
      <c r="G4680" s="195">
        <v>4678</v>
      </c>
      <c r="H4680" s="193">
        <v>0</v>
      </c>
    </row>
    <row r="4681" spans="2:8" x14ac:dyDescent="0.25">
      <c r="B4681" s="192">
        <f t="shared" si="374"/>
        <v>43295.916666655321</v>
      </c>
      <c r="C4681" s="16">
        <f t="shared" si="370"/>
        <v>7</v>
      </c>
      <c r="D4681" s="16">
        <f t="shared" si="371"/>
        <v>6</v>
      </c>
      <c r="E4681" s="16">
        <f t="shared" si="372"/>
        <v>2</v>
      </c>
      <c r="F4681" s="16">
        <f t="shared" si="373"/>
        <v>22</v>
      </c>
      <c r="G4681" s="195">
        <v>4679</v>
      </c>
      <c r="H4681" s="193">
        <v>0</v>
      </c>
    </row>
    <row r="4682" spans="2:8" x14ac:dyDescent="0.25">
      <c r="B4682" s="192">
        <f t="shared" si="374"/>
        <v>43295.958333321985</v>
      </c>
      <c r="C4682" s="16">
        <f t="shared" si="370"/>
        <v>7</v>
      </c>
      <c r="D4682" s="16">
        <f t="shared" si="371"/>
        <v>6</v>
      </c>
      <c r="E4682" s="16">
        <f t="shared" si="372"/>
        <v>2</v>
      </c>
      <c r="F4682" s="16">
        <f t="shared" si="373"/>
        <v>23</v>
      </c>
      <c r="G4682" s="195">
        <v>4680</v>
      </c>
      <c r="H4682" s="193">
        <v>0</v>
      </c>
    </row>
    <row r="4683" spans="2:8" x14ac:dyDescent="0.25">
      <c r="B4683" s="192">
        <f t="shared" si="374"/>
        <v>43295.99999998865</v>
      </c>
      <c r="C4683" s="16">
        <f t="shared" si="370"/>
        <v>7</v>
      </c>
      <c r="D4683" s="16">
        <f t="shared" si="371"/>
        <v>7</v>
      </c>
      <c r="E4683" s="16">
        <f t="shared" si="372"/>
        <v>2</v>
      </c>
      <c r="F4683" s="16">
        <f t="shared" si="373"/>
        <v>0</v>
      </c>
      <c r="G4683" s="195">
        <v>4681</v>
      </c>
      <c r="H4683" s="193">
        <v>0</v>
      </c>
    </row>
    <row r="4684" spans="2:8" x14ac:dyDescent="0.25">
      <c r="B4684" s="192">
        <f t="shared" si="374"/>
        <v>43296.041666655314</v>
      </c>
      <c r="C4684" s="16">
        <f t="shared" si="370"/>
        <v>7</v>
      </c>
      <c r="D4684" s="16">
        <f t="shared" si="371"/>
        <v>7</v>
      </c>
      <c r="E4684" s="16">
        <f t="shared" si="372"/>
        <v>2</v>
      </c>
      <c r="F4684" s="16">
        <f t="shared" si="373"/>
        <v>1</v>
      </c>
      <c r="G4684" s="195">
        <v>4682</v>
      </c>
      <c r="H4684" s="193">
        <v>0</v>
      </c>
    </row>
    <row r="4685" spans="2:8" x14ac:dyDescent="0.25">
      <c r="B4685" s="192">
        <f t="shared" si="374"/>
        <v>43296.083333321978</v>
      </c>
      <c r="C4685" s="16">
        <f t="shared" si="370"/>
        <v>7</v>
      </c>
      <c r="D4685" s="16">
        <f t="shared" si="371"/>
        <v>7</v>
      </c>
      <c r="E4685" s="16">
        <f t="shared" si="372"/>
        <v>2</v>
      </c>
      <c r="F4685" s="16">
        <f t="shared" si="373"/>
        <v>2</v>
      </c>
      <c r="G4685" s="195">
        <v>4683</v>
      </c>
      <c r="H4685" s="193">
        <v>0</v>
      </c>
    </row>
    <row r="4686" spans="2:8" x14ac:dyDescent="0.25">
      <c r="B4686" s="192">
        <f t="shared" si="374"/>
        <v>43296.124999988642</v>
      </c>
      <c r="C4686" s="16">
        <f t="shared" si="370"/>
        <v>7</v>
      </c>
      <c r="D4686" s="16">
        <f t="shared" si="371"/>
        <v>7</v>
      </c>
      <c r="E4686" s="16">
        <f t="shared" si="372"/>
        <v>2</v>
      </c>
      <c r="F4686" s="16">
        <f t="shared" si="373"/>
        <v>3</v>
      </c>
      <c r="G4686" s="195">
        <v>4684</v>
      </c>
      <c r="H4686" s="193">
        <v>0</v>
      </c>
    </row>
    <row r="4687" spans="2:8" x14ac:dyDescent="0.25">
      <c r="B4687" s="192">
        <f t="shared" si="374"/>
        <v>43296.166666655306</v>
      </c>
      <c r="C4687" s="16">
        <f t="shared" si="370"/>
        <v>7</v>
      </c>
      <c r="D4687" s="16">
        <f t="shared" si="371"/>
        <v>7</v>
      </c>
      <c r="E4687" s="16">
        <f t="shared" si="372"/>
        <v>2</v>
      </c>
      <c r="F4687" s="16">
        <f t="shared" si="373"/>
        <v>4</v>
      </c>
      <c r="G4687" s="195">
        <v>4685</v>
      </c>
      <c r="H4687" s="193">
        <v>1.9140120000000001E-3</v>
      </c>
    </row>
    <row r="4688" spans="2:8" x14ac:dyDescent="0.25">
      <c r="B4688" s="192">
        <f t="shared" si="374"/>
        <v>43296.208333321971</v>
      </c>
      <c r="C4688" s="16">
        <f t="shared" si="370"/>
        <v>7</v>
      </c>
      <c r="D4688" s="16">
        <f t="shared" si="371"/>
        <v>7</v>
      </c>
      <c r="E4688" s="16">
        <f t="shared" si="372"/>
        <v>2</v>
      </c>
      <c r="F4688" s="16">
        <f t="shared" si="373"/>
        <v>5</v>
      </c>
      <c r="G4688" s="195">
        <v>4686</v>
      </c>
      <c r="H4688" s="193">
        <v>4.1678008000000002E-2</v>
      </c>
    </row>
    <row r="4689" spans="2:8" x14ac:dyDescent="0.25">
      <c r="B4689" s="192">
        <f t="shared" si="374"/>
        <v>43296.249999988635</v>
      </c>
      <c r="C4689" s="16">
        <f t="shared" si="370"/>
        <v>7</v>
      </c>
      <c r="D4689" s="16">
        <f t="shared" si="371"/>
        <v>7</v>
      </c>
      <c r="E4689" s="16">
        <f t="shared" si="372"/>
        <v>2</v>
      </c>
      <c r="F4689" s="16">
        <f t="shared" si="373"/>
        <v>6</v>
      </c>
      <c r="G4689" s="195">
        <v>4687</v>
      </c>
      <c r="H4689" s="193">
        <v>0.108613501</v>
      </c>
    </row>
    <row r="4690" spans="2:8" x14ac:dyDescent="0.25">
      <c r="B4690" s="192">
        <f t="shared" si="374"/>
        <v>43296.291666655299</v>
      </c>
      <c r="C4690" s="16">
        <f t="shared" si="370"/>
        <v>7</v>
      </c>
      <c r="D4690" s="16">
        <f t="shared" si="371"/>
        <v>7</v>
      </c>
      <c r="E4690" s="16">
        <f t="shared" si="372"/>
        <v>2</v>
      </c>
      <c r="F4690" s="16">
        <f t="shared" si="373"/>
        <v>7</v>
      </c>
      <c r="G4690" s="195">
        <v>4688</v>
      </c>
      <c r="H4690" s="193">
        <v>0.243382336</v>
      </c>
    </row>
    <row r="4691" spans="2:8" x14ac:dyDescent="0.25">
      <c r="B4691" s="192">
        <f t="shared" si="374"/>
        <v>43296.333333321963</v>
      </c>
      <c r="C4691" s="16">
        <f t="shared" si="370"/>
        <v>7</v>
      </c>
      <c r="D4691" s="16">
        <f t="shared" si="371"/>
        <v>7</v>
      </c>
      <c r="E4691" s="16">
        <f t="shared" si="372"/>
        <v>2</v>
      </c>
      <c r="F4691" s="16">
        <f t="shared" si="373"/>
        <v>8</v>
      </c>
      <c r="G4691" s="195">
        <v>4689</v>
      </c>
      <c r="H4691" s="193">
        <v>0.4053332</v>
      </c>
    </row>
    <row r="4692" spans="2:8" x14ac:dyDescent="0.25">
      <c r="B4692" s="192">
        <f t="shared" si="374"/>
        <v>43296.374999988628</v>
      </c>
      <c r="C4692" s="16">
        <f t="shared" si="370"/>
        <v>7</v>
      </c>
      <c r="D4692" s="16">
        <f t="shared" si="371"/>
        <v>7</v>
      </c>
      <c r="E4692" s="16">
        <f t="shared" si="372"/>
        <v>2</v>
      </c>
      <c r="F4692" s="16">
        <f t="shared" si="373"/>
        <v>9</v>
      </c>
      <c r="G4692" s="195">
        <v>4690</v>
      </c>
      <c r="H4692" s="193">
        <v>0.53977297099999999</v>
      </c>
    </row>
    <row r="4693" spans="2:8" x14ac:dyDescent="0.25">
      <c r="B4693" s="192">
        <f t="shared" si="374"/>
        <v>43296.416666655292</v>
      </c>
      <c r="C4693" s="16">
        <f t="shared" si="370"/>
        <v>7</v>
      </c>
      <c r="D4693" s="16">
        <f t="shared" si="371"/>
        <v>7</v>
      </c>
      <c r="E4693" s="16">
        <f t="shared" si="372"/>
        <v>2</v>
      </c>
      <c r="F4693" s="16">
        <f t="shared" si="373"/>
        <v>10</v>
      </c>
      <c r="G4693" s="195">
        <v>4691</v>
      </c>
      <c r="H4693" s="193">
        <v>0.63848688200000003</v>
      </c>
    </row>
    <row r="4694" spans="2:8" x14ac:dyDescent="0.25">
      <c r="B4694" s="192">
        <f t="shared" si="374"/>
        <v>43296.458333321956</v>
      </c>
      <c r="C4694" s="16">
        <f t="shared" si="370"/>
        <v>7</v>
      </c>
      <c r="D4694" s="16">
        <f t="shared" si="371"/>
        <v>7</v>
      </c>
      <c r="E4694" s="16">
        <f t="shared" si="372"/>
        <v>2</v>
      </c>
      <c r="F4694" s="16">
        <f t="shared" si="373"/>
        <v>11</v>
      </c>
      <c r="G4694" s="195">
        <v>4692</v>
      </c>
      <c r="H4694" s="193">
        <v>0.68707147899999998</v>
      </c>
    </row>
    <row r="4695" spans="2:8" x14ac:dyDescent="0.25">
      <c r="B4695" s="192">
        <f t="shared" si="374"/>
        <v>43296.49999998862</v>
      </c>
      <c r="C4695" s="16">
        <f t="shared" si="370"/>
        <v>7</v>
      </c>
      <c r="D4695" s="16">
        <f t="shared" si="371"/>
        <v>7</v>
      </c>
      <c r="E4695" s="16">
        <f t="shared" si="372"/>
        <v>2</v>
      </c>
      <c r="F4695" s="16">
        <f t="shared" si="373"/>
        <v>12</v>
      </c>
      <c r="G4695" s="195">
        <v>4693</v>
      </c>
      <c r="H4695" s="193">
        <v>0.69563807200000005</v>
      </c>
    </row>
    <row r="4696" spans="2:8" x14ac:dyDescent="0.25">
      <c r="B4696" s="192">
        <f t="shared" si="374"/>
        <v>43296.541666655285</v>
      </c>
      <c r="C4696" s="16">
        <f t="shared" si="370"/>
        <v>7</v>
      </c>
      <c r="D4696" s="16">
        <f t="shared" si="371"/>
        <v>7</v>
      </c>
      <c r="E4696" s="16">
        <f t="shared" si="372"/>
        <v>2</v>
      </c>
      <c r="F4696" s="16">
        <f t="shared" si="373"/>
        <v>13</v>
      </c>
      <c r="G4696" s="195">
        <v>4694</v>
      </c>
      <c r="H4696" s="193">
        <v>0.63887266600000003</v>
      </c>
    </row>
    <row r="4697" spans="2:8" x14ac:dyDescent="0.25">
      <c r="B4697" s="192">
        <f t="shared" si="374"/>
        <v>43296.583333321949</v>
      </c>
      <c r="C4697" s="16">
        <f t="shared" si="370"/>
        <v>7</v>
      </c>
      <c r="D4697" s="16">
        <f t="shared" si="371"/>
        <v>7</v>
      </c>
      <c r="E4697" s="16">
        <f t="shared" si="372"/>
        <v>2</v>
      </c>
      <c r="F4697" s="16">
        <f t="shared" si="373"/>
        <v>14</v>
      </c>
      <c r="G4697" s="195">
        <v>4695</v>
      </c>
      <c r="H4697" s="193">
        <v>0.55119922300000002</v>
      </c>
    </row>
    <row r="4698" spans="2:8" x14ac:dyDescent="0.25">
      <c r="B4698" s="192">
        <f t="shared" si="374"/>
        <v>43296.624999988613</v>
      </c>
      <c r="C4698" s="16">
        <f t="shared" si="370"/>
        <v>7</v>
      </c>
      <c r="D4698" s="16">
        <f t="shared" si="371"/>
        <v>7</v>
      </c>
      <c r="E4698" s="16">
        <f t="shared" si="372"/>
        <v>2</v>
      </c>
      <c r="F4698" s="16">
        <f t="shared" si="373"/>
        <v>15</v>
      </c>
      <c r="G4698" s="195">
        <v>4696</v>
      </c>
      <c r="H4698" s="193">
        <v>0.43904467400000002</v>
      </c>
    </row>
    <row r="4699" spans="2:8" x14ac:dyDescent="0.25">
      <c r="B4699" s="192">
        <f t="shared" si="374"/>
        <v>43296.666666655277</v>
      </c>
      <c r="C4699" s="16">
        <f t="shared" si="370"/>
        <v>7</v>
      </c>
      <c r="D4699" s="16">
        <f t="shared" si="371"/>
        <v>7</v>
      </c>
      <c r="E4699" s="16">
        <f t="shared" si="372"/>
        <v>2</v>
      </c>
      <c r="F4699" s="16">
        <f t="shared" si="373"/>
        <v>16</v>
      </c>
      <c r="G4699" s="195">
        <v>4697</v>
      </c>
      <c r="H4699" s="193">
        <v>0.31175065200000002</v>
      </c>
    </row>
    <row r="4700" spans="2:8" x14ac:dyDescent="0.25">
      <c r="B4700" s="192">
        <f t="shared" si="374"/>
        <v>43296.708333321942</v>
      </c>
      <c r="C4700" s="16">
        <f t="shared" si="370"/>
        <v>7</v>
      </c>
      <c r="D4700" s="16">
        <f t="shared" si="371"/>
        <v>7</v>
      </c>
      <c r="E4700" s="16">
        <f t="shared" si="372"/>
        <v>2</v>
      </c>
      <c r="F4700" s="16">
        <f t="shared" si="373"/>
        <v>17</v>
      </c>
      <c r="G4700" s="195">
        <v>4698</v>
      </c>
      <c r="H4700" s="193">
        <v>0.18481162500000001</v>
      </c>
    </row>
    <row r="4701" spans="2:8" x14ac:dyDescent="0.25">
      <c r="B4701" s="192">
        <f t="shared" si="374"/>
        <v>43296.749999988606</v>
      </c>
      <c r="C4701" s="16">
        <f t="shared" si="370"/>
        <v>7</v>
      </c>
      <c r="D4701" s="16">
        <f t="shared" si="371"/>
        <v>7</v>
      </c>
      <c r="E4701" s="16">
        <f t="shared" si="372"/>
        <v>2</v>
      </c>
      <c r="F4701" s="16">
        <f t="shared" si="373"/>
        <v>18</v>
      </c>
      <c r="G4701" s="195">
        <v>4699</v>
      </c>
      <c r="H4701" s="193">
        <v>8.3366677E-2</v>
      </c>
    </row>
    <row r="4702" spans="2:8" x14ac:dyDescent="0.25">
      <c r="B4702" s="192">
        <f t="shared" si="374"/>
        <v>43296.79166665527</v>
      </c>
      <c r="C4702" s="16">
        <f t="shared" si="370"/>
        <v>7</v>
      </c>
      <c r="D4702" s="16">
        <f t="shared" si="371"/>
        <v>7</v>
      </c>
      <c r="E4702" s="16">
        <f t="shared" si="372"/>
        <v>2</v>
      </c>
      <c r="F4702" s="16">
        <f t="shared" si="373"/>
        <v>19</v>
      </c>
      <c r="G4702" s="195">
        <v>4700</v>
      </c>
      <c r="H4702" s="193">
        <v>2.3384331000000001E-2</v>
      </c>
    </row>
    <row r="4703" spans="2:8" x14ac:dyDescent="0.25">
      <c r="B4703" s="192">
        <f t="shared" si="374"/>
        <v>43296.833333321934</v>
      </c>
      <c r="C4703" s="16">
        <f t="shared" si="370"/>
        <v>7</v>
      </c>
      <c r="D4703" s="16">
        <f t="shared" si="371"/>
        <v>7</v>
      </c>
      <c r="E4703" s="16">
        <f t="shared" si="372"/>
        <v>2</v>
      </c>
      <c r="F4703" s="16">
        <f t="shared" si="373"/>
        <v>20</v>
      </c>
      <c r="G4703" s="195">
        <v>4701</v>
      </c>
      <c r="H4703" s="193">
        <v>3.5647800000000002E-4</v>
      </c>
    </row>
    <row r="4704" spans="2:8" x14ac:dyDescent="0.25">
      <c r="B4704" s="192">
        <f t="shared" si="374"/>
        <v>43296.874999988599</v>
      </c>
      <c r="C4704" s="16">
        <f t="shared" si="370"/>
        <v>7</v>
      </c>
      <c r="D4704" s="16">
        <f t="shared" si="371"/>
        <v>7</v>
      </c>
      <c r="E4704" s="16">
        <f t="shared" si="372"/>
        <v>2</v>
      </c>
      <c r="F4704" s="16">
        <f t="shared" si="373"/>
        <v>21</v>
      </c>
      <c r="G4704" s="195">
        <v>4702</v>
      </c>
      <c r="H4704" s="193">
        <v>0</v>
      </c>
    </row>
    <row r="4705" spans="2:8" x14ac:dyDescent="0.25">
      <c r="B4705" s="192">
        <f t="shared" si="374"/>
        <v>43296.916666655263</v>
      </c>
      <c r="C4705" s="16">
        <f t="shared" si="370"/>
        <v>7</v>
      </c>
      <c r="D4705" s="16">
        <f t="shared" si="371"/>
        <v>7</v>
      </c>
      <c r="E4705" s="16">
        <f t="shared" si="372"/>
        <v>2</v>
      </c>
      <c r="F4705" s="16">
        <f t="shared" si="373"/>
        <v>22</v>
      </c>
      <c r="G4705" s="195">
        <v>4703</v>
      </c>
      <c r="H4705" s="193">
        <v>0</v>
      </c>
    </row>
    <row r="4706" spans="2:8" x14ac:dyDescent="0.25">
      <c r="B4706" s="192">
        <f t="shared" si="374"/>
        <v>43296.958333321927</v>
      </c>
      <c r="C4706" s="16">
        <f t="shared" si="370"/>
        <v>7</v>
      </c>
      <c r="D4706" s="16">
        <f t="shared" si="371"/>
        <v>7</v>
      </c>
      <c r="E4706" s="16">
        <f t="shared" si="372"/>
        <v>2</v>
      </c>
      <c r="F4706" s="16">
        <f t="shared" si="373"/>
        <v>23</v>
      </c>
      <c r="G4706" s="195">
        <v>4704</v>
      </c>
      <c r="H4706" s="193">
        <v>0</v>
      </c>
    </row>
    <row r="4707" spans="2:8" x14ac:dyDescent="0.25">
      <c r="B4707" s="192">
        <f t="shared" si="374"/>
        <v>43296.999999988591</v>
      </c>
      <c r="C4707" s="16">
        <f t="shared" si="370"/>
        <v>7</v>
      </c>
      <c r="D4707" s="16">
        <f t="shared" si="371"/>
        <v>1</v>
      </c>
      <c r="E4707" s="16">
        <f t="shared" si="372"/>
        <v>1</v>
      </c>
      <c r="F4707" s="16">
        <f t="shared" si="373"/>
        <v>0</v>
      </c>
      <c r="G4707" s="195">
        <v>4705</v>
      </c>
      <c r="H4707" s="193">
        <v>0</v>
      </c>
    </row>
    <row r="4708" spans="2:8" x14ac:dyDescent="0.25">
      <c r="B4708" s="192">
        <f t="shared" si="374"/>
        <v>43297.041666655256</v>
      </c>
      <c r="C4708" s="16">
        <f t="shared" si="370"/>
        <v>7</v>
      </c>
      <c r="D4708" s="16">
        <f t="shared" si="371"/>
        <v>1</v>
      </c>
      <c r="E4708" s="16">
        <f t="shared" si="372"/>
        <v>1</v>
      </c>
      <c r="F4708" s="16">
        <f t="shared" si="373"/>
        <v>1</v>
      </c>
      <c r="G4708" s="195">
        <v>4706</v>
      </c>
      <c r="H4708" s="193">
        <v>0</v>
      </c>
    </row>
    <row r="4709" spans="2:8" x14ac:dyDescent="0.25">
      <c r="B4709" s="192">
        <f t="shared" si="374"/>
        <v>43297.08333332192</v>
      </c>
      <c r="C4709" s="16">
        <f t="shared" si="370"/>
        <v>7</v>
      </c>
      <c r="D4709" s="16">
        <f t="shared" si="371"/>
        <v>1</v>
      </c>
      <c r="E4709" s="16">
        <f t="shared" si="372"/>
        <v>1</v>
      </c>
      <c r="F4709" s="16">
        <f t="shared" si="373"/>
        <v>2</v>
      </c>
      <c r="G4709" s="195">
        <v>4707</v>
      </c>
      <c r="H4709" s="193">
        <v>0</v>
      </c>
    </row>
    <row r="4710" spans="2:8" x14ac:dyDescent="0.25">
      <c r="B4710" s="192">
        <f t="shared" si="374"/>
        <v>43297.124999988584</v>
      </c>
      <c r="C4710" s="16">
        <f t="shared" si="370"/>
        <v>7</v>
      </c>
      <c r="D4710" s="16">
        <f t="shared" si="371"/>
        <v>1</v>
      </c>
      <c r="E4710" s="16">
        <f t="shared" si="372"/>
        <v>1</v>
      </c>
      <c r="F4710" s="16">
        <f t="shared" si="373"/>
        <v>3</v>
      </c>
      <c r="G4710" s="195">
        <v>4708</v>
      </c>
      <c r="H4710" s="193">
        <v>0</v>
      </c>
    </row>
    <row r="4711" spans="2:8" x14ac:dyDescent="0.25">
      <c r="B4711" s="192">
        <f t="shared" si="374"/>
        <v>43297.166666655248</v>
      </c>
      <c r="C4711" s="16">
        <f t="shared" si="370"/>
        <v>7</v>
      </c>
      <c r="D4711" s="16">
        <f t="shared" si="371"/>
        <v>1</v>
      </c>
      <c r="E4711" s="16">
        <f t="shared" si="372"/>
        <v>1</v>
      </c>
      <c r="F4711" s="16">
        <f t="shared" si="373"/>
        <v>4</v>
      </c>
      <c r="G4711" s="195">
        <v>4709</v>
      </c>
      <c r="H4711" s="193">
        <v>8.6068199999999998E-4</v>
      </c>
    </row>
    <row r="4712" spans="2:8" x14ac:dyDescent="0.25">
      <c r="B4712" s="192">
        <f t="shared" si="374"/>
        <v>43297.208333321913</v>
      </c>
      <c r="C4712" s="16">
        <f t="shared" si="370"/>
        <v>7</v>
      </c>
      <c r="D4712" s="16">
        <f t="shared" si="371"/>
        <v>1</v>
      </c>
      <c r="E4712" s="16">
        <f t="shared" si="372"/>
        <v>1</v>
      </c>
      <c r="F4712" s="16">
        <f t="shared" si="373"/>
        <v>5</v>
      </c>
      <c r="G4712" s="195">
        <v>4710</v>
      </c>
      <c r="H4712" s="193">
        <v>3.5701478000000002E-2</v>
      </c>
    </row>
    <row r="4713" spans="2:8" x14ac:dyDescent="0.25">
      <c r="B4713" s="192">
        <f t="shared" si="374"/>
        <v>43297.249999988577</v>
      </c>
      <c r="C4713" s="16">
        <f t="shared" si="370"/>
        <v>7</v>
      </c>
      <c r="D4713" s="16">
        <f t="shared" si="371"/>
        <v>1</v>
      </c>
      <c r="E4713" s="16">
        <f t="shared" si="372"/>
        <v>1</v>
      </c>
      <c r="F4713" s="16">
        <f t="shared" si="373"/>
        <v>6</v>
      </c>
      <c r="G4713" s="195">
        <v>4711</v>
      </c>
      <c r="H4713" s="193">
        <v>9.6272798000000007E-2</v>
      </c>
    </row>
    <row r="4714" spans="2:8" x14ac:dyDescent="0.25">
      <c r="B4714" s="192">
        <f t="shared" si="374"/>
        <v>43297.291666655241</v>
      </c>
      <c r="C4714" s="16">
        <f t="shared" si="370"/>
        <v>7</v>
      </c>
      <c r="D4714" s="16">
        <f t="shared" si="371"/>
        <v>1</v>
      </c>
      <c r="E4714" s="16">
        <f t="shared" si="372"/>
        <v>1</v>
      </c>
      <c r="F4714" s="16">
        <f t="shared" si="373"/>
        <v>7</v>
      </c>
      <c r="G4714" s="195">
        <v>4712</v>
      </c>
      <c r="H4714" s="193">
        <v>0.23254602299999999</v>
      </c>
    </row>
    <row r="4715" spans="2:8" x14ac:dyDescent="0.25">
      <c r="B4715" s="192">
        <f t="shared" si="374"/>
        <v>43297.333333321905</v>
      </c>
      <c r="C4715" s="16">
        <f t="shared" si="370"/>
        <v>7</v>
      </c>
      <c r="D4715" s="16">
        <f t="shared" si="371"/>
        <v>1</v>
      </c>
      <c r="E4715" s="16">
        <f t="shared" si="372"/>
        <v>1</v>
      </c>
      <c r="F4715" s="16">
        <f t="shared" si="373"/>
        <v>8</v>
      </c>
      <c r="G4715" s="195">
        <v>4713</v>
      </c>
      <c r="H4715" s="193">
        <v>0.38951405300000003</v>
      </c>
    </row>
    <row r="4716" spans="2:8" x14ac:dyDescent="0.25">
      <c r="B4716" s="192">
        <f t="shared" si="374"/>
        <v>43297.374999988569</v>
      </c>
      <c r="C4716" s="16">
        <f t="shared" si="370"/>
        <v>7</v>
      </c>
      <c r="D4716" s="16">
        <f t="shared" si="371"/>
        <v>1</v>
      </c>
      <c r="E4716" s="16">
        <f t="shared" si="372"/>
        <v>1</v>
      </c>
      <c r="F4716" s="16">
        <f t="shared" si="373"/>
        <v>9</v>
      </c>
      <c r="G4716" s="195">
        <v>4714</v>
      </c>
      <c r="H4716" s="193">
        <v>0.52187365699999999</v>
      </c>
    </row>
    <row r="4717" spans="2:8" x14ac:dyDescent="0.25">
      <c r="B4717" s="192">
        <f t="shared" si="374"/>
        <v>43297.416666655234</v>
      </c>
      <c r="C4717" s="16">
        <f t="shared" si="370"/>
        <v>7</v>
      </c>
      <c r="D4717" s="16">
        <f t="shared" si="371"/>
        <v>1</v>
      </c>
      <c r="E4717" s="16">
        <f t="shared" si="372"/>
        <v>1</v>
      </c>
      <c r="F4717" s="16">
        <f t="shared" si="373"/>
        <v>10</v>
      </c>
      <c r="G4717" s="195">
        <v>4715</v>
      </c>
      <c r="H4717" s="193">
        <v>0.62050756799999995</v>
      </c>
    </row>
    <row r="4718" spans="2:8" x14ac:dyDescent="0.25">
      <c r="B4718" s="192">
        <f t="shared" si="374"/>
        <v>43297.458333321898</v>
      </c>
      <c r="C4718" s="16">
        <f t="shared" si="370"/>
        <v>7</v>
      </c>
      <c r="D4718" s="16">
        <f t="shared" si="371"/>
        <v>1</v>
      </c>
      <c r="E4718" s="16">
        <f t="shared" si="372"/>
        <v>1</v>
      </c>
      <c r="F4718" s="16">
        <f t="shared" si="373"/>
        <v>11</v>
      </c>
      <c r="G4718" s="195">
        <v>4716</v>
      </c>
      <c r="H4718" s="193">
        <v>0.64649458699999995</v>
      </c>
    </row>
    <row r="4719" spans="2:8" x14ac:dyDescent="0.25">
      <c r="B4719" s="192">
        <f t="shared" si="374"/>
        <v>43297.499999988562</v>
      </c>
      <c r="C4719" s="16">
        <f t="shared" si="370"/>
        <v>7</v>
      </c>
      <c r="D4719" s="16">
        <f t="shared" si="371"/>
        <v>1</v>
      </c>
      <c r="E4719" s="16">
        <f t="shared" si="372"/>
        <v>1</v>
      </c>
      <c r="F4719" s="16">
        <f t="shared" si="373"/>
        <v>12</v>
      </c>
      <c r="G4719" s="195">
        <v>4717</v>
      </c>
      <c r="H4719" s="193">
        <v>0.64709451299999998</v>
      </c>
    </row>
    <row r="4720" spans="2:8" x14ac:dyDescent="0.25">
      <c r="B4720" s="192">
        <f t="shared" si="374"/>
        <v>43297.541666655226</v>
      </c>
      <c r="C4720" s="16">
        <f t="shared" si="370"/>
        <v>7</v>
      </c>
      <c r="D4720" s="16">
        <f t="shared" si="371"/>
        <v>1</v>
      </c>
      <c r="E4720" s="16">
        <f t="shared" si="372"/>
        <v>1</v>
      </c>
      <c r="F4720" s="16">
        <f t="shared" si="373"/>
        <v>13</v>
      </c>
      <c r="G4720" s="195">
        <v>4718</v>
      </c>
      <c r="H4720" s="193">
        <v>0.56666381700000001</v>
      </c>
    </row>
    <row r="4721" spans="2:8" x14ac:dyDescent="0.25">
      <c r="B4721" s="192">
        <f t="shared" si="374"/>
        <v>43297.583333321891</v>
      </c>
      <c r="C4721" s="16">
        <f t="shared" si="370"/>
        <v>7</v>
      </c>
      <c r="D4721" s="16">
        <f t="shared" si="371"/>
        <v>1</v>
      </c>
      <c r="E4721" s="16">
        <f t="shared" si="372"/>
        <v>1</v>
      </c>
      <c r="F4721" s="16">
        <f t="shared" si="373"/>
        <v>14</v>
      </c>
      <c r="G4721" s="195">
        <v>4719</v>
      </c>
      <c r="H4721" s="193">
        <v>0.479323322</v>
      </c>
    </row>
    <row r="4722" spans="2:8" x14ac:dyDescent="0.25">
      <c r="B4722" s="192">
        <f t="shared" si="374"/>
        <v>43297.624999988555</v>
      </c>
      <c r="C4722" s="16">
        <f t="shared" si="370"/>
        <v>7</v>
      </c>
      <c r="D4722" s="16">
        <f t="shared" si="371"/>
        <v>1</v>
      </c>
      <c r="E4722" s="16">
        <f t="shared" si="372"/>
        <v>1</v>
      </c>
      <c r="F4722" s="16">
        <f t="shared" si="373"/>
        <v>15</v>
      </c>
      <c r="G4722" s="195">
        <v>4720</v>
      </c>
      <c r="H4722" s="193">
        <v>0.40219440200000001</v>
      </c>
    </row>
    <row r="4723" spans="2:8" x14ac:dyDescent="0.25">
      <c r="B4723" s="192">
        <f t="shared" si="374"/>
        <v>43297.666666655219</v>
      </c>
      <c r="C4723" s="16">
        <f t="shared" si="370"/>
        <v>7</v>
      </c>
      <c r="D4723" s="16">
        <f t="shared" si="371"/>
        <v>1</v>
      </c>
      <c r="E4723" s="16">
        <f t="shared" si="372"/>
        <v>1</v>
      </c>
      <c r="F4723" s="16">
        <f t="shared" si="373"/>
        <v>16</v>
      </c>
      <c r="G4723" s="195">
        <v>4721</v>
      </c>
      <c r="H4723" s="193">
        <v>0.30968526800000001</v>
      </c>
    </row>
    <row r="4724" spans="2:8" x14ac:dyDescent="0.25">
      <c r="B4724" s="192">
        <f t="shared" si="374"/>
        <v>43297.708333321883</v>
      </c>
      <c r="C4724" s="16">
        <f t="shared" si="370"/>
        <v>7</v>
      </c>
      <c r="D4724" s="16">
        <f t="shared" si="371"/>
        <v>1</v>
      </c>
      <c r="E4724" s="16">
        <f t="shared" si="372"/>
        <v>1</v>
      </c>
      <c r="F4724" s="16">
        <f t="shared" si="373"/>
        <v>17</v>
      </c>
      <c r="G4724" s="195">
        <v>4722</v>
      </c>
      <c r="H4724" s="193">
        <v>0.19038511799999999</v>
      </c>
    </row>
    <row r="4725" spans="2:8" x14ac:dyDescent="0.25">
      <c r="B4725" s="192">
        <f t="shared" si="374"/>
        <v>43297.749999988548</v>
      </c>
      <c r="C4725" s="16">
        <f t="shared" si="370"/>
        <v>7</v>
      </c>
      <c r="D4725" s="16">
        <f t="shared" si="371"/>
        <v>1</v>
      </c>
      <c r="E4725" s="16">
        <f t="shared" si="372"/>
        <v>1</v>
      </c>
      <c r="F4725" s="16">
        <f t="shared" si="373"/>
        <v>18</v>
      </c>
      <c r="G4725" s="195">
        <v>4723</v>
      </c>
      <c r="H4725" s="193">
        <v>9.1610981999999994E-2</v>
      </c>
    </row>
    <row r="4726" spans="2:8" x14ac:dyDescent="0.25">
      <c r="B4726" s="192">
        <f t="shared" si="374"/>
        <v>43297.791666655212</v>
      </c>
      <c r="C4726" s="16">
        <f t="shared" si="370"/>
        <v>7</v>
      </c>
      <c r="D4726" s="16">
        <f t="shared" si="371"/>
        <v>1</v>
      </c>
      <c r="E4726" s="16">
        <f t="shared" si="372"/>
        <v>1</v>
      </c>
      <c r="F4726" s="16">
        <f t="shared" si="373"/>
        <v>19</v>
      </c>
      <c r="G4726" s="195">
        <v>4724</v>
      </c>
      <c r="H4726" s="193">
        <v>2.7518652000000001E-2</v>
      </c>
    </row>
    <row r="4727" spans="2:8" x14ac:dyDescent="0.25">
      <c r="B4727" s="192">
        <f t="shared" si="374"/>
        <v>43297.833333321876</v>
      </c>
      <c r="C4727" s="16">
        <f t="shared" si="370"/>
        <v>7</v>
      </c>
      <c r="D4727" s="16">
        <f t="shared" si="371"/>
        <v>1</v>
      </c>
      <c r="E4727" s="16">
        <f t="shared" si="372"/>
        <v>1</v>
      </c>
      <c r="F4727" s="16">
        <f t="shared" si="373"/>
        <v>20</v>
      </c>
      <c r="G4727" s="195">
        <v>4725</v>
      </c>
      <c r="H4727" s="193">
        <v>3.5647800000000002E-4</v>
      </c>
    </row>
    <row r="4728" spans="2:8" x14ac:dyDescent="0.25">
      <c r="B4728" s="192">
        <f t="shared" si="374"/>
        <v>43297.87499998854</v>
      </c>
      <c r="C4728" s="16">
        <f t="shared" si="370"/>
        <v>7</v>
      </c>
      <c r="D4728" s="16">
        <f t="shared" si="371"/>
        <v>1</v>
      </c>
      <c r="E4728" s="16">
        <f t="shared" si="372"/>
        <v>1</v>
      </c>
      <c r="F4728" s="16">
        <f t="shared" si="373"/>
        <v>21</v>
      </c>
      <c r="G4728" s="195">
        <v>4726</v>
      </c>
      <c r="H4728" s="193">
        <v>0</v>
      </c>
    </row>
    <row r="4729" spans="2:8" x14ac:dyDescent="0.25">
      <c r="B4729" s="192">
        <f t="shared" si="374"/>
        <v>43297.916666655205</v>
      </c>
      <c r="C4729" s="16">
        <f t="shared" si="370"/>
        <v>7</v>
      </c>
      <c r="D4729" s="16">
        <f t="shared" si="371"/>
        <v>1</v>
      </c>
      <c r="E4729" s="16">
        <f t="shared" si="372"/>
        <v>1</v>
      </c>
      <c r="F4729" s="16">
        <f t="shared" si="373"/>
        <v>22</v>
      </c>
      <c r="G4729" s="195">
        <v>4727</v>
      </c>
      <c r="H4729" s="193">
        <v>0</v>
      </c>
    </row>
    <row r="4730" spans="2:8" x14ac:dyDescent="0.25">
      <c r="B4730" s="192">
        <f t="shared" si="374"/>
        <v>43297.958333321869</v>
      </c>
      <c r="C4730" s="16">
        <f t="shared" si="370"/>
        <v>7</v>
      </c>
      <c r="D4730" s="16">
        <f t="shared" si="371"/>
        <v>1</v>
      </c>
      <c r="E4730" s="16">
        <f t="shared" si="372"/>
        <v>1</v>
      </c>
      <c r="F4730" s="16">
        <f t="shared" si="373"/>
        <v>23</v>
      </c>
      <c r="G4730" s="195">
        <v>4728</v>
      </c>
      <c r="H4730" s="193">
        <v>0</v>
      </c>
    </row>
    <row r="4731" spans="2:8" x14ac:dyDescent="0.25">
      <c r="B4731" s="192">
        <f t="shared" si="374"/>
        <v>43297.999999988533</v>
      </c>
      <c r="C4731" s="16">
        <f t="shared" si="370"/>
        <v>7</v>
      </c>
      <c r="D4731" s="16">
        <f t="shared" si="371"/>
        <v>2</v>
      </c>
      <c r="E4731" s="16">
        <f t="shared" si="372"/>
        <v>1</v>
      </c>
      <c r="F4731" s="16">
        <f t="shared" si="373"/>
        <v>0</v>
      </c>
      <c r="G4731" s="195">
        <v>4729</v>
      </c>
      <c r="H4731" s="193">
        <v>0</v>
      </c>
    </row>
    <row r="4732" spans="2:8" x14ac:dyDescent="0.25">
      <c r="B4732" s="192">
        <f t="shared" si="374"/>
        <v>43298.041666655197</v>
      </c>
      <c r="C4732" s="16">
        <f t="shared" si="370"/>
        <v>7</v>
      </c>
      <c r="D4732" s="16">
        <f t="shared" si="371"/>
        <v>2</v>
      </c>
      <c r="E4732" s="16">
        <f t="shared" si="372"/>
        <v>1</v>
      </c>
      <c r="F4732" s="16">
        <f t="shared" si="373"/>
        <v>1</v>
      </c>
      <c r="G4732" s="195">
        <v>4730</v>
      </c>
      <c r="H4732" s="193">
        <v>0</v>
      </c>
    </row>
    <row r="4733" spans="2:8" x14ac:dyDescent="0.25">
      <c r="B4733" s="192">
        <f t="shared" si="374"/>
        <v>43298.083333321862</v>
      </c>
      <c r="C4733" s="16">
        <f t="shared" si="370"/>
        <v>7</v>
      </c>
      <c r="D4733" s="16">
        <f t="shared" si="371"/>
        <v>2</v>
      </c>
      <c r="E4733" s="16">
        <f t="shared" si="372"/>
        <v>1</v>
      </c>
      <c r="F4733" s="16">
        <f t="shared" si="373"/>
        <v>2</v>
      </c>
      <c r="G4733" s="195">
        <v>4731</v>
      </c>
      <c r="H4733" s="193">
        <v>0</v>
      </c>
    </row>
    <row r="4734" spans="2:8" x14ac:dyDescent="0.25">
      <c r="B4734" s="192">
        <f t="shared" si="374"/>
        <v>43298.124999988526</v>
      </c>
      <c r="C4734" s="16">
        <f t="shared" si="370"/>
        <v>7</v>
      </c>
      <c r="D4734" s="16">
        <f t="shared" si="371"/>
        <v>2</v>
      </c>
      <c r="E4734" s="16">
        <f t="shared" si="372"/>
        <v>1</v>
      </c>
      <c r="F4734" s="16">
        <f t="shared" si="373"/>
        <v>3</v>
      </c>
      <c r="G4734" s="195">
        <v>4732</v>
      </c>
      <c r="H4734" s="193">
        <v>0</v>
      </c>
    </row>
    <row r="4735" spans="2:8" x14ac:dyDescent="0.25">
      <c r="B4735" s="192">
        <f t="shared" si="374"/>
        <v>43298.16666665519</v>
      </c>
      <c r="C4735" s="16">
        <f t="shared" si="370"/>
        <v>7</v>
      </c>
      <c r="D4735" s="16">
        <f t="shared" si="371"/>
        <v>2</v>
      </c>
      <c r="E4735" s="16">
        <f t="shared" si="372"/>
        <v>1</v>
      </c>
      <c r="F4735" s="16">
        <f t="shared" si="373"/>
        <v>4</v>
      </c>
      <c r="G4735" s="195">
        <v>4733</v>
      </c>
      <c r="H4735" s="193">
        <v>1.0466080000000001E-3</v>
      </c>
    </row>
    <row r="4736" spans="2:8" x14ac:dyDescent="0.25">
      <c r="B4736" s="192">
        <f t="shared" si="374"/>
        <v>43298.208333321854</v>
      </c>
      <c r="C4736" s="16">
        <f t="shared" si="370"/>
        <v>7</v>
      </c>
      <c r="D4736" s="16">
        <f t="shared" si="371"/>
        <v>2</v>
      </c>
      <c r="E4736" s="16">
        <f t="shared" si="372"/>
        <v>1</v>
      </c>
      <c r="F4736" s="16">
        <f t="shared" si="373"/>
        <v>5</v>
      </c>
      <c r="G4736" s="195">
        <v>4734</v>
      </c>
      <c r="H4736" s="193">
        <v>3.3464542E-2</v>
      </c>
    </row>
    <row r="4737" spans="2:8" x14ac:dyDescent="0.25">
      <c r="B4737" s="192">
        <f t="shared" si="374"/>
        <v>43298.249999988519</v>
      </c>
      <c r="C4737" s="16">
        <f t="shared" si="370"/>
        <v>7</v>
      </c>
      <c r="D4737" s="16">
        <f t="shared" si="371"/>
        <v>2</v>
      </c>
      <c r="E4737" s="16">
        <f t="shared" si="372"/>
        <v>1</v>
      </c>
      <c r="F4737" s="16">
        <f t="shared" si="373"/>
        <v>6</v>
      </c>
      <c r="G4737" s="195">
        <v>4735</v>
      </c>
      <c r="H4737" s="193">
        <v>9.5146201E-2</v>
      </c>
    </row>
    <row r="4738" spans="2:8" x14ac:dyDescent="0.25">
      <c r="B4738" s="192">
        <f t="shared" si="374"/>
        <v>43298.291666655183</v>
      </c>
      <c r="C4738" s="16">
        <f t="shared" si="370"/>
        <v>7</v>
      </c>
      <c r="D4738" s="16">
        <f t="shared" si="371"/>
        <v>2</v>
      </c>
      <c r="E4738" s="16">
        <f t="shared" si="372"/>
        <v>1</v>
      </c>
      <c r="F4738" s="16">
        <f t="shared" si="373"/>
        <v>7</v>
      </c>
      <c r="G4738" s="195">
        <v>4736</v>
      </c>
      <c r="H4738" s="193">
        <v>0.215411095</v>
      </c>
    </row>
    <row r="4739" spans="2:8" x14ac:dyDescent="0.25">
      <c r="B4739" s="192">
        <f t="shared" si="374"/>
        <v>43298.333333321847</v>
      </c>
      <c r="C4739" s="16">
        <f t="shared" si="370"/>
        <v>7</v>
      </c>
      <c r="D4739" s="16">
        <f t="shared" si="371"/>
        <v>2</v>
      </c>
      <c r="E4739" s="16">
        <f t="shared" si="372"/>
        <v>1</v>
      </c>
      <c r="F4739" s="16">
        <f t="shared" si="373"/>
        <v>8</v>
      </c>
      <c r="G4739" s="195">
        <v>4737</v>
      </c>
      <c r="H4739" s="193">
        <v>0.356513684</v>
      </c>
    </row>
    <row r="4740" spans="2:8" x14ac:dyDescent="0.25">
      <c r="B4740" s="192">
        <f t="shared" si="374"/>
        <v>43298.374999988511</v>
      </c>
      <c r="C4740" s="16">
        <f t="shared" ref="C4740:C4803" si="375">MONTH(B4740)</f>
        <v>7</v>
      </c>
      <c r="D4740" s="16">
        <f t="shared" ref="D4740:D4803" si="376">WEEKDAY(B4740,2)</f>
        <v>2</v>
      </c>
      <c r="E4740" s="16">
        <f t="shared" ref="E4740:E4803" si="377">IF(D4740&lt;6,1,2)</f>
        <v>1</v>
      </c>
      <c r="F4740" s="16">
        <f t="shared" ref="F4740:F4803" si="378">HOUR(B4740)</f>
        <v>9</v>
      </c>
      <c r="G4740" s="195">
        <v>4738</v>
      </c>
      <c r="H4740" s="193">
        <v>0.47429373899999999</v>
      </c>
    </row>
    <row r="4741" spans="2:8" x14ac:dyDescent="0.25">
      <c r="B4741" s="192">
        <f t="shared" ref="B4741:B4804" si="379">B4740+1/24</f>
        <v>43298.416666655176</v>
      </c>
      <c r="C4741" s="16">
        <f t="shared" si="375"/>
        <v>7</v>
      </c>
      <c r="D4741" s="16">
        <f t="shared" si="376"/>
        <v>2</v>
      </c>
      <c r="E4741" s="16">
        <f t="shared" si="377"/>
        <v>1</v>
      </c>
      <c r="F4741" s="16">
        <f t="shared" si="378"/>
        <v>10</v>
      </c>
      <c r="G4741" s="195">
        <v>4739</v>
      </c>
      <c r="H4741" s="193">
        <v>0.54903298899999997</v>
      </c>
    </row>
    <row r="4742" spans="2:8" x14ac:dyDescent="0.25">
      <c r="B4742" s="192">
        <f t="shared" si="379"/>
        <v>43298.45833332184</v>
      </c>
      <c r="C4742" s="16">
        <f t="shared" si="375"/>
        <v>7</v>
      </c>
      <c r="D4742" s="16">
        <f t="shared" si="376"/>
        <v>2</v>
      </c>
      <c r="E4742" s="16">
        <f t="shared" si="377"/>
        <v>1</v>
      </c>
      <c r="F4742" s="16">
        <f t="shared" si="378"/>
        <v>11</v>
      </c>
      <c r="G4742" s="195">
        <v>4740</v>
      </c>
      <c r="H4742" s="193">
        <v>0.595169053</v>
      </c>
    </row>
    <row r="4743" spans="2:8" x14ac:dyDescent="0.25">
      <c r="B4743" s="192">
        <f t="shared" si="379"/>
        <v>43298.499999988504</v>
      </c>
      <c r="C4743" s="16">
        <f t="shared" si="375"/>
        <v>7</v>
      </c>
      <c r="D4743" s="16">
        <f t="shared" si="376"/>
        <v>2</v>
      </c>
      <c r="E4743" s="16">
        <f t="shared" si="377"/>
        <v>1</v>
      </c>
      <c r="F4743" s="16">
        <f t="shared" si="378"/>
        <v>12</v>
      </c>
      <c r="G4743" s="195">
        <v>4741</v>
      </c>
      <c r="H4743" s="193">
        <v>0.58840623000000003</v>
      </c>
    </row>
    <row r="4744" spans="2:8" x14ac:dyDescent="0.25">
      <c r="B4744" s="192">
        <f t="shared" si="379"/>
        <v>43298.541666655168</v>
      </c>
      <c r="C4744" s="16">
        <f t="shared" si="375"/>
        <v>7</v>
      </c>
      <c r="D4744" s="16">
        <f t="shared" si="376"/>
        <v>2</v>
      </c>
      <c r="E4744" s="16">
        <f t="shared" si="377"/>
        <v>1</v>
      </c>
      <c r="F4744" s="16">
        <f t="shared" si="378"/>
        <v>13</v>
      </c>
      <c r="G4744" s="195">
        <v>4742</v>
      </c>
      <c r="H4744" s="193">
        <v>0.59336081200000002</v>
      </c>
    </row>
    <row r="4745" spans="2:8" x14ac:dyDescent="0.25">
      <c r="B4745" s="192">
        <f t="shared" si="379"/>
        <v>43298.583333321832</v>
      </c>
      <c r="C4745" s="16">
        <f t="shared" si="375"/>
        <v>7</v>
      </c>
      <c r="D4745" s="16">
        <f t="shared" si="376"/>
        <v>2</v>
      </c>
      <c r="E4745" s="16">
        <f t="shared" si="377"/>
        <v>1</v>
      </c>
      <c r="F4745" s="16">
        <f t="shared" si="378"/>
        <v>14</v>
      </c>
      <c r="G4745" s="195">
        <v>4743</v>
      </c>
      <c r="H4745" s="193">
        <v>0.54558723099999995</v>
      </c>
    </row>
    <row r="4746" spans="2:8" x14ac:dyDescent="0.25">
      <c r="B4746" s="192">
        <f t="shared" si="379"/>
        <v>43298.624999988497</v>
      </c>
      <c r="C4746" s="16">
        <f t="shared" si="375"/>
        <v>7</v>
      </c>
      <c r="D4746" s="16">
        <f t="shared" si="376"/>
        <v>2</v>
      </c>
      <c r="E4746" s="16">
        <f t="shared" si="377"/>
        <v>1</v>
      </c>
      <c r="F4746" s="16">
        <f t="shared" si="378"/>
        <v>15</v>
      </c>
      <c r="G4746" s="195">
        <v>4744</v>
      </c>
      <c r="H4746" s="193">
        <v>0.45691550399999997</v>
      </c>
    </row>
    <row r="4747" spans="2:8" x14ac:dyDescent="0.25">
      <c r="B4747" s="192">
        <f t="shared" si="379"/>
        <v>43298.666666655161</v>
      </c>
      <c r="C4747" s="16">
        <f t="shared" si="375"/>
        <v>7</v>
      </c>
      <c r="D4747" s="16">
        <f t="shared" si="376"/>
        <v>2</v>
      </c>
      <c r="E4747" s="16">
        <f t="shared" si="377"/>
        <v>1</v>
      </c>
      <c r="F4747" s="16">
        <f t="shared" si="378"/>
        <v>16</v>
      </c>
      <c r="G4747" s="195">
        <v>4745</v>
      </c>
      <c r="H4747" s="193">
        <v>0.353895723</v>
      </c>
    </row>
    <row r="4748" spans="2:8" x14ac:dyDescent="0.25">
      <c r="B4748" s="192">
        <f t="shared" si="379"/>
        <v>43298.708333321825</v>
      </c>
      <c r="C4748" s="16">
        <f t="shared" si="375"/>
        <v>7</v>
      </c>
      <c r="D4748" s="16">
        <f t="shared" si="376"/>
        <v>2</v>
      </c>
      <c r="E4748" s="16">
        <f t="shared" si="377"/>
        <v>1</v>
      </c>
      <c r="F4748" s="16">
        <f t="shared" si="378"/>
        <v>17</v>
      </c>
      <c r="G4748" s="195">
        <v>4746</v>
      </c>
      <c r="H4748" s="193">
        <v>0.22970770500000001</v>
      </c>
    </row>
    <row r="4749" spans="2:8" x14ac:dyDescent="0.25">
      <c r="B4749" s="192">
        <f t="shared" si="379"/>
        <v>43298.749999988489</v>
      </c>
      <c r="C4749" s="16">
        <f t="shared" si="375"/>
        <v>7</v>
      </c>
      <c r="D4749" s="16">
        <f t="shared" si="376"/>
        <v>2</v>
      </c>
      <c r="E4749" s="16">
        <f t="shared" si="377"/>
        <v>1</v>
      </c>
      <c r="F4749" s="16">
        <f t="shared" si="378"/>
        <v>18</v>
      </c>
      <c r="G4749" s="195">
        <v>4747</v>
      </c>
      <c r="H4749" s="193">
        <v>0.100258233</v>
      </c>
    </row>
    <row r="4750" spans="2:8" x14ac:dyDescent="0.25">
      <c r="B4750" s="192">
        <f t="shared" si="379"/>
        <v>43298.791666655154</v>
      </c>
      <c r="C4750" s="16">
        <f t="shared" si="375"/>
        <v>7</v>
      </c>
      <c r="D4750" s="16">
        <f t="shared" si="376"/>
        <v>2</v>
      </c>
      <c r="E4750" s="16">
        <f t="shared" si="377"/>
        <v>1</v>
      </c>
      <c r="F4750" s="16">
        <f t="shared" si="378"/>
        <v>19</v>
      </c>
      <c r="G4750" s="195">
        <v>4748</v>
      </c>
      <c r="H4750" s="193">
        <v>2.8796944000000001E-2</v>
      </c>
    </row>
    <row r="4751" spans="2:8" x14ac:dyDescent="0.25">
      <c r="B4751" s="192">
        <f t="shared" si="379"/>
        <v>43298.833333321818</v>
      </c>
      <c r="C4751" s="16">
        <f t="shared" si="375"/>
        <v>7</v>
      </c>
      <c r="D4751" s="16">
        <f t="shared" si="376"/>
        <v>2</v>
      </c>
      <c r="E4751" s="16">
        <f t="shared" si="377"/>
        <v>1</v>
      </c>
      <c r="F4751" s="16">
        <f t="shared" si="378"/>
        <v>20</v>
      </c>
      <c r="G4751" s="195">
        <v>4749</v>
      </c>
      <c r="H4751" s="193">
        <v>7.1295600000000005E-4</v>
      </c>
    </row>
    <row r="4752" spans="2:8" x14ac:dyDescent="0.25">
      <c r="B4752" s="192">
        <f t="shared" si="379"/>
        <v>43298.874999988482</v>
      </c>
      <c r="C4752" s="16">
        <f t="shared" si="375"/>
        <v>7</v>
      </c>
      <c r="D4752" s="16">
        <f t="shared" si="376"/>
        <v>2</v>
      </c>
      <c r="E4752" s="16">
        <f t="shared" si="377"/>
        <v>1</v>
      </c>
      <c r="F4752" s="16">
        <f t="shared" si="378"/>
        <v>21</v>
      </c>
      <c r="G4752" s="195">
        <v>4750</v>
      </c>
      <c r="H4752" s="193">
        <v>0</v>
      </c>
    </row>
    <row r="4753" spans="2:8" x14ac:dyDescent="0.25">
      <c r="B4753" s="192">
        <f t="shared" si="379"/>
        <v>43298.916666655146</v>
      </c>
      <c r="C4753" s="16">
        <f t="shared" si="375"/>
        <v>7</v>
      </c>
      <c r="D4753" s="16">
        <f t="shared" si="376"/>
        <v>2</v>
      </c>
      <c r="E4753" s="16">
        <f t="shared" si="377"/>
        <v>1</v>
      </c>
      <c r="F4753" s="16">
        <f t="shared" si="378"/>
        <v>22</v>
      </c>
      <c r="G4753" s="195">
        <v>4751</v>
      </c>
      <c r="H4753" s="193">
        <v>0</v>
      </c>
    </row>
    <row r="4754" spans="2:8" x14ac:dyDescent="0.25">
      <c r="B4754" s="192">
        <f t="shared" si="379"/>
        <v>43298.958333321811</v>
      </c>
      <c r="C4754" s="16">
        <f t="shared" si="375"/>
        <v>7</v>
      </c>
      <c r="D4754" s="16">
        <f t="shared" si="376"/>
        <v>2</v>
      </c>
      <c r="E4754" s="16">
        <f t="shared" si="377"/>
        <v>1</v>
      </c>
      <c r="F4754" s="16">
        <f t="shared" si="378"/>
        <v>23</v>
      </c>
      <c r="G4754" s="195">
        <v>4752</v>
      </c>
      <c r="H4754" s="193">
        <v>0</v>
      </c>
    </row>
    <row r="4755" spans="2:8" x14ac:dyDescent="0.25">
      <c r="B4755" s="192">
        <f t="shared" si="379"/>
        <v>43298.999999988475</v>
      </c>
      <c r="C4755" s="16">
        <f t="shared" si="375"/>
        <v>7</v>
      </c>
      <c r="D4755" s="16">
        <f t="shared" si="376"/>
        <v>3</v>
      </c>
      <c r="E4755" s="16">
        <f t="shared" si="377"/>
        <v>1</v>
      </c>
      <c r="F4755" s="16">
        <f t="shared" si="378"/>
        <v>0</v>
      </c>
      <c r="G4755" s="195">
        <v>4753</v>
      </c>
      <c r="H4755" s="193">
        <v>0</v>
      </c>
    </row>
    <row r="4756" spans="2:8" x14ac:dyDescent="0.25">
      <c r="B4756" s="192">
        <f t="shared" si="379"/>
        <v>43299.041666655139</v>
      </c>
      <c r="C4756" s="16">
        <f t="shared" si="375"/>
        <v>7</v>
      </c>
      <c r="D4756" s="16">
        <f t="shared" si="376"/>
        <v>3</v>
      </c>
      <c r="E4756" s="16">
        <f t="shared" si="377"/>
        <v>1</v>
      </c>
      <c r="F4756" s="16">
        <f t="shared" si="378"/>
        <v>1</v>
      </c>
      <c r="G4756" s="195">
        <v>4754</v>
      </c>
      <c r="H4756" s="193">
        <v>0</v>
      </c>
    </row>
    <row r="4757" spans="2:8" x14ac:dyDescent="0.25">
      <c r="B4757" s="192">
        <f t="shared" si="379"/>
        <v>43299.083333321803</v>
      </c>
      <c r="C4757" s="16">
        <f t="shared" si="375"/>
        <v>7</v>
      </c>
      <c r="D4757" s="16">
        <f t="shared" si="376"/>
        <v>3</v>
      </c>
      <c r="E4757" s="16">
        <f t="shared" si="377"/>
        <v>1</v>
      </c>
      <c r="F4757" s="16">
        <f t="shared" si="378"/>
        <v>2</v>
      </c>
      <c r="G4757" s="195">
        <v>4755</v>
      </c>
      <c r="H4757" s="193">
        <v>0</v>
      </c>
    </row>
    <row r="4758" spans="2:8" x14ac:dyDescent="0.25">
      <c r="B4758" s="192">
        <f t="shared" si="379"/>
        <v>43299.124999988468</v>
      </c>
      <c r="C4758" s="16">
        <f t="shared" si="375"/>
        <v>7</v>
      </c>
      <c r="D4758" s="16">
        <f t="shared" si="376"/>
        <v>3</v>
      </c>
      <c r="E4758" s="16">
        <f t="shared" si="377"/>
        <v>1</v>
      </c>
      <c r="F4758" s="16">
        <f t="shared" si="378"/>
        <v>3</v>
      </c>
      <c r="G4758" s="195">
        <v>4756</v>
      </c>
      <c r="H4758" s="193">
        <v>0</v>
      </c>
    </row>
    <row r="4759" spans="2:8" x14ac:dyDescent="0.25">
      <c r="B4759" s="192">
        <f t="shared" si="379"/>
        <v>43299.166666655132</v>
      </c>
      <c r="C4759" s="16">
        <f t="shared" si="375"/>
        <v>7</v>
      </c>
      <c r="D4759" s="16">
        <f t="shared" si="376"/>
        <v>3</v>
      </c>
      <c r="E4759" s="16">
        <f t="shared" si="377"/>
        <v>1</v>
      </c>
      <c r="F4759" s="16">
        <f t="shared" si="378"/>
        <v>4</v>
      </c>
      <c r="G4759" s="195">
        <v>4757</v>
      </c>
      <c r="H4759" s="193">
        <v>1.0533300000000001E-3</v>
      </c>
    </row>
    <row r="4760" spans="2:8" x14ac:dyDescent="0.25">
      <c r="B4760" s="192">
        <f t="shared" si="379"/>
        <v>43299.208333321796</v>
      </c>
      <c r="C4760" s="16">
        <f t="shared" si="375"/>
        <v>7</v>
      </c>
      <c r="D4760" s="16">
        <f t="shared" si="376"/>
        <v>3</v>
      </c>
      <c r="E4760" s="16">
        <f t="shared" si="377"/>
        <v>1</v>
      </c>
      <c r="F4760" s="16">
        <f t="shared" si="378"/>
        <v>5</v>
      </c>
      <c r="G4760" s="195">
        <v>4758</v>
      </c>
      <c r="H4760" s="193">
        <v>3.508149E-2</v>
      </c>
    </row>
    <row r="4761" spans="2:8" x14ac:dyDescent="0.25">
      <c r="B4761" s="192">
        <f t="shared" si="379"/>
        <v>43299.24999998846</v>
      </c>
      <c r="C4761" s="16">
        <f t="shared" si="375"/>
        <v>7</v>
      </c>
      <c r="D4761" s="16">
        <f t="shared" si="376"/>
        <v>3</v>
      </c>
      <c r="E4761" s="16">
        <f t="shared" si="377"/>
        <v>1</v>
      </c>
      <c r="F4761" s="16">
        <f t="shared" si="378"/>
        <v>6</v>
      </c>
      <c r="G4761" s="195">
        <v>4759</v>
      </c>
      <c r="H4761" s="193">
        <v>9.7024070000000004E-2</v>
      </c>
    </row>
    <row r="4762" spans="2:8" x14ac:dyDescent="0.25">
      <c r="B4762" s="192">
        <f t="shared" si="379"/>
        <v>43299.291666655125</v>
      </c>
      <c r="C4762" s="16">
        <f t="shared" si="375"/>
        <v>7</v>
      </c>
      <c r="D4762" s="16">
        <f t="shared" si="376"/>
        <v>3</v>
      </c>
      <c r="E4762" s="16">
        <f t="shared" si="377"/>
        <v>1</v>
      </c>
      <c r="F4762" s="16">
        <f t="shared" si="378"/>
        <v>7</v>
      </c>
      <c r="G4762" s="195">
        <v>4760</v>
      </c>
      <c r="H4762" s="193">
        <v>0.22996144800000001</v>
      </c>
    </row>
    <row r="4763" spans="2:8" x14ac:dyDescent="0.25">
      <c r="B4763" s="192">
        <f t="shared" si="379"/>
        <v>43299.333333321789</v>
      </c>
      <c r="C4763" s="16">
        <f t="shared" si="375"/>
        <v>7</v>
      </c>
      <c r="D4763" s="16">
        <f t="shared" si="376"/>
        <v>3</v>
      </c>
      <c r="E4763" s="16">
        <f t="shared" si="377"/>
        <v>1</v>
      </c>
      <c r="F4763" s="16">
        <f t="shared" si="378"/>
        <v>8</v>
      </c>
      <c r="G4763" s="195">
        <v>4761</v>
      </c>
      <c r="H4763" s="193">
        <v>0.38534121900000001</v>
      </c>
    </row>
    <row r="4764" spans="2:8" x14ac:dyDescent="0.25">
      <c r="B4764" s="192">
        <f t="shared" si="379"/>
        <v>43299.374999988453</v>
      </c>
      <c r="C4764" s="16">
        <f t="shared" si="375"/>
        <v>7</v>
      </c>
      <c r="D4764" s="16">
        <f t="shared" si="376"/>
        <v>3</v>
      </c>
      <c r="E4764" s="16">
        <f t="shared" si="377"/>
        <v>1</v>
      </c>
      <c r="F4764" s="16">
        <f t="shared" si="378"/>
        <v>9</v>
      </c>
      <c r="G4764" s="195">
        <v>4762</v>
      </c>
      <c r="H4764" s="193">
        <v>0.51643182200000004</v>
      </c>
    </row>
    <row r="4765" spans="2:8" x14ac:dyDescent="0.25">
      <c r="B4765" s="192">
        <f t="shared" si="379"/>
        <v>43299.416666655117</v>
      </c>
      <c r="C4765" s="16">
        <f t="shared" si="375"/>
        <v>7</v>
      </c>
      <c r="D4765" s="16">
        <f t="shared" si="376"/>
        <v>3</v>
      </c>
      <c r="E4765" s="16">
        <f t="shared" si="377"/>
        <v>1</v>
      </c>
      <c r="F4765" s="16">
        <f t="shared" si="378"/>
        <v>10</v>
      </c>
      <c r="G4765" s="195">
        <v>4763</v>
      </c>
      <c r="H4765" s="193">
        <v>0.60687440100000001</v>
      </c>
    </row>
    <row r="4766" spans="2:8" x14ac:dyDescent="0.25">
      <c r="B4766" s="192">
        <f t="shared" si="379"/>
        <v>43299.458333321782</v>
      </c>
      <c r="C4766" s="16">
        <f t="shared" si="375"/>
        <v>7</v>
      </c>
      <c r="D4766" s="16">
        <f t="shared" si="376"/>
        <v>3</v>
      </c>
      <c r="E4766" s="16">
        <f t="shared" si="377"/>
        <v>1</v>
      </c>
      <c r="F4766" s="16">
        <f t="shared" si="378"/>
        <v>11</v>
      </c>
      <c r="G4766" s="195">
        <v>4764</v>
      </c>
      <c r="H4766" s="193">
        <v>0.64379874100000001</v>
      </c>
    </row>
    <row r="4767" spans="2:8" x14ac:dyDescent="0.25">
      <c r="B4767" s="192">
        <f t="shared" si="379"/>
        <v>43299.499999988446</v>
      </c>
      <c r="C4767" s="16">
        <f t="shared" si="375"/>
        <v>7</v>
      </c>
      <c r="D4767" s="16">
        <f t="shared" si="376"/>
        <v>3</v>
      </c>
      <c r="E4767" s="16">
        <f t="shared" si="377"/>
        <v>1</v>
      </c>
      <c r="F4767" s="16">
        <f t="shared" si="378"/>
        <v>12</v>
      </c>
      <c r="G4767" s="195">
        <v>4765</v>
      </c>
      <c r="H4767" s="193">
        <v>0.62428313099999999</v>
      </c>
    </row>
    <row r="4768" spans="2:8" x14ac:dyDescent="0.25">
      <c r="B4768" s="192">
        <f t="shared" si="379"/>
        <v>43299.54166665511</v>
      </c>
      <c r="C4768" s="16">
        <f t="shared" si="375"/>
        <v>7</v>
      </c>
      <c r="D4768" s="16">
        <f t="shared" si="376"/>
        <v>3</v>
      </c>
      <c r="E4768" s="16">
        <f t="shared" si="377"/>
        <v>1</v>
      </c>
      <c r="F4768" s="16">
        <f t="shared" si="378"/>
        <v>13</v>
      </c>
      <c r="G4768" s="195">
        <v>4766</v>
      </c>
      <c r="H4768" s="193">
        <v>0.57730559100000001</v>
      </c>
    </row>
    <row r="4769" spans="2:8" x14ac:dyDescent="0.25">
      <c r="B4769" s="192">
        <f t="shared" si="379"/>
        <v>43299.583333321774</v>
      </c>
      <c r="C4769" s="16">
        <f t="shared" si="375"/>
        <v>7</v>
      </c>
      <c r="D4769" s="16">
        <f t="shared" si="376"/>
        <v>3</v>
      </c>
      <c r="E4769" s="16">
        <f t="shared" si="377"/>
        <v>1</v>
      </c>
      <c r="F4769" s="16">
        <f t="shared" si="378"/>
        <v>14</v>
      </c>
      <c r="G4769" s="195">
        <v>4767</v>
      </c>
      <c r="H4769" s="193">
        <v>0.52128182000000001</v>
      </c>
    </row>
    <row r="4770" spans="2:8" x14ac:dyDescent="0.25">
      <c r="B4770" s="192">
        <f t="shared" si="379"/>
        <v>43299.624999988439</v>
      </c>
      <c r="C4770" s="16">
        <f t="shared" si="375"/>
        <v>7</v>
      </c>
      <c r="D4770" s="16">
        <f t="shared" si="376"/>
        <v>3</v>
      </c>
      <c r="E4770" s="16">
        <f t="shared" si="377"/>
        <v>1</v>
      </c>
      <c r="F4770" s="16">
        <f t="shared" si="378"/>
        <v>15</v>
      </c>
      <c r="G4770" s="195">
        <v>4768</v>
      </c>
      <c r="H4770" s="193">
        <v>0.42688241799999999</v>
      </c>
    </row>
    <row r="4771" spans="2:8" x14ac:dyDescent="0.25">
      <c r="B4771" s="192">
        <f t="shared" si="379"/>
        <v>43299.666666655103</v>
      </c>
      <c r="C4771" s="16">
        <f t="shared" si="375"/>
        <v>7</v>
      </c>
      <c r="D4771" s="16">
        <f t="shared" si="376"/>
        <v>3</v>
      </c>
      <c r="E4771" s="16">
        <f t="shared" si="377"/>
        <v>1</v>
      </c>
      <c r="F4771" s="16">
        <f t="shared" si="378"/>
        <v>16</v>
      </c>
      <c r="G4771" s="195">
        <v>4769</v>
      </c>
      <c r="H4771" s="193">
        <v>0.31275915399999998</v>
      </c>
    </row>
    <row r="4772" spans="2:8" x14ac:dyDescent="0.25">
      <c r="B4772" s="192">
        <f t="shared" si="379"/>
        <v>43299.708333321767</v>
      </c>
      <c r="C4772" s="16">
        <f t="shared" si="375"/>
        <v>7</v>
      </c>
      <c r="D4772" s="16">
        <f t="shared" si="376"/>
        <v>3</v>
      </c>
      <c r="E4772" s="16">
        <f t="shared" si="377"/>
        <v>1</v>
      </c>
      <c r="F4772" s="16">
        <f t="shared" si="378"/>
        <v>17</v>
      </c>
      <c r="G4772" s="195">
        <v>4770</v>
      </c>
      <c r="H4772" s="193">
        <v>0.202088931</v>
      </c>
    </row>
    <row r="4773" spans="2:8" x14ac:dyDescent="0.25">
      <c r="B4773" s="192">
        <f t="shared" si="379"/>
        <v>43299.749999988431</v>
      </c>
      <c r="C4773" s="16">
        <f t="shared" si="375"/>
        <v>7</v>
      </c>
      <c r="D4773" s="16">
        <f t="shared" si="376"/>
        <v>3</v>
      </c>
      <c r="E4773" s="16">
        <f t="shared" si="377"/>
        <v>1</v>
      </c>
      <c r="F4773" s="16">
        <f t="shared" si="378"/>
        <v>18</v>
      </c>
      <c r="G4773" s="195">
        <v>4771</v>
      </c>
      <c r="H4773" s="193">
        <v>9.2989696999999996E-2</v>
      </c>
    </row>
    <row r="4774" spans="2:8" x14ac:dyDescent="0.25">
      <c r="B4774" s="192">
        <f t="shared" si="379"/>
        <v>43299.791666655095</v>
      </c>
      <c r="C4774" s="16">
        <f t="shared" si="375"/>
        <v>7</v>
      </c>
      <c r="D4774" s="16">
        <f t="shared" si="376"/>
        <v>3</v>
      </c>
      <c r="E4774" s="16">
        <f t="shared" si="377"/>
        <v>1</v>
      </c>
      <c r="F4774" s="16">
        <f t="shared" si="378"/>
        <v>19</v>
      </c>
      <c r="G4774" s="195">
        <v>4772</v>
      </c>
      <c r="H4774" s="193">
        <v>2.4929570000000002E-2</v>
      </c>
    </row>
    <row r="4775" spans="2:8" x14ac:dyDescent="0.25">
      <c r="B4775" s="192">
        <f t="shared" si="379"/>
        <v>43299.83333332176</v>
      </c>
      <c r="C4775" s="16">
        <f t="shared" si="375"/>
        <v>7</v>
      </c>
      <c r="D4775" s="16">
        <f t="shared" si="376"/>
        <v>3</v>
      </c>
      <c r="E4775" s="16">
        <f t="shared" si="377"/>
        <v>1</v>
      </c>
      <c r="F4775" s="16">
        <f t="shared" si="378"/>
        <v>20</v>
      </c>
      <c r="G4775" s="195">
        <v>4773</v>
      </c>
      <c r="H4775" s="193">
        <v>3.5647800000000002E-4</v>
      </c>
    </row>
    <row r="4776" spans="2:8" x14ac:dyDescent="0.25">
      <c r="B4776" s="192">
        <f t="shared" si="379"/>
        <v>43299.874999988424</v>
      </c>
      <c r="C4776" s="16">
        <f t="shared" si="375"/>
        <v>7</v>
      </c>
      <c r="D4776" s="16">
        <f t="shared" si="376"/>
        <v>3</v>
      </c>
      <c r="E4776" s="16">
        <f t="shared" si="377"/>
        <v>1</v>
      </c>
      <c r="F4776" s="16">
        <f t="shared" si="378"/>
        <v>21</v>
      </c>
      <c r="G4776" s="195">
        <v>4774</v>
      </c>
      <c r="H4776" s="193">
        <v>0</v>
      </c>
    </row>
    <row r="4777" spans="2:8" x14ac:dyDescent="0.25">
      <c r="B4777" s="192">
        <f t="shared" si="379"/>
        <v>43299.916666655088</v>
      </c>
      <c r="C4777" s="16">
        <f t="shared" si="375"/>
        <v>7</v>
      </c>
      <c r="D4777" s="16">
        <f t="shared" si="376"/>
        <v>3</v>
      </c>
      <c r="E4777" s="16">
        <f t="shared" si="377"/>
        <v>1</v>
      </c>
      <c r="F4777" s="16">
        <f t="shared" si="378"/>
        <v>22</v>
      </c>
      <c r="G4777" s="195">
        <v>4775</v>
      </c>
      <c r="H4777" s="193">
        <v>0</v>
      </c>
    </row>
    <row r="4778" spans="2:8" x14ac:dyDescent="0.25">
      <c r="B4778" s="192">
        <f t="shared" si="379"/>
        <v>43299.958333321752</v>
      </c>
      <c r="C4778" s="16">
        <f t="shared" si="375"/>
        <v>7</v>
      </c>
      <c r="D4778" s="16">
        <f t="shared" si="376"/>
        <v>3</v>
      </c>
      <c r="E4778" s="16">
        <f t="shared" si="377"/>
        <v>1</v>
      </c>
      <c r="F4778" s="16">
        <f t="shared" si="378"/>
        <v>23</v>
      </c>
      <c r="G4778" s="195">
        <v>4776</v>
      </c>
      <c r="H4778" s="193">
        <v>0</v>
      </c>
    </row>
    <row r="4779" spans="2:8" x14ac:dyDescent="0.25">
      <c r="B4779" s="192">
        <f t="shared" si="379"/>
        <v>43299.999999988417</v>
      </c>
      <c r="C4779" s="16">
        <f t="shared" si="375"/>
        <v>7</v>
      </c>
      <c r="D4779" s="16">
        <f t="shared" si="376"/>
        <v>4</v>
      </c>
      <c r="E4779" s="16">
        <f t="shared" si="377"/>
        <v>1</v>
      </c>
      <c r="F4779" s="16">
        <f t="shared" si="378"/>
        <v>0</v>
      </c>
      <c r="G4779" s="195">
        <v>4777</v>
      </c>
      <c r="H4779" s="193">
        <v>0</v>
      </c>
    </row>
    <row r="4780" spans="2:8" x14ac:dyDescent="0.25">
      <c r="B4780" s="192">
        <f t="shared" si="379"/>
        <v>43300.041666655081</v>
      </c>
      <c r="C4780" s="16">
        <f t="shared" si="375"/>
        <v>7</v>
      </c>
      <c r="D4780" s="16">
        <f t="shared" si="376"/>
        <v>4</v>
      </c>
      <c r="E4780" s="16">
        <f t="shared" si="377"/>
        <v>1</v>
      </c>
      <c r="F4780" s="16">
        <f t="shared" si="378"/>
        <v>1</v>
      </c>
      <c r="G4780" s="195">
        <v>4778</v>
      </c>
      <c r="H4780" s="193">
        <v>0</v>
      </c>
    </row>
    <row r="4781" spans="2:8" x14ac:dyDescent="0.25">
      <c r="B4781" s="192">
        <f t="shared" si="379"/>
        <v>43300.083333321745</v>
      </c>
      <c r="C4781" s="16">
        <f t="shared" si="375"/>
        <v>7</v>
      </c>
      <c r="D4781" s="16">
        <f t="shared" si="376"/>
        <v>4</v>
      </c>
      <c r="E4781" s="16">
        <f t="shared" si="377"/>
        <v>1</v>
      </c>
      <c r="F4781" s="16">
        <f t="shared" si="378"/>
        <v>2</v>
      </c>
      <c r="G4781" s="195">
        <v>4779</v>
      </c>
      <c r="H4781" s="193">
        <v>0</v>
      </c>
    </row>
    <row r="4782" spans="2:8" x14ac:dyDescent="0.25">
      <c r="B4782" s="192">
        <f t="shared" si="379"/>
        <v>43300.124999988409</v>
      </c>
      <c r="C4782" s="16">
        <f t="shared" si="375"/>
        <v>7</v>
      </c>
      <c r="D4782" s="16">
        <f t="shared" si="376"/>
        <v>4</v>
      </c>
      <c r="E4782" s="16">
        <f t="shared" si="377"/>
        <v>1</v>
      </c>
      <c r="F4782" s="16">
        <f t="shared" si="378"/>
        <v>3</v>
      </c>
      <c r="G4782" s="195">
        <v>4780</v>
      </c>
      <c r="H4782" s="193">
        <v>0</v>
      </c>
    </row>
    <row r="4783" spans="2:8" x14ac:dyDescent="0.25">
      <c r="B4783" s="192">
        <f t="shared" si="379"/>
        <v>43300.166666655074</v>
      </c>
      <c r="C4783" s="16">
        <f t="shared" si="375"/>
        <v>7</v>
      </c>
      <c r="D4783" s="16">
        <f t="shared" si="376"/>
        <v>4</v>
      </c>
      <c r="E4783" s="16">
        <f t="shared" si="377"/>
        <v>1</v>
      </c>
      <c r="F4783" s="16">
        <f t="shared" si="378"/>
        <v>4</v>
      </c>
      <c r="G4783" s="195">
        <v>4781</v>
      </c>
      <c r="H4783" s="193">
        <v>8.8757300000000001E-4</v>
      </c>
    </row>
    <row r="4784" spans="2:8" x14ac:dyDescent="0.25">
      <c r="B4784" s="192">
        <f t="shared" si="379"/>
        <v>43300.208333321738</v>
      </c>
      <c r="C4784" s="16">
        <f t="shared" si="375"/>
        <v>7</v>
      </c>
      <c r="D4784" s="16">
        <f t="shared" si="376"/>
        <v>4</v>
      </c>
      <c r="E4784" s="16">
        <f t="shared" si="377"/>
        <v>1</v>
      </c>
      <c r="F4784" s="16">
        <f t="shared" si="378"/>
        <v>5</v>
      </c>
      <c r="G4784" s="195">
        <v>4782</v>
      </c>
      <c r="H4784" s="193">
        <v>3.2101061E-2</v>
      </c>
    </row>
    <row r="4785" spans="2:8" x14ac:dyDescent="0.25">
      <c r="B4785" s="192">
        <f t="shared" si="379"/>
        <v>43300.249999988402</v>
      </c>
      <c r="C4785" s="16">
        <f t="shared" si="375"/>
        <v>7</v>
      </c>
      <c r="D4785" s="16">
        <f t="shared" si="376"/>
        <v>4</v>
      </c>
      <c r="E4785" s="16">
        <f t="shared" si="377"/>
        <v>1</v>
      </c>
      <c r="F4785" s="16">
        <f t="shared" si="378"/>
        <v>6</v>
      </c>
      <c r="G4785" s="195">
        <v>4783</v>
      </c>
      <c r="H4785" s="193">
        <v>9.1376277000000006E-2</v>
      </c>
    </row>
    <row r="4786" spans="2:8" x14ac:dyDescent="0.25">
      <c r="B4786" s="192">
        <f t="shared" si="379"/>
        <v>43300.291666655066</v>
      </c>
      <c r="C4786" s="16">
        <f t="shared" si="375"/>
        <v>7</v>
      </c>
      <c r="D4786" s="16">
        <f t="shared" si="376"/>
        <v>4</v>
      </c>
      <c r="E4786" s="16">
        <f t="shared" si="377"/>
        <v>1</v>
      </c>
      <c r="F4786" s="16">
        <f t="shared" si="378"/>
        <v>7</v>
      </c>
      <c r="G4786" s="195">
        <v>4784</v>
      </c>
      <c r="H4786" s="193">
        <v>0.21098656800000001</v>
      </c>
    </row>
    <row r="4787" spans="2:8" x14ac:dyDescent="0.25">
      <c r="B4787" s="192">
        <f t="shared" si="379"/>
        <v>43300.333333321731</v>
      </c>
      <c r="C4787" s="16">
        <f t="shared" si="375"/>
        <v>7</v>
      </c>
      <c r="D4787" s="16">
        <f t="shared" si="376"/>
        <v>4</v>
      </c>
      <c r="E4787" s="16">
        <f t="shared" si="377"/>
        <v>1</v>
      </c>
      <c r="F4787" s="16">
        <f t="shared" si="378"/>
        <v>8</v>
      </c>
      <c r="G4787" s="195">
        <v>4785</v>
      </c>
      <c r="H4787" s="193">
        <v>0.35895761700000001</v>
      </c>
    </row>
    <row r="4788" spans="2:8" x14ac:dyDescent="0.25">
      <c r="B4788" s="192">
        <f t="shared" si="379"/>
        <v>43300.374999988395</v>
      </c>
      <c r="C4788" s="16">
        <f t="shared" si="375"/>
        <v>7</v>
      </c>
      <c r="D4788" s="16">
        <f t="shared" si="376"/>
        <v>4</v>
      </c>
      <c r="E4788" s="16">
        <f t="shared" si="377"/>
        <v>1</v>
      </c>
      <c r="F4788" s="16">
        <f t="shared" si="378"/>
        <v>9</v>
      </c>
      <c r="G4788" s="195">
        <v>4786</v>
      </c>
      <c r="H4788" s="193">
        <v>0.49385512399999998</v>
      </c>
    </row>
    <row r="4789" spans="2:8" x14ac:dyDescent="0.25">
      <c r="B4789" s="192">
        <f t="shared" si="379"/>
        <v>43300.416666655059</v>
      </c>
      <c r="C4789" s="16">
        <f t="shared" si="375"/>
        <v>7</v>
      </c>
      <c r="D4789" s="16">
        <f t="shared" si="376"/>
        <v>4</v>
      </c>
      <c r="E4789" s="16">
        <f t="shared" si="377"/>
        <v>1</v>
      </c>
      <c r="F4789" s="16">
        <f t="shared" si="378"/>
        <v>10</v>
      </c>
      <c r="G4789" s="195">
        <v>4787</v>
      </c>
      <c r="H4789" s="193">
        <v>0.59855422999999996</v>
      </c>
    </row>
    <row r="4790" spans="2:8" x14ac:dyDescent="0.25">
      <c r="B4790" s="192">
        <f t="shared" si="379"/>
        <v>43300.458333321723</v>
      </c>
      <c r="C4790" s="16">
        <f t="shared" si="375"/>
        <v>7</v>
      </c>
      <c r="D4790" s="16">
        <f t="shared" si="376"/>
        <v>4</v>
      </c>
      <c r="E4790" s="16">
        <f t="shared" si="377"/>
        <v>1</v>
      </c>
      <c r="F4790" s="16">
        <f t="shared" si="378"/>
        <v>11</v>
      </c>
      <c r="G4790" s="195">
        <v>4788</v>
      </c>
      <c r="H4790" s="193">
        <v>0.64099573899999995</v>
      </c>
    </row>
    <row r="4791" spans="2:8" x14ac:dyDescent="0.25">
      <c r="B4791" s="192">
        <f t="shared" si="379"/>
        <v>43300.499999988388</v>
      </c>
      <c r="C4791" s="16">
        <f t="shared" si="375"/>
        <v>7</v>
      </c>
      <c r="D4791" s="16">
        <f t="shared" si="376"/>
        <v>4</v>
      </c>
      <c r="E4791" s="16">
        <f t="shared" si="377"/>
        <v>1</v>
      </c>
      <c r="F4791" s="16">
        <f t="shared" si="378"/>
        <v>12</v>
      </c>
      <c r="G4791" s="195">
        <v>4789</v>
      </c>
      <c r="H4791" s="193">
        <v>0.635394287</v>
      </c>
    </row>
    <row r="4792" spans="2:8" x14ac:dyDescent="0.25">
      <c r="B4792" s="192">
        <f t="shared" si="379"/>
        <v>43300.541666655052</v>
      </c>
      <c r="C4792" s="16">
        <f t="shared" si="375"/>
        <v>7</v>
      </c>
      <c r="D4792" s="16">
        <f t="shared" si="376"/>
        <v>4</v>
      </c>
      <c r="E4792" s="16">
        <f t="shared" si="377"/>
        <v>1</v>
      </c>
      <c r="F4792" s="16">
        <f t="shared" si="378"/>
        <v>13</v>
      </c>
      <c r="G4792" s="195">
        <v>4790</v>
      </c>
      <c r="H4792" s="193">
        <v>0.58837204399999998</v>
      </c>
    </row>
    <row r="4793" spans="2:8" x14ac:dyDescent="0.25">
      <c r="B4793" s="192">
        <f t="shared" si="379"/>
        <v>43300.583333321716</v>
      </c>
      <c r="C4793" s="16">
        <f t="shared" si="375"/>
        <v>7</v>
      </c>
      <c r="D4793" s="16">
        <f t="shared" si="376"/>
        <v>4</v>
      </c>
      <c r="E4793" s="16">
        <f t="shared" si="377"/>
        <v>1</v>
      </c>
      <c r="F4793" s="16">
        <f t="shared" si="378"/>
        <v>14</v>
      </c>
      <c r="G4793" s="195">
        <v>4791</v>
      </c>
      <c r="H4793" s="193">
        <v>0.53199591700000004</v>
      </c>
    </row>
    <row r="4794" spans="2:8" x14ac:dyDescent="0.25">
      <c r="B4794" s="192">
        <f t="shared" si="379"/>
        <v>43300.62499998838</v>
      </c>
      <c r="C4794" s="16">
        <f t="shared" si="375"/>
        <v>7</v>
      </c>
      <c r="D4794" s="16">
        <f t="shared" si="376"/>
        <v>4</v>
      </c>
      <c r="E4794" s="16">
        <f t="shared" si="377"/>
        <v>1</v>
      </c>
      <c r="F4794" s="16">
        <f t="shared" si="378"/>
        <v>15</v>
      </c>
      <c r="G4794" s="195">
        <v>4792</v>
      </c>
      <c r="H4794" s="193">
        <v>0.44665551399999998</v>
      </c>
    </row>
    <row r="4795" spans="2:8" x14ac:dyDescent="0.25">
      <c r="B4795" s="192">
        <f t="shared" si="379"/>
        <v>43300.666666655045</v>
      </c>
      <c r="C4795" s="16">
        <f t="shared" si="375"/>
        <v>7</v>
      </c>
      <c r="D4795" s="16">
        <f t="shared" si="376"/>
        <v>4</v>
      </c>
      <c r="E4795" s="16">
        <f t="shared" si="377"/>
        <v>1</v>
      </c>
      <c r="F4795" s="16">
        <f t="shared" si="378"/>
        <v>16</v>
      </c>
      <c r="G4795" s="195">
        <v>4793</v>
      </c>
      <c r="H4795" s="193">
        <v>0.33342897100000002</v>
      </c>
    </row>
    <row r="4796" spans="2:8" x14ac:dyDescent="0.25">
      <c r="B4796" s="192">
        <f t="shared" si="379"/>
        <v>43300.708333321709</v>
      </c>
      <c r="C4796" s="16">
        <f t="shared" si="375"/>
        <v>7</v>
      </c>
      <c r="D4796" s="16">
        <f t="shared" si="376"/>
        <v>4</v>
      </c>
      <c r="E4796" s="16">
        <f t="shared" si="377"/>
        <v>1</v>
      </c>
      <c r="F4796" s="16">
        <f t="shared" si="378"/>
        <v>17</v>
      </c>
      <c r="G4796" s="195">
        <v>4794</v>
      </c>
      <c r="H4796" s="193">
        <v>0.20687318399999999</v>
      </c>
    </row>
    <row r="4797" spans="2:8" x14ac:dyDescent="0.25">
      <c r="B4797" s="192">
        <f t="shared" si="379"/>
        <v>43300.749999988373</v>
      </c>
      <c r="C4797" s="16">
        <f t="shared" si="375"/>
        <v>7</v>
      </c>
      <c r="D4797" s="16">
        <f t="shared" si="376"/>
        <v>4</v>
      </c>
      <c r="E4797" s="16">
        <f t="shared" si="377"/>
        <v>1</v>
      </c>
      <c r="F4797" s="16">
        <f t="shared" si="378"/>
        <v>18</v>
      </c>
      <c r="G4797" s="195">
        <v>4795</v>
      </c>
      <c r="H4797" s="193">
        <v>0.100649057</v>
      </c>
    </row>
    <row r="4798" spans="2:8" x14ac:dyDescent="0.25">
      <c r="B4798" s="192">
        <f t="shared" si="379"/>
        <v>43300.791666655037</v>
      </c>
      <c r="C4798" s="16">
        <f t="shared" si="375"/>
        <v>7</v>
      </c>
      <c r="D4798" s="16">
        <f t="shared" si="376"/>
        <v>4</v>
      </c>
      <c r="E4798" s="16">
        <f t="shared" si="377"/>
        <v>1</v>
      </c>
      <c r="F4798" s="16">
        <f t="shared" si="378"/>
        <v>19</v>
      </c>
      <c r="G4798" s="195">
        <v>4796</v>
      </c>
      <c r="H4798" s="193">
        <v>2.7445295000000001E-2</v>
      </c>
    </row>
    <row r="4799" spans="2:8" x14ac:dyDescent="0.25">
      <c r="B4799" s="192">
        <f t="shared" si="379"/>
        <v>43300.833333321702</v>
      </c>
      <c r="C4799" s="16">
        <f t="shared" si="375"/>
        <v>7</v>
      </c>
      <c r="D4799" s="16">
        <f t="shared" si="376"/>
        <v>4</v>
      </c>
      <c r="E4799" s="16">
        <f t="shared" si="377"/>
        <v>1</v>
      </c>
      <c r="F4799" s="16">
        <f t="shared" si="378"/>
        <v>20</v>
      </c>
      <c r="G4799" s="195">
        <v>4797</v>
      </c>
      <c r="H4799" s="193">
        <v>3.5647800000000002E-4</v>
      </c>
    </row>
    <row r="4800" spans="2:8" x14ac:dyDescent="0.25">
      <c r="B4800" s="192">
        <f t="shared" si="379"/>
        <v>43300.874999988366</v>
      </c>
      <c r="C4800" s="16">
        <f t="shared" si="375"/>
        <v>7</v>
      </c>
      <c r="D4800" s="16">
        <f t="shared" si="376"/>
        <v>4</v>
      </c>
      <c r="E4800" s="16">
        <f t="shared" si="377"/>
        <v>1</v>
      </c>
      <c r="F4800" s="16">
        <f t="shared" si="378"/>
        <v>21</v>
      </c>
      <c r="G4800" s="195">
        <v>4798</v>
      </c>
      <c r="H4800" s="193">
        <v>0</v>
      </c>
    </row>
    <row r="4801" spans="2:8" x14ac:dyDescent="0.25">
      <c r="B4801" s="192">
        <f t="shared" si="379"/>
        <v>43300.91666665503</v>
      </c>
      <c r="C4801" s="16">
        <f t="shared" si="375"/>
        <v>7</v>
      </c>
      <c r="D4801" s="16">
        <f t="shared" si="376"/>
        <v>4</v>
      </c>
      <c r="E4801" s="16">
        <f t="shared" si="377"/>
        <v>1</v>
      </c>
      <c r="F4801" s="16">
        <f t="shared" si="378"/>
        <v>22</v>
      </c>
      <c r="G4801" s="195">
        <v>4799</v>
      </c>
      <c r="H4801" s="193">
        <v>0</v>
      </c>
    </row>
    <row r="4802" spans="2:8" x14ac:dyDescent="0.25">
      <c r="B4802" s="192">
        <f t="shared" si="379"/>
        <v>43300.958333321694</v>
      </c>
      <c r="C4802" s="16">
        <f t="shared" si="375"/>
        <v>7</v>
      </c>
      <c r="D4802" s="16">
        <f t="shared" si="376"/>
        <v>4</v>
      </c>
      <c r="E4802" s="16">
        <f t="shared" si="377"/>
        <v>1</v>
      </c>
      <c r="F4802" s="16">
        <f t="shared" si="378"/>
        <v>23</v>
      </c>
      <c r="G4802" s="195">
        <v>4800</v>
      </c>
      <c r="H4802" s="193">
        <v>0</v>
      </c>
    </row>
    <row r="4803" spans="2:8" x14ac:dyDescent="0.25">
      <c r="B4803" s="192">
        <f t="shared" si="379"/>
        <v>43300.999999988358</v>
      </c>
      <c r="C4803" s="16">
        <f t="shared" si="375"/>
        <v>7</v>
      </c>
      <c r="D4803" s="16">
        <f t="shared" si="376"/>
        <v>5</v>
      </c>
      <c r="E4803" s="16">
        <f t="shared" si="377"/>
        <v>1</v>
      </c>
      <c r="F4803" s="16">
        <f t="shared" si="378"/>
        <v>0</v>
      </c>
      <c r="G4803" s="195">
        <v>4801</v>
      </c>
      <c r="H4803" s="193">
        <v>0</v>
      </c>
    </row>
    <row r="4804" spans="2:8" x14ac:dyDescent="0.25">
      <c r="B4804" s="192">
        <f t="shared" si="379"/>
        <v>43301.041666655023</v>
      </c>
      <c r="C4804" s="16">
        <f t="shared" ref="C4804:C4867" si="380">MONTH(B4804)</f>
        <v>7</v>
      </c>
      <c r="D4804" s="16">
        <f t="shared" ref="D4804:D4867" si="381">WEEKDAY(B4804,2)</f>
        <v>5</v>
      </c>
      <c r="E4804" s="16">
        <f t="shared" ref="E4804:E4867" si="382">IF(D4804&lt;6,1,2)</f>
        <v>1</v>
      </c>
      <c r="F4804" s="16">
        <f t="shared" ref="F4804:F4867" si="383">HOUR(B4804)</f>
        <v>1</v>
      </c>
      <c r="G4804" s="195">
        <v>4802</v>
      </c>
      <c r="H4804" s="193">
        <v>0</v>
      </c>
    </row>
    <row r="4805" spans="2:8" x14ac:dyDescent="0.25">
      <c r="B4805" s="192">
        <f t="shared" ref="B4805:B4868" si="384">B4804+1/24</f>
        <v>43301.083333321687</v>
      </c>
      <c r="C4805" s="16">
        <f t="shared" si="380"/>
        <v>7</v>
      </c>
      <c r="D4805" s="16">
        <f t="shared" si="381"/>
        <v>5</v>
      </c>
      <c r="E4805" s="16">
        <f t="shared" si="382"/>
        <v>1</v>
      </c>
      <c r="F4805" s="16">
        <f t="shared" si="383"/>
        <v>2</v>
      </c>
      <c r="G4805" s="195">
        <v>4803</v>
      </c>
      <c r="H4805" s="193">
        <v>0</v>
      </c>
    </row>
    <row r="4806" spans="2:8" x14ac:dyDescent="0.25">
      <c r="B4806" s="192">
        <f t="shared" si="384"/>
        <v>43301.124999988351</v>
      </c>
      <c r="C4806" s="16">
        <f t="shared" si="380"/>
        <v>7</v>
      </c>
      <c r="D4806" s="16">
        <f t="shared" si="381"/>
        <v>5</v>
      </c>
      <c r="E4806" s="16">
        <f t="shared" si="382"/>
        <v>1</v>
      </c>
      <c r="F4806" s="16">
        <f t="shared" si="383"/>
        <v>3</v>
      </c>
      <c r="G4806" s="195">
        <v>4804</v>
      </c>
      <c r="H4806" s="193">
        <v>0</v>
      </c>
    </row>
    <row r="4807" spans="2:8" x14ac:dyDescent="0.25">
      <c r="B4807" s="192">
        <f t="shared" si="384"/>
        <v>43301.166666655015</v>
      </c>
      <c r="C4807" s="16">
        <f t="shared" si="380"/>
        <v>7</v>
      </c>
      <c r="D4807" s="16">
        <f t="shared" si="381"/>
        <v>5</v>
      </c>
      <c r="E4807" s="16">
        <f t="shared" si="382"/>
        <v>1</v>
      </c>
      <c r="F4807" s="16">
        <f t="shared" si="383"/>
        <v>4</v>
      </c>
      <c r="G4807" s="195">
        <v>4805</v>
      </c>
      <c r="H4807" s="193">
        <v>8.8757300000000001E-4</v>
      </c>
    </row>
    <row r="4808" spans="2:8" x14ac:dyDescent="0.25">
      <c r="B4808" s="192">
        <f t="shared" si="384"/>
        <v>43301.20833332168</v>
      </c>
      <c r="C4808" s="16">
        <f t="shared" si="380"/>
        <v>7</v>
      </c>
      <c r="D4808" s="16">
        <f t="shared" si="381"/>
        <v>5</v>
      </c>
      <c r="E4808" s="16">
        <f t="shared" si="382"/>
        <v>1</v>
      </c>
      <c r="F4808" s="16">
        <f t="shared" si="383"/>
        <v>5</v>
      </c>
      <c r="G4808" s="195">
        <v>4806</v>
      </c>
      <c r="H4808" s="193">
        <v>3.3298471000000003E-2</v>
      </c>
    </row>
    <row r="4809" spans="2:8" x14ac:dyDescent="0.25">
      <c r="B4809" s="192">
        <f t="shared" si="384"/>
        <v>43301.249999988344</v>
      </c>
      <c r="C4809" s="16">
        <f t="shared" si="380"/>
        <v>7</v>
      </c>
      <c r="D4809" s="16">
        <f t="shared" si="381"/>
        <v>5</v>
      </c>
      <c r="E4809" s="16">
        <f t="shared" si="382"/>
        <v>1</v>
      </c>
      <c r="F4809" s="16">
        <f t="shared" si="383"/>
        <v>6</v>
      </c>
      <c r="G4809" s="195">
        <v>4807</v>
      </c>
      <c r="H4809" s="193">
        <v>9.7656504000000005E-2</v>
      </c>
    </row>
    <row r="4810" spans="2:8" x14ac:dyDescent="0.25">
      <c r="B4810" s="192">
        <f t="shared" si="384"/>
        <v>43301.291666655008</v>
      </c>
      <c r="C4810" s="16">
        <f t="shared" si="380"/>
        <v>7</v>
      </c>
      <c r="D4810" s="16">
        <f t="shared" si="381"/>
        <v>5</v>
      </c>
      <c r="E4810" s="16">
        <f t="shared" si="382"/>
        <v>1</v>
      </c>
      <c r="F4810" s="16">
        <f t="shared" si="383"/>
        <v>7</v>
      </c>
      <c r="G4810" s="195">
        <v>4808</v>
      </c>
      <c r="H4810" s="193">
        <v>0.22383894200000001</v>
      </c>
    </row>
    <row r="4811" spans="2:8" x14ac:dyDescent="0.25">
      <c r="B4811" s="192">
        <f t="shared" si="384"/>
        <v>43301.333333321672</v>
      </c>
      <c r="C4811" s="16">
        <f t="shared" si="380"/>
        <v>7</v>
      </c>
      <c r="D4811" s="16">
        <f t="shared" si="381"/>
        <v>5</v>
      </c>
      <c r="E4811" s="16">
        <f t="shared" si="382"/>
        <v>1</v>
      </c>
      <c r="F4811" s="16">
        <f t="shared" si="383"/>
        <v>8</v>
      </c>
      <c r="G4811" s="195">
        <v>4809</v>
      </c>
      <c r="H4811" s="193">
        <v>0.39024412200000003</v>
      </c>
    </row>
    <row r="4812" spans="2:8" x14ac:dyDescent="0.25">
      <c r="B4812" s="192">
        <f t="shared" si="384"/>
        <v>43301.374999988337</v>
      </c>
      <c r="C4812" s="16">
        <f t="shared" si="380"/>
        <v>7</v>
      </c>
      <c r="D4812" s="16">
        <f t="shared" si="381"/>
        <v>5</v>
      </c>
      <c r="E4812" s="16">
        <f t="shared" si="382"/>
        <v>1</v>
      </c>
      <c r="F4812" s="16">
        <f t="shared" si="383"/>
        <v>9</v>
      </c>
      <c r="G4812" s="195">
        <v>4810</v>
      </c>
      <c r="H4812" s="193">
        <v>0.53092580499999997</v>
      </c>
    </row>
    <row r="4813" spans="2:8" x14ac:dyDescent="0.25">
      <c r="B4813" s="192">
        <f t="shared" si="384"/>
        <v>43301.416666655001</v>
      </c>
      <c r="C4813" s="16">
        <f t="shared" si="380"/>
        <v>7</v>
      </c>
      <c r="D4813" s="16">
        <f t="shared" si="381"/>
        <v>5</v>
      </c>
      <c r="E4813" s="16">
        <f t="shared" si="382"/>
        <v>1</v>
      </c>
      <c r="F4813" s="16">
        <f t="shared" si="383"/>
        <v>10</v>
      </c>
      <c r="G4813" s="195">
        <v>4811</v>
      </c>
      <c r="H4813" s="193">
        <v>0.62873592300000003</v>
      </c>
    </row>
    <row r="4814" spans="2:8" x14ac:dyDescent="0.25">
      <c r="B4814" s="192">
        <f t="shared" si="384"/>
        <v>43301.458333321665</v>
      </c>
      <c r="C4814" s="16">
        <f t="shared" si="380"/>
        <v>7</v>
      </c>
      <c r="D4814" s="16">
        <f t="shared" si="381"/>
        <v>5</v>
      </c>
      <c r="E4814" s="16">
        <f t="shared" si="382"/>
        <v>1</v>
      </c>
      <c r="F4814" s="16">
        <f t="shared" si="383"/>
        <v>11</v>
      </c>
      <c r="G4814" s="195">
        <v>4812</v>
      </c>
      <c r="H4814" s="193">
        <v>0.65270051100000004</v>
      </c>
    </row>
    <row r="4815" spans="2:8" x14ac:dyDescent="0.25">
      <c r="B4815" s="192">
        <f t="shared" si="384"/>
        <v>43301.499999988329</v>
      </c>
      <c r="C4815" s="16">
        <f t="shared" si="380"/>
        <v>7</v>
      </c>
      <c r="D4815" s="16">
        <f t="shared" si="381"/>
        <v>5</v>
      </c>
      <c r="E4815" s="16">
        <f t="shared" si="382"/>
        <v>1</v>
      </c>
      <c r="F4815" s="16">
        <f t="shared" si="383"/>
        <v>12</v>
      </c>
      <c r="G4815" s="195">
        <v>4813</v>
      </c>
      <c r="H4815" s="193">
        <v>0.65560396200000004</v>
      </c>
    </row>
    <row r="4816" spans="2:8" x14ac:dyDescent="0.25">
      <c r="B4816" s="192">
        <f t="shared" si="384"/>
        <v>43301.541666654994</v>
      </c>
      <c r="C4816" s="16">
        <f t="shared" si="380"/>
        <v>7</v>
      </c>
      <c r="D4816" s="16">
        <f t="shared" si="381"/>
        <v>5</v>
      </c>
      <c r="E4816" s="16">
        <f t="shared" si="382"/>
        <v>1</v>
      </c>
      <c r="F4816" s="16">
        <f t="shared" si="383"/>
        <v>13</v>
      </c>
      <c r="G4816" s="195">
        <v>4814</v>
      </c>
      <c r="H4816" s="193">
        <v>0.61259317300000005</v>
      </c>
    </row>
    <row r="4817" spans="2:8" x14ac:dyDescent="0.25">
      <c r="B4817" s="192">
        <f t="shared" si="384"/>
        <v>43301.583333321658</v>
      </c>
      <c r="C4817" s="16">
        <f t="shared" si="380"/>
        <v>7</v>
      </c>
      <c r="D4817" s="16">
        <f t="shared" si="381"/>
        <v>5</v>
      </c>
      <c r="E4817" s="16">
        <f t="shared" si="382"/>
        <v>1</v>
      </c>
      <c r="F4817" s="16">
        <f t="shared" si="383"/>
        <v>14</v>
      </c>
      <c r="G4817" s="195">
        <v>4815</v>
      </c>
      <c r="H4817" s="193">
        <v>0.56619322800000005</v>
      </c>
    </row>
    <row r="4818" spans="2:8" x14ac:dyDescent="0.25">
      <c r="B4818" s="192">
        <f t="shared" si="384"/>
        <v>43301.624999988322</v>
      </c>
      <c r="C4818" s="16">
        <f t="shared" si="380"/>
        <v>7</v>
      </c>
      <c r="D4818" s="16">
        <f t="shared" si="381"/>
        <v>5</v>
      </c>
      <c r="E4818" s="16">
        <f t="shared" si="382"/>
        <v>1</v>
      </c>
      <c r="F4818" s="16">
        <f t="shared" si="383"/>
        <v>15</v>
      </c>
      <c r="G4818" s="195">
        <v>4816</v>
      </c>
      <c r="H4818" s="193">
        <v>0.47292109599999999</v>
      </c>
    </row>
    <row r="4819" spans="2:8" x14ac:dyDescent="0.25">
      <c r="B4819" s="192">
        <f t="shared" si="384"/>
        <v>43301.666666654986</v>
      </c>
      <c r="C4819" s="16">
        <f t="shared" si="380"/>
        <v>7</v>
      </c>
      <c r="D4819" s="16">
        <f t="shared" si="381"/>
        <v>5</v>
      </c>
      <c r="E4819" s="16">
        <f t="shared" si="382"/>
        <v>1</v>
      </c>
      <c r="F4819" s="16">
        <f t="shared" si="383"/>
        <v>16</v>
      </c>
      <c r="G4819" s="195">
        <v>4817</v>
      </c>
      <c r="H4819" s="193">
        <v>0.36631251999999997</v>
      </c>
    </row>
    <row r="4820" spans="2:8" x14ac:dyDescent="0.25">
      <c r="B4820" s="192">
        <f t="shared" si="384"/>
        <v>43301.708333321651</v>
      </c>
      <c r="C4820" s="16">
        <f t="shared" si="380"/>
        <v>7</v>
      </c>
      <c r="D4820" s="16">
        <f t="shared" si="381"/>
        <v>5</v>
      </c>
      <c r="E4820" s="16">
        <f t="shared" si="382"/>
        <v>1</v>
      </c>
      <c r="F4820" s="16">
        <f t="shared" si="383"/>
        <v>17</v>
      </c>
      <c r="G4820" s="195">
        <v>4818</v>
      </c>
      <c r="H4820" s="193">
        <v>0.216223267</v>
      </c>
    </row>
    <row r="4821" spans="2:8" x14ac:dyDescent="0.25">
      <c r="B4821" s="192">
        <f t="shared" si="384"/>
        <v>43301.749999988315</v>
      </c>
      <c r="C4821" s="16">
        <f t="shared" si="380"/>
        <v>7</v>
      </c>
      <c r="D4821" s="16">
        <f t="shared" si="381"/>
        <v>5</v>
      </c>
      <c r="E4821" s="16">
        <f t="shared" si="382"/>
        <v>1</v>
      </c>
      <c r="F4821" s="16">
        <f t="shared" si="383"/>
        <v>18</v>
      </c>
      <c r="G4821" s="195">
        <v>4819</v>
      </c>
      <c r="H4821" s="193">
        <v>9.8036833000000004E-2</v>
      </c>
    </row>
    <row r="4822" spans="2:8" x14ac:dyDescent="0.25">
      <c r="B4822" s="192">
        <f t="shared" si="384"/>
        <v>43301.791666654979</v>
      </c>
      <c r="C4822" s="16">
        <f t="shared" si="380"/>
        <v>7</v>
      </c>
      <c r="D4822" s="16">
        <f t="shared" si="381"/>
        <v>5</v>
      </c>
      <c r="E4822" s="16">
        <f t="shared" si="382"/>
        <v>1</v>
      </c>
      <c r="F4822" s="16">
        <f t="shared" si="383"/>
        <v>19</v>
      </c>
      <c r="G4822" s="195">
        <v>4820</v>
      </c>
      <c r="H4822" s="193">
        <v>2.583997E-2</v>
      </c>
    </row>
    <row r="4823" spans="2:8" x14ac:dyDescent="0.25">
      <c r="B4823" s="192">
        <f t="shared" si="384"/>
        <v>43301.833333321643</v>
      </c>
      <c r="C4823" s="16">
        <f t="shared" si="380"/>
        <v>7</v>
      </c>
      <c r="D4823" s="16">
        <f t="shared" si="381"/>
        <v>5</v>
      </c>
      <c r="E4823" s="16">
        <f t="shared" si="382"/>
        <v>1</v>
      </c>
      <c r="F4823" s="16">
        <f t="shared" si="383"/>
        <v>20</v>
      </c>
      <c r="G4823" s="195">
        <v>4821</v>
      </c>
      <c r="H4823" s="193">
        <v>3.5647800000000002E-4</v>
      </c>
    </row>
    <row r="4824" spans="2:8" x14ac:dyDescent="0.25">
      <c r="B4824" s="192">
        <f t="shared" si="384"/>
        <v>43301.874999988308</v>
      </c>
      <c r="C4824" s="16">
        <f t="shared" si="380"/>
        <v>7</v>
      </c>
      <c r="D4824" s="16">
        <f t="shared" si="381"/>
        <v>5</v>
      </c>
      <c r="E4824" s="16">
        <f t="shared" si="382"/>
        <v>1</v>
      </c>
      <c r="F4824" s="16">
        <f t="shared" si="383"/>
        <v>21</v>
      </c>
      <c r="G4824" s="195">
        <v>4822</v>
      </c>
      <c r="H4824" s="193">
        <v>0</v>
      </c>
    </row>
    <row r="4825" spans="2:8" x14ac:dyDescent="0.25">
      <c r="B4825" s="192">
        <f t="shared" si="384"/>
        <v>43301.916666654972</v>
      </c>
      <c r="C4825" s="16">
        <f t="shared" si="380"/>
        <v>7</v>
      </c>
      <c r="D4825" s="16">
        <f t="shared" si="381"/>
        <v>5</v>
      </c>
      <c r="E4825" s="16">
        <f t="shared" si="382"/>
        <v>1</v>
      </c>
      <c r="F4825" s="16">
        <f t="shared" si="383"/>
        <v>22</v>
      </c>
      <c r="G4825" s="195">
        <v>4823</v>
      </c>
      <c r="H4825" s="193">
        <v>0</v>
      </c>
    </row>
    <row r="4826" spans="2:8" x14ac:dyDescent="0.25">
      <c r="B4826" s="192">
        <f t="shared" si="384"/>
        <v>43301.958333321636</v>
      </c>
      <c r="C4826" s="16">
        <f t="shared" si="380"/>
        <v>7</v>
      </c>
      <c r="D4826" s="16">
        <f t="shared" si="381"/>
        <v>5</v>
      </c>
      <c r="E4826" s="16">
        <f t="shared" si="382"/>
        <v>1</v>
      </c>
      <c r="F4826" s="16">
        <f t="shared" si="383"/>
        <v>23</v>
      </c>
      <c r="G4826" s="195">
        <v>4824</v>
      </c>
      <c r="H4826" s="193">
        <v>0</v>
      </c>
    </row>
    <row r="4827" spans="2:8" x14ac:dyDescent="0.25">
      <c r="B4827" s="192">
        <f t="shared" si="384"/>
        <v>43301.9999999883</v>
      </c>
      <c r="C4827" s="16">
        <f t="shared" si="380"/>
        <v>7</v>
      </c>
      <c r="D4827" s="16">
        <f t="shared" si="381"/>
        <v>6</v>
      </c>
      <c r="E4827" s="16">
        <f t="shared" si="382"/>
        <v>2</v>
      </c>
      <c r="F4827" s="16">
        <f t="shared" si="383"/>
        <v>0</v>
      </c>
      <c r="G4827" s="195">
        <v>4825</v>
      </c>
      <c r="H4827" s="193">
        <v>0</v>
      </c>
    </row>
    <row r="4828" spans="2:8" x14ac:dyDescent="0.25">
      <c r="B4828" s="192">
        <f t="shared" si="384"/>
        <v>43302.041666654965</v>
      </c>
      <c r="C4828" s="16">
        <f t="shared" si="380"/>
        <v>7</v>
      </c>
      <c r="D4828" s="16">
        <f t="shared" si="381"/>
        <v>6</v>
      </c>
      <c r="E4828" s="16">
        <f t="shared" si="382"/>
        <v>2</v>
      </c>
      <c r="F4828" s="16">
        <f t="shared" si="383"/>
        <v>1</v>
      </c>
      <c r="G4828" s="195">
        <v>4826</v>
      </c>
      <c r="H4828" s="193">
        <v>0</v>
      </c>
    </row>
    <row r="4829" spans="2:8" x14ac:dyDescent="0.25">
      <c r="B4829" s="192">
        <f t="shared" si="384"/>
        <v>43302.083333321629</v>
      </c>
      <c r="C4829" s="16">
        <f t="shared" si="380"/>
        <v>7</v>
      </c>
      <c r="D4829" s="16">
        <f t="shared" si="381"/>
        <v>6</v>
      </c>
      <c r="E4829" s="16">
        <f t="shared" si="382"/>
        <v>2</v>
      </c>
      <c r="F4829" s="16">
        <f t="shared" si="383"/>
        <v>2</v>
      </c>
      <c r="G4829" s="195">
        <v>4827</v>
      </c>
      <c r="H4829" s="193">
        <v>0</v>
      </c>
    </row>
    <row r="4830" spans="2:8" x14ac:dyDescent="0.25">
      <c r="B4830" s="192">
        <f t="shared" si="384"/>
        <v>43302.124999988293</v>
      </c>
      <c r="C4830" s="16">
        <f t="shared" si="380"/>
        <v>7</v>
      </c>
      <c r="D4830" s="16">
        <f t="shared" si="381"/>
        <v>6</v>
      </c>
      <c r="E4830" s="16">
        <f t="shared" si="382"/>
        <v>2</v>
      </c>
      <c r="F4830" s="16">
        <f t="shared" si="383"/>
        <v>3</v>
      </c>
      <c r="G4830" s="195">
        <v>4828</v>
      </c>
      <c r="H4830" s="193">
        <v>0</v>
      </c>
    </row>
    <row r="4831" spans="2:8" x14ac:dyDescent="0.25">
      <c r="B4831" s="192">
        <f t="shared" si="384"/>
        <v>43302.166666654957</v>
      </c>
      <c r="C4831" s="16">
        <f t="shared" si="380"/>
        <v>7</v>
      </c>
      <c r="D4831" s="16">
        <f t="shared" si="381"/>
        <v>6</v>
      </c>
      <c r="E4831" s="16">
        <f t="shared" si="382"/>
        <v>2</v>
      </c>
      <c r="F4831" s="16">
        <f t="shared" si="383"/>
        <v>4</v>
      </c>
      <c r="G4831" s="195">
        <v>4829</v>
      </c>
      <c r="H4831" s="193">
        <v>8.8757300000000001E-4</v>
      </c>
    </row>
    <row r="4832" spans="2:8" x14ac:dyDescent="0.25">
      <c r="B4832" s="192">
        <f t="shared" si="384"/>
        <v>43302.208333321621</v>
      </c>
      <c r="C4832" s="16">
        <f t="shared" si="380"/>
        <v>7</v>
      </c>
      <c r="D4832" s="16">
        <f t="shared" si="381"/>
        <v>6</v>
      </c>
      <c r="E4832" s="16">
        <f t="shared" si="382"/>
        <v>2</v>
      </c>
      <c r="F4832" s="16">
        <f t="shared" si="383"/>
        <v>5</v>
      </c>
      <c r="G4832" s="195">
        <v>4830</v>
      </c>
      <c r="H4832" s="193">
        <v>4.1252375000000001E-2</v>
      </c>
    </row>
    <row r="4833" spans="2:8" x14ac:dyDescent="0.25">
      <c r="B4833" s="192">
        <f t="shared" si="384"/>
        <v>43302.249999988286</v>
      </c>
      <c r="C4833" s="16">
        <f t="shared" si="380"/>
        <v>7</v>
      </c>
      <c r="D4833" s="16">
        <f t="shared" si="381"/>
        <v>6</v>
      </c>
      <c r="E4833" s="16">
        <f t="shared" si="382"/>
        <v>2</v>
      </c>
      <c r="F4833" s="16">
        <f t="shared" si="383"/>
        <v>6</v>
      </c>
      <c r="G4833" s="195">
        <v>4831</v>
      </c>
      <c r="H4833" s="193">
        <v>0.11039665799999999</v>
      </c>
    </row>
    <row r="4834" spans="2:8" x14ac:dyDescent="0.25">
      <c r="B4834" s="192">
        <f t="shared" si="384"/>
        <v>43302.29166665495</v>
      </c>
      <c r="C4834" s="16">
        <f t="shared" si="380"/>
        <v>7</v>
      </c>
      <c r="D4834" s="16">
        <f t="shared" si="381"/>
        <v>6</v>
      </c>
      <c r="E4834" s="16">
        <f t="shared" si="382"/>
        <v>2</v>
      </c>
      <c r="F4834" s="16">
        <f t="shared" si="383"/>
        <v>7</v>
      </c>
      <c r="G4834" s="195">
        <v>4832</v>
      </c>
      <c r="H4834" s="193">
        <v>0.25792399399999999</v>
      </c>
    </row>
    <row r="4835" spans="2:8" x14ac:dyDescent="0.25">
      <c r="B4835" s="192">
        <f t="shared" si="384"/>
        <v>43302.333333321614</v>
      </c>
      <c r="C4835" s="16">
        <f t="shared" si="380"/>
        <v>7</v>
      </c>
      <c r="D4835" s="16">
        <f t="shared" si="381"/>
        <v>6</v>
      </c>
      <c r="E4835" s="16">
        <f t="shared" si="382"/>
        <v>2</v>
      </c>
      <c r="F4835" s="16">
        <f t="shared" si="383"/>
        <v>8</v>
      </c>
      <c r="G4835" s="195">
        <v>4833</v>
      </c>
      <c r="H4835" s="193">
        <v>0.42289201100000001</v>
      </c>
    </row>
    <row r="4836" spans="2:8" x14ac:dyDescent="0.25">
      <c r="B4836" s="192">
        <f t="shared" si="384"/>
        <v>43302.374999988278</v>
      </c>
      <c r="C4836" s="16">
        <f t="shared" si="380"/>
        <v>7</v>
      </c>
      <c r="D4836" s="16">
        <f t="shared" si="381"/>
        <v>6</v>
      </c>
      <c r="E4836" s="16">
        <f t="shared" si="382"/>
        <v>2</v>
      </c>
      <c r="F4836" s="16">
        <f t="shared" si="383"/>
        <v>9</v>
      </c>
      <c r="G4836" s="195">
        <v>4834</v>
      </c>
      <c r="H4836" s="193">
        <v>0.563780171</v>
      </c>
    </row>
    <row r="4837" spans="2:8" x14ac:dyDescent="0.25">
      <c r="B4837" s="192">
        <f t="shared" si="384"/>
        <v>43302.416666654943</v>
      </c>
      <c r="C4837" s="16">
        <f t="shared" si="380"/>
        <v>7</v>
      </c>
      <c r="D4837" s="16">
        <f t="shared" si="381"/>
        <v>6</v>
      </c>
      <c r="E4837" s="16">
        <f t="shared" si="382"/>
        <v>2</v>
      </c>
      <c r="F4837" s="16">
        <f t="shared" si="383"/>
        <v>10</v>
      </c>
      <c r="G4837" s="195">
        <v>4835</v>
      </c>
      <c r="H4837" s="193">
        <v>0.65598352900000001</v>
      </c>
    </row>
    <row r="4838" spans="2:8" x14ac:dyDescent="0.25">
      <c r="B4838" s="192">
        <f t="shared" si="384"/>
        <v>43302.458333321607</v>
      </c>
      <c r="C4838" s="16">
        <f t="shared" si="380"/>
        <v>7</v>
      </c>
      <c r="D4838" s="16">
        <f t="shared" si="381"/>
        <v>6</v>
      </c>
      <c r="E4838" s="16">
        <f t="shared" si="382"/>
        <v>2</v>
      </c>
      <c r="F4838" s="16">
        <f t="shared" si="383"/>
        <v>11</v>
      </c>
      <c r="G4838" s="195">
        <v>4836</v>
      </c>
      <c r="H4838" s="193">
        <v>0.70746529499999999</v>
      </c>
    </row>
    <row r="4839" spans="2:8" x14ac:dyDescent="0.25">
      <c r="B4839" s="192">
        <f t="shared" si="384"/>
        <v>43302.499999988271</v>
      </c>
      <c r="C4839" s="16">
        <f t="shared" si="380"/>
        <v>7</v>
      </c>
      <c r="D4839" s="16">
        <f t="shared" si="381"/>
        <v>6</v>
      </c>
      <c r="E4839" s="16">
        <f t="shared" si="382"/>
        <v>2</v>
      </c>
      <c r="F4839" s="16">
        <f t="shared" si="383"/>
        <v>12</v>
      </c>
      <c r="G4839" s="195">
        <v>4837</v>
      </c>
      <c r="H4839" s="193">
        <v>0.71779665100000001</v>
      </c>
    </row>
    <row r="4840" spans="2:8" x14ac:dyDescent="0.25">
      <c r="B4840" s="192">
        <f t="shared" si="384"/>
        <v>43302.541666654935</v>
      </c>
      <c r="C4840" s="16">
        <f t="shared" si="380"/>
        <v>7</v>
      </c>
      <c r="D4840" s="16">
        <f t="shared" si="381"/>
        <v>6</v>
      </c>
      <c r="E4840" s="16">
        <f t="shared" si="382"/>
        <v>2</v>
      </c>
      <c r="F4840" s="16">
        <f t="shared" si="383"/>
        <v>13</v>
      </c>
      <c r="G4840" s="195">
        <v>4838</v>
      </c>
      <c r="H4840" s="193">
        <v>0.68683581900000001</v>
      </c>
    </row>
    <row r="4841" spans="2:8" x14ac:dyDescent="0.25">
      <c r="B4841" s="192">
        <f t="shared" si="384"/>
        <v>43302.5833333216</v>
      </c>
      <c r="C4841" s="16">
        <f t="shared" si="380"/>
        <v>7</v>
      </c>
      <c r="D4841" s="16">
        <f t="shared" si="381"/>
        <v>6</v>
      </c>
      <c r="E4841" s="16">
        <f t="shared" si="382"/>
        <v>2</v>
      </c>
      <c r="F4841" s="16">
        <f t="shared" si="383"/>
        <v>14</v>
      </c>
      <c r="G4841" s="195">
        <v>4839</v>
      </c>
      <c r="H4841" s="193">
        <v>0.62108290700000002</v>
      </c>
    </row>
    <row r="4842" spans="2:8" x14ac:dyDescent="0.25">
      <c r="B4842" s="192">
        <f t="shared" si="384"/>
        <v>43302.624999988264</v>
      </c>
      <c r="C4842" s="16">
        <f t="shared" si="380"/>
        <v>7</v>
      </c>
      <c r="D4842" s="16">
        <f t="shared" si="381"/>
        <v>6</v>
      </c>
      <c r="E4842" s="16">
        <f t="shared" si="382"/>
        <v>2</v>
      </c>
      <c r="F4842" s="16">
        <f t="shared" si="383"/>
        <v>15</v>
      </c>
      <c r="G4842" s="195">
        <v>4840</v>
      </c>
      <c r="H4842" s="193">
        <v>0.52140604400000001</v>
      </c>
    </row>
    <row r="4843" spans="2:8" x14ac:dyDescent="0.25">
      <c r="B4843" s="192">
        <f t="shared" si="384"/>
        <v>43302.666666654928</v>
      </c>
      <c r="C4843" s="16">
        <f t="shared" si="380"/>
        <v>7</v>
      </c>
      <c r="D4843" s="16">
        <f t="shared" si="381"/>
        <v>6</v>
      </c>
      <c r="E4843" s="16">
        <f t="shared" si="382"/>
        <v>2</v>
      </c>
      <c r="F4843" s="16">
        <f t="shared" si="383"/>
        <v>16</v>
      </c>
      <c r="G4843" s="195">
        <v>4841</v>
      </c>
      <c r="H4843" s="193">
        <v>0.38671844900000002</v>
      </c>
    </row>
    <row r="4844" spans="2:8" x14ac:dyDescent="0.25">
      <c r="B4844" s="192">
        <f t="shared" si="384"/>
        <v>43302.708333321592</v>
      </c>
      <c r="C4844" s="16">
        <f t="shared" si="380"/>
        <v>7</v>
      </c>
      <c r="D4844" s="16">
        <f t="shared" si="381"/>
        <v>6</v>
      </c>
      <c r="E4844" s="16">
        <f t="shared" si="382"/>
        <v>2</v>
      </c>
      <c r="F4844" s="16">
        <f t="shared" si="383"/>
        <v>17</v>
      </c>
      <c r="G4844" s="195">
        <v>4842</v>
      </c>
      <c r="H4844" s="193">
        <v>0.24528628599999999</v>
      </c>
    </row>
    <row r="4845" spans="2:8" x14ac:dyDescent="0.25">
      <c r="B4845" s="192">
        <f t="shared" si="384"/>
        <v>43302.749999988257</v>
      </c>
      <c r="C4845" s="16">
        <f t="shared" si="380"/>
        <v>7</v>
      </c>
      <c r="D4845" s="16">
        <f t="shared" si="381"/>
        <v>6</v>
      </c>
      <c r="E4845" s="16">
        <f t="shared" si="382"/>
        <v>2</v>
      </c>
      <c r="F4845" s="16">
        <f t="shared" si="383"/>
        <v>18</v>
      </c>
      <c r="G4845" s="195">
        <v>4843</v>
      </c>
      <c r="H4845" s="193">
        <v>0.10715422099999999</v>
      </c>
    </row>
    <row r="4846" spans="2:8" x14ac:dyDescent="0.25">
      <c r="B4846" s="192">
        <f t="shared" si="384"/>
        <v>43302.791666654921</v>
      </c>
      <c r="C4846" s="16">
        <f t="shared" si="380"/>
        <v>7</v>
      </c>
      <c r="D4846" s="16">
        <f t="shared" si="381"/>
        <v>6</v>
      </c>
      <c r="E4846" s="16">
        <f t="shared" si="382"/>
        <v>2</v>
      </c>
      <c r="F4846" s="16">
        <f t="shared" si="383"/>
        <v>19</v>
      </c>
      <c r="G4846" s="195">
        <v>4844</v>
      </c>
      <c r="H4846" s="193">
        <v>2.9783047E-2</v>
      </c>
    </row>
    <row r="4847" spans="2:8" x14ac:dyDescent="0.25">
      <c r="B4847" s="192">
        <f t="shared" si="384"/>
        <v>43302.833333321585</v>
      </c>
      <c r="C4847" s="16">
        <f t="shared" si="380"/>
        <v>7</v>
      </c>
      <c r="D4847" s="16">
        <f t="shared" si="381"/>
        <v>6</v>
      </c>
      <c r="E4847" s="16">
        <f t="shared" si="382"/>
        <v>2</v>
      </c>
      <c r="F4847" s="16">
        <f t="shared" si="383"/>
        <v>20</v>
      </c>
      <c r="G4847" s="195">
        <v>4845</v>
      </c>
      <c r="H4847" s="193">
        <v>3.5647800000000002E-4</v>
      </c>
    </row>
    <row r="4848" spans="2:8" x14ac:dyDescent="0.25">
      <c r="B4848" s="192">
        <f t="shared" si="384"/>
        <v>43302.874999988249</v>
      </c>
      <c r="C4848" s="16">
        <f t="shared" si="380"/>
        <v>7</v>
      </c>
      <c r="D4848" s="16">
        <f t="shared" si="381"/>
        <v>6</v>
      </c>
      <c r="E4848" s="16">
        <f t="shared" si="382"/>
        <v>2</v>
      </c>
      <c r="F4848" s="16">
        <f t="shared" si="383"/>
        <v>21</v>
      </c>
      <c r="G4848" s="195">
        <v>4846</v>
      </c>
      <c r="H4848" s="193">
        <v>0</v>
      </c>
    </row>
    <row r="4849" spans="2:8" x14ac:dyDescent="0.25">
      <c r="B4849" s="192">
        <f t="shared" si="384"/>
        <v>43302.916666654914</v>
      </c>
      <c r="C4849" s="16">
        <f t="shared" si="380"/>
        <v>7</v>
      </c>
      <c r="D4849" s="16">
        <f t="shared" si="381"/>
        <v>6</v>
      </c>
      <c r="E4849" s="16">
        <f t="shared" si="382"/>
        <v>2</v>
      </c>
      <c r="F4849" s="16">
        <f t="shared" si="383"/>
        <v>22</v>
      </c>
      <c r="G4849" s="195">
        <v>4847</v>
      </c>
      <c r="H4849" s="193">
        <v>0</v>
      </c>
    </row>
    <row r="4850" spans="2:8" x14ac:dyDescent="0.25">
      <c r="B4850" s="192">
        <f t="shared" si="384"/>
        <v>43302.958333321578</v>
      </c>
      <c r="C4850" s="16">
        <f t="shared" si="380"/>
        <v>7</v>
      </c>
      <c r="D4850" s="16">
        <f t="shared" si="381"/>
        <v>6</v>
      </c>
      <c r="E4850" s="16">
        <f t="shared" si="382"/>
        <v>2</v>
      </c>
      <c r="F4850" s="16">
        <f t="shared" si="383"/>
        <v>23</v>
      </c>
      <c r="G4850" s="195">
        <v>4848</v>
      </c>
      <c r="H4850" s="193">
        <v>0</v>
      </c>
    </row>
    <row r="4851" spans="2:8" x14ac:dyDescent="0.25">
      <c r="B4851" s="192">
        <f t="shared" si="384"/>
        <v>43302.999999988242</v>
      </c>
      <c r="C4851" s="16">
        <f t="shared" si="380"/>
        <v>7</v>
      </c>
      <c r="D4851" s="16">
        <f t="shared" si="381"/>
        <v>7</v>
      </c>
      <c r="E4851" s="16">
        <f t="shared" si="382"/>
        <v>2</v>
      </c>
      <c r="F4851" s="16">
        <f t="shared" si="383"/>
        <v>0</v>
      </c>
      <c r="G4851" s="195">
        <v>4849</v>
      </c>
      <c r="H4851" s="193">
        <v>0</v>
      </c>
    </row>
    <row r="4852" spans="2:8" x14ac:dyDescent="0.25">
      <c r="B4852" s="192">
        <f t="shared" si="384"/>
        <v>43303.041666654906</v>
      </c>
      <c r="C4852" s="16">
        <f t="shared" si="380"/>
        <v>7</v>
      </c>
      <c r="D4852" s="16">
        <f t="shared" si="381"/>
        <v>7</v>
      </c>
      <c r="E4852" s="16">
        <f t="shared" si="382"/>
        <v>2</v>
      </c>
      <c r="F4852" s="16">
        <f t="shared" si="383"/>
        <v>1</v>
      </c>
      <c r="G4852" s="195">
        <v>4850</v>
      </c>
      <c r="H4852" s="193">
        <v>0</v>
      </c>
    </row>
    <row r="4853" spans="2:8" x14ac:dyDescent="0.25">
      <c r="B4853" s="192">
        <f t="shared" si="384"/>
        <v>43303.083333321571</v>
      </c>
      <c r="C4853" s="16">
        <f t="shared" si="380"/>
        <v>7</v>
      </c>
      <c r="D4853" s="16">
        <f t="shared" si="381"/>
        <v>7</v>
      </c>
      <c r="E4853" s="16">
        <f t="shared" si="382"/>
        <v>2</v>
      </c>
      <c r="F4853" s="16">
        <f t="shared" si="383"/>
        <v>2</v>
      </c>
      <c r="G4853" s="195">
        <v>4851</v>
      </c>
      <c r="H4853" s="193">
        <v>0</v>
      </c>
    </row>
    <row r="4854" spans="2:8" x14ac:dyDescent="0.25">
      <c r="B4854" s="192">
        <f t="shared" si="384"/>
        <v>43303.124999988235</v>
      </c>
      <c r="C4854" s="16">
        <f t="shared" si="380"/>
        <v>7</v>
      </c>
      <c r="D4854" s="16">
        <f t="shared" si="381"/>
        <v>7</v>
      </c>
      <c r="E4854" s="16">
        <f t="shared" si="382"/>
        <v>2</v>
      </c>
      <c r="F4854" s="16">
        <f t="shared" si="383"/>
        <v>3</v>
      </c>
      <c r="G4854" s="195">
        <v>4852</v>
      </c>
      <c r="H4854" s="193">
        <v>0</v>
      </c>
    </row>
    <row r="4855" spans="2:8" x14ac:dyDescent="0.25">
      <c r="B4855" s="192">
        <f t="shared" si="384"/>
        <v>43303.166666654899</v>
      </c>
      <c r="C4855" s="16">
        <f t="shared" si="380"/>
        <v>7</v>
      </c>
      <c r="D4855" s="16">
        <f t="shared" si="381"/>
        <v>7</v>
      </c>
      <c r="E4855" s="16">
        <f t="shared" si="382"/>
        <v>2</v>
      </c>
      <c r="F4855" s="16">
        <f t="shared" si="383"/>
        <v>4</v>
      </c>
      <c r="G4855" s="195">
        <v>4853</v>
      </c>
      <c r="H4855" s="193">
        <v>7.0164700000000001E-4</v>
      </c>
    </row>
    <row r="4856" spans="2:8" x14ac:dyDescent="0.25">
      <c r="B4856" s="192">
        <f t="shared" si="384"/>
        <v>43303.208333321563</v>
      </c>
      <c r="C4856" s="16">
        <f t="shared" si="380"/>
        <v>7</v>
      </c>
      <c r="D4856" s="16">
        <f t="shared" si="381"/>
        <v>7</v>
      </c>
      <c r="E4856" s="16">
        <f t="shared" si="382"/>
        <v>2</v>
      </c>
      <c r="F4856" s="16">
        <f t="shared" si="383"/>
        <v>5</v>
      </c>
      <c r="G4856" s="195">
        <v>4854</v>
      </c>
      <c r="H4856" s="193">
        <v>3.3480575999999998E-2</v>
      </c>
    </row>
    <row r="4857" spans="2:8" x14ac:dyDescent="0.25">
      <c r="B4857" s="192">
        <f t="shared" si="384"/>
        <v>43303.249999988228</v>
      </c>
      <c r="C4857" s="16">
        <f t="shared" si="380"/>
        <v>7</v>
      </c>
      <c r="D4857" s="16">
        <f t="shared" si="381"/>
        <v>7</v>
      </c>
      <c r="E4857" s="16">
        <f t="shared" si="382"/>
        <v>2</v>
      </c>
      <c r="F4857" s="16">
        <f t="shared" si="383"/>
        <v>6</v>
      </c>
      <c r="G4857" s="195">
        <v>4855</v>
      </c>
      <c r="H4857" s="193">
        <v>9.5328445999999997E-2</v>
      </c>
    </row>
    <row r="4858" spans="2:8" x14ac:dyDescent="0.25">
      <c r="B4858" s="192">
        <f t="shared" si="384"/>
        <v>43303.291666654892</v>
      </c>
      <c r="C4858" s="16">
        <f t="shared" si="380"/>
        <v>7</v>
      </c>
      <c r="D4858" s="16">
        <f t="shared" si="381"/>
        <v>7</v>
      </c>
      <c r="E4858" s="16">
        <f t="shared" si="382"/>
        <v>2</v>
      </c>
      <c r="F4858" s="16">
        <f t="shared" si="383"/>
        <v>7</v>
      </c>
      <c r="G4858" s="195">
        <v>4856</v>
      </c>
      <c r="H4858" s="193">
        <v>0.22723028100000001</v>
      </c>
    </row>
    <row r="4859" spans="2:8" x14ac:dyDescent="0.25">
      <c r="B4859" s="192">
        <f t="shared" si="384"/>
        <v>43303.333333321556</v>
      </c>
      <c r="C4859" s="16">
        <f t="shared" si="380"/>
        <v>7</v>
      </c>
      <c r="D4859" s="16">
        <f t="shared" si="381"/>
        <v>7</v>
      </c>
      <c r="E4859" s="16">
        <f t="shared" si="382"/>
        <v>2</v>
      </c>
      <c r="F4859" s="16">
        <f t="shared" si="383"/>
        <v>8</v>
      </c>
      <c r="G4859" s="195">
        <v>4857</v>
      </c>
      <c r="H4859" s="193">
        <v>0.36750856599999998</v>
      </c>
    </row>
    <row r="4860" spans="2:8" x14ac:dyDescent="0.25">
      <c r="B4860" s="192">
        <f t="shared" si="384"/>
        <v>43303.37499998822</v>
      </c>
      <c r="C4860" s="16">
        <f t="shared" si="380"/>
        <v>7</v>
      </c>
      <c r="D4860" s="16">
        <f t="shared" si="381"/>
        <v>7</v>
      </c>
      <c r="E4860" s="16">
        <f t="shared" si="382"/>
        <v>2</v>
      </c>
      <c r="F4860" s="16">
        <f t="shared" si="383"/>
        <v>9</v>
      </c>
      <c r="G4860" s="195">
        <v>4858</v>
      </c>
      <c r="H4860" s="193">
        <v>0.49289259099999999</v>
      </c>
    </row>
    <row r="4861" spans="2:8" x14ac:dyDescent="0.25">
      <c r="B4861" s="192">
        <f t="shared" si="384"/>
        <v>43303.416666654884</v>
      </c>
      <c r="C4861" s="16">
        <f t="shared" si="380"/>
        <v>7</v>
      </c>
      <c r="D4861" s="16">
        <f t="shared" si="381"/>
        <v>7</v>
      </c>
      <c r="E4861" s="16">
        <f t="shared" si="382"/>
        <v>2</v>
      </c>
      <c r="F4861" s="16">
        <f t="shared" si="383"/>
        <v>10</v>
      </c>
      <c r="G4861" s="195">
        <v>4859</v>
      </c>
      <c r="H4861" s="193">
        <v>0.58207443999999997</v>
      </c>
    </row>
    <row r="4862" spans="2:8" x14ac:dyDescent="0.25">
      <c r="B4862" s="192">
        <f t="shared" si="384"/>
        <v>43303.458333321549</v>
      </c>
      <c r="C4862" s="16">
        <f t="shared" si="380"/>
        <v>7</v>
      </c>
      <c r="D4862" s="16">
        <f t="shared" si="381"/>
        <v>7</v>
      </c>
      <c r="E4862" s="16">
        <f t="shared" si="382"/>
        <v>2</v>
      </c>
      <c r="F4862" s="16">
        <f t="shared" si="383"/>
        <v>11</v>
      </c>
      <c r="G4862" s="195">
        <v>4860</v>
      </c>
      <c r="H4862" s="193">
        <v>0.61377407500000003</v>
      </c>
    </row>
    <row r="4863" spans="2:8" x14ac:dyDescent="0.25">
      <c r="B4863" s="192">
        <f t="shared" si="384"/>
        <v>43303.499999988213</v>
      </c>
      <c r="C4863" s="16">
        <f t="shared" si="380"/>
        <v>7</v>
      </c>
      <c r="D4863" s="16">
        <f t="shared" si="381"/>
        <v>7</v>
      </c>
      <c r="E4863" s="16">
        <f t="shared" si="382"/>
        <v>2</v>
      </c>
      <c r="F4863" s="16">
        <f t="shared" si="383"/>
        <v>12</v>
      </c>
      <c r="G4863" s="195">
        <v>4861</v>
      </c>
      <c r="H4863" s="193">
        <v>0.62438168800000005</v>
      </c>
    </row>
    <row r="4864" spans="2:8" x14ac:dyDescent="0.25">
      <c r="B4864" s="192">
        <f t="shared" si="384"/>
        <v>43303.541666654877</v>
      </c>
      <c r="C4864" s="16">
        <f t="shared" si="380"/>
        <v>7</v>
      </c>
      <c r="D4864" s="16">
        <f t="shared" si="381"/>
        <v>7</v>
      </c>
      <c r="E4864" s="16">
        <f t="shared" si="382"/>
        <v>2</v>
      </c>
      <c r="F4864" s="16">
        <f t="shared" si="383"/>
        <v>13</v>
      </c>
      <c r="G4864" s="195">
        <v>4862</v>
      </c>
      <c r="H4864" s="193">
        <v>0.60475741299999997</v>
      </c>
    </row>
    <row r="4865" spans="2:8" x14ac:dyDescent="0.25">
      <c r="B4865" s="192">
        <f t="shared" si="384"/>
        <v>43303.583333321541</v>
      </c>
      <c r="C4865" s="16">
        <f t="shared" si="380"/>
        <v>7</v>
      </c>
      <c r="D4865" s="16">
        <f t="shared" si="381"/>
        <v>7</v>
      </c>
      <c r="E4865" s="16">
        <f t="shared" si="382"/>
        <v>2</v>
      </c>
      <c r="F4865" s="16">
        <f t="shared" si="383"/>
        <v>14</v>
      </c>
      <c r="G4865" s="195">
        <v>4863</v>
      </c>
      <c r="H4865" s="193">
        <v>0.54765461100000001</v>
      </c>
    </row>
    <row r="4866" spans="2:8" x14ac:dyDescent="0.25">
      <c r="B4866" s="192">
        <f t="shared" si="384"/>
        <v>43303.624999988206</v>
      </c>
      <c r="C4866" s="16">
        <f t="shared" si="380"/>
        <v>7</v>
      </c>
      <c r="D4866" s="16">
        <f t="shared" si="381"/>
        <v>7</v>
      </c>
      <c r="E4866" s="16">
        <f t="shared" si="382"/>
        <v>2</v>
      </c>
      <c r="F4866" s="16">
        <f t="shared" si="383"/>
        <v>15</v>
      </c>
      <c r="G4866" s="195">
        <v>4864</v>
      </c>
      <c r="H4866" s="193">
        <v>0.454651413</v>
      </c>
    </row>
    <row r="4867" spans="2:8" x14ac:dyDescent="0.25">
      <c r="B4867" s="192">
        <f t="shared" si="384"/>
        <v>43303.66666665487</v>
      </c>
      <c r="C4867" s="16">
        <f t="shared" si="380"/>
        <v>7</v>
      </c>
      <c r="D4867" s="16">
        <f t="shared" si="381"/>
        <v>7</v>
      </c>
      <c r="E4867" s="16">
        <f t="shared" si="382"/>
        <v>2</v>
      </c>
      <c r="F4867" s="16">
        <f t="shared" si="383"/>
        <v>16</v>
      </c>
      <c r="G4867" s="195">
        <v>4865</v>
      </c>
      <c r="H4867" s="193">
        <v>0.32563366599999999</v>
      </c>
    </row>
    <row r="4868" spans="2:8" x14ac:dyDescent="0.25">
      <c r="B4868" s="192">
        <f t="shared" si="384"/>
        <v>43303.708333321534</v>
      </c>
      <c r="C4868" s="16">
        <f t="shared" ref="C4868:C4931" si="385">MONTH(B4868)</f>
        <v>7</v>
      </c>
      <c r="D4868" s="16">
        <f t="shared" ref="D4868:D4931" si="386">WEEKDAY(B4868,2)</f>
        <v>7</v>
      </c>
      <c r="E4868" s="16">
        <f t="shared" ref="E4868:E4931" si="387">IF(D4868&lt;6,1,2)</f>
        <v>2</v>
      </c>
      <c r="F4868" s="16">
        <f t="shared" ref="F4868:F4931" si="388">HOUR(B4868)</f>
        <v>17</v>
      </c>
      <c r="G4868" s="195">
        <v>4866</v>
      </c>
      <c r="H4868" s="193">
        <v>0.196333911</v>
      </c>
    </row>
    <row r="4869" spans="2:8" x14ac:dyDescent="0.25">
      <c r="B4869" s="192">
        <f t="shared" ref="B4869:B4932" si="389">B4868+1/24</f>
        <v>43303.749999988198</v>
      </c>
      <c r="C4869" s="16">
        <f t="shared" si="385"/>
        <v>7</v>
      </c>
      <c r="D4869" s="16">
        <f t="shared" si="386"/>
        <v>7</v>
      </c>
      <c r="E4869" s="16">
        <f t="shared" si="387"/>
        <v>2</v>
      </c>
      <c r="F4869" s="16">
        <f t="shared" si="388"/>
        <v>18</v>
      </c>
      <c r="G4869" s="195">
        <v>4867</v>
      </c>
      <c r="H4869" s="193">
        <v>8.5895464000000005E-2</v>
      </c>
    </row>
    <row r="4870" spans="2:8" x14ac:dyDescent="0.25">
      <c r="B4870" s="192">
        <f t="shared" si="389"/>
        <v>43303.791666654863</v>
      </c>
      <c r="C4870" s="16">
        <f t="shared" si="385"/>
        <v>7</v>
      </c>
      <c r="D4870" s="16">
        <f t="shared" si="386"/>
        <v>7</v>
      </c>
      <c r="E4870" s="16">
        <f t="shared" si="387"/>
        <v>2</v>
      </c>
      <c r="F4870" s="16">
        <f t="shared" si="388"/>
        <v>19</v>
      </c>
      <c r="G4870" s="195">
        <v>4868</v>
      </c>
      <c r="H4870" s="193">
        <v>2.3136183000000001E-2</v>
      </c>
    </row>
    <row r="4871" spans="2:8" x14ac:dyDescent="0.25">
      <c r="B4871" s="192">
        <f t="shared" si="389"/>
        <v>43303.833333321527</v>
      </c>
      <c r="C4871" s="16">
        <f t="shared" si="385"/>
        <v>7</v>
      </c>
      <c r="D4871" s="16">
        <f t="shared" si="386"/>
        <v>7</v>
      </c>
      <c r="E4871" s="16">
        <f t="shared" si="387"/>
        <v>2</v>
      </c>
      <c r="F4871" s="16">
        <f t="shared" si="388"/>
        <v>20</v>
      </c>
      <c r="G4871" s="195">
        <v>4869</v>
      </c>
      <c r="H4871" s="193">
        <v>0</v>
      </c>
    </row>
    <row r="4872" spans="2:8" x14ac:dyDescent="0.25">
      <c r="B4872" s="192">
        <f t="shared" si="389"/>
        <v>43303.874999988191</v>
      </c>
      <c r="C4872" s="16">
        <f t="shared" si="385"/>
        <v>7</v>
      </c>
      <c r="D4872" s="16">
        <f t="shared" si="386"/>
        <v>7</v>
      </c>
      <c r="E4872" s="16">
        <f t="shared" si="387"/>
        <v>2</v>
      </c>
      <c r="F4872" s="16">
        <f t="shared" si="388"/>
        <v>21</v>
      </c>
      <c r="G4872" s="195">
        <v>4870</v>
      </c>
      <c r="H4872" s="193">
        <v>0</v>
      </c>
    </row>
    <row r="4873" spans="2:8" x14ac:dyDescent="0.25">
      <c r="B4873" s="192">
        <f t="shared" si="389"/>
        <v>43303.916666654855</v>
      </c>
      <c r="C4873" s="16">
        <f t="shared" si="385"/>
        <v>7</v>
      </c>
      <c r="D4873" s="16">
        <f t="shared" si="386"/>
        <v>7</v>
      </c>
      <c r="E4873" s="16">
        <f t="shared" si="387"/>
        <v>2</v>
      </c>
      <c r="F4873" s="16">
        <f t="shared" si="388"/>
        <v>22</v>
      </c>
      <c r="G4873" s="195">
        <v>4871</v>
      </c>
      <c r="H4873" s="193">
        <v>0</v>
      </c>
    </row>
    <row r="4874" spans="2:8" x14ac:dyDescent="0.25">
      <c r="B4874" s="192">
        <f t="shared" si="389"/>
        <v>43303.95833332152</v>
      </c>
      <c r="C4874" s="16">
        <f t="shared" si="385"/>
        <v>7</v>
      </c>
      <c r="D4874" s="16">
        <f t="shared" si="386"/>
        <v>7</v>
      </c>
      <c r="E4874" s="16">
        <f t="shared" si="387"/>
        <v>2</v>
      </c>
      <c r="F4874" s="16">
        <f t="shared" si="388"/>
        <v>23</v>
      </c>
      <c r="G4874" s="195">
        <v>4872</v>
      </c>
      <c r="H4874" s="193">
        <v>0</v>
      </c>
    </row>
    <row r="4875" spans="2:8" x14ac:dyDescent="0.25">
      <c r="B4875" s="192">
        <f t="shared" si="389"/>
        <v>43303.999999988184</v>
      </c>
      <c r="C4875" s="16">
        <f t="shared" si="385"/>
        <v>7</v>
      </c>
      <c r="D4875" s="16">
        <f t="shared" si="386"/>
        <v>1</v>
      </c>
      <c r="E4875" s="16">
        <f t="shared" si="387"/>
        <v>1</v>
      </c>
      <c r="F4875" s="16">
        <f t="shared" si="388"/>
        <v>0</v>
      </c>
      <c r="G4875" s="195">
        <v>4873</v>
      </c>
      <c r="H4875" s="193">
        <v>0</v>
      </c>
    </row>
    <row r="4876" spans="2:8" x14ac:dyDescent="0.25">
      <c r="B4876" s="192">
        <f t="shared" si="389"/>
        <v>43304.041666654848</v>
      </c>
      <c r="C4876" s="16">
        <f t="shared" si="385"/>
        <v>7</v>
      </c>
      <c r="D4876" s="16">
        <f t="shared" si="386"/>
        <v>1</v>
      </c>
      <c r="E4876" s="16">
        <f t="shared" si="387"/>
        <v>1</v>
      </c>
      <c r="F4876" s="16">
        <f t="shared" si="388"/>
        <v>1</v>
      </c>
      <c r="G4876" s="195">
        <v>4874</v>
      </c>
      <c r="H4876" s="193">
        <v>0</v>
      </c>
    </row>
    <row r="4877" spans="2:8" x14ac:dyDescent="0.25">
      <c r="B4877" s="192">
        <f t="shared" si="389"/>
        <v>43304.083333321512</v>
      </c>
      <c r="C4877" s="16">
        <f t="shared" si="385"/>
        <v>7</v>
      </c>
      <c r="D4877" s="16">
        <f t="shared" si="386"/>
        <v>1</v>
      </c>
      <c r="E4877" s="16">
        <f t="shared" si="387"/>
        <v>1</v>
      </c>
      <c r="F4877" s="16">
        <f t="shared" si="388"/>
        <v>2</v>
      </c>
      <c r="G4877" s="195">
        <v>4875</v>
      </c>
      <c r="H4877" s="193">
        <v>0</v>
      </c>
    </row>
    <row r="4878" spans="2:8" x14ac:dyDescent="0.25">
      <c r="B4878" s="192">
        <f t="shared" si="389"/>
        <v>43304.124999988177</v>
      </c>
      <c r="C4878" s="16">
        <f t="shared" si="385"/>
        <v>7</v>
      </c>
      <c r="D4878" s="16">
        <f t="shared" si="386"/>
        <v>1</v>
      </c>
      <c r="E4878" s="16">
        <f t="shared" si="387"/>
        <v>1</v>
      </c>
      <c r="F4878" s="16">
        <f t="shared" si="388"/>
        <v>3</v>
      </c>
      <c r="G4878" s="195">
        <v>4876</v>
      </c>
      <c r="H4878" s="193">
        <v>0</v>
      </c>
    </row>
    <row r="4879" spans="2:8" x14ac:dyDescent="0.25">
      <c r="B4879" s="192">
        <f t="shared" si="389"/>
        <v>43304.166666654841</v>
      </c>
      <c r="C4879" s="16">
        <f t="shared" si="385"/>
        <v>7</v>
      </c>
      <c r="D4879" s="16">
        <f t="shared" si="386"/>
        <v>1</v>
      </c>
      <c r="E4879" s="16">
        <f t="shared" si="387"/>
        <v>1</v>
      </c>
      <c r="F4879" s="16">
        <f t="shared" si="388"/>
        <v>4</v>
      </c>
      <c r="G4879" s="195">
        <v>4877</v>
      </c>
      <c r="H4879" s="193">
        <v>1.9264799999999999E-4</v>
      </c>
    </row>
    <row r="4880" spans="2:8" x14ac:dyDescent="0.25">
      <c r="B4880" s="192">
        <f t="shared" si="389"/>
        <v>43304.208333321505</v>
      </c>
      <c r="C4880" s="16">
        <f t="shared" si="385"/>
        <v>7</v>
      </c>
      <c r="D4880" s="16">
        <f t="shared" si="386"/>
        <v>1</v>
      </c>
      <c r="E4880" s="16">
        <f t="shared" si="387"/>
        <v>1</v>
      </c>
      <c r="F4880" s="16">
        <f t="shared" si="388"/>
        <v>5</v>
      </c>
      <c r="G4880" s="195">
        <v>4878</v>
      </c>
      <c r="H4880" s="193">
        <v>3.1007811999999999E-2</v>
      </c>
    </row>
    <row r="4881" spans="2:8" x14ac:dyDescent="0.25">
      <c r="B4881" s="192">
        <f t="shared" si="389"/>
        <v>43304.249999988169</v>
      </c>
      <c r="C4881" s="16">
        <f t="shared" si="385"/>
        <v>7</v>
      </c>
      <c r="D4881" s="16">
        <f t="shared" si="386"/>
        <v>1</v>
      </c>
      <c r="E4881" s="16">
        <f t="shared" si="387"/>
        <v>1</v>
      </c>
      <c r="F4881" s="16">
        <f t="shared" si="388"/>
        <v>6</v>
      </c>
      <c r="G4881" s="195">
        <v>4879</v>
      </c>
      <c r="H4881" s="193">
        <v>9.5743642000000004E-2</v>
      </c>
    </row>
    <row r="4882" spans="2:8" x14ac:dyDescent="0.25">
      <c r="B4882" s="192">
        <f t="shared" si="389"/>
        <v>43304.291666654834</v>
      </c>
      <c r="C4882" s="16">
        <f t="shared" si="385"/>
        <v>7</v>
      </c>
      <c r="D4882" s="16">
        <f t="shared" si="386"/>
        <v>1</v>
      </c>
      <c r="E4882" s="16">
        <f t="shared" si="387"/>
        <v>1</v>
      </c>
      <c r="F4882" s="16">
        <f t="shared" si="388"/>
        <v>7</v>
      </c>
      <c r="G4882" s="195">
        <v>4880</v>
      </c>
      <c r="H4882" s="193">
        <v>0.237223828</v>
      </c>
    </row>
    <row r="4883" spans="2:8" x14ac:dyDescent="0.25">
      <c r="B4883" s="192">
        <f t="shared" si="389"/>
        <v>43304.333333321498</v>
      </c>
      <c r="C4883" s="16">
        <f t="shared" si="385"/>
        <v>7</v>
      </c>
      <c r="D4883" s="16">
        <f t="shared" si="386"/>
        <v>1</v>
      </c>
      <c r="E4883" s="16">
        <f t="shared" si="387"/>
        <v>1</v>
      </c>
      <c r="F4883" s="16">
        <f t="shared" si="388"/>
        <v>8</v>
      </c>
      <c r="G4883" s="195">
        <v>4881</v>
      </c>
      <c r="H4883" s="193">
        <v>0.39745106699999999</v>
      </c>
    </row>
    <row r="4884" spans="2:8" x14ac:dyDescent="0.25">
      <c r="B4884" s="192">
        <f t="shared" si="389"/>
        <v>43304.374999988162</v>
      </c>
      <c r="C4884" s="16">
        <f t="shared" si="385"/>
        <v>7</v>
      </c>
      <c r="D4884" s="16">
        <f t="shared" si="386"/>
        <v>1</v>
      </c>
      <c r="E4884" s="16">
        <f t="shared" si="387"/>
        <v>1</v>
      </c>
      <c r="F4884" s="16">
        <f t="shared" si="388"/>
        <v>9</v>
      </c>
      <c r="G4884" s="195">
        <v>4882</v>
      </c>
      <c r="H4884" s="193">
        <v>0.54029957699999998</v>
      </c>
    </row>
    <row r="4885" spans="2:8" x14ac:dyDescent="0.25">
      <c r="B4885" s="192">
        <f t="shared" si="389"/>
        <v>43304.416666654826</v>
      </c>
      <c r="C4885" s="16">
        <f t="shared" si="385"/>
        <v>7</v>
      </c>
      <c r="D4885" s="16">
        <f t="shared" si="386"/>
        <v>1</v>
      </c>
      <c r="E4885" s="16">
        <f t="shared" si="387"/>
        <v>1</v>
      </c>
      <c r="F4885" s="16">
        <f t="shared" si="388"/>
        <v>10</v>
      </c>
      <c r="G4885" s="195">
        <v>4883</v>
      </c>
      <c r="H4885" s="193">
        <v>0.64704553499999995</v>
      </c>
    </row>
    <row r="4886" spans="2:8" x14ac:dyDescent="0.25">
      <c r="B4886" s="192">
        <f t="shared" si="389"/>
        <v>43304.45833332149</v>
      </c>
      <c r="C4886" s="16">
        <f t="shared" si="385"/>
        <v>7</v>
      </c>
      <c r="D4886" s="16">
        <f t="shared" si="386"/>
        <v>1</v>
      </c>
      <c r="E4886" s="16">
        <f t="shared" si="387"/>
        <v>1</v>
      </c>
      <c r="F4886" s="16">
        <f t="shared" si="388"/>
        <v>11</v>
      </c>
      <c r="G4886" s="195">
        <v>4884</v>
      </c>
      <c r="H4886" s="193">
        <v>0.68613038299999995</v>
      </c>
    </row>
    <row r="4887" spans="2:8" x14ac:dyDescent="0.25">
      <c r="B4887" s="192">
        <f t="shared" si="389"/>
        <v>43304.499999988155</v>
      </c>
      <c r="C4887" s="16">
        <f t="shared" si="385"/>
        <v>7</v>
      </c>
      <c r="D4887" s="16">
        <f t="shared" si="386"/>
        <v>1</v>
      </c>
      <c r="E4887" s="16">
        <f t="shared" si="387"/>
        <v>1</v>
      </c>
      <c r="F4887" s="16">
        <f t="shared" si="388"/>
        <v>12</v>
      </c>
      <c r="G4887" s="195">
        <v>4885</v>
      </c>
      <c r="H4887" s="193">
        <v>0.68832962799999997</v>
      </c>
    </row>
    <row r="4888" spans="2:8" x14ac:dyDescent="0.25">
      <c r="B4888" s="192">
        <f t="shared" si="389"/>
        <v>43304.541666654819</v>
      </c>
      <c r="C4888" s="16">
        <f t="shared" si="385"/>
        <v>7</v>
      </c>
      <c r="D4888" s="16">
        <f t="shared" si="386"/>
        <v>1</v>
      </c>
      <c r="E4888" s="16">
        <f t="shared" si="387"/>
        <v>1</v>
      </c>
      <c r="F4888" s="16">
        <f t="shared" si="388"/>
        <v>13</v>
      </c>
      <c r="G4888" s="195">
        <v>4886</v>
      </c>
      <c r="H4888" s="193">
        <v>0.63241095000000003</v>
      </c>
    </row>
    <row r="4889" spans="2:8" x14ac:dyDescent="0.25">
      <c r="B4889" s="192">
        <f t="shared" si="389"/>
        <v>43304.583333321483</v>
      </c>
      <c r="C4889" s="16">
        <f t="shared" si="385"/>
        <v>7</v>
      </c>
      <c r="D4889" s="16">
        <f t="shared" si="386"/>
        <v>1</v>
      </c>
      <c r="E4889" s="16">
        <f t="shared" si="387"/>
        <v>1</v>
      </c>
      <c r="F4889" s="16">
        <f t="shared" si="388"/>
        <v>14</v>
      </c>
      <c r="G4889" s="195">
        <v>4887</v>
      </c>
      <c r="H4889" s="193">
        <v>0.55193505600000003</v>
      </c>
    </row>
    <row r="4890" spans="2:8" x14ac:dyDescent="0.25">
      <c r="B4890" s="192">
        <f t="shared" si="389"/>
        <v>43304.624999988147</v>
      </c>
      <c r="C4890" s="16">
        <f t="shared" si="385"/>
        <v>7</v>
      </c>
      <c r="D4890" s="16">
        <f t="shared" si="386"/>
        <v>1</v>
      </c>
      <c r="E4890" s="16">
        <f t="shared" si="387"/>
        <v>1</v>
      </c>
      <c r="F4890" s="16">
        <f t="shared" si="388"/>
        <v>15</v>
      </c>
      <c r="G4890" s="195">
        <v>4888</v>
      </c>
      <c r="H4890" s="193">
        <v>0.43338496900000001</v>
      </c>
    </row>
    <row r="4891" spans="2:8" x14ac:dyDescent="0.25">
      <c r="B4891" s="192">
        <f t="shared" si="389"/>
        <v>43304.666666654812</v>
      </c>
      <c r="C4891" s="16">
        <f t="shared" si="385"/>
        <v>7</v>
      </c>
      <c r="D4891" s="16">
        <f t="shared" si="386"/>
        <v>1</v>
      </c>
      <c r="E4891" s="16">
        <f t="shared" si="387"/>
        <v>1</v>
      </c>
      <c r="F4891" s="16">
        <f t="shared" si="388"/>
        <v>16</v>
      </c>
      <c r="G4891" s="195">
        <v>4889</v>
      </c>
      <c r="H4891" s="193">
        <v>0.32248886100000002</v>
      </c>
    </row>
    <row r="4892" spans="2:8" x14ac:dyDescent="0.25">
      <c r="B4892" s="192">
        <f t="shared" si="389"/>
        <v>43304.708333321476</v>
      </c>
      <c r="C4892" s="16">
        <f t="shared" si="385"/>
        <v>7</v>
      </c>
      <c r="D4892" s="16">
        <f t="shared" si="386"/>
        <v>1</v>
      </c>
      <c r="E4892" s="16">
        <f t="shared" si="387"/>
        <v>1</v>
      </c>
      <c r="F4892" s="16">
        <f t="shared" si="388"/>
        <v>17</v>
      </c>
      <c r="G4892" s="195">
        <v>4890</v>
      </c>
      <c r="H4892" s="193">
        <v>0.19794877299999999</v>
      </c>
    </row>
    <row r="4893" spans="2:8" x14ac:dyDescent="0.25">
      <c r="B4893" s="192">
        <f t="shared" si="389"/>
        <v>43304.74999998814</v>
      </c>
      <c r="C4893" s="16">
        <f t="shared" si="385"/>
        <v>7</v>
      </c>
      <c r="D4893" s="16">
        <f t="shared" si="386"/>
        <v>1</v>
      </c>
      <c r="E4893" s="16">
        <f t="shared" si="387"/>
        <v>1</v>
      </c>
      <c r="F4893" s="16">
        <f t="shared" si="388"/>
        <v>18</v>
      </c>
      <c r="G4893" s="195">
        <v>4891</v>
      </c>
      <c r="H4893" s="193">
        <v>8.9945814999999998E-2</v>
      </c>
    </row>
    <row r="4894" spans="2:8" x14ac:dyDescent="0.25">
      <c r="B4894" s="192">
        <f t="shared" si="389"/>
        <v>43304.791666654804</v>
      </c>
      <c r="C4894" s="16">
        <f t="shared" si="385"/>
        <v>7</v>
      </c>
      <c r="D4894" s="16">
        <f t="shared" si="386"/>
        <v>1</v>
      </c>
      <c r="E4894" s="16">
        <f t="shared" si="387"/>
        <v>1</v>
      </c>
      <c r="F4894" s="16">
        <f t="shared" si="388"/>
        <v>19</v>
      </c>
      <c r="G4894" s="195">
        <v>4892</v>
      </c>
      <c r="H4894" s="193">
        <v>2.2704210999999998E-2</v>
      </c>
    </row>
    <row r="4895" spans="2:8" x14ac:dyDescent="0.25">
      <c r="B4895" s="192">
        <f t="shared" si="389"/>
        <v>43304.833333321469</v>
      </c>
      <c r="C4895" s="16">
        <f t="shared" si="385"/>
        <v>7</v>
      </c>
      <c r="D4895" s="16">
        <f t="shared" si="386"/>
        <v>1</v>
      </c>
      <c r="E4895" s="16">
        <f t="shared" si="387"/>
        <v>1</v>
      </c>
      <c r="F4895" s="16">
        <f t="shared" si="388"/>
        <v>20</v>
      </c>
      <c r="G4895" s="195">
        <v>4893</v>
      </c>
      <c r="H4895" s="193">
        <v>3.5647800000000002E-4</v>
      </c>
    </row>
    <row r="4896" spans="2:8" x14ac:dyDescent="0.25">
      <c r="B4896" s="192">
        <f t="shared" si="389"/>
        <v>43304.874999988133</v>
      </c>
      <c r="C4896" s="16">
        <f t="shared" si="385"/>
        <v>7</v>
      </c>
      <c r="D4896" s="16">
        <f t="shared" si="386"/>
        <v>1</v>
      </c>
      <c r="E4896" s="16">
        <f t="shared" si="387"/>
        <v>1</v>
      </c>
      <c r="F4896" s="16">
        <f t="shared" si="388"/>
        <v>21</v>
      </c>
      <c r="G4896" s="195">
        <v>4894</v>
      </c>
      <c r="H4896" s="193">
        <v>0</v>
      </c>
    </row>
    <row r="4897" spans="2:8" x14ac:dyDescent="0.25">
      <c r="B4897" s="192">
        <f t="shared" si="389"/>
        <v>43304.916666654797</v>
      </c>
      <c r="C4897" s="16">
        <f t="shared" si="385"/>
        <v>7</v>
      </c>
      <c r="D4897" s="16">
        <f t="shared" si="386"/>
        <v>1</v>
      </c>
      <c r="E4897" s="16">
        <f t="shared" si="387"/>
        <v>1</v>
      </c>
      <c r="F4897" s="16">
        <f t="shared" si="388"/>
        <v>22</v>
      </c>
      <c r="G4897" s="195">
        <v>4895</v>
      </c>
      <c r="H4897" s="193">
        <v>0</v>
      </c>
    </row>
    <row r="4898" spans="2:8" x14ac:dyDescent="0.25">
      <c r="B4898" s="192">
        <f t="shared" si="389"/>
        <v>43304.958333321461</v>
      </c>
      <c r="C4898" s="16">
        <f t="shared" si="385"/>
        <v>7</v>
      </c>
      <c r="D4898" s="16">
        <f t="shared" si="386"/>
        <v>1</v>
      </c>
      <c r="E4898" s="16">
        <f t="shared" si="387"/>
        <v>1</v>
      </c>
      <c r="F4898" s="16">
        <f t="shared" si="388"/>
        <v>23</v>
      </c>
      <c r="G4898" s="195">
        <v>4896</v>
      </c>
      <c r="H4898" s="193">
        <v>0</v>
      </c>
    </row>
    <row r="4899" spans="2:8" x14ac:dyDescent="0.25">
      <c r="B4899" s="192">
        <f t="shared" si="389"/>
        <v>43304.999999988126</v>
      </c>
      <c r="C4899" s="16">
        <f t="shared" si="385"/>
        <v>7</v>
      </c>
      <c r="D4899" s="16">
        <f t="shared" si="386"/>
        <v>2</v>
      </c>
      <c r="E4899" s="16">
        <f t="shared" si="387"/>
        <v>1</v>
      </c>
      <c r="F4899" s="16">
        <f t="shared" si="388"/>
        <v>0</v>
      </c>
      <c r="G4899" s="195">
        <v>4897</v>
      </c>
      <c r="H4899" s="193">
        <v>0</v>
      </c>
    </row>
    <row r="4900" spans="2:8" x14ac:dyDescent="0.25">
      <c r="B4900" s="192">
        <f t="shared" si="389"/>
        <v>43305.04166665479</v>
      </c>
      <c r="C4900" s="16">
        <f t="shared" si="385"/>
        <v>7</v>
      </c>
      <c r="D4900" s="16">
        <f t="shared" si="386"/>
        <v>2</v>
      </c>
      <c r="E4900" s="16">
        <f t="shared" si="387"/>
        <v>1</v>
      </c>
      <c r="F4900" s="16">
        <f t="shared" si="388"/>
        <v>1</v>
      </c>
      <c r="G4900" s="195">
        <v>4898</v>
      </c>
      <c r="H4900" s="193">
        <v>0</v>
      </c>
    </row>
    <row r="4901" spans="2:8" x14ac:dyDescent="0.25">
      <c r="B4901" s="192">
        <f t="shared" si="389"/>
        <v>43305.083333321454</v>
      </c>
      <c r="C4901" s="16">
        <f t="shared" si="385"/>
        <v>7</v>
      </c>
      <c r="D4901" s="16">
        <f t="shared" si="386"/>
        <v>2</v>
      </c>
      <c r="E4901" s="16">
        <f t="shared" si="387"/>
        <v>1</v>
      </c>
      <c r="F4901" s="16">
        <f t="shared" si="388"/>
        <v>2</v>
      </c>
      <c r="G4901" s="195">
        <v>4899</v>
      </c>
      <c r="H4901" s="193">
        <v>0</v>
      </c>
    </row>
    <row r="4902" spans="2:8" x14ac:dyDescent="0.25">
      <c r="B4902" s="192">
        <f t="shared" si="389"/>
        <v>43305.124999988118</v>
      </c>
      <c r="C4902" s="16">
        <f t="shared" si="385"/>
        <v>7</v>
      </c>
      <c r="D4902" s="16">
        <f t="shared" si="386"/>
        <v>2</v>
      </c>
      <c r="E4902" s="16">
        <f t="shared" si="387"/>
        <v>1</v>
      </c>
      <c r="F4902" s="16">
        <f t="shared" si="388"/>
        <v>3</v>
      </c>
      <c r="G4902" s="195">
        <v>4900</v>
      </c>
      <c r="H4902" s="193">
        <v>0</v>
      </c>
    </row>
    <row r="4903" spans="2:8" x14ac:dyDescent="0.25">
      <c r="B4903" s="192">
        <f t="shared" si="389"/>
        <v>43305.166666654783</v>
      </c>
      <c r="C4903" s="16">
        <f t="shared" si="385"/>
        <v>7</v>
      </c>
      <c r="D4903" s="16">
        <f t="shared" si="386"/>
        <v>2</v>
      </c>
      <c r="E4903" s="16">
        <f t="shared" si="387"/>
        <v>1</v>
      </c>
      <c r="F4903" s="16">
        <f t="shared" si="388"/>
        <v>4</v>
      </c>
      <c r="G4903" s="195">
        <v>4901</v>
      </c>
      <c r="H4903" s="193">
        <v>1.9264799999999999E-4</v>
      </c>
    </row>
    <row r="4904" spans="2:8" x14ac:dyDescent="0.25">
      <c r="B4904" s="192">
        <f t="shared" si="389"/>
        <v>43305.208333321447</v>
      </c>
      <c r="C4904" s="16">
        <f t="shared" si="385"/>
        <v>7</v>
      </c>
      <c r="D4904" s="16">
        <f t="shared" si="386"/>
        <v>2</v>
      </c>
      <c r="E4904" s="16">
        <f t="shared" si="387"/>
        <v>1</v>
      </c>
      <c r="F4904" s="16">
        <f t="shared" si="388"/>
        <v>5</v>
      </c>
      <c r="G4904" s="195">
        <v>4902</v>
      </c>
      <c r="H4904" s="193">
        <v>3.3742170000000002E-2</v>
      </c>
    </row>
    <row r="4905" spans="2:8" x14ac:dyDescent="0.25">
      <c r="B4905" s="192">
        <f t="shared" si="389"/>
        <v>43305.249999988111</v>
      </c>
      <c r="C4905" s="16">
        <f t="shared" si="385"/>
        <v>7</v>
      </c>
      <c r="D4905" s="16">
        <f t="shared" si="386"/>
        <v>2</v>
      </c>
      <c r="E4905" s="16">
        <f t="shared" si="387"/>
        <v>1</v>
      </c>
      <c r="F4905" s="16">
        <f t="shared" si="388"/>
        <v>6</v>
      </c>
      <c r="G4905" s="195">
        <v>4903</v>
      </c>
      <c r="H4905" s="193">
        <v>0.102224933</v>
      </c>
    </row>
    <row r="4906" spans="2:8" x14ac:dyDescent="0.25">
      <c r="B4906" s="192">
        <f t="shared" si="389"/>
        <v>43305.291666654775</v>
      </c>
      <c r="C4906" s="16">
        <f t="shared" si="385"/>
        <v>7</v>
      </c>
      <c r="D4906" s="16">
        <f t="shared" si="386"/>
        <v>2</v>
      </c>
      <c r="E4906" s="16">
        <f t="shared" si="387"/>
        <v>1</v>
      </c>
      <c r="F4906" s="16">
        <f t="shared" si="388"/>
        <v>7</v>
      </c>
      <c r="G4906" s="195">
        <v>4904</v>
      </c>
      <c r="H4906" s="193">
        <v>0.23827378799999999</v>
      </c>
    </row>
    <row r="4907" spans="2:8" x14ac:dyDescent="0.25">
      <c r="B4907" s="192">
        <f t="shared" si="389"/>
        <v>43305.33333332144</v>
      </c>
      <c r="C4907" s="16">
        <f t="shared" si="385"/>
        <v>7</v>
      </c>
      <c r="D4907" s="16">
        <f t="shared" si="386"/>
        <v>2</v>
      </c>
      <c r="E4907" s="16">
        <f t="shared" si="387"/>
        <v>1</v>
      </c>
      <c r="F4907" s="16">
        <f t="shared" si="388"/>
        <v>8</v>
      </c>
      <c r="G4907" s="195">
        <v>4905</v>
      </c>
      <c r="H4907" s="193">
        <v>0.39653497100000001</v>
      </c>
    </row>
    <row r="4908" spans="2:8" x14ac:dyDescent="0.25">
      <c r="B4908" s="192">
        <f t="shared" si="389"/>
        <v>43305.374999988104</v>
      </c>
      <c r="C4908" s="16">
        <f t="shared" si="385"/>
        <v>7</v>
      </c>
      <c r="D4908" s="16">
        <f t="shared" si="386"/>
        <v>2</v>
      </c>
      <c r="E4908" s="16">
        <f t="shared" si="387"/>
        <v>1</v>
      </c>
      <c r="F4908" s="16">
        <f t="shared" si="388"/>
        <v>9</v>
      </c>
      <c r="G4908" s="195">
        <v>4906</v>
      </c>
      <c r="H4908" s="193">
        <v>0.52660490699999996</v>
      </c>
    </row>
    <row r="4909" spans="2:8" x14ac:dyDescent="0.25">
      <c r="B4909" s="192">
        <f t="shared" si="389"/>
        <v>43305.416666654768</v>
      </c>
      <c r="C4909" s="16">
        <f t="shared" si="385"/>
        <v>7</v>
      </c>
      <c r="D4909" s="16">
        <f t="shared" si="386"/>
        <v>2</v>
      </c>
      <c r="E4909" s="16">
        <f t="shared" si="387"/>
        <v>1</v>
      </c>
      <c r="F4909" s="16">
        <f t="shared" si="388"/>
        <v>10</v>
      </c>
      <c r="G4909" s="195">
        <v>4907</v>
      </c>
      <c r="H4909" s="193">
        <v>0.61968109299999996</v>
      </c>
    </row>
    <row r="4910" spans="2:8" x14ac:dyDescent="0.25">
      <c r="B4910" s="192">
        <f t="shared" si="389"/>
        <v>43305.458333321432</v>
      </c>
      <c r="C4910" s="16">
        <f t="shared" si="385"/>
        <v>7</v>
      </c>
      <c r="D4910" s="16">
        <f t="shared" si="386"/>
        <v>2</v>
      </c>
      <c r="E4910" s="16">
        <f t="shared" si="387"/>
        <v>1</v>
      </c>
      <c r="F4910" s="16">
        <f t="shared" si="388"/>
        <v>11</v>
      </c>
      <c r="G4910" s="195">
        <v>4908</v>
      </c>
      <c r="H4910" s="193">
        <v>0.66713615900000001</v>
      </c>
    </row>
    <row r="4911" spans="2:8" x14ac:dyDescent="0.25">
      <c r="B4911" s="192">
        <f t="shared" si="389"/>
        <v>43305.499999988097</v>
      </c>
      <c r="C4911" s="16">
        <f t="shared" si="385"/>
        <v>7</v>
      </c>
      <c r="D4911" s="16">
        <f t="shared" si="386"/>
        <v>2</v>
      </c>
      <c r="E4911" s="16">
        <f t="shared" si="387"/>
        <v>1</v>
      </c>
      <c r="F4911" s="16">
        <f t="shared" si="388"/>
        <v>12</v>
      </c>
      <c r="G4911" s="195">
        <v>4909</v>
      </c>
      <c r="H4911" s="193">
        <v>0.64736128999999998</v>
      </c>
    </row>
    <row r="4912" spans="2:8" x14ac:dyDescent="0.25">
      <c r="B4912" s="192">
        <f t="shared" si="389"/>
        <v>43305.541666654761</v>
      </c>
      <c r="C4912" s="16">
        <f t="shared" si="385"/>
        <v>7</v>
      </c>
      <c r="D4912" s="16">
        <f t="shared" si="386"/>
        <v>2</v>
      </c>
      <c r="E4912" s="16">
        <f t="shared" si="387"/>
        <v>1</v>
      </c>
      <c r="F4912" s="16">
        <f t="shared" si="388"/>
        <v>13</v>
      </c>
      <c r="G4912" s="195">
        <v>4910</v>
      </c>
      <c r="H4912" s="193">
        <v>0.644311148</v>
      </c>
    </row>
    <row r="4913" spans="2:8" x14ac:dyDescent="0.25">
      <c r="B4913" s="192">
        <f t="shared" si="389"/>
        <v>43305.583333321425</v>
      </c>
      <c r="C4913" s="16">
        <f t="shared" si="385"/>
        <v>7</v>
      </c>
      <c r="D4913" s="16">
        <f t="shared" si="386"/>
        <v>2</v>
      </c>
      <c r="E4913" s="16">
        <f t="shared" si="387"/>
        <v>1</v>
      </c>
      <c r="F4913" s="16">
        <f t="shared" si="388"/>
        <v>14</v>
      </c>
      <c r="G4913" s="195">
        <v>4911</v>
      </c>
      <c r="H4913" s="193">
        <v>0.58643303999999996</v>
      </c>
    </row>
    <row r="4914" spans="2:8" x14ac:dyDescent="0.25">
      <c r="B4914" s="192">
        <f t="shared" si="389"/>
        <v>43305.624999988089</v>
      </c>
      <c r="C4914" s="16">
        <f t="shared" si="385"/>
        <v>7</v>
      </c>
      <c r="D4914" s="16">
        <f t="shared" si="386"/>
        <v>2</v>
      </c>
      <c r="E4914" s="16">
        <f t="shared" si="387"/>
        <v>1</v>
      </c>
      <c r="F4914" s="16">
        <f t="shared" si="388"/>
        <v>15</v>
      </c>
      <c r="G4914" s="195">
        <v>4912</v>
      </c>
      <c r="H4914" s="193">
        <v>0.48773529100000002</v>
      </c>
    </row>
    <row r="4915" spans="2:8" x14ac:dyDescent="0.25">
      <c r="B4915" s="192">
        <f t="shared" si="389"/>
        <v>43305.666666654753</v>
      </c>
      <c r="C4915" s="16">
        <f t="shared" si="385"/>
        <v>7</v>
      </c>
      <c r="D4915" s="16">
        <f t="shared" si="386"/>
        <v>2</v>
      </c>
      <c r="E4915" s="16">
        <f t="shared" si="387"/>
        <v>1</v>
      </c>
      <c r="F4915" s="16">
        <f t="shared" si="388"/>
        <v>16</v>
      </c>
      <c r="G4915" s="195">
        <v>4913</v>
      </c>
      <c r="H4915" s="193">
        <v>0.35741837999999998</v>
      </c>
    </row>
    <row r="4916" spans="2:8" x14ac:dyDescent="0.25">
      <c r="B4916" s="192">
        <f t="shared" si="389"/>
        <v>43305.708333321418</v>
      </c>
      <c r="C4916" s="16">
        <f t="shared" si="385"/>
        <v>7</v>
      </c>
      <c r="D4916" s="16">
        <f t="shared" si="386"/>
        <v>2</v>
      </c>
      <c r="E4916" s="16">
        <f t="shared" si="387"/>
        <v>1</v>
      </c>
      <c r="F4916" s="16">
        <f t="shared" si="388"/>
        <v>17</v>
      </c>
      <c r="G4916" s="195">
        <v>4914</v>
      </c>
      <c r="H4916" s="193">
        <v>0.21506478800000001</v>
      </c>
    </row>
    <row r="4917" spans="2:8" x14ac:dyDescent="0.25">
      <c r="B4917" s="192">
        <f t="shared" si="389"/>
        <v>43305.749999988082</v>
      </c>
      <c r="C4917" s="16">
        <f t="shared" si="385"/>
        <v>7</v>
      </c>
      <c r="D4917" s="16">
        <f t="shared" si="386"/>
        <v>2</v>
      </c>
      <c r="E4917" s="16">
        <f t="shared" si="387"/>
        <v>1</v>
      </c>
      <c r="F4917" s="16">
        <f t="shared" si="388"/>
        <v>18</v>
      </c>
      <c r="G4917" s="195">
        <v>4915</v>
      </c>
      <c r="H4917" s="193">
        <v>9.0933173000000006E-2</v>
      </c>
    </row>
    <row r="4918" spans="2:8" x14ac:dyDescent="0.25">
      <c r="B4918" s="192">
        <f t="shared" si="389"/>
        <v>43305.791666654746</v>
      </c>
      <c r="C4918" s="16">
        <f t="shared" si="385"/>
        <v>7</v>
      </c>
      <c r="D4918" s="16">
        <f t="shared" si="386"/>
        <v>2</v>
      </c>
      <c r="E4918" s="16">
        <f t="shared" si="387"/>
        <v>1</v>
      </c>
      <c r="F4918" s="16">
        <f t="shared" si="388"/>
        <v>19</v>
      </c>
      <c r="G4918" s="195">
        <v>4916</v>
      </c>
      <c r="H4918" s="193">
        <v>2.2997526000000001E-2</v>
      </c>
    </row>
    <row r="4919" spans="2:8" x14ac:dyDescent="0.25">
      <c r="B4919" s="192">
        <f t="shared" si="389"/>
        <v>43305.83333332141</v>
      </c>
      <c r="C4919" s="16">
        <f t="shared" si="385"/>
        <v>7</v>
      </c>
      <c r="D4919" s="16">
        <f t="shared" si="386"/>
        <v>2</v>
      </c>
      <c r="E4919" s="16">
        <f t="shared" si="387"/>
        <v>1</v>
      </c>
      <c r="F4919" s="16">
        <f t="shared" si="388"/>
        <v>20</v>
      </c>
      <c r="G4919" s="195">
        <v>4917</v>
      </c>
      <c r="H4919" s="193">
        <v>0</v>
      </c>
    </row>
    <row r="4920" spans="2:8" x14ac:dyDescent="0.25">
      <c r="B4920" s="192">
        <f t="shared" si="389"/>
        <v>43305.874999988075</v>
      </c>
      <c r="C4920" s="16">
        <f t="shared" si="385"/>
        <v>7</v>
      </c>
      <c r="D4920" s="16">
        <f t="shared" si="386"/>
        <v>2</v>
      </c>
      <c r="E4920" s="16">
        <f t="shared" si="387"/>
        <v>1</v>
      </c>
      <c r="F4920" s="16">
        <f t="shared" si="388"/>
        <v>21</v>
      </c>
      <c r="G4920" s="195">
        <v>4918</v>
      </c>
      <c r="H4920" s="193">
        <v>0</v>
      </c>
    </row>
    <row r="4921" spans="2:8" x14ac:dyDescent="0.25">
      <c r="B4921" s="192">
        <f t="shared" si="389"/>
        <v>43305.916666654739</v>
      </c>
      <c r="C4921" s="16">
        <f t="shared" si="385"/>
        <v>7</v>
      </c>
      <c r="D4921" s="16">
        <f t="shared" si="386"/>
        <v>2</v>
      </c>
      <c r="E4921" s="16">
        <f t="shared" si="387"/>
        <v>1</v>
      </c>
      <c r="F4921" s="16">
        <f t="shared" si="388"/>
        <v>22</v>
      </c>
      <c r="G4921" s="195">
        <v>4919</v>
      </c>
      <c r="H4921" s="193">
        <v>0</v>
      </c>
    </row>
    <row r="4922" spans="2:8" x14ac:dyDescent="0.25">
      <c r="B4922" s="192">
        <f t="shared" si="389"/>
        <v>43305.958333321403</v>
      </c>
      <c r="C4922" s="16">
        <f t="shared" si="385"/>
        <v>7</v>
      </c>
      <c r="D4922" s="16">
        <f t="shared" si="386"/>
        <v>2</v>
      </c>
      <c r="E4922" s="16">
        <f t="shared" si="387"/>
        <v>1</v>
      </c>
      <c r="F4922" s="16">
        <f t="shared" si="388"/>
        <v>23</v>
      </c>
      <c r="G4922" s="195">
        <v>4920</v>
      </c>
      <c r="H4922" s="193">
        <v>0</v>
      </c>
    </row>
    <row r="4923" spans="2:8" x14ac:dyDescent="0.25">
      <c r="B4923" s="192">
        <f t="shared" si="389"/>
        <v>43305.999999988067</v>
      </c>
      <c r="C4923" s="16">
        <f t="shared" si="385"/>
        <v>7</v>
      </c>
      <c r="D4923" s="16">
        <f t="shared" si="386"/>
        <v>3</v>
      </c>
      <c r="E4923" s="16">
        <f t="shared" si="387"/>
        <v>1</v>
      </c>
      <c r="F4923" s="16">
        <f t="shared" si="388"/>
        <v>0</v>
      </c>
      <c r="G4923" s="195">
        <v>4921</v>
      </c>
      <c r="H4923" s="193">
        <v>0</v>
      </c>
    </row>
    <row r="4924" spans="2:8" x14ac:dyDescent="0.25">
      <c r="B4924" s="192">
        <f t="shared" si="389"/>
        <v>43306.041666654732</v>
      </c>
      <c r="C4924" s="16">
        <f t="shared" si="385"/>
        <v>7</v>
      </c>
      <c r="D4924" s="16">
        <f t="shared" si="386"/>
        <v>3</v>
      </c>
      <c r="E4924" s="16">
        <f t="shared" si="387"/>
        <v>1</v>
      </c>
      <c r="F4924" s="16">
        <f t="shared" si="388"/>
        <v>1</v>
      </c>
      <c r="G4924" s="195">
        <v>4922</v>
      </c>
      <c r="H4924" s="193">
        <v>0</v>
      </c>
    </row>
    <row r="4925" spans="2:8" x14ac:dyDescent="0.25">
      <c r="B4925" s="192">
        <f t="shared" si="389"/>
        <v>43306.083333321396</v>
      </c>
      <c r="C4925" s="16">
        <f t="shared" si="385"/>
        <v>7</v>
      </c>
      <c r="D4925" s="16">
        <f t="shared" si="386"/>
        <v>3</v>
      </c>
      <c r="E4925" s="16">
        <f t="shared" si="387"/>
        <v>1</v>
      </c>
      <c r="F4925" s="16">
        <f t="shared" si="388"/>
        <v>2</v>
      </c>
      <c r="G4925" s="195">
        <v>4923</v>
      </c>
      <c r="H4925" s="193">
        <v>0</v>
      </c>
    </row>
    <row r="4926" spans="2:8" x14ac:dyDescent="0.25">
      <c r="B4926" s="192">
        <f t="shared" si="389"/>
        <v>43306.12499998806</v>
      </c>
      <c r="C4926" s="16">
        <f t="shared" si="385"/>
        <v>7</v>
      </c>
      <c r="D4926" s="16">
        <f t="shared" si="386"/>
        <v>3</v>
      </c>
      <c r="E4926" s="16">
        <f t="shared" si="387"/>
        <v>1</v>
      </c>
      <c r="F4926" s="16">
        <f t="shared" si="388"/>
        <v>3</v>
      </c>
      <c r="G4926" s="195">
        <v>4924</v>
      </c>
      <c r="H4926" s="193">
        <v>0</v>
      </c>
    </row>
    <row r="4927" spans="2:8" x14ac:dyDescent="0.25">
      <c r="B4927" s="192">
        <f t="shared" si="389"/>
        <v>43306.166666654724</v>
      </c>
      <c r="C4927" s="16">
        <f t="shared" si="385"/>
        <v>7</v>
      </c>
      <c r="D4927" s="16">
        <f t="shared" si="386"/>
        <v>3</v>
      </c>
      <c r="E4927" s="16">
        <f t="shared" si="387"/>
        <v>1</v>
      </c>
      <c r="F4927" s="16">
        <f t="shared" si="388"/>
        <v>4</v>
      </c>
      <c r="G4927" s="195">
        <v>4925</v>
      </c>
      <c r="H4927" s="193">
        <v>6.7227400000000003E-6</v>
      </c>
    </row>
    <row r="4928" spans="2:8" x14ac:dyDescent="0.25">
      <c r="B4928" s="192">
        <f t="shared" si="389"/>
        <v>43306.208333321389</v>
      </c>
      <c r="C4928" s="16">
        <f t="shared" si="385"/>
        <v>7</v>
      </c>
      <c r="D4928" s="16">
        <f t="shared" si="386"/>
        <v>3</v>
      </c>
      <c r="E4928" s="16">
        <f t="shared" si="387"/>
        <v>1</v>
      </c>
      <c r="F4928" s="16">
        <f t="shared" si="388"/>
        <v>5</v>
      </c>
      <c r="G4928" s="195">
        <v>4926</v>
      </c>
      <c r="H4928" s="193">
        <v>2.8954759E-2</v>
      </c>
    </row>
    <row r="4929" spans="2:8" x14ac:dyDescent="0.25">
      <c r="B4929" s="192">
        <f t="shared" si="389"/>
        <v>43306.249999988053</v>
      </c>
      <c r="C4929" s="16">
        <f t="shared" si="385"/>
        <v>7</v>
      </c>
      <c r="D4929" s="16">
        <f t="shared" si="386"/>
        <v>3</v>
      </c>
      <c r="E4929" s="16">
        <f t="shared" si="387"/>
        <v>1</v>
      </c>
      <c r="F4929" s="16">
        <f t="shared" si="388"/>
        <v>6</v>
      </c>
      <c r="G4929" s="195">
        <v>4927</v>
      </c>
      <c r="H4929" s="193">
        <v>9.2810295000000001E-2</v>
      </c>
    </row>
    <row r="4930" spans="2:8" x14ac:dyDescent="0.25">
      <c r="B4930" s="192">
        <f t="shared" si="389"/>
        <v>43306.291666654717</v>
      </c>
      <c r="C4930" s="16">
        <f t="shared" si="385"/>
        <v>7</v>
      </c>
      <c r="D4930" s="16">
        <f t="shared" si="386"/>
        <v>3</v>
      </c>
      <c r="E4930" s="16">
        <f t="shared" si="387"/>
        <v>1</v>
      </c>
      <c r="F4930" s="16">
        <f t="shared" si="388"/>
        <v>7</v>
      </c>
      <c r="G4930" s="195">
        <v>4928</v>
      </c>
      <c r="H4930" s="193">
        <v>0.23144946699999999</v>
      </c>
    </row>
    <row r="4931" spans="2:8" x14ac:dyDescent="0.25">
      <c r="B4931" s="192">
        <f t="shared" si="389"/>
        <v>43306.333333321381</v>
      </c>
      <c r="C4931" s="16">
        <f t="shared" si="385"/>
        <v>7</v>
      </c>
      <c r="D4931" s="16">
        <f t="shared" si="386"/>
        <v>3</v>
      </c>
      <c r="E4931" s="16">
        <f t="shared" si="387"/>
        <v>1</v>
      </c>
      <c r="F4931" s="16">
        <f t="shared" si="388"/>
        <v>8</v>
      </c>
      <c r="G4931" s="195">
        <v>4929</v>
      </c>
      <c r="H4931" s="193">
        <v>0.37628044799999999</v>
      </c>
    </row>
    <row r="4932" spans="2:8" x14ac:dyDescent="0.25">
      <c r="B4932" s="192">
        <f t="shared" si="389"/>
        <v>43306.374999988046</v>
      </c>
      <c r="C4932" s="16">
        <f t="shared" ref="C4932:C4995" si="390">MONTH(B4932)</f>
        <v>7</v>
      </c>
      <c r="D4932" s="16">
        <f t="shared" ref="D4932:D4995" si="391">WEEKDAY(B4932,2)</f>
        <v>3</v>
      </c>
      <c r="E4932" s="16">
        <f t="shared" ref="E4932:E4995" si="392">IF(D4932&lt;6,1,2)</f>
        <v>1</v>
      </c>
      <c r="F4932" s="16">
        <f t="shared" ref="F4932:F4995" si="393">HOUR(B4932)</f>
        <v>9</v>
      </c>
      <c r="G4932" s="195">
        <v>4930</v>
      </c>
      <c r="H4932" s="193">
        <v>0.49948978500000002</v>
      </c>
    </row>
    <row r="4933" spans="2:8" x14ac:dyDescent="0.25">
      <c r="B4933" s="192">
        <f t="shared" ref="B4933:B4996" si="394">B4932+1/24</f>
        <v>43306.41666665471</v>
      </c>
      <c r="C4933" s="16">
        <f t="shared" si="390"/>
        <v>7</v>
      </c>
      <c r="D4933" s="16">
        <f t="shared" si="391"/>
        <v>3</v>
      </c>
      <c r="E4933" s="16">
        <f t="shared" si="392"/>
        <v>1</v>
      </c>
      <c r="F4933" s="16">
        <f t="shared" si="393"/>
        <v>10</v>
      </c>
      <c r="G4933" s="195">
        <v>4931</v>
      </c>
      <c r="H4933" s="193">
        <v>0.58516868300000002</v>
      </c>
    </row>
    <row r="4934" spans="2:8" x14ac:dyDescent="0.25">
      <c r="B4934" s="192">
        <f t="shared" si="394"/>
        <v>43306.458333321374</v>
      </c>
      <c r="C4934" s="16">
        <f t="shared" si="390"/>
        <v>7</v>
      </c>
      <c r="D4934" s="16">
        <f t="shared" si="391"/>
        <v>3</v>
      </c>
      <c r="E4934" s="16">
        <f t="shared" si="392"/>
        <v>1</v>
      </c>
      <c r="F4934" s="16">
        <f t="shared" si="393"/>
        <v>11</v>
      </c>
      <c r="G4934" s="195">
        <v>4932</v>
      </c>
      <c r="H4934" s="193">
        <v>0.60840667199999998</v>
      </c>
    </row>
    <row r="4935" spans="2:8" x14ac:dyDescent="0.25">
      <c r="B4935" s="192">
        <f t="shared" si="394"/>
        <v>43306.499999988038</v>
      </c>
      <c r="C4935" s="16">
        <f t="shared" si="390"/>
        <v>7</v>
      </c>
      <c r="D4935" s="16">
        <f t="shared" si="391"/>
        <v>3</v>
      </c>
      <c r="E4935" s="16">
        <f t="shared" si="392"/>
        <v>1</v>
      </c>
      <c r="F4935" s="16">
        <f t="shared" si="393"/>
        <v>12</v>
      </c>
      <c r="G4935" s="195">
        <v>4933</v>
      </c>
      <c r="H4935" s="193">
        <v>0.56174652400000002</v>
      </c>
    </row>
    <row r="4936" spans="2:8" x14ac:dyDescent="0.25">
      <c r="B4936" s="192">
        <f t="shared" si="394"/>
        <v>43306.541666654703</v>
      </c>
      <c r="C4936" s="16">
        <f t="shared" si="390"/>
        <v>7</v>
      </c>
      <c r="D4936" s="16">
        <f t="shared" si="391"/>
        <v>3</v>
      </c>
      <c r="E4936" s="16">
        <f t="shared" si="392"/>
        <v>1</v>
      </c>
      <c r="F4936" s="16">
        <f t="shared" si="393"/>
        <v>13</v>
      </c>
      <c r="G4936" s="195">
        <v>4934</v>
      </c>
      <c r="H4936" s="193">
        <v>0.52798034999999999</v>
      </c>
    </row>
    <row r="4937" spans="2:8" x14ac:dyDescent="0.25">
      <c r="B4937" s="192">
        <f t="shared" si="394"/>
        <v>43306.583333321367</v>
      </c>
      <c r="C4937" s="16">
        <f t="shared" si="390"/>
        <v>7</v>
      </c>
      <c r="D4937" s="16">
        <f t="shared" si="391"/>
        <v>3</v>
      </c>
      <c r="E4937" s="16">
        <f t="shared" si="392"/>
        <v>1</v>
      </c>
      <c r="F4937" s="16">
        <f t="shared" si="393"/>
        <v>14</v>
      </c>
      <c r="G4937" s="195">
        <v>4935</v>
      </c>
      <c r="H4937" s="193">
        <v>0.45704336299999998</v>
      </c>
    </row>
    <row r="4938" spans="2:8" x14ac:dyDescent="0.25">
      <c r="B4938" s="192">
        <f t="shared" si="394"/>
        <v>43306.624999988031</v>
      </c>
      <c r="C4938" s="16">
        <f t="shared" si="390"/>
        <v>7</v>
      </c>
      <c r="D4938" s="16">
        <f t="shared" si="391"/>
        <v>3</v>
      </c>
      <c r="E4938" s="16">
        <f t="shared" si="392"/>
        <v>1</v>
      </c>
      <c r="F4938" s="16">
        <f t="shared" si="393"/>
        <v>15</v>
      </c>
      <c r="G4938" s="195">
        <v>4936</v>
      </c>
      <c r="H4938" s="193">
        <v>0.37501926899999999</v>
      </c>
    </row>
    <row r="4939" spans="2:8" x14ac:dyDescent="0.25">
      <c r="B4939" s="192">
        <f t="shared" si="394"/>
        <v>43306.666666654695</v>
      </c>
      <c r="C4939" s="16">
        <f t="shared" si="390"/>
        <v>7</v>
      </c>
      <c r="D4939" s="16">
        <f t="shared" si="391"/>
        <v>3</v>
      </c>
      <c r="E4939" s="16">
        <f t="shared" si="392"/>
        <v>1</v>
      </c>
      <c r="F4939" s="16">
        <f t="shared" si="393"/>
        <v>16</v>
      </c>
      <c r="G4939" s="195">
        <v>4937</v>
      </c>
      <c r="H4939" s="193">
        <v>0.29337196300000001</v>
      </c>
    </row>
    <row r="4940" spans="2:8" x14ac:dyDescent="0.25">
      <c r="B4940" s="192">
        <f t="shared" si="394"/>
        <v>43306.70833332136</v>
      </c>
      <c r="C4940" s="16">
        <f t="shared" si="390"/>
        <v>7</v>
      </c>
      <c r="D4940" s="16">
        <f t="shared" si="391"/>
        <v>3</v>
      </c>
      <c r="E4940" s="16">
        <f t="shared" si="392"/>
        <v>1</v>
      </c>
      <c r="F4940" s="16">
        <f t="shared" si="393"/>
        <v>17</v>
      </c>
      <c r="G4940" s="195">
        <v>4938</v>
      </c>
      <c r="H4940" s="193">
        <v>0.18365869700000001</v>
      </c>
    </row>
    <row r="4941" spans="2:8" x14ac:dyDescent="0.25">
      <c r="B4941" s="192">
        <f t="shared" si="394"/>
        <v>43306.749999988024</v>
      </c>
      <c r="C4941" s="16">
        <f t="shared" si="390"/>
        <v>7</v>
      </c>
      <c r="D4941" s="16">
        <f t="shared" si="391"/>
        <v>3</v>
      </c>
      <c r="E4941" s="16">
        <f t="shared" si="392"/>
        <v>1</v>
      </c>
      <c r="F4941" s="16">
        <f t="shared" si="393"/>
        <v>18</v>
      </c>
      <c r="G4941" s="195">
        <v>4939</v>
      </c>
      <c r="H4941" s="193">
        <v>8.8011740000000005E-2</v>
      </c>
    </row>
    <row r="4942" spans="2:8" x14ac:dyDescent="0.25">
      <c r="B4942" s="192">
        <f t="shared" si="394"/>
        <v>43306.791666654688</v>
      </c>
      <c r="C4942" s="16">
        <f t="shared" si="390"/>
        <v>7</v>
      </c>
      <c r="D4942" s="16">
        <f t="shared" si="391"/>
        <v>3</v>
      </c>
      <c r="E4942" s="16">
        <f t="shared" si="392"/>
        <v>1</v>
      </c>
      <c r="F4942" s="16">
        <f t="shared" si="393"/>
        <v>19</v>
      </c>
      <c r="G4942" s="195">
        <v>4940</v>
      </c>
      <c r="H4942" s="193">
        <v>2.1085441E-2</v>
      </c>
    </row>
    <row r="4943" spans="2:8" x14ac:dyDescent="0.25">
      <c r="B4943" s="192">
        <f t="shared" si="394"/>
        <v>43306.833333321352</v>
      </c>
      <c r="C4943" s="16">
        <f t="shared" si="390"/>
        <v>7</v>
      </c>
      <c r="D4943" s="16">
        <f t="shared" si="391"/>
        <v>3</v>
      </c>
      <c r="E4943" s="16">
        <f t="shared" si="392"/>
        <v>1</v>
      </c>
      <c r="F4943" s="16">
        <f t="shared" si="393"/>
        <v>20</v>
      </c>
      <c r="G4943" s="195">
        <v>4941</v>
      </c>
      <c r="H4943" s="193">
        <v>0</v>
      </c>
    </row>
    <row r="4944" spans="2:8" x14ac:dyDescent="0.25">
      <c r="B4944" s="192">
        <f t="shared" si="394"/>
        <v>43306.874999988016</v>
      </c>
      <c r="C4944" s="16">
        <f t="shared" si="390"/>
        <v>7</v>
      </c>
      <c r="D4944" s="16">
        <f t="shared" si="391"/>
        <v>3</v>
      </c>
      <c r="E4944" s="16">
        <f t="shared" si="392"/>
        <v>1</v>
      </c>
      <c r="F4944" s="16">
        <f t="shared" si="393"/>
        <v>21</v>
      </c>
      <c r="G4944" s="195">
        <v>4942</v>
      </c>
      <c r="H4944" s="193">
        <v>0</v>
      </c>
    </row>
    <row r="4945" spans="2:8" x14ac:dyDescent="0.25">
      <c r="B4945" s="192">
        <f t="shared" si="394"/>
        <v>43306.916666654681</v>
      </c>
      <c r="C4945" s="16">
        <f t="shared" si="390"/>
        <v>7</v>
      </c>
      <c r="D4945" s="16">
        <f t="shared" si="391"/>
        <v>3</v>
      </c>
      <c r="E4945" s="16">
        <f t="shared" si="392"/>
        <v>1</v>
      </c>
      <c r="F4945" s="16">
        <f t="shared" si="393"/>
        <v>22</v>
      </c>
      <c r="G4945" s="195">
        <v>4943</v>
      </c>
      <c r="H4945" s="193">
        <v>0</v>
      </c>
    </row>
    <row r="4946" spans="2:8" x14ac:dyDescent="0.25">
      <c r="B4946" s="192">
        <f t="shared" si="394"/>
        <v>43306.958333321345</v>
      </c>
      <c r="C4946" s="16">
        <f t="shared" si="390"/>
        <v>7</v>
      </c>
      <c r="D4946" s="16">
        <f t="shared" si="391"/>
        <v>3</v>
      </c>
      <c r="E4946" s="16">
        <f t="shared" si="392"/>
        <v>1</v>
      </c>
      <c r="F4946" s="16">
        <f t="shared" si="393"/>
        <v>23</v>
      </c>
      <c r="G4946" s="195">
        <v>4944</v>
      </c>
      <c r="H4946" s="193">
        <v>0</v>
      </c>
    </row>
    <row r="4947" spans="2:8" x14ac:dyDescent="0.25">
      <c r="B4947" s="192">
        <f t="shared" si="394"/>
        <v>43306.999999988009</v>
      </c>
      <c r="C4947" s="16">
        <f t="shared" si="390"/>
        <v>7</v>
      </c>
      <c r="D4947" s="16">
        <f t="shared" si="391"/>
        <v>4</v>
      </c>
      <c r="E4947" s="16">
        <f t="shared" si="392"/>
        <v>1</v>
      </c>
      <c r="F4947" s="16">
        <f t="shared" si="393"/>
        <v>0</v>
      </c>
      <c r="G4947" s="195">
        <v>4945</v>
      </c>
      <c r="H4947" s="193">
        <v>0</v>
      </c>
    </row>
    <row r="4948" spans="2:8" x14ac:dyDescent="0.25">
      <c r="B4948" s="192">
        <f t="shared" si="394"/>
        <v>43307.041666654673</v>
      </c>
      <c r="C4948" s="16">
        <f t="shared" si="390"/>
        <v>7</v>
      </c>
      <c r="D4948" s="16">
        <f t="shared" si="391"/>
        <v>4</v>
      </c>
      <c r="E4948" s="16">
        <f t="shared" si="392"/>
        <v>1</v>
      </c>
      <c r="F4948" s="16">
        <f t="shared" si="393"/>
        <v>1</v>
      </c>
      <c r="G4948" s="195">
        <v>4946</v>
      </c>
      <c r="H4948" s="193">
        <v>0</v>
      </c>
    </row>
    <row r="4949" spans="2:8" x14ac:dyDescent="0.25">
      <c r="B4949" s="192">
        <f t="shared" si="394"/>
        <v>43307.083333321338</v>
      </c>
      <c r="C4949" s="16">
        <f t="shared" si="390"/>
        <v>7</v>
      </c>
      <c r="D4949" s="16">
        <f t="shared" si="391"/>
        <v>4</v>
      </c>
      <c r="E4949" s="16">
        <f t="shared" si="392"/>
        <v>1</v>
      </c>
      <c r="F4949" s="16">
        <f t="shared" si="393"/>
        <v>2</v>
      </c>
      <c r="G4949" s="195">
        <v>4947</v>
      </c>
      <c r="H4949" s="193">
        <v>0</v>
      </c>
    </row>
    <row r="4950" spans="2:8" x14ac:dyDescent="0.25">
      <c r="B4950" s="192">
        <f t="shared" si="394"/>
        <v>43307.124999988002</v>
      </c>
      <c r="C4950" s="16">
        <f t="shared" si="390"/>
        <v>7</v>
      </c>
      <c r="D4950" s="16">
        <f t="shared" si="391"/>
        <v>4</v>
      </c>
      <c r="E4950" s="16">
        <f t="shared" si="392"/>
        <v>1</v>
      </c>
      <c r="F4950" s="16">
        <f t="shared" si="393"/>
        <v>3</v>
      </c>
      <c r="G4950" s="195">
        <v>4948</v>
      </c>
      <c r="H4950" s="193">
        <v>0</v>
      </c>
    </row>
    <row r="4951" spans="2:8" x14ac:dyDescent="0.25">
      <c r="B4951" s="192">
        <f t="shared" si="394"/>
        <v>43307.166666654666</v>
      </c>
      <c r="C4951" s="16">
        <f t="shared" si="390"/>
        <v>7</v>
      </c>
      <c r="D4951" s="16">
        <f t="shared" si="391"/>
        <v>4</v>
      </c>
      <c r="E4951" s="16">
        <f t="shared" si="392"/>
        <v>1</v>
      </c>
      <c r="F4951" s="16">
        <f t="shared" si="393"/>
        <v>4</v>
      </c>
      <c r="G4951" s="195">
        <v>4949</v>
      </c>
      <c r="H4951" s="193">
        <v>1.8592599999999999E-4</v>
      </c>
    </row>
    <row r="4952" spans="2:8" x14ac:dyDescent="0.25">
      <c r="B4952" s="192">
        <f t="shared" si="394"/>
        <v>43307.20833332133</v>
      </c>
      <c r="C4952" s="16">
        <f t="shared" si="390"/>
        <v>7</v>
      </c>
      <c r="D4952" s="16">
        <f t="shared" si="391"/>
        <v>4</v>
      </c>
      <c r="E4952" s="16">
        <f t="shared" si="392"/>
        <v>1</v>
      </c>
      <c r="F4952" s="16">
        <f t="shared" si="393"/>
        <v>5</v>
      </c>
      <c r="G4952" s="195">
        <v>4950</v>
      </c>
      <c r="H4952" s="193">
        <v>2.8654558E-2</v>
      </c>
    </row>
    <row r="4953" spans="2:8" x14ac:dyDescent="0.25">
      <c r="B4953" s="192">
        <f t="shared" si="394"/>
        <v>43307.249999987995</v>
      </c>
      <c r="C4953" s="16">
        <f t="shared" si="390"/>
        <v>7</v>
      </c>
      <c r="D4953" s="16">
        <f t="shared" si="391"/>
        <v>4</v>
      </c>
      <c r="E4953" s="16">
        <f t="shared" si="392"/>
        <v>1</v>
      </c>
      <c r="F4953" s="16">
        <f t="shared" si="393"/>
        <v>6</v>
      </c>
      <c r="G4953" s="195">
        <v>4951</v>
      </c>
      <c r="H4953" s="193">
        <v>9.4693410000000006E-2</v>
      </c>
    </row>
    <row r="4954" spans="2:8" x14ac:dyDescent="0.25">
      <c r="B4954" s="192">
        <f t="shared" si="394"/>
        <v>43307.291666654659</v>
      </c>
      <c r="C4954" s="16">
        <f t="shared" si="390"/>
        <v>7</v>
      </c>
      <c r="D4954" s="16">
        <f t="shared" si="391"/>
        <v>4</v>
      </c>
      <c r="E4954" s="16">
        <f t="shared" si="392"/>
        <v>1</v>
      </c>
      <c r="F4954" s="16">
        <f t="shared" si="393"/>
        <v>7</v>
      </c>
      <c r="G4954" s="195">
        <v>4952</v>
      </c>
      <c r="H4954" s="193">
        <v>0.235474828</v>
      </c>
    </row>
    <row r="4955" spans="2:8" x14ac:dyDescent="0.25">
      <c r="B4955" s="192">
        <f t="shared" si="394"/>
        <v>43307.333333321323</v>
      </c>
      <c r="C4955" s="16">
        <f t="shared" si="390"/>
        <v>7</v>
      </c>
      <c r="D4955" s="16">
        <f t="shared" si="391"/>
        <v>4</v>
      </c>
      <c r="E4955" s="16">
        <f t="shared" si="392"/>
        <v>1</v>
      </c>
      <c r="F4955" s="16">
        <f t="shared" si="393"/>
        <v>8</v>
      </c>
      <c r="G4955" s="195">
        <v>4953</v>
      </c>
      <c r="H4955" s="193">
        <v>0.386025901</v>
      </c>
    </row>
    <row r="4956" spans="2:8" x14ac:dyDescent="0.25">
      <c r="B4956" s="192">
        <f t="shared" si="394"/>
        <v>43307.374999987987</v>
      </c>
      <c r="C4956" s="16">
        <f t="shared" si="390"/>
        <v>7</v>
      </c>
      <c r="D4956" s="16">
        <f t="shared" si="391"/>
        <v>4</v>
      </c>
      <c r="E4956" s="16">
        <f t="shared" si="392"/>
        <v>1</v>
      </c>
      <c r="F4956" s="16">
        <f t="shared" si="393"/>
        <v>9</v>
      </c>
      <c r="G4956" s="195">
        <v>4954</v>
      </c>
      <c r="H4956" s="193">
        <v>0.50795603099999997</v>
      </c>
    </row>
    <row r="4957" spans="2:8" x14ac:dyDescent="0.25">
      <c r="B4957" s="192">
        <f t="shared" si="394"/>
        <v>43307.416666654652</v>
      </c>
      <c r="C4957" s="16">
        <f t="shared" si="390"/>
        <v>7</v>
      </c>
      <c r="D4957" s="16">
        <f t="shared" si="391"/>
        <v>4</v>
      </c>
      <c r="E4957" s="16">
        <f t="shared" si="392"/>
        <v>1</v>
      </c>
      <c r="F4957" s="16">
        <f t="shared" si="393"/>
        <v>10</v>
      </c>
      <c r="G4957" s="195">
        <v>4955</v>
      </c>
      <c r="H4957" s="193">
        <v>0.58308182399999997</v>
      </c>
    </row>
    <row r="4958" spans="2:8" x14ac:dyDescent="0.25">
      <c r="B4958" s="192">
        <f t="shared" si="394"/>
        <v>43307.458333321316</v>
      </c>
      <c r="C4958" s="16">
        <f t="shared" si="390"/>
        <v>7</v>
      </c>
      <c r="D4958" s="16">
        <f t="shared" si="391"/>
        <v>4</v>
      </c>
      <c r="E4958" s="16">
        <f t="shared" si="392"/>
        <v>1</v>
      </c>
      <c r="F4958" s="16">
        <f t="shared" si="393"/>
        <v>11</v>
      </c>
      <c r="G4958" s="195">
        <v>4956</v>
      </c>
      <c r="H4958" s="193">
        <v>0.64386858499999999</v>
      </c>
    </row>
    <row r="4959" spans="2:8" x14ac:dyDescent="0.25">
      <c r="B4959" s="192">
        <f t="shared" si="394"/>
        <v>43307.49999998798</v>
      </c>
      <c r="C4959" s="16">
        <f t="shared" si="390"/>
        <v>7</v>
      </c>
      <c r="D4959" s="16">
        <f t="shared" si="391"/>
        <v>4</v>
      </c>
      <c r="E4959" s="16">
        <f t="shared" si="392"/>
        <v>1</v>
      </c>
      <c r="F4959" s="16">
        <f t="shared" si="393"/>
        <v>12</v>
      </c>
      <c r="G4959" s="195">
        <v>4957</v>
      </c>
      <c r="H4959" s="193">
        <v>0.64965899500000002</v>
      </c>
    </row>
    <row r="4960" spans="2:8" x14ac:dyDescent="0.25">
      <c r="B4960" s="192">
        <f t="shared" si="394"/>
        <v>43307.541666654644</v>
      </c>
      <c r="C4960" s="16">
        <f t="shared" si="390"/>
        <v>7</v>
      </c>
      <c r="D4960" s="16">
        <f t="shared" si="391"/>
        <v>4</v>
      </c>
      <c r="E4960" s="16">
        <f t="shared" si="392"/>
        <v>1</v>
      </c>
      <c r="F4960" s="16">
        <f t="shared" si="393"/>
        <v>13</v>
      </c>
      <c r="G4960" s="195">
        <v>4958</v>
      </c>
      <c r="H4960" s="193">
        <v>0.641118733</v>
      </c>
    </row>
    <row r="4961" spans="2:8" x14ac:dyDescent="0.25">
      <c r="B4961" s="192">
        <f t="shared" si="394"/>
        <v>43307.583333321309</v>
      </c>
      <c r="C4961" s="16">
        <f t="shared" si="390"/>
        <v>7</v>
      </c>
      <c r="D4961" s="16">
        <f t="shared" si="391"/>
        <v>4</v>
      </c>
      <c r="E4961" s="16">
        <f t="shared" si="392"/>
        <v>1</v>
      </c>
      <c r="F4961" s="16">
        <f t="shared" si="393"/>
        <v>14</v>
      </c>
      <c r="G4961" s="195">
        <v>4959</v>
      </c>
      <c r="H4961" s="193">
        <v>0.55807206200000004</v>
      </c>
    </row>
    <row r="4962" spans="2:8" x14ac:dyDescent="0.25">
      <c r="B4962" s="192">
        <f t="shared" si="394"/>
        <v>43307.624999987973</v>
      </c>
      <c r="C4962" s="16">
        <f t="shared" si="390"/>
        <v>7</v>
      </c>
      <c r="D4962" s="16">
        <f t="shared" si="391"/>
        <v>4</v>
      </c>
      <c r="E4962" s="16">
        <f t="shared" si="392"/>
        <v>1</v>
      </c>
      <c r="F4962" s="16">
        <f t="shared" si="393"/>
        <v>15</v>
      </c>
      <c r="G4962" s="195">
        <v>4960</v>
      </c>
      <c r="H4962" s="193">
        <v>0.456744223</v>
      </c>
    </row>
    <row r="4963" spans="2:8" x14ac:dyDescent="0.25">
      <c r="B4963" s="192">
        <f t="shared" si="394"/>
        <v>43307.666666654637</v>
      </c>
      <c r="C4963" s="16">
        <f t="shared" si="390"/>
        <v>7</v>
      </c>
      <c r="D4963" s="16">
        <f t="shared" si="391"/>
        <v>4</v>
      </c>
      <c r="E4963" s="16">
        <f t="shared" si="392"/>
        <v>1</v>
      </c>
      <c r="F4963" s="16">
        <f t="shared" si="393"/>
        <v>16</v>
      </c>
      <c r="G4963" s="195">
        <v>4961</v>
      </c>
      <c r="H4963" s="193">
        <v>0.354444117</v>
      </c>
    </row>
    <row r="4964" spans="2:8" x14ac:dyDescent="0.25">
      <c r="B4964" s="192">
        <f t="shared" si="394"/>
        <v>43307.708333321301</v>
      </c>
      <c r="C4964" s="16">
        <f t="shared" si="390"/>
        <v>7</v>
      </c>
      <c r="D4964" s="16">
        <f t="shared" si="391"/>
        <v>4</v>
      </c>
      <c r="E4964" s="16">
        <f t="shared" si="392"/>
        <v>1</v>
      </c>
      <c r="F4964" s="16">
        <f t="shared" si="393"/>
        <v>17</v>
      </c>
      <c r="G4964" s="195">
        <v>4962</v>
      </c>
      <c r="H4964" s="193">
        <v>0.20811090600000001</v>
      </c>
    </row>
    <row r="4965" spans="2:8" x14ac:dyDescent="0.25">
      <c r="B4965" s="192">
        <f t="shared" si="394"/>
        <v>43307.749999987966</v>
      </c>
      <c r="C4965" s="16">
        <f t="shared" si="390"/>
        <v>7</v>
      </c>
      <c r="D4965" s="16">
        <f t="shared" si="391"/>
        <v>4</v>
      </c>
      <c r="E4965" s="16">
        <f t="shared" si="392"/>
        <v>1</v>
      </c>
      <c r="F4965" s="16">
        <f t="shared" si="393"/>
        <v>18</v>
      </c>
      <c r="G4965" s="195">
        <v>4963</v>
      </c>
      <c r="H4965" s="193">
        <v>8.9323725000000007E-2</v>
      </c>
    </row>
    <row r="4966" spans="2:8" x14ac:dyDescent="0.25">
      <c r="B4966" s="192">
        <f t="shared" si="394"/>
        <v>43307.79166665463</v>
      </c>
      <c r="C4966" s="16">
        <f t="shared" si="390"/>
        <v>7</v>
      </c>
      <c r="D4966" s="16">
        <f t="shared" si="391"/>
        <v>4</v>
      </c>
      <c r="E4966" s="16">
        <f t="shared" si="392"/>
        <v>1</v>
      </c>
      <c r="F4966" s="16">
        <f t="shared" si="393"/>
        <v>19</v>
      </c>
      <c r="G4966" s="195">
        <v>4964</v>
      </c>
      <c r="H4966" s="193">
        <v>2.1620494000000001E-2</v>
      </c>
    </row>
    <row r="4967" spans="2:8" x14ac:dyDescent="0.25">
      <c r="B4967" s="192">
        <f t="shared" si="394"/>
        <v>43307.833333321294</v>
      </c>
      <c r="C4967" s="16">
        <f t="shared" si="390"/>
        <v>7</v>
      </c>
      <c r="D4967" s="16">
        <f t="shared" si="391"/>
        <v>4</v>
      </c>
      <c r="E4967" s="16">
        <f t="shared" si="392"/>
        <v>1</v>
      </c>
      <c r="F4967" s="16">
        <f t="shared" si="393"/>
        <v>20</v>
      </c>
      <c r="G4967" s="195">
        <v>4965</v>
      </c>
      <c r="H4967" s="193">
        <v>0</v>
      </c>
    </row>
    <row r="4968" spans="2:8" x14ac:dyDescent="0.25">
      <c r="B4968" s="192">
        <f t="shared" si="394"/>
        <v>43307.874999987958</v>
      </c>
      <c r="C4968" s="16">
        <f t="shared" si="390"/>
        <v>7</v>
      </c>
      <c r="D4968" s="16">
        <f t="shared" si="391"/>
        <v>4</v>
      </c>
      <c r="E4968" s="16">
        <f t="shared" si="392"/>
        <v>1</v>
      </c>
      <c r="F4968" s="16">
        <f t="shared" si="393"/>
        <v>21</v>
      </c>
      <c r="G4968" s="195">
        <v>4966</v>
      </c>
      <c r="H4968" s="193">
        <v>0</v>
      </c>
    </row>
    <row r="4969" spans="2:8" x14ac:dyDescent="0.25">
      <c r="B4969" s="192">
        <f t="shared" si="394"/>
        <v>43307.916666654623</v>
      </c>
      <c r="C4969" s="16">
        <f t="shared" si="390"/>
        <v>7</v>
      </c>
      <c r="D4969" s="16">
        <f t="shared" si="391"/>
        <v>4</v>
      </c>
      <c r="E4969" s="16">
        <f t="shared" si="392"/>
        <v>1</v>
      </c>
      <c r="F4969" s="16">
        <f t="shared" si="393"/>
        <v>22</v>
      </c>
      <c r="G4969" s="195">
        <v>4967</v>
      </c>
      <c r="H4969" s="193">
        <v>0</v>
      </c>
    </row>
    <row r="4970" spans="2:8" x14ac:dyDescent="0.25">
      <c r="B4970" s="192">
        <f t="shared" si="394"/>
        <v>43307.958333321287</v>
      </c>
      <c r="C4970" s="16">
        <f t="shared" si="390"/>
        <v>7</v>
      </c>
      <c r="D4970" s="16">
        <f t="shared" si="391"/>
        <v>4</v>
      </c>
      <c r="E4970" s="16">
        <f t="shared" si="392"/>
        <v>1</v>
      </c>
      <c r="F4970" s="16">
        <f t="shared" si="393"/>
        <v>23</v>
      </c>
      <c r="G4970" s="195">
        <v>4968</v>
      </c>
      <c r="H4970" s="193">
        <v>0</v>
      </c>
    </row>
    <row r="4971" spans="2:8" x14ac:dyDescent="0.25">
      <c r="B4971" s="192">
        <f t="shared" si="394"/>
        <v>43307.999999987951</v>
      </c>
      <c r="C4971" s="16">
        <f t="shared" si="390"/>
        <v>7</v>
      </c>
      <c r="D4971" s="16">
        <f t="shared" si="391"/>
        <v>5</v>
      </c>
      <c r="E4971" s="16">
        <f t="shared" si="392"/>
        <v>1</v>
      </c>
      <c r="F4971" s="16">
        <f t="shared" si="393"/>
        <v>0</v>
      </c>
      <c r="G4971" s="195">
        <v>4969</v>
      </c>
      <c r="H4971" s="193">
        <v>0</v>
      </c>
    </row>
    <row r="4972" spans="2:8" x14ac:dyDescent="0.25">
      <c r="B4972" s="192">
        <f t="shared" si="394"/>
        <v>43308.041666654615</v>
      </c>
      <c r="C4972" s="16">
        <f t="shared" si="390"/>
        <v>7</v>
      </c>
      <c r="D4972" s="16">
        <f t="shared" si="391"/>
        <v>5</v>
      </c>
      <c r="E4972" s="16">
        <f t="shared" si="392"/>
        <v>1</v>
      </c>
      <c r="F4972" s="16">
        <f t="shared" si="393"/>
        <v>1</v>
      </c>
      <c r="G4972" s="195">
        <v>4970</v>
      </c>
      <c r="H4972" s="193">
        <v>0</v>
      </c>
    </row>
    <row r="4973" spans="2:8" x14ac:dyDescent="0.25">
      <c r="B4973" s="192">
        <f t="shared" si="394"/>
        <v>43308.083333321279</v>
      </c>
      <c r="C4973" s="16">
        <f t="shared" si="390"/>
        <v>7</v>
      </c>
      <c r="D4973" s="16">
        <f t="shared" si="391"/>
        <v>5</v>
      </c>
      <c r="E4973" s="16">
        <f t="shared" si="392"/>
        <v>1</v>
      </c>
      <c r="F4973" s="16">
        <f t="shared" si="393"/>
        <v>2</v>
      </c>
      <c r="G4973" s="195">
        <v>4971</v>
      </c>
      <c r="H4973" s="193">
        <v>0</v>
      </c>
    </row>
    <row r="4974" spans="2:8" x14ac:dyDescent="0.25">
      <c r="B4974" s="192">
        <f t="shared" si="394"/>
        <v>43308.124999987944</v>
      </c>
      <c r="C4974" s="16">
        <f t="shared" si="390"/>
        <v>7</v>
      </c>
      <c r="D4974" s="16">
        <f t="shared" si="391"/>
        <v>5</v>
      </c>
      <c r="E4974" s="16">
        <f t="shared" si="392"/>
        <v>1</v>
      </c>
      <c r="F4974" s="16">
        <f t="shared" si="393"/>
        <v>3</v>
      </c>
      <c r="G4974" s="195">
        <v>4972</v>
      </c>
      <c r="H4974" s="193">
        <v>0</v>
      </c>
    </row>
    <row r="4975" spans="2:8" x14ac:dyDescent="0.25">
      <c r="B4975" s="192">
        <f t="shared" si="394"/>
        <v>43308.166666654608</v>
      </c>
      <c r="C4975" s="16">
        <f t="shared" si="390"/>
        <v>7</v>
      </c>
      <c r="D4975" s="16">
        <f t="shared" si="391"/>
        <v>5</v>
      </c>
      <c r="E4975" s="16">
        <f t="shared" si="392"/>
        <v>1</v>
      </c>
      <c r="F4975" s="16">
        <f t="shared" si="393"/>
        <v>4</v>
      </c>
      <c r="G4975" s="195">
        <v>4973</v>
      </c>
      <c r="H4975" s="193">
        <v>1.7248E-4</v>
      </c>
    </row>
    <row r="4976" spans="2:8" x14ac:dyDescent="0.25">
      <c r="B4976" s="192">
        <f t="shared" si="394"/>
        <v>43308.208333321272</v>
      </c>
      <c r="C4976" s="16">
        <f t="shared" si="390"/>
        <v>7</v>
      </c>
      <c r="D4976" s="16">
        <f t="shared" si="391"/>
        <v>5</v>
      </c>
      <c r="E4976" s="16">
        <f t="shared" si="392"/>
        <v>1</v>
      </c>
      <c r="F4976" s="16">
        <f t="shared" si="393"/>
        <v>5</v>
      </c>
      <c r="G4976" s="195">
        <v>4974</v>
      </c>
      <c r="H4976" s="193">
        <v>2.6092087E-2</v>
      </c>
    </row>
    <row r="4977" spans="2:8" x14ac:dyDescent="0.25">
      <c r="B4977" s="192">
        <f t="shared" si="394"/>
        <v>43308.249999987936</v>
      </c>
      <c r="C4977" s="16">
        <f t="shared" si="390"/>
        <v>7</v>
      </c>
      <c r="D4977" s="16">
        <f t="shared" si="391"/>
        <v>5</v>
      </c>
      <c r="E4977" s="16">
        <f t="shared" si="392"/>
        <v>1</v>
      </c>
      <c r="F4977" s="16">
        <f t="shared" si="393"/>
        <v>6</v>
      </c>
      <c r="G4977" s="195">
        <v>4975</v>
      </c>
      <c r="H4977" s="193">
        <v>9.1278837000000002E-2</v>
      </c>
    </row>
    <row r="4978" spans="2:8" x14ac:dyDescent="0.25">
      <c r="B4978" s="192">
        <f t="shared" si="394"/>
        <v>43308.291666654601</v>
      </c>
      <c r="C4978" s="16">
        <f t="shared" si="390"/>
        <v>7</v>
      </c>
      <c r="D4978" s="16">
        <f t="shared" si="391"/>
        <v>5</v>
      </c>
      <c r="E4978" s="16">
        <f t="shared" si="392"/>
        <v>1</v>
      </c>
      <c r="F4978" s="16">
        <f t="shared" si="393"/>
        <v>7</v>
      </c>
      <c r="G4978" s="195">
        <v>4976</v>
      </c>
      <c r="H4978" s="193">
        <v>0.22457344500000001</v>
      </c>
    </row>
    <row r="4979" spans="2:8" x14ac:dyDescent="0.25">
      <c r="B4979" s="192">
        <f t="shared" si="394"/>
        <v>43308.333333321265</v>
      </c>
      <c r="C4979" s="16">
        <f t="shared" si="390"/>
        <v>7</v>
      </c>
      <c r="D4979" s="16">
        <f t="shared" si="391"/>
        <v>5</v>
      </c>
      <c r="E4979" s="16">
        <f t="shared" si="392"/>
        <v>1</v>
      </c>
      <c r="F4979" s="16">
        <f t="shared" si="393"/>
        <v>8</v>
      </c>
      <c r="G4979" s="195">
        <v>4977</v>
      </c>
      <c r="H4979" s="193">
        <v>0.37807673200000003</v>
      </c>
    </row>
    <row r="4980" spans="2:8" x14ac:dyDescent="0.25">
      <c r="B4980" s="192">
        <f t="shared" si="394"/>
        <v>43308.374999987929</v>
      </c>
      <c r="C4980" s="16">
        <f t="shared" si="390"/>
        <v>7</v>
      </c>
      <c r="D4980" s="16">
        <f t="shared" si="391"/>
        <v>5</v>
      </c>
      <c r="E4980" s="16">
        <f t="shared" si="392"/>
        <v>1</v>
      </c>
      <c r="F4980" s="16">
        <f t="shared" si="393"/>
        <v>9</v>
      </c>
      <c r="G4980" s="195">
        <v>4978</v>
      </c>
      <c r="H4980" s="193">
        <v>0.496532164</v>
      </c>
    </row>
    <row r="4981" spans="2:8" x14ac:dyDescent="0.25">
      <c r="B4981" s="192">
        <f t="shared" si="394"/>
        <v>43308.416666654593</v>
      </c>
      <c r="C4981" s="16">
        <f t="shared" si="390"/>
        <v>7</v>
      </c>
      <c r="D4981" s="16">
        <f t="shared" si="391"/>
        <v>5</v>
      </c>
      <c r="E4981" s="16">
        <f t="shared" si="392"/>
        <v>1</v>
      </c>
      <c r="F4981" s="16">
        <f t="shared" si="393"/>
        <v>10</v>
      </c>
      <c r="G4981" s="195">
        <v>4979</v>
      </c>
      <c r="H4981" s="193">
        <v>0.57770925799999995</v>
      </c>
    </row>
    <row r="4982" spans="2:8" x14ac:dyDescent="0.25">
      <c r="B4982" s="192">
        <f t="shared" si="394"/>
        <v>43308.458333321258</v>
      </c>
      <c r="C4982" s="16">
        <f t="shared" si="390"/>
        <v>7</v>
      </c>
      <c r="D4982" s="16">
        <f t="shared" si="391"/>
        <v>5</v>
      </c>
      <c r="E4982" s="16">
        <f t="shared" si="392"/>
        <v>1</v>
      </c>
      <c r="F4982" s="16">
        <f t="shared" si="393"/>
        <v>11</v>
      </c>
      <c r="G4982" s="195">
        <v>4980</v>
      </c>
      <c r="H4982" s="193">
        <v>0.64889428800000004</v>
      </c>
    </row>
    <row r="4983" spans="2:8" x14ac:dyDescent="0.25">
      <c r="B4983" s="192">
        <f t="shared" si="394"/>
        <v>43308.499999987922</v>
      </c>
      <c r="C4983" s="16">
        <f t="shared" si="390"/>
        <v>7</v>
      </c>
      <c r="D4983" s="16">
        <f t="shared" si="391"/>
        <v>5</v>
      </c>
      <c r="E4983" s="16">
        <f t="shared" si="392"/>
        <v>1</v>
      </c>
      <c r="F4983" s="16">
        <f t="shared" si="393"/>
        <v>12</v>
      </c>
      <c r="G4983" s="195">
        <v>4981</v>
      </c>
      <c r="H4983" s="193">
        <v>0.60684716900000002</v>
      </c>
    </row>
    <row r="4984" spans="2:8" x14ac:dyDescent="0.25">
      <c r="B4984" s="192">
        <f t="shared" si="394"/>
        <v>43308.541666654586</v>
      </c>
      <c r="C4984" s="16">
        <f t="shared" si="390"/>
        <v>7</v>
      </c>
      <c r="D4984" s="16">
        <f t="shared" si="391"/>
        <v>5</v>
      </c>
      <c r="E4984" s="16">
        <f t="shared" si="392"/>
        <v>1</v>
      </c>
      <c r="F4984" s="16">
        <f t="shared" si="393"/>
        <v>13</v>
      </c>
      <c r="G4984" s="195">
        <v>4982</v>
      </c>
      <c r="H4984" s="193">
        <v>0.58714573999999997</v>
      </c>
    </row>
    <row r="4985" spans="2:8" x14ac:dyDescent="0.25">
      <c r="B4985" s="192">
        <f t="shared" si="394"/>
        <v>43308.58333332125</v>
      </c>
      <c r="C4985" s="16">
        <f t="shared" si="390"/>
        <v>7</v>
      </c>
      <c r="D4985" s="16">
        <f t="shared" si="391"/>
        <v>5</v>
      </c>
      <c r="E4985" s="16">
        <f t="shared" si="392"/>
        <v>1</v>
      </c>
      <c r="F4985" s="16">
        <f t="shared" si="393"/>
        <v>14</v>
      </c>
      <c r="G4985" s="195">
        <v>4983</v>
      </c>
      <c r="H4985" s="193">
        <v>0.52163776799999995</v>
      </c>
    </row>
    <row r="4986" spans="2:8" x14ac:dyDescent="0.25">
      <c r="B4986" s="192">
        <f t="shared" si="394"/>
        <v>43308.624999987915</v>
      </c>
      <c r="C4986" s="16">
        <f t="shared" si="390"/>
        <v>7</v>
      </c>
      <c r="D4986" s="16">
        <f t="shared" si="391"/>
        <v>5</v>
      </c>
      <c r="E4986" s="16">
        <f t="shared" si="392"/>
        <v>1</v>
      </c>
      <c r="F4986" s="16">
        <f t="shared" si="393"/>
        <v>15</v>
      </c>
      <c r="G4986" s="195">
        <v>4984</v>
      </c>
      <c r="H4986" s="193">
        <v>0.47978844900000001</v>
      </c>
    </row>
    <row r="4987" spans="2:8" x14ac:dyDescent="0.25">
      <c r="B4987" s="192">
        <f t="shared" si="394"/>
        <v>43308.666666654579</v>
      </c>
      <c r="C4987" s="16">
        <f t="shared" si="390"/>
        <v>7</v>
      </c>
      <c r="D4987" s="16">
        <f t="shared" si="391"/>
        <v>5</v>
      </c>
      <c r="E4987" s="16">
        <f t="shared" si="392"/>
        <v>1</v>
      </c>
      <c r="F4987" s="16">
        <f t="shared" si="393"/>
        <v>16</v>
      </c>
      <c r="G4987" s="195">
        <v>4985</v>
      </c>
      <c r="H4987" s="193">
        <v>0.36685455</v>
      </c>
    </row>
    <row r="4988" spans="2:8" x14ac:dyDescent="0.25">
      <c r="B4988" s="192">
        <f t="shared" si="394"/>
        <v>43308.708333321243</v>
      </c>
      <c r="C4988" s="16">
        <f t="shared" si="390"/>
        <v>7</v>
      </c>
      <c r="D4988" s="16">
        <f t="shared" si="391"/>
        <v>5</v>
      </c>
      <c r="E4988" s="16">
        <f t="shared" si="392"/>
        <v>1</v>
      </c>
      <c r="F4988" s="16">
        <f t="shared" si="393"/>
        <v>17</v>
      </c>
      <c r="G4988" s="195">
        <v>4986</v>
      </c>
      <c r="H4988" s="193">
        <v>0.22873502300000001</v>
      </c>
    </row>
    <row r="4989" spans="2:8" x14ac:dyDescent="0.25">
      <c r="B4989" s="192">
        <f t="shared" si="394"/>
        <v>43308.749999987907</v>
      </c>
      <c r="C4989" s="16">
        <f t="shared" si="390"/>
        <v>7</v>
      </c>
      <c r="D4989" s="16">
        <f t="shared" si="391"/>
        <v>5</v>
      </c>
      <c r="E4989" s="16">
        <f t="shared" si="392"/>
        <v>1</v>
      </c>
      <c r="F4989" s="16">
        <f t="shared" si="393"/>
        <v>18</v>
      </c>
      <c r="G4989" s="195">
        <v>4987</v>
      </c>
      <c r="H4989" s="193">
        <v>9.5149257000000001E-2</v>
      </c>
    </row>
    <row r="4990" spans="2:8" x14ac:dyDescent="0.25">
      <c r="B4990" s="192">
        <f t="shared" si="394"/>
        <v>43308.791666654572</v>
      </c>
      <c r="C4990" s="16">
        <f t="shared" si="390"/>
        <v>7</v>
      </c>
      <c r="D4990" s="16">
        <f t="shared" si="391"/>
        <v>5</v>
      </c>
      <c r="E4990" s="16">
        <f t="shared" si="392"/>
        <v>1</v>
      </c>
      <c r="F4990" s="16">
        <f t="shared" si="393"/>
        <v>19</v>
      </c>
      <c r="G4990" s="195">
        <v>4988</v>
      </c>
      <c r="H4990" s="193">
        <v>2.4250958999999999E-2</v>
      </c>
    </row>
    <row r="4991" spans="2:8" x14ac:dyDescent="0.25">
      <c r="B4991" s="192">
        <f t="shared" si="394"/>
        <v>43308.833333321236</v>
      </c>
      <c r="C4991" s="16">
        <f t="shared" si="390"/>
        <v>7</v>
      </c>
      <c r="D4991" s="16">
        <f t="shared" si="391"/>
        <v>5</v>
      </c>
      <c r="E4991" s="16">
        <f t="shared" si="392"/>
        <v>1</v>
      </c>
      <c r="F4991" s="16">
        <f t="shared" si="393"/>
        <v>20</v>
      </c>
      <c r="G4991" s="195">
        <v>4989</v>
      </c>
      <c r="H4991" s="193">
        <v>0</v>
      </c>
    </row>
    <row r="4992" spans="2:8" x14ac:dyDescent="0.25">
      <c r="B4992" s="192">
        <f t="shared" si="394"/>
        <v>43308.8749999879</v>
      </c>
      <c r="C4992" s="16">
        <f t="shared" si="390"/>
        <v>7</v>
      </c>
      <c r="D4992" s="16">
        <f t="shared" si="391"/>
        <v>5</v>
      </c>
      <c r="E4992" s="16">
        <f t="shared" si="392"/>
        <v>1</v>
      </c>
      <c r="F4992" s="16">
        <f t="shared" si="393"/>
        <v>21</v>
      </c>
      <c r="G4992" s="195">
        <v>4990</v>
      </c>
      <c r="H4992" s="193">
        <v>0</v>
      </c>
    </row>
    <row r="4993" spans="2:8" x14ac:dyDescent="0.25">
      <c r="B4993" s="192">
        <f t="shared" si="394"/>
        <v>43308.916666654564</v>
      </c>
      <c r="C4993" s="16">
        <f t="shared" si="390"/>
        <v>7</v>
      </c>
      <c r="D4993" s="16">
        <f t="shared" si="391"/>
        <v>5</v>
      </c>
      <c r="E4993" s="16">
        <f t="shared" si="392"/>
        <v>1</v>
      </c>
      <c r="F4993" s="16">
        <f t="shared" si="393"/>
        <v>22</v>
      </c>
      <c r="G4993" s="195">
        <v>4991</v>
      </c>
      <c r="H4993" s="193">
        <v>0</v>
      </c>
    </row>
    <row r="4994" spans="2:8" x14ac:dyDescent="0.25">
      <c r="B4994" s="192">
        <f t="shared" si="394"/>
        <v>43308.958333321229</v>
      </c>
      <c r="C4994" s="16">
        <f t="shared" si="390"/>
        <v>7</v>
      </c>
      <c r="D4994" s="16">
        <f t="shared" si="391"/>
        <v>5</v>
      </c>
      <c r="E4994" s="16">
        <f t="shared" si="392"/>
        <v>1</v>
      </c>
      <c r="F4994" s="16">
        <f t="shared" si="393"/>
        <v>23</v>
      </c>
      <c r="G4994" s="195">
        <v>4992</v>
      </c>
      <c r="H4994" s="193">
        <v>0</v>
      </c>
    </row>
    <row r="4995" spans="2:8" x14ac:dyDescent="0.25">
      <c r="B4995" s="192">
        <f t="shared" si="394"/>
        <v>43308.999999987893</v>
      </c>
      <c r="C4995" s="16">
        <f t="shared" si="390"/>
        <v>7</v>
      </c>
      <c r="D4995" s="16">
        <f t="shared" si="391"/>
        <v>6</v>
      </c>
      <c r="E4995" s="16">
        <f t="shared" si="392"/>
        <v>2</v>
      </c>
      <c r="F4995" s="16">
        <f t="shared" si="393"/>
        <v>0</v>
      </c>
      <c r="G4995" s="195">
        <v>4993</v>
      </c>
      <c r="H4995" s="193">
        <v>0</v>
      </c>
    </row>
    <row r="4996" spans="2:8" x14ac:dyDescent="0.25">
      <c r="B4996" s="192">
        <f t="shared" si="394"/>
        <v>43309.041666654557</v>
      </c>
      <c r="C4996" s="16">
        <f t="shared" ref="C4996:C5059" si="395">MONTH(B4996)</f>
        <v>7</v>
      </c>
      <c r="D4996" s="16">
        <f t="shared" ref="D4996:D5059" si="396">WEEKDAY(B4996,2)</f>
        <v>6</v>
      </c>
      <c r="E4996" s="16">
        <f t="shared" ref="E4996:E5059" si="397">IF(D4996&lt;6,1,2)</f>
        <v>2</v>
      </c>
      <c r="F4996" s="16">
        <f t="shared" ref="F4996:F5059" si="398">HOUR(B4996)</f>
        <v>1</v>
      </c>
      <c r="G4996" s="195">
        <v>4994</v>
      </c>
      <c r="H4996" s="193">
        <v>0</v>
      </c>
    </row>
    <row r="4997" spans="2:8" x14ac:dyDescent="0.25">
      <c r="B4997" s="192">
        <f t="shared" ref="B4997:B5060" si="399">B4996+1/24</f>
        <v>43309.083333321221</v>
      </c>
      <c r="C4997" s="16">
        <f t="shared" si="395"/>
        <v>7</v>
      </c>
      <c r="D4997" s="16">
        <f t="shared" si="396"/>
        <v>6</v>
      </c>
      <c r="E4997" s="16">
        <f t="shared" si="397"/>
        <v>2</v>
      </c>
      <c r="F4997" s="16">
        <f t="shared" si="398"/>
        <v>2</v>
      </c>
      <c r="G4997" s="195">
        <v>4995</v>
      </c>
      <c r="H4997" s="193">
        <v>0</v>
      </c>
    </row>
    <row r="4998" spans="2:8" x14ac:dyDescent="0.25">
      <c r="B4998" s="192">
        <f t="shared" si="399"/>
        <v>43309.124999987886</v>
      </c>
      <c r="C4998" s="16">
        <f t="shared" si="395"/>
        <v>7</v>
      </c>
      <c r="D4998" s="16">
        <f t="shared" si="396"/>
        <v>6</v>
      </c>
      <c r="E4998" s="16">
        <f t="shared" si="397"/>
        <v>2</v>
      </c>
      <c r="F4998" s="16">
        <f t="shared" si="398"/>
        <v>3</v>
      </c>
      <c r="G4998" s="195">
        <v>4996</v>
      </c>
      <c r="H4998" s="193">
        <v>0</v>
      </c>
    </row>
    <row r="4999" spans="2:8" x14ac:dyDescent="0.25">
      <c r="B4999" s="192">
        <f t="shared" si="399"/>
        <v>43309.16666665455</v>
      </c>
      <c r="C4999" s="16">
        <f t="shared" si="395"/>
        <v>7</v>
      </c>
      <c r="D4999" s="16">
        <f t="shared" si="396"/>
        <v>6</v>
      </c>
      <c r="E4999" s="16">
        <f t="shared" si="397"/>
        <v>2</v>
      </c>
      <c r="F4999" s="16">
        <f t="shared" si="398"/>
        <v>4</v>
      </c>
      <c r="G4999" s="195">
        <v>4997</v>
      </c>
      <c r="H4999" s="193">
        <v>6.7227400000000003E-6</v>
      </c>
    </row>
    <row r="5000" spans="2:8" x14ac:dyDescent="0.25">
      <c r="B5000" s="192">
        <f t="shared" si="399"/>
        <v>43309.208333321214</v>
      </c>
      <c r="C5000" s="16">
        <f t="shared" si="395"/>
        <v>7</v>
      </c>
      <c r="D5000" s="16">
        <f t="shared" si="396"/>
        <v>6</v>
      </c>
      <c r="E5000" s="16">
        <f t="shared" si="397"/>
        <v>2</v>
      </c>
      <c r="F5000" s="16">
        <f t="shared" si="398"/>
        <v>5</v>
      </c>
      <c r="G5000" s="195">
        <v>4998</v>
      </c>
      <c r="H5000" s="193">
        <v>2.9498357999999999E-2</v>
      </c>
    </row>
    <row r="5001" spans="2:8" x14ac:dyDescent="0.25">
      <c r="B5001" s="192">
        <f t="shared" si="399"/>
        <v>43309.249999987878</v>
      </c>
      <c r="C5001" s="16">
        <f t="shared" si="395"/>
        <v>7</v>
      </c>
      <c r="D5001" s="16">
        <f t="shared" si="396"/>
        <v>6</v>
      </c>
      <c r="E5001" s="16">
        <f t="shared" si="397"/>
        <v>2</v>
      </c>
      <c r="F5001" s="16">
        <f t="shared" si="398"/>
        <v>6</v>
      </c>
      <c r="G5001" s="195">
        <v>4999</v>
      </c>
      <c r="H5001" s="193">
        <v>9.9176395000000001E-2</v>
      </c>
    </row>
    <row r="5002" spans="2:8" x14ac:dyDescent="0.25">
      <c r="B5002" s="192">
        <f t="shared" si="399"/>
        <v>43309.291666654542</v>
      </c>
      <c r="C5002" s="16">
        <f t="shared" si="395"/>
        <v>7</v>
      </c>
      <c r="D5002" s="16">
        <f t="shared" si="396"/>
        <v>6</v>
      </c>
      <c r="E5002" s="16">
        <f t="shared" si="397"/>
        <v>2</v>
      </c>
      <c r="F5002" s="16">
        <f t="shared" si="398"/>
        <v>7</v>
      </c>
      <c r="G5002" s="195">
        <v>5000</v>
      </c>
      <c r="H5002" s="193">
        <v>0.24567757000000001</v>
      </c>
    </row>
    <row r="5003" spans="2:8" x14ac:dyDescent="0.25">
      <c r="B5003" s="192">
        <f t="shared" si="399"/>
        <v>43309.333333321207</v>
      </c>
      <c r="C5003" s="16">
        <f t="shared" si="395"/>
        <v>7</v>
      </c>
      <c r="D5003" s="16">
        <f t="shared" si="396"/>
        <v>6</v>
      </c>
      <c r="E5003" s="16">
        <f t="shared" si="397"/>
        <v>2</v>
      </c>
      <c r="F5003" s="16">
        <f t="shared" si="398"/>
        <v>8</v>
      </c>
      <c r="G5003" s="195">
        <v>5001</v>
      </c>
      <c r="H5003" s="193">
        <v>0.40953133600000002</v>
      </c>
    </row>
    <row r="5004" spans="2:8" x14ac:dyDescent="0.25">
      <c r="B5004" s="192">
        <f t="shared" si="399"/>
        <v>43309.374999987871</v>
      </c>
      <c r="C5004" s="16">
        <f t="shared" si="395"/>
        <v>7</v>
      </c>
      <c r="D5004" s="16">
        <f t="shared" si="396"/>
        <v>6</v>
      </c>
      <c r="E5004" s="16">
        <f t="shared" si="397"/>
        <v>2</v>
      </c>
      <c r="F5004" s="16">
        <f t="shared" si="398"/>
        <v>9</v>
      </c>
      <c r="G5004" s="195">
        <v>5002</v>
      </c>
      <c r="H5004" s="193">
        <v>0.55144551600000002</v>
      </c>
    </row>
    <row r="5005" spans="2:8" x14ac:dyDescent="0.25">
      <c r="B5005" s="192">
        <f t="shared" si="399"/>
        <v>43309.416666654535</v>
      </c>
      <c r="C5005" s="16">
        <f t="shared" si="395"/>
        <v>7</v>
      </c>
      <c r="D5005" s="16">
        <f t="shared" si="396"/>
        <v>6</v>
      </c>
      <c r="E5005" s="16">
        <f t="shared" si="397"/>
        <v>2</v>
      </c>
      <c r="F5005" s="16">
        <f t="shared" si="398"/>
        <v>10</v>
      </c>
      <c r="G5005" s="195">
        <v>5003</v>
      </c>
      <c r="H5005" s="193">
        <v>0.64533237700000001</v>
      </c>
    </row>
    <row r="5006" spans="2:8" x14ac:dyDescent="0.25">
      <c r="B5006" s="192">
        <f t="shared" si="399"/>
        <v>43309.458333321199</v>
      </c>
      <c r="C5006" s="16">
        <f t="shared" si="395"/>
        <v>7</v>
      </c>
      <c r="D5006" s="16">
        <f t="shared" si="396"/>
        <v>6</v>
      </c>
      <c r="E5006" s="16">
        <f t="shared" si="397"/>
        <v>2</v>
      </c>
      <c r="F5006" s="16">
        <f t="shared" si="398"/>
        <v>11</v>
      </c>
      <c r="G5006" s="195">
        <v>5004</v>
      </c>
      <c r="H5006" s="193">
        <v>0.68564717200000003</v>
      </c>
    </row>
    <row r="5007" spans="2:8" x14ac:dyDescent="0.25">
      <c r="B5007" s="192">
        <f t="shared" si="399"/>
        <v>43309.499999987864</v>
      </c>
      <c r="C5007" s="16">
        <f t="shared" si="395"/>
        <v>7</v>
      </c>
      <c r="D5007" s="16">
        <f t="shared" si="396"/>
        <v>6</v>
      </c>
      <c r="E5007" s="16">
        <f t="shared" si="397"/>
        <v>2</v>
      </c>
      <c r="F5007" s="16">
        <f t="shared" si="398"/>
        <v>12</v>
      </c>
      <c r="G5007" s="195">
        <v>5005</v>
      </c>
      <c r="H5007" s="193">
        <v>0.68190957100000005</v>
      </c>
    </row>
    <row r="5008" spans="2:8" x14ac:dyDescent="0.25">
      <c r="B5008" s="192">
        <f t="shared" si="399"/>
        <v>43309.541666654528</v>
      </c>
      <c r="C5008" s="16">
        <f t="shared" si="395"/>
        <v>7</v>
      </c>
      <c r="D5008" s="16">
        <f t="shared" si="396"/>
        <v>6</v>
      </c>
      <c r="E5008" s="16">
        <f t="shared" si="397"/>
        <v>2</v>
      </c>
      <c r="F5008" s="16">
        <f t="shared" si="398"/>
        <v>13</v>
      </c>
      <c r="G5008" s="195">
        <v>5006</v>
      </c>
      <c r="H5008" s="193">
        <v>0.654810479</v>
      </c>
    </row>
    <row r="5009" spans="2:8" x14ac:dyDescent="0.25">
      <c r="B5009" s="192">
        <f t="shared" si="399"/>
        <v>43309.583333321192</v>
      </c>
      <c r="C5009" s="16">
        <f t="shared" si="395"/>
        <v>7</v>
      </c>
      <c r="D5009" s="16">
        <f t="shared" si="396"/>
        <v>6</v>
      </c>
      <c r="E5009" s="16">
        <f t="shared" si="397"/>
        <v>2</v>
      </c>
      <c r="F5009" s="16">
        <f t="shared" si="398"/>
        <v>14</v>
      </c>
      <c r="G5009" s="195">
        <v>5007</v>
      </c>
      <c r="H5009" s="193">
        <v>0.57997449499999998</v>
      </c>
    </row>
    <row r="5010" spans="2:8" x14ac:dyDescent="0.25">
      <c r="B5010" s="192">
        <f t="shared" si="399"/>
        <v>43309.624999987856</v>
      </c>
      <c r="C5010" s="16">
        <f t="shared" si="395"/>
        <v>7</v>
      </c>
      <c r="D5010" s="16">
        <f t="shared" si="396"/>
        <v>6</v>
      </c>
      <c r="E5010" s="16">
        <f t="shared" si="397"/>
        <v>2</v>
      </c>
      <c r="F5010" s="16">
        <f t="shared" si="398"/>
        <v>15</v>
      </c>
      <c r="G5010" s="195">
        <v>5008</v>
      </c>
      <c r="H5010" s="193">
        <v>0.46625781199999999</v>
      </c>
    </row>
    <row r="5011" spans="2:8" x14ac:dyDescent="0.25">
      <c r="B5011" s="192">
        <f t="shared" si="399"/>
        <v>43309.666666654521</v>
      </c>
      <c r="C5011" s="16">
        <f t="shared" si="395"/>
        <v>7</v>
      </c>
      <c r="D5011" s="16">
        <f t="shared" si="396"/>
        <v>6</v>
      </c>
      <c r="E5011" s="16">
        <f t="shared" si="397"/>
        <v>2</v>
      </c>
      <c r="F5011" s="16">
        <f t="shared" si="398"/>
        <v>16</v>
      </c>
      <c r="G5011" s="195">
        <v>5009</v>
      </c>
      <c r="H5011" s="193">
        <v>0.34101433799999997</v>
      </c>
    </row>
    <row r="5012" spans="2:8" x14ac:dyDescent="0.25">
      <c r="B5012" s="192">
        <f t="shared" si="399"/>
        <v>43309.708333321185</v>
      </c>
      <c r="C5012" s="16">
        <f t="shared" si="395"/>
        <v>7</v>
      </c>
      <c r="D5012" s="16">
        <f t="shared" si="396"/>
        <v>6</v>
      </c>
      <c r="E5012" s="16">
        <f t="shared" si="397"/>
        <v>2</v>
      </c>
      <c r="F5012" s="16">
        <f t="shared" si="398"/>
        <v>17</v>
      </c>
      <c r="G5012" s="195">
        <v>5010</v>
      </c>
      <c r="H5012" s="193">
        <v>0.207360241</v>
      </c>
    </row>
    <row r="5013" spans="2:8" x14ac:dyDescent="0.25">
      <c r="B5013" s="192">
        <f t="shared" si="399"/>
        <v>43309.749999987849</v>
      </c>
      <c r="C5013" s="16">
        <f t="shared" si="395"/>
        <v>7</v>
      </c>
      <c r="D5013" s="16">
        <f t="shared" si="396"/>
        <v>6</v>
      </c>
      <c r="E5013" s="16">
        <f t="shared" si="397"/>
        <v>2</v>
      </c>
      <c r="F5013" s="16">
        <f t="shared" si="398"/>
        <v>18</v>
      </c>
      <c r="G5013" s="195">
        <v>5011</v>
      </c>
      <c r="H5013" s="193">
        <v>9.1189926000000004E-2</v>
      </c>
    </row>
    <row r="5014" spans="2:8" x14ac:dyDescent="0.25">
      <c r="B5014" s="192">
        <f t="shared" si="399"/>
        <v>43309.791666654513</v>
      </c>
      <c r="C5014" s="16">
        <f t="shared" si="395"/>
        <v>7</v>
      </c>
      <c r="D5014" s="16">
        <f t="shared" si="396"/>
        <v>6</v>
      </c>
      <c r="E5014" s="16">
        <f t="shared" si="397"/>
        <v>2</v>
      </c>
      <c r="F5014" s="16">
        <f t="shared" si="398"/>
        <v>19</v>
      </c>
      <c r="G5014" s="195">
        <v>5012</v>
      </c>
      <c r="H5014" s="193">
        <v>2.2688837999999999E-2</v>
      </c>
    </row>
    <row r="5015" spans="2:8" x14ac:dyDescent="0.25">
      <c r="B5015" s="192">
        <f t="shared" si="399"/>
        <v>43309.833333321178</v>
      </c>
      <c r="C5015" s="16">
        <f t="shared" si="395"/>
        <v>7</v>
      </c>
      <c r="D5015" s="16">
        <f t="shared" si="396"/>
        <v>6</v>
      </c>
      <c r="E5015" s="16">
        <f t="shared" si="397"/>
        <v>2</v>
      </c>
      <c r="F5015" s="16">
        <f t="shared" si="398"/>
        <v>20</v>
      </c>
      <c r="G5015" s="195">
        <v>5013</v>
      </c>
      <c r="H5015" s="193">
        <v>0</v>
      </c>
    </row>
    <row r="5016" spans="2:8" x14ac:dyDescent="0.25">
      <c r="B5016" s="192">
        <f t="shared" si="399"/>
        <v>43309.874999987842</v>
      </c>
      <c r="C5016" s="16">
        <f t="shared" si="395"/>
        <v>7</v>
      </c>
      <c r="D5016" s="16">
        <f t="shared" si="396"/>
        <v>6</v>
      </c>
      <c r="E5016" s="16">
        <f t="shared" si="397"/>
        <v>2</v>
      </c>
      <c r="F5016" s="16">
        <f t="shared" si="398"/>
        <v>21</v>
      </c>
      <c r="G5016" s="195">
        <v>5014</v>
      </c>
      <c r="H5016" s="193">
        <v>0</v>
      </c>
    </row>
    <row r="5017" spans="2:8" x14ac:dyDescent="0.25">
      <c r="B5017" s="192">
        <f t="shared" si="399"/>
        <v>43309.916666654506</v>
      </c>
      <c r="C5017" s="16">
        <f t="shared" si="395"/>
        <v>7</v>
      </c>
      <c r="D5017" s="16">
        <f t="shared" si="396"/>
        <v>6</v>
      </c>
      <c r="E5017" s="16">
        <f t="shared" si="397"/>
        <v>2</v>
      </c>
      <c r="F5017" s="16">
        <f t="shared" si="398"/>
        <v>22</v>
      </c>
      <c r="G5017" s="195">
        <v>5015</v>
      </c>
      <c r="H5017" s="193">
        <v>0</v>
      </c>
    </row>
    <row r="5018" spans="2:8" x14ac:dyDescent="0.25">
      <c r="B5018" s="192">
        <f t="shared" si="399"/>
        <v>43309.95833332117</v>
      </c>
      <c r="C5018" s="16">
        <f t="shared" si="395"/>
        <v>7</v>
      </c>
      <c r="D5018" s="16">
        <f t="shared" si="396"/>
        <v>6</v>
      </c>
      <c r="E5018" s="16">
        <f t="shared" si="397"/>
        <v>2</v>
      </c>
      <c r="F5018" s="16">
        <f t="shared" si="398"/>
        <v>23</v>
      </c>
      <c r="G5018" s="195">
        <v>5016</v>
      </c>
      <c r="H5018" s="193">
        <v>0</v>
      </c>
    </row>
    <row r="5019" spans="2:8" x14ac:dyDescent="0.25">
      <c r="B5019" s="192">
        <f t="shared" si="399"/>
        <v>43309.999999987835</v>
      </c>
      <c r="C5019" s="16">
        <f t="shared" si="395"/>
        <v>7</v>
      </c>
      <c r="D5019" s="16">
        <f t="shared" si="396"/>
        <v>7</v>
      </c>
      <c r="E5019" s="16">
        <f t="shared" si="397"/>
        <v>2</v>
      </c>
      <c r="F5019" s="16">
        <f t="shared" si="398"/>
        <v>0</v>
      </c>
      <c r="G5019" s="195">
        <v>5017</v>
      </c>
      <c r="H5019" s="193">
        <v>0</v>
      </c>
    </row>
    <row r="5020" spans="2:8" x14ac:dyDescent="0.25">
      <c r="B5020" s="192">
        <f t="shared" si="399"/>
        <v>43310.041666654499</v>
      </c>
      <c r="C5020" s="16">
        <f t="shared" si="395"/>
        <v>7</v>
      </c>
      <c r="D5020" s="16">
        <f t="shared" si="396"/>
        <v>7</v>
      </c>
      <c r="E5020" s="16">
        <f t="shared" si="397"/>
        <v>2</v>
      </c>
      <c r="F5020" s="16">
        <f t="shared" si="398"/>
        <v>1</v>
      </c>
      <c r="G5020" s="195">
        <v>5018</v>
      </c>
      <c r="H5020" s="193">
        <v>0</v>
      </c>
    </row>
    <row r="5021" spans="2:8" x14ac:dyDescent="0.25">
      <c r="B5021" s="192">
        <f t="shared" si="399"/>
        <v>43310.083333321163</v>
      </c>
      <c r="C5021" s="16">
        <f t="shared" si="395"/>
        <v>7</v>
      </c>
      <c r="D5021" s="16">
        <f t="shared" si="396"/>
        <v>7</v>
      </c>
      <c r="E5021" s="16">
        <f t="shared" si="397"/>
        <v>2</v>
      </c>
      <c r="F5021" s="16">
        <f t="shared" si="398"/>
        <v>2</v>
      </c>
      <c r="G5021" s="195">
        <v>5019</v>
      </c>
      <c r="H5021" s="193">
        <v>0</v>
      </c>
    </row>
    <row r="5022" spans="2:8" x14ac:dyDescent="0.25">
      <c r="B5022" s="192">
        <f t="shared" si="399"/>
        <v>43310.124999987827</v>
      </c>
      <c r="C5022" s="16">
        <f t="shared" si="395"/>
        <v>7</v>
      </c>
      <c r="D5022" s="16">
        <f t="shared" si="396"/>
        <v>7</v>
      </c>
      <c r="E5022" s="16">
        <f t="shared" si="397"/>
        <v>2</v>
      </c>
      <c r="F5022" s="16">
        <f t="shared" si="398"/>
        <v>3</v>
      </c>
      <c r="G5022" s="195">
        <v>5020</v>
      </c>
      <c r="H5022" s="193">
        <v>0</v>
      </c>
    </row>
    <row r="5023" spans="2:8" x14ac:dyDescent="0.25">
      <c r="B5023" s="192">
        <f t="shared" si="399"/>
        <v>43310.166666654492</v>
      </c>
      <c r="C5023" s="16">
        <f t="shared" si="395"/>
        <v>7</v>
      </c>
      <c r="D5023" s="16">
        <f t="shared" si="396"/>
        <v>7</v>
      </c>
      <c r="E5023" s="16">
        <f t="shared" si="397"/>
        <v>2</v>
      </c>
      <c r="F5023" s="16">
        <f t="shared" si="398"/>
        <v>4</v>
      </c>
      <c r="G5023" s="195">
        <v>5021</v>
      </c>
      <c r="H5023" s="193">
        <v>6.7227400000000003E-6</v>
      </c>
    </row>
    <row r="5024" spans="2:8" x14ac:dyDescent="0.25">
      <c r="B5024" s="192">
        <f t="shared" si="399"/>
        <v>43310.208333321156</v>
      </c>
      <c r="C5024" s="16">
        <f t="shared" si="395"/>
        <v>7</v>
      </c>
      <c r="D5024" s="16">
        <f t="shared" si="396"/>
        <v>7</v>
      </c>
      <c r="E5024" s="16">
        <f t="shared" si="397"/>
        <v>2</v>
      </c>
      <c r="F5024" s="16">
        <f t="shared" si="398"/>
        <v>5</v>
      </c>
      <c r="G5024" s="195">
        <v>5022</v>
      </c>
      <c r="H5024" s="193">
        <v>2.4688084999999999E-2</v>
      </c>
    </row>
    <row r="5025" spans="2:8" x14ac:dyDescent="0.25">
      <c r="B5025" s="192">
        <f t="shared" si="399"/>
        <v>43310.24999998782</v>
      </c>
      <c r="C5025" s="16">
        <f t="shared" si="395"/>
        <v>7</v>
      </c>
      <c r="D5025" s="16">
        <f t="shared" si="396"/>
        <v>7</v>
      </c>
      <c r="E5025" s="16">
        <f t="shared" si="397"/>
        <v>2</v>
      </c>
      <c r="F5025" s="16">
        <f t="shared" si="398"/>
        <v>6</v>
      </c>
      <c r="G5025" s="195">
        <v>5023</v>
      </c>
      <c r="H5025" s="193">
        <v>9.0275528999999993E-2</v>
      </c>
    </row>
    <row r="5026" spans="2:8" x14ac:dyDescent="0.25">
      <c r="B5026" s="192">
        <f t="shared" si="399"/>
        <v>43310.291666654484</v>
      </c>
      <c r="C5026" s="16">
        <f t="shared" si="395"/>
        <v>7</v>
      </c>
      <c r="D5026" s="16">
        <f t="shared" si="396"/>
        <v>7</v>
      </c>
      <c r="E5026" s="16">
        <f t="shared" si="397"/>
        <v>2</v>
      </c>
      <c r="F5026" s="16">
        <f t="shared" si="398"/>
        <v>7</v>
      </c>
      <c r="G5026" s="195">
        <v>5024</v>
      </c>
      <c r="H5026" s="193">
        <v>0.22755545699999999</v>
      </c>
    </row>
    <row r="5027" spans="2:8" x14ac:dyDescent="0.25">
      <c r="B5027" s="192">
        <f t="shared" si="399"/>
        <v>43310.333333321149</v>
      </c>
      <c r="C5027" s="16">
        <f t="shared" si="395"/>
        <v>7</v>
      </c>
      <c r="D5027" s="16">
        <f t="shared" si="396"/>
        <v>7</v>
      </c>
      <c r="E5027" s="16">
        <f t="shared" si="397"/>
        <v>2</v>
      </c>
      <c r="F5027" s="16">
        <f t="shared" si="398"/>
        <v>8</v>
      </c>
      <c r="G5027" s="195">
        <v>5025</v>
      </c>
      <c r="H5027" s="193">
        <v>0.39038186699999999</v>
      </c>
    </row>
    <row r="5028" spans="2:8" x14ac:dyDescent="0.25">
      <c r="B5028" s="192">
        <f t="shared" si="399"/>
        <v>43310.374999987813</v>
      </c>
      <c r="C5028" s="16">
        <f t="shared" si="395"/>
        <v>7</v>
      </c>
      <c r="D5028" s="16">
        <f t="shared" si="396"/>
        <v>7</v>
      </c>
      <c r="E5028" s="16">
        <f t="shared" si="397"/>
        <v>2</v>
      </c>
      <c r="F5028" s="16">
        <f t="shared" si="398"/>
        <v>9</v>
      </c>
      <c r="G5028" s="195">
        <v>5026</v>
      </c>
      <c r="H5028" s="193">
        <v>0.53494824799999996</v>
      </c>
    </row>
    <row r="5029" spans="2:8" x14ac:dyDescent="0.25">
      <c r="B5029" s="192">
        <f t="shared" si="399"/>
        <v>43310.416666654477</v>
      </c>
      <c r="C5029" s="16">
        <f t="shared" si="395"/>
        <v>7</v>
      </c>
      <c r="D5029" s="16">
        <f t="shared" si="396"/>
        <v>7</v>
      </c>
      <c r="E5029" s="16">
        <f t="shared" si="397"/>
        <v>2</v>
      </c>
      <c r="F5029" s="16">
        <f t="shared" si="398"/>
        <v>10</v>
      </c>
      <c r="G5029" s="195">
        <v>5027</v>
      </c>
      <c r="H5029" s="193">
        <v>0.62455572100000001</v>
      </c>
    </row>
    <row r="5030" spans="2:8" x14ac:dyDescent="0.25">
      <c r="B5030" s="192">
        <f t="shared" si="399"/>
        <v>43310.458333321141</v>
      </c>
      <c r="C5030" s="16">
        <f t="shared" si="395"/>
        <v>7</v>
      </c>
      <c r="D5030" s="16">
        <f t="shared" si="396"/>
        <v>7</v>
      </c>
      <c r="E5030" s="16">
        <f t="shared" si="397"/>
        <v>2</v>
      </c>
      <c r="F5030" s="16">
        <f t="shared" si="398"/>
        <v>11</v>
      </c>
      <c r="G5030" s="195">
        <v>5028</v>
      </c>
      <c r="H5030" s="193">
        <v>0.674684442</v>
      </c>
    </row>
    <row r="5031" spans="2:8" x14ac:dyDescent="0.25">
      <c r="B5031" s="192">
        <f t="shared" si="399"/>
        <v>43310.499999987805</v>
      </c>
      <c r="C5031" s="16">
        <f t="shared" si="395"/>
        <v>7</v>
      </c>
      <c r="D5031" s="16">
        <f t="shared" si="396"/>
        <v>7</v>
      </c>
      <c r="E5031" s="16">
        <f t="shared" si="397"/>
        <v>2</v>
      </c>
      <c r="F5031" s="16">
        <f t="shared" si="398"/>
        <v>12</v>
      </c>
      <c r="G5031" s="195">
        <v>5029</v>
      </c>
      <c r="H5031" s="193">
        <v>0.69356675800000001</v>
      </c>
    </row>
    <row r="5032" spans="2:8" x14ac:dyDescent="0.25">
      <c r="B5032" s="192">
        <f t="shared" si="399"/>
        <v>43310.54166665447</v>
      </c>
      <c r="C5032" s="16">
        <f t="shared" si="395"/>
        <v>7</v>
      </c>
      <c r="D5032" s="16">
        <f t="shared" si="396"/>
        <v>7</v>
      </c>
      <c r="E5032" s="16">
        <f t="shared" si="397"/>
        <v>2</v>
      </c>
      <c r="F5032" s="16">
        <f t="shared" si="398"/>
        <v>13</v>
      </c>
      <c r="G5032" s="195">
        <v>5030</v>
      </c>
      <c r="H5032" s="193">
        <v>0.62735058700000002</v>
      </c>
    </row>
    <row r="5033" spans="2:8" x14ac:dyDescent="0.25">
      <c r="B5033" s="192">
        <f t="shared" si="399"/>
        <v>43310.583333321134</v>
      </c>
      <c r="C5033" s="16">
        <f t="shared" si="395"/>
        <v>7</v>
      </c>
      <c r="D5033" s="16">
        <f t="shared" si="396"/>
        <v>7</v>
      </c>
      <c r="E5033" s="16">
        <f t="shared" si="397"/>
        <v>2</v>
      </c>
      <c r="F5033" s="16">
        <f t="shared" si="398"/>
        <v>14</v>
      </c>
      <c r="G5033" s="195">
        <v>5031</v>
      </c>
      <c r="H5033" s="193">
        <v>0.56956636999999999</v>
      </c>
    </row>
    <row r="5034" spans="2:8" x14ac:dyDescent="0.25">
      <c r="B5034" s="192">
        <f t="shared" si="399"/>
        <v>43310.624999987798</v>
      </c>
      <c r="C5034" s="16">
        <f t="shared" si="395"/>
        <v>7</v>
      </c>
      <c r="D5034" s="16">
        <f t="shared" si="396"/>
        <v>7</v>
      </c>
      <c r="E5034" s="16">
        <f t="shared" si="397"/>
        <v>2</v>
      </c>
      <c r="F5034" s="16">
        <f t="shared" si="398"/>
        <v>15</v>
      </c>
      <c r="G5034" s="195">
        <v>5032</v>
      </c>
      <c r="H5034" s="193">
        <v>0.480338716</v>
      </c>
    </row>
    <row r="5035" spans="2:8" x14ac:dyDescent="0.25">
      <c r="B5035" s="192">
        <f t="shared" si="399"/>
        <v>43310.666666654462</v>
      </c>
      <c r="C5035" s="16">
        <f t="shared" si="395"/>
        <v>7</v>
      </c>
      <c r="D5035" s="16">
        <f t="shared" si="396"/>
        <v>7</v>
      </c>
      <c r="E5035" s="16">
        <f t="shared" si="397"/>
        <v>2</v>
      </c>
      <c r="F5035" s="16">
        <f t="shared" si="398"/>
        <v>16</v>
      </c>
      <c r="G5035" s="195">
        <v>5033</v>
      </c>
      <c r="H5035" s="193">
        <v>0.36459941099999998</v>
      </c>
    </row>
    <row r="5036" spans="2:8" x14ac:dyDescent="0.25">
      <c r="B5036" s="192">
        <f t="shared" si="399"/>
        <v>43310.708333321127</v>
      </c>
      <c r="C5036" s="16">
        <f t="shared" si="395"/>
        <v>7</v>
      </c>
      <c r="D5036" s="16">
        <f t="shared" si="396"/>
        <v>7</v>
      </c>
      <c r="E5036" s="16">
        <f t="shared" si="397"/>
        <v>2</v>
      </c>
      <c r="F5036" s="16">
        <f t="shared" si="398"/>
        <v>17</v>
      </c>
      <c r="G5036" s="195">
        <v>5034</v>
      </c>
      <c r="H5036" s="193">
        <v>0.21597059099999999</v>
      </c>
    </row>
    <row r="5037" spans="2:8" x14ac:dyDescent="0.25">
      <c r="B5037" s="192">
        <f t="shared" si="399"/>
        <v>43310.749999987791</v>
      </c>
      <c r="C5037" s="16">
        <f t="shared" si="395"/>
        <v>7</v>
      </c>
      <c r="D5037" s="16">
        <f t="shared" si="396"/>
        <v>7</v>
      </c>
      <c r="E5037" s="16">
        <f t="shared" si="397"/>
        <v>2</v>
      </c>
      <c r="F5037" s="16">
        <f t="shared" si="398"/>
        <v>18</v>
      </c>
      <c r="G5037" s="195">
        <v>5035</v>
      </c>
      <c r="H5037" s="193">
        <v>8.9917834000000002E-2</v>
      </c>
    </row>
    <row r="5038" spans="2:8" x14ac:dyDescent="0.25">
      <c r="B5038" s="192">
        <f t="shared" si="399"/>
        <v>43310.791666654455</v>
      </c>
      <c r="C5038" s="16">
        <f t="shared" si="395"/>
        <v>7</v>
      </c>
      <c r="D5038" s="16">
        <f t="shared" si="396"/>
        <v>7</v>
      </c>
      <c r="E5038" s="16">
        <f t="shared" si="397"/>
        <v>2</v>
      </c>
      <c r="F5038" s="16">
        <f t="shared" si="398"/>
        <v>19</v>
      </c>
      <c r="G5038" s="195">
        <v>5036</v>
      </c>
      <c r="H5038" s="193">
        <v>2.1982604999999999E-2</v>
      </c>
    </row>
    <row r="5039" spans="2:8" x14ac:dyDescent="0.25">
      <c r="B5039" s="192">
        <f t="shared" si="399"/>
        <v>43310.833333321119</v>
      </c>
      <c r="C5039" s="16">
        <f t="shared" si="395"/>
        <v>7</v>
      </c>
      <c r="D5039" s="16">
        <f t="shared" si="396"/>
        <v>7</v>
      </c>
      <c r="E5039" s="16">
        <f t="shared" si="397"/>
        <v>2</v>
      </c>
      <c r="F5039" s="16">
        <f t="shared" si="398"/>
        <v>20</v>
      </c>
      <c r="G5039" s="195">
        <v>5037</v>
      </c>
      <c r="H5039" s="193">
        <v>0</v>
      </c>
    </row>
    <row r="5040" spans="2:8" x14ac:dyDescent="0.25">
      <c r="B5040" s="192">
        <f t="shared" si="399"/>
        <v>43310.874999987784</v>
      </c>
      <c r="C5040" s="16">
        <f t="shared" si="395"/>
        <v>7</v>
      </c>
      <c r="D5040" s="16">
        <f t="shared" si="396"/>
        <v>7</v>
      </c>
      <c r="E5040" s="16">
        <f t="shared" si="397"/>
        <v>2</v>
      </c>
      <c r="F5040" s="16">
        <f t="shared" si="398"/>
        <v>21</v>
      </c>
      <c r="G5040" s="195">
        <v>5038</v>
      </c>
      <c r="H5040" s="193">
        <v>0</v>
      </c>
    </row>
    <row r="5041" spans="2:8" x14ac:dyDescent="0.25">
      <c r="B5041" s="192">
        <f t="shared" si="399"/>
        <v>43310.916666654448</v>
      </c>
      <c r="C5041" s="16">
        <f t="shared" si="395"/>
        <v>7</v>
      </c>
      <c r="D5041" s="16">
        <f t="shared" si="396"/>
        <v>7</v>
      </c>
      <c r="E5041" s="16">
        <f t="shared" si="397"/>
        <v>2</v>
      </c>
      <c r="F5041" s="16">
        <f t="shared" si="398"/>
        <v>22</v>
      </c>
      <c r="G5041" s="195">
        <v>5039</v>
      </c>
      <c r="H5041" s="193">
        <v>0</v>
      </c>
    </row>
    <row r="5042" spans="2:8" x14ac:dyDescent="0.25">
      <c r="B5042" s="192">
        <f t="shared" si="399"/>
        <v>43310.958333321112</v>
      </c>
      <c r="C5042" s="16">
        <f t="shared" si="395"/>
        <v>7</v>
      </c>
      <c r="D5042" s="16">
        <f t="shared" si="396"/>
        <v>7</v>
      </c>
      <c r="E5042" s="16">
        <f t="shared" si="397"/>
        <v>2</v>
      </c>
      <c r="F5042" s="16">
        <f t="shared" si="398"/>
        <v>23</v>
      </c>
      <c r="G5042" s="195">
        <v>5040</v>
      </c>
      <c r="H5042" s="193">
        <v>0</v>
      </c>
    </row>
    <row r="5043" spans="2:8" x14ac:dyDescent="0.25">
      <c r="B5043" s="192">
        <f t="shared" si="399"/>
        <v>43310.999999987776</v>
      </c>
      <c r="C5043" s="16">
        <f t="shared" si="395"/>
        <v>7</v>
      </c>
      <c r="D5043" s="16">
        <f t="shared" si="396"/>
        <v>1</v>
      </c>
      <c r="E5043" s="16">
        <f t="shared" si="397"/>
        <v>1</v>
      </c>
      <c r="F5043" s="16">
        <f t="shared" si="398"/>
        <v>0</v>
      </c>
      <c r="G5043" s="195">
        <v>5041</v>
      </c>
      <c r="H5043" s="193">
        <v>0</v>
      </c>
    </row>
    <row r="5044" spans="2:8" x14ac:dyDescent="0.25">
      <c r="B5044" s="192">
        <f t="shared" si="399"/>
        <v>43311.041666654441</v>
      </c>
      <c r="C5044" s="16">
        <f t="shared" si="395"/>
        <v>7</v>
      </c>
      <c r="D5044" s="16">
        <f t="shared" si="396"/>
        <v>1</v>
      </c>
      <c r="E5044" s="16">
        <f t="shared" si="397"/>
        <v>1</v>
      </c>
      <c r="F5044" s="16">
        <f t="shared" si="398"/>
        <v>1</v>
      </c>
      <c r="G5044" s="195">
        <v>5042</v>
      </c>
      <c r="H5044" s="193">
        <v>0</v>
      </c>
    </row>
    <row r="5045" spans="2:8" x14ac:dyDescent="0.25">
      <c r="B5045" s="192">
        <f t="shared" si="399"/>
        <v>43311.083333321105</v>
      </c>
      <c r="C5045" s="16">
        <f t="shared" si="395"/>
        <v>7</v>
      </c>
      <c r="D5045" s="16">
        <f t="shared" si="396"/>
        <v>1</v>
      </c>
      <c r="E5045" s="16">
        <f t="shared" si="397"/>
        <v>1</v>
      </c>
      <c r="F5045" s="16">
        <f t="shared" si="398"/>
        <v>2</v>
      </c>
      <c r="G5045" s="195">
        <v>5043</v>
      </c>
      <c r="H5045" s="193">
        <v>0</v>
      </c>
    </row>
    <row r="5046" spans="2:8" x14ac:dyDescent="0.25">
      <c r="B5046" s="192">
        <f t="shared" si="399"/>
        <v>43311.124999987769</v>
      </c>
      <c r="C5046" s="16">
        <f t="shared" si="395"/>
        <v>7</v>
      </c>
      <c r="D5046" s="16">
        <f t="shared" si="396"/>
        <v>1</v>
      </c>
      <c r="E5046" s="16">
        <f t="shared" si="397"/>
        <v>1</v>
      </c>
      <c r="F5046" s="16">
        <f t="shared" si="398"/>
        <v>3</v>
      </c>
      <c r="G5046" s="195">
        <v>5044</v>
      </c>
      <c r="H5046" s="193">
        <v>0</v>
      </c>
    </row>
    <row r="5047" spans="2:8" x14ac:dyDescent="0.25">
      <c r="B5047" s="192">
        <f t="shared" si="399"/>
        <v>43311.166666654433</v>
      </c>
      <c r="C5047" s="16">
        <f t="shared" si="395"/>
        <v>7</v>
      </c>
      <c r="D5047" s="16">
        <f t="shared" si="396"/>
        <v>1</v>
      </c>
      <c r="E5047" s="16">
        <f t="shared" si="397"/>
        <v>1</v>
      </c>
      <c r="F5047" s="16">
        <f t="shared" si="398"/>
        <v>4</v>
      </c>
      <c r="G5047" s="195">
        <v>5045</v>
      </c>
      <c r="H5047" s="193">
        <v>6.7227400000000003E-6</v>
      </c>
    </row>
    <row r="5048" spans="2:8" x14ac:dyDescent="0.25">
      <c r="B5048" s="192">
        <f t="shared" si="399"/>
        <v>43311.208333321098</v>
      </c>
      <c r="C5048" s="16">
        <f t="shared" si="395"/>
        <v>7</v>
      </c>
      <c r="D5048" s="16">
        <f t="shared" si="396"/>
        <v>1</v>
      </c>
      <c r="E5048" s="16">
        <f t="shared" si="397"/>
        <v>1</v>
      </c>
      <c r="F5048" s="16">
        <f t="shared" si="398"/>
        <v>5</v>
      </c>
      <c r="G5048" s="195">
        <v>5046</v>
      </c>
      <c r="H5048" s="193">
        <v>2.3166302E-2</v>
      </c>
    </row>
    <row r="5049" spans="2:8" x14ac:dyDescent="0.25">
      <c r="B5049" s="192">
        <f t="shared" si="399"/>
        <v>43311.249999987762</v>
      </c>
      <c r="C5049" s="16">
        <f t="shared" si="395"/>
        <v>7</v>
      </c>
      <c r="D5049" s="16">
        <f t="shared" si="396"/>
        <v>1</v>
      </c>
      <c r="E5049" s="16">
        <f t="shared" si="397"/>
        <v>1</v>
      </c>
      <c r="F5049" s="16">
        <f t="shared" si="398"/>
        <v>6</v>
      </c>
      <c r="G5049" s="195">
        <v>5047</v>
      </c>
      <c r="H5049" s="193">
        <v>8.9711622000000005E-2</v>
      </c>
    </row>
    <row r="5050" spans="2:8" x14ac:dyDescent="0.25">
      <c r="B5050" s="192">
        <f t="shared" si="399"/>
        <v>43311.291666654426</v>
      </c>
      <c r="C5050" s="16">
        <f t="shared" si="395"/>
        <v>7</v>
      </c>
      <c r="D5050" s="16">
        <f t="shared" si="396"/>
        <v>1</v>
      </c>
      <c r="E5050" s="16">
        <f t="shared" si="397"/>
        <v>1</v>
      </c>
      <c r="F5050" s="16">
        <f t="shared" si="398"/>
        <v>7</v>
      </c>
      <c r="G5050" s="195">
        <v>5048</v>
      </c>
      <c r="H5050" s="193">
        <v>0.22677044399999999</v>
      </c>
    </row>
    <row r="5051" spans="2:8" x14ac:dyDescent="0.25">
      <c r="B5051" s="192">
        <f t="shared" si="399"/>
        <v>43311.33333332109</v>
      </c>
      <c r="C5051" s="16">
        <f t="shared" si="395"/>
        <v>7</v>
      </c>
      <c r="D5051" s="16">
        <f t="shared" si="396"/>
        <v>1</v>
      </c>
      <c r="E5051" s="16">
        <f t="shared" si="397"/>
        <v>1</v>
      </c>
      <c r="F5051" s="16">
        <f t="shared" si="398"/>
        <v>8</v>
      </c>
      <c r="G5051" s="195">
        <v>5049</v>
      </c>
      <c r="H5051" s="193">
        <v>0.38506890999999999</v>
      </c>
    </row>
    <row r="5052" spans="2:8" x14ac:dyDescent="0.25">
      <c r="B5052" s="192">
        <f t="shared" si="399"/>
        <v>43311.374999987755</v>
      </c>
      <c r="C5052" s="16">
        <f t="shared" si="395"/>
        <v>7</v>
      </c>
      <c r="D5052" s="16">
        <f t="shared" si="396"/>
        <v>1</v>
      </c>
      <c r="E5052" s="16">
        <f t="shared" si="397"/>
        <v>1</v>
      </c>
      <c r="F5052" s="16">
        <f t="shared" si="398"/>
        <v>9</v>
      </c>
      <c r="G5052" s="195">
        <v>5050</v>
      </c>
      <c r="H5052" s="193">
        <v>0.52299326800000001</v>
      </c>
    </row>
    <row r="5053" spans="2:8" x14ac:dyDescent="0.25">
      <c r="B5053" s="192">
        <f t="shared" si="399"/>
        <v>43311.416666654419</v>
      </c>
      <c r="C5053" s="16">
        <f t="shared" si="395"/>
        <v>7</v>
      </c>
      <c r="D5053" s="16">
        <f t="shared" si="396"/>
        <v>1</v>
      </c>
      <c r="E5053" s="16">
        <f t="shared" si="397"/>
        <v>1</v>
      </c>
      <c r="F5053" s="16">
        <f t="shared" si="398"/>
        <v>10</v>
      </c>
      <c r="G5053" s="195">
        <v>5051</v>
      </c>
      <c r="H5053" s="193">
        <v>0.60799584100000004</v>
      </c>
    </row>
    <row r="5054" spans="2:8" x14ac:dyDescent="0.25">
      <c r="B5054" s="192">
        <f t="shared" si="399"/>
        <v>43311.458333321083</v>
      </c>
      <c r="C5054" s="16">
        <f t="shared" si="395"/>
        <v>7</v>
      </c>
      <c r="D5054" s="16">
        <f t="shared" si="396"/>
        <v>1</v>
      </c>
      <c r="E5054" s="16">
        <f t="shared" si="397"/>
        <v>1</v>
      </c>
      <c r="F5054" s="16">
        <f t="shared" si="398"/>
        <v>11</v>
      </c>
      <c r="G5054" s="195">
        <v>5052</v>
      </c>
      <c r="H5054" s="193">
        <v>0.65744052799999997</v>
      </c>
    </row>
    <row r="5055" spans="2:8" x14ac:dyDescent="0.25">
      <c r="B5055" s="192">
        <f t="shared" si="399"/>
        <v>43311.499999987747</v>
      </c>
      <c r="C5055" s="16">
        <f t="shared" si="395"/>
        <v>7</v>
      </c>
      <c r="D5055" s="16">
        <f t="shared" si="396"/>
        <v>1</v>
      </c>
      <c r="E5055" s="16">
        <f t="shared" si="397"/>
        <v>1</v>
      </c>
      <c r="F5055" s="16">
        <f t="shared" si="398"/>
        <v>12</v>
      </c>
      <c r="G5055" s="195">
        <v>5053</v>
      </c>
      <c r="H5055" s="193">
        <v>0.66167954500000004</v>
      </c>
    </row>
    <row r="5056" spans="2:8" x14ac:dyDescent="0.25">
      <c r="B5056" s="192">
        <f t="shared" si="399"/>
        <v>43311.541666654412</v>
      </c>
      <c r="C5056" s="16">
        <f t="shared" si="395"/>
        <v>7</v>
      </c>
      <c r="D5056" s="16">
        <f t="shared" si="396"/>
        <v>1</v>
      </c>
      <c r="E5056" s="16">
        <f t="shared" si="397"/>
        <v>1</v>
      </c>
      <c r="F5056" s="16">
        <f t="shared" si="398"/>
        <v>13</v>
      </c>
      <c r="G5056" s="195">
        <v>5054</v>
      </c>
      <c r="H5056" s="193">
        <v>0.62829275799999995</v>
      </c>
    </row>
    <row r="5057" spans="2:8" x14ac:dyDescent="0.25">
      <c r="B5057" s="192">
        <f t="shared" si="399"/>
        <v>43311.583333321076</v>
      </c>
      <c r="C5057" s="16">
        <f t="shared" si="395"/>
        <v>7</v>
      </c>
      <c r="D5057" s="16">
        <f t="shared" si="396"/>
        <v>1</v>
      </c>
      <c r="E5057" s="16">
        <f t="shared" si="397"/>
        <v>1</v>
      </c>
      <c r="F5057" s="16">
        <f t="shared" si="398"/>
        <v>14</v>
      </c>
      <c r="G5057" s="195">
        <v>5055</v>
      </c>
      <c r="H5057" s="193">
        <v>0.54511666700000005</v>
      </c>
    </row>
    <row r="5058" spans="2:8" x14ac:dyDescent="0.25">
      <c r="B5058" s="192">
        <f t="shared" si="399"/>
        <v>43311.62499998774</v>
      </c>
      <c r="C5058" s="16">
        <f t="shared" si="395"/>
        <v>7</v>
      </c>
      <c r="D5058" s="16">
        <f t="shared" si="396"/>
        <v>1</v>
      </c>
      <c r="E5058" s="16">
        <f t="shared" si="397"/>
        <v>1</v>
      </c>
      <c r="F5058" s="16">
        <f t="shared" si="398"/>
        <v>15</v>
      </c>
      <c r="G5058" s="195">
        <v>5056</v>
      </c>
      <c r="H5058" s="193">
        <v>0.441727808</v>
      </c>
    </row>
    <row r="5059" spans="2:8" x14ac:dyDescent="0.25">
      <c r="B5059" s="192">
        <f t="shared" si="399"/>
        <v>43311.666666654404</v>
      </c>
      <c r="C5059" s="16">
        <f t="shared" si="395"/>
        <v>7</v>
      </c>
      <c r="D5059" s="16">
        <f t="shared" si="396"/>
        <v>1</v>
      </c>
      <c r="E5059" s="16">
        <f t="shared" si="397"/>
        <v>1</v>
      </c>
      <c r="F5059" s="16">
        <f t="shared" si="398"/>
        <v>16</v>
      </c>
      <c r="G5059" s="195">
        <v>5057</v>
      </c>
      <c r="H5059" s="193">
        <v>0.33173405900000003</v>
      </c>
    </row>
    <row r="5060" spans="2:8" x14ac:dyDescent="0.25">
      <c r="B5060" s="192">
        <f t="shared" si="399"/>
        <v>43311.708333321068</v>
      </c>
      <c r="C5060" s="16">
        <f t="shared" ref="C5060:C5123" si="400">MONTH(B5060)</f>
        <v>7</v>
      </c>
      <c r="D5060" s="16">
        <f t="shared" ref="D5060:D5123" si="401">WEEKDAY(B5060,2)</f>
        <v>1</v>
      </c>
      <c r="E5060" s="16">
        <f t="shared" ref="E5060:E5123" si="402">IF(D5060&lt;6,1,2)</f>
        <v>1</v>
      </c>
      <c r="F5060" s="16">
        <f t="shared" ref="F5060:F5123" si="403">HOUR(B5060)</f>
        <v>17</v>
      </c>
      <c r="G5060" s="195">
        <v>5058</v>
      </c>
      <c r="H5060" s="193">
        <v>0.199121996</v>
      </c>
    </row>
    <row r="5061" spans="2:8" x14ac:dyDescent="0.25">
      <c r="B5061" s="192">
        <f t="shared" ref="B5061:B5124" si="404">B5060+1/24</f>
        <v>43311.749999987733</v>
      </c>
      <c r="C5061" s="16">
        <f t="shared" si="400"/>
        <v>7</v>
      </c>
      <c r="D5061" s="16">
        <f t="shared" si="401"/>
        <v>1</v>
      </c>
      <c r="E5061" s="16">
        <f t="shared" si="402"/>
        <v>1</v>
      </c>
      <c r="F5061" s="16">
        <f t="shared" si="403"/>
        <v>18</v>
      </c>
      <c r="G5061" s="195">
        <v>5059</v>
      </c>
      <c r="H5061" s="193">
        <v>8.7695702E-2</v>
      </c>
    </row>
    <row r="5062" spans="2:8" x14ac:dyDescent="0.25">
      <c r="B5062" s="192">
        <f t="shared" si="404"/>
        <v>43311.791666654397</v>
      </c>
      <c r="C5062" s="16">
        <f t="shared" si="400"/>
        <v>7</v>
      </c>
      <c r="D5062" s="16">
        <f t="shared" si="401"/>
        <v>1</v>
      </c>
      <c r="E5062" s="16">
        <f t="shared" si="402"/>
        <v>1</v>
      </c>
      <c r="F5062" s="16">
        <f t="shared" si="403"/>
        <v>19</v>
      </c>
      <c r="G5062" s="195">
        <v>5060</v>
      </c>
      <c r="H5062" s="193">
        <v>1.9543069999999999E-2</v>
      </c>
    </row>
    <row r="5063" spans="2:8" x14ac:dyDescent="0.25">
      <c r="B5063" s="192">
        <f t="shared" si="404"/>
        <v>43311.833333321061</v>
      </c>
      <c r="C5063" s="16">
        <f t="shared" si="400"/>
        <v>7</v>
      </c>
      <c r="D5063" s="16">
        <f t="shared" si="401"/>
        <v>1</v>
      </c>
      <c r="E5063" s="16">
        <f t="shared" si="402"/>
        <v>1</v>
      </c>
      <c r="F5063" s="16">
        <f t="shared" si="403"/>
        <v>20</v>
      </c>
      <c r="G5063" s="195">
        <v>5061</v>
      </c>
      <c r="H5063" s="193">
        <v>0</v>
      </c>
    </row>
    <row r="5064" spans="2:8" x14ac:dyDescent="0.25">
      <c r="B5064" s="192">
        <f t="shared" si="404"/>
        <v>43311.874999987725</v>
      </c>
      <c r="C5064" s="16">
        <f t="shared" si="400"/>
        <v>7</v>
      </c>
      <c r="D5064" s="16">
        <f t="shared" si="401"/>
        <v>1</v>
      </c>
      <c r="E5064" s="16">
        <f t="shared" si="402"/>
        <v>1</v>
      </c>
      <c r="F5064" s="16">
        <f t="shared" si="403"/>
        <v>21</v>
      </c>
      <c r="G5064" s="195">
        <v>5062</v>
      </c>
      <c r="H5064" s="193">
        <v>0</v>
      </c>
    </row>
    <row r="5065" spans="2:8" x14ac:dyDescent="0.25">
      <c r="B5065" s="192">
        <f t="shared" si="404"/>
        <v>43311.91666665439</v>
      </c>
      <c r="C5065" s="16">
        <f t="shared" si="400"/>
        <v>7</v>
      </c>
      <c r="D5065" s="16">
        <f t="shared" si="401"/>
        <v>1</v>
      </c>
      <c r="E5065" s="16">
        <f t="shared" si="402"/>
        <v>1</v>
      </c>
      <c r="F5065" s="16">
        <f t="shared" si="403"/>
        <v>22</v>
      </c>
      <c r="G5065" s="195">
        <v>5063</v>
      </c>
      <c r="H5065" s="193">
        <v>0</v>
      </c>
    </row>
    <row r="5066" spans="2:8" x14ac:dyDescent="0.25">
      <c r="B5066" s="192">
        <f t="shared" si="404"/>
        <v>43311.958333321054</v>
      </c>
      <c r="C5066" s="16">
        <f t="shared" si="400"/>
        <v>7</v>
      </c>
      <c r="D5066" s="16">
        <f t="shared" si="401"/>
        <v>1</v>
      </c>
      <c r="E5066" s="16">
        <f t="shared" si="402"/>
        <v>1</v>
      </c>
      <c r="F5066" s="16">
        <f t="shared" si="403"/>
        <v>23</v>
      </c>
      <c r="G5066" s="195">
        <v>5064</v>
      </c>
      <c r="H5066" s="193">
        <v>0</v>
      </c>
    </row>
    <row r="5067" spans="2:8" x14ac:dyDescent="0.25">
      <c r="B5067" s="192">
        <f t="shared" si="404"/>
        <v>43311.999999987718</v>
      </c>
      <c r="C5067" s="16">
        <f t="shared" si="400"/>
        <v>7</v>
      </c>
      <c r="D5067" s="16">
        <f t="shared" si="401"/>
        <v>2</v>
      </c>
      <c r="E5067" s="16">
        <f t="shared" si="402"/>
        <v>1</v>
      </c>
      <c r="F5067" s="16">
        <f t="shared" si="403"/>
        <v>0</v>
      </c>
      <c r="G5067" s="195">
        <v>5065</v>
      </c>
      <c r="H5067" s="193">
        <v>0</v>
      </c>
    </row>
    <row r="5068" spans="2:8" x14ac:dyDescent="0.25">
      <c r="B5068" s="192">
        <f t="shared" si="404"/>
        <v>43312.041666654382</v>
      </c>
      <c r="C5068" s="16">
        <f t="shared" si="400"/>
        <v>7</v>
      </c>
      <c r="D5068" s="16">
        <f t="shared" si="401"/>
        <v>2</v>
      </c>
      <c r="E5068" s="16">
        <f t="shared" si="402"/>
        <v>1</v>
      </c>
      <c r="F5068" s="16">
        <f t="shared" si="403"/>
        <v>1</v>
      </c>
      <c r="G5068" s="195">
        <v>5066</v>
      </c>
      <c r="H5068" s="193">
        <v>0</v>
      </c>
    </row>
    <row r="5069" spans="2:8" x14ac:dyDescent="0.25">
      <c r="B5069" s="192">
        <f t="shared" si="404"/>
        <v>43312.083333321047</v>
      </c>
      <c r="C5069" s="16">
        <f t="shared" si="400"/>
        <v>7</v>
      </c>
      <c r="D5069" s="16">
        <f t="shared" si="401"/>
        <v>2</v>
      </c>
      <c r="E5069" s="16">
        <f t="shared" si="402"/>
        <v>1</v>
      </c>
      <c r="F5069" s="16">
        <f t="shared" si="403"/>
        <v>2</v>
      </c>
      <c r="G5069" s="195">
        <v>5067</v>
      </c>
      <c r="H5069" s="193">
        <v>0</v>
      </c>
    </row>
    <row r="5070" spans="2:8" x14ac:dyDescent="0.25">
      <c r="B5070" s="192">
        <f t="shared" si="404"/>
        <v>43312.124999987711</v>
      </c>
      <c r="C5070" s="16">
        <f t="shared" si="400"/>
        <v>7</v>
      </c>
      <c r="D5070" s="16">
        <f t="shared" si="401"/>
        <v>2</v>
      </c>
      <c r="E5070" s="16">
        <f t="shared" si="402"/>
        <v>1</v>
      </c>
      <c r="F5070" s="16">
        <f t="shared" si="403"/>
        <v>3</v>
      </c>
      <c r="G5070" s="195">
        <v>5068</v>
      </c>
      <c r="H5070" s="193">
        <v>0</v>
      </c>
    </row>
    <row r="5071" spans="2:8" x14ac:dyDescent="0.25">
      <c r="B5071" s="192">
        <f t="shared" si="404"/>
        <v>43312.166666654375</v>
      </c>
      <c r="C5071" s="16">
        <f t="shared" si="400"/>
        <v>7</v>
      </c>
      <c r="D5071" s="16">
        <f t="shared" si="401"/>
        <v>2</v>
      </c>
      <c r="E5071" s="16">
        <f t="shared" si="402"/>
        <v>1</v>
      </c>
      <c r="F5071" s="16">
        <f t="shared" si="403"/>
        <v>4</v>
      </c>
      <c r="G5071" s="195">
        <v>5069</v>
      </c>
      <c r="H5071" s="193">
        <v>6.7227400000000003E-6</v>
      </c>
    </row>
    <row r="5072" spans="2:8" x14ac:dyDescent="0.25">
      <c r="B5072" s="192">
        <f t="shared" si="404"/>
        <v>43312.208333321039</v>
      </c>
      <c r="C5072" s="16">
        <f t="shared" si="400"/>
        <v>7</v>
      </c>
      <c r="D5072" s="16">
        <f t="shared" si="401"/>
        <v>2</v>
      </c>
      <c r="E5072" s="16">
        <f t="shared" si="402"/>
        <v>1</v>
      </c>
      <c r="F5072" s="16">
        <f t="shared" si="403"/>
        <v>5</v>
      </c>
      <c r="G5072" s="195">
        <v>5070</v>
      </c>
      <c r="H5072" s="193">
        <v>1.8778201000000001E-2</v>
      </c>
    </row>
    <row r="5073" spans="2:8" x14ac:dyDescent="0.25">
      <c r="B5073" s="192">
        <f t="shared" si="404"/>
        <v>43312.249999987704</v>
      </c>
      <c r="C5073" s="16">
        <f t="shared" si="400"/>
        <v>7</v>
      </c>
      <c r="D5073" s="16">
        <f t="shared" si="401"/>
        <v>2</v>
      </c>
      <c r="E5073" s="16">
        <f t="shared" si="402"/>
        <v>1</v>
      </c>
      <c r="F5073" s="16">
        <f t="shared" si="403"/>
        <v>6</v>
      </c>
      <c r="G5073" s="195">
        <v>5071</v>
      </c>
      <c r="H5073" s="193">
        <v>8.2152999000000004E-2</v>
      </c>
    </row>
    <row r="5074" spans="2:8" x14ac:dyDescent="0.25">
      <c r="B5074" s="192">
        <f t="shared" si="404"/>
        <v>43312.291666654368</v>
      </c>
      <c r="C5074" s="16">
        <f t="shared" si="400"/>
        <v>7</v>
      </c>
      <c r="D5074" s="16">
        <f t="shared" si="401"/>
        <v>2</v>
      </c>
      <c r="E5074" s="16">
        <f t="shared" si="402"/>
        <v>1</v>
      </c>
      <c r="F5074" s="16">
        <f t="shared" si="403"/>
        <v>7</v>
      </c>
      <c r="G5074" s="195">
        <v>5072</v>
      </c>
      <c r="H5074" s="193">
        <v>0.209234483</v>
      </c>
    </row>
    <row r="5075" spans="2:8" x14ac:dyDescent="0.25">
      <c r="B5075" s="192">
        <f t="shared" si="404"/>
        <v>43312.333333321032</v>
      </c>
      <c r="C5075" s="16">
        <f t="shared" si="400"/>
        <v>7</v>
      </c>
      <c r="D5075" s="16">
        <f t="shared" si="401"/>
        <v>2</v>
      </c>
      <c r="E5075" s="16">
        <f t="shared" si="402"/>
        <v>1</v>
      </c>
      <c r="F5075" s="16">
        <f t="shared" si="403"/>
        <v>8</v>
      </c>
      <c r="G5075" s="195">
        <v>5073</v>
      </c>
      <c r="H5075" s="193">
        <v>0.36272821399999999</v>
      </c>
    </row>
    <row r="5076" spans="2:8" x14ac:dyDescent="0.25">
      <c r="B5076" s="192">
        <f t="shared" si="404"/>
        <v>43312.374999987696</v>
      </c>
      <c r="C5076" s="16">
        <f t="shared" si="400"/>
        <v>7</v>
      </c>
      <c r="D5076" s="16">
        <f t="shared" si="401"/>
        <v>2</v>
      </c>
      <c r="E5076" s="16">
        <f t="shared" si="402"/>
        <v>1</v>
      </c>
      <c r="F5076" s="16">
        <f t="shared" si="403"/>
        <v>9</v>
      </c>
      <c r="G5076" s="195">
        <v>5074</v>
      </c>
      <c r="H5076" s="193">
        <v>0.51135973700000004</v>
      </c>
    </row>
    <row r="5077" spans="2:8" x14ac:dyDescent="0.25">
      <c r="B5077" s="192">
        <f t="shared" si="404"/>
        <v>43312.416666654361</v>
      </c>
      <c r="C5077" s="16">
        <f t="shared" si="400"/>
        <v>7</v>
      </c>
      <c r="D5077" s="16">
        <f t="shared" si="401"/>
        <v>2</v>
      </c>
      <c r="E5077" s="16">
        <f t="shared" si="402"/>
        <v>1</v>
      </c>
      <c r="F5077" s="16">
        <f t="shared" si="403"/>
        <v>10</v>
      </c>
      <c r="G5077" s="195">
        <v>5075</v>
      </c>
      <c r="H5077" s="193">
        <v>0.59718798900000003</v>
      </c>
    </row>
    <row r="5078" spans="2:8" x14ac:dyDescent="0.25">
      <c r="B5078" s="192">
        <f t="shared" si="404"/>
        <v>43312.458333321025</v>
      </c>
      <c r="C5078" s="16">
        <f t="shared" si="400"/>
        <v>7</v>
      </c>
      <c r="D5078" s="16">
        <f t="shared" si="401"/>
        <v>2</v>
      </c>
      <c r="E5078" s="16">
        <f t="shared" si="402"/>
        <v>1</v>
      </c>
      <c r="F5078" s="16">
        <f t="shared" si="403"/>
        <v>11</v>
      </c>
      <c r="G5078" s="195">
        <v>5076</v>
      </c>
      <c r="H5078" s="193">
        <v>0.66276595500000002</v>
      </c>
    </row>
    <row r="5079" spans="2:8" x14ac:dyDescent="0.25">
      <c r="B5079" s="192">
        <f t="shared" si="404"/>
        <v>43312.499999987689</v>
      </c>
      <c r="C5079" s="16">
        <f t="shared" si="400"/>
        <v>7</v>
      </c>
      <c r="D5079" s="16">
        <f t="shared" si="401"/>
        <v>2</v>
      </c>
      <c r="E5079" s="16">
        <f t="shared" si="402"/>
        <v>1</v>
      </c>
      <c r="F5079" s="16">
        <f t="shared" si="403"/>
        <v>12</v>
      </c>
      <c r="G5079" s="195">
        <v>5077</v>
      </c>
      <c r="H5079" s="193">
        <v>0.66692941800000005</v>
      </c>
    </row>
    <row r="5080" spans="2:8" x14ac:dyDescent="0.25">
      <c r="B5080" s="192">
        <f t="shared" si="404"/>
        <v>43312.541666654353</v>
      </c>
      <c r="C5080" s="16">
        <f t="shared" si="400"/>
        <v>7</v>
      </c>
      <c r="D5080" s="16">
        <f t="shared" si="401"/>
        <v>2</v>
      </c>
      <c r="E5080" s="16">
        <f t="shared" si="402"/>
        <v>1</v>
      </c>
      <c r="F5080" s="16">
        <f t="shared" si="403"/>
        <v>13</v>
      </c>
      <c r="G5080" s="195">
        <v>5078</v>
      </c>
      <c r="H5080" s="193">
        <v>0.62775096799999996</v>
      </c>
    </row>
    <row r="5081" spans="2:8" x14ac:dyDescent="0.25">
      <c r="B5081" s="192">
        <f t="shared" si="404"/>
        <v>43312.583333321018</v>
      </c>
      <c r="C5081" s="16">
        <f t="shared" si="400"/>
        <v>7</v>
      </c>
      <c r="D5081" s="16">
        <f t="shared" si="401"/>
        <v>2</v>
      </c>
      <c r="E5081" s="16">
        <f t="shared" si="402"/>
        <v>1</v>
      </c>
      <c r="F5081" s="16">
        <f t="shared" si="403"/>
        <v>14</v>
      </c>
      <c r="G5081" s="195">
        <v>5079</v>
      </c>
      <c r="H5081" s="193">
        <v>0.52084717400000002</v>
      </c>
    </row>
    <row r="5082" spans="2:8" x14ac:dyDescent="0.25">
      <c r="B5082" s="192">
        <f t="shared" si="404"/>
        <v>43312.624999987682</v>
      </c>
      <c r="C5082" s="16">
        <f t="shared" si="400"/>
        <v>7</v>
      </c>
      <c r="D5082" s="16">
        <f t="shared" si="401"/>
        <v>2</v>
      </c>
      <c r="E5082" s="16">
        <f t="shared" si="402"/>
        <v>1</v>
      </c>
      <c r="F5082" s="16">
        <f t="shared" si="403"/>
        <v>15</v>
      </c>
      <c r="G5082" s="195">
        <v>5080</v>
      </c>
      <c r="H5082" s="193">
        <v>0.41695404200000002</v>
      </c>
    </row>
    <row r="5083" spans="2:8" x14ac:dyDescent="0.25">
      <c r="B5083" s="192">
        <f t="shared" si="404"/>
        <v>43312.666666654346</v>
      </c>
      <c r="C5083" s="16">
        <f t="shared" si="400"/>
        <v>7</v>
      </c>
      <c r="D5083" s="16">
        <f t="shared" si="401"/>
        <v>2</v>
      </c>
      <c r="E5083" s="16">
        <f t="shared" si="402"/>
        <v>1</v>
      </c>
      <c r="F5083" s="16">
        <f t="shared" si="403"/>
        <v>16</v>
      </c>
      <c r="G5083" s="195">
        <v>5081</v>
      </c>
      <c r="H5083" s="193">
        <v>0.33479829300000002</v>
      </c>
    </row>
    <row r="5084" spans="2:8" x14ac:dyDescent="0.25">
      <c r="B5084" s="192">
        <f t="shared" si="404"/>
        <v>43312.70833332101</v>
      </c>
      <c r="C5084" s="16">
        <f t="shared" si="400"/>
        <v>7</v>
      </c>
      <c r="D5084" s="16">
        <f t="shared" si="401"/>
        <v>2</v>
      </c>
      <c r="E5084" s="16">
        <f t="shared" si="402"/>
        <v>1</v>
      </c>
      <c r="F5084" s="16">
        <f t="shared" si="403"/>
        <v>17</v>
      </c>
      <c r="G5084" s="195">
        <v>5082</v>
      </c>
      <c r="H5084" s="193">
        <v>0.199266051</v>
      </c>
    </row>
    <row r="5085" spans="2:8" x14ac:dyDescent="0.25">
      <c r="B5085" s="192">
        <f t="shared" si="404"/>
        <v>43312.749999987675</v>
      </c>
      <c r="C5085" s="16">
        <f t="shared" si="400"/>
        <v>7</v>
      </c>
      <c r="D5085" s="16">
        <f t="shared" si="401"/>
        <v>2</v>
      </c>
      <c r="E5085" s="16">
        <f t="shared" si="402"/>
        <v>1</v>
      </c>
      <c r="F5085" s="16">
        <f t="shared" si="403"/>
        <v>18</v>
      </c>
      <c r="G5085" s="195">
        <v>5083</v>
      </c>
      <c r="H5085" s="193">
        <v>8.3960889999999996E-2</v>
      </c>
    </row>
    <row r="5086" spans="2:8" x14ac:dyDescent="0.25">
      <c r="B5086" s="192">
        <f t="shared" si="404"/>
        <v>43312.791666654339</v>
      </c>
      <c r="C5086" s="16">
        <f t="shared" si="400"/>
        <v>7</v>
      </c>
      <c r="D5086" s="16">
        <f t="shared" si="401"/>
        <v>2</v>
      </c>
      <c r="E5086" s="16">
        <f t="shared" si="402"/>
        <v>1</v>
      </c>
      <c r="F5086" s="16">
        <f t="shared" si="403"/>
        <v>19</v>
      </c>
      <c r="G5086" s="195">
        <v>5084</v>
      </c>
      <c r="H5086" s="193">
        <v>1.7077273E-2</v>
      </c>
    </row>
    <row r="5087" spans="2:8" x14ac:dyDescent="0.25">
      <c r="B5087" s="192">
        <f t="shared" si="404"/>
        <v>43312.833333321003</v>
      </c>
      <c r="C5087" s="16">
        <f t="shared" si="400"/>
        <v>7</v>
      </c>
      <c r="D5087" s="16">
        <f t="shared" si="401"/>
        <v>2</v>
      </c>
      <c r="E5087" s="16">
        <f t="shared" si="402"/>
        <v>1</v>
      </c>
      <c r="F5087" s="16">
        <f t="shared" si="403"/>
        <v>20</v>
      </c>
      <c r="G5087" s="195">
        <v>5085</v>
      </c>
      <c r="H5087" s="193">
        <v>0</v>
      </c>
    </row>
    <row r="5088" spans="2:8" x14ac:dyDescent="0.25">
      <c r="B5088" s="192">
        <f t="shared" si="404"/>
        <v>43312.874999987667</v>
      </c>
      <c r="C5088" s="16">
        <f t="shared" si="400"/>
        <v>7</v>
      </c>
      <c r="D5088" s="16">
        <f t="shared" si="401"/>
        <v>2</v>
      </c>
      <c r="E5088" s="16">
        <f t="shared" si="402"/>
        <v>1</v>
      </c>
      <c r="F5088" s="16">
        <f t="shared" si="403"/>
        <v>21</v>
      </c>
      <c r="G5088" s="195">
        <v>5086</v>
      </c>
      <c r="H5088" s="193">
        <v>0</v>
      </c>
    </row>
    <row r="5089" spans="2:8" x14ac:dyDescent="0.25">
      <c r="B5089" s="192">
        <f t="shared" si="404"/>
        <v>43312.916666654331</v>
      </c>
      <c r="C5089" s="16">
        <f t="shared" si="400"/>
        <v>7</v>
      </c>
      <c r="D5089" s="16">
        <f t="shared" si="401"/>
        <v>2</v>
      </c>
      <c r="E5089" s="16">
        <f t="shared" si="402"/>
        <v>1</v>
      </c>
      <c r="F5089" s="16">
        <f t="shared" si="403"/>
        <v>22</v>
      </c>
      <c r="G5089" s="195">
        <v>5087</v>
      </c>
      <c r="H5089" s="193">
        <v>0</v>
      </c>
    </row>
    <row r="5090" spans="2:8" x14ac:dyDescent="0.25">
      <c r="B5090" s="192">
        <f t="shared" si="404"/>
        <v>43312.958333320996</v>
      </c>
      <c r="C5090" s="16">
        <f t="shared" si="400"/>
        <v>7</v>
      </c>
      <c r="D5090" s="16">
        <f t="shared" si="401"/>
        <v>2</v>
      </c>
      <c r="E5090" s="16">
        <f t="shared" si="402"/>
        <v>1</v>
      </c>
      <c r="F5090" s="16">
        <f t="shared" si="403"/>
        <v>23</v>
      </c>
      <c r="G5090" s="195">
        <v>5088</v>
      </c>
      <c r="H5090" s="193">
        <v>0</v>
      </c>
    </row>
    <row r="5091" spans="2:8" x14ac:dyDescent="0.25">
      <c r="B5091" s="192">
        <f t="shared" si="404"/>
        <v>43312.99999998766</v>
      </c>
      <c r="C5091" s="16">
        <f t="shared" si="400"/>
        <v>8</v>
      </c>
      <c r="D5091" s="16">
        <f t="shared" si="401"/>
        <v>3</v>
      </c>
      <c r="E5091" s="16">
        <f t="shared" si="402"/>
        <v>1</v>
      </c>
      <c r="F5091" s="16">
        <f t="shared" si="403"/>
        <v>0</v>
      </c>
      <c r="G5091" s="195">
        <v>5089</v>
      </c>
      <c r="H5091" s="193">
        <v>0</v>
      </c>
    </row>
    <row r="5092" spans="2:8" x14ac:dyDescent="0.25">
      <c r="B5092" s="192">
        <f t="shared" si="404"/>
        <v>43313.041666654324</v>
      </c>
      <c r="C5092" s="16">
        <f t="shared" si="400"/>
        <v>8</v>
      </c>
      <c r="D5092" s="16">
        <f t="shared" si="401"/>
        <v>3</v>
      </c>
      <c r="E5092" s="16">
        <f t="shared" si="402"/>
        <v>1</v>
      </c>
      <c r="F5092" s="16">
        <f t="shared" si="403"/>
        <v>1</v>
      </c>
      <c r="G5092" s="195">
        <v>5090</v>
      </c>
      <c r="H5092" s="193">
        <v>0</v>
      </c>
    </row>
    <row r="5093" spans="2:8" x14ac:dyDescent="0.25">
      <c r="B5093" s="192">
        <f t="shared" si="404"/>
        <v>43313.083333320988</v>
      </c>
      <c r="C5093" s="16">
        <f t="shared" si="400"/>
        <v>8</v>
      </c>
      <c r="D5093" s="16">
        <f t="shared" si="401"/>
        <v>3</v>
      </c>
      <c r="E5093" s="16">
        <f t="shared" si="402"/>
        <v>1</v>
      </c>
      <c r="F5093" s="16">
        <f t="shared" si="403"/>
        <v>2</v>
      </c>
      <c r="G5093" s="195">
        <v>5091</v>
      </c>
      <c r="H5093" s="193">
        <v>0</v>
      </c>
    </row>
    <row r="5094" spans="2:8" x14ac:dyDescent="0.25">
      <c r="B5094" s="192">
        <f t="shared" si="404"/>
        <v>43313.124999987653</v>
      </c>
      <c r="C5094" s="16">
        <f t="shared" si="400"/>
        <v>8</v>
      </c>
      <c r="D5094" s="16">
        <f t="shared" si="401"/>
        <v>3</v>
      </c>
      <c r="E5094" s="16">
        <f t="shared" si="402"/>
        <v>1</v>
      </c>
      <c r="F5094" s="16">
        <f t="shared" si="403"/>
        <v>3</v>
      </c>
      <c r="G5094" s="195">
        <v>5092</v>
      </c>
      <c r="H5094" s="193">
        <v>0</v>
      </c>
    </row>
    <row r="5095" spans="2:8" x14ac:dyDescent="0.25">
      <c r="B5095" s="192">
        <f t="shared" si="404"/>
        <v>43313.166666654317</v>
      </c>
      <c r="C5095" s="16">
        <f t="shared" si="400"/>
        <v>8</v>
      </c>
      <c r="D5095" s="16">
        <f t="shared" si="401"/>
        <v>3</v>
      </c>
      <c r="E5095" s="16">
        <f t="shared" si="402"/>
        <v>1</v>
      </c>
      <c r="F5095" s="16">
        <f t="shared" si="403"/>
        <v>4</v>
      </c>
      <c r="G5095" s="195">
        <v>5093</v>
      </c>
      <c r="H5095" s="193">
        <v>0</v>
      </c>
    </row>
    <row r="5096" spans="2:8" x14ac:dyDescent="0.25">
      <c r="B5096" s="192">
        <f t="shared" si="404"/>
        <v>43313.208333320981</v>
      </c>
      <c r="C5096" s="16">
        <f t="shared" si="400"/>
        <v>8</v>
      </c>
      <c r="D5096" s="16">
        <f t="shared" si="401"/>
        <v>3</v>
      </c>
      <c r="E5096" s="16">
        <f t="shared" si="402"/>
        <v>1</v>
      </c>
      <c r="F5096" s="16">
        <f t="shared" si="403"/>
        <v>5</v>
      </c>
      <c r="G5096" s="195">
        <v>5094</v>
      </c>
      <c r="H5096" s="193">
        <v>1.5022383E-2</v>
      </c>
    </row>
    <row r="5097" spans="2:8" x14ac:dyDescent="0.25">
      <c r="B5097" s="192">
        <f t="shared" si="404"/>
        <v>43313.249999987645</v>
      </c>
      <c r="C5097" s="16">
        <f t="shared" si="400"/>
        <v>8</v>
      </c>
      <c r="D5097" s="16">
        <f t="shared" si="401"/>
        <v>3</v>
      </c>
      <c r="E5097" s="16">
        <f t="shared" si="402"/>
        <v>1</v>
      </c>
      <c r="F5097" s="16">
        <f t="shared" si="403"/>
        <v>6</v>
      </c>
      <c r="G5097" s="195">
        <v>5095</v>
      </c>
      <c r="H5097" s="193">
        <v>7.8344281000000002E-2</v>
      </c>
    </row>
    <row r="5098" spans="2:8" x14ac:dyDescent="0.25">
      <c r="B5098" s="192">
        <f t="shared" si="404"/>
        <v>43313.29166665431</v>
      </c>
      <c r="C5098" s="16">
        <f t="shared" si="400"/>
        <v>8</v>
      </c>
      <c r="D5098" s="16">
        <f t="shared" si="401"/>
        <v>3</v>
      </c>
      <c r="E5098" s="16">
        <f t="shared" si="402"/>
        <v>1</v>
      </c>
      <c r="F5098" s="16">
        <f t="shared" si="403"/>
        <v>7</v>
      </c>
      <c r="G5098" s="195">
        <v>5096</v>
      </c>
      <c r="H5098" s="193">
        <v>0.207274453</v>
      </c>
    </row>
    <row r="5099" spans="2:8" x14ac:dyDescent="0.25">
      <c r="B5099" s="192">
        <f t="shared" si="404"/>
        <v>43313.333333320974</v>
      </c>
      <c r="C5099" s="16">
        <f t="shared" si="400"/>
        <v>8</v>
      </c>
      <c r="D5099" s="16">
        <f t="shared" si="401"/>
        <v>3</v>
      </c>
      <c r="E5099" s="16">
        <f t="shared" si="402"/>
        <v>1</v>
      </c>
      <c r="F5099" s="16">
        <f t="shared" si="403"/>
        <v>8</v>
      </c>
      <c r="G5099" s="195">
        <v>5097</v>
      </c>
      <c r="H5099" s="193">
        <v>0.362224622</v>
      </c>
    </row>
    <row r="5100" spans="2:8" x14ac:dyDescent="0.25">
      <c r="B5100" s="192">
        <f t="shared" si="404"/>
        <v>43313.374999987638</v>
      </c>
      <c r="C5100" s="16">
        <f t="shared" si="400"/>
        <v>8</v>
      </c>
      <c r="D5100" s="16">
        <f t="shared" si="401"/>
        <v>3</v>
      </c>
      <c r="E5100" s="16">
        <f t="shared" si="402"/>
        <v>1</v>
      </c>
      <c r="F5100" s="16">
        <f t="shared" si="403"/>
        <v>9</v>
      </c>
      <c r="G5100" s="195">
        <v>5098</v>
      </c>
      <c r="H5100" s="193">
        <v>0.51169119100000005</v>
      </c>
    </row>
    <row r="5101" spans="2:8" x14ac:dyDescent="0.25">
      <c r="B5101" s="192">
        <f t="shared" si="404"/>
        <v>43313.416666654302</v>
      </c>
      <c r="C5101" s="16">
        <f t="shared" si="400"/>
        <v>8</v>
      </c>
      <c r="D5101" s="16">
        <f t="shared" si="401"/>
        <v>3</v>
      </c>
      <c r="E5101" s="16">
        <f t="shared" si="402"/>
        <v>1</v>
      </c>
      <c r="F5101" s="16">
        <f t="shared" si="403"/>
        <v>10</v>
      </c>
      <c r="G5101" s="195">
        <v>5099</v>
      </c>
      <c r="H5101" s="193">
        <v>0.62075232000000002</v>
      </c>
    </row>
    <row r="5102" spans="2:8" x14ac:dyDescent="0.25">
      <c r="B5102" s="192">
        <f t="shared" si="404"/>
        <v>43313.458333320967</v>
      </c>
      <c r="C5102" s="16">
        <f t="shared" si="400"/>
        <v>8</v>
      </c>
      <c r="D5102" s="16">
        <f t="shared" si="401"/>
        <v>3</v>
      </c>
      <c r="E5102" s="16">
        <f t="shared" si="402"/>
        <v>1</v>
      </c>
      <c r="F5102" s="16">
        <f t="shared" si="403"/>
        <v>11</v>
      </c>
      <c r="G5102" s="195">
        <v>5100</v>
      </c>
      <c r="H5102" s="193">
        <v>0.65603095</v>
      </c>
    </row>
    <row r="5103" spans="2:8" x14ac:dyDescent="0.25">
      <c r="B5103" s="192">
        <f t="shared" si="404"/>
        <v>43313.499999987631</v>
      </c>
      <c r="C5103" s="16">
        <f t="shared" si="400"/>
        <v>8</v>
      </c>
      <c r="D5103" s="16">
        <f t="shared" si="401"/>
        <v>3</v>
      </c>
      <c r="E5103" s="16">
        <f t="shared" si="402"/>
        <v>1</v>
      </c>
      <c r="F5103" s="16">
        <f t="shared" si="403"/>
        <v>12</v>
      </c>
      <c r="G5103" s="195">
        <v>5101</v>
      </c>
      <c r="H5103" s="193">
        <v>0.66195466400000003</v>
      </c>
    </row>
    <row r="5104" spans="2:8" x14ac:dyDescent="0.25">
      <c r="B5104" s="192">
        <f t="shared" si="404"/>
        <v>43313.541666654295</v>
      </c>
      <c r="C5104" s="16">
        <f t="shared" si="400"/>
        <v>8</v>
      </c>
      <c r="D5104" s="16">
        <f t="shared" si="401"/>
        <v>3</v>
      </c>
      <c r="E5104" s="16">
        <f t="shared" si="402"/>
        <v>1</v>
      </c>
      <c r="F5104" s="16">
        <f t="shared" si="403"/>
        <v>13</v>
      </c>
      <c r="G5104" s="195">
        <v>5102</v>
      </c>
      <c r="H5104" s="193">
        <v>0.648684076</v>
      </c>
    </row>
    <row r="5105" spans="2:8" x14ac:dyDescent="0.25">
      <c r="B5105" s="192">
        <f t="shared" si="404"/>
        <v>43313.583333320959</v>
      </c>
      <c r="C5105" s="16">
        <f t="shared" si="400"/>
        <v>8</v>
      </c>
      <c r="D5105" s="16">
        <f t="shared" si="401"/>
        <v>3</v>
      </c>
      <c r="E5105" s="16">
        <f t="shared" si="402"/>
        <v>1</v>
      </c>
      <c r="F5105" s="16">
        <f t="shared" si="403"/>
        <v>14</v>
      </c>
      <c r="G5105" s="195">
        <v>5103</v>
      </c>
      <c r="H5105" s="193">
        <v>0.56823015799999999</v>
      </c>
    </row>
    <row r="5106" spans="2:8" x14ac:dyDescent="0.25">
      <c r="B5106" s="192">
        <f t="shared" si="404"/>
        <v>43313.624999987624</v>
      </c>
      <c r="C5106" s="16">
        <f t="shared" si="400"/>
        <v>8</v>
      </c>
      <c r="D5106" s="16">
        <f t="shared" si="401"/>
        <v>3</v>
      </c>
      <c r="E5106" s="16">
        <f t="shared" si="402"/>
        <v>1</v>
      </c>
      <c r="F5106" s="16">
        <f t="shared" si="403"/>
        <v>15</v>
      </c>
      <c r="G5106" s="195">
        <v>5104</v>
      </c>
      <c r="H5106" s="193">
        <v>0.47319186200000002</v>
      </c>
    </row>
    <row r="5107" spans="2:8" x14ac:dyDescent="0.25">
      <c r="B5107" s="192">
        <f t="shared" si="404"/>
        <v>43313.666666654288</v>
      </c>
      <c r="C5107" s="16">
        <f t="shared" si="400"/>
        <v>8</v>
      </c>
      <c r="D5107" s="16">
        <f t="shared" si="401"/>
        <v>3</v>
      </c>
      <c r="E5107" s="16">
        <f t="shared" si="402"/>
        <v>1</v>
      </c>
      <c r="F5107" s="16">
        <f t="shared" si="403"/>
        <v>16</v>
      </c>
      <c r="G5107" s="195">
        <v>5105</v>
      </c>
      <c r="H5107" s="193">
        <v>0.34864840699999999</v>
      </c>
    </row>
    <row r="5108" spans="2:8" x14ac:dyDescent="0.25">
      <c r="B5108" s="192">
        <f t="shared" si="404"/>
        <v>43313.708333320952</v>
      </c>
      <c r="C5108" s="16">
        <f t="shared" si="400"/>
        <v>8</v>
      </c>
      <c r="D5108" s="16">
        <f t="shared" si="401"/>
        <v>3</v>
      </c>
      <c r="E5108" s="16">
        <f t="shared" si="402"/>
        <v>1</v>
      </c>
      <c r="F5108" s="16">
        <f t="shared" si="403"/>
        <v>17</v>
      </c>
      <c r="G5108" s="195">
        <v>5106</v>
      </c>
      <c r="H5108" s="193">
        <v>0.198076423</v>
      </c>
    </row>
    <row r="5109" spans="2:8" x14ac:dyDescent="0.25">
      <c r="B5109" s="192">
        <f t="shared" si="404"/>
        <v>43313.749999987616</v>
      </c>
      <c r="C5109" s="16">
        <f t="shared" si="400"/>
        <v>8</v>
      </c>
      <c r="D5109" s="16">
        <f t="shared" si="401"/>
        <v>3</v>
      </c>
      <c r="E5109" s="16">
        <f t="shared" si="402"/>
        <v>1</v>
      </c>
      <c r="F5109" s="16">
        <f t="shared" si="403"/>
        <v>18</v>
      </c>
      <c r="G5109" s="195">
        <v>5107</v>
      </c>
      <c r="H5109" s="193">
        <v>7.7966999999999995E-2</v>
      </c>
    </row>
    <row r="5110" spans="2:8" x14ac:dyDescent="0.25">
      <c r="B5110" s="192">
        <f t="shared" si="404"/>
        <v>43313.791666654281</v>
      </c>
      <c r="C5110" s="16">
        <f t="shared" si="400"/>
        <v>8</v>
      </c>
      <c r="D5110" s="16">
        <f t="shared" si="401"/>
        <v>3</v>
      </c>
      <c r="E5110" s="16">
        <f t="shared" si="402"/>
        <v>1</v>
      </c>
      <c r="F5110" s="16">
        <f t="shared" si="403"/>
        <v>19</v>
      </c>
      <c r="G5110" s="195">
        <v>5108</v>
      </c>
      <c r="H5110" s="193">
        <v>1.4758991000000001E-2</v>
      </c>
    </row>
    <row r="5111" spans="2:8" x14ac:dyDescent="0.25">
      <c r="B5111" s="192">
        <f t="shared" si="404"/>
        <v>43313.833333320945</v>
      </c>
      <c r="C5111" s="16">
        <f t="shared" si="400"/>
        <v>8</v>
      </c>
      <c r="D5111" s="16">
        <f t="shared" si="401"/>
        <v>3</v>
      </c>
      <c r="E5111" s="16">
        <f t="shared" si="402"/>
        <v>1</v>
      </c>
      <c r="F5111" s="16">
        <f t="shared" si="403"/>
        <v>20</v>
      </c>
      <c r="G5111" s="195">
        <v>5109</v>
      </c>
      <c r="H5111" s="193">
        <v>0</v>
      </c>
    </row>
    <row r="5112" spans="2:8" x14ac:dyDescent="0.25">
      <c r="B5112" s="192">
        <f t="shared" si="404"/>
        <v>43313.874999987609</v>
      </c>
      <c r="C5112" s="16">
        <f t="shared" si="400"/>
        <v>8</v>
      </c>
      <c r="D5112" s="16">
        <f t="shared" si="401"/>
        <v>3</v>
      </c>
      <c r="E5112" s="16">
        <f t="shared" si="402"/>
        <v>1</v>
      </c>
      <c r="F5112" s="16">
        <f t="shared" si="403"/>
        <v>21</v>
      </c>
      <c r="G5112" s="195">
        <v>5110</v>
      </c>
      <c r="H5112" s="193">
        <v>0</v>
      </c>
    </row>
    <row r="5113" spans="2:8" x14ac:dyDescent="0.25">
      <c r="B5113" s="192">
        <f t="shared" si="404"/>
        <v>43313.916666654273</v>
      </c>
      <c r="C5113" s="16">
        <f t="shared" si="400"/>
        <v>8</v>
      </c>
      <c r="D5113" s="16">
        <f t="shared" si="401"/>
        <v>3</v>
      </c>
      <c r="E5113" s="16">
        <f t="shared" si="402"/>
        <v>1</v>
      </c>
      <c r="F5113" s="16">
        <f t="shared" si="403"/>
        <v>22</v>
      </c>
      <c r="G5113" s="195">
        <v>5111</v>
      </c>
      <c r="H5113" s="193">
        <v>0</v>
      </c>
    </row>
    <row r="5114" spans="2:8" x14ac:dyDescent="0.25">
      <c r="B5114" s="192">
        <f t="shared" si="404"/>
        <v>43313.958333320938</v>
      </c>
      <c r="C5114" s="16">
        <f t="shared" si="400"/>
        <v>8</v>
      </c>
      <c r="D5114" s="16">
        <f t="shared" si="401"/>
        <v>3</v>
      </c>
      <c r="E5114" s="16">
        <f t="shared" si="402"/>
        <v>1</v>
      </c>
      <c r="F5114" s="16">
        <f t="shared" si="403"/>
        <v>23</v>
      </c>
      <c r="G5114" s="195">
        <v>5112</v>
      </c>
      <c r="H5114" s="193">
        <v>0</v>
      </c>
    </row>
    <row r="5115" spans="2:8" x14ac:dyDescent="0.25">
      <c r="B5115" s="192">
        <f t="shared" si="404"/>
        <v>43313.999999987602</v>
      </c>
      <c r="C5115" s="16">
        <f t="shared" si="400"/>
        <v>8</v>
      </c>
      <c r="D5115" s="16">
        <f t="shared" si="401"/>
        <v>4</v>
      </c>
      <c r="E5115" s="16">
        <f t="shared" si="402"/>
        <v>1</v>
      </c>
      <c r="F5115" s="16">
        <f t="shared" si="403"/>
        <v>0</v>
      </c>
      <c r="G5115" s="195">
        <v>5113</v>
      </c>
      <c r="H5115" s="193">
        <v>0</v>
      </c>
    </row>
    <row r="5116" spans="2:8" x14ac:dyDescent="0.25">
      <c r="B5116" s="192">
        <f t="shared" si="404"/>
        <v>43314.041666654266</v>
      </c>
      <c r="C5116" s="16">
        <f t="shared" si="400"/>
        <v>8</v>
      </c>
      <c r="D5116" s="16">
        <f t="shared" si="401"/>
        <v>4</v>
      </c>
      <c r="E5116" s="16">
        <f t="shared" si="402"/>
        <v>1</v>
      </c>
      <c r="F5116" s="16">
        <f t="shared" si="403"/>
        <v>1</v>
      </c>
      <c r="G5116" s="195">
        <v>5114</v>
      </c>
      <c r="H5116" s="193">
        <v>0</v>
      </c>
    </row>
    <row r="5117" spans="2:8" x14ac:dyDescent="0.25">
      <c r="B5117" s="192">
        <f t="shared" si="404"/>
        <v>43314.08333332093</v>
      </c>
      <c r="C5117" s="16">
        <f t="shared" si="400"/>
        <v>8</v>
      </c>
      <c r="D5117" s="16">
        <f t="shared" si="401"/>
        <v>4</v>
      </c>
      <c r="E5117" s="16">
        <f t="shared" si="402"/>
        <v>1</v>
      </c>
      <c r="F5117" s="16">
        <f t="shared" si="403"/>
        <v>2</v>
      </c>
      <c r="G5117" s="195">
        <v>5115</v>
      </c>
      <c r="H5117" s="193">
        <v>0</v>
      </c>
    </row>
    <row r="5118" spans="2:8" x14ac:dyDescent="0.25">
      <c r="B5118" s="192">
        <f t="shared" si="404"/>
        <v>43314.124999987594</v>
      </c>
      <c r="C5118" s="16">
        <f t="shared" si="400"/>
        <v>8</v>
      </c>
      <c r="D5118" s="16">
        <f t="shared" si="401"/>
        <v>4</v>
      </c>
      <c r="E5118" s="16">
        <f t="shared" si="402"/>
        <v>1</v>
      </c>
      <c r="F5118" s="16">
        <f t="shared" si="403"/>
        <v>3</v>
      </c>
      <c r="G5118" s="195">
        <v>5116</v>
      </c>
      <c r="H5118" s="193">
        <v>0</v>
      </c>
    </row>
    <row r="5119" spans="2:8" x14ac:dyDescent="0.25">
      <c r="B5119" s="192">
        <f t="shared" si="404"/>
        <v>43314.166666654259</v>
      </c>
      <c r="C5119" s="16">
        <f t="shared" si="400"/>
        <v>8</v>
      </c>
      <c r="D5119" s="16">
        <f t="shared" si="401"/>
        <v>4</v>
      </c>
      <c r="E5119" s="16">
        <f t="shared" si="402"/>
        <v>1</v>
      </c>
      <c r="F5119" s="16">
        <f t="shared" si="403"/>
        <v>4</v>
      </c>
      <c r="G5119" s="195">
        <v>5117</v>
      </c>
      <c r="H5119" s="193">
        <v>6.7227400000000003E-6</v>
      </c>
    </row>
    <row r="5120" spans="2:8" x14ac:dyDescent="0.25">
      <c r="B5120" s="192">
        <f t="shared" si="404"/>
        <v>43314.208333320923</v>
      </c>
      <c r="C5120" s="16">
        <f t="shared" si="400"/>
        <v>8</v>
      </c>
      <c r="D5120" s="16">
        <f t="shared" si="401"/>
        <v>4</v>
      </c>
      <c r="E5120" s="16">
        <f t="shared" si="402"/>
        <v>1</v>
      </c>
      <c r="F5120" s="16">
        <f t="shared" si="403"/>
        <v>5</v>
      </c>
      <c r="G5120" s="195">
        <v>5118</v>
      </c>
      <c r="H5120" s="193">
        <v>1.7534148999999999E-2</v>
      </c>
    </row>
    <row r="5121" spans="2:8" x14ac:dyDescent="0.25">
      <c r="B5121" s="192">
        <f t="shared" si="404"/>
        <v>43314.249999987587</v>
      </c>
      <c r="C5121" s="16">
        <f t="shared" si="400"/>
        <v>8</v>
      </c>
      <c r="D5121" s="16">
        <f t="shared" si="401"/>
        <v>4</v>
      </c>
      <c r="E5121" s="16">
        <f t="shared" si="402"/>
        <v>1</v>
      </c>
      <c r="F5121" s="16">
        <f t="shared" si="403"/>
        <v>6</v>
      </c>
      <c r="G5121" s="195">
        <v>5119</v>
      </c>
      <c r="H5121" s="193">
        <v>8.2480449999999997E-2</v>
      </c>
    </row>
    <row r="5122" spans="2:8" x14ac:dyDescent="0.25">
      <c r="B5122" s="192">
        <f t="shared" si="404"/>
        <v>43314.291666654251</v>
      </c>
      <c r="C5122" s="16">
        <f t="shared" si="400"/>
        <v>8</v>
      </c>
      <c r="D5122" s="16">
        <f t="shared" si="401"/>
        <v>4</v>
      </c>
      <c r="E5122" s="16">
        <f t="shared" si="402"/>
        <v>1</v>
      </c>
      <c r="F5122" s="16">
        <f t="shared" si="403"/>
        <v>7</v>
      </c>
      <c r="G5122" s="195">
        <v>5120</v>
      </c>
      <c r="H5122" s="193">
        <v>0.214277311</v>
      </c>
    </row>
    <row r="5123" spans="2:8" x14ac:dyDescent="0.25">
      <c r="B5123" s="192">
        <f t="shared" si="404"/>
        <v>43314.333333320916</v>
      </c>
      <c r="C5123" s="16">
        <f t="shared" si="400"/>
        <v>8</v>
      </c>
      <c r="D5123" s="16">
        <f t="shared" si="401"/>
        <v>4</v>
      </c>
      <c r="E5123" s="16">
        <f t="shared" si="402"/>
        <v>1</v>
      </c>
      <c r="F5123" s="16">
        <f t="shared" si="403"/>
        <v>8</v>
      </c>
      <c r="G5123" s="195">
        <v>5121</v>
      </c>
      <c r="H5123" s="193">
        <v>0.35683752000000002</v>
      </c>
    </row>
    <row r="5124" spans="2:8" x14ac:dyDescent="0.25">
      <c r="B5124" s="192">
        <f t="shared" si="404"/>
        <v>43314.37499998758</v>
      </c>
      <c r="C5124" s="16">
        <f t="shared" ref="C5124:C5187" si="405">MONTH(B5124)</f>
        <v>8</v>
      </c>
      <c r="D5124" s="16">
        <f t="shared" ref="D5124:D5187" si="406">WEEKDAY(B5124,2)</f>
        <v>4</v>
      </c>
      <c r="E5124" s="16">
        <f t="shared" ref="E5124:E5187" si="407">IF(D5124&lt;6,1,2)</f>
        <v>1</v>
      </c>
      <c r="F5124" s="16">
        <f t="shared" ref="F5124:F5187" si="408">HOUR(B5124)</f>
        <v>9</v>
      </c>
      <c r="G5124" s="195">
        <v>5122</v>
      </c>
      <c r="H5124" s="193">
        <v>0.48255713300000003</v>
      </c>
    </row>
    <row r="5125" spans="2:8" x14ac:dyDescent="0.25">
      <c r="B5125" s="192">
        <f t="shared" ref="B5125:B5188" si="409">B5124+1/24</f>
        <v>43314.416666654244</v>
      </c>
      <c r="C5125" s="16">
        <f t="shared" si="405"/>
        <v>8</v>
      </c>
      <c r="D5125" s="16">
        <f t="shared" si="406"/>
        <v>4</v>
      </c>
      <c r="E5125" s="16">
        <f t="shared" si="407"/>
        <v>1</v>
      </c>
      <c r="F5125" s="16">
        <f t="shared" si="408"/>
        <v>10</v>
      </c>
      <c r="G5125" s="195">
        <v>5123</v>
      </c>
      <c r="H5125" s="193">
        <v>0.57903122799999995</v>
      </c>
    </row>
    <row r="5126" spans="2:8" x14ac:dyDescent="0.25">
      <c r="B5126" s="192">
        <f t="shared" si="409"/>
        <v>43314.458333320908</v>
      </c>
      <c r="C5126" s="16">
        <f t="shared" si="405"/>
        <v>8</v>
      </c>
      <c r="D5126" s="16">
        <f t="shared" si="406"/>
        <v>4</v>
      </c>
      <c r="E5126" s="16">
        <f t="shared" si="407"/>
        <v>1</v>
      </c>
      <c r="F5126" s="16">
        <f t="shared" si="408"/>
        <v>11</v>
      </c>
      <c r="G5126" s="195">
        <v>5124</v>
      </c>
      <c r="H5126" s="193">
        <v>0.63563616000000001</v>
      </c>
    </row>
    <row r="5127" spans="2:8" x14ac:dyDescent="0.25">
      <c r="B5127" s="192">
        <f t="shared" si="409"/>
        <v>43314.499999987573</v>
      </c>
      <c r="C5127" s="16">
        <f t="shared" si="405"/>
        <v>8</v>
      </c>
      <c r="D5127" s="16">
        <f t="shared" si="406"/>
        <v>4</v>
      </c>
      <c r="E5127" s="16">
        <f t="shared" si="407"/>
        <v>1</v>
      </c>
      <c r="F5127" s="16">
        <f t="shared" si="408"/>
        <v>12</v>
      </c>
      <c r="G5127" s="195">
        <v>5125</v>
      </c>
      <c r="H5127" s="193">
        <v>0.65006218599999999</v>
      </c>
    </row>
    <row r="5128" spans="2:8" x14ac:dyDescent="0.25">
      <c r="B5128" s="192">
        <f t="shared" si="409"/>
        <v>43314.541666654237</v>
      </c>
      <c r="C5128" s="16">
        <f t="shared" si="405"/>
        <v>8</v>
      </c>
      <c r="D5128" s="16">
        <f t="shared" si="406"/>
        <v>4</v>
      </c>
      <c r="E5128" s="16">
        <f t="shared" si="407"/>
        <v>1</v>
      </c>
      <c r="F5128" s="16">
        <f t="shared" si="408"/>
        <v>13</v>
      </c>
      <c r="G5128" s="195">
        <v>5126</v>
      </c>
      <c r="H5128" s="193">
        <v>0.620270184</v>
      </c>
    </row>
    <row r="5129" spans="2:8" x14ac:dyDescent="0.25">
      <c r="B5129" s="192">
        <f t="shared" si="409"/>
        <v>43314.583333320901</v>
      </c>
      <c r="C5129" s="16">
        <f t="shared" si="405"/>
        <v>8</v>
      </c>
      <c r="D5129" s="16">
        <f t="shared" si="406"/>
        <v>4</v>
      </c>
      <c r="E5129" s="16">
        <f t="shared" si="407"/>
        <v>1</v>
      </c>
      <c r="F5129" s="16">
        <f t="shared" si="408"/>
        <v>14</v>
      </c>
      <c r="G5129" s="195">
        <v>5127</v>
      </c>
      <c r="H5129" s="193">
        <v>0.52880548900000002</v>
      </c>
    </row>
    <row r="5130" spans="2:8" x14ac:dyDescent="0.25">
      <c r="B5130" s="192">
        <f t="shared" si="409"/>
        <v>43314.624999987565</v>
      </c>
      <c r="C5130" s="16">
        <f t="shared" si="405"/>
        <v>8</v>
      </c>
      <c r="D5130" s="16">
        <f t="shared" si="406"/>
        <v>4</v>
      </c>
      <c r="E5130" s="16">
        <f t="shared" si="407"/>
        <v>1</v>
      </c>
      <c r="F5130" s="16">
        <f t="shared" si="408"/>
        <v>15</v>
      </c>
      <c r="G5130" s="195">
        <v>5128</v>
      </c>
      <c r="H5130" s="193">
        <v>0.42564094000000002</v>
      </c>
    </row>
    <row r="5131" spans="2:8" x14ac:dyDescent="0.25">
      <c r="B5131" s="192">
        <f t="shared" si="409"/>
        <v>43314.66666665423</v>
      </c>
      <c r="C5131" s="16">
        <f t="shared" si="405"/>
        <v>8</v>
      </c>
      <c r="D5131" s="16">
        <f t="shared" si="406"/>
        <v>4</v>
      </c>
      <c r="E5131" s="16">
        <f t="shared" si="407"/>
        <v>1</v>
      </c>
      <c r="F5131" s="16">
        <f t="shared" si="408"/>
        <v>16</v>
      </c>
      <c r="G5131" s="195">
        <v>5129</v>
      </c>
      <c r="H5131" s="193">
        <v>0.31385064299999998</v>
      </c>
    </row>
    <row r="5132" spans="2:8" x14ac:dyDescent="0.25">
      <c r="B5132" s="192">
        <f t="shared" si="409"/>
        <v>43314.708333320894</v>
      </c>
      <c r="C5132" s="16">
        <f t="shared" si="405"/>
        <v>8</v>
      </c>
      <c r="D5132" s="16">
        <f t="shared" si="406"/>
        <v>4</v>
      </c>
      <c r="E5132" s="16">
        <f t="shared" si="407"/>
        <v>1</v>
      </c>
      <c r="F5132" s="16">
        <f t="shared" si="408"/>
        <v>17</v>
      </c>
      <c r="G5132" s="195">
        <v>5130</v>
      </c>
      <c r="H5132" s="193">
        <v>0.18201551199999999</v>
      </c>
    </row>
    <row r="5133" spans="2:8" x14ac:dyDescent="0.25">
      <c r="B5133" s="192">
        <f t="shared" si="409"/>
        <v>43314.749999987558</v>
      </c>
      <c r="C5133" s="16">
        <f t="shared" si="405"/>
        <v>8</v>
      </c>
      <c r="D5133" s="16">
        <f t="shared" si="406"/>
        <v>4</v>
      </c>
      <c r="E5133" s="16">
        <f t="shared" si="407"/>
        <v>1</v>
      </c>
      <c r="F5133" s="16">
        <f t="shared" si="408"/>
        <v>18</v>
      </c>
      <c r="G5133" s="195">
        <v>5131</v>
      </c>
      <c r="H5133" s="193">
        <v>7.1762336999999995E-2</v>
      </c>
    </row>
    <row r="5134" spans="2:8" x14ac:dyDescent="0.25">
      <c r="B5134" s="192">
        <f t="shared" si="409"/>
        <v>43314.791666654222</v>
      </c>
      <c r="C5134" s="16">
        <f t="shared" si="405"/>
        <v>8</v>
      </c>
      <c r="D5134" s="16">
        <f t="shared" si="406"/>
        <v>4</v>
      </c>
      <c r="E5134" s="16">
        <f t="shared" si="407"/>
        <v>1</v>
      </c>
      <c r="F5134" s="16">
        <f t="shared" si="408"/>
        <v>19</v>
      </c>
      <c r="G5134" s="195">
        <v>5132</v>
      </c>
      <c r="H5134" s="193">
        <v>1.2350933999999999E-2</v>
      </c>
    </row>
    <row r="5135" spans="2:8" x14ac:dyDescent="0.25">
      <c r="B5135" s="192">
        <f t="shared" si="409"/>
        <v>43314.833333320887</v>
      </c>
      <c r="C5135" s="16">
        <f t="shared" si="405"/>
        <v>8</v>
      </c>
      <c r="D5135" s="16">
        <f t="shared" si="406"/>
        <v>4</v>
      </c>
      <c r="E5135" s="16">
        <f t="shared" si="407"/>
        <v>1</v>
      </c>
      <c r="F5135" s="16">
        <f t="shared" si="408"/>
        <v>20</v>
      </c>
      <c r="G5135" s="195">
        <v>5133</v>
      </c>
      <c r="H5135" s="193">
        <v>0</v>
      </c>
    </row>
    <row r="5136" spans="2:8" x14ac:dyDescent="0.25">
      <c r="B5136" s="192">
        <f t="shared" si="409"/>
        <v>43314.874999987551</v>
      </c>
      <c r="C5136" s="16">
        <f t="shared" si="405"/>
        <v>8</v>
      </c>
      <c r="D5136" s="16">
        <f t="shared" si="406"/>
        <v>4</v>
      </c>
      <c r="E5136" s="16">
        <f t="shared" si="407"/>
        <v>1</v>
      </c>
      <c r="F5136" s="16">
        <f t="shared" si="408"/>
        <v>21</v>
      </c>
      <c r="G5136" s="195">
        <v>5134</v>
      </c>
      <c r="H5136" s="193">
        <v>0</v>
      </c>
    </row>
    <row r="5137" spans="2:8" x14ac:dyDescent="0.25">
      <c r="B5137" s="192">
        <f t="shared" si="409"/>
        <v>43314.916666654215</v>
      </c>
      <c r="C5137" s="16">
        <f t="shared" si="405"/>
        <v>8</v>
      </c>
      <c r="D5137" s="16">
        <f t="shared" si="406"/>
        <v>4</v>
      </c>
      <c r="E5137" s="16">
        <f t="shared" si="407"/>
        <v>1</v>
      </c>
      <c r="F5137" s="16">
        <f t="shared" si="408"/>
        <v>22</v>
      </c>
      <c r="G5137" s="195">
        <v>5135</v>
      </c>
      <c r="H5137" s="193">
        <v>0</v>
      </c>
    </row>
    <row r="5138" spans="2:8" x14ac:dyDescent="0.25">
      <c r="B5138" s="192">
        <f t="shared" si="409"/>
        <v>43314.958333320879</v>
      </c>
      <c r="C5138" s="16">
        <f t="shared" si="405"/>
        <v>8</v>
      </c>
      <c r="D5138" s="16">
        <f t="shared" si="406"/>
        <v>4</v>
      </c>
      <c r="E5138" s="16">
        <f t="shared" si="407"/>
        <v>1</v>
      </c>
      <c r="F5138" s="16">
        <f t="shared" si="408"/>
        <v>23</v>
      </c>
      <c r="G5138" s="195">
        <v>5136</v>
      </c>
      <c r="H5138" s="193">
        <v>0</v>
      </c>
    </row>
    <row r="5139" spans="2:8" x14ac:dyDescent="0.25">
      <c r="B5139" s="192">
        <f t="shared" si="409"/>
        <v>43314.999999987544</v>
      </c>
      <c r="C5139" s="16">
        <f t="shared" si="405"/>
        <v>8</v>
      </c>
      <c r="D5139" s="16">
        <f t="shared" si="406"/>
        <v>5</v>
      </c>
      <c r="E5139" s="16">
        <f t="shared" si="407"/>
        <v>1</v>
      </c>
      <c r="F5139" s="16">
        <f t="shared" si="408"/>
        <v>0</v>
      </c>
      <c r="G5139" s="195">
        <v>5137</v>
      </c>
      <c r="H5139" s="193">
        <v>0</v>
      </c>
    </row>
    <row r="5140" spans="2:8" x14ac:dyDescent="0.25">
      <c r="B5140" s="192">
        <f t="shared" si="409"/>
        <v>43315.041666654208</v>
      </c>
      <c r="C5140" s="16">
        <f t="shared" si="405"/>
        <v>8</v>
      </c>
      <c r="D5140" s="16">
        <f t="shared" si="406"/>
        <v>5</v>
      </c>
      <c r="E5140" s="16">
        <f t="shared" si="407"/>
        <v>1</v>
      </c>
      <c r="F5140" s="16">
        <f t="shared" si="408"/>
        <v>1</v>
      </c>
      <c r="G5140" s="195">
        <v>5138</v>
      </c>
      <c r="H5140" s="193">
        <v>0</v>
      </c>
    </row>
    <row r="5141" spans="2:8" x14ac:dyDescent="0.25">
      <c r="B5141" s="192">
        <f t="shared" si="409"/>
        <v>43315.083333320872</v>
      </c>
      <c r="C5141" s="16">
        <f t="shared" si="405"/>
        <v>8</v>
      </c>
      <c r="D5141" s="16">
        <f t="shared" si="406"/>
        <v>5</v>
      </c>
      <c r="E5141" s="16">
        <f t="shared" si="407"/>
        <v>1</v>
      </c>
      <c r="F5141" s="16">
        <f t="shared" si="408"/>
        <v>2</v>
      </c>
      <c r="G5141" s="195">
        <v>5139</v>
      </c>
      <c r="H5141" s="193">
        <v>0</v>
      </c>
    </row>
    <row r="5142" spans="2:8" x14ac:dyDescent="0.25">
      <c r="B5142" s="192">
        <f t="shared" si="409"/>
        <v>43315.124999987536</v>
      </c>
      <c r="C5142" s="16">
        <f t="shared" si="405"/>
        <v>8</v>
      </c>
      <c r="D5142" s="16">
        <f t="shared" si="406"/>
        <v>5</v>
      </c>
      <c r="E5142" s="16">
        <f t="shared" si="407"/>
        <v>1</v>
      </c>
      <c r="F5142" s="16">
        <f t="shared" si="408"/>
        <v>3</v>
      </c>
      <c r="G5142" s="195">
        <v>5140</v>
      </c>
      <c r="H5142" s="193">
        <v>0</v>
      </c>
    </row>
    <row r="5143" spans="2:8" x14ac:dyDescent="0.25">
      <c r="B5143" s="192">
        <f t="shared" si="409"/>
        <v>43315.166666654201</v>
      </c>
      <c r="C5143" s="16">
        <f t="shared" si="405"/>
        <v>8</v>
      </c>
      <c r="D5143" s="16">
        <f t="shared" si="406"/>
        <v>5</v>
      </c>
      <c r="E5143" s="16">
        <f t="shared" si="407"/>
        <v>1</v>
      </c>
      <c r="F5143" s="16">
        <f t="shared" si="408"/>
        <v>4</v>
      </c>
      <c r="G5143" s="195">
        <v>5141</v>
      </c>
      <c r="H5143" s="193">
        <v>0</v>
      </c>
    </row>
    <row r="5144" spans="2:8" x14ac:dyDescent="0.25">
      <c r="B5144" s="192">
        <f t="shared" si="409"/>
        <v>43315.208333320865</v>
      </c>
      <c r="C5144" s="16">
        <f t="shared" si="405"/>
        <v>8</v>
      </c>
      <c r="D5144" s="16">
        <f t="shared" si="406"/>
        <v>5</v>
      </c>
      <c r="E5144" s="16">
        <f t="shared" si="407"/>
        <v>1</v>
      </c>
      <c r="F5144" s="16">
        <f t="shared" si="408"/>
        <v>5</v>
      </c>
      <c r="G5144" s="195">
        <v>5142</v>
      </c>
      <c r="H5144" s="193">
        <v>1.6746825E-2</v>
      </c>
    </row>
    <row r="5145" spans="2:8" x14ac:dyDescent="0.25">
      <c r="B5145" s="192">
        <f t="shared" si="409"/>
        <v>43315.249999987529</v>
      </c>
      <c r="C5145" s="16">
        <f t="shared" si="405"/>
        <v>8</v>
      </c>
      <c r="D5145" s="16">
        <f t="shared" si="406"/>
        <v>5</v>
      </c>
      <c r="E5145" s="16">
        <f t="shared" si="407"/>
        <v>1</v>
      </c>
      <c r="F5145" s="16">
        <f t="shared" si="408"/>
        <v>6</v>
      </c>
      <c r="G5145" s="195">
        <v>5143</v>
      </c>
      <c r="H5145" s="193">
        <v>8.6104447000000001E-2</v>
      </c>
    </row>
    <row r="5146" spans="2:8" x14ac:dyDescent="0.25">
      <c r="B5146" s="192">
        <f t="shared" si="409"/>
        <v>43315.291666654193</v>
      </c>
      <c r="C5146" s="16">
        <f t="shared" si="405"/>
        <v>8</v>
      </c>
      <c r="D5146" s="16">
        <f t="shared" si="406"/>
        <v>5</v>
      </c>
      <c r="E5146" s="16">
        <f t="shared" si="407"/>
        <v>1</v>
      </c>
      <c r="F5146" s="16">
        <f t="shared" si="408"/>
        <v>7</v>
      </c>
      <c r="G5146" s="195">
        <v>5144</v>
      </c>
      <c r="H5146" s="193">
        <v>0.22337622300000001</v>
      </c>
    </row>
    <row r="5147" spans="2:8" x14ac:dyDescent="0.25">
      <c r="B5147" s="192">
        <f t="shared" si="409"/>
        <v>43315.333333320857</v>
      </c>
      <c r="C5147" s="16">
        <f t="shared" si="405"/>
        <v>8</v>
      </c>
      <c r="D5147" s="16">
        <f t="shared" si="406"/>
        <v>5</v>
      </c>
      <c r="E5147" s="16">
        <f t="shared" si="407"/>
        <v>1</v>
      </c>
      <c r="F5147" s="16">
        <f t="shared" si="408"/>
        <v>8</v>
      </c>
      <c r="G5147" s="195">
        <v>5145</v>
      </c>
      <c r="H5147" s="193">
        <v>0.38914399100000002</v>
      </c>
    </row>
    <row r="5148" spans="2:8" x14ac:dyDescent="0.25">
      <c r="B5148" s="192">
        <f t="shared" si="409"/>
        <v>43315.374999987522</v>
      </c>
      <c r="C5148" s="16">
        <f t="shared" si="405"/>
        <v>8</v>
      </c>
      <c r="D5148" s="16">
        <f t="shared" si="406"/>
        <v>5</v>
      </c>
      <c r="E5148" s="16">
        <f t="shared" si="407"/>
        <v>1</v>
      </c>
      <c r="F5148" s="16">
        <f t="shared" si="408"/>
        <v>9</v>
      </c>
      <c r="G5148" s="195">
        <v>5146</v>
      </c>
      <c r="H5148" s="193">
        <v>0.52706356700000001</v>
      </c>
    </row>
    <row r="5149" spans="2:8" x14ac:dyDescent="0.25">
      <c r="B5149" s="192">
        <f t="shared" si="409"/>
        <v>43315.416666654186</v>
      </c>
      <c r="C5149" s="16">
        <f t="shared" si="405"/>
        <v>8</v>
      </c>
      <c r="D5149" s="16">
        <f t="shared" si="406"/>
        <v>5</v>
      </c>
      <c r="E5149" s="16">
        <f t="shared" si="407"/>
        <v>1</v>
      </c>
      <c r="F5149" s="16">
        <f t="shared" si="408"/>
        <v>10</v>
      </c>
      <c r="G5149" s="195">
        <v>5147</v>
      </c>
      <c r="H5149" s="193">
        <v>0.62690265599999995</v>
      </c>
    </row>
    <row r="5150" spans="2:8" x14ac:dyDescent="0.25">
      <c r="B5150" s="192">
        <f t="shared" si="409"/>
        <v>43315.45833332085</v>
      </c>
      <c r="C5150" s="16">
        <f t="shared" si="405"/>
        <v>8</v>
      </c>
      <c r="D5150" s="16">
        <f t="shared" si="406"/>
        <v>5</v>
      </c>
      <c r="E5150" s="16">
        <f t="shared" si="407"/>
        <v>1</v>
      </c>
      <c r="F5150" s="16">
        <f t="shared" si="408"/>
        <v>11</v>
      </c>
      <c r="G5150" s="195">
        <v>5148</v>
      </c>
      <c r="H5150" s="193">
        <v>0.66215038199999998</v>
      </c>
    </row>
    <row r="5151" spans="2:8" x14ac:dyDescent="0.25">
      <c r="B5151" s="192">
        <f t="shared" si="409"/>
        <v>43315.499999987514</v>
      </c>
      <c r="C5151" s="16">
        <f t="shared" si="405"/>
        <v>8</v>
      </c>
      <c r="D5151" s="16">
        <f t="shared" si="406"/>
        <v>5</v>
      </c>
      <c r="E5151" s="16">
        <f t="shared" si="407"/>
        <v>1</v>
      </c>
      <c r="F5151" s="16">
        <f t="shared" si="408"/>
        <v>12</v>
      </c>
      <c r="G5151" s="195">
        <v>5149</v>
      </c>
      <c r="H5151" s="193">
        <v>0.63482267800000003</v>
      </c>
    </row>
    <row r="5152" spans="2:8" x14ac:dyDescent="0.25">
      <c r="B5152" s="192">
        <f t="shared" si="409"/>
        <v>43315.541666654179</v>
      </c>
      <c r="C5152" s="16">
        <f t="shared" si="405"/>
        <v>8</v>
      </c>
      <c r="D5152" s="16">
        <f t="shared" si="406"/>
        <v>5</v>
      </c>
      <c r="E5152" s="16">
        <f t="shared" si="407"/>
        <v>1</v>
      </c>
      <c r="F5152" s="16">
        <f t="shared" si="408"/>
        <v>13</v>
      </c>
      <c r="G5152" s="195">
        <v>5150</v>
      </c>
      <c r="H5152" s="193">
        <v>0.61840120799999998</v>
      </c>
    </row>
    <row r="5153" spans="2:8" x14ac:dyDescent="0.25">
      <c r="B5153" s="192">
        <f t="shared" si="409"/>
        <v>43315.583333320843</v>
      </c>
      <c r="C5153" s="16">
        <f t="shared" si="405"/>
        <v>8</v>
      </c>
      <c r="D5153" s="16">
        <f t="shared" si="406"/>
        <v>5</v>
      </c>
      <c r="E5153" s="16">
        <f t="shared" si="407"/>
        <v>1</v>
      </c>
      <c r="F5153" s="16">
        <f t="shared" si="408"/>
        <v>14</v>
      </c>
      <c r="G5153" s="195">
        <v>5151</v>
      </c>
      <c r="H5153" s="193">
        <v>0.55431628499999996</v>
      </c>
    </row>
    <row r="5154" spans="2:8" x14ac:dyDescent="0.25">
      <c r="B5154" s="192">
        <f t="shared" si="409"/>
        <v>43315.624999987507</v>
      </c>
      <c r="C5154" s="16">
        <f t="shared" si="405"/>
        <v>8</v>
      </c>
      <c r="D5154" s="16">
        <f t="shared" si="406"/>
        <v>5</v>
      </c>
      <c r="E5154" s="16">
        <f t="shared" si="407"/>
        <v>1</v>
      </c>
      <c r="F5154" s="16">
        <f t="shared" si="408"/>
        <v>15</v>
      </c>
      <c r="G5154" s="195">
        <v>5152</v>
      </c>
      <c r="H5154" s="193">
        <v>0.46251604800000001</v>
      </c>
    </row>
    <row r="5155" spans="2:8" x14ac:dyDescent="0.25">
      <c r="B5155" s="192">
        <f t="shared" si="409"/>
        <v>43315.666666654171</v>
      </c>
      <c r="C5155" s="16">
        <f t="shared" si="405"/>
        <v>8</v>
      </c>
      <c r="D5155" s="16">
        <f t="shared" si="406"/>
        <v>5</v>
      </c>
      <c r="E5155" s="16">
        <f t="shared" si="407"/>
        <v>1</v>
      </c>
      <c r="F5155" s="16">
        <f t="shared" si="408"/>
        <v>16</v>
      </c>
      <c r="G5155" s="195">
        <v>5153</v>
      </c>
      <c r="H5155" s="193">
        <v>0.35020775399999998</v>
      </c>
    </row>
    <row r="5156" spans="2:8" x14ac:dyDescent="0.25">
      <c r="B5156" s="192">
        <f t="shared" si="409"/>
        <v>43315.708333320836</v>
      </c>
      <c r="C5156" s="16">
        <f t="shared" si="405"/>
        <v>8</v>
      </c>
      <c r="D5156" s="16">
        <f t="shared" si="406"/>
        <v>5</v>
      </c>
      <c r="E5156" s="16">
        <f t="shared" si="407"/>
        <v>1</v>
      </c>
      <c r="F5156" s="16">
        <f t="shared" si="408"/>
        <v>17</v>
      </c>
      <c r="G5156" s="195">
        <v>5154</v>
      </c>
      <c r="H5156" s="193">
        <v>0.20709304000000001</v>
      </c>
    </row>
    <row r="5157" spans="2:8" x14ac:dyDescent="0.25">
      <c r="B5157" s="192">
        <f t="shared" si="409"/>
        <v>43315.7499999875</v>
      </c>
      <c r="C5157" s="16">
        <f t="shared" si="405"/>
        <v>8</v>
      </c>
      <c r="D5157" s="16">
        <f t="shared" si="406"/>
        <v>5</v>
      </c>
      <c r="E5157" s="16">
        <f t="shared" si="407"/>
        <v>1</v>
      </c>
      <c r="F5157" s="16">
        <f t="shared" si="408"/>
        <v>18</v>
      </c>
      <c r="G5157" s="195">
        <v>5155</v>
      </c>
      <c r="H5157" s="193">
        <v>8.3735045999999994E-2</v>
      </c>
    </row>
    <row r="5158" spans="2:8" x14ac:dyDescent="0.25">
      <c r="B5158" s="192">
        <f t="shared" si="409"/>
        <v>43315.791666654164</v>
      </c>
      <c r="C5158" s="16">
        <f t="shared" si="405"/>
        <v>8</v>
      </c>
      <c r="D5158" s="16">
        <f t="shared" si="406"/>
        <v>5</v>
      </c>
      <c r="E5158" s="16">
        <f t="shared" si="407"/>
        <v>1</v>
      </c>
      <c r="F5158" s="16">
        <f t="shared" si="408"/>
        <v>19</v>
      </c>
      <c r="G5158" s="195">
        <v>5156</v>
      </c>
      <c r="H5158" s="193">
        <v>1.5649223E-2</v>
      </c>
    </row>
    <row r="5159" spans="2:8" x14ac:dyDescent="0.25">
      <c r="B5159" s="192">
        <f t="shared" si="409"/>
        <v>43315.833333320828</v>
      </c>
      <c r="C5159" s="16">
        <f t="shared" si="405"/>
        <v>8</v>
      </c>
      <c r="D5159" s="16">
        <f t="shared" si="406"/>
        <v>5</v>
      </c>
      <c r="E5159" s="16">
        <f t="shared" si="407"/>
        <v>1</v>
      </c>
      <c r="F5159" s="16">
        <f t="shared" si="408"/>
        <v>20</v>
      </c>
      <c r="G5159" s="195">
        <v>5157</v>
      </c>
      <c r="H5159" s="193">
        <v>0</v>
      </c>
    </row>
    <row r="5160" spans="2:8" x14ac:dyDescent="0.25">
      <c r="B5160" s="192">
        <f t="shared" si="409"/>
        <v>43315.874999987493</v>
      </c>
      <c r="C5160" s="16">
        <f t="shared" si="405"/>
        <v>8</v>
      </c>
      <c r="D5160" s="16">
        <f t="shared" si="406"/>
        <v>5</v>
      </c>
      <c r="E5160" s="16">
        <f t="shared" si="407"/>
        <v>1</v>
      </c>
      <c r="F5160" s="16">
        <f t="shared" si="408"/>
        <v>21</v>
      </c>
      <c r="G5160" s="195">
        <v>5158</v>
      </c>
      <c r="H5160" s="193">
        <v>0</v>
      </c>
    </row>
    <row r="5161" spans="2:8" x14ac:dyDescent="0.25">
      <c r="B5161" s="192">
        <f t="shared" si="409"/>
        <v>43315.916666654157</v>
      </c>
      <c r="C5161" s="16">
        <f t="shared" si="405"/>
        <v>8</v>
      </c>
      <c r="D5161" s="16">
        <f t="shared" si="406"/>
        <v>5</v>
      </c>
      <c r="E5161" s="16">
        <f t="shared" si="407"/>
        <v>1</v>
      </c>
      <c r="F5161" s="16">
        <f t="shared" si="408"/>
        <v>22</v>
      </c>
      <c r="G5161" s="195">
        <v>5159</v>
      </c>
      <c r="H5161" s="193">
        <v>0</v>
      </c>
    </row>
    <row r="5162" spans="2:8" x14ac:dyDescent="0.25">
      <c r="B5162" s="192">
        <f t="shared" si="409"/>
        <v>43315.958333320821</v>
      </c>
      <c r="C5162" s="16">
        <f t="shared" si="405"/>
        <v>8</v>
      </c>
      <c r="D5162" s="16">
        <f t="shared" si="406"/>
        <v>5</v>
      </c>
      <c r="E5162" s="16">
        <f t="shared" si="407"/>
        <v>1</v>
      </c>
      <c r="F5162" s="16">
        <f t="shared" si="408"/>
        <v>23</v>
      </c>
      <c r="G5162" s="195">
        <v>5160</v>
      </c>
      <c r="H5162" s="193">
        <v>0</v>
      </c>
    </row>
    <row r="5163" spans="2:8" x14ac:dyDescent="0.25">
      <c r="B5163" s="192">
        <f t="shared" si="409"/>
        <v>43315.999999987485</v>
      </c>
      <c r="C5163" s="16">
        <f t="shared" si="405"/>
        <v>8</v>
      </c>
      <c r="D5163" s="16">
        <f t="shared" si="406"/>
        <v>6</v>
      </c>
      <c r="E5163" s="16">
        <f t="shared" si="407"/>
        <v>2</v>
      </c>
      <c r="F5163" s="16">
        <f t="shared" si="408"/>
        <v>0</v>
      </c>
      <c r="G5163" s="195">
        <v>5161</v>
      </c>
      <c r="H5163" s="193">
        <v>0</v>
      </c>
    </row>
    <row r="5164" spans="2:8" x14ac:dyDescent="0.25">
      <c r="B5164" s="192">
        <f t="shared" si="409"/>
        <v>43316.04166665415</v>
      </c>
      <c r="C5164" s="16">
        <f t="shared" si="405"/>
        <v>8</v>
      </c>
      <c r="D5164" s="16">
        <f t="shared" si="406"/>
        <v>6</v>
      </c>
      <c r="E5164" s="16">
        <f t="shared" si="407"/>
        <v>2</v>
      </c>
      <c r="F5164" s="16">
        <f t="shared" si="408"/>
        <v>1</v>
      </c>
      <c r="G5164" s="195">
        <v>5162</v>
      </c>
      <c r="H5164" s="193">
        <v>0</v>
      </c>
    </row>
    <row r="5165" spans="2:8" x14ac:dyDescent="0.25">
      <c r="B5165" s="192">
        <f t="shared" si="409"/>
        <v>43316.083333320814</v>
      </c>
      <c r="C5165" s="16">
        <f t="shared" si="405"/>
        <v>8</v>
      </c>
      <c r="D5165" s="16">
        <f t="shared" si="406"/>
        <v>6</v>
      </c>
      <c r="E5165" s="16">
        <f t="shared" si="407"/>
        <v>2</v>
      </c>
      <c r="F5165" s="16">
        <f t="shared" si="408"/>
        <v>2</v>
      </c>
      <c r="G5165" s="195">
        <v>5163</v>
      </c>
      <c r="H5165" s="193">
        <v>0</v>
      </c>
    </row>
    <row r="5166" spans="2:8" x14ac:dyDescent="0.25">
      <c r="B5166" s="192">
        <f t="shared" si="409"/>
        <v>43316.124999987478</v>
      </c>
      <c r="C5166" s="16">
        <f t="shared" si="405"/>
        <v>8</v>
      </c>
      <c r="D5166" s="16">
        <f t="shared" si="406"/>
        <v>6</v>
      </c>
      <c r="E5166" s="16">
        <f t="shared" si="407"/>
        <v>2</v>
      </c>
      <c r="F5166" s="16">
        <f t="shared" si="408"/>
        <v>3</v>
      </c>
      <c r="G5166" s="195">
        <v>5164</v>
      </c>
      <c r="H5166" s="193">
        <v>0</v>
      </c>
    </row>
    <row r="5167" spans="2:8" x14ac:dyDescent="0.25">
      <c r="B5167" s="192">
        <f t="shared" si="409"/>
        <v>43316.166666654142</v>
      </c>
      <c r="C5167" s="16">
        <f t="shared" si="405"/>
        <v>8</v>
      </c>
      <c r="D5167" s="16">
        <f t="shared" si="406"/>
        <v>6</v>
      </c>
      <c r="E5167" s="16">
        <f t="shared" si="407"/>
        <v>2</v>
      </c>
      <c r="F5167" s="16">
        <f t="shared" si="408"/>
        <v>4</v>
      </c>
      <c r="G5167" s="195">
        <v>5165</v>
      </c>
      <c r="H5167" s="193">
        <v>0</v>
      </c>
    </row>
    <row r="5168" spans="2:8" x14ac:dyDescent="0.25">
      <c r="B5168" s="192">
        <f t="shared" si="409"/>
        <v>43316.208333320807</v>
      </c>
      <c r="C5168" s="16">
        <f t="shared" si="405"/>
        <v>8</v>
      </c>
      <c r="D5168" s="16">
        <f t="shared" si="406"/>
        <v>6</v>
      </c>
      <c r="E5168" s="16">
        <f t="shared" si="407"/>
        <v>2</v>
      </c>
      <c r="F5168" s="16">
        <f t="shared" si="408"/>
        <v>5</v>
      </c>
      <c r="G5168" s="195">
        <v>5166</v>
      </c>
      <c r="H5168" s="193">
        <v>1.5739044000000001E-2</v>
      </c>
    </row>
    <row r="5169" spans="2:8" x14ac:dyDescent="0.25">
      <c r="B5169" s="192">
        <f t="shared" si="409"/>
        <v>43316.249999987471</v>
      </c>
      <c r="C5169" s="16">
        <f t="shared" si="405"/>
        <v>8</v>
      </c>
      <c r="D5169" s="16">
        <f t="shared" si="406"/>
        <v>6</v>
      </c>
      <c r="E5169" s="16">
        <f t="shared" si="407"/>
        <v>2</v>
      </c>
      <c r="F5169" s="16">
        <f t="shared" si="408"/>
        <v>6</v>
      </c>
      <c r="G5169" s="195">
        <v>5167</v>
      </c>
      <c r="H5169" s="193">
        <v>8.4815288000000003E-2</v>
      </c>
    </row>
    <row r="5170" spans="2:8" x14ac:dyDescent="0.25">
      <c r="B5170" s="192">
        <f t="shared" si="409"/>
        <v>43316.291666654135</v>
      </c>
      <c r="C5170" s="16">
        <f t="shared" si="405"/>
        <v>8</v>
      </c>
      <c r="D5170" s="16">
        <f t="shared" si="406"/>
        <v>6</v>
      </c>
      <c r="E5170" s="16">
        <f t="shared" si="407"/>
        <v>2</v>
      </c>
      <c r="F5170" s="16">
        <f t="shared" si="408"/>
        <v>7</v>
      </c>
      <c r="G5170" s="195">
        <v>5168</v>
      </c>
      <c r="H5170" s="193">
        <v>0.22612222900000001</v>
      </c>
    </row>
    <row r="5171" spans="2:8" x14ac:dyDescent="0.25">
      <c r="B5171" s="192">
        <f t="shared" si="409"/>
        <v>43316.333333320799</v>
      </c>
      <c r="C5171" s="16">
        <f t="shared" si="405"/>
        <v>8</v>
      </c>
      <c r="D5171" s="16">
        <f t="shared" si="406"/>
        <v>6</v>
      </c>
      <c r="E5171" s="16">
        <f t="shared" si="407"/>
        <v>2</v>
      </c>
      <c r="F5171" s="16">
        <f t="shared" si="408"/>
        <v>8</v>
      </c>
      <c r="G5171" s="195">
        <v>5169</v>
      </c>
      <c r="H5171" s="193">
        <v>0.38256445900000002</v>
      </c>
    </row>
    <row r="5172" spans="2:8" x14ac:dyDescent="0.25">
      <c r="B5172" s="192">
        <f t="shared" si="409"/>
        <v>43316.374999987464</v>
      </c>
      <c r="C5172" s="16">
        <f t="shared" si="405"/>
        <v>8</v>
      </c>
      <c r="D5172" s="16">
        <f t="shared" si="406"/>
        <v>6</v>
      </c>
      <c r="E5172" s="16">
        <f t="shared" si="407"/>
        <v>2</v>
      </c>
      <c r="F5172" s="16">
        <f t="shared" si="408"/>
        <v>9</v>
      </c>
      <c r="G5172" s="195">
        <v>5170</v>
      </c>
      <c r="H5172" s="193">
        <v>0.51895144599999998</v>
      </c>
    </row>
    <row r="5173" spans="2:8" x14ac:dyDescent="0.25">
      <c r="B5173" s="192">
        <f t="shared" si="409"/>
        <v>43316.416666654128</v>
      </c>
      <c r="C5173" s="16">
        <f t="shared" si="405"/>
        <v>8</v>
      </c>
      <c r="D5173" s="16">
        <f t="shared" si="406"/>
        <v>6</v>
      </c>
      <c r="E5173" s="16">
        <f t="shared" si="407"/>
        <v>2</v>
      </c>
      <c r="F5173" s="16">
        <f t="shared" si="408"/>
        <v>10</v>
      </c>
      <c r="G5173" s="195">
        <v>5171</v>
      </c>
      <c r="H5173" s="193">
        <v>0.61765775300000003</v>
      </c>
    </row>
    <row r="5174" spans="2:8" x14ac:dyDescent="0.25">
      <c r="B5174" s="192">
        <f t="shared" si="409"/>
        <v>43316.458333320792</v>
      </c>
      <c r="C5174" s="16">
        <f t="shared" si="405"/>
        <v>8</v>
      </c>
      <c r="D5174" s="16">
        <f t="shared" si="406"/>
        <v>6</v>
      </c>
      <c r="E5174" s="16">
        <f t="shared" si="407"/>
        <v>2</v>
      </c>
      <c r="F5174" s="16">
        <f t="shared" si="408"/>
        <v>11</v>
      </c>
      <c r="G5174" s="195">
        <v>5172</v>
      </c>
      <c r="H5174" s="193">
        <v>0.66166367199999998</v>
      </c>
    </row>
    <row r="5175" spans="2:8" x14ac:dyDescent="0.25">
      <c r="B5175" s="192">
        <f t="shared" si="409"/>
        <v>43316.499999987456</v>
      </c>
      <c r="C5175" s="16">
        <f t="shared" si="405"/>
        <v>8</v>
      </c>
      <c r="D5175" s="16">
        <f t="shared" si="406"/>
        <v>6</v>
      </c>
      <c r="E5175" s="16">
        <f t="shared" si="407"/>
        <v>2</v>
      </c>
      <c r="F5175" s="16">
        <f t="shared" si="408"/>
        <v>12</v>
      </c>
      <c r="G5175" s="195">
        <v>5173</v>
      </c>
      <c r="H5175" s="193">
        <v>0.654222199</v>
      </c>
    </row>
    <row r="5176" spans="2:8" x14ac:dyDescent="0.25">
      <c r="B5176" s="192">
        <f t="shared" si="409"/>
        <v>43316.54166665412</v>
      </c>
      <c r="C5176" s="16">
        <f t="shared" si="405"/>
        <v>8</v>
      </c>
      <c r="D5176" s="16">
        <f t="shared" si="406"/>
        <v>6</v>
      </c>
      <c r="E5176" s="16">
        <f t="shared" si="407"/>
        <v>2</v>
      </c>
      <c r="F5176" s="16">
        <f t="shared" si="408"/>
        <v>13</v>
      </c>
      <c r="G5176" s="195">
        <v>5174</v>
      </c>
      <c r="H5176" s="193">
        <v>0.60014743599999998</v>
      </c>
    </row>
    <row r="5177" spans="2:8" x14ac:dyDescent="0.25">
      <c r="B5177" s="192">
        <f t="shared" si="409"/>
        <v>43316.583333320785</v>
      </c>
      <c r="C5177" s="16">
        <f t="shared" si="405"/>
        <v>8</v>
      </c>
      <c r="D5177" s="16">
        <f t="shared" si="406"/>
        <v>6</v>
      </c>
      <c r="E5177" s="16">
        <f t="shared" si="407"/>
        <v>2</v>
      </c>
      <c r="F5177" s="16">
        <f t="shared" si="408"/>
        <v>14</v>
      </c>
      <c r="G5177" s="195">
        <v>5175</v>
      </c>
      <c r="H5177" s="193">
        <v>0.55876075999999997</v>
      </c>
    </row>
    <row r="5178" spans="2:8" x14ac:dyDescent="0.25">
      <c r="B5178" s="192">
        <f t="shared" si="409"/>
        <v>43316.624999987449</v>
      </c>
      <c r="C5178" s="16">
        <f t="shared" si="405"/>
        <v>8</v>
      </c>
      <c r="D5178" s="16">
        <f t="shared" si="406"/>
        <v>6</v>
      </c>
      <c r="E5178" s="16">
        <f t="shared" si="407"/>
        <v>2</v>
      </c>
      <c r="F5178" s="16">
        <f t="shared" si="408"/>
        <v>15</v>
      </c>
      <c r="G5178" s="195">
        <v>5176</v>
      </c>
      <c r="H5178" s="193">
        <v>0.45706320700000003</v>
      </c>
    </row>
    <row r="5179" spans="2:8" x14ac:dyDescent="0.25">
      <c r="B5179" s="192">
        <f t="shared" si="409"/>
        <v>43316.666666654113</v>
      </c>
      <c r="C5179" s="16">
        <f t="shared" si="405"/>
        <v>8</v>
      </c>
      <c r="D5179" s="16">
        <f t="shared" si="406"/>
        <v>6</v>
      </c>
      <c r="E5179" s="16">
        <f t="shared" si="407"/>
        <v>2</v>
      </c>
      <c r="F5179" s="16">
        <f t="shared" si="408"/>
        <v>16</v>
      </c>
      <c r="G5179" s="195">
        <v>5177</v>
      </c>
      <c r="H5179" s="193">
        <v>0.347026265</v>
      </c>
    </row>
    <row r="5180" spans="2:8" x14ac:dyDescent="0.25">
      <c r="B5180" s="192">
        <f t="shared" si="409"/>
        <v>43316.708333320777</v>
      </c>
      <c r="C5180" s="16">
        <f t="shared" si="405"/>
        <v>8</v>
      </c>
      <c r="D5180" s="16">
        <f t="shared" si="406"/>
        <v>6</v>
      </c>
      <c r="E5180" s="16">
        <f t="shared" si="407"/>
        <v>2</v>
      </c>
      <c r="F5180" s="16">
        <f t="shared" si="408"/>
        <v>17</v>
      </c>
      <c r="G5180" s="195">
        <v>5178</v>
      </c>
      <c r="H5180" s="193">
        <v>0.20707664200000001</v>
      </c>
    </row>
    <row r="5181" spans="2:8" x14ac:dyDescent="0.25">
      <c r="B5181" s="192">
        <f t="shared" si="409"/>
        <v>43316.749999987442</v>
      </c>
      <c r="C5181" s="16">
        <f t="shared" si="405"/>
        <v>8</v>
      </c>
      <c r="D5181" s="16">
        <f t="shared" si="406"/>
        <v>6</v>
      </c>
      <c r="E5181" s="16">
        <f t="shared" si="407"/>
        <v>2</v>
      </c>
      <c r="F5181" s="16">
        <f t="shared" si="408"/>
        <v>18</v>
      </c>
      <c r="G5181" s="195">
        <v>5179</v>
      </c>
      <c r="H5181" s="193">
        <v>8.2383789999999998E-2</v>
      </c>
    </row>
    <row r="5182" spans="2:8" x14ac:dyDescent="0.25">
      <c r="B5182" s="192">
        <f t="shared" si="409"/>
        <v>43316.791666654106</v>
      </c>
      <c r="C5182" s="16">
        <f t="shared" si="405"/>
        <v>8</v>
      </c>
      <c r="D5182" s="16">
        <f t="shared" si="406"/>
        <v>6</v>
      </c>
      <c r="E5182" s="16">
        <f t="shared" si="407"/>
        <v>2</v>
      </c>
      <c r="F5182" s="16">
        <f t="shared" si="408"/>
        <v>19</v>
      </c>
      <c r="G5182" s="195">
        <v>5180</v>
      </c>
      <c r="H5182" s="193">
        <v>1.4406680999999999E-2</v>
      </c>
    </row>
    <row r="5183" spans="2:8" x14ac:dyDescent="0.25">
      <c r="B5183" s="192">
        <f t="shared" si="409"/>
        <v>43316.83333332077</v>
      </c>
      <c r="C5183" s="16">
        <f t="shared" si="405"/>
        <v>8</v>
      </c>
      <c r="D5183" s="16">
        <f t="shared" si="406"/>
        <v>6</v>
      </c>
      <c r="E5183" s="16">
        <f t="shared" si="407"/>
        <v>2</v>
      </c>
      <c r="F5183" s="16">
        <f t="shared" si="408"/>
        <v>20</v>
      </c>
      <c r="G5183" s="195">
        <v>5181</v>
      </c>
      <c r="H5183" s="193">
        <v>0</v>
      </c>
    </row>
    <row r="5184" spans="2:8" x14ac:dyDescent="0.25">
      <c r="B5184" s="192">
        <f t="shared" si="409"/>
        <v>43316.874999987434</v>
      </c>
      <c r="C5184" s="16">
        <f t="shared" si="405"/>
        <v>8</v>
      </c>
      <c r="D5184" s="16">
        <f t="shared" si="406"/>
        <v>6</v>
      </c>
      <c r="E5184" s="16">
        <f t="shared" si="407"/>
        <v>2</v>
      </c>
      <c r="F5184" s="16">
        <f t="shared" si="408"/>
        <v>21</v>
      </c>
      <c r="G5184" s="195">
        <v>5182</v>
      </c>
      <c r="H5184" s="193">
        <v>0</v>
      </c>
    </row>
    <row r="5185" spans="2:8" x14ac:dyDescent="0.25">
      <c r="B5185" s="192">
        <f t="shared" si="409"/>
        <v>43316.916666654099</v>
      </c>
      <c r="C5185" s="16">
        <f t="shared" si="405"/>
        <v>8</v>
      </c>
      <c r="D5185" s="16">
        <f t="shared" si="406"/>
        <v>6</v>
      </c>
      <c r="E5185" s="16">
        <f t="shared" si="407"/>
        <v>2</v>
      </c>
      <c r="F5185" s="16">
        <f t="shared" si="408"/>
        <v>22</v>
      </c>
      <c r="G5185" s="195">
        <v>5183</v>
      </c>
      <c r="H5185" s="193">
        <v>0</v>
      </c>
    </row>
    <row r="5186" spans="2:8" x14ac:dyDescent="0.25">
      <c r="B5186" s="192">
        <f t="shared" si="409"/>
        <v>43316.958333320763</v>
      </c>
      <c r="C5186" s="16">
        <f t="shared" si="405"/>
        <v>8</v>
      </c>
      <c r="D5186" s="16">
        <f t="shared" si="406"/>
        <v>6</v>
      </c>
      <c r="E5186" s="16">
        <f t="shared" si="407"/>
        <v>2</v>
      </c>
      <c r="F5186" s="16">
        <f t="shared" si="408"/>
        <v>23</v>
      </c>
      <c r="G5186" s="195">
        <v>5184</v>
      </c>
      <c r="H5186" s="193">
        <v>0</v>
      </c>
    </row>
    <row r="5187" spans="2:8" x14ac:dyDescent="0.25">
      <c r="B5187" s="192">
        <f t="shared" si="409"/>
        <v>43316.999999987427</v>
      </c>
      <c r="C5187" s="16">
        <f t="shared" si="405"/>
        <v>8</v>
      </c>
      <c r="D5187" s="16">
        <f t="shared" si="406"/>
        <v>7</v>
      </c>
      <c r="E5187" s="16">
        <f t="shared" si="407"/>
        <v>2</v>
      </c>
      <c r="F5187" s="16">
        <f t="shared" si="408"/>
        <v>0</v>
      </c>
      <c r="G5187" s="195">
        <v>5185</v>
      </c>
      <c r="H5187" s="193">
        <v>0</v>
      </c>
    </row>
    <row r="5188" spans="2:8" x14ac:dyDescent="0.25">
      <c r="B5188" s="192">
        <f t="shared" si="409"/>
        <v>43317.041666654091</v>
      </c>
      <c r="C5188" s="16">
        <f t="shared" ref="C5188:C5251" si="410">MONTH(B5188)</f>
        <v>8</v>
      </c>
      <c r="D5188" s="16">
        <f t="shared" ref="D5188:D5251" si="411">WEEKDAY(B5188,2)</f>
        <v>7</v>
      </c>
      <c r="E5188" s="16">
        <f t="shared" ref="E5188:E5251" si="412">IF(D5188&lt;6,1,2)</f>
        <v>2</v>
      </c>
      <c r="F5188" s="16">
        <f t="shared" ref="F5188:F5251" si="413">HOUR(B5188)</f>
        <v>1</v>
      </c>
      <c r="G5188" s="195">
        <v>5186</v>
      </c>
      <c r="H5188" s="193">
        <v>0</v>
      </c>
    </row>
    <row r="5189" spans="2:8" x14ac:dyDescent="0.25">
      <c r="B5189" s="192">
        <f t="shared" ref="B5189:B5252" si="414">B5188+1/24</f>
        <v>43317.083333320756</v>
      </c>
      <c r="C5189" s="16">
        <f t="shared" si="410"/>
        <v>8</v>
      </c>
      <c r="D5189" s="16">
        <f t="shared" si="411"/>
        <v>7</v>
      </c>
      <c r="E5189" s="16">
        <f t="shared" si="412"/>
        <v>2</v>
      </c>
      <c r="F5189" s="16">
        <f t="shared" si="413"/>
        <v>2</v>
      </c>
      <c r="G5189" s="195">
        <v>5187</v>
      </c>
      <c r="H5189" s="193">
        <v>0</v>
      </c>
    </row>
    <row r="5190" spans="2:8" x14ac:dyDescent="0.25">
      <c r="B5190" s="192">
        <f t="shared" si="414"/>
        <v>43317.12499998742</v>
      </c>
      <c r="C5190" s="16">
        <f t="shared" si="410"/>
        <v>8</v>
      </c>
      <c r="D5190" s="16">
        <f t="shared" si="411"/>
        <v>7</v>
      </c>
      <c r="E5190" s="16">
        <f t="shared" si="412"/>
        <v>2</v>
      </c>
      <c r="F5190" s="16">
        <f t="shared" si="413"/>
        <v>3</v>
      </c>
      <c r="G5190" s="195">
        <v>5188</v>
      </c>
      <c r="H5190" s="193">
        <v>0</v>
      </c>
    </row>
    <row r="5191" spans="2:8" x14ac:dyDescent="0.25">
      <c r="B5191" s="192">
        <f t="shared" si="414"/>
        <v>43317.166666654084</v>
      </c>
      <c r="C5191" s="16">
        <f t="shared" si="410"/>
        <v>8</v>
      </c>
      <c r="D5191" s="16">
        <f t="shared" si="411"/>
        <v>7</v>
      </c>
      <c r="E5191" s="16">
        <f t="shared" si="412"/>
        <v>2</v>
      </c>
      <c r="F5191" s="16">
        <f t="shared" si="413"/>
        <v>4</v>
      </c>
      <c r="G5191" s="195">
        <v>5189</v>
      </c>
      <c r="H5191" s="193">
        <v>0</v>
      </c>
    </row>
    <row r="5192" spans="2:8" x14ac:dyDescent="0.25">
      <c r="B5192" s="192">
        <f t="shared" si="414"/>
        <v>43317.208333320748</v>
      </c>
      <c r="C5192" s="16">
        <f t="shared" si="410"/>
        <v>8</v>
      </c>
      <c r="D5192" s="16">
        <f t="shared" si="411"/>
        <v>7</v>
      </c>
      <c r="E5192" s="16">
        <f t="shared" si="412"/>
        <v>2</v>
      </c>
      <c r="F5192" s="16">
        <f t="shared" si="413"/>
        <v>5</v>
      </c>
      <c r="G5192" s="195">
        <v>5190</v>
      </c>
      <c r="H5192" s="193">
        <v>1.6020422999999999E-2</v>
      </c>
    </row>
    <row r="5193" spans="2:8" x14ac:dyDescent="0.25">
      <c r="B5193" s="192">
        <f t="shared" si="414"/>
        <v>43317.249999987413</v>
      </c>
      <c r="C5193" s="16">
        <f t="shared" si="410"/>
        <v>8</v>
      </c>
      <c r="D5193" s="16">
        <f t="shared" si="411"/>
        <v>7</v>
      </c>
      <c r="E5193" s="16">
        <f t="shared" si="412"/>
        <v>2</v>
      </c>
      <c r="F5193" s="16">
        <f t="shared" si="413"/>
        <v>6</v>
      </c>
      <c r="G5193" s="195">
        <v>5191</v>
      </c>
      <c r="H5193" s="193">
        <v>8.7610543999999999E-2</v>
      </c>
    </row>
    <row r="5194" spans="2:8" x14ac:dyDescent="0.25">
      <c r="B5194" s="192">
        <f t="shared" si="414"/>
        <v>43317.291666654077</v>
      </c>
      <c r="C5194" s="16">
        <f t="shared" si="410"/>
        <v>8</v>
      </c>
      <c r="D5194" s="16">
        <f t="shared" si="411"/>
        <v>7</v>
      </c>
      <c r="E5194" s="16">
        <f t="shared" si="412"/>
        <v>2</v>
      </c>
      <c r="F5194" s="16">
        <f t="shared" si="413"/>
        <v>7</v>
      </c>
      <c r="G5194" s="195">
        <v>5192</v>
      </c>
      <c r="H5194" s="193">
        <v>0.23272124299999999</v>
      </c>
    </row>
    <row r="5195" spans="2:8" x14ac:dyDescent="0.25">
      <c r="B5195" s="192">
        <f t="shared" si="414"/>
        <v>43317.333333320741</v>
      </c>
      <c r="C5195" s="16">
        <f t="shared" si="410"/>
        <v>8</v>
      </c>
      <c r="D5195" s="16">
        <f t="shared" si="411"/>
        <v>7</v>
      </c>
      <c r="E5195" s="16">
        <f t="shared" si="412"/>
        <v>2</v>
      </c>
      <c r="F5195" s="16">
        <f t="shared" si="413"/>
        <v>8</v>
      </c>
      <c r="G5195" s="195">
        <v>5193</v>
      </c>
      <c r="H5195" s="193">
        <v>0.40381560599999999</v>
      </c>
    </row>
    <row r="5196" spans="2:8" x14ac:dyDescent="0.25">
      <c r="B5196" s="192">
        <f t="shared" si="414"/>
        <v>43317.374999987405</v>
      </c>
      <c r="C5196" s="16">
        <f t="shared" si="410"/>
        <v>8</v>
      </c>
      <c r="D5196" s="16">
        <f t="shared" si="411"/>
        <v>7</v>
      </c>
      <c r="E5196" s="16">
        <f t="shared" si="412"/>
        <v>2</v>
      </c>
      <c r="F5196" s="16">
        <f t="shared" si="413"/>
        <v>9</v>
      </c>
      <c r="G5196" s="195">
        <v>5194</v>
      </c>
      <c r="H5196" s="193">
        <v>0.54261525399999999</v>
      </c>
    </row>
    <row r="5197" spans="2:8" x14ac:dyDescent="0.25">
      <c r="B5197" s="192">
        <f t="shared" si="414"/>
        <v>43317.41666665407</v>
      </c>
      <c r="C5197" s="16">
        <f t="shared" si="410"/>
        <v>8</v>
      </c>
      <c r="D5197" s="16">
        <f t="shared" si="411"/>
        <v>7</v>
      </c>
      <c r="E5197" s="16">
        <f t="shared" si="412"/>
        <v>2</v>
      </c>
      <c r="F5197" s="16">
        <f t="shared" si="413"/>
        <v>10</v>
      </c>
      <c r="G5197" s="195">
        <v>5195</v>
      </c>
      <c r="H5197" s="193">
        <v>0.654986348</v>
      </c>
    </row>
    <row r="5198" spans="2:8" x14ac:dyDescent="0.25">
      <c r="B5198" s="192">
        <f t="shared" si="414"/>
        <v>43317.458333320734</v>
      </c>
      <c r="C5198" s="16">
        <f t="shared" si="410"/>
        <v>8</v>
      </c>
      <c r="D5198" s="16">
        <f t="shared" si="411"/>
        <v>7</v>
      </c>
      <c r="E5198" s="16">
        <f t="shared" si="412"/>
        <v>2</v>
      </c>
      <c r="F5198" s="16">
        <f t="shared" si="413"/>
        <v>11</v>
      </c>
      <c r="G5198" s="195">
        <v>5196</v>
      </c>
      <c r="H5198" s="193">
        <v>0.68755471199999996</v>
      </c>
    </row>
    <row r="5199" spans="2:8" x14ac:dyDescent="0.25">
      <c r="B5199" s="192">
        <f t="shared" si="414"/>
        <v>43317.499999987398</v>
      </c>
      <c r="C5199" s="16">
        <f t="shared" si="410"/>
        <v>8</v>
      </c>
      <c r="D5199" s="16">
        <f t="shared" si="411"/>
        <v>7</v>
      </c>
      <c r="E5199" s="16">
        <f t="shared" si="412"/>
        <v>2</v>
      </c>
      <c r="F5199" s="16">
        <f t="shared" si="413"/>
        <v>12</v>
      </c>
      <c r="G5199" s="195">
        <v>5197</v>
      </c>
      <c r="H5199" s="193">
        <v>0.684924321</v>
      </c>
    </row>
    <row r="5200" spans="2:8" x14ac:dyDescent="0.25">
      <c r="B5200" s="192">
        <f t="shared" si="414"/>
        <v>43317.541666654062</v>
      </c>
      <c r="C5200" s="16">
        <f t="shared" si="410"/>
        <v>8</v>
      </c>
      <c r="D5200" s="16">
        <f t="shared" si="411"/>
        <v>7</v>
      </c>
      <c r="E5200" s="16">
        <f t="shared" si="412"/>
        <v>2</v>
      </c>
      <c r="F5200" s="16">
        <f t="shared" si="413"/>
        <v>13</v>
      </c>
      <c r="G5200" s="195">
        <v>5198</v>
      </c>
      <c r="H5200" s="193">
        <v>0.67181237400000005</v>
      </c>
    </row>
    <row r="5201" spans="2:8" x14ac:dyDescent="0.25">
      <c r="B5201" s="192">
        <f t="shared" si="414"/>
        <v>43317.583333320727</v>
      </c>
      <c r="C5201" s="16">
        <f t="shared" si="410"/>
        <v>8</v>
      </c>
      <c r="D5201" s="16">
        <f t="shared" si="411"/>
        <v>7</v>
      </c>
      <c r="E5201" s="16">
        <f t="shared" si="412"/>
        <v>2</v>
      </c>
      <c r="F5201" s="16">
        <f t="shared" si="413"/>
        <v>14</v>
      </c>
      <c r="G5201" s="195">
        <v>5199</v>
      </c>
      <c r="H5201" s="193">
        <v>0.60452508299999996</v>
      </c>
    </row>
    <row r="5202" spans="2:8" x14ac:dyDescent="0.25">
      <c r="B5202" s="192">
        <f t="shared" si="414"/>
        <v>43317.624999987391</v>
      </c>
      <c r="C5202" s="16">
        <f t="shared" si="410"/>
        <v>8</v>
      </c>
      <c r="D5202" s="16">
        <f t="shared" si="411"/>
        <v>7</v>
      </c>
      <c r="E5202" s="16">
        <f t="shared" si="412"/>
        <v>2</v>
      </c>
      <c r="F5202" s="16">
        <f t="shared" si="413"/>
        <v>15</v>
      </c>
      <c r="G5202" s="195">
        <v>5200</v>
      </c>
      <c r="H5202" s="193">
        <v>0.49869425000000001</v>
      </c>
    </row>
    <row r="5203" spans="2:8" x14ac:dyDescent="0.25">
      <c r="B5203" s="192">
        <f t="shared" si="414"/>
        <v>43317.666666654055</v>
      </c>
      <c r="C5203" s="16">
        <f t="shared" si="410"/>
        <v>8</v>
      </c>
      <c r="D5203" s="16">
        <f t="shared" si="411"/>
        <v>7</v>
      </c>
      <c r="E5203" s="16">
        <f t="shared" si="412"/>
        <v>2</v>
      </c>
      <c r="F5203" s="16">
        <f t="shared" si="413"/>
        <v>16</v>
      </c>
      <c r="G5203" s="195">
        <v>5201</v>
      </c>
      <c r="H5203" s="193">
        <v>0.36190101699999999</v>
      </c>
    </row>
    <row r="5204" spans="2:8" x14ac:dyDescent="0.25">
      <c r="B5204" s="192">
        <f t="shared" si="414"/>
        <v>43317.708333320719</v>
      </c>
      <c r="C5204" s="16">
        <f t="shared" si="410"/>
        <v>8</v>
      </c>
      <c r="D5204" s="16">
        <f t="shared" si="411"/>
        <v>7</v>
      </c>
      <c r="E5204" s="16">
        <f t="shared" si="412"/>
        <v>2</v>
      </c>
      <c r="F5204" s="16">
        <f t="shared" si="413"/>
        <v>17</v>
      </c>
      <c r="G5204" s="195">
        <v>5202</v>
      </c>
      <c r="H5204" s="193">
        <v>0.20927906900000001</v>
      </c>
    </row>
    <row r="5205" spans="2:8" x14ac:dyDescent="0.25">
      <c r="B5205" s="192">
        <f t="shared" si="414"/>
        <v>43317.749999987383</v>
      </c>
      <c r="C5205" s="16">
        <f t="shared" si="410"/>
        <v>8</v>
      </c>
      <c r="D5205" s="16">
        <f t="shared" si="411"/>
        <v>7</v>
      </c>
      <c r="E5205" s="16">
        <f t="shared" si="412"/>
        <v>2</v>
      </c>
      <c r="F5205" s="16">
        <f t="shared" si="413"/>
        <v>18</v>
      </c>
      <c r="G5205" s="195">
        <v>5203</v>
      </c>
      <c r="H5205" s="193">
        <v>7.6572434999999994E-2</v>
      </c>
    </row>
    <row r="5206" spans="2:8" x14ac:dyDescent="0.25">
      <c r="B5206" s="192">
        <f t="shared" si="414"/>
        <v>43317.791666654048</v>
      </c>
      <c r="C5206" s="16">
        <f t="shared" si="410"/>
        <v>8</v>
      </c>
      <c r="D5206" s="16">
        <f t="shared" si="411"/>
        <v>7</v>
      </c>
      <c r="E5206" s="16">
        <f t="shared" si="412"/>
        <v>2</v>
      </c>
      <c r="F5206" s="16">
        <f t="shared" si="413"/>
        <v>19</v>
      </c>
      <c r="G5206" s="195">
        <v>5204</v>
      </c>
      <c r="H5206" s="193">
        <v>1.2648835000000001E-2</v>
      </c>
    </row>
    <row r="5207" spans="2:8" x14ac:dyDescent="0.25">
      <c r="B5207" s="192">
        <f t="shared" si="414"/>
        <v>43317.833333320712</v>
      </c>
      <c r="C5207" s="16">
        <f t="shared" si="410"/>
        <v>8</v>
      </c>
      <c r="D5207" s="16">
        <f t="shared" si="411"/>
        <v>7</v>
      </c>
      <c r="E5207" s="16">
        <f t="shared" si="412"/>
        <v>2</v>
      </c>
      <c r="F5207" s="16">
        <f t="shared" si="413"/>
        <v>20</v>
      </c>
      <c r="G5207" s="195">
        <v>5205</v>
      </c>
      <c r="H5207" s="193">
        <v>0</v>
      </c>
    </row>
    <row r="5208" spans="2:8" x14ac:dyDescent="0.25">
      <c r="B5208" s="192">
        <f t="shared" si="414"/>
        <v>43317.874999987376</v>
      </c>
      <c r="C5208" s="16">
        <f t="shared" si="410"/>
        <v>8</v>
      </c>
      <c r="D5208" s="16">
        <f t="shared" si="411"/>
        <v>7</v>
      </c>
      <c r="E5208" s="16">
        <f t="shared" si="412"/>
        <v>2</v>
      </c>
      <c r="F5208" s="16">
        <f t="shared" si="413"/>
        <v>21</v>
      </c>
      <c r="G5208" s="195">
        <v>5206</v>
      </c>
      <c r="H5208" s="193">
        <v>0</v>
      </c>
    </row>
    <row r="5209" spans="2:8" x14ac:dyDescent="0.25">
      <c r="B5209" s="192">
        <f t="shared" si="414"/>
        <v>43317.91666665404</v>
      </c>
      <c r="C5209" s="16">
        <f t="shared" si="410"/>
        <v>8</v>
      </c>
      <c r="D5209" s="16">
        <f t="shared" si="411"/>
        <v>7</v>
      </c>
      <c r="E5209" s="16">
        <f t="shared" si="412"/>
        <v>2</v>
      </c>
      <c r="F5209" s="16">
        <f t="shared" si="413"/>
        <v>22</v>
      </c>
      <c r="G5209" s="195">
        <v>5207</v>
      </c>
      <c r="H5209" s="193">
        <v>0</v>
      </c>
    </row>
    <row r="5210" spans="2:8" x14ac:dyDescent="0.25">
      <c r="B5210" s="192">
        <f t="shared" si="414"/>
        <v>43317.958333320705</v>
      </c>
      <c r="C5210" s="16">
        <f t="shared" si="410"/>
        <v>8</v>
      </c>
      <c r="D5210" s="16">
        <f t="shared" si="411"/>
        <v>7</v>
      </c>
      <c r="E5210" s="16">
        <f t="shared" si="412"/>
        <v>2</v>
      </c>
      <c r="F5210" s="16">
        <f t="shared" si="413"/>
        <v>23</v>
      </c>
      <c r="G5210" s="195">
        <v>5208</v>
      </c>
      <c r="H5210" s="193">
        <v>0</v>
      </c>
    </row>
    <row r="5211" spans="2:8" x14ac:dyDescent="0.25">
      <c r="B5211" s="192">
        <f t="shared" si="414"/>
        <v>43317.999999987369</v>
      </c>
      <c r="C5211" s="16">
        <f t="shared" si="410"/>
        <v>8</v>
      </c>
      <c r="D5211" s="16">
        <f t="shared" si="411"/>
        <v>1</v>
      </c>
      <c r="E5211" s="16">
        <f t="shared" si="412"/>
        <v>1</v>
      </c>
      <c r="F5211" s="16">
        <f t="shared" si="413"/>
        <v>0</v>
      </c>
      <c r="G5211" s="195">
        <v>5209</v>
      </c>
      <c r="H5211" s="193">
        <v>0</v>
      </c>
    </row>
    <row r="5212" spans="2:8" x14ac:dyDescent="0.25">
      <c r="B5212" s="192">
        <f t="shared" si="414"/>
        <v>43318.041666654033</v>
      </c>
      <c r="C5212" s="16">
        <f t="shared" si="410"/>
        <v>8</v>
      </c>
      <c r="D5212" s="16">
        <f t="shared" si="411"/>
        <v>1</v>
      </c>
      <c r="E5212" s="16">
        <f t="shared" si="412"/>
        <v>1</v>
      </c>
      <c r="F5212" s="16">
        <f t="shared" si="413"/>
        <v>1</v>
      </c>
      <c r="G5212" s="195">
        <v>5210</v>
      </c>
      <c r="H5212" s="193">
        <v>0</v>
      </c>
    </row>
    <row r="5213" spans="2:8" x14ac:dyDescent="0.25">
      <c r="B5213" s="192">
        <f t="shared" si="414"/>
        <v>43318.083333320697</v>
      </c>
      <c r="C5213" s="16">
        <f t="shared" si="410"/>
        <v>8</v>
      </c>
      <c r="D5213" s="16">
        <f t="shared" si="411"/>
        <v>1</v>
      </c>
      <c r="E5213" s="16">
        <f t="shared" si="412"/>
        <v>1</v>
      </c>
      <c r="F5213" s="16">
        <f t="shared" si="413"/>
        <v>2</v>
      </c>
      <c r="G5213" s="195">
        <v>5211</v>
      </c>
      <c r="H5213" s="193">
        <v>0</v>
      </c>
    </row>
    <row r="5214" spans="2:8" x14ac:dyDescent="0.25">
      <c r="B5214" s="192">
        <f t="shared" si="414"/>
        <v>43318.124999987362</v>
      </c>
      <c r="C5214" s="16">
        <f t="shared" si="410"/>
        <v>8</v>
      </c>
      <c r="D5214" s="16">
        <f t="shared" si="411"/>
        <v>1</v>
      </c>
      <c r="E5214" s="16">
        <f t="shared" si="412"/>
        <v>1</v>
      </c>
      <c r="F5214" s="16">
        <f t="shared" si="413"/>
        <v>3</v>
      </c>
      <c r="G5214" s="195">
        <v>5212</v>
      </c>
      <c r="H5214" s="193">
        <v>0</v>
      </c>
    </row>
    <row r="5215" spans="2:8" x14ac:dyDescent="0.25">
      <c r="B5215" s="192">
        <f t="shared" si="414"/>
        <v>43318.166666654026</v>
      </c>
      <c r="C5215" s="16">
        <f t="shared" si="410"/>
        <v>8</v>
      </c>
      <c r="D5215" s="16">
        <f t="shared" si="411"/>
        <v>1</v>
      </c>
      <c r="E5215" s="16">
        <f t="shared" si="412"/>
        <v>1</v>
      </c>
      <c r="F5215" s="16">
        <f t="shared" si="413"/>
        <v>4</v>
      </c>
      <c r="G5215" s="195">
        <v>5213</v>
      </c>
      <c r="H5215" s="193">
        <v>0</v>
      </c>
    </row>
    <row r="5216" spans="2:8" x14ac:dyDescent="0.25">
      <c r="B5216" s="192">
        <f t="shared" si="414"/>
        <v>43318.20833332069</v>
      </c>
      <c r="C5216" s="16">
        <f t="shared" si="410"/>
        <v>8</v>
      </c>
      <c r="D5216" s="16">
        <f t="shared" si="411"/>
        <v>1</v>
      </c>
      <c r="E5216" s="16">
        <f t="shared" si="412"/>
        <v>1</v>
      </c>
      <c r="F5216" s="16">
        <f t="shared" si="413"/>
        <v>5</v>
      </c>
      <c r="G5216" s="195">
        <v>5214</v>
      </c>
      <c r="H5216" s="193">
        <v>1.5533728E-2</v>
      </c>
    </row>
    <row r="5217" spans="2:8" x14ac:dyDescent="0.25">
      <c r="B5217" s="192">
        <f t="shared" si="414"/>
        <v>43318.249999987354</v>
      </c>
      <c r="C5217" s="16">
        <f t="shared" si="410"/>
        <v>8</v>
      </c>
      <c r="D5217" s="16">
        <f t="shared" si="411"/>
        <v>1</v>
      </c>
      <c r="E5217" s="16">
        <f t="shared" si="412"/>
        <v>1</v>
      </c>
      <c r="F5217" s="16">
        <f t="shared" si="413"/>
        <v>6</v>
      </c>
      <c r="G5217" s="195">
        <v>5215</v>
      </c>
      <c r="H5217" s="193">
        <v>8.7861038000000002E-2</v>
      </c>
    </row>
    <row r="5218" spans="2:8" x14ac:dyDescent="0.25">
      <c r="B5218" s="192">
        <f t="shared" si="414"/>
        <v>43318.291666654019</v>
      </c>
      <c r="C5218" s="16">
        <f t="shared" si="410"/>
        <v>8</v>
      </c>
      <c r="D5218" s="16">
        <f t="shared" si="411"/>
        <v>1</v>
      </c>
      <c r="E5218" s="16">
        <f t="shared" si="412"/>
        <v>1</v>
      </c>
      <c r="F5218" s="16">
        <f t="shared" si="413"/>
        <v>7</v>
      </c>
      <c r="G5218" s="195">
        <v>5216</v>
      </c>
      <c r="H5218" s="193">
        <v>0.23179607299999999</v>
      </c>
    </row>
    <row r="5219" spans="2:8" x14ac:dyDescent="0.25">
      <c r="B5219" s="192">
        <f t="shared" si="414"/>
        <v>43318.333333320683</v>
      </c>
      <c r="C5219" s="16">
        <f t="shared" si="410"/>
        <v>8</v>
      </c>
      <c r="D5219" s="16">
        <f t="shared" si="411"/>
        <v>1</v>
      </c>
      <c r="E5219" s="16">
        <f t="shared" si="412"/>
        <v>1</v>
      </c>
      <c r="F5219" s="16">
        <f t="shared" si="413"/>
        <v>8</v>
      </c>
      <c r="G5219" s="195">
        <v>5217</v>
      </c>
      <c r="H5219" s="193">
        <v>0.39486895799999999</v>
      </c>
    </row>
    <row r="5220" spans="2:8" x14ac:dyDescent="0.25">
      <c r="B5220" s="192">
        <f t="shared" si="414"/>
        <v>43318.374999987347</v>
      </c>
      <c r="C5220" s="16">
        <f t="shared" si="410"/>
        <v>8</v>
      </c>
      <c r="D5220" s="16">
        <f t="shared" si="411"/>
        <v>1</v>
      </c>
      <c r="E5220" s="16">
        <f t="shared" si="412"/>
        <v>1</v>
      </c>
      <c r="F5220" s="16">
        <f t="shared" si="413"/>
        <v>9</v>
      </c>
      <c r="G5220" s="195">
        <v>5218</v>
      </c>
      <c r="H5220" s="193">
        <v>0.54090734500000004</v>
      </c>
    </row>
    <row r="5221" spans="2:8" x14ac:dyDescent="0.25">
      <c r="B5221" s="192">
        <f t="shared" si="414"/>
        <v>43318.416666654011</v>
      </c>
      <c r="C5221" s="16">
        <f t="shared" si="410"/>
        <v>8</v>
      </c>
      <c r="D5221" s="16">
        <f t="shared" si="411"/>
        <v>1</v>
      </c>
      <c r="E5221" s="16">
        <f t="shared" si="412"/>
        <v>1</v>
      </c>
      <c r="F5221" s="16">
        <f t="shared" si="413"/>
        <v>10</v>
      </c>
      <c r="G5221" s="195">
        <v>5219</v>
      </c>
      <c r="H5221" s="193">
        <v>0.64263404400000002</v>
      </c>
    </row>
    <row r="5222" spans="2:8" x14ac:dyDescent="0.25">
      <c r="B5222" s="192">
        <f t="shared" si="414"/>
        <v>43318.458333320676</v>
      </c>
      <c r="C5222" s="16">
        <f t="shared" si="410"/>
        <v>8</v>
      </c>
      <c r="D5222" s="16">
        <f t="shared" si="411"/>
        <v>1</v>
      </c>
      <c r="E5222" s="16">
        <f t="shared" si="412"/>
        <v>1</v>
      </c>
      <c r="F5222" s="16">
        <f t="shared" si="413"/>
        <v>11</v>
      </c>
      <c r="G5222" s="195">
        <v>5220</v>
      </c>
      <c r="H5222" s="193">
        <v>0.68928530899999996</v>
      </c>
    </row>
    <row r="5223" spans="2:8" x14ac:dyDescent="0.25">
      <c r="B5223" s="192">
        <f t="shared" si="414"/>
        <v>43318.49999998734</v>
      </c>
      <c r="C5223" s="16">
        <f t="shared" si="410"/>
        <v>8</v>
      </c>
      <c r="D5223" s="16">
        <f t="shared" si="411"/>
        <v>1</v>
      </c>
      <c r="E5223" s="16">
        <f t="shared" si="412"/>
        <v>1</v>
      </c>
      <c r="F5223" s="16">
        <f t="shared" si="413"/>
        <v>12</v>
      </c>
      <c r="G5223" s="195">
        <v>5221</v>
      </c>
      <c r="H5223" s="193">
        <v>0.69833095199999995</v>
      </c>
    </row>
    <row r="5224" spans="2:8" x14ac:dyDescent="0.25">
      <c r="B5224" s="192">
        <f t="shared" si="414"/>
        <v>43318.541666654004</v>
      </c>
      <c r="C5224" s="16">
        <f t="shared" si="410"/>
        <v>8</v>
      </c>
      <c r="D5224" s="16">
        <f t="shared" si="411"/>
        <v>1</v>
      </c>
      <c r="E5224" s="16">
        <f t="shared" si="412"/>
        <v>1</v>
      </c>
      <c r="F5224" s="16">
        <f t="shared" si="413"/>
        <v>13</v>
      </c>
      <c r="G5224" s="195">
        <v>5222</v>
      </c>
      <c r="H5224" s="193">
        <v>0.67157336099999998</v>
      </c>
    </row>
    <row r="5225" spans="2:8" x14ac:dyDescent="0.25">
      <c r="B5225" s="192">
        <f t="shared" si="414"/>
        <v>43318.583333320668</v>
      </c>
      <c r="C5225" s="16">
        <f t="shared" si="410"/>
        <v>8</v>
      </c>
      <c r="D5225" s="16">
        <f t="shared" si="411"/>
        <v>1</v>
      </c>
      <c r="E5225" s="16">
        <f t="shared" si="412"/>
        <v>1</v>
      </c>
      <c r="F5225" s="16">
        <f t="shared" si="413"/>
        <v>14</v>
      </c>
      <c r="G5225" s="195">
        <v>5223</v>
      </c>
      <c r="H5225" s="193">
        <v>0.58758198399999995</v>
      </c>
    </row>
    <row r="5226" spans="2:8" x14ac:dyDescent="0.25">
      <c r="B5226" s="192">
        <f t="shared" si="414"/>
        <v>43318.624999987333</v>
      </c>
      <c r="C5226" s="16">
        <f t="shared" si="410"/>
        <v>8</v>
      </c>
      <c r="D5226" s="16">
        <f t="shared" si="411"/>
        <v>1</v>
      </c>
      <c r="E5226" s="16">
        <f t="shared" si="412"/>
        <v>1</v>
      </c>
      <c r="F5226" s="16">
        <f t="shared" si="413"/>
        <v>15</v>
      </c>
      <c r="G5226" s="195">
        <v>5224</v>
      </c>
      <c r="H5226" s="193">
        <v>0.47487458900000001</v>
      </c>
    </row>
    <row r="5227" spans="2:8" x14ac:dyDescent="0.25">
      <c r="B5227" s="192">
        <f t="shared" si="414"/>
        <v>43318.666666653997</v>
      </c>
      <c r="C5227" s="16">
        <f t="shared" si="410"/>
        <v>8</v>
      </c>
      <c r="D5227" s="16">
        <f t="shared" si="411"/>
        <v>1</v>
      </c>
      <c r="E5227" s="16">
        <f t="shared" si="412"/>
        <v>1</v>
      </c>
      <c r="F5227" s="16">
        <f t="shared" si="413"/>
        <v>16</v>
      </c>
      <c r="G5227" s="195">
        <v>5225</v>
      </c>
      <c r="H5227" s="193">
        <v>0.34560095699999999</v>
      </c>
    </row>
    <row r="5228" spans="2:8" x14ac:dyDescent="0.25">
      <c r="B5228" s="192">
        <f t="shared" si="414"/>
        <v>43318.708333320661</v>
      </c>
      <c r="C5228" s="16">
        <f t="shared" si="410"/>
        <v>8</v>
      </c>
      <c r="D5228" s="16">
        <f t="shared" si="411"/>
        <v>1</v>
      </c>
      <c r="E5228" s="16">
        <f t="shared" si="412"/>
        <v>1</v>
      </c>
      <c r="F5228" s="16">
        <f t="shared" si="413"/>
        <v>17</v>
      </c>
      <c r="G5228" s="195">
        <v>5226</v>
      </c>
      <c r="H5228" s="193">
        <v>0.19656510799999999</v>
      </c>
    </row>
    <row r="5229" spans="2:8" x14ac:dyDescent="0.25">
      <c r="B5229" s="192">
        <f t="shared" si="414"/>
        <v>43318.749999987325</v>
      </c>
      <c r="C5229" s="16">
        <f t="shared" si="410"/>
        <v>8</v>
      </c>
      <c r="D5229" s="16">
        <f t="shared" si="411"/>
        <v>1</v>
      </c>
      <c r="E5229" s="16">
        <f t="shared" si="412"/>
        <v>1</v>
      </c>
      <c r="F5229" s="16">
        <f t="shared" si="413"/>
        <v>18</v>
      </c>
      <c r="G5229" s="195">
        <v>5227</v>
      </c>
      <c r="H5229" s="193">
        <v>7.4255164999999998E-2</v>
      </c>
    </row>
    <row r="5230" spans="2:8" x14ac:dyDescent="0.25">
      <c r="B5230" s="192">
        <f t="shared" si="414"/>
        <v>43318.79166665399</v>
      </c>
      <c r="C5230" s="16">
        <f t="shared" si="410"/>
        <v>8</v>
      </c>
      <c r="D5230" s="16">
        <f t="shared" si="411"/>
        <v>1</v>
      </c>
      <c r="E5230" s="16">
        <f t="shared" si="412"/>
        <v>1</v>
      </c>
      <c r="F5230" s="16">
        <f t="shared" si="413"/>
        <v>19</v>
      </c>
      <c r="G5230" s="195">
        <v>5228</v>
      </c>
      <c r="H5230" s="193">
        <v>1.1261330999999999E-2</v>
      </c>
    </row>
    <row r="5231" spans="2:8" x14ac:dyDescent="0.25">
      <c r="B5231" s="192">
        <f t="shared" si="414"/>
        <v>43318.833333320654</v>
      </c>
      <c r="C5231" s="16">
        <f t="shared" si="410"/>
        <v>8</v>
      </c>
      <c r="D5231" s="16">
        <f t="shared" si="411"/>
        <v>1</v>
      </c>
      <c r="E5231" s="16">
        <f t="shared" si="412"/>
        <v>1</v>
      </c>
      <c r="F5231" s="16">
        <f t="shared" si="413"/>
        <v>20</v>
      </c>
      <c r="G5231" s="195">
        <v>5229</v>
      </c>
      <c r="H5231" s="193">
        <v>0</v>
      </c>
    </row>
    <row r="5232" spans="2:8" x14ac:dyDescent="0.25">
      <c r="B5232" s="192">
        <f t="shared" si="414"/>
        <v>43318.874999987318</v>
      </c>
      <c r="C5232" s="16">
        <f t="shared" si="410"/>
        <v>8</v>
      </c>
      <c r="D5232" s="16">
        <f t="shared" si="411"/>
        <v>1</v>
      </c>
      <c r="E5232" s="16">
        <f t="shared" si="412"/>
        <v>1</v>
      </c>
      <c r="F5232" s="16">
        <f t="shared" si="413"/>
        <v>21</v>
      </c>
      <c r="G5232" s="195">
        <v>5230</v>
      </c>
      <c r="H5232" s="193">
        <v>0</v>
      </c>
    </row>
    <row r="5233" spans="2:8" x14ac:dyDescent="0.25">
      <c r="B5233" s="192">
        <f t="shared" si="414"/>
        <v>43318.916666653982</v>
      </c>
      <c r="C5233" s="16">
        <f t="shared" si="410"/>
        <v>8</v>
      </c>
      <c r="D5233" s="16">
        <f t="shared" si="411"/>
        <v>1</v>
      </c>
      <c r="E5233" s="16">
        <f t="shared" si="412"/>
        <v>1</v>
      </c>
      <c r="F5233" s="16">
        <f t="shared" si="413"/>
        <v>22</v>
      </c>
      <c r="G5233" s="195">
        <v>5231</v>
      </c>
      <c r="H5233" s="193">
        <v>0</v>
      </c>
    </row>
    <row r="5234" spans="2:8" x14ac:dyDescent="0.25">
      <c r="B5234" s="192">
        <f t="shared" si="414"/>
        <v>43318.958333320646</v>
      </c>
      <c r="C5234" s="16">
        <f t="shared" si="410"/>
        <v>8</v>
      </c>
      <c r="D5234" s="16">
        <f t="shared" si="411"/>
        <v>1</v>
      </c>
      <c r="E5234" s="16">
        <f t="shared" si="412"/>
        <v>1</v>
      </c>
      <c r="F5234" s="16">
        <f t="shared" si="413"/>
        <v>23</v>
      </c>
      <c r="G5234" s="195">
        <v>5232</v>
      </c>
      <c r="H5234" s="193">
        <v>0</v>
      </c>
    </row>
    <row r="5235" spans="2:8" x14ac:dyDescent="0.25">
      <c r="B5235" s="192">
        <f t="shared" si="414"/>
        <v>43318.999999987311</v>
      </c>
      <c r="C5235" s="16">
        <f t="shared" si="410"/>
        <v>8</v>
      </c>
      <c r="D5235" s="16">
        <f t="shared" si="411"/>
        <v>2</v>
      </c>
      <c r="E5235" s="16">
        <f t="shared" si="412"/>
        <v>1</v>
      </c>
      <c r="F5235" s="16">
        <f t="shared" si="413"/>
        <v>0</v>
      </c>
      <c r="G5235" s="195">
        <v>5233</v>
      </c>
      <c r="H5235" s="193">
        <v>0</v>
      </c>
    </row>
    <row r="5236" spans="2:8" x14ac:dyDescent="0.25">
      <c r="B5236" s="192">
        <f t="shared" si="414"/>
        <v>43319.041666653975</v>
      </c>
      <c r="C5236" s="16">
        <f t="shared" si="410"/>
        <v>8</v>
      </c>
      <c r="D5236" s="16">
        <f t="shared" si="411"/>
        <v>2</v>
      </c>
      <c r="E5236" s="16">
        <f t="shared" si="412"/>
        <v>1</v>
      </c>
      <c r="F5236" s="16">
        <f t="shared" si="413"/>
        <v>1</v>
      </c>
      <c r="G5236" s="195">
        <v>5234</v>
      </c>
      <c r="H5236" s="193">
        <v>0</v>
      </c>
    </row>
    <row r="5237" spans="2:8" x14ac:dyDescent="0.25">
      <c r="B5237" s="192">
        <f t="shared" si="414"/>
        <v>43319.083333320639</v>
      </c>
      <c r="C5237" s="16">
        <f t="shared" si="410"/>
        <v>8</v>
      </c>
      <c r="D5237" s="16">
        <f t="shared" si="411"/>
        <v>2</v>
      </c>
      <c r="E5237" s="16">
        <f t="shared" si="412"/>
        <v>1</v>
      </c>
      <c r="F5237" s="16">
        <f t="shared" si="413"/>
        <v>2</v>
      </c>
      <c r="G5237" s="195">
        <v>5235</v>
      </c>
      <c r="H5237" s="193">
        <v>0</v>
      </c>
    </row>
    <row r="5238" spans="2:8" x14ac:dyDescent="0.25">
      <c r="B5238" s="192">
        <f t="shared" si="414"/>
        <v>43319.124999987303</v>
      </c>
      <c r="C5238" s="16">
        <f t="shared" si="410"/>
        <v>8</v>
      </c>
      <c r="D5238" s="16">
        <f t="shared" si="411"/>
        <v>2</v>
      </c>
      <c r="E5238" s="16">
        <f t="shared" si="412"/>
        <v>1</v>
      </c>
      <c r="F5238" s="16">
        <f t="shared" si="413"/>
        <v>3</v>
      </c>
      <c r="G5238" s="195">
        <v>5236</v>
      </c>
      <c r="H5238" s="193">
        <v>0</v>
      </c>
    </row>
    <row r="5239" spans="2:8" x14ac:dyDescent="0.25">
      <c r="B5239" s="192">
        <f t="shared" si="414"/>
        <v>43319.166666653968</v>
      </c>
      <c r="C5239" s="16">
        <f t="shared" si="410"/>
        <v>8</v>
      </c>
      <c r="D5239" s="16">
        <f t="shared" si="411"/>
        <v>2</v>
      </c>
      <c r="E5239" s="16">
        <f t="shared" si="412"/>
        <v>1</v>
      </c>
      <c r="F5239" s="16">
        <f t="shared" si="413"/>
        <v>4</v>
      </c>
      <c r="G5239" s="195">
        <v>5237</v>
      </c>
      <c r="H5239" s="193">
        <v>0</v>
      </c>
    </row>
    <row r="5240" spans="2:8" x14ac:dyDescent="0.25">
      <c r="B5240" s="192">
        <f t="shared" si="414"/>
        <v>43319.208333320632</v>
      </c>
      <c r="C5240" s="16">
        <f t="shared" si="410"/>
        <v>8</v>
      </c>
      <c r="D5240" s="16">
        <f t="shared" si="411"/>
        <v>2</v>
      </c>
      <c r="E5240" s="16">
        <f t="shared" si="412"/>
        <v>1</v>
      </c>
      <c r="F5240" s="16">
        <f t="shared" si="413"/>
        <v>5</v>
      </c>
      <c r="G5240" s="195">
        <v>5238</v>
      </c>
      <c r="H5240" s="193">
        <v>1.2023982000000001E-2</v>
      </c>
    </row>
    <row r="5241" spans="2:8" x14ac:dyDescent="0.25">
      <c r="B5241" s="192">
        <f t="shared" si="414"/>
        <v>43319.249999987296</v>
      </c>
      <c r="C5241" s="16">
        <f t="shared" si="410"/>
        <v>8</v>
      </c>
      <c r="D5241" s="16">
        <f t="shared" si="411"/>
        <v>2</v>
      </c>
      <c r="E5241" s="16">
        <f t="shared" si="412"/>
        <v>1</v>
      </c>
      <c r="F5241" s="16">
        <f t="shared" si="413"/>
        <v>6</v>
      </c>
      <c r="G5241" s="195">
        <v>5239</v>
      </c>
      <c r="H5241" s="193">
        <v>8.1233808000000005E-2</v>
      </c>
    </row>
    <row r="5242" spans="2:8" x14ac:dyDescent="0.25">
      <c r="B5242" s="192">
        <f t="shared" si="414"/>
        <v>43319.29166665396</v>
      </c>
      <c r="C5242" s="16">
        <f t="shared" si="410"/>
        <v>8</v>
      </c>
      <c r="D5242" s="16">
        <f t="shared" si="411"/>
        <v>2</v>
      </c>
      <c r="E5242" s="16">
        <f t="shared" si="412"/>
        <v>1</v>
      </c>
      <c r="F5242" s="16">
        <f t="shared" si="413"/>
        <v>7</v>
      </c>
      <c r="G5242" s="195">
        <v>5240</v>
      </c>
      <c r="H5242" s="193">
        <v>0.21724280600000001</v>
      </c>
    </row>
    <row r="5243" spans="2:8" x14ac:dyDescent="0.25">
      <c r="B5243" s="192">
        <f t="shared" si="414"/>
        <v>43319.333333320625</v>
      </c>
      <c r="C5243" s="16">
        <f t="shared" si="410"/>
        <v>8</v>
      </c>
      <c r="D5243" s="16">
        <f t="shared" si="411"/>
        <v>2</v>
      </c>
      <c r="E5243" s="16">
        <f t="shared" si="412"/>
        <v>1</v>
      </c>
      <c r="F5243" s="16">
        <f t="shared" si="413"/>
        <v>8</v>
      </c>
      <c r="G5243" s="195">
        <v>5241</v>
      </c>
      <c r="H5243" s="193">
        <v>0.37998403600000003</v>
      </c>
    </row>
    <row r="5244" spans="2:8" x14ac:dyDescent="0.25">
      <c r="B5244" s="192">
        <f t="shared" si="414"/>
        <v>43319.374999987289</v>
      </c>
      <c r="C5244" s="16">
        <f t="shared" si="410"/>
        <v>8</v>
      </c>
      <c r="D5244" s="16">
        <f t="shared" si="411"/>
        <v>2</v>
      </c>
      <c r="E5244" s="16">
        <f t="shared" si="412"/>
        <v>1</v>
      </c>
      <c r="F5244" s="16">
        <f t="shared" si="413"/>
        <v>9</v>
      </c>
      <c r="G5244" s="195">
        <v>5242</v>
      </c>
      <c r="H5244" s="193">
        <v>0.50731874200000004</v>
      </c>
    </row>
    <row r="5245" spans="2:8" x14ac:dyDescent="0.25">
      <c r="B5245" s="192">
        <f t="shared" si="414"/>
        <v>43319.416666653953</v>
      </c>
      <c r="C5245" s="16">
        <f t="shared" si="410"/>
        <v>8</v>
      </c>
      <c r="D5245" s="16">
        <f t="shared" si="411"/>
        <v>2</v>
      </c>
      <c r="E5245" s="16">
        <f t="shared" si="412"/>
        <v>1</v>
      </c>
      <c r="F5245" s="16">
        <f t="shared" si="413"/>
        <v>10</v>
      </c>
      <c r="G5245" s="195">
        <v>5243</v>
      </c>
      <c r="H5245" s="193">
        <v>0.60157264499999996</v>
      </c>
    </row>
    <row r="5246" spans="2:8" x14ac:dyDescent="0.25">
      <c r="B5246" s="192">
        <f t="shared" si="414"/>
        <v>43319.458333320617</v>
      </c>
      <c r="C5246" s="16">
        <f t="shared" si="410"/>
        <v>8</v>
      </c>
      <c r="D5246" s="16">
        <f t="shared" si="411"/>
        <v>2</v>
      </c>
      <c r="E5246" s="16">
        <f t="shared" si="412"/>
        <v>1</v>
      </c>
      <c r="F5246" s="16">
        <f t="shared" si="413"/>
        <v>11</v>
      </c>
      <c r="G5246" s="195">
        <v>5244</v>
      </c>
      <c r="H5246" s="193">
        <v>0.60085964300000005</v>
      </c>
    </row>
    <row r="5247" spans="2:8" x14ac:dyDescent="0.25">
      <c r="B5247" s="192">
        <f t="shared" si="414"/>
        <v>43319.499999987282</v>
      </c>
      <c r="C5247" s="16">
        <f t="shared" si="410"/>
        <v>8</v>
      </c>
      <c r="D5247" s="16">
        <f t="shared" si="411"/>
        <v>2</v>
      </c>
      <c r="E5247" s="16">
        <f t="shared" si="412"/>
        <v>1</v>
      </c>
      <c r="F5247" s="16">
        <f t="shared" si="413"/>
        <v>12</v>
      </c>
      <c r="G5247" s="195">
        <v>5245</v>
      </c>
      <c r="H5247" s="193">
        <v>0.58687078199999998</v>
      </c>
    </row>
    <row r="5248" spans="2:8" x14ac:dyDescent="0.25">
      <c r="B5248" s="192">
        <f t="shared" si="414"/>
        <v>43319.541666653946</v>
      </c>
      <c r="C5248" s="16">
        <f t="shared" si="410"/>
        <v>8</v>
      </c>
      <c r="D5248" s="16">
        <f t="shared" si="411"/>
        <v>2</v>
      </c>
      <c r="E5248" s="16">
        <f t="shared" si="412"/>
        <v>1</v>
      </c>
      <c r="F5248" s="16">
        <f t="shared" si="413"/>
        <v>13</v>
      </c>
      <c r="G5248" s="195">
        <v>5246</v>
      </c>
      <c r="H5248" s="193">
        <v>0.53877465700000005</v>
      </c>
    </row>
    <row r="5249" spans="2:8" x14ac:dyDescent="0.25">
      <c r="B5249" s="192">
        <f t="shared" si="414"/>
        <v>43319.58333332061</v>
      </c>
      <c r="C5249" s="16">
        <f t="shared" si="410"/>
        <v>8</v>
      </c>
      <c r="D5249" s="16">
        <f t="shared" si="411"/>
        <v>2</v>
      </c>
      <c r="E5249" s="16">
        <f t="shared" si="412"/>
        <v>1</v>
      </c>
      <c r="F5249" s="16">
        <f t="shared" si="413"/>
        <v>14</v>
      </c>
      <c r="G5249" s="195">
        <v>5247</v>
      </c>
      <c r="H5249" s="193">
        <v>0.46340674199999998</v>
      </c>
    </row>
    <row r="5250" spans="2:8" x14ac:dyDescent="0.25">
      <c r="B5250" s="192">
        <f t="shared" si="414"/>
        <v>43319.624999987274</v>
      </c>
      <c r="C5250" s="16">
        <f t="shared" si="410"/>
        <v>8</v>
      </c>
      <c r="D5250" s="16">
        <f t="shared" si="411"/>
        <v>2</v>
      </c>
      <c r="E5250" s="16">
        <f t="shared" si="412"/>
        <v>1</v>
      </c>
      <c r="F5250" s="16">
        <f t="shared" si="413"/>
        <v>15</v>
      </c>
      <c r="G5250" s="195">
        <v>5248</v>
      </c>
      <c r="H5250" s="193">
        <v>0.37000432300000002</v>
      </c>
    </row>
    <row r="5251" spans="2:8" x14ac:dyDescent="0.25">
      <c r="B5251" s="192">
        <f t="shared" si="414"/>
        <v>43319.666666653939</v>
      </c>
      <c r="C5251" s="16">
        <f t="shared" si="410"/>
        <v>8</v>
      </c>
      <c r="D5251" s="16">
        <f t="shared" si="411"/>
        <v>2</v>
      </c>
      <c r="E5251" s="16">
        <f t="shared" si="412"/>
        <v>1</v>
      </c>
      <c r="F5251" s="16">
        <f t="shared" si="413"/>
        <v>16</v>
      </c>
      <c r="G5251" s="195">
        <v>5249</v>
      </c>
      <c r="H5251" s="193">
        <v>0.25478138700000003</v>
      </c>
    </row>
    <row r="5252" spans="2:8" x14ac:dyDescent="0.25">
      <c r="B5252" s="192">
        <f t="shared" si="414"/>
        <v>43319.708333320603</v>
      </c>
      <c r="C5252" s="16">
        <f t="shared" ref="C5252:C5315" si="415">MONTH(B5252)</f>
        <v>8</v>
      </c>
      <c r="D5252" s="16">
        <f t="shared" ref="D5252:D5315" si="416">WEEKDAY(B5252,2)</f>
        <v>2</v>
      </c>
      <c r="E5252" s="16">
        <f t="shared" ref="E5252:E5315" si="417">IF(D5252&lt;6,1,2)</f>
        <v>1</v>
      </c>
      <c r="F5252" s="16">
        <f t="shared" ref="F5252:F5315" si="418">HOUR(B5252)</f>
        <v>17</v>
      </c>
      <c r="G5252" s="195">
        <v>5250</v>
      </c>
      <c r="H5252" s="193">
        <v>0.14870676299999999</v>
      </c>
    </row>
    <row r="5253" spans="2:8" x14ac:dyDescent="0.25">
      <c r="B5253" s="192">
        <f t="shared" ref="B5253:B5316" si="419">B5252+1/24</f>
        <v>43319.749999987267</v>
      </c>
      <c r="C5253" s="16">
        <f t="shared" si="415"/>
        <v>8</v>
      </c>
      <c r="D5253" s="16">
        <f t="shared" si="416"/>
        <v>2</v>
      </c>
      <c r="E5253" s="16">
        <f t="shared" si="417"/>
        <v>1</v>
      </c>
      <c r="F5253" s="16">
        <f t="shared" si="418"/>
        <v>18</v>
      </c>
      <c r="G5253" s="195">
        <v>5251</v>
      </c>
      <c r="H5253" s="193">
        <v>6.1967394000000002E-2</v>
      </c>
    </row>
    <row r="5254" spans="2:8" x14ac:dyDescent="0.25">
      <c r="B5254" s="192">
        <f t="shared" si="419"/>
        <v>43319.791666653931</v>
      </c>
      <c r="C5254" s="16">
        <f t="shared" si="415"/>
        <v>8</v>
      </c>
      <c r="D5254" s="16">
        <f t="shared" si="416"/>
        <v>2</v>
      </c>
      <c r="E5254" s="16">
        <f t="shared" si="417"/>
        <v>1</v>
      </c>
      <c r="F5254" s="16">
        <f t="shared" si="418"/>
        <v>19</v>
      </c>
      <c r="G5254" s="195">
        <v>5252</v>
      </c>
      <c r="H5254" s="193">
        <v>7.2236130000000003E-3</v>
      </c>
    </row>
    <row r="5255" spans="2:8" x14ac:dyDescent="0.25">
      <c r="B5255" s="192">
        <f t="shared" si="419"/>
        <v>43319.833333320596</v>
      </c>
      <c r="C5255" s="16">
        <f t="shared" si="415"/>
        <v>8</v>
      </c>
      <c r="D5255" s="16">
        <f t="shared" si="416"/>
        <v>2</v>
      </c>
      <c r="E5255" s="16">
        <f t="shared" si="417"/>
        <v>1</v>
      </c>
      <c r="F5255" s="16">
        <f t="shared" si="418"/>
        <v>20</v>
      </c>
      <c r="G5255" s="195">
        <v>5253</v>
      </c>
      <c r="H5255" s="193">
        <v>0</v>
      </c>
    </row>
    <row r="5256" spans="2:8" x14ac:dyDescent="0.25">
      <c r="B5256" s="192">
        <f t="shared" si="419"/>
        <v>43319.87499998726</v>
      </c>
      <c r="C5256" s="16">
        <f t="shared" si="415"/>
        <v>8</v>
      </c>
      <c r="D5256" s="16">
        <f t="shared" si="416"/>
        <v>2</v>
      </c>
      <c r="E5256" s="16">
        <f t="shared" si="417"/>
        <v>1</v>
      </c>
      <c r="F5256" s="16">
        <f t="shared" si="418"/>
        <v>21</v>
      </c>
      <c r="G5256" s="195">
        <v>5254</v>
      </c>
      <c r="H5256" s="193">
        <v>0</v>
      </c>
    </row>
    <row r="5257" spans="2:8" x14ac:dyDescent="0.25">
      <c r="B5257" s="192">
        <f t="shared" si="419"/>
        <v>43319.916666653924</v>
      </c>
      <c r="C5257" s="16">
        <f t="shared" si="415"/>
        <v>8</v>
      </c>
      <c r="D5257" s="16">
        <f t="shared" si="416"/>
        <v>2</v>
      </c>
      <c r="E5257" s="16">
        <f t="shared" si="417"/>
        <v>1</v>
      </c>
      <c r="F5257" s="16">
        <f t="shared" si="418"/>
        <v>22</v>
      </c>
      <c r="G5257" s="195">
        <v>5255</v>
      </c>
      <c r="H5257" s="193">
        <v>0</v>
      </c>
    </row>
    <row r="5258" spans="2:8" x14ac:dyDescent="0.25">
      <c r="B5258" s="192">
        <f t="shared" si="419"/>
        <v>43319.958333320588</v>
      </c>
      <c r="C5258" s="16">
        <f t="shared" si="415"/>
        <v>8</v>
      </c>
      <c r="D5258" s="16">
        <f t="shared" si="416"/>
        <v>2</v>
      </c>
      <c r="E5258" s="16">
        <f t="shared" si="417"/>
        <v>1</v>
      </c>
      <c r="F5258" s="16">
        <f t="shared" si="418"/>
        <v>23</v>
      </c>
      <c r="G5258" s="195">
        <v>5256</v>
      </c>
      <c r="H5258" s="193">
        <v>0</v>
      </c>
    </row>
    <row r="5259" spans="2:8" x14ac:dyDescent="0.25">
      <c r="B5259" s="192">
        <f t="shared" si="419"/>
        <v>43319.999999987253</v>
      </c>
      <c r="C5259" s="16">
        <f t="shared" si="415"/>
        <v>8</v>
      </c>
      <c r="D5259" s="16">
        <f t="shared" si="416"/>
        <v>3</v>
      </c>
      <c r="E5259" s="16">
        <f t="shared" si="417"/>
        <v>1</v>
      </c>
      <c r="F5259" s="16">
        <f t="shared" si="418"/>
        <v>0</v>
      </c>
      <c r="G5259" s="195">
        <v>5257</v>
      </c>
      <c r="H5259" s="193">
        <v>0</v>
      </c>
    </row>
    <row r="5260" spans="2:8" x14ac:dyDescent="0.25">
      <c r="B5260" s="192">
        <f t="shared" si="419"/>
        <v>43320.041666653917</v>
      </c>
      <c r="C5260" s="16">
        <f t="shared" si="415"/>
        <v>8</v>
      </c>
      <c r="D5260" s="16">
        <f t="shared" si="416"/>
        <v>3</v>
      </c>
      <c r="E5260" s="16">
        <f t="shared" si="417"/>
        <v>1</v>
      </c>
      <c r="F5260" s="16">
        <f t="shared" si="418"/>
        <v>1</v>
      </c>
      <c r="G5260" s="195">
        <v>5258</v>
      </c>
      <c r="H5260" s="193">
        <v>0</v>
      </c>
    </row>
    <row r="5261" spans="2:8" x14ac:dyDescent="0.25">
      <c r="B5261" s="192">
        <f t="shared" si="419"/>
        <v>43320.083333320581</v>
      </c>
      <c r="C5261" s="16">
        <f t="shared" si="415"/>
        <v>8</v>
      </c>
      <c r="D5261" s="16">
        <f t="shared" si="416"/>
        <v>3</v>
      </c>
      <c r="E5261" s="16">
        <f t="shared" si="417"/>
        <v>1</v>
      </c>
      <c r="F5261" s="16">
        <f t="shared" si="418"/>
        <v>2</v>
      </c>
      <c r="G5261" s="195">
        <v>5259</v>
      </c>
      <c r="H5261" s="193">
        <v>0</v>
      </c>
    </row>
    <row r="5262" spans="2:8" x14ac:dyDescent="0.25">
      <c r="B5262" s="192">
        <f t="shared" si="419"/>
        <v>43320.124999987245</v>
      </c>
      <c r="C5262" s="16">
        <f t="shared" si="415"/>
        <v>8</v>
      </c>
      <c r="D5262" s="16">
        <f t="shared" si="416"/>
        <v>3</v>
      </c>
      <c r="E5262" s="16">
        <f t="shared" si="417"/>
        <v>1</v>
      </c>
      <c r="F5262" s="16">
        <f t="shared" si="418"/>
        <v>3</v>
      </c>
      <c r="G5262" s="195">
        <v>5260</v>
      </c>
      <c r="H5262" s="193">
        <v>0</v>
      </c>
    </row>
    <row r="5263" spans="2:8" x14ac:dyDescent="0.25">
      <c r="B5263" s="192">
        <f t="shared" si="419"/>
        <v>43320.166666653909</v>
      </c>
      <c r="C5263" s="16">
        <f t="shared" si="415"/>
        <v>8</v>
      </c>
      <c r="D5263" s="16">
        <f t="shared" si="416"/>
        <v>3</v>
      </c>
      <c r="E5263" s="16">
        <f t="shared" si="417"/>
        <v>1</v>
      </c>
      <c r="F5263" s="16">
        <f t="shared" si="418"/>
        <v>4</v>
      </c>
      <c r="G5263" s="195">
        <v>5261</v>
      </c>
      <c r="H5263" s="193">
        <v>0</v>
      </c>
    </row>
    <row r="5264" spans="2:8" x14ac:dyDescent="0.25">
      <c r="B5264" s="192">
        <f t="shared" si="419"/>
        <v>43320.208333320574</v>
      </c>
      <c r="C5264" s="16">
        <f t="shared" si="415"/>
        <v>8</v>
      </c>
      <c r="D5264" s="16">
        <f t="shared" si="416"/>
        <v>3</v>
      </c>
      <c r="E5264" s="16">
        <f t="shared" si="417"/>
        <v>1</v>
      </c>
      <c r="F5264" s="16">
        <f t="shared" si="418"/>
        <v>5</v>
      </c>
      <c r="G5264" s="195">
        <v>5262</v>
      </c>
      <c r="H5264" s="193">
        <v>8.6504080000000001E-3</v>
      </c>
    </row>
    <row r="5265" spans="2:8" x14ac:dyDescent="0.25">
      <c r="B5265" s="192">
        <f t="shared" si="419"/>
        <v>43320.249999987238</v>
      </c>
      <c r="C5265" s="16">
        <f t="shared" si="415"/>
        <v>8</v>
      </c>
      <c r="D5265" s="16">
        <f t="shared" si="416"/>
        <v>3</v>
      </c>
      <c r="E5265" s="16">
        <f t="shared" si="417"/>
        <v>1</v>
      </c>
      <c r="F5265" s="16">
        <f t="shared" si="418"/>
        <v>6</v>
      </c>
      <c r="G5265" s="195">
        <v>5263</v>
      </c>
      <c r="H5265" s="193">
        <v>7.0463713999999997E-2</v>
      </c>
    </row>
    <row r="5266" spans="2:8" x14ac:dyDescent="0.25">
      <c r="B5266" s="192">
        <f t="shared" si="419"/>
        <v>43320.291666653902</v>
      </c>
      <c r="C5266" s="16">
        <f t="shared" si="415"/>
        <v>8</v>
      </c>
      <c r="D5266" s="16">
        <f t="shared" si="416"/>
        <v>3</v>
      </c>
      <c r="E5266" s="16">
        <f t="shared" si="417"/>
        <v>1</v>
      </c>
      <c r="F5266" s="16">
        <f t="shared" si="418"/>
        <v>7</v>
      </c>
      <c r="G5266" s="195">
        <v>5264</v>
      </c>
      <c r="H5266" s="193">
        <v>0.19493923399999999</v>
      </c>
    </row>
    <row r="5267" spans="2:8" x14ac:dyDescent="0.25">
      <c r="B5267" s="192">
        <f t="shared" si="419"/>
        <v>43320.333333320566</v>
      </c>
      <c r="C5267" s="16">
        <f t="shared" si="415"/>
        <v>8</v>
      </c>
      <c r="D5267" s="16">
        <f t="shared" si="416"/>
        <v>3</v>
      </c>
      <c r="E5267" s="16">
        <f t="shared" si="417"/>
        <v>1</v>
      </c>
      <c r="F5267" s="16">
        <f t="shared" si="418"/>
        <v>8</v>
      </c>
      <c r="G5267" s="195">
        <v>5265</v>
      </c>
      <c r="H5267" s="193">
        <v>0.34006061399999998</v>
      </c>
    </row>
    <row r="5268" spans="2:8" x14ac:dyDescent="0.25">
      <c r="B5268" s="192">
        <f t="shared" si="419"/>
        <v>43320.374999987231</v>
      </c>
      <c r="C5268" s="16">
        <f t="shared" si="415"/>
        <v>8</v>
      </c>
      <c r="D5268" s="16">
        <f t="shared" si="416"/>
        <v>3</v>
      </c>
      <c r="E5268" s="16">
        <f t="shared" si="417"/>
        <v>1</v>
      </c>
      <c r="F5268" s="16">
        <f t="shared" si="418"/>
        <v>9</v>
      </c>
      <c r="G5268" s="195">
        <v>5266</v>
      </c>
      <c r="H5268" s="193">
        <v>0.45983074000000002</v>
      </c>
    </row>
    <row r="5269" spans="2:8" x14ac:dyDescent="0.25">
      <c r="B5269" s="192">
        <f t="shared" si="419"/>
        <v>43320.416666653895</v>
      </c>
      <c r="C5269" s="16">
        <f t="shared" si="415"/>
        <v>8</v>
      </c>
      <c r="D5269" s="16">
        <f t="shared" si="416"/>
        <v>3</v>
      </c>
      <c r="E5269" s="16">
        <f t="shared" si="417"/>
        <v>1</v>
      </c>
      <c r="F5269" s="16">
        <f t="shared" si="418"/>
        <v>10</v>
      </c>
      <c r="G5269" s="195">
        <v>5267</v>
      </c>
      <c r="H5269" s="193">
        <v>0.54835403800000004</v>
      </c>
    </row>
    <row r="5270" spans="2:8" x14ac:dyDescent="0.25">
      <c r="B5270" s="192">
        <f t="shared" si="419"/>
        <v>43320.458333320559</v>
      </c>
      <c r="C5270" s="16">
        <f t="shared" si="415"/>
        <v>8</v>
      </c>
      <c r="D5270" s="16">
        <f t="shared" si="416"/>
        <v>3</v>
      </c>
      <c r="E5270" s="16">
        <f t="shared" si="417"/>
        <v>1</v>
      </c>
      <c r="F5270" s="16">
        <f t="shared" si="418"/>
        <v>11</v>
      </c>
      <c r="G5270" s="195">
        <v>5268</v>
      </c>
      <c r="H5270" s="193">
        <v>0.58763670300000004</v>
      </c>
    </row>
    <row r="5271" spans="2:8" x14ac:dyDescent="0.25">
      <c r="B5271" s="192">
        <f t="shared" si="419"/>
        <v>43320.499999987223</v>
      </c>
      <c r="C5271" s="16">
        <f t="shared" si="415"/>
        <v>8</v>
      </c>
      <c r="D5271" s="16">
        <f t="shared" si="416"/>
        <v>3</v>
      </c>
      <c r="E5271" s="16">
        <f t="shared" si="417"/>
        <v>1</v>
      </c>
      <c r="F5271" s="16">
        <f t="shared" si="418"/>
        <v>12</v>
      </c>
      <c r="G5271" s="195">
        <v>5269</v>
      </c>
      <c r="H5271" s="193">
        <v>0.55725004600000005</v>
      </c>
    </row>
    <row r="5272" spans="2:8" x14ac:dyDescent="0.25">
      <c r="B5272" s="192">
        <f t="shared" si="419"/>
        <v>43320.541666653888</v>
      </c>
      <c r="C5272" s="16">
        <f t="shared" si="415"/>
        <v>8</v>
      </c>
      <c r="D5272" s="16">
        <f t="shared" si="416"/>
        <v>3</v>
      </c>
      <c r="E5272" s="16">
        <f t="shared" si="417"/>
        <v>1</v>
      </c>
      <c r="F5272" s="16">
        <f t="shared" si="418"/>
        <v>13</v>
      </c>
      <c r="G5272" s="195">
        <v>5270</v>
      </c>
      <c r="H5272" s="193">
        <v>0.47968806800000002</v>
      </c>
    </row>
    <row r="5273" spans="2:8" x14ac:dyDescent="0.25">
      <c r="B5273" s="192">
        <f t="shared" si="419"/>
        <v>43320.583333320552</v>
      </c>
      <c r="C5273" s="16">
        <f t="shared" si="415"/>
        <v>8</v>
      </c>
      <c r="D5273" s="16">
        <f t="shared" si="416"/>
        <v>3</v>
      </c>
      <c r="E5273" s="16">
        <f t="shared" si="417"/>
        <v>1</v>
      </c>
      <c r="F5273" s="16">
        <f t="shared" si="418"/>
        <v>14</v>
      </c>
      <c r="G5273" s="195">
        <v>5271</v>
      </c>
      <c r="H5273" s="193">
        <v>0.40118520600000002</v>
      </c>
    </row>
    <row r="5274" spans="2:8" x14ac:dyDescent="0.25">
      <c r="B5274" s="192">
        <f t="shared" si="419"/>
        <v>43320.624999987216</v>
      </c>
      <c r="C5274" s="16">
        <f t="shared" si="415"/>
        <v>8</v>
      </c>
      <c r="D5274" s="16">
        <f t="shared" si="416"/>
        <v>3</v>
      </c>
      <c r="E5274" s="16">
        <f t="shared" si="417"/>
        <v>1</v>
      </c>
      <c r="F5274" s="16">
        <f t="shared" si="418"/>
        <v>15</v>
      </c>
      <c r="G5274" s="195">
        <v>5272</v>
      </c>
      <c r="H5274" s="193">
        <v>0.31014230500000001</v>
      </c>
    </row>
    <row r="5275" spans="2:8" x14ac:dyDescent="0.25">
      <c r="B5275" s="192">
        <f t="shared" si="419"/>
        <v>43320.66666665388</v>
      </c>
      <c r="C5275" s="16">
        <f t="shared" si="415"/>
        <v>8</v>
      </c>
      <c r="D5275" s="16">
        <f t="shared" si="416"/>
        <v>3</v>
      </c>
      <c r="E5275" s="16">
        <f t="shared" si="417"/>
        <v>1</v>
      </c>
      <c r="F5275" s="16">
        <f t="shared" si="418"/>
        <v>16</v>
      </c>
      <c r="G5275" s="195">
        <v>5273</v>
      </c>
      <c r="H5275" s="193">
        <v>0.23489779899999999</v>
      </c>
    </row>
    <row r="5276" spans="2:8" x14ac:dyDescent="0.25">
      <c r="B5276" s="192">
        <f t="shared" si="419"/>
        <v>43320.708333320545</v>
      </c>
      <c r="C5276" s="16">
        <f t="shared" si="415"/>
        <v>8</v>
      </c>
      <c r="D5276" s="16">
        <f t="shared" si="416"/>
        <v>3</v>
      </c>
      <c r="E5276" s="16">
        <f t="shared" si="417"/>
        <v>1</v>
      </c>
      <c r="F5276" s="16">
        <f t="shared" si="418"/>
        <v>17</v>
      </c>
      <c r="G5276" s="195">
        <v>5274</v>
      </c>
      <c r="H5276" s="193">
        <v>0.145694558</v>
      </c>
    </row>
    <row r="5277" spans="2:8" x14ac:dyDescent="0.25">
      <c r="B5277" s="192">
        <f t="shared" si="419"/>
        <v>43320.749999987209</v>
      </c>
      <c r="C5277" s="16">
        <f t="shared" si="415"/>
        <v>8</v>
      </c>
      <c r="D5277" s="16">
        <f t="shared" si="416"/>
        <v>3</v>
      </c>
      <c r="E5277" s="16">
        <f t="shared" si="417"/>
        <v>1</v>
      </c>
      <c r="F5277" s="16">
        <f t="shared" si="418"/>
        <v>18</v>
      </c>
      <c r="G5277" s="195">
        <v>5275</v>
      </c>
      <c r="H5277" s="193">
        <v>6.1297432999999998E-2</v>
      </c>
    </row>
    <row r="5278" spans="2:8" x14ac:dyDescent="0.25">
      <c r="B5278" s="192">
        <f t="shared" si="419"/>
        <v>43320.791666653873</v>
      </c>
      <c r="C5278" s="16">
        <f t="shared" si="415"/>
        <v>8</v>
      </c>
      <c r="D5278" s="16">
        <f t="shared" si="416"/>
        <v>3</v>
      </c>
      <c r="E5278" s="16">
        <f t="shared" si="417"/>
        <v>1</v>
      </c>
      <c r="F5278" s="16">
        <f t="shared" si="418"/>
        <v>19</v>
      </c>
      <c r="G5278" s="195">
        <v>5276</v>
      </c>
      <c r="H5278" s="193">
        <v>6.5286889999999998E-3</v>
      </c>
    </row>
    <row r="5279" spans="2:8" x14ac:dyDescent="0.25">
      <c r="B5279" s="192">
        <f t="shared" si="419"/>
        <v>43320.833333320537</v>
      </c>
      <c r="C5279" s="16">
        <f t="shared" si="415"/>
        <v>8</v>
      </c>
      <c r="D5279" s="16">
        <f t="shared" si="416"/>
        <v>3</v>
      </c>
      <c r="E5279" s="16">
        <f t="shared" si="417"/>
        <v>1</v>
      </c>
      <c r="F5279" s="16">
        <f t="shared" si="418"/>
        <v>20</v>
      </c>
      <c r="G5279" s="195">
        <v>5277</v>
      </c>
      <c r="H5279" s="193">
        <v>0</v>
      </c>
    </row>
    <row r="5280" spans="2:8" x14ac:dyDescent="0.25">
      <c r="B5280" s="192">
        <f t="shared" si="419"/>
        <v>43320.874999987202</v>
      </c>
      <c r="C5280" s="16">
        <f t="shared" si="415"/>
        <v>8</v>
      </c>
      <c r="D5280" s="16">
        <f t="shared" si="416"/>
        <v>3</v>
      </c>
      <c r="E5280" s="16">
        <f t="shared" si="417"/>
        <v>1</v>
      </c>
      <c r="F5280" s="16">
        <f t="shared" si="418"/>
        <v>21</v>
      </c>
      <c r="G5280" s="195">
        <v>5278</v>
      </c>
      <c r="H5280" s="193">
        <v>0</v>
      </c>
    </row>
    <row r="5281" spans="2:8" x14ac:dyDescent="0.25">
      <c r="B5281" s="192">
        <f t="shared" si="419"/>
        <v>43320.916666653866</v>
      </c>
      <c r="C5281" s="16">
        <f t="shared" si="415"/>
        <v>8</v>
      </c>
      <c r="D5281" s="16">
        <f t="shared" si="416"/>
        <v>3</v>
      </c>
      <c r="E5281" s="16">
        <f t="shared" si="417"/>
        <v>1</v>
      </c>
      <c r="F5281" s="16">
        <f t="shared" si="418"/>
        <v>22</v>
      </c>
      <c r="G5281" s="195">
        <v>5279</v>
      </c>
      <c r="H5281" s="193">
        <v>0</v>
      </c>
    </row>
    <row r="5282" spans="2:8" x14ac:dyDescent="0.25">
      <c r="B5282" s="192">
        <f t="shared" si="419"/>
        <v>43320.95833332053</v>
      </c>
      <c r="C5282" s="16">
        <f t="shared" si="415"/>
        <v>8</v>
      </c>
      <c r="D5282" s="16">
        <f t="shared" si="416"/>
        <v>3</v>
      </c>
      <c r="E5282" s="16">
        <f t="shared" si="417"/>
        <v>1</v>
      </c>
      <c r="F5282" s="16">
        <f t="shared" si="418"/>
        <v>23</v>
      </c>
      <c r="G5282" s="195">
        <v>5280</v>
      </c>
      <c r="H5282" s="193">
        <v>0</v>
      </c>
    </row>
    <row r="5283" spans="2:8" x14ac:dyDescent="0.25">
      <c r="B5283" s="192">
        <f t="shared" si="419"/>
        <v>43320.999999987194</v>
      </c>
      <c r="C5283" s="16">
        <f t="shared" si="415"/>
        <v>8</v>
      </c>
      <c r="D5283" s="16">
        <f t="shared" si="416"/>
        <v>4</v>
      </c>
      <c r="E5283" s="16">
        <f t="shared" si="417"/>
        <v>1</v>
      </c>
      <c r="F5283" s="16">
        <f t="shared" si="418"/>
        <v>0</v>
      </c>
      <c r="G5283" s="195">
        <v>5281</v>
      </c>
      <c r="H5283" s="193">
        <v>0</v>
      </c>
    </row>
    <row r="5284" spans="2:8" x14ac:dyDescent="0.25">
      <c r="B5284" s="192">
        <f t="shared" si="419"/>
        <v>43321.041666653859</v>
      </c>
      <c r="C5284" s="16">
        <f t="shared" si="415"/>
        <v>8</v>
      </c>
      <c r="D5284" s="16">
        <f t="shared" si="416"/>
        <v>4</v>
      </c>
      <c r="E5284" s="16">
        <f t="shared" si="417"/>
        <v>1</v>
      </c>
      <c r="F5284" s="16">
        <f t="shared" si="418"/>
        <v>1</v>
      </c>
      <c r="G5284" s="195">
        <v>5282</v>
      </c>
      <c r="H5284" s="193">
        <v>0</v>
      </c>
    </row>
    <row r="5285" spans="2:8" x14ac:dyDescent="0.25">
      <c r="B5285" s="192">
        <f t="shared" si="419"/>
        <v>43321.083333320523</v>
      </c>
      <c r="C5285" s="16">
        <f t="shared" si="415"/>
        <v>8</v>
      </c>
      <c r="D5285" s="16">
        <f t="shared" si="416"/>
        <v>4</v>
      </c>
      <c r="E5285" s="16">
        <f t="shared" si="417"/>
        <v>1</v>
      </c>
      <c r="F5285" s="16">
        <f t="shared" si="418"/>
        <v>2</v>
      </c>
      <c r="G5285" s="195">
        <v>5283</v>
      </c>
      <c r="H5285" s="193">
        <v>0</v>
      </c>
    </row>
    <row r="5286" spans="2:8" x14ac:dyDescent="0.25">
      <c r="B5286" s="192">
        <f t="shared" si="419"/>
        <v>43321.124999987187</v>
      </c>
      <c r="C5286" s="16">
        <f t="shared" si="415"/>
        <v>8</v>
      </c>
      <c r="D5286" s="16">
        <f t="shared" si="416"/>
        <v>4</v>
      </c>
      <c r="E5286" s="16">
        <f t="shared" si="417"/>
        <v>1</v>
      </c>
      <c r="F5286" s="16">
        <f t="shared" si="418"/>
        <v>3</v>
      </c>
      <c r="G5286" s="195">
        <v>5284</v>
      </c>
      <c r="H5286" s="193">
        <v>0</v>
      </c>
    </row>
    <row r="5287" spans="2:8" x14ac:dyDescent="0.25">
      <c r="B5287" s="192">
        <f t="shared" si="419"/>
        <v>43321.166666653851</v>
      </c>
      <c r="C5287" s="16">
        <f t="shared" si="415"/>
        <v>8</v>
      </c>
      <c r="D5287" s="16">
        <f t="shared" si="416"/>
        <v>4</v>
      </c>
      <c r="E5287" s="16">
        <f t="shared" si="417"/>
        <v>1</v>
      </c>
      <c r="F5287" s="16">
        <f t="shared" si="418"/>
        <v>4</v>
      </c>
      <c r="G5287" s="195">
        <v>5285</v>
      </c>
      <c r="H5287" s="193">
        <v>0</v>
      </c>
    </row>
    <row r="5288" spans="2:8" x14ac:dyDescent="0.25">
      <c r="B5288" s="192">
        <f t="shared" si="419"/>
        <v>43321.208333320516</v>
      </c>
      <c r="C5288" s="16">
        <f t="shared" si="415"/>
        <v>8</v>
      </c>
      <c r="D5288" s="16">
        <f t="shared" si="416"/>
        <v>4</v>
      </c>
      <c r="E5288" s="16">
        <f t="shared" si="417"/>
        <v>1</v>
      </c>
      <c r="F5288" s="16">
        <f t="shared" si="418"/>
        <v>5</v>
      </c>
      <c r="G5288" s="195">
        <v>5286</v>
      </c>
      <c r="H5288" s="193">
        <v>1.0992329E-2</v>
      </c>
    </row>
    <row r="5289" spans="2:8" x14ac:dyDescent="0.25">
      <c r="B5289" s="192">
        <f t="shared" si="419"/>
        <v>43321.24999998718</v>
      </c>
      <c r="C5289" s="16">
        <f t="shared" si="415"/>
        <v>8</v>
      </c>
      <c r="D5289" s="16">
        <f t="shared" si="416"/>
        <v>4</v>
      </c>
      <c r="E5289" s="16">
        <f t="shared" si="417"/>
        <v>1</v>
      </c>
      <c r="F5289" s="16">
        <f t="shared" si="418"/>
        <v>6</v>
      </c>
      <c r="G5289" s="195">
        <v>5287</v>
      </c>
      <c r="H5289" s="193">
        <v>8.1022467000000001E-2</v>
      </c>
    </row>
    <row r="5290" spans="2:8" x14ac:dyDescent="0.25">
      <c r="B5290" s="192">
        <f t="shared" si="419"/>
        <v>43321.291666653844</v>
      </c>
      <c r="C5290" s="16">
        <f t="shared" si="415"/>
        <v>8</v>
      </c>
      <c r="D5290" s="16">
        <f t="shared" si="416"/>
        <v>4</v>
      </c>
      <c r="E5290" s="16">
        <f t="shared" si="417"/>
        <v>1</v>
      </c>
      <c r="F5290" s="16">
        <f t="shared" si="418"/>
        <v>7</v>
      </c>
      <c r="G5290" s="195">
        <v>5288</v>
      </c>
      <c r="H5290" s="193">
        <v>0.22276733500000001</v>
      </c>
    </row>
    <row r="5291" spans="2:8" x14ac:dyDescent="0.25">
      <c r="B5291" s="192">
        <f t="shared" si="419"/>
        <v>43321.333333320508</v>
      </c>
      <c r="C5291" s="16">
        <f t="shared" si="415"/>
        <v>8</v>
      </c>
      <c r="D5291" s="16">
        <f t="shared" si="416"/>
        <v>4</v>
      </c>
      <c r="E5291" s="16">
        <f t="shared" si="417"/>
        <v>1</v>
      </c>
      <c r="F5291" s="16">
        <f t="shared" si="418"/>
        <v>8</v>
      </c>
      <c r="G5291" s="195">
        <v>5289</v>
      </c>
      <c r="H5291" s="193">
        <v>0.37659197900000002</v>
      </c>
    </row>
    <row r="5292" spans="2:8" x14ac:dyDescent="0.25">
      <c r="B5292" s="192">
        <f t="shared" si="419"/>
        <v>43321.374999987172</v>
      </c>
      <c r="C5292" s="16">
        <f t="shared" si="415"/>
        <v>8</v>
      </c>
      <c r="D5292" s="16">
        <f t="shared" si="416"/>
        <v>4</v>
      </c>
      <c r="E5292" s="16">
        <f t="shared" si="417"/>
        <v>1</v>
      </c>
      <c r="F5292" s="16">
        <f t="shared" si="418"/>
        <v>9</v>
      </c>
      <c r="G5292" s="195">
        <v>5290</v>
      </c>
      <c r="H5292" s="193">
        <v>0.51942091199999996</v>
      </c>
    </row>
    <row r="5293" spans="2:8" x14ac:dyDescent="0.25">
      <c r="B5293" s="192">
        <f t="shared" si="419"/>
        <v>43321.416666653837</v>
      </c>
      <c r="C5293" s="16">
        <f t="shared" si="415"/>
        <v>8</v>
      </c>
      <c r="D5293" s="16">
        <f t="shared" si="416"/>
        <v>4</v>
      </c>
      <c r="E5293" s="16">
        <f t="shared" si="417"/>
        <v>1</v>
      </c>
      <c r="F5293" s="16">
        <f t="shared" si="418"/>
        <v>10</v>
      </c>
      <c r="G5293" s="195">
        <v>5291</v>
      </c>
      <c r="H5293" s="193">
        <v>0.61753066000000001</v>
      </c>
    </row>
    <row r="5294" spans="2:8" x14ac:dyDescent="0.25">
      <c r="B5294" s="192">
        <f t="shared" si="419"/>
        <v>43321.458333320501</v>
      </c>
      <c r="C5294" s="16">
        <f t="shared" si="415"/>
        <v>8</v>
      </c>
      <c r="D5294" s="16">
        <f t="shared" si="416"/>
        <v>4</v>
      </c>
      <c r="E5294" s="16">
        <f t="shared" si="417"/>
        <v>1</v>
      </c>
      <c r="F5294" s="16">
        <f t="shared" si="418"/>
        <v>11</v>
      </c>
      <c r="G5294" s="195">
        <v>5292</v>
      </c>
      <c r="H5294" s="193">
        <v>0.64772302699999995</v>
      </c>
    </row>
    <row r="5295" spans="2:8" x14ac:dyDescent="0.25">
      <c r="B5295" s="192">
        <f t="shared" si="419"/>
        <v>43321.499999987165</v>
      </c>
      <c r="C5295" s="16">
        <f t="shared" si="415"/>
        <v>8</v>
      </c>
      <c r="D5295" s="16">
        <f t="shared" si="416"/>
        <v>4</v>
      </c>
      <c r="E5295" s="16">
        <f t="shared" si="417"/>
        <v>1</v>
      </c>
      <c r="F5295" s="16">
        <f t="shared" si="418"/>
        <v>12</v>
      </c>
      <c r="G5295" s="195">
        <v>5293</v>
      </c>
      <c r="H5295" s="193">
        <v>0.61316764899999998</v>
      </c>
    </row>
    <row r="5296" spans="2:8" x14ac:dyDescent="0.25">
      <c r="B5296" s="192">
        <f t="shared" si="419"/>
        <v>43321.541666653829</v>
      </c>
      <c r="C5296" s="16">
        <f t="shared" si="415"/>
        <v>8</v>
      </c>
      <c r="D5296" s="16">
        <f t="shared" si="416"/>
        <v>4</v>
      </c>
      <c r="E5296" s="16">
        <f t="shared" si="417"/>
        <v>1</v>
      </c>
      <c r="F5296" s="16">
        <f t="shared" si="418"/>
        <v>13</v>
      </c>
      <c r="G5296" s="195">
        <v>5294</v>
      </c>
      <c r="H5296" s="193">
        <v>0.55196172399999999</v>
      </c>
    </row>
    <row r="5297" spans="2:8" x14ac:dyDescent="0.25">
      <c r="B5297" s="192">
        <f t="shared" si="419"/>
        <v>43321.583333320494</v>
      </c>
      <c r="C5297" s="16">
        <f t="shared" si="415"/>
        <v>8</v>
      </c>
      <c r="D5297" s="16">
        <f t="shared" si="416"/>
        <v>4</v>
      </c>
      <c r="E5297" s="16">
        <f t="shared" si="417"/>
        <v>1</v>
      </c>
      <c r="F5297" s="16">
        <f t="shared" si="418"/>
        <v>14</v>
      </c>
      <c r="G5297" s="195">
        <v>5295</v>
      </c>
      <c r="H5297" s="193">
        <v>0.490093589</v>
      </c>
    </row>
    <row r="5298" spans="2:8" x14ac:dyDescent="0.25">
      <c r="B5298" s="192">
        <f t="shared" si="419"/>
        <v>43321.624999987158</v>
      </c>
      <c r="C5298" s="16">
        <f t="shared" si="415"/>
        <v>8</v>
      </c>
      <c r="D5298" s="16">
        <f t="shared" si="416"/>
        <v>4</v>
      </c>
      <c r="E5298" s="16">
        <f t="shared" si="417"/>
        <v>1</v>
      </c>
      <c r="F5298" s="16">
        <f t="shared" si="418"/>
        <v>15</v>
      </c>
      <c r="G5298" s="195">
        <v>5296</v>
      </c>
      <c r="H5298" s="193">
        <v>0.38974618300000002</v>
      </c>
    </row>
    <row r="5299" spans="2:8" x14ac:dyDescent="0.25">
      <c r="B5299" s="192">
        <f t="shared" si="419"/>
        <v>43321.666666653822</v>
      </c>
      <c r="C5299" s="16">
        <f t="shared" si="415"/>
        <v>8</v>
      </c>
      <c r="D5299" s="16">
        <f t="shared" si="416"/>
        <v>4</v>
      </c>
      <c r="E5299" s="16">
        <f t="shared" si="417"/>
        <v>1</v>
      </c>
      <c r="F5299" s="16">
        <f t="shared" si="418"/>
        <v>16</v>
      </c>
      <c r="G5299" s="195">
        <v>5297</v>
      </c>
      <c r="H5299" s="193">
        <v>0.286972332</v>
      </c>
    </row>
    <row r="5300" spans="2:8" x14ac:dyDescent="0.25">
      <c r="B5300" s="192">
        <f t="shared" si="419"/>
        <v>43321.708333320486</v>
      </c>
      <c r="C5300" s="16">
        <f t="shared" si="415"/>
        <v>8</v>
      </c>
      <c r="D5300" s="16">
        <f t="shared" si="416"/>
        <v>4</v>
      </c>
      <c r="E5300" s="16">
        <f t="shared" si="417"/>
        <v>1</v>
      </c>
      <c r="F5300" s="16">
        <f t="shared" si="418"/>
        <v>17</v>
      </c>
      <c r="G5300" s="195">
        <v>5298</v>
      </c>
      <c r="H5300" s="193">
        <v>0.171055761</v>
      </c>
    </row>
    <row r="5301" spans="2:8" x14ac:dyDescent="0.25">
      <c r="B5301" s="192">
        <f t="shared" si="419"/>
        <v>43321.749999987151</v>
      </c>
      <c r="C5301" s="16">
        <f t="shared" si="415"/>
        <v>8</v>
      </c>
      <c r="D5301" s="16">
        <f t="shared" si="416"/>
        <v>4</v>
      </c>
      <c r="E5301" s="16">
        <f t="shared" si="417"/>
        <v>1</v>
      </c>
      <c r="F5301" s="16">
        <f t="shared" si="418"/>
        <v>18</v>
      </c>
      <c r="G5301" s="195">
        <v>5299</v>
      </c>
      <c r="H5301" s="193">
        <v>6.3917783000000006E-2</v>
      </c>
    </row>
    <row r="5302" spans="2:8" x14ac:dyDescent="0.25">
      <c r="B5302" s="192">
        <f t="shared" si="419"/>
        <v>43321.791666653815</v>
      </c>
      <c r="C5302" s="16">
        <f t="shared" si="415"/>
        <v>8</v>
      </c>
      <c r="D5302" s="16">
        <f t="shared" si="416"/>
        <v>4</v>
      </c>
      <c r="E5302" s="16">
        <f t="shared" si="417"/>
        <v>1</v>
      </c>
      <c r="F5302" s="16">
        <f t="shared" si="418"/>
        <v>19</v>
      </c>
      <c r="G5302" s="195">
        <v>5300</v>
      </c>
      <c r="H5302" s="193">
        <v>7.2281999999999997E-3</v>
      </c>
    </row>
    <row r="5303" spans="2:8" x14ac:dyDescent="0.25">
      <c r="B5303" s="192">
        <f t="shared" si="419"/>
        <v>43321.833333320479</v>
      </c>
      <c r="C5303" s="16">
        <f t="shared" si="415"/>
        <v>8</v>
      </c>
      <c r="D5303" s="16">
        <f t="shared" si="416"/>
        <v>4</v>
      </c>
      <c r="E5303" s="16">
        <f t="shared" si="417"/>
        <v>1</v>
      </c>
      <c r="F5303" s="16">
        <f t="shared" si="418"/>
        <v>20</v>
      </c>
      <c r="G5303" s="195">
        <v>5301</v>
      </c>
      <c r="H5303" s="193">
        <v>0</v>
      </c>
    </row>
    <row r="5304" spans="2:8" x14ac:dyDescent="0.25">
      <c r="B5304" s="192">
        <f t="shared" si="419"/>
        <v>43321.874999987143</v>
      </c>
      <c r="C5304" s="16">
        <f t="shared" si="415"/>
        <v>8</v>
      </c>
      <c r="D5304" s="16">
        <f t="shared" si="416"/>
        <v>4</v>
      </c>
      <c r="E5304" s="16">
        <f t="shared" si="417"/>
        <v>1</v>
      </c>
      <c r="F5304" s="16">
        <f t="shared" si="418"/>
        <v>21</v>
      </c>
      <c r="G5304" s="195">
        <v>5302</v>
      </c>
      <c r="H5304" s="193">
        <v>0</v>
      </c>
    </row>
    <row r="5305" spans="2:8" x14ac:dyDescent="0.25">
      <c r="B5305" s="192">
        <f t="shared" si="419"/>
        <v>43321.916666653808</v>
      </c>
      <c r="C5305" s="16">
        <f t="shared" si="415"/>
        <v>8</v>
      </c>
      <c r="D5305" s="16">
        <f t="shared" si="416"/>
        <v>4</v>
      </c>
      <c r="E5305" s="16">
        <f t="shared" si="417"/>
        <v>1</v>
      </c>
      <c r="F5305" s="16">
        <f t="shared" si="418"/>
        <v>22</v>
      </c>
      <c r="G5305" s="195">
        <v>5303</v>
      </c>
      <c r="H5305" s="193">
        <v>0</v>
      </c>
    </row>
    <row r="5306" spans="2:8" x14ac:dyDescent="0.25">
      <c r="B5306" s="192">
        <f t="shared" si="419"/>
        <v>43321.958333320472</v>
      </c>
      <c r="C5306" s="16">
        <f t="shared" si="415"/>
        <v>8</v>
      </c>
      <c r="D5306" s="16">
        <f t="shared" si="416"/>
        <v>4</v>
      </c>
      <c r="E5306" s="16">
        <f t="shared" si="417"/>
        <v>1</v>
      </c>
      <c r="F5306" s="16">
        <f t="shared" si="418"/>
        <v>23</v>
      </c>
      <c r="G5306" s="195">
        <v>5304</v>
      </c>
      <c r="H5306" s="193">
        <v>0</v>
      </c>
    </row>
    <row r="5307" spans="2:8" x14ac:dyDescent="0.25">
      <c r="B5307" s="192">
        <f t="shared" si="419"/>
        <v>43321.999999987136</v>
      </c>
      <c r="C5307" s="16">
        <f t="shared" si="415"/>
        <v>8</v>
      </c>
      <c r="D5307" s="16">
        <f t="shared" si="416"/>
        <v>5</v>
      </c>
      <c r="E5307" s="16">
        <f t="shared" si="417"/>
        <v>1</v>
      </c>
      <c r="F5307" s="16">
        <f t="shared" si="418"/>
        <v>0</v>
      </c>
      <c r="G5307" s="195">
        <v>5305</v>
      </c>
      <c r="H5307" s="193">
        <v>0</v>
      </c>
    </row>
    <row r="5308" spans="2:8" x14ac:dyDescent="0.25">
      <c r="B5308" s="192">
        <f t="shared" si="419"/>
        <v>43322.0416666538</v>
      </c>
      <c r="C5308" s="16">
        <f t="shared" si="415"/>
        <v>8</v>
      </c>
      <c r="D5308" s="16">
        <f t="shared" si="416"/>
        <v>5</v>
      </c>
      <c r="E5308" s="16">
        <f t="shared" si="417"/>
        <v>1</v>
      </c>
      <c r="F5308" s="16">
        <f t="shared" si="418"/>
        <v>1</v>
      </c>
      <c r="G5308" s="195">
        <v>5306</v>
      </c>
      <c r="H5308" s="193">
        <v>0</v>
      </c>
    </row>
    <row r="5309" spans="2:8" x14ac:dyDescent="0.25">
      <c r="B5309" s="192">
        <f t="shared" si="419"/>
        <v>43322.083333320465</v>
      </c>
      <c r="C5309" s="16">
        <f t="shared" si="415"/>
        <v>8</v>
      </c>
      <c r="D5309" s="16">
        <f t="shared" si="416"/>
        <v>5</v>
      </c>
      <c r="E5309" s="16">
        <f t="shared" si="417"/>
        <v>1</v>
      </c>
      <c r="F5309" s="16">
        <f t="shared" si="418"/>
        <v>2</v>
      </c>
      <c r="G5309" s="195">
        <v>5307</v>
      </c>
      <c r="H5309" s="193">
        <v>0</v>
      </c>
    </row>
    <row r="5310" spans="2:8" x14ac:dyDescent="0.25">
      <c r="B5310" s="192">
        <f t="shared" si="419"/>
        <v>43322.124999987129</v>
      </c>
      <c r="C5310" s="16">
        <f t="shared" si="415"/>
        <v>8</v>
      </c>
      <c r="D5310" s="16">
        <f t="shared" si="416"/>
        <v>5</v>
      </c>
      <c r="E5310" s="16">
        <f t="shared" si="417"/>
        <v>1</v>
      </c>
      <c r="F5310" s="16">
        <f t="shared" si="418"/>
        <v>3</v>
      </c>
      <c r="G5310" s="195">
        <v>5308</v>
      </c>
      <c r="H5310" s="193">
        <v>0</v>
      </c>
    </row>
    <row r="5311" spans="2:8" x14ac:dyDescent="0.25">
      <c r="B5311" s="192">
        <f t="shared" si="419"/>
        <v>43322.166666653793</v>
      </c>
      <c r="C5311" s="16">
        <f t="shared" si="415"/>
        <v>8</v>
      </c>
      <c r="D5311" s="16">
        <f t="shared" si="416"/>
        <v>5</v>
      </c>
      <c r="E5311" s="16">
        <f t="shared" si="417"/>
        <v>1</v>
      </c>
      <c r="F5311" s="16">
        <f t="shared" si="418"/>
        <v>4</v>
      </c>
      <c r="G5311" s="195">
        <v>5309</v>
      </c>
      <c r="H5311" s="193">
        <v>0</v>
      </c>
    </row>
    <row r="5312" spans="2:8" x14ac:dyDescent="0.25">
      <c r="B5312" s="192">
        <f t="shared" si="419"/>
        <v>43322.208333320457</v>
      </c>
      <c r="C5312" s="16">
        <f t="shared" si="415"/>
        <v>8</v>
      </c>
      <c r="D5312" s="16">
        <f t="shared" si="416"/>
        <v>5</v>
      </c>
      <c r="E5312" s="16">
        <f t="shared" si="417"/>
        <v>1</v>
      </c>
      <c r="F5312" s="16">
        <f t="shared" si="418"/>
        <v>5</v>
      </c>
      <c r="G5312" s="195">
        <v>5310</v>
      </c>
      <c r="H5312" s="193">
        <v>8.0605269999999996E-3</v>
      </c>
    </row>
    <row r="5313" spans="2:8" x14ac:dyDescent="0.25">
      <c r="B5313" s="192">
        <f t="shared" si="419"/>
        <v>43322.249999987122</v>
      </c>
      <c r="C5313" s="16">
        <f t="shared" si="415"/>
        <v>8</v>
      </c>
      <c r="D5313" s="16">
        <f t="shared" si="416"/>
        <v>5</v>
      </c>
      <c r="E5313" s="16">
        <f t="shared" si="417"/>
        <v>1</v>
      </c>
      <c r="F5313" s="16">
        <f t="shared" si="418"/>
        <v>6</v>
      </c>
      <c r="G5313" s="195">
        <v>5311</v>
      </c>
      <c r="H5313" s="193">
        <v>7.0487039000000001E-2</v>
      </c>
    </row>
    <row r="5314" spans="2:8" x14ac:dyDescent="0.25">
      <c r="B5314" s="192">
        <f t="shared" si="419"/>
        <v>43322.291666653786</v>
      </c>
      <c r="C5314" s="16">
        <f t="shared" si="415"/>
        <v>8</v>
      </c>
      <c r="D5314" s="16">
        <f t="shared" si="416"/>
        <v>5</v>
      </c>
      <c r="E5314" s="16">
        <f t="shared" si="417"/>
        <v>1</v>
      </c>
      <c r="F5314" s="16">
        <f t="shared" si="418"/>
        <v>7</v>
      </c>
      <c r="G5314" s="195">
        <v>5312</v>
      </c>
      <c r="H5314" s="193">
        <v>0.197261194</v>
      </c>
    </row>
    <row r="5315" spans="2:8" x14ac:dyDescent="0.25">
      <c r="B5315" s="192">
        <f t="shared" si="419"/>
        <v>43322.33333332045</v>
      </c>
      <c r="C5315" s="16">
        <f t="shared" si="415"/>
        <v>8</v>
      </c>
      <c r="D5315" s="16">
        <f t="shared" si="416"/>
        <v>5</v>
      </c>
      <c r="E5315" s="16">
        <f t="shared" si="417"/>
        <v>1</v>
      </c>
      <c r="F5315" s="16">
        <f t="shared" si="418"/>
        <v>8</v>
      </c>
      <c r="G5315" s="195">
        <v>5313</v>
      </c>
      <c r="H5315" s="193">
        <v>0.32893159999999999</v>
      </c>
    </row>
    <row r="5316" spans="2:8" x14ac:dyDescent="0.25">
      <c r="B5316" s="192">
        <f t="shared" si="419"/>
        <v>43322.374999987114</v>
      </c>
      <c r="C5316" s="16">
        <f t="shared" ref="C5316:C5379" si="420">MONTH(B5316)</f>
        <v>8</v>
      </c>
      <c r="D5316" s="16">
        <f t="shared" ref="D5316:D5379" si="421">WEEKDAY(B5316,2)</f>
        <v>5</v>
      </c>
      <c r="E5316" s="16">
        <f t="shared" ref="E5316:E5379" si="422">IF(D5316&lt;6,1,2)</f>
        <v>1</v>
      </c>
      <c r="F5316" s="16">
        <f t="shared" ref="F5316:F5379" si="423">HOUR(B5316)</f>
        <v>9</v>
      </c>
      <c r="G5316" s="195">
        <v>5314</v>
      </c>
      <c r="H5316" s="193">
        <v>0.47304056799999999</v>
      </c>
    </row>
    <row r="5317" spans="2:8" x14ac:dyDescent="0.25">
      <c r="B5317" s="192">
        <f t="shared" ref="B5317:B5380" si="424">B5316+1/24</f>
        <v>43322.416666653779</v>
      </c>
      <c r="C5317" s="16">
        <f t="shared" si="420"/>
        <v>8</v>
      </c>
      <c r="D5317" s="16">
        <f t="shared" si="421"/>
        <v>5</v>
      </c>
      <c r="E5317" s="16">
        <f t="shared" si="422"/>
        <v>1</v>
      </c>
      <c r="F5317" s="16">
        <f t="shared" si="423"/>
        <v>10</v>
      </c>
      <c r="G5317" s="195">
        <v>5315</v>
      </c>
      <c r="H5317" s="193">
        <v>0.57670396599999996</v>
      </c>
    </row>
    <row r="5318" spans="2:8" x14ac:dyDescent="0.25">
      <c r="B5318" s="192">
        <f t="shared" si="424"/>
        <v>43322.458333320443</v>
      </c>
      <c r="C5318" s="16">
        <f t="shared" si="420"/>
        <v>8</v>
      </c>
      <c r="D5318" s="16">
        <f t="shared" si="421"/>
        <v>5</v>
      </c>
      <c r="E5318" s="16">
        <f t="shared" si="422"/>
        <v>1</v>
      </c>
      <c r="F5318" s="16">
        <f t="shared" si="423"/>
        <v>11</v>
      </c>
      <c r="G5318" s="195">
        <v>5316</v>
      </c>
      <c r="H5318" s="193">
        <v>0.60627745899999996</v>
      </c>
    </row>
    <row r="5319" spans="2:8" x14ac:dyDescent="0.25">
      <c r="B5319" s="192">
        <f t="shared" si="424"/>
        <v>43322.499999987107</v>
      </c>
      <c r="C5319" s="16">
        <f t="shared" si="420"/>
        <v>8</v>
      </c>
      <c r="D5319" s="16">
        <f t="shared" si="421"/>
        <v>5</v>
      </c>
      <c r="E5319" s="16">
        <f t="shared" si="422"/>
        <v>1</v>
      </c>
      <c r="F5319" s="16">
        <f t="shared" si="423"/>
        <v>12</v>
      </c>
      <c r="G5319" s="195">
        <v>5317</v>
      </c>
      <c r="H5319" s="193">
        <v>0.56575497100000005</v>
      </c>
    </row>
    <row r="5320" spans="2:8" x14ac:dyDescent="0.25">
      <c r="B5320" s="192">
        <f t="shared" si="424"/>
        <v>43322.541666653771</v>
      </c>
      <c r="C5320" s="16">
        <f t="shared" si="420"/>
        <v>8</v>
      </c>
      <c r="D5320" s="16">
        <f t="shared" si="421"/>
        <v>5</v>
      </c>
      <c r="E5320" s="16">
        <f t="shared" si="422"/>
        <v>1</v>
      </c>
      <c r="F5320" s="16">
        <f t="shared" si="423"/>
        <v>13</v>
      </c>
      <c r="G5320" s="195">
        <v>5318</v>
      </c>
      <c r="H5320" s="193">
        <v>0.55230259000000004</v>
      </c>
    </row>
    <row r="5321" spans="2:8" x14ac:dyDescent="0.25">
      <c r="B5321" s="192">
        <f t="shared" si="424"/>
        <v>43322.583333320435</v>
      </c>
      <c r="C5321" s="16">
        <f t="shared" si="420"/>
        <v>8</v>
      </c>
      <c r="D5321" s="16">
        <f t="shared" si="421"/>
        <v>5</v>
      </c>
      <c r="E5321" s="16">
        <f t="shared" si="422"/>
        <v>1</v>
      </c>
      <c r="F5321" s="16">
        <f t="shared" si="423"/>
        <v>14</v>
      </c>
      <c r="G5321" s="195">
        <v>5319</v>
      </c>
      <c r="H5321" s="193">
        <v>0.50315943900000004</v>
      </c>
    </row>
    <row r="5322" spans="2:8" x14ac:dyDescent="0.25">
      <c r="B5322" s="192">
        <f t="shared" si="424"/>
        <v>43322.6249999871</v>
      </c>
      <c r="C5322" s="16">
        <f t="shared" si="420"/>
        <v>8</v>
      </c>
      <c r="D5322" s="16">
        <f t="shared" si="421"/>
        <v>5</v>
      </c>
      <c r="E5322" s="16">
        <f t="shared" si="422"/>
        <v>1</v>
      </c>
      <c r="F5322" s="16">
        <f t="shared" si="423"/>
        <v>15</v>
      </c>
      <c r="G5322" s="195">
        <v>5320</v>
      </c>
      <c r="H5322" s="193">
        <v>0.39121328399999999</v>
      </c>
    </row>
    <row r="5323" spans="2:8" x14ac:dyDescent="0.25">
      <c r="B5323" s="192">
        <f t="shared" si="424"/>
        <v>43322.666666653764</v>
      </c>
      <c r="C5323" s="16">
        <f t="shared" si="420"/>
        <v>8</v>
      </c>
      <c r="D5323" s="16">
        <f t="shared" si="421"/>
        <v>5</v>
      </c>
      <c r="E5323" s="16">
        <f t="shared" si="422"/>
        <v>1</v>
      </c>
      <c r="F5323" s="16">
        <f t="shared" si="423"/>
        <v>16</v>
      </c>
      <c r="G5323" s="195">
        <v>5321</v>
      </c>
      <c r="H5323" s="193">
        <v>0.283516355</v>
      </c>
    </row>
    <row r="5324" spans="2:8" x14ac:dyDescent="0.25">
      <c r="B5324" s="192">
        <f t="shared" si="424"/>
        <v>43322.708333320428</v>
      </c>
      <c r="C5324" s="16">
        <f t="shared" si="420"/>
        <v>8</v>
      </c>
      <c r="D5324" s="16">
        <f t="shared" si="421"/>
        <v>5</v>
      </c>
      <c r="E5324" s="16">
        <f t="shared" si="422"/>
        <v>1</v>
      </c>
      <c r="F5324" s="16">
        <f t="shared" si="423"/>
        <v>17</v>
      </c>
      <c r="G5324" s="195">
        <v>5322</v>
      </c>
      <c r="H5324" s="193">
        <v>0.16582923599999999</v>
      </c>
    </row>
    <row r="5325" spans="2:8" x14ac:dyDescent="0.25">
      <c r="B5325" s="192">
        <f t="shared" si="424"/>
        <v>43322.749999987092</v>
      </c>
      <c r="C5325" s="16">
        <f t="shared" si="420"/>
        <v>8</v>
      </c>
      <c r="D5325" s="16">
        <f t="shared" si="421"/>
        <v>5</v>
      </c>
      <c r="E5325" s="16">
        <f t="shared" si="422"/>
        <v>1</v>
      </c>
      <c r="F5325" s="16">
        <f t="shared" si="423"/>
        <v>18</v>
      </c>
      <c r="G5325" s="195">
        <v>5323</v>
      </c>
      <c r="H5325" s="193">
        <v>6.1394454000000001E-2</v>
      </c>
    </row>
    <row r="5326" spans="2:8" x14ac:dyDescent="0.25">
      <c r="B5326" s="192">
        <f t="shared" si="424"/>
        <v>43322.791666653757</v>
      </c>
      <c r="C5326" s="16">
        <f t="shared" si="420"/>
        <v>8</v>
      </c>
      <c r="D5326" s="16">
        <f t="shared" si="421"/>
        <v>5</v>
      </c>
      <c r="E5326" s="16">
        <f t="shared" si="422"/>
        <v>1</v>
      </c>
      <c r="F5326" s="16">
        <f t="shared" si="423"/>
        <v>19</v>
      </c>
      <c r="G5326" s="195">
        <v>5324</v>
      </c>
      <c r="H5326" s="193">
        <v>6.6812099999999999E-3</v>
      </c>
    </row>
    <row r="5327" spans="2:8" x14ac:dyDescent="0.25">
      <c r="B5327" s="192">
        <f t="shared" si="424"/>
        <v>43322.833333320421</v>
      </c>
      <c r="C5327" s="16">
        <f t="shared" si="420"/>
        <v>8</v>
      </c>
      <c r="D5327" s="16">
        <f t="shared" si="421"/>
        <v>5</v>
      </c>
      <c r="E5327" s="16">
        <f t="shared" si="422"/>
        <v>1</v>
      </c>
      <c r="F5327" s="16">
        <f t="shared" si="423"/>
        <v>20</v>
      </c>
      <c r="G5327" s="195">
        <v>5325</v>
      </c>
      <c r="H5327" s="193">
        <v>0</v>
      </c>
    </row>
    <row r="5328" spans="2:8" x14ac:dyDescent="0.25">
      <c r="B5328" s="192">
        <f t="shared" si="424"/>
        <v>43322.874999987085</v>
      </c>
      <c r="C5328" s="16">
        <f t="shared" si="420"/>
        <v>8</v>
      </c>
      <c r="D5328" s="16">
        <f t="shared" si="421"/>
        <v>5</v>
      </c>
      <c r="E5328" s="16">
        <f t="shared" si="422"/>
        <v>1</v>
      </c>
      <c r="F5328" s="16">
        <f t="shared" si="423"/>
        <v>21</v>
      </c>
      <c r="G5328" s="195">
        <v>5326</v>
      </c>
      <c r="H5328" s="193">
        <v>0</v>
      </c>
    </row>
    <row r="5329" spans="2:8" x14ac:dyDescent="0.25">
      <c r="B5329" s="192">
        <f t="shared" si="424"/>
        <v>43322.916666653749</v>
      </c>
      <c r="C5329" s="16">
        <f t="shared" si="420"/>
        <v>8</v>
      </c>
      <c r="D5329" s="16">
        <f t="shared" si="421"/>
        <v>5</v>
      </c>
      <c r="E5329" s="16">
        <f t="shared" si="422"/>
        <v>1</v>
      </c>
      <c r="F5329" s="16">
        <f t="shared" si="423"/>
        <v>22</v>
      </c>
      <c r="G5329" s="195">
        <v>5327</v>
      </c>
      <c r="H5329" s="193">
        <v>0</v>
      </c>
    </row>
    <row r="5330" spans="2:8" x14ac:dyDescent="0.25">
      <c r="B5330" s="192">
        <f t="shared" si="424"/>
        <v>43322.958333320414</v>
      </c>
      <c r="C5330" s="16">
        <f t="shared" si="420"/>
        <v>8</v>
      </c>
      <c r="D5330" s="16">
        <f t="shared" si="421"/>
        <v>5</v>
      </c>
      <c r="E5330" s="16">
        <f t="shared" si="422"/>
        <v>1</v>
      </c>
      <c r="F5330" s="16">
        <f t="shared" si="423"/>
        <v>23</v>
      </c>
      <c r="G5330" s="195">
        <v>5328</v>
      </c>
      <c r="H5330" s="193">
        <v>0</v>
      </c>
    </row>
    <row r="5331" spans="2:8" x14ac:dyDescent="0.25">
      <c r="B5331" s="192">
        <f t="shared" si="424"/>
        <v>43322.999999987078</v>
      </c>
      <c r="C5331" s="16">
        <f t="shared" si="420"/>
        <v>8</v>
      </c>
      <c r="D5331" s="16">
        <f t="shared" si="421"/>
        <v>6</v>
      </c>
      <c r="E5331" s="16">
        <f t="shared" si="422"/>
        <v>2</v>
      </c>
      <c r="F5331" s="16">
        <f t="shared" si="423"/>
        <v>0</v>
      </c>
      <c r="G5331" s="195">
        <v>5329</v>
      </c>
      <c r="H5331" s="193">
        <v>0</v>
      </c>
    </row>
    <row r="5332" spans="2:8" x14ac:dyDescent="0.25">
      <c r="B5332" s="192">
        <f t="shared" si="424"/>
        <v>43323.041666653742</v>
      </c>
      <c r="C5332" s="16">
        <f t="shared" si="420"/>
        <v>8</v>
      </c>
      <c r="D5332" s="16">
        <f t="shared" si="421"/>
        <v>6</v>
      </c>
      <c r="E5332" s="16">
        <f t="shared" si="422"/>
        <v>2</v>
      </c>
      <c r="F5332" s="16">
        <f t="shared" si="423"/>
        <v>1</v>
      </c>
      <c r="G5332" s="195">
        <v>5330</v>
      </c>
      <c r="H5332" s="193">
        <v>0</v>
      </c>
    </row>
    <row r="5333" spans="2:8" x14ac:dyDescent="0.25">
      <c r="B5333" s="192">
        <f t="shared" si="424"/>
        <v>43323.083333320406</v>
      </c>
      <c r="C5333" s="16">
        <f t="shared" si="420"/>
        <v>8</v>
      </c>
      <c r="D5333" s="16">
        <f t="shared" si="421"/>
        <v>6</v>
      </c>
      <c r="E5333" s="16">
        <f t="shared" si="422"/>
        <v>2</v>
      </c>
      <c r="F5333" s="16">
        <f t="shared" si="423"/>
        <v>2</v>
      </c>
      <c r="G5333" s="195">
        <v>5331</v>
      </c>
      <c r="H5333" s="193">
        <v>0</v>
      </c>
    </row>
    <row r="5334" spans="2:8" x14ac:dyDescent="0.25">
      <c r="B5334" s="192">
        <f t="shared" si="424"/>
        <v>43323.124999987071</v>
      </c>
      <c r="C5334" s="16">
        <f t="shared" si="420"/>
        <v>8</v>
      </c>
      <c r="D5334" s="16">
        <f t="shared" si="421"/>
        <v>6</v>
      </c>
      <c r="E5334" s="16">
        <f t="shared" si="422"/>
        <v>2</v>
      </c>
      <c r="F5334" s="16">
        <f t="shared" si="423"/>
        <v>3</v>
      </c>
      <c r="G5334" s="195">
        <v>5332</v>
      </c>
      <c r="H5334" s="193">
        <v>0</v>
      </c>
    </row>
    <row r="5335" spans="2:8" x14ac:dyDescent="0.25">
      <c r="B5335" s="192">
        <f t="shared" si="424"/>
        <v>43323.166666653735</v>
      </c>
      <c r="C5335" s="16">
        <f t="shared" si="420"/>
        <v>8</v>
      </c>
      <c r="D5335" s="16">
        <f t="shared" si="421"/>
        <v>6</v>
      </c>
      <c r="E5335" s="16">
        <f t="shared" si="422"/>
        <v>2</v>
      </c>
      <c r="F5335" s="16">
        <f t="shared" si="423"/>
        <v>4</v>
      </c>
      <c r="G5335" s="195">
        <v>5333</v>
      </c>
      <c r="H5335" s="193">
        <v>0</v>
      </c>
    </row>
    <row r="5336" spans="2:8" x14ac:dyDescent="0.25">
      <c r="B5336" s="192">
        <f t="shared" si="424"/>
        <v>43323.208333320399</v>
      </c>
      <c r="C5336" s="16">
        <f t="shared" si="420"/>
        <v>8</v>
      </c>
      <c r="D5336" s="16">
        <f t="shared" si="421"/>
        <v>6</v>
      </c>
      <c r="E5336" s="16">
        <f t="shared" si="422"/>
        <v>2</v>
      </c>
      <c r="F5336" s="16">
        <f t="shared" si="423"/>
        <v>5</v>
      </c>
      <c r="G5336" s="195">
        <v>5334</v>
      </c>
      <c r="H5336" s="193">
        <v>9.2104600000000002E-3</v>
      </c>
    </row>
    <row r="5337" spans="2:8" x14ac:dyDescent="0.25">
      <c r="B5337" s="192">
        <f t="shared" si="424"/>
        <v>43323.249999987063</v>
      </c>
      <c r="C5337" s="16">
        <f t="shared" si="420"/>
        <v>8</v>
      </c>
      <c r="D5337" s="16">
        <f t="shared" si="421"/>
        <v>6</v>
      </c>
      <c r="E5337" s="16">
        <f t="shared" si="422"/>
        <v>2</v>
      </c>
      <c r="F5337" s="16">
        <f t="shared" si="423"/>
        <v>6</v>
      </c>
      <c r="G5337" s="195">
        <v>5335</v>
      </c>
      <c r="H5337" s="193">
        <v>7.2465164999999998E-2</v>
      </c>
    </row>
    <row r="5338" spans="2:8" x14ac:dyDescent="0.25">
      <c r="B5338" s="192">
        <f t="shared" si="424"/>
        <v>43323.291666653728</v>
      </c>
      <c r="C5338" s="16">
        <f t="shared" si="420"/>
        <v>8</v>
      </c>
      <c r="D5338" s="16">
        <f t="shared" si="421"/>
        <v>6</v>
      </c>
      <c r="E5338" s="16">
        <f t="shared" si="422"/>
        <v>2</v>
      </c>
      <c r="F5338" s="16">
        <f t="shared" si="423"/>
        <v>7</v>
      </c>
      <c r="G5338" s="195">
        <v>5336</v>
      </c>
      <c r="H5338" s="193">
        <v>0.20085573100000001</v>
      </c>
    </row>
    <row r="5339" spans="2:8" x14ac:dyDescent="0.25">
      <c r="B5339" s="192">
        <f t="shared" si="424"/>
        <v>43323.333333320392</v>
      </c>
      <c r="C5339" s="16">
        <f t="shared" si="420"/>
        <v>8</v>
      </c>
      <c r="D5339" s="16">
        <f t="shared" si="421"/>
        <v>6</v>
      </c>
      <c r="E5339" s="16">
        <f t="shared" si="422"/>
        <v>2</v>
      </c>
      <c r="F5339" s="16">
        <f t="shared" si="423"/>
        <v>8</v>
      </c>
      <c r="G5339" s="195">
        <v>5337</v>
      </c>
      <c r="H5339" s="193">
        <v>0.35915234099999999</v>
      </c>
    </row>
    <row r="5340" spans="2:8" x14ac:dyDescent="0.25">
      <c r="B5340" s="192">
        <f t="shared" si="424"/>
        <v>43323.374999987056</v>
      </c>
      <c r="C5340" s="16">
        <f t="shared" si="420"/>
        <v>8</v>
      </c>
      <c r="D5340" s="16">
        <f t="shared" si="421"/>
        <v>6</v>
      </c>
      <c r="E5340" s="16">
        <f t="shared" si="422"/>
        <v>2</v>
      </c>
      <c r="F5340" s="16">
        <f t="shared" si="423"/>
        <v>9</v>
      </c>
      <c r="G5340" s="195">
        <v>5338</v>
      </c>
      <c r="H5340" s="193">
        <v>0.49799157999999999</v>
      </c>
    </row>
    <row r="5341" spans="2:8" x14ac:dyDescent="0.25">
      <c r="B5341" s="192">
        <f t="shared" si="424"/>
        <v>43323.41666665372</v>
      </c>
      <c r="C5341" s="16">
        <f t="shared" si="420"/>
        <v>8</v>
      </c>
      <c r="D5341" s="16">
        <f t="shared" si="421"/>
        <v>6</v>
      </c>
      <c r="E5341" s="16">
        <f t="shared" si="422"/>
        <v>2</v>
      </c>
      <c r="F5341" s="16">
        <f t="shared" si="423"/>
        <v>10</v>
      </c>
      <c r="G5341" s="195">
        <v>5339</v>
      </c>
      <c r="H5341" s="193">
        <v>0.61028228200000001</v>
      </c>
    </row>
    <row r="5342" spans="2:8" x14ac:dyDescent="0.25">
      <c r="B5342" s="192">
        <f t="shared" si="424"/>
        <v>43323.458333320385</v>
      </c>
      <c r="C5342" s="16">
        <f t="shared" si="420"/>
        <v>8</v>
      </c>
      <c r="D5342" s="16">
        <f t="shared" si="421"/>
        <v>6</v>
      </c>
      <c r="E5342" s="16">
        <f t="shared" si="422"/>
        <v>2</v>
      </c>
      <c r="F5342" s="16">
        <f t="shared" si="423"/>
        <v>11</v>
      </c>
      <c r="G5342" s="195">
        <v>5340</v>
      </c>
      <c r="H5342" s="193">
        <v>0.65162142499999998</v>
      </c>
    </row>
    <row r="5343" spans="2:8" x14ac:dyDescent="0.25">
      <c r="B5343" s="192">
        <f t="shared" si="424"/>
        <v>43323.499999987049</v>
      </c>
      <c r="C5343" s="16">
        <f t="shared" si="420"/>
        <v>8</v>
      </c>
      <c r="D5343" s="16">
        <f t="shared" si="421"/>
        <v>6</v>
      </c>
      <c r="E5343" s="16">
        <f t="shared" si="422"/>
        <v>2</v>
      </c>
      <c r="F5343" s="16">
        <f t="shared" si="423"/>
        <v>12</v>
      </c>
      <c r="G5343" s="195">
        <v>5341</v>
      </c>
      <c r="H5343" s="193">
        <v>0.69359633700000001</v>
      </c>
    </row>
    <row r="5344" spans="2:8" x14ac:dyDescent="0.25">
      <c r="B5344" s="192">
        <f t="shared" si="424"/>
        <v>43323.541666653713</v>
      </c>
      <c r="C5344" s="16">
        <f t="shared" si="420"/>
        <v>8</v>
      </c>
      <c r="D5344" s="16">
        <f t="shared" si="421"/>
        <v>6</v>
      </c>
      <c r="E5344" s="16">
        <f t="shared" si="422"/>
        <v>2</v>
      </c>
      <c r="F5344" s="16">
        <f t="shared" si="423"/>
        <v>13</v>
      </c>
      <c r="G5344" s="195">
        <v>5342</v>
      </c>
      <c r="H5344" s="193">
        <v>0.68026516400000003</v>
      </c>
    </row>
    <row r="5345" spans="2:8" x14ac:dyDescent="0.25">
      <c r="B5345" s="192">
        <f t="shared" si="424"/>
        <v>43323.583333320377</v>
      </c>
      <c r="C5345" s="16">
        <f t="shared" si="420"/>
        <v>8</v>
      </c>
      <c r="D5345" s="16">
        <f t="shared" si="421"/>
        <v>6</v>
      </c>
      <c r="E5345" s="16">
        <f t="shared" si="422"/>
        <v>2</v>
      </c>
      <c r="F5345" s="16">
        <f t="shared" si="423"/>
        <v>14</v>
      </c>
      <c r="G5345" s="195">
        <v>5343</v>
      </c>
      <c r="H5345" s="193">
        <v>0.613976093</v>
      </c>
    </row>
    <row r="5346" spans="2:8" x14ac:dyDescent="0.25">
      <c r="B5346" s="192">
        <f t="shared" si="424"/>
        <v>43323.624999987042</v>
      </c>
      <c r="C5346" s="16">
        <f t="shared" si="420"/>
        <v>8</v>
      </c>
      <c r="D5346" s="16">
        <f t="shared" si="421"/>
        <v>6</v>
      </c>
      <c r="E5346" s="16">
        <f t="shared" si="422"/>
        <v>2</v>
      </c>
      <c r="F5346" s="16">
        <f t="shared" si="423"/>
        <v>15</v>
      </c>
      <c r="G5346" s="195">
        <v>5344</v>
      </c>
      <c r="H5346" s="193">
        <v>0.49581958199999998</v>
      </c>
    </row>
    <row r="5347" spans="2:8" x14ac:dyDescent="0.25">
      <c r="B5347" s="192">
        <f t="shared" si="424"/>
        <v>43323.666666653706</v>
      </c>
      <c r="C5347" s="16">
        <f t="shared" si="420"/>
        <v>8</v>
      </c>
      <c r="D5347" s="16">
        <f t="shared" si="421"/>
        <v>6</v>
      </c>
      <c r="E5347" s="16">
        <f t="shared" si="422"/>
        <v>2</v>
      </c>
      <c r="F5347" s="16">
        <f t="shared" si="423"/>
        <v>16</v>
      </c>
      <c r="G5347" s="195">
        <v>5345</v>
      </c>
      <c r="H5347" s="193">
        <v>0.37199085399999998</v>
      </c>
    </row>
    <row r="5348" spans="2:8" x14ac:dyDescent="0.25">
      <c r="B5348" s="192">
        <f t="shared" si="424"/>
        <v>43323.70833332037</v>
      </c>
      <c r="C5348" s="16">
        <f t="shared" si="420"/>
        <v>8</v>
      </c>
      <c r="D5348" s="16">
        <f t="shared" si="421"/>
        <v>6</v>
      </c>
      <c r="E5348" s="16">
        <f t="shared" si="422"/>
        <v>2</v>
      </c>
      <c r="F5348" s="16">
        <f t="shared" si="423"/>
        <v>17</v>
      </c>
      <c r="G5348" s="195">
        <v>5346</v>
      </c>
      <c r="H5348" s="193">
        <v>0.20879873800000001</v>
      </c>
    </row>
    <row r="5349" spans="2:8" x14ac:dyDescent="0.25">
      <c r="B5349" s="192">
        <f t="shared" si="424"/>
        <v>43323.749999987034</v>
      </c>
      <c r="C5349" s="16">
        <f t="shared" si="420"/>
        <v>8</v>
      </c>
      <c r="D5349" s="16">
        <f t="shared" si="421"/>
        <v>6</v>
      </c>
      <c r="E5349" s="16">
        <f t="shared" si="422"/>
        <v>2</v>
      </c>
      <c r="F5349" s="16">
        <f t="shared" si="423"/>
        <v>18</v>
      </c>
      <c r="G5349" s="195">
        <v>5347</v>
      </c>
      <c r="H5349" s="193">
        <v>7.1096891999999995E-2</v>
      </c>
    </row>
    <row r="5350" spans="2:8" x14ac:dyDescent="0.25">
      <c r="B5350" s="192">
        <f t="shared" si="424"/>
        <v>43323.791666653698</v>
      </c>
      <c r="C5350" s="16">
        <f t="shared" si="420"/>
        <v>8</v>
      </c>
      <c r="D5350" s="16">
        <f t="shared" si="421"/>
        <v>6</v>
      </c>
      <c r="E5350" s="16">
        <f t="shared" si="422"/>
        <v>2</v>
      </c>
      <c r="F5350" s="16">
        <f t="shared" si="423"/>
        <v>19</v>
      </c>
      <c r="G5350" s="195">
        <v>5348</v>
      </c>
      <c r="H5350" s="193">
        <v>8.7953249999999997E-3</v>
      </c>
    </row>
    <row r="5351" spans="2:8" x14ac:dyDescent="0.25">
      <c r="B5351" s="192">
        <f t="shared" si="424"/>
        <v>43323.833333320363</v>
      </c>
      <c r="C5351" s="16">
        <f t="shared" si="420"/>
        <v>8</v>
      </c>
      <c r="D5351" s="16">
        <f t="shared" si="421"/>
        <v>6</v>
      </c>
      <c r="E5351" s="16">
        <f t="shared" si="422"/>
        <v>2</v>
      </c>
      <c r="F5351" s="16">
        <f t="shared" si="423"/>
        <v>20</v>
      </c>
      <c r="G5351" s="195">
        <v>5349</v>
      </c>
      <c r="H5351" s="193">
        <v>0</v>
      </c>
    </row>
    <row r="5352" spans="2:8" x14ac:dyDescent="0.25">
      <c r="B5352" s="192">
        <f t="shared" si="424"/>
        <v>43323.874999987027</v>
      </c>
      <c r="C5352" s="16">
        <f t="shared" si="420"/>
        <v>8</v>
      </c>
      <c r="D5352" s="16">
        <f t="shared" si="421"/>
        <v>6</v>
      </c>
      <c r="E5352" s="16">
        <f t="shared" si="422"/>
        <v>2</v>
      </c>
      <c r="F5352" s="16">
        <f t="shared" si="423"/>
        <v>21</v>
      </c>
      <c r="G5352" s="195">
        <v>5350</v>
      </c>
      <c r="H5352" s="193">
        <v>0</v>
      </c>
    </row>
    <row r="5353" spans="2:8" x14ac:dyDescent="0.25">
      <c r="B5353" s="192">
        <f t="shared" si="424"/>
        <v>43323.916666653691</v>
      </c>
      <c r="C5353" s="16">
        <f t="shared" si="420"/>
        <v>8</v>
      </c>
      <c r="D5353" s="16">
        <f t="shared" si="421"/>
        <v>6</v>
      </c>
      <c r="E5353" s="16">
        <f t="shared" si="422"/>
        <v>2</v>
      </c>
      <c r="F5353" s="16">
        <f t="shared" si="423"/>
        <v>22</v>
      </c>
      <c r="G5353" s="195">
        <v>5351</v>
      </c>
      <c r="H5353" s="193">
        <v>0</v>
      </c>
    </row>
    <row r="5354" spans="2:8" x14ac:dyDescent="0.25">
      <c r="B5354" s="192">
        <f t="shared" si="424"/>
        <v>43323.958333320355</v>
      </c>
      <c r="C5354" s="16">
        <f t="shared" si="420"/>
        <v>8</v>
      </c>
      <c r="D5354" s="16">
        <f t="shared" si="421"/>
        <v>6</v>
      </c>
      <c r="E5354" s="16">
        <f t="shared" si="422"/>
        <v>2</v>
      </c>
      <c r="F5354" s="16">
        <f t="shared" si="423"/>
        <v>23</v>
      </c>
      <c r="G5354" s="195">
        <v>5352</v>
      </c>
      <c r="H5354" s="193">
        <v>0</v>
      </c>
    </row>
    <row r="5355" spans="2:8" x14ac:dyDescent="0.25">
      <c r="B5355" s="192">
        <f t="shared" si="424"/>
        <v>43323.99999998702</v>
      </c>
      <c r="C5355" s="16">
        <f t="shared" si="420"/>
        <v>8</v>
      </c>
      <c r="D5355" s="16">
        <f t="shared" si="421"/>
        <v>7</v>
      </c>
      <c r="E5355" s="16">
        <f t="shared" si="422"/>
        <v>2</v>
      </c>
      <c r="F5355" s="16">
        <f t="shared" si="423"/>
        <v>0</v>
      </c>
      <c r="G5355" s="195">
        <v>5353</v>
      </c>
      <c r="H5355" s="193">
        <v>0</v>
      </c>
    </row>
    <row r="5356" spans="2:8" x14ac:dyDescent="0.25">
      <c r="B5356" s="192">
        <f t="shared" si="424"/>
        <v>43324.041666653684</v>
      </c>
      <c r="C5356" s="16">
        <f t="shared" si="420"/>
        <v>8</v>
      </c>
      <c r="D5356" s="16">
        <f t="shared" si="421"/>
        <v>7</v>
      </c>
      <c r="E5356" s="16">
        <f t="shared" si="422"/>
        <v>2</v>
      </c>
      <c r="F5356" s="16">
        <f t="shared" si="423"/>
        <v>1</v>
      </c>
      <c r="G5356" s="195">
        <v>5354</v>
      </c>
      <c r="H5356" s="193">
        <v>0</v>
      </c>
    </row>
    <row r="5357" spans="2:8" x14ac:dyDescent="0.25">
      <c r="B5357" s="192">
        <f t="shared" si="424"/>
        <v>43324.083333320348</v>
      </c>
      <c r="C5357" s="16">
        <f t="shared" si="420"/>
        <v>8</v>
      </c>
      <c r="D5357" s="16">
        <f t="shared" si="421"/>
        <v>7</v>
      </c>
      <c r="E5357" s="16">
        <f t="shared" si="422"/>
        <v>2</v>
      </c>
      <c r="F5357" s="16">
        <f t="shared" si="423"/>
        <v>2</v>
      </c>
      <c r="G5357" s="195">
        <v>5355</v>
      </c>
      <c r="H5357" s="193">
        <v>0</v>
      </c>
    </row>
    <row r="5358" spans="2:8" x14ac:dyDescent="0.25">
      <c r="B5358" s="192">
        <f t="shared" si="424"/>
        <v>43324.124999987012</v>
      </c>
      <c r="C5358" s="16">
        <f t="shared" si="420"/>
        <v>8</v>
      </c>
      <c r="D5358" s="16">
        <f t="shared" si="421"/>
        <v>7</v>
      </c>
      <c r="E5358" s="16">
        <f t="shared" si="422"/>
        <v>2</v>
      </c>
      <c r="F5358" s="16">
        <f t="shared" si="423"/>
        <v>3</v>
      </c>
      <c r="G5358" s="195">
        <v>5356</v>
      </c>
      <c r="H5358" s="193">
        <v>0</v>
      </c>
    </row>
    <row r="5359" spans="2:8" x14ac:dyDescent="0.25">
      <c r="B5359" s="192">
        <f t="shared" si="424"/>
        <v>43324.166666653677</v>
      </c>
      <c r="C5359" s="16">
        <f t="shared" si="420"/>
        <v>8</v>
      </c>
      <c r="D5359" s="16">
        <f t="shared" si="421"/>
        <v>7</v>
      </c>
      <c r="E5359" s="16">
        <f t="shared" si="422"/>
        <v>2</v>
      </c>
      <c r="F5359" s="16">
        <f t="shared" si="423"/>
        <v>4</v>
      </c>
      <c r="G5359" s="195">
        <v>5357</v>
      </c>
      <c r="H5359" s="193">
        <v>0</v>
      </c>
    </row>
    <row r="5360" spans="2:8" x14ac:dyDescent="0.25">
      <c r="B5360" s="192">
        <f t="shared" si="424"/>
        <v>43324.208333320341</v>
      </c>
      <c r="C5360" s="16">
        <f t="shared" si="420"/>
        <v>8</v>
      </c>
      <c r="D5360" s="16">
        <f t="shared" si="421"/>
        <v>7</v>
      </c>
      <c r="E5360" s="16">
        <f t="shared" si="422"/>
        <v>2</v>
      </c>
      <c r="F5360" s="16">
        <f t="shared" si="423"/>
        <v>5</v>
      </c>
      <c r="G5360" s="195">
        <v>5358</v>
      </c>
      <c r="H5360" s="193">
        <v>7.2284539999999996E-3</v>
      </c>
    </row>
    <row r="5361" spans="2:8" x14ac:dyDescent="0.25">
      <c r="B5361" s="192">
        <f t="shared" si="424"/>
        <v>43324.249999987005</v>
      </c>
      <c r="C5361" s="16">
        <f t="shared" si="420"/>
        <v>8</v>
      </c>
      <c r="D5361" s="16">
        <f t="shared" si="421"/>
        <v>7</v>
      </c>
      <c r="E5361" s="16">
        <f t="shared" si="422"/>
        <v>2</v>
      </c>
      <c r="F5361" s="16">
        <f t="shared" si="423"/>
        <v>6</v>
      </c>
      <c r="G5361" s="195">
        <v>5359</v>
      </c>
      <c r="H5361" s="193">
        <v>6.6120093000000005E-2</v>
      </c>
    </row>
    <row r="5362" spans="2:8" x14ac:dyDescent="0.25">
      <c r="B5362" s="192">
        <f t="shared" si="424"/>
        <v>43324.291666653669</v>
      </c>
      <c r="C5362" s="16">
        <f t="shared" si="420"/>
        <v>8</v>
      </c>
      <c r="D5362" s="16">
        <f t="shared" si="421"/>
        <v>7</v>
      </c>
      <c r="E5362" s="16">
        <f t="shared" si="422"/>
        <v>2</v>
      </c>
      <c r="F5362" s="16">
        <f t="shared" si="423"/>
        <v>7</v>
      </c>
      <c r="G5362" s="195">
        <v>5360</v>
      </c>
      <c r="H5362" s="193">
        <v>0.180042533</v>
      </c>
    </row>
    <row r="5363" spans="2:8" x14ac:dyDescent="0.25">
      <c r="B5363" s="192">
        <f t="shared" si="424"/>
        <v>43324.333333320334</v>
      </c>
      <c r="C5363" s="16">
        <f t="shared" si="420"/>
        <v>8</v>
      </c>
      <c r="D5363" s="16">
        <f t="shared" si="421"/>
        <v>7</v>
      </c>
      <c r="E5363" s="16">
        <f t="shared" si="422"/>
        <v>2</v>
      </c>
      <c r="F5363" s="16">
        <f t="shared" si="423"/>
        <v>8</v>
      </c>
      <c r="G5363" s="195">
        <v>5361</v>
      </c>
      <c r="H5363" s="193">
        <v>0.31623959200000001</v>
      </c>
    </row>
    <row r="5364" spans="2:8" x14ac:dyDescent="0.25">
      <c r="B5364" s="192">
        <f t="shared" si="424"/>
        <v>43324.374999986998</v>
      </c>
      <c r="C5364" s="16">
        <f t="shared" si="420"/>
        <v>8</v>
      </c>
      <c r="D5364" s="16">
        <f t="shared" si="421"/>
        <v>7</v>
      </c>
      <c r="E5364" s="16">
        <f t="shared" si="422"/>
        <v>2</v>
      </c>
      <c r="F5364" s="16">
        <f t="shared" si="423"/>
        <v>9</v>
      </c>
      <c r="G5364" s="195">
        <v>5362</v>
      </c>
      <c r="H5364" s="193">
        <v>0.42693617299999997</v>
      </c>
    </row>
    <row r="5365" spans="2:8" x14ac:dyDescent="0.25">
      <c r="B5365" s="192">
        <f t="shared" si="424"/>
        <v>43324.416666653662</v>
      </c>
      <c r="C5365" s="16">
        <f t="shared" si="420"/>
        <v>8</v>
      </c>
      <c r="D5365" s="16">
        <f t="shared" si="421"/>
        <v>7</v>
      </c>
      <c r="E5365" s="16">
        <f t="shared" si="422"/>
        <v>2</v>
      </c>
      <c r="F5365" s="16">
        <f t="shared" si="423"/>
        <v>10</v>
      </c>
      <c r="G5365" s="195">
        <v>5363</v>
      </c>
      <c r="H5365" s="193">
        <v>0.49796362900000002</v>
      </c>
    </row>
    <row r="5366" spans="2:8" x14ac:dyDescent="0.25">
      <c r="B5366" s="192">
        <f t="shared" si="424"/>
        <v>43324.458333320326</v>
      </c>
      <c r="C5366" s="16">
        <f t="shared" si="420"/>
        <v>8</v>
      </c>
      <c r="D5366" s="16">
        <f t="shared" si="421"/>
        <v>7</v>
      </c>
      <c r="E5366" s="16">
        <f t="shared" si="422"/>
        <v>2</v>
      </c>
      <c r="F5366" s="16">
        <f t="shared" si="423"/>
        <v>11</v>
      </c>
      <c r="G5366" s="195">
        <v>5364</v>
      </c>
      <c r="H5366" s="193">
        <v>0.52588438999999998</v>
      </c>
    </row>
    <row r="5367" spans="2:8" x14ac:dyDescent="0.25">
      <c r="B5367" s="192">
        <f t="shared" si="424"/>
        <v>43324.499999986991</v>
      </c>
      <c r="C5367" s="16">
        <f t="shared" si="420"/>
        <v>8</v>
      </c>
      <c r="D5367" s="16">
        <f t="shared" si="421"/>
        <v>7</v>
      </c>
      <c r="E5367" s="16">
        <f t="shared" si="422"/>
        <v>2</v>
      </c>
      <c r="F5367" s="16">
        <f t="shared" si="423"/>
        <v>12</v>
      </c>
      <c r="G5367" s="195">
        <v>5365</v>
      </c>
      <c r="H5367" s="193">
        <v>0.520156018</v>
      </c>
    </row>
    <row r="5368" spans="2:8" x14ac:dyDescent="0.25">
      <c r="B5368" s="192">
        <f t="shared" si="424"/>
        <v>43324.541666653655</v>
      </c>
      <c r="C5368" s="16">
        <f t="shared" si="420"/>
        <v>8</v>
      </c>
      <c r="D5368" s="16">
        <f t="shared" si="421"/>
        <v>7</v>
      </c>
      <c r="E5368" s="16">
        <f t="shared" si="422"/>
        <v>2</v>
      </c>
      <c r="F5368" s="16">
        <f t="shared" si="423"/>
        <v>13</v>
      </c>
      <c r="G5368" s="195">
        <v>5366</v>
      </c>
      <c r="H5368" s="193">
        <v>0.47552860499999999</v>
      </c>
    </row>
    <row r="5369" spans="2:8" x14ac:dyDescent="0.25">
      <c r="B5369" s="192">
        <f t="shared" si="424"/>
        <v>43324.583333320319</v>
      </c>
      <c r="C5369" s="16">
        <f t="shared" si="420"/>
        <v>8</v>
      </c>
      <c r="D5369" s="16">
        <f t="shared" si="421"/>
        <v>7</v>
      </c>
      <c r="E5369" s="16">
        <f t="shared" si="422"/>
        <v>2</v>
      </c>
      <c r="F5369" s="16">
        <f t="shared" si="423"/>
        <v>14</v>
      </c>
      <c r="G5369" s="195">
        <v>5367</v>
      </c>
      <c r="H5369" s="193">
        <v>0.40511740800000001</v>
      </c>
    </row>
    <row r="5370" spans="2:8" x14ac:dyDescent="0.25">
      <c r="B5370" s="192">
        <f t="shared" si="424"/>
        <v>43324.624999986983</v>
      </c>
      <c r="C5370" s="16">
        <f t="shared" si="420"/>
        <v>8</v>
      </c>
      <c r="D5370" s="16">
        <f t="shared" si="421"/>
        <v>7</v>
      </c>
      <c r="E5370" s="16">
        <f t="shared" si="422"/>
        <v>2</v>
      </c>
      <c r="F5370" s="16">
        <f t="shared" si="423"/>
        <v>15</v>
      </c>
      <c r="G5370" s="195">
        <v>5368</v>
      </c>
      <c r="H5370" s="193">
        <v>0.33081532699999999</v>
      </c>
    </row>
    <row r="5371" spans="2:8" x14ac:dyDescent="0.25">
      <c r="B5371" s="192">
        <f t="shared" si="424"/>
        <v>43324.666666653648</v>
      </c>
      <c r="C5371" s="16">
        <f t="shared" si="420"/>
        <v>8</v>
      </c>
      <c r="D5371" s="16">
        <f t="shared" si="421"/>
        <v>7</v>
      </c>
      <c r="E5371" s="16">
        <f t="shared" si="422"/>
        <v>2</v>
      </c>
      <c r="F5371" s="16">
        <f t="shared" si="423"/>
        <v>16</v>
      </c>
      <c r="G5371" s="195">
        <v>5369</v>
      </c>
      <c r="H5371" s="193">
        <v>0.27398714800000001</v>
      </c>
    </row>
    <row r="5372" spans="2:8" x14ac:dyDescent="0.25">
      <c r="B5372" s="192">
        <f t="shared" si="424"/>
        <v>43324.708333320312</v>
      </c>
      <c r="C5372" s="16">
        <f t="shared" si="420"/>
        <v>8</v>
      </c>
      <c r="D5372" s="16">
        <f t="shared" si="421"/>
        <v>7</v>
      </c>
      <c r="E5372" s="16">
        <f t="shared" si="422"/>
        <v>2</v>
      </c>
      <c r="F5372" s="16">
        <f t="shared" si="423"/>
        <v>17</v>
      </c>
      <c r="G5372" s="195">
        <v>5370</v>
      </c>
      <c r="H5372" s="193">
        <v>0.160579</v>
      </c>
    </row>
    <row r="5373" spans="2:8" x14ac:dyDescent="0.25">
      <c r="B5373" s="192">
        <f t="shared" si="424"/>
        <v>43324.749999986976</v>
      </c>
      <c r="C5373" s="16">
        <f t="shared" si="420"/>
        <v>8</v>
      </c>
      <c r="D5373" s="16">
        <f t="shared" si="421"/>
        <v>7</v>
      </c>
      <c r="E5373" s="16">
        <f t="shared" si="422"/>
        <v>2</v>
      </c>
      <c r="F5373" s="16">
        <f t="shared" si="423"/>
        <v>18</v>
      </c>
      <c r="G5373" s="195">
        <v>5371</v>
      </c>
      <c r="H5373" s="193">
        <v>5.8129150999999997E-2</v>
      </c>
    </row>
    <row r="5374" spans="2:8" x14ac:dyDescent="0.25">
      <c r="B5374" s="192">
        <f t="shared" si="424"/>
        <v>43324.79166665364</v>
      </c>
      <c r="C5374" s="16">
        <f t="shared" si="420"/>
        <v>8</v>
      </c>
      <c r="D5374" s="16">
        <f t="shared" si="421"/>
        <v>7</v>
      </c>
      <c r="E5374" s="16">
        <f t="shared" si="422"/>
        <v>2</v>
      </c>
      <c r="F5374" s="16">
        <f t="shared" si="423"/>
        <v>19</v>
      </c>
      <c r="G5374" s="195">
        <v>5372</v>
      </c>
      <c r="H5374" s="193">
        <v>4.757397E-3</v>
      </c>
    </row>
    <row r="5375" spans="2:8" x14ac:dyDescent="0.25">
      <c r="B5375" s="192">
        <f t="shared" si="424"/>
        <v>43324.833333320305</v>
      </c>
      <c r="C5375" s="16">
        <f t="shared" si="420"/>
        <v>8</v>
      </c>
      <c r="D5375" s="16">
        <f t="shared" si="421"/>
        <v>7</v>
      </c>
      <c r="E5375" s="16">
        <f t="shared" si="422"/>
        <v>2</v>
      </c>
      <c r="F5375" s="16">
        <f t="shared" si="423"/>
        <v>20</v>
      </c>
      <c r="G5375" s="195">
        <v>5373</v>
      </c>
      <c r="H5375" s="193">
        <v>0</v>
      </c>
    </row>
    <row r="5376" spans="2:8" x14ac:dyDescent="0.25">
      <c r="B5376" s="192">
        <f t="shared" si="424"/>
        <v>43324.874999986969</v>
      </c>
      <c r="C5376" s="16">
        <f t="shared" si="420"/>
        <v>8</v>
      </c>
      <c r="D5376" s="16">
        <f t="shared" si="421"/>
        <v>7</v>
      </c>
      <c r="E5376" s="16">
        <f t="shared" si="422"/>
        <v>2</v>
      </c>
      <c r="F5376" s="16">
        <f t="shared" si="423"/>
        <v>21</v>
      </c>
      <c r="G5376" s="195">
        <v>5374</v>
      </c>
      <c r="H5376" s="193">
        <v>0</v>
      </c>
    </row>
    <row r="5377" spans="2:8" x14ac:dyDescent="0.25">
      <c r="B5377" s="192">
        <f t="shared" si="424"/>
        <v>43324.916666653633</v>
      </c>
      <c r="C5377" s="16">
        <f t="shared" si="420"/>
        <v>8</v>
      </c>
      <c r="D5377" s="16">
        <f t="shared" si="421"/>
        <v>7</v>
      </c>
      <c r="E5377" s="16">
        <f t="shared" si="422"/>
        <v>2</v>
      </c>
      <c r="F5377" s="16">
        <f t="shared" si="423"/>
        <v>22</v>
      </c>
      <c r="G5377" s="195">
        <v>5375</v>
      </c>
      <c r="H5377" s="193">
        <v>0</v>
      </c>
    </row>
    <row r="5378" spans="2:8" x14ac:dyDescent="0.25">
      <c r="B5378" s="192">
        <f t="shared" si="424"/>
        <v>43324.958333320297</v>
      </c>
      <c r="C5378" s="16">
        <f t="shared" si="420"/>
        <v>8</v>
      </c>
      <c r="D5378" s="16">
        <f t="shared" si="421"/>
        <v>7</v>
      </c>
      <c r="E5378" s="16">
        <f t="shared" si="422"/>
        <v>2</v>
      </c>
      <c r="F5378" s="16">
        <f t="shared" si="423"/>
        <v>23</v>
      </c>
      <c r="G5378" s="195">
        <v>5376</v>
      </c>
      <c r="H5378" s="193">
        <v>0</v>
      </c>
    </row>
    <row r="5379" spans="2:8" x14ac:dyDescent="0.25">
      <c r="B5379" s="192">
        <f t="shared" si="424"/>
        <v>43324.999999986961</v>
      </c>
      <c r="C5379" s="16">
        <f t="shared" si="420"/>
        <v>8</v>
      </c>
      <c r="D5379" s="16">
        <f t="shared" si="421"/>
        <v>1</v>
      </c>
      <c r="E5379" s="16">
        <f t="shared" si="422"/>
        <v>1</v>
      </c>
      <c r="F5379" s="16">
        <f t="shared" si="423"/>
        <v>0</v>
      </c>
      <c r="G5379" s="195">
        <v>5377</v>
      </c>
      <c r="H5379" s="193">
        <v>0</v>
      </c>
    </row>
    <row r="5380" spans="2:8" x14ac:dyDescent="0.25">
      <c r="B5380" s="192">
        <f t="shared" si="424"/>
        <v>43325.041666653626</v>
      </c>
      <c r="C5380" s="16">
        <f t="shared" ref="C5380:C5443" si="425">MONTH(B5380)</f>
        <v>8</v>
      </c>
      <c r="D5380" s="16">
        <f t="shared" ref="D5380:D5443" si="426">WEEKDAY(B5380,2)</f>
        <v>1</v>
      </c>
      <c r="E5380" s="16">
        <f t="shared" ref="E5380:E5443" si="427">IF(D5380&lt;6,1,2)</f>
        <v>1</v>
      </c>
      <c r="F5380" s="16">
        <f t="shared" ref="F5380:F5443" si="428">HOUR(B5380)</f>
        <v>1</v>
      </c>
      <c r="G5380" s="195">
        <v>5378</v>
      </c>
      <c r="H5380" s="193">
        <v>0</v>
      </c>
    </row>
    <row r="5381" spans="2:8" x14ac:dyDescent="0.25">
      <c r="B5381" s="192">
        <f t="shared" ref="B5381:B5444" si="429">B5380+1/24</f>
        <v>43325.08333332029</v>
      </c>
      <c r="C5381" s="16">
        <f t="shared" si="425"/>
        <v>8</v>
      </c>
      <c r="D5381" s="16">
        <f t="shared" si="426"/>
        <v>1</v>
      </c>
      <c r="E5381" s="16">
        <f t="shared" si="427"/>
        <v>1</v>
      </c>
      <c r="F5381" s="16">
        <f t="shared" si="428"/>
        <v>2</v>
      </c>
      <c r="G5381" s="195">
        <v>5379</v>
      </c>
      <c r="H5381" s="193">
        <v>0</v>
      </c>
    </row>
    <row r="5382" spans="2:8" x14ac:dyDescent="0.25">
      <c r="B5382" s="192">
        <f t="shared" si="429"/>
        <v>43325.124999986954</v>
      </c>
      <c r="C5382" s="16">
        <f t="shared" si="425"/>
        <v>8</v>
      </c>
      <c r="D5382" s="16">
        <f t="shared" si="426"/>
        <v>1</v>
      </c>
      <c r="E5382" s="16">
        <f t="shared" si="427"/>
        <v>1</v>
      </c>
      <c r="F5382" s="16">
        <f t="shared" si="428"/>
        <v>3</v>
      </c>
      <c r="G5382" s="195">
        <v>5380</v>
      </c>
      <c r="H5382" s="193">
        <v>0</v>
      </c>
    </row>
    <row r="5383" spans="2:8" x14ac:dyDescent="0.25">
      <c r="B5383" s="192">
        <f t="shared" si="429"/>
        <v>43325.166666653618</v>
      </c>
      <c r="C5383" s="16">
        <f t="shared" si="425"/>
        <v>8</v>
      </c>
      <c r="D5383" s="16">
        <f t="shared" si="426"/>
        <v>1</v>
      </c>
      <c r="E5383" s="16">
        <f t="shared" si="427"/>
        <v>1</v>
      </c>
      <c r="F5383" s="16">
        <f t="shared" si="428"/>
        <v>4</v>
      </c>
      <c r="G5383" s="195">
        <v>5381</v>
      </c>
      <c r="H5383" s="193">
        <v>0</v>
      </c>
    </row>
    <row r="5384" spans="2:8" x14ac:dyDescent="0.25">
      <c r="B5384" s="192">
        <f t="shared" si="429"/>
        <v>43325.208333320283</v>
      </c>
      <c r="C5384" s="16">
        <f t="shared" si="425"/>
        <v>8</v>
      </c>
      <c r="D5384" s="16">
        <f t="shared" si="426"/>
        <v>1</v>
      </c>
      <c r="E5384" s="16">
        <f t="shared" si="427"/>
        <v>1</v>
      </c>
      <c r="F5384" s="16">
        <f t="shared" si="428"/>
        <v>5</v>
      </c>
      <c r="G5384" s="195">
        <v>5382</v>
      </c>
      <c r="H5384" s="193">
        <v>7.1931230000000001E-3</v>
      </c>
    </row>
    <row r="5385" spans="2:8" x14ac:dyDescent="0.25">
      <c r="B5385" s="192">
        <f t="shared" si="429"/>
        <v>43325.249999986947</v>
      </c>
      <c r="C5385" s="16">
        <f t="shared" si="425"/>
        <v>8</v>
      </c>
      <c r="D5385" s="16">
        <f t="shared" si="426"/>
        <v>1</v>
      </c>
      <c r="E5385" s="16">
        <f t="shared" si="427"/>
        <v>1</v>
      </c>
      <c r="F5385" s="16">
        <f t="shared" si="428"/>
        <v>6</v>
      </c>
      <c r="G5385" s="195">
        <v>5383</v>
      </c>
      <c r="H5385" s="193">
        <v>7.1389705999999997E-2</v>
      </c>
    </row>
    <row r="5386" spans="2:8" x14ac:dyDescent="0.25">
      <c r="B5386" s="192">
        <f t="shared" si="429"/>
        <v>43325.291666653611</v>
      </c>
      <c r="C5386" s="16">
        <f t="shared" si="425"/>
        <v>8</v>
      </c>
      <c r="D5386" s="16">
        <f t="shared" si="426"/>
        <v>1</v>
      </c>
      <c r="E5386" s="16">
        <f t="shared" si="427"/>
        <v>1</v>
      </c>
      <c r="F5386" s="16">
        <f t="shared" si="428"/>
        <v>7</v>
      </c>
      <c r="G5386" s="195">
        <v>5384</v>
      </c>
      <c r="H5386" s="193">
        <v>0.19809465700000001</v>
      </c>
    </row>
    <row r="5387" spans="2:8" x14ac:dyDescent="0.25">
      <c r="B5387" s="192">
        <f t="shared" si="429"/>
        <v>43325.333333320275</v>
      </c>
      <c r="C5387" s="16">
        <f t="shared" si="425"/>
        <v>8</v>
      </c>
      <c r="D5387" s="16">
        <f t="shared" si="426"/>
        <v>1</v>
      </c>
      <c r="E5387" s="16">
        <f t="shared" si="427"/>
        <v>1</v>
      </c>
      <c r="F5387" s="16">
        <f t="shared" si="428"/>
        <v>8</v>
      </c>
      <c r="G5387" s="195">
        <v>5385</v>
      </c>
      <c r="H5387" s="193">
        <v>0.34958884899999998</v>
      </c>
    </row>
    <row r="5388" spans="2:8" x14ac:dyDescent="0.25">
      <c r="B5388" s="192">
        <f t="shared" si="429"/>
        <v>43325.37499998694</v>
      </c>
      <c r="C5388" s="16">
        <f t="shared" si="425"/>
        <v>8</v>
      </c>
      <c r="D5388" s="16">
        <f t="shared" si="426"/>
        <v>1</v>
      </c>
      <c r="E5388" s="16">
        <f t="shared" si="427"/>
        <v>1</v>
      </c>
      <c r="F5388" s="16">
        <f t="shared" si="428"/>
        <v>9</v>
      </c>
      <c r="G5388" s="195">
        <v>5386</v>
      </c>
      <c r="H5388" s="193">
        <v>0.472104413</v>
      </c>
    </row>
    <row r="5389" spans="2:8" x14ac:dyDescent="0.25">
      <c r="B5389" s="192">
        <f t="shared" si="429"/>
        <v>43325.416666653604</v>
      </c>
      <c r="C5389" s="16">
        <f t="shared" si="425"/>
        <v>8</v>
      </c>
      <c r="D5389" s="16">
        <f t="shared" si="426"/>
        <v>1</v>
      </c>
      <c r="E5389" s="16">
        <f t="shared" si="427"/>
        <v>1</v>
      </c>
      <c r="F5389" s="16">
        <f t="shared" si="428"/>
        <v>10</v>
      </c>
      <c r="G5389" s="195">
        <v>5387</v>
      </c>
      <c r="H5389" s="193">
        <v>0.56085411799999996</v>
      </c>
    </row>
    <row r="5390" spans="2:8" x14ac:dyDescent="0.25">
      <c r="B5390" s="192">
        <f t="shared" si="429"/>
        <v>43325.458333320268</v>
      </c>
      <c r="C5390" s="16">
        <f t="shared" si="425"/>
        <v>8</v>
      </c>
      <c r="D5390" s="16">
        <f t="shared" si="426"/>
        <v>1</v>
      </c>
      <c r="E5390" s="16">
        <f t="shared" si="427"/>
        <v>1</v>
      </c>
      <c r="F5390" s="16">
        <f t="shared" si="428"/>
        <v>11</v>
      </c>
      <c r="G5390" s="195">
        <v>5388</v>
      </c>
      <c r="H5390" s="193">
        <v>0.59644635000000001</v>
      </c>
    </row>
    <row r="5391" spans="2:8" x14ac:dyDescent="0.25">
      <c r="B5391" s="192">
        <f t="shared" si="429"/>
        <v>43325.499999986932</v>
      </c>
      <c r="C5391" s="16">
        <f t="shared" si="425"/>
        <v>8</v>
      </c>
      <c r="D5391" s="16">
        <f t="shared" si="426"/>
        <v>1</v>
      </c>
      <c r="E5391" s="16">
        <f t="shared" si="427"/>
        <v>1</v>
      </c>
      <c r="F5391" s="16">
        <f t="shared" si="428"/>
        <v>12</v>
      </c>
      <c r="G5391" s="195">
        <v>5389</v>
      </c>
      <c r="H5391" s="193">
        <v>0.61561869499999999</v>
      </c>
    </row>
    <row r="5392" spans="2:8" x14ac:dyDescent="0.25">
      <c r="B5392" s="192">
        <f t="shared" si="429"/>
        <v>43325.541666653597</v>
      </c>
      <c r="C5392" s="16">
        <f t="shared" si="425"/>
        <v>8</v>
      </c>
      <c r="D5392" s="16">
        <f t="shared" si="426"/>
        <v>1</v>
      </c>
      <c r="E5392" s="16">
        <f t="shared" si="427"/>
        <v>1</v>
      </c>
      <c r="F5392" s="16">
        <f t="shared" si="428"/>
        <v>13</v>
      </c>
      <c r="G5392" s="195">
        <v>5390</v>
      </c>
      <c r="H5392" s="193">
        <v>0.617487126</v>
      </c>
    </row>
    <row r="5393" spans="2:8" x14ac:dyDescent="0.25">
      <c r="B5393" s="192">
        <f t="shared" si="429"/>
        <v>43325.583333320261</v>
      </c>
      <c r="C5393" s="16">
        <f t="shared" si="425"/>
        <v>8</v>
      </c>
      <c r="D5393" s="16">
        <f t="shared" si="426"/>
        <v>1</v>
      </c>
      <c r="E5393" s="16">
        <f t="shared" si="427"/>
        <v>1</v>
      </c>
      <c r="F5393" s="16">
        <f t="shared" si="428"/>
        <v>14</v>
      </c>
      <c r="G5393" s="195">
        <v>5391</v>
      </c>
      <c r="H5393" s="193">
        <v>0.56149815599999997</v>
      </c>
    </row>
    <row r="5394" spans="2:8" x14ac:dyDescent="0.25">
      <c r="B5394" s="192">
        <f t="shared" si="429"/>
        <v>43325.624999986925</v>
      </c>
      <c r="C5394" s="16">
        <f t="shared" si="425"/>
        <v>8</v>
      </c>
      <c r="D5394" s="16">
        <f t="shared" si="426"/>
        <v>1</v>
      </c>
      <c r="E5394" s="16">
        <f t="shared" si="427"/>
        <v>1</v>
      </c>
      <c r="F5394" s="16">
        <f t="shared" si="428"/>
        <v>15</v>
      </c>
      <c r="G5394" s="195">
        <v>5392</v>
      </c>
      <c r="H5394" s="193">
        <v>0.45805680900000001</v>
      </c>
    </row>
    <row r="5395" spans="2:8" x14ac:dyDescent="0.25">
      <c r="B5395" s="192">
        <f t="shared" si="429"/>
        <v>43325.666666653589</v>
      </c>
      <c r="C5395" s="16">
        <f t="shared" si="425"/>
        <v>8</v>
      </c>
      <c r="D5395" s="16">
        <f t="shared" si="426"/>
        <v>1</v>
      </c>
      <c r="E5395" s="16">
        <f t="shared" si="427"/>
        <v>1</v>
      </c>
      <c r="F5395" s="16">
        <f t="shared" si="428"/>
        <v>16</v>
      </c>
      <c r="G5395" s="195">
        <v>5393</v>
      </c>
      <c r="H5395" s="193">
        <v>0.33973233200000003</v>
      </c>
    </row>
    <row r="5396" spans="2:8" x14ac:dyDescent="0.25">
      <c r="B5396" s="192">
        <f t="shared" si="429"/>
        <v>43325.708333320254</v>
      </c>
      <c r="C5396" s="16">
        <f t="shared" si="425"/>
        <v>8</v>
      </c>
      <c r="D5396" s="16">
        <f t="shared" si="426"/>
        <v>1</v>
      </c>
      <c r="E5396" s="16">
        <f t="shared" si="427"/>
        <v>1</v>
      </c>
      <c r="F5396" s="16">
        <f t="shared" si="428"/>
        <v>17</v>
      </c>
      <c r="G5396" s="195">
        <v>5394</v>
      </c>
      <c r="H5396" s="193">
        <v>0.193018988</v>
      </c>
    </row>
    <row r="5397" spans="2:8" x14ac:dyDescent="0.25">
      <c r="B5397" s="192">
        <f t="shared" si="429"/>
        <v>43325.749999986918</v>
      </c>
      <c r="C5397" s="16">
        <f t="shared" si="425"/>
        <v>8</v>
      </c>
      <c r="D5397" s="16">
        <f t="shared" si="426"/>
        <v>1</v>
      </c>
      <c r="E5397" s="16">
        <f t="shared" si="427"/>
        <v>1</v>
      </c>
      <c r="F5397" s="16">
        <f t="shared" si="428"/>
        <v>18</v>
      </c>
      <c r="G5397" s="195">
        <v>5395</v>
      </c>
      <c r="H5397" s="193">
        <v>6.8275138999999999E-2</v>
      </c>
    </row>
    <row r="5398" spans="2:8" x14ac:dyDescent="0.25">
      <c r="B5398" s="192">
        <f t="shared" si="429"/>
        <v>43325.791666653582</v>
      </c>
      <c r="C5398" s="16">
        <f t="shared" si="425"/>
        <v>8</v>
      </c>
      <c r="D5398" s="16">
        <f t="shared" si="426"/>
        <v>1</v>
      </c>
      <c r="E5398" s="16">
        <f t="shared" si="427"/>
        <v>1</v>
      </c>
      <c r="F5398" s="16">
        <f t="shared" si="428"/>
        <v>19</v>
      </c>
      <c r="G5398" s="195">
        <v>5396</v>
      </c>
      <c r="H5398" s="193">
        <v>7.0557199999999997E-3</v>
      </c>
    </row>
    <row r="5399" spans="2:8" x14ac:dyDescent="0.25">
      <c r="B5399" s="192">
        <f t="shared" si="429"/>
        <v>43325.833333320246</v>
      </c>
      <c r="C5399" s="16">
        <f t="shared" si="425"/>
        <v>8</v>
      </c>
      <c r="D5399" s="16">
        <f t="shared" si="426"/>
        <v>1</v>
      </c>
      <c r="E5399" s="16">
        <f t="shared" si="427"/>
        <v>1</v>
      </c>
      <c r="F5399" s="16">
        <f t="shared" si="428"/>
        <v>20</v>
      </c>
      <c r="G5399" s="195">
        <v>5397</v>
      </c>
      <c r="H5399" s="193">
        <v>0</v>
      </c>
    </row>
    <row r="5400" spans="2:8" x14ac:dyDescent="0.25">
      <c r="B5400" s="192">
        <f t="shared" si="429"/>
        <v>43325.874999986911</v>
      </c>
      <c r="C5400" s="16">
        <f t="shared" si="425"/>
        <v>8</v>
      </c>
      <c r="D5400" s="16">
        <f t="shared" si="426"/>
        <v>1</v>
      </c>
      <c r="E5400" s="16">
        <f t="shared" si="427"/>
        <v>1</v>
      </c>
      <c r="F5400" s="16">
        <f t="shared" si="428"/>
        <v>21</v>
      </c>
      <c r="G5400" s="195">
        <v>5398</v>
      </c>
      <c r="H5400" s="193">
        <v>0</v>
      </c>
    </row>
    <row r="5401" spans="2:8" x14ac:dyDescent="0.25">
      <c r="B5401" s="192">
        <f t="shared" si="429"/>
        <v>43325.916666653575</v>
      </c>
      <c r="C5401" s="16">
        <f t="shared" si="425"/>
        <v>8</v>
      </c>
      <c r="D5401" s="16">
        <f t="shared" si="426"/>
        <v>1</v>
      </c>
      <c r="E5401" s="16">
        <f t="shared" si="427"/>
        <v>1</v>
      </c>
      <c r="F5401" s="16">
        <f t="shared" si="428"/>
        <v>22</v>
      </c>
      <c r="G5401" s="195">
        <v>5399</v>
      </c>
      <c r="H5401" s="193">
        <v>0</v>
      </c>
    </row>
    <row r="5402" spans="2:8" x14ac:dyDescent="0.25">
      <c r="B5402" s="192">
        <f t="shared" si="429"/>
        <v>43325.958333320239</v>
      </c>
      <c r="C5402" s="16">
        <f t="shared" si="425"/>
        <v>8</v>
      </c>
      <c r="D5402" s="16">
        <f t="shared" si="426"/>
        <v>1</v>
      </c>
      <c r="E5402" s="16">
        <f t="shared" si="427"/>
        <v>1</v>
      </c>
      <c r="F5402" s="16">
        <f t="shared" si="428"/>
        <v>23</v>
      </c>
      <c r="G5402" s="195">
        <v>5400</v>
      </c>
      <c r="H5402" s="193">
        <v>0</v>
      </c>
    </row>
    <row r="5403" spans="2:8" x14ac:dyDescent="0.25">
      <c r="B5403" s="192">
        <f t="shared" si="429"/>
        <v>43325.999999986903</v>
      </c>
      <c r="C5403" s="16">
        <f t="shared" si="425"/>
        <v>8</v>
      </c>
      <c r="D5403" s="16">
        <f t="shared" si="426"/>
        <v>2</v>
      </c>
      <c r="E5403" s="16">
        <f t="shared" si="427"/>
        <v>1</v>
      </c>
      <c r="F5403" s="16">
        <f t="shared" si="428"/>
        <v>0</v>
      </c>
      <c r="G5403" s="195">
        <v>5401</v>
      </c>
      <c r="H5403" s="193">
        <v>0</v>
      </c>
    </row>
    <row r="5404" spans="2:8" x14ac:dyDescent="0.25">
      <c r="B5404" s="192">
        <f t="shared" si="429"/>
        <v>43326.041666653568</v>
      </c>
      <c r="C5404" s="16">
        <f t="shared" si="425"/>
        <v>8</v>
      </c>
      <c r="D5404" s="16">
        <f t="shared" si="426"/>
        <v>2</v>
      </c>
      <c r="E5404" s="16">
        <f t="shared" si="427"/>
        <v>1</v>
      </c>
      <c r="F5404" s="16">
        <f t="shared" si="428"/>
        <v>1</v>
      </c>
      <c r="G5404" s="195">
        <v>5402</v>
      </c>
      <c r="H5404" s="193">
        <v>0</v>
      </c>
    </row>
    <row r="5405" spans="2:8" x14ac:dyDescent="0.25">
      <c r="B5405" s="192">
        <f t="shared" si="429"/>
        <v>43326.083333320232</v>
      </c>
      <c r="C5405" s="16">
        <f t="shared" si="425"/>
        <v>8</v>
      </c>
      <c r="D5405" s="16">
        <f t="shared" si="426"/>
        <v>2</v>
      </c>
      <c r="E5405" s="16">
        <f t="shared" si="427"/>
        <v>1</v>
      </c>
      <c r="F5405" s="16">
        <f t="shared" si="428"/>
        <v>2</v>
      </c>
      <c r="G5405" s="195">
        <v>5403</v>
      </c>
      <c r="H5405" s="193">
        <v>0</v>
      </c>
    </row>
    <row r="5406" spans="2:8" x14ac:dyDescent="0.25">
      <c r="B5406" s="192">
        <f t="shared" si="429"/>
        <v>43326.124999986896</v>
      </c>
      <c r="C5406" s="16">
        <f t="shared" si="425"/>
        <v>8</v>
      </c>
      <c r="D5406" s="16">
        <f t="shared" si="426"/>
        <v>2</v>
      </c>
      <c r="E5406" s="16">
        <f t="shared" si="427"/>
        <v>1</v>
      </c>
      <c r="F5406" s="16">
        <f t="shared" si="428"/>
        <v>3</v>
      </c>
      <c r="G5406" s="195">
        <v>5404</v>
      </c>
      <c r="H5406" s="193">
        <v>0</v>
      </c>
    </row>
    <row r="5407" spans="2:8" x14ac:dyDescent="0.25">
      <c r="B5407" s="192">
        <f t="shared" si="429"/>
        <v>43326.16666665356</v>
      </c>
      <c r="C5407" s="16">
        <f t="shared" si="425"/>
        <v>8</v>
      </c>
      <c r="D5407" s="16">
        <f t="shared" si="426"/>
        <v>2</v>
      </c>
      <c r="E5407" s="16">
        <f t="shared" si="427"/>
        <v>1</v>
      </c>
      <c r="F5407" s="16">
        <f t="shared" si="428"/>
        <v>4</v>
      </c>
      <c r="G5407" s="195">
        <v>5405</v>
      </c>
      <c r="H5407" s="193">
        <v>0</v>
      </c>
    </row>
    <row r="5408" spans="2:8" x14ac:dyDescent="0.25">
      <c r="B5408" s="192">
        <f t="shared" si="429"/>
        <v>43326.208333320224</v>
      </c>
      <c r="C5408" s="16">
        <f t="shared" si="425"/>
        <v>8</v>
      </c>
      <c r="D5408" s="16">
        <f t="shared" si="426"/>
        <v>2</v>
      </c>
      <c r="E5408" s="16">
        <f t="shared" si="427"/>
        <v>1</v>
      </c>
      <c r="F5408" s="16">
        <f t="shared" si="428"/>
        <v>5</v>
      </c>
      <c r="G5408" s="195">
        <v>5406</v>
      </c>
      <c r="H5408" s="193">
        <v>6.6553050000000002E-3</v>
      </c>
    </row>
    <row r="5409" spans="2:8" x14ac:dyDescent="0.25">
      <c r="B5409" s="192">
        <f t="shared" si="429"/>
        <v>43326.249999986889</v>
      </c>
      <c r="C5409" s="16">
        <f t="shared" si="425"/>
        <v>8</v>
      </c>
      <c r="D5409" s="16">
        <f t="shared" si="426"/>
        <v>2</v>
      </c>
      <c r="E5409" s="16">
        <f t="shared" si="427"/>
        <v>1</v>
      </c>
      <c r="F5409" s="16">
        <f t="shared" si="428"/>
        <v>6</v>
      </c>
      <c r="G5409" s="195">
        <v>5407</v>
      </c>
      <c r="H5409" s="193">
        <v>7.2687493000000006E-2</v>
      </c>
    </row>
    <row r="5410" spans="2:8" x14ac:dyDescent="0.25">
      <c r="B5410" s="192">
        <f t="shared" si="429"/>
        <v>43326.291666653553</v>
      </c>
      <c r="C5410" s="16">
        <f t="shared" si="425"/>
        <v>8</v>
      </c>
      <c r="D5410" s="16">
        <f t="shared" si="426"/>
        <v>2</v>
      </c>
      <c r="E5410" s="16">
        <f t="shared" si="427"/>
        <v>1</v>
      </c>
      <c r="F5410" s="16">
        <f t="shared" si="428"/>
        <v>7</v>
      </c>
      <c r="G5410" s="195">
        <v>5408</v>
      </c>
      <c r="H5410" s="193">
        <v>0.21227170100000001</v>
      </c>
    </row>
    <row r="5411" spans="2:8" x14ac:dyDescent="0.25">
      <c r="B5411" s="192">
        <f t="shared" si="429"/>
        <v>43326.333333320217</v>
      </c>
      <c r="C5411" s="16">
        <f t="shared" si="425"/>
        <v>8</v>
      </c>
      <c r="D5411" s="16">
        <f t="shared" si="426"/>
        <v>2</v>
      </c>
      <c r="E5411" s="16">
        <f t="shared" si="427"/>
        <v>1</v>
      </c>
      <c r="F5411" s="16">
        <f t="shared" si="428"/>
        <v>8</v>
      </c>
      <c r="G5411" s="195">
        <v>5409</v>
      </c>
      <c r="H5411" s="193">
        <v>0.37889908</v>
      </c>
    </row>
    <row r="5412" spans="2:8" x14ac:dyDescent="0.25">
      <c r="B5412" s="192">
        <f t="shared" si="429"/>
        <v>43326.374999986881</v>
      </c>
      <c r="C5412" s="16">
        <f t="shared" si="425"/>
        <v>8</v>
      </c>
      <c r="D5412" s="16">
        <f t="shared" si="426"/>
        <v>2</v>
      </c>
      <c r="E5412" s="16">
        <f t="shared" si="427"/>
        <v>1</v>
      </c>
      <c r="F5412" s="16">
        <f t="shared" si="428"/>
        <v>9</v>
      </c>
      <c r="G5412" s="195">
        <v>5410</v>
      </c>
      <c r="H5412" s="193">
        <v>0.51209566399999995</v>
      </c>
    </row>
    <row r="5413" spans="2:8" x14ac:dyDescent="0.25">
      <c r="B5413" s="192">
        <f t="shared" si="429"/>
        <v>43326.416666653546</v>
      </c>
      <c r="C5413" s="16">
        <f t="shared" si="425"/>
        <v>8</v>
      </c>
      <c r="D5413" s="16">
        <f t="shared" si="426"/>
        <v>2</v>
      </c>
      <c r="E5413" s="16">
        <f t="shared" si="427"/>
        <v>1</v>
      </c>
      <c r="F5413" s="16">
        <f t="shared" si="428"/>
        <v>10</v>
      </c>
      <c r="G5413" s="195">
        <v>5411</v>
      </c>
      <c r="H5413" s="193">
        <v>0.60708189400000001</v>
      </c>
    </row>
    <row r="5414" spans="2:8" x14ac:dyDescent="0.25">
      <c r="B5414" s="192">
        <f t="shared" si="429"/>
        <v>43326.45833332021</v>
      </c>
      <c r="C5414" s="16">
        <f t="shared" si="425"/>
        <v>8</v>
      </c>
      <c r="D5414" s="16">
        <f t="shared" si="426"/>
        <v>2</v>
      </c>
      <c r="E5414" s="16">
        <f t="shared" si="427"/>
        <v>1</v>
      </c>
      <c r="F5414" s="16">
        <f t="shared" si="428"/>
        <v>11</v>
      </c>
      <c r="G5414" s="195">
        <v>5412</v>
      </c>
      <c r="H5414" s="193">
        <v>0.64655096099999998</v>
      </c>
    </row>
    <row r="5415" spans="2:8" x14ac:dyDescent="0.25">
      <c r="B5415" s="192">
        <f t="shared" si="429"/>
        <v>43326.499999986874</v>
      </c>
      <c r="C5415" s="16">
        <f t="shared" si="425"/>
        <v>8</v>
      </c>
      <c r="D5415" s="16">
        <f t="shared" si="426"/>
        <v>2</v>
      </c>
      <c r="E5415" s="16">
        <f t="shared" si="427"/>
        <v>1</v>
      </c>
      <c r="F5415" s="16">
        <f t="shared" si="428"/>
        <v>12</v>
      </c>
      <c r="G5415" s="195">
        <v>5413</v>
      </c>
      <c r="H5415" s="193">
        <v>0.668203565</v>
      </c>
    </row>
    <row r="5416" spans="2:8" x14ac:dyDescent="0.25">
      <c r="B5416" s="192">
        <f t="shared" si="429"/>
        <v>43326.541666653538</v>
      </c>
      <c r="C5416" s="16">
        <f t="shared" si="425"/>
        <v>8</v>
      </c>
      <c r="D5416" s="16">
        <f t="shared" si="426"/>
        <v>2</v>
      </c>
      <c r="E5416" s="16">
        <f t="shared" si="427"/>
        <v>1</v>
      </c>
      <c r="F5416" s="16">
        <f t="shared" si="428"/>
        <v>13</v>
      </c>
      <c r="G5416" s="195">
        <v>5414</v>
      </c>
      <c r="H5416" s="193">
        <v>0.63991119699999999</v>
      </c>
    </row>
    <row r="5417" spans="2:8" x14ac:dyDescent="0.25">
      <c r="B5417" s="192">
        <f t="shared" si="429"/>
        <v>43326.583333320203</v>
      </c>
      <c r="C5417" s="16">
        <f t="shared" si="425"/>
        <v>8</v>
      </c>
      <c r="D5417" s="16">
        <f t="shared" si="426"/>
        <v>2</v>
      </c>
      <c r="E5417" s="16">
        <f t="shared" si="427"/>
        <v>1</v>
      </c>
      <c r="F5417" s="16">
        <f t="shared" si="428"/>
        <v>14</v>
      </c>
      <c r="G5417" s="195">
        <v>5415</v>
      </c>
      <c r="H5417" s="193">
        <v>0.55871284499999996</v>
      </c>
    </row>
    <row r="5418" spans="2:8" x14ac:dyDescent="0.25">
      <c r="B5418" s="192">
        <f t="shared" si="429"/>
        <v>43326.624999986867</v>
      </c>
      <c r="C5418" s="16">
        <f t="shared" si="425"/>
        <v>8</v>
      </c>
      <c r="D5418" s="16">
        <f t="shared" si="426"/>
        <v>2</v>
      </c>
      <c r="E5418" s="16">
        <f t="shared" si="427"/>
        <v>1</v>
      </c>
      <c r="F5418" s="16">
        <f t="shared" si="428"/>
        <v>15</v>
      </c>
      <c r="G5418" s="195">
        <v>5416</v>
      </c>
      <c r="H5418" s="193">
        <v>0.45499322399999997</v>
      </c>
    </row>
    <row r="5419" spans="2:8" x14ac:dyDescent="0.25">
      <c r="B5419" s="192">
        <f t="shared" si="429"/>
        <v>43326.666666653531</v>
      </c>
      <c r="C5419" s="16">
        <f t="shared" si="425"/>
        <v>8</v>
      </c>
      <c r="D5419" s="16">
        <f t="shared" si="426"/>
        <v>2</v>
      </c>
      <c r="E5419" s="16">
        <f t="shared" si="427"/>
        <v>1</v>
      </c>
      <c r="F5419" s="16">
        <f t="shared" si="428"/>
        <v>16</v>
      </c>
      <c r="G5419" s="195">
        <v>5417</v>
      </c>
      <c r="H5419" s="193">
        <v>0.33740191600000002</v>
      </c>
    </row>
    <row r="5420" spans="2:8" x14ac:dyDescent="0.25">
      <c r="B5420" s="192">
        <f t="shared" si="429"/>
        <v>43326.708333320195</v>
      </c>
      <c r="C5420" s="16">
        <f t="shared" si="425"/>
        <v>8</v>
      </c>
      <c r="D5420" s="16">
        <f t="shared" si="426"/>
        <v>2</v>
      </c>
      <c r="E5420" s="16">
        <f t="shared" si="427"/>
        <v>1</v>
      </c>
      <c r="F5420" s="16">
        <f t="shared" si="428"/>
        <v>17</v>
      </c>
      <c r="G5420" s="195">
        <v>5418</v>
      </c>
      <c r="H5420" s="193">
        <v>0.19154872100000001</v>
      </c>
    </row>
    <row r="5421" spans="2:8" x14ac:dyDescent="0.25">
      <c r="B5421" s="192">
        <f t="shared" si="429"/>
        <v>43326.74999998686</v>
      </c>
      <c r="C5421" s="16">
        <f t="shared" si="425"/>
        <v>8</v>
      </c>
      <c r="D5421" s="16">
        <f t="shared" si="426"/>
        <v>2</v>
      </c>
      <c r="E5421" s="16">
        <f t="shared" si="427"/>
        <v>1</v>
      </c>
      <c r="F5421" s="16">
        <f t="shared" si="428"/>
        <v>18</v>
      </c>
      <c r="G5421" s="195">
        <v>5419</v>
      </c>
      <c r="H5421" s="193">
        <v>6.3952755999999999E-2</v>
      </c>
    </row>
    <row r="5422" spans="2:8" x14ac:dyDescent="0.25">
      <c r="B5422" s="192">
        <f t="shared" si="429"/>
        <v>43326.791666653524</v>
      </c>
      <c r="C5422" s="16">
        <f t="shared" si="425"/>
        <v>8</v>
      </c>
      <c r="D5422" s="16">
        <f t="shared" si="426"/>
        <v>2</v>
      </c>
      <c r="E5422" s="16">
        <f t="shared" si="427"/>
        <v>1</v>
      </c>
      <c r="F5422" s="16">
        <f t="shared" si="428"/>
        <v>19</v>
      </c>
      <c r="G5422" s="195">
        <v>5420</v>
      </c>
      <c r="H5422" s="193">
        <v>5.8203179999999997E-3</v>
      </c>
    </row>
    <row r="5423" spans="2:8" x14ac:dyDescent="0.25">
      <c r="B5423" s="192">
        <f t="shared" si="429"/>
        <v>43326.833333320188</v>
      </c>
      <c r="C5423" s="16">
        <f t="shared" si="425"/>
        <v>8</v>
      </c>
      <c r="D5423" s="16">
        <f t="shared" si="426"/>
        <v>2</v>
      </c>
      <c r="E5423" s="16">
        <f t="shared" si="427"/>
        <v>1</v>
      </c>
      <c r="F5423" s="16">
        <f t="shared" si="428"/>
        <v>20</v>
      </c>
      <c r="G5423" s="195">
        <v>5421</v>
      </c>
      <c r="H5423" s="193">
        <v>0</v>
      </c>
    </row>
    <row r="5424" spans="2:8" x14ac:dyDescent="0.25">
      <c r="B5424" s="192">
        <f t="shared" si="429"/>
        <v>43326.874999986852</v>
      </c>
      <c r="C5424" s="16">
        <f t="shared" si="425"/>
        <v>8</v>
      </c>
      <c r="D5424" s="16">
        <f t="shared" si="426"/>
        <v>2</v>
      </c>
      <c r="E5424" s="16">
        <f t="shared" si="427"/>
        <v>1</v>
      </c>
      <c r="F5424" s="16">
        <f t="shared" si="428"/>
        <v>21</v>
      </c>
      <c r="G5424" s="195">
        <v>5422</v>
      </c>
      <c r="H5424" s="193">
        <v>0</v>
      </c>
    </row>
    <row r="5425" spans="2:8" x14ac:dyDescent="0.25">
      <c r="B5425" s="192">
        <f t="shared" si="429"/>
        <v>43326.916666653517</v>
      </c>
      <c r="C5425" s="16">
        <f t="shared" si="425"/>
        <v>8</v>
      </c>
      <c r="D5425" s="16">
        <f t="shared" si="426"/>
        <v>2</v>
      </c>
      <c r="E5425" s="16">
        <f t="shared" si="427"/>
        <v>1</v>
      </c>
      <c r="F5425" s="16">
        <f t="shared" si="428"/>
        <v>22</v>
      </c>
      <c r="G5425" s="195">
        <v>5423</v>
      </c>
      <c r="H5425" s="193">
        <v>0</v>
      </c>
    </row>
    <row r="5426" spans="2:8" x14ac:dyDescent="0.25">
      <c r="B5426" s="192">
        <f t="shared" si="429"/>
        <v>43326.958333320181</v>
      </c>
      <c r="C5426" s="16">
        <f t="shared" si="425"/>
        <v>8</v>
      </c>
      <c r="D5426" s="16">
        <f t="shared" si="426"/>
        <v>2</v>
      </c>
      <c r="E5426" s="16">
        <f t="shared" si="427"/>
        <v>1</v>
      </c>
      <c r="F5426" s="16">
        <f t="shared" si="428"/>
        <v>23</v>
      </c>
      <c r="G5426" s="195">
        <v>5424</v>
      </c>
      <c r="H5426" s="193">
        <v>0</v>
      </c>
    </row>
    <row r="5427" spans="2:8" x14ac:dyDescent="0.25">
      <c r="B5427" s="192">
        <f t="shared" si="429"/>
        <v>43326.999999986845</v>
      </c>
      <c r="C5427" s="16">
        <f t="shared" si="425"/>
        <v>8</v>
      </c>
      <c r="D5427" s="16">
        <f t="shared" si="426"/>
        <v>3</v>
      </c>
      <c r="E5427" s="16">
        <f t="shared" si="427"/>
        <v>1</v>
      </c>
      <c r="F5427" s="16">
        <f t="shared" si="428"/>
        <v>0</v>
      </c>
      <c r="G5427" s="195">
        <v>5425</v>
      </c>
      <c r="H5427" s="193">
        <v>0</v>
      </c>
    </row>
    <row r="5428" spans="2:8" x14ac:dyDescent="0.25">
      <c r="B5428" s="192">
        <f t="shared" si="429"/>
        <v>43327.041666653509</v>
      </c>
      <c r="C5428" s="16">
        <f t="shared" si="425"/>
        <v>8</v>
      </c>
      <c r="D5428" s="16">
        <f t="shared" si="426"/>
        <v>3</v>
      </c>
      <c r="E5428" s="16">
        <f t="shared" si="427"/>
        <v>1</v>
      </c>
      <c r="F5428" s="16">
        <f t="shared" si="428"/>
        <v>1</v>
      </c>
      <c r="G5428" s="195">
        <v>5426</v>
      </c>
      <c r="H5428" s="193">
        <v>0</v>
      </c>
    </row>
    <row r="5429" spans="2:8" x14ac:dyDescent="0.25">
      <c r="B5429" s="192">
        <f t="shared" si="429"/>
        <v>43327.083333320174</v>
      </c>
      <c r="C5429" s="16">
        <f t="shared" si="425"/>
        <v>8</v>
      </c>
      <c r="D5429" s="16">
        <f t="shared" si="426"/>
        <v>3</v>
      </c>
      <c r="E5429" s="16">
        <f t="shared" si="427"/>
        <v>1</v>
      </c>
      <c r="F5429" s="16">
        <f t="shared" si="428"/>
        <v>2</v>
      </c>
      <c r="G5429" s="195">
        <v>5427</v>
      </c>
      <c r="H5429" s="193">
        <v>0</v>
      </c>
    </row>
    <row r="5430" spans="2:8" x14ac:dyDescent="0.25">
      <c r="B5430" s="192">
        <f t="shared" si="429"/>
        <v>43327.124999986838</v>
      </c>
      <c r="C5430" s="16">
        <f t="shared" si="425"/>
        <v>8</v>
      </c>
      <c r="D5430" s="16">
        <f t="shared" si="426"/>
        <v>3</v>
      </c>
      <c r="E5430" s="16">
        <f t="shared" si="427"/>
        <v>1</v>
      </c>
      <c r="F5430" s="16">
        <f t="shared" si="428"/>
        <v>3</v>
      </c>
      <c r="G5430" s="195">
        <v>5428</v>
      </c>
      <c r="H5430" s="193">
        <v>0</v>
      </c>
    </row>
    <row r="5431" spans="2:8" x14ac:dyDescent="0.25">
      <c r="B5431" s="192">
        <f t="shared" si="429"/>
        <v>43327.166666653502</v>
      </c>
      <c r="C5431" s="16">
        <f t="shared" si="425"/>
        <v>8</v>
      </c>
      <c r="D5431" s="16">
        <f t="shared" si="426"/>
        <v>3</v>
      </c>
      <c r="E5431" s="16">
        <f t="shared" si="427"/>
        <v>1</v>
      </c>
      <c r="F5431" s="16">
        <f t="shared" si="428"/>
        <v>4</v>
      </c>
      <c r="G5431" s="195">
        <v>5429</v>
      </c>
      <c r="H5431" s="193">
        <v>0</v>
      </c>
    </row>
    <row r="5432" spans="2:8" x14ac:dyDescent="0.25">
      <c r="B5432" s="192">
        <f t="shared" si="429"/>
        <v>43327.208333320166</v>
      </c>
      <c r="C5432" s="16">
        <f t="shared" si="425"/>
        <v>8</v>
      </c>
      <c r="D5432" s="16">
        <f t="shared" si="426"/>
        <v>3</v>
      </c>
      <c r="E5432" s="16">
        <f t="shared" si="427"/>
        <v>1</v>
      </c>
      <c r="F5432" s="16">
        <f t="shared" si="428"/>
        <v>5</v>
      </c>
      <c r="G5432" s="195">
        <v>5430</v>
      </c>
      <c r="H5432" s="193">
        <v>4.7585930000000002E-3</v>
      </c>
    </row>
    <row r="5433" spans="2:8" x14ac:dyDescent="0.25">
      <c r="B5433" s="192">
        <f t="shared" si="429"/>
        <v>43327.249999986831</v>
      </c>
      <c r="C5433" s="16">
        <f t="shared" si="425"/>
        <v>8</v>
      </c>
      <c r="D5433" s="16">
        <f t="shared" si="426"/>
        <v>3</v>
      </c>
      <c r="E5433" s="16">
        <f t="shared" si="427"/>
        <v>1</v>
      </c>
      <c r="F5433" s="16">
        <f t="shared" si="428"/>
        <v>6</v>
      </c>
      <c r="G5433" s="195">
        <v>5431</v>
      </c>
      <c r="H5433" s="193">
        <v>6.6542742000000002E-2</v>
      </c>
    </row>
    <row r="5434" spans="2:8" x14ac:dyDescent="0.25">
      <c r="B5434" s="192">
        <f t="shared" si="429"/>
        <v>43327.291666653495</v>
      </c>
      <c r="C5434" s="16">
        <f t="shared" si="425"/>
        <v>8</v>
      </c>
      <c r="D5434" s="16">
        <f t="shared" si="426"/>
        <v>3</v>
      </c>
      <c r="E5434" s="16">
        <f t="shared" si="427"/>
        <v>1</v>
      </c>
      <c r="F5434" s="16">
        <f t="shared" si="428"/>
        <v>7</v>
      </c>
      <c r="G5434" s="195">
        <v>5432</v>
      </c>
      <c r="H5434" s="193">
        <v>0.190428715</v>
      </c>
    </row>
    <row r="5435" spans="2:8" x14ac:dyDescent="0.25">
      <c r="B5435" s="192">
        <f t="shared" si="429"/>
        <v>43327.333333320159</v>
      </c>
      <c r="C5435" s="16">
        <f t="shared" si="425"/>
        <v>8</v>
      </c>
      <c r="D5435" s="16">
        <f t="shared" si="426"/>
        <v>3</v>
      </c>
      <c r="E5435" s="16">
        <f t="shared" si="427"/>
        <v>1</v>
      </c>
      <c r="F5435" s="16">
        <f t="shared" si="428"/>
        <v>8</v>
      </c>
      <c r="G5435" s="195">
        <v>5433</v>
      </c>
      <c r="H5435" s="193">
        <v>0.34917760399999997</v>
      </c>
    </row>
    <row r="5436" spans="2:8" x14ac:dyDescent="0.25">
      <c r="B5436" s="192">
        <f t="shared" si="429"/>
        <v>43327.374999986823</v>
      </c>
      <c r="C5436" s="16">
        <f t="shared" si="425"/>
        <v>8</v>
      </c>
      <c r="D5436" s="16">
        <f t="shared" si="426"/>
        <v>3</v>
      </c>
      <c r="E5436" s="16">
        <f t="shared" si="427"/>
        <v>1</v>
      </c>
      <c r="F5436" s="16">
        <f t="shared" si="428"/>
        <v>9</v>
      </c>
      <c r="G5436" s="195">
        <v>5434</v>
      </c>
      <c r="H5436" s="193">
        <v>0.481778706</v>
      </c>
    </row>
    <row r="5437" spans="2:8" x14ac:dyDescent="0.25">
      <c r="B5437" s="192">
        <f t="shared" si="429"/>
        <v>43327.416666653487</v>
      </c>
      <c r="C5437" s="16">
        <f t="shared" si="425"/>
        <v>8</v>
      </c>
      <c r="D5437" s="16">
        <f t="shared" si="426"/>
        <v>3</v>
      </c>
      <c r="E5437" s="16">
        <f t="shared" si="427"/>
        <v>1</v>
      </c>
      <c r="F5437" s="16">
        <f t="shared" si="428"/>
        <v>10</v>
      </c>
      <c r="G5437" s="195">
        <v>5435</v>
      </c>
      <c r="H5437" s="193">
        <v>0.58113493500000002</v>
      </c>
    </row>
    <row r="5438" spans="2:8" x14ac:dyDescent="0.25">
      <c r="B5438" s="192">
        <f t="shared" si="429"/>
        <v>43327.458333320152</v>
      </c>
      <c r="C5438" s="16">
        <f t="shared" si="425"/>
        <v>8</v>
      </c>
      <c r="D5438" s="16">
        <f t="shared" si="426"/>
        <v>3</v>
      </c>
      <c r="E5438" s="16">
        <f t="shared" si="427"/>
        <v>1</v>
      </c>
      <c r="F5438" s="16">
        <f t="shared" si="428"/>
        <v>11</v>
      </c>
      <c r="G5438" s="195">
        <v>5436</v>
      </c>
      <c r="H5438" s="193">
        <v>0.62432328199999998</v>
      </c>
    </row>
    <row r="5439" spans="2:8" x14ac:dyDescent="0.25">
      <c r="B5439" s="192">
        <f t="shared" si="429"/>
        <v>43327.499999986816</v>
      </c>
      <c r="C5439" s="16">
        <f t="shared" si="425"/>
        <v>8</v>
      </c>
      <c r="D5439" s="16">
        <f t="shared" si="426"/>
        <v>3</v>
      </c>
      <c r="E5439" s="16">
        <f t="shared" si="427"/>
        <v>1</v>
      </c>
      <c r="F5439" s="16">
        <f t="shared" si="428"/>
        <v>12</v>
      </c>
      <c r="G5439" s="195">
        <v>5437</v>
      </c>
      <c r="H5439" s="193">
        <v>0.62499354200000001</v>
      </c>
    </row>
    <row r="5440" spans="2:8" x14ac:dyDescent="0.25">
      <c r="B5440" s="192">
        <f t="shared" si="429"/>
        <v>43327.54166665348</v>
      </c>
      <c r="C5440" s="16">
        <f t="shared" si="425"/>
        <v>8</v>
      </c>
      <c r="D5440" s="16">
        <f t="shared" si="426"/>
        <v>3</v>
      </c>
      <c r="E5440" s="16">
        <f t="shared" si="427"/>
        <v>1</v>
      </c>
      <c r="F5440" s="16">
        <f t="shared" si="428"/>
        <v>13</v>
      </c>
      <c r="G5440" s="195">
        <v>5438</v>
      </c>
      <c r="H5440" s="193">
        <v>0.58456319599999995</v>
      </c>
    </row>
    <row r="5441" spans="2:8" x14ac:dyDescent="0.25">
      <c r="B5441" s="192">
        <f t="shared" si="429"/>
        <v>43327.583333320144</v>
      </c>
      <c r="C5441" s="16">
        <f t="shared" si="425"/>
        <v>8</v>
      </c>
      <c r="D5441" s="16">
        <f t="shared" si="426"/>
        <v>3</v>
      </c>
      <c r="E5441" s="16">
        <f t="shared" si="427"/>
        <v>1</v>
      </c>
      <c r="F5441" s="16">
        <f t="shared" si="428"/>
        <v>14</v>
      </c>
      <c r="G5441" s="195">
        <v>5439</v>
      </c>
      <c r="H5441" s="193">
        <v>0.52505144000000004</v>
      </c>
    </row>
    <row r="5442" spans="2:8" x14ac:dyDescent="0.25">
      <c r="B5442" s="192">
        <f t="shared" si="429"/>
        <v>43327.624999986809</v>
      </c>
      <c r="C5442" s="16">
        <f t="shared" si="425"/>
        <v>8</v>
      </c>
      <c r="D5442" s="16">
        <f t="shared" si="426"/>
        <v>3</v>
      </c>
      <c r="E5442" s="16">
        <f t="shared" si="427"/>
        <v>1</v>
      </c>
      <c r="F5442" s="16">
        <f t="shared" si="428"/>
        <v>15</v>
      </c>
      <c r="G5442" s="195">
        <v>5440</v>
      </c>
      <c r="H5442" s="193">
        <v>0.428832239</v>
      </c>
    </row>
    <row r="5443" spans="2:8" x14ac:dyDescent="0.25">
      <c r="B5443" s="192">
        <f t="shared" si="429"/>
        <v>43327.666666653473</v>
      </c>
      <c r="C5443" s="16">
        <f t="shared" si="425"/>
        <v>8</v>
      </c>
      <c r="D5443" s="16">
        <f t="shared" si="426"/>
        <v>3</v>
      </c>
      <c r="E5443" s="16">
        <f t="shared" si="427"/>
        <v>1</v>
      </c>
      <c r="F5443" s="16">
        <f t="shared" si="428"/>
        <v>16</v>
      </c>
      <c r="G5443" s="195">
        <v>5441</v>
      </c>
      <c r="H5443" s="193">
        <v>0.30750851299999998</v>
      </c>
    </row>
    <row r="5444" spans="2:8" x14ac:dyDescent="0.25">
      <c r="B5444" s="192">
        <f t="shared" si="429"/>
        <v>43327.708333320137</v>
      </c>
      <c r="C5444" s="16">
        <f t="shared" ref="C5444:C5507" si="430">MONTH(B5444)</f>
        <v>8</v>
      </c>
      <c r="D5444" s="16">
        <f t="shared" ref="D5444:D5507" si="431">WEEKDAY(B5444,2)</f>
        <v>3</v>
      </c>
      <c r="E5444" s="16">
        <f t="shared" ref="E5444:E5507" si="432">IF(D5444&lt;6,1,2)</f>
        <v>1</v>
      </c>
      <c r="F5444" s="16">
        <f t="shared" ref="F5444:F5507" si="433">HOUR(B5444)</f>
        <v>17</v>
      </c>
      <c r="G5444" s="195">
        <v>5442</v>
      </c>
      <c r="H5444" s="193">
        <v>0.16824866899999999</v>
      </c>
    </row>
    <row r="5445" spans="2:8" x14ac:dyDescent="0.25">
      <c r="B5445" s="192">
        <f t="shared" ref="B5445:B5508" si="434">B5444+1/24</f>
        <v>43327.749999986801</v>
      </c>
      <c r="C5445" s="16">
        <f t="shared" si="430"/>
        <v>8</v>
      </c>
      <c r="D5445" s="16">
        <f t="shared" si="431"/>
        <v>3</v>
      </c>
      <c r="E5445" s="16">
        <f t="shared" si="432"/>
        <v>1</v>
      </c>
      <c r="F5445" s="16">
        <f t="shared" si="433"/>
        <v>18</v>
      </c>
      <c r="G5445" s="195">
        <v>5443</v>
      </c>
      <c r="H5445" s="193">
        <v>5.7102502999999999E-2</v>
      </c>
    </row>
    <row r="5446" spans="2:8" x14ac:dyDescent="0.25">
      <c r="B5446" s="192">
        <f t="shared" si="434"/>
        <v>43327.791666653466</v>
      </c>
      <c r="C5446" s="16">
        <f t="shared" si="430"/>
        <v>8</v>
      </c>
      <c r="D5446" s="16">
        <f t="shared" si="431"/>
        <v>3</v>
      </c>
      <c r="E5446" s="16">
        <f t="shared" si="432"/>
        <v>1</v>
      </c>
      <c r="F5446" s="16">
        <f t="shared" si="433"/>
        <v>19</v>
      </c>
      <c r="G5446" s="195">
        <v>5444</v>
      </c>
      <c r="H5446" s="193">
        <v>4.3941960000000004E-3</v>
      </c>
    </row>
    <row r="5447" spans="2:8" x14ac:dyDescent="0.25">
      <c r="B5447" s="192">
        <f t="shared" si="434"/>
        <v>43327.83333332013</v>
      </c>
      <c r="C5447" s="16">
        <f t="shared" si="430"/>
        <v>8</v>
      </c>
      <c r="D5447" s="16">
        <f t="shared" si="431"/>
        <v>3</v>
      </c>
      <c r="E5447" s="16">
        <f t="shared" si="432"/>
        <v>1</v>
      </c>
      <c r="F5447" s="16">
        <f t="shared" si="433"/>
        <v>20</v>
      </c>
      <c r="G5447" s="195">
        <v>5445</v>
      </c>
      <c r="H5447" s="193">
        <v>0</v>
      </c>
    </row>
    <row r="5448" spans="2:8" x14ac:dyDescent="0.25">
      <c r="B5448" s="192">
        <f t="shared" si="434"/>
        <v>43327.874999986794</v>
      </c>
      <c r="C5448" s="16">
        <f t="shared" si="430"/>
        <v>8</v>
      </c>
      <c r="D5448" s="16">
        <f t="shared" si="431"/>
        <v>3</v>
      </c>
      <c r="E5448" s="16">
        <f t="shared" si="432"/>
        <v>1</v>
      </c>
      <c r="F5448" s="16">
        <f t="shared" si="433"/>
        <v>21</v>
      </c>
      <c r="G5448" s="195">
        <v>5446</v>
      </c>
      <c r="H5448" s="193">
        <v>0</v>
      </c>
    </row>
    <row r="5449" spans="2:8" x14ac:dyDescent="0.25">
      <c r="B5449" s="192">
        <f t="shared" si="434"/>
        <v>43327.916666653458</v>
      </c>
      <c r="C5449" s="16">
        <f t="shared" si="430"/>
        <v>8</v>
      </c>
      <c r="D5449" s="16">
        <f t="shared" si="431"/>
        <v>3</v>
      </c>
      <c r="E5449" s="16">
        <f t="shared" si="432"/>
        <v>1</v>
      </c>
      <c r="F5449" s="16">
        <f t="shared" si="433"/>
        <v>22</v>
      </c>
      <c r="G5449" s="195">
        <v>5447</v>
      </c>
      <c r="H5449" s="193">
        <v>0</v>
      </c>
    </row>
    <row r="5450" spans="2:8" x14ac:dyDescent="0.25">
      <c r="B5450" s="192">
        <f t="shared" si="434"/>
        <v>43327.958333320123</v>
      </c>
      <c r="C5450" s="16">
        <f t="shared" si="430"/>
        <v>8</v>
      </c>
      <c r="D5450" s="16">
        <f t="shared" si="431"/>
        <v>3</v>
      </c>
      <c r="E5450" s="16">
        <f t="shared" si="432"/>
        <v>1</v>
      </c>
      <c r="F5450" s="16">
        <f t="shared" si="433"/>
        <v>23</v>
      </c>
      <c r="G5450" s="195">
        <v>5448</v>
      </c>
      <c r="H5450" s="193">
        <v>0</v>
      </c>
    </row>
    <row r="5451" spans="2:8" x14ac:dyDescent="0.25">
      <c r="B5451" s="192">
        <f t="shared" si="434"/>
        <v>43327.999999986787</v>
      </c>
      <c r="C5451" s="16">
        <f t="shared" si="430"/>
        <v>8</v>
      </c>
      <c r="D5451" s="16">
        <f t="shared" si="431"/>
        <v>4</v>
      </c>
      <c r="E5451" s="16">
        <f t="shared" si="432"/>
        <v>1</v>
      </c>
      <c r="F5451" s="16">
        <f t="shared" si="433"/>
        <v>0</v>
      </c>
      <c r="G5451" s="195">
        <v>5449</v>
      </c>
      <c r="H5451" s="193">
        <v>0</v>
      </c>
    </row>
    <row r="5452" spans="2:8" x14ac:dyDescent="0.25">
      <c r="B5452" s="192">
        <f t="shared" si="434"/>
        <v>43328.041666653451</v>
      </c>
      <c r="C5452" s="16">
        <f t="shared" si="430"/>
        <v>8</v>
      </c>
      <c r="D5452" s="16">
        <f t="shared" si="431"/>
        <v>4</v>
      </c>
      <c r="E5452" s="16">
        <f t="shared" si="432"/>
        <v>1</v>
      </c>
      <c r="F5452" s="16">
        <f t="shared" si="433"/>
        <v>1</v>
      </c>
      <c r="G5452" s="195">
        <v>5450</v>
      </c>
      <c r="H5452" s="193">
        <v>0</v>
      </c>
    </row>
    <row r="5453" spans="2:8" x14ac:dyDescent="0.25">
      <c r="B5453" s="192">
        <f t="shared" si="434"/>
        <v>43328.083333320115</v>
      </c>
      <c r="C5453" s="16">
        <f t="shared" si="430"/>
        <v>8</v>
      </c>
      <c r="D5453" s="16">
        <f t="shared" si="431"/>
        <v>4</v>
      </c>
      <c r="E5453" s="16">
        <f t="shared" si="432"/>
        <v>1</v>
      </c>
      <c r="F5453" s="16">
        <f t="shared" si="433"/>
        <v>2</v>
      </c>
      <c r="G5453" s="195">
        <v>5451</v>
      </c>
      <c r="H5453" s="193">
        <v>0</v>
      </c>
    </row>
    <row r="5454" spans="2:8" x14ac:dyDescent="0.25">
      <c r="B5454" s="192">
        <f t="shared" si="434"/>
        <v>43328.12499998678</v>
      </c>
      <c r="C5454" s="16">
        <f t="shared" si="430"/>
        <v>8</v>
      </c>
      <c r="D5454" s="16">
        <f t="shared" si="431"/>
        <v>4</v>
      </c>
      <c r="E5454" s="16">
        <f t="shared" si="432"/>
        <v>1</v>
      </c>
      <c r="F5454" s="16">
        <f t="shared" si="433"/>
        <v>3</v>
      </c>
      <c r="G5454" s="195">
        <v>5452</v>
      </c>
      <c r="H5454" s="193">
        <v>0</v>
      </c>
    </row>
    <row r="5455" spans="2:8" x14ac:dyDescent="0.25">
      <c r="B5455" s="192">
        <f t="shared" si="434"/>
        <v>43328.166666653444</v>
      </c>
      <c r="C5455" s="16">
        <f t="shared" si="430"/>
        <v>8</v>
      </c>
      <c r="D5455" s="16">
        <f t="shared" si="431"/>
        <v>4</v>
      </c>
      <c r="E5455" s="16">
        <f t="shared" si="432"/>
        <v>1</v>
      </c>
      <c r="F5455" s="16">
        <f t="shared" si="433"/>
        <v>4</v>
      </c>
      <c r="G5455" s="195">
        <v>5453</v>
      </c>
      <c r="H5455" s="193">
        <v>0</v>
      </c>
    </row>
    <row r="5456" spans="2:8" x14ac:dyDescent="0.25">
      <c r="B5456" s="192">
        <f t="shared" si="434"/>
        <v>43328.208333320108</v>
      </c>
      <c r="C5456" s="16">
        <f t="shared" si="430"/>
        <v>8</v>
      </c>
      <c r="D5456" s="16">
        <f t="shared" si="431"/>
        <v>4</v>
      </c>
      <c r="E5456" s="16">
        <f t="shared" si="432"/>
        <v>1</v>
      </c>
      <c r="F5456" s="16">
        <f t="shared" si="433"/>
        <v>5</v>
      </c>
      <c r="G5456" s="195">
        <v>5454</v>
      </c>
      <c r="H5456" s="193">
        <v>4.7048109999999997E-3</v>
      </c>
    </row>
    <row r="5457" spans="2:8" x14ac:dyDescent="0.25">
      <c r="B5457" s="192">
        <f t="shared" si="434"/>
        <v>43328.249999986772</v>
      </c>
      <c r="C5457" s="16">
        <f t="shared" si="430"/>
        <v>8</v>
      </c>
      <c r="D5457" s="16">
        <f t="shared" si="431"/>
        <v>4</v>
      </c>
      <c r="E5457" s="16">
        <f t="shared" si="432"/>
        <v>1</v>
      </c>
      <c r="F5457" s="16">
        <f t="shared" si="433"/>
        <v>6</v>
      </c>
      <c r="G5457" s="195">
        <v>5455</v>
      </c>
      <c r="H5457" s="193">
        <v>6.6372327999999994E-2</v>
      </c>
    </row>
    <row r="5458" spans="2:8" x14ac:dyDescent="0.25">
      <c r="B5458" s="192">
        <f t="shared" si="434"/>
        <v>43328.291666653437</v>
      </c>
      <c r="C5458" s="16">
        <f t="shared" si="430"/>
        <v>8</v>
      </c>
      <c r="D5458" s="16">
        <f t="shared" si="431"/>
        <v>4</v>
      </c>
      <c r="E5458" s="16">
        <f t="shared" si="432"/>
        <v>1</v>
      </c>
      <c r="F5458" s="16">
        <f t="shared" si="433"/>
        <v>7</v>
      </c>
      <c r="G5458" s="195">
        <v>5456</v>
      </c>
      <c r="H5458" s="193">
        <v>0.20086788799999999</v>
      </c>
    </row>
    <row r="5459" spans="2:8" x14ac:dyDescent="0.25">
      <c r="B5459" s="192">
        <f t="shared" si="434"/>
        <v>43328.333333320101</v>
      </c>
      <c r="C5459" s="16">
        <f t="shared" si="430"/>
        <v>8</v>
      </c>
      <c r="D5459" s="16">
        <f t="shared" si="431"/>
        <v>4</v>
      </c>
      <c r="E5459" s="16">
        <f t="shared" si="432"/>
        <v>1</v>
      </c>
      <c r="F5459" s="16">
        <f t="shared" si="433"/>
        <v>8</v>
      </c>
      <c r="G5459" s="195">
        <v>5457</v>
      </c>
      <c r="H5459" s="193">
        <v>0.35663790200000001</v>
      </c>
    </row>
    <row r="5460" spans="2:8" x14ac:dyDescent="0.25">
      <c r="B5460" s="192">
        <f t="shared" si="434"/>
        <v>43328.374999986765</v>
      </c>
      <c r="C5460" s="16">
        <f t="shared" si="430"/>
        <v>8</v>
      </c>
      <c r="D5460" s="16">
        <f t="shared" si="431"/>
        <v>4</v>
      </c>
      <c r="E5460" s="16">
        <f t="shared" si="432"/>
        <v>1</v>
      </c>
      <c r="F5460" s="16">
        <f t="shared" si="433"/>
        <v>9</v>
      </c>
      <c r="G5460" s="195">
        <v>5458</v>
      </c>
      <c r="H5460" s="193">
        <v>0.50230899100000004</v>
      </c>
    </row>
    <row r="5461" spans="2:8" x14ac:dyDescent="0.25">
      <c r="B5461" s="192">
        <f t="shared" si="434"/>
        <v>43328.416666653429</v>
      </c>
      <c r="C5461" s="16">
        <f t="shared" si="430"/>
        <v>8</v>
      </c>
      <c r="D5461" s="16">
        <f t="shared" si="431"/>
        <v>4</v>
      </c>
      <c r="E5461" s="16">
        <f t="shared" si="432"/>
        <v>1</v>
      </c>
      <c r="F5461" s="16">
        <f t="shared" si="433"/>
        <v>10</v>
      </c>
      <c r="G5461" s="195">
        <v>5459</v>
      </c>
      <c r="H5461" s="193">
        <v>0.583569436</v>
      </c>
    </row>
    <row r="5462" spans="2:8" x14ac:dyDescent="0.25">
      <c r="B5462" s="192">
        <f t="shared" si="434"/>
        <v>43328.458333320094</v>
      </c>
      <c r="C5462" s="16">
        <f t="shared" si="430"/>
        <v>8</v>
      </c>
      <c r="D5462" s="16">
        <f t="shared" si="431"/>
        <v>4</v>
      </c>
      <c r="E5462" s="16">
        <f t="shared" si="432"/>
        <v>1</v>
      </c>
      <c r="F5462" s="16">
        <f t="shared" si="433"/>
        <v>11</v>
      </c>
      <c r="G5462" s="195">
        <v>5460</v>
      </c>
      <c r="H5462" s="193">
        <v>0.63345358500000004</v>
      </c>
    </row>
    <row r="5463" spans="2:8" x14ac:dyDescent="0.25">
      <c r="B5463" s="192">
        <f t="shared" si="434"/>
        <v>43328.499999986758</v>
      </c>
      <c r="C5463" s="16">
        <f t="shared" si="430"/>
        <v>8</v>
      </c>
      <c r="D5463" s="16">
        <f t="shared" si="431"/>
        <v>4</v>
      </c>
      <c r="E5463" s="16">
        <f t="shared" si="432"/>
        <v>1</v>
      </c>
      <c r="F5463" s="16">
        <f t="shared" si="433"/>
        <v>12</v>
      </c>
      <c r="G5463" s="195">
        <v>5461</v>
      </c>
      <c r="H5463" s="193">
        <v>0.58692525399999995</v>
      </c>
    </row>
    <row r="5464" spans="2:8" x14ac:dyDescent="0.25">
      <c r="B5464" s="192">
        <f t="shared" si="434"/>
        <v>43328.541666653422</v>
      </c>
      <c r="C5464" s="16">
        <f t="shared" si="430"/>
        <v>8</v>
      </c>
      <c r="D5464" s="16">
        <f t="shared" si="431"/>
        <v>4</v>
      </c>
      <c r="E5464" s="16">
        <f t="shared" si="432"/>
        <v>1</v>
      </c>
      <c r="F5464" s="16">
        <f t="shared" si="433"/>
        <v>13</v>
      </c>
      <c r="G5464" s="195">
        <v>5462</v>
      </c>
      <c r="H5464" s="193">
        <v>0.56341423599999996</v>
      </c>
    </row>
    <row r="5465" spans="2:8" x14ac:dyDescent="0.25">
      <c r="B5465" s="192">
        <f t="shared" si="434"/>
        <v>43328.583333320086</v>
      </c>
      <c r="C5465" s="16">
        <f t="shared" si="430"/>
        <v>8</v>
      </c>
      <c r="D5465" s="16">
        <f t="shared" si="431"/>
        <v>4</v>
      </c>
      <c r="E5465" s="16">
        <f t="shared" si="432"/>
        <v>1</v>
      </c>
      <c r="F5465" s="16">
        <f t="shared" si="433"/>
        <v>14</v>
      </c>
      <c r="G5465" s="195">
        <v>5463</v>
      </c>
      <c r="H5465" s="193">
        <v>0.48933492099999998</v>
      </c>
    </row>
    <row r="5466" spans="2:8" x14ac:dyDescent="0.25">
      <c r="B5466" s="192">
        <f t="shared" si="434"/>
        <v>43328.62499998675</v>
      </c>
      <c r="C5466" s="16">
        <f t="shared" si="430"/>
        <v>8</v>
      </c>
      <c r="D5466" s="16">
        <f t="shared" si="431"/>
        <v>4</v>
      </c>
      <c r="E5466" s="16">
        <f t="shared" si="432"/>
        <v>1</v>
      </c>
      <c r="F5466" s="16">
        <f t="shared" si="433"/>
        <v>15</v>
      </c>
      <c r="G5466" s="195">
        <v>5464</v>
      </c>
      <c r="H5466" s="193">
        <v>0.405709035</v>
      </c>
    </row>
    <row r="5467" spans="2:8" x14ac:dyDescent="0.25">
      <c r="B5467" s="192">
        <f t="shared" si="434"/>
        <v>43328.666666653415</v>
      </c>
      <c r="C5467" s="16">
        <f t="shared" si="430"/>
        <v>8</v>
      </c>
      <c r="D5467" s="16">
        <f t="shared" si="431"/>
        <v>4</v>
      </c>
      <c r="E5467" s="16">
        <f t="shared" si="432"/>
        <v>1</v>
      </c>
      <c r="F5467" s="16">
        <f t="shared" si="433"/>
        <v>16</v>
      </c>
      <c r="G5467" s="195">
        <v>5465</v>
      </c>
      <c r="H5467" s="193">
        <v>0.294899411</v>
      </c>
    </row>
    <row r="5468" spans="2:8" x14ac:dyDescent="0.25">
      <c r="B5468" s="192">
        <f t="shared" si="434"/>
        <v>43328.708333320079</v>
      </c>
      <c r="C5468" s="16">
        <f t="shared" si="430"/>
        <v>8</v>
      </c>
      <c r="D5468" s="16">
        <f t="shared" si="431"/>
        <v>4</v>
      </c>
      <c r="E5468" s="16">
        <f t="shared" si="432"/>
        <v>1</v>
      </c>
      <c r="F5468" s="16">
        <f t="shared" si="433"/>
        <v>17</v>
      </c>
      <c r="G5468" s="195">
        <v>5466</v>
      </c>
      <c r="H5468" s="193">
        <v>0.159341184</v>
      </c>
    </row>
    <row r="5469" spans="2:8" x14ac:dyDescent="0.25">
      <c r="B5469" s="192">
        <f t="shared" si="434"/>
        <v>43328.749999986743</v>
      </c>
      <c r="C5469" s="16">
        <f t="shared" si="430"/>
        <v>8</v>
      </c>
      <c r="D5469" s="16">
        <f t="shared" si="431"/>
        <v>4</v>
      </c>
      <c r="E5469" s="16">
        <f t="shared" si="432"/>
        <v>1</v>
      </c>
      <c r="F5469" s="16">
        <f t="shared" si="433"/>
        <v>18</v>
      </c>
      <c r="G5469" s="195">
        <v>5467</v>
      </c>
      <c r="H5469" s="193">
        <v>5.3522347999999997E-2</v>
      </c>
    </row>
    <row r="5470" spans="2:8" x14ac:dyDescent="0.25">
      <c r="B5470" s="192">
        <f t="shared" si="434"/>
        <v>43328.791666653407</v>
      </c>
      <c r="C5470" s="16">
        <f t="shared" si="430"/>
        <v>8</v>
      </c>
      <c r="D5470" s="16">
        <f t="shared" si="431"/>
        <v>4</v>
      </c>
      <c r="E5470" s="16">
        <f t="shared" si="432"/>
        <v>1</v>
      </c>
      <c r="F5470" s="16">
        <f t="shared" si="433"/>
        <v>19</v>
      </c>
      <c r="G5470" s="195">
        <v>5468</v>
      </c>
      <c r="H5470" s="193">
        <v>3.159004E-3</v>
      </c>
    </row>
    <row r="5471" spans="2:8" x14ac:dyDescent="0.25">
      <c r="B5471" s="192">
        <f t="shared" si="434"/>
        <v>43328.833333320072</v>
      </c>
      <c r="C5471" s="16">
        <f t="shared" si="430"/>
        <v>8</v>
      </c>
      <c r="D5471" s="16">
        <f t="shared" si="431"/>
        <v>4</v>
      </c>
      <c r="E5471" s="16">
        <f t="shared" si="432"/>
        <v>1</v>
      </c>
      <c r="F5471" s="16">
        <f t="shared" si="433"/>
        <v>20</v>
      </c>
      <c r="G5471" s="195">
        <v>5469</v>
      </c>
      <c r="H5471" s="193">
        <v>0</v>
      </c>
    </row>
    <row r="5472" spans="2:8" x14ac:dyDescent="0.25">
      <c r="B5472" s="192">
        <f t="shared" si="434"/>
        <v>43328.874999986736</v>
      </c>
      <c r="C5472" s="16">
        <f t="shared" si="430"/>
        <v>8</v>
      </c>
      <c r="D5472" s="16">
        <f t="shared" si="431"/>
        <v>4</v>
      </c>
      <c r="E5472" s="16">
        <f t="shared" si="432"/>
        <v>1</v>
      </c>
      <c r="F5472" s="16">
        <f t="shared" si="433"/>
        <v>21</v>
      </c>
      <c r="G5472" s="195">
        <v>5470</v>
      </c>
      <c r="H5472" s="193">
        <v>0</v>
      </c>
    </row>
    <row r="5473" spans="2:8" x14ac:dyDescent="0.25">
      <c r="B5473" s="192">
        <f t="shared" si="434"/>
        <v>43328.9166666534</v>
      </c>
      <c r="C5473" s="16">
        <f t="shared" si="430"/>
        <v>8</v>
      </c>
      <c r="D5473" s="16">
        <f t="shared" si="431"/>
        <v>4</v>
      </c>
      <c r="E5473" s="16">
        <f t="shared" si="432"/>
        <v>1</v>
      </c>
      <c r="F5473" s="16">
        <f t="shared" si="433"/>
        <v>22</v>
      </c>
      <c r="G5473" s="195">
        <v>5471</v>
      </c>
      <c r="H5473" s="193">
        <v>0</v>
      </c>
    </row>
    <row r="5474" spans="2:8" x14ac:dyDescent="0.25">
      <c r="B5474" s="192">
        <f t="shared" si="434"/>
        <v>43328.958333320064</v>
      </c>
      <c r="C5474" s="16">
        <f t="shared" si="430"/>
        <v>8</v>
      </c>
      <c r="D5474" s="16">
        <f t="shared" si="431"/>
        <v>4</v>
      </c>
      <c r="E5474" s="16">
        <f t="shared" si="432"/>
        <v>1</v>
      </c>
      <c r="F5474" s="16">
        <f t="shared" si="433"/>
        <v>23</v>
      </c>
      <c r="G5474" s="195">
        <v>5472</v>
      </c>
      <c r="H5474" s="193">
        <v>0</v>
      </c>
    </row>
    <row r="5475" spans="2:8" x14ac:dyDescent="0.25">
      <c r="B5475" s="192">
        <f t="shared" si="434"/>
        <v>43328.999999986729</v>
      </c>
      <c r="C5475" s="16">
        <f t="shared" si="430"/>
        <v>8</v>
      </c>
      <c r="D5475" s="16">
        <f t="shared" si="431"/>
        <v>5</v>
      </c>
      <c r="E5475" s="16">
        <f t="shared" si="432"/>
        <v>1</v>
      </c>
      <c r="F5475" s="16">
        <f t="shared" si="433"/>
        <v>0</v>
      </c>
      <c r="G5475" s="195">
        <v>5473</v>
      </c>
      <c r="H5475" s="193">
        <v>0</v>
      </c>
    </row>
    <row r="5476" spans="2:8" x14ac:dyDescent="0.25">
      <c r="B5476" s="192">
        <f t="shared" si="434"/>
        <v>43329.041666653393</v>
      </c>
      <c r="C5476" s="16">
        <f t="shared" si="430"/>
        <v>8</v>
      </c>
      <c r="D5476" s="16">
        <f t="shared" si="431"/>
        <v>5</v>
      </c>
      <c r="E5476" s="16">
        <f t="shared" si="432"/>
        <v>1</v>
      </c>
      <c r="F5476" s="16">
        <f t="shared" si="433"/>
        <v>1</v>
      </c>
      <c r="G5476" s="195">
        <v>5474</v>
      </c>
      <c r="H5476" s="193">
        <v>0</v>
      </c>
    </row>
    <row r="5477" spans="2:8" x14ac:dyDescent="0.25">
      <c r="B5477" s="192">
        <f t="shared" si="434"/>
        <v>43329.083333320057</v>
      </c>
      <c r="C5477" s="16">
        <f t="shared" si="430"/>
        <v>8</v>
      </c>
      <c r="D5477" s="16">
        <f t="shared" si="431"/>
        <v>5</v>
      </c>
      <c r="E5477" s="16">
        <f t="shared" si="432"/>
        <v>1</v>
      </c>
      <c r="F5477" s="16">
        <f t="shared" si="433"/>
        <v>2</v>
      </c>
      <c r="G5477" s="195">
        <v>5475</v>
      </c>
      <c r="H5477" s="193">
        <v>0</v>
      </c>
    </row>
    <row r="5478" spans="2:8" x14ac:dyDescent="0.25">
      <c r="B5478" s="192">
        <f t="shared" si="434"/>
        <v>43329.124999986721</v>
      </c>
      <c r="C5478" s="16">
        <f t="shared" si="430"/>
        <v>8</v>
      </c>
      <c r="D5478" s="16">
        <f t="shared" si="431"/>
        <v>5</v>
      </c>
      <c r="E5478" s="16">
        <f t="shared" si="432"/>
        <v>1</v>
      </c>
      <c r="F5478" s="16">
        <f t="shared" si="433"/>
        <v>3</v>
      </c>
      <c r="G5478" s="195">
        <v>5476</v>
      </c>
      <c r="H5478" s="193">
        <v>0</v>
      </c>
    </row>
    <row r="5479" spans="2:8" x14ac:dyDescent="0.25">
      <c r="B5479" s="192">
        <f t="shared" si="434"/>
        <v>43329.166666653386</v>
      </c>
      <c r="C5479" s="16">
        <f t="shared" si="430"/>
        <v>8</v>
      </c>
      <c r="D5479" s="16">
        <f t="shared" si="431"/>
        <v>5</v>
      </c>
      <c r="E5479" s="16">
        <f t="shared" si="432"/>
        <v>1</v>
      </c>
      <c r="F5479" s="16">
        <f t="shared" si="433"/>
        <v>4</v>
      </c>
      <c r="G5479" s="195">
        <v>5477</v>
      </c>
      <c r="H5479" s="193">
        <v>0</v>
      </c>
    </row>
    <row r="5480" spans="2:8" x14ac:dyDescent="0.25">
      <c r="B5480" s="192">
        <f t="shared" si="434"/>
        <v>43329.20833332005</v>
      </c>
      <c r="C5480" s="16">
        <f t="shared" si="430"/>
        <v>8</v>
      </c>
      <c r="D5480" s="16">
        <f t="shared" si="431"/>
        <v>5</v>
      </c>
      <c r="E5480" s="16">
        <f t="shared" si="432"/>
        <v>1</v>
      </c>
      <c r="F5480" s="16">
        <f t="shared" si="433"/>
        <v>5</v>
      </c>
      <c r="G5480" s="195">
        <v>5478</v>
      </c>
      <c r="H5480" s="193">
        <v>3.7139130000000001E-3</v>
      </c>
    </row>
    <row r="5481" spans="2:8" x14ac:dyDescent="0.25">
      <c r="B5481" s="192">
        <f t="shared" si="434"/>
        <v>43329.249999986714</v>
      </c>
      <c r="C5481" s="16">
        <f t="shared" si="430"/>
        <v>8</v>
      </c>
      <c r="D5481" s="16">
        <f t="shared" si="431"/>
        <v>5</v>
      </c>
      <c r="E5481" s="16">
        <f t="shared" si="432"/>
        <v>1</v>
      </c>
      <c r="F5481" s="16">
        <f t="shared" si="433"/>
        <v>6</v>
      </c>
      <c r="G5481" s="195">
        <v>5479</v>
      </c>
      <c r="H5481" s="193">
        <v>5.7984569999999999E-2</v>
      </c>
    </row>
    <row r="5482" spans="2:8" x14ac:dyDescent="0.25">
      <c r="B5482" s="192">
        <f t="shared" si="434"/>
        <v>43329.291666653378</v>
      </c>
      <c r="C5482" s="16">
        <f t="shared" si="430"/>
        <v>8</v>
      </c>
      <c r="D5482" s="16">
        <f t="shared" si="431"/>
        <v>5</v>
      </c>
      <c r="E5482" s="16">
        <f t="shared" si="432"/>
        <v>1</v>
      </c>
      <c r="F5482" s="16">
        <f t="shared" si="433"/>
        <v>7</v>
      </c>
      <c r="G5482" s="195">
        <v>5480</v>
      </c>
      <c r="H5482" s="193">
        <v>0.16342895299999999</v>
      </c>
    </row>
    <row r="5483" spans="2:8" x14ac:dyDescent="0.25">
      <c r="B5483" s="192">
        <f t="shared" si="434"/>
        <v>43329.333333320043</v>
      </c>
      <c r="C5483" s="16">
        <f t="shared" si="430"/>
        <v>8</v>
      </c>
      <c r="D5483" s="16">
        <f t="shared" si="431"/>
        <v>5</v>
      </c>
      <c r="E5483" s="16">
        <f t="shared" si="432"/>
        <v>1</v>
      </c>
      <c r="F5483" s="16">
        <f t="shared" si="433"/>
        <v>8</v>
      </c>
      <c r="G5483" s="195">
        <v>5481</v>
      </c>
      <c r="H5483" s="193">
        <v>0.29470531700000002</v>
      </c>
    </row>
    <row r="5484" spans="2:8" x14ac:dyDescent="0.25">
      <c r="B5484" s="192">
        <f t="shared" si="434"/>
        <v>43329.374999986707</v>
      </c>
      <c r="C5484" s="16">
        <f t="shared" si="430"/>
        <v>8</v>
      </c>
      <c r="D5484" s="16">
        <f t="shared" si="431"/>
        <v>5</v>
      </c>
      <c r="E5484" s="16">
        <f t="shared" si="432"/>
        <v>1</v>
      </c>
      <c r="F5484" s="16">
        <f t="shared" si="433"/>
        <v>9</v>
      </c>
      <c r="G5484" s="195">
        <v>5482</v>
      </c>
      <c r="H5484" s="193">
        <v>0.407479288</v>
      </c>
    </row>
    <row r="5485" spans="2:8" x14ac:dyDescent="0.25">
      <c r="B5485" s="192">
        <f t="shared" si="434"/>
        <v>43329.416666653371</v>
      </c>
      <c r="C5485" s="16">
        <f t="shared" si="430"/>
        <v>8</v>
      </c>
      <c r="D5485" s="16">
        <f t="shared" si="431"/>
        <v>5</v>
      </c>
      <c r="E5485" s="16">
        <f t="shared" si="432"/>
        <v>1</v>
      </c>
      <c r="F5485" s="16">
        <f t="shared" si="433"/>
        <v>10</v>
      </c>
      <c r="G5485" s="195">
        <v>5483</v>
      </c>
      <c r="H5485" s="193">
        <v>0.49729423499999997</v>
      </c>
    </row>
    <row r="5486" spans="2:8" x14ac:dyDescent="0.25">
      <c r="B5486" s="192">
        <f t="shared" si="434"/>
        <v>43329.458333320035</v>
      </c>
      <c r="C5486" s="16">
        <f t="shared" si="430"/>
        <v>8</v>
      </c>
      <c r="D5486" s="16">
        <f t="shared" si="431"/>
        <v>5</v>
      </c>
      <c r="E5486" s="16">
        <f t="shared" si="432"/>
        <v>1</v>
      </c>
      <c r="F5486" s="16">
        <f t="shared" si="433"/>
        <v>11</v>
      </c>
      <c r="G5486" s="195">
        <v>5484</v>
      </c>
      <c r="H5486" s="193">
        <v>0.51243930999999998</v>
      </c>
    </row>
    <row r="5487" spans="2:8" x14ac:dyDescent="0.25">
      <c r="B5487" s="192">
        <f t="shared" si="434"/>
        <v>43329.4999999867</v>
      </c>
      <c r="C5487" s="16">
        <f t="shared" si="430"/>
        <v>8</v>
      </c>
      <c r="D5487" s="16">
        <f t="shared" si="431"/>
        <v>5</v>
      </c>
      <c r="E5487" s="16">
        <f t="shared" si="432"/>
        <v>1</v>
      </c>
      <c r="F5487" s="16">
        <f t="shared" si="433"/>
        <v>12</v>
      </c>
      <c r="G5487" s="195">
        <v>5485</v>
      </c>
      <c r="H5487" s="193">
        <v>0.50043706200000004</v>
      </c>
    </row>
    <row r="5488" spans="2:8" x14ac:dyDescent="0.25">
      <c r="B5488" s="192">
        <f t="shared" si="434"/>
        <v>43329.541666653364</v>
      </c>
      <c r="C5488" s="16">
        <f t="shared" si="430"/>
        <v>8</v>
      </c>
      <c r="D5488" s="16">
        <f t="shared" si="431"/>
        <v>5</v>
      </c>
      <c r="E5488" s="16">
        <f t="shared" si="432"/>
        <v>1</v>
      </c>
      <c r="F5488" s="16">
        <f t="shared" si="433"/>
        <v>13</v>
      </c>
      <c r="G5488" s="195">
        <v>5486</v>
      </c>
      <c r="H5488" s="193">
        <v>0.48782246200000001</v>
      </c>
    </row>
    <row r="5489" spans="2:8" x14ac:dyDescent="0.25">
      <c r="B5489" s="192">
        <f t="shared" si="434"/>
        <v>43329.583333320028</v>
      </c>
      <c r="C5489" s="16">
        <f t="shared" si="430"/>
        <v>8</v>
      </c>
      <c r="D5489" s="16">
        <f t="shared" si="431"/>
        <v>5</v>
      </c>
      <c r="E5489" s="16">
        <f t="shared" si="432"/>
        <v>1</v>
      </c>
      <c r="F5489" s="16">
        <f t="shared" si="433"/>
        <v>14</v>
      </c>
      <c r="G5489" s="195">
        <v>5487</v>
      </c>
      <c r="H5489" s="193">
        <v>0.44840021200000002</v>
      </c>
    </row>
    <row r="5490" spans="2:8" x14ac:dyDescent="0.25">
      <c r="B5490" s="192">
        <f t="shared" si="434"/>
        <v>43329.624999986692</v>
      </c>
      <c r="C5490" s="16">
        <f t="shared" si="430"/>
        <v>8</v>
      </c>
      <c r="D5490" s="16">
        <f t="shared" si="431"/>
        <v>5</v>
      </c>
      <c r="E5490" s="16">
        <f t="shared" si="432"/>
        <v>1</v>
      </c>
      <c r="F5490" s="16">
        <f t="shared" si="433"/>
        <v>15</v>
      </c>
      <c r="G5490" s="195">
        <v>5488</v>
      </c>
      <c r="H5490" s="193">
        <v>0.35946286199999999</v>
      </c>
    </row>
    <row r="5491" spans="2:8" x14ac:dyDescent="0.25">
      <c r="B5491" s="192">
        <f t="shared" si="434"/>
        <v>43329.666666653357</v>
      </c>
      <c r="C5491" s="16">
        <f t="shared" si="430"/>
        <v>8</v>
      </c>
      <c r="D5491" s="16">
        <f t="shared" si="431"/>
        <v>5</v>
      </c>
      <c r="E5491" s="16">
        <f t="shared" si="432"/>
        <v>1</v>
      </c>
      <c r="F5491" s="16">
        <f t="shared" si="433"/>
        <v>16</v>
      </c>
      <c r="G5491" s="195">
        <v>5489</v>
      </c>
      <c r="H5491" s="193">
        <v>0.25799245199999998</v>
      </c>
    </row>
    <row r="5492" spans="2:8" x14ac:dyDescent="0.25">
      <c r="B5492" s="192">
        <f t="shared" si="434"/>
        <v>43329.708333320021</v>
      </c>
      <c r="C5492" s="16">
        <f t="shared" si="430"/>
        <v>8</v>
      </c>
      <c r="D5492" s="16">
        <f t="shared" si="431"/>
        <v>5</v>
      </c>
      <c r="E5492" s="16">
        <f t="shared" si="432"/>
        <v>1</v>
      </c>
      <c r="F5492" s="16">
        <f t="shared" si="433"/>
        <v>17</v>
      </c>
      <c r="G5492" s="195">
        <v>5490</v>
      </c>
      <c r="H5492" s="193">
        <v>0.14633362999999999</v>
      </c>
    </row>
    <row r="5493" spans="2:8" x14ac:dyDescent="0.25">
      <c r="B5493" s="192">
        <f t="shared" si="434"/>
        <v>43329.749999986685</v>
      </c>
      <c r="C5493" s="16">
        <f t="shared" si="430"/>
        <v>8</v>
      </c>
      <c r="D5493" s="16">
        <f t="shared" si="431"/>
        <v>5</v>
      </c>
      <c r="E5493" s="16">
        <f t="shared" si="432"/>
        <v>1</v>
      </c>
      <c r="F5493" s="16">
        <f t="shared" si="433"/>
        <v>18</v>
      </c>
      <c r="G5493" s="195">
        <v>5491</v>
      </c>
      <c r="H5493" s="193">
        <v>4.8647865999999998E-2</v>
      </c>
    </row>
    <row r="5494" spans="2:8" x14ac:dyDescent="0.25">
      <c r="B5494" s="192">
        <f t="shared" si="434"/>
        <v>43329.791666653349</v>
      </c>
      <c r="C5494" s="16">
        <f t="shared" si="430"/>
        <v>8</v>
      </c>
      <c r="D5494" s="16">
        <f t="shared" si="431"/>
        <v>5</v>
      </c>
      <c r="E5494" s="16">
        <f t="shared" si="432"/>
        <v>1</v>
      </c>
      <c r="F5494" s="16">
        <f t="shared" si="433"/>
        <v>19</v>
      </c>
      <c r="G5494" s="195">
        <v>5492</v>
      </c>
      <c r="H5494" s="193">
        <v>2.4705930000000001E-3</v>
      </c>
    </row>
    <row r="5495" spans="2:8" x14ac:dyDescent="0.25">
      <c r="B5495" s="192">
        <f t="shared" si="434"/>
        <v>43329.833333320013</v>
      </c>
      <c r="C5495" s="16">
        <f t="shared" si="430"/>
        <v>8</v>
      </c>
      <c r="D5495" s="16">
        <f t="shared" si="431"/>
        <v>5</v>
      </c>
      <c r="E5495" s="16">
        <f t="shared" si="432"/>
        <v>1</v>
      </c>
      <c r="F5495" s="16">
        <f t="shared" si="433"/>
        <v>20</v>
      </c>
      <c r="G5495" s="195">
        <v>5493</v>
      </c>
      <c r="H5495" s="193">
        <v>0</v>
      </c>
    </row>
    <row r="5496" spans="2:8" x14ac:dyDescent="0.25">
      <c r="B5496" s="192">
        <f t="shared" si="434"/>
        <v>43329.874999986678</v>
      </c>
      <c r="C5496" s="16">
        <f t="shared" si="430"/>
        <v>8</v>
      </c>
      <c r="D5496" s="16">
        <f t="shared" si="431"/>
        <v>5</v>
      </c>
      <c r="E5496" s="16">
        <f t="shared" si="432"/>
        <v>1</v>
      </c>
      <c r="F5496" s="16">
        <f t="shared" si="433"/>
        <v>21</v>
      </c>
      <c r="G5496" s="195">
        <v>5494</v>
      </c>
      <c r="H5496" s="193">
        <v>0</v>
      </c>
    </row>
    <row r="5497" spans="2:8" x14ac:dyDescent="0.25">
      <c r="B5497" s="192">
        <f t="shared" si="434"/>
        <v>43329.916666653342</v>
      </c>
      <c r="C5497" s="16">
        <f t="shared" si="430"/>
        <v>8</v>
      </c>
      <c r="D5497" s="16">
        <f t="shared" si="431"/>
        <v>5</v>
      </c>
      <c r="E5497" s="16">
        <f t="shared" si="432"/>
        <v>1</v>
      </c>
      <c r="F5497" s="16">
        <f t="shared" si="433"/>
        <v>22</v>
      </c>
      <c r="G5497" s="195">
        <v>5495</v>
      </c>
      <c r="H5497" s="193">
        <v>0</v>
      </c>
    </row>
    <row r="5498" spans="2:8" x14ac:dyDescent="0.25">
      <c r="B5498" s="192">
        <f t="shared" si="434"/>
        <v>43329.958333320006</v>
      </c>
      <c r="C5498" s="16">
        <f t="shared" si="430"/>
        <v>8</v>
      </c>
      <c r="D5498" s="16">
        <f t="shared" si="431"/>
        <v>5</v>
      </c>
      <c r="E5498" s="16">
        <f t="shared" si="432"/>
        <v>1</v>
      </c>
      <c r="F5498" s="16">
        <f t="shared" si="433"/>
        <v>23</v>
      </c>
      <c r="G5498" s="195">
        <v>5496</v>
      </c>
      <c r="H5498" s="193">
        <v>0</v>
      </c>
    </row>
    <row r="5499" spans="2:8" x14ac:dyDescent="0.25">
      <c r="B5499" s="192">
        <f t="shared" si="434"/>
        <v>43329.99999998667</v>
      </c>
      <c r="C5499" s="16">
        <f t="shared" si="430"/>
        <v>8</v>
      </c>
      <c r="D5499" s="16">
        <f t="shared" si="431"/>
        <v>6</v>
      </c>
      <c r="E5499" s="16">
        <f t="shared" si="432"/>
        <v>2</v>
      </c>
      <c r="F5499" s="16">
        <f t="shared" si="433"/>
        <v>0</v>
      </c>
      <c r="G5499" s="195">
        <v>5497</v>
      </c>
      <c r="H5499" s="193">
        <v>0</v>
      </c>
    </row>
    <row r="5500" spans="2:8" x14ac:dyDescent="0.25">
      <c r="B5500" s="192">
        <f t="shared" si="434"/>
        <v>43330.041666653335</v>
      </c>
      <c r="C5500" s="16">
        <f t="shared" si="430"/>
        <v>8</v>
      </c>
      <c r="D5500" s="16">
        <f t="shared" si="431"/>
        <v>6</v>
      </c>
      <c r="E5500" s="16">
        <f t="shared" si="432"/>
        <v>2</v>
      </c>
      <c r="F5500" s="16">
        <f t="shared" si="433"/>
        <v>1</v>
      </c>
      <c r="G5500" s="195">
        <v>5498</v>
      </c>
      <c r="H5500" s="193">
        <v>0</v>
      </c>
    </row>
    <row r="5501" spans="2:8" x14ac:dyDescent="0.25">
      <c r="B5501" s="192">
        <f t="shared" si="434"/>
        <v>43330.083333319999</v>
      </c>
      <c r="C5501" s="16">
        <f t="shared" si="430"/>
        <v>8</v>
      </c>
      <c r="D5501" s="16">
        <f t="shared" si="431"/>
        <v>6</v>
      </c>
      <c r="E5501" s="16">
        <f t="shared" si="432"/>
        <v>2</v>
      </c>
      <c r="F5501" s="16">
        <f t="shared" si="433"/>
        <v>2</v>
      </c>
      <c r="G5501" s="195">
        <v>5499</v>
      </c>
      <c r="H5501" s="193">
        <v>0</v>
      </c>
    </row>
    <row r="5502" spans="2:8" x14ac:dyDescent="0.25">
      <c r="B5502" s="192">
        <f t="shared" si="434"/>
        <v>43330.124999986663</v>
      </c>
      <c r="C5502" s="16">
        <f t="shared" si="430"/>
        <v>8</v>
      </c>
      <c r="D5502" s="16">
        <f t="shared" si="431"/>
        <v>6</v>
      </c>
      <c r="E5502" s="16">
        <f t="shared" si="432"/>
        <v>2</v>
      </c>
      <c r="F5502" s="16">
        <f t="shared" si="433"/>
        <v>3</v>
      </c>
      <c r="G5502" s="195">
        <v>5500</v>
      </c>
      <c r="H5502" s="193">
        <v>0</v>
      </c>
    </row>
    <row r="5503" spans="2:8" x14ac:dyDescent="0.25">
      <c r="B5503" s="192">
        <f t="shared" si="434"/>
        <v>43330.166666653327</v>
      </c>
      <c r="C5503" s="16">
        <f t="shared" si="430"/>
        <v>8</v>
      </c>
      <c r="D5503" s="16">
        <f t="shared" si="431"/>
        <v>6</v>
      </c>
      <c r="E5503" s="16">
        <f t="shared" si="432"/>
        <v>2</v>
      </c>
      <c r="F5503" s="16">
        <f t="shared" si="433"/>
        <v>4</v>
      </c>
      <c r="G5503" s="195">
        <v>5501</v>
      </c>
      <c r="H5503" s="193">
        <v>0</v>
      </c>
    </row>
    <row r="5504" spans="2:8" x14ac:dyDescent="0.25">
      <c r="B5504" s="192">
        <f t="shared" si="434"/>
        <v>43330.208333319992</v>
      </c>
      <c r="C5504" s="16">
        <f t="shared" si="430"/>
        <v>8</v>
      </c>
      <c r="D5504" s="16">
        <f t="shared" si="431"/>
        <v>6</v>
      </c>
      <c r="E5504" s="16">
        <f t="shared" si="432"/>
        <v>2</v>
      </c>
      <c r="F5504" s="16">
        <f t="shared" si="433"/>
        <v>5</v>
      </c>
      <c r="G5504" s="195">
        <v>5502</v>
      </c>
      <c r="H5504" s="193">
        <v>3.6850939999999999E-3</v>
      </c>
    </row>
    <row r="5505" spans="2:8" x14ac:dyDescent="0.25">
      <c r="B5505" s="192">
        <f t="shared" si="434"/>
        <v>43330.249999986656</v>
      </c>
      <c r="C5505" s="16">
        <f t="shared" si="430"/>
        <v>8</v>
      </c>
      <c r="D5505" s="16">
        <f t="shared" si="431"/>
        <v>6</v>
      </c>
      <c r="E5505" s="16">
        <f t="shared" si="432"/>
        <v>2</v>
      </c>
      <c r="F5505" s="16">
        <f t="shared" si="433"/>
        <v>6</v>
      </c>
      <c r="G5505" s="195">
        <v>5503</v>
      </c>
      <c r="H5505" s="193">
        <v>6.1270458999999999E-2</v>
      </c>
    </row>
    <row r="5506" spans="2:8" x14ac:dyDescent="0.25">
      <c r="B5506" s="192">
        <f t="shared" si="434"/>
        <v>43330.29166665332</v>
      </c>
      <c r="C5506" s="16">
        <f t="shared" si="430"/>
        <v>8</v>
      </c>
      <c r="D5506" s="16">
        <f t="shared" si="431"/>
        <v>6</v>
      </c>
      <c r="E5506" s="16">
        <f t="shared" si="432"/>
        <v>2</v>
      </c>
      <c r="F5506" s="16">
        <f t="shared" si="433"/>
        <v>7</v>
      </c>
      <c r="G5506" s="195">
        <v>5504</v>
      </c>
      <c r="H5506" s="193">
        <v>0.18586874</v>
      </c>
    </row>
    <row r="5507" spans="2:8" x14ac:dyDescent="0.25">
      <c r="B5507" s="192">
        <f t="shared" si="434"/>
        <v>43330.333333319984</v>
      </c>
      <c r="C5507" s="16">
        <f t="shared" si="430"/>
        <v>8</v>
      </c>
      <c r="D5507" s="16">
        <f t="shared" si="431"/>
        <v>6</v>
      </c>
      <c r="E5507" s="16">
        <f t="shared" si="432"/>
        <v>2</v>
      </c>
      <c r="F5507" s="16">
        <f t="shared" si="433"/>
        <v>8</v>
      </c>
      <c r="G5507" s="195">
        <v>5505</v>
      </c>
      <c r="H5507" s="193">
        <v>0.32929911899999997</v>
      </c>
    </row>
    <row r="5508" spans="2:8" x14ac:dyDescent="0.25">
      <c r="B5508" s="192">
        <f t="shared" si="434"/>
        <v>43330.374999986649</v>
      </c>
      <c r="C5508" s="16">
        <f t="shared" ref="C5508:C5571" si="435">MONTH(B5508)</f>
        <v>8</v>
      </c>
      <c r="D5508" s="16">
        <f t="shared" ref="D5508:D5571" si="436">WEEKDAY(B5508,2)</f>
        <v>6</v>
      </c>
      <c r="E5508" s="16">
        <f t="shared" ref="E5508:E5571" si="437">IF(D5508&lt;6,1,2)</f>
        <v>2</v>
      </c>
      <c r="F5508" s="16">
        <f t="shared" ref="F5508:F5571" si="438">HOUR(B5508)</f>
        <v>9</v>
      </c>
      <c r="G5508" s="195">
        <v>5506</v>
      </c>
      <c r="H5508" s="193">
        <v>0.44531907100000001</v>
      </c>
    </row>
    <row r="5509" spans="2:8" x14ac:dyDescent="0.25">
      <c r="B5509" s="192">
        <f t="shared" ref="B5509:B5572" si="439">B5508+1/24</f>
        <v>43330.416666653313</v>
      </c>
      <c r="C5509" s="16">
        <f t="shared" si="435"/>
        <v>8</v>
      </c>
      <c r="D5509" s="16">
        <f t="shared" si="436"/>
        <v>6</v>
      </c>
      <c r="E5509" s="16">
        <f t="shared" si="437"/>
        <v>2</v>
      </c>
      <c r="F5509" s="16">
        <f t="shared" si="438"/>
        <v>10</v>
      </c>
      <c r="G5509" s="195">
        <v>5507</v>
      </c>
      <c r="H5509" s="193">
        <v>0.52690732600000001</v>
      </c>
    </row>
    <row r="5510" spans="2:8" x14ac:dyDescent="0.25">
      <c r="B5510" s="192">
        <f t="shared" si="439"/>
        <v>43330.458333319977</v>
      </c>
      <c r="C5510" s="16">
        <f t="shared" si="435"/>
        <v>8</v>
      </c>
      <c r="D5510" s="16">
        <f t="shared" si="436"/>
        <v>6</v>
      </c>
      <c r="E5510" s="16">
        <f t="shared" si="437"/>
        <v>2</v>
      </c>
      <c r="F5510" s="16">
        <f t="shared" si="438"/>
        <v>11</v>
      </c>
      <c r="G5510" s="195">
        <v>5508</v>
      </c>
      <c r="H5510" s="193">
        <v>0.56020816699999998</v>
      </c>
    </row>
    <row r="5511" spans="2:8" x14ac:dyDescent="0.25">
      <c r="B5511" s="192">
        <f t="shared" si="439"/>
        <v>43330.499999986641</v>
      </c>
      <c r="C5511" s="16">
        <f t="shared" si="435"/>
        <v>8</v>
      </c>
      <c r="D5511" s="16">
        <f t="shared" si="436"/>
        <v>6</v>
      </c>
      <c r="E5511" s="16">
        <f t="shared" si="437"/>
        <v>2</v>
      </c>
      <c r="F5511" s="16">
        <f t="shared" si="438"/>
        <v>12</v>
      </c>
      <c r="G5511" s="195">
        <v>5509</v>
      </c>
      <c r="H5511" s="193">
        <v>0.58451128299999999</v>
      </c>
    </row>
    <row r="5512" spans="2:8" x14ac:dyDescent="0.25">
      <c r="B5512" s="192">
        <f t="shared" si="439"/>
        <v>43330.541666653306</v>
      </c>
      <c r="C5512" s="16">
        <f t="shared" si="435"/>
        <v>8</v>
      </c>
      <c r="D5512" s="16">
        <f t="shared" si="436"/>
        <v>6</v>
      </c>
      <c r="E5512" s="16">
        <f t="shared" si="437"/>
        <v>2</v>
      </c>
      <c r="F5512" s="16">
        <f t="shared" si="438"/>
        <v>13</v>
      </c>
      <c r="G5512" s="195">
        <v>5510</v>
      </c>
      <c r="H5512" s="193">
        <v>0.56431273199999998</v>
      </c>
    </row>
    <row r="5513" spans="2:8" x14ac:dyDescent="0.25">
      <c r="B5513" s="192">
        <f t="shared" si="439"/>
        <v>43330.58333331997</v>
      </c>
      <c r="C5513" s="16">
        <f t="shared" si="435"/>
        <v>8</v>
      </c>
      <c r="D5513" s="16">
        <f t="shared" si="436"/>
        <v>6</v>
      </c>
      <c r="E5513" s="16">
        <f t="shared" si="437"/>
        <v>2</v>
      </c>
      <c r="F5513" s="16">
        <f t="shared" si="438"/>
        <v>14</v>
      </c>
      <c r="G5513" s="195">
        <v>5511</v>
      </c>
      <c r="H5513" s="193">
        <v>0.51812579999999997</v>
      </c>
    </row>
    <row r="5514" spans="2:8" x14ac:dyDescent="0.25">
      <c r="B5514" s="192">
        <f t="shared" si="439"/>
        <v>43330.624999986634</v>
      </c>
      <c r="C5514" s="16">
        <f t="shared" si="435"/>
        <v>8</v>
      </c>
      <c r="D5514" s="16">
        <f t="shared" si="436"/>
        <v>6</v>
      </c>
      <c r="E5514" s="16">
        <f t="shared" si="437"/>
        <v>2</v>
      </c>
      <c r="F5514" s="16">
        <f t="shared" si="438"/>
        <v>15</v>
      </c>
      <c r="G5514" s="195">
        <v>5512</v>
      </c>
      <c r="H5514" s="193">
        <v>0.44678332799999998</v>
      </c>
    </row>
    <row r="5515" spans="2:8" x14ac:dyDescent="0.25">
      <c r="B5515" s="192">
        <f t="shared" si="439"/>
        <v>43330.666666653298</v>
      </c>
      <c r="C5515" s="16">
        <f t="shared" si="435"/>
        <v>8</v>
      </c>
      <c r="D5515" s="16">
        <f t="shared" si="436"/>
        <v>6</v>
      </c>
      <c r="E5515" s="16">
        <f t="shared" si="437"/>
        <v>2</v>
      </c>
      <c r="F5515" s="16">
        <f t="shared" si="438"/>
        <v>16</v>
      </c>
      <c r="G5515" s="195">
        <v>5513</v>
      </c>
      <c r="H5515" s="193">
        <v>0.32789539499999998</v>
      </c>
    </row>
    <row r="5516" spans="2:8" x14ac:dyDescent="0.25">
      <c r="B5516" s="192">
        <f t="shared" si="439"/>
        <v>43330.708333319963</v>
      </c>
      <c r="C5516" s="16">
        <f t="shared" si="435"/>
        <v>8</v>
      </c>
      <c r="D5516" s="16">
        <f t="shared" si="436"/>
        <v>6</v>
      </c>
      <c r="E5516" s="16">
        <f t="shared" si="437"/>
        <v>2</v>
      </c>
      <c r="F5516" s="16">
        <f t="shared" si="438"/>
        <v>17</v>
      </c>
      <c r="G5516" s="195">
        <v>5514</v>
      </c>
      <c r="H5516" s="193">
        <v>0.18034149399999999</v>
      </c>
    </row>
    <row r="5517" spans="2:8" x14ac:dyDescent="0.25">
      <c r="B5517" s="192">
        <f t="shared" si="439"/>
        <v>43330.749999986627</v>
      </c>
      <c r="C5517" s="16">
        <f t="shared" si="435"/>
        <v>8</v>
      </c>
      <c r="D5517" s="16">
        <f t="shared" si="436"/>
        <v>6</v>
      </c>
      <c r="E5517" s="16">
        <f t="shared" si="437"/>
        <v>2</v>
      </c>
      <c r="F5517" s="16">
        <f t="shared" si="438"/>
        <v>18</v>
      </c>
      <c r="G5517" s="195">
        <v>5515</v>
      </c>
      <c r="H5517" s="193">
        <v>5.9191085999999997E-2</v>
      </c>
    </row>
    <row r="5518" spans="2:8" x14ac:dyDescent="0.25">
      <c r="B5518" s="192">
        <f t="shared" si="439"/>
        <v>43330.791666653291</v>
      </c>
      <c r="C5518" s="16">
        <f t="shared" si="435"/>
        <v>8</v>
      </c>
      <c r="D5518" s="16">
        <f t="shared" si="436"/>
        <v>6</v>
      </c>
      <c r="E5518" s="16">
        <f t="shared" si="437"/>
        <v>2</v>
      </c>
      <c r="F5518" s="16">
        <f t="shared" si="438"/>
        <v>19</v>
      </c>
      <c r="G5518" s="195">
        <v>5516</v>
      </c>
      <c r="H5518" s="193">
        <v>4.2284389999999996E-3</v>
      </c>
    </row>
    <row r="5519" spans="2:8" x14ac:dyDescent="0.25">
      <c r="B5519" s="192">
        <f t="shared" si="439"/>
        <v>43330.833333319955</v>
      </c>
      <c r="C5519" s="16">
        <f t="shared" si="435"/>
        <v>8</v>
      </c>
      <c r="D5519" s="16">
        <f t="shared" si="436"/>
        <v>6</v>
      </c>
      <c r="E5519" s="16">
        <f t="shared" si="437"/>
        <v>2</v>
      </c>
      <c r="F5519" s="16">
        <f t="shared" si="438"/>
        <v>20</v>
      </c>
      <c r="G5519" s="195">
        <v>5517</v>
      </c>
      <c r="H5519" s="193">
        <v>0</v>
      </c>
    </row>
    <row r="5520" spans="2:8" x14ac:dyDescent="0.25">
      <c r="B5520" s="192">
        <f t="shared" si="439"/>
        <v>43330.87499998662</v>
      </c>
      <c r="C5520" s="16">
        <f t="shared" si="435"/>
        <v>8</v>
      </c>
      <c r="D5520" s="16">
        <f t="shared" si="436"/>
        <v>6</v>
      </c>
      <c r="E5520" s="16">
        <f t="shared" si="437"/>
        <v>2</v>
      </c>
      <c r="F5520" s="16">
        <f t="shared" si="438"/>
        <v>21</v>
      </c>
      <c r="G5520" s="195">
        <v>5518</v>
      </c>
      <c r="H5520" s="193">
        <v>0</v>
      </c>
    </row>
    <row r="5521" spans="2:8" x14ac:dyDescent="0.25">
      <c r="B5521" s="192">
        <f t="shared" si="439"/>
        <v>43330.916666653284</v>
      </c>
      <c r="C5521" s="16">
        <f t="shared" si="435"/>
        <v>8</v>
      </c>
      <c r="D5521" s="16">
        <f t="shared" si="436"/>
        <v>6</v>
      </c>
      <c r="E5521" s="16">
        <f t="shared" si="437"/>
        <v>2</v>
      </c>
      <c r="F5521" s="16">
        <f t="shared" si="438"/>
        <v>22</v>
      </c>
      <c r="G5521" s="195">
        <v>5519</v>
      </c>
      <c r="H5521" s="193">
        <v>0</v>
      </c>
    </row>
    <row r="5522" spans="2:8" x14ac:dyDescent="0.25">
      <c r="B5522" s="192">
        <f t="shared" si="439"/>
        <v>43330.958333319948</v>
      </c>
      <c r="C5522" s="16">
        <f t="shared" si="435"/>
        <v>8</v>
      </c>
      <c r="D5522" s="16">
        <f t="shared" si="436"/>
        <v>6</v>
      </c>
      <c r="E5522" s="16">
        <f t="shared" si="437"/>
        <v>2</v>
      </c>
      <c r="F5522" s="16">
        <f t="shared" si="438"/>
        <v>23</v>
      </c>
      <c r="G5522" s="195">
        <v>5520</v>
      </c>
      <c r="H5522" s="193">
        <v>0</v>
      </c>
    </row>
    <row r="5523" spans="2:8" x14ac:dyDescent="0.25">
      <c r="B5523" s="192">
        <f t="shared" si="439"/>
        <v>43330.999999986612</v>
      </c>
      <c r="C5523" s="16">
        <f t="shared" si="435"/>
        <v>8</v>
      </c>
      <c r="D5523" s="16">
        <f t="shared" si="436"/>
        <v>7</v>
      </c>
      <c r="E5523" s="16">
        <f t="shared" si="437"/>
        <v>2</v>
      </c>
      <c r="F5523" s="16">
        <f t="shared" si="438"/>
        <v>0</v>
      </c>
      <c r="G5523" s="195">
        <v>5521</v>
      </c>
      <c r="H5523" s="193">
        <v>0</v>
      </c>
    </row>
    <row r="5524" spans="2:8" x14ac:dyDescent="0.25">
      <c r="B5524" s="192">
        <f t="shared" si="439"/>
        <v>43331.041666653276</v>
      </c>
      <c r="C5524" s="16">
        <f t="shared" si="435"/>
        <v>8</v>
      </c>
      <c r="D5524" s="16">
        <f t="shared" si="436"/>
        <v>7</v>
      </c>
      <c r="E5524" s="16">
        <f t="shared" si="437"/>
        <v>2</v>
      </c>
      <c r="F5524" s="16">
        <f t="shared" si="438"/>
        <v>1</v>
      </c>
      <c r="G5524" s="195">
        <v>5522</v>
      </c>
      <c r="H5524" s="193">
        <v>0</v>
      </c>
    </row>
    <row r="5525" spans="2:8" x14ac:dyDescent="0.25">
      <c r="B5525" s="192">
        <f t="shared" si="439"/>
        <v>43331.083333319941</v>
      </c>
      <c r="C5525" s="16">
        <f t="shared" si="435"/>
        <v>8</v>
      </c>
      <c r="D5525" s="16">
        <f t="shared" si="436"/>
        <v>7</v>
      </c>
      <c r="E5525" s="16">
        <f t="shared" si="437"/>
        <v>2</v>
      </c>
      <c r="F5525" s="16">
        <f t="shared" si="438"/>
        <v>2</v>
      </c>
      <c r="G5525" s="195">
        <v>5523</v>
      </c>
      <c r="H5525" s="193">
        <v>0</v>
      </c>
    </row>
    <row r="5526" spans="2:8" x14ac:dyDescent="0.25">
      <c r="B5526" s="192">
        <f t="shared" si="439"/>
        <v>43331.124999986605</v>
      </c>
      <c r="C5526" s="16">
        <f t="shared" si="435"/>
        <v>8</v>
      </c>
      <c r="D5526" s="16">
        <f t="shared" si="436"/>
        <v>7</v>
      </c>
      <c r="E5526" s="16">
        <f t="shared" si="437"/>
        <v>2</v>
      </c>
      <c r="F5526" s="16">
        <f t="shared" si="438"/>
        <v>3</v>
      </c>
      <c r="G5526" s="195">
        <v>5524</v>
      </c>
      <c r="H5526" s="193">
        <v>0</v>
      </c>
    </row>
    <row r="5527" spans="2:8" x14ac:dyDescent="0.25">
      <c r="B5527" s="192">
        <f t="shared" si="439"/>
        <v>43331.166666653269</v>
      </c>
      <c r="C5527" s="16">
        <f t="shared" si="435"/>
        <v>8</v>
      </c>
      <c r="D5527" s="16">
        <f t="shared" si="436"/>
        <v>7</v>
      </c>
      <c r="E5527" s="16">
        <f t="shared" si="437"/>
        <v>2</v>
      </c>
      <c r="F5527" s="16">
        <f t="shared" si="438"/>
        <v>4</v>
      </c>
      <c r="G5527" s="195">
        <v>5525</v>
      </c>
      <c r="H5527" s="193">
        <v>0</v>
      </c>
    </row>
    <row r="5528" spans="2:8" x14ac:dyDescent="0.25">
      <c r="B5528" s="192">
        <f t="shared" si="439"/>
        <v>43331.208333319933</v>
      </c>
      <c r="C5528" s="16">
        <f t="shared" si="435"/>
        <v>8</v>
      </c>
      <c r="D5528" s="16">
        <f t="shared" si="436"/>
        <v>7</v>
      </c>
      <c r="E5528" s="16">
        <f t="shared" si="437"/>
        <v>2</v>
      </c>
      <c r="F5528" s="16">
        <f t="shared" si="438"/>
        <v>5</v>
      </c>
      <c r="G5528" s="195">
        <v>5526</v>
      </c>
      <c r="H5528" s="193">
        <v>4.3329600000000003E-3</v>
      </c>
    </row>
    <row r="5529" spans="2:8" x14ac:dyDescent="0.25">
      <c r="B5529" s="192">
        <f t="shared" si="439"/>
        <v>43331.249999986598</v>
      </c>
      <c r="C5529" s="16">
        <f t="shared" si="435"/>
        <v>8</v>
      </c>
      <c r="D5529" s="16">
        <f t="shared" si="436"/>
        <v>7</v>
      </c>
      <c r="E5529" s="16">
        <f t="shared" si="437"/>
        <v>2</v>
      </c>
      <c r="F5529" s="16">
        <f t="shared" si="438"/>
        <v>6</v>
      </c>
      <c r="G5529" s="195">
        <v>5527</v>
      </c>
      <c r="H5529" s="193">
        <v>6.8139171999999998E-2</v>
      </c>
    </row>
    <row r="5530" spans="2:8" x14ac:dyDescent="0.25">
      <c r="B5530" s="192">
        <f t="shared" si="439"/>
        <v>43331.291666653262</v>
      </c>
      <c r="C5530" s="16">
        <f t="shared" si="435"/>
        <v>8</v>
      </c>
      <c r="D5530" s="16">
        <f t="shared" si="436"/>
        <v>7</v>
      </c>
      <c r="E5530" s="16">
        <f t="shared" si="437"/>
        <v>2</v>
      </c>
      <c r="F5530" s="16">
        <f t="shared" si="438"/>
        <v>7</v>
      </c>
      <c r="G5530" s="195">
        <v>5528</v>
      </c>
      <c r="H5530" s="193">
        <v>0.21136943599999999</v>
      </c>
    </row>
    <row r="5531" spans="2:8" x14ac:dyDescent="0.25">
      <c r="B5531" s="192">
        <f t="shared" si="439"/>
        <v>43331.333333319926</v>
      </c>
      <c r="C5531" s="16">
        <f t="shared" si="435"/>
        <v>8</v>
      </c>
      <c r="D5531" s="16">
        <f t="shared" si="436"/>
        <v>7</v>
      </c>
      <c r="E5531" s="16">
        <f t="shared" si="437"/>
        <v>2</v>
      </c>
      <c r="F5531" s="16">
        <f t="shared" si="438"/>
        <v>8</v>
      </c>
      <c r="G5531" s="195">
        <v>5529</v>
      </c>
      <c r="H5531" s="193">
        <v>0.38429828999999999</v>
      </c>
    </row>
    <row r="5532" spans="2:8" x14ac:dyDescent="0.25">
      <c r="B5532" s="192">
        <f t="shared" si="439"/>
        <v>43331.37499998659</v>
      </c>
      <c r="C5532" s="16">
        <f t="shared" si="435"/>
        <v>8</v>
      </c>
      <c r="D5532" s="16">
        <f t="shared" si="436"/>
        <v>7</v>
      </c>
      <c r="E5532" s="16">
        <f t="shared" si="437"/>
        <v>2</v>
      </c>
      <c r="F5532" s="16">
        <f t="shared" si="438"/>
        <v>9</v>
      </c>
      <c r="G5532" s="195">
        <v>5530</v>
      </c>
      <c r="H5532" s="193">
        <v>0.53619282599999996</v>
      </c>
    </row>
    <row r="5533" spans="2:8" x14ac:dyDescent="0.25">
      <c r="B5533" s="192">
        <f t="shared" si="439"/>
        <v>43331.416666653255</v>
      </c>
      <c r="C5533" s="16">
        <f t="shared" si="435"/>
        <v>8</v>
      </c>
      <c r="D5533" s="16">
        <f t="shared" si="436"/>
        <v>7</v>
      </c>
      <c r="E5533" s="16">
        <f t="shared" si="437"/>
        <v>2</v>
      </c>
      <c r="F5533" s="16">
        <f t="shared" si="438"/>
        <v>10</v>
      </c>
      <c r="G5533" s="195">
        <v>5531</v>
      </c>
      <c r="H5533" s="193">
        <v>0.63564774599999996</v>
      </c>
    </row>
    <row r="5534" spans="2:8" x14ac:dyDescent="0.25">
      <c r="B5534" s="192">
        <f t="shared" si="439"/>
        <v>43331.458333319919</v>
      </c>
      <c r="C5534" s="16">
        <f t="shared" si="435"/>
        <v>8</v>
      </c>
      <c r="D5534" s="16">
        <f t="shared" si="436"/>
        <v>7</v>
      </c>
      <c r="E5534" s="16">
        <f t="shared" si="437"/>
        <v>2</v>
      </c>
      <c r="F5534" s="16">
        <f t="shared" si="438"/>
        <v>11</v>
      </c>
      <c r="G5534" s="195">
        <v>5532</v>
      </c>
      <c r="H5534" s="193">
        <v>0.68353790800000003</v>
      </c>
    </row>
    <row r="5535" spans="2:8" x14ac:dyDescent="0.25">
      <c r="B5535" s="192">
        <f t="shared" si="439"/>
        <v>43331.499999986583</v>
      </c>
      <c r="C5535" s="16">
        <f t="shared" si="435"/>
        <v>8</v>
      </c>
      <c r="D5535" s="16">
        <f t="shared" si="436"/>
        <v>7</v>
      </c>
      <c r="E5535" s="16">
        <f t="shared" si="437"/>
        <v>2</v>
      </c>
      <c r="F5535" s="16">
        <f t="shared" si="438"/>
        <v>12</v>
      </c>
      <c r="G5535" s="195">
        <v>5533</v>
      </c>
      <c r="H5535" s="193">
        <v>0.67067236100000005</v>
      </c>
    </row>
    <row r="5536" spans="2:8" x14ac:dyDescent="0.25">
      <c r="B5536" s="192">
        <f t="shared" si="439"/>
        <v>43331.541666653247</v>
      </c>
      <c r="C5536" s="16">
        <f t="shared" si="435"/>
        <v>8</v>
      </c>
      <c r="D5536" s="16">
        <f t="shared" si="436"/>
        <v>7</v>
      </c>
      <c r="E5536" s="16">
        <f t="shared" si="437"/>
        <v>2</v>
      </c>
      <c r="F5536" s="16">
        <f t="shared" si="438"/>
        <v>13</v>
      </c>
      <c r="G5536" s="195">
        <v>5534</v>
      </c>
      <c r="H5536" s="193">
        <v>0.62222001199999999</v>
      </c>
    </row>
    <row r="5537" spans="2:8" x14ac:dyDescent="0.25">
      <c r="B5537" s="192">
        <f t="shared" si="439"/>
        <v>43331.583333319912</v>
      </c>
      <c r="C5537" s="16">
        <f t="shared" si="435"/>
        <v>8</v>
      </c>
      <c r="D5537" s="16">
        <f t="shared" si="436"/>
        <v>7</v>
      </c>
      <c r="E5537" s="16">
        <f t="shared" si="437"/>
        <v>2</v>
      </c>
      <c r="F5537" s="16">
        <f t="shared" si="438"/>
        <v>14</v>
      </c>
      <c r="G5537" s="195">
        <v>5535</v>
      </c>
      <c r="H5537" s="193">
        <v>0.54464357100000005</v>
      </c>
    </row>
    <row r="5538" spans="2:8" x14ac:dyDescent="0.25">
      <c r="B5538" s="192">
        <f t="shared" si="439"/>
        <v>43331.624999986576</v>
      </c>
      <c r="C5538" s="16">
        <f t="shared" si="435"/>
        <v>8</v>
      </c>
      <c r="D5538" s="16">
        <f t="shared" si="436"/>
        <v>7</v>
      </c>
      <c r="E5538" s="16">
        <f t="shared" si="437"/>
        <v>2</v>
      </c>
      <c r="F5538" s="16">
        <f t="shared" si="438"/>
        <v>15</v>
      </c>
      <c r="G5538" s="195">
        <v>5536</v>
      </c>
      <c r="H5538" s="193">
        <v>0.45576726299999998</v>
      </c>
    </row>
    <row r="5539" spans="2:8" x14ac:dyDescent="0.25">
      <c r="B5539" s="192">
        <f t="shared" si="439"/>
        <v>43331.66666665324</v>
      </c>
      <c r="C5539" s="16">
        <f t="shared" si="435"/>
        <v>8</v>
      </c>
      <c r="D5539" s="16">
        <f t="shared" si="436"/>
        <v>7</v>
      </c>
      <c r="E5539" s="16">
        <f t="shared" si="437"/>
        <v>2</v>
      </c>
      <c r="F5539" s="16">
        <f t="shared" si="438"/>
        <v>16</v>
      </c>
      <c r="G5539" s="195">
        <v>5537</v>
      </c>
      <c r="H5539" s="193">
        <v>0.31618302100000001</v>
      </c>
    </row>
    <row r="5540" spans="2:8" x14ac:dyDescent="0.25">
      <c r="B5540" s="192">
        <f t="shared" si="439"/>
        <v>43331.708333319904</v>
      </c>
      <c r="C5540" s="16">
        <f t="shared" si="435"/>
        <v>8</v>
      </c>
      <c r="D5540" s="16">
        <f t="shared" si="436"/>
        <v>7</v>
      </c>
      <c r="E5540" s="16">
        <f t="shared" si="437"/>
        <v>2</v>
      </c>
      <c r="F5540" s="16">
        <f t="shared" si="438"/>
        <v>17</v>
      </c>
      <c r="G5540" s="195">
        <v>5538</v>
      </c>
      <c r="H5540" s="193">
        <v>0.17365681399999999</v>
      </c>
    </row>
    <row r="5541" spans="2:8" x14ac:dyDescent="0.25">
      <c r="B5541" s="192">
        <f t="shared" si="439"/>
        <v>43331.749999986569</v>
      </c>
      <c r="C5541" s="16">
        <f t="shared" si="435"/>
        <v>8</v>
      </c>
      <c r="D5541" s="16">
        <f t="shared" si="436"/>
        <v>7</v>
      </c>
      <c r="E5541" s="16">
        <f t="shared" si="437"/>
        <v>2</v>
      </c>
      <c r="F5541" s="16">
        <f t="shared" si="438"/>
        <v>18</v>
      </c>
      <c r="G5541" s="195">
        <v>5539</v>
      </c>
      <c r="H5541" s="193">
        <v>5.2276891999999998E-2</v>
      </c>
    </row>
    <row r="5542" spans="2:8" x14ac:dyDescent="0.25">
      <c r="B5542" s="192">
        <f t="shared" si="439"/>
        <v>43331.791666653233</v>
      </c>
      <c r="C5542" s="16">
        <f t="shared" si="435"/>
        <v>8</v>
      </c>
      <c r="D5542" s="16">
        <f t="shared" si="436"/>
        <v>7</v>
      </c>
      <c r="E5542" s="16">
        <f t="shared" si="437"/>
        <v>2</v>
      </c>
      <c r="F5542" s="16">
        <f t="shared" si="438"/>
        <v>19</v>
      </c>
      <c r="G5542" s="195">
        <v>5540</v>
      </c>
      <c r="H5542" s="193">
        <v>2.8272810000000001E-3</v>
      </c>
    </row>
    <row r="5543" spans="2:8" x14ac:dyDescent="0.25">
      <c r="B5543" s="192">
        <f t="shared" si="439"/>
        <v>43331.833333319897</v>
      </c>
      <c r="C5543" s="16">
        <f t="shared" si="435"/>
        <v>8</v>
      </c>
      <c r="D5543" s="16">
        <f t="shared" si="436"/>
        <v>7</v>
      </c>
      <c r="E5543" s="16">
        <f t="shared" si="437"/>
        <v>2</v>
      </c>
      <c r="F5543" s="16">
        <f t="shared" si="438"/>
        <v>20</v>
      </c>
      <c r="G5543" s="195">
        <v>5541</v>
      </c>
      <c r="H5543" s="193">
        <v>0</v>
      </c>
    </row>
    <row r="5544" spans="2:8" x14ac:dyDescent="0.25">
      <c r="B5544" s="192">
        <f t="shared" si="439"/>
        <v>43331.874999986561</v>
      </c>
      <c r="C5544" s="16">
        <f t="shared" si="435"/>
        <v>8</v>
      </c>
      <c r="D5544" s="16">
        <f t="shared" si="436"/>
        <v>7</v>
      </c>
      <c r="E5544" s="16">
        <f t="shared" si="437"/>
        <v>2</v>
      </c>
      <c r="F5544" s="16">
        <f t="shared" si="438"/>
        <v>21</v>
      </c>
      <c r="G5544" s="195">
        <v>5542</v>
      </c>
      <c r="H5544" s="193">
        <v>0</v>
      </c>
    </row>
    <row r="5545" spans="2:8" x14ac:dyDescent="0.25">
      <c r="B5545" s="192">
        <f t="shared" si="439"/>
        <v>43331.916666653226</v>
      </c>
      <c r="C5545" s="16">
        <f t="shared" si="435"/>
        <v>8</v>
      </c>
      <c r="D5545" s="16">
        <f t="shared" si="436"/>
        <v>7</v>
      </c>
      <c r="E5545" s="16">
        <f t="shared" si="437"/>
        <v>2</v>
      </c>
      <c r="F5545" s="16">
        <f t="shared" si="438"/>
        <v>22</v>
      </c>
      <c r="G5545" s="195">
        <v>5543</v>
      </c>
      <c r="H5545" s="193">
        <v>0</v>
      </c>
    </row>
    <row r="5546" spans="2:8" x14ac:dyDescent="0.25">
      <c r="B5546" s="192">
        <f t="shared" si="439"/>
        <v>43331.95833331989</v>
      </c>
      <c r="C5546" s="16">
        <f t="shared" si="435"/>
        <v>8</v>
      </c>
      <c r="D5546" s="16">
        <f t="shared" si="436"/>
        <v>7</v>
      </c>
      <c r="E5546" s="16">
        <f t="shared" si="437"/>
        <v>2</v>
      </c>
      <c r="F5546" s="16">
        <f t="shared" si="438"/>
        <v>23</v>
      </c>
      <c r="G5546" s="195">
        <v>5544</v>
      </c>
      <c r="H5546" s="193">
        <v>0</v>
      </c>
    </row>
    <row r="5547" spans="2:8" x14ac:dyDescent="0.25">
      <c r="B5547" s="192">
        <f t="shared" si="439"/>
        <v>43331.999999986554</v>
      </c>
      <c r="C5547" s="16">
        <f t="shared" si="435"/>
        <v>8</v>
      </c>
      <c r="D5547" s="16">
        <f t="shared" si="436"/>
        <v>1</v>
      </c>
      <c r="E5547" s="16">
        <f t="shared" si="437"/>
        <v>1</v>
      </c>
      <c r="F5547" s="16">
        <f t="shared" si="438"/>
        <v>0</v>
      </c>
      <c r="G5547" s="195">
        <v>5545</v>
      </c>
      <c r="H5547" s="193">
        <v>0</v>
      </c>
    </row>
    <row r="5548" spans="2:8" x14ac:dyDescent="0.25">
      <c r="B5548" s="192">
        <f t="shared" si="439"/>
        <v>43332.041666653218</v>
      </c>
      <c r="C5548" s="16">
        <f t="shared" si="435"/>
        <v>8</v>
      </c>
      <c r="D5548" s="16">
        <f t="shared" si="436"/>
        <v>1</v>
      </c>
      <c r="E5548" s="16">
        <f t="shared" si="437"/>
        <v>1</v>
      </c>
      <c r="F5548" s="16">
        <f t="shared" si="438"/>
        <v>1</v>
      </c>
      <c r="G5548" s="195">
        <v>5546</v>
      </c>
      <c r="H5548" s="193">
        <v>0</v>
      </c>
    </row>
    <row r="5549" spans="2:8" x14ac:dyDescent="0.25">
      <c r="B5549" s="192">
        <f t="shared" si="439"/>
        <v>43332.083333319883</v>
      </c>
      <c r="C5549" s="16">
        <f t="shared" si="435"/>
        <v>8</v>
      </c>
      <c r="D5549" s="16">
        <f t="shared" si="436"/>
        <v>1</v>
      </c>
      <c r="E5549" s="16">
        <f t="shared" si="437"/>
        <v>1</v>
      </c>
      <c r="F5549" s="16">
        <f t="shared" si="438"/>
        <v>2</v>
      </c>
      <c r="G5549" s="195">
        <v>5547</v>
      </c>
      <c r="H5549" s="193">
        <v>0</v>
      </c>
    </row>
    <row r="5550" spans="2:8" x14ac:dyDescent="0.25">
      <c r="B5550" s="192">
        <f t="shared" si="439"/>
        <v>43332.124999986547</v>
      </c>
      <c r="C5550" s="16">
        <f t="shared" si="435"/>
        <v>8</v>
      </c>
      <c r="D5550" s="16">
        <f t="shared" si="436"/>
        <v>1</v>
      </c>
      <c r="E5550" s="16">
        <f t="shared" si="437"/>
        <v>1</v>
      </c>
      <c r="F5550" s="16">
        <f t="shared" si="438"/>
        <v>3</v>
      </c>
      <c r="G5550" s="195">
        <v>5548</v>
      </c>
      <c r="H5550" s="193">
        <v>0</v>
      </c>
    </row>
    <row r="5551" spans="2:8" x14ac:dyDescent="0.25">
      <c r="B5551" s="192">
        <f t="shared" si="439"/>
        <v>43332.166666653211</v>
      </c>
      <c r="C5551" s="16">
        <f t="shared" si="435"/>
        <v>8</v>
      </c>
      <c r="D5551" s="16">
        <f t="shared" si="436"/>
        <v>1</v>
      </c>
      <c r="E5551" s="16">
        <f t="shared" si="437"/>
        <v>1</v>
      </c>
      <c r="F5551" s="16">
        <f t="shared" si="438"/>
        <v>4</v>
      </c>
      <c r="G5551" s="195">
        <v>5549</v>
      </c>
      <c r="H5551" s="193">
        <v>0</v>
      </c>
    </row>
    <row r="5552" spans="2:8" x14ac:dyDescent="0.25">
      <c r="B5552" s="192">
        <f t="shared" si="439"/>
        <v>43332.208333319875</v>
      </c>
      <c r="C5552" s="16">
        <f t="shared" si="435"/>
        <v>8</v>
      </c>
      <c r="D5552" s="16">
        <f t="shared" si="436"/>
        <v>1</v>
      </c>
      <c r="E5552" s="16">
        <f t="shared" si="437"/>
        <v>1</v>
      </c>
      <c r="F5552" s="16">
        <f t="shared" si="438"/>
        <v>5</v>
      </c>
      <c r="G5552" s="195">
        <v>5550</v>
      </c>
      <c r="H5552" s="193">
        <v>4.7165380000000002E-3</v>
      </c>
    </row>
    <row r="5553" spans="2:8" x14ac:dyDescent="0.25">
      <c r="B5553" s="192">
        <f t="shared" si="439"/>
        <v>43332.249999986539</v>
      </c>
      <c r="C5553" s="16">
        <f t="shared" si="435"/>
        <v>8</v>
      </c>
      <c r="D5553" s="16">
        <f t="shared" si="436"/>
        <v>1</v>
      </c>
      <c r="E5553" s="16">
        <f t="shared" si="437"/>
        <v>1</v>
      </c>
      <c r="F5553" s="16">
        <f t="shared" si="438"/>
        <v>6</v>
      </c>
      <c r="G5553" s="195">
        <v>5551</v>
      </c>
      <c r="H5553" s="193">
        <v>7.0772156000000003E-2</v>
      </c>
    </row>
    <row r="5554" spans="2:8" x14ac:dyDescent="0.25">
      <c r="B5554" s="192">
        <f t="shared" si="439"/>
        <v>43332.291666653204</v>
      </c>
      <c r="C5554" s="16">
        <f t="shared" si="435"/>
        <v>8</v>
      </c>
      <c r="D5554" s="16">
        <f t="shared" si="436"/>
        <v>1</v>
      </c>
      <c r="E5554" s="16">
        <f t="shared" si="437"/>
        <v>1</v>
      </c>
      <c r="F5554" s="16">
        <f t="shared" si="438"/>
        <v>7</v>
      </c>
      <c r="G5554" s="195">
        <v>5552</v>
      </c>
      <c r="H5554" s="193">
        <v>0.214650331</v>
      </c>
    </row>
    <row r="5555" spans="2:8" x14ac:dyDescent="0.25">
      <c r="B5555" s="192">
        <f t="shared" si="439"/>
        <v>43332.333333319868</v>
      </c>
      <c r="C5555" s="16">
        <f t="shared" si="435"/>
        <v>8</v>
      </c>
      <c r="D5555" s="16">
        <f t="shared" si="436"/>
        <v>1</v>
      </c>
      <c r="E5555" s="16">
        <f t="shared" si="437"/>
        <v>1</v>
      </c>
      <c r="F5555" s="16">
        <f t="shared" si="438"/>
        <v>8</v>
      </c>
      <c r="G5555" s="195">
        <v>5553</v>
      </c>
      <c r="H5555" s="193">
        <v>0.37874381499999998</v>
      </c>
    </row>
    <row r="5556" spans="2:8" x14ac:dyDescent="0.25">
      <c r="B5556" s="192">
        <f t="shared" si="439"/>
        <v>43332.374999986532</v>
      </c>
      <c r="C5556" s="16">
        <f t="shared" si="435"/>
        <v>8</v>
      </c>
      <c r="D5556" s="16">
        <f t="shared" si="436"/>
        <v>1</v>
      </c>
      <c r="E5556" s="16">
        <f t="shared" si="437"/>
        <v>1</v>
      </c>
      <c r="F5556" s="16">
        <f t="shared" si="438"/>
        <v>9</v>
      </c>
      <c r="G5556" s="195">
        <v>5554</v>
      </c>
      <c r="H5556" s="193">
        <v>0.525090261</v>
      </c>
    </row>
    <row r="5557" spans="2:8" x14ac:dyDescent="0.25">
      <c r="B5557" s="192">
        <f t="shared" si="439"/>
        <v>43332.416666653196</v>
      </c>
      <c r="C5557" s="16">
        <f t="shared" si="435"/>
        <v>8</v>
      </c>
      <c r="D5557" s="16">
        <f t="shared" si="436"/>
        <v>1</v>
      </c>
      <c r="E5557" s="16">
        <f t="shared" si="437"/>
        <v>1</v>
      </c>
      <c r="F5557" s="16">
        <f t="shared" si="438"/>
        <v>10</v>
      </c>
      <c r="G5557" s="195">
        <v>5555</v>
      </c>
      <c r="H5557" s="193">
        <v>0.61978090900000005</v>
      </c>
    </row>
    <row r="5558" spans="2:8" x14ac:dyDescent="0.25">
      <c r="B5558" s="192">
        <f t="shared" si="439"/>
        <v>43332.458333319861</v>
      </c>
      <c r="C5558" s="16">
        <f t="shared" si="435"/>
        <v>8</v>
      </c>
      <c r="D5558" s="16">
        <f t="shared" si="436"/>
        <v>1</v>
      </c>
      <c r="E5558" s="16">
        <f t="shared" si="437"/>
        <v>1</v>
      </c>
      <c r="F5558" s="16">
        <f t="shared" si="438"/>
        <v>11</v>
      </c>
      <c r="G5558" s="195">
        <v>5556</v>
      </c>
      <c r="H5558" s="193">
        <v>0.64256554899999996</v>
      </c>
    </row>
    <row r="5559" spans="2:8" x14ac:dyDescent="0.25">
      <c r="B5559" s="192">
        <f t="shared" si="439"/>
        <v>43332.499999986525</v>
      </c>
      <c r="C5559" s="16">
        <f t="shared" si="435"/>
        <v>8</v>
      </c>
      <c r="D5559" s="16">
        <f t="shared" si="436"/>
        <v>1</v>
      </c>
      <c r="E5559" s="16">
        <f t="shared" si="437"/>
        <v>1</v>
      </c>
      <c r="F5559" s="16">
        <f t="shared" si="438"/>
        <v>12</v>
      </c>
      <c r="G5559" s="195">
        <v>5557</v>
      </c>
      <c r="H5559" s="193">
        <v>0.639487629</v>
      </c>
    </row>
    <row r="5560" spans="2:8" x14ac:dyDescent="0.25">
      <c r="B5560" s="192">
        <f t="shared" si="439"/>
        <v>43332.541666653189</v>
      </c>
      <c r="C5560" s="16">
        <f t="shared" si="435"/>
        <v>8</v>
      </c>
      <c r="D5560" s="16">
        <f t="shared" si="436"/>
        <v>1</v>
      </c>
      <c r="E5560" s="16">
        <f t="shared" si="437"/>
        <v>1</v>
      </c>
      <c r="F5560" s="16">
        <f t="shared" si="438"/>
        <v>13</v>
      </c>
      <c r="G5560" s="195">
        <v>5558</v>
      </c>
      <c r="H5560" s="193">
        <v>0.62777499999999997</v>
      </c>
    </row>
    <row r="5561" spans="2:8" x14ac:dyDescent="0.25">
      <c r="B5561" s="192">
        <f t="shared" si="439"/>
        <v>43332.583333319853</v>
      </c>
      <c r="C5561" s="16">
        <f t="shared" si="435"/>
        <v>8</v>
      </c>
      <c r="D5561" s="16">
        <f t="shared" si="436"/>
        <v>1</v>
      </c>
      <c r="E5561" s="16">
        <f t="shared" si="437"/>
        <v>1</v>
      </c>
      <c r="F5561" s="16">
        <f t="shared" si="438"/>
        <v>14</v>
      </c>
      <c r="G5561" s="195">
        <v>5559</v>
      </c>
      <c r="H5561" s="193">
        <v>0.53711439699999997</v>
      </c>
    </row>
    <row r="5562" spans="2:8" x14ac:dyDescent="0.25">
      <c r="B5562" s="192">
        <f t="shared" si="439"/>
        <v>43332.624999986518</v>
      </c>
      <c r="C5562" s="16">
        <f t="shared" si="435"/>
        <v>8</v>
      </c>
      <c r="D5562" s="16">
        <f t="shared" si="436"/>
        <v>1</v>
      </c>
      <c r="E5562" s="16">
        <f t="shared" si="437"/>
        <v>1</v>
      </c>
      <c r="F5562" s="16">
        <f t="shared" si="438"/>
        <v>15</v>
      </c>
      <c r="G5562" s="195">
        <v>5560</v>
      </c>
      <c r="H5562" s="193">
        <v>0.44127923699999999</v>
      </c>
    </row>
    <row r="5563" spans="2:8" x14ac:dyDescent="0.25">
      <c r="B5563" s="192">
        <f t="shared" si="439"/>
        <v>43332.666666653182</v>
      </c>
      <c r="C5563" s="16">
        <f t="shared" si="435"/>
        <v>8</v>
      </c>
      <c r="D5563" s="16">
        <f t="shared" si="436"/>
        <v>1</v>
      </c>
      <c r="E5563" s="16">
        <f t="shared" si="437"/>
        <v>1</v>
      </c>
      <c r="F5563" s="16">
        <f t="shared" si="438"/>
        <v>16</v>
      </c>
      <c r="G5563" s="195">
        <v>5561</v>
      </c>
      <c r="H5563" s="193">
        <v>0.31073203399999999</v>
      </c>
    </row>
    <row r="5564" spans="2:8" x14ac:dyDescent="0.25">
      <c r="B5564" s="192">
        <f t="shared" si="439"/>
        <v>43332.708333319846</v>
      </c>
      <c r="C5564" s="16">
        <f t="shared" si="435"/>
        <v>8</v>
      </c>
      <c r="D5564" s="16">
        <f t="shared" si="436"/>
        <v>1</v>
      </c>
      <c r="E5564" s="16">
        <f t="shared" si="437"/>
        <v>1</v>
      </c>
      <c r="F5564" s="16">
        <f t="shared" si="438"/>
        <v>17</v>
      </c>
      <c r="G5564" s="195">
        <v>5562</v>
      </c>
      <c r="H5564" s="193">
        <v>0.17404018299999999</v>
      </c>
    </row>
    <row r="5565" spans="2:8" x14ac:dyDescent="0.25">
      <c r="B5565" s="192">
        <f t="shared" si="439"/>
        <v>43332.74999998651</v>
      </c>
      <c r="C5565" s="16">
        <f t="shared" si="435"/>
        <v>8</v>
      </c>
      <c r="D5565" s="16">
        <f t="shared" si="436"/>
        <v>1</v>
      </c>
      <c r="E5565" s="16">
        <f t="shared" si="437"/>
        <v>1</v>
      </c>
      <c r="F5565" s="16">
        <f t="shared" si="438"/>
        <v>18</v>
      </c>
      <c r="G5565" s="195">
        <v>5563</v>
      </c>
      <c r="H5565" s="193">
        <v>5.0616031999999998E-2</v>
      </c>
    </row>
    <row r="5566" spans="2:8" x14ac:dyDescent="0.25">
      <c r="B5566" s="192">
        <f t="shared" si="439"/>
        <v>43332.791666653175</v>
      </c>
      <c r="C5566" s="16">
        <f t="shared" si="435"/>
        <v>8</v>
      </c>
      <c r="D5566" s="16">
        <f t="shared" si="436"/>
        <v>1</v>
      </c>
      <c r="E5566" s="16">
        <f t="shared" si="437"/>
        <v>1</v>
      </c>
      <c r="F5566" s="16">
        <f t="shared" si="438"/>
        <v>19</v>
      </c>
      <c r="G5566" s="195">
        <v>5564</v>
      </c>
      <c r="H5566" s="193">
        <v>2.3048360000000002E-3</v>
      </c>
    </row>
    <row r="5567" spans="2:8" x14ac:dyDescent="0.25">
      <c r="B5567" s="192">
        <f t="shared" si="439"/>
        <v>43332.833333319839</v>
      </c>
      <c r="C5567" s="16">
        <f t="shared" si="435"/>
        <v>8</v>
      </c>
      <c r="D5567" s="16">
        <f t="shared" si="436"/>
        <v>1</v>
      </c>
      <c r="E5567" s="16">
        <f t="shared" si="437"/>
        <v>1</v>
      </c>
      <c r="F5567" s="16">
        <f t="shared" si="438"/>
        <v>20</v>
      </c>
      <c r="G5567" s="195">
        <v>5565</v>
      </c>
      <c r="H5567" s="193">
        <v>0</v>
      </c>
    </row>
    <row r="5568" spans="2:8" x14ac:dyDescent="0.25">
      <c r="B5568" s="192">
        <f t="shared" si="439"/>
        <v>43332.874999986503</v>
      </c>
      <c r="C5568" s="16">
        <f t="shared" si="435"/>
        <v>8</v>
      </c>
      <c r="D5568" s="16">
        <f t="shared" si="436"/>
        <v>1</v>
      </c>
      <c r="E5568" s="16">
        <f t="shared" si="437"/>
        <v>1</v>
      </c>
      <c r="F5568" s="16">
        <f t="shared" si="438"/>
        <v>21</v>
      </c>
      <c r="G5568" s="195">
        <v>5566</v>
      </c>
      <c r="H5568" s="193">
        <v>0</v>
      </c>
    </row>
    <row r="5569" spans="2:8" x14ac:dyDescent="0.25">
      <c r="B5569" s="192">
        <f t="shared" si="439"/>
        <v>43332.916666653167</v>
      </c>
      <c r="C5569" s="16">
        <f t="shared" si="435"/>
        <v>8</v>
      </c>
      <c r="D5569" s="16">
        <f t="shared" si="436"/>
        <v>1</v>
      </c>
      <c r="E5569" s="16">
        <f t="shared" si="437"/>
        <v>1</v>
      </c>
      <c r="F5569" s="16">
        <f t="shared" si="438"/>
        <v>22</v>
      </c>
      <c r="G5569" s="195">
        <v>5567</v>
      </c>
      <c r="H5569" s="193">
        <v>0</v>
      </c>
    </row>
    <row r="5570" spans="2:8" x14ac:dyDescent="0.25">
      <c r="B5570" s="192">
        <f t="shared" si="439"/>
        <v>43332.958333319832</v>
      </c>
      <c r="C5570" s="16">
        <f t="shared" si="435"/>
        <v>8</v>
      </c>
      <c r="D5570" s="16">
        <f t="shared" si="436"/>
        <v>1</v>
      </c>
      <c r="E5570" s="16">
        <f t="shared" si="437"/>
        <v>1</v>
      </c>
      <c r="F5570" s="16">
        <f t="shared" si="438"/>
        <v>23</v>
      </c>
      <c r="G5570" s="195">
        <v>5568</v>
      </c>
      <c r="H5570" s="193">
        <v>0</v>
      </c>
    </row>
    <row r="5571" spans="2:8" x14ac:dyDescent="0.25">
      <c r="B5571" s="192">
        <f t="shared" si="439"/>
        <v>43332.999999986496</v>
      </c>
      <c r="C5571" s="16">
        <f t="shared" si="435"/>
        <v>8</v>
      </c>
      <c r="D5571" s="16">
        <f t="shared" si="436"/>
        <v>2</v>
      </c>
      <c r="E5571" s="16">
        <f t="shared" si="437"/>
        <v>1</v>
      </c>
      <c r="F5571" s="16">
        <f t="shared" si="438"/>
        <v>0</v>
      </c>
      <c r="G5571" s="195">
        <v>5569</v>
      </c>
      <c r="H5571" s="193">
        <v>0</v>
      </c>
    </row>
    <row r="5572" spans="2:8" x14ac:dyDescent="0.25">
      <c r="B5572" s="192">
        <f t="shared" si="439"/>
        <v>43333.04166665316</v>
      </c>
      <c r="C5572" s="16">
        <f t="shared" ref="C5572:C5635" si="440">MONTH(B5572)</f>
        <v>8</v>
      </c>
      <c r="D5572" s="16">
        <f t="shared" ref="D5572:D5635" si="441">WEEKDAY(B5572,2)</f>
        <v>2</v>
      </c>
      <c r="E5572" s="16">
        <f t="shared" ref="E5572:E5635" si="442">IF(D5572&lt;6,1,2)</f>
        <v>1</v>
      </c>
      <c r="F5572" s="16">
        <f t="shared" ref="F5572:F5635" si="443">HOUR(B5572)</f>
        <v>1</v>
      </c>
      <c r="G5572" s="195">
        <v>5570</v>
      </c>
      <c r="H5572" s="193">
        <v>0</v>
      </c>
    </row>
    <row r="5573" spans="2:8" x14ac:dyDescent="0.25">
      <c r="B5573" s="192">
        <f t="shared" ref="B5573:B5636" si="444">B5572+1/24</f>
        <v>43333.083333319824</v>
      </c>
      <c r="C5573" s="16">
        <f t="shared" si="440"/>
        <v>8</v>
      </c>
      <c r="D5573" s="16">
        <f t="shared" si="441"/>
        <v>2</v>
      </c>
      <c r="E5573" s="16">
        <f t="shared" si="442"/>
        <v>1</v>
      </c>
      <c r="F5573" s="16">
        <f t="shared" si="443"/>
        <v>2</v>
      </c>
      <c r="G5573" s="195">
        <v>5571</v>
      </c>
      <c r="H5573" s="193">
        <v>0</v>
      </c>
    </row>
    <row r="5574" spans="2:8" x14ac:dyDescent="0.25">
      <c r="B5574" s="192">
        <f t="shared" si="444"/>
        <v>43333.124999986489</v>
      </c>
      <c r="C5574" s="16">
        <f t="shared" si="440"/>
        <v>8</v>
      </c>
      <c r="D5574" s="16">
        <f t="shared" si="441"/>
        <v>2</v>
      </c>
      <c r="E5574" s="16">
        <f t="shared" si="442"/>
        <v>1</v>
      </c>
      <c r="F5574" s="16">
        <f t="shared" si="443"/>
        <v>3</v>
      </c>
      <c r="G5574" s="195">
        <v>5572</v>
      </c>
      <c r="H5574" s="193">
        <v>0</v>
      </c>
    </row>
    <row r="5575" spans="2:8" x14ac:dyDescent="0.25">
      <c r="B5575" s="192">
        <f t="shared" si="444"/>
        <v>43333.166666653153</v>
      </c>
      <c r="C5575" s="16">
        <f t="shared" si="440"/>
        <v>8</v>
      </c>
      <c r="D5575" s="16">
        <f t="shared" si="441"/>
        <v>2</v>
      </c>
      <c r="E5575" s="16">
        <f t="shared" si="442"/>
        <v>1</v>
      </c>
      <c r="F5575" s="16">
        <f t="shared" si="443"/>
        <v>4</v>
      </c>
      <c r="G5575" s="195">
        <v>5573</v>
      </c>
      <c r="H5575" s="193">
        <v>0</v>
      </c>
    </row>
    <row r="5576" spans="2:8" x14ac:dyDescent="0.25">
      <c r="B5576" s="192">
        <f t="shared" si="444"/>
        <v>43333.208333319817</v>
      </c>
      <c r="C5576" s="16">
        <f t="shared" si="440"/>
        <v>8</v>
      </c>
      <c r="D5576" s="16">
        <f t="shared" si="441"/>
        <v>2</v>
      </c>
      <c r="E5576" s="16">
        <f t="shared" si="442"/>
        <v>1</v>
      </c>
      <c r="F5576" s="16">
        <f t="shared" si="443"/>
        <v>5</v>
      </c>
      <c r="G5576" s="195">
        <v>5574</v>
      </c>
      <c r="H5576" s="193">
        <v>3.8579930000000001E-3</v>
      </c>
    </row>
    <row r="5577" spans="2:8" x14ac:dyDescent="0.25">
      <c r="B5577" s="192">
        <f t="shared" si="444"/>
        <v>43333.249999986481</v>
      </c>
      <c r="C5577" s="16">
        <f t="shared" si="440"/>
        <v>8</v>
      </c>
      <c r="D5577" s="16">
        <f t="shared" si="441"/>
        <v>2</v>
      </c>
      <c r="E5577" s="16">
        <f t="shared" si="442"/>
        <v>1</v>
      </c>
      <c r="F5577" s="16">
        <f t="shared" si="443"/>
        <v>6</v>
      </c>
      <c r="G5577" s="195">
        <v>5575</v>
      </c>
      <c r="H5577" s="193">
        <v>6.5196759000000007E-2</v>
      </c>
    </row>
    <row r="5578" spans="2:8" x14ac:dyDescent="0.25">
      <c r="B5578" s="192">
        <f t="shared" si="444"/>
        <v>43333.291666653146</v>
      </c>
      <c r="C5578" s="16">
        <f t="shared" si="440"/>
        <v>8</v>
      </c>
      <c r="D5578" s="16">
        <f t="shared" si="441"/>
        <v>2</v>
      </c>
      <c r="E5578" s="16">
        <f t="shared" si="442"/>
        <v>1</v>
      </c>
      <c r="F5578" s="16">
        <f t="shared" si="443"/>
        <v>7</v>
      </c>
      <c r="G5578" s="195">
        <v>5576</v>
      </c>
      <c r="H5578" s="193">
        <v>0.19938386499999999</v>
      </c>
    </row>
    <row r="5579" spans="2:8" x14ac:dyDescent="0.25">
      <c r="B5579" s="192">
        <f t="shared" si="444"/>
        <v>43333.33333331981</v>
      </c>
      <c r="C5579" s="16">
        <f t="shared" si="440"/>
        <v>8</v>
      </c>
      <c r="D5579" s="16">
        <f t="shared" si="441"/>
        <v>2</v>
      </c>
      <c r="E5579" s="16">
        <f t="shared" si="442"/>
        <v>1</v>
      </c>
      <c r="F5579" s="16">
        <f t="shared" si="443"/>
        <v>8</v>
      </c>
      <c r="G5579" s="195">
        <v>5577</v>
      </c>
      <c r="H5579" s="193">
        <v>0.34861678800000001</v>
      </c>
    </row>
    <row r="5580" spans="2:8" x14ac:dyDescent="0.25">
      <c r="B5580" s="192">
        <f t="shared" si="444"/>
        <v>43333.374999986474</v>
      </c>
      <c r="C5580" s="16">
        <f t="shared" si="440"/>
        <v>8</v>
      </c>
      <c r="D5580" s="16">
        <f t="shared" si="441"/>
        <v>2</v>
      </c>
      <c r="E5580" s="16">
        <f t="shared" si="442"/>
        <v>1</v>
      </c>
      <c r="F5580" s="16">
        <f t="shared" si="443"/>
        <v>9</v>
      </c>
      <c r="G5580" s="195">
        <v>5578</v>
      </c>
      <c r="H5580" s="193">
        <v>0.48329540900000001</v>
      </c>
    </row>
    <row r="5581" spans="2:8" x14ac:dyDescent="0.25">
      <c r="B5581" s="192">
        <f t="shared" si="444"/>
        <v>43333.416666653138</v>
      </c>
      <c r="C5581" s="16">
        <f t="shared" si="440"/>
        <v>8</v>
      </c>
      <c r="D5581" s="16">
        <f t="shared" si="441"/>
        <v>2</v>
      </c>
      <c r="E5581" s="16">
        <f t="shared" si="442"/>
        <v>1</v>
      </c>
      <c r="F5581" s="16">
        <f t="shared" si="443"/>
        <v>10</v>
      </c>
      <c r="G5581" s="195">
        <v>5579</v>
      </c>
      <c r="H5581" s="193">
        <v>0.57428311099999996</v>
      </c>
    </row>
    <row r="5582" spans="2:8" x14ac:dyDescent="0.25">
      <c r="B5582" s="192">
        <f t="shared" si="444"/>
        <v>43333.458333319802</v>
      </c>
      <c r="C5582" s="16">
        <f t="shared" si="440"/>
        <v>8</v>
      </c>
      <c r="D5582" s="16">
        <f t="shared" si="441"/>
        <v>2</v>
      </c>
      <c r="E5582" s="16">
        <f t="shared" si="442"/>
        <v>1</v>
      </c>
      <c r="F5582" s="16">
        <f t="shared" si="443"/>
        <v>11</v>
      </c>
      <c r="G5582" s="195">
        <v>5580</v>
      </c>
      <c r="H5582" s="193">
        <v>0.62287712100000003</v>
      </c>
    </row>
    <row r="5583" spans="2:8" x14ac:dyDescent="0.25">
      <c r="B5583" s="192">
        <f t="shared" si="444"/>
        <v>43333.499999986467</v>
      </c>
      <c r="C5583" s="16">
        <f t="shared" si="440"/>
        <v>8</v>
      </c>
      <c r="D5583" s="16">
        <f t="shared" si="441"/>
        <v>2</v>
      </c>
      <c r="E5583" s="16">
        <f t="shared" si="442"/>
        <v>1</v>
      </c>
      <c r="F5583" s="16">
        <f t="shared" si="443"/>
        <v>12</v>
      </c>
      <c r="G5583" s="195">
        <v>5581</v>
      </c>
      <c r="H5583" s="193">
        <v>0.63130343799999999</v>
      </c>
    </row>
    <row r="5584" spans="2:8" x14ac:dyDescent="0.25">
      <c r="B5584" s="192">
        <f t="shared" si="444"/>
        <v>43333.541666653131</v>
      </c>
      <c r="C5584" s="16">
        <f t="shared" si="440"/>
        <v>8</v>
      </c>
      <c r="D5584" s="16">
        <f t="shared" si="441"/>
        <v>2</v>
      </c>
      <c r="E5584" s="16">
        <f t="shared" si="442"/>
        <v>1</v>
      </c>
      <c r="F5584" s="16">
        <f t="shared" si="443"/>
        <v>13</v>
      </c>
      <c r="G5584" s="195">
        <v>5582</v>
      </c>
      <c r="H5584" s="193">
        <v>0.58332044100000002</v>
      </c>
    </row>
    <row r="5585" spans="2:8" x14ac:dyDescent="0.25">
      <c r="B5585" s="192">
        <f t="shared" si="444"/>
        <v>43333.583333319795</v>
      </c>
      <c r="C5585" s="16">
        <f t="shared" si="440"/>
        <v>8</v>
      </c>
      <c r="D5585" s="16">
        <f t="shared" si="441"/>
        <v>2</v>
      </c>
      <c r="E5585" s="16">
        <f t="shared" si="442"/>
        <v>1</v>
      </c>
      <c r="F5585" s="16">
        <f t="shared" si="443"/>
        <v>14</v>
      </c>
      <c r="G5585" s="195">
        <v>5583</v>
      </c>
      <c r="H5585" s="193">
        <v>0.51763970699999995</v>
      </c>
    </row>
    <row r="5586" spans="2:8" x14ac:dyDescent="0.25">
      <c r="B5586" s="192">
        <f t="shared" si="444"/>
        <v>43333.624999986459</v>
      </c>
      <c r="C5586" s="16">
        <f t="shared" si="440"/>
        <v>8</v>
      </c>
      <c r="D5586" s="16">
        <f t="shared" si="441"/>
        <v>2</v>
      </c>
      <c r="E5586" s="16">
        <f t="shared" si="442"/>
        <v>1</v>
      </c>
      <c r="F5586" s="16">
        <f t="shared" si="443"/>
        <v>15</v>
      </c>
      <c r="G5586" s="195">
        <v>5584</v>
      </c>
      <c r="H5586" s="193">
        <v>0.41366594200000001</v>
      </c>
    </row>
    <row r="5587" spans="2:8" x14ac:dyDescent="0.25">
      <c r="B5587" s="192">
        <f t="shared" si="444"/>
        <v>43333.666666653124</v>
      </c>
      <c r="C5587" s="16">
        <f t="shared" si="440"/>
        <v>8</v>
      </c>
      <c r="D5587" s="16">
        <f t="shared" si="441"/>
        <v>2</v>
      </c>
      <c r="E5587" s="16">
        <f t="shared" si="442"/>
        <v>1</v>
      </c>
      <c r="F5587" s="16">
        <f t="shared" si="443"/>
        <v>16</v>
      </c>
      <c r="G5587" s="195">
        <v>5585</v>
      </c>
      <c r="H5587" s="193">
        <v>0.30404451900000001</v>
      </c>
    </row>
    <row r="5588" spans="2:8" x14ac:dyDescent="0.25">
      <c r="B5588" s="192">
        <f t="shared" si="444"/>
        <v>43333.708333319788</v>
      </c>
      <c r="C5588" s="16">
        <f t="shared" si="440"/>
        <v>8</v>
      </c>
      <c r="D5588" s="16">
        <f t="shared" si="441"/>
        <v>2</v>
      </c>
      <c r="E5588" s="16">
        <f t="shared" si="442"/>
        <v>1</v>
      </c>
      <c r="F5588" s="16">
        <f t="shared" si="443"/>
        <v>17</v>
      </c>
      <c r="G5588" s="195">
        <v>5586</v>
      </c>
      <c r="H5588" s="193">
        <v>0.15881556099999999</v>
      </c>
    </row>
    <row r="5589" spans="2:8" x14ac:dyDescent="0.25">
      <c r="B5589" s="192">
        <f t="shared" si="444"/>
        <v>43333.749999986452</v>
      </c>
      <c r="C5589" s="16">
        <f t="shared" si="440"/>
        <v>8</v>
      </c>
      <c r="D5589" s="16">
        <f t="shared" si="441"/>
        <v>2</v>
      </c>
      <c r="E5589" s="16">
        <f t="shared" si="442"/>
        <v>1</v>
      </c>
      <c r="F5589" s="16">
        <f t="shared" si="443"/>
        <v>18</v>
      </c>
      <c r="G5589" s="195">
        <v>5587</v>
      </c>
      <c r="H5589" s="193">
        <v>4.8145229999999997E-2</v>
      </c>
    </row>
    <row r="5590" spans="2:8" x14ac:dyDescent="0.25">
      <c r="B5590" s="192">
        <f t="shared" si="444"/>
        <v>43333.791666653116</v>
      </c>
      <c r="C5590" s="16">
        <f t="shared" si="440"/>
        <v>8</v>
      </c>
      <c r="D5590" s="16">
        <f t="shared" si="441"/>
        <v>2</v>
      </c>
      <c r="E5590" s="16">
        <f t="shared" si="442"/>
        <v>1</v>
      </c>
      <c r="F5590" s="16">
        <f t="shared" si="443"/>
        <v>19</v>
      </c>
      <c r="G5590" s="195">
        <v>5588</v>
      </c>
      <c r="H5590" s="193">
        <v>1.9483580000000001E-3</v>
      </c>
    </row>
    <row r="5591" spans="2:8" x14ac:dyDescent="0.25">
      <c r="B5591" s="192">
        <f t="shared" si="444"/>
        <v>43333.833333319781</v>
      </c>
      <c r="C5591" s="16">
        <f t="shared" si="440"/>
        <v>8</v>
      </c>
      <c r="D5591" s="16">
        <f t="shared" si="441"/>
        <v>2</v>
      </c>
      <c r="E5591" s="16">
        <f t="shared" si="442"/>
        <v>1</v>
      </c>
      <c r="F5591" s="16">
        <f t="shared" si="443"/>
        <v>20</v>
      </c>
      <c r="G5591" s="195">
        <v>5589</v>
      </c>
      <c r="H5591" s="193">
        <v>0</v>
      </c>
    </row>
    <row r="5592" spans="2:8" x14ac:dyDescent="0.25">
      <c r="B5592" s="192">
        <f t="shared" si="444"/>
        <v>43333.874999986445</v>
      </c>
      <c r="C5592" s="16">
        <f t="shared" si="440"/>
        <v>8</v>
      </c>
      <c r="D5592" s="16">
        <f t="shared" si="441"/>
        <v>2</v>
      </c>
      <c r="E5592" s="16">
        <f t="shared" si="442"/>
        <v>1</v>
      </c>
      <c r="F5592" s="16">
        <f t="shared" si="443"/>
        <v>21</v>
      </c>
      <c r="G5592" s="195">
        <v>5590</v>
      </c>
      <c r="H5592" s="193">
        <v>0</v>
      </c>
    </row>
    <row r="5593" spans="2:8" x14ac:dyDescent="0.25">
      <c r="B5593" s="192">
        <f t="shared" si="444"/>
        <v>43333.916666653109</v>
      </c>
      <c r="C5593" s="16">
        <f t="shared" si="440"/>
        <v>8</v>
      </c>
      <c r="D5593" s="16">
        <f t="shared" si="441"/>
        <v>2</v>
      </c>
      <c r="E5593" s="16">
        <f t="shared" si="442"/>
        <v>1</v>
      </c>
      <c r="F5593" s="16">
        <f t="shared" si="443"/>
        <v>22</v>
      </c>
      <c r="G5593" s="195">
        <v>5591</v>
      </c>
      <c r="H5593" s="193">
        <v>0</v>
      </c>
    </row>
    <row r="5594" spans="2:8" x14ac:dyDescent="0.25">
      <c r="B5594" s="192">
        <f t="shared" si="444"/>
        <v>43333.958333319773</v>
      </c>
      <c r="C5594" s="16">
        <f t="shared" si="440"/>
        <v>8</v>
      </c>
      <c r="D5594" s="16">
        <f t="shared" si="441"/>
        <v>2</v>
      </c>
      <c r="E5594" s="16">
        <f t="shared" si="442"/>
        <v>1</v>
      </c>
      <c r="F5594" s="16">
        <f t="shared" si="443"/>
        <v>23</v>
      </c>
      <c r="G5594" s="195">
        <v>5592</v>
      </c>
      <c r="H5594" s="193">
        <v>0</v>
      </c>
    </row>
    <row r="5595" spans="2:8" x14ac:dyDescent="0.25">
      <c r="B5595" s="192">
        <f t="shared" si="444"/>
        <v>43333.999999986438</v>
      </c>
      <c r="C5595" s="16">
        <f t="shared" si="440"/>
        <v>8</v>
      </c>
      <c r="D5595" s="16">
        <f t="shared" si="441"/>
        <v>3</v>
      </c>
      <c r="E5595" s="16">
        <f t="shared" si="442"/>
        <v>1</v>
      </c>
      <c r="F5595" s="16">
        <f t="shared" si="443"/>
        <v>0</v>
      </c>
      <c r="G5595" s="195">
        <v>5593</v>
      </c>
      <c r="H5595" s="193">
        <v>0</v>
      </c>
    </row>
    <row r="5596" spans="2:8" x14ac:dyDescent="0.25">
      <c r="B5596" s="192">
        <f t="shared" si="444"/>
        <v>43334.041666653102</v>
      </c>
      <c r="C5596" s="16">
        <f t="shared" si="440"/>
        <v>8</v>
      </c>
      <c r="D5596" s="16">
        <f t="shared" si="441"/>
        <v>3</v>
      </c>
      <c r="E5596" s="16">
        <f t="shared" si="442"/>
        <v>1</v>
      </c>
      <c r="F5596" s="16">
        <f t="shared" si="443"/>
        <v>1</v>
      </c>
      <c r="G5596" s="195">
        <v>5594</v>
      </c>
      <c r="H5596" s="193">
        <v>0</v>
      </c>
    </row>
    <row r="5597" spans="2:8" x14ac:dyDescent="0.25">
      <c r="B5597" s="192">
        <f t="shared" si="444"/>
        <v>43334.083333319766</v>
      </c>
      <c r="C5597" s="16">
        <f t="shared" si="440"/>
        <v>8</v>
      </c>
      <c r="D5597" s="16">
        <f t="shared" si="441"/>
        <v>3</v>
      </c>
      <c r="E5597" s="16">
        <f t="shared" si="442"/>
        <v>1</v>
      </c>
      <c r="F5597" s="16">
        <f t="shared" si="443"/>
        <v>2</v>
      </c>
      <c r="G5597" s="195">
        <v>5595</v>
      </c>
      <c r="H5597" s="193">
        <v>0</v>
      </c>
    </row>
    <row r="5598" spans="2:8" x14ac:dyDescent="0.25">
      <c r="B5598" s="192">
        <f t="shared" si="444"/>
        <v>43334.12499998643</v>
      </c>
      <c r="C5598" s="16">
        <f t="shared" si="440"/>
        <v>8</v>
      </c>
      <c r="D5598" s="16">
        <f t="shared" si="441"/>
        <v>3</v>
      </c>
      <c r="E5598" s="16">
        <f t="shared" si="442"/>
        <v>1</v>
      </c>
      <c r="F5598" s="16">
        <f t="shared" si="443"/>
        <v>3</v>
      </c>
      <c r="G5598" s="195">
        <v>5596</v>
      </c>
      <c r="H5598" s="193">
        <v>0</v>
      </c>
    </row>
    <row r="5599" spans="2:8" x14ac:dyDescent="0.25">
      <c r="B5599" s="192">
        <f t="shared" si="444"/>
        <v>43334.166666653095</v>
      </c>
      <c r="C5599" s="16">
        <f t="shared" si="440"/>
        <v>8</v>
      </c>
      <c r="D5599" s="16">
        <f t="shared" si="441"/>
        <v>3</v>
      </c>
      <c r="E5599" s="16">
        <f t="shared" si="442"/>
        <v>1</v>
      </c>
      <c r="F5599" s="16">
        <f t="shared" si="443"/>
        <v>4</v>
      </c>
      <c r="G5599" s="195">
        <v>5597</v>
      </c>
      <c r="H5599" s="193">
        <v>0</v>
      </c>
    </row>
    <row r="5600" spans="2:8" x14ac:dyDescent="0.25">
      <c r="B5600" s="192">
        <f t="shared" si="444"/>
        <v>43334.208333319759</v>
      </c>
      <c r="C5600" s="16">
        <f t="shared" si="440"/>
        <v>8</v>
      </c>
      <c r="D5600" s="16">
        <f t="shared" si="441"/>
        <v>3</v>
      </c>
      <c r="E5600" s="16">
        <f t="shared" si="442"/>
        <v>1</v>
      </c>
      <c r="F5600" s="16">
        <f t="shared" si="443"/>
        <v>5</v>
      </c>
      <c r="G5600" s="195">
        <v>5598</v>
      </c>
      <c r="H5600" s="193">
        <v>3.718917E-3</v>
      </c>
    </row>
    <row r="5601" spans="2:8" x14ac:dyDescent="0.25">
      <c r="B5601" s="192">
        <f t="shared" si="444"/>
        <v>43334.249999986423</v>
      </c>
      <c r="C5601" s="16">
        <f t="shared" si="440"/>
        <v>8</v>
      </c>
      <c r="D5601" s="16">
        <f t="shared" si="441"/>
        <v>3</v>
      </c>
      <c r="E5601" s="16">
        <f t="shared" si="442"/>
        <v>1</v>
      </c>
      <c r="F5601" s="16">
        <f t="shared" si="443"/>
        <v>6</v>
      </c>
      <c r="G5601" s="195">
        <v>5599</v>
      </c>
      <c r="H5601" s="193">
        <v>6.0786702999999997E-2</v>
      </c>
    </row>
    <row r="5602" spans="2:8" x14ac:dyDescent="0.25">
      <c r="B5602" s="192">
        <f t="shared" si="444"/>
        <v>43334.291666653087</v>
      </c>
      <c r="C5602" s="16">
        <f t="shared" si="440"/>
        <v>8</v>
      </c>
      <c r="D5602" s="16">
        <f t="shared" si="441"/>
        <v>3</v>
      </c>
      <c r="E5602" s="16">
        <f t="shared" si="442"/>
        <v>1</v>
      </c>
      <c r="F5602" s="16">
        <f t="shared" si="443"/>
        <v>7</v>
      </c>
      <c r="G5602" s="195">
        <v>5600</v>
      </c>
      <c r="H5602" s="193">
        <v>0.19047999199999999</v>
      </c>
    </row>
    <row r="5603" spans="2:8" x14ac:dyDescent="0.25">
      <c r="B5603" s="192">
        <f t="shared" si="444"/>
        <v>43334.333333319752</v>
      </c>
      <c r="C5603" s="16">
        <f t="shared" si="440"/>
        <v>8</v>
      </c>
      <c r="D5603" s="16">
        <f t="shared" si="441"/>
        <v>3</v>
      </c>
      <c r="E5603" s="16">
        <f t="shared" si="442"/>
        <v>1</v>
      </c>
      <c r="F5603" s="16">
        <f t="shared" si="443"/>
        <v>8</v>
      </c>
      <c r="G5603" s="195">
        <v>5601</v>
      </c>
      <c r="H5603" s="193">
        <v>0.35340593799999998</v>
      </c>
    </row>
    <row r="5604" spans="2:8" x14ac:dyDescent="0.25">
      <c r="B5604" s="192">
        <f t="shared" si="444"/>
        <v>43334.374999986416</v>
      </c>
      <c r="C5604" s="16">
        <f t="shared" si="440"/>
        <v>8</v>
      </c>
      <c r="D5604" s="16">
        <f t="shared" si="441"/>
        <v>3</v>
      </c>
      <c r="E5604" s="16">
        <f t="shared" si="442"/>
        <v>1</v>
      </c>
      <c r="F5604" s="16">
        <f t="shared" si="443"/>
        <v>9</v>
      </c>
      <c r="G5604" s="195">
        <v>5602</v>
      </c>
      <c r="H5604" s="193">
        <v>0.50039967299999999</v>
      </c>
    </row>
    <row r="5605" spans="2:8" x14ac:dyDescent="0.25">
      <c r="B5605" s="192">
        <f t="shared" si="444"/>
        <v>43334.41666665308</v>
      </c>
      <c r="C5605" s="16">
        <f t="shared" si="440"/>
        <v>8</v>
      </c>
      <c r="D5605" s="16">
        <f t="shared" si="441"/>
        <v>3</v>
      </c>
      <c r="E5605" s="16">
        <f t="shared" si="442"/>
        <v>1</v>
      </c>
      <c r="F5605" s="16">
        <f t="shared" si="443"/>
        <v>10</v>
      </c>
      <c r="G5605" s="195">
        <v>5603</v>
      </c>
      <c r="H5605" s="193">
        <v>0.61907544599999997</v>
      </c>
    </row>
    <row r="5606" spans="2:8" x14ac:dyDescent="0.25">
      <c r="B5606" s="192">
        <f t="shared" si="444"/>
        <v>43334.458333319744</v>
      </c>
      <c r="C5606" s="16">
        <f t="shared" si="440"/>
        <v>8</v>
      </c>
      <c r="D5606" s="16">
        <f t="shared" si="441"/>
        <v>3</v>
      </c>
      <c r="E5606" s="16">
        <f t="shared" si="442"/>
        <v>1</v>
      </c>
      <c r="F5606" s="16">
        <f t="shared" si="443"/>
        <v>11</v>
      </c>
      <c r="G5606" s="195">
        <v>5604</v>
      </c>
      <c r="H5606" s="193">
        <v>0.659505907</v>
      </c>
    </row>
    <row r="5607" spans="2:8" x14ac:dyDescent="0.25">
      <c r="B5607" s="192">
        <f t="shared" si="444"/>
        <v>43334.499999986409</v>
      </c>
      <c r="C5607" s="16">
        <f t="shared" si="440"/>
        <v>8</v>
      </c>
      <c r="D5607" s="16">
        <f t="shared" si="441"/>
        <v>3</v>
      </c>
      <c r="E5607" s="16">
        <f t="shared" si="442"/>
        <v>1</v>
      </c>
      <c r="F5607" s="16">
        <f t="shared" si="443"/>
        <v>12</v>
      </c>
      <c r="G5607" s="195">
        <v>5605</v>
      </c>
      <c r="H5607" s="193">
        <v>0.65686728100000003</v>
      </c>
    </row>
    <row r="5608" spans="2:8" x14ac:dyDescent="0.25">
      <c r="B5608" s="192">
        <f t="shared" si="444"/>
        <v>43334.541666653073</v>
      </c>
      <c r="C5608" s="16">
        <f t="shared" si="440"/>
        <v>8</v>
      </c>
      <c r="D5608" s="16">
        <f t="shared" si="441"/>
        <v>3</v>
      </c>
      <c r="E5608" s="16">
        <f t="shared" si="442"/>
        <v>1</v>
      </c>
      <c r="F5608" s="16">
        <f t="shared" si="443"/>
        <v>13</v>
      </c>
      <c r="G5608" s="195">
        <v>5606</v>
      </c>
      <c r="H5608" s="193">
        <v>0.62071691399999995</v>
      </c>
    </row>
    <row r="5609" spans="2:8" x14ac:dyDescent="0.25">
      <c r="B5609" s="192">
        <f t="shared" si="444"/>
        <v>43334.583333319737</v>
      </c>
      <c r="C5609" s="16">
        <f t="shared" si="440"/>
        <v>8</v>
      </c>
      <c r="D5609" s="16">
        <f t="shared" si="441"/>
        <v>3</v>
      </c>
      <c r="E5609" s="16">
        <f t="shared" si="442"/>
        <v>1</v>
      </c>
      <c r="F5609" s="16">
        <f t="shared" si="443"/>
        <v>14</v>
      </c>
      <c r="G5609" s="195">
        <v>5607</v>
      </c>
      <c r="H5609" s="193">
        <v>0.49857763900000002</v>
      </c>
    </row>
    <row r="5610" spans="2:8" x14ac:dyDescent="0.25">
      <c r="B5610" s="192">
        <f t="shared" si="444"/>
        <v>43334.624999986401</v>
      </c>
      <c r="C5610" s="16">
        <f t="shared" si="440"/>
        <v>8</v>
      </c>
      <c r="D5610" s="16">
        <f t="shared" si="441"/>
        <v>3</v>
      </c>
      <c r="E5610" s="16">
        <f t="shared" si="442"/>
        <v>1</v>
      </c>
      <c r="F5610" s="16">
        <f t="shared" si="443"/>
        <v>15</v>
      </c>
      <c r="G5610" s="195">
        <v>5608</v>
      </c>
      <c r="H5610" s="193">
        <v>0.40133020000000003</v>
      </c>
    </row>
    <row r="5611" spans="2:8" x14ac:dyDescent="0.25">
      <c r="B5611" s="192">
        <f t="shared" si="444"/>
        <v>43334.666666653065</v>
      </c>
      <c r="C5611" s="16">
        <f t="shared" si="440"/>
        <v>8</v>
      </c>
      <c r="D5611" s="16">
        <f t="shared" si="441"/>
        <v>3</v>
      </c>
      <c r="E5611" s="16">
        <f t="shared" si="442"/>
        <v>1</v>
      </c>
      <c r="F5611" s="16">
        <f t="shared" si="443"/>
        <v>16</v>
      </c>
      <c r="G5611" s="195">
        <v>5609</v>
      </c>
      <c r="H5611" s="193">
        <v>0.26615624900000001</v>
      </c>
    </row>
    <row r="5612" spans="2:8" x14ac:dyDescent="0.25">
      <c r="B5612" s="192">
        <f t="shared" si="444"/>
        <v>43334.70833331973</v>
      </c>
      <c r="C5612" s="16">
        <f t="shared" si="440"/>
        <v>8</v>
      </c>
      <c r="D5612" s="16">
        <f t="shared" si="441"/>
        <v>3</v>
      </c>
      <c r="E5612" s="16">
        <f t="shared" si="442"/>
        <v>1</v>
      </c>
      <c r="F5612" s="16">
        <f t="shared" si="443"/>
        <v>17</v>
      </c>
      <c r="G5612" s="195">
        <v>5610</v>
      </c>
      <c r="H5612" s="193">
        <v>0.13825479199999999</v>
      </c>
    </row>
    <row r="5613" spans="2:8" x14ac:dyDescent="0.25">
      <c r="B5613" s="192">
        <f t="shared" si="444"/>
        <v>43334.749999986394</v>
      </c>
      <c r="C5613" s="16">
        <f t="shared" si="440"/>
        <v>8</v>
      </c>
      <c r="D5613" s="16">
        <f t="shared" si="441"/>
        <v>3</v>
      </c>
      <c r="E5613" s="16">
        <f t="shared" si="442"/>
        <v>1</v>
      </c>
      <c r="F5613" s="16">
        <f t="shared" si="443"/>
        <v>18</v>
      </c>
      <c r="G5613" s="195">
        <v>5611</v>
      </c>
      <c r="H5613" s="193">
        <v>4.0248578E-2</v>
      </c>
    </row>
    <row r="5614" spans="2:8" x14ac:dyDescent="0.25">
      <c r="B5614" s="192">
        <f t="shared" si="444"/>
        <v>43334.791666653058</v>
      </c>
      <c r="C5614" s="16">
        <f t="shared" si="440"/>
        <v>8</v>
      </c>
      <c r="D5614" s="16">
        <f t="shared" si="441"/>
        <v>3</v>
      </c>
      <c r="E5614" s="16">
        <f t="shared" si="442"/>
        <v>1</v>
      </c>
      <c r="F5614" s="16">
        <f t="shared" si="443"/>
        <v>19</v>
      </c>
      <c r="G5614" s="195">
        <v>5612</v>
      </c>
      <c r="H5614" s="193">
        <v>7.1295600000000005E-4</v>
      </c>
    </row>
    <row r="5615" spans="2:8" x14ac:dyDescent="0.25">
      <c r="B5615" s="192">
        <f t="shared" si="444"/>
        <v>43334.833333319722</v>
      </c>
      <c r="C5615" s="16">
        <f t="shared" si="440"/>
        <v>8</v>
      </c>
      <c r="D5615" s="16">
        <f t="shared" si="441"/>
        <v>3</v>
      </c>
      <c r="E5615" s="16">
        <f t="shared" si="442"/>
        <v>1</v>
      </c>
      <c r="F5615" s="16">
        <f t="shared" si="443"/>
        <v>20</v>
      </c>
      <c r="G5615" s="195">
        <v>5613</v>
      </c>
      <c r="H5615" s="193">
        <v>0</v>
      </c>
    </row>
    <row r="5616" spans="2:8" x14ac:dyDescent="0.25">
      <c r="B5616" s="192">
        <f t="shared" si="444"/>
        <v>43334.874999986387</v>
      </c>
      <c r="C5616" s="16">
        <f t="shared" si="440"/>
        <v>8</v>
      </c>
      <c r="D5616" s="16">
        <f t="shared" si="441"/>
        <v>3</v>
      </c>
      <c r="E5616" s="16">
        <f t="shared" si="442"/>
        <v>1</v>
      </c>
      <c r="F5616" s="16">
        <f t="shared" si="443"/>
        <v>21</v>
      </c>
      <c r="G5616" s="195">
        <v>5614</v>
      </c>
      <c r="H5616" s="193">
        <v>0</v>
      </c>
    </row>
    <row r="5617" spans="2:8" x14ac:dyDescent="0.25">
      <c r="B5617" s="192">
        <f t="shared" si="444"/>
        <v>43334.916666653051</v>
      </c>
      <c r="C5617" s="16">
        <f t="shared" si="440"/>
        <v>8</v>
      </c>
      <c r="D5617" s="16">
        <f t="shared" si="441"/>
        <v>3</v>
      </c>
      <c r="E5617" s="16">
        <f t="shared" si="442"/>
        <v>1</v>
      </c>
      <c r="F5617" s="16">
        <f t="shared" si="443"/>
        <v>22</v>
      </c>
      <c r="G5617" s="195">
        <v>5615</v>
      </c>
      <c r="H5617" s="193">
        <v>0</v>
      </c>
    </row>
    <row r="5618" spans="2:8" x14ac:dyDescent="0.25">
      <c r="B5618" s="192">
        <f t="shared" si="444"/>
        <v>43334.958333319715</v>
      </c>
      <c r="C5618" s="16">
        <f t="shared" si="440"/>
        <v>8</v>
      </c>
      <c r="D5618" s="16">
        <f t="shared" si="441"/>
        <v>3</v>
      </c>
      <c r="E5618" s="16">
        <f t="shared" si="442"/>
        <v>1</v>
      </c>
      <c r="F5618" s="16">
        <f t="shared" si="443"/>
        <v>23</v>
      </c>
      <c r="G5618" s="195">
        <v>5616</v>
      </c>
      <c r="H5618" s="193">
        <v>0</v>
      </c>
    </row>
    <row r="5619" spans="2:8" x14ac:dyDescent="0.25">
      <c r="B5619" s="192">
        <f t="shared" si="444"/>
        <v>43334.999999986379</v>
      </c>
      <c r="C5619" s="16">
        <f t="shared" si="440"/>
        <v>8</v>
      </c>
      <c r="D5619" s="16">
        <f t="shared" si="441"/>
        <v>4</v>
      </c>
      <c r="E5619" s="16">
        <f t="shared" si="442"/>
        <v>1</v>
      </c>
      <c r="F5619" s="16">
        <f t="shared" si="443"/>
        <v>0</v>
      </c>
      <c r="G5619" s="195">
        <v>5617</v>
      </c>
      <c r="H5619" s="193">
        <v>0</v>
      </c>
    </row>
    <row r="5620" spans="2:8" x14ac:dyDescent="0.25">
      <c r="B5620" s="192">
        <f t="shared" si="444"/>
        <v>43335.041666653044</v>
      </c>
      <c r="C5620" s="16">
        <f t="shared" si="440"/>
        <v>8</v>
      </c>
      <c r="D5620" s="16">
        <f t="shared" si="441"/>
        <v>4</v>
      </c>
      <c r="E5620" s="16">
        <f t="shared" si="442"/>
        <v>1</v>
      </c>
      <c r="F5620" s="16">
        <f t="shared" si="443"/>
        <v>1</v>
      </c>
      <c r="G5620" s="195">
        <v>5618</v>
      </c>
      <c r="H5620" s="193">
        <v>0</v>
      </c>
    </row>
    <row r="5621" spans="2:8" x14ac:dyDescent="0.25">
      <c r="B5621" s="192">
        <f t="shared" si="444"/>
        <v>43335.083333319708</v>
      </c>
      <c r="C5621" s="16">
        <f t="shared" si="440"/>
        <v>8</v>
      </c>
      <c r="D5621" s="16">
        <f t="shared" si="441"/>
        <v>4</v>
      </c>
      <c r="E5621" s="16">
        <f t="shared" si="442"/>
        <v>1</v>
      </c>
      <c r="F5621" s="16">
        <f t="shared" si="443"/>
        <v>2</v>
      </c>
      <c r="G5621" s="195">
        <v>5619</v>
      </c>
      <c r="H5621" s="193">
        <v>0</v>
      </c>
    </row>
    <row r="5622" spans="2:8" x14ac:dyDescent="0.25">
      <c r="B5622" s="192">
        <f t="shared" si="444"/>
        <v>43335.124999986372</v>
      </c>
      <c r="C5622" s="16">
        <f t="shared" si="440"/>
        <v>8</v>
      </c>
      <c r="D5622" s="16">
        <f t="shared" si="441"/>
        <v>4</v>
      </c>
      <c r="E5622" s="16">
        <f t="shared" si="442"/>
        <v>1</v>
      </c>
      <c r="F5622" s="16">
        <f t="shared" si="443"/>
        <v>3</v>
      </c>
      <c r="G5622" s="195">
        <v>5620</v>
      </c>
      <c r="H5622" s="193">
        <v>0</v>
      </c>
    </row>
    <row r="5623" spans="2:8" x14ac:dyDescent="0.25">
      <c r="B5623" s="192">
        <f t="shared" si="444"/>
        <v>43335.166666653036</v>
      </c>
      <c r="C5623" s="16">
        <f t="shared" si="440"/>
        <v>8</v>
      </c>
      <c r="D5623" s="16">
        <f t="shared" si="441"/>
        <v>4</v>
      </c>
      <c r="E5623" s="16">
        <f t="shared" si="442"/>
        <v>1</v>
      </c>
      <c r="F5623" s="16">
        <f t="shared" si="443"/>
        <v>4</v>
      </c>
      <c r="G5623" s="195">
        <v>5621</v>
      </c>
      <c r="H5623" s="193">
        <v>0</v>
      </c>
    </row>
    <row r="5624" spans="2:8" x14ac:dyDescent="0.25">
      <c r="B5624" s="192">
        <f t="shared" si="444"/>
        <v>43335.208333319701</v>
      </c>
      <c r="C5624" s="16">
        <f t="shared" si="440"/>
        <v>8</v>
      </c>
      <c r="D5624" s="16">
        <f t="shared" si="441"/>
        <v>4</v>
      </c>
      <c r="E5624" s="16">
        <f t="shared" si="442"/>
        <v>1</v>
      </c>
      <c r="F5624" s="16">
        <f t="shared" si="443"/>
        <v>5</v>
      </c>
      <c r="G5624" s="195">
        <v>5622</v>
      </c>
      <c r="H5624" s="193">
        <v>2.1047330000000001E-3</v>
      </c>
    </row>
    <row r="5625" spans="2:8" x14ac:dyDescent="0.25">
      <c r="B5625" s="192">
        <f t="shared" si="444"/>
        <v>43335.249999986365</v>
      </c>
      <c r="C5625" s="16">
        <f t="shared" si="440"/>
        <v>8</v>
      </c>
      <c r="D5625" s="16">
        <f t="shared" si="441"/>
        <v>4</v>
      </c>
      <c r="E5625" s="16">
        <f t="shared" si="442"/>
        <v>1</v>
      </c>
      <c r="F5625" s="16">
        <f t="shared" si="443"/>
        <v>6</v>
      </c>
      <c r="G5625" s="195">
        <v>5623</v>
      </c>
      <c r="H5625" s="193">
        <v>5.3906052000000003E-2</v>
      </c>
    </row>
    <row r="5626" spans="2:8" x14ac:dyDescent="0.25">
      <c r="B5626" s="192">
        <f t="shared" si="444"/>
        <v>43335.291666653029</v>
      </c>
      <c r="C5626" s="16">
        <f t="shared" si="440"/>
        <v>8</v>
      </c>
      <c r="D5626" s="16">
        <f t="shared" si="441"/>
        <v>4</v>
      </c>
      <c r="E5626" s="16">
        <f t="shared" si="442"/>
        <v>1</v>
      </c>
      <c r="F5626" s="16">
        <f t="shared" si="443"/>
        <v>7</v>
      </c>
      <c r="G5626" s="195">
        <v>5624</v>
      </c>
      <c r="H5626" s="193">
        <v>0.173282835</v>
      </c>
    </row>
    <row r="5627" spans="2:8" x14ac:dyDescent="0.25">
      <c r="B5627" s="192">
        <f t="shared" si="444"/>
        <v>43335.333333319693</v>
      </c>
      <c r="C5627" s="16">
        <f t="shared" si="440"/>
        <v>8</v>
      </c>
      <c r="D5627" s="16">
        <f t="shared" si="441"/>
        <v>4</v>
      </c>
      <c r="E5627" s="16">
        <f t="shared" si="442"/>
        <v>1</v>
      </c>
      <c r="F5627" s="16">
        <f t="shared" si="443"/>
        <v>8</v>
      </c>
      <c r="G5627" s="195">
        <v>5625</v>
      </c>
      <c r="H5627" s="193">
        <v>0.34575716899999998</v>
      </c>
    </row>
    <row r="5628" spans="2:8" x14ac:dyDescent="0.25">
      <c r="B5628" s="192">
        <f t="shared" si="444"/>
        <v>43335.374999986358</v>
      </c>
      <c r="C5628" s="16">
        <f t="shared" si="440"/>
        <v>8</v>
      </c>
      <c r="D5628" s="16">
        <f t="shared" si="441"/>
        <v>4</v>
      </c>
      <c r="E5628" s="16">
        <f t="shared" si="442"/>
        <v>1</v>
      </c>
      <c r="F5628" s="16">
        <f t="shared" si="443"/>
        <v>9</v>
      </c>
      <c r="G5628" s="195">
        <v>5626</v>
      </c>
      <c r="H5628" s="193">
        <v>0.478009199</v>
      </c>
    </row>
    <row r="5629" spans="2:8" x14ac:dyDescent="0.25">
      <c r="B5629" s="192">
        <f t="shared" si="444"/>
        <v>43335.416666653022</v>
      </c>
      <c r="C5629" s="16">
        <f t="shared" si="440"/>
        <v>8</v>
      </c>
      <c r="D5629" s="16">
        <f t="shared" si="441"/>
        <v>4</v>
      </c>
      <c r="E5629" s="16">
        <f t="shared" si="442"/>
        <v>1</v>
      </c>
      <c r="F5629" s="16">
        <f t="shared" si="443"/>
        <v>10</v>
      </c>
      <c r="G5629" s="195">
        <v>5627</v>
      </c>
      <c r="H5629" s="193">
        <v>0.59227167700000005</v>
      </c>
    </row>
    <row r="5630" spans="2:8" x14ac:dyDescent="0.25">
      <c r="B5630" s="192">
        <f t="shared" si="444"/>
        <v>43335.458333319686</v>
      </c>
      <c r="C5630" s="16">
        <f t="shared" si="440"/>
        <v>8</v>
      </c>
      <c r="D5630" s="16">
        <f t="shared" si="441"/>
        <v>4</v>
      </c>
      <c r="E5630" s="16">
        <f t="shared" si="442"/>
        <v>1</v>
      </c>
      <c r="F5630" s="16">
        <f t="shared" si="443"/>
        <v>11</v>
      </c>
      <c r="G5630" s="195">
        <v>5628</v>
      </c>
      <c r="H5630" s="193">
        <v>0.61349169800000003</v>
      </c>
    </row>
    <row r="5631" spans="2:8" x14ac:dyDescent="0.25">
      <c r="B5631" s="192">
        <f t="shared" si="444"/>
        <v>43335.49999998635</v>
      </c>
      <c r="C5631" s="16">
        <f t="shared" si="440"/>
        <v>8</v>
      </c>
      <c r="D5631" s="16">
        <f t="shared" si="441"/>
        <v>4</v>
      </c>
      <c r="E5631" s="16">
        <f t="shared" si="442"/>
        <v>1</v>
      </c>
      <c r="F5631" s="16">
        <f t="shared" si="443"/>
        <v>12</v>
      </c>
      <c r="G5631" s="195">
        <v>5629</v>
      </c>
      <c r="H5631" s="193">
        <v>0.60107714700000003</v>
      </c>
    </row>
    <row r="5632" spans="2:8" x14ac:dyDescent="0.25">
      <c r="B5632" s="192">
        <f t="shared" si="444"/>
        <v>43335.541666653015</v>
      </c>
      <c r="C5632" s="16">
        <f t="shared" si="440"/>
        <v>8</v>
      </c>
      <c r="D5632" s="16">
        <f t="shared" si="441"/>
        <v>4</v>
      </c>
      <c r="E5632" s="16">
        <f t="shared" si="442"/>
        <v>1</v>
      </c>
      <c r="F5632" s="16">
        <f t="shared" si="443"/>
        <v>13</v>
      </c>
      <c r="G5632" s="195">
        <v>5630</v>
      </c>
      <c r="H5632" s="193">
        <v>0.54664970700000004</v>
      </c>
    </row>
    <row r="5633" spans="2:8" x14ac:dyDescent="0.25">
      <c r="B5633" s="192">
        <f t="shared" si="444"/>
        <v>43335.583333319679</v>
      </c>
      <c r="C5633" s="16">
        <f t="shared" si="440"/>
        <v>8</v>
      </c>
      <c r="D5633" s="16">
        <f t="shared" si="441"/>
        <v>4</v>
      </c>
      <c r="E5633" s="16">
        <f t="shared" si="442"/>
        <v>1</v>
      </c>
      <c r="F5633" s="16">
        <f t="shared" si="443"/>
        <v>14</v>
      </c>
      <c r="G5633" s="195">
        <v>5631</v>
      </c>
      <c r="H5633" s="193">
        <v>0.43493732099999999</v>
      </c>
    </row>
    <row r="5634" spans="2:8" x14ac:dyDescent="0.25">
      <c r="B5634" s="192">
        <f t="shared" si="444"/>
        <v>43335.624999986343</v>
      </c>
      <c r="C5634" s="16">
        <f t="shared" si="440"/>
        <v>8</v>
      </c>
      <c r="D5634" s="16">
        <f t="shared" si="441"/>
        <v>4</v>
      </c>
      <c r="E5634" s="16">
        <f t="shared" si="442"/>
        <v>1</v>
      </c>
      <c r="F5634" s="16">
        <f t="shared" si="443"/>
        <v>15</v>
      </c>
      <c r="G5634" s="195">
        <v>5632</v>
      </c>
      <c r="H5634" s="193">
        <v>0.36935345600000002</v>
      </c>
    </row>
    <row r="5635" spans="2:8" x14ac:dyDescent="0.25">
      <c r="B5635" s="192">
        <f t="shared" si="444"/>
        <v>43335.666666653007</v>
      </c>
      <c r="C5635" s="16">
        <f t="shared" si="440"/>
        <v>8</v>
      </c>
      <c r="D5635" s="16">
        <f t="shared" si="441"/>
        <v>4</v>
      </c>
      <c r="E5635" s="16">
        <f t="shared" si="442"/>
        <v>1</v>
      </c>
      <c r="F5635" s="16">
        <f t="shared" si="443"/>
        <v>16</v>
      </c>
      <c r="G5635" s="195">
        <v>5633</v>
      </c>
      <c r="H5635" s="193">
        <v>0.26580088200000002</v>
      </c>
    </row>
    <row r="5636" spans="2:8" x14ac:dyDescent="0.25">
      <c r="B5636" s="192">
        <f t="shared" si="444"/>
        <v>43335.708333319672</v>
      </c>
      <c r="C5636" s="16">
        <f t="shared" ref="C5636:C5699" si="445">MONTH(B5636)</f>
        <v>8</v>
      </c>
      <c r="D5636" s="16">
        <f t="shared" ref="D5636:D5699" si="446">WEEKDAY(B5636,2)</f>
        <v>4</v>
      </c>
      <c r="E5636" s="16">
        <f t="shared" ref="E5636:E5699" si="447">IF(D5636&lt;6,1,2)</f>
        <v>1</v>
      </c>
      <c r="F5636" s="16">
        <f t="shared" ref="F5636:F5699" si="448">HOUR(B5636)</f>
        <v>17</v>
      </c>
      <c r="G5636" s="195">
        <v>5634</v>
      </c>
      <c r="H5636" s="193">
        <v>0.13872042300000001</v>
      </c>
    </row>
    <row r="5637" spans="2:8" x14ac:dyDescent="0.25">
      <c r="B5637" s="192">
        <f t="shared" ref="B5637:B5700" si="449">B5636+1/24</f>
        <v>43335.749999986336</v>
      </c>
      <c r="C5637" s="16">
        <f t="shared" si="445"/>
        <v>8</v>
      </c>
      <c r="D5637" s="16">
        <f t="shared" si="446"/>
        <v>4</v>
      </c>
      <c r="E5637" s="16">
        <f t="shared" si="447"/>
        <v>1</v>
      </c>
      <c r="F5637" s="16">
        <f t="shared" si="448"/>
        <v>18</v>
      </c>
      <c r="G5637" s="195">
        <v>5635</v>
      </c>
      <c r="H5637" s="193">
        <v>3.7452147999999998E-2</v>
      </c>
    </row>
    <row r="5638" spans="2:8" x14ac:dyDescent="0.25">
      <c r="B5638" s="192">
        <f t="shared" si="449"/>
        <v>43335.791666653</v>
      </c>
      <c r="C5638" s="16">
        <f t="shared" si="445"/>
        <v>8</v>
      </c>
      <c r="D5638" s="16">
        <f t="shared" si="446"/>
        <v>4</v>
      </c>
      <c r="E5638" s="16">
        <f t="shared" si="447"/>
        <v>1</v>
      </c>
      <c r="F5638" s="16">
        <f t="shared" si="448"/>
        <v>19</v>
      </c>
      <c r="G5638" s="195">
        <v>5636</v>
      </c>
      <c r="H5638" s="193">
        <v>7.1295600000000005E-4</v>
      </c>
    </row>
    <row r="5639" spans="2:8" x14ac:dyDescent="0.25">
      <c r="B5639" s="192">
        <f t="shared" si="449"/>
        <v>43335.833333319664</v>
      </c>
      <c r="C5639" s="16">
        <f t="shared" si="445"/>
        <v>8</v>
      </c>
      <c r="D5639" s="16">
        <f t="shared" si="446"/>
        <v>4</v>
      </c>
      <c r="E5639" s="16">
        <f t="shared" si="447"/>
        <v>1</v>
      </c>
      <c r="F5639" s="16">
        <f t="shared" si="448"/>
        <v>20</v>
      </c>
      <c r="G5639" s="195">
        <v>5637</v>
      </c>
      <c r="H5639" s="193">
        <v>0</v>
      </c>
    </row>
    <row r="5640" spans="2:8" x14ac:dyDescent="0.25">
      <c r="B5640" s="192">
        <f t="shared" si="449"/>
        <v>43335.874999986328</v>
      </c>
      <c r="C5640" s="16">
        <f t="shared" si="445"/>
        <v>8</v>
      </c>
      <c r="D5640" s="16">
        <f t="shared" si="446"/>
        <v>4</v>
      </c>
      <c r="E5640" s="16">
        <f t="shared" si="447"/>
        <v>1</v>
      </c>
      <c r="F5640" s="16">
        <f t="shared" si="448"/>
        <v>21</v>
      </c>
      <c r="G5640" s="195">
        <v>5638</v>
      </c>
      <c r="H5640" s="193">
        <v>0</v>
      </c>
    </row>
    <row r="5641" spans="2:8" x14ac:dyDescent="0.25">
      <c r="B5641" s="192">
        <f t="shared" si="449"/>
        <v>43335.916666652993</v>
      </c>
      <c r="C5641" s="16">
        <f t="shared" si="445"/>
        <v>8</v>
      </c>
      <c r="D5641" s="16">
        <f t="shared" si="446"/>
        <v>4</v>
      </c>
      <c r="E5641" s="16">
        <f t="shared" si="447"/>
        <v>1</v>
      </c>
      <c r="F5641" s="16">
        <f t="shared" si="448"/>
        <v>22</v>
      </c>
      <c r="G5641" s="195">
        <v>5639</v>
      </c>
      <c r="H5641" s="193">
        <v>0</v>
      </c>
    </row>
    <row r="5642" spans="2:8" x14ac:dyDescent="0.25">
      <c r="B5642" s="192">
        <f t="shared" si="449"/>
        <v>43335.958333319657</v>
      </c>
      <c r="C5642" s="16">
        <f t="shared" si="445"/>
        <v>8</v>
      </c>
      <c r="D5642" s="16">
        <f t="shared" si="446"/>
        <v>4</v>
      </c>
      <c r="E5642" s="16">
        <f t="shared" si="447"/>
        <v>1</v>
      </c>
      <c r="F5642" s="16">
        <f t="shared" si="448"/>
        <v>23</v>
      </c>
      <c r="G5642" s="195">
        <v>5640</v>
      </c>
      <c r="H5642" s="193">
        <v>0</v>
      </c>
    </row>
    <row r="5643" spans="2:8" x14ac:dyDescent="0.25">
      <c r="B5643" s="192">
        <f t="shared" si="449"/>
        <v>43335.999999986321</v>
      </c>
      <c r="C5643" s="16">
        <f t="shared" si="445"/>
        <v>8</v>
      </c>
      <c r="D5643" s="16">
        <f t="shared" si="446"/>
        <v>5</v>
      </c>
      <c r="E5643" s="16">
        <f t="shared" si="447"/>
        <v>1</v>
      </c>
      <c r="F5643" s="16">
        <f t="shared" si="448"/>
        <v>0</v>
      </c>
      <c r="G5643" s="195">
        <v>5641</v>
      </c>
      <c r="H5643" s="193">
        <v>0</v>
      </c>
    </row>
    <row r="5644" spans="2:8" x14ac:dyDescent="0.25">
      <c r="B5644" s="192">
        <f t="shared" si="449"/>
        <v>43336.041666652985</v>
      </c>
      <c r="C5644" s="16">
        <f t="shared" si="445"/>
        <v>8</v>
      </c>
      <c r="D5644" s="16">
        <f t="shared" si="446"/>
        <v>5</v>
      </c>
      <c r="E5644" s="16">
        <f t="shared" si="447"/>
        <v>1</v>
      </c>
      <c r="F5644" s="16">
        <f t="shared" si="448"/>
        <v>1</v>
      </c>
      <c r="G5644" s="195">
        <v>5642</v>
      </c>
      <c r="H5644" s="193">
        <v>0</v>
      </c>
    </row>
    <row r="5645" spans="2:8" x14ac:dyDescent="0.25">
      <c r="B5645" s="192">
        <f t="shared" si="449"/>
        <v>43336.08333331965</v>
      </c>
      <c r="C5645" s="16">
        <f t="shared" si="445"/>
        <v>8</v>
      </c>
      <c r="D5645" s="16">
        <f t="shared" si="446"/>
        <v>5</v>
      </c>
      <c r="E5645" s="16">
        <f t="shared" si="447"/>
        <v>1</v>
      </c>
      <c r="F5645" s="16">
        <f t="shared" si="448"/>
        <v>2</v>
      </c>
      <c r="G5645" s="195">
        <v>5643</v>
      </c>
      <c r="H5645" s="193">
        <v>0</v>
      </c>
    </row>
    <row r="5646" spans="2:8" x14ac:dyDescent="0.25">
      <c r="B5646" s="192">
        <f t="shared" si="449"/>
        <v>43336.124999986314</v>
      </c>
      <c r="C5646" s="16">
        <f t="shared" si="445"/>
        <v>8</v>
      </c>
      <c r="D5646" s="16">
        <f t="shared" si="446"/>
        <v>5</v>
      </c>
      <c r="E5646" s="16">
        <f t="shared" si="447"/>
        <v>1</v>
      </c>
      <c r="F5646" s="16">
        <f t="shared" si="448"/>
        <v>3</v>
      </c>
      <c r="G5646" s="195">
        <v>5644</v>
      </c>
      <c r="H5646" s="193">
        <v>0</v>
      </c>
    </row>
    <row r="5647" spans="2:8" x14ac:dyDescent="0.25">
      <c r="B5647" s="192">
        <f t="shared" si="449"/>
        <v>43336.166666652978</v>
      </c>
      <c r="C5647" s="16">
        <f t="shared" si="445"/>
        <v>8</v>
      </c>
      <c r="D5647" s="16">
        <f t="shared" si="446"/>
        <v>5</v>
      </c>
      <c r="E5647" s="16">
        <f t="shared" si="447"/>
        <v>1</v>
      </c>
      <c r="F5647" s="16">
        <f t="shared" si="448"/>
        <v>4</v>
      </c>
      <c r="G5647" s="195">
        <v>5645</v>
      </c>
      <c r="H5647" s="193">
        <v>0</v>
      </c>
    </row>
    <row r="5648" spans="2:8" x14ac:dyDescent="0.25">
      <c r="B5648" s="192">
        <f t="shared" si="449"/>
        <v>43336.208333319642</v>
      </c>
      <c r="C5648" s="16">
        <f t="shared" si="445"/>
        <v>8</v>
      </c>
      <c r="D5648" s="16">
        <f t="shared" si="446"/>
        <v>5</v>
      </c>
      <c r="E5648" s="16">
        <f t="shared" si="447"/>
        <v>1</v>
      </c>
      <c r="F5648" s="16">
        <f t="shared" si="448"/>
        <v>5</v>
      </c>
      <c r="G5648" s="195">
        <v>5646</v>
      </c>
      <c r="H5648" s="193">
        <v>2.0778419999999999E-3</v>
      </c>
    </row>
    <row r="5649" spans="2:8" x14ac:dyDescent="0.25">
      <c r="B5649" s="192">
        <f t="shared" si="449"/>
        <v>43336.249999986307</v>
      </c>
      <c r="C5649" s="16">
        <f t="shared" si="445"/>
        <v>8</v>
      </c>
      <c r="D5649" s="16">
        <f t="shared" si="446"/>
        <v>5</v>
      </c>
      <c r="E5649" s="16">
        <f t="shared" si="447"/>
        <v>1</v>
      </c>
      <c r="F5649" s="16">
        <f t="shared" si="448"/>
        <v>6</v>
      </c>
      <c r="G5649" s="195">
        <v>5647</v>
      </c>
      <c r="H5649" s="193">
        <v>5.3485214000000003E-2</v>
      </c>
    </row>
    <row r="5650" spans="2:8" x14ac:dyDescent="0.25">
      <c r="B5650" s="192">
        <f t="shared" si="449"/>
        <v>43336.291666652971</v>
      </c>
      <c r="C5650" s="16">
        <f t="shared" si="445"/>
        <v>8</v>
      </c>
      <c r="D5650" s="16">
        <f t="shared" si="446"/>
        <v>5</v>
      </c>
      <c r="E5650" s="16">
        <f t="shared" si="447"/>
        <v>1</v>
      </c>
      <c r="F5650" s="16">
        <f t="shared" si="448"/>
        <v>7</v>
      </c>
      <c r="G5650" s="195">
        <v>5648</v>
      </c>
      <c r="H5650" s="193">
        <v>0.18067146100000001</v>
      </c>
    </row>
    <row r="5651" spans="2:8" x14ac:dyDescent="0.25">
      <c r="B5651" s="192">
        <f t="shared" si="449"/>
        <v>43336.333333319635</v>
      </c>
      <c r="C5651" s="16">
        <f t="shared" si="445"/>
        <v>8</v>
      </c>
      <c r="D5651" s="16">
        <f t="shared" si="446"/>
        <v>5</v>
      </c>
      <c r="E5651" s="16">
        <f t="shared" si="447"/>
        <v>1</v>
      </c>
      <c r="F5651" s="16">
        <f t="shared" si="448"/>
        <v>8</v>
      </c>
      <c r="G5651" s="195">
        <v>5649</v>
      </c>
      <c r="H5651" s="193">
        <v>0.33997729799999998</v>
      </c>
    </row>
    <row r="5652" spans="2:8" x14ac:dyDescent="0.25">
      <c r="B5652" s="192">
        <f t="shared" si="449"/>
        <v>43336.374999986299</v>
      </c>
      <c r="C5652" s="16">
        <f t="shared" si="445"/>
        <v>8</v>
      </c>
      <c r="D5652" s="16">
        <f t="shared" si="446"/>
        <v>5</v>
      </c>
      <c r="E5652" s="16">
        <f t="shared" si="447"/>
        <v>1</v>
      </c>
      <c r="F5652" s="16">
        <f t="shared" si="448"/>
        <v>9</v>
      </c>
      <c r="G5652" s="195">
        <v>5650</v>
      </c>
      <c r="H5652" s="193">
        <v>0.46352390799999998</v>
      </c>
    </row>
    <row r="5653" spans="2:8" x14ac:dyDescent="0.25">
      <c r="B5653" s="192">
        <f t="shared" si="449"/>
        <v>43336.416666652964</v>
      </c>
      <c r="C5653" s="16">
        <f t="shared" si="445"/>
        <v>8</v>
      </c>
      <c r="D5653" s="16">
        <f t="shared" si="446"/>
        <v>5</v>
      </c>
      <c r="E5653" s="16">
        <f t="shared" si="447"/>
        <v>1</v>
      </c>
      <c r="F5653" s="16">
        <f t="shared" si="448"/>
        <v>10</v>
      </c>
      <c r="G5653" s="195">
        <v>5651</v>
      </c>
      <c r="H5653" s="193">
        <v>0.53675586099999995</v>
      </c>
    </row>
    <row r="5654" spans="2:8" x14ac:dyDescent="0.25">
      <c r="B5654" s="192">
        <f t="shared" si="449"/>
        <v>43336.458333319628</v>
      </c>
      <c r="C5654" s="16">
        <f t="shared" si="445"/>
        <v>8</v>
      </c>
      <c r="D5654" s="16">
        <f t="shared" si="446"/>
        <v>5</v>
      </c>
      <c r="E5654" s="16">
        <f t="shared" si="447"/>
        <v>1</v>
      </c>
      <c r="F5654" s="16">
        <f t="shared" si="448"/>
        <v>11</v>
      </c>
      <c r="G5654" s="195">
        <v>5652</v>
      </c>
      <c r="H5654" s="193">
        <v>0.58598655499999996</v>
      </c>
    </row>
    <row r="5655" spans="2:8" x14ac:dyDescent="0.25">
      <c r="B5655" s="192">
        <f t="shared" si="449"/>
        <v>43336.499999986292</v>
      </c>
      <c r="C5655" s="16">
        <f t="shared" si="445"/>
        <v>8</v>
      </c>
      <c r="D5655" s="16">
        <f t="shared" si="446"/>
        <v>5</v>
      </c>
      <c r="E5655" s="16">
        <f t="shared" si="447"/>
        <v>1</v>
      </c>
      <c r="F5655" s="16">
        <f t="shared" si="448"/>
        <v>12</v>
      </c>
      <c r="G5655" s="195">
        <v>5653</v>
      </c>
      <c r="H5655" s="193">
        <v>0.60271823800000002</v>
      </c>
    </row>
    <row r="5656" spans="2:8" x14ac:dyDescent="0.25">
      <c r="B5656" s="192">
        <f t="shared" si="449"/>
        <v>43336.541666652956</v>
      </c>
      <c r="C5656" s="16">
        <f t="shared" si="445"/>
        <v>8</v>
      </c>
      <c r="D5656" s="16">
        <f t="shared" si="446"/>
        <v>5</v>
      </c>
      <c r="E5656" s="16">
        <f t="shared" si="447"/>
        <v>1</v>
      </c>
      <c r="F5656" s="16">
        <f t="shared" si="448"/>
        <v>13</v>
      </c>
      <c r="G5656" s="195">
        <v>5654</v>
      </c>
      <c r="H5656" s="193">
        <v>0.57735393499999998</v>
      </c>
    </row>
    <row r="5657" spans="2:8" x14ac:dyDescent="0.25">
      <c r="B5657" s="192">
        <f t="shared" si="449"/>
        <v>43336.583333319621</v>
      </c>
      <c r="C5657" s="16">
        <f t="shared" si="445"/>
        <v>8</v>
      </c>
      <c r="D5657" s="16">
        <f t="shared" si="446"/>
        <v>5</v>
      </c>
      <c r="E5657" s="16">
        <f t="shared" si="447"/>
        <v>1</v>
      </c>
      <c r="F5657" s="16">
        <f t="shared" si="448"/>
        <v>14</v>
      </c>
      <c r="G5657" s="195">
        <v>5655</v>
      </c>
      <c r="H5657" s="193">
        <v>0.53180327400000005</v>
      </c>
    </row>
    <row r="5658" spans="2:8" x14ac:dyDescent="0.25">
      <c r="B5658" s="192">
        <f t="shared" si="449"/>
        <v>43336.624999986285</v>
      </c>
      <c r="C5658" s="16">
        <f t="shared" si="445"/>
        <v>8</v>
      </c>
      <c r="D5658" s="16">
        <f t="shared" si="446"/>
        <v>5</v>
      </c>
      <c r="E5658" s="16">
        <f t="shared" si="447"/>
        <v>1</v>
      </c>
      <c r="F5658" s="16">
        <f t="shared" si="448"/>
        <v>15</v>
      </c>
      <c r="G5658" s="195">
        <v>5656</v>
      </c>
      <c r="H5658" s="193">
        <v>0.41631641400000002</v>
      </c>
    </row>
    <row r="5659" spans="2:8" x14ac:dyDescent="0.25">
      <c r="B5659" s="192">
        <f t="shared" si="449"/>
        <v>43336.666666652949</v>
      </c>
      <c r="C5659" s="16">
        <f t="shared" si="445"/>
        <v>8</v>
      </c>
      <c r="D5659" s="16">
        <f t="shared" si="446"/>
        <v>5</v>
      </c>
      <c r="E5659" s="16">
        <f t="shared" si="447"/>
        <v>1</v>
      </c>
      <c r="F5659" s="16">
        <f t="shared" si="448"/>
        <v>16</v>
      </c>
      <c r="G5659" s="195">
        <v>5657</v>
      </c>
      <c r="H5659" s="193">
        <v>0.286320766</v>
      </c>
    </row>
    <row r="5660" spans="2:8" x14ac:dyDescent="0.25">
      <c r="B5660" s="192">
        <f t="shared" si="449"/>
        <v>43336.708333319613</v>
      </c>
      <c r="C5660" s="16">
        <f t="shared" si="445"/>
        <v>8</v>
      </c>
      <c r="D5660" s="16">
        <f t="shared" si="446"/>
        <v>5</v>
      </c>
      <c r="E5660" s="16">
        <f t="shared" si="447"/>
        <v>1</v>
      </c>
      <c r="F5660" s="16">
        <f t="shared" si="448"/>
        <v>17</v>
      </c>
      <c r="G5660" s="195">
        <v>5658</v>
      </c>
      <c r="H5660" s="193">
        <v>0.14814088</v>
      </c>
    </row>
    <row r="5661" spans="2:8" x14ac:dyDescent="0.25">
      <c r="B5661" s="192">
        <f t="shared" si="449"/>
        <v>43336.749999986278</v>
      </c>
      <c r="C5661" s="16">
        <f t="shared" si="445"/>
        <v>8</v>
      </c>
      <c r="D5661" s="16">
        <f t="shared" si="446"/>
        <v>5</v>
      </c>
      <c r="E5661" s="16">
        <f t="shared" si="447"/>
        <v>1</v>
      </c>
      <c r="F5661" s="16">
        <f t="shared" si="448"/>
        <v>18</v>
      </c>
      <c r="G5661" s="195">
        <v>5659</v>
      </c>
      <c r="H5661" s="193">
        <v>3.9674069999999999E-2</v>
      </c>
    </row>
    <row r="5662" spans="2:8" x14ac:dyDescent="0.25">
      <c r="B5662" s="192">
        <f t="shared" si="449"/>
        <v>43336.791666652942</v>
      </c>
      <c r="C5662" s="16">
        <f t="shared" si="445"/>
        <v>8</v>
      </c>
      <c r="D5662" s="16">
        <f t="shared" si="446"/>
        <v>5</v>
      </c>
      <c r="E5662" s="16">
        <f t="shared" si="447"/>
        <v>1</v>
      </c>
      <c r="F5662" s="16">
        <f t="shared" si="448"/>
        <v>19</v>
      </c>
      <c r="G5662" s="195">
        <v>5660</v>
      </c>
      <c r="H5662" s="193">
        <v>7.1295600000000005E-4</v>
      </c>
    </row>
    <row r="5663" spans="2:8" x14ac:dyDescent="0.25">
      <c r="B5663" s="192">
        <f t="shared" si="449"/>
        <v>43336.833333319606</v>
      </c>
      <c r="C5663" s="16">
        <f t="shared" si="445"/>
        <v>8</v>
      </c>
      <c r="D5663" s="16">
        <f t="shared" si="446"/>
        <v>5</v>
      </c>
      <c r="E5663" s="16">
        <f t="shared" si="447"/>
        <v>1</v>
      </c>
      <c r="F5663" s="16">
        <f t="shared" si="448"/>
        <v>20</v>
      </c>
      <c r="G5663" s="195">
        <v>5661</v>
      </c>
      <c r="H5663" s="193">
        <v>0</v>
      </c>
    </row>
    <row r="5664" spans="2:8" x14ac:dyDescent="0.25">
      <c r="B5664" s="192">
        <f t="shared" si="449"/>
        <v>43336.87499998627</v>
      </c>
      <c r="C5664" s="16">
        <f t="shared" si="445"/>
        <v>8</v>
      </c>
      <c r="D5664" s="16">
        <f t="shared" si="446"/>
        <v>5</v>
      </c>
      <c r="E5664" s="16">
        <f t="shared" si="447"/>
        <v>1</v>
      </c>
      <c r="F5664" s="16">
        <f t="shared" si="448"/>
        <v>21</v>
      </c>
      <c r="G5664" s="195">
        <v>5662</v>
      </c>
      <c r="H5664" s="193">
        <v>0</v>
      </c>
    </row>
    <row r="5665" spans="2:8" x14ac:dyDescent="0.25">
      <c r="B5665" s="192">
        <f t="shared" si="449"/>
        <v>43336.916666652935</v>
      </c>
      <c r="C5665" s="16">
        <f t="shared" si="445"/>
        <v>8</v>
      </c>
      <c r="D5665" s="16">
        <f t="shared" si="446"/>
        <v>5</v>
      </c>
      <c r="E5665" s="16">
        <f t="shared" si="447"/>
        <v>1</v>
      </c>
      <c r="F5665" s="16">
        <f t="shared" si="448"/>
        <v>22</v>
      </c>
      <c r="G5665" s="195">
        <v>5663</v>
      </c>
      <c r="H5665" s="193">
        <v>0</v>
      </c>
    </row>
    <row r="5666" spans="2:8" x14ac:dyDescent="0.25">
      <c r="B5666" s="192">
        <f t="shared" si="449"/>
        <v>43336.958333319599</v>
      </c>
      <c r="C5666" s="16">
        <f t="shared" si="445"/>
        <v>8</v>
      </c>
      <c r="D5666" s="16">
        <f t="shared" si="446"/>
        <v>5</v>
      </c>
      <c r="E5666" s="16">
        <f t="shared" si="447"/>
        <v>1</v>
      </c>
      <c r="F5666" s="16">
        <f t="shared" si="448"/>
        <v>23</v>
      </c>
      <c r="G5666" s="195">
        <v>5664</v>
      </c>
      <c r="H5666" s="193">
        <v>0</v>
      </c>
    </row>
    <row r="5667" spans="2:8" x14ac:dyDescent="0.25">
      <c r="B5667" s="192">
        <f t="shared" si="449"/>
        <v>43336.999999986263</v>
      </c>
      <c r="C5667" s="16">
        <f t="shared" si="445"/>
        <v>8</v>
      </c>
      <c r="D5667" s="16">
        <f t="shared" si="446"/>
        <v>6</v>
      </c>
      <c r="E5667" s="16">
        <f t="shared" si="447"/>
        <v>2</v>
      </c>
      <c r="F5667" s="16">
        <f t="shared" si="448"/>
        <v>0</v>
      </c>
      <c r="G5667" s="195">
        <v>5665</v>
      </c>
      <c r="H5667" s="193">
        <v>0</v>
      </c>
    </row>
    <row r="5668" spans="2:8" x14ac:dyDescent="0.25">
      <c r="B5668" s="192">
        <f t="shared" si="449"/>
        <v>43337.041666652927</v>
      </c>
      <c r="C5668" s="16">
        <f t="shared" si="445"/>
        <v>8</v>
      </c>
      <c r="D5668" s="16">
        <f t="shared" si="446"/>
        <v>6</v>
      </c>
      <c r="E5668" s="16">
        <f t="shared" si="447"/>
        <v>2</v>
      </c>
      <c r="F5668" s="16">
        <f t="shared" si="448"/>
        <v>1</v>
      </c>
      <c r="G5668" s="195">
        <v>5666</v>
      </c>
      <c r="H5668" s="193">
        <v>0</v>
      </c>
    </row>
    <row r="5669" spans="2:8" x14ac:dyDescent="0.25">
      <c r="B5669" s="192">
        <f t="shared" si="449"/>
        <v>43337.083333319591</v>
      </c>
      <c r="C5669" s="16">
        <f t="shared" si="445"/>
        <v>8</v>
      </c>
      <c r="D5669" s="16">
        <f t="shared" si="446"/>
        <v>6</v>
      </c>
      <c r="E5669" s="16">
        <f t="shared" si="447"/>
        <v>2</v>
      </c>
      <c r="F5669" s="16">
        <f t="shared" si="448"/>
        <v>2</v>
      </c>
      <c r="G5669" s="195">
        <v>5667</v>
      </c>
      <c r="H5669" s="193">
        <v>0</v>
      </c>
    </row>
    <row r="5670" spans="2:8" x14ac:dyDescent="0.25">
      <c r="B5670" s="192">
        <f t="shared" si="449"/>
        <v>43337.124999986256</v>
      </c>
      <c r="C5670" s="16">
        <f t="shared" si="445"/>
        <v>8</v>
      </c>
      <c r="D5670" s="16">
        <f t="shared" si="446"/>
        <v>6</v>
      </c>
      <c r="E5670" s="16">
        <f t="shared" si="447"/>
        <v>2</v>
      </c>
      <c r="F5670" s="16">
        <f t="shared" si="448"/>
        <v>3</v>
      </c>
      <c r="G5670" s="195">
        <v>5668</v>
      </c>
      <c r="H5670" s="193">
        <v>0</v>
      </c>
    </row>
    <row r="5671" spans="2:8" x14ac:dyDescent="0.25">
      <c r="B5671" s="192">
        <f t="shared" si="449"/>
        <v>43337.16666665292</v>
      </c>
      <c r="C5671" s="16">
        <f t="shared" si="445"/>
        <v>8</v>
      </c>
      <c r="D5671" s="16">
        <f t="shared" si="446"/>
        <v>6</v>
      </c>
      <c r="E5671" s="16">
        <f t="shared" si="447"/>
        <v>2</v>
      </c>
      <c r="F5671" s="16">
        <f t="shared" si="448"/>
        <v>4</v>
      </c>
      <c r="G5671" s="195">
        <v>5669</v>
      </c>
      <c r="H5671" s="193">
        <v>0</v>
      </c>
    </row>
    <row r="5672" spans="2:8" x14ac:dyDescent="0.25">
      <c r="B5672" s="192">
        <f t="shared" si="449"/>
        <v>43337.208333319584</v>
      </c>
      <c r="C5672" s="16">
        <f t="shared" si="445"/>
        <v>8</v>
      </c>
      <c r="D5672" s="16">
        <f t="shared" si="446"/>
        <v>6</v>
      </c>
      <c r="E5672" s="16">
        <f t="shared" si="447"/>
        <v>2</v>
      </c>
      <c r="F5672" s="16">
        <f t="shared" si="448"/>
        <v>5</v>
      </c>
      <c r="G5672" s="195">
        <v>5670</v>
      </c>
      <c r="H5672" s="193">
        <v>2.9788610000000002E-3</v>
      </c>
    </row>
    <row r="5673" spans="2:8" x14ac:dyDescent="0.25">
      <c r="B5673" s="192">
        <f t="shared" si="449"/>
        <v>43337.249999986248</v>
      </c>
      <c r="C5673" s="16">
        <f t="shared" si="445"/>
        <v>8</v>
      </c>
      <c r="D5673" s="16">
        <f t="shared" si="446"/>
        <v>6</v>
      </c>
      <c r="E5673" s="16">
        <f t="shared" si="447"/>
        <v>2</v>
      </c>
      <c r="F5673" s="16">
        <f t="shared" si="448"/>
        <v>6</v>
      </c>
      <c r="G5673" s="195">
        <v>5671</v>
      </c>
      <c r="H5673" s="193">
        <v>5.4801019999999999E-2</v>
      </c>
    </row>
    <row r="5674" spans="2:8" x14ac:dyDescent="0.25">
      <c r="B5674" s="192">
        <f t="shared" si="449"/>
        <v>43337.291666652913</v>
      </c>
      <c r="C5674" s="16">
        <f t="shared" si="445"/>
        <v>8</v>
      </c>
      <c r="D5674" s="16">
        <f t="shared" si="446"/>
        <v>6</v>
      </c>
      <c r="E5674" s="16">
        <f t="shared" si="447"/>
        <v>2</v>
      </c>
      <c r="F5674" s="16">
        <f t="shared" si="448"/>
        <v>7</v>
      </c>
      <c r="G5674" s="195">
        <v>5672</v>
      </c>
      <c r="H5674" s="193">
        <v>0.17208810499999999</v>
      </c>
    </row>
    <row r="5675" spans="2:8" x14ac:dyDescent="0.25">
      <c r="B5675" s="192">
        <f t="shared" si="449"/>
        <v>43337.333333319577</v>
      </c>
      <c r="C5675" s="16">
        <f t="shared" si="445"/>
        <v>8</v>
      </c>
      <c r="D5675" s="16">
        <f t="shared" si="446"/>
        <v>6</v>
      </c>
      <c r="E5675" s="16">
        <f t="shared" si="447"/>
        <v>2</v>
      </c>
      <c r="F5675" s="16">
        <f t="shared" si="448"/>
        <v>8</v>
      </c>
      <c r="G5675" s="195">
        <v>5673</v>
      </c>
      <c r="H5675" s="193">
        <v>0.30907705000000002</v>
      </c>
    </row>
    <row r="5676" spans="2:8" x14ac:dyDescent="0.25">
      <c r="B5676" s="192">
        <f t="shared" si="449"/>
        <v>43337.374999986241</v>
      </c>
      <c r="C5676" s="16">
        <f t="shared" si="445"/>
        <v>8</v>
      </c>
      <c r="D5676" s="16">
        <f t="shared" si="446"/>
        <v>6</v>
      </c>
      <c r="E5676" s="16">
        <f t="shared" si="447"/>
        <v>2</v>
      </c>
      <c r="F5676" s="16">
        <f t="shared" si="448"/>
        <v>9</v>
      </c>
      <c r="G5676" s="195">
        <v>5674</v>
      </c>
      <c r="H5676" s="193">
        <v>0.42487476800000001</v>
      </c>
    </row>
    <row r="5677" spans="2:8" x14ac:dyDescent="0.25">
      <c r="B5677" s="192">
        <f t="shared" si="449"/>
        <v>43337.416666652905</v>
      </c>
      <c r="C5677" s="16">
        <f t="shared" si="445"/>
        <v>8</v>
      </c>
      <c r="D5677" s="16">
        <f t="shared" si="446"/>
        <v>6</v>
      </c>
      <c r="E5677" s="16">
        <f t="shared" si="447"/>
        <v>2</v>
      </c>
      <c r="F5677" s="16">
        <f t="shared" si="448"/>
        <v>10</v>
      </c>
      <c r="G5677" s="195">
        <v>5675</v>
      </c>
      <c r="H5677" s="193">
        <v>0.523453842</v>
      </c>
    </row>
    <row r="5678" spans="2:8" x14ac:dyDescent="0.25">
      <c r="B5678" s="192">
        <f t="shared" si="449"/>
        <v>43337.45833331957</v>
      </c>
      <c r="C5678" s="16">
        <f t="shared" si="445"/>
        <v>8</v>
      </c>
      <c r="D5678" s="16">
        <f t="shared" si="446"/>
        <v>6</v>
      </c>
      <c r="E5678" s="16">
        <f t="shared" si="447"/>
        <v>2</v>
      </c>
      <c r="F5678" s="16">
        <f t="shared" si="448"/>
        <v>11</v>
      </c>
      <c r="G5678" s="195">
        <v>5676</v>
      </c>
      <c r="H5678" s="193">
        <v>0.561634458</v>
      </c>
    </row>
    <row r="5679" spans="2:8" x14ac:dyDescent="0.25">
      <c r="B5679" s="192">
        <f t="shared" si="449"/>
        <v>43337.499999986234</v>
      </c>
      <c r="C5679" s="16">
        <f t="shared" si="445"/>
        <v>8</v>
      </c>
      <c r="D5679" s="16">
        <f t="shared" si="446"/>
        <v>6</v>
      </c>
      <c r="E5679" s="16">
        <f t="shared" si="447"/>
        <v>2</v>
      </c>
      <c r="F5679" s="16">
        <f t="shared" si="448"/>
        <v>12</v>
      </c>
      <c r="G5679" s="195">
        <v>5677</v>
      </c>
      <c r="H5679" s="193">
        <v>0.57418159599999996</v>
      </c>
    </row>
    <row r="5680" spans="2:8" x14ac:dyDescent="0.25">
      <c r="B5680" s="192">
        <f t="shared" si="449"/>
        <v>43337.541666652898</v>
      </c>
      <c r="C5680" s="16">
        <f t="shared" si="445"/>
        <v>8</v>
      </c>
      <c r="D5680" s="16">
        <f t="shared" si="446"/>
        <v>6</v>
      </c>
      <c r="E5680" s="16">
        <f t="shared" si="447"/>
        <v>2</v>
      </c>
      <c r="F5680" s="16">
        <f t="shared" si="448"/>
        <v>13</v>
      </c>
      <c r="G5680" s="195">
        <v>5678</v>
      </c>
      <c r="H5680" s="193">
        <v>0.54620577800000003</v>
      </c>
    </row>
    <row r="5681" spans="2:8" x14ac:dyDescent="0.25">
      <c r="B5681" s="192">
        <f t="shared" si="449"/>
        <v>43337.583333319562</v>
      </c>
      <c r="C5681" s="16">
        <f t="shared" si="445"/>
        <v>8</v>
      </c>
      <c r="D5681" s="16">
        <f t="shared" si="446"/>
        <v>6</v>
      </c>
      <c r="E5681" s="16">
        <f t="shared" si="447"/>
        <v>2</v>
      </c>
      <c r="F5681" s="16">
        <f t="shared" si="448"/>
        <v>14</v>
      </c>
      <c r="G5681" s="195">
        <v>5679</v>
      </c>
      <c r="H5681" s="193">
        <v>0.47991700399999998</v>
      </c>
    </row>
    <row r="5682" spans="2:8" x14ac:dyDescent="0.25">
      <c r="B5682" s="192">
        <f t="shared" si="449"/>
        <v>43337.624999986227</v>
      </c>
      <c r="C5682" s="16">
        <f t="shared" si="445"/>
        <v>8</v>
      </c>
      <c r="D5682" s="16">
        <f t="shared" si="446"/>
        <v>6</v>
      </c>
      <c r="E5682" s="16">
        <f t="shared" si="447"/>
        <v>2</v>
      </c>
      <c r="F5682" s="16">
        <f t="shared" si="448"/>
        <v>15</v>
      </c>
      <c r="G5682" s="195">
        <v>5680</v>
      </c>
      <c r="H5682" s="193">
        <v>0.39780865999999998</v>
      </c>
    </row>
    <row r="5683" spans="2:8" x14ac:dyDescent="0.25">
      <c r="B5683" s="192">
        <f t="shared" si="449"/>
        <v>43337.666666652891</v>
      </c>
      <c r="C5683" s="16">
        <f t="shared" si="445"/>
        <v>8</v>
      </c>
      <c r="D5683" s="16">
        <f t="shared" si="446"/>
        <v>6</v>
      </c>
      <c r="E5683" s="16">
        <f t="shared" si="447"/>
        <v>2</v>
      </c>
      <c r="F5683" s="16">
        <f t="shared" si="448"/>
        <v>16</v>
      </c>
      <c r="G5683" s="195">
        <v>5681</v>
      </c>
      <c r="H5683" s="193">
        <v>0.285410465</v>
      </c>
    </row>
    <row r="5684" spans="2:8" x14ac:dyDescent="0.25">
      <c r="B5684" s="192">
        <f t="shared" si="449"/>
        <v>43337.708333319555</v>
      </c>
      <c r="C5684" s="16">
        <f t="shared" si="445"/>
        <v>8</v>
      </c>
      <c r="D5684" s="16">
        <f t="shared" si="446"/>
        <v>6</v>
      </c>
      <c r="E5684" s="16">
        <f t="shared" si="447"/>
        <v>2</v>
      </c>
      <c r="F5684" s="16">
        <f t="shared" si="448"/>
        <v>17</v>
      </c>
      <c r="G5684" s="195">
        <v>5682</v>
      </c>
      <c r="H5684" s="193">
        <v>0.15552275099999999</v>
      </c>
    </row>
    <row r="5685" spans="2:8" x14ac:dyDescent="0.25">
      <c r="B5685" s="192">
        <f t="shared" si="449"/>
        <v>43337.749999986219</v>
      </c>
      <c r="C5685" s="16">
        <f t="shared" si="445"/>
        <v>8</v>
      </c>
      <c r="D5685" s="16">
        <f t="shared" si="446"/>
        <v>6</v>
      </c>
      <c r="E5685" s="16">
        <f t="shared" si="447"/>
        <v>2</v>
      </c>
      <c r="F5685" s="16">
        <f t="shared" si="448"/>
        <v>18</v>
      </c>
      <c r="G5685" s="195">
        <v>5683</v>
      </c>
      <c r="H5685" s="193">
        <v>3.8093917999999997E-2</v>
      </c>
    </row>
    <row r="5686" spans="2:8" x14ac:dyDescent="0.25">
      <c r="B5686" s="192">
        <f t="shared" si="449"/>
        <v>43337.791666652884</v>
      </c>
      <c r="C5686" s="16">
        <f t="shared" si="445"/>
        <v>8</v>
      </c>
      <c r="D5686" s="16">
        <f t="shared" si="446"/>
        <v>6</v>
      </c>
      <c r="E5686" s="16">
        <f t="shared" si="447"/>
        <v>2</v>
      </c>
      <c r="F5686" s="16">
        <f t="shared" si="448"/>
        <v>19</v>
      </c>
      <c r="G5686" s="195">
        <v>5684</v>
      </c>
      <c r="H5686" s="193">
        <v>3.5647800000000002E-4</v>
      </c>
    </row>
    <row r="5687" spans="2:8" x14ac:dyDescent="0.25">
      <c r="B5687" s="192">
        <f t="shared" si="449"/>
        <v>43337.833333319548</v>
      </c>
      <c r="C5687" s="16">
        <f t="shared" si="445"/>
        <v>8</v>
      </c>
      <c r="D5687" s="16">
        <f t="shared" si="446"/>
        <v>6</v>
      </c>
      <c r="E5687" s="16">
        <f t="shared" si="447"/>
        <v>2</v>
      </c>
      <c r="F5687" s="16">
        <f t="shared" si="448"/>
        <v>20</v>
      </c>
      <c r="G5687" s="195">
        <v>5685</v>
      </c>
      <c r="H5687" s="193">
        <v>0</v>
      </c>
    </row>
    <row r="5688" spans="2:8" x14ac:dyDescent="0.25">
      <c r="B5688" s="192">
        <f t="shared" si="449"/>
        <v>43337.874999986212</v>
      </c>
      <c r="C5688" s="16">
        <f t="shared" si="445"/>
        <v>8</v>
      </c>
      <c r="D5688" s="16">
        <f t="shared" si="446"/>
        <v>6</v>
      </c>
      <c r="E5688" s="16">
        <f t="shared" si="447"/>
        <v>2</v>
      </c>
      <c r="F5688" s="16">
        <f t="shared" si="448"/>
        <v>21</v>
      </c>
      <c r="G5688" s="195">
        <v>5686</v>
      </c>
      <c r="H5688" s="193">
        <v>0</v>
      </c>
    </row>
    <row r="5689" spans="2:8" x14ac:dyDescent="0.25">
      <c r="B5689" s="192">
        <f t="shared" si="449"/>
        <v>43337.916666652876</v>
      </c>
      <c r="C5689" s="16">
        <f t="shared" si="445"/>
        <v>8</v>
      </c>
      <c r="D5689" s="16">
        <f t="shared" si="446"/>
        <v>6</v>
      </c>
      <c r="E5689" s="16">
        <f t="shared" si="447"/>
        <v>2</v>
      </c>
      <c r="F5689" s="16">
        <f t="shared" si="448"/>
        <v>22</v>
      </c>
      <c r="G5689" s="195">
        <v>5687</v>
      </c>
      <c r="H5689" s="193">
        <v>0</v>
      </c>
    </row>
    <row r="5690" spans="2:8" x14ac:dyDescent="0.25">
      <c r="B5690" s="192">
        <f t="shared" si="449"/>
        <v>43337.958333319541</v>
      </c>
      <c r="C5690" s="16">
        <f t="shared" si="445"/>
        <v>8</v>
      </c>
      <c r="D5690" s="16">
        <f t="shared" si="446"/>
        <v>6</v>
      </c>
      <c r="E5690" s="16">
        <f t="shared" si="447"/>
        <v>2</v>
      </c>
      <c r="F5690" s="16">
        <f t="shared" si="448"/>
        <v>23</v>
      </c>
      <c r="G5690" s="195">
        <v>5688</v>
      </c>
      <c r="H5690" s="193">
        <v>0</v>
      </c>
    </row>
    <row r="5691" spans="2:8" x14ac:dyDescent="0.25">
      <c r="B5691" s="192">
        <f t="shared" si="449"/>
        <v>43337.999999986205</v>
      </c>
      <c r="C5691" s="16">
        <f t="shared" si="445"/>
        <v>8</v>
      </c>
      <c r="D5691" s="16">
        <f t="shared" si="446"/>
        <v>7</v>
      </c>
      <c r="E5691" s="16">
        <f t="shared" si="447"/>
        <v>2</v>
      </c>
      <c r="F5691" s="16">
        <f t="shared" si="448"/>
        <v>0</v>
      </c>
      <c r="G5691" s="195">
        <v>5689</v>
      </c>
      <c r="H5691" s="193">
        <v>0</v>
      </c>
    </row>
    <row r="5692" spans="2:8" x14ac:dyDescent="0.25">
      <c r="B5692" s="192">
        <f t="shared" si="449"/>
        <v>43338.041666652869</v>
      </c>
      <c r="C5692" s="16">
        <f t="shared" si="445"/>
        <v>8</v>
      </c>
      <c r="D5692" s="16">
        <f t="shared" si="446"/>
        <v>7</v>
      </c>
      <c r="E5692" s="16">
        <f t="shared" si="447"/>
        <v>2</v>
      </c>
      <c r="F5692" s="16">
        <f t="shared" si="448"/>
        <v>1</v>
      </c>
      <c r="G5692" s="195">
        <v>5690</v>
      </c>
      <c r="H5692" s="193">
        <v>0</v>
      </c>
    </row>
    <row r="5693" spans="2:8" x14ac:dyDescent="0.25">
      <c r="B5693" s="192">
        <f t="shared" si="449"/>
        <v>43338.083333319533</v>
      </c>
      <c r="C5693" s="16">
        <f t="shared" si="445"/>
        <v>8</v>
      </c>
      <c r="D5693" s="16">
        <f t="shared" si="446"/>
        <v>7</v>
      </c>
      <c r="E5693" s="16">
        <f t="shared" si="447"/>
        <v>2</v>
      </c>
      <c r="F5693" s="16">
        <f t="shared" si="448"/>
        <v>2</v>
      </c>
      <c r="G5693" s="195">
        <v>5691</v>
      </c>
      <c r="H5693" s="193">
        <v>0</v>
      </c>
    </row>
    <row r="5694" spans="2:8" x14ac:dyDescent="0.25">
      <c r="B5694" s="192">
        <f t="shared" si="449"/>
        <v>43338.124999986198</v>
      </c>
      <c r="C5694" s="16">
        <f t="shared" si="445"/>
        <v>8</v>
      </c>
      <c r="D5694" s="16">
        <f t="shared" si="446"/>
        <v>7</v>
      </c>
      <c r="E5694" s="16">
        <f t="shared" si="447"/>
        <v>2</v>
      </c>
      <c r="F5694" s="16">
        <f t="shared" si="448"/>
        <v>3</v>
      </c>
      <c r="G5694" s="195">
        <v>5692</v>
      </c>
      <c r="H5694" s="193">
        <v>0</v>
      </c>
    </row>
    <row r="5695" spans="2:8" x14ac:dyDescent="0.25">
      <c r="B5695" s="192">
        <f t="shared" si="449"/>
        <v>43338.166666652862</v>
      </c>
      <c r="C5695" s="16">
        <f t="shared" si="445"/>
        <v>8</v>
      </c>
      <c r="D5695" s="16">
        <f t="shared" si="446"/>
        <v>7</v>
      </c>
      <c r="E5695" s="16">
        <f t="shared" si="447"/>
        <v>2</v>
      </c>
      <c r="F5695" s="16">
        <f t="shared" si="448"/>
        <v>4</v>
      </c>
      <c r="G5695" s="195">
        <v>5693</v>
      </c>
      <c r="H5695" s="193">
        <v>0</v>
      </c>
    </row>
    <row r="5696" spans="2:8" x14ac:dyDescent="0.25">
      <c r="B5696" s="192">
        <f t="shared" si="449"/>
        <v>43338.208333319526</v>
      </c>
      <c r="C5696" s="16">
        <f t="shared" si="445"/>
        <v>8</v>
      </c>
      <c r="D5696" s="16">
        <f t="shared" si="446"/>
        <v>7</v>
      </c>
      <c r="E5696" s="16">
        <f t="shared" si="447"/>
        <v>2</v>
      </c>
      <c r="F5696" s="16">
        <f t="shared" si="448"/>
        <v>5</v>
      </c>
      <c r="G5696" s="195">
        <v>5694</v>
      </c>
      <c r="H5696" s="193">
        <v>2.6002870000000002E-3</v>
      </c>
    </row>
    <row r="5697" spans="2:8" x14ac:dyDescent="0.25">
      <c r="B5697" s="192">
        <f t="shared" si="449"/>
        <v>43338.24999998619</v>
      </c>
      <c r="C5697" s="16">
        <f t="shared" si="445"/>
        <v>8</v>
      </c>
      <c r="D5697" s="16">
        <f t="shared" si="446"/>
        <v>7</v>
      </c>
      <c r="E5697" s="16">
        <f t="shared" si="447"/>
        <v>2</v>
      </c>
      <c r="F5697" s="16">
        <f t="shared" si="448"/>
        <v>6</v>
      </c>
      <c r="G5697" s="195">
        <v>5695</v>
      </c>
      <c r="H5697" s="193">
        <v>5.9522342999999998E-2</v>
      </c>
    </row>
    <row r="5698" spans="2:8" x14ac:dyDescent="0.25">
      <c r="B5698" s="192">
        <f t="shared" si="449"/>
        <v>43338.291666652854</v>
      </c>
      <c r="C5698" s="16">
        <f t="shared" si="445"/>
        <v>8</v>
      </c>
      <c r="D5698" s="16">
        <f t="shared" si="446"/>
        <v>7</v>
      </c>
      <c r="E5698" s="16">
        <f t="shared" si="447"/>
        <v>2</v>
      </c>
      <c r="F5698" s="16">
        <f t="shared" si="448"/>
        <v>7</v>
      </c>
      <c r="G5698" s="195">
        <v>5696</v>
      </c>
      <c r="H5698" s="193">
        <v>0.195887703</v>
      </c>
    </row>
    <row r="5699" spans="2:8" x14ac:dyDescent="0.25">
      <c r="B5699" s="192">
        <f t="shared" si="449"/>
        <v>43338.333333319519</v>
      </c>
      <c r="C5699" s="16">
        <f t="shared" si="445"/>
        <v>8</v>
      </c>
      <c r="D5699" s="16">
        <f t="shared" si="446"/>
        <v>7</v>
      </c>
      <c r="E5699" s="16">
        <f t="shared" si="447"/>
        <v>2</v>
      </c>
      <c r="F5699" s="16">
        <f t="shared" si="448"/>
        <v>8</v>
      </c>
      <c r="G5699" s="195">
        <v>5697</v>
      </c>
      <c r="H5699" s="193">
        <v>0.37119055899999998</v>
      </c>
    </row>
    <row r="5700" spans="2:8" x14ac:dyDescent="0.25">
      <c r="B5700" s="192">
        <f t="shared" si="449"/>
        <v>43338.374999986183</v>
      </c>
      <c r="C5700" s="16">
        <f t="shared" ref="C5700:C5763" si="450">MONTH(B5700)</f>
        <v>8</v>
      </c>
      <c r="D5700" s="16">
        <f t="shared" ref="D5700:D5763" si="451">WEEKDAY(B5700,2)</f>
        <v>7</v>
      </c>
      <c r="E5700" s="16">
        <f t="shared" ref="E5700:E5763" si="452">IF(D5700&lt;6,1,2)</f>
        <v>2</v>
      </c>
      <c r="F5700" s="16">
        <f t="shared" ref="F5700:F5763" si="453">HOUR(B5700)</f>
        <v>9</v>
      </c>
      <c r="G5700" s="195">
        <v>5698</v>
      </c>
      <c r="H5700" s="193">
        <v>0.52677185299999996</v>
      </c>
    </row>
    <row r="5701" spans="2:8" x14ac:dyDescent="0.25">
      <c r="B5701" s="192">
        <f t="shared" ref="B5701:B5764" si="454">B5700+1/24</f>
        <v>43338.416666652847</v>
      </c>
      <c r="C5701" s="16">
        <f t="shared" si="450"/>
        <v>8</v>
      </c>
      <c r="D5701" s="16">
        <f t="shared" si="451"/>
        <v>7</v>
      </c>
      <c r="E5701" s="16">
        <f t="shared" si="452"/>
        <v>2</v>
      </c>
      <c r="F5701" s="16">
        <f t="shared" si="453"/>
        <v>10</v>
      </c>
      <c r="G5701" s="195">
        <v>5699</v>
      </c>
      <c r="H5701" s="193">
        <v>0.64399964099999996</v>
      </c>
    </row>
    <row r="5702" spans="2:8" x14ac:dyDescent="0.25">
      <c r="B5702" s="192">
        <f t="shared" si="454"/>
        <v>43338.458333319511</v>
      </c>
      <c r="C5702" s="16">
        <f t="shared" si="450"/>
        <v>8</v>
      </c>
      <c r="D5702" s="16">
        <f t="shared" si="451"/>
        <v>7</v>
      </c>
      <c r="E5702" s="16">
        <f t="shared" si="452"/>
        <v>2</v>
      </c>
      <c r="F5702" s="16">
        <f t="shared" si="453"/>
        <v>11</v>
      </c>
      <c r="G5702" s="195">
        <v>5700</v>
      </c>
      <c r="H5702" s="193">
        <v>0.68696226999999999</v>
      </c>
    </row>
    <row r="5703" spans="2:8" x14ac:dyDescent="0.25">
      <c r="B5703" s="192">
        <f t="shared" si="454"/>
        <v>43338.499999986176</v>
      </c>
      <c r="C5703" s="16">
        <f t="shared" si="450"/>
        <v>8</v>
      </c>
      <c r="D5703" s="16">
        <f t="shared" si="451"/>
        <v>7</v>
      </c>
      <c r="E5703" s="16">
        <f t="shared" si="452"/>
        <v>2</v>
      </c>
      <c r="F5703" s="16">
        <f t="shared" si="453"/>
        <v>12</v>
      </c>
      <c r="G5703" s="195">
        <v>5701</v>
      </c>
      <c r="H5703" s="193">
        <v>0.71614519700000001</v>
      </c>
    </row>
    <row r="5704" spans="2:8" x14ac:dyDescent="0.25">
      <c r="B5704" s="192">
        <f t="shared" si="454"/>
        <v>43338.54166665284</v>
      </c>
      <c r="C5704" s="16">
        <f t="shared" si="450"/>
        <v>8</v>
      </c>
      <c r="D5704" s="16">
        <f t="shared" si="451"/>
        <v>7</v>
      </c>
      <c r="E5704" s="16">
        <f t="shared" si="452"/>
        <v>2</v>
      </c>
      <c r="F5704" s="16">
        <f t="shared" si="453"/>
        <v>13</v>
      </c>
      <c r="G5704" s="195">
        <v>5702</v>
      </c>
      <c r="H5704" s="193">
        <v>0.69274519999999995</v>
      </c>
    </row>
    <row r="5705" spans="2:8" x14ac:dyDescent="0.25">
      <c r="B5705" s="192">
        <f t="shared" si="454"/>
        <v>43338.583333319504</v>
      </c>
      <c r="C5705" s="16">
        <f t="shared" si="450"/>
        <v>8</v>
      </c>
      <c r="D5705" s="16">
        <f t="shared" si="451"/>
        <v>7</v>
      </c>
      <c r="E5705" s="16">
        <f t="shared" si="452"/>
        <v>2</v>
      </c>
      <c r="F5705" s="16">
        <f t="shared" si="453"/>
        <v>14</v>
      </c>
      <c r="G5705" s="195">
        <v>5703</v>
      </c>
      <c r="H5705" s="193">
        <v>0.61730697999999995</v>
      </c>
    </row>
    <row r="5706" spans="2:8" x14ac:dyDescent="0.25">
      <c r="B5706" s="192">
        <f t="shared" si="454"/>
        <v>43338.624999986168</v>
      </c>
      <c r="C5706" s="16">
        <f t="shared" si="450"/>
        <v>8</v>
      </c>
      <c r="D5706" s="16">
        <f t="shared" si="451"/>
        <v>7</v>
      </c>
      <c r="E5706" s="16">
        <f t="shared" si="452"/>
        <v>2</v>
      </c>
      <c r="F5706" s="16">
        <f t="shared" si="453"/>
        <v>15</v>
      </c>
      <c r="G5706" s="195">
        <v>5704</v>
      </c>
      <c r="H5706" s="193">
        <v>0.49628590500000003</v>
      </c>
    </row>
    <row r="5707" spans="2:8" x14ac:dyDescent="0.25">
      <c r="B5707" s="192">
        <f t="shared" si="454"/>
        <v>43338.666666652833</v>
      </c>
      <c r="C5707" s="16">
        <f t="shared" si="450"/>
        <v>8</v>
      </c>
      <c r="D5707" s="16">
        <f t="shared" si="451"/>
        <v>7</v>
      </c>
      <c r="E5707" s="16">
        <f t="shared" si="452"/>
        <v>2</v>
      </c>
      <c r="F5707" s="16">
        <f t="shared" si="453"/>
        <v>16</v>
      </c>
      <c r="G5707" s="195">
        <v>5705</v>
      </c>
      <c r="H5707" s="193">
        <v>0.34152599300000003</v>
      </c>
    </row>
    <row r="5708" spans="2:8" x14ac:dyDescent="0.25">
      <c r="B5708" s="192">
        <f t="shared" si="454"/>
        <v>43338.708333319497</v>
      </c>
      <c r="C5708" s="16">
        <f t="shared" si="450"/>
        <v>8</v>
      </c>
      <c r="D5708" s="16">
        <f t="shared" si="451"/>
        <v>7</v>
      </c>
      <c r="E5708" s="16">
        <f t="shared" si="452"/>
        <v>2</v>
      </c>
      <c r="F5708" s="16">
        <f t="shared" si="453"/>
        <v>17</v>
      </c>
      <c r="G5708" s="195">
        <v>5706</v>
      </c>
      <c r="H5708" s="193">
        <v>0.17143930399999999</v>
      </c>
    </row>
    <row r="5709" spans="2:8" x14ac:dyDescent="0.25">
      <c r="B5709" s="192">
        <f t="shared" si="454"/>
        <v>43338.749999986161</v>
      </c>
      <c r="C5709" s="16">
        <f t="shared" si="450"/>
        <v>8</v>
      </c>
      <c r="D5709" s="16">
        <f t="shared" si="451"/>
        <v>7</v>
      </c>
      <c r="E5709" s="16">
        <f t="shared" si="452"/>
        <v>2</v>
      </c>
      <c r="F5709" s="16">
        <f t="shared" si="453"/>
        <v>18</v>
      </c>
      <c r="G5709" s="195">
        <v>5707</v>
      </c>
      <c r="H5709" s="193">
        <v>3.9154493999999998E-2</v>
      </c>
    </row>
    <row r="5710" spans="2:8" x14ac:dyDescent="0.25">
      <c r="B5710" s="192">
        <f t="shared" si="454"/>
        <v>43338.791666652825</v>
      </c>
      <c r="C5710" s="16">
        <f t="shared" si="450"/>
        <v>8</v>
      </c>
      <c r="D5710" s="16">
        <f t="shared" si="451"/>
        <v>7</v>
      </c>
      <c r="E5710" s="16">
        <f t="shared" si="452"/>
        <v>2</v>
      </c>
      <c r="F5710" s="16">
        <f t="shared" si="453"/>
        <v>19</v>
      </c>
      <c r="G5710" s="195">
        <v>5708</v>
      </c>
      <c r="H5710" s="193">
        <v>3.5647800000000002E-4</v>
      </c>
    </row>
    <row r="5711" spans="2:8" x14ac:dyDescent="0.25">
      <c r="B5711" s="192">
        <f t="shared" si="454"/>
        <v>43338.83333331949</v>
      </c>
      <c r="C5711" s="16">
        <f t="shared" si="450"/>
        <v>8</v>
      </c>
      <c r="D5711" s="16">
        <f t="shared" si="451"/>
        <v>7</v>
      </c>
      <c r="E5711" s="16">
        <f t="shared" si="452"/>
        <v>2</v>
      </c>
      <c r="F5711" s="16">
        <f t="shared" si="453"/>
        <v>20</v>
      </c>
      <c r="G5711" s="195">
        <v>5709</v>
      </c>
      <c r="H5711" s="193">
        <v>0</v>
      </c>
    </row>
    <row r="5712" spans="2:8" x14ac:dyDescent="0.25">
      <c r="B5712" s="192">
        <f t="shared" si="454"/>
        <v>43338.874999986154</v>
      </c>
      <c r="C5712" s="16">
        <f t="shared" si="450"/>
        <v>8</v>
      </c>
      <c r="D5712" s="16">
        <f t="shared" si="451"/>
        <v>7</v>
      </c>
      <c r="E5712" s="16">
        <f t="shared" si="452"/>
        <v>2</v>
      </c>
      <c r="F5712" s="16">
        <f t="shared" si="453"/>
        <v>21</v>
      </c>
      <c r="G5712" s="195">
        <v>5710</v>
      </c>
      <c r="H5712" s="193">
        <v>0</v>
      </c>
    </row>
    <row r="5713" spans="2:8" x14ac:dyDescent="0.25">
      <c r="B5713" s="192">
        <f t="shared" si="454"/>
        <v>43338.916666652818</v>
      </c>
      <c r="C5713" s="16">
        <f t="shared" si="450"/>
        <v>8</v>
      </c>
      <c r="D5713" s="16">
        <f t="shared" si="451"/>
        <v>7</v>
      </c>
      <c r="E5713" s="16">
        <f t="shared" si="452"/>
        <v>2</v>
      </c>
      <c r="F5713" s="16">
        <f t="shared" si="453"/>
        <v>22</v>
      </c>
      <c r="G5713" s="195">
        <v>5711</v>
      </c>
      <c r="H5713" s="193">
        <v>0</v>
      </c>
    </row>
    <row r="5714" spans="2:8" x14ac:dyDescent="0.25">
      <c r="B5714" s="192">
        <f t="shared" si="454"/>
        <v>43338.958333319482</v>
      </c>
      <c r="C5714" s="16">
        <f t="shared" si="450"/>
        <v>8</v>
      </c>
      <c r="D5714" s="16">
        <f t="shared" si="451"/>
        <v>7</v>
      </c>
      <c r="E5714" s="16">
        <f t="shared" si="452"/>
        <v>2</v>
      </c>
      <c r="F5714" s="16">
        <f t="shared" si="453"/>
        <v>23</v>
      </c>
      <c r="G5714" s="195">
        <v>5712</v>
      </c>
      <c r="H5714" s="193">
        <v>0</v>
      </c>
    </row>
    <row r="5715" spans="2:8" x14ac:dyDescent="0.25">
      <c r="B5715" s="192">
        <f t="shared" si="454"/>
        <v>43338.999999986147</v>
      </c>
      <c r="C5715" s="16">
        <f t="shared" si="450"/>
        <v>8</v>
      </c>
      <c r="D5715" s="16">
        <f t="shared" si="451"/>
        <v>1</v>
      </c>
      <c r="E5715" s="16">
        <f t="shared" si="452"/>
        <v>1</v>
      </c>
      <c r="F5715" s="16">
        <f t="shared" si="453"/>
        <v>0</v>
      </c>
      <c r="G5715" s="195">
        <v>5713</v>
      </c>
      <c r="H5715" s="193">
        <v>0</v>
      </c>
    </row>
    <row r="5716" spans="2:8" x14ac:dyDescent="0.25">
      <c r="B5716" s="192">
        <f t="shared" si="454"/>
        <v>43339.041666652811</v>
      </c>
      <c r="C5716" s="16">
        <f t="shared" si="450"/>
        <v>8</v>
      </c>
      <c r="D5716" s="16">
        <f t="shared" si="451"/>
        <v>1</v>
      </c>
      <c r="E5716" s="16">
        <f t="shared" si="452"/>
        <v>1</v>
      </c>
      <c r="F5716" s="16">
        <f t="shared" si="453"/>
        <v>1</v>
      </c>
      <c r="G5716" s="195">
        <v>5714</v>
      </c>
      <c r="H5716" s="193">
        <v>0</v>
      </c>
    </row>
    <row r="5717" spans="2:8" x14ac:dyDescent="0.25">
      <c r="B5717" s="192">
        <f t="shared" si="454"/>
        <v>43339.083333319475</v>
      </c>
      <c r="C5717" s="16">
        <f t="shared" si="450"/>
        <v>8</v>
      </c>
      <c r="D5717" s="16">
        <f t="shared" si="451"/>
        <v>1</v>
      </c>
      <c r="E5717" s="16">
        <f t="shared" si="452"/>
        <v>1</v>
      </c>
      <c r="F5717" s="16">
        <f t="shared" si="453"/>
        <v>2</v>
      </c>
      <c r="G5717" s="195">
        <v>5715</v>
      </c>
      <c r="H5717" s="193">
        <v>0</v>
      </c>
    </row>
    <row r="5718" spans="2:8" x14ac:dyDescent="0.25">
      <c r="B5718" s="192">
        <f t="shared" si="454"/>
        <v>43339.124999986139</v>
      </c>
      <c r="C5718" s="16">
        <f t="shared" si="450"/>
        <v>8</v>
      </c>
      <c r="D5718" s="16">
        <f t="shared" si="451"/>
        <v>1</v>
      </c>
      <c r="E5718" s="16">
        <f t="shared" si="452"/>
        <v>1</v>
      </c>
      <c r="F5718" s="16">
        <f t="shared" si="453"/>
        <v>3</v>
      </c>
      <c r="G5718" s="195">
        <v>5716</v>
      </c>
      <c r="H5718" s="193">
        <v>0</v>
      </c>
    </row>
    <row r="5719" spans="2:8" x14ac:dyDescent="0.25">
      <c r="B5719" s="192">
        <f t="shared" si="454"/>
        <v>43339.166666652804</v>
      </c>
      <c r="C5719" s="16">
        <f t="shared" si="450"/>
        <v>8</v>
      </c>
      <c r="D5719" s="16">
        <f t="shared" si="451"/>
        <v>1</v>
      </c>
      <c r="E5719" s="16">
        <f t="shared" si="452"/>
        <v>1</v>
      </c>
      <c r="F5719" s="16">
        <f t="shared" si="453"/>
        <v>4</v>
      </c>
      <c r="G5719" s="195">
        <v>5717</v>
      </c>
      <c r="H5719" s="193">
        <v>0</v>
      </c>
    </row>
    <row r="5720" spans="2:8" x14ac:dyDescent="0.25">
      <c r="B5720" s="192">
        <f t="shared" si="454"/>
        <v>43339.208333319468</v>
      </c>
      <c r="C5720" s="16">
        <f t="shared" si="450"/>
        <v>8</v>
      </c>
      <c r="D5720" s="16">
        <f t="shared" si="451"/>
        <v>1</v>
      </c>
      <c r="E5720" s="16">
        <f t="shared" si="452"/>
        <v>1</v>
      </c>
      <c r="F5720" s="16">
        <f t="shared" si="453"/>
        <v>5</v>
      </c>
      <c r="G5720" s="195">
        <v>5718</v>
      </c>
      <c r="H5720" s="193">
        <v>1.912085E-3</v>
      </c>
    </row>
    <row r="5721" spans="2:8" x14ac:dyDescent="0.25">
      <c r="B5721" s="192">
        <f t="shared" si="454"/>
        <v>43339.249999986132</v>
      </c>
      <c r="C5721" s="16">
        <f t="shared" si="450"/>
        <v>8</v>
      </c>
      <c r="D5721" s="16">
        <f t="shared" si="451"/>
        <v>1</v>
      </c>
      <c r="E5721" s="16">
        <f t="shared" si="452"/>
        <v>1</v>
      </c>
      <c r="F5721" s="16">
        <f t="shared" si="453"/>
        <v>6</v>
      </c>
      <c r="G5721" s="195">
        <v>5719</v>
      </c>
      <c r="H5721" s="193">
        <v>5.3269553999999997E-2</v>
      </c>
    </row>
    <row r="5722" spans="2:8" x14ac:dyDescent="0.25">
      <c r="B5722" s="192">
        <f t="shared" si="454"/>
        <v>43339.291666652796</v>
      </c>
      <c r="C5722" s="16">
        <f t="shared" si="450"/>
        <v>8</v>
      </c>
      <c r="D5722" s="16">
        <f t="shared" si="451"/>
        <v>1</v>
      </c>
      <c r="E5722" s="16">
        <f t="shared" si="452"/>
        <v>1</v>
      </c>
      <c r="F5722" s="16">
        <f t="shared" si="453"/>
        <v>7</v>
      </c>
      <c r="G5722" s="195">
        <v>5720</v>
      </c>
      <c r="H5722" s="193">
        <v>0.17635262400000001</v>
      </c>
    </row>
    <row r="5723" spans="2:8" x14ac:dyDescent="0.25">
      <c r="B5723" s="192">
        <f t="shared" si="454"/>
        <v>43339.333333319461</v>
      </c>
      <c r="C5723" s="16">
        <f t="shared" si="450"/>
        <v>8</v>
      </c>
      <c r="D5723" s="16">
        <f t="shared" si="451"/>
        <v>1</v>
      </c>
      <c r="E5723" s="16">
        <f t="shared" si="452"/>
        <v>1</v>
      </c>
      <c r="F5723" s="16">
        <f t="shared" si="453"/>
        <v>8</v>
      </c>
      <c r="G5723" s="195">
        <v>5721</v>
      </c>
      <c r="H5723" s="193">
        <v>0.33227053200000001</v>
      </c>
    </row>
    <row r="5724" spans="2:8" x14ac:dyDescent="0.25">
      <c r="B5724" s="192">
        <f t="shared" si="454"/>
        <v>43339.374999986125</v>
      </c>
      <c r="C5724" s="16">
        <f t="shared" si="450"/>
        <v>8</v>
      </c>
      <c r="D5724" s="16">
        <f t="shared" si="451"/>
        <v>1</v>
      </c>
      <c r="E5724" s="16">
        <f t="shared" si="452"/>
        <v>1</v>
      </c>
      <c r="F5724" s="16">
        <f t="shared" si="453"/>
        <v>9</v>
      </c>
      <c r="G5724" s="195">
        <v>5722</v>
      </c>
      <c r="H5724" s="193">
        <v>0.45800347800000002</v>
      </c>
    </row>
    <row r="5725" spans="2:8" x14ac:dyDescent="0.25">
      <c r="B5725" s="192">
        <f t="shared" si="454"/>
        <v>43339.416666652789</v>
      </c>
      <c r="C5725" s="16">
        <f t="shared" si="450"/>
        <v>8</v>
      </c>
      <c r="D5725" s="16">
        <f t="shared" si="451"/>
        <v>1</v>
      </c>
      <c r="E5725" s="16">
        <f t="shared" si="452"/>
        <v>1</v>
      </c>
      <c r="F5725" s="16">
        <f t="shared" si="453"/>
        <v>10</v>
      </c>
      <c r="G5725" s="195">
        <v>5723</v>
      </c>
      <c r="H5725" s="193">
        <v>0.54759880699999997</v>
      </c>
    </row>
    <row r="5726" spans="2:8" x14ac:dyDescent="0.25">
      <c r="B5726" s="192">
        <f t="shared" si="454"/>
        <v>43339.458333319453</v>
      </c>
      <c r="C5726" s="16">
        <f t="shared" si="450"/>
        <v>8</v>
      </c>
      <c r="D5726" s="16">
        <f t="shared" si="451"/>
        <v>1</v>
      </c>
      <c r="E5726" s="16">
        <f t="shared" si="452"/>
        <v>1</v>
      </c>
      <c r="F5726" s="16">
        <f t="shared" si="453"/>
        <v>11</v>
      </c>
      <c r="G5726" s="195">
        <v>5724</v>
      </c>
      <c r="H5726" s="193">
        <v>0.605762095</v>
      </c>
    </row>
    <row r="5727" spans="2:8" x14ac:dyDescent="0.25">
      <c r="B5727" s="192">
        <f t="shared" si="454"/>
        <v>43339.499999986117</v>
      </c>
      <c r="C5727" s="16">
        <f t="shared" si="450"/>
        <v>8</v>
      </c>
      <c r="D5727" s="16">
        <f t="shared" si="451"/>
        <v>1</v>
      </c>
      <c r="E5727" s="16">
        <f t="shared" si="452"/>
        <v>1</v>
      </c>
      <c r="F5727" s="16">
        <f t="shared" si="453"/>
        <v>12</v>
      </c>
      <c r="G5727" s="195">
        <v>5725</v>
      </c>
      <c r="H5727" s="193">
        <v>0.63033610200000001</v>
      </c>
    </row>
    <row r="5728" spans="2:8" x14ac:dyDescent="0.25">
      <c r="B5728" s="192">
        <f t="shared" si="454"/>
        <v>43339.541666652782</v>
      </c>
      <c r="C5728" s="16">
        <f t="shared" si="450"/>
        <v>8</v>
      </c>
      <c r="D5728" s="16">
        <f t="shared" si="451"/>
        <v>1</v>
      </c>
      <c r="E5728" s="16">
        <f t="shared" si="452"/>
        <v>1</v>
      </c>
      <c r="F5728" s="16">
        <f t="shared" si="453"/>
        <v>13</v>
      </c>
      <c r="G5728" s="195">
        <v>5726</v>
      </c>
      <c r="H5728" s="193">
        <v>0.59694896399999997</v>
      </c>
    </row>
    <row r="5729" spans="2:8" x14ac:dyDescent="0.25">
      <c r="B5729" s="192">
        <f t="shared" si="454"/>
        <v>43339.583333319446</v>
      </c>
      <c r="C5729" s="16">
        <f t="shared" si="450"/>
        <v>8</v>
      </c>
      <c r="D5729" s="16">
        <f t="shared" si="451"/>
        <v>1</v>
      </c>
      <c r="E5729" s="16">
        <f t="shared" si="452"/>
        <v>1</v>
      </c>
      <c r="F5729" s="16">
        <f t="shared" si="453"/>
        <v>14</v>
      </c>
      <c r="G5729" s="195">
        <v>5727</v>
      </c>
      <c r="H5729" s="193">
        <v>0.54361672299999997</v>
      </c>
    </row>
    <row r="5730" spans="2:8" x14ac:dyDescent="0.25">
      <c r="B5730" s="192">
        <f t="shared" si="454"/>
        <v>43339.62499998611</v>
      </c>
      <c r="C5730" s="16">
        <f t="shared" si="450"/>
        <v>8</v>
      </c>
      <c r="D5730" s="16">
        <f t="shared" si="451"/>
        <v>1</v>
      </c>
      <c r="E5730" s="16">
        <f t="shared" si="452"/>
        <v>1</v>
      </c>
      <c r="F5730" s="16">
        <f t="shared" si="453"/>
        <v>15</v>
      </c>
      <c r="G5730" s="195">
        <v>5728</v>
      </c>
      <c r="H5730" s="193">
        <v>0.442263986</v>
      </c>
    </row>
    <row r="5731" spans="2:8" x14ac:dyDescent="0.25">
      <c r="B5731" s="192">
        <f t="shared" si="454"/>
        <v>43339.666666652774</v>
      </c>
      <c r="C5731" s="16">
        <f t="shared" si="450"/>
        <v>8</v>
      </c>
      <c r="D5731" s="16">
        <f t="shared" si="451"/>
        <v>1</v>
      </c>
      <c r="E5731" s="16">
        <f t="shared" si="452"/>
        <v>1</v>
      </c>
      <c r="F5731" s="16">
        <f t="shared" si="453"/>
        <v>16</v>
      </c>
      <c r="G5731" s="195">
        <v>5729</v>
      </c>
      <c r="H5731" s="193">
        <v>0.31428330700000001</v>
      </c>
    </row>
    <row r="5732" spans="2:8" x14ac:dyDescent="0.25">
      <c r="B5732" s="192">
        <f t="shared" si="454"/>
        <v>43339.708333319439</v>
      </c>
      <c r="C5732" s="16">
        <f t="shared" si="450"/>
        <v>8</v>
      </c>
      <c r="D5732" s="16">
        <f t="shared" si="451"/>
        <v>1</v>
      </c>
      <c r="E5732" s="16">
        <f t="shared" si="452"/>
        <v>1</v>
      </c>
      <c r="F5732" s="16">
        <f t="shared" si="453"/>
        <v>17</v>
      </c>
      <c r="G5732" s="195">
        <v>5730</v>
      </c>
      <c r="H5732" s="193">
        <v>0.15746049600000001</v>
      </c>
    </row>
    <row r="5733" spans="2:8" x14ac:dyDescent="0.25">
      <c r="B5733" s="192">
        <f t="shared" si="454"/>
        <v>43339.749999986103</v>
      </c>
      <c r="C5733" s="16">
        <f t="shared" si="450"/>
        <v>8</v>
      </c>
      <c r="D5733" s="16">
        <f t="shared" si="451"/>
        <v>1</v>
      </c>
      <c r="E5733" s="16">
        <f t="shared" si="452"/>
        <v>1</v>
      </c>
      <c r="F5733" s="16">
        <f t="shared" si="453"/>
        <v>18</v>
      </c>
      <c r="G5733" s="195">
        <v>5731</v>
      </c>
      <c r="H5733" s="193">
        <v>3.4220239E-2</v>
      </c>
    </row>
    <row r="5734" spans="2:8" x14ac:dyDescent="0.25">
      <c r="B5734" s="192">
        <f t="shared" si="454"/>
        <v>43339.791666652767</v>
      </c>
      <c r="C5734" s="16">
        <f t="shared" si="450"/>
        <v>8</v>
      </c>
      <c r="D5734" s="16">
        <f t="shared" si="451"/>
        <v>1</v>
      </c>
      <c r="E5734" s="16">
        <f t="shared" si="452"/>
        <v>1</v>
      </c>
      <c r="F5734" s="16">
        <f t="shared" si="453"/>
        <v>19</v>
      </c>
      <c r="G5734" s="195">
        <v>5732</v>
      </c>
      <c r="H5734" s="193">
        <v>3.5647800000000002E-4</v>
      </c>
    </row>
    <row r="5735" spans="2:8" x14ac:dyDescent="0.25">
      <c r="B5735" s="192">
        <f t="shared" si="454"/>
        <v>43339.833333319431</v>
      </c>
      <c r="C5735" s="16">
        <f t="shared" si="450"/>
        <v>8</v>
      </c>
      <c r="D5735" s="16">
        <f t="shared" si="451"/>
        <v>1</v>
      </c>
      <c r="E5735" s="16">
        <f t="shared" si="452"/>
        <v>1</v>
      </c>
      <c r="F5735" s="16">
        <f t="shared" si="453"/>
        <v>20</v>
      </c>
      <c r="G5735" s="195">
        <v>5733</v>
      </c>
      <c r="H5735" s="193">
        <v>0</v>
      </c>
    </row>
    <row r="5736" spans="2:8" x14ac:dyDescent="0.25">
      <c r="B5736" s="192">
        <f t="shared" si="454"/>
        <v>43339.874999986096</v>
      </c>
      <c r="C5736" s="16">
        <f t="shared" si="450"/>
        <v>8</v>
      </c>
      <c r="D5736" s="16">
        <f t="shared" si="451"/>
        <v>1</v>
      </c>
      <c r="E5736" s="16">
        <f t="shared" si="452"/>
        <v>1</v>
      </c>
      <c r="F5736" s="16">
        <f t="shared" si="453"/>
        <v>21</v>
      </c>
      <c r="G5736" s="195">
        <v>5734</v>
      </c>
      <c r="H5736" s="193">
        <v>0</v>
      </c>
    </row>
    <row r="5737" spans="2:8" x14ac:dyDescent="0.25">
      <c r="B5737" s="192">
        <f t="shared" si="454"/>
        <v>43339.91666665276</v>
      </c>
      <c r="C5737" s="16">
        <f t="shared" si="450"/>
        <v>8</v>
      </c>
      <c r="D5737" s="16">
        <f t="shared" si="451"/>
        <v>1</v>
      </c>
      <c r="E5737" s="16">
        <f t="shared" si="452"/>
        <v>1</v>
      </c>
      <c r="F5737" s="16">
        <f t="shared" si="453"/>
        <v>22</v>
      </c>
      <c r="G5737" s="195">
        <v>5735</v>
      </c>
      <c r="H5737" s="193">
        <v>0</v>
      </c>
    </row>
    <row r="5738" spans="2:8" x14ac:dyDescent="0.25">
      <c r="B5738" s="192">
        <f t="shared" si="454"/>
        <v>43339.958333319424</v>
      </c>
      <c r="C5738" s="16">
        <f t="shared" si="450"/>
        <v>8</v>
      </c>
      <c r="D5738" s="16">
        <f t="shared" si="451"/>
        <v>1</v>
      </c>
      <c r="E5738" s="16">
        <f t="shared" si="452"/>
        <v>1</v>
      </c>
      <c r="F5738" s="16">
        <f t="shared" si="453"/>
        <v>23</v>
      </c>
      <c r="G5738" s="195">
        <v>5736</v>
      </c>
      <c r="H5738" s="193">
        <v>0</v>
      </c>
    </row>
    <row r="5739" spans="2:8" x14ac:dyDescent="0.25">
      <c r="B5739" s="192">
        <f t="shared" si="454"/>
        <v>43339.999999986088</v>
      </c>
      <c r="C5739" s="16">
        <f t="shared" si="450"/>
        <v>8</v>
      </c>
      <c r="D5739" s="16">
        <f t="shared" si="451"/>
        <v>2</v>
      </c>
      <c r="E5739" s="16">
        <f t="shared" si="452"/>
        <v>1</v>
      </c>
      <c r="F5739" s="16">
        <f t="shared" si="453"/>
        <v>0</v>
      </c>
      <c r="G5739" s="195">
        <v>5737</v>
      </c>
      <c r="H5739" s="193">
        <v>0</v>
      </c>
    </row>
    <row r="5740" spans="2:8" x14ac:dyDescent="0.25">
      <c r="B5740" s="192">
        <f t="shared" si="454"/>
        <v>43340.041666652753</v>
      </c>
      <c r="C5740" s="16">
        <f t="shared" si="450"/>
        <v>8</v>
      </c>
      <c r="D5740" s="16">
        <f t="shared" si="451"/>
        <v>2</v>
      </c>
      <c r="E5740" s="16">
        <f t="shared" si="452"/>
        <v>1</v>
      </c>
      <c r="F5740" s="16">
        <f t="shared" si="453"/>
        <v>1</v>
      </c>
      <c r="G5740" s="195">
        <v>5738</v>
      </c>
      <c r="H5740" s="193">
        <v>0</v>
      </c>
    </row>
    <row r="5741" spans="2:8" x14ac:dyDescent="0.25">
      <c r="B5741" s="192">
        <f t="shared" si="454"/>
        <v>43340.083333319417</v>
      </c>
      <c r="C5741" s="16">
        <f t="shared" si="450"/>
        <v>8</v>
      </c>
      <c r="D5741" s="16">
        <f t="shared" si="451"/>
        <v>2</v>
      </c>
      <c r="E5741" s="16">
        <f t="shared" si="452"/>
        <v>1</v>
      </c>
      <c r="F5741" s="16">
        <f t="shared" si="453"/>
        <v>2</v>
      </c>
      <c r="G5741" s="195">
        <v>5739</v>
      </c>
      <c r="H5741" s="193">
        <v>0</v>
      </c>
    </row>
    <row r="5742" spans="2:8" x14ac:dyDescent="0.25">
      <c r="B5742" s="192">
        <f t="shared" si="454"/>
        <v>43340.124999986081</v>
      </c>
      <c r="C5742" s="16">
        <f t="shared" si="450"/>
        <v>8</v>
      </c>
      <c r="D5742" s="16">
        <f t="shared" si="451"/>
        <v>2</v>
      </c>
      <c r="E5742" s="16">
        <f t="shared" si="452"/>
        <v>1</v>
      </c>
      <c r="F5742" s="16">
        <f t="shared" si="453"/>
        <v>3</v>
      </c>
      <c r="G5742" s="195">
        <v>5740</v>
      </c>
      <c r="H5742" s="193">
        <v>0</v>
      </c>
    </row>
    <row r="5743" spans="2:8" x14ac:dyDescent="0.25">
      <c r="B5743" s="192">
        <f t="shared" si="454"/>
        <v>43340.166666652745</v>
      </c>
      <c r="C5743" s="16">
        <f t="shared" si="450"/>
        <v>8</v>
      </c>
      <c r="D5743" s="16">
        <f t="shared" si="451"/>
        <v>2</v>
      </c>
      <c r="E5743" s="16">
        <f t="shared" si="452"/>
        <v>1</v>
      </c>
      <c r="F5743" s="16">
        <f t="shared" si="453"/>
        <v>4</v>
      </c>
      <c r="G5743" s="195">
        <v>5741</v>
      </c>
      <c r="H5743" s="193">
        <v>0</v>
      </c>
    </row>
    <row r="5744" spans="2:8" x14ac:dyDescent="0.25">
      <c r="B5744" s="192">
        <f t="shared" si="454"/>
        <v>43340.20833331941</v>
      </c>
      <c r="C5744" s="16">
        <f t="shared" si="450"/>
        <v>8</v>
      </c>
      <c r="D5744" s="16">
        <f t="shared" si="451"/>
        <v>2</v>
      </c>
      <c r="E5744" s="16">
        <f t="shared" si="452"/>
        <v>1</v>
      </c>
      <c r="F5744" s="16">
        <f t="shared" si="453"/>
        <v>5</v>
      </c>
      <c r="G5744" s="195">
        <v>5742</v>
      </c>
      <c r="H5744" s="193">
        <v>2.7727670000000002E-3</v>
      </c>
    </row>
    <row r="5745" spans="2:8" x14ac:dyDescent="0.25">
      <c r="B5745" s="192">
        <f t="shared" si="454"/>
        <v>43340.249999986074</v>
      </c>
      <c r="C5745" s="16">
        <f t="shared" si="450"/>
        <v>8</v>
      </c>
      <c r="D5745" s="16">
        <f t="shared" si="451"/>
        <v>2</v>
      </c>
      <c r="E5745" s="16">
        <f t="shared" si="452"/>
        <v>1</v>
      </c>
      <c r="F5745" s="16">
        <f t="shared" si="453"/>
        <v>6</v>
      </c>
      <c r="G5745" s="195">
        <v>5743</v>
      </c>
      <c r="H5745" s="193">
        <v>6.1857506E-2</v>
      </c>
    </row>
    <row r="5746" spans="2:8" x14ac:dyDescent="0.25">
      <c r="B5746" s="192">
        <f t="shared" si="454"/>
        <v>43340.291666652738</v>
      </c>
      <c r="C5746" s="16">
        <f t="shared" si="450"/>
        <v>8</v>
      </c>
      <c r="D5746" s="16">
        <f t="shared" si="451"/>
        <v>2</v>
      </c>
      <c r="E5746" s="16">
        <f t="shared" si="452"/>
        <v>1</v>
      </c>
      <c r="F5746" s="16">
        <f t="shared" si="453"/>
        <v>7</v>
      </c>
      <c r="G5746" s="195">
        <v>5744</v>
      </c>
      <c r="H5746" s="193">
        <v>0.206374051</v>
      </c>
    </row>
    <row r="5747" spans="2:8" x14ac:dyDescent="0.25">
      <c r="B5747" s="192">
        <f t="shared" si="454"/>
        <v>43340.333333319402</v>
      </c>
      <c r="C5747" s="16">
        <f t="shared" si="450"/>
        <v>8</v>
      </c>
      <c r="D5747" s="16">
        <f t="shared" si="451"/>
        <v>2</v>
      </c>
      <c r="E5747" s="16">
        <f t="shared" si="452"/>
        <v>1</v>
      </c>
      <c r="F5747" s="16">
        <f t="shared" si="453"/>
        <v>8</v>
      </c>
      <c r="G5747" s="195">
        <v>5745</v>
      </c>
      <c r="H5747" s="193">
        <v>0.38118827300000002</v>
      </c>
    </row>
    <row r="5748" spans="2:8" x14ac:dyDescent="0.25">
      <c r="B5748" s="192">
        <f t="shared" si="454"/>
        <v>43340.374999986067</v>
      </c>
      <c r="C5748" s="16">
        <f t="shared" si="450"/>
        <v>8</v>
      </c>
      <c r="D5748" s="16">
        <f t="shared" si="451"/>
        <v>2</v>
      </c>
      <c r="E5748" s="16">
        <f t="shared" si="452"/>
        <v>1</v>
      </c>
      <c r="F5748" s="16">
        <f t="shared" si="453"/>
        <v>9</v>
      </c>
      <c r="G5748" s="195">
        <v>5746</v>
      </c>
      <c r="H5748" s="193">
        <v>0.51881849099999999</v>
      </c>
    </row>
    <row r="5749" spans="2:8" x14ac:dyDescent="0.25">
      <c r="B5749" s="192">
        <f t="shared" si="454"/>
        <v>43340.416666652731</v>
      </c>
      <c r="C5749" s="16">
        <f t="shared" si="450"/>
        <v>8</v>
      </c>
      <c r="D5749" s="16">
        <f t="shared" si="451"/>
        <v>2</v>
      </c>
      <c r="E5749" s="16">
        <f t="shared" si="452"/>
        <v>1</v>
      </c>
      <c r="F5749" s="16">
        <f t="shared" si="453"/>
        <v>10</v>
      </c>
      <c r="G5749" s="195">
        <v>5747</v>
      </c>
      <c r="H5749" s="193">
        <v>0.63895093700000005</v>
      </c>
    </row>
    <row r="5750" spans="2:8" x14ac:dyDescent="0.25">
      <c r="B5750" s="192">
        <f t="shared" si="454"/>
        <v>43340.458333319395</v>
      </c>
      <c r="C5750" s="16">
        <f t="shared" si="450"/>
        <v>8</v>
      </c>
      <c r="D5750" s="16">
        <f t="shared" si="451"/>
        <v>2</v>
      </c>
      <c r="E5750" s="16">
        <f t="shared" si="452"/>
        <v>1</v>
      </c>
      <c r="F5750" s="16">
        <f t="shared" si="453"/>
        <v>11</v>
      </c>
      <c r="G5750" s="195">
        <v>5748</v>
      </c>
      <c r="H5750" s="193">
        <v>0.69160560100000001</v>
      </c>
    </row>
    <row r="5751" spans="2:8" x14ac:dyDescent="0.25">
      <c r="B5751" s="192">
        <f t="shared" si="454"/>
        <v>43340.499999986059</v>
      </c>
      <c r="C5751" s="16">
        <f t="shared" si="450"/>
        <v>8</v>
      </c>
      <c r="D5751" s="16">
        <f t="shared" si="451"/>
        <v>2</v>
      </c>
      <c r="E5751" s="16">
        <f t="shared" si="452"/>
        <v>1</v>
      </c>
      <c r="F5751" s="16">
        <f t="shared" si="453"/>
        <v>12</v>
      </c>
      <c r="G5751" s="195">
        <v>5749</v>
      </c>
      <c r="H5751" s="193">
        <v>0.70814032000000005</v>
      </c>
    </row>
    <row r="5752" spans="2:8" x14ac:dyDescent="0.25">
      <c r="B5752" s="192">
        <f t="shared" si="454"/>
        <v>43340.541666652724</v>
      </c>
      <c r="C5752" s="16">
        <f t="shared" si="450"/>
        <v>8</v>
      </c>
      <c r="D5752" s="16">
        <f t="shared" si="451"/>
        <v>2</v>
      </c>
      <c r="E5752" s="16">
        <f t="shared" si="452"/>
        <v>1</v>
      </c>
      <c r="F5752" s="16">
        <f t="shared" si="453"/>
        <v>13</v>
      </c>
      <c r="G5752" s="195">
        <v>5750</v>
      </c>
      <c r="H5752" s="193">
        <v>0.66418753799999997</v>
      </c>
    </row>
    <row r="5753" spans="2:8" x14ac:dyDescent="0.25">
      <c r="B5753" s="192">
        <f t="shared" si="454"/>
        <v>43340.583333319388</v>
      </c>
      <c r="C5753" s="16">
        <f t="shared" si="450"/>
        <v>8</v>
      </c>
      <c r="D5753" s="16">
        <f t="shared" si="451"/>
        <v>2</v>
      </c>
      <c r="E5753" s="16">
        <f t="shared" si="452"/>
        <v>1</v>
      </c>
      <c r="F5753" s="16">
        <f t="shared" si="453"/>
        <v>14</v>
      </c>
      <c r="G5753" s="195">
        <v>5751</v>
      </c>
      <c r="H5753" s="193">
        <v>0.59144582000000001</v>
      </c>
    </row>
    <row r="5754" spans="2:8" x14ac:dyDescent="0.25">
      <c r="B5754" s="192">
        <f t="shared" si="454"/>
        <v>43340.624999986052</v>
      </c>
      <c r="C5754" s="16">
        <f t="shared" si="450"/>
        <v>8</v>
      </c>
      <c r="D5754" s="16">
        <f t="shared" si="451"/>
        <v>2</v>
      </c>
      <c r="E5754" s="16">
        <f t="shared" si="452"/>
        <v>1</v>
      </c>
      <c r="F5754" s="16">
        <f t="shared" si="453"/>
        <v>15</v>
      </c>
      <c r="G5754" s="195">
        <v>5752</v>
      </c>
      <c r="H5754" s="193">
        <v>0.47354411000000002</v>
      </c>
    </row>
    <row r="5755" spans="2:8" x14ac:dyDescent="0.25">
      <c r="B5755" s="192">
        <f t="shared" si="454"/>
        <v>43340.666666652716</v>
      </c>
      <c r="C5755" s="16">
        <f t="shared" si="450"/>
        <v>8</v>
      </c>
      <c r="D5755" s="16">
        <f t="shared" si="451"/>
        <v>2</v>
      </c>
      <c r="E5755" s="16">
        <f t="shared" si="452"/>
        <v>1</v>
      </c>
      <c r="F5755" s="16">
        <f t="shared" si="453"/>
        <v>16</v>
      </c>
      <c r="G5755" s="195">
        <v>5753</v>
      </c>
      <c r="H5755" s="193">
        <v>0.32793335299999998</v>
      </c>
    </row>
    <row r="5756" spans="2:8" x14ac:dyDescent="0.25">
      <c r="B5756" s="192">
        <f t="shared" si="454"/>
        <v>43340.70833331938</v>
      </c>
      <c r="C5756" s="16">
        <f t="shared" si="450"/>
        <v>8</v>
      </c>
      <c r="D5756" s="16">
        <f t="shared" si="451"/>
        <v>2</v>
      </c>
      <c r="E5756" s="16">
        <f t="shared" si="452"/>
        <v>1</v>
      </c>
      <c r="F5756" s="16">
        <f t="shared" si="453"/>
        <v>17</v>
      </c>
      <c r="G5756" s="195">
        <v>5754</v>
      </c>
      <c r="H5756" s="193">
        <v>0.16986899699999999</v>
      </c>
    </row>
    <row r="5757" spans="2:8" x14ac:dyDescent="0.25">
      <c r="B5757" s="192">
        <f t="shared" si="454"/>
        <v>43340.749999986045</v>
      </c>
      <c r="C5757" s="16">
        <f t="shared" si="450"/>
        <v>8</v>
      </c>
      <c r="D5757" s="16">
        <f t="shared" si="451"/>
        <v>2</v>
      </c>
      <c r="E5757" s="16">
        <f t="shared" si="452"/>
        <v>1</v>
      </c>
      <c r="F5757" s="16">
        <f t="shared" si="453"/>
        <v>18</v>
      </c>
      <c r="G5757" s="195">
        <v>5755</v>
      </c>
      <c r="H5757" s="193">
        <v>3.4915163999999999E-2</v>
      </c>
    </row>
    <row r="5758" spans="2:8" x14ac:dyDescent="0.25">
      <c r="B5758" s="192">
        <f t="shared" si="454"/>
        <v>43340.791666652709</v>
      </c>
      <c r="C5758" s="16">
        <f t="shared" si="450"/>
        <v>8</v>
      </c>
      <c r="D5758" s="16">
        <f t="shared" si="451"/>
        <v>2</v>
      </c>
      <c r="E5758" s="16">
        <f t="shared" si="452"/>
        <v>1</v>
      </c>
      <c r="F5758" s="16">
        <f t="shared" si="453"/>
        <v>19</v>
      </c>
      <c r="G5758" s="195">
        <v>5756</v>
      </c>
      <c r="H5758" s="193">
        <v>3.5647800000000002E-4</v>
      </c>
    </row>
    <row r="5759" spans="2:8" x14ac:dyDescent="0.25">
      <c r="B5759" s="192">
        <f t="shared" si="454"/>
        <v>43340.833333319373</v>
      </c>
      <c r="C5759" s="16">
        <f t="shared" si="450"/>
        <v>8</v>
      </c>
      <c r="D5759" s="16">
        <f t="shared" si="451"/>
        <v>2</v>
      </c>
      <c r="E5759" s="16">
        <f t="shared" si="452"/>
        <v>1</v>
      </c>
      <c r="F5759" s="16">
        <f t="shared" si="453"/>
        <v>20</v>
      </c>
      <c r="G5759" s="195">
        <v>5757</v>
      </c>
      <c r="H5759" s="193">
        <v>0</v>
      </c>
    </row>
    <row r="5760" spans="2:8" x14ac:dyDescent="0.25">
      <c r="B5760" s="192">
        <f t="shared" si="454"/>
        <v>43340.874999986037</v>
      </c>
      <c r="C5760" s="16">
        <f t="shared" si="450"/>
        <v>8</v>
      </c>
      <c r="D5760" s="16">
        <f t="shared" si="451"/>
        <v>2</v>
      </c>
      <c r="E5760" s="16">
        <f t="shared" si="452"/>
        <v>1</v>
      </c>
      <c r="F5760" s="16">
        <f t="shared" si="453"/>
        <v>21</v>
      </c>
      <c r="G5760" s="195">
        <v>5758</v>
      </c>
      <c r="H5760" s="193">
        <v>0</v>
      </c>
    </row>
    <row r="5761" spans="2:8" x14ac:dyDescent="0.25">
      <c r="B5761" s="192">
        <f t="shared" si="454"/>
        <v>43340.916666652702</v>
      </c>
      <c r="C5761" s="16">
        <f t="shared" si="450"/>
        <v>8</v>
      </c>
      <c r="D5761" s="16">
        <f t="shared" si="451"/>
        <v>2</v>
      </c>
      <c r="E5761" s="16">
        <f t="shared" si="452"/>
        <v>1</v>
      </c>
      <c r="F5761" s="16">
        <f t="shared" si="453"/>
        <v>22</v>
      </c>
      <c r="G5761" s="195">
        <v>5759</v>
      </c>
      <c r="H5761" s="193">
        <v>0</v>
      </c>
    </row>
    <row r="5762" spans="2:8" x14ac:dyDescent="0.25">
      <c r="B5762" s="192">
        <f t="shared" si="454"/>
        <v>43340.958333319366</v>
      </c>
      <c r="C5762" s="16">
        <f t="shared" si="450"/>
        <v>8</v>
      </c>
      <c r="D5762" s="16">
        <f t="shared" si="451"/>
        <v>2</v>
      </c>
      <c r="E5762" s="16">
        <f t="shared" si="452"/>
        <v>1</v>
      </c>
      <c r="F5762" s="16">
        <f t="shared" si="453"/>
        <v>23</v>
      </c>
      <c r="G5762" s="195">
        <v>5760</v>
      </c>
      <c r="H5762" s="193">
        <v>0</v>
      </c>
    </row>
    <row r="5763" spans="2:8" x14ac:dyDescent="0.25">
      <c r="B5763" s="192">
        <f t="shared" si="454"/>
        <v>43340.99999998603</v>
      </c>
      <c r="C5763" s="16">
        <f t="shared" si="450"/>
        <v>8</v>
      </c>
      <c r="D5763" s="16">
        <f t="shared" si="451"/>
        <v>3</v>
      </c>
      <c r="E5763" s="16">
        <f t="shared" si="452"/>
        <v>1</v>
      </c>
      <c r="F5763" s="16">
        <f t="shared" si="453"/>
        <v>0</v>
      </c>
      <c r="G5763" s="195">
        <v>5761</v>
      </c>
      <c r="H5763" s="193">
        <v>0</v>
      </c>
    </row>
    <row r="5764" spans="2:8" x14ac:dyDescent="0.25">
      <c r="B5764" s="192">
        <f t="shared" si="454"/>
        <v>43341.041666652694</v>
      </c>
      <c r="C5764" s="16">
        <f t="shared" ref="C5764:C5827" si="455">MONTH(B5764)</f>
        <v>8</v>
      </c>
      <c r="D5764" s="16">
        <f t="shared" ref="D5764:D5827" si="456">WEEKDAY(B5764,2)</f>
        <v>3</v>
      </c>
      <c r="E5764" s="16">
        <f t="shared" ref="E5764:E5827" si="457">IF(D5764&lt;6,1,2)</f>
        <v>1</v>
      </c>
      <c r="F5764" s="16">
        <f t="shared" ref="F5764:F5827" si="458">HOUR(B5764)</f>
        <v>1</v>
      </c>
      <c r="G5764" s="195">
        <v>5762</v>
      </c>
      <c r="H5764" s="193">
        <v>0</v>
      </c>
    </row>
    <row r="5765" spans="2:8" x14ac:dyDescent="0.25">
      <c r="B5765" s="192">
        <f t="shared" ref="B5765:B5828" si="459">B5764+1/24</f>
        <v>43341.083333319359</v>
      </c>
      <c r="C5765" s="16">
        <f t="shared" si="455"/>
        <v>8</v>
      </c>
      <c r="D5765" s="16">
        <f t="shared" si="456"/>
        <v>3</v>
      </c>
      <c r="E5765" s="16">
        <f t="shared" si="457"/>
        <v>1</v>
      </c>
      <c r="F5765" s="16">
        <f t="shared" si="458"/>
        <v>2</v>
      </c>
      <c r="G5765" s="195">
        <v>5763</v>
      </c>
      <c r="H5765" s="193">
        <v>0</v>
      </c>
    </row>
    <row r="5766" spans="2:8" x14ac:dyDescent="0.25">
      <c r="B5766" s="192">
        <f t="shared" si="459"/>
        <v>43341.124999986023</v>
      </c>
      <c r="C5766" s="16">
        <f t="shared" si="455"/>
        <v>8</v>
      </c>
      <c r="D5766" s="16">
        <f t="shared" si="456"/>
        <v>3</v>
      </c>
      <c r="E5766" s="16">
        <f t="shared" si="457"/>
        <v>1</v>
      </c>
      <c r="F5766" s="16">
        <f t="shared" si="458"/>
        <v>3</v>
      </c>
      <c r="G5766" s="195">
        <v>5764</v>
      </c>
      <c r="H5766" s="193">
        <v>0</v>
      </c>
    </row>
    <row r="5767" spans="2:8" x14ac:dyDescent="0.25">
      <c r="B5767" s="192">
        <f t="shared" si="459"/>
        <v>43341.166666652687</v>
      </c>
      <c r="C5767" s="16">
        <f t="shared" si="455"/>
        <v>8</v>
      </c>
      <c r="D5767" s="16">
        <f t="shared" si="456"/>
        <v>3</v>
      </c>
      <c r="E5767" s="16">
        <f t="shared" si="457"/>
        <v>1</v>
      </c>
      <c r="F5767" s="16">
        <f t="shared" si="458"/>
        <v>4</v>
      </c>
      <c r="G5767" s="195">
        <v>5765</v>
      </c>
      <c r="H5767" s="193">
        <v>0</v>
      </c>
    </row>
    <row r="5768" spans="2:8" x14ac:dyDescent="0.25">
      <c r="B5768" s="192">
        <f t="shared" si="459"/>
        <v>43341.208333319351</v>
      </c>
      <c r="C5768" s="16">
        <f t="shared" si="455"/>
        <v>8</v>
      </c>
      <c r="D5768" s="16">
        <f t="shared" si="456"/>
        <v>3</v>
      </c>
      <c r="E5768" s="16">
        <f t="shared" si="457"/>
        <v>1</v>
      </c>
      <c r="F5768" s="16">
        <f t="shared" si="458"/>
        <v>5</v>
      </c>
      <c r="G5768" s="195">
        <v>5766</v>
      </c>
      <c r="H5768" s="193">
        <v>2.4230110000000001E-3</v>
      </c>
    </row>
    <row r="5769" spans="2:8" x14ac:dyDescent="0.25">
      <c r="B5769" s="192">
        <f t="shared" si="459"/>
        <v>43341.249999986016</v>
      </c>
      <c r="C5769" s="16">
        <f t="shared" si="455"/>
        <v>8</v>
      </c>
      <c r="D5769" s="16">
        <f t="shared" si="456"/>
        <v>3</v>
      </c>
      <c r="E5769" s="16">
        <f t="shared" si="457"/>
        <v>1</v>
      </c>
      <c r="F5769" s="16">
        <f t="shared" si="458"/>
        <v>6</v>
      </c>
      <c r="G5769" s="195">
        <v>5767</v>
      </c>
      <c r="H5769" s="193">
        <v>6.0853940000000002E-2</v>
      </c>
    </row>
    <row r="5770" spans="2:8" x14ac:dyDescent="0.25">
      <c r="B5770" s="192">
        <f t="shared" si="459"/>
        <v>43341.29166665268</v>
      </c>
      <c r="C5770" s="16">
        <f t="shared" si="455"/>
        <v>8</v>
      </c>
      <c r="D5770" s="16">
        <f t="shared" si="456"/>
        <v>3</v>
      </c>
      <c r="E5770" s="16">
        <f t="shared" si="457"/>
        <v>1</v>
      </c>
      <c r="F5770" s="16">
        <f t="shared" si="458"/>
        <v>7</v>
      </c>
      <c r="G5770" s="195">
        <v>5768</v>
      </c>
      <c r="H5770" s="193">
        <v>0.19808745699999999</v>
      </c>
    </row>
    <row r="5771" spans="2:8" x14ac:dyDescent="0.25">
      <c r="B5771" s="192">
        <f t="shared" si="459"/>
        <v>43341.333333319344</v>
      </c>
      <c r="C5771" s="16">
        <f t="shared" si="455"/>
        <v>8</v>
      </c>
      <c r="D5771" s="16">
        <f t="shared" si="456"/>
        <v>3</v>
      </c>
      <c r="E5771" s="16">
        <f t="shared" si="457"/>
        <v>1</v>
      </c>
      <c r="F5771" s="16">
        <f t="shared" si="458"/>
        <v>8</v>
      </c>
      <c r="G5771" s="195">
        <v>5769</v>
      </c>
      <c r="H5771" s="193">
        <v>0.357530026</v>
      </c>
    </row>
    <row r="5772" spans="2:8" x14ac:dyDescent="0.25">
      <c r="B5772" s="192">
        <f t="shared" si="459"/>
        <v>43341.374999986008</v>
      </c>
      <c r="C5772" s="16">
        <f t="shared" si="455"/>
        <v>8</v>
      </c>
      <c r="D5772" s="16">
        <f t="shared" si="456"/>
        <v>3</v>
      </c>
      <c r="E5772" s="16">
        <f t="shared" si="457"/>
        <v>1</v>
      </c>
      <c r="F5772" s="16">
        <f t="shared" si="458"/>
        <v>9</v>
      </c>
      <c r="G5772" s="195">
        <v>5770</v>
      </c>
      <c r="H5772" s="193">
        <v>0.48480812699999998</v>
      </c>
    </row>
    <row r="5773" spans="2:8" x14ac:dyDescent="0.25">
      <c r="B5773" s="192">
        <f t="shared" si="459"/>
        <v>43341.416666652673</v>
      </c>
      <c r="C5773" s="16">
        <f t="shared" si="455"/>
        <v>8</v>
      </c>
      <c r="D5773" s="16">
        <f t="shared" si="456"/>
        <v>3</v>
      </c>
      <c r="E5773" s="16">
        <f t="shared" si="457"/>
        <v>1</v>
      </c>
      <c r="F5773" s="16">
        <f t="shared" si="458"/>
        <v>10</v>
      </c>
      <c r="G5773" s="195">
        <v>5771</v>
      </c>
      <c r="H5773" s="193">
        <v>0.60398117500000004</v>
      </c>
    </row>
    <row r="5774" spans="2:8" x14ac:dyDescent="0.25">
      <c r="B5774" s="192">
        <f t="shared" si="459"/>
        <v>43341.458333319337</v>
      </c>
      <c r="C5774" s="16">
        <f t="shared" si="455"/>
        <v>8</v>
      </c>
      <c r="D5774" s="16">
        <f t="shared" si="456"/>
        <v>3</v>
      </c>
      <c r="E5774" s="16">
        <f t="shared" si="457"/>
        <v>1</v>
      </c>
      <c r="F5774" s="16">
        <f t="shared" si="458"/>
        <v>11</v>
      </c>
      <c r="G5774" s="195">
        <v>5772</v>
      </c>
      <c r="H5774" s="193">
        <v>0.65648097299999997</v>
      </c>
    </row>
    <row r="5775" spans="2:8" x14ac:dyDescent="0.25">
      <c r="B5775" s="192">
        <f t="shared" si="459"/>
        <v>43341.499999986001</v>
      </c>
      <c r="C5775" s="16">
        <f t="shared" si="455"/>
        <v>8</v>
      </c>
      <c r="D5775" s="16">
        <f t="shared" si="456"/>
        <v>3</v>
      </c>
      <c r="E5775" s="16">
        <f t="shared" si="457"/>
        <v>1</v>
      </c>
      <c r="F5775" s="16">
        <f t="shared" si="458"/>
        <v>12</v>
      </c>
      <c r="G5775" s="195">
        <v>5773</v>
      </c>
      <c r="H5775" s="193">
        <v>0.66550640299999997</v>
      </c>
    </row>
    <row r="5776" spans="2:8" x14ac:dyDescent="0.25">
      <c r="B5776" s="192">
        <f t="shared" si="459"/>
        <v>43341.541666652665</v>
      </c>
      <c r="C5776" s="16">
        <f t="shared" si="455"/>
        <v>8</v>
      </c>
      <c r="D5776" s="16">
        <f t="shared" si="456"/>
        <v>3</v>
      </c>
      <c r="E5776" s="16">
        <f t="shared" si="457"/>
        <v>1</v>
      </c>
      <c r="F5776" s="16">
        <f t="shared" si="458"/>
        <v>13</v>
      </c>
      <c r="G5776" s="195">
        <v>5774</v>
      </c>
      <c r="H5776" s="193">
        <v>0.61812951400000005</v>
      </c>
    </row>
    <row r="5777" spans="2:8" x14ac:dyDescent="0.25">
      <c r="B5777" s="192">
        <f t="shared" si="459"/>
        <v>43341.58333331933</v>
      </c>
      <c r="C5777" s="16">
        <f t="shared" si="455"/>
        <v>8</v>
      </c>
      <c r="D5777" s="16">
        <f t="shared" si="456"/>
        <v>3</v>
      </c>
      <c r="E5777" s="16">
        <f t="shared" si="457"/>
        <v>1</v>
      </c>
      <c r="F5777" s="16">
        <f t="shared" si="458"/>
        <v>14</v>
      </c>
      <c r="G5777" s="195">
        <v>5775</v>
      </c>
      <c r="H5777" s="193">
        <v>0.51061349700000003</v>
      </c>
    </row>
    <row r="5778" spans="2:8" x14ac:dyDescent="0.25">
      <c r="B5778" s="192">
        <f t="shared" si="459"/>
        <v>43341.624999985994</v>
      </c>
      <c r="C5778" s="16">
        <f t="shared" si="455"/>
        <v>8</v>
      </c>
      <c r="D5778" s="16">
        <f t="shared" si="456"/>
        <v>3</v>
      </c>
      <c r="E5778" s="16">
        <f t="shared" si="457"/>
        <v>1</v>
      </c>
      <c r="F5778" s="16">
        <f t="shared" si="458"/>
        <v>15</v>
      </c>
      <c r="G5778" s="195">
        <v>5776</v>
      </c>
      <c r="H5778" s="193">
        <v>0.40515718899999997</v>
      </c>
    </row>
    <row r="5779" spans="2:8" x14ac:dyDescent="0.25">
      <c r="B5779" s="192">
        <f t="shared" si="459"/>
        <v>43341.666666652658</v>
      </c>
      <c r="C5779" s="16">
        <f t="shared" si="455"/>
        <v>8</v>
      </c>
      <c r="D5779" s="16">
        <f t="shared" si="456"/>
        <v>3</v>
      </c>
      <c r="E5779" s="16">
        <f t="shared" si="457"/>
        <v>1</v>
      </c>
      <c r="F5779" s="16">
        <f t="shared" si="458"/>
        <v>16</v>
      </c>
      <c r="G5779" s="195">
        <v>5777</v>
      </c>
      <c r="H5779" s="193">
        <v>0.271792231</v>
      </c>
    </row>
    <row r="5780" spans="2:8" x14ac:dyDescent="0.25">
      <c r="B5780" s="192">
        <f t="shared" si="459"/>
        <v>43341.708333319322</v>
      </c>
      <c r="C5780" s="16">
        <f t="shared" si="455"/>
        <v>8</v>
      </c>
      <c r="D5780" s="16">
        <f t="shared" si="456"/>
        <v>3</v>
      </c>
      <c r="E5780" s="16">
        <f t="shared" si="457"/>
        <v>1</v>
      </c>
      <c r="F5780" s="16">
        <f t="shared" si="458"/>
        <v>17</v>
      </c>
      <c r="G5780" s="195">
        <v>5778</v>
      </c>
      <c r="H5780" s="193">
        <v>0.14173624300000001</v>
      </c>
    </row>
    <row r="5781" spans="2:8" x14ac:dyDescent="0.25">
      <c r="B5781" s="192">
        <f t="shared" si="459"/>
        <v>43341.749999985987</v>
      </c>
      <c r="C5781" s="16">
        <f t="shared" si="455"/>
        <v>8</v>
      </c>
      <c r="D5781" s="16">
        <f t="shared" si="456"/>
        <v>3</v>
      </c>
      <c r="E5781" s="16">
        <f t="shared" si="457"/>
        <v>1</v>
      </c>
      <c r="F5781" s="16">
        <f t="shared" si="458"/>
        <v>18</v>
      </c>
      <c r="G5781" s="195">
        <v>5779</v>
      </c>
      <c r="H5781" s="193">
        <v>2.8633219000000001E-2</v>
      </c>
    </row>
    <row r="5782" spans="2:8" x14ac:dyDescent="0.25">
      <c r="B5782" s="192">
        <f t="shared" si="459"/>
        <v>43341.791666652651</v>
      </c>
      <c r="C5782" s="16">
        <f t="shared" si="455"/>
        <v>8</v>
      </c>
      <c r="D5782" s="16">
        <f t="shared" si="456"/>
        <v>3</v>
      </c>
      <c r="E5782" s="16">
        <f t="shared" si="457"/>
        <v>1</v>
      </c>
      <c r="F5782" s="16">
        <f t="shared" si="458"/>
        <v>19</v>
      </c>
      <c r="G5782" s="195">
        <v>5780</v>
      </c>
      <c r="H5782" s="193">
        <v>0</v>
      </c>
    </row>
    <row r="5783" spans="2:8" x14ac:dyDescent="0.25">
      <c r="B5783" s="192">
        <f t="shared" si="459"/>
        <v>43341.833333319315</v>
      </c>
      <c r="C5783" s="16">
        <f t="shared" si="455"/>
        <v>8</v>
      </c>
      <c r="D5783" s="16">
        <f t="shared" si="456"/>
        <v>3</v>
      </c>
      <c r="E5783" s="16">
        <f t="shared" si="457"/>
        <v>1</v>
      </c>
      <c r="F5783" s="16">
        <f t="shared" si="458"/>
        <v>20</v>
      </c>
      <c r="G5783" s="195">
        <v>5781</v>
      </c>
      <c r="H5783" s="193">
        <v>0</v>
      </c>
    </row>
    <row r="5784" spans="2:8" x14ac:dyDescent="0.25">
      <c r="B5784" s="192">
        <f t="shared" si="459"/>
        <v>43341.874999985979</v>
      </c>
      <c r="C5784" s="16">
        <f t="shared" si="455"/>
        <v>8</v>
      </c>
      <c r="D5784" s="16">
        <f t="shared" si="456"/>
        <v>3</v>
      </c>
      <c r="E5784" s="16">
        <f t="shared" si="457"/>
        <v>1</v>
      </c>
      <c r="F5784" s="16">
        <f t="shared" si="458"/>
        <v>21</v>
      </c>
      <c r="G5784" s="195">
        <v>5782</v>
      </c>
      <c r="H5784" s="193">
        <v>0</v>
      </c>
    </row>
    <row r="5785" spans="2:8" x14ac:dyDescent="0.25">
      <c r="B5785" s="192">
        <f t="shared" si="459"/>
        <v>43341.916666652643</v>
      </c>
      <c r="C5785" s="16">
        <f t="shared" si="455"/>
        <v>8</v>
      </c>
      <c r="D5785" s="16">
        <f t="shared" si="456"/>
        <v>3</v>
      </c>
      <c r="E5785" s="16">
        <f t="shared" si="457"/>
        <v>1</v>
      </c>
      <c r="F5785" s="16">
        <f t="shared" si="458"/>
        <v>22</v>
      </c>
      <c r="G5785" s="195">
        <v>5783</v>
      </c>
      <c r="H5785" s="193">
        <v>0</v>
      </c>
    </row>
    <row r="5786" spans="2:8" x14ac:dyDescent="0.25">
      <c r="B5786" s="192">
        <f t="shared" si="459"/>
        <v>43341.958333319308</v>
      </c>
      <c r="C5786" s="16">
        <f t="shared" si="455"/>
        <v>8</v>
      </c>
      <c r="D5786" s="16">
        <f t="shared" si="456"/>
        <v>3</v>
      </c>
      <c r="E5786" s="16">
        <f t="shared" si="457"/>
        <v>1</v>
      </c>
      <c r="F5786" s="16">
        <f t="shared" si="458"/>
        <v>23</v>
      </c>
      <c r="G5786" s="195">
        <v>5784</v>
      </c>
      <c r="H5786" s="193">
        <v>0</v>
      </c>
    </row>
    <row r="5787" spans="2:8" x14ac:dyDescent="0.25">
      <c r="B5787" s="192">
        <f t="shared" si="459"/>
        <v>43341.999999985972</v>
      </c>
      <c r="C5787" s="16">
        <f t="shared" si="455"/>
        <v>8</v>
      </c>
      <c r="D5787" s="16">
        <f t="shared" si="456"/>
        <v>4</v>
      </c>
      <c r="E5787" s="16">
        <f t="shared" si="457"/>
        <v>1</v>
      </c>
      <c r="F5787" s="16">
        <f t="shared" si="458"/>
        <v>0</v>
      </c>
      <c r="G5787" s="195">
        <v>5785</v>
      </c>
      <c r="H5787" s="193">
        <v>0</v>
      </c>
    </row>
    <row r="5788" spans="2:8" x14ac:dyDescent="0.25">
      <c r="B5788" s="192">
        <f t="shared" si="459"/>
        <v>43342.041666652636</v>
      </c>
      <c r="C5788" s="16">
        <f t="shared" si="455"/>
        <v>8</v>
      </c>
      <c r="D5788" s="16">
        <f t="shared" si="456"/>
        <v>4</v>
      </c>
      <c r="E5788" s="16">
        <f t="shared" si="457"/>
        <v>1</v>
      </c>
      <c r="F5788" s="16">
        <f t="shared" si="458"/>
        <v>1</v>
      </c>
      <c r="G5788" s="195">
        <v>5786</v>
      </c>
      <c r="H5788" s="193">
        <v>0</v>
      </c>
    </row>
    <row r="5789" spans="2:8" x14ac:dyDescent="0.25">
      <c r="B5789" s="192">
        <f t="shared" si="459"/>
        <v>43342.0833333193</v>
      </c>
      <c r="C5789" s="16">
        <f t="shared" si="455"/>
        <v>8</v>
      </c>
      <c r="D5789" s="16">
        <f t="shared" si="456"/>
        <v>4</v>
      </c>
      <c r="E5789" s="16">
        <f t="shared" si="457"/>
        <v>1</v>
      </c>
      <c r="F5789" s="16">
        <f t="shared" si="458"/>
        <v>2</v>
      </c>
      <c r="G5789" s="195">
        <v>5787</v>
      </c>
      <c r="H5789" s="193">
        <v>0</v>
      </c>
    </row>
    <row r="5790" spans="2:8" x14ac:dyDescent="0.25">
      <c r="B5790" s="192">
        <f t="shared" si="459"/>
        <v>43342.124999985965</v>
      </c>
      <c r="C5790" s="16">
        <f t="shared" si="455"/>
        <v>8</v>
      </c>
      <c r="D5790" s="16">
        <f t="shared" si="456"/>
        <v>4</v>
      </c>
      <c r="E5790" s="16">
        <f t="shared" si="457"/>
        <v>1</v>
      </c>
      <c r="F5790" s="16">
        <f t="shared" si="458"/>
        <v>3</v>
      </c>
      <c r="G5790" s="195">
        <v>5788</v>
      </c>
      <c r="H5790" s="193">
        <v>0</v>
      </c>
    </row>
    <row r="5791" spans="2:8" x14ac:dyDescent="0.25">
      <c r="B5791" s="192">
        <f t="shared" si="459"/>
        <v>43342.166666652629</v>
      </c>
      <c r="C5791" s="16">
        <f t="shared" si="455"/>
        <v>8</v>
      </c>
      <c r="D5791" s="16">
        <f t="shared" si="456"/>
        <v>4</v>
      </c>
      <c r="E5791" s="16">
        <f t="shared" si="457"/>
        <v>1</v>
      </c>
      <c r="F5791" s="16">
        <f t="shared" si="458"/>
        <v>4</v>
      </c>
      <c r="G5791" s="195">
        <v>5789</v>
      </c>
      <c r="H5791" s="193">
        <v>0</v>
      </c>
    </row>
    <row r="5792" spans="2:8" x14ac:dyDescent="0.25">
      <c r="B5792" s="192">
        <f t="shared" si="459"/>
        <v>43342.208333319293</v>
      </c>
      <c r="C5792" s="16">
        <f t="shared" si="455"/>
        <v>8</v>
      </c>
      <c r="D5792" s="16">
        <f t="shared" si="456"/>
        <v>4</v>
      </c>
      <c r="E5792" s="16">
        <f t="shared" si="457"/>
        <v>1</v>
      </c>
      <c r="F5792" s="16">
        <f t="shared" si="458"/>
        <v>5</v>
      </c>
      <c r="G5792" s="195">
        <v>5790</v>
      </c>
      <c r="H5792" s="193">
        <v>8.6740500000000002E-4</v>
      </c>
    </row>
    <row r="5793" spans="2:8" x14ac:dyDescent="0.25">
      <c r="B5793" s="192">
        <f t="shared" si="459"/>
        <v>43342.249999985957</v>
      </c>
      <c r="C5793" s="16">
        <f t="shared" si="455"/>
        <v>8</v>
      </c>
      <c r="D5793" s="16">
        <f t="shared" si="456"/>
        <v>4</v>
      </c>
      <c r="E5793" s="16">
        <f t="shared" si="457"/>
        <v>1</v>
      </c>
      <c r="F5793" s="16">
        <f t="shared" si="458"/>
        <v>6</v>
      </c>
      <c r="G5793" s="195">
        <v>5791</v>
      </c>
      <c r="H5793" s="193">
        <v>4.1908159E-2</v>
      </c>
    </row>
    <row r="5794" spans="2:8" x14ac:dyDescent="0.25">
      <c r="B5794" s="192">
        <f t="shared" si="459"/>
        <v>43342.291666652622</v>
      </c>
      <c r="C5794" s="16">
        <f t="shared" si="455"/>
        <v>8</v>
      </c>
      <c r="D5794" s="16">
        <f t="shared" si="456"/>
        <v>4</v>
      </c>
      <c r="E5794" s="16">
        <f t="shared" si="457"/>
        <v>1</v>
      </c>
      <c r="F5794" s="16">
        <f t="shared" si="458"/>
        <v>7</v>
      </c>
      <c r="G5794" s="195">
        <v>5792</v>
      </c>
      <c r="H5794" s="193">
        <v>0.15119634600000001</v>
      </c>
    </row>
    <row r="5795" spans="2:8" x14ac:dyDescent="0.25">
      <c r="B5795" s="192">
        <f t="shared" si="459"/>
        <v>43342.333333319286</v>
      </c>
      <c r="C5795" s="16">
        <f t="shared" si="455"/>
        <v>8</v>
      </c>
      <c r="D5795" s="16">
        <f t="shared" si="456"/>
        <v>4</v>
      </c>
      <c r="E5795" s="16">
        <f t="shared" si="457"/>
        <v>1</v>
      </c>
      <c r="F5795" s="16">
        <f t="shared" si="458"/>
        <v>8</v>
      </c>
      <c r="G5795" s="195">
        <v>5793</v>
      </c>
      <c r="H5795" s="193">
        <v>0.26825065799999998</v>
      </c>
    </row>
    <row r="5796" spans="2:8" x14ac:dyDescent="0.25">
      <c r="B5796" s="192">
        <f t="shared" si="459"/>
        <v>43342.37499998595</v>
      </c>
      <c r="C5796" s="16">
        <f t="shared" si="455"/>
        <v>8</v>
      </c>
      <c r="D5796" s="16">
        <f t="shared" si="456"/>
        <v>4</v>
      </c>
      <c r="E5796" s="16">
        <f t="shared" si="457"/>
        <v>1</v>
      </c>
      <c r="F5796" s="16">
        <f t="shared" si="458"/>
        <v>9</v>
      </c>
      <c r="G5796" s="195">
        <v>5794</v>
      </c>
      <c r="H5796" s="193">
        <v>0.38616076199999999</v>
      </c>
    </row>
    <row r="5797" spans="2:8" x14ac:dyDescent="0.25">
      <c r="B5797" s="192">
        <f t="shared" si="459"/>
        <v>43342.416666652614</v>
      </c>
      <c r="C5797" s="16">
        <f t="shared" si="455"/>
        <v>8</v>
      </c>
      <c r="D5797" s="16">
        <f t="shared" si="456"/>
        <v>4</v>
      </c>
      <c r="E5797" s="16">
        <f t="shared" si="457"/>
        <v>1</v>
      </c>
      <c r="F5797" s="16">
        <f t="shared" si="458"/>
        <v>10</v>
      </c>
      <c r="G5797" s="195">
        <v>5795</v>
      </c>
      <c r="H5797" s="193">
        <v>0.48340909599999998</v>
      </c>
    </row>
    <row r="5798" spans="2:8" x14ac:dyDescent="0.25">
      <c r="B5798" s="192">
        <f t="shared" si="459"/>
        <v>43342.458333319279</v>
      </c>
      <c r="C5798" s="16">
        <f t="shared" si="455"/>
        <v>8</v>
      </c>
      <c r="D5798" s="16">
        <f t="shared" si="456"/>
        <v>4</v>
      </c>
      <c r="E5798" s="16">
        <f t="shared" si="457"/>
        <v>1</v>
      </c>
      <c r="F5798" s="16">
        <f t="shared" si="458"/>
        <v>11</v>
      </c>
      <c r="G5798" s="195">
        <v>5796</v>
      </c>
      <c r="H5798" s="193">
        <v>0.48833364499999998</v>
      </c>
    </row>
    <row r="5799" spans="2:8" x14ac:dyDescent="0.25">
      <c r="B5799" s="192">
        <f t="shared" si="459"/>
        <v>43342.499999985943</v>
      </c>
      <c r="C5799" s="16">
        <f t="shared" si="455"/>
        <v>8</v>
      </c>
      <c r="D5799" s="16">
        <f t="shared" si="456"/>
        <v>4</v>
      </c>
      <c r="E5799" s="16">
        <f t="shared" si="457"/>
        <v>1</v>
      </c>
      <c r="F5799" s="16">
        <f t="shared" si="458"/>
        <v>12</v>
      </c>
      <c r="G5799" s="195">
        <v>5797</v>
      </c>
      <c r="H5799" s="193">
        <v>0.46638053499999998</v>
      </c>
    </row>
    <row r="5800" spans="2:8" x14ac:dyDescent="0.25">
      <c r="B5800" s="192">
        <f t="shared" si="459"/>
        <v>43342.541666652607</v>
      </c>
      <c r="C5800" s="16">
        <f t="shared" si="455"/>
        <v>8</v>
      </c>
      <c r="D5800" s="16">
        <f t="shared" si="456"/>
        <v>4</v>
      </c>
      <c r="E5800" s="16">
        <f t="shared" si="457"/>
        <v>1</v>
      </c>
      <c r="F5800" s="16">
        <f t="shared" si="458"/>
        <v>13</v>
      </c>
      <c r="G5800" s="195">
        <v>5798</v>
      </c>
      <c r="H5800" s="193">
        <v>0.40279777700000002</v>
      </c>
    </row>
    <row r="5801" spans="2:8" x14ac:dyDescent="0.25">
      <c r="B5801" s="192">
        <f t="shared" si="459"/>
        <v>43342.583333319271</v>
      </c>
      <c r="C5801" s="16">
        <f t="shared" si="455"/>
        <v>8</v>
      </c>
      <c r="D5801" s="16">
        <f t="shared" si="456"/>
        <v>4</v>
      </c>
      <c r="E5801" s="16">
        <f t="shared" si="457"/>
        <v>1</v>
      </c>
      <c r="F5801" s="16">
        <f t="shared" si="458"/>
        <v>14</v>
      </c>
      <c r="G5801" s="195">
        <v>5799</v>
      </c>
      <c r="H5801" s="193">
        <v>0.34049270700000001</v>
      </c>
    </row>
    <row r="5802" spans="2:8" x14ac:dyDescent="0.25">
      <c r="B5802" s="192">
        <f t="shared" si="459"/>
        <v>43342.624999985936</v>
      </c>
      <c r="C5802" s="16">
        <f t="shared" si="455"/>
        <v>8</v>
      </c>
      <c r="D5802" s="16">
        <f t="shared" si="456"/>
        <v>4</v>
      </c>
      <c r="E5802" s="16">
        <f t="shared" si="457"/>
        <v>1</v>
      </c>
      <c r="F5802" s="16">
        <f t="shared" si="458"/>
        <v>15</v>
      </c>
      <c r="G5802" s="195">
        <v>5800</v>
      </c>
      <c r="H5802" s="193">
        <v>0.252784964</v>
      </c>
    </row>
    <row r="5803" spans="2:8" x14ac:dyDescent="0.25">
      <c r="B5803" s="192">
        <f t="shared" si="459"/>
        <v>43342.6666666526</v>
      </c>
      <c r="C5803" s="16">
        <f t="shared" si="455"/>
        <v>8</v>
      </c>
      <c r="D5803" s="16">
        <f t="shared" si="456"/>
        <v>4</v>
      </c>
      <c r="E5803" s="16">
        <f t="shared" si="457"/>
        <v>1</v>
      </c>
      <c r="F5803" s="16">
        <f t="shared" si="458"/>
        <v>16</v>
      </c>
      <c r="G5803" s="195">
        <v>5801</v>
      </c>
      <c r="H5803" s="193">
        <v>0.19088037399999999</v>
      </c>
    </row>
    <row r="5804" spans="2:8" x14ac:dyDescent="0.25">
      <c r="B5804" s="192">
        <f t="shared" si="459"/>
        <v>43342.708333319264</v>
      </c>
      <c r="C5804" s="16">
        <f t="shared" si="455"/>
        <v>8</v>
      </c>
      <c r="D5804" s="16">
        <f t="shared" si="456"/>
        <v>4</v>
      </c>
      <c r="E5804" s="16">
        <f t="shared" si="457"/>
        <v>1</v>
      </c>
      <c r="F5804" s="16">
        <f t="shared" si="458"/>
        <v>17</v>
      </c>
      <c r="G5804" s="195">
        <v>5802</v>
      </c>
      <c r="H5804" s="193">
        <v>0.111735643</v>
      </c>
    </row>
    <row r="5805" spans="2:8" x14ac:dyDescent="0.25">
      <c r="B5805" s="192">
        <f t="shared" si="459"/>
        <v>43342.749999985928</v>
      </c>
      <c r="C5805" s="16">
        <f t="shared" si="455"/>
        <v>8</v>
      </c>
      <c r="D5805" s="16">
        <f t="shared" si="456"/>
        <v>4</v>
      </c>
      <c r="E5805" s="16">
        <f t="shared" si="457"/>
        <v>1</v>
      </c>
      <c r="F5805" s="16">
        <f t="shared" si="458"/>
        <v>18</v>
      </c>
      <c r="G5805" s="195">
        <v>5803</v>
      </c>
      <c r="H5805" s="193">
        <v>2.3394654000000001E-2</v>
      </c>
    </row>
    <row r="5806" spans="2:8" x14ac:dyDescent="0.25">
      <c r="B5806" s="192">
        <f t="shared" si="459"/>
        <v>43342.791666652593</v>
      </c>
      <c r="C5806" s="16">
        <f t="shared" si="455"/>
        <v>8</v>
      </c>
      <c r="D5806" s="16">
        <f t="shared" si="456"/>
        <v>4</v>
      </c>
      <c r="E5806" s="16">
        <f t="shared" si="457"/>
        <v>1</v>
      </c>
      <c r="F5806" s="16">
        <f t="shared" si="458"/>
        <v>19</v>
      </c>
      <c r="G5806" s="195">
        <v>5804</v>
      </c>
      <c r="H5806" s="193">
        <v>0</v>
      </c>
    </row>
    <row r="5807" spans="2:8" x14ac:dyDescent="0.25">
      <c r="B5807" s="192">
        <f t="shared" si="459"/>
        <v>43342.833333319257</v>
      </c>
      <c r="C5807" s="16">
        <f t="shared" si="455"/>
        <v>8</v>
      </c>
      <c r="D5807" s="16">
        <f t="shared" si="456"/>
        <v>4</v>
      </c>
      <c r="E5807" s="16">
        <f t="shared" si="457"/>
        <v>1</v>
      </c>
      <c r="F5807" s="16">
        <f t="shared" si="458"/>
        <v>20</v>
      </c>
      <c r="G5807" s="195">
        <v>5805</v>
      </c>
      <c r="H5807" s="193">
        <v>0</v>
      </c>
    </row>
    <row r="5808" spans="2:8" x14ac:dyDescent="0.25">
      <c r="B5808" s="192">
        <f t="shared" si="459"/>
        <v>43342.874999985921</v>
      </c>
      <c r="C5808" s="16">
        <f t="shared" si="455"/>
        <v>8</v>
      </c>
      <c r="D5808" s="16">
        <f t="shared" si="456"/>
        <v>4</v>
      </c>
      <c r="E5808" s="16">
        <f t="shared" si="457"/>
        <v>1</v>
      </c>
      <c r="F5808" s="16">
        <f t="shared" si="458"/>
        <v>21</v>
      </c>
      <c r="G5808" s="195">
        <v>5806</v>
      </c>
      <c r="H5808" s="193">
        <v>0</v>
      </c>
    </row>
    <row r="5809" spans="2:8" x14ac:dyDescent="0.25">
      <c r="B5809" s="192">
        <f t="shared" si="459"/>
        <v>43342.916666652585</v>
      </c>
      <c r="C5809" s="16">
        <f t="shared" si="455"/>
        <v>8</v>
      </c>
      <c r="D5809" s="16">
        <f t="shared" si="456"/>
        <v>4</v>
      </c>
      <c r="E5809" s="16">
        <f t="shared" si="457"/>
        <v>1</v>
      </c>
      <c r="F5809" s="16">
        <f t="shared" si="458"/>
        <v>22</v>
      </c>
      <c r="G5809" s="195">
        <v>5807</v>
      </c>
      <c r="H5809" s="193">
        <v>0</v>
      </c>
    </row>
    <row r="5810" spans="2:8" x14ac:dyDescent="0.25">
      <c r="B5810" s="192">
        <f t="shared" si="459"/>
        <v>43342.95833331925</v>
      </c>
      <c r="C5810" s="16">
        <f t="shared" si="455"/>
        <v>8</v>
      </c>
      <c r="D5810" s="16">
        <f t="shared" si="456"/>
        <v>4</v>
      </c>
      <c r="E5810" s="16">
        <f t="shared" si="457"/>
        <v>1</v>
      </c>
      <c r="F5810" s="16">
        <f t="shared" si="458"/>
        <v>23</v>
      </c>
      <c r="G5810" s="195">
        <v>5808</v>
      </c>
      <c r="H5810" s="193">
        <v>0</v>
      </c>
    </row>
    <row r="5811" spans="2:8" x14ac:dyDescent="0.25">
      <c r="B5811" s="192">
        <f t="shared" si="459"/>
        <v>43342.999999985914</v>
      </c>
      <c r="C5811" s="16">
        <f t="shared" si="455"/>
        <v>8</v>
      </c>
      <c r="D5811" s="16">
        <f t="shared" si="456"/>
        <v>5</v>
      </c>
      <c r="E5811" s="16">
        <f t="shared" si="457"/>
        <v>1</v>
      </c>
      <c r="F5811" s="16">
        <f t="shared" si="458"/>
        <v>0</v>
      </c>
      <c r="G5811" s="195">
        <v>5809</v>
      </c>
      <c r="H5811" s="193">
        <v>0</v>
      </c>
    </row>
    <row r="5812" spans="2:8" x14ac:dyDescent="0.25">
      <c r="B5812" s="192">
        <f t="shared" si="459"/>
        <v>43343.041666652578</v>
      </c>
      <c r="C5812" s="16">
        <f t="shared" si="455"/>
        <v>8</v>
      </c>
      <c r="D5812" s="16">
        <f t="shared" si="456"/>
        <v>5</v>
      </c>
      <c r="E5812" s="16">
        <f t="shared" si="457"/>
        <v>1</v>
      </c>
      <c r="F5812" s="16">
        <f t="shared" si="458"/>
        <v>1</v>
      </c>
      <c r="G5812" s="195">
        <v>5810</v>
      </c>
      <c r="H5812" s="193">
        <v>0</v>
      </c>
    </row>
    <row r="5813" spans="2:8" x14ac:dyDescent="0.25">
      <c r="B5813" s="192">
        <f t="shared" si="459"/>
        <v>43343.083333319242</v>
      </c>
      <c r="C5813" s="16">
        <f t="shared" si="455"/>
        <v>8</v>
      </c>
      <c r="D5813" s="16">
        <f t="shared" si="456"/>
        <v>5</v>
      </c>
      <c r="E5813" s="16">
        <f t="shared" si="457"/>
        <v>1</v>
      </c>
      <c r="F5813" s="16">
        <f t="shared" si="458"/>
        <v>2</v>
      </c>
      <c r="G5813" s="195">
        <v>5811</v>
      </c>
      <c r="H5813" s="193">
        <v>0</v>
      </c>
    </row>
    <row r="5814" spans="2:8" x14ac:dyDescent="0.25">
      <c r="B5814" s="192">
        <f t="shared" si="459"/>
        <v>43343.124999985906</v>
      </c>
      <c r="C5814" s="16">
        <f t="shared" si="455"/>
        <v>8</v>
      </c>
      <c r="D5814" s="16">
        <f t="shared" si="456"/>
        <v>5</v>
      </c>
      <c r="E5814" s="16">
        <f t="shared" si="457"/>
        <v>1</v>
      </c>
      <c r="F5814" s="16">
        <f t="shared" si="458"/>
        <v>3</v>
      </c>
      <c r="G5814" s="195">
        <v>5812</v>
      </c>
      <c r="H5814" s="193">
        <v>0</v>
      </c>
    </row>
    <row r="5815" spans="2:8" x14ac:dyDescent="0.25">
      <c r="B5815" s="192">
        <f t="shared" si="459"/>
        <v>43343.166666652571</v>
      </c>
      <c r="C5815" s="16">
        <f t="shared" si="455"/>
        <v>8</v>
      </c>
      <c r="D5815" s="16">
        <f t="shared" si="456"/>
        <v>5</v>
      </c>
      <c r="E5815" s="16">
        <f t="shared" si="457"/>
        <v>1</v>
      </c>
      <c r="F5815" s="16">
        <f t="shared" si="458"/>
        <v>4</v>
      </c>
      <c r="G5815" s="195">
        <v>5813</v>
      </c>
      <c r="H5815" s="193">
        <v>0</v>
      </c>
    </row>
    <row r="5816" spans="2:8" x14ac:dyDescent="0.25">
      <c r="B5816" s="192">
        <f t="shared" si="459"/>
        <v>43343.208333319235</v>
      </c>
      <c r="C5816" s="16">
        <f t="shared" si="455"/>
        <v>8</v>
      </c>
      <c r="D5816" s="16">
        <f t="shared" si="456"/>
        <v>5</v>
      </c>
      <c r="E5816" s="16">
        <f t="shared" si="457"/>
        <v>1</v>
      </c>
      <c r="F5816" s="16">
        <f t="shared" si="458"/>
        <v>5</v>
      </c>
      <c r="G5816" s="195">
        <v>5814</v>
      </c>
      <c r="H5816" s="193">
        <v>8.6068199999999998E-4</v>
      </c>
    </row>
    <row r="5817" spans="2:8" x14ac:dyDescent="0.25">
      <c r="B5817" s="192">
        <f t="shared" si="459"/>
        <v>43343.249999985899</v>
      </c>
      <c r="C5817" s="16">
        <f t="shared" si="455"/>
        <v>8</v>
      </c>
      <c r="D5817" s="16">
        <f t="shared" si="456"/>
        <v>5</v>
      </c>
      <c r="E5817" s="16">
        <f t="shared" si="457"/>
        <v>1</v>
      </c>
      <c r="F5817" s="16">
        <f t="shared" si="458"/>
        <v>6</v>
      </c>
      <c r="G5817" s="195">
        <v>5815</v>
      </c>
      <c r="H5817" s="193">
        <v>4.2259447999999998E-2</v>
      </c>
    </row>
    <row r="5818" spans="2:8" x14ac:dyDescent="0.25">
      <c r="B5818" s="192">
        <f t="shared" si="459"/>
        <v>43343.291666652563</v>
      </c>
      <c r="C5818" s="16">
        <f t="shared" si="455"/>
        <v>8</v>
      </c>
      <c r="D5818" s="16">
        <f t="shared" si="456"/>
        <v>5</v>
      </c>
      <c r="E5818" s="16">
        <f t="shared" si="457"/>
        <v>1</v>
      </c>
      <c r="F5818" s="16">
        <f t="shared" si="458"/>
        <v>7</v>
      </c>
      <c r="G5818" s="195">
        <v>5816</v>
      </c>
      <c r="H5818" s="193">
        <v>0.16071474499999999</v>
      </c>
    </row>
    <row r="5819" spans="2:8" x14ac:dyDescent="0.25">
      <c r="B5819" s="192">
        <f t="shared" si="459"/>
        <v>43343.333333319228</v>
      </c>
      <c r="C5819" s="16">
        <f t="shared" si="455"/>
        <v>8</v>
      </c>
      <c r="D5819" s="16">
        <f t="shared" si="456"/>
        <v>5</v>
      </c>
      <c r="E5819" s="16">
        <f t="shared" si="457"/>
        <v>1</v>
      </c>
      <c r="F5819" s="16">
        <f t="shared" si="458"/>
        <v>8</v>
      </c>
      <c r="G5819" s="195">
        <v>5817</v>
      </c>
      <c r="H5819" s="193">
        <v>0.29736225100000002</v>
      </c>
    </row>
    <row r="5820" spans="2:8" x14ac:dyDescent="0.25">
      <c r="B5820" s="192">
        <f t="shared" si="459"/>
        <v>43343.374999985892</v>
      </c>
      <c r="C5820" s="16">
        <f t="shared" si="455"/>
        <v>8</v>
      </c>
      <c r="D5820" s="16">
        <f t="shared" si="456"/>
        <v>5</v>
      </c>
      <c r="E5820" s="16">
        <f t="shared" si="457"/>
        <v>1</v>
      </c>
      <c r="F5820" s="16">
        <f t="shared" si="458"/>
        <v>9</v>
      </c>
      <c r="G5820" s="195">
        <v>5818</v>
      </c>
      <c r="H5820" s="193">
        <v>0.42666064300000001</v>
      </c>
    </row>
    <row r="5821" spans="2:8" x14ac:dyDescent="0.25">
      <c r="B5821" s="192">
        <f t="shared" si="459"/>
        <v>43343.416666652556</v>
      </c>
      <c r="C5821" s="16">
        <f t="shared" si="455"/>
        <v>8</v>
      </c>
      <c r="D5821" s="16">
        <f t="shared" si="456"/>
        <v>5</v>
      </c>
      <c r="E5821" s="16">
        <f t="shared" si="457"/>
        <v>1</v>
      </c>
      <c r="F5821" s="16">
        <f t="shared" si="458"/>
        <v>10</v>
      </c>
      <c r="G5821" s="195">
        <v>5819</v>
      </c>
      <c r="H5821" s="193">
        <v>0.49921779100000002</v>
      </c>
    </row>
    <row r="5822" spans="2:8" x14ac:dyDescent="0.25">
      <c r="B5822" s="192">
        <f t="shared" si="459"/>
        <v>43343.45833331922</v>
      </c>
      <c r="C5822" s="16">
        <f t="shared" si="455"/>
        <v>8</v>
      </c>
      <c r="D5822" s="16">
        <f t="shared" si="456"/>
        <v>5</v>
      </c>
      <c r="E5822" s="16">
        <f t="shared" si="457"/>
        <v>1</v>
      </c>
      <c r="F5822" s="16">
        <f t="shared" si="458"/>
        <v>11</v>
      </c>
      <c r="G5822" s="195">
        <v>5820</v>
      </c>
      <c r="H5822" s="193">
        <v>0.52547852799999994</v>
      </c>
    </row>
    <row r="5823" spans="2:8" x14ac:dyDescent="0.25">
      <c r="B5823" s="192">
        <f t="shared" si="459"/>
        <v>43343.499999985885</v>
      </c>
      <c r="C5823" s="16">
        <f t="shared" si="455"/>
        <v>8</v>
      </c>
      <c r="D5823" s="16">
        <f t="shared" si="456"/>
        <v>5</v>
      </c>
      <c r="E5823" s="16">
        <f t="shared" si="457"/>
        <v>1</v>
      </c>
      <c r="F5823" s="16">
        <f t="shared" si="458"/>
        <v>12</v>
      </c>
      <c r="G5823" s="195">
        <v>5821</v>
      </c>
      <c r="H5823" s="193">
        <v>0.55876210299999995</v>
      </c>
    </row>
    <row r="5824" spans="2:8" x14ac:dyDescent="0.25">
      <c r="B5824" s="192">
        <f t="shared" si="459"/>
        <v>43343.541666652549</v>
      </c>
      <c r="C5824" s="16">
        <f t="shared" si="455"/>
        <v>8</v>
      </c>
      <c r="D5824" s="16">
        <f t="shared" si="456"/>
        <v>5</v>
      </c>
      <c r="E5824" s="16">
        <f t="shared" si="457"/>
        <v>1</v>
      </c>
      <c r="F5824" s="16">
        <f t="shared" si="458"/>
        <v>13</v>
      </c>
      <c r="G5824" s="195">
        <v>5822</v>
      </c>
      <c r="H5824" s="193">
        <v>0.52687447600000004</v>
      </c>
    </row>
    <row r="5825" spans="2:8" x14ac:dyDescent="0.25">
      <c r="B5825" s="192">
        <f t="shared" si="459"/>
        <v>43343.583333319213</v>
      </c>
      <c r="C5825" s="16">
        <f t="shared" si="455"/>
        <v>8</v>
      </c>
      <c r="D5825" s="16">
        <f t="shared" si="456"/>
        <v>5</v>
      </c>
      <c r="E5825" s="16">
        <f t="shared" si="457"/>
        <v>1</v>
      </c>
      <c r="F5825" s="16">
        <f t="shared" si="458"/>
        <v>14</v>
      </c>
      <c r="G5825" s="195">
        <v>5823</v>
      </c>
      <c r="H5825" s="193">
        <v>0.44751259100000002</v>
      </c>
    </row>
    <row r="5826" spans="2:8" x14ac:dyDescent="0.25">
      <c r="B5826" s="192">
        <f t="shared" si="459"/>
        <v>43343.624999985877</v>
      </c>
      <c r="C5826" s="16">
        <f t="shared" si="455"/>
        <v>8</v>
      </c>
      <c r="D5826" s="16">
        <f t="shared" si="456"/>
        <v>5</v>
      </c>
      <c r="E5826" s="16">
        <f t="shared" si="457"/>
        <v>1</v>
      </c>
      <c r="F5826" s="16">
        <f t="shared" si="458"/>
        <v>15</v>
      </c>
      <c r="G5826" s="195">
        <v>5824</v>
      </c>
      <c r="H5826" s="193">
        <v>0.33851851500000002</v>
      </c>
    </row>
    <row r="5827" spans="2:8" x14ac:dyDescent="0.25">
      <c r="B5827" s="192">
        <f t="shared" si="459"/>
        <v>43343.666666652542</v>
      </c>
      <c r="C5827" s="16">
        <f t="shared" si="455"/>
        <v>8</v>
      </c>
      <c r="D5827" s="16">
        <f t="shared" si="456"/>
        <v>5</v>
      </c>
      <c r="E5827" s="16">
        <f t="shared" si="457"/>
        <v>1</v>
      </c>
      <c r="F5827" s="16">
        <f t="shared" si="458"/>
        <v>16</v>
      </c>
      <c r="G5827" s="195">
        <v>5825</v>
      </c>
      <c r="H5827" s="193">
        <v>0.239412862</v>
      </c>
    </row>
    <row r="5828" spans="2:8" x14ac:dyDescent="0.25">
      <c r="B5828" s="192">
        <f t="shared" si="459"/>
        <v>43343.708333319206</v>
      </c>
      <c r="C5828" s="16">
        <f t="shared" ref="C5828:C5891" si="460">MONTH(B5828)</f>
        <v>8</v>
      </c>
      <c r="D5828" s="16">
        <f t="shared" ref="D5828:D5891" si="461">WEEKDAY(B5828,2)</f>
        <v>5</v>
      </c>
      <c r="E5828" s="16">
        <f t="shared" ref="E5828:E5891" si="462">IF(D5828&lt;6,1,2)</f>
        <v>1</v>
      </c>
      <c r="F5828" s="16">
        <f t="shared" ref="F5828:F5891" si="463">HOUR(B5828)</f>
        <v>17</v>
      </c>
      <c r="G5828" s="195">
        <v>5826</v>
      </c>
      <c r="H5828" s="193">
        <v>0.11812167</v>
      </c>
    </row>
    <row r="5829" spans="2:8" x14ac:dyDescent="0.25">
      <c r="B5829" s="192">
        <f t="shared" ref="B5829:B5892" si="464">B5828+1/24</f>
        <v>43343.74999998587</v>
      </c>
      <c r="C5829" s="16">
        <f t="shared" si="460"/>
        <v>8</v>
      </c>
      <c r="D5829" s="16">
        <f t="shared" si="461"/>
        <v>5</v>
      </c>
      <c r="E5829" s="16">
        <f t="shared" si="462"/>
        <v>1</v>
      </c>
      <c r="F5829" s="16">
        <f t="shared" si="463"/>
        <v>18</v>
      </c>
      <c r="G5829" s="195">
        <v>5827</v>
      </c>
      <c r="H5829" s="193">
        <v>2.145151E-2</v>
      </c>
    </row>
    <row r="5830" spans="2:8" x14ac:dyDescent="0.25">
      <c r="B5830" s="192">
        <f t="shared" si="464"/>
        <v>43343.791666652534</v>
      </c>
      <c r="C5830" s="16">
        <f t="shared" si="460"/>
        <v>8</v>
      </c>
      <c r="D5830" s="16">
        <f t="shared" si="461"/>
        <v>5</v>
      </c>
      <c r="E5830" s="16">
        <f t="shared" si="462"/>
        <v>1</v>
      </c>
      <c r="F5830" s="16">
        <f t="shared" si="463"/>
        <v>19</v>
      </c>
      <c r="G5830" s="195">
        <v>5828</v>
      </c>
      <c r="H5830" s="193">
        <v>0</v>
      </c>
    </row>
    <row r="5831" spans="2:8" x14ac:dyDescent="0.25">
      <c r="B5831" s="192">
        <f t="shared" si="464"/>
        <v>43343.833333319199</v>
      </c>
      <c r="C5831" s="16">
        <f t="shared" si="460"/>
        <v>8</v>
      </c>
      <c r="D5831" s="16">
        <f t="shared" si="461"/>
        <v>5</v>
      </c>
      <c r="E5831" s="16">
        <f t="shared" si="462"/>
        <v>1</v>
      </c>
      <c r="F5831" s="16">
        <f t="shared" si="463"/>
        <v>20</v>
      </c>
      <c r="G5831" s="195">
        <v>5829</v>
      </c>
      <c r="H5831" s="193">
        <v>0</v>
      </c>
    </row>
    <row r="5832" spans="2:8" x14ac:dyDescent="0.25">
      <c r="B5832" s="192">
        <f t="shared" si="464"/>
        <v>43343.874999985863</v>
      </c>
      <c r="C5832" s="16">
        <f t="shared" si="460"/>
        <v>8</v>
      </c>
      <c r="D5832" s="16">
        <f t="shared" si="461"/>
        <v>5</v>
      </c>
      <c r="E5832" s="16">
        <f t="shared" si="462"/>
        <v>1</v>
      </c>
      <c r="F5832" s="16">
        <f t="shared" si="463"/>
        <v>21</v>
      </c>
      <c r="G5832" s="195">
        <v>5830</v>
      </c>
      <c r="H5832" s="193">
        <v>0</v>
      </c>
    </row>
    <row r="5833" spans="2:8" x14ac:dyDescent="0.25">
      <c r="B5833" s="192">
        <f t="shared" si="464"/>
        <v>43343.916666652527</v>
      </c>
      <c r="C5833" s="16">
        <f t="shared" si="460"/>
        <v>8</v>
      </c>
      <c r="D5833" s="16">
        <f t="shared" si="461"/>
        <v>5</v>
      </c>
      <c r="E5833" s="16">
        <f t="shared" si="462"/>
        <v>1</v>
      </c>
      <c r="F5833" s="16">
        <f t="shared" si="463"/>
        <v>22</v>
      </c>
      <c r="G5833" s="195">
        <v>5831</v>
      </c>
      <c r="H5833" s="193">
        <v>0</v>
      </c>
    </row>
    <row r="5834" spans="2:8" x14ac:dyDescent="0.25">
      <c r="B5834" s="192">
        <f t="shared" si="464"/>
        <v>43343.958333319191</v>
      </c>
      <c r="C5834" s="16">
        <f t="shared" si="460"/>
        <v>8</v>
      </c>
      <c r="D5834" s="16">
        <f t="shared" si="461"/>
        <v>5</v>
      </c>
      <c r="E5834" s="16">
        <f t="shared" si="462"/>
        <v>1</v>
      </c>
      <c r="F5834" s="16">
        <f t="shared" si="463"/>
        <v>23</v>
      </c>
      <c r="G5834" s="195">
        <v>5832</v>
      </c>
      <c r="H5834" s="193">
        <v>0</v>
      </c>
    </row>
    <row r="5835" spans="2:8" x14ac:dyDescent="0.25">
      <c r="B5835" s="192">
        <f t="shared" si="464"/>
        <v>43343.999999985856</v>
      </c>
      <c r="C5835" s="16">
        <f t="shared" si="460"/>
        <v>9</v>
      </c>
      <c r="D5835" s="16">
        <f t="shared" si="461"/>
        <v>6</v>
      </c>
      <c r="E5835" s="16">
        <f t="shared" si="462"/>
        <v>2</v>
      </c>
      <c r="F5835" s="16">
        <f t="shared" si="463"/>
        <v>0</v>
      </c>
      <c r="G5835" s="195">
        <v>5833</v>
      </c>
      <c r="H5835" s="193">
        <v>0</v>
      </c>
    </row>
    <row r="5836" spans="2:8" x14ac:dyDescent="0.25">
      <c r="B5836" s="192">
        <f t="shared" si="464"/>
        <v>43344.04166665252</v>
      </c>
      <c r="C5836" s="16">
        <f t="shared" si="460"/>
        <v>9</v>
      </c>
      <c r="D5836" s="16">
        <f t="shared" si="461"/>
        <v>6</v>
      </c>
      <c r="E5836" s="16">
        <f t="shared" si="462"/>
        <v>2</v>
      </c>
      <c r="F5836" s="16">
        <f t="shared" si="463"/>
        <v>1</v>
      </c>
      <c r="G5836" s="195">
        <v>5834</v>
      </c>
      <c r="H5836" s="193">
        <v>0</v>
      </c>
    </row>
    <row r="5837" spans="2:8" x14ac:dyDescent="0.25">
      <c r="B5837" s="192">
        <f t="shared" si="464"/>
        <v>43344.083333319184</v>
      </c>
      <c r="C5837" s="16">
        <f t="shared" si="460"/>
        <v>9</v>
      </c>
      <c r="D5837" s="16">
        <f t="shared" si="461"/>
        <v>6</v>
      </c>
      <c r="E5837" s="16">
        <f t="shared" si="462"/>
        <v>2</v>
      </c>
      <c r="F5837" s="16">
        <f t="shared" si="463"/>
        <v>2</v>
      </c>
      <c r="G5837" s="195">
        <v>5835</v>
      </c>
      <c r="H5837" s="193">
        <v>0</v>
      </c>
    </row>
    <row r="5838" spans="2:8" x14ac:dyDescent="0.25">
      <c r="B5838" s="192">
        <f t="shared" si="464"/>
        <v>43344.124999985848</v>
      </c>
      <c r="C5838" s="16">
        <f t="shared" si="460"/>
        <v>9</v>
      </c>
      <c r="D5838" s="16">
        <f t="shared" si="461"/>
        <v>6</v>
      </c>
      <c r="E5838" s="16">
        <f t="shared" si="462"/>
        <v>2</v>
      </c>
      <c r="F5838" s="16">
        <f t="shared" si="463"/>
        <v>3</v>
      </c>
      <c r="G5838" s="195">
        <v>5836</v>
      </c>
      <c r="H5838" s="193">
        <v>0</v>
      </c>
    </row>
    <row r="5839" spans="2:8" x14ac:dyDescent="0.25">
      <c r="B5839" s="192">
        <f t="shared" si="464"/>
        <v>43344.166666652513</v>
      </c>
      <c r="C5839" s="16">
        <f t="shared" si="460"/>
        <v>9</v>
      </c>
      <c r="D5839" s="16">
        <f t="shared" si="461"/>
        <v>6</v>
      </c>
      <c r="E5839" s="16">
        <f t="shared" si="462"/>
        <v>2</v>
      </c>
      <c r="F5839" s="16">
        <f t="shared" si="463"/>
        <v>4</v>
      </c>
      <c r="G5839" s="195">
        <v>5837</v>
      </c>
      <c r="H5839" s="193">
        <v>0</v>
      </c>
    </row>
    <row r="5840" spans="2:8" x14ac:dyDescent="0.25">
      <c r="B5840" s="192">
        <f t="shared" si="464"/>
        <v>43344.208333319177</v>
      </c>
      <c r="C5840" s="16">
        <f t="shared" si="460"/>
        <v>9</v>
      </c>
      <c r="D5840" s="16">
        <f t="shared" si="461"/>
        <v>6</v>
      </c>
      <c r="E5840" s="16">
        <f t="shared" si="462"/>
        <v>2</v>
      </c>
      <c r="F5840" s="16">
        <f t="shared" si="463"/>
        <v>5</v>
      </c>
      <c r="G5840" s="195">
        <v>5838</v>
      </c>
      <c r="H5840" s="193">
        <v>1.0466080000000001E-3</v>
      </c>
    </row>
    <row r="5841" spans="2:8" x14ac:dyDescent="0.25">
      <c r="B5841" s="192">
        <f t="shared" si="464"/>
        <v>43344.249999985841</v>
      </c>
      <c r="C5841" s="16">
        <f t="shared" si="460"/>
        <v>9</v>
      </c>
      <c r="D5841" s="16">
        <f t="shared" si="461"/>
        <v>6</v>
      </c>
      <c r="E5841" s="16">
        <f t="shared" si="462"/>
        <v>2</v>
      </c>
      <c r="F5841" s="16">
        <f t="shared" si="463"/>
        <v>6</v>
      </c>
      <c r="G5841" s="195">
        <v>5839</v>
      </c>
      <c r="H5841" s="193">
        <v>4.5354812000000001E-2</v>
      </c>
    </row>
    <row r="5842" spans="2:8" x14ac:dyDescent="0.25">
      <c r="B5842" s="192">
        <f t="shared" si="464"/>
        <v>43344.291666652505</v>
      </c>
      <c r="C5842" s="16">
        <f t="shared" si="460"/>
        <v>9</v>
      </c>
      <c r="D5842" s="16">
        <f t="shared" si="461"/>
        <v>6</v>
      </c>
      <c r="E5842" s="16">
        <f t="shared" si="462"/>
        <v>2</v>
      </c>
      <c r="F5842" s="16">
        <f t="shared" si="463"/>
        <v>7</v>
      </c>
      <c r="G5842" s="195">
        <v>5840</v>
      </c>
      <c r="H5842" s="193">
        <v>0.166770167</v>
      </c>
    </row>
    <row r="5843" spans="2:8" x14ac:dyDescent="0.25">
      <c r="B5843" s="192">
        <f t="shared" si="464"/>
        <v>43344.333333319169</v>
      </c>
      <c r="C5843" s="16">
        <f t="shared" si="460"/>
        <v>9</v>
      </c>
      <c r="D5843" s="16">
        <f t="shared" si="461"/>
        <v>6</v>
      </c>
      <c r="E5843" s="16">
        <f t="shared" si="462"/>
        <v>2</v>
      </c>
      <c r="F5843" s="16">
        <f t="shared" si="463"/>
        <v>8</v>
      </c>
      <c r="G5843" s="195">
        <v>5841</v>
      </c>
      <c r="H5843" s="193">
        <v>0.311177335</v>
      </c>
    </row>
    <row r="5844" spans="2:8" x14ac:dyDescent="0.25">
      <c r="B5844" s="192">
        <f t="shared" si="464"/>
        <v>43344.374999985834</v>
      </c>
      <c r="C5844" s="16">
        <f t="shared" si="460"/>
        <v>9</v>
      </c>
      <c r="D5844" s="16">
        <f t="shared" si="461"/>
        <v>6</v>
      </c>
      <c r="E5844" s="16">
        <f t="shared" si="462"/>
        <v>2</v>
      </c>
      <c r="F5844" s="16">
        <f t="shared" si="463"/>
        <v>9</v>
      </c>
      <c r="G5844" s="195">
        <v>5842</v>
      </c>
      <c r="H5844" s="193">
        <v>0.44221891699999999</v>
      </c>
    </row>
    <row r="5845" spans="2:8" x14ac:dyDescent="0.25">
      <c r="B5845" s="192">
        <f t="shared" si="464"/>
        <v>43344.416666652498</v>
      </c>
      <c r="C5845" s="16">
        <f t="shared" si="460"/>
        <v>9</v>
      </c>
      <c r="D5845" s="16">
        <f t="shared" si="461"/>
        <v>6</v>
      </c>
      <c r="E5845" s="16">
        <f t="shared" si="462"/>
        <v>2</v>
      </c>
      <c r="F5845" s="16">
        <f t="shared" si="463"/>
        <v>10</v>
      </c>
      <c r="G5845" s="195">
        <v>5843</v>
      </c>
      <c r="H5845" s="193">
        <v>0.54294713699999997</v>
      </c>
    </row>
    <row r="5846" spans="2:8" x14ac:dyDescent="0.25">
      <c r="B5846" s="192">
        <f t="shared" si="464"/>
        <v>43344.458333319162</v>
      </c>
      <c r="C5846" s="16">
        <f t="shared" si="460"/>
        <v>9</v>
      </c>
      <c r="D5846" s="16">
        <f t="shared" si="461"/>
        <v>6</v>
      </c>
      <c r="E5846" s="16">
        <f t="shared" si="462"/>
        <v>2</v>
      </c>
      <c r="F5846" s="16">
        <f t="shared" si="463"/>
        <v>11</v>
      </c>
      <c r="G5846" s="195">
        <v>5844</v>
      </c>
      <c r="H5846" s="193">
        <v>0.59063602000000004</v>
      </c>
    </row>
    <row r="5847" spans="2:8" x14ac:dyDescent="0.25">
      <c r="B5847" s="192">
        <f t="shared" si="464"/>
        <v>43344.499999985826</v>
      </c>
      <c r="C5847" s="16">
        <f t="shared" si="460"/>
        <v>9</v>
      </c>
      <c r="D5847" s="16">
        <f t="shared" si="461"/>
        <v>6</v>
      </c>
      <c r="E5847" s="16">
        <f t="shared" si="462"/>
        <v>2</v>
      </c>
      <c r="F5847" s="16">
        <f t="shared" si="463"/>
        <v>12</v>
      </c>
      <c r="G5847" s="195">
        <v>5845</v>
      </c>
      <c r="H5847" s="193">
        <v>0.61002719599999999</v>
      </c>
    </row>
    <row r="5848" spans="2:8" x14ac:dyDescent="0.25">
      <c r="B5848" s="192">
        <f t="shared" si="464"/>
        <v>43344.541666652491</v>
      </c>
      <c r="C5848" s="16">
        <f t="shared" si="460"/>
        <v>9</v>
      </c>
      <c r="D5848" s="16">
        <f t="shared" si="461"/>
        <v>6</v>
      </c>
      <c r="E5848" s="16">
        <f t="shared" si="462"/>
        <v>2</v>
      </c>
      <c r="F5848" s="16">
        <f t="shared" si="463"/>
        <v>13</v>
      </c>
      <c r="G5848" s="195">
        <v>5846</v>
      </c>
      <c r="H5848" s="193">
        <v>0.57800504200000002</v>
      </c>
    </row>
    <row r="5849" spans="2:8" x14ac:dyDescent="0.25">
      <c r="B5849" s="192">
        <f t="shared" si="464"/>
        <v>43344.583333319155</v>
      </c>
      <c r="C5849" s="16">
        <f t="shared" si="460"/>
        <v>9</v>
      </c>
      <c r="D5849" s="16">
        <f t="shared" si="461"/>
        <v>6</v>
      </c>
      <c r="E5849" s="16">
        <f t="shared" si="462"/>
        <v>2</v>
      </c>
      <c r="F5849" s="16">
        <f t="shared" si="463"/>
        <v>14</v>
      </c>
      <c r="G5849" s="195">
        <v>5847</v>
      </c>
      <c r="H5849" s="193">
        <v>0.50962405</v>
      </c>
    </row>
    <row r="5850" spans="2:8" x14ac:dyDescent="0.25">
      <c r="B5850" s="192">
        <f t="shared" si="464"/>
        <v>43344.624999985819</v>
      </c>
      <c r="C5850" s="16">
        <f t="shared" si="460"/>
        <v>9</v>
      </c>
      <c r="D5850" s="16">
        <f t="shared" si="461"/>
        <v>6</v>
      </c>
      <c r="E5850" s="16">
        <f t="shared" si="462"/>
        <v>2</v>
      </c>
      <c r="F5850" s="16">
        <f t="shared" si="463"/>
        <v>15</v>
      </c>
      <c r="G5850" s="195">
        <v>5848</v>
      </c>
      <c r="H5850" s="193">
        <v>0.38919571600000002</v>
      </c>
    </row>
    <row r="5851" spans="2:8" x14ac:dyDescent="0.25">
      <c r="B5851" s="192">
        <f t="shared" si="464"/>
        <v>43344.666666652483</v>
      </c>
      <c r="C5851" s="16">
        <f t="shared" si="460"/>
        <v>9</v>
      </c>
      <c r="D5851" s="16">
        <f t="shared" si="461"/>
        <v>6</v>
      </c>
      <c r="E5851" s="16">
        <f t="shared" si="462"/>
        <v>2</v>
      </c>
      <c r="F5851" s="16">
        <f t="shared" si="463"/>
        <v>16</v>
      </c>
      <c r="G5851" s="195">
        <v>5849</v>
      </c>
      <c r="H5851" s="193">
        <v>0.25714175700000003</v>
      </c>
    </row>
    <row r="5852" spans="2:8" x14ac:dyDescent="0.25">
      <c r="B5852" s="192">
        <f t="shared" si="464"/>
        <v>43344.708333319148</v>
      </c>
      <c r="C5852" s="16">
        <f t="shared" si="460"/>
        <v>9</v>
      </c>
      <c r="D5852" s="16">
        <f t="shared" si="461"/>
        <v>6</v>
      </c>
      <c r="E5852" s="16">
        <f t="shared" si="462"/>
        <v>2</v>
      </c>
      <c r="F5852" s="16">
        <f t="shared" si="463"/>
        <v>17</v>
      </c>
      <c r="G5852" s="195">
        <v>5850</v>
      </c>
      <c r="H5852" s="193">
        <v>0.12532880499999999</v>
      </c>
    </row>
    <row r="5853" spans="2:8" x14ac:dyDescent="0.25">
      <c r="B5853" s="192">
        <f t="shared" si="464"/>
        <v>43344.749999985812</v>
      </c>
      <c r="C5853" s="16">
        <f t="shared" si="460"/>
        <v>9</v>
      </c>
      <c r="D5853" s="16">
        <f t="shared" si="461"/>
        <v>6</v>
      </c>
      <c r="E5853" s="16">
        <f t="shared" si="462"/>
        <v>2</v>
      </c>
      <c r="F5853" s="16">
        <f t="shared" si="463"/>
        <v>18</v>
      </c>
      <c r="G5853" s="195">
        <v>5851</v>
      </c>
      <c r="H5853" s="193">
        <v>2.1814084000000001E-2</v>
      </c>
    </row>
    <row r="5854" spans="2:8" x14ac:dyDescent="0.25">
      <c r="B5854" s="192">
        <f t="shared" si="464"/>
        <v>43344.791666652476</v>
      </c>
      <c r="C5854" s="16">
        <f t="shared" si="460"/>
        <v>9</v>
      </c>
      <c r="D5854" s="16">
        <f t="shared" si="461"/>
        <v>6</v>
      </c>
      <c r="E5854" s="16">
        <f t="shared" si="462"/>
        <v>2</v>
      </c>
      <c r="F5854" s="16">
        <f t="shared" si="463"/>
        <v>19</v>
      </c>
      <c r="G5854" s="195">
        <v>5852</v>
      </c>
      <c r="H5854" s="193">
        <v>0</v>
      </c>
    </row>
    <row r="5855" spans="2:8" x14ac:dyDescent="0.25">
      <c r="B5855" s="192">
        <f t="shared" si="464"/>
        <v>43344.83333331914</v>
      </c>
      <c r="C5855" s="16">
        <f t="shared" si="460"/>
        <v>9</v>
      </c>
      <c r="D5855" s="16">
        <f t="shared" si="461"/>
        <v>6</v>
      </c>
      <c r="E5855" s="16">
        <f t="shared" si="462"/>
        <v>2</v>
      </c>
      <c r="F5855" s="16">
        <f t="shared" si="463"/>
        <v>20</v>
      </c>
      <c r="G5855" s="195">
        <v>5853</v>
      </c>
      <c r="H5855" s="193">
        <v>0</v>
      </c>
    </row>
    <row r="5856" spans="2:8" x14ac:dyDescent="0.25">
      <c r="B5856" s="192">
        <f t="shared" si="464"/>
        <v>43344.874999985805</v>
      </c>
      <c r="C5856" s="16">
        <f t="shared" si="460"/>
        <v>9</v>
      </c>
      <c r="D5856" s="16">
        <f t="shared" si="461"/>
        <v>6</v>
      </c>
      <c r="E5856" s="16">
        <f t="shared" si="462"/>
        <v>2</v>
      </c>
      <c r="F5856" s="16">
        <f t="shared" si="463"/>
        <v>21</v>
      </c>
      <c r="G5856" s="195">
        <v>5854</v>
      </c>
      <c r="H5856" s="193">
        <v>0</v>
      </c>
    </row>
    <row r="5857" spans="2:8" x14ac:dyDescent="0.25">
      <c r="B5857" s="192">
        <f t="shared" si="464"/>
        <v>43344.916666652469</v>
      </c>
      <c r="C5857" s="16">
        <f t="shared" si="460"/>
        <v>9</v>
      </c>
      <c r="D5857" s="16">
        <f t="shared" si="461"/>
        <v>6</v>
      </c>
      <c r="E5857" s="16">
        <f t="shared" si="462"/>
        <v>2</v>
      </c>
      <c r="F5857" s="16">
        <f t="shared" si="463"/>
        <v>22</v>
      </c>
      <c r="G5857" s="195">
        <v>5855</v>
      </c>
      <c r="H5857" s="193">
        <v>0</v>
      </c>
    </row>
    <row r="5858" spans="2:8" x14ac:dyDescent="0.25">
      <c r="B5858" s="192">
        <f t="shared" si="464"/>
        <v>43344.958333319133</v>
      </c>
      <c r="C5858" s="16">
        <f t="shared" si="460"/>
        <v>9</v>
      </c>
      <c r="D5858" s="16">
        <f t="shared" si="461"/>
        <v>6</v>
      </c>
      <c r="E5858" s="16">
        <f t="shared" si="462"/>
        <v>2</v>
      </c>
      <c r="F5858" s="16">
        <f t="shared" si="463"/>
        <v>23</v>
      </c>
      <c r="G5858" s="195">
        <v>5856</v>
      </c>
      <c r="H5858" s="193">
        <v>0</v>
      </c>
    </row>
    <row r="5859" spans="2:8" x14ac:dyDescent="0.25">
      <c r="B5859" s="192">
        <f t="shared" si="464"/>
        <v>43344.999999985797</v>
      </c>
      <c r="C5859" s="16">
        <f t="shared" si="460"/>
        <v>9</v>
      </c>
      <c r="D5859" s="16">
        <f t="shared" si="461"/>
        <v>7</v>
      </c>
      <c r="E5859" s="16">
        <f t="shared" si="462"/>
        <v>2</v>
      </c>
      <c r="F5859" s="16">
        <f t="shared" si="463"/>
        <v>0</v>
      </c>
      <c r="G5859" s="195">
        <v>5857</v>
      </c>
      <c r="H5859" s="193">
        <v>0</v>
      </c>
    </row>
    <row r="5860" spans="2:8" x14ac:dyDescent="0.25">
      <c r="B5860" s="192">
        <f t="shared" si="464"/>
        <v>43345.041666652462</v>
      </c>
      <c r="C5860" s="16">
        <f t="shared" si="460"/>
        <v>9</v>
      </c>
      <c r="D5860" s="16">
        <f t="shared" si="461"/>
        <v>7</v>
      </c>
      <c r="E5860" s="16">
        <f t="shared" si="462"/>
        <v>2</v>
      </c>
      <c r="F5860" s="16">
        <f t="shared" si="463"/>
        <v>1</v>
      </c>
      <c r="G5860" s="195">
        <v>5858</v>
      </c>
      <c r="H5860" s="193">
        <v>0</v>
      </c>
    </row>
    <row r="5861" spans="2:8" x14ac:dyDescent="0.25">
      <c r="B5861" s="192">
        <f t="shared" si="464"/>
        <v>43345.083333319126</v>
      </c>
      <c r="C5861" s="16">
        <f t="shared" si="460"/>
        <v>9</v>
      </c>
      <c r="D5861" s="16">
        <f t="shared" si="461"/>
        <v>7</v>
      </c>
      <c r="E5861" s="16">
        <f t="shared" si="462"/>
        <v>2</v>
      </c>
      <c r="F5861" s="16">
        <f t="shared" si="463"/>
        <v>2</v>
      </c>
      <c r="G5861" s="195">
        <v>5859</v>
      </c>
      <c r="H5861" s="193">
        <v>0</v>
      </c>
    </row>
    <row r="5862" spans="2:8" x14ac:dyDescent="0.25">
      <c r="B5862" s="192">
        <f t="shared" si="464"/>
        <v>43345.12499998579</v>
      </c>
      <c r="C5862" s="16">
        <f t="shared" si="460"/>
        <v>9</v>
      </c>
      <c r="D5862" s="16">
        <f t="shared" si="461"/>
        <v>7</v>
      </c>
      <c r="E5862" s="16">
        <f t="shared" si="462"/>
        <v>2</v>
      </c>
      <c r="F5862" s="16">
        <f t="shared" si="463"/>
        <v>3</v>
      </c>
      <c r="G5862" s="195">
        <v>5860</v>
      </c>
      <c r="H5862" s="193">
        <v>0</v>
      </c>
    </row>
    <row r="5863" spans="2:8" x14ac:dyDescent="0.25">
      <c r="B5863" s="192">
        <f t="shared" si="464"/>
        <v>43345.166666652454</v>
      </c>
      <c r="C5863" s="16">
        <f t="shared" si="460"/>
        <v>9</v>
      </c>
      <c r="D5863" s="16">
        <f t="shared" si="461"/>
        <v>7</v>
      </c>
      <c r="E5863" s="16">
        <f t="shared" si="462"/>
        <v>2</v>
      </c>
      <c r="F5863" s="16">
        <f t="shared" si="463"/>
        <v>4</v>
      </c>
      <c r="G5863" s="195">
        <v>5861</v>
      </c>
      <c r="H5863" s="193">
        <v>0</v>
      </c>
    </row>
    <row r="5864" spans="2:8" x14ac:dyDescent="0.25">
      <c r="B5864" s="192">
        <f t="shared" si="464"/>
        <v>43345.208333319119</v>
      </c>
      <c r="C5864" s="16">
        <f t="shared" si="460"/>
        <v>9</v>
      </c>
      <c r="D5864" s="16">
        <f t="shared" si="461"/>
        <v>7</v>
      </c>
      <c r="E5864" s="16">
        <f t="shared" si="462"/>
        <v>2</v>
      </c>
      <c r="F5864" s="16">
        <f t="shared" si="463"/>
        <v>5</v>
      </c>
      <c r="G5864" s="195">
        <v>5862</v>
      </c>
      <c r="H5864" s="193">
        <v>1.205642E-3</v>
      </c>
    </row>
    <row r="5865" spans="2:8" x14ac:dyDescent="0.25">
      <c r="B5865" s="192">
        <f t="shared" si="464"/>
        <v>43345.249999985783</v>
      </c>
      <c r="C5865" s="16">
        <f t="shared" si="460"/>
        <v>9</v>
      </c>
      <c r="D5865" s="16">
        <f t="shared" si="461"/>
        <v>7</v>
      </c>
      <c r="E5865" s="16">
        <f t="shared" si="462"/>
        <v>2</v>
      </c>
      <c r="F5865" s="16">
        <f t="shared" si="463"/>
        <v>6</v>
      </c>
      <c r="G5865" s="195">
        <v>5863</v>
      </c>
      <c r="H5865" s="193">
        <v>5.2292889000000002E-2</v>
      </c>
    </row>
    <row r="5866" spans="2:8" x14ac:dyDescent="0.25">
      <c r="B5866" s="192">
        <f t="shared" si="464"/>
        <v>43345.291666652447</v>
      </c>
      <c r="C5866" s="16">
        <f t="shared" si="460"/>
        <v>9</v>
      </c>
      <c r="D5866" s="16">
        <f t="shared" si="461"/>
        <v>7</v>
      </c>
      <c r="E5866" s="16">
        <f t="shared" si="462"/>
        <v>2</v>
      </c>
      <c r="F5866" s="16">
        <f t="shared" si="463"/>
        <v>7</v>
      </c>
      <c r="G5866" s="195">
        <v>5864</v>
      </c>
      <c r="H5866" s="193">
        <v>0.202022546</v>
      </c>
    </row>
    <row r="5867" spans="2:8" x14ac:dyDescent="0.25">
      <c r="B5867" s="192">
        <f t="shared" si="464"/>
        <v>43345.333333319111</v>
      </c>
      <c r="C5867" s="16">
        <f t="shared" si="460"/>
        <v>9</v>
      </c>
      <c r="D5867" s="16">
        <f t="shared" si="461"/>
        <v>7</v>
      </c>
      <c r="E5867" s="16">
        <f t="shared" si="462"/>
        <v>2</v>
      </c>
      <c r="F5867" s="16">
        <f t="shared" si="463"/>
        <v>8</v>
      </c>
      <c r="G5867" s="195">
        <v>5865</v>
      </c>
      <c r="H5867" s="193">
        <v>0.38822348600000001</v>
      </c>
    </row>
    <row r="5868" spans="2:8" x14ac:dyDescent="0.25">
      <c r="B5868" s="192">
        <f t="shared" si="464"/>
        <v>43345.374999985776</v>
      </c>
      <c r="C5868" s="16">
        <f t="shared" si="460"/>
        <v>9</v>
      </c>
      <c r="D5868" s="16">
        <f t="shared" si="461"/>
        <v>7</v>
      </c>
      <c r="E5868" s="16">
        <f t="shared" si="462"/>
        <v>2</v>
      </c>
      <c r="F5868" s="16">
        <f t="shared" si="463"/>
        <v>9</v>
      </c>
      <c r="G5868" s="195">
        <v>5866</v>
      </c>
      <c r="H5868" s="193">
        <v>0.53784202800000003</v>
      </c>
    </row>
    <row r="5869" spans="2:8" x14ac:dyDescent="0.25">
      <c r="B5869" s="192">
        <f t="shared" si="464"/>
        <v>43345.41666665244</v>
      </c>
      <c r="C5869" s="16">
        <f t="shared" si="460"/>
        <v>9</v>
      </c>
      <c r="D5869" s="16">
        <f t="shared" si="461"/>
        <v>7</v>
      </c>
      <c r="E5869" s="16">
        <f t="shared" si="462"/>
        <v>2</v>
      </c>
      <c r="F5869" s="16">
        <f t="shared" si="463"/>
        <v>10</v>
      </c>
      <c r="G5869" s="195">
        <v>5867</v>
      </c>
      <c r="H5869" s="193">
        <v>0.63960605699999995</v>
      </c>
    </row>
    <row r="5870" spans="2:8" x14ac:dyDescent="0.25">
      <c r="B5870" s="192">
        <f t="shared" si="464"/>
        <v>43345.458333319104</v>
      </c>
      <c r="C5870" s="16">
        <f t="shared" si="460"/>
        <v>9</v>
      </c>
      <c r="D5870" s="16">
        <f t="shared" si="461"/>
        <v>7</v>
      </c>
      <c r="E5870" s="16">
        <f t="shared" si="462"/>
        <v>2</v>
      </c>
      <c r="F5870" s="16">
        <f t="shared" si="463"/>
        <v>11</v>
      </c>
      <c r="G5870" s="195">
        <v>5868</v>
      </c>
      <c r="H5870" s="193">
        <v>0.70165129000000004</v>
      </c>
    </row>
    <row r="5871" spans="2:8" x14ac:dyDescent="0.25">
      <c r="B5871" s="192">
        <f t="shared" si="464"/>
        <v>43345.499999985768</v>
      </c>
      <c r="C5871" s="16">
        <f t="shared" si="460"/>
        <v>9</v>
      </c>
      <c r="D5871" s="16">
        <f t="shared" si="461"/>
        <v>7</v>
      </c>
      <c r="E5871" s="16">
        <f t="shared" si="462"/>
        <v>2</v>
      </c>
      <c r="F5871" s="16">
        <f t="shared" si="463"/>
        <v>12</v>
      </c>
      <c r="G5871" s="195">
        <v>5869</v>
      </c>
      <c r="H5871" s="193">
        <v>0.710159235</v>
      </c>
    </row>
    <row r="5872" spans="2:8" x14ac:dyDescent="0.25">
      <c r="B5872" s="192">
        <f t="shared" si="464"/>
        <v>43345.541666652432</v>
      </c>
      <c r="C5872" s="16">
        <f t="shared" si="460"/>
        <v>9</v>
      </c>
      <c r="D5872" s="16">
        <f t="shared" si="461"/>
        <v>7</v>
      </c>
      <c r="E5872" s="16">
        <f t="shared" si="462"/>
        <v>2</v>
      </c>
      <c r="F5872" s="16">
        <f t="shared" si="463"/>
        <v>13</v>
      </c>
      <c r="G5872" s="195">
        <v>5870</v>
      </c>
      <c r="H5872" s="193">
        <v>0.67301014800000003</v>
      </c>
    </row>
    <row r="5873" spans="2:8" x14ac:dyDescent="0.25">
      <c r="B5873" s="192">
        <f t="shared" si="464"/>
        <v>43345.583333319097</v>
      </c>
      <c r="C5873" s="16">
        <f t="shared" si="460"/>
        <v>9</v>
      </c>
      <c r="D5873" s="16">
        <f t="shared" si="461"/>
        <v>7</v>
      </c>
      <c r="E5873" s="16">
        <f t="shared" si="462"/>
        <v>2</v>
      </c>
      <c r="F5873" s="16">
        <f t="shared" si="463"/>
        <v>14</v>
      </c>
      <c r="G5873" s="195">
        <v>5871</v>
      </c>
      <c r="H5873" s="193">
        <v>0.59646470799999995</v>
      </c>
    </row>
    <row r="5874" spans="2:8" x14ac:dyDescent="0.25">
      <c r="B5874" s="192">
        <f t="shared" si="464"/>
        <v>43345.624999985761</v>
      </c>
      <c r="C5874" s="16">
        <f t="shared" si="460"/>
        <v>9</v>
      </c>
      <c r="D5874" s="16">
        <f t="shared" si="461"/>
        <v>7</v>
      </c>
      <c r="E5874" s="16">
        <f t="shared" si="462"/>
        <v>2</v>
      </c>
      <c r="F5874" s="16">
        <f t="shared" si="463"/>
        <v>15</v>
      </c>
      <c r="G5874" s="195">
        <v>5872</v>
      </c>
      <c r="H5874" s="193">
        <v>0.46041653399999999</v>
      </c>
    </row>
    <row r="5875" spans="2:8" x14ac:dyDescent="0.25">
      <c r="B5875" s="192">
        <f t="shared" si="464"/>
        <v>43345.666666652425</v>
      </c>
      <c r="C5875" s="16">
        <f t="shared" si="460"/>
        <v>9</v>
      </c>
      <c r="D5875" s="16">
        <f t="shared" si="461"/>
        <v>7</v>
      </c>
      <c r="E5875" s="16">
        <f t="shared" si="462"/>
        <v>2</v>
      </c>
      <c r="F5875" s="16">
        <f t="shared" si="463"/>
        <v>16</v>
      </c>
      <c r="G5875" s="195">
        <v>5873</v>
      </c>
      <c r="H5875" s="193">
        <v>0.30831521699999997</v>
      </c>
    </row>
    <row r="5876" spans="2:8" x14ac:dyDescent="0.25">
      <c r="B5876" s="192">
        <f t="shared" si="464"/>
        <v>43345.708333319089</v>
      </c>
      <c r="C5876" s="16">
        <f t="shared" si="460"/>
        <v>9</v>
      </c>
      <c r="D5876" s="16">
        <f t="shared" si="461"/>
        <v>7</v>
      </c>
      <c r="E5876" s="16">
        <f t="shared" si="462"/>
        <v>2</v>
      </c>
      <c r="F5876" s="16">
        <f t="shared" si="463"/>
        <v>17</v>
      </c>
      <c r="G5876" s="195">
        <v>5874</v>
      </c>
      <c r="H5876" s="193">
        <v>0.139348054</v>
      </c>
    </row>
    <row r="5877" spans="2:8" x14ac:dyDescent="0.25">
      <c r="B5877" s="192">
        <f t="shared" si="464"/>
        <v>43345.749999985754</v>
      </c>
      <c r="C5877" s="16">
        <f t="shared" si="460"/>
        <v>9</v>
      </c>
      <c r="D5877" s="16">
        <f t="shared" si="461"/>
        <v>7</v>
      </c>
      <c r="E5877" s="16">
        <f t="shared" si="462"/>
        <v>2</v>
      </c>
      <c r="F5877" s="16">
        <f t="shared" si="463"/>
        <v>18</v>
      </c>
      <c r="G5877" s="195">
        <v>5875</v>
      </c>
      <c r="H5877" s="193">
        <v>2.3394862999999998E-2</v>
      </c>
    </row>
    <row r="5878" spans="2:8" x14ac:dyDescent="0.25">
      <c r="B5878" s="192">
        <f t="shared" si="464"/>
        <v>43345.791666652418</v>
      </c>
      <c r="C5878" s="16">
        <f t="shared" si="460"/>
        <v>9</v>
      </c>
      <c r="D5878" s="16">
        <f t="shared" si="461"/>
        <v>7</v>
      </c>
      <c r="E5878" s="16">
        <f t="shared" si="462"/>
        <v>2</v>
      </c>
      <c r="F5878" s="16">
        <f t="shared" si="463"/>
        <v>19</v>
      </c>
      <c r="G5878" s="195">
        <v>5876</v>
      </c>
      <c r="H5878" s="193">
        <v>0</v>
      </c>
    </row>
    <row r="5879" spans="2:8" x14ac:dyDescent="0.25">
      <c r="B5879" s="192">
        <f t="shared" si="464"/>
        <v>43345.833333319082</v>
      </c>
      <c r="C5879" s="16">
        <f t="shared" si="460"/>
        <v>9</v>
      </c>
      <c r="D5879" s="16">
        <f t="shared" si="461"/>
        <v>7</v>
      </c>
      <c r="E5879" s="16">
        <f t="shared" si="462"/>
        <v>2</v>
      </c>
      <c r="F5879" s="16">
        <f t="shared" si="463"/>
        <v>20</v>
      </c>
      <c r="G5879" s="195">
        <v>5877</v>
      </c>
      <c r="H5879" s="193">
        <v>0</v>
      </c>
    </row>
    <row r="5880" spans="2:8" x14ac:dyDescent="0.25">
      <c r="B5880" s="192">
        <f t="shared" si="464"/>
        <v>43345.874999985746</v>
      </c>
      <c r="C5880" s="16">
        <f t="shared" si="460"/>
        <v>9</v>
      </c>
      <c r="D5880" s="16">
        <f t="shared" si="461"/>
        <v>7</v>
      </c>
      <c r="E5880" s="16">
        <f t="shared" si="462"/>
        <v>2</v>
      </c>
      <c r="F5880" s="16">
        <f t="shared" si="463"/>
        <v>21</v>
      </c>
      <c r="G5880" s="195">
        <v>5878</v>
      </c>
      <c r="H5880" s="193">
        <v>0</v>
      </c>
    </row>
    <row r="5881" spans="2:8" x14ac:dyDescent="0.25">
      <c r="B5881" s="192">
        <f t="shared" si="464"/>
        <v>43345.916666652411</v>
      </c>
      <c r="C5881" s="16">
        <f t="shared" si="460"/>
        <v>9</v>
      </c>
      <c r="D5881" s="16">
        <f t="shared" si="461"/>
        <v>7</v>
      </c>
      <c r="E5881" s="16">
        <f t="shared" si="462"/>
        <v>2</v>
      </c>
      <c r="F5881" s="16">
        <f t="shared" si="463"/>
        <v>22</v>
      </c>
      <c r="G5881" s="195">
        <v>5879</v>
      </c>
      <c r="H5881" s="193">
        <v>0</v>
      </c>
    </row>
    <row r="5882" spans="2:8" x14ac:dyDescent="0.25">
      <c r="B5882" s="192">
        <f t="shared" si="464"/>
        <v>43345.958333319075</v>
      </c>
      <c r="C5882" s="16">
        <f t="shared" si="460"/>
        <v>9</v>
      </c>
      <c r="D5882" s="16">
        <f t="shared" si="461"/>
        <v>7</v>
      </c>
      <c r="E5882" s="16">
        <f t="shared" si="462"/>
        <v>2</v>
      </c>
      <c r="F5882" s="16">
        <f t="shared" si="463"/>
        <v>23</v>
      </c>
      <c r="G5882" s="195">
        <v>5880</v>
      </c>
      <c r="H5882" s="193">
        <v>0</v>
      </c>
    </row>
    <row r="5883" spans="2:8" x14ac:dyDescent="0.25">
      <c r="B5883" s="192">
        <f t="shared" si="464"/>
        <v>43345.999999985739</v>
      </c>
      <c r="C5883" s="16">
        <f t="shared" si="460"/>
        <v>9</v>
      </c>
      <c r="D5883" s="16">
        <f t="shared" si="461"/>
        <v>1</v>
      </c>
      <c r="E5883" s="16">
        <f t="shared" si="462"/>
        <v>1</v>
      </c>
      <c r="F5883" s="16">
        <f t="shared" si="463"/>
        <v>0</v>
      </c>
      <c r="G5883" s="195">
        <v>5881</v>
      </c>
      <c r="H5883" s="193">
        <v>0</v>
      </c>
    </row>
    <row r="5884" spans="2:8" x14ac:dyDescent="0.25">
      <c r="B5884" s="192">
        <f t="shared" si="464"/>
        <v>43346.041666652403</v>
      </c>
      <c r="C5884" s="16">
        <f t="shared" si="460"/>
        <v>9</v>
      </c>
      <c r="D5884" s="16">
        <f t="shared" si="461"/>
        <v>1</v>
      </c>
      <c r="E5884" s="16">
        <f t="shared" si="462"/>
        <v>1</v>
      </c>
      <c r="F5884" s="16">
        <f t="shared" si="463"/>
        <v>1</v>
      </c>
      <c r="G5884" s="195">
        <v>5882</v>
      </c>
      <c r="H5884" s="193">
        <v>0</v>
      </c>
    </row>
    <row r="5885" spans="2:8" x14ac:dyDescent="0.25">
      <c r="B5885" s="192">
        <f t="shared" si="464"/>
        <v>43346.083333319068</v>
      </c>
      <c r="C5885" s="16">
        <f t="shared" si="460"/>
        <v>9</v>
      </c>
      <c r="D5885" s="16">
        <f t="shared" si="461"/>
        <v>1</v>
      </c>
      <c r="E5885" s="16">
        <f t="shared" si="462"/>
        <v>1</v>
      </c>
      <c r="F5885" s="16">
        <f t="shared" si="463"/>
        <v>2</v>
      </c>
      <c r="G5885" s="195">
        <v>5883</v>
      </c>
      <c r="H5885" s="193">
        <v>0</v>
      </c>
    </row>
    <row r="5886" spans="2:8" x14ac:dyDescent="0.25">
      <c r="B5886" s="192">
        <f t="shared" si="464"/>
        <v>43346.124999985732</v>
      </c>
      <c r="C5886" s="16">
        <f t="shared" si="460"/>
        <v>9</v>
      </c>
      <c r="D5886" s="16">
        <f t="shared" si="461"/>
        <v>1</v>
      </c>
      <c r="E5886" s="16">
        <f t="shared" si="462"/>
        <v>1</v>
      </c>
      <c r="F5886" s="16">
        <f t="shared" si="463"/>
        <v>3</v>
      </c>
      <c r="G5886" s="195">
        <v>5884</v>
      </c>
      <c r="H5886" s="193">
        <v>0</v>
      </c>
    </row>
    <row r="5887" spans="2:8" x14ac:dyDescent="0.25">
      <c r="B5887" s="192">
        <f t="shared" si="464"/>
        <v>43346.166666652396</v>
      </c>
      <c r="C5887" s="16">
        <f t="shared" si="460"/>
        <v>9</v>
      </c>
      <c r="D5887" s="16">
        <f t="shared" si="461"/>
        <v>1</v>
      </c>
      <c r="E5887" s="16">
        <f t="shared" si="462"/>
        <v>1</v>
      </c>
      <c r="F5887" s="16">
        <f t="shared" si="463"/>
        <v>4</v>
      </c>
      <c r="G5887" s="195">
        <v>5885</v>
      </c>
      <c r="H5887" s="193">
        <v>0</v>
      </c>
    </row>
    <row r="5888" spans="2:8" x14ac:dyDescent="0.25">
      <c r="B5888" s="192">
        <f t="shared" si="464"/>
        <v>43346.20833331906</v>
      </c>
      <c r="C5888" s="16">
        <f t="shared" si="460"/>
        <v>9</v>
      </c>
      <c r="D5888" s="16">
        <f t="shared" si="461"/>
        <v>1</v>
      </c>
      <c r="E5888" s="16">
        <f t="shared" si="462"/>
        <v>1</v>
      </c>
      <c r="F5888" s="16">
        <f t="shared" si="463"/>
        <v>5</v>
      </c>
      <c r="G5888" s="195">
        <v>5886</v>
      </c>
      <c r="H5888" s="193">
        <v>1.205642E-3</v>
      </c>
    </row>
    <row r="5889" spans="2:8" x14ac:dyDescent="0.25">
      <c r="B5889" s="192">
        <f t="shared" si="464"/>
        <v>43346.249999985725</v>
      </c>
      <c r="C5889" s="16">
        <f t="shared" si="460"/>
        <v>9</v>
      </c>
      <c r="D5889" s="16">
        <f t="shared" si="461"/>
        <v>1</v>
      </c>
      <c r="E5889" s="16">
        <f t="shared" si="462"/>
        <v>1</v>
      </c>
      <c r="F5889" s="16">
        <f t="shared" si="463"/>
        <v>6</v>
      </c>
      <c r="G5889" s="195">
        <v>5887</v>
      </c>
      <c r="H5889" s="193">
        <v>4.2713072999999997E-2</v>
      </c>
    </row>
    <row r="5890" spans="2:8" x14ac:dyDescent="0.25">
      <c r="B5890" s="192">
        <f t="shared" si="464"/>
        <v>43346.291666652389</v>
      </c>
      <c r="C5890" s="16">
        <f t="shared" si="460"/>
        <v>9</v>
      </c>
      <c r="D5890" s="16">
        <f t="shared" si="461"/>
        <v>1</v>
      </c>
      <c r="E5890" s="16">
        <f t="shared" si="462"/>
        <v>1</v>
      </c>
      <c r="F5890" s="16">
        <f t="shared" si="463"/>
        <v>7</v>
      </c>
      <c r="G5890" s="195">
        <v>5888</v>
      </c>
      <c r="H5890" s="193">
        <v>0.17656538799999999</v>
      </c>
    </row>
    <row r="5891" spans="2:8" x14ac:dyDescent="0.25">
      <c r="B5891" s="192">
        <f t="shared" si="464"/>
        <v>43346.333333319053</v>
      </c>
      <c r="C5891" s="16">
        <f t="shared" si="460"/>
        <v>9</v>
      </c>
      <c r="D5891" s="16">
        <f t="shared" si="461"/>
        <v>1</v>
      </c>
      <c r="E5891" s="16">
        <f t="shared" si="462"/>
        <v>1</v>
      </c>
      <c r="F5891" s="16">
        <f t="shared" si="463"/>
        <v>8</v>
      </c>
      <c r="G5891" s="195">
        <v>5889</v>
      </c>
      <c r="H5891" s="193">
        <v>0.34595197300000002</v>
      </c>
    </row>
    <row r="5892" spans="2:8" x14ac:dyDescent="0.25">
      <c r="B5892" s="192">
        <f t="shared" si="464"/>
        <v>43346.374999985717</v>
      </c>
      <c r="C5892" s="16">
        <f t="shared" ref="C5892:C5955" si="465">MONTH(B5892)</f>
        <v>9</v>
      </c>
      <c r="D5892" s="16">
        <f t="shared" ref="D5892:D5955" si="466">WEEKDAY(B5892,2)</f>
        <v>1</v>
      </c>
      <c r="E5892" s="16">
        <f t="shared" ref="E5892:E5955" si="467">IF(D5892&lt;6,1,2)</f>
        <v>1</v>
      </c>
      <c r="F5892" s="16">
        <f t="shared" ref="F5892:F5955" si="468">HOUR(B5892)</f>
        <v>9</v>
      </c>
      <c r="G5892" s="195">
        <v>5890</v>
      </c>
      <c r="H5892" s="193">
        <v>0.49208489700000002</v>
      </c>
    </row>
    <row r="5893" spans="2:8" x14ac:dyDescent="0.25">
      <c r="B5893" s="192">
        <f t="shared" ref="B5893:B5956" si="469">B5892+1/24</f>
        <v>43346.416666652382</v>
      </c>
      <c r="C5893" s="16">
        <f t="shared" si="465"/>
        <v>9</v>
      </c>
      <c r="D5893" s="16">
        <f t="shared" si="466"/>
        <v>1</v>
      </c>
      <c r="E5893" s="16">
        <f t="shared" si="467"/>
        <v>1</v>
      </c>
      <c r="F5893" s="16">
        <f t="shared" si="468"/>
        <v>10</v>
      </c>
      <c r="G5893" s="195">
        <v>5891</v>
      </c>
      <c r="H5893" s="193">
        <v>0.577345636</v>
      </c>
    </row>
    <row r="5894" spans="2:8" x14ac:dyDescent="0.25">
      <c r="B5894" s="192">
        <f t="shared" si="469"/>
        <v>43346.458333319046</v>
      </c>
      <c r="C5894" s="16">
        <f t="shared" si="465"/>
        <v>9</v>
      </c>
      <c r="D5894" s="16">
        <f t="shared" si="466"/>
        <v>1</v>
      </c>
      <c r="E5894" s="16">
        <f t="shared" si="467"/>
        <v>1</v>
      </c>
      <c r="F5894" s="16">
        <f t="shared" si="468"/>
        <v>11</v>
      </c>
      <c r="G5894" s="195">
        <v>5892</v>
      </c>
      <c r="H5894" s="193">
        <v>0.63513554100000003</v>
      </c>
    </row>
    <row r="5895" spans="2:8" x14ac:dyDescent="0.25">
      <c r="B5895" s="192">
        <f t="shared" si="469"/>
        <v>43346.49999998571</v>
      </c>
      <c r="C5895" s="16">
        <f t="shared" si="465"/>
        <v>9</v>
      </c>
      <c r="D5895" s="16">
        <f t="shared" si="466"/>
        <v>1</v>
      </c>
      <c r="E5895" s="16">
        <f t="shared" si="467"/>
        <v>1</v>
      </c>
      <c r="F5895" s="16">
        <f t="shared" si="468"/>
        <v>12</v>
      </c>
      <c r="G5895" s="195">
        <v>5893</v>
      </c>
      <c r="H5895" s="193">
        <v>0.63359770699999995</v>
      </c>
    </row>
    <row r="5896" spans="2:8" x14ac:dyDescent="0.25">
      <c r="B5896" s="192">
        <f t="shared" si="469"/>
        <v>43346.541666652374</v>
      </c>
      <c r="C5896" s="16">
        <f t="shared" si="465"/>
        <v>9</v>
      </c>
      <c r="D5896" s="16">
        <f t="shared" si="466"/>
        <v>1</v>
      </c>
      <c r="E5896" s="16">
        <f t="shared" si="467"/>
        <v>1</v>
      </c>
      <c r="F5896" s="16">
        <f t="shared" si="468"/>
        <v>13</v>
      </c>
      <c r="G5896" s="195">
        <v>5894</v>
      </c>
      <c r="H5896" s="193">
        <v>0.58200617300000002</v>
      </c>
    </row>
    <row r="5897" spans="2:8" x14ac:dyDescent="0.25">
      <c r="B5897" s="192">
        <f t="shared" si="469"/>
        <v>43346.583333319039</v>
      </c>
      <c r="C5897" s="16">
        <f t="shared" si="465"/>
        <v>9</v>
      </c>
      <c r="D5897" s="16">
        <f t="shared" si="466"/>
        <v>1</v>
      </c>
      <c r="E5897" s="16">
        <f t="shared" si="467"/>
        <v>1</v>
      </c>
      <c r="F5897" s="16">
        <f t="shared" si="468"/>
        <v>14</v>
      </c>
      <c r="G5897" s="195">
        <v>5895</v>
      </c>
      <c r="H5897" s="193">
        <v>0.526994034</v>
      </c>
    </row>
    <row r="5898" spans="2:8" x14ac:dyDescent="0.25">
      <c r="B5898" s="192">
        <f t="shared" si="469"/>
        <v>43346.624999985703</v>
      </c>
      <c r="C5898" s="16">
        <f t="shared" si="465"/>
        <v>9</v>
      </c>
      <c r="D5898" s="16">
        <f t="shared" si="466"/>
        <v>1</v>
      </c>
      <c r="E5898" s="16">
        <f t="shared" si="467"/>
        <v>1</v>
      </c>
      <c r="F5898" s="16">
        <f t="shared" si="468"/>
        <v>15</v>
      </c>
      <c r="G5898" s="195">
        <v>5896</v>
      </c>
      <c r="H5898" s="193">
        <v>0.40560734900000001</v>
      </c>
    </row>
    <row r="5899" spans="2:8" x14ac:dyDescent="0.25">
      <c r="B5899" s="192">
        <f t="shared" si="469"/>
        <v>43346.666666652367</v>
      </c>
      <c r="C5899" s="16">
        <f t="shared" si="465"/>
        <v>9</v>
      </c>
      <c r="D5899" s="16">
        <f t="shared" si="466"/>
        <v>1</v>
      </c>
      <c r="E5899" s="16">
        <f t="shared" si="467"/>
        <v>1</v>
      </c>
      <c r="F5899" s="16">
        <f t="shared" si="468"/>
        <v>16</v>
      </c>
      <c r="G5899" s="195">
        <v>5897</v>
      </c>
      <c r="H5899" s="193">
        <v>0.27568683700000002</v>
      </c>
    </row>
    <row r="5900" spans="2:8" x14ac:dyDescent="0.25">
      <c r="B5900" s="192">
        <f t="shared" si="469"/>
        <v>43346.708333319031</v>
      </c>
      <c r="C5900" s="16">
        <f t="shared" si="465"/>
        <v>9</v>
      </c>
      <c r="D5900" s="16">
        <f t="shared" si="466"/>
        <v>1</v>
      </c>
      <c r="E5900" s="16">
        <f t="shared" si="467"/>
        <v>1</v>
      </c>
      <c r="F5900" s="16">
        <f t="shared" si="468"/>
        <v>17</v>
      </c>
      <c r="G5900" s="195">
        <v>5898</v>
      </c>
      <c r="H5900" s="193">
        <v>0.127484023</v>
      </c>
    </row>
    <row r="5901" spans="2:8" x14ac:dyDescent="0.25">
      <c r="B5901" s="192">
        <f t="shared" si="469"/>
        <v>43346.749999985695</v>
      </c>
      <c r="C5901" s="16">
        <f t="shared" si="465"/>
        <v>9</v>
      </c>
      <c r="D5901" s="16">
        <f t="shared" si="466"/>
        <v>1</v>
      </c>
      <c r="E5901" s="16">
        <f t="shared" si="467"/>
        <v>1</v>
      </c>
      <c r="F5901" s="16">
        <f t="shared" si="468"/>
        <v>18</v>
      </c>
      <c r="G5901" s="195">
        <v>5899</v>
      </c>
      <c r="H5901" s="193">
        <v>1.9502734000000001E-2</v>
      </c>
    </row>
    <row r="5902" spans="2:8" x14ac:dyDescent="0.25">
      <c r="B5902" s="192">
        <f t="shared" si="469"/>
        <v>43346.79166665236</v>
      </c>
      <c r="C5902" s="16">
        <f t="shared" si="465"/>
        <v>9</v>
      </c>
      <c r="D5902" s="16">
        <f t="shared" si="466"/>
        <v>1</v>
      </c>
      <c r="E5902" s="16">
        <f t="shared" si="467"/>
        <v>1</v>
      </c>
      <c r="F5902" s="16">
        <f t="shared" si="468"/>
        <v>19</v>
      </c>
      <c r="G5902" s="195">
        <v>5900</v>
      </c>
      <c r="H5902" s="193">
        <v>0</v>
      </c>
    </row>
    <row r="5903" spans="2:8" x14ac:dyDescent="0.25">
      <c r="B5903" s="192">
        <f t="shared" si="469"/>
        <v>43346.833333319024</v>
      </c>
      <c r="C5903" s="16">
        <f t="shared" si="465"/>
        <v>9</v>
      </c>
      <c r="D5903" s="16">
        <f t="shared" si="466"/>
        <v>1</v>
      </c>
      <c r="E5903" s="16">
        <f t="shared" si="467"/>
        <v>1</v>
      </c>
      <c r="F5903" s="16">
        <f t="shared" si="468"/>
        <v>20</v>
      </c>
      <c r="G5903" s="195">
        <v>5901</v>
      </c>
      <c r="H5903" s="193">
        <v>0</v>
      </c>
    </row>
    <row r="5904" spans="2:8" x14ac:dyDescent="0.25">
      <c r="B5904" s="192">
        <f t="shared" si="469"/>
        <v>43346.874999985688</v>
      </c>
      <c r="C5904" s="16">
        <f t="shared" si="465"/>
        <v>9</v>
      </c>
      <c r="D5904" s="16">
        <f t="shared" si="466"/>
        <v>1</v>
      </c>
      <c r="E5904" s="16">
        <f t="shared" si="467"/>
        <v>1</v>
      </c>
      <c r="F5904" s="16">
        <f t="shared" si="468"/>
        <v>21</v>
      </c>
      <c r="G5904" s="195">
        <v>5902</v>
      </c>
      <c r="H5904" s="193">
        <v>0</v>
      </c>
    </row>
    <row r="5905" spans="2:8" x14ac:dyDescent="0.25">
      <c r="B5905" s="192">
        <f t="shared" si="469"/>
        <v>43346.916666652352</v>
      </c>
      <c r="C5905" s="16">
        <f t="shared" si="465"/>
        <v>9</v>
      </c>
      <c r="D5905" s="16">
        <f t="shared" si="466"/>
        <v>1</v>
      </c>
      <c r="E5905" s="16">
        <f t="shared" si="467"/>
        <v>1</v>
      </c>
      <c r="F5905" s="16">
        <f t="shared" si="468"/>
        <v>22</v>
      </c>
      <c r="G5905" s="195">
        <v>5903</v>
      </c>
      <c r="H5905" s="193">
        <v>0</v>
      </c>
    </row>
    <row r="5906" spans="2:8" x14ac:dyDescent="0.25">
      <c r="B5906" s="192">
        <f t="shared" si="469"/>
        <v>43346.958333319017</v>
      </c>
      <c r="C5906" s="16">
        <f t="shared" si="465"/>
        <v>9</v>
      </c>
      <c r="D5906" s="16">
        <f t="shared" si="466"/>
        <v>1</v>
      </c>
      <c r="E5906" s="16">
        <f t="shared" si="467"/>
        <v>1</v>
      </c>
      <c r="F5906" s="16">
        <f t="shared" si="468"/>
        <v>23</v>
      </c>
      <c r="G5906" s="195">
        <v>5904</v>
      </c>
      <c r="H5906" s="193">
        <v>0</v>
      </c>
    </row>
    <row r="5907" spans="2:8" x14ac:dyDescent="0.25">
      <c r="B5907" s="192">
        <f t="shared" si="469"/>
        <v>43346.999999985681</v>
      </c>
      <c r="C5907" s="16">
        <f t="shared" si="465"/>
        <v>9</v>
      </c>
      <c r="D5907" s="16">
        <f t="shared" si="466"/>
        <v>2</v>
      </c>
      <c r="E5907" s="16">
        <f t="shared" si="467"/>
        <v>1</v>
      </c>
      <c r="F5907" s="16">
        <f t="shared" si="468"/>
        <v>0</v>
      </c>
      <c r="G5907" s="195">
        <v>5905</v>
      </c>
      <c r="H5907" s="193">
        <v>0</v>
      </c>
    </row>
    <row r="5908" spans="2:8" x14ac:dyDescent="0.25">
      <c r="B5908" s="192">
        <f t="shared" si="469"/>
        <v>43347.041666652345</v>
      </c>
      <c r="C5908" s="16">
        <f t="shared" si="465"/>
        <v>9</v>
      </c>
      <c r="D5908" s="16">
        <f t="shared" si="466"/>
        <v>2</v>
      </c>
      <c r="E5908" s="16">
        <f t="shared" si="467"/>
        <v>1</v>
      </c>
      <c r="F5908" s="16">
        <f t="shared" si="468"/>
        <v>1</v>
      </c>
      <c r="G5908" s="195">
        <v>5906</v>
      </c>
      <c r="H5908" s="193">
        <v>0</v>
      </c>
    </row>
    <row r="5909" spans="2:8" x14ac:dyDescent="0.25">
      <c r="B5909" s="192">
        <f t="shared" si="469"/>
        <v>43347.083333319009</v>
      </c>
      <c r="C5909" s="16">
        <f t="shared" si="465"/>
        <v>9</v>
      </c>
      <c r="D5909" s="16">
        <f t="shared" si="466"/>
        <v>2</v>
      </c>
      <c r="E5909" s="16">
        <f t="shared" si="467"/>
        <v>1</v>
      </c>
      <c r="F5909" s="16">
        <f t="shared" si="468"/>
        <v>2</v>
      </c>
      <c r="G5909" s="195">
        <v>5907</v>
      </c>
      <c r="H5909" s="193">
        <v>0</v>
      </c>
    </row>
    <row r="5910" spans="2:8" x14ac:dyDescent="0.25">
      <c r="B5910" s="192">
        <f t="shared" si="469"/>
        <v>43347.124999985674</v>
      </c>
      <c r="C5910" s="16">
        <f t="shared" si="465"/>
        <v>9</v>
      </c>
      <c r="D5910" s="16">
        <f t="shared" si="466"/>
        <v>2</v>
      </c>
      <c r="E5910" s="16">
        <f t="shared" si="467"/>
        <v>1</v>
      </c>
      <c r="F5910" s="16">
        <f t="shared" si="468"/>
        <v>3</v>
      </c>
      <c r="G5910" s="195">
        <v>5908</v>
      </c>
      <c r="H5910" s="193">
        <v>0</v>
      </c>
    </row>
    <row r="5911" spans="2:8" x14ac:dyDescent="0.25">
      <c r="B5911" s="192">
        <f t="shared" si="469"/>
        <v>43347.166666652338</v>
      </c>
      <c r="C5911" s="16">
        <f t="shared" si="465"/>
        <v>9</v>
      </c>
      <c r="D5911" s="16">
        <f t="shared" si="466"/>
        <v>2</v>
      </c>
      <c r="E5911" s="16">
        <f t="shared" si="467"/>
        <v>1</v>
      </c>
      <c r="F5911" s="16">
        <f t="shared" si="468"/>
        <v>4</v>
      </c>
      <c r="G5911" s="195">
        <v>5909</v>
      </c>
      <c r="H5911" s="193">
        <v>0</v>
      </c>
    </row>
    <row r="5912" spans="2:8" x14ac:dyDescent="0.25">
      <c r="B5912" s="192">
        <f t="shared" si="469"/>
        <v>43347.208333319002</v>
      </c>
      <c r="C5912" s="16">
        <f t="shared" si="465"/>
        <v>9</v>
      </c>
      <c r="D5912" s="16">
        <f t="shared" si="466"/>
        <v>2</v>
      </c>
      <c r="E5912" s="16">
        <f t="shared" si="467"/>
        <v>1</v>
      </c>
      <c r="F5912" s="16">
        <f t="shared" si="468"/>
        <v>5</v>
      </c>
      <c r="G5912" s="195">
        <v>5910</v>
      </c>
      <c r="H5912" s="193">
        <v>3.4496E-4</v>
      </c>
    </row>
    <row r="5913" spans="2:8" x14ac:dyDescent="0.25">
      <c r="B5913" s="192">
        <f t="shared" si="469"/>
        <v>43347.249999985666</v>
      </c>
      <c r="C5913" s="16">
        <f t="shared" si="465"/>
        <v>9</v>
      </c>
      <c r="D5913" s="16">
        <f t="shared" si="466"/>
        <v>2</v>
      </c>
      <c r="E5913" s="16">
        <f t="shared" si="467"/>
        <v>1</v>
      </c>
      <c r="F5913" s="16">
        <f t="shared" si="468"/>
        <v>6</v>
      </c>
      <c r="G5913" s="195">
        <v>5911</v>
      </c>
      <c r="H5913" s="193">
        <v>3.3009404999999999E-2</v>
      </c>
    </row>
    <row r="5914" spans="2:8" x14ac:dyDescent="0.25">
      <c r="B5914" s="192">
        <f t="shared" si="469"/>
        <v>43347.291666652331</v>
      </c>
      <c r="C5914" s="16">
        <f t="shared" si="465"/>
        <v>9</v>
      </c>
      <c r="D5914" s="16">
        <f t="shared" si="466"/>
        <v>2</v>
      </c>
      <c r="E5914" s="16">
        <f t="shared" si="467"/>
        <v>1</v>
      </c>
      <c r="F5914" s="16">
        <f t="shared" si="468"/>
        <v>7</v>
      </c>
      <c r="G5914" s="195">
        <v>5912</v>
      </c>
      <c r="H5914" s="193">
        <v>0.155866477</v>
      </c>
    </row>
    <row r="5915" spans="2:8" x14ac:dyDescent="0.25">
      <c r="B5915" s="192">
        <f t="shared" si="469"/>
        <v>43347.333333318995</v>
      </c>
      <c r="C5915" s="16">
        <f t="shared" si="465"/>
        <v>9</v>
      </c>
      <c r="D5915" s="16">
        <f t="shared" si="466"/>
        <v>2</v>
      </c>
      <c r="E5915" s="16">
        <f t="shared" si="467"/>
        <v>1</v>
      </c>
      <c r="F5915" s="16">
        <f t="shared" si="468"/>
        <v>8</v>
      </c>
      <c r="G5915" s="195">
        <v>5913</v>
      </c>
      <c r="H5915" s="193">
        <v>0.30618745600000002</v>
      </c>
    </row>
    <row r="5916" spans="2:8" x14ac:dyDescent="0.25">
      <c r="B5916" s="192">
        <f t="shared" si="469"/>
        <v>43347.374999985659</v>
      </c>
      <c r="C5916" s="16">
        <f t="shared" si="465"/>
        <v>9</v>
      </c>
      <c r="D5916" s="16">
        <f t="shared" si="466"/>
        <v>2</v>
      </c>
      <c r="E5916" s="16">
        <f t="shared" si="467"/>
        <v>1</v>
      </c>
      <c r="F5916" s="16">
        <f t="shared" si="468"/>
        <v>9</v>
      </c>
      <c r="G5916" s="195">
        <v>5914</v>
      </c>
      <c r="H5916" s="193">
        <v>0.45845970800000002</v>
      </c>
    </row>
    <row r="5917" spans="2:8" x14ac:dyDescent="0.25">
      <c r="B5917" s="192">
        <f t="shared" si="469"/>
        <v>43347.416666652323</v>
      </c>
      <c r="C5917" s="16">
        <f t="shared" si="465"/>
        <v>9</v>
      </c>
      <c r="D5917" s="16">
        <f t="shared" si="466"/>
        <v>2</v>
      </c>
      <c r="E5917" s="16">
        <f t="shared" si="467"/>
        <v>1</v>
      </c>
      <c r="F5917" s="16">
        <f t="shared" si="468"/>
        <v>10</v>
      </c>
      <c r="G5917" s="195">
        <v>5915</v>
      </c>
      <c r="H5917" s="193">
        <v>0.55332051299999996</v>
      </c>
    </row>
    <row r="5918" spans="2:8" x14ac:dyDescent="0.25">
      <c r="B5918" s="192">
        <f t="shared" si="469"/>
        <v>43347.458333318988</v>
      </c>
      <c r="C5918" s="16">
        <f t="shared" si="465"/>
        <v>9</v>
      </c>
      <c r="D5918" s="16">
        <f t="shared" si="466"/>
        <v>2</v>
      </c>
      <c r="E5918" s="16">
        <f t="shared" si="467"/>
        <v>1</v>
      </c>
      <c r="F5918" s="16">
        <f t="shared" si="468"/>
        <v>11</v>
      </c>
      <c r="G5918" s="195">
        <v>5916</v>
      </c>
      <c r="H5918" s="193">
        <v>0.60755856699999999</v>
      </c>
    </row>
    <row r="5919" spans="2:8" x14ac:dyDescent="0.25">
      <c r="B5919" s="192">
        <f t="shared" si="469"/>
        <v>43347.499999985652</v>
      </c>
      <c r="C5919" s="16">
        <f t="shared" si="465"/>
        <v>9</v>
      </c>
      <c r="D5919" s="16">
        <f t="shared" si="466"/>
        <v>2</v>
      </c>
      <c r="E5919" s="16">
        <f t="shared" si="467"/>
        <v>1</v>
      </c>
      <c r="F5919" s="16">
        <f t="shared" si="468"/>
        <v>12</v>
      </c>
      <c r="G5919" s="195">
        <v>5917</v>
      </c>
      <c r="H5919" s="193">
        <v>0.61180728900000003</v>
      </c>
    </row>
    <row r="5920" spans="2:8" x14ac:dyDescent="0.25">
      <c r="B5920" s="192">
        <f t="shared" si="469"/>
        <v>43347.541666652316</v>
      </c>
      <c r="C5920" s="16">
        <f t="shared" si="465"/>
        <v>9</v>
      </c>
      <c r="D5920" s="16">
        <f t="shared" si="466"/>
        <v>2</v>
      </c>
      <c r="E5920" s="16">
        <f t="shared" si="467"/>
        <v>1</v>
      </c>
      <c r="F5920" s="16">
        <f t="shared" si="468"/>
        <v>13</v>
      </c>
      <c r="G5920" s="195">
        <v>5918</v>
      </c>
      <c r="H5920" s="193">
        <v>0.57031035900000004</v>
      </c>
    </row>
    <row r="5921" spans="2:8" x14ac:dyDescent="0.25">
      <c r="B5921" s="192">
        <f t="shared" si="469"/>
        <v>43347.58333331898</v>
      </c>
      <c r="C5921" s="16">
        <f t="shared" si="465"/>
        <v>9</v>
      </c>
      <c r="D5921" s="16">
        <f t="shared" si="466"/>
        <v>2</v>
      </c>
      <c r="E5921" s="16">
        <f t="shared" si="467"/>
        <v>1</v>
      </c>
      <c r="F5921" s="16">
        <f t="shared" si="468"/>
        <v>14</v>
      </c>
      <c r="G5921" s="195">
        <v>5919</v>
      </c>
      <c r="H5921" s="193">
        <v>0.46400824099999999</v>
      </c>
    </row>
    <row r="5922" spans="2:8" x14ac:dyDescent="0.25">
      <c r="B5922" s="192">
        <f t="shared" si="469"/>
        <v>43347.624999985645</v>
      </c>
      <c r="C5922" s="16">
        <f t="shared" si="465"/>
        <v>9</v>
      </c>
      <c r="D5922" s="16">
        <f t="shared" si="466"/>
        <v>2</v>
      </c>
      <c r="E5922" s="16">
        <f t="shared" si="467"/>
        <v>1</v>
      </c>
      <c r="F5922" s="16">
        <f t="shared" si="468"/>
        <v>15</v>
      </c>
      <c r="G5922" s="195">
        <v>5920</v>
      </c>
      <c r="H5922" s="193">
        <v>0.33410765199999998</v>
      </c>
    </row>
    <row r="5923" spans="2:8" x14ac:dyDescent="0.25">
      <c r="B5923" s="192">
        <f t="shared" si="469"/>
        <v>43347.666666652309</v>
      </c>
      <c r="C5923" s="16">
        <f t="shared" si="465"/>
        <v>9</v>
      </c>
      <c r="D5923" s="16">
        <f t="shared" si="466"/>
        <v>2</v>
      </c>
      <c r="E5923" s="16">
        <f t="shared" si="467"/>
        <v>1</v>
      </c>
      <c r="F5923" s="16">
        <f t="shared" si="468"/>
        <v>16</v>
      </c>
      <c r="G5923" s="195">
        <v>5921</v>
      </c>
      <c r="H5923" s="193">
        <v>0.22472377800000001</v>
      </c>
    </row>
    <row r="5924" spans="2:8" x14ac:dyDescent="0.25">
      <c r="B5924" s="192">
        <f t="shared" si="469"/>
        <v>43347.708333318973</v>
      </c>
      <c r="C5924" s="16">
        <f t="shared" si="465"/>
        <v>9</v>
      </c>
      <c r="D5924" s="16">
        <f t="shared" si="466"/>
        <v>2</v>
      </c>
      <c r="E5924" s="16">
        <f t="shared" si="467"/>
        <v>1</v>
      </c>
      <c r="F5924" s="16">
        <f t="shared" si="468"/>
        <v>17</v>
      </c>
      <c r="G5924" s="195">
        <v>5922</v>
      </c>
      <c r="H5924" s="193">
        <v>0.107489904</v>
      </c>
    </row>
    <row r="5925" spans="2:8" x14ac:dyDescent="0.25">
      <c r="B5925" s="192">
        <f t="shared" si="469"/>
        <v>43347.749999985637</v>
      </c>
      <c r="C5925" s="16">
        <f t="shared" si="465"/>
        <v>9</v>
      </c>
      <c r="D5925" s="16">
        <f t="shared" si="466"/>
        <v>2</v>
      </c>
      <c r="E5925" s="16">
        <f t="shared" si="467"/>
        <v>1</v>
      </c>
      <c r="F5925" s="16">
        <f t="shared" si="468"/>
        <v>18</v>
      </c>
      <c r="G5925" s="195">
        <v>5923</v>
      </c>
      <c r="H5925" s="193">
        <v>1.5292327E-2</v>
      </c>
    </row>
    <row r="5926" spans="2:8" x14ac:dyDescent="0.25">
      <c r="B5926" s="192">
        <f t="shared" si="469"/>
        <v>43347.791666652302</v>
      </c>
      <c r="C5926" s="16">
        <f t="shared" si="465"/>
        <v>9</v>
      </c>
      <c r="D5926" s="16">
        <f t="shared" si="466"/>
        <v>2</v>
      </c>
      <c r="E5926" s="16">
        <f t="shared" si="467"/>
        <v>1</v>
      </c>
      <c r="F5926" s="16">
        <f t="shared" si="468"/>
        <v>19</v>
      </c>
      <c r="G5926" s="195">
        <v>5924</v>
      </c>
      <c r="H5926" s="193">
        <v>0</v>
      </c>
    </row>
    <row r="5927" spans="2:8" x14ac:dyDescent="0.25">
      <c r="B5927" s="192">
        <f t="shared" si="469"/>
        <v>43347.833333318966</v>
      </c>
      <c r="C5927" s="16">
        <f t="shared" si="465"/>
        <v>9</v>
      </c>
      <c r="D5927" s="16">
        <f t="shared" si="466"/>
        <v>2</v>
      </c>
      <c r="E5927" s="16">
        <f t="shared" si="467"/>
        <v>1</v>
      </c>
      <c r="F5927" s="16">
        <f t="shared" si="468"/>
        <v>20</v>
      </c>
      <c r="G5927" s="195">
        <v>5925</v>
      </c>
      <c r="H5927" s="193">
        <v>0</v>
      </c>
    </row>
    <row r="5928" spans="2:8" x14ac:dyDescent="0.25">
      <c r="B5928" s="192">
        <f t="shared" si="469"/>
        <v>43347.87499998563</v>
      </c>
      <c r="C5928" s="16">
        <f t="shared" si="465"/>
        <v>9</v>
      </c>
      <c r="D5928" s="16">
        <f t="shared" si="466"/>
        <v>2</v>
      </c>
      <c r="E5928" s="16">
        <f t="shared" si="467"/>
        <v>1</v>
      </c>
      <c r="F5928" s="16">
        <f t="shared" si="468"/>
        <v>21</v>
      </c>
      <c r="G5928" s="195">
        <v>5926</v>
      </c>
      <c r="H5928" s="193">
        <v>0</v>
      </c>
    </row>
    <row r="5929" spans="2:8" x14ac:dyDescent="0.25">
      <c r="B5929" s="192">
        <f t="shared" si="469"/>
        <v>43347.916666652294</v>
      </c>
      <c r="C5929" s="16">
        <f t="shared" si="465"/>
        <v>9</v>
      </c>
      <c r="D5929" s="16">
        <f t="shared" si="466"/>
        <v>2</v>
      </c>
      <c r="E5929" s="16">
        <f t="shared" si="467"/>
        <v>1</v>
      </c>
      <c r="F5929" s="16">
        <f t="shared" si="468"/>
        <v>22</v>
      </c>
      <c r="G5929" s="195">
        <v>5927</v>
      </c>
      <c r="H5929" s="193">
        <v>0</v>
      </c>
    </row>
    <row r="5930" spans="2:8" x14ac:dyDescent="0.25">
      <c r="B5930" s="192">
        <f t="shared" si="469"/>
        <v>43347.958333318958</v>
      </c>
      <c r="C5930" s="16">
        <f t="shared" si="465"/>
        <v>9</v>
      </c>
      <c r="D5930" s="16">
        <f t="shared" si="466"/>
        <v>2</v>
      </c>
      <c r="E5930" s="16">
        <f t="shared" si="467"/>
        <v>1</v>
      </c>
      <c r="F5930" s="16">
        <f t="shared" si="468"/>
        <v>23</v>
      </c>
      <c r="G5930" s="195">
        <v>5928</v>
      </c>
      <c r="H5930" s="193">
        <v>0</v>
      </c>
    </row>
    <row r="5931" spans="2:8" x14ac:dyDescent="0.25">
      <c r="B5931" s="192">
        <f t="shared" si="469"/>
        <v>43347.999999985623</v>
      </c>
      <c r="C5931" s="16">
        <f t="shared" si="465"/>
        <v>9</v>
      </c>
      <c r="D5931" s="16">
        <f t="shared" si="466"/>
        <v>3</v>
      </c>
      <c r="E5931" s="16">
        <f t="shared" si="467"/>
        <v>1</v>
      </c>
      <c r="F5931" s="16">
        <f t="shared" si="468"/>
        <v>0</v>
      </c>
      <c r="G5931" s="195">
        <v>5929</v>
      </c>
      <c r="H5931" s="193">
        <v>0</v>
      </c>
    </row>
    <row r="5932" spans="2:8" x14ac:dyDescent="0.25">
      <c r="B5932" s="192">
        <f t="shared" si="469"/>
        <v>43348.041666652287</v>
      </c>
      <c r="C5932" s="16">
        <f t="shared" si="465"/>
        <v>9</v>
      </c>
      <c r="D5932" s="16">
        <f t="shared" si="466"/>
        <v>3</v>
      </c>
      <c r="E5932" s="16">
        <f t="shared" si="467"/>
        <v>1</v>
      </c>
      <c r="F5932" s="16">
        <f t="shared" si="468"/>
        <v>1</v>
      </c>
      <c r="G5932" s="195">
        <v>5930</v>
      </c>
      <c r="H5932" s="193">
        <v>0</v>
      </c>
    </row>
    <row r="5933" spans="2:8" x14ac:dyDescent="0.25">
      <c r="B5933" s="192">
        <f t="shared" si="469"/>
        <v>43348.083333318951</v>
      </c>
      <c r="C5933" s="16">
        <f t="shared" si="465"/>
        <v>9</v>
      </c>
      <c r="D5933" s="16">
        <f t="shared" si="466"/>
        <v>3</v>
      </c>
      <c r="E5933" s="16">
        <f t="shared" si="467"/>
        <v>1</v>
      </c>
      <c r="F5933" s="16">
        <f t="shared" si="468"/>
        <v>2</v>
      </c>
      <c r="G5933" s="195">
        <v>5931</v>
      </c>
      <c r="H5933" s="193">
        <v>0</v>
      </c>
    </row>
    <row r="5934" spans="2:8" x14ac:dyDescent="0.25">
      <c r="B5934" s="192">
        <f t="shared" si="469"/>
        <v>43348.124999985615</v>
      </c>
      <c r="C5934" s="16">
        <f t="shared" si="465"/>
        <v>9</v>
      </c>
      <c r="D5934" s="16">
        <f t="shared" si="466"/>
        <v>3</v>
      </c>
      <c r="E5934" s="16">
        <f t="shared" si="467"/>
        <v>1</v>
      </c>
      <c r="F5934" s="16">
        <f t="shared" si="468"/>
        <v>3</v>
      </c>
      <c r="G5934" s="195">
        <v>5932</v>
      </c>
      <c r="H5934" s="193">
        <v>0</v>
      </c>
    </row>
    <row r="5935" spans="2:8" x14ac:dyDescent="0.25">
      <c r="B5935" s="192">
        <f t="shared" si="469"/>
        <v>43348.16666665228</v>
      </c>
      <c r="C5935" s="16">
        <f t="shared" si="465"/>
        <v>9</v>
      </c>
      <c r="D5935" s="16">
        <f t="shared" si="466"/>
        <v>3</v>
      </c>
      <c r="E5935" s="16">
        <f t="shared" si="467"/>
        <v>1</v>
      </c>
      <c r="F5935" s="16">
        <f t="shared" si="468"/>
        <v>4</v>
      </c>
      <c r="G5935" s="195">
        <v>5933</v>
      </c>
      <c r="H5935" s="193">
        <v>0</v>
      </c>
    </row>
    <row r="5936" spans="2:8" x14ac:dyDescent="0.25">
      <c r="B5936" s="192">
        <f t="shared" si="469"/>
        <v>43348.208333318944</v>
      </c>
      <c r="C5936" s="16">
        <f t="shared" si="465"/>
        <v>9</v>
      </c>
      <c r="D5936" s="16">
        <f t="shared" si="466"/>
        <v>3</v>
      </c>
      <c r="E5936" s="16">
        <f t="shared" si="467"/>
        <v>1</v>
      </c>
      <c r="F5936" s="16">
        <f t="shared" si="468"/>
        <v>5</v>
      </c>
      <c r="G5936" s="195">
        <v>5934</v>
      </c>
      <c r="H5936" s="193">
        <v>1.7920300000000001E-4</v>
      </c>
    </row>
    <row r="5937" spans="2:8" x14ac:dyDescent="0.25">
      <c r="B5937" s="192">
        <f t="shared" si="469"/>
        <v>43348.249999985608</v>
      </c>
      <c r="C5937" s="16">
        <f t="shared" si="465"/>
        <v>9</v>
      </c>
      <c r="D5937" s="16">
        <f t="shared" si="466"/>
        <v>3</v>
      </c>
      <c r="E5937" s="16">
        <f t="shared" si="467"/>
        <v>1</v>
      </c>
      <c r="F5937" s="16">
        <f t="shared" si="468"/>
        <v>6</v>
      </c>
      <c r="G5937" s="195">
        <v>5935</v>
      </c>
      <c r="H5937" s="193">
        <v>2.8262714000000001E-2</v>
      </c>
    </row>
    <row r="5938" spans="2:8" x14ac:dyDescent="0.25">
      <c r="B5938" s="192">
        <f t="shared" si="469"/>
        <v>43348.291666652272</v>
      </c>
      <c r="C5938" s="16">
        <f t="shared" si="465"/>
        <v>9</v>
      </c>
      <c r="D5938" s="16">
        <f t="shared" si="466"/>
        <v>3</v>
      </c>
      <c r="E5938" s="16">
        <f t="shared" si="467"/>
        <v>1</v>
      </c>
      <c r="F5938" s="16">
        <f t="shared" si="468"/>
        <v>7</v>
      </c>
      <c r="G5938" s="195">
        <v>5936</v>
      </c>
      <c r="H5938" s="193">
        <v>0.12669498900000001</v>
      </c>
    </row>
    <row r="5939" spans="2:8" x14ac:dyDescent="0.25">
      <c r="B5939" s="192">
        <f t="shared" si="469"/>
        <v>43348.333333318937</v>
      </c>
      <c r="C5939" s="16">
        <f t="shared" si="465"/>
        <v>9</v>
      </c>
      <c r="D5939" s="16">
        <f t="shared" si="466"/>
        <v>3</v>
      </c>
      <c r="E5939" s="16">
        <f t="shared" si="467"/>
        <v>1</v>
      </c>
      <c r="F5939" s="16">
        <f t="shared" si="468"/>
        <v>8</v>
      </c>
      <c r="G5939" s="195">
        <v>5937</v>
      </c>
      <c r="H5939" s="193">
        <v>0.26015086300000001</v>
      </c>
    </row>
    <row r="5940" spans="2:8" x14ac:dyDescent="0.25">
      <c r="B5940" s="192">
        <f t="shared" si="469"/>
        <v>43348.374999985601</v>
      </c>
      <c r="C5940" s="16">
        <f t="shared" si="465"/>
        <v>9</v>
      </c>
      <c r="D5940" s="16">
        <f t="shared" si="466"/>
        <v>3</v>
      </c>
      <c r="E5940" s="16">
        <f t="shared" si="467"/>
        <v>1</v>
      </c>
      <c r="F5940" s="16">
        <f t="shared" si="468"/>
        <v>9</v>
      </c>
      <c r="G5940" s="195">
        <v>5938</v>
      </c>
      <c r="H5940" s="193">
        <v>0.40922164900000002</v>
      </c>
    </row>
    <row r="5941" spans="2:8" x14ac:dyDescent="0.25">
      <c r="B5941" s="192">
        <f t="shared" si="469"/>
        <v>43348.416666652265</v>
      </c>
      <c r="C5941" s="16">
        <f t="shared" si="465"/>
        <v>9</v>
      </c>
      <c r="D5941" s="16">
        <f t="shared" si="466"/>
        <v>3</v>
      </c>
      <c r="E5941" s="16">
        <f t="shared" si="467"/>
        <v>1</v>
      </c>
      <c r="F5941" s="16">
        <f t="shared" si="468"/>
        <v>10</v>
      </c>
      <c r="G5941" s="195">
        <v>5939</v>
      </c>
      <c r="H5941" s="193">
        <v>0.51196759800000002</v>
      </c>
    </row>
    <row r="5942" spans="2:8" x14ac:dyDescent="0.25">
      <c r="B5942" s="192">
        <f t="shared" si="469"/>
        <v>43348.458333318929</v>
      </c>
      <c r="C5942" s="16">
        <f t="shared" si="465"/>
        <v>9</v>
      </c>
      <c r="D5942" s="16">
        <f t="shared" si="466"/>
        <v>3</v>
      </c>
      <c r="E5942" s="16">
        <f t="shared" si="467"/>
        <v>1</v>
      </c>
      <c r="F5942" s="16">
        <f t="shared" si="468"/>
        <v>11</v>
      </c>
      <c r="G5942" s="195">
        <v>5940</v>
      </c>
      <c r="H5942" s="193">
        <v>0.54001591500000001</v>
      </c>
    </row>
    <row r="5943" spans="2:8" x14ac:dyDescent="0.25">
      <c r="B5943" s="192">
        <f t="shared" si="469"/>
        <v>43348.499999985594</v>
      </c>
      <c r="C5943" s="16">
        <f t="shared" si="465"/>
        <v>9</v>
      </c>
      <c r="D5943" s="16">
        <f t="shared" si="466"/>
        <v>3</v>
      </c>
      <c r="E5943" s="16">
        <f t="shared" si="467"/>
        <v>1</v>
      </c>
      <c r="F5943" s="16">
        <f t="shared" si="468"/>
        <v>12</v>
      </c>
      <c r="G5943" s="195">
        <v>5941</v>
      </c>
      <c r="H5943" s="193">
        <v>0.55518003299999996</v>
      </c>
    </row>
    <row r="5944" spans="2:8" x14ac:dyDescent="0.25">
      <c r="B5944" s="192">
        <f t="shared" si="469"/>
        <v>43348.541666652258</v>
      </c>
      <c r="C5944" s="16">
        <f t="shared" si="465"/>
        <v>9</v>
      </c>
      <c r="D5944" s="16">
        <f t="shared" si="466"/>
        <v>3</v>
      </c>
      <c r="E5944" s="16">
        <f t="shared" si="467"/>
        <v>1</v>
      </c>
      <c r="F5944" s="16">
        <f t="shared" si="468"/>
        <v>13</v>
      </c>
      <c r="G5944" s="195">
        <v>5942</v>
      </c>
      <c r="H5944" s="193">
        <v>0.51210239499999999</v>
      </c>
    </row>
    <row r="5945" spans="2:8" x14ac:dyDescent="0.25">
      <c r="B5945" s="192">
        <f t="shared" si="469"/>
        <v>43348.583333318922</v>
      </c>
      <c r="C5945" s="16">
        <f t="shared" si="465"/>
        <v>9</v>
      </c>
      <c r="D5945" s="16">
        <f t="shared" si="466"/>
        <v>3</v>
      </c>
      <c r="E5945" s="16">
        <f t="shared" si="467"/>
        <v>1</v>
      </c>
      <c r="F5945" s="16">
        <f t="shared" si="468"/>
        <v>14</v>
      </c>
      <c r="G5945" s="195">
        <v>5943</v>
      </c>
      <c r="H5945" s="193">
        <v>0.44544206200000003</v>
      </c>
    </row>
    <row r="5946" spans="2:8" x14ac:dyDescent="0.25">
      <c r="B5946" s="192">
        <f t="shared" si="469"/>
        <v>43348.624999985586</v>
      </c>
      <c r="C5946" s="16">
        <f t="shared" si="465"/>
        <v>9</v>
      </c>
      <c r="D5946" s="16">
        <f t="shared" si="466"/>
        <v>3</v>
      </c>
      <c r="E5946" s="16">
        <f t="shared" si="467"/>
        <v>1</v>
      </c>
      <c r="F5946" s="16">
        <f t="shared" si="468"/>
        <v>15</v>
      </c>
      <c r="G5946" s="195">
        <v>5944</v>
      </c>
      <c r="H5946" s="193">
        <v>0.35643665200000002</v>
      </c>
    </row>
    <row r="5947" spans="2:8" x14ac:dyDescent="0.25">
      <c r="B5947" s="192">
        <f t="shared" si="469"/>
        <v>43348.666666652251</v>
      </c>
      <c r="C5947" s="16">
        <f t="shared" si="465"/>
        <v>9</v>
      </c>
      <c r="D5947" s="16">
        <f t="shared" si="466"/>
        <v>3</v>
      </c>
      <c r="E5947" s="16">
        <f t="shared" si="467"/>
        <v>1</v>
      </c>
      <c r="F5947" s="16">
        <f t="shared" si="468"/>
        <v>16</v>
      </c>
      <c r="G5947" s="195">
        <v>5945</v>
      </c>
      <c r="H5947" s="193">
        <v>0.23897922399999999</v>
      </c>
    </row>
    <row r="5948" spans="2:8" x14ac:dyDescent="0.25">
      <c r="B5948" s="192">
        <f t="shared" si="469"/>
        <v>43348.708333318915</v>
      </c>
      <c r="C5948" s="16">
        <f t="shared" si="465"/>
        <v>9</v>
      </c>
      <c r="D5948" s="16">
        <f t="shared" si="466"/>
        <v>3</v>
      </c>
      <c r="E5948" s="16">
        <f t="shared" si="467"/>
        <v>1</v>
      </c>
      <c r="F5948" s="16">
        <f t="shared" si="468"/>
        <v>17</v>
      </c>
      <c r="G5948" s="195">
        <v>5946</v>
      </c>
      <c r="H5948" s="193">
        <v>0.110179479</v>
      </c>
    </row>
    <row r="5949" spans="2:8" x14ac:dyDescent="0.25">
      <c r="B5949" s="192">
        <f t="shared" si="469"/>
        <v>43348.749999985579</v>
      </c>
      <c r="C5949" s="16">
        <f t="shared" si="465"/>
        <v>9</v>
      </c>
      <c r="D5949" s="16">
        <f t="shared" si="466"/>
        <v>3</v>
      </c>
      <c r="E5949" s="16">
        <f t="shared" si="467"/>
        <v>1</v>
      </c>
      <c r="F5949" s="16">
        <f t="shared" si="468"/>
        <v>18</v>
      </c>
      <c r="G5949" s="195">
        <v>5947</v>
      </c>
      <c r="H5949" s="193">
        <v>1.4807872999999999E-2</v>
      </c>
    </row>
    <row r="5950" spans="2:8" x14ac:dyDescent="0.25">
      <c r="B5950" s="192">
        <f t="shared" si="469"/>
        <v>43348.791666652243</v>
      </c>
      <c r="C5950" s="16">
        <f t="shared" si="465"/>
        <v>9</v>
      </c>
      <c r="D5950" s="16">
        <f t="shared" si="466"/>
        <v>3</v>
      </c>
      <c r="E5950" s="16">
        <f t="shared" si="467"/>
        <v>1</v>
      </c>
      <c r="F5950" s="16">
        <f t="shared" si="468"/>
        <v>19</v>
      </c>
      <c r="G5950" s="195">
        <v>5948</v>
      </c>
      <c r="H5950" s="193">
        <v>0</v>
      </c>
    </row>
    <row r="5951" spans="2:8" x14ac:dyDescent="0.25">
      <c r="B5951" s="192">
        <f t="shared" si="469"/>
        <v>43348.833333318908</v>
      </c>
      <c r="C5951" s="16">
        <f t="shared" si="465"/>
        <v>9</v>
      </c>
      <c r="D5951" s="16">
        <f t="shared" si="466"/>
        <v>3</v>
      </c>
      <c r="E5951" s="16">
        <f t="shared" si="467"/>
        <v>1</v>
      </c>
      <c r="F5951" s="16">
        <f t="shared" si="468"/>
        <v>20</v>
      </c>
      <c r="G5951" s="195">
        <v>5949</v>
      </c>
      <c r="H5951" s="193">
        <v>0</v>
      </c>
    </row>
    <row r="5952" spans="2:8" x14ac:dyDescent="0.25">
      <c r="B5952" s="192">
        <f t="shared" si="469"/>
        <v>43348.874999985572</v>
      </c>
      <c r="C5952" s="16">
        <f t="shared" si="465"/>
        <v>9</v>
      </c>
      <c r="D5952" s="16">
        <f t="shared" si="466"/>
        <v>3</v>
      </c>
      <c r="E5952" s="16">
        <f t="shared" si="467"/>
        <v>1</v>
      </c>
      <c r="F5952" s="16">
        <f t="shared" si="468"/>
        <v>21</v>
      </c>
      <c r="G5952" s="195">
        <v>5950</v>
      </c>
      <c r="H5952" s="193">
        <v>0</v>
      </c>
    </row>
    <row r="5953" spans="2:8" x14ac:dyDescent="0.25">
      <c r="B5953" s="192">
        <f t="shared" si="469"/>
        <v>43348.916666652236</v>
      </c>
      <c r="C5953" s="16">
        <f t="shared" si="465"/>
        <v>9</v>
      </c>
      <c r="D5953" s="16">
        <f t="shared" si="466"/>
        <v>3</v>
      </c>
      <c r="E5953" s="16">
        <f t="shared" si="467"/>
        <v>1</v>
      </c>
      <c r="F5953" s="16">
        <f t="shared" si="468"/>
        <v>22</v>
      </c>
      <c r="G5953" s="195">
        <v>5951</v>
      </c>
      <c r="H5953" s="193">
        <v>0</v>
      </c>
    </row>
    <row r="5954" spans="2:8" x14ac:dyDescent="0.25">
      <c r="B5954" s="192">
        <f t="shared" si="469"/>
        <v>43348.9583333189</v>
      </c>
      <c r="C5954" s="16">
        <f t="shared" si="465"/>
        <v>9</v>
      </c>
      <c r="D5954" s="16">
        <f t="shared" si="466"/>
        <v>3</v>
      </c>
      <c r="E5954" s="16">
        <f t="shared" si="467"/>
        <v>1</v>
      </c>
      <c r="F5954" s="16">
        <f t="shared" si="468"/>
        <v>23</v>
      </c>
      <c r="G5954" s="195">
        <v>5952</v>
      </c>
      <c r="H5954" s="193">
        <v>0</v>
      </c>
    </row>
    <row r="5955" spans="2:8" x14ac:dyDescent="0.25">
      <c r="B5955" s="192">
        <f t="shared" si="469"/>
        <v>43348.999999985565</v>
      </c>
      <c r="C5955" s="16">
        <f t="shared" si="465"/>
        <v>9</v>
      </c>
      <c r="D5955" s="16">
        <f t="shared" si="466"/>
        <v>4</v>
      </c>
      <c r="E5955" s="16">
        <f t="shared" si="467"/>
        <v>1</v>
      </c>
      <c r="F5955" s="16">
        <f t="shared" si="468"/>
        <v>0</v>
      </c>
      <c r="G5955" s="195">
        <v>5953</v>
      </c>
      <c r="H5955" s="193">
        <v>0</v>
      </c>
    </row>
    <row r="5956" spans="2:8" x14ac:dyDescent="0.25">
      <c r="B5956" s="192">
        <f t="shared" si="469"/>
        <v>43349.041666652229</v>
      </c>
      <c r="C5956" s="16">
        <f t="shared" ref="C5956:C6019" si="470">MONTH(B5956)</f>
        <v>9</v>
      </c>
      <c r="D5956" s="16">
        <f t="shared" ref="D5956:D6019" si="471">WEEKDAY(B5956,2)</f>
        <v>4</v>
      </c>
      <c r="E5956" s="16">
        <f t="shared" ref="E5956:E6019" si="472">IF(D5956&lt;6,1,2)</f>
        <v>1</v>
      </c>
      <c r="F5956" s="16">
        <f t="shared" ref="F5956:F6019" si="473">HOUR(B5956)</f>
        <v>1</v>
      </c>
      <c r="G5956" s="195">
        <v>5954</v>
      </c>
      <c r="H5956" s="193">
        <v>0</v>
      </c>
    </row>
    <row r="5957" spans="2:8" x14ac:dyDescent="0.25">
      <c r="B5957" s="192">
        <f t="shared" ref="B5957:B6020" si="474">B5956+1/24</f>
        <v>43349.083333318893</v>
      </c>
      <c r="C5957" s="16">
        <f t="shared" si="470"/>
        <v>9</v>
      </c>
      <c r="D5957" s="16">
        <f t="shared" si="471"/>
        <v>4</v>
      </c>
      <c r="E5957" s="16">
        <f t="shared" si="472"/>
        <v>1</v>
      </c>
      <c r="F5957" s="16">
        <f t="shared" si="473"/>
        <v>2</v>
      </c>
      <c r="G5957" s="195">
        <v>5955</v>
      </c>
      <c r="H5957" s="193">
        <v>0</v>
      </c>
    </row>
    <row r="5958" spans="2:8" x14ac:dyDescent="0.25">
      <c r="B5958" s="192">
        <f t="shared" si="474"/>
        <v>43349.124999985557</v>
      </c>
      <c r="C5958" s="16">
        <f t="shared" si="470"/>
        <v>9</v>
      </c>
      <c r="D5958" s="16">
        <f t="shared" si="471"/>
        <v>4</v>
      </c>
      <c r="E5958" s="16">
        <f t="shared" si="472"/>
        <v>1</v>
      </c>
      <c r="F5958" s="16">
        <f t="shared" si="473"/>
        <v>3</v>
      </c>
      <c r="G5958" s="195">
        <v>5956</v>
      </c>
      <c r="H5958" s="193">
        <v>0</v>
      </c>
    </row>
    <row r="5959" spans="2:8" x14ac:dyDescent="0.25">
      <c r="B5959" s="192">
        <f t="shared" si="474"/>
        <v>43349.166666652221</v>
      </c>
      <c r="C5959" s="16">
        <f t="shared" si="470"/>
        <v>9</v>
      </c>
      <c r="D5959" s="16">
        <f t="shared" si="471"/>
        <v>4</v>
      </c>
      <c r="E5959" s="16">
        <f t="shared" si="472"/>
        <v>1</v>
      </c>
      <c r="F5959" s="16">
        <f t="shared" si="473"/>
        <v>4</v>
      </c>
      <c r="G5959" s="195">
        <v>5957</v>
      </c>
      <c r="H5959" s="193">
        <v>0</v>
      </c>
    </row>
    <row r="5960" spans="2:8" x14ac:dyDescent="0.25">
      <c r="B5960" s="192">
        <f t="shared" si="474"/>
        <v>43349.208333318886</v>
      </c>
      <c r="C5960" s="16">
        <f t="shared" si="470"/>
        <v>9</v>
      </c>
      <c r="D5960" s="16">
        <f t="shared" si="471"/>
        <v>4</v>
      </c>
      <c r="E5960" s="16">
        <f t="shared" si="472"/>
        <v>1</v>
      </c>
      <c r="F5960" s="16">
        <f t="shared" si="473"/>
        <v>5</v>
      </c>
      <c r="G5960" s="195">
        <v>5958</v>
      </c>
      <c r="H5960" s="193">
        <v>1.7248E-4</v>
      </c>
    </row>
    <row r="5961" spans="2:8" x14ac:dyDescent="0.25">
      <c r="B5961" s="192">
        <f t="shared" si="474"/>
        <v>43349.24999998555</v>
      </c>
      <c r="C5961" s="16">
        <f t="shared" si="470"/>
        <v>9</v>
      </c>
      <c r="D5961" s="16">
        <f t="shared" si="471"/>
        <v>4</v>
      </c>
      <c r="E5961" s="16">
        <f t="shared" si="472"/>
        <v>1</v>
      </c>
      <c r="F5961" s="16">
        <f t="shared" si="473"/>
        <v>6</v>
      </c>
      <c r="G5961" s="195">
        <v>5959</v>
      </c>
      <c r="H5961" s="193">
        <v>2.4487564999999999E-2</v>
      </c>
    </row>
    <row r="5962" spans="2:8" x14ac:dyDescent="0.25">
      <c r="B5962" s="192">
        <f t="shared" si="474"/>
        <v>43349.291666652214</v>
      </c>
      <c r="C5962" s="16">
        <f t="shared" si="470"/>
        <v>9</v>
      </c>
      <c r="D5962" s="16">
        <f t="shared" si="471"/>
        <v>4</v>
      </c>
      <c r="E5962" s="16">
        <f t="shared" si="472"/>
        <v>1</v>
      </c>
      <c r="F5962" s="16">
        <f t="shared" si="473"/>
        <v>7</v>
      </c>
      <c r="G5962" s="195">
        <v>5960</v>
      </c>
      <c r="H5962" s="193">
        <v>0.110744487</v>
      </c>
    </row>
    <row r="5963" spans="2:8" x14ac:dyDescent="0.25">
      <c r="B5963" s="192">
        <f t="shared" si="474"/>
        <v>43349.333333318878</v>
      </c>
      <c r="C5963" s="16">
        <f t="shared" si="470"/>
        <v>9</v>
      </c>
      <c r="D5963" s="16">
        <f t="shared" si="471"/>
        <v>4</v>
      </c>
      <c r="E5963" s="16">
        <f t="shared" si="472"/>
        <v>1</v>
      </c>
      <c r="F5963" s="16">
        <f t="shared" si="473"/>
        <v>8</v>
      </c>
      <c r="G5963" s="195">
        <v>5961</v>
      </c>
      <c r="H5963" s="193">
        <v>0.220716828</v>
      </c>
    </row>
    <row r="5964" spans="2:8" x14ac:dyDescent="0.25">
      <c r="B5964" s="192">
        <f t="shared" si="474"/>
        <v>43349.374999985543</v>
      </c>
      <c r="C5964" s="16">
        <f t="shared" si="470"/>
        <v>9</v>
      </c>
      <c r="D5964" s="16">
        <f t="shared" si="471"/>
        <v>4</v>
      </c>
      <c r="E5964" s="16">
        <f t="shared" si="472"/>
        <v>1</v>
      </c>
      <c r="F5964" s="16">
        <f t="shared" si="473"/>
        <v>9</v>
      </c>
      <c r="G5964" s="195">
        <v>5962</v>
      </c>
      <c r="H5964" s="193">
        <v>0.327949771</v>
      </c>
    </row>
    <row r="5965" spans="2:8" x14ac:dyDescent="0.25">
      <c r="B5965" s="192">
        <f t="shared" si="474"/>
        <v>43349.416666652207</v>
      </c>
      <c r="C5965" s="16">
        <f t="shared" si="470"/>
        <v>9</v>
      </c>
      <c r="D5965" s="16">
        <f t="shared" si="471"/>
        <v>4</v>
      </c>
      <c r="E5965" s="16">
        <f t="shared" si="472"/>
        <v>1</v>
      </c>
      <c r="F5965" s="16">
        <f t="shared" si="473"/>
        <v>10</v>
      </c>
      <c r="G5965" s="195">
        <v>5963</v>
      </c>
      <c r="H5965" s="193">
        <v>0.39139870399999999</v>
      </c>
    </row>
    <row r="5966" spans="2:8" x14ac:dyDescent="0.25">
      <c r="B5966" s="192">
        <f t="shared" si="474"/>
        <v>43349.458333318871</v>
      </c>
      <c r="C5966" s="16">
        <f t="shared" si="470"/>
        <v>9</v>
      </c>
      <c r="D5966" s="16">
        <f t="shared" si="471"/>
        <v>4</v>
      </c>
      <c r="E5966" s="16">
        <f t="shared" si="472"/>
        <v>1</v>
      </c>
      <c r="F5966" s="16">
        <f t="shared" si="473"/>
        <v>11</v>
      </c>
      <c r="G5966" s="195">
        <v>5964</v>
      </c>
      <c r="H5966" s="193">
        <v>0.42090597699999999</v>
      </c>
    </row>
    <row r="5967" spans="2:8" x14ac:dyDescent="0.25">
      <c r="B5967" s="192">
        <f t="shared" si="474"/>
        <v>43349.499999985535</v>
      </c>
      <c r="C5967" s="16">
        <f t="shared" si="470"/>
        <v>9</v>
      </c>
      <c r="D5967" s="16">
        <f t="shared" si="471"/>
        <v>4</v>
      </c>
      <c r="E5967" s="16">
        <f t="shared" si="472"/>
        <v>1</v>
      </c>
      <c r="F5967" s="16">
        <f t="shared" si="473"/>
        <v>12</v>
      </c>
      <c r="G5967" s="195">
        <v>5965</v>
      </c>
      <c r="H5967" s="193">
        <v>0.43516328300000001</v>
      </c>
    </row>
    <row r="5968" spans="2:8" x14ac:dyDescent="0.25">
      <c r="B5968" s="192">
        <f t="shared" si="474"/>
        <v>43349.5416666522</v>
      </c>
      <c r="C5968" s="16">
        <f t="shared" si="470"/>
        <v>9</v>
      </c>
      <c r="D5968" s="16">
        <f t="shared" si="471"/>
        <v>4</v>
      </c>
      <c r="E5968" s="16">
        <f t="shared" si="472"/>
        <v>1</v>
      </c>
      <c r="F5968" s="16">
        <f t="shared" si="473"/>
        <v>13</v>
      </c>
      <c r="G5968" s="195">
        <v>5966</v>
      </c>
      <c r="H5968" s="193">
        <v>0.42412003199999998</v>
      </c>
    </row>
    <row r="5969" spans="2:8" x14ac:dyDescent="0.25">
      <c r="B5969" s="192">
        <f t="shared" si="474"/>
        <v>43349.583333318864</v>
      </c>
      <c r="C5969" s="16">
        <f t="shared" si="470"/>
        <v>9</v>
      </c>
      <c r="D5969" s="16">
        <f t="shared" si="471"/>
        <v>4</v>
      </c>
      <c r="E5969" s="16">
        <f t="shared" si="472"/>
        <v>1</v>
      </c>
      <c r="F5969" s="16">
        <f t="shared" si="473"/>
        <v>14</v>
      </c>
      <c r="G5969" s="195">
        <v>5967</v>
      </c>
      <c r="H5969" s="193">
        <v>0.380279435</v>
      </c>
    </row>
    <row r="5970" spans="2:8" x14ac:dyDescent="0.25">
      <c r="B5970" s="192">
        <f t="shared" si="474"/>
        <v>43349.624999985528</v>
      </c>
      <c r="C5970" s="16">
        <f t="shared" si="470"/>
        <v>9</v>
      </c>
      <c r="D5970" s="16">
        <f t="shared" si="471"/>
        <v>4</v>
      </c>
      <c r="E5970" s="16">
        <f t="shared" si="472"/>
        <v>1</v>
      </c>
      <c r="F5970" s="16">
        <f t="shared" si="473"/>
        <v>15</v>
      </c>
      <c r="G5970" s="195">
        <v>5968</v>
      </c>
      <c r="H5970" s="193">
        <v>0.30780396599999998</v>
      </c>
    </row>
    <row r="5971" spans="2:8" x14ac:dyDescent="0.25">
      <c r="B5971" s="192">
        <f t="shared" si="474"/>
        <v>43349.666666652192</v>
      </c>
      <c r="C5971" s="16">
        <f t="shared" si="470"/>
        <v>9</v>
      </c>
      <c r="D5971" s="16">
        <f t="shared" si="471"/>
        <v>4</v>
      </c>
      <c r="E5971" s="16">
        <f t="shared" si="472"/>
        <v>1</v>
      </c>
      <c r="F5971" s="16">
        <f t="shared" si="473"/>
        <v>16</v>
      </c>
      <c r="G5971" s="195">
        <v>5969</v>
      </c>
      <c r="H5971" s="193">
        <v>0.21046110800000001</v>
      </c>
    </row>
    <row r="5972" spans="2:8" x14ac:dyDescent="0.25">
      <c r="B5972" s="192">
        <f t="shared" si="474"/>
        <v>43349.708333318857</v>
      </c>
      <c r="C5972" s="16">
        <f t="shared" si="470"/>
        <v>9</v>
      </c>
      <c r="D5972" s="16">
        <f t="shared" si="471"/>
        <v>4</v>
      </c>
      <c r="E5972" s="16">
        <f t="shared" si="472"/>
        <v>1</v>
      </c>
      <c r="F5972" s="16">
        <f t="shared" si="473"/>
        <v>17</v>
      </c>
      <c r="G5972" s="195">
        <v>5970</v>
      </c>
      <c r="H5972" s="193">
        <v>9.4616280999999997E-2</v>
      </c>
    </row>
    <row r="5973" spans="2:8" x14ac:dyDescent="0.25">
      <c r="B5973" s="192">
        <f t="shared" si="474"/>
        <v>43349.749999985521</v>
      </c>
      <c r="C5973" s="16">
        <f t="shared" si="470"/>
        <v>9</v>
      </c>
      <c r="D5973" s="16">
        <f t="shared" si="471"/>
        <v>4</v>
      </c>
      <c r="E5973" s="16">
        <f t="shared" si="472"/>
        <v>1</v>
      </c>
      <c r="F5973" s="16">
        <f t="shared" si="473"/>
        <v>18</v>
      </c>
      <c r="G5973" s="195">
        <v>5971</v>
      </c>
      <c r="H5973" s="193">
        <v>1.0216441999999999E-2</v>
      </c>
    </row>
    <row r="5974" spans="2:8" x14ac:dyDescent="0.25">
      <c r="B5974" s="192">
        <f t="shared" si="474"/>
        <v>43349.791666652185</v>
      </c>
      <c r="C5974" s="16">
        <f t="shared" si="470"/>
        <v>9</v>
      </c>
      <c r="D5974" s="16">
        <f t="shared" si="471"/>
        <v>4</v>
      </c>
      <c r="E5974" s="16">
        <f t="shared" si="472"/>
        <v>1</v>
      </c>
      <c r="F5974" s="16">
        <f t="shared" si="473"/>
        <v>19</v>
      </c>
      <c r="G5974" s="195">
        <v>5972</v>
      </c>
      <c r="H5974" s="193">
        <v>0</v>
      </c>
    </row>
    <row r="5975" spans="2:8" x14ac:dyDescent="0.25">
      <c r="B5975" s="192">
        <f t="shared" si="474"/>
        <v>43349.833333318849</v>
      </c>
      <c r="C5975" s="16">
        <f t="shared" si="470"/>
        <v>9</v>
      </c>
      <c r="D5975" s="16">
        <f t="shared" si="471"/>
        <v>4</v>
      </c>
      <c r="E5975" s="16">
        <f t="shared" si="472"/>
        <v>1</v>
      </c>
      <c r="F5975" s="16">
        <f t="shared" si="473"/>
        <v>20</v>
      </c>
      <c r="G5975" s="195">
        <v>5973</v>
      </c>
      <c r="H5975" s="193">
        <v>0</v>
      </c>
    </row>
    <row r="5976" spans="2:8" x14ac:dyDescent="0.25">
      <c r="B5976" s="192">
        <f t="shared" si="474"/>
        <v>43349.874999985514</v>
      </c>
      <c r="C5976" s="16">
        <f t="shared" si="470"/>
        <v>9</v>
      </c>
      <c r="D5976" s="16">
        <f t="shared" si="471"/>
        <v>4</v>
      </c>
      <c r="E5976" s="16">
        <f t="shared" si="472"/>
        <v>1</v>
      </c>
      <c r="F5976" s="16">
        <f t="shared" si="473"/>
        <v>21</v>
      </c>
      <c r="G5976" s="195">
        <v>5974</v>
      </c>
      <c r="H5976" s="193">
        <v>0</v>
      </c>
    </row>
    <row r="5977" spans="2:8" x14ac:dyDescent="0.25">
      <c r="B5977" s="192">
        <f t="shared" si="474"/>
        <v>43349.916666652178</v>
      </c>
      <c r="C5977" s="16">
        <f t="shared" si="470"/>
        <v>9</v>
      </c>
      <c r="D5977" s="16">
        <f t="shared" si="471"/>
        <v>4</v>
      </c>
      <c r="E5977" s="16">
        <f t="shared" si="472"/>
        <v>1</v>
      </c>
      <c r="F5977" s="16">
        <f t="shared" si="473"/>
        <v>22</v>
      </c>
      <c r="G5977" s="195">
        <v>5975</v>
      </c>
      <c r="H5977" s="193">
        <v>0</v>
      </c>
    </row>
    <row r="5978" spans="2:8" x14ac:dyDescent="0.25">
      <c r="B5978" s="192">
        <f t="shared" si="474"/>
        <v>43349.958333318842</v>
      </c>
      <c r="C5978" s="16">
        <f t="shared" si="470"/>
        <v>9</v>
      </c>
      <c r="D5978" s="16">
        <f t="shared" si="471"/>
        <v>4</v>
      </c>
      <c r="E5978" s="16">
        <f t="shared" si="472"/>
        <v>1</v>
      </c>
      <c r="F5978" s="16">
        <f t="shared" si="473"/>
        <v>23</v>
      </c>
      <c r="G5978" s="195">
        <v>5976</v>
      </c>
      <c r="H5978" s="193">
        <v>0</v>
      </c>
    </row>
    <row r="5979" spans="2:8" x14ac:dyDescent="0.25">
      <c r="B5979" s="192">
        <f t="shared" si="474"/>
        <v>43349.999999985506</v>
      </c>
      <c r="C5979" s="16">
        <f t="shared" si="470"/>
        <v>9</v>
      </c>
      <c r="D5979" s="16">
        <f t="shared" si="471"/>
        <v>5</v>
      </c>
      <c r="E5979" s="16">
        <f t="shared" si="472"/>
        <v>1</v>
      </c>
      <c r="F5979" s="16">
        <f t="shared" si="473"/>
        <v>0</v>
      </c>
      <c r="G5979" s="195">
        <v>5977</v>
      </c>
      <c r="H5979" s="193">
        <v>0</v>
      </c>
    </row>
    <row r="5980" spans="2:8" x14ac:dyDescent="0.25">
      <c r="B5980" s="192">
        <f t="shared" si="474"/>
        <v>43350.041666652171</v>
      </c>
      <c r="C5980" s="16">
        <f t="shared" si="470"/>
        <v>9</v>
      </c>
      <c r="D5980" s="16">
        <f t="shared" si="471"/>
        <v>5</v>
      </c>
      <c r="E5980" s="16">
        <f t="shared" si="472"/>
        <v>1</v>
      </c>
      <c r="F5980" s="16">
        <f t="shared" si="473"/>
        <v>1</v>
      </c>
      <c r="G5980" s="195">
        <v>5978</v>
      </c>
      <c r="H5980" s="193">
        <v>0</v>
      </c>
    </row>
    <row r="5981" spans="2:8" x14ac:dyDescent="0.25">
      <c r="B5981" s="192">
        <f t="shared" si="474"/>
        <v>43350.083333318835</v>
      </c>
      <c r="C5981" s="16">
        <f t="shared" si="470"/>
        <v>9</v>
      </c>
      <c r="D5981" s="16">
        <f t="shared" si="471"/>
        <v>5</v>
      </c>
      <c r="E5981" s="16">
        <f t="shared" si="472"/>
        <v>1</v>
      </c>
      <c r="F5981" s="16">
        <f t="shared" si="473"/>
        <v>2</v>
      </c>
      <c r="G5981" s="195">
        <v>5979</v>
      </c>
      <c r="H5981" s="193">
        <v>0</v>
      </c>
    </row>
    <row r="5982" spans="2:8" x14ac:dyDescent="0.25">
      <c r="B5982" s="192">
        <f t="shared" si="474"/>
        <v>43350.124999985499</v>
      </c>
      <c r="C5982" s="16">
        <f t="shared" si="470"/>
        <v>9</v>
      </c>
      <c r="D5982" s="16">
        <f t="shared" si="471"/>
        <v>5</v>
      </c>
      <c r="E5982" s="16">
        <f t="shared" si="472"/>
        <v>1</v>
      </c>
      <c r="F5982" s="16">
        <f t="shared" si="473"/>
        <v>3</v>
      </c>
      <c r="G5982" s="195">
        <v>5980</v>
      </c>
      <c r="H5982" s="193">
        <v>0</v>
      </c>
    </row>
    <row r="5983" spans="2:8" x14ac:dyDescent="0.25">
      <c r="B5983" s="192">
        <f t="shared" si="474"/>
        <v>43350.166666652163</v>
      </c>
      <c r="C5983" s="16">
        <f t="shared" si="470"/>
        <v>9</v>
      </c>
      <c r="D5983" s="16">
        <f t="shared" si="471"/>
        <v>5</v>
      </c>
      <c r="E5983" s="16">
        <f t="shared" si="472"/>
        <v>1</v>
      </c>
      <c r="F5983" s="16">
        <f t="shared" si="473"/>
        <v>4</v>
      </c>
      <c r="G5983" s="195">
        <v>5981</v>
      </c>
      <c r="H5983" s="193">
        <v>0</v>
      </c>
    </row>
    <row r="5984" spans="2:8" x14ac:dyDescent="0.25">
      <c r="B5984" s="192">
        <f t="shared" si="474"/>
        <v>43350.208333318827</v>
      </c>
      <c r="C5984" s="16">
        <f t="shared" si="470"/>
        <v>9</v>
      </c>
      <c r="D5984" s="16">
        <f t="shared" si="471"/>
        <v>5</v>
      </c>
      <c r="E5984" s="16">
        <f t="shared" si="472"/>
        <v>1</v>
      </c>
      <c r="F5984" s="16">
        <f t="shared" si="473"/>
        <v>5</v>
      </c>
      <c r="G5984" s="195">
        <v>5982</v>
      </c>
      <c r="H5984" s="193">
        <v>5.1071700000000005E-4</v>
      </c>
    </row>
    <row r="5985" spans="2:8" x14ac:dyDescent="0.25">
      <c r="B5985" s="192">
        <f t="shared" si="474"/>
        <v>43350.249999985492</v>
      </c>
      <c r="C5985" s="16">
        <f t="shared" si="470"/>
        <v>9</v>
      </c>
      <c r="D5985" s="16">
        <f t="shared" si="471"/>
        <v>5</v>
      </c>
      <c r="E5985" s="16">
        <f t="shared" si="472"/>
        <v>1</v>
      </c>
      <c r="F5985" s="16">
        <f t="shared" si="473"/>
        <v>6</v>
      </c>
      <c r="G5985" s="195">
        <v>5983</v>
      </c>
      <c r="H5985" s="193">
        <v>3.5198280999999998E-2</v>
      </c>
    </row>
    <row r="5986" spans="2:8" x14ac:dyDescent="0.25">
      <c r="B5986" s="192">
        <f t="shared" si="474"/>
        <v>43350.291666652156</v>
      </c>
      <c r="C5986" s="16">
        <f t="shared" si="470"/>
        <v>9</v>
      </c>
      <c r="D5986" s="16">
        <f t="shared" si="471"/>
        <v>5</v>
      </c>
      <c r="E5986" s="16">
        <f t="shared" si="472"/>
        <v>1</v>
      </c>
      <c r="F5986" s="16">
        <f t="shared" si="473"/>
        <v>7</v>
      </c>
      <c r="G5986" s="195">
        <v>5984</v>
      </c>
      <c r="H5986" s="193">
        <v>0.16382137899999999</v>
      </c>
    </row>
    <row r="5987" spans="2:8" x14ac:dyDescent="0.25">
      <c r="B5987" s="192">
        <f t="shared" si="474"/>
        <v>43350.33333331882</v>
      </c>
      <c r="C5987" s="16">
        <f t="shared" si="470"/>
        <v>9</v>
      </c>
      <c r="D5987" s="16">
        <f t="shared" si="471"/>
        <v>5</v>
      </c>
      <c r="E5987" s="16">
        <f t="shared" si="472"/>
        <v>1</v>
      </c>
      <c r="F5987" s="16">
        <f t="shared" si="473"/>
        <v>8</v>
      </c>
      <c r="G5987" s="195">
        <v>5985</v>
      </c>
      <c r="H5987" s="193">
        <v>0.31405400999999999</v>
      </c>
    </row>
    <row r="5988" spans="2:8" x14ac:dyDescent="0.25">
      <c r="B5988" s="192">
        <f t="shared" si="474"/>
        <v>43350.374999985484</v>
      </c>
      <c r="C5988" s="16">
        <f t="shared" si="470"/>
        <v>9</v>
      </c>
      <c r="D5988" s="16">
        <f t="shared" si="471"/>
        <v>5</v>
      </c>
      <c r="E5988" s="16">
        <f t="shared" si="472"/>
        <v>1</v>
      </c>
      <c r="F5988" s="16">
        <f t="shared" si="473"/>
        <v>9</v>
      </c>
      <c r="G5988" s="195">
        <v>5986</v>
      </c>
      <c r="H5988" s="193">
        <v>0.45137746699999998</v>
      </c>
    </row>
    <row r="5989" spans="2:8" x14ac:dyDescent="0.25">
      <c r="B5989" s="192">
        <f t="shared" si="474"/>
        <v>43350.416666652149</v>
      </c>
      <c r="C5989" s="16">
        <f t="shared" si="470"/>
        <v>9</v>
      </c>
      <c r="D5989" s="16">
        <f t="shared" si="471"/>
        <v>5</v>
      </c>
      <c r="E5989" s="16">
        <f t="shared" si="472"/>
        <v>1</v>
      </c>
      <c r="F5989" s="16">
        <f t="shared" si="473"/>
        <v>10</v>
      </c>
      <c r="G5989" s="195">
        <v>5987</v>
      </c>
      <c r="H5989" s="193">
        <v>0.54961419</v>
      </c>
    </row>
    <row r="5990" spans="2:8" x14ac:dyDescent="0.25">
      <c r="B5990" s="192">
        <f t="shared" si="474"/>
        <v>43350.458333318813</v>
      </c>
      <c r="C5990" s="16">
        <f t="shared" si="470"/>
        <v>9</v>
      </c>
      <c r="D5990" s="16">
        <f t="shared" si="471"/>
        <v>5</v>
      </c>
      <c r="E5990" s="16">
        <f t="shared" si="472"/>
        <v>1</v>
      </c>
      <c r="F5990" s="16">
        <f t="shared" si="473"/>
        <v>11</v>
      </c>
      <c r="G5990" s="195">
        <v>5988</v>
      </c>
      <c r="H5990" s="193">
        <v>0.57123124400000003</v>
      </c>
    </row>
    <row r="5991" spans="2:8" x14ac:dyDescent="0.25">
      <c r="B5991" s="192">
        <f t="shared" si="474"/>
        <v>43350.499999985477</v>
      </c>
      <c r="C5991" s="16">
        <f t="shared" si="470"/>
        <v>9</v>
      </c>
      <c r="D5991" s="16">
        <f t="shared" si="471"/>
        <v>5</v>
      </c>
      <c r="E5991" s="16">
        <f t="shared" si="472"/>
        <v>1</v>
      </c>
      <c r="F5991" s="16">
        <f t="shared" si="473"/>
        <v>12</v>
      </c>
      <c r="G5991" s="195">
        <v>5989</v>
      </c>
      <c r="H5991" s="193">
        <v>0.55940432399999995</v>
      </c>
    </row>
    <row r="5992" spans="2:8" x14ac:dyDescent="0.25">
      <c r="B5992" s="192">
        <f t="shared" si="474"/>
        <v>43350.541666652141</v>
      </c>
      <c r="C5992" s="16">
        <f t="shared" si="470"/>
        <v>9</v>
      </c>
      <c r="D5992" s="16">
        <f t="shared" si="471"/>
        <v>5</v>
      </c>
      <c r="E5992" s="16">
        <f t="shared" si="472"/>
        <v>1</v>
      </c>
      <c r="F5992" s="16">
        <f t="shared" si="473"/>
        <v>13</v>
      </c>
      <c r="G5992" s="195">
        <v>5990</v>
      </c>
      <c r="H5992" s="193">
        <v>0.51657150699999999</v>
      </c>
    </row>
    <row r="5993" spans="2:8" x14ac:dyDescent="0.25">
      <c r="B5993" s="192">
        <f t="shared" si="474"/>
        <v>43350.583333318806</v>
      </c>
      <c r="C5993" s="16">
        <f t="shared" si="470"/>
        <v>9</v>
      </c>
      <c r="D5993" s="16">
        <f t="shared" si="471"/>
        <v>5</v>
      </c>
      <c r="E5993" s="16">
        <f t="shared" si="472"/>
        <v>1</v>
      </c>
      <c r="F5993" s="16">
        <f t="shared" si="473"/>
        <v>14</v>
      </c>
      <c r="G5993" s="195">
        <v>5991</v>
      </c>
      <c r="H5993" s="193">
        <v>0.43814269900000002</v>
      </c>
    </row>
    <row r="5994" spans="2:8" x14ac:dyDescent="0.25">
      <c r="B5994" s="192">
        <f t="shared" si="474"/>
        <v>43350.62499998547</v>
      </c>
      <c r="C5994" s="16">
        <f t="shared" si="470"/>
        <v>9</v>
      </c>
      <c r="D5994" s="16">
        <f t="shared" si="471"/>
        <v>5</v>
      </c>
      <c r="E5994" s="16">
        <f t="shared" si="472"/>
        <v>1</v>
      </c>
      <c r="F5994" s="16">
        <f t="shared" si="473"/>
        <v>15</v>
      </c>
      <c r="G5994" s="195">
        <v>5992</v>
      </c>
      <c r="H5994" s="193">
        <v>0.34738467299999998</v>
      </c>
    </row>
    <row r="5995" spans="2:8" x14ac:dyDescent="0.25">
      <c r="B5995" s="192">
        <f t="shared" si="474"/>
        <v>43350.666666652134</v>
      </c>
      <c r="C5995" s="16">
        <f t="shared" si="470"/>
        <v>9</v>
      </c>
      <c r="D5995" s="16">
        <f t="shared" si="471"/>
        <v>5</v>
      </c>
      <c r="E5995" s="16">
        <f t="shared" si="472"/>
        <v>1</v>
      </c>
      <c r="F5995" s="16">
        <f t="shared" si="473"/>
        <v>16</v>
      </c>
      <c r="G5995" s="195">
        <v>5993</v>
      </c>
      <c r="H5995" s="193">
        <v>0.22734959599999999</v>
      </c>
    </row>
    <row r="5996" spans="2:8" x14ac:dyDescent="0.25">
      <c r="B5996" s="192">
        <f t="shared" si="474"/>
        <v>43350.708333318798</v>
      </c>
      <c r="C5996" s="16">
        <f t="shared" si="470"/>
        <v>9</v>
      </c>
      <c r="D5996" s="16">
        <f t="shared" si="471"/>
        <v>5</v>
      </c>
      <c r="E5996" s="16">
        <f t="shared" si="472"/>
        <v>1</v>
      </c>
      <c r="F5996" s="16">
        <f t="shared" si="473"/>
        <v>17</v>
      </c>
      <c r="G5996" s="195">
        <v>5994</v>
      </c>
      <c r="H5996" s="193">
        <v>0.103129147</v>
      </c>
    </row>
    <row r="5997" spans="2:8" x14ac:dyDescent="0.25">
      <c r="B5997" s="192">
        <f t="shared" si="474"/>
        <v>43350.749999985463</v>
      </c>
      <c r="C5997" s="16">
        <f t="shared" si="470"/>
        <v>9</v>
      </c>
      <c r="D5997" s="16">
        <f t="shared" si="471"/>
        <v>5</v>
      </c>
      <c r="E5997" s="16">
        <f t="shared" si="472"/>
        <v>1</v>
      </c>
      <c r="F5997" s="16">
        <f t="shared" si="473"/>
        <v>18</v>
      </c>
      <c r="G5997" s="195">
        <v>5995</v>
      </c>
      <c r="H5997" s="193">
        <v>1.1593055E-2</v>
      </c>
    </row>
    <row r="5998" spans="2:8" x14ac:dyDescent="0.25">
      <c r="B5998" s="192">
        <f t="shared" si="474"/>
        <v>43350.791666652127</v>
      </c>
      <c r="C5998" s="16">
        <f t="shared" si="470"/>
        <v>9</v>
      </c>
      <c r="D5998" s="16">
        <f t="shared" si="471"/>
        <v>5</v>
      </c>
      <c r="E5998" s="16">
        <f t="shared" si="472"/>
        <v>1</v>
      </c>
      <c r="F5998" s="16">
        <f t="shared" si="473"/>
        <v>19</v>
      </c>
      <c r="G5998" s="195">
        <v>5996</v>
      </c>
      <c r="H5998" s="193">
        <v>0</v>
      </c>
    </row>
    <row r="5999" spans="2:8" x14ac:dyDescent="0.25">
      <c r="B5999" s="192">
        <f t="shared" si="474"/>
        <v>43350.833333318791</v>
      </c>
      <c r="C5999" s="16">
        <f t="shared" si="470"/>
        <v>9</v>
      </c>
      <c r="D5999" s="16">
        <f t="shared" si="471"/>
        <v>5</v>
      </c>
      <c r="E5999" s="16">
        <f t="shared" si="472"/>
        <v>1</v>
      </c>
      <c r="F5999" s="16">
        <f t="shared" si="473"/>
        <v>20</v>
      </c>
      <c r="G5999" s="195">
        <v>5997</v>
      </c>
      <c r="H5999" s="193">
        <v>0</v>
      </c>
    </row>
    <row r="6000" spans="2:8" x14ac:dyDescent="0.25">
      <c r="B6000" s="192">
        <f t="shared" si="474"/>
        <v>43350.874999985455</v>
      </c>
      <c r="C6000" s="16">
        <f t="shared" si="470"/>
        <v>9</v>
      </c>
      <c r="D6000" s="16">
        <f t="shared" si="471"/>
        <v>5</v>
      </c>
      <c r="E6000" s="16">
        <f t="shared" si="472"/>
        <v>1</v>
      </c>
      <c r="F6000" s="16">
        <f t="shared" si="473"/>
        <v>21</v>
      </c>
      <c r="G6000" s="195">
        <v>5998</v>
      </c>
      <c r="H6000" s="193">
        <v>0</v>
      </c>
    </row>
    <row r="6001" spans="2:8" x14ac:dyDescent="0.25">
      <c r="B6001" s="192">
        <f t="shared" si="474"/>
        <v>43350.91666665212</v>
      </c>
      <c r="C6001" s="16">
        <f t="shared" si="470"/>
        <v>9</v>
      </c>
      <c r="D6001" s="16">
        <f t="shared" si="471"/>
        <v>5</v>
      </c>
      <c r="E6001" s="16">
        <f t="shared" si="472"/>
        <v>1</v>
      </c>
      <c r="F6001" s="16">
        <f t="shared" si="473"/>
        <v>22</v>
      </c>
      <c r="G6001" s="195">
        <v>5999</v>
      </c>
      <c r="H6001" s="193">
        <v>0</v>
      </c>
    </row>
    <row r="6002" spans="2:8" x14ac:dyDescent="0.25">
      <c r="B6002" s="192">
        <f t="shared" si="474"/>
        <v>43350.958333318784</v>
      </c>
      <c r="C6002" s="16">
        <f t="shared" si="470"/>
        <v>9</v>
      </c>
      <c r="D6002" s="16">
        <f t="shared" si="471"/>
        <v>5</v>
      </c>
      <c r="E6002" s="16">
        <f t="shared" si="472"/>
        <v>1</v>
      </c>
      <c r="F6002" s="16">
        <f t="shared" si="473"/>
        <v>23</v>
      </c>
      <c r="G6002" s="195">
        <v>6000</v>
      </c>
      <c r="H6002" s="193">
        <v>0</v>
      </c>
    </row>
    <row r="6003" spans="2:8" x14ac:dyDescent="0.25">
      <c r="B6003" s="192">
        <f t="shared" si="474"/>
        <v>43350.999999985448</v>
      </c>
      <c r="C6003" s="16">
        <f t="shared" si="470"/>
        <v>9</v>
      </c>
      <c r="D6003" s="16">
        <f t="shared" si="471"/>
        <v>6</v>
      </c>
      <c r="E6003" s="16">
        <f t="shared" si="472"/>
        <v>2</v>
      </c>
      <c r="F6003" s="16">
        <f t="shared" si="473"/>
        <v>0</v>
      </c>
      <c r="G6003" s="195">
        <v>6001</v>
      </c>
      <c r="H6003" s="193">
        <v>0</v>
      </c>
    </row>
    <row r="6004" spans="2:8" x14ac:dyDescent="0.25">
      <c r="B6004" s="192">
        <f t="shared" si="474"/>
        <v>43351.041666652112</v>
      </c>
      <c r="C6004" s="16">
        <f t="shared" si="470"/>
        <v>9</v>
      </c>
      <c r="D6004" s="16">
        <f t="shared" si="471"/>
        <v>6</v>
      </c>
      <c r="E6004" s="16">
        <f t="shared" si="472"/>
        <v>2</v>
      </c>
      <c r="F6004" s="16">
        <f t="shared" si="473"/>
        <v>1</v>
      </c>
      <c r="G6004" s="195">
        <v>6002</v>
      </c>
      <c r="H6004" s="193">
        <v>0</v>
      </c>
    </row>
    <row r="6005" spans="2:8" x14ac:dyDescent="0.25">
      <c r="B6005" s="192">
        <f t="shared" si="474"/>
        <v>43351.083333318777</v>
      </c>
      <c r="C6005" s="16">
        <f t="shared" si="470"/>
        <v>9</v>
      </c>
      <c r="D6005" s="16">
        <f t="shared" si="471"/>
        <v>6</v>
      </c>
      <c r="E6005" s="16">
        <f t="shared" si="472"/>
        <v>2</v>
      </c>
      <c r="F6005" s="16">
        <f t="shared" si="473"/>
        <v>2</v>
      </c>
      <c r="G6005" s="195">
        <v>6003</v>
      </c>
      <c r="H6005" s="193">
        <v>0</v>
      </c>
    </row>
    <row r="6006" spans="2:8" x14ac:dyDescent="0.25">
      <c r="B6006" s="192">
        <f t="shared" si="474"/>
        <v>43351.124999985441</v>
      </c>
      <c r="C6006" s="16">
        <f t="shared" si="470"/>
        <v>9</v>
      </c>
      <c r="D6006" s="16">
        <f t="shared" si="471"/>
        <v>6</v>
      </c>
      <c r="E6006" s="16">
        <f t="shared" si="472"/>
        <v>2</v>
      </c>
      <c r="F6006" s="16">
        <f t="shared" si="473"/>
        <v>3</v>
      </c>
      <c r="G6006" s="195">
        <v>6004</v>
      </c>
      <c r="H6006" s="193">
        <v>0</v>
      </c>
    </row>
    <row r="6007" spans="2:8" x14ac:dyDescent="0.25">
      <c r="B6007" s="192">
        <f t="shared" si="474"/>
        <v>43351.166666652105</v>
      </c>
      <c r="C6007" s="16">
        <f t="shared" si="470"/>
        <v>9</v>
      </c>
      <c r="D6007" s="16">
        <f t="shared" si="471"/>
        <v>6</v>
      </c>
      <c r="E6007" s="16">
        <f t="shared" si="472"/>
        <v>2</v>
      </c>
      <c r="F6007" s="16">
        <f t="shared" si="473"/>
        <v>4</v>
      </c>
      <c r="G6007" s="195">
        <v>6005</v>
      </c>
      <c r="H6007" s="193">
        <v>0</v>
      </c>
    </row>
    <row r="6008" spans="2:8" x14ac:dyDescent="0.25">
      <c r="B6008" s="192">
        <f t="shared" si="474"/>
        <v>43351.208333318769</v>
      </c>
      <c r="C6008" s="16">
        <f t="shared" si="470"/>
        <v>9</v>
      </c>
      <c r="D6008" s="16">
        <f t="shared" si="471"/>
        <v>6</v>
      </c>
      <c r="E6008" s="16">
        <f t="shared" si="472"/>
        <v>2</v>
      </c>
      <c r="F6008" s="16">
        <f t="shared" si="473"/>
        <v>5</v>
      </c>
      <c r="G6008" s="195">
        <v>6006</v>
      </c>
      <c r="H6008" s="193">
        <v>1.8592599999999999E-4</v>
      </c>
    </row>
    <row r="6009" spans="2:8" x14ac:dyDescent="0.25">
      <c r="B6009" s="192">
        <f t="shared" si="474"/>
        <v>43351.249999985434</v>
      </c>
      <c r="C6009" s="16">
        <f t="shared" si="470"/>
        <v>9</v>
      </c>
      <c r="D6009" s="16">
        <f t="shared" si="471"/>
        <v>6</v>
      </c>
      <c r="E6009" s="16">
        <f t="shared" si="472"/>
        <v>2</v>
      </c>
      <c r="F6009" s="16">
        <f t="shared" si="473"/>
        <v>6</v>
      </c>
      <c r="G6009" s="195">
        <v>6007</v>
      </c>
      <c r="H6009" s="193">
        <v>3.0817580000000001E-2</v>
      </c>
    </row>
    <row r="6010" spans="2:8" x14ac:dyDescent="0.25">
      <c r="B6010" s="192">
        <f t="shared" si="474"/>
        <v>43351.291666652098</v>
      </c>
      <c r="C6010" s="16">
        <f t="shared" si="470"/>
        <v>9</v>
      </c>
      <c r="D6010" s="16">
        <f t="shared" si="471"/>
        <v>6</v>
      </c>
      <c r="E6010" s="16">
        <f t="shared" si="472"/>
        <v>2</v>
      </c>
      <c r="F6010" s="16">
        <f t="shared" si="473"/>
        <v>7</v>
      </c>
      <c r="G6010" s="195">
        <v>6008</v>
      </c>
      <c r="H6010" s="193">
        <v>0.13787664899999999</v>
      </c>
    </row>
    <row r="6011" spans="2:8" x14ac:dyDescent="0.25">
      <c r="B6011" s="192">
        <f t="shared" si="474"/>
        <v>43351.333333318762</v>
      </c>
      <c r="C6011" s="16">
        <f t="shared" si="470"/>
        <v>9</v>
      </c>
      <c r="D6011" s="16">
        <f t="shared" si="471"/>
        <v>6</v>
      </c>
      <c r="E6011" s="16">
        <f t="shared" si="472"/>
        <v>2</v>
      </c>
      <c r="F6011" s="16">
        <f t="shared" si="473"/>
        <v>8</v>
      </c>
      <c r="G6011" s="195">
        <v>6009</v>
      </c>
      <c r="H6011" s="193">
        <v>0.285995155</v>
      </c>
    </row>
    <row r="6012" spans="2:8" x14ac:dyDescent="0.25">
      <c r="B6012" s="192">
        <f t="shared" si="474"/>
        <v>43351.374999985426</v>
      </c>
      <c r="C6012" s="16">
        <f t="shared" si="470"/>
        <v>9</v>
      </c>
      <c r="D6012" s="16">
        <f t="shared" si="471"/>
        <v>6</v>
      </c>
      <c r="E6012" s="16">
        <f t="shared" si="472"/>
        <v>2</v>
      </c>
      <c r="F6012" s="16">
        <f t="shared" si="473"/>
        <v>9</v>
      </c>
      <c r="G6012" s="195">
        <v>6010</v>
      </c>
      <c r="H6012" s="193">
        <v>0.42043777300000001</v>
      </c>
    </row>
    <row r="6013" spans="2:8" x14ac:dyDescent="0.25">
      <c r="B6013" s="192">
        <f t="shared" si="474"/>
        <v>43351.41666665209</v>
      </c>
      <c r="C6013" s="16">
        <f t="shared" si="470"/>
        <v>9</v>
      </c>
      <c r="D6013" s="16">
        <f t="shared" si="471"/>
        <v>6</v>
      </c>
      <c r="E6013" s="16">
        <f t="shared" si="472"/>
        <v>2</v>
      </c>
      <c r="F6013" s="16">
        <f t="shared" si="473"/>
        <v>10</v>
      </c>
      <c r="G6013" s="195">
        <v>6011</v>
      </c>
      <c r="H6013" s="193">
        <v>0.50263925899999995</v>
      </c>
    </row>
    <row r="6014" spans="2:8" x14ac:dyDescent="0.25">
      <c r="B6014" s="192">
        <f t="shared" si="474"/>
        <v>43351.458333318755</v>
      </c>
      <c r="C6014" s="16">
        <f t="shared" si="470"/>
        <v>9</v>
      </c>
      <c r="D6014" s="16">
        <f t="shared" si="471"/>
        <v>6</v>
      </c>
      <c r="E6014" s="16">
        <f t="shared" si="472"/>
        <v>2</v>
      </c>
      <c r="F6014" s="16">
        <f t="shared" si="473"/>
        <v>11</v>
      </c>
      <c r="G6014" s="195">
        <v>6012</v>
      </c>
      <c r="H6014" s="193">
        <v>0.53486556600000001</v>
      </c>
    </row>
    <row r="6015" spans="2:8" x14ac:dyDescent="0.25">
      <c r="B6015" s="192">
        <f t="shared" si="474"/>
        <v>43351.499999985419</v>
      </c>
      <c r="C6015" s="16">
        <f t="shared" si="470"/>
        <v>9</v>
      </c>
      <c r="D6015" s="16">
        <f t="shared" si="471"/>
        <v>6</v>
      </c>
      <c r="E6015" s="16">
        <f t="shared" si="472"/>
        <v>2</v>
      </c>
      <c r="F6015" s="16">
        <f t="shared" si="473"/>
        <v>12</v>
      </c>
      <c r="G6015" s="195">
        <v>6013</v>
      </c>
      <c r="H6015" s="193">
        <v>0.54140201899999996</v>
      </c>
    </row>
    <row r="6016" spans="2:8" x14ac:dyDescent="0.25">
      <c r="B6016" s="192">
        <f t="shared" si="474"/>
        <v>43351.541666652083</v>
      </c>
      <c r="C6016" s="16">
        <f t="shared" si="470"/>
        <v>9</v>
      </c>
      <c r="D6016" s="16">
        <f t="shared" si="471"/>
        <v>6</v>
      </c>
      <c r="E6016" s="16">
        <f t="shared" si="472"/>
        <v>2</v>
      </c>
      <c r="F6016" s="16">
        <f t="shared" si="473"/>
        <v>13</v>
      </c>
      <c r="G6016" s="195">
        <v>6014</v>
      </c>
      <c r="H6016" s="193">
        <v>0.52435958800000004</v>
      </c>
    </row>
    <row r="6017" spans="2:8" x14ac:dyDescent="0.25">
      <c r="B6017" s="192">
        <f t="shared" si="474"/>
        <v>43351.583333318747</v>
      </c>
      <c r="C6017" s="16">
        <f t="shared" si="470"/>
        <v>9</v>
      </c>
      <c r="D6017" s="16">
        <f t="shared" si="471"/>
        <v>6</v>
      </c>
      <c r="E6017" s="16">
        <f t="shared" si="472"/>
        <v>2</v>
      </c>
      <c r="F6017" s="16">
        <f t="shared" si="473"/>
        <v>14</v>
      </c>
      <c r="G6017" s="195">
        <v>6015</v>
      </c>
      <c r="H6017" s="193">
        <v>0.45519391300000001</v>
      </c>
    </row>
    <row r="6018" spans="2:8" x14ac:dyDescent="0.25">
      <c r="B6018" s="192">
        <f t="shared" si="474"/>
        <v>43351.624999985412</v>
      </c>
      <c r="C6018" s="16">
        <f t="shared" si="470"/>
        <v>9</v>
      </c>
      <c r="D6018" s="16">
        <f t="shared" si="471"/>
        <v>6</v>
      </c>
      <c r="E6018" s="16">
        <f t="shared" si="472"/>
        <v>2</v>
      </c>
      <c r="F6018" s="16">
        <f t="shared" si="473"/>
        <v>15</v>
      </c>
      <c r="G6018" s="195">
        <v>6016</v>
      </c>
      <c r="H6018" s="193">
        <v>0.36732662500000002</v>
      </c>
    </row>
    <row r="6019" spans="2:8" x14ac:dyDescent="0.25">
      <c r="B6019" s="192">
        <f t="shared" si="474"/>
        <v>43351.666666652076</v>
      </c>
      <c r="C6019" s="16">
        <f t="shared" si="470"/>
        <v>9</v>
      </c>
      <c r="D6019" s="16">
        <f t="shared" si="471"/>
        <v>6</v>
      </c>
      <c r="E6019" s="16">
        <f t="shared" si="472"/>
        <v>2</v>
      </c>
      <c r="F6019" s="16">
        <f t="shared" si="473"/>
        <v>16</v>
      </c>
      <c r="G6019" s="195">
        <v>6017</v>
      </c>
      <c r="H6019" s="193">
        <v>0.231600376</v>
      </c>
    </row>
    <row r="6020" spans="2:8" x14ac:dyDescent="0.25">
      <c r="B6020" s="192">
        <f t="shared" si="474"/>
        <v>43351.70833331874</v>
      </c>
      <c r="C6020" s="16">
        <f t="shared" ref="C6020:C6083" si="475">MONTH(B6020)</f>
        <v>9</v>
      </c>
      <c r="D6020" s="16">
        <f t="shared" ref="D6020:D6083" si="476">WEEKDAY(B6020,2)</f>
        <v>6</v>
      </c>
      <c r="E6020" s="16">
        <f t="shared" ref="E6020:E6083" si="477">IF(D6020&lt;6,1,2)</f>
        <v>2</v>
      </c>
      <c r="F6020" s="16">
        <f t="shared" ref="F6020:F6083" si="478">HOUR(B6020)</f>
        <v>17</v>
      </c>
      <c r="G6020" s="195">
        <v>6018</v>
      </c>
      <c r="H6020" s="193">
        <v>0.10121786300000001</v>
      </c>
    </row>
    <row r="6021" spans="2:8" x14ac:dyDescent="0.25">
      <c r="B6021" s="192">
        <f t="shared" ref="B6021:B6084" si="479">B6020+1/24</f>
        <v>43351.749999985404</v>
      </c>
      <c r="C6021" s="16">
        <f t="shared" si="475"/>
        <v>9</v>
      </c>
      <c r="D6021" s="16">
        <f t="shared" si="476"/>
        <v>6</v>
      </c>
      <c r="E6021" s="16">
        <f t="shared" si="477"/>
        <v>2</v>
      </c>
      <c r="F6021" s="16">
        <f t="shared" si="478"/>
        <v>18</v>
      </c>
      <c r="G6021" s="195">
        <v>6019</v>
      </c>
      <c r="H6021" s="193">
        <v>1.1088641999999999E-2</v>
      </c>
    </row>
    <row r="6022" spans="2:8" x14ac:dyDescent="0.25">
      <c r="B6022" s="192">
        <f t="shared" si="479"/>
        <v>43351.791666652069</v>
      </c>
      <c r="C6022" s="16">
        <f t="shared" si="475"/>
        <v>9</v>
      </c>
      <c r="D6022" s="16">
        <f t="shared" si="476"/>
        <v>6</v>
      </c>
      <c r="E6022" s="16">
        <f t="shared" si="477"/>
        <v>2</v>
      </c>
      <c r="F6022" s="16">
        <f t="shared" si="478"/>
        <v>19</v>
      </c>
      <c r="G6022" s="195">
        <v>6020</v>
      </c>
      <c r="H6022" s="193">
        <v>0</v>
      </c>
    </row>
    <row r="6023" spans="2:8" x14ac:dyDescent="0.25">
      <c r="B6023" s="192">
        <f t="shared" si="479"/>
        <v>43351.833333318733</v>
      </c>
      <c r="C6023" s="16">
        <f t="shared" si="475"/>
        <v>9</v>
      </c>
      <c r="D6023" s="16">
        <f t="shared" si="476"/>
        <v>6</v>
      </c>
      <c r="E6023" s="16">
        <f t="shared" si="477"/>
        <v>2</v>
      </c>
      <c r="F6023" s="16">
        <f t="shared" si="478"/>
        <v>20</v>
      </c>
      <c r="G6023" s="195">
        <v>6021</v>
      </c>
      <c r="H6023" s="193">
        <v>0</v>
      </c>
    </row>
    <row r="6024" spans="2:8" x14ac:dyDescent="0.25">
      <c r="B6024" s="192">
        <f t="shared" si="479"/>
        <v>43351.874999985397</v>
      </c>
      <c r="C6024" s="16">
        <f t="shared" si="475"/>
        <v>9</v>
      </c>
      <c r="D6024" s="16">
        <f t="shared" si="476"/>
        <v>6</v>
      </c>
      <c r="E6024" s="16">
        <f t="shared" si="477"/>
        <v>2</v>
      </c>
      <c r="F6024" s="16">
        <f t="shared" si="478"/>
        <v>21</v>
      </c>
      <c r="G6024" s="195">
        <v>6022</v>
      </c>
      <c r="H6024" s="193">
        <v>0</v>
      </c>
    </row>
    <row r="6025" spans="2:8" x14ac:dyDescent="0.25">
      <c r="B6025" s="192">
        <f t="shared" si="479"/>
        <v>43351.916666652061</v>
      </c>
      <c r="C6025" s="16">
        <f t="shared" si="475"/>
        <v>9</v>
      </c>
      <c r="D6025" s="16">
        <f t="shared" si="476"/>
        <v>6</v>
      </c>
      <c r="E6025" s="16">
        <f t="shared" si="477"/>
        <v>2</v>
      </c>
      <c r="F6025" s="16">
        <f t="shared" si="478"/>
        <v>22</v>
      </c>
      <c r="G6025" s="195">
        <v>6023</v>
      </c>
      <c r="H6025" s="193">
        <v>0</v>
      </c>
    </row>
    <row r="6026" spans="2:8" x14ac:dyDescent="0.25">
      <c r="B6026" s="192">
        <f t="shared" si="479"/>
        <v>43351.958333318726</v>
      </c>
      <c r="C6026" s="16">
        <f t="shared" si="475"/>
        <v>9</v>
      </c>
      <c r="D6026" s="16">
        <f t="shared" si="476"/>
        <v>6</v>
      </c>
      <c r="E6026" s="16">
        <f t="shared" si="477"/>
        <v>2</v>
      </c>
      <c r="F6026" s="16">
        <f t="shared" si="478"/>
        <v>23</v>
      </c>
      <c r="G6026" s="195">
        <v>6024</v>
      </c>
      <c r="H6026" s="193">
        <v>0</v>
      </c>
    </row>
    <row r="6027" spans="2:8" x14ac:dyDescent="0.25">
      <c r="B6027" s="192">
        <f t="shared" si="479"/>
        <v>43351.99999998539</v>
      </c>
      <c r="C6027" s="16">
        <f t="shared" si="475"/>
        <v>9</v>
      </c>
      <c r="D6027" s="16">
        <f t="shared" si="476"/>
        <v>7</v>
      </c>
      <c r="E6027" s="16">
        <f t="shared" si="477"/>
        <v>2</v>
      </c>
      <c r="F6027" s="16">
        <f t="shared" si="478"/>
        <v>0</v>
      </c>
      <c r="G6027" s="195">
        <v>6025</v>
      </c>
      <c r="H6027" s="193">
        <v>0</v>
      </c>
    </row>
    <row r="6028" spans="2:8" x14ac:dyDescent="0.25">
      <c r="B6028" s="192">
        <f t="shared" si="479"/>
        <v>43352.041666652054</v>
      </c>
      <c r="C6028" s="16">
        <f t="shared" si="475"/>
        <v>9</v>
      </c>
      <c r="D6028" s="16">
        <f t="shared" si="476"/>
        <v>7</v>
      </c>
      <c r="E6028" s="16">
        <f t="shared" si="477"/>
        <v>2</v>
      </c>
      <c r="F6028" s="16">
        <f t="shared" si="478"/>
        <v>1</v>
      </c>
      <c r="G6028" s="195">
        <v>6026</v>
      </c>
      <c r="H6028" s="193">
        <v>0</v>
      </c>
    </row>
    <row r="6029" spans="2:8" x14ac:dyDescent="0.25">
      <c r="B6029" s="192">
        <f t="shared" si="479"/>
        <v>43352.083333318718</v>
      </c>
      <c r="C6029" s="16">
        <f t="shared" si="475"/>
        <v>9</v>
      </c>
      <c r="D6029" s="16">
        <f t="shared" si="476"/>
        <v>7</v>
      </c>
      <c r="E6029" s="16">
        <f t="shared" si="477"/>
        <v>2</v>
      </c>
      <c r="F6029" s="16">
        <f t="shared" si="478"/>
        <v>2</v>
      </c>
      <c r="G6029" s="195">
        <v>6027</v>
      </c>
      <c r="H6029" s="193">
        <v>0</v>
      </c>
    </row>
    <row r="6030" spans="2:8" x14ac:dyDescent="0.25">
      <c r="B6030" s="192">
        <f t="shared" si="479"/>
        <v>43352.124999985383</v>
      </c>
      <c r="C6030" s="16">
        <f t="shared" si="475"/>
        <v>9</v>
      </c>
      <c r="D6030" s="16">
        <f t="shared" si="476"/>
        <v>7</v>
      </c>
      <c r="E6030" s="16">
        <f t="shared" si="477"/>
        <v>2</v>
      </c>
      <c r="F6030" s="16">
        <f t="shared" si="478"/>
        <v>3</v>
      </c>
      <c r="G6030" s="195">
        <v>6028</v>
      </c>
      <c r="H6030" s="193">
        <v>0</v>
      </c>
    </row>
    <row r="6031" spans="2:8" x14ac:dyDescent="0.25">
      <c r="B6031" s="192">
        <f t="shared" si="479"/>
        <v>43352.166666652047</v>
      </c>
      <c r="C6031" s="16">
        <f t="shared" si="475"/>
        <v>9</v>
      </c>
      <c r="D6031" s="16">
        <f t="shared" si="476"/>
        <v>7</v>
      </c>
      <c r="E6031" s="16">
        <f t="shared" si="477"/>
        <v>2</v>
      </c>
      <c r="F6031" s="16">
        <f t="shared" si="478"/>
        <v>4</v>
      </c>
      <c r="G6031" s="195">
        <v>6029</v>
      </c>
      <c r="H6031" s="193">
        <v>0</v>
      </c>
    </row>
    <row r="6032" spans="2:8" x14ac:dyDescent="0.25">
      <c r="B6032" s="192">
        <f t="shared" si="479"/>
        <v>43352.208333318711</v>
      </c>
      <c r="C6032" s="16">
        <f t="shared" si="475"/>
        <v>9</v>
      </c>
      <c r="D6032" s="16">
        <f t="shared" si="476"/>
        <v>7</v>
      </c>
      <c r="E6032" s="16">
        <f t="shared" si="477"/>
        <v>2</v>
      </c>
      <c r="F6032" s="16">
        <f t="shared" si="478"/>
        <v>5</v>
      </c>
      <c r="G6032" s="195">
        <v>6030</v>
      </c>
      <c r="H6032" s="193">
        <v>1.7920300000000001E-4</v>
      </c>
    </row>
    <row r="6033" spans="2:8" x14ac:dyDescent="0.25">
      <c r="B6033" s="192">
        <f t="shared" si="479"/>
        <v>43352.249999985375</v>
      </c>
      <c r="C6033" s="16">
        <f t="shared" si="475"/>
        <v>9</v>
      </c>
      <c r="D6033" s="16">
        <f t="shared" si="476"/>
        <v>7</v>
      </c>
      <c r="E6033" s="16">
        <f t="shared" si="477"/>
        <v>2</v>
      </c>
      <c r="F6033" s="16">
        <f t="shared" si="478"/>
        <v>6</v>
      </c>
      <c r="G6033" s="195">
        <v>6031</v>
      </c>
      <c r="H6033" s="193">
        <v>3.4896340999999997E-2</v>
      </c>
    </row>
    <row r="6034" spans="2:8" x14ac:dyDescent="0.25">
      <c r="B6034" s="192">
        <f t="shared" si="479"/>
        <v>43352.29166665204</v>
      </c>
      <c r="C6034" s="16">
        <f t="shared" si="475"/>
        <v>9</v>
      </c>
      <c r="D6034" s="16">
        <f t="shared" si="476"/>
        <v>7</v>
      </c>
      <c r="E6034" s="16">
        <f t="shared" si="477"/>
        <v>2</v>
      </c>
      <c r="F6034" s="16">
        <f t="shared" si="478"/>
        <v>7</v>
      </c>
      <c r="G6034" s="195">
        <v>6032</v>
      </c>
      <c r="H6034" s="193">
        <v>0.153528367</v>
      </c>
    </row>
    <row r="6035" spans="2:8" x14ac:dyDescent="0.25">
      <c r="B6035" s="192">
        <f t="shared" si="479"/>
        <v>43352.333333318704</v>
      </c>
      <c r="C6035" s="16">
        <f t="shared" si="475"/>
        <v>9</v>
      </c>
      <c r="D6035" s="16">
        <f t="shared" si="476"/>
        <v>7</v>
      </c>
      <c r="E6035" s="16">
        <f t="shared" si="477"/>
        <v>2</v>
      </c>
      <c r="F6035" s="16">
        <f t="shared" si="478"/>
        <v>8</v>
      </c>
      <c r="G6035" s="195">
        <v>6033</v>
      </c>
      <c r="H6035" s="193">
        <v>0.30630867899999997</v>
      </c>
    </row>
    <row r="6036" spans="2:8" x14ac:dyDescent="0.25">
      <c r="B6036" s="192">
        <f t="shared" si="479"/>
        <v>43352.374999985368</v>
      </c>
      <c r="C6036" s="16">
        <f t="shared" si="475"/>
        <v>9</v>
      </c>
      <c r="D6036" s="16">
        <f t="shared" si="476"/>
        <v>7</v>
      </c>
      <c r="E6036" s="16">
        <f t="shared" si="477"/>
        <v>2</v>
      </c>
      <c r="F6036" s="16">
        <f t="shared" si="478"/>
        <v>9</v>
      </c>
      <c r="G6036" s="195">
        <v>6034</v>
      </c>
      <c r="H6036" s="193">
        <v>0.43892796699999997</v>
      </c>
    </row>
    <row r="6037" spans="2:8" x14ac:dyDescent="0.25">
      <c r="B6037" s="192">
        <f t="shared" si="479"/>
        <v>43352.416666652032</v>
      </c>
      <c r="C6037" s="16">
        <f t="shared" si="475"/>
        <v>9</v>
      </c>
      <c r="D6037" s="16">
        <f t="shared" si="476"/>
        <v>7</v>
      </c>
      <c r="E6037" s="16">
        <f t="shared" si="477"/>
        <v>2</v>
      </c>
      <c r="F6037" s="16">
        <f t="shared" si="478"/>
        <v>10</v>
      </c>
      <c r="G6037" s="195">
        <v>6035</v>
      </c>
      <c r="H6037" s="193">
        <v>0.53318665399999998</v>
      </c>
    </row>
    <row r="6038" spans="2:8" x14ac:dyDescent="0.25">
      <c r="B6038" s="192">
        <f t="shared" si="479"/>
        <v>43352.458333318697</v>
      </c>
      <c r="C6038" s="16">
        <f t="shared" si="475"/>
        <v>9</v>
      </c>
      <c r="D6038" s="16">
        <f t="shared" si="476"/>
        <v>7</v>
      </c>
      <c r="E6038" s="16">
        <f t="shared" si="477"/>
        <v>2</v>
      </c>
      <c r="F6038" s="16">
        <f t="shared" si="478"/>
        <v>11</v>
      </c>
      <c r="G6038" s="195">
        <v>6036</v>
      </c>
      <c r="H6038" s="193">
        <v>0.59117836400000001</v>
      </c>
    </row>
    <row r="6039" spans="2:8" x14ac:dyDescent="0.25">
      <c r="B6039" s="192">
        <f t="shared" si="479"/>
        <v>43352.499999985361</v>
      </c>
      <c r="C6039" s="16">
        <f t="shared" si="475"/>
        <v>9</v>
      </c>
      <c r="D6039" s="16">
        <f t="shared" si="476"/>
        <v>7</v>
      </c>
      <c r="E6039" s="16">
        <f t="shared" si="477"/>
        <v>2</v>
      </c>
      <c r="F6039" s="16">
        <f t="shared" si="478"/>
        <v>12</v>
      </c>
      <c r="G6039" s="195">
        <v>6037</v>
      </c>
      <c r="H6039" s="193">
        <v>0.58310134499999999</v>
      </c>
    </row>
    <row r="6040" spans="2:8" x14ac:dyDescent="0.25">
      <c r="B6040" s="192">
        <f t="shared" si="479"/>
        <v>43352.541666652025</v>
      </c>
      <c r="C6040" s="16">
        <f t="shared" si="475"/>
        <v>9</v>
      </c>
      <c r="D6040" s="16">
        <f t="shared" si="476"/>
        <v>7</v>
      </c>
      <c r="E6040" s="16">
        <f t="shared" si="477"/>
        <v>2</v>
      </c>
      <c r="F6040" s="16">
        <f t="shared" si="478"/>
        <v>13</v>
      </c>
      <c r="G6040" s="195">
        <v>6038</v>
      </c>
      <c r="H6040" s="193">
        <v>0.57073944300000001</v>
      </c>
    </row>
    <row r="6041" spans="2:8" x14ac:dyDescent="0.25">
      <c r="B6041" s="192">
        <f t="shared" si="479"/>
        <v>43352.583333318689</v>
      </c>
      <c r="C6041" s="16">
        <f t="shared" si="475"/>
        <v>9</v>
      </c>
      <c r="D6041" s="16">
        <f t="shared" si="476"/>
        <v>7</v>
      </c>
      <c r="E6041" s="16">
        <f t="shared" si="477"/>
        <v>2</v>
      </c>
      <c r="F6041" s="16">
        <f t="shared" si="478"/>
        <v>14</v>
      </c>
      <c r="G6041" s="195">
        <v>6039</v>
      </c>
      <c r="H6041" s="193">
        <v>0.46785595800000002</v>
      </c>
    </row>
    <row r="6042" spans="2:8" x14ac:dyDescent="0.25">
      <c r="B6042" s="192">
        <f t="shared" si="479"/>
        <v>43352.624999985353</v>
      </c>
      <c r="C6042" s="16">
        <f t="shared" si="475"/>
        <v>9</v>
      </c>
      <c r="D6042" s="16">
        <f t="shared" si="476"/>
        <v>7</v>
      </c>
      <c r="E6042" s="16">
        <f t="shared" si="477"/>
        <v>2</v>
      </c>
      <c r="F6042" s="16">
        <f t="shared" si="478"/>
        <v>15</v>
      </c>
      <c r="G6042" s="195">
        <v>6040</v>
      </c>
      <c r="H6042" s="193">
        <v>0.37173888700000002</v>
      </c>
    </row>
    <row r="6043" spans="2:8" x14ac:dyDescent="0.25">
      <c r="B6043" s="192">
        <f t="shared" si="479"/>
        <v>43352.666666652018</v>
      </c>
      <c r="C6043" s="16">
        <f t="shared" si="475"/>
        <v>9</v>
      </c>
      <c r="D6043" s="16">
        <f t="shared" si="476"/>
        <v>7</v>
      </c>
      <c r="E6043" s="16">
        <f t="shared" si="477"/>
        <v>2</v>
      </c>
      <c r="F6043" s="16">
        <f t="shared" si="478"/>
        <v>16</v>
      </c>
      <c r="G6043" s="195">
        <v>6041</v>
      </c>
      <c r="H6043" s="193">
        <v>0.23284911699999999</v>
      </c>
    </row>
    <row r="6044" spans="2:8" x14ac:dyDescent="0.25">
      <c r="B6044" s="192">
        <f t="shared" si="479"/>
        <v>43352.708333318682</v>
      </c>
      <c r="C6044" s="16">
        <f t="shared" si="475"/>
        <v>9</v>
      </c>
      <c r="D6044" s="16">
        <f t="shared" si="476"/>
        <v>7</v>
      </c>
      <c r="E6044" s="16">
        <f t="shared" si="477"/>
        <v>2</v>
      </c>
      <c r="F6044" s="16">
        <f t="shared" si="478"/>
        <v>17</v>
      </c>
      <c r="G6044" s="195">
        <v>6042</v>
      </c>
      <c r="H6044" s="193">
        <v>0.10218624799999999</v>
      </c>
    </row>
    <row r="6045" spans="2:8" x14ac:dyDescent="0.25">
      <c r="B6045" s="192">
        <f t="shared" si="479"/>
        <v>43352.749999985346</v>
      </c>
      <c r="C6045" s="16">
        <f t="shared" si="475"/>
        <v>9</v>
      </c>
      <c r="D6045" s="16">
        <f t="shared" si="476"/>
        <v>7</v>
      </c>
      <c r="E6045" s="16">
        <f t="shared" si="477"/>
        <v>2</v>
      </c>
      <c r="F6045" s="16">
        <f t="shared" si="478"/>
        <v>18</v>
      </c>
      <c r="G6045" s="195">
        <v>6043</v>
      </c>
      <c r="H6045" s="193">
        <v>1.0196274E-2</v>
      </c>
    </row>
    <row r="6046" spans="2:8" x14ac:dyDescent="0.25">
      <c r="B6046" s="192">
        <f t="shared" si="479"/>
        <v>43352.79166665201</v>
      </c>
      <c r="C6046" s="16">
        <f t="shared" si="475"/>
        <v>9</v>
      </c>
      <c r="D6046" s="16">
        <f t="shared" si="476"/>
        <v>7</v>
      </c>
      <c r="E6046" s="16">
        <f t="shared" si="477"/>
        <v>2</v>
      </c>
      <c r="F6046" s="16">
        <f t="shared" si="478"/>
        <v>19</v>
      </c>
      <c r="G6046" s="195">
        <v>6044</v>
      </c>
      <c r="H6046" s="193">
        <v>0</v>
      </c>
    </row>
    <row r="6047" spans="2:8" x14ac:dyDescent="0.25">
      <c r="B6047" s="192">
        <f t="shared" si="479"/>
        <v>43352.833333318675</v>
      </c>
      <c r="C6047" s="16">
        <f t="shared" si="475"/>
        <v>9</v>
      </c>
      <c r="D6047" s="16">
        <f t="shared" si="476"/>
        <v>7</v>
      </c>
      <c r="E6047" s="16">
        <f t="shared" si="477"/>
        <v>2</v>
      </c>
      <c r="F6047" s="16">
        <f t="shared" si="478"/>
        <v>20</v>
      </c>
      <c r="G6047" s="195">
        <v>6045</v>
      </c>
      <c r="H6047" s="193">
        <v>0</v>
      </c>
    </row>
    <row r="6048" spans="2:8" x14ac:dyDescent="0.25">
      <c r="B6048" s="192">
        <f t="shared" si="479"/>
        <v>43352.874999985339</v>
      </c>
      <c r="C6048" s="16">
        <f t="shared" si="475"/>
        <v>9</v>
      </c>
      <c r="D6048" s="16">
        <f t="shared" si="476"/>
        <v>7</v>
      </c>
      <c r="E6048" s="16">
        <f t="shared" si="477"/>
        <v>2</v>
      </c>
      <c r="F6048" s="16">
        <f t="shared" si="478"/>
        <v>21</v>
      </c>
      <c r="G6048" s="195">
        <v>6046</v>
      </c>
      <c r="H6048" s="193">
        <v>0</v>
      </c>
    </row>
    <row r="6049" spans="2:8" x14ac:dyDescent="0.25">
      <c r="B6049" s="192">
        <f t="shared" si="479"/>
        <v>43352.916666652003</v>
      </c>
      <c r="C6049" s="16">
        <f t="shared" si="475"/>
        <v>9</v>
      </c>
      <c r="D6049" s="16">
        <f t="shared" si="476"/>
        <v>7</v>
      </c>
      <c r="E6049" s="16">
        <f t="shared" si="477"/>
        <v>2</v>
      </c>
      <c r="F6049" s="16">
        <f t="shared" si="478"/>
        <v>22</v>
      </c>
      <c r="G6049" s="195">
        <v>6047</v>
      </c>
      <c r="H6049" s="193">
        <v>0</v>
      </c>
    </row>
    <row r="6050" spans="2:8" x14ac:dyDescent="0.25">
      <c r="B6050" s="192">
        <f t="shared" si="479"/>
        <v>43352.958333318667</v>
      </c>
      <c r="C6050" s="16">
        <f t="shared" si="475"/>
        <v>9</v>
      </c>
      <c r="D6050" s="16">
        <f t="shared" si="476"/>
        <v>7</v>
      </c>
      <c r="E6050" s="16">
        <f t="shared" si="477"/>
        <v>2</v>
      </c>
      <c r="F6050" s="16">
        <f t="shared" si="478"/>
        <v>23</v>
      </c>
      <c r="G6050" s="195">
        <v>6048</v>
      </c>
      <c r="H6050" s="193">
        <v>0</v>
      </c>
    </row>
    <row r="6051" spans="2:8" x14ac:dyDescent="0.25">
      <c r="B6051" s="192">
        <f t="shared" si="479"/>
        <v>43352.999999985332</v>
      </c>
      <c r="C6051" s="16">
        <f t="shared" si="475"/>
        <v>9</v>
      </c>
      <c r="D6051" s="16">
        <f t="shared" si="476"/>
        <v>1</v>
      </c>
      <c r="E6051" s="16">
        <f t="shared" si="477"/>
        <v>1</v>
      </c>
      <c r="F6051" s="16">
        <f t="shared" si="478"/>
        <v>0</v>
      </c>
      <c r="G6051" s="195">
        <v>6049</v>
      </c>
      <c r="H6051" s="193">
        <v>0</v>
      </c>
    </row>
    <row r="6052" spans="2:8" x14ac:dyDescent="0.25">
      <c r="B6052" s="192">
        <f t="shared" si="479"/>
        <v>43353.041666651996</v>
      </c>
      <c r="C6052" s="16">
        <f t="shared" si="475"/>
        <v>9</v>
      </c>
      <c r="D6052" s="16">
        <f t="shared" si="476"/>
        <v>1</v>
      </c>
      <c r="E6052" s="16">
        <f t="shared" si="477"/>
        <v>1</v>
      </c>
      <c r="F6052" s="16">
        <f t="shared" si="478"/>
        <v>1</v>
      </c>
      <c r="G6052" s="195">
        <v>6050</v>
      </c>
      <c r="H6052" s="193">
        <v>0</v>
      </c>
    </row>
    <row r="6053" spans="2:8" x14ac:dyDescent="0.25">
      <c r="B6053" s="192">
        <f t="shared" si="479"/>
        <v>43353.08333331866</v>
      </c>
      <c r="C6053" s="16">
        <f t="shared" si="475"/>
        <v>9</v>
      </c>
      <c r="D6053" s="16">
        <f t="shared" si="476"/>
        <v>1</v>
      </c>
      <c r="E6053" s="16">
        <f t="shared" si="477"/>
        <v>1</v>
      </c>
      <c r="F6053" s="16">
        <f t="shared" si="478"/>
        <v>2</v>
      </c>
      <c r="G6053" s="195">
        <v>6051</v>
      </c>
      <c r="H6053" s="193">
        <v>0</v>
      </c>
    </row>
    <row r="6054" spans="2:8" x14ac:dyDescent="0.25">
      <c r="B6054" s="192">
        <f t="shared" si="479"/>
        <v>43353.124999985324</v>
      </c>
      <c r="C6054" s="16">
        <f t="shared" si="475"/>
        <v>9</v>
      </c>
      <c r="D6054" s="16">
        <f t="shared" si="476"/>
        <v>1</v>
      </c>
      <c r="E6054" s="16">
        <f t="shared" si="477"/>
        <v>1</v>
      </c>
      <c r="F6054" s="16">
        <f t="shared" si="478"/>
        <v>3</v>
      </c>
      <c r="G6054" s="195">
        <v>6052</v>
      </c>
      <c r="H6054" s="193">
        <v>0</v>
      </c>
    </row>
    <row r="6055" spans="2:8" x14ac:dyDescent="0.25">
      <c r="B6055" s="192">
        <f t="shared" si="479"/>
        <v>43353.166666651989</v>
      </c>
      <c r="C6055" s="16">
        <f t="shared" si="475"/>
        <v>9</v>
      </c>
      <c r="D6055" s="16">
        <f t="shared" si="476"/>
        <v>1</v>
      </c>
      <c r="E6055" s="16">
        <f t="shared" si="477"/>
        <v>1</v>
      </c>
      <c r="F6055" s="16">
        <f t="shared" si="478"/>
        <v>4</v>
      </c>
      <c r="G6055" s="195">
        <v>6053</v>
      </c>
      <c r="H6055" s="193">
        <v>0</v>
      </c>
    </row>
    <row r="6056" spans="2:8" x14ac:dyDescent="0.25">
      <c r="B6056" s="192">
        <f t="shared" si="479"/>
        <v>43353.208333318653</v>
      </c>
      <c r="C6056" s="16">
        <f t="shared" si="475"/>
        <v>9</v>
      </c>
      <c r="D6056" s="16">
        <f t="shared" si="476"/>
        <v>1</v>
      </c>
      <c r="E6056" s="16">
        <f t="shared" si="477"/>
        <v>1</v>
      </c>
      <c r="F6056" s="16">
        <f t="shared" si="478"/>
        <v>5</v>
      </c>
      <c r="G6056" s="195">
        <v>6054</v>
      </c>
      <c r="H6056" s="193">
        <v>1.7248E-4</v>
      </c>
    </row>
    <row r="6057" spans="2:8" x14ac:dyDescent="0.25">
      <c r="B6057" s="192">
        <f t="shared" si="479"/>
        <v>43353.249999985317</v>
      </c>
      <c r="C6057" s="16">
        <f t="shared" si="475"/>
        <v>9</v>
      </c>
      <c r="D6057" s="16">
        <f t="shared" si="476"/>
        <v>1</v>
      </c>
      <c r="E6057" s="16">
        <f t="shared" si="477"/>
        <v>1</v>
      </c>
      <c r="F6057" s="16">
        <f t="shared" si="478"/>
        <v>6</v>
      </c>
      <c r="G6057" s="195">
        <v>6055</v>
      </c>
      <c r="H6057" s="193">
        <v>2.6775075999999998E-2</v>
      </c>
    </row>
    <row r="6058" spans="2:8" x14ac:dyDescent="0.25">
      <c r="B6058" s="192">
        <f t="shared" si="479"/>
        <v>43353.291666651981</v>
      </c>
      <c r="C6058" s="16">
        <f t="shared" si="475"/>
        <v>9</v>
      </c>
      <c r="D6058" s="16">
        <f t="shared" si="476"/>
        <v>1</v>
      </c>
      <c r="E6058" s="16">
        <f t="shared" si="477"/>
        <v>1</v>
      </c>
      <c r="F6058" s="16">
        <f t="shared" si="478"/>
        <v>7</v>
      </c>
      <c r="G6058" s="195">
        <v>6056</v>
      </c>
      <c r="H6058" s="193">
        <v>0.12513175200000001</v>
      </c>
    </row>
    <row r="6059" spans="2:8" x14ac:dyDescent="0.25">
      <c r="B6059" s="192">
        <f t="shared" si="479"/>
        <v>43353.333333318646</v>
      </c>
      <c r="C6059" s="16">
        <f t="shared" si="475"/>
        <v>9</v>
      </c>
      <c r="D6059" s="16">
        <f t="shared" si="476"/>
        <v>1</v>
      </c>
      <c r="E6059" s="16">
        <f t="shared" si="477"/>
        <v>1</v>
      </c>
      <c r="F6059" s="16">
        <f t="shared" si="478"/>
        <v>8</v>
      </c>
      <c r="G6059" s="195">
        <v>6057</v>
      </c>
      <c r="H6059" s="193">
        <v>0.24502280200000001</v>
      </c>
    </row>
    <row r="6060" spans="2:8" x14ac:dyDescent="0.25">
      <c r="B6060" s="192">
        <f t="shared" si="479"/>
        <v>43353.37499998531</v>
      </c>
      <c r="C6060" s="16">
        <f t="shared" si="475"/>
        <v>9</v>
      </c>
      <c r="D6060" s="16">
        <f t="shared" si="476"/>
        <v>1</v>
      </c>
      <c r="E6060" s="16">
        <f t="shared" si="477"/>
        <v>1</v>
      </c>
      <c r="F6060" s="16">
        <f t="shared" si="478"/>
        <v>9</v>
      </c>
      <c r="G6060" s="195">
        <v>6058</v>
      </c>
      <c r="H6060" s="193">
        <v>0.36234001700000001</v>
      </c>
    </row>
    <row r="6061" spans="2:8" x14ac:dyDescent="0.25">
      <c r="B6061" s="192">
        <f t="shared" si="479"/>
        <v>43353.416666651974</v>
      </c>
      <c r="C6061" s="16">
        <f t="shared" si="475"/>
        <v>9</v>
      </c>
      <c r="D6061" s="16">
        <f t="shared" si="476"/>
        <v>1</v>
      </c>
      <c r="E6061" s="16">
        <f t="shared" si="477"/>
        <v>1</v>
      </c>
      <c r="F6061" s="16">
        <f t="shared" si="478"/>
        <v>10</v>
      </c>
      <c r="G6061" s="195">
        <v>6059</v>
      </c>
      <c r="H6061" s="193">
        <v>0.45120430500000003</v>
      </c>
    </row>
    <row r="6062" spans="2:8" x14ac:dyDescent="0.25">
      <c r="B6062" s="192">
        <f t="shared" si="479"/>
        <v>43353.458333318638</v>
      </c>
      <c r="C6062" s="16">
        <f t="shared" si="475"/>
        <v>9</v>
      </c>
      <c r="D6062" s="16">
        <f t="shared" si="476"/>
        <v>1</v>
      </c>
      <c r="E6062" s="16">
        <f t="shared" si="477"/>
        <v>1</v>
      </c>
      <c r="F6062" s="16">
        <f t="shared" si="478"/>
        <v>11</v>
      </c>
      <c r="G6062" s="195">
        <v>6060</v>
      </c>
      <c r="H6062" s="193">
        <v>0.480135806</v>
      </c>
    </row>
    <row r="6063" spans="2:8" x14ac:dyDescent="0.25">
      <c r="B6063" s="192">
        <f t="shared" si="479"/>
        <v>43353.499999985303</v>
      </c>
      <c r="C6063" s="16">
        <f t="shared" si="475"/>
        <v>9</v>
      </c>
      <c r="D6063" s="16">
        <f t="shared" si="476"/>
        <v>1</v>
      </c>
      <c r="E6063" s="16">
        <f t="shared" si="477"/>
        <v>1</v>
      </c>
      <c r="F6063" s="16">
        <f t="shared" si="478"/>
        <v>12</v>
      </c>
      <c r="G6063" s="195">
        <v>6061</v>
      </c>
      <c r="H6063" s="193">
        <v>0.47183722</v>
      </c>
    </row>
    <row r="6064" spans="2:8" x14ac:dyDescent="0.25">
      <c r="B6064" s="192">
        <f t="shared" si="479"/>
        <v>43353.541666651967</v>
      </c>
      <c r="C6064" s="16">
        <f t="shared" si="475"/>
        <v>9</v>
      </c>
      <c r="D6064" s="16">
        <f t="shared" si="476"/>
        <v>1</v>
      </c>
      <c r="E6064" s="16">
        <f t="shared" si="477"/>
        <v>1</v>
      </c>
      <c r="F6064" s="16">
        <f t="shared" si="478"/>
        <v>13</v>
      </c>
      <c r="G6064" s="195">
        <v>6062</v>
      </c>
      <c r="H6064" s="193">
        <v>0.45111361500000002</v>
      </c>
    </row>
    <row r="6065" spans="2:8" x14ac:dyDescent="0.25">
      <c r="B6065" s="192">
        <f t="shared" si="479"/>
        <v>43353.583333318631</v>
      </c>
      <c r="C6065" s="16">
        <f t="shared" si="475"/>
        <v>9</v>
      </c>
      <c r="D6065" s="16">
        <f t="shared" si="476"/>
        <v>1</v>
      </c>
      <c r="E6065" s="16">
        <f t="shared" si="477"/>
        <v>1</v>
      </c>
      <c r="F6065" s="16">
        <f t="shared" si="478"/>
        <v>14</v>
      </c>
      <c r="G6065" s="195">
        <v>6063</v>
      </c>
      <c r="H6065" s="193">
        <v>0.40891405800000002</v>
      </c>
    </row>
    <row r="6066" spans="2:8" x14ac:dyDescent="0.25">
      <c r="B6066" s="192">
        <f t="shared" si="479"/>
        <v>43353.624999985295</v>
      </c>
      <c r="C6066" s="16">
        <f t="shared" si="475"/>
        <v>9</v>
      </c>
      <c r="D6066" s="16">
        <f t="shared" si="476"/>
        <v>1</v>
      </c>
      <c r="E6066" s="16">
        <f t="shared" si="477"/>
        <v>1</v>
      </c>
      <c r="F6066" s="16">
        <f t="shared" si="478"/>
        <v>15</v>
      </c>
      <c r="G6066" s="195">
        <v>6064</v>
      </c>
      <c r="H6066" s="193">
        <v>0.338818544</v>
      </c>
    </row>
    <row r="6067" spans="2:8" x14ac:dyDescent="0.25">
      <c r="B6067" s="192">
        <f t="shared" si="479"/>
        <v>43353.66666665196</v>
      </c>
      <c r="C6067" s="16">
        <f t="shared" si="475"/>
        <v>9</v>
      </c>
      <c r="D6067" s="16">
        <f t="shared" si="476"/>
        <v>1</v>
      </c>
      <c r="E6067" s="16">
        <f t="shared" si="477"/>
        <v>1</v>
      </c>
      <c r="F6067" s="16">
        <f t="shared" si="478"/>
        <v>16</v>
      </c>
      <c r="G6067" s="195">
        <v>6065</v>
      </c>
      <c r="H6067" s="193">
        <v>0.22383365099999999</v>
      </c>
    </row>
    <row r="6068" spans="2:8" x14ac:dyDescent="0.25">
      <c r="B6068" s="192">
        <f t="shared" si="479"/>
        <v>43353.708333318624</v>
      </c>
      <c r="C6068" s="16">
        <f t="shared" si="475"/>
        <v>9</v>
      </c>
      <c r="D6068" s="16">
        <f t="shared" si="476"/>
        <v>1</v>
      </c>
      <c r="E6068" s="16">
        <f t="shared" si="477"/>
        <v>1</v>
      </c>
      <c r="F6068" s="16">
        <f t="shared" si="478"/>
        <v>17</v>
      </c>
      <c r="G6068" s="195">
        <v>6066</v>
      </c>
      <c r="H6068" s="193">
        <v>0.10424892700000001</v>
      </c>
    </row>
    <row r="6069" spans="2:8" x14ac:dyDescent="0.25">
      <c r="B6069" s="192">
        <f t="shared" si="479"/>
        <v>43353.749999985288</v>
      </c>
      <c r="C6069" s="16">
        <f t="shared" si="475"/>
        <v>9</v>
      </c>
      <c r="D6069" s="16">
        <f t="shared" si="476"/>
        <v>1</v>
      </c>
      <c r="E6069" s="16">
        <f t="shared" si="477"/>
        <v>1</v>
      </c>
      <c r="F6069" s="16">
        <f t="shared" si="478"/>
        <v>18</v>
      </c>
      <c r="G6069" s="195">
        <v>6067</v>
      </c>
      <c r="H6069" s="193">
        <v>9.6740379999999994E-3</v>
      </c>
    </row>
    <row r="6070" spans="2:8" x14ac:dyDescent="0.25">
      <c r="B6070" s="192">
        <f t="shared" si="479"/>
        <v>43353.791666651952</v>
      </c>
      <c r="C6070" s="16">
        <f t="shared" si="475"/>
        <v>9</v>
      </c>
      <c r="D6070" s="16">
        <f t="shared" si="476"/>
        <v>1</v>
      </c>
      <c r="E6070" s="16">
        <f t="shared" si="477"/>
        <v>1</v>
      </c>
      <c r="F6070" s="16">
        <f t="shared" si="478"/>
        <v>19</v>
      </c>
      <c r="G6070" s="195">
        <v>6068</v>
      </c>
      <c r="H6070" s="193">
        <v>0</v>
      </c>
    </row>
    <row r="6071" spans="2:8" x14ac:dyDescent="0.25">
      <c r="B6071" s="192">
        <f t="shared" si="479"/>
        <v>43353.833333318616</v>
      </c>
      <c r="C6071" s="16">
        <f t="shared" si="475"/>
        <v>9</v>
      </c>
      <c r="D6071" s="16">
        <f t="shared" si="476"/>
        <v>1</v>
      </c>
      <c r="E6071" s="16">
        <f t="shared" si="477"/>
        <v>1</v>
      </c>
      <c r="F6071" s="16">
        <f t="shared" si="478"/>
        <v>20</v>
      </c>
      <c r="G6071" s="195">
        <v>6069</v>
      </c>
      <c r="H6071" s="193">
        <v>0</v>
      </c>
    </row>
    <row r="6072" spans="2:8" x14ac:dyDescent="0.25">
      <c r="B6072" s="192">
        <f t="shared" si="479"/>
        <v>43353.874999985281</v>
      </c>
      <c r="C6072" s="16">
        <f t="shared" si="475"/>
        <v>9</v>
      </c>
      <c r="D6072" s="16">
        <f t="shared" si="476"/>
        <v>1</v>
      </c>
      <c r="E6072" s="16">
        <f t="shared" si="477"/>
        <v>1</v>
      </c>
      <c r="F6072" s="16">
        <f t="shared" si="478"/>
        <v>21</v>
      </c>
      <c r="G6072" s="195">
        <v>6070</v>
      </c>
      <c r="H6072" s="193">
        <v>0</v>
      </c>
    </row>
    <row r="6073" spans="2:8" x14ac:dyDescent="0.25">
      <c r="B6073" s="192">
        <f t="shared" si="479"/>
        <v>43353.916666651945</v>
      </c>
      <c r="C6073" s="16">
        <f t="shared" si="475"/>
        <v>9</v>
      </c>
      <c r="D6073" s="16">
        <f t="shared" si="476"/>
        <v>1</v>
      </c>
      <c r="E6073" s="16">
        <f t="shared" si="477"/>
        <v>1</v>
      </c>
      <c r="F6073" s="16">
        <f t="shared" si="478"/>
        <v>22</v>
      </c>
      <c r="G6073" s="195">
        <v>6071</v>
      </c>
      <c r="H6073" s="193">
        <v>0</v>
      </c>
    </row>
    <row r="6074" spans="2:8" x14ac:dyDescent="0.25">
      <c r="B6074" s="192">
        <f t="shared" si="479"/>
        <v>43353.958333318609</v>
      </c>
      <c r="C6074" s="16">
        <f t="shared" si="475"/>
        <v>9</v>
      </c>
      <c r="D6074" s="16">
        <f t="shared" si="476"/>
        <v>1</v>
      </c>
      <c r="E6074" s="16">
        <f t="shared" si="477"/>
        <v>1</v>
      </c>
      <c r="F6074" s="16">
        <f t="shared" si="478"/>
        <v>23</v>
      </c>
      <c r="G6074" s="195">
        <v>6072</v>
      </c>
      <c r="H6074" s="193">
        <v>0</v>
      </c>
    </row>
    <row r="6075" spans="2:8" x14ac:dyDescent="0.25">
      <c r="B6075" s="192">
        <f t="shared" si="479"/>
        <v>43353.999999985273</v>
      </c>
      <c r="C6075" s="16">
        <f t="shared" si="475"/>
        <v>9</v>
      </c>
      <c r="D6075" s="16">
        <f t="shared" si="476"/>
        <v>2</v>
      </c>
      <c r="E6075" s="16">
        <f t="shared" si="477"/>
        <v>1</v>
      </c>
      <c r="F6075" s="16">
        <f t="shared" si="478"/>
        <v>0</v>
      </c>
      <c r="G6075" s="195">
        <v>6073</v>
      </c>
      <c r="H6075" s="193">
        <v>0</v>
      </c>
    </row>
    <row r="6076" spans="2:8" x14ac:dyDescent="0.25">
      <c r="B6076" s="192">
        <f t="shared" si="479"/>
        <v>43354.041666651938</v>
      </c>
      <c r="C6076" s="16">
        <f t="shared" si="475"/>
        <v>9</v>
      </c>
      <c r="D6076" s="16">
        <f t="shared" si="476"/>
        <v>2</v>
      </c>
      <c r="E6076" s="16">
        <f t="shared" si="477"/>
        <v>1</v>
      </c>
      <c r="F6076" s="16">
        <f t="shared" si="478"/>
        <v>1</v>
      </c>
      <c r="G6076" s="195">
        <v>6074</v>
      </c>
      <c r="H6076" s="193">
        <v>0</v>
      </c>
    </row>
    <row r="6077" spans="2:8" x14ac:dyDescent="0.25">
      <c r="B6077" s="192">
        <f t="shared" si="479"/>
        <v>43354.083333318602</v>
      </c>
      <c r="C6077" s="16">
        <f t="shared" si="475"/>
        <v>9</v>
      </c>
      <c r="D6077" s="16">
        <f t="shared" si="476"/>
        <v>2</v>
      </c>
      <c r="E6077" s="16">
        <f t="shared" si="477"/>
        <v>1</v>
      </c>
      <c r="F6077" s="16">
        <f t="shared" si="478"/>
        <v>2</v>
      </c>
      <c r="G6077" s="195">
        <v>6075</v>
      </c>
      <c r="H6077" s="193">
        <v>0</v>
      </c>
    </row>
    <row r="6078" spans="2:8" x14ac:dyDescent="0.25">
      <c r="B6078" s="192">
        <f t="shared" si="479"/>
        <v>43354.124999985266</v>
      </c>
      <c r="C6078" s="16">
        <f t="shared" si="475"/>
        <v>9</v>
      </c>
      <c r="D6078" s="16">
        <f t="shared" si="476"/>
        <v>2</v>
      </c>
      <c r="E6078" s="16">
        <f t="shared" si="477"/>
        <v>1</v>
      </c>
      <c r="F6078" s="16">
        <f t="shared" si="478"/>
        <v>3</v>
      </c>
      <c r="G6078" s="195">
        <v>6076</v>
      </c>
      <c r="H6078" s="193">
        <v>0</v>
      </c>
    </row>
    <row r="6079" spans="2:8" x14ac:dyDescent="0.25">
      <c r="B6079" s="192">
        <f t="shared" si="479"/>
        <v>43354.16666665193</v>
      </c>
      <c r="C6079" s="16">
        <f t="shared" si="475"/>
        <v>9</v>
      </c>
      <c r="D6079" s="16">
        <f t="shared" si="476"/>
        <v>2</v>
      </c>
      <c r="E6079" s="16">
        <f t="shared" si="477"/>
        <v>1</v>
      </c>
      <c r="F6079" s="16">
        <f t="shared" si="478"/>
        <v>4</v>
      </c>
      <c r="G6079" s="195">
        <v>6077</v>
      </c>
      <c r="H6079" s="193">
        <v>0</v>
      </c>
    </row>
    <row r="6080" spans="2:8" x14ac:dyDescent="0.25">
      <c r="B6080" s="192">
        <f t="shared" si="479"/>
        <v>43354.208333318595</v>
      </c>
      <c r="C6080" s="16">
        <f t="shared" si="475"/>
        <v>9</v>
      </c>
      <c r="D6080" s="16">
        <f t="shared" si="476"/>
        <v>2</v>
      </c>
      <c r="E6080" s="16">
        <f t="shared" si="477"/>
        <v>1</v>
      </c>
      <c r="F6080" s="16">
        <f t="shared" si="478"/>
        <v>5</v>
      </c>
      <c r="G6080" s="195">
        <v>6078</v>
      </c>
      <c r="H6080" s="193">
        <v>1.7920300000000001E-4</v>
      </c>
    </row>
    <row r="6081" spans="2:8" x14ac:dyDescent="0.25">
      <c r="B6081" s="192">
        <f t="shared" si="479"/>
        <v>43354.249999985259</v>
      </c>
      <c r="C6081" s="16">
        <f t="shared" si="475"/>
        <v>9</v>
      </c>
      <c r="D6081" s="16">
        <f t="shared" si="476"/>
        <v>2</v>
      </c>
      <c r="E6081" s="16">
        <f t="shared" si="477"/>
        <v>1</v>
      </c>
      <c r="F6081" s="16">
        <f t="shared" si="478"/>
        <v>6</v>
      </c>
      <c r="G6081" s="195">
        <v>6079</v>
      </c>
      <c r="H6081" s="193">
        <v>3.5823134999999999E-2</v>
      </c>
    </row>
    <row r="6082" spans="2:8" x14ac:dyDescent="0.25">
      <c r="B6082" s="192">
        <f t="shared" si="479"/>
        <v>43354.291666651923</v>
      </c>
      <c r="C6082" s="16">
        <f t="shared" si="475"/>
        <v>9</v>
      </c>
      <c r="D6082" s="16">
        <f t="shared" si="476"/>
        <v>2</v>
      </c>
      <c r="E6082" s="16">
        <f t="shared" si="477"/>
        <v>1</v>
      </c>
      <c r="F6082" s="16">
        <f t="shared" si="478"/>
        <v>7</v>
      </c>
      <c r="G6082" s="195">
        <v>6080</v>
      </c>
      <c r="H6082" s="193">
        <v>0.15971897800000001</v>
      </c>
    </row>
    <row r="6083" spans="2:8" x14ac:dyDescent="0.25">
      <c r="B6083" s="192">
        <f t="shared" si="479"/>
        <v>43354.333333318587</v>
      </c>
      <c r="C6083" s="16">
        <f t="shared" si="475"/>
        <v>9</v>
      </c>
      <c r="D6083" s="16">
        <f t="shared" si="476"/>
        <v>2</v>
      </c>
      <c r="E6083" s="16">
        <f t="shared" si="477"/>
        <v>1</v>
      </c>
      <c r="F6083" s="16">
        <f t="shared" si="478"/>
        <v>8</v>
      </c>
      <c r="G6083" s="195">
        <v>6081</v>
      </c>
      <c r="H6083" s="193">
        <v>0.31266494</v>
      </c>
    </row>
    <row r="6084" spans="2:8" x14ac:dyDescent="0.25">
      <c r="B6084" s="192">
        <f t="shared" si="479"/>
        <v>43354.374999985252</v>
      </c>
      <c r="C6084" s="16">
        <f t="shared" ref="C6084:C6147" si="480">MONTH(B6084)</f>
        <v>9</v>
      </c>
      <c r="D6084" s="16">
        <f t="shared" ref="D6084:D6147" si="481">WEEKDAY(B6084,2)</f>
        <v>2</v>
      </c>
      <c r="E6084" s="16">
        <f t="shared" ref="E6084:E6147" si="482">IF(D6084&lt;6,1,2)</f>
        <v>1</v>
      </c>
      <c r="F6084" s="16">
        <f t="shared" ref="F6084:F6147" si="483">HOUR(B6084)</f>
        <v>9</v>
      </c>
      <c r="G6084" s="195">
        <v>6082</v>
      </c>
      <c r="H6084" s="193">
        <v>0.43777993999999998</v>
      </c>
    </row>
    <row r="6085" spans="2:8" x14ac:dyDescent="0.25">
      <c r="B6085" s="192">
        <f t="shared" ref="B6085:B6148" si="484">B6084+1/24</f>
        <v>43354.416666651916</v>
      </c>
      <c r="C6085" s="16">
        <f t="shared" si="480"/>
        <v>9</v>
      </c>
      <c r="D6085" s="16">
        <f t="shared" si="481"/>
        <v>2</v>
      </c>
      <c r="E6085" s="16">
        <f t="shared" si="482"/>
        <v>1</v>
      </c>
      <c r="F6085" s="16">
        <f t="shared" si="483"/>
        <v>10</v>
      </c>
      <c r="G6085" s="195">
        <v>6083</v>
      </c>
      <c r="H6085" s="193">
        <v>0.53644019300000001</v>
      </c>
    </row>
    <row r="6086" spans="2:8" x14ac:dyDescent="0.25">
      <c r="B6086" s="192">
        <f t="shared" si="484"/>
        <v>43354.45833331858</v>
      </c>
      <c r="C6086" s="16">
        <f t="shared" si="480"/>
        <v>9</v>
      </c>
      <c r="D6086" s="16">
        <f t="shared" si="481"/>
        <v>2</v>
      </c>
      <c r="E6086" s="16">
        <f t="shared" si="482"/>
        <v>1</v>
      </c>
      <c r="F6086" s="16">
        <f t="shared" si="483"/>
        <v>11</v>
      </c>
      <c r="G6086" s="195">
        <v>6084</v>
      </c>
      <c r="H6086" s="193">
        <v>0.57926394699999995</v>
      </c>
    </row>
    <row r="6087" spans="2:8" x14ac:dyDescent="0.25">
      <c r="B6087" s="192">
        <f t="shared" si="484"/>
        <v>43354.499999985244</v>
      </c>
      <c r="C6087" s="16">
        <f t="shared" si="480"/>
        <v>9</v>
      </c>
      <c r="D6087" s="16">
        <f t="shared" si="481"/>
        <v>2</v>
      </c>
      <c r="E6087" s="16">
        <f t="shared" si="482"/>
        <v>1</v>
      </c>
      <c r="F6087" s="16">
        <f t="shared" si="483"/>
        <v>12</v>
      </c>
      <c r="G6087" s="195">
        <v>6085</v>
      </c>
      <c r="H6087" s="193">
        <v>0.60010509400000001</v>
      </c>
    </row>
    <row r="6088" spans="2:8" x14ac:dyDescent="0.25">
      <c r="B6088" s="192">
        <f t="shared" si="484"/>
        <v>43354.541666651909</v>
      </c>
      <c r="C6088" s="16">
        <f t="shared" si="480"/>
        <v>9</v>
      </c>
      <c r="D6088" s="16">
        <f t="shared" si="481"/>
        <v>2</v>
      </c>
      <c r="E6088" s="16">
        <f t="shared" si="482"/>
        <v>1</v>
      </c>
      <c r="F6088" s="16">
        <f t="shared" si="483"/>
        <v>13</v>
      </c>
      <c r="G6088" s="195">
        <v>6086</v>
      </c>
      <c r="H6088" s="193">
        <v>0.56086098799999995</v>
      </c>
    </row>
    <row r="6089" spans="2:8" x14ac:dyDescent="0.25">
      <c r="B6089" s="192">
        <f t="shared" si="484"/>
        <v>43354.583333318573</v>
      </c>
      <c r="C6089" s="16">
        <f t="shared" si="480"/>
        <v>9</v>
      </c>
      <c r="D6089" s="16">
        <f t="shared" si="481"/>
        <v>2</v>
      </c>
      <c r="E6089" s="16">
        <f t="shared" si="482"/>
        <v>1</v>
      </c>
      <c r="F6089" s="16">
        <f t="shared" si="483"/>
        <v>14</v>
      </c>
      <c r="G6089" s="195">
        <v>6087</v>
      </c>
      <c r="H6089" s="193">
        <v>0.49847894799999998</v>
      </c>
    </row>
    <row r="6090" spans="2:8" x14ac:dyDescent="0.25">
      <c r="B6090" s="192">
        <f t="shared" si="484"/>
        <v>43354.624999985237</v>
      </c>
      <c r="C6090" s="16">
        <f t="shared" si="480"/>
        <v>9</v>
      </c>
      <c r="D6090" s="16">
        <f t="shared" si="481"/>
        <v>2</v>
      </c>
      <c r="E6090" s="16">
        <f t="shared" si="482"/>
        <v>1</v>
      </c>
      <c r="F6090" s="16">
        <f t="shared" si="483"/>
        <v>15</v>
      </c>
      <c r="G6090" s="195">
        <v>6088</v>
      </c>
      <c r="H6090" s="193">
        <v>0.39590776599999999</v>
      </c>
    </row>
    <row r="6091" spans="2:8" x14ac:dyDescent="0.25">
      <c r="B6091" s="192">
        <f t="shared" si="484"/>
        <v>43354.666666651901</v>
      </c>
      <c r="C6091" s="16">
        <f t="shared" si="480"/>
        <v>9</v>
      </c>
      <c r="D6091" s="16">
        <f t="shared" si="481"/>
        <v>2</v>
      </c>
      <c r="E6091" s="16">
        <f t="shared" si="482"/>
        <v>1</v>
      </c>
      <c r="F6091" s="16">
        <f t="shared" si="483"/>
        <v>16</v>
      </c>
      <c r="G6091" s="195">
        <v>6089</v>
      </c>
      <c r="H6091" s="193">
        <v>0.25344839600000002</v>
      </c>
    </row>
    <row r="6092" spans="2:8" x14ac:dyDescent="0.25">
      <c r="B6092" s="192">
        <f t="shared" si="484"/>
        <v>43354.708333318566</v>
      </c>
      <c r="C6092" s="16">
        <f t="shared" si="480"/>
        <v>9</v>
      </c>
      <c r="D6092" s="16">
        <f t="shared" si="481"/>
        <v>2</v>
      </c>
      <c r="E6092" s="16">
        <f t="shared" si="482"/>
        <v>1</v>
      </c>
      <c r="F6092" s="16">
        <f t="shared" si="483"/>
        <v>17</v>
      </c>
      <c r="G6092" s="195">
        <v>6090</v>
      </c>
      <c r="H6092" s="193">
        <v>0.10613338899999999</v>
      </c>
    </row>
    <row r="6093" spans="2:8" x14ac:dyDescent="0.25">
      <c r="B6093" s="192">
        <f t="shared" si="484"/>
        <v>43354.74999998523</v>
      </c>
      <c r="C6093" s="16">
        <f t="shared" si="480"/>
        <v>9</v>
      </c>
      <c r="D6093" s="16">
        <f t="shared" si="481"/>
        <v>2</v>
      </c>
      <c r="E6093" s="16">
        <f t="shared" si="482"/>
        <v>1</v>
      </c>
      <c r="F6093" s="16">
        <f t="shared" si="483"/>
        <v>18</v>
      </c>
      <c r="G6093" s="195">
        <v>6091</v>
      </c>
      <c r="H6093" s="193">
        <v>8.9610820000000004E-3</v>
      </c>
    </row>
    <row r="6094" spans="2:8" x14ac:dyDescent="0.25">
      <c r="B6094" s="192">
        <f t="shared" si="484"/>
        <v>43354.791666651894</v>
      </c>
      <c r="C6094" s="16">
        <f t="shared" si="480"/>
        <v>9</v>
      </c>
      <c r="D6094" s="16">
        <f t="shared" si="481"/>
        <v>2</v>
      </c>
      <c r="E6094" s="16">
        <f t="shared" si="482"/>
        <v>1</v>
      </c>
      <c r="F6094" s="16">
        <f t="shared" si="483"/>
        <v>19</v>
      </c>
      <c r="G6094" s="195">
        <v>6092</v>
      </c>
      <c r="H6094" s="193">
        <v>0</v>
      </c>
    </row>
    <row r="6095" spans="2:8" x14ac:dyDescent="0.25">
      <c r="B6095" s="192">
        <f t="shared" si="484"/>
        <v>43354.833333318558</v>
      </c>
      <c r="C6095" s="16">
        <f t="shared" si="480"/>
        <v>9</v>
      </c>
      <c r="D6095" s="16">
        <f t="shared" si="481"/>
        <v>2</v>
      </c>
      <c r="E6095" s="16">
        <f t="shared" si="482"/>
        <v>1</v>
      </c>
      <c r="F6095" s="16">
        <f t="shared" si="483"/>
        <v>20</v>
      </c>
      <c r="G6095" s="195">
        <v>6093</v>
      </c>
      <c r="H6095" s="193">
        <v>0</v>
      </c>
    </row>
    <row r="6096" spans="2:8" x14ac:dyDescent="0.25">
      <c r="B6096" s="192">
        <f t="shared" si="484"/>
        <v>43354.874999985223</v>
      </c>
      <c r="C6096" s="16">
        <f t="shared" si="480"/>
        <v>9</v>
      </c>
      <c r="D6096" s="16">
        <f t="shared" si="481"/>
        <v>2</v>
      </c>
      <c r="E6096" s="16">
        <f t="shared" si="482"/>
        <v>1</v>
      </c>
      <c r="F6096" s="16">
        <f t="shared" si="483"/>
        <v>21</v>
      </c>
      <c r="G6096" s="195">
        <v>6094</v>
      </c>
      <c r="H6096" s="193">
        <v>0</v>
      </c>
    </row>
    <row r="6097" spans="2:8" x14ac:dyDescent="0.25">
      <c r="B6097" s="192">
        <f t="shared" si="484"/>
        <v>43354.916666651887</v>
      </c>
      <c r="C6097" s="16">
        <f t="shared" si="480"/>
        <v>9</v>
      </c>
      <c r="D6097" s="16">
        <f t="shared" si="481"/>
        <v>2</v>
      </c>
      <c r="E6097" s="16">
        <f t="shared" si="482"/>
        <v>1</v>
      </c>
      <c r="F6097" s="16">
        <f t="shared" si="483"/>
        <v>22</v>
      </c>
      <c r="G6097" s="195">
        <v>6095</v>
      </c>
      <c r="H6097" s="193">
        <v>0</v>
      </c>
    </row>
    <row r="6098" spans="2:8" x14ac:dyDescent="0.25">
      <c r="B6098" s="192">
        <f t="shared" si="484"/>
        <v>43354.958333318551</v>
      </c>
      <c r="C6098" s="16">
        <f t="shared" si="480"/>
        <v>9</v>
      </c>
      <c r="D6098" s="16">
        <f t="shared" si="481"/>
        <v>2</v>
      </c>
      <c r="E6098" s="16">
        <f t="shared" si="482"/>
        <v>1</v>
      </c>
      <c r="F6098" s="16">
        <f t="shared" si="483"/>
        <v>23</v>
      </c>
      <c r="G6098" s="195">
        <v>6096</v>
      </c>
      <c r="H6098" s="193">
        <v>0</v>
      </c>
    </row>
    <row r="6099" spans="2:8" x14ac:dyDescent="0.25">
      <c r="B6099" s="192">
        <f t="shared" si="484"/>
        <v>43354.999999985215</v>
      </c>
      <c r="C6099" s="16">
        <f t="shared" si="480"/>
        <v>9</v>
      </c>
      <c r="D6099" s="16">
        <f t="shared" si="481"/>
        <v>3</v>
      </c>
      <c r="E6099" s="16">
        <f t="shared" si="482"/>
        <v>1</v>
      </c>
      <c r="F6099" s="16">
        <f t="shared" si="483"/>
        <v>0</v>
      </c>
      <c r="G6099" s="195">
        <v>6097</v>
      </c>
      <c r="H6099" s="193">
        <v>0</v>
      </c>
    </row>
    <row r="6100" spans="2:8" x14ac:dyDescent="0.25">
      <c r="B6100" s="192">
        <f t="shared" si="484"/>
        <v>43355.041666651879</v>
      </c>
      <c r="C6100" s="16">
        <f t="shared" si="480"/>
        <v>9</v>
      </c>
      <c r="D6100" s="16">
        <f t="shared" si="481"/>
        <v>3</v>
      </c>
      <c r="E6100" s="16">
        <f t="shared" si="482"/>
        <v>1</v>
      </c>
      <c r="F6100" s="16">
        <f t="shared" si="483"/>
        <v>1</v>
      </c>
      <c r="G6100" s="195">
        <v>6098</v>
      </c>
      <c r="H6100" s="193">
        <v>0</v>
      </c>
    </row>
    <row r="6101" spans="2:8" x14ac:dyDescent="0.25">
      <c r="B6101" s="192">
        <f t="shared" si="484"/>
        <v>43355.083333318544</v>
      </c>
      <c r="C6101" s="16">
        <f t="shared" si="480"/>
        <v>9</v>
      </c>
      <c r="D6101" s="16">
        <f t="shared" si="481"/>
        <v>3</v>
      </c>
      <c r="E6101" s="16">
        <f t="shared" si="482"/>
        <v>1</v>
      </c>
      <c r="F6101" s="16">
        <f t="shared" si="483"/>
        <v>2</v>
      </c>
      <c r="G6101" s="195">
        <v>6099</v>
      </c>
      <c r="H6101" s="193">
        <v>0</v>
      </c>
    </row>
    <row r="6102" spans="2:8" x14ac:dyDescent="0.25">
      <c r="B6102" s="192">
        <f t="shared" si="484"/>
        <v>43355.124999985208</v>
      </c>
      <c r="C6102" s="16">
        <f t="shared" si="480"/>
        <v>9</v>
      </c>
      <c r="D6102" s="16">
        <f t="shared" si="481"/>
        <v>3</v>
      </c>
      <c r="E6102" s="16">
        <f t="shared" si="482"/>
        <v>1</v>
      </c>
      <c r="F6102" s="16">
        <f t="shared" si="483"/>
        <v>3</v>
      </c>
      <c r="G6102" s="195">
        <v>6100</v>
      </c>
      <c r="H6102" s="193">
        <v>0</v>
      </c>
    </row>
    <row r="6103" spans="2:8" x14ac:dyDescent="0.25">
      <c r="B6103" s="192">
        <f t="shared" si="484"/>
        <v>43355.166666651872</v>
      </c>
      <c r="C6103" s="16">
        <f t="shared" si="480"/>
        <v>9</v>
      </c>
      <c r="D6103" s="16">
        <f t="shared" si="481"/>
        <v>3</v>
      </c>
      <c r="E6103" s="16">
        <f t="shared" si="482"/>
        <v>1</v>
      </c>
      <c r="F6103" s="16">
        <f t="shared" si="483"/>
        <v>4</v>
      </c>
      <c r="G6103" s="195">
        <v>6101</v>
      </c>
      <c r="H6103" s="193">
        <v>0</v>
      </c>
    </row>
    <row r="6104" spans="2:8" x14ac:dyDescent="0.25">
      <c r="B6104" s="192">
        <f t="shared" si="484"/>
        <v>43355.208333318536</v>
      </c>
      <c r="C6104" s="16">
        <f t="shared" si="480"/>
        <v>9</v>
      </c>
      <c r="D6104" s="16">
        <f t="shared" si="481"/>
        <v>3</v>
      </c>
      <c r="E6104" s="16">
        <f t="shared" si="482"/>
        <v>1</v>
      </c>
      <c r="F6104" s="16">
        <f t="shared" si="483"/>
        <v>5</v>
      </c>
      <c r="G6104" s="195">
        <v>6102</v>
      </c>
      <c r="H6104" s="193">
        <v>6.7227400000000003E-6</v>
      </c>
    </row>
    <row r="6105" spans="2:8" x14ac:dyDescent="0.25">
      <c r="B6105" s="192">
        <f t="shared" si="484"/>
        <v>43355.249999985201</v>
      </c>
      <c r="C6105" s="16">
        <f t="shared" si="480"/>
        <v>9</v>
      </c>
      <c r="D6105" s="16">
        <f t="shared" si="481"/>
        <v>3</v>
      </c>
      <c r="E6105" s="16">
        <f t="shared" si="482"/>
        <v>1</v>
      </c>
      <c r="F6105" s="16">
        <f t="shared" si="483"/>
        <v>6</v>
      </c>
      <c r="G6105" s="195">
        <v>6103</v>
      </c>
      <c r="H6105" s="193">
        <v>3.1466151999999997E-2</v>
      </c>
    </row>
    <row r="6106" spans="2:8" x14ac:dyDescent="0.25">
      <c r="B6106" s="192">
        <f t="shared" si="484"/>
        <v>43355.291666651865</v>
      </c>
      <c r="C6106" s="16">
        <f t="shared" si="480"/>
        <v>9</v>
      </c>
      <c r="D6106" s="16">
        <f t="shared" si="481"/>
        <v>3</v>
      </c>
      <c r="E6106" s="16">
        <f t="shared" si="482"/>
        <v>1</v>
      </c>
      <c r="F6106" s="16">
        <f t="shared" si="483"/>
        <v>7</v>
      </c>
      <c r="G6106" s="195">
        <v>6104</v>
      </c>
      <c r="H6106" s="193">
        <v>0.154785862</v>
      </c>
    </row>
    <row r="6107" spans="2:8" x14ac:dyDescent="0.25">
      <c r="B6107" s="192">
        <f t="shared" si="484"/>
        <v>43355.333333318529</v>
      </c>
      <c r="C6107" s="16">
        <f t="shared" si="480"/>
        <v>9</v>
      </c>
      <c r="D6107" s="16">
        <f t="shared" si="481"/>
        <v>3</v>
      </c>
      <c r="E6107" s="16">
        <f t="shared" si="482"/>
        <v>1</v>
      </c>
      <c r="F6107" s="16">
        <f t="shared" si="483"/>
        <v>8</v>
      </c>
      <c r="G6107" s="195">
        <v>6105</v>
      </c>
      <c r="H6107" s="193">
        <v>0.30059588799999998</v>
      </c>
    </row>
    <row r="6108" spans="2:8" x14ac:dyDescent="0.25">
      <c r="B6108" s="192">
        <f t="shared" si="484"/>
        <v>43355.374999985193</v>
      </c>
      <c r="C6108" s="16">
        <f t="shared" si="480"/>
        <v>9</v>
      </c>
      <c r="D6108" s="16">
        <f t="shared" si="481"/>
        <v>3</v>
      </c>
      <c r="E6108" s="16">
        <f t="shared" si="482"/>
        <v>1</v>
      </c>
      <c r="F6108" s="16">
        <f t="shared" si="483"/>
        <v>9</v>
      </c>
      <c r="G6108" s="195">
        <v>6106</v>
      </c>
      <c r="H6108" s="193">
        <v>0.41749849</v>
      </c>
    </row>
    <row r="6109" spans="2:8" x14ac:dyDescent="0.25">
      <c r="B6109" s="192">
        <f t="shared" si="484"/>
        <v>43355.416666651858</v>
      </c>
      <c r="C6109" s="16">
        <f t="shared" si="480"/>
        <v>9</v>
      </c>
      <c r="D6109" s="16">
        <f t="shared" si="481"/>
        <v>3</v>
      </c>
      <c r="E6109" s="16">
        <f t="shared" si="482"/>
        <v>1</v>
      </c>
      <c r="F6109" s="16">
        <f t="shared" si="483"/>
        <v>10</v>
      </c>
      <c r="G6109" s="195">
        <v>6107</v>
      </c>
      <c r="H6109" s="193">
        <v>0.49929437399999999</v>
      </c>
    </row>
    <row r="6110" spans="2:8" x14ac:dyDescent="0.25">
      <c r="B6110" s="192">
        <f t="shared" si="484"/>
        <v>43355.458333318522</v>
      </c>
      <c r="C6110" s="16">
        <f t="shared" si="480"/>
        <v>9</v>
      </c>
      <c r="D6110" s="16">
        <f t="shared" si="481"/>
        <v>3</v>
      </c>
      <c r="E6110" s="16">
        <f t="shared" si="482"/>
        <v>1</v>
      </c>
      <c r="F6110" s="16">
        <f t="shared" si="483"/>
        <v>11</v>
      </c>
      <c r="G6110" s="195">
        <v>6108</v>
      </c>
      <c r="H6110" s="193">
        <v>0.52501945400000005</v>
      </c>
    </row>
    <row r="6111" spans="2:8" x14ac:dyDescent="0.25">
      <c r="B6111" s="192">
        <f t="shared" si="484"/>
        <v>43355.499999985186</v>
      </c>
      <c r="C6111" s="16">
        <f t="shared" si="480"/>
        <v>9</v>
      </c>
      <c r="D6111" s="16">
        <f t="shared" si="481"/>
        <v>3</v>
      </c>
      <c r="E6111" s="16">
        <f t="shared" si="482"/>
        <v>1</v>
      </c>
      <c r="F6111" s="16">
        <f t="shared" si="483"/>
        <v>12</v>
      </c>
      <c r="G6111" s="195">
        <v>6109</v>
      </c>
      <c r="H6111" s="193">
        <v>0.53514898700000002</v>
      </c>
    </row>
    <row r="6112" spans="2:8" x14ac:dyDescent="0.25">
      <c r="B6112" s="192">
        <f t="shared" si="484"/>
        <v>43355.54166665185</v>
      </c>
      <c r="C6112" s="16">
        <f t="shared" si="480"/>
        <v>9</v>
      </c>
      <c r="D6112" s="16">
        <f t="shared" si="481"/>
        <v>3</v>
      </c>
      <c r="E6112" s="16">
        <f t="shared" si="482"/>
        <v>1</v>
      </c>
      <c r="F6112" s="16">
        <f t="shared" si="483"/>
        <v>13</v>
      </c>
      <c r="G6112" s="195">
        <v>6110</v>
      </c>
      <c r="H6112" s="193">
        <v>0.52267692799999999</v>
      </c>
    </row>
    <row r="6113" spans="2:8" x14ac:dyDescent="0.25">
      <c r="B6113" s="192">
        <f t="shared" si="484"/>
        <v>43355.583333318515</v>
      </c>
      <c r="C6113" s="16">
        <f t="shared" si="480"/>
        <v>9</v>
      </c>
      <c r="D6113" s="16">
        <f t="shared" si="481"/>
        <v>3</v>
      </c>
      <c r="E6113" s="16">
        <f t="shared" si="482"/>
        <v>1</v>
      </c>
      <c r="F6113" s="16">
        <f t="shared" si="483"/>
        <v>14</v>
      </c>
      <c r="G6113" s="195">
        <v>6111</v>
      </c>
      <c r="H6113" s="193">
        <v>0.47149781400000002</v>
      </c>
    </row>
    <row r="6114" spans="2:8" x14ac:dyDescent="0.25">
      <c r="B6114" s="192">
        <f t="shared" si="484"/>
        <v>43355.624999985179</v>
      </c>
      <c r="C6114" s="16">
        <f t="shared" si="480"/>
        <v>9</v>
      </c>
      <c r="D6114" s="16">
        <f t="shared" si="481"/>
        <v>3</v>
      </c>
      <c r="E6114" s="16">
        <f t="shared" si="482"/>
        <v>1</v>
      </c>
      <c r="F6114" s="16">
        <f t="shared" si="483"/>
        <v>15</v>
      </c>
      <c r="G6114" s="195">
        <v>6112</v>
      </c>
      <c r="H6114" s="193">
        <v>0.360503403</v>
      </c>
    </row>
    <row r="6115" spans="2:8" x14ac:dyDescent="0.25">
      <c r="B6115" s="192">
        <f t="shared" si="484"/>
        <v>43355.666666651843</v>
      </c>
      <c r="C6115" s="16">
        <f t="shared" si="480"/>
        <v>9</v>
      </c>
      <c r="D6115" s="16">
        <f t="shared" si="481"/>
        <v>3</v>
      </c>
      <c r="E6115" s="16">
        <f t="shared" si="482"/>
        <v>1</v>
      </c>
      <c r="F6115" s="16">
        <f t="shared" si="483"/>
        <v>16</v>
      </c>
      <c r="G6115" s="195">
        <v>6113</v>
      </c>
      <c r="H6115" s="193">
        <v>0.22954532799999999</v>
      </c>
    </row>
    <row r="6116" spans="2:8" x14ac:dyDescent="0.25">
      <c r="B6116" s="192">
        <f t="shared" si="484"/>
        <v>43355.708333318507</v>
      </c>
      <c r="C6116" s="16">
        <f t="shared" si="480"/>
        <v>9</v>
      </c>
      <c r="D6116" s="16">
        <f t="shared" si="481"/>
        <v>3</v>
      </c>
      <c r="E6116" s="16">
        <f t="shared" si="482"/>
        <v>1</v>
      </c>
      <c r="F6116" s="16">
        <f t="shared" si="483"/>
        <v>17</v>
      </c>
      <c r="G6116" s="195">
        <v>6114</v>
      </c>
      <c r="H6116" s="193">
        <v>0.101908679</v>
      </c>
    </row>
    <row r="6117" spans="2:8" x14ac:dyDescent="0.25">
      <c r="B6117" s="192">
        <f t="shared" si="484"/>
        <v>43355.749999985172</v>
      </c>
      <c r="C6117" s="16">
        <f t="shared" si="480"/>
        <v>9</v>
      </c>
      <c r="D6117" s="16">
        <f t="shared" si="481"/>
        <v>3</v>
      </c>
      <c r="E6117" s="16">
        <f t="shared" si="482"/>
        <v>1</v>
      </c>
      <c r="F6117" s="16">
        <f t="shared" si="483"/>
        <v>18</v>
      </c>
      <c r="G6117" s="195">
        <v>6115</v>
      </c>
      <c r="H6117" s="193">
        <v>8.9793230000000009E-3</v>
      </c>
    </row>
    <row r="6118" spans="2:8" x14ac:dyDescent="0.25">
      <c r="B6118" s="192">
        <f t="shared" si="484"/>
        <v>43355.791666651836</v>
      </c>
      <c r="C6118" s="16">
        <f t="shared" si="480"/>
        <v>9</v>
      </c>
      <c r="D6118" s="16">
        <f t="shared" si="481"/>
        <v>3</v>
      </c>
      <c r="E6118" s="16">
        <f t="shared" si="482"/>
        <v>1</v>
      </c>
      <c r="F6118" s="16">
        <f t="shared" si="483"/>
        <v>19</v>
      </c>
      <c r="G6118" s="195">
        <v>6116</v>
      </c>
      <c r="H6118" s="193">
        <v>0</v>
      </c>
    </row>
    <row r="6119" spans="2:8" x14ac:dyDescent="0.25">
      <c r="B6119" s="192">
        <f t="shared" si="484"/>
        <v>43355.8333333185</v>
      </c>
      <c r="C6119" s="16">
        <f t="shared" si="480"/>
        <v>9</v>
      </c>
      <c r="D6119" s="16">
        <f t="shared" si="481"/>
        <v>3</v>
      </c>
      <c r="E6119" s="16">
        <f t="shared" si="482"/>
        <v>1</v>
      </c>
      <c r="F6119" s="16">
        <f t="shared" si="483"/>
        <v>20</v>
      </c>
      <c r="G6119" s="195">
        <v>6117</v>
      </c>
      <c r="H6119" s="193">
        <v>0</v>
      </c>
    </row>
    <row r="6120" spans="2:8" x14ac:dyDescent="0.25">
      <c r="B6120" s="192">
        <f t="shared" si="484"/>
        <v>43355.874999985164</v>
      </c>
      <c r="C6120" s="16">
        <f t="shared" si="480"/>
        <v>9</v>
      </c>
      <c r="D6120" s="16">
        <f t="shared" si="481"/>
        <v>3</v>
      </c>
      <c r="E6120" s="16">
        <f t="shared" si="482"/>
        <v>1</v>
      </c>
      <c r="F6120" s="16">
        <f t="shared" si="483"/>
        <v>21</v>
      </c>
      <c r="G6120" s="195">
        <v>6118</v>
      </c>
      <c r="H6120" s="193">
        <v>0</v>
      </c>
    </row>
    <row r="6121" spans="2:8" x14ac:dyDescent="0.25">
      <c r="B6121" s="192">
        <f t="shared" si="484"/>
        <v>43355.916666651829</v>
      </c>
      <c r="C6121" s="16">
        <f t="shared" si="480"/>
        <v>9</v>
      </c>
      <c r="D6121" s="16">
        <f t="shared" si="481"/>
        <v>3</v>
      </c>
      <c r="E6121" s="16">
        <f t="shared" si="482"/>
        <v>1</v>
      </c>
      <c r="F6121" s="16">
        <f t="shared" si="483"/>
        <v>22</v>
      </c>
      <c r="G6121" s="195">
        <v>6119</v>
      </c>
      <c r="H6121" s="193">
        <v>0</v>
      </c>
    </row>
    <row r="6122" spans="2:8" x14ac:dyDescent="0.25">
      <c r="B6122" s="192">
        <f t="shared" si="484"/>
        <v>43355.958333318493</v>
      </c>
      <c r="C6122" s="16">
        <f t="shared" si="480"/>
        <v>9</v>
      </c>
      <c r="D6122" s="16">
        <f t="shared" si="481"/>
        <v>3</v>
      </c>
      <c r="E6122" s="16">
        <f t="shared" si="482"/>
        <v>1</v>
      </c>
      <c r="F6122" s="16">
        <f t="shared" si="483"/>
        <v>23</v>
      </c>
      <c r="G6122" s="195">
        <v>6120</v>
      </c>
      <c r="H6122" s="193">
        <v>0</v>
      </c>
    </row>
    <row r="6123" spans="2:8" x14ac:dyDescent="0.25">
      <c r="B6123" s="192">
        <f t="shared" si="484"/>
        <v>43355.999999985157</v>
      </c>
      <c r="C6123" s="16">
        <f t="shared" si="480"/>
        <v>9</v>
      </c>
      <c r="D6123" s="16">
        <f t="shared" si="481"/>
        <v>4</v>
      </c>
      <c r="E6123" s="16">
        <f t="shared" si="482"/>
        <v>1</v>
      </c>
      <c r="F6123" s="16">
        <f t="shared" si="483"/>
        <v>0</v>
      </c>
      <c r="G6123" s="195">
        <v>6121</v>
      </c>
      <c r="H6123" s="193">
        <v>0</v>
      </c>
    </row>
    <row r="6124" spans="2:8" x14ac:dyDescent="0.25">
      <c r="B6124" s="192">
        <f t="shared" si="484"/>
        <v>43356.041666651821</v>
      </c>
      <c r="C6124" s="16">
        <f t="shared" si="480"/>
        <v>9</v>
      </c>
      <c r="D6124" s="16">
        <f t="shared" si="481"/>
        <v>4</v>
      </c>
      <c r="E6124" s="16">
        <f t="shared" si="482"/>
        <v>1</v>
      </c>
      <c r="F6124" s="16">
        <f t="shared" si="483"/>
        <v>1</v>
      </c>
      <c r="G6124" s="195">
        <v>6122</v>
      </c>
      <c r="H6124" s="193">
        <v>0</v>
      </c>
    </row>
    <row r="6125" spans="2:8" x14ac:dyDescent="0.25">
      <c r="B6125" s="192">
        <f t="shared" si="484"/>
        <v>43356.083333318486</v>
      </c>
      <c r="C6125" s="16">
        <f t="shared" si="480"/>
        <v>9</v>
      </c>
      <c r="D6125" s="16">
        <f t="shared" si="481"/>
        <v>4</v>
      </c>
      <c r="E6125" s="16">
        <f t="shared" si="482"/>
        <v>1</v>
      </c>
      <c r="F6125" s="16">
        <f t="shared" si="483"/>
        <v>2</v>
      </c>
      <c r="G6125" s="195">
        <v>6123</v>
      </c>
      <c r="H6125" s="193">
        <v>0</v>
      </c>
    </row>
    <row r="6126" spans="2:8" x14ac:dyDescent="0.25">
      <c r="B6126" s="192">
        <f t="shared" si="484"/>
        <v>43356.12499998515</v>
      </c>
      <c r="C6126" s="16">
        <f t="shared" si="480"/>
        <v>9</v>
      </c>
      <c r="D6126" s="16">
        <f t="shared" si="481"/>
        <v>4</v>
      </c>
      <c r="E6126" s="16">
        <f t="shared" si="482"/>
        <v>1</v>
      </c>
      <c r="F6126" s="16">
        <f t="shared" si="483"/>
        <v>3</v>
      </c>
      <c r="G6126" s="195">
        <v>6124</v>
      </c>
      <c r="H6126" s="193">
        <v>0</v>
      </c>
    </row>
    <row r="6127" spans="2:8" x14ac:dyDescent="0.25">
      <c r="B6127" s="192">
        <f t="shared" si="484"/>
        <v>43356.166666651814</v>
      </c>
      <c r="C6127" s="16">
        <f t="shared" si="480"/>
        <v>9</v>
      </c>
      <c r="D6127" s="16">
        <f t="shared" si="481"/>
        <v>4</v>
      </c>
      <c r="E6127" s="16">
        <f t="shared" si="482"/>
        <v>1</v>
      </c>
      <c r="F6127" s="16">
        <f t="shared" si="483"/>
        <v>4</v>
      </c>
      <c r="G6127" s="195">
        <v>6125</v>
      </c>
      <c r="H6127" s="193">
        <v>0</v>
      </c>
    </row>
    <row r="6128" spans="2:8" x14ac:dyDescent="0.25">
      <c r="B6128" s="192">
        <f t="shared" si="484"/>
        <v>43356.208333318478</v>
      </c>
      <c r="C6128" s="16">
        <f t="shared" si="480"/>
        <v>9</v>
      </c>
      <c r="D6128" s="16">
        <f t="shared" si="481"/>
        <v>4</v>
      </c>
      <c r="E6128" s="16">
        <f t="shared" si="482"/>
        <v>1</v>
      </c>
      <c r="F6128" s="16">
        <f t="shared" si="483"/>
        <v>5</v>
      </c>
      <c r="G6128" s="195">
        <v>6126</v>
      </c>
      <c r="H6128" s="193">
        <v>1.6575699999999999E-4</v>
      </c>
    </row>
    <row r="6129" spans="2:8" x14ac:dyDescent="0.25">
      <c r="B6129" s="192">
        <f t="shared" si="484"/>
        <v>43356.249999985142</v>
      </c>
      <c r="C6129" s="16">
        <f t="shared" si="480"/>
        <v>9</v>
      </c>
      <c r="D6129" s="16">
        <f t="shared" si="481"/>
        <v>4</v>
      </c>
      <c r="E6129" s="16">
        <f t="shared" si="482"/>
        <v>1</v>
      </c>
      <c r="F6129" s="16">
        <f t="shared" si="483"/>
        <v>6</v>
      </c>
      <c r="G6129" s="195">
        <v>6127</v>
      </c>
      <c r="H6129" s="193">
        <v>3.0215249E-2</v>
      </c>
    </row>
    <row r="6130" spans="2:8" x14ac:dyDescent="0.25">
      <c r="B6130" s="192">
        <f t="shared" si="484"/>
        <v>43356.291666651807</v>
      </c>
      <c r="C6130" s="16">
        <f t="shared" si="480"/>
        <v>9</v>
      </c>
      <c r="D6130" s="16">
        <f t="shared" si="481"/>
        <v>4</v>
      </c>
      <c r="E6130" s="16">
        <f t="shared" si="482"/>
        <v>1</v>
      </c>
      <c r="F6130" s="16">
        <f t="shared" si="483"/>
        <v>7</v>
      </c>
      <c r="G6130" s="195">
        <v>6128</v>
      </c>
      <c r="H6130" s="193">
        <v>0.16308798399999999</v>
      </c>
    </row>
    <row r="6131" spans="2:8" x14ac:dyDescent="0.25">
      <c r="B6131" s="192">
        <f t="shared" si="484"/>
        <v>43356.333333318471</v>
      </c>
      <c r="C6131" s="16">
        <f t="shared" si="480"/>
        <v>9</v>
      </c>
      <c r="D6131" s="16">
        <f t="shared" si="481"/>
        <v>4</v>
      </c>
      <c r="E6131" s="16">
        <f t="shared" si="482"/>
        <v>1</v>
      </c>
      <c r="F6131" s="16">
        <f t="shared" si="483"/>
        <v>8</v>
      </c>
      <c r="G6131" s="195">
        <v>6129</v>
      </c>
      <c r="H6131" s="193">
        <v>0.339952113</v>
      </c>
    </row>
    <row r="6132" spans="2:8" x14ac:dyDescent="0.25">
      <c r="B6132" s="192">
        <f t="shared" si="484"/>
        <v>43356.374999985135</v>
      </c>
      <c r="C6132" s="16">
        <f t="shared" si="480"/>
        <v>9</v>
      </c>
      <c r="D6132" s="16">
        <f t="shared" si="481"/>
        <v>4</v>
      </c>
      <c r="E6132" s="16">
        <f t="shared" si="482"/>
        <v>1</v>
      </c>
      <c r="F6132" s="16">
        <f t="shared" si="483"/>
        <v>9</v>
      </c>
      <c r="G6132" s="195">
        <v>6130</v>
      </c>
      <c r="H6132" s="193">
        <v>0.48442771800000001</v>
      </c>
    </row>
    <row r="6133" spans="2:8" x14ac:dyDescent="0.25">
      <c r="B6133" s="192">
        <f t="shared" si="484"/>
        <v>43356.416666651799</v>
      </c>
      <c r="C6133" s="16">
        <f t="shared" si="480"/>
        <v>9</v>
      </c>
      <c r="D6133" s="16">
        <f t="shared" si="481"/>
        <v>4</v>
      </c>
      <c r="E6133" s="16">
        <f t="shared" si="482"/>
        <v>1</v>
      </c>
      <c r="F6133" s="16">
        <f t="shared" si="483"/>
        <v>10</v>
      </c>
      <c r="G6133" s="195">
        <v>6131</v>
      </c>
      <c r="H6133" s="193">
        <v>0.54572985100000004</v>
      </c>
    </row>
    <row r="6134" spans="2:8" x14ac:dyDescent="0.25">
      <c r="B6134" s="192">
        <f t="shared" si="484"/>
        <v>43356.458333318464</v>
      </c>
      <c r="C6134" s="16">
        <f t="shared" si="480"/>
        <v>9</v>
      </c>
      <c r="D6134" s="16">
        <f t="shared" si="481"/>
        <v>4</v>
      </c>
      <c r="E6134" s="16">
        <f t="shared" si="482"/>
        <v>1</v>
      </c>
      <c r="F6134" s="16">
        <f t="shared" si="483"/>
        <v>11</v>
      </c>
      <c r="G6134" s="195">
        <v>6132</v>
      </c>
      <c r="H6134" s="193">
        <v>0.61368418400000002</v>
      </c>
    </row>
    <row r="6135" spans="2:8" x14ac:dyDescent="0.25">
      <c r="B6135" s="192">
        <f t="shared" si="484"/>
        <v>43356.499999985128</v>
      </c>
      <c r="C6135" s="16">
        <f t="shared" si="480"/>
        <v>9</v>
      </c>
      <c r="D6135" s="16">
        <f t="shared" si="481"/>
        <v>4</v>
      </c>
      <c r="E6135" s="16">
        <f t="shared" si="482"/>
        <v>1</v>
      </c>
      <c r="F6135" s="16">
        <f t="shared" si="483"/>
        <v>12</v>
      </c>
      <c r="G6135" s="195">
        <v>6133</v>
      </c>
      <c r="H6135" s="193">
        <v>0.63309651</v>
      </c>
    </row>
    <row r="6136" spans="2:8" x14ac:dyDescent="0.25">
      <c r="B6136" s="192">
        <f t="shared" si="484"/>
        <v>43356.541666651792</v>
      </c>
      <c r="C6136" s="16">
        <f t="shared" si="480"/>
        <v>9</v>
      </c>
      <c r="D6136" s="16">
        <f t="shared" si="481"/>
        <v>4</v>
      </c>
      <c r="E6136" s="16">
        <f t="shared" si="482"/>
        <v>1</v>
      </c>
      <c r="F6136" s="16">
        <f t="shared" si="483"/>
        <v>13</v>
      </c>
      <c r="G6136" s="195">
        <v>6134</v>
      </c>
      <c r="H6136" s="193">
        <v>0.61516014799999996</v>
      </c>
    </row>
    <row r="6137" spans="2:8" x14ac:dyDescent="0.25">
      <c r="B6137" s="192">
        <f t="shared" si="484"/>
        <v>43356.583333318456</v>
      </c>
      <c r="C6137" s="16">
        <f t="shared" si="480"/>
        <v>9</v>
      </c>
      <c r="D6137" s="16">
        <f t="shared" si="481"/>
        <v>4</v>
      </c>
      <c r="E6137" s="16">
        <f t="shared" si="482"/>
        <v>1</v>
      </c>
      <c r="F6137" s="16">
        <f t="shared" si="483"/>
        <v>14</v>
      </c>
      <c r="G6137" s="195">
        <v>6135</v>
      </c>
      <c r="H6137" s="193">
        <v>0.55340208000000002</v>
      </c>
    </row>
    <row r="6138" spans="2:8" x14ac:dyDescent="0.25">
      <c r="B6138" s="192">
        <f t="shared" si="484"/>
        <v>43356.624999985121</v>
      </c>
      <c r="C6138" s="16">
        <f t="shared" si="480"/>
        <v>9</v>
      </c>
      <c r="D6138" s="16">
        <f t="shared" si="481"/>
        <v>4</v>
      </c>
      <c r="E6138" s="16">
        <f t="shared" si="482"/>
        <v>1</v>
      </c>
      <c r="F6138" s="16">
        <f t="shared" si="483"/>
        <v>15</v>
      </c>
      <c r="G6138" s="195">
        <v>6136</v>
      </c>
      <c r="H6138" s="193">
        <v>0.45898618400000002</v>
      </c>
    </row>
    <row r="6139" spans="2:8" x14ac:dyDescent="0.25">
      <c r="B6139" s="192">
        <f t="shared" si="484"/>
        <v>43356.666666651785</v>
      </c>
      <c r="C6139" s="16">
        <f t="shared" si="480"/>
        <v>9</v>
      </c>
      <c r="D6139" s="16">
        <f t="shared" si="481"/>
        <v>4</v>
      </c>
      <c r="E6139" s="16">
        <f t="shared" si="482"/>
        <v>1</v>
      </c>
      <c r="F6139" s="16">
        <f t="shared" si="483"/>
        <v>16</v>
      </c>
      <c r="G6139" s="195">
        <v>6137</v>
      </c>
      <c r="H6139" s="193">
        <v>0.29977925900000002</v>
      </c>
    </row>
    <row r="6140" spans="2:8" x14ac:dyDescent="0.25">
      <c r="B6140" s="192">
        <f t="shared" si="484"/>
        <v>43356.708333318449</v>
      </c>
      <c r="C6140" s="16">
        <f t="shared" si="480"/>
        <v>9</v>
      </c>
      <c r="D6140" s="16">
        <f t="shared" si="481"/>
        <v>4</v>
      </c>
      <c r="E6140" s="16">
        <f t="shared" si="482"/>
        <v>1</v>
      </c>
      <c r="F6140" s="16">
        <f t="shared" si="483"/>
        <v>17</v>
      </c>
      <c r="G6140" s="195">
        <v>6138</v>
      </c>
      <c r="H6140" s="193">
        <v>0.115491519</v>
      </c>
    </row>
    <row r="6141" spans="2:8" x14ac:dyDescent="0.25">
      <c r="B6141" s="192">
        <f t="shared" si="484"/>
        <v>43356.749999985113</v>
      </c>
      <c r="C6141" s="16">
        <f t="shared" si="480"/>
        <v>9</v>
      </c>
      <c r="D6141" s="16">
        <f t="shared" si="481"/>
        <v>4</v>
      </c>
      <c r="E6141" s="16">
        <f t="shared" si="482"/>
        <v>1</v>
      </c>
      <c r="F6141" s="16">
        <f t="shared" si="483"/>
        <v>18</v>
      </c>
      <c r="G6141" s="195">
        <v>6139</v>
      </c>
      <c r="H6141" s="193">
        <v>9.699002E-3</v>
      </c>
    </row>
    <row r="6142" spans="2:8" x14ac:dyDescent="0.25">
      <c r="B6142" s="192">
        <f t="shared" si="484"/>
        <v>43356.791666651778</v>
      </c>
      <c r="C6142" s="16">
        <f t="shared" si="480"/>
        <v>9</v>
      </c>
      <c r="D6142" s="16">
        <f t="shared" si="481"/>
        <v>4</v>
      </c>
      <c r="E6142" s="16">
        <f t="shared" si="482"/>
        <v>1</v>
      </c>
      <c r="F6142" s="16">
        <f t="shared" si="483"/>
        <v>19</v>
      </c>
      <c r="G6142" s="195">
        <v>6140</v>
      </c>
      <c r="H6142" s="193">
        <v>0</v>
      </c>
    </row>
    <row r="6143" spans="2:8" x14ac:dyDescent="0.25">
      <c r="B6143" s="192">
        <f t="shared" si="484"/>
        <v>43356.833333318442</v>
      </c>
      <c r="C6143" s="16">
        <f t="shared" si="480"/>
        <v>9</v>
      </c>
      <c r="D6143" s="16">
        <f t="shared" si="481"/>
        <v>4</v>
      </c>
      <c r="E6143" s="16">
        <f t="shared" si="482"/>
        <v>1</v>
      </c>
      <c r="F6143" s="16">
        <f t="shared" si="483"/>
        <v>20</v>
      </c>
      <c r="G6143" s="195">
        <v>6141</v>
      </c>
      <c r="H6143" s="193">
        <v>0</v>
      </c>
    </row>
    <row r="6144" spans="2:8" x14ac:dyDescent="0.25">
      <c r="B6144" s="192">
        <f t="shared" si="484"/>
        <v>43356.874999985106</v>
      </c>
      <c r="C6144" s="16">
        <f t="shared" si="480"/>
        <v>9</v>
      </c>
      <c r="D6144" s="16">
        <f t="shared" si="481"/>
        <v>4</v>
      </c>
      <c r="E6144" s="16">
        <f t="shared" si="482"/>
        <v>1</v>
      </c>
      <c r="F6144" s="16">
        <f t="shared" si="483"/>
        <v>21</v>
      </c>
      <c r="G6144" s="195">
        <v>6142</v>
      </c>
      <c r="H6144" s="193">
        <v>0</v>
      </c>
    </row>
    <row r="6145" spans="2:8" x14ac:dyDescent="0.25">
      <c r="B6145" s="192">
        <f t="shared" si="484"/>
        <v>43356.91666665177</v>
      </c>
      <c r="C6145" s="16">
        <f t="shared" si="480"/>
        <v>9</v>
      </c>
      <c r="D6145" s="16">
        <f t="shared" si="481"/>
        <v>4</v>
      </c>
      <c r="E6145" s="16">
        <f t="shared" si="482"/>
        <v>1</v>
      </c>
      <c r="F6145" s="16">
        <f t="shared" si="483"/>
        <v>22</v>
      </c>
      <c r="G6145" s="195">
        <v>6143</v>
      </c>
      <c r="H6145" s="193">
        <v>0</v>
      </c>
    </row>
    <row r="6146" spans="2:8" x14ac:dyDescent="0.25">
      <c r="B6146" s="192">
        <f t="shared" si="484"/>
        <v>43356.958333318435</v>
      </c>
      <c r="C6146" s="16">
        <f t="shared" si="480"/>
        <v>9</v>
      </c>
      <c r="D6146" s="16">
        <f t="shared" si="481"/>
        <v>4</v>
      </c>
      <c r="E6146" s="16">
        <f t="shared" si="482"/>
        <v>1</v>
      </c>
      <c r="F6146" s="16">
        <f t="shared" si="483"/>
        <v>23</v>
      </c>
      <c r="G6146" s="195">
        <v>6144</v>
      </c>
      <c r="H6146" s="193">
        <v>0</v>
      </c>
    </row>
    <row r="6147" spans="2:8" x14ac:dyDescent="0.25">
      <c r="B6147" s="192">
        <f t="shared" si="484"/>
        <v>43356.999999985099</v>
      </c>
      <c r="C6147" s="16">
        <f t="shared" si="480"/>
        <v>9</v>
      </c>
      <c r="D6147" s="16">
        <f t="shared" si="481"/>
        <v>5</v>
      </c>
      <c r="E6147" s="16">
        <f t="shared" si="482"/>
        <v>1</v>
      </c>
      <c r="F6147" s="16">
        <f t="shared" si="483"/>
        <v>0</v>
      </c>
      <c r="G6147" s="195">
        <v>6145</v>
      </c>
      <c r="H6147" s="193">
        <v>0</v>
      </c>
    </row>
    <row r="6148" spans="2:8" x14ac:dyDescent="0.25">
      <c r="B6148" s="192">
        <f t="shared" si="484"/>
        <v>43357.041666651763</v>
      </c>
      <c r="C6148" s="16">
        <f t="shared" ref="C6148:C6211" si="485">MONTH(B6148)</f>
        <v>9</v>
      </c>
      <c r="D6148" s="16">
        <f t="shared" ref="D6148:D6211" si="486">WEEKDAY(B6148,2)</f>
        <v>5</v>
      </c>
      <c r="E6148" s="16">
        <f t="shared" ref="E6148:E6211" si="487">IF(D6148&lt;6,1,2)</f>
        <v>1</v>
      </c>
      <c r="F6148" s="16">
        <f t="shared" ref="F6148:F6211" si="488">HOUR(B6148)</f>
        <v>1</v>
      </c>
      <c r="G6148" s="195">
        <v>6146</v>
      </c>
      <c r="H6148" s="193">
        <v>0</v>
      </c>
    </row>
    <row r="6149" spans="2:8" x14ac:dyDescent="0.25">
      <c r="B6149" s="192">
        <f t="shared" ref="B6149:B6212" si="489">B6148+1/24</f>
        <v>43357.083333318427</v>
      </c>
      <c r="C6149" s="16">
        <f t="shared" si="485"/>
        <v>9</v>
      </c>
      <c r="D6149" s="16">
        <f t="shared" si="486"/>
        <v>5</v>
      </c>
      <c r="E6149" s="16">
        <f t="shared" si="487"/>
        <v>1</v>
      </c>
      <c r="F6149" s="16">
        <f t="shared" si="488"/>
        <v>2</v>
      </c>
      <c r="G6149" s="195">
        <v>6147</v>
      </c>
      <c r="H6149" s="193">
        <v>0</v>
      </c>
    </row>
    <row r="6150" spans="2:8" x14ac:dyDescent="0.25">
      <c r="B6150" s="192">
        <f t="shared" si="489"/>
        <v>43357.124999985092</v>
      </c>
      <c r="C6150" s="16">
        <f t="shared" si="485"/>
        <v>9</v>
      </c>
      <c r="D6150" s="16">
        <f t="shared" si="486"/>
        <v>5</v>
      </c>
      <c r="E6150" s="16">
        <f t="shared" si="487"/>
        <v>1</v>
      </c>
      <c r="F6150" s="16">
        <f t="shared" si="488"/>
        <v>3</v>
      </c>
      <c r="G6150" s="195">
        <v>6148</v>
      </c>
      <c r="H6150" s="193">
        <v>0</v>
      </c>
    </row>
    <row r="6151" spans="2:8" x14ac:dyDescent="0.25">
      <c r="B6151" s="192">
        <f t="shared" si="489"/>
        <v>43357.166666651756</v>
      </c>
      <c r="C6151" s="16">
        <f t="shared" si="485"/>
        <v>9</v>
      </c>
      <c r="D6151" s="16">
        <f t="shared" si="486"/>
        <v>5</v>
      </c>
      <c r="E6151" s="16">
        <f t="shared" si="487"/>
        <v>1</v>
      </c>
      <c r="F6151" s="16">
        <f t="shared" si="488"/>
        <v>4</v>
      </c>
      <c r="G6151" s="195">
        <v>6149</v>
      </c>
      <c r="H6151" s="193">
        <v>0</v>
      </c>
    </row>
    <row r="6152" spans="2:8" x14ac:dyDescent="0.25">
      <c r="B6152" s="192">
        <f t="shared" si="489"/>
        <v>43357.20833331842</v>
      </c>
      <c r="C6152" s="16">
        <f t="shared" si="485"/>
        <v>9</v>
      </c>
      <c r="D6152" s="16">
        <f t="shared" si="486"/>
        <v>5</v>
      </c>
      <c r="E6152" s="16">
        <f t="shared" si="487"/>
        <v>1</v>
      </c>
      <c r="F6152" s="16">
        <f t="shared" si="488"/>
        <v>5</v>
      </c>
      <c r="G6152" s="195">
        <v>6150</v>
      </c>
      <c r="H6152" s="193">
        <v>1.7248E-4</v>
      </c>
    </row>
    <row r="6153" spans="2:8" x14ac:dyDescent="0.25">
      <c r="B6153" s="192">
        <f t="shared" si="489"/>
        <v>43357.249999985084</v>
      </c>
      <c r="C6153" s="16">
        <f t="shared" si="485"/>
        <v>9</v>
      </c>
      <c r="D6153" s="16">
        <f t="shared" si="486"/>
        <v>5</v>
      </c>
      <c r="E6153" s="16">
        <f t="shared" si="487"/>
        <v>1</v>
      </c>
      <c r="F6153" s="16">
        <f t="shared" si="488"/>
        <v>6</v>
      </c>
      <c r="G6153" s="195">
        <v>6151</v>
      </c>
      <c r="H6153" s="193">
        <v>3.6800379000000001E-2</v>
      </c>
    </row>
    <row r="6154" spans="2:8" x14ac:dyDescent="0.25">
      <c r="B6154" s="192">
        <f t="shared" si="489"/>
        <v>43357.291666651749</v>
      </c>
      <c r="C6154" s="16">
        <f t="shared" si="485"/>
        <v>9</v>
      </c>
      <c r="D6154" s="16">
        <f t="shared" si="486"/>
        <v>5</v>
      </c>
      <c r="E6154" s="16">
        <f t="shared" si="487"/>
        <v>1</v>
      </c>
      <c r="F6154" s="16">
        <f t="shared" si="488"/>
        <v>7</v>
      </c>
      <c r="G6154" s="195">
        <v>6152</v>
      </c>
      <c r="H6154" s="193">
        <v>0.18139294</v>
      </c>
    </row>
    <row r="6155" spans="2:8" x14ac:dyDescent="0.25">
      <c r="B6155" s="192">
        <f t="shared" si="489"/>
        <v>43357.333333318413</v>
      </c>
      <c r="C6155" s="16">
        <f t="shared" si="485"/>
        <v>9</v>
      </c>
      <c r="D6155" s="16">
        <f t="shared" si="486"/>
        <v>5</v>
      </c>
      <c r="E6155" s="16">
        <f t="shared" si="487"/>
        <v>1</v>
      </c>
      <c r="F6155" s="16">
        <f t="shared" si="488"/>
        <v>8</v>
      </c>
      <c r="G6155" s="195">
        <v>6153</v>
      </c>
      <c r="H6155" s="193">
        <v>0.35666724599999999</v>
      </c>
    </row>
    <row r="6156" spans="2:8" x14ac:dyDescent="0.25">
      <c r="B6156" s="192">
        <f t="shared" si="489"/>
        <v>43357.374999985077</v>
      </c>
      <c r="C6156" s="16">
        <f t="shared" si="485"/>
        <v>9</v>
      </c>
      <c r="D6156" s="16">
        <f t="shared" si="486"/>
        <v>5</v>
      </c>
      <c r="E6156" s="16">
        <f t="shared" si="487"/>
        <v>1</v>
      </c>
      <c r="F6156" s="16">
        <f t="shared" si="488"/>
        <v>9</v>
      </c>
      <c r="G6156" s="195">
        <v>6154</v>
      </c>
      <c r="H6156" s="193">
        <v>0.51248090700000004</v>
      </c>
    </row>
    <row r="6157" spans="2:8" x14ac:dyDescent="0.25">
      <c r="B6157" s="192">
        <f t="shared" si="489"/>
        <v>43357.416666651741</v>
      </c>
      <c r="C6157" s="16">
        <f t="shared" si="485"/>
        <v>9</v>
      </c>
      <c r="D6157" s="16">
        <f t="shared" si="486"/>
        <v>5</v>
      </c>
      <c r="E6157" s="16">
        <f t="shared" si="487"/>
        <v>1</v>
      </c>
      <c r="F6157" s="16">
        <f t="shared" si="488"/>
        <v>10</v>
      </c>
      <c r="G6157" s="195">
        <v>6155</v>
      </c>
      <c r="H6157" s="193">
        <v>0.61957937100000005</v>
      </c>
    </row>
    <row r="6158" spans="2:8" x14ac:dyDescent="0.25">
      <c r="B6158" s="192">
        <f t="shared" si="489"/>
        <v>43357.458333318405</v>
      </c>
      <c r="C6158" s="16">
        <f t="shared" si="485"/>
        <v>9</v>
      </c>
      <c r="D6158" s="16">
        <f t="shared" si="486"/>
        <v>5</v>
      </c>
      <c r="E6158" s="16">
        <f t="shared" si="487"/>
        <v>1</v>
      </c>
      <c r="F6158" s="16">
        <f t="shared" si="488"/>
        <v>11</v>
      </c>
      <c r="G6158" s="195">
        <v>6156</v>
      </c>
      <c r="H6158" s="193">
        <v>0.66600222600000003</v>
      </c>
    </row>
    <row r="6159" spans="2:8" x14ac:dyDescent="0.25">
      <c r="B6159" s="192">
        <f t="shared" si="489"/>
        <v>43357.49999998507</v>
      </c>
      <c r="C6159" s="16">
        <f t="shared" si="485"/>
        <v>9</v>
      </c>
      <c r="D6159" s="16">
        <f t="shared" si="486"/>
        <v>5</v>
      </c>
      <c r="E6159" s="16">
        <f t="shared" si="487"/>
        <v>1</v>
      </c>
      <c r="F6159" s="16">
        <f t="shared" si="488"/>
        <v>12</v>
      </c>
      <c r="G6159" s="195">
        <v>6157</v>
      </c>
      <c r="H6159" s="193">
        <v>0.67370440499999995</v>
      </c>
    </row>
    <row r="6160" spans="2:8" x14ac:dyDescent="0.25">
      <c r="B6160" s="192">
        <f t="shared" si="489"/>
        <v>43357.541666651734</v>
      </c>
      <c r="C6160" s="16">
        <f t="shared" si="485"/>
        <v>9</v>
      </c>
      <c r="D6160" s="16">
        <f t="shared" si="486"/>
        <v>5</v>
      </c>
      <c r="E6160" s="16">
        <f t="shared" si="487"/>
        <v>1</v>
      </c>
      <c r="F6160" s="16">
        <f t="shared" si="488"/>
        <v>13</v>
      </c>
      <c r="G6160" s="195">
        <v>6158</v>
      </c>
      <c r="H6160" s="193">
        <v>0.62962870699999995</v>
      </c>
    </row>
    <row r="6161" spans="2:8" x14ac:dyDescent="0.25">
      <c r="B6161" s="192">
        <f t="shared" si="489"/>
        <v>43357.583333318398</v>
      </c>
      <c r="C6161" s="16">
        <f t="shared" si="485"/>
        <v>9</v>
      </c>
      <c r="D6161" s="16">
        <f t="shared" si="486"/>
        <v>5</v>
      </c>
      <c r="E6161" s="16">
        <f t="shared" si="487"/>
        <v>1</v>
      </c>
      <c r="F6161" s="16">
        <f t="shared" si="488"/>
        <v>14</v>
      </c>
      <c r="G6161" s="195">
        <v>6159</v>
      </c>
      <c r="H6161" s="193">
        <v>0.52120603300000001</v>
      </c>
    </row>
    <row r="6162" spans="2:8" x14ac:dyDescent="0.25">
      <c r="B6162" s="192">
        <f t="shared" si="489"/>
        <v>43357.624999985062</v>
      </c>
      <c r="C6162" s="16">
        <f t="shared" si="485"/>
        <v>9</v>
      </c>
      <c r="D6162" s="16">
        <f t="shared" si="486"/>
        <v>5</v>
      </c>
      <c r="E6162" s="16">
        <f t="shared" si="487"/>
        <v>1</v>
      </c>
      <c r="F6162" s="16">
        <f t="shared" si="488"/>
        <v>15</v>
      </c>
      <c r="G6162" s="195">
        <v>6160</v>
      </c>
      <c r="H6162" s="193">
        <v>0.404763653</v>
      </c>
    </row>
    <row r="6163" spans="2:8" x14ac:dyDescent="0.25">
      <c r="B6163" s="192">
        <f t="shared" si="489"/>
        <v>43357.666666651727</v>
      </c>
      <c r="C6163" s="16">
        <f t="shared" si="485"/>
        <v>9</v>
      </c>
      <c r="D6163" s="16">
        <f t="shared" si="486"/>
        <v>5</v>
      </c>
      <c r="E6163" s="16">
        <f t="shared" si="487"/>
        <v>1</v>
      </c>
      <c r="F6163" s="16">
        <f t="shared" si="488"/>
        <v>16</v>
      </c>
      <c r="G6163" s="195">
        <v>6161</v>
      </c>
      <c r="H6163" s="193">
        <v>0.25118780000000002</v>
      </c>
    </row>
    <row r="6164" spans="2:8" x14ac:dyDescent="0.25">
      <c r="B6164" s="192">
        <f t="shared" si="489"/>
        <v>43357.708333318391</v>
      </c>
      <c r="C6164" s="16">
        <f t="shared" si="485"/>
        <v>9</v>
      </c>
      <c r="D6164" s="16">
        <f t="shared" si="486"/>
        <v>5</v>
      </c>
      <c r="E6164" s="16">
        <f t="shared" si="487"/>
        <v>1</v>
      </c>
      <c r="F6164" s="16">
        <f t="shared" si="488"/>
        <v>17</v>
      </c>
      <c r="G6164" s="195">
        <v>6162</v>
      </c>
      <c r="H6164" s="193">
        <v>9.8437781000000002E-2</v>
      </c>
    </row>
    <row r="6165" spans="2:8" x14ac:dyDescent="0.25">
      <c r="B6165" s="192">
        <f t="shared" si="489"/>
        <v>43357.749999985055</v>
      </c>
      <c r="C6165" s="16">
        <f t="shared" si="485"/>
        <v>9</v>
      </c>
      <c r="D6165" s="16">
        <f t="shared" si="486"/>
        <v>5</v>
      </c>
      <c r="E6165" s="16">
        <f t="shared" si="487"/>
        <v>1</v>
      </c>
      <c r="F6165" s="16">
        <f t="shared" si="488"/>
        <v>18</v>
      </c>
      <c r="G6165" s="195">
        <v>6163</v>
      </c>
      <c r="H6165" s="193">
        <v>6.6742779999999996E-3</v>
      </c>
    </row>
    <row r="6166" spans="2:8" x14ac:dyDescent="0.25">
      <c r="B6166" s="192">
        <f t="shared" si="489"/>
        <v>43357.791666651719</v>
      </c>
      <c r="C6166" s="16">
        <f t="shared" si="485"/>
        <v>9</v>
      </c>
      <c r="D6166" s="16">
        <f t="shared" si="486"/>
        <v>5</v>
      </c>
      <c r="E6166" s="16">
        <f t="shared" si="487"/>
        <v>1</v>
      </c>
      <c r="F6166" s="16">
        <f t="shared" si="488"/>
        <v>19</v>
      </c>
      <c r="G6166" s="195">
        <v>6164</v>
      </c>
      <c r="H6166" s="193">
        <v>0</v>
      </c>
    </row>
    <row r="6167" spans="2:8" x14ac:dyDescent="0.25">
      <c r="B6167" s="192">
        <f t="shared" si="489"/>
        <v>43357.833333318384</v>
      </c>
      <c r="C6167" s="16">
        <f t="shared" si="485"/>
        <v>9</v>
      </c>
      <c r="D6167" s="16">
        <f t="shared" si="486"/>
        <v>5</v>
      </c>
      <c r="E6167" s="16">
        <f t="shared" si="487"/>
        <v>1</v>
      </c>
      <c r="F6167" s="16">
        <f t="shared" si="488"/>
        <v>20</v>
      </c>
      <c r="G6167" s="195">
        <v>6165</v>
      </c>
      <c r="H6167" s="193">
        <v>0</v>
      </c>
    </row>
    <row r="6168" spans="2:8" x14ac:dyDescent="0.25">
      <c r="B6168" s="192">
        <f t="shared" si="489"/>
        <v>43357.874999985048</v>
      </c>
      <c r="C6168" s="16">
        <f t="shared" si="485"/>
        <v>9</v>
      </c>
      <c r="D6168" s="16">
        <f t="shared" si="486"/>
        <v>5</v>
      </c>
      <c r="E6168" s="16">
        <f t="shared" si="487"/>
        <v>1</v>
      </c>
      <c r="F6168" s="16">
        <f t="shared" si="488"/>
        <v>21</v>
      </c>
      <c r="G6168" s="195">
        <v>6166</v>
      </c>
      <c r="H6168" s="193">
        <v>0</v>
      </c>
    </row>
    <row r="6169" spans="2:8" x14ac:dyDescent="0.25">
      <c r="B6169" s="192">
        <f t="shared" si="489"/>
        <v>43357.916666651712</v>
      </c>
      <c r="C6169" s="16">
        <f t="shared" si="485"/>
        <v>9</v>
      </c>
      <c r="D6169" s="16">
        <f t="shared" si="486"/>
        <v>5</v>
      </c>
      <c r="E6169" s="16">
        <f t="shared" si="487"/>
        <v>1</v>
      </c>
      <c r="F6169" s="16">
        <f t="shared" si="488"/>
        <v>22</v>
      </c>
      <c r="G6169" s="195">
        <v>6167</v>
      </c>
      <c r="H6169" s="193">
        <v>0</v>
      </c>
    </row>
    <row r="6170" spans="2:8" x14ac:dyDescent="0.25">
      <c r="B6170" s="192">
        <f t="shared" si="489"/>
        <v>43357.958333318376</v>
      </c>
      <c r="C6170" s="16">
        <f t="shared" si="485"/>
        <v>9</v>
      </c>
      <c r="D6170" s="16">
        <f t="shared" si="486"/>
        <v>5</v>
      </c>
      <c r="E6170" s="16">
        <f t="shared" si="487"/>
        <v>1</v>
      </c>
      <c r="F6170" s="16">
        <f t="shared" si="488"/>
        <v>23</v>
      </c>
      <c r="G6170" s="195">
        <v>6168</v>
      </c>
      <c r="H6170" s="193">
        <v>0</v>
      </c>
    </row>
    <row r="6171" spans="2:8" x14ac:dyDescent="0.25">
      <c r="B6171" s="192">
        <f t="shared" si="489"/>
        <v>43357.999999985041</v>
      </c>
      <c r="C6171" s="16">
        <f t="shared" si="485"/>
        <v>9</v>
      </c>
      <c r="D6171" s="16">
        <f t="shared" si="486"/>
        <v>6</v>
      </c>
      <c r="E6171" s="16">
        <f t="shared" si="487"/>
        <v>2</v>
      </c>
      <c r="F6171" s="16">
        <f t="shared" si="488"/>
        <v>0</v>
      </c>
      <c r="G6171" s="195">
        <v>6169</v>
      </c>
      <c r="H6171" s="193">
        <v>0</v>
      </c>
    </row>
    <row r="6172" spans="2:8" x14ac:dyDescent="0.25">
      <c r="B6172" s="192">
        <f t="shared" si="489"/>
        <v>43358.041666651705</v>
      </c>
      <c r="C6172" s="16">
        <f t="shared" si="485"/>
        <v>9</v>
      </c>
      <c r="D6172" s="16">
        <f t="shared" si="486"/>
        <v>6</v>
      </c>
      <c r="E6172" s="16">
        <f t="shared" si="487"/>
        <v>2</v>
      </c>
      <c r="F6172" s="16">
        <f t="shared" si="488"/>
        <v>1</v>
      </c>
      <c r="G6172" s="195">
        <v>6170</v>
      </c>
      <c r="H6172" s="193">
        <v>0</v>
      </c>
    </row>
    <row r="6173" spans="2:8" x14ac:dyDescent="0.25">
      <c r="B6173" s="192">
        <f t="shared" si="489"/>
        <v>43358.083333318369</v>
      </c>
      <c r="C6173" s="16">
        <f t="shared" si="485"/>
        <v>9</v>
      </c>
      <c r="D6173" s="16">
        <f t="shared" si="486"/>
        <v>6</v>
      </c>
      <c r="E6173" s="16">
        <f t="shared" si="487"/>
        <v>2</v>
      </c>
      <c r="F6173" s="16">
        <f t="shared" si="488"/>
        <v>2</v>
      </c>
      <c r="G6173" s="195">
        <v>6171</v>
      </c>
      <c r="H6173" s="193">
        <v>0</v>
      </c>
    </row>
    <row r="6174" spans="2:8" x14ac:dyDescent="0.25">
      <c r="B6174" s="192">
        <f t="shared" si="489"/>
        <v>43358.124999985033</v>
      </c>
      <c r="C6174" s="16">
        <f t="shared" si="485"/>
        <v>9</v>
      </c>
      <c r="D6174" s="16">
        <f t="shared" si="486"/>
        <v>6</v>
      </c>
      <c r="E6174" s="16">
        <f t="shared" si="487"/>
        <v>2</v>
      </c>
      <c r="F6174" s="16">
        <f t="shared" si="488"/>
        <v>3</v>
      </c>
      <c r="G6174" s="195">
        <v>6172</v>
      </c>
      <c r="H6174" s="193">
        <v>0</v>
      </c>
    </row>
    <row r="6175" spans="2:8" x14ac:dyDescent="0.25">
      <c r="B6175" s="192">
        <f t="shared" si="489"/>
        <v>43358.166666651698</v>
      </c>
      <c r="C6175" s="16">
        <f t="shared" si="485"/>
        <v>9</v>
      </c>
      <c r="D6175" s="16">
        <f t="shared" si="486"/>
        <v>6</v>
      </c>
      <c r="E6175" s="16">
        <f t="shared" si="487"/>
        <v>2</v>
      </c>
      <c r="F6175" s="16">
        <f t="shared" si="488"/>
        <v>4</v>
      </c>
      <c r="G6175" s="195">
        <v>6173</v>
      </c>
      <c r="H6175" s="193">
        <v>0</v>
      </c>
    </row>
    <row r="6176" spans="2:8" x14ac:dyDescent="0.25">
      <c r="B6176" s="192">
        <f t="shared" si="489"/>
        <v>43358.208333318362</v>
      </c>
      <c r="C6176" s="16">
        <f t="shared" si="485"/>
        <v>9</v>
      </c>
      <c r="D6176" s="16">
        <f t="shared" si="486"/>
        <v>6</v>
      </c>
      <c r="E6176" s="16">
        <f t="shared" si="487"/>
        <v>2</v>
      </c>
      <c r="F6176" s="16">
        <f t="shared" si="488"/>
        <v>5</v>
      </c>
      <c r="G6176" s="195">
        <v>6174</v>
      </c>
      <c r="H6176" s="193">
        <v>1.7248E-4</v>
      </c>
    </row>
    <row r="6177" spans="2:8" x14ac:dyDescent="0.25">
      <c r="B6177" s="192">
        <f t="shared" si="489"/>
        <v>43358.249999985026</v>
      </c>
      <c r="C6177" s="16">
        <f t="shared" si="485"/>
        <v>9</v>
      </c>
      <c r="D6177" s="16">
        <f t="shared" si="486"/>
        <v>6</v>
      </c>
      <c r="E6177" s="16">
        <f t="shared" si="487"/>
        <v>2</v>
      </c>
      <c r="F6177" s="16">
        <f t="shared" si="488"/>
        <v>6</v>
      </c>
      <c r="G6177" s="195">
        <v>6175</v>
      </c>
      <c r="H6177" s="193">
        <v>2.6676128E-2</v>
      </c>
    </row>
    <row r="6178" spans="2:8" x14ac:dyDescent="0.25">
      <c r="B6178" s="192">
        <f t="shared" si="489"/>
        <v>43358.29166665169</v>
      </c>
      <c r="C6178" s="16">
        <f t="shared" si="485"/>
        <v>9</v>
      </c>
      <c r="D6178" s="16">
        <f t="shared" si="486"/>
        <v>6</v>
      </c>
      <c r="E6178" s="16">
        <f t="shared" si="487"/>
        <v>2</v>
      </c>
      <c r="F6178" s="16">
        <f t="shared" si="488"/>
        <v>7</v>
      </c>
      <c r="G6178" s="195">
        <v>6176</v>
      </c>
      <c r="H6178" s="193">
        <v>0.134726071</v>
      </c>
    </row>
    <row r="6179" spans="2:8" x14ac:dyDescent="0.25">
      <c r="B6179" s="192">
        <f t="shared" si="489"/>
        <v>43358.333333318355</v>
      </c>
      <c r="C6179" s="16">
        <f t="shared" si="485"/>
        <v>9</v>
      </c>
      <c r="D6179" s="16">
        <f t="shared" si="486"/>
        <v>6</v>
      </c>
      <c r="E6179" s="16">
        <f t="shared" si="487"/>
        <v>2</v>
      </c>
      <c r="F6179" s="16">
        <f t="shared" si="488"/>
        <v>8</v>
      </c>
      <c r="G6179" s="195">
        <v>6177</v>
      </c>
      <c r="H6179" s="193">
        <v>0.28496205899999999</v>
      </c>
    </row>
    <row r="6180" spans="2:8" x14ac:dyDescent="0.25">
      <c r="B6180" s="192">
        <f t="shared" si="489"/>
        <v>43358.374999985019</v>
      </c>
      <c r="C6180" s="16">
        <f t="shared" si="485"/>
        <v>9</v>
      </c>
      <c r="D6180" s="16">
        <f t="shared" si="486"/>
        <v>6</v>
      </c>
      <c r="E6180" s="16">
        <f t="shared" si="487"/>
        <v>2</v>
      </c>
      <c r="F6180" s="16">
        <f t="shared" si="488"/>
        <v>9</v>
      </c>
      <c r="G6180" s="195">
        <v>6178</v>
      </c>
      <c r="H6180" s="193">
        <v>0.41636958099999999</v>
      </c>
    </row>
    <row r="6181" spans="2:8" x14ac:dyDescent="0.25">
      <c r="B6181" s="192">
        <f t="shared" si="489"/>
        <v>43358.416666651683</v>
      </c>
      <c r="C6181" s="16">
        <f t="shared" si="485"/>
        <v>9</v>
      </c>
      <c r="D6181" s="16">
        <f t="shared" si="486"/>
        <v>6</v>
      </c>
      <c r="E6181" s="16">
        <f t="shared" si="487"/>
        <v>2</v>
      </c>
      <c r="F6181" s="16">
        <f t="shared" si="488"/>
        <v>10</v>
      </c>
      <c r="G6181" s="195">
        <v>6179</v>
      </c>
      <c r="H6181" s="193">
        <v>0.513621934</v>
      </c>
    </row>
    <row r="6182" spans="2:8" x14ac:dyDescent="0.25">
      <c r="B6182" s="192">
        <f t="shared" si="489"/>
        <v>43358.458333318347</v>
      </c>
      <c r="C6182" s="16">
        <f t="shared" si="485"/>
        <v>9</v>
      </c>
      <c r="D6182" s="16">
        <f t="shared" si="486"/>
        <v>6</v>
      </c>
      <c r="E6182" s="16">
        <f t="shared" si="487"/>
        <v>2</v>
      </c>
      <c r="F6182" s="16">
        <f t="shared" si="488"/>
        <v>11</v>
      </c>
      <c r="G6182" s="195">
        <v>6180</v>
      </c>
      <c r="H6182" s="193">
        <v>0.57620858500000005</v>
      </c>
    </row>
    <row r="6183" spans="2:8" x14ac:dyDescent="0.25">
      <c r="B6183" s="192">
        <f t="shared" si="489"/>
        <v>43358.499999985012</v>
      </c>
      <c r="C6183" s="16">
        <f t="shared" si="485"/>
        <v>9</v>
      </c>
      <c r="D6183" s="16">
        <f t="shared" si="486"/>
        <v>6</v>
      </c>
      <c r="E6183" s="16">
        <f t="shared" si="487"/>
        <v>2</v>
      </c>
      <c r="F6183" s="16">
        <f t="shared" si="488"/>
        <v>12</v>
      </c>
      <c r="G6183" s="195">
        <v>6181</v>
      </c>
      <c r="H6183" s="193">
        <v>0.55586593900000003</v>
      </c>
    </row>
    <row r="6184" spans="2:8" x14ac:dyDescent="0.25">
      <c r="B6184" s="192">
        <f t="shared" si="489"/>
        <v>43358.541666651676</v>
      </c>
      <c r="C6184" s="16">
        <f t="shared" si="485"/>
        <v>9</v>
      </c>
      <c r="D6184" s="16">
        <f t="shared" si="486"/>
        <v>6</v>
      </c>
      <c r="E6184" s="16">
        <f t="shared" si="487"/>
        <v>2</v>
      </c>
      <c r="F6184" s="16">
        <f t="shared" si="488"/>
        <v>13</v>
      </c>
      <c r="G6184" s="195">
        <v>6182</v>
      </c>
      <c r="H6184" s="193">
        <v>0.53848254699999998</v>
      </c>
    </row>
    <row r="6185" spans="2:8" x14ac:dyDescent="0.25">
      <c r="B6185" s="192">
        <f t="shared" si="489"/>
        <v>43358.58333331834</v>
      </c>
      <c r="C6185" s="16">
        <f t="shared" si="485"/>
        <v>9</v>
      </c>
      <c r="D6185" s="16">
        <f t="shared" si="486"/>
        <v>6</v>
      </c>
      <c r="E6185" s="16">
        <f t="shared" si="487"/>
        <v>2</v>
      </c>
      <c r="F6185" s="16">
        <f t="shared" si="488"/>
        <v>14</v>
      </c>
      <c r="G6185" s="195">
        <v>6183</v>
      </c>
      <c r="H6185" s="193">
        <v>0.455692388</v>
      </c>
    </row>
    <row r="6186" spans="2:8" x14ac:dyDescent="0.25">
      <c r="B6186" s="192">
        <f t="shared" si="489"/>
        <v>43358.624999985004</v>
      </c>
      <c r="C6186" s="16">
        <f t="shared" si="485"/>
        <v>9</v>
      </c>
      <c r="D6186" s="16">
        <f t="shared" si="486"/>
        <v>6</v>
      </c>
      <c r="E6186" s="16">
        <f t="shared" si="487"/>
        <v>2</v>
      </c>
      <c r="F6186" s="16">
        <f t="shared" si="488"/>
        <v>15</v>
      </c>
      <c r="G6186" s="195">
        <v>6184</v>
      </c>
      <c r="H6186" s="193">
        <v>0.33868346500000002</v>
      </c>
    </row>
    <row r="6187" spans="2:8" x14ac:dyDescent="0.25">
      <c r="B6187" s="192">
        <f t="shared" si="489"/>
        <v>43358.666666651668</v>
      </c>
      <c r="C6187" s="16">
        <f t="shared" si="485"/>
        <v>9</v>
      </c>
      <c r="D6187" s="16">
        <f t="shared" si="486"/>
        <v>6</v>
      </c>
      <c r="E6187" s="16">
        <f t="shared" si="487"/>
        <v>2</v>
      </c>
      <c r="F6187" s="16">
        <f t="shared" si="488"/>
        <v>16</v>
      </c>
      <c r="G6187" s="195">
        <v>6185</v>
      </c>
      <c r="H6187" s="193">
        <v>0.207923844</v>
      </c>
    </row>
    <row r="6188" spans="2:8" x14ac:dyDescent="0.25">
      <c r="B6188" s="192">
        <f t="shared" si="489"/>
        <v>43358.708333318333</v>
      </c>
      <c r="C6188" s="16">
        <f t="shared" si="485"/>
        <v>9</v>
      </c>
      <c r="D6188" s="16">
        <f t="shared" si="486"/>
        <v>6</v>
      </c>
      <c r="E6188" s="16">
        <f t="shared" si="487"/>
        <v>2</v>
      </c>
      <c r="F6188" s="16">
        <f t="shared" si="488"/>
        <v>17</v>
      </c>
      <c r="G6188" s="195">
        <v>6186</v>
      </c>
      <c r="H6188" s="193">
        <v>8.5008159E-2</v>
      </c>
    </row>
    <row r="6189" spans="2:8" x14ac:dyDescent="0.25">
      <c r="B6189" s="192">
        <f t="shared" si="489"/>
        <v>43358.749999984997</v>
      </c>
      <c r="C6189" s="16">
        <f t="shared" si="485"/>
        <v>9</v>
      </c>
      <c r="D6189" s="16">
        <f t="shared" si="486"/>
        <v>6</v>
      </c>
      <c r="E6189" s="16">
        <f t="shared" si="487"/>
        <v>2</v>
      </c>
      <c r="F6189" s="16">
        <f t="shared" si="488"/>
        <v>18</v>
      </c>
      <c r="G6189" s="195">
        <v>6187</v>
      </c>
      <c r="H6189" s="193">
        <v>4.7508840000000004E-3</v>
      </c>
    </row>
    <row r="6190" spans="2:8" x14ac:dyDescent="0.25">
      <c r="B6190" s="192">
        <f t="shared" si="489"/>
        <v>43358.791666651661</v>
      </c>
      <c r="C6190" s="16">
        <f t="shared" si="485"/>
        <v>9</v>
      </c>
      <c r="D6190" s="16">
        <f t="shared" si="486"/>
        <v>6</v>
      </c>
      <c r="E6190" s="16">
        <f t="shared" si="487"/>
        <v>2</v>
      </c>
      <c r="F6190" s="16">
        <f t="shared" si="488"/>
        <v>19</v>
      </c>
      <c r="G6190" s="195">
        <v>6188</v>
      </c>
      <c r="H6190" s="193">
        <v>0</v>
      </c>
    </row>
    <row r="6191" spans="2:8" x14ac:dyDescent="0.25">
      <c r="B6191" s="192">
        <f t="shared" si="489"/>
        <v>43358.833333318325</v>
      </c>
      <c r="C6191" s="16">
        <f t="shared" si="485"/>
        <v>9</v>
      </c>
      <c r="D6191" s="16">
        <f t="shared" si="486"/>
        <v>6</v>
      </c>
      <c r="E6191" s="16">
        <f t="shared" si="487"/>
        <v>2</v>
      </c>
      <c r="F6191" s="16">
        <f t="shared" si="488"/>
        <v>20</v>
      </c>
      <c r="G6191" s="195">
        <v>6189</v>
      </c>
      <c r="H6191" s="193">
        <v>0</v>
      </c>
    </row>
    <row r="6192" spans="2:8" x14ac:dyDescent="0.25">
      <c r="B6192" s="192">
        <f t="shared" si="489"/>
        <v>43358.87499998499</v>
      </c>
      <c r="C6192" s="16">
        <f t="shared" si="485"/>
        <v>9</v>
      </c>
      <c r="D6192" s="16">
        <f t="shared" si="486"/>
        <v>6</v>
      </c>
      <c r="E6192" s="16">
        <f t="shared" si="487"/>
        <v>2</v>
      </c>
      <c r="F6192" s="16">
        <f t="shared" si="488"/>
        <v>21</v>
      </c>
      <c r="G6192" s="195">
        <v>6190</v>
      </c>
      <c r="H6192" s="193">
        <v>0</v>
      </c>
    </row>
    <row r="6193" spans="2:8" x14ac:dyDescent="0.25">
      <c r="B6193" s="192">
        <f t="shared" si="489"/>
        <v>43358.916666651654</v>
      </c>
      <c r="C6193" s="16">
        <f t="shared" si="485"/>
        <v>9</v>
      </c>
      <c r="D6193" s="16">
        <f t="shared" si="486"/>
        <v>6</v>
      </c>
      <c r="E6193" s="16">
        <f t="shared" si="487"/>
        <v>2</v>
      </c>
      <c r="F6193" s="16">
        <f t="shared" si="488"/>
        <v>22</v>
      </c>
      <c r="G6193" s="195">
        <v>6191</v>
      </c>
      <c r="H6193" s="193">
        <v>0</v>
      </c>
    </row>
    <row r="6194" spans="2:8" x14ac:dyDescent="0.25">
      <c r="B6194" s="192">
        <f t="shared" si="489"/>
        <v>43358.958333318318</v>
      </c>
      <c r="C6194" s="16">
        <f t="shared" si="485"/>
        <v>9</v>
      </c>
      <c r="D6194" s="16">
        <f t="shared" si="486"/>
        <v>6</v>
      </c>
      <c r="E6194" s="16">
        <f t="shared" si="487"/>
        <v>2</v>
      </c>
      <c r="F6194" s="16">
        <f t="shared" si="488"/>
        <v>23</v>
      </c>
      <c r="G6194" s="195">
        <v>6192</v>
      </c>
      <c r="H6194" s="193">
        <v>0</v>
      </c>
    </row>
    <row r="6195" spans="2:8" x14ac:dyDescent="0.25">
      <c r="B6195" s="192">
        <f t="shared" si="489"/>
        <v>43358.999999984982</v>
      </c>
      <c r="C6195" s="16">
        <f t="shared" si="485"/>
        <v>9</v>
      </c>
      <c r="D6195" s="16">
        <f t="shared" si="486"/>
        <v>7</v>
      </c>
      <c r="E6195" s="16">
        <f t="shared" si="487"/>
        <v>2</v>
      </c>
      <c r="F6195" s="16">
        <f t="shared" si="488"/>
        <v>0</v>
      </c>
      <c r="G6195" s="195">
        <v>6193</v>
      </c>
      <c r="H6195" s="193">
        <v>0</v>
      </c>
    </row>
    <row r="6196" spans="2:8" x14ac:dyDescent="0.25">
      <c r="B6196" s="192">
        <f t="shared" si="489"/>
        <v>43359.041666651647</v>
      </c>
      <c r="C6196" s="16">
        <f t="shared" si="485"/>
        <v>9</v>
      </c>
      <c r="D6196" s="16">
        <f t="shared" si="486"/>
        <v>7</v>
      </c>
      <c r="E6196" s="16">
        <f t="shared" si="487"/>
        <v>2</v>
      </c>
      <c r="F6196" s="16">
        <f t="shared" si="488"/>
        <v>1</v>
      </c>
      <c r="G6196" s="195">
        <v>6194</v>
      </c>
      <c r="H6196" s="193">
        <v>0</v>
      </c>
    </row>
    <row r="6197" spans="2:8" x14ac:dyDescent="0.25">
      <c r="B6197" s="192">
        <f t="shared" si="489"/>
        <v>43359.083333318311</v>
      </c>
      <c r="C6197" s="16">
        <f t="shared" si="485"/>
        <v>9</v>
      </c>
      <c r="D6197" s="16">
        <f t="shared" si="486"/>
        <v>7</v>
      </c>
      <c r="E6197" s="16">
        <f t="shared" si="487"/>
        <v>2</v>
      </c>
      <c r="F6197" s="16">
        <f t="shared" si="488"/>
        <v>2</v>
      </c>
      <c r="G6197" s="195">
        <v>6195</v>
      </c>
      <c r="H6197" s="193">
        <v>0</v>
      </c>
    </row>
    <row r="6198" spans="2:8" x14ac:dyDescent="0.25">
      <c r="B6198" s="192">
        <f t="shared" si="489"/>
        <v>43359.124999984975</v>
      </c>
      <c r="C6198" s="16">
        <f t="shared" si="485"/>
        <v>9</v>
      </c>
      <c r="D6198" s="16">
        <f t="shared" si="486"/>
        <v>7</v>
      </c>
      <c r="E6198" s="16">
        <f t="shared" si="487"/>
        <v>2</v>
      </c>
      <c r="F6198" s="16">
        <f t="shared" si="488"/>
        <v>3</v>
      </c>
      <c r="G6198" s="195">
        <v>6196</v>
      </c>
      <c r="H6198" s="193">
        <v>0</v>
      </c>
    </row>
    <row r="6199" spans="2:8" x14ac:dyDescent="0.25">
      <c r="B6199" s="192">
        <f t="shared" si="489"/>
        <v>43359.166666651639</v>
      </c>
      <c r="C6199" s="16">
        <f t="shared" si="485"/>
        <v>9</v>
      </c>
      <c r="D6199" s="16">
        <f t="shared" si="486"/>
        <v>7</v>
      </c>
      <c r="E6199" s="16">
        <f t="shared" si="487"/>
        <v>2</v>
      </c>
      <c r="F6199" s="16">
        <f t="shared" si="488"/>
        <v>4</v>
      </c>
      <c r="G6199" s="195">
        <v>6197</v>
      </c>
      <c r="H6199" s="193">
        <v>0</v>
      </c>
    </row>
    <row r="6200" spans="2:8" x14ac:dyDescent="0.25">
      <c r="B6200" s="192">
        <f t="shared" si="489"/>
        <v>43359.208333318304</v>
      </c>
      <c r="C6200" s="16">
        <f t="shared" si="485"/>
        <v>9</v>
      </c>
      <c r="D6200" s="16">
        <f t="shared" si="486"/>
        <v>7</v>
      </c>
      <c r="E6200" s="16">
        <f t="shared" si="487"/>
        <v>2</v>
      </c>
      <c r="F6200" s="16">
        <f t="shared" si="488"/>
        <v>5</v>
      </c>
      <c r="G6200" s="195">
        <v>6198</v>
      </c>
      <c r="H6200" s="193">
        <v>1.7248E-4</v>
      </c>
    </row>
    <row r="6201" spans="2:8" x14ac:dyDescent="0.25">
      <c r="B6201" s="192">
        <f t="shared" si="489"/>
        <v>43359.249999984968</v>
      </c>
      <c r="C6201" s="16">
        <f t="shared" si="485"/>
        <v>9</v>
      </c>
      <c r="D6201" s="16">
        <f t="shared" si="486"/>
        <v>7</v>
      </c>
      <c r="E6201" s="16">
        <f t="shared" si="487"/>
        <v>2</v>
      </c>
      <c r="F6201" s="16">
        <f t="shared" si="488"/>
        <v>6</v>
      </c>
      <c r="G6201" s="195">
        <v>6199</v>
      </c>
      <c r="H6201" s="193">
        <v>2.4674720000000001E-2</v>
      </c>
    </row>
    <row r="6202" spans="2:8" x14ac:dyDescent="0.25">
      <c r="B6202" s="192">
        <f t="shared" si="489"/>
        <v>43359.291666651632</v>
      </c>
      <c r="C6202" s="16">
        <f t="shared" si="485"/>
        <v>9</v>
      </c>
      <c r="D6202" s="16">
        <f t="shared" si="486"/>
        <v>7</v>
      </c>
      <c r="E6202" s="16">
        <f t="shared" si="487"/>
        <v>2</v>
      </c>
      <c r="F6202" s="16">
        <f t="shared" si="488"/>
        <v>7</v>
      </c>
      <c r="G6202" s="195">
        <v>6200</v>
      </c>
      <c r="H6202" s="193">
        <v>0.13405635299999999</v>
      </c>
    </row>
    <row r="6203" spans="2:8" x14ac:dyDescent="0.25">
      <c r="B6203" s="192">
        <f t="shared" si="489"/>
        <v>43359.333333318296</v>
      </c>
      <c r="C6203" s="16">
        <f t="shared" si="485"/>
        <v>9</v>
      </c>
      <c r="D6203" s="16">
        <f t="shared" si="486"/>
        <v>7</v>
      </c>
      <c r="E6203" s="16">
        <f t="shared" si="487"/>
        <v>2</v>
      </c>
      <c r="F6203" s="16">
        <f t="shared" si="488"/>
        <v>8</v>
      </c>
      <c r="G6203" s="195">
        <v>6201</v>
      </c>
      <c r="H6203" s="193">
        <v>0.28070287399999999</v>
      </c>
    </row>
    <row r="6204" spans="2:8" x14ac:dyDescent="0.25">
      <c r="B6204" s="192">
        <f t="shared" si="489"/>
        <v>43359.374999984961</v>
      </c>
      <c r="C6204" s="16">
        <f t="shared" si="485"/>
        <v>9</v>
      </c>
      <c r="D6204" s="16">
        <f t="shared" si="486"/>
        <v>7</v>
      </c>
      <c r="E6204" s="16">
        <f t="shared" si="487"/>
        <v>2</v>
      </c>
      <c r="F6204" s="16">
        <f t="shared" si="488"/>
        <v>9</v>
      </c>
      <c r="G6204" s="195">
        <v>6202</v>
      </c>
      <c r="H6204" s="193">
        <v>0.390368255</v>
      </c>
    </row>
    <row r="6205" spans="2:8" x14ac:dyDescent="0.25">
      <c r="B6205" s="192">
        <f t="shared" si="489"/>
        <v>43359.416666651625</v>
      </c>
      <c r="C6205" s="16">
        <f t="shared" si="485"/>
        <v>9</v>
      </c>
      <c r="D6205" s="16">
        <f t="shared" si="486"/>
        <v>7</v>
      </c>
      <c r="E6205" s="16">
        <f t="shared" si="487"/>
        <v>2</v>
      </c>
      <c r="F6205" s="16">
        <f t="shared" si="488"/>
        <v>10</v>
      </c>
      <c r="G6205" s="195">
        <v>6203</v>
      </c>
      <c r="H6205" s="193">
        <v>0.439891908</v>
      </c>
    </row>
    <row r="6206" spans="2:8" x14ac:dyDescent="0.25">
      <c r="B6206" s="192">
        <f t="shared" si="489"/>
        <v>43359.458333318289</v>
      </c>
      <c r="C6206" s="16">
        <f t="shared" si="485"/>
        <v>9</v>
      </c>
      <c r="D6206" s="16">
        <f t="shared" si="486"/>
        <v>7</v>
      </c>
      <c r="E6206" s="16">
        <f t="shared" si="487"/>
        <v>2</v>
      </c>
      <c r="F6206" s="16">
        <f t="shared" si="488"/>
        <v>11</v>
      </c>
      <c r="G6206" s="195">
        <v>6204</v>
      </c>
      <c r="H6206" s="193">
        <v>0.46323933900000003</v>
      </c>
    </row>
    <row r="6207" spans="2:8" x14ac:dyDescent="0.25">
      <c r="B6207" s="192">
        <f t="shared" si="489"/>
        <v>43359.499999984953</v>
      </c>
      <c r="C6207" s="16">
        <f t="shared" si="485"/>
        <v>9</v>
      </c>
      <c r="D6207" s="16">
        <f t="shared" si="486"/>
        <v>7</v>
      </c>
      <c r="E6207" s="16">
        <f t="shared" si="487"/>
        <v>2</v>
      </c>
      <c r="F6207" s="16">
        <f t="shared" si="488"/>
        <v>12</v>
      </c>
      <c r="G6207" s="195">
        <v>6205</v>
      </c>
      <c r="H6207" s="193">
        <v>0.47094541400000001</v>
      </c>
    </row>
    <row r="6208" spans="2:8" x14ac:dyDescent="0.25">
      <c r="B6208" s="192">
        <f t="shared" si="489"/>
        <v>43359.541666651618</v>
      </c>
      <c r="C6208" s="16">
        <f t="shared" si="485"/>
        <v>9</v>
      </c>
      <c r="D6208" s="16">
        <f t="shared" si="486"/>
        <v>7</v>
      </c>
      <c r="E6208" s="16">
        <f t="shared" si="487"/>
        <v>2</v>
      </c>
      <c r="F6208" s="16">
        <f t="shared" si="488"/>
        <v>13</v>
      </c>
      <c r="G6208" s="195">
        <v>6206</v>
      </c>
      <c r="H6208" s="193">
        <v>0.42343185</v>
      </c>
    </row>
    <row r="6209" spans="2:8" x14ac:dyDescent="0.25">
      <c r="B6209" s="192">
        <f t="shared" si="489"/>
        <v>43359.583333318282</v>
      </c>
      <c r="C6209" s="16">
        <f t="shared" si="485"/>
        <v>9</v>
      </c>
      <c r="D6209" s="16">
        <f t="shared" si="486"/>
        <v>7</v>
      </c>
      <c r="E6209" s="16">
        <f t="shared" si="487"/>
        <v>2</v>
      </c>
      <c r="F6209" s="16">
        <f t="shared" si="488"/>
        <v>14</v>
      </c>
      <c r="G6209" s="195">
        <v>6207</v>
      </c>
      <c r="H6209" s="193">
        <v>0.350909731</v>
      </c>
    </row>
    <row r="6210" spans="2:8" x14ac:dyDescent="0.25">
      <c r="B6210" s="192">
        <f t="shared" si="489"/>
        <v>43359.624999984946</v>
      </c>
      <c r="C6210" s="16">
        <f t="shared" si="485"/>
        <v>9</v>
      </c>
      <c r="D6210" s="16">
        <f t="shared" si="486"/>
        <v>7</v>
      </c>
      <c r="E6210" s="16">
        <f t="shared" si="487"/>
        <v>2</v>
      </c>
      <c r="F6210" s="16">
        <f t="shared" si="488"/>
        <v>15</v>
      </c>
      <c r="G6210" s="195">
        <v>6208</v>
      </c>
      <c r="H6210" s="193">
        <v>0.26181734499999998</v>
      </c>
    </row>
    <row r="6211" spans="2:8" x14ac:dyDescent="0.25">
      <c r="B6211" s="192">
        <f t="shared" si="489"/>
        <v>43359.66666665161</v>
      </c>
      <c r="C6211" s="16">
        <f t="shared" si="485"/>
        <v>9</v>
      </c>
      <c r="D6211" s="16">
        <f t="shared" si="486"/>
        <v>7</v>
      </c>
      <c r="E6211" s="16">
        <f t="shared" si="487"/>
        <v>2</v>
      </c>
      <c r="F6211" s="16">
        <f t="shared" si="488"/>
        <v>16</v>
      </c>
      <c r="G6211" s="195">
        <v>6209</v>
      </c>
      <c r="H6211" s="193">
        <v>0.168286511</v>
      </c>
    </row>
    <row r="6212" spans="2:8" x14ac:dyDescent="0.25">
      <c r="B6212" s="192">
        <f t="shared" si="489"/>
        <v>43359.708333318275</v>
      </c>
      <c r="C6212" s="16">
        <f t="shared" ref="C6212:C6275" si="490">MONTH(B6212)</f>
        <v>9</v>
      </c>
      <c r="D6212" s="16">
        <f t="shared" ref="D6212:D6275" si="491">WEEKDAY(B6212,2)</f>
        <v>7</v>
      </c>
      <c r="E6212" s="16">
        <f t="shared" ref="E6212:E6275" si="492">IF(D6212&lt;6,1,2)</f>
        <v>2</v>
      </c>
      <c r="F6212" s="16">
        <f t="shared" ref="F6212:F6275" si="493">HOUR(B6212)</f>
        <v>17</v>
      </c>
      <c r="G6212" s="195">
        <v>6210</v>
      </c>
      <c r="H6212" s="193">
        <v>7.0968218999999999E-2</v>
      </c>
    </row>
    <row r="6213" spans="2:8" x14ac:dyDescent="0.25">
      <c r="B6213" s="192">
        <f t="shared" ref="B6213:B6276" si="494">B6212+1/24</f>
        <v>43359.749999984939</v>
      </c>
      <c r="C6213" s="16">
        <f t="shared" si="490"/>
        <v>9</v>
      </c>
      <c r="D6213" s="16">
        <f t="shared" si="491"/>
        <v>7</v>
      </c>
      <c r="E6213" s="16">
        <f t="shared" si="492"/>
        <v>2</v>
      </c>
      <c r="F6213" s="16">
        <f t="shared" si="493"/>
        <v>18</v>
      </c>
      <c r="G6213" s="195">
        <v>6211</v>
      </c>
      <c r="H6213" s="193">
        <v>2.9930379999999999E-3</v>
      </c>
    </row>
    <row r="6214" spans="2:8" x14ac:dyDescent="0.25">
      <c r="B6214" s="192">
        <f t="shared" si="494"/>
        <v>43359.791666651603</v>
      </c>
      <c r="C6214" s="16">
        <f t="shared" si="490"/>
        <v>9</v>
      </c>
      <c r="D6214" s="16">
        <f t="shared" si="491"/>
        <v>7</v>
      </c>
      <c r="E6214" s="16">
        <f t="shared" si="492"/>
        <v>2</v>
      </c>
      <c r="F6214" s="16">
        <f t="shared" si="493"/>
        <v>19</v>
      </c>
      <c r="G6214" s="195">
        <v>6212</v>
      </c>
      <c r="H6214" s="193">
        <v>0</v>
      </c>
    </row>
    <row r="6215" spans="2:8" x14ac:dyDescent="0.25">
      <c r="B6215" s="192">
        <f t="shared" si="494"/>
        <v>43359.833333318267</v>
      </c>
      <c r="C6215" s="16">
        <f t="shared" si="490"/>
        <v>9</v>
      </c>
      <c r="D6215" s="16">
        <f t="shared" si="491"/>
        <v>7</v>
      </c>
      <c r="E6215" s="16">
        <f t="shared" si="492"/>
        <v>2</v>
      </c>
      <c r="F6215" s="16">
        <f t="shared" si="493"/>
        <v>20</v>
      </c>
      <c r="G6215" s="195">
        <v>6213</v>
      </c>
      <c r="H6215" s="193">
        <v>0</v>
      </c>
    </row>
    <row r="6216" spans="2:8" x14ac:dyDescent="0.25">
      <c r="B6216" s="192">
        <f t="shared" si="494"/>
        <v>43359.874999984931</v>
      </c>
      <c r="C6216" s="16">
        <f t="shared" si="490"/>
        <v>9</v>
      </c>
      <c r="D6216" s="16">
        <f t="shared" si="491"/>
        <v>7</v>
      </c>
      <c r="E6216" s="16">
        <f t="shared" si="492"/>
        <v>2</v>
      </c>
      <c r="F6216" s="16">
        <f t="shared" si="493"/>
        <v>21</v>
      </c>
      <c r="G6216" s="195">
        <v>6214</v>
      </c>
      <c r="H6216" s="193">
        <v>0</v>
      </c>
    </row>
    <row r="6217" spans="2:8" x14ac:dyDescent="0.25">
      <c r="B6217" s="192">
        <f t="shared" si="494"/>
        <v>43359.916666651596</v>
      </c>
      <c r="C6217" s="16">
        <f t="shared" si="490"/>
        <v>9</v>
      </c>
      <c r="D6217" s="16">
        <f t="shared" si="491"/>
        <v>7</v>
      </c>
      <c r="E6217" s="16">
        <f t="shared" si="492"/>
        <v>2</v>
      </c>
      <c r="F6217" s="16">
        <f t="shared" si="493"/>
        <v>22</v>
      </c>
      <c r="G6217" s="195">
        <v>6215</v>
      </c>
      <c r="H6217" s="193">
        <v>0</v>
      </c>
    </row>
    <row r="6218" spans="2:8" x14ac:dyDescent="0.25">
      <c r="B6218" s="192">
        <f t="shared" si="494"/>
        <v>43359.95833331826</v>
      </c>
      <c r="C6218" s="16">
        <f t="shared" si="490"/>
        <v>9</v>
      </c>
      <c r="D6218" s="16">
        <f t="shared" si="491"/>
        <v>7</v>
      </c>
      <c r="E6218" s="16">
        <f t="shared" si="492"/>
        <v>2</v>
      </c>
      <c r="F6218" s="16">
        <f t="shared" si="493"/>
        <v>23</v>
      </c>
      <c r="G6218" s="195">
        <v>6216</v>
      </c>
      <c r="H6218" s="193">
        <v>0</v>
      </c>
    </row>
    <row r="6219" spans="2:8" x14ac:dyDescent="0.25">
      <c r="B6219" s="192">
        <f t="shared" si="494"/>
        <v>43359.999999984924</v>
      </c>
      <c r="C6219" s="16">
        <f t="shared" si="490"/>
        <v>9</v>
      </c>
      <c r="D6219" s="16">
        <f t="shared" si="491"/>
        <v>1</v>
      </c>
      <c r="E6219" s="16">
        <f t="shared" si="492"/>
        <v>1</v>
      </c>
      <c r="F6219" s="16">
        <f t="shared" si="493"/>
        <v>0</v>
      </c>
      <c r="G6219" s="195">
        <v>6217</v>
      </c>
      <c r="H6219" s="193">
        <v>0</v>
      </c>
    </row>
    <row r="6220" spans="2:8" x14ac:dyDescent="0.25">
      <c r="B6220" s="192">
        <f t="shared" si="494"/>
        <v>43360.041666651588</v>
      </c>
      <c r="C6220" s="16">
        <f t="shared" si="490"/>
        <v>9</v>
      </c>
      <c r="D6220" s="16">
        <f t="shared" si="491"/>
        <v>1</v>
      </c>
      <c r="E6220" s="16">
        <f t="shared" si="492"/>
        <v>1</v>
      </c>
      <c r="F6220" s="16">
        <f t="shared" si="493"/>
        <v>1</v>
      </c>
      <c r="G6220" s="195">
        <v>6218</v>
      </c>
      <c r="H6220" s="193">
        <v>0</v>
      </c>
    </row>
    <row r="6221" spans="2:8" x14ac:dyDescent="0.25">
      <c r="B6221" s="192">
        <f t="shared" si="494"/>
        <v>43360.083333318253</v>
      </c>
      <c r="C6221" s="16">
        <f t="shared" si="490"/>
        <v>9</v>
      </c>
      <c r="D6221" s="16">
        <f t="shared" si="491"/>
        <v>1</v>
      </c>
      <c r="E6221" s="16">
        <f t="shared" si="492"/>
        <v>1</v>
      </c>
      <c r="F6221" s="16">
        <f t="shared" si="493"/>
        <v>2</v>
      </c>
      <c r="G6221" s="195">
        <v>6219</v>
      </c>
      <c r="H6221" s="193">
        <v>0</v>
      </c>
    </row>
    <row r="6222" spans="2:8" x14ac:dyDescent="0.25">
      <c r="B6222" s="192">
        <f t="shared" si="494"/>
        <v>43360.124999984917</v>
      </c>
      <c r="C6222" s="16">
        <f t="shared" si="490"/>
        <v>9</v>
      </c>
      <c r="D6222" s="16">
        <f t="shared" si="491"/>
        <v>1</v>
      </c>
      <c r="E6222" s="16">
        <f t="shared" si="492"/>
        <v>1</v>
      </c>
      <c r="F6222" s="16">
        <f t="shared" si="493"/>
        <v>3</v>
      </c>
      <c r="G6222" s="195">
        <v>6220</v>
      </c>
      <c r="H6222" s="193">
        <v>0</v>
      </c>
    </row>
    <row r="6223" spans="2:8" x14ac:dyDescent="0.25">
      <c r="B6223" s="192">
        <f t="shared" si="494"/>
        <v>43360.166666651581</v>
      </c>
      <c r="C6223" s="16">
        <f t="shared" si="490"/>
        <v>9</v>
      </c>
      <c r="D6223" s="16">
        <f t="shared" si="491"/>
        <v>1</v>
      </c>
      <c r="E6223" s="16">
        <f t="shared" si="492"/>
        <v>1</v>
      </c>
      <c r="F6223" s="16">
        <f t="shared" si="493"/>
        <v>4</v>
      </c>
      <c r="G6223" s="195">
        <v>6221</v>
      </c>
      <c r="H6223" s="193">
        <v>0</v>
      </c>
    </row>
    <row r="6224" spans="2:8" x14ac:dyDescent="0.25">
      <c r="B6224" s="192">
        <f t="shared" si="494"/>
        <v>43360.208333318245</v>
      </c>
      <c r="C6224" s="16">
        <f t="shared" si="490"/>
        <v>9</v>
      </c>
      <c r="D6224" s="16">
        <f t="shared" si="491"/>
        <v>1</v>
      </c>
      <c r="E6224" s="16">
        <f t="shared" si="492"/>
        <v>1</v>
      </c>
      <c r="F6224" s="16">
        <f t="shared" si="493"/>
        <v>5</v>
      </c>
      <c r="G6224" s="195">
        <v>6222</v>
      </c>
      <c r="H6224" s="193">
        <v>0</v>
      </c>
    </row>
    <row r="6225" spans="2:8" x14ac:dyDescent="0.25">
      <c r="B6225" s="192">
        <f t="shared" si="494"/>
        <v>43360.24999998491</v>
      </c>
      <c r="C6225" s="16">
        <f t="shared" si="490"/>
        <v>9</v>
      </c>
      <c r="D6225" s="16">
        <f t="shared" si="491"/>
        <v>1</v>
      </c>
      <c r="E6225" s="16">
        <f t="shared" si="492"/>
        <v>1</v>
      </c>
      <c r="F6225" s="16">
        <f t="shared" si="493"/>
        <v>6</v>
      </c>
      <c r="G6225" s="195">
        <v>6223</v>
      </c>
      <c r="H6225" s="193">
        <v>1.4886280999999999E-2</v>
      </c>
    </row>
    <row r="6226" spans="2:8" x14ac:dyDescent="0.25">
      <c r="B6226" s="192">
        <f t="shared" si="494"/>
        <v>43360.291666651574</v>
      </c>
      <c r="C6226" s="16">
        <f t="shared" si="490"/>
        <v>9</v>
      </c>
      <c r="D6226" s="16">
        <f t="shared" si="491"/>
        <v>1</v>
      </c>
      <c r="E6226" s="16">
        <f t="shared" si="492"/>
        <v>1</v>
      </c>
      <c r="F6226" s="16">
        <f t="shared" si="493"/>
        <v>7</v>
      </c>
      <c r="G6226" s="195">
        <v>6224</v>
      </c>
      <c r="H6226" s="193">
        <v>9.9006460000000004E-2</v>
      </c>
    </row>
    <row r="6227" spans="2:8" x14ac:dyDescent="0.25">
      <c r="B6227" s="192">
        <f t="shared" si="494"/>
        <v>43360.333333318238</v>
      </c>
      <c r="C6227" s="16">
        <f t="shared" si="490"/>
        <v>9</v>
      </c>
      <c r="D6227" s="16">
        <f t="shared" si="491"/>
        <v>1</v>
      </c>
      <c r="E6227" s="16">
        <f t="shared" si="492"/>
        <v>1</v>
      </c>
      <c r="F6227" s="16">
        <f t="shared" si="493"/>
        <v>8</v>
      </c>
      <c r="G6227" s="195">
        <v>6225</v>
      </c>
      <c r="H6227" s="193">
        <v>0.19837232599999999</v>
      </c>
    </row>
    <row r="6228" spans="2:8" x14ac:dyDescent="0.25">
      <c r="B6228" s="192">
        <f t="shared" si="494"/>
        <v>43360.374999984902</v>
      </c>
      <c r="C6228" s="16">
        <f t="shared" si="490"/>
        <v>9</v>
      </c>
      <c r="D6228" s="16">
        <f t="shared" si="491"/>
        <v>1</v>
      </c>
      <c r="E6228" s="16">
        <f t="shared" si="492"/>
        <v>1</v>
      </c>
      <c r="F6228" s="16">
        <f t="shared" si="493"/>
        <v>9</v>
      </c>
      <c r="G6228" s="195">
        <v>6226</v>
      </c>
      <c r="H6228" s="193">
        <v>0.29887089100000003</v>
      </c>
    </row>
    <row r="6229" spans="2:8" x14ac:dyDescent="0.25">
      <c r="B6229" s="192">
        <f t="shared" si="494"/>
        <v>43360.416666651567</v>
      </c>
      <c r="C6229" s="16">
        <f t="shared" si="490"/>
        <v>9</v>
      </c>
      <c r="D6229" s="16">
        <f t="shared" si="491"/>
        <v>1</v>
      </c>
      <c r="E6229" s="16">
        <f t="shared" si="492"/>
        <v>1</v>
      </c>
      <c r="F6229" s="16">
        <f t="shared" si="493"/>
        <v>10</v>
      </c>
      <c r="G6229" s="195">
        <v>6227</v>
      </c>
      <c r="H6229" s="193">
        <v>0.360507513</v>
      </c>
    </row>
    <row r="6230" spans="2:8" x14ac:dyDescent="0.25">
      <c r="B6230" s="192">
        <f t="shared" si="494"/>
        <v>43360.458333318231</v>
      </c>
      <c r="C6230" s="16">
        <f t="shared" si="490"/>
        <v>9</v>
      </c>
      <c r="D6230" s="16">
        <f t="shared" si="491"/>
        <v>1</v>
      </c>
      <c r="E6230" s="16">
        <f t="shared" si="492"/>
        <v>1</v>
      </c>
      <c r="F6230" s="16">
        <f t="shared" si="493"/>
        <v>11</v>
      </c>
      <c r="G6230" s="195">
        <v>6228</v>
      </c>
      <c r="H6230" s="193">
        <v>0.39056795500000002</v>
      </c>
    </row>
    <row r="6231" spans="2:8" x14ac:dyDescent="0.25">
      <c r="B6231" s="192">
        <f t="shared" si="494"/>
        <v>43360.499999984895</v>
      </c>
      <c r="C6231" s="16">
        <f t="shared" si="490"/>
        <v>9</v>
      </c>
      <c r="D6231" s="16">
        <f t="shared" si="491"/>
        <v>1</v>
      </c>
      <c r="E6231" s="16">
        <f t="shared" si="492"/>
        <v>1</v>
      </c>
      <c r="F6231" s="16">
        <f t="shared" si="493"/>
        <v>12</v>
      </c>
      <c r="G6231" s="195">
        <v>6229</v>
      </c>
      <c r="H6231" s="193">
        <v>0.41237264699999998</v>
      </c>
    </row>
    <row r="6232" spans="2:8" x14ac:dyDescent="0.25">
      <c r="B6232" s="192">
        <f t="shared" si="494"/>
        <v>43360.541666651559</v>
      </c>
      <c r="C6232" s="16">
        <f t="shared" si="490"/>
        <v>9</v>
      </c>
      <c r="D6232" s="16">
        <f t="shared" si="491"/>
        <v>1</v>
      </c>
      <c r="E6232" s="16">
        <f t="shared" si="492"/>
        <v>1</v>
      </c>
      <c r="F6232" s="16">
        <f t="shared" si="493"/>
        <v>13</v>
      </c>
      <c r="G6232" s="195">
        <v>6230</v>
      </c>
      <c r="H6232" s="193">
        <v>0.400913721</v>
      </c>
    </row>
    <row r="6233" spans="2:8" x14ac:dyDescent="0.25">
      <c r="B6233" s="192">
        <f t="shared" si="494"/>
        <v>43360.583333318224</v>
      </c>
      <c r="C6233" s="16">
        <f t="shared" si="490"/>
        <v>9</v>
      </c>
      <c r="D6233" s="16">
        <f t="shared" si="491"/>
        <v>1</v>
      </c>
      <c r="E6233" s="16">
        <f t="shared" si="492"/>
        <v>1</v>
      </c>
      <c r="F6233" s="16">
        <f t="shared" si="493"/>
        <v>14</v>
      </c>
      <c r="G6233" s="195">
        <v>6231</v>
      </c>
      <c r="H6233" s="193">
        <v>0.33475750599999998</v>
      </c>
    </row>
    <row r="6234" spans="2:8" x14ac:dyDescent="0.25">
      <c r="B6234" s="192">
        <f t="shared" si="494"/>
        <v>43360.624999984888</v>
      </c>
      <c r="C6234" s="16">
        <f t="shared" si="490"/>
        <v>9</v>
      </c>
      <c r="D6234" s="16">
        <f t="shared" si="491"/>
        <v>1</v>
      </c>
      <c r="E6234" s="16">
        <f t="shared" si="492"/>
        <v>1</v>
      </c>
      <c r="F6234" s="16">
        <f t="shared" si="493"/>
        <v>15</v>
      </c>
      <c r="G6234" s="195">
        <v>6232</v>
      </c>
      <c r="H6234" s="193">
        <v>0.26285984499999998</v>
      </c>
    </row>
    <row r="6235" spans="2:8" x14ac:dyDescent="0.25">
      <c r="B6235" s="192">
        <f t="shared" si="494"/>
        <v>43360.666666651552</v>
      </c>
      <c r="C6235" s="16">
        <f t="shared" si="490"/>
        <v>9</v>
      </c>
      <c r="D6235" s="16">
        <f t="shared" si="491"/>
        <v>1</v>
      </c>
      <c r="E6235" s="16">
        <f t="shared" si="492"/>
        <v>1</v>
      </c>
      <c r="F6235" s="16">
        <f t="shared" si="493"/>
        <v>16</v>
      </c>
      <c r="G6235" s="195">
        <v>6233</v>
      </c>
      <c r="H6235" s="193">
        <v>0.18463245</v>
      </c>
    </row>
    <row r="6236" spans="2:8" x14ac:dyDescent="0.25">
      <c r="B6236" s="192">
        <f t="shared" si="494"/>
        <v>43360.708333318216</v>
      </c>
      <c r="C6236" s="16">
        <f t="shared" si="490"/>
        <v>9</v>
      </c>
      <c r="D6236" s="16">
        <f t="shared" si="491"/>
        <v>1</v>
      </c>
      <c r="E6236" s="16">
        <f t="shared" si="492"/>
        <v>1</v>
      </c>
      <c r="F6236" s="16">
        <f t="shared" si="493"/>
        <v>17</v>
      </c>
      <c r="G6236" s="195">
        <v>6234</v>
      </c>
      <c r="H6236" s="193">
        <v>7.2277524999999995E-2</v>
      </c>
    </row>
    <row r="6237" spans="2:8" x14ac:dyDescent="0.25">
      <c r="B6237" s="192">
        <f t="shared" si="494"/>
        <v>43360.749999984881</v>
      </c>
      <c r="C6237" s="16">
        <f t="shared" si="490"/>
        <v>9</v>
      </c>
      <c r="D6237" s="16">
        <f t="shared" si="491"/>
        <v>1</v>
      </c>
      <c r="E6237" s="16">
        <f t="shared" si="492"/>
        <v>1</v>
      </c>
      <c r="F6237" s="16">
        <f t="shared" si="493"/>
        <v>18</v>
      </c>
      <c r="G6237" s="195">
        <v>6235</v>
      </c>
      <c r="H6237" s="193">
        <v>3.183759E-3</v>
      </c>
    </row>
    <row r="6238" spans="2:8" x14ac:dyDescent="0.25">
      <c r="B6238" s="192">
        <f t="shared" si="494"/>
        <v>43360.791666651545</v>
      </c>
      <c r="C6238" s="16">
        <f t="shared" si="490"/>
        <v>9</v>
      </c>
      <c r="D6238" s="16">
        <f t="shared" si="491"/>
        <v>1</v>
      </c>
      <c r="E6238" s="16">
        <f t="shared" si="492"/>
        <v>1</v>
      </c>
      <c r="F6238" s="16">
        <f t="shared" si="493"/>
        <v>19</v>
      </c>
      <c r="G6238" s="195">
        <v>6236</v>
      </c>
      <c r="H6238" s="193">
        <v>0</v>
      </c>
    </row>
    <row r="6239" spans="2:8" x14ac:dyDescent="0.25">
      <c r="B6239" s="192">
        <f t="shared" si="494"/>
        <v>43360.833333318209</v>
      </c>
      <c r="C6239" s="16">
        <f t="shared" si="490"/>
        <v>9</v>
      </c>
      <c r="D6239" s="16">
        <f t="shared" si="491"/>
        <v>1</v>
      </c>
      <c r="E6239" s="16">
        <f t="shared" si="492"/>
        <v>1</v>
      </c>
      <c r="F6239" s="16">
        <f t="shared" si="493"/>
        <v>20</v>
      </c>
      <c r="G6239" s="195">
        <v>6237</v>
      </c>
      <c r="H6239" s="193">
        <v>0</v>
      </c>
    </row>
    <row r="6240" spans="2:8" x14ac:dyDescent="0.25">
      <c r="B6240" s="192">
        <f t="shared" si="494"/>
        <v>43360.874999984873</v>
      </c>
      <c r="C6240" s="16">
        <f t="shared" si="490"/>
        <v>9</v>
      </c>
      <c r="D6240" s="16">
        <f t="shared" si="491"/>
        <v>1</v>
      </c>
      <c r="E6240" s="16">
        <f t="shared" si="492"/>
        <v>1</v>
      </c>
      <c r="F6240" s="16">
        <f t="shared" si="493"/>
        <v>21</v>
      </c>
      <c r="G6240" s="195">
        <v>6238</v>
      </c>
      <c r="H6240" s="193">
        <v>0</v>
      </c>
    </row>
    <row r="6241" spans="2:8" x14ac:dyDescent="0.25">
      <c r="B6241" s="192">
        <f t="shared" si="494"/>
        <v>43360.916666651538</v>
      </c>
      <c r="C6241" s="16">
        <f t="shared" si="490"/>
        <v>9</v>
      </c>
      <c r="D6241" s="16">
        <f t="shared" si="491"/>
        <v>1</v>
      </c>
      <c r="E6241" s="16">
        <f t="shared" si="492"/>
        <v>1</v>
      </c>
      <c r="F6241" s="16">
        <f t="shared" si="493"/>
        <v>22</v>
      </c>
      <c r="G6241" s="195">
        <v>6239</v>
      </c>
      <c r="H6241" s="193">
        <v>0</v>
      </c>
    </row>
    <row r="6242" spans="2:8" x14ac:dyDescent="0.25">
      <c r="B6242" s="192">
        <f t="shared" si="494"/>
        <v>43360.958333318202</v>
      </c>
      <c r="C6242" s="16">
        <f t="shared" si="490"/>
        <v>9</v>
      </c>
      <c r="D6242" s="16">
        <f t="shared" si="491"/>
        <v>1</v>
      </c>
      <c r="E6242" s="16">
        <f t="shared" si="492"/>
        <v>1</v>
      </c>
      <c r="F6242" s="16">
        <f t="shared" si="493"/>
        <v>23</v>
      </c>
      <c r="G6242" s="195">
        <v>6240</v>
      </c>
      <c r="H6242" s="193">
        <v>0</v>
      </c>
    </row>
    <row r="6243" spans="2:8" x14ac:dyDescent="0.25">
      <c r="B6243" s="192">
        <f t="shared" si="494"/>
        <v>43360.999999984866</v>
      </c>
      <c r="C6243" s="16">
        <f t="shared" si="490"/>
        <v>9</v>
      </c>
      <c r="D6243" s="16">
        <f t="shared" si="491"/>
        <v>2</v>
      </c>
      <c r="E6243" s="16">
        <f t="shared" si="492"/>
        <v>1</v>
      </c>
      <c r="F6243" s="16">
        <f t="shared" si="493"/>
        <v>0</v>
      </c>
      <c r="G6243" s="195">
        <v>6241</v>
      </c>
      <c r="H6243" s="193">
        <v>0</v>
      </c>
    </row>
    <row r="6244" spans="2:8" x14ac:dyDescent="0.25">
      <c r="B6244" s="192">
        <f t="shared" si="494"/>
        <v>43361.04166665153</v>
      </c>
      <c r="C6244" s="16">
        <f t="shared" si="490"/>
        <v>9</v>
      </c>
      <c r="D6244" s="16">
        <f t="shared" si="491"/>
        <v>2</v>
      </c>
      <c r="E6244" s="16">
        <f t="shared" si="492"/>
        <v>1</v>
      </c>
      <c r="F6244" s="16">
        <f t="shared" si="493"/>
        <v>1</v>
      </c>
      <c r="G6244" s="195">
        <v>6242</v>
      </c>
      <c r="H6244" s="193">
        <v>0</v>
      </c>
    </row>
    <row r="6245" spans="2:8" x14ac:dyDescent="0.25">
      <c r="B6245" s="192">
        <f t="shared" si="494"/>
        <v>43361.083333318194</v>
      </c>
      <c r="C6245" s="16">
        <f t="shared" si="490"/>
        <v>9</v>
      </c>
      <c r="D6245" s="16">
        <f t="shared" si="491"/>
        <v>2</v>
      </c>
      <c r="E6245" s="16">
        <f t="shared" si="492"/>
        <v>1</v>
      </c>
      <c r="F6245" s="16">
        <f t="shared" si="493"/>
        <v>2</v>
      </c>
      <c r="G6245" s="195">
        <v>6243</v>
      </c>
      <c r="H6245" s="193">
        <v>0</v>
      </c>
    </row>
    <row r="6246" spans="2:8" x14ac:dyDescent="0.25">
      <c r="B6246" s="192">
        <f t="shared" si="494"/>
        <v>43361.124999984859</v>
      </c>
      <c r="C6246" s="16">
        <f t="shared" si="490"/>
        <v>9</v>
      </c>
      <c r="D6246" s="16">
        <f t="shared" si="491"/>
        <v>2</v>
      </c>
      <c r="E6246" s="16">
        <f t="shared" si="492"/>
        <v>1</v>
      </c>
      <c r="F6246" s="16">
        <f t="shared" si="493"/>
        <v>3</v>
      </c>
      <c r="G6246" s="195">
        <v>6244</v>
      </c>
      <c r="H6246" s="193">
        <v>0</v>
      </c>
    </row>
    <row r="6247" spans="2:8" x14ac:dyDescent="0.25">
      <c r="B6247" s="192">
        <f t="shared" si="494"/>
        <v>43361.166666651523</v>
      </c>
      <c r="C6247" s="16">
        <f t="shared" si="490"/>
        <v>9</v>
      </c>
      <c r="D6247" s="16">
        <f t="shared" si="491"/>
        <v>2</v>
      </c>
      <c r="E6247" s="16">
        <f t="shared" si="492"/>
        <v>1</v>
      </c>
      <c r="F6247" s="16">
        <f t="shared" si="493"/>
        <v>4</v>
      </c>
      <c r="G6247" s="195">
        <v>6245</v>
      </c>
      <c r="H6247" s="193">
        <v>0</v>
      </c>
    </row>
    <row r="6248" spans="2:8" x14ac:dyDescent="0.25">
      <c r="B6248" s="192">
        <f t="shared" si="494"/>
        <v>43361.208333318187</v>
      </c>
      <c r="C6248" s="16">
        <f t="shared" si="490"/>
        <v>9</v>
      </c>
      <c r="D6248" s="16">
        <f t="shared" si="491"/>
        <v>2</v>
      </c>
      <c r="E6248" s="16">
        <f t="shared" si="492"/>
        <v>1</v>
      </c>
      <c r="F6248" s="16">
        <f t="shared" si="493"/>
        <v>5</v>
      </c>
      <c r="G6248" s="195">
        <v>6246</v>
      </c>
      <c r="H6248" s="193">
        <v>0</v>
      </c>
    </row>
    <row r="6249" spans="2:8" x14ac:dyDescent="0.25">
      <c r="B6249" s="192">
        <f t="shared" si="494"/>
        <v>43361.249999984851</v>
      </c>
      <c r="C6249" s="16">
        <f t="shared" si="490"/>
        <v>9</v>
      </c>
      <c r="D6249" s="16">
        <f t="shared" si="491"/>
        <v>2</v>
      </c>
      <c r="E6249" s="16">
        <f t="shared" si="492"/>
        <v>1</v>
      </c>
      <c r="F6249" s="16">
        <f t="shared" si="493"/>
        <v>6</v>
      </c>
      <c r="G6249" s="195">
        <v>6247</v>
      </c>
      <c r="H6249" s="193">
        <v>1.8553088999999998E-2</v>
      </c>
    </row>
    <row r="6250" spans="2:8" x14ac:dyDescent="0.25">
      <c r="B6250" s="192">
        <f t="shared" si="494"/>
        <v>43361.291666651516</v>
      </c>
      <c r="C6250" s="16">
        <f t="shared" si="490"/>
        <v>9</v>
      </c>
      <c r="D6250" s="16">
        <f t="shared" si="491"/>
        <v>2</v>
      </c>
      <c r="E6250" s="16">
        <f t="shared" si="492"/>
        <v>1</v>
      </c>
      <c r="F6250" s="16">
        <f t="shared" si="493"/>
        <v>7</v>
      </c>
      <c r="G6250" s="195">
        <v>6248</v>
      </c>
      <c r="H6250" s="193">
        <v>0.140807766</v>
      </c>
    </row>
    <row r="6251" spans="2:8" x14ac:dyDescent="0.25">
      <c r="B6251" s="192">
        <f t="shared" si="494"/>
        <v>43361.33333331818</v>
      </c>
      <c r="C6251" s="16">
        <f t="shared" si="490"/>
        <v>9</v>
      </c>
      <c r="D6251" s="16">
        <f t="shared" si="491"/>
        <v>2</v>
      </c>
      <c r="E6251" s="16">
        <f t="shared" si="492"/>
        <v>1</v>
      </c>
      <c r="F6251" s="16">
        <f t="shared" si="493"/>
        <v>8</v>
      </c>
      <c r="G6251" s="195">
        <v>6249</v>
      </c>
      <c r="H6251" s="193">
        <v>0.280161194</v>
      </c>
    </row>
    <row r="6252" spans="2:8" x14ac:dyDescent="0.25">
      <c r="B6252" s="192">
        <f t="shared" si="494"/>
        <v>43361.374999984844</v>
      </c>
      <c r="C6252" s="16">
        <f t="shared" si="490"/>
        <v>9</v>
      </c>
      <c r="D6252" s="16">
        <f t="shared" si="491"/>
        <v>2</v>
      </c>
      <c r="E6252" s="16">
        <f t="shared" si="492"/>
        <v>1</v>
      </c>
      <c r="F6252" s="16">
        <f t="shared" si="493"/>
        <v>9</v>
      </c>
      <c r="G6252" s="195">
        <v>6250</v>
      </c>
      <c r="H6252" s="193">
        <v>0.41740556099999998</v>
      </c>
    </row>
    <row r="6253" spans="2:8" x14ac:dyDescent="0.25">
      <c r="B6253" s="192">
        <f t="shared" si="494"/>
        <v>43361.416666651508</v>
      </c>
      <c r="C6253" s="16">
        <f t="shared" si="490"/>
        <v>9</v>
      </c>
      <c r="D6253" s="16">
        <f t="shared" si="491"/>
        <v>2</v>
      </c>
      <c r="E6253" s="16">
        <f t="shared" si="492"/>
        <v>1</v>
      </c>
      <c r="F6253" s="16">
        <f t="shared" si="493"/>
        <v>10</v>
      </c>
      <c r="G6253" s="195">
        <v>6251</v>
      </c>
      <c r="H6253" s="193">
        <v>0.49164707200000002</v>
      </c>
    </row>
    <row r="6254" spans="2:8" x14ac:dyDescent="0.25">
      <c r="B6254" s="192">
        <f t="shared" si="494"/>
        <v>43361.458333318173</v>
      </c>
      <c r="C6254" s="16">
        <f t="shared" si="490"/>
        <v>9</v>
      </c>
      <c r="D6254" s="16">
        <f t="shared" si="491"/>
        <v>2</v>
      </c>
      <c r="E6254" s="16">
        <f t="shared" si="492"/>
        <v>1</v>
      </c>
      <c r="F6254" s="16">
        <f t="shared" si="493"/>
        <v>11</v>
      </c>
      <c r="G6254" s="195">
        <v>6252</v>
      </c>
      <c r="H6254" s="193">
        <v>0.54147663700000004</v>
      </c>
    </row>
    <row r="6255" spans="2:8" x14ac:dyDescent="0.25">
      <c r="B6255" s="192">
        <f t="shared" si="494"/>
        <v>43361.499999984837</v>
      </c>
      <c r="C6255" s="16">
        <f t="shared" si="490"/>
        <v>9</v>
      </c>
      <c r="D6255" s="16">
        <f t="shared" si="491"/>
        <v>2</v>
      </c>
      <c r="E6255" s="16">
        <f t="shared" si="492"/>
        <v>1</v>
      </c>
      <c r="F6255" s="16">
        <f t="shared" si="493"/>
        <v>12</v>
      </c>
      <c r="G6255" s="195">
        <v>6253</v>
      </c>
      <c r="H6255" s="193">
        <v>0.54964595000000005</v>
      </c>
    </row>
    <row r="6256" spans="2:8" x14ac:dyDescent="0.25">
      <c r="B6256" s="192">
        <f t="shared" si="494"/>
        <v>43361.541666651501</v>
      </c>
      <c r="C6256" s="16">
        <f t="shared" si="490"/>
        <v>9</v>
      </c>
      <c r="D6256" s="16">
        <f t="shared" si="491"/>
        <v>2</v>
      </c>
      <c r="E6256" s="16">
        <f t="shared" si="492"/>
        <v>1</v>
      </c>
      <c r="F6256" s="16">
        <f t="shared" si="493"/>
        <v>13</v>
      </c>
      <c r="G6256" s="195">
        <v>6254</v>
      </c>
      <c r="H6256" s="193">
        <v>0.52447532200000002</v>
      </c>
    </row>
    <row r="6257" spans="2:8" x14ac:dyDescent="0.25">
      <c r="B6257" s="192">
        <f t="shared" si="494"/>
        <v>43361.583333318165</v>
      </c>
      <c r="C6257" s="16">
        <f t="shared" si="490"/>
        <v>9</v>
      </c>
      <c r="D6257" s="16">
        <f t="shared" si="491"/>
        <v>2</v>
      </c>
      <c r="E6257" s="16">
        <f t="shared" si="492"/>
        <v>1</v>
      </c>
      <c r="F6257" s="16">
        <f t="shared" si="493"/>
        <v>14</v>
      </c>
      <c r="G6257" s="195">
        <v>6255</v>
      </c>
      <c r="H6257" s="193">
        <v>0.48063412500000002</v>
      </c>
    </row>
    <row r="6258" spans="2:8" x14ac:dyDescent="0.25">
      <c r="B6258" s="192">
        <f t="shared" si="494"/>
        <v>43361.62499998483</v>
      </c>
      <c r="C6258" s="16">
        <f t="shared" si="490"/>
        <v>9</v>
      </c>
      <c r="D6258" s="16">
        <f t="shared" si="491"/>
        <v>2</v>
      </c>
      <c r="E6258" s="16">
        <f t="shared" si="492"/>
        <v>1</v>
      </c>
      <c r="F6258" s="16">
        <f t="shared" si="493"/>
        <v>15</v>
      </c>
      <c r="G6258" s="195">
        <v>6256</v>
      </c>
      <c r="H6258" s="193">
        <v>0.37599018200000001</v>
      </c>
    </row>
    <row r="6259" spans="2:8" x14ac:dyDescent="0.25">
      <c r="B6259" s="192">
        <f t="shared" si="494"/>
        <v>43361.666666651494</v>
      </c>
      <c r="C6259" s="16">
        <f t="shared" si="490"/>
        <v>9</v>
      </c>
      <c r="D6259" s="16">
        <f t="shared" si="491"/>
        <v>2</v>
      </c>
      <c r="E6259" s="16">
        <f t="shared" si="492"/>
        <v>1</v>
      </c>
      <c r="F6259" s="16">
        <f t="shared" si="493"/>
        <v>16</v>
      </c>
      <c r="G6259" s="195">
        <v>6257</v>
      </c>
      <c r="H6259" s="193">
        <v>0.236719189</v>
      </c>
    </row>
    <row r="6260" spans="2:8" x14ac:dyDescent="0.25">
      <c r="B6260" s="192">
        <f t="shared" si="494"/>
        <v>43361.708333318158</v>
      </c>
      <c r="C6260" s="16">
        <f t="shared" si="490"/>
        <v>9</v>
      </c>
      <c r="D6260" s="16">
        <f t="shared" si="491"/>
        <v>2</v>
      </c>
      <c r="E6260" s="16">
        <f t="shared" si="492"/>
        <v>1</v>
      </c>
      <c r="F6260" s="16">
        <f t="shared" si="493"/>
        <v>17</v>
      </c>
      <c r="G6260" s="195">
        <v>6258</v>
      </c>
      <c r="H6260" s="193">
        <v>8.3363718000000003E-2</v>
      </c>
    </row>
    <row r="6261" spans="2:8" x14ac:dyDescent="0.25">
      <c r="B6261" s="192">
        <f t="shared" si="494"/>
        <v>43361.749999984822</v>
      </c>
      <c r="C6261" s="16">
        <f t="shared" si="490"/>
        <v>9</v>
      </c>
      <c r="D6261" s="16">
        <f t="shared" si="491"/>
        <v>2</v>
      </c>
      <c r="E6261" s="16">
        <f t="shared" si="492"/>
        <v>1</v>
      </c>
      <c r="F6261" s="16">
        <f t="shared" si="493"/>
        <v>18</v>
      </c>
      <c r="G6261" s="195">
        <v>6259</v>
      </c>
      <c r="H6261" s="193">
        <v>4.2284389999999996E-3</v>
      </c>
    </row>
    <row r="6262" spans="2:8" x14ac:dyDescent="0.25">
      <c r="B6262" s="192">
        <f t="shared" si="494"/>
        <v>43361.791666651487</v>
      </c>
      <c r="C6262" s="16">
        <f t="shared" si="490"/>
        <v>9</v>
      </c>
      <c r="D6262" s="16">
        <f t="shared" si="491"/>
        <v>2</v>
      </c>
      <c r="E6262" s="16">
        <f t="shared" si="492"/>
        <v>1</v>
      </c>
      <c r="F6262" s="16">
        <f t="shared" si="493"/>
        <v>19</v>
      </c>
      <c r="G6262" s="195">
        <v>6260</v>
      </c>
      <c r="H6262" s="193">
        <v>0</v>
      </c>
    </row>
    <row r="6263" spans="2:8" x14ac:dyDescent="0.25">
      <c r="B6263" s="192">
        <f t="shared" si="494"/>
        <v>43361.833333318151</v>
      </c>
      <c r="C6263" s="16">
        <f t="shared" si="490"/>
        <v>9</v>
      </c>
      <c r="D6263" s="16">
        <f t="shared" si="491"/>
        <v>2</v>
      </c>
      <c r="E6263" s="16">
        <f t="shared" si="492"/>
        <v>1</v>
      </c>
      <c r="F6263" s="16">
        <f t="shared" si="493"/>
        <v>20</v>
      </c>
      <c r="G6263" s="195">
        <v>6261</v>
      </c>
      <c r="H6263" s="193">
        <v>0</v>
      </c>
    </row>
    <row r="6264" spans="2:8" x14ac:dyDescent="0.25">
      <c r="B6264" s="192">
        <f t="shared" si="494"/>
        <v>43361.874999984815</v>
      </c>
      <c r="C6264" s="16">
        <f t="shared" si="490"/>
        <v>9</v>
      </c>
      <c r="D6264" s="16">
        <f t="shared" si="491"/>
        <v>2</v>
      </c>
      <c r="E6264" s="16">
        <f t="shared" si="492"/>
        <v>1</v>
      </c>
      <c r="F6264" s="16">
        <f t="shared" si="493"/>
        <v>21</v>
      </c>
      <c r="G6264" s="195">
        <v>6262</v>
      </c>
      <c r="H6264" s="193">
        <v>0</v>
      </c>
    </row>
    <row r="6265" spans="2:8" x14ac:dyDescent="0.25">
      <c r="B6265" s="192">
        <f t="shared" si="494"/>
        <v>43361.916666651479</v>
      </c>
      <c r="C6265" s="16">
        <f t="shared" si="490"/>
        <v>9</v>
      </c>
      <c r="D6265" s="16">
        <f t="shared" si="491"/>
        <v>2</v>
      </c>
      <c r="E6265" s="16">
        <f t="shared" si="492"/>
        <v>1</v>
      </c>
      <c r="F6265" s="16">
        <f t="shared" si="493"/>
        <v>22</v>
      </c>
      <c r="G6265" s="195">
        <v>6263</v>
      </c>
      <c r="H6265" s="193">
        <v>0</v>
      </c>
    </row>
    <row r="6266" spans="2:8" x14ac:dyDescent="0.25">
      <c r="B6266" s="192">
        <f t="shared" si="494"/>
        <v>43361.958333318144</v>
      </c>
      <c r="C6266" s="16">
        <f t="shared" si="490"/>
        <v>9</v>
      </c>
      <c r="D6266" s="16">
        <f t="shared" si="491"/>
        <v>2</v>
      </c>
      <c r="E6266" s="16">
        <f t="shared" si="492"/>
        <v>1</v>
      </c>
      <c r="F6266" s="16">
        <f t="shared" si="493"/>
        <v>23</v>
      </c>
      <c r="G6266" s="195">
        <v>6264</v>
      </c>
      <c r="H6266" s="193">
        <v>0</v>
      </c>
    </row>
    <row r="6267" spans="2:8" x14ac:dyDescent="0.25">
      <c r="B6267" s="192">
        <f t="shared" si="494"/>
        <v>43361.999999984808</v>
      </c>
      <c r="C6267" s="16">
        <f t="shared" si="490"/>
        <v>9</v>
      </c>
      <c r="D6267" s="16">
        <f t="shared" si="491"/>
        <v>3</v>
      </c>
      <c r="E6267" s="16">
        <f t="shared" si="492"/>
        <v>1</v>
      </c>
      <c r="F6267" s="16">
        <f t="shared" si="493"/>
        <v>0</v>
      </c>
      <c r="G6267" s="195">
        <v>6265</v>
      </c>
      <c r="H6267" s="193">
        <v>0</v>
      </c>
    </row>
    <row r="6268" spans="2:8" x14ac:dyDescent="0.25">
      <c r="B6268" s="192">
        <f t="shared" si="494"/>
        <v>43362.041666651472</v>
      </c>
      <c r="C6268" s="16">
        <f t="shared" si="490"/>
        <v>9</v>
      </c>
      <c r="D6268" s="16">
        <f t="shared" si="491"/>
        <v>3</v>
      </c>
      <c r="E6268" s="16">
        <f t="shared" si="492"/>
        <v>1</v>
      </c>
      <c r="F6268" s="16">
        <f t="shared" si="493"/>
        <v>1</v>
      </c>
      <c r="G6268" s="195">
        <v>6266</v>
      </c>
      <c r="H6268" s="193">
        <v>0</v>
      </c>
    </row>
    <row r="6269" spans="2:8" x14ac:dyDescent="0.25">
      <c r="B6269" s="192">
        <f t="shared" si="494"/>
        <v>43362.083333318136</v>
      </c>
      <c r="C6269" s="16">
        <f t="shared" si="490"/>
        <v>9</v>
      </c>
      <c r="D6269" s="16">
        <f t="shared" si="491"/>
        <v>3</v>
      </c>
      <c r="E6269" s="16">
        <f t="shared" si="492"/>
        <v>1</v>
      </c>
      <c r="F6269" s="16">
        <f t="shared" si="493"/>
        <v>2</v>
      </c>
      <c r="G6269" s="195">
        <v>6267</v>
      </c>
      <c r="H6269" s="193">
        <v>0</v>
      </c>
    </row>
    <row r="6270" spans="2:8" x14ac:dyDescent="0.25">
      <c r="B6270" s="192">
        <f t="shared" si="494"/>
        <v>43362.124999984801</v>
      </c>
      <c r="C6270" s="16">
        <f t="shared" si="490"/>
        <v>9</v>
      </c>
      <c r="D6270" s="16">
        <f t="shared" si="491"/>
        <v>3</v>
      </c>
      <c r="E6270" s="16">
        <f t="shared" si="492"/>
        <v>1</v>
      </c>
      <c r="F6270" s="16">
        <f t="shared" si="493"/>
        <v>3</v>
      </c>
      <c r="G6270" s="195">
        <v>6268</v>
      </c>
      <c r="H6270" s="193">
        <v>0</v>
      </c>
    </row>
    <row r="6271" spans="2:8" x14ac:dyDescent="0.25">
      <c r="B6271" s="192">
        <f t="shared" si="494"/>
        <v>43362.166666651465</v>
      </c>
      <c r="C6271" s="16">
        <f t="shared" si="490"/>
        <v>9</v>
      </c>
      <c r="D6271" s="16">
        <f t="shared" si="491"/>
        <v>3</v>
      </c>
      <c r="E6271" s="16">
        <f t="shared" si="492"/>
        <v>1</v>
      </c>
      <c r="F6271" s="16">
        <f t="shared" si="493"/>
        <v>4</v>
      </c>
      <c r="G6271" s="195">
        <v>6269</v>
      </c>
      <c r="H6271" s="193">
        <v>0</v>
      </c>
    </row>
    <row r="6272" spans="2:8" x14ac:dyDescent="0.25">
      <c r="B6272" s="192">
        <f t="shared" si="494"/>
        <v>43362.208333318129</v>
      </c>
      <c r="C6272" s="16">
        <f t="shared" si="490"/>
        <v>9</v>
      </c>
      <c r="D6272" s="16">
        <f t="shared" si="491"/>
        <v>3</v>
      </c>
      <c r="E6272" s="16">
        <f t="shared" si="492"/>
        <v>1</v>
      </c>
      <c r="F6272" s="16">
        <f t="shared" si="493"/>
        <v>5</v>
      </c>
      <c r="G6272" s="195">
        <v>6270</v>
      </c>
      <c r="H6272" s="193">
        <v>0</v>
      </c>
    </row>
    <row r="6273" spans="2:8" x14ac:dyDescent="0.25">
      <c r="B6273" s="192">
        <f t="shared" si="494"/>
        <v>43362.249999984793</v>
      </c>
      <c r="C6273" s="16">
        <f t="shared" si="490"/>
        <v>9</v>
      </c>
      <c r="D6273" s="16">
        <f t="shared" si="491"/>
        <v>3</v>
      </c>
      <c r="E6273" s="16">
        <f t="shared" si="492"/>
        <v>1</v>
      </c>
      <c r="F6273" s="16">
        <f t="shared" si="493"/>
        <v>6</v>
      </c>
      <c r="G6273" s="195">
        <v>6271</v>
      </c>
      <c r="H6273" s="193">
        <v>1.6990003E-2</v>
      </c>
    </row>
    <row r="6274" spans="2:8" x14ac:dyDescent="0.25">
      <c r="B6274" s="192">
        <f t="shared" si="494"/>
        <v>43362.291666651457</v>
      </c>
      <c r="C6274" s="16">
        <f t="shared" si="490"/>
        <v>9</v>
      </c>
      <c r="D6274" s="16">
        <f t="shared" si="491"/>
        <v>3</v>
      </c>
      <c r="E6274" s="16">
        <f t="shared" si="492"/>
        <v>1</v>
      </c>
      <c r="F6274" s="16">
        <f t="shared" si="493"/>
        <v>7</v>
      </c>
      <c r="G6274" s="195">
        <v>6272</v>
      </c>
      <c r="H6274" s="193">
        <v>0.12330774999999999</v>
      </c>
    </row>
    <row r="6275" spans="2:8" x14ac:dyDescent="0.25">
      <c r="B6275" s="192">
        <f t="shared" si="494"/>
        <v>43362.333333318122</v>
      </c>
      <c r="C6275" s="16">
        <f t="shared" si="490"/>
        <v>9</v>
      </c>
      <c r="D6275" s="16">
        <f t="shared" si="491"/>
        <v>3</v>
      </c>
      <c r="E6275" s="16">
        <f t="shared" si="492"/>
        <v>1</v>
      </c>
      <c r="F6275" s="16">
        <f t="shared" si="493"/>
        <v>8</v>
      </c>
      <c r="G6275" s="195">
        <v>6273</v>
      </c>
      <c r="H6275" s="193">
        <v>0.25980978100000002</v>
      </c>
    </row>
    <row r="6276" spans="2:8" x14ac:dyDescent="0.25">
      <c r="B6276" s="192">
        <f t="shared" si="494"/>
        <v>43362.374999984786</v>
      </c>
      <c r="C6276" s="16">
        <f t="shared" ref="C6276:C6339" si="495">MONTH(B6276)</f>
        <v>9</v>
      </c>
      <c r="D6276" s="16">
        <f t="shared" ref="D6276:D6339" si="496">WEEKDAY(B6276,2)</f>
        <v>3</v>
      </c>
      <c r="E6276" s="16">
        <f t="shared" ref="E6276:E6339" si="497">IF(D6276&lt;6,1,2)</f>
        <v>1</v>
      </c>
      <c r="F6276" s="16">
        <f t="shared" ref="F6276:F6339" si="498">HOUR(B6276)</f>
        <v>9</v>
      </c>
      <c r="G6276" s="195">
        <v>6274</v>
      </c>
      <c r="H6276" s="193">
        <v>0.40413496799999998</v>
      </c>
    </row>
    <row r="6277" spans="2:8" x14ac:dyDescent="0.25">
      <c r="B6277" s="192">
        <f t="shared" ref="B6277:B6340" si="499">B6276+1/24</f>
        <v>43362.41666665145</v>
      </c>
      <c r="C6277" s="16">
        <f t="shared" si="495"/>
        <v>9</v>
      </c>
      <c r="D6277" s="16">
        <f t="shared" si="496"/>
        <v>3</v>
      </c>
      <c r="E6277" s="16">
        <f t="shared" si="497"/>
        <v>1</v>
      </c>
      <c r="F6277" s="16">
        <f t="shared" si="498"/>
        <v>10</v>
      </c>
      <c r="G6277" s="195">
        <v>6275</v>
      </c>
      <c r="H6277" s="193">
        <v>0.50853895999999998</v>
      </c>
    </row>
    <row r="6278" spans="2:8" x14ac:dyDescent="0.25">
      <c r="B6278" s="192">
        <f t="shared" si="499"/>
        <v>43362.458333318114</v>
      </c>
      <c r="C6278" s="16">
        <f t="shared" si="495"/>
        <v>9</v>
      </c>
      <c r="D6278" s="16">
        <f t="shared" si="496"/>
        <v>3</v>
      </c>
      <c r="E6278" s="16">
        <f t="shared" si="497"/>
        <v>1</v>
      </c>
      <c r="F6278" s="16">
        <f t="shared" si="498"/>
        <v>11</v>
      </c>
      <c r="G6278" s="195">
        <v>6276</v>
      </c>
      <c r="H6278" s="193">
        <v>0.56716576699999999</v>
      </c>
    </row>
    <row r="6279" spans="2:8" x14ac:dyDescent="0.25">
      <c r="B6279" s="192">
        <f t="shared" si="499"/>
        <v>43362.499999984779</v>
      </c>
      <c r="C6279" s="16">
        <f t="shared" si="495"/>
        <v>9</v>
      </c>
      <c r="D6279" s="16">
        <f t="shared" si="496"/>
        <v>3</v>
      </c>
      <c r="E6279" s="16">
        <f t="shared" si="497"/>
        <v>1</v>
      </c>
      <c r="F6279" s="16">
        <f t="shared" si="498"/>
        <v>12</v>
      </c>
      <c r="G6279" s="195">
        <v>6277</v>
      </c>
      <c r="H6279" s="193">
        <v>0.56297699499999998</v>
      </c>
    </row>
    <row r="6280" spans="2:8" x14ac:dyDescent="0.25">
      <c r="B6280" s="192">
        <f t="shared" si="499"/>
        <v>43362.541666651443</v>
      </c>
      <c r="C6280" s="16">
        <f t="shared" si="495"/>
        <v>9</v>
      </c>
      <c r="D6280" s="16">
        <f t="shared" si="496"/>
        <v>3</v>
      </c>
      <c r="E6280" s="16">
        <f t="shared" si="497"/>
        <v>1</v>
      </c>
      <c r="F6280" s="16">
        <f t="shared" si="498"/>
        <v>13</v>
      </c>
      <c r="G6280" s="195">
        <v>6278</v>
      </c>
      <c r="H6280" s="193">
        <v>0.52266311600000004</v>
      </c>
    </row>
    <row r="6281" spans="2:8" x14ac:dyDescent="0.25">
      <c r="B6281" s="192">
        <f t="shared" si="499"/>
        <v>43362.583333318107</v>
      </c>
      <c r="C6281" s="16">
        <f t="shared" si="495"/>
        <v>9</v>
      </c>
      <c r="D6281" s="16">
        <f t="shared" si="496"/>
        <v>3</v>
      </c>
      <c r="E6281" s="16">
        <f t="shared" si="497"/>
        <v>1</v>
      </c>
      <c r="F6281" s="16">
        <f t="shared" si="498"/>
        <v>14</v>
      </c>
      <c r="G6281" s="195">
        <v>6279</v>
      </c>
      <c r="H6281" s="193">
        <v>0.453822436</v>
      </c>
    </row>
    <row r="6282" spans="2:8" x14ac:dyDescent="0.25">
      <c r="B6282" s="192">
        <f t="shared" si="499"/>
        <v>43362.624999984771</v>
      </c>
      <c r="C6282" s="16">
        <f t="shared" si="495"/>
        <v>9</v>
      </c>
      <c r="D6282" s="16">
        <f t="shared" si="496"/>
        <v>3</v>
      </c>
      <c r="E6282" s="16">
        <f t="shared" si="497"/>
        <v>1</v>
      </c>
      <c r="F6282" s="16">
        <f t="shared" si="498"/>
        <v>15</v>
      </c>
      <c r="G6282" s="195">
        <v>6280</v>
      </c>
      <c r="H6282" s="193">
        <v>0.35433552699999998</v>
      </c>
    </row>
    <row r="6283" spans="2:8" x14ac:dyDescent="0.25">
      <c r="B6283" s="192">
        <f t="shared" si="499"/>
        <v>43362.666666651436</v>
      </c>
      <c r="C6283" s="16">
        <f t="shared" si="495"/>
        <v>9</v>
      </c>
      <c r="D6283" s="16">
        <f t="shared" si="496"/>
        <v>3</v>
      </c>
      <c r="E6283" s="16">
        <f t="shared" si="497"/>
        <v>1</v>
      </c>
      <c r="F6283" s="16">
        <f t="shared" si="498"/>
        <v>16</v>
      </c>
      <c r="G6283" s="195">
        <v>6281</v>
      </c>
      <c r="H6283" s="193">
        <v>0.21686323900000001</v>
      </c>
    </row>
    <row r="6284" spans="2:8" x14ac:dyDescent="0.25">
      <c r="B6284" s="192">
        <f t="shared" si="499"/>
        <v>43362.7083333181</v>
      </c>
      <c r="C6284" s="16">
        <f t="shared" si="495"/>
        <v>9</v>
      </c>
      <c r="D6284" s="16">
        <f t="shared" si="496"/>
        <v>3</v>
      </c>
      <c r="E6284" s="16">
        <f t="shared" si="497"/>
        <v>1</v>
      </c>
      <c r="F6284" s="16">
        <f t="shared" si="498"/>
        <v>17</v>
      </c>
      <c r="G6284" s="195">
        <v>6282</v>
      </c>
      <c r="H6284" s="193">
        <v>7.5987896999999999E-2</v>
      </c>
    </row>
    <row r="6285" spans="2:8" x14ac:dyDescent="0.25">
      <c r="B6285" s="192">
        <f t="shared" si="499"/>
        <v>43362.749999984764</v>
      </c>
      <c r="C6285" s="16">
        <f t="shared" si="495"/>
        <v>9</v>
      </c>
      <c r="D6285" s="16">
        <f t="shared" si="496"/>
        <v>3</v>
      </c>
      <c r="E6285" s="16">
        <f t="shared" si="497"/>
        <v>1</v>
      </c>
      <c r="F6285" s="16">
        <f t="shared" si="498"/>
        <v>18</v>
      </c>
      <c r="G6285" s="195">
        <v>6283</v>
      </c>
      <c r="H6285" s="193">
        <v>2.9932470000000001E-3</v>
      </c>
    </row>
    <row r="6286" spans="2:8" x14ac:dyDescent="0.25">
      <c r="B6286" s="192">
        <f t="shared" si="499"/>
        <v>43362.791666651428</v>
      </c>
      <c r="C6286" s="16">
        <f t="shared" si="495"/>
        <v>9</v>
      </c>
      <c r="D6286" s="16">
        <f t="shared" si="496"/>
        <v>3</v>
      </c>
      <c r="E6286" s="16">
        <f t="shared" si="497"/>
        <v>1</v>
      </c>
      <c r="F6286" s="16">
        <f t="shared" si="498"/>
        <v>19</v>
      </c>
      <c r="G6286" s="195">
        <v>6284</v>
      </c>
      <c r="H6286" s="193">
        <v>0</v>
      </c>
    </row>
    <row r="6287" spans="2:8" x14ac:dyDescent="0.25">
      <c r="B6287" s="192">
        <f t="shared" si="499"/>
        <v>43362.833333318093</v>
      </c>
      <c r="C6287" s="16">
        <f t="shared" si="495"/>
        <v>9</v>
      </c>
      <c r="D6287" s="16">
        <f t="shared" si="496"/>
        <v>3</v>
      </c>
      <c r="E6287" s="16">
        <f t="shared" si="497"/>
        <v>1</v>
      </c>
      <c r="F6287" s="16">
        <f t="shared" si="498"/>
        <v>20</v>
      </c>
      <c r="G6287" s="195">
        <v>6285</v>
      </c>
      <c r="H6287" s="193">
        <v>0</v>
      </c>
    </row>
    <row r="6288" spans="2:8" x14ac:dyDescent="0.25">
      <c r="B6288" s="192">
        <f t="shared" si="499"/>
        <v>43362.874999984757</v>
      </c>
      <c r="C6288" s="16">
        <f t="shared" si="495"/>
        <v>9</v>
      </c>
      <c r="D6288" s="16">
        <f t="shared" si="496"/>
        <v>3</v>
      </c>
      <c r="E6288" s="16">
        <f t="shared" si="497"/>
        <v>1</v>
      </c>
      <c r="F6288" s="16">
        <f t="shared" si="498"/>
        <v>21</v>
      </c>
      <c r="G6288" s="195">
        <v>6286</v>
      </c>
      <c r="H6288" s="193">
        <v>0</v>
      </c>
    </row>
    <row r="6289" spans="2:8" x14ac:dyDescent="0.25">
      <c r="B6289" s="192">
        <f t="shared" si="499"/>
        <v>43362.916666651421</v>
      </c>
      <c r="C6289" s="16">
        <f t="shared" si="495"/>
        <v>9</v>
      </c>
      <c r="D6289" s="16">
        <f t="shared" si="496"/>
        <v>3</v>
      </c>
      <c r="E6289" s="16">
        <f t="shared" si="497"/>
        <v>1</v>
      </c>
      <c r="F6289" s="16">
        <f t="shared" si="498"/>
        <v>22</v>
      </c>
      <c r="G6289" s="195">
        <v>6287</v>
      </c>
      <c r="H6289" s="193">
        <v>0</v>
      </c>
    </row>
    <row r="6290" spans="2:8" x14ac:dyDescent="0.25">
      <c r="B6290" s="192">
        <f t="shared" si="499"/>
        <v>43362.958333318085</v>
      </c>
      <c r="C6290" s="16">
        <f t="shared" si="495"/>
        <v>9</v>
      </c>
      <c r="D6290" s="16">
        <f t="shared" si="496"/>
        <v>3</v>
      </c>
      <c r="E6290" s="16">
        <f t="shared" si="497"/>
        <v>1</v>
      </c>
      <c r="F6290" s="16">
        <f t="shared" si="498"/>
        <v>23</v>
      </c>
      <c r="G6290" s="195">
        <v>6288</v>
      </c>
      <c r="H6290" s="193">
        <v>0</v>
      </c>
    </row>
    <row r="6291" spans="2:8" x14ac:dyDescent="0.25">
      <c r="B6291" s="192">
        <f t="shared" si="499"/>
        <v>43362.99999998475</v>
      </c>
      <c r="C6291" s="16">
        <f t="shared" si="495"/>
        <v>9</v>
      </c>
      <c r="D6291" s="16">
        <f t="shared" si="496"/>
        <v>4</v>
      </c>
      <c r="E6291" s="16">
        <f t="shared" si="497"/>
        <v>1</v>
      </c>
      <c r="F6291" s="16">
        <f t="shared" si="498"/>
        <v>0</v>
      </c>
      <c r="G6291" s="195">
        <v>6289</v>
      </c>
      <c r="H6291" s="193">
        <v>0</v>
      </c>
    </row>
    <row r="6292" spans="2:8" x14ac:dyDescent="0.25">
      <c r="B6292" s="192">
        <f t="shared" si="499"/>
        <v>43363.041666651414</v>
      </c>
      <c r="C6292" s="16">
        <f t="shared" si="495"/>
        <v>9</v>
      </c>
      <c r="D6292" s="16">
        <f t="shared" si="496"/>
        <v>4</v>
      </c>
      <c r="E6292" s="16">
        <f t="shared" si="497"/>
        <v>1</v>
      </c>
      <c r="F6292" s="16">
        <f t="shared" si="498"/>
        <v>1</v>
      </c>
      <c r="G6292" s="195">
        <v>6290</v>
      </c>
      <c r="H6292" s="193">
        <v>0</v>
      </c>
    </row>
    <row r="6293" spans="2:8" x14ac:dyDescent="0.25">
      <c r="B6293" s="192">
        <f t="shared" si="499"/>
        <v>43363.083333318078</v>
      </c>
      <c r="C6293" s="16">
        <f t="shared" si="495"/>
        <v>9</v>
      </c>
      <c r="D6293" s="16">
        <f t="shared" si="496"/>
        <v>4</v>
      </c>
      <c r="E6293" s="16">
        <f t="shared" si="497"/>
        <v>1</v>
      </c>
      <c r="F6293" s="16">
        <f t="shared" si="498"/>
        <v>2</v>
      </c>
      <c r="G6293" s="195">
        <v>6291</v>
      </c>
      <c r="H6293" s="193">
        <v>0</v>
      </c>
    </row>
    <row r="6294" spans="2:8" x14ac:dyDescent="0.25">
      <c r="B6294" s="192">
        <f t="shared" si="499"/>
        <v>43363.124999984742</v>
      </c>
      <c r="C6294" s="16">
        <f t="shared" si="495"/>
        <v>9</v>
      </c>
      <c r="D6294" s="16">
        <f t="shared" si="496"/>
        <v>4</v>
      </c>
      <c r="E6294" s="16">
        <f t="shared" si="497"/>
        <v>1</v>
      </c>
      <c r="F6294" s="16">
        <f t="shared" si="498"/>
        <v>3</v>
      </c>
      <c r="G6294" s="195">
        <v>6292</v>
      </c>
      <c r="H6294" s="193">
        <v>0</v>
      </c>
    </row>
    <row r="6295" spans="2:8" x14ac:dyDescent="0.25">
      <c r="B6295" s="192">
        <f t="shared" si="499"/>
        <v>43363.166666651407</v>
      </c>
      <c r="C6295" s="16">
        <f t="shared" si="495"/>
        <v>9</v>
      </c>
      <c r="D6295" s="16">
        <f t="shared" si="496"/>
        <v>4</v>
      </c>
      <c r="E6295" s="16">
        <f t="shared" si="497"/>
        <v>1</v>
      </c>
      <c r="F6295" s="16">
        <f t="shared" si="498"/>
        <v>4</v>
      </c>
      <c r="G6295" s="195">
        <v>6293</v>
      </c>
      <c r="H6295" s="193">
        <v>0</v>
      </c>
    </row>
    <row r="6296" spans="2:8" x14ac:dyDescent="0.25">
      <c r="B6296" s="192">
        <f t="shared" si="499"/>
        <v>43363.208333318071</v>
      </c>
      <c r="C6296" s="16">
        <f t="shared" si="495"/>
        <v>9</v>
      </c>
      <c r="D6296" s="16">
        <f t="shared" si="496"/>
        <v>4</v>
      </c>
      <c r="E6296" s="16">
        <f t="shared" si="497"/>
        <v>1</v>
      </c>
      <c r="F6296" s="16">
        <f t="shared" si="498"/>
        <v>5</v>
      </c>
      <c r="G6296" s="195">
        <v>6294</v>
      </c>
      <c r="H6296" s="193">
        <v>0</v>
      </c>
    </row>
    <row r="6297" spans="2:8" x14ac:dyDescent="0.25">
      <c r="B6297" s="192">
        <f t="shared" si="499"/>
        <v>43363.249999984735</v>
      </c>
      <c r="C6297" s="16">
        <f t="shared" si="495"/>
        <v>9</v>
      </c>
      <c r="D6297" s="16">
        <f t="shared" si="496"/>
        <v>4</v>
      </c>
      <c r="E6297" s="16">
        <f t="shared" si="497"/>
        <v>1</v>
      </c>
      <c r="F6297" s="16">
        <f t="shared" si="498"/>
        <v>6</v>
      </c>
      <c r="G6297" s="195">
        <v>6295</v>
      </c>
      <c r="H6297" s="193">
        <v>2.1482799E-2</v>
      </c>
    </row>
    <row r="6298" spans="2:8" x14ac:dyDescent="0.25">
      <c r="B6298" s="192">
        <f t="shared" si="499"/>
        <v>43363.291666651399</v>
      </c>
      <c r="C6298" s="16">
        <f t="shared" si="495"/>
        <v>9</v>
      </c>
      <c r="D6298" s="16">
        <f t="shared" si="496"/>
        <v>4</v>
      </c>
      <c r="E6298" s="16">
        <f t="shared" si="497"/>
        <v>1</v>
      </c>
      <c r="F6298" s="16">
        <f t="shared" si="498"/>
        <v>7</v>
      </c>
      <c r="G6298" s="195">
        <v>6296</v>
      </c>
      <c r="H6298" s="193">
        <v>0.14905455300000001</v>
      </c>
    </row>
    <row r="6299" spans="2:8" x14ac:dyDescent="0.25">
      <c r="B6299" s="192">
        <f t="shared" si="499"/>
        <v>43363.333333318064</v>
      </c>
      <c r="C6299" s="16">
        <f t="shared" si="495"/>
        <v>9</v>
      </c>
      <c r="D6299" s="16">
        <f t="shared" si="496"/>
        <v>4</v>
      </c>
      <c r="E6299" s="16">
        <f t="shared" si="497"/>
        <v>1</v>
      </c>
      <c r="F6299" s="16">
        <f t="shared" si="498"/>
        <v>8</v>
      </c>
      <c r="G6299" s="195">
        <v>6297</v>
      </c>
      <c r="H6299" s="193">
        <v>0.31408650199999999</v>
      </c>
    </row>
    <row r="6300" spans="2:8" x14ac:dyDescent="0.25">
      <c r="B6300" s="192">
        <f t="shared" si="499"/>
        <v>43363.374999984728</v>
      </c>
      <c r="C6300" s="16">
        <f t="shared" si="495"/>
        <v>9</v>
      </c>
      <c r="D6300" s="16">
        <f t="shared" si="496"/>
        <v>4</v>
      </c>
      <c r="E6300" s="16">
        <f t="shared" si="497"/>
        <v>1</v>
      </c>
      <c r="F6300" s="16">
        <f t="shared" si="498"/>
        <v>9</v>
      </c>
      <c r="G6300" s="195">
        <v>6298</v>
      </c>
      <c r="H6300" s="193">
        <v>0.43858587999999998</v>
      </c>
    </row>
    <row r="6301" spans="2:8" x14ac:dyDescent="0.25">
      <c r="B6301" s="192">
        <f t="shared" si="499"/>
        <v>43363.416666651392</v>
      </c>
      <c r="C6301" s="16">
        <f t="shared" si="495"/>
        <v>9</v>
      </c>
      <c r="D6301" s="16">
        <f t="shared" si="496"/>
        <v>4</v>
      </c>
      <c r="E6301" s="16">
        <f t="shared" si="497"/>
        <v>1</v>
      </c>
      <c r="F6301" s="16">
        <f t="shared" si="498"/>
        <v>10</v>
      </c>
      <c r="G6301" s="195">
        <v>6299</v>
      </c>
      <c r="H6301" s="193">
        <v>0.54273064100000001</v>
      </c>
    </row>
    <row r="6302" spans="2:8" x14ac:dyDescent="0.25">
      <c r="B6302" s="192">
        <f t="shared" si="499"/>
        <v>43363.458333318056</v>
      </c>
      <c r="C6302" s="16">
        <f t="shared" si="495"/>
        <v>9</v>
      </c>
      <c r="D6302" s="16">
        <f t="shared" si="496"/>
        <v>4</v>
      </c>
      <c r="E6302" s="16">
        <f t="shared" si="497"/>
        <v>1</v>
      </c>
      <c r="F6302" s="16">
        <f t="shared" si="498"/>
        <v>11</v>
      </c>
      <c r="G6302" s="195">
        <v>6300</v>
      </c>
      <c r="H6302" s="193">
        <v>0.58848542800000003</v>
      </c>
    </row>
    <row r="6303" spans="2:8" x14ac:dyDescent="0.25">
      <c r="B6303" s="192">
        <f t="shared" si="499"/>
        <v>43363.49999998472</v>
      </c>
      <c r="C6303" s="16">
        <f t="shared" si="495"/>
        <v>9</v>
      </c>
      <c r="D6303" s="16">
        <f t="shared" si="496"/>
        <v>4</v>
      </c>
      <c r="E6303" s="16">
        <f t="shared" si="497"/>
        <v>1</v>
      </c>
      <c r="F6303" s="16">
        <f t="shared" si="498"/>
        <v>12</v>
      </c>
      <c r="G6303" s="195">
        <v>6301</v>
      </c>
      <c r="H6303" s="193">
        <v>0.59817942899999998</v>
      </c>
    </row>
    <row r="6304" spans="2:8" x14ac:dyDescent="0.25">
      <c r="B6304" s="192">
        <f t="shared" si="499"/>
        <v>43363.541666651385</v>
      </c>
      <c r="C6304" s="16">
        <f t="shared" si="495"/>
        <v>9</v>
      </c>
      <c r="D6304" s="16">
        <f t="shared" si="496"/>
        <v>4</v>
      </c>
      <c r="E6304" s="16">
        <f t="shared" si="497"/>
        <v>1</v>
      </c>
      <c r="F6304" s="16">
        <f t="shared" si="498"/>
        <v>13</v>
      </c>
      <c r="G6304" s="195">
        <v>6302</v>
      </c>
      <c r="H6304" s="193">
        <v>0.55952199199999997</v>
      </c>
    </row>
    <row r="6305" spans="2:8" x14ac:dyDescent="0.25">
      <c r="B6305" s="192">
        <f t="shared" si="499"/>
        <v>43363.583333318049</v>
      </c>
      <c r="C6305" s="16">
        <f t="shared" si="495"/>
        <v>9</v>
      </c>
      <c r="D6305" s="16">
        <f t="shared" si="496"/>
        <v>4</v>
      </c>
      <c r="E6305" s="16">
        <f t="shared" si="497"/>
        <v>1</v>
      </c>
      <c r="F6305" s="16">
        <f t="shared" si="498"/>
        <v>14</v>
      </c>
      <c r="G6305" s="195">
        <v>6303</v>
      </c>
      <c r="H6305" s="193">
        <v>0.48154792400000002</v>
      </c>
    </row>
    <row r="6306" spans="2:8" x14ac:dyDescent="0.25">
      <c r="B6306" s="192">
        <f t="shared" si="499"/>
        <v>43363.624999984713</v>
      </c>
      <c r="C6306" s="16">
        <f t="shared" si="495"/>
        <v>9</v>
      </c>
      <c r="D6306" s="16">
        <f t="shared" si="496"/>
        <v>4</v>
      </c>
      <c r="E6306" s="16">
        <f t="shared" si="497"/>
        <v>1</v>
      </c>
      <c r="F6306" s="16">
        <f t="shared" si="498"/>
        <v>15</v>
      </c>
      <c r="G6306" s="195">
        <v>6304</v>
      </c>
      <c r="H6306" s="193">
        <v>0.37370759100000001</v>
      </c>
    </row>
    <row r="6307" spans="2:8" x14ac:dyDescent="0.25">
      <c r="B6307" s="192">
        <f t="shared" si="499"/>
        <v>43363.666666651377</v>
      </c>
      <c r="C6307" s="16">
        <f t="shared" si="495"/>
        <v>9</v>
      </c>
      <c r="D6307" s="16">
        <f t="shared" si="496"/>
        <v>4</v>
      </c>
      <c r="E6307" s="16">
        <f t="shared" si="497"/>
        <v>1</v>
      </c>
      <c r="F6307" s="16">
        <f t="shared" si="498"/>
        <v>16</v>
      </c>
      <c r="G6307" s="195">
        <v>6305</v>
      </c>
      <c r="H6307" s="193">
        <v>0.21760473499999999</v>
      </c>
    </row>
    <row r="6308" spans="2:8" x14ac:dyDescent="0.25">
      <c r="B6308" s="192">
        <f t="shared" si="499"/>
        <v>43363.708333318042</v>
      </c>
      <c r="C6308" s="16">
        <f t="shared" si="495"/>
        <v>9</v>
      </c>
      <c r="D6308" s="16">
        <f t="shared" si="496"/>
        <v>4</v>
      </c>
      <c r="E6308" s="16">
        <f t="shared" si="497"/>
        <v>1</v>
      </c>
      <c r="F6308" s="16">
        <f t="shared" si="498"/>
        <v>17</v>
      </c>
      <c r="G6308" s="195">
        <v>6306</v>
      </c>
      <c r="H6308" s="193">
        <v>7.5946166999999995E-2</v>
      </c>
    </row>
    <row r="6309" spans="2:8" x14ac:dyDescent="0.25">
      <c r="B6309" s="192">
        <f t="shared" si="499"/>
        <v>43363.749999984706</v>
      </c>
      <c r="C6309" s="16">
        <f t="shared" si="495"/>
        <v>9</v>
      </c>
      <c r="D6309" s="16">
        <f t="shared" si="496"/>
        <v>4</v>
      </c>
      <c r="E6309" s="16">
        <f t="shared" si="497"/>
        <v>1</v>
      </c>
      <c r="F6309" s="16">
        <f t="shared" si="498"/>
        <v>18</v>
      </c>
      <c r="G6309" s="195">
        <v>6307</v>
      </c>
      <c r="H6309" s="193">
        <v>2.827071E-3</v>
      </c>
    </row>
    <row r="6310" spans="2:8" x14ac:dyDescent="0.25">
      <c r="B6310" s="192">
        <f t="shared" si="499"/>
        <v>43363.79166665137</v>
      </c>
      <c r="C6310" s="16">
        <f t="shared" si="495"/>
        <v>9</v>
      </c>
      <c r="D6310" s="16">
        <f t="shared" si="496"/>
        <v>4</v>
      </c>
      <c r="E6310" s="16">
        <f t="shared" si="497"/>
        <v>1</v>
      </c>
      <c r="F6310" s="16">
        <f t="shared" si="498"/>
        <v>19</v>
      </c>
      <c r="G6310" s="195">
        <v>6308</v>
      </c>
      <c r="H6310" s="193">
        <v>0</v>
      </c>
    </row>
    <row r="6311" spans="2:8" x14ac:dyDescent="0.25">
      <c r="B6311" s="192">
        <f t="shared" si="499"/>
        <v>43363.833333318034</v>
      </c>
      <c r="C6311" s="16">
        <f t="shared" si="495"/>
        <v>9</v>
      </c>
      <c r="D6311" s="16">
        <f t="shared" si="496"/>
        <v>4</v>
      </c>
      <c r="E6311" s="16">
        <f t="shared" si="497"/>
        <v>1</v>
      </c>
      <c r="F6311" s="16">
        <f t="shared" si="498"/>
        <v>20</v>
      </c>
      <c r="G6311" s="195">
        <v>6309</v>
      </c>
      <c r="H6311" s="193">
        <v>0</v>
      </c>
    </row>
    <row r="6312" spans="2:8" x14ac:dyDescent="0.25">
      <c r="B6312" s="192">
        <f t="shared" si="499"/>
        <v>43363.874999984699</v>
      </c>
      <c r="C6312" s="16">
        <f t="shared" si="495"/>
        <v>9</v>
      </c>
      <c r="D6312" s="16">
        <f t="shared" si="496"/>
        <v>4</v>
      </c>
      <c r="E6312" s="16">
        <f t="shared" si="497"/>
        <v>1</v>
      </c>
      <c r="F6312" s="16">
        <f t="shared" si="498"/>
        <v>21</v>
      </c>
      <c r="G6312" s="195">
        <v>6310</v>
      </c>
      <c r="H6312" s="193">
        <v>0</v>
      </c>
    </row>
    <row r="6313" spans="2:8" x14ac:dyDescent="0.25">
      <c r="B6313" s="192">
        <f t="shared" si="499"/>
        <v>43363.916666651363</v>
      </c>
      <c r="C6313" s="16">
        <f t="shared" si="495"/>
        <v>9</v>
      </c>
      <c r="D6313" s="16">
        <f t="shared" si="496"/>
        <v>4</v>
      </c>
      <c r="E6313" s="16">
        <f t="shared" si="497"/>
        <v>1</v>
      </c>
      <c r="F6313" s="16">
        <f t="shared" si="498"/>
        <v>22</v>
      </c>
      <c r="G6313" s="195">
        <v>6311</v>
      </c>
      <c r="H6313" s="193">
        <v>0</v>
      </c>
    </row>
    <row r="6314" spans="2:8" x14ac:dyDescent="0.25">
      <c r="B6314" s="192">
        <f t="shared" si="499"/>
        <v>43363.958333318027</v>
      </c>
      <c r="C6314" s="16">
        <f t="shared" si="495"/>
        <v>9</v>
      </c>
      <c r="D6314" s="16">
        <f t="shared" si="496"/>
        <v>4</v>
      </c>
      <c r="E6314" s="16">
        <f t="shared" si="497"/>
        <v>1</v>
      </c>
      <c r="F6314" s="16">
        <f t="shared" si="498"/>
        <v>23</v>
      </c>
      <c r="G6314" s="195">
        <v>6312</v>
      </c>
      <c r="H6314" s="193">
        <v>0</v>
      </c>
    </row>
    <row r="6315" spans="2:8" x14ac:dyDescent="0.25">
      <c r="B6315" s="192">
        <f t="shared" si="499"/>
        <v>43363.999999984691</v>
      </c>
      <c r="C6315" s="16">
        <f t="shared" si="495"/>
        <v>9</v>
      </c>
      <c r="D6315" s="16">
        <f t="shared" si="496"/>
        <v>5</v>
      </c>
      <c r="E6315" s="16">
        <f t="shared" si="497"/>
        <v>1</v>
      </c>
      <c r="F6315" s="16">
        <f t="shared" si="498"/>
        <v>0</v>
      </c>
      <c r="G6315" s="195">
        <v>6313</v>
      </c>
      <c r="H6315" s="193">
        <v>0</v>
      </c>
    </row>
    <row r="6316" spans="2:8" x14ac:dyDescent="0.25">
      <c r="B6316" s="192">
        <f t="shared" si="499"/>
        <v>43364.041666651356</v>
      </c>
      <c r="C6316" s="16">
        <f t="shared" si="495"/>
        <v>9</v>
      </c>
      <c r="D6316" s="16">
        <f t="shared" si="496"/>
        <v>5</v>
      </c>
      <c r="E6316" s="16">
        <f t="shared" si="497"/>
        <v>1</v>
      </c>
      <c r="F6316" s="16">
        <f t="shared" si="498"/>
        <v>1</v>
      </c>
      <c r="G6316" s="195">
        <v>6314</v>
      </c>
      <c r="H6316" s="193">
        <v>0</v>
      </c>
    </row>
    <row r="6317" spans="2:8" x14ac:dyDescent="0.25">
      <c r="B6317" s="192">
        <f t="shared" si="499"/>
        <v>43364.08333331802</v>
      </c>
      <c r="C6317" s="16">
        <f t="shared" si="495"/>
        <v>9</v>
      </c>
      <c r="D6317" s="16">
        <f t="shared" si="496"/>
        <v>5</v>
      </c>
      <c r="E6317" s="16">
        <f t="shared" si="497"/>
        <v>1</v>
      </c>
      <c r="F6317" s="16">
        <f t="shared" si="498"/>
        <v>2</v>
      </c>
      <c r="G6317" s="195">
        <v>6315</v>
      </c>
      <c r="H6317" s="193">
        <v>0</v>
      </c>
    </row>
    <row r="6318" spans="2:8" x14ac:dyDescent="0.25">
      <c r="B6318" s="192">
        <f t="shared" si="499"/>
        <v>43364.124999984684</v>
      </c>
      <c r="C6318" s="16">
        <f t="shared" si="495"/>
        <v>9</v>
      </c>
      <c r="D6318" s="16">
        <f t="shared" si="496"/>
        <v>5</v>
      </c>
      <c r="E6318" s="16">
        <f t="shared" si="497"/>
        <v>1</v>
      </c>
      <c r="F6318" s="16">
        <f t="shared" si="498"/>
        <v>3</v>
      </c>
      <c r="G6318" s="195">
        <v>6316</v>
      </c>
      <c r="H6318" s="193">
        <v>0</v>
      </c>
    </row>
    <row r="6319" spans="2:8" x14ac:dyDescent="0.25">
      <c r="B6319" s="192">
        <f t="shared" si="499"/>
        <v>43364.166666651348</v>
      </c>
      <c r="C6319" s="16">
        <f t="shared" si="495"/>
        <v>9</v>
      </c>
      <c r="D6319" s="16">
        <f t="shared" si="496"/>
        <v>5</v>
      </c>
      <c r="E6319" s="16">
        <f t="shared" si="497"/>
        <v>1</v>
      </c>
      <c r="F6319" s="16">
        <f t="shared" si="498"/>
        <v>4</v>
      </c>
      <c r="G6319" s="195">
        <v>6317</v>
      </c>
      <c r="H6319" s="193">
        <v>0</v>
      </c>
    </row>
    <row r="6320" spans="2:8" x14ac:dyDescent="0.25">
      <c r="B6320" s="192">
        <f t="shared" si="499"/>
        <v>43364.208333318013</v>
      </c>
      <c r="C6320" s="16">
        <f t="shared" si="495"/>
        <v>9</v>
      </c>
      <c r="D6320" s="16">
        <f t="shared" si="496"/>
        <v>5</v>
      </c>
      <c r="E6320" s="16">
        <f t="shared" si="497"/>
        <v>1</v>
      </c>
      <c r="F6320" s="16">
        <f t="shared" si="498"/>
        <v>5</v>
      </c>
      <c r="G6320" s="195">
        <v>6318</v>
      </c>
      <c r="H6320" s="193">
        <v>0</v>
      </c>
    </row>
    <row r="6321" spans="2:8" x14ac:dyDescent="0.25">
      <c r="B6321" s="192">
        <f t="shared" si="499"/>
        <v>43364.249999984677</v>
      </c>
      <c r="C6321" s="16">
        <f t="shared" si="495"/>
        <v>9</v>
      </c>
      <c r="D6321" s="16">
        <f t="shared" si="496"/>
        <v>5</v>
      </c>
      <c r="E6321" s="16">
        <f t="shared" si="497"/>
        <v>1</v>
      </c>
      <c r="F6321" s="16">
        <f t="shared" si="498"/>
        <v>6</v>
      </c>
      <c r="G6321" s="195">
        <v>6319</v>
      </c>
      <c r="H6321" s="193">
        <v>1.9191362999999999E-2</v>
      </c>
    </row>
    <row r="6322" spans="2:8" x14ac:dyDescent="0.25">
      <c r="B6322" s="192">
        <f t="shared" si="499"/>
        <v>43364.291666651341</v>
      </c>
      <c r="C6322" s="16">
        <f t="shared" si="495"/>
        <v>9</v>
      </c>
      <c r="D6322" s="16">
        <f t="shared" si="496"/>
        <v>5</v>
      </c>
      <c r="E6322" s="16">
        <f t="shared" si="497"/>
        <v>1</v>
      </c>
      <c r="F6322" s="16">
        <f t="shared" si="498"/>
        <v>7</v>
      </c>
      <c r="G6322" s="195">
        <v>6320</v>
      </c>
      <c r="H6322" s="193">
        <v>0.14618077400000001</v>
      </c>
    </row>
    <row r="6323" spans="2:8" x14ac:dyDescent="0.25">
      <c r="B6323" s="192">
        <f t="shared" si="499"/>
        <v>43364.333333318005</v>
      </c>
      <c r="C6323" s="16">
        <f t="shared" si="495"/>
        <v>9</v>
      </c>
      <c r="D6323" s="16">
        <f t="shared" si="496"/>
        <v>5</v>
      </c>
      <c r="E6323" s="16">
        <f t="shared" si="497"/>
        <v>1</v>
      </c>
      <c r="F6323" s="16">
        <f t="shared" si="498"/>
        <v>8</v>
      </c>
      <c r="G6323" s="195">
        <v>6321</v>
      </c>
      <c r="H6323" s="193">
        <v>0.29507013100000001</v>
      </c>
    </row>
    <row r="6324" spans="2:8" x14ac:dyDescent="0.25">
      <c r="B6324" s="192">
        <f t="shared" si="499"/>
        <v>43364.37499998467</v>
      </c>
      <c r="C6324" s="16">
        <f t="shared" si="495"/>
        <v>9</v>
      </c>
      <c r="D6324" s="16">
        <f t="shared" si="496"/>
        <v>5</v>
      </c>
      <c r="E6324" s="16">
        <f t="shared" si="497"/>
        <v>1</v>
      </c>
      <c r="F6324" s="16">
        <f t="shared" si="498"/>
        <v>9</v>
      </c>
      <c r="G6324" s="195">
        <v>6322</v>
      </c>
      <c r="H6324" s="193">
        <v>0.43076470700000002</v>
      </c>
    </row>
    <row r="6325" spans="2:8" x14ac:dyDescent="0.25">
      <c r="B6325" s="192">
        <f t="shared" si="499"/>
        <v>43364.416666651334</v>
      </c>
      <c r="C6325" s="16">
        <f t="shared" si="495"/>
        <v>9</v>
      </c>
      <c r="D6325" s="16">
        <f t="shared" si="496"/>
        <v>5</v>
      </c>
      <c r="E6325" s="16">
        <f t="shared" si="497"/>
        <v>1</v>
      </c>
      <c r="F6325" s="16">
        <f t="shared" si="498"/>
        <v>10</v>
      </c>
      <c r="G6325" s="195">
        <v>6323</v>
      </c>
      <c r="H6325" s="193">
        <v>0.52269380300000001</v>
      </c>
    </row>
    <row r="6326" spans="2:8" x14ac:dyDescent="0.25">
      <c r="B6326" s="192">
        <f t="shared" si="499"/>
        <v>43364.458333317998</v>
      </c>
      <c r="C6326" s="16">
        <f t="shared" si="495"/>
        <v>9</v>
      </c>
      <c r="D6326" s="16">
        <f t="shared" si="496"/>
        <v>5</v>
      </c>
      <c r="E6326" s="16">
        <f t="shared" si="497"/>
        <v>1</v>
      </c>
      <c r="F6326" s="16">
        <f t="shared" si="498"/>
        <v>11</v>
      </c>
      <c r="G6326" s="195">
        <v>6324</v>
      </c>
      <c r="H6326" s="193">
        <v>0.55877177499999997</v>
      </c>
    </row>
    <row r="6327" spans="2:8" x14ac:dyDescent="0.25">
      <c r="B6327" s="192">
        <f t="shared" si="499"/>
        <v>43364.499999984662</v>
      </c>
      <c r="C6327" s="16">
        <f t="shared" si="495"/>
        <v>9</v>
      </c>
      <c r="D6327" s="16">
        <f t="shared" si="496"/>
        <v>5</v>
      </c>
      <c r="E6327" s="16">
        <f t="shared" si="497"/>
        <v>1</v>
      </c>
      <c r="F6327" s="16">
        <f t="shared" si="498"/>
        <v>12</v>
      </c>
      <c r="G6327" s="195">
        <v>6325</v>
      </c>
      <c r="H6327" s="193">
        <v>0.58973905599999998</v>
      </c>
    </row>
    <row r="6328" spans="2:8" x14ac:dyDescent="0.25">
      <c r="B6328" s="192">
        <f t="shared" si="499"/>
        <v>43364.541666651327</v>
      </c>
      <c r="C6328" s="16">
        <f t="shared" si="495"/>
        <v>9</v>
      </c>
      <c r="D6328" s="16">
        <f t="shared" si="496"/>
        <v>5</v>
      </c>
      <c r="E6328" s="16">
        <f t="shared" si="497"/>
        <v>1</v>
      </c>
      <c r="F6328" s="16">
        <f t="shared" si="498"/>
        <v>13</v>
      </c>
      <c r="G6328" s="195">
        <v>6326</v>
      </c>
      <c r="H6328" s="193">
        <v>0.54471821600000003</v>
      </c>
    </row>
    <row r="6329" spans="2:8" x14ac:dyDescent="0.25">
      <c r="B6329" s="192">
        <f t="shared" si="499"/>
        <v>43364.583333317991</v>
      </c>
      <c r="C6329" s="16">
        <f t="shared" si="495"/>
        <v>9</v>
      </c>
      <c r="D6329" s="16">
        <f t="shared" si="496"/>
        <v>5</v>
      </c>
      <c r="E6329" s="16">
        <f t="shared" si="497"/>
        <v>1</v>
      </c>
      <c r="F6329" s="16">
        <f t="shared" si="498"/>
        <v>14</v>
      </c>
      <c r="G6329" s="195">
        <v>6327</v>
      </c>
      <c r="H6329" s="193">
        <v>0.49587013200000002</v>
      </c>
    </row>
    <row r="6330" spans="2:8" x14ac:dyDescent="0.25">
      <c r="B6330" s="192">
        <f t="shared" si="499"/>
        <v>43364.624999984655</v>
      </c>
      <c r="C6330" s="16">
        <f t="shared" si="495"/>
        <v>9</v>
      </c>
      <c r="D6330" s="16">
        <f t="shared" si="496"/>
        <v>5</v>
      </c>
      <c r="E6330" s="16">
        <f t="shared" si="497"/>
        <v>1</v>
      </c>
      <c r="F6330" s="16">
        <f t="shared" si="498"/>
        <v>15</v>
      </c>
      <c r="G6330" s="195">
        <v>6328</v>
      </c>
      <c r="H6330" s="193">
        <v>0.37486647699999998</v>
      </c>
    </row>
    <row r="6331" spans="2:8" x14ac:dyDescent="0.25">
      <c r="B6331" s="192">
        <f t="shared" si="499"/>
        <v>43364.666666651319</v>
      </c>
      <c r="C6331" s="16">
        <f t="shared" si="495"/>
        <v>9</v>
      </c>
      <c r="D6331" s="16">
        <f t="shared" si="496"/>
        <v>5</v>
      </c>
      <c r="E6331" s="16">
        <f t="shared" si="497"/>
        <v>1</v>
      </c>
      <c r="F6331" s="16">
        <f t="shared" si="498"/>
        <v>16</v>
      </c>
      <c r="G6331" s="195">
        <v>6329</v>
      </c>
      <c r="H6331" s="193">
        <v>0.23062170500000001</v>
      </c>
    </row>
    <row r="6332" spans="2:8" x14ac:dyDescent="0.25">
      <c r="B6332" s="192">
        <f t="shared" si="499"/>
        <v>43364.708333317983</v>
      </c>
      <c r="C6332" s="16">
        <f t="shared" si="495"/>
        <v>9</v>
      </c>
      <c r="D6332" s="16">
        <f t="shared" si="496"/>
        <v>5</v>
      </c>
      <c r="E6332" s="16">
        <f t="shared" si="497"/>
        <v>1</v>
      </c>
      <c r="F6332" s="16">
        <f t="shared" si="498"/>
        <v>17</v>
      </c>
      <c r="G6332" s="195">
        <v>6330</v>
      </c>
      <c r="H6332" s="193">
        <v>7.6323962999999995E-2</v>
      </c>
    </row>
    <row r="6333" spans="2:8" x14ac:dyDescent="0.25">
      <c r="B6333" s="192">
        <f t="shared" si="499"/>
        <v>43364.749999984648</v>
      </c>
      <c r="C6333" s="16">
        <f t="shared" si="495"/>
        <v>9</v>
      </c>
      <c r="D6333" s="16">
        <f t="shared" si="496"/>
        <v>5</v>
      </c>
      <c r="E6333" s="16">
        <f t="shared" si="497"/>
        <v>1</v>
      </c>
      <c r="F6333" s="16">
        <f t="shared" si="498"/>
        <v>18</v>
      </c>
      <c r="G6333" s="195">
        <v>6331</v>
      </c>
      <c r="H6333" s="193">
        <v>2.6613140000000001E-3</v>
      </c>
    </row>
    <row r="6334" spans="2:8" x14ac:dyDescent="0.25">
      <c r="B6334" s="192">
        <f t="shared" si="499"/>
        <v>43364.791666651312</v>
      </c>
      <c r="C6334" s="16">
        <f t="shared" si="495"/>
        <v>9</v>
      </c>
      <c r="D6334" s="16">
        <f t="shared" si="496"/>
        <v>5</v>
      </c>
      <c r="E6334" s="16">
        <f t="shared" si="497"/>
        <v>1</v>
      </c>
      <c r="F6334" s="16">
        <f t="shared" si="498"/>
        <v>19</v>
      </c>
      <c r="G6334" s="195">
        <v>6332</v>
      </c>
      <c r="H6334" s="193">
        <v>0</v>
      </c>
    </row>
    <row r="6335" spans="2:8" x14ac:dyDescent="0.25">
      <c r="B6335" s="192">
        <f t="shared" si="499"/>
        <v>43364.833333317976</v>
      </c>
      <c r="C6335" s="16">
        <f t="shared" si="495"/>
        <v>9</v>
      </c>
      <c r="D6335" s="16">
        <f t="shared" si="496"/>
        <v>5</v>
      </c>
      <c r="E6335" s="16">
        <f t="shared" si="497"/>
        <v>1</v>
      </c>
      <c r="F6335" s="16">
        <f t="shared" si="498"/>
        <v>20</v>
      </c>
      <c r="G6335" s="195">
        <v>6333</v>
      </c>
      <c r="H6335" s="193">
        <v>0</v>
      </c>
    </row>
    <row r="6336" spans="2:8" x14ac:dyDescent="0.25">
      <c r="B6336" s="192">
        <f t="shared" si="499"/>
        <v>43364.87499998464</v>
      </c>
      <c r="C6336" s="16">
        <f t="shared" si="495"/>
        <v>9</v>
      </c>
      <c r="D6336" s="16">
        <f t="shared" si="496"/>
        <v>5</v>
      </c>
      <c r="E6336" s="16">
        <f t="shared" si="497"/>
        <v>1</v>
      </c>
      <c r="F6336" s="16">
        <f t="shared" si="498"/>
        <v>21</v>
      </c>
      <c r="G6336" s="195">
        <v>6334</v>
      </c>
      <c r="H6336" s="193">
        <v>0</v>
      </c>
    </row>
    <row r="6337" spans="2:8" x14ac:dyDescent="0.25">
      <c r="B6337" s="192">
        <f t="shared" si="499"/>
        <v>43364.916666651305</v>
      </c>
      <c r="C6337" s="16">
        <f t="shared" si="495"/>
        <v>9</v>
      </c>
      <c r="D6337" s="16">
        <f t="shared" si="496"/>
        <v>5</v>
      </c>
      <c r="E6337" s="16">
        <f t="shared" si="497"/>
        <v>1</v>
      </c>
      <c r="F6337" s="16">
        <f t="shared" si="498"/>
        <v>22</v>
      </c>
      <c r="G6337" s="195">
        <v>6335</v>
      </c>
      <c r="H6337" s="193">
        <v>0</v>
      </c>
    </row>
    <row r="6338" spans="2:8" x14ac:dyDescent="0.25">
      <c r="B6338" s="192">
        <f t="shared" si="499"/>
        <v>43364.958333317969</v>
      </c>
      <c r="C6338" s="16">
        <f t="shared" si="495"/>
        <v>9</v>
      </c>
      <c r="D6338" s="16">
        <f t="shared" si="496"/>
        <v>5</v>
      </c>
      <c r="E6338" s="16">
        <f t="shared" si="497"/>
        <v>1</v>
      </c>
      <c r="F6338" s="16">
        <f t="shared" si="498"/>
        <v>23</v>
      </c>
      <c r="G6338" s="195">
        <v>6336</v>
      </c>
      <c r="H6338" s="193">
        <v>0</v>
      </c>
    </row>
    <row r="6339" spans="2:8" x14ac:dyDescent="0.25">
      <c r="B6339" s="192">
        <f t="shared" si="499"/>
        <v>43364.999999984633</v>
      </c>
      <c r="C6339" s="16">
        <f t="shared" si="495"/>
        <v>9</v>
      </c>
      <c r="D6339" s="16">
        <f t="shared" si="496"/>
        <v>6</v>
      </c>
      <c r="E6339" s="16">
        <f t="shared" si="497"/>
        <v>2</v>
      </c>
      <c r="F6339" s="16">
        <f t="shared" si="498"/>
        <v>0</v>
      </c>
      <c r="G6339" s="195">
        <v>6337</v>
      </c>
      <c r="H6339" s="193">
        <v>0</v>
      </c>
    </row>
    <row r="6340" spans="2:8" x14ac:dyDescent="0.25">
      <c r="B6340" s="192">
        <f t="shared" si="499"/>
        <v>43365.041666651297</v>
      </c>
      <c r="C6340" s="16">
        <f t="shared" ref="C6340:C6403" si="500">MONTH(B6340)</f>
        <v>9</v>
      </c>
      <c r="D6340" s="16">
        <f t="shared" ref="D6340:D6403" si="501">WEEKDAY(B6340,2)</f>
        <v>6</v>
      </c>
      <c r="E6340" s="16">
        <f t="shared" ref="E6340:E6403" si="502">IF(D6340&lt;6,1,2)</f>
        <v>2</v>
      </c>
      <c r="F6340" s="16">
        <f t="shared" ref="F6340:F6403" si="503">HOUR(B6340)</f>
        <v>1</v>
      </c>
      <c r="G6340" s="195">
        <v>6338</v>
      </c>
      <c r="H6340" s="193">
        <v>0</v>
      </c>
    </row>
    <row r="6341" spans="2:8" x14ac:dyDescent="0.25">
      <c r="B6341" s="192">
        <f t="shared" ref="B6341:B6404" si="504">B6340+1/24</f>
        <v>43365.083333317962</v>
      </c>
      <c r="C6341" s="16">
        <f t="shared" si="500"/>
        <v>9</v>
      </c>
      <c r="D6341" s="16">
        <f t="shared" si="501"/>
        <v>6</v>
      </c>
      <c r="E6341" s="16">
        <f t="shared" si="502"/>
        <v>2</v>
      </c>
      <c r="F6341" s="16">
        <f t="shared" si="503"/>
        <v>2</v>
      </c>
      <c r="G6341" s="195">
        <v>6339</v>
      </c>
      <c r="H6341" s="193">
        <v>0</v>
      </c>
    </row>
    <row r="6342" spans="2:8" x14ac:dyDescent="0.25">
      <c r="B6342" s="192">
        <f t="shared" si="504"/>
        <v>43365.124999984626</v>
      </c>
      <c r="C6342" s="16">
        <f t="shared" si="500"/>
        <v>9</v>
      </c>
      <c r="D6342" s="16">
        <f t="shared" si="501"/>
        <v>6</v>
      </c>
      <c r="E6342" s="16">
        <f t="shared" si="502"/>
        <v>2</v>
      </c>
      <c r="F6342" s="16">
        <f t="shared" si="503"/>
        <v>3</v>
      </c>
      <c r="G6342" s="195">
        <v>6340</v>
      </c>
      <c r="H6342" s="193">
        <v>0</v>
      </c>
    </row>
    <row r="6343" spans="2:8" x14ac:dyDescent="0.25">
      <c r="B6343" s="192">
        <f t="shared" si="504"/>
        <v>43365.16666665129</v>
      </c>
      <c r="C6343" s="16">
        <f t="shared" si="500"/>
        <v>9</v>
      </c>
      <c r="D6343" s="16">
        <f t="shared" si="501"/>
        <v>6</v>
      </c>
      <c r="E6343" s="16">
        <f t="shared" si="502"/>
        <v>2</v>
      </c>
      <c r="F6343" s="16">
        <f t="shared" si="503"/>
        <v>4</v>
      </c>
      <c r="G6343" s="195">
        <v>6341</v>
      </c>
      <c r="H6343" s="193">
        <v>0</v>
      </c>
    </row>
    <row r="6344" spans="2:8" x14ac:dyDescent="0.25">
      <c r="B6344" s="192">
        <f t="shared" si="504"/>
        <v>43365.208333317954</v>
      </c>
      <c r="C6344" s="16">
        <f t="shared" si="500"/>
        <v>9</v>
      </c>
      <c r="D6344" s="16">
        <f t="shared" si="501"/>
        <v>6</v>
      </c>
      <c r="E6344" s="16">
        <f t="shared" si="502"/>
        <v>2</v>
      </c>
      <c r="F6344" s="16">
        <f t="shared" si="503"/>
        <v>5</v>
      </c>
      <c r="G6344" s="195">
        <v>6342</v>
      </c>
      <c r="H6344" s="193">
        <v>0</v>
      </c>
    </row>
    <row r="6345" spans="2:8" x14ac:dyDescent="0.25">
      <c r="B6345" s="192">
        <f t="shared" si="504"/>
        <v>43365.249999984619</v>
      </c>
      <c r="C6345" s="16">
        <f t="shared" si="500"/>
        <v>9</v>
      </c>
      <c r="D6345" s="16">
        <f t="shared" si="501"/>
        <v>6</v>
      </c>
      <c r="E6345" s="16">
        <f t="shared" si="502"/>
        <v>2</v>
      </c>
      <c r="F6345" s="16">
        <f t="shared" si="503"/>
        <v>6</v>
      </c>
      <c r="G6345" s="195">
        <v>6343</v>
      </c>
      <c r="H6345" s="193">
        <v>2.0469178000000001E-2</v>
      </c>
    </row>
    <row r="6346" spans="2:8" x14ac:dyDescent="0.25">
      <c r="B6346" s="192">
        <f t="shared" si="504"/>
        <v>43365.291666651283</v>
      </c>
      <c r="C6346" s="16">
        <f t="shared" si="500"/>
        <v>9</v>
      </c>
      <c r="D6346" s="16">
        <f t="shared" si="501"/>
        <v>6</v>
      </c>
      <c r="E6346" s="16">
        <f t="shared" si="502"/>
        <v>2</v>
      </c>
      <c r="F6346" s="16">
        <f t="shared" si="503"/>
        <v>7</v>
      </c>
      <c r="G6346" s="195">
        <v>6344</v>
      </c>
      <c r="H6346" s="193">
        <v>0.145258794</v>
      </c>
    </row>
    <row r="6347" spans="2:8" x14ac:dyDescent="0.25">
      <c r="B6347" s="192">
        <f t="shared" si="504"/>
        <v>43365.333333317947</v>
      </c>
      <c r="C6347" s="16">
        <f t="shared" si="500"/>
        <v>9</v>
      </c>
      <c r="D6347" s="16">
        <f t="shared" si="501"/>
        <v>6</v>
      </c>
      <c r="E6347" s="16">
        <f t="shared" si="502"/>
        <v>2</v>
      </c>
      <c r="F6347" s="16">
        <f t="shared" si="503"/>
        <v>8</v>
      </c>
      <c r="G6347" s="195">
        <v>6345</v>
      </c>
      <c r="H6347" s="193">
        <v>0.313239924</v>
      </c>
    </row>
    <row r="6348" spans="2:8" x14ac:dyDescent="0.25">
      <c r="B6348" s="192">
        <f t="shared" si="504"/>
        <v>43365.374999984611</v>
      </c>
      <c r="C6348" s="16">
        <f t="shared" si="500"/>
        <v>9</v>
      </c>
      <c r="D6348" s="16">
        <f t="shared" si="501"/>
        <v>6</v>
      </c>
      <c r="E6348" s="16">
        <f t="shared" si="502"/>
        <v>2</v>
      </c>
      <c r="F6348" s="16">
        <f t="shared" si="503"/>
        <v>9</v>
      </c>
      <c r="G6348" s="195">
        <v>6346</v>
      </c>
      <c r="H6348" s="193">
        <v>0.45647416200000002</v>
      </c>
    </row>
    <row r="6349" spans="2:8" x14ac:dyDescent="0.25">
      <c r="B6349" s="192">
        <f t="shared" si="504"/>
        <v>43365.416666651276</v>
      </c>
      <c r="C6349" s="16">
        <f t="shared" si="500"/>
        <v>9</v>
      </c>
      <c r="D6349" s="16">
        <f t="shared" si="501"/>
        <v>6</v>
      </c>
      <c r="E6349" s="16">
        <f t="shared" si="502"/>
        <v>2</v>
      </c>
      <c r="F6349" s="16">
        <f t="shared" si="503"/>
        <v>10</v>
      </c>
      <c r="G6349" s="195">
        <v>6347</v>
      </c>
      <c r="H6349" s="193">
        <v>0.54004158400000002</v>
      </c>
    </row>
    <row r="6350" spans="2:8" x14ac:dyDescent="0.25">
      <c r="B6350" s="192">
        <f t="shared" si="504"/>
        <v>43365.45833331794</v>
      </c>
      <c r="C6350" s="16">
        <f t="shared" si="500"/>
        <v>9</v>
      </c>
      <c r="D6350" s="16">
        <f t="shared" si="501"/>
        <v>6</v>
      </c>
      <c r="E6350" s="16">
        <f t="shared" si="502"/>
        <v>2</v>
      </c>
      <c r="F6350" s="16">
        <f t="shared" si="503"/>
        <v>11</v>
      </c>
      <c r="G6350" s="195">
        <v>6348</v>
      </c>
      <c r="H6350" s="193">
        <v>0.59126650400000003</v>
      </c>
    </row>
    <row r="6351" spans="2:8" x14ac:dyDescent="0.25">
      <c r="B6351" s="192">
        <f t="shared" si="504"/>
        <v>43365.499999984604</v>
      </c>
      <c r="C6351" s="16">
        <f t="shared" si="500"/>
        <v>9</v>
      </c>
      <c r="D6351" s="16">
        <f t="shared" si="501"/>
        <v>6</v>
      </c>
      <c r="E6351" s="16">
        <f t="shared" si="502"/>
        <v>2</v>
      </c>
      <c r="F6351" s="16">
        <f t="shared" si="503"/>
        <v>12</v>
      </c>
      <c r="G6351" s="195">
        <v>6349</v>
      </c>
      <c r="H6351" s="193">
        <v>0.59552074300000002</v>
      </c>
    </row>
    <row r="6352" spans="2:8" x14ac:dyDescent="0.25">
      <c r="B6352" s="192">
        <f t="shared" si="504"/>
        <v>43365.541666651268</v>
      </c>
      <c r="C6352" s="16">
        <f t="shared" si="500"/>
        <v>9</v>
      </c>
      <c r="D6352" s="16">
        <f t="shared" si="501"/>
        <v>6</v>
      </c>
      <c r="E6352" s="16">
        <f t="shared" si="502"/>
        <v>2</v>
      </c>
      <c r="F6352" s="16">
        <f t="shared" si="503"/>
        <v>13</v>
      </c>
      <c r="G6352" s="195">
        <v>6350</v>
      </c>
      <c r="H6352" s="193">
        <v>0.552346899</v>
      </c>
    </row>
    <row r="6353" spans="2:8" x14ac:dyDescent="0.25">
      <c r="B6353" s="192">
        <f t="shared" si="504"/>
        <v>43365.583333317933</v>
      </c>
      <c r="C6353" s="16">
        <f t="shared" si="500"/>
        <v>9</v>
      </c>
      <c r="D6353" s="16">
        <f t="shared" si="501"/>
        <v>6</v>
      </c>
      <c r="E6353" s="16">
        <f t="shared" si="502"/>
        <v>2</v>
      </c>
      <c r="F6353" s="16">
        <f t="shared" si="503"/>
        <v>14</v>
      </c>
      <c r="G6353" s="195">
        <v>6351</v>
      </c>
      <c r="H6353" s="193">
        <v>0.43877348100000002</v>
      </c>
    </row>
    <row r="6354" spans="2:8" x14ac:dyDescent="0.25">
      <c r="B6354" s="192">
        <f t="shared" si="504"/>
        <v>43365.624999984597</v>
      </c>
      <c r="C6354" s="16">
        <f t="shared" si="500"/>
        <v>9</v>
      </c>
      <c r="D6354" s="16">
        <f t="shared" si="501"/>
        <v>6</v>
      </c>
      <c r="E6354" s="16">
        <f t="shared" si="502"/>
        <v>2</v>
      </c>
      <c r="F6354" s="16">
        <f t="shared" si="503"/>
        <v>15</v>
      </c>
      <c r="G6354" s="195">
        <v>6352</v>
      </c>
      <c r="H6354" s="193">
        <v>0.343633933</v>
      </c>
    </row>
    <row r="6355" spans="2:8" x14ac:dyDescent="0.25">
      <c r="B6355" s="192">
        <f t="shared" si="504"/>
        <v>43365.666666651261</v>
      </c>
      <c r="C6355" s="16">
        <f t="shared" si="500"/>
        <v>9</v>
      </c>
      <c r="D6355" s="16">
        <f t="shared" si="501"/>
        <v>6</v>
      </c>
      <c r="E6355" s="16">
        <f t="shared" si="502"/>
        <v>2</v>
      </c>
      <c r="F6355" s="16">
        <f t="shared" si="503"/>
        <v>16</v>
      </c>
      <c r="G6355" s="195">
        <v>6353</v>
      </c>
      <c r="H6355" s="193">
        <v>0.203165764</v>
      </c>
    </row>
    <row r="6356" spans="2:8" x14ac:dyDescent="0.25">
      <c r="B6356" s="192">
        <f t="shared" si="504"/>
        <v>43365.708333317925</v>
      </c>
      <c r="C6356" s="16">
        <f t="shared" si="500"/>
        <v>9</v>
      </c>
      <c r="D6356" s="16">
        <f t="shared" si="501"/>
        <v>6</v>
      </c>
      <c r="E6356" s="16">
        <f t="shared" si="502"/>
        <v>2</v>
      </c>
      <c r="F6356" s="16">
        <f t="shared" si="503"/>
        <v>17</v>
      </c>
      <c r="G6356" s="195">
        <v>6354</v>
      </c>
      <c r="H6356" s="193">
        <v>7.0219503000000003E-2</v>
      </c>
    </row>
    <row r="6357" spans="2:8" x14ac:dyDescent="0.25">
      <c r="B6357" s="192">
        <f t="shared" si="504"/>
        <v>43365.74999998459</v>
      </c>
      <c r="C6357" s="16">
        <f t="shared" si="500"/>
        <v>9</v>
      </c>
      <c r="D6357" s="16">
        <f t="shared" si="501"/>
        <v>6</v>
      </c>
      <c r="E6357" s="16">
        <f t="shared" si="502"/>
        <v>2</v>
      </c>
      <c r="F6357" s="16">
        <f t="shared" si="503"/>
        <v>18</v>
      </c>
      <c r="G6357" s="195">
        <v>6355</v>
      </c>
      <c r="H6357" s="193">
        <v>2.3048360000000002E-3</v>
      </c>
    </row>
    <row r="6358" spans="2:8" x14ac:dyDescent="0.25">
      <c r="B6358" s="192">
        <f t="shared" si="504"/>
        <v>43365.791666651254</v>
      </c>
      <c r="C6358" s="16">
        <f t="shared" si="500"/>
        <v>9</v>
      </c>
      <c r="D6358" s="16">
        <f t="shared" si="501"/>
        <v>6</v>
      </c>
      <c r="E6358" s="16">
        <f t="shared" si="502"/>
        <v>2</v>
      </c>
      <c r="F6358" s="16">
        <f t="shared" si="503"/>
        <v>19</v>
      </c>
      <c r="G6358" s="195">
        <v>6356</v>
      </c>
      <c r="H6358" s="193">
        <v>0</v>
      </c>
    </row>
    <row r="6359" spans="2:8" x14ac:dyDescent="0.25">
      <c r="B6359" s="192">
        <f t="shared" si="504"/>
        <v>43365.833333317918</v>
      </c>
      <c r="C6359" s="16">
        <f t="shared" si="500"/>
        <v>9</v>
      </c>
      <c r="D6359" s="16">
        <f t="shared" si="501"/>
        <v>6</v>
      </c>
      <c r="E6359" s="16">
        <f t="shared" si="502"/>
        <v>2</v>
      </c>
      <c r="F6359" s="16">
        <f t="shared" si="503"/>
        <v>20</v>
      </c>
      <c r="G6359" s="195">
        <v>6357</v>
      </c>
      <c r="H6359" s="193">
        <v>0</v>
      </c>
    </row>
    <row r="6360" spans="2:8" x14ac:dyDescent="0.25">
      <c r="B6360" s="192">
        <f t="shared" si="504"/>
        <v>43365.874999984582</v>
      </c>
      <c r="C6360" s="16">
        <f t="shared" si="500"/>
        <v>9</v>
      </c>
      <c r="D6360" s="16">
        <f t="shared" si="501"/>
        <v>6</v>
      </c>
      <c r="E6360" s="16">
        <f t="shared" si="502"/>
        <v>2</v>
      </c>
      <c r="F6360" s="16">
        <f t="shared" si="503"/>
        <v>21</v>
      </c>
      <c r="G6360" s="195">
        <v>6358</v>
      </c>
      <c r="H6360" s="193">
        <v>0</v>
      </c>
    </row>
    <row r="6361" spans="2:8" x14ac:dyDescent="0.25">
      <c r="B6361" s="192">
        <f t="shared" si="504"/>
        <v>43365.916666651246</v>
      </c>
      <c r="C6361" s="16">
        <f t="shared" si="500"/>
        <v>9</v>
      </c>
      <c r="D6361" s="16">
        <f t="shared" si="501"/>
        <v>6</v>
      </c>
      <c r="E6361" s="16">
        <f t="shared" si="502"/>
        <v>2</v>
      </c>
      <c r="F6361" s="16">
        <f t="shared" si="503"/>
        <v>22</v>
      </c>
      <c r="G6361" s="195">
        <v>6359</v>
      </c>
      <c r="H6361" s="193">
        <v>0</v>
      </c>
    </row>
    <row r="6362" spans="2:8" x14ac:dyDescent="0.25">
      <c r="B6362" s="192">
        <f t="shared" si="504"/>
        <v>43365.958333317911</v>
      </c>
      <c r="C6362" s="16">
        <f t="shared" si="500"/>
        <v>9</v>
      </c>
      <c r="D6362" s="16">
        <f t="shared" si="501"/>
        <v>6</v>
      </c>
      <c r="E6362" s="16">
        <f t="shared" si="502"/>
        <v>2</v>
      </c>
      <c r="F6362" s="16">
        <f t="shared" si="503"/>
        <v>23</v>
      </c>
      <c r="G6362" s="195">
        <v>6360</v>
      </c>
      <c r="H6362" s="193">
        <v>0</v>
      </c>
    </row>
    <row r="6363" spans="2:8" x14ac:dyDescent="0.25">
      <c r="B6363" s="192">
        <f t="shared" si="504"/>
        <v>43365.999999984575</v>
      </c>
      <c r="C6363" s="16">
        <f t="shared" si="500"/>
        <v>9</v>
      </c>
      <c r="D6363" s="16">
        <f t="shared" si="501"/>
        <v>7</v>
      </c>
      <c r="E6363" s="16">
        <f t="shared" si="502"/>
        <v>2</v>
      </c>
      <c r="F6363" s="16">
        <f t="shared" si="503"/>
        <v>0</v>
      </c>
      <c r="G6363" s="195">
        <v>6361</v>
      </c>
      <c r="H6363" s="193">
        <v>0</v>
      </c>
    </row>
    <row r="6364" spans="2:8" x14ac:dyDescent="0.25">
      <c r="B6364" s="192">
        <f t="shared" si="504"/>
        <v>43366.041666651239</v>
      </c>
      <c r="C6364" s="16">
        <f t="shared" si="500"/>
        <v>9</v>
      </c>
      <c r="D6364" s="16">
        <f t="shared" si="501"/>
        <v>7</v>
      </c>
      <c r="E6364" s="16">
        <f t="shared" si="502"/>
        <v>2</v>
      </c>
      <c r="F6364" s="16">
        <f t="shared" si="503"/>
        <v>1</v>
      </c>
      <c r="G6364" s="195">
        <v>6362</v>
      </c>
      <c r="H6364" s="193">
        <v>0</v>
      </c>
    </row>
    <row r="6365" spans="2:8" x14ac:dyDescent="0.25">
      <c r="B6365" s="192">
        <f t="shared" si="504"/>
        <v>43366.083333317903</v>
      </c>
      <c r="C6365" s="16">
        <f t="shared" si="500"/>
        <v>9</v>
      </c>
      <c r="D6365" s="16">
        <f t="shared" si="501"/>
        <v>7</v>
      </c>
      <c r="E6365" s="16">
        <f t="shared" si="502"/>
        <v>2</v>
      </c>
      <c r="F6365" s="16">
        <f t="shared" si="503"/>
        <v>2</v>
      </c>
      <c r="G6365" s="195">
        <v>6363</v>
      </c>
      <c r="H6365" s="193">
        <v>0</v>
      </c>
    </row>
    <row r="6366" spans="2:8" x14ac:dyDescent="0.25">
      <c r="B6366" s="192">
        <f t="shared" si="504"/>
        <v>43366.124999984568</v>
      </c>
      <c r="C6366" s="16">
        <f t="shared" si="500"/>
        <v>9</v>
      </c>
      <c r="D6366" s="16">
        <f t="shared" si="501"/>
        <v>7</v>
      </c>
      <c r="E6366" s="16">
        <f t="shared" si="502"/>
        <v>2</v>
      </c>
      <c r="F6366" s="16">
        <f t="shared" si="503"/>
        <v>3</v>
      </c>
      <c r="G6366" s="195">
        <v>6364</v>
      </c>
      <c r="H6366" s="193">
        <v>0</v>
      </c>
    </row>
    <row r="6367" spans="2:8" x14ac:dyDescent="0.25">
      <c r="B6367" s="192">
        <f t="shared" si="504"/>
        <v>43366.166666651232</v>
      </c>
      <c r="C6367" s="16">
        <f t="shared" si="500"/>
        <v>9</v>
      </c>
      <c r="D6367" s="16">
        <f t="shared" si="501"/>
        <v>7</v>
      </c>
      <c r="E6367" s="16">
        <f t="shared" si="502"/>
        <v>2</v>
      </c>
      <c r="F6367" s="16">
        <f t="shared" si="503"/>
        <v>4</v>
      </c>
      <c r="G6367" s="195">
        <v>6365</v>
      </c>
      <c r="H6367" s="193">
        <v>0</v>
      </c>
    </row>
    <row r="6368" spans="2:8" x14ac:dyDescent="0.25">
      <c r="B6368" s="192">
        <f t="shared" si="504"/>
        <v>43366.208333317896</v>
      </c>
      <c r="C6368" s="16">
        <f t="shared" si="500"/>
        <v>9</v>
      </c>
      <c r="D6368" s="16">
        <f t="shared" si="501"/>
        <v>7</v>
      </c>
      <c r="E6368" s="16">
        <f t="shared" si="502"/>
        <v>2</v>
      </c>
      <c r="F6368" s="16">
        <f t="shared" si="503"/>
        <v>5</v>
      </c>
      <c r="G6368" s="195">
        <v>6366</v>
      </c>
      <c r="H6368" s="193">
        <v>0</v>
      </c>
    </row>
    <row r="6369" spans="2:8" x14ac:dyDescent="0.25">
      <c r="B6369" s="192">
        <f t="shared" si="504"/>
        <v>43366.24999998456</v>
      </c>
      <c r="C6369" s="16">
        <f t="shared" si="500"/>
        <v>9</v>
      </c>
      <c r="D6369" s="16">
        <f t="shared" si="501"/>
        <v>7</v>
      </c>
      <c r="E6369" s="16">
        <f t="shared" si="502"/>
        <v>2</v>
      </c>
      <c r="F6369" s="16">
        <f t="shared" si="503"/>
        <v>6</v>
      </c>
      <c r="G6369" s="195">
        <v>6367</v>
      </c>
      <c r="H6369" s="193">
        <v>1.0677127999999999E-2</v>
      </c>
    </row>
    <row r="6370" spans="2:8" x14ac:dyDescent="0.25">
      <c r="B6370" s="192">
        <f t="shared" si="504"/>
        <v>43366.291666651225</v>
      </c>
      <c r="C6370" s="16">
        <f t="shared" si="500"/>
        <v>9</v>
      </c>
      <c r="D6370" s="16">
        <f t="shared" si="501"/>
        <v>7</v>
      </c>
      <c r="E6370" s="16">
        <f t="shared" si="502"/>
        <v>2</v>
      </c>
      <c r="F6370" s="16">
        <f t="shared" si="503"/>
        <v>7</v>
      </c>
      <c r="G6370" s="195">
        <v>6368</v>
      </c>
      <c r="H6370" s="193">
        <v>0.102603217</v>
      </c>
    </row>
    <row r="6371" spans="2:8" x14ac:dyDescent="0.25">
      <c r="B6371" s="192">
        <f t="shared" si="504"/>
        <v>43366.333333317889</v>
      </c>
      <c r="C6371" s="16">
        <f t="shared" si="500"/>
        <v>9</v>
      </c>
      <c r="D6371" s="16">
        <f t="shared" si="501"/>
        <v>7</v>
      </c>
      <c r="E6371" s="16">
        <f t="shared" si="502"/>
        <v>2</v>
      </c>
      <c r="F6371" s="16">
        <f t="shared" si="503"/>
        <v>8</v>
      </c>
      <c r="G6371" s="195">
        <v>6369</v>
      </c>
      <c r="H6371" s="193">
        <v>0.23220041399999999</v>
      </c>
    </row>
    <row r="6372" spans="2:8" x14ac:dyDescent="0.25">
      <c r="B6372" s="192">
        <f t="shared" si="504"/>
        <v>43366.374999984553</v>
      </c>
      <c r="C6372" s="16">
        <f t="shared" si="500"/>
        <v>9</v>
      </c>
      <c r="D6372" s="16">
        <f t="shared" si="501"/>
        <v>7</v>
      </c>
      <c r="E6372" s="16">
        <f t="shared" si="502"/>
        <v>2</v>
      </c>
      <c r="F6372" s="16">
        <f t="shared" si="503"/>
        <v>9</v>
      </c>
      <c r="G6372" s="195">
        <v>6370</v>
      </c>
      <c r="H6372" s="193">
        <v>0.34829898500000001</v>
      </c>
    </row>
    <row r="6373" spans="2:8" x14ac:dyDescent="0.25">
      <c r="B6373" s="192">
        <f t="shared" si="504"/>
        <v>43366.416666651217</v>
      </c>
      <c r="C6373" s="16">
        <f t="shared" si="500"/>
        <v>9</v>
      </c>
      <c r="D6373" s="16">
        <f t="shared" si="501"/>
        <v>7</v>
      </c>
      <c r="E6373" s="16">
        <f t="shared" si="502"/>
        <v>2</v>
      </c>
      <c r="F6373" s="16">
        <f t="shared" si="503"/>
        <v>10</v>
      </c>
      <c r="G6373" s="195">
        <v>6371</v>
      </c>
      <c r="H6373" s="193">
        <v>0.42410601599999997</v>
      </c>
    </row>
    <row r="6374" spans="2:8" x14ac:dyDescent="0.25">
      <c r="B6374" s="192">
        <f t="shared" si="504"/>
        <v>43366.458333317882</v>
      </c>
      <c r="C6374" s="16">
        <f t="shared" si="500"/>
        <v>9</v>
      </c>
      <c r="D6374" s="16">
        <f t="shared" si="501"/>
        <v>7</v>
      </c>
      <c r="E6374" s="16">
        <f t="shared" si="502"/>
        <v>2</v>
      </c>
      <c r="F6374" s="16">
        <f t="shared" si="503"/>
        <v>11</v>
      </c>
      <c r="G6374" s="195">
        <v>6372</v>
      </c>
      <c r="H6374" s="193">
        <v>0.46677110300000002</v>
      </c>
    </row>
    <row r="6375" spans="2:8" x14ac:dyDescent="0.25">
      <c r="B6375" s="192">
        <f t="shared" si="504"/>
        <v>43366.499999984546</v>
      </c>
      <c r="C6375" s="16">
        <f t="shared" si="500"/>
        <v>9</v>
      </c>
      <c r="D6375" s="16">
        <f t="shared" si="501"/>
        <v>7</v>
      </c>
      <c r="E6375" s="16">
        <f t="shared" si="502"/>
        <v>2</v>
      </c>
      <c r="F6375" s="16">
        <f t="shared" si="503"/>
        <v>12</v>
      </c>
      <c r="G6375" s="195">
        <v>6373</v>
      </c>
      <c r="H6375" s="193">
        <v>0.47751614799999997</v>
      </c>
    </row>
    <row r="6376" spans="2:8" x14ac:dyDescent="0.25">
      <c r="B6376" s="192">
        <f t="shared" si="504"/>
        <v>43366.54166665121</v>
      </c>
      <c r="C6376" s="16">
        <f t="shared" si="500"/>
        <v>9</v>
      </c>
      <c r="D6376" s="16">
        <f t="shared" si="501"/>
        <v>7</v>
      </c>
      <c r="E6376" s="16">
        <f t="shared" si="502"/>
        <v>2</v>
      </c>
      <c r="F6376" s="16">
        <f t="shared" si="503"/>
        <v>13</v>
      </c>
      <c r="G6376" s="195">
        <v>6374</v>
      </c>
      <c r="H6376" s="193">
        <v>0.43074337299999998</v>
      </c>
    </row>
    <row r="6377" spans="2:8" x14ac:dyDescent="0.25">
      <c r="B6377" s="192">
        <f t="shared" si="504"/>
        <v>43366.583333317874</v>
      </c>
      <c r="C6377" s="16">
        <f t="shared" si="500"/>
        <v>9</v>
      </c>
      <c r="D6377" s="16">
        <f t="shared" si="501"/>
        <v>7</v>
      </c>
      <c r="E6377" s="16">
        <f t="shared" si="502"/>
        <v>2</v>
      </c>
      <c r="F6377" s="16">
        <f t="shared" si="503"/>
        <v>14</v>
      </c>
      <c r="G6377" s="195">
        <v>6375</v>
      </c>
      <c r="H6377" s="193">
        <v>0.39278812600000002</v>
      </c>
    </row>
    <row r="6378" spans="2:8" x14ac:dyDescent="0.25">
      <c r="B6378" s="192">
        <f t="shared" si="504"/>
        <v>43366.624999984539</v>
      </c>
      <c r="C6378" s="16">
        <f t="shared" si="500"/>
        <v>9</v>
      </c>
      <c r="D6378" s="16">
        <f t="shared" si="501"/>
        <v>7</v>
      </c>
      <c r="E6378" s="16">
        <f t="shared" si="502"/>
        <v>2</v>
      </c>
      <c r="F6378" s="16">
        <f t="shared" si="503"/>
        <v>15</v>
      </c>
      <c r="G6378" s="195">
        <v>6376</v>
      </c>
      <c r="H6378" s="193">
        <v>0.31725828499999997</v>
      </c>
    </row>
    <row r="6379" spans="2:8" x14ac:dyDescent="0.25">
      <c r="B6379" s="192">
        <f t="shared" si="504"/>
        <v>43366.666666651203</v>
      </c>
      <c r="C6379" s="16">
        <f t="shared" si="500"/>
        <v>9</v>
      </c>
      <c r="D6379" s="16">
        <f t="shared" si="501"/>
        <v>7</v>
      </c>
      <c r="E6379" s="16">
        <f t="shared" si="502"/>
        <v>2</v>
      </c>
      <c r="F6379" s="16">
        <f t="shared" si="503"/>
        <v>16</v>
      </c>
      <c r="G6379" s="195">
        <v>6377</v>
      </c>
      <c r="H6379" s="193">
        <v>0.19776000199999999</v>
      </c>
    </row>
    <row r="6380" spans="2:8" x14ac:dyDescent="0.25">
      <c r="B6380" s="192">
        <f t="shared" si="504"/>
        <v>43366.708333317867</v>
      </c>
      <c r="C6380" s="16">
        <f t="shared" si="500"/>
        <v>9</v>
      </c>
      <c r="D6380" s="16">
        <f t="shared" si="501"/>
        <v>7</v>
      </c>
      <c r="E6380" s="16">
        <f t="shared" si="502"/>
        <v>2</v>
      </c>
      <c r="F6380" s="16">
        <f t="shared" si="503"/>
        <v>17</v>
      </c>
      <c r="G6380" s="195">
        <v>6378</v>
      </c>
      <c r="H6380" s="193">
        <v>6.4810314999999993E-2</v>
      </c>
    </row>
    <row r="6381" spans="2:8" x14ac:dyDescent="0.25">
      <c r="B6381" s="192">
        <f t="shared" si="504"/>
        <v>43366.749999984531</v>
      </c>
      <c r="C6381" s="16">
        <f t="shared" si="500"/>
        <v>9</v>
      </c>
      <c r="D6381" s="16">
        <f t="shared" si="501"/>
        <v>7</v>
      </c>
      <c r="E6381" s="16">
        <f t="shared" si="502"/>
        <v>2</v>
      </c>
      <c r="F6381" s="16">
        <f t="shared" si="503"/>
        <v>18</v>
      </c>
      <c r="G6381" s="195">
        <v>6379</v>
      </c>
      <c r="H6381" s="193">
        <v>1.591879E-3</v>
      </c>
    </row>
    <row r="6382" spans="2:8" x14ac:dyDescent="0.25">
      <c r="B6382" s="192">
        <f t="shared" si="504"/>
        <v>43366.791666651196</v>
      </c>
      <c r="C6382" s="16">
        <f t="shared" si="500"/>
        <v>9</v>
      </c>
      <c r="D6382" s="16">
        <f t="shared" si="501"/>
        <v>7</v>
      </c>
      <c r="E6382" s="16">
        <f t="shared" si="502"/>
        <v>2</v>
      </c>
      <c r="F6382" s="16">
        <f t="shared" si="503"/>
        <v>19</v>
      </c>
      <c r="G6382" s="195">
        <v>6380</v>
      </c>
      <c r="H6382" s="193">
        <v>0</v>
      </c>
    </row>
    <row r="6383" spans="2:8" x14ac:dyDescent="0.25">
      <c r="B6383" s="192">
        <f t="shared" si="504"/>
        <v>43366.83333331786</v>
      </c>
      <c r="C6383" s="16">
        <f t="shared" si="500"/>
        <v>9</v>
      </c>
      <c r="D6383" s="16">
        <f t="shared" si="501"/>
        <v>7</v>
      </c>
      <c r="E6383" s="16">
        <f t="shared" si="502"/>
        <v>2</v>
      </c>
      <c r="F6383" s="16">
        <f t="shared" si="503"/>
        <v>20</v>
      </c>
      <c r="G6383" s="195">
        <v>6381</v>
      </c>
      <c r="H6383" s="193">
        <v>0</v>
      </c>
    </row>
    <row r="6384" spans="2:8" x14ac:dyDescent="0.25">
      <c r="B6384" s="192">
        <f t="shared" si="504"/>
        <v>43366.874999984524</v>
      </c>
      <c r="C6384" s="16">
        <f t="shared" si="500"/>
        <v>9</v>
      </c>
      <c r="D6384" s="16">
        <f t="shared" si="501"/>
        <v>7</v>
      </c>
      <c r="E6384" s="16">
        <f t="shared" si="502"/>
        <v>2</v>
      </c>
      <c r="F6384" s="16">
        <f t="shared" si="503"/>
        <v>21</v>
      </c>
      <c r="G6384" s="195">
        <v>6382</v>
      </c>
      <c r="H6384" s="193">
        <v>0</v>
      </c>
    </row>
    <row r="6385" spans="2:8" x14ac:dyDescent="0.25">
      <c r="B6385" s="192">
        <f t="shared" si="504"/>
        <v>43366.916666651188</v>
      </c>
      <c r="C6385" s="16">
        <f t="shared" si="500"/>
        <v>9</v>
      </c>
      <c r="D6385" s="16">
        <f t="shared" si="501"/>
        <v>7</v>
      </c>
      <c r="E6385" s="16">
        <f t="shared" si="502"/>
        <v>2</v>
      </c>
      <c r="F6385" s="16">
        <f t="shared" si="503"/>
        <v>22</v>
      </c>
      <c r="G6385" s="195">
        <v>6383</v>
      </c>
      <c r="H6385" s="193">
        <v>0</v>
      </c>
    </row>
    <row r="6386" spans="2:8" x14ac:dyDescent="0.25">
      <c r="B6386" s="192">
        <f t="shared" si="504"/>
        <v>43366.958333317853</v>
      </c>
      <c r="C6386" s="16">
        <f t="shared" si="500"/>
        <v>9</v>
      </c>
      <c r="D6386" s="16">
        <f t="shared" si="501"/>
        <v>7</v>
      </c>
      <c r="E6386" s="16">
        <f t="shared" si="502"/>
        <v>2</v>
      </c>
      <c r="F6386" s="16">
        <f t="shared" si="503"/>
        <v>23</v>
      </c>
      <c r="G6386" s="195">
        <v>6384</v>
      </c>
      <c r="H6386" s="193">
        <v>0</v>
      </c>
    </row>
    <row r="6387" spans="2:8" x14ac:dyDescent="0.25">
      <c r="B6387" s="192">
        <f t="shared" si="504"/>
        <v>43366.999999984517</v>
      </c>
      <c r="C6387" s="16">
        <f t="shared" si="500"/>
        <v>9</v>
      </c>
      <c r="D6387" s="16">
        <f t="shared" si="501"/>
        <v>1</v>
      </c>
      <c r="E6387" s="16">
        <f t="shared" si="502"/>
        <v>1</v>
      </c>
      <c r="F6387" s="16">
        <f t="shared" si="503"/>
        <v>0</v>
      </c>
      <c r="G6387" s="195">
        <v>6385</v>
      </c>
      <c r="H6387" s="193">
        <v>0</v>
      </c>
    </row>
    <row r="6388" spans="2:8" x14ac:dyDescent="0.25">
      <c r="B6388" s="192">
        <f t="shared" si="504"/>
        <v>43367.041666651181</v>
      </c>
      <c r="C6388" s="16">
        <f t="shared" si="500"/>
        <v>9</v>
      </c>
      <c r="D6388" s="16">
        <f t="shared" si="501"/>
        <v>1</v>
      </c>
      <c r="E6388" s="16">
        <f t="shared" si="502"/>
        <v>1</v>
      </c>
      <c r="F6388" s="16">
        <f t="shared" si="503"/>
        <v>1</v>
      </c>
      <c r="G6388" s="195">
        <v>6386</v>
      </c>
      <c r="H6388" s="193">
        <v>0</v>
      </c>
    </row>
    <row r="6389" spans="2:8" x14ac:dyDescent="0.25">
      <c r="B6389" s="192">
        <f t="shared" si="504"/>
        <v>43367.083333317845</v>
      </c>
      <c r="C6389" s="16">
        <f t="shared" si="500"/>
        <v>9</v>
      </c>
      <c r="D6389" s="16">
        <f t="shared" si="501"/>
        <v>1</v>
      </c>
      <c r="E6389" s="16">
        <f t="shared" si="502"/>
        <v>1</v>
      </c>
      <c r="F6389" s="16">
        <f t="shared" si="503"/>
        <v>2</v>
      </c>
      <c r="G6389" s="195">
        <v>6387</v>
      </c>
      <c r="H6389" s="193">
        <v>0</v>
      </c>
    </row>
    <row r="6390" spans="2:8" x14ac:dyDescent="0.25">
      <c r="B6390" s="192">
        <f t="shared" si="504"/>
        <v>43367.124999984509</v>
      </c>
      <c r="C6390" s="16">
        <f t="shared" si="500"/>
        <v>9</v>
      </c>
      <c r="D6390" s="16">
        <f t="shared" si="501"/>
        <v>1</v>
      </c>
      <c r="E6390" s="16">
        <f t="shared" si="502"/>
        <v>1</v>
      </c>
      <c r="F6390" s="16">
        <f t="shared" si="503"/>
        <v>3</v>
      </c>
      <c r="G6390" s="195">
        <v>6388</v>
      </c>
      <c r="H6390" s="193">
        <v>0</v>
      </c>
    </row>
    <row r="6391" spans="2:8" x14ac:dyDescent="0.25">
      <c r="B6391" s="192">
        <f t="shared" si="504"/>
        <v>43367.166666651174</v>
      </c>
      <c r="C6391" s="16">
        <f t="shared" si="500"/>
        <v>9</v>
      </c>
      <c r="D6391" s="16">
        <f t="shared" si="501"/>
        <v>1</v>
      </c>
      <c r="E6391" s="16">
        <f t="shared" si="502"/>
        <v>1</v>
      </c>
      <c r="F6391" s="16">
        <f t="shared" si="503"/>
        <v>4</v>
      </c>
      <c r="G6391" s="195">
        <v>6389</v>
      </c>
      <c r="H6391" s="193">
        <v>0</v>
      </c>
    </row>
    <row r="6392" spans="2:8" x14ac:dyDescent="0.25">
      <c r="B6392" s="192">
        <f t="shared" si="504"/>
        <v>43367.208333317838</v>
      </c>
      <c r="C6392" s="16">
        <f t="shared" si="500"/>
        <v>9</v>
      </c>
      <c r="D6392" s="16">
        <f t="shared" si="501"/>
        <v>1</v>
      </c>
      <c r="E6392" s="16">
        <f t="shared" si="502"/>
        <v>1</v>
      </c>
      <c r="F6392" s="16">
        <f t="shared" si="503"/>
        <v>5</v>
      </c>
      <c r="G6392" s="195">
        <v>6390</v>
      </c>
      <c r="H6392" s="193">
        <v>0</v>
      </c>
    </row>
    <row r="6393" spans="2:8" x14ac:dyDescent="0.25">
      <c r="B6393" s="192">
        <f t="shared" si="504"/>
        <v>43367.249999984502</v>
      </c>
      <c r="C6393" s="16">
        <f t="shared" si="500"/>
        <v>9</v>
      </c>
      <c r="D6393" s="16">
        <f t="shared" si="501"/>
        <v>1</v>
      </c>
      <c r="E6393" s="16">
        <f t="shared" si="502"/>
        <v>1</v>
      </c>
      <c r="F6393" s="16">
        <f t="shared" si="503"/>
        <v>6</v>
      </c>
      <c r="G6393" s="195">
        <v>6391</v>
      </c>
      <c r="H6393" s="193">
        <v>9.7999230000000003E-3</v>
      </c>
    </row>
    <row r="6394" spans="2:8" x14ac:dyDescent="0.25">
      <c r="B6394" s="192">
        <f t="shared" si="504"/>
        <v>43367.291666651166</v>
      </c>
      <c r="C6394" s="16">
        <f t="shared" si="500"/>
        <v>9</v>
      </c>
      <c r="D6394" s="16">
        <f t="shared" si="501"/>
        <v>1</v>
      </c>
      <c r="E6394" s="16">
        <f t="shared" si="502"/>
        <v>1</v>
      </c>
      <c r="F6394" s="16">
        <f t="shared" si="503"/>
        <v>7</v>
      </c>
      <c r="G6394" s="195">
        <v>6392</v>
      </c>
      <c r="H6394" s="193">
        <v>0.113565</v>
      </c>
    </row>
    <row r="6395" spans="2:8" x14ac:dyDescent="0.25">
      <c r="B6395" s="192">
        <f t="shared" si="504"/>
        <v>43367.333333317831</v>
      </c>
      <c r="C6395" s="16">
        <f t="shared" si="500"/>
        <v>9</v>
      </c>
      <c r="D6395" s="16">
        <f t="shared" si="501"/>
        <v>1</v>
      </c>
      <c r="E6395" s="16">
        <f t="shared" si="502"/>
        <v>1</v>
      </c>
      <c r="F6395" s="16">
        <f t="shared" si="503"/>
        <v>8</v>
      </c>
      <c r="G6395" s="195">
        <v>6393</v>
      </c>
      <c r="H6395" s="193">
        <v>0.23966821799999999</v>
      </c>
    </row>
    <row r="6396" spans="2:8" x14ac:dyDescent="0.25">
      <c r="B6396" s="192">
        <f t="shared" si="504"/>
        <v>43367.374999984495</v>
      </c>
      <c r="C6396" s="16">
        <f t="shared" si="500"/>
        <v>9</v>
      </c>
      <c r="D6396" s="16">
        <f t="shared" si="501"/>
        <v>1</v>
      </c>
      <c r="E6396" s="16">
        <f t="shared" si="502"/>
        <v>1</v>
      </c>
      <c r="F6396" s="16">
        <f t="shared" si="503"/>
        <v>9</v>
      </c>
      <c r="G6396" s="195">
        <v>6394</v>
      </c>
      <c r="H6396" s="193">
        <v>0.36264486000000001</v>
      </c>
    </row>
    <row r="6397" spans="2:8" x14ac:dyDescent="0.25">
      <c r="B6397" s="192">
        <f t="shared" si="504"/>
        <v>43367.416666651159</v>
      </c>
      <c r="C6397" s="16">
        <f t="shared" si="500"/>
        <v>9</v>
      </c>
      <c r="D6397" s="16">
        <f t="shared" si="501"/>
        <v>1</v>
      </c>
      <c r="E6397" s="16">
        <f t="shared" si="502"/>
        <v>1</v>
      </c>
      <c r="F6397" s="16">
        <f t="shared" si="503"/>
        <v>10</v>
      </c>
      <c r="G6397" s="195">
        <v>6395</v>
      </c>
      <c r="H6397" s="193">
        <v>0.460006215</v>
      </c>
    </row>
    <row r="6398" spans="2:8" x14ac:dyDescent="0.25">
      <c r="B6398" s="192">
        <f t="shared" si="504"/>
        <v>43367.458333317823</v>
      </c>
      <c r="C6398" s="16">
        <f t="shared" si="500"/>
        <v>9</v>
      </c>
      <c r="D6398" s="16">
        <f t="shared" si="501"/>
        <v>1</v>
      </c>
      <c r="E6398" s="16">
        <f t="shared" si="502"/>
        <v>1</v>
      </c>
      <c r="F6398" s="16">
        <f t="shared" si="503"/>
        <v>11</v>
      </c>
      <c r="G6398" s="195">
        <v>6396</v>
      </c>
      <c r="H6398" s="193">
        <v>0.49315981800000003</v>
      </c>
    </row>
    <row r="6399" spans="2:8" x14ac:dyDescent="0.25">
      <c r="B6399" s="192">
        <f t="shared" si="504"/>
        <v>43367.499999984488</v>
      </c>
      <c r="C6399" s="16">
        <f t="shared" si="500"/>
        <v>9</v>
      </c>
      <c r="D6399" s="16">
        <f t="shared" si="501"/>
        <v>1</v>
      </c>
      <c r="E6399" s="16">
        <f t="shared" si="502"/>
        <v>1</v>
      </c>
      <c r="F6399" s="16">
        <f t="shared" si="503"/>
        <v>12</v>
      </c>
      <c r="G6399" s="195">
        <v>6397</v>
      </c>
      <c r="H6399" s="193">
        <v>0.52023929999999996</v>
      </c>
    </row>
    <row r="6400" spans="2:8" x14ac:dyDescent="0.25">
      <c r="B6400" s="192">
        <f t="shared" si="504"/>
        <v>43367.541666651152</v>
      </c>
      <c r="C6400" s="16">
        <f t="shared" si="500"/>
        <v>9</v>
      </c>
      <c r="D6400" s="16">
        <f t="shared" si="501"/>
        <v>1</v>
      </c>
      <c r="E6400" s="16">
        <f t="shared" si="502"/>
        <v>1</v>
      </c>
      <c r="F6400" s="16">
        <f t="shared" si="503"/>
        <v>13</v>
      </c>
      <c r="G6400" s="195">
        <v>6398</v>
      </c>
      <c r="H6400" s="193">
        <v>0.48266032599999997</v>
      </c>
    </row>
    <row r="6401" spans="2:8" x14ac:dyDescent="0.25">
      <c r="B6401" s="192">
        <f t="shared" si="504"/>
        <v>43367.583333317816</v>
      </c>
      <c r="C6401" s="16">
        <f t="shared" si="500"/>
        <v>9</v>
      </c>
      <c r="D6401" s="16">
        <f t="shared" si="501"/>
        <v>1</v>
      </c>
      <c r="E6401" s="16">
        <f t="shared" si="502"/>
        <v>1</v>
      </c>
      <c r="F6401" s="16">
        <f t="shared" si="503"/>
        <v>14</v>
      </c>
      <c r="G6401" s="195">
        <v>6399</v>
      </c>
      <c r="H6401" s="193">
        <v>0.42527924499999997</v>
      </c>
    </row>
    <row r="6402" spans="2:8" x14ac:dyDescent="0.25">
      <c r="B6402" s="192">
        <f t="shared" si="504"/>
        <v>43367.62499998448</v>
      </c>
      <c r="C6402" s="16">
        <f t="shared" si="500"/>
        <v>9</v>
      </c>
      <c r="D6402" s="16">
        <f t="shared" si="501"/>
        <v>1</v>
      </c>
      <c r="E6402" s="16">
        <f t="shared" si="502"/>
        <v>1</v>
      </c>
      <c r="F6402" s="16">
        <f t="shared" si="503"/>
        <v>15</v>
      </c>
      <c r="G6402" s="195">
        <v>6400</v>
      </c>
      <c r="H6402" s="193">
        <v>0.34262233199999997</v>
      </c>
    </row>
    <row r="6403" spans="2:8" x14ac:dyDescent="0.25">
      <c r="B6403" s="192">
        <f t="shared" si="504"/>
        <v>43367.666666651145</v>
      </c>
      <c r="C6403" s="16">
        <f t="shared" si="500"/>
        <v>9</v>
      </c>
      <c r="D6403" s="16">
        <f t="shared" si="501"/>
        <v>1</v>
      </c>
      <c r="E6403" s="16">
        <f t="shared" si="502"/>
        <v>1</v>
      </c>
      <c r="F6403" s="16">
        <f t="shared" si="503"/>
        <v>16</v>
      </c>
      <c r="G6403" s="195">
        <v>6401</v>
      </c>
      <c r="H6403" s="193">
        <v>0.21545949</v>
      </c>
    </row>
    <row r="6404" spans="2:8" x14ac:dyDescent="0.25">
      <c r="B6404" s="192">
        <f t="shared" si="504"/>
        <v>43367.708333317809</v>
      </c>
      <c r="C6404" s="16">
        <f t="shared" ref="C6404:C6467" si="505">MONTH(B6404)</f>
        <v>9</v>
      </c>
      <c r="D6404" s="16">
        <f t="shared" ref="D6404:D6467" si="506">WEEKDAY(B6404,2)</f>
        <v>1</v>
      </c>
      <c r="E6404" s="16">
        <f t="shared" ref="E6404:E6467" si="507">IF(D6404&lt;6,1,2)</f>
        <v>1</v>
      </c>
      <c r="F6404" s="16">
        <f t="shared" ref="F6404:F6467" si="508">HOUR(B6404)</f>
        <v>17</v>
      </c>
      <c r="G6404" s="195">
        <v>6402</v>
      </c>
      <c r="H6404" s="193">
        <v>6.3987624000000007E-2</v>
      </c>
    </row>
    <row r="6405" spans="2:8" x14ac:dyDescent="0.25">
      <c r="B6405" s="192">
        <f t="shared" ref="B6405:B6468" si="509">B6404+1/24</f>
        <v>43367.749999984473</v>
      </c>
      <c r="C6405" s="16">
        <f t="shared" si="505"/>
        <v>9</v>
      </c>
      <c r="D6405" s="16">
        <f t="shared" si="506"/>
        <v>1</v>
      </c>
      <c r="E6405" s="16">
        <f t="shared" si="507"/>
        <v>1</v>
      </c>
      <c r="F6405" s="16">
        <f t="shared" si="508"/>
        <v>18</v>
      </c>
      <c r="G6405" s="195">
        <v>6403</v>
      </c>
      <c r="H6405" s="193">
        <v>1.591879E-3</v>
      </c>
    </row>
    <row r="6406" spans="2:8" x14ac:dyDescent="0.25">
      <c r="B6406" s="192">
        <f t="shared" si="509"/>
        <v>43367.791666651137</v>
      </c>
      <c r="C6406" s="16">
        <f t="shared" si="505"/>
        <v>9</v>
      </c>
      <c r="D6406" s="16">
        <f t="shared" si="506"/>
        <v>1</v>
      </c>
      <c r="E6406" s="16">
        <f t="shared" si="507"/>
        <v>1</v>
      </c>
      <c r="F6406" s="16">
        <f t="shared" si="508"/>
        <v>19</v>
      </c>
      <c r="G6406" s="195">
        <v>6404</v>
      </c>
      <c r="H6406" s="193">
        <v>0</v>
      </c>
    </row>
    <row r="6407" spans="2:8" x14ac:dyDescent="0.25">
      <c r="B6407" s="192">
        <f t="shared" si="509"/>
        <v>43367.833333317802</v>
      </c>
      <c r="C6407" s="16">
        <f t="shared" si="505"/>
        <v>9</v>
      </c>
      <c r="D6407" s="16">
        <f t="shared" si="506"/>
        <v>1</v>
      </c>
      <c r="E6407" s="16">
        <f t="shared" si="507"/>
        <v>1</v>
      </c>
      <c r="F6407" s="16">
        <f t="shared" si="508"/>
        <v>20</v>
      </c>
      <c r="G6407" s="195">
        <v>6405</v>
      </c>
      <c r="H6407" s="193">
        <v>0</v>
      </c>
    </row>
    <row r="6408" spans="2:8" x14ac:dyDescent="0.25">
      <c r="B6408" s="192">
        <f t="shared" si="509"/>
        <v>43367.874999984466</v>
      </c>
      <c r="C6408" s="16">
        <f t="shared" si="505"/>
        <v>9</v>
      </c>
      <c r="D6408" s="16">
        <f t="shared" si="506"/>
        <v>1</v>
      </c>
      <c r="E6408" s="16">
        <f t="shared" si="507"/>
        <v>1</v>
      </c>
      <c r="F6408" s="16">
        <f t="shared" si="508"/>
        <v>21</v>
      </c>
      <c r="G6408" s="195">
        <v>6406</v>
      </c>
      <c r="H6408" s="193">
        <v>0</v>
      </c>
    </row>
    <row r="6409" spans="2:8" x14ac:dyDescent="0.25">
      <c r="B6409" s="192">
        <f t="shared" si="509"/>
        <v>43367.91666665113</v>
      </c>
      <c r="C6409" s="16">
        <f t="shared" si="505"/>
        <v>9</v>
      </c>
      <c r="D6409" s="16">
        <f t="shared" si="506"/>
        <v>1</v>
      </c>
      <c r="E6409" s="16">
        <f t="shared" si="507"/>
        <v>1</v>
      </c>
      <c r="F6409" s="16">
        <f t="shared" si="508"/>
        <v>22</v>
      </c>
      <c r="G6409" s="195">
        <v>6407</v>
      </c>
      <c r="H6409" s="193">
        <v>0</v>
      </c>
    </row>
    <row r="6410" spans="2:8" x14ac:dyDescent="0.25">
      <c r="B6410" s="192">
        <f t="shared" si="509"/>
        <v>43367.958333317794</v>
      </c>
      <c r="C6410" s="16">
        <f t="shared" si="505"/>
        <v>9</v>
      </c>
      <c r="D6410" s="16">
        <f t="shared" si="506"/>
        <v>1</v>
      </c>
      <c r="E6410" s="16">
        <f t="shared" si="507"/>
        <v>1</v>
      </c>
      <c r="F6410" s="16">
        <f t="shared" si="508"/>
        <v>23</v>
      </c>
      <c r="G6410" s="195">
        <v>6408</v>
      </c>
      <c r="H6410" s="193">
        <v>0</v>
      </c>
    </row>
    <row r="6411" spans="2:8" x14ac:dyDescent="0.25">
      <c r="B6411" s="192">
        <f t="shared" si="509"/>
        <v>43367.999999984459</v>
      </c>
      <c r="C6411" s="16">
        <f t="shared" si="505"/>
        <v>9</v>
      </c>
      <c r="D6411" s="16">
        <f t="shared" si="506"/>
        <v>2</v>
      </c>
      <c r="E6411" s="16">
        <f t="shared" si="507"/>
        <v>1</v>
      </c>
      <c r="F6411" s="16">
        <f t="shared" si="508"/>
        <v>0</v>
      </c>
      <c r="G6411" s="195">
        <v>6409</v>
      </c>
      <c r="H6411" s="193">
        <v>0</v>
      </c>
    </row>
    <row r="6412" spans="2:8" x14ac:dyDescent="0.25">
      <c r="B6412" s="192">
        <f t="shared" si="509"/>
        <v>43368.041666651123</v>
      </c>
      <c r="C6412" s="16">
        <f t="shared" si="505"/>
        <v>9</v>
      </c>
      <c r="D6412" s="16">
        <f t="shared" si="506"/>
        <v>2</v>
      </c>
      <c r="E6412" s="16">
        <f t="shared" si="507"/>
        <v>1</v>
      </c>
      <c r="F6412" s="16">
        <f t="shared" si="508"/>
        <v>1</v>
      </c>
      <c r="G6412" s="195">
        <v>6410</v>
      </c>
      <c r="H6412" s="193">
        <v>0</v>
      </c>
    </row>
    <row r="6413" spans="2:8" x14ac:dyDescent="0.25">
      <c r="B6413" s="192">
        <f t="shared" si="509"/>
        <v>43368.083333317787</v>
      </c>
      <c r="C6413" s="16">
        <f t="shared" si="505"/>
        <v>9</v>
      </c>
      <c r="D6413" s="16">
        <f t="shared" si="506"/>
        <v>2</v>
      </c>
      <c r="E6413" s="16">
        <f t="shared" si="507"/>
        <v>1</v>
      </c>
      <c r="F6413" s="16">
        <f t="shared" si="508"/>
        <v>2</v>
      </c>
      <c r="G6413" s="195">
        <v>6411</v>
      </c>
      <c r="H6413" s="193">
        <v>0</v>
      </c>
    </row>
    <row r="6414" spans="2:8" x14ac:dyDescent="0.25">
      <c r="B6414" s="192">
        <f t="shared" si="509"/>
        <v>43368.124999984451</v>
      </c>
      <c r="C6414" s="16">
        <f t="shared" si="505"/>
        <v>9</v>
      </c>
      <c r="D6414" s="16">
        <f t="shared" si="506"/>
        <v>2</v>
      </c>
      <c r="E6414" s="16">
        <f t="shared" si="507"/>
        <v>1</v>
      </c>
      <c r="F6414" s="16">
        <f t="shared" si="508"/>
        <v>3</v>
      </c>
      <c r="G6414" s="195">
        <v>6412</v>
      </c>
      <c r="H6414" s="193">
        <v>0</v>
      </c>
    </row>
    <row r="6415" spans="2:8" x14ac:dyDescent="0.25">
      <c r="B6415" s="192">
        <f t="shared" si="509"/>
        <v>43368.166666651116</v>
      </c>
      <c r="C6415" s="16">
        <f t="shared" si="505"/>
        <v>9</v>
      </c>
      <c r="D6415" s="16">
        <f t="shared" si="506"/>
        <v>2</v>
      </c>
      <c r="E6415" s="16">
        <f t="shared" si="507"/>
        <v>1</v>
      </c>
      <c r="F6415" s="16">
        <f t="shared" si="508"/>
        <v>4</v>
      </c>
      <c r="G6415" s="195">
        <v>6413</v>
      </c>
      <c r="H6415" s="193">
        <v>0</v>
      </c>
    </row>
    <row r="6416" spans="2:8" x14ac:dyDescent="0.25">
      <c r="B6416" s="192">
        <f t="shared" si="509"/>
        <v>43368.20833331778</v>
      </c>
      <c r="C6416" s="16">
        <f t="shared" si="505"/>
        <v>9</v>
      </c>
      <c r="D6416" s="16">
        <f t="shared" si="506"/>
        <v>2</v>
      </c>
      <c r="E6416" s="16">
        <f t="shared" si="507"/>
        <v>1</v>
      </c>
      <c r="F6416" s="16">
        <f t="shared" si="508"/>
        <v>5</v>
      </c>
      <c r="G6416" s="195">
        <v>6414</v>
      </c>
      <c r="H6416" s="193">
        <v>0</v>
      </c>
    </row>
    <row r="6417" spans="2:8" x14ac:dyDescent="0.25">
      <c r="B6417" s="192">
        <f t="shared" si="509"/>
        <v>43368.249999984444</v>
      </c>
      <c r="C6417" s="16">
        <f t="shared" si="505"/>
        <v>9</v>
      </c>
      <c r="D6417" s="16">
        <f t="shared" si="506"/>
        <v>2</v>
      </c>
      <c r="E6417" s="16">
        <f t="shared" si="507"/>
        <v>1</v>
      </c>
      <c r="F6417" s="16">
        <f t="shared" si="508"/>
        <v>6</v>
      </c>
      <c r="G6417" s="195">
        <v>6415</v>
      </c>
      <c r="H6417" s="193">
        <v>1.4408166E-2</v>
      </c>
    </row>
    <row r="6418" spans="2:8" x14ac:dyDescent="0.25">
      <c r="B6418" s="192">
        <f t="shared" si="509"/>
        <v>43368.291666651108</v>
      </c>
      <c r="C6418" s="16">
        <f t="shared" si="505"/>
        <v>9</v>
      </c>
      <c r="D6418" s="16">
        <f t="shared" si="506"/>
        <v>2</v>
      </c>
      <c r="E6418" s="16">
        <f t="shared" si="507"/>
        <v>1</v>
      </c>
      <c r="F6418" s="16">
        <f t="shared" si="508"/>
        <v>7</v>
      </c>
      <c r="G6418" s="195">
        <v>6416</v>
      </c>
      <c r="H6418" s="193">
        <v>0.132165063</v>
      </c>
    </row>
    <row r="6419" spans="2:8" x14ac:dyDescent="0.25">
      <c r="B6419" s="192">
        <f t="shared" si="509"/>
        <v>43368.333333317772</v>
      </c>
      <c r="C6419" s="16">
        <f t="shared" si="505"/>
        <v>9</v>
      </c>
      <c r="D6419" s="16">
        <f t="shared" si="506"/>
        <v>2</v>
      </c>
      <c r="E6419" s="16">
        <f t="shared" si="507"/>
        <v>1</v>
      </c>
      <c r="F6419" s="16">
        <f t="shared" si="508"/>
        <v>8</v>
      </c>
      <c r="G6419" s="195">
        <v>6417</v>
      </c>
      <c r="H6419" s="193">
        <v>0.302095897</v>
      </c>
    </row>
    <row r="6420" spans="2:8" x14ac:dyDescent="0.25">
      <c r="B6420" s="192">
        <f t="shared" si="509"/>
        <v>43368.374999984437</v>
      </c>
      <c r="C6420" s="16">
        <f t="shared" si="505"/>
        <v>9</v>
      </c>
      <c r="D6420" s="16">
        <f t="shared" si="506"/>
        <v>2</v>
      </c>
      <c r="E6420" s="16">
        <f t="shared" si="507"/>
        <v>1</v>
      </c>
      <c r="F6420" s="16">
        <f t="shared" si="508"/>
        <v>9</v>
      </c>
      <c r="G6420" s="195">
        <v>6418</v>
      </c>
      <c r="H6420" s="193">
        <v>0.45205558000000001</v>
      </c>
    </row>
    <row r="6421" spans="2:8" x14ac:dyDescent="0.25">
      <c r="B6421" s="192">
        <f t="shared" si="509"/>
        <v>43368.416666651101</v>
      </c>
      <c r="C6421" s="16">
        <f t="shared" si="505"/>
        <v>9</v>
      </c>
      <c r="D6421" s="16">
        <f t="shared" si="506"/>
        <v>2</v>
      </c>
      <c r="E6421" s="16">
        <f t="shared" si="507"/>
        <v>1</v>
      </c>
      <c r="F6421" s="16">
        <f t="shared" si="508"/>
        <v>10</v>
      </c>
      <c r="G6421" s="195">
        <v>6419</v>
      </c>
      <c r="H6421" s="193">
        <v>0.56902993800000001</v>
      </c>
    </row>
    <row r="6422" spans="2:8" x14ac:dyDescent="0.25">
      <c r="B6422" s="192">
        <f t="shared" si="509"/>
        <v>43368.458333317765</v>
      </c>
      <c r="C6422" s="16">
        <f t="shared" si="505"/>
        <v>9</v>
      </c>
      <c r="D6422" s="16">
        <f t="shared" si="506"/>
        <v>2</v>
      </c>
      <c r="E6422" s="16">
        <f t="shared" si="507"/>
        <v>1</v>
      </c>
      <c r="F6422" s="16">
        <f t="shared" si="508"/>
        <v>11</v>
      </c>
      <c r="G6422" s="195">
        <v>6420</v>
      </c>
      <c r="H6422" s="193">
        <v>0.64627137199999996</v>
      </c>
    </row>
    <row r="6423" spans="2:8" x14ac:dyDescent="0.25">
      <c r="B6423" s="192">
        <f t="shared" si="509"/>
        <v>43368.499999984429</v>
      </c>
      <c r="C6423" s="16">
        <f t="shared" si="505"/>
        <v>9</v>
      </c>
      <c r="D6423" s="16">
        <f t="shared" si="506"/>
        <v>2</v>
      </c>
      <c r="E6423" s="16">
        <f t="shared" si="507"/>
        <v>1</v>
      </c>
      <c r="F6423" s="16">
        <f t="shared" si="508"/>
        <v>12</v>
      </c>
      <c r="G6423" s="195">
        <v>6421</v>
      </c>
      <c r="H6423" s="193">
        <v>0.67237747699999995</v>
      </c>
    </row>
    <row r="6424" spans="2:8" x14ac:dyDescent="0.25">
      <c r="B6424" s="192">
        <f t="shared" si="509"/>
        <v>43368.541666651094</v>
      </c>
      <c r="C6424" s="16">
        <f t="shared" si="505"/>
        <v>9</v>
      </c>
      <c r="D6424" s="16">
        <f t="shared" si="506"/>
        <v>2</v>
      </c>
      <c r="E6424" s="16">
        <f t="shared" si="507"/>
        <v>1</v>
      </c>
      <c r="F6424" s="16">
        <f t="shared" si="508"/>
        <v>13</v>
      </c>
      <c r="G6424" s="195">
        <v>6422</v>
      </c>
      <c r="H6424" s="193">
        <v>0.62677153399999996</v>
      </c>
    </row>
    <row r="6425" spans="2:8" x14ac:dyDescent="0.25">
      <c r="B6425" s="192">
        <f t="shared" si="509"/>
        <v>43368.583333317758</v>
      </c>
      <c r="C6425" s="16">
        <f t="shared" si="505"/>
        <v>9</v>
      </c>
      <c r="D6425" s="16">
        <f t="shared" si="506"/>
        <v>2</v>
      </c>
      <c r="E6425" s="16">
        <f t="shared" si="507"/>
        <v>1</v>
      </c>
      <c r="F6425" s="16">
        <f t="shared" si="508"/>
        <v>14</v>
      </c>
      <c r="G6425" s="195">
        <v>6423</v>
      </c>
      <c r="H6425" s="193">
        <v>0.53142709799999999</v>
      </c>
    </row>
    <row r="6426" spans="2:8" x14ac:dyDescent="0.25">
      <c r="B6426" s="192">
        <f t="shared" si="509"/>
        <v>43368.624999984422</v>
      </c>
      <c r="C6426" s="16">
        <f t="shared" si="505"/>
        <v>9</v>
      </c>
      <c r="D6426" s="16">
        <f t="shared" si="506"/>
        <v>2</v>
      </c>
      <c r="E6426" s="16">
        <f t="shared" si="507"/>
        <v>1</v>
      </c>
      <c r="F6426" s="16">
        <f t="shared" si="508"/>
        <v>15</v>
      </c>
      <c r="G6426" s="195">
        <v>6424</v>
      </c>
      <c r="H6426" s="193">
        <v>0.40589781000000003</v>
      </c>
    </row>
    <row r="6427" spans="2:8" x14ac:dyDescent="0.25">
      <c r="B6427" s="192">
        <f t="shared" si="509"/>
        <v>43368.666666651086</v>
      </c>
      <c r="C6427" s="16">
        <f t="shared" si="505"/>
        <v>9</v>
      </c>
      <c r="D6427" s="16">
        <f t="shared" si="506"/>
        <v>2</v>
      </c>
      <c r="E6427" s="16">
        <f t="shared" si="507"/>
        <v>1</v>
      </c>
      <c r="F6427" s="16">
        <f t="shared" si="508"/>
        <v>16</v>
      </c>
      <c r="G6427" s="195">
        <v>6425</v>
      </c>
      <c r="H6427" s="193">
        <v>0.23159923800000001</v>
      </c>
    </row>
    <row r="6428" spans="2:8" x14ac:dyDescent="0.25">
      <c r="B6428" s="192">
        <f t="shared" si="509"/>
        <v>43368.708333317751</v>
      </c>
      <c r="C6428" s="16">
        <f t="shared" si="505"/>
        <v>9</v>
      </c>
      <c r="D6428" s="16">
        <f t="shared" si="506"/>
        <v>2</v>
      </c>
      <c r="E6428" s="16">
        <f t="shared" si="507"/>
        <v>1</v>
      </c>
      <c r="F6428" s="16">
        <f t="shared" si="508"/>
        <v>17</v>
      </c>
      <c r="G6428" s="195">
        <v>6426</v>
      </c>
      <c r="H6428" s="193">
        <v>5.9885173999999999E-2</v>
      </c>
    </row>
    <row r="6429" spans="2:8" x14ac:dyDescent="0.25">
      <c r="B6429" s="192">
        <f t="shared" si="509"/>
        <v>43368.749999984415</v>
      </c>
      <c r="C6429" s="16">
        <f t="shared" si="505"/>
        <v>9</v>
      </c>
      <c r="D6429" s="16">
        <f t="shared" si="506"/>
        <v>2</v>
      </c>
      <c r="E6429" s="16">
        <f t="shared" si="507"/>
        <v>1</v>
      </c>
      <c r="F6429" s="16">
        <f t="shared" si="508"/>
        <v>18</v>
      </c>
      <c r="G6429" s="195">
        <v>6427</v>
      </c>
      <c r="H6429" s="193">
        <v>7.1295600000000005E-4</v>
      </c>
    </row>
    <row r="6430" spans="2:8" x14ac:dyDescent="0.25">
      <c r="B6430" s="192">
        <f t="shared" si="509"/>
        <v>43368.791666651079</v>
      </c>
      <c r="C6430" s="16">
        <f t="shared" si="505"/>
        <v>9</v>
      </c>
      <c r="D6430" s="16">
        <f t="shared" si="506"/>
        <v>2</v>
      </c>
      <c r="E6430" s="16">
        <f t="shared" si="507"/>
        <v>1</v>
      </c>
      <c r="F6430" s="16">
        <f t="shared" si="508"/>
        <v>19</v>
      </c>
      <c r="G6430" s="195">
        <v>6428</v>
      </c>
      <c r="H6430" s="193">
        <v>0</v>
      </c>
    </row>
    <row r="6431" spans="2:8" x14ac:dyDescent="0.25">
      <c r="B6431" s="192">
        <f t="shared" si="509"/>
        <v>43368.833333317743</v>
      </c>
      <c r="C6431" s="16">
        <f t="shared" si="505"/>
        <v>9</v>
      </c>
      <c r="D6431" s="16">
        <f t="shared" si="506"/>
        <v>2</v>
      </c>
      <c r="E6431" s="16">
        <f t="shared" si="507"/>
        <v>1</v>
      </c>
      <c r="F6431" s="16">
        <f t="shared" si="508"/>
        <v>20</v>
      </c>
      <c r="G6431" s="195">
        <v>6429</v>
      </c>
      <c r="H6431" s="193">
        <v>0</v>
      </c>
    </row>
    <row r="6432" spans="2:8" x14ac:dyDescent="0.25">
      <c r="B6432" s="192">
        <f t="shared" si="509"/>
        <v>43368.874999984408</v>
      </c>
      <c r="C6432" s="16">
        <f t="shared" si="505"/>
        <v>9</v>
      </c>
      <c r="D6432" s="16">
        <f t="shared" si="506"/>
        <v>2</v>
      </c>
      <c r="E6432" s="16">
        <f t="shared" si="507"/>
        <v>1</v>
      </c>
      <c r="F6432" s="16">
        <f t="shared" si="508"/>
        <v>21</v>
      </c>
      <c r="G6432" s="195">
        <v>6430</v>
      </c>
      <c r="H6432" s="193">
        <v>0</v>
      </c>
    </row>
    <row r="6433" spans="2:8" x14ac:dyDescent="0.25">
      <c r="B6433" s="192">
        <f t="shared" si="509"/>
        <v>43368.916666651072</v>
      </c>
      <c r="C6433" s="16">
        <f t="shared" si="505"/>
        <v>9</v>
      </c>
      <c r="D6433" s="16">
        <f t="shared" si="506"/>
        <v>2</v>
      </c>
      <c r="E6433" s="16">
        <f t="shared" si="507"/>
        <v>1</v>
      </c>
      <c r="F6433" s="16">
        <f t="shared" si="508"/>
        <v>22</v>
      </c>
      <c r="G6433" s="195">
        <v>6431</v>
      </c>
      <c r="H6433" s="193">
        <v>0</v>
      </c>
    </row>
    <row r="6434" spans="2:8" x14ac:dyDescent="0.25">
      <c r="B6434" s="192">
        <f t="shared" si="509"/>
        <v>43368.958333317736</v>
      </c>
      <c r="C6434" s="16">
        <f t="shared" si="505"/>
        <v>9</v>
      </c>
      <c r="D6434" s="16">
        <f t="shared" si="506"/>
        <v>2</v>
      </c>
      <c r="E6434" s="16">
        <f t="shared" si="507"/>
        <v>1</v>
      </c>
      <c r="F6434" s="16">
        <f t="shared" si="508"/>
        <v>23</v>
      </c>
      <c r="G6434" s="195">
        <v>6432</v>
      </c>
      <c r="H6434" s="193">
        <v>0</v>
      </c>
    </row>
    <row r="6435" spans="2:8" x14ac:dyDescent="0.25">
      <c r="B6435" s="192">
        <f t="shared" si="509"/>
        <v>43368.9999999844</v>
      </c>
      <c r="C6435" s="16">
        <f t="shared" si="505"/>
        <v>9</v>
      </c>
      <c r="D6435" s="16">
        <f t="shared" si="506"/>
        <v>3</v>
      </c>
      <c r="E6435" s="16">
        <f t="shared" si="507"/>
        <v>1</v>
      </c>
      <c r="F6435" s="16">
        <f t="shared" si="508"/>
        <v>0</v>
      </c>
      <c r="G6435" s="195">
        <v>6433</v>
      </c>
      <c r="H6435" s="193">
        <v>0</v>
      </c>
    </row>
    <row r="6436" spans="2:8" x14ac:dyDescent="0.25">
      <c r="B6436" s="192">
        <f t="shared" si="509"/>
        <v>43369.041666651065</v>
      </c>
      <c r="C6436" s="16">
        <f t="shared" si="505"/>
        <v>9</v>
      </c>
      <c r="D6436" s="16">
        <f t="shared" si="506"/>
        <v>3</v>
      </c>
      <c r="E6436" s="16">
        <f t="shared" si="507"/>
        <v>1</v>
      </c>
      <c r="F6436" s="16">
        <f t="shared" si="508"/>
        <v>1</v>
      </c>
      <c r="G6436" s="195">
        <v>6434</v>
      </c>
      <c r="H6436" s="193">
        <v>0</v>
      </c>
    </row>
    <row r="6437" spans="2:8" x14ac:dyDescent="0.25">
      <c r="B6437" s="192">
        <f t="shared" si="509"/>
        <v>43369.083333317729</v>
      </c>
      <c r="C6437" s="16">
        <f t="shared" si="505"/>
        <v>9</v>
      </c>
      <c r="D6437" s="16">
        <f t="shared" si="506"/>
        <v>3</v>
      </c>
      <c r="E6437" s="16">
        <f t="shared" si="507"/>
        <v>1</v>
      </c>
      <c r="F6437" s="16">
        <f t="shared" si="508"/>
        <v>2</v>
      </c>
      <c r="G6437" s="195">
        <v>6435</v>
      </c>
      <c r="H6437" s="193">
        <v>0</v>
      </c>
    </row>
    <row r="6438" spans="2:8" x14ac:dyDescent="0.25">
      <c r="B6438" s="192">
        <f t="shared" si="509"/>
        <v>43369.124999984393</v>
      </c>
      <c r="C6438" s="16">
        <f t="shared" si="505"/>
        <v>9</v>
      </c>
      <c r="D6438" s="16">
        <f t="shared" si="506"/>
        <v>3</v>
      </c>
      <c r="E6438" s="16">
        <f t="shared" si="507"/>
        <v>1</v>
      </c>
      <c r="F6438" s="16">
        <f t="shared" si="508"/>
        <v>3</v>
      </c>
      <c r="G6438" s="195">
        <v>6436</v>
      </c>
      <c r="H6438" s="193">
        <v>0</v>
      </c>
    </row>
    <row r="6439" spans="2:8" x14ac:dyDescent="0.25">
      <c r="B6439" s="192">
        <f t="shared" si="509"/>
        <v>43369.166666651057</v>
      </c>
      <c r="C6439" s="16">
        <f t="shared" si="505"/>
        <v>9</v>
      </c>
      <c r="D6439" s="16">
        <f t="shared" si="506"/>
        <v>3</v>
      </c>
      <c r="E6439" s="16">
        <f t="shared" si="507"/>
        <v>1</v>
      </c>
      <c r="F6439" s="16">
        <f t="shared" si="508"/>
        <v>4</v>
      </c>
      <c r="G6439" s="195">
        <v>6437</v>
      </c>
      <c r="H6439" s="193">
        <v>0</v>
      </c>
    </row>
    <row r="6440" spans="2:8" x14ac:dyDescent="0.25">
      <c r="B6440" s="192">
        <f t="shared" si="509"/>
        <v>43369.208333317722</v>
      </c>
      <c r="C6440" s="16">
        <f t="shared" si="505"/>
        <v>9</v>
      </c>
      <c r="D6440" s="16">
        <f t="shared" si="506"/>
        <v>3</v>
      </c>
      <c r="E6440" s="16">
        <f t="shared" si="507"/>
        <v>1</v>
      </c>
      <c r="F6440" s="16">
        <f t="shared" si="508"/>
        <v>5</v>
      </c>
      <c r="G6440" s="195">
        <v>6438</v>
      </c>
      <c r="H6440" s="193">
        <v>0</v>
      </c>
    </row>
    <row r="6441" spans="2:8" x14ac:dyDescent="0.25">
      <c r="B6441" s="192">
        <f t="shared" si="509"/>
        <v>43369.249999984386</v>
      </c>
      <c r="C6441" s="16">
        <f t="shared" si="505"/>
        <v>9</v>
      </c>
      <c r="D6441" s="16">
        <f t="shared" si="506"/>
        <v>3</v>
      </c>
      <c r="E6441" s="16">
        <f t="shared" si="507"/>
        <v>1</v>
      </c>
      <c r="F6441" s="16">
        <f t="shared" si="508"/>
        <v>6</v>
      </c>
      <c r="G6441" s="195">
        <v>6439</v>
      </c>
      <c r="H6441" s="193">
        <v>1.8072151000000002E-2</v>
      </c>
    </row>
    <row r="6442" spans="2:8" x14ac:dyDescent="0.25">
      <c r="B6442" s="192">
        <f t="shared" si="509"/>
        <v>43369.29166665105</v>
      </c>
      <c r="C6442" s="16">
        <f t="shared" si="505"/>
        <v>9</v>
      </c>
      <c r="D6442" s="16">
        <f t="shared" si="506"/>
        <v>3</v>
      </c>
      <c r="E6442" s="16">
        <f t="shared" si="507"/>
        <v>1</v>
      </c>
      <c r="F6442" s="16">
        <f t="shared" si="508"/>
        <v>7</v>
      </c>
      <c r="G6442" s="195">
        <v>6440</v>
      </c>
      <c r="H6442" s="193">
        <v>0.15735174499999999</v>
      </c>
    </row>
    <row r="6443" spans="2:8" x14ac:dyDescent="0.25">
      <c r="B6443" s="192">
        <f t="shared" si="509"/>
        <v>43369.333333317714</v>
      </c>
      <c r="C6443" s="16">
        <f t="shared" si="505"/>
        <v>9</v>
      </c>
      <c r="D6443" s="16">
        <f t="shared" si="506"/>
        <v>3</v>
      </c>
      <c r="E6443" s="16">
        <f t="shared" si="507"/>
        <v>1</v>
      </c>
      <c r="F6443" s="16">
        <f t="shared" si="508"/>
        <v>8</v>
      </c>
      <c r="G6443" s="195">
        <v>6441</v>
      </c>
      <c r="H6443" s="193">
        <v>0.33541480699999998</v>
      </c>
    </row>
    <row r="6444" spans="2:8" x14ac:dyDescent="0.25">
      <c r="B6444" s="192">
        <f t="shared" si="509"/>
        <v>43369.374999984379</v>
      </c>
      <c r="C6444" s="16">
        <f t="shared" si="505"/>
        <v>9</v>
      </c>
      <c r="D6444" s="16">
        <f t="shared" si="506"/>
        <v>3</v>
      </c>
      <c r="E6444" s="16">
        <f t="shared" si="507"/>
        <v>1</v>
      </c>
      <c r="F6444" s="16">
        <f t="shared" si="508"/>
        <v>9</v>
      </c>
      <c r="G6444" s="195">
        <v>6442</v>
      </c>
      <c r="H6444" s="193">
        <v>0.48765461599999999</v>
      </c>
    </row>
    <row r="6445" spans="2:8" x14ac:dyDescent="0.25">
      <c r="B6445" s="192">
        <f t="shared" si="509"/>
        <v>43369.416666651043</v>
      </c>
      <c r="C6445" s="16">
        <f t="shared" si="505"/>
        <v>9</v>
      </c>
      <c r="D6445" s="16">
        <f t="shared" si="506"/>
        <v>3</v>
      </c>
      <c r="E6445" s="16">
        <f t="shared" si="507"/>
        <v>1</v>
      </c>
      <c r="F6445" s="16">
        <f t="shared" si="508"/>
        <v>10</v>
      </c>
      <c r="G6445" s="195">
        <v>6443</v>
      </c>
      <c r="H6445" s="193">
        <v>0.58884269199999995</v>
      </c>
    </row>
    <row r="6446" spans="2:8" x14ac:dyDescent="0.25">
      <c r="B6446" s="192">
        <f t="shared" si="509"/>
        <v>43369.458333317707</v>
      </c>
      <c r="C6446" s="16">
        <f t="shared" si="505"/>
        <v>9</v>
      </c>
      <c r="D6446" s="16">
        <f t="shared" si="506"/>
        <v>3</v>
      </c>
      <c r="E6446" s="16">
        <f t="shared" si="507"/>
        <v>1</v>
      </c>
      <c r="F6446" s="16">
        <f t="shared" si="508"/>
        <v>11</v>
      </c>
      <c r="G6446" s="195">
        <v>6444</v>
      </c>
      <c r="H6446" s="193">
        <v>0.63373218899999995</v>
      </c>
    </row>
    <row r="6447" spans="2:8" x14ac:dyDescent="0.25">
      <c r="B6447" s="192">
        <f t="shared" si="509"/>
        <v>43369.499999984371</v>
      </c>
      <c r="C6447" s="16">
        <f t="shared" si="505"/>
        <v>9</v>
      </c>
      <c r="D6447" s="16">
        <f t="shared" si="506"/>
        <v>3</v>
      </c>
      <c r="E6447" s="16">
        <f t="shared" si="507"/>
        <v>1</v>
      </c>
      <c r="F6447" s="16">
        <f t="shared" si="508"/>
        <v>12</v>
      </c>
      <c r="G6447" s="195">
        <v>6445</v>
      </c>
      <c r="H6447" s="193">
        <v>0.64397774900000004</v>
      </c>
    </row>
    <row r="6448" spans="2:8" x14ac:dyDescent="0.25">
      <c r="B6448" s="192">
        <f t="shared" si="509"/>
        <v>43369.541666651035</v>
      </c>
      <c r="C6448" s="16">
        <f t="shared" si="505"/>
        <v>9</v>
      </c>
      <c r="D6448" s="16">
        <f t="shared" si="506"/>
        <v>3</v>
      </c>
      <c r="E6448" s="16">
        <f t="shared" si="507"/>
        <v>1</v>
      </c>
      <c r="F6448" s="16">
        <f t="shared" si="508"/>
        <v>13</v>
      </c>
      <c r="G6448" s="195">
        <v>6446</v>
      </c>
      <c r="H6448" s="193">
        <v>0.59367915100000002</v>
      </c>
    </row>
    <row r="6449" spans="2:8" x14ac:dyDescent="0.25">
      <c r="B6449" s="192">
        <f t="shared" si="509"/>
        <v>43369.5833333177</v>
      </c>
      <c r="C6449" s="16">
        <f t="shared" si="505"/>
        <v>9</v>
      </c>
      <c r="D6449" s="16">
        <f t="shared" si="506"/>
        <v>3</v>
      </c>
      <c r="E6449" s="16">
        <f t="shared" si="507"/>
        <v>1</v>
      </c>
      <c r="F6449" s="16">
        <f t="shared" si="508"/>
        <v>14</v>
      </c>
      <c r="G6449" s="195">
        <v>6447</v>
      </c>
      <c r="H6449" s="193">
        <v>0.51519942200000002</v>
      </c>
    </row>
    <row r="6450" spans="2:8" x14ac:dyDescent="0.25">
      <c r="B6450" s="192">
        <f t="shared" si="509"/>
        <v>43369.624999984364</v>
      </c>
      <c r="C6450" s="16">
        <f t="shared" si="505"/>
        <v>9</v>
      </c>
      <c r="D6450" s="16">
        <f t="shared" si="506"/>
        <v>3</v>
      </c>
      <c r="E6450" s="16">
        <f t="shared" si="507"/>
        <v>1</v>
      </c>
      <c r="F6450" s="16">
        <f t="shared" si="508"/>
        <v>15</v>
      </c>
      <c r="G6450" s="195">
        <v>6448</v>
      </c>
      <c r="H6450" s="193">
        <v>0.37437226899999998</v>
      </c>
    </row>
    <row r="6451" spans="2:8" x14ac:dyDescent="0.25">
      <c r="B6451" s="192">
        <f t="shared" si="509"/>
        <v>43369.666666651028</v>
      </c>
      <c r="C6451" s="16">
        <f t="shared" si="505"/>
        <v>9</v>
      </c>
      <c r="D6451" s="16">
        <f t="shared" si="506"/>
        <v>3</v>
      </c>
      <c r="E6451" s="16">
        <f t="shared" si="507"/>
        <v>1</v>
      </c>
      <c r="F6451" s="16">
        <f t="shared" si="508"/>
        <v>16</v>
      </c>
      <c r="G6451" s="195">
        <v>6449</v>
      </c>
      <c r="H6451" s="193">
        <v>0.214738766</v>
      </c>
    </row>
    <row r="6452" spans="2:8" x14ac:dyDescent="0.25">
      <c r="B6452" s="192">
        <f t="shared" si="509"/>
        <v>43369.708333317692</v>
      </c>
      <c r="C6452" s="16">
        <f t="shared" si="505"/>
        <v>9</v>
      </c>
      <c r="D6452" s="16">
        <f t="shared" si="506"/>
        <v>3</v>
      </c>
      <c r="E6452" s="16">
        <f t="shared" si="507"/>
        <v>1</v>
      </c>
      <c r="F6452" s="16">
        <f t="shared" si="508"/>
        <v>17</v>
      </c>
      <c r="G6452" s="195">
        <v>6450</v>
      </c>
      <c r="H6452" s="193">
        <v>5.7898826E-2</v>
      </c>
    </row>
    <row r="6453" spans="2:8" x14ac:dyDescent="0.25">
      <c r="B6453" s="192">
        <f t="shared" si="509"/>
        <v>43369.749999984357</v>
      </c>
      <c r="C6453" s="16">
        <f t="shared" si="505"/>
        <v>9</v>
      </c>
      <c r="D6453" s="16">
        <f t="shared" si="506"/>
        <v>3</v>
      </c>
      <c r="E6453" s="16">
        <f t="shared" si="507"/>
        <v>1</v>
      </c>
      <c r="F6453" s="16">
        <f t="shared" si="508"/>
        <v>18</v>
      </c>
      <c r="G6453" s="195">
        <v>6451</v>
      </c>
      <c r="H6453" s="193">
        <v>7.1295600000000005E-4</v>
      </c>
    </row>
    <row r="6454" spans="2:8" x14ac:dyDescent="0.25">
      <c r="B6454" s="192">
        <f t="shared" si="509"/>
        <v>43369.791666651021</v>
      </c>
      <c r="C6454" s="16">
        <f t="shared" si="505"/>
        <v>9</v>
      </c>
      <c r="D6454" s="16">
        <f t="shared" si="506"/>
        <v>3</v>
      </c>
      <c r="E6454" s="16">
        <f t="shared" si="507"/>
        <v>1</v>
      </c>
      <c r="F6454" s="16">
        <f t="shared" si="508"/>
        <v>19</v>
      </c>
      <c r="G6454" s="195">
        <v>6452</v>
      </c>
      <c r="H6454" s="193">
        <v>0</v>
      </c>
    </row>
    <row r="6455" spans="2:8" x14ac:dyDescent="0.25">
      <c r="B6455" s="192">
        <f t="shared" si="509"/>
        <v>43369.833333317685</v>
      </c>
      <c r="C6455" s="16">
        <f t="shared" si="505"/>
        <v>9</v>
      </c>
      <c r="D6455" s="16">
        <f t="shared" si="506"/>
        <v>3</v>
      </c>
      <c r="E6455" s="16">
        <f t="shared" si="507"/>
        <v>1</v>
      </c>
      <c r="F6455" s="16">
        <f t="shared" si="508"/>
        <v>20</v>
      </c>
      <c r="G6455" s="195">
        <v>6453</v>
      </c>
      <c r="H6455" s="193">
        <v>0</v>
      </c>
    </row>
    <row r="6456" spans="2:8" x14ac:dyDescent="0.25">
      <c r="B6456" s="192">
        <f t="shared" si="509"/>
        <v>43369.874999984349</v>
      </c>
      <c r="C6456" s="16">
        <f t="shared" si="505"/>
        <v>9</v>
      </c>
      <c r="D6456" s="16">
        <f t="shared" si="506"/>
        <v>3</v>
      </c>
      <c r="E6456" s="16">
        <f t="shared" si="507"/>
        <v>1</v>
      </c>
      <c r="F6456" s="16">
        <f t="shared" si="508"/>
        <v>21</v>
      </c>
      <c r="G6456" s="195">
        <v>6454</v>
      </c>
      <c r="H6456" s="193">
        <v>0</v>
      </c>
    </row>
    <row r="6457" spans="2:8" x14ac:dyDescent="0.25">
      <c r="B6457" s="192">
        <f t="shared" si="509"/>
        <v>43369.916666651014</v>
      </c>
      <c r="C6457" s="16">
        <f t="shared" si="505"/>
        <v>9</v>
      </c>
      <c r="D6457" s="16">
        <f t="shared" si="506"/>
        <v>3</v>
      </c>
      <c r="E6457" s="16">
        <f t="shared" si="507"/>
        <v>1</v>
      </c>
      <c r="F6457" s="16">
        <f t="shared" si="508"/>
        <v>22</v>
      </c>
      <c r="G6457" s="195">
        <v>6455</v>
      </c>
      <c r="H6457" s="193">
        <v>0</v>
      </c>
    </row>
    <row r="6458" spans="2:8" x14ac:dyDescent="0.25">
      <c r="B6458" s="192">
        <f t="shared" si="509"/>
        <v>43369.958333317678</v>
      </c>
      <c r="C6458" s="16">
        <f t="shared" si="505"/>
        <v>9</v>
      </c>
      <c r="D6458" s="16">
        <f t="shared" si="506"/>
        <v>3</v>
      </c>
      <c r="E6458" s="16">
        <f t="shared" si="507"/>
        <v>1</v>
      </c>
      <c r="F6458" s="16">
        <f t="shared" si="508"/>
        <v>23</v>
      </c>
      <c r="G6458" s="195">
        <v>6456</v>
      </c>
      <c r="H6458" s="193">
        <v>0</v>
      </c>
    </row>
    <row r="6459" spans="2:8" x14ac:dyDescent="0.25">
      <c r="B6459" s="192">
        <f t="shared" si="509"/>
        <v>43369.999999984342</v>
      </c>
      <c r="C6459" s="16">
        <f t="shared" si="505"/>
        <v>9</v>
      </c>
      <c r="D6459" s="16">
        <f t="shared" si="506"/>
        <v>4</v>
      </c>
      <c r="E6459" s="16">
        <f t="shared" si="507"/>
        <v>1</v>
      </c>
      <c r="F6459" s="16">
        <f t="shared" si="508"/>
        <v>0</v>
      </c>
      <c r="G6459" s="195">
        <v>6457</v>
      </c>
      <c r="H6459" s="193">
        <v>0</v>
      </c>
    </row>
    <row r="6460" spans="2:8" x14ac:dyDescent="0.25">
      <c r="B6460" s="192">
        <f t="shared" si="509"/>
        <v>43370.041666651006</v>
      </c>
      <c r="C6460" s="16">
        <f t="shared" si="505"/>
        <v>9</v>
      </c>
      <c r="D6460" s="16">
        <f t="shared" si="506"/>
        <v>4</v>
      </c>
      <c r="E6460" s="16">
        <f t="shared" si="507"/>
        <v>1</v>
      </c>
      <c r="F6460" s="16">
        <f t="shared" si="508"/>
        <v>1</v>
      </c>
      <c r="G6460" s="195">
        <v>6458</v>
      </c>
      <c r="H6460" s="193">
        <v>0</v>
      </c>
    </row>
    <row r="6461" spans="2:8" x14ac:dyDescent="0.25">
      <c r="B6461" s="192">
        <f t="shared" si="509"/>
        <v>43370.083333317671</v>
      </c>
      <c r="C6461" s="16">
        <f t="shared" si="505"/>
        <v>9</v>
      </c>
      <c r="D6461" s="16">
        <f t="shared" si="506"/>
        <v>4</v>
      </c>
      <c r="E6461" s="16">
        <f t="shared" si="507"/>
        <v>1</v>
      </c>
      <c r="F6461" s="16">
        <f t="shared" si="508"/>
        <v>2</v>
      </c>
      <c r="G6461" s="195">
        <v>6459</v>
      </c>
      <c r="H6461" s="193">
        <v>0</v>
      </c>
    </row>
    <row r="6462" spans="2:8" x14ac:dyDescent="0.25">
      <c r="B6462" s="192">
        <f t="shared" si="509"/>
        <v>43370.124999984335</v>
      </c>
      <c r="C6462" s="16">
        <f t="shared" si="505"/>
        <v>9</v>
      </c>
      <c r="D6462" s="16">
        <f t="shared" si="506"/>
        <v>4</v>
      </c>
      <c r="E6462" s="16">
        <f t="shared" si="507"/>
        <v>1</v>
      </c>
      <c r="F6462" s="16">
        <f t="shared" si="508"/>
        <v>3</v>
      </c>
      <c r="G6462" s="195">
        <v>6460</v>
      </c>
      <c r="H6462" s="193">
        <v>0</v>
      </c>
    </row>
    <row r="6463" spans="2:8" x14ac:dyDescent="0.25">
      <c r="B6463" s="192">
        <f t="shared" si="509"/>
        <v>43370.166666650999</v>
      </c>
      <c r="C6463" s="16">
        <f t="shared" si="505"/>
        <v>9</v>
      </c>
      <c r="D6463" s="16">
        <f t="shared" si="506"/>
        <v>4</v>
      </c>
      <c r="E6463" s="16">
        <f t="shared" si="507"/>
        <v>1</v>
      </c>
      <c r="F6463" s="16">
        <f t="shared" si="508"/>
        <v>4</v>
      </c>
      <c r="G6463" s="195">
        <v>6461</v>
      </c>
      <c r="H6463" s="193">
        <v>0</v>
      </c>
    </row>
    <row r="6464" spans="2:8" x14ac:dyDescent="0.25">
      <c r="B6464" s="192">
        <f t="shared" si="509"/>
        <v>43370.208333317663</v>
      </c>
      <c r="C6464" s="16">
        <f t="shared" si="505"/>
        <v>9</v>
      </c>
      <c r="D6464" s="16">
        <f t="shared" si="506"/>
        <v>4</v>
      </c>
      <c r="E6464" s="16">
        <f t="shared" si="507"/>
        <v>1</v>
      </c>
      <c r="F6464" s="16">
        <f t="shared" si="508"/>
        <v>5</v>
      </c>
      <c r="G6464" s="195">
        <v>6462</v>
      </c>
      <c r="H6464" s="193">
        <v>0</v>
      </c>
    </row>
    <row r="6465" spans="2:8" x14ac:dyDescent="0.25">
      <c r="B6465" s="192">
        <f t="shared" si="509"/>
        <v>43370.249999984328</v>
      </c>
      <c r="C6465" s="16">
        <f t="shared" si="505"/>
        <v>9</v>
      </c>
      <c r="D6465" s="16">
        <f t="shared" si="506"/>
        <v>4</v>
      </c>
      <c r="E6465" s="16">
        <f t="shared" si="507"/>
        <v>1</v>
      </c>
      <c r="F6465" s="16">
        <f t="shared" si="508"/>
        <v>6</v>
      </c>
      <c r="G6465" s="195">
        <v>6463</v>
      </c>
      <c r="H6465" s="193">
        <v>1.0630637E-2</v>
      </c>
    </row>
    <row r="6466" spans="2:8" x14ac:dyDescent="0.25">
      <c r="B6466" s="192">
        <f t="shared" si="509"/>
        <v>43370.291666650992</v>
      </c>
      <c r="C6466" s="16">
        <f t="shared" si="505"/>
        <v>9</v>
      </c>
      <c r="D6466" s="16">
        <f t="shared" si="506"/>
        <v>4</v>
      </c>
      <c r="E6466" s="16">
        <f t="shared" si="507"/>
        <v>1</v>
      </c>
      <c r="F6466" s="16">
        <f t="shared" si="508"/>
        <v>7</v>
      </c>
      <c r="G6466" s="195">
        <v>6464</v>
      </c>
      <c r="H6466" s="193">
        <v>0.116235727</v>
      </c>
    </row>
    <row r="6467" spans="2:8" x14ac:dyDescent="0.25">
      <c r="B6467" s="192">
        <f t="shared" si="509"/>
        <v>43370.333333317656</v>
      </c>
      <c r="C6467" s="16">
        <f t="shared" si="505"/>
        <v>9</v>
      </c>
      <c r="D6467" s="16">
        <f t="shared" si="506"/>
        <v>4</v>
      </c>
      <c r="E6467" s="16">
        <f t="shared" si="507"/>
        <v>1</v>
      </c>
      <c r="F6467" s="16">
        <f t="shared" si="508"/>
        <v>8</v>
      </c>
      <c r="G6467" s="195">
        <v>6465</v>
      </c>
      <c r="H6467" s="193">
        <v>0.25276783000000003</v>
      </c>
    </row>
    <row r="6468" spans="2:8" x14ac:dyDescent="0.25">
      <c r="B6468" s="192">
        <f t="shared" si="509"/>
        <v>43370.37499998432</v>
      </c>
      <c r="C6468" s="16">
        <f t="shared" ref="C6468:C6531" si="510">MONTH(B6468)</f>
        <v>9</v>
      </c>
      <c r="D6468" s="16">
        <f t="shared" ref="D6468:D6531" si="511">WEEKDAY(B6468,2)</f>
        <v>4</v>
      </c>
      <c r="E6468" s="16">
        <f t="shared" ref="E6468:E6531" si="512">IF(D6468&lt;6,1,2)</f>
        <v>1</v>
      </c>
      <c r="F6468" s="16">
        <f t="shared" ref="F6468:F6531" si="513">HOUR(B6468)</f>
        <v>9</v>
      </c>
      <c r="G6468" s="195">
        <v>6466</v>
      </c>
      <c r="H6468" s="193">
        <v>0.36112118999999998</v>
      </c>
    </row>
    <row r="6469" spans="2:8" x14ac:dyDescent="0.25">
      <c r="B6469" s="192">
        <f t="shared" ref="B6469:B6532" si="514">B6468+1/24</f>
        <v>43370.416666650985</v>
      </c>
      <c r="C6469" s="16">
        <f t="shared" si="510"/>
        <v>9</v>
      </c>
      <c r="D6469" s="16">
        <f t="shared" si="511"/>
        <v>4</v>
      </c>
      <c r="E6469" s="16">
        <f t="shared" si="512"/>
        <v>1</v>
      </c>
      <c r="F6469" s="16">
        <f t="shared" si="513"/>
        <v>10</v>
      </c>
      <c r="G6469" s="195">
        <v>6467</v>
      </c>
      <c r="H6469" s="193">
        <v>0.43572579299999997</v>
      </c>
    </row>
    <row r="6470" spans="2:8" x14ac:dyDescent="0.25">
      <c r="B6470" s="192">
        <f t="shared" si="514"/>
        <v>43370.458333317649</v>
      </c>
      <c r="C6470" s="16">
        <f t="shared" si="510"/>
        <v>9</v>
      </c>
      <c r="D6470" s="16">
        <f t="shared" si="511"/>
        <v>4</v>
      </c>
      <c r="E6470" s="16">
        <f t="shared" si="512"/>
        <v>1</v>
      </c>
      <c r="F6470" s="16">
        <f t="shared" si="513"/>
        <v>11</v>
      </c>
      <c r="G6470" s="195">
        <v>6468</v>
      </c>
      <c r="H6470" s="193">
        <v>0.503116656</v>
      </c>
    </row>
    <row r="6471" spans="2:8" x14ac:dyDescent="0.25">
      <c r="B6471" s="192">
        <f t="shared" si="514"/>
        <v>43370.499999984313</v>
      </c>
      <c r="C6471" s="16">
        <f t="shared" si="510"/>
        <v>9</v>
      </c>
      <c r="D6471" s="16">
        <f t="shared" si="511"/>
        <v>4</v>
      </c>
      <c r="E6471" s="16">
        <f t="shared" si="512"/>
        <v>1</v>
      </c>
      <c r="F6471" s="16">
        <f t="shared" si="513"/>
        <v>12</v>
      </c>
      <c r="G6471" s="195">
        <v>6469</v>
      </c>
      <c r="H6471" s="193">
        <v>0.51968436500000004</v>
      </c>
    </row>
    <row r="6472" spans="2:8" x14ac:dyDescent="0.25">
      <c r="B6472" s="192">
        <f t="shared" si="514"/>
        <v>43370.541666650977</v>
      </c>
      <c r="C6472" s="16">
        <f t="shared" si="510"/>
        <v>9</v>
      </c>
      <c r="D6472" s="16">
        <f t="shared" si="511"/>
        <v>4</v>
      </c>
      <c r="E6472" s="16">
        <f t="shared" si="512"/>
        <v>1</v>
      </c>
      <c r="F6472" s="16">
        <f t="shared" si="513"/>
        <v>13</v>
      </c>
      <c r="G6472" s="195">
        <v>6470</v>
      </c>
      <c r="H6472" s="193">
        <v>0.46403027899999999</v>
      </c>
    </row>
    <row r="6473" spans="2:8" x14ac:dyDescent="0.25">
      <c r="B6473" s="192">
        <f t="shared" si="514"/>
        <v>43370.583333317642</v>
      </c>
      <c r="C6473" s="16">
        <f t="shared" si="510"/>
        <v>9</v>
      </c>
      <c r="D6473" s="16">
        <f t="shared" si="511"/>
        <v>4</v>
      </c>
      <c r="E6473" s="16">
        <f t="shared" si="512"/>
        <v>1</v>
      </c>
      <c r="F6473" s="16">
        <f t="shared" si="513"/>
        <v>14</v>
      </c>
      <c r="G6473" s="195">
        <v>6471</v>
      </c>
      <c r="H6473" s="193">
        <v>0.38792261500000003</v>
      </c>
    </row>
    <row r="6474" spans="2:8" x14ac:dyDescent="0.25">
      <c r="B6474" s="192">
        <f t="shared" si="514"/>
        <v>43370.624999984306</v>
      </c>
      <c r="C6474" s="16">
        <f t="shared" si="510"/>
        <v>9</v>
      </c>
      <c r="D6474" s="16">
        <f t="shared" si="511"/>
        <v>4</v>
      </c>
      <c r="E6474" s="16">
        <f t="shared" si="512"/>
        <v>1</v>
      </c>
      <c r="F6474" s="16">
        <f t="shared" si="513"/>
        <v>15</v>
      </c>
      <c r="G6474" s="195">
        <v>6472</v>
      </c>
      <c r="H6474" s="193">
        <v>0.30207926499999999</v>
      </c>
    </row>
    <row r="6475" spans="2:8" x14ac:dyDescent="0.25">
      <c r="B6475" s="192">
        <f t="shared" si="514"/>
        <v>43370.66666665097</v>
      </c>
      <c r="C6475" s="16">
        <f t="shared" si="510"/>
        <v>9</v>
      </c>
      <c r="D6475" s="16">
        <f t="shared" si="511"/>
        <v>4</v>
      </c>
      <c r="E6475" s="16">
        <f t="shared" si="512"/>
        <v>1</v>
      </c>
      <c r="F6475" s="16">
        <f t="shared" si="513"/>
        <v>16</v>
      </c>
      <c r="G6475" s="195">
        <v>6473</v>
      </c>
      <c r="H6475" s="193">
        <v>0.184945584</v>
      </c>
    </row>
    <row r="6476" spans="2:8" x14ac:dyDescent="0.25">
      <c r="B6476" s="192">
        <f t="shared" si="514"/>
        <v>43370.708333317634</v>
      </c>
      <c r="C6476" s="16">
        <f t="shared" si="510"/>
        <v>9</v>
      </c>
      <c r="D6476" s="16">
        <f t="shared" si="511"/>
        <v>4</v>
      </c>
      <c r="E6476" s="16">
        <f t="shared" si="512"/>
        <v>1</v>
      </c>
      <c r="F6476" s="16">
        <f t="shared" si="513"/>
        <v>17</v>
      </c>
      <c r="G6476" s="195">
        <v>6474</v>
      </c>
      <c r="H6476" s="193">
        <v>4.7795787999999999E-2</v>
      </c>
    </row>
    <row r="6477" spans="2:8" x14ac:dyDescent="0.25">
      <c r="B6477" s="192">
        <f t="shared" si="514"/>
        <v>43370.749999984298</v>
      </c>
      <c r="C6477" s="16">
        <f t="shared" si="510"/>
        <v>9</v>
      </c>
      <c r="D6477" s="16">
        <f t="shared" si="511"/>
        <v>4</v>
      </c>
      <c r="E6477" s="16">
        <f t="shared" si="512"/>
        <v>1</v>
      </c>
      <c r="F6477" s="16">
        <f t="shared" si="513"/>
        <v>18</v>
      </c>
      <c r="G6477" s="195">
        <v>6475</v>
      </c>
      <c r="H6477" s="193">
        <v>3.5647800000000002E-4</v>
      </c>
    </row>
    <row r="6478" spans="2:8" x14ac:dyDescent="0.25">
      <c r="B6478" s="192">
        <f t="shared" si="514"/>
        <v>43370.791666650963</v>
      </c>
      <c r="C6478" s="16">
        <f t="shared" si="510"/>
        <v>9</v>
      </c>
      <c r="D6478" s="16">
        <f t="shared" si="511"/>
        <v>4</v>
      </c>
      <c r="E6478" s="16">
        <f t="shared" si="512"/>
        <v>1</v>
      </c>
      <c r="F6478" s="16">
        <f t="shared" si="513"/>
        <v>19</v>
      </c>
      <c r="G6478" s="195">
        <v>6476</v>
      </c>
      <c r="H6478" s="193">
        <v>0</v>
      </c>
    </row>
    <row r="6479" spans="2:8" x14ac:dyDescent="0.25">
      <c r="B6479" s="192">
        <f t="shared" si="514"/>
        <v>43370.833333317627</v>
      </c>
      <c r="C6479" s="16">
        <f t="shared" si="510"/>
        <v>9</v>
      </c>
      <c r="D6479" s="16">
        <f t="shared" si="511"/>
        <v>4</v>
      </c>
      <c r="E6479" s="16">
        <f t="shared" si="512"/>
        <v>1</v>
      </c>
      <c r="F6479" s="16">
        <f t="shared" si="513"/>
        <v>20</v>
      </c>
      <c r="G6479" s="195">
        <v>6477</v>
      </c>
      <c r="H6479" s="193">
        <v>0</v>
      </c>
    </row>
    <row r="6480" spans="2:8" x14ac:dyDescent="0.25">
      <c r="B6480" s="192">
        <f t="shared" si="514"/>
        <v>43370.874999984291</v>
      </c>
      <c r="C6480" s="16">
        <f t="shared" si="510"/>
        <v>9</v>
      </c>
      <c r="D6480" s="16">
        <f t="shared" si="511"/>
        <v>4</v>
      </c>
      <c r="E6480" s="16">
        <f t="shared" si="512"/>
        <v>1</v>
      </c>
      <c r="F6480" s="16">
        <f t="shared" si="513"/>
        <v>21</v>
      </c>
      <c r="G6480" s="195">
        <v>6478</v>
      </c>
      <c r="H6480" s="193">
        <v>0</v>
      </c>
    </row>
    <row r="6481" spans="2:8" x14ac:dyDescent="0.25">
      <c r="B6481" s="192">
        <f t="shared" si="514"/>
        <v>43370.916666650955</v>
      </c>
      <c r="C6481" s="16">
        <f t="shared" si="510"/>
        <v>9</v>
      </c>
      <c r="D6481" s="16">
        <f t="shared" si="511"/>
        <v>4</v>
      </c>
      <c r="E6481" s="16">
        <f t="shared" si="512"/>
        <v>1</v>
      </c>
      <c r="F6481" s="16">
        <f t="shared" si="513"/>
        <v>22</v>
      </c>
      <c r="G6481" s="195">
        <v>6479</v>
      </c>
      <c r="H6481" s="193">
        <v>0</v>
      </c>
    </row>
    <row r="6482" spans="2:8" x14ac:dyDescent="0.25">
      <c r="B6482" s="192">
        <f t="shared" si="514"/>
        <v>43370.95833331762</v>
      </c>
      <c r="C6482" s="16">
        <f t="shared" si="510"/>
        <v>9</v>
      </c>
      <c r="D6482" s="16">
        <f t="shared" si="511"/>
        <v>4</v>
      </c>
      <c r="E6482" s="16">
        <f t="shared" si="512"/>
        <v>1</v>
      </c>
      <c r="F6482" s="16">
        <f t="shared" si="513"/>
        <v>23</v>
      </c>
      <c r="G6482" s="195">
        <v>6480</v>
      </c>
      <c r="H6482" s="193">
        <v>0</v>
      </c>
    </row>
    <row r="6483" spans="2:8" x14ac:dyDescent="0.25">
      <c r="B6483" s="192">
        <f t="shared" si="514"/>
        <v>43370.999999984284</v>
      </c>
      <c r="C6483" s="16">
        <f t="shared" si="510"/>
        <v>9</v>
      </c>
      <c r="D6483" s="16">
        <f t="shared" si="511"/>
        <v>5</v>
      </c>
      <c r="E6483" s="16">
        <f t="shared" si="512"/>
        <v>1</v>
      </c>
      <c r="F6483" s="16">
        <f t="shared" si="513"/>
        <v>0</v>
      </c>
      <c r="G6483" s="195">
        <v>6481</v>
      </c>
      <c r="H6483" s="193">
        <v>0</v>
      </c>
    </row>
    <row r="6484" spans="2:8" x14ac:dyDescent="0.25">
      <c r="B6484" s="192">
        <f t="shared" si="514"/>
        <v>43371.041666650948</v>
      </c>
      <c r="C6484" s="16">
        <f t="shared" si="510"/>
        <v>9</v>
      </c>
      <c r="D6484" s="16">
        <f t="shared" si="511"/>
        <v>5</v>
      </c>
      <c r="E6484" s="16">
        <f t="shared" si="512"/>
        <v>1</v>
      </c>
      <c r="F6484" s="16">
        <f t="shared" si="513"/>
        <v>1</v>
      </c>
      <c r="G6484" s="195">
        <v>6482</v>
      </c>
      <c r="H6484" s="193">
        <v>0</v>
      </c>
    </row>
    <row r="6485" spans="2:8" x14ac:dyDescent="0.25">
      <c r="B6485" s="192">
        <f t="shared" si="514"/>
        <v>43371.083333317612</v>
      </c>
      <c r="C6485" s="16">
        <f t="shared" si="510"/>
        <v>9</v>
      </c>
      <c r="D6485" s="16">
        <f t="shared" si="511"/>
        <v>5</v>
      </c>
      <c r="E6485" s="16">
        <f t="shared" si="512"/>
        <v>1</v>
      </c>
      <c r="F6485" s="16">
        <f t="shared" si="513"/>
        <v>2</v>
      </c>
      <c r="G6485" s="195">
        <v>6483</v>
      </c>
      <c r="H6485" s="193">
        <v>0</v>
      </c>
    </row>
    <row r="6486" spans="2:8" x14ac:dyDescent="0.25">
      <c r="B6486" s="192">
        <f t="shared" si="514"/>
        <v>43371.124999984277</v>
      </c>
      <c r="C6486" s="16">
        <f t="shared" si="510"/>
        <v>9</v>
      </c>
      <c r="D6486" s="16">
        <f t="shared" si="511"/>
        <v>5</v>
      </c>
      <c r="E6486" s="16">
        <f t="shared" si="512"/>
        <v>1</v>
      </c>
      <c r="F6486" s="16">
        <f t="shared" si="513"/>
        <v>3</v>
      </c>
      <c r="G6486" s="195">
        <v>6484</v>
      </c>
      <c r="H6486" s="193">
        <v>0</v>
      </c>
    </row>
    <row r="6487" spans="2:8" x14ac:dyDescent="0.25">
      <c r="B6487" s="192">
        <f t="shared" si="514"/>
        <v>43371.166666650941</v>
      </c>
      <c r="C6487" s="16">
        <f t="shared" si="510"/>
        <v>9</v>
      </c>
      <c r="D6487" s="16">
        <f t="shared" si="511"/>
        <v>5</v>
      </c>
      <c r="E6487" s="16">
        <f t="shared" si="512"/>
        <v>1</v>
      </c>
      <c r="F6487" s="16">
        <f t="shared" si="513"/>
        <v>4</v>
      </c>
      <c r="G6487" s="195">
        <v>6485</v>
      </c>
      <c r="H6487" s="193">
        <v>0</v>
      </c>
    </row>
    <row r="6488" spans="2:8" x14ac:dyDescent="0.25">
      <c r="B6488" s="192">
        <f t="shared" si="514"/>
        <v>43371.208333317605</v>
      </c>
      <c r="C6488" s="16">
        <f t="shared" si="510"/>
        <v>9</v>
      </c>
      <c r="D6488" s="16">
        <f t="shared" si="511"/>
        <v>5</v>
      </c>
      <c r="E6488" s="16">
        <f t="shared" si="512"/>
        <v>1</v>
      </c>
      <c r="F6488" s="16">
        <f t="shared" si="513"/>
        <v>5</v>
      </c>
      <c r="G6488" s="195">
        <v>6486</v>
      </c>
      <c r="H6488" s="193">
        <v>0</v>
      </c>
    </row>
    <row r="6489" spans="2:8" x14ac:dyDescent="0.25">
      <c r="B6489" s="192">
        <f t="shared" si="514"/>
        <v>43371.249999984269</v>
      </c>
      <c r="C6489" s="16">
        <f t="shared" si="510"/>
        <v>9</v>
      </c>
      <c r="D6489" s="16">
        <f t="shared" si="511"/>
        <v>5</v>
      </c>
      <c r="E6489" s="16">
        <f t="shared" si="512"/>
        <v>1</v>
      </c>
      <c r="F6489" s="16">
        <f t="shared" si="513"/>
        <v>6</v>
      </c>
      <c r="G6489" s="195">
        <v>6487</v>
      </c>
      <c r="H6489" s="193">
        <v>1.2782429E-2</v>
      </c>
    </row>
    <row r="6490" spans="2:8" x14ac:dyDescent="0.25">
      <c r="B6490" s="192">
        <f t="shared" si="514"/>
        <v>43371.291666650934</v>
      </c>
      <c r="C6490" s="16">
        <f t="shared" si="510"/>
        <v>9</v>
      </c>
      <c r="D6490" s="16">
        <f t="shared" si="511"/>
        <v>5</v>
      </c>
      <c r="E6490" s="16">
        <f t="shared" si="512"/>
        <v>1</v>
      </c>
      <c r="F6490" s="16">
        <f t="shared" si="513"/>
        <v>7</v>
      </c>
      <c r="G6490" s="195">
        <v>6488</v>
      </c>
      <c r="H6490" s="193">
        <v>0.155628872</v>
      </c>
    </row>
    <row r="6491" spans="2:8" x14ac:dyDescent="0.25">
      <c r="B6491" s="192">
        <f t="shared" si="514"/>
        <v>43371.333333317598</v>
      </c>
      <c r="C6491" s="16">
        <f t="shared" si="510"/>
        <v>9</v>
      </c>
      <c r="D6491" s="16">
        <f t="shared" si="511"/>
        <v>5</v>
      </c>
      <c r="E6491" s="16">
        <f t="shared" si="512"/>
        <v>1</v>
      </c>
      <c r="F6491" s="16">
        <f t="shared" si="513"/>
        <v>8</v>
      </c>
      <c r="G6491" s="195">
        <v>6489</v>
      </c>
      <c r="H6491" s="193">
        <v>0.33563480899999998</v>
      </c>
    </row>
    <row r="6492" spans="2:8" x14ac:dyDescent="0.25">
      <c r="B6492" s="192">
        <f t="shared" si="514"/>
        <v>43371.374999984262</v>
      </c>
      <c r="C6492" s="16">
        <f t="shared" si="510"/>
        <v>9</v>
      </c>
      <c r="D6492" s="16">
        <f t="shared" si="511"/>
        <v>5</v>
      </c>
      <c r="E6492" s="16">
        <f t="shared" si="512"/>
        <v>1</v>
      </c>
      <c r="F6492" s="16">
        <f t="shared" si="513"/>
        <v>9</v>
      </c>
      <c r="G6492" s="195">
        <v>6490</v>
      </c>
      <c r="H6492" s="193">
        <v>0.49648527399999998</v>
      </c>
    </row>
    <row r="6493" spans="2:8" x14ac:dyDescent="0.25">
      <c r="B6493" s="192">
        <f t="shared" si="514"/>
        <v>43371.416666650926</v>
      </c>
      <c r="C6493" s="16">
        <f t="shared" si="510"/>
        <v>9</v>
      </c>
      <c r="D6493" s="16">
        <f t="shared" si="511"/>
        <v>5</v>
      </c>
      <c r="E6493" s="16">
        <f t="shared" si="512"/>
        <v>1</v>
      </c>
      <c r="F6493" s="16">
        <f t="shared" si="513"/>
        <v>10</v>
      </c>
      <c r="G6493" s="195">
        <v>6491</v>
      </c>
      <c r="H6493" s="193">
        <v>0.60491751900000001</v>
      </c>
    </row>
    <row r="6494" spans="2:8" x14ac:dyDescent="0.25">
      <c r="B6494" s="192">
        <f t="shared" si="514"/>
        <v>43371.458333317591</v>
      </c>
      <c r="C6494" s="16">
        <f t="shared" si="510"/>
        <v>9</v>
      </c>
      <c r="D6494" s="16">
        <f t="shared" si="511"/>
        <v>5</v>
      </c>
      <c r="E6494" s="16">
        <f t="shared" si="512"/>
        <v>1</v>
      </c>
      <c r="F6494" s="16">
        <f t="shared" si="513"/>
        <v>11</v>
      </c>
      <c r="G6494" s="195">
        <v>6492</v>
      </c>
      <c r="H6494" s="193">
        <v>0.65158096399999998</v>
      </c>
    </row>
    <row r="6495" spans="2:8" x14ac:dyDescent="0.25">
      <c r="B6495" s="192">
        <f t="shared" si="514"/>
        <v>43371.499999984255</v>
      </c>
      <c r="C6495" s="16">
        <f t="shared" si="510"/>
        <v>9</v>
      </c>
      <c r="D6495" s="16">
        <f t="shared" si="511"/>
        <v>5</v>
      </c>
      <c r="E6495" s="16">
        <f t="shared" si="512"/>
        <v>1</v>
      </c>
      <c r="F6495" s="16">
        <f t="shared" si="513"/>
        <v>12</v>
      </c>
      <c r="G6495" s="195">
        <v>6493</v>
      </c>
      <c r="H6495" s="193">
        <v>0.64129663599999998</v>
      </c>
    </row>
    <row r="6496" spans="2:8" x14ac:dyDescent="0.25">
      <c r="B6496" s="192">
        <f t="shared" si="514"/>
        <v>43371.541666650919</v>
      </c>
      <c r="C6496" s="16">
        <f t="shared" si="510"/>
        <v>9</v>
      </c>
      <c r="D6496" s="16">
        <f t="shared" si="511"/>
        <v>5</v>
      </c>
      <c r="E6496" s="16">
        <f t="shared" si="512"/>
        <v>1</v>
      </c>
      <c r="F6496" s="16">
        <f t="shared" si="513"/>
        <v>13</v>
      </c>
      <c r="G6496" s="195">
        <v>6494</v>
      </c>
      <c r="H6496" s="193">
        <v>0.57566199500000004</v>
      </c>
    </row>
    <row r="6497" spans="2:8" x14ac:dyDescent="0.25">
      <c r="B6497" s="192">
        <f t="shared" si="514"/>
        <v>43371.583333317583</v>
      </c>
      <c r="C6497" s="16">
        <f t="shared" si="510"/>
        <v>9</v>
      </c>
      <c r="D6497" s="16">
        <f t="shared" si="511"/>
        <v>5</v>
      </c>
      <c r="E6497" s="16">
        <f t="shared" si="512"/>
        <v>1</v>
      </c>
      <c r="F6497" s="16">
        <f t="shared" si="513"/>
        <v>14</v>
      </c>
      <c r="G6497" s="195">
        <v>6495</v>
      </c>
      <c r="H6497" s="193">
        <v>0.50214686500000005</v>
      </c>
    </row>
    <row r="6498" spans="2:8" x14ac:dyDescent="0.25">
      <c r="B6498" s="192">
        <f t="shared" si="514"/>
        <v>43371.624999984248</v>
      </c>
      <c r="C6498" s="16">
        <f t="shared" si="510"/>
        <v>9</v>
      </c>
      <c r="D6498" s="16">
        <f t="shared" si="511"/>
        <v>5</v>
      </c>
      <c r="E6498" s="16">
        <f t="shared" si="512"/>
        <v>1</v>
      </c>
      <c r="F6498" s="16">
        <f t="shared" si="513"/>
        <v>15</v>
      </c>
      <c r="G6498" s="195">
        <v>6496</v>
      </c>
      <c r="H6498" s="193">
        <v>0.37375066600000001</v>
      </c>
    </row>
    <row r="6499" spans="2:8" x14ac:dyDescent="0.25">
      <c r="B6499" s="192">
        <f t="shared" si="514"/>
        <v>43371.666666650912</v>
      </c>
      <c r="C6499" s="16">
        <f t="shared" si="510"/>
        <v>9</v>
      </c>
      <c r="D6499" s="16">
        <f t="shared" si="511"/>
        <v>5</v>
      </c>
      <c r="E6499" s="16">
        <f t="shared" si="512"/>
        <v>1</v>
      </c>
      <c r="F6499" s="16">
        <f t="shared" si="513"/>
        <v>16</v>
      </c>
      <c r="G6499" s="195">
        <v>6497</v>
      </c>
      <c r="H6499" s="193">
        <v>0.21729955200000001</v>
      </c>
    </row>
    <row r="6500" spans="2:8" x14ac:dyDescent="0.25">
      <c r="B6500" s="192">
        <f t="shared" si="514"/>
        <v>43371.708333317576</v>
      </c>
      <c r="C6500" s="16">
        <f t="shared" si="510"/>
        <v>9</v>
      </c>
      <c r="D6500" s="16">
        <f t="shared" si="511"/>
        <v>5</v>
      </c>
      <c r="E6500" s="16">
        <f t="shared" si="512"/>
        <v>1</v>
      </c>
      <c r="F6500" s="16">
        <f t="shared" si="513"/>
        <v>17</v>
      </c>
      <c r="G6500" s="195">
        <v>6498</v>
      </c>
      <c r="H6500" s="193">
        <v>5.1915617999999997E-2</v>
      </c>
    </row>
    <row r="6501" spans="2:8" x14ac:dyDescent="0.25">
      <c r="B6501" s="192">
        <f t="shared" si="514"/>
        <v>43371.74999998424</v>
      </c>
      <c r="C6501" s="16">
        <f t="shared" si="510"/>
        <v>9</v>
      </c>
      <c r="D6501" s="16">
        <f t="shared" si="511"/>
        <v>5</v>
      </c>
      <c r="E6501" s="16">
        <f t="shared" si="512"/>
        <v>1</v>
      </c>
      <c r="F6501" s="16">
        <f t="shared" si="513"/>
        <v>18</v>
      </c>
      <c r="G6501" s="195">
        <v>6499</v>
      </c>
      <c r="H6501" s="193">
        <v>3.5647800000000002E-4</v>
      </c>
    </row>
    <row r="6502" spans="2:8" x14ac:dyDescent="0.25">
      <c r="B6502" s="192">
        <f t="shared" si="514"/>
        <v>43371.791666650905</v>
      </c>
      <c r="C6502" s="16">
        <f t="shared" si="510"/>
        <v>9</v>
      </c>
      <c r="D6502" s="16">
        <f t="shared" si="511"/>
        <v>5</v>
      </c>
      <c r="E6502" s="16">
        <f t="shared" si="512"/>
        <v>1</v>
      </c>
      <c r="F6502" s="16">
        <f t="shared" si="513"/>
        <v>19</v>
      </c>
      <c r="G6502" s="195">
        <v>6500</v>
      </c>
      <c r="H6502" s="193">
        <v>0</v>
      </c>
    </row>
    <row r="6503" spans="2:8" x14ac:dyDescent="0.25">
      <c r="B6503" s="192">
        <f t="shared" si="514"/>
        <v>43371.833333317569</v>
      </c>
      <c r="C6503" s="16">
        <f t="shared" si="510"/>
        <v>9</v>
      </c>
      <c r="D6503" s="16">
        <f t="shared" si="511"/>
        <v>5</v>
      </c>
      <c r="E6503" s="16">
        <f t="shared" si="512"/>
        <v>1</v>
      </c>
      <c r="F6503" s="16">
        <f t="shared" si="513"/>
        <v>20</v>
      </c>
      <c r="G6503" s="195">
        <v>6501</v>
      </c>
      <c r="H6503" s="193">
        <v>0</v>
      </c>
    </row>
    <row r="6504" spans="2:8" x14ac:dyDescent="0.25">
      <c r="B6504" s="192">
        <f t="shared" si="514"/>
        <v>43371.874999984233</v>
      </c>
      <c r="C6504" s="16">
        <f t="shared" si="510"/>
        <v>9</v>
      </c>
      <c r="D6504" s="16">
        <f t="shared" si="511"/>
        <v>5</v>
      </c>
      <c r="E6504" s="16">
        <f t="shared" si="512"/>
        <v>1</v>
      </c>
      <c r="F6504" s="16">
        <f t="shared" si="513"/>
        <v>21</v>
      </c>
      <c r="G6504" s="195">
        <v>6502</v>
      </c>
      <c r="H6504" s="193">
        <v>0</v>
      </c>
    </row>
    <row r="6505" spans="2:8" x14ac:dyDescent="0.25">
      <c r="B6505" s="192">
        <f t="shared" si="514"/>
        <v>43371.916666650897</v>
      </c>
      <c r="C6505" s="16">
        <f t="shared" si="510"/>
        <v>9</v>
      </c>
      <c r="D6505" s="16">
        <f t="shared" si="511"/>
        <v>5</v>
      </c>
      <c r="E6505" s="16">
        <f t="shared" si="512"/>
        <v>1</v>
      </c>
      <c r="F6505" s="16">
        <f t="shared" si="513"/>
        <v>22</v>
      </c>
      <c r="G6505" s="195">
        <v>6503</v>
      </c>
      <c r="H6505" s="193">
        <v>0</v>
      </c>
    </row>
    <row r="6506" spans="2:8" x14ac:dyDescent="0.25">
      <c r="B6506" s="192">
        <f t="shared" si="514"/>
        <v>43371.958333317561</v>
      </c>
      <c r="C6506" s="16">
        <f t="shared" si="510"/>
        <v>9</v>
      </c>
      <c r="D6506" s="16">
        <f t="shared" si="511"/>
        <v>5</v>
      </c>
      <c r="E6506" s="16">
        <f t="shared" si="512"/>
        <v>1</v>
      </c>
      <c r="F6506" s="16">
        <f t="shared" si="513"/>
        <v>23</v>
      </c>
      <c r="G6506" s="195">
        <v>6504</v>
      </c>
      <c r="H6506" s="193">
        <v>0</v>
      </c>
    </row>
    <row r="6507" spans="2:8" x14ac:dyDescent="0.25">
      <c r="B6507" s="192">
        <f t="shared" si="514"/>
        <v>43371.999999984226</v>
      </c>
      <c r="C6507" s="16">
        <f t="shared" si="510"/>
        <v>9</v>
      </c>
      <c r="D6507" s="16">
        <f t="shared" si="511"/>
        <v>6</v>
      </c>
      <c r="E6507" s="16">
        <f t="shared" si="512"/>
        <v>2</v>
      </c>
      <c r="F6507" s="16">
        <f t="shared" si="513"/>
        <v>0</v>
      </c>
      <c r="G6507" s="195">
        <v>6505</v>
      </c>
      <c r="H6507" s="193">
        <v>0</v>
      </c>
    </row>
    <row r="6508" spans="2:8" x14ac:dyDescent="0.25">
      <c r="B6508" s="192">
        <f t="shared" si="514"/>
        <v>43372.04166665089</v>
      </c>
      <c r="C6508" s="16">
        <f t="shared" si="510"/>
        <v>9</v>
      </c>
      <c r="D6508" s="16">
        <f t="shared" si="511"/>
        <v>6</v>
      </c>
      <c r="E6508" s="16">
        <f t="shared" si="512"/>
        <v>2</v>
      </c>
      <c r="F6508" s="16">
        <f t="shared" si="513"/>
        <v>1</v>
      </c>
      <c r="G6508" s="195">
        <v>6506</v>
      </c>
      <c r="H6508" s="193">
        <v>0</v>
      </c>
    </row>
    <row r="6509" spans="2:8" x14ac:dyDescent="0.25">
      <c r="B6509" s="192">
        <f t="shared" si="514"/>
        <v>43372.083333317554</v>
      </c>
      <c r="C6509" s="16">
        <f t="shared" si="510"/>
        <v>9</v>
      </c>
      <c r="D6509" s="16">
        <f t="shared" si="511"/>
        <v>6</v>
      </c>
      <c r="E6509" s="16">
        <f t="shared" si="512"/>
        <v>2</v>
      </c>
      <c r="F6509" s="16">
        <f t="shared" si="513"/>
        <v>2</v>
      </c>
      <c r="G6509" s="195">
        <v>6507</v>
      </c>
      <c r="H6509" s="193">
        <v>0</v>
      </c>
    </row>
    <row r="6510" spans="2:8" x14ac:dyDescent="0.25">
      <c r="B6510" s="192">
        <f t="shared" si="514"/>
        <v>43372.124999984218</v>
      </c>
      <c r="C6510" s="16">
        <f t="shared" si="510"/>
        <v>9</v>
      </c>
      <c r="D6510" s="16">
        <f t="shared" si="511"/>
        <v>6</v>
      </c>
      <c r="E6510" s="16">
        <f t="shared" si="512"/>
        <v>2</v>
      </c>
      <c r="F6510" s="16">
        <f t="shared" si="513"/>
        <v>3</v>
      </c>
      <c r="G6510" s="195">
        <v>6508</v>
      </c>
      <c r="H6510" s="193">
        <v>0</v>
      </c>
    </row>
    <row r="6511" spans="2:8" x14ac:dyDescent="0.25">
      <c r="B6511" s="192">
        <f t="shared" si="514"/>
        <v>43372.166666650883</v>
      </c>
      <c r="C6511" s="16">
        <f t="shared" si="510"/>
        <v>9</v>
      </c>
      <c r="D6511" s="16">
        <f t="shared" si="511"/>
        <v>6</v>
      </c>
      <c r="E6511" s="16">
        <f t="shared" si="512"/>
        <v>2</v>
      </c>
      <c r="F6511" s="16">
        <f t="shared" si="513"/>
        <v>4</v>
      </c>
      <c r="G6511" s="195">
        <v>6509</v>
      </c>
      <c r="H6511" s="193">
        <v>0</v>
      </c>
    </row>
    <row r="6512" spans="2:8" x14ac:dyDescent="0.25">
      <c r="B6512" s="192">
        <f t="shared" si="514"/>
        <v>43372.208333317547</v>
      </c>
      <c r="C6512" s="16">
        <f t="shared" si="510"/>
        <v>9</v>
      </c>
      <c r="D6512" s="16">
        <f t="shared" si="511"/>
        <v>6</v>
      </c>
      <c r="E6512" s="16">
        <f t="shared" si="512"/>
        <v>2</v>
      </c>
      <c r="F6512" s="16">
        <f t="shared" si="513"/>
        <v>5</v>
      </c>
      <c r="G6512" s="195">
        <v>6510</v>
      </c>
      <c r="H6512" s="193">
        <v>0</v>
      </c>
    </row>
    <row r="6513" spans="2:8" x14ac:dyDescent="0.25">
      <c r="B6513" s="192">
        <f t="shared" si="514"/>
        <v>43372.249999984211</v>
      </c>
      <c r="C6513" s="16">
        <f t="shared" si="510"/>
        <v>9</v>
      </c>
      <c r="D6513" s="16">
        <f t="shared" si="511"/>
        <v>6</v>
      </c>
      <c r="E6513" s="16">
        <f t="shared" si="512"/>
        <v>2</v>
      </c>
      <c r="F6513" s="16">
        <f t="shared" si="513"/>
        <v>6</v>
      </c>
      <c r="G6513" s="195">
        <v>6511</v>
      </c>
      <c r="H6513" s="193">
        <v>9.3939009999999996E-3</v>
      </c>
    </row>
    <row r="6514" spans="2:8" x14ac:dyDescent="0.25">
      <c r="B6514" s="192">
        <f t="shared" si="514"/>
        <v>43372.291666650875</v>
      </c>
      <c r="C6514" s="16">
        <f t="shared" si="510"/>
        <v>9</v>
      </c>
      <c r="D6514" s="16">
        <f t="shared" si="511"/>
        <v>6</v>
      </c>
      <c r="E6514" s="16">
        <f t="shared" si="512"/>
        <v>2</v>
      </c>
      <c r="F6514" s="16">
        <f t="shared" si="513"/>
        <v>7</v>
      </c>
      <c r="G6514" s="195">
        <v>6512</v>
      </c>
      <c r="H6514" s="193">
        <v>0.12962992700000001</v>
      </c>
    </row>
    <row r="6515" spans="2:8" x14ac:dyDescent="0.25">
      <c r="B6515" s="192">
        <f t="shared" si="514"/>
        <v>43372.33333331754</v>
      </c>
      <c r="C6515" s="16">
        <f t="shared" si="510"/>
        <v>9</v>
      </c>
      <c r="D6515" s="16">
        <f t="shared" si="511"/>
        <v>6</v>
      </c>
      <c r="E6515" s="16">
        <f t="shared" si="512"/>
        <v>2</v>
      </c>
      <c r="F6515" s="16">
        <f t="shared" si="513"/>
        <v>8</v>
      </c>
      <c r="G6515" s="195">
        <v>6513</v>
      </c>
      <c r="H6515" s="193">
        <v>0.28175704499999998</v>
      </c>
    </row>
    <row r="6516" spans="2:8" x14ac:dyDescent="0.25">
      <c r="B6516" s="192">
        <f t="shared" si="514"/>
        <v>43372.374999984204</v>
      </c>
      <c r="C6516" s="16">
        <f t="shared" si="510"/>
        <v>9</v>
      </c>
      <c r="D6516" s="16">
        <f t="shared" si="511"/>
        <v>6</v>
      </c>
      <c r="E6516" s="16">
        <f t="shared" si="512"/>
        <v>2</v>
      </c>
      <c r="F6516" s="16">
        <f t="shared" si="513"/>
        <v>9</v>
      </c>
      <c r="G6516" s="195">
        <v>6514</v>
      </c>
      <c r="H6516" s="193">
        <v>0.42041486500000003</v>
      </c>
    </row>
    <row r="6517" spans="2:8" x14ac:dyDescent="0.25">
      <c r="B6517" s="192">
        <f t="shared" si="514"/>
        <v>43372.416666650868</v>
      </c>
      <c r="C6517" s="16">
        <f t="shared" si="510"/>
        <v>9</v>
      </c>
      <c r="D6517" s="16">
        <f t="shared" si="511"/>
        <v>6</v>
      </c>
      <c r="E6517" s="16">
        <f t="shared" si="512"/>
        <v>2</v>
      </c>
      <c r="F6517" s="16">
        <f t="shared" si="513"/>
        <v>10</v>
      </c>
      <c r="G6517" s="195">
        <v>6515</v>
      </c>
      <c r="H6517" s="193">
        <v>0.50548895800000004</v>
      </c>
    </row>
    <row r="6518" spans="2:8" x14ac:dyDescent="0.25">
      <c r="B6518" s="192">
        <f t="shared" si="514"/>
        <v>43372.458333317532</v>
      </c>
      <c r="C6518" s="16">
        <f t="shared" si="510"/>
        <v>9</v>
      </c>
      <c r="D6518" s="16">
        <f t="shared" si="511"/>
        <v>6</v>
      </c>
      <c r="E6518" s="16">
        <f t="shared" si="512"/>
        <v>2</v>
      </c>
      <c r="F6518" s="16">
        <f t="shared" si="513"/>
        <v>11</v>
      </c>
      <c r="G6518" s="195">
        <v>6516</v>
      </c>
      <c r="H6518" s="193">
        <v>0.52456968500000001</v>
      </c>
    </row>
    <row r="6519" spans="2:8" x14ac:dyDescent="0.25">
      <c r="B6519" s="192">
        <f t="shared" si="514"/>
        <v>43372.499999984197</v>
      </c>
      <c r="C6519" s="16">
        <f t="shared" si="510"/>
        <v>9</v>
      </c>
      <c r="D6519" s="16">
        <f t="shared" si="511"/>
        <v>6</v>
      </c>
      <c r="E6519" s="16">
        <f t="shared" si="512"/>
        <v>2</v>
      </c>
      <c r="F6519" s="16">
        <f t="shared" si="513"/>
        <v>12</v>
      </c>
      <c r="G6519" s="195">
        <v>6517</v>
      </c>
      <c r="H6519" s="193">
        <v>0.53003344600000002</v>
      </c>
    </row>
    <row r="6520" spans="2:8" x14ac:dyDescent="0.25">
      <c r="B6520" s="192">
        <f t="shared" si="514"/>
        <v>43372.541666650861</v>
      </c>
      <c r="C6520" s="16">
        <f t="shared" si="510"/>
        <v>9</v>
      </c>
      <c r="D6520" s="16">
        <f t="shared" si="511"/>
        <v>6</v>
      </c>
      <c r="E6520" s="16">
        <f t="shared" si="512"/>
        <v>2</v>
      </c>
      <c r="F6520" s="16">
        <f t="shared" si="513"/>
        <v>13</v>
      </c>
      <c r="G6520" s="195">
        <v>6518</v>
      </c>
      <c r="H6520" s="193">
        <v>0.44621951399999998</v>
      </c>
    </row>
    <row r="6521" spans="2:8" x14ac:dyDescent="0.25">
      <c r="B6521" s="192">
        <f t="shared" si="514"/>
        <v>43372.583333317525</v>
      </c>
      <c r="C6521" s="16">
        <f t="shared" si="510"/>
        <v>9</v>
      </c>
      <c r="D6521" s="16">
        <f t="shared" si="511"/>
        <v>6</v>
      </c>
      <c r="E6521" s="16">
        <f t="shared" si="512"/>
        <v>2</v>
      </c>
      <c r="F6521" s="16">
        <f t="shared" si="513"/>
        <v>14</v>
      </c>
      <c r="G6521" s="195">
        <v>6519</v>
      </c>
      <c r="H6521" s="193">
        <v>0.39899845299999998</v>
      </c>
    </row>
    <row r="6522" spans="2:8" x14ac:dyDescent="0.25">
      <c r="B6522" s="192">
        <f t="shared" si="514"/>
        <v>43372.624999984189</v>
      </c>
      <c r="C6522" s="16">
        <f t="shared" si="510"/>
        <v>9</v>
      </c>
      <c r="D6522" s="16">
        <f t="shared" si="511"/>
        <v>6</v>
      </c>
      <c r="E6522" s="16">
        <f t="shared" si="512"/>
        <v>2</v>
      </c>
      <c r="F6522" s="16">
        <f t="shared" si="513"/>
        <v>15</v>
      </c>
      <c r="G6522" s="195">
        <v>6520</v>
      </c>
      <c r="H6522" s="193">
        <v>0.29329882600000001</v>
      </c>
    </row>
    <row r="6523" spans="2:8" x14ac:dyDescent="0.25">
      <c r="B6523" s="192">
        <f t="shared" si="514"/>
        <v>43372.666666650854</v>
      </c>
      <c r="C6523" s="16">
        <f t="shared" si="510"/>
        <v>9</v>
      </c>
      <c r="D6523" s="16">
        <f t="shared" si="511"/>
        <v>6</v>
      </c>
      <c r="E6523" s="16">
        <f t="shared" si="512"/>
        <v>2</v>
      </c>
      <c r="F6523" s="16">
        <f t="shared" si="513"/>
        <v>16</v>
      </c>
      <c r="G6523" s="195">
        <v>6521</v>
      </c>
      <c r="H6523" s="193">
        <v>0.17447618400000001</v>
      </c>
    </row>
    <row r="6524" spans="2:8" x14ac:dyDescent="0.25">
      <c r="B6524" s="192">
        <f t="shared" si="514"/>
        <v>43372.708333317518</v>
      </c>
      <c r="C6524" s="16">
        <f t="shared" si="510"/>
        <v>9</v>
      </c>
      <c r="D6524" s="16">
        <f t="shared" si="511"/>
        <v>6</v>
      </c>
      <c r="E6524" s="16">
        <f t="shared" si="512"/>
        <v>2</v>
      </c>
      <c r="F6524" s="16">
        <f t="shared" si="513"/>
        <v>17</v>
      </c>
      <c r="G6524" s="195">
        <v>6522</v>
      </c>
      <c r="H6524" s="193">
        <v>4.0379004000000003E-2</v>
      </c>
    </row>
    <row r="6525" spans="2:8" x14ac:dyDescent="0.25">
      <c r="B6525" s="192">
        <f t="shared" si="514"/>
        <v>43372.749999984182</v>
      </c>
      <c r="C6525" s="16">
        <f t="shared" si="510"/>
        <v>9</v>
      </c>
      <c r="D6525" s="16">
        <f t="shared" si="511"/>
        <v>6</v>
      </c>
      <c r="E6525" s="16">
        <f t="shared" si="512"/>
        <v>2</v>
      </c>
      <c r="F6525" s="16">
        <f t="shared" si="513"/>
        <v>18</v>
      </c>
      <c r="G6525" s="195">
        <v>6523</v>
      </c>
      <c r="H6525" s="193">
        <v>0</v>
      </c>
    </row>
    <row r="6526" spans="2:8" x14ac:dyDescent="0.25">
      <c r="B6526" s="192">
        <f t="shared" si="514"/>
        <v>43372.791666650846</v>
      </c>
      <c r="C6526" s="16">
        <f t="shared" si="510"/>
        <v>9</v>
      </c>
      <c r="D6526" s="16">
        <f t="shared" si="511"/>
        <v>6</v>
      </c>
      <c r="E6526" s="16">
        <f t="shared" si="512"/>
        <v>2</v>
      </c>
      <c r="F6526" s="16">
        <f t="shared" si="513"/>
        <v>19</v>
      </c>
      <c r="G6526" s="195">
        <v>6524</v>
      </c>
      <c r="H6526" s="193">
        <v>0</v>
      </c>
    </row>
    <row r="6527" spans="2:8" x14ac:dyDescent="0.25">
      <c r="B6527" s="192">
        <f t="shared" si="514"/>
        <v>43372.833333317511</v>
      </c>
      <c r="C6527" s="16">
        <f t="shared" si="510"/>
        <v>9</v>
      </c>
      <c r="D6527" s="16">
        <f t="shared" si="511"/>
        <v>6</v>
      </c>
      <c r="E6527" s="16">
        <f t="shared" si="512"/>
        <v>2</v>
      </c>
      <c r="F6527" s="16">
        <f t="shared" si="513"/>
        <v>20</v>
      </c>
      <c r="G6527" s="195">
        <v>6525</v>
      </c>
      <c r="H6527" s="193">
        <v>0</v>
      </c>
    </row>
    <row r="6528" spans="2:8" x14ac:dyDescent="0.25">
      <c r="B6528" s="192">
        <f t="shared" si="514"/>
        <v>43372.874999984175</v>
      </c>
      <c r="C6528" s="16">
        <f t="shared" si="510"/>
        <v>9</v>
      </c>
      <c r="D6528" s="16">
        <f t="shared" si="511"/>
        <v>6</v>
      </c>
      <c r="E6528" s="16">
        <f t="shared" si="512"/>
        <v>2</v>
      </c>
      <c r="F6528" s="16">
        <f t="shared" si="513"/>
        <v>21</v>
      </c>
      <c r="G6528" s="195">
        <v>6526</v>
      </c>
      <c r="H6528" s="193">
        <v>0</v>
      </c>
    </row>
    <row r="6529" spans="2:8" x14ac:dyDescent="0.25">
      <c r="B6529" s="192">
        <f t="shared" si="514"/>
        <v>43372.916666650839</v>
      </c>
      <c r="C6529" s="16">
        <f t="shared" si="510"/>
        <v>9</v>
      </c>
      <c r="D6529" s="16">
        <f t="shared" si="511"/>
        <v>6</v>
      </c>
      <c r="E6529" s="16">
        <f t="shared" si="512"/>
        <v>2</v>
      </c>
      <c r="F6529" s="16">
        <f t="shared" si="513"/>
        <v>22</v>
      </c>
      <c r="G6529" s="195">
        <v>6527</v>
      </c>
      <c r="H6529" s="193">
        <v>0</v>
      </c>
    </row>
    <row r="6530" spans="2:8" x14ac:dyDescent="0.25">
      <c r="B6530" s="192">
        <f t="shared" si="514"/>
        <v>43372.958333317503</v>
      </c>
      <c r="C6530" s="16">
        <f t="shared" si="510"/>
        <v>9</v>
      </c>
      <c r="D6530" s="16">
        <f t="shared" si="511"/>
        <v>6</v>
      </c>
      <c r="E6530" s="16">
        <f t="shared" si="512"/>
        <v>2</v>
      </c>
      <c r="F6530" s="16">
        <f t="shared" si="513"/>
        <v>23</v>
      </c>
      <c r="G6530" s="195">
        <v>6528</v>
      </c>
      <c r="H6530" s="193">
        <v>0</v>
      </c>
    </row>
    <row r="6531" spans="2:8" x14ac:dyDescent="0.25">
      <c r="B6531" s="192">
        <f t="shared" si="514"/>
        <v>43372.999999984168</v>
      </c>
      <c r="C6531" s="16">
        <f t="shared" si="510"/>
        <v>9</v>
      </c>
      <c r="D6531" s="16">
        <f t="shared" si="511"/>
        <v>7</v>
      </c>
      <c r="E6531" s="16">
        <f t="shared" si="512"/>
        <v>2</v>
      </c>
      <c r="F6531" s="16">
        <f t="shared" si="513"/>
        <v>0</v>
      </c>
      <c r="G6531" s="195">
        <v>6529</v>
      </c>
      <c r="H6531" s="193">
        <v>0</v>
      </c>
    </row>
    <row r="6532" spans="2:8" x14ac:dyDescent="0.25">
      <c r="B6532" s="192">
        <f t="shared" si="514"/>
        <v>43373.041666650832</v>
      </c>
      <c r="C6532" s="16">
        <f t="shared" ref="C6532:C6595" si="515">MONTH(B6532)</f>
        <v>9</v>
      </c>
      <c r="D6532" s="16">
        <f t="shared" ref="D6532:D6595" si="516">WEEKDAY(B6532,2)</f>
        <v>7</v>
      </c>
      <c r="E6532" s="16">
        <f t="shared" ref="E6532:E6595" si="517">IF(D6532&lt;6,1,2)</f>
        <v>2</v>
      </c>
      <c r="F6532" s="16">
        <f t="shared" ref="F6532:F6595" si="518">HOUR(B6532)</f>
        <v>1</v>
      </c>
      <c r="G6532" s="195">
        <v>6530</v>
      </c>
      <c r="H6532" s="193">
        <v>0</v>
      </c>
    </row>
    <row r="6533" spans="2:8" x14ac:dyDescent="0.25">
      <c r="B6533" s="192">
        <f t="shared" ref="B6533:B6596" si="519">B6532+1/24</f>
        <v>43373.083333317496</v>
      </c>
      <c r="C6533" s="16">
        <f t="shared" si="515"/>
        <v>9</v>
      </c>
      <c r="D6533" s="16">
        <f t="shared" si="516"/>
        <v>7</v>
      </c>
      <c r="E6533" s="16">
        <f t="shared" si="517"/>
        <v>2</v>
      </c>
      <c r="F6533" s="16">
        <f t="shared" si="518"/>
        <v>2</v>
      </c>
      <c r="G6533" s="195">
        <v>6531</v>
      </c>
      <c r="H6533" s="193">
        <v>0</v>
      </c>
    </row>
    <row r="6534" spans="2:8" x14ac:dyDescent="0.25">
      <c r="B6534" s="192">
        <f t="shared" si="519"/>
        <v>43373.12499998416</v>
      </c>
      <c r="C6534" s="16">
        <f t="shared" si="515"/>
        <v>9</v>
      </c>
      <c r="D6534" s="16">
        <f t="shared" si="516"/>
        <v>7</v>
      </c>
      <c r="E6534" s="16">
        <f t="shared" si="517"/>
        <v>2</v>
      </c>
      <c r="F6534" s="16">
        <f t="shared" si="518"/>
        <v>3</v>
      </c>
      <c r="G6534" s="195">
        <v>6532</v>
      </c>
      <c r="H6534" s="193">
        <v>0</v>
      </c>
    </row>
    <row r="6535" spans="2:8" x14ac:dyDescent="0.25">
      <c r="B6535" s="192">
        <f t="shared" si="519"/>
        <v>43373.166666650824</v>
      </c>
      <c r="C6535" s="16">
        <f t="shared" si="515"/>
        <v>9</v>
      </c>
      <c r="D6535" s="16">
        <f t="shared" si="516"/>
        <v>7</v>
      </c>
      <c r="E6535" s="16">
        <f t="shared" si="517"/>
        <v>2</v>
      </c>
      <c r="F6535" s="16">
        <f t="shared" si="518"/>
        <v>4</v>
      </c>
      <c r="G6535" s="195">
        <v>6533</v>
      </c>
      <c r="H6535" s="193">
        <v>0</v>
      </c>
    </row>
    <row r="6536" spans="2:8" x14ac:dyDescent="0.25">
      <c r="B6536" s="192">
        <f t="shared" si="519"/>
        <v>43373.208333317489</v>
      </c>
      <c r="C6536" s="16">
        <f t="shared" si="515"/>
        <v>9</v>
      </c>
      <c r="D6536" s="16">
        <f t="shared" si="516"/>
        <v>7</v>
      </c>
      <c r="E6536" s="16">
        <f t="shared" si="517"/>
        <v>2</v>
      </c>
      <c r="F6536" s="16">
        <f t="shared" si="518"/>
        <v>5</v>
      </c>
      <c r="G6536" s="195">
        <v>6534</v>
      </c>
      <c r="H6536" s="193">
        <v>0</v>
      </c>
    </row>
    <row r="6537" spans="2:8" x14ac:dyDescent="0.25">
      <c r="B6537" s="192">
        <f t="shared" si="519"/>
        <v>43373.249999984153</v>
      </c>
      <c r="C6537" s="16">
        <f t="shared" si="515"/>
        <v>9</v>
      </c>
      <c r="D6537" s="16">
        <f t="shared" si="516"/>
        <v>7</v>
      </c>
      <c r="E6537" s="16">
        <f t="shared" si="517"/>
        <v>2</v>
      </c>
      <c r="F6537" s="16">
        <f t="shared" si="518"/>
        <v>6</v>
      </c>
      <c r="G6537" s="195">
        <v>6535</v>
      </c>
      <c r="H6537" s="193">
        <v>1.0608541000000001E-2</v>
      </c>
    </row>
    <row r="6538" spans="2:8" x14ac:dyDescent="0.25">
      <c r="B6538" s="192">
        <f t="shared" si="519"/>
        <v>43373.291666650817</v>
      </c>
      <c r="C6538" s="16">
        <f t="shared" si="515"/>
        <v>9</v>
      </c>
      <c r="D6538" s="16">
        <f t="shared" si="516"/>
        <v>7</v>
      </c>
      <c r="E6538" s="16">
        <f t="shared" si="517"/>
        <v>2</v>
      </c>
      <c r="F6538" s="16">
        <f t="shared" si="518"/>
        <v>7</v>
      </c>
      <c r="G6538" s="195">
        <v>6536</v>
      </c>
      <c r="H6538" s="193">
        <v>0.13823708400000001</v>
      </c>
    </row>
    <row r="6539" spans="2:8" x14ac:dyDescent="0.25">
      <c r="B6539" s="192">
        <f t="shared" si="519"/>
        <v>43373.333333317481</v>
      </c>
      <c r="C6539" s="16">
        <f t="shared" si="515"/>
        <v>9</v>
      </c>
      <c r="D6539" s="16">
        <f t="shared" si="516"/>
        <v>7</v>
      </c>
      <c r="E6539" s="16">
        <f t="shared" si="517"/>
        <v>2</v>
      </c>
      <c r="F6539" s="16">
        <f t="shared" si="518"/>
        <v>8</v>
      </c>
      <c r="G6539" s="195">
        <v>6537</v>
      </c>
      <c r="H6539" s="193">
        <v>0.30445313699999998</v>
      </c>
    </row>
    <row r="6540" spans="2:8" x14ac:dyDescent="0.25">
      <c r="B6540" s="192">
        <f t="shared" si="519"/>
        <v>43373.374999984146</v>
      </c>
      <c r="C6540" s="16">
        <f t="shared" si="515"/>
        <v>9</v>
      </c>
      <c r="D6540" s="16">
        <f t="shared" si="516"/>
        <v>7</v>
      </c>
      <c r="E6540" s="16">
        <f t="shared" si="517"/>
        <v>2</v>
      </c>
      <c r="F6540" s="16">
        <f t="shared" si="518"/>
        <v>9</v>
      </c>
      <c r="G6540" s="195">
        <v>6538</v>
      </c>
      <c r="H6540" s="193">
        <v>0.442885529</v>
      </c>
    </row>
    <row r="6541" spans="2:8" x14ac:dyDescent="0.25">
      <c r="B6541" s="192">
        <f t="shared" si="519"/>
        <v>43373.41666665081</v>
      </c>
      <c r="C6541" s="16">
        <f t="shared" si="515"/>
        <v>9</v>
      </c>
      <c r="D6541" s="16">
        <f t="shared" si="516"/>
        <v>7</v>
      </c>
      <c r="E6541" s="16">
        <f t="shared" si="517"/>
        <v>2</v>
      </c>
      <c r="F6541" s="16">
        <f t="shared" si="518"/>
        <v>10</v>
      </c>
      <c r="G6541" s="195">
        <v>6539</v>
      </c>
      <c r="H6541" s="193">
        <v>0.53700773899999998</v>
      </c>
    </row>
    <row r="6542" spans="2:8" x14ac:dyDescent="0.25">
      <c r="B6542" s="192">
        <f t="shared" si="519"/>
        <v>43373.458333317474</v>
      </c>
      <c r="C6542" s="16">
        <f t="shared" si="515"/>
        <v>9</v>
      </c>
      <c r="D6542" s="16">
        <f t="shared" si="516"/>
        <v>7</v>
      </c>
      <c r="E6542" s="16">
        <f t="shared" si="517"/>
        <v>2</v>
      </c>
      <c r="F6542" s="16">
        <f t="shared" si="518"/>
        <v>11</v>
      </c>
      <c r="G6542" s="195">
        <v>6540</v>
      </c>
      <c r="H6542" s="193">
        <v>0.58295079699999997</v>
      </c>
    </row>
    <row r="6543" spans="2:8" x14ac:dyDescent="0.25">
      <c r="B6543" s="192">
        <f t="shared" si="519"/>
        <v>43373.499999984138</v>
      </c>
      <c r="C6543" s="16">
        <f t="shared" si="515"/>
        <v>9</v>
      </c>
      <c r="D6543" s="16">
        <f t="shared" si="516"/>
        <v>7</v>
      </c>
      <c r="E6543" s="16">
        <f t="shared" si="517"/>
        <v>2</v>
      </c>
      <c r="F6543" s="16">
        <f t="shared" si="518"/>
        <v>12</v>
      </c>
      <c r="G6543" s="195">
        <v>6541</v>
      </c>
      <c r="H6543" s="193">
        <v>0.568977497</v>
      </c>
    </row>
    <row r="6544" spans="2:8" x14ac:dyDescent="0.25">
      <c r="B6544" s="192">
        <f t="shared" si="519"/>
        <v>43373.541666650803</v>
      </c>
      <c r="C6544" s="16">
        <f t="shared" si="515"/>
        <v>9</v>
      </c>
      <c r="D6544" s="16">
        <f t="shared" si="516"/>
        <v>7</v>
      </c>
      <c r="E6544" s="16">
        <f t="shared" si="517"/>
        <v>2</v>
      </c>
      <c r="F6544" s="16">
        <f t="shared" si="518"/>
        <v>13</v>
      </c>
      <c r="G6544" s="195">
        <v>6542</v>
      </c>
      <c r="H6544" s="193">
        <v>0.47815038199999998</v>
      </c>
    </row>
    <row r="6545" spans="2:8" x14ac:dyDescent="0.25">
      <c r="B6545" s="192">
        <f t="shared" si="519"/>
        <v>43373.583333317467</v>
      </c>
      <c r="C6545" s="16">
        <f t="shared" si="515"/>
        <v>9</v>
      </c>
      <c r="D6545" s="16">
        <f t="shared" si="516"/>
        <v>7</v>
      </c>
      <c r="E6545" s="16">
        <f t="shared" si="517"/>
        <v>2</v>
      </c>
      <c r="F6545" s="16">
        <f t="shared" si="518"/>
        <v>14</v>
      </c>
      <c r="G6545" s="195">
        <v>6543</v>
      </c>
      <c r="H6545" s="193">
        <v>0.43158291700000001</v>
      </c>
    </row>
    <row r="6546" spans="2:8" x14ac:dyDescent="0.25">
      <c r="B6546" s="192">
        <f t="shared" si="519"/>
        <v>43373.624999984131</v>
      </c>
      <c r="C6546" s="16">
        <f t="shared" si="515"/>
        <v>9</v>
      </c>
      <c r="D6546" s="16">
        <f t="shared" si="516"/>
        <v>7</v>
      </c>
      <c r="E6546" s="16">
        <f t="shared" si="517"/>
        <v>2</v>
      </c>
      <c r="F6546" s="16">
        <f t="shared" si="518"/>
        <v>15</v>
      </c>
      <c r="G6546" s="195">
        <v>6544</v>
      </c>
      <c r="H6546" s="193">
        <v>0.31384143399999997</v>
      </c>
    </row>
    <row r="6547" spans="2:8" x14ac:dyDescent="0.25">
      <c r="B6547" s="192">
        <f t="shared" si="519"/>
        <v>43373.666666650795</v>
      </c>
      <c r="C6547" s="16">
        <f t="shared" si="515"/>
        <v>9</v>
      </c>
      <c r="D6547" s="16">
        <f t="shared" si="516"/>
        <v>7</v>
      </c>
      <c r="E6547" s="16">
        <f t="shared" si="517"/>
        <v>2</v>
      </c>
      <c r="F6547" s="16">
        <f t="shared" si="518"/>
        <v>16</v>
      </c>
      <c r="G6547" s="195">
        <v>6545</v>
      </c>
      <c r="H6547" s="193">
        <v>0.17566129899999999</v>
      </c>
    </row>
    <row r="6548" spans="2:8" x14ac:dyDescent="0.25">
      <c r="B6548" s="192">
        <f t="shared" si="519"/>
        <v>43373.70833331746</v>
      </c>
      <c r="C6548" s="16">
        <f t="shared" si="515"/>
        <v>9</v>
      </c>
      <c r="D6548" s="16">
        <f t="shared" si="516"/>
        <v>7</v>
      </c>
      <c r="E6548" s="16">
        <f t="shared" si="517"/>
        <v>2</v>
      </c>
      <c r="F6548" s="16">
        <f t="shared" si="518"/>
        <v>17</v>
      </c>
      <c r="G6548" s="195">
        <v>6546</v>
      </c>
      <c r="H6548" s="193">
        <v>3.8294439E-2</v>
      </c>
    </row>
    <row r="6549" spans="2:8" x14ac:dyDescent="0.25">
      <c r="B6549" s="192">
        <f t="shared" si="519"/>
        <v>43373.749999984124</v>
      </c>
      <c r="C6549" s="16">
        <f t="shared" si="515"/>
        <v>9</v>
      </c>
      <c r="D6549" s="16">
        <f t="shared" si="516"/>
        <v>7</v>
      </c>
      <c r="E6549" s="16">
        <f t="shared" si="517"/>
        <v>2</v>
      </c>
      <c r="F6549" s="16">
        <f t="shared" si="518"/>
        <v>18</v>
      </c>
      <c r="G6549" s="195">
        <v>6547</v>
      </c>
      <c r="H6549" s="193">
        <v>3.5647800000000002E-4</v>
      </c>
    </row>
    <row r="6550" spans="2:8" x14ac:dyDescent="0.25">
      <c r="B6550" s="192">
        <f t="shared" si="519"/>
        <v>43373.791666650788</v>
      </c>
      <c r="C6550" s="16">
        <f t="shared" si="515"/>
        <v>9</v>
      </c>
      <c r="D6550" s="16">
        <f t="shared" si="516"/>
        <v>7</v>
      </c>
      <c r="E6550" s="16">
        <f t="shared" si="517"/>
        <v>2</v>
      </c>
      <c r="F6550" s="16">
        <f t="shared" si="518"/>
        <v>19</v>
      </c>
      <c r="G6550" s="195">
        <v>6548</v>
      </c>
      <c r="H6550" s="193">
        <v>0</v>
      </c>
    </row>
    <row r="6551" spans="2:8" x14ac:dyDescent="0.25">
      <c r="B6551" s="192">
        <f t="shared" si="519"/>
        <v>43373.833333317452</v>
      </c>
      <c r="C6551" s="16">
        <f t="shared" si="515"/>
        <v>9</v>
      </c>
      <c r="D6551" s="16">
        <f t="shared" si="516"/>
        <v>7</v>
      </c>
      <c r="E6551" s="16">
        <f t="shared" si="517"/>
        <v>2</v>
      </c>
      <c r="F6551" s="16">
        <f t="shared" si="518"/>
        <v>20</v>
      </c>
      <c r="G6551" s="195">
        <v>6549</v>
      </c>
      <c r="H6551" s="193">
        <v>0</v>
      </c>
    </row>
    <row r="6552" spans="2:8" x14ac:dyDescent="0.25">
      <c r="B6552" s="192">
        <f t="shared" si="519"/>
        <v>43373.874999984117</v>
      </c>
      <c r="C6552" s="16">
        <f t="shared" si="515"/>
        <v>9</v>
      </c>
      <c r="D6552" s="16">
        <f t="shared" si="516"/>
        <v>7</v>
      </c>
      <c r="E6552" s="16">
        <f t="shared" si="517"/>
        <v>2</v>
      </c>
      <c r="F6552" s="16">
        <f t="shared" si="518"/>
        <v>21</v>
      </c>
      <c r="G6552" s="195">
        <v>6550</v>
      </c>
      <c r="H6552" s="193">
        <v>0</v>
      </c>
    </row>
    <row r="6553" spans="2:8" x14ac:dyDescent="0.25">
      <c r="B6553" s="192">
        <f t="shared" si="519"/>
        <v>43373.916666650781</v>
      </c>
      <c r="C6553" s="16">
        <f t="shared" si="515"/>
        <v>9</v>
      </c>
      <c r="D6553" s="16">
        <f t="shared" si="516"/>
        <v>7</v>
      </c>
      <c r="E6553" s="16">
        <f t="shared" si="517"/>
        <v>2</v>
      </c>
      <c r="F6553" s="16">
        <f t="shared" si="518"/>
        <v>22</v>
      </c>
      <c r="G6553" s="195">
        <v>6551</v>
      </c>
      <c r="H6553" s="193">
        <v>0</v>
      </c>
    </row>
    <row r="6554" spans="2:8" x14ac:dyDescent="0.25">
      <c r="B6554" s="192">
        <f t="shared" si="519"/>
        <v>43373.958333317445</v>
      </c>
      <c r="C6554" s="16">
        <f t="shared" si="515"/>
        <v>9</v>
      </c>
      <c r="D6554" s="16">
        <f t="shared" si="516"/>
        <v>7</v>
      </c>
      <c r="E6554" s="16">
        <f t="shared" si="517"/>
        <v>2</v>
      </c>
      <c r="F6554" s="16">
        <f t="shared" si="518"/>
        <v>23</v>
      </c>
      <c r="G6554" s="195">
        <v>6552</v>
      </c>
      <c r="H6554" s="193">
        <v>0</v>
      </c>
    </row>
    <row r="6555" spans="2:8" x14ac:dyDescent="0.25">
      <c r="B6555" s="192">
        <f t="shared" si="519"/>
        <v>43373.999999984109</v>
      </c>
      <c r="C6555" s="16">
        <f t="shared" si="515"/>
        <v>10</v>
      </c>
      <c r="D6555" s="16">
        <f t="shared" si="516"/>
        <v>1</v>
      </c>
      <c r="E6555" s="16">
        <f t="shared" si="517"/>
        <v>1</v>
      </c>
      <c r="F6555" s="16">
        <f t="shared" si="518"/>
        <v>0</v>
      </c>
      <c r="G6555" s="195">
        <v>6553</v>
      </c>
      <c r="H6555" s="193">
        <v>0</v>
      </c>
    </row>
    <row r="6556" spans="2:8" x14ac:dyDescent="0.25">
      <c r="B6556" s="192">
        <f t="shared" si="519"/>
        <v>43374.041666650774</v>
      </c>
      <c r="C6556" s="16">
        <f t="shared" si="515"/>
        <v>10</v>
      </c>
      <c r="D6556" s="16">
        <f t="shared" si="516"/>
        <v>1</v>
      </c>
      <c r="E6556" s="16">
        <f t="shared" si="517"/>
        <v>1</v>
      </c>
      <c r="F6556" s="16">
        <f t="shared" si="518"/>
        <v>1</v>
      </c>
      <c r="G6556" s="195">
        <v>6554</v>
      </c>
      <c r="H6556" s="193">
        <v>0</v>
      </c>
    </row>
    <row r="6557" spans="2:8" x14ac:dyDescent="0.25">
      <c r="B6557" s="192">
        <f t="shared" si="519"/>
        <v>43374.083333317438</v>
      </c>
      <c r="C6557" s="16">
        <f t="shared" si="515"/>
        <v>10</v>
      </c>
      <c r="D6557" s="16">
        <f t="shared" si="516"/>
        <v>1</v>
      </c>
      <c r="E6557" s="16">
        <f t="shared" si="517"/>
        <v>1</v>
      </c>
      <c r="F6557" s="16">
        <f t="shared" si="518"/>
        <v>2</v>
      </c>
      <c r="G6557" s="195">
        <v>6555</v>
      </c>
      <c r="H6557" s="193">
        <v>0</v>
      </c>
    </row>
    <row r="6558" spans="2:8" x14ac:dyDescent="0.25">
      <c r="B6558" s="192">
        <f t="shared" si="519"/>
        <v>43374.124999984102</v>
      </c>
      <c r="C6558" s="16">
        <f t="shared" si="515"/>
        <v>10</v>
      </c>
      <c r="D6558" s="16">
        <f t="shared" si="516"/>
        <v>1</v>
      </c>
      <c r="E6558" s="16">
        <f t="shared" si="517"/>
        <v>1</v>
      </c>
      <c r="F6558" s="16">
        <f t="shared" si="518"/>
        <v>3</v>
      </c>
      <c r="G6558" s="195">
        <v>6556</v>
      </c>
      <c r="H6558" s="193">
        <v>0</v>
      </c>
    </row>
    <row r="6559" spans="2:8" x14ac:dyDescent="0.25">
      <c r="B6559" s="192">
        <f t="shared" si="519"/>
        <v>43374.166666650766</v>
      </c>
      <c r="C6559" s="16">
        <f t="shared" si="515"/>
        <v>10</v>
      </c>
      <c r="D6559" s="16">
        <f t="shared" si="516"/>
        <v>1</v>
      </c>
      <c r="E6559" s="16">
        <f t="shared" si="517"/>
        <v>1</v>
      </c>
      <c r="F6559" s="16">
        <f t="shared" si="518"/>
        <v>4</v>
      </c>
      <c r="G6559" s="195">
        <v>6557</v>
      </c>
      <c r="H6559" s="193">
        <v>0</v>
      </c>
    </row>
    <row r="6560" spans="2:8" x14ac:dyDescent="0.25">
      <c r="B6560" s="192">
        <f t="shared" si="519"/>
        <v>43374.208333317431</v>
      </c>
      <c r="C6560" s="16">
        <f t="shared" si="515"/>
        <v>10</v>
      </c>
      <c r="D6560" s="16">
        <f t="shared" si="516"/>
        <v>1</v>
      </c>
      <c r="E6560" s="16">
        <f t="shared" si="517"/>
        <v>1</v>
      </c>
      <c r="F6560" s="16">
        <f t="shared" si="518"/>
        <v>5</v>
      </c>
      <c r="G6560" s="195">
        <v>6558</v>
      </c>
      <c r="H6560" s="193">
        <v>0</v>
      </c>
    </row>
    <row r="6561" spans="2:8" x14ac:dyDescent="0.25">
      <c r="B6561" s="192">
        <f t="shared" si="519"/>
        <v>43374.249999984095</v>
      </c>
      <c r="C6561" s="16">
        <f t="shared" si="515"/>
        <v>10</v>
      </c>
      <c r="D6561" s="16">
        <f t="shared" si="516"/>
        <v>1</v>
      </c>
      <c r="E6561" s="16">
        <f t="shared" si="517"/>
        <v>1</v>
      </c>
      <c r="F6561" s="16">
        <f t="shared" si="518"/>
        <v>6</v>
      </c>
      <c r="G6561" s="195">
        <v>6559</v>
      </c>
      <c r="H6561" s="193">
        <v>7.9370340000000008E-3</v>
      </c>
    </row>
    <row r="6562" spans="2:8" x14ac:dyDescent="0.25">
      <c r="B6562" s="192">
        <f t="shared" si="519"/>
        <v>43374.291666650759</v>
      </c>
      <c r="C6562" s="16">
        <f t="shared" si="515"/>
        <v>10</v>
      </c>
      <c r="D6562" s="16">
        <f t="shared" si="516"/>
        <v>1</v>
      </c>
      <c r="E6562" s="16">
        <f t="shared" si="517"/>
        <v>1</v>
      </c>
      <c r="F6562" s="16">
        <f t="shared" si="518"/>
        <v>7</v>
      </c>
      <c r="G6562" s="195">
        <v>6560</v>
      </c>
      <c r="H6562" s="193">
        <v>0.105259493</v>
      </c>
    </row>
    <row r="6563" spans="2:8" x14ac:dyDescent="0.25">
      <c r="B6563" s="192">
        <f t="shared" si="519"/>
        <v>43374.333333317423</v>
      </c>
      <c r="C6563" s="16">
        <f t="shared" si="515"/>
        <v>10</v>
      </c>
      <c r="D6563" s="16">
        <f t="shared" si="516"/>
        <v>1</v>
      </c>
      <c r="E6563" s="16">
        <f t="shared" si="517"/>
        <v>1</v>
      </c>
      <c r="F6563" s="16">
        <f t="shared" si="518"/>
        <v>8</v>
      </c>
      <c r="G6563" s="195">
        <v>6561</v>
      </c>
      <c r="H6563" s="193">
        <v>0.23564575600000001</v>
      </c>
    </row>
    <row r="6564" spans="2:8" x14ac:dyDescent="0.25">
      <c r="B6564" s="192">
        <f t="shared" si="519"/>
        <v>43374.374999984087</v>
      </c>
      <c r="C6564" s="16">
        <f t="shared" si="515"/>
        <v>10</v>
      </c>
      <c r="D6564" s="16">
        <f t="shared" si="516"/>
        <v>1</v>
      </c>
      <c r="E6564" s="16">
        <f t="shared" si="517"/>
        <v>1</v>
      </c>
      <c r="F6564" s="16">
        <f t="shared" si="518"/>
        <v>9</v>
      </c>
      <c r="G6564" s="195">
        <v>6562</v>
      </c>
      <c r="H6564" s="193">
        <v>0.35455684799999998</v>
      </c>
    </row>
    <row r="6565" spans="2:8" x14ac:dyDescent="0.25">
      <c r="B6565" s="192">
        <f t="shared" si="519"/>
        <v>43374.416666650752</v>
      </c>
      <c r="C6565" s="16">
        <f t="shared" si="515"/>
        <v>10</v>
      </c>
      <c r="D6565" s="16">
        <f t="shared" si="516"/>
        <v>1</v>
      </c>
      <c r="E6565" s="16">
        <f t="shared" si="517"/>
        <v>1</v>
      </c>
      <c r="F6565" s="16">
        <f t="shared" si="518"/>
        <v>10</v>
      </c>
      <c r="G6565" s="195">
        <v>6563</v>
      </c>
      <c r="H6565" s="193">
        <v>0.43054303700000002</v>
      </c>
    </row>
    <row r="6566" spans="2:8" x14ac:dyDescent="0.25">
      <c r="B6566" s="192">
        <f t="shared" si="519"/>
        <v>43374.458333317416</v>
      </c>
      <c r="C6566" s="16">
        <f t="shared" si="515"/>
        <v>10</v>
      </c>
      <c r="D6566" s="16">
        <f t="shared" si="516"/>
        <v>1</v>
      </c>
      <c r="E6566" s="16">
        <f t="shared" si="517"/>
        <v>1</v>
      </c>
      <c r="F6566" s="16">
        <f t="shared" si="518"/>
        <v>11</v>
      </c>
      <c r="G6566" s="195">
        <v>6564</v>
      </c>
      <c r="H6566" s="193">
        <v>0.475378366</v>
      </c>
    </row>
    <row r="6567" spans="2:8" x14ac:dyDescent="0.25">
      <c r="B6567" s="192">
        <f t="shared" si="519"/>
        <v>43374.49999998408</v>
      </c>
      <c r="C6567" s="16">
        <f t="shared" si="515"/>
        <v>10</v>
      </c>
      <c r="D6567" s="16">
        <f t="shared" si="516"/>
        <v>1</v>
      </c>
      <c r="E6567" s="16">
        <f t="shared" si="517"/>
        <v>1</v>
      </c>
      <c r="F6567" s="16">
        <f t="shared" si="518"/>
        <v>12</v>
      </c>
      <c r="G6567" s="195">
        <v>6565</v>
      </c>
      <c r="H6567" s="193">
        <v>0.49609187500000002</v>
      </c>
    </row>
    <row r="6568" spans="2:8" x14ac:dyDescent="0.25">
      <c r="B6568" s="192">
        <f t="shared" si="519"/>
        <v>43374.541666650744</v>
      </c>
      <c r="C6568" s="16">
        <f t="shared" si="515"/>
        <v>10</v>
      </c>
      <c r="D6568" s="16">
        <f t="shared" si="516"/>
        <v>1</v>
      </c>
      <c r="E6568" s="16">
        <f t="shared" si="517"/>
        <v>1</v>
      </c>
      <c r="F6568" s="16">
        <f t="shared" si="518"/>
        <v>13</v>
      </c>
      <c r="G6568" s="195">
        <v>6566</v>
      </c>
      <c r="H6568" s="193">
        <v>0.45321680199999997</v>
      </c>
    </row>
    <row r="6569" spans="2:8" x14ac:dyDescent="0.25">
      <c r="B6569" s="192">
        <f t="shared" si="519"/>
        <v>43374.583333317409</v>
      </c>
      <c r="C6569" s="16">
        <f t="shared" si="515"/>
        <v>10</v>
      </c>
      <c r="D6569" s="16">
        <f t="shared" si="516"/>
        <v>1</v>
      </c>
      <c r="E6569" s="16">
        <f t="shared" si="517"/>
        <v>1</v>
      </c>
      <c r="F6569" s="16">
        <f t="shared" si="518"/>
        <v>14</v>
      </c>
      <c r="G6569" s="195">
        <v>6567</v>
      </c>
      <c r="H6569" s="193">
        <v>0.41907863200000001</v>
      </c>
    </row>
    <row r="6570" spans="2:8" x14ac:dyDescent="0.25">
      <c r="B6570" s="192">
        <f t="shared" si="519"/>
        <v>43374.624999984073</v>
      </c>
      <c r="C6570" s="16">
        <f t="shared" si="515"/>
        <v>10</v>
      </c>
      <c r="D6570" s="16">
        <f t="shared" si="516"/>
        <v>1</v>
      </c>
      <c r="E6570" s="16">
        <f t="shared" si="517"/>
        <v>1</v>
      </c>
      <c r="F6570" s="16">
        <f t="shared" si="518"/>
        <v>15</v>
      </c>
      <c r="G6570" s="195">
        <v>6568</v>
      </c>
      <c r="H6570" s="193">
        <v>0.30446938000000001</v>
      </c>
    </row>
    <row r="6571" spans="2:8" x14ac:dyDescent="0.25">
      <c r="B6571" s="192">
        <f t="shared" si="519"/>
        <v>43374.666666650737</v>
      </c>
      <c r="C6571" s="16">
        <f t="shared" si="515"/>
        <v>10</v>
      </c>
      <c r="D6571" s="16">
        <f t="shared" si="516"/>
        <v>1</v>
      </c>
      <c r="E6571" s="16">
        <f t="shared" si="517"/>
        <v>1</v>
      </c>
      <c r="F6571" s="16">
        <f t="shared" si="518"/>
        <v>16</v>
      </c>
      <c r="G6571" s="195">
        <v>6569</v>
      </c>
      <c r="H6571" s="193">
        <v>0.160931659</v>
      </c>
    </row>
    <row r="6572" spans="2:8" x14ac:dyDescent="0.25">
      <c r="B6572" s="192">
        <f t="shared" si="519"/>
        <v>43374.708333317401</v>
      </c>
      <c r="C6572" s="16">
        <f t="shared" si="515"/>
        <v>10</v>
      </c>
      <c r="D6572" s="16">
        <f t="shared" si="516"/>
        <v>1</v>
      </c>
      <c r="E6572" s="16">
        <f t="shared" si="517"/>
        <v>1</v>
      </c>
      <c r="F6572" s="16">
        <f t="shared" si="518"/>
        <v>17</v>
      </c>
      <c r="G6572" s="195">
        <v>6570</v>
      </c>
      <c r="H6572" s="193">
        <v>3.3812323999999998E-2</v>
      </c>
    </row>
    <row r="6573" spans="2:8" x14ac:dyDescent="0.25">
      <c r="B6573" s="192">
        <f t="shared" si="519"/>
        <v>43374.749999984066</v>
      </c>
      <c r="C6573" s="16">
        <f t="shared" si="515"/>
        <v>10</v>
      </c>
      <c r="D6573" s="16">
        <f t="shared" si="516"/>
        <v>1</v>
      </c>
      <c r="E6573" s="16">
        <f t="shared" si="517"/>
        <v>1</v>
      </c>
      <c r="F6573" s="16">
        <f t="shared" si="518"/>
        <v>18</v>
      </c>
      <c r="G6573" s="195">
        <v>6571</v>
      </c>
      <c r="H6573" s="193">
        <v>0</v>
      </c>
    </row>
    <row r="6574" spans="2:8" x14ac:dyDescent="0.25">
      <c r="B6574" s="192">
        <f t="shared" si="519"/>
        <v>43374.79166665073</v>
      </c>
      <c r="C6574" s="16">
        <f t="shared" si="515"/>
        <v>10</v>
      </c>
      <c r="D6574" s="16">
        <f t="shared" si="516"/>
        <v>1</v>
      </c>
      <c r="E6574" s="16">
        <f t="shared" si="517"/>
        <v>1</v>
      </c>
      <c r="F6574" s="16">
        <f t="shared" si="518"/>
        <v>19</v>
      </c>
      <c r="G6574" s="195">
        <v>6572</v>
      </c>
      <c r="H6574" s="193">
        <v>0</v>
      </c>
    </row>
    <row r="6575" spans="2:8" x14ac:dyDescent="0.25">
      <c r="B6575" s="192">
        <f t="shared" si="519"/>
        <v>43374.833333317394</v>
      </c>
      <c r="C6575" s="16">
        <f t="shared" si="515"/>
        <v>10</v>
      </c>
      <c r="D6575" s="16">
        <f t="shared" si="516"/>
        <v>1</v>
      </c>
      <c r="E6575" s="16">
        <f t="shared" si="517"/>
        <v>1</v>
      </c>
      <c r="F6575" s="16">
        <f t="shared" si="518"/>
        <v>20</v>
      </c>
      <c r="G6575" s="195">
        <v>6573</v>
      </c>
      <c r="H6575" s="193">
        <v>0</v>
      </c>
    </row>
    <row r="6576" spans="2:8" x14ac:dyDescent="0.25">
      <c r="B6576" s="192">
        <f t="shared" si="519"/>
        <v>43374.874999984058</v>
      </c>
      <c r="C6576" s="16">
        <f t="shared" si="515"/>
        <v>10</v>
      </c>
      <c r="D6576" s="16">
        <f t="shared" si="516"/>
        <v>1</v>
      </c>
      <c r="E6576" s="16">
        <f t="shared" si="517"/>
        <v>1</v>
      </c>
      <c r="F6576" s="16">
        <f t="shared" si="518"/>
        <v>21</v>
      </c>
      <c r="G6576" s="195">
        <v>6574</v>
      </c>
      <c r="H6576" s="193">
        <v>0</v>
      </c>
    </row>
    <row r="6577" spans="2:8" x14ac:dyDescent="0.25">
      <c r="B6577" s="192">
        <f t="shared" si="519"/>
        <v>43374.916666650723</v>
      </c>
      <c r="C6577" s="16">
        <f t="shared" si="515"/>
        <v>10</v>
      </c>
      <c r="D6577" s="16">
        <f t="shared" si="516"/>
        <v>1</v>
      </c>
      <c r="E6577" s="16">
        <f t="shared" si="517"/>
        <v>1</v>
      </c>
      <c r="F6577" s="16">
        <f t="shared" si="518"/>
        <v>22</v>
      </c>
      <c r="G6577" s="195">
        <v>6575</v>
      </c>
      <c r="H6577" s="193">
        <v>0</v>
      </c>
    </row>
    <row r="6578" spans="2:8" x14ac:dyDescent="0.25">
      <c r="B6578" s="192">
        <f t="shared" si="519"/>
        <v>43374.958333317387</v>
      </c>
      <c r="C6578" s="16">
        <f t="shared" si="515"/>
        <v>10</v>
      </c>
      <c r="D6578" s="16">
        <f t="shared" si="516"/>
        <v>1</v>
      </c>
      <c r="E6578" s="16">
        <f t="shared" si="517"/>
        <v>1</v>
      </c>
      <c r="F6578" s="16">
        <f t="shared" si="518"/>
        <v>23</v>
      </c>
      <c r="G6578" s="195">
        <v>6576</v>
      </c>
      <c r="H6578" s="193">
        <v>0</v>
      </c>
    </row>
    <row r="6579" spans="2:8" x14ac:dyDescent="0.25">
      <c r="B6579" s="192">
        <f t="shared" si="519"/>
        <v>43374.999999984051</v>
      </c>
      <c r="C6579" s="16">
        <f t="shared" si="515"/>
        <v>10</v>
      </c>
      <c r="D6579" s="16">
        <f t="shared" si="516"/>
        <v>2</v>
      </c>
      <c r="E6579" s="16">
        <f t="shared" si="517"/>
        <v>1</v>
      </c>
      <c r="F6579" s="16">
        <f t="shared" si="518"/>
        <v>0</v>
      </c>
      <c r="G6579" s="195">
        <v>6577</v>
      </c>
      <c r="H6579" s="193">
        <v>0</v>
      </c>
    </row>
    <row r="6580" spans="2:8" x14ac:dyDescent="0.25">
      <c r="B6580" s="192">
        <f t="shared" si="519"/>
        <v>43375.041666650715</v>
      </c>
      <c r="C6580" s="16">
        <f t="shared" si="515"/>
        <v>10</v>
      </c>
      <c r="D6580" s="16">
        <f t="shared" si="516"/>
        <v>2</v>
      </c>
      <c r="E6580" s="16">
        <f t="shared" si="517"/>
        <v>1</v>
      </c>
      <c r="F6580" s="16">
        <f t="shared" si="518"/>
        <v>1</v>
      </c>
      <c r="G6580" s="195">
        <v>6578</v>
      </c>
      <c r="H6580" s="193">
        <v>0</v>
      </c>
    </row>
    <row r="6581" spans="2:8" x14ac:dyDescent="0.25">
      <c r="B6581" s="192">
        <f t="shared" si="519"/>
        <v>43375.08333331738</v>
      </c>
      <c r="C6581" s="16">
        <f t="shared" si="515"/>
        <v>10</v>
      </c>
      <c r="D6581" s="16">
        <f t="shared" si="516"/>
        <v>2</v>
      </c>
      <c r="E6581" s="16">
        <f t="shared" si="517"/>
        <v>1</v>
      </c>
      <c r="F6581" s="16">
        <f t="shared" si="518"/>
        <v>2</v>
      </c>
      <c r="G6581" s="195">
        <v>6579</v>
      </c>
      <c r="H6581" s="193">
        <v>0</v>
      </c>
    </row>
    <row r="6582" spans="2:8" x14ac:dyDescent="0.25">
      <c r="B6582" s="192">
        <f t="shared" si="519"/>
        <v>43375.124999984044</v>
      </c>
      <c r="C6582" s="16">
        <f t="shared" si="515"/>
        <v>10</v>
      </c>
      <c r="D6582" s="16">
        <f t="shared" si="516"/>
        <v>2</v>
      </c>
      <c r="E6582" s="16">
        <f t="shared" si="517"/>
        <v>1</v>
      </c>
      <c r="F6582" s="16">
        <f t="shared" si="518"/>
        <v>3</v>
      </c>
      <c r="G6582" s="195">
        <v>6580</v>
      </c>
      <c r="H6582" s="193">
        <v>0</v>
      </c>
    </row>
    <row r="6583" spans="2:8" x14ac:dyDescent="0.25">
      <c r="B6583" s="192">
        <f t="shared" si="519"/>
        <v>43375.166666650708</v>
      </c>
      <c r="C6583" s="16">
        <f t="shared" si="515"/>
        <v>10</v>
      </c>
      <c r="D6583" s="16">
        <f t="shared" si="516"/>
        <v>2</v>
      </c>
      <c r="E6583" s="16">
        <f t="shared" si="517"/>
        <v>1</v>
      </c>
      <c r="F6583" s="16">
        <f t="shared" si="518"/>
        <v>4</v>
      </c>
      <c r="G6583" s="195">
        <v>6581</v>
      </c>
      <c r="H6583" s="193">
        <v>0</v>
      </c>
    </row>
    <row r="6584" spans="2:8" x14ac:dyDescent="0.25">
      <c r="B6584" s="192">
        <f t="shared" si="519"/>
        <v>43375.208333317372</v>
      </c>
      <c r="C6584" s="16">
        <f t="shared" si="515"/>
        <v>10</v>
      </c>
      <c r="D6584" s="16">
        <f t="shared" si="516"/>
        <v>2</v>
      </c>
      <c r="E6584" s="16">
        <f t="shared" si="517"/>
        <v>1</v>
      </c>
      <c r="F6584" s="16">
        <f t="shared" si="518"/>
        <v>5</v>
      </c>
      <c r="G6584" s="195">
        <v>6582</v>
      </c>
      <c r="H6584" s="193">
        <v>0</v>
      </c>
    </row>
    <row r="6585" spans="2:8" x14ac:dyDescent="0.25">
      <c r="B6585" s="192">
        <f t="shared" si="519"/>
        <v>43375.249999984037</v>
      </c>
      <c r="C6585" s="16">
        <f t="shared" si="515"/>
        <v>10</v>
      </c>
      <c r="D6585" s="16">
        <f t="shared" si="516"/>
        <v>2</v>
      </c>
      <c r="E6585" s="16">
        <f t="shared" si="517"/>
        <v>1</v>
      </c>
      <c r="F6585" s="16">
        <f t="shared" si="518"/>
        <v>6</v>
      </c>
      <c r="G6585" s="195">
        <v>6583</v>
      </c>
      <c r="H6585" s="193">
        <v>8.7571699999999999E-3</v>
      </c>
    </row>
    <row r="6586" spans="2:8" x14ac:dyDescent="0.25">
      <c r="B6586" s="192">
        <f t="shared" si="519"/>
        <v>43375.291666650701</v>
      </c>
      <c r="C6586" s="16">
        <f t="shared" si="515"/>
        <v>10</v>
      </c>
      <c r="D6586" s="16">
        <f t="shared" si="516"/>
        <v>2</v>
      </c>
      <c r="E6586" s="16">
        <f t="shared" si="517"/>
        <v>1</v>
      </c>
      <c r="F6586" s="16">
        <f t="shared" si="518"/>
        <v>7</v>
      </c>
      <c r="G6586" s="195">
        <v>6584</v>
      </c>
      <c r="H6586" s="193">
        <v>0.12207947600000001</v>
      </c>
    </row>
    <row r="6587" spans="2:8" x14ac:dyDescent="0.25">
      <c r="B6587" s="192">
        <f t="shared" si="519"/>
        <v>43375.333333317365</v>
      </c>
      <c r="C6587" s="16">
        <f t="shared" si="515"/>
        <v>10</v>
      </c>
      <c r="D6587" s="16">
        <f t="shared" si="516"/>
        <v>2</v>
      </c>
      <c r="E6587" s="16">
        <f t="shared" si="517"/>
        <v>1</v>
      </c>
      <c r="F6587" s="16">
        <f t="shared" si="518"/>
        <v>8</v>
      </c>
      <c r="G6587" s="195">
        <v>6585</v>
      </c>
      <c r="H6587" s="193">
        <v>0.29124181700000001</v>
      </c>
    </row>
    <row r="6588" spans="2:8" x14ac:dyDescent="0.25">
      <c r="B6588" s="192">
        <f t="shared" si="519"/>
        <v>43375.374999984029</v>
      </c>
      <c r="C6588" s="16">
        <f t="shared" si="515"/>
        <v>10</v>
      </c>
      <c r="D6588" s="16">
        <f t="shared" si="516"/>
        <v>2</v>
      </c>
      <c r="E6588" s="16">
        <f t="shared" si="517"/>
        <v>1</v>
      </c>
      <c r="F6588" s="16">
        <f t="shared" si="518"/>
        <v>9</v>
      </c>
      <c r="G6588" s="195">
        <v>6586</v>
      </c>
      <c r="H6588" s="193">
        <v>0.44110359799999999</v>
      </c>
    </row>
    <row r="6589" spans="2:8" x14ac:dyDescent="0.25">
      <c r="B6589" s="192">
        <f t="shared" si="519"/>
        <v>43375.416666650694</v>
      </c>
      <c r="C6589" s="16">
        <f t="shared" si="515"/>
        <v>10</v>
      </c>
      <c r="D6589" s="16">
        <f t="shared" si="516"/>
        <v>2</v>
      </c>
      <c r="E6589" s="16">
        <f t="shared" si="517"/>
        <v>1</v>
      </c>
      <c r="F6589" s="16">
        <f t="shared" si="518"/>
        <v>10</v>
      </c>
      <c r="G6589" s="195">
        <v>6587</v>
      </c>
      <c r="H6589" s="193">
        <v>0.537446168</v>
      </c>
    </row>
    <row r="6590" spans="2:8" x14ac:dyDescent="0.25">
      <c r="B6590" s="192">
        <f t="shared" si="519"/>
        <v>43375.458333317358</v>
      </c>
      <c r="C6590" s="16">
        <f t="shared" si="515"/>
        <v>10</v>
      </c>
      <c r="D6590" s="16">
        <f t="shared" si="516"/>
        <v>2</v>
      </c>
      <c r="E6590" s="16">
        <f t="shared" si="517"/>
        <v>1</v>
      </c>
      <c r="F6590" s="16">
        <f t="shared" si="518"/>
        <v>11</v>
      </c>
      <c r="G6590" s="195">
        <v>6588</v>
      </c>
      <c r="H6590" s="193">
        <v>0.56562154499999995</v>
      </c>
    </row>
    <row r="6591" spans="2:8" x14ac:dyDescent="0.25">
      <c r="B6591" s="192">
        <f t="shared" si="519"/>
        <v>43375.499999984022</v>
      </c>
      <c r="C6591" s="16">
        <f t="shared" si="515"/>
        <v>10</v>
      </c>
      <c r="D6591" s="16">
        <f t="shared" si="516"/>
        <v>2</v>
      </c>
      <c r="E6591" s="16">
        <f t="shared" si="517"/>
        <v>1</v>
      </c>
      <c r="F6591" s="16">
        <f t="shared" si="518"/>
        <v>12</v>
      </c>
      <c r="G6591" s="195">
        <v>6589</v>
      </c>
      <c r="H6591" s="193">
        <v>0.56382494500000002</v>
      </c>
    </row>
    <row r="6592" spans="2:8" x14ac:dyDescent="0.25">
      <c r="B6592" s="192">
        <f t="shared" si="519"/>
        <v>43375.541666650686</v>
      </c>
      <c r="C6592" s="16">
        <f t="shared" si="515"/>
        <v>10</v>
      </c>
      <c r="D6592" s="16">
        <f t="shared" si="516"/>
        <v>2</v>
      </c>
      <c r="E6592" s="16">
        <f t="shared" si="517"/>
        <v>1</v>
      </c>
      <c r="F6592" s="16">
        <f t="shared" si="518"/>
        <v>13</v>
      </c>
      <c r="G6592" s="195">
        <v>6590</v>
      </c>
      <c r="H6592" s="193">
        <v>0.47108290800000002</v>
      </c>
    </row>
    <row r="6593" spans="2:8" x14ac:dyDescent="0.25">
      <c r="B6593" s="192">
        <f t="shared" si="519"/>
        <v>43375.58333331735</v>
      </c>
      <c r="C6593" s="16">
        <f t="shared" si="515"/>
        <v>10</v>
      </c>
      <c r="D6593" s="16">
        <f t="shared" si="516"/>
        <v>2</v>
      </c>
      <c r="E6593" s="16">
        <f t="shared" si="517"/>
        <v>1</v>
      </c>
      <c r="F6593" s="16">
        <f t="shared" si="518"/>
        <v>14</v>
      </c>
      <c r="G6593" s="195">
        <v>6591</v>
      </c>
      <c r="H6593" s="193">
        <v>0.41799257099999998</v>
      </c>
    </row>
    <row r="6594" spans="2:8" x14ac:dyDescent="0.25">
      <c r="B6594" s="192">
        <f t="shared" si="519"/>
        <v>43375.624999984015</v>
      </c>
      <c r="C6594" s="16">
        <f t="shared" si="515"/>
        <v>10</v>
      </c>
      <c r="D6594" s="16">
        <f t="shared" si="516"/>
        <v>2</v>
      </c>
      <c r="E6594" s="16">
        <f t="shared" si="517"/>
        <v>1</v>
      </c>
      <c r="F6594" s="16">
        <f t="shared" si="518"/>
        <v>15</v>
      </c>
      <c r="G6594" s="195">
        <v>6592</v>
      </c>
      <c r="H6594" s="193">
        <v>0.31202401099999999</v>
      </c>
    </row>
    <row r="6595" spans="2:8" x14ac:dyDescent="0.25">
      <c r="B6595" s="192">
        <f t="shared" si="519"/>
        <v>43375.666666650679</v>
      </c>
      <c r="C6595" s="16">
        <f t="shared" si="515"/>
        <v>10</v>
      </c>
      <c r="D6595" s="16">
        <f t="shared" si="516"/>
        <v>2</v>
      </c>
      <c r="E6595" s="16">
        <f t="shared" si="517"/>
        <v>1</v>
      </c>
      <c r="F6595" s="16">
        <f t="shared" si="518"/>
        <v>16</v>
      </c>
      <c r="G6595" s="195">
        <v>6593</v>
      </c>
      <c r="H6595" s="193">
        <v>0.16267208999999999</v>
      </c>
    </row>
    <row r="6596" spans="2:8" x14ac:dyDescent="0.25">
      <c r="B6596" s="192">
        <f t="shared" si="519"/>
        <v>43375.708333317343</v>
      </c>
      <c r="C6596" s="16">
        <f t="shared" ref="C6596:C6659" si="520">MONTH(B6596)</f>
        <v>10</v>
      </c>
      <c r="D6596" s="16">
        <f t="shared" ref="D6596:D6659" si="521">WEEKDAY(B6596,2)</f>
        <v>2</v>
      </c>
      <c r="E6596" s="16">
        <f t="shared" ref="E6596:E6659" si="522">IF(D6596&lt;6,1,2)</f>
        <v>1</v>
      </c>
      <c r="F6596" s="16">
        <f t="shared" ref="F6596:F6659" si="523">HOUR(B6596)</f>
        <v>17</v>
      </c>
      <c r="G6596" s="195">
        <v>6594</v>
      </c>
      <c r="H6596" s="193">
        <v>3.4073141000000001E-2</v>
      </c>
    </row>
    <row r="6597" spans="2:8" x14ac:dyDescent="0.25">
      <c r="B6597" s="192">
        <f t="shared" ref="B6597:B6660" si="524">B6596+1/24</f>
        <v>43375.749999984007</v>
      </c>
      <c r="C6597" s="16">
        <f t="shared" si="520"/>
        <v>10</v>
      </c>
      <c r="D6597" s="16">
        <f t="shared" si="521"/>
        <v>2</v>
      </c>
      <c r="E6597" s="16">
        <f t="shared" si="522"/>
        <v>1</v>
      </c>
      <c r="F6597" s="16">
        <f t="shared" si="523"/>
        <v>18</v>
      </c>
      <c r="G6597" s="195">
        <v>6595</v>
      </c>
      <c r="H6597" s="193">
        <v>0</v>
      </c>
    </row>
    <row r="6598" spans="2:8" x14ac:dyDescent="0.25">
      <c r="B6598" s="192">
        <f t="shared" si="524"/>
        <v>43375.791666650672</v>
      </c>
      <c r="C6598" s="16">
        <f t="shared" si="520"/>
        <v>10</v>
      </c>
      <c r="D6598" s="16">
        <f t="shared" si="521"/>
        <v>2</v>
      </c>
      <c r="E6598" s="16">
        <f t="shared" si="522"/>
        <v>1</v>
      </c>
      <c r="F6598" s="16">
        <f t="shared" si="523"/>
        <v>19</v>
      </c>
      <c r="G6598" s="195">
        <v>6596</v>
      </c>
      <c r="H6598" s="193">
        <v>0</v>
      </c>
    </row>
    <row r="6599" spans="2:8" x14ac:dyDescent="0.25">
      <c r="B6599" s="192">
        <f t="shared" si="524"/>
        <v>43375.833333317336</v>
      </c>
      <c r="C6599" s="16">
        <f t="shared" si="520"/>
        <v>10</v>
      </c>
      <c r="D6599" s="16">
        <f t="shared" si="521"/>
        <v>2</v>
      </c>
      <c r="E6599" s="16">
        <f t="shared" si="522"/>
        <v>1</v>
      </c>
      <c r="F6599" s="16">
        <f t="shared" si="523"/>
        <v>20</v>
      </c>
      <c r="G6599" s="195">
        <v>6597</v>
      </c>
      <c r="H6599" s="193">
        <v>0</v>
      </c>
    </row>
    <row r="6600" spans="2:8" x14ac:dyDescent="0.25">
      <c r="B6600" s="192">
        <f t="shared" si="524"/>
        <v>43375.874999984</v>
      </c>
      <c r="C6600" s="16">
        <f t="shared" si="520"/>
        <v>10</v>
      </c>
      <c r="D6600" s="16">
        <f t="shared" si="521"/>
        <v>2</v>
      </c>
      <c r="E6600" s="16">
        <f t="shared" si="522"/>
        <v>1</v>
      </c>
      <c r="F6600" s="16">
        <f t="shared" si="523"/>
        <v>21</v>
      </c>
      <c r="G6600" s="195">
        <v>6598</v>
      </c>
      <c r="H6600" s="193">
        <v>0</v>
      </c>
    </row>
    <row r="6601" spans="2:8" x14ac:dyDescent="0.25">
      <c r="B6601" s="192">
        <f t="shared" si="524"/>
        <v>43375.916666650664</v>
      </c>
      <c r="C6601" s="16">
        <f t="shared" si="520"/>
        <v>10</v>
      </c>
      <c r="D6601" s="16">
        <f t="shared" si="521"/>
        <v>2</v>
      </c>
      <c r="E6601" s="16">
        <f t="shared" si="522"/>
        <v>1</v>
      </c>
      <c r="F6601" s="16">
        <f t="shared" si="523"/>
        <v>22</v>
      </c>
      <c r="G6601" s="195">
        <v>6599</v>
      </c>
      <c r="H6601" s="193">
        <v>0</v>
      </c>
    </row>
    <row r="6602" spans="2:8" x14ac:dyDescent="0.25">
      <c r="B6602" s="192">
        <f t="shared" si="524"/>
        <v>43375.958333317329</v>
      </c>
      <c r="C6602" s="16">
        <f t="shared" si="520"/>
        <v>10</v>
      </c>
      <c r="D6602" s="16">
        <f t="shared" si="521"/>
        <v>2</v>
      </c>
      <c r="E6602" s="16">
        <f t="shared" si="522"/>
        <v>1</v>
      </c>
      <c r="F6602" s="16">
        <f t="shared" si="523"/>
        <v>23</v>
      </c>
      <c r="G6602" s="195">
        <v>6600</v>
      </c>
      <c r="H6602" s="193">
        <v>0</v>
      </c>
    </row>
    <row r="6603" spans="2:8" x14ac:dyDescent="0.25">
      <c r="B6603" s="192">
        <f t="shared" si="524"/>
        <v>43375.999999983993</v>
      </c>
      <c r="C6603" s="16">
        <f t="shared" si="520"/>
        <v>10</v>
      </c>
      <c r="D6603" s="16">
        <f t="shared" si="521"/>
        <v>3</v>
      </c>
      <c r="E6603" s="16">
        <f t="shared" si="522"/>
        <v>1</v>
      </c>
      <c r="F6603" s="16">
        <f t="shared" si="523"/>
        <v>0</v>
      </c>
      <c r="G6603" s="195">
        <v>6601</v>
      </c>
      <c r="H6603" s="193">
        <v>0</v>
      </c>
    </row>
    <row r="6604" spans="2:8" x14ac:dyDescent="0.25">
      <c r="B6604" s="192">
        <f t="shared" si="524"/>
        <v>43376.041666650657</v>
      </c>
      <c r="C6604" s="16">
        <f t="shared" si="520"/>
        <v>10</v>
      </c>
      <c r="D6604" s="16">
        <f t="shared" si="521"/>
        <v>3</v>
      </c>
      <c r="E6604" s="16">
        <f t="shared" si="522"/>
        <v>1</v>
      </c>
      <c r="F6604" s="16">
        <f t="shared" si="523"/>
        <v>1</v>
      </c>
      <c r="G6604" s="195">
        <v>6602</v>
      </c>
      <c r="H6604" s="193">
        <v>0</v>
      </c>
    </row>
    <row r="6605" spans="2:8" x14ac:dyDescent="0.25">
      <c r="B6605" s="192">
        <f t="shared" si="524"/>
        <v>43376.083333317321</v>
      </c>
      <c r="C6605" s="16">
        <f t="shared" si="520"/>
        <v>10</v>
      </c>
      <c r="D6605" s="16">
        <f t="shared" si="521"/>
        <v>3</v>
      </c>
      <c r="E6605" s="16">
        <f t="shared" si="522"/>
        <v>1</v>
      </c>
      <c r="F6605" s="16">
        <f t="shared" si="523"/>
        <v>2</v>
      </c>
      <c r="G6605" s="195">
        <v>6603</v>
      </c>
      <c r="H6605" s="193">
        <v>0</v>
      </c>
    </row>
    <row r="6606" spans="2:8" x14ac:dyDescent="0.25">
      <c r="B6606" s="192">
        <f t="shared" si="524"/>
        <v>43376.124999983986</v>
      </c>
      <c r="C6606" s="16">
        <f t="shared" si="520"/>
        <v>10</v>
      </c>
      <c r="D6606" s="16">
        <f t="shared" si="521"/>
        <v>3</v>
      </c>
      <c r="E6606" s="16">
        <f t="shared" si="522"/>
        <v>1</v>
      </c>
      <c r="F6606" s="16">
        <f t="shared" si="523"/>
        <v>3</v>
      </c>
      <c r="G6606" s="195">
        <v>6604</v>
      </c>
      <c r="H6606" s="193">
        <v>0</v>
      </c>
    </row>
    <row r="6607" spans="2:8" x14ac:dyDescent="0.25">
      <c r="B6607" s="192">
        <f t="shared" si="524"/>
        <v>43376.16666665065</v>
      </c>
      <c r="C6607" s="16">
        <f t="shared" si="520"/>
        <v>10</v>
      </c>
      <c r="D6607" s="16">
        <f t="shared" si="521"/>
        <v>3</v>
      </c>
      <c r="E6607" s="16">
        <f t="shared" si="522"/>
        <v>1</v>
      </c>
      <c r="F6607" s="16">
        <f t="shared" si="523"/>
        <v>4</v>
      </c>
      <c r="G6607" s="195">
        <v>6605</v>
      </c>
      <c r="H6607" s="193">
        <v>0</v>
      </c>
    </row>
    <row r="6608" spans="2:8" x14ac:dyDescent="0.25">
      <c r="B6608" s="192">
        <f t="shared" si="524"/>
        <v>43376.208333317314</v>
      </c>
      <c r="C6608" s="16">
        <f t="shared" si="520"/>
        <v>10</v>
      </c>
      <c r="D6608" s="16">
        <f t="shared" si="521"/>
        <v>3</v>
      </c>
      <c r="E6608" s="16">
        <f t="shared" si="522"/>
        <v>1</v>
      </c>
      <c r="F6608" s="16">
        <f t="shared" si="523"/>
        <v>5</v>
      </c>
      <c r="G6608" s="195">
        <v>6606</v>
      </c>
      <c r="H6608" s="193">
        <v>0</v>
      </c>
    </row>
    <row r="6609" spans="2:8" x14ac:dyDescent="0.25">
      <c r="B6609" s="192">
        <f t="shared" si="524"/>
        <v>43376.249999983978</v>
      </c>
      <c r="C6609" s="16">
        <f t="shared" si="520"/>
        <v>10</v>
      </c>
      <c r="D6609" s="16">
        <f t="shared" si="521"/>
        <v>3</v>
      </c>
      <c r="E6609" s="16">
        <f t="shared" si="522"/>
        <v>1</v>
      </c>
      <c r="F6609" s="16">
        <f t="shared" si="523"/>
        <v>6</v>
      </c>
      <c r="G6609" s="195">
        <v>6607</v>
      </c>
      <c r="H6609" s="193">
        <v>4.1090090000000003E-3</v>
      </c>
    </row>
    <row r="6610" spans="2:8" x14ac:dyDescent="0.25">
      <c r="B6610" s="192">
        <f t="shared" si="524"/>
        <v>43376.291666650643</v>
      </c>
      <c r="C6610" s="16">
        <f t="shared" si="520"/>
        <v>10</v>
      </c>
      <c r="D6610" s="16">
        <f t="shared" si="521"/>
        <v>3</v>
      </c>
      <c r="E6610" s="16">
        <f t="shared" si="522"/>
        <v>1</v>
      </c>
      <c r="F6610" s="16">
        <f t="shared" si="523"/>
        <v>7</v>
      </c>
      <c r="G6610" s="195">
        <v>6608</v>
      </c>
      <c r="H6610" s="193">
        <v>9.6101628999999994E-2</v>
      </c>
    </row>
    <row r="6611" spans="2:8" x14ac:dyDescent="0.25">
      <c r="B6611" s="192">
        <f t="shared" si="524"/>
        <v>43376.333333317307</v>
      </c>
      <c r="C6611" s="16">
        <f t="shared" si="520"/>
        <v>10</v>
      </c>
      <c r="D6611" s="16">
        <f t="shared" si="521"/>
        <v>3</v>
      </c>
      <c r="E6611" s="16">
        <f t="shared" si="522"/>
        <v>1</v>
      </c>
      <c r="F6611" s="16">
        <f t="shared" si="523"/>
        <v>8</v>
      </c>
      <c r="G6611" s="195">
        <v>6609</v>
      </c>
      <c r="H6611" s="193">
        <v>0.23913532100000001</v>
      </c>
    </row>
    <row r="6612" spans="2:8" x14ac:dyDescent="0.25">
      <c r="B6612" s="192">
        <f t="shared" si="524"/>
        <v>43376.374999983971</v>
      </c>
      <c r="C6612" s="16">
        <f t="shared" si="520"/>
        <v>10</v>
      </c>
      <c r="D6612" s="16">
        <f t="shared" si="521"/>
        <v>3</v>
      </c>
      <c r="E6612" s="16">
        <f t="shared" si="522"/>
        <v>1</v>
      </c>
      <c r="F6612" s="16">
        <f t="shared" si="523"/>
        <v>9</v>
      </c>
      <c r="G6612" s="195">
        <v>6610</v>
      </c>
      <c r="H6612" s="193">
        <v>0.38267580499999998</v>
      </c>
    </row>
    <row r="6613" spans="2:8" x14ac:dyDescent="0.25">
      <c r="B6613" s="192">
        <f t="shared" si="524"/>
        <v>43376.416666650635</v>
      </c>
      <c r="C6613" s="16">
        <f t="shared" si="520"/>
        <v>10</v>
      </c>
      <c r="D6613" s="16">
        <f t="shared" si="521"/>
        <v>3</v>
      </c>
      <c r="E6613" s="16">
        <f t="shared" si="522"/>
        <v>1</v>
      </c>
      <c r="F6613" s="16">
        <f t="shared" si="523"/>
        <v>10</v>
      </c>
      <c r="G6613" s="195">
        <v>6611</v>
      </c>
      <c r="H6613" s="193">
        <v>0.46707134500000003</v>
      </c>
    </row>
    <row r="6614" spans="2:8" x14ac:dyDescent="0.25">
      <c r="B6614" s="192">
        <f t="shared" si="524"/>
        <v>43376.4583333173</v>
      </c>
      <c r="C6614" s="16">
        <f t="shared" si="520"/>
        <v>10</v>
      </c>
      <c r="D6614" s="16">
        <f t="shared" si="521"/>
        <v>3</v>
      </c>
      <c r="E6614" s="16">
        <f t="shared" si="522"/>
        <v>1</v>
      </c>
      <c r="F6614" s="16">
        <f t="shared" si="523"/>
        <v>11</v>
      </c>
      <c r="G6614" s="195">
        <v>6612</v>
      </c>
      <c r="H6614" s="193">
        <v>0.47951898999999998</v>
      </c>
    </row>
    <row r="6615" spans="2:8" x14ac:dyDescent="0.25">
      <c r="B6615" s="192">
        <f t="shared" si="524"/>
        <v>43376.499999983964</v>
      </c>
      <c r="C6615" s="16">
        <f t="shared" si="520"/>
        <v>10</v>
      </c>
      <c r="D6615" s="16">
        <f t="shared" si="521"/>
        <v>3</v>
      </c>
      <c r="E6615" s="16">
        <f t="shared" si="522"/>
        <v>1</v>
      </c>
      <c r="F6615" s="16">
        <f t="shared" si="523"/>
        <v>12</v>
      </c>
      <c r="G6615" s="195">
        <v>6613</v>
      </c>
      <c r="H6615" s="193">
        <v>0.463708377</v>
      </c>
    </row>
    <row r="6616" spans="2:8" x14ac:dyDescent="0.25">
      <c r="B6616" s="192">
        <f t="shared" si="524"/>
        <v>43376.541666650628</v>
      </c>
      <c r="C6616" s="16">
        <f t="shared" si="520"/>
        <v>10</v>
      </c>
      <c r="D6616" s="16">
        <f t="shared" si="521"/>
        <v>3</v>
      </c>
      <c r="E6616" s="16">
        <f t="shared" si="522"/>
        <v>1</v>
      </c>
      <c r="F6616" s="16">
        <f t="shared" si="523"/>
        <v>13</v>
      </c>
      <c r="G6616" s="195">
        <v>6614</v>
      </c>
      <c r="H6616" s="193">
        <v>0.37570260799999999</v>
      </c>
    </row>
    <row r="6617" spans="2:8" x14ac:dyDescent="0.25">
      <c r="B6617" s="192">
        <f t="shared" si="524"/>
        <v>43376.583333317292</v>
      </c>
      <c r="C6617" s="16">
        <f t="shared" si="520"/>
        <v>10</v>
      </c>
      <c r="D6617" s="16">
        <f t="shared" si="521"/>
        <v>3</v>
      </c>
      <c r="E6617" s="16">
        <f t="shared" si="522"/>
        <v>1</v>
      </c>
      <c r="F6617" s="16">
        <f t="shared" si="523"/>
        <v>14</v>
      </c>
      <c r="G6617" s="195">
        <v>6615</v>
      </c>
      <c r="H6617" s="193">
        <v>0.36756344899999999</v>
      </c>
    </row>
    <row r="6618" spans="2:8" x14ac:dyDescent="0.25">
      <c r="B6618" s="192">
        <f t="shared" si="524"/>
        <v>43376.624999983957</v>
      </c>
      <c r="C6618" s="16">
        <f t="shared" si="520"/>
        <v>10</v>
      </c>
      <c r="D6618" s="16">
        <f t="shared" si="521"/>
        <v>3</v>
      </c>
      <c r="E6618" s="16">
        <f t="shared" si="522"/>
        <v>1</v>
      </c>
      <c r="F6618" s="16">
        <f t="shared" si="523"/>
        <v>15</v>
      </c>
      <c r="G6618" s="195">
        <v>6616</v>
      </c>
      <c r="H6618" s="193">
        <v>0.28574888999999998</v>
      </c>
    </row>
    <row r="6619" spans="2:8" x14ac:dyDescent="0.25">
      <c r="B6619" s="192">
        <f t="shared" si="524"/>
        <v>43376.666666650621</v>
      </c>
      <c r="C6619" s="16">
        <f t="shared" si="520"/>
        <v>10</v>
      </c>
      <c r="D6619" s="16">
        <f t="shared" si="521"/>
        <v>3</v>
      </c>
      <c r="E6619" s="16">
        <f t="shared" si="522"/>
        <v>1</v>
      </c>
      <c r="F6619" s="16">
        <f t="shared" si="523"/>
        <v>16</v>
      </c>
      <c r="G6619" s="195">
        <v>6617</v>
      </c>
      <c r="H6619" s="193">
        <v>0.150848709</v>
      </c>
    </row>
    <row r="6620" spans="2:8" x14ac:dyDescent="0.25">
      <c r="B6620" s="192">
        <f t="shared" si="524"/>
        <v>43376.708333317285</v>
      </c>
      <c r="C6620" s="16">
        <f t="shared" si="520"/>
        <v>10</v>
      </c>
      <c r="D6620" s="16">
        <f t="shared" si="521"/>
        <v>3</v>
      </c>
      <c r="E6620" s="16">
        <f t="shared" si="522"/>
        <v>1</v>
      </c>
      <c r="F6620" s="16">
        <f t="shared" si="523"/>
        <v>17</v>
      </c>
      <c r="G6620" s="195">
        <v>6618</v>
      </c>
      <c r="H6620" s="193">
        <v>2.8797884999999999E-2</v>
      </c>
    </row>
    <row r="6621" spans="2:8" x14ac:dyDescent="0.25">
      <c r="B6621" s="192">
        <f t="shared" si="524"/>
        <v>43376.749999983949</v>
      </c>
      <c r="C6621" s="16">
        <f t="shared" si="520"/>
        <v>10</v>
      </c>
      <c r="D6621" s="16">
        <f t="shared" si="521"/>
        <v>3</v>
      </c>
      <c r="E6621" s="16">
        <f t="shared" si="522"/>
        <v>1</v>
      </c>
      <c r="F6621" s="16">
        <f t="shared" si="523"/>
        <v>18</v>
      </c>
      <c r="G6621" s="195">
        <v>6619</v>
      </c>
      <c r="H6621" s="193">
        <v>0</v>
      </c>
    </row>
    <row r="6622" spans="2:8" x14ac:dyDescent="0.25">
      <c r="B6622" s="192">
        <f t="shared" si="524"/>
        <v>43376.791666650613</v>
      </c>
      <c r="C6622" s="16">
        <f t="shared" si="520"/>
        <v>10</v>
      </c>
      <c r="D6622" s="16">
        <f t="shared" si="521"/>
        <v>3</v>
      </c>
      <c r="E6622" s="16">
        <f t="shared" si="522"/>
        <v>1</v>
      </c>
      <c r="F6622" s="16">
        <f t="shared" si="523"/>
        <v>19</v>
      </c>
      <c r="G6622" s="195">
        <v>6620</v>
      </c>
      <c r="H6622" s="193">
        <v>0</v>
      </c>
    </row>
    <row r="6623" spans="2:8" x14ac:dyDescent="0.25">
      <c r="B6623" s="192">
        <f t="shared" si="524"/>
        <v>43376.833333317278</v>
      </c>
      <c r="C6623" s="16">
        <f t="shared" si="520"/>
        <v>10</v>
      </c>
      <c r="D6623" s="16">
        <f t="shared" si="521"/>
        <v>3</v>
      </c>
      <c r="E6623" s="16">
        <f t="shared" si="522"/>
        <v>1</v>
      </c>
      <c r="F6623" s="16">
        <f t="shared" si="523"/>
        <v>20</v>
      </c>
      <c r="G6623" s="195">
        <v>6621</v>
      </c>
      <c r="H6623" s="193">
        <v>0</v>
      </c>
    </row>
    <row r="6624" spans="2:8" x14ac:dyDescent="0.25">
      <c r="B6624" s="192">
        <f t="shared" si="524"/>
        <v>43376.874999983942</v>
      </c>
      <c r="C6624" s="16">
        <f t="shared" si="520"/>
        <v>10</v>
      </c>
      <c r="D6624" s="16">
        <f t="shared" si="521"/>
        <v>3</v>
      </c>
      <c r="E6624" s="16">
        <f t="shared" si="522"/>
        <v>1</v>
      </c>
      <c r="F6624" s="16">
        <f t="shared" si="523"/>
        <v>21</v>
      </c>
      <c r="G6624" s="195">
        <v>6622</v>
      </c>
      <c r="H6624" s="193">
        <v>0</v>
      </c>
    </row>
    <row r="6625" spans="2:8" x14ac:dyDescent="0.25">
      <c r="B6625" s="192">
        <f t="shared" si="524"/>
        <v>43376.916666650606</v>
      </c>
      <c r="C6625" s="16">
        <f t="shared" si="520"/>
        <v>10</v>
      </c>
      <c r="D6625" s="16">
        <f t="shared" si="521"/>
        <v>3</v>
      </c>
      <c r="E6625" s="16">
        <f t="shared" si="522"/>
        <v>1</v>
      </c>
      <c r="F6625" s="16">
        <f t="shared" si="523"/>
        <v>22</v>
      </c>
      <c r="G6625" s="195">
        <v>6623</v>
      </c>
      <c r="H6625" s="193">
        <v>0</v>
      </c>
    </row>
    <row r="6626" spans="2:8" x14ac:dyDescent="0.25">
      <c r="B6626" s="192">
        <f t="shared" si="524"/>
        <v>43376.95833331727</v>
      </c>
      <c r="C6626" s="16">
        <f t="shared" si="520"/>
        <v>10</v>
      </c>
      <c r="D6626" s="16">
        <f t="shared" si="521"/>
        <v>3</v>
      </c>
      <c r="E6626" s="16">
        <f t="shared" si="522"/>
        <v>1</v>
      </c>
      <c r="F6626" s="16">
        <f t="shared" si="523"/>
        <v>23</v>
      </c>
      <c r="G6626" s="195">
        <v>6624</v>
      </c>
      <c r="H6626" s="193">
        <v>0</v>
      </c>
    </row>
    <row r="6627" spans="2:8" x14ac:dyDescent="0.25">
      <c r="B6627" s="192">
        <f t="shared" si="524"/>
        <v>43376.999999983935</v>
      </c>
      <c r="C6627" s="16">
        <f t="shared" si="520"/>
        <v>10</v>
      </c>
      <c r="D6627" s="16">
        <f t="shared" si="521"/>
        <v>4</v>
      </c>
      <c r="E6627" s="16">
        <f t="shared" si="522"/>
        <v>1</v>
      </c>
      <c r="F6627" s="16">
        <f t="shared" si="523"/>
        <v>0</v>
      </c>
      <c r="G6627" s="195">
        <v>6625</v>
      </c>
      <c r="H6627" s="193">
        <v>0</v>
      </c>
    </row>
    <row r="6628" spans="2:8" x14ac:dyDescent="0.25">
      <c r="B6628" s="192">
        <f t="shared" si="524"/>
        <v>43377.041666650599</v>
      </c>
      <c r="C6628" s="16">
        <f t="shared" si="520"/>
        <v>10</v>
      </c>
      <c r="D6628" s="16">
        <f t="shared" si="521"/>
        <v>4</v>
      </c>
      <c r="E6628" s="16">
        <f t="shared" si="522"/>
        <v>1</v>
      </c>
      <c r="F6628" s="16">
        <f t="shared" si="523"/>
        <v>1</v>
      </c>
      <c r="G6628" s="195">
        <v>6626</v>
      </c>
      <c r="H6628" s="193">
        <v>0</v>
      </c>
    </row>
    <row r="6629" spans="2:8" x14ac:dyDescent="0.25">
      <c r="B6629" s="192">
        <f t="shared" si="524"/>
        <v>43377.083333317263</v>
      </c>
      <c r="C6629" s="16">
        <f t="shared" si="520"/>
        <v>10</v>
      </c>
      <c r="D6629" s="16">
        <f t="shared" si="521"/>
        <v>4</v>
      </c>
      <c r="E6629" s="16">
        <f t="shared" si="522"/>
        <v>1</v>
      </c>
      <c r="F6629" s="16">
        <f t="shared" si="523"/>
        <v>2</v>
      </c>
      <c r="G6629" s="195">
        <v>6627</v>
      </c>
      <c r="H6629" s="193">
        <v>0</v>
      </c>
    </row>
    <row r="6630" spans="2:8" x14ac:dyDescent="0.25">
      <c r="B6630" s="192">
        <f t="shared" si="524"/>
        <v>43377.124999983927</v>
      </c>
      <c r="C6630" s="16">
        <f t="shared" si="520"/>
        <v>10</v>
      </c>
      <c r="D6630" s="16">
        <f t="shared" si="521"/>
        <v>4</v>
      </c>
      <c r="E6630" s="16">
        <f t="shared" si="522"/>
        <v>1</v>
      </c>
      <c r="F6630" s="16">
        <f t="shared" si="523"/>
        <v>3</v>
      </c>
      <c r="G6630" s="195">
        <v>6628</v>
      </c>
      <c r="H6630" s="193">
        <v>0</v>
      </c>
    </row>
    <row r="6631" spans="2:8" x14ac:dyDescent="0.25">
      <c r="B6631" s="192">
        <f t="shared" si="524"/>
        <v>43377.166666650592</v>
      </c>
      <c r="C6631" s="16">
        <f t="shared" si="520"/>
        <v>10</v>
      </c>
      <c r="D6631" s="16">
        <f t="shared" si="521"/>
        <v>4</v>
      </c>
      <c r="E6631" s="16">
        <f t="shared" si="522"/>
        <v>1</v>
      </c>
      <c r="F6631" s="16">
        <f t="shared" si="523"/>
        <v>4</v>
      </c>
      <c r="G6631" s="195">
        <v>6629</v>
      </c>
      <c r="H6631" s="193">
        <v>0</v>
      </c>
    </row>
    <row r="6632" spans="2:8" x14ac:dyDescent="0.25">
      <c r="B6632" s="192">
        <f t="shared" si="524"/>
        <v>43377.208333317256</v>
      </c>
      <c r="C6632" s="16">
        <f t="shared" si="520"/>
        <v>10</v>
      </c>
      <c r="D6632" s="16">
        <f t="shared" si="521"/>
        <v>4</v>
      </c>
      <c r="E6632" s="16">
        <f t="shared" si="522"/>
        <v>1</v>
      </c>
      <c r="F6632" s="16">
        <f t="shared" si="523"/>
        <v>5</v>
      </c>
      <c r="G6632" s="195">
        <v>6630</v>
      </c>
      <c r="H6632" s="193">
        <v>0</v>
      </c>
    </row>
    <row r="6633" spans="2:8" x14ac:dyDescent="0.25">
      <c r="B6633" s="192">
        <f t="shared" si="524"/>
        <v>43377.24999998392</v>
      </c>
      <c r="C6633" s="16">
        <f t="shared" si="520"/>
        <v>10</v>
      </c>
      <c r="D6633" s="16">
        <f t="shared" si="521"/>
        <v>4</v>
      </c>
      <c r="E6633" s="16">
        <f t="shared" si="522"/>
        <v>1</v>
      </c>
      <c r="F6633" s="16">
        <f t="shared" si="523"/>
        <v>6</v>
      </c>
      <c r="G6633" s="195">
        <v>6631</v>
      </c>
      <c r="H6633" s="193">
        <v>5.4652449999999997E-3</v>
      </c>
    </row>
    <row r="6634" spans="2:8" x14ac:dyDescent="0.25">
      <c r="B6634" s="192">
        <f t="shared" si="524"/>
        <v>43377.291666650584</v>
      </c>
      <c r="C6634" s="16">
        <f t="shared" si="520"/>
        <v>10</v>
      </c>
      <c r="D6634" s="16">
        <f t="shared" si="521"/>
        <v>4</v>
      </c>
      <c r="E6634" s="16">
        <f t="shared" si="522"/>
        <v>1</v>
      </c>
      <c r="F6634" s="16">
        <f t="shared" si="523"/>
        <v>7</v>
      </c>
      <c r="G6634" s="195">
        <v>6632</v>
      </c>
      <c r="H6634" s="193">
        <v>9.9020971999999999E-2</v>
      </c>
    </row>
    <row r="6635" spans="2:8" x14ac:dyDescent="0.25">
      <c r="B6635" s="192">
        <f t="shared" si="524"/>
        <v>43377.333333317249</v>
      </c>
      <c r="C6635" s="16">
        <f t="shared" si="520"/>
        <v>10</v>
      </c>
      <c r="D6635" s="16">
        <f t="shared" si="521"/>
        <v>4</v>
      </c>
      <c r="E6635" s="16">
        <f t="shared" si="522"/>
        <v>1</v>
      </c>
      <c r="F6635" s="16">
        <f t="shared" si="523"/>
        <v>8</v>
      </c>
      <c r="G6635" s="195">
        <v>6633</v>
      </c>
      <c r="H6635" s="193">
        <v>0.226540254</v>
      </c>
    </row>
    <row r="6636" spans="2:8" x14ac:dyDescent="0.25">
      <c r="B6636" s="192">
        <f t="shared" si="524"/>
        <v>43377.374999983913</v>
      </c>
      <c r="C6636" s="16">
        <f t="shared" si="520"/>
        <v>10</v>
      </c>
      <c r="D6636" s="16">
        <f t="shared" si="521"/>
        <v>4</v>
      </c>
      <c r="E6636" s="16">
        <f t="shared" si="522"/>
        <v>1</v>
      </c>
      <c r="F6636" s="16">
        <f t="shared" si="523"/>
        <v>9</v>
      </c>
      <c r="G6636" s="195">
        <v>6634</v>
      </c>
      <c r="H6636" s="193">
        <v>0.32114838400000001</v>
      </c>
    </row>
    <row r="6637" spans="2:8" x14ac:dyDescent="0.25">
      <c r="B6637" s="192">
        <f t="shared" si="524"/>
        <v>43377.416666650577</v>
      </c>
      <c r="C6637" s="16">
        <f t="shared" si="520"/>
        <v>10</v>
      </c>
      <c r="D6637" s="16">
        <f t="shared" si="521"/>
        <v>4</v>
      </c>
      <c r="E6637" s="16">
        <f t="shared" si="522"/>
        <v>1</v>
      </c>
      <c r="F6637" s="16">
        <f t="shared" si="523"/>
        <v>10</v>
      </c>
      <c r="G6637" s="195">
        <v>6635</v>
      </c>
      <c r="H6637" s="193">
        <v>0.384193689</v>
      </c>
    </row>
    <row r="6638" spans="2:8" x14ac:dyDescent="0.25">
      <c r="B6638" s="192">
        <f t="shared" si="524"/>
        <v>43377.458333317241</v>
      </c>
      <c r="C6638" s="16">
        <f t="shared" si="520"/>
        <v>10</v>
      </c>
      <c r="D6638" s="16">
        <f t="shared" si="521"/>
        <v>4</v>
      </c>
      <c r="E6638" s="16">
        <f t="shared" si="522"/>
        <v>1</v>
      </c>
      <c r="F6638" s="16">
        <f t="shared" si="523"/>
        <v>11</v>
      </c>
      <c r="G6638" s="195">
        <v>6636</v>
      </c>
      <c r="H6638" s="193">
        <v>0.39905830599999997</v>
      </c>
    </row>
    <row r="6639" spans="2:8" x14ac:dyDescent="0.25">
      <c r="B6639" s="192">
        <f t="shared" si="524"/>
        <v>43377.499999983906</v>
      </c>
      <c r="C6639" s="16">
        <f t="shared" si="520"/>
        <v>10</v>
      </c>
      <c r="D6639" s="16">
        <f t="shared" si="521"/>
        <v>4</v>
      </c>
      <c r="E6639" s="16">
        <f t="shared" si="522"/>
        <v>1</v>
      </c>
      <c r="F6639" s="16">
        <f t="shared" si="523"/>
        <v>12</v>
      </c>
      <c r="G6639" s="195">
        <v>6637</v>
      </c>
      <c r="H6639" s="193">
        <v>0.35565138600000001</v>
      </c>
    </row>
    <row r="6640" spans="2:8" x14ac:dyDescent="0.25">
      <c r="B6640" s="192">
        <f t="shared" si="524"/>
        <v>43377.54166665057</v>
      </c>
      <c r="C6640" s="16">
        <f t="shared" si="520"/>
        <v>10</v>
      </c>
      <c r="D6640" s="16">
        <f t="shared" si="521"/>
        <v>4</v>
      </c>
      <c r="E6640" s="16">
        <f t="shared" si="522"/>
        <v>1</v>
      </c>
      <c r="F6640" s="16">
        <f t="shared" si="523"/>
        <v>13</v>
      </c>
      <c r="G6640" s="195">
        <v>6638</v>
      </c>
      <c r="H6640" s="193">
        <v>0.31304784800000002</v>
      </c>
    </row>
    <row r="6641" spans="2:8" x14ac:dyDescent="0.25">
      <c r="B6641" s="192">
        <f t="shared" si="524"/>
        <v>43377.583333317234</v>
      </c>
      <c r="C6641" s="16">
        <f t="shared" si="520"/>
        <v>10</v>
      </c>
      <c r="D6641" s="16">
        <f t="shared" si="521"/>
        <v>4</v>
      </c>
      <c r="E6641" s="16">
        <f t="shared" si="522"/>
        <v>1</v>
      </c>
      <c r="F6641" s="16">
        <f t="shared" si="523"/>
        <v>14</v>
      </c>
      <c r="G6641" s="195">
        <v>6639</v>
      </c>
      <c r="H6641" s="193">
        <v>0.30338622599999998</v>
      </c>
    </row>
    <row r="6642" spans="2:8" x14ac:dyDescent="0.25">
      <c r="B6642" s="192">
        <f t="shared" si="524"/>
        <v>43377.624999983898</v>
      </c>
      <c r="C6642" s="16">
        <f t="shared" si="520"/>
        <v>10</v>
      </c>
      <c r="D6642" s="16">
        <f t="shared" si="521"/>
        <v>4</v>
      </c>
      <c r="E6642" s="16">
        <f t="shared" si="522"/>
        <v>1</v>
      </c>
      <c r="F6642" s="16">
        <f t="shared" si="523"/>
        <v>15</v>
      </c>
      <c r="G6642" s="195">
        <v>6640</v>
      </c>
      <c r="H6642" s="193">
        <v>0.20342991099999999</v>
      </c>
    </row>
    <row r="6643" spans="2:8" x14ac:dyDescent="0.25">
      <c r="B6643" s="192">
        <f t="shared" si="524"/>
        <v>43377.666666650563</v>
      </c>
      <c r="C6643" s="16">
        <f t="shared" si="520"/>
        <v>10</v>
      </c>
      <c r="D6643" s="16">
        <f t="shared" si="521"/>
        <v>4</v>
      </c>
      <c r="E6643" s="16">
        <f t="shared" si="522"/>
        <v>1</v>
      </c>
      <c r="F6643" s="16">
        <f t="shared" si="523"/>
        <v>16</v>
      </c>
      <c r="G6643" s="195">
        <v>6641</v>
      </c>
      <c r="H6643" s="193">
        <v>0.114423279</v>
      </c>
    </row>
    <row r="6644" spans="2:8" x14ac:dyDescent="0.25">
      <c r="B6644" s="192">
        <f t="shared" si="524"/>
        <v>43377.708333317227</v>
      </c>
      <c r="C6644" s="16">
        <f t="shared" si="520"/>
        <v>10</v>
      </c>
      <c r="D6644" s="16">
        <f t="shared" si="521"/>
        <v>4</v>
      </c>
      <c r="E6644" s="16">
        <f t="shared" si="522"/>
        <v>1</v>
      </c>
      <c r="F6644" s="16">
        <f t="shared" si="523"/>
        <v>17</v>
      </c>
      <c r="G6644" s="195">
        <v>6642</v>
      </c>
      <c r="H6644" s="193">
        <v>2.0957988E-2</v>
      </c>
    </row>
    <row r="6645" spans="2:8" x14ac:dyDescent="0.25">
      <c r="B6645" s="192">
        <f t="shared" si="524"/>
        <v>43377.749999983891</v>
      </c>
      <c r="C6645" s="16">
        <f t="shared" si="520"/>
        <v>10</v>
      </c>
      <c r="D6645" s="16">
        <f t="shared" si="521"/>
        <v>4</v>
      </c>
      <c r="E6645" s="16">
        <f t="shared" si="522"/>
        <v>1</v>
      </c>
      <c r="F6645" s="16">
        <f t="shared" si="523"/>
        <v>18</v>
      </c>
      <c r="G6645" s="195">
        <v>6643</v>
      </c>
      <c r="H6645" s="193">
        <v>0</v>
      </c>
    </row>
    <row r="6646" spans="2:8" x14ac:dyDescent="0.25">
      <c r="B6646" s="192">
        <f t="shared" si="524"/>
        <v>43377.791666650555</v>
      </c>
      <c r="C6646" s="16">
        <f t="shared" si="520"/>
        <v>10</v>
      </c>
      <c r="D6646" s="16">
        <f t="shared" si="521"/>
        <v>4</v>
      </c>
      <c r="E6646" s="16">
        <f t="shared" si="522"/>
        <v>1</v>
      </c>
      <c r="F6646" s="16">
        <f t="shared" si="523"/>
        <v>19</v>
      </c>
      <c r="G6646" s="195">
        <v>6644</v>
      </c>
      <c r="H6646" s="193">
        <v>0</v>
      </c>
    </row>
    <row r="6647" spans="2:8" x14ac:dyDescent="0.25">
      <c r="B6647" s="192">
        <f t="shared" si="524"/>
        <v>43377.83333331722</v>
      </c>
      <c r="C6647" s="16">
        <f t="shared" si="520"/>
        <v>10</v>
      </c>
      <c r="D6647" s="16">
        <f t="shared" si="521"/>
        <v>4</v>
      </c>
      <c r="E6647" s="16">
        <f t="shared" si="522"/>
        <v>1</v>
      </c>
      <c r="F6647" s="16">
        <f t="shared" si="523"/>
        <v>20</v>
      </c>
      <c r="G6647" s="195">
        <v>6645</v>
      </c>
      <c r="H6647" s="193">
        <v>0</v>
      </c>
    </row>
    <row r="6648" spans="2:8" x14ac:dyDescent="0.25">
      <c r="B6648" s="192">
        <f t="shared" si="524"/>
        <v>43377.874999983884</v>
      </c>
      <c r="C6648" s="16">
        <f t="shared" si="520"/>
        <v>10</v>
      </c>
      <c r="D6648" s="16">
        <f t="shared" si="521"/>
        <v>4</v>
      </c>
      <c r="E6648" s="16">
        <f t="shared" si="522"/>
        <v>1</v>
      </c>
      <c r="F6648" s="16">
        <f t="shared" si="523"/>
        <v>21</v>
      </c>
      <c r="G6648" s="195">
        <v>6646</v>
      </c>
      <c r="H6648" s="193">
        <v>0</v>
      </c>
    </row>
    <row r="6649" spans="2:8" x14ac:dyDescent="0.25">
      <c r="B6649" s="192">
        <f t="shared" si="524"/>
        <v>43377.916666650548</v>
      </c>
      <c r="C6649" s="16">
        <f t="shared" si="520"/>
        <v>10</v>
      </c>
      <c r="D6649" s="16">
        <f t="shared" si="521"/>
        <v>4</v>
      </c>
      <c r="E6649" s="16">
        <f t="shared" si="522"/>
        <v>1</v>
      </c>
      <c r="F6649" s="16">
        <f t="shared" si="523"/>
        <v>22</v>
      </c>
      <c r="G6649" s="195">
        <v>6647</v>
      </c>
      <c r="H6649" s="193">
        <v>0</v>
      </c>
    </row>
    <row r="6650" spans="2:8" x14ac:dyDescent="0.25">
      <c r="B6650" s="192">
        <f t="shared" si="524"/>
        <v>43377.958333317212</v>
      </c>
      <c r="C6650" s="16">
        <f t="shared" si="520"/>
        <v>10</v>
      </c>
      <c r="D6650" s="16">
        <f t="shared" si="521"/>
        <v>4</v>
      </c>
      <c r="E6650" s="16">
        <f t="shared" si="522"/>
        <v>1</v>
      </c>
      <c r="F6650" s="16">
        <f t="shared" si="523"/>
        <v>23</v>
      </c>
      <c r="G6650" s="195">
        <v>6648</v>
      </c>
      <c r="H6650" s="193">
        <v>0</v>
      </c>
    </row>
    <row r="6651" spans="2:8" x14ac:dyDescent="0.25">
      <c r="B6651" s="192">
        <f t="shared" si="524"/>
        <v>43377.999999983876</v>
      </c>
      <c r="C6651" s="16">
        <f t="shared" si="520"/>
        <v>10</v>
      </c>
      <c r="D6651" s="16">
        <f t="shared" si="521"/>
        <v>5</v>
      </c>
      <c r="E6651" s="16">
        <f t="shared" si="522"/>
        <v>1</v>
      </c>
      <c r="F6651" s="16">
        <f t="shared" si="523"/>
        <v>0</v>
      </c>
      <c r="G6651" s="195">
        <v>6649</v>
      </c>
      <c r="H6651" s="193">
        <v>0</v>
      </c>
    </row>
    <row r="6652" spans="2:8" x14ac:dyDescent="0.25">
      <c r="B6652" s="192">
        <f t="shared" si="524"/>
        <v>43378.041666650541</v>
      </c>
      <c r="C6652" s="16">
        <f t="shared" si="520"/>
        <v>10</v>
      </c>
      <c r="D6652" s="16">
        <f t="shared" si="521"/>
        <v>5</v>
      </c>
      <c r="E6652" s="16">
        <f t="shared" si="522"/>
        <v>1</v>
      </c>
      <c r="F6652" s="16">
        <f t="shared" si="523"/>
        <v>1</v>
      </c>
      <c r="G6652" s="195">
        <v>6650</v>
      </c>
      <c r="H6652" s="193">
        <v>0</v>
      </c>
    </row>
    <row r="6653" spans="2:8" x14ac:dyDescent="0.25">
      <c r="B6653" s="192">
        <f t="shared" si="524"/>
        <v>43378.083333317205</v>
      </c>
      <c r="C6653" s="16">
        <f t="shared" si="520"/>
        <v>10</v>
      </c>
      <c r="D6653" s="16">
        <f t="shared" si="521"/>
        <v>5</v>
      </c>
      <c r="E6653" s="16">
        <f t="shared" si="522"/>
        <v>1</v>
      </c>
      <c r="F6653" s="16">
        <f t="shared" si="523"/>
        <v>2</v>
      </c>
      <c r="G6653" s="195">
        <v>6651</v>
      </c>
      <c r="H6653" s="193">
        <v>0</v>
      </c>
    </row>
    <row r="6654" spans="2:8" x14ac:dyDescent="0.25">
      <c r="B6654" s="192">
        <f t="shared" si="524"/>
        <v>43378.124999983869</v>
      </c>
      <c r="C6654" s="16">
        <f t="shared" si="520"/>
        <v>10</v>
      </c>
      <c r="D6654" s="16">
        <f t="shared" si="521"/>
        <v>5</v>
      </c>
      <c r="E6654" s="16">
        <f t="shared" si="522"/>
        <v>1</v>
      </c>
      <c r="F6654" s="16">
        <f t="shared" si="523"/>
        <v>3</v>
      </c>
      <c r="G6654" s="195">
        <v>6652</v>
      </c>
      <c r="H6654" s="193">
        <v>0</v>
      </c>
    </row>
    <row r="6655" spans="2:8" x14ac:dyDescent="0.25">
      <c r="B6655" s="192">
        <f t="shared" si="524"/>
        <v>43378.166666650533</v>
      </c>
      <c r="C6655" s="16">
        <f t="shared" si="520"/>
        <v>10</v>
      </c>
      <c r="D6655" s="16">
        <f t="shared" si="521"/>
        <v>5</v>
      </c>
      <c r="E6655" s="16">
        <f t="shared" si="522"/>
        <v>1</v>
      </c>
      <c r="F6655" s="16">
        <f t="shared" si="523"/>
        <v>4</v>
      </c>
      <c r="G6655" s="195">
        <v>6653</v>
      </c>
      <c r="H6655" s="193">
        <v>0</v>
      </c>
    </row>
    <row r="6656" spans="2:8" x14ac:dyDescent="0.25">
      <c r="B6656" s="192">
        <f t="shared" si="524"/>
        <v>43378.208333317198</v>
      </c>
      <c r="C6656" s="16">
        <f t="shared" si="520"/>
        <v>10</v>
      </c>
      <c r="D6656" s="16">
        <f t="shared" si="521"/>
        <v>5</v>
      </c>
      <c r="E6656" s="16">
        <f t="shared" si="522"/>
        <v>1</v>
      </c>
      <c r="F6656" s="16">
        <f t="shared" si="523"/>
        <v>5</v>
      </c>
      <c r="G6656" s="195">
        <v>6654</v>
      </c>
      <c r="H6656" s="193">
        <v>0</v>
      </c>
    </row>
    <row r="6657" spans="2:8" x14ac:dyDescent="0.25">
      <c r="B6657" s="192">
        <f t="shared" si="524"/>
        <v>43378.249999983862</v>
      </c>
      <c r="C6657" s="16">
        <f t="shared" si="520"/>
        <v>10</v>
      </c>
      <c r="D6657" s="16">
        <f t="shared" si="521"/>
        <v>5</v>
      </c>
      <c r="E6657" s="16">
        <f t="shared" si="522"/>
        <v>1</v>
      </c>
      <c r="F6657" s="16">
        <f t="shared" si="523"/>
        <v>6</v>
      </c>
      <c r="G6657" s="195">
        <v>6655</v>
      </c>
      <c r="H6657" s="193">
        <v>5.2188149999999999E-3</v>
      </c>
    </row>
    <row r="6658" spans="2:8" x14ac:dyDescent="0.25">
      <c r="B6658" s="192">
        <f t="shared" si="524"/>
        <v>43378.291666650526</v>
      </c>
      <c r="C6658" s="16">
        <f t="shared" si="520"/>
        <v>10</v>
      </c>
      <c r="D6658" s="16">
        <f t="shared" si="521"/>
        <v>5</v>
      </c>
      <c r="E6658" s="16">
        <f t="shared" si="522"/>
        <v>1</v>
      </c>
      <c r="F6658" s="16">
        <f t="shared" si="523"/>
        <v>7</v>
      </c>
      <c r="G6658" s="195">
        <v>6656</v>
      </c>
      <c r="H6658" s="193">
        <v>8.9805694000000005E-2</v>
      </c>
    </row>
    <row r="6659" spans="2:8" x14ac:dyDescent="0.25">
      <c r="B6659" s="192">
        <f t="shared" si="524"/>
        <v>43378.33333331719</v>
      </c>
      <c r="C6659" s="16">
        <f t="shared" si="520"/>
        <v>10</v>
      </c>
      <c r="D6659" s="16">
        <f t="shared" si="521"/>
        <v>5</v>
      </c>
      <c r="E6659" s="16">
        <f t="shared" si="522"/>
        <v>1</v>
      </c>
      <c r="F6659" s="16">
        <f t="shared" si="523"/>
        <v>8</v>
      </c>
      <c r="G6659" s="195">
        <v>6657</v>
      </c>
      <c r="H6659" s="193">
        <v>0.20339805999999999</v>
      </c>
    </row>
    <row r="6660" spans="2:8" x14ac:dyDescent="0.25">
      <c r="B6660" s="192">
        <f t="shared" si="524"/>
        <v>43378.374999983855</v>
      </c>
      <c r="C6660" s="16">
        <f t="shared" ref="C6660:C6723" si="525">MONTH(B6660)</f>
        <v>10</v>
      </c>
      <c r="D6660" s="16">
        <f t="shared" ref="D6660:D6723" si="526">WEEKDAY(B6660,2)</f>
        <v>5</v>
      </c>
      <c r="E6660" s="16">
        <f t="shared" ref="E6660:E6723" si="527">IF(D6660&lt;6,1,2)</f>
        <v>1</v>
      </c>
      <c r="F6660" s="16">
        <f t="shared" ref="F6660:F6723" si="528">HOUR(B6660)</f>
        <v>9</v>
      </c>
      <c r="G6660" s="195">
        <v>6658</v>
      </c>
      <c r="H6660" s="193">
        <v>0.31636387999999999</v>
      </c>
    </row>
    <row r="6661" spans="2:8" x14ac:dyDescent="0.25">
      <c r="B6661" s="192">
        <f t="shared" ref="B6661:B6724" si="529">B6660+1/24</f>
        <v>43378.416666650519</v>
      </c>
      <c r="C6661" s="16">
        <f t="shared" si="525"/>
        <v>10</v>
      </c>
      <c r="D6661" s="16">
        <f t="shared" si="526"/>
        <v>5</v>
      </c>
      <c r="E6661" s="16">
        <f t="shared" si="527"/>
        <v>1</v>
      </c>
      <c r="F6661" s="16">
        <f t="shared" si="528"/>
        <v>10</v>
      </c>
      <c r="G6661" s="195">
        <v>6659</v>
      </c>
      <c r="H6661" s="193">
        <v>0.39450447199999999</v>
      </c>
    </row>
    <row r="6662" spans="2:8" x14ac:dyDescent="0.25">
      <c r="B6662" s="192">
        <f t="shared" si="529"/>
        <v>43378.458333317183</v>
      </c>
      <c r="C6662" s="16">
        <f t="shared" si="525"/>
        <v>10</v>
      </c>
      <c r="D6662" s="16">
        <f t="shared" si="526"/>
        <v>5</v>
      </c>
      <c r="E6662" s="16">
        <f t="shared" si="527"/>
        <v>1</v>
      </c>
      <c r="F6662" s="16">
        <f t="shared" si="528"/>
        <v>11</v>
      </c>
      <c r="G6662" s="195">
        <v>6660</v>
      </c>
      <c r="H6662" s="193">
        <v>0.45278094000000002</v>
      </c>
    </row>
    <row r="6663" spans="2:8" x14ac:dyDescent="0.25">
      <c r="B6663" s="192">
        <f t="shared" si="529"/>
        <v>43378.499999983847</v>
      </c>
      <c r="C6663" s="16">
        <f t="shared" si="525"/>
        <v>10</v>
      </c>
      <c r="D6663" s="16">
        <f t="shared" si="526"/>
        <v>5</v>
      </c>
      <c r="E6663" s="16">
        <f t="shared" si="527"/>
        <v>1</v>
      </c>
      <c r="F6663" s="16">
        <f t="shared" si="528"/>
        <v>12</v>
      </c>
      <c r="G6663" s="195">
        <v>6661</v>
      </c>
      <c r="H6663" s="193">
        <v>0.47012147599999998</v>
      </c>
    </row>
    <row r="6664" spans="2:8" x14ac:dyDescent="0.25">
      <c r="B6664" s="192">
        <f t="shared" si="529"/>
        <v>43378.541666650512</v>
      </c>
      <c r="C6664" s="16">
        <f t="shared" si="525"/>
        <v>10</v>
      </c>
      <c r="D6664" s="16">
        <f t="shared" si="526"/>
        <v>5</v>
      </c>
      <c r="E6664" s="16">
        <f t="shared" si="527"/>
        <v>1</v>
      </c>
      <c r="F6664" s="16">
        <f t="shared" si="528"/>
        <v>13</v>
      </c>
      <c r="G6664" s="195">
        <v>6662</v>
      </c>
      <c r="H6664" s="193">
        <v>0.43789707300000003</v>
      </c>
    </row>
    <row r="6665" spans="2:8" x14ac:dyDescent="0.25">
      <c r="B6665" s="192">
        <f t="shared" si="529"/>
        <v>43378.583333317176</v>
      </c>
      <c r="C6665" s="16">
        <f t="shared" si="525"/>
        <v>10</v>
      </c>
      <c r="D6665" s="16">
        <f t="shared" si="526"/>
        <v>5</v>
      </c>
      <c r="E6665" s="16">
        <f t="shared" si="527"/>
        <v>1</v>
      </c>
      <c r="F6665" s="16">
        <f t="shared" si="528"/>
        <v>14</v>
      </c>
      <c r="G6665" s="195">
        <v>6663</v>
      </c>
      <c r="H6665" s="193">
        <v>0.37795362500000002</v>
      </c>
    </row>
    <row r="6666" spans="2:8" x14ac:dyDescent="0.25">
      <c r="B6666" s="192">
        <f t="shared" si="529"/>
        <v>43378.62499998384</v>
      </c>
      <c r="C6666" s="16">
        <f t="shared" si="525"/>
        <v>10</v>
      </c>
      <c r="D6666" s="16">
        <f t="shared" si="526"/>
        <v>5</v>
      </c>
      <c r="E6666" s="16">
        <f t="shared" si="527"/>
        <v>1</v>
      </c>
      <c r="F6666" s="16">
        <f t="shared" si="528"/>
        <v>15</v>
      </c>
      <c r="G6666" s="195">
        <v>6664</v>
      </c>
      <c r="H6666" s="193">
        <v>0.26582939</v>
      </c>
    </row>
    <row r="6667" spans="2:8" x14ac:dyDescent="0.25">
      <c r="B6667" s="192">
        <f t="shared" si="529"/>
        <v>43378.666666650504</v>
      </c>
      <c r="C6667" s="16">
        <f t="shared" si="525"/>
        <v>10</v>
      </c>
      <c r="D6667" s="16">
        <f t="shared" si="526"/>
        <v>5</v>
      </c>
      <c r="E6667" s="16">
        <f t="shared" si="527"/>
        <v>1</v>
      </c>
      <c r="F6667" s="16">
        <f t="shared" si="528"/>
        <v>16</v>
      </c>
      <c r="G6667" s="195">
        <v>6665</v>
      </c>
      <c r="H6667" s="193">
        <v>0.134270113</v>
      </c>
    </row>
    <row r="6668" spans="2:8" x14ac:dyDescent="0.25">
      <c r="B6668" s="192">
        <f t="shared" si="529"/>
        <v>43378.708333317169</v>
      </c>
      <c r="C6668" s="16">
        <f t="shared" si="525"/>
        <v>10</v>
      </c>
      <c r="D6668" s="16">
        <f t="shared" si="526"/>
        <v>5</v>
      </c>
      <c r="E6668" s="16">
        <f t="shared" si="527"/>
        <v>1</v>
      </c>
      <c r="F6668" s="16">
        <f t="shared" si="528"/>
        <v>17</v>
      </c>
      <c r="G6668" s="195">
        <v>6666</v>
      </c>
      <c r="H6668" s="193">
        <v>2.4069200999999998E-2</v>
      </c>
    </row>
    <row r="6669" spans="2:8" x14ac:dyDescent="0.25">
      <c r="B6669" s="192">
        <f t="shared" si="529"/>
        <v>43378.749999983833</v>
      </c>
      <c r="C6669" s="16">
        <f t="shared" si="525"/>
        <v>10</v>
      </c>
      <c r="D6669" s="16">
        <f t="shared" si="526"/>
        <v>5</v>
      </c>
      <c r="E6669" s="16">
        <f t="shared" si="527"/>
        <v>1</v>
      </c>
      <c r="F6669" s="16">
        <f t="shared" si="528"/>
        <v>18</v>
      </c>
      <c r="G6669" s="195">
        <v>6667</v>
      </c>
      <c r="H6669" s="193">
        <v>0</v>
      </c>
    </row>
    <row r="6670" spans="2:8" x14ac:dyDescent="0.25">
      <c r="B6670" s="192">
        <f t="shared" si="529"/>
        <v>43378.791666650497</v>
      </c>
      <c r="C6670" s="16">
        <f t="shared" si="525"/>
        <v>10</v>
      </c>
      <c r="D6670" s="16">
        <f t="shared" si="526"/>
        <v>5</v>
      </c>
      <c r="E6670" s="16">
        <f t="shared" si="527"/>
        <v>1</v>
      </c>
      <c r="F6670" s="16">
        <f t="shared" si="528"/>
        <v>19</v>
      </c>
      <c r="G6670" s="195">
        <v>6668</v>
      </c>
      <c r="H6670" s="193">
        <v>0</v>
      </c>
    </row>
    <row r="6671" spans="2:8" x14ac:dyDescent="0.25">
      <c r="B6671" s="192">
        <f t="shared" si="529"/>
        <v>43378.833333317161</v>
      </c>
      <c r="C6671" s="16">
        <f t="shared" si="525"/>
        <v>10</v>
      </c>
      <c r="D6671" s="16">
        <f t="shared" si="526"/>
        <v>5</v>
      </c>
      <c r="E6671" s="16">
        <f t="shared" si="527"/>
        <v>1</v>
      </c>
      <c r="F6671" s="16">
        <f t="shared" si="528"/>
        <v>20</v>
      </c>
      <c r="G6671" s="195">
        <v>6669</v>
      </c>
      <c r="H6671" s="193">
        <v>0</v>
      </c>
    </row>
    <row r="6672" spans="2:8" x14ac:dyDescent="0.25">
      <c r="B6672" s="192">
        <f t="shared" si="529"/>
        <v>43378.874999983826</v>
      </c>
      <c r="C6672" s="16">
        <f t="shared" si="525"/>
        <v>10</v>
      </c>
      <c r="D6672" s="16">
        <f t="shared" si="526"/>
        <v>5</v>
      </c>
      <c r="E6672" s="16">
        <f t="shared" si="527"/>
        <v>1</v>
      </c>
      <c r="F6672" s="16">
        <f t="shared" si="528"/>
        <v>21</v>
      </c>
      <c r="G6672" s="195">
        <v>6670</v>
      </c>
      <c r="H6672" s="193">
        <v>0</v>
      </c>
    </row>
    <row r="6673" spans="2:8" x14ac:dyDescent="0.25">
      <c r="B6673" s="192">
        <f t="shared" si="529"/>
        <v>43378.91666665049</v>
      </c>
      <c r="C6673" s="16">
        <f t="shared" si="525"/>
        <v>10</v>
      </c>
      <c r="D6673" s="16">
        <f t="shared" si="526"/>
        <v>5</v>
      </c>
      <c r="E6673" s="16">
        <f t="shared" si="527"/>
        <v>1</v>
      </c>
      <c r="F6673" s="16">
        <f t="shared" si="528"/>
        <v>22</v>
      </c>
      <c r="G6673" s="195">
        <v>6671</v>
      </c>
      <c r="H6673" s="193">
        <v>0</v>
      </c>
    </row>
    <row r="6674" spans="2:8" x14ac:dyDescent="0.25">
      <c r="B6674" s="192">
        <f t="shared" si="529"/>
        <v>43378.958333317154</v>
      </c>
      <c r="C6674" s="16">
        <f t="shared" si="525"/>
        <v>10</v>
      </c>
      <c r="D6674" s="16">
        <f t="shared" si="526"/>
        <v>5</v>
      </c>
      <c r="E6674" s="16">
        <f t="shared" si="527"/>
        <v>1</v>
      </c>
      <c r="F6674" s="16">
        <f t="shared" si="528"/>
        <v>23</v>
      </c>
      <c r="G6674" s="195">
        <v>6672</v>
      </c>
      <c r="H6674" s="193">
        <v>0</v>
      </c>
    </row>
    <row r="6675" spans="2:8" x14ac:dyDescent="0.25">
      <c r="B6675" s="192">
        <f t="shared" si="529"/>
        <v>43378.999999983818</v>
      </c>
      <c r="C6675" s="16">
        <f t="shared" si="525"/>
        <v>10</v>
      </c>
      <c r="D6675" s="16">
        <f t="shared" si="526"/>
        <v>6</v>
      </c>
      <c r="E6675" s="16">
        <f t="shared" si="527"/>
        <v>2</v>
      </c>
      <c r="F6675" s="16">
        <f t="shared" si="528"/>
        <v>0</v>
      </c>
      <c r="G6675" s="195">
        <v>6673</v>
      </c>
      <c r="H6675" s="193">
        <v>0</v>
      </c>
    </row>
    <row r="6676" spans="2:8" x14ac:dyDescent="0.25">
      <c r="B6676" s="192">
        <f t="shared" si="529"/>
        <v>43379.041666650483</v>
      </c>
      <c r="C6676" s="16">
        <f t="shared" si="525"/>
        <v>10</v>
      </c>
      <c r="D6676" s="16">
        <f t="shared" si="526"/>
        <v>6</v>
      </c>
      <c r="E6676" s="16">
        <f t="shared" si="527"/>
        <v>2</v>
      </c>
      <c r="F6676" s="16">
        <f t="shared" si="528"/>
        <v>1</v>
      </c>
      <c r="G6676" s="195">
        <v>6674</v>
      </c>
      <c r="H6676" s="193">
        <v>0</v>
      </c>
    </row>
    <row r="6677" spans="2:8" x14ac:dyDescent="0.25">
      <c r="B6677" s="192">
        <f t="shared" si="529"/>
        <v>43379.083333317147</v>
      </c>
      <c r="C6677" s="16">
        <f t="shared" si="525"/>
        <v>10</v>
      </c>
      <c r="D6677" s="16">
        <f t="shared" si="526"/>
        <v>6</v>
      </c>
      <c r="E6677" s="16">
        <f t="shared" si="527"/>
        <v>2</v>
      </c>
      <c r="F6677" s="16">
        <f t="shared" si="528"/>
        <v>2</v>
      </c>
      <c r="G6677" s="195">
        <v>6675</v>
      </c>
      <c r="H6677" s="193">
        <v>0</v>
      </c>
    </row>
    <row r="6678" spans="2:8" x14ac:dyDescent="0.25">
      <c r="B6678" s="192">
        <f t="shared" si="529"/>
        <v>43379.124999983811</v>
      </c>
      <c r="C6678" s="16">
        <f t="shared" si="525"/>
        <v>10</v>
      </c>
      <c r="D6678" s="16">
        <f t="shared" si="526"/>
        <v>6</v>
      </c>
      <c r="E6678" s="16">
        <f t="shared" si="527"/>
        <v>2</v>
      </c>
      <c r="F6678" s="16">
        <f t="shared" si="528"/>
        <v>3</v>
      </c>
      <c r="G6678" s="195">
        <v>6676</v>
      </c>
      <c r="H6678" s="193">
        <v>0</v>
      </c>
    </row>
    <row r="6679" spans="2:8" x14ac:dyDescent="0.25">
      <c r="B6679" s="192">
        <f t="shared" si="529"/>
        <v>43379.166666650475</v>
      </c>
      <c r="C6679" s="16">
        <f t="shared" si="525"/>
        <v>10</v>
      </c>
      <c r="D6679" s="16">
        <f t="shared" si="526"/>
        <v>6</v>
      </c>
      <c r="E6679" s="16">
        <f t="shared" si="527"/>
        <v>2</v>
      </c>
      <c r="F6679" s="16">
        <f t="shared" si="528"/>
        <v>4</v>
      </c>
      <c r="G6679" s="195">
        <v>6677</v>
      </c>
      <c r="H6679" s="193">
        <v>0</v>
      </c>
    </row>
    <row r="6680" spans="2:8" x14ac:dyDescent="0.25">
      <c r="B6680" s="192">
        <f t="shared" si="529"/>
        <v>43379.208333317139</v>
      </c>
      <c r="C6680" s="16">
        <f t="shared" si="525"/>
        <v>10</v>
      </c>
      <c r="D6680" s="16">
        <f t="shared" si="526"/>
        <v>6</v>
      </c>
      <c r="E6680" s="16">
        <f t="shared" si="527"/>
        <v>2</v>
      </c>
      <c r="F6680" s="16">
        <f t="shared" si="528"/>
        <v>5</v>
      </c>
      <c r="G6680" s="195">
        <v>6678</v>
      </c>
      <c r="H6680" s="193">
        <v>0</v>
      </c>
    </row>
    <row r="6681" spans="2:8" x14ac:dyDescent="0.25">
      <c r="B6681" s="192">
        <f t="shared" si="529"/>
        <v>43379.249999983804</v>
      </c>
      <c r="C6681" s="16">
        <f t="shared" si="525"/>
        <v>10</v>
      </c>
      <c r="D6681" s="16">
        <f t="shared" si="526"/>
        <v>6</v>
      </c>
      <c r="E6681" s="16">
        <f t="shared" si="527"/>
        <v>2</v>
      </c>
      <c r="F6681" s="16">
        <f t="shared" si="528"/>
        <v>6</v>
      </c>
      <c r="G6681" s="195">
        <v>6679</v>
      </c>
      <c r="H6681" s="193">
        <v>9.3514630000000008E-3</v>
      </c>
    </row>
    <row r="6682" spans="2:8" x14ac:dyDescent="0.25">
      <c r="B6682" s="192">
        <f t="shared" si="529"/>
        <v>43379.291666650468</v>
      </c>
      <c r="C6682" s="16">
        <f t="shared" si="525"/>
        <v>10</v>
      </c>
      <c r="D6682" s="16">
        <f t="shared" si="526"/>
        <v>6</v>
      </c>
      <c r="E6682" s="16">
        <f t="shared" si="527"/>
        <v>2</v>
      </c>
      <c r="F6682" s="16">
        <f t="shared" si="528"/>
        <v>7</v>
      </c>
      <c r="G6682" s="195">
        <v>6680</v>
      </c>
      <c r="H6682" s="193">
        <v>0.124490042</v>
      </c>
    </row>
    <row r="6683" spans="2:8" x14ac:dyDescent="0.25">
      <c r="B6683" s="192">
        <f t="shared" si="529"/>
        <v>43379.333333317132</v>
      </c>
      <c r="C6683" s="16">
        <f t="shared" si="525"/>
        <v>10</v>
      </c>
      <c r="D6683" s="16">
        <f t="shared" si="526"/>
        <v>6</v>
      </c>
      <c r="E6683" s="16">
        <f t="shared" si="527"/>
        <v>2</v>
      </c>
      <c r="F6683" s="16">
        <f t="shared" si="528"/>
        <v>8</v>
      </c>
      <c r="G6683" s="195">
        <v>6681</v>
      </c>
      <c r="H6683" s="193">
        <v>0.28183729299999999</v>
      </c>
    </row>
    <row r="6684" spans="2:8" x14ac:dyDescent="0.25">
      <c r="B6684" s="192">
        <f t="shared" si="529"/>
        <v>43379.374999983796</v>
      </c>
      <c r="C6684" s="16">
        <f t="shared" si="525"/>
        <v>10</v>
      </c>
      <c r="D6684" s="16">
        <f t="shared" si="526"/>
        <v>6</v>
      </c>
      <c r="E6684" s="16">
        <f t="shared" si="527"/>
        <v>2</v>
      </c>
      <c r="F6684" s="16">
        <f t="shared" si="528"/>
        <v>9</v>
      </c>
      <c r="G6684" s="195">
        <v>6682</v>
      </c>
      <c r="H6684" s="193">
        <v>0.424545381</v>
      </c>
    </row>
    <row r="6685" spans="2:8" x14ac:dyDescent="0.25">
      <c r="B6685" s="192">
        <f t="shared" si="529"/>
        <v>43379.416666650461</v>
      </c>
      <c r="C6685" s="16">
        <f t="shared" si="525"/>
        <v>10</v>
      </c>
      <c r="D6685" s="16">
        <f t="shared" si="526"/>
        <v>6</v>
      </c>
      <c r="E6685" s="16">
        <f t="shared" si="527"/>
        <v>2</v>
      </c>
      <c r="F6685" s="16">
        <f t="shared" si="528"/>
        <v>10</v>
      </c>
      <c r="G6685" s="195">
        <v>6683</v>
      </c>
      <c r="H6685" s="193">
        <v>0.50690177000000003</v>
      </c>
    </row>
    <row r="6686" spans="2:8" x14ac:dyDescent="0.25">
      <c r="B6686" s="192">
        <f t="shared" si="529"/>
        <v>43379.458333317125</v>
      </c>
      <c r="C6686" s="16">
        <f t="shared" si="525"/>
        <v>10</v>
      </c>
      <c r="D6686" s="16">
        <f t="shared" si="526"/>
        <v>6</v>
      </c>
      <c r="E6686" s="16">
        <f t="shared" si="527"/>
        <v>2</v>
      </c>
      <c r="F6686" s="16">
        <f t="shared" si="528"/>
        <v>11</v>
      </c>
      <c r="G6686" s="195">
        <v>6684</v>
      </c>
      <c r="H6686" s="193">
        <v>0.55467287399999998</v>
      </c>
    </row>
    <row r="6687" spans="2:8" x14ac:dyDescent="0.25">
      <c r="B6687" s="192">
        <f t="shared" si="529"/>
        <v>43379.499999983789</v>
      </c>
      <c r="C6687" s="16">
        <f t="shared" si="525"/>
        <v>10</v>
      </c>
      <c r="D6687" s="16">
        <f t="shared" si="526"/>
        <v>6</v>
      </c>
      <c r="E6687" s="16">
        <f t="shared" si="527"/>
        <v>2</v>
      </c>
      <c r="F6687" s="16">
        <f t="shared" si="528"/>
        <v>12</v>
      </c>
      <c r="G6687" s="195">
        <v>6685</v>
      </c>
      <c r="H6687" s="193">
        <v>0.56640147299999999</v>
      </c>
    </row>
    <row r="6688" spans="2:8" x14ac:dyDescent="0.25">
      <c r="B6688" s="192">
        <f t="shared" si="529"/>
        <v>43379.541666650453</v>
      </c>
      <c r="C6688" s="16">
        <f t="shared" si="525"/>
        <v>10</v>
      </c>
      <c r="D6688" s="16">
        <f t="shared" si="526"/>
        <v>6</v>
      </c>
      <c r="E6688" s="16">
        <f t="shared" si="527"/>
        <v>2</v>
      </c>
      <c r="F6688" s="16">
        <f t="shared" si="528"/>
        <v>13</v>
      </c>
      <c r="G6688" s="195">
        <v>6686</v>
      </c>
      <c r="H6688" s="193">
        <v>0.55194862899999997</v>
      </c>
    </row>
    <row r="6689" spans="2:8" x14ac:dyDescent="0.25">
      <c r="B6689" s="192">
        <f t="shared" si="529"/>
        <v>43379.583333317118</v>
      </c>
      <c r="C6689" s="16">
        <f t="shared" si="525"/>
        <v>10</v>
      </c>
      <c r="D6689" s="16">
        <f t="shared" si="526"/>
        <v>6</v>
      </c>
      <c r="E6689" s="16">
        <f t="shared" si="527"/>
        <v>2</v>
      </c>
      <c r="F6689" s="16">
        <f t="shared" si="528"/>
        <v>14</v>
      </c>
      <c r="G6689" s="195">
        <v>6687</v>
      </c>
      <c r="H6689" s="193">
        <v>0.44568013699999998</v>
      </c>
    </row>
    <row r="6690" spans="2:8" x14ac:dyDescent="0.25">
      <c r="B6690" s="192">
        <f t="shared" si="529"/>
        <v>43379.624999983782</v>
      </c>
      <c r="C6690" s="16">
        <f t="shared" si="525"/>
        <v>10</v>
      </c>
      <c r="D6690" s="16">
        <f t="shared" si="526"/>
        <v>6</v>
      </c>
      <c r="E6690" s="16">
        <f t="shared" si="527"/>
        <v>2</v>
      </c>
      <c r="F6690" s="16">
        <f t="shared" si="528"/>
        <v>15</v>
      </c>
      <c r="G6690" s="195">
        <v>6688</v>
      </c>
      <c r="H6690" s="193">
        <v>0.32899162900000001</v>
      </c>
    </row>
    <row r="6691" spans="2:8" x14ac:dyDescent="0.25">
      <c r="B6691" s="192">
        <f t="shared" si="529"/>
        <v>43379.666666650446</v>
      </c>
      <c r="C6691" s="16">
        <f t="shared" si="525"/>
        <v>10</v>
      </c>
      <c r="D6691" s="16">
        <f t="shared" si="526"/>
        <v>6</v>
      </c>
      <c r="E6691" s="16">
        <f t="shared" si="527"/>
        <v>2</v>
      </c>
      <c r="F6691" s="16">
        <f t="shared" si="528"/>
        <v>16</v>
      </c>
      <c r="G6691" s="195">
        <v>6689</v>
      </c>
      <c r="H6691" s="193">
        <v>0.156629503</v>
      </c>
    </row>
    <row r="6692" spans="2:8" x14ac:dyDescent="0.25">
      <c r="B6692" s="192">
        <f t="shared" si="529"/>
        <v>43379.70833331711</v>
      </c>
      <c r="C6692" s="16">
        <f t="shared" si="525"/>
        <v>10</v>
      </c>
      <c r="D6692" s="16">
        <f t="shared" si="526"/>
        <v>6</v>
      </c>
      <c r="E6692" s="16">
        <f t="shared" si="527"/>
        <v>2</v>
      </c>
      <c r="F6692" s="16">
        <f t="shared" si="528"/>
        <v>17</v>
      </c>
      <c r="G6692" s="195">
        <v>6690</v>
      </c>
      <c r="H6692" s="193">
        <v>2.6158979999999998E-2</v>
      </c>
    </row>
    <row r="6693" spans="2:8" x14ac:dyDescent="0.25">
      <c r="B6693" s="192">
        <f t="shared" si="529"/>
        <v>43379.749999983775</v>
      </c>
      <c r="C6693" s="16">
        <f t="shared" si="525"/>
        <v>10</v>
      </c>
      <c r="D6693" s="16">
        <f t="shared" si="526"/>
        <v>6</v>
      </c>
      <c r="E6693" s="16">
        <f t="shared" si="527"/>
        <v>2</v>
      </c>
      <c r="F6693" s="16">
        <f t="shared" si="528"/>
        <v>18</v>
      </c>
      <c r="G6693" s="195">
        <v>6691</v>
      </c>
      <c r="H6693" s="193">
        <v>0</v>
      </c>
    </row>
    <row r="6694" spans="2:8" x14ac:dyDescent="0.25">
      <c r="B6694" s="192">
        <f t="shared" si="529"/>
        <v>43379.791666650439</v>
      </c>
      <c r="C6694" s="16">
        <f t="shared" si="525"/>
        <v>10</v>
      </c>
      <c r="D6694" s="16">
        <f t="shared" si="526"/>
        <v>6</v>
      </c>
      <c r="E6694" s="16">
        <f t="shared" si="527"/>
        <v>2</v>
      </c>
      <c r="F6694" s="16">
        <f t="shared" si="528"/>
        <v>19</v>
      </c>
      <c r="G6694" s="195">
        <v>6692</v>
      </c>
      <c r="H6694" s="193">
        <v>0</v>
      </c>
    </row>
    <row r="6695" spans="2:8" x14ac:dyDescent="0.25">
      <c r="B6695" s="192">
        <f t="shared" si="529"/>
        <v>43379.833333317103</v>
      </c>
      <c r="C6695" s="16">
        <f t="shared" si="525"/>
        <v>10</v>
      </c>
      <c r="D6695" s="16">
        <f t="shared" si="526"/>
        <v>6</v>
      </c>
      <c r="E6695" s="16">
        <f t="shared" si="527"/>
        <v>2</v>
      </c>
      <c r="F6695" s="16">
        <f t="shared" si="528"/>
        <v>20</v>
      </c>
      <c r="G6695" s="195">
        <v>6693</v>
      </c>
      <c r="H6695" s="193">
        <v>0</v>
      </c>
    </row>
    <row r="6696" spans="2:8" x14ac:dyDescent="0.25">
      <c r="B6696" s="192">
        <f t="shared" si="529"/>
        <v>43379.874999983767</v>
      </c>
      <c r="C6696" s="16">
        <f t="shared" si="525"/>
        <v>10</v>
      </c>
      <c r="D6696" s="16">
        <f t="shared" si="526"/>
        <v>6</v>
      </c>
      <c r="E6696" s="16">
        <f t="shared" si="527"/>
        <v>2</v>
      </c>
      <c r="F6696" s="16">
        <f t="shared" si="528"/>
        <v>21</v>
      </c>
      <c r="G6696" s="195">
        <v>6694</v>
      </c>
      <c r="H6696" s="193">
        <v>0</v>
      </c>
    </row>
    <row r="6697" spans="2:8" x14ac:dyDescent="0.25">
      <c r="B6697" s="192">
        <f t="shared" si="529"/>
        <v>43379.916666650432</v>
      </c>
      <c r="C6697" s="16">
        <f t="shared" si="525"/>
        <v>10</v>
      </c>
      <c r="D6697" s="16">
        <f t="shared" si="526"/>
        <v>6</v>
      </c>
      <c r="E6697" s="16">
        <f t="shared" si="527"/>
        <v>2</v>
      </c>
      <c r="F6697" s="16">
        <f t="shared" si="528"/>
        <v>22</v>
      </c>
      <c r="G6697" s="195">
        <v>6695</v>
      </c>
      <c r="H6697" s="193">
        <v>0</v>
      </c>
    </row>
    <row r="6698" spans="2:8" x14ac:dyDescent="0.25">
      <c r="B6698" s="192">
        <f t="shared" si="529"/>
        <v>43379.958333317096</v>
      </c>
      <c r="C6698" s="16">
        <f t="shared" si="525"/>
        <v>10</v>
      </c>
      <c r="D6698" s="16">
        <f t="shared" si="526"/>
        <v>6</v>
      </c>
      <c r="E6698" s="16">
        <f t="shared" si="527"/>
        <v>2</v>
      </c>
      <c r="F6698" s="16">
        <f t="shared" si="528"/>
        <v>23</v>
      </c>
      <c r="G6698" s="195">
        <v>6696</v>
      </c>
      <c r="H6698" s="193">
        <v>0</v>
      </c>
    </row>
    <row r="6699" spans="2:8" x14ac:dyDescent="0.25">
      <c r="B6699" s="192">
        <f t="shared" si="529"/>
        <v>43379.99999998376</v>
      </c>
      <c r="C6699" s="16">
        <f t="shared" si="525"/>
        <v>10</v>
      </c>
      <c r="D6699" s="16">
        <f t="shared" si="526"/>
        <v>7</v>
      </c>
      <c r="E6699" s="16">
        <f t="shared" si="527"/>
        <v>2</v>
      </c>
      <c r="F6699" s="16">
        <f t="shared" si="528"/>
        <v>0</v>
      </c>
      <c r="G6699" s="195">
        <v>6697</v>
      </c>
      <c r="H6699" s="193">
        <v>0</v>
      </c>
    </row>
    <row r="6700" spans="2:8" x14ac:dyDescent="0.25">
      <c r="B6700" s="192">
        <f t="shared" si="529"/>
        <v>43380.041666650424</v>
      </c>
      <c r="C6700" s="16">
        <f t="shared" si="525"/>
        <v>10</v>
      </c>
      <c r="D6700" s="16">
        <f t="shared" si="526"/>
        <v>7</v>
      </c>
      <c r="E6700" s="16">
        <f t="shared" si="527"/>
        <v>2</v>
      </c>
      <c r="F6700" s="16">
        <f t="shared" si="528"/>
        <v>1</v>
      </c>
      <c r="G6700" s="195">
        <v>6698</v>
      </c>
      <c r="H6700" s="193">
        <v>0</v>
      </c>
    </row>
    <row r="6701" spans="2:8" x14ac:dyDescent="0.25">
      <c r="B6701" s="192">
        <f t="shared" si="529"/>
        <v>43380.083333317089</v>
      </c>
      <c r="C6701" s="16">
        <f t="shared" si="525"/>
        <v>10</v>
      </c>
      <c r="D6701" s="16">
        <f t="shared" si="526"/>
        <v>7</v>
      </c>
      <c r="E6701" s="16">
        <f t="shared" si="527"/>
        <v>2</v>
      </c>
      <c r="F6701" s="16">
        <f t="shared" si="528"/>
        <v>2</v>
      </c>
      <c r="G6701" s="195">
        <v>6699</v>
      </c>
      <c r="H6701" s="193">
        <v>0</v>
      </c>
    </row>
    <row r="6702" spans="2:8" x14ac:dyDescent="0.25">
      <c r="B6702" s="192">
        <f t="shared" si="529"/>
        <v>43380.124999983753</v>
      </c>
      <c r="C6702" s="16">
        <f t="shared" si="525"/>
        <v>10</v>
      </c>
      <c r="D6702" s="16">
        <f t="shared" si="526"/>
        <v>7</v>
      </c>
      <c r="E6702" s="16">
        <f t="shared" si="527"/>
        <v>2</v>
      </c>
      <c r="F6702" s="16">
        <f t="shared" si="528"/>
        <v>3</v>
      </c>
      <c r="G6702" s="195">
        <v>6700</v>
      </c>
      <c r="H6702" s="193">
        <v>0</v>
      </c>
    </row>
    <row r="6703" spans="2:8" x14ac:dyDescent="0.25">
      <c r="B6703" s="192">
        <f t="shared" si="529"/>
        <v>43380.166666650417</v>
      </c>
      <c r="C6703" s="16">
        <f t="shared" si="525"/>
        <v>10</v>
      </c>
      <c r="D6703" s="16">
        <f t="shared" si="526"/>
        <v>7</v>
      </c>
      <c r="E6703" s="16">
        <f t="shared" si="527"/>
        <v>2</v>
      </c>
      <c r="F6703" s="16">
        <f t="shared" si="528"/>
        <v>4</v>
      </c>
      <c r="G6703" s="195">
        <v>6701</v>
      </c>
      <c r="H6703" s="193">
        <v>0</v>
      </c>
    </row>
    <row r="6704" spans="2:8" x14ac:dyDescent="0.25">
      <c r="B6704" s="192">
        <f t="shared" si="529"/>
        <v>43380.208333317081</v>
      </c>
      <c r="C6704" s="16">
        <f t="shared" si="525"/>
        <v>10</v>
      </c>
      <c r="D6704" s="16">
        <f t="shared" si="526"/>
        <v>7</v>
      </c>
      <c r="E6704" s="16">
        <f t="shared" si="527"/>
        <v>2</v>
      </c>
      <c r="F6704" s="16">
        <f t="shared" si="528"/>
        <v>5</v>
      </c>
      <c r="G6704" s="195">
        <v>6702</v>
      </c>
      <c r="H6704" s="193">
        <v>0</v>
      </c>
    </row>
    <row r="6705" spans="2:8" x14ac:dyDescent="0.25">
      <c r="B6705" s="192">
        <f t="shared" si="529"/>
        <v>43380.249999983746</v>
      </c>
      <c r="C6705" s="16">
        <f t="shared" si="525"/>
        <v>10</v>
      </c>
      <c r="D6705" s="16">
        <f t="shared" si="526"/>
        <v>7</v>
      </c>
      <c r="E6705" s="16">
        <f t="shared" si="527"/>
        <v>2</v>
      </c>
      <c r="F6705" s="16">
        <f t="shared" si="528"/>
        <v>6</v>
      </c>
      <c r="G6705" s="195">
        <v>6703</v>
      </c>
      <c r="H6705" s="193">
        <v>8.8559090000000004E-3</v>
      </c>
    </row>
    <row r="6706" spans="2:8" x14ac:dyDescent="0.25">
      <c r="B6706" s="192">
        <f t="shared" si="529"/>
        <v>43380.29166665041</v>
      </c>
      <c r="C6706" s="16">
        <f t="shared" si="525"/>
        <v>10</v>
      </c>
      <c r="D6706" s="16">
        <f t="shared" si="526"/>
        <v>7</v>
      </c>
      <c r="E6706" s="16">
        <f t="shared" si="527"/>
        <v>2</v>
      </c>
      <c r="F6706" s="16">
        <f t="shared" si="528"/>
        <v>7</v>
      </c>
      <c r="G6706" s="195">
        <v>6704</v>
      </c>
      <c r="H6706" s="193">
        <v>0.11667714999999999</v>
      </c>
    </row>
    <row r="6707" spans="2:8" x14ac:dyDescent="0.25">
      <c r="B6707" s="192">
        <f t="shared" si="529"/>
        <v>43380.333333317074</v>
      </c>
      <c r="C6707" s="16">
        <f t="shared" si="525"/>
        <v>10</v>
      </c>
      <c r="D6707" s="16">
        <f t="shared" si="526"/>
        <v>7</v>
      </c>
      <c r="E6707" s="16">
        <f t="shared" si="527"/>
        <v>2</v>
      </c>
      <c r="F6707" s="16">
        <f t="shared" si="528"/>
        <v>8</v>
      </c>
      <c r="G6707" s="195">
        <v>6705</v>
      </c>
      <c r="H6707" s="193">
        <v>0.26501502100000002</v>
      </c>
    </row>
    <row r="6708" spans="2:8" x14ac:dyDescent="0.25">
      <c r="B6708" s="192">
        <f t="shared" si="529"/>
        <v>43380.374999983738</v>
      </c>
      <c r="C6708" s="16">
        <f t="shared" si="525"/>
        <v>10</v>
      </c>
      <c r="D6708" s="16">
        <f t="shared" si="526"/>
        <v>7</v>
      </c>
      <c r="E6708" s="16">
        <f t="shared" si="527"/>
        <v>2</v>
      </c>
      <c r="F6708" s="16">
        <f t="shared" si="528"/>
        <v>9</v>
      </c>
      <c r="G6708" s="195">
        <v>6706</v>
      </c>
      <c r="H6708" s="193">
        <v>0.39081318700000001</v>
      </c>
    </row>
    <row r="6709" spans="2:8" x14ac:dyDescent="0.25">
      <c r="B6709" s="192">
        <f t="shared" si="529"/>
        <v>43380.416666650402</v>
      </c>
      <c r="C6709" s="16">
        <f t="shared" si="525"/>
        <v>10</v>
      </c>
      <c r="D6709" s="16">
        <f t="shared" si="526"/>
        <v>7</v>
      </c>
      <c r="E6709" s="16">
        <f t="shared" si="527"/>
        <v>2</v>
      </c>
      <c r="F6709" s="16">
        <f t="shared" si="528"/>
        <v>10</v>
      </c>
      <c r="G6709" s="195">
        <v>6707</v>
      </c>
      <c r="H6709" s="193">
        <v>0.51312313399999998</v>
      </c>
    </row>
    <row r="6710" spans="2:8" x14ac:dyDescent="0.25">
      <c r="B6710" s="192">
        <f t="shared" si="529"/>
        <v>43380.458333317067</v>
      </c>
      <c r="C6710" s="16">
        <f t="shared" si="525"/>
        <v>10</v>
      </c>
      <c r="D6710" s="16">
        <f t="shared" si="526"/>
        <v>7</v>
      </c>
      <c r="E6710" s="16">
        <f t="shared" si="527"/>
        <v>2</v>
      </c>
      <c r="F6710" s="16">
        <f t="shared" si="528"/>
        <v>11</v>
      </c>
      <c r="G6710" s="195">
        <v>6708</v>
      </c>
      <c r="H6710" s="193">
        <v>0.55601130899999995</v>
      </c>
    </row>
    <row r="6711" spans="2:8" x14ac:dyDescent="0.25">
      <c r="B6711" s="192">
        <f t="shared" si="529"/>
        <v>43380.499999983731</v>
      </c>
      <c r="C6711" s="16">
        <f t="shared" si="525"/>
        <v>10</v>
      </c>
      <c r="D6711" s="16">
        <f t="shared" si="526"/>
        <v>7</v>
      </c>
      <c r="E6711" s="16">
        <f t="shared" si="527"/>
        <v>2</v>
      </c>
      <c r="F6711" s="16">
        <f t="shared" si="528"/>
        <v>12</v>
      </c>
      <c r="G6711" s="195">
        <v>6709</v>
      </c>
      <c r="H6711" s="193">
        <v>0.55450907100000002</v>
      </c>
    </row>
    <row r="6712" spans="2:8" x14ac:dyDescent="0.25">
      <c r="B6712" s="192">
        <f t="shared" si="529"/>
        <v>43380.541666650395</v>
      </c>
      <c r="C6712" s="16">
        <f t="shared" si="525"/>
        <v>10</v>
      </c>
      <c r="D6712" s="16">
        <f t="shared" si="526"/>
        <v>7</v>
      </c>
      <c r="E6712" s="16">
        <f t="shared" si="527"/>
        <v>2</v>
      </c>
      <c r="F6712" s="16">
        <f t="shared" si="528"/>
        <v>13</v>
      </c>
      <c r="G6712" s="195">
        <v>6710</v>
      </c>
      <c r="H6712" s="193">
        <v>0.537256081</v>
      </c>
    </row>
    <row r="6713" spans="2:8" x14ac:dyDescent="0.25">
      <c r="B6713" s="192">
        <f t="shared" si="529"/>
        <v>43380.583333317059</v>
      </c>
      <c r="C6713" s="16">
        <f t="shared" si="525"/>
        <v>10</v>
      </c>
      <c r="D6713" s="16">
        <f t="shared" si="526"/>
        <v>7</v>
      </c>
      <c r="E6713" s="16">
        <f t="shared" si="527"/>
        <v>2</v>
      </c>
      <c r="F6713" s="16">
        <f t="shared" si="528"/>
        <v>14</v>
      </c>
      <c r="G6713" s="195">
        <v>6711</v>
      </c>
      <c r="H6713" s="193">
        <v>0.43540498999999999</v>
      </c>
    </row>
    <row r="6714" spans="2:8" x14ac:dyDescent="0.25">
      <c r="B6714" s="192">
        <f t="shared" si="529"/>
        <v>43380.624999983724</v>
      </c>
      <c r="C6714" s="16">
        <f t="shared" si="525"/>
        <v>10</v>
      </c>
      <c r="D6714" s="16">
        <f t="shared" si="526"/>
        <v>7</v>
      </c>
      <c r="E6714" s="16">
        <f t="shared" si="527"/>
        <v>2</v>
      </c>
      <c r="F6714" s="16">
        <f t="shared" si="528"/>
        <v>15</v>
      </c>
      <c r="G6714" s="195">
        <v>6712</v>
      </c>
      <c r="H6714" s="193">
        <v>0.30257720799999999</v>
      </c>
    </row>
    <row r="6715" spans="2:8" x14ac:dyDescent="0.25">
      <c r="B6715" s="192">
        <f t="shared" si="529"/>
        <v>43380.666666650388</v>
      </c>
      <c r="C6715" s="16">
        <f t="shared" si="525"/>
        <v>10</v>
      </c>
      <c r="D6715" s="16">
        <f t="shared" si="526"/>
        <v>7</v>
      </c>
      <c r="E6715" s="16">
        <f t="shared" si="527"/>
        <v>2</v>
      </c>
      <c r="F6715" s="16">
        <f t="shared" si="528"/>
        <v>16</v>
      </c>
      <c r="G6715" s="195">
        <v>6713</v>
      </c>
      <c r="H6715" s="193">
        <v>0.15591535100000001</v>
      </c>
    </row>
    <row r="6716" spans="2:8" x14ac:dyDescent="0.25">
      <c r="B6716" s="192">
        <f t="shared" si="529"/>
        <v>43380.708333317052</v>
      </c>
      <c r="C6716" s="16">
        <f t="shared" si="525"/>
        <v>10</v>
      </c>
      <c r="D6716" s="16">
        <f t="shared" si="526"/>
        <v>7</v>
      </c>
      <c r="E6716" s="16">
        <f t="shared" si="527"/>
        <v>2</v>
      </c>
      <c r="F6716" s="16">
        <f t="shared" si="528"/>
        <v>17</v>
      </c>
      <c r="G6716" s="195">
        <v>6714</v>
      </c>
      <c r="H6716" s="193">
        <v>2.5813810999999999E-2</v>
      </c>
    </row>
    <row r="6717" spans="2:8" x14ac:dyDescent="0.25">
      <c r="B6717" s="192">
        <f t="shared" si="529"/>
        <v>43380.749999983716</v>
      </c>
      <c r="C6717" s="16">
        <f t="shared" si="525"/>
        <v>10</v>
      </c>
      <c r="D6717" s="16">
        <f t="shared" si="526"/>
        <v>7</v>
      </c>
      <c r="E6717" s="16">
        <f t="shared" si="527"/>
        <v>2</v>
      </c>
      <c r="F6717" s="16">
        <f t="shared" si="528"/>
        <v>18</v>
      </c>
      <c r="G6717" s="195">
        <v>6715</v>
      </c>
      <c r="H6717" s="193">
        <v>0</v>
      </c>
    </row>
    <row r="6718" spans="2:8" x14ac:dyDescent="0.25">
      <c r="B6718" s="192">
        <f t="shared" si="529"/>
        <v>43380.791666650381</v>
      </c>
      <c r="C6718" s="16">
        <f t="shared" si="525"/>
        <v>10</v>
      </c>
      <c r="D6718" s="16">
        <f t="shared" si="526"/>
        <v>7</v>
      </c>
      <c r="E6718" s="16">
        <f t="shared" si="527"/>
        <v>2</v>
      </c>
      <c r="F6718" s="16">
        <f t="shared" si="528"/>
        <v>19</v>
      </c>
      <c r="G6718" s="195">
        <v>6716</v>
      </c>
      <c r="H6718" s="193">
        <v>0</v>
      </c>
    </row>
    <row r="6719" spans="2:8" x14ac:dyDescent="0.25">
      <c r="B6719" s="192">
        <f t="shared" si="529"/>
        <v>43380.833333317045</v>
      </c>
      <c r="C6719" s="16">
        <f t="shared" si="525"/>
        <v>10</v>
      </c>
      <c r="D6719" s="16">
        <f t="shared" si="526"/>
        <v>7</v>
      </c>
      <c r="E6719" s="16">
        <f t="shared" si="527"/>
        <v>2</v>
      </c>
      <c r="F6719" s="16">
        <f t="shared" si="528"/>
        <v>20</v>
      </c>
      <c r="G6719" s="195">
        <v>6717</v>
      </c>
      <c r="H6719" s="193">
        <v>0</v>
      </c>
    </row>
    <row r="6720" spans="2:8" x14ac:dyDescent="0.25">
      <c r="B6720" s="192">
        <f t="shared" si="529"/>
        <v>43380.874999983709</v>
      </c>
      <c r="C6720" s="16">
        <f t="shared" si="525"/>
        <v>10</v>
      </c>
      <c r="D6720" s="16">
        <f t="shared" si="526"/>
        <v>7</v>
      </c>
      <c r="E6720" s="16">
        <f t="shared" si="527"/>
        <v>2</v>
      </c>
      <c r="F6720" s="16">
        <f t="shared" si="528"/>
        <v>21</v>
      </c>
      <c r="G6720" s="195">
        <v>6718</v>
      </c>
      <c r="H6720" s="193">
        <v>0</v>
      </c>
    </row>
    <row r="6721" spans="2:8" x14ac:dyDescent="0.25">
      <c r="B6721" s="192">
        <f t="shared" si="529"/>
        <v>43380.916666650373</v>
      </c>
      <c r="C6721" s="16">
        <f t="shared" si="525"/>
        <v>10</v>
      </c>
      <c r="D6721" s="16">
        <f t="shared" si="526"/>
        <v>7</v>
      </c>
      <c r="E6721" s="16">
        <f t="shared" si="527"/>
        <v>2</v>
      </c>
      <c r="F6721" s="16">
        <f t="shared" si="528"/>
        <v>22</v>
      </c>
      <c r="G6721" s="195">
        <v>6719</v>
      </c>
      <c r="H6721" s="193">
        <v>0</v>
      </c>
    </row>
    <row r="6722" spans="2:8" x14ac:dyDescent="0.25">
      <c r="B6722" s="192">
        <f t="shared" si="529"/>
        <v>43380.958333317038</v>
      </c>
      <c r="C6722" s="16">
        <f t="shared" si="525"/>
        <v>10</v>
      </c>
      <c r="D6722" s="16">
        <f t="shared" si="526"/>
        <v>7</v>
      </c>
      <c r="E6722" s="16">
        <f t="shared" si="527"/>
        <v>2</v>
      </c>
      <c r="F6722" s="16">
        <f t="shared" si="528"/>
        <v>23</v>
      </c>
      <c r="G6722" s="195">
        <v>6720</v>
      </c>
      <c r="H6722" s="193">
        <v>0</v>
      </c>
    </row>
    <row r="6723" spans="2:8" x14ac:dyDescent="0.25">
      <c r="B6723" s="192">
        <f t="shared" si="529"/>
        <v>43380.999999983702</v>
      </c>
      <c r="C6723" s="16">
        <f t="shared" si="525"/>
        <v>10</v>
      </c>
      <c r="D6723" s="16">
        <f t="shared" si="526"/>
        <v>1</v>
      </c>
      <c r="E6723" s="16">
        <f t="shared" si="527"/>
        <v>1</v>
      </c>
      <c r="F6723" s="16">
        <f t="shared" si="528"/>
        <v>0</v>
      </c>
      <c r="G6723" s="195">
        <v>6721</v>
      </c>
      <c r="H6723" s="193">
        <v>0</v>
      </c>
    </row>
    <row r="6724" spans="2:8" x14ac:dyDescent="0.25">
      <c r="B6724" s="192">
        <f t="shared" si="529"/>
        <v>43381.041666650366</v>
      </c>
      <c r="C6724" s="16">
        <f t="shared" ref="C6724:C6787" si="530">MONTH(B6724)</f>
        <v>10</v>
      </c>
      <c r="D6724" s="16">
        <f t="shared" ref="D6724:D6787" si="531">WEEKDAY(B6724,2)</f>
        <v>1</v>
      </c>
      <c r="E6724" s="16">
        <f t="shared" ref="E6724:E6787" si="532">IF(D6724&lt;6,1,2)</f>
        <v>1</v>
      </c>
      <c r="F6724" s="16">
        <f t="shared" ref="F6724:F6787" si="533">HOUR(B6724)</f>
        <v>1</v>
      </c>
      <c r="G6724" s="195">
        <v>6722</v>
      </c>
      <c r="H6724" s="193">
        <v>0</v>
      </c>
    </row>
    <row r="6725" spans="2:8" x14ac:dyDescent="0.25">
      <c r="B6725" s="192">
        <f t="shared" ref="B6725:B6788" si="534">B6724+1/24</f>
        <v>43381.08333331703</v>
      </c>
      <c r="C6725" s="16">
        <f t="shared" si="530"/>
        <v>10</v>
      </c>
      <c r="D6725" s="16">
        <f t="shared" si="531"/>
        <v>1</v>
      </c>
      <c r="E6725" s="16">
        <f t="shared" si="532"/>
        <v>1</v>
      </c>
      <c r="F6725" s="16">
        <f t="shared" si="533"/>
        <v>2</v>
      </c>
      <c r="G6725" s="195">
        <v>6723</v>
      </c>
      <c r="H6725" s="193">
        <v>0</v>
      </c>
    </row>
    <row r="6726" spans="2:8" x14ac:dyDescent="0.25">
      <c r="B6726" s="192">
        <f t="shared" si="534"/>
        <v>43381.124999983695</v>
      </c>
      <c r="C6726" s="16">
        <f t="shared" si="530"/>
        <v>10</v>
      </c>
      <c r="D6726" s="16">
        <f t="shared" si="531"/>
        <v>1</v>
      </c>
      <c r="E6726" s="16">
        <f t="shared" si="532"/>
        <v>1</v>
      </c>
      <c r="F6726" s="16">
        <f t="shared" si="533"/>
        <v>3</v>
      </c>
      <c r="G6726" s="195">
        <v>6724</v>
      </c>
      <c r="H6726" s="193">
        <v>0</v>
      </c>
    </row>
    <row r="6727" spans="2:8" x14ac:dyDescent="0.25">
      <c r="B6727" s="192">
        <f t="shared" si="534"/>
        <v>43381.166666650359</v>
      </c>
      <c r="C6727" s="16">
        <f t="shared" si="530"/>
        <v>10</v>
      </c>
      <c r="D6727" s="16">
        <f t="shared" si="531"/>
        <v>1</v>
      </c>
      <c r="E6727" s="16">
        <f t="shared" si="532"/>
        <v>1</v>
      </c>
      <c r="F6727" s="16">
        <f t="shared" si="533"/>
        <v>4</v>
      </c>
      <c r="G6727" s="195">
        <v>6725</v>
      </c>
      <c r="H6727" s="193">
        <v>0</v>
      </c>
    </row>
    <row r="6728" spans="2:8" x14ac:dyDescent="0.25">
      <c r="B6728" s="192">
        <f t="shared" si="534"/>
        <v>43381.208333317023</v>
      </c>
      <c r="C6728" s="16">
        <f t="shared" si="530"/>
        <v>10</v>
      </c>
      <c r="D6728" s="16">
        <f t="shared" si="531"/>
        <v>1</v>
      </c>
      <c r="E6728" s="16">
        <f t="shared" si="532"/>
        <v>1</v>
      </c>
      <c r="F6728" s="16">
        <f t="shared" si="533"/>
        <v>5</v>
      </c>
      <c r="G6728" s="195">
        <v>6726</v>
      </c>
      <c r="H6728" s="193">
        <v>0</v>
      </c>
    </row>
    <row r="6729" spans="2:8" x14ac:dyDescent="0.25">
      <c r="B6729" s="192">
        <f t="shared" si="534"/>
        <v>43381.249999983687</v>
      </c>
      <c r="C6729" s="16">
        <f t="shared" si="530"/>
        <v>10</v>
      </c>
      <c r="D6729" s="16">
        <f t="shared" si="531"/>
        <v>1</v>
      </c>
      <c r="E6729" s="16">
        <f t="shared" si="532"/>
        <v>1</v>
      </c>
      <c r="F6729" s="16">
        <f t="shared" si="533"/>
        <v>6</v>
      </c>
      <c r="G6729" s="195">
        <v>6727</v>
      </c>
      <c r="H6729" s="193">
        <v>9.0149440000000004E-3</v>
      </c>
    </row>
    <row r="6730" spans="2:8" x14ac:dyDescent="0.25">
      <c r="B6730" s="192">
        <f t="shared" si="534"/>
        <v>43381.291666650352</v>
      </c>
      <c r="C6730" s="16">
        <f t="shared" si="530"/>
        <v>10</v>
      </c>
      <c r="D6730" s="16">
        <f t="shared" si="531"/>
        <v>1</v>
      </c>
      <c r="E6730" s="16">
        <f t="shared" si="532"/>
        <v>1</v>
      </c>
      <c r="F6730" s="16">
        <f t="shared" si="533"/>
        <v>7</v>
      </c>
      <c r="G6730" s="195">
        <v>6728</v>
      </c>
      <c r="H6730" s="193">
        <v>0.13488756499999999</v>
      </c>
    </row>
    <row r="6731" spans="2:8" x14ac:dyDescent="0.25">
      <c r="B6731" s="192">
        <f t="shared" si="534"/>
        <v>43381.333333317016</v>
      </c>
      <c r="C6731" s="16">
        <f t="shared" si="530"/>
        <v>10</v>
      </c>
      <c r="D6731" s="16">
        <f t="shared" si="531"/>
        <v>1</v>
      </c>
      <c r="E6731" s="16">
        <f t="shared" si="532"/>
        <v>1</v>
      </c>
      <c r="F6731" s="16">
        <f t="shared" si="533"/>
        <v>8</v>
      </c>
      <c r="G6731" s="195">
        <v>6729</v>
      </c>
      <c r="H6731" s="193">
        <v>0.30333484799999999</v>
      </c>
    </row>
    <row r="6732" spans="2:8" x14ac:dyDescent="0.25">
      <c r="B6732" s="192">
        <f t="shared" si="534"/>
        <v>43381.37499998368</v>
      </c>
      <c r="C6732" s="16">
        <f t="shared" si="530"/>
        <v>10</v>
      </c>
      <c r="D6732" s="16">
        <f t="shared" si="531"/>
        <v>1</v>
      </c>
      <c r="E6732" s="16">
        <f t="shared" si="532"/>
        <v>1</v>
      </c>
      <c r="F6732" s="16">
        <f t="shared" si="533"/>
        <v>9</v>
      </c>
      <c r="G6732" s="195">
        <v>6730</v>
      </c>
      <c r="H6732" s="193">
        <v>0.45014236499999999</v>
      </c>
    </row>
    <row r="6733" spans="2:8" x14ac:dyDescent="0.25">
      <c r="B6733" s="192">
        <f t="shared" si="534"/>
        <v>43381.416666650344</v>
      </c>
      <c r="C6733" s="16">
        <f t="shared" si="530"/>
        <v>10</v>
      </c>
      <c r="D6733" s="16">
        <f t="shared" si="531"/>
        <v>1</v>
      </c>
      <c r="E6733" s="16">
        <f t="shared" si="532"/>
        <v>1</v>
      </c>
      <c r="F6733" s="16">
        <f t="shared" si="533"/>
        <v>10</v>
      </c>
      <c r="G6733" s="195">
        <v>6731</v>
      </c>
      <c r="H6733" s="193">
        <v>0.55687569000000003</v>
      </c>
    </row>
    <row r="6734" spans="2:8" x14ac:dyDescent="0.25">
      <c r="B6734" s="192">
        <f t="shared" si="534"/>
        <v>43381.458333317009</v>
      </c>
      <c r="C6734" s="16">
        <f t="shared" si="530"/>
        <v>10</v>
      </c>
      <c r="D6734" s="16">
        <f t="shared" si="531"/>
        <v>1</v>
      </c>
      <c r="E6734" s="16">
        <f t="shared" si="532"/>
        <v>1</v>
      </c>
      <c r="F6734" s="16">
        <f t="shared" si="533"/>
        <v>11</v>
      </c>
      <c r="G6734" s="195">
        <v>6732</v>
      </c>
      <c r="H6734" s="193">
        <v>0.59159079599999997</v>
      </c>
    </row>
    <row r="6735" spans="2:8" x14ac:dyDescent="0.25">
      <c r="B6735" s="192">
        <f t="shared" si="534"/>
        <v>43381.499999983673</v>
      </c>
      <c r="C6735" s="16">
        <f t="shared" si="530"/>
        <v>10</v>
      </c>
      <c r="D6735" s="16">
        <f t="shared" si="531"/>
        <v>1</v>
      </c>
      <c r="E6735" s="16">
        <f t="shared" si="532"/>
        <v>1</v>
      </c>
      <c r="F6735" s="16">
        <f t="shared" si="533"/>
        <v>12</v>
      </c>
      <c r="G6735" s="195">
        <v>6733</v>
      </c>
      <c r="H6735" s="193">
        <v>0.59219082499999998</v>
      </c>
    </row>
    <row r="6736" spans="2:8" x14ac:dyDescent="0.25">
      <c r="B6736" s="192">
        <f t="shared" si="534"/>
        <v>43381.541666650337</v>
      </c>
      <c r="C6736" s="16">
        <f t="shared" si="530"/>
        <v>10</v>
      </c>
      <c r="D6736" s="16">
        <f t="shared" si="531"/>
        <v>1</v>
      </c>
      <c r="E6736" s="16">
        <f t="shared" si="532"/>
        <v>1</v>
      </c>
      <c r="F6736" s="16">
        <f t="shared" si="533"/>
        <v>13</v>
      </c>
      <c r="G6736" s="195">
        <v>6734</v>
      </c>
      <c r="H6736" s="193">
        <v>0.57026012400000003</v>
      </c>
    </row>
    <row r="6737" spans="2:8" x14ac:dyDescent="0.25">
      <c r="B6737" s="192">
        <f t="shared" si="534"/>
        <v>43381.583333317001</v>
      </c>
      <c r="C6737" s="16">
        <f t="shared" si="530"/>
        <v>10</v>
      </c>
      <c r="D6737" s="16">
        <f t="shared" si="531"/>
        <v>1</v>
      </c>
      <c r="E6737" s="16">
        <f t="shared" si="532"/>
        <v>1</v>
      </c>
      <c r="F6737" s="16">
        <f t="shared" si="533"/>
        <v>14</v>
      </c>
      <c r="G6737" s="195">
        <v>6735</v>
      </c>
      <c r="H6737" s="193">
        <v>0.45029823499999999</v>
      </c>
    </row>
    <row r="6738" spans="2:8" x14ac:dyDescent="0.25">
      <c r="B6738" s="192">
        <f t="shared" si="534"/>
        <v>43381.624999983665</v>
      </c>
      <c r="C6738" s="16">
        <f t="shared" si="530"/>
        <v>10</v>
      </c>
      <c r="D6738" s="16">
        <f t="shared" si="531"/>
        <v>1</v>
      </c>
      <c r="E6738" s="16">
        <f t="shared" si="532"/>
        <v>1</v>
      </c>
      <c r="F6738" s="16">
        <f t="shared" si="533"/>
        <v>15</v>
      </c>
      <c r="G6738" s="195">
        <v>6736</v>
      </c>
      <c r="H6738" s="193">
        <v>0.32165748900000002</v>
      </c>
    </row>
    <row r="6739" spans="2:8" x14ac:dyDescent="0.25">
      <c r="B6739" s="192">
        <f t="shared" si="534"/>
        <v>43381.66666665033</v>
      </c>
      <c r="C6739" s="16">
        <f t="shared" si="530"/>
        <v>10</v>
      </c>
      <c r="D6739" s="16">
        <f t="shared" si="531"/>
        <v>1</v>
      </c>
      <c r="E6739" s="16">
        <f t="shared" si="532"/>
        <v>1</v>
      </c>
      <c r="F6739" s="16">
        <f t="shared" si="533"/>
        <v>16</v>
      </c>
      <c r="G6739" s="195">
        <v>6737</v>
      </c>
      <c r="H6739" s="193">
        <v>0.15172718900000001</v>
      </c>
    </row>
    <row r="6740" spans="2:8" x14ac:dyDescent="0.25">
      <c r="B6740" s="192">
        <f t="shared" si="534"/>
        <v>43381.708333316994</v>
      </c>
      <c r="C6740" s="16">
        <f t="shared" si="530"/>
        <v>10</v>
      </c>
      <c r="D6740" s="16">
        <f t="shared" si="531"/>
        <v>1</v>
      </c>
      <c r="E6740" s="16">
        <f t="shared" si="532"/>
        <v>1</v>
      </c>
      <c r="F6740" s="16">
        <f t="shared" si="533"/>
        <v>17</v>
      </c>
      <c r="G6740" s="195">
        <v>6738</v>
      </c>
      <c r="H6740" s="193">
        <v>2.3706000000000001E-2</v>
      </c>
    </row>
    <row r="6741" spans="2:8" x14ac:dyDescent="0.25">
      <c r="B6741" s="192">
        <f t="shared" si="534"/>
        <v>43381.749999983658</v>
      </c>
      <c r="C6741" s="16">
        <f t="shared" si="530"/>
        <v>10</v>
      </c>
      <c r="D6741" s="16">
        <f t="shared" si="531"/>
        <v>1</v>
      </c>
      <c r="E6741" s="16">
        <f t="shared" si="532"/>
        <v>1</v>
      </c>
      <c r="F6741" s="16">
        <f t="shared" si="533"/>
        <v>18</v>
      </c>
      <c r="G6741" s="195">
        <v>6739</v>
      </c>
      <c r="H6741" s="193">
        <v>0</v>
      </c>
    </row>
    <row r="6742" spans="2:8" x14ac:dyDescent="0.25">
      <c r="B6742" s="192">
        <f t="shared" si="534"/>
        <v>43381.791666650322</v>
      </c>
      <c r="C6742" s="16">
        <f t="shared" si="530"/>
        <v>10</v>
      </c>
      <c r="D6742" s="16">
        <f t="shared" si="531"/>
        <v>1</v>
      </c>
      <c r="E6742" s="16">
        <f t="shared" si="532"/>
        <v>1</v>
      </c>
      <c r="F6742" s="16">
        <f t="shared" si="533"/>
        <v>19</v>
      </c>
      <c r="G6742" s="195">
        <v>6740</v>
      </c>
      <c r="H6742" s="193">
        <v>0</v>
      </c>
    </row>
    <row r="6743" spans="2:8" x14ac:dyDescent="0.25">
      <c r="B6743" s="192">
        <f t="shared" si="534"/>
        <v>43381.833333316987</v>
      </c>
      <c r="C6743" s="16">
        <f t="shared" si="530"/>
        <v>10</v>
      </c>
      <c r="D6743" s="16">
        <f t="shared" si="531"/>
        <v>1</v>
      </c>
      <c r="E6743" s="16">
        <f t="shared" si="532"/>
        <v>1</v>
      </c>
      <c r="F6743" s="16">
        <f t="shared" si="533"/>
        <v>20</v>
      </c>
      <c r="G6743" s="195">
        <v>6741</v>
      </c>
      <c r="H6743" s="193">
        <v>0</v>
      </c>
    </row>
    <row r="6744" spans="2:8" x14ac:dyDescent="0.25">
      <c r="B6744" s="192">
        <f t="shared" si="534"/>
        <v>43381.874999983651</v>
      </c>
      <c r="C6744" s="16">
        <f t="shared" si="530"/>
        <v>10</v>
      </c>
      <c r="D6744" s="16">
        <f t="shared" si="531"/>
        <v>1</v>
      </c>
      <c r="E6744" s="16">
        <f t="shared" si="532"/>
        <v>1</v>
      </c>
      <c r="F6744" s="16">
        <f t="shared" si="533"/>
        <v>21</v>
      </c>
      <c r="G6744" s="195">
        <v>6742</v>
      </c>
      <c r="H6744" s="193">
        <v>0</v>
      </c>
    </row>
    <row r="6745" spans="2:8" x14ac:dyDescent="0.25">
      <c r="B6745" s="192">
        <f t="shared" si="534"/>
        <v>43381.916666650315</v>
      </c>
      <c r="C6745" s="16">
        <f t="shared" si="530"/>
        <v>10</v>
      </c>
      <c r="D6745" s="16">
        <f t="shared" si="531"/>
        <v>1</v>
      </c>
      <c r="E6745" s="16">
        <f t="shared" si="532"/>
        <v>1</v>
      </c>
      <c r="F6745" s="16">
        <f t="shared" si="533"/>
        <v>22</v>
      </c>
      <c r="G6745" s="195">
        <v>6743</v>
      </c>
      <c r="H6745" s="193">
        <v>0</v>
      </c>
    </row>
    <row r="6746" spans="2:8" x14ac:dyDescent="0.25">
      <c r="B6746" s="192">
        <f t="shared" si="534"/>
        <v>43381.958333316979</v>
      </c>
      <c r="C6746" s="16">
        <f t="shared" si="530"/>
        <v>10</v>
      </c>
      <c r="D6746" s="16">
        <f t="shared" si="531"/>
        <v>1</v>
      </c>
      <c r="E6746" s="16">
        <f t="shared" si="532"/>
        <v>1</v>
      </c>
      <c r="F6746" s="16">
        <f t="shared" si="533"/>
        <v>23</v>
      </c>
      <c r="G6746" s="195">
        <v>6744</v>
      </c>
      <c r="H6746" s="193">
        <v>0</v>
      </c>
    </row>
    <row r="6747" spans="2:8" x14ac:dyDescent="0.25">
      <c r="B6747" s="192">
        <f t="shared" si="534"/>
        <v>43381.999999983644</v>
      </c>
      <c r="C6747" s="16">
        <f t="shared" si="530"/>
        <v>10</v>
      </c>
      <c r="D6747" s="16">
        <f t="shared" si="531"/>
        <v>2</v>
      </c>
      <c r="E6747" s="16">
        <f t="shared" si="532"/>
        <v>1</v>
      </c>
      <c r="F6747" s="16">
        <f t="shared" si="533"/>
        <v>0</v>
      </c>
      <c r="G6747" s="195">
        <v>6745</v>
      </c>
      <c r="H6747" s="193">
        <v>0</v>
      </c>
    </row>
    <row r="6748" spans="2:8" x14ac:dyDescent="0.25">
      <c r="B6748" s="192">
        <f t="shared" si="534"/>
        <v>43382.041666650308</v>
      </c>
      <c r="C6748" s="16">
        <f t="shared" si="530"/>
        <v>10</v>
      </c>
      <c r="D6748" s="16">
        <f t="shared" si="531"/>
        <v>2</v>
      </c>
      <c r="E6748" s="16">
        <f t="shared" si="532"/>
        <v>1</v>
      </c>
      <c r="F6748" s="16">
        <f t="shared" si="533"/>
        <v>1</v>
      </c>
      <c r="G6748" s="195">
        <v>6746</v>
      </c>
      <c r="H6748" s="193">
        <v>0</v>
      </c>
    </row>
    <row r="6749" spans="2:8" x14ac:dyDescent="0.25">
      <c r="B6749" s="192">
        <f t="shared" si="534"/>
        <v>43382.083333316972</v>
      </c>
      <c r="C6749" s="16">
        <f t="shared" si="530"/>
        <v>10</v>
      </c>
      <c r="D6749" s="16">
        <f t="shared" si="531"/>
        <v>2</v>
      </c>
      <c r="E6749" s="16">
        <f t="shared" si="532"/>
        <v>1</v>
      </c>
      <c r="F6749" s="16">
        <f t="shared" si="533"/>
        <v>2</v>
      </c>
      <c r="G6749" s="195">
        <v>6747</v>
      </c>
      <c r="H6749" s="193">
        <v>0</v>
      </c>
    </row>
    <row r="6750" spans="2:8" x14ac:dyDescent="0.25">
      <c r="B6750" s="192">
        <f t="shared" si="534"/>
        <v>43382.124999983636</v>
      </c>
      <c r="C6750" s="16">
        <f t="shared" si="530"/>
        <v>10</v>
      </c>
      <c r="D6750" s="16">
        <f t="shared" si="531"/>
        <v>2</v>
      </c>
      <c r="E6750" s="16">
        <f t="shared" si="532"/>
        <v>1</v>
      </c>
      <c r="F6750" s="16">
        <f t="shared" si="533"/>
        <v>3</v>
      </c>
      <c r="G6750" s="195">
        <v>6748</v>
      </c>
      <c r="H6750" s="193">
        <v>0</v>
      </c>
    </row>
    <row r="6751" spans="2:8" x14ac:dyDescent="0.25">
      <c r="B6751" s="192">
        <f t="shared" si="534"/>
        <v>43382.166666650301</v>
      </c>
      <c r="C6751" s="16">
        <f t="shared" si="530"/>
        <v>10</v>
      </c>
      <c r="D6751" s="16">
        <f t="shared" si="531"/>
        <v>2</v>
      </c>
      <c r="E6751" s="16">
        <f t="shared" si="532"/>
        <v>1</v>
      </c>
      <c r="F6751" s="16">
        <f t="shared" si="533"/>
        <v>4</v>
      </c>
      <c r="G6751" s="195">
        <v>6749</v>
      </c>
      <c r="H6751" s="193">
        <v>0</v>
      </c>
    </row>
    <row r="6752" spans="2:8" x14ac:dyDescent="0.25">
      <c r="B6752" s="192">
        <f t="shared" si="534"/>
        <v>43382.208333316965</v>
      </c>
      <c r="C6752" s="16">
        <f t="shared" si="530"/>
        <v>10</v>
      </c>
      <c r="D6752" s="16">
        <f t="shared" si="531"/>
        <v>2</v>
      </c>
      <c r="E6752" s="16">
        <f t="shared" si="532"/>
        <v>1</v>
      </c>
      <c r="F6752" s="16">
        <f t="shared" si="533"/>
        <v>5</v>
      </c>
      <c r="G6752" s="195">
        <v>6750</v>
      </c>
      <c r="H6752" s="193">
        <v>0</v>
      </c>
    </row>
    <row r="6753" spans="2:8" x14ac:dyDescent="0.25">
      <c r="B6753" s="192">
        <f t="shared" si="534"/>
        <v>43382.249999983629</v>
      </c>
      <c r="C6753" s="16">
        <f t="shared" si="530"/>
        <v>10</v>
      </c>
      <c r="D6753" s="16">
        <f t="shared" si="531"/>
        <v>2</v>
      </c>
      <c r="E6753" s="16">
        <f t="shared" si="532"/>
        <v>1</v>
      </c>
      <c r="F6753" s="16">
        <f t="shared" si="533"/>
        <v>6</v>
      </c>
      <c r="G6753" s="195">
        <v>6751</v>
      </c>
      <c r="H6753" s="193">
        <v>7.3120299999999997E-3</v>
      </c>
    </row>
    <row r="6754" spans="2:8" x14ac:dyDescent="0.25">
      <c r="B6754" s="192">
        <f t="shared" si="534"/>
        <v>43382.291666650293</v>
      </c>
      <c r="C6754" s="16">
        <f t="shared" si="530"/>
        <v>10</v>
      </c>
      <c r="D6754" s="16">
        <f t="shared" si="531"/>
        <v>2</v>
      </c>
      <c r="E6754" s="16">
        <f t="shared" si="532"/>
        <v>1</v>
      </c>
      <c r="F6754" s="16">
        <f t="shared" si="533"/>
        <v>7</v>
      </c>
      <c r="G6754" s="195">
        <v>6752</v>
      </c>
      <c r="H6754" s="193">
        <v>0.123372631</v>
      </c>
    </row>
    <row r="6755" spans="2:8" x14ac:dyDescent="0.25">
      <c r="B6755" s="192">
        <f t="shared" si="534"/>
        <v>43382.333333316958</v>
      </c>
      <c r="C6755" s="16">
        <f t="shared" si="530"/>
        <v>10</v>
      </c>
      <c r="D6755" s="16">
        <f t="shared" si="531"/>
        <v>2</v>
      </c>
      <c r="E6755" s="16">
        <f t="shared" si="532"/>
        <v>1</v>
      </c>
      <c r="F6755" s="16">
        <f t="shared" si="533"/>
        <v>8</v>
      </c>
      <c r="G6755" s="195">
        <v>6753</v>
      </c>
      <c r="H6755" s="193">
        <v>0.28305767500000001</v>
      </c>
    </row>
    <row r="6756" spans="2:8" x14ac:dyDescent="0.25">
      <c r="B6756" s="192">
        <f t="shared" si="534"/>
        <v>43382.374999983622</v>
      </c>
      <c r="C6756" s="16">
        <f t="shared" si="530"/>
        <v>10</v>
      </c>
      <c r="D6756" s="16">
        <f t="shared" si="531"/>
        <v>2</v>
      </c>
      <c r="E6756" s="16">
        <f t="shared" si="532"/>
        <v>1</v>
      </c>
      <c r="F6756" s="16">
        <f t="shared" si="533"/>
        <v>9</v>
      </c>
      <c r="G6756" s="195">
        <v>6754</v>
      </c>
      <c r="H6756" s="193">
        <v>0.41219285300000003</v>
      </c>
    </row>
    <row r="6757" spans="2:8" x14ac:dyDescent="0.25">
      <c r="B6757" s="192">
        <f t="shared" si="534"/>
        <v>43382.416666650286</v>
      </c>
      <c r="C6757" s="16">
        <f t="shared" si="530"/>
        <v>10</v>
      </c>
      <c r="D6757" s="16">
        <f t="shared" si="531"/>
        <v>2</v>
      </c>
      <c r="E6757" s="16">
        <f t="shared" si="532"/>
        <v>1</v>
      </c>
      <c r="F6757" s="16">
        <f t="shared" si="533"/>
        <v>10</v>
      </c>
      <c r="G6757" s="195">
        <v>6755</v>
      </c>
      <c r="H6757" s="193">
        <v>0.49708931200000001</v>
      </c>
    </row>
    <row r="6758" spans="2:8" x14ac:dyDescent="0.25">
      <c r="B6758" s="192">
        <f t="shared" si="534"/>
        <v>43382.45833331695</v>
      </c>
      <c r="C6758" s="16">
        <f t="shared" si="530"/>
        <v>10</v>
      </c>
      <c r="D6758" s="16">
        <f t="shared" si="531"/>
        <v>2</v>
      </c>
      <c r="E6758" s="16">
        <f t="shared" si="532"/>
        <v>1</v>
      </c>
      <c r="F6758" s="16">
        <f t="shared" si="533"/>
        <v>11</v>
      </c>
      <c r="G6758" s="195">
        <v>6756</v>
      </c>
      <c r="H6758" s="193">
        <v>0.505966633</v>
      </c>
    </row>
    <row r="6759" spans="2:8" x14ac:dyDescent="0.25">
      <c r="B6759" s="192">
        <f t="shared" si="534"/>
        <v>43382.499999983615</v>
      </c>
      <c r="C6759" s="16">
        <f t="shared" si="530"/>
        <v>10</v>
      </c>
      <c r="D6759" s="16">
        <f t="shared" si="531"/>
        <v>2</v>
      </c>
      <c r="E6759" s="16">
        <f t="shared" si="532"/>
        <v>1</v>
      </c>
      <c r="F6759" s="16">
        <f t="shared" si="533"/>
        <v>12</v>
      </c>
      <c r="G6759" s="195">
        <v>6757</v>
      </c>
      <c r="H6759" s="193">
        <v>0.48520611299999999</v>
      </c>
    </row>
    <row r="6760" spans="2:8" x14ac:dyDescent="0.25">
      <c r="B6760" s="192">
        <f t="shared" si="534"/>
        <v>43382.541666650279</v>
      </c>
      <c r="C6760" s="16">
        <f t="shared" si="530"/>
        <v>10</v>
      </c>
      <c r="D6760" s="16">
        <f t="shared" si="531"/>
        <v>2</v>
      </c>
      <c r="E6760" s="16">
        <f t="shared" si="532"/>
        <v>1</v>
      </c>
      <c r="F6760" s="16">
        <f t="shared" si="533"/>
        <v>13</v>
      </c>
      <c r="G6760" s="195">
        <v>6758</v>
      </c>
      <c r="H6760" s="193">
        <v>0.46948548400000001</v>
      </c>
    </row>
    <row r="6761" spans="2:8" x14ac:dyDescent="0.25">
      <c r="B6761" s="192">
        <f t="shared" si="534"/>
        <v>43382.583333316943</v>
      </c>
      <c r="C6761" s="16">
        <f t="shared" si="530"/>
        <v>10</v>
      </c>
      <c r="D6761" s="16">
        <f t="shared" si="531"/>
        <v>2</v>
      </c>
      <c r="E6761" s="16">
        <f t="shared" si="532"/>
        <v>1</v>
      </c>
      <c r="F6761" s="16">
        <f t="shared" si="533"/>
        <v>14</v>
      </c>
      <c r="G6761" s="195">
        <v>6759</v>
      </c>
      <c r="H6761" s="193">
        <v>0.34843521500000002</v>
      </c>
    </row>
    <row r="6762" spans="2:8" x14ac:dyDescent="0.25">
      <c r="B6762" s="192">
        <f t="shared" si="534"/>
        <v>43382.624999983607</v>
      </c>
      <c r="C6762" s="16">
        <f t="shared" si="530"/>
        <v>10</v>
      </c>
      <c r="D6762" s="16">
        <f t="shared" si="531"/>
        <v>2</v>
      </c>
      <c r="E6762" s="16">
        <f t="shared" si="532"/>
        <v>1</v>
      </c>
      <c r="F6762" s="16">
        <f t="shared" si="533"/>
        <v>15</v>
      </c>
      <c r="G6762" s="195">
        <v>6760</v>
      </c>
      <c r="H6762" s="193">
        <v>0.24589686899999999</v>
      </c>
    </row>
    <row r="6763" spans="2:8" x14ac:dyDescent="0.25">
      <c r="B6763" s="192">
        <f t="shared" si="534"/>
        <v>43382.666666650272</v>
      </c>
      <c r="C6763" s="16">
        <f t="shared" si="530"/>
        <v>10</v>
      </c>
      <c r="D6763" s="16">
        <f t="shared" si="531"/>
        <v>2</v>
      </c>
      <c r="E6763" s="16">
        <f t="shared" si="532"/>
        <v>1</v>
      </c>
      <c r="F6763" s="16">
        <f t="shared" si="533"/>
        <v>16</v>
      </c>
      <c r="G6763" s="195">
        <v>6761</v>
      </c>
      <c r="H6763" s="193">
        <v>0.12544238399999999</v>
      </c>
    </row>
    <row r="6764" spans="2:8" x14ac:dyDescent="0.25">
      <c r="B6764" s="192">
        <f t="shared" si="534"/>
        <v>43382.708333316936</v>
      </c>
      <c r="C6764" s="16">
        <f t="shared" si="530"/>
        <v>10</v>
      </c>
      <c r="D6764" s="16">
        <f t="shared" si="531"/>
        <v>2</v>
      </c>
      <c r="E6764" s="16">
        <f t="shared" si="532"/>
        <v>1</v>
      </c>
      <c r="F6764" s="16">
        <f t="shared" si="533"/>
        <v>17</v>
      </c>
      <c r="G6764" s="195">
        <v>6762</v>
      </c>
      <c r="H6764" s="193">
        <v>1.7018904000000001E-2</v>
      </c>
    </row>
    <row r="6765" spans="2:8" x14ac:dyDescent="0.25">
      <c r="B6765" s="192">
        <f t="shared" si="534"/>
        <v>43382.7499999836</v>
      </c>
      <c r="C6765" s="16">
        <f t="shared" si="530"/>
        <v>10</v>
      </c>
      <c r="D6765" s="16">
        <f t="shared" si="531"/>
        <v>2</v>
      </c>
      <c r="E6765" s="16">
        <f t="shared" si="532"/>
        <v>1</v>
      </c>
      <c r="F6765" s="16">
        <f t="shared" si="533"/>
        <v>18</v>
      </c>
      <c r="G6765" s="195">
        <v>6763</v>
      </c>
      <c r="H6765" s="193">
        <v>0</v>
      </c>
    </row>
    <row r="6766" spans="2:8" x14ac:dyDescent="0.25">
      <c r="B6766" s="192">
        <f t="shared" si="534"/>
        <v>43382.791666650264</v>
      </c>
      <c r="C6766" s="16">
        <f t="shared" si="530"/>
        <v>10</v>
      </c>
      <c r="D6766" s="16">
        <f t="shared" si="531"/>
        <v>2</v>
      </c>
      <c r="E6766" s="16">
        <f t="shared" si="532"/>
        <v>1</v>
      </c>
      <c r="F6766" s="16">
        <f t="shared" si="533"/>
        <v>19</v>
      </c>
      <c r="G6766" s="195">
        <v>6764</v>
      </c>
      <c r="H6766" s="193">
        <v>0</v>
      </c>
    </row>
    <row r="6767" spans="2:8" x14ac:dyDescent="0.25">
      <c r="B6767" s="192">
        <f t="shared" si="534"/>
        <v>43382.833333316928</v>
      </c>
      <c r="C6767" s="16">
        <f t="shared" si="530"/>
        <v>10</v>
      </c>
      <c r="D6767" s="16">
        <f t="shared" si="531"/>
        <v>2</v>
      </c>
      <c r="E6767" s="16">
        <f t="shared" si="532"/>
        <v>1</v>
      </c>
      <c r="F6767" s="16">
        <f t="shared" si="533"/>
        <v>20</v>
      </c>
      <c r="G6767" s="195">
        <v>6765</v>
      </c>
      <c r="H6767" s="193">
        <v>0</v>
      </c>
    </row>
    <row r="6768" spans="2:8" x14ac:dyDescent="0.25">
      <c r="B6768" s="192">
        <f t="shared" si="534"/>
        <v>43382.874999983593</v>
      </c>
      <c r="C6768" s="16">
        <f t="shared" si="530"/>
        <v>10</v>
      </c>
      <c r="D6768" s="16">
        <f t="shared" si="531"/>
        <v>2</v>
      </c>
      <c r="E6768" s="16">
        <f t="shared" si="532"/>
        <v>1</v>
      </c>
      <c r="F6768" s="16">
        <f t="shared" si="533"/>
        <v>21</v>
      </c>
      <c r="G6768" s="195">
        <v>6766</v>
      </c>
      <c r="H6768" s="193">
        <v>0</v>
      </c>
    </row>
    <row r="6769" spans="2:8" x14ac:dyDescent="0.25">
      <c r="B6769" s="192">
        <f t="shared" si="534"/>
        <v>43382.916666650257</v>
      </c>
      <c r="C6769" s="16">
        <f t="shared" si="530"/>
        <v>10</v>
      </c>
      <c r="D6769" s="16">
        <f t="shared" si="531"/>
        <v>2</v>
      </c>
      <c r="E6769" s="16">
        <f t="shared" si="532"/>
        <v>1</v>
      </c>
      <c r="F6769" s="16">
        <f t="shared" si="533"/>
        <v>22</v>
      </c>
      <c r="G6769" s="195">
        <v>6767</v>
      </c>
      <c r="H6769" s="193">
        <v>0</v>
      </c>
    </row>
    <row r="6770" spans="2:8" x14ac:dyDescent="0.25">
      <c r="B6770" s="192">
        <f t="shared" si="534"/>
        <v>43382.958333316921</v>
      </c>
      <c r="C6770" s="16">
        <f t="shared" si="530"/>
        <v>10</v>
      </c>
      <c r="D6770" s="16">
        <f t="shared" si="531"/>
        <v>2</v>
      </c>
      <c r="E6770" s="16">
        <f t="shared" si="532"/>
        <v>1</v>
      </c>
      <c r="F6770" s="16">
        <f t="shared" si="533"/>
        <v>23</v>
      </c>
      <c r="G6770" s="195">
        <v>6768</v>
      </c>
      <c r="H6770" s="193">
        <v>0</v>
      </c>
    </row>
    <row r="6771" spans="2:8" x14ac:dyDescent="0.25">
      <c r="B6771" s="192">
        <f t="shared" si="534"/>
        <v>43382.999999983585</v>
      </c>
      <c r="C6771" s="16">
        <f t="shared" si="530"/>
        <v>10</v>
      </c>
      <c r="D6771" s="16">
        <f t="shared" si="531"/>
        <v>3</v>
      </c>
      <c r="E6771" s="16">
        <f t="shared" si="532"/>
        <v>1</v>
      </c>
      <c r="F6771" s="16">
        <f t="shared" si="533"/>
        <v>0</v>
      </c>
      <c r="G6771" s="195">
        <v>6769</v>
      </c>
      <c r="H6771" s="193">
        <v>0</v>
      </c>
    </row>
    <row r="6772" spans="2:8" x14ac:dyDescent="0.25">
      <c r="B6772" s="192">
        <f t="shared" si="534"/>
        <v>43383.04166665025</v>
      </c>
      <c r="C6772" s="16">
        <f t="shared" si="530"/>
        <v>10</v>
      </c>
      <c r="D6772" s="16">
        <f t="shared" si="531"/>
        <v>3</v>
      </c>
      <c r="E6772" s="16">
        <f t="shared" si="532"/>
        <v>1</v>
      </c>
      <c r="F6772" s="16">
        <f t="shared" si="533"/>
        <v>1</v>
      </c>
      <c r="G6772" s="195">
        <v>6770</v>
      </c>
      <c r="H6772" s="193">
        <v>0</v>
      </c>
    </row>
    <row r="6773" spans="2:8" x14ac:dyDescent="0.25">
      <c r="B6773" s="192">
        <f t="shared" si="534"/>
        <v>43383.083333316914</v>
      </c>
      <c r="C6773" s="16">
        <f t="shared" si="530"/>
        <v>10</v>
      </c>
      <c r="D6773" s="16">
        <f t="shared" si="531"/>
        <v>3</v>
      </c>
      <c r="E6773" s="16">
        <f t="shared" si="532"/>
        <v>1</v>
      </c>
      <c r="F6773" s="16">
        <f t="shared" si="533"/>
        <v>2</v>
      </c>
      <c r="G6773" s="195">
        <v>6771</v>
      </c>
      <c r="H6773" s="193">
        <v>0</v>
      </c>
    </row>
    <row r="6774" spans="2:8" x14ac:dyDescent="0.25">
      <c r="B6774" s="192">
        <f t="shared" si="534"/>
        <v>43383.124999983578</v>
      </c>
      <c r="C6774" s="16">
        <f t="shared" si="530"/>
        <v>10</v>
      </c>
      <c r="D6774" s="16">
        <f t="shared" si="531"/>
        <v>3</v>
      </c>
      <c r="E6774" s="16">
        <f t="shared" si="532"/>
        <v>1</v>
      </c>
      <c r="F6774" s="16">
        <f t="shared" si="533"/>
        <v>3</v>
      </c>
      <c r="G6774" s="195">
        <v>6772</v>
      </c>
      <c r="H6774" s="193">
        <v>0</v>
      </c>
    </row>
    <row r="6775" spans="2:8" x14ac:dyDescent="0.25">
      <c r="B6775" s="192">
        <f t="shared" si="534"/>
        <v>43383.166666650242</v>
      </c>
      <c r="C6775" s="16">
        <f t="shared" si="530"/>
        <v>10</v>
      </c>
      <c r="D6775" s="16">
        <f t="shared" si="531"/>
        <v>3</v>
      </c>
      <c r="E6775" s="16">
        <f t="shared" si="532"/>
        <v>1</v>
      </c>
      <c r="F6775" s="16">
        <f t="shared" si="533"/>
        <v>4</v>
      </c>
      <c r="G6775" s="195">
        <v>6773</v>
      </c>
      <c r="H6775" s="193">
        <v>0</v>
      </c>
    </row>
    <row r="6776" spans="2:8" x14ac:dyDescent="0.25">
      <c r="B6776" s="192">
        <f t="shared" si="534"/>
        <v>43383.208333316907</v>
      </c>
      <c r="C6776" s="16">
        <f t="shared" si="530"/>
        <v>10</v>
      </c>
      <c r="D6776" s="16">
        <f t="shared" si="531"/>
        <v>3</v>
      </c>
      <c r="E6776" s="16">
        <f t="shared" si="532"/>
        <v>1</v>
      </c>
      <c r="F6776" s="16">
        <f t="shared" si="533"/>
        <v>5</v>
      </c>
      <c r="G6776" s="195">
        <v>6774</v>
      </c>
      <c r="H6776" s="193">
        <v>0</v>
      </c>
    </row>
    <row r="6777" spans="2:8" x14ac:dyDescent="0.25">
      <c r="B6777" s="192">
        <f t="shared" si="534"/>
        <v>43383.249999983571</v>
      </c>
      <c r="C6777" s="16">
        <f t="shared" si="530"/>
        <v>10</v>
      </c>
      <c r="D6777" s="16">
        <f t="shared" si="531"/>
        <v>3</v>
      </c>
      <c r="E6777" s="16">
        <f t="shared" si="532"/>
        <v>1</v>
      </c>
      <c r="F6777" s="16">
        <f t="shared" si="533"/>
        <v>6</v>
      </c>
      <c r="G6777" s="195">
        <v>6775</v>
      </c>
      <c r="H6777" s="193">
        <v>5.3548129999999999E-3</v>
      </c>
    </row>
    <row r="6778" spans="2:8" x14ac:dyDescent="0.25">
      <c r="B6778" s="192">
        <f t="shared" si="534"/>
        <v>43383.291666650235</v>
      </c>
      <c r="C6778" s="16">
        <f t="shared" si="530"/>
        <v>10</v>
      </c>
      <c r="D6778" s="16">
        <f t="shared" si="531"/>
        <v>3</v>
      </c>
      <c r="E6778" s="16">
        <f t="shared" si="532"/>
        <v>1</v>
      </c>
      <c r="F6778" s="16">
        <f t="shared" si="533"/>
        <v>7</v>
      </c>
      <c r="G6778" s="195">
        <v>6776</v>
      </c>
      <c r="H6778" s="193">
        <v>9.3183142999999996E-2</v>
      </c>
    </row>
    <row r="6779" spans="2:8" x14ac:dyDescent="0.25">
      <c r="B6779" s="192">
        <f t="shared" si="534"/>
        <v>43383.333333316899</v>
      </c>
      <c r="C6779" s="16">
        <f t="shared" si="530"/>
        <v>10</v>
      </c>
      <c r="D6779" s="16">
        <f t="shared" si="531"/>
        <v>3</v>
      </c>
      <c r="E6779" s="16">
        <f t="shared" si="532"/>
        <v>1</v>
      </c>
      <c r="F6779" s="16">
        <f t="shared" si="533"/>
        <v>8</v>
      </c>
      <c r="G6779" s="195">
        <v>6777</v>
      </c>
      <c r="H6779" s="193">
        <v>0.224263935</v>
      </c>
    </row>
    <row r="6780" spans="2:8" x14ac:dyDescent="0.25">
      <c r="B6780" s="192">
        <f t="shared" si="534"/>
        <v>43383.374999983564</v>
      </c>
      <c r="C6780" s="16">
        <f t="shared" si="530"/>
        <v>10</v>
      </c>
      <c r="D6780" s="16">
        <f t="shared" si="531"/>
        <v>3</v>
      </c>
      <c r="E6780" s="16">
        <f t="shared" si="532"/>
        <v>1</v>
      </c>
      <c r="F6780" s="16">
        <f t="shared" si="533"/>
        <v>9</v>
      </c>
      <c r="G6780" s="195">
        <v>6778</v>
      </c>
      <c r="H6780" s="193">
        <v>0.34259784900000001</v>
      </c>
    </row>
    <row r="6781" spans="2:8" x14ac:dyDescent="0.25">
      <c r="B6781" s="192">
        <f t="shared" si="534"/>
        <v>43383.416666650228</v>
      </c>
      <c r="C6781" s="16">
        <f t="shared" si="530"/>
        <v>10</v>
      </c>
      <c r="D6781" s="16">
        <f t="shared" si="531"/>
        <v>3</v>
      </c>
      <c r="E6781" s="16">
        <f t="shared" si="532"/>
        <v>1</v>
      </c>
      <c r="F6781" s="16">
        <f t="shared" si="533"/>
        <v>10</v>
      </c>
      <c r="G6781" s="195">
        <v>6779</v>
      </c>
      <c r="H6781" s="193">
        <v>0.44708576500000002</v>
      </c>
    </row>
    <row r="6782" spans="2:8" x14ac:dyDescent="0.25">
      <c r="B6782" s="192">
        <f t="shared" si="534"/>
        <v>43383.458333316892</v>
      </c>
      <c r="C6782" s="16">
        <f t="shared" si="530"/>
        <v>10</v>
      </c>
      <c r="D6782" s="16">
        <f t="shared" si="531"/>
        <v>3</v>
      </c>
      <c r="E6782" s="16">
        <f t="shared" si="532"/>
        <v>1</v>
      </c>
      <c r="F6782" s="16">
        <f t="shared" si="533"/>
        <v>11</v>
      </c>
      <c r="G6782" s="195">
        <v>6780</v>
      </c>
      <c r="H6782" s="193">
        <v>0.49386629399999998</v>
      </c>
    </row>
    <row r="6783" spans="2:8" x14ac:dyDescent="0.25">
      <c r="B6783" s="192">
        <f t="shared" si="534"/>
        <v>43383.499999983556</v>
      </c>
      <c r="C6783" s="16">
        <f t="shared" si="530"/>
        <v>10</v>
      </c>
      <c r="D6783" s="16">
        <f t="shared" si="531"/>
        <v>3</v>
      </c>
      <c r="E6783" s="16">
        <f t="shared" si="532"/>
        <v>1</v>
      </c>
      <c r="F6783" s="16">
        <f t="shared" si="533"/>
        <v>12</v>
      </c>
      <c r="G6783" s="195">
        <v>6781</v>
      </c>
      <c r="H6783" s="193">
        <v>0.49126027100000003</v>
      </c>
    </row>
    <row r="6784" spans="2:8" x14ac:dyDescent="0.25">
      <c r="B6784" s="192">
        <f t="shared" si="534"/>
        <v>43383.541666650221</v>
      </c>
      <c r="C6784" s="16">
        <f t="shared" si="530"/>
        <v>10</v>
      </c>
      <c r="D6784" s="16">
        <f t="shared" si="531"/>
        <v>3</v>
      </c>
      <c r="E6784" s="16">
        <f t="shared" si="532"/>
        <v>1</v>
      </c>
      <c r="F6784" s="16">
        <f t="shared" si="533"/>
        <v>13</v>
      </c>
      <c r="G6784" s="195">
        <v>6782</v>
      </c>
      <c r="H6784" s="193">
        <v>0.48265646899999998</v>
      </c>
    </row>
    <row r="6785" spans="2:8" x14ac:dyDescent="0.25">
      <c r="B6785" s="192">
        <f t="shared" si="534"/>
        <v>43383.583333316885</v>
      </c>
      <c r="C6785" s="16">
        <f t="shared" si="530"/>
        <v>10</v>
      </c>
      <c r="D6785" s="16">
        <f t="shared" si="531"/>
        <v>3</v>
      </c>
      <c r="E6785" s="16">
        <f t="shared" si="532"/>
        <v>1</v>
      </c>
      <c r="F6785" s="16">
        <f t="shared" si="533"/>
        <v>14</v>
      </c>
      <c r="G6785" s="195">
        <v>6783</v>
      </c>
      <c r="H6785" s="193">
        <v>0.32918607999999999</v>
      </c>
    </row>
    <row r="6786" spans="2:8" x14ac:dyDescent="0.25">
      <c r="B6786" s="192">
        <f t="shared" si="534"/>
        <v>43383.624999983549</v>
      </c>
      <c r="C6786" s="16">
        <f t="shared" si="530"/>
        <v>10</v>
      </c>
      <c r="D6786" s="16">
        <f t="shared" si="531"/>
        <v>3</v>
      </c>
      <c r="E6786" s="16">
        <f t="shared" si="532"/>
        <v>1</v>
      </c>
      <c r="F6786" s="16">
        <f t="shared" si="533"/>
        <v>15</v>
      </c>
      <c r="G6786" s="195">
        <v>6784</v>
      </c>
      <c r="H6786" s="193">
        <v>0.23638901400000001</v>
      </c>
    </row>
    <row r="6787" spans="2:8" x14ac:dyDescent="0.25">
      <c r="B6787" s="192">
        <f t="shared" si="534"/>
        <v>43383.666666650213</v>
      </c>
      <c r="C6787" s="16">
        <f t="shared" si="530"/>
        <v>10</v>
      </c>
      <c r="D6787" s="16">
        <f t="shared" si="531"/>
        <v>3</v>
      </c>
      <c r="E6787" s="16">
        <f t="shared" si="532"/>
        <v>1</v>
      </c>
      <c r="F6787" s="16">
        <f t="shared" si="533"/>
        <v>16</v>
      </c>
      <c r="G6787" s="195">
        <v>6785</v>
      </c>
      <c r="H6787" s="193">
        <v>0.11701972200000001</v>
      </c>
    </row>
    <row r="6788" spans="2:8" x14ac:dyDescent="0.25">
      <c r="B6788" s="192">
        <f t="shared" si="534"/>
        <v>43383.708333316878</v>
      </c>
      <c r="C6788" s="16">
        <f t="shared" ref="C6788:C6851" si="535">MONTH(B6788)</f>
        <v>10</v>
      </c>
      <c r="D6788" s="16">
        <f t="shared" ref="D6788:D6851" si="536">WEEKDAY(B6788,2)</f>
        <v>3</v>
      </c>
      <c r="E6788" s="16">
        <f t="shared" ref="E6788:E6851" si="537">IF(D6788&lt;6,1,2)</f>
        <v>1</v>
      </c>
      <c r="F6788" s="16">
        <f t="shared" ref="F6788:F6851" si="538">HOUR(B6788)</f>
        <v>17</v>
      </c>
      <c r="G6788" s="195">
        <v>6786</v>
      </c>
      <c r="H6788" s="193">
        <v>1.4209447E-2</v>
      </c>
    </row>
    <row r="6789" spans="2:8" x14ac:dyDescent="0.25">
      <c r="B6789" s="192">
        <f t="shared" ref="B6789:B6852" si="539">B6788+1/24</f>
        <v>43383.749999983542</v>
      </c>
      <c r="C6789" s="16">
        <f t="shared" si="535"/>
        <v>10</v>
      </c>
      <c r="D6789" s="16">
        <f t="shared" si="536"/>
        <v>3</v>
      </c>
      <c r="E6789" s="16">
        <f t="shared" si="537"/>
        <v>1</v>
      </c>
      <c r="F6789" s="16">
        <f t="shared" si="538"/>
        <v>18</v>
      </c>
      <c r="G6789" s="195">
        <v>6787</v>
      </c>
      <c r="H6789" s="193">
        <v>0</v>
      </c>
    </row>
    <row r="6790" spans="2:8" x14ac:dyDescent="0.25">
      <c r="B6790" s="192">
        <f t="shared" si="539"/>
        <v>43383.791666650206</v>
      </c>
      <c r="C6790" s="16">
        <f t="shared" si="535"/>
        <v>10</v>
      </c>
      <c r="D6790" s="16">
        <f t="shared" si="536"/>
        <v>3</v>
      </c>
      <c r="E6790" s="16">
        <f t="shared" si="537"/>
        <v>1</v>
      </c>
      <c r="F6790" s="16">
        <f t="shared" si="538"/>
        <v>19</v>
      </c>
      <c r="G6790" s="195">
        <v>6788</v>
      </c>
      <c r="H6790" s="193">
        <v>0</v>
      </c>
    </row>
    <row r="6791" spans="2:8" x14ac:dyDescent="0.25">
      <c r="B6791" s="192">
        <f t="shared" si="539"/>
        <v>43383.83333331687</v>
      </c>
      <c r="C6791" s="16">
        <f t="shared" si="535"/>
        <v>10</v>
      </c>
      <c r="D6791" s="16">
        <f t="shared" si="536"/>
        <v>3</v>
      </c>
      <c r="E6791" s="16">
        <f t="shared" si="537"/>
        <v>1</v>
      </c>
      <c r="F6791" s="16">
        <f t="shared" si="538"/>
        <v>20</v>
      </c>
      <c r="G6791" s="195">
        <v>6789</v>
      </c>
      <c r="H6791" s="193">
        <v>0</v>
      </c>
    </row>
    <row r="6792" spans="2:8" x14ac:dyDescent="0.25">
      <c r="B6792" s="192">
        <f t="shared" si="539"/>
        <v>43383.874999983535</v>
      </c>
      <c r="C6792" s="16">
        <f t="shared" si="535"/>
        <v>10</v>
      </c>
      <c r="D6792" s="16">
        <f t="shared" si="536"/>
        <v>3</v>
      </c>
      <c r="E6792" s="16">
        <f t="shared" si="537"/>
        <v>1</v>
      </c>
      <c r="F6792" s="16">
        <f t="shared" si="538"/>
        <v>21</v>
      </c>
      <c r="G6792" s="195">
        <v>6790</v>
      </c>
      <c r="H6792" s="193">
        <v>0</v>
      </c>
    </row>
    <row r="6793" spans="2:8" x14ac:dyDescent="0.25">
      <c r="B6793" s="192">
        <f t="shared" si="539"/>
        <v>43383.916666650199</v>
      </c>
      <c r="C6793" s="16">
        <f t="shared" si="535"/>
        <v>10</v>
      </c>
      <c r="D6793" s="16">
        <f t="shared" si="536"/>
        <v>3</v>
      </c>
      <c r="E6793" s="16">
        <f t="shared" si="537"/>
        <v>1</v>
      </c>
      <c r="F6793" s="16">
        <f t="shared" si="538"/>
        <v>22</v>
      </c>
      <c r="G6793" s="195">
        <v>6791</v>
      </c>
      <c r="H6793" s="193">
        <v>0</v>
      </c>
    </row>
    <row r="6794" spans="2:8" x14ac:dyDescent="0.25">
      <c r="B6794" s="192">
        <f t="shared" si="539"/>
        <v>43383.958333316863</v>
      </c>
      <c r="C6794" s="16">
        <f t="shared" si="535"/>
        <v>10</v>
      </c>
      <c r="D6794" s="16">
        <f t="shared" si="536"/>
        <v>3</v>
      </c>
      <c r="E6794" s="16">
        <f t="shared" si="537"/>
        <v>1</v>
      </c>
      <c r="F6794" s="16">
        <f t="shared" si="538"/>
        <v>23</v>
      </c>
      <c r="G6794" s="195">
        <v>6792</v>
      </c>
      <c r="H6794" s="193">
        <v>0</v>
      </c>
    </row>
    <row r="6795" spans="2:8" x14ac:dyDescent="0.25">
      <c r="B6795" s="192">
        <f t="shared" si="539"/>
        <v>43383.999999983527</v>
      </c>
      <c r="C6795" s="16">
        <f t="shared" si="535"/>
        <v>10</v>
      </c>
      <c r="D6795" s="16">
        <f t="shared" si="536"/>
        <v>4</v>
      </c>
      <c r="E6795" s="16">
        <f t="shared" si="537"/>
        <v>1</v>
      </c>
      <c r="F6795" s="16">
        <f t="shared" si="538"/>
        <v>0</v>
      </c>
      <c r="G6795" s="195">
        <v>6793</v>
      </c>
      <c r="H6795" s="193">
        <v>0</v>
      </c>
    </row>
    <row r="6796" spans="2:8" x14ac:dyDescent="0.25">
      <c r="B6796" s="192">
        <f t="shared" si="539"/>
        <v>43384.041666650191</v>
      </c>
      <c r="C6796" s="16">
        <f t="shared" si="535"/>
        <v>10</v>
      </c>
      <c r="D6796" s="16">
        <f t="shared" si="536"/>
        <v>4</v>
      </c>
      <c r="E6796" s="16">
        <f t="shared" si="537"/>
        <v>1</v>
      </c>
      <c r="F6796" s="16">
        <f t="shared" si="538"/>
        <v>1</v>
      </c>
      <c r="G6796" s="195">
        <v>6794</v>
      </c>
      <c r="H6796" s="193">
        <v>0</v>
      </c>
    </row>
    <row r="6797" spans="2:8" x14ac:dyDescent="0.25">
      <c r="B6797" s="192">
        <f t="shared" si="539"/>
        <v>43384.083333316856</v>
      </c>
      <c r="C6797" s="16">
        <f t="shared" si="535"/>
        <v>10</v>
      </c>
      <c r="D6797" s="16">
        <f t="shared" si="536"/>
        <v>4</v>
      </c>
      <c r="E6797" s="16">
        <f t="shared" si="537"/>
        <v>1</v>
      </c>
      <c r="F6797" s="16">
        <f t="shared" si="538"/>
        <v>2</v>
      </c>
      <c r="G6797" s="195">
        <v>6795</v>
      </c>
      <c r="H6797" s="193">
        <v>0</v>
      </c>
    </row>
    <row r="6798" spans="2:8" x14ac:dyDescent="0.25">
      <c r="B6798" s="192">
        <f t="shared" si="539"/>
        <v>43384.12499998352</v>
      </c>
      <c r="C6798" s="16">
        <f t="shared" si="535"/>
        <v>10</v>
      </c>
      <c r="D6798" s="16">
        <f t="shared" si="536"/>
        <v>4</v>
      </c>
      <c r="E6798" s="16">
        <f t="shared" si="537"/>
        <v>1</v>
      </c>
      <c r="F6798" s="16">
        <f t="shared" si="538"/>
        <v>3</v>
      </c>
      <c r="G6798" s="195">
        <v>6796</v>
      </c>
      <c r="H6798" s="193">
        <v>0</v>
      </c>
    </row>
    <row r="6799" spans="2:8" x14ac:dyDescent="0.25">
      <c r="B6799" s="192">
        <f t="shared" si="539"/>
        <v>43384.166666650184</v>
      </c>
      <c r="C6799" s="16">
        <f t="shared" si="535"/>
        <v>10</v>
      </c>
      <c r="D6799" s="16">
        <f t="shared" si="536"/>
        <v>4</v>
      </c>
      <c r="E6799" s="16">
        <f t="shared" si="537"/>
        <v>1</v>
      </c>
      <c r="F6799" s="16">
        <f t="shared" si="538"/>
        <v>4</v>
      </c>
      <c r="G6799" s="195">
        <v>6797</v>
      </c>
      <c r="H6799" s="193">
        <v>0</v>
      </c>
    </row>
    <row r="6800" spans="2:8" x14ac:dyDescent="0.25">
      <c r="B6800" s="192">
        <f t="shared" si="539"/>
        <v>43384.208333316848</v>
      </c>
      <c r="C6800" s="16">
        <f t="shared" si="535"/>
        <v>10</v>
      </c>
      <c r="D6800" s="16">
        <f t="shared" si="536"/>
        <v>4</v>
      </c>
      <c r="E6800" s="16">
        <f t="shared" si="537"/>
        <v>1</v>
      </c>
      <c r="F6800" s="16">
        <f t="shared" si="538"/>
        <v>5</v>
      </c>
      <c r="G6800" s="195">
        <v>6798</v>
      </c>
      <c r="H6800" s="193">
        <v>0</v>
      </c>
    </row>
    <row r="6801" spans="2:8" x14ac:dyDescent="0.25">
      <c r="B6801" s="192">
        <f t="shared" si="539"/>
        <v>43384.249999983513</v>
      </c>
      <c r="C6801" s="16">
        <f t="shared" si="535"/>
        <v>10</v>
      </c>
      <c r="D6801" s="16">
        <f t="shared" si="536"/>
        <v>4</v>
      </c>
      <c r="E6801" s="16">
        <f t="shared" si="537"/>
        <v>1</v>
      </c>
      <c r="F6801" s="16">
        <f t="shared" si="538"/>
        <v>6</v>
      </c>
      <c r="G6801" s="195">
        <v>6799</v>
      </c>
      <c r="H6801" s="193">
        <v>3.9599589999999999E-3</v>
      </c>
    </row>
    <row r="6802" spans="2:8" x14ac:dyDescent="0.25">
      <c r="B6802" s="192">
        <f t="shared" si="539"/>
        <v>43384.291666650177</v>
      </c>
      <c r="C6802" s="16">
        <f t="shared" si="535"/>
        <v>10</v>
      </c>
      <c r="D6802" s="16">
        <f t="shared" si="536"/>
        <v>4</v>
      </c>
      <c r="E6802" s="16">
        <f t="shared" si="537"/>
        <v>1</v>
      </c>
      <c r="F6802" s="16">
        <f t="shared" si="538"/>
        <v>7</v>
      </c>
      <c r="G6802" s="195">
        <v>6800</v>
      </c>
      <c r="H6802" s="193">
        <v>8.2542030000000002E-2</v>
      </c>
    </row>
    <row r="6803" spans="2:8" x14ac:dyDescent="0.25">
      <c r="B6803" s="192">
        <f t="shared" si="539"/>
        <v>43384.333333316841</v>
      </c>
      <c r="C6803" s="16">
        <f t="shared" si="535"/>
        <v>10</v>
      </c>
      <c r="D6803" s="16">
        <f t="shared" si="536"/>
        <v>4</v>
      </c>
      <c r="E6803" s="16">
        <f t="shared" si="537"/>
        <v>1</v>
      </c>
      <c r="F6803" s="16">
        <f t="shared" si="538"/>
        <v>8</v>
      </c>
      <c r="G6803" s="195">
        <v>6801</v>
      </c>
      <c r="H6803" s="193">
        <v>0.20328048100000001</v>
      </c>
    </row>
    <row r="6804" spans="2:8" x14ac:dyDescent="0.25">
      <c r="B6804" s="192">
        <f t="shared" si="539"/>
        <v>43384.374999983505</v>
      </c>
      <c r="C6804" s="16">
        <f t="shared" si="535"/>
        <v>10</v>
      </c>
      <c r="D6804" s="16">
        <f t="shared" si="536"/>
        <v>4</v>
      </c>
      <c r="E6804" s="16">
        <f t="shared" si="537"/>
        <v>1</v>
      </c>
      <c r="F6804" s="16">
        <f t="shared" si="538"/>
        <v>9</v>
      </c>
      <c r="G6804" s="195">
        <v>6802</v>
      </c>
      <c r="H6804" s="193">
        <v>0.315166901</v>
      </c>
    </row>
    <row r="6805" spans="2:8" x14ac:dyDescent="0.25">
      <c r="B6805" s="192">
        <f t="shared" si="539"/>
        <v>43384.41666665017</v>
      </c>
      <c r="C6805" s="16">
        <f t="shared" si="535"/>
        <v>10</v>
      </c>
      <c r="D6805" s="16">
        <f t="shared" si="536"/>
        <v>4</v>
      </c>
      <c r="E6805" s="16">
        <f t="shared" si="537"/>
        <v>1</v>
      </c>
      <c r="F6805" s="16">
        <f t="shared" si="538"/>
        <v>10</v>
      </c>
      <c r="G6805" s="195">
        <v>6803</v>
      </c>
      <c r="H6805" s="193">
        <v>0.39644749400000001</v>
      </c>
    </row>
    <row r="6806" spans="2:8" x14ac:dyDescent="0.25">
      <c r="B6806" s="192">
        <f t="shared" si="539"/>
        <v>43384.458333316834</v>
      </c>
      <c r="C6806" s="16">
        <f t="shared" si="535"/>
        <v>10</v>
      </c>
      <c r="D6806" s="16">
        <f t="shared" si="536"/>
        <v>4</v>
      </c>
      <c r="E6806" s="16">
        <f t="shared" si="537"/>
        <v>1</v>
      </c>
      <c r="F6806" s="16">
        <f t="shared" si="538"/>
        <v>11</v>
      </c>
      <c r="G6806" s="195">
        <v>6804</v>
      </c>
      <c r="H6806" s="193">
        <v>0.420936113</v>
      </c>
    </row>
    <row r="6807" spans="2:8" x14ac:dyDescent="0.25">
      <c r="B6807" s="192">
        <f t="shared" si="539"/>
        <v>43384.499999983498</v>
      </c>
      <c r="C6807" s="16">
        <f t="shared" si="535"/>
        <v>10</v>
      </c>
      <c r="D6807" s="16">
        <f t="shared" si="536"/>
        <v>4</v>
      </c>
      <c r="E6807" s="16">
        <f t="shared" si="537"/>
        <v>1</v>
      </c>
      <c r="F6807" s="16">
        <f t="shared" si="538"/>
        <v>12</v>
      </c>
      <c r="G6807" s="195">
        <v>6805</v>
      </c>
      <c r="H6807" s="193">
        <v>0.40706897199999997</v>
      </c>
    </row>
    <row r="6808" spans="2:8" x14ac:dyDescent="0.25">
      <c r="B6808" s="192">
        <f t="shared" si="539"/>
        <v>43384.541666650162</v>
      </c>
      <c r="C6808" s="16">
        <f t="shared" si="535"/>
        <v>10</v>
      </c>
      <c r="D6808" s="16">
        <f t="shared" si="536"/>
        <v>4</v>
      </c>
      <c r="E6808" s="16">
        <f t="shared" si="537"/>
        <v>1</v>
      </c>
      <c r="F6808" s="16">
        <f t="shared" si="538"/>
        <v>13</v>
      </c>
      <c r="G6808" s="195">
        <v>6806</v>
      </c>
      <c r="H6808" s="193">
        <v>0.40060225100000002</v>
      </c>
    </row>
    <row r="6809" spans="2:8" x14ac:dyDescent="0.25">
      <c r="B6809" s="192">
        <f t="shared" si="539"/>
        <v>43384.583333316827</v>
      </c>
      <c r="C6809" s="16">
        <f t="shared" si="535"/>
        <v>10</v>
      </c>
      <c r="D6809" s="16">
        <f t="shared" si="536"/>
        <v>4</v>
      </c>
      <c r="E6809" s="16">
        <f t="shared" si="537"/>
        <v>1</v>
      </c>
      <c r="F6809" s="16">
        <f t="shared" si="538"/>
        <v>14</v>
      </c>
      <c r="G6809" s="195">
        <v>6807</v>
      </c>
      <c r="H6809" s="193">
        <v>0.30058687299999998</v>
      </c>
    </row>
    <row r="6810" spans="2:8" x14ac:dyDescent="0.25">
      <c r="B6810" s="192">
        <f t="shared" si="539"/>
        <v>43384.624999983491</v>
      </c>
      <c r="C6810" s="16">
        <f t="shared" si="535"/>
        <v>10</v>
      </c>
      <c r="D6810" s="16">
        <f t="shared" si="536"/>
        <v>4</v>
      </c>
      <c r="E6810" s="16">
        <f t="shared" si="537"/>
        <v>1</v>
      </c>
      <c r="F6810" s="16">
        <f t="shared" si="538"/>
        <v>15</v>
      </c>
      <c r="G6810" s="195">
        <v>6808</v>
      </c>
      <c r="H6810" s="193">
        <v>0.21857627199999999</v>
      </c>
    </row>
    <row r="6811" spans="2:8" x14ac:dyDescent="0.25">
      <c r="B6811" s="192">
        <f t="shared" si="539"/>
        <v>43384.666666650155</v>
      </c>
      <c r="C6811" s="16">
        <f t="shared" si="535"/>
        <v>10</v>
      </c>
      <c r="D6811" s="16">
        <f t="shared" si="536"/>
        <v>4</v>
      </c>
      <c r="E6811" s="16">
        <f t="shared" si="537"/>
        <v>1</v>
      </c>
      <c r="F6811" s="16">
        <f t="shared" si="538"/>
        <v>16</v>
      </c>
      <c r="G6811" s="195">
        <v>6809</v>
      </c>
      <c r="H6811" s="193">
        <v>0.11563053500000001</v>
      </c>
    </row>
    <row r="6812" spans="2:8" x14ac:dyDescent="0.25">
      <c r="B6812" s="192">
        <f t="shared" si="539"/>
        <v>43384.708333316819</v>
      </c>
      <c r="C6812" s="16">
        <f t="shared" si="535"/>
        <v>10</v>
      </c>
      <c r="D6812" s="16">
        <f t="shared" si="536"/>
        <v>4</v>
      </c>
      <c r="E6812" s="16">
        <f t="shared" si="537"/>
        <v>1</v>
      </c>
      <c r="F6812" s="16">
        <f t="shared" si="538"/>
        <v>17</v>
      </c>
      <c r="G6812" s="195">
        <v>6810</v>
      </c>
      <c r="H6812" s="193">
        <v>1.3214066E-2</v>
      </c>
    </row>
    <row r="6813" spans="2:8" x14ac:dyDescent="0.25">
      <c r="B6813" s="192">
        <f t="shared" si="539"/>
        <v>43384.749999983484</v>
      </c>
      <c r="C6813" s="16">
        <f t="shared" si="535"/>
        <v>10</v>
      </c>
      <c r="D6813" s="16">
        <f t="shared" si="536"/>
        <v>4</v>
      </c>
      <c r="E6813" s="16">
        <f t="shared" si="537"/>
        <v>1</v>
      </c>
      <c r="F6813" s="16">
        <f t="shared" si="538"/>
        <v>18</v>
      </c>
      <c r="G6813" s="195">
        <v>6811</v>
      </c>
      <c r="H6813" s="193">
        <v>0</v>
      </c>
    </row>
    <row r="6814" spans="2:8" x14ac:dyDescent="0.25">
      <c r="B6814" s="192">
        <f t="shared" si="539"/>
        <v>43384.791666650148</v>
      </c>
      <c r="C6814" s="16">
        <f t="shared" si="535"/>
        <v>10</v>
      </c>
      <c r="D6814" s="16">
        <f t="shared" si="536"/>
        <v>4</v>
      </c>
      <c r="E6814" s="16">
        <f t="shared" si="537"/>
        <v>1</v>
      </c>
      <c r="F6814" s="16">
        <f t="shared" si="538"/>
        <v>19</v>
      </c>
      <c r="G6814" s="195">
        <v>6812</v>
      </c>
      <c r="H6814" s="193">
        <v>0</v>
      </c>
    </row>
    <row r="6815" spans="2:8" x14ac:dyDescent="0.25">
      <c r="B6815" s="192">
        <f t="shared" si="539"/>
        <v>43384.833333316812</v>
      </c>
      <c r="C6815" s="16">
        <f t="shared" si="535"/>
        <v>10</v>
      </c>
      <c r="D6815" s="16">
        <f t="shared" si="536"/>
        <v>4</v>
      </c>
      <c r="E6815" s="16">
        <f t="shared" si="537"/>
        <v>1</v>
      </c>
      <c r="F6815" s="16">
        <f t="shared" si="538"/>
        <v>20</v>
      </c>
      <c r="G6815" s="195">
        <v>6813</v>
      </c>
      <c r="H6815" s="193">
        <v>0</v>
      </c>
    </row>
    <row r="6816" spans="2:8" x14ac:dyDescent="0.25">
      <c r="B6816" s="192">
        <f t="shared" si="539"/>
        <v>43384.874999983476</v>
      </c>
      <c r="C6816" s="16">
        <f t="shared" si="535"/>
        <v>10</v>
      </c>
      <c r="D6816" s="16">
        <f t="shared" si="536"/>
        <v>4</v>
      </c>
      <c r="E6816" s="16">
        <f t="shared" si="537"/>
        <v>1</v>
      </c>
      <c r="F6816" s="16">
        <f t="shared" si="538"/>
        <v>21</v>
      </c>
      <c r="G6816" s="195">
        <v>6814</v>
      </c>
      <c r="H6816" s="193">
        <v>0</v>
      </c>
    </row>
    <row r="6817" spans="2:8" x14ac:dyDescent="0.25">
      <c r="B6817" s="192">
        <f t="shared" si="539"/>
        <v>43384.916666650141</v>
      </c>
      <c r="C6817" s="16">
        <f t="shared" si="535"/>
        <v>10</v>
      </c>
      <c r="D6817" s="16">
        <f t="shared" si="536"/>
        <v>4</v>
      </c>
      <c r="E6817" s="16">
        <f t="shared" si="537"/>
        <v>1</v>
      </c>
      <c r="F6817" s="16">
        <f t="shared" si="538"/>
        <v>22</v>
      </c>
      <c r="G6817" s="195">
        <v>6815</v>
      </c>
      <c r="H6817" s="193">
        <v>0</v>
      </c>
    </row>
    <row r="6818" spans="2:8" x14ac:dyDescent="0.25">
      <c r="B6818" s="192">
        <f t="shared" si="539"/>
        <v>43384.958333316805</v>
      </c>
      <c r="C6818" s="16">
        <f t="shared" si="535"/>
        <v>10</v>
      </c>
      <c r="D6818" s="16">
        <f t="shared" si="536"/>
        <v>4</v>
      </c>
      <c r="E6818" s="16">
        <f t="shared" si="537"/>
        <v>1</v>
      </c>
      <c r="F6818" s="16">
        <f t="shared" si="538"/>
        <v>23</v>
      </c>
      <c r="G6818" s="195">
        <v>6816</v>
      </c>
      <c r="H6818" s="193">
        <v>0</v>
      </c>
    </row>
    <row r="6819" spans="2:8" x14ac:dyDescent="0.25">
      <c r="B6819" s="192">
        <f t="shared" si="539"/>
        <v>43384.999999983469</v>
      </c>
      <c r="C6819" s="16">
        <f t="shared" si="535"/>
        <v>10</v>
      </c>
      <c r="D6819" s="16">
        <f t="shared" si="536"/>
        <v>5</v>
      </c>
      <c r="E6819" s="16">
        <f t="shared" si="537"/>
        <v>1</v>
      </c>
      <c r="F6819" s="16">
        <f t="shared" si="538"/>
        <v>0</v>
      </c>
      <c r="G6819" s="195">
        <v>6817</v>
      </c>
      <c r="H6819" s="193">
        <v>0</v>
      </c>
    </row>
    <row r="6820" spans="2:8" x14ac:dyDescent="0.25">
      <c r="B6820" s="192">
        <f t="shared" si="539"/>
        <v>43385.041666650133</v>
      </c>
      <c r="C6820" s="16">
        <f t="shared" si="535"/>
        <v>10</v>
      </c>
      <c r="D6820" s="16">
        <f t="shared" si="536"/>
        <v>5</v>
      </c>
      <c r="E6820" s="16">
        <f t="shared" si="537"/>
        <v>1</v>
      </c>
      <c r="F6820" s="16">
        <f t="shared" si="538"/>
        <v>1</v>
      </c>
      <c r="G6820" s="195">
        <v>6818</v>
      </c>
      <c r="H6820" s="193">
        <v>0</v>
      </c>
    </row>
    <row r="6821" spans="2:8" x14ac:dyDescent="0.25">
      <c r="B6821" s="192">
        <f t="shared" si="539"/>
        <v>43385.083333316798</v>
      </c>
      <c r="C6821" s="16">
        <f t="shared" si="535"/>
        <v>10</v>
      </c>
      <c r="D6821" s="16">
        <f t="shared" si="536"/>
        <v>5</v>
      </c>
      <c r="E6821" s="16">
        <f t="shared" si="537"/>
        <v>1</v>
      </c>
      <c r="F6821" s="16">
        <f t="shared" si="538"/>
        <v>2</v>
      </c>
      <c r="G6821" s="195">
        <v>6819</v>
      </c>
      <c r="H6821" s="193">
        <v>0</v>
      </c>
    </row>
    <row r="6822" spans="2:8" x14ac:dyDescent="0.25">
      <c r="B6822" s="192">
        <f t="shared" si="539"/>
        <v>43385.124999983462</v>
      </c>
      <c r="C6822" s="16">
        <f t="shared" si="535"/>
        <v>10</v>
      </c>
      <c r="D6822" s="16">
        <f t="shared" si="536"/>
        <v>5</v>
      </c>
      <c r="E6822" s="16">
        <f t="shared" si="537"/>
        <v>1</v>
      </c>
      <c r="F6822" s="16">
        <f t="shared" si="538"/>
        <v>3</v>
      </c>
      <c r="G6822" s="195">
        <v>6820</v>
      </c>
      <c r="H6822" s="193">
        <v>0</v>
      </c>
    </row>
    <row r="6823" spans="2:8" x14ac:dyDescent="0.25">
      <c r="B6823" s="192">
        <f t="shared" si="539"/>
        <v>43385.166666650126</v>
      </c>
      <c r="C6823" s="16">
        <f t="shared" si="535"/>
        <v>10</v>
      </c>
      <c r="D6823" s="16">
        <f t="shared" si="536"/>
        <v>5</v>
      </c>
      <c r="E6823" s="16">
        <f t="shared" si="537"/>
        <v>1</v>
      </c>
      <c r="F6823" s="16">
        <f t="shared" si="538"/>
        <v>4</v>
      </c>
      <c r="G6823" s="195">
        <v>6821</v>
      </c>
      <c r="H6823" s="193">
        <v>0</v>
      </c>
    </row>
    <row r="6824" spans="2:8" x14ac:dyDescent="0.25">
      <c r="B6824" s="192">
        <f t="shared" si="539"/>
        <v>43385.20833331679</v>
      </c>
      <c r="C6824" s="16">
        <f t="shared" si="535"/>
        <v>10</v>
      </c>
      <c r="D6824" s="16">
        <f t="shared" si="536"/>
        <v>5</v>
      </c>
      <c r="E6824" s="16">
        <f t="shared" si="537"/>
        <v>1</v>
      </c>
      <c r="F6824" s="16">
        <f t="shared" si="538"/>
        <v>5</v>
      </c>
      <c r="G6824" s="195">
        <v>6822</v>
      </c>
      <c r="H6824" s="193">
        <v>0</v>
      </c>
    </row>
    <row r="6825" spans="2:8" x14ac:dyDescent="0.25">
      <c r="B6825" s="192">
        <f t="shared" si="539"/>
        <v>43385.249999983454</v>
      </c>
      <c r="C6825" s="16">
        <f t="shared" si="535"/>
        <v>10</v>
      </c>
      <c r="D6825" s="16">
        <f t="shared" si="536"/>
        <v>5</v>
      </c>
      <c r="E6825" s="16">
        <f t="shared" si="537"/>
        <v>1</v>
      </c>
      <c r="F6825" s="16">
        <f t="shared" si="538"/>
        <v>6</v>
      </c>
      <c r="G6825" s="195">
        <v>6823</v>
      </c>
      <c r="H6825" s="193">
        <v>2.581837E-3</v>
      </c>
    </row>
    <row r="6826" spans="2:8" x14ac:dyDescent="0.25">
      <c r="B6826" s="192">
        <f t="shared" si="539"/>
        <v>43385.291666650119</v>
      </c>
      <c r="C6826" s="16">
        <f t="shared" si="535"/>
        <v>10</v>
      </c>
      <c r="D6826" s="16">
        <f t="shared" si="536"/>
        <v>5</v>
      </c>
      <c r="E6826" s="16">
        <f t="shared" si="537"/>
        <v>1</v>
      </c>
      <c r="F6826" s="16">
        <f t="shared" si="538"/>
        <v>7</v>
      </c>
      <c r="G6826" s="195">
        <v>6824</v>
      </c>
      <c r="H6826" s="193">
        <v>5.5666611999999997E-2</v>
      </c>
    </row>
    <row r="6827" spans="2:8" x14ac:dyDescent="0.25">
      <c r="B6827" s="192">
        <f t="shared" si="539"/>
        <v>43385.333333316783</v>
      </c>
      <c r="C6827" s="16">
        <f t="shared" si="535"/>
        <v>10</v>
      </c>
      <c r="D6827" s="16">
        <f t="shared" si="536"/>
        <v>5</v>
      </c>
      <c r="E6827" s="16">
        <f t="shared" si="537"/>
        <v>1</v>
      </c>
      <c r="F6827" s="16">
        <f t="shared" si="538"/>
        <v>8</v>
      </c>
      <c r="G6827" s="195">
        <v>6825</v>
      </c>
      <c r="H6827" s="193">
        <v>0.151310586</v>
      </c>
    </row>
    <row r="6828" spans="2:8" x14ac:dyDescent="0.25">
      <c r="B6828" s="192">
        <f t="shared" si="539"/>
        <v>43385.374999983447</v>
      </c>
      <c r="C6828" s="16">
        <f t="shared" si="535"/>
        <v>10</v>
      </c>
      <c r="D6828" s="16">
        <f t="shared" si="536"/>
        <v>5</v>
      </c>
      <c r="E6828" s="16">
        <f t="shared" si="537"/>
        <v>1</v>
      </c>
      <c r="F6828" s="16">
        <f t="shared" si="538"/>
        <v>9</v>
      </c>
      <c r="G6828" s="195">
        <v>6826</v>
      </c>
      <c r="H6828" s="193">
        <v>0.26003780399999998</v>
      </c>
    </row>
    <row r="6829" spans="2:8" x14ac:dyDescent="0.25">
      <c r="B6829" s="192">
        <f t="shared" si="539"/>
        <v>43385.416666650111</v>
      </c>
      <c r="C6829" s="16">
        <f t="shared" si="535"/>
        <v>10</v>
      </c>
      <c r="D6829" s="16">
        <f t="shared" si="536"/>
        <v>5</v>
      </c>
      <c r="E6829" s="16">
        <f t="shared" si="537"/>
        <v>1</v>
      </c>
      <c r="F6829" s="16">
        <f t="shared" si="538"/>
        <v>10</v>
      </c>
      <c r="G6829" s="195">
        <v>6827</v>
      </c>
      <c r="H6829" s="193">
        <v>0.31776901499999999</v>
      </c>
    </row>
    <row r="6830" spans="2:8" x14ac:dyDescent="0.25">
      <c r="B6830" s="192">
        <f t="shared" si="539"/>
        <v>43385.458333316776</v>
      </c>
      <c r="C6830" s="16">
        <f t="shared" si="535"/>
        <v>10</v>
      </c>
      <c r="D6830" s="16">
        <f t="shared" si="536"/>
        <v>5</v>
      </c>
      <c r="E6830" s="16">
        <f t="shared" si="537"/>
        <v>1</v>
      </c>
      <c r="F6830" s="16">
        <f t="shared" si="538"/>
        <v>11</v>
      </c>
      <c r="G6830" s="195">
        <v>6828</v>
      </c>
      <c r="H6830" s="193">
        <v>0.37243519600000002</v>
      </c>
    </row>
    <row r="6831" spans="2:8" x14ac:dyDescent="0.25">
      <c r="B6831" s="192">
        <f t="shared" si="539"/>
        <v>43385.49999998344</v>
      </c>
      <c r="C6831" s="16">
        <f t="shared" si="535"/>
        <v>10</v>
      </c>
      <c r="D6831" s="16">
        <f t="shared" si="536"/>
        <v>5</v>
      </c>
      <c r="E6831" s="16">
        <f t="shared" si="537"/>
        <v>1</v>
      </c>
      <c r="F6831" s="16">
        <f t="shared" si="538"/>
        <v>12</v>
      </c>
      <c r="G6831" s="195">
        <v>6829</v>
      </c>
      <c r="H6831" s="193">
        <v>0.39653082499999998</v>
      </c>
    </row>
    <row r="6832" spans="2:8" x14ac:dyDescent="0.25">
      <c r="B6832" s="192">
        <f t="shared" si="539"/>
        <v>43385.541666650104</v>
      </c>
      <c r="C6832" s="16">
        <f t="shared" si="535"/>
        <v>10</v>
      </c>
      <c r="D6832" s="16">
        <f t="shared" si="536"/>
        <v>5</v>
      </c>
      <c r="E6832" s="16">
        <f t="shared" si="537"/>
        <v>1</v>
      </c>
      <c r="F6832" s="16">
        <f t="shared" si="538"/>
        <v>13</v>
      </c>
      <c r="G6832" s="195">
        <v>6830</v>
      </c>
      <c r="H6832" s="193">
        <v>0.37213940000000001</v>
      </c>
    </row>
    <row r="6833" spans="2:8" x14ac:dyDescent="0.25">
      <c r="B6833" s="192">
        <f t="shared" si="539"/>
        <v>43385.583333316768</v>
      </c>
      <c r="C6833" s="16">
        <f t="shared" si="535"/>
        <v>10</v>
      </c>
      <c r="D6833" s="16">
        <f t="shared" si="536"/>
        <v>5</v>
      </c>
      <c r="E6833" s="16">
        <f t="shared" si="537"/>
        <v>1</v>
      </c>
      <c r="F6833" s="16">
        <f t="shared" si="538"/>
        <v>14</v>
      </c>
      <c r="G6833" s="195">
        <v>6831</v>
      </c>
      <c r="H6833" s="193">
        <v>0.32221978200000001</v>
      </c>
    </row>
    <row r="6834" spans="2:8" x14ac:dyDescent="0.25">
      <c r="B6834" s="192">
        <f t="shared" si="539"/>
        <v>43385.624999983433</v>
      </c>
      <c r="C6834" s="16">
        <f t="shared" si="535"/>
        <v>10</v>
      </c>
      <c r="D6834" s="16">
        <f t="shared" si="536"/>
        <v>5</v>
      </c>
      <c r="E6834" s="16">
        <f t="shared" si="537"/>
        <v>1</v>
      </c>
      <c r="F6834" s="16">
        <f t="shared" si="538"/>
        <v>15</v>
      </c>
      <c r="G6834" s="195">
        <v>6832</v>
      </c>
      <c r="H6834" s="193">
        <v>0.23939246</v>
      </c>
    </row>
    <row r="6835" spans="2:8" x14ac:dyDescent="0.25">
      <c r="B6835" s="192">
        <f t="shared" si="539"/>
        <v>43385.666666650097</v>
      </c>
      <c r="C6835" s="16">
        <f t="shared" si="535"/>
        <v>10</v>
      </c>
      <c r="D6835" s="16">
        <f t="shared" si="536"/>
        <v>5</v>
      </c>
      <c r="E6835" s="16">
        <f t="shared" si="537"/>
        <v>1</v>
      </c>
      <c r="F6835" s="16">
        <f t="shared" si="538"/>
        <v>16</v>
      </c>
      <c r="G6835" s="195">
        <v>6833</v>
      </c>
      <c r="H6835" s="193">
        <v>0.12117483900000001</v>
      </c>
    </row>
    <row r="6836" spans="2:8" x14ac:dyDescent="0.25">
      <c r="B6836" s="192">
        <f t="shared" si="539"/>
        <v>43385.708333316761</v>
      </c>
      <c r="C6836" s="16">
        <f t="shared" si="535"/>
        <v>10</v>
      </c>
      <c r="D6836" s="16">
        <f t="shared" si="536"/>
        <v>5</v>
      </c>
      <c r="E6836" s="16">
        <f t="shared" si="537"/>
        <v>1</v>
      </c>
      <c r="F6836" s="16">
        <f t="shared" si="538"/>
        <v>17</v>
      </c>
      <c r="G6836" s="195">
        <v>6834</v>
      </c>
      <c r="H6836" s="193">
        <v>1.3915923E-2</v>
      </c>
    </row>
    <row r="6837" spans="2:8" x14ac:dyDescent="0.25">
      <c r="B6837" s="192">
        <f t="shared" si="539"/>
        <v>43385.749999983425</v>
      </c>
      <c r="C6837" s="16">
        <f t="shared" si="535"/>
        <v>10</v>
      </c>
      <c r="D6837" s="16">
        <f t="shared" si="536"/>
        <v>5</v>
      </c>
      <c r="E6837" s="16">
        <f t="shared" si="537"/>
        <v>1</v>
      </c>
      <c r="F6837" s="16">
        <f t="shared" si="538"/>
        <v>18</v>
      </c>
      <c r="G6837" s="195">
        <v>6835</v>
      </c>
      <c r="H6837" s="193">
        <v>0</v>
      </c>
    </row>
    <row r="6838" spans="2:8" x14ac:dyDescent="0.25">
      <c r="B6838" s="192">
        <f t="shared" si="539"/>
        <v>43385.79166665009</v>
      </c>
      <c r="C6838" s="16">
        <f t="shared" si="535"/>
        <v>10</v>
      </c>
      <c r="D6838" s="16">
        <f t="shared" si="536"/>
        <v>5</v>
      </c>
      <c r="E6838" s="16">
        <f t="shared" si="537"/>
        <v>1</v>
      </c>
      <c r="F6838" s="16">
        <f t="shared" si="538"/>
        <v>19</v>
      </c>
      <c r="G6838" s="195">
        <v>6836</v>
      </c>
      <c r="H6838" s="193">
        <v>0</v>
      </c>
    </row>
    <row r="6839" spans="2:8" x14ac:dyDescent="0.25">
      <c r="B6839" s="192">
        <f t="shared" si="539"/>
        <v>43385.833333316754</v>
      </c>
      <c r="C6839" s="16">
        <f t="shared" si="535"/>
        <v>10</v>
      </c>
      <c r="D6839" s="16">
        <f t="shared" si="536"/>
        <v>5</v>
      </c>
      <c r="E6839" s="16">
        <f t="shared" si="537"/>
        <v>1</v>
      </c>
      <c r="F6839" s="16">
        <f t="shared" si="538"/>
        <v>20</v>
      </c>
      <c r="G6839" s="195">
        <v>6837</v>
      </c>
      <c r="H6839" s="193">
        <v>0</v>
      </c>
    </row>
    <row r="6840" spans="2:8" x14ac:dyDescent="0.25">
      <c r="B6840" s="192">
        <f t="shared" si="539"/>
        <v>43385.874999983418</v>
      </c>
      <c r="C6840" s="16">
        <f t="shared" si="535"/>
        <v>10</v>
      </c>
      <c r="D6840" s="16">
        <f t="shared" si="536"/>
        <v>5</v>
      </c>
      <c r="E6840" s="16">
        <f t="shared" si="537"/>
        <v>1</v>
      </c>
      <c r="F6840" s="16">
        <f t="shared" si="538"/>
        <v>21</v>
      </c>
      <c r="G6840" s="195">
        <v>6838</v>
      </c>
      <c r="H6840" s="193">
        <v>0</v>
      </c>
    </row>
    <row r="6841" spans="2:8" x14ac:dyDescent="0.25">
      <c r="B6841" s="192">
        <f t="shared" si="539"/>
        <v>43385.916666650082</v>
      </c>
      <c r="C6841" s="16">
        <f t="shared" si="535"/>
        <v>10</v>
      </c>
      <c r="D6841" s="16">
        <f t="shared" si="536"/>
        <v>5</v>
      </c>
      <c r="E6841" s="16">
        <f t="shared" si="537"/>
        <v>1</v>
      </c>
      <c r="F6841" s="16">
        <f t="shared" si="538"/>
        <v>22</v>
      </c>
      <c r="G6841" s="195">
        <v>6839</v>
      </c>
      <c r="H6841" s="193">
        <v>0</v>
      </c>
    </row>
    <row r="6842" spans="2:8" x14ac:dyDescent="0.25">
      <c r="B6842" s="192">
        <f t="shared" si="539"/>
        <v>43385.958333316747</v>
      </c>
      <c r="C6842" s="16">
        <f t="shared" si="535"/>
        <v>10</v>
      </c>
      <c r="D6842" s="16">
        <f t="shared" si="536"/>
        <v>5</v>
      </c>
      <c r="E6842" s="16">
        <f t="shared" si="537"/>
        <v>1</v>
      </c>
      <c r="F6842" s="16">
        <f t="shared" si="538"/>
        <v>23</v>
      </c>
      <c r="G6842" s="195">
        <v>6840</v>
      </c>
      <c r="H6842" s="193">
        <v>0</v>
      </c>
    </row>
    <row r="6843" spans="2:8" x14ac:dyDescent="0.25">
      <c r="B6843" s="192">
        <f t="shared" si="539"/>
        <v>43385.999999983411</v>
      </c>
      <c r="C6843" s="16">
        <f t="shared" si="535"/>
        <v>10</v>
      </c>
      <c r="D6843" s="16">
        <f t="shared" si="536"/>
        <v>6</v>
      </c>
      <c r="E6843" s="16">
        <f t="shared" si="537"/>
        <v>2</v>
      </c>
      <c r="F6843" s="16">
        <f t="shared" si="538"/>
        <v>0</v>
      </c>
      <c r="G6843" s="195">
        <v>6841</v>
      </c>
      <c r="H6843" s="193">
        <v>0</v>
      </c>
    </row>
    <row r="6844" spans="2:8" x14ac:dyDescent="0.25">
      <c r="B6844" s="192">
        <f t="shared" si="539"/>
        <v>43386.041666650075</v>
      </c>
      <c r="C6844" s="16">
        <f t="shared" si="535"/>
        <v>10</v>
      </c>
      <c r="D6844" s="16">
        <f t="shared" si="536"/>
        <v>6</v>
      </c>
      <c r="E6844" s="16">
        <f t="shared" si="537"/>
        <v>2</v>
      </c>
      <c r="F6844" s="16">
        <f t="shared" si="538"/>
        <v>1</v>
      </c>
      <c r="G6844" s="195">
        <v>6842</v>
      </c>
      <c r="H6844" s="193">
        <v>0</v>
      </c>
    </row>
    <row r="6845" spans="2:8" x14ac:dyDescent="0.25">
      <c r="B6845" s="192">
        <f t="shared" si="539"/>
        <v>43386.083333316739</v>
      </c>
      <c r="C6845" s="16">
        <f t="shared" si="535"/>
        <v>10</v>
      </c>
      <c r="D6845" s="16">
        <f t="shared" si="536"/>
        <v>6</v>
      </c>
      <c r="E6845" s="16">
        <f t="shared" si="537"/>
        <v>2</v>
      </c>
      <c r="F6845" s="16">
        <f t="shared" si="538"/>
        <v>2</v>
      </c>
      <c r="G6845" s="195">
        <v>6843</v>
      </c>
      <c r="H6845" s="193">
        <v>0</v>
      </c>
    </row>
    <row r="6846" spans="2:8" x14ac:dyDescent="0.25">
      <c r="B6846" s="192">
        <f t="shared" si="539"/>
        <v>43386.124999983404</v>
      </c>
      <c r="C6846" s="16">
        <f t="shared" si="535"/>
        <v>10</v>
      </c>
      <c r="D6846" s="16">
        <f t="shared" si="536"/>
        <v>6</v>
      </c>
      <c r="E6846" s="16">
        <f t="shared" si="537"/>
        <v>2</v>
      </c>
      <c r="F6846" s="16">
        <f t="shared" si="538"/>
        <v>3</v>
      </c>
      <c r="G6846" s="195">
        <v>6844</v>
      </c>
      <c r="H6846" s="193">
        <v>0</v>
      </c>
    </row>
    <row r="6847" spans="2:8" x14ac:dyDescent="0.25">
      <c r="B6847" s="192">
        <f t="shared" si="539"/>
        <v>43386.166666650068</v>
      </c>
      <c r="C6847" s="16">
        <f t="shared" si="535"/>
        <v>10</v>
      </c>
      <c r="D6847" s="16">
        <f t="shared" si="536"/>
        <v>6</v>
      </c>
      <c r="E6847" s="16">
        <f t="shared" si="537"/>
        <v>2</v>
      </c>
      <c r="F6847" s="16">
        <f t="shared" si="538"/>
        <v>4</v>
      </c>
      <c r="G6847" s="195">
        <v>6845</v>
      </c>
      <c r="H6847" s="193">
        <v>0</v>
      </c>
    </row>
    <row r="6848" spans="2:8" x14ac:dyDescent="0.25">
      <c r="B6848" s="192">
        <f t="shared" si="539"/>
        <v>43386.208333316732</v>
      </c>
      <c r="C6848" s="16">
        <f t="shared" si="535"/>
        <v>10</v>
      </c>
      <c r="D6848" s="16">
        <f t="shared" si="536"/>
        <v>6</v>
      </c>
      <c r="E6848" s="16">
        <f t="shared" si="537"/>
        <v>2</v>
      </c>
      <c r="F6848" s="16">
        <f t="shared" si="538"/>
        <v>5</v>
      </c>
      <c r="G6848" s="195">
        <v>6846</v>
      </c>
      <c r="H6848" s="193">
        <v>0</v>
      </c>
    </row>
    <row r="6849" spans="2:8" x14ac:dyDescent="0.25">
      <c r="B6849" s="192">
        <f t="shared" si="539"/>
        <v>43386.249999983396</v>
      </c>
      <c r="C6849" s="16">
        <f t="shared" si="535"/>
        <v>10</v>
      </c>
      <c r="D6849" s="16">
        <f t="shared" si="536"/>
        <v>6</v>
      </c>
      <c r="E6849" s="16">
        <f t="shared" si="537"/>
        <v>2</v>
      </c>
      <c r="F6849" s="16">
        <f t="shared" si="538"/>
        <v>6</v>
      </c>
      <c r="G6849" s="195">
        <v>6847</v>
      </c>
      <c r="H6849" s="193">
        <v>2.3242720000000001E-3</v>
      </c>
    </row>
    <row r="6850" spans="2:8" x14ac:dyDescent="0.25">
      <c r="B6850" s="192">
        <f t="shared" si="539"/>
        <v>43386.291666650061</v>
      </c>
      <c r="C6850" s="16">
        <f t="shared" si="535"/>
        <v>10</v>
      </c>
      <c r="D6850" s="16">
        <f t="shared" si="536"/>
        <v>6</v>
      </c>
      <c r="E6850" s="16">
        <f t="shared" si="537"/>
        <v>2</v>
      </c>
      <c r="F6850" s="16">
        <f t="shared" si="538"/>
        <v>7</v>
      </c>
      <c r="G6850" s="195">
        <v>6848</v>
      </c>
      <c r="H6850" s="193">
        <v>7.8850785000000007E-2</v>
      </c>
    </row>
    <row r="6851" spans="2:8" x14ac:dyDescent="0.25">
      <c r="B6851" s="192">
        <f t="shared" si="539"/>
        <v>43386.333333316725</v>
      </c>
      <c r="C6851" s="16">
        <f t="shared" si="535"/>
        <v>10</v>
      </c>
      <c r="D6851" s="16">
        <f t="shared" si="536"/>
        <v>6</v>
      </c>
      <c r="E6851" s="16">
        <f t="shared" si="537"/>
        <v>2</v>
      </c>
      <c r="F6851" s="16">
        <f t="shared" si="538"/>
        <v>8</v>
      </c>
      <c r="G6851" s="195">
        <v>6849</v>
      </c>
      <c r="H6851" s="193">
        <v>0.207002932</v>
      </c>
    </row>
    <row r="6852" spans="2:8" x14ac:dyDescent="0.25">
      <c r="B6852" s="192">
        <f t="shared" si="539"/>
        <v>43386.374999983389</v>
      </c>
      <c r="C6852" s="16">
        <f t="shared" ref="C6852:C6915" si="540">MONTH(B6852)</f>
        <v>10</v>
      </c>
      <c r="D6852" s="16">
        <f t="shared" ref="D6852:D6915" si="541">WEEKDAY(B6852,2)</f>
        <v>6</v>
      </c>
      <c r="E6852" s="16">
        <f t="shared" ref="E6852:E6915" si="542">IF(D6852&lt;6,1,2)</f>
        <v>2</v>
      </c>
      <c r="F6852" s="16">
        <f t="shared" ref="F6852:F6915" si="543">HOUR(B6852)</f>
        <v>9</v>
      </c>
      <c r="G6852" s="195">
        <v>6850</v>
      </c>
      <c r="H6852" s="193">
        <v>0.33235720899999999</v>
      </c>
    </row>
    <row r="6853" spans="2:8" x14ac:dyDescent="0.25">
      <c r="B6853" s="192">
        <f t="shared" ref="B6853:B6916" si="544">B6852+1/24</f>
        <v>43386.416666650053</v>
      </c>
      <c r="C6853" s="16">
        <f t="shared" si="540"/>
        <v>10</v>
      </c>
      <c r="D6853" s="16">
        <f t="shared" si="541"/>
        <v>6</v>
      </c>
      <c r="E6853" s="16">
        <f t="shared" si="542"/>
        <v>2</v>
      </c>
      <c r="F6853" s="16">
        <f t="shared" si="543"/>
        <v>10</v>
      </c>
      <c r="G6853" s="195">
        <v>6851</v>
      </c>
      <c r="H6853" s="193">
        <v>0.382073263</v>
      </c>
    </row>
    <row r="6854" spans="2:8" x14ac:dyDescent="0.25">
      <c r="B6854" s="192">
        <f t="shared" si="544"/>
        <v>43386.458333316717</v>
      </c>
      <c r="C6854" s="16">
        <f t="shared" si="540"/>
        <v>10</v>
      </c>
      <c r="D6854" s="16">
        <f t="shared" si="541"/>
        <v>6</v>
      </c>
      <c r="E6854" s="16">
        <f t="shared" si="542"/>
        <v>2</v>
      </c>
      <c r="F6854" s="16">
        <f t="shared" si="543"/>
        <v>11</v>
      </c>
      <c r="G6854" s="195">
        <v>6852</v>
      </c>
      <c r="H6854" s="193">
        <v>0.402792386</v>
      </c>
    </row>
    <row r="6855" spans="2:8" x14ac:dyDescent="0.25">
      <c r="B6855" s="192">
        <f t="shared" si="544"/>
        <v>43386.499999983382</v>
      </c>
      <c r="C6855" s="16">
        <f t="shared" si="540"/>
        <v>10</v>
      </c>
      <c r="D6855" s="16">
        <f t="shared" si="541"/>
        <v>6</v>
      </c>
      <c r="E6855" s="16">
        <f t="shared" si="542"/>
        <v>2</v>
      </c>
      <c r="F6855" s="16">
        <f t="shared" si="543"/>
        <v>12</v>
      </c>
      <c r="G6855" s="195">
        <v>6853</v>
      </c>
      <c r="H6855" s="193">
        <v>0.44417043299999998</v>
      </c>
    </row>
    <row r="6856" spans="2:8" x14ac:dyDescent="0.25">
      <c r="B6856" s="192">
        <f t="shared" si="544"/>
        <v>43386.541666650046</v>
      </c>
      <c r="C6856" s="16">
        <f t="shared" si="540"/>
        <v>10</v>
      </c>
      <c r="D6856" s="16">
        <f t="shared" si="541"/>
        <v>6</v>
      </c>
      <c r="E6856" s="16">
        <f t="shared" si="542"/>
        <v>2</v>
      </c>
      <c r="F6856" s="16">
        <f t="shared" si="543"/>
        <v>13</v>
      </c>
      <c r="G6856" s="195">
        <v>6854</v>
      </c>
      <c r="H6856" s="193">
        <v>0.390832297</v>
      </c>
    </row>
    <row r="6857" spans="2:8" x14ac:dyDescent="0.25">
      <c r="B6857" s="192">
        <f t="shared" si="544"/>
        <v>43386.58333331671</v>
      </c>
      <c r="C6857" s="16">
        <f t="shared" si="540"/>
        <v>10</v>
      </c>
      <c r="D6857" s="16">
        <f t="shared" si="541"/>
        <v>6</v>
      </c>
      <c r="E6857" s="16">
        <f t="shared" si="542"/>
        <v>2</v>
      </c>
      <c r="F6857" s="16">
        <f t="shared" si="543"/>
        <v>14</v>
      </c>
      <c r="G6857" s="195">
        <v>6855</v>
      </c>
      <c r="H6857" s="193">
        <v>0.34517816800000001</v>
      </c>
    </row>
    <row r="6858" spans="2:8" x14ac:dyDescent="0.25">
      <c r="B6858" s="192">
        <f t="shared" si="544"/>
        <v>43386.624999983374</v>
      </c>
      <c r="C6858" s="16">
        <f t="shared" si="540"/>
        <v>10</v>
      </c>
      <c r="D6858" s="16">
        <f t="shared" si="541"/>
        <v>6</v>
      </c>
      <c r="E6858" s="16">
        <f t="shared" si="542"/>
        <v>2</v>
      </c>
      <c r="F6858" s="16">
        <f t="shared" si="543"/>
        <v>15</v>
      </c>
      <c r="G6858" s="195">
        <v>6856</v>
      </c>
      <c r="H6858" s="193">
        <v>0.237284671</v>
      </c>
    </row>
    <row r="6859" spans="2:8" x14ac:dyDescent="0.25">
      <c r="B6859" s="192">
        <f t="shared" si="544"/>
        <v>43386.666666650039</v>
      </c>
      <c r="C6859" s="16">
        <f t="shared" si="540"/>
        <v>10</v>
      </c>
      <c r="D6859" s="16">
        <f t="shared" si="541"/>
        <v>6</v>
      </c>
      <c r="E6859" s="16">
        <f t="shared" si="542"/>
        <v>2</v>
      </c>
      <c r="F6859" s="16">
        <f t="shared" si="543"/>
        <v>16</v>
      </c>
      <c r="G6859" s="195">
        <v>6857</v>
      </c>
      <c r="H6859" s="193">
        <v>0.123330405</v>
      </c>
    </row>
    <row r="6860" spans="2:8" x14ac:dyDescent="0.25">
      <c r="B6860" s="192">
        <f t="shared" si="544"/>
        <v>43386.708333316703</v>
      </c>
      <c r="C6860" s="16">
        <f t="shared" si="540"/>
        <v>10</v>
      </c>
      <c r="D6860" s="16">
        <f t="shared" si="541"/>
        <v>6</v>
      </c>
      <c r="E6860" s="16">
        <f t="shared" si="542"/>
        <v>2</v>
      </c>
      <c r="F6860" s="16">
        <f t="shared" si="543"/>
        <v>17</v>
      </c>
      <c r="G6860" s="195">
        <v>6858</v>
      </c>
      <c r="H6860" s="193">
        <v>1.3355486999999999E-2</v>
      </c>
    </row>
    <row r="6861" spans="2:8" x14ac:dyDescent="0.25">
      <c r="B6861" s="192">
        <f t="shared" si="544"/>
        <v>43386.749999983367</v>
      </c>
      <c r="C6861" s="16">
        <f t="shared" si="540"/>
        <v>10</v>
      </c>
      <c r="D6861" s="16">
        <f t="shared" si="541"/>
        <v>6</v>
      </c>
      <c r="E6861" s="16">
        <f t="shared" si="542"/>
        <v>2</v>
      </c>
      <c r="F6861" s="16">
        <f t="shared" si="543"/>
        <v>18</v>
      </c>
      <c r="G6861" s="195">
        <v>6859</v>
      </c>
      <c r="H6861" s="193">
        <v>0</v>
      </c>
    </row>
    <row r="6862" spans="2:8" x14ac:dyDescent="0.25">
      <c r="B6862" s="192">
        <f t="shared" si="544"/>
        <v>43386.791666650031</v>
      </c>
      <c r="C6862" s="16">
        <f t="shared" si="540"/>
        <v>10</v>
      </c>
      <c r="D6862" s="16">
        <f t="shared" si="541"/>
        <v>6</v>
      </c>
      <c r="E6862" s="16">
        <f t="shared" si="542"/>
        <v>2</v>
      </c>
      <c r="F6862" s="16">
        <f t="shared" si="543"/>
        <v>19</v>
      </c>
      <c r="G6862" s="195">
        <v>6860</v>
      </c>
      <c r="H6862" s="193">
        <v>0</v>
      </c>
    </row>
    <row r="6863" spans="2:8" x14ac:dyDescent="0.25">
      <c r="B6863" s="192">
        <f t="shared" si="544"/>
        <v>43386.833333316696</v>
      </c>
      <c r="C6863" s="16">
        <f t="shared" si="540"/>
        <v>10</v>
      </c>
      <c r="D6863" s="16">
        <f t="shared" si="541"/>
        <v>6</v>
      </c>
      <c r="E6863" s="16">
        <f t="shared" si="542"/>
        <v>2</v>
      </c>
      <c r="F6863" s="16">
        <f t="shared" si="543"/>
        <v>20</v>
      </c>
      <c r="G6863" s="195">
        <v>6861</v>
      </c>
      <c r="H6863" s="193">
        <v>0</v>
      </c>
    </row>
    <row r="6864" spans="2:8" x14ac:dyDescent="0.25">
      <c r="B6864" s="192">
        <f t="shared" si="544"/>
        <v>43386.87499998336</v>
      </c>
      <c r="C6864" s="16">
        <f t="shared" si="540"/>
        <v>10</v>
      </c>
      <c r="D6864" s="16">
        <f t="shared" si="541"/>
        <v>6</v>
      </c>
      <c r="E6864" s="16">
        <f t="shared" si="542"/>
        <v>2</v>
      </c>
      <c r="F6864" s="16">
        <f t="shared" si="543"/>
        <v>21</v>
      </c>
      <c r="G6864" s="195">
        <v>6862</v>
      </c>
      <c r="H6864" s="193">
        <v>0</v>
      </c>
    </row>
    <row r="6865" spans="2:8" x14ac:dyDescent="0.25">
      <c r="B6865" s="192">
        <f t="shared" si="544"/>
        <v>43386.916666650024</v>
      </c>
      <c r="C6865" s="16">
        <f t="shared" si="540"/>
        <v>10</v>
      </c>
      <c r="D6865" s="16">
        <f t="shared" si="541"/>
        <v>6</v>
      </c>
      <c r="E6865" s="16">
        <f t="shared" si="542"/>
        <v>2</v>
      </c>
      <c r="F6865" s="16">
        <f t="shared" si="543"/>
        <v>22</v>
      </c>
      <c r="G6865" s="195">
        <v>6863</v>
      </c>
      <c r="H6865" s="193">
        <v>0</v>
      </c>
    </row>
    <row r="6866" spans="2:8" x14ac:dyDescent="0.25">
      <c r="B6866" s="192">
        <f t="shared" si="544"/>
        <v>43386.958333316688</v>
      </c>
      <c r="C6866" s="16">
        <f t="shared" si="540"/>
        <v>10</v>
      </c>
      <c r="D6866" s="16">
        <f t="shared" si="541"/>
        <v>6</v>
      </c>
      <c r="E6866" s="16">
        <f t="shared" si="542"/>
        <v>2</v>
      </c>
      <c r="F6866" s="16">
        <f t="shared" si="543"/>
        <v>23</v>
      </c>
      <c r="G6866" s="195">
        <v>6864</v>
      </c>
      <c r="H6866" s="193">
        <v>0</v>
      </c>
    </row>
    <row r="6867" spans="2:8" x14ac:dyDescent="0.25">
      <c r="B6867" s="192">
        <f t="shared" si="544"/>
        <v>43386.999999983353</v>
      </c>
      <c r="C6867" s="16">
        <f t="shared" si="540"/>
        <v>10</v>
      </c>
      <c r="D6867" s="16">
        <f t="shared" si="541"/>
        <v>7</v>
      </c>
      <c r="E6867" s="16">
        <f t="shared" si="542"/>
        <v>2</v>
      </c>
      <c r="F6867" s="16">
        <f t="shared" si="543"/>
        <v>0</v>
      </c>
      <c r="G6867" s="195">
        <v>6865</v>
      </c>
      <c r="H6867" s="193">
        <v>0</v>
      </c>
    </row>
    <row r="6868" spans="2:8" x14ac:dyDescent="0.25">
      <c r="B6868" s="192">
        <f t="shared" si="544"/>
        <v>43387.041666650017</v>
      </c>
      <c r="C6868" s="16">
        <f t="shared" si="540"/>
        <v>10</v>
      </c>
      <c r="D6868" s="16">
        <f t="shared" si="541"/>
        <v>7</v>
      </c>
      <c r="E6868" s="16">
        <f t="shared" si="542"/>
        <v>2</v>
      </c>
      <c r="F6868" s="16">
        <f t="shared" si="543"/>
        <v>1</v>
      </c>
      <c r="G6868" s="195">
        <v>6866</v>
      </c>
      <c r="H6868" s="193">
        <v>0</v>
      </c>
    </row>
    <row r="6869" spans="2:8" x14ac:dyDescent="0.25">
      <c r="B6869" s="192">
        <f t="shared" si="544"/>
        <v>43387.083333316681</v>
      </c>
      <c r="C6869" s="16">
        <f t="shared" si="540"/>
        <v>10</v>
      </c>
      <c r="D6869" s="16">
        <f t="shared" si="541"/>
        <v>7</v>
      </c>
      <c r="E6869" s="16">
        <f t="shared" si="542"/>
        <v>2</v>
      </c>
      <c r="F6869" s="16">
        <f t="shared" si="543"/>
        <v>2</v>
      </c>
      <c r="G6869" s="195">
        <v>6867</v>
      </c>
      <c r="H6869" s="193">
        <v>0</v>
      </c>
    </row>
    <row r="6870" spans="2:8" x14ac:dyDescent="0.25">
      <c r="B6870" s="192">
        <f t="shared" si="544"/>
        <v>43387.124999983345</v>
      </c>
      <c r="C6870" s="16">
        <f t="shared" si="540"/>
        <v>10</v>
      </c>
      <c r="D6870" s="16">
        <f t="shared" si="541"/>
        <v>7</v>
      </c>
      <c r="E6870" s="16">
        <f t="shared" si="542"/>
        <v>2</v>
      </c>
      <c r="F6870" s="16">
        <f t="shared" si="543"/>
        <v>3</v>
      </c>
      <c r="G6870" s="195">
        <v>6868</v>
      </c>
      <c r="H6870" s="193">
        <v>0</v>
      </c>
    </row>
    <row r="6871" spans="2:8" x14ac:dyDescent="0.25">
      <c r="B6871" s="192">
        <f t="shared" si="544"/>
        <v>43387.16666665001</v>
      </c>
      <c r="C6871" s="16">
        <f t="shared" si="540"/>
        <v>10</v>
      </c>
      <c r="D6871" s="16">
        <f t="shared" si="541"/>
        <v>7</v>
      </c>
      <c r="E6871" s="16">
        <f t="shared" si="542"/>
        <v>2</v>
      </c>
      <c r="F6871" s="16">
        <f t="shared" si="543"/>
        <v>4</v>
      </c>
      <c r="G6871" s="195">
        <v>6869</v>
      </c>
      <c r="H6871" s="193">
        <v>0</v>
      </c>
    </row>
    <row r="6872" spans="2:8" x14ac:dyDescent="0.25">
      <c r="B6872" s="192">
        <f t="shared" si="544"/>
        <v>43387.208333316674</v>
      </c>
      <c r="C6872" s="16">
        <f t="shared" si="540"/>
        <v>10</v>
      </c>
      <c r="D6872" s="16">
        <f t="shared" si="541"/>
        <v>7</v>
      </c>
      <c r="E6872" s="16">
        <f t="shared" si="542"/>
        <v>2</v>
      </c>
      <c r="F6872" s="16">
        <f t="shared" si="543"/>
        <v>5</v>
      </c>
      <c r="G6872" s="195">
        <v>6870</v>
      </c>
      <c r="H6872" s="193">
        <v>0</v>
      </c>
    </row>
    <row r="6873" spans="2:8" x14ac:dyDescent="0.25">
      <c r="B6873" s="192">
        <f t="shared" si="544"/>
        <v>43387.249999983338</v>
      </c>
      <c r="C6873" s="16">
        <f t="shared" si="540"/>
        <v>10</v>
      </c>
      <c r="D6873" s="16">
        <f t="shared" si="541"/>
        <v>7</v>
      </c>
      <c r="E6873" s="16">
        <f t="shared" si="542"/>
        <v>2</v>
      </c>
      <c r="F6873" s="16">
        <f t="shared" si="543"/>
        <v>6</v>
      </c>
      <c r="G6873" s="195">
        <v>6871</v>
      </c>
      <c r="H6873" s="193">
        <v>3.6822259999999998E-3</v>
      </c>
    </row>
    <row r="6874" spans="2:8" x14ac:dyDescent="0.25">
      <c r="B6874" s="192">
        <f t="shared" si="544"/>
        <v>43387.291666650002</v>
      </c>
      <c r="C6874" s="16">
        <f t="shared" si="540"/>
        <v>10</v>
      </c>
      <c r="D6874" s="16">
        <f t="shared" si="541"/>
        <v>7</v>
      </c>
      <c r="E6874" s="16">
        <f t="shared" si="542"/>
        <v>2</v>
      </c>
      <c r="F6874" s="16">
        <f t="shared" si="543"/>
        <v>7</v>
      </c>
      <c r="G6874" s="195">
        <v>6872</v>
      </c>
      <c r="H6874" s="193">
        <v>9.851008E-2</v>
      </c>
    </row>
    <row r="6875" spans="2:8" x14ac:dyDescent="0.25">
      <c r="B6875" s="192">
        <f t="shared" si="544"/>
        <v>43387.333333316667</v>
      </c>
      <c r="C6875" s="16">
        <f t="shared" si="540"/>
        <v>10</v>
      </c>
      <c r="D6875" s="16">
        <f t="shared" si="541"/>
        <v>7</v>
      </c>
      <c r="E6875" s="16">
        <f t="shared" si="542"/>
        <v>2</v>
      </c>
      <c r="F6875" s="16">
        <f t="shared" si="543"/>
        <v>8</v>
      </c>
      <c r="G6875" s="195">
        <v>6873</v>
      </c>
      <c r="H6875" s="193">
        <v>0.255701874</v>
      </c>
    </row>
    <row r="6876" spans="2:8" x14ac:dyDescent="0.25">
      <c r="B6876" s="192">
        <f t="shared" si="544"/>
        <v>43387.374999983331</v>
      </c>
      <c r="C6876" s="16">
        <f t="shared" si="540"/>
        <v>10</v>
      </c>
      <c r="D6876" s="16">
        <f t="shared" si="541"/>
        <v>7</v>
      </c>
      <c r="E6876" s="16">
        <f t="shared" si="542"/>
        <v>2</v>
      </c>
      <c r="F6876" s="16">
        <f t="shared" si="543"/>
        <v>9</v>
      </c>
      <c r="G6876" s="195">
        <v>6874</v>
      </c>
      <c r="H6876" s="193">
        <v>0.37620013000000002</v>
      </c>
    </row>
    <row r="6877" spans="2:8" x14ac:dyDescent="0.25">
      <c r="B6877" s="192">
        <f t="shared" si="544"/>
        <v>43387.416666649995</v>
      </c>
      <c r="C6877" s="16">
        <f t="shared" si="540"/>
        <v>10</v>
      </c>
      <c r="D6877" s="16">
        <f t="shared" si="541"/>
        <v>7</v>
      </c>
      <c r="E6877" s="16">
        <f t="shared" si="542"/>
        <v>2</v>
      </c>
      <c r="F6877" s="16">
        <f t="shared" si="543"/>
        <v>10</v>
      </c>
      <c r="G6877" s="195">
        <v>6875</v>
      </c>
      <c r="H6877" s="193">
        <v>0.46918359399999998</v>
      </c>
    </row>
    <row r="6878" spans="2:8" x14ac:dyDescent="0.25">
      <c r="B6878" s="192">
        <f t="shared" si="544"/>
        <v>43387.458333316659</v>
      </c>
      <c r="C6878" s="16">
        <f t="shared" si="540"/>
        <v>10</v>
      </c>
      <c r="D6878" s="16">
        <f t="shared" si="541"/>
        <v>7</v>
      </c>
      <c r="E6878" s="16">
        <f t="shared" si="542"/>
        <v>2</v>
      </c>
      <c r="F6878" s="16">
        <f t="shared" si="543"/>
        <v>11</v>
      </c>
      <c r="G6878" s="195">
        <v>6876</v>
      </c>
      <c r="H6878" s="193">
        <v>0.49190660400000003</v>
      </c>
    </row>
    <row r="6879" spans="2:8" x14ac:dyDescent="0.25">
      <c r="B6879" s="192">
        <f t="shared" si="544"/>
        <v>43387.499999983324</v>
      </c>
      <c r="C6879" s="16">
        <f t="shared" si="540"/>
        <v>10</v>
      </c>
      <c r="D6879" s="16">
        <f t="shared" si="541"/>
        <v>7</v>
      </c>
      <c r="E6879" s="16">
        <f t="shared" si="542"/>
        <v>2</v>
      </c>
      <c r="F6879" s="16">
        <f t="shared" si="543"/>
        <v>12</v>
      </c>
      <c r="G6879" s="195">
        <v>6877</v>
      </c>
      <c r="H6879" s="193">
        <v>0.47696749799999999</v>
      </c>
    </row>
    <row r="6880" spans="2:8" x14ac:dyDescent="0.25">
      <c r="B6880" s="192">
        <f t="shared" si="544"/>
        <v>43387.541666649988</v>
      </c>
      <c r="C6880" s="16">
        <f t="shared" si="540"/>
        <v>10</v>
      </c>
      <c r="D6880" s="16">
        <f t="shared" si="541"/>
        <v>7</v>
      </c>
      <c r="E6880" s="16">
        <f t="shared" si="542"/>
        <v>2</v>
      </c>
      <c r="F6880" s="16">
        <f t="shared" si="543"/>
        <v>13</v>
      </c>
      <c r="G6880" s="195">
        <v>6878</v>
      </c>
      <c r="H6880" s="193">
        <v>0.40186952999999997</v>
      </c>
    </row>
    <row r="6881" spans="2:8" x14ac:dyDescent="0.25">
      <c r="B6881" s="192">
        <f t="shared" si="544"/>
        <v>43387.583333316652</v>
      </c>
      <c r="C6881" s="16">
        <f t="shared" si="540"/>
        <v>10</v>
      </c>
      <c r="D6881" s="16">
        <f t="shared" si="541"/>
        <v>7</v>
      </c>
      <c r="E6881" s="16">
        <f t="shared" si="542"/>
        <v>2</v>
      </c>
      <c r="F6881" s="16">
        <f t="shared" si="543"/>
        <v>14</v>
      </c>
      <c r="G6881" s="195">
        <v>6879</v>
      </c>
      <c r="H6881" s="193">
        <v>0.37818446500000003</v>
      </c>
    </row>
    <row r="6882" spans="2:8" x14ac:dyDescent="0.25">
      <c r="B6882" s="192">
        <f t="shared" si="544"/>
        <v>43387.624999983316</v>
      </c>
      <c r="C6882" s="16">
        <f t="shared" si="540"/>
        <v>10</v>
      </c>
      <c r="D6882" s="16">
        <f t="shared" si="541"/>
        <v>7</v>
      </c>
      <c r="E6882" s="16">
        <f t="shared" si="542"/>
        <v>2</v>
      </c>
      <c r="F6882" s="16">
        <f t="shared" si="543"/>
        <v>15</v>
      </c>
      <c r="G6882" s="195">
        <v>6880</v>
      </c>
      <c r="H6882" s="193">
        <v>0.274419458</v>
      </c>
    </row>
    <row r="6883" spans="2:8" x14ac:dyDescent="0.25">
      <c r="B6883" s="192">
        <f t="shared" si="544"/>
        <v>43387.66666664998</v>
      </c>
      <c r="C6883" s="16">
        <f t="shared" si="540"/>
        <v>10</v>
      </c>
      <c r="D6883" s="16">
        <f t="shared" si="541"/>
        <v>7</v>
      </c>
      <c r="E6883" s="16">
        <f t="shared" si="542"/>
        <v>2</v>
      </c>
      <c r="F6883" s="16">
        <f t="shared" si="543"/>
        <v>16</v>
      </c>
      <c r="G6883" s="195">
        <v>6881</v>
      </c>
      <c r="H6883" s="193">
        <v>0.13019888600000001</v>
      </c>
    </row>
    <row r="6884" spans="2:8" x14ac:dyDescent="0.25">
      <c r="B6884" s="192">
        <f t="shared" si="544"/>
        <v>43387.708333316645</v>
      </c>
      <c r="C6884" s="16">
        <f t="shared" si="540"/>
        <v>10</v>
      </c>
      <c r="D6884" s="16">
        <f t="shared" si="541"/>
        <v>7</v>
      </c>
      <c r="E6884" s="16">
        <f t="shared" si="542"/>
        <v>2</v>
      </c>
      <c r="F6884" s="16">
        <f t="shared" si="543"/>
        <v>17</v>
      </c>
      <c r="G6884" s="195">
        <v>6882</v>
      </c>
      <c r="H6884" s="193">
        <v>1.353469E-2</v>
      </c>
    </row>
    <row r="6885" spans="2:8" x14ac:dyDescent="0.25">
      <c r="B6885" s="192">
        <f t="shared" si="544"/>
        <v>43387.749999983309</v>
      </c>
      <c r="C6885" s="16">
        <f t="shared" si="540"/>
        <v>10</v>
      </c>
      <c r="D6885" s="16">
        <f t="shared" si="541"/>
        <v>7</v>
      </c>
      <c r="E6885" s="16">
        <f t="shared" si="542"/>
        <v>2</v>
      </c>
      <c r="F6885" s="16">
        <f t="shared" si="543"/>
        <v>18</v>
      </c>
      <c r="G6885" s="195">
        <v>6883</v>
      </c>
      <c r="H6885" s="193">
        <v>0</v>
      </c>
    </row>
    <row r="6886" spans="2:8" x14ac:dyDescent="0.25">
      <c r="B6886" s="192">
        <f t="shared" si="544"/>
        <v>43387.791666649973</v>
      </c>
      <c r="C6886" s="16">
        <f t="shared" si="540"/>
        <v>10</v>
      </c>
      <c r="D6886" s="16">
        <f t="shared" si="541"/>
        <v>7</v>
      </c>
      <c r="E6886" s="16">
        <f t="shared" si="542"/>
        <v>2</v>
      </c>
      <c r="F6886" s="16">
        <f t="shared" si="543"/>
        <v>19</v>
      </c>
      <c r="G6886" s="195">
        <v>6884</v>
      </c>
      <c r="H6886" s="193">
        <v>0</v>
      </c>
    </row>
    <row r="6887" spans="2:8" x14ac:dyDescent="0.25">
      <c r="B6887" s="192">
        <f t="shared" si="544"/>
        <v>43387.833333316637</v>
      </c>
      <c r="C6887" s="16">
        <f t="shared" si="540"/>
        <v>10</v>
      </c>
      <c r="D6887" s="16">
        <f t="shared" si="541"/>
        <v>7</v>
      </c>
      <c r="E6887" s="16">
        <f t="shared" si="542"/>
        <v>2</v>
      </c>
      <c r="F6887" s="16">
        <f t="shared" si="543"/>
        <v>20</v>
      </c>
      <c r="G6887" s="195">
        <v>6885</v>
      </c>
      <c r="H6887" s="193">
        <v>0</v>
      </c>
    </row>
    <row r="6888" spans="2:8" x14ac:dyDescent="0.25">
      <c r="B6888" s="192">
        <f t="shared" si="544"/>
        <v>43387.874999983302</v>
      </c>
      <c r="C6888" s="16">
        <f t="shared" si="540"/>
        <v>10</v>
      </c>
      <c r="D6888" s="16">
        <f t="shared" si="541"/>
        <v>7</v>
      </c>
      <c r="E6888" s="16">
        <f t="shared" si="542"/>
        <v>2</v>
      </c>
      <c r="F6888" s="16">
        <f t="shared" si="543"/>
        <v>21</v>
      </c>
      <c r="G6888" s="195">
        <v>6886</v>
      </c>
      <c r="H6888" s="193">
        <v>0</v>
      </c>
    </row>
    <row r="6889" spans="2:8" x14ac:dyDescent="0.25">
      <c r="B6889" s="192">
        <f t="shared" si="544"/>
        <v>43387.916666649966</v>
      </c>
      <c r="C6889" s="16">
        <f t="shared" si="540"/>
        <v>10</v>
      </c>
      <c r="D6889" s="16">
        <f t="shared" si="541"/>
        <v>7</v>
      </c>
      <c r="E6889" s="16">
        <f t="shared" si="542"/>
        <v>2</v>
      </c>
      <c r="F6889" s="16">
        <f t="shared" si="543"/>
        <v>22</v>
      </c>
      <c r="G6889" s="195">
        <v>6887</v>
      </c>
      <c r="H6889" s="193">
        <v>0</v>
      </c>
    </row>
    <row r="6890" spans="2:8" x14ac:dyDescent="0.25">
      <c r="B6890" s="192">
        <f t="shared" si="544"/>
        <v>43387.95833331663</v>
      </c>
      <c r="C6890" s="16">
        <f t="shared" si="540"/>
        <v>10</v>
      </c>
      <c r="D6890" s="16">
        <f t="shared" si="541"/>
        <v>7</v>
      </c>
      <c r="E6890" s="16">
        <f t="shared" si="542"/>
        <v>2</v>
      </c>
      <c r="F6890" s="16">
        <f t="shared" si="543"/>
        <v>23</v>
      </c>
      <c r="G6890" s="195">
        <v>6888</v>
      </c>
      <c r="H6890" s="193">
        <v>0</v>
      </c>
    </row>
    <row r="6891" spans="2:8" x14ac:dyDescent="0.25">
      <c r="B6891" s="192">
        <f t="shared" si="544"/>
        <v>43387.999999983294</v>
      </c>
      <c r="C6891" s="16">
        <f t="shared" si="540"/>
        <v>10</v>
      </c>
      <c r="D6891" s="16">
        <f t="shared" si="541"/>
        <v>1</v>
      </c>
      <c r="E6891" s="16">
        <f t="shared" si="542"/>
        <v>1</v>
      </c>
      <c r="F6891" s="16">
        <f t="shared" si="543"/>
        <v>0</v>
      </c>
      <c r="G6891" s="195">
        <v>6889</v>
      </c>
      <c r="H6891" s="193">
        <v>0</v>
      </c>
    </row>
    <row r="6892" spans="2:8" x14ac:dyDescent="0.25">
      <c r="B6892" s="192">
        <f t="shared" si="544"/>
        <v>43388.041666649959</v>
      </c>
      <c r="C6892" s="16">
        <f t="shared" si="540"/>
        <v>10</v>
      </c>
      <c r="D6892" s="16">
        <f t="shared" si="541"/>
        <v>1</v>
      </c>
      <c r="E6892" s="16">
        <f t="shared" si="542"/>
        <v>1</v>
      </c>
      <c r="F6892" s="16">
        <f t="shared" si="543"/>
        <v>1</v>
      </c>
      <c r="G6892" s="195">
        <v>6890</v>
      </c>
      <c r="H6892" s="193">
        <v>0</v>
      </c>
    </row>
    <row r="6893" spans="2:8" x14ac:dyDescent="0.25">
      <c r="B6893" s="192">
        <f t="shared" si="544"/>
        <v>43388.083333316623</v>
      </c>
      <c r="C6893" s="16">
        <f t="shared" si="540"/>
        <v>10</v>
      </c>
      <c r="D6893" s="16">
        <f t="shared" si="541"/>
        <v>1</v>
      </c>
      <c r="E6893" s="16">
        <f t="shared" si="542"/>
        <v>1</v>
      </c>
      <c r="F6893" s="16">
        <f t="shared" si="543"/>
        <v>2</v>
      </c>
      <c r="G6893" s="195">
        <v>6891</v>
      </c>
      <c r="H6893" s="193">
        <v>0</v>
      </c>
    </row>
    <row r="6894" spans="2:8" x14ac:dyDescent="0.25">
      <c r="B6894" s="192">
        <f t="shared" si="544"/>
        <v>43388.124999983287</v>
      </c>
      <c r="C6894" s="16">
        <f t="shared" si="540"/>
        <v>10</v>
      </c>
      <c r="D6894" s="16">
        <f t="shared" si="541"/>
        <v>1</v>
      </c>
      <c r="E6894" s="16">
        <f t="shared" si="542"/>
        <v>1</v>
      </c>
      <c r="F6894" s="16">
        <f t="shared" si="543"/>
        <v>3</v>
      </c>
      <c r="G6894" s="195">
        <v>6892</v>
      </c>
      <c r="H6894" s="193">
        <v>0</v>
      </c>
    </row>
    <row r="6895" spans="2:8" x14ac:dyDescent="0.25">
      <c r="B6895" s="192">
        <f t="shared" si="544"/>
        <v>43388.166666649951</v>
      </c>
      <c r="C6895" s="16">
        <f t="shared" si="540"/>
        <v>10</v>
      </c>
      <c r="D6895" s="16">
        <f t="shared" si="541"/>
        <v>1</v>
      </c>
      <c r="E6895" s="16">
        <f t="shared" si="542"/>
        <v>1</v>
      </c>
      <c r="F6895" s="16">
        <f t="shared" si="543"/>
        <v>4</v>
      </c>
      <c r="G6895" s="195">
        <v>6893</v>
      </c>
      <c r="H6895" s="193">
        <v>0</v>
      </c>
    </row>
    <row r="6896" spans="2:8" x14ac:dyDescent="0.25">
      <c r="B6896" s="192">
        <f t="shared" si="544"/>
        <v>43388.208333316616</v>
      </c>
      <c r="C6896" s="16">
        <f t="shared" si="540"/>
        <v>10</v>
      </c>
      <c r="D6896" s="16">
        <f t="shared" si="541"/>
        <v>1</v>
      </c>
      <c r="E6896" s="16">
        <f t="shared" si="542"/>
        <v>1</v>
      </c>
      <c r="F6896" s="16">
        <f t="shared" si="543"/>
        <v>5</v>
      </c>
      <c r="G6896" s="195">
        <v>6894</v>
      </c>
      <c r="H6896" s="193">
        <v>0</v>
      </c>
    </row>
    <row r="6897" spans="2:8" x14ac:dyDescent="0.25">
      <c r="B6897" s="192">
        <f t="shared" si="544"/>
        <v>43388.24999998328</v>
      </c>
      <c r="C6897" s="16">
        <f t="shared" si="540"/>
        <v>10</v>
      </c>
      <c r="D6897" s="16">
        <f t="shared" si="541"/>
        <v>1</v>
      </c>
      <c r="E6897" s="16">
        <f t="shared" si="542"/>
        <v>1</v>
      </c>
      <c r="F6897" s="16">
        <f t="shared" si="543"/>
        <v>6</v>
      </c>
      <c r="G6897" s="195">
        <v>6895</v>
      </c>
      <c r="H6897" s="193">
        <v>4.3502599999999999E-3</v>
      </c>
    </row>
    <row r="6898" spans="2:8" x14ac:dyDescent="0.25">
      <c r="B6898" s="192">
        <f t="shared" si="544"/>
        <v>43388.291666649944</v>
      </c>
      <c r="C6898" s="16">
        <f t="shared" si="540"/>
        <v>10</v>
      </c>
      <c r="D6898" s="16">
        <f t="shared" si="541"/>
        <v>1</v>
      </c>
      <c r="E6898" s="16">
        <f t="shared" si="542"/>
        <v>1</v>
      </c>
      <c r="F6898" s="16">
        <f t="shared" si="543"/>
        <v>7</v>
      </c>
      <c r="G6898" s="195">
        <v>6896</v>
      </c>
      <c r="H6898" s="193">
        <v>9.9045492999999998E-2</v>
      </c>
    </row>
    <row r="6899" spans="2:8" x14ac:dyDescent="0.25">
      <c r="B6899" s="192">
        <f t="shared" si="544"/>
        <v>43388.333333316608</v>
      </c>
      <c r="C6899" s="16">
        <f t="shared" si="540"/>
        <v>10</v>
      </c>
      <c r="D6899" s="16">
        <f t="shared" si="541"/>
        <v>1</v>
      </c>
      <c r="E6899" s="16">
        <f t="shared" si="542"/>
        <v>1</v>
      </c>
      <c r="F6899" s="16">
        <f t="shared" si="543"/>
        <v>8</v>
      </c>
      <c r="G6899" s="195">
        <v>6897</v>
      </c>
      <c r="H6899" s="193">
        <v>0.248890054</v>
      </c>
    </row>
    <row r="6900" spans="2:8" x14ac:dyDescent="0.25">
      <c r="B6900" s="192">
        <f t="shared" si="544"/>
        <v>43388.374999983273</v>
      </c>
      <c r="C6900" s="16">
        <f t="shared" si="540"/>
        <v>10</v>
      </c>
      <c r="D6900" s="16">
        <f t="shared" si="541"/>
        <v>1</v>
      </c>
      <c r="E6900" s="16">
        <f t="shared" si="542"/>
        <v>1</v>
      </c>
      <c r="F6900" s="16">
        <f t="shared" si="543"/>
        <v>9</v>
      </c>
      <c r="G6900" s="195">
        <v>6898</v>
      </c>
      <c r="H6900" s="193">
        <v>0.39476387000000002</v>
      </c>
    </row>
    <row r="6901" spans="2:8" x14ac:dyDescent="0.25">
      <c r="B6901" s="192">
        <f t="shared" si="544"/>
        <v>43388.416666649937</v>
      </c>
      <c r="C6901" s="16">
        <f t="shared" si="540"/>
        <v>10</v>
      </c>
      <c r="D6901" s="16">
        <f t="shared" si="541"/>
        <v>1</v>
      </c>
      <c r="E6901" s="16">
        <f t="shared" si="542"/>
        <v>1</v>
      </c>
      <c r="F6901" s="16">
        <f t="shared" si="543"/>
        <v>10</v>
      </c>
      <c r="G6901" s="195">
        <v>6899</v>
      </c>
      <c r="H6901" s="193">
        <v>0.48788897199999998</v>
      </c>
    </row>
    <row r="6902" spans="2:8" x14ac:dyDescent="0.25">
      <c r="B6902" s="192">
        <f t="shared" si="544"/>
        <v>43388.458333316601</v>
      </c>
      <c r="C6902" s="16">
        <f t="shared" si="540"/>
        <v>10</v>
      </c>
      <c r="D6902" s="16">
        <f t="shared" si="541"/>
        <v>1</v>
      </c>
      <c r="E6902" s="16">
        <f t="shared" si="542"/>
        <v>1</v>
      </c>
      <c r="F6902" s="16">
        <f t="shared" si="543"/>
        <v>11</v>
      </c>
      <c r="G6902" s="195">
        <v>6900</v>
      </c>
      <c r="H6902" s="193">
        <v>0.51808800300000002</v>
      </c>
    </row>
    <row r="6903" spans="2:8" x14ac:dyDescent="0.25">
      <c r="B6903" s="192">
        <f t="shared" si="544"/>
        <v>43388.499999983265</v>
      </c>
      <c r="C6903" s="16">
        <f t="shared" si="540"/>
        <v>10</v>
      </c>
      <c r="D6903" s="16">
        <f t="shared" si="541"/>
        <v>1</v>
      </c>
      <c r="E6903" s="16">
        <f t="shared" si="542"/>
        <v>1</v>
      </c>
      <c r="F6903" s="16">
        <f t="shared" si="543"/>
        <v>12</v>
      </c>
      <c r="G6903" s="195">
        <v>6901</v>
      </c>
      <c r="H6903" s="193">
        <v>0.52261128800000001</v>
      </c>
    </row>
    <row r="6904" spans="2:8" x14ac:dyDescent="0.25">
      <c r="B6904" s="192">
        <f t="shared" si="544"/>
        <v>43388.54166664993</v>
      </c>
      <c r="C6904" s="16">
        <f t="shared" si="540"/>
        <v>10</v>
      </c>
      <c r="D6904" s="16">
        <f t="shared" si="541"/>
        <v>1</v>
      </c>
      <c r="E6904" s="16">
        <f t="shared" si="542"/>
        <v>1</v>
      </c>
      <c r="F6904" s="16">
        <f t="shared" si="543"/>
        <v>13</v>
      </c>
      <c r="G6904" s="195">
        <v>6902</v>
      </c>
      <c r="H6904" s="193">
        <v>0.45072916200000002</v>
      </c>
    </row>
    <row r="6905" spans="2:8" x14ac:dyDescent="0.25">
      <c r="B6905" s="192">
        <f t="shared" si="544"/>
        <v>43388.583333316594</v>
      </c>
      <c r="C6905" s="16">
        <f t="shared" si="540"/>
        <v>10</v>
      </c>
      <c r="D6905" s="16">
        <f t="shared" si="541"/>
        <v>1</v>
      </c>
      <c r="E6905" s="16">
        <f t="shared" si="542"/>
        <v>1</v>
      </c>
      <c r="F6905" s="16">
        <f t="shared" si="543"/>
        <v>14</v>
      </c>
      <c r="G6905" s="195">
        <v>6903</v>
      </c>
      <c r="H6905" s="193">
        <v>0.38477878799999998</v>
      </c>
    </row>
    <row r="6906" spans="2:8" x14ac:dyDescent="0.25">
      <c r="B6906" s="192">
        <f t="shared" si="544"/>
        <v>43388.624999983258</v>
      </c>
      <c r="C6906" s="16">
        <f t="shared" si="540"/>
        <v>10</v>
      </c>
      <c r="D6906" s="16">
        <f t="shared" si="541"/>
        <v>1</v>
      </c>
      <c r="E6906" s="16">
        <f t="shared" si="542"/>
        <v>1</v>
      </c>
      <c r="F6906" s="16">
        <f t="shared" si="543"/>
        <v>15</v>
      </c>
      <c r="G6906" s="195">
        <v>6904</v>
      </c>
      <c r="H6906" s="193">
        <v>0.27156449399999999</v>
      </c>
    </row>
    <row r="6907" spans="2:8" x14ac:dyDescent="0.25">
      <c r="B6907" s="192">
        <f t="shared" si="544"/>
        <v>43388.666666649922</v>
      </c>
      <c r="C6907" s="16">
        <f t="shared" si="540"/>
        <v>10</v>
      </c>
      <c r="D6907" s="16">
        <f t="shared" si="541"/>
        <v>1</v>
      </c>
      <c r="E6907" s="16">
        <f t="shared" si="542"/>
        <v>1</v>
      </c>
      <c r="F6907" s="16">
        <f t="shared" si="543"/>
        <v>16</v>
      </c>
      <c r="G6907" s="195">
        <v>6905</v>
      </c>
      <c r="H6907" s="193">
        <v>0.116469446</v>
      </c>
    </row>
    <row r="6908" spans="2:8" x14ac:dyDescent="0.25">
      <c r="B6908" s="192">
        <f t="shared" si="544"/>
        <v>43388.708333316587</v>
      </c>
      <c r="C6908" s="16">
        <f t="shared" si="540"/>
        <v>10</v>
      </c>
      <c r="D6908" s="16">
        <f t="shared" si="541"/>
        <v>1</v>
      </c>
      <c r="E6908" s="16">
        <f t="shared" si="542"/>
        <v>1</v>
      </c>
      <c r="F6908" s="16">
        <f t="shared" si="543"/>
        <v>17</v>
      </c>
      <c r="G6908" s="195">
        <v>6906</v>
      </c>
      <c r="H6908" s="193">
        <v>1.0528206999999999E-2</v>
      </c>
    </row>
    <row r="6909" spans="2:8" x14ac:dyDescent="0.25">
      <c r="B6909" s="192">
        <f t="shared" si="544"/>
        <v>43388.749999983251</v>
      </c>
      <c r="C6909" s="16">
        <f t="shared" si="540"/>
        <v>10</v>
      </c>
      <c r="D6909" s="16">
        <f t="shared" si="541"/>
        <v>1</v>
      </c>
      <c r="E6909" s="16">
        <f t="shared" si="542"/>
        <v>1</v>
      </c>
      <c r="F6909" s="16">
        <f t="shared" si="543"/>
        <v>18</v>
      </c>
      <c r="G6909" s="195">
        <v>6907</v>
      </c>
      <c r="H6909" s="193">
        <v>0</v>
      </c>
    </row>
    <row r="6910" spans="2:8" x14ac:dyDescent="0.25">
      <c r="B6910" s="192">
        <f t="shared" si="544"/>
        <v>43388.791666649915</v>
      </c>
      <c r="C6910" s="16">
        <f t="shared" si="540"/>
        <v>10</v>
      </c>
      <c r="D6910" s="16">
        <f t="shared" si="541"/>
        <v>1</v>
      </c>
      <c r="E6910" s="16">
        <f t="shared" si="542"/>
        <v>1</v>
      </c>
      <c r="F6910" s="16">
        <f t="shared" si="543"/>
        <v>19</v>
      </c>
      <c r="G6910" s="195">
        <v>6908</v>
      </c>
      <c r="H6910" s="193">
        <v>0</v>
      </c>
    </row>
    <row r="6911" spans="2:8" x14ac:dyDescent="0.25">
      <c r="B6911" s="192">
        <f t="shared" si="544"/>
        <v>43388.833333316579</v>
      </c>
      <c r="C6911" s="16">
        <f t="shared" si="540"/>
        <v>10</v>
      </c>
      <c r="D6911" s="16">
        <f t="shared" si="541"/>
        <v>1</v>
      </c>
      <c r="E6911" s="16">
        <f t="shared" si="542"/>
        <v>1</v>
      </c>
      <c r="F6911" s="16">
        <f t="shared" si="543"/>
        <v>20</v>
      </c>
      <c r="G6911" s="195">
        <v>6909</v>
      </c>
      <c r="H6911" s="193">
        <v>0</v>
      </c>
    </row>
    <row r="6912" spans="2:8" x14ac:dyDescent="0.25">
      <c r="B6912" s="192">
        <f t="shared" si="544"/>
        <v>43388.874999983243</v>
      </c>
      <c r="C6912" s="16">
        <f t="shared" si="540"/>
        <v>10</v>
      </c>
      <c r="D6912" s="16">
        <f t="shared" si="541"/>
        <v>1</v>
      </c>
      <c r="E6912" s="16">
        <f t="shared" si="542"/>
        <v>1</v>
      </c>
      <c r="F6912" s="16">
        <f t="shared" si="543"/>
        <v>21</v>
      </c>
      <c r="G6912" s="195">
        <v>6910</v>
      </c>
      <c r="H6912" s="193">
        <v>0</v>
      </c>
    </row>
    <row r="6913" spans="2:8" x14ac:dyDescent="0.25">
      <c r="B6913" s="192">
        <f t="shared" si="544"/>
        <v>43388.916666649908</v>
      </c>
      <c r="C6913" s="16">
        <f t="shared" si="540"/>
        <v>10</v>
      </c>
      <c r="D6913" s="16">
        <f t="shared" si="541"/>
        <v>1</v>
      </c>
      <c r="E6913" s="16">
        <f t="shared" si="542"/>
        <v>1</v>
      </c>
      <c r="F6913" s="16">
        <f t="shared" si="543"/>
        <v>22</v>
      </c>
      <c r="G6913" s="195">
        <v>6911</v>
      </c>
      <c r="H6913" s="193">
        <v>0</v>
      </c>
    </row>
    <row r="6914" spans="2:8" x14ac:dyDescent="0.25">
      <c r="B6914" s="192">
        <f t="shared" si="544"/>
        <v>43388.958333316572</v>
      </c>
      <c r="C6914" s="16">
        <f t="shared" si="540"/>
        <v>10</v>
      </c>
      <c r="D6914" s="16">
        <f t="shared" si="541"/>
        <v>1</v>
      </c>
      <c r="E6914" s="16">
        <f t="shared" si="542"/>
        <v>1</v>
      </c>
      <c r="F6914" s="16">
        <f t="shared" si="543"/>
        <v>23</v>
      </c>
      <c r="G6914" s="195">
        <v>6912</v>
      </c>
      <c r="H6914" s="193">
        <v>0</v>
      </c>
    </row>
    <row r="6915" spans="2:8" x14ac:dyDescent="0.25">
      <c r="B6915" s="192">
        <f t="shared" si="544"/>
        <v>43388.999999983236</v>
      </c>
      <c r="C6915" s="16">
        <f t="shared" si="540"/>
        <v>10</v>
      </c>
      <c r="D6915" s="16">
        <f t="shared" si="541"/>
        <v>2</v>
      </c>
      <c r="E6915" s="16">
        <f t="shared" si="542"/>
        <v>1</v>
      </c>
      <c r="F6915" s="16">
        <f t="shared" si="543"/>
        <v>0</v>
      </c>
      <c r="G6915" s="195">
        <v>6913</v>
      </c>
      <c r="H6915" s="193">
        <v>0</v>
      </c>
    </row>
    <row r="6916" spans="2:8" x14ac:dyDescent="0.25">
      <c r="B6916" s="192">
        <f t="shared" si="544"/>
        <v>43389.0416666499</v>
      </c>
      <c r="C6916" s="16">
        <f t="shared" ref="C6916:C6979" si="545">MONTH(B6916)</f>
        <v>10</v>
      </c>
      <c r="D6916" s="16">
        <f t="shared" ref="D6916:D6979" si="546">WEEKDAY(B6916,2)</f>
        <v>2</v>
      </c>
      <c r="E6916" s="16">
        <f t="shared" ref="E6916:E6979" si="547">IF(D6916&lt;6,1,2)</f>
        <v>1</v>
      </c>
      <c r="F6916" s="16">
        <f t="shared" ref="F6916:F6979" si="548">HOUR(B6916)</f>
        <v>1</v>
      </c>
      <c r="G6916" s="195">
        <v>6914</v>
      </c>
      <c r="H6916" s="193">
        <v>0</v>
      </c>
    </row>
    <row r="6917" spans="2:8" x14ac:dyDescent="0.25">
      <c r="B6917" s="192">
        <f t="shared" ref="B6917:B6980" si="549">B6916+1/24</f>
        <v>43389.083333316565</v>
      </c>
      <c r="C6917" s="16">
        <f t="shared" si="545"/>
        <v>10</v>
      </c>
      <c r="D6917" s="16">
        <f t="shared" si="546"/>
        <v>2</v>
      </c>
      <c r="E6917" s="16">
        <f t="shared" si="547"/>
        <v>1</v>
      </c>
      <c r="F6917" s="16">
        <f t="shared" si="548"/>
        <v>2</v>
      </c>
      <c r="G6917" s="195">
        <v>6915</v>
      </c>
      <c r="H6917" s="193">
        <v>0</v>
      </c>
    </row>
    <row r="6918" spans="2:8" x14ac:dyDescent="0.25">
      <c r="B6918" s="192">
        <f t="shared" si="549"/>
        <v>43389.124999983229</v>
      </c>
      <c r="C6918" s="16">
        <f t="shared" si="545"/>
        <v>10</v>
      </c>
      <c r="D6918" s="16">
        <f t="shared" si="546"/>
        <v>2</v>
      </c>
      <c r="E6918" s="16">
        <f t="shared" si="547"/>
        <v>1</v>
      </c>
      <c r="F6918" s="16">
        <f t="shared" si="548"/>
        <v>3</v>
      </c>
      <c r="G6918" s="195">
        <v>6916</v>
      </c>
      <c r="H6918" s="193">
        <v>0</v>
      </c>
    </row>
    <row r="6919" spans="2:8" x14ac:dyDescent="0.25">
      <c r="B6919" s="192">
        <f t="shared" si="549"/>
        <v>43389.166666649893</v>
      </c>
      <c r="C6919" s="16">
        <f t="shared" si="545"/>
        <v>10</v>
      </c>
      <c r="D6919" s="16">
        <f t="shared" si="546"/>
        <v>2</v>
      </c>
      <c r="E6919" s="16">
        <f t="shared" si="547"/>
        <v>1</v>
      </c>
      <c r="F6919" s="16">
        <f t="shared" si="548"/>
        <v>4</v>
      </c>
      <c r="G6919" s="195">
        <v>6917</v>
      </c>
      <c r="H6919" s="193">
        <v>0</v>
      </c>
    </row>
    <row r="6920" spans="2:8" x14ac:dyDescent="0.25">
      <c r="B6920" s="192">
        <f t="shared" si="549"/>
        <v>43389.208333316557</v>
      </c>
      <c r="C6920" s="16">
        <f t="shared" si="545"/>
        <v>10</v>
      </c>
      <c r="D6920" s="16">
        <f t="shared" si="546"/>
        <v>2</v>
      </c>
      <c r="E6920" s="16">
        <f t="shared" si="547"/>
        <v>1</v>
      </c>
      <c r="F6920" s="16">
        <f t="shared" si="548"/>
        <v>5</v>
      </c>
      <c r="G6920" s="195">
        <v>6918</v>
      </c>
      <c r="H6920" s="193">
        <v>0</v>
      </c>
    </row>
    <row r="6921" spans="2:8" x14ac:dyDescent="0.25">
      <c r="B6921" s="192">
        <f t="shared" si="549"/>
        <v>43389.249999983222</v>
      </c>
      <c r="C6921" s="16">
        <f t="shared" si="545"/>
        <v>10</v>
      </c>
      <c r="D6921" s="16">
        <f t="shared" si="546"/>
        <v>2</v>
      </c>
      <c r="E6921" s="16">
        <f t="shared" si="547"/>
        <v>1</v>
      </c>
      <c r="F6921" s="16">
        <f t="shared" si="548"/>
        <v>6</v>
      </c>
      <c r="G6921" s="195">
        <v>6919</v>
      </c>
      <c r="H6921" s="193">
        <v>2.458343E-3</v>
      </c>
    </row>
    <row r="6922" spans="2:8" x14ac:dyDescent="0.25">
      <c r="B6922" s="192">
        <f t="shared" si="549"/>
        <v>43389.291666649886</v>
      </c>
      <c r="C6922" s="16">
        <f t="shared" si="545"/>
        <v>10</v>
      </c>
      <c r="D6922" s="16">
        <f t="shared" si="546"/>
        <v>2</v>
      </c>
      <c r="E6922" s="16">
        <f t="shared" si="547"/>
        <v>1</v>
      </c>
      <c r="F6922" s="16">
        <f t="shared" si="548"/>
        <v>7</v>
      </c>
      <c r="G6922" s="195">
        <v>6920</v>
      </c>
      <c r="H6922" s="193">
        <v>6.9260378999999997E-2</v>
      </c>
    </row>
    <row r="6923" spans="2:8" x14ac:dyDescent="0.25">
      <c r="B6923" s="192">
        <f t="shared" si="549"/>
        <v>43389.33333331655</v>
      </c>
      <c r="C6923" s="16">
        <f t="shared" si="545"/>
        <v>10</v>
      </c>
      <c r="D6923" s="16">
        <f t="shared" si="546"/>
        <v>2</v>
      </c>
      <c r="E6923" s="16">
        <f t="shared" si="547"/>
        <v>1</v>
      </c>
      <c r="F6923" s="16">
        <f t="shared" si="548"/>
        <v>8</v>
      </c>
      <c r="G6923" s="195">
        <v>6921</v>
      </c>
      <c r="H6923" s="193">
        <v>0.18209767700000001</v>
      </c>
    </row>
    <row r="6924" spans="2:8" x14ac:dyDescent="0.25">
      <c r="B6924" s="192">
        <f t="shared" si="549"/>
        <v>43389.374999983214</v>
      </c>
      <c r="C6924" s="16">
        <f t="shared" si="545"/>
        <v>10</v>
      </c>
      <c r="D6924" s="16">
        <f t="shared" si="546"/>
        <v>2</v>
      </c>
      <c r="E6924" s="16">
        <f t="shared" si="547"/>
        <v>1</v>
      </c>
      <c r="F6924" s="16">
        <f t="shared" si="548"/>
        <v>9</v>
      </c>
      <c r="G6924" s="195">
        <v>6922</v>
      </c>
      <c r="H6924" s="193">
        <v>0.30435832000000002</v>
      </c>
    </row>
    <row r="6925" spans="2:8" x14ac:dyDescent="0.25">
      <c r="B6925" s="192">
        <f t="shared" si="549"/>
        <v>43389.416666649879</v>
      </c>
      <c r="C6925" s="16">
        <f t="shared" si="545"/>
        <v>10</v>
      </c>
      <c r="D6925" s="16">
        <f t="shared" si="546"/>
        <v>2</v>
      </c>
      <c r="E6925" s="16">
        <f t="shared" si="547"/>
        <v>1</v>
      </c>
      <c r="F6925" s="16">
        <f t="shared" si="548"/>
        <v>10</v>
      </c>
      <c r="G6925" s="195">
        <v>6923</v>
      </c>
      <c r="H6925" s="193">
        <v>0.394571385</v>
      </c>
    </row>
    <row r="6926" spans="2:8" x14ac:dyDescent="0.25">
      <c r="B6926" s="192">
        <f t="shared" si="549"/>
        <v>43389.458333316543</v>
      </c>
      <c r="C6926" s="16">
        <f t="shared" si="545"/>
        <v>10</v>
      </c>
      <c r="D6926" s="16">
        <f t="shared" si="546"/>
        <v>2</v>
      </c>
      <c r="E6926" s="16">
        <f t="shared" si="547"/>
        <v>1</v>
      </c>
      <c r="F6926" s="16">
        <f t="shared" si="548"/>
        <v>11</v>
      </c>
      <c r="G6926" s="195">
        <v>6924</v>
      </c>
      <c r="H6926" s="193">
        <v>0.44135138800000001</v>
      </c>
    </row>
    <row r="6927" spans="2:8" x14ac:dyDescent="0.25">
      <c r="B6927" s="192">
        <f t="shared" si="549"/>
        <v>43389.499999983207</v>
      </c>
      <c r="C6927" s="16">
        <f t="shared" si="545"/>
        <v>10</v>
      </c>
      <c r="D6927" s="16">
        <f t="shared" si="546"/>
        <v>2</v>
      </c>
      <c r="E6927" s="16">
        <f t="shared" si="547"/>
        <v>1</v>
      </c>
      <c r="F6927" s="16">
        <f t="shared" si="548"/>
        <v>12</v>
      </c>
      <c r="G6927" s="195">
        <v>6925</v>
      </c>
      <c r="H6927" s="193">
        <v>0.441510505</v>
      </c>
    </row>
    <row r="6928" spans="2:8" x14ac:dyDescent="0.25">
      <c r="B6928" s="192">
        <f t="shared" si="549"/>
        <v>43389.541666649871</v>
      </c>
      <c r="C6928" s="16">
        <f t="shared" si="545"/>
        <v>10</v>
      </c>
      <c r="D6928" s="16">
        <f t="shared" si="546"/>
        <v>2</v>
      </c>
      <c r="E6928" s="16">
        <f t="shared" si="547"/>
        <v>1</v>
      </c>
      <c r="F6928" s="16">
        <f t="shared" si="548"/>
        <v>13</v>
      </c>
      <c r="G6928" s="195">
        <v>6926</v>
      </c>
      <c r="H6928" s="193">
        <v>0.39237519100000001</v>
      </c>
    </row>
    <row r="6929" spans="2:8" x14ac:dyDescent="0.25">
      <c r="B6929" s="192">
        <f t="shared" si="549"/>
        <v>43389.583333316536</v>
      </c>
      <c r="C6929" s="16">
        <f t="shared" si="545"/>
        <v>10</v>
      </c>
      <c r="D6929" s="16">
        <f t="shared" si="546"/>
        <v>2</v>
      </c>
      <c r="E6929" s="16">
        <f t="shared" si="547"/>
        <v>1</v>
      </c>
      <c r="F6929" s="16">
        <f t="shared" si="548"/>
        <v>14</v>
      </c>
      <c r="G6929" s="195">
        <v>6927</v>
      </c>
      <c r="H6929" s="193">
        <v>0.32591238</v>
      </c>
    </row>
    <row r="6930" spans="2:8" x14ac:dyDescent="0.25">
      <c r="B6930" s="192">
        <f t="shared" si="549"/>
        <v>43389.6249999832</v>
      </c>
      <c r="C6930" s="16">
        <f t="shared" si="545"/>
        <v>10</v>
      </c>
      <c r="D6930" s="16">
        <f t="shared" si="546"/>
        <v>2</v>
      </c>
      <c r="E6930" s="16">
        <f t="shared" si="547"/>
        <v>1</v>
      </c>
      <c r="F6930" s="16">
        <f t="shared" si="548"/>
        <v>15</v>
      </c>
      <c r="G6930" s="195">
        <v>6928</v>
      </c>
      <c r="H6930" s="193">
        <v>0.21465737100000001</v>
      </c>
    </row>
    <row r="6931" spans="2:8" x14ac:dyDescent="0.25">
      <c r="B6931" s="192">
        <f t="shared" si="549"/>
        <v>43389.666666649864</v>
      </c>
      <c r="C6931" s="16">
        <f t="shared" si="545"/>
        <v>10</v>
      </c>
      <c r="D6931" s="16">
        <f t="shared" si="546"/>
        <v>2</v>
      </c>
      <c r="E6931" s="16">
        <f t="shared" si="547"/>
        <v>1</v>
      </c>
      <c r="F6931" s="16">
        <f t="shared" si="548"/>
        <v>16</v>
      </c>
      <c r="G6931" s="195">
        <v>6929</v>
      </c>
      <c r="H6931" s="193">
        <v>0.10251702</v>
      </c>
    </row>
    <row r="6932" spans="2:8" x14ac:dyDescent="0.25">
      <c r="B6932" s="192">
        <f t="shared" si="549"/>
        <v>43389.708333316528</v>
      </c>
      <c r="C6932" s="16">
        <f t="shared" si="545"/>
        <v>10</v>
      </c>
      <c r="D6932" s="16">
        <f t="shared" si="546"/>
        <v>2</v>
      </c>
      <c r="E6932" s="16">
        <f t="shared" si="547"/>
        <v>1</v>
      </c>
      <c r="F6932" s="16">
        <f t="shared" si="548"/>
        <v>17</v>
      </c>
      <c r="G6932" s="195">
        <v>6930</v>
      </c>
      <c r="H6932" s="193">
        <v>8.0756449999999994E-3</v>
      </c>
    </row>
    <row r="6933" spans="2:8" x14ac:dyDescent="0.25">
      <c r="B6933" s="192">
        <f t="shared" si="549"/>
        <v>43389.749999983193</v>
      </c>
      <c r="C6933" s="16">
        <f t="shared" si="545"/>
        <v>10</v>
      </c>
      <c r="D6933" s="16">
        <f t="shared" si="546"/>
        <v>2</v>
      </c>
      <c r="E6933" s="16">
        <f t="shared" si="547"/>
        <v>1</v>
      </c>
      <c r="F6933" s="16">
        <f t="shared" si="548"/>
        <v>18</v>
      </c>
      <c r="G6933" s="195">
        <v>6931</v>
      </c>
      <c r="H6933" s="193">
        <v>0</v>
      </c>
    </row>
    <row r="6934" spans="2:8" x14ac:dyDescent="0.25">
      <c r="B6934" s="192">
        <f t="shared" si="549"/>
        <v>43389.791666649857</v>
      </c>
      <c r="C6934" s="16">
        <f t="shared" si="545"/>
        <v>10</v>
      </c>
      <c r="D6934" s="16">
        <f t="shared" si="546"/>
        <v>2</v>
      </c>
      <c r="E6934" s="16">
        <f t="shared" si="547"/>
        <v>1</v>
      </c>
      <c r="F6934" s="16">
        <f t="shared" si="548"/>
        <v>19</v>
      </c>
      <c r="G6934" s="195">
        <v>6932</v>
      </c>
      <c r="H6934" s="193">
        <v>0</v>
      </c>
    </row>
    <row r="6935" spans="2:8" x14ac:dyDescent="0.25">
      <c r="B6935" s="192">
        <f t="shared" si="549"/>
        <v>43389.833333316521</v>
      </c>
      <c r="C6935" s="16">
        <f t="shared" si="545"/>
        <v>10</v>
      </c>
      <c r="D6935" s="16">
        <f t="shared" si="546"/>
        <v>2</v>
      </c>
      <c r="E6935" s="16">
        <f t="shared" si="547"/>
        <v>1</v>
      </c>
      <c r="F6935" s="16">
        <f t="shared" si="548"/>
        <v>20</v>
      </c>
      <c r="G6935" s="195">
        <v>6933</v>
      </c>
      <c r="H6935" s="193">
        <v>0</v>
      </c>
    </row>
    <row r="6936" spans="2:8" x14ac:dyDescent="0.25">
      <c r="B6936" s="192">
        <f t="shared" si="549"/>
        <v>43389.874999983185</v>
      </c>
      <c r="C6936" s="16">
        <f t="shared" si="545"/>
        <v>10</v>
      </c>
      <c r="D6936" s="16">
        <f t="shared" si="546"/>
        <v>2</v>
      </c>
      <c r="E6936" s="16">
        <f t="shared" si="547"/>
        <v>1</v>
      </c>
      <c r="F6936" s="16">
        <f t="shared" si="548"/>
        <v>21</v>
      </c>
      <c r="G6936" s="195">
        <v>6934</v>
      </c>
      <c r="H6936" s="193">
        <v>0</v>
      </c>
    </row>
    <row r="6937" spans="2:8" x14ac:dyDescent="0.25">
      <c r="B6937" s="192">
        <f t="shared" si="549"/>
        <v>43389.91666664985</v>
      </c>
      <c r="C6937" s="16">
        <f t="shared" si="545"/>
        <v>10</v>
      </c>
      <c r="D6937" s="16">
        <f t="shared" si="546"/>
        <v>2</v>
      </c>
      <c r="E6937" s="16">
        <f t="shared" si="547"/>
        <v>1</v>
      </c>
      <c r="F6937" s="16">
        <f t="shared" si="548"/>
        <v>22</v>
      </c>
      <c r="G6937" s="195">
        <v>6935</v>
      </c>
      <c r="H6937" s="193">
        <v>0</v>
      </c>
    </row>
    <row r="6938" spans="2:8" x14ac:dyDescent="0.25">
      <c r="B6938" s="192">
        <f t="shared" si="549"/>
        <v>43389.958333316514</v>
      </c>
      <c r="C6938" s="16">
        <f t="shared" si="545"/>
        <v>10</v>
      </c>
      <c r="D6938" s="16">
        <f t="shared" si="546"/>
        <v>2</v>
      </c>
      <c r="E6938" s="16">
        <f t="shared" si="547"/>
        <v>1</v>
      </c>
      <c r="F6938" s="16">
        <f t="shared" si="548"/>
        <v>23</v>
      </c>
      <c r="G6938" s="195">
        <v>6936</v>
      </c>
      <c r="H6938" s="193">
        <v>0</v>
      </c>
    </row>
    <row r="6939" spans="2:8" x14ac:dyDescent="0.25">
      <c r="B6939" s="192">
        <f t="shared" si="549"/>
        <v>43389.999999983178</v>
      </c>
      <c r="C6939" s="16">
        <f t="shared" si="545"/>
        <v>10</v>
      </c>
      <c r="D6939" s="16">
        <f t="shared" si="546"/>
        <v>3</v>
      </c>
      <c r="E6939" s="16">
        <f t="shared" si="547"/>
        <v>1</v>
      </c>
      <c r="F6939" s="16">
        <f t="shared" si="548"/>
        <v>0</v>
      </c>
      <c r="G6939" s="195">
        <v>6937</v>
      </c>
      <c r="H6939" s="193">
        <v>0</v>
      </c>
    </row>
    <row r="6940" spans="2:8" x14ac:dyDescent="0.25">
      <c r="B6940" s="192">
        <f t="shared" si="549"/>
        <v>43390.041666649842</v>
      </c>
      <c r="C6940" s="16">
        <f t="shared" si="545"/>
        <v>10</v>
      </c>
      <c r="D6940" s="16">
        <f t="shared" si="546"/>
        <v>3</v>
      </c>
      <c r="E6940" s="16">
        <f t="shared" si="547"/>
        <v>1</v>
      </c>
      <c r="F6940" s="16">
        <f t="shared" si="548"/>
        <v>1</v>
      </c>
      <c r="G6940" s="195">
        <v>6938</v>
      </c>
      <c r="H6940" s="193">
        <v>0</v>
      </c>
    </row>
    <row r="6941" spans="2:8" x14ac:dyDescent="0.25">
      <c r="B6941" s="192">
        <f t="shared" si="549"/>
        <v>43390.083333316506</v>
      </c>
      <c r="C6941" s="16">
        <f t="shared" si="545"/>
        <v>10</v>
      </c>
      <c r="D6941" s="16">
        <f t="shared" si="546"/>
        <v>3</v>
      </c>
      <c r="E6941" s="16">
        <f t="shared" si="547"/>
        <v>1</v>
      </c>
      <c r="F6941" s="16">
        <f t="shared" si="548"/>
        <v>2</v>
      </c>
      <c r="G6941" s="195">
        <v>6939</v>
      </c>
      <c r="H6941" s="193">
        <v>0</v>
      </c>
    </row>
    <row r="6942" spans="2:8" x14ac:dyDescent="0.25">
      <c r="B6942" s="192">
        <f t="shared" si="549"/>
        <v>43390.124999983171</v>
      </c>
      <c r="C6942" s="16">
        <f t="shared" si="545"/>
        <v>10</v>
      </c>
      <c r="D6942" s="16">
        <f t="shared" si="546"/>
        <v>3</v>
      </c>
      <c r="E6942" s="16">
        <f t="shared" si="547"/>
        <v>1</v>
      </c>
      <c r="F6942" s="16">
        <f t="shared" si="548"/>
        <v>3</v>
      </c>
      <c r="G6942" s="195">
        <v>6940</v>
      </c>
      <c r="H6942" s="193">
        <v>0</v>
      </c>
    </row>
    <row r="6943" spans="2:8" x14ac:dyDescent="0.25">
      <c r="B6943" s="192">
        <f t="shared" si="549"/>
        <v>43390.166666649835</v>
      </c>
      <c r="C6943" s="16">
        <f t="shared" si="545"/>
        <v>10</v>
      </c>
      <c r="D6943" s="16">
        <f t="shared" si="546"/>
        <v>3</v>
      </c>
      <c r="E6943" s="16">
        <f t="shared" si="547"/>
        <v>1</v>
      </c>
      <c r="F6943" s="16">
        <f t="shared" si="548"/>
        <v>4</v>
      </c>
      <c r="G6943" s="195">
        <v>6941</v>
      </c>
      <c r="H6943" s="193">
        <v>0</v>
      </c>
    </row>
    <row r="6944" spans="2:8" x14ac:dyDescent="0.25">
      <c r="B6944" s="192">
        <f t="shared" si="549"/>
        <v>43390.208333316499</v>
      </c>
      <c r="C6944" s="16">
        <f t="shared" si="545"/>
        <v>10</v>
      </c>
      <c r="D6944" s="16">
        <f t="shared" si="546"/>
        <v>3</v>
      </c>
      <c r="E6944" s="16">
        <f t="shared" si="547"/>
        <v>1</v>
      </c>
      <c r="F6944" s="16">
        <f t="shared" si="548"/>
        <v>5</v>
      </c>
      <c r="G6944" s="195">
        <v>6942</v>
      </c>
      <c r="H6944" s="193">
        <v>0</v>
      </c>
    </row>
    <row r="6945" spans="2:8" x14ac:dyDescent="0.25">
      <c r="B6945" s="192">
        <f t="shared" si="549"/>
        <v>43390.249999983163</v>
      </c>
      <c r="C6945" s="16">
        <f t="shared" si="545"/>
        <v>10</v>
      </c>
      <c r="D6945" s="16">
        <f t="shared" si="546"/>
        <v>3</v>
      </c>
      <c r="E6945" s="16">
        <f t="shared" si="547"/>
        <v>1</v>
      </c>
      <c r="F6945" s="16">
        <f t="shared" si="548"/>
        <v>6</v>
      </c>
      <c r="G6945" s="195">
        <v>6943</v>
      </c>
      <c r="H6945" s="193">
        <v>1.961071E-3</v>
      </c>
    </row>
    <row r="6946" spans="2:8" x14ac:dyDescent="0.25">
      <c r="B6946" s="192">
        <f t="shared" si="549"/>
        <v>43390.291666649828</v>
      </c>
      <c r="C6946" s="16">
        <f t="shared" si="545"/>
        <v>10</v>
      </c>
      <c r="D6946" s="16">
        <f t="shared" si="546"/>
        <v>3</v>
      </c>
      <c r="E6946" s="16">
        <f t="shared" si="547"/>
        <v>1</v>
      </c>
      <c r="F6946" s="16">
        <f t="shared" si="548"/>
        <v>7</v>
      </c>
      <c r="G6946" s="195">
        <v>6944</v>
      </c>
      <c r="H6946" s="193">
        <v>8.1061748000000003E-2</v>
      </c>
    </row>
    <row r="6947" spans="2:8" x14ac:dyDescent="0.25">
      <c r="B6947" s="192">
        <f t="shared" si="549"/>
        <v>43390.333333316492</v>
      </c>
      <c r="C6947" s="16">
        <f t="shared" si="545"/>
        <v>10</v>
      </c>
      <c r="D6947" s="16">
        <f t="shared" si="546"/>
        <v>3</v>
      </c>
      <c r="E6947" s="16">
        <f t="shared" si="547"/>
        <v>1</v>
      </c>
      <c r="F6947" s="16">
        <f t="shared" si="548"/>
        <v>8</v>
      </c>
      <c r="G6947" s="195">
        <v>6945</v>
      </c>
      <c r="H6947" s="193">
        <v>0.216188456</v>
      </c>
    </row>
    <row r="6948" spans="2:8" x14ac:dyDescent="0.25">
      <c r="B6948" s="192">
        <f t="shared" si="549"/>
        <v>43390.374999983156</v>
      </c>
      <c r="C6948" s="16">
        <f t="shared" si="545"/>
        <v>10</v>
      </c>
      <c r="D6948" s="16">
        <f t="shared" si="546"/>
        <v>3</v>
      </c>
      <c r="E6948" s="16">
        <f t="shared" si="547"/>
        <v>1</v>
      </c>
      <c r="F6948" s="16">
        <f t="shared" si="548"/>
        <v>9</v>
      </c>
      <c r="G6948" s="195">
        <v>6946</v>
      </c>
      <c r="H6948" s="193">
        <v>0.34076527000000001</v>
      </c>
    </row>
    <row r="6949" spans="2:8" x14ac:dyDescent="0.25">
      <c r="B6949" s="192">
        <f t="shared" si="549"/>
        <v>43390.41666664982</v>
      </c>
      <c r="C6949" s="16">
        <f t="shared" si="545"/>
        <v>10</v>
      </c>
      <c r="D6949" s="16">
        <f t="shared" si="546"/>
        <v>3</v>
      </c>
      <c r="E6949" s="16">
        <f t="shared" si="547"/>
        <v>1</v>
      </c>
      <c r="F6949" s="16">
        <f t="shared" si="548"/>
        <v>10</v>
      </c>
      <c r="G6949" s="195">
        <v>6947</v>
      </c>
      <c r="H6949" s="193">
        <v>0.41364298599999999</v>
      </c>
    </row>
    <row r="6950" spans="2:8" x14ac:dyDescent="0.25">
      <c r="B6950" s="192">
        <f t="shared" si="549"/>
        <v>43390.458333316485</v>
      </c>
      <c r="C6950" s="16">
        <f t="shared" si="545"/>
        <v>10</v>
      </c>
      <c r="D6950" s="16">
        <f t="shared" si="546"/>
        <v>3</v>
      </c>
      <c r="E6950" s="16">
        <f t="shared" si="547"/>
        <v>1</v>
      </c>
      <c r="F6950" s="16">
        <f t="shared" si="548"/>
        <v>11</v>
      </c>
      <c r="G6950" s="195">
        <v>6948</v>
      </c>
      <c r="H6950" s="193">
        <v>0.44997936199999999</v>
      </c>
    </row>
    <row r="6951" spans="2:8" x14ac:dyDescent="0.25">
      <c r="B6951" s="192">
        <f t="shared" si="549"/>
        <v>43390.499999983149</v>
      </c>
      <c r="C6951" s="16">
        <f t="shared" si="545"/>
        <v>10</v>
      </c>
      <c r="D6951" s="16">
        <f t="shared" si="546"/>
        <v>3</v>
      </c>
      <c r="E6951" s="16">
        <f t="shared" si="547"/>
        <v>1</v>
      </c>
      <c r="F6951" s="16">
        <f t="shared" si="548"/>
        <v>12</v>
      </c>
      <c r="G6951" s="195">
        <v>6949</v>
      </c>
      <c r="H6951" s="193">
        <v>0.43774028399999998</v>
      </c>
    </row>
    <row r="6952" spans="2:8" x14ac:dyDescent="0.25">
      <c r="B6952" s="192">
        <f t="shared" si="549"/>
        <v>43390.541666649813</v>
      </c>
      <c r="C6952" s="16">
        <f t="shared" si="545"/>
        <v>10</v>
      </c>
      <c r="D6952" s="16">
        <f t="shared" si="546"/>
        <v>3</v>
      </c>
      <c r="E6952" s="16">
        <f t="shared" si="547"/>
        <v>1</v>
      </c>
      <c r="F6952" s="16">
        <f t="shared" si="548"/>
        <v>13</v>
      </c>
      <c r="G6952" s="195">
        <v>6950</v>
      </c>
      <c r="H6952" s="193">
        <v>0.37362070400000003</v>
      </c>
    </row>
    <row r="6953" spans="2:8" x14ac:dyDescent="0.25">
      <c r="B6953" s="192">
        <f t="shared" si="549"/>
        <v>43390.583333316477</v>
      </c>
      <c r="C6953" s="16">
        <f t="shared" si="545"/>
        <v>10</v>
      </c>
      <c r="D6953" s="16">
        <f t="shared" si="546"/>
        <v>3</v>
      </c>
      <c r="E6953" s="16">
        <f t="shared" si="547"/>
        <v>1</v>
      </c>
      <c r="F6953" s="16">
        <f t="shared" si="548"/>
        <v>14</v>
      </c>
      <c r="G6953" s="195">
        <v>6951</v>
      </c>
      <c r="H6953" s="193">
        <v>0.33655187800000003</v>
      </c>
    </row>
    <row r="6954" spans="2:8" x14ac:dyDescent="0.25">
      <c r="B6954" s="192">
        <f t="shared" si="549"/>
        <v>43390.624999983142</v>
      </c>
      <c r="C6954" s="16">
        <f t="shared" si="545"/>
        <v>10</v>
      </c>
      <c r="D6954" s="16">
        <f t="shared" si="546"/>
        <v>3</v>
      </c>
      <c r="E6954" s="16">
        <f t="shared" si="547"/>
        <v>1</v>
      </c>
      <c r="F6954" s="16">
        <f t="shared" si="548"/>
        <v>15</v>
      </c>
      <c r="G6954" s="195">
        <v>6952</v>
      </c>
      <c r="H6954" s="193">
        <v>0.23944712400000001</v>
      </c>
    </row>
    <row r="6955" spans="2:8" x14ac:dyDescent="0.25">
      <c r="B6955" s="192">
        <f t="shared" si="549"/>
        <v>43390.666666649806</v>
      </c>
      <c r="C6955" s="16">
        <f t="shared" si="545"/>
        <v>10</v>
      </c>
      <c r="D6955" s="16">
        <f t="shared" si="546"/>
        <v>3</v>
      </c>
      <c r="E6955" s="16">
        <f t="shared" si="547"/>
        <v>1</v>
      </c>
      <c r="F6955" s="16">
        <f t="shared" si="548"/>
        <v>16</v>
      </c>
      <c r="G6955" s="195">
        <v>6953</v>
      </c>
      <c r="H6955" s="193">
        <v>0.102697338</v>
      </c>
    </row>
    <row r="6956" spans="2:8" x14ac:dyDescent="0.25">
      <c r="B6956" s="192">
        <f t="shared" si="549"/>
        <v>43390.70833331647</v>
      </c>
      <c r="C6956" s="16">
        <f t="shared" si="545"/>
        <v>10</v>
      </c>
      <c r="D6956" s="16">
        <f t="shared" si="546"/>
        <v>3</v>
      </c>
      <c r="E6956" s="16">
        <f t="shared" si="547"/>
        <v>1</v>
      </c>
      <c r="F6956" s="16">
        <f t="shared" si="548"/>
        <v>17</v>
      </c>
      <c r="G6956" s="195">
        <v>6954</v>
      </c>
      <c r="H6956" s="193">
        <v>7.7686760000000004E-3</v>
      </c>
    </row>
    <row r="6957" spans="2:8" x14ac:dyDescent="0.25">
      <c r="B6957" s="192">
        <f t="shared" si="549"/>
        <v>43390.749999983134</v>
      </c>
      <c r="C6957" s="16">
        <f t="shared" si="545"/>
        <v>10</v>
      </c>
      <c r="D6957" s="16">
        <f t="shared" si="546"/>
        <v>3</v>
      </c>
      <c r="E6957" s="16">
        <f t="shared" si="547"/>
        <v>1</v>
      </c>
      <c r="F6957" s="16">
        <f t="shared" si="548"/>
        <v>18</v>
      </c>
      <c r="G6957" s="195">
        <v>6955</v>
      </c>
      <c r="H6957" s="193">
        <v>0</v>
      </c>
    </row>
    <row r="6958" spans="2:8" x14ac:dyDescent="0.25">
      <c r="B6958" s="192">
        <f t="shared" si="549"/>
        <v>43390.791666649799</v>
      </c>
      <c r="C6958" s="16">
        <f t="shared" si="545"/>
        <v>10</v>
      </c>
      <c r="D6958" s="16">
        <f t="shared" si="546"/>
        <v>3</v>
      </c>
      <c r="E6958" s="16">
        <f t="shared" si="547"/>
        <v>1</v>
      </c>
      <c r="F6958" s="16">
        <f t="shared" si="548"/>
        <v>19</v>
      </c>
      <c r="G6958" s="195">
        <v>6956</v>
      </c>
      <c r="H6958" s="193">
        <v>0</v>
      </c>
    </row>
    <row r="6959" spans="2:8" x14ac:dyDescent="0.25">
      <c r="B6959" s="192">
        <f t="shared" si="549"/>
        <v>43390.833333316463</v>
      </c>
      <c r="C6959" s="16">
        <f t="shared" si="545"/>
        <v>10</v>
      </c>
      <c r="D6959" s="16">
        <f t="shared" si="546"/>
        <v>3</v>
      </c>
      <c r="E6959" s="16">
        <f t="shared" si="547"/>
        <v>1</v>
      </c>
      <c r="F6959" s="16">
        <f t="shared" si="548"/>
        <v>20</v>
      </c>
      <c r="G6959" s="195">
        <v>6957</v>
      </c>
      <c r="H6959" s="193">
        <v>0</v>
      </c>
    </row>
    <row r="6960" spans="2:8" x14ac:dyDescent="0.25">
      <c r="B6960" s="192">
        <f t="shared" si="549"/>
        <v>43390.874999983127</v>
      </c>
      <c r="C6960" s="16">
        <f t="shared" si="545"/>
        <v>10</v>
      </c>
      <c r="D6960" s="16">
        <f t="shared" si="546"/>
        <v>3</v>
      </c>
      <c r="E6960" s="16">
        <f t="shared" si="547"/>
        <v>1</v>
      </c>
      <c r="F6960" s="16">
        <f t="shared" si="548"/>
        <v>21</v>
      </c>
      <c r="G6960" s="195">
        <v>6958</v>
      </c>
      <c r="H6960" s="193">
        <v>0</v>
      </c>
    </row>
    <row r="6961" spans="2:8" x14ac:dyDescent="0.25">
      <c r="B6961" s="192">
        <f t="shared" si="549"/>
        <v>43390.916666649791</v>
      </c>
      <c r="C6961" s="16">
        <f t="shared" si="545"/>
        <v>10</v>
      </c>
      <c r="D6961" s="16">
        <f t="shared" si="546"/>
        <v>3</v>
      </c>
      <c r="E6961" s="16">
        <f t="shared" si="547"/>
        <v>1</v>
      </c>
      <c r="F6961" s="16">
        <f t="shared" si="548"/>
        <v>22</v>
      </c>
      <c r="G6961" s="195">
        <v>6959</v>
      </c>
      <c r="H6961" s="193">
        <v>0</v>
      </c>
    </row>
    <row r="6962" spans="2:8" x14ac:dyDescent="0.25">
      <c r="B6962" s="192">
        <f t="shared" si="549"/>
        <v>43390.958333316456</v>
      </c>
      <c r="C6962" s="16">
        <f t="shared" si="545"/>
        <v>10</v>
      </c>
      <c r="D6962" s="16">
        <f t="shared" si="546"/>
        <v>3</v>
      </c>
      <c r="E6962" s="16">
        <f t="shared" si="547"/>
        <v>1</v>
      </c>
      <c r="F6962" s="16">
        <f t="shared" si="548"/>
        <v>23</v>
      </c>
      <c r="G6962" s="195">
        <v>6960</v>
      </c>
      <c r="H6962" s="193">
        <v>0</v>
      </c>
    </row>
    <row r="6963" spans="2:8" x14ac:dyDescent="0.25">
      <c r="B6963" s="192">
        <f t="shared" si="549"/>
        <v>43390.99999998312</v>
      </c>
      <c r="C6963" s="16">
        <f t="shared" si="545"/>
        <v>10</v>
      </c>
      <c r="D6963" s="16">
        <f t="shared" si="546"/>
        <v>4</v>
      </c>
      <c r="E6963" s="16">
        <f t="shared" si="547"/>
        <v>1</v>
      </c>
      <c r="F6963" s="16">
        <f t="shared" si="548"/>
        <v>0</v>
      </c>
      <c r="G6963" s="195">
        <v>6961</v>
      </c>
      <c r="H6963" s="193">
        <v>0</v>
      </c>
    </row>
    <row r="6964" spans="2:8" x14ac:dyDescent="0.25">
      <c r="B6964" s="192">
        <f t="shared" si="549"/>
        <v>43391.041666649784</v>
      </c>
      <c r="C6964" s="16">
        <f t="shared" si="545"/>
        <v>10</v>
      </c>
      <c r="D6964" s="16">
        <f t="shared" si="546"/>
        <v>4</v>
      </c>
      <c r="E6964" s="16">
        <f t="shared" si="547"/>
        <v>1</v>
      </c>
      <c r="F6964" s="16">
        <f t="shared" si="548"/>
        <v>1</v>
      </c>
      <c r="G6964" s="195">
        <v>6962</v>
      </c>
      <c r="H6964" s="193">
        <v>0</v>
      </c>
    </row>
    <row r="6965" spans="2:8" x14ac:dyDescent="0.25">
      <c r="B6965" s="192">
        <f t="shared" si="549"/>
        <v>43391.083333316448</v>
      </c>
      <c r="C6965" s="16">
        <f t="shared" si="545"/>
        <v>10</v>
      </c>
      <c r="D6965" s="16">
        <f t="shared" si="546"/>
        <v>4</v>
      </c>
      <c r="E6965" s="16">
        <f t="shared" si="547"/>
        <v>1</v>
      </c>
      <c r="F6965" s="16">
        <f t="shared" si="548"/>
        <v>2</v>
      </c>
      <c r="G6965" s="195">
        <v>6963</v>
      </c>
      <c r="H6965" s="193">
        <v>0</v>
      </c>
    </row>
    <row r="6966" spans="2:8" x14ac:dyDescent="0.25">
      <c r="B6966" s="192">
        <f t="shared" si="549"/>
        <v>43391.124999983113</v>
      </c>
      <c r="C6966" s="16">
        <f t="shared" si="545"/>
        <v>10</v>
      </c>
      <c r="D6966" s="16">
        <f t="shared" si="546"/>
        <v>4</v>
      </c>
      <c r="E6966" s="16">
        <f t="shared" si="547"/>
        <v>1</v>
      </c>
      <c r="F6966" s="16">
        <f t="shared" si="548"/>
        <v>3</v>
      </c>
      <c r="G6966" s="195">
        <v>6964</v>
      </c>
      <c r="H6966" s="193">
        <v>0</v>
      </c>
    </row>
    <row r="6967" spans="2:8" x14ac:dyDescent="0.25">
      <c r="B6967" s="192">
        <f t="shared" si="549"/>
        <v>43391.166666649777</v>
      </c>
      <c r="C6967" s="16">
        <f t="shared" si="545"/>
        <v>10</v>
      </c>
      <c r="D6967" s="16">
        <f t="shared" si="546"/>
        <v>4</v>
      </c>
      <c r="E6967" s="16">
        <f t="shared" si="547"/>
        <v>1</v>
      </c>
      <c r="F6967" s="16">
        <f t="shared" si="548"/>
        <v>4</v>
      </c>
      <c r="G6967" s="195">
        <v>6965</v>
      </c>
      <c r="H6967" s="193">
        <v>0</v>
      </c>
    </row>
    <row r="6968" spans="2:8" x14ac:dyDescent="0.25">
      <c r="B6968" s="192">
        <f t="shared" si="549"/>
        <v>43391.208333316441</v>
      </c>
      <c r="C6968" s="16">
        <f t="shared" si="545"/>
        <v>10</v>
      </c>
      <c r="D6968" s="16">
        <f t="shared" si="546"/>
        <v>4</v>
      </c>
      <c r="E6968" s="16">
        <f t="shared" si="547"/>
        <v>1</v>
      </c>
      <c r="F6968" s="16">
        <f t="shared" si="548"/>
        <v>5</v>
      </c>
      <c r="G6968" s="195">
        <v>6966</v>
      </c>
      <c r="H6968" s="193">
        <v>0</v>
      </c>
    </row>
    <row r="6969" spans="2:8" x14ac:dyDescent="0.25">
      <c r="B6969" s="192">
        <f t="shared" si="549"/>
        <v>43391.249999983105</v>
      </c>
      <c r="C6969" s="16">
        <f t="shared" si="545"/>
        <v>10</v>
      </c>
      <c r="D6969" s="16">
        <f t="shared" si="546"/>
        <v>4</v>
      </c>
      <c r="E6969" s="16">
        <f t="shared" si="547"/>
        <v>1</v>
      </c>
      <c r="F6969" s="16">
        <f t="shared" si="548"/>
        <v>6</v>
      </c>
      <c r="G6969" s="195">
        <v>6967</v>
      </c>
      <c r="H6969" s="193">
        <v>2.0596009999999999E-3</v>
      </c>
    </row>
    <row r="6970" spans="2:8" x14ac:dyDescent="0.25">
      <c r="B6970" s="192">
        <f t="shared" si="549"/>
        <v>43391.291666649769</v>
      </c>
      <c r="C6970" s="16">
        <f t="shared" si="545"/>
        <v>10</v>
      </c>
      <c r="D6970" s="16">
        <f t="shared" si="546"/>
        <v>4</v>
      </c>
      <c r="E6970" s="16">
        <f t="shared" si="547"/>
        <v>1</v>
      </c>
      <c r="F6970" s="16">
        <f t="shared" si="548"/>
        <v>7</v>
      </c>
      <c r="G6970" s="195">
        <v>6968</v>
      </c>
      <c r="H6970" s="193">
        <v>8.2874371000000002E-2</v>
      </c>
    </row>
    <row r="6971" spans="2:8" x14ac:dyDescent="0.25">
      <c r="B6971" s="192">
        <f t="shared" si="549"/>
        <v>43391.333333316434</v>
      </c>
      <c r="C6971" s="16">
        <f t="shared" si="545"/>
        <v>10</v>
      </c>
      <c r="D6971" s="16">
        <f t="shared" si="546"/>
        <v>4</v>
      </c>
      <c r="E6971" s="16">
        <f t="shared" si="547"/>
        <v>1</v>
      </c>
      <c r="F6971" s="16">
        <f t="shared" si="548"/>
        <v>8</v>
      </c>
      <c r="G6971" s="195">
        <v>6969</v>
      </c>
      <c r="H6971" s="193">
        <v>0.224061441</v>
      </c>
    </row>
    <row r="6972" spans="2:8" x14ac:dyDescent="0.25">
      <c r="B6972" s="192">
        <f t="shared" si="549"/>
        <v>43391.374999983098</v>
      </c>
      <c r="C6972" s="16">
        <f t="shared" si="545"/>
        <v>10</v>
      </c>
      <c r="D6972" s="16">
        <f t="shared" si="546"/>
        <v>4</v>
      </c>
      <c r="E6972" s="16">
        <f t="shared" si="547"/>
        <v>1</v>
      </c>
      <c r="F6972" s="16">
        <f t="shared" si="548"/>
        <v>9</v>
      </c>
      <c r="G6972" s="195">
        <v>6970</v>
      </c>
      <c r="H6972" s="193">
        <v>0.34568094300000002</v>
      </c>
    </row>
    <row r="6973" spans="2:8" x14ac:dyDescent="0.25">
      <c r="B6973" s="192">
        <f t="shared" si="549"/>
        <v>43391.416666649762</v>
      </c>
      <c r="C6973" s="16">
        <f t="shared" si="545"/>
        <v>10</v>
      </c>
      <c r="D6973" s="16">
        <f t="shared" si="546"/>
        <v>4</v>
      </c>
      <c r="E6973" s="16">
        <f t="shared" si="547"/>
        <v>1</v>
      </c>
      <c r="F6973" s="16">
        <f t="shared" si="548"/>
        <v>10</v>
      </c>
      <c r="G6973" s="195">
        <v>6971</v>
      </c>
      <c r="H6973" s="193">
        <v>0.44546559899999999</v>
      </c>
    </row>
    <row r="6974" spans="2:8" x14ac:dyDescent="0.25">
      <c r="B6974" s="192">
        <f t="shared" si="549"/>
        <v>43391.458333316426</v>
      </c>
      <c r="C6974" s="16">
        <f t="shared" si="545"/>
        <v>10</v>
      </c>
      <c r="D6974" s="16">
        <f t="shared" si="546"/>
        <v>4</v>
      </c>
      <c r="E6974" s="16">
        <f t="shared" si="547"/>
        <v>1</v>
      </c>
      <c r="F6974" s="16">
        <f t="shared" si="548"/>
        <v>11</v>
      </c>
      <c r="G6974" s="195">
        <v>6972</v>
      </c>
      <c r="H6974" s="193">
        <v>0.50602942500000003</v>
      </c>
    </row>
    <row r="6975" spans="2:8" x14ac:dyDescent="0.25">
      <c r="B6975" s="192">
        <f t="shared" si="549"/>
        <v>43391.499999983091</v>
      </c>
      <c r="C6975" s="16">
        <f t="shared" si="545"/>
        <v>10</v>
      </c>
      <c r="D6975" s="16">
        <f t="shared" si="546"/>
        <v>4</v>
      </c>
      <c r="E6975" s="16">
        <f t="shared" si="547"/>
        <v>1</v>
      </c>
      <c r="F6975" s="16">
        <f t="shared" si="548"/>
        <v>12</v>
      </c>
      <c r="G6975" s="195">
        <v>6973</v>
      </c>
      <c r="H6975" s="193">
        <v>0.52128402100000004</v>
      </c>
    </row>
    <row r="6976" spans="2:8" x14ac:dyDescent="0.25">
      <c r="B6976" s="192">
        <f t="shared" si="549"/>
        <v>43391.541666649755</v>
      </c>
      <c r="C6976" s="16">
        <f t="shared" si="545"/>
        <v>10</v>
      </c>
      <c r="D6976" s="16">
        <f t="shared" si="546"/>
        <v>4</v>
      </c>
      <c r="E6976" s="16">
        <f t="shared" si="547"/>
        <v>1</v>
      </c>
      <c r="F6976" s="16">
        <f t="shared" si="548"/>
        <v>13</v>
      </c>
      <c r="G6976" s="195">
        <v>6974</v>
      </c>
      <c r="H6976" s="193">
        <v>0.41605979100000001</v>
      </c>
    </row>
    <row r="6977" spans="2:8" x14ac:dyDescent="0.25">
      <c r="B6977" s="192">
        <f t="shared" si="549"/>
        <v>43391.583333316419</v>
      </c>
      <c r="C6977" s="16">
        <f t="shared" si="545"/>
        <v>10</v>
      </c>
      <c r="D6977" s="16">
        <f t="shared" si="546"/>
        <v>4</v>
      </c>
      <c r="E6977" s="16">
        <f t="shared" si="547"/>
        <v>1</v>
      </c>
      <c r="F6977" s="16">
        <f t="shared" si="548"/>
        <v>14</v>
      </c>
      <c r="G6977" s="195">
        <v>6975</v>
      </c>
      <c r="H6977" s="193">
        <v>0.37503655600000002</v>
      </c>
    </row>
    <row r="6978" spans="2:8" x14ac:dyDescent="0.25">
      <c r="B6978" s="192">
        <f t="shared" si="549"/>
        <v>43391.624999983083</v>
      </c>
      <c r="C6978" s="16">
        <f t="shared" si="545"/>
        <v>10</v>
      </c>
      <c r="D6978" s="16">
        <f t="shared" si="546"/>
        <v>4</v>
      </c>
      <c r="E6978" s="16">
        <f t="shared" si="547"/>
        <v>1</v>
      </c>
      <c r="F6978" s="16">
        <f t="shared" si="548"/>
        <v>15</v>
      </c>
      <c r="G6978" s="195">
        <v>6976</v>
      </c>
      <c r="H6978" s="193">
        <v>0.24947320000000001</v>
      </c>
    </row>
    <row r="6979" spans="2:8" x14ac:dyDescent="0.25">
      <c r="B6979" s="192">
        <f t="shared" si="549"/>
        <v>43391.666666649748</v>
      </c>
      <c r="C6979" s="16">
        <f t="shared" si="545"/>
        <v>10</v>
      </c>
      <c r="D6979" s="16">
        <f t="shared" si="546"/>
        <v>4</v>
      </c>
      <c r="E6979" s="16">
        <f t="shared" si="547"/>
        <v>1</v>
      </c>
      <c r="F6979" s="16">
        <f t="shared" si="548"/>
        <v>16</v>
      </c>
      <c r="G6979" s="195">
        <v>6977</v>
      </c>
      <c r="H6979" s="193">
        <v>9.6075667000000003E-2</v>
      </c>
    </row>
    <row r="6980" spans="2:8" x14ac:dyDescent="0.25">
      <c r="B6980" s="192">
        <f t="shared" si="549"/>
        <v>43391.708333316412</v>
      </c>
      <c r="C6980" s="16">
        <f t="shared" ref="C6980:C7043" si="550">MONTH(B6980)</f>
        <v>10</v>
      </c>
      <c r="D6980" s="16">
        <f t="shared" ref="D6980:D7043" si="551">WEEKDAY(B6980,2)</f>
        <v>4</v>
      </c>
      <c r="E6980" s="16">
        <f t="shared" ref="E6980:E7043" si="552">IF(D6980&lt;6,1,2)</f>
        <v>1</v>
      </c>
      <c r="F6980" s="16">
        <f t="shared" ref="F6980:F7043" si="553">HOUR(B6980)</f>
        <v>17</v>
      </c>
      <c r="G6980" s="195">
        <v>6978</v>
      </c>
      <c r="H6980" s="193">
        <v>6.5083110000000001E-3</v>
      </c>
    </row>
    <row r="6981" spans="2:8" x14ac:dyDescent="0.25">
      <c r="B6981" s="192">
        <f t="shared" ref="B6981:B7044" si="554">B6980+1/24</f>
        <v>43391.749999983076</v>
      </c>
      <c r="C6981" s="16">
        <f t="shared" si="550"/>
        <v>10</v>
      </c>
      <c r="D6981" s="16">
        <f t="shared" si="551"/>
        <v>4</v>
      </c>
      <c r="E6981" s="16">
        <f t="shared" si="552"/>
        <v>1</v>
      </c>
      <c r="F6981" s="16">
        <f t="shared" si="553"/>
        <v>18</v>
      </c>
      <c r="G6981" s="195">
        <v>6979</v>
      </c>
      <c r="H6981" s="193">
        <v>0</v>
      </c>
    </row>
    <row r="6982" spans="2:8" x14ac:dyDescent="0.25">
      <c r="B6982" s="192">
        <f t="shared" si="554"/>
        <v>43391.79166664974</v>
      </c>
      <c r="C6982" s="16">
        <f t="shared" si="550"/>
        <v>10</v>
      </c>
      <c r="D6982" s="16">
        <f t="shared" si="551"/>
        <v>4</v>
      </c>
      <c r="E6982" s="16">
        <f t="shared" si="552"/>
        <v>1</v>
      </c>
      <c r="F6982" s="16">
        <f t="shared" si="553"/>
        <v>19</v>
      </c>
      <c r="G6982" s="195">
        <v>6980</v>
      </c>
      <c r="H6982" s="193">
        <v>0</v>
      </c>
    </row>
    <row r="6983" spans="2:8" x14ac:dyDescent="0.25">
      <c r="B6983" s="192">
        <f t="shared" si="554"/>
        <v>43391.833333316405</v>
      </c>
      <c r="C6983" s="16">
        <f t="shared" si="550"/>
        <v>10</v>
      </c>
      <c r="D6983" s="16">
        <f t="shared" si="551"/>
        <v>4</v>
      </c>
      <c r="E6983" s="16">
        <f t="shared" si="552"/>
        <v>1</v>
      </c>
      <c r="F6983" s="16">
        <f t="shared" si="553"/>
        <v>20</v>
      </c>
      <c r="G6983" s="195">
        <v>6981</v>
      </c>
      <c r="H6983" s="193">
        <v>0</v>
      </c>
    </row>
    <row r="6984" spans="2:8" x14ac:dyDescent="0.25">
      <c r="B6984" s="192">
        <f t="shared" si="554"/>
        <v>43391.874999983069</v>
      </c>
      <c r="C6984" s="16">
        <f t="shared" si="550"/>
        <v>10</v>
      </c>
      <c r="D6984" s="16">
        <f t="shared" si="551"/>
        <v>4</v>
      </c>
      <c r="E6984" s="16">
        <f t="shared" si="552"/>
        <v>1</v>
      </c>
      <c r="F6984" s="16">
        <f t="shared" si="553"/>
        <v>21</v>
      </c>
      <c r="G6984" s="195">
        <v>6982</v>
      </c>
      <c r="H6984" s="193">
        <v>0</v>
      </c>
    </row>
    <row r="6985" spans="2:8" x14ac:dyDescent="0.25">
      <c r="B6985" s="192">
        <f t="shared" si="554"/>
        <v>43391.916666649733</v>
      </c>
      <c r="C6985" s="16">
        <f t="shared" si="550"/>
        <v>10</v>
      </c>
      <c r="D6985" s="16">
        <f t="shared" si="551"/>
        <v>4</v>
      </c>
      <c r="E6985" s="16">
        <f t="shared" si="552"/>
        <v>1</v>
      </c>
      <c r="F6985" s="16">
        <f t="shared" si="553"/>
        <v>22</v>
      </c>
      <c r="G6985" s="195">
        <v>6983</v>
      </c>
      <c r="H6985" s="193">
        <v>0</v>
      </c>
    </row>
    <row r="6986" spans="2:8" x14ac:dyDescent="0.25">
      <c r="B6986" s="192">
        <f t="shared" si="554"/>
        <v>43391.958333316397</v>
      </c>
      <c r="C6986" s="16">
        <f t="shared" si="550"/>
        <v>10</v>
      </c>
      <c r="D6986" s="16">
        <f t="shared" si="551"/>
        <v>4</v>
      </c>
      <c r="E6986" s="16">
        <f t="shared" si="552"/>
        <v>1</v>
      </c>
      <c r="F6986" s="16">
        <f t="shared" si="553"/>
        <v>23</v>
      </c>
      <c r="G6986" s="195">
        <v>6984</v>
      </c>
      <c r="H6986" s="193">
        <v>0</v>
      </c>
    </row>
    <row r="6987" spans="2:8" x14ac:dyDescent="0.25">
      <c r="B6987" s="192">
        <f t="shared" si="554"/>
        <v>43391.999999983062</v>
      </c>
      <c r="C6987" s="16">
        <f t="shared" si="550"/>
        <v>10</v>
      </c>
      <c r="D6987" s="16">
        <f t="shared" si="551"/>
        <v>5</v>
      </c>
      <c r="E6987" s="16">
        <f t="shared" si="552"/>
        <v>1</v>
      </c>
      <c r="F6987" s="16">
        <f t="shared" si="553"/>
        <v>0</v>
      </c>
      <c r="G6987" s="195">
        <v>6985</v>
      </c>
      <c r="H6987" s="193">
        <v>0</v>
      </c>
    </row>
    <row r="6988" spans="2:8" x14ac:dyDescent="0.25">
      <c r="B6988" s="192">
        <f t="shared" si="554"/>
        <v>43392.041666649726</v>
      </c>
      <c r="C6988" s="16">
        <f t="shared" si="550"/>
        <v>10</v>
      </c>
      <c r="D6988" s="16">
        <f t="shared" si="551"/>
        <v>5</v>
      </c>
      <c r="E6988" s="16">
        <f t="shared" si="552"/>
        <v>1</v>
      </c>
      <c r="F6988" s="16">
        <f t="shared" si="553"/>
        <v>1</v>
      </c>
      <c r="G6988" s="195">
        <v>6986</v>
      </c>
      <c r="H6988" s="193">
        <v>0</v>
      </c>
    </row>
    <row r="6989" spans="2:8" x14ac:dyDescent="0.25">
      <c r="B6989" s="192">
        <f t="shared" si="554"/>
        <v>43392.08333331639</v>
      </c>
      <c r="C6989" s="16">
        <f t="shared" si="550"/>
        <v>10</v>
      </c>
      <c r="D6989" s="16">
        <f t="shared" si="551"/>
        <v>5</v>
      </c>
      <c r="E6989" s="16">
        <f t="shared" si="552"/>
        <v>1</v>
      </c>
      <c r="F6989" s="16">
        <f t="shared" si="553"/>
        <v>2</v>
      </c>
      <c r="G6989" s="195">
        <v>6987</v>
      </c>
      <c r="H6989" s="193">
        <v>0</v>
      </c>
    </row>
    <row r="6990" spans="2:8" x14ac:dyDescent="0.25">
      <c r="B6990" s="192">
        <f t="shared" si="554"/>
        <v>43392.124999983054</v>
      </c>
      <c r="C6990" s="16">
        <f t="shared" si="550"/>
        <v>10</v>
      </c>
      <c r="D6990" s="16">
        <f t="shared" si="551"/>
        <v>5</v>
      </c>
      <c r="E6990" s="16">
        <f t="shared" si="552"/>
        <v>1</v>
      </c>
      <c r="F6990" s="16">
        <f t="shared" si="553"/>
        <v>3</v>
      </c>
      <c r="G6990" s="195">
        <v>6988</v>
      </c>
      <c r="H6990" s="193">
        <v>0</v>
      </c>
    </row>
    <row r="6991" spans="2:8" x14ac:dyDescent="0.25">
      <c r="B6991" s="192">
        <f t="shared" si="554"/>
        <v>43392.166666649719</v>
      </c>
      <c r="C6991" s="16">
        <f t="shared" si="550"/>
        <v>10</v>
      </c>
      <c r="D6991" s="16">
        <f t="shared" si="551"/>
        <v>5</v>
      </c>
      <c r="E6991" s="16">
        <f t="shared" si="552"/>
        <v>1</v>
      </c>
      <c r="F6991" s="16">
        <f t="shared" si="553"/>
        <v>4</v>
      </c>
      <c r="G6991" s="195">
        <v>6989</v>
      </c>
      <c r="H6991" s="193">
        <v>0</v>
      </c>
    </row>
    <row r="6992" spans="2:8" x14ac:dyDescent="0.25">
      <c r="B6992" s="192">
        <f t="shared" si="554"/>
        <v>43392.208333316383</v>
      </c>
      <c r="C6992" s="16">
        <f t="shared" si="550"/>
        <v>10</v>
      </c>
      <c r="D6992" s="16">
        <f t="shared" si="551"/>
        <v>5</v>
      </c>
      <c r="E6992" s="16">
        <f t="shared" si="552"/>
        <v>1</v>
      </c>
      <c r="F6992" s="16">
        <f t="shared" si="553"/>
        <v>5</v>
      </c>
      <c r="G6992" s="195">
        <v>6990</v>
      </c>
      <c r="H6992" s="193">
        <v>0</v>
      </c>
    </row>
    <row r="6993" spans="2:8" x14ac:dyDescent="0.25">
      <c r="B6993" s="192">
        <f t="shared" si="554"/>
        <v>43392.249999983047</v>
      </c>
      <c r="C6993" s="16">
        <f t="shared" si="550"/>
        <v>10</v>
      </c>
      <c r="D6993" s="16">
        <f t="shared" si="551"/>
        <v>5</v>
      </c>
      <c r="E6993" s="16">
        <f t="shared" si="552"/>
        <v>1</v>
      </c>
      <c r="F6993" s="16">
        <f t="shared" si="553"/>
        <v>6</v>
      </c>
      <c r="G6993" s="195">
        <v>6991</v>
      </c>
      <c r="H6993" s="193">
        <v>3.5840600000000002E-4</v>
      </c>
    </row>
    <row r="6994" spans="2:8" x14ac:dyDescent="0.25">
      <c r="B6994" s="192">
        <f t="shared" si="554"/>
        <v>43392.291666649711</v>
      </c>
      <c r="C6994" s="16">
        <f t="shared" si="550"/>
        <v>10</v>
      </c>
      <c r="D6994" s="16">
        <f t="shared" si="551"/>
        <v>5</v>
      </c>
      <c r="E6994" s="16">
        <f t="shared" si="552"/>
        <v>1</v>
      </c>
      <c r="F6994" s="16">
        <f t="shared" si="553"/>
        <v>7</v>
      </c>
      <c r="G6994" s="195">
        <v>6992</v>
      </c>
      <c r="H6994" s="193">
        <v>5.6239566999999997E-2</v>
      </c>
    </row>
    <row r="6995" spans="2:8" x14ac:dyDescent="0.25">
      <c r="B6995" s="192">
        <f t="shared" si="554"/>
        <v>43392.333333316376</v>
      </c>
      <c r="C6995" s="16">
        <f t="shared" si="550"/>
        <v>10</v>
      </c>
      <c r="D6995" s="16">
        <f t="shared" si="551"/>
        <v>5</v>
      </c>
      <c r="E6995" s="16">
        <f t="shared" si="552"/>
        <v>1</v>
      </c>
      <c r="F6995" s="16">
        <f t="shared" si="553"/>
        <v>8</v>
      </c>
      <c r="G6995" s="195">
        <v>6993</v>
      </c>
      <c r="H6995" s="193">
        <v>0.17630541199999999</v>
      </c>
    </row>
    <row r="6996" spans="2:8" x14ac:dyDescent="0.25">
      <c r="B6996" s="192">
        <f t="shared" si="554"/>
        <v>43392.37499998304</v>
      </c>
      <c r="C6996" s="16">
        <f t="shared" si="550"/>
        <v>10</v>
      </c>
      <c r="D6996" s="16">
        <f t="shared" si="551"/>
        <v>5</v>
      </c>
      <c r="E6996" s="16">
        <f t="shared" si="552"/>
        <v>1</v>
      </c>
      <c r="F6996" s="16">
        <f t="shared" si="553"/>
        <v>9</v>
      </c>
      <c r="G6996" s="195">
        <v>6994</v>
      </c>
      <c r="H6996" s="193">
        <v>0.29687704300000001</v>
      </c>
    </row>
    <row r="6997" spans="2:8" x14ac:dyDescent="0.25">
      <c r="B6997" s="192">
        <f t="shared" si="554"/>
        <v>43392.416666649704</v>
      </c>
      <c r="C6997" s="16">
        <f t="shared" si="550"/>
        <v>10</v>
      </c>
      <c r="D6997" s="16">
        <f t="shared" si="551"/>
        <v>5</v>
      </c>
      <c r="E6997" s="16">
        <f t="shared" si="552"/>
        <v>1</v>
      </c>
      <c r="F6997" s="16">
        <f t="shared" si="553"/>
        <v>10</v>
      </c>
      <c r="G6997" s="195">
        <v>6995</v>
      </c>
      <c r="H6997" s="193">
        <v>0.36362739599999999</v>
      </c>
    </row>
    <row r="6998" spans="2:8" x14ac:dyDescent="0.25">
      <c r="B6998" s="192">
        <f t="shared" si="554"/>
        <v>43392.458333316368</v>
      </c>
      <c r="C6998" s="16">
        <f t="shared" si="550"/>
        <v>10</v>
      </c>
      <c r="D6998" s="16">
        <f t="shared" si="551"/>
        <v>5</v>
      </c>
      <c r="E6998" s="16">
        <f t="shared" si="552"/>
        <v>1</v>
      </c>
      <c r="F6998" s="16">
        <f t="shared" si="553"/>
        <v>11</v>
      </c>
      <c r="G6998" s="195">
        <v>6996</v>
      </c>
      <c r="H6998" s="193">
        <v>0.41926468</v>
      </c>
    </row>
    <row r="6999" spans="2:8" x14ac:dyDescent="0.25">
      <c r="B6999" s="192">
        <f t="shared" si="554"/>
        <v>43392.499999983032</v>
      </c>
      <c r="C6999" s="16">
        <f t="shared" si="550"/>
        <v>10</v>
      </c>
      <c r="D6999" s="16">
        <f t="shared" si="551"/>
        <v>5</v>
      </c>
      <c r="E6999" s="16">
        <f t="shared" si="552"/>
        <v>1</v>
      </c>
      <c r="F6999" s="16">
        <f t="shared" si="553"/>
        <v>12</v>
      </c>
      <c r="G6999" s="195">
        <v>6997</v>
      </c>
      <c r="H6999" s="193">
        <v>0.429455857</v>
      </c>
    </row>
    <row r="7000" spans="2:8" x14ac:dyDescent="0.25">
      <c r="B7000" s="192">
        <f t="shared" si="554"/>
        <v>43392.541666649697</v>
      </c>
      <c r="C7000" s="16">
        <f t="shared" si="550"/>
        <v>10</v>
      </c>
      <c r="D7000" s="16">
        <f t="shared" si="551"/>
        <v>5</v>
      </c>
      <c r="E7000" s="16">
        <f t="shared" si="552"/>
        <v>1</v>
      </c>
      <c r="F7000" s="16">
        <f t="shared" si="553"/>
        <v>13</v>
      </c>
      <c r="G7000" s="195">
        <v>6998</v>
      </c>
      <c r="H7000" s="193">
        <v>0.36525867200000001</v>
      </c>
    </row>
    <row r="7001" spans="2:8" x14ac:dyDescent="0.25">
      <c r="B7001" s="192">
        <f t="shared" si="554"/>
        <v>43392.583333316361</v>
      </c>
      <c r="C7001" s="16">
        <f t="shared" si="550"/>
        <v>10</v>
      </c>
      <c r="D7001" s="16">
        <f t="shared" si="551"/>
        <v>5</v>
      </c>
      <c r="E7001" s="16">
        <f t="shared" si="552"/>
        <v>1</v>
      </c>
      <c r="F7001" s="16">
        <f t="shared" si="553"/>
        <v>14</v>
      </c>
      <c r="G7001" s="195">
        <v>6999</v>
      </c>
      <c r="H7001" s="193">
        <v>0.35082677699999998</v>
      </c>
    </row>
    <row r="7002" spans="2:8" x14ac:dyDescent="0.25">
      <c r="B7002" s="192">
        <f t="shared" si="554"/>
        <v>43392.624999983025</v>
      </c>
      <c r="C7002" s="16">
        <f t="shared" si="550"/>
        <v>10</v>
      </c>
      <c r="D7002" s="16">
        <f t="shared" si="551"/>
        <v>5</v>
      </c>
      <c r="E7002" s="16">
        <f t="shared" si="552"/>
        <v>1</v>
      </c>
      <c r="F7002" s="16">
        <f t="shared" si="553"/>
        <v>15</v>
      </c>
      <c r="G7002" s="195">
        <v>7000</v>
      </c>
      <c r="H7002" s="193">
        <v>0.24668564600000001</v>
      </c>
    </row>
    <row r="7003" spans="2:8" x14ac:dyDescent="0.25">
      <c r="B7003" s="192">
        <f t="shared" si="554"/>
        <v>43392.666666649689</v>
      </c>
      <c r="C7003" s="16">
        <f t="shared" si="550"/>
        <v>10</v>
      </c>
      <c r="D7003" s="16">
        <f t="shared" si="551"/>
        <v>5</v>
      </c>
      <c r="E7003" s="16">
        <f t="shared" si="552"/>
        <v>1</v>
      </c>
      <c r="F7003" s="16">
        <f t="shared" si="553"/>
        <v>16</v>
      </c>
      <c r="G7003" s="195">
        <v>7001</v>
      </c>
      <c r="H7003" s="193">
        <v>0.107752706</v>
      </c>
    </row>
    <row r="7004" spans="2:8" x14ac:dyDescent="0.25">
      <c r="B7004" s="192">
        <f t="shared" si="554"/>
        <v>43392.708333316354</v>
      </c>
      <c r="C7004" s="16">
        <f t="shared" si="550"/>
        <v>10</v>
      </c>
      <c r="D7004" s="16">
        <f t="shared" si="551"/>
        <v>5</v>
      </c>
      <c r="E7004" s="16">
        <f t="shared" si="552"/>
        <v>1</v>
      </c>
      <c r="F7004" s="16">
        <f t="shared" si="553"/>
        <v>17</v>
      </c>
      <c r="G7004" s="195">
        <v>7002</v>
      </c>
      <c r="H7004" s="193">
        <v>7.6027100000000004E-3</v>
      </c>
    </row>
    <row r="7005" spans="2:8" x14ac:dyDescent="0.25">
      <c r="B7005" s="192">
        <f t="shared" si="554"/>
        <v>43392.749999983018</v>
      </c>
      <c r="C7005" s="16">
        <f t="shared" si="550"/>
        <v>10</v>
      </c>
      <c r="D7005" s="16">
        <f t="shared" si="551"/>
        <v>5</v>
      </c>
      <c r="E7005" s="16">
        <f t="shared" si="552"/>
        <v>1</v>
      </c>
      <c r="F7005" s="16">
        <f t="shared" si="553"/>
        <v>18</v>
      </c>
      <c r="G7005" s="195">
        <v>7003</v>
      </c>
      <c r="H7005" s="193">
        <v>0</v>
      </c>
    </row>
    <row r="7006" spans="2:8" x14ac:dyDescent="0.25">
      <c r="B7006" s="192">
        <f t="shared" si="554"/>
        <v>43392.791666649682</v>
      </c>
      <c r="C7006" s="16">
        <f t="shared" si="550"/>
        <v>10</v>
      </c>
      <c r="D7006" s="16">
        <f t="shared" si="551"/>
        <v>5</v>
      </c>
      <c r="E7006" s="16">
        <f t="shared" si="552"/>
        <v>1</v>
      </c>
      <c r="F7006" s="16">
        <f t="shared" si="553"/>
        <v>19</v>
      </c>
      <c r="G7006" s="195">
        <v>7004</v>
      </c>
      <c r="H7006" s="193">
        <v>0</v>
      </c>
    </row>
    <row r="7007" spans="2:8" x14ac:dyDescent="0.25">
      <c r="B7007" s="192">
        <f t="shared" si="554"/>
        <v>43392.833333316346</v>
      </c>
      <c r="C7007" s="16">
        <f t="shared" si="550"/>
        <v>10</v>
      </c>
      <c r="D7007" s="16">
        <f t="shared" si="551"/>
        <v>5</v>
      </c>
      <c r="E7007" s="16">
        <f t="shared" si="552"/>
        <v>1</v>
      </c>
      <c r="F7007" s="16">
        <f t="shared" si="553"/>
        <v>20</v>
      </c>
      <c r="G7007" s="195">
        <v>7005</v>
      </c>
      <c r="H7007" s="193">
        <v>0</v>
      </c>
    </row>
    <row r="7008" spans="2:8" x14ac:dyDescent="0.25">
      <c r="B7008" s="192">
        <f t="shared" si="554"/>
        <v>43392.874999983011</v>
      </c>
      <c r="C7008" s="16">
        <f t="shared" si="550"/>
        <v>10</v>
      </c>
      <c r="D7008" s="16">
        <f t="shared" si="551"/>
        <v>5</v>
      </c>
      <c r="E7008" s="16">
        <f t="shared" si="552"/>
        <v>1</v>
      </c>
      <c r="F7008" s="16">
        <f t="shared" si="553"/>
        <v>21</v>
      </c>
      <c r="G7008" s="195">
        <v>7006</v>
      </c>
      <c r="H7008" s="193">
        <v>0</v>
      </c>
    </row>
    <row r="7009" spans="2:8" x14ac:dyDescent="0.25">
      <c r="B7009" s="192">
        <f t="shared" si="554"/>
        <v>43392.916666649675</v>
      </c>
      <c r="C7009" s="16">
        <f t="shared" si="550"/>
        <v>10</v>
      </c>
      <c r="D7009" s="16">
        <f t="shared" si="551"/>
        <v>5</v>
      </c>
      <c r="E7009" s="16">
        <f t="shared" si="552"/>
        <v>1</v>
      </c>
      <c r="F7009" s="16">
        <f t="shared" si="553"/>
        <v>22</v>
      </c>
      <c r="G7009" s="195">
        <v>7007</v>
      </c>
      <c r="H7009" s="193">
        <v>0</v>
      </c>
    </row>
    <row r="7010" spans="2:8" x14ac:dyDescent="0.25">
      <c r="B7010" s="192">
        <f t="shared" si="554"/>
        <v>43392.958333316339</v>
      </c>
      <c r="C7010" s="16">
        <f t="shared" si="550"/>
        <v>10</v>
      </c>
      <c r="D7010" s="16">
        <f t="shared" si="551"/>
        <v>5</v>
      </c>
      <c r="E7010" s="16">
        <f t="shared" si="552"/>
        <v>1</v>
      </c>
      <c r="F7010" s="16">
        <f t="shared" si="553"/>
        <v>23</v>
      </c>
      <c r="G7010" s="195">
        <v>7008</v>
      </c>
      <c r="H7010" s="193">
        <v>0</v>
      </c>
    </row>
    <row r="7011" spans="2:8" x14ac:dyDescent="0.25">
      <c r="B7011" s="192">
        <f t="shared" si="554"/>
        <v>43392.999999983003</v>
      </c>
      <c r="C7011" s="16">
        <f t="shared" si="550"/>
        <v>10</v>
      </c>
      <c r="D7011" s="16">
        <f t="shared" si="551"/>
        <v>6</v>
      </c>
      <c r="E7011" s="16">
        <f t="shared" si="552"/>
        <v>2</v>
      </c>
      <c r="F7011" s="16">
        <f t="shared" si="553"/>
        <v>0</v>
      </c>
      <c r="G7011" s="195">
        <v>7009</v>
      </c>
      <c r="H7011" s="193">
        <v>0</v>
      </c>
    </row>
    <row r="7012" spans="2:8" x14ac:dyDescent="0.25">
      <c r="B7012" s="192">
        <f t="shared" si="554"/>
        <v>43393.041666649668</v>
      </c>
      <c r="C7012" s="16">
        <f t="shared" si="550"/>
        <v>10</v>
      </c>
      <c r="D7012" s="16">
        <f t="shared" si="551"/>
        <v>6</v>
      </c>
      <c r="E7012" s="16">
        <f t="shared" si="552"/>
        <v>2</v>
      </c>
      <c r="F7012" s="16">
        <f t="shared" si="553"/>
        <v>1</v>
      </c>
      <c r="G7012" s="195">
        <v>7010</v>
      </c>
      <c r="H7012" s="193">
        <v>0</v>
      </c>
    </row>
    <row r="7013" spans="2:8" x14ac:dyDescent="0.25">
      <c r="B7013" s="192">
        <f t="shared" si="554"/>
        <v>43393.083333316332</v>
      </c>
      <c r="C7013" s="16">
        <f t="shared" si="550"/>
        <v>10</v>
      </c>
      <c r="D7013" s="16">
        <f t="shared" si="551"/>
        <v>6</v>
      </c>
      <c r="E7013" s="16">
        <f t="shared" si="552"/>
        <v>2</v>
      </c>
      <c r="F7013" s="16">
        <f t="shared" si="553"/>
        <v>2</v>
      </c>
      <c r="G7013" s="195">
        <v>7011</v>
      </c>
      <c r="H7013" s="193">
        <v>0</v>
      </c>
    </row>
    <row r="7014" spans="2:8" x14ac:dyDescent="0.25">
      <c r="B7014" s="192">
        <f t="shared" si="554"/>
        <v>43393.124999982996</v>
      </c>
      <c r="C7014" s="16">
        <f t="shared" si="550"/>
        <v>10</v>
      </c>
      <c r="D7014" s="16">
        <f t="shared" si="551"/>
        <v>6</v>
      </c>
      <c r="E7014" s="16">
        <f t="shared" si="552"/>
        <v>2</v>
      </c>
      <c r="F7014" s="16">
        <f t="shared" si="553"/>
        <v>3</v>
      </c>
      <c r="G7014" s="195">
        <v>7012</v>
      </c>
      <c r="H7014" s="193">
        <v>0</v>
      </c>
    </row>
    <row r="7015" spans="2:8" x14ac:dyDescent="0.25">
      <c r="B7015" s="192">
        <f t="shared" si="554"/>
        <v>43393.16666664966</v>
      </c>
      <c r="C7015" s="16">
        <f t="shared" si="550"/>
        <v>10</v>
      </c>
      <c r="D7015" s="16">
        <f t="shared" si="551"/>
        <v>6</v>
      </c>
      <c r="E7015" s="16">
        <f t="shared" si="552"/>
        <v>2</v>
      </c>
      <c r="F7015" s="16">
        <f t="shared" si="553"/>
        <v>4</v>
      </c>
      <c r="G7015" s="195">
        <v>7013</v>
      </c>
      <c r="H7015" s="193">
        <v>0</v>
      </c>
    </row>
    <row r="7016" spans="2:8" x14ac:dyDescent="0.25">
      <c r="B7016" s="192">
        <f t="shared" si="554"/>
        <v>43393.208333316325</v>
      </c>
      <c r="C7016" s="16">
        <f t="shared" si="550"/>
        <v>10</v>
      </c>
      <c r="D7016" s="16">
        <f t="shared" si="551"/>
        <v>6</v>
      </c>
      <c r="E7016" s="16">
        <f t="shared" si="552"/>
        <v>2</v>
      </c>
      <c r="F7016" s="16">
        <f t="shared" si="553"/>
        <v>5</v>
      </c>
      <c r="G7016" s="195">
        <v>7014</v>
      </c>
      <c r="H7016" s="193">
        <v>0</v>
      </c>
    </row>
    <row r="7017" spans="2:8" x14ac:dyDescent="0.25">
      <c r="B7017" s="192">
        <f t="shared" si="554"/>
        <v>43393.249999982989</v>
      </c>
      <c r="C7017" s="16">
        <f t="shared" si="550"/>
        <v>10</v>
      </c>
      <c r="D7017" s="16">
        <f t="shared" si="551"/>
        <v>6</v>
      </c>
      <c r="E7017" s="16">
        <f t="shared" si="552"/>
        <v>2</v>
      </c>
      <c r="F7017" s="16">
        <f t="shared" si="553"/>
        <v>6</v>
      </c>
      <c r="G7017" s="195">
        <v>7015</v>
      </c>
      <c r="H7017" s="193">
        <v>3.7857400000000001E-4</v>
      </c>
    </row>
    <row r="7018" spans="2:8" x14ac:dyDescent="0.25">
      <c r="B7018" s="192">
        <f t="shared" si="554"/>
        <v>43393.291666649653</v>
      </c>
      <c r="C7018" s="16">
        <f t="shared" si="550"/>
        <v>10</v>
      </c>
      <c r="D7018" s="16">
        <f t="shared" si="551"/>
        <v>6</v>
      </c>
      <c r="E7018" s="16">
        <f t="shared" si="552"/>
        <v>2</v>
      </c>
      <c r="F7018" s="16">
        <f t="shared" si="553"/>
        <v>7</v>
      </c>
      <c r="G7018" s="195">
        <v>7016</v>
      </c>
      <c r="H7018" s="193">
        <v>5.26919E-2</v>
      </c>
    </row>
    <row r="7019" spans="2:8" x14ac:dyDescent="0.25">
      <c r="B7019" s="192">
        <f t="shared" si="554"/>
        <v>43393.333333316317</v>
      </c>
      <c r="C7019" s="16">
        <f t="shared" si="550"/>
        <v>10</v>
      </c>
      <c r="D7019" s="16">
        <f t="shared" si="551"/>
        <v>6</v>
      </c>
      <c r="E7019" s="16">
        <f t="shared" si="552"/>
        <v>2</v>
      </c>
      <c r="F7019" s="16">
        <f t="shared" si="553"/>
        <v>8</v>
      </c>
      <c r="G7019" s="195">
        <v>7017</v>
      </c>
      <c r="H7019" s="193">
        <v>0.180715864</v>
      </c>
    </row>
    <row r="7020" spans="2:8" x14ac:dyDescent="0.25">
      <c r="B7020" s="192">
        <f t="shared" si="554"/>
        <v>43393.374999982982</v>
      </c>
      <c r="C7020" s="16">
        <f t="shared" si="550"/>
        <v>10</v>
      </c>
      <c r="D7020" s="16">
        <f t="shared" si="551"/>
        <v>6</v>
      </c>
      <c r="E7020" s="16">
        <f t="shared" si="552"/>
        <v>2</v>
      </c>
      <c r="F7020" s="16">
        <f t="shared" si="553"/>
        <v>9</v>
      </c>
      <c r="G7020" s="195">
        <v>7018</v>
      </c>
      <c r="H7020" s="193">
        <v>0.28831250400000002</v>
      </c>
    </row>
    <row r="7021" spans="2:8" x14ac:dyDescent="0.25">
      <c r="B7021" s="192">
        <f t="shared" si="554"/>
        <v>43393.416666649646</v>
      </c>
      <c r="C7021" s="16">
        <f t="shared" si="550"/>
        <v>10</v>
      </c>
      <c r="D7021" s="16">
        <f t="shared" si="551"/>
        <v>6</v>
      </c>
      <c r="E7021" s="16">
        <f t="shared" si="552"/>
        <v>2</v>
      </c>
      <c r="F7021" s="16">
        <f t="shared" si="553"/>
        <v>10</v>
      </c>
      <c r="G7021" s="195">
        <v>7019</v>
      </c>
      <c r="H7021" s="193">
        <v>0.35814842499999999</v>
      </c>
    </row>
    <row r="7022" spans="2:8" x14ac:dyDescent="0.25">
      <c r="B7022" s="192">
        <f t="shared" si="554"/>
        <v>43393.45833331631</v>
      </c>
      <c r="C7022" s="16">
        <f t="shared" si="550"/>
        <v>10</v>
      </c>
      <c r="D7022" s="16">
        <f t="shared" si="551"/>
        <v>6</v>
      </c>
      <c r="E7022" s="16">
        <f t="shared" si="552"/>
        <v>2</v>
      </c>
      <c r="F7022" s="16">
        <f t="shared" si="553"/>
        <v>11</v>
      </c>
      <c r="G7022" s="195">
        <v>7020</v>
      </c>
      <c r="H7022" s="193">
        <v>0.42919714399999997</v>
      </c>
    </row>
    <row r="7023" spans="2:8" x14ac:dyDescent="0.25">
      <c r="B7023" s="192">
        <f t="shared" si="554"/>
        <v>43393.499999982974</v>
      </c>
      <c r="C7023" s="16">
        <f t="shared" si="550"/>
        <v>10</v>
      </c>
      <c r="D7023" s="16">
        <f t="shared" si="551"/>
        <v>6</v>
      </c>
      <c r="E7023" s="16">
        <f t="shared" si="552"/>
        <v>2</v>
      </c>
      <c r="F7023" s="16">
        <f t="shared" si="553"/>
        <v>12</v>
      </c>
      <c r="G7023" s="195">
        <v>7021</v>
      </c>
      <c r="H7023" s="193">
        <v>0.43851163799999998</v>
      </c>
    </row>
    <row r="7024" spans="2:8" x14ac:dyDescent="0.25">
      <c r="B7024" s="192">
        <f t="shared" si="554"/>
        <v>43393.541666649639</v>
      </c>
      <c r="C7024" s="16">
        <f t="shared" si="550"/>
        <v>10</v>
      </c>
      <c r="D7024" s="16">
        <f t="shared" si="551"/>
        <v>6</v>
      </c>
      <c r="E7024" s="16">
        <f t="shared" si="552"/>
        <v>2</v>
      </c>
      <c r="F7024" s="16">
        <f t="shared" si="553"/>
        <v>13</v>
      </c>
      <c r="G7024" s="195">
        <v>7022</v>
      </c>
      <c r="H7024" s="193">
        <v>0.35140438000000002</v>
      </c>
    </row>
    <row r="7025" spans="2:8" x14ac:dyDescent="0.25">
      <c r="B7025" s="192">
        <f t="shared" si="554"/>
        <v>43393.583333316303</v>
      </c>
      <c r="C7025" s="16">
        <f t="shared" si="550"/>
        <v>10</v>
      </c>
      <c r="D7025" s="16">
        <f t="shared" si="551"/>
        <v>6</v>
      </c>
      <c r="E7025" s="16">
        <f t="shared" si="552"/>
        <v>2</v>
      </c>
      <c r="F7025" s="16">
        <f t="shared" si="553"/>
        <v>14</v>
      </c>
      <c r="G7025" s="195">
        <v>7023</v>
      </c>
      <c r="H7025" s="193">
        <v>0.25705279599999997</v>
      </c>
    </row>
    <row r="7026" spans="2:8" x14ac:dyDescent="0.25">
      <c r="B7026" s="192">
        <f t="shared" si="554"/>
        <v>43393.624999982967</v>
      </c>
      <c r="C7026" s="16">
        <f t="shared" si="550"/>
        <v>10</v>
      </c>
      <c r="D7026" s="16">
        <f t="shared" si="551"/>
        <v>6</v>
      </c>
      <c r="E7026" s="16">
        <f t="shared" si="552"/>
        <v>2</v>
      </c>
      <c r="F7026" s="16">
        <f t="shared" si="553"/>
        <v>15</v>
      </c>
      <c r="G7026" s="195">
        <v>7024</v>
      </c>
      <c r="H7026" s="193">
        <v>0.18412969300000001</v>
      </c>
    </row>
    <row r="7027" spans="2:8" x14ac:dyDescent="0.25">
      <c r="B7027" s="192">
        <f t="shared" si="554"/>
        <v>43393.666666649631</v>
      </c>
      <c r="C7027" s="16">
        <f t="shared" si="550"/>
        <v>10</v>
      </c>
      <c r="D7027" s="16">
        <f t="shared" si="551"/>
        <v>6</v>
      </c>
      <c r="E7027" s="16">
        <f t="shared" si="552"/>
        <v>2</v>
      </c>
      <c r="F7027" s="16">
        <f t="shared" si="553"/>
        <v>16</v>
      </c>
      <c r="G7027" s="195">
        <v>7025</v>
      </c>
      <c r="H7027" s="193">
        <v>8.2984690999999999E-2</v>
      </c>
    </row>
    <row r="7028" spans="2:8" x14ac:dyDescent="0.25">
      <c r="B7028" s="192">
        <f t="shared" si="554"/>
        <v>43393.708333316295</v>
      </c>
      <c r="C7028" s="16">
        <f t="shared" si="550"/>
        <v>10</v>
      </c>
      <c r="D7028" s="16">
        <f t="shared" si="551"/>
        <v>6</v>
      </c>
      <c r="E7028" s="16">
        <f t="shared" si="552"/>
        <v>2</v>
      </c>
      <c r="F7028" s="16">
        <f t="shared" si="553"/>
        <v>17</v>
      </c>
      <c r="G7028" s="195">
        <v>7026</v>
      </c>
      <c r="H7028" s="193">
        <v>4.4191600000000001E-3</v>
      </c>
    </row>
    <row r="7029" spans="2:8" x14ac:dyDescent="0.25">
      <c r="B7029" s="192">
        <f t="shared" si="554"/>
        <v>43393.74999998296</v>
      </c>
      <c r="C7029" s="16">
        <f t="shared" si="550"/>
        <v>10</v>
      </c>
      <c r="D7029" s="16">
        <f t="shared" si="551"/>
        <v>6</v>
      </c>
      <c r="E7029" s="16">
        <f t="shared" si="552"/>
        <v>2</v>
      </c>
      <c r="F7029" s="16">
        <f t="shared" si="553"/>
        <v>18</v>
      </c>
      <c r="G7029" s="195">
        <v>7027</v>
      </c>
      <c r="H7029" s="193">
        <v>0</v>
      </c>
    </row>
    <row r="7030" spans="2:8" x14ac:dyDescent="0.25">
      <c r="B7030" s="192">
        <f t="shared" si="554"/>
        <v>43393.791666649624</v>
      </c>
      <c r="C7030" s="16">
        <f t="shared" si="550"/>
        <v>10</v>
      </c>
      <c r="D7030" s="16">
        <f t="shared" si="551"/>
        <v>6</v>
      </c>
      <c r="E7030" s="16">
        <f t="shared" si="552"/>
        <v>2</v>
      </c>
      <c r="F7030" s="16">
        <f t="shared" si="553"/>
        <v>19</v>
      </c>
      <c r="G7030" s="195">
        <v>7028</v>
      </c>
      <c r="H7030" s="193">
        <v>0</v>
      </c>
    </row>
    <row r="7031" spans="2:8" x14ac:dyDescent="0.25">
      <c r="B7031" s="192">
        <f t="shared" si="554"/>
        <v>43393.833333316288</v>
      </c>
      <c r="C7031" s="16">
        <f t="shared" si="550"/>
        <v>10</v>
      </c>
      <c r="D7031" s="16">
        <f t="shared" si="551"/>
        <v>6</v>
      </c>
      <c r="E7031" s="16">
        <f t="shared" si="552"/>
        <v>2</v>
      </c>
      <c r="F7031" s="16">
        <f t="shared" si="553"/>
        <v>20</v>
      </c>
      <c r="G7031" s="195">
        <v>7029</v>
      </c>
      <c r="H7031" s="193">
        <v>0</v>
      </c>
    </row>
    <row r="7032" spans="2:8" x14ac:dyDescent="0.25">
      <c r="B7032" s="192">
        <f t="shared" si="554"/>
        <v>43393.874999982952</v>
      </c>
      <c r="C7032" s="16">
        <f t="shared" si="550"/>
        <v>10</v>
      </c>
      <c r="D7032" s="16">
        <f t="shared" si="551"/>
        <v>6</v>
      </c>
      <c r="E7032" s="16">
        <f t="shared" si="552"/>
        <v>2</v>
      </c>
      <c r="F7032" s="16">
        <f t="shared" si="553"/>
        <v>21</v>
      </c>
      <c r="G7032" s="195">
        <v>7030</v>
      </c>
      <c r="H7032" s="193">
        <v>0</v>
      </c>
    </row>
    <row r="7033" spans="2:8" x14ac:dyDescent="0.25">
      <c r="B7033" s="192">
        <f t="shared" si="554"/>
        <v>43393.916666649617</v>
      </c>
      <c r="C7033" s="16">
        <f t="shared" si="550"/>
        <v>10</v>
      </c>
      <c r="D7033" s="16">
        <f t="shared" si="551"/>
        <v>6</v>
      </c>
      <c r="E7033" s="16">
        <f t="shared" si="552"/>
        <v>2</v>
      </c>
      <c r="F7033" s="16">
        <f t="shared" si="553"/>
        <v>22</v>
      </c>
      <c r="G7033" s="195">
        <v>7031</v>
      </c>
      <c r="H7033" s="193">
        <v>0</v>
      </c>
    </row>
    <row r="7034" spans="2:8" x14ac:dyDescent="0.25">
      <c r="B7034" s="192">
        <f t="shared" si="554"/>
        <v>43393.958333316281</v>
      </c>
      <c r="C7034" s="16">
        <f t="shared" si="550"/>
        <v>10</v>
      </c>
      <c r="D7034" s="16">
        <f t="shared" si="551"/>
        <v>6</v>
      </c>
      <c r="E7034" s="16">
        <f t="shared" si="552"/>
        <v>2</v>
      </c>
      <c r="F7034" s="16">
        <f t="shared" si="553"/>
        <v>23</v>
      </c>
      <c r="G7034" s="195">
        <v>7032</v>
      </c>
      <c r="H7034" s="193">
        <v>0</v>
      </c>
    </row>
    <row r="7035" spans="2:8" x14ac:dyDescent="0.25">
      <c r="B7035" s="192">
        <f t="shared" si="554"/>
        <v>43393.999999982945</v>
      </c>
      <c r="C7035" s="16">
        <f t="shared" si="550"/>
        <v>10</v>
      </c>
      <c r="D7035" s="16">
        <f t="shared" si="551"/>
        <v>7</v>
      </c>
      <c r="E7035" s="16">
        <f t="shared" si="552"/>
        <v>2</v>
      </c>
      <c r="F7035" s="16">
        <f t="shared" si="553"/>
        <v>0</v>
      </c>
      <c r="G7035" s="195">
        <v>7033</v>
      </c>
      <c r="H7035" s="193">
        <v>0</v>
      </c>
    </row>
    <row r="7036" spans="2:8" x14ac:dyDescent="0.25">
      <c r="B7036" s="192">
        <f t="shared" si="554"/>
        <v>43394.041666649609</v>
      </c>
      <c r="C7036" s="16">
        <f t="shared" si="550"/>
        <v>10</v>
      </c>
      <c r="D7036" s="16">
        <f t="shared" si="551"/>
        <v>7</v>
      </c>
      <c r="E7036" s="16">
        <f t="shared" si="552"/>
        <v>2</v>
      </c>
      <c r="F7036" s="16">
        <f t="shared" si="553"/>
        <v>1</v>
      </c>
      <c r="G7036" s="195">
        <v>7034</v>
      </c>
      <c r="H7036" s="193">
        <v>0</v>
      </c>
    </row>
    <row r="7037" spans="2:8" x14ac:dyDescent="0.25">
      <c r="B7037" s="192">
        <f t="shared" si="554"/>
        <v>43394.083333316274</v>
      </c>
      <c r="C7037" s="16">
        <f t="shared" si="550"/>
        <v>10</v>
      </c>
      <c r="D7037" s="16">
        <f t="shared" si="551"/>
        <v>7</v>
      </c>
      <c r="E7037" s="16">
        <f t="shared" si="552"/>
        <v>2</v>
      </c>
      <c r="F7037" s="16">
        <f t="shared" si="553"/>
        <v>2</v>
      </c>
      <c r="G7037" s="195">
        <v>7035</v>
      </c>
      <c r="H7037" s="193">
        <v>0</v>
      </c>
    </row>
    <row r="7038" spans="2:8" x14ac:dyDescent="0.25">
      <c r="B7038" s="192">
        <f t="shared" si="554"/>
        <v>43394.124999982938</v>
      </c>
      <c r="C7038" s="16">
        <f t="shared" si="550"/>
        <v>10</v>
      </c>
      <c r="D7038" s="16">
        <f t="shared" si="551"/>
        <v>7</v>
      </c>
      <c r="E7038" s="16">
        <f t="shared" si="552"/>
        <v>2</v>
      </c>
      <c r="F7038" s="16">
        <f t="shared" si="553"/>
        <v>3</v>
      </c>
      <c r="G7038" s="195">
        <v>7036</v>
      </c>
      <c r="H7038" s="193">
        <v>0</v>
      </c>
    </row>
    <row r="7039" spans="2:8" x14ac:dyDescent="0.25">
      <c r="B7039" s="192">
        <f t="shared" si="554"/>
        <v>43394.166666649602</v>
      </c>
      <c r="C7039" s="16">
        <f t="shared" si="550"/>
        <v>10</v>
      </c>
      <c r="D7039" s="16">
        <f t="shared" si="551"/>
        <v>7</v>
      </c>
      <c r="E7039" s="16">
        <f t="shared" si="552"/>
        <v>2</v>
      </c>
      <c r="F7039" s="16">
        <f t="shared" si="553"/>
        <v>4</v>
      </c>
      <c r="G7039" s="195">
        <v>7037</v>
      </c>
      <c r="H7039" s="193">
        <v>0</v>
      </c>
    </row>
    <row r="7040" spans="2:8" x14ac:dyDescent="0.25">
      <c r="B7040" s="192">
        <f t="shared" si="554"/>
        <v>43394.208333316266</v>
      </c>
      <c r="C7040" s="16">
        <f t="shared" si="550"/>
        <v>10</v>
      </c>
      <c r="D7040" s="16">
        <f t="shared" si="551"/>
        <v>7</v>
      </c>
      <c r="E7040" s="16">
        <f t="shared" si="552"/>
        <v>2</v>
      </c>
      <c r="F7040" s="16">
        <f t="shared" si="553"/>
        <v>5</v>
      </c>
      <c r="G7040" s="195">
        <v>7038</v>
      </c>
      <c r="H7040" s="193">
        <v>0</v>
      </c>
    </row>
    <row r="7041" spans="2:8" x14ac:dyDescent="0.25">
      <c r="B7041" s="192">
        <f t="shared" si="554"/>
        <v>43394.249999982931</v>
      </c>
      <c r="C7041" s="16">
        <f t="shared" si="550"/>
        <v>10</v>
      </c>
      <c r="D7041" s="16">
        <f t="shared" si="551"/>
        <v>7</v>
      </c>
      <c r="E7041" s="16">
        <f t="shared" si="552"/>
        <v>2</v>
      </c>
      <c r="F7041" s="16">
        <f t="shared" si="553"/>
        <v>6</v>
      </c>
      <c r="G7041" s="195">
        <v>7039</v>
      </c>
      <c r="H7041" s="193">
        <v>3.6512799999999999E-4</v>
      </c>
    </row>
    <row r="7042" spans="2:8" x14ac:dyDescent="0.25">
      <c r="B7042" s="192">
        <f t="shared" si="554"/>
        <v>43394.291666649595</v>
      </c>
      <c r="C7042" s="16">
        <f t="shared" si="550"/>
        <v>10</v>
      </c>
      <c r="D7042" s="16">
        <f t="shared" si="551"/>
        <v>7</v>
      </c>
      <c r="E7042" s="16">
        <f t="shared" si="552"/>
        <v>2</v>
      </c>
      <c r="F7042" s="16">
        <f t="shared" si="553"/>
        <v>7</v>
      </c>
      <c r="G7042" s="195">
        <v>7040</v>
      </c>
      <c r="H7042" s="193">
        <v>5.5484417000000001E-2</v>
      </c>
    </row>
    <row r="7043" spans="2:8" x14ac:dyDescent="0.25">
      <c r="B7043" s="192">
        <f t="shared" si="554"/>
        <v>43394.333333316259</v>
      </c>
      <c r="C7043" s="16">
        <f t="shared" si="550"/>
        <v>10</v>
      </c>
      <c r="D7043" s="16">
        <f t="shared" si="551"/>
        <v>7</v>
      </c>
      <c r="E7043" s="16">
        <f t="shared" si="552"/>
        <v>2</v>
      </c>
      <c r="F7043" s="16">
        <f t="shared" si="553"/>
        <v>8</v>
      </c>
      <c r="G7043" s="195">
        <v>7041</v>
      </c>
      <c r="H7043" s="193">
        <v>0.17391990099999999</v>
      </c>
    </row>
    <row r="7044" spans="2:8" x14ac:dyDescent="0.25">
      <c r="B7044" s="192">
        <f t="shared" si="554"/>
        <v>43394.374999982923</v>
      </c>
      <c r="C7044" s="16">
        <f t="shared" ref="C7044:C7107" si="555">MONTH(B7044)</f>
        <v>10</v>
      </c>
      <c r="D7044" s="16">
        <f t="shared" ref="D7044:D7107" si="556">WEEKDAY(B7044,2)</f>
        <v>7</v>
      </c>
      <c r="E7044" s="16">
        <f t="shared" ref="E7044:E7107" si="557">IF(D7044&lt;6,1,2)</f>
        <v>2</v>
      </c>
      <c r="F7044" s="16">
        <f t="shared" ref="F7044:F7107" si="558">HOUR(B7044)</f>
        <v>9</v>
      </c>
      <c r="G7044" s="195">
        <v>7042</v>
      </c>
      <c r="H7044" s="193">
        <v>0.27986996200000003</v>
      </c>
    </row>
    <row r="7045" spans="2:8" x14ac:dyDescent="0.25">
      <c r="B7045" s="192">
        <f t="shared" ref="B7045:B7108" si="559">B7044+1/24</f>
        <v>43394.416666649588</v>
      </c>
      <c r="C7045" s="16">
        <f t="shared" si="555"/>
        <v>10</v>
      </c>
      <c r="D7045" s="16">
        <f t="shared" si="556"/>
        <v>7</v>
      </c>
      <c r="E7045" s="16">
        <f t="shared" si="557"/>
        <v>2</v>
      </c>
      <c r="F7045" s="16">
        <f t="shared" si="558"/>
        <v>10</v>
      </c>
      <c r="G7045" s="195">
        <v>7043</v>
      </c>
      <c r="H7045" s="193">
        <v>0.31354274100000001</v>
      </c>
    </row>
    <row r="7046" spans="2:8" x14ac:dyDescent="0.25">
      <c r="B7046" s="192">
        <f t="shared" si="559"/>
        <v>43394.458333316252</v>
      </c>
      <c r="C7046" s="16">
        <f t="shared" si="555"/>
        <v>10</v>
      </c>
      <c r="D7046" s="16">
        <f t="shared" si="556"/>
        <v>7</v>
      </c>
      <c r="E7046" s="16">
        <f t="shared" si="557"/>
        <v>2</v>
      </c>
      <c r="F7046" s="16">
        <f t="shared" si="558"/>
        <v>11</v>
      </c>
      <c r="G7046" s="195">
        <v>7044</v>
      </c>
      <c r="H7046" s="193">
        <v>0.32990465800000002</v>
      </c>
    </row>
    <row r="7047" spans="2:8" x14ac:dyDescent="0.25">
      <c r="B7047" s="192">
        <f t="shared" si="559"/>
        <v>43394.499999982916</v>
      </c>
      <c r="C7047" s="16">
        <f t="shared" si="555"/>
        <v>10</v>
      </c>
      <c r="D7047" s="16">
        <f t="shared" si="556"/>
        <v>7</v>
      </c>
      <c r="E7047" s="16">
        <f t="shared" si="557"/>
        <v>2</v>
      </c>
      <c r="F7047" s="16">
        <f t="shared" si="558"/>
        <v>12</v>
      </c>
      <c r="G7047" s="195">
        <v>7045</v>
      </c>
      <c r="H7047" s="193">
        <v>0.34674167900000002</v>
      </c>
    </row>
    <row r="7048" spans="2:8" x14ac:dyDescent="0.25">
      <c r="B7048" s="192">
        <f t="shared" si="559"/>
        <v>43394.54166664958</v>
      </c>
      <c r="C7048" s="16">
        <f t="shared" si="555"/>
        <v>10</v>
      </c>
      <c r="D7048" s="16">
        <f t="shared" si="556"/>
        <v>7</v>
      </c>
      <c r="E7048" s="16">
        <f t="shared" si="557"/>
        <v>2</v>
      </c>
      <c r="F7048" s="16">
        <f t="shared" si="558"/>
        <v>13</v>
      </c>
      <c r="G7048" s="195">
        <v>7046</v>
      </c>
      <c r="H7048" s="193">
        <v>0.28195754200000001</v>
      </c>
    </row>
    <row r="7049" spans="2:8" x14ac:dyDescent="0.25">
      <c r="B7049" s="192">
        <f t="shared" si="559"/>
        <v>43394.583333316245</v>
      </c>
      <c r="C7049" s="16">
        <f t="shared" si="555"/>
        <v>10</v>
      </c>
      <c r="D7049" s="16">
        <f t="shared" si="556"/>
        <v>7</v>
      </c>
      <c r="E7049" s="16">
        <f t="shared" si="557"/>
        <v>2</v>
      </c>
      <c r="F7049" s="16">
        <f t="shared" si="558"/>
        <v>14</v>
      </c>
      <c r="G7049" s="195">
        <v>7047</v>
      </c>
      <c r="H7049" s="193">
        <v>0.28519252699999997</v>
      </c>
    </row>
    <row r="7050" spans="2:8" x14ac:dyDescent="0.25">
      <c r="B7050" s="192">
        <f t="shared" si="559"/>
        <v>43394.624999982909</v>
      </c>
      <c r="C7050" s="16">
        <f t="shared" si="555"/>
        <v>10</v>
      </c>
      <c r="D7050" s="16">
        <f t="shared" si="556"/>
        <v>7</v>
      </c>
      <c r="E7050" s="16">
        <f t="shared" si="557"/>
        <v>2</v>
      </c>
      <c r="F7050" s="16">
        <f t="shared" si="558"/>
        <v>15</v>
      </c>
      <c r="G7050" s="195">
        <v>7048</v>
      </c>
      <c r="H7050" s="193">
        <v>0.208307413</v>
      </c>
    </row>
    <row r="7051" spans="2:8" x14ac:dyDescent="0.25">
      <c r="B7051" s="192">
        <f t="shared" si="559"/>
        <v>43394.666666649573</v>
      </c>
      <c r="C7051" s="16">
        <f t="shared" si="555"/>
        <v>10</v>
      </c>
      <c r="D7051" s="16">
        <f t="shared" si="556"/>
        <v>7</v>
      </c>
      <c r="E7051" s="16">
        <f t="shared" si="557"/>
        <v>2</v>
      </c>
      <c r="F7051" s="16">
        <f t="shared" si="558"/>
        <v>16</v>
      </c>
      <c r="G7051" s="195">
        <v>7049</v>
      </c>
      <c r="H7051" s="193">
        <v>8.3729020000000001E-2</v>
      </c>
    </row>
    <row r="7052" spans="2:8" x14ac:dyDescent="0.25">
      <c r="B7052" s="192">
        <f t="shared" si="559"/>
        <v>43394.708333316237</v>
      </c>
      <c r="C7052" s="16">
        <f t="shared" si="555"/>
        <v>10</v>
      </c>
      <c r="D7052" s="16">
        <f t="shared" si="556"/>
        <v>7</v>
      </c>
      <c r="E7052" s="16">
        <f t="shared" si="557"/>
        <v>2</v>
      </c>
      <c r="F7052" s="16">
        <f t="shared" si="558"/>
        <v>17</v>
      </c>
      <c r="G7052" s="195">
        <v>7050</v>
      </c>
      <c r="H7052" s="193">
        <v>4.7756379999999996E-3</v>
      </c>
    </row>
    <row r="7053" spans="2:8" x14ac:dyDescent="0.25">
      <c r="B7053" s="192">
        <f t="shared" si="559"/>
        <v>43394.749999982901</v>
      </c>
      <c r="C7053" s="16">
        <f t="shared" si="555"/>
        <v>10</v>
      </c>
      <c r="D7053" s="16">
        <f t="shared" si="556"/>
        <v>7</v>
      </c>
      <c r="E7053" s="16">
        <f t="shared" si="557"/>
        <v>2</v>
      </c>
      <c r="F7053" s="16">
        <f t="shared" si="558"/>
        <v>18</v>
      </c>
      <c r="G7053" s="195">
        <v>7051</v>
      </c>
      <c r="H7053" s="193">
        <v>0</v>
      </c>
    </row>
    <row r="7054" spans="2:8" x14ac:dyDescent="0.25">
      <c r="B7054" s="192">
        <f t="shared" si="559"/>
        <v>43394.791666649566</v>
      </c>
      <c r="C7054" s="16">
        <f t="shared" si="555"/>
        <v>10</v>
      </c>
      <c r="D7054" s="16">
        <f t="shared" si="556"/>
        <v>7</v>
      </c>
      <c r="E7054" s="16">
        <f t="shared" si="557"/>
        <v>2</v>
      </c>
      <c r="F7054" s="16">
        <f t="shared" si="558"/>
        <v>19</v>
      </c>
      <c r="G7054" s="195">
        <v>7052</v>
      </c>
      <c r="H7054" s="193">
        <v>0</v>
      </c>
    </row>
    <row r="7055" spans="2:8" x14ac:dyDescent="0.25">
      <c r="B7055" s="192">
        <f t="shared" si="559"/>
        <v>43394.83333331623</v>
      </c>
      <c r="C7055" s="16">
        <f t="shared" si="555"/>
        <v>10</v>
      </c>
      <c r="D7055" s="16">
        <f t="shared" si="556"/>
        <v>7</v>
      </c>
      <c r="E7055" s="16">
        <f t="shared" si="557"/>
        <v>2</v>
      </c>
      <c r="F7055" s="16">
        <f t="shared" si="558"/>
        <v>20</v>
      </c>
      <c r="G7055" s="195">
        <v>7053</v>
      </c>
      <c r="H7055" s="193">
        <v>0</v>
      </c>
    </row>
    <row r="7056" spans="2:8" x14ac:dyDescent="0.25">
      <c r="B7056" s="192">
        <f t="shared" si="559"/>
        <v>43394.874999982894</v>
      </c>
      <c r="C7056" s="16">
        <f t="shared" si="555"/>
        <v>10</v>
      </c>
      <c r="D7056" s="16">
        <f t="shared" si="556"/>
        <v>7</v>
      </c>
      <c r="E7056" s="16">
        <f t="shared" si="557"/>
        <v>2</v>
      </c>
      <c r="F7056" s="16">
        <f t="shared" si="558"/>
        <v>21</v>
      </c>
      <c r="G7056" s="195">
        <v>7054</v>
      </c>
      <c r="H7056" s="193">
        <v>0</v>
      </c>
    </row>
    <row r="7057" spans="2:8" x14ac:dyDescent="0.25">
      <c r="B7057" s="192">
        <f t="shared" si="559"/>
        <v>43394.916666649558</v>
      </c>
      <c r="C7057" s="16">
        <f t="shared" si="555"/>
        <v>10</v>
      </c>
      <c r="D7057" s="16">
        <f t="shared" si="556"/>
        <v>7</v>
      </c>
      <c r="E7057" s="16">
        <f t="shared" si="557"/>
        <v>2</v>
      </c>
      <c r="F7057" s="16">
        <f t="shared" si="558"/>
        <v>22</v>
      </c>
      <c r="G7057" s="195">
        <v>7055</v>
      </c>
      <c r="H7057" s="193">
        <v>0</v>
      </c>
    </row>
    <row r="7058" spans="2:8" x14ac:dyDescent="0.25">
      <c r="B7058" s="192">
        <f t="shared" si="559"/>
        <v>43394.958333316223</v>
      </c>
      <c r="C7058" s="16">
        <f t="shared" si="555"/>
        <v>10</v>
      </c>
      <c r="D7058" s="16">
        <f t="shared" si="556"/>
        <v>7</v>
      </c>
      <c r="E7058" s="16">
        <f t="shared" si="557"/>
        <v>2</v>
      </c>
      <c r="F7058" s="16">
        <f t="shared" si="558"/>
        <v>23</v>
      </c>
      <c r="G7058" s="195">
        <v>7056</v>
      </c>
      <c r="H7058" s="193">
        <v>0</v>
      </c>
    </row>
    <row r="7059" spans="2:8" x14ac:dyDescent="0.25">
      <c r="B7059" s="192">
        <f t="shared" si="559"/>
        <v>43394.999999982887</v>
      </c>
      <c r="C7059" s="16">
        <f t="shared" si="555"/>
        <v>10</v>
      </c>
      <c r="D7059" s="16">
        <f t="shared" si="556"/>
        <v>1</v>
      </c>
      <c r="E7059" s="16">
        <f t="shared" si="557"/>
        <v>1</v>
      </c>
      <c r="F7059" s="16">
        <f t="shared" si="558"/>
        <v>0</v>
      </c>
      <c r="G7059" s="195">
        <v>7057</v>
      </c>
      <c r="H7059" s="193">
        <v>0</v>
      </c>
    </row>
    <row r="7060" spans="2:8" x14ac:dyDescent="0.25">
      <c r="B7060" s="192">
        <f t="shared" si="559"/>
        <v>43395.041666649551</v>
      </c>
      <c r="C7060" s="16">
        <f t="shared" si="555"/>
        <v>10</v>
      </c>
      <c r="D7060" s="16">
        <f t="shared" si="556"/>
        <v>1</v>
      </c>
      <c r="E7060" s="16">
        <f t="shared" si="557"/>
        <v>1</v>
      </c>
      <c r="F7060" s="16">
        <f t="shared" si="558"/>
        <v>1</v>
      </c>
      <c r="G7060" s="195">
        <v>7058</v>
      </c>
      <c r="H7060" s="193">
        <v>0</v>
      </c>
    </row>
    <row r="7061" spans="2:8" x14ac:dyDescent="0.25">
      <c r="B7061" s="192">
        <f t="shared" si="559"/>
        <v>43395.083333316215</v>
      </c>
      <c r="C7061" s="16">
        <f t="shared" si="555"/>
        <v>10</v>
      </c>
      <c r="D7061" s="16">
        <f t="shared" si="556"/>
        <v>1</v>
      </c>
      <c r="E7061" s="16">
        <f t="shared" si="557"/>
        <v>1</v>
      </c>
      <c r="F7061" s="16">
        <f t="shared" si="558"/>
        <v>2</v>
      </c>
      <c r="G7061" s="195">
        <v>7059</v>
      </c>
      <c r="H7061" s="193">
        <v>0</v>
      </c>
    </row>
    <row r="7062" spans="2:8" x14ac:dyDescent="0.25">
      <c r="B7062" s="192">
        <f t="shared" si="559"/>
        <v>43395.12499998288</v>
      </c>
      <c r="C7062" s="16">
        <f t="shared" si="555"/>
        <v>10</v>
      </c>
      <c r="D7062" s="16">
        <f t="shared" si="556"/>
        <v>1</v>
      </c>
      <c r="E7062" s="16">
        <f t="shared" si="557"/>
        <v>1</v>
      </c>
      <c r="F7062" s="16">
        <f t="shared" si="558"/>
        <v>3</v>
      </c>
      <c r="G7062" s="195">
        <v>7060</v>
      </c>
      <c r="H7062" s="193">
        <v>0</v>
      </c>
    </row>
    <row r="7063" spans="2:8" x14ac:dyDescent="0.25">
      <c r="B7063" s="192">
        <f t="shared" si="559"/>
        <v>43395.166666649544</v>
      </c>
      <c r="C7063" s="16">
        <f t="shared" si="555"/>
        <v>10</v>
      </c>
      <c r="D7063" s="16">
        <f t="shared" si="556"/>
        <v>1</v>
      </c>
      <c r="E7063" s="16">
        <f t="shared" si="557"/>
        <v>1</v>
      </c>
      <c r="F7063" s="16">
        <f t="shared" si="558"/>
        <v>4</v>
      </c>
      <c r="G7063" s="195">
        <v>7061</v>
      </c>
      <c r="H7063" s="193">
        <v>0</v>
      </c>
    </row>
    <row r="7064" spans="2:8" x14ac:dyDescent="0.25">
      <c r="B7064" s="192">
        <f t="shared" si="559"/>
        <v>43395.208333316208</v>
      </c>
      <c r="C7064" s="16">
        <f t="shared" si="555"/>
        <v>10</v>
      </c>
      <c r="D7064" s="16">
        <f t="shared" si="556"/>
        <v>1</v>
      </c>
      <c r="E7064" s="16">
        <f t="shared" si="557"/>
        <v>1</v>
      </c>
      <c r="F7064" s="16">
        <f t="shared" si="558"/>
        <v>5</v>
      </c>
      <c r="G7064" s="195">
        <v>7062</v>
      </c>
      <c r="H7064" s="193">
        <v>0</v>
      </c>
    </row>
    <row r="7065" spans="2:8" x14ac:dyDescent="0.25">
      <c r="B7065" s="192">
        <f t="shared" si="559"/>
        <v>43395.249999982872</v>
      </c>
      <c r="C7065" s="16">
        <f t="shared" si="555"/>
        <v>10</v>
      </c>
      <c r="D7065" s="16">
        <f t="shared" si="556"/>
        <v>1</v>
      </c>
      <c r="E7065" s="16">
        <f t="shared" si="557"/>
        <v>1</v>
      </c>
      <c r="F7065" s="16">
        <f t="shared" si="558"/>
        <v>6</v>
      </c>
      <c r="G7065" s="195">
        <v>7063</v>
      </c>
      <c r="H7065" s="193">
        <v>1.066776E-3</v>
      </c>
    </row>
    <row r="7066" spans="2:8" x14ac:dyDescent="0.25">
      <c r="B7066" s="192">
        <f t="shared" si="559"/>
        <v>43395.291666649537</v>
      </c>
      <c r="C7066" s="16">
        <f t="shared" si="555"/>
        <v>10</v>
      </c>
      <c r="D7066" s="16">
        <f t="shared" si="556"/>
        <v>1</v>
      </c>
      <c r="E7066" s="16">
        <f t="shared" si="557"/>
        <v>1</v>
      </c>
      <c r="F7066" s="16">
        <f t="shared" si="558"/>
        <v>7</v>
      </c>
      <c r="G7066" s="195">
        <v>7064</v>
      </c>
      <c r="H7066" s="193">
        <v>8.7332673E-2</v>
      </c>
    </row>
    <row r="7067" spans="2:8" x14ac:dyDescent="0.25">
      <c r="B7067" s="192">
        <f t="shared" si="559"/>
        <v>43395.333333316201</v>
      </c>
      <c r="C7067" s="16">
        <f t="shared" si="555"/>
        <v>10</v>
      </c>
      <c r="D7067" s="16">
        <f t="shared" si="556"/>
        <v>1</v>
      </c>
      <c r="E7067" s="16">
        <f t="shared" si="557"/>
        <v>1</v>
      </c>
      <c r="F7067" s="16">
        <f t="shared" si="558"/>
        <v>8</v>
      </c>
      <c r="G7067" s="195">
        <v>7065</v>
      </c>
      <c r="H7067" s="193">
        <v>0.25194844100000002</v>
      </c>
    </row>
    <row r="7068" spans="2:8" x14ac:dyDescent="0.25">
      <c r="B7068" s="192">
        <f t="shared" si="559"/>
        <v>43395.374999982865</v>
      </c>
      <c r="C7068" s="16">
        <f t="shared" si="555"/>
        <v>10</v>
      </c>
      <c r="D7068" s="16">
        <f t="shared" si="556"/>
        <v>1</v>
      </c>
      <c r="E7068" s="16">
        <f t="shared" si="557"/>
        <v>1</v>
      </c>
      <c r="F7068" s="16">
        <f t="shared" si="558"/>
        <v>9</v>
      </c>
      <c r="G7068" s="195">
        <v>7066</v>
      </c>
      <c r="H7068" s="193">
        <v>0.40591620899999997</v>
      </c>
    </row>
    <row r="7069" spans="2:8" x14ac:dyDescent="0.25">
      <c r="B7069" s="192">
        <f t="shared" si="559"/>
        <v>43395.416666649529</v>
      </c>
      <c r="C7069" s="16">
        <f t="shared" si="555"/>
        <v>10</v>
      </c>
      <c r="D7069" s="16">
        <f t="shared" si="556"/>
        <v>1</v>
      </c>
      <c r="E7069" s="16">
        <f t="shared" si="557"/>
        <v>1</v>
      </c>
      <c r="F7069" s="16">
        <f t="shared" si="558"/>
        <v>10</v>
      </c>
      <c r="G7069" s="195">
        <v>7067</v>
      </c>
      <c r="H7069" s="193">
        <v>0.51266040000000002</v>
      </c>
    </row>
    <row r="7070" spans="2:8" x14ac:dyDescent="0.25">
      <c r="B7070" s="192">
        <f t="shared" si="559"/>
        <v>43395.458333316194</v>
      </c>
      <c r="C7070" s="16">
        <f t="shared" si="555"/>
        <v>10</v>
      </c>
      <c r="D7070" s="16">
        <f t="shared" si="556"/>
        <v>1</v>
      </c>
      <c r="E7070" s="16">
        <f t="shared" si="557"/>
        <v>1</v>
      </c>
      <c r="F7070" s="16">
        <f t="shared" si="558"/>
        <v>11</v>
      </c>
      <c r="G7070" s="195">
        <v>7068</v>
      </c>
      <c r="H7070" s="193">
        <v>0.56715239799999995</v>
      </c>
    </row>
    <row r="7071" spans="2:8" x14ac:dyDescent="0.25">
      <c r="B7071" s="192">
        <f t="shared" si="559"/>
        <v>43395.499999982858</v>
      </c>
      <c r="C7071" s="16">
        <f t="shared" si="555"/>
        <v>10</v>
      </c>
      <c r="D7071" s="16">
        <f t="shared" si="556"/>
        <v>1</v>
      </c>
      <c r="E7071" s="16">
        <f t="shared" si="557"/>
        <v>1</v>
      </c>
      <c r="F7071" s="16">
        <f t="shared" si="558"/>
        <v>12</v>
      </c>
      <c r="G7071" s="195">
        <v>7069</v>
      </c>
      <c r="H7071" s="193">
        <v>0.55998841799999999</v>
      </c>
    </row>
    <row r="7072" spans="2:8" x14ac:dyDescent="0.25">
      <c r="B7072" s="192">
        <f t="shared" si="559"/>
        <v>43395.541666649522</v>
      </c>
      <c r="C7072" s="16">
        <f t="shared" si="555"/>
        <v>10</v>
      </c>
      <c r="D7072" s="16">
        <f t="shared" si="556"/>
        <v>1</v>
      </c>
      <c r="E7072" s="16">
        <f t="shared" si="557"/>
        <v>1</v>
      </c>
      <c r="F7072" s="16">
        <f t="shared" si="558"/>
        <v>13</v>
      </c>
      <c r="G7072" s="195">
        <v>7070</v>
      </c>
      <c r="H7072" s="193">
        <v>0.49283213100000001</v>
      </c>
    </row>
    <row r="7073" spans="2:8" x14ac:dyDescent="0.25">
      <c r="B7073" s="192">
        <f t="shared" si="559"/>
        <v>43395.583333316186</v>
      </c>
      <c r="C7073" s="16">
        <f t="shared" si="555"/>
        <v>10</v>
      </c>
      <c r="D7073" s="16">
        <f t="shared" si="556"/>
        <v>1</v>
      </c>
      <c r="E7073" s="16">
        <f t="shared" si="557"/>
        <v>1</v>
      </c>
      <c r="F7073" s="16">
        <f t="shared" si="558"/>
        <v>14</v>
      </c>
      <c r="G7073" s="195">
        <v>7071</v>
      </c>
      <c r="H7073" s="193">
        <v>0.42150354699999998</v>
      </c>
    </row>
    <row r="7074" spans="2:8" x14ac:dyDescent="0.25">
      <c r="B7074" s="192">
        <f t="shared" si="559"/>
        <v>43395.624999982851</v>
      </c>
      <c r="C7074" s="16">
        <f t="shared" si="555"/>
        <v>10</v>
      </c>
      <c r="D7074" s="16">
        <f t="shared" si="556"/>
        <v>1</v>
      </c>
      <c r="E7074" s="16">
        <f t="shared" si="557"/>
        <v>1</v>
      </c>
      <c r="F7074" s="16">
        <f t="shared" si="558"/>
        <v>15</v>
      </c>
      <c r="G7074" s="195">
        <v>7072</v>
      </c>
      <c r="H7074" s="193">
        <v>0.27570577499999999</v>
      </c>
    </row>
    <row r="7075" spans="2:8" x14ac:dyDescent="0.25">
      <c r="B7075" s="192">
        <f t="shared" si="559"/>
        <v>43395.666666649515</v>
      </c>
      <c r="C7075" s="16">
        <f t="shared" si="555"/>
        <v>10</v>
      </c>
      <c r="D7075" s="16">
        <f t="shared" si="556"/>
        <v>1</v>
      </c>
      <c r="E7075" s="16">
        <f t="shared" si="557"/>
        <v>1</v>
      </c>
      <c r="F7075" s="16">
        <f t="shared" si="558"/>
        <v>16</v>
      </c>
      <c r="G7075" s="195">
        <v>7073</v>
      </c>
      <c r="H7075" s="193">
        <v>0.102625734</v>
      </c>
    </row>
    <row r="7076" spans="2:8" x14ac:dyDescent="0.25">
      <c r="B7076" s="192">
        <f t="shared" si="559"/>
        <v>43395.708333316179</v>
      </c>
      <c r="C7076" s="16">
        <f t="shared" si="555"/>
        <v>10</v>
      </c>
      <c r="D7076" s="16">
        <f t="shared" si="556"/>
        <v>1</v>
      </c>
      <c r="E7076" s="16">
        <f t="shared" si="557"/>
        <v>1</v>
      </c>
      <c r="F7076" s="16">
        <f t="shared" si="558"/>
        <v>17</v>
      </c>
      <c r="G7076" s="195">
        <v>7074</v>
      </c>
      <c r="H7076" s="193">
        <v>5.3226280000000003E-3</v>
      </c>
    </row>
    <row r="7077" spans="2:8" x14ac:dyDescent="0.25">
      <c r="B7077" s="192">
        <f t="shared" si="559"/>
        <v>43395.749999982843</v>
      </c>
      <c r="C7077" s="16">
        <f t="shared" si="555"/>
        <v>10</v>
      </c>
      <c r="D7077" s="16">
        <f t="shared" si="556"/>
        <v>1</v>
      </c>
      <c r="E7077" s="16">
        <f t="shared" si="557"/>
        <v>1</v>
      </c>
      <c r="F7077" s="16">
        <f t="shared" si="558"/>
        <v>18</v>
      </c>
      <c r="G7077" s="195">
        <v>7075</v>
      </c>
      <c r="H7077" s="193">
        <v>0</v>
      </c>
    </row>
    <row r="7078" spans="2:8" x14ac:dyDescent="0.25">
      <c r="B7078" s="192">
        <f t="shared" si="559"/>
        <v>43395.791666649508</v>
      </c>
      <c r="C7078" s="16">
        <f t="shared" si="555"/>
        <v>10</v>
      </c>
      <c r="D7078" s="16">
        <f t="shared" si="556"/>
        <v>1</v>
      </c>
      <c r="E7078" s="16">
        <f t="shared" si="557"/>
        <v>1</v>
      </c>
      <c r="F7078" s="16">
        <f t="shared" si="558"/>
        <v>19</v>
      </c>
      <c r="G7078" s="195">
        <v>7076</v>
      </c>
      <c r="H7078" s="193">
        <v>0</v>
      </c>
    </row>
    <row r="7079" spans="2:8" x14ac:dyDescent="0.25">
      <c r="B7079" s="192">
        <f t="shared" si="559"/>
        <v>43395.833333316172</v>
      </c>
      <c r="C7079" s="16">
        <f t="shared" si="555"/>
        <v>10</v>
      </c>
      <c r="D7079" s="16">
        <f t="shared" si="556"/>
        <v>1</v>
      </c>
      <c r="E7079" s="16">
        <f t="shared" si="557"/>
        <v>1</v>
      </c>
      <c r="F7079" s="16">
        <f t="shared" si="558"/>
        <v>20</v>
      </c>
      <c r="G7079" s="195">
        <v>7077</v>
      </c>
      <c r="H7079" s="193">
        <v>0</v>
      </c>
    </row>
    <row r="7080" spans="2:8" x14ac:dyDescent="0.25">
      <c r="B7080" s="192">
        <f t="shared" si="559"/>
        <v>43395.874999982836</v>
      </c>
      <c r="C7080" s="16">
        <f t="shared" si="555"/>
        <v>10</v>
      </c>
      <c r="D7080" s="16">
        <f t="shared" si="556"/>
        <v>1</v>
      </c>
      <c r="E7080" s="16">
        <f t="shared" si="557"/>
        <v>1</v>
      </c>
      <c r="F7080" s="16">
        <f t="shared" si="558"/>
        <v>21</v>
      </c>
      <c r="G7080" s="195">
        <v>7078</v>
      </c>
      <c r="H7080" s="193">
        <v>0</v>
      </c>
    </row>
    <row r="7081" spans="2:8" x14ac:dyDescent="0.25">
      <c r="B7081" s="192">
        <f t="shared" si="559"/>
        <v>43395.9166666495</v>
      </c>
      <c r="C7081" s="16">
        <f t="shared" si="555"/>
        <v>10</v>
      </c>
      <c r="D7081" s="16">
        <f t="shared" si="556"/>
        <v>1</v>
      </c>
      <c r="E7081" s="16">
        <f t="shared" si="557"/>
        <v>1</v>
      </c>
      <c r="F7081" s="16">
        <f t="shared" si="558"/>
        <v>22</v>
      </c>
      <c r="G7081" s="195">
        <v>7079</v>
      </c>
      <c r="H7081" s="193">
        <v>0</v>
      </c>
    </row>
    <row r="7082" spans="2:8" x14ac:dyDescent="0.25">
      <c r="B7082" s="192">
        <f t="shared" si="559"/>
        <v>43395.958333316164</v>
      </c>
      <c r="C7082" s="16">
        <f t="shared" si="555"/>
        <v>10</v>
      </c>
      <c r="D7082" s="16">
        <f t="shared" si="556"/>
        <v>1</v>
      </c>
      <c r="E7082" s="16">
        <f t="shared" si="557"/>
        <v>1</v>
      </c>
      <c r="F7082" s="16">
        <f t="shared" si="558"/>
        <v>23</v>
      </c>
      <c r="G7082" s="195">
        <v>7080</v>
      </c>
      <c r="H7082" s="193">
        <v>0</v>
      </c>
    </row>
    <row r="7083" spans="2:8" x14ac:dyDescent="0.25">
      <c r="B7083" s="192">
        <f t="shared" si="559"/>
        <v>43395.999999982829</v>
      </c>
      <c r="C7083" s="16">
        <f t="shared" si="555"/>
        <v>10</v>
      </c>
      <c r="D7083" s="16">
        <f t="shared" si="556"/>
        <v>2</v>
      </c>
      <c r="E7083" s="16">
        <f t="shared" si="557"/>
        <v>1</v>
      </c>
      <c r="F7083" s="16">
        <f t="shared" si="558"/>
        <v>0</v>
      </c>
      <c r="G7083" s="195">
        <v>7081</v>
      </c>
      <c r="H7083" s="193">
        <v>0</v>
      </c>
    </row>
    <row r="7084" spans="2:8" x14ac:dyDescent="0.25">
      <c r="B7084" s="192">
        <f t="shared" si="559"/>
        <v>43396.041666649493</v>
      </c>
      <c r="C7084" s="16">
        <f t="shared" si="555"/>
        <v>10</v>
      </c>
      <c r="D7084" s="16">
        <f t="shared" si="556"/>
        <v>2</v>
      </c>
      <c r="E7084" s="16">
        <f t="shared" si="557"/>
        <v>1</v>
      </c>
      <c r="F7084" s="16">
        <f t="shared" si="558"/>
        <v>1</v>
      </c>
      <c r="G7084" s="195">
        <v>7082</v>
      </c>
      <c r="H7084" s="193">
        <v>0</v>
      </c>
    </row>
    <row r="7085" spans="2:8" x14ac:dyDescent="0.25">
      <c r="B7085" s="192">
        <f t="shared" si="559"/>
        <v>43396.083333316157</v>
      </c>
      <c r="C7085" s="16">
        <f t="shared" si="555"/>
        <v>10</v>
      </c>
      <c r="D7085" s="16">
        <f t="shared" si="556"/>
        <v>2</v>
      </c>
      <c r="E7085" s="16">
        <f t="shared" si="557"/>
        <v>1</v>
      </c>
      <c r="F7085" s="16">
        <f t="shared" si="558"/>
        <v>2</v>
      </c>
      <c r="G7085" s="195">
        <v>7083</v>
      </c>
      <c r="H7085" s="193">
        <v>0</v>
      </c>
    </row>
    <row r="7086" spans="2:8" x14ac:dyDescent="0.25">
      <c r="B7086" s="192">
        <f t="shared" si="559"/>
        <v>43396.124999982821</v>
      </c>
      <c r="C7086" s="16">
        <f t="shared" si="555"/>
        <v>10</v>
      </c>
      <c r="D7086" s="16">
        <f t="shared" si="556"/>
        <v>2</v>
      </c>
      <c r="E7086" s="16">
        <f t="shared" si="557"/>
        <v>1</v>
      </c>
      <c r="F7086" s="16">
        <f t="shared" si="558"/>
        <v>3</v>
      </c>
      <c r="G7086" s="195">
        <v>7084</v>
      </c>
      <c r="H7086" s="193">
        <v>0</v>
      </c>
    </row>
    <row r="7087" spans="2:8" x14ac:dyDescent="0.25">
      <c r="B7087" s="192">
        <f t="shared" si="559"/>
        <v>43396.166666649486</v>
      </c>
      <c r="C7087" s="16">
        <f t="shared" si="555"/>
        <v>10</v>
      </c>
      <c r="D7087" s="16">
        <f t="shared" si="556"/>
        <v>2</v>
      </c>
      <c r="E7087" s="16">
        <f t="shared" si="557"/>
        <v>1</v>
      </c>
      <c r="F7087" s="16">
        <f t="shared" si="558"/>
        <v>4</v>
      </c>
      <c r="G7087" s="195">
        <v>7085</v>
      </c>
      <c r="H7087" s="193">
        <v>0</v>
      </c>
    </row>
    <row r="7088" spans="2:8" x14ac:dyDescent="0.25">
      <c r="B7088" s="192">
        <f t="shared" si="559"/>
        <v>43396.20833331615</v>
      </c>
      <c r="C7088" s="16">
        <f t="shared" si="555"/>
        <v>10</v>
      </c>
      <c r="D7088" s="16">
        <f t="shared" si="556"/>
        <v>2</v>
      </c>
      <c r="E7088" s="16">
        <f t="shared" si="557"/>
        <v>1</v>
      </c>
      <c r="F7088" s="16">
        <f t="shared" si="558"/>
        <v>5</v>
      </c>
      <c r="G7088" s="195">
        <v>7086</v>
      </c>
      <c r="H7088" s="193">
        <v>0</v>
      </c>
    </row>
    <row r="7089" spans="2:8" x14ac:dyDescent="0.25">
      <c r="B7089" s="192">
        <f t="shared" si="559"/>
        <v>43396.249999982814</v>
      </c>
      <c r="C7089" s="16">
        <f t="shared" si="555"/>
        <v>10</v>
      </c>
      <c r="D7089" s="16">
        <f t="shared" si="556"/>
        <v>2</v>
      </c>
      <c r="E7089" s="16">
        <f t="shared" si="557"/>
        <v>1</v>
      </c>
      <c r="F7089" s="16">
        <f t="shared" si="558"/>
        <v>6</v>
      </c>
      <c r="G7089" s="195">
        <v>7087</v>
      </c>
      <c r="H7089" s="193">
        <v>1.384845E-3</v>
      </c>
    </row>
    <row r="7090" spans="2:8" x14ac:dyDescent="0.25">
      <c r="B7090" s="192">
        <f t="shared" si="559"/>
        <v>43396.291666649478</v>
      </c>
      <c r="C7090" s="16">
        <f t="shared" si="555"/>
        <v>10</v>
      </c>
      <c r="D7090" s="16">
        <f t="shared" si="556"/>
        <v>2</v>
      </c>
      <c r="E7090" s="16">
        <f t="shared" si="557"/>
        <v>1</v>
      </c>
      <c r="F7090" s="16">
        <f t="shared" si="558"/>
        <v>7</v>
      </c>
      <c r="G7090" s="195">
        <v>7088</v>
      </c>
      <c r="H7090" s="193">
        <v>8.3100145E-2</v>
      </c>
    </row>
    <row r="7091" spans="2:8" x14ac:dyDescent="0.25">
      <c r="B7091" s="192">
        <f t="shared" si="559"/>
        <v>43396.333333316143</v>
      </c>
      <c r="C7091" s="16">
        <f t="shared" si="555"/>
        <v>10</v>
      </c>
      <c r="D7091" s="16">
        <f t="shared" si="556"/>
        <v>2</v>
      </c>
      <c r="E7091" s="16">
        <f t="shared" si="557"/>
        <v>1</v>
      </c>
      <c r="F7091" s="16">
        <f t="shared" si="558"/>
        <v>8</v>
      </c>
      <c r="G7091" s="195">
        <v>7089</v>
      </c>
      <c r="H7091" s="193">
        <v>0.239076174</v>
      </c>
    </row>
    <row r="7092" spans="2:8" x14ac:dyDescent="0.25">
      <c r="B7092" s="192">
        <f t="shared" si="559"/>
        <v>43396.374999982807</v>
      </c>
      <c r="C7092" s="16">
        <f t="shared" si="555"/>
        <v>10</v>
      </c>
      <c r="D7092" s="16">
        <f t="shared" si="556"/>
        <v>2</v>
      </c>
      <c r="E7092" s="16">
        <f t="shared" si="557"/>
        <v>1</v>
      </c>
      <c r="F7092" s="16">
        <f t="shared" si="558"/>
        <v>9</v>
      </c>
      <c r="G7092" s="195">
        <v>7090</v>
      </c>
      <c r="H7092" s="193">
        <v>0.37797158600000003</v>
      </c>
    </row>
    <row r="7093" spans="2:8" x14ac:dyDescent="0.25">
      <c r="B7093" s="192">
        <f t="shared" si="559"/>
        <v>43396.416666649471</v>
      </c>
      <c r="C7093" s="16">
        <f t="shared" si="555"/>
        <v>10</v>
      </c>
      <c r="D7093" s="16">
        <f t="shared" si="556"/>
        <v>2</v>
      </c>
      <c r="E7093" s="16">
        <f t="shared" si="557"/>
        <v>1</v>
      </c>
      <c r="F7093" s="16">
        <f t="shared" si="558"/>
        <v>10</v>
      </c>
      <c r="G7093" s="195">
        <v>7091</v>
      </c>
      <c r="H7093" s="193">
        <v>0.47509435900000002</v>
      </c>
    </row>
    <row r="7094" spans="2:8" x14ac:dyDescent="0.25">
      <c r="B7094" s="192">
        <f t="shared" si="559"/>
        <v>43396.458333316135</v>
      </c>
      <c r="C7094" s="16">
        <f t="shared" si="555"/>
        <v>10</v>
      </c>
      <c r="D7094" s="16">
        <f t="shared" si="556"/>
        <v>2</v>
      </c>
      <c r="E7094" s="16">
        <f t="shared" si="557"/>
        <v>1</v>
      </c>
      <c r="F7094" s="16">
        <f t="shared" si="558"/>
        <v>11</v>
      </c>
      <c r="G7094" s="195">
        <v>7092</v>
      </c>
      <c r="H7094" s="193">
        <v>0.51967343700000002</v>
      </c>
    </row>
    <row r="7095" spans="2:8" x14ac:dyDescent="0.25">
      <c r="B7095" s="192">
        <f t="shared" si="559"/>
        <v>43396.4999999828</v>
      </c>
      <c r="C7095" s="16">
        <f t="shared" si="555"/>
        <v>10</v>
      </c>
      <c r="D7095" s="16">
        <f t="shared" si="556"/>
        <v>2</v>
      </c>
      <c r="E7095" s="16">
        <f t="shared" si="557"/>
        <v>1</v>
      </c>
      <c r="F7095" s="16">
        <f t="shared" si="558"/>
        <v>12</v>
      </c>
      <c r="G7095" s="195">
        <v>7093</v>
      </c>
      <c r="H7095" s="193">
        <v>0.509610864</v>
      </c>
    </row>
    <row r="7096" spans="2:8" x14ac:dyDescent="0.25">
      <c r="B7096" s="192">
        <f t="shared" si="559"/>
        <v>43396.541666649464</v>
      </c>
      <c r="C7096" s="16">
        <f t="shared" si="555"/>
        <v>10</v>
      </c>
      <c r="D7096" s="16">
        <f t="shared" si="556"/>
        <v>2</v>
      </c>
      <c r="E7096" s="16">
        <f t="shared" si="557"/>
        <v>1</v>
      </c>
      <c r="F7096" s="16">
        <f t="shared" si="558"/>
        <v>13</v>
      </c>
      <c r="G7096" s="195">
        <v>7094</v>
      </c>
      <c r="H7096" s="193">
        <v>0.44465447499999999</v>
      </c>
    </row>
    <row r="7097" spans="2:8" x14ac:dyDescent="0.25">
      <c r="B7097" s="192">
        <f t="shared" si="559"/>
        <v>43396.583333316128</v>
      </c>
      <c r="C7097" s="16">
        <f t="shared" si="555"/>
        <v>10</v>
      </c>
      <c r="D7097" s="16">
        <f t="shared" si="556"/>
        <v>2</v>
      </c>
      <c r="E7097" s="16">
        <f t="shared" si="557"/>
        <v>1</v>
      </c>
      <c r="F7097" s="16">
        <f t="shared" si="558"/>
        <v>14</v>
      </c>
      <c r="G7097" s="195">
        <v>7095</v>
      </c>
      <c r="H7097" s="193">
        <v>0.37989160500000002</v>
      </c>
    </row>
    <row r="7098" spans="2:8" x14ac:dyDescent="0.25">
      <c r="B7098" s="192">
        <f t="shared" si="559"/>
        <v>43396.624999982792</v>
      </c>
      <c r="C7098" s="16">
        <f t="shared" si="555"/>
        <v>10</v>
      </c>
      <c r="D7098" s="16">
        <f t="shared" si="556"/>
        <v>2</v>
      </c>
      <c r="E7098" s="16">
        <f t="shared" si="557"/>
        <v>1</v>
      </c>
      <c r="F7098" s="16">
        <f t="shared" si="558"/>
        <v>15</v>
      </c>
      <c r="G7098" s="195">
        <v>7096</v>
      </c>
      <c r="H7098" s="193">
        <v>0.25542155599999999</v>
      </c>
    </row>
    <row r="7099" spans="2:8" x14ac:dyDescent="0.25">
      <c r="B7099" s="192">
        <f t="shared" si="559"/>
        <v>43396.666666649457</v>
      </c>
      <c r="C7099" s="16">
        <f t="shared" si="555"/>
        <v>10</v>
      </c>
      <c r="D7099" s="16">
        <f t="shared" si="556"/>
        <v>2</v>
      </c>
      <c r="E7099" s="16">
        <f t="shared" si="557"/>
        <v>1</v>
      </c>
      <c r="F7099" s="16">
        <f t="shared" si="558"/>
        <v>16</v>
      </c>
      <c r="G7099" s="195">
        <v>7097</v>
      </c>
      <c r="H7099" s="193">
        <v>9.1611913000000003E-2</v>
      </c>
    </row>
    <row r="7100" spans="2:8" x14ac:dyDescent="0.25">
      <c r="B7100" s="192">
        <f t="shared" si="559"/>
        <v>43396.708333316121</v>
      </c>
      <c r="C7100" s="16">
        <f t="shared" si="555"/>
        <v>10</v>
      </c>
      <c r="D7100" s="16">
        <f t="shared" si="556"/>
        <v>2</v>
      </c>
      <c r="E7100" s="16">
        <f t="shared" si="557"/>
        <v>1</v>
      </c>
      <c r="F7100" s="16">
        <f t="shared" si="558"/>
        <v>17</v>
      </c>
      <c r="G7100" s="195">
        <v>7098</v>
      </c>
      <c r="H7100" s="193">
        <v>4.2531940000000001E-3</v>
      </c>
    </row>
    <row r="7101" spans="2:8" x14ac:dyDescent="0.25">
      <c r="B7101" s="192">
        <f t="shared" si="559"/>
        <v>43396.749999982785</v>
      </c>
      <c r="C7101" s="16">
        <f t="shared" si="555"/>
        <v>10</v>
      </c>
      <c r="D7101" s="16">
        <f t="shared" si="556"/>
        <v>2</v>
      </c>
      <c r="E7101" s="16">
        <f t="shared" si="557"/>
        <v>1</v>
      </c>
      <c r="F7101" s="16">
        <f t="shared" si="558"/>
        <v>18</v>
      </c>
      <c r="G7101" s="195">
        <v>7099</v>
      </c>
      <c r="H7101" s="193">
        <v>0</v>
      </c>
    </row>
    <row r="7102" spans="2:8" x14ac:dyDescent="0.25">
      <c r="B7102" s="192">
        <f t="shared" si="559"/>
        <v>43396.791666649449</v>
      </c>
      <c r="C7102" s="16">
        <f t="shared" si="555"/>
        <v>10</v>
      </c>
      <c r="D7102" s="16">
        <f t="shared" si="556"/>
        <v>2</v>
      </c>
      <c r="E7102" s="16">
        <f t="shared" si="557"/>
        <v>1</v>
      </c>
      <c r="F7102" s="16">
        <f t="shared" si="558"/>
        <v>19</v>
      </c>
      <c r="G7102" s="195">
        <v>7100</v>
      </c>
      <c r="H7102" s="193">
        <v>0</v>
      </c>
    </row>
    <row r="7103" spans="2:8" x14ac:dyDescent="0.25">
      <c r="B7103" s="192">
        <f t="shared" si="559"/>
        <v>43396.833333316114</v>
      </c>
      <c r="C7103" s="16">
        <f t="shared" si="555"/>
        <v>10</v>
      </c>
      <c r="D7103" s="16">
        <f t="shared" si="556"/>
        <v>2</v>
      </c>
      <c r="E7103" s="16">
        <f t="shared" si="557"/>
        <v>1</v>
      </c>
      <c r="F7103" s="16">
        <f t="shared" si="558"/>
        <v>20</v>
      </c>
      <c r="G7103" s="195">
        <v>7101</v>
      </c>
      <c r="H7103" s="193">
        <v>0</v>
      </c>
    </row>
    <row r="7104" spans="2:8" x14ac:dyDescent="0.25">
      <c r="B7104" s="192">
        <f t="shared" si="559"/>
        <v>43396.874999982778</v>
      </c>
      <c r="C7104" s="16">
        <f t="shared" si="555"/>
        <v>10</v>
      </c>
      <c r="D7104" s="16">
        <f t="shared" si="556"/>
        <v>2</v>
      </c>
      <c r="E7104" s="16">
        <f t="shared" si="557"/>
        <v>1</v>
      </c>
      <c r="F7104" s="16">
        <f t="shared" si="558"/>
        <v>21</v>
      </c>
      <c r="G7104" s="195">
        <v>7102</v>
      </c>
      <c r="H7104" s="193">
        <v>0</v>
      </c>
    </row>
    <row r="7105" spans="2:8" x14ac:dyDescent="0.25">
      <c r="B7105" s="192">
        <f t="shared" si="559"/>
        <v>43396.916666649442</v>
      </c>
      <c r="C7105" s="16">
        <f t="shared" si="555"/>
        <v>10</v>
      </c>
      <c r="D7105" s="16">
        <f t="shared" si="556"/>
        <v>2</v>
      </c>
      <c r="E7105" s="16">
        <f t="shared" si="557"/>
        <v>1</v>
      </c>
      <c r="F7105" s="16">
        <f t="shared" si="558"/>
        <v>22</v>
      </c>
      <c r="G7105" s="195">
        <v>7103</v>
      </c>
      <c r="H7105" s="193">
        <v>0</v>
      </c>
    </row>
    <row r="7106" spans="2:8" x14ac:dyDescent="0.25">
      <c r="B7106" s="192">
        <f t="shared" si="559"/>
        <v>43396.958333316106</v>
      </c>
      <c r="C7106" s="16">
        <f t="shared" si="555"/>
        <v>10</v>
      </c>
      <c r="D7106" s="16">
        <f t="shared" si="556"/>
        <v>2</v>
      </c>
      <c r="E7106" s="16">
        <f t="shared" si="557"/>
        <v>1</v>
      </c>
      <c r="F7106" s="16">
        <f t="shared" si="558"/>
        <v>23</v>
      </c>
      <c r="G7106" s="195">
        <v>7104</v>
      </c>
      <c r="H7106" s="193">
        <v>0</v>
      </c>
    </row>
    <row r="7107" spans="2:8" x14ac:dyDescent="0.25">
      <c r="B7107" s="192">
        <f t="shared" si="559"/>
        <v>43396.999999982771</v>
      </c>
      <c r="C7107" s="16">
        <f t="shared" si="555"/>
        <v>10</v>
      </c>
      <c r="D7107" s="16">
        <f t="shared" si="556"/>
        <v>3</v>
      </c>
      <c r="E7107" s="16">
        <f t="shared" si="557"/>
        <v>1</v>
      </c>
      <c r="F7107" s="16">
        <f t="shared" si="558"/>
        <v>0</v>
      </c>
      <c r="G7107" s="195">
        <v>7105</v>
      </c>
      <c r="H7107" s="193">
        <v>0</v>
      </c>
    </row>
    <row r="7108" spans="2:8" x14ac:dyDescent="0.25">
      <c r="B7108" s="192">
        <f t="shared" si="559"/>
        <v>43397.041666649435</v>
      </c>
      <c r="C7108" s="16">
        <f t="shared" ref="C7108:C7171" si="560">MONTH(B7108)</f>
        <v>10</v>
      </c>
      <c r="D7108" s="16">
        <f t="shared" ref="D7108:D7171" si="561">WEEKDAY(B7108,2)</f>
        <v>3</v>
      </c>
      <c r="E7108" s="16">
        <f t="shared" ref="E7108:E7171" si="562">IF(D7108&lt;6,1,2)</f>
        <v>1</v>
      </c>
      <c r="F7108" s="16">
        <f t="shared" ref="F7108:F7171" si="563">HOUR(B7108)</f>
        <v>1</v>
      </c>
      <c r="G7108" s="195">
        <v>7106</v>
      </c>
      <c r="H7108" s="193">
        <v>0</v>
      </c>
    </row>
    <row r="7109" spans="2:8" x14ac:dyDescent="0.25">
      <c r="B7109" s="192">
        <f t="shared" ref="B7109:B7172" si="564">B7108+1/24</f>
        <v>43397.083333316099</v>
      </c>
      <c r="C7109" s="16">
        <f t="shared" si="560"/>
        <v>10</v>
      </c>
      <c r="D7109" s="16">
        <f t="shared" si="561"/>
        <v>3</v>
      </c>
      <c r="E7109" s="16">
        <f t="shared" si="562"/>
        <v>1</v>
      </c>
      <c r="F7109" s="16">
        <f t="shared" si="563"/>
        <v>2</v>
      </c>
      <c r="G7109" s="195">
        <v>7107</v>
      </c>
      <c r="H7109" s="193">
        <v>0</v>
      </c>
    </row>
    <row r="7110" spans="2:8" x14ac:dyDescent="0.25">
      <c r="B7110" s="192">
        <f t="shared" si="564"/>
        <v>43397.124999982763</v>
      </c>
      <c r="C7110" s="16">
        <f t="shared" si="560"/>
        <v>10</v>
      </c>
      <c r="D7110" s="16">
        <f t="shared" si="561"/>
        <v>3</v>
      </c>
      <c r="E7110" s="16">
        <f t="shared" si="562"/>
        <v>1</v>
      </c>
      <c r="F7110" s="16">
        <f t="shared" si="563"/>
        <v>3</v>
      </c>
      <c r="G7110" s="195">
        <v>7108</v>
      </c>
      <c r="H7110" s="193">
        <v>0</v>
      </c>
    </row>
    <row r="7111" spans="2:8" x14ac:dyDescent="0.25">
      <c r="B7111" s="192">
        <f t="shared" si="564"/>
        <v>43397.166666649427</v>
      </c>
      <c r="C7111" s="16">
        <f t="shared" si="560"/>
        <v>10</v>
      </c>
      <c r="D7111" s="16">
        <f t="shared" si="561"/>
        <v>3</v>
      </c>
      <c r="E7111" s="16">
        <f t="shared" si="562"/>
        <v>1</v>
      </c>
      <c r="F7111" s="16">
        <f t="shared" si="563"/>
        <v>4</v>
      </c>
      <c r="G7111" s="195">
        <v>7109</v>
      </c>
      <c r="H7111" s="193">
        <v>0</v>
      </c>
    </row>
    <row r="7112" spans="2:8" x14ac:dyDescent="0.25">
      <c r="B7112" s="192">
        <f t="shared" si="564"/>
        <v>43397.208333316092</v>
      </c>
      <c r="C7112" s="16">
        <f t="shared" si="560"/>
        <v>10</v>
      </c>
      <c r="D7112" s="16">
        <f t="shared" si="561"/>
        <v>3</v>
      </c>
      <c r="E7112" s="16">
        <f t="shared" si="562"/>
        <v>1</v>
      </c>
      <c r="F7112" s="16">
        <f t="shared" si="563"/>
        <v>5</v>
      </c>
      <c r="G7112" s="195">
        <v>7110</v>
      </c>
      <c r="H7112" s="193">
        <v>0</v>
      </c>
    </row>
    <row r="7113" spans="2:8" x14ac:dyDescent="0.25">
      <c r="B7113" s="192">
        <f t="shared" si="564"/>
        <v>43397.249999982756</v>
      </c>
      <c r="C7113" s="16">
        <f t="shared" si="560"/>
        <v>10</v>
      </c>
      <c r="D7113" s="16">
        <f t="shared" si="561"/>
        <v>3</v>
      </c>
      <c r="E7113" s="16">
        <f t="shared" si="562"/>
        <v>1</v>
      </c>
      <c r="F7113" s="16">
        <f t="shared" si="563"/>
        <v>6</v>
      </c>
      <c r="G7113" s="195">
        <v>7111</v>
      </c>
      <c r="H7113" s="193">
        <v>6.9664300000000005E-4</v>
      </c>
    </row>
    <row r="7114" spans="2:8" x14ac:dyDescent="0.25">
      <c r="B7114" s="192">
        <f t="shared" si="564"/>
        <v>43397.29166664942</v>
      </c>
      <c r="C7114" s="16">
        <f t="shared" si="560"/>
        <v>10</v>
      </c>
      <c r="D7114" s="16">
        <f t="shared" si="561"/>
        <v>3</v>
      </c>
      <c r="E7114" s="16">
        <f t="shared" si="562"/>
        <v>1</v>
      </c>
      <c r="F7114" s="16">
        <f t="shared" si="563"/>
        <v>7</v>
      </c>
      <c r="G7114" s="195">
        <v>7112</v>
      </c>
      <c r="H7114" s="193">
        <v>6.6174522999999999E-2</v>
      </c>
    </row>
    <row r="7115" spans="2:8" x14ac:dyDescent="0.25">
      <c r="B7115" s="192">
        <f t="shared" si="564"/>
        <v>43397.333333316084</v>
      </c>
      <c r="C7115" s="16">
        <f t="shared" si="560"/>
        <v>10</v>
      </c>
      <c r="D7115" s="16">
        <f t="shared" si="561"/>
        <v>3</v>
      </c>
      <c r="E7115" s="16">
        <f t="shared" si="562"/>
        <v>1</v>
      </c>
      <c r="F7115" s="16">
        <f t="shared" si="563"/>
        <v>8</v>
      </c>
      <c r="G7115" s="195">
        <v>7113</v>
      </c>
      <c r="H7115" s="193">
        <v>0.20362187900000001</v>
      </c>
    </row>
    <row r="7116" spans="2:8" x14ac:dyDescent="0.25">
      <c r="B7116" s="192">
        <f t="shared" si="564"/>
        <v>43397.374999982749</v>
      </c>
      <c r="C7116" s="16">
        <f t="shared" si="560"/>
        <v>10</v>
      </c>
      <c r="D7116" s="16">
        <f t="shared" si="561"/>
        <v>3</v>
      </c>
      <c r="E7116" s="16">
        <f t="shared" si="562"/>
        <v>1</v>
      </c>
      <c r="F7116" s="16">
        <f t="shared" si="563"/>
        <v>9</v>
      </c>
      <c r="G7116" s="195">
        <v>7114</v>
      </c>
      <c r="H7116" s="193">
        <v>0.32220368799999999</v>
      </c>
    </row>
    <row r="7117" spans="2:8" x14ac:dyDescent="0.25">
      <c r="B7117" s="192">
        <f t="shared" si="564"/>
        <v>43397.416666649413</v>
      </c>
      <c r="C7117" s="16">
        <f t="shared" si="560"/>
        <v>10</v>
      </c>
      <c r="D7117" s="16">
        <f t="shared" si="561"/>
        <v>3</v>
      </c>
      <c r="E7117" s="16">
        <f t="shared" si="562"/>
        <v>1</v>
      </c>
      <c r="F7117" s="16">
        <f t="shared" si="563"/>
        <v>10</v>
      </c>
      <c r="G7117" s="195">
        <v>7115</v>
      </c>
      <c r="H7117" s="193">
        <v>0.40735640499999998</v>
      </c>
    </row>
    <row r="7118" spans="2:8" x14ac:dyDescent="0.25">
      <c r="B7118" s="192">
        <f t="shared" si="564"/>
        <v>43397.458333316077</v>
      </c>
      <c r="C7118" s="16">
        <f t="shared" si="560"/>
        <v>10</v>
      </c>
      <c r="D7118" s="16">
        <f t="shared" si="561"/>
        <v>3</v>
      </c>
      <c r="E7118" s="16">
        <f t="shared" si="562"/>
        <v>1</v>
      </c>
      <c r="F7118" s="16">
        <f t="shared" si="563"/>
        <v>11</v>
      </c>
      <c r="G7118" s="195">
        <v>7116</v>
      </c>
      <c r="H7118" s="193">
        <v>0.39748771999999999</v>
      </c>
    </row>
    <row r="7119" spans="2:8" x14ac:dyDescent="0.25">
      <c r="B7119" s="192">
        <f t="shared" si="564"/>
        <v>43397.499999982741</v>
      </c>
      <c r="C7119" s="16">
        <f t="shared" si="560"/>
        <v>10</v>
      </c>
      <c r="D7119" s="16">
        <f t="shared" si="561"/>
        <v>3</v>
      </c>
      <c r="E7119" s="16">
        <f t="shared" si="562"/>
        <v>1</v>
      </c>
      <c r="F7119" s="16">
        <f t="shared" si="563"/>
        <v>12</v>
      </c>
      <c r="G7119" s="195">
        <v>7117</v>
      </c>
      <c r="H7119" s="193">
        <v>0.41969431899999998</v>
      </c>
    </row>
    <row r="7120" spans="2:8" x14ac:dyDescent="0.25">
      <c r="B7120" s="192">
        <f t="shared" si="564"/>
        <v>43397.541666649406</v>
      </c>
      <c r="C7120" s="16">
        <f t="shared" si="560"/>
        <v>10</v>
      </c>
      <c r="D7120" s="16">
        <f t="shared" si="561"/>
        <v>3</v>
      </c>
      <c r="E7120" s="16">
        <f t="shared" si="562"/>
        <v>1</v>
      </c>
      <c r="F7120" s="16">
        <f t="shared" si="563"/>
        <v>13</v>
      </c>
      <c r="G7120" s="195">
        <v>7118</v>
      </c>
      <c r="H7120" s="193">
        <v>0.36367341399999997</v>
      </c>
    </row>
    <row r="7121" spans="2:8" x14ac:dyDescent="0.25">
      <c r="B7121" s="192">
        <f t="shared" si="564"/>
        <v>43397.58333331607</v>
      </c>
      <c r="C7121" s="16">
        <f t="shared" si="560"/>
        <v>10</v>
      </c>
      <c r="D7121" s="16">
        <f t="shared" si="561"/>
        <v>3</v>
      </c>
      <c r="E7121" s="16">
        <f t="shared" si="562"/>
        <v>1</v>
      </c>
      <c r="F7121" s="16">
        <f t="shared" si="563"/>
        <v>14</v>
      </c>
      <c r="G7121" s="195">
        <v>7119</v>
      </c>
      <c r="H7121" s="193">
        <v>0.30895182199999999</v>
      </c>
    </row>
    <row r="7122" spans="2:8" x14ac:dyDescent="0.25">
      <c r="B7122" s="192">
        <f t="shared" si="564"/>
        <v>43397.624999982734</v>
      </c>
      <c r="C7122" s="16">
        <f t="shared" si="560"/>
        <v>10</v>
      </c>
      <c r="D7122" s="16">
        <f t="shared" si="561"/>
        <v>3</v>
      </c>
      <c r="E7122" s="16">
        <f t="shared" si="562"/>
        <v>1</v>
      </c>
      <c r="F7122" s="16">
        <f t="shared" si="563"/>
        <v>15</v>
      </c>
      <c r="G7122" s="195">
        <v>7120</v>
      </c>
      <c r="H7122" s="193">
        <v>0.21964767299999999</v>
      </c>
    </row>
    <row r="7123" spans="2:8" x14ac:dyDescent="0.25">
      <c r="B7123" s="192">
        <f t="shared" si="564"/>
        <v>43397.666666649398</v>
      </c>
      <c r="C7123" s="16">
        <f t="shared" si="560"/>
        <v>10</v>
      </c>
      <c r="D7123" s="16">
        <f t="shared" si="561"/>
        <v>3</v>
      </c>
      <c r="E7123" s="16">
        <f t="shared" si="562"/>
        <v>1</v>
      </c>
      <c r="F7123" s="16">
        <f t="shared" si="563"/>
        <v>16</v>
      </c>
      <c r="G7123" s="195">
        <v>7121</v>
      </c>
      <c r="H7123" s="193">
        <v>8.5041842000000006E-2</v>
      </c>
    </row>
    <row r="7124" spans="2:8" x14ac:dyDescent="0.25">
      <c r="B7124" s="192">
        <f t="shared" si="564"/>
        <v>43397.708333316063</v>
      </c>
      <c r="C7124" s="16">
        <f t="shared" si="560"/>
        <v>10</v>
      </c>
      <c r="D7124" s="16">
        <f t="shared" si="561"/>
        <v>3</v>
      </c>
      <c r="E7124" s="16">
        <f t="shared" si="562"/>
        <v>1</v>
      </c>
      <c r="F7124" s="16">
        <f t="shared" si="563"/>
        <v>17</v>
      </c>
      <c r="G7124" s="195">
        <v>7122</v>
      </c>
      <c r="H7124" s="193">
        <v>3.3742709999999999E-3</v>
      </c>
    </row>
    <row r="7125" spans="2:8" x14ac:dyDescent="0.25">
      <c r="B7125" s="192">
        <f t="shared" si="564"/>
        <v>43397.749999982727</v>
      </c>
      <c r="C7125" s="16">
        <f t="shared" si="560"/>
        <v>10</v>
      </c>
      <c r="D7125" s="16">
        <f t="shared" si="561"/>
        <v>3</v>
      </c>
      <c r="E7125" s="16">
        <f t="shared" si="562"/>
        <v>1</v>
      </c>
      <c r="F7125" s="16">
        <f t="shared" si="563"/>
        <v>18</v>
      </c>
      <c r="G7125" s="195">
        <v>7123</v>
      </c>
      <c r="H7125" s="193">
        <v>0</v>
      </c>
    </row>
    <row r="7126" spans="2:8" x14ac:dyDescent="0.25">
      <c r="B7126" s="192">
        <f t="shared" si="564"/>
        <v>43397.791666649391</v>
      </c>
      <c r="C7126" s="16">
        <f t="shared" si="560"/>
        <v>10</v>
      </c>
      <c r="D7126" s="16">
        <f t="shared" si="561"/>
        <v>3</v>
      </c>
      <c r="E7126" s="16">
        <f t="shared" si="562"/>
        <v>1</v>
      </c>
      <c r="F7126" s="16">
        <f t="shared" si="563"/>
        <v>19</v>
      </c>
      <c r="G7126" s="195">
        <v>7124</v>
      </c>
      <c r="H7126" s="193">
        <v>0</v>
      </c>
    </row>
    <row r="7127" spans="2:8" x14ac:dyDescent="0.25">
      <c r="B7127" s="192">
        <f t="shared" si="564"/>
        <v>43397.833333316055</v>
      </c>
      <c r="C7127" s="16">
        <f t="shared" si="560"/>
        <v>10</v>
      </c>
      <c r="D7127" s="16">
        <f t="shared" si="561"/>
        <v>3</v>
      </c>
      <c r="E7127" s="16">
        <f t="shared" si="562"/>
        <v>1</v>
      </c>
      <c r="F7127" s="16">
        <f t="shared" si="563"/>
        <v>20</v>
      </c>
      <c r="G7127" s="195">
        <v>7125</v>
      </c>
      <c r="H7127" s="193">
        <v>0</v>
      </c>
    </row>
    <row r="7128" spans="2:8" x14ac:dyDescent="0.25">
      <c r="B7128" s="192">
        <f t="shared" si="564"/>
        <v>43397.87499998272</v>
      </c>
      <c r="C7128" s="16">
        <f t="shared" si="560"/>
        <v>10</v>
      </c>
      <c r="D7128" s="16">
        <f t="shared" si="561"/>
        <v>3</v>
      </c>
      <c r="E7128" s="16">
        <f t="shared" si="562"/>
        <v>1</v>
      </c>
      <c r="F7128" s="16">
        <f t="shared" si="563"/>
        <v>21</v>
      </c>
      <c r="G7128" s="195">
        <v>7126</v>
      </c>
      <c r="H7128" s="193">
        <v>0</v>
      </c>
    </row>
    <row r="7129" spans="2:8" x14ac:dyDescent="0.25">
      <c r="B7129" s="192">
        <f t="shared" si="564"/>
        <v>43397.916666649384</v>
      </c>
      <c r="C7129" s="16">
        <f t="shared" si="560"/>
        <v>10</v>
      </c>
      <c r="D7129" s="16">
        <f t="shared" si="561"/>
        <v>3</v>
      </c>
      <c r="E7129" s="16">
        <f t="shared" si="562"/>
        <v>1</v>
      </c>
      <c r="F7129" s="16">
        <f t="shared" si="563"/>
        <v>22</v>
      </c>
      <c r="G7129" s="195">
        <v>7127</v>
      </c>
      <c r="H7129" s="193">
        <v>0</v>
      </c>
    </row>
    <row r="7130" spans="2:8" x14ac:dyDescent="0.25">
      <c r="B7130" s="192">
        <f t="shared" si="564"/>
        <v>43397.958333316048</v>
      </c>
      <c r="C7130" s="16">
        <f t="shared" si="560"/>
        <v>10</v>
      </c>
      <c r="D7130" s="16">
        <f t="shared" si="561"/>
        <v>3</v>
      </c>
      <c r="E7130" s="16">
        <f t="shared" si="562"/>
        <v>1</v>
      </c>
      <c r="F7130" s="16">
        <f t="shared" si="563"/>
        <v>23</v>
      </c>
      <c r="G7130" s="195">
        <v>7128</v>
      </c>
      <c r="H7130" s="193">
        <v>0</v>
      </c>
    </row>
    <row r="7131" spans="2:8" x14ac:dyDescent="0.25">
      <c r="B7131" s="192">
        <f t="shared" si="564"/>
        <v>43397.999999982712</v>
      </c>
      <c r="C7131" s="16">
        <f t="shared" si="560"/>
        <v>10</v>
      </c>
      <c r="D7131" s="16">
        <f t="shared" si="561"/>
        <v>4</v>
      </c>
      <c r="E7131" s="16">
        <f t="shared" si="562"/>
        <v>1</v>
      </c>
      <c r="F7131" s="16">
        <f t="shared" si="563"/>
        <v>0</v>
      </c>
      <c r="G7131" s="195">
        <v>7129</v>
      </c>
      <c r="H7131" s="193">
        <v>0</v>
      </c>
    </row>
    <row r="7132" spans="2:8" x14ac:dyDescent="0.25">
      <c r="B7132" s="192">
        <f t="shared" si="564"/>
        <v>43398.041666649377</v>
      </c>
      <c r="C7132" s="16">
        <f t="shared" si="560"/>
        <v>10</v>
      </c>
      <c r="D7132" s="16">
        <f t="shared" si="561"/>
        <v>4</v>
      </c>
      <c r="E7132" s="16">
        <f t="shared" si="562"/>
        <v>1</v>
      </c>
      <c r="F7132" s="16">
        <f t="shared" si="563"/>
        <v>1</v>
      </c>
      <c r="G7132" s="195">
        <v>7130</v>
      </c>
      <c r="H7132" s="193">
        <v>0</v>
      </c>
    </row>
    <row r="7133" spans="2:8" x14ac:dyDescent="0.25">
      <c r="B7133" s="192">
        <f t="shared" si="564"/>
        <v>43398.083333316041</v>
      </c>
      <c r="C7133" s="16">
        <f t="shared" si="560"/>
        <v>10</v>
      </c>
      <c r="D7133" s="16">
        <f t="shared" si="561"/>
        <v>4</v>
      </c>
      <c r="E7133" s="16">
        <f t="shared" si="562"/>
        <v>1</v>
      </c>
      <c r="F7133" s="16">
        <f t="shared" si="563"/>
        <v>2</v>
      </c>
      <c r="G7133" s="195">
        <v>7131</v>
      </c>
      <c r="H7133" s="193">
        <v>0</v>
      </c>
    </row>
    <row r="7134" spans="2:8" x14ac:dyDescent="0.25">
      <c r="B7134" s="192">
        <f t="shared" si="564"/>
        <v>43398.124999982705</v>
      </c>
      <c r="C7134" s="16">
        <f t="shared" si="560"/>
        <v>10</v>
      </c>
      <c r="D7134" s="16">
        <f t="shared" si="561"/>
        <v>4</v>
      </c>
      <c r="E7134" s="16">
        <f t="shared" si="562"/>
        <v>1</v>
      </c>
      <c r="F7134" s="16">
        <f t="shared" si="563"/>
        <v>3</v>
      </c>
      <c r="G7134" s="195">
        <v>7132</v>
      </c>
      <c r="H7134" s="193">
        <v>0</v>
      </c>
    </row>
    <row r="7135" spans="2:8" x14ac:dyDescent="0.25">
      <c r="B7135" s="192">
        <f t="shared" si="564"/>
        <v>43398.166666649369</v>
      </c>
      <c r="C7135" s="16">
        <f t="shared" si="560"/>
        <v>10</v>
      </c>
      <c r="D7135" s="16">
        <f t="shared" si="561"/>
        <v>4</v>
      </c>
      <c r="E7135" s="16">
        <f t="shared" si="562"/>
        <v>1</v>
      </c>
      <c r="F7135" s="16">
        <f t="shared" si="563"/>
        <v>4</v>
      </c>
      <c r="G7135" s="195">
        <v>7133</v>
      </c>
      <c r="H7135" s="193">
        <v>0</v>
      </c>
    </row>
    <row r="7136" spans="2:8" x14ac:dyDescent="0.25">
      <c r="B7136" s="192">
        <f t="shared" si="564"/>
        <v>43398.208333316034</v>
      </c>
      <c r="C7136" s="16">
        <f t="shared" si="560"/>
        <v>10</v>
      </c>
      <c r="D7136" s="16">
        <f t="shared" si="561"/>
        <v>4</v>
      </c>
      <c r="E7136" s="16">
        <f t="shared" si="562"/>
        <v>1</v>
      </c>
      <c r="F7136" s="16">
        <f t="shared" si="563"/>
        <v>5</v>
      </c>
      <c r="G7136" s="195">
        <v>7134</v>
      </c>
      <c r="H7136" s="193">
        <v>0</v>
      </c>
    </row>
    <row r="7137" spans="2:8" x14ac:dyDescent="0.25">
      <c r="B7137" s="192">
        <f t="shared" si="564"/>
        <v>43398.249999982698</v>
      </c>
      <c r="C7137" s="16">
        <f t="shared" si="560"/>
        <v>10</v>
      </c>
      <c r="D7137" s="16">
        <f t="shared" si="561"/>
        <v>4</v>
      </c>
      <c r="E7137" s="16">
        <f t="shared" si="562"/>
        <v>1</v>
      </c>
      <c r="F7137" s="16">
        <f t="shared" si="563"/>
        <v>6</v>
      </c>
      <c r="G7137" s="195">
        <v>7135</v>
      </c>
      <c r="H7137" s="193">
        <v>3.5168299999999999E-4</v>
      </c>
    </row>
    <row r="7138" spans="2:8" x14ac:dyDescent="0.25">
      <c r="B7138" s="192">
        <f t="shared" si="564"/>
        <v>43398.291666649362</v>
      </c>
      <c r="C7138" s="16">
        <f t="shared" si="560"/>
        <v>10</v>
      </c>
      <c r="D7138" s="16">
        <f t="shared" si="561"/>
        <v>4</v>
      </c>
      <c r="E7138" s="16">
        <f t="shared" si="562"/>
        <v>1</v>
      </c>
      <c r="F7138" s="16">
        <f t="shared" si="563"/>
        <v>7</v>
      </c>
      <c r="G7138" s="195">
        <v>7136</v>
      </c>
      <c r="H7138" s="193">
        <v>5.0788336000000003E-2</v>
      </c>
    </row>
    <row r="7139" spans="2:8" x14ac:dyDescent="0.25">
      <c r="B7139" s="192">
        <f t="shared" si="564"/>
        <v>43398.333333316026</v>
      </c>
      <c r="C7139" s="16">
        <f t="shared" si="560"/>
        <v>10</v>
      </c>
      <c r="D7139" s="16">
        <f t="shared" si="561"/>
        <v>4</v>
      </c>
      <c r="E7139" s="16">
        <f t="shared" si="562"/>
        <v>1</v>
      </c>
      <c r="F7139" s="16">
        <f t="shared" si="563"/>
        <v>8</v>
      </c>
      <c r="G7139" s="195">
        <v>7137</v>
      </c>
      <c r="H7139" s="193">
        <v>0.16470384399999999</v>
      </c>
    </row>
    <row r="7140" spans="2:8" x14ac:dyDescent="0.25">
      <c r="B7140" s="192">
        <f t="shared" si="564"/>
        <v>43398.37499998269</v>
      </c>
      <c r="C7140" s="16">
        <f t="shared" si="560"/>
        <v>10</v>
      </c>
      <c r="D7140" s="16">
        <f t="shared" si="561"/>
        <v>4</v>
      </c>
      <c r="E7140" s="16">
        <f t="shared" si="562"/>
        <v>1</v>
      </c>
      <c r="F7140" s="16">
        <f t="shared" si="563"/>
        <v>9</v>
      </c>
      <c r="G7140" s="195">
        <v>7138</v>
      </c>
      <c r="H7140" s="193">
        <v>0.28566203200000001</v>
      </c>
    </row>
    <row r="7141" spans="2:8" x14ac:dyDescent="0.25">
      <c r="B7141" s="192">
        <f t="shared" si="564"/>
        <v>43398.416666649355</v>
      </c>
      <c r="C7141" s="16">
        <f t="shared" si="560"/>
        <v>10</v>
      </c>
      <c r="D7141" s="16">
        <f t="shared" si="561"/>
        <v>4</v>
      </c>
      <c r="E7141" s="16">
        <f t="shared" si="562"/>
        <v>1</v>
      </c>
      <c r="F7141" s="16">
        <f t="shared" si="563"/>
        <v>10</v>
      </c>
      <c r="G7141" s="195">
        <v>7139</v>
      </c>
      <c r="H7141" s="193">
        <v>0.36953007599999999</v>
      </c>
    </row>
    <row r="7142" spans="2:8" x14ac:dyDescent="0.25">
      <c r="B7142" s="192">
        <f t="shared" si="564"/>
        <v>43398.458333316019</v>
      </c>
      <c r="C7142" s="16">
        <f t="shared" si="560"/>
        <v>10</v>
      </c>
      <c r="D7142" s="16">
        <f t="shared" si="561"/>
        <v>4</v>
      </c>
      <c r="E7142" s="16">
        <f t="shared" si="562"/>
        <v>1</v>
      </c>
      <c r="F7142" s="16">
        <f t="shared" si="563"/>
        <v>11</v>
      </c>
      <c r="G7142" s="195">
        <v>7140</v>
      </c>
      <c r="H7142" s="193">
        <v>0.420936176</v>
      </c>
    </row>
    <row r="7143" spans="2:8" x14ac:dyDescent="0.25">
      <c r="B7143" s="192">
        <f t="shared" si="564"/>
        <v>43398.499999982683</v>
      </c>
      <c r="C7143" s="16">
        <f t="shared" si="560"/>
        <v>10</v>
      </c>
      <c r="D7143" s="16">
        <f t="shared" si="561"/>
        <v>4</v>
      </c>
      <c r="E7143" s="16">
        <f t="shared" si="562"/>
        <v>1</v>
      </c>
      <c r="F7143" s="16">
        <f t="shared" si="563"/>
        <v>12</v>
      </c>
      <c r="G7143" s="195">
        <v>7141</v>
      </c>
      <c r="H7143" s="193">
        <v>0.44576650800000001</v>
      </c>
    </row>
    <row r="7144" spans="2:8" x14ac:dyDescent="0.25">
      <c r="B7144" s="192">
        <f t="shared" si="564"/>
        <v>43398.541666649347</v>
      </c>
      <c r="C7144" s="16">
        <f t="shared" si="560"/>
        <v>10</v>
      </c>
      <c r="D7144" s="16">
        <f t="shared" si="561"/>
        <v>4</v>
      </c>
      <c r="E7144" s="16">
        <f t="shared" si="562"/>
        <v>1</v>
      </c>
      <c r="F7144" s="16">
        <f t="shared" si="563"/>
        <v>13</v>
      </c>
      <c r="G7144" s="195">
        <v>7142</v>
      </c>
      <c r="H7144" s="193">
        <v>0.39628513999999998</v>
      </c>
    </row>
    <row r="7145" spans="2:8" x14ac:dyDescent="0.25">
      <c r="B7145" s="192">
        <f t="shared" si="564"/>
        <v>43398.583333316012</v>
      </c>
      <c r="C7145" s="16">
        <f t="shared" si="560"/>
        <v>10</v>
      </c>
      <c r="D7145" s="16">
        <f t="shared" si="561"/>
        <v>4</v>
      </c>
      <c r="E7145" s="16">
        <f t="shared" si="562"/>
        <v>1</v>
      </c>
      <c r="F7145" s="16">
        <f t="shared" si="563"/>
        <v>14</v>
      </c>
      <c r="G7145" s="195">
        <v>7143</v>
      </c>
      <c r="H7145" s="193">
        <v>0.34315950299999998</v>
      </c>
    </row>
    <row r="7146" spans="2:8" x14ac:dyDescent="0.25">
      <c r="B7146" s="192">
        <f t="shared" si="564"/>
        <v>43398.624999982676</v>
      </c>
      <c r="C7146" s="16">
        <f t="shared" si="560"/>
        <v>10</v>
      </c>
      <c r="D7146" s="16">
        <f t="shared" si="561"/>
        <v>4</v>
      </c>
      <c r="E7146" s="16">
        <f t="shared" si="562"/>
        <v>1</v>
      </c>
      <c r="F7146" s="16">
        <f t="shared" si="563"/>
        <v>15</v>
      </c>
      <c r="G7146" s="195">
        <v>7144</v>
      </c>
      <c r="H7146" s="193">
        <v>0.22071460800000001</v>
      </c>
    </row>
    <row r="7147" spans="2:8" x14ac:dyDescent="0.25">
      <c r="B7147" s="192">
        <f t="shared" si="564"/>
        <v>43398.66666664934</v>
      </c>
      <c r="C7147" s="16">
        <f t="shared" si="560"/>
        <v>10</v>
      </c>
      <c r="D7147" s="16">
        <f t="shared" si="561"/>
        <v>4</v>
      </c>
      <c r="E7147" s="16">
        <f t="shared" si="562"/>
        <v>1</v>
      </c>
      <c r="F7147" s="16">
        <f t="shared" si="563"/>
        <v>16</v>
      </c>
      <c r="G7147" s="195">
        <v>7145</v>
      </c>
      <c r="H7147" s="193">
        <v>7.4143188999999998E-2</v>
      </c>
    </row>
    <row r="7148" spans="2:8" x14ac:dyDescent="0.25">
      <c r="B7148" s="192">
        <f t="shared" si="564"/>
        <v>43398.708333316004</v>
      </c>
      <c r="C7148" s="16">
        <f t="shared" si="560"/>
        <v>10</v>
      </c>
      <c r="D7148" s="16">
        <f t="shared" si="561"/>
        <v>4</v>
      </c>
      <c r="E7148" s="16">
        <f t="shared" si="562"/>
        <v>1</v>
      </c>
      <c r="F7148" s="16">
        <f t="shared" si="563"/>
        <v>17</v>
      </c>
      <c r="G7148" s="195">
        <v>7146</v>
      </c>
      <c r="H7148" s="193">
        <v>2.6613140000000001E-3</v>
      </c>
    </row>
    <row r="7149" spans="2:8" x14ac:dyDescent="0.25">
      <c r="B7149" s="192">
        <f t="shared" si="564"/>
        <v>43398.749999982669</v>
      </c>
      <c r="C7149" s="16">
        <f t="shared" si="560"/>
        <v>10</v>
      </c>
      <c r="D7149" s="16">
        <f t="shared" si="561"/>
        <v>4</v>
      </c>
      <c r="E7149" s="16">
        <f t="shared" si="562"/>
        <v>1</v>
      </c>
      <c r="F7149" s="16">
        <f t="shared" si="563"/>
        <v>18</v>
      </c>
      <c r="G7149" s="195">
        <v>7147</v>
      </c>
      <c r="H7149" s="193">
        <v>0</v>
      </c>
    </row>
    <row r="7150" spans="2:8" x14ac:dyDescent="0.25">
      <c r="B7150" s="192">
        <f t="shared" si="564"/>
        <v>43398.791666649333</v>
      </c>
      <c r="C7150" s="16">
        <f t="shared" si="560"/>
        <v>10</v>
      </c>
      <c r="D7150" s="16">
        <f t="shared" si="561"/>
        <v>4</v>
      </c>
      <c r="E7150" s="16">
        <f t="shared" si="562"/>
        <v>1</v>
      </c>
      <c r="F7150" s="16">
        <f t="shared" si="563"/>
        <v>19</v>
      </c>
      <c r="G7150" s="195">
        <v>7148</v>
      </c>
      <c r="H7150" s="193">
        <v>0</v>
      </c>
    </row>
    <row r="7151" spans="2:8" x14ac:dyDescent="0.25">
      <c r="B7151" s="192">
        <f t="shared" si="564"/>
        <v>43398.833333315997</v>
      </c>
      <c r="C7151" s="16">
        <f t="shared" si="560"/>
        <v>10</v>
      </c>
      <c r="D7151" s="16">
        <f t="shared" si="561"/>
        <v>4</v>
      </c>
      <c r="E7151" s="16">
        <f t="shared" si="562"/>
        <v>1</v>
      </c>
      <c r="F7151" s="16">
        <f t="shared" si="563"/>
        <v>20</v>
      </c>
      <c r="G7151" s="195">
        <v>7149</v>
      </c>
      <c r="H7151" s="193">
        <v>0</v>
      </c>
    </row>
    <row r="7152" spans="2:8" x14ac:dyDescent="0.25">
      <c r="B7152" s="192">
        <f t="shared" si="564"/>
        <v>43398.874999982661</v>
      </c>
      <c r="C7152" s="16">
        <f t="shared" si="560"/>
        <v>10</v>
      </c>
      <c r="D7152" s="16">
        <f t="shared" si="561"/>
        <v>4</v>
      </c>
      <c r="E7152" s="16">
        <f t="shared" si="562"/>
        <v>1</v>
      </c>
      <c r="F7152" s="16">
        <f t="shared" si="563"/>
        <v>21</v>
      </c>
      <c r="G7152" s="195">
        <v>7150</v>
      </c>
      <c r="H7152" s="193">
        <v>0</v>
      </c>
    </row>
    <row r="7153" spans="2:8" x14ac:dyDescent="0.25">
      <c r="B7153" s="192">
        <f t="shared" si="564"/>
        <v>43398.916666649326</v>
      </c>
      <c r="C7153" s="16">
        <f t="shared" si="560"/>
        <v>10</v>
      </c>
      <c r="D7153" s="16">
        <f t="shared" si="561"/>
        <v>4</v>
      </c>
      <c r="E7153" s="16">
        <f t="shared" si="562"/>
        <v>1</v>
      </c>
      <c r="F7153" s="16">
        <f t="shared" si="563"/>
        <v>22</v>
      </c>
      <c r="G7153" s="195">
        <v>7151</v>
      </c>
      <c r="H7153" s="193">
        <v>0</v>
      </c>
    </row>
    <row r="7154" spans="2:8" x14ac:dyDescent="0.25">
      <c r="B7154" s="192">
        <f t="shared" si="564"/>
        <v>43398.95833331599</v>
      </c>
      <c r="C7154" s="16">
        <f t="shared" si="560"/>
        <v>10</v>
      </c>
      <c r="D7154" s="16">
        <f t="shared" si="561"/>
        <v>4</v>
      </c>
      <c r="E7154" s="16">
        <f t="shared" si="562"/>
        <v>1</v>
      </c>
      <c r="F7154" s="16">
        <f t="shared" si="563"/>
        <v>23</v>
      </c>
      <c r="G7154" s="195">
        <v>7152</v>
      </c>
      <c r="H7154" s="193">
        <v>0</v>
      </c>
    </row>
    <row r="7155" spans="2:8" x14ac:dyDescent="0.25">
      <c r="B7155" s="192">
        <f t="shared" si="564"/>
        <v>43398.999999982654</v>
      </c>
      <c r="C7155" s="16">
        <f t="shared" si="560"/>
        <v>10</v>
      </c>
      <c r="D7155" s="16">
        <f t="shared" si="561"/>
        <v>5</v>
      </c>
      <c r="E7155" s="16">
        <f t="shared" si="562"/>
        <v>1</v>
      </c>
      <c r="F7155" s="16">
        <f t="shared" si="563"/>
        <v>0</v>
      </c>
      <c r="G7155" s="195">
        <v>7153</v>
      </c>
      <c r="H7155" s="193">
        <v>0</v>
      </c>
    </row>
    <row r="7156" spans="2:8" x14ac:dyDescent="0.25">
      <c r="B7156" s="192">
        <f t="shared" si="564"/>
        <v>43399.041666649318</v>
      </c>
      <c r="C7156" s="16">
        <f t="shared" si="560"/>
        <v>10</v>
      </c>
      <c r="D7156" s="16">
        <f t="shared" si="561"/>
        <v>5</v>
      </c>
      <c r="E7156" s="16">
        <f t="shared" si="562"/>
        <v>1</v>
      </c>
      <c r="F7156" s="16">
        <f t="shared" si="563"/>
        <v>1</v>
      </c>
      <c r="G7156" s="195">
        <v>7154</v>
      </c>
      <c r="H7156" s="193">
        <v>0</v>
      </c>
    </row>
    <row r="7157" spans="2:8" x14ac:dyDescent="0.25">
      <c r="B7157" s="192">
        <f t="shared" si="564"/>
        <v>43399.083333315983</v>
      </c>
      <c r="C7157" s="16">
        <f t="shared" si="560"/>
        <v>10</v>
      </c>
      <c r="D7157" s="16">
        <f t="shared" si="561"/>
        <v>5</v>
      </c>
      <c r="E7157" s="16">
        <f t="shared" si="562"/>
        <v>1</v>
      </c>
      <c r="F7157" s="16">
        <f t="shared" si="563"/>
        <v>2</v>
      </c>
      <c r="G7157" s="195">
        <v>7155</v>
      </c>
      <c r="H7157" s="193">
        <v>0</v>
      </c>
    </row>
    <row r="7158" spans="2:8" x14ac:dyDescent="0.25">
      <c r="B7158" s="192">
        <f t="shared" si="564"/>
        <v>43399.124999982647</v>
      </c>
      <c r="C7158" s="16">
        <f t="shared" si="560"/>
        <v>10</v>
      </c>
      <c r="D7158" s="16">
        <f t="shared" si="561"/>
        <v>5</v>
      </c>
      <c r="E7158" s="16">
        <f t="shared" si="562"/>
        <v>1</v>
      </c>
      <c r="F7158" s="16">
        <f t="shared" si="563"/>
        <v>3</v>
      </c>
      <c r="G7158" s="195">
        <v>7156</v>
      </c>
      <c r="H7158" s="193">
        <v>0</v>
      </c>
    </row>
    <row r="7159" spans="2:8" x14ac:dyDescent="0.25">
      <c r="B7159" s="192">
        <f t="shared" si="564"/>
        <v>43399.166666649311</v>
      </c>
      <c r="C7159" s="16">
        <f t="shared" si="560"/>
        <v>10</v>
      </c>
      <c r="D7159" s="16">
        <f t="shared" si="561"/>
        <v>5</v>
      </c>
      <c r="E7159" s="16">
        <f t="shared" si="562"/>
        <v>1</v>
      </c>
      <c r="F7159" s="16">
        <f t="shared" si="563"/>
        <v>4</v>
      </c>
      <c r="G7159" s="195">
        <v>7157</v>
      </c>
      <c r="H7159" s="193">
        <v>0</v>
      </c>
    </row>
    <row r="7160" spans="2:8" x14ac:dyDescent="0.25">
      <c r="B7160" s="192">
        <f t="shared" si="564"/>
        <v>43399.208333315975</v>
      </c>
      <c r="C7160" s="16">
        <f t="shared" si="560"/>
        <v>10</v>
      </c>
      <c r="D7160" s="16">
        <f t="shared" si="561"/>
        <v>5</v>
      </c>
      <c r="E7160" s="16">
        <f t="shared" si="562"/>
        <v>1</v>
      </c>
      <c r="F7160" s="16">
        <f t="shared" si="563"/>
        <v>5</v>
      </c>
      <c r="G7160" s="195">
        <v>7158</v>
      </c>
      <c r="H7160" s="193">
        <v>0</v>
      </c>
    </row>
    <row r="7161" spans="2:8" x14ac:dyDescent="0.25">
      <c r="B7161" s="192">
        <f t="shared" si="564"/>
        <v>43399.24999998264</v>
      </c>
      <c r="C7161" s="16">
        <f t="shared" si="560"/>
        <v>10</v>
      </c>
      <c r="D7161" s="16">
        <f t="shared" si="561"/>
        <v>5</v>
      </c>
      <c r="E7161" s="16">
        <f t="shared" si="562"/>
        <v>1</v>
      </c>
      <c r="F7161" s="16">
        <f t="shared" si="563"/>
        <v>6</v>
      </c>
      <c r="G7161" s="195">
        <v>7159</v>
      </c>
      <c r="H7161" s="193">
        <v>1.8592599999999999E-4</v>
      </c>
    </row>
    <row r="7162" spans="2:8" x14ac:dyDescent="0.25">
      <c r="B7162" s="192">
        <f t="shared" si="564"/>
        <v>43399.291666649304</v>
      </c>
      <c r="C7162" s="16">
        <f t="shared" si="560"/>
        <v>10</v>
      </c>
      <c r="D7162" s="16">
        <f t="shared" si="561"/>
        <v>5</v>
      </c>
      <c r="E7162" s="16">
        <f t="shared" si="562"/>
        <v>1</v>
      </c>
      <c r="F7162" s="16">
        <f t="shared" si="563"/>
        <v>7</v>
      </c>
      <c r="G7162" s="195">
        <v>7160</v>
      </c>
      <c r="H7162" s="193">
        <v>6.5586527000000006E-2</v>
      </c>
    </row>
    <row r="7163" spans="2:8" x14ac:dyDescent="0.25">
      <c r="B7163" s="192">
        <f t="shared" si="564"/>
        <v>43399.333333315968</v>
      </c>
      <c r="C7163" s="16">
        <f t="shared" si="560"/>
        <v>10</v>
      </c>
      <c r="D7163" s="16">
        <f t="shared" si="561"/>
        <v>5</v>
      </c>
      <c r="E7163" s="16">
        <f t="shared" si="562"/>
        <v>1</v>
      </c>
      <c r="F7163" s="16">
        <f t="shared" si="563"/>
        <v>8</v>
      </c>
      <c r="G7163" s="195">
        <v>7161</v>
      </c>
      <c r="H7163" s="193">
        <v>0.22464387399999999</v>
      </c>
    </row>
    <row r="7164" spans="2:8" x14ac:dyDescent="0.25">
      <c r="B7164" s="192">
        <f t="shared" si="564"/>
        <v>43399.374999982632</v>
      </c>
      <c r="C7164" s="16">
        <f t="shared" si="560"/>
        <v>10</v>
      </c>
      <c r="D7164" s="16">
        <f t="shared" si="561"/>
        <v>5</v>
      </c>
      <c r="E7164" s="16">
        <f t="shared" si="562"/>
        <v>1</v>
      </c>
      <c r="F7164" s="16">
        <f t="shared" si="563"/>
        <v>9</v>
      </c>
      <c r="G7164" s="195">
        <v>7162</v>
      </c>
      <c r="H7164" s="193">
        <v>0.37331971800000002</v>
      </c>
    </row>
    <row r="7165" spans="2:8" x14ac:dyDescent="0.25">
      <c r="B7165" s="192">
        <f t="shared" si="564"/>
        <v>43399.416666649297</v>
      </c>
      <c r="C7165" s="16">
        <f t="shared" si="560"/>
        <v>10</v>
      </c>
      <c r="D7165" s="16">
        <f t="shared" si="561"/>
        <v>5</v>
      </c>
      <c r="E7165" s="16">
        <f t="shared" si="562"/>
        <v>1</v>
      </c>
      <c r="F7165" s="16">
        <f t="shared" si="563"/>
        <v>10</v>
      </c>
      <c r="G7165" s="195">
        <v>7163</v>
      </c>
      <c r="H7165" s="193">
        <v>0.45258878899999999</v>
      </c>
    </row>
    <row r="7166" spans="2:8" x14ac:dyDescent="0.25">
      <c r="B7166" s="192">
        <f t="shared" si="564"/>
        <v>43399.458333315961</v>
      </c>
      <c r="C7166" s="16">
        <f t="shared" si="560"/>
        <v>10</v>
      </c>
      <c r="D7166" s="16">
        <f t="shared" si="561"/>
        <v>5</v>
      </c>
      <c r="E7166" s="16">
        <f t="shared" si="562"/>
        <v>1</v>
      </c>
      <c r="F7166" s="16">
        <f t="shared" si="563"/>
        <v>11</v>
      </c>
      <c r="G7166" s="195">
        <v>7164</v>
      </c>
      <c r="H7166" s="193">
        <v>0.50081255599999996</v>
      </c>
    </row>
    <row r="7167" spans="2:8" x14ac:dyDescent="0.25">
      <c r="B7167" s="192">
        <f t="shared" si="564"/>
        <v>43399.499999982625</v>
      </c>
      <c r="C7167" s="16">
        <f t="shared" si="560"/>
        <v>10</v>
      </c>
      <c r="D7167" s="16">
        <f t="shared" si="561"/>
        <v>5</v>
      </c>
      <c r="E7167" s="16">
        <f t="shared" si="562"/>
        <v>1</v>
      </c>
      <c r="F7167" s="16">
        <f t="shared" si="563"/>
        <v>12</v>
      </c>
      <c r="G7167" s="195">
        <v>7165</v>
      </c>
      <c r="H7167" s="193">
        <v>0.50082908900000001</v>
      </c>
    </row>
    <row r="7168" spans="2:8" x14ac:dyDescent="0.25">
      <c r="B7168" s="192">
        <f t="shared" si="564"/>
        <v>43399.541666649289</v>
      </c>
      <c r="C7168" s="16">
        <f t="shared" si="560"/>
        <v>10</v>
      </c>
      <c r="D7168" s="16">
        <f t="shared" si="561"/>
        <v>5</v>
      </c>
      <c r="E7168" s="16">
        <f t="shared" si="562"/>
        <v>1</v>
      </c>
      <c r="F7168" s="16">
        <f t="shared" si="563"/>
        <v>13</v>
      </c>
      <c r="G7168" s="195">
        <v>7166</v>
      </c>
      <c r="H7168" s="193">
        <v>0.44177920399999998</v>
      </c>
    </row>
    <row r="7169" spans="2:8" x14ac:dyDescent="0.25">
      <c r="B7169" s="192">
        <f t="shared" si="564"/>
        <v>43399.583333315953</v>
      </c>
      <c r="C7169" s="16">
        <f t="shared" si="560"/>
        <v>10</v>
      </c>
      <c r="D7169" s="16">
        <f t="shared" si="561"/>
        <v>5</v>
      </c>
      <c r="E7169" s="16">
        <f t="shared" si="562"/>
        <v>1</v>
      </c>
      <c r="F7169" s="16">
        <f t="shared" si="563"/>
        <v>14</v>
      </c>
      <c r="G7169" s="195">
        <v>7167</v>
      </c>
      <c r="H7169" s="193">
        <v>0.37356139599999999</v>
      </c>
    </row>
    <row r="7170" spans="2:8" x14ac:dyDescent="0.25">
      <c r="B7170" s="192">
        <f t="shared" si="564"/>
        <v>43399.624999982618</v>
      </c>
      <c r="C7170" s="16">
        <f t="shared" si="560"/>
        <v>10</v>
      </c>
      <c r="D7170" s="16">
        <f t="shared" si="561"/>
        <v>5</v>
      </c>
      <c r="E7170" s="16">
        <f t="shared" si="562"/>
        <v>1</v>
      </c>
      <c r="F7170" s="16">
        <f t="shared" si="563"/>
        <v>15</v>
      </c>
      <c r="G7170" s="195">
        <v>7168</v>
      </c>
      <c r="H7170" s="193">
        <v>0.247025995</v>
      </c>
    </row>
    <row r="7171" spans="2:8" x14ac:dyDescent="0.25">
      <c r="B7171" s="192">
        <f t="shared" si="564"/>
        <v>43399.666666649282</v>
      </c>
      <c r="C7171" s="16">
        <f t="shared" si="560"/>
        <v>10</v>
      </c>
      <c r="D7171" s="16">
        <f t="shared" si="561"/>
        <v>5</v>
      </c>
      <c r="E7171" s="16">
        <f t="shared" si="562"/>
        <v>1</v>
      </c>
      <c r="F7171" s="16">
        <f t="shared" si="563"/>
        <v>16</v>
      </c>
      <c r="G7171" s="195">
        <v>7169</v>
      </c>
      <c r="H7171" s="193">
        <v>7.9691173000000004E-2</v>
      </c>
    </row>
    <row r="7172" spans="2:8" x14ac:dyDescent="0.25">
      <c r="B7172" s="192">
        <f t="shared" si="564"/>
        <v>43399.708333315946</v>
      </c>
      <c r="C7172" s="16">
        <f t="shared" ref="C7172:C7235" si="565">MONTH(B7172)</f>
        <v>10</v>
      </c>
      <c r="D7172" s="16">
        <f t="shared" ref="D7172:D7235" si="566">WEEKDAY(B7172,2)</f>
        <v>5</v>
      </c>
      <c r="E7172" s="16">
        <f t="shared" ref="E7172:E7235" si="567">IF(D7172&lt;6,1,2)</f>
        <v>1</v>
      </c>
      <c r="F7172" s="16">
        <f t="shared" ref="F7172:F7235" si="568">HOUR(B7172)</f>
        <v>17</v>
      </c>
      <c r="G7172" s="195">
        <v>7170</v>
      </c>
      <c r="H7172" s="193">
        <v>1.425913E-3</v>
      </c>
    </row>
    <row r="7173" spans="2:8" x14ac:dyDescent="0.25">
      <c r="B7173" s="192">
        <f t="shared" ref="B7173:B7236" si="569">B7172+1/24</f>
        <v>43399.74999998261</v>
      </c>
      <c r="C7173" s="16">
        <f t="shared" si="565"/>
        <v>10</v>
      </c>
      <c r="D7173" s="16">
        <f t="shared" si="566"/>
        <v>5</v>
      </c>
      <c r="E7173" s="16">
        <f t="shared" si="567"/>
        <v>1</v>
      </c>
      <c r="F7173" s="16">
        <f t="shared" si="568"/>
        <v>18</v>
      </c>
      <c r="G7173" s="195">
        <v>7171</v>
      </c>
      <c r="H7173" s="193">
        <v>0</v>
      </c>
    </row>
    <row r="7174" spans="2:8" x14ac:dyDescent="0.25">
      <c r="B7174" s="192">
        <f t="shared" si="569"/>
        <v>43399.791666649275</v>
      </c>
      <c r="C7174" s="16">
        <f t="shared" si="565"/>
        <v>10</v>
      </c>
      <c r="D7174" s="16">
        <f t="shared" si="566"/>
        <v>5</v>
      </c>
      <c r="E7174" s="16">
        <f t="shared" si="567"/>
        <v>1</v>
      </c>
      <c r="F7174" s="16">
        <f t="shared" si="568"/>
        <v>19</v>
      </c>
      <c r="G7174" s="195">
        <v>7172</v>
      </c>
      <c r="H7174" s="193">
        <v>0</v>
      </c>
    </row>
    <row r="7175" spans="2:8" x14ac:dyDescent="0.25">
      <c r="B7175" s="192">
        <f t="shared" si="569"/>
        <v>43399.833333315939</v>
      </c>
      <c r="C7175" s="16">
        <f t="shared" si="565"/>
        <v>10</v>
      </c>
      <c r="D7175" s="16">
        <f t="shared" si="566"/>
        <v>5</v>
      </c>
      <c r="E7175" s="16">
        <f t="shared" si="567"/>
        <v>1</v>
      </c>
      <c r="F7175" s="16">
        <f t="shared" si="568"/>
        <v>20</v>
      </c>
      <c r="G7175" s="195">
        <v>7173</v>
      </c>
      <c r="H7175" s="193">
        <v>0</v>
      </c>
    </row>
    <row r="7176" spans="2:8" x14ac:dyDescent="0.25">
      <c r="B7176" s="192">
        <f t="shared" si="569"/>
        <v>43399.874999982603</v>
      </c>
      <c r="C7176" s="16">
        <f t="shared" si="565"/>
        <v>10</v>
      </c>
      <c r="D7176" s="16">
        <f t="shared" si="566"/>
        <v>5</v>
      </c>
      <c r="E7176" s="16">
        <f t="shared" si="567"/>
        <v>1</v>
      </c>
      <c r="F7176" s="16">
        <f t="shared" si="568"/>
        <v>21</v>
      </c>
      <c r="G7176" s="195">
        <v>7174</v>
      </c>
      <c r="H7176" s="193">
        <v>0</v>
      </c>
    </row>
    <row r="7177" spans="2:8" x14ac:dyDescent="0.25">
      <c r="B7177" s="192">
        <f t="shared" si="569"/>
        <v>43399.916666649267</v>
      </c>
      <c r="C7177" s="16">
        <f t="shared" si="565"/>
        <v>10</v>
      </c>
      <c r="D7177" s="16">
        <f t="shared" si="566"/>
        <v>5</v>
      </c>
      <c r="E7177" s="16">
        <f t="shared" si="567"/>
        <v>1</v>
      </c>
      <c r="F7177" s="16">
        <f t="shared" si="568"/>
        <v>22</v>
      </c>
      <c r="G7177" s="195">
        <v>7175</v>
      </c>
      <c r="H7177" s="193">
        <v>0</v>
      </c>
    </row>
    <row r="7178" spans="2:8" x14ac:dyDescent="0.25">
      <c r="B7178" s="192">
        <f t="shared" si="569"/>
        <v>43399.958333315932</v>
      </c>
      <c r="C7178" s="16">
        <f t="shared" si="565"/>
        <v>10</v>
      </c>
      <c r="D7178" s="16">
        <f t="shared" si="566"/>
        <v>5</v>
      </c>
      <c r="E7178" s="16">
        <f t="shared" si="567"/>
        <v>1</v>
      </c>
      <c r="F7178" s="16">
        <f t="shared" si="568"/>
        <v>23</v>
      </c>
      <c r="G7178" s="195">
        <v>7176</v>
      </c>
      <c r="H7178" s="193">
        <v>0</v>
      </c>
    </row>
    <row r="7179" spans="2:8" x14ac:dyDescent="0.25">
      <c r="B7179" s="192">
        <f t="shared" si="569"/>
        <v>43399.999999982596</v>
      </c>
      <c r="C7179" s="16">
        <f t="shared" si="565"/>
        <v>10</v>
      </c>
      <c r="D7179" s="16">
        <f t="shared" si="566"/>
        <v>6</v>
      </c>
      <c r="E7179" s="16">
        <f t="shared" si="567"/>
        <v>2</v>
      </c>
      <c r="F7179" s="16">
        <f t="shared" si="568"/>
        <v>0</v>
      </c>
      <c r="G7179" s="195">
        <v>7177</v>
      </c>
      <c r="H7179" s="193">
        <v>0</v>
      </c>
    </row>
    <row r="7180" spans="2:8" x14ac:dyDescent="0.25">
      <c r="B7180" s="192">
        <f t="shared" si="569"/>
        <v>43400.04166664926</v>
      </c>
      <c r="C7180" s="16">
        <f t="shared" si="565"/>
        <v>10</v>
      </c>
      <c r="D7180" s="16">
        <f t="shared" si="566"/>
        <v>6</v>
      </c>
      <c r="E7180" s="16">
        <f t="shared" si="567"/>
        <v>2</v>
      </c>
      <c r="F7180" s="16">
        <f t="shared" si="568"/>
        <v>1</v>
      </c>
      <c r="G7180" s="195">
        <v>7178</v>
      </c>
      <c r="H7180" s="193">
        <v>0</v>
      </c>
    </row>
    <row r="7181" spans="2:8" x14ac:dyDescent="0.25">
      <c r="B7181" s="192">
        <f t="shared" si="569"/>
        <v>43400.083333315924</v>
      </c>
      <c r="C7181" s="16">
        <f t="shared" si="565"/>
        <v>10</v>
      </c>
      <c r="D7181" s="16">
        <f t="shared" si="566"/>
        <v>6</v>
      </c>
      <c r="E7181" s="16">
        <f t="shared" si="567"/>
        <v>2</v>
      </c>
      <c r="F7181" s="16">
        <f t="shared" si="568"/>
        <v>2</v>
      </c>
      <c r="G7181" s="195">
        <v>7179</v>
      </c>
      <c r="H7181" s="193">
        <v>0</v>
      </c>
    </row>
    <row r="7182" spans="2:8" x14ac:dyDescent="0.25">
      <c r="B7182" s="192">
        <f t="shared" si="569"/>
        <v>43400.124999982589</v>
      </c>
      <c r="C7182" s="16">
        <f t="shared" si="565"/>
        <v>10</v>
      </c>
      <c r="D7182" s="16">
        <f t="shared" si="566"/>
        <v>6</v>
      </c>
      <c r="E7182" s="16">
        <f t="shared" si="567"/>
        <v>2</v>
      </c>
      <c r="F7182" s="16">
        <f t="shared" si="568"/>
        <v>3</v>
      </c>
      <c r="G7182" s="195">
        <v>7180</v>
      </c>
      <c r="H7182" s="193">
        <v>0</v>
      </c>
    </row>
    <row r="7183" spans="2:8" x14ac:dyDescent="0.25">
      <c r="B7183" s="192">
        <f t="shared" si="569"/>
        <v>43400.166666649253</v>
      </c>
      <c r="C7183" s="16">
        <f t="shared" si="565"/>
        <v>10</v>
      </c>
      <c r="D7183" s="16">
        <f t="shared" si="566"/>
        <v>6</v>
      </c>
      <c r="E7183" s="16">
        <f t="shared" si="567"/>
        <v>2</v>
      </c>
      <c r="F7183" s="16">
        <f t="shared" si="568"/>
        <v>4</v>
      </c>
      <c r="G7183" s="195">
        <v>7181</v>
      </c>
      <c r="H7183" s="193">
        <v>0</v>
      </c>
    </row>
    <row r="7184" spans="2:8" x14ac:dyDescent="0.25">
      <c r="B7184" s="192">
        <f t="shared" si="569"/>
        <v>43400.208333315917</v>
      </c>
      <c r="C7184" s="16">
        <f t="shared" si="565"/>
        <v>10</v>
      </c>
      <c r="D7184" s="16">
        <f t="shared" si="566"/>
        <v>6</v>
      </c>
      <c r="E7184" s="16">
        <f t="shared" si="567"/>
        <v>2</v>
      </c>
      <c r="F7184" s="16">
        <f t="shared" si="568"/>
        <v>5</v>
      </c>
      <c r="G7184" s="195">
        <v>7182</v>
      </c>
      <c r="H7184" s="193">
        <v>0</v>
      </c>
    </row>
    <row r="7185" spans="2:8" x14ac:dyDescent="0.25">
      <c r="B7185" s="192">
        <f t="shared" si="569"/>
        <v>43400.249999982581</v>
      </c>
      <c r="C7185" s="16">
        <f t="shared" si="565"/>
        <v>10</v>
      </c>
      <c r="D7185" s="16">
        <f t="shared" si="566"/>
        <v>6</v>
      </c>
      <c r="E7185" s="16">
        <f t="shared" si="567"/>
        <v>2</v>
      </c>
      <c r="F7185" s="16">
        <f t="shared" si="568"/>
        <v>6</v>
      </c>
      <c r="G7185" s="195">
        <v>7183</v>
      </c>
      <c r="H7185" s="193">
        <v>1.7920300000000001E-4</v>
      </c>
    </row>
    <row r="7186" spans="2:8" x14ac:dyDescent="0.25">
      <c r="B7186" s="192">
        <f t="shared" si="569"/>
        <v>43400.291666649246</v>
      </c>
      <c r="C7186" s="16">
        <f t="shared" si="565"/>
        <v>10</v>
      </c>
      <c r="D7186" s="16">
        <f t="shared" si="566"/>
        <v>6</v>
      </c>
      <c r="E7186" s="16">
        <f t="shared" si="567"/>
        <v>2</v>
      </c>
      <c r="F7186" s="16">
        <f t="shared" si="568"/>
        <v>7</v>
      </c>
      <c r="G7186" s="195">
        <v>7184</v>
      </c>
      <c r="H7186" s="193">
        <v>6.5580452999999997E-2</v>
      </c>
    </row>
    <row r="7187" spans="2:8" x14ac:dyDescent="0.25">
      <c r="B7187" s="192">
        <f t="shared" si="569"/>
        <v>43400.33333331591</v>
      </c>
      <c r="C7187" s="16">
        <f t="shared" si="565"/>
        <v>10</v>
      </c>
      <c r="D7187" s="16">
        <f t="shared" si="566"/>
        <v>6</v>
      </c>
      <c r="E7187" s="16">
        <f t="shared" si="567"/>
        <v>2</v>
      </c>
      <c r="F7187" s="16">
        <f t="shared" si="568"/>
        <v>8</v>
      </c>
      <c r="G7187" s="195">
        <v>7185</v>
      </c>
      <c r="H7187" s="193">
        <v>0.22466572200000001</v>
      </c>
    </row>
    <row r="7188" spans="2:8" x14ac:dyDescent="0.25">
      <c r="B7188" s="192">
        <f t="shared" si="569"/>
        <v>43400.374999982574</v>
      </c>
      <c r="C7188" s="16">
        <f t="shared" si="565"/>
        <v>10</v>
      </c>
      <c r="D7188" s="16">
        <f t="shared" si="566"/>
        <v>6</v>
      </c>
      <c r="E7188" s="16">
        <f t="shared" si="567"/>
        <v>2</v>
      </c>
      <c r="F7188" s="16">
        <f t="shared" si="568"/>
        <v>9</v>
      </c>
      <c r="G7188" s="195">
        <v>7186</v>
      </c>
      <c r="H7188" s="193">
        <v>0.37143870800000001</v>
      </c>
    </row>
    <row r="7189" spans="2:8" x14ac:dyDescent="0.25">
      <c r="B7189" s="192">
        <f t="shared" si="569"/>
        <v>43400.416666649238</v>
      </c>
      <c r="C7189" s="16">
        <f t="shared" si="565"/>
        <v>10</v>
      </c>
      <c r="D7189" s="16">
        <f t="shared" si="566"/>
        <v>6</v>
      </c>
      <c r="E7189" s="16">
        <f t="shared" si="567"/>
        <v>2</v>
      </c>
      <c r="F7189" s="16">
        <f t="shared" si="568"/>
        <v>10</v>
      </c>
      <c r="G7189" s="195">
        <v>7187</v>
      </c>
      <c r="H7189" s="193">
        <v>0.48110391899999999</v>
      </c>
    </row>
    <row r="7190" spans="2:8" x14ac:dyDescent="0.25">
      <c r="B7190" s="192">
        <f t="shared" si="569"/>
        <v>43400.458333315903</v>
      </c>
      <c r="C7190" s="16">
        <f t="shared" si="565"/>
        <v>10</v>
      </c>
      <c r="D7190" s="16">
        <f t="shared" si="566"/>
        <v>6</v>
      </c>
      <c r="E7190" s="16">
        <f t="shared" si="567"/>
        <v>2</v>
      </c>
      <c r="F7190" s="16">
        <f t="shared" si="568"/>
        <v>11</v>
      </c>
      <c r="G7190" s="195">
        <v>7188</v>
      </c>
      <c r="H7190" s="193">
        <v>0.53972552100000004</v>
      </c>
    </row>
    <row r="7191" spans="2:8" x14ac:dyDescent="0.25">
      <c r="B7191" s="192">
        <f t="shared" si="569"/>
        <v>43400.499999982567</v>
      </c>
      <c r="C7191" s="16">
        <f t="shared" si="565"/>
        <v>10</v>
      </c>
      <c r="D7191" s="16">
        <f t="shared" si="566"/>
        <v>6</v>
      </c>
      <c r="E7191" s="16">
        <f t="shared" si="567"/>
        <v>2</v>
      </c>
      <c r="F7191" s="16">
        <f t="shared" si="568"/>
        <v>12</v>
      </c>
      <c r="G7191" s="195">
        <v>7189</v>
      </c>
      <c r="H7191" s="193">
        <v>0.54589093799999999</v>
      </c>
    </row>
    <row r="7192" spans="2:8" x14ac:dyDescent="0.25">
      <c r="B7192" s="192">
        <f t="shared" si="569"/>
        <v>43400.541666649231</v>
      </c>
      <c r="C7192" s="16">
        <f t="shared" si="565"/>
        <v>10</v>
      </c>
      <c r="D7192" s="16">
        <f t="shared" si="566"/>
        <v>6</v>
      </c>
      <c r="E7192" s="16">
        <f t="shared" si="567"/>
        <v>2</v>
      </c>
      <c r="F7192" s="16">
        <f t="shared" si="568"/>
        <v>13</v>
      </c>
      <c r="G7192" s="195">
        <v>7190</v>
      </c>
      <c r="H7192" s="193">
        <v>0.46198381999999999</v>
      </c>
    </row>
    <row r="7193" spans="2:8" x14ac:dyDescent="0.25">
      <c r="B7193" s="192">
        <f t="shared" si="569"/>
        <v>43400.583333315895</v>
      </c>
      <c r="C7193" s="16">
        <f t="shared" si="565"/>
        <v>10</v>
      </c>
      <c r="D7193" s="16">
        <f t="shared" si="566"/>
        <v>6</v>
      </c>
      <c r="E7193" s="16">
        <f t="shared" si="567"/>
        <v>2</v>
      </c>
      <c r="F7193" s="16">
        <f t="shared" si="568"/>
        <v>14</v>
      </c>
      <c r="G7193" s="195">
        <v>7191</v>
      </c>
      <c r="H7193" s="193">
        <v>0.38409943400000002</v>
      </c>
    </row>
    <row r="7194" spans="2:8" x14ac:dyDescent="0.25">
      <c r="B7194" s="192">
        <f t="shared" si="569"/>
        <v>43400.62499998256</v>
      </c>
      <c r="C7194" s="16">
        <f t="shared" si="565"/>
        <v>10</v>
      </c>
      <c r="D7194" s="16">
        <f t="shared" si="566"/>
        <v>6</v>
      </c>
      <c r="E7194" s="16">
        <f t="shared" si="567"/>
        <v>2</v>
      </c>
      <c r="F7194" s="16">
        <f t="shared" si="568"/>
        <v>15</v>
      </c>
      <c r="G7194" s="195">
        <v>7192</v>
      </c>
      <c r="H7194" s="193">
        <v>0.235529075</v>
      </c>
    </row>
    <row r="7195" spans="2:8" x14ac:dyDescent="0.25">
      <c r="B7195" s="192">
        <f t="shared" si="569"/>
        <v>43400.666666649224</v>
      </c>
      <c r="C7195" s="16">
        <f t="shared" si="565"/>
        <v>10</v>
      </c>
      <c r="D7195" s="16">
        <f t="shared" si="566"/>
        <v>6</v>
      </c>
      <c r="E7195" s="16">
        <f t="shared" si="567"/>
        <v>2</v>
      </c>
      <c r="F7195" s="16">
        <f t="shared" si="568"/>
        <v>16</v>
      </c>
      <c r="G7195" s="195">
        <v>7193</v>
      </c>
      <c r="H7195" s="193">
        <v>7.4463788000000003E-2</v>
      </c>
    </row>
    <row r="7196" spans="2:8" x14ac:dyDescent="0.25">
      <c r="B7196" s="192">
        <f t="shared" si="569"/>
        <v>43400.708333315888</v>
      </c>
      <c r="C7196" s="16">
        <f t="shared" si="565"/>
        <v>10</v>
      </c>
      <c r="D7196" s="16">
        <f t="shared" si="566"/>
        <v>6</v>
      </c>
      <c r="E7196" s="16">
        <f t="shared" si="567"/>
        <v>2</v>
      </c>
      <c r="F7196" s="16">
        <f t="shared" si="568"/>
        <v>17</v>
      </c>
      <c r="G7196" s="195">
        <v>7194</v>
      </c>
      <c r="H7196" s="193">
        <v>1.0694350000000001E-3</v>
      </c>
    </row>
    <row r="7197" spans="2:8" x14ac:dyDescent="0.25">
      <c r="B7197" s="192">
        <f t="shared" si="569"/>
        <v>43400.749999982552</v>
      </c>
      <c r="C7197" s="16">
        <f t="shared" si="565"/>
        <v>10</v>
      </c>
      <c r="D7197" s="16">
        <f t="shared" si="566"/>
        <v>6</v>
      </c>
      <c r="E7197" s="16">
        <f t="shared" si="567"/>
        <v>2</v>
      </c>
      <c r="F7197" s="16">
        <f t="shared" si="568"/>
        <v>18</v>
      </c>
      <c r="G7197" s="195">
        <v>7195</v>
      </c>
      <c r="H7197" s="193">
        <v>0</v>
      </c>
    </row>
    <row r="7198" spans="2:8" x14ac:dyDescent="0.25">
      <c r="B7198" s="192">
        <f t="shared" si="569"/>
        <v>43400.791666649216</v>
      </c>
      <c r="C7198" s="16">
        <f t="shared" si="565"/>
        <v>10</v>
      </c>
      <c r="D7198" s="16">
        <f t="shared" si="566"/>
        <v>6</v>
      </c>
      <c r="E7198" s="16">
        <f t="shared" si="567"/>
        <v>2</v>
      </c>
      <c r="F7198" s="16">
        <f t="shared" si="568"/>
        <v>19</v>
      </c>
      <c r="G7198" s="195">
        <v>7196</v>
      </c>
      <c r="H7198" s="193">
        <v>0</v>
      </c>
    </row>
    <row r="7199" spans="2:8" x14ac:dyDescent="0.25">
      <c r="B7199" s="192">
        <f t="shared" si="569"/>
        <v>43400.833333315881</v>
      </c>
      <c r="C7199" s="16">
        <f t="shared" si="565"/>
        <v>10</v>
      </c>
      <c r="D7199" s="16">
        <f t="shared" si="566"/>
        <v>6</v>
      </c>
      <c r="E7199" s="16">
        <f t="shared" si="567"/>
        <v>2</v>
      </c>
      <c r="F7199" s="16">
        <f t="shared" si="568"/>
        <v>20</v>
      </c>
      <c r="G7199" s="195">
        <v>7197</v>
      </c>
      <c r="H7199" s="193">
        <v>0</v>
      </c>
    </row>
    <row r="7200" spans="2:8" x14ac:dyDescent="0.25">
      <c r="B7200" s="192">
        <f t="shared" si="569"/>
        <v>43400.874999982545</v>
      </c>
      <c r="C7200" s="16">
        <f t="shared" si="565"/>
        <v>10</v>
      </c>
      <c r="D7200" s="16">
        <f t="shared" si="566"/>
        <v>6</v>
      </c>
      <c r="E7200" s="16">
        <f t="shared" si="567"/>
        <v>2</v>
      </c>
      <c r="F7200" s="16">
        <f t="shared" si="568"/>
        <v>21</v>
      </c>
      <c r="G7200" s="195">
        <v>7198</v>
      </c>
      <c r="H7200" s="193">
        <v>0</v>
      </c>
    </row>
    <row r="7201" spans="2:8" x14ac:dyDescent="0.25">
      <c r="B7201" s="192">
        <f t="shared" si="569"/>
        <v>43400.916666649209</v>
      </c>
      <c r="C7201" s="16">
        <f t="shared" si="565"/>
        <v>10</v>
      </c>
      <c r="D7201" s="16">
        <f t="shared" si="566"/>
        <v>6</v>
      </c>
      <c r="E7201" s="16">
        <f t="shared" si="567"/>
        <v>2</v>
      </c>
      <c r="F7201" s="16">
        <f t="shared" si="568"/>
        <v>22</v>
      </c>
      <c r="G7201" s="195">
        <v>7199</v>
      </c>
      <c r="H7201" s="193">
        <v>0</v>
      </c>
    </row>
    <row r="7202" spans="2:8" x14ac:dyDescent="0.25">
      <c r="B7202" s="192">
        <f t="shared" si="569"/>
        <v>43400.958333315873</v>
      </c>
      <c r="C7202" s="16">
        <f t="shared" si="565"/>
        <v>10</v>
      </c>
      <c r="D7202" s="16">
        <f t="shared" si="566"/>
        <v>6</v>
      </c>
      <c r="E7202" s="16">
        <f t="shared" si="567"/>
        <v>2</v>
      </c>
      <c r="F7202" s="16">
        <f t="shared" si="568"/>
        <v>23</v>
      </c>
      <c r="G7202" s="195">
        <v>7200</v>
      </c>
      <c r="H7202" s="193">
        <v>0</v>
      </c>
    </row>
    <row r="7203" spans="2:8" x14ac:dyDescent="0.25">
      <c r="B7203" s="192">
        <f t="shared" si="569"/>
        <v>43400.999999982538</v>
      </c>
      <c r="C7203" s="16">
        <f t="shared" si="565"/>
        <v>10</v>
      </c>
      <c r="D7203" s="16">
        <f t="shared" si="566"/>
        <v>7</v>
      </c>
      <c r="E7203" s="16">
        <f t="shared" si="567"/>
        <v>2</v>
      </c>
      <c r="F7203" s="16">
        <f t="shared" si="568"/>
        <v>0</v>
      </c>
      <c r="G7203" s="195">
        <v>7201</v>
      </c>
      <c r="H7203" s="193">
        <v>0</v>
      </c>
    </row>
    <row r="7204" spans="2:8" x14ac:dyDescent="0.25">
      <c r="B7204" s="192">
        <f t="shared" si="569"/>
        <v>43401.041666649202</v>
      </c>
      <c r="C7204" s="16">
        <f t="shared" si="565"/>
        <v>10</v>
      </c>
      <c r="D7204" s="16">
        <f t="shared" si="566"/>
        <v>7</v>
      </c>
      <c r="E7204" s="16">
        <f t="shared" si="567"/>
        <v>2</v>
      </c>
      <c r="F7204" s="16">
        <f t="shared" si="568"/>
        <v>1</v>
      </c>
      <c r="G7204" s="195">
        <v>7202</v>
      </c>
      <c r="H7204" s="193">
        <v>0</v>
      </c>
    </row>
    <row r="7205" spans="2:8" x14ac:dyDescent="0.25">
      <c r="B7205" s="192">
        <f t="shared" si="569"/>
        <v>43401.083333315866</v>
      </c>
      <c r="C7205" s="16">
        <f t="shared" si="565"/>
        <v>10</v>
      </c>
      <c r="D7205" s="16">
        <f t="shared" si="566"/>
        <v>7</v>
      </c>
      <c r="E7205" s="16">
        <f t="shared" si="567"/>
        <v>2</v>
      </c>
      <c r="F7205" s="16">
        <f t="shared" si="568"/>
        <v>2</v>
      </c>
      <c r="G7205" s="195">
        <v>7203</v>
      </c>
      <c r="H7205" s="193">
        <v>0</v>
      </c>
    </row>
    <row r="7206" spans="2:8" x14ac:dyDescent="0.25">
      <c r="B7206" s="192">
        <f t="shared" si="569"/>
        <v>43401.12499998253</v>
      </c>
      <c r="C7206" s="16">
        <f t="shared" si="565"/>
        <v>10</v>
      </c>
      <c r="D7206" s="16">
        <f t="shared" si="566"/>
        <v>7</v>
      </c>
      <c r="E7206" s="16">
        <f t="shared" si="567"/>
        <v>2</v>
      </c>
      <c r="F7206" s="16">
        <f t="shared" si="568"/>
        <v>3</v>
      </c>
      <c r="G7206" s="195">
        <v>7204</v>
      </c>
      <c r="H7206" s="193">
        <v>0</v>
      </c>
    </row>
    <row r="7207" spans="2:8" x14ac:dyDescent="0.25">
      <c r="B7207" s="192">
        <f t="shared" si="569"/>
        <v>43401.166666649195</v>
      </c>
      <c r="C7207" s="16">
        <f t="shared" si="565"/>
        <v>10</v>
      </c>
      <c r="D7207" s="16">
        <f t="shared" si="566"/>
        <v>7</v>
      </c>
      <c r="E7207" s="16">
        <f t="shared" si="567"/>
        <v>2</v>
      </c>
      <c r="F7207" s="16">
        <f t="shared" si="568"/>
        <v>4</v>
      </c>
      <c r="G7207" s="195">
        <v>7205</v>
      </c>
      <c r="H7207" s="193">
        <v>0</v>
      </c>
    </row>
    <row r="7208" spans="2:8" x14ac:dyDescent="0.25">
      <c r="B7208" s="192">
        <f t="shared" si="569"/>
        <v>43401.208333315859</v>
      </c>
      <c r="C7208" s="16">
        <f t="shared" si="565"/>
        <v>10</v>
      </c>
      <c r="D7208" s="16">
        <f t="shared" si="566"/>
        <v>7</v>
      </c>
      <c r="E7208" s="16">
        <f t="shared" si="567"/>
        <v>2</v>
      </c>
      <c r="F7208" s="16">
        <f t="shared" si="568"/>
        <v>5</v>
      </c>
      <c r="G7208" s="195">
        <v>7206</v>
      </c>
      <c r="H7208" s="193">
        <v>0</v>
      </c>
    </row>
    <row r="7209" spans="2:8" x14ac:dyDescent="0.25">
      <c r="B7209" s="192">
        <f t="shared" si="569"/>
        <v>43401.249999982523</v>
      </c>
      <c r="C7209" s="16">
        <f t="shared" si="565"/>
        <v>10</v>
      </c>
      <c r="D7209" s="16">
        <f t="shared" si="566"/>
        <v>7</v>
      </c>
      <c r="E7209" s="16">
        <f t="shared" si="567"/>
        <v>2</v>
      </c>
      <c r="F7209" s="16">
        <f t="shared" si="568"/>
        <v>6</v>
      </c>
      <c r="G7209" s="195">
        <v>7207</v>
      </c>
      <c r="H7209" s="193">
        <v>1.7920300000000001E-4</v>
      </c>
    </row>
    <row r="7210" spans="2:8" x14ac:dyDescent="0.25">
      <c r="B7210" s="192">
        <f t="shared" si="569"/>
        <v>43401.291666649187</v>
      </c>
      <c r="C7210" s="16">
        <f t="shared" si="565"/>
        <v>10</v>
      </c>
      <c r="D7210" s="16">
        <f t="shared" si="566"/>
        <v>7</v>
      </c>
      <c r="E7210" s="16">
        <f t="shared" si="567"/>
        <v>2</v>
      </c>
      <c r="F7210" s="16">
        <f t="shared" si="568"/>
        <v>7</v>
      </c>
      <c r="G7210" s="195">
        <v>7208</v>
      </c>
      <c r="H7210" s="193">
        <v>5.8730048999999999E-2</v>
      </c>
    </row>
    <row r="7211" spans="2:8" x14ac:dyDescent="0.25">
      <c r="B7211" s="192">
        <f t="shared" si="569"/>
        <v>43401.333333315852</v>
      </c>
      <c r="C7211" s="16">
        <f t="shared" si="565"/>
        <v>10</v>
      </c>
      <c r="D7211" s="16">
        <f t="shared" si="566"/>
        <v>7</v>
      </c>
      <c r="E7211" s="16">
        <f t="shared" si="567"/>
        <v>2</v>
      </c>
      <c r="F7211" s="16">
        <f t="shared" si="568"/>
        <v>8</v>
      </c>
      <c r="G7211" s="195">
        <v>7209</v>
      </c>
      <c r="H7211" s="193">
        <v>0.21016459700000001</v>
      </c>
    </row>
    <row r="7212" spans="2:8" x14ac:dyDescent="0.25">
      <c r="B7212" s="192">
        <f t="shared" si="569"/>
        <v>43401.374999982516</v>
      </c>
      <c r="C7212" s="16">
        <f t="shared" si="565"/>
        <v>10</v>
      </c>
      <c r="D7212" s="16">
        <f t="shared" si="566"/>
        <v>7</v>
      </c>
      <c r="E7212" s="16">
        <f t="shared" si="567"/>
        <v>2</v>
      </c>
      <c r="F7212" s="16">
        <f t="shared" si="568"/>
        <v>9</v>
      </c>
      <c r="G7212" s="195">
        <v>7210</v>
      </c>
      <c r="H7212" s="193">
        <v>0.34593165999999997</v>
      </c>
    </row>
    <row r="7213" spans="2:8" x14ac:dyDescent="0.25">
      <c r="B7213" s="192">
        <f t="shared" si="569"/>
        <v>43401.41666664918</v>
      </c>
      <c r="C7213" s="16">
        <f t="shared" si="565"/>
        <v>10</v>
      </c>
      <c r="D7213" s="16">
        <f t="shared" si="566"/>
        <v>7</v>
      </c>
      <c r="E7213" s="16">
        <f t="shared" si="567"/>
        <v>2</v>
      </c>
      <c r="F7213" s="16">
        <f t="shared" si="568"/>
        <v>10</v>
      </c>
      <c r="G7213" s="195">
        <v>7211</v>
      </c>
      <c r="H7213" s="193">
        <v>0.43838550199999998</v>
      </c>
    </row>
    <row r="7214" spans="2:8" x14ac:dyDescent="0.25">
      <c r="B7214" s="192">
        <f t="shared" si="569"/>
        <v>43401.458333315844</v>
      </c>
      <c r="C7214" s="16">
        <f t="shared" si="565"/>
        <v>10</v>
      </c>
      <c r="D7214" s="16">
        <f t="shared" si="566"/>
        <v>7</v>
      </c>
      <c r="E7214" s="16">
        <f t="shared" si="567"/>
        <v>2</v>
      </c>
      <c r="F7214" s="16">
        <f t="shared" si="568"/>
        <v>11</v>
      </c>
      <c r="G7214" s="195">
        <v>7212</v>
      </c>
      <c r="H7214" s="193">
        <v>0.49496475899999998</v>
      </c>
    </row>
    <row r="7215" spans="2:8" x14ac:dyDescent="0.25">
      <c r="B7215" s="192">
        <f t="shared" si="569"/>
        <v>43401.499999982509</v>
      </c>
      <c r="C7215" s="16">
        <f t="shared" si="565"/>
        <v>10</v>
      </c>
      <c r="D7215" s="16">
        <f t="shared" si="566"/>
        <v>7</v>
      </c>
      <c r="E7215" s="16">
        <f t="shared" si="567"/>
        <v>2</v>
      </c>
      <c r="F7215" s="16">
        <f t="shared" si="568"/>
        <v>12</v>
      </c>
      <c r="G7215" s="195">
        <v>7213</v>
      </c>
      <c r="H7215" s="193">
        <v>0.48993550400000002</v>
      </c>
    </row>
    <row r="7216" spans="2:8" x14ac:dyDescent="0.25">
      <c r="B7216" s="192">
        <f t="shared" si="569"/>
        <v>43401.541666649173</v>
      </c>
      <c r="C7216" s="16">
        <f t="shared" si="565"/>
        <v>10</v>
      </c>
      <c r="D7216" s="16">
        <f t="shared" si="566"/>
        <v>7</v>
      </c>
      <c r="E7216" s="16">
        <f t="shared" si="567"/>
        <v>2</v>
      </c>
      <c r="F7216" s="16">
        <f t="shared" si="568"/>
        <v>13</v>
      </c>
      <c r="G7216" s="195">
        <v>7214</v>
      </c>
      <c r="H7216" s="193">
        <v>0.44837704499999997</v>
      </c>
    </row>
    <row r="7217" spans="2:8" x14ac:dyDescent="0.25">
      <c r="B7217" s="192">
        <f t="shared" si="569"/>
        <v>43401.583333315837</v>
      </c>
      <c r="C7217" s="16">
        <f t="shared" si="565"/>
        <v>10</v>
      </c>
      <c r="D7217" s="16">
        <f t="shared" si="566"/>
        <v>7</v>
      </c>
      <c r="E7217" s="16">
        <f t="shared" si="567"/>
        <v>2</v>
      </c>
      <c r="F7217" s="16">
        <f t="shared" si="568"/>
        <v>14</v>
      </c>
      <c r="G7217" s="195">
        <v>7215</v>
      </c>
      <c r="H7217" s="193">
        <v>0.38157656000000001</v>
      </c>
    </row>
    <row r="7218" spans="2:8" x14ac:dyDescent="0.25">
      <c r="B7218" s="192">
        <f t="shared" si="569"/>
        <v>43401.624999982501</v>
      </c>
      <c r="C7218" s="16">
        <f t="shared" si="565"/>
        <v>10</v>
      </c>
      <c r="D7218" s="16">
        <f t="shared" si="566"/>
        <v>7</v>
      </c>
      <c r="E7218" s="16">
        <f t="shared" si="567"/>
        <v>2</v>
      </c>
      <c r="F7218" s="16">
        <f t="shared" si="568"/>
        <v>15</v>
      </c>
      <c r="G7218" s="195">
        <v>7216</v>
      </c>
      <c r="H7218" s="193">
        <v>0.24850580799999999</v>
      </c>
    </row>
    <row r="7219" spans="2:8" x14ac:dyDescent="0.25">
      <c r="B7219" s="192">
        <f t="shared" si="569"/>
        <v>43401.666666649166</v>
      </c>
      <c r="C7219" s="16">
        <f t="shared" si="565"/>
        <v>10</v>
      </c>
      <c r="D7219" s="16">
        <f t="shared" si="566"/>
        <v>7</v>
      </c>
      <c r="E7219" s="16">
        <f t="shared" si="567"/>
        <v>2</v>
      </c>
      <c r="F7219" s="16">
        <f t="shared" si="568"/>
        <v>16</v>
      </c>
      <c r="G7219" s="195">
        <v>7217</v>
      </c>
      <c r="H7219" s="193">
        <v>7.9165500999999999E-2</v>
      </c>
    </row>
    <row r="7220" spans="2:8" x14ac:dyDescent="0.25">
      <c r="B7220" s="192">
        <f t="shared" si="569"/>
        <v>43401.70833331583</v>
      </c>
      <c r="C7220" s="16">
        <f t="shared" si="565"/>
        <v>10</v>
      </c>
      <c r="D7220" s="16">
        <f t="shared" si="566"/>
        <v>7</v>
      </c>
      <c r="E7220" s="16">
        <f t="shared" si="567"/>
        <v>2</v>
      </c>
      <c r="F7220" s="16">
        <f t="shared" si="568"/>
        <v>17</v>
      </c>
      <c r="G7220" s="195">
        <v>7218</v>
      </c>
      <c r="H7220" s="193">
        <v>1.425913E-3</v>
      </c>
    </row>
    <row r="7221" spans="2:8" x14ac:dyDescent="0.25">
      <c r="B7221" s="192">
        <f t="shared" si="569"/>
        <v>43401.749999982494</v>
      </c>
      <c r="C7221" s="16">
        <f t="shared" si="565"/>
        <v>10</v>
      </c>
      <c r="D7221" s="16">
        <f t="shared" si="566"/>
        <v>7</v>
      </c>
      <c r="E7221" s="16">
        <f t="shared" si="567"/>
        <v>2</v>
      </c>
      <c r="F7221" s="16">
        <f t="shared" si="568"/>
        <v>18</v>
      </c>
      <c r="G7221" s="195">
        <v>7219</v>
      </c>
      <c r="H7221" s="193">
        <v>0</v>
      </c>
    </row>
    <row r="7222" spans="2:8" x14ac:dyDescent="0.25">
      <c r="B7222" s="192">
        <f t="shared" si="569"/>
        <v>43401.791666649158</v>
      </c>
      <c r="C7222" s="16">
        <f t="shared" si="565"/>
        <v>10</v>
      </c>
      <c r="D7222" s="16">
        <f t="shared" si="566"/>
        <v>7</v>
      </c>
      <c r="E7222" s="16">
        <f t="shared" si="567"/>
        <v>2</v>
      </c>
      <c r="F7222" s="16">
        <f t="shared" si="568"/>
        <v>19</v>
      </c>
      <c r="G7222" s="195">
        <v>7220</v>
      </c>
      <c r="H7222" s="193">
        <v>0</v>
      </c>
    </row>
    <row r="7223" spans="2:8" x14ac:dyDescent="0.25">
      <c r="B7223" s="192">
        <f t="shared" si="569"/>
        <v>43401.833333315823</v>
      </c>
      <c r="C7223" s="16">
        <f t="shared" si="565"/>
        <v>10</v>
      </c>
      <c r="D7223" s="16">
        <f t="shared" si="566"/>
        <v>7</v>
      </c>
      <c r="E7223" s="16">
        <f t="shared" si="567"/>
        <v>2</v>
      </c>
      <c r="F7223" s="16">
        <f t="shared" si="568"/>
        <v>20</v>
      </c>
      <c r="G7223" s="195">
        <v>7221</v>
      </c>
      <c r="H7223" s="193">
        <v>0</v>
      </c>
    </row>
    <row r="7224" spans="2:8" x14ac:dyDescent="0.25">
      <c r="B7224" s="192">
        <f t="shared" si="569"/>
        <v>43401.874999982487</v>
      </c>
      <c r="C7224" s="16">
        <f t="shared" si="565"/>
        <v>10</v>
      </c>
      <c r="D7224" s="16">
        <f t="shared" si="566"/>
        <v>7</v>
      </c>
      <c r="E7224" s="16">
        <f t="shared" si="567"/>
        <v>2</v>
      </c>
      <c r="F7224" s="16">
        <f t="shared" si="568"/>
        <v>21</v>
      </c>
      <c r="G7224" s="195">
        <v>7222</v>
      </c>
      <c r="H7224" s="193">
        <v>0</v>
      </c>
    </row>
    <row r="7225" spans="2:8" x14ac:dyDescent="0.25">
      <c r="B7225" s="192">
        <f t="shared" si="569"/>
        <v>43401.916666649151</v>
      </c>
      <c r="C7225" s="16">
        <f t="shared" si="565"/>
        <v>10</v>
      </c>
      <c r="D7225" s="16">
        <f t="shared" si="566"/>
        <v>7</v>
      </c>
      <c r="E7225" s="16">
        <f t="shared" si="567"/>
        <v>2</v>
      </c>
      <c r="F7225" s="16">
        <f t="shared" si="568"/>
        <v>22</v>
      </c>
      <c r="G7225" s="195">
        <v>7223</v>
      </c>
      <c r="H7225" s="193">
        <v>0</v>
      </c>
    </row>
    <row r="7226" spans="2:8" x14ac:dyDescent="0.25">
      <c r="B7226" s="192">
        <f t="shared" si="569"/>
        <v>43401.958333315815</v>
      </c>
      <c r="C7226" s="16">
        <f t="shared" si="565"/>
        <v>10</v>
      </c>
      <c r="D7226" s="16">
        <f t="shared" si="566"/>
        <v>7</v>
      </c>
      <c r="E7226" s="16">
        <f t="shared" si="567"/>
        <v>2</v>
      </c>
      <c r="F7226" s="16">
        <f t="shared" si="568"/>
        <v>23</v>
      </c>
      <c r="G7226" s="195">
        <v>7224</v>
      </c>
      <c r="H7226" s="193">
        <v>0</v>
      </c>
    </row>
    <row r="7227" spans="2:8" x14ac:dyDescent="0.25">
      <c r="B7227" s="192">
        <f t="shared" si="569"/>
        <v>43401.999999982479</v>
      </c>
      <c r="C7227" s="16">
        <f t="shared" si="565"/>
        <v>10</v>
      </c>
      <c r="D7227" s="16">
        <f t="shared" si="566"/>
        <v>1</v>
      </c>
      <c r="E7227" s="16">
        <f t="shared" si="567"/>
        <v>1</v>
      </c>
      <c r="F7227" s="16">
        <f t="shared" si="568"/>
        <v>0</v>
      </c>
      <c r="G7227" s="195">
        <v>7225</v>
      </c>
      <c r="H7227" s="193">
        <v>0</v>
      </c>
    </row>
    <row r="7228" spans="2:8" x14ac:dyDescent="0.25">
      <c r="B7228" s="192">
        <f t="shared" si="569"/>
        <v>43402.041666649144</v>
      </c>
      <c r="C7228" s="16">
        <f t="shared" si="565"/>
        <v>10</v>
      </c>
      <c r="D7228" s="16">
        <f t="shared" si="566"/>
        <v>1</v>
      </c>
      <c r="E7228" s="16">
        <f t="shared" si="567"/>
        <v>1</v>
      </c>
      <c r="F7228" s="16">
        <f t="shared" si="568"/>
        <v>1</v>
      </c>
      <c r="G7228" s="195">
        <v>7226</v>
      </c>
      <c r="H7228" s="193">
        <v>0</v>
      </c>
    </row>
    <row r="7229" spans="2:8" x14ac:dyDescent="0.25">
      <c r="B7229" s="192">
        <f t="shared" si="569"/>
        <v>43402.083333315808</v>
      </c>
      <c r="C7229" s="16">
        <f t="shared" si="565"/>
        <v>10</v>
      </c>
      <c r="D7229" s="16">
        <f t="shared" si="566"/>
        <v>1</v>
      </c>
      <c r="E7229" s="16">
        <f t="shared" si="567"/>
        <v>1</v>
      </c>
      <c r="F7229" s="16">
        <f t="shared" si="568"/>
        <v>2</v>
      </c>
      <c r="G7229" s="195">
        <v>7227</v>
      </c>
      <c r="H7229" s="193">
        <v>0</v>
      </c>
    </row>
    <row r="7230" spans="2:8" x14ac:dyDescent="0.25">
      <c r="B7230" s="192">
        <f t="shared" si="569"/>
        <v>43402.124999982472</v>
      </c>
      <c r="C7230" s="16">
        <f t="shared" si="565"/>
        <v>10</v>
      </c>
      <c r="D7230" s="16">
        <f t="shared" si="566"/>
        <v>1</v>
      </c>
      <c r="E7230" s="16">
        <f t="shared" si="567"/>
        <v>1</v>
      </c>
      <c r="F7230" s="16">
        <f t="shared" si="568"/>
        <v>3</v>
      </c>
      <c r="G7230" s="195">
        <v>7228</v>
      </c>
      <c r="H7230" s="193">
        <v>0</v>
      </c>
    </row>
    <row r="7231" spans="2:8" x14ac:dyDescent="0.25">
      <c r="B7231" s="192">
        <f t="shared" si="569"/>
        <v>43402.166666649136</v>
      </c>
      <c r="C7231" s="16">
        <f t="shared" si="565"/>
        <v>10</v>
      </c>
      <c r="D7231" s="16">
        <f t="shared" si="566"/>
        <v>1</v>
      </c>
      <c r="E7231" s="16">
        <f t="shared" si="567"/>
        <v>1</v>
      </c>
      <c r="F7231" s="16">
        <f t="shared" si="568"/>
        <v>4</v>
      </c>
      <c r="G7231" s="195">
        <v>7229</v>
      </c>
      <c r="H7231" s="193">
        <v>0</v>
      </c>
    </row>
    <row r="7232" spans="2:8" x14ac:dyDescent="0.25">
      <c r="B7232" s="192">
        <f t="shared" si="569"/>
        <v>43402.208333315801</v>
      </c>
      <c r="C7232" s="16">
        <f t="shared" si="565"/>
        <v>10</v>
      </c>
      <c r="D7232" s="16">
        <f t="shared" si="566"/>
        <v>1</v>
      </c>
      <c r="E7232" s="16">
        <f t="shared" si="567"/>
        <v>1</v>
      </c>
      <c r="F7232" s="16">
        <f t="shared" si="568"/>
        <v>5</v>
      </c>
      <c r="G7232" s="195">
        <v>7230</v>
      </c>
      <c r="H7232" s="193">
        <v>0</v>
      </c>
    </row>
    <row r="7233" spans="2:8" x14ac:dyDescent="0.25">
      <c r="B7233" s="192">
        <f t="shared" si="569"/>
        <v>43402.249999982465</v>
      </c>
      <c r="C7233" s="16">
        <f t="shared" si="565"/>
        <v>10</v>
      </c>
      <c r="D7233" s="16">
        <f t="shared" si="566"/>
        <v>1</v>
      </c>
      <c r="E7233" s="16">
        <f t="shared" si="567"/>
        <v>1</v>
      </c>
      <c r="F7233" s="16">
        <f t="shared" si="568"/>
        <v>6</v>
      </c>
      <c r="G7233" s="195">
        <v>7231</v>
      </c>
      <c r="H7233" s="193">
        <v>1.7248E-4</v>
      </c>
    </row>
    <row r="7234" spans="2:8" x14ac:dyDescent="0.25">
      <c r="B7234" s="192">
        <f t="shared" si="569"/>
        <v>43402.291666649129</v>
      </c>
      <c r="C7234" s="16">
        <f t="shared" si="565"/>
        <v>10</v>
      </c>
      <c r="D7234" s="16">
        <f t="shared" si="566"/>
        <v>1</v>
      </c>
      <c r="E7234" s="16">
        <f t="shared" si="567"/>
        <v>1</v>
      </c>
      <c r="F7234" s="16">
        <f t="shared" si="568"/>
        <v>7</v>
      </c>
      <c r="G7234" s="195">
        <v>7232</v>
      </c>
      <c r="H7234" s="193">
        <v>5.1022735E-2</v>
      </c>
    </row>
    <row r="7235" spans="2:8" x14ac:dyDescent="0.25">
      <c r="B7235" s="192">
        <f t="shared" si="569"/>
        <v>43402.333333315793</v>
      </c>
      <c r="C7235" s="16">
        <f t="shared" si="565"/>
        <v>10</v>
      </c>
      <c r="D7235" s="16">
        <f t="shared" si="566"/>
        <v>1</v>
      </c>
      <c r="E7235" s="16">
        <f t="shared" si="567"/>
        <v>1</v>
      </c>
      <c r="F7235" s="16">
        <f t="shared" si="568"/>
        <v>8</v>
      </c>
      <c r="G7235" s="195">
        <v>7233</v>
      </c>
      <c r="H7235" s="193">
        <v>0.19667300400000001</v>
      </c>
    </row>
    <row r="7236" spans="2:8" x14ac:dyDescent="0.25">
      <c r="B7236" s="192">
        <f t="shared" si="569"/>
        <v>43402.374999982458</v>
      </c>
      <c r="C7236" s="16">
        <f t="shared" ref="C7236:C7299" si="570">MONTH(B7236)</f>
        <v>10</v>
      </c>
      <c r="D7236" s="16">
        <f t="shared" ref="D7236:D7299" si="571">WEEKDAY(B7236,2)</f>
        <v>1</v>
      </c>
      <c r="E7236" s="16">
        <f t="shared" ref="E7236:E7299" si="572">IF(D7236&lt;6,1,2)</f>
        <v>1</v>
      </c>
      <c r="F7236" s="16">
        <f t="shared" ref="F7236:F7299" si="573">HOUR(B7236)</f>
        <v>9</v>
      </c>
      <c r="G7236" s="195">
        <v>7234</v>
      </c>
      <c r="H7236" s="193">
        <v>0.32815383799999998</v>
      </c>
    </row>
    <row r="7237" spans="2:8" x14ac:dyDescent="0.25">
      <c r="B7237" s="192">
        <f t="shared" ref="B7237:B7300" si="574">B7236+1/24</f>
        <v>43402.416666649122</v>
      </c>
      <c r="C7237" s="16">
        <f t="shared" si="570"/>
        <v>10</v>
      </c>
      <c r="D7237" s="16">
        <f t="shared" si="571"/>
        <v>1</v>
      </c>
      <c r="E7237" s="16">
        <f t="shared" si="572"/>
        <v>1</v>
      </c>
      <c r="F7237" s="16">
        <f t="shared" si="573"/>
        <v>10</v>
      </c>
      <c r="G7237" s="195">
        <v>7235</v>
      </c>
      <c r="H7237" s="193">
        <v>0.412891218</v>
      </c>
    </row>
    <row r="7238" spans="2:8" x14ac:dyDescent="0.25">
      <c r="B7238" s="192">
        <f t="shared" si="574"/>
        <v>43402.458333315786</v>
      </c>
      <c r="C7238" s="16">
        <f t="shared" si="570"/>
        <v>10</v>
      </c>
      <c r="D7238" s="16">
        <f t="shared" si="571"/>
        <v>1</v>
      </c>
      <c r="E7238" s="16">
        <f t="shared" si="572"/>
        <v>1</v>
      </c>
      <c r="F7238" s="16">
        <f t="shared" si="573"/>
        <v>11</v>
      </c>
      <c r="G7238" s="195">
        <v>7236</v>
      </c>
      <c r="H7238" s="193">
        <v>0.44191229199999998</v>
      </c>
    </row>
    <row r="7239" spans="2:8" x14ac:dyDescent="0.25">
      <c r="B7239" s="192">
        <f t="shared" si="574"/>
        <v>43402.49999998245</v>
      </c>
      <c r="C7239" s="16">
        <f t="shared" si="570"/>
        <v>10</v>
      </c>
      <c r="D7239" s="16">
        <f t="shared" si="571"/>
        <v>1</v>
      </c>
      <c r="E7239" s="16">
        <f t="shared" si="572"/>
        <v>1</v>
      </c>
      <c r="F7239" s="16">
        <f t="shared" si="573"/>
        <v>12</v>
      </c>
      <c r="G7239" s="195">
        <v>7237</v>
      </c>
      <c r="H7239" s="193">
        <v>0.44134101999999997</v>
      </c>
    </row>
    <row r="7240" spans="2:8" x14ac:dyDescent="0.25">
      <c r="B7240" s="192">
        <f t="shared" si="574"/>
        <v>43402.541666649115</v>
      </c>
      <c r="C7240" s="16">
        <f t="shared" si="570"/>
        <v>10</v>
      </c>
      <c r="D7240" s="16">
        <f t="shared" si="571"/>
        <v>1</v>
      </c>
      <c r="E7240" s="16">
        <f t="shared" si="572"/>
        <v>1</v>
      </c>
      <c r="F7240" s="16">
        <f t="shared" si="573"/>
        <v>13</v>
      </c>
      <c r="G7240" s="195">
        <v>7238</v>
      </c>
      <c r="H7240" s="193">
        <v>0.36466043300000001</v>
      </c>
    </row>
    <row r="7241" spans="2:8" x14ac:dyDescent="0.25">
      <c r="B7241" s="192">
        <f t="shared" si="574"/>
        <v>43402.583333315779</v>
      </c>
      <c r="C7241" s="16">
        <f t="shared" si="570"/>
        <v>10</v>
      </c>
      <c r="D7241" s="16">
        <f t="shared" si="571"/>
        <v>1</v>
      </c>
      <c r="E7241" s="16">
        <f t="shared" si="572"/>
        <v>1</v>
      </c>
      <c r="F7241" s="16">
        <f t="shared" si="573"/>
        <v>14</v>
      </c>
      <c r="G7241" s="195">
        <v>7239</v>
      </c>
      <c r="H7241" s="193">
        <v>0.31284490100000001</v>
      </c>
    </row>
    <row r="7242" spans="2:8" x14ac:dyDescent="0.25">
      <c r="B7242" s="192">
        <f t="shared" si="574"/>
        <v>43402.624999982443</v>
      </c>
      <c r="C7242" s="16">
        <f t="shared" si="570"/>
        <v>10</v>
      </c>
      <c r="D7242" s="16">
        <f t="shared" si="571"/>
        <v>1</v>
      </c>
      <c r="E7242" s="16">
        <f t="shared" si="572"/>
        <v>1</v>
      </c>
      <c r="F7242" s="16">
        <f t="shared" si="573"/>
        <v>15</v>
      </c>
      <c r="G7242" s="195">
        <v>7240</v>
      </c>
      <c r="H7242" s="193">
        <v>0.18665294199999999</v>
      </c>
    </row>
    <row r="7243" spans="2:8" x14ac:dyDescent="0.25">
      <c r="B7243" s="192">
        <f t="shared" si="574"/>
        <v>43402.666666649107</v>
      </c>
      <c r="C7243" s="16">
        <f t="shared" si="570"/>
        <v>10</v>
      </c>
      <c r="D7243" s="16">
        <f t="shared" si="571"/>
        <v>1</v>
      </c>
      <c r="E7243" s="16">
        <f t="shared" si="572"/>
        <v>1</v>
      </c>
      <c r="F7243" s="16">
        <f t="shared" si="573"/>
        <v>16</v>
      </c>
      <c r="G7243" s="195">
        <v>7241</v>
      </c>
      <c r="H7243" s="193">
        <v>6.0350028E-2</v>
      </c>
    </row>
    <row r="7244" spans="2:8" x14ac:dyDescent="0.25">
      <c r="B7244" s="192">
        <f t="shared" si="574"/>
        <v>43402.708333315772</v>
      </c>
      <c r="C7244" s="16">
        <f t="shared" si="570"/>
        <v>10</v>
      </c>
      <c r="D7244" s="16">
        <f t="shared" si="571"/>
        <v>1</v>
      </c>
      <c r="E7244" s="16">
        <f t="shared" si="572"/>
        <v>1</v>
      </c>
      <c r="F7244" s="16">
        <f t="shared" si="573"/>
        <v>17</v>
      </c>
      <c r="G7244" s="195">
        <v>7242</v>
      </c>
      <c r="H7244" s="193">
        <v>7.1295600000000005E-4</v>
      </c>
    </row>
    <row r="7245" spans="2:8" x14ac:dyDescent="0.25">
      <c r="B7245" s="192">
        <f t="shared" si="574"/>
        <v>43402.749999982436</v>
      </c>
      <c r="C7245" s="16">
        <f t="shared" si="570"/>
        <v>10</v>
      </c>
      <c r="D7245" s="16">
        <f t="shared" si="571"/>
        <v>1</v>
      </c>
      <c r="E7245" s="16">
        <f t="shared" si="572"/>
        <v>1</v>
      </c>
      <c r="F7245" s="16">
        <f t="shared" si="573"/>
        <v>18</v>
      </c>
      <c r="G7245" s="195">
        <v>7243</v>
      </c>
      <c r="H7245" s="193">
        <v>0</v>
      </c>
    </row>
    <row r="7246" spans="2:8" x14ac:dyDescent="0.25">
      <c r="B7246" s="192">
        <f t="shared" si="574"/>
        <v>43402.7916666491</v>
      </c>
      <c r="C7246" s="16">
        <f t="shared" si="570"/>
        <v>10</v>
      </c>
      <c r="D7246" s="16">
        <f t="shared" si="571"/>
        <v>1</v>
      </c>
      <c r="E7246" s="16">
        <f t="shared" si="572"/>
        <v>1</v>
      </c>
      <c r="F7246" s="16">
        <f t="shared" si="573"/>
        <v>19</v>
      </c>
      <c r="G7246" s="195">
        <v>7244</v>
      </c>
      <c r="H7246" s="193">
        <v>0</v>
      </c>
    </row>
    <row r="7247" spans="2:8" x14ac:dyDescent="0.25">
      <c r="B7247" s="192">
        <f t="shared" si="574"/>
        <v>43402.833333315764</v>
      </c>
      <c r="C7247" s="16">
        <f t="shared" si="570"/>
        <v>10</v>
      </c>
      <c r="D7247" s="16">
        <f t="shared" si="571"/>
        <v>1</v>
      </c>
      <c r="E7247" s="16">
        <f t="shared" si="572"/>
        <v>1</v>
      </c>
      <c r="F7247" s="16">
        <f t="shared" si="573"/>
        <v>20</v>
      </c>
      <c r="G7247" s="195">
        <v>7245</v>
      </c>
      <c r="H7247" s="193">
        <v>0</v>
      </c>
    </row>
    <row r="7248" spans="2:8" x14ac:dyDescent="0.25">
      <c r="B7248" s="192">
        <f t="shared" si="574"/>
        <v>43402.874999982429</v>
      </c>
      <c r="C7248" s="16">
        <f t="shared" si="570"/>
        <v>10</v>
      </c>
      <c r="D7248" s="16">
        <f t="shared" si="571"/>
        <v>1</v>
      </c>
      <c r="E7248" s="16">
        <f t="shared" si="572"/>
        <v>1</v>
      </c>
      <c r="F7248" s="16">
        <f t="shared" si="573"/>
        <v>21</v>
      </c>
      <c r="G7248" s="195">
        <v>7246</v>
      </c>
      <c r="H7248" s="193">
        <v>0</v>
      </c>
    </row>
    <row r="7249" spans="2:8" x14ac:dyDescent="0.25">
      <c r="B7249" s="192">
        <f t="shared" si="574"/>
        <v>43402.916666649093</v>
      </c>
      <c r="C7249" s="16">
        <f t="shared" si="570"/>
        <v>10</v>
      </c>
      <c r="D7249" s="16">
        <f t="shared" si="571"/>
        <v>1</v>
      </c>
      <c r="E7249" s="16">
        <f t="shared" si="572"/>
        <v>1</v>
      </c>
      <c r="F7249" s="16">
        <f t="shared" si="573"/>
        <v>22</v>
      </c>
      <c r="G7249" s="195">
        <v>7247</v>
      </c>
      <c r="H7249" s="193">
        <v>0</v>
      </c>
    </row>
    <row r="7250" spans="2:8" x14ac:dyDescent="0.25">
      <c r="B7250" s="192">
        <f t="shared" si="574"/>
        <v>43402.958333315757</v>
      </c>
      <c r="C7250" s="16">
        <f t="shared" si="570"/>
        <v>10</v>
      </c>
      <c r="D7250" s="16">
        <f t="shared" si="571"/>
        <v>1</v>
      </c>
      <c r="E7250" s="16">
        <f t="shared" si="572"/>
        <v>1</v>
      </c>
      <c r="F7250" s="16">
        <f t="shared" si="573"/>
        <v>23</v>
      </c>
      <c r="G7250" s="195">
        <v>7248</v>
      </c>
      <c r="H7250" s="193">
        <v>0</v>
      </c>
    </row>
    <row r="7251" spans="2:8" x14ac:dyDescent="0.25">
      <c r="B7251" s="192">
        <f t="shared" si="574"/>
        <v>43402.999999982421</v>
      </c>
      <c r="C7251" s="16">
        <f t="shared" si="570"/>
        <v>10</v>
      </c>
      <c r="D7251" s="16">
        <f t="shared" si="571"/>
        <v>2</v>
      </c>
      <c r="E7251" s="16">
        <f t="shared" si="572"/>
        <v>1</v>
      </c>
      <c r="F7251" s="16">
        <f t="shared" si="573"/>
        <v>0</v>
      </c>
      <c r="G7251" s="195">
        <v>7249</v>
      </c>
      <c r="H7251" s="193">
        <v>0</v>
      </c>
    </row>
    <row r="7252" spans="2:8" x14ac:dyDescent="0.25">
      <c r="B7252" s="192">
        <f t="shared" si="574"/>
        <v>43403.041666649086</v>
      </c>
      <c r="C7252" s="16">
        <f t="shared" si="570"/>
        <v>10</v>
      </c>
      <c r="D7252" s="16">
        <f t="shared" si="571"/>
        <v>2</v>
      </c>
      <c r="E7252" s="16">
        <f t="shared" si="572"/>
        <v>1</v>
      </c>
      <c r="F7252" s="16">
        <f t="shared" si="573"/>
        <v>1</v>
      </c>
      <c r="G7252" s="195">
        <v>7250</v>
      </c>
      <c r="H7252" s="193">
        <v>0</v>
      </c>
    </row>
    <row r="7253" spans="2:8" x14ac:dyDescent="0.25">
      <c r="B7253" s="192">
        <f t="shared" si="574"/>
        <v>43403.08333331575</v>
      </c>
      <c r="C7253" s="16">
        <f t="shared" si="570"/>
        <v>10</v>
      </c>
      <c r="D7253" s="16">
        <f t="shared" si="571"/>
        <v>2</v>
      </c>
      <c r="E7253" s="16">
        <f t="shared" si="572"/>
        <v>1</v>
      </c>
      <c r="F7253" s="16">
        <f t="shared" si="573"/>
        <v>2</v>
      </c>
      <c r="G7253" s="195">
        <v>7251</v>
      </c>
      <c r="H7253" s="193">
        <v>0</v>
      </c>
    </row>
    <row r="7254" spans="2:8" x14ac:dyDescent="0.25">
      <c r="B7254" s="192">
        <f t="shared" si="574"/>
        <v>43403.124999982414</v>
      </c>
      <c r="C7254" s="16">
        <f t="shared" si="570"/>
        <v>10</v>
      </c>
      <c r="D7254" s="16">
        <f t="shared" si="571"/>
        <v>2</v>
      </c>
      <c r="E7254" s="16">
        <f t="shared" si="572"/>
        <v>1</v>
      </c>
      <c r="F7254" s="16">
        <f t="shared" si="573"/>
        <v>3</v>
      </c>
      <c r="G7254" s="195">
        <v>7252</v>
      </c>
      <c r="H7254" s="193">
        <v>0</v>
      </c>
    </row>
    <row r="7255" spans="2:8" x14ac:dyDescent="0.25">
      <c r="B7255" s="192">
        <f t="shared" si="574"/>
        <v>43403.166666649078</v>
      </c>
      <c r="C7255" s="16">
        <f t="shared" si="570"/>
        <v>10</v>
      </c>
      <c r="D7255" s="16">
        <f t="shared" si="571"/>
        <v>2</v>
      </c>
      <c r="E7255" s="16">
        <f t="shared" si="572"/>
        <v>1</v>
      </c>
      <c r="F7255" s="16">
        <f t="shared" si="573"/>
        <v>4</v>
      </c>
      <c r="G7255" s="195">
        <v>7253</v>
      </c>
      <c r="H7255" s="193">
        <v>0</v>
      </c>
    </row>
    <row r="7256" spans="2:8" x14ac:dyDescent="0.25">
      <c r="B7256" s="192">
        <f t="shared" si="574"/>
        <v>43403.208333315742</v>
      </c>
      <c r="C7256" s="16">
        <f t="shared" si="570"/>
        <v>10</v>
      </c>
      <c r="D7256" s="16">
        <f t="shared" si="571"/>
        <v>2</v>
      </c>
      <c r="E7256" s="16">
        <f t="shared" si="572"/>
        <v>1</v>
      </c>
      <c r="F7256" s="16">
        <f t="shared" si="573"/>
        <v>5</v>
      </c>
      <c r="G7256" s="195">
        <v>7254</v>
      </c>
      <c r="H7256" s="193">
        <v>0</v>
      </c>
    </row>
    <row r="7257" spans="2:8" x14ac:dyDescent="0.25">
      <c r="B7257" s="192">
        <f t="shared" si="574"/>
        <v>43403.249999982407</v>
      </c>
      <c r="C7257" s="16">
        <f t="shared" si="570"/>
        <v>10</v>
      </c>
      <c r="D7257" s="16">
        <f t="shared" si="571"/>
        <v>2</v>
      </c>
      <c r="E7257" s="16">
        <f t="shared" si="572"/>
        <v>1</v>
      </c>
      <c r="F7257" s="16">
        <f t="shared" si="573"/>
        <v>6</v>
      </c>
      <c r="G7257" s="195">
        <v>7255</v>
      </c>
      <c r="H7257" s="193">
        <v>1.7248E-4</v>
      </c>
    </row>
    <row r="7258" spans="2:8" x14ac:dyDescent="0.25">
      <c r="B7258" s="192">
        <f t="shared" si="574"/>
        <v>43403.291666649071</v>
      </c>
      <c r="C7258" s="16">
        <f t="shared" si="570"/>
        <v>10</v>
      </c>
      <c r="D7258" s="16">
        <f t="shared" si="571"/>
        <v>2</v>
      </c>
      <c r="E7258" s="16">
        <f t="shared" si="572"/>
        <v>1</v>
      </c>
      <c r="F7258" s="16">
        <f t="shared" si="573"/>
        <v>7</v>
      </c>
      <c r="G7258" s="195">
        <v>7256</v>
      </c>
      <c r="H7258" s="193">
        <v>2.9511152999999998E-2</v>
      </c>
    </row>
    <row r="7259" spans="2:8" x14ac:dyDescent="0.25">
      <c r="B7259" s="192">
        <f t="shared" si="574"/>
        <v>43403.333333315735</v>
      </c>
      <c r="C7259" s="16">
        <f t="shared" si="570"/>
        <v>10</v>
      </c>
      <c r="D7259" s="16">
        <f t="shared" si="571"/>
        <v>2</v>
      </c>
      <c r="E7259" s="16">
        <f t="shared" si="572"/>
        <v>1</v>
      </c>
      <c r="F7259" s="16">
        <f t="shared" si="573"/>
        <v>8</v>
      </c>
      <c r="G7259" s="195">
        <v>7257</v>
      </c>
      <c r="H7259" s="193">
        <v>0.114756871</v>
      </c>
    </row>
    <row r="7260" spans="2:8" x14ac:dyDescent="0.25">
      <c r="B7260" s="192">
        <f t="shared" si="574"/>
        <v>43403.374999982399</v>
      </c>
      <c r="C7260" s="16">
        <f t="shared" si="570"/>
        <v>10</v>
      </c>
      <c r="D7260" s="16">
        <f t="shared" si="571"/>
        <v>2</v>
      </c>
      <c r="E7260" s="16">
        <f t="shared" si="572"/>
        <v>1</v>
      </c>
      <c r="F7260" s="16">
        <f t="shared" si="573"/>
        <v>9</v>
      </c>
      <c r="G7260" s="195">
        <v>7258</v>
      </c>
      <c r="H7260" s="193">
        <v>0.195790766</v>
      </c>
    </row>
    <row r="7261" spans="2:8" x14ac:dyDescent="0.25">
      <c r="B7261" s="192">
        <f t="shared" si="574"/>
        <v>43403.416666649064</v>
      </c>
      <c r="C7261" s="16">
        <f t="shared" si="570"/>
        <v>10</v>
      </c>
      <c r="D7261" s="16">
        <f t="shared" si="571"/>
        <v>2</v>
      </c>
      <c r="E7261" s="16">
        <f t="shared" si="572"/>
        <v>1</v>
      </c>
      <c r="F7261" s="16">
        <f t="shared" si="573"/>
        <v>10</v>
      </c>
      <c r="G7261" s="195">
        <v>7259</v>
      </c>
      <c r="H7261" s="193">
        <v>0.24790066099999999</v>
      </c>
    </row>
    <row r="7262" spans="2:8" x14ac:dyDescent="0.25">
      <c r="B7262" s="192">
        <f t="shared" si="574"/>
        <v>43403.458333315728</v>
      </c>
      <c r="C7262" s="16">
        <f t="shared" si="570"/>
        <v>10</v>
      </c>
      <c r="D7262" s="16">
        <f t="shared" si="571"/>
        <v>2</v>
      </c>
      <c r="E7262" s="16">
        <f t="shared" si="572"/>
        <v>1</v>
      </c>
      <c r="F7262" s="16">
        <f t="shared" si="573"/>
        <v>11</v>
      </c>
      <c r="G7262" s="195">
        <v>7260</v>
      </c>
      <c r="H7262" s="193">
        <v>0.29105887499999999</v>
      </c>
    </row>
    <row r="7263" spans="2:8" x14ac:dyDescent="0.25">
      <c r="B7263" s="192">
        <f t="shared" si="574"/>
        <v>43403.499999982392</v>
      </c>
      <c r="C7263" s="16">
        <f t="shared" si="570"/>
        <v>10</v>
      </c>
      <c r="D7263" s="16">
        <f t="shared" si="571"/>
        <v>2</v>
      </c>
      <c r="E7263" s="16">
        <f t="shared" si="572"/>
        <v>1</v>
      </c>
      <c r="F7263" s="16">
        <f t="shared" si="573"/>
        <v>12</v>
      </c>
      <c r="G7263" s="195">
        <v>7261</v>
      </c>
      <c r="H7263" s="193">
        <v>0.31688923200000002</v>
      </c>
    </row>
    <row r="7264" spans="2:8" x14ac:dyDescent="0.25">
      <c r="B7264" s="192">
        <f t="shared" si="574"/>
        <v>43403.541666649056</v>
      </c>
      <c r="C7264" s="16">
        <f t="shared" si="570"/>
        <v>10</v>
      </c>
      <c r="D7264" s="16">
        <f t="shared" si="571"/>
        <v>2</v>
      </c>
      <c r="E7264" s="16">
        <f t="shared" si="572"/>
        <v>1</v>
      </c>
      <c r="F7264" s="16">
        <f t="shared" si="573"/>
        <v>13</v>
      </c>
      <c r="G7264" s="195">
        <v>7262</v>
      </c>
      <c r="H7264" s="193">
        <v>0.27663106300000001</v>
      </c>
    </row>
    <row r="7265" spans="2:8" x14ac:dyDescent="0.25">
      <c r="B7265" s="192">
        <f t="shared" si="574"/>
        <v>43403.583333315721</v>
      </c>
      <c r="C7265" s="16">
        <f t="shared" si="570"/>
        <v>10</v>
      </c>
      <c r="D7265" s="16">
        <f t="shared" si="571"/>
        <v>2</v>
      </c>
      <c r="E7265" s="16">
        <f t="shared" si="572"/>
        <v>1</v>
      </c>
      <c r="F7265" s="16">
        <f t="shared" si="573"/>
        <v>14</v>
      </c>
      <c r="G7265" s="195">
        <v>7263</v>
      </c>
      <c r="H7265" s="193">
        <v>0.26907764099999998</v>
      </c>
    </row>
    <row r="7266" spans="2:8" x14ac:dyDescent="0.25">
      <c r="B7266" s="192">
        <f t="shared" si="574"/>
        <v>43403.624999982385</v>
      </c>
      <c r="C7266" s="16">
        <f t="shared" si="570"/>
        <v>10</v>
      </c>
      <c r="D7266" s="16">
        <f t="shared" si="571"/>
        <v>2</v>
      </c>
      <c r="E7266" s="16">
        <f t="shared" si="572"/>
        <v>1</v>
      </c>
      <c r="F7266" s="16">
        <f t="shared" si="573"/>
        <v>15</v>
      </c>
      <c r="G7266" s="195">
        <v>7264</v>
      </c>
      <c r="H7266" s="193">
        <v>0.187764932</v>
      </c>
    </row>
    <row r="7267" spans="2:8" x14ac:dyDescent="0.25">
      <c r="B7267" s="192">
        <f t="shared" si="574"/>
        <v>43403.666666649049</v>
      </c>
      <c r="C7267" s="16">
        <f t="shared" si="570"/>
        <v>10</v>
      </c>
      <c r="D7267" s="16">
        <f t="shared" si="571"/>
        <v>2</v>
      </c>
      <c r="E7267" s="16">
        <f t="shared" si="572"/>
        <v>1</v>
      </c>
      <c r="F7267" s="16">
        <f t="shared" si="573"/>
        <v>16</v>
      </c>
      <c r="G7267" s="195">
        <v>7265</v>
      </c>
      <c r="H7267" s="193">
        <v>5.5948506000000002E-2</v>
      </c>
    </row>
    <row r="7268" spans="2:8" x14ac:dyDescent="0.25">
      <c r="B7268" s="192">
        <f t="shared" si="574"/>
        <v>43403.708333315713</v>
      </c>
      <c r="C7268" s="16">
        <f t="shared" si="570"/>
        <v>10</v>
      </c>
      <c r="D7268" s="16">
        <f t="shared" si="571"/>
        <v>2</v>
      </c>
      <c r="E7268" s="16">
        <f t="shared" si="572"/>
        <v>1</v>
      </c>
      <c r="F7268" s="16">
        <f t="shared" si="573"/>
        <v>17</v>
      </c>
      <c r="G7268" s="195">
        <v>7266</v>
      </c>
      <c r="H7268" s="193">
        <v>1.0694350000000001E-3</v>
      </c>
    </row>
    <row r="7269" spans="2:8" x14ac:dyDescent="0.25">
      <c r="B7269" s="192">
        <f t="shared" si="574"/>
        <v>43403.749999982378</v>
      </c>
      <c r="C7269" s="16">
        <f t="shared" si="570"/>
        <v>10</v>
      </c>
      <c r="D7269" s="16">
        <f t="shared" si="571"/>
        <v>2</v>
      </c>
      <c r="E7269" s="16">
        <f t="shared" si="572"/>
        <v>1</v>
      </c>
      <c r="F7269" s="16">
        <f t="shared" si="573"/>
        <v>18</v>
      </c>
      <c r="G7269" s="195">
        <v>7267</v>
      </c>
      <c r="H7269" s="193">
        <v>0</v>
      </c>
    </row>
    <row r="7270" spans="2:8" x14ac:dyDescent="0.25">
      <c r="B7270" s="192">
        <f t="shared" si="574"/>
        <v>43403.791666649042</v>
      </c>
      <c r="C7270" s="16">
        <f t="shared" si="570"/>
        <v>10</v>
      </c>
      <c r="D7270" s="16">
        <f t="shared" si="571"/>
        <v>2</v>
      </c>
      <c r="E7270" s="16">
        <f t="shared" si="572"/>
        <v>1</v>
      </c>
      <c r="F7270" s="16">
        <f t="shared" si="573"/>
        <v>19</v>
      </c>
      <c r="G7270" s="195">
        <v>7268</v>
      </c>
      <c r="H7270" s="193">
        <v>0</v>
      </c>
    </row>
    <row r="7271" spans="2:8" x14ac:dyDescent="0.25">
      <c r="B7271" s="192">
        <f t="shared" si="574"/>
        <v>43403.833333315706</v>
      </c>
      <c r="C7271" s="16">
        <f t="shared" si="570"/>
        <v>10</v>
      </c>
      <c r="D7271" s="16">
        <f t="shared" si="571"/>
        <v>2</v>
      </c>
      <c r="E7271" s="16">
        <f t="shared" si="572"/>
        <v>1</v>
      </c>
      <c r="F7271" s="16">
        <f t="shared" si="573"/>
        <v>20</v>
      </c>
      <c r="G7271" s="195">
        <v>7269</v>
      </c>
      <c r="H7271" s="193">
        <v>0</v>
      </c>
    </row>
    <row r="7272" spans="2:8" x14ac:dyDescent="0.25">
      <c r="B7272" s="192">
        <f t="shared" si="574"/>
        <v>43403.87499998237</v>
      </c>
      <c r="C7272" s="16">
        <f t="shared" si="570"/>
        <v>10</v>
      </c>
      <c r="D7272" s="16">
        <f t="shared" si="571"/>
        <v>2</v>
      </c>
      <c r="E7272" s="16">
        <f t="shared" si="572"/>
        <v>1</v>
      </c>
      <c r="F7272" s="16">
        <f t="shared" si="573"/>
        <v>21</v>
      </c>
      <c r="G7272" s="195">
        <v>7270</v>
      </c>
      <c r="H7272" s="193">
        <v>0</v>
      </c>
    </row>
    <row r="7273" spans="2:8" x14ac:dyDescent="0.25">
      <c r="B7273" s="192">
        <f t="shared" si="574"/>
        <v>43403.916666649035</v>
      </c>
      <c r="C7273" s="16">
        <f t="shared" si="570"/>
        <v>10</v>
      </c>
      <c r="D7273" s="16">
        <f t="shared" si="571"/>
        <v>2</v>
      </c>
      <c r="E7273" s="16">
        <f t="shared" si="572"/>
        <v>1</v>
      </c>
      <c r="F7273" s="16">
        <f t="shared" si="573"/>
        <v>22</v>
      </c>
      <c r="G7273" s="195">
        <v>7271</v>
      </c>
      <c r="H7273" s="193">
        <v>0</v>
      </c>
    </row>
    <row r="7274" spans="2:8" x14ac:dyDescent="0.25">
      <c r="B7274" s="192">
        <f t="shared" si="574"/>
        <v>43403.958333315699</v>
      </c>
      <c r="C7274" s="16">
        <f t="shared" si="570"/>
        <v>10</v>
      </c>
      <c r="D7274" s="16">
        <f t="shared" si="571"/>
        <v>2</v>
      </c>
      <c r="E7274" s="16">
        <f t="shared" si="572"/>
        <v>1</v>
      </c>
      <c r="F7274" s="16">
        <f t="shared" si="573"/>
        <v>23</v>
      </c>
      <c r="G7274" s="195">
        <v>7272</v>
      </c>
      <c r="H7274" s="193">
        <v>0</v>
      </c>
    </row>
    <row r="7275" spans="2:8" x14ac:dyDescent="0.25">
      <c r="B7275" s="192">
        <f t="shared" si="574"/>
        <v>43403.999999982363</v>
      </c>
      <c r="C7275" s="16">
        <f t="shared" si="570"/>
        <v>10</v>
      </c>
      <c r="D7275" s="16">
        <f t="shared" si="571"/>
        <v>3</v>
      </c>
      <c r="E7275" s="16">
        <f t="shared" si="572"/>
        <v>1</v>
      </c>
      <c r="F7275" s="16">
        <f t="shared" si="573"/>
        <v>0</v>
      </c>
      <c r="G7275" s="195">
        <v>7273</v>
      </c>
      <c r="H7275" s="193">
        <v>0</v>
      </c>
    </row>
    <row r="7276" spans="2:8" x14ac:dyDescent="0.25">
      <c r="B7276" s="192">
        <f t="shared" si="574"/>
        <v>43404.041666649027</v>
      </c>
      <c r="C7276" s="16">
        <f t="shared" si="570"/>
        <v>10</v>
      </c>
      <c r="D7276" s="16">
        <f t="shared" si="571"/>
        <v>3</v>
      </c>
      <c r="E7276" s="16">
        <f t="shared" si="572"/>
        <v>1</v>
      </c>
      <c r="F7276" s="16">
        <f t="shared" si="573"/>
        <v>1</v>
      </c>
      <c r="G7276" s="195">
        <v>7274</v>
      </c>
      <c r="H7276" s="193">
        <v>0</v>
      </c>
    </row>
    <row r="7277" spans="2:8" x14ac:dyDescent="0.25">
      <c r="B7277" s="192">
        <f t="shared" si="574"/>
        <v>43404.083333315692</v>
      </c>
      <c r="C7277" s="16">
        <f t="shared" si="570"/>
        <v>10</v>
      </c>
      <c r="D7277" s="16">
        <f t="shared" si="571"/>
        <v>3</v>
      </c>
      <c r="E7277" s="16">
        <f t="shared" si="572"/>
        <v>1</v>
      </c>
      <c r="F7277" s="16">
        <f t="shared" si="573"/>
        <v>2</v>
      </c>
      <c r="G7277" s="195">
        <v>7275</v>
      </c>
      <c r="H7277" s="193">
        <v>0</v>
      </c>
    </row>
    <row r="7278" spans="2:8" x14ac:dyDescent="0.25">
      <c r="B7278" s="192">
        <f t="shared" si="574"/>
        <v>43404.124999982356</v>
      </c>
      <c r="C7278" s="16">
        <f t="shared" si="570"/>
        <v>10</v>
      </c>
      <c r="D7278" s="16">
        <f t="shared" si="571"/>
        <v>3</v>
      </c>
      <c r="E7278" s="16">
        <f t="shared" si="572"/>
        <v>1</v>
      </c>
      <c r="F7278" s="16">
        <f t="shared" si="573"/>
        <v>3</v>
      </c>
      <c r="G7278" s="195">
        <v>7276</v>
      </c>
      <c r="H7278" s="193">
        <v>0</v>
      </c>
    </row>
    <row r="7279" spans="2:8" x14ac:dyDescent="0.25">
      <c r="B7279" s="192">
        <f t="shared" si="574"/>
        <v>43404.16666664902</v>
      </c>
      <c r="C7279" s="16">
        <f t="shared" si="570"/>
        <v>10</v>
      </c>
      <c r="D7279" s="16">
        <f t="shared" si="571"/>
        <v>3</v>
      </c>
      <c r="E7279" s="16">
        <f t="shared" si="572"/>
        <v>1</v>
      </c>
      <c r="F7279" s="16">
        <f t="shared" si="573"/>
        <v>4</v>
      </c>
      <c r="G7279" s="195">
        <v>7277</v>
      </c>
      <c r="H7279" s="193">
        <v>0</v>
      </c>
    </row>
    <row r="7280" spans="2:8" x14ac:dyDescent="0.25">
      <c r="B7280" s="192">
        <f t="shared" si="574"/>
        <v>43404.208333315684</v>
      </c>
      <c r="C7280" s="16">
        <f t="shared" si="570"/>
        <v>10</v>
      </c>
      <c r="D7280" s="16">
        <f t="shared" si="571"/>
        <v>3</v>
      </c>
      <c r="E7280" s="16">
        <f t="shared" si="572"/>
        <v>1</v>
      </c>
      <c r="F7280" s="16">
        <f t="shared" si="573"/>
        <v>5</v>
      </c>
      <c r="G7280" s="195">
        <v>7278</v>
      </c>
      <c r="H7280" s="193">
        <v>0</v>
      </c>
    </row>
    <row r="7281" spans="2:8" x14ac:dyDescent="0.25">
      <c r="B7281" s="192">
        <f t="shared" si="574"/>
        <v>43404.249999982349</v>
      </c>
      <c r="C7281" s="16">
        <f t="shared" si="570"/>
        <v>10</v>
      </c>
      <c r="D7281" s="16">
        <f t="shared" si="571"/>
        <v>3</v>
      </c>
      <c r="E7281" s="16">
        <f t="shared" si="572"/>
        <v>1</v>
      </c>
      <c r="F7281" s="16">
        <f t="shared" si="573"/>
        <v>6</v>
      </c>
      <c r="G7281" s="195">
        <v>7279</v>
      </c>
      <c r="H7281" s="193">
        <v>1.6575699999999999E-4</v>
      </c>
    </row>
    <row r="7282" spans="2:8" x14ac:dyDescent="0.25">
      <c r="B7282" s="192">
        <f t="shared" si="574"/>
        <v>43404.291666649013</v>
      </c>
      <c r="C7282" s="16">
        <f t="shared" si="570"/>
        <v>10</v>
      </c>
      <c r="D7282" s="16">
        <f t="shared" si="571"/>
        <v>3</v>
      </c>
      <c r="E7282" s="16">
        <f t="shared" si="572"/>
        <v>1</v>
      </c>
      <c r="F7282" s="16">
        <f t="shared" si="573"/>
        <v>7</v>
      </c>
      <c r="G7282" s="195">
        <v>7280</v>
      </c>
      <c r="H7282" s="193">
        <v>3.8389565E-2</v>
      </c>
    </row>
    <row r="7283" spans="2:8" x14ac:dyDescent="0.25">
      <c r="B7283" s="192">
        <f t="shared" si="574"/>
        <v>43404.333333315677</v>
      </c>
      <c r="C7283" s="16">
        <f t="shared" si="570"/>
        <v>10</v>
      </c>
      <c r="D7283" s="16">
        <f t="shared" si="571"/>
        <v>3</v>
      </c>
      <c r="E7283" s="16">
        <f t="shared" si="572"/>
        <v>1</v>
      </c>
      <c r="F7283" s="16">
        <f t="shared" si="573"/>
        <v>8</v>
      </c>
      <c r="G7283" s="195">
        <v>7281</v>
      </c>
      <c r="H7283" s="193">
        <v>0.15308495699999999</v>
      </c>
    </row>
    <row r="7284" spans="2:8" x14ac:dyDescent="0.25">
      <c r="B7284" s="192">
        <f t="shared" si="574"/>
        <v>43404.374999982341</v>
      </c>
      <c r="C7284" s="16">
        <f t="shared" si="570"/>
        <v>10</v>
      </c>
      <c r="D7284" s="16">
        <f t="shared" si="571"/>
        <v>3</v>
      </c>
      <c r="E7284" s="16">
        <f t="shared" si="572"/>
        <v>1</v>
      </c>
      <c r="F7284" s="16">
        <f t="shared" si="573"/>
        <v>9</v>
      </c>
      <c r="G7284" s="195">
        <v>7282</v>
      </c>
      <c r="H7284" s="193">
        <v>0.24988764499999999</v>
      </c>
    </row>
    <row r="7285" spans="2:8" x14ac:dyDescent="0.25">
      <c r="B7285" s="192">
        <f t="shared" si="574"/>
        <v>43404.416666649005</v>
      </c>
      <c r="C7285" s="16">
        <f t="shared" si="570"/>
        <v>10</v>
      </c>
      <c r="D7285" s="16">
        <f t="shared" si="571"/>
        <v>3</v>
      </c>
      <c r="E7285" s="16">
        <f t="shared" si="572"/>
        <v>1</v>
      </c>
      <c r="F7285" s="16">
        <f t="shared" si="573"/>
        <v>10</v>
      </c>
      <c r="G7285" s="195">
        <v>7283</v>
      </c>
      <c r="H7285" s="193">
        <v>0.32729191899999999</v>
      </c>
    </row>
    <row r="7286" spans="2:8" x14ac:dyDescent="0.25">
      <c r="B7286" s="192">
        <f t="shared" si="574"/>
        <v>43404.45833331567</v>
      </c>
      <c r="C7286" s="16">
        <f t="shared" si="570"/>
        <v>10</v>
      </c>
      <c r="D7286" s="16">
        <f t="shared" si="571"/>
        <v>3</v>
      </c>
      <c r="E7286" s="16">
        <f t="shared" si="572"/>
        <v>1</v>
      </c>
      <c r="F7286" s="16">
        <f t="shared" si="573"/>
        <v>11</v>
      </c>
      <c r="G7286" s="195">
        <v>7284</v>
      </c>
      <c r="H7286" s="193">
        <v>0.35289979999999999</v>
      </c>
    </row>
    <row r="7287" spans="2:8" x14ac:dyDescent="0.25">
      <c r="B7287" s="192">
        <f t="shared" si="574"/>
        <v>43404.499999982334</v>
      </c>
      <c r="C7287" s="16">
        <f t="shared" si="570"/>
        <v>10</v>
      </c>
      <c r="D7287" s="16">
        <f t="shared" si="571"/>
        <v>3</v>
      </c>
      <c r="E7287" s="16">
        <f t="shared" si="572"/>
        <v>1</v>
      </c>
      <c r="F7287" s="16">
        <f t="shared" si="573"/>
        <v>12</v>
      </c>
      <c r="G7287" s="195">
        <v>7285</v>
      </c>
      <c r="H7287" s="193">
        <v>0.357793046</v>
      </c>
    </row>
    <row r="7288" spans="2:8" x14ac:dyDescent="0.25">
      <c r="B7288" s="192">
        <f t="shared" si="574"/>
        <v>43404.541666648998</v>
      </c>
      <c r="C7288" s="16">
        <f t="shared" si="570"/>
        <v>10</v>
      </c>
      <c r="D7288" s="16">
        <f t="shared" si="571"/>
        <v>3</v>
      </c>
      <c r="E7288" s="16">
        <f t="shared" si="572"/>
        <v>1</v>
      </c>
      <c r="F7288" s="16">
        <f t="shared" si="573"/>
        <v>13</v>
      </c>
      <c r="G7288" s="195">
        <v>7286</v>
      </c>
      <c r="H7288" s="193">
        <v>0.31990638100000002</v>
      </c>
    </row>
    <row r="7289" spans="2:8" x14ac:dyDescent="0.25">
      <c r="B7289" s="192">
        <f t="shared" si="574"/>
        <v>43404.583333315662</v>
      </c>
      <c r="C7289" s="16">
        <f t="shared" si="570"/>
        <v>10</v>
      </c>
      <c r="D7289" s="16">
        <f t="shared" si="571"/>
        <v>3</v>
      </c>
      <c r="E7289" s="16">
        <f t="shared" si="572"/>
        <v>1</v>
      </c>
      <c r="F7289" s="16">
        <f t="shared" si="573"/>
        <v>14</v>
      </c>
      <c r="G7289" s="195">
        <v>7287</v>
      </c>
      <c r="H7289" s="193">
        <v>0.27797238600000002</v>
      </c>
    </row>
    <row r="7290" spans="2:8" x14ac:dyDescent="0.25">
      <c r="B7290" s="192">
        <f t="shared" si="574"/>
        <v>43404.624999982327</v>
      </c>
      <c r="C7290" s="16">
        <f t="shared" si="570"/>
        <v>10</v>
      </c>
      <c r="D7290" s="16">
        <f t="shared" si="571"/>
        <v>3</v>
      </c>
      <c r="E7290" s="16">
        <f t="shared" si="572"/>
        <v>1</v>
      </c>
      <c r="F7290" s="16">
        <f t="shared" si="573"/>
        <v>15</v>
      </c>
      <c r="G7290" s="195">
        <v>7288</v>
      </c>
      <c r="H7290" s="193">
        <v>0.16801310799999999</v>
      </c>
    </row>
    <row r="7291" spans="2:8" x14ac:dyDescent="0.25">
      <c r="B7291" s="192">
        <f t="shared" si="574"/>
        <v>43404.666666648991</v>
      </c>
      <c r="C7291" s="16">
        <f t="shared" si="570"/>
        <v>10</v>
      </c>
      <c r="D7291" s="16">
        <f t="shared" si="571"/>
        <v>3</v>
      </c>
      <c r="E7291" s="16">
        <f t="shared" si="572"/>
        <v>1</v>
      </c>
      <c r="F7291" s="16">
        <f t="shared" si="573"/>
        <v>16</v>
      </c>
      <c r="G7291" s="195">
        <v>7289</v>
      </c>
      <c r="H7291" s="193">
        <v>5.0608194000000002E-2</v>
      </c>
    </row>
    <row r="7292" spans="2:8" x14ac:dyDescent="0.25">
      <c r="B7292" s="192">
        <f t="shared" si="574"/>
        <v>43404.708333315655</v>
      </c>
      <c r="C7292" s="16">
        <f t="shared" si="570"/>
        <v>10</v>
      </c>
      <c r="D7292" s="16">
        <f t="shared" si="571"/>
        <v>3</v>
      </c>
      <c r="E7292" s="16">
        <f t="shared" si="572"/>
        <v>1</v>
      </c>
      <c r="F7292" s="16">
        <f t="shared" si="573"/>
        <v>17</v>
      </c>
      <c r="G7292" s="195">
        <v>7290</v>
      </c>
      <c r="H7292" s="193">
        <v>3.5647800000000002E-4</v>
      </c>
    </row>
    <row r="7293" spans="2:8" x14ac:dyDescent="0.25">
      <c r="B7293" s="192">
        <f t="shared" si="574"/>
        <v>43404.749999982319</v>
      </c>
      <c r="C7293" s="16">
        <f t="shared" si="570"/>
        <v>10</v>
      </c>
      <c r="D7293" s="16">
        <f t="shared" si="571"/>
        <v>3</v>
      </c>
      <c r="E7293" s="16">
        <f t="shared" si="572"/>
        <v>1</v>
      </c>
      <c r="F7293" s="16">
        <f t="shared" si="573"/>
        <v>18</v>
      </c>
      <c r="G7293" s="195">
        <v>7291</v>
      </c>
      <c r="H7293" s="193">
        <v>0</v>
      </c>
    </row>
    <row r="7294" spans="2:8" x14ac:dyDescent="0.25">
      <c r="B7294" s="192">
        <f t="shared" si="574"/>
        <v>43404.791666648984</v>
      </c>
      <c r="C7294" s="16">
        <f t="shared" si="570"/>
        <v>10</v>
      </c>
      <c r="D7294" s="16">
        <f t="shared" si="571"/>
        <v>3</v>
      </c>
      <c r="E7294" s="16">
        <f t="shared" si="572"/>
        <v>1</v>
      </c>
      <c r="F7294" s="16">
        <f t="shared" si="573"/>
        <v>19</v>
      </c>
      <c r="G7294" s="195">
        <v>7292</v>
      </c>
      <c r="H7294" s="193">
        <v>0</v>
      </c>
    </row>
    <row r="7295" spans="2:8" x14ac:dyDescent="0.25">
      <c r="B7295" s="192">
        <f t="shared" si="574"/>
        <v>43404.833333315648</v>
      </c>
      <c r="C7295" s="16">
        <f t="shared" si="570"/>
        <v>10</v>
      </c>
      <c r="D7295" s="16">
        <f t="shared" si="571"/>
        <v>3</v>
      </c>
      <c r="E7295" s="16">
        <f t="shared" si="572"/>
        <v>1</v>
      </c>
      <c r="F7295" s="16">
        <f t="shared" si="573"/>
        <v>20</v>
      </c>
      <c r="G7295" s="195">
        <v>7293</v>
      </c>
      <c r="H7295" s="193">
        <v>0</v>
      </c>
    </row>
    <row r="7296" spans="2:8" x14ac:dyDescent="0.25">
      <c r="B7296" s="192">
        <f t="shared" si="574"/>
        <v>43404.874999982312</v>
      </c>
      <c r="C7296" s="16">
        <f t="shared" si="570"/>
        <v>10</v>
      </c>
      <c r="D7296" s="16">
        <f t="shared" si="571"/>
        <v>3</v>
      </c>
      <c r="E7296" s="16">
        <f t="shared" si="572"/>
        <v>1</v>
      </c>
      <c r="F7296" s="16">
        <f t="shared" si="573"/>
        <v>21</v>
      </c>
      <c r="G7296" s="195">
        <v>7294</v>
      </c>
      <c r="H7296" s="193">
        <v>0</v>
      </c>
    </row>
    <row r="7297" spans="2:8" x14ac:dyDescent="0.25">
      <c r="B7297" s="192">
        <f t="shared" si="574"/>
        <v>43404.916666648976</v>
      </c>
      <c r="C7297" s="16">
        <f t="shared" si="570"/>
        <v>10</v>
      </c>
      <c r="D7297" s="16">
        <f t="shared" si="571"/>
        <v>3</v>
      </c>
      <c r="E7297" s="16">
        <f t="shared" si="572"/>
        <v>1</v>
      </c>
      <c r="F7297" s="16">
        <f t="shared" si="573"/>
        <v>22</v>
      </c>
      <c r="G7297" s="195">
        <v>7295</v>
      </c>
      <c r="H7297" s="193">
        <v>0</v>
      </c>
    </row>
    <row r="7298" spans="2:8" x14ac:dyDescent="0.25">
      <c r="B7298" s="192">
        <f t="shared" si="574"/>
        <v>43404.958333315641</v>
      </c>
      <c r="C7298" s="16">
        <f t="shared" si="570"/>
        <v>10</v>
      </c>
      <c r="D7298" s="16">
        <f t="shared" si="571"/>
        <v>3</v>
      </c>
      <c r="E7298" s="16">
        <f t="shared" si="572"/>
        <v>1</v>
      </c>
      <c r="F7298" s="16">
        <f t="shared" si="573"/>
        <v>23</v>
      </c>
      <c r="G7298" s="195">
        <v>7296</v>
      </c>
      <c r="H7298" s="193">
        <v>0</v>
      </c>
    </row>
    <row r="7299" spans="2:8" x14ac:dyDescent="0.25">
      <c r="B7299" s="192">
        <f t="shared" si="574"/>
        <v>43404.999999982305</v>
      </c>
      <c r="C7299" s="16">
        <f t="shared" si="570"/>
        <v>11</v>
      </c>
      <c r="D7299" s="16">
        <f t="shared" si="571"/>
        <v>4</v>
      </c>
      <c r="E7299" s="16">
        <f t="shared" si="572"/>
        <v>1</v>
      </c>
      <c r="F7299" s="16">
        <f t="shared" si="573"/>
        <v>0</v>
      </c>
      <c r="G7299" s="195">
        <v>7297</v>
      </c>
      <c r="H7299" s="193">
        <v>0</v>
      </c>
    </row>
    <row r="7300" spans="2:8" x14ac:dyDescent="0.25">
      <c r="B7300" s="192">
        <f t="shared" si="574"/>
        <v>43405.041666648969</v>
      </c>
      <c r="C7300" s="16">
        <f t="shared" ref="C7300:C7363" si="575">MONTH(B7300)</f>
        <v>11</v>
      </c>
      <c r="D7300" s="16">
        <f t="shared" ref="D7300:D7363" si="576">WEEKDAY(B7300,2)</f>
        <v>4</v>
      </c>
      <c r="E7300" s="16">
        <f t="shared" ref="E7300:E7363" si="577">IF(D7300&lt;6,1,2)</f>
        <v>1</v>
      </c>
      <c r="F7300" s="16">
        <f t="shared" ref="F7300:F7363" si="578">HOUR(B7300)</f>
        <v>1</v>
      </c>
      <c r="G7300" s="195">
        <v>7298</v>
      </c>
      <c r="H7300" s="193">
        <v>0</v>
      </c>
    </row>
    <row r="7301" spans="2:8" x14ac:dyDescent="0.25">
      <c r="B7301" s="192">
        <f t="shared" ref="B7301:B7364" si="579">B7300+1/24</f>
        <v>43405.083333315633</v>
      </c>
      <c r="C7301" s="16">
        <f t="shared" si="575"/>
        <v>11</v>
      </c>
      <c r="D7301" s="16">
        <f t="shared" si="576"/>
        <v>4</v>
      </c>
      <c r="E7301" s="16">
        <f t="shared" si="577"/>
        <v>1</v>
      </c>
      <c r="F7301" s="16">
        <f t="shared" si="578"/>
        <v>2</v>
      </c>
      <c r="G7301" s="195">
        <v>7299</v>
      </c>
      <c r="H7301" s="193">
        <v>0</v>
      </c>
    </row>
    <row r="7302" spans="2:8" x14ac:dyDescent="0.25">
      <c r="B7302" s="192">
        <f t="shared" si="579"/>
        <v>43405.124999982298</v>
      </c>
      <c r="C7302" s="16">
        <f t="shared" si="575"/>
        <v>11</v>
      </c>
      <c r="D7302" s="16">
        <f t="shared" si="576"/>
        <v>4</v>
      </c>
      <c r="E7302" s="16">
        <f t="shared" si="577"/>
        <v>1</v>
      </c>
      <c r="F7302" s="16">
        <f t="shared" si="578"/>
        <v>3</v>
      </c>
      <c r="G7302" s="195">
        <v>7300</v>
      </c>
      <c r="H7302" s="193">
        <v>0</v>
      </c>
    </row>
    <row r="7303" spans="2:8" x14ac:dyDescent="0.25">
      <c r="B7303" s="192">
        <f t="shared" si="579"/>
        <v>43405.166666648962</v>
      </c>
      <c r="C7303" s="16">
        <f t="shared" si="575"/>
        <v>11</v>
      </c>
      <c r="D7303" s="16">
        <f t="shared" si="576"/>
        <v>4</v>
      </c>
      <c r="E7303" s="16">
        <f t="shared" si="577"/>
        <v>1</v>
      </c>
      <c r="F7303" s="16">
        <f t="shared" si="578"/>
        <v>4</v>
      </c>
      <c r="G7303" s="195">
        <v>7301</v>
      </c>
      <c r="H7303" s="193">
        <v>0</v>
      </c>
    </row>
    <row r="7304" spans="2:8" x14ac:dyDescent="0.25">
      <c r="B7304" s="192">
        <f t="shared" si="579"/>
        <v>43405.208333315626</v>
      </c>
      <c r="C7304" s="16">
        <f t="shared" si="575"/>
        <v>11</v>
      </c>
      <c r="D7304" s="16">
        <f t="shared" si="576"/>
        <v>4</v>
      </c>
      <c r="E7304" s="16">
        <f t="shared" si="577"/>
        <v>1</v>
      </c>
      <c r="F7304" s="16">
        <f t="shared" si="578"/>
        <v>5</v>
      </c>
      <c r="G7304" s="195">
        <v>7302</v>
      </c>
      <c r="H7304" s="193">
        <v>0</v>
      </c>
    </row>
    <row r="7305" spans="2:8" x14ac:dyDescent="0.25">
      <c r="B7305" s="192">
        <f t="shared" si="579"/>
        <v>43405.24999998229</v>
      </c>
      <c r="C7305" s="16">
        <f t="shared" si="575"/>
        <v>11</v>
      </c>
      <c r="D7305" s="16">
        <f t="shared" si="576"/>
        <v>4</v>
      </c>
      <c r="E7305" s="16">
        <f t="shared" si="577"/>
        <v>1</v>
      </c>
      <c r="F7305" s="16">
        <f t="shared" si="578"/>
        <v>6</v>
      </c>
      <c r="G7305" s="195">
        <v>7303</v>
      </c>
      <c r="H7305" s="193">
        <v>1.6575699999999999E-4</v>
      </c>
    </row>
    <row r="7306" spans="2:8" x14ac:dyDescent="0.25">
      <c r="B7306" s="192">
        <f t="shared" si="579"/>
        <v>43405.291666648955</v>
      </c>
      <c r="C7306" s="16">
        <f t="shared" si="575"/>
        <v>11</v>
      </c>
      <c r="D7306" s="16">
        <f t="shared" si="576"/>
        <v>4</v>
      </c>
      <c r="E7306" s="16">
        <f t="shared" si="577"/>
        <v>1</v>
      </c>
      <c r="F7306" s="16">
        <f t="shared" si="578"/>
        <v>7</v>
      </c>
      <c r="G7306" s="195">
        <v>7304</v>
      </c>
      <c r="H7306" s="193">
        <v>4.8981398000000002E-2</v>
      </c>
    </row>
    <row r="7307" spans="2:8" x14ac:dyDescent="0.25">
      <c r="B7307" s="192">
        <f t="shared" si="579"/>
        <v>43405.333333315619</v>
      </c>
      <c r="C7307" s="16">
        <f t="shared" si="575"/>
        <v>11</v>
      </c>
      <c r="D7307" s="16">
        <f t="shared" si="576"/>
        <v>4</v>
      </c>
      <c r="E7307" s="16">
        <f t="shared" si="577"/>
        <v>1</v>
      </c>
      <c r="F7307" s="16">
        <f t="shared" si="578"/>
        <v>8</v>
      </c>
      <c r="G7307" s="195">
        <v>7305</v>
      </c>
      <c r="H7307" s="193">
        <v>0.196592658</v>
      </c>
    </row>
    <row r="7308" spans="2:8" x14ac:dyDescent="0.25">
      <c r="B7308" s="192">
        <f t="shared" si="579"/>
        <v>43405.374999982283</v>
      </c>
      <c r="C7308" s="16">
        <f t="shared" si="575"/>
        <v>11</v>
      </c>
      <c r="D7308" s="16">
        <f t="shared" si="576"/>
        <v>4</v>
      </c>
      <c r="E7308" s="16">
        <f t="shared" si="577"/>
        <v>1</v>
      </c>
      <c r="F7308" s="16">
        <f t="shared" si="578"/>
        <v>9</v>
      </c>
      <c r="G7308" s="195">
        <v>7306</v>
      </c>
      <c r="H7308" s="193">
        <v>0.33062971499999999</v>
      </c>
    </row>
    <row r="7309" spans="2:8" x14ac:dyDescent="0.25">
      <c r="B7309" s="192">
        <f t="shared" si="579"/>
        <v>43405.416666648947</v>
      </c>
      <c r="C7309" s="16">
        <f t="shared" si="575"/>
        <v>11</v>
      </c>
      <c r="D7309" s="16">
        <f t="shared" si="576"/>
        <v>4</v>
      </c>
      <c r="E7309" s="16">
        <f t="shared" si="577"/>
        <v>1</v>
      </c>
      <c r="F7309" s="16">
        <f t="shared" si="578"/>
        <v>10</v>
      </c>
      <c r="G7309" s="195">
        <v>7307</v>
      </c>
      <c r="H7309" s="193">
        <v>0.38949912799999997</v>
      </c>
    </row>
    <row r="7310" spans="2:8" x14ac:dyDescent="0.25">
      <c r="B7310" s="192">
        <f t="shared" si="579"/>
        <v>43405.458333315612</v>
      </c>
      <c r="C7310" s="16">
        <f t="shared" si="575"/>
        <v>11</v>
      </c>
      <c r="D7310" s="16">
        <f t="shared" si="576"/>
        <v>4</v>
      </c>
      <c r="E7310" s="16">
        <f t="shared" si="577"/>
        <v>1</v>
      </c>
      <c r="F7310" s="16">
        <f t="shared" si="578"/>
        <v>11</v>
      </c>
      <c r="G7310" s="195">
        <v>7308</v>
      </c>
      <c r="H7310" s="193">
        <v>0.40806087699999999</v>
      </c>
    </row>
    <row r="7311" spans="2:8" x14ac:dyDescent="0.25">
      <c r="B7311" s="192">
        <f t="shared" si="579"/>
        <v>43405.499999982276</v>
      </c>
      <c r="C7311" s="16">
        <f t="shared" si="575"/>
        <v>11</v>
      </c>
      <c r="D7311" s="16">
        <f t="shared" si="576"/>
        <v>4</v>
      </c>
      <c r="E7311" s="16">
        <f t="shared" si="577"/>
        <v>1</v>
      </c>
      <c r="F7311" s="16">
        <f t="shared" si="578"/>
        <v>12</v>
      </c>
      <c r="G7311" s="195">
        <v>7309</v>
      </c>
      <c r="H7311" s="193">
        <v>0.40653634399999999</v>
      </c>
    </row>
    <row r="7312" spans="2:8" x14ac:dyDescent="0.25">
      <c r="B7312" s="192">
        <f t="shared" si="579"/>
        <v>43405.54166664894</v>
      </c>
      <c r="C7312" s="16">
        <f t="shared" si="575"/>
        <v>11</v>
      </c>
      <c r="D7312" s="16">
        <f t="shared" si="576"/>
        <v>4</v>
      </c>
      <c r="E7312" s="16">
        <f t="shared" si="577"/>
        <v>1</v>
      </c>
      <c r="F7312" s="16">
        <f t="shared" si="578"/>
        <v>13</v>
      </c>
      <c r="G7312" s="195">
        <v>7310</v>
      </c>
      <c r="H7312" s="193">
        <v>0.35492726600000002</v>
      </c>
    </row>
    <row r="7313" spans="2:8" x14ac:dyDescent="0.25">
      <c r="B7313" s="192">
        <f t="shared" si="579"/>
        <v>43405.583333315604</v>
      </c>
      <c r="C7313" s="16">
        <f t="shared" si="575"/>
        <v>11</v>
      </c>
      <c r="D7313" s="16">
        <f t="shared" si="576"/>
        <v>4</v>
      </c>
      <c r="E7313" s="16">
        <f t="shared" si="577"/>
        <v>1</v>
      </c>
      <c r="F7313" s="16">
        <f t="shared" si="578"/>
        <v>14</v>
      </c>
      <c r="G7313" s="195">
        <v>7311</v>
      </c>
      <c r="H7313" s="193">
        <v>0.29522468600000001</v>
      </c>
    </row>
    <row r="7314" spans="2:8" x14ac:dyDescent="0.25">
      <c r="B7314" s="192">
        <f t="shared" si="579"/>
        <v>43405.624999982268</v>
      </c>
      <c r="C7314" s="16">
        <f t="shared" si="575"/>
        <v>11</v>
      </c>
      <c r="D7314" s="16">
        <f t="shared" si="576"/>
        <v>4</v>
      </c>
      <c r="E7314" s="16">
        <f t="shared" si="577"/>
        <v>1</v>
      </c>
      <c r="F7314" s="16">
        <f t="shared" si="578"/>
        <v>15</v>
      </c>
      <c r="G7314" s="195">
        <v>7312</v>
      </c>
      <c r="H7314" s="193">
        <v>0.185341797</v>
      </c>
    </row>
    <row r="7315" spans="2:8" x14ac:dyDescent="0.25">
      <c r="B7315" s="192">
        <f t="shared" si="579"/>
        <v>43405.666666648933</v>
      </c>
      <c r="C7315" s="16">
        <f t="shared" si="575"/>
        <v>11</v>
      </c>
      <c r="D7315" s="16">
        <f t="shared" si="576"/>
        <v>4</v>
      </c>
      <c r="E7315" s="16">
        <f t="shared" si="577"/>
        <v>1</v>
      </c>
      <c r="F7315" s="16">
        <f t="shared" si="578"/>
        <v>16</v>
      </c>
      <c r="G7315" s="195">
        <v>7313</v>
      </c>
      <c r="H7315" s="193">
        <v>5.3008946000000001E-2</v>
      </c>
    </row>
    <row r="7316" spans="2:8" x14ac:dyDescent="0.25">
      <c r="B7316" s="192">
        <f t="shared" si="579"/>
        <v>43405.708333315597</v>
      </c>
      <c r="C7316" s="16">
        <f t="shared" si="575"/>
        <v>11</v>
      </c>
      <c r="D7316" s="16">
        <f t="shared" si="576"/>
        <v>4</v>
      </c>
      <c r="E7316" s="16">
        <f t="shared" si="577"/>
        <v>1</v>
      </c>
      <c r="F7316" s="16">
        <f t="shared" si="578"/>
        <v>17</v>
      </c>
      <c r="G7316" s="195">
        <v>7314</v>
      </c>
      <c r="H7316" s="193">
        <v>3.5647800000000002E-4</v>
      </c>
    </row>
    <row r="7317" spans="2:8" x14ac:dyDescent="0.25">
      <c r="B7317" s="192">
        <f t="shared" si="579"/>
        <v>43405.749999982261</v>
      </c>
      <c r="C7317" s="16">
        <f t="shared" si="575"/>
        <v>11</v>
      </c>
      <c r="D7317" s="16">
        <f t="shared" si="576"/>
        <v>4</v>
      </c>
      <c r="E7317" s="16">
        <f t="shared" si="577"/>
        <v>1</v>
      </c>
      <c r="F7317" s="16">
        <f t="shared" si="578"/>
        <v>18</v>
      </c>
      <c r="G7317" s="195">
        <v>7315</v>
      </c>
      <c r="H7317" s="193">
        <v>0</v>
      </c>
    </row>
    <row r="7318" spans="2:8" x14ac:dyDescent="0.25">
      <c r="B7318" s="192">
        <f t="shared" si="579"/>
        <v>43405.791666648925</v>
      </c>
      <c r="C7318" s="16">
        <f t="shared" si="575"/>
        <v>11</v>
      </c>
      <c r="D7318" s="16">
        <f t="shared" si="576"/>
        <v>4</v>
      </c>
      <c r="E7318" s="16">
        <f t="shared" si="577"/>
        <v>1</v>
      </c>
      <c r="F7318" s="16">
        <f t="shared" si="578"/>
        <v>19</v>
      </c>
      <c r="G7318" s="195">
        <v>7316</v>
      </c>
      <c r="H7318" s="193">
        <v>0</v>
      </c>
    </row>
    <row r="7319" spans="2:8" x14ac:dyDescent="0.25">
      <c r="B7319" s="192">
        <f t="shared" si="579"/>
        <v>43405.83333331559</v>
      </c>
      <c r="C7319" s="16">
        <f t="shared" si="575"/>
        <v>11</v>
      </c>
      <c r="D7319" s="16">
        <f t="shared" si="576"/>
        <v>4</v>
      </c>
      <c r="E7319" s="16">
        <f t="shared" si="577"/>
        <v>1</v>
      </c>
      <c r="F7319" s="16">
        <f t="shared" si="578"/>
        <v>20</v>
      </c>
      <c r="G7319" s="195">
        <v>7317</v>
      </c>
      <c r="H7319" s="193">
        <v>0</v>
      </c>
    </row>
    <row r="7320" spans="2:8" x14ac:dyDescent="0.25">
      <c r="B7320" s="192">
        <f t="shared" si="579"/>
        <v>43405.874999982254</v>
      </c>
      <c r="C7320" s="16">
        <f t="shared" si="575"/>
        <v>11</v>
      </c>
      <c r="D7320" s="16">
        <f t="shared" si="576"/>
        <v>4</v>
      </c>
      <c r="E7320" s="16">
        <f t="shared" si="577"/>
        <v>1</v>
      </c>
      <c r="F7320" s="16">
        <f t="shared" si="578"/>
        <v>21</v>
      </c>
      <c r="G7320" s="195">
        <v>7318</v>
      </c>
      <c r="H7320" s="193">
        <v>0</v>
      </c>
    </row>
    <row r="7321" spans="2:8" x14ac:dyDescent="0.25">
      <c r="B7321" s="192">
        <f t="shared" si="579"/>
        <v>43405.916666648918</v>
      </c>
      <c r="C7321" s="16">
        <f t="shared" si="575"/>
        <v>11</v>
      </c>
      <c r="D7321" s="16">
        <f t="shared" si="576"/>
        <v>4</v>
      </c>
      <c r="E7321" s="16">
        <f t="shared" si="577"/>
        <v>1</v>
      </c>
      <c r="F7321" s="16">
        <f t="shared" si="578"/>
        <v>22</v>
      </c>
      <c r="G7321" s="195">
        <v>7319</v>
      </c>
      <c r="H7321" s="193">
        <v>0</v>
      </c>
    </row>
    <row r="7322" spans="2:8" x14ac:dyDescent="0.25">
      <c r="B7322" s="192">
        <f t="shared" si="579"/>
        <v>43405.958333315582</v>
      </c>
      <c r="C7322" s="16">
        <f t="shared" si="575"/>
        <v>11</v>
      </c>
      <c r="D7322" s="16">
        <f t="shared" si="576"/>
        <v>4</v>
      </c>
      <c r="E7322" s="16">
        <f t="shared" si="577"/>
        <v>1</v>
      </c>
      <c r="F7322" s="16">
        <f t="shared" si="578"/>
        <v>23</v>
      </c>
      <c r="G7322" s="195">
        <v>7320</v>
      </c>
      <c r="H7322" s="193">
        <v>0</v>
      </c>
    </row>
    <row r="7323" spans="2:8" x14ac:dyDescent="0.25">
      <c r="B7323" s="192">
        <f t="shared" si="579"/>
        <v>43405.999999982247</v>
      </c>
      <c r="C7323" s="16">
        <f t="shared" si="575"/>
        <v>11</v>
      </c>
      <c r="D7323" s="16">
        <f t="shared" si="576"/>
        <v>5</v>
      </c>
      <c r="E7323" s="16">
        <f t="shared" si="577"/>
        <v>1</v>
      </c>
      <c r="F7323" s="16">
        <f t="shared" si="578"/>
        <v>0</v>
      </c>
      <c r="G7323" s="195">
        <v>7321</v>
      </c>
      <c r="H7323" s="193">
        <v>0</v>
      </c>
    </row>
    <row r="7324" spans="2:8" x14ac:dyDescent="0.25">
      <c r="B7324" s="192">
        <f t="shared" si="579"/>
        <v>43406.041666648911</v>
      </c>
      <c r="C7324" s="16">
        <f t="shared" si="575"/>
        <v>11</v>
      </c>
      <c r="D7324" s="16">
        <f t="shared" si="576"/>
        <v>5</v>
      </c>
      <c r="E7324" s="16">
        <f t="shared" si="577"/>
        <v>1</v>
      </c>
      <c r="F7324" s="16">
        <f t="shared" si="578"/>
        <v>1</v>
      </c>
      <c r="G7324" s="195">
        <v>7322</v>
      </c>
      <c r="H7324" s="193">
        <v>0</v>
      </c>
    </row>
    <row r="7325" spans="2:8" x14ac:dyDescent="0.25">
      <c r="B7325" s="192">
        <f t="shared" si="579"/>
        <v>43406.083333315575</v>
      </c>
      <c r="C7325" s="16">
        <f t="shared" si="575"/>
        <v>11</v>
      </c>
      <c r="D7325" s="16">
        <f t="shared" si="576"/>
        <v>5</v>
      </c>
      <c r="E7325" s="16">
        <f t="shared" si="577"/>
        <v>1</v>
      </c>
      <c r="F7325" s="16">
        <f t="shared" si="578"/>
        <v>2</v>
      </c>
      <c r="G7325" s="195">
        <v>7323</v>
      </c>
      <c r="H7325" s="193">
        <v>0</v>
      </c>
    </row>
    <row r="7326" spans="2:8" x14ac:dyDescent="0.25">
      <c r="B7326" s="192">
        <f t="shared" si="579"/>
        <v>43406.124999982239</v>
      </c>
      <c r="C7326" s="16">
        <f t="shared" si="575"/>
        <v>11</v>
      </c>
      <c r="D7326" s="16">
        <f t="shared" si="576"/>
        <v>5</v>
      </c>
      <c r="E7326" s="16">
        <f t="shared" si="577"/>
        <v>1</v>
      </c>
      <c r="F7326" s="16">
        <f t="shared" si="578"/>
        <v>3</v>
      </c>
      <c r="G7326" s="195">
        <v>7324</v>
      </c>
      <c r="H7326" s="193">
        <v>0</v>
      </c>
    </row>
    <row r="7327" spans="2:8" x14ac:dyDescent="0.25">
      <c r="B7327" s="192">
        <f t="shared" si="579"/>
        <v>43406.166666648904</v>
      </c>
      <c r="C7327" s="16">
        <f t="shared" si="575"/>
        <v>11</v>
      </c>
      <c r="D7327" s="16">
        <f t="shared" si="576"/>
        <v>5</v>
      </c>
      <c r="E7327" s="16">
        <f t="shared" si="577"/>
        <v>1</v>
      </c>
      <c r="F7327" s="16">
        <f t="shared" si="578"/>
        <v>4</v>
      </c>
      <c r="G7327" s="195">
        <v>7325</v>
      </c>
      <c r="H7327" s="193">
        <v>0</v>
      </c>
    </row>
    <row r="7328" spans="2:8" x14ac:dyDescent="0.25">
      <c r="B7328" s="192">
        <f t="shared" si="579"/>
        <v>43406.208333315568</v>
      </c>
      <c r="C7328" s="16">
        <f t="shared" si="575"/>
        <v>11</v>
      </c>
      <c r="D7328" s="16">
        <f t="shared" si="576"/>
        <v>5</v>
      </c>
      <c r="E7328" s="16">
        <f t="shared" si="577"/>
        <v>1</v>
      </c>
      <c r="F7328" s="16">
        <f t="shared" si="578"/>
        <v>5</v>
      </c>
      <c r="G7328" s="195">
        <v>7326</v>
      </c>
      <c r="H7328" s="193">
        <v>0</v>
      </c>
    </row>
    <row r="7329" spans="2:8" x14ac:dyDescent="0.25">
      <c r="B7329" s="192">
        <f t="shared" si="579"/>
        <v>43406.249999982232</v>
      </c>
      <c r="C7329" s="16">
        <f t="shared" si="575"/>
        <v>11</v>
      </c>
      <c r="D7329" s="16">
        <f t="shared" si="576"/>
        <v>5</v>
      </c>
      <c r="E7329" s="16">
        <f t="shared" si="577"/>
        <v>1</v>
      </c>
      <c r="F7329" s="16">
        <f t="shared" si="578"/>
        <v>6</v>
      </c>
      <c r="G7329" s="195">
        <v>7327</v>
      </c>
      <c r="H7329" s="193">
        <v>1.6575699999999999E-4</v>
      </c>
    </row>
    <row r="7330" spans="2:8" x14ac:dyDescent="0.25">
      <c r="B7330" s="192">
        <f t="shared" si="579"/>
        <v>43406.291666648896</v>
      </c>
      <c r="C7330" s="16">
        <f t="shared" si="575"/>
        <v>11</v>
      </c>
      <c r="D7330" s="16">
        <f t="shared" si="576"/>
        <v>5</v>
      </c>
      <c r="E7330" s="16">
        <f t="shared" si="577"/>
        <v>1</v>
      </c>
      <c r="F7330" s="16">
        <f t="shared" si="578"/>
        <v>7</v>
      </c>
      <c r="G7330" s="195">
        <v>7328</v>
      </c>
      <c r="H7330" s="193">
        <v>4.1869933999999998E-2</v>
      </c>
    </row>
    <row r="7331" spans="2:8" x14ac:dyDescent="0.25">
      <c r="B7331" s="192">
        <f t="shared" si="579"/>
        <v>43406.333333315561</v>
      </c>
      <c r="C7331" s="16">
        <f t="shared" si="575"/>
        <v>11</v>
      </c>
      <c r="D7331" s="16">
        <f t="shared" si="576"/>
        <v>5</v>
      </c>
      <c r="E7331" s="16">
        <f t="shared" si="577"/>
        <v>1</v>
      </c>
      <c r="F7331" s="16">
        <f t="shared" si="578"/>
        <v>8</v>
      </c>
      <c r="G7331" s="195">
        <v>7329</v>
      </c>
      <c r="H7331" s="193">
        <v>0.16129339300000001</v>
      </c>
    </row>
    <row r="7332" spans="2:8" x14ac:dyDescent="0.25">
      <c r="B7332" s="192">
        <f t="shared" si="579"/>
        <v>43406.374999982225</v>
      </c>
      <c r="C7332" s="16">
        <f t="shared" si="575"/>
        <v>11</v>
      </c>
      <c r="D7332" s="16">
        <f t="shared" si="576"/>
        <v>5</v>
      </c>
      <c r="E7332" s="16">
        <f t="shared" si="577"/>
        <v>1</v>
      </c>
      <c r="F7332" s="16">
        <f t="shared" si="578"/>
        <v>9</v>
      </c>
      <c r="G7332" s="195">
        <v>7330</v>
      </c>
      <c r="H7332" s="193">
        <v>0.26744639199999998</v>
      </c>
    </row>
    <row r="7333" spans="2:8" x14ac:dyDescent="0.25">
      <c r="B7333" s="192">
        <f t="shared" si="579"/>
        <v>43406.416666648889</v>
      </c>
      <c r="C7333" s="16">
        <f t="shared" si="575"/>
        <v>11</v>
      </c>
      <c r="D7333" s="16">
        <f t="shared" si="576"/>
        <v>5</v>
      </c>
      <c r="E7333" s="16">
        <f t="shared" si="577"/>
        <v>1</v>
      </c>
      <c r="F7333" s="16">
        <f t="shared" si="578"/>
        <v>10</v>
      </c>
      <c r="G7333" s="195">
        <v>7331</v>
      </c>
      <c r="H7333" s="193">
        <v>0.35013403999999998</v>
      </c>
    </row>
    <row r="7334" spans="2:8" x14ac:dyDescent="0.25">
      <c r="B7334" s="192">
        <f t="shared" si="579"/>
        <v>43406.458333315553</v>
      </c>
      <c r="C7334" s="16">
        <f t="shared" si="575"/>
        <v>11</v>
      </c>
      <c r="D7334" s="16">
        <f t="shared" si="576"/>
        <v>5</v>
      </c>
      <c r="E7334" s="16">
        <f t="shared" si="577"/>
        <v>1</v>
      </c>
      <c r="F7334" s="16">
        <f t="shared" si="578"/>
        <v>11</v>
      </c>
      <c r="G7334" s="195">
        <v>7332</v>
      </c>
      <c r="H7334" s="193">
        <v>0.35945468699999999</v>
      </c>
    </row>
    <row r="7335" spans="2:8" x14ac:dyDescent="0.25">
      <c r="B7335" s="192">
        <f t="shared" si="579"/>
        <v>43406.499999982218</v>
      </c>
      <c r="C7335" s="16">
        <f t="shared" si="575"/>
        <v>11</v>
      </c>
      <c r="D7335" s="16">
        <f t="shared" si="576"/>
        <v>5</v>
      </c>
      <c r="E7335" s="16">
        <f t="shared" si="577"/>
        <v>1</v>
      </c>
      <c r="F7335" s="16">
        <f t="shared" si="578"/>
        <v>12</v>
      </c>
      <c r="G7335" s="195">
        <v>7333</v>
      </c>
      <c r="H7335" s="193">
        <v>0.34389599500000001</v>
      </c>
    </row>
    <row r="7336" spans="2:8" x14ac:dyDescent="0.25">
      <c r="B7336" s="192">
        <f t="shared" si="579"/>
        <v>43406.541666648882</v>
      </c>
      <c r="C7336" s="16">
        <f t="shared" si="575"/>
        <v>11</v>
      </c>
      <c r="D7336" s="16">
        <f t="shared" si="576"/>
        <v>5</v>
      </c>
      <c r="E7336" s="16">
        <f t="shared" si="577"/>
        <v>1</v>
      </c>
      <c r="F7336" s="16">
        <f t="shared" si="578"/>
        <v>13</v>
      </c>
      <c r="G7336" s="195">
        <v>7334</v>
      </c>
      <c r="H7336" s="193">
        <v>0.28295811799999998</v>
      </c>
    </row>
    <row r="7337" spans="2:8" x14ac:dyDescent="0.25">
      <c r="B7337" s="192">
        <f t="shared" si="579"/>
        <v>43406.583333315546</v>
      </c>
      <c r="C7337" s="16">
        <f t="shared" si="575"/>
        <v>11</v>
      </c>
      <c r="D7337" s="16">
        <f t="shared" si="576"/>
        <v>5</v>
      </c>
      <c r="E7337" s="16">
        <f t="shared" si="577"/>
        <v>1</v>
      </c>
      <c r="F7337" s="16">
        <f t="shared" si="578"/>
        <v>14</v>
      </c>
      <c r="G7337" s="195">
        <v>7335</v>
      </c>
      <c r="H7337" s="193">
        <v>0.22737268699999999</v>
      </c>
    </row>
    <row r="7338" spans="2:8" x14ac:dyDescent="0.25">
      <c r="B7338" s="192">
        <f t="shared" si="579"/>
        <v>43406.62499998221</v>
      </c>
      <c r="C7338" s="16">
        <f t="shared" si="575"/>
        <v>11</v>
      </c>
      <c r="D7338" s="16">
        <f t="shared" si="576"/>
        <v>5</v>
      </c>
      <c r="E7338" s="16">
        <f t="shared" si="577"/>
        <v>1</v>
      </c>
      <c r="F7338" s="16">
        <f t="shared" si="578"/>
        <v>15</v>
      </c>
      <c r="G7338" s="195">
        <v>7336</v>
      </c>
      <c r="H7338" s="193">
        <v>0.14968651099999999</v>
      </c>
    </row>
    <row r="7339" spans="2:8" x14ac:dyDescent="0.25">
      <c r="B7339" s="192">
        <f t="shared" si="579"/>
        <v>43406.666666648875</v>
      </c>
      <c r="C7339" s="16">
        <f t="shared" si="575"/>
        <v>11</v>
      </c>
      <c r="D7339" s="16">
        <f t="shared" si="576"/>
        <v>5</v>
      </c>
      <c r="E7339" s="16">
        <f t="shared" si="577"/>
        <v>1</v>
      </c>
      <c r="F7339" s="16">
        <f t="shared" si="578"/>
        <v>16</v>
      </c>
      <c r="G7339" s="195">
        <v>7337</v>
      </c>
      <c r="H7339" s="193">
        <v>4.1097777000000002E-2</v>
      </c>
    </row>
    <row r="7340" spans="2:8" x14ac:dyDescent="0.25">
      <c r="B7340" s="192">
        <f t="shared" si="579"/>
        <v>43406.708333315539</v>
      </c>
      <c r="C7340" s="16">
        <f t="shared" si="575"/>
        <v>11</v>
      </c>
      <c r="D7340" s="16">
        <f t="shared" si="576"/>
        <v>5</v>
      </c>
      <c r="E7340" s="16">
        <f t="shared" si="577"/>
        <v>1</v>
      </c>
      <c r="F7340" s="16">
        <f t="shared" si="578"/>
        <v>17</v>
      </c>
      <c r="G7340" s="195">
        <v>7338</v>
      </c>
      <c r="H7340" s="193">
        <v>0</v>
      </c>
    </row>
    <row r="7341" spans="2:8" x14ac:dyDescent="0.25">
      <c r="B7341" s="192">
        <f t="shared" si="579"/>
        <v>43406.749999982203</v>
      </c>
      <c r="C7341" s="16">
        <f t="shared" si="575"/>
        <v>11</v>
      </c>
      <c r="D7341" s="16">
        <f t="shared" si="576"/>
        <v>5</v>
      </c>
      <c r="E7341" s="16">
        <f t="shared" si="577"/>
        <v>1</v>
      </c>
      <c r="F7341" s="16">
        <f t="shared" si="578"/>
        <v>18</v>
      </c>
      <c r="G7341" s="195">
        <v>7339</v>
      </c>
      <c r="H7341" s="193">
        <v>0</v>
      </c>
    </row>
    <row r="7342" spans="2:8" x14ac:dyDescent="0.25">
      <c r="B7342" s="192">
        <f t="shared" si="579"/>
        <v>43406.791666648867</v>
      </c>
      <c r="C7342" s="16">
        <f t="shared" si="575"/>
        <v>11</v>
      </c>
      <c r="D7342" s="16">
        <f t="shared" si="576"/>
        <v>5</v>
      </c>
      <c r="E7342" s="16">
        <f t="shared" si="577"/>
        <v>1</v>
      </c>
      <c r="F7342" s="16">
        <f t="shared" si="578"/>
        <v>19</v>
      </c>
      <c r="G7342" s="195">
        <v>7340</v>
      </c>
      <c r="H7342" s="193">
        <v>0</v>
      </c>
    </row>
    <row r="7343" spans="2:8" x14ac:dyDescent="0.25">
      <c r="B7343" s="192">
        <f t="shared" si="579"/>
        <v>43406.833333315531</v>
      </c>
      <c r="C7343" s="16">
        <f t="shared" si="575"/>
        <v>11</v>
      </c>
      <c r="D7343" s="16">
        <f t="shared" si="576"/>
        <v>5</v>
      </c>
      <c r="E7343" s="16">
        <f t="shared" si="577"/>
        <v>1</v>
      </c>
      <c r="F7343" s="16">
        <f t="shared" si="578"/>
        <v>20</v>
      </c>
      <c r="G7343" s="195">
        <v>7341</v>
      </c>
      <c r="H7343" s="193">
        <v>0</v>
      </c>
    </row>
    <row r="7344" spans="2:8" x14ac:dyDescent="0.25">
      <c r="B7344" s="192">
        <f t="shared" si="579"/>
        <v>43406.874999982196</v>
      </c>
      <c r="C7344" s="16">
        <f t="shared" si="575"/>
        <v>11</v>
      </c>
      <c r="D7344" s="16">
        <f t="shared" si="576"/>
        <v>5</v>
      </c>
      <c r="E7344" s="16">
        <f t="shared" si="577"/>
        <v>1</v>
      </c>
      <c r="F7344" s="16">
        <f t="shared" si="578"/>
        <v>21</v>
      </c>
      <c r="G7344" s="195">
        <v>7342</v>
      </c>
      <c r="H7344" s="193">
        <v>0</v>
      </c>
    </row>
    <row r="7345" spans="2:8" x14ac:dyDescent="0.25">
      <c r="B7345" s="192">
        <f t="shared" si="579"/>
        <v>43406.91666664886</v>
      </c>
      <c r="C7345" s="16">
        <f t="shared" si="575"/>
        <v>11</v>
      </c>
      <c r="D7345" s="16">
        <f t="shared" si="576"/>
        <v>5</v>
      </c>
      <c r="E7345" s="16">
        <f t="shared" si="577"/>
        <v>1</v>
      </c>
      <c r="F7345" s="16">
        <f t="shared" si="578"/>
        <v>22</v>
      </c>
      <c r="G7345" s="195">
        <v>7343</v>
      </c>
      <c r="H7345" s="193">
        <v>0</v>
      </c>
    </row>
    <row r="7346" spans="2:8" x14ac:dyDescent="0.25">
      <c r="B7346" s="192">
        <f t="shared" si="579"/>
        <v>43406.958333315524</v>
      </c>
      <c r="C7346" s="16">
        <f t="shared" si="575"/>
        <v>11</v>
      </c>
      <c r="D7346" s="16">
        <f t="shared" si="576"/>
        <v>5</v>
      </c>
      <c r="E7346" s="16">
        <f t="shared" si="577"/>
        <v>1</v>
      </c>
      <c r="F7346" s="16">
        <f t="shared" si="578"/>
        <v>23</v>
      </c>
      <c r="G7346" s="195">
        <v>7344</v>
      </c>
      <c r="H7346" s="193">
        <v>0</v>
      </c>
    </row>
    <row r="7347" spans="2:8" x14ac:dyDescent="0.25">
      <c r="B7347" s="192">
        <f t="shared" si="579"/>
        <v>43406.999999982188</v>
      </c>
      <c r="C7347" s="16">
        <f t="shared" si="575"/>
        <v>11</v>
      </c>
      <c r="D7347" s="16">
        <f t="shared" si="576"/>
        <v>6</v>
      </c>
      <c r="E7347" s="16">
        <f t="shared" si="577"/>
        <v>2</v>
      </c>
      <c r="F7347" s="16">
        <f t="shared" si="578"/>
        <v>0</v>
      </c>
      <c r="G7347" s="195">
        <v>7345</v>
      </c>
      <c r="H7347" s="193">
        <v>0</v>
      </c>
    </row>
    <row r="7348" spans="2:8" x14ac:dyDescent="0.25">
      <c r="B7348" s="192">
        <f t="shared" si="579"/>
        <v>43407.041666648853</v>
      </c>
      <c r="C7348" s="16">
        <f t="shared" si="575"/>
        <v>11</v>
      </c>
      <c r="D7348" s="16">
        <f t="shared" si="576"/>
        <v>6</v>
      </c>
      <c r="E7348" s="16">
        <f t="shared" si="577"/>
        <v>2</v>
      </c>
      <c r="F7348" s="16">
        <f t="shared" si="578"/>
        <v>1</v>
      </c>
      <c r="G7348" s="195">
        <v>7346</v>
      </c>
      <c r="H7348" s="193">
        <v>0</v>
      </c>
    </row>
    <row r="7349" spans="2:8" x14ac:dyDescent="0.25">
      <c r="B7349" s="192">
        <f t="shared" si="579"/>
        <v>43407.083333315517</v>
      </c>
      <c r="C7349" s="16">
        <f t="shared" si="575"/>
        <v>11</v>
      </c>
      <c r="D7349" s="16">
        <f t="shared" si="576"/>
        <v>6</v>
      </c>
      <c r="E7349" s="16">
        <f t="shared" si="577"/>
        <v>2</v>
      </c>
      <c r="F7349" s="16">
        <f t="shared" si="578"/>
        <v>2</v>
      </c>
      <c r="G7349" s="195">
        <v>7347</v>
      </c>
      <c r="H7349" s="193">
        <v>0</v>
      </c>
    </row>
    <row r="7350" spans="2:8" x14ac:dyDescent="0.25">
      <c r="B7350" s="192">
        <f t="shared" si="579"/>
        <v>43407.124999982181</v>
      </c>
      <c r="C7350" s="16">
        <f t="shared" si="575"/>
        <v>11</v>
      </c>
      <c r="D7350" s="16">
        <f t="shared" si="576"/>
        <v>6</v>
      </c>
      <c r="E7350" s="16">
        <f t="shared" si="577"/>
        <v>2</v>
      </c>
      <c r="F7350" s="16">
        <f t="shared" si="578"/>
        <v>3</v>
      </c>
      <c r="G7350" s="195">
        <v>7348</v>
      </c>
      <c r="H7350" s="193">
        <v>0</v>
      </c>
    </row>
    <row r="7351" spans="2:8" x14ac:dyDescent="0.25">
      <c r="B7351" s="192">
        <f t="shared" si="579"/>
        <v>43407.166666648845</v>
      </c>
      <c r="C7351" s="16">
        <f t="shared" si="575"/>
        <v>11</v>
      </c>
      <c r="D7351" s="16">
        <f t="shared" si="576"/>
        <v>6</v>
      </c>
      <c r="E7351" s="16">
        <f t="shared" si="577"/>
        <v>2</v>
      </c>
      <c r="F7351" s="16">
        <f t="shared" si="578"/>
        <v>4</v>
      </c>
      <c r="G7351" s="195">
        <v>7349</v>
      </c>
      <c r="H7351" s="193">
        <v>0</v>
      </c>
    </row>
    <row r="7352" spans="2:8" x14ac:dyDescent="0.25">
      <c r="B7352" s="192">
        <f t="shared" si="579"/>
        <v>43407.20833331551</v>
      </c>
      <c r="C7352" s="16">
        <f t="shared" si="575"/>
        <v>11</v>
      </c>
      <c r="D7352" s="16">
        <f t="shared" si="576"/>
        <v>6</v>
      </c>
      <c r="E7352" s="16">
        <f t="shared" si="577"/>
        <v>2</v>
      </c>
      <c r="F7352" s="16">
        <f t="shared" si="578"/>
        <v>5</v>
      </c>
      <c r="G7352" s="195">
        <v>7350</v>
      </c>
      <c r="H7352" s="193">
        <v>0</v>
      </c>
    </row>
    <row r="7353" spans="2:8" x14ac:dyDescent="0.25">
      <c r="B7353" s="192">
        <f t="shared" si="579"/>
        <v>43407.249999982174</v>
      </c>
      <c r="C7353" s="16">
        <f t="shared" si="575"/>
        <v>11</v>
      </c>
      <c r="D7353" s="16">
        <f t="shared" si="576"/>
        <v>6</v>
      </c>
      <c r="E7353" s="16">
        <f t="shared" si="577"/>
        <v>2</v>
      </c>
      <c r="F7353" s="16">
        <f t="shared" si="578"/>
        <v>6</v>
      </c>
      <c r="G7353" s="195">
        <v>7351</v>
      </c>
      <c r="H7353" s="193">
        <v>0</v>
      </c>
    </row>
    <row r="7354" spans="2:8" x14ac:dyDescent="0.25">
      <c r="B7354" s="192">
        <f t="shared" si="579"/>
        <v>43407.291666648838</v>
      </c>
      <c r="C7354" s="16">
        <f t="shared" si="575"/>
        <v>11</v>
      </c>
      <c r="D7354" s="16">
        <f t="shared" si="576"/>
        <v>6</v>
      </c>
      <c r="E7354" s="16">
        <f t="shared" si="577"/>
        <v>2</v>
      </c>
      <c r="F7354" s="16">
        <f t="shared" si="578"/>
        <v>7</v>
      </c>
      <c r="G7354" s="195">
        <v>7352</v>
      </c>
      <c r="H7354" s="193">
        <v>3.9053185999999997E-2</v>
      </c>
    </row>
    <row r="7355" spans="2:8" x14ac:dyDescent="0.25">
      <c r="B7355" s="192">
        <f t="shared" si="579"/>
        <v>43407.333333315502</v>
      </c>
      <c r="C7355" s="16">
        <f t="shared" si="575"/>
        <v>11</v>
      </c>
      <c r="D7355" s="16">
        <f t="shared" si="576"/>
        <v>6</v>
      </c>
      <c r="E7355" s="16">
        <f t="shared" si="577"/>
        <v>2</v>
      </c>
      <c r="F7355" s="16">
        <f t="shared" si="578"/>
        <v>8</v>
      </c>
      <c r="G7355" s="195">
        <v>7353</v>
      </c>
      <c r="H7355" s="193">
        <v>0.16204892500000001</v>
      </c>
    </row>
    <row r="7356" spans="2:8" x14ac:dyDescent="0.25">
      <c r="B7356" s="192">
        <f t="shared" si="579"/>
        <v>43407.374999982167</v>
      </c>
      <c r="C7356" s="16">
        <f t="shared" si="575"/>
        <v>11</v>
      </c>
      <c r="D7356" s="16">
        <f t="shared" si="576"/>
        <v>6</v>
      </c>
      <c r="E7356" s="16">
        <f t="shared" si="577"/>
        <v>2</v>
      </c>
      <c r="F7356" s="16">
        <f t="shared" si="578"/>
        <v>9</v>
      </c>
      <c r="G7356" s="195">
        <v>7354</v>
      </c>
      <c r="H7356" s="193">
        <v>0.26745925399999998</v>
      </c>
    </row>
    <row r="7357" spans="2:8" x14ac:dyDescent="0.25">
      <c r="B7357" s="192">
        <f t="shared" si="579"/>
        <v>43407.416666648831</v>
      </c>
      <c r="C7357" s="16">
        <f t="shared" si="575"/>
        <v>11</v>
      </c>
      <c r="D7357" s="16">
        <f t="shared" si="576"/>
        <v>6</v>
      </c>
      <c r="E7357" s="16">
        <f t="shared" si="577"/>
        <v>2</v>
      </c>
      <c r="F7357" s="16">
        <f t="shared" si="578"/>
        <v>10</v>
      </c>
      <c r="G7357" s="195">
        <v>7355</v>
      </c>
      <c r="H7357" s="193">
        <v>0.31812025100000002</v>
      </c>
    </row>
    <row r="7358" spans="2:8" x14ac:dyDescent="0.25">
      <c r="B7358" s="192">
        <f t="shared" si="579"/>
        <v>43407.458333315495</v>
      </c>
      <c r="C7358" s="16">
        <f t="shared" si="575"/>
        <v>11</v>
      </c>
      <c r="D7358" s="16">
        <f t="shared" si="576"/>
        <v>6</v>
      </c>
      <c r="E7358" s="16">
        <f t="shared" si="577"/>
        <v>2</v>
      </c>
      <c r="F7358" s="16">
        <f t="shared" si="578"/>
        <v>11</v>
      </c>
      <c r="G7358" s="195">
        <v>7356</v>
      </c>
      <c r="H7358" s="193">
        <v>0.36594141600000002</v>
      </c>
    </row>
    <row r="7359" spans="2:8" x14ac:dyDescent="0.25">
      <c r="B7359" s="192">
        <f t="shared" si="579"/>
        <v>43407.499999982159</v>
      </c>
      <c r="C7359" s="16">
        <f t="shared" si="575"/>
        <v>11</v>
      </c>
      <c r="D7359" s="16">
        <f t="shared" si="576"/>
        <v>6</v>
      </c>
      <c r="E7359" s="16">
        <f t="shared" si="577"/>
        <v>2</v>
      </c>
      <c r="F7359" s="16">
        <f t="shared" si="578"/>
        <v>12</v>
      </c>
      <c r="G7359" s="195">
        <v>7357</v>
      </c>
      <c r="H7359" s="193">
        <v>0.36896157800000001</v>
      </c>
    </row>
    <row r="7360" spans="2:8" x14ac:dyDescent="0.25">
      <c r="B7360" s="192">
        <f t="shared" si="579"/>
        <v>43407.541666648824</v>
      </c>
      <c r="C7360" s="16">
        <f t="shared" si="575"/>
        <v>11</v>
      </c>
      <c r="D7360" s="16">
        <f t="shared" si="576"/>
        <v>6</v>
      </c>
      <c r="E7360" s="16">
        <f t="shared" si="577"/>
        <v>2</v>
      </c>
      <c r="F7360" s="16">
        <f t="shared" si="578"/>
        <v>13</v>
      </c>
      <c r="G7360" s="195">
        <v>7358</v>
      </c>
      <c r="H7360" s="193">
        <v>0.32415319999999997</v>
      </c>
    </row>
    <row r="7361" spans="2:8" x14ac:dyDescent="0.25">
      <c r="B7361" s="192">
        <f t="shared" si="579"/>
        <v>43407.583333315488</v>
      </c>
      <c r="C7361" s="16">
        <f t="shared" si="575"/>
        <v>11</v>
      </c>
      <c r="D7361" s="16">
        <f t="shared" si="576"/>
        <v>6</v>
      </c>
      <c r="E7361" s="16">
        <f t="shared" si="577"/>
        <v>2</v>
      </c>
      <c r="F7361" s="16">
        <f t="shared" si="578"/>
        <v>14</v>
      </c>
      <c r="G7361" s="195">
        <v>7359</v>
      </c>
      <c r="H7361" s="193">
        <v>0.297508983</v>
      </c>
    </row>
    <row r="7362" spans="2:8" x14ac:dyDescent="0.25">
      <c r="B7362" s="192">
        <f t="shared" si="579"/>
        <v>43407.624999982152</v>
      </c>
      <c r="C7362" s="16">
        <f t="shared" si="575"/>
        <v>11</v>
      </c>
      <c r="D7362" s="16">
        <f t="shared" si="576"/>
        <v>6</v>
      </c>
      <c r="E7362" s="16">
        <f t="shared" si="577"/>
        <v>2</v>
      </c>
      <c r="F7362" s="16">
        <f t="shared" si="578"/>
        <v>15</v>
      </c>
      <c r="G7362" s="195">
        <v>7360</v>
      </c>
      <c r="H7362" s="193">
        <v>0.19959896899999999</v>
      </c>
    </row>
    <row r="7363" spans="2:8" x14ac:dyDescent="0.25">
      <c r="B7363" s="192">
        <f t="shared" si="579"/>
        <v>43407.666666648816</v>
      </c>
      <c r="C7363" s="16">
        <f t="shared" si="575"/>
        <v>11</v>
      </c>
      <c r="D7363" s="16">
        <f t="shared" si="576"/>
        <v>6</v>
      </c>
      <c r="E7363" s="16">
        <f t="shared" si="577"/>
        <v>2</v>
      </c>
      <c r="F7363" s="16">
        <f t="shared" si="578"/>
        <v>16</v>
      </c>
      <c r="G7363" s="195">
        <v>7361</v>
      </c>
      <c r="H7363" s="193">
        <v>5.3738276000000001E-2</v>
      </c>
    </row>
    <row r="7364" spans="2:8" x14ac:dyDescent="0.25">
      <c r="B7364" s="192">
        <f t="shared" si="579"/>
        <v>43407.708333315481</v>
      </c>
      <c r="C7364" s="16">
        <f t="shared" ref="C7364:C7427" si="580">MONTH(B7364)</f>
        <v>11</v>
      </c>
      <c r="D7364" s="16">
        <f t="shared" ref="D7364:D7427" si="581">WEEKDAY(B7364,2)</f>
        <v>6</v>
      </c>
      <c r="E7364" s="16">
        <f t="shared" ref="E7364:E7427" si="582">IF(D7364&lt;6,1,2)</f>
        <v>2</v>
      </c>
      <c r="F7364" s="16">
        <f t="shared" ref="F7364:F7427" si="583">HOUR(B7364)</f>
        <v>17</v>
      </c>
      <c r="G7364" s="195">
        <v>7362</v>
      </c>
      <c r="H7364" s="193">
        <v>0</v>
      </c>
    </row>
    <row r="7365" spans="2:8" x14ac:dyDescent="0.25">
      <c r="B7365" s="192">
        <f t="shared" ref="B7365:B7428" si="584">B7364+1/24</f>
        <v>43407.749999982145</v>
      </c>
      <c r="C7365" s="16">
        <f t="shared" si="580"/>
        <v>11</v>
      </c>
      <c r="D7365" s="16">
        <f t="shared" si="581"/>
        <v>6</v>
      </c>
      <c r="E7365" s="16">
        <f t="shared" si="582"/>
        <v>2</v>
      </c>
      <c r="F7365" s="16">
        <f t="shared" si="583"/>
        <v>18</v>
      </c>
      <c r="G7365" s="195">
        <v>7363</v>
      </c>
      <c r="H7365" s="193">
        <v>0</v>
      </c>
    </row>
    <row r="7366" spans="2:8" x14ac:dyDescent="0.25">
      <c r="B7366" s="192">
        <f t="shared" si="584"/>
        <v>43407.791666648809</v>
      </c>
      <c r="C7366" s="16">
        <f t="shared" si="580"/>
        <v>11</v>
      </c>
      <c r="D7366" s="16">
        <f t="shared" si="581"/>
        <v>6</v>
      </c>
      <c r="E7366" s="16">
        <f t="shared" si="582"/>
        <v>2</v>
      </c>
      <c r="F7366" s="16">
        <f t="shared" si="583"/>
        <v>19</v>
      </c>
      <c r="G7366" s="195">
        <v>7364</v>
      </c>
      <c r="H7366" s="193">
        <v>0</v>
      </c>
    </row>
    <row r="7367" spans="2:8" x14ac:dyDescent="0.25">
      <c r="B7367" s="192">
        <f t="shared" si="584"/>
        <v>43407.833333315473</v>
      </c>
      <c r="C7367" s="16">
        <f t="shared" si="580"/>
        <v>11</v>
      </c>
      <c r="D7367" s="16">
        <f t="shared" si="581"/>
        <v>6</v>
      </c>
      <c r="E7367" s="16">
        <f t="shared" si="582"/>
        <v>2</v>
      </c>
      <c r="F7367" s="16">
        <f t="shared" si="583"/>
        <v>20</v>
      </c>
      <c r="G7367" s="195">
        <v>7365</v>
      </c>
      <c r="H7367" s="193">
        <v>0</v>
      </c>
    </row>
    <row r="7368" spans="2:8" x14ac:dyDescent="0.25">
      <c r="B7368" s="192">
        <f t="shared" si="584"/>
        <v>43407.874999982138</v>
      </c>
      <c r="C7368" s="16">
        <f t="shared" si="580"/>
        <v>11</v>
      </c>
      <c r="D7368" s="16">
        <f t="shared" si="581"/>
        <v>6</v>
      </c>
      <c r="E7368" s="16">
        <f t="shared" si="582"/>
        <v>2</v>
      </c>
      <c r="F7368" s="16">
        <f t="shared" si="583"/>
        <v>21</v>
      </c>
      <c r="G7368" s="195">
        <v>7366</v>
      </c>
      <c r="H7368" s="193">
        <v>0</v>
      </c>
    </row>
    <row r="7369" spans="2:8" x14ac:dyDescent="0.25">
      <c r="B7369" s="192">
        <f t="shared" si="584"/>
        <v>43407.916666648802</v>
      </c>
      <c r="C7369" s="16">
        <f t="shared" si="580"/>
        <v>11</v>
      </c>
      <c r="D7369" s="16">
        <f t="shared" si="581"/>
        <v>6</v>
      </c>
      <c r="E7369" s="16">
        <f t="shared" si="582"/>
        <v>2</v>
      </c>
      <c r="F7369" s="16">
        <f t="shared" si="583"/>
        <v>22</v>
      </c>
      <c r="G7369" s="195">
        <v>7367</v>
      </c>
      <c r="H7369" s="193">
        <v>0</v>
      </c>
    </row>
    <row r="7370" spans="2:8" x14ac:dyDescent="0.25">
      <c r="B7370" s="192">
        <f t="shared" si="584"/>
        <v>43407.958333315466</v>
      </c>
      <c r="C7370" s="16">
        <f t="shared" si="580"/>
        <v>11</v>
      </c>
      <c r="D7370" s="16">
        <f t="shared" si="581"/>
        <v>6</v>
      </c>
      <c r="E7370" s="16">
        <f t="shared" si="582"/>
        <v>2</v>
      </c>
      <c r="F7370" s="16">
        <f t="shared" si="583"/>
        <v>23</v>
      </c>
      <c r="G7370" s="195">
        <v>7368</v>
      </c>
      <c r="H7370" s="193">
        <v>0</v>
      </c>
    </row>
    <row r="7371" spans="2:8" x14ac:dyDescent="0.25">
      <c r="B7371" s="192">
        <f t="shared" si="584"/>
        <v>43407.99999998213</v>
      </c>
      <c r="C7371" s="16">
        <f t="shared" si="580"/>
        <v>11</v>
      </c>
      <c r="D7371" s="16">
        <f t="shared" si="581"/>
        <v>7</v>
      </c>
      <c r="E7371" s="16">
        <f t="shared" si="582"/>
        <v>2</v>
      </c>
      <c r="F7371" s="16">
        <f t="shared" si="583"/>
        <v>0</v>
      </c>
      <c r="G7371" s="195">
        <v>7369</v>
      </c>
      <c r="H7371" s="193">
        <v>0</v>
      </c>
    </row>
    <row r="7372" spans="2:8" x14ac:dyDescent="0.25">
      <c r="B7372" s="192">
        <f t="shared" si="584"/>
        <v>43408.041666648794</v>
      </c>
      <c r="C7372" s="16">
        <f t="shared" si="580"/>
        <v>11</v>
      </c>
      <c r="D7372" s="16">
        <f t="shared" si="581"/>
        <v>7</v>
      </c>
      <c r="E7372" s="16">
        <f t="shared" si="582"/>
        <v>2</v>
      </c>
      <c r="F7372" s="16">
        <f t="shared" si="583"/>
        <v>1</v>
      </c>
      <c r="G7372" s="195">
        <v>7370</v>
      </c>
      <c r="H7372" s="193">
        <v>0</v>
      </c>
    </row>
    <row r="7373" spans="2:8" x14ac:dyDescent="0.25">
      <c r="B7373" s="192">
        <f t="shared" si="584"/>
        <v>43408.083333315459</v>
      </c>
      <c r="C7373" s="16">
        <f t="shared" si="580"/>
        <v>11</v>
      </c>
      <c r="D7373" s="16">
        <f t="shared" si="581"/>
        <v>7</v>
      </c>
      <c r="E7373" s="16">
        <f t="shared" si="582"/>
        <v>2</v>
      </c>
      <c r="F7373" s="16">
        <f t="shared" si="583"/>
        <v>2</v>
      </c>
      <c r="G7373" s="195">
        <v>7371</v>
      </c>
      <c r="H7373" s="193">
        <v>0</v>
      </c>
    </row>
    <row r="7374" spans="2:8" x14ac:dyDescent="0.25">
      <c r="B7374" s="192">
        <f t="shared" si="584"/>
        <v>43408.124999982123</v>
      </c>
      <c r="C7374" s="16">
        <f t="shared" si="580"/>
        <v>11</v>
      </c>
      <c r="D7374" s="16">
        <f t="shared" si="581"/>
        <v>7</v>
      </c>
      <c r="E7374" s="16">
        <f t="shared" si="582"/>
        <v>2</v>
      </c>
      <c r="F7374" s="16">
        <f t="shared" si="583"/>
        <v>3</v>
      </c>
      <c r="G7374" s="195">
        <v>7372</v>
      </c>
      <c r="H7374" s="193">
        <v>0</v>
      </c>
    </row>
    <row r="7375" spans="2:8" x14ac:dyDescent="0.25">
      <c r="B7375" s="192">
        <f t="shared" si="584"/>
        <v>43408.166666648787</v>
      </c>
      <c r="C7375" s="16">
        <f t="shared" si="580"/>
        <v>11</v>
      </c>
      <c r="D7375" s="16">
        <f t="shared" si="581"/>
        <v>7</v>
      </c>
      <c r="E7375" s="16">
        <f t="shared" si="582"/>
        <v>2</v>
      </c>
      <c r="F7375" s="16">
        <f t="shared" si="583"/>
        <v>4</v>
      </c>
      <c r="G7375" s="195">
        <v>7373</v>
      </c>
      <c r="H7375" s="193">
        <v>0</v>
      </c>
    </row>
    <row r="7376" spans="2:8" x14ac:dyDescent="0.25">
      <c r="B7376" s="192">
        <f t="shared" si="584"/>
        <v>43408.208333315451</v>
      </c>
      <c r="C7376" s="16">
        <f t="shared" si="580"/>
        <v>11</v>
      </c>
      <c r="D7376" s="16">
        <f t="shared" si="581"/>
        <v>7</v>
      </c>
      <c r="E7376" s="16">
        <f t="shared" si="582"/>
        <v>2</v>
      </c>
      <c r="F7376" s="16">
        <f t="shared" si="583"/>
        <v>5</v>
      </c>
      <c r="G7376" s="195">
        <v>7374</v>
      </c>
      <c r="H7376" s="193">
        <v>0</v>
      </c>
    </row>
    <row r="7377" spans="2:8" x14ac:dyDescent="0.25">
      <c r="B7377" s="192">
        <f t="shared" si="584"/>
        <v>43408.249999982116</v>
      </c>
      <c r="C7377" s="16">
        <f t="shared" si="580"/>
        <v>11</v>
      </c>
      <c r="D7377" s="16">
        <f t="shared" si="581"/>
        <v>7</v>
      </c>
      <c r="E7377" s="16">
        <f t="shared" si="582"/>
        <v>2</v>
      </c>
      <c r="F7377" s="16">
        <f t="shared" si="583"/>
        <v>6</v>
      </c>
      <c r="G7377" s="195">
        <v>7375</v>
      </c>
      <c r="H7377" s="193">
        <v>0</v>
      </c>
    </row>
    <row r="7378" spans="2:8" x14ac:dyDescent="0.25">
      <c r="B7378" s="192">
        <f t="shared" si="584"/>
        <v>43408.29166664878</v>
      </c>
      <c r="C7378" s="16">
        <f t="shared" si="580"/>
        <v>11</v>
      </c>
      <c r="D7378" s="16">
        <f t="shared" si="581"/>
        <v>7</v>
      </c>
      <c r="E7378" s="16">
        <f t="shared" si="582"/>
        <v>2</v>
      </c>
      <c r="F7378" s="16">
        <f t="shared" si="583"/>
        <v>7</v>
      </c>
      <c r="G7378" s="195">
        <v>7376</v>
      </c>
      <c r="H7378" s="193">
        <v>4.4170881000000002E-2</v>
      </c>
    </row>
    <row r="7379" spans="2:8" x14ac:dyDescent="0.25">
      <c r="B7379" s="192">
        <f t="shared" si="584"/>
        <v>43408.333333315444</v>
      </c>
      <c r="C7379" s="16">
        <f t="shared" si="580"/>
        <v>11</v>
      </c>
      <c r="D7379" s="16">
        <f t="shared" si="581"/>
        <v>7</v>
      </c>
      <c r="E7379" s="16">
        <f t="shared" si="582"/>
        <v>2</v>
      </c>
      <c r="F7379" s="16">
        <f t="shared" si="583"/>
        <v>8</v>
      </c>
      <c r="G7379" s="195">
        <v>7377</v>
      </c>
      <c r="H7379" s="193">
        <v>0.18902675299999999</v>
      </c>
    </row>
    <row r="7380" spans="2:8" x14ac:dyDescent="0.25">
      <c r="B7380" s="192">
        <f t="shared" si="584"/>
        <v>43408.374999982108</v>
      </c>
      <c r="C7380" s="16">
        <f t="shared" si="580"/>
        <v>11</v>
      </c>
      <c r="D7380" s="16">
        <f t="shared" si="581"/>
        <v>7</v>
      </c>
      <c r="E7380" s="16">
        <f t="shared" si="582"/>
        <v>2</v>
      </c>
      <c r="F7380" s="16">
        <f t="shared" si="583"/>
        <v>9</v>
      </c>
      <c r="G7380" s="195">
        <v>7378</v>
      </c>
      <c r="H7380" s="193">
        <v>0.324576896</v>
      </c>
    </row>
    <row r="7381" spans="2:8" x14ac:dyDescent="0.25">
      <c r="B7381" s="192">
        <f t="shared" si="584"/>
        <v>43408.416666648773</v>
      </c>
      <c r="C7381" s="16">
        <f t="shared" si="580"/>
        <v>11</v>
      </c>
      <c r="D7381" s="16">
        <f t="shared" si="581"/>
        <v>7</v>
      </c>
      <c r="E7381" s="16">
        <f t="shared" si="582"/>
        <v>2</v>
      </c>
      <c r="F7381" s="16">
        <f t="shared" si="583"/>
        <v>10</v>
      </c>
      <c r="G7381" s="195">
        <v>7379</v>
      </c>
      <c r="H7381" s="193">
        <v>0.40658511899999999</v>
      </c>
    </row>
    <row r="7382" spans="2:8" x14ac:dyDescent="0.25">
      <c r="B7382" s="192">
        <f t="shared" si="584"/>
        <v>43408.458333315437</v>
      </c>
      <c r="C7382" s="16">
        <f t="shared" si="580"/>
        <v>11</v>
      </c>
      <c r="D7382" s="16">
        <f t="shared" si="581"/>
        <v>7</v>
      </c>
      <c r="E7382" s="16">
        <f t="shared" si="582"/>
        <v>2</v>
      </c>
      <c r="F7382" s="16">
        <f t="shared" si="583"/>
        <v>11</v>
      </c>
      <c r="G7382" s="195">
        <v>7380</v>
      </c>
      <c r="H7382" s="193">
        <v>0.449117461</v>
      </c>
    </row>
    <row r="7383" spans="2:8" x14ac:dyDescent="0.25">
      <c r="B7383" s="192">
        <f t="shared" si="584"/>
        <v>43408.499999982101</v>
      </c>
      <c r="C7383" s="16">
        <f t="shared" si="580"/>
        <v>11</v>
      </c>
      <c r="D7383" s="16">
        <f t="shared" si="581"/>
        <v>7</v>
      </c>
      <c r="E7383" s="16">
        <f t="shared" si="582"/>
        <v>2</v>
      </c>
      <c r="F7383" s="16">
        <f t="shared" si="583"/>
        <v>12</v>
      </c>
      <c r="G7383" s="195">
        <v>7381</v>
      </c>
      <c r="H7383" s="193">
        <v>0.42345691699999999</v>
      </c>
    </row>
    <row r="7384" spans="2:8" x14ac:dyDescent="0.25">
      <c r="B7384" s="192">
        <f t="shared" si="584"/>
        <v>43408.541666648765</v>
      </c>
      <c r="C7384" s="16">
        <f t="shared" si="580"/>
        <v>11</v>
      </c>
      <c r="D7384" s="16">
        <f t="shared" si="581"/>
        <v>7</v>
      </c>
      <c r="E7384" s="16">
        <f t="shared" si="582"/>
        <v>2</v>
      </c>
      <c r="F7384" s="16">
        <f t="shared" si="583"/>
        <v>13</v>
      </c>
      <c r="G7384" s="195">
        <v>7382</v>
      </c>
      <c r="H7384" s="193">
        <v>0.35845858899999999</v>
      </c>
    </row>
    <row r="7385" spans="2:8" x14ac:dyDescent="0.25">
      <c r="B7385" s="192">
        <f t="shared" si="584"/>
        <v>43408.58333331543</v>
      </c>
      <c r="C7385" s="16">
        <f t="shared" si="580"/>
        <v>11</v>
      </c>
      <c r="D7385" s="16">
        <f t="shared" si="581"/>
        <v>7</v>
      </c>
      <c r="E7385" s="16">
        <f t="shared" si="582"/>
        <v>2</v>
      </c>
      <c r="F7385" s="16">
        <f t="shared" si="583"/>
        <v>14</v>
      </c>
      <c r="G7385" s="195">
        <v>7383</v>
      </c>
      <c r="H7385" s="193">
        <v>0.29882571800000002</v>
      </c>
    </row>
    <row r="7386" spans="2:8" x14ac:dyDescent="0.25">
      <c r="B7386" s="192">
        <f t="shared" si="584"/>
        <v>43408.624999982094</v>
      </c>
      <c r="C7386" s="16">
        <f t="shared" si="580"/>
        <v>11</v>
      </c>
      <c r="D7386" s="16">
        <f t="shared" si="581"/>
        <v>7</v>
      </c>
      <c r="E7386" s="16">
        <f t="shared" si="582"/>
        <v>2</v>
      </c>
      <c r="F7386" s="16">
        <f t="shared" si="583"/>
        <v>15</v>
      </c>
      <c r="G7386" s="195">
        <v>7384</v>
      </c>
      <c r="H7386" s="193">
        <v>0.193059959</v>
      </c>
    </row>
    <row r="7387" spans="2:8" x14ac:dyDescent="0.25">
      <c r="B7387" s="192">
        <f t="shared" si="584"/>
        <v>43408.666666648758</v>
      </c>
      <c r="C7387" s="16">
        <f t="shared" si="580"/>
        <v>11</v>
      </c>
      <c r="D7387" s="16">
        <f t="shared" si="581"/>
        <v>7</v>
      </c>
      <c r="E7387" s="16">
        <f t="shared" si="582"/>
        <v>2</v>
      </c>
      <c r="F7387" s="16">
        <f t="shared" si="583"/>
        <v>16</v>
      </c>
      <c r="G7387" s="195">
        <v>7385</v>
      </c>
      <c r="H7387" s="193">
        <v>5.1957673000000003E-2</v>
      </c>
    </row>
    <row r="7388" spans="2:8" x14ac:dyDescent="0.25">
      <c r="B7388" s="192">
        <f t="shared" si="584"/>
        <v>43408.708333315422</v>
      </c>
      <c r="C7388" s="16">
        <f t="shared" si="580"/>
        <v>11</v>
      </c>
      <c r="D7388" s="16">
        <f t="shared" si="581"/>
        <v>7</v>
      </c>
      <c r="E7388" s="16">
        <f t="shared" si="582"/>
        <v>2</v>
      </c>
      <c r="F7388" s="16">
        <f t="shared" si="583"/>
        <v>17</v>
      </c>
      <c r="G7388" s="195">
        <v>7386</v>
      </c>
      <c r="H7388" s="193">
        <v>0</v>
      </c>
    </row>
    <row r="7389" spans="2:8" x14ac:dyDescent="0.25">
      <c r="B7389" s="192">
        <f t="shared" si="584"/>
        <v>43408.749999982087</v>
      </c>
      <c r="C7389" s="16">
        <f t="shared" si="580"/>
        <v>11</v>
      </c>
      <c r="D7389" s="16">
        <f t="shared" si="581"/>
        <v>7</v>
      </c>
      <c r="E7389" s="16">
        <f t="shared" si="582"/>
        <v>2</v>
      </c>
      <c r="F7389" s="16">
        <f t="shared" si="583"/>
        <v>18</v>
      </c>
      <c r="G7389" s="195">
        <v>7387</v>
      </c>
      <c r="H7389" s="193">
        <v>0</v>
      </c>
    </row>
    <row r="7390" spans="2:8" x14ac:dyDescent="0.25">
      <c r="B7390" s="192">
        <f t="shared" si="584"/>
        <v>43408.791666648751</v>
      </c>
      <c r="C7390" s="16">
        <f t="shared" si="580"/>
        <v>11</v>
      </c>
      <c r="D7390" s="16">
        <f t="shared" si="581"/>
        <v>7</v>
      </c>
      <c r="E7390" s="16">
        <f t="shared" si="582"/>
        <v>2</v>
      </c>
      <c r="F7390" s="16">
        <f t="shared" si="583"/>
        <v>19</v>
      </c>
      <c r="G7390" s="195">
        <v>7388</v>
      </c>
      <c r="H7390" s="193">
        <v>0</v>
      </c>
    </row>
    <row r="7391" spans="2:8" x14ac:dyDescent="0.25">
      <c r="B7391" s="192">
        <f t="shared" si="584"/>
        <v>43408.833333315415</v>
      </c>
      <c r="C7391" s="16">
        <f t="shared" si="580"/>
        <v>11</v>
      </c>
      <c r="D7391" s="16">
        <f t="shared" si="581"/>
        <v>7</v>
      </c>
      <c r="E7391" s="16">
        <f t="shared" si="582"/>
        <v>2</v>
      </c>
      <c r="F7391" s="16">
        <f t="shared" si="583"/>
        <v>20</v>
      </c>
      <c r="G7391" s="195">
        <v>7389</v>
      </c>
      <c r="H7391" s="193">
        <v>0</v>
      </c>
    </row>
    <row r="7392" spans="2:8" x14ac:dyDescent="0.25">
      <c r="B7392" s="192">
        <f t="shared" si="584"/>
        <v>43408.874999982079</v>
      </c>
      <c r="C7392" s="16">
        <f t="shared" si="580"/>
        <v>11</v>
      </c>
      <c r="D7392" s="16">
        <f t="shared" si="581"/>
        <v>7</v>
      </c>
      <c r="E7392" s="16">
        <f t="shared" si="582"/>
        <v>2</v>
      </c>
      <c r="F7392" s="16">
        <f t="shared" si="583"/>
        <v>21</v>
      </c>
      <c r="G7392" s="195">
        <v>7390</v>
      </c>
      <c r="H7392" s="193">
        <v>0</v>
      </c>
    </row>
    <row r="7393" spans="2:8" x14ac:dyDescent="0.25">
      <c r="B7393" s="192">
        <f t="shared" si="584"/>
        <v>43408.916666648744</v>
      </c>
      <c r="C7393" s="16">
        <f t="shared" si="580"/>
        <v>11</v>
      </c>
      <c r="D7393" s="16">
        <f t="shared" si="581"/>
        <v>7</v>
      </c>
      <c r="E7393" s="16">
        <f t="shared" si="582"/>
        <v>2</v>
      </c>
      <c r="F7393" s="16">
        <f t="shared" si="583"/>
        <v>22</v>
      </c>
      <c r="G7393" s="195">
        <v>7391</v>
      </c>
      <c r="H7393" s="193">
        <v>0</v>
      </c>
    </row>
    <row r="7394" spans="2:8" x14ac:dyDescent="0.25">
      <c r="B7394" s="192">
        <f t="shared" si="584"/>
        <v>43408.958333315408</v>
      </c>
      <c r="C7394" s="16">
        <f t="shared" si="580"/>
        <v>11</v>
      </c>
      <c r="D7394" s="16">
        <f t="shared" si="581"/>
        <v>7</v>
      </c>
      <c r="E7394" s="16">
        <f t="shared" si="582"/>
        <v>2</v>
      </c>
      <c r="F7394" s="16">
        <f t="shared" si="583"/>
        <v>23</v>
      </c>
      <c r="G7394" s="195">
        <v>7392</v>
      </c>
      <c r="H7394" s="193">
        <v>0</v>
      </c>
    </row>
    <row r="7395" spans="2:8" x14ac:dyDescent="0.25">
      <c r="B7395" s="192">
        <f t="shared" si="584"/>
        <v>43408.999999982072</v>
      </c>
      <c r="C7395" s="16">
        <f t="shared" si="580"/>
        <v>11</v>
      </c>
      <c r="D7395" s="16">
        <f t="shared" si="581"/>
        <v>1</v>
      </c>
      <c r="E7395" s="16">
        <f t="shared" si="582"/>
        <v>1</v>
      </c>
      <c r="F7395" s="16">
        <f t="shared" si="583"/>
        <v>0</v>
      </c>
      <c r="G7395" s="195">
        <v>7393</v>
      </c>
      <c r="H7395" s="193">
        <v>0</v>
      </c>
    </row>
    <row r="7396" spans="2:8" x14ac:dyDescent="0.25">
      <c r="B7396" s="192">
        <f t="shared" si="584"/>
        <v>43409.041666648736</v>
      </c>
      <c r="C7396" s="16">
        <f t="shared" si="580"/>
        <v>11</v>
      </c>
      <c r="D7396" s="16">
        <f t="shared" si="581"/>
        <v>1</v>
      </c>
      <c r="E7396" s="16">
        <f t="shared" si="582"/>
        <v>1</v>
      </c>
      <c r="F7396" s="16">
        <f t="shared" si="583"/>
        <v>1</v>
      </c>
      <c r="G7396" s="195">
        <v>7394</v>
      </c>
      <c r="H7396" s="193">
        <v>0</v>
      </c>
    </row>
    <row r="7397" spans="2:8" x14ac:dyDescent="0.25">
      <c r="B7397" s="192">
        <f t="shared" si="584"/>
        <v>43409.083333315401</v>
      </c>
      <c r="C7397" s="16">
        <f t="shared" si="580"/>
        <v>11</v>
      </c>
      <c r="D7397" s="16">
        <f t="shared" si="581"/>
        <v>1</v>
      </c>
      <c r="E7397" s="16">
        <f t="shared" si="582"/>
        <v>1</v>
      </c>
      <c r="F7397" s="16">
        <f t="shared" si="583"/>
        <v>2</v>
      </c>
      <c r="G7397" s="195">
        <v>7395</v>
      </c>
      <c r="H7397" s="193">
        <v>0</v>
      </c>
    </row>
    <row r="7398" spans="2:8" x14ac:dyDescent="0.25">
      <c r="B7398" s="192">
        <f t="shared" si="584"/>
        <v>43409.124999982065</v>
      </c>
      <c r="C7398" s="16">
        <f t="shared" si="580"/>
        <v>11</v>
      </c>
      <c r="D7398" s="16">
        <f t="shared" si="581"/>
        <v>1</v>
      </c>
      <c r="E7398" s="16">
        <f t="shared" si="582"/>
        <v>1</v>
      </c>
      <c r="F7398" s="16">
        <f t="shared" si="583"/>
        <v>3</v>
      </c>
      <c r="G7398" s="195">
        <v>7396</v>
      </c>
      <c r="H7398" s="193">
        <v>0</v>
      </c>
    </row>
    <row r="7399" spans="2:8" x14ac:dyDescent="0.25">
      <c r="B7399" s="192">
        <f t="shared" si="584"/>
        <v>43409.166666648729</v>
      </c>
      <c r="C7399" s="16">
        <f t="shared" si="580"/>
        <v>11</v>
      </c>
      <c r="D7399" s="16">
        <f t="shared" si="581"/>
        <v>1</v>
      </c>
      <c r="E7399" s="16">
        <f t="shared" si="582"/>
        <v>1</v>
      </c>
      <c r="F7399" s="16">
        <f t="shared" si="583"/>
        <v>4</v>
      </c>
      <c r="G7399" s="195">
        <v>7397</v>
      </c>
      <c r="H7399" s="193">
        <v>0</v>
      </c>
    </row>
    <row r="7400" spans="2:8" x14ac:dyDescent="0.25">
      <c r="B7400" s="192">
        <f t="shared" si="584"/>
        <v>43409.208333315393</v>
      </c>
      <c r="C7400" s="16">
        <f t="shared" si="580"/>
        <v>11</v>
      </c>
      <c r="D7400" s="16">
        <f t="shared" si="581"/>
        <v>1</v>
      </c>
      <c r="E7400" s="16">
        <f t="shared" si="582"/>
        <v>1</v>
      </c>
      <c r="F7400" s="16">
        <f t="shared" si="583"/>
        <v>5</v>
      </c>
      <c r="G7400" s="195">
        <v>7398</v>
      </c>
      <c r="H7400" s="193">
        <v>0</v>
      </c>
    </row>
    <row r="7401" spans="2:8" x14ac:dyDescent="0.25">
      <c r="B7401" s="192">
        <f t="shared" si="584"/>
        <v>43409.249999982057</v>
      </c>
      <c r="C7401" s="16">
        <f t="shared" si="580"/>
        <v>11</v>
      </c>
      <c r="D7401" s="16">
        <f t="shared" si="581"/>
        <v>1</v>
      </c>
      <c r="E7401" s="16">
        <f t="shared" si="582"/>
        <v>1</v>
      </c>
      <c r="F7401" s="16">
        <f t="shared" si="583"/>
        <v>6</v>
      </c>
      <c r="G7401" s="195">
        <v>7399</v>
      </c>
      <c r="H7401" s="193">
        <v>0</v>
      </c>
    </row>
    <row r="7402" spans="2:8" x14ac:dyDescent="0.25">
      <c r="B7402" s="192">
        <f t="shared" si="584"/>
        <v>43409.291666648722</v>
      </c>
      <c r="C7402" s="16">
        <f t="shared" si="580"/>
        <v>11</v>
      </c>
      <c r="D7402" s="16">
        <f t="shared" si="581"/>
        <v>1</v>
      </c>
      <c r="E7402" s="16">
        <f t="shared" si="582"/>
        <v>1</v>
      </c>
      <c r="F7402" s="16">
        <f t="shared" si="583"/>
        <v>7</v>
      </c>
      <c r="G7402" s="195">
        <v>7400</v>
      </c>
      <c r="H7402" s="193">
        <v>4.1443848999999998E-2</v>
      </c>
    </row>
    <row r="7403" spans="2:8" x14ac:dyDescent="0.25">
      <c r="B7403" s="192">
        <f t="shared" si="584"/>
        <v>43409.333333315386</v>
      </c>
      <c r="C7403" s="16">
        <f t="shared" si="580"/>
        <v>11</v>
      </c>
      <c r="D7403" s="16">
        <f t="shared" si="581"/>
        <v>1</v>
      </c>
      <c r="E7403" s="16">
        <f t="shared" si="582"/>
        <v>1</v>
      </c>
      <c r="F7403" s="16">
        <f t="shared" si="583"/>
        <v>8</v>
      </c>
      <c r="G7403" s="195">
        <v>7401</v>
      </c>
      <c r="H7403" s="193">
        <v>0.18138689</v>
      </c>
    </row>
    <row r="7404" spans="2:8" x14ac:dyDescent="0.25">
      <c r="B7404" s="192">
        <f t="shared" si="584"/>
        <v>43409.37499998205</v>
      </c>
      <c r="C7404" s="16">
        <f t="shared" si="580"/>
        <v>11</v>
      </c>
      <c r="D7404" s="16">
        <f t="shared" si="581"/>
        <v>1</v>
      </c>
      <c r="E7404" s="16">
        <f t="shared" si="582"/>
        <v>1</v>
      </c>
      <c r="F7404" s="16">
        <f t="shared" si="583"/>
        <v>9</v>
      </c>
      <c r="G7404" s="195">
        <v>7402</v>
      </c>
      <c r="H7404" s="193">
        <v>0.32965047200000003</v>
      </c>
    </row>
    <row r="7405" spans="2:8" x14ac:dyDescent="0.25">
      <c r="B7405" s="192">
        <f t="shared" si="584"/>
        <v>43409.416666648714</v>
      </c>
      <c r="C7405" s="16">
        <f t="shared" si="580"/>
        <v>11</v>
      </c>
      <c r="D7405" s="16">
        <f t="shared" si="581"/>
        <v>1</v>
      </c>
      <c r="E7405" s="16">
        <f t="shared" si="582"/>
        <v>1</v>
      </c>
      <c r="F7405" s="16">
        <f t="shared" si="583"/>
        <v>10</v>
      </c>
      <c r="G7405" s="195">
        <v>7403</v>
      </c>
      <c r="H7405" s="193">
        <v>0.40843746600000003</v>
      </c>
    </row>
    <row r="7406" spans="2:8" x14ac:dyDescent="0.25">
      <c r="B7406" s="192">
        <f t="shared" si="584"/>
        <v>43409.458333315379</v>
      </c>
      <c r="C7406" s="16">
        <f t="shared" si="580"/>
        <v>11</v>
      </c>
      <c r="D7406" s="16">
        <f t="shared" si="581"/>
        <v>1</v>
      </c>
      <c r="E7406" s="16">
        <f t="shared" si="582"/>
        <v>1</v>
      </c>
      <c r="F7406" s="16">
        <f t="shared" si="583"/>
        <v>11</v>
      </c>
      <c r="G7406" s="195">
        <v>7404</v>
      </c>
      <c r="H7406" s="193">
        <v>0.42203806999999999</v>
      </c>
    </row>
    <row r="7407" spans="2:8" x14ac:dyDescent="0.25">
      <c r="B7407" s="192">
        <f t="shared" si="584"/>
        <v>43409.499999982043</v>
      </c>
      <c r="C7407" s="16">
        <f t="shared" si="580"/>
        <v>11</v>
      </c>
      <c r="D7407" s="16">
        <f t="shared" si="581"/>
        <v>1</v>
      </c>
      <c r="E7407" s="16">
        <f t="shared" si="582"/>
        <v>1</v>
      </c>
      <c r="F7407" s="16">
        <f t="shared" si="583"/>
        <v>12</v>
      </c>
      <c r="G7407" s="195">
        <v>7405</v>
      </c>
      <c r="H7407" s="193">
        <v>0.37919488600000001</v>
      </c>
    </row>
    <row r="7408" spans="2:8" x14ac:dyDescent="0.25">
      <c r="B7408" s="192">
        <f t="shared" si="584"/>
        <v>43409.541666648707</v>
      </c>
      <c r="C7408" s="16">
        <f t="shared" si="580"/>
        <v>11</v>
      </c>
      <c r="D7408" s="16">
        <f t="shared" si="581"/>
        <v>1</v>
      </c>
      <c r="E7408" s="16">
        <f t="shared" si="582"/>
        <v>1</v>
      </c>
      <c r="F7408" s="16">
        <f t="shared" si="583"/>
        <v>13</v>
      </c>
      <c r="G7408" s="195">
        <v>7406</v>
      </c>
      <c r="H7408" s="193">
        <v>0.33813372899999999</v>
      </c>
    </row>
    <row r="7409" spans="2:8" x14ac:dyDescent="0.25">
      <c r="B7409" s="192">
        <f t="shared" si="584"/>
        <v>43409.583333315371</v>
      </c>
      <c r="C7409" s="16">
        <f t="shared" si="580"/>
        <v>11</v>
      </c>
      <c r="D7409" s="16">
        <f t="shared" si="581"/>
        <v>1</v>
      </c>
      <c r="E7409" s="16">
        <f t="shared" si="582"/>
        <v>1</v>
      </c>
      <c r="F7409" s="16">
        <f t="shared" si="583"/>
        <v>14</v>
      </c>
      <c r="G7409" s="195">
        <v>7407</v>
      </c>
      <c r="H7409" s="193">
        <v>0.28194862100000001</v>
      </c>
    </row>
    <row r="7410" spans="2:8" x14ac:dyDescent="0.25">
      <c r="B7410" s="192">
        <f t="shared" si="584"/>
        <v>43409.624999982036</v>
      </c>
      <c r="C7410" s="16">
        <f t="shared" si="580"/>
        <v>11</v>
      </c>
      <c r="D7410" s="16">
        <f t="shared" si="581"/>
        <v>1</v>
      </c>
      <c r="E7410" s="16">
        <f t="shared" si="582"/>
        <v>1</v>
      </c>
      <c r="F7410" s="16">
        <f t="shared" si="583"/>
        <v>15</v>
      </c>
      <c r="G7410" s="195">
        <v>7408</v>
      </c>
      <c r="H7410" s="193">
        <v>0.18744596699999999</v>
      </c>
    </row>
    <row r="7411" spans="2:8" x14ac:dyDescent="0.25">
      <c r="B7411" s="192">
        <f t="shared" si="584"/>
        <v>43409.6666666487</v>
      </c>
      <c r="C7411" s="16">
        <f t="shared" si="580"/>
        <v>11</v>
      </c>
      <c r="D7411" s="16">
        <f t="shared" si="581"/>
        <v>1</v>
      </c>
      <c r="E7411" s="16">
        <f t="shared" si="582"/>
        <v>1</v>
      </c>
      <c r="F7411" s="16">
        <f t="shared" si="583"/>
        <v>16</v>
      </c>
      <c r="G7411" s="195">
        <v>7409</v>
      </c>
      <c r="H7411" s="193">
        <v>4.7857732E-2</v>
      </c>
    </row>
    <row r="7412" spans="2:8" x14ac:dyDescent="0.25">
      <c r="B7412" s="192">
        <f t="shared" si="584"/>
        <v>43409.708333315364</v>
      </c>
      <c r="C7412" s="16">
        <f t="shared" si="580"/>
        <v>11</v>
      </c>
      <c r="D7412" s="16">
        <f t="shared" si="581"/>
        <v>1</v>
      </c>
      <c r="E7412" s="16">
        <f t="shared" si="582"/>
        <v>1</v>
      </c>
      <c r="F7412" s="16">
        <f t="shared" si="583"/>
        <v>17</v>
      </c>
      <c r="G7412" s="195">
        <v>7410</v>
      </c>
      <c r="H7412" s="193">
        <v>0</v>
      </c>
    </row>
    <row r="7413" spans="2:8" x14ac:dyDescent="0.25">
      <c r="B7413" s="192">
        <f t="shared" si="584"/>
        <v>43409.749999982028</v>
      </c>
      <c r="C7413" s="16">
        <f t="shared" si="580"/>
        <v>11</v>
      </c>
      <c r="D7413" s="16">
        <f t="shared" si="581"/>
        <v>1</v>
      </c>
      <c r="E7413" s="16">
        <f t="shared" si="582"/>
        <v>1</v>
      </c>
      <c r="F7413" s="16">
        <f t="shared" si="583"/>
        <v>18</v>
      </c>
      <c r="G7413" s="195">
        <v>7411</v>
      </c>
      <c r="H7413" s="193">
        <v>0</v>
      </c>
    </row>
    <row r="7414" spans="2:8" x14ac:dyDescent="0.25">
      <c r="B7414" s="192">
        <f t="shared" si="584"/>
        <v>43409.791666648693</v>
      </c>
      <c r="C7414" s="16">
        <f t="shared" si="580"/>
        <v>11</v>
      </c>
      <c r="D7414" s="16">
        <f t="shared" si="581"/>
        <v>1</v>
      </c>
      <c r="E7414" s="16">
        <f t="shared" si="582"/>
        <v>1</v>
      </c>
      <c r="F7414" s="16">
        <f t="shared" si="583"/>
        <v>19</v>
      </c>
      <c r="G7414" s="195">
        <v>7412</v>
      </c>
      <c r="H7414" s="193">
        <v>0</v>
      </c>
    </row>
    <row r="7415" spans="2:8" x14ac:dyDescent="0.25">
      <c r="B7415" s="192">
        <f t="shared" si="584"/>
        <v>43409.833333315357</v>
      </c>
      <c r="C7415" s="16">
        <f t="shared" si="580"/>
        <v>11</v>
      </c>
      <c r="D7415" s="16">
        <f t="shared" si="581"/>
        <v>1</v>
      </c>
      <c r="E7415" s="16">
        <f t="shared" si="582"/>
        <v>1</v>
      </c>
      <c r="F7415" s="16">
        <f t="shared" si="583"/>
        <v>20</v>
      </c>
      <c r="G7415" s="195">
        <v>7413</v>
      </c>
      <c r="H7415" s="193">
        <v>0</v>
      </c>
    </row>
    <row r="7416" spans="2:8" x14ac:dyDescent="0.25">
      <c r="B7416" s="192">
        <f t="shared" si="584"/>
        <v>43409.874999982021</v>
      </c>
      <c r="C7416" s="16">
        <f t="shared" si="580"/>
        <v>11</v>
      </c>
      <c r="D7416" s="16">
        <f t="shared" si="581"/>
        <v>1</v>
      </c>
      <c r="E7416" s="16">
        <f t="shared" si="582"/>
        <v>1</v>
      </c>
      <c r="F7416" s="16">
        <f t="shared" si="583"/>
        <v>21</v>
      </c>
      <c r="G7416" s="195">
        <v>7414</v>
      </c>
      <c r="H7416" s="193">
        <v>0</v>
      </c>
    </row>
    <row r="7417" spans="2:8" x14ac:dyDescent="0.25">
      <c r="B7417" s="192">
        <f t="shared" si="584"/>
        <v>43409.916666648685</v>
      </c>
      <c r="C7417" s="16">
        <f t="shared" si="580"/>
        <v>11</v>
      </c>
      <c r="D7417" s="16">
        <f t="shared" si="581"/>
        <v>1</v>
      </c>
      <c r="E7417" s="16">
        <f t="shared" si="582"/>
        <v>1</v>
      </c>
      <c r="F7417" s="16">
        <f t="shared" si="583"/>
        <v>22</v>
      </c>
      <c r="G7417" s="195">
        <v>7415</v>
      </c>
      <c r="H7417" s="193">
        <v>0</v>
      </c>
    </row>
    <row r="7418" spans="2:8" x14ac:dyDescent="0.25">
      <c r="B7418" s="192">
        <f t="shared" si="584"/>
        <v>43409.95833331535</v>
      </c>
      <c r="C7418" s="16">
        <f t="shared" si="580"/>
        <v>11</v>
      </c>
      <c r="D7418" s="16">
        <f t="shared" si="581"/>
        <v>1</v>
      </c>
      <c r="E7418" s="16">
        <f t="shared" si="582"/>
        <v>1</v>
      </c>
      <c r="F7418" s="16">
        <f t="shared" si="583"/>
        <v>23</v>
      </c>
      <c r="G7418" s="195">
        <v>7416</v>
      </c>
      <c r="H7418" s="193">
        <v>0</v>
      </c>
    </row>
    <row r="7419" spans="2:8" x14ac:dyDescent="0.25">
      <c r="B7419" s="192">
        <f t="shared" si="584"/>
        <v>43409.999999982014</v>
      </c>
      <c r="C7419" s="16">
        <f t="shared" si="580"/>
        <v>11</v>
      </c>
      <c r="D7419" s="16">
        <f t="shared" si="581"/>
        <v>2</v>
      </c>
      <c r="E7419" s="16">
        <f t="shared" si="582"/>
        <v>1</v>
      </c>
      <c r="F7419" s="16">
        <f t="shared" si="583"/>
        <v>0</v>
      </c>
      <c r="G7419" s="195">
        <v>7417</v>
      </c>
      <c r="H7419" s="193">
        <v>0</v>
      </c>
    </row>
    <row r="7420" spans="2:8" x14ac:dyDescent="0.25">
      <c r="B7420" s="192">
        <f t="shared" si="584"/>
        <v>43410.041666648678</v>
      </c>
      <c r="C7420" s="16">
        <f t="shared" si="580"/>
        <v>11</v>
      </c>
      <c r="D7420" s="16">
        <f t="shared" si="581"/>
        <v>2</v>
      </c>
      <c r="E7420" s="16">
        <f t="shared" si="582"/>
        <v>1</v>
      </c>
      <c r="F7420" s="16">
        <f t="shared" si="583"/>
        <v>1</v>
      </c>
      <c r="G7420" s="195">
        <v>7418</v>
      </c>
      <c r="H7420" s="193">
        <v>0</v>
      </c>
    </row>
    <row r="7421" spans="2:8" x14ac:dyDescent="0.25">
      <c r="B7421" s="192">
        <f t="shared" si="584"/>
        <v>43410.083333315342</v>
      </c>
      <c r="C7421" s="16">
        <f t="shared" si="580"/>
        <v>11</v>
      </c>
      <c r="D7421" s="16">
        <f t="shared" si="581"/>
        <v>2</v>
      </c>
      <c r="E7421" s="16">
        <f t="shared" si="582"/>
        <v>1</v>
      </c>
      <c r="F7421" s="16">
        <f t="shared" si="583"/>
        <v>2</v>
      </c>
      <c r="G7421" s="195">
        <v>7419</v>
      </c>
      <c r="H7421" s="193">
        <v>0</v>
      </c>
    </row>
    <row r="7422" spans="2:8" x14ac:dyDescent="0.25">
      <c r="B7422" s="192">
        <f t="shared" si="584"/>
        <v>43410.124999982007</v>
      </c>
      <c r="C7422" s="16">
        <f t="shared" si="580"/>
        <v>11</v>
      </c>
      <c r="D7422" s="16">
        <f t="shared" si="581"/>
        <v>2</v>
      </c>
      <c r="E7422" s="16">
        <f t="shared" si="582"/>
        <v>1</v>
      </c>
      <c r="F7422" s="16">
        <f t="shared" si="583"/>
        <v>3</v>
      </c>
      <c r="G7422" s="195">
        <v>7420</v>
      </c>
      <c r="H7422" s="193">
        <v>0</v>
      </c>
    </row>
    <row r="7423" spans="2:8" x14ac:dyDescent="0.25">
      <c r="B7423" s="192">
        <f t="shared" si="584"/>
        <v>43410.166666648671</v>
      </c>
      <c r="C7423" s="16">
        <f t="shared" si="580"/>
        <v>11</v>
      </c>
      <c r="D7423" s="16">
        <f t="shared" si="581"/>
        <v>2</v>
      </c>
      <c r="E7423" s="16">
        <f t="shared" si="582"/>
        <v>1</v>
      </c>
      <c r="F7423" s="16">
        <f t="shared" si="583"/>
        <v>4</v>
      </c>
      <c r="G7423" s="195">
        <v>7421</v>
      </c>
      <c r="H7423" s="193">
        <v>0</v>
      </c>
    </row>
    <row r="7424" spans="2:8" x14ac:dyDescent="0.25">
      <c r="B7424" s="192">
        <f t="shared" si="584"/>
        <v>43410.208333315335</v>
      </c>
      <c r="C7424" s="16">
        <f t="shared" si="580"/>
        <v>11</v>
      </c>
      <c r="D7424" s="16">
        <f t="shared" si="581"/>
        <v>2</v>
      </c>
      <c r="E7424" s="16">
        <f t="shared" si="582"/>
        <v>1</v>
      </c>
      <c r="F7424" s="16">
        <f t="shared" si="583"/>
        <v>5</v>
      </c>
      <c r="G7424" s="195">
        <v>7422</v>
      </c>
      <c r="H7424" s="193">
        <v>0</v>
      </c>
    </row>
    <row r="7425" spans="2:8" x14ac:dyDescent="0.25">
      <c r="B7425" s="192">
        <f t="shared" si="584"/>
        <v>43410.249999981999</v>
      </c>
      <c r="C7425" s="16">
        <f t="shared" si="580"/>
        <v>11</v>
      </c>
      <c r="D7425" s="16">
        <f t="shared" si="581"/>
        <v>2</v>
      </c>
      <c r="E7425" s="16">
        <f t="shared" si="582"/>
        <v>1</v>
      </c>
      <c r="F7425" s="16">
        <f t="shared" si="583"/>
        <v>6</v>
      </c>
      <c r="G7425" s="195">
        <v>7423</v>
      </c>
      <c r="H7425" s="193">
        <v>0</v>
      </c>
    </row>
    <row r="7426" spans="2:8" x14ac:dyDescent="0.25">
      <c r="B7426" s="192">
        <f t="shared" si="584"/>
        <v>43410.291666648664</v>
      </c>
      <c r="C7426" s="16">
        <f t="shared" si="580"/>
        <v>11</v>
      </c>
      <c r="D7426" s="16">
        <f t="shared" si="581"/>
        <v>2</v>
      </c>
      <c r="E7426" s="16">
        <f t="shared" si="582"/>
        <v>1</v>
      </c>
      <c r="F7426" s="16">
        <f t="shared" si="583"/>
        <v>7</v>
      </c>
      <c r="G7426" s="195">
        <v>7424</v>
      </c>
      <c r="H7426" s="193">
        <v>3.5205363000000003E-2</v>
      </c>
    </row>
    <row r="7427" spans="2:8" x14ac:dyDescent="0.25">
      <c r="B7427" s="192">
        <f t="shared" si="584"/>
        <v>43410.333333315328</v>
      </c>
      <c r="C7427" s="16">
        <f t="shared" si="580"/>
        <v>11</v>
      </c>
      <c r="D7427" s="16">
        <f t="shared" si="581"/>
        <v>2</v>
      </c>
      <c r="E7427" s="16">
        <f t="shared" si="582"/>
        <v>1</v>
      </c>
      <c r="F7427" s="16">
        <f t="shared" si="583"/>
        <v>8</v>
      </c>
      <c r="G7427" s="195">
        <v>7425</v>
      </c>
      <c r="H7427" s="193">
        <v>0.16853964499999999</v>
      </c>
    </row>
    <row r="7428" spans="2:8" x14ac:dyDescent="0.25">
      <c r="B7428" s="192">
        <f t="shared" si="584"/>
        <v>43410.374999981992</v>
      </c>
      <c r="C7428" s="16">
        <f t="shared" ref="C7428:C7491" si="585">MONTH(B7428)</f>
        <v>11</v>
      </c>
      <c r="D7428" s="16">
        <f t="shared" ref="D7428:D7491" si="586">WEEKDAY(B7428,2)</f>
        <v>2</v>
      </c>
      <c r="E7428" s="16">
        <f t="shared" ref="E7428:E7491" si="587">IF(D7428&lt;6,1,2)</f>
        <v>1</v>
      </c>
      <c r="F7428" s="16">
        <f t="shared" ref="F7428:F7491" si="588">HOUR(B7428)</f>
        <v>9</v>
      </c>
      <c r="G7428" s="195">
        <v>7426</v>
      </c>
      <c r="H7428" s="193">
        <v>0.272348912</v>
      </c>
    </row>
    <row r="7429" spans="2:8" x14ac:dyDescent="0.25">
      <c r="B7429" s="192">
        <f t="shared" ref="B7429:B7492" si="589">B7428+1/24</f>
        <v>43410.416666648656</v>
      </c>
      <c r="C7429" s="16">
        <f t="shared" si="585"/>
        <v>11</v>
      </c>
      <c r="D7429" s="16">
        <f t="shared" si="586"/>
        <v>2</v>
      </c>
      <c r="E7429" s="16">
        <f t="shared" si="587"/>
        <v>1</v>
      </c>
      <c r="F7429" s="16">
        <f t="shared" si="588"/>
        <v>10</v>
      </c>
      <c r="G7429" s="195">
        <v>7427</v>
      </c>
      <c r="H7429" s="193">
        <v>0.33576424500000002</v>
      </c>
    </row>
    <row r="7430" spans="2:8" x14ac:dyDescent="0.25">
      <c r="B7430" s="192">
        <f t="shared" si="589"/>
        <v>43410.45833331532</v>
      </c>
      <c r="C7430" s="16">
        <f t="shared" si="585"/>
        <v>11</v>
      </c>
      <c r="D7430" s="16">
        <f t="shared" si="586"/>
        <v>2</v>
      </c>
      <c r="E7430" s="16">
        <f t="shared" si="587"/>
        <v>1</v>
      </c>
      <c r="F7430" s="16">
        <f t="shared" si="588"/>
        <v>11</v>
      </c>
      <c r="G7430" s="195">
        <v>7428</v>
      </c>
      <c r="H7430" s="193">
        <v>0.34293014199999999</v>
      </c>
    </row>
    <row r="7431" spans="2:8" x14ac:dyDescent="0.25">
      <c r="B7431" s="192">
        <f t="shared" si="589"/>
        <v>43410.499999981985</v>
      </c>
      <c r="C7431" s="16">
        <f t="shared" si="585"/>
        <v>11</v>
      </c>
      <c r="D7431" s="16">
        <f t="shared" si="586"/>
        <v>2</v>
      </c>
      <c r="E7431" s="16">
        <f t="shared" si="587"/>
        <v>1</v>
      </c>
      <c r="F7431" s="16">
        <f t="shared" si="588"/>
        <v>12</v>
      </c>
      <c r="G7431" s="195">
        <v>7429</v>
      </c>
      <c r="H7431" s="193">
        <v>0.34182388699999999</v>
      </c>
    </row>
    <row r="7432" spans="2:8" x14ac:dyDescent="0.25">
      <c r="B7432" s="192">
        <f t="shared" si="589"/>
        <v>43410.541666648649</v>
      </c>
      <c r="C7432" s="16">
        <f t="shared" si="585"/>
        <v>11</v>
      </c>
      <c r="D7432" s="16">
        <f t="shared" si="586"/>
        <v>2</v>
      </c>
      <c r="E7432" s="16">
        <f t="shared" si="587"/>
        <v>1</v>
      </c>
      <c r="F7432" s="16">
        <f t="shared" si="588"/>
        <v>13</v>
      </c>
      <c r="G7432" s="195">
        <v>7430</v>
      </c>
      <c r="H7432" s="193">
        <v>0.28433637099999998</v>
      </c>
    </row>
    <row r="7433" spans="2:8" x14ac:dyDescent="0.25">
      <c r="B7433" s="192">
        <f t="shared" si="589"/>
        <v>43410.583333315313</v>
      </c>
      <c r="C7433" s="16">
        <f t="shared" si="585"/>
        <v>11</v>
      </c>
      <c r="D7433" s="16">
        <f t="shared" si="586"/>
        <v>2</v>
      </c>
      <c r="E7433" s="16">
        <f t="shared" si="587"/>
        <v>1</v>
      </c>
      <c r="F7433" s="16">
        <f t="shared" si="588"/>
        <v>14</v>
      </c>
      <c r="G7433" s="195">
        <v>7431</v>
      </c>
      <c r="H7433" s="193">
        <v>0.231260299</v>
      </c>
    </row>
    <row r="7434" spans="2:8" x14ac:dyDescent="0.25">
      <c r="B7434" s="192">
        <f t="shared" si="589"/>
        <v>43410.624999981977</v>
      </c>
      <c r="C7434" s="16">
        <f t="shared" si="585"/>
        <v>11</v>
      </c>
      <c r="D7434" s="16">
        <f t="shared" si="586"/>
        <v>2</v>
      </c>
      <c r="E7434" s="16">
        <f t="shared" si="587"/>
        <v>1</v>
      </c>
      <c r="F7434" s="16">
        <f t="shared" si="588"/>
        <v>15</v>
      </c>
      <c r="G7434" s="195">
        <v>7432</v>
      </c>
      <c r="H7434" s="193">
        <v>0.14409871399999999</v>
      </c>
    </row>
    <row r="7435" spans="2:8" x14ac:dyDescent="0.25">
      <c r="B7435" s="192">
        <f t="shared" si="589"/>
        <v>43410.666666648642</v>
      </c>
      <c r="C7435" s="16">
        <f t="shared" si="585"/>
        <v>11</v>
      </c>
      <c r="D7435" s="16">
        <f t="shared" si="586"/>
        <v>2</v>
      </c>
      <c r="E7435" s="16">
        <f t="shared" si="587"/>
        <v>1</v>
      </c>
      <c r="F7435" s="16">
        <f t="shared" si="588"/>
        <v>16</v>
      </c>
      <c r="G7435" s="195">
        <v>7433</v>
      </c>
      <c r="H7435" s="193">
        <v>3.7170595000000001E-2</v>
      </c>
    </row>
    <row r="7436" spans="2:8" x14ac:dyDescent="0.25">
      <c r="B7436" s="192">
        <f t="shared" si="589"/>
        <v>43410.708333315306</v>
      </c>
      <c r="C7436" s="16">
        <f t="shared" si="585"/>
        <v>11</v>
      </c>
      <c r="D7436" s="16">
        <f t="shared" si="586"/>
        <v>2</v>
      </c>
      <c r="E7436" s="16">
        <f t="shared" si="587"/>
        <v>1</v>
      </c>
      <c r="F7436" s="16">
        <f t="shared" si="588"/>
        <v>17</v>
      </c>
      <c r="G7436" s="195">
        <v>7434</v>
      </c>
      <c r="H7436" s="193">
        <v>0</v>
      </c>
    </row>
    <row r="7437" spans="2:8" x14ac:dyDescent="0.25">
      <c r="B7437" s="192">
        <f t="shared" si="589"/>
        <v>43410.74999998197</v>
      </c>
      <c r="C7437" s="16">
        <f t="shared" si="585"/>
        <v>11</v>
      </c>
      <c r="D7437" s="16">
        <f t="shared" si="586"/>
        <v>2</v>
      </c>
      <c r="E7437" s="16">
        <f t="shared" si="587"/>
        <v>1</v>
      </c>
      <c r="F7437" s="16">
        <f t="shared" si="588"/>
        <v>18</v>
      </c>
      <c r="G7437" s="195">
        <v>7435</v>
      </c>
      <c r="H7437" s="193">
        <v>0</v>
      </c>
    </row>
    <row r="7438" spans="2:8" x14ac:dyDescent="0.25">
      <c r="B7438" s="192">
        <f t="shared" si="589"/>
        <v>43410.791666648634</v>
      </c>
      <c r="C7438" s="16">
        <f t="shared" si="585"/>
        <v>11</v>
      </c>
      <c r="D7438" s="16">
        <f t="shared" si="586"/>
        <v>2</v>
      </c>
      <c r="E7438" s="16">
        <f t="shared" si="587"/>
        <v>1</v>
      </c>
      <c r="F7438" s="16">
        <f t="shared" si="588"/>
        <v>19</v>
      </c>
      <c r="G7438" s="195">
        <v>7436</v>
      </c>
      <c r="H7438" s="193">
        <v>0</v>
      </c>
    </row>
    <row r="7439" spans="2:8" x14ac:dyDescent="0.25">
      <c r="B7439" s="192">
        <f t="shared" si="589"/>
        <v>43410.833333315299</v>
      </c>
      <c r="C7439" s="16">
        <f t="shared" si="585"/>
        <v>11</v>
      </c>
      <c r="D7439" s="16">
        <f t="shared" si="586"/>
        <v>2</v>
      </c>
      <c r="E7439" s="16">
        <f t="shared" si="587"/>
        <v>1</v>
      </c>
      <c r="F7439" s="16">
        <f t="shared" si="588"/>
        <v>20</v>
      </c>
      <c r="G7439" s="195">
        <v>7437</v>
      </c>
      <c r="H7439" s="193">
        <v>0</v>
      </c>
    </row>
    <row r="7440" spans="2:8" x14ac:dyDescent="0.25">
      <c r="B7440" s="192">
        <f t="shared" si="589"/>
        <v>43410.874999981963</v>
      </c>
      <c r="C7440" s="16">
        <f t="shared" si="585"/>
        <v>11</v>
      </c>
      <c r="D7440" s="16">
        <f t="shared" si="586"/>
        <v>2</v>
      </c>
      <c r="E7440" s="16">
        <f t="shared" si="587"/>
        <v>1</v>
      </c>
      <c r="F7440" s="16">
        <f t="shared" si="588"/>
        <v>21</v>
      </c>
      <c r="G7440" s="195">
        <v>7438</v>
      </c>
      <c r="H7440" s="193">
        <v>0</v>
      </c>
    </row>
    <row r="7441" spans="2:8" x14ac:dyDescent="0.25">
      <c r="B7441" s="192">
        <f t="shared" si="589"/>
        <v>43410.916666648627</v>
      </c>
      <c r="C7441" s="16">
        <f t="shared" si="585"/>
        <v>11</v>
      </c>
      <c r="D7441" s="16">
        <f t="shared" si="586"/>
        <v>2</v>
      </c>
      <c r="E7441" s="16">
        <f t="shared" si="587"/>
        <v>1</v>
      </c>
      <c r="F7441" s="16">
        <f t="shared" si="588"/>
        <v>22</v>
      </c>
      <c r="G7441" s="195">
        <v>7439</v>
      </c>
      <c r="H7441" s="193">
        <v>0</v>
      </c>
    </row>
    <row r="7442" spans="2:8" x14ac:dyDescent="0.25">
      <c r="B7442" s="192">
        <f t="shared" si="589"/>
        <v>43410.958333315291</v>
      </c>
      <c r="C7442" s="16">
        <f t="shared" si="585"/>
        <v>11</v>
      </c>
      <c r="D7442" s="16">
        <f t="shared" si="586"/>
        <v>2</v>
      </c>
      <c r="E7442" s="16">
        <f t="shared" si="587"/>
        <v>1</v>
      </c>
      <c r="F7442" s="16">
        <f t="shared" si="588"/>
        <v>23</v>
      </c>
      <c r="G7442" s="195">
        <v>7440</v>
      </c>
      <c r="H7442" s="193">
        <v>0</v>
      </c>
    </row>
    <row r="7443" spans="2:8" x14ac:dyDescent="0.25">
      <c r="B7443" s="192">
        <f t="shared" si="589"/>
        <v>43410.999999981956</v>
      </c>
      <c r="C7443" s="16">
        <f t="shared" si="585"/>
        <v>11</v>
      </c>
      <c r="D7443" s="16">
        <f t="shared" si="586"/>
        <v>3</v>
      </c>
      <c r="E7443" s="16">
        <f t="shared" si="587"/>
        <v>1</v>
      </c>
      <c r="F7443" s="16">
        <f t="shared" si="588"/>
        <v>0</v>
      </c>
      <c r="G7443" s="195">
        <v>7441</v>
      </c>
      <c r="H7443" s="193">
        <v>0</v>
      </c>
    </row>
    <row r="7444" spans="2:8" x14ac:dyDescent="0.25">
      <c r="B7444" s="192">
        <f t="shared" si="589"/>
        <v>43411.04166664862</v>
      </c>
      <c r="C7444" s="16">
        <f t="shared" si="585"/>
        <v>11</v>
      </c>
      <c r="D7444" s="16">
        <f t="shared" si="586"/>
        <v>3</v>
      </c>
      <c r="E7444" s="16">
        <f t="shared" si="587"/>
        <v>1</v>
      </c>
      <c r="F7444" s="16">
        <f t="shared" si="588"/>
        <v>1</v>
      </c>
      <c r="G7444" s="195">
        <v>7442</v>
      </c>
      <c r="H7444" s="193">
        <v>0</v>
      </c>
    </row>
    <row r="7445" spans="2:8" x14ac:dyDescent="0.25">
      <c r="B7445" s="192">
        <f t="shared" si="589"/>
        <v>43411.083333315284</v>
      </c>
      <c r="C7445" s="16">
        <f t="shared" si="585"/>
        <v>11</v>
      </c>
      <c r="D7445" s="16">
        <f t="shared" si="586"/>
        <v>3</v>
      </c>
      <c r="E7445" s="16">
        <f t="shared" si="587"/>
        <v>1</v>
      </c>
      <c r="F7445" s="16">
        <f t="shared" si="588"/>
        <v>2</v>
      </c>
      <c r="G7445" s="195">
        <v>7443</v>
      </c>
      <c r="H7445" s="193">
        <v>0</v>
      </c>
    </row>
    <row r="7446" spans="2:8" x14ac:dyDescent="0.25">
      <c r="B7446" s="192">
        <f t="shared" si="589"/>
        <v>43411.124999981948</v>
      </c>
      <c r="C7446" s="16">
        <f t="shared" si="585"/>
        <v>11</v>
      </c>
      <c r="D7446" s="16">
        <f t="shared" si="586"/>
        <v>3</v>
      </c>
      <c r="E7446" s="16">
        <f t="shared" si="587"/>
        <v>1</v>
      </c>
      <c r="F7446" s="16">
        <f t="shared" si="588"/>
        <v>3</v>
      </c>
      <c r="G7446" s="195">
        <v>7444</v>
      </c>
      <c r="H7446" s="193">
        <v>0</v>
      </c>
    </row>
    <row r="7447" spans="2:8" x14ac:dyDescent="0.25">
      <c r="B7447" s="192">
        <f t="shared" si="589"/>
        <v>43411.166666648613</v>
      </c>
      <c r="C7447" s="16">
        <f t="shared" si="585"/>
        <v>11</v>
      </c>
      <c r="D7447" s="16">
        <f t="shared" si="586"/>
        <v>3</v>
      </c>
      <c r="E7447" s="16">
        <f t="shared" si="587"/>
        <v>1</v>
      </c>
      <c r="F7447" s="16">
        <f t="shared" si="588"/>
        <v>4</v>
      </c>
      <c r="G7447" s="195">
        <v>7445</v>
      </c>
      <c r="H7447" s="193">
        <v>0</v>
      </c>
    </row>
    <row r="7448" spans="2:8" x14ac:dyDescent="0.25">
      <c r="B7448" s="192">
        <f t="shared" si="589"/>
        <v>43411.208333315277</v>
      </c>
      <c r="C7448" s="16">
        <f t="shared" si="585"/>
        <v>11</v>
      </c>
      <c r="D7448" s="16">
        <f t="shared" si="586"/>
        <v>3</v>
      </c>
      <c r="E7448" s="16">
        <f t="shared" si="587"/>
        <v>1</v>
      </c>
      <c r="F7448" s="16">
        <f t="shared" si="588"/>
        <v>5</v>
      </c>
      <c r="G7448" s="195">
        <v>7446</v>
      </c>
      <c r="H7448" s="193">
        <v>0</v>
      </c>
    </row>
    <row r="7449" spans="2:8" x14ac:dyDescent="0.25">
      <c r="B7449" s="192">
        <f t="shared" si="589"/>
        <v>43411.249999981941</v>
      </c>
      <c r="C7449" s="16">
        <f t="shared" si="585"/>
        <v>11</v>
      </c>
      <c r="D7449" s="16">
        <f t="shared" si="586"/>
        <v>3</v>
      </c>
      <c r="E7449" s="16">
        <f t="shared" si="587"/>
        <v>1</v>
      </c>
      <c r="F7449" s="16">
        <f t="shared" si="588"/>
        <v>6</v>
      </c>
      <c r="G7449" s="195">
        <v>7447</v>
      </c>
      <c r="H7449" s="193">
        <v>0</v>
      </c>
    </row>
    <row r="7450" spans="2:8" x14ac:dyDescent="0.25">
      <c r="B7450" s="192">
        <f t="shared" si="589"/>
        <v>43411.291666648605</v>
      </c>
      <c r="C7450" s="16">
        <f t="shared" si="585"/>
        <v>11</v>
      </c>
      <c r="D7450" s="16">
        <f t="shared" si="586"/>
        <v>3</v>
      </c>
      <c r="E7450" s="16">
        <f t="shared" si="587"/>
        <v>1</v>
      </c>
      <c r="F7450" s="16">
        <f t="shared" si="588"/>
        <v>7</v>
      </c>
      <c r="G7450" s="195">
        <v>7448</v>
      </c>
      <c r="H7450" s="193">
        <v>2.1160063999999999E-2</v>
      </c>
    </row>
    <row r="7451" spans="2:8" x14ac:dyDescent="0.25">
      <c r="B7451" s="192">
        <f t="shared" si="589"/>
        <v>43411.33333331527</v>
      </c>
      <c r="C7451" s="16">
        <f t="shared" si="585"/>
        <v>11</v>
      </c>
      <c r="D7451" s="16">
        <f t="shared" si="586"/>
        <v>3</v>
      </c>
      <c r="E7451" s="16">
        <f t="shared" si="587"/>
        <v>1</v>
      </c>
      <c r="F7451" s="16">
        <f t="shared" si="588"/>
        <v>8</v>
      </c>
      <c r="G7451" s="195">
        <v>7449</v>
      </c>
      <c r="H7451" s="193">
        <v>0.120106114</v>
      </c>
    </row>
    <row r="7452" spans="2:8" x14ac:dyDescent="0.25">
      <c r="B7452" s="192">
        <f t="shared" si="589"/>
        <v>43411.374999981934</v>
      </c>
      <c r="C7452" s="16">
        <f t="shared" si="585"/>
        <v>11</v>
      </c>
      <c r="D7452" s="16">
        <f t="shared" si="586"/>
        <v>3</v>
      </c>
      <c r="E7452" s="16">
        <f t="shared" si="587"/>
        <v>1</v>
      </c>
      <c r="F7452" s="16">
        <f t="shared" si="588"/>
        <v>9</v>
      </c>
      <c r="G7452" s="195">
        <v>7450</v>
      </c>
      <c r="H7452" s="193">
        <v>0.21207863499999999</v>
      </c>
    </row>
    <row r="7453" spans="2:8" x14ac:dyDescent="0.25">
      <c r="B7453" s="192">
        <f t="shared" si="589"/>
        <v>43411.416666648598</v>
      </c>
      <c r="C7453" s="16">
        <f t="shared" si="585"/>
        <v>11</v>
      </c>
      <c r="D7453" s="16">
        <f t="shared" si="586"/>
        <v>3</v>
      </c>
      <c r="E7453" s="16">
        <f t="shared" si="587"/>
        <v>1</v>
      </c>
      <c r="F7453" s="16">
        <f t="shared" si="588"/>
        <v>10</v>
      </c>
      <c r="G7453" s="195">
        <v>7451</v>
      </c>
      <c r="H7453" s="193">
        <v>0.263568994</v>
      </c>
    </row>
    <row r="7454" spans="2:8" x14ac:dyDescent="0.25">
      <c r="B7454" s="192">
        <f t="shared" si="589"/>
        <v>43411.458333315262</v>
      </c>
      <c r="C7454" s="16">
        <f t="shared" si="585"/>
        <v>11</v>
      </c>
      <c r="D7454" s="16">
        <f t="shared" si="586"/>
        <v>3</v>
      </c>
      <c r="E7454" s="16">
        <f t="shared" si="587"/>
        <v>1</v>
      </c>
      <c r="F7454" s="16">
        <f t="shared" si="588"/>
        <v>11</v>
      </c>
      <c r="G7454" s="195">
        <v>7452</v>
      </c>
      <c r="H7454" s="193">
        <v>0.26197078499999998</v>
      </c>
    </row>
    <row r="7455" spans="2:8" x14ac:dyDescent="0.25">
      <c r="B7455" s="192">
        <f t="shared" si="589"/>
        <v>43411.499999981927</v>
      </c>
      <c r="C7455" s="16">
        <f t="shared" si="585"/>
        <v>11</v>
      </c>
      <c r="D7455" s="16">
        <f t="shared" si="586"/>
        <v>3</v>
      </c>
      <c r="E7455" s="16">
        <f t="shared" si="587"/>
        <v>1</v>
      </c>
      <c r="F7455" s="16">
        <f t="shared" si="588"/>
        <v>12</v>
      </c>
      <c r="G7455" s="195">
        <v>7453</v>
      </c>
      <c r="H7455" s="193">
        <v>0.26658080299999998</v>
      </c>
    </row>
    <row r="7456" spans="2:8" x14ac:dyDescent="0.25">
      <c r="B7456" s="192">
        <f t="shared" si="589"/>
        <v>43411.541666648591</v>
      </c>
      <c r="C7456" s="16">
        <f t="shared" si="585"/>
        <v>11</v>
      </c>
      <c r="D7456" s="16">
        <f t="shared" si="586"/>
        <v>3</v>
      </c>
      <c r="E7456" s="16">
        <f t="shared" si="587"/>
        <v>1</v>
      </c>
      <c r="F7456" s="16">
        <f t="shared" si="588"/>
        <v>13</v>
      </c>
      <c r="G7456" s="195">
        <v>7454</v>
      </c>
      <c r="H7456" s="193">
        <v>0.23956388000000001</v>
      </c>
    </row>
    <row r="7457" spans="2:8" x14ac:dyDescent="0.25">
      <c r="B7457" s="192">
        <f t="shared" si="589"/>
        <v>43411.583333315255</v>
      </c>
      <c r="C7457" s="16">
        <f t="shared" si="585"/>
        <v>11</v>
      </c>
      <c r="D7457" s="16">
        <f t="shared" si="586"/>
        <v>3</v>
      </c>
      <c r="E7457" s="16">
        <f t="shared" si="587"/>
        <v>1</v>
      </c>
      <c r="F7457" s="16">
        <f t="shared" si="588"/>
        <v>14</v>
      </c>
      <c r="G7457" s="195">
        <v>7455</v>
      </c>
      <c r="H7457" s="193">
        <v>0.186810114</v>
      </c>
    </row>
    <row r="7458" spans="2:8" x14ac:dyDescent="0.25">
      <c r="B7458" s="192">
        <f t="shared" si="589"/>
        <v>43411.624999981919</v>
      </c>
      <c r="C7458" s="16">
        <f t="shared" si="585"/>
        <v>11</v>
      </c>
      <c r="D7458" s="16">
        <f t="shared" si="586"/>
        <v>3</v>
      </c>
      <c r="E7458" s="16">
        <f t="shared" si="587"/>
        <v>1</v>
      </c>
      <c r="F7458" s="16">
        <f t="shared" si="588"/>
        <v>15</v>
      </c>
      <c r="G7458" s="195">
        <v>7456</v>
      </c>
      <c r="H7458" s="193">
        <v>0.128341499</v>
      </c>
    </row>
    <row r="7459" spans="2:8" x14ac:dyDescent="0.25">
      <c r="B7459" s="192">
        <f t="shared" si="589"/>
        <v>43411.666666648583</v>
      </c>
      <c r="C7459" s="16">
        <f t="shared" si="585"/>
        <v>11</v>
      </c>
      <c r="D7459" s="16">
        <f t="shared" si="586"/>
        <v>3</v>
      </c>
      <c r="E7459" s="16">
        <f t="shared" si="587"/>
        <v>1</v>
      </c>
      <c r="F7459" s="16">
        <f t="shared" si="588"/>
        <v>16</v>
      </c>
      <c r="G7459" s="195">
        <v>7457</v>
      </c>
      <c r="H7459" s="193">
        <v>3.2857385000000003E-2</v>
      </c>
    </row>
    <row r="7460" spans="2:8" x14ac:dyDescent="0.25">
      <c r="B7460" s="192">
        <f t="shared" si="589"/>
        <v>43411.708333315248</v>
      </c>
      <c r="C7460" s="16">
        <f t="shared" si="585"/>
        <v>11</v>
      </c>
      <c r="D7460" s="16">
        <f t="shared" si="586"/>
        <v>3</v>
      </c>
      <c r="E7460" s="16">
        <f t="shared" si="587"/>
        <v>1</v>
      </c>
      <c r="F7460" s="16">
        <f t="shared" si="588"/>
        <v>17</v>
      </c>
      <c r="G7460" s="195">
        <v>7458</v>
      </c>
      <c r="H7460" s="193">
        <v>0</v>
      </c>
    </row>
    <row r="7461" spans="2:8" x14ac:dyDescent="0.25">
      <c r="B7461" s="192">
        <f t="shared" si="589"/>
        <v>43411.749999981912</v>
      </c>
      <c r="C7461" s="16">
        <f t="shared" si="585"/>
        <v>11</v>
      </c>
      <c r="D7461" s="16">
        <f t="shared" si="586"/>
        <v>3</v>
      </c>
      <c r="E7461" s="16">
        <f t="shared" si="587"/>
        <v>1</v>
      </c>
      <c r="F7461" s="16">
        <f t="shared" si="588"/>
        <v>18</v>
      </c>
      <c r="G7461" s="195">
        <v>7459</v>
      </c>
      <c r="H7461" s="193">
        <v>0</v>
      </c>
    </row>
    <row r="7462" spans="2:8" x14ac:dyDescent="0.25">
      <c r="B7462" s="192">
        <f t="shared" si="589"/>
        <v>43411.791666648576</v>
      </c>
      <c r="C7462" s="16">
        <f t="shared" si="585"/>
        <v>11</v>
      </c>
      <c r="D7462" s="16">
        <f t="shared" si="586"/>
        <v>3</v>
      </c>
      <c r="E7462" s="16">
        <f t="shared" si="587"/>
        <v>1</v>
      </c>
      <c r="F7462" s="16">
        <f t="shared" si="588"/>
        <v>19</v>
      </c>
      <c r="G7462" s="195">
        <v>7460</v>
      </c>
      <c r="H7462" s="193">
        <v>0</v>
      </c>
    </row>
    <row r="7463" spans="2:8" x14ac:dyDescent="0.25">
      <c r="B7463" s="192">
        <f t="shared" si="589"/>
        <v>43411.83333331524</v>
      </c>
      <c r="C7463" s="16">
        <f t="shared" si="585"/>
        <v>11</v>
      </c>
      <c r="D7463" s="16">
        <f t="shared" si="586"/>
        <v>3</v>
      </c>
      <c r="E7463" s="16">
        <f t="shared" si="587"/>
        <v>1</v>
      </c>
      <c r="F7463" s="16">
        <f t="shared" si="588"/>
        <v>20</v>
      </c>
      <c r="G7463" s="195">
        <v>7461</v>
      </c>
      <c r="H7463" s="193">
        <v>0</v>
      </c>
    </row>
    <row r="7464" spans="2:8" x14ac:dyDescent="0.25">
      <c r="B7464" s="192">
        <f t="shared" si="589"/>
        <v>43411.874999981905</v>
      </c>
      <c r="C7464" s="16">
        <f t="shared" si="585"/>
        <v>11</v>
      </c>
      <c r="D7464" s="16">
        <f t="shared" si="586"/>
        <v>3</v>
      </c>
      <c r="E7464" s="16">
        <f t="shared" si="587"/>
        <v>1</v>
      </c>
      <c r="F7464" s="16">
        <f t="shared" si="588"/>
        <v>21</v>
      </c>
      <c r="G7464" s="195">
        <v>7462</v>
      </c>
      <c r="H7464" s="193">
        <v>0</v>
      </c>
    </row>
    <row r="7465" spans="2:8" x14ac:dyDescent="0.25">
      <c r="B7465" s="192">
        <f t="shared" si="589"/>
        <v>43411.916666648569</v>
      </c>
      <c r="C7465" s="16">
        <f t="shared" si="585"/>
        <v>11</v>
      </c>
      <c r="D7465" s="16">
        <f t="shared" si="586"/>
        <v>3</v>
      </c>
      <c r="E7465" s="16">
        <f t="shared" si="587"/>
        <v>1</v>
      </c>
      <c r="F7465" s="16">
        <f t="shared" si="588"/>
        <v>22</v>
      </c>
      <c r="G7465" s="195">
        <v>7463</v>
      </c>
      <c r="H7465" s="193">
        <v>0</v>
      </c>
    </row>
    <row r="7466" spans="2:8" x14ac:dyDescent="0.25">
      <c r="B7466" s="192">
        <f t="shared" si="589"/>
        <v>43411.958333315233</v>
      </c>
      <c r="C7466" s="16">
        <f t="shared" si="585"/>
        <v>11</v>
      </c>
      <c r="D7466" s="16">
        <f t="shared" si="586"/>
        <v>3</v>
      </c>
      <c r="E7466" s="16">
        <f t="shared" si="587"/>
        <v>1</v>
      </c>
      <c r="F7466" s="16">
        <f t="shared" si="588"/>
        <v>23</v>
      </c>
      <c r="G7466" s="195">
        <v>7464</v>
      </c>
      <c r="H7466" s="193">
        <v>0</v>
      </c>
    </row>
    <row r="7467" spans="2:8" x14ac:dyDescent="0.25">
      <c r="B7467" s="192">
        <f t="shared" si="589"/>
        <v>43411.999999981897</v>
      </c>
      <c r="C7467" s="16">
        <f t="shared" si="585"/>
        <v>11</v>
      </c>
      <c r="D7467" s="16">
        <f t="shared" si="586"/>
        <v>4</v>
      </c>
      <c r="E7467" s="16">
        <f t="shared" si="587"/>
        <v>1</v>
      </c>
      <c r="F7467" s="16">
        <f t="shared" si="588"/>
        <v>0</v>
      </c>
      <c r="G7467" s="195">
        <v>7465</v>
      </c>
      <c r="H7467" s="193">
        <v>0</v>
      </c>
    </row>
    <row r="7468" spans="2:8" x14ac:dyDescent="0.25">
      <c r="B7468" s="192">
        <f t="shared" si="589"/>
        <v>43412.041666648562</v>
      </c>
      <c r="C7468" s="16">
        <f t="shared" si="585"/>
        <v>11</v>
      </c>
      <c r="D7468" s="16">
        <f t="shared" si="586"/>
        <v>4</v>
      </c>
      <c r="E7468" s="16">
        <f t="shared" si="587"/>
        <v>1</v>
      </c>
      <c r="F7468" s="16">
        <f t="shared" si="588"/>
        <v>1</v>
      </c>
      <c r="G7468" s="195">
        <v>7466</v>
      </c>
      <c r="H7468" s="193">
        <v>0</v>
      </c>
    </row>
    <row r="7469" spans="2:8" x14ac:dyDescent="0.25">
      <c r="B7469" s="192">
        <f t="shared" si="589"/>
        <v>43412.083333315226</v>
      </c>
      <c r="C7469" s="16">
        <f t="shared" si="585"/>
        <v>11</v>
      </c>
      <c r="D7469" s="16">
        <f t="shared" si="586"/>
        <v>4</v>
      </c>
      <c r="E7469" s="16">
        <f t="shared" si="587"/>
        <v>1</v>
      </c>
      <c r="F7469" s="16">
        <f t="shared" si="588"/>
        <v>2</v>
      </c>
      <c r="G7469" s="195">
        <v>7467</v>
      </c>
      <c r="H7469" s="193">
        <v>0</v>
      </c>
    </row>
    <row r="7470" spans="2:8" x14ac:dyDescent="0.25">
      <c r="B7470" s="192">
        <f t="shared" si="589"/>
        <v>43412.12499998189</v>
      </c>
      <c r="C7470" s="16">
        <f t="shared" si="585"/>
        <v>11</v>
      </c>
      <c r="D7470" s="16">
        <f t="shared" si="586"/>
        <v>4</v>
      </c>
      <c r="E7470" s="16">
        <f t="shared" si="587"/>
        <v>1</v>
      </c>
      <c r="F7470" s="16">
        <f t="shared" si="588"/>
        <v>3</v>
      </c>
      <c r="G7470" s="195">
        <v>7468</v>
      </c>
      <c r="H7470" s="193">
        <v>0</v>
      </c>
    </row>
    <row r="7471" spans="2:8" x14ac:dyDescent="0.25">
      <c r="B7471" s="192">
        <f t="shared" si="589"/>
        <v>43412.166666648554</v>
      </c>
      <c r="C7471" s="16">
        <f t="shared" si="585"/>
        <v>11</v>
      </c>
      <c r="D7471" s="16">
        <f t="shared" si="586"/>
        <v>4</v>
      </c>
      <c r="E7471" s="16">
        <f t="shared" si="587"/>
        <v>1</v>
      </c>
      <c r="F7471" s="16">
        <f t="shared" si="588"/>
        <v>4</v>
      </c>
      <c r="G7471" s="195">
        <v>7469</v>
      </c>
      <c r="H7471" s="193">
        <v>0</v>
      </c>
    </row>
    <row r="7472" spans="2:8" x14ac:dyDescent="0.25">
      <c r="B7472" s="192">
        <f t="shared" si="589"/>
        <v>43412.208333315219</v>
      </c>
      <c r="C7472" s="16">
        <f t="shared" si="585"/>
        <v>11</v>
      </c>
      <c r="D7472" s="16">
        <f t="shared" si="586"/>
        <v>4</v>
      </c>
      <c r="E7472" s="16">
        <f t="shared" si="587"/>
        <v>1</v>
      </c>
      <c r="F7472" s="16">
        <f t="shared" si="588"/>
        <v>5</v>
      </c>
      <c r="G7472" s="195">
        <v>7470</v>
      </c>
      <c r="H7472" s="193">
        <v>0</v>
      </c>
    </row>
    <row r="7473" spans="2:8" x14ac:dyDescent="0.25">
      <c r="B7473" s="192">
        <f t="shared" si="589"/>
        <v>43412.249999981883</v>
      </c>
      <c r="C7473" s="16">
        <f t="shared" si="585"/>
        <v>11</v>
      </c>
      <c r="D7473" s="16">
        <f t="shared" si="586"/>
        <v>4</v>
      </c>
      <c r="E7473" s="16">
        <f t="shared" si="587"/>
        <v>1</v>
      </c>
      <c r="F7473" s="16">
        <f t="shared" si="588"/>
        <v>6</v>
      </c>
      <c r="G7473" s="195">
        <v>7471</v>
      </c>
      <c r="H7473" s="193">
        <v>0</v>
      </c>
    </row>
    <row r="7474" spans="2:8" x14ac:dyDescent="0.25">
      <c r="B7474" s="192">
        <f t="shared" si="589"/>
        <v>43412.291666648547</v>
      </c>
      <c r="C7474" s="16">
        <f t="shared" si="585"/>
        <v>11</v>
      </c>
      <c r="D7474" s="16">
        <f t="shared" si="586"/>
        <v>4</v>
      </c>
      <c r="E7474" s="16">
        <f t="shared" si="587"/>
        <v>1</v>
      </c>
      <c r="F7474" s="16">
        <f t="shared" si="588"/>
        <v>7</v>
      </c>
      <c r="G7474" s="195">
        <v>7472</v>
      </c>
      <c r="H7474" s="193">
        <v>2.3672954999999999E-2</v>
      </c>
    </row>
    <row r="7475" spans="2:8" x14ac:dyDescent="0.25">
      <c r="B7475" s="192">
        <f t="shared" si="589"/>
        <v>43412.333333315211</v>
      </c>
      <c r="C7475" s="16">
        <f t="shared" si="585"/>
        <v>11</v>
      </c>
      <c r="D7475" s="16">
        <f t="shared" si="586"/>
        <v>4</v>
      </c>
      <c r="E7475" s="16">
        <f t="shared" si="587"/>
        <v>1</v>
      </c>
      <c r="F7475" s="16">
        <f t="shared" si="588"/>
        <v>8</v>
      </c>
      <c r="G7475" s="195">
        <v>7473</v>
      </c>
      <c r="H7475" s="193">
        <v>0.13020490100000001</v>
      </c>
    </row>
    <row r="7476" spans="2:8" x14ac:dyDescent="0.25">
      <c r="B7476" s="192">
        <f t="shared" si="589"/>
        <v>43412.374999981876</v>
      </c>
      <c r="C7476" s="16">
        <f t="shared" si="585"/>
        <v>11</v>
      </c>
      <c r="D7476" s="16">
        <f t="shared" si="586"/>
        <v>4</v>
      </c>
      <c r="E7476" s="16">
        <f t="shared" si="587"/>
        <v>1</v>
      </c>
      <c r="F7476" s="16">
        <f t="shared" si="588"/>
        <v>9</v>
      </c>
      <c r="G7476" s="195">
        <v>7474</v>
      </c>
      <c r="H7476" s="193">
        <v>0.230789299</v>
      </c>
    </row>
    <row r="7477" spans="2:8" x14ac:dyDescent="0.25">
      <c r="B7477" s="192">
        <f t="shared" si="589"/>
        <v>43412.41666664854</v>
      </c>
      <c r="C7477" s="16">
        <f t="shared" si="585"/>
        <v>11</v>
      </c>
      <c r="D7477" s="16">
        <f t="shared" si="586"/>
        <v>4</v>
      </c>
      <c r="E7477" s="16">
        <f t="shared" si="587"/>
        <v>1</v>
      </c>
      <c r="F7477" s="16">
        <f t="shared" si="588"/>
        <v>10</v>
      </c>
      <c r="G7477" s="195">
        <v>7475</v>
      </c>
      <c r="H7477" s="193">
        <v>0.282500109</v>
      </c>
    </row>
    <row r="7478" spans="2:8" x14ac:dyDescent="0.25">
      <c r="B7478" s="192">
        <f t="shared" si="589"/>
        <v>43412.458333315204</v>
      </c>
      <c r="C7478" s="16">
        <f t="shared" si="585"/>
        <v>11</v>
      </c>
      <c r="D7478" s="16">
        <f t="shared" si="586"/>
        <v>4</v>
      </c>
      <c r="E7478" s="16">
        <f t="shared" si="587"/>
        <v>1</v>
      </c>
      <c r="F7478" s="16">
        <f t="shared" si="588"/>
        <v>11</v>
      </c>
      <c r="G7478" s="195">
        <v>7476</v>
      </c>
      <c r="H7478" s="193">
        <v>0.34075881499999999</v>
      </c>
    </row>
    <row r="7479" spans="2:8" x14ac:dyDescent="0.25">
      <c r="B7479" s="192">
        <f t="shared" si="589"/>
        <v>43412.499999981868</v>
      </c>
      <c r="C7479" s="16">
        <f t="shared" si="585"/>
        <v>11</v>
      </c>
      <c r="D7479" s="16">
        <f t="shared" si="586"/>
        <v>4</v>
      </c>
      <c r="E7479" s="16">
        <f t="shared" si="587"/>
        <v>1</v>
      </c>
      <c r="F7479" s="16">
        <f t="shared" si="588"/>
        <v>12</v>
      </c>
      <c r="G7479" s="195">
        <v>7477</v>
      </c>
      <c r="H7479" s="193">
        <v>0.355698711</v>
      </c>
    </row>
    <row r="7480" spans="2:8" x14ac:dyDescent="0.25">
      <c r="B7480" s="192">
        <f t="shared" si="589"/>
        <v>43412.541666648533</v>
      </c>
      <c r="C7480" s="16">
        <f t="shared" si="585"/>
        <v>11</v>
      </c>
      <c r="D7480" s="16">
        <f t="shared" si="586"/>
        <v>4</v>
      </c>
      <c r="E7480" s="16">
        <f t="shared" si="587"/>
        <v>1</v>
      </c>
      <c r="F7480" s="16">
        <f t="shared" si="588"/>
        <v>13</v>
      </c>
      <c r="G7480" s="195">
        <v>7478</v>
      </c>
      <c r="H7480" s="193">
        <v>0.31944735000000002</v>
      </c>
    </row>
    <row r="7481" spans="2:8" x14ac:dyDescent="0.25">
      <c r="B7481" s="192">
        <f t="shared" si="589"/>
        <v>43412.583333315197</v>
      </c>
      <c r="C7481" s="16">
        <f t="shared" si="585"/>
        <v>11</v>
      </c>
      <c r="D7481" s="16">
        <f t="shared" si="586"/>
        <v>4</v>
      </c>
      <c r="E7481" s="16">
        <f t="shared" si="587"/>
        <v>1</v>
      </c>
      <c r="F7481" s="16">
        <f t="shared" si="588"/>
        <v>14</v>
      </c>
      <c r="G7481" s="195">
        <v>7479</v>
      </c>
      <c r="H7481" s="193">
        <v>0.28988936300000001</v>
      </c>
    </row>
    <row r="7482" spans="2:8" x14ac:dyDescent="0.25">
      <c r="B7482" s="192">
        <f t="shared" si="589"/>
        <v>43412.624999981861</v>
      </c>
      <c r="C7482" s="16">
        <f t="shared" si="585"/>
        <v>11</v>
      </c>
      <c r="D7482" s="16">
        <f t="shared" si="586"/>
        <v>4</v>
      </c>
      <c r="E7482" s="16">
        <f t="shared" si="587"/>
        <v>1</v>
      </c>
      <c r="F7482" s="16">
        <f t="shared" si="588"/>
        <v>15</v>
      </c>
      <c r="G7482" s="195">
        <v>7480</v>
      </c>
      <c r="H7482" s="193">
        <v>0.18160683999999999</v>
      </c>
    </row>
    <row r="7483" spans="2:8" x14ac:dyDescent="0.25">
      <c r="B7483" s="192">
        <f t="shared" si="589"/>
        <v>43412.666666648525</v>
      </c>
      <c r="C7483" s="16">
        <f t="shared" si="585"/>
        <v>11</v>
      </c>
      <c r="D7483" s="16">
        <f t="shared" si="586"/>
        <v>4</v>
      </c>
      <c r="E7483" s="16">
        <f t="shared" si="587"/>
        <v>1</v>
      </c>
      <c r="F7483" s="16">
        <f t="shared" si="588"/>
        <v>16</v>
      </c>
      <c r="G7483" s="195">
        <v>7481</v>
      </c>
      <c r="H7483" s="193">
        <v>4.4741722999999997E-2</v>
      </c>
    </row>
    <row r="7484" spans="2:8" x14ac:dyDescent="0.25">
      <c r="B7484" s="192">
        <f t="shared" si="589"/>
        <v>43412.70833331519</v>
      </c>
      <c r="C7484" s="16">
        <f t="shared" si="585"/>
        <v>11</v>
      </c>
      <c r="D7484" s="16">
        <f t="shared" si="586"/>
        <v>4</v>
      </c>
      <c r="E7484" s="16">
        <f t="shared" si="587"/>
        <v>1</v>
      </c>
      <c r="F7484" s="16">
        <f t="shared" si="588"/>
        <v>17</v>
      </c>
      <c r="G7484" s="195">
        <v>7482</v>
      </c>
      <c r="H7484" s="193">
        <v>0</v>
      </c>
    </row>
    <row r="7485" spans="2:8" x14ac:dyDescent="0.25">
      <c r="B7485" s="192">
        <f t="shared" si="589"/>
        <v>43412.749999981854</v>
      </c>
      <c r="C7485" s="16">
        <f t="shared" si="585"/>
        <v>11</v>
      </c>
      <c r="D7485" s="16">
        <f t="shared" si="586"/>
        <v>4</v>
      </c>
      <c r="E7485" s="16">
        <f t="shared" si="587"/>
        <v>1</v>
      </c>
      <c r="F7485" s="16">
        <f t="shared" si="588"/>
        <v>18</v>
      </c>
      <c r="G7485" s="195">
        <v>7483</v>
      </c>
      <c r="H7485" s="193">
        <v>0</v>
      </c>
    </row>
    <row r="7486" spans="2:8" x14ac:dyDescent="0.25">
      <c r="B7486" s="192">
        <f t="shared" si="589"/>
        <v>43412.791666648518</v>
      </c>
      <c r="C7486" s="16">
        <f t="shared" si="585"/>
        <v>11</v>
      </c>
      <c r="D7486" s="16">
        <f t="shared" si="586"/>
        <v>4</v>
      </c>
      <c r="E7486" s="16">
        <f t="shared" si="587"/>
        <v>1</v>
      </c>
      <c r="F7486" s="16">
        <f t="shared" si="588"/>
        <v>19</v>
      </c>
      <c r="G7486" s="195">
        <v>7484</v>
      </c>
      <c r="H7486" s="193">
        <v>0</v>
      </c>
    </row>
    <row r="7487" spans="2:8" x14ac:dyDescent="0.25">
      <c r="B7487" s="192">
        <f t="shared" si="589"/>
        <v>43412.833333315182</v>
      </c>
      <c r="C7487" s="16">
        <f t="shared" si="585"/>
        <v>11</v>
      </c>
      <c r="D7487" s="16">
        <f t="shared" si="586"/>
        <v>4</v>
      </c>
      <c r="E7487" s="16">
        <f t="shared" si="587"/>
        <v>1</v>
      </c>
      <c r="F7487" s="16">
        <f t="shared" si="588"/>
        <v>20</v>
      </c>
      <c r="G7487" s="195">
        <v>7485</v>
      </c>
      <c r="H7487" s="193">
        <v>0</v>
      </c>
    </row>
    <row r="7488" spans="2:8" x14ac:dyDescent="0.25">
      <c r="B7488" s="192">
        <f t="shared" si="589"/>
        <v>43412.874999981846</v>
      </c>
      <c r="C7488" s="16">
        <f t="shared" si="585"/>
        <v>11</v>
      </c>
      <c r="D7488" s="16">
        <f t="shared" si="586"/>
        <v>4</v>
      </c>
      <c r="E7488" s="16">
        <f t="shared" si="587"/>
        <v>1</v>
      </c>
      <c r="F7488" s="16">
        <f t="shared" si="588"/>
        <v>21</v>
      </c>
      <c r="G7488" s="195">
        <v>7486</v>
      </c>
      <c r="H7488" s="193">
        <v>0</v>
      </c>
    </row>
    <row r="7489" spans="2:8" x14ac:dyDescent="0.25">
      <c r="B7489" s="192">
        <f t="shared" si="589"/>
        <v>43412.916666648511</v>
      </c>
      <c r="C7489" s="16">
        <f t="shared" si="585"/>
        <v>11</v>
      </c>
      <c r="D7489" s="16">
        <f t="shared" si="586"/>
        <v>4</v>
      </c>
      <c r="E7489" s="16">
        <f t="shared" si="587"/>
        <v>1</v>
      </c>
      <c r="F7489" s="16">
        <f t="shared" si="588"/>
        <v>22</v>
      </c>
      <c r="G7489" s="195">
        <v>7487</v>
      </c>
      <c r="H7489" s="193">
        <v>0</v>
      </c>
    </row>
    <row r="7490" spans="2:8" x14ac:dyDescent="0.25">
      <c r="B7490" s="192">
        <f t="shared" si="589"/>
        <v>43412.958333315175</v>
      </c>
      <c r="C7490" s="16">
        <f t="shared" si="585"/>
        <v>11</v>
      </c>
      <c r="D7490" s="16">
        <f t="shared" si="586"/>
        <v>4</v>
      </c>
      <c r="E7490" s="16">
        <f t="shared" si="587"/>
        <v>1</v>
      </c>
      <c r="F7490" s="16">
        <f t="shared" si="588"/>
        <v>23</v>
      </c>
      <c r="G7490" s="195">
        <v>7488</v>
      </c>
      <c r="H7490" s="193">
        <v>0</v>
      </c>
    </row>
    <row r="7491" spans="2:8" x14ac:dyDescent="0.25">
      <c r="B7491" s="192">
        <f t="shared" si="589"/>
        <v>43412.999999981839</v>
      </c>
      <c r="C7491" s="16">
        <f t="shared" si="585"/>
        <v>11</v>
      </c>
      <c r="D7491" s="16">
        <f t="shared" si="586"/>
        <v>5</v>
      </c>
      <c r="E7491" s="16">
        <f t="shared" si="587"/>
        <v>1</v>
      </c>
      <c r="F7491" s="16">
        <f t="shared" si="588"/>
        <v>0</v>
      </c>
      <c r="G7491" s="195">
        <v>7489</v>
      </c>
      <c r="H7491" s="193">
        <v>0</v>
      </c>
    </row>
    <row r="7492" spans="2:8" x14ac:dyDescent="0.25">
      <c r="B7492" s="192">
        <f t="shared" si="589"/>
        <v>43413.041666648503</v>
      </c>
      <c r="C7492" s="16">
        <f t="shared" ref="C7492:C7555" si="590">MONTH(B7492)</f>
        <v>11</v>
      </c>
      <c r="D7492" s="16">
        <f t="shared" ref="D7492:D7555" si="591">WEEKDAY(B7492,2)</f>
        <v>5</v>
      </c>
      <c r="E7492" s="16">
        <f t="shared" ref="E7492:E7555" si="592">IF(D7492&lt;6,1,2)</f>
        <v>1</v>
      </c>
      <c r="F7492" s="16">
        <f t="shared" ref="F7492:F7555" si="593">HOUR(B7492)</f>
        <v>1</v>
      </c>
      <c r="G7492" s="195">
        <v>7490</v>
      </c>
      <c r="H7492" s="193">
        <v>0</v>
      </c>
    </row>
    <row r="7493" spans="2:8" x14ac:dyDescent="0.25">
      <c r="B7493" s="192">
        <f t="shared" ref="B7493:B7556" si="594">B7492+1/24</f>
        <v>43413.083333315168</v>
      </c>
      <c r="C7493" s="16">
        <f t="shared" si="590"/>
        <v>11</v>
      </c>
      <c r="D7493" s="16">
        <f t="shared" si="591"/>
        <v>5</v>
      </c>
      <c r="E7493" s="16">
        <f t="shared" si="592"/>
        <v>1</v>
      </c>
      <c r="F7493" s="16">
        <f t="shared" si="593"/>
        <v>2</v>
      </c>
      <c r="G7493" s="195">
        <v>7491</v>
      </c>
      <c r="H7493" s="193">
        <v>0</v>
      </c>
    </row>
    <row r="7494" spans="2:8" x14ac:dyDescent="0.25">
      <c r="B7494" s="192">
        <f t="shared" si="594"/>
        <v>43413.124999981832</v>
      </c>
      <c r="C7494" s="16">
        <f t="shared" si="590"/>
        <v>11</v>
      </c>
      <c r="D7494" s="16">
        <f t="shared" si="591"/>
        <v>5</v>
      </c>
      <c r="E7494" s="16">
        <f t="shared" si="592"/>
        <v>1</v>
      </c>
      <c r="F7494" s="16">
        <f t="shared" si="593"/>
        <v>3</v>
      </c>
      <c r="G7494" s="195">
        <v>7492</v>
      </c>
      <c r="H7494" s="193">
        <v>0</v>
      </c>
    </row>
    <row r="7495" spans="2:8" x14ac:dyDescent="0.25">
      <c r="B7495" s="192">
        <f t="shared" si="594"/>
        <v>43413.166666648496</v>
      </c>
      <c r="C7495" s="16">
        <f t="shared" si="590"/>
        <v>11</v>
      </c>
      <c r="D7495" s="16">
        <f t="shared" si="591"/>
        <v>5</v>
      </c>
      <c r="E7495" s="16">
        <f t="shared" si="592"/>
        <v>1</v>
      </c>
      <c r="F7495" s="16">
        <f t="shared" si="593"/>
        <v>4</v>
      </c>
      <c r="G7495" s="195">
        <v>7493</v>
      </c>
      <c r="H7495" s="193">
        <v>0</v>
      </c>
    </row>
    <row r="7496" spans="2:8" x14ac:dyDescent="0.25">
      <c r="B7496" s="192">
        <f t="shared" si="594"/>
        <v>43413.20833331516</v>
      </c>
      <c r="C7496" s="16">
        <f t="shared" si="590"/>
        <v>11</v>
      </c>
      <c r="D7496" s="16">
        <f t="shared" si="591"/>
        <v>5</v>
      </c>
      <c r="E7496" s="16">
        <f t="shared" si="592"/>
        <v>1</v>
      </c>
      <c r="F7496" s="16">
        <f t="shared" si="593"/>
        <v>5</v>
      </c>
      <c r="G7496" s="195">
        <v>7494</v>
      </c>
      <c r="H7496" s="193">
        <v>0</v>
      </c>
    </row>
    <row r="7497" spans="2:8" x14ac:dyDescent="0.25">
      <c r="B7497" s="192">
        <f t="shared" si="594"/>
        <v>43413.249999981825</v>
      </c>
      <c r="C7497" s="16">
        <f t="shared" si="590"/>
        <v>11</v>
      </c>
      <c r="D7497" s="16">
        <f t="shared" si="591"/>
        <v>5</v>
      </c>
      <c r="E7497" s="16">
        <f t="shared" si="592"/>
        <v>1</v>
      </c>
      <c r="F7497" s="16">
        <f t="shared" si="593"/>
        <v>6</v>
      </c>
      <c r="G7497" s="195">
        <v>7495</v>
      </c>
      <c r="H7497" s="193">
        <v>0</v>
      </c>
    </row>
    <row r="7498" spans="2:8" x14ac:dyDescent="0.25">
      <c r="B7498" s="192">
        <f t="shared" si="594"/>
        <v>43413.291666648489</v>
      </c>
      <c r="C7498" s="16">
        <f t="shared" si="590"/>
        <v>11</v>
      </c>
      <c r="D7498" s="16">
        <f t="shared" si="591"/>
        <v>5</v>
      </c>
      <c r="E7498" s="16">
        <f t="shared" si="592"/>
        <v>1</v>
      </c>
      <c r="F7498" s="16">
        <f t="shared" si="593"/>
        <v>7</v>
      </c>
      <c r="G7498" s="195">
        <v>7496</v>
      </c>
      <c r="H7498" s="193">
        <v>3.5145300999999997E-2</v>
      </c>
    </row>
    <row r="7499" spans="2:8" x14ac:dyDescent="0.25">
      <c r="B7499" s="192">
        <f t="shared" si="594"/>
        <v>43413.333333315153</v>
      </c>
      <c r="C7499" s="16">
        <f t="shared" si="590"/>
        <v>11</v>
      </c>
      <c r="D7499" s="16">
        <f t="shared" si="591"/>
        <v>5</v>
      </c>
      <c r="E7499" s="16">
        <f t="shared" si="592"/>
        <v>1</v>
      </c>
      <c r="F7499" s="16">
        <f t="shared" si="593"/>
        <v>8</v>
      </c>
      <c r="G7499" s="195">
        <v>7497</v>
      </c>
      <c r="H7499" s="193">
        <v>0.17027524699999999</v>
      </c>
    </row>
    <row r="7500" spans="2:8" x14ac:dyDescent="0.25">
      <c r="B7500" s="192">
        <f t="shared" si="594"/>
        <v>43413.374999981817</v>
      </c>
      <c r="C7500" s="16">
        <f t="shared" si="590"/>
        <v>11</v>
      </c>
      <c r="D7500" s="16">
        <f t="shared" si="591"/>
        <v>5</v>
      </c>
      <c r="E7500" s="16">
        <f t="shared" si="592"/>
        <v>1</v>
      </c>
      <c r="F7500" s="16">
        <f t="shared" si="593"/>
        <v>9</v>
      </c>
      <c r="G7500" s="195">
        <v>7498</v>
      </c>
      <c r="H7500" s="193">
        <v>0.27383190600000001</v>
      </c>
    </row>
    <row r="7501" spans="2:8" x14ac:dyDescent="0.25">
      <c r="B7501" s="192">
        <f t="shared" si="594"/>
        <v>43413.416666648482</v>
      </c>
      <c r="C7501" s="16">
        <f t="shared" si="590"/>
        <v>11</v>
      </c>
      <c r="D7501" s="16">
        <f t="shared" si="591"/>
        <v>5</v>
      </c>
      <c r="E7501" s="16">
        <f t="shared" si="592"/>
        <v>1</v>
      </c>
      <c r="F7501" s="16">
        <f t="shared" si="593"/>
        <v>10</v>
      </c>
      <c r="G7501" s="195">
        <v>7499</v>
      </c>
      <c r="H7501" s="193">
        <v>0.35124080200000002</v>
      </c>
    </row>
    <row r="7502" spans="2:8" x14ac:dyDescent="0.25">
      <c r="B7502" s="192">
        <f t="shared" si="594"/>
        <v>43413.458333315146</v>
      </c>
      <c r="C7502" s="16">
        <f t="shared" si="590"/>
        <v>11</v>
      </c>
      <c r="D7502" s="16">
        <f t="shared" si="591"/>
        <v>5</v>
      </c>
      <c r="E7502" s="16">
        <f t="shared" si="592"/>
        <v>1</v>
      </c>
      <c r="F7502" s="16">
        <f t="shared" si="593"/>
        <v>11</v>
      </c>
      <c r="G7502" s="195">
        <v>7500</v>
      </c>
      <c r="H7502" s="193">
        <v>0.35853057399999999</v>
      </c>
    </row>
    <row r="7503" spans="2:8" x14ac:dyDescent="0.25">
      <c r="B7503" s="192">
        <f t="shared" si="594"/>
        <v>43413.49999998181</v>
      </c>
      <c r="C7503" s="16">
        <f t="shared" si="590"/>
        <v>11</v>
      </c>
      <c r="D7503" s="16">
        <f t="shared" si="591"/>
        <v>5</v>
      </c>
      <c r="E7503" s="16">
        <f t="shared" si="592"/>
        <v>1</v>
      </c>
      <c r="F7503" s="16">
        <f t="shared" si="593"/>
        <v>12</v>
      </c>
      <c r="G7503" s="195">
        <v>7501</v>
      </c>
      <c r="H7503" s="193">
        <v>0.34379208900000002</v>
      </c>
    </row>
    <row r="7504" spans="2:8" x14ac:dyDescent="0.25">
      <c r="B7504" s="192">
        <f t="shared" si="594"/>
        <v>43413.541666648474</v>
      </c>
      <c r="C7504" s="16">
        <f t="shared" si="590"/>
        <v>11</v>
      </c>
      <c r="D7504" s="16">
        <f t="shared" si="591"/>
        <v>5</v>
      </c>
      <c r="E7504" s="16">
        <f t="shared" si="592"/>
        <v>1</v>
      </c>
      <c r="F7504" s="16">
        <f t="shared" si="593"/>
        <v>13</v>
      </c>
      <c r="G7504" s="195">
        <v>7502</v>
      </c>
      <c r="H7504" s="193">
        <v>0.29640422900000002</v>
      </c>
    </row>
    <row r="7505" spans="2:8" x14ac:dyDescent="0.25">
      <c r="B7505" s="192">
        <f t="shared" si="594"/>
        <v>43413.583333315139</v>
      </c>
      <c r="C7505" s="16">
        <f t="shared" si="590"/>
        <v>11</v>
      </c>
      <c r="D7505" s="16">
        <f t="shared" si="591"/>
        <v>5</v>
      </c>
      <c r="E7505" s="16">
        <f t="shared" si="592"/>
        <v>1</v>
      </c>
      <c r="F7505" s="16">
        <f t="shared" si="593"/>
        <v>14</v>
      </c>
      <c r="G7505" s="195">
        <v>7503</v>
      </c>
      <c r="H7505" s="193">
        <v>0.22737648699999999</v>
      </c>
    </row>
    <row r="7506" spans="2:8" x14ac:dyDescent="0.25">
      <c r="B7506" s="192">
        <f t="shared" si="594"/>
        <v>43413.624999981803</v>
      </c>
      <c r="C7506" s="16">
        <f t="shared" si="590"/>
        <v>11</v>
      </c>
      <c r="D7506" s="16">
        <f t="shared" si="591"/>
        <v>5</v>
      </c>
      <c r="E7506" s="16">
        <f t="shared" si="592"/>
        <v>1</v>
      </c>
      <c r="F7506" s="16">
        <f t="shared" si="593"/>
        <v>15</v>
      </c>
      <c r="G7506" s="195">
        <v>7504</v>
      </c>
      <c r="H7506" s="193">
        <v>0.15137340499999999</v>
      </c>
    </row>
    <row r="7507" spans="2:8" x14ac:dyDescent="0.25">
      <c r="B7507" s="192">
        <f t="shared" si="594"/>
        <v>43413.666666648467</v>
      </c>
      <c r="C7507" s="16">
        <f t="shared" si="590"/>
        <v>11</v>
      </c>
      <c r="D7507" s="16">
        <f t="shared" si="591"/>
        <v>5</v>
      </c>
      <c r="E7507" s="16">
        <f t="shared" si="592"/>
        <v>1</v>
      </c>
      <c r="F7507" s="16">
        <f t="shared" si="593"/>
        <v>16</v>
      </c>
      <c r="G7507" s="195">
        <v>7505</v>
      </c>
      <c r="H7507" s="193">
        <v>3.5933336000000003E-2</v>
      </c>
    </row>
    <row r="7508" spans="2:8" x14ac:dyDescent="0.25">
      <c r="B7508" s="192">
        <f t="shared" si="594"/>
        <v>43413.708333315131</v>
      </c>
      <c r="C7508" s="16">
        <f t="shared" si="590"/>
        <v>11</v>
      </c>
      <c r="D7508" s="16">
        <f t="shared" si="591"/>
        <v>5</v>
      </c>
      <c r="E7508" s="16">
        <f t="shared" si="592"/>
        <v>1</v>
      </c>
      <c r="F7508" s="16">
        <f t="shared" si="593"/>
        <v>17</v>
      </c>
      <c r="G7508" s="195">
        <v>7506</v>
      </c>
      <c r="H7508" s="193">
        <v>0</v>
      </c>
    </row>
    <row r="7509" spans="2:8" x14ac:dyDescent="0.25">
      <c r="B7509" s="192">
        <f t="shared" si="594"/>
        <v>43413.749999981796</v>
      </c>
      <c r="C7509" s="16">
        <f t="shared" si="590"/>
        <v>11</v>
      </c>
      <c r="D7509" s="16">
        <f t="shared" si="591"/>
        <v>5</v>
      </c>
      <c r="E7509" s="16">
        <f t="shared" si="592"/>
        <v>1</v>
      </c>
      <c r="F7509" s="16">
        <f t="shared" si="593"/>
        <v>18</v>
      </c>
      <c r="G7509" s="195">
        <v>7507</v>
      </c>
      <c r="H7509" s="193">
        <v>0</v>
      </c>
    </row>
    <row r="7510" spans="2:8" x14ac:dyDescent="0.25">
      <c r="B7510" s="192">
        <f t="shared" si="594"/>
        <v>43413.79166664846</v>
      </c>
      <c r="C7510" s="16">
        <f t="shared" si="590"/>
        <v>11</v>
      </c>
      <c r="D7510" s="16">
        <f t="shared" si="591"/>
        <v>5</v>
      </c>
      <c r="E7510" s="16">
        <f t="shared" si="592"/>
        <v>1</v>
      </c>
      <c r="F7510" s="16">
        <f t="shared" si="593"/>
        <v>19</v>
      </c>
      <c r="G7510" s="195">
        <v>7508</v>
      </c>
      <c r="H7510" s="193">
        <v>0</v>
      </c>
    </row>
    <row r="7511" spans="2:8" x14ac:dyDescent="0.25">
      <c r="B7511" s="192">
        <f t="shared" si="594"/>
        <v>43413.833333315124</v>
      </c>
      <c r="C7511" s="16">
        <f t="shared" si="590"/>
        <v>11</v>
      </c>
      <c r="D7511" s="16">
        <f t="shared" si="591"/>
        <v>5</v>
      </c>
      <c r="E7511" s="16">
        <f t="shared" si="592"/>
        <v>1</v>
      </c>
      <c r="F7511" s="16">
        <f t="shared" si="593"/>
        <v>20</v>
      </c>
      <c r="G7511" s="195">
        <v>7509</v>
      </c>
      <c r="H7511" s="193">
        <v>0</v>
      </c>
    </row>
    <row r="7512" spans="2:8" x14ac:dyDescent="0.25">
      <c r="B7512" s="192">
        <f t="shared" si="594"/>
        <v>43413.874999981788</v>
      </c>
      <c r="C7512" s="16">
        <f t="shared" si="590"/>
        <v>11</v>
      </c>
      <c r="D7512" s="16">
        <f t="shared" si="591"/>
        <v>5</v>
      </c>
      <c r="E7512" s="16">
        <f t="shared" si="592"/>
        <v>1</v>
      </c>
      <c r="F7512" s="16">
        <f t="shared" si="593"/>
        <v>21</v>
      </c>
      <c r="G7512" s="195">
        <v>7510</v>
      </c>
      <c r="H7512" s="193">
        <v>0</v>
      </c>
    </row>
    <row r="7513" spans="2:8" x14ac:dyDescent="0.25">
      <c r="B7513" s="192">
        <f t="shared" si="594"/>
        <v>43413.916666648453</v>
      </c>
      <c r="C7513" s="16">
        <f t="shared" si="590"/>
        <v>11</v>
      </c>
      <c r="D7513" s="16">
        <f t="shared" si="591"/>
        <v>5</v>
      </c>
      <c r="E7513" s="16">
        <f t="shared" si="592"/>
        <v>1</v>
      </c>
      <c r="F7513" s="16">
        <f t="shared" si="593"/>
        <v>22</v>
      </c>
      <c r="G7513" s="195">
        <v>7511</v>
      </c>
      <c r="H7513" s="193">
        <v>0</v>
      </c>
    </row>
    <row r="7514" spans="2:8" x14ac:dyDescent="0.25">
      <c r="B7514" s="192">
        <f t="shared" si="594"/>
        <v>43413.958333315117</v>
      </c>
      <c r="C7514" s="16">
        <f t="shared" si="590"/>
        <v>11</v>
      </c>
      <c r="D7514" s="16">
        <f t="shared" si="591"/>
        <v>5</v>
      </c>
      <c r="E7514" s="16">
        <f t="shared" si="592"/>
        <v>1</v>
      </c>
      <c r="F7514" s="16">
        <f t="shared" si="593"/>
        <v>23</v>
      </c>
      <c r="G7514" s="195">
        <v>7512</v>
      </c>
      <c r="H7514" s="193">
        <v>0</v>
      </c>
    </row>
    <row r="7515" spans="2:8" x14ac:dyDescent="0.25">
      <c r="B7515" s="192">
        <f t="shared" si="594"/>
        <v>43413.999999981781</v>
      </c>
      <c r="C7515" s="16">
        <f t="shared" si="590"/>
        <v>11</v>
      </c>
      <c r="D7515" s="16">
        <f t="shared" si="591"/>
        <v>6</v>
      </c>
      <c r="E7515" s="16">
        <f t="shared" si="592"/>
        <v>2</v>
      </c>
      <c r="F7515" s="16">
        <f t="shared" si="593"/>
        <v>0</v>
      </c>
      <c r="G7515" s="195">
        <v>7513</v>
      </c>
      <c r="H7515" s="193">
        <v>0</v>
      </c>
    </row>
    <row r="7516" spans="2:8" x14ac:dyDescent="0.25">
      <c r="B7516" s="192">
        <f t="shared" si="594"/>
        <v>43414.041666648445</v>
      </c>
      <c r="C7516" s="16">
        <f t="shared" si="590"/>
        <v>11</v>
      </c>
      <c r="D7516" s="16">
        <f t="shared" si="591"/>
        <v>6</v>
      </c>
      <c r="E7516" s="16">
        <f t="shared" si="592"/>
        <v>2</v>
      </c>
      <c r="F7516" s="16">
        <f t="shared" si="593"/>
        <v>1</v>
      </c>
      <c r="G7516" s="195">
        <v>7514</v>
      </c>
      <c r="H7516" s="193">
        <v>0</v>
      </c>
    </row>
    <row r="7517" spans="2:8" x14ac:dyDescent="0.25">
      <c r="B7517" s="192">
        <f t="shared" si="594"/>
        <v>43414.083333315109</v>
      </c>
      <c r="C7517" s="16">
        <f t="shared" si="590"/>
        <v>11</v>
      </c>
      <c r="D7517" s="16">
        <f t="shared" si="591"/>
        <v>6</v>
      </c>
      <c r="E7517" s="16">
        <f t="shared" si="592"/>
        <v>2</v>
      </c>
      <c r="F7517" s="16">
        <f t="shared" si="593"/>
        <v>2</v>
      </c>
      <c r="G7517" s="195">
        <v>7515</v>
      </c>
      <c r="H7517" s="193">
        <v>0</v>
      </c>
    </row>
    <row r="7518" spans="2:8" x14ac:dyDescent="0.25">
      <c r="B7518" s="192">
        <f t="shared" si="594"/>
        <v>43414.124999981774</v>
      </c>
      <c r="C7518" s="16">
        <f t="shared" si="590"/>
        <v>11</v>
      </c>
      <c r="D7518" s="16">
        <f t="shared" si="591"/>
        <v>6</v>
      </c>
      <c r="E7518" s="16">
        <f t="shared" si="592"/>
        <v>2</v>
      </c>
      <c r="F7518" s="16">
        <f t="shared" si="593"/>
        <v>3</v>
      </c>
      <c r="G7518" s="195">
        <v>7516</v>
      </c>
      <c r="H7518" s="193">
        <v>0</v>
      </c>
    </row>
    <row r="7519" spans="2:8" x14ac:dyDescent="0.25">
      <c r="B7519" s="192">
        <f t="shared" si="594"/>
        <v>43414.166666648438</v>
      </c>
      <c r="C7519" s="16">
        <f t="shared" si="590"/>
        <v>11</v>
      </c>
      <c r="D7519" s="16">
        <f t="shared" si="591"/>
        <v>6</v>
      </c>
      <c r="E7519" s="16">
        <f t="shared" si="592"/>
        <v>2</v>
      </c>
      <c r="F7519" s="16">
        <f t="shared" si="593"/>
        <v>4</v>
      </c>
      <c r="G7519" s="195">
        <v>7517</v>
      </c>
      <c r="H7519" s="193">
        <v>0</v>
      </c>
    </row>
    <row r="7520" spans="2:8" x14ac:dyDescent="0.25">
      <c r="B7520" s="192">
        <f t="shared" si="594"/>
        <v>43414.208333315102</v>
      </c>
      <c r="C7520" s="16">
        <f t="shared" si="590"/>
        <v>11</v>
      </c>
      <c r="D7520" s="16">
        <f t="shared" si="591"/>
        <v>6</v>
      </c>
      <c r="E7520" s="16">
        <f t="shared" si="592"/>
        <v>2</v>
      </c>
      <c r="F7520" s="16">
        <f t="shared" si="593"/>
        <v>5</v>
      </c>
      <c r="G7520" s="195">
        <v>7518</v>
      </c>
      <c r="H7520" s="193">
        <v>0</v>
      </c>
    </row>
    <row r="7521" spans="2:8" x14ac:dyDescent="0.25">
      <c r="B7521" s="192">
        <f t="shared" si="594"/>
        <v>43414.249999981766</v>
      </c>
      <c r="C7521" s="16">
        <f t="shared" si="590"/>
        <v>11</v>
      </c>
      <c r="D7521" s="16">
        <f t="shared" si="591"/>
        <v>6</v>
      </c>
      <c r="E7521" s="16">
        <f t="shared" si="592"/>
        <v>2</v>
      </c>
      <c r="F7521" s="16">
        <f t="shared" si="593"/>
        <v>6</v>
      </c>
      <c r="G7521" s="195">
        <v>7519</v>
      </c>
      <c r="H7521" s="193">
        <v>0</v>
      </c>
    </row>
    <row r="7522" spans="2:8" x14ac:dyDescent="0.25">
      <c r="B7522" s="192">
        <f t="shared" si="594"/>
        <v>43414.291666648431</v>
      </c>
      <c r="C7522" s="16">
        <f t="shared" si="590"/>
        <v>11</v>
      </c>
      <c r="D7522" s="16">
        <f t="shared" si="591"/>
        <v>6</v>
      </c>
      <c r="E7522" s="16">
        <f t="shared" si="592"/>
        <v>2</v>
      </c>
      <c r="F7522" s="16">
        <f t="shared" si="593"/>
        <v>7</v>
      </c>
      <c r="G7522" s="195">
        <v>7520</v>
      </c>
      <c r="H7522" s="193">
        <v>3.2243618000000002E-2</v>
      </c>
    </row>
    <row r="7523" spans="2:8" x14ac:dyDescent="0.25">
      <c r="B7523" s="192">
        <f t="shared" si="594"/>
        <v>43414.333333315095</v>
      </c>
      <c r="C7523" s="16">
        <f t="shared" si="590"/>
        <v>11</v>
      </c>
      <c r="D7523" s="16">
        <f t="shared" si="591"/>
        <v>6</v>
      </c>
      <c r="E7523" s="16">
        <f t="shared" si="592"/>
        <v>2</v>
      </c>
      <c r="F7523" s="16">
        <f t="shared" si="593"/>
        <v>8</v>
      </c>
      <c r="G7523" s="195">
        <v>7521</v>
      </c>
      <c r="H7523" s="193">
        <v>0.16951832</v>
      </c>
    </row>
    <row r="7524" spans="2:8" x14ac:dyDescent="0.25">
      <c r="B7524" s="192">
        <f t="shared" si="594"/>
        <v>43414.374999981759</v>
      </c>
      <c r="C7524" s="16">
        <f t="shared" si="590"/>
        <v>11</v>
      </c>
      <c r="D7524" s="16">
        <f t="shared" si="591"/>
        <v>6</v>
      </c>
      <c r="E7524" s="16">
        <f t="shared" si="592"/>
        <v>2</v>
      </c>
      <c r="F7524" s="16">
        <f t="shared" si="593"/>
        <v>9</v>
      </c>
      <c r="G7524" s="195">
        <v>7522</v>
      </c>
      <c r="H7524" s="193">
        <v>0.29343544599999999</v>
      </c>
    </row>
    <row r="7525" spans="2:8" x14ac:dyDescent="0.25">
      <c r="B7525" s="192">
        <f t="shared" si="594"/>
        <v>43414.416666648423</v>
      </c>
      <c r="C7525" s="16">
        <f t="shared" si="590"/>
        <v>11</v>
      </c>
      <c r="D7525" s="16">
        <f t="shared" si="591"/>
        <v>6</v>
      </c>
      <c r="E7525" s="16">
        <f t="shared" si="592"/>
        <v>2</v>
      </c>
      <c r="F7525" s="16">
        <f t="shared" si="593"/>
        <v>10</v>
      </c>
      <c r="G7525" s="195">
        <v>7523</v>
      </c>
      <c r="H7525" s="193">
        <v>0.36825717699999999</v>
      </c>
    </row>
    <row r="7526" spans="2:8" x14ac:dyDescent="0.25">
      <c r="B7526" s="192">
        <f t="shared" si="594"/>
        <v>43414.458333315088</v>
      </c>
      <c r="C7526" s="16">
        <f t="shared" si="590"/>
        <v>11</v>
      </c>
      <c r="D7526" s="16">
        <f t="shared" si="591"/>
        <v>6</v>
      </c>
      <c r="E7526" s="16">
        <f t="shared" si="592"/>
        <v>2</v>
      </c>
      <c r="F7526" s="16">
        <f t="shared" si="593"/>
        <v>11</v>
      </c>
      <c r="G7526" s="195">
        <v>7524</v>
      </c>
      <c r="H7526" s="193">
        <v>0.38416157400000001</v>
      </c>
    </row>
    <row r="7527" spans="2:8" x14ac:dyDescent="0.25">
      <c r="B7527" s="192">
        <f t="shared" si="594"/>
        <v>43414.499999981752</v>
      </c>
      <c r="C7527" s="16">
        <f t="shared" si="590"/>
        <v>11</v>
      </c>
      <c r="D7527" s="16">
        <f t="shared" si="591"/>
        <v>6</v>
      </c>
      <c r="E7527" s="16">
        <f t="shared" si="592"/>
        <v>2</v>
      </c>
      <c r="F7527" s="16">
        <f t="shared" si="593"/>
        <v>12</v>
      </c>
      <c r="G7527" s="195">
        <v>7525</v>
      </c>
      <c r="H7527" s="193">
        <v>0.36382640799999999</v>
      </c>
    </row>
    <row r="7528" spans="2:8" x14ac:dyDescent="0.25">
      <c r="B7528" s="192">
        <f t="shared" si="594"/>
        <v>43414.541666648416</v>
      </c>
      <c r="C7528" s="16">
        <f t="shared" si="590"/>
        <v>11</v>
      </c>
      <c r="D7528" s="16">
        <f t="shared" si="591"/>
        <v>6</v>
      </c>
      <c r="E7528" s="16">
        <f t="shared" si="592"/>
        <v>2</v>
      </c>
      <c r="F7528" s="16">
        <f t="shared" si="593"/>
        <v>13</v>
      </c>
      <c r="G7528" s="195">
        <v>7526</v>
      </c>
      <c r="H7528" s="193">
        <v>0.32814917500000002</v>
      </c>
    </row>
    <row r="7529" spans="2:8" x14ac:dyDescent="0.25">
      <c r="B7529" s="192">
        <f t="shared" si="594"/>
        <v>43414.58333331508</v>
      </c>
      <c r="C7529" s="16">
        <f t="shared" si="590"/>
        <v>11</v>
      </c>
      <c r="D7529" s="16">
        <f t="shared" si="591"/>
        <v>6</v>
      </c>
      <c r="E7529" s="16">
        <f t="shared" si="592"/>
        <v>2</v>
      </c>
      <c r="F7529" s="16">
        <f t="shared" si="593"/>
        <v>14</v>
      </c>
      <c r="G7529" s="195">
        <v>7527</v>
      </c>
      <c r="H7529" s="193">
        <v>0.27183685400000002</v>
      </c>
    </row>
    <row r="7530" spans="2:8" x14ac:dyDescent="0.25">
      <c r="B7530" s="192">
        <f t="shared" si="594"/>
        <v>43414.624999981745</v>
      </c>
      <c r="C7530" s="16">
        <f t="shared" si="590"/>
        <v>11</v>
      </c>
      <c r="D7530" s="16">
        <f t="shared" si="591"/>
        <v>6</v>
      </c>
      <c r="E7530" s="16">
        <f t="shared" si="592"/>
        <v>2</v>
      </c>
      <c r="F7530" s="16">
        <f t="shared" si="593"/>
        <v>15</v>
      </c>
      <c r="G7530" s="195">
        <v>7528</v>
      </c>
      <c r="H7530" s="193">
        <v>0.174955842</v>
      </c>
    </row>
    <row r="7531" spans="2:8" x14ac:dyDescent="0.25">
      <c r="B7531" s="192">
        <f t="shared" si="594"/>
        <v>43414.666666648409</v>
      </c>
      <c r="C7531" s="16">
        <f t="shared" si="590"/>
        <v>11</v>
      </c>
      <c r="D7531" s="16">
        <f t="shared" si="591"/>
        <v>6</v>
      </c>
      <c r="E7531" s="16">
        <f t="shared" si="592"/>
        <v>2</v>
      </c>
      <c r="F7531" s="16">
        <f t="shared" si="593"/>
        <v>16</v>
      </c>
      <c r="G7531" s="195">
        <v>7529</v>
      </c>
      <c r="H7531" s="193">
        <v>4.3450473000000003E-2</v>
      </c>
    </row>
    <row r="7532" spans="2:8" x14ac:dyDescent="0.25">
      <c r="B7532" s="192">
        <f t="shared" si="594"/>
        <v>43414.708333315073</v>
      </c>
      <c r="C7532" s="16">
        <f t="shared" si="590"/>
        <v>11</v>
      </c>
      <c r="D7532" s="16">
        <f t="shared" si="591"/>
        <v>6</v>
      </c>
      <c r="E7532" s="16">
        <f t="shared" si="592"/>
        <v>2</v>
      </c>
      <c r="F7532" s="16">
        <f t="shared" si="593"/>
        <v>17</v>
      </c>
      <c r="G7532" s="195">
        <v>7530</v>
      </c>
      <c r="H7532" s="193">
        <v>0</v>
      </c>
    </row>
    <row r="7533" spans="2:8" x14ac:dyDescent="0.25">
      <c r="B7533" s="192">
        <f t="shared" si="594"/>
        <v>43414.749999981737</v>
      </c>
      <c r="C7533" s="16">
        <f t="shared" si="590"/>
        <v>11</v>
      </c>
      <c r="D7533" s="16">
        <f t="shared" si="591"/>
        <v>6</v>
      </c>
      <c r="E7533" s="16">
        <f t="shared" si="592"/>
        <v>2</v>
      </c>
      <c r="F7533" s="16">
        <f t="shared" si="593"/>
        <v>18</v>
      </c>
      <c r="G7533" s="195">
        <v>7531</v>
      </c>
      <c r="H7533" s="193">
        <v>0</v>
      </c>
    </row>
    <row r="7534" spans="2:8" x14ac:dyDescent="0.25">
      <c r="B7534" s="192">
        <f t="shared" si="594"/>
        <v>43414.791666648402</v>
      </c>
      <c r="C7534" s="16">
        <f t="shared" si="590"/>
        <v>11</v>
      </c>
      <c r="D7534" s="16">
        <f t="shared" si="591"/>
        <v>6</v>
      </c>
      <c r="E7534" s="16">
        <f t="shared" si="592"/>
        <v>2</v>
      </c>
      <c r="F7534" s="16">
        <f t="shared" si="593"/>
        <v>19</v>
      </c>
      <c r="G7534" s="195">
        <v>7532</v>
      </c>
      <c r="H7534" s="193">
        <v>0</v>
      </c>
    </row>
    <row r="7535" spans="2:8" x14ac:dyDescent="0.25">
      <c r="B7535" s="192">
        <f t="shared" si="594"/>
        <v>43414.833333315066</v>
      </c>
      <c r="C7535" s="16">
        <f t="shared" si="590"/>
        <v>11</v>
      </c>
      <c r="D7535" s="16">
        <f t="shared" si="591"/>
        <v>6</v>
      </c>
      <c r="E7535" s="16">
        <f t="shared" si="592"/>
        <v>2</v>
      </c>
      <c r="F7535" s="16">
        <f t="shared" si="593"/>
        <v>20</v>
      </c>
      <c r="G7535" s="195">
        <v>7533</v>
      </c>
      <c r="H7535" s="193">
        <v>0</v>
      </c>
    </row>
    <row r="7536" spans="2:8" x14ac:dyDescent="0.25">
      <c r="B7536" s="192">
        <f t="shared" si="594"/>
        <v>43414.87499998173</v>
      </c>
      <c r="C7536" s="16">
        <f t="shared" si="590"/>
        <v>11</v>
      </c>
      <c r="D7536" s="16">
        <f t="shared" si="591"/>
        <v>6</v>
      </c>
      <c r="E7536" s="16">
        <f t="shared" si="592"/>
        <v>2</v>
      </c>
      <c r="F7536" s="16">
        <f t="shared" si="593"/>
        <v>21</v>
      </c>
      <c r="G7536" s="195">
        <v>7534</v>
      </c>
      <c r="H7536" s="193">
        <v>0</v>
      </c>
    </row>
    <row r="7537" spans="2:8" x14ac:dyDescent="0.25">
      <c r="B7537" s="192">
        <f t="shared" si="594"/>
        <v>43414.916666648394</v>
      </c>
      <c r="C7537" s="16">
        <f t="shared" si="590"/>
        <v>11</v>
      </c>
      <c r="D7537" s="16">
        <f t="shared" si="591"/>
        <v>6</v>
      </c>
      <c r="E7537" s="16">
        <f t="shared" si="592"/>
        <v>2</v>
      </c>
      <c r="F7537" s="16">
        <f t="shared" si="593"/>
        <v>22</v>
      </c>
      <c r="G7537" s="195">
        <v>7535</v>
      </c>
      <c r="H7537" s="193">
        <v>0</v>
      </c>
    </row>
    <row r="7538" spans="2:8" x14ac:dyDescent="0.25">
      <c r="B7538" s="192">
        <f t="shared" si="594"/>
        <v>43414.958333315059</v>
      </c>
      <c r="C7538" s="16">
        <f t="shared" si="590"/>
        <v>11</v>
      </c>
      <c r="D7538" s="16">
        <f t="shared" si="591"/>
        <v>6</v>
      </c>
      <c r="E7538" s="16">
        <f t="shared" si="592"/>
        <v>2</v>
      </c>
      <c r="F7538" s="16">
        <f t="shared" si="593"/>
        <v>23</v>
      </c>
      <c r="G7538" s="195">
        <v>7536</v>
      </c>
      <c r="H7538" s="193">
        <v>0</v>
      </c>
    </row>
    <row r="7539" spans="2:8" x14ac:dyDescent="0.25">
      <c r="B7539" s="192">
        <f t="shared" si="594"/>
        <v>43414.999999981723</v>
      </c>
      <c r="C7539" s="16">
        <f t="shared" si="590"/>
        <v>11</v>
      </c>
      <c r="D7539" s="16">
        <f t="shared" si="591"/>
        <v>7</v>
      </c>
      <c r="E7539" s="16">
        <f t="shared" si="592"/>
        <v>2</v>
      </c>
      <c r="F7539" s="16">
        <f t="shared" si="593"/>
        <v>0</v>
      </c>
      <c r="G7539" s="195">
        <v>7537</v>
      </c>
      <c r="H7539" s="193">
        <v>0</v>
      </c>
    </row>
    <row r="7540" spans="2:8" x14ac:dyDescent="0.25">
      <c r="B7540" s="192">
        <f t="shared" si="594"/>
        <v>43415.041666648387</v>
      </c>
      <c r="C7540" s="16">
        <f t="shared" si="590"/>
        <v>11</v>
      </c>
      <c r="D7540" s="16">
        <f t="shared" si="591"/>
        <v>7</v>
      </c>
      <c r="E7540" s="16">
        <f t="shared" si="592"/>
        <v>2</v>
      </c>
      <c r="F7540" s="16">
        <f t="shared" si="593"/>
        <v>1</v>
      </c>
      <c r="G7540" s="195">
        <v>7538</v>
      </c>
      <c r="H7540" s="193">
        <v>0</v>
      </c>
    </row>
    <row r="7541" spans="2:8" x14ac:dyDescent="0.25">
      <c r="B7541" s="192">
        <f t="shared" si="594"/>
        <v>43415.083333315051</v>
      </c>
      <c r="C7541" s="16">
        <f t="shared" si="590"/>
        <v>11</v>
      </c>
      <c r="D7541" s="16">
        <f t="shared" si="591"/>
        <v>7</v>
      </c>
      <c r="E7541" s="16">
        <f t="shared" si="592"/>
        <v>2</v>
      </c>
      <c r="F7541" s="16">
        <f t="shared" si="593"/>
        <v>2</v>
      </c>
      <c r="G7541" s="195">
        <v>7539</v>
      </c>
      <c r="H7541" s="193">
        <v>0</v>
      </c>
    </row>
    <row r="7542" spans="2:8" x14ac:dyDescent="0.25">
      <c r="B7542" s="192">
        <f t="shared" si="594"/>
        <v>43415.124999981716</v>
      </c>
      <c r="C7542" s="16">
        <f t="shared" si="590"/>
        <v>11</v>
      </c>
      <c r="D7542" s="16">
        <f t="shared" si="591"/>
        <v>7</v>
      </c>
      <c r="E7542" s="16">
        <f t="shared" si="592"/>
        <v>2</v>
      </c>
      <c r="F7542" s="16">
        <f t="shared" si="593"/>
        <v>3</v>
      </c>
      <c r="G7542" s="195">
        <v>7540</v>
      </c>
      <c r="H7542" s="193">
        <v>0</v>
      </c>
    </row>
    <row r="7543" spans="2:8" x14ac:dyDescent="0.25">
      <c r="B7543" s="192">
        <f t="shared" si="594"/>
        <v>43415.16666664838</v>
      </c>
      <c r="C7543" s="16">
        <f t="shared" si="590"/>
        <v>11</v>
      </c>
      <c r="D7543" s="16">
        <f t="shared" si="591"/>
        <v>7</v>
      </c>
      <c r="E7543" s="16">
        <f t="shared" si="592"/>
        <v>2</v>
      </c>
      <c r="F7543" s="16">
        <f t="shared" si="593"/>
        <v>4</v>
      </c>
      <c r="G7543" s="195">
        <v>7541</v>
      </c>
      <c r="H7543" s="193">
        <v>0</v>
      </c>
    </row>
    <row r="7544" spans="2:8" x14ac:dyDescent="0.25">
      <c r="B7544" s="192">
        <f t="shared" si="594"/>
        <v>43415.208333315044</v>
      </c>
      <c r="C7544" s="16">
        <f t="shared" si="590"/>
        <v>11</v>
      </c>
      <c r="D7544" s="16">
        <f t="shared" si="591"/>
        <v>7</v>
      </c>
      <c r="E7544" s="16">
        <f t="shared" si="592"/>
        <v>2</v>
      </c>
      <c r="F7544" s="16">
        <f t="shared" si="593"/>
        <v>5</v>
      </c>
      <c r="G7544" s="195">
        <v>7542</v>
      </c>
      <c r="H7544" s="193">
        <v>0</v>
      </c>
    </row>
    <row r="7545" spans="2:8" x14ac:dyDescent="0.25">
      <c r="B7545" s="192">
        <f t="shared" si="594"/>
        <v>43415.249999981708</v>
      </c>
      <c r="C7545" s="16">
        <f t="shared" si="590"/>
        <v>11</v>
      </c>
      <c r="D7545" s="16">
        <f t="shared" si="591"/>
        <v>7</v>
      </c>
      <c r="E7545" s="16">
        <f t="shared" si="592"/>
        <v>2</v>
      </c>
      <c r="F7545" s="16">
        <f t="shared" si="593"/>
        <v>6</v>
      </c>
      <c r="G7545" s="195">
        <v>7543</v>
      </c>
      <c r="H7545" s="193">
        <v>0</v>
      </c>
    </row>
    <row r="7546" spans="2:8" x14ac:dyDescent="0.25">
      <c r="B7546" s="192">
        <f t="shared" si="594"/>
        <v>43415.291666648372</v>
      </c>
      <c r="C7546" s="16">
        <f t="shared" si="590"/>
        <v>11</v>
      </c>
      <c r="D7546" s="16">
        <f t="shared" si="591"/>
        <v>7</v>
      </c>
      <c r="E7546" s="16">
        <f t="shared" si="592"/>
        <v>2</v>
      </c>
      <c r="F7546" s="16">
        <f t="shared" si="593"/>
        <v>7</v>
      </c>
      <c r="G7546" s="195">
        <v>7544</v>
      </c>
      <c r="H7546" s="193">
        <v>2.7784913000000001E-2</v>
      </c>
    </row>
    <row r="7547" spans="2:8" x14ac:dyDescent="0.25">
      <c r="B7547" s="192">
        <f t="shared" si="594"/>
        <v>43415.333333315037</v>
      </c>
      <c r="C7547" s="16">
        <f t="shared" si="590"/>
        <v>11</v>
      </c>
      <c r="D7547" s="16">
        <f t="shared" si="591"/>
        <v>7</v>
      </c>
      <c r="E7547" s="16">
        <f t="shared" si="592"/>
        <v>2</v>
      </c>
      <c r="F7547" s="16">
        <f t="shared" si="593"/>
        <v>8</v>
      </c>
      <c r="G7547" s="195">
        <v>7545</v>
      </c>
      <c r="H7547" s="193">
        <v>0.157674272</v>
      </c>
    </row>
    <row r="7548" spans="2:8" x14ac:dyDescent="0.25">
      <c r="B7548" s="192">
        <f t="shared" si="594"/>
        <v>43415.374999981701</v>
      </c>
      <c r="C7548" s="16">
        <f t="shared" si="590"/>
        <v>11</v>
      </c>
      <c r="D7548" s="16">
        <f t="shared" si="591"/>
        <v>7</v>
      </c>
      <c r="E7548" s="16">
        <f t="shared" si="592"/>
        <v>2</v>
      </c>
      <c r="F7548" s="16">
        <f t="shared" si="593"/>
        <v>9</v>
      </c>
      <c r="G7548" s="195">
        <v>7546</v>
      </c>
      <c r="H7548" s="193">
        <v>0.27444415900000002</v>
      </c>
    </row>
    <row r="7549" spans="2:8" x14ac:dyDescent="0.25">
      <c r="B7549" s="192">
        <f t="shared" si="594"/>
        <v>43415.416666648365</v>
      </c>
      <c r="C7549" s="16">
        <f t="shared" si="590"/>
        <v>11</v>
      </c>
      <c r="D7549" s="16">
        <f t="shared" si="591"/>
        <v>7</v>
      </c>
      <c r="E7549" s="16">
        <f t="shared" si="592"/>
        <v>2</v>
      </c>
      <c r="F7549" s="16">
        <f t="shared" si="593"/>
        <v>10</v>
      </c>
      <c r="G7549" s="195">
        <v>7547</v>
      </c>
      <c r="H7549" s="193">
        <v>0.335172264</v>
      </c>
    </row>
    <row r="7550" spans="2:8" x14ac:dyDescent="0.25">
      <c r="B7550" s="192">
        <f t="shared" si="594"/>
        <v>43415.458333315029</v>
      </c>
      <c r="C7550" s="16">
        <f t="shared" si="590"/>
        <v>11</v>
      </c>
      <c r="D7550" s="16">
        <f t="shared" si="591"/>
        <v>7</v>
      </c>
      <c r="E7550" s="16">
        <f t="shared" si="592"/>
        <v>2</v>
      </c>
      <c r="F7550" s="16">
        <f t="shared" si="593"/>
        <v>11</v>
      </c>
      <c r="G7550" s="195">
        <v>7548</v>
      </c>
      <c r="H7550" s="193">
        <v>0.351558327</v>
      </c>
    </row>
    <row r="7551" spans="2:8" x14ac:dyDescent="0.25">
      <c r="B7551" s="192">
        <f t="shared" si="594"/>
        <v>43415.499999981694</v>
      </c>
      <c r="C7551" s="16">
        <f t="shared" si="590"/>
        <v>11</v>
      </c>
      <c r="D7551" s="16">
        <f t="shared" si="591"/>
        <v>7</v>
      </c>
      <c r="E7551" s="16">
        <f t="shared" si="592"/>
        <v>2</v>
      </c>
      <c r="F7551" s="16">
        <f t="shared" si="593"/>
        <v>12</v>
      </c>
      <c r="G7551" s="195">
        <v>7549</v>
      </c>
      <c r="H7551" s="193">
        <v>0.30465218300000002</v>
      </c>
    </row>
    <row r="7552" spans="2:8" x14ac:dyDescent="0.25">
      <c r="B7552" s="192">
        <f t="shared" si="594"/>
        <v>43415.541666648358</v>
      </c>
      <c r="C7552" s="16">
        <f t="shared" si="590"/>
        <v>11</v>
      </c>
      <c r="D7552" s="16">
        <f t="shared" si="591"/>
        <v>7</v>
      </c>
      <c r="E7552" s="16">
        <f t="shared" si="592"/>
        <v>2</v>
      </c>
      <c r="F7552" s="16">
        <f t="shared" si="593"/>
        <v>13</v>
      </c>
      <c r="G7552" s="195">
        <v>7550</v>
      </c>
      <c r="H7552" s="193">
        <v>0.26365445999999998</v>
      </c>
    </row>
    <row r="7553" spans="2:8" x14ac:dyDescent="0.25">
      <c r="B7553" s="192">
        <f t="shared" si="594"/>
        <v>43415.583333315022</v>
      </c>
      <c r="C7553" s="16">
        <f t="shared" si="590"/>
        <v>11</v>
      </c>
      <c r="D7553" s="16">
        <f t="shared" si="591"/>
        <v>7</v>
      </c>
      <c r="E7553" s="16">
        <f t="shared" si="592"/>
        <v>2</v>
      </c>
      <c r="F7553" s="16">
        <f t="shared" si="593"/>
        <v>14</v>
      </c>
      <c r="G7553" s="195">
        <v>7551</v>
      </c>
      <c r="H7553" s="193">
        <v>0.21257165</v>
      </c>
    </row>
    <row r="7554" spans="2:8" x14ac:dyDescent="0.25">
      <c r="B7554" s="192">
        <f t="shared" si="594"/>
        <v>43415.624999981686</v>
      </c>
      <c r="C7554" s="16">
        <f t="shared" si="590"/>
        <v>11</v>
      </c>
      <c r="D7554" s="16">
        <f t="shared" si="591"/>
        <v>7</v>
      </c>
      <c r="E7554" s="16">
        <f t="shared" si="592"/>
        <v>2</v>
      </c>
      <c r="F7554" s="16">
        <f t="shared" si="593"/>
        <v>15</v>
      </c>
      <c r="G7554" s="195">
        <v>7552</v>
      </c>
      <c r="H7554" s="193">
        <v>0.13436896100000001</v>
      </c>
    </row>
    <row r="7555" spans="2:8" x14ac:dyDescent="0.25">
      <c r="B7555" s="192">
        <f t="shared" si="594"/>
        <v>43415.666666648351</v>
      </c>
      <c r="C7555" s="16">
        <f t="shared" si="590"/>
        <v>11</v>
      </c>
      <c r="D7555" s="16">
        <f t="shared" si="591"/>
        <v>7</v>
      </c>
      <c r="E7555" s="16">
        <f t="shared" si="592"/>
        <v>2</v>
      </c>
      <c r="F7555" s="16">
        <f t="shared" si="593"/>
        <v>16</v>
      </c>
      <c r="G7555" s="195">
        <v>7553</v>
      </c>
      <c r="H7555" s="193">
        <v>3.0451209999999999E-2</v>
      </c>
    </row>
    <row r="7556" spans="2:8" x14ac:dyDescent="0.25">
      <c r="B7556" s="192">
        <f t="shared" si="594"/>
        <v>43415.708333315015</v>
      </c>
      <c r="C7556" s="16">
        <f t="shared" ref="C7556:C7619" si="595">MONTH(B7556)</f>
        <v>11</v>
      </c>
      <c r="D7556" s="16">
        <f t="shared" ref="D7556:D7619" si="596">WEEKDAY(B7556,2)</f>
        <v>7</v>
      </c>
      <c r="E7556" s="16">
        <f t="shared" ref="E7556:E7619" si="597">IF(D7556&lt;6,1,2)</f>
        <v>2</v>
      </c>
      <c r="F7556" s="16">
        <f t="shared" ref="F7556:F7619" si="598">HOUR(B7556)</f>
        <v>17</v>
      </c>
      <c r="G7556" s="195">
        <v>7554</v>
      </c>
      <c r="H7556" s="193">
        <v>0</v>
      </c>
    </row>
    <row r="7557" spans="2:8" x14ac:dyDescent="0.25">
      <c r="B7557" s="192">
        <f t="shared" ref="B7557:B7620" si="599">B7556+1/24</f>
        <v>43415.749999981679</v>
      </c>
      <c r="C7557" s="16">
        <f t="shared" si="595"/>
        <v>11</v>
      </c>
      <c r="D7557" s="16">
        <f t="shared" si="596"/>
        <v>7</v>
      </c>
      <c r="E7557" s="16">
        <f t="shared" si="597"/>
        <v>2</v>
      </c>
      <c r="F7557" s="16">
        <f t="shared" si="598"/>
        <v>18</v>
      </c>
      <c r="G7557" s="195">
        <v>7555</v>
      </c>
      <c r="H7557" s="193">
        <v>0</v>
      </c>
    </row>
    <row r="7558" spans="2:8" x14ac:dyDescent="0.25">
      <c r="B7558" s="192">
        <f t="shared" si="599"/>
        <v>43415.791666648343</v>
      </c>
      <c r="C7558" s="16">
        <f t="shared" si="595"/>
        <v>11</v>
      </c>
      <c r="D7558" s="16">
        <f t="shared" si="596"/>
        <v>7</v>
      </c>
      <c r="E7558" s="16">
        <f t="shared" si="597"/>
        <v>2</v>
      </c>
      <c r="F7558" s="16">
        <f t="shared" si="598"/>
        <v>19</v>
      </c>
      <c r="G7558" s="195">
        <v>7556</v>
      </c>
      <c r="H7558" s="193">
        <v>0</v>
      </c>
    </row>
    <row r="7559" spans="2:8" x14ac:dyDescent="0.25">
      <c r="B7559" s="192">
        <f t="shared" si="599"/>
        <v>43415.833333315008</v>
      </c>
      <c r="C7559" s="16">
        <f t="shared" si="595"/>
        <v>11</v>
      </c>
      <c r="D7559" s="16">
        <f t="shared" si="596"/>
        <v>7</v>
      </c>
      <c r="E7559" s="16">
        <f t="shared" si="597"/>
        <v>2</v>
      </c>
      <c r="F7559" s="16">
        <f t="shared" si="598"/>
        <v>20</v>
      </c>
      <c r="G7559" s="195">
        <v>7557</v>
      </c>
      <c r="H7559" s="193">
        <v>0</v>
      </c>
    </row>
    <row r="7560" spans="2:8" x14ac:dyDescent="0.25">
      <c r="B7560" s="192">
        <f t="shared" si="599"/>
        <v>43415.874999981672</v>
      </c>
      <c r="C7560" s="16">
        <f t="shared" si="595"/>
        <v>11</v>
      </c>
      <c r="D7560" s="16">
        <f t="shared" si="596"/>
        <v>7</v>
      </c>
      <c r="E7560" s="16">
        <f t="shared" si="597"/>
        <v>2</v>
      </c>
      <c r="F7560" s="16">
        <f t="shared" si="598"/>
        <v>21</v>
      </c>
      <c r="G7560" s="195">
        <v>7558</v>
      </c>
      <c r="H7560" s="193">
        <v>0</v>
      </c>
    </row>
    <row r="7561" spans="2:8" x14ac:dyDescent="0.25">
      <c r="B7561" s="192">
        <f t="shared" si="599"/>
        <v>43415.916666648336</v>
      </c>
      <c r="C7561" s="16">
        <f t="shared" si="595"/>
        <v>11</v>
      </c>
      <c r="D7561" s="16">
        <f t="shared" si="596"/>
        <v>7</v>
      </c>
      <c r="E7561" s="16">
        <f t="shared" si="597"/>
        <v>2</v>
      </c>
      <c r="F7561" s="16">
        <f t="shared" si="598"/>
        <v>22</v>
      </c>
      <c r="G7561" s="195">
        <v>7559</v>
      </c>
      <c r="H7561" s="193">
        <v>0</v>
      </c>
    </row>
    <row r="7562" spans="2:8" x14ac:dyDescent="0.25">
      <c r="B7562" s="192">
        <f t="shared" si="599"/>
        <v>43415.958333315</v>
      </c>
      <c r="C7562" s="16">
        <f t="shared" si="595"/>
        <v>11</v>
      </c>
      <c r="D7562" s="16">
        <f t="shared" si="596"/>
        <v>7</v>
      </c>
      <c r="E7562" s="16">
        <f t="shared" si="597"/>
        <v>2</v>
      </c>
      <c r="F7562" s="16">
        <f t="shared" si="598"/>
        <v>23</v>
      </c>
      <c r="G7562" s="195">
        <v>7560</v>
      </c>
      <c r="H7562" s="193">
        <v>0</v>
      </c>
    </row>
    <row r="7563" spans="2:8" x14ac:dyDescent="0.25">
      <c r="B7563" s="192">
        <f t="shared" si="599"/>
        <v>43415.999999981665</v>
      </c>
      <c r="C7563" s="16">
        <f t="shared" si="595"/>
        <v>11</v>
      </c>
      <c r="D7563" s="16">
        <f t="shared" si="596"/>
        <v>1</v>
      </c>
      <c r="E7563" s="16">
        <f t="shared" si="597"/>
        <v>1</v>
      </c>
      <c r="F7563" s="16">
        <f t="shared" si="598"/>
        <v>0</v>
      </c>
      <c r="G7563" s="195">
        <v>7561</v>
      </c>
      <c r="H7563" s="193">
        <v>0</v>
      </c>
    </row>
    <row r="7564" spans="2:8" x14ac:dyDescent="0.25">
      <c r="B7564" s="192">
        <f t="shared" si="599"/>
        <v>43416.041666648329</v>
      </c>
      <c r="C7564" s="16">
        <f t="shared" si="595"/>
        <v>11</v>
      </c>
      <c r="D7564" s="16">
        <f t="shared" si="596"/>
        <v>1</v>
      </c>
      <c r="E7564" s="16">
        <f t="shared" si="597"/>
        <v>1</v>
      </c>
      <c r="F7564" s="16">
        <f t="shared" si="598"/>
        <v>1</v>
      </c>
      <c r="G7564" s="195">
        <v>7562</v>
      </c>
      <c r="H7564" s="193">
        <v>0</v>
      </c>
    </row>
    <row r="7565" spans="2:8" x14ac:dyDescent="0.25">
      <c r="B7565" s="192">
        <f t="shared" si="599"/>
        <v>43416.083333314993</v>
      </c>
      <c r="C7565" s="16">
        <f t="shared" si="595"/>
        <v>11</v>
      </c>
      <c r="D7565" s="16">
        <f t="shared" si="596"/>
        <v>1</v>
      </c>
      <c r="E7565" s="16">
        <f t="shared" si="597"/>
        <v>1</v>
      </c>
      <c r="F7565" s="16">
        <f t="shared" si="598"/>
        <v>2</v>
      </c>
      <c r="G7565" s="195">
        <v>7563</v>
      </c>
      <c r="H7565" s="193">
        <v>0</v>
      </c>
    </row>
    <row r="7566" spans="2:8" x14ac:dyDescent="0.25">
      <c r="B7566" s="192">
        <f t="shared" si="599"/>
        <v>43416.124999981657</v>
      </c>
      <c r="C7566" s="16">
        <f t="shared" si="595"/>
        <v>11</v>
      </c>
      <c r="D7566" s="16">
        <f t="shared" si="596"/>
        <v>1</v>
      </c>
      <c r="E7566" s="16">
        <f t="shared" si="597"/>
        <v>1</v>
      </c>
      <c r="F7566" s="16">
        <f t="shared" si="598"/>
        <v>3</v>
      </c>
      <c r="G7566" s="195">
        <v>7564</v>
      </c>
      <c r="H7566" s="193">
        <v>0</v>
      </c>
    </row>
    <row r="7567" spans="2:8" x14ac:dyDescent="0.25">
      <c r="B7567" s="192">
        <f t="shared" si="599"/>
        <v>43416.166666648322</v>
      </c>
      <c r="C7567" s="16">
        <f t="shared" si="595"/>
        <v>11</v>
      </c>
      <c r="D7567" s="16">
        <f t="shared" si="596"/>
        <v>1</v>
      </c>
      <c r="E7567" s="16">
        <f t="shared" si="597"/>
        <v>1</v>
      </c>
      <c r="F7567" s="16">
        <f t="shared" si="598"/>
        <v>4</v>
      </c>
      <c r="G7567" s="195">
        <v>7565</v>
      </c>
      <c r="H7567" s="193">
        <v>0</v>
      </c>
    </row>
    <row r="7568" spans="2:8" x14ac:dyDescent="0.25">
      <c r="B7568" s="192">
        <f t="shared" si="599"/>
        <v>43416.208333314986</v>
      </c>
      <c r="C7568" s="16">
        <f t="shared" si="595"/>
        <v>11</v>
      </c>
      <c r="D7568" s="16">
        <f t="shared" si="596"/>
        <v>1</v>
      </c>
      <c r="E7568" s="16">
        <f t="shared" si="597"/>
        <v>1</v>
      </c>
      <c r="F7568" s="16">
        <f t="shared" si="598"/>
        <v>5</v>
      </c>
      <c r="G7568" s="195">
        <v>7566</v>
      </c>
      <c r="H7568" s="193">
        <v>0</v>
      </c>
    </row>
    <row r="7569" spans="2:8" x14ac:dyDescent="0.25">
      <c r="B7569" s="192">
        <f t="shared" si="599"/>
        <v>43416.24999998165</v>
      </c>
      <c r="C7569" s="16">
        <f t="shared" si="595"/>
        <v>11</v>
      </c>
      <c r="D7569" s="16">
        <f t="shared" si="596"/>
        <v>1</v>
      </c>
      <c r="E7569" s="16">
        <f t="shared" si="597"/>
        <v>1</v>
      </c>
      <c r="F7569" s="16">
        <f t="shared" si="598"/>
        <v>6</v>
      </c>
      <c r="G7569" s="195">
        <v>7567</v>
      </c>
      <c r="H7569" s="193">
        <v>0</v>
      </c>
    </row>
    <row r="7570" spans="2:8" x14ac:dyDescent="0.25">
      <c r="B7570" s="192">
        <f t="shared" si="599"/>
        <v>43416.291666648314</v>
      </c>
      <c r="C7570" s="16">
        <f t="shared" si="595"/>
        <v>11</v>
      </c>
      <c r="D7570" s="16">
        <f t="shared" si="596"/>
        <v>1</v>
      </c>
      <c r="E7570" s="16">
        <f t="shared" si="597"/>
        <v>1</v>
      </c>
      <c r="F7570" s="16">
        <f t="shared" si="598"/>
        <v>7</v>
      </c>
      <c r="G7570" s="195">
        <v>7568</v>
      </c>
      <c r="H7570" s="193">
        <v>2.3132070000000001E-2</v>
      </c>
    </row>
    <row r="7571" spans="2:8" x14ac:dyDescent="0.25">
      <c r="B7571" s="192">
        <f t="shared" si="599"/>
        <v>43416.333333314979</v>
      </c>
      <c r="C7571" s="16">
        <f t="shared" si="595"/>
        <v>11</v>
      </c>
      <c r="D7571" s="16">
        <f t="shared" si="596"/>
        <v>1</v>
      </c>
      <c r="E7571" s="16">
        <f t="shared" si="597"/>
        <v>1</v>
      </c>
      <c r="F7571" s="16">
        <f t="shared" si="598"/>
        <v>8</v>
      </c>
      <c r="G7571" s="195">
        <v>7569</v>
      </c>
      <c r="H7571" s="193">
        <v>0.14034729400000001</v>
      </c>
    </row>
    <row r="7572" spans="2:8" x14ac:dyDescent="0.25">
      <c r="B7572" s="192">
        <f t="shared" si="599"/>
        <v>43416.374999981643</v>
      </c>
      <c r="C7572" s="16">
        <f t="shared" si="595"/>
        <v>11</v>
      </c>
      <c r="D7572" s="16">
        <f t="shared" si="596"/>
        <v>1</v>
      </c>
      <c r="E7572" s="16">
        <f t="shared" si="597"/>
        <v>1</v>
      </c>
      <c r="F7572" s="16">
        <f t="shared" si="598"/>
        <v>9</v>
      </c>
      <c r="G7572" s="195">
        <v>7570</v>
      </c>
      <c r="H7572" s="193">
        <v>0.247134048</v>
      </c>
    </row>
    <row r="7573" spans="2:8" x14ac:dyDescent="0.25">
      <c r="B7573" s="192">
        <f t="shared" si="599"/>
        <v>43416.416666648307</v>
      </c>
      <c r="C7573" s="16">
        <f t="shared" si="595"/>
        <v>11</v>
      </c>
      <c r="D7573" s="16">
        <f t="shared" si="596"/>
        <v>1</v>
      </c>
      <c r="E7573" s="16">
        <f t="shared" si="597"/>
        <v>1</v>
      </c>
      <c r="F7573" s="16">
        <f t="shared" si="598"/>
        <v>10</v>
      </c>
      <c r="G7573" s="195">
        <v>7571</v>
      </c>
      <c r="H7573" s="193">
        <v>0.32710424100000002</v>
      </c>
    </row>
    <row r="7574" spans="2:8" x14ac:dyDescent="0.25">
      <c r="B7574" s="192">
        <f t="shared" si="599"/>
        <v>43416.458333314971</v>
      </c>
      <c r="C7574" s="16">
        <f t="shared" si="595"/>
        <v>11</v>
      </c>
      <c r="D7574" s="16">
        <f t="shared" si="596"/>
        <v>1</v>
      </c>
      <c r="E7574" s="16">
        <f t="shared" si="597"/>
        <v>1</v>
      </c>
      <c r="F7574" s="16">
        <f t="shared" si="598"/>
        <v>11</v>
      </c>
      <c r="G7574" s="195">
        <v>7572</v>
      </c>
      <c r="H7574" s="193">
        <v>0.334996819</v>
      </c>
    </row>
    <row r="7575" spans="2:8" x14ac:dyDescent="0.25">
      <c r="B7575" s="192">
        <f t="shared" si="599"/>
        <v>43416.499999981635</v>
      </c>
      <c r="C7575" s="16">
        <f t="shared" si="595"/>
        <v>11</v>
      </c>
      <c r="D7575" s="16">
        <f t="shared" si="596"/>
        <v>1</v>
      </c>
      <c r="E7575" s="16">
        <f t="shared" si="597"/>
        <v>1</v>
      </c>
      <c r="F7575" s="16">
        <f t="shared" si="598"/>
        <v>12</v>
      </c>
      <c r="G7575" s="195">
        <v>7573</v>
      </c>
      <c r="H7575" s="193">
        <v>0.30960725099999997</v>
      </c>
    </row>
    <row r="7576" spans="2:8" x14ac:dyDescent="0.25">
      <c r="B7576" s="192">
        <f t="shared" si="599"/>
        <v>43416.5416666483</v>
      </c>
      <c r="C7576" s="16">
        <f t="shared" si="595"/>
        <v>11</v>
      </c>
      <c r="D7576" s="16">
        <f t="shared" si="596"/>
        <v>1</v>
      </c>
      <c r="E7576" s="16">
        <f t="shared" si="597"/>
        <v>1</v>
      </c>
      <c r="F7576" s="16">
        <f t="shared" si="598"/>
        <v>13</v>
      </c>
      <c r="G7576" s="195">
        <v>7574</v>
      </c>
      <c r="H7576" s="193">
        <v>0.28176162799999999</v>
      </c>
    </row>
    <row r="7577" spans="2:8" x14ac:dyDescent="0.25">
      <c r="B7577" s="192">
        <f t="shared" si="599"/>
        <v>43416.583333314964</v>
      </c>
      <c r="C7577" s="16">
        <f t="shared" si="595"/>
        <v>11</v>
      </c>
      <c r="D7577" s="16">
        <f t="shared" si="596"/>
        <v>1</v>
      </c>
      <c r="E7577" s="16">
        <f t="shared" si="597"/>
        <v>1</v>
      </c>
      <c r="F7577" s="16">
        <f t="shared" si="598"/>
        <v>14</v>
      </c>
      <c r="G7577" s="195">
        <v>7575</v>
      </c>
      <c r="H7577" s="193">
        <v>0.20797421099999999</v>
      </c>
    </row>
    <row r="7578" spans="2:8" x14ac:dyDescent="0.25">
      <c r="B7578" s="192">
        <f t="shared" si="599"/>
        <v>43416.624999981628</v>
      </c>
      <c r="C7578" s="16">
        <f t="shared" si="595"/>
        <v>11</v>
      </c>
      <c r="D7578" s="16">
        <f t="shared" si="596"/>
        <v>1</v>
      </c>
      <c r="E7578" s="16">
        <f t="shared" si="597"/>
        <v>1</v>
      </c>
      <c r="F7578" s="16">
        <f t="shared" si="598"/>
        <v>15</v>
      </c>
      <c r="G7578" s="195">
        <v>7576</v>
      </c>
      <c r="H7578" s="193">
        <v>0.14296805800000001</v>
      </c>
    </row>
    <row r="7579" spans="2:8" x14ac:dyDescent="0.25">
      <c r="B7579" s="192">
        <f t="shared" si="599"/>
        <v>43416.666666648292</v>
      </c>
      <c r="C7579" s="16">
        <f t="shared" si="595"/>
        <v>11</v>
      </c>
      <c r="D7579" s="16">
        <f t="shared" si="596"/>
        <v>1</v>
      </c>
      <c r="E7579" s="16">
        <f t="shared" si="597"/>
        <v>1</v>
      </c>
      <c r="F7579" s="16">
        <f t="shared" si="598"/>
        <v>16</v>
      </c>
      <c r="G7579" s="195">
        <v>7577</v>
      </c>
      <c r="H7579" s="193">
        <v>3.2003635000000002E-2</v>
      </c>
    </row>
    <row r="7580" spans="2:8" x14ac:dyDescent="0.25">
      <c r="B7580" s="192">
        <f t="shared" si="599"/>
        <v>43416.708333314957</v>
      </c>
      <c r="C7580" s="16">
        <f t="shared" si="595"/>
        <v>11</v>
      </c>
      <c r="D7580" s="16">
        <f t="shared" si="596"/>
        <v>1</v>
      </c>
      <c r="E7580" s="16">
        <f t="shared" si="597"/>
        <v>1</v>
      </c>
      <c r="F7580" s="16">
        <f t="shared" si="598"/>
        <v>17</v>
      </c>
      <c r="G7580" s="195">
        <v>7578</v>
      </c>
      <c r="H7580" s="193">
        <v>0</v>
      </c>
    </row>
    <row r="7581" spans="2:8" x14ac:dyDescent="0.25">
      <c r="B7581" s="192">
        <f t="shared" si="599"/>
        <v>43416.749999981621</v>
      </c>
      <c r="C7581" s="16">
        <f t="shared" si="595"/>
        <v>11</v>
      </c>
      <c r="D7581" s="16">
        <f t="shared" si="596"/>
        <v>1</v>
      </c>
      <c r="E7581" s="16">
        <f t="shared" si="597"/>
        <v>1</v>
      </c>
      <c r="F7581" s="16">
        <f t="shared" si="598"/>
        <v>18</v>
      </c>
      <c r="G7581" s="195">
        <v>7579</v>
      </c>
      <c r="H7581" s="193">
        <v>0</v>
      </c>
    </row>
    <row r="7582" spans="2:8" x14ac:dyDescent="0.25">
      <c r="B7582" s="192">
        <f t="shared" si="599"/>
        <v>43416.791666648285</v>
      </c>
      <c r="C7582" s="16">
        <f t="shared" si="595"/>
        <v>11</v>
      </c>
      <c r="D7582" s="16">
        <f t="shared" si="596"/>
        <v>1</v>
      </c>
      <c r="E7582" s="16">
        <f t="shared" si="597"/>
        <v>1</v>
      </c>
      <c r="F7582" s="16">
        <f t="shared" si="598"/>
        <v>19</v>
      </c>
      <c r="G7582" s="195">
        <v>7580</v>
      </c>
      <c r="H7582" s="193">
        <v>0</v>
      </c>
    </row>
    <row r="7583" spans="2:8" x14ac:dyDescent="0.25">
      <c r="B7583" s="192">
        <f t="shared" si="599"/>
        <v>43416.833333314949</v>
      </c>
      <c r="C7583" s="16">
        <f t="shared" si="595"/>
        <v>11</v>
      </c>
      <c r="D7583" s="16">
        <f t="shared" si="596"/>
        <v>1</v>
      </c>
      <c r="E7583" s="16">
        <f t="shared" si="597"/>
        <v>1</v>
      </c>
      <c r="F7583" s="16">
        <f t="shared" si="598"/>
        <v>20</v>
      </c>
      <c r="G7583" s="195">
        <v>7581</v>
      </c>
      <c r="H7583" s="193">
        <v>0</v>
      </c>
    </row>
    <row r="7584" spans="2:8" x14ac:dyDescent="0.25">
      <c r="B7584" s="192">
        <f t="shared" si="599"/>
        <v>43416.874999981614</v>
      </c>
      <c r="C7584" s="16">
        <f t="shared" si="595"/>
        <v>11</v>
      </c>
      <c r="D7584" s="16">
        <f t="shared" si="596"/>
        <v>1</v>
      </c>
      <c r="E7584" s="16">
        <f t="shared" si="597"/>
        <v>1</v>
      </c>
      <c r="F7584" s="16">
        <f t="shared" si="598"/>
        <v>21</v>
      </c>
      <c r="G7584" s="195">
        <v>7582</v>
      </c>
      <c r="H7584" s="193">
        <v>0</v>
      </c>
    </row>
    <row r="7585" spans="2:8" x14ac:dyDescent="0.25">
      <c r="B7585" s="192">
        <f t="shared" si="599"/>
        <v>43416.916666648278</v>
      </c>
      <c r="C7585" s="16">
        <f t="shared" si="595"/>
        <v>11</v>
      </c>
      <c r="D7585" s="16">
        <f t="shared" si="596"/>
        <v>1</v>
      </c>
      <c r="E7585" s="16">
        <f t="shared" si="597"/>
        <v>1</v>
      </c>
      <c r="F7585" s="16">
        <f t="shared" si="598"/>
        <v>22</v>
      </c>
      <c r="G7585" s="195">
        <v>7583</v>
      </c>
      <c r="H7585" s="193">
        <v>0</v>
      </c>
    </row>
    <row r="7586" spans="2:8" x14ac:dyDescent="0.25">
      <c r="B7586" s="192">
        <f t="shared" si="599"/>
        <v>43416.958333314942</v>
      </c>
      <c r="C7586" s="16">
        <f t="shared" si="595"/>
        <v>11</v>
      </c>
      <c r="D7586" s="16">
        <f t="shared" si="596"/>
        <v>1</v>
      </c>
      <c r="E7586" s="16">
        <f t="shared" si="597"/>
        <v>1</v>
      </c>
      <c r="F7586" s="16">
        <f t="shared" si="598"/>
        <v>23</v>
      </c>
      <c r="G7586" s="195">
        <v>7584</v>
      </c>
      <c r="H7586" s="193">
        <v>0</v>
      </c>
    </row>
    <row r="7587" spans="2:8" x14ac:dyDescent="0.25">
      <c r="B7587" s="192">
        <f t="shared" si="599"/>
        <v>43416.999999981606</v>
      </c>
      <c r="C7587" s="16">
        <f t="shared" si="595"/>
        <v>11</v>
      </c>
      <c r="D7587" s="16">
        <f t="shared" si="596"/>
        <v>2</v>
      </c>
      <c r="E7587" s="16">
        <f t="shared" si="597"/>
        <v>1</v>
      </c>
      <c r="F7587" s="16">
        <f t="shared" si="598"/>
        <v>0</v>
      </c>
      <c r="G7587" s="195">
        <v>7585</v>
      </c>
      <c r="H7587" s="193">
        <v>0</v>
      </c>
    </row>
    <row r="7588" spans="2:8" x14ac:dyDescent="0.25">
      <c r="B7588" s="192">
        <f t="shared" si="599"/>
        <v>43417.041666648271</v>
      </c>
      <c r="C7588" s="16">
        <f t="shared" si="595"/>
        <v>11</v>
      </c>
      <c r="D7588" s="16">
        <f t="shared" si="596"/>
        <v>2</v>
      </c>
      <c r="E7588" s="16">
        <f t="shared" si="597"/>
        <v>1</v>
      </c>
      <c r="F7588" s="16">
        <f t="shared" si="598"/>
        <v>1</v>
      </c>
      <c r="G7588" s="195">
        <v>7586</v>
      </c>
      <c r="H7588" s="193">
        <v>0</v>
      </c>
    </row>
    <row r="7589" spans="2:8" x14ac:dyDescent="0.25">
      <c r="B7589" s="192">
        <f t="shared" si="599"/>
        <v>43417.083333314935</v>
      </c>
      <c r="C7589" s="16">
        <f t="shared" si="595"/>
        <v>11</v>
      </c>
      <c r="D7589" s="16">
        <f t="shared" si="596"/>
        <v>2</v>
      </c>
      <c r="E7589" s="16">
        <f t="shared" si="597"/>
        <v>1</v>
      </c>
      <c r="F7589" s="16">
        <f t="shared" si="598"/>
        <v>2</v>
      </c>
      <c r="G7589" s="195">
        <v>7587</v>
      </c>
      <c r="H7589" s="193">
        <v>0</v>
      </c>
    </row>
    <row r="7590" spans="2:8" x14ac:dyDescent="0.25">
      <c r="B7590" s="192">
        <f t="shared" si="599"/>
        <v>43417.124999981599</v>
      </c>
      <c r="C7590" s="16">
        <f t="shared" si="595"/>
        <v>11</v>
      </c>
      <c r="D7590" s="16">
        <f t="shared" si="596"/>
        <v>2</v>
      </c>
      <c r="E7590" s="16">
        <f t="shared" si="597"/>
        <v>1</v>
      </c>
      <c r="F7590" s="16">
        <f t="shared" si="598"/>
        <v>3</v>
      </c>
      <c r="G7590" s="195">
        <v>7588</v>
      </c>
      <c r="H7590" s="193">
        <v>0</v>
      </c>
    </row>
    <row r="7591" spans="2:8" x14ac:dyDescent="0.25">
      <c r="B7591" s="192">
        <f t="shared" si="599"/>
        <v>43417.166666648263</v>
      </c>
      <c r="C7591" s="16">
        <f t="shared" si="595"/>
        <v>11</v>
      </c>
      <c r="D7591" s="16">
        <f t="shared" si="596"/>
        <v>2</v>
      </c>
      <c r="E7591" s="16">
        <f t="shared" si="597"/>
        <v>1</v>
      </c>
      <c r="F7591" s="16">
        <f t="shared" si="598"/>
        <v>4</v>
      </c>
      <c r="G7591" s="195">
        <v>7589</v>
      </c>
      <c r="H7591" s="193">
        <v>0</v>
      </c>
    </row>
    <row r="7592" spans="2:8" x14ac:dyDescent="0.25">
      <c r="B7592" s="192">
        <f t="shared" si="599"/>
        <v>43417.208333314928</v>
      </c>
      <c r="C7592" s="16">
        <f t="shared" si="595"/>
        <v>11</v>
      </c>
      <c r="D7592" s="16">
        <f t="shared" si="596"/>
        <v>2</v>
      </c>
      <c r="E7592" s="16">
        <f t="shared" si="597"/>
        <v>1</v>
      </c>
      <c r="F7592" s="16">
        <f t="shared" si="598"/>
        <v>5</v>
      </c>
      <c r="G7592" s="195">
        <v>7590</v>
      </c>
      <c r="H7592" s="193">
        <v>0</v>
      </c>
    </row>
    <row r="7593" spans="2:8" x14ac:dyDescent="0.25">
      <c r="B7593" s="192">
        <f t="shared" si="599"/>
        <v>43417.249999981592</v>
      </c>
      <c r="C7593" s="16">
        <f t="shared" si="595"/>
        <v>11</v>
      </c>
      <c r="D7593" s="16">
        <f t="shared" si="596"/>
        <v>2</v>
      </c>
      <c r="E7593" s="16">
        <f t="shared" si="597"/>
        <v>1</v>
      </c>
      <c r="F7593" s="16">
        <f t="shared" si="598"/>
        <v>6</v>
      </c>
      <c r="G7593" s="195">
        <v>7591</v>
      </c>
      <c r="H7593" s="193">
        <v>0</v>
      </c>
    </row>
    <row r="7594" spans="2:8" x14ac:dyDescent="0.25">
      <c r="B7594" s="192">
        <f t="shared" si="599"/>
        <v>43417.291666648256</v>
      </c>
      <c r="C7594" s="16">
        <f t="shared" si="595"/>
        <v>11</v>
      </c>
      <c r="D7594" s="16">
        <f t="shared" si="596"/>
        <v>2</v>
      </c>
      <c r="E7594" s="16">
        <f t="shared" si="597"/>
        <v>1</v>
      </c>
      <c r="F7594" s="16">
        <f t="shared" si="598"/>
        <v>7</v>
      </c>
      <c r="G7594" s="195">
        <v>7592</v>
      </c>
      <c r="H7594" s="193">
        <v>2.3587323E-2</v>
      </c>
    </row>
    <row r="7595" spans="2:8" x14ac:dyDescent="0.25">
      <c r="B7595" s="192">
        <f t="shared" si="599"/>
        <v>43417.33333331492</v>
      </c>
      <c r="C7595" s="16">
        <f t="shared" si="595"/>
        <v>11</v>
      </c>
      <c r="D7595" s="16">
        <f t="shared" si="596"/>
        <v>2</v>
      </c>
      <c r="E7595" s="16">
        <f t="shared" si="597"/>
        <v>1</v>
      </c>
      <c r="F7595" s="16">
        <f t="shared" si="598"/>
        <v>8</v>
      </c>
      <c r="G7595" s="195">
        <v>7593</v>
      </c>
      <c r="H7595" s="193">
        <v>0.147532213</v>
      </c>
    </row>
    <row r="7596" spans="2:8" x14ac:dyDescent="0.25">
      <c r="B7596" s="192">
        <f t="shared" si="599"/>
        <v>43417.374999981585</v>
      </c>
      <c r="C7596" s="16">
        <f t="shared" si="595"/>
        <v>11</v>
      </c>
      <c r="D7596" s="16">
        <f t="shared" si="596"/>
        <v>2</v>
      </c>
      <c r="E7596" s="16">
        <f t="shared" si="597"/>
        <v>1</v>
      </c>
      <c r="F7596" s="16">
        <f t="shared" si="598"/>
        <v>9</v>
      </c>
      <c r="G7596" s="195">
        <v>7594</v>
      </c>
      <c r="H7596" s="193">
        <v>0.23616604299999999</v>
      </c>
    </row>
    <row r="7597" spans="2:8" x14ac:dyDescent="0.25">
      <c r="B7597" s="192">
        <f t="shared" si="599"/>
        <v>43417.416666648249</v>
      </c>
      <c r="C7597" s="16">
        <f t="shared" si="595"/>
        <v>11</v>
      </c>
      <c r="D7597" s="16">
        <f t="shared" si="596"/>
        <v>2</v>
      </c>
      <c r="E7597" s="16">
        <f t="shared" si="597"/>
        <v>1</v>
      </c>
      <c r="F7597" s="16">
        <f t="shared" si="598"/>
        <v>10</v>
      </c>
      <c r="G7597" s="195">
        <v>7595</v>
      </c>
      <c r="H7597" s="193">
        <v>0.28203651099999999</v>
      </c>
    </row>
    <row r="7598" spans="2:8" x14ac:dyDescent="0.25">
      <c r="B7598" s="192">
        <f t="shared" si="599"/>
        <v>43417.458333314913</v>
      </c>
      <c r="C7598" s="16">
        <f t="shared" si="595"/>
        <v>11</v>
      </c>
      <c r="D7598" s="16">
        <f t="shared" si="596"/>
        <v>2</v>
      </c>
      <c r="E7598" s="16">
        <f t="shared" si="597"/>
        <v>1</v>
      </c>
      <c r="F7598" s="16">
        <f t="shared" si="598"/>
        <v>11</v>
      </c>
      <c r="G7598" s="195">
        <v>7596</v>
      </c>
      <c r="H7598" s="193">
        <v>0.30553135300000001</v>
      </c>
    </row>
    <row r="7599" spans="2:8" x14ac:dyDescent="0.25">
      <c r="B7599" s="192">
        <f t="shared" si="599"/>
        <v>43417.499999981577</v>
      </c>
      <c r="C7599" s="16">
        <f t="shared" si="595"/>
        <v>11</v>
      </c>
      <c r="D7599" s="16">
        <f t="shared" si="596"/>
        <v>2</v>
      </c>
      <c r="E7599" s="16">
        <f t="shared" si="597"/>
        <v>1</v>
      </c>
      <c r="F7599" s="16">
        <f t="shared" si="598"/>
        <v>12</v>
      </c>
      <c r="G7599" s="195">
        <v>7597</v>
      </c>
      <c r="H7599" s="193">
        <v>0.305959749</v>
      </c>
    </row>
    <row r="7600" spans="2:8" x14ac:dyDescent="0.25">
      <c r="B7600" s="192">
        <f t="shared" si="599"/>
        <v>43417.541666648242</v>
      </c>
      <c r="C7600" s="16">
        <f t="shared" si="595"/>
        <v>11</v>
      </c>
      <c r="D7600" s="16">
        <f t="shared" si="596"/>
        <v>2</v>
      </c>
      <c r="E7600" s="16">
        <f t="shared" si="597"/>
        <v>1</v>
      </c>
      <c r="F7600" s="16">
        <f t="shared" si="598"/>
        <v>13</v>
      </c>
      <c r="G7600" s="195">
        <v>7598</v>
      </c>
      <c r="H7600" s="193">
        <v>0.26453372800000002</v>
      </c>
    </row>
    <row r="7601" spans="2:8" x14ac:dyDescent="0.25">
      <c r="B7601" s="192">
        <f t="shared" si="599"/>
        <v>43417.583333314906</v>
      </c>
      <c r="C7601" s="16">
        <f t="shared" si="595"/>
        <v>11</v>
      </c>
      <c r="D7601" s="16">
        <f t="shared" si="596"/>
        <v>2</v>
      </c>
      <c r="E7601" s="16">
        <f t="shared" si="597"/>
        <v>1</v>
      </c>
      <c r="F7601" s="16">
        <f t="shared" si="598"/>
        <v>14</v>
      </c>
      <c r="G7601" s="195">
        <v>7599</v>
      </c>
      <c r="H7601" s="193">
        <v>0.209351067</v>
      </c>
    </row>
    <row r="7602" spans="2:8" x14ac:dyDescent="0.25">
      <c r="B7602" s="192">
        <f t="shared" si="599"/>
        <v>43417.62499998157</v>
      </c>
      <c r="C7602" s="16">
        <f t="shared" si="595"/>
        <v>11</v>
      </c>
      <c r="D7602" s="16">
        <f t="shared" si="596"/>
        <v>2</v>
      </c>
      <c r="E7602" s="16">
        <f t="shared" si="597"/>
        <v>1</v>
      </c>
      <c r="F7602" s="16">
        <f t="shared" si="598"/>
        <v>15</v>
      </c>
      <c r="G7602" s="195">
        <v>7600</v>
      </c>
      <c r="H7602" s="193">
        <v>0.13650226300000001</v>
      </c>
    </row>
    <row r="7603" spans="2:8" x14ac:dyDescent="0.25">
      <c r="B7603" s="192">
        <f t="shared" si="599"/>
        <v>43417.666666648234</v>
      </c>
      <c r="C7603" s="16">
        <f t="shared" si="595"/>
        <v>11</v>
      </c>
      <c r="D7603" s="16">
        <f t="shared" si="596"/>
        <v>2</v>
      </c>
      <c r="E7603" s="16">
        <f t="shared" si="597"/>
        <v>1</v>
      </c>
      <c r="F7603" s="16">
        <f t="shared" si="598"/>
        <v>16</v>
      </c>
      <c r="G7603" s="195">
        <v>7601</v>
      </c>
      <c r="H7603" s="193">
        <v>2.8227754000000001E-2</v>
      </c>
    </row>
    <row r="7604" spans="2:8" x14ac:dyDescent="0.25">
      <c r="B7604" s="192">
        <f t="shared" si="599"/>
        <v>43417.708333314898</v>
      </c>
      <c r="C7604" s="16">
        <f t="shared" si="595"/>
        <v>11</v>
      </c>
      <c r="D7604" s="16">
        <f t="shared" si="596"/>
        <v>2</v>
      </c>
      <c r="E7604" s="16">
        <f t="shared" si="597"/>
        <v>1</v>
      </c>
      <c r="F7604" s="16">
        <f t="shared" si="598"/>
        <v>17</v>
      </c>
      <c r="G7604" s="195">
        <v>7602</v>
      </c>
      <c r="H7604" s="193">
        <v>0</v>
      </c>
    </row>
    <row r="7605" spans="2:8" x14ac:dyDescent="0.25">
      <c r="B7605" s="192">
        <f t="shared" si="599"/>
        <v>43417.749999981563</v>
      </c>
      <c r="C7605" s="16">
        <f t="shared" si="595"/>
        <v>11</v>
      </c>
      <c r="D7605" s="16">
        <f t="shared" si="596"/>
        <v>2</v>
      </c>
      <c r="E7605" s="16">
        <f t="shared" si="597"/>
        <v>1</v>
      </c>
      <c r="F7605" s="16">
        <f t="shared" si="598"/>
        <v>18</v>
      </c>
      <c r="G7605" s="195">
        <v>7603</v>
      </c>
      <c r="H7605" s="193">
        <v>0</v>
      </c>
    </row>
    <row r="7606" spans="2:8" x14ac:dyDescent="0.25">
      <c r="B7606" s="192">
        <f t="shared" si="599"/>
        <v>43417.791666648227</v>
      </c>
      <c r="C7606" s="16">
        <f t="shared" si="595"/>
        <v>11</v>
      </c>
      <c r="D7606" s="16">
        <f t="shared" si="596"/>
        <v>2</v>
      </c>
      <c r="E7606" s="16">
        <f t="shared" si="597"/>
        <v>1</v>
      </c>
      <c r="F7606" s="16">
        <f t="shared" si="598"/>
        <v>19</v>
      </c>
      <c r="G7606" s="195">
        <v>7604</v>
      </c>
      <c r="H7606" s="193">
        <v>0</v>
      </c>
    </row>
    <row r="7607" spans="2:8" x14ac:dyDescent="0.25">
      <c r="B7607" s="192">
        <f t="shared" si="599"/>
        <v>43417.833333314891</v>
      </c>
      <c r="C7607" s="16">
        <f t="shared" si="595"/>
        <v>11</v>
      </c>
      <c r="D7607" s="16">
        <f t="shared" si="596"/>
        <v>2</v>
      </c>
      <c r="E7607" s="16">
        <f t="shared" si="597"/>
        <v>1</v>
      </c>
      <c r="F7607" s="16">
        <f t="shared" si="598"/>
        <v>20</v>
      </c>
      <c r="G7607" s="195">
        <v>7605</v>
      </c>
      <c r="H7607" s="193">
        <v>0</v>
      </c>
    </row>
    <row r="7608" spans="2:8" x14ac:dyDescent="0.25">
      <c r="B7608" s="192">
        <f t="shared" si="599"/>
        <v>43417.874999981555</v>
      </c>
      <c r="C7608" s="16">
        <f t="shared" si="595"/>
        <v>11</v>
      </c>
      <c r="D7608" s="16">
        <f t="shared" si="596"/>
        <v>2</v>
      </c>
      <c r="E7608" s="16">
        <f t="shared" si="597"/>
        <v>1</v>
      </c>
      <c r="F7608" s="16">
        <f t="shared" si="598"/>
        <v>21</v>
      </c>
      <c r="G7608" s="195">
        <v>7606</v>
      </c>
      <c r="H7608" s="193">
        <v>0</v>
      </c>
    </row>
    <row r="7609" spans="2:8" x14ac:dyDescent="0.25">
      <c r="B7609" s="192">
        <f t="shared" si="599"/>
        <v>43417.91666664822</v>
      </c>
      <c r="C7609" s="16">
        <f t="shared" si="595"/>
        <v>11</v>
      </c>
      <c r="D7609" s="16">
        <f t="shared" si="596"/>
        <v>2</v>
      </c>
      <c r="E7609" s="16">
        <f t="shared" si="597"/>
        <v>1</v>
      </c>
      <c r="F7609" s="16">
        <f t="shared" si="598"/>
        <v>22</v>
      </c>
      <c r="G7609" s="195">
        <v>7607</v>
      </c>
      <c r="H7609" s="193">
        <v>0</v>
      </c>
    </row>
    <row r="7610" spans="2:8" x14ac:dyDescent="0.25">
      <c r="B7610" s="192">
        <f t="shared" si="599"/>
        <v>43417.958333314884</v>
      </c>
      <c r="C7610" s="16">
        <f t="shared" si="595"/>
        <v>11</v>
      </c>
      <c r="D7610" s="16">
        <f t="shared" si="596"/>
        <v>2</v>
      </c>
      <c r="E7610" s="16">
        <f t="shared" si="597"/>
        <v>1</v>
      </c>
      <c r="F7610" s="16">
        <f t="shared" si="598"/>
        <v>23</v>
      </c>
      <c r="G7610" s="195">
        <v>7608</v>
      </c>
      <c r="H7610" s="193">
        <v>0</v>
      </c>
    </row>
    <row r="7611" spans="2:8" x14ac:dyDescent="0.25">
      <c r="B7611" s="192">
        <f t="shared" si="599"/>
        <v>43417.999999981548</v>
      </c>
      <c r="C7611" s="16">
        <f t="shared" si="595"/>
        <v>11</v>
      </c>
      <c r="D7611" s="16">
        <f t="shared" si="596"/>
        <v>3</v>
      </c>
      <c r="E7611" s="16">
        <f t="shared" si="597"/>
        <v>1</v>
      </c>
      <c r="F7611" s="16">
        <f t="shared" si="598"/>
        <v>0</v>
      </c>
      <c r="G7611" s="195">
        <v>7609</v>
      </c>
      <c r="H7611" s="193">
        <v>0</v>
      </c>
    </row>
    <row r="7612" spans="2:8" x14ac:dyDescent="0.25">
      <c r="B7612" s="192">
        <f t="shared" si="599"/>
        <v>43418.041666648212</v>
      </c>
      <c r="C7612" s="16">
        <f t="shared" si="595"/>
        <v>11</v>
      </c>
      <c r="D7612" s="16">
        <f t="shared" si="596"/>
        <v>3</v>
      </c>
      <c r="E7612" s="16">
        <f t="shared" si="597"/>
        <v>1</v>
      </c>
      <c r="F7612" s="16">
        <f t="shared" si="598"/>
        <v>1</v>
      </c>
      <c r="G7612" s="195">
        <v>7610</v>
      </c>
      <c r="H7612" s="193">
        <v>0</v>
      </c>
    </row>
    <row r="7613" spans="2:8" x14ac:dyDescent="0.25">
      <c r="B7613" s="192">
        <f t="shared" si="599"/>
        <v>43418.083333314877</v>
      </c>
      <c r="C7613" s="16">
        <f t="shared" si="595"/>
        <v>11</v>
      </c>
      <c r="D7613" s="16">
        <f t="shared" si="596"/>
        <v>3</v>
      </c>
      <c r="E7613" s="16">
        <f t="shared" si="597"/>
        <v>1</v>
      </c>
      <c r="F7613" s="16">
        <f t="shared" si="598"/>
        <v>2</v>
      </c>
      <c r="G7613" s="195">
        <v>7611</v>
      </c>
      <c r="H7613" s="193">
        <v>0</v>
      </c>
    </row>
    <row r="7614" spans="2:8" x14ac:dyDescent="0.25">
      <c r="B7614" s="192">
        <f t="shared" si="599"/>
        <v>43418.124999981541</v>
      </c>
      <c r="C7614" s="16">
        <f t="shared" si="595"/>
        <v>11</v>
      </c>
      <c r="D7614" s="16">
        <f t="shared" si="596"/>
        <v>3</v>
      </c>
      <c r="E7614" s="16">
        <f t="shared" si="597"/>
        <v>1</v>
      </c>
      <c r="F7614" s="16">
        <f t="shared" si="598"/>
        <v>3</v>
      </c>
      <c r="G7614" s="195">
        <v>7612</v>
      </c>
      <c r="H7614" s="193">
        <v>0</v>
      </c>
    </row>
    <row r="7615" spans="2:8" x14ac:dyDescent="0.25">
      <c r="B7615" s="192">
        <f t="shared" si="599"/>
        <v>43418.166666648205</v>
      </c>
      <c r="C7615" s="16">
        <f t="shared" si="595"/>
        <v>11</v>
      </c>
      <c r="D7615" s="16">
        <f t="shared" si="596"/>
        <v>3</v>
      </c>
      <c r="E7615" s="16">
        <f t="shared" si="597"/>
        <v>1</v>
      </c>
      <c r="F7615" s="16">
        <f t="shared" si="598"/>
        <v>4</v>
      </c>
      <c r="G7615" s="195">
        <v>7613</v>
      </c>
      <c r="H7615" s="193">
        <v>0</v>
      </c>
    </row>
    <row r="7616" spans="2:8" x14ac:dyDescent="0.25">
      <c r="B7616" s="192">
        <f t="shared" si="599"/>
        <v>43418.208333314869</v>
      </c>
      <c r="C7616" s="16">
        <f t="shared" si="595"/>
        <v>11</v>
      </c>
      <c r="D7616" s="16">
        <f t="shared" si="596"/>
        <v>3</v>
      </c>
      <c r="E7616" s="16">
        <f t="shared" si="597"/>
        <v>1</v>
      </c>
      <c r="F7616" s="16">
        <f t="shared" si="598"/>
        <v>5</v>
      </c>
      <c r="G7616" s="195">
        <v>7614</v>
      </c>
      <c r="H7616" s="193">
        <v>0</v>
      </c>
    </row>
    <row r="7617" spans="2:8" x14ac:dyDescent="0.25">
      <c r="B7617" s="192">
        <f t="shared" si="599"/>
        <v>43418.249999981534</v>
      </c>
      <c r="C7617" s="16">
        <f t="shared" si="595"/>
        <v>11</v>
      </c>
      <c r="D7617" s="16">
        <f t="shared" si="596"/>
        <v>3</v>
      </c>
      <c r="E7617" s="16">
        <f t="shared" si="597"/>
        <v>1</v>
      </c>
      <c r="F7617" s="16">
        <f t="shared" si="598"/>
        <v>6</v>
      </c>
      <c r="G7617" s="195">
        <v>7615</v>
      </c>
      <c r="H7617" s="193">
        <v>0</v>
      </c>
    </row>
    <row r="7618" spans="2:8" x14ac:dyDescent="0.25">
      <c r="B7618" s="192">
        <f t="shared" si="599"/>
        <v>43418.291666648198</v>
      </c>
      <c r="C7618" s="16">
        <f t="shared" si="595"/>
        <v>11</v>
      </c>
      <c r="D7618" s="16">
        <f t="shared" si="596"/>
        <v>3</v>
      </c>
      <c r="E7618" s="16">
        <f t="shared" si="597"/>
        <v>1</v>
      </c>
      <c r="F7618" s="16">
        <f t="shared" si="598"/>
        <v>7</v>
      </c>
      <c r="G7618" s="195">
        <v>7616</v>
      </c>
      <c r="H7618" s="193">
        <v>1.8484677000000001E-2</v>
      </c>
    </row>
    <row r="7619" spans="2:8" x14ac:dyDescent="0.25">
      <c r="B7619" s="192">
        <f t="shared" si="599"/>
        <v>43418.333333314862</v>
      </c>
      <c r="C7619" s="16">
        <f t="shared" si="595"/>
        <v>11</v>
      </c>
      <c r="D7619" s="16">
        <f t="shared" si="596"/>
        <v>3</v>
      </c>
      <c r="E7619" s="16">
        <f t="shared" si="597"/>
        <v>1</v>
      </c>
      <c r="F7619" s="16">
        <f t="shared" si="598"/>
        <v>8</v>
      </c>
      <c r="G7619" s="195">
        <v>7617</v>
      </c>
      <c r="H7619" s="193">
        <v>0.131982554</v>
      </c>
    </row>
    <row r="7620" spans="2:8" x14ac:dyDescent="0.25">
      <c r="B7620" s="192">
        <f t="shared" si="599"/>
        <v>43418.374999981526</v>
      </c>
      <c r="C7620" s="16">
        <f t="shared" ref="C7620:C7683" si="600">MONTH(B7620)</f>
        <v>11</v>
      </c>
      <c r="D7620" s="16">
        <f t="shared" ref="D7620:D7683" si="601">WEEKDAY(B7620,2)</f>
        <v>3</v>
      </c>
      <c r="E7620" s="16">
        <f t="shared" ref="E7620:E7683" si="602">IF(D7620&lt;6,1,2)</f>
        <v>1</v>
      </c>
      <c r="F7620" s="16">
        <f t="shared" ref="F7620:F7683" si="603">HOUR(B7620)</f>
        <v>9</v>
      </c>
      <c r="G7620" s="195">
        <v>7618</v>
      </c>
      <c r="H7620" s="193">
        <v>0.24533934600000001</v>
      </c>
    </row>
    <row r="7621" spans="2:8" x14ac:dyDescent="0.25">
      <c r="B7621" s="192">
        <f t="shared" ref="B7621:B7684" si="604">B7620+1/24</f>
        <v>43418.416666648191</v>
      </c>
      <c r="C7621" s="16">
        <f t="shared" si="600"/>
        <v>11</v>
      </c>
      <c r="D7621" s="16">
        <f t="shared" si="601"/>
        <v>3</v>
      </c>
      <c r="E7621" s="16">
        <f t="shared" si="602"/>
        <v>1</v>
      </c>
      <c r="F7621" s="16">
        <f t="shared" si="603"/>
        <v>10</v>
      </c>
      <c r="G7621" s="195">
        <v>7619</v>
      </c>
      <c r="H7621" s="193">
        <v>0.27837414999999999</v>
      </c>
    </row>
    <row r="7622" spans="2:8" x14ac:dyDescent="0.25">
      <c r="B7622" s="192">
        <f t="shared" si="604"/>
        <v>43418.458333314855</v>
      </c>
      <c r="C7622" s="16">
        <f t="shared" si="600"/>
        <v>11</v>
      </c>
      <c r="D7622" s="16">
        <f t="shared" si="601"/>
        <v>3</v>
      </c>
      <c r="E7622" s="16">
        <f t="shared" si="602"/>
        <v>1</v>
      </c>
      <c r="F7622" s="16">
        <f t="shared" si="603"/>
        <v>11</v>
      </c>
      <c r="G7622" s="195">
        <v>7620</v>
      </c>
      <c r="H7622" s="193">
        <v>0.31249818400000001</v>
      </c>
    </row>
    <row r="7623" spans="2:8" x14ac:dyDescent="0.25">
      <c r="B7623" s="192">
        <f t="shared" si="604"/>
        <v>43418.499999981519</v>
      </c>
      <c r="C7623" s="16">
        <f t="shared" si="600"/>
        <v>11</v>
      </c>
      <c r="D7623" s="16">
        <f t="shared" si="601"/>
        <v>3</v>
      </c>
      <c r="E7623" s="16">
        <f t="shared" si="602"/>
        <v>1</v>
      </c>
      <c r="F7623" s="16">
        <f t="shared" si="603"/>
        <v>12</v>
      </c>
      <c r="G7623" s="195">
        <v>7621</v>
      </c>
      <c r="H7623" s="193">
        <v>0.267079436</v>
      </c>
    </row>
    <row r="7624" spans="2:8" x14ac:dyDescent="0.25">
      <c r="B7624" s="192">
        <f t="shared" si="604"/>
        <v>43418.541666648183</v>
      </c>
      <c r="C7624" s="16">
        <f t="shared" si="600"/>
        <v>11</v>
      </c>
      <c r="D7624" s="16">
        <f t="shared" si="601"/>
        <v>3</v>
      </c>
      <c r="E7624" s="16">
        <f t="shared" si="602"/>
        <v>1</v>
      </c>
      <c r="F7624" s="16">
        <f t="shared" si="603"/>
        <v>13</v>
      </c>
      <c r="G7624" s="195">
        <v>7622</v>
      </c>
      <c r="H7624" s="193">
        <v>0.21965944400000001</v>
      </c>
    </row>
    <row r="7625" spans="2:8" x14ac:dyDescent="0.25">
      <c r="B7625" s="192">
        <f t="shared" si="604"/>
        <v>43418.583333314848</v>
      </c>
      <c r="C7625" s="16">
        <f t="shared" si="600"/>
        <v>11</v>
      </c>
      <c r="D7625" s="16">
        <f t="shared" si="601"/>
        <v>3</v>
      </c>
      <c r="E7625" s="16">
        <f t="shared" si="602"/>
        <v>1</v>
      </c>
      <c r="F7625" s="16">
        <f t="shared" si="603"/>
        <v>14</v>
      </c>
      <c r="G7625" s="195">
        <v>7623</v>
      </c>
      <c r="H7625" s="193">
        <v>0.17526230800000001</v>
      </c>
    </row>
    <row r="7626" spans="2:8" x14ac:dyDescent="0.25">
      <c r="B7626" s="192">
        <f t="shared" si="604"/>
        <v>43418.624999981512</v>
      </c>
      <c r="C7626" s="16">
        <f t="shared" si="600"/>
        <v>11</v>
      </c>
      <c r="D7626" s="16">
        <f t="shared" si="601"/>
        <v>3</v>
      </c>
      <c r="E7626" s="16">
        <f t="shared" si="602"/>
        <v>1</v>
      </c>
      <c r="F7626" s="16">
        <f t="shared" si="603"/>
        <v>15</v>
      </c>
      <c r="G7626" s="195">
        <v>7624</v>
      </c>
      <c r="H7626" s="193">
        <v>0.11942312300000001</v>
      </c>
    </row>
    <row r="7627" spans="2:8" x14ac:dyDescent="0.25">
      <c r="B7627" s="192">
        <f t="shared" si="604"/>
        <v>43418.666666648176</v>
      </c>
      <c r="C7627" s="16">
        <f t="shared" si="600"/>
        <v>11</v>
      </c>
      <c r="D7627" s="16">
        <f t="shared" si="601"/>
        <v>3</v>
      </c>
      <c r="E7627" s="16">
        <f t="shared" si="602"/>
        <v>1</v>
      </c>
      <c r="F7627" s="16">
        <f t="shared" si="603"/>
        <v>16</v>
      </c>
      <c r="G7627" s="195">
        <v>7625</v>
      </c>
      <c r="H7627" s="193">
        <v>2.4497597999999999E-2</v>
      </c>
    </row>
    <row r="7628" spans="2:8" x14ac:dyDescent="0.25">
      <c r="B7628" s="192">
        <f t="shared" si="604"/>
        <v>43418.70833331484</v>
      </c>
      <c r="C7628" s="16">
        <f t="shared" si="600"/>
        <v>11</v>
      </c>
      <c r="D7628" s="16">
        <f t="shared" si="601"/>
        <v>3</v>
      </c>
      <c r="E7628" s="16">
        <f t="shared" si="602"/>
        <v>1</v>
      </c>
      <c r="F7628" s="16">
        <f t="shared" si="603"/>
        <v>17</v>
      </c>
      <c r="G7628" s="195">
        <v>7626</v>
      </c>
      <c r="H7628" s="193">
        <v>0</v>
      </c>
    </row>
    <row r="7629" spans="2:8" x14ac:dyDescent="0.25">
      <c r="B7629" s="192">
        <f t="shared" si="604"/>
        <v>43418.749999981505</v>
      </c>
      <c r="C7629" s="16">
        <f t="shared" si="600"/>
        <v>11</v>
      </c>
      <c r="D7629" s="16">
        <f t="shared" si="601"/>
        <v>3</v>
      </c>
      <c r="E7629" s="16">
        <f t="shared" si="602"/>
        <v>1</v>
      </c>
      <c r="F7629" s="16">
        <f t="shared" si="603"/>
        <v>18</v>
      </c>
      <c r="G7629" s="195">
        <v>7627</v>
      </c>
      <c r="H7629" s="193">
        <v>0</v>
      </c>
    </row>
    <row r="7630" spans="2:8" x14ac:dyDescent="0.25">
      <c r="B7630" s="192">
        <f t="shared" si="604"/>
        <v>43418.791666648169</v>
      </c>
      <c r="C7630" s="16">
        <f t="shared" si="600"/>
        <v>11</v>
      </c>
      <c r="D7630" s="16">
        <f t="shared" si="601"/>
        <v>3</v>
      </c>
      <c r="E7630" s="16">
        <f t="shared" si="602"/>
        <v>1</v>
      </c>
      <c r="F7630" s="16">
        <f t="shared" si="603"/>
        <v>19</v>
      </c>
      <c r="G7630" s="195">
        <v>7628</v>
      </c>
      <c r="H7630" s="193">
        <v>0</v>
      </c>
    </row>
    <row r="7631" spans="2:8" x14ac:dyDescent="0.25">
      <c r="B7631" s="192">
        <f t="shared" si="604"/>
        <v>43418.833333314833</v>
      </c>
      <c r="C7631" s="16">
        <f t="shared" si="600"/>
        <v>11</v>
      </c>
      <c r="D7631" s="16">
        <f t="shared" si="601"/>
        <v>3</v>
      </c>
      <c r="E7631" s="16">
        <f t="shared" si="602"/>
        <v>1</v>
      </c>
      <c r="F7631" s="16">
        <f t="shared" si="603"/>
        <v>20</v>
      </c>
      <c r="G7631" s="195">
        <v>7629</v>
      </c>
      <c r="H7631" s="193">
        <v>0</v>
      </c>
    </row>
    <row r="7632" spans="2:8" x14ac:dyDescent="0.25">
      <c r="B7632" s="192">
        <f t="shared" si="604"/>
        <v>43418.874999981497</v>
      </c>
      <c r="C7632" s="16">
        <f t="shared" si="600"/>
        <v>11</v>
      </c>
      <c r="D7632" s="16">
        <f t="shared" si="601"/>
        <v>3</v>
      </c>
      <c r="E7632" s="16">
        <f t="shared" si="602"/>
        <v>1</v>
      </c>
      <c r="F7632" s="16">
        <f t="shared" si="603"/>
        <v>21</v>
      </c>
      <c r="G7632" s="195">
        <v>7630</v>
      </c>
      <c r="H7632" s="193">
        <v>0</v>
      </c>
    </row>
    <row r="7633" spans="2:8" x14ac:dyDescent="0.25">
      <c r="B7633" s="192">
        <f t="shared" si="604"/>
        <v>43418.916666648161</v>
      </c>
      <c r="C7633" s="16">
        <f t="shared" si="600"/>
        <v>11</v>
      </c>
      <c r="D7633" s="16">
        <f t="shared" si="601"/>
        <v>3</v>
      </c>
      <c r="E7633" s="16">
        <f t="shared" si="602"/>
        <v>1</v>
      </c>
      <c r="F7633" s="16">
        <f t="shared" si="603"/>
        <v>22</v>
      </c>
      <c r="G7633" s="195">
        <v>7631</v>
      </c>
      <c r="H7633" s="193">
        <v>0</v>
      </c>
    </row>
    <row r="7634" spans="2:8" x14ac:dyDescent="0.25">
      <c r="B7634" s="192">
        <f t="shared" si="604"/>
        <v>43418.958333314826</v>
      </c>
      <c r="C7634" s="16">
        <f t="shared" si="600"/>
        <v>11</v>
      </c>
      <c r="D7634" s="16">
        <f t="shared" si="601"/>
        <v>3</v>
      </c>
      <c r="E7634" s="16">
        <f t="shared" si="602"/>
        <v>1</v>
      </c>
      <c r="F7634" s="16">
        <f t="shared" si="603"/>
        <v>23</v>
      </c>
      <c r="G7634" s="195">
        <v>7632</v>
      </c>
      <c r="H7634" s="193">
        <v>0</v>
      </c>
    </row>
    <row r="7635" spans="2:8" x14ac:dyDescent="0.25">
      <c r="B7635" s="192">
        <f t="shared" si="604"/>
        <v>43418.99999998149</v>
      </c>
      <c r="C7635" s="16">
        <f t="shared" si="600"/>
        <v>11</v>
      </c>
      <c r="D7635" s="16">
        <f t="shared" si="601"/>
        <v>4</v>
      </c>
      <c r="E7635" s="16">
        <f t="shared" si="602"/>
        <v>1</v>
      </c>
      <c r="F7635" s="16">
        <f t="shared" si="603"/>
        <v>0</v>
      </c>
      <c r="G7635" s="195">
        <v>7633</v>
      </c>
      <c r="H7635" s="193">
        <v>0</v>
      </c>
    </row>
    <row r="7636" spans="2:8" x14ac:dyDescent="0.25">
      <c r="B7636" s="192">
        <f t="shared" si="604"/>
        <v>43419.041666648154</v>
      </c>
      <c r="C7636" s="16">
        <f t="shared" si="600"/>
        <v>11</v>
      </c>
      <c r="D7636" s="16">
        <f t="shared" si="601"/>
        <v>4</v>
      </c>
      <c r="E7636" s="16">
        <f t="shared" si="602"/>
        <v>1</v>
      </c>
      <c r="F7636" s="16">
        <f t="shared" si="603"/>
        <v>1</v>
      </c>
      <c r="G7636" s="195">
        <v>7634</v>
      </c>
      <c r="H7636" s="193">
        <v>0</v>
      </c>
    </row>
    <row r="7637" spans="2:8" x14ac:dyDescent="0.25">
      <c r="B7637" s="192">
        <f t="shared" si="604"/>
        <v>43419.083333314818</v>
      </c>
      <c r="C7637" s="16">
        <f t="shared" si="600"/>
        <v>11</v>
      </c>
      <c r="D7637" s="16">
        <f t="shared" si="601"/>
        <v>4</v>
      </c>
      <c r="E7637" s="16">
        <f t="shared" si="602"/>
        <v>1</v>
      </c>
      <c r="F7637" s="16">
        <f t="shared" si="603"/>
        <v>2</v>
      </c>
      <c r="G7637" s="195">
        <v>7635</v>
      </c>
      <c r="H7637" s="193">
        <v>0</v>
      </c>
    </row>
    <row r="7638" spans="2:8" x14ac:dyDescent="0.25">
      <c r="B7638" s="192">
        <f t="shared" si="604"/>
        <v>43419.124999981483</v>
      </c>
      <c r="C7638" s="16">
        <f t="shared" si="600"/>
        <v>11</v>
      </c>
      <c r="D7638" s="16">
        <f t="shared" si="601"/>
        <v>4</v>
      </c>
      <c r="E7638" s="16">
        <f t="shared" si="602"/>
        <v>1</v>
      </c>
      <c r="F7638" s="16">
        <f t="shared" si="603"/>
        <v>3</v>
      </c>
      <c r="G7638" s="195">
        <v>7636</v>
      </c>
      <c r="H7638" s="193">
        <v>0</v>
      </c>
    </row>
    <row r="7639" spans="2:8" x14ac:dyDescent="0.25">
      <c r="B7639" s="192">
        <f t="shared" si="604"/>
        <v>43419.166666648147</v>
      </c>
      <c r="C7639" s="16">
        <f t="shared" si="600"/>
        <v>11</v>
      </c>
      <c r="D7639" s="16">
        <f t="shared" si="601"/>
        <v>4</v>
      </c>
      <c r="E7639" s="16">
        <f t="shared" si="602"/>
        <v>1</v>
      </c>
      <c r="F7639" s="16">
        <f t="shared" si="603"/>
        <v>4</v>
      </c>
      <c r="G7639" s="195">
        <v>7637</v>
      </c>
      <c r="H7639" s="193">
        <v>0</v>
      </c>
    </row>
    <row r="7640" spans="2:8" x14ac:dyDescent="0.25">
      <c r="B7640" s="192">
        <f t="shared" si="604"/>
        <v>43419.208333314811</v>
      </c>
      <c r="C7640" s="16">
        <f t="shared" si="600"/>
        <v>11</v>
      </c>
      <c r="D7640" s="16">
        <f t="shared" si="601"/>
        <v>4</v>
      </c>
      <c r="E7640" s="16">
        <f t="shared" si="602"/>
        <v>1</v>
      </c>
      <c r="F7640" s="16">
        <f t="shared" si="603"/>
        <v>5</v>
      </c>
      <c r="G7640" s="195">
        <v>7638</v>
      </c>
      <c r="H7640" s="193">
        <v>0</v>
      </c>
    </row>
    <row r="7641" spans="2:8" x14ac:dyDescent="0.25">
      <c r="B7641" s="192">
        <f t="shared" si="604"/>
        <v>43419.249999981475</v>
      </c>
      <c r="C7641" s="16">
        <f t="shared" si="600"/>
        <v>11</v>
      </c>
      <c r="D7641" s="16">
        <f t="shared" si="601"/>
        <v>4</v>
      </c>
      <c r="E7641" s="16">
        <f t="shared" si="602"/>
        <v>1</v>
      </c>
      <c r="F7641" s="16">
        <f t="shared" si="603"/>
        <v>6</v>
      </c>
      <c r="G7641" s="195">
        <v>7639</v>
      </c>
      <c r="H7641" s="193">
        <v>0</v>
      </c>
    </row>
    <row r="7642" spans="2:8" x14ac:dyDescent="0.25">
      <c r="B7642" s="192">
        <f t="shared" si="604"/>
        <v>43419.29166664814</v>
      </c>
      <c r="C7642" s="16">
        <f t="shared" si="600"/>
        <v>11</v>
      </c>
      <c r="D7642" s="16">
        <f t="shared" si="601"/>
        <v>4</v>
      </c>
      <c r="E7642" s="16">
        <f t="shared" si="602"/>
        <v>1</v>
      </c>
      <c r="F7642" s="16">
        <f t="shared" si="603"/>
        <v>7</v>
      </c>
      <c r="G7642" s="195">
        <v>7640</v>
      </c>
      <c r="H7642" s="193">
        <v>1.6563349000000002E-2</v>
      </c>
    </row>
    <row r="7643" spans="2:8" x14ac:dyDescent="0.25">
      <c r="B7643" s="192">
        <f t="shared" si="604"/>
        <v>43419.333333314804</v>
      </c>
      <c r="C7643" s="16">
        <f t="shared" si="600"/>
        <v>11</v>
      </c>
      <c r="D7643" s="16">
        <f t="shared" si="601"/>
        <v>4</v>
      </c>
      <c r="E7643" s="16">
        <f t="shared" si="602"/>
        <v>1</v>
      </c>
      <c r="F7643" s="16">
        <f t="shared" si="603"/>
        <v>8</v>
      </c>
      <c r="G7643" s="195">
        <v>7641</v>
      </c>
      <c r="H7643" s="193">
        <v>0.139680217</v>
      </c>
    </row>
    <row r="7644" spans="2:8" x14ac:dyDescent="0.25">
      <c r="B7644" s="192">
        <f t="shared" si="604"/>
        <v>43419.374999981468</v>
      </c>
      <c r="C7644" s="16">
        <f t="shared" si="600"/>
        <v>11</v>
      </c>
      <c r="D7644" s="16">
        <f t="shared" si="601"/>
        <v>4</v>
      </c>
      <c r="E7644" s="16">
        <f t="shared" si="602"/>
        <v>1</v>
      </c>
      <c r="F7644" s="16">
        <f t="shared" si="603"/>
        <v>9</v>
      </c>
      <c r="G7644" s="195">
        <v>7642</v>
      </c>
      <c r="H7644" s="193">
        <v>0.27408343699999999</v>
      </c>
    </row>
    <row r="7645" spans="2:8" x14ac:dyDescent="0.25">
      <c r="B7645" s="192">
        <f t="shared" si="604"/>
        <v>43419.416666648132</v>
      </c>
      <c r="C7645" s="16">
        <f t="shared" si="600"/>
        <v>11</v>
      </c>
      <c r="D7645" s="16">
        <f t="shared" si="601"/>
        <v>4</v>
      </c>
      <c r="E7645" s="16">
        <f t="shared" si="602"/>
        <v>1</v>
      </c>
      <c r="F7645" s="16">
        <f t="shared" si="603"/>
        <v>10</v>
      </c>
      <c r="G7645" s="195">
        <v>7643</v>
      </c>
      <c r="H7645" s="193">
        <v>0.33778459399999999</v>
      </c>
    </row>
    <row r="7646" spans="2:8" x14ac:dyDescent="0.25">
      <c r="B7646" s="192">
        <f t="shared" si="604"/>
        <v>43419.458333314797</v>
      </c>
      <c r="C7646" s="16">
        <f t="shared" si="600"/>
        <v>11</v>
      </c>
      <c r="D7646" s="16">
        <f t="shared" si="601"/>
        <v>4</v>
      </c>
      <c r="E7646" s="16">
        <f t="shared" si="602"/>
        <v>1</v>
      </c>
      <c r="F7646" s="16">
        <f t="shared" si="603"/>
        <v>11</v>
      </c>
      <c r="G7646" s="195">
        <v>7644</v>
      </c>
      <c r="H7646" s="193">
        <v>0.36640163199999998</v>
      </c>
    </row>
    <row r="7647" spans="2:8" x14ac:dyDescent="0.25">
      <c r="B7647" s="192">
        <f t="shared" si="604"/>
        <v>43419.499999981461</v>
      </c>
      <c r="C7647" s="16">
        <f t="shared" si="600"/>
        <v>11</v>
      </c>
      <c r="D7647" s="16">
        <f t="shared" si="601"/>
        <v>4</v>
      </c>
      <c r="E7647" s="16">
        <f t="shared" si="602"/>
        <v>1</v>
      </c>
      <c r="F7647" s="16">
        <f t="shared" si="603"/>
        <v>12</v>
      </c>
      <c r="G7647" s="195">
        <v>7645</v>
      </c>
      <c r="H7647" s="193">
        <v>0.34373478299999999</v>
      </c>
    </row>
    <row r="7648" spans="2:8" x14ac:dyDescent="0.25">
      <c r="B7648" s="192">
        <f t="shared" si="604"/>
        <v>43419.541666648125</v>
      </c>
      <c r="C7648" s="16">
        <f t="shared" si="600"/>
        <v>11</v>
      </c>
      <c r="D7648" s="16">
        <f t="shared" si="601"/>
        <v>4</v>
      </c>
      <c r="E7648" s="16">
        <f t="shared" si="602"/>
        <v>1</v>
      </c>
      <c r="F7648" s="16">
        <f t="shared" si="603"/>
        <v>13</v>
      </c>
      <c r="G7648" s="195">
        <v>7646</v>
      </c>
      <c r="H7648" s="193">
        <v>0.278951593</v>
      </c>
    </row>
    <row r="7649" spans="2:8" x14ac:dyDescent="0.25">
      <c r="B7649" s="192">
        <f t="shared" si="604"/>
        <v>43419.583333314789</v>
      </c>
      <c r="C7649" s="16">
        <f t="shared" si="600"/>
        <v>11</v>
      </c>
      <c r="D7649" s="16">
        <f t="shared" si="601"/>
        <v>4</v>
      </c>
      <c r="E7649" s="16">
        <f t="shared" si="602"/>
        <v>1</v>
      </c>
      <c r="F7649" s="16">
        <f t="shared" si="603"/>
        <v>14</v>
      </c>
      <c r="G7649" s="195">
        <v>7647</v>
      </c>
      <c r="H7649" s="193">
        <v>0.21466476100000001</v>
      </c>
    </row>
    <row r="7650" spans="2:8" x14ac:dyDescent="0.25">
      <c r="B7650" s="192">
        <f t="shared" si="604"/>
        <v>43419.624999981454</v>
      </c>
      <c r="C7650" s="16">
        <f t="shared" si="600"/>
        <v>11</v>
      </c>
      <c r="D7650" s="16">
        <f t="shared" si="601"/>
        <v>4</v>
      </c>
      <c r="E7650" s="16">
        <f t="shared" si="602"/>
        <v>1</v>
      </c>
      <c r="F7650" s="16">
        <f t="shared" si="603"/>
        <v>15</v>
      </c>
      <c r="G7650" s="195">
        <v>7648</v>
      </c>
      <c r="H7650" s="193">
        <v>0.132987523</v>
      </c>
    </row>
    <row r="7651" spans="2:8" x14ac:dyDescent="0.25">
      <c r="B7651" s="192">
        <f t="shared" si="604"/>
        <v>43419.666666648118</v>
      </c>
      <c r="C7651" s="16">
        <f t="shared" si="600"/>
        <v>11</v>
      </c>
      <c r="D7651" s="16">
        <f t="shared" si="601"/>
        <v>4</v>
      </c>
      <c r="E7651" s="16">
        <f t="shared" si="602"/>
        <v>1</v>
      </c>
      <c r="F7651" s="16">
        <f t="shared" si="603"/>
        <v>16</v>
      </c>
      <c r="G7651" s="195">
        <v>7649</v>
      </c>
      <c r="H7651" s="193">
        <v>2.5259052000000001E-2</v>
      </c>
    </row>
    <row r="7652" spans="2:8" x14ac:dyDescent="0.25">
      <c r="B7652" s="192">
        <f t="shared" si="604"/>
        <v>43419.708333314782</v>
      </c>
      <c r="C7652" s="16">
        <f t="shared" si="600"/>
        <v>11</v>
      </c>
      <c r="D7652" s="16">
        <f t="shared" si="601"/>
        <v>4</v>
      </c>
      <c r="E7652" s="16">
        <f t="shared" si="602"/>
        <v>1</v>
      </c>
      <c r="F7652" s="16">
        <f t="shared" si="603"/>
        <v>17</v>
      </c>
      <c r="G7652" s="195">
        <v>7650</v>
      </c>
      <c r="H7652" s="193">
        <v>0</v>
      </c>
    </row>
    <row r="7653" spans="2:8" x14ac:dyDescent="0.25">
      <c r="B7653" s="192">
        <f t="shared" si="604"/>
        <v>43419.749999981446</v>
      </c>
      <c r="C7653" s="16">
        <f t="shared" si="600"/>
        <v>11</v>
      </c>
      <c r="D7653" s="16">
        <f t="shared" si="601"/>
        <v>4</v>
      </c>
      <c r="E7653" s="16">
        <f t="shared" si="602"/>
        <v>1</v>
      </c>
      <c r="F7653" s="16">
        <f t="shared" si="603"/>
        <v>18</v>
      </c>
      <c r="G7653" s="195">
        <v>7651</v>
      </c>
      <c r="H7653" s="193">
        <v>0</v>
      </c>
    </row>
    <row r="7654" spans="2:8" x14ac:dyDescent="0.25">
      <c r="B7654" s="192">
        <f t="shared" si="604"/>
        <v>43419.791666648111</v>
      </c>
      <c r="C7654" s="16">
        <f t="shared" si="600"/>
        <v>11</v>
      </c>
      <c r="D7654" s="16">
        <f t="shared" si="601"/>
        <v>4</v>
      </c>
      <c r="E7654" s="16">
        <f t="shared" si="602"/>
        <v>1</v>
      </c>
      <c r="F7654" s="16">
        <f t="shared" si="603"/>
        <v>19</v>
      </c>
      <c r="G7654" s="195">
        <v>7652</v>
      </c>
      <c r="H7654" s="193">
        <v>0</v>
      </c>
    </row>
    <row r="7655" spans="2:8" x14ac:dyDescent="0.25">
      <c r="B7655" s="192">
        <f t="shared" si="604"/>
        <v>43419.833333314775</v>
      </c>
      <c r="C7655" s="16">
        <f t="shared" si="600"/>
        <v>11</v>
      </c>
      <c r="D7655" s="16">
        <f t="shared" si="601"/>
        <v>4</v>
      </c>
      <c r="E7655" s="16">
        <f t="shared" si="602"/>
        <v>1</v>
      </c>
      <c r="F7655" s="16">
        <f t="shared" si="603"/>
        <v>20</v>
      </c>
      <c r="G7655" s="195">
        <v>7653</v>
      </c>
      <c r="H7655" s="193">
        <v>0</v>
      </c>
    </row>
    <row r="7656" spans="2:8" x14ac:dyDescent="0.25">
      <c r="B7656" s="192">
        <f t="shared" si="604"/>
        <v>43419.874999981439</v>
      </c>
      <c r="C7656" s="16">
        <f t="shared" si="600"/>
        <v>11</v>
      </c>
      <c r="D7656" s="16">
        <f t="shared" si="601"/>
        <v>4</v>
      </c>
      <c r="E7656" s="16">
        <f t="shared" si="602"/>
        <v>1</v>
      </c>
      <c r="F7656" s="16">
        <f t="shared" si="603"/>
        <v>21</v>
      </c>
      <c r="G7656" s="195">
        <v>7654</v>
      </c>
      <c r="H7656" s="193">
        <v>0</v>
      </c>
    </row>
    <row r="7657" spans="2:8" x14ac:dyDescent="0.25">
      <c r="B7657" s="192">
        <f t="shared" si="604"/>
        <v>43419.916666648103</v>
      </c>
      <c r="C7657" s="16">
        <f t="shared" si="600"/>
        <v>11</v>
      </c>
      <c r="D7657" s="16">
        <f t="shared" si="601"/>
        <v>4</v>
      </c>
      <c r="E7657" s="16">
        <f t="shared" si="602"/>
        <v>1</v>
      </c>
      <c r="F7657" s="16">
        <f t="shared" si="603"/>
        <v>22</v>
      </c>
      <c r="G7657" s="195">
        <v>7655</v>
      </c>
      <c r="H7657" s="193">
        <v>0</v>
      </c>
    </row>
    <row r="7658" spans="2:8" x14ac:dyDescent="0.25">
      <c r="B7658" s="192">
        <f t="shared" si="604"/>
        <v>43419.958333314768</v>
      </c>
      <c r="C7658" s="16">
        <f t="shared" si="600"/>
        <v>11</v>
      </c>
      <c r="D7658" s="16">
        <f t="shared" si="601"/>
        <v>4</v>
      </c>
      <c r="E7658" s="16">
        <f t="shared" si="602"/>
        <v>1</v>
      </c>
      <c r="F7658" s="16">
        <f t="shared" si="603"/>
        <v>23</v>
      </c>
      <c r="G7658" s="195">
        <v>7656</v>
      </c>
      <c r="H7658" s="193">
        <v>0</v>
      </c>
    </row>
    <row r="7659" spans="2:8" x14ac:dyDescent="0.25">
      <c r="B7659" s="192">
        <f t="shared" si="604"/>
        <v>43419.999999981432</v>
      </c>
      <c r="C7659" s="16">
        <f t="shared" si="600"/>
        <v>11</v>
      </c>
      <c r="D7659" s="16">
        <f t="shared" si="601"/>
        <v>5</v>
      </c>
      <c r="E7659" s="16">
        <f t="shared" si="602"/>
        <v>1</v>
      </c>
      <c r="F7659" s="16">
        <f t="shared" si="603"/>
        <v>0</v>
      </c>
      <c r="G7659" s="195">
        <v>7657</v>
      </c>
      <c r="H7659" s="193">
        <v>0</v>
      </c>
    </row>
    <row r="7660" spans="2:8" x14ac:dyDescent="0.25">
      <c r="B7660" s="192">
        <f t="shared" si="604"/>
        <v>43420.041666648096</v>
      </c>
      <c r="C7660" s="16">
        <f t="shared" si="600"/>
        <v>11</v>
      </c>
      <c r="D7660" s="16">
        <f t="shared" si="601"/>
        <v>5</v>
      </c>
      <c r="E7660" s="16">
        <f t="shared" si="602"/>
        <v>1</v>
      </c>
      <c r="F7660" s="16">
        <f t="shared" si="603"/>
        <v>1</v>
      </c>
      <c r="G7660" s="195">
        <v>7658</v>
      </c>
      <c r="H7660" s="193">
        <v>0</v>
      </c>
    </row>
    <row r="7661" spans="2:8" x14ac:dyDescent="0.25">
      <c r="B7661" s="192">
        <f t="shared" si="604"/>
        <v>43420.08333331476</v>
      </c>
      <c r="C7661" s="16">
        <f t="shared" si="600"/>
        <v>11</v>
      </c>
      <c r="D7661" s="16">
        <f t="shared" si="601"/>
        <v>5</v>
      </c>
      <c r="E7661" s="16">
        <f t="shared" si="602"/>
        <v>1</v>
      </c>
      <c r="F7661" s="16">
        <f t="shared" si="603"/>
        <v>2</v>
      </c>
      <c r="G7661" s="195">
        <v>7659</v>
      </c>
      <c r="H7661" s="193">
        <v>0</v>
      </c>
    </row>
    <row r="7662" spans="2:8" x14ac:dyDescent="0.25">
      <c r="B7662" s="192">
        <f t="shared" si="604"/>
        <v>43420.124999981424</v>
      </c>
      <c r="C7662" s="16">
        <f t="shared" si="600"/>
        <v>11</v>
      </c>
      <c r="D7662" s="16">
        <f t="shared" si="601"/>
        <v>5</v>
      </c>
      <c r="E7662" s="16">
        <f t="shared" si="602"/>
        <v>1</v>
      </c>
      <c r="F7662" s="16">
        <f t="shared" si="603"/>
        <v>3</v>
      </c>
      <c r="G7662" s="195">
        <v>7660</v>
      </c>
      <c r="H7662" s="193">
        <v>0</v>
      </c>
    </row>
    <row r="7663" spans="2:8" x14ac:dyDescent="0.25">
      <c r="B7663" s="192">
        <f t="shared" si="604"/>
        <v>43420.166666648089</v>
      </c>
      <c r="C7663" s="16">
        <f t="shared" si="600"/>
        <v>11</v>
      </c>
      <c r="D7663" s="16">
        <f t="shared" si="601"/>
        <v>5</v>
      </c>
      <c r="E7663" s="16">
        <f t="shared" si="602"/>
        <v>1</v>
      </c>
      <c r="F7663" s="16">
        <f t="shared" si="603"/>
        <v>4</v>
      </c>
      <c r="G7663" s="195">
        <v>7661</v>
      </c>
      <c r="H7663" s="193">
        <v>0</v>
      </c>
    </row>
    <row r="7664" spans="2:8" x14ac:dyDescent="0.25">
      <c r="B7664" s="192">
        <f t="shared" si="604"/>
        <v>43420.208333314753</v>
      </c>
      <c r="C7664" s="16">
        <f t="shared" si="600"/>
        <v>11</v>
      </c>
      <c r="D7664" s="16">
        <f t="shared" si="601"/>
        <v>5</v>
      </c>
      <c r="E7664" s="16">
        <f t="shared" si="602"/>
        <v>1</v>
      </c>
      <c r="F7664" s="16">
        <f t="shared" si="603"/>
        <v>5</v>
      </c>
      <c r="G7664" s="195">
        <v>7662</v>
      </c>
      <c r="H7664" s="193">
        <v>0</v>
      </c>
    </row>
    <row r="7665" spans="2:8" x14ac:dyDescent="0.25">
      <c r="B7665" s="192">
        <f t="shared" si="604"/>
        <v>43420.249999981417</v>
      </c>
      <c r="C7665" s="16">
        <f t="shared" si="600"/>
        <v>11</v>
      </c>
      <c r="D7665" s="16">
        <f t="shared" si="601"/>
        <v>5</v>
      </c>
      <c r="E7665" s="16">
        <f t="shared" si="602"/>
        <v>1</v>
      </c>
      <c r="F7665" s="16">
        <f t="shared" si="603"/>
        <v>6</v>
      </c>
      <c r="G7665" s="195">
        <v>7663</v>
      </c>
      <c r="H7665" s="193">
        <v>0</v>
      </c>
    </row>
    <row r="7666" spans="2:8" x14ac:dyDescent="0.25">
      <c r="B7666" s="192">
        <f t="shared" si="604"/>
        <v>43420.291666648081</v>
      </c>
      <c r="C7666" s="16">
        <f t="shared" si="600"/>
        <v>11</v>
      </c>
      <c r="D7666" s="16">
        <f t="shared" si="601"/>
        <v>5</v>
      </c>
      <c r="E7666" s="16">
        <f t="shared" si="602"/>
        <v>1</v>
      </c>
      <c r="F7666" s="16">
        <f t="shared" si="603"/>
        <v>7</v>
      </c>
      <c r="G7666" s="195">
        <v>7664</v>
      </c>
      <c r="H7666" s="193">
        <v>1.3987711999999999E-2</v>
      </c>
    </row>
    <row r="7667" spans="2:8" x14ac:dyDescent="0.25">
      <c r="B7667" s="192">
        <f t="shared" si="604"/>
        <v>43420.333333314746</v>
      </c>
      <c r="C7667" s="16">
        <f t="shared" si="600"/>
        <v>11</v>
      </c>
      <c r="D7667" s="16">
        <f t="shared" si="601"/>
        <v>5</v>
      </c>
      <c r="E7667" s="16">
        <f t="shared" si="602"/>
        <v>1</v>
      </c>
      <c r="F7667" s="16">
        <f t="shared" si="603"/>
        <v>8</v>
      </c>
      <c r="G7667" s="195">
        <v>7665</v>
      </c>
      <c r="H7667" s="193">
        <v>0.12429451399999999</v>
      </c>
    </row>
    <row r="7668" spans="2:8" x14ac:dyDescent="0.25">
      <c r="B7668" s="192">
        <f t="shared" si="604"/>
        <v>43420.37499998141</v>
      </c>
      <c r="C7668" s="16">
        <f t="shared" si="600"/>
        <v>11</v>
      </c>
      <c r="D7668" s="16">
        <f t="shared" si="601"/>
        <v>5</v>
      </c>
      <c r="E7668" s="16">
        <f t="shared" si="602"/>
        <v>1</v>
      </c>
      <c r="F7668" s="16">
        <f t="shared" si="603"/>
        <v>9</v>
      </c>
      <c r="G7668" s="195">
        <v>7666</v>
      </c>
      <c r="H7668" s="193">
        <v>0.21907294499999999</v>
      </c>
    </row>
    <row r="7669" spans="2:8" x14ac:dyDescent="0.25">
      <c r="B7669" s="192">
        <f t="shared" si="604"/>
        <v>43420.416666648074</v>
      </c>
      <c r="C7669" s="16">
        <f t="shared" si="600"/>
        <v>11</v>
      </c>
      <c r="D7669" s="16">
        <f t="shared" si="601"/>
        <v>5</v>
      </c>
      <c r="E7669" s="16">
        <f t="shared" si="602"/>
        <v>1</v>
      </c>
      <c r="F7669" s="16">
        <f t="shared" si="603"/>
        <v>10</v>
      </c>
      <c r="G7669" s="195">
        <v>7667</v>
      </c>
      <c r="H7669" s="193">
        <v>0.29088374500000003</v>
      </c>
    </row>
    <row r="7670" spans="2:8" x14ac:dyDescent="0.25">
      <c r="B7670" s="192">
        <f t="shared" si="604"/>
        <v>43420.458333314738</v>
      </c>
      <c r="C7670" s="16">
        <f t="shared" si="600"/>
        <v>11</v>
      </c>
      <c r="D7670" s="16">
        <f t="shared" si="601"/>
        <v>5</v>
      </c>
      <c r="E7670" s="16">
        <f t="shared" si="602"/>
        <v>1</v>
      </c>
      <c r="F7670" s="16">
        <f t="shared" si="603"/>
        <v>11</v>
      </c>
      <c r="G7670" s="195">
        <v>7668</v>
      </c>
      <c r="H7670" s="193">
        <v>0.33017666400000001</v>
      </c>
    </row>
    <row r="7671" spans="2:8" x14ac:dyDescent="0.25">
      <c r="B7671" s="192">
        <f t="shared" si="604"/>
        <v>43420.499999981403</v>
      </c>
      <c r="C7671" s="16">
        <f t="shared" si="600"/>
        <v>11</v>
      </c>
      <c r="D7671" s="16">
        <f t="shared" si="601"/>
        <v>5</v>
      </c>
      <c r="E7671" s="16">
        <f t="shared" si="602"/>
        <v>1</v>
      </c>
      <c r="F7671" s="16">
        <f t="shared" si="603"/>
        <v>12</v>
      </c>
      <c r="G7671" s="195">
        <v>7669</v>
      </c>
      <c r="H7671" s="193">
        <v>0.30167809899999998</v>
      </c>
    </row>
    <row r="7672" spans="2:8" x14ac:dyDescent="0.25">
      <c r="B7672" s="192">
        <f t="shared" si="604"/>
        <v>43420.541666648067</v>
      </c>
      <c r="C7672" s="16">
        <f t="shared" si="600"/>
        <v>11</v>
      </c>
      <c r="D7672" s="16">
        <f t="shared" si="601"/>
        <v>5</v>
      </c>
      <c r="E7672" s="16">
        <f t="shared" si="602"/>
        <v>1</v>
      </c>
      <c r="F7672" s="16">
        <f t="shared" si="603"/>
        <v>13</v>
      </c>
      <c r="G7672" s="195">
        <v>7670</v>
      </c>
      <c r="H7672" s="193">
        <v>0.237498294</v>
      </c>
    </row>
    <row r="7673" spans="2:8" x14ac:dyDescent="0.25">
      <c r="B7673" s="192">
        <f t="shared" si="604"/>
        <v>43420.583333314731</v>
      </c>
      <c r="C7673" s="16">
        <f t="shared" si="600"/>
        <v>11</v>
      </c>
      <c r="D7673" s="16">
        <f t="shared" si="601"/>
        <v>5</v>
      </c>
      <c r="E7673" s="16">
        <f t="shared" si="602"/>
        <v>1</v>
      </c>
      <c r="F7673" s="16">
        <f t="shared" si="603"/>
        <v>14</v>
      </c>
      <c r="G7673" s="195">
        <v>7671</v>
      </c>
      <c r="H7673" s="193">
        <v>0.19754371500000001</v>
      </c>
    </row>
    <row r="7674" spans="2:8" x14ac:dyDescent="0.25">
      <c r="B7674" s="192">
        <f t="shared" si="604"/>
        <v>43420.624999981395</v>
      </c>
      <c r="C7674" s="16">
        <f t="shared" si="600"/>
        <v>11</v>
      </c>
      <c r="D7674" s="16">
        <f t="shared" si="601"/>
        <v>5</v>
      </c>
      <c r="E7674" s="16">
        <f t="shared" si="602"/>
        <v>1</v>
      </c>
      <c r="F7674" s="16">
        <f t="shared" si="603"/>
        <v>15</v>
      </c>
      <c r="G7674" s="195">
        <v>7672</v>
      </c>
      <c r="H7674" s="193">
        <v>0.13408645299999999</v>
      </c>
    </row>
    <row r="7675" spans="2:8" x14ac:dyDescent="0.25">
      <c r="B7675" s="192">
        <f t="shared" si="604"/>
        <v>43420.66666664806</v>
      </c>
      <c r="C7675" s="16">
        <f t="shared" si="600"/>
        <v>11</v>
      </c>
      <c r="D7675" s="16">
        <f t="shared" si="601"/>
        <v>5</v>
      </c>
      <c r="E7675" s="16">
        <f t="shared" si="602"/>
        <v>1</v>
      </c>
      <c r="F7675" s="16">
        <f t="shared" si="603"/>
        <v>16</v>
      </c>
      <c r="G7675" s="195">
        <v>7673</v>
      </c>
      <c r="H7675" s="193">
        <v>2.4800607999999998E-2</v>
      </c>
    </row>
    <row r="7676" spans="2:8" x14ac:dyDescent="0.25">
      <c r="B7676" s="192">
        <f t="shared" si="604"/>
        <v>43420.708333314724</v>
      </c>
      <c r="C7676" s="16">
        <f t="shared" si="600"/>
        <v>11</v>
      </c>
      <c r="D7676" s="16">
        <f t="shared" si="601"/>
        <v>5</v>
      </c>
      <c r="E7676" s="16">
        <f t="shared" si="602"/>
        <v>1</v>
      </c>
      <c r="F7676" s="16">
        <f t="shared" si="603"/>
        <v>17</v>
      </c>
      <c r="G7676" s="195">
        <v>7674</v>
      </c>
      <c r="H7676" s="193">
        <v>0</v>
      </c>
    </row>
    <row r="7677" spans="2:8" x14ac:dyDescent="0.25">
      <c r="B7677" s="192">
        <f t="shared" si="604"/>
        <v>43420.749999981388</v>
      </c>
      <c r="C7677" s="16">
        <f t="shared" si="600"/>
        <v>11</v>
      </c>
      <c r="D7677" s="16">
        <f t="shared" si="601"/>
        <v>5</v>
      </c>
      <c r="E7677" s="16">
        <f t="shared" si="602"/>
        <v>1</v>
      </c>
      <c r="F7677" s="16">
        <f t="shared" si="603"/>
        <v>18</v>
      </c>
      <c r="G7677" s="195">
        <v>7675</v>
      </c>
      <c r="H7677" s="193">
        <v>0</v>
      </c>
    </row>
    <row r="7678" spans="2:8" x14ac:dyDescent="0.25">
      <c r="B7678" s="192">
        <f t="shared" si="604"/>
        <v>43420.791666648052</v>
      </c>
      <c r="C7678" s="16">
        <f t="shared" si="600"/>
        <v>11</v>
      </c>
      <c r="D7678" s="16">
        <f t="shared" si="601"/>
        <v>5</v>
      </c>
      <c r="E7678" s="16">
        <f t="shared" si="602"/>
        <v>1</v>
      </c>
      <c r="F7678" s="16">
        <f t="shared" si="603"/>
        <v>19</v>
      </c>
      <c r="G7678" s="195">
        <v>7676</v>
      </c>
      <c r="H7678" s="193">
        <v>0</v>
      </c>
    </row>
    <row r="7679" spans="2:8" x14ac:dyDescent="0.25">
      <c r="B7679" s="192">
        <f t="shared" si="604"/>
        <v>43420.833333314717</v>
      </c>
      <c r="C7679" s="16">
        <f t="shared" si="600"/>
        <v>11</v>
      </c>
      <c r="D7679" s="16">
        <f t="shared" si="601"/>
        <v>5</v>
      </c>
      <c r="E7679" s="16">
        <f t="shared" si="602"/>
        <v>1</v>
      </c>
      <c r="F7679" s="16">
        <f t="shared" si="603"/>
        <v>20</v>
      </c>
      <c r="G7679" s="195">
        <v>7677</v>
      </c>
      <c r="H7679" s="193">
        <v>0</v>
      </c>
    </row>
    <row r="7680" spans="2:8" x14ac:dyDescent="0.25">
      <c r="B7680" s="192">
        <f t="shared" si="604"/>
        <v>43420.874999981381</v>
      </c>
      <c r="C7680" s="16">
        <f t="shared" si="600"/>
        <v>11</v>
      </c>
      <c r="D7680" s="16">
        <f t="shared" si="601"/>
        <v>5</v>
      </c>
      <c r="E7680" s="16">
        <f t="shared" si="602"/>
        <v>1</v>
      </c>
      <c r="F7680" s="16">
        <f t="shared" si="603"/>
        <v>21</v>
      </c>
      <c r="G7680" s="195">
        <v>7678</v>
      </c>
      <c r="H7680" s="193">
        <v>0</v>
      </c>
    </row>
    <row r="7681" spans="2:8" x14ac:dyDescent="0.25">
      <c r="B7681" s="192">
        <f t="shared" si="604"/>
        <v>43420.916666648045</v>
      </c>
      <c r="C7681" s="16">
        <f t="shared" si="600"/>
        <v>11</v>
      </c>
      <c r="D7681" s="16">
        <f t="shared" si="601"/>
        <v>5</v>
      </c>
      <c r="E7681" s="16">
        <f t="shared" si="602"/>
        <v>1</v>
      </c>
      <c r="F7681" s="16">
        <f t="shared" si="603"/>
        <v>22</v>
      </c>
      <c r="G7681" s="195">
        <v>7679</v>
      </c>
      <c r="H7681" s="193">
        <v>0</v>
      </c>
    </row>
    <row r="7682" spans="2:8" x14ac:dyDescent="0.25">
      <c r="B7682" s="192">
        <f t="shared" si="604"/>
        <v>43420.958333314709</v>
      </c>
      <c r="C7682" s="16">
        <f t="shared" si="600"/>
        <v>11</v>
      </c>
      <c r="D7682" s="16">
        <f t="shared" si="601"/>
        <v>5</v>
      </c>
      <c r="E7682" s="16">
        <f t="shared" si="602"/>
        <v>1</v>
      </c>
      <c r="F7682" s="16">
        <f t="shared" si="603"/>
        <v>23</v>
      </c>
      <c r="G7682" s="195">
        <v>7680</v>
      </c>
      <c r="H7682" s="193">
        <v>0</v>
      </c>
    </row>
    <row r="7683" spans="2:8" x14ac:dyDescent="0.25">
      <c r="B7683" s="192">
        <f t="shared" si="604"/>
        <v>43420.999999981374</v>
      </c>
      <c r="C7683" s="16">
        <f t="shared" si="600"/>
        <v>11</v>
      </c>
      <c r="D7683" s="16">
        <f t="shared" si="601"/>
        <v>6</v>
      </c>
      <c r="E7683" s="16">
        <f t="shared" si="602"/>
        <v>2</v>
      </c>
      <c r="F7683" s="16">
        <f t="shared" si="603"/>
        <v>0</v>
      </c>
      <c r="G7683" s="195">
        <v>7681</v>
      </c>
      <c r="H7683" s="193">
        <v>0</v>
      </c>
    </row>
    <row r="7684" spans="2:8" x14ac:dyDescent="0.25">
      <c r="B7684" s="192">
        <f t="shared" si="604"/>
        <v>43421.041666648038</v>
      </c>
      <c r="C7684" s="16">
        <f t="shared" ref="C7684:C7747" si="605">MONTH(B7684)</f>
        <v>11</v>
      </c>
      <c r="D7684" s="16">
        <f t="shared" ref="D7684:D7747" si="606">WEEKDAY(B7684,2)</f>
        <v>6</v>
      </c>
      <c r="E7684" s="16">
        <f t="shared" ref="E7684:E7747" si="607">IF(D7684&lt;6,1,2)</f>
        <v>2</v>
      </c>
      <c r="F7684" s="16">
        <f t="shared" ref="F7684:F7747" si="608">HOUR(B7684)</f>
        <v>1</v>
      </c>
      <c r="G7684" s="195">
        <v>7682</v>
      </c>
      <c r="H7684" s="193">
        <v>0</v>
      </c>
    </row>
    <row r="7685" spans="2:8" x14ac:dyDescent="0.25">
      <c r="B7685" s="192">
        <f t="shared" ref="B7685:B7748" si="609">B7684+1/24</f>
        <v>43421.083333314702</v>
      </c>
      <c r="C7685" s="16">
        <f t="shared" si="605"/>
        <v>11</v>
      </c>
      <c r="D7685" s="16">
        <f t="shared" si="606"/>
        <v>6</v>
      </c>
      <c r="E7685" s="16">
        <f t="shared" si="607"/>
        <v>2</v>
      </c>
      <c r="F7685" s="16">
        <f t="shared" si="608"/>
        <v>2</v>
      </c>
      <c r="G7685" s="195">
        <v>7683</v>
      </c>
      <c r="H7685" s="193">
        <v>0</v>
      </c>
    </row>
    <row r="7686" spans="2:8" x14ac:dyDescent="0.25">
      <c r="B7686" s="192">
        <f t="shared" si="609"/>
        <v>43421.124999981366</v>
      </c>
      <c r="C7686" s="16">
        <f t="shared" si="605"/>
        <v>11</v>
      </c>
      <c r="D7686" s="16">
        <f t="shared" si="606"/>
        <v>6</v>
      </c>
      <c r="E7686" s="16">
        <f t="shared" si="607"/>
        <v>2</v>
      </c>
      <c r="F7686" s="16">
        <f t="shared" si="608"/>
        <v>3</v>
      </c>
      <c r="G7686" s="195">
        <v>7684</v>
      </c>
      <c r="H7686" s="193">
        <v>0</v>
      </c>
    </row>
    <row r="7687" spans="2:8" x14ac:dyDescent="0.25">
      <c r="B7687" s="192">
        <f t="shared" si="609"/>
        <v>43421.166666648031</v>
      </c>
      <c r="C7687" s="16">
        <f t="shared" si="605"/>
        <v>11</v>
      </c>
      <c r="D7687" s="16">
        <f t="shared" si="606"/>
        <v>6</v>
      </c>
      <c r="E7687" s="16">
        <f t="shared" si="607"/>
        <v>2</v>
      </c>
      <c r="F7687" s="16">
        <f t="shared" si="608"/>
        <v>4</v>
      </c>
      <c r="G7687" s="195">
        <v>7685</v>
      </c>
      <c r="H7687" s="193">
        <v>0</v>
      </c>
    </row>
    <row r="7688" spans="2:8" x14ac:dyDescent="0.25">
      <c r="B7688" s="192">
        <f t="shared" si="609"/>
        <v>43421.208333314695</v>
      </c>
      <c r="C7688" s="16">
        <f t="shared" si="605"/>
        <v>11</v>
      </c>
      <c r="D7688" s="16">
        <f t="shared" si="606"/>
        <v>6</v>
      </c>
      <c r="E7688" s="16">
        <f t="shared" si="607"/>
        <v>2</v>
      </c>
      <c r="F7688" s="16">
        <f t="shared" si="608"/>
        <v>5</v>
      </c>
      <c r="G7688" s="195">
        <v>7686</v>
      </c>
      <c r="H7688" s="193">
        <v>0</v>
      </c>
    </row>
    <row r="7689" spans="2:8" x14ac:dyDescent="0.25">
      <c r="B7689" s="192">
        <f t="shared" si="609"/>
        <v>43421.249999981359</v>
      </c>
      <c r="C7689" s="16">
        <f t="shared" si="605"/>
        <v>11</v>
      </c>
      <c r="D7689" s="16">
        <f t="shared" si="606"/>
        <v>6</v>
      </c>
      <c r="E7689" s="16">
        <f t="shared" si="607"/>
        <v>2</v>
      </c>
      <c r="F7689" s="16">
        <f t="shared" si="608"/>
        <v>6</v>
      </c>
      <c r="G7689" s="195">
        <v>7687</v>
      </c>
      <c r="H7689" s="193">
        <v>0</v>
      </c>
    </row>
    <row r="7690" spans="2:8" x14ac:dyDescent="0.25">
      <c r="B7690" s="192">
        <f t="shared" si="609"/>
        <v>43421.291666648023</v>
      </c>
      <c r="C7690" s="16">
        <f t="shared" si="605"/>
        <v>11</v>
      </c>
      <c r="D7690" s="16">
        <f t="shared" si="606"/>
        <v>6</v>
      </c>
      <c r="E7690" s="16">
        <f t="shared" si="607"/>
        <v>2</v>
      </c>
      <c r="F7690" s="16">
        <f t="shared" si="608"/>
        <v>7</v>
      </c>
      <c r="G7690" s="195">
        <v>7688</v>
      </c>
      <c r="H7690" s="193">
        <v>1.7793257E-2</v>
      </c>
    </row>
    <row r="7691" spans="2:8" x14ac:dyDescent="0.25">
      <c r="B7691" s="192">
        <f t="shared" si="609"/>
        <v>43421.333333314687</v>
      </c>
      <c r="C7691" s="16">
        <f t="shared" si="605"/>
        <v>11</v>
      </c>
      <c r="D7691" s="16">
        <f t="shared" si="606"/>
        <v>6</v>
      </c>
      <c r="E7691" s="16">
        <f t="shared" si="607"/>
        <v>2</v>
      </c>
      <c r="F7691" s="16">
        <f t="shared" si="608"/>
        <v>8</v>
      </c>
      <c r="G7691" s="195">
        <v>7689</v>
      </c>
      <c r="H7691" s="193">
        <v>0.15283744499999999</v>
      </c>
    </row>
    <row r="7692" spans="2:8" x14ac:dyDescent="0.25">
      <c r="B7692" s="192">
        <f t="shared" si="609"/>
        <v>43421.374999981352</v>
      </c>
      <c r="C7692" s="16">
        <f t="shared" si="605"/>
        <v>11</v>
      </c>
      <c r="D7692" s="16">
        <f t="shared" si="606"/>
        <v>6</v>
      </c>
      <c r="E7692" s="16">
        <f t="shared" si="607"/>
        <v>2</v>
      </c>
      <c r="F7692" s="16">
        <f t="shared" si="608"/>
        <v>9</v>
      </c>
      <c r="G7692" s="195">
        <v>7690</v>
      </c>
      <c r="H7692" s="193">
        <v>0.28282818199999998</v>
      </c>
    </row>
    <row r="7693" spans="2:8" x14ac:dyDescent="0.25">
      <c r="B7693" s="192">
        <f t="shared" si="609"/>
        <v>43421.416666648016</v>
      </c>
      <c r="C7693" s="16">
        <f t="shared" si="605"/>
        <v>11</v>
      </c>
      <c r="D7693" s="16">
        <f t="shared" si="606"/>
        <v>6</v>
      </c>
      <c r="E7693" s="16">
        <f t="shared" si="607"/>
        <v>2</v>
      </c>
      <c r="F7693" s="16">
        <f t="shared" si="608"/>
        <v>10</v>
      </c>
      <c r="G7693" s="195">
        <v>7691</v>
      </c>
      <c r="H7693" s="193">
        <v>0.352531765</v>
      </c>
    </row>
    <row r="7694" spans="2:8" x14ac:dyDescent="0.25">
      <c r="B7694" s="192">
        <f t="shared" si="609"/>
        <v>43421.45833331468</v>
      </c>
      <c r="C7694" s="16">
        <f t="shared" si="605"/>
        <v>11</v>
      </c>
      <c r="D7694" s="16">
        <f t="shared" si="606"/>
        <v>6</v>
      </c>
      <c r="E7694" s="16">
        <f t="shared" si="607"/>
        <v>2</v>
      </c>
      <c r="F7694" s="16">
        <f t="shared" si="608"/>
        <v>11</v>
      </c>
      <c r="G7694" s="195">
        <v>7692</v>
      </c>
      <c r="H7694" s="193">
        <v>0.40671822600000002</v>
      </c>
    </row>
    <row r="7695" spans="2:8" x14ac:dyDescent="0.25">
      <c r="B7695" s="192">
        <f t="shared" si="609"/>
        <v>43421.499999981344</v>
      </c>
      <c r="C7695" s="16">
        <f t="shared" si="605"/>
        <v>11</v>
      </c>
      <c r="D7695" s="16">
        <f t="shared" si="606"/>
        <v>6</v>
      </c>
      <c r="E7695" s="16">
        <f t="shared" si="607"/>
        <v>2</v>
      </c>
      <c r="F7695" s="16">
        <f t="shared" si="608"/>
        <v>12</v>
      </c>
      <c r="G7695" s="195">
        <v>7693</v>
      </c>
      <c r="H7695" s="193">
        <v>0.40489619100000002</v>
      </c>
    </row>
    <row r="7696" spans="2:8" x14ac:dyDescent="0.25">
      <c r="B7696" s="192">
        <f t="shared" si="609"/>
        <v>43421.541666648009</v>
      </c>
      <c r="C7696" s="16">
        <f t="shared" si="605"/>
        <v>11</v>
      </c>
      <c r="D7696" s="16">
        <f t="shared" si="606"/>
        <v>6</v>
      </c>
      <c r="E7696" s="16">
        <f t="shared" si="607"/>
        <v>2</v>
      </c>
      <c r="F7696" s="16">
        <f t="shared" si="608"/>
        <v>13</v>
      </c>
      <c r="G7696" s="195">
        <v>7694</v>
      </c>
      <c r="H7696" s="193">
        <v>0.32526788200000001</v>
      </c>
    </row>
    <row r="7697" spans="2:8" x14ac:dyDescent="0.25">
      <c r="B7697" s="192">
        <f t="shared" si="609"/>
        <v>43421.583333314673</v>
      </c>
      <c r="C7697" s="16">
        <f t="shared" si="605"/>
        <v>11</v>
      </c>
      <c r="D7697" s="16">
        <f t="shared" si="606"/>
        <v>6</v>
      </c>
      <c r="E7697" s="16">
        <f t="shared" si="607"/>
        <v>2</v>
      </c>
      <c r="F7697" s="16">
        <f t="shared" si="608"/>
        <v>14</v>
      </c>
      <c r="G7697" s="195">
        <v>7695</v>
      </c>
      <c r="H7697" s="193">
        <v>0.25854530999999997</v>
      </c>
    </row>
    <row r="7698" spans="2:8" x14ac:dyDescent="0.25">
      <c r="B7698" s="192">
        <f t="shared" si="609"/>
        <v>43421.624999981337</v>
      </c>
      <c r="C7698" s="16">
        <f t="shared" si="605"/>
        <v>11</v>
      </c>
      <c r="D7698" s="16">
        <f t="shared" si="606"/>
        <v>6</v>
      </c>
      <c r="E7698" s="16">
        <f t="shared" si="607"/>
        <v>2</v>
      </c>
      <c r="F7698" s="16">
        <f t="shared" si="608"/>
        <v>15</v>
      </c>
      <c r="G7698" s="195">
        <v>7696</v>
      </c>
      <c r="H7698" s="193">
        <v>0.14868767399999999</v>
      </c>
    </row>
    <row r="7699" spans="2:8" x14ac:dyDescent="0.25">
      <c r="B7699" s="192">
        <f t="shared" si="609"/>
        <v>43421.666666648001</v>
      </c>
      <c r="C7699" s="16">
        <f t="shared" si="605"/>
        <v>11</v>
      </c>
      <c r="D7699" s="16">
        <f t="shared" si="606"/>
        <v>6</v>
      </c>
      <c r="E7699" s="16">
        <f t="shared" si="607"/>
        <v>2</v>
      </c>
      <c r="F7699" s="16">
        <f t="shared" si="608"/>
        <v>16</v>
      </c>
      <c r="G7699" s="195">
        <v>7697</v>
      </c>
      <c r="H7699" s="193">
        <v>2.6686010999999999E-2</v>
      </c>
    </row>
    <row r="7700" spans="2:8" x14ac:dyDescent="0.25">
      <c r="B7700" s="192">
        <f t="shared" si="609"/>
        <v>43421.708333314666</v>
      </c>
      <c r="C7700" s="16">
        <f t="shared" si="605"/>
        <v>11</v>
      </c>
      <c r="D7700" s="16">
        <f t="shared" si="606"/>
        <v>6</v>
      </c>
      <c r="E7700" s="16">
        <f t="shared" si="607"/>
        <v>2</v>
      </c>
      <c r="F7700" s="16">
        <f t="shared" si="608"/>
        <v>17</v>
      </c>
      <c r="G7700" s="195">
        <v>7698</v>
      </c>
      <c r="H7700" s="193">
        <v>0</v>
      </c>
    </row>
    <row r="7701" spans="2:8" x14ac:dyDescent="0.25">
      <c r="B7701" s="192">
        <f t="shared" si="609"/>
        <v>43421.74999998133</v>
      </c>
      <c r="C7701" s="16">
        <f t="shared" si="605"/>
        <v>11</v>
      </c>
      <c r="D7701" s="16">
        <f t="shared" si="606"/>
        <v>6</v>
      </c>
      <c r="E7701" s="16">
        <f t="shared" si="607"/>
        <v>2</v>
      </c>
      <c r="F7701" s="16">
        <f t="shared" si="608"/>
        <v>18</v>
      </c>
      <c r="G7701" s="195">
        <v>7699</v>
      </c>
      <c r="H7701" s="193">
        <v>0</v>
      </c>
    </row>
    <row r="7702" spans="2:8" x14ac:dyDescent="0.25">
      <c r="B7702" s="192">
        <f t="shared" si="609"/>
        <v>43421.791666647994</v>
      </c>
      <c r="C7702" s="16">
        <f t="shared" si="605"/>
        <v>11</v>
      </c>
      <c r="D7702" s="16">
        <f t="shared" si="606"/>
        <v>6</v>
      </c>
      <c r="E7702" s="16">
        <f t="shared" si="607"/>
        <v>2</v>
      </c>
      <c r="F7702" s="16">
        <f t="shared" si="608"/>
        <v>19</v>
      </c>
      <c r="G7702" s="195">
        <v>7700</v>
      </c>
      <c r="H7702" s="193">
        <v>0</v>
      </c>
    </row>
    <row r="7703" spans="2:8" x14ac:dyDescent="0.25">
      <c r="B7703" s="192">
        <f t="shared" si="609"/>
        <v>43421.833333314658</v>
      </c>
      <c r="C7703" s="16">
        <f t="shared" si="605"/>
        <v>11</v>
      </c>
      <c r="D7703" s="16">
        <f t="shared" si="606"/>
        <v>6</v>
      </c>
      <c r="E7703" s="16">
        <f t="shared" si="607"/>
        <v>2</v>
      </c>
      <c r="F7703" s="16">
        <f t="shared" si="608"/>
        <v>20</v>
      </c>
      <c r="G7703" s="195">
        <v>7701</v>
      </c>
      <c r="H7703" s="193">
        <v>0</v>
      </c>
    </row>
    <row r="7704" spans="2:8" x14ac:dyDescent="0.25">
      <c r="B7704" s="192">
        <f t="shared" si="609"/>
        <v>43421.874999981323</v>
      </c>
      <c r="C7704" s="16">
        <f t="shared" si="605"/>
        <v>11</v>
      </c>
      <c r="D7704" s="16">
        <f t="shared" si="606"/>
        <v>6</v>
      </c>
      <c r="E7704" s="16">
        <f t="shared" si="607"/>
        <v>2</v>
      </c>
      <c r="F7704" s="16">
        <f t="shared" si="608"/>
        <v>21</v>
      </c>
      <c r="G7704" s="195">
        <v>7702</v>
      </c>
      <c r="H7704" s="193">
        <v>0</v>
      </c>
    </row>
    <row r="7705" spans="2:8" x14ac:dyDescent="0.25">
      <c r="B7705" s="192">
        <f t="shared" si="609"/>
        <v>43421.916666647987</v>
      </c>
      <c r="C7705" s="16">
        <f t="shared" si="605"/>
        <v>11</v>
      </c>
      <c r="D7705" s="16">
        <f t="shared" si="606"/>
        <v>6</v>
      </c>
      <c r="E7705" s="16">
        <f t="shared" si="607"/>
        <v>2</v>
      </c>
      <c r="F7705" s="16">
        <f t="shared" si="608"/>
        <v>22</v>
      </c>
      <c r="G7705" s="195">
        <v>7703</v>
      </c>
      <c r="H7705" s="193">
        <v>0</v>
      </c>
    </row>
    <row r="7706" spans="2:8" x14ac:dyDescent="0.25">
      <c r="B7706" s="192">
        <f t="shared" si="609"/>
        <v>43421.958333314651</v>
      </c>
      <c r="C7706" s="16">
        <f t="shared" si="605"/>
        <v>11</v>
      </c>
      <c r="D7706" s="16">
        <f t="shared" si="606"/>
        <v>6</v>
      </c>
      <c r="E7706" s="16">
        <f t="shared" si="607"/>
        <v>2</v>
      </c>
      <c r="F7706" s="16">
        <f t="shared" si="608"/>
        <v>23</v>
      </c>
      <c r="G7706" s="195">
        <v>7704</v>
      </c>
      <c r="H7706" s="193">
        <v>0</v>
      </c>
    </row>
    <row r="7707" spans="2:8" x14ac:dyDescent="0.25">
      <c r="B7707" s="192">
        <f t="shared" si="609"/>
        <v>43421.999999981315</v>
      </c>
      <c r="C7707" s="16">
        <f t="shared" si="605"/>
        <v>11</v>
      </c>
      <c r="D7707" s="16">
        <f t="shared" si="606"/>
        <v>7</v>
      </c>
      <c r="E7707" s="16">
        <f t="shared" si="607"/>
        <v>2</v>
      </c>
      <c r="F7707" s="16">
        <f t="shared" si="608"/>
        <v>0</v>
      </c>
      <c r="G7707" s="195">
        <v>7705</v>
      </c>
      <c r="H7707" s="193">
        <v>0</v>
      </c>
    </row>
    <row r="7708" spans="2:8" x14ac:dyDescent="0.25">
      <c r="B7708" s="192">
        <f t="shared" si="609"/>
        <v>43422.04166664798</v>
      </c>
      <c r="C7708" s="16">
        <f t="shared" si="605"/>
        <v>11</v>
      </c>
      <c r="D7708" s="16">
        <f t="shared" si="606"/>
        <v>7</v>
      </c>
      <c r="E7708" s="16">
        <f t="shared" si="607"/>
        <v>2</v>
      </c>
      <c r="F7708" s="16">
        <f t="shared" si="608"/>
        <v>1</v>
      </c>
      <c r="G7708" s="195">
        <v>7706</v>
      </c>
      <c r="H7708" s="193">
        <v>0</v>
      </c>
    </row>
    <row r="7709" spans="2:8" x14ac:dyDescent="0.25">
      <c r="B7709" s="192">
        <f t="shared" si="609"/>
        <v>43422.083333314644</v>
      </c>
      <c r="C7709" s="16">
        <f t="shared" si="605"/>
        <v>11</v>
      </c>
      <c r="D7709" s="16">
        <f t="shared" si="606"/>
        <v>7</v>
      </c>
      <c r="E7709" s="16">
        <f t="shared" si="607"/>
        <v>2</v>
      </c>
      <c r="F7709" s="16">
        <f t="shared" si="608"/>
        <v>2</v>
      </c>
      <c r="G7709" s="195">
        <v>7707</v>
      </c>
      <c r="H7709" s="193">
        <v>0</v>
      </c>
    </row>
    <row r="7710" spans="2:8" x14ac:dyDescent="0.25">
      <c r="B7710" s="192">
        <f t="shared" si="609"/>
        <v>43422.124999981308</v>
      </c>
      <c r="C7710" s="16">
        <f t="shared" si="605"/>
        <v>11</v>
      </c>
      <c r="D7710" s="16">
        <f t="shared" si="606"/>
        <v>7</v>
      </c>
      <c r="E7710" s="16">
        <f t="shared" si="607"/>
        <v>2</v>
      </c>
      <c r="F7710" s="16">
        <f t="shared" si="608"/>
        <v>3</v>
      </c>
      <c r="G7710" s="195">
        <v>7708</v>
      </c>
      <c r="H7710" s="193">
        <v>0</v>
      </c>
    </row>
    <row r="7711" spans="2:8" x14ac:dyDescent="0.25">
      <c r="B7711" s="192">
        <f t="shared" si="609"/>
        <v>43422.166666647972</v>
      </c>
      <c r="C7711" s="16">
        <f t="shared" si="605"/>
        <v>11</v>
      </c>
      <c r="D7711" s="16">
        <f t="shared" si="606"/>
        <v>7</v>
      </c>
      <c r="E7711" s="16">
        <f t="shared" si="607"/>
        <v>2</v>
      </c>
      <c r="F7711" s="16">
        <f t="shared" si="608"/>
        <v>4</v>
      </c>
      <c r="G7711" s="195">
        <v>7709</v>
      </c>
      <c r="H7711" s="193">
        <v>0</v>
      </c>
    </row>
    <row r="7712" spans="2:8" x14ac:dyDescent="0.25">
      <c r="B7712" s="192">
        <f t="shared" si="609"/>
        <v>43422.208333314637</v>
      </c>
      <c r="C7712" s="16">
        <f t="shared" si="605"/>
        <v>11</v>
      </c>
      <c r="D7712" s="16">
        <f t="shared" si="606"/>
        <v>7</v>
      </c>
      <c r="E7712" s="16">
        <f t="shared" si="607"/>
        <v>2</v>
      </c>
      <c r="F7712" s="16">
        <f t="shared" si="608"/>
        <v>5</v>
      </c>
      <c r="G7712" s="195">
        <v>7710</v>
      </c>
      <c r="H7712" s="193">
        <v>0</v>
      </c>
    </row>
    <row r="7713" spans="2:8" x14ac:dyDescent="0.25">
      <c r="B7713" s="192">
        <f t="shared" si="609"/>
        <v>43422.249999981301</v>
      </c>
      <c r="C7713" s="16">
        <f t="shared" si="605"/>
        <v>11</v>
      </c>
      <c r="D7713" s="16">
        <f t="shared" si="606"/>
        <v>7</v>
      </c>
      <c r="E7713" s="16">
        <f t="shared" si="607"/>
        <v>2</v>
      </c>
      <c r="F7713" s="16">
        <f t="shared" si="608"/>
        <v>6</v>
      </c>
      <c r="G7713" s="195">
        <v>7711</v>
      </c>
      <c r="H7713" s="193">
        <v>0</v>
      </c>
    </row>
    <row r="7714" spans="2:8" x14ac:dyDescent="0.25">
      <c r="B7714" s="192">
        <f t="shared" si="609"/>
        <v>43422.291666647965</v>
      </c>
      <c r="C7714" s="16">
        <f t="shared" si="605"/>
        <v>11</v>
      </c>
      <c r="D7714" s="16">
        <f t="shared" si="606"/>
        <v>7</v>
      </c>
      <c r="E7714" s="16">
        <f t="shared" si="607"/>
        <v>2</v>
      </c>
      <c r="F7714" s="16">
        <f t="shared" si="608"/>
        <v>7</v>
      </c>
      <c r="G7714" s="195">
        <v>7712</v>
      </c>
      <c r="H7714" s="193">
        <v>9.9286300000000008E-3</v>
      </c>
    </row>
    <row r="7715" spans="2:8" x14ac:dyDescent="0.25">
      <c r="B7715" s="192">
        <f t="shared" si="609"/>
        <v>43422.333333314629</v>
      </c>
      <c r="C7715" s="16">
        <f t="shared" si="605"/>
        <v>11</v>
      </c>
      <c r="D7715" s="16">
        <f t="shared" si="606"/>
        <v>7</v>
      </c>
      <c r="E7715" s="16">
        <f t="shared" si="607"/>
        <v>2</v>
      </c>
      <c r="F7715" s="16">
        <f t="shared" si="608"/>
        <v>8</v>
      </c>
      <c r="G7715" s="195">
        <v>7713</v>
      </c>
      <c r="H7715" s="193">
        <v>0.113742413</v>
      </c>
    </row>
    <row r="7716" spans="2:8" x14ac:dyDescent="0.25">
      <c r="B7716" s="192">
        <f t="shared" si="609"/>
        <v>43422.374999981294</v>
      </c>
      <c r="C7716" s="16">
        <f t="shared" si="605"/>
        <v>11</v>
      </c>
      <c r="D7716" s="16">
        <f t="shared" si="606"/>
        <v>7</v>
      </c>
      <c r="E7716" s="16">
        <f t="shared" si="607"/>
        <v>2</v>
      </c>
      <c r="F7716" s="16">
        <f t="shared" si="608"/>
        <v>9</v>
      </c>
      <c r="G7716" s="195">
        <v>7714</v>
      </c>
      <c r="H7716" s="193">
        <v>0.20474584100000001</v>
      </c>
    </row>
    <row r="7717" spans="2:8" x14ac:dyDescent="0.25">
      <c r="B7717" s="192">
        <f t="shared" si="609"/>
        <v>43422.416666647958</v>
      </c>
      <c r="C7717" s="16">
        <f t="shared" si="605"/>
        <v>11</v>
      </c>
      <c r="D7717" s="16">
        <f t="shared" si="606"/>
        <v>7</v>
      </c>
      <c r="E7717" s="16">
        <f t="shared" si="607"/>
        <v>2</v>
      </c>
      <c r="F7717" s="16">
        <f t="shared" si="608"/>
        <v>10</v>
      </c>
      <c r="G7717" s="195">
        <v>7715</v>
      </c>
      <c r="H7717" s="193">
        <v>0.27464016800000002</v>
      </c>
    </row>
    <row r="7718" spans="2:8" x14ac:dyDescent="0.25">
      <c r="B7718" s="192">
        <f t="shared" si="609"/>
        <v>43422.458333314622</v>
      </c>
      <c r="C7718" s="16">
        <f t="shared" si="605"/>
        <v>11</v>
      </c>
      <c r="D7718" s="16">
        <f t="shared" si="606"/>
        <v>7</v>
      </c>
      <c r="E7718" s="16">
        <f t="shared" si="607"/>
        <v>2</v>
      </c>
      <c r="F7718" s="16">
        <f t="shared" si="608"/>
        <v>11</v>
      </c>
      <c r="G7718" s="195">
        <v>7716</v>
      </c>
      <c r="H7718" s="193">
        <v>0.30074564199999998</v>
      </c>
    </row>
    <row r="7719" spans="2:8" x14ac:dyDescent="0.25">
      <c r="B7719" s="192">
        <f t="shared" si="609"/>
        <v>43422.499999981286</v>
      </c>
      <c r="C7719" s="16">
        <f t="shared" si="605"/>
        <v>11</v>
      </c>
      <c r="D7719" s="16">
        <f t="shared" si="606"/>
        <v>7</v>
      </c>
      <c r="E7719" s="16">
        <f t="shared" si="607"/>
        <v>2</v>
      </c>
      <c r="F7719" s="16">
        <f t="shared" si="608"/>
        <v>12</v>
      </c>
      <c r="G7719" s="195">
        <v>7717</v>
      </c>
      <c r="H7719" s="193">
        <v>0.28536545200000002</v>
      </c>
    </row>
    <row r="7720" spans="2:8" x14ac:dyDescent="0.25">
      <c r="B7720" s="192">
        <f t="shared" si="609"/>
        <v>43422.54166664795</v>
      </c>
      <c r="C7720" s="16">
        <f t="shared" si="605"/>
        <v>11</v>
      </c>
      <c r="D7720" s="16">
        <f t="shared" si="606"/>
        <v>7</v>
      </c>
      <c r="E7720" s="16">
        <f t="shared" si="607"/>
        <v>2</v>
      </c>
      <c r="F7720" s="16">
        <f t="shared" si="608"/>
        <v>13</v>
      </c>
      <c r="G7720" s="195">
        <v>7718</v>
      </c>
      <c r="H7720" s="193">
        <v>0.23467099599999999</v>
      </c>
    </row>
    <row r="7721" spans="2:8" x14ac:dyDescent="0.25">
      <c r="B7721" s="192">
        <f t="shared" si="609"/>
        <v>43422.583333314615</v>
      </c>
      <c r="C7721" s="16">
        <f t="shared" si="605"/>
        <v>11</v>
      </c>
      <c r="D7721" s="16">
        <f t="shared" si="606"/>
        <v>7</v>
      </c>
      <c r="E7721" s="16">
        <f t="shared" si="607"/>
        <v>2</v>
      </c>
      <c r="F7721" s="16">
        <f t="shared" si="608"/>
        <v>14</v>
      </c>
      <c r="G7721" s="195">
        <v>7719</v>
      </c>
      <c r="H7721" s="193">
        <v>0.18152343800000001</v>
      </c>
    </row>
    <row r="7722" spans="2:8" x14ac:dyDescent="0.25">
      <c r="B7722" s="192">
        <f t="shared" si="609"/>
        <v>43422.624999981279</v>
      </c>
      <c r="C7722" s="16">
        <f t="shared" si="605"/>
        <v>11</v>
      </c>
      <c r="D7722" s="16">
        <f t="shared" si="606"/>
        <v>7</v>
      </c>
      <c r="E7722" s="16">
        <f t="shared" si="607"/>
        <v>2</v>
      </c>
      <c r="F7722" s="16">
        <f t="shared" si="608"/>
        <v>15</v>
      </c>
      <c r="G7722" s="195">
        <v>7720</v>
      </c>
      <c r="H7722" s="193">
        <v>0.13141756800000001</v>
      </c>
    </row>
    <row r="7723" spans="2:8" x14ac:dyDescent="0.25">
      <c r="B7723" s="192">
        <f t="shared" si="609"/>
        <v>43422.666666647943</v>
      </c>
      <c r="C7723" s="16">
        <f t="shared" si="605"/>
        <v>11</v>
      </c>
      <c r="D7723" s="16">
        <f t="shared" si="606"/>
        <v>7</v>
      </c>
      <c r="E7723" s="16">
        <f t="shared" si="607"/>
        <v>2</v>
      </c>
      <c r="F7723" s="16">
        <f t="shared" si="608"/>
        <v>16</v>
      </c>
      <c r="G7723" s="195">
        <v>7721</v>
      </c>
      <c r="H7723" s="193">
        <v>2.2691078999999999E-2</v>
      </c>
    </row>
    <row r="7724" spans="2:8" x14ac:dyDescent="0.25">
      <c r="B7724" s="192">
        <f t="shared" si="609"/>
        <v>43422.708333314607</v>
      </c>
      <c r="C7724" s="16">
        <f t="shared" si="605"/>
        <v>11</v>
      </c>
      <c r="D7724" s="16">
        <f t="shared" si="606"/>
        <v>7</v>
      </c>
      <c r="E7724" s="16">
        <f t="shared" si="607"/>
        <v>2</v>
      </c>
      <c r="F7724" s="16">
        <f t="shared" si="608"/>
        <v>17</v>
      </c>
      <c r="G7724" s="195">
        <v>7722</v>
      </c>
      <c r="H7724" s="193">
        <v>0</v>
      </c>
    </row>
    <row r="7725" spans="2:8" x14ac:dyDescent="0.25">
      <c r="B7725" s="192">
        <f t="shared" si="609"/>
        <v>43422.749999981272</v>
      </c>
      <c r="C7725" s="16">
        <f t="shared" si="605"/>
        <v>11</v>
      </c>
      <c r="D7725" s="16">
        <f t="shared" si="606"/>
        <v>7</v>
      </c>
      <c r="E7725" s="16">
        <f t="shared" si="607"/>
        <v>2</v>
      </c>
      <c r="F7725" s="16">
        <f t="shared" si="608"/>
        <v>18</v>
      </c>
      <c r="G7725" s="195">
        <v>7723</v>
      </c>
      <c r="H7725" s="193">
        <v>0</v>
      </c>
    </row>
    <row r="7726" spans="2:8" x14ac:dyDescent="0.25">
      <c r="B7726" s="192">
        <f t="shared" si="609"/>
        <v>43422.791666647936</v>
      </c>
      <c r="C7726" s="16">
        <f t="shared" si="605"/>
        <v>11</v>
      </c>
      <c r="D7726" s="16">
        <f t="shared" si="606"/>
        <v>7</v>
      </c>
      <c r="E7726" s="16">
        <f t="shared" si="607"/>
        <v>2</v>
      </c>
      <c r="F7726" s="16">
        <f t="shared" si="608"/>
        <v>19</v>
      </c>
      <c r="G7726" s="195">
        <v>7724</v>
      </c>
      <c r="H7726" s="193">
        <v>0</v>
      </c>
    </row>
    <row r="7727" spans="2:8" x14ac:dyDescent="0.25">
      <c r="B7727" s="192">
        <f t="shared" si="609"/>
        <v>43422.8333333146</v>
      </c>
      <c r="C7727" s="16">
        <f t="shared" si="605"/>
        <v>11</v>
      </c>
      <c r="D7727" s="16">
        <f t="shared" si="606"/>
        <v>7</v>
      </c>
      <c r="E7727" s="16">
        <f t="shared" si="607"/>
        <v>2</v>
      </c>
      <c r="F7727" s="16">
        <f t="shared" si="608"/>
        <v>20</v>
      </c>
      <c r="G7727" s="195">
        <v>7725</v>
      </c>
      <c r="H7727" s="193">
        <v>0</v>
      </c>
    </row>
    <row r="7728" spans="2:8" x14ac:dyDescent="0.25">
      <c r="B7728" s="192">
        <f t="shared" si="609"/>
        <v>43422.874999981264</v>
      </c>
      <c r="C7728" s="16">
        <f t="shared" si="605"/>
        <v>11</v>
      </c>
      <c r="D7728" s="16">
        <f t="shared" si="606"/>
        <v>7</v>
      </c>
      <c r="E7728" s="16">
        <f t="shared" si="607"/>
        <v>2</v>
      </c>
      <c r="F7728" s="16">
        <f t="shared" si="608"/>
        <v>21</v>
      </c>
      <c r="G7728" s="195">
        <v>7726</v>
      </c>
      <c r="H7728" s="193">
        <v>0</v>
      </c>
    </row>
    <row r="7729" spans="2:8" x14ac:dyDescent="0.25">
      <c r="B7729" s="192">
        <f t="shared" si="609"/>
        <v>43422.916666647929</v>
      </c>
      <c r="C7729" s="16">
        <f t="shared" si="605"/>
        <v>11</v>
      </c>
      <c r="D7729" s="16">
        <f t="shared" si="606"/>
        <v>7</v>
      </c>
      <c r="E7729" s="16">
        <f t="shared" si="607"/>
        <v>2</v>
      </c>
      <c r="F7729" s="16">
        <f t="shared" si="608"/>
        <v>22</v>
      </c>
      <c r="G7729" s="195">
        <v>7727</v>
      </c>
      <c r="H7729" s="193">
        <v>0</v>
      </c>
    </row>
    <row r="7730" spans="2:8" x14ac:dyDescent="0.25">
      <c r="B7730" s="192">
        <f t="shared" si="609"/>
        <v>43422.958333314593</v>
      </c>
      <c r="C7730" s="16">
        <f t="shared" si="605"/>
        <v>11</v>
      </c>
      <c r="D7730" s="16">
        <f t="shared" si="606"/>
        <v>7</v>
      </c>
      <c r="E7730" s="16">
        <f t="shared" si="607"/>
        <v>2</v>
      </c>
      <c r="F7730" s="16">
        <f t="shared" si="608"/>
        <v>23</v>
      </c>
      <c r="G7730" s="195">
        <v>7728</v>
      </c>
      <c r="H7730" s="193">
        <v>0</v>
      </c>
    </row>
    <row r="7731" spans="2:8" x14ac:dyDescent="0.25">
      <c r="B7731" s="192">
        <f t="shared" si="609"/>
        <v>43422.999999981257</v>
      </c>
      <c r="C7731" s="16">
        <f t="shared" si="605"/>
        <v>11</v>
      </c>
      <c r="D7731" s="16">
        <f t="shared" si="606"/>
        <v>1</v>
      </c>
      <c r="E7731" s="16">
        <f t="shared" si="607"/>
        <v>1</v>
      </c>
      <c r="F7731" s="16">
        <f t="shared" si="608"/>
        <v>0</v>
      </c>
      <c r="G7731" s="195">
        <v>7729</v>
      </c>
      <c r="H7731" s="193">
        <v>0</v>
      </c>
    </row>
    <row r="7732" spans="2:8" x14ac:dyDescent="0.25">
      <c r="B7732" s="192">
        <f t="shared" si="609"/>
        <v>43423.041666647921</v>
      </c>
      <c r="C7732" s="16">
        <f t="shared" si="605"/>
        <v>11</v>
      </c>
      <c r="D7732" s="16">
        <f t="shared" si="606"/>
        <v>1</v>
      </c>
      <c r="E7732" s="16">
        <f t="shared" si="607"/>
        <v>1</v>
      </c>
      <c r="F7732" s="16">
        <f t="shared" si="608"/>
        <v>1</v>
      </c>
      <c r="G7732" s="195">
        <v>7730</v>
      </c>
      <c r="H7732" s="193">
        <v>0</v>
      </c>
    </row>
    <row r="7733" spans="2:8" x14ac:dyDescent="0.25">
      <c r="B7733" s="192">
        <f t="shared" si="609"/>
        <v>43423.083333314586</v>
      </c>
      <c r="C7733" s="16">
        <f t="shared" si="605"/>
        <v>11</v>
      </c>
      <c r="D7733" s="16">
        <f t="shared" si="606"/>
        <v>1</v>
      </c>
      <c r="E7733" s="16">
        <f t="shared" si="607"/>
        <v>1</v>
      </c>
      <c r="F7733" s="16">
        <f t="shared" si="608"/>
        <v>2</v>
      </c>
      <c r="G7733" s="195">
        <v>7731</v>
      </c>
      <c r="H7733" s="193">
        <v>0</v>
      </c>
    </row>
    <row r="7734" spans="2:8" x14ac:dyDescent="0.25">
      <c r="B7734" s="192">
        <f t="shared" si="609"/>
        <v>43423.12499998125</v>
      </c>
      <c r="C7734" s="16">
        <f t="shared" si="605"/>
        <v>11</v>
      </c>
      <c r="D7734" s="16">
        <f t="shared" si="606"/>
        <v>1</v>
      </c>
      <c r="E7734" s="16">
        <f t="shared" si="607"/>
        <v>1</v>
      </c>
      <c r="F7734" s="16">
        <f t="shared" si="608"/>
        <v>3</v>
      </c>
      <c r="G7734" s="195">
        <v>7732</v>
      </c>
      <c r="H7734" s="193">
        <v>0</v>
      </c>
    </row>
    <row r="7735" spans="2:8" x14ac:dyDescent="0.25">
      <c r="B7735" s="192">
        <f t="shared" si="609"/>
        <v>43423.166666647914</v>
      </c>
      <c r="C7735" s="16">
        <f t="shared" si="605"/>
        <v>11</v>
      </c>
      <c r="D7735" s="16">
        <f t="shared" si="606"/>
        <v>1</v>
      </c>
      <c r="E7735" s="16">
        <f t="shared" si="607"/>
        <v>1</v>
      </c>
      <c r="F7735" s="16">
        <f t="shared" si="608"/>
        <v>4</v>
      </c>
      <c r="G7735" s="195">
        <v>7733</v>
      </c>
      <c r="H7735" s="193">
        <v>0</v>
      </c>
    </row>
    <row r="7736" spans="2:8" x14ac:dyDescent="0.25">
      <c r="B7736" s="192">
        <f t="shared" si="609"/>
        <v>43423.208333314578</v>
      </c>
      <c r="C7736" s="16">
        <f t="shared" si="605"/>
        <v>11</v>
      </c>
      <c r="D7736" s="16">
        <f t="shared" si="606"/>
        <v>1</v>
      </c>
      <c r="E7736" s="16">
        <f t="shared" si="607"/>
        <v>1</v>
      </c>
      <c r="F7736" s="16">
        <f t="shared" si="608"/>
        <v>5</v>
      </c>
      <c r="G7736" s="195">
        <v>7734</v>
      </c>
      <c r="H7736" s="193">
        <v>0</v>
      </c>
    </row>
    <row r="7737" spans="2:8" x14ac:dyDescent="0.25">
      <c r="B7737" s="192">
        <f t="shared" si="609"/>
        <v>43423.249999981243</v>
      </c>
      <c r="C7737" s="16">
        <f t="shared" si="605"/>
        <v>11</v>
      </c>
      <c r="D7737" s="16">
        <f t="shared" si="606"/>
        <v>1</v>
      </c>
      <c r="E7737" s="16">
        <f t="shared" si="607"/>
        <v>1</v>
      </c>
      <c r="F7737" s="16">
        <f t="shared" si="608"/>
        <v>6</v>
      </c>
      <c r="G7737" s="195">
        <v>7735</v>
      </c>
      <c r="H7737" s="193">
        <v>0</v>
      </c>
    </row>
    <row r="7738" spans="2:8" x14ac:dyDescent="0.25">
      <c r="B7738" s="192">
        <f t="shared" si="609"/>
        <v>43423.291666647907</v>
      </c>
      <c r="C7738" s="16">
        <f t="shared" si="605"/>
        <v>11</v>
      </c>
      <c r="D7738" s="16">
        <f t="shared" si="606"/>
        <v>1</v>
      </c>
      <c r="E7738" s="16">
        <f t="shared" si="607"/>
        <v>1</v>
      </c>
      <c r="F7738" s="16">
        <f t="shared" si="608"/>
        <v>7</v>
      </c>
      <c r="G7738" s="195">
        <v>7736</v>
      </c>
      <c r="H7738" s="193">
        <v>1.4894302999999999E-2</v>
      </c>
    </row>
    <row r="7739" spans="2:8" x14ac:dyDescent="0.25">
      <c r="B7739" s="192">
        <f t="shared" si="609"/>
        <v>43423.333333314571</v>
      </c>
      <c r="C7739" s="16">
        <f t="shared" si="605"/>
        <v>11</v>
      </c>
      <c r="D7739" s="16">
        <f t="shared" si="606"/>
        <v>1</v>
      </c>
      <c r="E7739" s="16">
        <f t="shared" si="607"/>
        <v>1</v>
      </c>
      <c r="F7739" s="16">
        <f t="shared" si="608"/>
        <v>8</v>
      </c>
      <c r="G7739" s="195">
        <v>7737</v>
      </c>
      <c r="H7739" s="193">
        <v>0.134817993</v>
      </c>
    </row>
    <row r="7740" spans="2:8" x14ac:dyDescent="0.25">
      <c r="B7740" s="192">
        <f t="shared" si="609"/>
        <v>43423.374999981235</v>
      </c>
      <c r="C7740" s="16">
        <f t="shared" si="605"/>
        <v>11</v>
      </c>
      <c r="D7740" s="16">
        <f t="shared" si="606"/>
        <v>1</v>
      </c>
      <c r="E7740" s="16">
        <f t="shared" si="607"/>
        <v>1</v>
      </c>
      <c r="F7740" s="16">
        <f t="shared" si="608"/>
        <v>9</v>
      </c>
      <c r="G7740" s="195">
        <v>7738</v>
      </c>
      <c r="H7740" s="193">
        <v>0.23745717299999999</v>
      </c>
    </row>
    <row r="7741" spans="2:8" x14ac:dyDescent="0.25">
      <c r="B7741" s="192">
        <f t="shared" si="609"/>
        <v>43423.4166666479</v>
      </c>
      <c r="C7741" s="16">
        <f t="shared" si="605"/>
        <v>11</v>
      </c>
      <c r="D7741" s="16">
        <f t="shared" si="606"/>
        <v>1</v>
      </c>
      <c r="E7741" s="16">
        <f t="shared" si="607"/>
        <v>1</v>
      </c>
      <c r="F7741" s="16">
        <f t="shared" si="608"/>
        <v>10</v>
      </c>
      <c r="G7741" s="195">
        <v>7739</v>
      </c>
      <c r="H7741" s="193">
        <v>0.30345350700000001</v>
      </c>
    </row>
    <row r="7742" spans="2:8" x14ac:dyDescent="0.25">
      <c r="B7742" s="192">
        <f t="shared" si="609"/>
        <v>43423.458333314564</v>
      </c>
      <c r="C7742" s="16">
        <f t="shared" si="605"/>
        <v>11</v>
      </c>
      <c r="D7742" s="16">
        <f t="shared" si="606"/>
        <v>1</v>
      </c>
      <c r="E7742" s="16">
        <f t="shared" si="607"/>
        <v>1</v>
      </c>
      <c r="F7742" s="16">
        <f t="shared" si="608"/>
        <v>11</v>
      </c>
      <c r="G7742" s="195">
        <v>7740</v>
      </c>
      <c r="H7742" s="193">
        <v>0.31132670400000001</v>
      </c>
    </row>
    <row r="7743" spans="2:8" x14ac:dyDescent="0.25">
      <c r="B7743" s="192">
        <f t="shared" si="609"/>
        <v>43423.499999981228</v>
      </c>
      <c r="C7743" s="16">
        <f t="shared" si="605"/>
        <v>11</v>
      </c>
      <c r="D7743" s="16">
        <f t="shared" si="606"/>
        <v>1</v>
      </c>
      <c r="E7743" s="16">
        <f t="shared" si="607"/>
        <v>1</v>
      </c>
      <c r="F7743" s="16">
        <f t="shared" si="608"/>
        <v>12</v>
      </c>
      <c r="G7743" s="195">
        <v>7741</v>
      </c>
      <c r="H7743" s="193">
        <v>0.315084741</v>
      </c>
    </row>
    <row r="7744" spans="2:8" x14ac:dyDescent="0.25">
      <c r="B7744" s="192">
        <f t="shared" si="609"/>
        <v>43423.541666647892</v>
      </c>
      <c r="C7744" s="16">
        <f t="shared" si="605"/>
        <v>11</v>
      </c>
      <c r="D7744" s="16">
        <f t="shared" si="606"/>
        <v>1</v>
      </c>
      <c r="E7744" s="16">
        <f t="shared" si="607"/>
        <v>1</v>
      </c>
      <c r="F7744" s="16">
        <f t="shared" si="608"/>
        <v>13</v>
      </c>
      <c r="G7744" s="195">
        <v>7742</v>
      </c>
      <c r="H7744" s="193">
        <v>0.28392769400000001</v>
      </c>
    </row>
    <row r="7745" spans="2:8" x14ac:dyDescent="0.25">
      <c r="B7745" s="192">
        <f t="shared" si="609"/>
        <v>43423.583333314557</v>
      </c>
      <c r="C7745" s="16">
        <f t="shared" si="605"/>
        <v>11</v>
      </c>
      <c r="D7745" s="16">
        <f t="shared" si="606"/>
        <v>1</v>
      </c>
      <c r="E7745" s="16">
        <f t="shared" si="607"/>
        <v>1</v>
      </c>
      <c r="F7745" s="16">
        <f t="shared" si="608"/>
        <v>14</v>
      </c>
      <c r="G7745" s="195">
        <v>7743</v>
      </c>
      <c r="H7745" s="193">
        <v>0.23006765600000001</v>
      </c>
    </row>
    <row r="7746" spans="2:8" x14ac:dyDescent="0.25">
      <c r="B7746" s="192">
        <f t="shared" si="609"/>
        <v>43423.624999981221</v>
      </c>
      <c r="C7746" s="16">
        <f t="shared" si="605"/>
        <v>11</v>
      </c>
      <c r="D7746" s="16">
        <f t="shared" si="606"/>
        <v>1</v>
      </c>
      <c r="E7746" s="16">
        <f t="shared" si="607"/>
        <v>1</v>
      </c>
      <c r="F7746" s="16">
        <f t="shared" si="608"/>
        <v>15</v>
      </c>
      <c r="G7746" s="195">
        <v>7744</v>
      </c>
      <c r="H7746" s="193">
        <v>0.14183741</v>
      </c>
    </row>
    <row r="7747" spans="2:8" x14ac:dyDescent="0.25">
      <c r="B7747" s="192">
        <f t="shared" si="609"/>
        <v>43423.666666647885</v>
      </c>
      <c r="C7747" s="16">
        <f t="shared" si="605"/>
        <v>11</v>
      </c>
      <c r="D7747" s="16">
        <f t="shared" si="606"/>
        <v>1</v>
      </c>
      <c r="E7747" s="16">
        <f t="shared" si="607"/>
        <v>1</v>
      </c>
      <c r="F7747" s="16">
        <f t="shared" si="608"/>
        <v>16</v>
      </c>
      <c r="G7747" s="195">
        <v>7745</v>
      </c>
      <c r="H7747" s="193">
        <v>2.5020461000000001E-2</v>
      </c>
    </row>
    <row r="7748" spans="2:8" x14ac:dyDescent="0.25">
      <c r="B7748" s="192">
        <f t="shared" si="609"/>
        <v>43423.708333314549</v>
      </c>
      <c r="C7748" s="16">
        <f t="shared" ref="C7748:C7811" si="610">MONTH(B7748)</f>
        <v>11</v>
      </c>
      <c r="D7748" s="16">
        <f t="shared" ref="D7748:D7811" si="611">WEEKDAY(B7748,2)</f>
        <v>1</v>
      </c>
      <c r="E7748" s="16">
        <f t="shared" ref="E7748:E7811" si="612">IF(D7748&lt;6,1,2)</f>
        <v>1</v>
      </c>
      <c r="F7748" s="16">
        <f t="shared" ref="F7748:F7811" si="613">HOUR(B7748)</f>
        <v>17</v>
      </c>
      <c r="G7748" s="195">
        <v>7746</v>
      </c>
      <c r="H7748" s="193">
        <v>0</v>
      </c>
    </row>
    <row r="7749" spans="2:8" x14ac:dyDescent="0.25">
      <c r="B7749" s="192">
        <f t="shared" ref="B7749:B7812" si="614">B7748+1/24</f>
        <v>43423.749999981213</v>
      </c>
      <c r="C7749" s="16">
        <f t="shared" si="610"/>
        <v>11</v>
      </c>
      <c r="D7749" s="16">
        <f t="shared" si="611"/>
        <v>1</v>
      </c>
      <c r="E7749" s="16">
        <f t="shared" si="612"/>
        <v>1</v>
      </c>
      <c r="F7749" s="16">
        <f t="shared" si="613"/>
        <v>18</v>
      </c>
      <c r="G7749" s="195">
        <v>7747</v>
      </c>
      <c r="H7749" s="193">
        <v>0</v>
      </c>
    </row>
    <row r="7750" spans="2:8" x14ac:dyDescent="0.25">
      <c r="B7750" s="192">
        <f t="shared" si="614"/>
        <v>43423.791666647878</v>
      </c>
      <c r="C7750" s="16">
        <f t="shared" si="610"/>
        <v>11</v>
      </c>
      <c r="D7750" s="16">
        <f t="shared" si="611"/>
        <v>1</v>
      </c>
      <c r="E7750" s="16">
        <f t="shared" si="612"/>
        <v>1</v>
      </c>
      <c r="F7750" s="16">
        <f t="shared" si="613"/>
        <v>19</v>
      </c>
      <c r="G7750" s="195">
        <v>7748</v>
      </c>
      <c r="H7750" s="193">
        <v>0</v>
      </c>
    </row>
    <row r="7751" spans="2:8" x14ac:dyDescent="0.25">
      <c r="B7751" s="192">
        <f t="shared" si="614"/>
        <v>43423.833333314542</v>
      </c>
      <c r="C7751" s="16">
        <f t="shared" si="610"/>
        <v>11</v>
      </c>
      <c r="D7751" s="16">
        <f t="shared" si="611"/>
        <v>1</v>
      </c>
      <c r="E7751" s="16">
        <f t="shared" si="612"/>
        <v>1</v>
      </c>
      <c r="F7751" s="16">
        <f t="shared" si="613"/>
        <v>20</v>
      </c>
      <c r="G7751" s="195">
        <v>7749</v>
      </c>
      <c r="H7751" s="193">
        <v>0</v>
      </c>
    </row>
    <row r="7752" spans="2:8" x14ac:dyDescent="0.25">
      <c r="B7752" s="192">
        <f t="shared" si="614"/>
        <v>43423.874999981206</v>
      </c>
      <c r="C7752" s="16">
        <f t="shared" si="610"/>
        <v>11</v>
      </c>
      <c r="D7752" s="16">
        <f t="shared" si="611"/>
        <v>1</v>
      </c>
      <c r="E7752" s="16">
        <f t="shared" si="612"/>
        <v>1</v>
      </c>
      <c r="F7752" s="16">
        <f t="shared" si="613"/>
        <v>21</v>
      </c>
      <c r="G7752" s="195">
        <v>7750</v>
      </c>
      <c r="H7752" s="193">
        <v>0</v>
      </c>
    </row>
    <row r="7753" spans="2:8" x14ac:dyDescent="0.25">
      <c r="B7753" s="192">
        <f t="shared" si="614"/>
        <v>43423.91666664787</v>
      </c>
      <c r="C7753" s="16">
        <f t="shared" si="610"/>
        <v>11</v>
      </c>
      <c r="D7753" s="16">
        <f t="shared" si="611"/>
        <v>1</v>
      </c>
      <c r="E7753" s="16">
        <f t="shared" si="612"/>
        <v>1</v>
      </c>
      <c r="F7753" s="16">
        <f t="shared" si="613"/>
        <v>22</v>
      </c>
      <c r="G7753" s="195">
        <v>7751</v>
      </c>
      <c r="H7753" s="193">
        <v>0</v>
      </c>
    </row>
    <row r="7754" spans="2:8" x14ac:dyDescent="0.25">
      <c r="B7754" s="192">
        <f t="shared" si="614"/>
        <v>43423.958333314535</v>
      </c>
      <c r="C7754" s="16">
        <f t="shared" si="610"/>
        <v>11</v>
      </c>
      <c r="D7754" s="16">
        <f t="shared" si="611"/>
        <v>1</v>
      </c>
      <c r="E7754" s="16">
        <f t="shared" si="612"/>
        <v>1</v>
      </c>
      <c r="F7754" s="16">
        <f t="shared" si="613"/>
        <v>23</v>
      </c>
      <c r="G7754" s="195">
        <v>7752</v>
      </c>
      <c r="H7754" s="193">
        <v>0</v>
      </c>
    </row>
    <row r="7755" spans="2:8" x14ac:dyDescent="0.25">
      <c r="B7755" s="192">
        <f t="shared" si="614"/>
        <v>43423.999999981199</v>
      </c>
      <c r="C7755" s="16">
        <f t="shared" si="610"/>
        <v>11</v>
      </c>
      <c r="D7755" s="16">
        <f t="shared" si="611"/>
        <v>2</v>
      </c>
      <c r="E7755" s="16">
        <f t="shared" si="612"/>
        <v>1</v>
      </c>
      <c r="F7755" s="16">
        <f t="shared" si="613"/>
        <v>0</v>
      </c>
      <c r="G7755" s="195">
        <v>7753</v>
      </c>
      <c r="H7755" s="193">
        <v>0</v>
      </c>
    </row>
    <row r="7756" spans="2:8" x14ac:dyDescent="0.25">
      <c r="B7756" s="192">
        <f t="shared" si="614"/>
        <v>43424.041666647863</v>
      </c>
      <c r="C7756" s="16">
        <f t="shared" si="610"/>
        <v>11</v>
      </c>
      <c r="D7756" s="16">
        <f t="shared" si="611"/>
        <v>2</v>
      </c>
      <c r="E7756" s="16">
        <f t="shared" si="612"/>
        <v>1</v>
      </c>
      <c r="F7756" s="16">
        <f t="shared" si="613"/>
        <v>1</v>
      </c>
      <c r="G7756" s="195">
        <v>7754</v>
      </c>
      <c r="H7756" s="193">
        <v>0</v>
      </c>
    </row>
    <row r="7757" spans="2:8" x14ac:dyDescent="0.25">
      <c r="B7757" s="192">
        <f t="shared" si="614"/>
        <v>43424.083333314527</v>
      </c>
      <c r="C7757" s="16">
        <f t="shared" si="610"/>
        <v>11</v>
      </c>
      <c r="D7757" s="16">
        <f t="shared" si="611"/>
        <v>2</v>
      </c>
      <c r="E7757" s="16">
        <f t="shared" si="612"/>
        <v>1</v>
      </c>
      <c r="F7757" s="16">
        <f t="shared" si="613"/>
        <v>2</v>
      </c>
      <c r="G7757" s="195">
        <v>7755</v>
      </c>
      <c r="H7757" s="193">
        <v>0</v>
      </c>
    </row>
    <row r="7758" spans="2:8" x14ac:dyDescent="0.25">
      <c r="B7758" s="192">
        <f t="shared" si="614"/>
        <v>43424.124999981192</v>
      </c>
      <c r="C7758" s="16">
        <f t="shared" si="610"/>
        <v>11</v>
      </c>
      <c r="D7758" s="16">
        <f t="shared" si="611"/>
        <v>2</v>
      </c>
      <c r="E7758" s="16">
        <f t="shared" si="612"/>
        <v>1</v>
      </c>
      <c r="F7758" s="16">
        <f t="shared" si="613"/>
        <v>3</v>
      </c>
      <c r="G7758" s="195">
        <v>7756</v>
      </c>
      <c r="H7758" s="193">
        <v>0</v>
      </c>
    </row>
    <row r="7759" spans="2:8" x14ac:dyDescent="0.25">
      <c r="B7759" s="192">
        <f t="shared" si="614"/>
        <v>43424.166666647856</v>
      </c>
      <c r="C7759" s="16">
        <f t="shared" si="610"/>
        <v>11</v>
      </c>
      <c r="D7759" s="16">
        <f t="shared" si="611"/>
        <v>2</v>
      </c>
      <c r="E7759" s="16">
        <f t="shared" si="612"/>
        <v>1</v>
      </c>
      <c r="F7759" s="16">
        <f t="shared" si="613"/>
        <v>4</v>
      </c>
      <c r="G7759" s="195">
        <v>7757</v>
      </c>
      <c r="H7759" s="193">
        <v>0</v>
      </c>
    </row>
    <row r="7760" spans="2:8" x14ac:dyDescent="0.25">
      <c r="B7760" s="192">
        <f t="shared" si="614"/>
        <v>43424.20833331452</v>
      </c>
      <c r="C7760" s="16">
        <f t="shared" si="610"/>
        <v>11</v>
      </c>
      <c r="D7760" s="16">
        <f t="shared" si="611"/>
        <v>2</v>
      </c>
      <c r="E7760" s="16">
        <f t="shared" si="612"/>
        <v>1</v>
      </c>
      <c r="F7760" s="16">
        <f t="shared" si="613"/>
        <v>5</v>
      </c>
      <c r="G7760" s="195">
        <v>7758</v>
      </c>
      <c r="H7760" s="193">
        <v>0</v>
      </c>
    </row>
    <row r="7761" spans="2:8" x14ac:dyDescent="0.25">
      <c r="B7761" s="192">
        <f t="shared" si="614"/>
        <v>43424.249999981184</v>
      </c>
      <c r="C7761" s="16">
        <f t="shared" si="610"/>
        <v>11</v>
      </c>
      <c r="D7761" s="16">
        <f t="shared" si="611"/>
        <v>2</v>
      </c>
      <c r="E7761" s="16">
        <f t="shared" si="612"/>
        <v>1</v>
      </c>
      <c r="F7761" s="16">
        <f t="shared" si="613"/>
        <v>6</v>
      </c>
      <c r="G7761" s="195">
        <v>7759</v>
      </c>
      <c r="H7761" s="193">
        <v>0</v>
      </c>
    </row>
    <row r="7762" spans="2:8" x14ac:dyDescent="0.25">
      <c r="B7762" s="192">
        <f t="shared" si="614"/>
        <v>43424.291666647849</v>
      </c>
      <c r="C7762" s="16">
        <f t="shared" si="610"/>
        <v>11</v>
      </c>
      <c r="D7762" s="16">
        <f t="shared" si="611"/>
        <v>2</v>
      </c>
      <c r="E7762" s="16">
        <f t="shared" si="612"/>
        <v>1</v>
      </c>
      <c r="F7762" s="16">
        <f t="shared" si="613"/>
        <v>7</v>
      </c>
      <c r="G7762" s="195">
        <v>7760</v>
      </c>
      <c r="H7762" s="193">
        <v>1.616045E-2</v>
      </c>
    </row>
    <row r="7763" spans="2:8" x14ac:dyDescent="0.25">
      <c r="B7763" s="192">
        <f t="shared" si="614"/>
        <v>43424.333333314513</v>
      </c>
      <c r="C7763" s="16">
        <f t="shared" si="610"/>
        <v>11</v>
      </c>
      <c r="D7763" s="16">
        <f t="shared" si="611"/>
        <v>2</v>
      </c>
      <c r="E7763" s="16">
        <f t="shared" si="612"/>
        <v>1</v>
      </c>
      <c r="F7763" s="16">
        <f t="shared" si="613"/>
        <v>8</v>
      </c>
      <c r="G7763" s="195">
        <v>7761</v>
      </c>
      <c r="H7763" s="193">
        <v>0.154453857</v>
      </c>
    </row>
    <row r="7764" spans="2:8" x14ac:dyDescent="0.25">
      <c r="B7764" s="192">
        <f t="shared" si="614"/>
        <v>43424.374999981177</v>
      </c>
      <c r="C7764" s="16">
        <f t="shared" si="610"/>
        <v>11</v>
      </c>
      <c r="D7764" s="16">
        <f t="shared" si="611"/>
        <v>2</v>
      </c>
      <c r="E7764" s="16">
        <f t="shared" si="612"/>
        <v>1</v>
      </c>
      <c r="F7764" s="16">
        <f t="shared" si="613"/>
        <v>9</v>
      </c>
      <c r="G7764" s="195">
        <v>7762</v>
      </c>
      <c r="H7764" s="193">
        <v>0.29738352699999998</v>
      </c>
    </row>
    <row r="7765" spans="2:8" x14ac:dyDescent="0.25">
      <c r="B7765" s="192">
        <f t="shared" si="614"/>
        <v>43424.416666647841</v>
      </c>
      <c r="C7765" s="16">
        <f t="shared" si="610"/>
        <v>11</v>
      </c>
      <c r="D7765" s="16">
        <f t="shared" si="611"/>
        <v>2</v>
      </c>
      <c r="E7765" s="16">
        <f t="shared" si="612"/>
        <v>1</v>
      </c>
      <c r="F7765" s="16">
        <f t="shared" si="613"/>
        <v>10</v>
      </c>
      <c r="G7765" s="195">
        <v>7763</v>
      </c>
      <c r="H7765" s="193">
        <v>0.39223114399999998</v>
      </c>
    </row>
    <row r="7766" spans="2:8" x14ac:dyDescent="0.25">
      <c r="B7766" s="192">
        <f t="shared" si="614"/>
        <v>43424.458333314506</v>
      </c>
      <c r="C7766" s="16">
        <f t="shared" si="610"/>
        <v>11</v>
      </c>
      <c r="D7766" s="16">
        <f t="shared" si="611"/>
        <v>2</v>
      </c>
      <c r="E7766" s="16">
        <f t="shared" si="612"/>
        <v>1</v>
      </c>
      <c r="F7766" s="16">
        <f t="shared" si="613"/>
        <v>11</v>
      </c>
      <c r="G7766" s="195">
        <v>7764</v>
      </c>
      <c r="H7766" s="193">
        <v>0.41477905999999998</v>
      </c>
    </row>
    <row r="7767" spans="2:8" x14ac:dyDescent="0.25">
      <c r="B7767" s="192">
        <f t="shared" si="614"/>
        <v>43424.49999998117</v>
      </c>
      <c r="C7767" s="16">
        <f t="shared" si="610"/>
        <v>11</v>
      </c>
      <c r="D7767" s="16">
        <f t="shared" si="611"/>
        <v>2</v>
      </c>
      <c r="E7767" s="16">
        <f t="shared" si="612"/>
        <v>1</v>
      </c>
      <c r="F7767" s="16">
        <f t="shared" si="613"/>
        <v>12</v>
      </c>
      <c r="G7767" s="195">
        <v>7765</v>
      </c>
      <c r="H7767" s="193">
        <v>0.407440627</v>
      </c>
    </row>
    <row r="7768" spans="2:8" x14ac:dyDescent="0.25">
      <c r="B7768" s="192">
        <f t="shared" si="614"/>
        <v>43424.541666647834</v>
      </c>
      <c r="C7768" s="16">
        <f t="shared" si="610"/>
        <v>11</v>
      </c>
      <c r="D7768" s="16">
        <f t="shared" si="611"/>
        <v>2</v>
      </c>
      <c r="E7768" s="16">
        <f t="shared" si="612"/>
        <v>1</v>
      </c>
      <c r="F7768" s="16">
        <f t="shared" si="613"/>
        <v>13</v>
      </c>
      <c r="G7768" s="195">
        <v>7766</v>
      </c>
      <c r="H7768" s="193">
        <v>0.343980499</v>
      </c>
    </row>
    <row r="7769" spans="2:8" x14ac:dyDescent="0.25">
      <c r="B7769" s="192">
        <f t="shared" si="614"/>
        <v>43424.583333314498</v>
      </c>
      <c r="C7769" s="16">
        <f t="shared" si="610"/>
        <v>11</v>
      </c>
      <c r="D7769" s="16">
        <f t="shared" si="611"/>
        <v>2</v>
      </c>
      <c r="E7769" s="16">
        <f t="shared" si="612"/>
        <v>1</v>
      </c>
      <c r="F7769" s="16">
        <f t="shared" si="613"/>
        <v>14</v>
      </c>
      <c r="G7769" s="195">
        <v>7767</v>
      </c>
      <c r="H7769" s="193">
        <v>0.27031365400000001</v>
      </c>
    </row>
    <row r="7770" spans="2:8" x14ac:dyDescent="0.25">
      <c r="B7770" s="192">
        <f t="shared" si="614"/>
        <v>43424.624999981163</v>
      </c>
      <c r="C7770" s="16">
        <f t="shared" si="610"/>
        <v>11</v>
      </c>
      <c r="D7770" s="16">
        <f t="shared" si="611"/>
        <v>2</v>
      </c>
      <c r="E7770" s="16">
        <f t="shared" si="612"/>
        <v>1</v>
      </c>
      <c r="F7770" s="16">
        <f t="shared" si="613"/>
        <v>15</v>
      </c>
      <c r="G7770" s="195">
        <v>7768</v>
      </c>
      <c r="H7770" s="193">
        <v>0.153306937</v>
      </c>
    </row>
    <row r="7771" spans="2:8" x14ac:dyDescent="0.25">
      <c r="B7771" s="192">
        <f t="shared" si="614"/>
        <v>43424.666666647827</v>
      </c>
      <c r="C7771" s="16">
        <f t="shared" si="610"/>
        <v>11</v>
      </c>
      <c r="D7771" s="16">
        <f t="shared" si="611"/>
        <v>2</v>
      </c>
      <c r="E7771" s="16">
        <f t="shared" si="612"/>
        <v>1</v>
      </c>
      <c r="F7771" s="16">
        <f t="shared" si="613"/>
        <v>16</v>
      </c>
      <c r="G7771" s="195">
        <v>7769</v>
      </c>
      <c r="H7771" s="193">
        <v>2.6181598E-2</v>
      </c>
    </row>
    <row r="7772" spans="2:8" x14ac:dyDescent="0.25">
      <c r="B7772" s="192">
        <f t="shared" si="614"/>
        <v>43424.708333314491</v>
      </c>
      <c r="C7772" s="16">
        <f t="shared" si="610"/>
        <v>11</v>
      </c>
      <c r="D7772" s="16">
        <f t="shared" si="611"/>
        <v>2</v>
      </c>
      <c r="E7772" s="16">
        <f t="shared" si="612"/>
        <v>1</v>
      </c>
      <c r="F7772" s="16">
        <f t="shared" si="613"/>
        <v>17</v>
      </c>
      <c r="G7772" s="195">
        <v>7770</v>
      </c>
      <c r="H7772" s="193">
        <v>0</v>
      </c>
    </row>
    <row r="7773" spans="2:8" x14ac:dyDescent="0.25">
      <c r="B7773" s="192">
        <f t="shared" si="614"/>
        <v>43424.749999981155</v>
      </c>
      <c r="C7773" s="16">
        <f t="shared" si="610"/>
        <v>11</v>
      </c>
      <c r="D7773" s="16">
        <f t="shared" si="611"/>
        <v>2</v>
      </c>
      <c r="E7773" s="16">
        <f t="shared" si="612"/>
        <v>1</v>
      </c>
      <c r="F7773" s="16">
        <f t="shared" si="613"/>
        <v>18</v>
      </c>
      <c r="G7773" s="195">
        <v>7771</v>
      </c>
      <c r="H7773" s="193">
        <v>0</v>
      </c>
    </row>
    <row r="7774" spans="2:8" x14ac:dyDescent="0.25">
      <c r="B7774" s="192">
        <f t="shared" si="614"/>
        <v>43424.79166664782</v>
      </c>
      <c r="C7774" s="16">
        <f t="shared" si="610"/>
        <v>11</v>
      </c>
      <c r="D7774" s="16">
        <f t="shared" si="611"/>
        <v>2</v>
      </c>
      <c r="E7774" s="16">
        <f t="shared" si="612"/>
        <v>1</v>
      </c>
      <c r="F7774" s="16">
        <f t="shared" si="613"/>
        <v>19</v>
      </c>
      <c r="G7774" s="195">
        <v>7772</v>
      </c>
      <c r="H7774" s="193">
        <v>0</v>
      </c>
    </row>
    <row r="7775" spans="2:8" x14ac:dyDescent="0.25">
      <c r="B7775" s="192">
        <f t="shared" si="614"/>
        <v>43424.833333314484</v>
      </c>
      <c r="C7775" s="16">
        <f t="shared" si="610"/>
        <v>11</v>
      </c>
      <c r="D7775" s="16">
        <f t="shared" si="611"/>
        <v>2</v>
      </c>
      <c r="E7775" s="16">
        <f t="shared" si="612"/>
        <v>1</v>
      </c>
      <c r="F7775" s="16">
        <f t="shared" si="613"/>
        <v>20</v>
      </c>
      <c r="G7775" s="195">
        <v>7773</v>
      </c>
      <c r="H7775" s="193">
        <v>0</v>
      </c>
    </row>
    <row r="7776" spans="2:8" x14ac:dyDescent="0.25">
      <c r="B7776" s="192">
        <f t="shared" si="614"/>
        <v>43424.874999981148</v>
      </c>
      <c r="C7776" s="16">
        <f t="shared" si="610"/>
        <v>11</v>
      </c>
      <c r="D7776" s="16">
        <f t="shared" si="611"/>
        <v>2</v>
      </c>
      <c r="E7776" s="16">
        <f t="shared" si="612"/>
        <v>1</v>
      </c>
      <c r="F7776" s="16">
        <f t="shared" si="613"/>
        <v>21</v>
      </c>
      <c r="G7776" s="195">
        <v>7774</v>
      </c>
      <c r="H7776" s="193">
        <v>0</v>
      </c>
    </row>
    <row r="7777" spans="2:8" x14ac:dyDescent="0.25">
      <c r="B7777" s="192">
        <f t="shared" si="614"/>
        <v>43424.916666647812</v>
      </c>
      <c r="C7777" s="16">
        <f t="shared" si="610"/>
        <v>11</v>
      </c>
      <c r="D7777" s="16">
        <f t="shared" si="611"/>
        <v>2</v>
      </c>
      <c r="E7777" s="16">
        <f t="shared" si="612"/>
        <v>1</v>
      </c>
      <c r="F7777" s="16">
        <f t="shared" si="613"/>
        <v>22</v>
      </c>
      <c r="G7777" s="195">
        <v>7775</v>
      </c>
      <c r="H7777" s="193">
        <v>0</v>
      </c>
    </row>
    <row r="7778" spans="2:8" x14ac:dyDescent="0.25">
      <c r="B7778" s="192">
        <f t="shared" si="614"/>
        <v>43424.958333314476</v>
      </c>
      <c r="C7778" s="16">
        <f t="shared" si="610"/>
        <v>11</v>
      </c>
      <c r="D7778" s="16">
        <f t="shared" si="611"/>
        <v>2</v>
      </c>
      <c r="E7778" s="16">
        <f t="shared" si="612"/>
        <v>1</v>
      </c>
      <c r="F7778" s="16">
        <f t="shared" si="613"/>
        <v>23</v>
      </c>
      <c r="G7778" s="195">
        <v>7776</v>
      </c>
      <c r="H7778" s="193">
        <v>0</v>
      </c>
    </row>
    <row r="7779" spans="2:8" x14ac:dyDescent="0.25">
      <c r="B7779" s="192">
        <f t="shared" si="614"/>
        <v>43424.999999981141</v>
      </c>
      <c r="C7779" s="16">
        <f t="shared" si="610"/>
        <v>11</v>
      </c>
      <c r="D7779" s="16">
        <f t="shared" si="611"/>
        <v>3</v>
      </c>
      <c r="E7779" s="16">
        <f t="shared" si="612"/>
        <v>1</v>
      </c>
      <c r="F7779" s="16">
        <f t="shared" si="613"/>
        <v>0</v>
      </c>
      <c r="G7779" s="195">
        <v>7777</v>
      </c>
      <c r="H7779" s="193">
        <v>0</v>
      </c>
    </row>
    <row r="7780" spans="2:8" x14ac:dyDescent="0.25">
      <c r="B7780" s="192">
        <f t="shared" si="614"/>
        <v>43425.041666647805</v>
      </c>
      <c r="C7780" s="16">
        <f t="shared" si="610"/>
        <v>11</v>
      </c>
      <c r="D7780" s="16">
        <f t="shared" si="611"/>
        <v>3</v>
      </c>
      <c r="E7780" s="16">
        <f t="shared" si="612"/>
        <v>1</v>
      </c>
      <c r="F7780" s="16">
        <f t="shared" si="613"/>
        <v>1</v>
      </c>
      <c r="G7780" s="195">
        <v>7778</v>
      </c>
      <c r="H7780" s="193">
        <v>0</v>
      </c>
    </row>
    <row r="7781" spans="2:8" x14ac:dyDescent="0.25">
      <c r="B7781" s="192">
        <f t="shared" si="614"/>
        <v>43425.083333314469</v>
      </c>
      <c r="C7781" s="16">
        <f t="shared" si="610"/>
        <v>11</v>
      </c>
      <c r="D7781" s="16">
        <f t="shared" si="611"/>
        <v>3</v>
      </c>
      <c r="E7781" s="16">
        <f t="shared" si="612"/>
        <v>1</v>
      </c>
      <c r="F7781" s="16">
        <f t="shared" si="613"/>
        <v>2</v>
      </c>
      <c r="G7781" s="195">
        <v>7779</v>
      </c>
      <c r="H7781" s="193">
        <v>0</v>
      </c>
    </row>
    <row r="7782" spans="2:8" x14ac:dyDescent="0.25">
      <c r="B7782" s="192">
        <f t="shared" si="614"/>
        <v>43425.124999981133</v>
      </c>
      <c r="C7782" s="16">
        <f t="shared" si="610"/>
        <v>11</v>
      </c>
      <c r="D7782" s="16">
        <f t="shared" si="611"/>
        <v>3</v>
      </c>
      <c r="E7782" s="16">
        <f t="shared" si="612"/>
        <v>1</v>
      </c>
      <c r="F7782" s="16">
        <f t="shared" si="613"/>
        <v>3</v>
      </c>
      <c r="G7782" s="195">
        <v>7780</v>
      </c>
      <c r="H7782" s="193">
        <v>0</v>
      </c>
    </row>
    <row r="7783" spans="2:8" x14ac:dyDescent="0.25">
      <c r="B7783" s="192">
        <f t="shared" si="614"/>
        <v>43425.166666647798</v>
      </c>
      <c r="C7783" s="16">
        <f t="shared" si="610"/>
        <v>11</v>
      </c>
      <c r="D7783" s="16">
        <f t="shared" si="611"/>
        <v>3</v>
      </c>
      <c r="E7783" s="16">
        <f t="shared" si="612"/>
        <v>1</v>
      </c>
      <c r="F7783" s="16">
        <f t="shared" si="613"/>
        <v>4</v>
      </c>
      <c r="G7783" s="195">
        <v>7781</v>
      </c>
      <c r="H7783" s="193">
        <v>0</v>
      </c>
    </row>
    <row r="7784" spans="2:8" x14ac:dyDescent="0.25">
      <c r="B7784" s="192">
        <f t="shared" si="614"/>
        <v>43425.208333314462</v>
      </c>
      <c r="C7784" s="16">
        <f t="shared" si="610"/>
        <v>11</v>
      </c>
      <c r="D7784" s="16">
        <f t="shared" si="611"/>
        <v>3</v>
      </c>
      <c r="E7784" s="16">
        <f t="shared" si="612"/>
        <v>1</v>
      </c>
      <c r="F7784" s="16">
        <f t="shared" si="613"/>
        <v>5</v>
      </c>
      <c r="G7784" s="195">
        <v>7782</v>
      </c>
      <c r="H7784" s="193">
        <v>0</v>
      </c>
    </row>
    <row r="7785" spans="2:8" x14ac:dyDescent="0.25">
      <c r="B7785" s="192">
        <f t="shared" si="614"/>
        <v>43425.249999981126</v>
      </c>
      <c r="C7785" s="16">
        <f t="shared" si="610"/>
        <v>11</v>
      </c>
      <c r="D7785" s="16">
        <f t="shared" si="611"/>
        <v>3</v>
      </c>
      <c r="E7785" s="16">
        <f t="shared" si="612"/>
        <v>1</v>
      </c>
      <c r="F7785" s="16">
        <f t="shared" si="613"/>
        <v>6</v>
      </c>
      <c r="G7785" s="195">
        <v>7783</v>
      </c>
      <c r="H7785" s="193">
        <v>0</v>
      </c>
    </row>
    <row r="7786" spans="2:8" x14ac:dyDescent="0.25">
      <c r="B7786" s="192">
        <f t="shared" si="614"/>
        <v>43425.29166664779</v>
      </c>
      <c r="C7786" s="16">
        <f t="shared" si="610"/>
        <v>11</v>
      </c>
      <c r="D7786" s="16">
        <f t="shared" si="611"/>
        <v>3</v>
      </c>
      <c r="E7786" s="16">
        <f t="shared" si="612"/>
        <v>1</v>
      </c>
      <c r="F7786" s="16">
        <f t="shared" si="613"/>
        <v>7</v>
      </c>
      <c r="G7786" s="195">
        <v>7784</v>
      </c>
      <c r="H7786" s="193">
        <v>1.1821323999999999E-2</v>
      </c>
    </row>
    <row r="7787" spans="2:8" x14ac:dyDescent="0.25">
      <c r="B7787" s="192">
        <f t="shared" si="614"/>
        <v>43425.333333314455</v>
      </c>
      <c r="C7787" s="16">
        <f t="shared" si="610"/>
        <v>11</v>
      </c>
      <c r="D7787" s="16">
        <f t="shared" si="611"/>
        <v>3</v>
      </c>
      <c r="E7787" s="16">
        <f t="shared" si="612"/>
        <v>1</v>
      </c>
      <c r="F7787" s="16">
        <f t="shared" si="613"/>
        <v>8</v>
      </c>
      <c r="G7787" s="195">
        <v>7785</v>
      </c>
      <c r="H7787" s="193">
        <v>0.13279381700000001</v>
      </c>
    </row>
    <row r="7788" spans="2:8" x14ac:dyDescent="0.25">
      <c r="B7788" s="192">
        <f t="shared" si="614"/>
        <v>43425.374999981119</v>
      </c>
      <c r="C7788" s="16">
        <f t="shared" si="610"/>
        <v>11</v>
      </c>
      <c r="D7788" s="16">
        <f t="shared" si="611"/>
        <v>3</v>
      </c>
      <c r="E7788" s="16">
        <f t="shared" si="612"/>
        <v>1</v>
      </c>
      <c r="F7788" s="16">
        <f t="shared" si="613"/>
        <v>9</v>
      </c>
      <c r="G7788" s="195">
        <v>7786</v>
      </c>
      <c r="H7788" s="193">
        <v>0.26420632300000002</v>
      </c>
    </row>
    <row r="7789" spans="2:8" x14ac:dyDescent="0.25">
      <c r="B7789" s="192">
        <f t="shared" si="614"/>
        <v>43425.416666647783</v>
      </c>
      <c r="C7789" s="16">
        <f t="shared" si="610"/>
        <v>11</v>
      </c>
      <c r="D7789" s="16">
        <f t="shared" si="611"/>
        <v>3</v>
      </c>
      <c r="E7789" s="16">
        <f t="shared" si="612"/>
        <v>1</v>
      </c>
      <c r="F7789" s="16">
        <f t="shared" si="613"/>
        <v>10</v>
      </c>
      <c r="G7789" s="195">
        <v>7787</v>
      </c>
      <c r="H7789" s="193">
        <v>0.35560766999999999</v>
      </c>
    </row>
    <row r="7790" spans="2:8" x14ac:dyDescent="0.25">
      <c r="B7790" s="192">
        <f t="shared" si="614"/>
        <v>43425.458333314447</v>
      </c>
      <c r="C7790" s="16">
        <f t="shared" si="610"/>
        <v>11</v>
      </c>
      <c r="D7790" s="16">
        <f t="shared" si="611"/>
        <v>3</v>
      </c>
      <c r="E7790" s="16">
        <f t="shared" si="612"/>
        <v>1</v>
      </c>
      <c r="F7790" s="16">
        <f t="shared" si="613"/>
        <v>11</v>
      </c>
      <c r="G7790" s="195">
        <v>7788</v>
      </c>
      <c r="H7790" s="193">
        <v>0.37449458699999999</v>
      </c>
    </row>
    <row r="7791" spans="2:8" x14ac:dyDescent="0.25">
      <c r="B7791" s="192">
        <f t="shared" si="614"/>
        <v>43425.499999981112</v>
      </c>
      <c r="C7791" s="16">
        <f t="shared" si="610"/>
        <v>11</v>
      </c>
      <c r="D7791" s="16">
        <f t="shared" si="611"/>
        <v>3</v>
      </c>
      <c r="E7791" s="16">
        <f t="shared" si="612"/>
        <v>1</v>
      </c>
      <c r="F7791" s="16">
        <f t="shared" si="613"/>
        <v>12</v>
      </c>
      <c r="G7791" s="195">
        <v>7789</v>
      </c>
      <c r="H7791" s="193">
        <v>0.33726725099999999</v>
      </c>
    </row>
    <row r="7792" spans="2:8" x14ac:dyDescent="0.25">
      <c r="B7792" s="192">
        <f t="shared" si="614"/>
        <v>43425.541666647776</v>
      </c>
      <c r="C7792" s="16">
        <f t="shared" si="610"/>
        <v>11</v>
      </c>
      <c r="D7792" s="16">
        <f t="shared" si="611"/>
        <v>3</v>
      </c>
      <c r="E7792" s="16">
        <f t="shared" si="612"/>
        <v>1</v>
      </c>
      <c r="F7792" s="16">
        <f t="shared" si="613"/>
        <v>13</v>
      </c>
      <c r="G7792" s="195">
        <v>7790</v>
      </c>
      <c r="H7792" s="193">
        <v>0.27110881599999997</v>
      </c>
    </row>
    <row r="7793" spans="2:8" x14ac:dyDescent="0.25">
      <c r="B7793" s="192">
        <f t="shared" si="614"/>
        <v>43425.58333331444</v>
      </c>
      <c r="C7793" s="16">
        <f t="shared" si="610"/>
        <v>11</v>
      </c>
      <c r="D7793" s="16">
        <f t="shared" si="611"/>
        <v>3</v>
      </c>
      <c r="E7793" s="16">
        <f t="shared" si="612"/>
        <v>1</v>
      </c>
      <c r="F7793" s="16">
        <f t="shared" si="613"/>
        <v>14</v>
      </c>
      <c r="G7793" s="195">
        <v>7791</v>
      </c>
      <c r="H7793" s="193">
        <v>0.217174117</v>
      </c>
    </row>
    <row r="7794" spans="2:8" x14ac:dyDescent="0.25">
      <c r="B7794" s="192">
        <f t="shared" si="614"/>
        <v>43425.624999981104</v>
      </c>
      <c r="C7794" s="16">
        <f t="shared" si="610"/>
        <v>11</v>
      </c>
      <c r="D7794" s="16">
        <f t="shared" si="611"/>
        <v>3</v>
      </c>
      <c r="E7794" s="16">
        <f t="shared" si="612"/>
        <v>1</v>
      </c>
      <c r="F7794" s="16">
        <f t="shared" si="613"/>
        <v>15</v>
      </c>
      <c r="G7794" s="195">
        <v>7792</v>
      </c>
      <c r="H7794" s="193">
        <v>0.119569235</v>
      </c>
    </row>
    <row r="7795" spans="2:8" x14ac:dyDescent="0.25">
      <c r="B7795" s="192">
        <f t="shared" si="614"/>
        <v>43425.666666647769</v>
      </c>
      <c r="C7795" s="16">
        <f t="shared" si="610"/>
        <v>11</v>
      </c>
      <c r="D7795" s="16">
        <f t="shared" si="611"/>
        <v>3</v>
      </c>
      <c r="E7795" s="16">
        <f t="shared" si="612"/>
        <v>1</v>
      </c>
      <c r="F7795" s="16">
        <f t="shared" si="613"/>
        <v>16</v>
      </c>
      <c r="G7795" s="195">
        <v>7793</v>
      </c>
      <c r="H7795" s="193">
        <v>1.8112466000000001E-2</v>
      </c>
    </row>
    <row r="7796" spans="2:8" x14ac:dyDescent="0.25">
      <c r="B7796" s="192">
        <f t="shared" si="614"/>
        <v>43425.708333314433</v>
      </c>
      <c r="C7796" s="16">
        <f t="shared" si="610"/>
        <v>11</v>
      </c>
      <c r="D7796" s="16">
        <f t="shared" si="611"/>
        <v>3</v>
      </c>
      <c r="E7796" s="16">
        <f t="shared" si="612"/>
        <v>1</v>
      </c>
      <c r="F7796" s="16">
        <f t="shared" si="613"/>
        <v>17</v>
      </c>
      <c r="G7796" s="195">
        <v>7794</v>
      </c>
      <c r="H7796" s="193">
        <v>0</v>
      </c>
    </row>
    <row r="7797" spans="2:8" x14ac:dyDescent="0.25">
      <c r="B7797" s="192">
        <f t="shared" si="614"/>
        <v>43425.749999981097</v>
      </c>
      <c r="C7797" s="16">
        <f t="shared" si="610"/>
        <v>11</v>
      </c>
      <c r="D7797" s="16">
        <f t="shared" si="611"/>
        <v>3</v>
      </c>
      <c r="E7797" s="16">
        <f t="shared" si="612"/>
        <v>1</v>
      </c>
      <c r="F7797" s="16">
        <f t="shared" si="613"/>
        <v>18</v>
      </c>
      <c r="G7797" s="195">
        <v>7795</v>
      </c>
      <c r="H7797" s="193">
        <v>0</v>
      </c>
    </row>
    <row r="7798" spans="2:8" x14ac:dyDescent="0.25">
      <c r="B7798" s="192">
        <f t="shared" si="614"/>
        <v>43425.791666647761</v>
      </c>
      <c r="C7798" s="16">
        <f t="shared" si="610"/>
        <v>11</v>
      </c>
      <c r="D7798" s="16">
        <f t="shared" si="611"/>
        <v>3</v>
      </c>
      <c r="E7798" s="16">
        <f t="shared" si="612"/>
        <v>1</v>
      </c>
      <c r="F7798" s="16">
        <f t="shared" si="613"/>
        <v>19</v>
      </c>
      <c r="G7798" s="195">
        <v>7796</v>
      </c>
      <c r="H7798" s="193">
        <v>0</v>
      </c>
    </row>
    <row r="7799" spans="2:8" x14ac:dyDescent="0.25">
      <c r="B7799" s="192">
        <f t="shared" si="614"/>
        <v>43425.833333314426</v>
      </c>
      <c r="C7799" s="16">
        <f t="shared" si="610"/>
        <v>11</v>
      </c>
      <c r="D7799" s="16">
        <f t="shared" si="611"/>
        <v>3</v>
      </c>
      <c r="E7799" s="16">
        <f t="shared" si="612"/>
        <v>1</v>
      </c>
      <c r="F7799" s="16">
        <f t="shared" si="613"/>
        <v>20</v>
      </c>
      <c r="G7799" s="195">
        <v>7797</v>
      </c>
      <c r="H7799" s="193">
        <v>0</v>
      </c>
    </row>
    <row r="7800" spans="2:8" x14ac:dyDescent="0.25">
      <c r="B7800" s="192">
        <f t="shared" si="614"/>
        <v>43425.87499998109</v>
      </c>
      <c r="C7800" s="16">
        <f t="shared" si="610"/>
        <v>11</v>
      </c>
      <c r="D7800" s="16">
        <f t="shared" si="611"/>
        <v>3</v>
      </c>
      <c r="E7800" s="16">
        <f t="shared" si="612"/>
        <v>1</v>
      </c>
      <c r="F7800" s="16">
        <f t="shared" si="613"/>
        <v>21</v>
      </c>
      <c r="G7800" s="195">
        <v>7798</v>
      </c>
      <c r="H7800" s="193">
        <v>0</v>
      </c>
    </row>
    <row r="7801" spans="2:8" x14ac:dyDescent="0.25">
      <c r="B7801" s="192">
        <f t="shared" si="614"/>
        <v>43425.916666647754</v>
      </c>
      <c r="C7801" s="16">
        <f t="shared" si="610"/>
        <v>11</v>
      </c>
      <c r="D7801" s="16">
        <f t="shared" si="611"/>
        <v>3</v>
      </c>
      <c r="E7801" s="16">
        <f t="shared" si="612"/>
        <v>1</v>
      </c>
      <c r="F7801" s="16">
        <f t="shared" si="613"/>
        <v>22</v>
      </c>
      <c r="G7801" s="195">
        <v>7799</v>
      </c>
      <c r="H7801" s="193">
        <v>0</v>
      </c>
    </row>
    <row r="7802" spans="2:8" x14ac:dyDescent="0.25">
      <c r="B7802" s="192">
        <f t="shared" si="614"/>
        <v>43425.958333314418</v>
      </c>
      <c r="C7802" s="16">
        <f t="shared" si="610"/>
        <v>11</v>
      </c>
      <c r="D7802" s="16">
        <f t="shared" si="611"/>
        <v>3</v>
      </c>
      <c r="E7802" s="16">
        <f t="shared" si="612"/>
        <v>1</v>
      </c>
      <c r="F7802" s="16">
        <f t="shared" si="613"/>
        <v>23</v>
      </c>
      <c r="G7802" s="195">
        <v>7800</v>
      </c>
      <c r="H7802" s="193">
        <v>0</v>
      </c>
    </row>
    <row r="7803" spans="2:8" x14ac:dyDescent="0.25">
      <c r="B7803" s="192">
        <f t="shared" si="614"/>
        <v>43425.999999981083</v>
      </c>
      <c r="C7803" s="16">
        <f t="shared" si="610"/>
        <v>11</v>
      </c>
      <c r="D7803" s="16">
        <f t="shared" si="611"/>
        <v>4</v>
      </c>
      <c r="E7803" s="16">
        <f t="shared" si="612"/>
        <v>1</v>
      </c>
      <c r="F7803" s="16">
        <f t="shared" si="613"/>
        <v>0</v>
      </c>
      <c r="G7803" s="195">
        <v>7801</v>
      </c>
      <c r="H7803" s="193">
        <v>0</v>
      </c>
    </row>
    <row r="7804" spans="2:8" x14ac:dyDescent="0.25">
      <c r="B7804" s="192">
        <f t="shared" si="614"/>
        <v>43426.041666647747</v>
      </c>
      <c r="C7804" s="16">
        <f t="shared" si="610"/>
        <v>11</v>
      </c>
      <c r="D7804" s="16">
        <f t="shared" si="611"/>
        <v>4</v>
      </c>
      <c r="E7804" s="16">
        <f t="shared" si="612"/>
        <v>1</v>
      </c>
      <c r="F7804" s="16">
        <f t="shared" si="613"/>
        <v>1</v>
      </c>
      <c r="G7804" s="195">
        <v>7802</v>
      </c>
      <c r="H7804" s="193">
        <v>0</v>
      </c>
    </row>
    <row r="7805" spans="2:8" x14ac:dyDescent="0.25">
      <c r="B7805" s="192">
        <f t="shared" si="614"/>
        <v>43426.083333314411</v>
      </c>
      <c r="C7805" s="16">
        <f t="shared" si="610"/>
        <v>11</v>
      </c>
      <c r="D7805" s="16">
        <f t="shared" si="611"/>
        <v>4</v>
      </c>
      <c r="E7805" s="16">
        <f t="shared" si="612"/>
        <v>1</v>
      </c>
      <c r="F7805" s="16">
        <f t="shared" si="613"/>
        <v>2</v>
      </c>
      <c r="G7805" s="195">
        <v>7803</v>
      </c>
      <c r="H7805" s="193">
        <v>0</v>
      </c>
    </row>
    <row r="7806" spans="2:8" x14ac:dyDescent="0.25">
      <c r="B7806" s="192">
        <f t="shared" si="614"/>
        <v>43426.124999981075</v>
      </c>
      <c r="C7806" s="16">
        <f t="shared" si="610"/>
        <v>11</v>
      </c>
      <c r="D7806" s="16">
        <f t="shared" si="611"/>
        <v>4</v>
      </c>
      <c r="E7806" s="16">
        <f t="shared" si="612"/>
        <v>1</v>
      </c>
      <c r="F7806" s="16">
        <f t="shared" si="613"/>
        <v>3</v>
      </c>
      <c r="G7806" s="195">
        <v>7804</v>
      </c>
      <c r="H7806" s="193">
        <v>0</v>
      </c>
    </row>
    <row r="7807" spans="2:8" x14ac:dyDescent="0.25">
      <c r="B7807" s="192">
        <f t="shared" si="614"/>
        <v>43426.166666647739</v>
      </c>
      <c r="C7807" s="16">
        <f t="shared" si="610"/>
        <v>11</v>
      </c>
      <c r="D7807" s="16">
        <f t="shared" si="611"/>
        <v>4</v>
      </c>
      <c r="E7807" s="16">
        <f t="shared" si="612"/>
        <v>1</v>
      </c>
      <c r="F7807" s="16">
        <f t="shared" si="613"/>
        <v>4</v>
      </c>
      <c r="G7807" s="195">
        <v>7805</v>
      </c>
      <c r="H7807" s="193">
        <v>0</v>
      </c>
    </row>
    <row r="7808" spans="2:8" x14ac:dyDescent="0.25">
      <c r="B7808" s="192">
        <f t="shared" si="614"/>
        <v>43426.208333314404</v>
      </c>
      <c r="C7808" s="16">
        <f t="shared" si="610"/>
        <v>11</v>
      </c>
      <c r="D7808" s="16">
        <f t="shared" si="611"/>
        <v>4</v>
      </c>
      <c r="E7808" s="16">
        <f t="shared" si="612"/>
        <v>1</v>
      </c>
      <c r="F7808" s="16">
        <f t="shared" si="613"/>
        <v>5</v>
      </c>
      <c r="G7808" s="195">
        <v>7806</v>
      </c>
      <c r="H7808" s="193">
        <v>0</v>
      </c>
    </row>
    <row r="7809" spans="2:8" x14ac:dyDescent="0.25">
      <c r="B7809" s="192">
        <f t="shared" si="614"/>
        <v>43426.249999981068</v>
      </c>
      <c r="C7809" s="16">
        <f t="shared" si="610"/>
        <v>11</v>
      </c>
      <c r="D7809" s="16">
        <f t="shared" si="611"/>
        <v>4</v>
      </c>
      <c r="E7809" s="16">
        <f t="shared" si="612"/>
        <v>1</v>
      </c>
      <c r="F7809" s="16">
        <f t="shared" si="613"/>
        <v>6</v>
      </c>
      <c r="G7809" s="195">
        <v>7807</v>
      </c>
      <c r="H7809" s="193">
        <v>0</v>
      </c>
    </row>
    <row r="7810" spans="2:8" x14ac:dyDescent="0.25">
      <c r="B7810" s="192">
        <f t="shared" si="614"/>
        <v>43426.291666647732</v>
      </c>
      <c r="C7810" s="16">
        <f t="shared" si="610"/>
        <v>11</v>
      </c>
      <c r="D7810" s="16">
        <f t="shared" si="611"/>
        <v>4</v>
      </c>
      <c r="E7810" s="16">
        <f t="shared" si="612"/>
        <v>1</v>
      </c>
      <c r="F7810" s="16">
        <f t="shared" si="613"/>
        <v>7</v>
      </c>
      <c r="G7810" s="195">
        <v>7808</v>
      </c>
      <c r="H7810" s="193">
        <v>1.2312826000000001E-2</v>
      </c>
    </row>
    <row r="7811" spans="2:8" x14ac:dyDescent="0.25">
      <c r="B7811" s="192">
        <f t="shared" si="614"/>
        <v>43426.333333314396</v>
      </c>
      <c r="C7811" s="16">
        <f t="shared" si="610"/>
        <v>11</v>
      </c>
      <c r="D7811" s="16">
        <f t="shared" si="611"/>
        <v>4</v>
      </c>
      <c r="E7811" s="16">
        <f t="shared" si="612"/>
        <v>1</v>
      </c>
      <c r="F7811" s="16">
        <f t="shared" si="613"/>
        <v>8</v>
      </c>
      <c r="G7811" s="195">
        <v>7809</v>
      </c>
      <c r="H7811" s="193">
        <v>0.129306317</v>
      </c>
    </row>
    <row r="7812" spans="2:8" x14ac:dyDescent="0.25">
      <c r="B7812" s="192">
        <f t="shared" si="614"/>
        <v>43426.374999981061</v>
      </c>
      <c r="C7812" s="16">
        <f t="shared" ref="C7812:C7875" si="615">MONTH(B7812)</f>
        <v>11</v>
      </c>
      <c r="D7812" s="16">
        <f t="shared" ref="D7812:D7875" si="616">WEEKDAY(B7812,2)</f>
        <v>4</v>
      </c>
      <c r="E7812" s="16">
        <f t="shared" ref="E7812:E7875" si="617">IF(D7812&lt;6,1,2)</f>
        <v>1</v>
      </c>
      <c r="F7812" s="16">
        <f t="shared" ref="F7812:F7875" si="618">HOUR(B7812)</f>
        <v>9</v>
      </c>
      <c r="G7812" s="195">
        <v>7810</v>
      </c>
      <c r="H7812" s="193">
        <v>0.22332455500000001</v>
      </c>
    </row>
    <row r="7813" spans="2:8" x14ac:dyDescent="0.25">
      <c r="B7813" s="192">
        <f t="shared" ref="B7813:B7876" si="619">B7812+1/24</f>
        <v>43426.416666647725</v>
      </c>
      <c r="C7813" s="16">
        <f t="shared" si="615"/>
        <v>11</v>
      </c>
      <c r="D7813" s="16">
        <f t="shared" si="616"/>
        <v>4</v>
      </c>
      <c r="E7813" s="16">
        <f t="shared" si="617"/>
        <v>1</v>
      </c>
      <c r="F7813" s="16">
        <f t="shared" si="618"/>
        <v>10</v>
      </c>
      <c r="G7813" s="195">
        <v>7811</v>
      </c>
      <c r="H7813" s="193">
        <v>0.27336906599999999</v>
      </c>
    </row>
    <row r="7814" spans="2:8" x14ac:dyDescent="0.25">
      <c r="B7814" s="192">
        <f t="shared" si="619"/>
        <v>43426.458333314389</v>
      </c>
      <c r="C7814" s="16">
        <f t="shared" si="615"/>
        <v>11</v>
      </c>
      <c r="D7814" s="16">
        <f t="shared" si="616"/>
        <v>4</v>
      </c>
      <c r="E7814" s="16">
        <f t="shared" si="617"/>
        <v>1</v>
      </c>
      <c r="F7814" s="16">
        <f t="shared" si="618"/>
        <v>11</v>
      </c>
      <c r="G7814" s="195">
        <v>7812</v>
      </c>
      <c r="H7814" s="193">
        <v>0.314197691</v>
      </c>
    </row>
    <row r="7815" spans="2:8" x14ac:dyDescent="0.25">
      <c r="B7815" s="192">
        <f t="shared" si="619"/>
        <v>43426.499999981053</v>
      </c>
      <c r="C7815" s="16">
        <f t="shared" si="615"/>
        <v>11</v>
      </c>
      <c r="D7815" s="16">
        <f t="shared" si="616"/>
        <v>4</v>
      </c>
      <c r="E7815" s="16">
        <f t="shared" si="617"/>
        <v>1</v>
      </c>
      <c r="F7815" s="16">
        <f t="shared" si="618"/>
        <v>12</v>
      </c>
      <c r="G7815" s="195">
        <v>7813</v>
      </c>
      <c r="H7815" s="193">
        <v>0.296229085</v>
      </c>
    </row>
    <row r="7816" spans="2:8" x14ac:dyDescent="0.25">
      <c r="B7816" s="192">
        <f t="shared" si="619"/>
        <v>43426.541666647718</v>
      </c>
      <c r="C7816" s="16">
        <f t="shared" si="615"/>
        <v>11</v>
      </c>
      <c r="D7816" s="16">
        <f t="shared" si="616"/>
        <v>4</v>
      </c>
      <c r="E7816" s="16">
        <f t="shared" si="617"/>
        <v>1</v>
      </c>
      <c r="F7816" s="16">
        <f t="shared" si="618"/>
        <v>13</v>
      </c>
      <c r="G7816" s="195">
        <v>7814</v>
      </c>
      <c r="H7816" s="193">
        <v>0.265774079</v>
      </c>
    </row>
    <row r="7817" spans="2:8" x14ac:dyDescent="0.25">
      <c r="B7817" s="192">
        <f t="shared" si="619"/>
        <v>43426.583333314382</v>
      </c>
      <c r="C7817" s="16">
        <f t="shared" si="615"/>
        <v>11</v>
      </c>
      <c r="D7817" s="16">
        <f t="shared" si="616"/>
        <v>4</v>
      </c>
      <c r="E7817" s="16">
        <f t="shared" si="617"/>
        <v>1</v>
      </c>
      <c r="F7817" s="16">
        <f t="shared" si="618"/>
        <v>14</v>
      </c>
      <c r="G7817" s="195">
        <v>7815</v>
      </c>
      <c r="H7817" s="193">
        <v>0.19992052599999999</v>
      </c>
    </row>
    <row r="7818" spans="2:8" x14ac:dyDescent="0.25">
      <c r="B7818" s="192">
        <f t="shared" si="619"/>
        <v>43426.624999981046</v>
      </c>
      <c r="C7818" s="16">
        <f t="shared" si="615"/>
        <v>11</v>
      </c>
      <c r="D7818" s="16">
        <f t="shared" si="616"/>
        <v>4</v>
      </c>
      <c r="E7818" s="16">
        <f t="shared" si="617"/>
        <v>1</v>
      </c>
      <c r="F7818" s="16">
        <f t="shared" si="618"/>
        <v>15</v>
      </c>
      <c r="G7818" s="195">
        <v>7816</v>
      </c>
      <c r="H7818" s="193">
        <v>0.128878031</v>
      </c>
    </row>
    <row r="7819" spans="2:8" x14ac:dyDescent="0.25">
      <c r="B7819" s="192">
        <f t="shared" si="619"/>
        <v>43426.66666664771</v>
      </c>
      <c r="C7819" s="16">
        <f t="shared" si="615"/>
        <v>11</v>
      </c>
      <c r="D7819" s="16">
        <f t="shared" si="616"/>
        <v>4</v>
      </c>
      <c r="E7819" s="16">
        <f t="shared" si="617"/>
        <v>1</v>
      </c>
      <c r="F7819" s="16">
        <f t="shared" si="618"/>
        <v>16</v>
      </c>
      <c r="G7819" s="195">
        <v>7817</v>
      </c>
      <c r="H7819" s="193">
        <v>1.9754064000000002E-2</v>
      </c>
    </row>
    <row r="7820" spans="2:8" x14ac:dyDescent="0.25">
      <c r="B7820" s="192">
        <f t="shared" si="619"/>
        <v>43426.708333314375</v>
      </c>
      <c r="C7820" s="16">
        <f t="shared" si="615"/>
        <v>11</v>
      </c>
      <c r="D7820" s="16">
        <f t="shared" si="616"/>
        <v>4</v>
      </c>
      <c r="E7820" s="16">
        <f t="shared" si="617"/>
        <v>1</v>
      </c>
      <c r="F7820" s="16">
        <f t="shared" si="618"/>
        <v>17</v>
      </c>
      <c r="G7820" s="195">
        <v>7818</v>
      </c>
      <c r="H7820" s="193">
        <v>0</v>
      </c>
    </row>
    <row r="7821" spans="2:8" x14ac:dyDescent="0.25">
      <c r="B7821" s="192">
        <f t="shared" si="619"/>
        <v>43426.749999981039</v>
      </c>
      <c r="C7821" s="16">
        <f t="shared" si="615"/>
        <v>11</v>
      </c>
      <c r="D7821" s="16">
        <f t="shared" si="616"/>
        <v>4</v>
      </c>
      <c r="E7821" s="16">
        <f t="shared" si="617"/>
        <v>1</v>
      </c>
      <c r="F7821" s="16">
        <f t="shared" si="618"/>
        <v>18</v>
      </c>
      <c r="G7821" s="195">
        <v>7819</v>
      </c>
      <c r="H7821" s="193">
        <v>0</v>
      </c>
    </row>
    <row r="7822" spans="2:8" x14ac:dyDescent="0.25">
      <c r="B7822" s="192">
        <f t="shared" si="619"/>
        <v>43426.791666647703</v>
      </c>
      <c r="C7822" s="16">
        <f t="shared" si="615"/>
        <v>11</v>
      </c>
      <c r="D7822" s="16">
        <f t="shared" si="616"/>
        <v>4</v>
      </c>
      <c r="E7822" s="16">
        <f t="shared" si="617"/>
        <v>1</v>
      </c>
      <c r="F7822" s="16">
        <f t="shared" si="618"/>
        <v>19</v>
      </c>
      <c r="G7822" s="195">
        <v>7820</v>
      </c>
      <c r="H7822" s="193">
        <v>0</v>
      </c>
    </row>
    <row r="7823" spans="2:8" x14ac:dyDescent="0.25">
      <c r="B7823" s="192">
        <f t="shared" si="619"/>
        <v>43426.833333314367</v>
      </c>
      <c r="C7823" s="16">
        <f t="shared" si="615"/>
        <v>11</v>
      </c>
      <c r="D7823" s="16">
        <f t="shared" si="616"/>
        <v>4</v>
      </c>
      <c r="E7823" s="16">
        <f t="shared" si="617"/>
        <v>1</v>
      </c>
      <c r="F7823" s="16">
        <f t="shared" si="618"/>
        <v>20</v>
      </c>
      <c r="G7823" s="195">
        <v>7821</v>
      </c>
      <c r="H7823" s="193">
        <v>0</v>
      </c>
    </row>
    <row r="7824" spans="2:8" x14ac:dyDescent="0.25">
      <c r="B7824" s="192">
        <f t="shared" si="619"/>
        <v>43426.874999981032</v>
      </c>
      <c r="C7824" s="16">
        <f t="shared" si="615"/>
        <v>11</v>
      </c>
      <c r="D7824" s="16">
        <f t="shared" si="616"/>
        <v>4</v>
      </c>
      <c r="E7824" s="16">
        <f t="shared" si="617"/>
        <v>1</v>
      </c>
      <c r="F7824" s="16">
        <f t="shared" si="618"/>
        <v>21</v>
      </c>
      <c r="G7824" s="195">
        <v>7822</v>
      </c>
      <c r="H7824" s="193">
        <v>0</v>
      </c>
    </row>
    <row r="7825" spans="2:8" x14ac:dyDescent="0.25">
      <c r="B7825" s="192">
        <f t="shared" si="619"/>
        <v>43426.916666647696</v>
      </c>
      <c r="C7825" s="16">
        <f t="shared" si="615"/>
        <v>11</v>
      </c>
      <c r="D7825" s="16">
        <f t="shared" si="616"/>
        <v>4</v>
      </c>
      <c r="E7825" s="16">
        <f t="shared" si="617"/>
        <v>1</v>
      </c>
      <c r="F7825" s="16">
        <f t="shared" si="618"/>
        <v>22</v>
      </c>
      <c r="G7825" s="195">
        <v>7823</v>
      </c>
      <c r="H7825" s="193">
        <v>0</v>
      </c>
    </row>
    <row r="7826" spans="2:8" x14ac:dyDescent="0.25">
      <c r="B7826" s="192">
        <f t="shared" si="619"/>
        <v>43426.95833331436</v>
      </c>
      <c r="C7826" s="16">
        <f t="shared" si="615"/>
        <v>11</v>
      </c>
      <c r="D7826" s="16">
        <f t="shared" si="616"/>
        <v>4</v>
      </c>
      <c r="E7826" s="16">
        <f t="shared" si="617"/>
        <v>1</v>
      </c>
      <c r="F7826" s="16">
        <f t="shared" si="618"/>
        <v>23</v>
      </c>
      <c r="G7826" s="195">
        <v>7824</v>
      </c>
      <c r="H7826" s="193">
        <v>0</v>
      </c>
    </row>
    <row r="7827" spans="2:8" x14ac:dyDescent="0.25">
      <c r="B7827" s="192">
        <f t="shared" si="619"/>
        <v>43426.999999981024</v>
      </c>
      <c r="C7827" s="16">
        <f t="shared" si="615"/>
        <v>11</v>
      </c>
      <c r="D7827" s="16">
        <f t="shared" si="616"/>
        <v>5</v>
      </c>
      <c r="E7827" s="16">
        <f t="shared" si="617"/>
        <v>1</v>
      </c>
      <c r="F7827" s="16">
        <f t="shared" si="618"/>
        <v>0</v>
      </c>
      <c r="G7827" s="195">
        <v>7825</v>
      </c>
      <c r="H7827" s="193">
        <v>0</v>
      </c>
    </row>
    <row r="7828" spans="2:8" x14ac:dyDescent="0.25">
      <c r="B7828" s="192">
        <f t="shared" si="619"/>
        <v>43427.041666647689</v>
      </c>
      <c r="C7828" s="16">
        <f t="shared" si="615"/>
        <v>11</v>
      </c>
      <c r="D7828" s="16">
        <f t="shared" si="616"/>
        <v>5</v>
      </c>
      <c r="E7828" s="16">
        <f t="shared" si="617"/>
        <v>1</v>
      </c>
      <c r="F7828" s="16">
        <f t="shared" si="618"/>
        <v>1</v>
      </c>
      <c r="G7828" s="195">
        <v>7826</v>
      </c>
      <c r="H7828" s="193">
        <v>0</v>
      </c>
    </row>
    <row r="7829" spans="2:8" x14ac:dyDescent="0.25">
      <c r="B7829" s="192">
        <f t="shared" si="619"/>
        <v>43427.083333314353</v>
      </c>
      <c r="C7829" s="16">
        <f t="shared" si="615"/>
        <v>11</v>
      </c>
      <c r="D7829" s="16">
        <f t="shared" si="616"/>
        <v>5</v>
      </c>
      <c r="E7829" s="16">
        <f t="shared" si="617"/>
        <v>1</v>
      </c>
      <c r="F7829" s="16">
        <f t="shared" si="618"/>
        <v>2</v>
      </c>
      <c r="G7829" s="195">
        <v>7827</v>
      </c>
      <c r="H7829" s="193">
        <v>0</v>
      </c>
    </row>
    <row r="7830" spans="2:8" x14ac:dyDescent="0.25">
      <c r="B7830" s="192">
        <f t="shared" si="619"/>
        <v>43427.124999981017</v>
      </c>
      <c r="C7830" s="16">
        <f t="shared" si="615"/>
        <v>11</v>
      </c>
      <c r="D7830" s="16">
        <f t="shared" si="616"/>
        <v>5</v>
      </c>
      <c r="E7830" s="16">
        <f t="shared" si="617"/>
        <v>1</v>
      </c>
      <c r="F7830" s="16">
        <f t="shared" si="618"/>
        <v>3</v>
      </c>
      <c r="G7830" s="195">
        <v>7828</v>
      </c>
      <c r="H7830" s="193">
        <v>0</v>
      </c>
    </row>
    <row r="7831" spans="2:8" x14ac:dyDescent="0.25">
      <c r="B7831" s="192">
        <f t="shared" si="619"/>
        <v>43427.166666647681</v>
      </c>
      <c r="C7831" s="16">
        <f t="shared" si="615"/>
        <v>11</v>
      </c>
      <c r="D7831" s="16">
        <f t="shared" si="616"/>
        <v>5</v>
      </c>
      <c r="E7831" s="16">
        <f t="shared" si="617"/>
        <v>1</v>
      </c>
      <c r="F7831" s="16">
        <f t="shared" si="618"/>
        <v>4</v>
      </c>
      <c r="G7831" s="195">
        <v>7829</v>
      </c>
      <c r="H7831" s="193">
        <v>0</v>
      </c>
    </row>
    <row r="7832" spans="2:8" x14ac:dyDescent="0.25">
      <c r="B7832" s="192">
        <f t="shared" si="619"/>
        <v>43427.208333314346</v>
      </c>
      <c r="C7832" s="16">
        <f t="shared" si="615"/>
        <v>11</v>
      </c>
      <c r="D7832" s="16">
        <f t="shared" si="616"/>
        <v>5</v>
      </c>
      <c r="E7832" s="16">
        <f t="shared" si="617"/>
        <v>1</v>
      </c>
      <c r="F7832" s="16">
        <f t="shared" si="618"/>
        <v>5</v>
      </c>
      <c r="G7832" s="195">
        <v>7830</v>
      </c>
      <c r="H7832" s="193">
        <v>0</v>
      </c>
    </row>
    <row r="7833" spans="2:8" x14ac:dyDescent="0.25">
      <c r="B7833" s="192">
        <f t="shared" si="619"/>
        <v>43427.24999998101</v>
      </c>
      <c r="C7833" s="16">
        <f t="shared" si="615"/>
        <v>11</v>
      </c>
      <c r="D7833" s="16">
        <f t="shared" si="616"/>
        <v>5</v>
      </c>
      <c r="E7833" s="16">
        <f t="shared" si="617"/>
        <v>1</v>
      </c>
      <c r="F7833" s="16">
        <f t="shared" si="618"/>
        <v>6</v>
      </c>
      <c r="G7833" s="195">
        <v>7831</v>
      </c>
      <c r="H7833" s="193">
        <v>0</v>
      </c>
    </row>
    <row r="7834" spans="2:8" x14ac:dyDescent="0.25">
      <c r="B7834" s="192">
        <f t="shared" si="619"/>
        <v>43427.291666647674</v>
      </c>
      <c r="C7834" s="16">
        <f t="shared" si="615"/>
        <v>11</v>
      </c>
      <c r="D7834" s="16">
        <f t="shared" si="616"/>
        <v>5</v>
      </c>
      <c r="E7834" s="16">
        <f t="shared" si="617"/>
        <v>1</v>
      </c>
      <c r="F7834" s="16">
        <f t="shared" si="618"/>
        <v>7</v>
      </c>
      <c r="G7834" s="195">
        <v>7832</v>
      </c>
      <c r="H7834" s="193">
        <v>1.0873074E-2</v>
      </c>
    </row>
    <row r="7835" spans="2:8" x14ac:dyDescent="0.25">
      <c r="B7835" s="192">
        <f t="shared" si="619"/>
        <v>43427.333333314338</v>
      </c>
      <c r="C7835" s="16">
        <f t="shared" si="615"/>
        <v>11</v>
      </c>
      <c r="D7835" s="16">
        <f t="shared" si="616"/>
        <v>5</v>
      </c>
      <c r="E7835" s="16">
        <f t="shared" si="617"/>
        <v>1</v>
      </c>
      <c r="F7835" s="16">
        <f t="shared" si="618"/>
        <v>8</v>
      </c>
      <c r="G7835" s="195">
        <v>7833</v>
      </c>
      <c r="H7835" s="193">
        <v>0.125751478</v>
      </c>
    </row>
    <row r="7836" spans="2:8" x14ac:dyDescent="0.25">
      <c r="B7836" s="192">
        <f t="shared" si="619"/>
        <v>43427.374999981002</v>
      </c>
      <c r="C7836" s="16">
        <f t="shared" si="615"/>
        <v>11</v>
      </c>
      <c r="D7836" s="16">
        <f t="shared" si="616"/>
        <v>5</v>
      </c>
      <c r="E7836" s="16">
        <f t="shared" si="617"/>
        <v>1</v>
      </c>
      <c r="F7836" s="16">
        <f t="shared" si="618"/>
        <v>9</v>
      </c>
      <c r="G7836" s="195">
        <v>7834</v>
      </c>
      <c r="H7836" s="193">
        <v>0.24365663800000001</v>
      </c>
    </row>
    <row r="7837" spans="2:8" x14ac:dyDescent="0.25">
      <c r="B7837" s="192">
        <f t="shared" si="619"/>
        <v>43427.416666647667</v>
      </c>
      <c r="C7837" s="16">
        <f t="shared" si="615"/>
        <v>11</v>
      </c>
      <c r="D7837" s="16">
        <f t="shared" si="616"/>
        <v>5</v>
      </c>
      <c r="E7837" s="16">
        <f t="shared" si="617"/>
        <v>1</v>
      </c>
      <c r="F7837" s="16">
        <f t="shared" si="618"/>
        <v>10</v>
      </c>
      <c r="G7837" s="195">
        <v>7835</v>
      </c>
      <c r="H7837" s="193">
        <v>0.30525655899999998</v>
      </c>
    </row>
    <row r="7838" spans="2:8" x14ac:dyDescent="0.25">
      <c r="B7838" s="192">
        <f t="shared" si="619"/>
        <v>43427.458333314331</v>
      </c>
      <c r="C7838" s="16">
        <f t="shared" si="615"/>
        <v>11</v>
      </c>
      <c r="D7838" s="16">
        <f t="shared" si="616"/>
        <v>5</v>
      </c>
      <c r="E7838" s="16">
        <f t="shared" si="617"/>
        <v>1</v>
      </c>
      <c r="F7838" s="16">
        <f t="shared" si="618"/>
        <v>11</v>
      </c>
      <c r="G7838" s="195">
        <v>7836</v>
      </c>
      <c r="H7838" s="193">
        <v>0.34582007399999998</v>
      </c>
    </row>
    <row r="7839" spans="2:8" x14ac:dyDescent="0.25">
      <c r="B7839" s="192">
        <f t="shared" si="619"/>
        <v>43427.499999980995</v>
      </c>
      <c r="C7839" s="16">
        <f t="shared" si="615"/>
        <v>11</v>
      </c>
      <c r="D7839" s="16">
        <f t="shared" si="616"/>
        <v>5</v>
      </c>
      <c r="E7839" s="16">
        <f t="shared" si="617"/>
        <v>1</v>
      </c>
      <c r="F7839" s="16">
        <f t="shared" si="618"/>
        <v>12</v>
      </c>
      <c r="G7839" s="195">
        <v>7837</v>
      </c>
      <c r="H7839" s="193">
        <v>0.34937889900000002</v>
      </c>
    </row>
    <row r="7840" spans="2:8" x14ac:dyDescent="0.25">
      <c r="B7840" s="192">
        <f t="shared" si="619"/>
        <v>43427.541666647659</v>
      </c>
      <c r="C7840" s="16">
        <f t="shared" si="615"/>
        <v>11</v>
      </c>
      <c r="D7840" s="16">
        <f t="shared" si="616"/>
        <v>5</v>
      </c>
      <c r="E7840" s="16">
        <f t="shared" si="617"/>
        <v>1</v>
      </c>
      <c r="F7840" s="16">
        <f t="shared" si="618"/>
        <v>13</v>
      </c>
      <c r="G7840" s="195">
        <v>7838</v>
      </c>
      <c r="H7840" s="193">
        <v>0.30983251499999998</v>
      </c>
    </row>
    <row r="7841" spans="2:8" x14ac:dyDescent="0.25">
      <c r="B7841" s="192">
        <f t="shared" si="619"/>
        <v>43427.583333314324</v>
      </c>
      <c r="C7841" s="16">
        <f t="shared" si="615"/>
        <v>11</v>
      </c>
      <c r="D7841" s="16">
        <f t="shared" si="616"/>
        <v>5</v>
      </c>
      <c r="E7841" s="16">
        <f t="shared" si="617"/>
        <v>1</v>
      </c>
      <c r="F7841" s="16">
        <f t="shared" si="618"/>
        <v>14</v>
      </c>
      <c r="G7841" s="195">
        <v>7839</v>
      </c>
      <c r="H7841" s="193">
        <v>0.243424433</v>
      </c>
    </row>
    <row r="7842" spans="2:8" x14ac:dyDescent="0.25">
      <c r="B7842" s="192">
        <f t="shared" si="619"/>
        <v>43427.624999980988</v>
      </c>
      <c r="C7842" s="16">
        <f t="shared" si="615"/>
        <v>11</v>
      </c>
      <c r="D7842" s="16">
        <f t="shared" si="616"/>
        <v>5</v>
      </c>
      <c r="E7842" s="16">
        <f t="shared" si="617"/>
        <v>1</v>
      </c>
      <c r="F7842" s="16">
        <f t="shared" si="618"/>
        <v>15</v>
      </c>
      <c r="G7842" s="195">
        <v>7840</v>
      </c>
      <c r="H7842" s="193">
        <v>0.155451752</v>
      </c>
    </row>
    <row r="7843" spans="2:8" x14ac:dyDescent="0.25">
      <c r="B7843" s="192">
        <f t="shared" si="619"/>
        <v>43427.666666647652</v>
      </c>
      <c r="C7843" s="16">
        <f t="shared" si="615"/>
        <v>11</v>
      </c>
      <c r="D7843" s="16">
        <f t="shared" si="616"/>
        <v>5</v>
      </c>
      <c r="E7843" s="16">
        <f t="shared" si="617"/>
        <v>1</v>
      </c>
      <c r="F7843" s="16">
        <f t="shared" si="618"/>
        <v>16</v>
      </c>
      <c r="G7843" s="195">
        <v>7841</v>
      </c>
      <c r="H7843" s="193">
        <v>2.5518569000000001E-2</v>
      </c>
    </row>
    <row r="7844" spans="2:8" x14ac:dyDescent="0.25">
      <c r="B7844" s="192">
        <f t="shared" si="619"/>
        <v>43427.708333314316</v>
      </c>
      <c r="C7844" s="16">
        <f t="shared" si="615"/>
        <v>11</v>
      </c>
      <c r="D7844" s="16">
        <f t="shared" si="616"/>
        <v>5</v>
      </c>
      <c r="E7844" s="16">
        <f t="shared" si="617"/>
        <v>1</v>
      </c>
      <c r="F7844" s="16">
        <f t="shared" si="618"/>
        <v>17</v>
      </c>
      <c r="G7844" s="195">
        <v>7842</v>
      </c>
      <c r="H7844" s="193">
        <v>0</v>
      </c>
    </row>
    <row r="7845" spans="2:8" x14ac:dyDescent="0.25">
      <c r="B7845" s="192">
        <f t="shared" si="619"/>
        <v>43427.749999980981</v>
      </c>
      <c r="C7845" s="16">
        <f t="shared" si="615"/>
        <v>11</v>
      </c>
      <c r="D7845" s="16">
        <f t="shared" si="616"/>
        <v>5</v>
      </c>
      <c r="E7845" s="16">
        <f t="shared" si="617"/>
        <v>1</v>
      </c>
      <c r="F7845" s="16">
        <f t="shared" si="618"/>
        <v>18</v>
      </c>
      <c r="G7845" s="195">
        <v>7843</v>
      </c>
      <c r="H7845" s="193">
        <v>0</v>
      </c>
    </row>
    <row r="7846" spans="2:8" x14ac:dyDescent="0.25">
      <c r="B7846" s="192">
        <f t="shared" si="619"/>
        <v>43427.791666647645</v>
      </c>
      <c r="C7846" s="16">
        <f t="shared" si="615"/>
        <v>11</v>
      </c>
      <c r="D7846" s="16">
        <f t="shared" si="616"/>
        <v>5</v>
      </c>
      <c r="E7846" s="16">
        <f t="shared" si="617"/>
        <v>1</v>
      </c>
      <c r="F7846" s="16">
        <f t="shared" si="618"/>
        <v>19</v>
      </c>
      <c r="G7846" s="195">
        <v>7844</v>
      </c>
      <c r="H7846" s="193">
        <v>0</v>
      </c>
    </row>
    <row r="7847" spans="2:8" x14ac:dyDescent="0.25">
      <c r="B7847" s="192">
        <f t="shared" si="619"/>
        <v>43427.833333314309</v>
      </c>
      <c r="C7847" s="16">
        <f t="shared" si="615"/>
        <v>11</v>
      </c>
      <c r="D7847" s="16">
        <f t="shared" si="616"/>
        <v>5</v>
      </c>
      <c r="E7847" s="16">
        <f t="shared" si="617"/>
        <v>1</v>
      </c>
      <c r="F7847" s="16">
        <f t="shared" si="618"/>
        <v>20</v>
      </c>
      <c r="G7847" s="195">
        <v>7845</v>
      </c>
      <c r="H7847" s="193">
        <v>0</v>
      </c>
    </row>
    <row r="7848" spans="2:8" x14ac:dyDescent="0.25">
      <c r="B7848" s="192">
        <f t="shared" si="619"/>
        <v>43427.874999980973</v>
      </c>
      <c r="C7848" s="16">
        <f t="shared" si="615"/>
        <v>11</v>
      </c>
      <c r="D7848" s="16">
        <f t="shared" si="616"/>
        <v>5</v>
      </c>
      <c r="E7848" s="16">
        <f t="shared" si="617"/>
        <v>1</v>
      </c>
      <c r="F7848" s="16">
        <f t="shared" si="618"/>
        <v>21</v>
      </c>
      <c r="G7848" s="195">
        <v>7846</v>
      </c>
      <c r="H7848" s="193">
        <v>0</v>
      </c>
    </row>
    <row r="7849" spans="2:8" x14ac:dyDescent="0.25">
      <c r="B7849" s="192">
        <f t="shared" si="619"/>
        <v>43427.916666647638</v>
      </c>
      <c r="C7849" s="16">
        <f t="shared" si="615"/>
        <v>11</v>
      </c>
      <c r="D7849" s="16">
        <f t="shared" si="616"/>
        <v>5</v>
      </c>
      <c r="E7849" s="16">
        <f t="shared" si="617"/>
        <v>1</v>
      </c>
      <c r="F7849" s="16">
        <f t="shared" si="618"/>
        <v>22</v>
      </c>
      <c r="G7849" s="195">
        <v>7847</v>
      </c>
      <c r="H7849" s="193">
        <v>0</v>
      </c>
    </row>
    <row r="7850" spans="2:8" x14ac:dyDescent="0.25">
      <c r="B7850" s="192">
        <f t="shared" si="619"/>
        <v>43427.958333314302</v>
      </c>
      <c r="C7850" s="16">
        <f t="shared" si="615"/>
        <v>11</v>
      </c>
      <c r="D7850" s="16">
        <f t="shared" si="616"/>
        <v>5</v>
      </c>
      <c r="E7850" s="16">
        <f t="shared" si="617"/>
        <v>1</v>
      </c>
      <c r="F7850" s="16">
        <f t="shared" si="618"/>
        <v>23</v>
      </c>
      <c r="G7850" s="195">
        <v>7848</v>
      </c>
      <c r="H7850" s="193">
        <v>0</v>
      </c>
    </row>
    <row r="7851" spans="2:8" x14ac:dyDescent="0.25">
      <c r="B7851" s="192">
        <f t="shared" si="619"/>
        <v>43427.999999980966</v>
      </c>
      <c r="C7851" s="16">
        <f t="shared" si="615"/>
        <v>11</v>
      </c>
      <c r="D7851" s="16">
        <f t="shared" si="616"/>
        <v>6</v>
      </c>
      <c r="E7851" s="16">
        <f t="shared" si="617"/>
        <v>2</v>
      </c>
      <c r="F7851" s="16">
        <f t="shared" si="618"/>
        <v>0</v>
      </c>
      <c r="G7851" s="195">
        <v>7849</v>
      </c>
      <c r="H7851" s="193">
        <v>0</v>
      </c>
    </row>
    <row r="7852" spans="2:8" x14ac:dyDescent="0.25">
      <c r="B7852" s="192">
        <f t="shared" si="619"/>
        <v>43428.04166664763</v>
      </c>
      <c r="C7852" s="16">
        <f t="shared" si="615"/>
        <v>11</v>
      </c>
      <c r="D7852" s="16">
        <f t="shared" si="616"/>
        <v>6</v>
      </c>
      <c r="E7852" s="16">
        <f t="shared" si="617"/>
        <v>2</v>
      </c>
      <c r="F7852" s="16">
        <f t="shared" si="618"/>
        <v>1</v>
      </c>
      <c r="G7852" s="195">
        <v>7850</v>
      </c>
      <c r="H7852" s="193">
        <v>0</v>
      </c>
    </row>
    <row r="7853" spans="2:8" x14ac:dyDescent="0.25">
      <c r="B7853" s="192">
        <f t="shared" si="619"/>
        <v>43428.083333314295</v>
      </c>
      <c r="C7853" s="16">
        <f t="shared" si="615"/>
        <v>11</v>
      </c>
      <c r="D7853" s="16">
        <f t="shared" si="616"/>
        <v>6</v>
      </c>
      <c r="E7853" s="16">
        <f t="shared" si="617"/>
        <v>2</v>
      </c>
      <c r="F7853" s="16">
        <f t="shared" si="618"/>
        <v>2</v>
      </c>
      <c r="G7853" s="195">
        <v>7851</v>
      </c>
      <c r="H7853" s="193">
        <v>0</v>
      </c>
    </row>
    <row r="7854" spans="2:8" x14ac:dyDescent="0.25">
      <c r="B7854" s="192">
        <f t="shared" si="619"/>
        <v>43428.124999980959</v>
      </c>
      <c r="C7854" s="16">
        <f t="shared" si="615"/>
        <v>11</v>
      </c>
      <c r="D7854" s="16">
        <f t="shared" si="616"/>
        <v>6</v>
      </c>
      <c r="E7854" s="16">
        <f t="shared" si="617"/>
        <v>2</v>
      </c>
      <c r="F7854" s="16">
        <f t="shared" si="618"/>
        <v>3</v>
      </c>
      <c r="G7854" s="195">
        <v>7852</v>
      </c>
      <c r="H7854" s="193">
        <v>0</v>
      </c>
    </row>
    <row r="7855" spans="2:8" x14ac:dyDescent="0.25">
      <c r="B7855" s="192">
        <f t="shared" si="619"/>
        <v>43428.166666647623</v>
      </c>
      <c r="C7855" s="16">
        <f t="shared" si="615"/>
        <v>11</v>
      </c>
      <c r="D7855" s="16">
        <f t="shared" si="616"/>
        <v>6</v>
      </c>
      <c r="E7855" s="16">
        <f t="shared" si="617"/>
        <v>2</v>
      </c>
      <c r="F7855" s="16">
        <f t="shared" si="618"/>
        <v>4</v>
      </c>
      <c r="G7855" s="195">
        <v>7853</v>
      </c>
      <c r="H7855" s="193">
        <v>0</v>
      </c>
    </row>
    <row r="7856" spans="2:8" x14ac:dyDescent="0.25">
      <c r="B7856" s="192">
        <f t="shared" si="619"/>
        <v>43428.208333314287</v>
      </c>
      <c r="C7856" s="16">
        <f t="shared" si="615"/>
        <v>11</v>
      </c>
      <c r="D7856" s="16">
        <f t="shared" si="616"/>
        <v>6</v>
      </c>
      <c r="E7856" s="16">
        <f t="shared" si="617"/>
        <v>2</v>
      </c>
      <c r="F7856" s="16">
        <f t="shared" si="618"/>
        <v>5</v>
      </c>
      <c r="G7856" s="195">
        <v>7854</v>
      </c>
      <c r="H7856" s="193">
        <v>0</v>
      </c>
    </row>
    <row r="7857" spans="2:8" x14ac:dyDescent="0.25">
      <c r="B7857" s="192">
        <f t="shared" si="619"/>
        <v>43428.249999980952</v>
      </c>
      <c r="C7857" s="16">
        <f t="shared" si="615"/>
        <v>11</v>
      </c>
      <c r="D7857" s="16">
        <f t="shared" si="616"/>
        <v>6</v>
      </c>
      <c r="E7857" s="16">
        <f t="shared" si="617"/>
        <v>2</v>
      </c>
      <c r="F7857" s="16">
        <f t="shared" si="618"/>
        <v>6</v>
      </c>
      <c r="G7857" s="195">
        <v>7855</v>
      </c>
      <c r="H7857" s="193">
        <v>0</v>
      </c>
    </row>
    <row r="7858" spans="2:8" x14ac:dyDescent="0.25">
      <c r="B7858" s="192">
        <f t="shared" si="619"/>
        <v>43428.291666647616</v>
      </c>
      <c r="C7858" s="16">
        <f t="shared" si="615"/>
        <v>11</v>
      </c>
      <c r="D7858" s="16">
        <f t="shared" si="616"/>
        <v>6</v>
      </c>
      <c r="E7858" s="16">
        <f t="shared" si="617"/>
        <v>2</v>
      </c>
      <c r="F7858" s="16">
        <f t="shared" si="618"/>
        <v>7</v>
      </c>
      <c r="G7858" s="195">
        <v>7856</v>
      </c>
      <c r="H7858" s="193">
        <v>7.6085720000000001E-3</v>
      </c>
    </row>
    <row r="7859" spans="2:8" x14ac:dyDescent="0.25">
      <c r="B7859" s="192">
        <f t="shared" si="619"/>
        <v>43428.33333331428</v>
      </c>
      <c r="C7859" s="16">
        <f t="shared" si="615"/>
        <v>11</v>
      </c>
      <c r="D7859" s="16">
        <f t="shared" si="616"/>
        <v>6</v>
      </c>
      <c r="E7859" s="16">
        <f t="shared" si="617"/>
        <v>2</v>
      </c>
      <c r="F7859" s="16">
        <f t="shared" si="618"/>
        <v>8</v>
      </c>
      <c r="G7859" s="195">
        <v>7857</v>
      </c>
      <c r="H7859" s="193">
        <v>0.109974169</v>
      </c>
    </row>
    <row r="7860" spans="2:8" x14ac:dyDescent="0.25">
      <c r="B7860" s="192">
        <f t="shared" si="619"/>
        <v>43428.374999980944</v>
      </c>
      <c r="C7860" s="16">
        <f t="shared" si="615"/>
        <v>11</v>
      </c>
      <c r="D7860" s="16">
        <f t="shared" si="616"/>
        <v>6</v>
      </c>
      <c r="E7860" s="16">
        <f t="shared" si="617"/>
        <v>2</v>
      </c>
      <c r="F7860" s="16">
        <f t="shared" si="618"/>
        <v>9</v>
      </c>
      <c r="G7860" s="195">
        <v>7858</v>
      </c>
      <c r="H7860" s="193">
        <v>0.230013527</v>
      </c>
    </row>
    <row r="7861" spans="2:8" x14ac:dyDescent="0.25">
      <c r="B7861" s="192">
        <f t="shared" si="619"/>
        <v>43428.416666647609</v>
      </c>
      <c r="C7861" s="16">
        <f t="shared" si="615"/>
        <v>11</v>
      </c>
      <c r="D7861" s="16">
        <f t="shared" si="616"/>
        <v>6</v>
      </c>
      <c r="E7861" s="16">
        <f t="shared" si="617"/>
        <v>2</v>
      </c>
      <c r="F7861" s="16">
        <f t="shared" si="618"/>
        <v>10</v>
      </c>
      <c r="G7861" s="195">
        <v>7859</v>
      </c>
      <c r="H7861" s="193">
        <v>0.30740109500000001</v>
      </c>
    </row>
    <row r="7862" spans="2:8" x14ac:dyDescent="0.25">
      <c r="B7862" s="192">
        <f t="shared" si="619"/>
        <v>43428.458333314273</v>
      </c>
      <c r="C7862" s="16">
        <f t="shared" si="615"/>
        <v>11</v>
      </c>
      <c r="D7862" s="16">
        <f t="shared" si="616"/>
        <v>6</v>
      </c>
      <c r="E7862" s="16">
        <f t="shared" si="617"/>
        <v>2</v>
      </c>
      <c r="F7862" s="16">
        <f t="shared" si="618"/>
        <v>11</v>
      </c>
      <c r="G7862" s="195">
        <v>7860</v>
      </c>
      <c r="H7862" s="193">
        <v>0.33808561500000001</v>
      </c>
    </row>
    <row r="7863" spans="2:8" x14ac:dyDescent="0.25">
      <c r="B7863" s="192">
        <f t="shared" si="619"/>
        <v>43428.499999980937</v>
      </c>
      <c r="C7863" s="16">
        <f t="shared" si="615"/>
        <v>11</v>
      </c>
      <c r="D7863" s="16">
        <f t="shared" si="616"/>
        <v>6</v>
      </c>
      <c r="E7863" s="16">
        <f t="shared" si="617"/>
        <v>2</v>
      </c>
      <c r="F7863" s="16">
        <f t="shared" si="618"/>
        <v>12</v>
      </c>
      <c r="G7863" s="195">
        <v>7861</v>
      </c>
      <c r="H7863" s="193">
        <v>0.337655661</v>
      </c>
    </row>
    <row r="7864" spans="2:8" x14ac:dyDescent="0.25">
      <c r="B7864" s="192">
        <f t="shared" si="619"/>
        <v>43428.541666647601</v>
      </c>
      <c r="C7864" s="16">
        <f t="shared" si="615"/>
        <v>11</v>
      </c>
      <c r="D7864" s="16">
        <f t="shared" si="616"/>
        <v>6</v>
      </c>
      <c r="E7864" s="16">
        <f t="shared" si="617"/>
        <v>2</v>
      </c>
      <c r="F7864" s="16">
        <f t="shared" si="618"/>
        <v>13</v>
      </c>
      <c r="G7864" s="195">
        <v>7862</v>
      </c>
      <c r="H7864" s="193">
        <v>0.29216128600000002</v>
      </c>
    </row>
    <row r="7865" spans="2:8" x14ac:dyDescent="0.25">
      <c r="B7865" s="192">
        <f t="shared" si="619"/>
        <v>43428.583333314265</v>
      </c>
      <c r="C7865" s="16">
        <f t="shared" si="615"/>
        <v>11</v>
      </c>
      <c r="D7865" s="16">
        <f t="shared" si="616"/>
        <v>6</v>
      </c>
      <c r="E7865" s="16">
        <f t="shared" si="617"/>
        <v>2</v>
      </c>
      <c r="F7865" s="16">
        <f t="shared" si="618"/>
        <v>14</v>
      </c>
      <c r="G7865" s="195">
        <v>7863</v>
      </c>
      <c r="H7865" s="193">
        <v>0.22601755400000001</v>
      </c>
    </row>
    <row r="7866" spans="2:8" x14ac:dyDescent="0.25">
      <c r="B7866" s="192">
        <f t="shared" si="619"/>
        <v>43428.62499998093</v>
      </c>
      <c r="C7866" s="16">
        <f t="shared" si="615"/>
        <v>11</v>
      </c>
      <c r="D7866" s="16">
        <f t="shared" si="616"/>
        <v>6</v>
      </c>
      <c r="E7866" s="16">
        <f t="shared" si="617"/>
        <v>2</v>
      </c>
      <c r="F7866" s="16">
        <f t="shared" si="618"/>
        <v>15</v>
      </c>
      <c r="G7866" s="195">
        <v>7864</v>
      </c>
      <c r="H7866" s="193">
        <v>0.12635480099999999</v>
      </c>
    </row>
    <row r="7867" spans="2:8" x14ac:dyDescent="0.25">
      <c r="B7867" s="192">
        <f t="shared" si="619"/>
        <v>43428.666666647594</v>
      </c>
      <c r="C7867" s="16">
        <f t="shared" si="615"/>
        <v>11</v>
      </c>
      <c r="D7867" s="16">
        <f t="shared" si="616"/>
        <v>6</v>
      </c>
      <c r="E7867" s="16">
        <f t="shared" si="617"/>
        <v>2</v>
      </c>
      <c r="F7867" s="16">
        <f t="shared" si="618"/>
        <v>16</v>
      </c>
      <c r="G7867" s="195">
        <v>7865</v>
      </c>
      <c r="H7867" s="193">
        <v>1.9033966999999999E-2</v>
      </c>
    </row>
    <row r="7868" spans="2:8" x14ac:dyDescent="0.25">
      <c r="B7868" s="192">
        <f t="shared" si="619"/>
        <v>43428.708333314258</v>
      </c>
      <c r="C7868" s="16">
        <f t="shared" si="615"/>
        <v>11</v>
      </c>
      <c r="D7868" s="16">
        <f t="shared" si="616"/>
        <v>6</v>
      </c>
      <c r="E7868" s="16">
        <f t="shared" si="617"/>
        <v>2</v>
      </c>
      <c r="F7868" s="16">
        <f t="shared" si="618"/>
        <v>17</v>
      </c>
      <c r="G7868" s="195">
        <v>7866</v>
      </c>
      <c r="H7868" s="193">
        <v>0</v>
      </c>
    </row>
    <row r="7869" spans="2:8" x14ac:dyDescent="0.25">
      <c r="B7869" s="192">
        <f t="shared" si="619"/>
        <v>43428.749999980922</v>
      </c>
      <c r="C7869" s="16">
        <f t="shared" si="615"/>
        <v>11</v>
      </c>
      <c r="D7869" s="16">
        <f t="shared" si="616"/>
        <v>6</v>
      </c>
      <c r="E7869" s="16">
        <f t="shared" si="617"/>
        <v>2</v>
      </c>
      <c r="F7869" s="16">
        <f t="shared" si="618"/>
        <v>18</v>
      </c>
      <c r="G7869" s="195">
        <v>7867</v>
      </c>
      <c r="H7869" s="193">
        <v>0</v>
      </c>
    </row>
    <row r="7870" spans="2:8" x14ac:dyDescent="0.25">
      <c r="B7870" s="192">
        <f t="shared" si="619"/>
        <v>43428.791666647587</v>
      </c>
      <c r="C7870" s="16">
        <f t="shared" si="615"/>
        <v>11</v>
      </c>
      <c r="D7870" s="16">
        <f t="shared" si="616"/>
        <v>6</v>
      </c>
      <c r="E7870" s="16">
        <f t="shared" si="617"/>
        <v>2</v>
      </c>
      <c r="F7870" s="16">
        <f t="shared" si="618"/>
        <v>19</v>
      </c>
      <c r="G7870" s="195">
        <v>7868</v>
      </c>
      <c r="H7870" s="193">
        <v>0</v>
      </c>
    </row>
    <row r="7871" spans="2:8" x14ac:dyDescent="0.25">
      <c r="B7871" s="192">
        <f t="shared" si="619"/>
        <v>43428.833333314251</v>
      </c>
      <c r="C7871" s="16">
        <f t="shared" si="615"/>
        <v>11</v>
      </c>
      <c r="D7871" s="16">
        <f t="shared" si="616"/>
        <v>6</v>
      </c>
      <c r="E7871" s="16">
        <f t="shared" si="617"/>
        <v>2</v>
      </c>
      <c r="F7871" s="16">
        <f t="shared" si="618"/>
        <v>20</v>
      </c>
      <c r="G7871" s="195">
        <v>7869</v>
      </c>
      <c r="H7871" s="193">
        <v>0</v>
      </c>
    </row>
    <row r="7872" spans="2:8" x14ac:dyDescent="0.25">
      <c r="B7872" s="192">
        <f t="shared" si="619"/>
        <v>43428.874999980915</v>
      </c>
      <c r="C7872" s="16">
        <f t="shared" si="615"/>
        <v>11</v>
      </c>
      <c r="D7872" s="16">
        <f t="shared" si="616"/>
        <v>6</v>
      </c>
      <c r="E7872" s="16">
        <f t="shared" si="617"/>
        <v>2</v>
      </c>
      <c r="F7872" s="16">
        <f t="shared" si="618"/>
        <v>21</v>
      </c>
      <c r="G7872" s="195">
        <v>7870</v>
      </c>
      <c r="H7872" s="193">
        <v>0</v>
      </c>
    </row>
    <row r="7873" spans="2:8" x14ac:dyDescent="0.25">
      <c r="B7873" s="192">
        <f t="shared" si="619"/>
        <v>43428.916666647579</v>
      </c>
      <c r="C7873" s="16">
        <f t="shared" si="615"/>
        <v>11</v>
      </c>
      <c r="D7873" s="16">
        <f t="shared" si="616"/>
        <v>6</v>
      </c>
      <c r="E7873" s="16">
        <f t="shared" si="617"/>
        <v>2</v>
      </c>
      <c r="F7873" s="16">
        <f t="shared" si="618"/>
        <v>22</v>
      </c>
      <c r="G7873" s="195">
        <v>7871</v>
      </c>
      <c r="H7873" s="193">
        <v>0</v>
      </c>
    </row>
    <row r="7874" spans="2:8" x14ac:dyDescent="0.25">
      <c r="B7874" s="192">
        <f t="shared" si="619"/>
        <v>43428.958333314244</v>
      </c>
      <c r="C7874" s="16">
        <f t="shared" si="615"/>
        <v>11</v>
      </c>
      <c r="D7874" s="16">
        <f t="shared" si="616"/>
        <v>6</v>
      </c>
      <c r="E7874" s="16">
        <f t="shared" si="617"/>
        <v>2</v>
      </c>
      <c r="F7874" s="16">
        <f t="shared" si="618"/>
        <v>23</v>
      </c>
      <c r="G7874" s="195">
        <v>7872</v>
      </c>
      <c r="H7874" s="193">
        <v>0</v>
      </c>
    </row>
    <row r="7875" spans="2:8" x14ac:dyDescent="0.25">
      <c r="B7875" s="192">
        <f t="shared" si="619"/>
        <v>43428.999999980908</v>
      </c>
      <c r="C7875" s="16">
        <f t="shared" si="615"/>
        <v>11</v>
      </c>
      <c r="D7875" s="16">
        <f t="shared" si="616"/>
        <v>7</v>
      </c>
      <c r="E7875" s="16">
        <f t="shared" si="617"/>
        <v>2</v>
      </c>
      <c r="F7875" s="16">
        <f t="shared" si="618"/>
        <v>0</v>
      </c>
      <c r="G7875" s="195">
        <v>7873</v>
      </c>
      <c r="H7875" s="193">
        <v>0</v>
      </c>
    </row>
    <row r="7876" spans="2:8" x14ac:dyDescent="0.25">
      <c r="B7876" s="192">
        <f t="shared" si="619"/>
        <v>43429.041666647572</v>
      </c>
      <c r="C7876" s="16">
        <f t="shared" ref="C7876:C7939" si="620">MONTH(B7876)</f>
        <v>11</v>
      </c>
      <c r="D7876" s="16">
        <f t="shared" ref="D7876:D7939" si="621">WEEKDAY(B7876,2)</f>
        <v>7</v>
      </c>
      <c r="E7876" s="16">
        <f t="shared" ref="E7876:E7939" si="622">IF(D7876&lt;6,1,2)</f>
        <v>2</v>
      </c>
      <c r="F7876" s="16">
        <f t="shared" ref="F7876:F7939" si="623">HOUR(B7876)</f>
        <v>1</v>
      </c>
      <c r="G7876" s="195">
        <v>7874</v>
      </c>
      <c r="H7876" s="193">
        <v>0</v>
      </c>
    </row>
    <row r="7877" spans="2:8" x14ac:dyDescent="0.25">
      <c r="B7877" s="192">
        <f t="shared" ref="B7877:B7940" si="624">B7876+1/24</f>
        <v>43429.083333314236</v>
      </c>
      <c r="C7877" s="16">
        <f t="shared" si="620"/>
        <v>11</v>
      </c>
      <c r="D7877" s="16">
        <f t="shared" si="621"/>
        <v>7</v>
      </c>
      <c r="E7877" s="16">
        <f t="shared" si="622"/>
        <v>2</v>
      </c>
      <c r="F7877" s="16">
        <f t="shared" si="623"/>
        <v>2</v>
      </c>
      <c r="G7877" s="195">
        <v>7875</v>
      </c>
      <c r="H7877" s="193">
        <v>0</v>
      </c>
    </row>
    <row r="7878" spans="2:8" x14ac:dyDescent="0.25">
      <c r="B7878" s="192">
        <f t="shared" si="624"/>
        <v>43429.124999980901</v>
      </c>
      <c r="C7878" s="16">
        <f t="shared" si="620"/>
        <v>11</v>
      </c>
      <c r="D7878" s="16">
        <f t="shared" si="621"/>
        <v>7</v>
      </c>
      <c r="E7878" s="16">
        <f t="shared" si="622"/>
        <v>2</v>
      </c>
      <c r="F7878" s="16">
        <f t="shared" si="623"/>
        <v>3</v>
      </c>
      <c r="G7878" s="195">
        <v>7876</v>
      </c>
      <c r="H7878" s="193">
        <v>0</v>
      </c>
    </row>
    <row r="7879" spans="2:8" x14ac:dyDescent="0.25">
      <c r="B7879" s="192">
        <f t="shared" si="624"/>
        <v>43429.166666647565</v>
      </c>
      <c r="C7879" s="16">
        <f t="shared" si="620"/>
        <v>11</v>
      </c>
      <c r="D7879" s="16">
        <f t="shared" si="621"/>
        <v>7</v>
      </c>
      <c r="E7879" s="16">
        <f t="shared" si="622"/>
        <v>2</v>
      </c>
      <c r="F7879" s="16">
        <f t="shared" si="623"/>
        <v>4</v>
      </c>
      <c r="G7879" s="195">
        <v>7877</v>
      </c>
      <c r="H7879" s="193">
        <v>0</v>
      </c>
    </row>
    <row r="7880" spans="2:8" x14ac:dyDescent="0.25">
      <c r="B7880" s="192">
        <f t="shared" si="624"/>
        <v>43429.208333314229</v>
      </c>
      <c r="C7880" s="16">
        <f t="shared" si="620"/>
        <v>11</v>
      </c>
      <c r="D7880" s="16">
        <f t="shared" si="621"/>
        <v>7</v>
      </c>
      <c r="E7880" s="16">
        <f t="shared" si="622"/>
        <v>2</v>
      </c>
      <c r="F7880" s="16">
        <f t="shared" si="623"/>
        <v>5</v>
      </c>
      <c r="G7880" s="195">
        <v>7878</v>
      </c>
      <c r="H7880" s="193">
        <v>0</v>
      </c>
    </row>
    <row r="7881" spans="2:8" x14ac:dyDescent="0.25">
      <c r="B7881" s="192">
        <f t="shared" si="624"/>
        <v>43429.249999980893</v>
      </c>
      <c r="C7881" s="16">
        <f t="shared" si="620"/>
        <v>11</v>
      </c>
      <c r="D7881" s="16">
        <f t="shared" si="621"/>
        <v>7</v>
      </c>
      <c r="E7881" s="16">
        <f t="shared" si="622"/>
        <v>2</v>
      </c>
      <c r="F7881" s="16">
        <f t="shared" si="623"/>
        <v>6</v>
      </c>
      <c r="G7881" s="195">
        <v>7879</v>
      </c>
      <c r="H7881" s="193">
        <v>0</v>
      </c>
    </row>
    <row r="7882" spans="2:8" x14ac:dyDescent="0.25">
      <c r="B7882" s="192">
        <f t="shared" si="624"/>
        <v>43429.291666647558</v>
      </c>
      <c r="C7882" s="16">
        <f t="shared" si="620"/>
        <v>11</v>
      </c>
      <c r="D7882" s="16">
        <f t="shared" si="621"/>
        <v>7</v>
      </c>
      <c r="E7882" s="16">
        <f t="shared" si="622"/>
        <v>2</v>
      </c>
      <c r="F7882" s="16">
        <f t="shared" si="623"/>
        <v>7</v>
      </c>
      <c r="G7882" s="195">
        <v>7880</v>
      </c>
      <c r="H7882" s="193">
        <v>7.2997449999999998E-3</v>
      </c>
    </row>
    <row r="7883" spans="2:8" x14ac:dyDescent="0.25">
      <c r="B7883" s="192">
        <f t="shared" si="624"/>
        <v>43429.333333314222</v>
      </c>
      <c r="C7883" s="16">
        <f t="shared" si="620"/>
        <v>11</v>
      </c>
      <c r="D7883" s="16">
        <f t="shared" si="621"/>
        <v>7</v>
      </c>
      <c r="E7883" s="16">
        <f t="shared" si="622"/>
        <v>2</v>
      </c>
      <c r="F7883" s="16">
        <f t="shared" si="623"/>
        <v>8</v>
      </c>
      <c r="G7883" s="195">
        <v>7881</v>
      </c>
      <c r="H7883" s="193">
        <v>0.115711412</v>
      </c>
    </row>
    <row r="7884" spans="2:8" x14ac:dyDescent="0.25">
      <c r="B7884" s="192">
        <f t="shared" si="624"/>
        <v>43429.374999980886</v>
      </c>
      <c r="C7884" s="16">
        <f t="shared" si="620"/>
        <v>11</v>
      </c>
      <c r="D7884" s="16">
        <f t="shared" si="621"/>
        <v>7</v>
      </c>
      <c r="E7884" s="16">
        <f t="shared" si="622"/>
        <v>2</v>
      </c>
      <c r="F7884" s="16">
        <f t="shared" si="623"/>
        <v>9</v>
      </c>
      <c r="G7884" s="195">
        <v>7882</v>
      </c>
      <c r="H7884" s="193">
        <v>0.22398349300000001</v>
      </c>
    </row>
    <row r="7885" spans="2:8" x14ac:dyDescent="0.25">
      <c r="B7885" s="192">
        <f t="shared" si="624"/>
        <v>43429.41666664755</v>
      </c>
      <c r="C7885" s="16">
        <f t="shared" si="620"/>
        <v>11</v>
      </c>
      <c r="D7885" s="16">
        <f t="shared" si="621"/>
        <v>7</v>
      </c>
      <c r="E7885" s="16">
        <f t="shared" si="622"/>
        <v>2</v>
      </c>
      <c r="F7885" s="16">
        <f t="shared" si="623"/>
        <v>10</v>
      </c>
      <c r="G7885" s="195">
        <v>7883</v>
      </c>
      <c r="H7885" s="193">
        <v>0.27858073999999999</v>
      </c>
    </row>
    <row r="7886" spans="2:8" x14ac:dyDescent="0.25">
      <c r="B7886" s="192">
        <f t="shared" si="624"/>
        <v>43429.458333314215</v>
      </c>
      <c r="C7886" s="16">
        <f t="shared" si="620"/>
        <v>11</v>
      </c>
      <c r="D7886" s="16">
        <f t="shared" si="621"/>
        <v>7</v>
      </c>
      <c r="E7886" s="16">
        <f t="shared" si="622"/>
        <v>2</v>
      </c>
      <c r="F7886" s="16">
        <f t="shared" si="623"/>
        <v>11</v>
      </c>
      <c r="G7886" s="195">
        <v>7884</v>
      </c>
      <c r="H7886" s="193">
        <v>0.30441499799999999</v>
      </c>
    </row>
    <row r="7887" spans="2:8" x14ac:dyDescent="0.25">
      <c r="B7887" s="192">
        <f t="shared" si="624"/>
        <v>43429.499999980879</v>
      </c>
      <c r="C7887" s="16">
        <f t="shared" si="620"/>
        <v>11</v>
      </c>
      <c r="D7887" s="16">
        <f t="shared" si="621"/>
        <v>7</v>
      </c>
      <c r="E7887" s="16">
        <f t="shared" si="622"/>
        <v>2</v>
      </c>
      <c r="F7887" s="16">
        <f t="shared" si="623"/>
        <v>12</v>
      </c>
      <c r="G7887" s="195">
        <v>7885</v>
      </c>
      <c r="H7887" s="193">
        <v>0.28634340400000002</v>
      </c>
    </row>
    <row r="7888" spans="2:8" x14ac:dyDescent="0.25">
      <c r="B7888" s="192">
        <f t="shared" si="624"/>
        <v>43429.541666647543</v>
      </c>
      <c r="C7888" s="16">
        <f t="shared" si="620"/>
        <v>11</v>
      </c>
      <c r="D7888" s="16">
        <f t="shared" si="621"/>
        <v>7</v>
      </c>
      <c r="E7888" s="16">
        <f t="shared" si="622"/>
        <v>2</v>
      </c>
      <c r="F7888" s="16">
        <f t="shared" si="623"/>
        <v>13</v>
      </c>
      <c r="G7888" s="195">
        <v>7886</v>
      </c>
      <c r="H7888" s="193">
        <v>0.25944821000000001</v>
      </c>
    </row>
    <row r="7889" spans="2:8" x14ac:dyDescent="0.25">
      <c r="B7889" s="192">
        <f t="shared" si="624"/>
        <v>43429.583333314207</v>
      </c>
      <c r="C7889" s="16">
        <f t="shared" si="620"/>
        <v>11</v>
      </c>
      <c r="D7889" s="16">
        <f t="shared" si="621"/>
        <v>7</v>
      </c>
      <c r="E7889" s="16">
        <f t="shared" si="622"/>
        <v>2</v>
      </c>
      <c r="F7889" s="16">
        <f t="shared" si="623"/>
        <v>14</v>
      </c>
      <c r="G7889" s="195">
        <v>7887</v>
      </c>
      <c r="H7889" s="193">
        <v>0.20736924200000001</v>
      </c>
    </row>
    <row r="7890" spans="2:8" x14ac:dyDescent="0.25">
      <c r="B7890" s="192">
        <f t="shared" si="624"/>
        <v>43429.624999980872</v>
      </c>
      <c r="C7890" s="16">
        <f t="shared" si="620"/>
        <v>11</v>
      </c>
      <c r="D7890" s="16">
        <f t="shared" si="621"/>
        <v>7</v>
      </c>
      <c r="E7890" s="16">
        <f t="shared" si="622"/>
        <v>2</v>
      </c>
      <c r="F7890" s="16">
        <f t="shared" si="623"/>
        <v>15</v>
      </c>
      <c r="G7890" s="195">
        <v>7888</v>
      </c>
      <c r="H7890" s="193">
        <v>0.10988912200000001</v>
      </c>
    </row>
    <row r="7891" spans="2:8" x14ac:dyDescent="0.25">
      <c r="B7891" s="192">
        <f t="shared" si="624"/>
        <v>43429.666666647536</v>
      </c>
      <c r="C7891" s="16">
        <f t="shared" si="620"/>
        <v>11</v>
      </c>
      <c r="D7891" s="16">
        <f t="shared" si="621"/>
        <v>7</v>
      </c>
      <c r="E7891" s="16">
        <f t="shared" si="622"/>
        <v>2</v>
      </c>
      <c r="F7891" s="16">
        <f t="shared" si="623"/>
        <v>16</v>
      </c>
      <c r="G7891" s="195">
        <v>7889</v>
      </c>
      <c r="H7891" s="193">
        <v>1.4590261E-2</v>
      </c>
    </row>
    <row r="7892" spans="2:8" x14ac:dyDescent="0.25">
      <c r="B7892" s="192">
        <f t="shared" si="624"/>
        <v>43429.7083333142</v>
      </c>
      <c r="C7892" s="16">
        <f t="shared" si="620"/>
        <v>11</v>
      </c>
      <c r="D7892" s="16">
        <f t="shared" si="621"/>
        <v>7</v>
      </c>
      <c r="E7892" s="16">
        <f t="shared" si="622"/>
        <v>2</v>
      </c>
      <c r="F7892" s="16">
        <f t="shared" si="623"/>
        <v>17</v>
      </c>
      <c r="G7892" s="195">
        <v>7890</v>
      </c>
      <c r="H7892" s="193">
        <v>0</v>
      </c>
    </row>
    <row r="7893" spans="2:8" x14ac:dyDescent="0.25">
      <c r="B7893" s="192">
        <f t="shared" si="624"/>
        <v>43429.749999980864</v>
      </c>
      <c r="C7893" s="16">
        <f t="shared" si="620"/>
        <v>11</v>
      </c>
      <c r="D7893" s="16">
        <f t="shared" si="621"/>
        <v>7</v>
      </c>
      <c r="E7893" s="16">
        <f t="shared" si="622"/>
        <v>2</v>
      </c>
      <c r="F7893" s="16">
        <f t="shared" si="623"/>
        <v>18</v>
      </c>
      <c r="G7893" s="195">
        <v>7891</v>
      </c>
      <c r="H7893" s="193">
        <v>0</v>
      </c>
    </row>
    <row r="7894" spans="2:8" x14ac:dyDescent="0.25">
      <c r="B7894" s="192">
        <f t="shared" si="624"/>
        <v>43429.791666647528</v>
      </c>
      <c r="C7894" s="16">
        <f t="shared" si="620"/>
        <v>11</v>
      </c>
      <c r="D7894" s="16">
        <f t="shared" si="621"/>
        <v>7</v>
      </c>
      <c r="E7894" s="16">
        <f t="shared" si="622"/>
        <v>2</v>
      </c>
      <c r="F7894" s="16">
        <f t="shared" si="623"/>
        <v>19</v>
      </c>
      <c r="G7894" s="195">
        <v>7892</v>
      </c>
      <c r="H7894" s="193">
        <v>0</v>
      </c>
    </row>
    <row r="7895" spans="2:8" x14ac:dyDescent="0.25">
      <c r="B7895" s="192">
        <f t="shared" si="624"/>
        <v>43429.833333314193</v>
      </c>
      <c r="C7895" s="16">
        <f t="shared" si="620"/>
        <v>11</v>
      </c>
      <c r="D7895" s="16">
        <f t="shared" si="621"/>
        <v>7</v>
      </c>
      <c r="E7895" s="16">
        <f t="shared" si="622"/>
        <v>2</v>
      </c>
      <c r="F7895" s="16">
        <f t="shared" si="623"/>
        <v>20</v>
      </c>
      <c r="G7895" s="195">
        <v>7893</v>
      </c>
      <c r="H7895" s="193">
        <v>0</v>
      </c>
    </row>
    <row r="7896" spans="2:8" x14ac:dyDescent="0.25">
      <c r="B7896" s="192">
        <f t="shared" si="624"/>
        <v>43429.874999980857</v>
      </c>
      <c r="C7896" s="16">
        <f t="shared" si="620"/>
        <v>11</v>
      </c>
      <c r="D7896" s="16">
        <f t="shared" si="621"/>
        <v>7</v>
      </c>
      <c r="E7896" s="16">
        <f t="shared" si="622"/>
        <v>2</v>
      </c>
      <c r="F7896" s="16">
        <f t="shared" si="623"/>
        <v>21</v>
      </c>
      <c r="G7896" s="195">
        <v>7894</v>
      </c>
      <c r="H7896" s="193">
        <v>0</v>
      </c>
    </row>
    <row r="7897" spans="2:8" x14ac:dyDescent="0.25">
      <c r="B7897" s="192">
        <f t="shared" si="624"/>
        <v>43429.916666647521</v>
      </c>
      <c r="C7897" s="16">
        <f t="shared" si="620"/>
        <v>11</v>
      </c>
      <c r="D7897" s="16">
        <f t="shared" si="621"/>
        <v>7</v>
      </c>
      <c r="E7897" s="16">
        <f t="shared" si="622"/>
        <v>2</v>
      </c>
      <c r="F7897" s="16">
        <f t="shared" si="623"/>
        <v>22</v>
      </c>
      <c r="G7897" s="195">
        <v>7895</v>
      </c>
      <c r="H7897" s="193">
        <v>0</v>
      </c>
    </row>
    <row r="7898" spans="2:8" x14ac:dyDescent="0.25">
      <c r="B7898" s="192">
        <f t="shared" si="624"/>
        <v>43429.958333314185</v>
      </c>
      <c r="C7898" s="16">
        <f t="shared" si="620"/>
        <v>11</v>
      </c>
      <c r="D7898" s="16">
        <f t="shared" si="621"/>
        <v>7</v>
      </c>
      <c r="E7898" s="16">
        <f t="shared" si="622"/>
        <v>2</v>
      </c>
      <c r="F7898" s="16">
        <f t="shared" si="623"/>
        <v>23</v>
      </c>
      <c r="G7898" s="195">
        <v>7896</v>
      </c>
      <c r="H7898" s="193">
        <v>0</v>
      </c>
    </row>
    <row r="7899" spans="2:8" x14ac:dyDescent="0.25">
      <c r="B7899" s="192">
        <f t="shared" si="624"/>
        <v>43429.99999998085</v>
      </c>
      <c r="C7899" s="16">
        <f t="shared" si="620"/>
        <v>11</v>
      </c>
      <c r="D7899" s="16">
        <f t="shared" si="621"/>
        <v>1</v>
      </c>
      <c r="E7899" s="16">
        <f t="shared" si="622"/>
        <v>1</v>
      </c>
      <c r="F7899" s="16">
        <f t="shared" si="623"/>
        <v>0</v>
      </c>
      <c r="G7899" s="195">
        <v>7897</v>
      </c>
      <c r="H7899" s="193">
        <v>0</v>
      </c>
    </row>
    <row r="7900" spans="2:8" x14ac:dyDescent="0.25">
      <c r="B7900" s="192">
        <f t="shared" si="624"/>
        <v>43430.041666647514</v>
      </c>
      <c r="C7900" s="16">
        <f t="shared" si="620"/>
        <v>11</v>
      </c>
      <c r="D7900" s="16">
        <f t="shared" si="621"/>
        <v>1</v>
      </c>
      <c r="E7900" s="16">
        <f t="shared" si="622"/>
        <v>1</v>
      </c>
      <c r="F7900" s="16">
        <f t="shared" si="623"/>
        <v>1</v>
      </c>
      <c r="G7900" s="195">
        <v>7898</v>
      </c>
      <c r="H7900" s="193">
        <v>0</v>
      </c>
    </row>
    <row r="7901" spans="2:8" x14ac:dyDescent="0.25">
      <c r="B7901" s="192">
        <f t="shared" si="624"/>
        <v>43430.083333314178</v>
      </c>
      <c r="C7901" s="16">
        <f t="shared" si="620"/>
        <v>11</v>
      </c>
      <c r="D7901" s="16">
        <f t="shared" si="621"/>
        <v>1</v>
      </c>
      <c r="E7901" s="16">
        <f t="shared" si="622"/>
        <v>1</v>
      </c>
      <c r="F7901" s="16">
        <f t="shared" si="623"/>
        <v>2</v>
      </c>
      <c r="G7901" s="195">
        <v>7899</v>
      </c>
      <c r="H7901" s="193">
        <v>0</v>
      </c>
    </row>
    <row r="7902" spans="2:8" x14ac:dyDescent="0.25">
      <c r="B7902" s="192">
        <f t="shared" si="624"/>
        <v>43430.124999980842</v>
      </c>
      <c r="C7902" s="16">
        <f t="shared" si="620"/>
        <v>11</v>
      </c>
      <c r="D7902" s="16">
        <f t="shared" si="621"/>
        <v>1</v>
      </c>
      <c r="E7902" s="16">
        <f t="shared" si="622"/>
        <v>1</v>
      </c>
      <c r="F7902" s="16">
        <f t="shared" si="623"/>
        <v>3</v>
      </c>
      <c r="G7902" s="195">
        <v>7900</v>
      </c>
      <c r="H7902" s="193">
        <v>0</v>
      </c>
    </row>
    <row r="7903" spans="2:8" x14ac:dyDescent="0.25">
      <c r="B7903" s="192">
        <f t="shared" si="624"/>
        <v>43430.166666647507</v>
      </c>
      <c r="C7903" s="16">
        <f t="shared" si="620"/>
        <v>11</v>
      </c>
      <c r="D7903" s="16">
        <f t="shared" si="621"/>
        <v>1</v>
      </c>
      <c r="E7903" s="16">
        <f t="shared" si="622"/>
        <v>1</v>
      </c>
      <c r="F7903" s="16">
        <f t="shared" si="623"/>
        <v>4</v>
      </c>
      <c r="G7903" s="195">
        <v>7901</v>
      </c>
      <c r="H7903" s="193">
        <v>0</v>
      </c>
    </row>
    <row r="7904" spans="2:8" x14ac:dyDescent="0.25">
      <c r="B7904" s="192">
        <f t="shared" si="624"/>
        <v>43430.208333314171</v>
      </c>
      <c r="C7904" s="16">
        <f t="shared" si="620"/>
        <v>11</v>
      </c>
      <c r="D7904" s="16">
        <f t="shared" si="621"/>
        <v>1</v>
      </c>
      <c r="E7904" s="16">
        <f t="shared" si="622"/>
        <v>1</v>
      </c>
      <c r="F7904" s="16">
        <f t="shared" si="623"/>
        <v>5</v>
      </c>
      <c r="G7904" s="195">
        <v>7902</v>
      </c>
      <c r="H7904" s="193">
        <v>0</v>
      </c>
    </row>
    <row r="7905" spans="2:8" x14ac:dyDescent="0.25">
      <c r="B7905" s="192">
        <f t="shared" si="624"/>
        <v>43430.249999980835</v>
      </c>
      <c r="C7905" s="16">
        <f t="shared" si="620"/>
        <v>11</v>
      </c>
      <c r="D7905" s="16">
        <f t="shared" si="621"/>
        <v>1</v>
      </c>
      <c r="E7905" s="16">
        <f t="shared" si="622"/>
        <v>1</v>
      </c>
      <c r="F7905" s="16">
        <f t="shared" si="623"/>
        <v>6</v>
      </c>
      <c r="G7905" s="195">
        <v>7903</v>
      </c>
      <c r="H7905" s="193">
        <v>0</v>
      </c>
    </row>
    <row r="7906" spans="2:8" x14ac:dyDescent="0.25">
      <c r="B7906" s="192">
        <f t="shared" si="624"/>
        <v>43430.291666647499</v>
      </c>
      <c r="C7906" s="16">
        <f t="shared" si="620"/>
        <v>11</v>
      </c>
      <c r="D7906" s="16">
        <f t="shared" si="621"/>
        <v>1</v>
      </c>
      <c r="E7906" s="16">
        <f t="shared" si="622"/>
        <v>1</v>
      </c>
      <c r="F7906" s="16">
        <f t="shared" si="623"/>
        <v>7</v>
      </c>
      <c r="G7906" s="195">
        <v>7904</v>
      </c>
      <c r="H7906" s="193">
        <v>4.8071959999999997E-3</v>
      </c>
    </row>
    <row r="7907" spans="2:8" x14ac:dyDescent="0.25">
      <c r="B7907" s="192">
        <f t="shared" si="624"/>
        <v>43430.333333314164</v>
      </c>
      <c r="C7907" s="16">
        <f t="shared" si="620"/>
        <v>11</v>
      </c>
      <c r="D7907" s="16">
        <f t="shared" si="621"/>
        <v>1</v>
      </c>
      <c r="E7907" s="16">
        <f t="shared" si="622"/>
        <v>1</v>
      </c>
      <c r="F7907" s="16">
        <f t="shared" si="623"/>
        <v>8</v>
      </c>
      <c r="G7907" s="195">
        <v>7905</v>
      </c>
      <c r="H7907" s="193">
        <v>9.1035458999999999E-2</v>
      </c>
    </row>
    <row r="7908" spans="2:8" x14ac:dyDescent="0.25">
      <c r="B7908" s="192">
        <f t="shared" si="624"/>
        <v>43430.374999980828</v>
      </c>
      <c r="C7908" s="16">
        <f t="shared" si="620"/>
        <v>11</v>
      </c>
      <c r="D7908" s="16">
        <f t="shared" si="621"/>
        <v>1</v>
      </c>
      <c r="E7908" s="16">
        <f t="shared" si="622"/>
        <v>1</v>
      </c>
      <c r="F7908" s="16">
        <f t="shared" si="623"/>
        <v>9</v>
      </c>
      <c r="G7908" s="195">
        <v>7906</v>
      </c>
      <c r="H7908" s="193">
        <v>0.18143010300000001</v>
      </c>
    </row>
    <row r="7909" spans="2:8" x14ac:dyDescent="0.25">
      <c r="B7909" s="192">
        <f t="shared" si="624"/>
        <v>43430.416666647492</v>
      </c>
      <c r="C7909" s="16">
        <f t="shared" si="620"/>
        <v>11</v>
      </c>
      <c r="D7909" s="16">
        <f t="shared" si="621"/>
        <v>1</v>
      </c>
      <c r="E7909" s="16">
        <f t="shared" si="622"/>
        <v>1</v>
      </c>
      <c r="F7909" s="16">
        <f t="shared" si="623"/>
        <v>10</v>
      </c>
      <c r="G7909" s="195">
        <v>7907</v>
      </c>
      <c r="H7909" s="193">
        <v>0.23565905300000001</v>
      </c>
    </row>
    <row r="7910" spans="2:8" x14ac:dyDescent="0.25">
      <c r="B7910" s="192">
        <f t="shared" si="624"/>
        <v>43430.458333314156</v>
      </c>
      <c r="C7910" s="16">
        <f t="shared" si="620"/>
        <v>11</v>
      </c>
      <c r="D7910" s="16">
        <f t="shared" si="621"/>
        <v>1</v>
      </c>
      <c r="E7910" s="16">
        <f t="shared" si="622"/>
        <v>1</v>
      </c>
      <c r="F7910" s="16">
        <f t="shared" si="623"/>
        <v>11</v>
      </c>
      <c r="G7910" s="195">
        <v>7908</v>
      </c>
      <c r="H7910" s="193">
        <v>0.25780742899999998</v>
      </c>
    </row>
    <row r="7911" spans="2:8" x14ac:dyDescent="0.25">
      <c r="B7911" s="192">
        <f t="shared" si="624"/>
        <v>43430.499999980821</v>
      </c>
      <c r="C7911" s="16">
        <f t="shared" si="620"/>
        <v>11</v>
      </c>
      <c r="D7911" s="16">
        <f t="shared" si="621"/>
        <v>1</v>
      </c>
      <c r="E7911" s="16">
        <f t="shared" si="622"/>
        <v>1</v>
      </c>
      <c r="F7911" s="16">
        <f t="shared" si="623"/>
        <v>12</v>
      </c>
      <c r="G7911" s="195">
        <v>7909</v>
      </c>
      <c r="H7911" s="193">
        <v>0.25675368100000001</v>
      </c>
    </row>
    <row r="7912" spans="2:8" x14ac:dyDescent="0.25">
      <c r="B7912" s="192">
        <f t="shared" si="624"/>
        <v>43430.541666647485</v>
      </c>
      <c r="C7912" s="16">
        <f t="shared" si="620"/>
        <v>11</v>
      </c>
      <c r="D7912" s="16">
        <f t="shared" si="621"/>
        <v>1</v>
      </c>
      <c r="E7912" s="16">
        <f t="shared" si="622"/>
        <v>1</v>
      </c>
      <c r="F7912" s="16">
        <f t="shared" si="623"/>
        <v>13</v>
      </c>
      <c r="G7912" s="195">
        <v>7910</v>
      </c>
      <c r="H7912" s="193">
        <v>0.22432586700000001</v>
      </c>
    </row>
    <row r="7913" spans="2:8" x14ac:dyDescent="0.25">
      <c r="B7913" s="192">
        <f t="shared" si="624"/>
        <v>43430.583333314149</v>
      </c>
      <c r="C7913" s="16">
        <f t="shared" si="620"/>
        <v>11</v>
      </c>
      <c r="D7913" s="16">
        <f t="shared" si="621"/>
        <v>1</v>
      </c>
      <c r="E7913" s="16">
        <f t="shared" si="622"/>
        <v>1</v>
      </c>
      <c r="F7913" s="16">
        <f t="shared" si="623"/>
        <v>14</v>
      </c>
      <c r="G7913" s="195">
        <v>7911</v>
      </c>
      <c r="H7913" s="193">
        <v>0.20071882899999999</v>
      </c>
    </row>
    <row r="7914" spans="2:8" x14ac:dyDescent="0.25">
      <c r="B7914" s="192">
        <f t="shared" si="624"/>
        <v>43430.624999980813</v>
      </c>
      <c r="C7914" s="16">
        <f t="shared" si="620"/>
        <v>11</v>
      </c>
      <c r="D7914" s="16">
        <f t="shared" si="621"/>
        <v>1</v>
      </c>
      <c r="E7914" s="16">
        <f t="shared" si="622"/>
        <v>1</v>
      </c>
      <c r="F7914" s="16">
        <f t="shared" si="623"/>
        <v>15</v>
      </c>
      <c r="G7914" s="195">
        <v>7912</v>
      </c>
      <c r="H7914" s="193">
        <v>0.13479506599999999</v>
      </c>
    </row>
    <row r="7915" spans="2:8" x14ac:dyDescent="0.25">
      <c r="B7915" s="192">
        <f t="shared" si="624"/>
        <v>43430.666666647478</v>
      </c>
      <c r="C7915" s="16">
        <f t="shared" si="620"/>
        <v>11</v>
      </c>
      <c r="D7915" s="16">
        <f t="shared" si="621"/>
        <v>1</v>
      </c>
      <c r="E7915" s="16">
        <f t="shared" si="622"/>
        <v>1</v>
      </c>
      <c r="F7915" s="16">
        <f t="shared" si="623"/>
        <v>16</v>
      </c>
      <c r="G7915" s="195">
        <v>7913</v>
      </c>
      <c r="H7915" s="193">
        <v>2.0619541000000002E-2</v>
      </c>
    </row>
    <row r="7916" spans="2:8" x14ac:dyDescent="0.25">
      <c r="B7916" s="192">
        <f t="shared" si="624"/>
        <v>43430.708333314142</v>
      </c>
      <c r="C7916" s="16">
        <f t="shared" si="620"/>
        <v>11</v>
      </c>
      <c r="D7916" s="16">
        <f t="shared" si="621"/>
        <v>1</v>
      </c>
      <c r="E7916" s="16">
        <f t="shared" si="622"/>
        <v>1</v>
      </c>
      <c r="F7916" s="16">
        <f t="shared" si="623"/>
        <v>17</v>
      </c>
      <c r="G7916" s="195">
        <v>7914</v>
      </c>
      <c r="H7916" s="193">
        <v>0</v>
      </c>
    </row>
    <row r="7917" spans="2:8" x14ac:dyDescent="0.25">
      <c r="B7917" s="192">
        <f t="shared" si="624"/>
        <v>43430.749999980806</v>
      </c>
      <c r="C7917" s="16">
        <f t="shared" si="620"/>
        <v>11</v>
      </c>
      <c r="D7917" s="16">
        <f t="shared" si="621"/>
        <v>1</v>
      </c>
      <c r="E7917" s="16">
        <f t="shared" si="622"/>
        <v>1</v>
      </c>
      <c r="F7917" s="16">
        <f t="shared" si="623"/>
        <v>18</v>
      </c>
      <c r="G7917" s="195">
        <v>7915</v>
      </c>
      <c r="H7917" s="193">
        <v>0</v>
      </c>
    </row>
    <row r="7918" spans="2:8" x14ac:dyDescent="0.25">
      <c r="B7918" s="192">
        <f t="shared" si="624"/>
        <v>43430.79166664747</v>
      </c>
      <c r="C7918" s="16">
        <f t="shared" si="620"/>
        <v>11</v>
      </c>
      <c r="D7918" s="16">
        <f t="shared" si="621"/>
        <v>1</v>
      </c>
      <c r="E7918" s="16">
        <f t="shared" si="622"/>
        <v>1</v>
      </c>
      <c r="F7918" s="16">
        <f t="shared" si="623"/>
        <v>19</v>
      </c>
      <c r="G7918" s="195">
        <v>7916</v>
      </c>
      <c r="H7918" s="193">
        <v>0</v>
      </c>
    </row>
    <row r="7919" spans="2:8" x14ac:dyDescent="0.25">
      <c r="B7919" s="192">
        <f t="shared" si="624"/>
        <v>43430.833333314135</v>
      </c>
      <c r="C7919" s="16">
        <f t="shared" si="620"/>
        <v>11</v>
      </c>
      <c r="D7919" s="16">
        <f t="shared" si="621"/>
        <v>1</v>
      </c>
      <c r="E7919" s="16">
        <f t="shared" si="622"/>
        <v>1</v>
      </c>
      <c r="F7919" s="16">
        <f t="shared" si="623"/>
        <v>20</v>
      </c>
      <c r="G7919" s="195">
        <v>7917</v>
      </c>
      <c r="H7919" s="193">
        <v>0</v>
      </c>
    </row>
    <row r="7920" spans="2:8" x14ac:dyDescent="0.25">
      <c r="B7920" s="192">
        <f t="shared" si="624"/>
        <v>43430.874999980799</v>
      </c>
      <c r="C7920" s="16">
        <f t="shared" si="620"/>
        <v>11</v>
      </c>
      <c r="D7920" s="16">
        <f t="shared" si="621"/>
        <v>1</v>
      </c>
      <c r="E7920" s="16">
        <f t="shared" si="622"/>
        <v>1</v>
      </c>
      <c r="F7920" s="16">
        <f t="shared" si="623"/>
        <v>21</v>
      </c>
      <c r="G7920" s="195">
        <v>7918</v>
      </c>
      <c r="H7920" s="193">
        <v>0</v>
      </c>
    </row>
    <row r="7921" spans="2:8" x14ac:dyDescent="0.25">
      <c r="B7921" s="192">
        <f t="shared" si="624"/>
        <v>43430.916666647463</v>
      </c>
      <c r="C7921" s="16">
        <f t="shared" si="620"/>
        <v>11</v>
      </c>
      <c r="D7921" s="16">
        <f t="shared" si="621"/>
        <v>1</v>
      </c>
      <c r="E7921" s="16">
        <f t="shared" si="622"/>
        <v>1</v>
      </c>
      <c r="F7921" s="16">
        <f t="shared" si="623"/>
        <v>22</v>
      </c>
      <c r="G7921" s="195">
        <v>7919</v>
      </c>
      <c r="H7921" s="193">
        <v>0</v>
      </c>
    </row>
    <row r="7922" spans="2:8" x14ac:dyDescent="0.25">
      <c r="B7922" s="192">
        <f t="shared" si="624"/>
        <v>43430.958333314127</v>
      </c>
      <c r="C7922" s="16">
        <f t="shared" si="620"/>
        <v>11</v>
      </c>
      <c r="D7922" s="16">
        <f t="shared" si="621"/>
        <v>1</v>
      </c>
      <c r="E7922" s="16">
        <f t="shared" si="622"/>
        <v>1</v>
      </c>
      <c r="F7922" s="16">
        <f t="shared" si="623"/>
        <v>23</v>
      </c>
      <c r="G7922" s="195">
        <v>7920</v>
      </c>
      <c r="H7922" s="193">
        <v>0</v>
      </c>
    </row>
    <row r="7923" spans="2:8" x14ac:dyDescent="0.25">
      <c r="B7923" s="192">
        <f t="shared" si="624"/>
        <v>43430.999999980791</v>
      </c>
      <c r="C7923" s="16">
        <f t="shared" si="620"/>
        <v>11</v>
      </c>
      <c r="D7923" s="16">
        <f t="shared" si="621"/>
        <v>2</v>
      </c>
      <c r="E7923" s="16">
        <f t="shared" si="622"/>
        <v>1</v>
      </c>
      <c r="F7923" s="16">
        <f t="shared" si="623"/>
        <v>0</v>
      </c>
      <c r="G7923" s="195">
        <v>7921</v>
      </c>
      <c r="H7923" s="193">
        <v>0</v>
      </c>
    </row>
    <row r="7924" spans="2:8" x14ac:dyDescent="0.25">
      <c r="B7924" s="192">
        <f t="shared" si="624"/>
        <v>43431.041666647456</v>
      </c>
      <c r="C7924" s="16">
        <f t="shared" si="620"/>
        <v>11</v>
      </c>
      <c r="D7924" s="16">
        <f t="shared" si="621"/>
        <v>2</v>
      </c>
      <c r="E7924" s="16">
        <f t="shared" si="622"/>
        <v>1</v>
      </c>
      <c r="F7924" s="16">
        <f t="shared" si="623"/>
        <v>1</v>
      </c>
      <c r="G7924" s="195">
        <v>7922</v>
      </c>
      <c r="H7924" s="193">
        <v>0</v>
      </c>
    </row>
    <row r="7925" spans="2:8" x14ac:dyDescent="0.25">
      <c r="B7925" s="192">
        <f t="shared" si="624"/>
        <v>43431.08333331412</v>
      </c>
      <c r="C7925" s="16">
        <f t="shared" si="620"/>
        <v>11</v>
      </c>
      <c r="D7925" s="16">
        <f t="shared" si="621"/>
        <v>2</v>
      </c>
      <c r="E7925" s="16">
        <f t="shared" si="622"/>
        <v>1</v>
      </c>
      <c r="F7925" s="16">
        <f t="shared" si="623"/>
        <v>2</v>
      </c>
      <c r="G7925" s="195">
        <v>7923</v>
      </c>
      <c r="H7925" s="193">
        <v>0</v>
      </c>
    </row>
    <row r="7926" spans="2:8" x14ac:dyDescent="0.25">
      <c r="B7926" s="192">
        <f t="shared" si="624"/>
        <v>43431.124999980784</v>
      </c>
      <c r="C7926" s="16">
        <f t="shared" si="620"/>
        <v>11</v>
      </c>
      <c r="D7926" s="16">
        <f t="shared" si="621"/>
        <v>2</v>
      </c>
      <c r="E7926" s="16">
        <f t="shared" si="622"/>
        <v>1</v>
      </c>
      <c r="F7926" s="16">
        <f t="shared" si="623"/>
        <v>3</v>
      </c>
      <c r="G7926" s="195">
        <v>7924</v>
      </c>
      <c r="H7926" s="193">
        <v>0</v>
      </c>
    </row>
    <row r="7927" spans="2:8" x14ac:dyDescent="0.25">
      <c r="B7927" s="192">
        <f t="shared" si="624"/>
        <v>43431.166666647448</v>
      </c>
      <c r="C7927" s="16">
        <f t="shared" si="620"/>
        <v>11</v>
      </c>
      <c r="D7927" s="16">
        <f t="shared" si="621"/>
        <v>2</v>
      </c>
      <c r="E7927" s="16">
        <f t="shared" si="622"/>
        <v>1</v>
      </c>
      <c r="F7927" s="16">
        <f t="shared" si="623"/>
        <v>4</v>
      </c>
      <c r="G7927" s="195">
        <v>7925</v>
      </c>
      <c r="H7927" s="193">
        <v>0</v>
      </c>
    </row>
    <row r="7928" spans="2:8" x14ac:dyDescent="0.25">
      <c r="B7928" s="192">
        <f t="shared" si="624"/>
        <v>43431.208333314113</v>
      </c>
      <c r="C7928" s="16">
        <f t="shared" si="620"/>
        <v>11</v>
      </c>
      <c r="D7928" s="16">
        <f t="shared" si="621"/>
        <v>2</v>
      </c>
      <c r="E7928" s="16">
        <f t="shared" si="622"/>
        <v>1</v>
      </c>
      <c r="F7928" s="16">
        <f t="shared" si="623"/>
        <v>5</v>
      </c>
      <c r="G7928" s="195">
        <v>7926</v>
      </c>
      <c r="H7928" s="193">
        <v>0</v>
      </c>
    </row>
    <row r="7929" spans="2:8" x14ac:dyDescent="0.25">
      <c r="B7929" s="192">
        <f t="shared" si="624"/>
        <v>43431.249999980777</v>
      </c>
      <c r="C7929" s="16">
        <f t="shared" si="620"/>
        <v>11</v>
      </c>
      <c r="D7929" s="16">
        <f t="shared" si="621"/>
        <v>2</v>
      </c>
      <c r="E7929" s="16">
        <f t="shared" si="622"/>
        <v>1</v>
      </c>
      <c r="F7929" s="16">
        <f t="shared" si="623"/>
        <v>6</v>
      </c>
      <c r="G7929" s="195">
        <v>7927</v>
      </c>
      <c r="H7929" s="193">
        <v>0</v>
      </c>
    </row>
    <row r="7930" spans="2:8" x14ac:dyDescent="0.25">
      <c r="B7930" s="192">
        <f t="shared" si="624"/>
        <v>43431.291666647441</v>
      </c>
      <c r="C7930" s="16">
        <f t="shared" si="620"/>
        <v>11</v>
      </c>
      <c r="D7930" s="16">
        <f t="shared" si="621"/>
        <v>2</v>
      </c>
      <c r="E7930" s="16">
        <f t="shared" si="622"/>
        <v>1</v>
      </c>
      <c r="F7930" s="16">
        <f t="shared" si="623"/>
        <v>7</v>
      </c>
      <c r="G7930" s="195">
        <v>7928</v>
      </c>
      <c r="H7930" s="193">
        <v>2.2772130000000002E-3</v>
      </c>
    </row>
    <row r="7931" spans="2:8" x14ac:dyDescent="0.25">
      <c r="B7931" s="192">
        <f t="shared" si="624"/>
        <v>43431.333333314105</v>
      </c>
      <c r="C7931" s="16">
        <f t="shared" si="620"/>
        <v>11</v>
      </c>
      <c r="D7931" s="16">
        <f t="shared" si="621"/>
        <v>2</v>
      </c>
      <c r="E7931" s="16">
        <f t="shared" si="622"/>
        <v>1</v>
      </c>
      <c r="F7931" s="16">
        <f t="shared" si="623"/>
        <v>8</v>
      </c>
      <c r="G7931" s="195">
        <v>7929</v>
      </c>
      <c r="H7931" s="193">
        <v>7.3681259999999998E-2</v>
      </c>
    </row>
    <row r="7932" spans="2:8" x14ac:dyDescent="0.25">
      <c r="B7932" s="192">
        <f t="shared" si="624"/>
        <v>43431.37499998077</v>
      </c>
      <c r="C7932" s="16">
        <f t="shared" si="620"/>
        <v>11</v>
      </c>
      <c r="D7932" s="16">
        <f t="shared" si="621"/>
        <v>2</v>
      </c>
      <c r="E7932" s="16">
        <f t="shared" si="622"/>
        <v>1</v>
      </c>
      <c r="F7932" s="16">
        <f t="shared" si="623"/>
        <v>9</v>
      </c>
      <c r="G7932" s="195">
        <v>7930</v>
      </c>
      <c r="H7932" s="193">
        <v>0.15923082199999999</v>
      </c>
    </row>
    <row r="7933" spans="2:8" x14ac:dyDescent="0.25">
      <c r="B7933" s="192">
        <f t="shared" si="624"/>
        <v>43431.416666647434</v>
      </c>
      <c r="C7933" s="16">
        <f t="shared" si="620"/>
        <v>11</v>
      </c>
      <c r="D7933" s="16">
        <f t="shared" si="621"/>
        <v>2</v>
      </c>
      <c r="E7933" s="16">
        <f t="shared" si="622"/>
        <v>1</v>
      </c>
      <c r="F7933" s="16">
        <f t="shared" si="623"/>
        <v>10</v>
      </c>
      <c r="G7933" s="195">
        <v>7931</v>
      </c>
      <c r="H7933" s="193">
        <v>0.202347676</v>
      </c>
    </row>
    <row r="7934" spans="2:8" x14ac:dyDescent="0.25">
      <c r="B7934" s="192">
        <f t="shared" si="624"/>
        <v>43431.458333314098</v>
      </c>
      <c r="C7934" s="16">
        <f t="shared" si="620"/>
        <v>11</v>
      </c>
      <c r="D7934" s="16">
        <f t="shared" si="621"/>
        <v>2</v>
      </c>
      <c r="E7934" s="16">
        <f t="shared" si="622"/>
        <v>1</v>
      </c>
      <c r="F7934" s="16">
        <f t="shared" si="623"/>
        <v>11</v>
      </c>
      <c r="G7934" s="195">
        <v>7932</v>
      </c>
      <c r="H7934" s="193">
        <v>0.217676799</v>
      </c>
    </row>
    <row r="7935" spans="2:8" x14ac:dyDescent="0.25">
      <c r="B7935" s="192">
        <f t="shared" si="624"/>
        <v>43431.499999980762</v>
      </c>
      <c r="C7935" s="16">
        <f t="shared" si="620"/>
        <v>11</v>
      </c>
      <c r="D7935" s="16">
        <f t="shared" si="621"/>
        <v>2</v>
      </c>
      <c r="E7935" s="16">
        <f t="shared" si="622"/>
        <v>1</v>
      </c>
      <c r="F7935" s="16">
        <f t="shared" si="623"/>
        <v>12</v>
      </c>
      <c r="G7935" s="195">
        <v>7933</v>
      </c>
      <c r="H7935" s="193">
        <v>0.23177919299999999</v>
      </c>
    </row>
    <row r="7936" spans="2:8" x14ac:dyDescent="0.25">
      <c r="B7936" s="192">
        <f t="shared" si="624"/>
        <v>43431.541666647427</v>
      </c>
      <c r="C7936" s="16">
        <f t="shared" si="620"/>
        <v>11</v>
      </c>
      <c r="D7936" s="16">
        <f t="shared" si="621"/>
        <v>2</v>
      </c>
      <c r="E7936" s="16">
        <f t="shared" si="622"/>
        <v>1</v>
      </c>
      <c r="F7936" s="16">
        <f t="shared" si="623"/>
        <v>13</v>
      </c>
      <c r="G7936" s="195">
        <v>7934</v>
      </c>
      <c r="H7936" s="193">
        <v>0.21535141999999999</v>
      </c>
    </row>
    <row r="7937" spans="2:8" x14ac:dyDescent="0.25">
      <c r="B7937" s="192">
        <f t="shared" si="624"/>
        <v>43431.583333314091</v>
      </c>
      <c r="C7937" s="16">
        <f t="shared" si="620"/>
        <v>11</v>
      </c>
      <c r="D7937" s="16">
        <f t="shared" si="621"/>
        <v>2</v>
      </c>
      <c r="E7937" s="16">
        <f t="shared" si="622"/>
        <v>1</v>
      </c>
      <c r="F7937" s="16">
        <f t="shared" si="623"/>
        <v>14</v>
      </c>
      <c r="G7937" s="195">
        <v>7935</v>
      </c>
      <c r="H7937" s="193">
        <v>0.18810087</v>
      </c>
    </row>
    <row r="7938" spans="2:8" x14ac:dyDescent="0.25">
      <c r="B7938" s="192">
        <f t="shared" si="624"/>
        <v>43431.624999980755</v>
      </c>
      <c r="C7938" s="16">
        <f t="shared" si="620"/>
        <v>11</v>
      </c>
      <c r="D7938" s="16">
        <f t="shared" si="621"/>
        <v>2</v>
      </c>
      <c r="E7938" s="16">
        <f t="shared" si="622"/>
        <v>1</v>
      </c>
      <c r="F7938" s="16">
        <f t="shared" si="623"/>
        <v>15</v>
      </c>
      <c r="G7938" s="195">
        <v>7936</v>
      </c>
      <c r="H7938" s="193">
        <v>0.130963407</v>
      </c>
    </row>
    <row r="7939" spans="2:8" x14ac:dyDescent="0.25">
      <c r="B7939" s="192">
        <f t="shared" si="624"/>
        <v>43431.666666647419</v>
      </c>
      <c r="C7939" s="16">
        <f t="shared" si="620"/>
        <v>11</v>
      </c>
      <c r="D7939" s="16">
        <f t="shared" si="621"/>
        <v>2</v>
      </c>
      <c r="E7939" s="16">
        <f t="shared" si="622"/>
        <v>1</v>
      </c>
      <c r="F7939" s="16">
        <f t="shared" si="623"/>
        <v>16</v>
      </c>
      <c r="G7939" s="195">
        <v>7937</v>
      </c>
      <c r="H7939" s="193">
        <v>1.6673526000000001E-2</v>
      </c>
    </row>
    <row r="7940" spans="2:8" x14ac:dyDescent="0.25">
      <c r="B7940" s="192">
        <f t="shared" si="624"/>
        <v>43431.708333314084</v>
      </c>
      <c r="C7940" s="16">
        <f t="shared" ref="C7940:C8003" si="625">MONTH(B7940)</f>
        <v>11</v>
      </c>
      <c r="D7940" s="16">
        <f t="shared" ref="D7940:D8003" si="626">WEEKDAY(B7940,2)</f>
        <v>2</v>
      </c>
      <c r="E7940" s="16">
        <f t="shared" ref="E7940:E8003" si="627">IF(D7940&lt;6,1,2)</f>
        <v>1</v>
      </c>
      <c r="F7940" s="16">
        <f t="shared" ref="F7940:F8003" si="628">HOUR(B7940)</f>
        <v>17</v>
      </c>
      <c r="G7940" s="195">
        <v>7938</v>
      </c>
      <c r="H7940" s="193">
        <v>0</v>
      </c>
    </row>
    <row r="7941" spans="2:8" x14ac:dyDescent="0.25">
      <c r="B7941" s="192">
        <f t="shared" ref="B7941:B8004" si="629">B7940+1/24</f>
        <v>43431.749999980748</v>
      </c>
      <c r="C7941" s="16">
        <f t="shared" si="625"/>
        <v>11</v>
      </c>
      <c r="D7941" s="16">
        <f t="shared" si="626"/>
        <v>2</v>
      </c>
      <c r="E7941" s="16">
        <f t="shared" si="627"/>
        <v>1</v>
      </c>
      <c r="F7941" s="16">
        <f t="shared" si="628"/>
        <v>18</v>
      </c>
      <c r="G7941" s="195">
        <v>7939</v>
      </c>
      <c r="H7941" s="193">
        <v>0</v>
      </c>
    </row>
    <row r="7942" spans="2:8" x14ac:dyDescent="0.25">
      <c r="B7942" s="192">
        <f t="shared" si="629"/>
        <v>43431.791666647412</v>
      </c>
      <c r="C7942" s="16">
        <f t="shared" si="625"/>
        <v>11</v>
      </c>
      <c r="D7942" s="16">
        <f t="shared" si="626"/>
        <v>2</v>
      </c>
      <c r="E7942" s="16">
        <f t="shared" si="627"/>
        <v>1</v>
      </c>
      <c r="F7942" s="16">
        <f t="shared" si="628"/>
        <v>19</v>
      </c>
      <c r="G7942" s="195">
        <v>7940</v>
      </c>
      <c r="H7942" s="193">
        <v>0</v>
      </c>
    </row>
    <row r="7943" spans="2:8" x14ac:dyDescent="0.25">
      <c r="B7943" s="192">
        <f t="shared" si="629"/>
        <v>43431.833333314076</v>
      </c>
      <c r="C7943" s="16">
        <f t="shared" si="625"/>
        <v>11</v>
      </c>
      <c r="D7943" s="16">
        <f t="shared" si="626"/>
        <v>2</v>
      </c>
      <c r="E7943" s="16">
        <f t="shared" si="627"/>
        <v>1</v>
      </c>
      <c r="F7943" s="16">
        <f t="shared" si="628"/>
        <v>20</v>
      </c>
      <c r="G7943" s="195">
        <v>7941</v>
      </c>
      <c r="H7943" s="193">
        <v>0</v>
      </c>
    </row>
    <row r="7944" spans="2:8" x14ac:dyDescent="0.25">
      <c r="B7944" s="192">
        <f t="shared" si="629"/>
        <v>43431.874999980741</v>
      </c>
      <c r="C7944" s="16">
        <f t="shared" si="625"/>
        <v>11</v>
      </c>
      <c r="D7944" s="16">
        <f t="shared" si="626"/>
        <v>2</v>
      </c>
      <c r="E7944" s="16">
        <f t="shared" si="627"/>
        <v>1</v>
      </c>
      <c r="F7944" s="16">
        <f t="shared" si="628"/>
        <v>21</v>
      </c>
      <c r="G7944" s="195">
        <v>7942</v>
      </c>
      <c r="H7944" s="193">
        <v>0</v>
      </c>
    </row>
    <row r="7945" spans="2:8" x14ac:dyDescent="0.25">
      <c r="B7945" s="192">
        <f t="shared" si="629"/>
        <v>43431.916666647405</v>
      </c>
      <c r="C7945" s="16">
        <f t="shared" si="625"/>
        <v>11</v>
      </c>
      <c r="D7945" s="16">
        <f t="shared" si="626"/>
        <v>2</v>
      </c>
      <c r="E7945" s="16">
        <f t="shared" si="627"/>
        <v>1</v>
      </c>
      <c r="F7945" s="16">
        <f t="shared" si="628"/>
        <v>22</v>
      </c>
      <c r="G7945" s="195">
        <v>7943</v>
      </c>
      <c r="H7945" s="193">
        <v>0</v>
      </c>
    </row>
    <row r="7946" spans="2:8" x14ac:dyDescent="0.25">
      <c r="B7946" s="192">
        <f t="shared" si="629"/>
        <v>43431.958333314069</v>
      </c>
      <c r="C7946" s="16">
        <f t="shared" si="625"/>
        <v>11</v>
      </c>
      <c r="D7946" s="16">
        <f t="shared" si="626"/>
        <v>2</v>
      </c>
      <c r="E7946" s="16">
        <f t="shared" si="627"/>
        <v>1</v>
      </c>
      <c r="F7946" s="16">
        <f t="shared" si="628"/>
        <v>23</v>
      </c>
      <c r="G7946" s="195">
        <v>7944</v>
      </c>
      <c r="H7946" s="193">
        <v>0</v>
      </c>
    </row>
    <row r="7947" spans="2:8" x14ac:dyDescent="0.25">
      <c r="B7947" s="192">
        <f t="shared" si="629"/>
        <v>43431.999999980733</v>
      </c>
      <c r="C7947" s="16">
        <f t="shared" si="625"/>
        <v>11</v>
      </c>
      <c r="D7947" s="16">
        <f t="shared" si="626"/>
        <v>3</v>
      </c>
      <c r="E7947" s="16">
        <f t="shared" si="627"/>
        <v>1</v>
      </c>
      <c r="F7947" s="16">
        <f t="shared" si="628"/>
        <v>0</v>
      </c>
      <c r="G7947" s="195">
        <v>7945</v>
      </c>
      <c r="H7947" s="193">
        <v>0</v>
      </c>
    </row>
    <row r="7948" spans="2:8" x14ac:dyDescent="0.25">
      <c r="B7948" s="192">
        <f t="shared" si="629"/>
        <v>43432.041666647398</v>
      </c>
      <c r="C7948" s="16">
        <f t="shared" si="625"/>
        <v>11</v>
      </c>
      <c r="D7948" s="16">
        <f t="shared" si="626"/>
        <v>3</v>
      </c>
      <c r="E7948" s="16">
        <f t="shared" si="627"/>
        <v>1</v>
      </c>
      <c r="F7948" s="16">
        <f t="shared" si="628"/>
        <v>1</v>
      </c>
      <c r="G7948" s="195">
        <v>7946</v>
      </c>
      <c r="H7948" s="193">
        <v>0</v>
      </c>
    </row>
    <row r="7949" spans="2:8" x14ac:dyDescent="0.25">
      <c r="B7949" s="192">
        <f t="shared" si="629"/>
        <v>43432.083333314062</v>
      </c>
      <c r="C7949" s="16">
        <f t="shared" si="625"/>
        <v>11</v>
      </c>
      <c r="D7949" s="16">
        <f t="shared" si="626"/>
        <v>3</v>
      </c>
      <c r="E7949" s="16">
        <f t="shared" si="627"/>
        <v>1</v>
      </c>
      <c r="F7949" s="16">
        <f t="shared" si="628"/>
        <v>2</v>
      </c>
      <c r="G7949" s="195">
        <v>7947</v>
      </c>
      <c r="H7949" s="193">
        <v>0</v>
      </c>
    </row>
    <row r="7950" spans="2:8" x14ac:dyDescent="0.25">
      <c r="B7950" s="192">
        <f t="shared" si="629"/>
        <v>43432.124999980726</v>
      </c>
      <c r="C7950" s="16">
        <f t="shared" si="625"/>
        <v>11</v>
      </c>
      <c r="D7950" s="16">
        <f t="shared" si="626"/>
        <v>3</v>
      </c>
      <c r="E7950" s="16">
        <f t="shared" si="627"/>
        <v>1</v>
      </c>
      <c r="F7950" s="16">
        <f t="shared" si="628"/>
        <v>3</v>
      </c>
      <c r="G7950" s="195">
        <v>7948</v>
      </c>
      <c r="H7950" s="193">
        <v>0</v>
      </c>
    </row>
    <row r="7951" spans="2:8" x14ac:dyDescent="0.25">
      <c r="B7951" s="192">
        <f t="shared" si="629"/>
        <v>43432.16666664739</v>
      </c>
      <c r="C7951" s="16">
        <f t="shared" si="625"/>
        <v>11</v>
      </c>
      <c r="D7951" s="16">
        <f t="shared" si="626"/>
        <v>3</v>
      </c>
      <c r="E7951" s="16">
        <f t="shared" si="627"/>
        <v>1</v>
      </c>
      <c r="F7951" s="16">
        <f t="shared" si="628"/>
        <v>4</v>
      </c>
      <c r="G7951" s="195">
        <v>7949</v>
      </c>
      <c r="H7951" s="193">
        <v>0</v>
      </c>
    </row>
    <row r="7952" spans="2:8" x14ac:dyDescent="0.25">
      <c r="B7952" s="192">
        <f t="shared" si="629"/>
        <v>43432.208333314054</v>
      </c>
      <c r="C7952" s="16">
        <f t="shared" si="625"/>
        <v>11</v>
      </c>
      <c r="D7952" s="16">
        <f t="shared" si="626"/>
        <v>3</v>
      </c>
      <c r="E7952" s="16">
        <f t="shared" si="627"/>
        <v>1</v>
      </c>
      <c r="F7952" s="16">
        <f t="shared" si="628"/>
        <v>5</v>
      </c>
      <c r="G7952" s="195">
        <v>7950</v>
      </c>
      <c r="H7952" s="193">
        <v>0</v>
      </c>
    </row>
    <row r="7953" spans="2:8" x14ac:dyDescent="0.25">
      <c r="B7953" s="192">
        <f t="shared" si="629"/>
        <v>43432.249999980719</v>
      </c>
      <c r="C7953" s="16">
        <f t="shared" si="625"/>
        <v>11</v>
      </c>
      <c r="D7953" s="16">
        <f t="shared" si="626"/>
        <v>3</v>
      </c>
      <c r="E7953" s="16">
        <f t="shared" si="627"/>
        <v>1</v>
      </c>
      <c r="F7953" s="16">
        <f t="shared" si="628"/>
        <v>6</v>
      </c>
      <c r="G7953" s="195">
        <v>7951</v>
      </c>
      <c r="H7953" s="193">
        <v>0</v>
      </c>
    </row>
    <row r="7954" spans="2:8" x14ac:dyDescent="0.25">
      <c r="B7954" s="192">
        <f t="shared" si="629"/>
        <v>43432.291666647383</v>
      </c>
      <c r="C7954" s="16">
        <f t="shared" si="625"/>
        <v>11</v>
      </c>
      <c r="D7954" s="16">
        <f t="shared" si="626"/>
        <v>3</v>
      </c>
      <c r="E7954" s="16">
        <f t="shared" si="627"/>
        <v>1</v>
      </c>
      <c r="F7954" s="16">
        <f t="shared" si="628"/>
        <v>7</v>
      </c>
      <c r="G7954" s="195">
        <v>7952</v>
      </c>
      <c r="H7954" s="193">
        <v>6.0312880000000001E-3</v>
      </c>
    </row>
    <row r="7955" spans="2:8" x14ac:dyDescent="0.25">
      <c r="B7955" s="192">
        <f t="shared" si="629"/>
        <v>43432.333333314047</v>
      </c>
      <c r="C7955" s="16">
        <f t="shared" si="625"/>
        <v>11</v>
      </c>
      <c r="D7955" s="16">
        <f t="shared" si="626"/>
        <v>3</v>
      </c>
      <c r="E7955" s="16">
        <f t="shared" si="627"/>
        <v>1</v>
      </c>
      <c r="F7955" s="16">
        <f t="shared" si="628"/>
        <v>8</v>
      </c>
      <c r="G7955" s="195">
        <v>7953</v>
      </c>
      <c r="H7955" s="193">
        <v>0.114619684</v>
      </c>
    </row>
    <row r="7956" spans="2:8" x14ac:dyDescent="0.25">
      <c r="B7956" s="192">
        <f t="shared" si="629"/>
        <v>43432.374999980711</v>
      </c>
      <c r="C7956" s="16">
        <f t="shared" si="625"/>
        <v>11</v>
      </c>
      <c r="D7956" s="16">
        <f t="shared" si="626"/>
        <v>3</v>
      </c>
      <c r="E7956" s="16">
        <f t="shared" si="627"/>
        <v>1</v>
      </c>
      <c r="F7956" s="16">
        <f t="shared" si="628"/>
        <v>9</v>
      </c>
      <c r="G7956" s="195">
        <v>7954</v>
      </c>
      <c r="H7956" s="193">
        <v>0.23642326699999999</v>
      </c>
    </row>
    <row r="7957" spans="2:8" x14ac:dyDescent="0.25">
      <c r="B7957" s="192">
        <f t="shared" si="629"/>
        <v>43432.416666647376</v>
      </c>
      <c r="C7957" s="16">
        <f t="shared" si="625"/>
        <v>11</v>
      </c>
      <c r="D7957" s="16">
        <f t="shared" si="626"/>
        <v>3</v>
      </c>
      <c r="E7957" s="16">
        <f t="shared" si="627"/>
        <v>1</v>
      </c>
      <c r="F7957" s="16">
        <f t="shared" si="628"/>
        <v>10</v>
      </c>
      <c r="G7957" s="195">
        <v>7955</v>
      </c>
      <c r="H7957" s="193">
        <v>0.26227799200000002</v>
      </c>
    </row>
    <row r="7958" spans="2:8" x14ac:dyDescent="0.25">
      <c r="B7958" s="192">
        <f t="shared" si="629"/>
        <v>43432.45833331404</v>
      </c>
      <c r="C7958" s="16">
        <f t="shared" si="625"/>
        <v>11</v>
      </c>
      <c r="D7958" s="16">
        <f t="shared" si="626"/>
        <v>3</v>
      </c>
      <c r="E7958" s="16">
        <f t="shared" si="627"/>
        <v>1</v>
      </c>
      <c r="F7958" s="16">
        <f t="shared" si="628"/>
        <v>11</v>
      </c>
      <c r="G7958" s="195">
        <v>7956</v>
      </c>
      <c r="H7958" s="193">
        <v>0.27521737400000001</v>
      </c>
    </row>
    <row r="7959" spans="2:8" x14ac:dyDescent="0.25">
      <c r="B7959" s="192">
        <f t="shared" si="629"/>
        <v>43432.499999980704</v>
      </c>
      <c r="C7959" s="16">
        <f t="shared" si="625"/>
        <v>11</v>
      </c>
      <c r="D7959" s="16">
        <f t="shared" si="626"/>
        <v>3</v>
      </c>
      <c r="E7959" s="16">
        <f t="shared" si="627"/>
        <v>1</v>
      </c>
      <c r="F7959" s="16">
        <f t="shared" si="628"/>
        <v>12</v>
      </c>
      <c r="G7959" s="195">
        <v>7957</v>
      </c>
      <c r="H7959" s="193">
        <v>0.27313161800000002</v>
      </c>
    </row>
    <row r="7960" spans="2:8" x14ac:dyDescent="0.25">
      <c r="B7960" s="192">
        <f t="shared" si="629"/>
        <v>43432.541666647368</v>
      </c>
      <c r="C7960" s="16">
        <f t="shared" si="625"/>
        <v>11</v>
      </c>
      <c r="D7960" s="16">
        <f t="shared" si="626"/>
        <v>3</v>
      </c>
      <c r="E7960" s="16">
        <f t="shared" si="627"/>
        <v>1</v>
      </c>
      <c r="F7960" s="16">
        <f t="shared" si="628"/>
        <v>13</v>
      </c>
      <c r="G7960" s="195">
        <v>7958</v>
      </c>
      <c r="H7960" s="193">
        <v>0.23973238699999999</v>
      </c>
    </row>
    <row r="7961" spans="2:8" x14ac:dyDescent="0.25">
      <c r="B7961" s="192">
        <f t="shared" si="629"/>
        <v>43432.583333314033</v>
      </c>
      <c r="C7961" s="16">
        <f t="shared" si="625"/>
        <v>11</v>
      </c>
      <c r="D7961" s="16">
        <f t="shared" si="626"/>
        <v>3</v>
      </c>
      <c r="E7961" s="16">
        <f t="shared" si="627"/>
        <v>1</v>
      </c>
      <c r="F7961" s="16">
        <f t="shared" si="628"/>
        <v>14</v>
      </c>
      <c r="G7961" s="195">
        <v>7959</v>
      </c>
      <c r="H7961" s="193">
        <v>0.22216945799999999</v>
      </c>
    </row>
    <row r="7962" spans="2:8" x14ac:dyDescent="0.25">
      <c r="B7962" s="192">
        <f t="shared" si="629"/>
        <v>43432.624999980697</v>
      </c>
      <c r="C7962" s="16">
        <f t="shared" si="625"/>
        <v>11</v>
      </c>
      <c r="D7962" s="16">
        <f t="shared" si="626"/>
        <v>3</v>
      </c>
      <c r="E7962" s="16">
        <f t="shared" si="627"/>
        <v>1</v>
      </c>
      <c r="F7962" s="16">
        <f t="shared" si="628"/>
        <v>15</v>
      </c>
      <c r="G7962" s="195">
        <v>7960</v>
      </c>
      <c r="H7962" s="193">
        <v>0.14916652</v>
      </c>
    </row>
    <row r="7963" spans="2:8" x14ac:dyDescent="0.25">
      <c r="B7963" s="192">
        <f t="shared" si="629"/>
        <v>43432.666666647361</v>
      </c>
      <c r="C7963" s="16">
        <f t="shared" si="625"/>
        <v>11</v>
      </c>
      <c r="D7963" s="16">
        <f t="shared" si="626"/>
        <v>3</v>
      </c>
      <c r="E7963" s="16">
        <f t="shared" si="627"/>
        <v>1</v>
      </c>
      <c r="F7963" s="16">
        <f t="shared" si="628"/>
        <v>16</v>
      </c>
      <c r="G7963" s="195">
        <v>7961</v>
      </c>
      <c r="H7963" s="193">
        <v>2.1837120000000002E-2</v>
      </c>
    </row>
    <row r="7964" spans="2:8" x14ac:dyDescent="0.25">
      <c r="B7964" s="192">
        <f t="shared" si="629"/>
        <v>43432.708333314025</v>
      </c>
      <c r="C7964" s="16">
        <f t="shared" si="625"/>
        <v>11</v>
      </c>
      <c r="D7964" s="16">
        <f t="shared" si="626"/>
        <v>3</v>
      </c>
      <c r="E7964" s="16">
        <f t="shared" si="627"/>
        <v>1</v>
      </c>
      <c r="F7964" s="16">
        <f t="shared" si="628"/>
        <v>17</v>
      </c>
      <c r="G7964" s="195">
        <v>7962</v>
      </c>
      <c r="H7964" s="193">
        <v>0</v>
      </c>
    </row>
    <row r="7965" spans="2:8" x14ac:dyDescent="0.25">
      <c r="B7965" s="192">
        <f t="shared" si="629"/>
        <v>43432.74999998069</v>
      </c>
      <c r="C7965" s="16">
        <f t="shared" si="625"/>
        <v>11</v>
      </c>
      <c r="D7965" s="16">
        <f t="shared" si="626"/>
        <v>3</v>
      </c>
      <c r="E7965" s="16">
        <f t="shared" si="627"/>
        <v>1</v>
      </c>
      <c r="F7965" s="16">
        <f t="shared" si="628"/>
        <v>18</v>
      </c>
      <c r="G7965" s="195">
        <v>7963</v>
      </c>
      <c r="H7965" s="193">
        <v>0</v>
      </c>
    </row>
    <row r="7966" spans="2:8" x14ac:dyDescent="0.25">
      <c r="B7966" s="192">
        <f t="shared" si="629"/>
        <v>43432.791666647354</v>
      </c>
      <c r="C7966" s="16">
        <f t="shared" si="625"/>
        <v>11</v>
      </c>
      <c r="D7966" s="16">
        <f t="shared" si="626"/>
        <v>3</v>
      </c>
      <c r="E7966" s="16">
        <f t="shared" si="627"/>
        <v>1</v>
      </c>
      <c r="F7966" s="16">
        <f t="shared" si="628"/>
        <v>19</v>
      </c>
      <c r="G7966" s="195">
        <v>7964</v>
      </c>
      <c r="H7966" s="193">
        <v>0</v>
      </c>
    </row>
    <row r="7967" spans="2:8" x14ac:dyDescent="0.25">
      <c r="B7967" s="192">
        <f t="shared" si="629"/>
        <v>43432.833333314018</v>
      </c>
      <c r="C7967" s="16">
        <f t="shared" si="625"/>
        <v>11</v>
      </c>
      <c r="D7967" s="16">
        <f t="shared" si="626"/>
        <v>3</v>
      </c>
      <c r="E7967" s="16">
        <f t="shared" si="627"/>
        <v>1</v>
      </c>
      <c r="F7967" s="16">
        <f t="shared" si="628"/>
        <v>20</v>
      </c>
      <c r="G7967" s="195">
        <v>7965</v>
      </c>
      <c r="H7967" s="193">
        <v>0</v>
      </c>
    </row>
    <row r="7968" spans="2:8" x14ac:dyDescent="0.25">
      <c r="B7968" s="192">
        <f t="shared" si="629"/>
        <v>43432.874999980682</v>
      </c>
      <c r="C7968" s="16">
        <f t="shared" si="625"/>
        <v>11</v>
      </c>
      <c r="D7968" s="16">
        <f t="shared" si="626"/>
        <v>3</v>
      </c>
      <c r="E7968" s="16">
        <f t="shared" si="627"/>
        <v>1</v>
      </c>
      <c r="F7968" s="16">
        <f t="shared" si="628"/>
        <v>21</v>
      </c>
      <c r="G7968" s="195">
        <v>7966</v>
      </c>
      <c r="H7968" s="193">
        <v>0</v>
      </c>
    </row>
    <row r="7969" spans="2:8" x14ac:dyDescent="0.25">
      <c r="B7969" s="192">
        <f t="shared" si="629"/>
        <v>43432.916666647347</v>
      </c>
      <c r="C7969" s="16">
        <f t="shared" si="625"/>
        <v>11</v>
      </c>
      <c r="D7969" s="16">
        <f t="shared" si="626"/>
        <v>3</v>
      </c>
      <c r="E7969" s="16">
        <f t="shared" si="627"/>
        <v>1</v>
      </c>
      <c r="F7969" s="16">
        <f t="shared" si="628"/>
        <v>22</v>
      </c>
      <c r="G7969" s="195">
        <v>7967</v>
      </c>
      <c r="H7969" s="193">
        <v>0</v>
      </c>
    </row>
    <row r="7970" spans="2:8" x14ac:dyDescent="0.25">
      <c r="B7970" s="192">
        <f t="shared" si="629"/>
        <v>43432.958333314011</v>
      </c>
      <c r="C7970" s="16">
        <f t="shared" si="625"/>
        <v>11</v>
      </c>
      <c r="D7970" s="16">
        <f t="shared" si="626"/>
        <v>3</v>
      </c>
      <c r="E7970" s="16">
        <f t="shared" si="627"/>
        <v>1</v>
      </c>
      <c r="F7970" s="16">
        <f t="shared" si="628"/>
        <v>23</v>
      </c>
      <c r="G7970" s="195">
        <v>7968</v>
      </c>
      <c r="H7970" s="193">
        <v>0</v>
      </c>
    </row>
    <row r="7971" spans="2:8" x14ac:dyDescent="0.25">
      <c r="B7971" s="192">
        <f t="shared" si="629"/>
        <v>43432.999999980675</v>
      </c>
      <c r="C7971" s="16">
        <f t="shared" si="625"/>
        <v>11</v>
      </c>
      <c r="D7971" s="16">
        <f t="shared" si="626"/>
        <v>4</v>
      </c>
      <c r="E7971" s="16">
        <f t="shared" si="627"/>
        <v>1</v>
      </c>
      <c r="F7971" s="16">
        <f t="shared" si="628"/>
        <v>0</v>
      </c>
      <c r="G7971" s="195">
        <v>7969</v>
      </c>
      <c r="H7971" s="193">
        <v>0</v>
      </c>
    </row>
    <row r="7972" spans="2:8" x14ac:dyDescent="0.25">
      <c r="B7972" s="192">
        <f t="shared" si="629"/>
        <v>43433.041666647339</v>
      </c>
      <c r="C7972" s="16">
        <f t="shared" si="625"/>
        <v>11</v>
      </c>
      <c r="D7972" s="16">
        <f t="shared" si="626"/>
        <v>4</v>
      </c>
      <c r="E7972" s="16">
        <f t="shared" si="627"/>
        <v>1</v>
      </c>
      <c r="F7972" s="16">
        <f t="shared" si="628"/>
        <v>1</v>
      </c>
      <c r="G7972" s="195">
        <v>7970</v>
      </c>
      <c r="H7972" s="193">
        <v>0</v>
      </c>
    </row>
    <row r="7973" spans="2:8" x14ac:dyDescent="0.25">
      <c r="B7973" s="192">
        <f t="shared" si="629"/>
        <v>43433.083333314004</v>
      </c>
      <c r="C7973" s="16">
        <f t="shared" si="625"/>
        <v>11</v>
      </c>
      <c r="D7973" s="16">
        <f t="shared" si="626"/>
        <v>4</v>
      </c>
      <c r="E7973" s="16">
        <f t="shared" si="627"/>
        <v>1</v>
      </c>
      <c r="F7973" s="16">
        <f t="shared" si="628"/>
        <v>2</v>
      </c>
      <c r="G7973" s="195">
        <v>7971</v>
      </c>
      <c r="H7973" s="193">
        <v>0</v>
      </c>
    </row>
    <row r="7974" spans="2:8" x14ac:dyDescent="0.25">
      <c r="B7974" s="192">
        <f t="shared" si="629"/>
        <v>43433.124999980668</v>
      </c>
      <c r="C7974" s="16">
        <f t="shared" si="625"/>
        <v>11</v>
      </c>
      <c r="D7974" s="16">
        <f t="shared" si="626"/>
        <v>4</v>
      </c>
      <c r="E7974" s="16">
        <f t="shared" si="627"/>
        <v>1</v>
      </c>
      <c r="F7974" s="16">
        <f t="shared" si="628"/>
        <v>3</v>
      </c>
      <c r="G7974" s="195">
        <v>7972</v>
      </c>
      <c r="H7974" s="193">
        <v>0</v>
      </c>
    </row>
    <row r="7975" spans="2:8" x14ac:dyDescent="0.25">
      <c r="B7975" s="192">
        <f t="shared" si="629"/>
        <v>43433.166666647332</v>
      </c>
      <c r="C7975" s="16">
        <f t="shared" si="625"/>
        <v>11</v>
      </c>
      <c r="D7975" s="16">
        <f t="shared" si="626"/>
        <v>4</v>
      </c>
      <c r="E7975" s="16">
        <f t="shared" si="627"/>
        <v>1</v>
      </c>
      <c r="F7975" s="16">
        <f t="shared" si="628"/>
        <v>4</v>
      </c>
      <c r="G7975" s="195">
        <v>7973</v>
      </c>
      <c r="H7975" s="193">
        <v>0</v>
      </c>
    </row>
    <row r="7976" spans="2:8" x14ac:dyDescent="0.25">
      <c r="B7976" s="192">
        <f t="shared" si="629"/>
        <v>43433.208333313996</v>
      </c>
      <c r="C7976" s="16">
        <f t="shared" si="625"/>
        <v>11</v>
      </c>
      <c r="D7976" s="16">
        <f t="shared" si="626"/>
        <v>4</v>
      </c>
      <c r="E7976" s="16">
        <f t="shared" si="627"/>
        <v>1</v>
      </c>
      <c r="F7976" s="16">
        <f t="shared" si="628"/>
        <v>5</v>
      </c>
      <c r="G7976" s="195">
        <v>7974</v>
      </c>
      <c r="H7976" s="193">
        <v>0</v>
      </c>
    </row>
    <row r="7977" spans="2:8" x14ac:dyDescent="0.25">
      <c r="B7977" s="192">
        <f t="shared" si="629"/>
        <v>43433.249999980661</v>
      </c>
      <c r="C7977" s="16">
        <f t="shared" si="625"/>
        <v>11</v>
      </c>
      <c r="D7977" s="16">
        <f t="shared" si="626"/>
        <v>4</v>
      </c>
      <c r="E7977" s="16">
        <f t="shared" si="627"/>
        <v>1</v>
      </c>
      <c r="F7977" s="16">
        <f t="shared" si="628"/>
        <v>6</v>
      </c>
      <c r="G7977" s="195">
        <v>7975</v>
      </c>
      <c r="H7977" s="193">
        <v>0</v>
      </c>
    </row>
    <row r="7978" spans="2:8" x14ac:dyDescent="0.25">
      <c r="B7978" s="192">
        <f t="shared" si="629"/>
        <v>43433.291666647325</v>
      </c>
      <c r="C7978" s="16">
        <f t="shared" si="625"/>
        <v>11</v>
      </c>
      <c r="D7978" s="16">
        <f t="shared" si="626"/>
        <v>4</v>
      </c>
      <c r="E7978" s="16">
        <f t="shared" si="627"/>
        <v>1</v>
      </c>
      <c r="F7978" s="16">
        <f t="shared" si="628"/>
        <v>7</v>
      </c>
      <c r="G7978" s="195">
        <v>7976</v>
      </c>
      <c r="H7978" s="193">
        <v>3.3557159999999999E-3</v>
      </c>
    </row>
    <row r="7979" spans="2:8" x14ac:dyDescent="0.25">
      <c r="B7979" s="192">
        <f t="shared" si="629"/>
        <v>43433.333333313989</v>
      </c>
      <c r="C7979" s="16">
        <f t="shared" si="625"/>
        <v>11</v>
      </c>
      <c r="D7979" s="16">
        <f t="shared" si="626"/>
        <v>4</v>
      </c>
      <c r="E7979" s="16">
        <f t="shared" si="627"/>
        <v>1</v>
      </c>
      <c r="F7979" s="16">
        <f t="shared" si="628"/>
        <v>8</v>
      </c>
      <c r="G7979" s="195">
        <v>7977</v>
      </c>
      <c r="H7979" s="193">
        <v>0.10479735799999999</v>
      </c>
    </row>
    <row r="7980" spans="2:8" x14ac:dyDescent="0.25">
      <c r="B7980" s="192">
        <f t="shared" si="629"/>
        <v>43433.374999980653</v>
      </c>
      <c r="C7980" s="16">
        <f t="shared" si="625"/>
        <v>11</v>
      </c>
      <c r="D7980" s="16">
        <f t="shared" si="626"/>
        <v>4</v>
      </c>
      <c r="E7980" s="16">
        <f t="shared" si="627"/>
        <v>1</v>
      </c>
      <c r="F7980" s="16">
        <f t="shared" si="628"/>
        <v>9</v>
      </c>
      <c r="G7980" s="195">
        <v>7978</v>
      </c>
      <c r="H7980" s="193">
        <v>0.208373327</v>
      </c>
    </row>
    <row r="7981" spans="2:8" x14ac:dyDescent="0.25">
      <c r="B7981" s="192">
        <f t="shared" si="629"/>
        <v>43433.416666647317</v>
      </c>
      <c r="C7981" s="16">
        <f t="shared" si="625"/>
        <v>11</v>
      </c>
      <c r="D7981" s="16">
        <f t="shared" si="626"/>
        <v>4</v>
      </c>
      <c r="E7981" s="16">
        <f t="shared" si="627"/>
        <v>1</v>
      </c>
      <c r="F7981" s="16">
        <f t="shared" si="628"/>
        <v>10</v>
      </c>
      <c r="G7981" s="195">
        <v>7979</v>
      </c>
      <c r="H7981" s="193">
        <v>0.23067267499999999</v>
      </c>
    </row>
    <row r="7982" spans="2:8" x14ac:dyDescent="0.25">
      <c r="B7982" s="192">
        <f t="shared" si="629"/>
        <v>43433.458333313982</v>
      </c>
      <c r="C7982" s="16">
        <f t="shared" si="625"/>
        <v>11</v>
      </c>
      <c r="D7982" s="16">
        <f t="shared" si="626"/>
        <v>4</v>
      </c>
      <c r="E7982" s="16">
        <f t="shared" si="627"/>
        <v>1</v>
      </c>
      <c r="F7982" s="16">
        <f t="shared" si="628"/>
        <v>11</v>
      </c>
      <c r="G7982" s="195">
        <v>7980</v>
      </c>
      <c r="H7982" s="193">
        <v>0.23968609299999999</v>
      </c>
    </row>
    <row r="7983" spans="2:8" x14ac:dyDescent="0.25">
      <c r="B7983" s="192">
        <f t="shared" si="629"/>
        <v>43433.499999980646</v>
      </c>
      <c r="C7983" s="16">
        <f t="shared" si="625"/>
        <v>11</v>
      </c>
      <c r="D7983" s="16">
        <f t="shared" si="626"/>
        <v>4</v>
      </c>
      <c r="E7983" s="16">
        <f t="shared" si="627"/>
        <v>1</v>
      </c>
      <c r="F7983" s="16">
        <f t="shared" si="628"/>
        <v>12</v>
      </c>
      <c r="G7983" s="195">
        <v>7981</v>
      </c>
      <c r="H7983" s="193">
        <v>0.24363896299999999</v>
      </c>
    </row>
    <row r="7984" spans="2:8" x14ac:dyDescent="0.25">
      <c r="B7984" s="192">
        <f t="shared" si="629"/>
        <v>43433.54166664731</v>
      </c>
      <c r="C7984" s="16">
        <f t="shared" si="625"/>
        <v>11</v>
      </c>
      <c r="D7984" s="16">
        <f t="shared" si="626"/>
        <v>4</v>
      </c>
      <c r="E7984" s="16">
        <f t="shared" si="627"/>
        <v>1</v>
      </c>
      <c r="F7984" s="16">
        <f t="shared" si="628"/>
        <v>13</v>
      </c>
      <c r="G7984" s="195">
        <v>7982</v>
      </c>
      <c r="H7984" s="193">
        <v>0.22469852100000001</v>
      </c>
    </row>
    <row r="7985" spans="2:8" x14ac:dyDescent="0.25">
      <c r="B7985" s="192">
        <f t="shared" si="629"/>
        <v>43433.583333313974</v>
      </c>
      <c r="C7985" s="16">
        <f t="shared" si="625"/>
        <v>11</v>
      </c>
      <c r="D7985" s="16">
        <f t="shared" si="626"/>
        <v>4</v>
      </c>
      <c r="E7985" s="16">
        <f t="shared" si="627"/>
        <v>1</v>
      </c>
      <c r="F7985" s="16">
        <f t="shared" si="628"/>
        <v>14</v>
      </c>
      <c r="G7985" s="195">
        <v>7983</v>
      </c>
      <c r="H7985" s="193">
        <v>0.21547324600000001</v>
      </c>
    </row>
    <row r="7986" spans="2:8" x14ac:dyDescent="0.25">
      <c r="B7986" s="192">
        <f t="shared" si="629"/>
        <v>43433.624999980639</v>
      </c>
      <c r="C7986" s="16">
        <f t="shared" si="625"/>
        <v>11</v>
      </c>
      <c r="D7986" s="16">
        <f t="shared" si="626"/>
        <v>4</v>
      </c>
      <c r="E7986" s="16">
        <f t="shared" si="627"/>
        <v>1</v>
      </c>
      <c r="F7986" s="16">
        <f t="shared" si="628"/>
        <v>15</v>
      </c>
      <c r="G7986" s="195">
        <v>7984</v>
      </c>
      <c r="H7986" s="193">
        <v>0.126642278</v>
      </c>
    </row>
    <row r="7987" spans="2:8" x14ac:dyDescent="0.25">
      <c r="B7987" s="192">
        <f t="shared" si="629"/>
        <v>43433.666666647303</v>
      </c>
      <c r="C7987" s="16">
        <f t="shared" si="625"/>
        <v>11</v>
      </c>
      <c r="D7987" s="16">
        <f t="shared" si="626"/>
        <v>4</v>
      </c>
      <c r="E7987" s="16">
        <f t="shared" si="627"/>
        <v>1</v>
      </c>
      <c r="F7987" s="16">
        <f t="shared" si="628"/>
        <v>16</v>
      </c>
      <c r="G7987" s="195">
        <v>7985</v>
      </c>
      <c r="H7987" s="193">
        <v>1.6705213E-2</v>
      </c>
    </row>
    <row r="7988" spans="2:8" x14ac:dyDescent="0.25">
      <c r="B7988" s="192">
        <f t="shared" si="629"/>
        <v>43433.708333313967</v>
      </c>
      <c r="C7988" s="16">
        <f t="shared" si="625"/>
        <v>11</v>
      </c>
      <c r="D7988" s="16">
        <f t="shared" si="626"/>
        <v>4</v>
      </c>
      <c r="E7988" s="16">
        <f t="shared" si="627"/>
        <v>1</v>
      </c>
      <c r="F7988" s="16">
        <f t="shared" si="628"/>
        <v>17</v>
      </c>
      <c r="G7988" s="195">
        <v>7986</v>
      </c>
      <c r="H7988" s="193">
        <v>0</v>
      </c>
    </row>
    <row r="7989" spans="2:8" x14ac:dyDescent="0.25">
      <c r="B7989" s="192">
        <f t="shared" si="629"/>
        <v>43433.749999980631</v>
      </c>
      <c r="C7989" s="16">
        <f t="shared" si="625"/>
        <v>11</v>
      </c>
      <c r="D7989" s="16">
        <f t="shared" si="626"/>
        <v>4</v>
      </c>
      <c r="E7989" s="16">
        <f t="shared" si="627"/>
        <v>1</v>
      </c>
      <c r="F7989" s="16">
        <f t="shared" si="628"/>
        <v>18</v>
      </c>
      <c r="G7989" s="195">
        <v>7987</v>
      </c>
      <c r="H7989" s="193">
        <v>0</v>
      </c>
    </row>
    <row r="7990" spans="2:8" x14ac:dyDescent="0.25">
      <c r="B7990" s="192">
        <f t="shared" si="629"/>
        <v>43433.791666647296</v>
      </c>
      <c r="C7990" s="16">
        <f t="shared" si="625"/>
        <v>11</v>
      </c>
      <c r="D7990" s="16">
        <f t="shared" si="626"/>
        <v>4</v>
      </c>
      <c r="E7990" s="16">
        <f t="shared" si="627"/>
        <v>1</v>
      </c>
      <c r="F7990" s="16">
        <f t="shared" si="628"/>
        <v>19</v>
      </c>
      <c r="G7990" s="195">
        <v>7988</v>
      </c>
      <c r="H7990" s="193">
        <v>0</v>
      </c>
    </row>
    <row r="7991" spans="2:8" x14ac:dyDescent="0.25">
      <c r="B7991" s="192">
        <f t="shared" si="629"/>
        <v>43433.83333331396</v>
      </c>
      <c r="C7991" s="16">
        <f t="shared" si="625"/>
        <v>11</v>
      </c>
      <c r="D7991" s="16">
        <f t="shared" si="626"/>
        <v>4</v>
      </c>
      <c r="E7991" s="16">
        <f t="shared" si="627"/>
        <v>1</v>
      </c>
      <c r="F7991" s="16">
        <f t="shared" si="628"/>
        <v>20</v>
      </c>
      <c r="G7991" s="195">
        <v>7989</v>
      </c>
      <c r="H7991" s="193">
        <v>0</v>
      </c>
    </row>
    <row r="7992" spans="2:8" x14ac:dyDescent="0.25">
      <c r="B7992" s="192">
        <f t="shared" si="629"/>
        <v>43433.874999980624</v>
      </c>
      <c r="C7992" s="16">
        <f t="shared" si="625"/>
        <v>11</v>
      </c>
      <c r="D7992" s="16">
        <f t="shared" si="626"/>
        <v>4</v>
      </c>
      <c r="E7992" s="16">
        <f t="shared" si="627"/>
        <v>1</v>
      </c>
      <c r="F7992" s="16">
        <f t="shared" si="628"/>
        <v>21</v>
      </c>
      <c r="G7992" s="195">
        <v>7990</v>
      </c>
      <c r="H7992" s="193">
        <v>0</v>
      </c>
    </row>
    <row r="7993" spans="2:8" x14ac:dyDescent="0.25">
      <c r="B7993" s="192">
        <f t="shared" si="629"/>
        <v>43433.916666647288</v>
      </c>
      <c r="C7993" s="16">
        <f t="shared" si="625"/>
        <v>11</v>
      </c>
      <c r="D7993" s="16">
        <f t="shared" si="626"/>
        <v>4</v>
      </c>
      <c r="E7993" s="16">
        <f t="shared" si="627"/>
        <v>1</v>
      </c>
      <c r="F7993" s="16">
        <f t="shared" si="628"/>
        <v>22</v>
      </c>
      <c r="G7993" s="195">
        <v>7991</v>
      </c>
      <c r="H7993" s="193">
        <v>0</v>
      </c>
    </row>
    <row r="7994" spans="2:8" x14ac:dyDescent="0.25">
      <c r="B7994" s="192">
        <f t="shared" si="629"/>
        <v>43433.958333313953</v>
      </c>
      <c r="C7994" s="16">
        <f t="shared" si="625"/>
        <v>11</v>
      </c>
      <c r="D7994" s="16">
        <f t="shared" si="626"/>
        <v>4</v>
      </c>
      <c r="E7994" s="16">
        <f t="shared" si="627"/>
        <v>1</v>
      </c>
      <c r="F7994" s="16">
        <f t="shared" si="628"/>
        <v>23</v>
      </c>
      <c r="G7994" s="195">
        <v>7992</v>
      </c>
      <c r="H7994" s="193">
        <v>0</v>
      </c>
    </row>
    <row r="7995" spans="2:8" x14ac:dyDescent="0.25">
      <c r="B7995" s="192">
        <f t="shared" si="629"/>
        <v>43433.999999980617</v>
      </c>
      <c r="C7995" s="16">
        <f t="shared" si="625"/>
        <v>11</v>
      </c>
      <c r="D7995" s="16">
        <f t="shared" si="626"/>
        <v>5</v>
      </c>
      <c r="E7995" s="16">
        <f t="shared" si="627"/>
        <v>1</v>
      </c>
      <c r="F7995" s="16">
        <f t="shared" si="628"/>
        <v>0</v>
      </c>
      <c r="G7995" s="195">
        <v>7993</v>
      </c>
      <c r="H7995" s="193">
        <v>0</v>
      </c>
    </row>
    <row r="7996" spans="2:8" x14ac:dyDescent="0.25">
      <c r="B7996" s="192">
        <f t="shared" si="629"/>
        <v>43434.041666647281</v>
      </c>
      <c r="C7996" s="16">
        <f t="shared" si="625"/>
        <v>11</v>
      </c>
      <c r="D7996" s="16">
        <f t="shared" si="626"/>
        <v>5</v>
      </c>
      <c r="E7996" s="16">
        <f t="shared" si="627"/>
        <v>1</v>
      </c>
      <c r="F7996" s="16">
        <f t="shared" si="628"/>
        <v>1</v>
      </c>
      <c r="G7996" s="195">
        <v>7994</v>
      </c>
      <c r="H7996" s="193">
        <v>0</v>
      </c>
    </row>
    <row r="7997" spans="2:8" x14ac:dyDescent="0.25">
      <c r="B7997" s="192">
        <f t="shared" si="629"/>
        <v>43434.083333313945</v>
      </c>
      <c r="C7997" s="16">
        <f t="shared" si="625"/>
        <v>11</v>
      </c>
      <c r="D7997" s="16">
        <f t="shared" si="626"/>
        <v>5</v>
      </c>
      <c r="E7997" s="16">
        <f t="shared" si="627"/>
        <v>1</v>
      </c>
      <c r="F7997" s="16">
        <f t="shared" si="628"/>
        <v>2</v>
      </c>
      <c r="G7997" s="195">
        <v>7995</v>
      </c>
      <c r="H7997" s="193">
        <v>0</v>
      </c>
    </row>
    <row r="7998" spans="2:8" x14ac:dyDescent="0.25">
      <c r="B7998" s="192">
        <f t="shared" si="629"/>
        <v>43434.12499998061</v>
      </c>
      <c r="C7998" s="16">
        <f t="shared" si="625"/>
        <v>11</v>
      </c>
      <c r="D7998" s="16">
        <f t="shared" si="626"/>
        <v>5</v>
      </c>
      <c r="E7998" s="16">
        <f t="shared" si="627"/>
        <v>1</v>
      </c>
      <c r="F7998" s="16">
        <f t="shared" si="628"/>
        <v>3</v>
      </c>
      <c r="G7998" s="195">
        <v>7996</v>
      </c>
      <c r="H7998" s="193">
        <v>0</v>
      </c>
    </row>
    <row r="7999" spans="2:8" x14ac:dyDescent="0.25">
      <c r="B7999" s="192">
        <f t="shared" si="629"/>
        <v>43434.166666647274</v>
      </c>
      <c r="C7999" s="16">
        <f t="shared" si="625"/>
        <v>11</v>
      </c>
      <c r="D7999" s="16">
        <f t="shared" si="626"/>
        <v>5</v>
      </c>
      <c r="E7999" s="16">
        <f t="shared" si="627"/>
        <v>1</v>
      </c>
      <c r="F7999" s="16">
        <f t="shared" si="628"/>
        <v>4</v>
      </c>
      <c r="G7999" s="195">
        <v>7997</v>
      </c>
      <c r="H7999" s="193">
        <v>0</v>
      </c>
    </row>
    <row r="8000" spans="2:8" x14ac:dyDescent="0.25">
      <c r="B8000" s="192">
        <f t="shared" si="629"/>
        <v>43434.208333313938</v>
      </c>
      <c r="C8000" s="16">
        <f t="shared" si="625"/>
        <v>11</v>
      </c>
      <c r="D8000" s="16">
        <f t="shared" si="626"/>
        <v>5</v>
      </c>
      <c r="E8000" s="16">
        <f t="shared" si="627"/>
        <v>1</v>
      </c>
      <c r="F8000" s="16">
        <f t="shared" si="628"/>
        <v>5</v>
      </c>
      <c r="G8000" s="195">
        <v>7998</v>
      </c>
      <c r="H8000" s="193">
        <v>0</v>
      </c>
    </row>
    <row r="8001" spans="2:8" x14ac:dyDescent="0.25">
      <c r="B8001" s="192">
        <f t="shared" si="629"/>
        <v>43434.249999980602</v>
      </c>
      <c r="C8001" s="16">
        <f t="shared" si="625"/>
        <v>11</v>
      </c>
      <c r="D8001" s="16">
        <f t="shared" si="626"/>
        <v>5</v>
      </c>
      <c r="E8001" s="16">
        <f t="shared" si="627"/>
        <v>1</v>
      </c>
      <c r="F8001" s="16">
        <f t="shared" si="628"/>
        <v>6</v>
      </c>
      <c r="G8001" s="195">
        <v>7999</v>
      </c>
      <c r="H8001" s="193">
        <v>0</v>
      </c>
    </row>
    <row r="8002" spans="2:8" x14ac:dyDescent="0.25">
      <c r="B8002" s="192">
        <f t="shared" si="629"/>
        <v>43434.291666647267</v>
      </c>
      <c r="C8002" s="16">
        <f t="shared" si="625"/>
        <v>11</v>
      </c>
      <c r="D8002" s="16">
        <f t="shared" si="626"/>
        <v>5</v>
      </c>
      <c r="E8002" s="16">
        <f t="shared" si="627"/>
        <v>1</v>
      </c>
      <c r="F8002" s="16">
        <f t="shared" si="628"/>
        <v>7</v>
      </c>
      <c r="G8002" s="195">
        <v>8000</v>
      </c>
      <c r="H8002" s="193">
        <v>4.9881170000000002E-3</v>
      </c>
    </row>
    <row r="8003" spans="2:8" x14ac:dyDescent="0.25">
      <c r="B8003" s="192">
        <f t="shared" si="629"/>
        <v>43434.333333313931</v>
      </c>
      <c r="C8003" s="16">
        <f t="shared" si="625"/>
        <v>11</v>
      </c>
      <c r="D8003" s="16">
        <f t="shared" si="626"/>
        <v>5</v>
      </c>
      <c r="E8003" s="16">
        <f t="shared" si="627"/>
        <v>1</v>
      </c>
      <c r="F8003" s="16">
        <f t="shared" si="628"/>
        <v>8</v>
      </c>
      <c r="G8003" s="195">
        <v>8001</v>
      </c>
      <c r="H8003" s="193">
        <v>0.115594953</v>
      </c>
    </row>
    <row r="8004" spans="2:8" x14ac:dyDescent="0.25">
      <c r="B8004" s="192">
        <f t="shared" si="629"/>
        <v>43434.374999980595</v>
      </c>
      <c r="C8004" s="16">
        <f t="shared" ref="C8004:C8067" si="630">MONTH(B8004)</f>
        <v>11</v>
      </c>
      <c r="D8004" s="16">
        <f t="shared" ref="D8004:D8067" si="631">WEEKDAY(B8004,2)</f>
        <v>5</v>
      </c>
      <c r="E8004" s="16">
        <f t="shared" ref="E8004:E8067" si="632">IF(D8004&lt;6,1,2)</f>
        <v>1</v>
      </c>
      <c r="F8004" s="16">
        <f t="shared" ref="F8004:F8067" si="633">HOUR(B8004)</f>
        <v>9</v>
      </c>
      <c r="G8004" s="195">
        <v>8002</v>
      </c>
      <c r="H8004" s="193">
        <v>0.22890553399999999</v>
      </c>
    </row>
    <row r="8005" spans="2:8" x14ac:dyDescent="0.25">
      <c r="B8005" s="192">
        <f t="shared" ref="B8005:B8068" si="634">B8004+1/24</f>
        <v>43434.416666647259</v>
      </c>
      <c r="C8005" s="16">
        <f t="shared" si="630"/>
        <v>11</v>
      </c>
      <c r="D8005" s="16">
        <f t="shared" si="631"/>
        <v>5</v>
      </c>
      <c r="E8005" s="16">
        <f t="shared" si="632"/>
        <v>1</v>
      </c>
      <c r="F8005" s="16">
        <f t="shared" si="633"/>
        <v>10</v>
      </c>
      <c r="G8005" s="195">
        <v>8003</v>
      </c>
      <c r="H8005" s="193">
        <v>0.29458174100000001</v>
      </c>
    </row>
    <row r="8006" spans="2:8" x14ac:dyDescent="0.25">
      <c r="B8006" s="192">
        <f t="shared" si="634"/>
        <v>43434.458333313924</v>
      </c>
      <c r="C8006" s="16">
        <f t="shared" si="630"/>
        <v>11</v>
      </c>
      <c r="D8006" s="16">
        <f t="shared" si="631"/>
        <v>5</v>
      </c>
      <c r="E8006" s="16">
        <f t="shared" si="632"/>
        <v>1</v>
      </c>
      <c r="F8006" s="16">
        <f t="shared" si="633"/>
        <v>11</v>
      </c>
      <c r="G8006" s="195">
        <v>8004</v>
      </c>
      <c r="H8006" s="193">
        <v>0.33652872900000003</v>
      </c>
    </row>
    <row r="8007" spans="2:8" x14ac:dyDescent="0.25">
      <c r="B8007" s="192">
        <f t="shared" si="634"/>
        <v>43434.499999980588</v>
      </c>
      <c r="C8007" s="16">
        <f t="shared" si="630"/>
        <v>11</v>
      </c>
      <c r="D8007" s="16">
        <f t="shared" si="631"/>
        <v>5</v>
      </c>
      <c r="E8007" s="16">
        <f t="shared" si="632"/>
        <v>1</v>
      </c>
      <c r="F8007" s="16">
        <f t="shared" si="633"/>
        <v>12</v>
      </c>
      <c r="G8007" s="195">
        <v>8005</v>
      </c>
      <c r="H8007" s="193">
        <v>0.30621052399999998</v>
      </c>
    </row>
    <row r="8008" spans="2:8" x14ac:dyDescent="0.25">
      <c r="B8008" s="192">
        <f t="shared" si="634"/>
        <v>43434.541666647252</v>
      </c>
      <c r="C8008" s="16">
        <f t="shared" si="630"/>
        <v>11</v>
      </c>
      <c r="D8008" s="16">
        <f t="shared" si="631"/>
        <v>5</v>
      </c>
      <c r="E8008" s="16">
        <f t="shared" si="632"/>
        <v>1</v>
      </c>
      <c r="F8008" s="16">
        <f t="shared" si="633"/>
        <v>13</v>
      </c>
      <c r="G8008" s="195">
        <v>8006</v>
      </c>
      <c r="H8008" s="193">
        <v>0.279196791</v>
      </c>
    </row>
    <row r="8009" spans="2:8" x14ac:dyDescent="0.25">
      <c r="B8009" s="192">
        <f t="shared" si="634"/>
        <v>43434.583333313916</v>
      </c>
      <c r="C8009" s="16">
        <f t="shared" si="630"/>
        <v>11</v>
      </c>
      <c r="D8009" s="16">
        <f t="shared" si="631"/>
        <v>5</v>
      </c>
      <c r="E8009" s="16">
        <f t="shared" si="632"/>
        <v>1</v>
      </c>
      <c r="F8009" s="16">
        <f t="shared" si="633"/>
        <v>14</v>
      </c>
      <c r="G8009" s="195">
        <v>8007</v>
      </c>
      <c r="H8009" s="193">
        <v>0.239205952</v>
      </c>
    </row>
    <row r="8010" spans="2:8" x14ac:dyDescent="0.25">
      <c r="B8010" s="192">
        <f t="shared" si="634"/>
        <v>43434.62499998058</v>
      </c>
      <c r="C8010" s="16">
        <f t="shared" si="630"/>
        <v>11</v>
      </c>
      <c r="D8010" s="16">
        <f t="shared" si="631"/>
        <v>5</v>
      </c>
      <c r="E8010" s="16">
        <f t="shared" si="632"/>
        <v>1</v>
      </c>
      <c r="F8010" s="16">
        <f t="shared" si="633"/>
        <v>15</v>
      </c>
      <c r="G8010" s="195">
        <v>8008</v>
      </c>
      <c r="H8010" s="193">
        <v>0.14424922800000001</v>
      </c>
    </row>
    <row r="8011" spans="2:8" x14ac:dyDescent="0.25">
      <c r="B8011" s="192">
        <f t="shared" si="634"/>
        <v>43434.666666647245</v>
      </c>
      <c r="C8011" s="16">
        <f t="shared" si="630"/>
        <v>11</v>
      </c>
      <c r="D8011" s="16">
        <f t="shared" si="631"/>
        <v>5</v>
      </c>
      <c r="E8011" s="16">
        <f t="shared" si="632"/>
        <v>1</v>
      </c>
      <c r="F8011" s="16">
        <f t="shared" si="633"/>
        <v>16</v>
      </c>
      <c r="G8011" s="195">
        <v>8009</v>
      </c>
      <c r="H8011" s="193">
        <v>1.8984876000000001E-2</v>
      </c>
    </row>
    <row r="8012" spans="2:8" x14ac:dyDescent="0.25">
      <c r="B8012" s="192">
        <f t="shared" si="634"/>
        <v>43434.708333313909</v>
      </c>
      <c r="C8012" s="16">
        <f t="shared" si="630"/>
        <v>11</v>
      </c>
      <c r="D8012" s="16">
        <f t="shared" si="631"/>
        <v>5</v>
      </c>
      <c r="E8012" s="16">
        <f t="shared" si="632"/>
        <v>1</v>
      </c>
      <c r="F8012" s="16">
        <f t="shared" si="633"/>
        <v>17</v>
      </c>
      <c r="G8012" s="195">
        <v>8010</v>
      </c>
      <c r="H8012" s="193">
        <v>0</v>
      </c>
    </row>
    <row r="8013" spans="2:8" x14ac:dyDescent="0.25">
      <c r="B8013" s="192">
        <f t="shared" si="634"/>
        <v>43434.749999980573</v>
      </c>
      <c r="C8013" s="16">
        <f t="shared" si="630"/>
        <v>11</v>
      </c>
      <c r="D8013" s="16">
        <f t="shared" si="631"/>
        <v>5</v>
      </c>
      <c r="E8013" s="16">
        <f t="shared" si="632"/>
        <v>1</v>
      </c>
      <c r="F8013" s="16">
        <f t="shared" si="633"/>
        <v>18</v>
      </c>
      <c r="G8013" s="195">
        <v>8011</v>
      </c>
      <c r="H8013" s="193">
        <v>0</v>
      </c>
    </row>
    <row r="8014" spans="2:8" x14ac:dyDescent="0.25">
      <c r="B8014" s="192">
        <f t="shared" si="634"/>
        <v>43434.791666647237</v>
      </c>
      <c r="C8014" s="16">
        <f t="shared" si="630"/>
        <v>11</v>
      </c>
      <c r="D8014" s="16">
        <f t="shared" si="631"/>
        <v>5</v>
      </c>
      <c r="E8014" s="16">
        <f t="shared" si="632"/>
        <v>1</v>
      </c>
      <c r="F8014" s="16">
        <f t="shared" si="633"/>
        <v>19</v>
      </c>
      <c r="G8014" s="195">
        <v>8012</v>
      </c>
      <c r="H8014" s="193">
        <v>0</v>
      </c>
    </row>
    <row r="8015" spans="2:8" x14ac:dyDescent="0.25">
      <c r="B8015" s="192">
        <f t="shared" si="634"/>
        <v>43434.833333313902</v>
      </c>
      <c r="C8015" s="16">
        <f t="shared" si="630"/>
        <v>11</v>
      </c>
      <c r="D8015" s="16">
        <f t="shared" si="631"/>
        <v>5</v>
      </c>
      <c r="E8015" s="16">
        <f t="shared" si="632"/>
        <v>1</v>
      </c>
      <c r="F8015" s="16">
        <f t="shared" si="633"/>
        <v>20</v>
      </c>
      <c r="G8015" s="195">
        <v>8013</v>
      </c>
      <c r="H8015" s="193">
        <v>0</v>
      </c>
    </row>
    <row r="8016" spans="2:8" x14ac:dyDescent="0.25">
      <c r="B8016" s="192">
        <f t="shared" si="634"/>
        <v>43434.874999980566</v>
      </c>
      <c r="C8016" s="16">
        <f t="shared" si="630"/>
        <v>11</v>
      </c>
      <c r="D8016" s="16">
        <f t="shared" si="631"/>
        <v>5</v>
      </c>
      <c r="E8016" s="16">
        <f t="shared" si="632"/>
        <v>1</v>
      </c>
      <c r="F8016" s="16">
        <f t="shared" si="633"/>
        <v>21</v>
      </c>
      <c r="G8016" s="195">
        <v>8014</v>
      </c>
      <c r="H8016" s="193">
        <v>0</v>
      </c>
    </row>
    <row r="8017" spans="2:8" x14ac:dyDescent="0.25">
      <c r="B8017" s="192">
        <f t="shared" si="634"/>
        <v>43434.91666664723</v>
      </c>
      <c r="C8017" s="16">
        <f t="shared" si="630"/>
        <v>11</v>
      </c>
      <c r="D8017" s="16">
        <f t="shared" si="631"/>
        <v>5</v>
      </c>
      <c r="E8017" s="16">
        <f t="shared" si="632"/>
        <v>1</v>
      </c>
      <c r="F8017" s="16">
        <f t="shared" si="633"/>
        <v>22</v>
      </c>
      <c r="G8017" s="195">
        <v>8015</v>
      </c>
      <c r="H8017" s="193">
        <v>0</v>
      </c>
    </row>
    <row r="8018" spans="2:8" x14ac:dyDescent="0.25">
      <c r="B8018" s="192">
        <f t="shared" si="634"/>
        <v>43434.958333313894</v>
      </c>
      <c r="C8018" s="16">
        <f t="shared" si="630"/>
        <v>11</v>
      </c>
      <c r="D8018" s="16">
        <f t="shared" si="631"/>
        <v>5</v>
      </c>
      <c r="E8018" s="16">
        <f t="shared" si="632"/>
        <v>1</v>
      </c>
      <c r="F8018" s="16">
        <f t="shared" si="633"/>
        <v>23</v>
      </c>
      <c r="G8018" s="195">
        <v>8016</v>
      </c>
      <c r="H8018" s="193">
        <v>0</v>
      </c>
    </row>
    <row r="8019" spans="2:8" x14ac:dyDescent="0.25">
      <c r="B8019" s="192">
        <f t="shared" si="634"/>
        <v>43434.999999980559</v>
      </c>
      <c r="C8019" s="16">
        <f t="shared" si="630"/>
        <v>12</v>
      </c>
      <c r="D8019" s="16">
        <f t="shared" si="631"/>
        <v>6</v>
      </c>
      <c r="E8019" s="16">
        <f t="shared" si="632"/>
        <v>2</v>
      </c>
      <c r="F8019" s="16">
        <f t="shared" si="633"/>
        <v>0</v>
      </c>
      <c r="G8019" s="195">
        <v>8017</v>
      </c>
      <c r="H8019" s="193">
        <v>0</v>
      </c>
    </row>
    <row r="8020" spans="2:8" x14ac:dyDescent="0.25">
      <c r="B8020" s="192">
        <f t="shared" si="634"/>
        <v>43435.041666647223</v>
      </c>
      <c r="C8020" s="16">
        <f t="shared" si="630"/>
        <v>12</v>
      </c>
      <c r="D8020" s="16">
        <f t="shared" si="631"/>
        <v>6</v>
      </c>
      <c r="E8020" s="16">
        <f t="shared" si="632"/>
        <v>2</v>
      </c>
      <c r="F8020" s="16">
        <f t="shared" si="633"/>
        <v>1</v>
      </c>
      <c r="G8020" s="195">
        <v>8018</v>
      </c>
      <c r="H8020" s="193">
        <v>0</v>
      </c>
    </row>
    <row r="8021" spans="2:8" x14ac:dyDescent="0.25">
      <c r="B8021" s="192">
        <f t="shared" si="634"/>
        <v>43435.083333313887</v>
      </c>
      <c r="C8021" s="16">
        <f t="shared" si="630"/>
        <v>12</v>
      </c>
      <c r="D8021" s="16">
        <f t="shared" si="631"/>
        <v>6</v>
      </c>
      <c r="E8021" s="16">
        <f t="shared" si="632"/>
        <v>2</v>
      </c>
      <c r="F8021" s="16">
        <f t="shared" si="633"/>
        <v>2</v>
      </c>
      <c r="G8021" s="195">
        <v>8019</v>
      </c>
      <c r="H8021" s="193">
        <v>0</v>
      </c>
    </row>
    <row r="8022" spans="2:8" x14ac:dyDescent="0.25">
      <c r="B8022" s="192">
        <f t="shared" si="634"/>
        <v>43435.124999980551</v>
      </c>
      <c r="C8022" s="16">
        <f t="shared" si="630"/>
        <v>12</v>
      </c>
      <c r="D8022" s="16">
        <f t="shared" si="631"/>
        <v>6</v>
      </c>
      <c r="E8022" s="16">
        <f t="shared" si="632"/>
        <v>2</v>
      </c>
      <c r="F8022" s="16">
        <f t="shared" si="633"/>
        <v>3</v>
      </c>
      <c r="G8022" s="195">
        <v>8020</v>
      </c>
      <c r="H8022" s="193">
        <v>0</v>
      </c>
    </row>
    <row r="8023" spans="2:8" x14ac:dyDescent="0.25">
      <c r="B8023" s="192">
        <f t="shared" si="634"/>
        <v>43435.166666647216</v>
      </c>
      <c r="C8023" s="16">
        <f t="shared" si="630"/>
        <v>12</v>
      </c>
      <c r="D8023" s="16">
        <f t="shared" si="631"/>
        <v>6</v>
      </c>
      <c r="E8023" s="16">
        <f t="shared" si="632"/>
        <v>2</v>
      </c>
      <c r="F8023" s="16">
        <f t="shared" si="633"/>
        <v>4</v>
      </c>
      <c r="G8023" s="195">
        <v>8021</v>
      </c>
      <c r="H8023" s="193">
        <v>0</v>
      </c>
    </row>
    <row r="8024" spans="2:8" x14ac:dyDescent="0.25">
      <c r="B8024" s="192">
        <f t="shared" si="634"/>
        <v>43435.20833331388</v>
      </c>
      <c r="C8024" s="16">
        <f t="shared" si="630"/>
        <v>12</v>
      </c>
      <c r="D8024" s="16">
        <f t="shared" si="631"/>
        <v>6</v>
      </c>
      <c r="E8024" s="16">
        <f t="shared" si="632"/>
        <v>2</v>
      </c>
      <c r="F8024" s="16">
        <f t="shared" si="633"/>
        <v>5</v>
      </c>
      <c r="G8024" s="195">
        <v>8022</v>
      </c>
      <c r="H8024" s="193">
        <v>0</v>
      </c>
    </row>
    <row r="8025" spans="2:8" x14ac:dyDescent="0.25">
      <c r="B8025" s="192">
        <f t="shared" si="634"/>
        <v>43435.249999980544</v>
      </c>
      <c r="C8025" s="16">
        <f t="shared" si="630"/>
        <v>12</v>
      </c>
      <c r="D8025" s="16">
        <f t="shared" si="631"/>
        <v>6</v>
      </c>
      <c r="E8025" s="16">
        <f t="shared" si="632"/>
        <v>2</v>
      </c>
      <c r="F8025" s="16">
        <f t="shared" si="633"/>
        <v>6</v>
      </c>
      <c r="G8025" s="195">
        <v>8023</v>
      </c>
      <c r="H8025" s="193">
        <v>0</v>
      </c>
    </row>
    <row r="8026" spans="2:8" x14ac:dyDescent="0.25">
      <c r="B8026" s="192">
        <f t="shared" si="634"/>
        <v>43435.291666647208</v>
      </c>
      <c r="C8026" s="16">
        <f t="shared" si="630"/>
        <v>12</v>
      </c>
      <c r="D8026" s="16">
        <f t="shared" si="631"/>
        <v>6</v>
      </c>
      <c r="E8026" s="16">
        <f t="shared" si="632"/>
        <v>2</v>
      </c>
      <c r="F8026" s="16">
        <f t="shared" si="633"/>
        <v>7</v>
      </c>
      <c r="G8026" s="195">
        <v>8024</v>
      </c>
      <c r="H8026" s="193">
        <v>3.46941E-3</v>
      </c>
    </row>
    <row r="8027" spans="2:8" x14ac:dyDescent="0.25">
      <c r="B8027" s="192">
        <f t="shared" si="634"/>
        <v>43435.333333313873</v>
      </c>
      <c r="C8027" s="16">
        <f t="shared" si="630"/>
        <v>12</v>
      </c>
      <c r="D8027" s="16">
        <f t="shared" si="631"/>
        <v>6</v>
      </c>
      <c r="E8027" s="16">
        <f t="shared" si="632"/>
        <v>2</v>
      </c>
      <c r="F8027" s="16">
        <f t="shared" si="633"/>
        <v>8</v>
      </c>
      <c r="G8027" s="195">
        <v>8025</v>
      </c>
      <c r="H8027" s="193">
        <v>0.111517714</v>
      </c>
    </row>
    <row r="8028" spans="2:8" x14ac:dyDescent="0.25">
      <c r="B8028" s="192">
        <f t="shared" si="634"/>
        <v>43435.374999980537</v>
      </c>
      <c r="C8028" s="16">
        <f t="shared" si="630"/>
        <v>12</v>
      </c>
      <c r="D8028" s="16">
        <f t="shared" si="631"/>
        <v>6</v>
      </c>
      <c r="E8028" s="16">
        <f t="shared" si="632"/>
        <v>2</v>
      </c>
      <c r="F8028" s="16">
        <f t="shared" si="633"/>
        <v>9</v>
      </c>
      <c r="G8028" s="195">
        <v>8026</v>
      </c>
      <c r="H8028" s="193">
        <v>0.23463645999999999</v>
      </c>
    </row>
    <row r="8029" spans="2:8" x14ac:dyDescent="0.25">
      <c r="B8029" s="192">
        <f t="shared" si="634"/>
        <v>43435.416666647201</v>
      </c>
      <c r="C8029" s="16">
        <f t="shared" si="630"/>
        <v>12</v>
      </c>
      <c r="D8029" s="16">
        <f t="shared" si="631"/>
        <v>6</v>
      </c>
      <c r="E8029" s="16">
        <f t="shared" si="632"/>
        <v>2</v>
      </c>
      <c r="F8029" s="16">
        <f t="shared" si="633"/>
        <v>10</v>
      </c>
      <c r="G8029" s="195">
        <v>8027</v>
      </c>
      <c r="H8029" s="193">
        <v>0.310723209</v>
      </c>
    </row>
    <row r="8030" spans="2:8" x14ac:dyDescent="0.25">
      <c r="B8030" s="192">
        <f t="shared" si="634"/>
        <v>43435.458333313865</v>
      </c>
      <c r="C8030" s="16">
        <f t="shared" si="630"/>
        <v>12</v>
      </c>
      <c r="D8030" s="16">
        <f t="shared" si="631"/>
        <v>6</v>
      </c>
      <c r="E8030" s="16">
        <f t="shared" si="632"/>
        <v>2</v>
      </c>
      <c r="F8030" s="16">
        <f t="shared" si="633"/>
        <v>11</v>
      </c>
      <c r="G8030" s="195">
        <v>8028</v>
      </c>
      <c r="H8030" s="193">
        <v>0.34035678800000002</v>
      </c>
    </row>
    <row r="8031" spans="2:8" x14ac:dyDescent="0.25">
      <c r="B8031" s="192">
        <f t="shared" si="634"/>
        <v>43435.49999998053</v>
      </c>
      <c r="C8031" s="16">
        <f t="shared" si="630"/>
        <v>12</v>
      </c>
      <c r="D8031" s="16">
        <f t="shared" si="631"/>
        <v>6</v>
      </c>
      <c r="E8031" s="16">
        <f t="shared" si="632"/>
        <v>2</v>
      </c>
      <c r="F8031" s="16">
        <f t="shared" si="633"/>
        <v>12</v>
      </c>
      <c r="G8031" s="195">
        <v>8029</v>
      </c>
      <c r="H8031" s="193">
        <v>0.354359853</v>
      </c>
    </row>
    <row r="8032" spans="2:8" x14ac:dyDescent="0.25">
      <c r="B8032" s="192">
        <f t="shared" si="634"/>
        <v>43435.541666647194</v>
      </c>
      <c r="C8032" s="16">
        <f t="shared" si="630"/>
        <v>12</v>
      </c>
      <c r="D8032" s="16">
        <f t="shared" si="631"/>
        <v>6</v>
      </c>
      <c r="E8032" s="16">
        <f t="shared" si="632"/>
        <v>2</v>
      </c>
      <c r="F8032" s="16">
        <f t="shared" si="633"/>
        <v>13</v>
      </c>
      <c r="G8032" s="195">
        <v>8030</v>
      </c>
      <c r="H8032" s="193">
        <v>0.32164593400000002</v>
      </c>
    </row>
    <row r="8033" spans="2:8" x14ac:dyDescent="0.25">
      <c r="B8033" s="192">
        <f t="shared" si="634"/>
        <v>43435.583333313858</v>
      </c>
      <c r="C8033" s="16">
        <f t="shared" si="630"/>
        <v>12</v>
      </c>
      <c r="D8033" s="16">
        <f t="shared" si="631"/>
        <v>6</v>
      </c>
      <c r="E8033" s="16">
        <f t="shared" si="632"/>
        <v>2</v>
      </c>
      <c r="F8033" s="16">
        <f t="shared" si="633"/>
        <v>14</v>
      </c>
      <c r="G8033" s="195">
        <v>8031</v>
      </c>
      <c r="H8033" s="193">
        <v>0.25147955599999999</v>
      </c>
    </row>
    <row r="8034" spans="2:8" x14ac:dyDescent="0.25">
      <c r="B8034" s="192">
        <f t="shared" si="634"/>
        <v>43435.624999980522</v>
      </c>
      <c r="C8034" s="16">
        <f t="shared" si="630"/>
        <v>12</v>
      </c>
      <c r="D8034" s="16">
        <f t="shared" si="631"/>
        <v>6</v>
      </c>
      <c r="E8034" s="16">
        <f t="shared" si="632"/>
        <v>2</v>
      </c>
      <c r="F8034" s="16">
        <f t="shared" si="633"/>
        <v>15</v>
      </c>
      <c r="G8034" s="195">
        <v>8032</v>
      </c>
      <c r="H8034" s="193">
        <v>0.15934916099999999</v>
      </c>
    </row>
    <row r="8035" spans="2:8" x14ac:dyDescent="0.25">
      <c r="B8035" s="192">
        <f t="shared" si="634"/>
        <v>43435.666666647187</v>
      </c>
      <c r="C8035" s="16">
        <f t="shared" si="630"/>
        <v>12</v>
      </c>
      <c r="D8035" s="16">
        <f t="shared" si="631"/>
        <v>6</v>
      </c>
      <c r="E8035" s="16">
        <f t="shared" si="632"/>
        <v>2</v>
      </c>
      <c r="F8035" s="16">
        <f t="shared" si="633"/>
        <v>16</v>
      </c>
      <c r="G8035" s="195">
        <v>8033</v>
      </c>
      <c r="H8035" s="193">
        <v>2.2340905000000001E-2</v>
      </c>
    </row>
    <row r="8036" spans="2:8" x14ac:dyDescent="0.25">
      <c r="B8036" s="192">
        <f t="shared" si="634"/>
        <v>43435.708333313851</v>
      </c>
      <c r="C8036" s="16">
        <f t="shared" si="630"/>
        <v>12</v>
      </c>
      <c r="D8036" s="16">
        <f t="shared" si="631"/>
        <v>6</v>
      </c>
      <c r="E8036" s="16">
        <f t="shared" si="632"/>
        <v>2</v>
      </c>
      <c r="F8036" s="16">
        <f t="shared" si="633"/>
        <v>17</v>
      </c>
      <c r="G8036" s="195">
        <v>8034</v>
      </c>
      <c r="H8036" s="193">
        <v>0</v>
      </c>
    </row>
    <row r="8037" spans="2:8" x14ac:dyDescent="0.25">
      <c r="B8037" s="192">
        <f t="shared" si="634"/>
        <v>43435.749999980515</v>
      </c>
      <c r="C8037" s="16">
        <f t="shared" si="630"/>
        <v>12</v>
      </c>
      <c r="D8037" s="16">
        <f t="shared" si="631"/>
        <v>6</v>
      </c>
      <c r="E8037" s="16">
        <f t="shared" si="632"/>
        <v>2</v>
      </c>
      <c r="F8037" s="16">
        <f t="shared" si="633"/>
        <v>18</v>
      </c>
      <c r="G8037" s="195">
        <v>8035</v>
      </c>
      <c r="H8037" s="193">
        <v>0</v>
      </c>
    </row>
    <row r="8038" spans="2:8" x14ac:dyDescent="0.25">
      <c r="B8038" s="192">
        <f t="shared" si="634"/>
        <v>43435.791666647179</v>
      </c>
      <c r="C8038" s="16">
        <f t="shared" si="630"/>
        <v>12</v>
      </c>
      <c r="D8038" s="16">
        <f t="shared" si="631"/>
        <v>6</v>
      </c>
      <c r="E8038" s="16">
        <f t="shared" si="632"/>
        <v>2</v>
      </c>
      <c r="F8038" s="16">
        <f t="shared" si="633"/>
        <v>19</v>
      </c>
      <c r="G8038" s="195">
        <v>8036</v>
      </c>
      <c r="H8038" s="193">
        <v>0</v>
      </c>
    </row>
    <row r="8039" spans="2:8" x14ac:dyDescent="0.25">
      <c r="B8039" s="192">
        <f t="shared" si="634"/>
        <v>43435.833333313843</v>
      </c>
      <c r="C8039" s="16">
        <f t="shared" si="630"/>
        <v>12</v>
      </c>
      <c r="D8039" s="16">
        <f t="shared" si="631"/>
        <v>6</v>
      </c>
      <c r="E8039" s="16">
        <f t="shared" si="632"/>
        <v>2</v>
      </c>
      <c r="F8039" s="16">
        <f t="shared" si="633"/>
        <v>20</v>
      </c>
      <c r="G8039" s="195">
        <v>8037</v>
      </c>
      <c r="H8039" s="193">
        <v>0</v>
      </c>
    </row>
    <row r="8040" spans="2:8" x14ac:dyDescent="0.25">
      <c r="B8040" s="192">
        <f t="shared" si="634"/>
        <v>43435.874999980508</v>
      </c>
      <c r="C8040" s="16">
        <f t="shared" si="630"/>
        <v>12</v>
      </c>
      <c r="D8040" s="16">
        <f t="shared" si="631"/>
        <v>6</v>
      </c>
      <c r="E8040" s="16">
        <f t="shared" si="632"/>
        <v>2</v>
      </c>
      <c r="F8040" s="16">
        <f t="shared" si="633"/>
        <v>21</v>
      </c>
      <c r="G8040" s="195">
        <v>8038</v>
      </c>
      <c r="H8040" s="193">
        <v>0</v>
      </c>
    </row>
    <row r="8041" spans="2:8" x14ac:dyDescent="0.25">
      <c r="B8041" s="192">
        <f t="shared" si="634"/>
        <v>43435.916666647172</v>
      </c>
      <c r="C8041" s="16">
        <f t="shared" si="630"/>
        <v>12</v>
      </c>
      <c r="D8041" s="16">
        <f t="shared" si="631"/>
        <v>6</v>
      </c>
      <c r="E8041" s="16">
        <f t="shared" si="632"/>
        <v>2</v>
      </c>
      <c r="F8041" s="16">
        <f t="shared" si="633"/>
        <v>22</v>
      </c>
      <c r="G8041" s="195">
        <v>8039</v>
      </c>
      <c r="H8041" s="193">
        <v>0</v>
      </c>
    </row>
    <row r="8042" spans="2:8" x14ac:dyDescent="0.25">
      <c r="B8042" s="192">
        <f t="shared" si="634"/>
        <v>43435.958333313836</v>
      </c>
      <c r="C8042" s="16">
        <f t="shared" si="630"/>
        <v>12</v>
      </c>
      <c r="D8042" s="16">
        <f t="shared" si="631"/>
        <v>6</v>
      </c>
      <c r="E8042" s="16">
        <f t="shared" si="632"/>
        <v>2</v>
      </c>
      <c r="F8042" s="16">
        <f t="shared" si="633"/>
        <v>23</v>
      </c>
      <c r="G8042" s="195">
        <v>8040</v>
      </c>
      <c r="H8042" s="193">
        <v>0</v>
      </c>
    </row>
    <row r="8043" spans="2:8" x14ac:dyDescent="0.25">
      <c r="B8043" s="192">
        <f t="shared" si="634"/>
        <v>43435.9999999805</v>
      </c>
      <c r="C8043" s="16">
        <f t="shared" si="630"/>
        <v>12</v>
      </c>
      <c r="D8043" s="16">
        <f t="shared" si="631"/>
        <v>7</v>
      </c>
      <c r="E8043" s="16">
        <f t="shared" si="632"/>
        <v>2</v>
      </c>
      <c r="F8043" s="16">
        <f t="shared" si="633"/>
        <v>0</v>
      </c>
      <c r="G8043" s="195">
        <v>8041</v>
      </c>
      <c r="H8043" s="193">
        <v>0</v>
      </c>
    </row>
    <row r="8044" spans="2:8" x14ac:dyDescent="0.25">
      <c r="B8044" s="192">
        <f t="shared" si="634"/>
        <v>43436.041666647165</v>
      </c>
      <c r="C8044" s="16">
        <f t="shared" si="630"/>
        <v>12</v>
      </c>
      <c r="D8044" s="16">
        <f t="shared" si="631"/>
        <v>7</v>
      </c>
      <c r="E8044" s="16">
        <f t="shared" si="632"/>
        <v>2</v>
      </c>
      <c r="F8044" s="16">
        <f t="shared" si="633"/>
        <v>1</v>
      </c>
      <c r="G8044" s="195">
        <v>8042</v>
      </c>
      <c r="H8044" s="193">
        <v>0</v>
      </c>
    </row>
    <row r="8045" spans="2:8" x14ac:dyDescent="0.25">
      <c r="B8045" s="192">
        <f t="shared" si="634"/>
        <v>43436.083333313829</v>
      </c>
      <c r="C8045" s="16">
        <f t="shared" si="630"/>
        <v>12</v>
      </c>
      <c r="D8045" s="16">
        <f t="shared" si="631"/>
        <v>7</v>
      </c>
      <c r="E8045" s="16">
        <f t="shared" si="632"/>
        <v>2</v>
      </c>
      <c r="F8045" s="16">
        <f t="shared" si="633"/>
        <v>2</v>
      </c>
      <c r="G8045" s="195">
        <v>8043</v>
      </c>
      <c r="H8045" s="193">
        <v>0</v>
      </c>
    </row>
    <row r="8046" spans="2:8" x14ac:dyDescent="0.25">
      <c r="B8046" s="192">
        <f t="shared" si="634"/>
        <v>43436.124999980493</v>
      </c>
      <c r="C8046" s="16">
        <f t="shared" si="630"/>
        <v>12</v>
      </c>
      <c r="D8046" s="16">
        <f t="shared" si="631"/>
        <v>7</v>
      </c>
      <c r="E8046" s="16">
        <f t="shared" si="632"/>
        <v>2</v>
      </c>
      <c r="F8046" s="16">
        <f t="shared" si="633"/>
        <v>3</v>
      </c>
      <c r="G8046" s="195">
        <v>8044</v>
      </c>
      <c r="H8046" s="193">
        <v>0</v>
      </c>
    </row>
    <row r="8047" spans="2:8" x14ac:dyDescent="0.25">
      <c r="B8047" s="192">
        <f t="shared" si="634"/>
        <v>43436.166666647157</v>
      </c>
      <c r="C8047" s="16">
        <f t="shared" si="630"/>
        <v>12</v>
      </c>
      <c r="D8047" s="16">
        <f t="shared" si="631"/>
        <v>7</v>
      </c>
      <c r="E8047" s="16">
        <f t="shared" si="632"/>
        <v>2</v>
      </c>
      <c r="F8047" s="16">
        <f t="shared" si="633"/>
        <v>4</v>
      </c>
      <c r="G8047" s="195">
        <v>8045</v>
      </c>
      <c r="H8047" s="193">
        <v>0</v>
      </c>
    </row>
    <row r="8048" spans="2:8" x14ac:dyDescent="0.25">
      <c r="B8048" s="192">
        <f t="shared" si="634"/>
        <v>43436.208333313822</v>
      </c>
      <c r="C8048" s="16">
        <f t="shared" si="630"/>
        <v>12</v>
      </c>
      <c r="D8048" s="16">
        <f t="shared" si="631"/>
        <v>7</v>
      </c>
      <c r="E8048" s="16">
        <f t="shared" si="632"/>
        <v>2</v>
      </c>
      <c r="F8048" s="16">
        <f t="shared" si="633"/>
        <v>5</v>
      </c>
      <c r="G8048" s="195">
        <v>8046</v>
      </c>
      <c r="H8048" s="193">
        <v>0</v>
      </c>
    </row>
    <row r="8049" spans="2:8" x14ac:dyDescent="0.25">
      <c r="B8049" s="192">
        <f t="shared" si="634"/>
        <v>43436.249999980486</v>
      </c>
      <c r="C8049" s="16">
        <f t="shared" si="630"/>
        <v>12</v>
      </c>
      <c r="D8049" s="16">
        <f t="shared" si="631"/>
        <v>7</v>
      </c>
      <c r="E8049" s="16">
        <f t="shared" si="632"/>
        <v>2</v>
      </c>
      <c r="F8049" s="16">
        <f t="shared" si="633"/>
        <v>6</v>
      </c>
      <c r="G8049" s="195">
        <v>8047</v>
      </c>
      <c r="H8049" s="193">
        <v>0</v>
      </c>
    </row>
    <row r="8050" spans="2:8" x14ac:dyDescent="0.25">
      <c r="B8050" s="192">
        <f t="shared" si="634"/>
        <v>43436.29166664715</v>
      </c>
      <c r="C8050" s="16">
        <f t="shared" si="630"/>
        <v>12</v>
      </c>
      <c r="D8050" s="16">
        <f t="shared" si="631"/>
        <v>7</v>
      </c>
      <c r="E8050" s="16">
        <f t="shared" si="632"/>
        <v>2</v>
      </c>
      <c r="F8050" s="16">
        <f t="shared" si="633"/>
        <v>7</v>
      </c>
      <c r="G8050" s="195">
        <v>8048</v>
      </c>
      <c r="H8050" s="193">
        <v>1.893844E-3</v>
      </c>
    </row>
    <row r="8051" spans="2:8" x14ac:dyDescent="0.25">
      <c r="B8051" s="192">
        <f t="shared" si="634"/>
        <v>43436.333333313814</v>
      </c>
      <c r="C8051" s="16">
        <f t="shared" si="630"/>
        <v>12</v>
      </c>
      <c r="D8051" s="16">
        <f t="shared" si="631"/>
        <v>7</v>
      </c>
      <c r="E8051" s="16">
        <f t="shared" si="632"/>
        <v>2</v>
      </c>
      <c r="F8051" s="16">
        <f t="shared" si="633"/>
        <v>8</v>
      </c>
      <c r="G8051" s="195">
        <v>8049</v>
      </c>
      <c r="H8051" s="193">
        <v>8.8202262000000003E-2</v>
      </c>
    </row>
    <row r="8052" spans="2:8" x14ac:dyDescent="0.25">
      <c r="B8052" s="192">
        <f t="shared" si="634"/>
        <v>43436.374999980479</v>
      </c>
      <c r="C8052" s="16">
        <f t="shared" si="630"/>
        <v>12</v>
      </c>
      <c r="D8052" s="16">
        <f t="shared" si="631"/>
        <v>7</v>
      </c>
      <c r="E8052" s="16">
        <f t="shared" si="632"/>
        <v>2</v>
      </c>
      <c r="F8052" s="16">
        <f t="shared" si="633"/>
        <v>9</v>
      </c>
      <c r="G8052" s="195">
        <v>8050</v>
      </c>
      <c r="H8052" s="193">
        <v>0.18654862</v>
      </c>
    </row>
    <row r="8053" spans="2:8" x14ac:dyDescent="0.25">
      <c r="B8053" s="192">
        <f t="shared" si="634"/>
        <v>43436.416666647143</v>
      </c>
      <c r="C8053" s="16">
        <f t="shared" si="630"/>
        <v>12</v>
      </c>
      <c r="D8053" s="16">
        <f t="shared" si="631"/>
        <v>7</v>
      </c>
      <c r="E8053" s="16">
        <f t="shared" si="632"/>
        <v>2</v>
      </c>
      <c r="F8053" s="16">
        <f t="shared" si="633"/>
        <v>10</v>
      </c>
      <c r="G8053" s="195">
        <v>8051</v>
      </c>
      <c r="H8053" s="193">
        <v>0.23240825200000001</v>
      </c>
    </row>
    <row r="8054" spans="2:8" x14ac:dyDescent="0.25">
      <c r="B8054" s="192">
        <f t="shared" si="634"/>
        <v>43436.458333313807</v>
      </c>
      <c r="C8054" s="16">
        <f t="shared" si="630"/>
        <v>12</v>
      </c>
      <c r="D8054" s="16">
        <f t="shared" si="631"/>
        <v>7</v>
      </c>
      <c r="E8054" s="16">
        <f t="shared" si="632"/>
        <v>2</v>
      </c>
      <c r="F8054" s="16">
        <f t="shared" si="633"/>
        <v>11</v>
      </c>
      <c r="G8054" s="195">
        <v>8052</v>
      </c>
      <c r="H8054" s="193">
        <v>0.25013840300000001</v>
      </c>
    </row>
    <row r="8055" spans="2:8" x14ac:dyDescent="0.25">
      <c r="B8055" s="192">
        <f t="shared" si="634"/>
        <v>43436.499999980471</v>
      </c>
      <c r="C8055" s="16">
        <f t="shared" si="630"/>
        <v>12</v>
      </c>
      <c r="D8055" s="16">
        <f t="shared" si="631"/>
        <v>7</v>
      </c>
      <c r="E8055" s="16">
        <f t="shared" si="632"/>
        <v>2</v>
      </c>
      <c r="F8055" s="16">
        <f t="shared" si="633"/>
        <v>12</v>
      </c>
      <c r="G8055" s="195">
        <v>8053</v>
      </c>
      <c r="H8055" s="193">
        <v>0.23833683999999999</v>
      </c>
    </row>
    <row r="8056" spans="2:8" x14ac:dyDescent="0.25">
      <c r="B8056" s="192">
        <f t="shared" si="634"/>
        <v>43436.541666647136</v>
      </c>
      <c r="C8056" s="16">
        <f t="shared" si="630"/>
        <v>12</v>
      </c>
      <c r="D8056" s="16">
        <f t="shared" si="631"/>
        <v>7</v>
      </c>
      <c r="E8056" s="16">
        <f t="shared" si="632"/>
        <v>2</v>
      </c>
      <c r="F8056" s="16">
        <f t="shared" si="633"/>
        <v>13</v>
      </c>
      <c r="G8056" s="195">
        <v>8054</v>
      </c>
      <c r="H8056" s="193">
        <v>0.22634649400000001</v>
      </c>
    </row>
    <row r="8057" spans="2:8" x14ac:dyDescent="0.25">
      <c r="B8057" s="192">
        <f t="shared" si="634"/>
        <v>43436.5833333138</v>
      </c>
      <c r="C8057" s="16">
        <f t="shared" si="630"/>
        <v>12</v>
      </c>
      <c r="D8057" s="16">
        <f t="shared" si="631"/>
        <v>7</v>
      </c>
      <c r="E8057" s="16">
        <f t="shared" si="632"/>
        <v>2</v>
      </c>
      <c r="F8057" s="16">
        <f t="shared" si="633"/>
        <v>14</v>
      </c>
      <c r="G8057" s="195">
        <v>8055</v>
      </c>
      <c r="H8057" s="193">
        <v>0.18698194700000001</v>
      </c>
    </row>
    <row r="8058" spans="2:8" x14ac:dyDescent="0.25">
      <c r="B8058" s="192">
        <f t="shared" si="634"/>
        <v>43436.624999980464</v>
      </c>
      <c r="C8058" s="16">
        <f t="shared" si="630"/>
        <v>12</v>
      </c>
      <c r="D8058" s="16">
        <f t="shared" si="631"/>
        <v>7</v>
      </c>
      <c r="E8058" s="16">
        <f t="shared" si="632"/>
        <v>2</v>
      </c>
      <c r="F8058" s="16">
        <f t="shared" si="633"/>
        <v>15</v>
      </c>
      <c r="G8058" s="195">
        <v>8056</v>
      </c>
      <c r="H8058" s="193">
        <v>0.13356685200000001</v>
      </c>
    </row>
    <row r="8059" spans="2:8" x14ac:dyDescent="0.25">
      <c r="B8059" s="192">
        <f t="shared" si="634"/>
        <v>43436.666666647128</v>
      </c>
      <c r="C8059" s="16">
        <f t="shared" si="630"/>
        <v>12</v>
      </c>
      <c r="D8059" s="16">
        <f t="shared" si="631"/>
        <v>7</v>
      </c>
      <c r="E8059" s="16">
        <f t="shared" si="632"/>
        <v>2</v>
      </c>
      <c r="F8059" s="16">
        <f t="shared" si="633"/>
        <v>16</v>
      </c>
      <c r="G8059" s="195">
        <v>8057</v>
      </c>
      <c r="H8059" s="193">
        <v>1.6895305999999999E-2</v>
      </c>
    </row>
    <row r="8060" spans="2:8" x14ac:dyDescent="0.25">
      <c r="B8060" s="192">
        <f t="shared" si="634"/>
        <v>43436.708333313793</v>
      </c>
      <c r="C8060" s="16">
        <f t="shared" si="630"/>
        <v>12</v>
      </c>
      <c r="D8060" s="16">
        <f t="shared" si="631"/>
        <v>7</v>
      </c>
      <c r="E8060" s="16">
        <f t="shared" si="632"/>
        <v>2</v>
      </c>
      <c r="F8060" s="16">
        <f t="shared" si="633"/>
        <v>17</v>
      </c>
      <c r="G8060" s="195">
        <v>8058</v>
      </c>
      <c r="H8060" s="193">
        <v>0</v>
      </c>
    </row>
    <row r="8061" spans="2:8" x14ac:dyDescent="0.25">
      <c r="B8061" s="192">
        <f t="shared" si="634"/>
        <v>43436.749999980457</v>
      </c>
      <c r="C8061" s="16">
        <f t="shared" si="630"/>
        <v>12</v>
      </c>
      <c r="D8061" s="16">
        <f t="shared" si="631"/>
        <v>7</v>
      </c>
      <c r="E8061" s="16">
        <f t="shared" si="632"/>
        <v>2</v>
      </c>
      <c r="F8061" s="16">
        <f t="shared" si="633"/>
        <v>18</v>
      </c>
      <c r="G8061" s="195">
        <v>8059</v>
      </c>
      <c r="H8061" s="193">
        <v>0</v>
      </c>
    </row>
    <row r="8062" spans="2:8" x14ac:dyDescent="0.25">
      <c r="B8062" s="192">
        <f t="shared" si="634"/>
        <v>43436.791666647121</v>
      </c>
      <c r="C8062" s="16">
        <f t="shared" si="630"/>
        <v>12</v>
      </c>
      <c r="D8062" s="16">
        <f t="shared" si="631"/>
        <v>7</v>
      </c>
      <c r="E8062" s="16">
        <f t="shared" si="632"/>
        <v>2</v>
      </c>
      <c r="F8062" s="16">
        <f t="shared" si="633"/>
        <v>19</v>
      </c>
      <c r="G8062" s="195">
        <v>8060</v>
      </c>
      <c r="H8062" s="193">
        <v>0</v>
      </c>
    </row>
    <row r="8063" spans="2:8" x14ac:dyDescent="0.25">
      <c r="B8063" s="192">
        <f t="shared" si="634"/>
        <v>43436.833333313785</v>
      </c>
      <c r="C8063" s="16">
        <f t="shared" si="630"/>
        <v>12</v>
      </c>
      <c r="D8063" s="16">
        <f t="shared" si="631"/>
        <v>7</v>
      </c>
      <c r="E8063" s="16">
        <f t="shared" si="632"/>
        <v>2</v>
      </c>
      <c r="F8063" s="16">
        <f t="shared" si="633"/>
        <v>20</v>
      </c>
      <c r="G8063" s="195">
        <v>8061</v>
      </c>
      <c r="H8063" s="193">
        <v>0</v>
      </c>
    </row>
    <row r="8064" spans="2:8" x14ac:dyDescent="0.25">
      <c r="B8064" s="192">
        <f t="shared" si="634"/>
        <v>43436.87499998045</v>
      </c>
      <c r="C8064" s="16">
        <f t="shared" si="630"/>
        <v>12</v>
      </c>
      <c r="D8064" s="16">
        <f t="shared" si="631"/>
        <v>7</v>
      </c>
      <c r="E8064" s="16">
        <f t="shared" si="632"/>
        <v>2</v>
      </c>
      <c r="F8064" s="16">
        <f t="shared" si="633"/>
        <v>21</v>
      </c>
      <c r="G8064" s="195">
        <v>8062</v>
      </c>
      <c r="H8064" s="193">
        <v>0</v>
      </c>
    </row>
    <row r="8065" spans="2:8" x14ac:dyDescent="0.25">
      <c r="B8065" s="192">
        <f t="shared" si="634"/>
        <v>43436.916666647114</v>
      </c>
      <c r="C8065" s="16">
        <f t="shared" si="630"/>
        <v>12</v>
      </c>
      <c r="D8065" s="16">
        <f t="shared" si="631"/>
        <v>7</v>
      </c>
      <c r="E8065" s="16">
        <f t="shared" si="632"/>
        <v>2</v>
      </c>
      <c r="F8065" s="16">
        <f t="shared" si="633"/>
        <v>22</v>
      </c>
      <c r="G8065" s="195">
        <v>8063</v>
      </c>
      <c r="H8065" s="193">
        <v>0</v>
      </c>
    </row>
    <row r="8066" spans="2:8" x14ac:dyDescent="0.25">
      <c r="B8066" s="192">
        <f t="shared" si="634"/>
        <v>43436.958333313778</v>
      </c>
      <c r="C8066" s="16">
        <f t="shared" si="630"/>
        <v>12</v>
      </c>
      <c r="D8066" s="16">
        <f t="shared" si="631"/>
        <v>7</v>
      </c>
      <c r="E8066" s="16">
        <f t="shared" si="632"/>
        <v>2</v>
      </c>
      <c r="F8066" s="16">
        <f t="shared" si="633"/>
        <v>23</v>
      </c>
      <c r="G8066" s="195">
        <v>8064</v>
      </c>
      <c r="H8066" s="193">
        <v>0</v>
      </c>
    </row>
    <row r="8067" spans="2:8" x14ac:dyDescent="0.25">
      <c r="B8067" s="192">
        <f t="shared" si="634"/>
        <v>43436.999999980442</v>
      </c>
      <c r="C8067" s="16">
        <f t="shared" si="630"/>
        <v>12</v>
      </c>
      <c r="D8067" s="16">
        <f t="shared" si="631"/>
        <v>1</v>
      </c>
      <c r="E8067" s="16">
        <f t="shared" si="632"/>
        <v>1</v>
      </c>
      <c r="F8067" s="16">
        <f t="shared" si="633"/>
        <v>0</v>
      </c>
      <c r="G8067" s="195">
        <v>8065</v>
      </c>
      <c r="H8067" s="193">
        <v>0</v>
      </c>
    </row>
    <row r="8068" spans="2:8" x14ac:dyDescent="0.25">
      <c r="B8068" s="192">
        <f t="shared" si="634"/>
        <v>43437.041666647106</v>
      </c>
      <c r="C8068" s="16">
        <f t="shared" ref="C8068:C8131" si="635">MONTH(B8068)</f>
        <v>12</v>
      </c>
      <c r="D8068" s="16">
        <f t="shared" ref="D8068:D8131" si="636">WEEKDAY(B8068,2)</f>
        <v>1</v>
      </c>
      <c r="E8068" s="16">
        <f t="shared" ref="E8068:E8131" si="637">IF(D8068&lt;6,1,2)</f>
        <v>1</v>
      </c>
      <c r="F8068" s="16">
        <f t="shared" ref="F8068:F8131" si="638">HOUR(B8068)</f>
        <v>1</v>
      </c>
      <c r="G8068" s="195">
        <v>8066</v>
      </c>
      <c r="H8068" s="193">
        <v>0</v>
      </c>
    </row>
    <row r="8069" spans="2:8" x14ac:dyDescent="0.25">
      <c r="B8069" s="192">
        <f t="shared" ref="B8069:B8132" si="639">B8068+1/24</f>
        <v>43437.083333313771</v>
      </c>
      <c r="C8069" s="16">
        <f t="shared" si="635"/>
        <v>12</v>
      </c>
      <c r="D8069" s="16">
        <f t="shared" si="636"/>
        <v>1</v>
      </c>
      <c r="E8069" s="16">
        <f t="shared" si="637"/>
        <v>1</v>
      </c>
      <c r="F8069" s="16">
        <f t="shared" si="638"/>
        <v>2</v>
      </c>
      <c r="G8069" s="195">
        <v>8067</v>
      </c>
      <c r="H8069" s="193">
        <v>0</v>
      </c>
    </row>
    <row r="8070" spans="2:8" x14ac:dyDescent="0.25">
      <c r="B8070" s="192">
        <f t="shared" si="639"/>
        <v>43437.124999980435</v>
      </c>
      <c r="C8070" s="16">
        <f t="shared" si="635"/>
        <v>12</v>
      </c>
      <c r="D8070" s="16">
        <f t="shared" si="636"/>
        <v>1</v>
      </c>
      <c r="E8070" s="16">
        <f t="shared" si="637"/>
        <v>1</v>
      </c>
      <c r="F8070" s="16">
        <f t="shared" si="638"/>
        <v>3</v>
      </c>
      <c r="G8070" s="195">
        <v>8068</v>
      </c>
      <c r="H8070" s="193">
        <v>0</v>
      </c>
    </row>
    <row r="8071" spans="2:8" x14ac:dyDescent="0.25">
      <c r="B8071" s="192">
        <f t="shared" si="639"/>
        <v>43437.166666647099</v>
      </c>
      <c r="C8071" s="16">
        <f t="shared" si="635"/>
        <v>12</v>
      </c>
      <c r="D8071" s="16">
        <f t="shared" si="636"/>
        <v>1</v>
      </c>
      <c r="E8071" s="16">
        <f t="shared" si="637"/>
        <v>1</v>
      </c>
      <c r="F8071" s="16">
        <f t="shared" si="638"/>
        <v>4</v>
      </c>
      <c r="G8071" s="195">
        <v>8069</v>
      </c>
      <c r="H8071" s="193">
        <v>0</v>
      </c>
    </row>
    <row r="8072" spans="2:8" x14ac:dyDescent="0.25">
      <c r="B8072" s="192">
        <f t="shared" si="639"/>
        <v>43437.208333313763</v>
      </c>
      <c r="C8072" s="16">
        <f t="shared" si="635"/>
        <v>12</v>
      </c>
      <c r="D8072" s="16">
        <f t="shared" si="636"/>
        <v>1</v>
      </c>
      <c r="E8072" s="16">
        <f t="shared" si="637"/>
        <v>1</v>
      </c>
      <c r="F8072" s="16">
        <f t="shared" si="638"/>
        <v>5</v>
      </c>
      <c r="G8072" s="195">
        <v>8070</v>
      </c>
      <c r="H8072" s="193">
        <v>0</v>
      </c>
    </row>
    <row r="8073" spans="2:8" x14ac:dyDescent="0.25">
      <c r="B8073" s="192">
        <f t="shared" si="639"/>
        <v>43437.249999980428</v>
      </c>
      <c r="C8073" s="16">
        <f t="shared" si="635"/>
        <v>12</v>
      </c>
      <c r="D8073" s="16">
        <f t="shared" si="636"/>
        <v>1</v>
      </c>
      <c r="E8073" s="16">
        <f t="shared" si="637"/>
        <v>1</v>
      </c>
      <c r="F8073" s="16">
        <f t="shared" si="638"/>
        <v>6</v>
      </c>
      <c r="G8073" s="195">
        <v>8071</v>
      </c>
      <c r="H8073" s="193">
        <v>0</v>
      </c>
    </row>
    <row r="8074" spans="2:8" x14ac:dyDescent="0.25">
      <c r="B8074" s="192">
        <f t="shared" si="639"/>
        <v>43437.291666647092</v>
      </c>
      <c r="C8074" s="16">
        <f t="shared" si="635"/>
        <v>12</v>
      </c>
      <c r="D8074" s="16">
        <f t="shared" si="636"/>
        <v>1</v>
      </c>
      <c r="E8074" s="16">
        <f t="shared" si="637"/>
        <v>1</v>
      </c>
      <c r="F8074" s="16">
        <f t="shared" si="638"/>
        <v>7</v>
      </c>
      <c r="G8074" s="195">
        <v>8072</v>
      </c>
      <c r="H8074" s="193">
        <v>1.8686709999999999E-3</v>
      </c>
    </row>
    <row r="8075" spans="2:8" x14ac:dyDescent="0.25">
      <c r="B8075" s="192">
        <f t="shared" si="639"/>
        <v>43437.333333313756</v>
      </c>
      <c r="C8075" s="16">
        <f t="shared" si="635"/>
        <v>12</v>
      </c>
      <c r="D8075" s="16">
        <f t="shared" si="636"/>
        <v>1</v>
      </c>
      <c r="E8075" s="16">
        <f t="shared" si="637"/>
        <v>1</v>
      </c>
      <c r="F8075" s="16">
        <f t="shared" si="638"/>
        <v>8</v>
      </c>
      <c r="G8075" s="195">
        <v>8073</v>
      </c>
      <c r="H8075" s="193">
        <v>7.5319278000000003E-2</v>
      </c>
    </row>
    <row r="8076" spans="2:8" x14ac:dyDescent="0.25">
      <c r="B8076" s="192">
        <f t="shared" si="639"/>
        <v>43437.37499998042</v>
      </c>
      <c r="C8076" s="16">
        <f t="shared" si="635"/>
        <v>12</v>
      </c>
      <c r="D8076" s="16">
        <f t="shared" si="636"/>
        <v>1</v>
      </c>
      <c r="E8076" s="16">
        <f t="shared" si="637"/>
        <v>1</v>
      </c>
      <c r="F8076" s="16">
        <f t="shared" si="638"/>
        <v>9</v>
      </c>
      <c r="G8076" s="195">
        <v>8074</v>
      </c>
      <c r="H8076" s="193">
        <v>0.15159682999999999</v>
      </c>
    </row>
    <row r="8077" spans="2:8" x14ac:dyDescent="0.25">
      <c r="B8077" s="192">
        <f t="shared" si="639"/>
        <v>43437.416666647085</v>
      </c>
      <c r="C8077" s="16">
        <f t="shared" si="635"/>
        <v>12</v>
      </c>
      <c r="D8077" s="16">
        <f t="shared" si="636"/>
        <v>1</v>
      </c>
      <c r="E8077" s="16">
        <f t="shared" si="637"/>
        <v>1</v>
      </c>
      <c r="F8077" s="16">
        <f t="shared" si="638"/>
        <v>10</v>
      </c>
      <c r="G8077" s="195">
        <v>8075</v>
      </c>
      <c r="H8077" s="193">
        <v>0.18007120099999999</v>
      </c>
    </row>
    <row r="8078" spans="2:8" x14ac:dyDescent="0.25">
      <c r="B8078" s="192">
        <f t="shared" si="639"/>
        <v>43437.458333313749</v>
      </c>
      <c r="C8078" s="16">
        <f t="shared" si="635"/>
        <v>12</v>
      </c>
      <c r="D8078" s="16">
        <f t="shared" si="636"/>
        <v>1</v>
      </c>
      <c r="E8078" s="16">
        <f t="shared" si="637"/>
        <v>1</v>
      </c>
      <c r="F8078" s="16">
        <f t="shared" si="638"/>
        <v>11</v>
      </c>
      <c r="G8078" s="195">
        <v>8076</v>
      </c>
      <c r="H8078" s="193">
        <v>0.187666365</v>
      </c>
    </row>
    <row r="8079" spans="2:8" x14ac:dyDescent="0.25">
      <c r="B8079" s="192">
        <f t="shared" si="639"/>
        <v>43437.499999980413</v>
      </c>
      <c r="C8079" s="16">
        <f t="shared" si="635"/>
        <v>12</v>
      </c>
      <c r="D8079" s="16">
        <f t="shared" si="636"/>
        <v>1</v>
      </c>
      <c r="E8079" s="16">
        <f t="shared" si="637"/>
        <v>1</v>
      </c>
      <c r="F8079" s="16">
        <f t="shared" si="638"/>
        <v>12</v>
      </c>
      <c r="G8079" s="195">
        <v>8077</v>
      </c>
      <c r="H8079" s="193">
        <v>0.177971614</v>
      </c>
    </row>
    <row r="8080" spans="2:8" x14ac:dyDescent="0.25">
      <c r="B8080" s="192">
        <f t="shared" si="639"/>
        <v>43437.541666647077</v>
      </c>
      <c r="C8080" s="16">
        <f t="shared" si="635"/>
        <v>12</v>
      </c>
      <c r="D8080" s="16">
        <f t="shared" si="636"/>
        <v>1</v>
      </c>
      <c r="E8080" s="16">
        <f t="shared" si="637"/>
        <v>1</v>
      </c>
      <c r="F8080" s="16">
        <f t="shared" si="638"/>
        <v>13</v>
      </c>
      <c r="G8080" s="195">
        <v>8078</v>
      </c>
      <c r="H8080" s="193">
        <v>0.18292499000000001</v>
      </c>
    </row>
    <row r="8081" spans="2:8" x14ac:dyDescent="0.25">
      <c r="B8081" s="192">
        <f t="shared" si="639"/>
        <v>43437.583333313742</v>
      </c>
      <c r="C8081" s="16">
        <f t="shared" si="635"/>
        <v>12</v>
      </c>
      <c r="D8081" s="16">
        <f t="shared" si="636"/>
        <v>1</v>
      </c>
      <c r="E8081" s="16">
        <f t="shared" si="637"/>
        <v>1</v>
      </c>
      <c r="F8081" s="16">
        <f t="shared" si="638"/>
        <v>14</v>
      </c>
      <c r="G8081" s="195">
        <v>8079</v>
      </c>
      <c r="H8081" s="193">
        <v>0.15840853899999999</v>
      </c>
    </row>
    <row r="8082" spans="2:8" x14ac:dyDescent="0.25">
      <c r="B8082" s="192">
        <f t="shared" si="639"/>
        <v>43437.624999980406</v>
      </c>
      <c r="C8082" s="16">
        <f t="shared" si="635"/>
        <v>12</v>
      </c>
      <c r="D8082" s="16">
        <f t="shared" si="636"/>
        <v>1</v>
      </c>
      <c r="E8082" s="16">
        <f t="shared" si="637"/>
        <v>1</v>
      </c>
      <c r="F8082" s="16">
        <f t="shared" si="638"/>
        <v>15</v>
      </c>
      <c r="G8082" s="195">
        <v>8080</v>
      </c>
      <c r="H8082" s="193">
        <v>0.111466932</v>
      </c>
    </row>
    <row r="8083" spans="2:8" x14ac:dyDescent="0.25">
      <c r="B8083" s="192">
        <f t="shared" si="639"/>
        <v>43437.66666664707</v>
      </c>
      <c r="C8083" s="16">
        <f t="shared" si="635"/>
        <v>12</v>
      </c>
      <c r="D8083" s="16">
        <f t="shared" si="636"/>
        <v>1</v>
      </c>
      <c r="E8083" s="16">
        <f t="shared" si="637"/>
        <v>1</v>
      </c>
      <c r="F8083" s="16">
        <f t="shared" si="638"/>
        <v>16</v>
      </c>
      <c r="G8083" s="195">
        <v>8081</v>
      </c>
      <c r="H8083" s="193">
        <v>1.4117744E-2</v>
      </c>
    </row>
    <row r="8084" spans="2:8" x14ac:dyDescent="0.25">
      <c r="B8084" s="192">
        <f t="shared" si="639"/>
        <v>43437.708333313734</v>
      </c>
      <c r="C8084" s="16">
        <f t="shared" si="635"/>
        <v>12</v>
      </c>
      <c r="D8084" s="16">
        <f t="shared" si="636"/>
        <v>1</v>
      </c>
      <c r="E8084" s="16">
        <f t="shared" si="637"/>
        <v>1</v>
      </c>
      <c r="F8084" s="16">
        <f t="shared" si="638"/>
        <v>17</v>
      </c>
      <c r="G8084" s="195">
        <v>8082</v>
      </c>
      <c r="H8084" s="193">
        <v>0</v>
      </c>
    </row>
    <row r="8085" spans="2:8" x14ac:dyDescent="0.25">
      <c r="B8085" s="192">
        <f t="shared" si="639"/>
        <v>43437.749999980399</v>
      </c>
      <c r="C8085" s="16">
        <f t="shared" si="635"/>
        <v>12</v>
      </c>
      <c r="D8085" s="16">
        <f t="shared" si="636"/>
        <v>1</v>
      </c>
      <c r="E8085" s="16">
        <f t="shared" si="637"/>
        <v>1</v>
      </c>
      <c r="F8085" s="16">
        <f t="shared" si="638"/>
        <v>18</v>
      </c>
      <c r="G8085" s="195">
        <v>8083</v>
      </c>
      <c r="H8085" s="193">
        <v>0</v>
      </c>
    </row>
    <row r="8086" spans="2:8" x14ac:dyDescent="0.25">
      <c r="B8086" s="192">
        <f t="shared" si="639"/>
        <v>43437.791666647063</v>
      </c>
      <c r="C8086" s="16">
        <f t="shared" si="635"/>
        <v>12</v>
      </c>
      <c r="D8086" s="16">
        <f t="shared" si="636"/>
        <v>1</v>
      </c>
      <c r="E8086" s="16">
        <f t="shared" si="637"/>
        <v>1</v>
      </c>
      <c r="F8086" s="16">
        <f t="shared" si="638"/>
        <v>19</v>
      </c>
      <c r="G8086" s="195">
        <v>8084</v>
      </c>
      <c r="H8086" s="193">
        <v>0</v>
      </c>
    </row>
    <row r="8087" spans="2:8" x14ac:dyDescent="0.25">
      <c r="B8087" s="192">
        <f t="shared" si="639"/>
        <v>43437.833333313727</v>
      </c>
      <c r="C8087" s="16">
        <f t="shared" si="635"/>
        <v>12</v>
      </c>
      <c r="D8087" s="16">
        <f t="shared" si="636"/>
        <v>1</v>
      </c>
      <c r="E8087" s="16">
        <f t="shared" si="637"/>
        <v>1</v>
      </c>
      <c r="F8087" s="16">
        <f t="shared" si="638"/>
        <v>20</v>
      </c>
      <c r="G8087" s="195">
        <v>8085</v>
      </c>
      <c r="H8087" s="193">
        <v>0</v>
      </c>
    </row>
    <row r="8088" spans="2:8" x14ac:dyDescent="0.25">
      <c r="B8088" s="192">
        <f t="shared" si="639"/>
        <v>43437.874999980391</v>
      </c>
      <c r="C8088" s="16">
        <f t="shared" si="635"/>
        <v>12</v>
      </c>
      <c r="D8088" s="16">
        <f t="shared" si="636"/>
        <v>1</v>
      </c>
      <c r="E8088" s="16">
        <f t="shared" si="637"/>
        <v>1</v>
      </c>
      <c r="F8088" s="16">
        <f t="shared" si="638"/>
        <v>21</v>
      </c>
      <c r="G8088" s="195">
        <v>8086</v>
      </c>
      <c r="H8088" s="193">
        <v>0</v>
      </c>
    </row>
    <row r="8089" spans="2:8" x14ac:dyDescent="0.25">
      <c r="B8089" s="192">
        <f t="shared" si="639"/>
        <v>43437.916666647056</v>
      </c>
      <c r="C8089" s="16">
        <f t="shared" si="635"/>
        <v>12</v>
      </c>
      <c r="D8089" s="16">
        <f t="shared" si="636"/>
        <v>1</v>
      </c>
      <c r="E8089" s="16">
        <f t="shared" si="637"/>
        <v>1</v>
      </c>
      <c r="F8089" s="16">
        <f t="shared" si="638"/>
        <v>22</v>
      </c>
      <c r="G8089" s="195">
        <v>8087</v>
      </c>
      <c r="H8089" s="193">
        <v>0</v>
      </c>
    </row>
    <row r="8090" spans="2:8" x14ac:dyDescent="0.25">
      <c r="B8090" s="192">
        <f t="shared" si="639"/>
        <v>43437.95833331372</v>
      </c>
      <c r="C8090" s="16">
        <f t="shared" si="635"/>
        <v>12</v>
      </c>
      <c r="D8090" s="16">
        <f t="shared" si="636"/>
        <v>1</v>
      </c>
      <c r="E8090" s="16">
        <f t="shared" si="637"/>
        <v>1</v>
      </c>
      <c r="F8090" s="16">
        <f t="shared" si="638"/>
        <v>23</v>
      </c>
      <c r="G8090" s="195">
        <v>8088</v>
      </c>
      <c r="H8090" s="193">
        <v>0</v>
      </c>
    </row>
    <row r="8091" spans="2:8" x14ac:dyDescent="0.25">
      <c r="B8091" s="192">
        <f t="shared" si="639"/>
        <v>43437.999999980384</v>
      </c>
      <c r="C8091" s="16">
        <f t="shared" si="635"/>
        <v>12</v>
      </c>
      <c r="D8091" s="16">
        <f t="shared" si="636"/>
        <v>2</v>
      </c>
      <c r="E8091" s="16">
        <f t="shared" si="637"/>
        <v>1</v>
      </c>
      <c r="F8091" s="16">
        <f t="shared" si="638"/>
        <v>0</v>
      </c>
      <c r="G8091" s="195">
        <v>8089</v>
      </c>
      <c r="H8091" s="193">
        <v>0</v>
      </c>
    </row>
    <row r="8092" spans="2:8" x14ac:dyDescent="0.25">
      <c r="B8092" s="192">
        <f t="shared" si="639"/>
        <v>43438.041666647048</v>
      </c>
      <c r="C8092" s="16">
        <f t="shared" si="635"/>
        <v>12</v>
      </c>
      <c r="D8092" s="16">
        <f t="shared" si="636"/>
        <v>2</v>
      </c>
      <c r="E8092" s="16">
        <f t="shared" si="637"/>
        <v>1</v>
      </c>
      <c r="F8092" s="16">
        <f t="shared" si="638"/>
        <v>1</v>
      </c>
      <c r="G8092" s="195">
        <v>8090</v>
      </c>
      <c r="H8092" s="193">
        <v>0</v>
      </c>
    </row>
    <row r="8093" spans="2:8" x14ac:dyDescent="0.25">
      <c r="B8093" s="192">
        <f t="shared" si="639"/>
        <v>43438.083333313713</v>
      </c>
      <c r="C8093" s="16">
        <f t="shared" si="635"/>
        <v>12</v>
      </c>
      <c r="D8093" s="16">
        <f t="shared" si="636"/>
        <v>2</v>
      </c>
      <c r="E8093" s="16">
        <f t="shared" si="637"/>
        <v>1</v>
      </c>
      <c r="F8093" s="16">
        <f t="shared" si="638"/>
        <v>2</v>
      </c>
      <c r="G8093" s="195">
        <v>8091</v>
      </c>
      <c r="H8093" s="193">
        <v>0</v>
      </c>
    </row>
    <row r="8094" spans="2:8" x14ac:dyDescent="0.25">
      <c r="B8094" s="192">
        <f t="shared" si="639"/>
        <v>43438.124999980377</v>
      </c>
      <c r="C8094" s="16">
        <f t="shared" si="635"/>
        <v>12</v>
      </c>
      <c r="D8094" s="16">
        <f t="shared" si="636"/>
        <v>2</v>
      </c>
      <c r="E8094" s="16">
        <f t="shared" si="637"/>
        <v>1</v>
      </c>
      <c r="F8094" s="16">
        <f t="shared" si="638"/>
        <v>3</v>
      </c>
      <c r="G8094" s="195">
        <v>8092</v>
      </c>
      <c r="H8094" s="193">
        <v>0</v>
      </c>
    </row>
    <row r="8095" spans="2:8" x14ac:dyDescent="0.25">
      <c r="B8095" s="192">
        <f t="shared" si="639"/>
        <v>43438.166666647041</v>
      </c>
      <c r="C8095" s="16">
        <f t="shared" si="635"/>
        <v>12</v>
      </c>
      <c r="D8095" s="16">
        <f t="shared" si="636"/>
        <v>2</v>
      </c>
      <c r="E8095" s="16">
        <f t="shared" si="637"/>
        <v>1</v>
      </c>
      <c r="F8095" s="16">
        <f t="shared" si="638"/>
        <v>4</v>
      </c>
      <c r="G8095" s="195">
        <v>8093</v>
      </c>
      <c r="H8095" s="193">
        <v>0</v>
      </c>
    </row>
    <row r="8096" spans="2:8" x14ac:dyDescent="0.25">
      <c r="B8096" s="192">
        <f t="shared" si="639"/>
        <v>43438.208333313705</v>
      </c>
      <c r="C8096" s="16">
        <f t="shared" si="635"/>
        <v>12</v>
      </c>
      <c r="D8096" s="16">
        <f t="shared" si="636"/>
        <v>2</v>
      </c>
      <c r="E8096" s="16">
        <f t="shared" si="637"/>
        <v>1</v>
      </c>
      <c r="F8096" s="16">
        <f t="shared" si="638"/>
        <v>5</v>
      </c>
      <c r="G8096" s="195">
        <v>8094</v>
      </c>
      <c r="H8096" s="193">
        <v>0</v>
      </c>
    </row>
    <row r="8097" spans="2:8" x14ac:dyDescent="0.25">
      <c r="B8097" s="192">
        <f t="shared" si="639"/>
        <v>43438.249999980369</v>
      </c>
      <c r="C8097" s="16">
        <f t="shared" si="635"/>
        <v>12</v>
      </c>
      <c r="D8097" s="16">
        <f t="shared" si="636"/>
        <v>2</v>
      </c>
      <c r="E8097" s="16">
        <f t="shared" si="637"/>
        <v>1</v>
      </c>
      <c r="F8097" s="16">
        <f t="shared" si="638"/>
        <v>6</v>
      </c>
      <c r="G8097" s="195">
        <v>8095</v>
      </c>
      <c r="H8097" s="193">
        <v>0</v>
      </c>
    </row>
    <row r="8098" spans="2:8" x14ac:dyDescent="0.25">
      <c r="B8098" s="192">
        <f t="shared" si="639"/>
        <v>43438.291666647034</v>
      </c>
      <c r="C8098" s="16">
        <f t="shared" si="635"/>
        <v>12</v>
      </c>
      <c r="D8098" s="16">
        <f t="shared" si="636"/>
        <v>2</v>
      </c>
      <c r="E8098" s="16">
        <f t="shared" si="637"/>
        <v>1</v>
      </c>
      <c r="F8098" s="16">
        <f t="shared" si="638"/>
        <v>7</v>
      </c>
      <c r="G8098" s="195">
        <v>8096</v>
      </c>
      <c r="H8098" s="193">
        <v>1.3982899999999999E-3</v>
      </c>
    </row>
    <row r="8099" spans="2:8" x14ac:dyDescent="0.25">
      <c r="B8099" s="192">
        <f t="shared" si="639"/>
        <v>43438.333333313698</v>
      </c>
      <c r="C8099" s="16">
        <f t="shared" si="635"/>
        <v>12</v>
      </c>
      <c r="D8099" s="16">
        <f t="shared" si="636"/>
        <v>2</v>
      </c>
      <c r="E8099" s="16">
        <f t="shared" si="637"/>
        <v>1</v>
      </c>
      <c r="F8099" s="16">
        <f t="shared" si="638"/>
        <v>8</v>
      </c>
      <c r="G8099" s="195">
        <v>8097</v>
      </c>
      <c r="H8099" s="193">
        <v>7.8657789000000006E-2</v>
      </c>
    </row>
    <row r="8100" spans="2:8" x14ac:dyDescent="0.25">
      <c r="B8100" s="192">
        <f t="shared" si="639"/>
        <v>43438.374999980362</v>
      </c>
      <c r="C8100" s="16">
        <f t="shared" si="635"/>
        <v>12</v>
      </c>
      <c r="D8100" s="16">
        <f t="shared" si="636"/>
        <v>2</v>
      </c>
      <c r="E8100" s="16">
        <f t="shared" si="637"/>
        <v>1</v>
      </c>
      <c r="F8100" s="16">
        <f t="shared" si="638"/>
        <v>9</v>
      </c>
      <c r="G8100" s="195">
        <v>8098</v>
      </c>
      <c r="H8100" s="193">
        <v>0.17110941499999999</v>
      </c>
    </row>
    <row r="8101" spans="2:8" x14ac:dyDescent="0.25">
      <c r="B8101" s="192">
        <f t="shared" si="639"/>
        <v>43438.416666647026</v>
      </c>
      <c r="C8101" s="16">
        <f t="shared" si="635"/>
        <v>12</v>
      </c>
      <c r="D8101" s="16">
        <f t="shared" si="636"/>
        <v>2</v>
      </c>
      <c r="E8101" s="16">
        <f t="shared" si="637"/>
        <v>1</v>
      </c>
      <c r="F8101" s="16">
        <f t="shared" si="638"/>
        <v>10</v>
      </c>
      <c r="G8101" s="195">
        <v>8099</v>
      </c>
      <c r="H8101" s="193">
        <v>0.22794558500000001</v>
      </c>
    </row>
    <row r="8102" spans="2:8" x14ac:dyDescent="0.25">
      <c r="B8102" s="192">
        <f t="shared" si="639"/>
        <v>43438.458333313691</v>
      </c>
      <c r="C8102" s="16">
        <f t="shared" si="635"/>
        <v>12</v>
      </c>
      <c r="D8102" s="16">
        <f t="shared" si="636"/>
        <v>2</v>
      </c>
      <c r="E8102" s="16">
        <f t="shared" si="637"/>
        <v>1</v>
      </c>
      <c r="F8102" s="16">
        <f t="shared" si="638"/>
        <v>11</v>
      </c>
      <c r="G8102" s="195">
        <v>8100</v>
      </c>
      <c r="H8102" s="193">
        <v>0.25531533699999998</v>
      </c>
    </row>
    <row r="8103" spans="2:8" x14ac:dyDescent="0.25">
      <c r="B8103" s="192">
        <f t="shared" si="639"/>
        <v>43438.499999980355</v>
      </c>
      <c r="C8103" s="16">
        <f t="shared" si="635"/>
        <v>12</v>
      </c>
      <c r="D8103" s="16">
        <f t="shared" si="636"/>
        <v>2</v>
      </c>
      <c r="E8103" s="16">
        <f t="shared" si="637"/>
        <v>1</v>
      </c>
      <c r="F8103" s="16">
        <f t="shared" si="638"/>
        <v>12</v>
      </c>
      <c r="G8103" s="195">
        <v>8101</v>
      </c>
      <c r="H8103" s="193">
        <v>0.237705057</v>
      </c>
    </row>
    <row r="8104" spans="2:8" x14ac:dyDescent="0.25">
      <c r="B8104" s="192">
        <f t="shared" si="639"/>
        <v>43438.541666647019</v>
      </c>
      <c r="C8104" s="16">
        <f t="shared" si="635"/>
        <v>12</v>
      </c>
      <c r="D8104" s="16">
        <f t="shared" si="636"/>
        <v>2</v>
      </c>
      <c r="E8104" s="16">
        <f t="shared" si="637"/>
        <v>1</v>
      </c>
      <c r="F8104" s="16">
        <f t="shared" si="638"/>
        <v>13</v>
      </c>
      <c r="G8104" s="195">
        <v>8102</v>
      </c>
      <c r="H8104" s="193">
        <v>0.20596297</v>
      </c>
    </row>
    <row r="8105" spans="2:8" x14ac:dyDescent="0.25">
      <c r="B8105" s="192">
        <f t="shared" si="639"/>
        <v>43438.583333313683</v>
      </c>
      <c r="C8105" s="16">
        <f t="shared" si="635"/>
        <v>12</v>
      </c>
      <c r="D8105" s="16">
        <f t="shared" si="636"/>
        <v>2</v>
      </c>
      <c r="E8105" s="16">
        <f t="shared" si="637"/>
        <v>1</v>
      </c>
      <c r="F8105" s="16">
        <f t="shared" si="638"/>
        <v>14</v>
      </c>
      <c r="G8105" s="195">
        <v>8103</v>
      </c>
      <c r="H8105" s="193">
        <v>0.19044077300000001</v>
      </c>
    </row>
    <row r="8106" spans="2:8" x14ac:dyDescent="0.25">
      <c r="B8106" s="192">
        <f t="shared" si="639"/>
        <v>43438.624999980348</v>
      </c>
      <c r="C8106" s="16">
        <f t="shared" si="635"/>
        <v>12</v>
      </c>
      <c r="D8106" s="16">
        <f t="shared" si="636"/>
        <v>2</v>
      </c>
      <c r="E8106" s="16">
        <f t="shared" si="637"/>
        <v>1</v>
      </c>
      <c r="F8106" s="16">
        <f t="shared" si="638"/>
        <v>15</v>
      </c>
      <c r="G8106" s="195">
        <v>8104</v>
      </c>
      <c r="H8106" s="193">
        <v>0.123424558</v>
      </c>
    </row>
    <row r="8107" spans="2:8" x14ac:dyDescent="0.25">
      <c r="B8107" s="192">
        <f t="shared" si="639"/>
        <v>43438.666666647012</v>
      </c>
      <c r="C8107" s="16">
        <f t="shared" si="635"/>
        <v>12</v>
      </c>
      <c r="D8107" s="16">
        <f t="shared" si="636"/>
        <v>2</v>
      </c>
      <c r="E8107" s="16">
        <f t="shared" si="637"/>
        <v>1</v>
      </c>
      <c r="F8107" s="16">
        <f t="shared" si="638"/>
        <v>16</v>
      </c>
      <c r="G8107" s="195">
        <v>8105</v>
      </c>
      <c r="H8107" s="193">
        <v>1.4965189E-2</v>
      </c>
    </row>
    <row r="8108" spans="2:8" x14ac:dyDescent="0.25">
      <c r="B8108" s="192">
        <f t="shared" si="639"/>
        <v>43438.708333313676</v>
      </c>
      <c r="C8108" s="16">
        <f t="shared" si="635"/>
        <v>12</v>
      </c>
      <c r="D8108" s="16">
        <f t="shared" si="636"/>
        <v>2</v>
      </c>
      <c r="E8108" s="16">
        <f t="shared" si="637"/>
        <v>1</v>
      </c>
      <c r="F8108" s="16">
        <f t="shared" si="638"/>
        <v>17</v>
      </c>
      <c r="G8108" s="195">
        <v>8106</v>
      </c>
      <c r="H8108" s="193">
        <v>0</v>
      </c>
    </row>
    <row r="8109" spans="2:8" x14ac:dyDescent="0.25">
      <c r="B8109" s="192">
        <f t="shared" si="639"/>
        <v>43438.74999998034</v>
      </c>
      <c r="C8109" s="16">
        <f t="shared" si="635"/>
        <v>12</v>
      </c>
      <c r="D8109" s="16">
        <f t="shared" si="636"/>
        <v>2</v>
      </c>
      <c r="E8109" s="16">
        <f t="shared" si="637"/>
        <v>1</v>
      </c>
      <c r="F8109" s="16">
        <f t="shared" si="638"/>
        <v>18</v>
      </c>
      <c r="G8109" s="195">
        <v>8107</v>
      </c>
      <c r="H8109" s="193">
        <v>0</v>
      </c>
    </row>
    <row r="8110" spans="2:8" x14ac:dyDescent="0.25">
      <c r="B8110" s="192">
        <f t="shared" si="639"/>
        <v>43438.791666647005</v>
      </c>
      <c r="C8110" s="16">
        <f t="shared" si="635"/>
        <v>12</v>
      </c>
      <c r="D8110" s="16">
        <f t="shared" si="636"/>
        <v>2</v>
      </c>
      <c r="E8110" s="16">
        <f t="shared" si="637"/>
        <v>1</v>
      </c>
      <c r="F8110" s="16">
        <f t="shared" si="638"/>
        <v>19</v>
      </c>
      <c r="G8110" s="195">
        <v>8108</v>
      </c>
      <c r="H8110" s="193">
        <v>0</v>
      </c>
    </row>
    <row r="8111" spans="2:8" x14ac:dyDescent="0.25">
      <c r="B8111" s="192">
        <f t="shared" si="639"/>
        <v>43438.833333313669</v>
      </c>
      <c r="C8111" s="16">
        <f t="shared" si="635"/>
        <v>12</v>
      </c>
      <c r="D8111" s="16">
        <f t="shared" si="636"/>
        <v>2</v>
      </c>
      <c r="E8111" s="16">
        <f t="shared" si="637"/>
        <v>1</v>
      </c>
      <c r="F8111" s="16">
        <f t="shared" si="638"/>
        <v>20</v>
      </c>
      <c r="G8111" s="195">
        <v>8109</v>
      </c>
      <c r="H8111" s="193">
        <v>0</v>
      </c>
    </row>
    <row r="8112" spans="2:8" x14ac:dyDescent="0.25">
      <c r="B8112" s="192">
        <f t="shared" si="639"/>
        <v>43438.874999980333</v>
      </c>
      <c r="C8112" s="16">
        <f t="shared" si="635"/>
        <v>12</v>
      </c>
      <c r="D8112" s="16">
        <f t="shared" si="636"/>
        <v>2</v>
      </c>
      <c r="E8112" s="16">
        <f t="shared" si="637"/>
        <v>1</v>
      </c>
      <c r="F8112" s="16">
        <f t="shared" si="638"/>
        <v>21</v>
      </c>
      <c r="G8112" s="195">
        <v>8110</v>
      </c>
      <c r="H8112" s="193">
        <v>0</v>
      </c>
    </row>
    <row r="8113" spans="2:8" x14ac:dyDescent="0.25">
      <c r="B8113" s="192">
        <f t="shared" si="639"/>
        <v>43438.916666646997</v>
      </c>
      <c r="C8113" s="16">
        <f t="shared" si="635"/>
        <v>12</v>
      </c>
      <c r="D8113" s="16">
        <f t="shared" si="636"/>
        <v>2</v>
      </c>
      <c r="E8113" s="16">
        <f t="shared" si="637"/>
        <v>1</v>
      </c>
      <c r="F8113" s="16">
        <f t="shared" si="638"/>
        <v>22</v>
      </c>
      <c r="G8113" s="195">
        <v>8111</v>
      </c>
      <c r="H8113" s="193">
        <v>0</v>
      </c>
    </row>
    <row r="8114" spans="2:8" x14ac:dyDescent="0.25">
      <c r="B8114" s="192">
        <f t="shared" si="639"/>
        <v>43438.958333313662</v>
      </c>
      <c r="C8114" s="16">
        <f t="shared" si="635"/>
        <v>12</v>
      </c>
      <c r="D8114" s="16">
        <f t="shared" si="636"/>
        <v>2</v>
      </c>
      <c r="E8114" s="16">
        <f t="shared" si="637"/>
        <v>1</v>
      </c>
      <c r="F8114" s="16">
        <f t="shared" si="638"/>
        <v>23</v>
      </c>
      <c r="G8114" s="195">
        <v>8112</v>
      </c>
      <c r="H8114" s="193">
        <v>0</v>
      </c>
    </row>
    <row r="8115" spans="2:8" x14ac:dyDescent="0.25">
      <c r="B8115" s="192">
        <f t="shared" si="639"/>
        <v>43438.999999980326</v>
      </c>
      <c r="C8115" s="16">
        <f t="shared" si="635"/>
        <v>12</v>
      </c>
      <c r="D8115" s="16">
        <f t="shared" si="636"/>
        <v>3</v>
      </c>
      <c r="E8115" s="16">
        <f t="shared" si="637"/>
        <v>1</v>
      </c>
      <c r="F8115" s="16">
        <f t="shared" si="638"/>
        <v>0</v>
      </c>
      <c r="G8115" s="195">
        <v>8113</v>
      </c>
      <c r="H8115" s="193">
        <v>0</v>
      </c>
    </row>
    <row r="8116" spans="2:8" x14ac:dyDescent="0.25">
      <c r="B8116" s="192">
        <f t="shared" si="639"/>
        <v>43439.04166664699</v>
      </c>
      <c r="C8116" s="16">
        <f t="shared" si="635"/>
        <v>12</v>
      </c>
      <c r="D8116" s="16">
        <f t="shared" si="636"/>
        <v>3</v>
      </c>
      <c r="E8116" s="16">
        <f t="shared" si="637"/>
        <v>1</v>
      </c>
      <c r="F8116" s="16">
        <f t="shared" si="638"/>
        <v>1</v>
      </c>
      <c r="G8116" s="195">
        <v>8114</v>
      </c>
      <c r="H8116" s="193">
        <v>0</v>
      </c>
    </row>
    <row r="8117" spans="2:8" x14ac:dyDescent="0.25">
      <c r="B8117" s="192">
        <f t="shared" si="639"/>
        <v>43439.083333313654</v>
      </c>
      <c r="C8117" s="16">
        <f t="shared" si="635"/>
        <v>12</v>
      </c>
      <c r="D8117" s="16">
        <f t="shared" si="636"/>
        <v>3</v>
      </c>
      <c r="E8117" s="16">
        <f t="shared" si="637"/>
        <v>1</v>
      </c>
      <c r="F8117" s="16">
        <f t="shared" si="638"/>
        <v>2</v>
      </c>
      <c r="G8117" s="195">
        <v>8115</v>
      </c>
      <c r="H8117" s="193">
        <v>0</v>
      </c>
    </row>
    <row r="8118" spans="2:8" x14ac:dyDescent="0.25">
      <c r="B8118" s="192">
        <f t="shared" si="639"/>
        <v>43439.124999980319</v>
      </c>
      <c r="C8118" s="16">
        <f t="shared" si="635"/>
        <v>12</v>
      </c>
      <c r="D8118" s="16">
        <f t="shared" si="636"/>
        <v>3</v>
      </c>
      <c r="E8118" s="16">
        <f t="shared" si="637"/>
        <v>1</v>
      </c>
      <c r="F8118" s="16">
        <f t="shared" si="638"/>
        <v>3</v>
      </c>
      <c r="G8118" s="195">
        <v>8116</v>
      </c>
      <c r="H8118" s="193">
        <v>0</v>
      </c>
    </row>
    <row r="8119" spans="2:8" x14ac:dyDescent="0.25">
      <c r="B8119" s="192">
        <f t="shared" si="639"/>
        <v>43439.166666646983</v>
      </c>
      <c r="C8119" s="16">
        <f t="shared" si="635"/>
        <v>12</v>
      </c>
      <c r="D8119" s="16">
        <f t="shared" si="636"/>
        <v>3</v>
      </c>
      <c r="E8119" s="16">
        <f t="shared" si="637"/>
        <v>1</v>
      </c>
      <c r="F8119" s="16">
        <f t="shared" si="638"/>
        <v>4</v>
      </c>
      <c r="G8119" s="195">
        <v>8117</v>
      </c>
      <c r="H8119" s="193">
        <v>0</v>
      </c>
    </row>
    <row r="8120" spans="2:8" x14ac:dyDescent="0.25">
      <c r="B8120" s="192">
        <f t="shared" si="639"/>
        <v>43439.208333313647</v>
      </c>
      <c r="C8120" s="16">
        <f t="shared" si="635"/>
        <v>12</v>
      </c>
      <c r="D8120" s="16">
        <f t="shared" si="636"/>
        <v>3</v>
      </c>
      <c r="E8120" s="16">
        <f t="shared" si="637"/>
        <v>1</v>
      </c>
      <c r="F8120" s="16">
        <f t="shared" si="638"/>
        <v>5</v>
      </c>
      <c r="G8120" s="195">
        <v>8118</v>
      </c>
      <c r="H8120" s="193">
        <v>0</v>
      </c>
    </row>
    <row r="8121" spans="2:8" x14ac:dyDescent="0.25">
      <c r="B8121" s="192">
        <f t="shared" si="639"/>
        <v>43439.249999980311</v>
      </c>
      <c r="C8121" s="16">
        <f t="shared" si="635"/>
        <v>12</v>
      </c>
      <c r="D8121" s="16">
        <f t="shared" si="636"/>
        <v>3</v>
      </c>
      <c r="E8121" s="16">
        <f t="shared" si="637"/>
        <v>1</v>
      </c>
      <c r="F8121" s="16">
        <f t="shared" si="638"/>
        <v>6</v>
      </c>
      <c r="G8121" s="195">
        <v>8119</v>
      </c>
      <c r="H8121" s="193">
        <v>0</v>
      </c>
    </row>
    <row r="8122" spans="2:8" x14ac:dyDescent="0.25">
      <c r="B8122" s="192">
        <f t="shared" si="639"/>
        <v>43439.291666646976</v>
      </c>
      <c r="C8122" s="16">
        <f t="shared" si="635"/>
        <v>12</v>
      </c>
      <c r="D8122" s="16">
        <f t="shared" si="636"/>
        <v>3</v>
      </c>
      <c r="E8122" s="16">
        <f t="shared" si="637"/>
        <v>1</v>
      </c>
      <c r="F8122" s="16">
        <f t="shared" si="638"/>
        <v>7</v>
      </c>
      <c r="G8122" s="195">
        <v>8120</v>
      </c>
      <c r="H8122" s="193">
        <v>1.5237110000000001E-3</v>
      </c>
    </row>
    <row r="8123" spans="2:8" x14ac:dyDescent="0.25">
      <c r="B8123" s="192">
        <f t="shared" si="639"/>
        <v>43439.33333331364</v>
      </c>
      <c r="C8123" s="16">
        <f t="shared" si="635"/>
        <v>12</v>
      </c>
      <c r="D8123" s="16">
        <f t="shared" si="636"/>
        <v>3</v>
      </c>
      <c r="E8123" s="16">
        <f t="shared" si="637"/>
        <v>1</v>
      </c>
      <c r="F8123" s="16">
        <f t="shared" si="638"/>
        <v>8</v>
      </c>
      <c r="G8123" s="195">
        <v>8121</v>
      </c>
      <c r="H8123" s="193">
        <v>0.102105586</v>
      </c>
    </row>
    <row r="8124" spans="2:8" x14ac:dyDescent="0.25">
      <c r="B8124" s="192">
        <f t="shared" si="639"/>
        <v>43439.374999980304</v>
      </c>
      <c r="C8124" s="16">
        <f t="shared" si="635"/>
        <v>12</v>
      </c>
      <c r="D8124" s="16">
        <f t="shared" si="636"/>
        <v>3</v>
      </c>
      <c r="E8124" s="16">
        <f t="shared" si="637"/>
        <v>1</v>
      </c>
      <c r="F8124" s="16">
        <f t="shared" si="638"/>
        <v>9</v>
      </c>
      <c r="G8124" s="195">
        <v>8122</v>
      </c>
      <c r="H8124" s="193">
        <v>0.21309884200000001</v>
      </c>
    </row>
    <row r="8125" spans="2:8" x14ac:dyDescent="0.25">
      <c r="B8125" s="192">
        <f t="shared" si="639"/>
        <v>43439.416666646968</v>
      </c>
      <c r="C8125" s="16">
        <f t="shared" si="635"/>
        <v>12</v>
      </c>
      <c r="D8125" s="16">
        <f t="shared" si="636"/>
        <v>3</v>
      </c>
      <c r="E8125" s="16">
        <f t="shared" si="637"/>
        <v>1</v>
      </c>
      <c r="F8125" s="16">
        <f t="shared" si="638"/>
        <v>10</v>
      </c>
      <c r="G8125" s="195">
        <v>8123</v>
      </c>
      <c r="H8125" s="193">
        <v>0.25823515000000002</v>
      </c>
    </row>
    <row r="8126" spans="2:8" x14ac:dyDescent="0.25">
      <c r="B8126" s="192">
        <f t="shared" si="639"/>
        <v>43439.458333313632</v>
      </c>
      <c r="C8126" s="16">
        <f t="shared" si="635"/>
        <v>12</v>
      </c>
      <c r="D8126" s="16">
        <f t="shared" si="636"/>
        <v>3</v>
      </c>
      <c r="E8126" s="16">
        <f t="shared" si="637"/>
        <v>1</v>
      </c>
      <c r="F8126" s="16">
        <f t="shared" si="638"/>
        <v>11</v>
      </c>
      <c r="G8126" s="195">
        <v>8124</v>
      </c>
      <c r="H8126" s="193">
        <v>0.29754093700000001</v>
      </c>
    </row>
    <row r="8127" spans="2:8" x14ac:dyDescent="0.25">
      <c r="B8127" s="192">
        <f t="shared" si="639"/>
        <v>43439.499999980297</v>
      </c>
      <c r="C8127" s="16">
        <f t="shared" si="635"/>
        <v>12</v>
      </c>
      <c r="D8127" s="16">
        <f t="shared" si="636"/>
        <v>3</v>
      </c>
      <c r="E8127" s="16">
        <f t="shared" si="637"/>
        <v>1</v>
      </c>
      <c r="F8127" s="16">
        <f t="shared" si="638"/>
        <v>12</v>
      </c>
      <c r="G8127" s="195">
        <v>8125</v>
      </c>
      <c r="H8127" s="193">
        <v>0.28088608999999998</v>
      </c>
    </row>
    <row r="8128" spans="2:8" x14ac:dyDescent="0.25">
      <c r="B8128" s="192">
        <f t="shared" si="639"/>
        <v>43439.541666646961</v>
      </c>
      <c r="C8128" s="16">
        <f t="shared" si="635"/>
        <v>12</v>
      </c>
      <c r="D8128" s="16">
        <f t="shared" si="636"/>
        <v>3</v>
      </c>
      <c r="E8128" s="16">
        <f t="shared" si="637"/>
        <v>1</v>
      </c>
      <c r="F8128" s="16">
        <f t="shared" si="638"/>
        <v>13</v>
      </c>
      <c r="G8128" s="195">
        <v>8126</v>
      </c>
      <c r="H8128" s="193">
        <v>0.25127516300000002</v>
      </c>
    </row>
    <row r="8129" spans="2:8" x14ac:dyDescent="0.25">
      <c r="B8129" s="192">
        <f t="shared" si="639"/>
        <v>43439.583333313625</v>
      </c>
      <c r="C8129" s="16">
        <f t="shared" si="635"/>
        <v>12</v>
      </c>
      <c r="D8129" s="16">
        <f t="shared" si="636"/>
        <v>3</v>
      </c>
      <c r="E8129" s="16">
        <f t="shared" si="637"/>
        <v>1</v>
      </c>
      <c r="F8129" s="16">
        <f t="shared" si="638"/>
        <v>14</v>
      </c>
      <c r="G8129" s="195">
        <v>8127</v>
      </c>
      <c r="H8129" s="193">
        <v>0.23807356499999999</v>
      </c>
    </row>
    <row r="8130" spans="2:8" x14ac:dyDescent="0.25">
      <c r="B8130" s="192">
        <f t="shared" si="639"/>
        <v>43439.624999980289</v>
      </c>
      <c r="C8130" s="16">
        <f t="shared" si="635"/>
        <v>12</v>
      </c>
      <c r="D8130" s="16">
        <f t="shared" si="636"/>
        <v>3</v>
      </c>
      <c r="E8130" s="16">
        <f t="shared" si="637"/>
        <v>1</v>
      </c>
      <c r="F8130" s="16">
        <f t="shared" si="638"/>
        <v>15</v>
      </c>
      <c r="G8130" s="195">
        <v>8128</v>
      </c>
      <c r="H8130" s="193">
        <v>0.15891334800000001</v>
      </c>
    </row>
    <row r="8131" spans="2:8" x14ac:dyDescent="0.25">
      <c r="B8131" s="192">
        <f t="shared" si="639"/>
        <v>43439.666666646954</v>
      </c>
      <c r="C8131" s="16">
        <f t="shared" si="635"/>
        <v>12</v>
      </c>
      <c r="D8131" s="16">
        <f t="shared" si="636"/>
        <v>3</v>
      </c>
      <c r="E8131" s="16">
        <f t="shared" si="637"/>
        <v>1</v>
      </c>
      <c r="F8131" s="16">
        <f t="shared" si="638"/>
        <v>16</v>
      </c>
      <c r="G8131" s="195">
        <v>8129</v>
      </c>
      <c r="H8131" s="193">
        <v>2.1117441000000001E-2</v>
      </c>
    </row>
    <row r="8132" spans="2:8" x14ac:dyDescent="0.25">
      <c r="B8132" s="192">
        <f t="shared" si="639"/>
        <v>43439.708333313618</v>
      </c>
      <c r="C8132" s="16">
        <f t="shared" ref="C8132:C8195" si="640">MONTH(B8132)</f>
        <v>12</v>
      </c>
      <c r="D8132" s="16">
        <f t="shared" ref="D8132:D8195" si="641">WEEKDAY(B8132,2)</f>
        <v>3</v>
      </c>
      <c r="E8132" s="16">
        <f t="shared" ref="E8132:E8195" si="642">IF(D8132&lt;6,1,2)</f>
        <v>1</v>
      </c>
      <c r="F8132" s="16">
        <f t="shared" ref="F8132:F8195" si="643">HOUR(B8132)</f>
        <v>17</v>
      </c>
      <c r="G8132" s="195">
        <v>8130</v>
      </c>
      <c r="H8132" s="193">
        <v>0</v>
      </c>
    </row>
    <row r="8133" spans="2:8" x14ac:dyDescent="0.25">
      <c r="B8133" s="192">
        <f t="shared" ref="B8133:B8196" si="644">B8132+1/24</f>
        <v>43439.749999980282</v>
      </c>
      <c r="C8133" s="16">
        <f t="shared" si="640"/>
        <v>12</v>
      </c>
      <c r="D8133" s="16">
        <f t="shared" si="641"/>
        <v>3</v>
      </c>
      <c r="E8133" s="16">
        <f t="shared" si="642"/>
        <v>1</v>
      </c>
      <c r="F8133" s="16">
        <f t="shared" si="643"/>
        <v>18</v>
      </c>
      <c r="G8133" s="195">
        <v>8131</v>
      </c>
      <c r="H8133" s="193">
        <v>0</v>
      </c>
    </row>
    <row r="8134" spans="2:8" x14ac:dyDescent="0.25">
      <c r="B8134" s="192">
        <f t="shared" si="644"/>
        <v>43439.791666646946</v>
      </c>
      <c r="C8134" s="16">
        <f t="shared" si="640"/>
        <v>12</v>
      </c>
      <c r="D8134" s="16">
        <f t="shared" si="641"/>
        <v>3</v>
      </c>
      <c r="E8134" s="16">
        <f t="shared" si="642"/>
        <v>1</v>
      </c>
      <c r="F8134" s="16">
        <f t="shared" si="643"/>
        <v>19</v>
      </c>
      <c r="G8134" s="195">
        <v>8132</v>
      </c>
      <c r="H8134" s="193">
        <v>0</v>
      </c>
    </row>
    <row r="8135" spans="2:8" x14ac:dyDescent="0.25">
      <c r="B8135" s="192">
        <f t="shared" si="644"/>
        <v>43439.833333313611</v>
      </c>
      <c r="C8135" s="16">
        <f t="shared" si="640"/>
        <v>12</v>
      </c>
      <c r="D8135" s="16">
        <f t="shared" si="641"/>
        <v>3</v>
      </c>
      <c r="E8135" s="16">
        <f t="shared" si="642"/>
        <v>1</v>
      </c>
      <c r="F8135" s="16">
        <f t="shared" si="643"/>
        <v>20</v>
      </c>
      <c r="G8135" s="195">
        <v>8133</v>
      </c>
      <c r="H8135" s="193">
        <v>0</v>
      </c>
    </row>
    <row r="8136" spans="2:8" x14ac:dyDescent="0.25">
      <c r="B8136" s="192">
        <f t="shared" si="644"/>
        <v>43439.874999980275</v>
      </c>
      <c r="C8136" s="16">
        <f t="shared" si="640"/>
        <v>12</v>
      </c>
      <c r="D8136" s="16">
        <f t="shared" si="641"/>
        <v>3</v>
      </c>
      <c r="E8136" s="16">
        <f t="shared" si="642"/>
        <v>1</v>
      </c>
      <c r="F8136" s="16">
        <f t="shared" si="643"/>
        <v>21</v>
      </c>
      <c r="G8136" s="195">
        <v>8134</v>
      </c>
      <c r="H8136" s="193">
        <v>0</v>
      </c>
    </row>
    <row r="8137" spans="2:8" x14ac:dyDescent="0.25">
      <c r="B8137" s="192">
        <f t="shared" si="644"/>
        <v>43439.916666646939</v>
      </c>
      <c r="C8137" s="16">
        <f t="shared" si="640"/>
        <v>12</v>
      </c>
      <c r="D8137" s="16">
        <f t="shared" si="641"/>
        <v>3</v>
      </c>
      <c r="E8137" s="16">
        <f t="shared" si="642"/>
        <v>1</v>
      </c>
      <c r="F8137" s="16">
        <f t="shared" si="643"/>
        <v>22</v>
      </c>
      <c r="G8137" s="195">
        <v>8135</v>
      </c>
      <c r="H8137" s="193">
        <v>0</v>
      </c>
    </row>
    <row r="8138" spans="2:8" x14ac:dyDescent="0.25">
      <c r="B8138" s="192">
        <f t="shared" si="644"/>
        <v>43439.958333313603</v>
      </c>
      <c r="C8138" s="16">
        <f t="shared" si="640"/>
        <v>12</v>
      </c>
      <c r="D8138" s="16">
        <f t="shared" si="641"/>
        <v>3</v>
      </c>
      <c r="E8138" s="16">
        <f t="shared" si="642"/>
        <v>1</v>
      </c>
      <c r="F8138" s="16">
        <f t="shared" si="643"/>
        <v>23</v>
      </c>
      <c r="G8138" s="195">
        <v>8136</v>
      </c>
      <c r="H8138" s="193">
        <v>0</v>
      </c>
    </row>
    <row r="8139" spans="2:8" x14ac:dyDescent="0.25">
      <c r="B8139" s="192">
        <f t="shared" si="644"/>
        <v>43439.999999980268</v>
      </c>
      <c r="C8139" s="16">
        <f t="shared" si="640"/>
        <v>12</v>
      </c>
      <c r="D8139" s="16">
        <f t="shared" si="641"/>
        <v>4</v>
      </c>
      <c r="E8139" s="16">
        <f t="shared" si="642"/>
        <v>1</v>
      </c>
      <c r="F8139" s="16">
        <f t="shared" si="643"/>
        <v>0</v>
      </c>
      <c r="G8139" s="195">
        <v>8137</v>
      </c>
      <c r="H8139" s="193">
        <v>0</v>
      </c>
    </row>
    <row r="8140" spans="2:8" x14ac:dyDescent="0.25">
      <c r="B8140" s="192">
        <f t="shared" si="644"/>
        <v>43440.041666646932</v>
      </c>
      <c r="C8140" s="16">
        <f t="shared" si="640"/>
        <v>12</v>
      </c>
      <c r="D8140" s="16">
        <f t="shared" si="641"/>
        <v>4</v>
      </c>
      <c r="E8140" s="16">
        <f t="shared" si="642"/>
        <v>1</v>
      </c>
      <c r="F8140" s="16">
        <f t="shared" si="643"/>
        <v>1</v>
      </c>
      <c r="G8140" s="195">
        <v>8138</v>
      </c>
      <c r="H8140" s="193">
        <v>0</v>
      </c>
    </row>
    <row r="8141" spans="2:8" x14ac:dyDescent="0.25">
      <c r="B8141" s="192">
        <f t="shared" si="644"/>
        <v>43440.083333313596</v>
      </c>
      <c r="C8141" s="16">
        <f t="shared" si="640"/>
        <v>12</v>
      </c>
      <c r="D8141" s="16">
        <f t="shared" si="641"/>
        <v>4</v>
      </c>
      <c r="E8141" s="16">
        <f t="shared" si="642"/>
        <v>1</v>
      </c>
      <c r="F8141" s="16">
        <f t="shared" si="643"/>
        <v>2</v>
      </c>
      <c r="G8141" s="195">
        <v>8139</v>
      </c>
      <c r="H8141" s="193">
        <v>0</v>
      </c>
    </row>
    <row r="8142" spans="2:8" x14ac:dyDescent="0.25">
      <c r="B8142" s="192">
        <f t="shared" si="644"/>
        <v>43440.12499998026</v>
      </c>
      <c r="C8142" s="16">
        <f t="shared" si="640"/>
        <v>12</v>
      </c>
      <c r="D8142" s="16">
        <f t="shared" si="641"/>
        <v>4</v>
      </c>
      <c r="E8142" s="16">
        <f t="shared" si="642"/>
        <v>1</v>
      </c>
      <c r="F8142" s="16">
        <f t="shared" si="643"/>
        <v>3</v>
      </c>
      <c r="G8142" s="195">
        <v>8140</v>
      </c>
      <c r="H8142" s="193">
        <v>0</v>
      </c>
    </row>
    <row r="8143" spans="2:8" x14ac:dyDescent="0.25">
      <c r="B8143" s="192">
        <f t="shared" si="644"/>
        <v>43440.166666646925</v>
      </c>
      <c r="C8143" s="16">
        <f t="shared" si="640"/>
        <v>12</v>
      </c>
      <c r="D8143" s="16">
        <f t="shared" si="641"/>
        <v>4</v>
      </c>
      <c r="E8143" s="16">
        <f t="shared" si="642"/>
        <v>1</v>
      </c>
      <c r="F8143" s="16">
        <f t="shared" si="643"/>
        <v>4</v>
      </c>
      <c r="G8143" s="195">
        <v>8141</v>
      </c>
      <c r="H8143" s="193">
        <v>0</v>
      </c>
    </row>
    <row r="8144" spans="2:8" x14ac:dyDescent="0.25">
      <c r="B8144" s="192">
        <f t="shared" si="644"/>
        <v>43440.208333313589</v>
      </c>
      <c r="C8144" s="16">
        <f t="shared" si="640"/>
        <v>12</v>
      </c>
      <c r="D8144" s="16">
        <f t="shared" si="641"/>
        <v>4</v>
      </c>
      <c r="E8144" s="16">
        <f t="shared" si="642"/>
        <v>1</v>
      </c>
      <c r="F8144" s="16">
        <f t="shared" si="643"/>
        <v>5</v>
      </c>
      <c r="G8144" s="195">
        <v>8142</v>
      </c>
      <c r="H8144" s="193">
        <v>0</v>
      </c>
    </row>
    <row r="8145" spans="2:8" x14ac:dyDescent="0.25">
      <c r="B8145" s="192">
        <f t="shared" si="644"/>
        <v>43440.249999980253</v>
      </c>
      <c r="C8145" s="16">
        <f t="shared" si="640"/>
        <v>12</v>
      </c>
      <c r="D8145" s="16">
        <f t="shared" si="641"/>
        <v>4</v>
      </c>
      <c r="E8145" s="16">
        <f t="shared" si="642"/>
        <v>1</v>
      </c>
      <c r="F8145" s="16">
        <f t="shared" si="643"/>
        <v>6</v>
      </c>
      <c r="G8145" s="195">
        <v>8143</v>
      </c>
      <c r="H8145" s="193">
        <v>0</v>
      </c>
    </row>
    <row r="8146" spans="2:8" x14ac:dyDescent="0.25">
      <c r="B8146" s="192">
        <f t="shared" si="644"/>
        <v>43440.291666646917</v>
      </c>
      <c r="C8146" s="16">
        <f t="shared" si="640"/>
        <v>12</v>
      </c>
      <c r="D8146" s="16">
        <f t="shared" si="641"/>
        <v>4</v>
      </c>
      <c r="E8146" s="16">
        <f t="shared" si="642"/>
        <v>1</v>
      </c>
      <c r="F8146" s="16">
        <f t="shared" si="643"/>
        <v>7</v>
      </c>
      <c r="G8146" s="195">
        <v>8144</v>
      </c>
      <c r="H8146" s="193">
        <v>1.2190879999999999E-3</v>
      </c>
    </row>
    <row r="8147" spans="2:8" x14ac:dyDescent="0.25">
      <c r="B8147" s="192">
        <f t="shared" si="644"/>
        <v>43440.333333313582</v>
      </c>
      <c r="C8147" s="16">
        <f t="shared" si="640"/>
        <v>12</v>
      </c>
      <c r="D8147" s="16">
        <f t="shared" si="641"/>
        <v>4</v>
      </c>
      <c r="E8147" s="16">
        <f t="shared" si="642"/>
        <v>1</v>
      </c>
      <c r="F8147" s="16">
        <f t="shared" si="643"/>
        <v>8</v>
      </c>
      <c r="G8147" s="195">
        <v>8145</v>
      </c>
      <c r="H8147" s="193">
        <v>0.10115526900000001</v>
      </c>
    </row>
    <row r="8148" spans="2:8" x14ac:dyDescent="0.25">
      <c r="B8148" s="192">
        <f t="shared" si="644"/>
        <v>43440.374999980246</v>
      </c>
      <c r="C8148" s="16">
        <f t="shared" si="640"/>
        <v>12</v>
      </c>
      <c r="D8148" s="16">
        <f t="shared" si="641"/>
        <v>4</v>
      </c>
      <c r="E8148" s="16">
        <f t="shared" si="642"/>
        <v>1</v>
      </c>
      <c r="F8148" s="16">
        <f t="shared" si="643"/>
        <v>9</v>
      </c>
      <c r="G8148" s="195">
        <v>8146</v>
      </c>
      <c r="H8148" s="193">
        <v>0.217434391</v>
      </c>
    </row>
    <row r="8149" spans="2:8" x14ac:dyDescent="0.25">
      <c r="B8149" s="192">
        <f t="shared" si="644"/>
        <v>43440.41666664691</v>
      </c>
      <c r="C8149" s="16">
        <f t="shared" si="640"/>
        <v>12</v>
      </c>
      <c r="D8149" s="16">
        <f t="shared" si="641"/>
        <v>4</v>
      </c>
      <c r="E8149" s="16">
        <f t="shared" si="642"/>
        <v>1</v>
      </c>
      <c r="F8149" s="16">
        <f t="shared" si="643"/>
        <v>10</v>
      </c>
      <c r="G8149" s="195">
        <v>8147</v>
      </c>
      <c r="H8149" s="193">
        <v>0.29141640000000002</v>
      </c>
    </row>
    <row r="8150" spans="2:8" x14ac:dyDescent="0.25">
      <c r="B8150" s="192">
        <f t="shared" si="644"/>
        <v>43440.458333313574</v>
      </c>
      <c r="C8150" s="16">
        <f t="shared" si="640"/>
        <v>12</v>
      </c>
      <c r="D8150" s="16">
        <f t="shared" si="641"/>
        <v>4</v>
      </c>
      <c r="E8150" s="16">
        <f t="shared" si="642"/>
        <v>1</v>
      </c>
      <c r="F8150" s="16">
        <f t="shared" si="643"/>
        <v>11</v>
      </c>
      <c r="G8150" s="195">
        <v>8148</v>
      </c>
      <c r="H8150" s="193">
        <v>0.30427591199999998</v>
      </c>
    </row>
    <row r="8151" spans="2:8" x14ac:dyDescent="0.25">
      <c r="B8151" s="192">
        <f t="shared" si="644"/>
        <v>43440.499999980238</v>
      </c>
      <c r="C8151" s="16">
        <f t="shared" si="640"/>
        <v>12</v>
      </c>
      <c r="D8151" s="16">
        <f t="shared" si="641"/>
        <v>4</v>
      </c>
      <c r="E8151" s="16">
        <f t="shared" si="642"/>
        <v>1</v>
      </c>
      <c r="F8151" s="16">
        <f t="shared" si="643"/>
        <v>12</v>
      </c>
      <c r="G8151" s="195">
        <v>8149</v>
      </c>
      <c r="H8151" s="193">
        <v>0.28784701600000001</v>
      </c>
    </row>
    <row r="8152" spans="2:8" x14ac:dyDescent="0.25">
      <c r="B8152" s="192">
        <f t="shared" si="644"/>
        <v>43440.541666646903</v>
      </c>
      <c r="C8152" s="16">
        <f t="shared" si="640"/>
        <v>12</v>
      </c>
      <c r="D8152" s="16">
        <f t="shared" si="641"/>
        <v>4</v>
      </c>
      <c r="E8152" s="16">
        <f t="shared" si="642"/>
        <v>1</v>
      </c>
      <c r="F8152" s="16">
        <f t="shared" si="643"/>
        <v>13</v>
      </c>
      <c r="G8152" s="195">
        <v>8150</v>
      </c>
      <c r="H8152" s="193">
        <v>0.26619213000000003</v>
      </c>
    </row>
    <row r="8153" spans="2:8" x14ac:dyDescent="0.25">
      <c r="B8153" s="192">
        <f t="shared" si="644"/>
        <v>43440.583333313567</v>
      </c>
      <c r="C8153" s="16">
        <f t="shared" si="640"/>
        <v>12</v>
      </c>
      <c r="D8153" s="16">
        <f t="shared" si="641"/>
        <v>4</v>
      </c>
      <c r="E8153" s="16">
        <f t="shared" si="642"/>
        <v>1</v>
      </c>
      <c r="F8153" s="16">
        <f t="shared" si="643"/>
        <v>14</v>
      </c>
      <c r="G8153" s="195">
        <v>8151</v>
      </c>
      <c r="H8153" s="193">
        <v>0.222841347</v>
      </c>
    </row>
    <row r="8154" spans="2:8" x14ac:dyDescent="0.25">
      <c r="B8154" s="192">
        <f t="shared" si="644"/>
        <v>43440.624999980231</v>
      </c>
      <c r="C8154" s="16">
        <f t="shared" si="640"/>
        <v>12</v>
      </c>
      <c r="D8154" s="16">
        <f t="shared" si="641"/>
        <v>4</v>
      </c>
      <c r="E8154" s="16">
        <f t="shared" si="642"/>
        <v>1</v>
      </c>
      <c r="F8154" s="16">
        <f t="shared" si="643"/>
        <v>15</v>
      </c>
      <c r="G8154" s="195">
        <v>8152</v>
      </c>
      <c r="H8154" s="193">
        <v>0.14675070500000001</v>
      </c>
    </row>
    <row r="8155" spans="2:8" x14ac:dyDescent="0.25">
      <c r="B8155" s="192">
        <f t="shared" si="644"/>
        <v>43440.666666646895</v>
      </c>
      <c r="C8155" s="16">
        <f t="shared" si="640"/>
        <v>12</v>
      </c>
      <c r="D8155" s="16">
        <f t="shared" si="641"/>
        <v>4</v>
      </c>
      <c r="E8155" s="16">
        <f t="shared" si="642"/>
        <v>1</v>
      </c>
      <c r="F8155" s="16">
        <f t="shared" si="643"/>
        <v>16</v>
      </c>
      <c r="G8155" s="195">
        <v>8153</v>
      </c>
      <c r="H8155" s="193">
        <v>1.8984667E-2</v>
      </c>
    </row>
    <row r="8156" spans="2:8" x14ac:dyDescent="0.25">
      <c r="B8156" s="192">
        <f t="shared" si="644"/>
        <v>43440.70833331356</v>
      </c>
      <c r="C8156" s="16">
        <f t="shared" si="640"/>
        <v>12</v>
      </c>
      <c r="D8156" s="16">
        <f t="shared" si="641"/>
        <v>4</v>
      </c>
      <c r="E8156" s="16">
        <f t="shared" si="642"/>
        <v>1</v>
      </c>
      <c r="F8156" s="16">
        <f t="shared" si="643"/>
        <v>17</v>
      </c>
      <c r="G8156" s="195">
        <v>8154</v>
      </c>
      <c r="H8156" s="193">
        <v>0</v>
      </c>
    </row>
    <row r="8157" spans="2:8" x14ac:dyDescent="0.25">
      <c r="B8157" s="192">
        <f t="shared" si="644"/>
        <v>43440.749999980224</v>
      </c>
      <c r="C8157" s="16">
        <f t="shared" si="640"/>
        <v>12</v>
      </c>
      <c r="D8157" s="16">
        <f t="shared" si="641"/>
        <v>4</v>
      </c>
      <c r="E8157" s="16">
        <f t="shared" si="642"/>
        <v>1</v>
      </c>
      <c r="F8157" s="16">
        <f t="shared" si="643"/>
        <v>18</v>
      </c>
      <c r="G8157" s="195">
        <v>8155</v>
      </c>
      <c r="H8157" s="193">
        <v>0</v>
      </c>
    </row>
    <row r="8158" spans="2:8" x14ac:dyDescent="0.25">
      <c r="B8158" s="192">
        <f t="shared" si="644"/>
        <v>43440.791666646888</v>
      </c>
      <c r="C8158" s="16">
        <f t="shared" si="640"/>
        <v>12</v>
      </c>
      <c r="D8158" s="16">
        <f t="shared" si="641"/>
        <v>4</v>
      </c>
      <c r="E8158" s="16">
        <f t="shared" si="642"/>
        <v>1</v>
      </c>
      <c r="F8158" s="16">
        <f t="shared" si="643"/>
        <v>19</v>
      </c>
      <c r="G8158" s="195">
        <v>8156</v>
      </c>
      <c r="H8158" s="193">
        <v>0</v>
      </c>
    </row>
    <row r="8159" spans="2:8" x14ac:dyDescent="0.25">
      <c r="B8159" s="192">
        <f t="shared" si="644"/>
        <v>43440.833333313552</v>
      </c>
      <c r="C8159" s="16">
        <f t="shared" si="640"/>
        <v>12</v>
      </c>
      <c r="D8159" s="16">
        <f t="shared" si="641"/>
        <v>4</v>
      </c>
      <c r="E8159" s="16">
        <f t="shared" si="642"/>
        <v>1</v>
      </c>
      <c r="F8159" s="16">
        <f t="shared" si="643"/>
        <v>20</v>
      </c>
      <c r="G8159" s="195">
        <v>8157</v>
      </c>
      <c r="H8159" s="193">
        <v>0</v>
      </c>
    </row>
    <row r="8160" spans="2:8" x14ac:dyDescent="0.25">
      <c r="B8160" s="192">
        <f t="shared" si="644"/>
        <v>43440.874999980217</v>
      </c>
      <c r="C8160" s="16">
        <f t="shared" si="640"/>
        <v>12</v>
      </c>
      <c r="D8160" s="16">
        <f t="shared" si="641"/>
        <v>4</v>
      </c>
      <c r="E8160" s="16">
        <f t="shared" si="642"/>
        <v>1</v>
      </c>
      <c r="F8160" s="16">
        <f t="shared" si="643"/>
        <v>21</v>
      </c>
      <c r="G8160" s="195">
        <v>8158</v>
      </c>
      <c r="H8160" s="193">
        <v>0</v>
      </c>
    </row>
    <row r="8161" spans="2:8" x14ac:dyDescent="0.25">
      <c r="B8161" s="192">
        <f t="shared" si="644"/>
        <v>43440.916666646881</v>
      </c>
      <c r="C8161" s="16">
        <f t="shared" si="640"/>
        <v>12</v>
      </c>
      <c r="D8161" s="16">
        <f t="shared" si="641"/>
        <v>4</v>
      </c>
      <c r="E8161" s="16">
        <f t="shared" si="642"/>
        <v>1</v>
      </c>
      <c r="F8161" s="16">
        <f t="shared" si="643"/>
        <v>22</v>
      </c>
      <c r="G8161" s="195">
        <v>8159</v>
      </c>
      <c r="H8161" s="193">
        <v>0</v>
      </c>
    </row>
    <row r="8162" spans="2:8" x14ac:dyDescent="0.25">
      <c r="B8162" s="192">
        <f t="shared" si="644"/>
        <v>43440.958333313545</v>
      </c>
      <c r="C8162" s="16">
        <f t="shared" si="640"/>
        <v>12</v>
      </c>
      <c r="D8162" s="16">
        <f t="shared" si="641"/>
        <v>4</v>
      </c>
      <c r="E8162" s="16">
        <f t="shared" si="642"/>
        <v>1</v>
      </c>
      <c r="F8162" s="16">
        <f t="shared" si="643"/>
        <v>23</v>
      </c>
      <c r="G8162" s="195">
        <v>8160</v>
      </c>
      <c r="H8162" s="193">
        <v>0</v>
      </c>
    </row>
    <row r="8163" spans="2:8" x14ac:dyDescent="0.25">
      <c r="B8163" s="192">
        <f t="shared" si="644"/>
        <v>43440.999999980209</v>
      </c>
      <c r="C8163" s="16">
        <f t="shared" si="640"/>
        <v>12</v>
      </c>
      <c r="D8163" s="16">
        <f t="shared" si="641"/>
        <v>5</v>
      </c>
      <c r="E8163" s="16">
        <f t="shared" si="642"/>
        <v>1</v>
      </c>
      <c r="F8163" s="16">
        <f t="shared" si="643"/>
        <v>0</v>
      </c>
      <c r="G8163" s="195">
        <v>8161</v>
      </c>
      <c r="H8163" s="193">
        <v>0</v>
      </c>
    </row>
    <row r="8164" spans="2:8" x14ac:dyDescent="0.25">
      <c r="B8164" s="192">
        <f t="shared" si="644"/>
        <v>43441.041666646874</v>
      </c>
      <c r="C8164" s="16">
        <f t="shared" si="640"/>
        <v>12</v>
      </c>
      <c r="D8164" s="16">
        <f t="shared" si="641"/>
        <v>5</v>
      </c>
      <c r="E8164" s="16">
        <f t="shared" si="642"/>
        <v>1</v>
      </c>
      <c r="F8164" s="16">
        <f t="shared" si="643"/>
        <v>1</v>
      </c>
      <c r="G8164" s="195">
        <v>8162</v>
      </c>
      <c r="H8164" s="193">
        <v>0</v>
      </c>
    </row>
    <row r="8165" spans="2:8" x14ac:dyDescent="0.25">
      <c r="B8165" s="192">
        <f t="shared" si="644"/>
        <v>43441.083333313538</v>
      </c>
      <c r="C8165" s="16">
        <f t="shared" si="640"/>
        <v>12</v>
      </c>
      <c r="D8165" s="16">
        <f t="shared" si="641"/>
        <v>5</v>
      </c>
      <c r="E8165" s="16">
        <f t="shared" si="642"/>
        <v>1</v>
      </c>
      <c r="F8165" s="16">
        <f t="shared" si="643"/>
        <v>2</v>
      </c>
      <c r="G8165" s="195">
        <v>8163</v>
      </c>
      <c r="H8165" s="193">
        <v>0</v>
      </c>
    </row>
    <row r="8166" spans="2:8" x14ac:dyDescent="0.25">
      <c r="B8166" s="192">
        <f t="shared" si="644"/>
        <v>43441.124999980202</v>
      </c>
      <c r="C8166" s="16">
        <f t="shared" si="640"/>
        <v>12</v>
      </c>
      <c r="D8166" s="16">
        <f t="shared" si="641"/>
        <v>5</v>
      </c>
      <c r="E8166" s="16">
        <f t="shared" si="642"/>
        <v>1</v>
      </c>
      <c r="F8166" s="16">
        <f t="shared" si="643"/>
        <v>3</v>
      </c>
      <c r="G8166" s="195">
        <v>8164</v>
      </c>
      <c r="H8166" s="193">
        <v>0</v>
      </c>
    </row>
    <row r="8167" spans="2:8" x14ac:dyDescent="0.25">
      <c r="B8167" s="192">
        <f t="shared" si="644"/>
        <v>43441.166666646866</v>
      </c>
      <c r="C8167" s="16">
        <f t="shared" si="640"/>
        <v>12</v>
      </c>
      <c r="D8167" s="16">
        <f t="shared" si="641"/>
        <v>5</v>
      </c>
      <c r="E8167" s="16">
        <f t="shared" si="642"/>
        <v>1</v>
      </c>
      <c r="F8167" s="16">
        <f t="shared" si="643"/>
        <v>4</v>
      </c>
      <c r="G8167" s="195">
        <v>8165</v>
      </c>
      <c r="H8167" s="193">
        <v>0</v>
      </c>
    </row>
    <row r="8168" spans="2:8" x14ac:dyDescent="0.25">
      <c r="B8168" s="192">
        <f t="shared" si="644"/>
        <v>43441.208333313531</v>
      </c>
      <c r="C8168" s="16">
        <f t="shared" si="640"/>
        <v>12</v>
      </c>
      <c r="D8168" s="16">
        <f t="shared" si="641"/>
        <v>5</v>
      </c>
      <c r="E8168" s="16">
        <f t="shared" si="642"/>
        <v>1</v>
      </c>
      <c r="F8168" s="16">
        <f t="shared" si="643"/>
        <v>5</v>
      </c>
      <c r="G8168" s="195">
        <v>8166</v>
      </c>
      <c r="H8168" s="193">
        <v>0</v>
      </c>
    </row>
    <row r="8169" spans="2:8" x14ac:dyDescent="0.25">
      <c r="B8169" s="192">
        <f t="shared" si="644"/>
        <v>43441.249999980195</v>
      </c>
      <c r="C8169" s="16">
        <f t="shared" si="640"/>
        <v>12</v>
      </c>
      <c r="D8169" s="16">
        <f t="shared" si="641"/>
        <v>5</v>
      </c>
      <c r="E8169" s="16">
        <f t="shared" si="642"/>
        <v>1</v>
      </c>
      <c r="F8169" s="16">
        <f t="shared" si="643"/>
        <v>6</v>
      </c>
      <c r="G8169" s="195">
        <v>8167</v>
      </c>
      <c r="H8169" s="193">
        <v>0</v>
      </c>
    </row>
    <row r="8170" spans="2:8" x14ac:dyDescent="0.25">
      <c r="B8170" s="192">
        <f t="shared" si="644"/>
        <v>43441.291666646859</v>
      </c>
      <c r="C8170" s="16">
        <f t="shared" si="640"/>
        <v>12</v>
      </c>
      <c r="D8170" s="16">
        <f t="shared" si="641"/>
        <v>5</v>
      </c>
      <c r="E8170" s="16">
        <f t="shared" si="642"/>
        <v>1</v>
      </c>
      <c r="F8170" s="16">
        <f t="shared" si="643"/>
        <v>7</v>
      </c>
      <c r="G8170" s="195">
        <v>8168</v>
      </c>
      <c r="H8170" s="193">
        <v>1.709637E-3</v>
      </c>
    </row>
    <row r="8171" spans="2:8" x14ac:dyDescent="0.25">
      <c r="B8171" s="192">
        <f t="shared" si="644"/>
        <v>43441.333333313523</v>
      </c>
      <c r="C8171" s="16">
        <f t="shared" si="640"/>
        <v>12</v>
      </c>
      <c r="D8171" s="16">
        <f t="shared" si="641"/>
        <v>5</v>
      </c>
      <c r="E8171" s="16">
        <f t="shared" si="642"/>
        <v>1</v>
      </c>
      <c r="F8171" s="16">
        <f t="shared" si="643"/>
        <v>8</v>
      </c>
      <c r="G8171" s="195">
        <v>8169</v>
      </c>
      <c r="H8171" s="193">
        <v>0.104569443</v>
      </c>
    </row>
    <row r="8172" spans="2:8" x14ac:dyDescent="0.25">
      <c r="B8172" s="192">
        <f t="shared" si="644"/>
        <v>43441.374999980188</v>
      </c>
      <c r="C8172" s="16">
        <f t="shared" si="640"/>
        <v>12</v>
      </c>
      <c r="D8172" s="16">
        <f t="shared" si="641"/>
        <v>5</v>
      </c>
      <c r="E8172" s="16">
        <f t="shared" si="642"/>
        <v>1</v>
      </c>
      <c r="F8172" s="16">
        <f t="shared" si="643"/>
        <v>9</v>
      </c>
      <c r="G8172" s="195">
        <v>8170</v>
      </c>
      <c r="H8172" s="193">
        <v>0.218059215</v>
      </c>
    </row>
    <row r="8173" spans="2:8" x14ac:dyDescent="0.25">
      <c r="B8173" s="192">
        <f t="shared" si="644"/>
        <v>43441.416666646852</v>
      </c>
      <c r="C8173" s="16">
        <f t="shared" si="640"/>
        <v>12</v>
      </c>
      <c r="D8173" s="16">
        <f t="shared" si="641"/>
        <v>5</v>
      </c>
      <c r="E8173" s="16">
        <f t="shared" si="642"/>
        <v>1</v>
      </c>
      <c r="F8173" s="16">
        <f t="shared" si="643"/>
        <v>10</v>
      </c>
      <c r="G8173" s="195">
        <v>8171</v>
      </c>
      <c r="H8173" s="193">
        <v>0.26301836200000001</v>
      </c>
    </row>
    <row r="8174" spans="2:8" x14ac:dyDescent="0.25">
      <c r="B8174" s="192">
        <f t="shared" si="644"/>
        <v>43441.458333313516</v>
      </c>
      <c r="C8174" s="16">
        <f t="shared" si="640"/>
        <v>12</v>
      </c>
      <c r="D8174" s="16">
        <f t="shared" si="641"/>
        <v>5</v>
      </c>
      <c r="E8174" s="16">
        <f t="shared" si="642"/>
        <v>1</v>
      </c>
      <c r="F8174" s="16">
        <f t="shared" si="643"/>
        <v>11</v>
      </c>
      <c r="G8174" s="195">
        <v>8172</v>
      </c>
      <c r="H8174" s="193">
        <v>0.29538840300000002</v>
      </c>
    </row>
    <row r="8175" spans="2:8" x14ac:dyDescent="0.25">
      <c r="B8175" s="192">
        <f t="shared" si="644"/>
        <v>43441.49999998018</v>
      </c>
      <c r="C8175" s="16">
        <f t="shared" si="640"/>
        <v>12</v>
      </c>
      <c r="D8175" s="16">
        <f t="shared" si="641"/>
        <v>5</v>
      </c>
      <c r="E8175" s="16">
        <f t="shared" si="642"/>
        <v>1</v>
      </c>
      <c r="F8175" s="16">
        <f t="shared" si="643"/>
        <v>12</v>
      </c>
      <c r="G8175" s="195">
        <v>8173</v>
      </c>
      <c r="H8175" s="193">
        <v>0.28355238999999999</v>
      </c>
    </row>
    <row r="8176" spans="2:8" x14ac:dyDescent="0.25">
      <c r="B8176" s="192">
        <f t="shared" si="644"/>
        <v>43441.541666646845</v>
      </c>
      <c r="C8176" s="16">
        <f t="shared" si="640"/>
        <v>12</v>
      </c>
      <c r="D8176" s="16">
        <f t="shared" si="641"/>
        <v>5</v>
      </c>
      <c r="E8176" s="16">
        <f t="shared" si="642"/>
        <v>1</v>
      </c>
      <c r="F8176" s="16">
        <f t="shared" si="643"/>
        <v>13</v>
      </c>
      <c r="G8176" s="195">
        <v>8174</v>
      </c>
      <c r="H8176" s="193">
        <v>0.24811203900000001</v>
      </c>
    </row>
    <row r="8177" spans="2:8" x14ac:dyDescent="0.25">
      <c r="B8177" s="192">
        <f t="shared" si="644"/>
        <v>43441.583333313509</v>
      </c>
      <c r="C8177" s="16">
        <f t="shared" si="640"/>
        <v>12</v>
      </c>
      <c r="D8177" s="16">
        <f t="shared" si="641"/>
        <v>5</v>
      </c>
      <c r="E8177" s="16">
        <f t="shared" si="642"/>
        <v>1</v>
      </c>
      <c r="F8177" s="16">
        <f t="shared" si="643"/>
        <v>14</v>
      </c>
      <c r="G8177" s="195">
        <v>8175</v>
      </c>
      <c r="H8177" s="193">
        <v>0.21180632599999999</v>
      </c>
    </row>
    <row r="8178" spans="2:8" x14ac:dyDescent="0.25">
      <c r="B8178" s="192">
        <f t="shared" si="644"/>
        <v>43441.624999980173</v>
      </c>
      <c r="C8178" s="16">
        <f t="shared" si="640"/>
        <v>12</v>
      </c>
      <c r="D8178" s="16">
        <f t="shared" si="641"/>
        <v>5</v>
      </c>
      <c r="E8178" s="16">
        <f t="shared" si="642"/>
        <v>1</v>
      </c>
      <c r="F8178" s="16">
        <f t="shared" si="643"/>
        <v>15</v>
      </c>
      <c r="G8178" s="195">
        <v>8176</v>
      </c>
      <c r="H8178" s="193">
        <v>0.15028438399999999</v>
      </c>
    </row>
    <row r="8179" spans="2:8" x14ac:dyDescent="0.25">
      <c r="B8179" s="192">
        <f t="shared" si="644"/>
        <v>43441.666666646837</v>
      </c>
      <c r="C8179" s="16">
        <f t="shared" si="640"/>
        <v>12</v>
      </c>
      <c r="D8179" s="16">
        <f t="shared" si="641"/>
        <v>5</v>
      </c>
      <c r="E8179" s="16">
        <f t="shared" si="642"/>
        <v>1</v>
      </c>
      <c r="F8179" s="16">
        <f t="shared" si="643"/>
        <v>16</v>
      </c>
      <c r="G8179" s="195">
        <v>8177</v>
      </c>
      <c r="H8179" s="193">
        <v>1.7915650000000002E-2</v>
      </c>
    </row>
    <row r="8180" spans="2:8" x14ac:dyDescent="0.25">
      <c r="B8180" s="192">
        <f t="shared" si="644"/>
        <v>43441.708333313501</v>
      </c>
      <c r="C8180" s="16">
        <f t="shared" si="640"/>
        <v>12</v>
      </c>
      <c r="D8180" s="16">
        <f t="shared" si="641"/>
        <v>5</v>
      </c>
      <c r="E8180" s="16">
        <f t="shared" si="642"/>
        <v>1</v>
      </c>
      <c r="F8180" s="16">
        <f t="shared" si="643"/>
        <v>17</v>
      </c>
      <c r="G8180" s="195">
        <v>8178</v>
      </c>
      <c r="H8180" s="193">
        <v>0</v>
      </c>
    </row>
    <row r="8181" spans="2:8" x14ac:dyDescent="0.25">
      <c r="B8181" s="192">
        <f t="shared" si="644"/>
        <v>43441.749999980166</v>
      </c>
      <c r="C8181" s="16">
        <f t="shared" si="640"/>
        <v>12</v>
      </c>
      <c r="D8181" s="16">
        <f t="shared" si="641"/>
        <v>5</v>
      </c>
      <c r="E8181" s="16">
        <f t="shared" si="642"/>
        <v>1</v>
      </c>
      <c r="F8181" s="16">
        <f t="shared" si="643"/>
        <v>18</v>
      </c>
      <c r="G8181" s="195">
        <v>8179</v>
      </c>
      <c r="H8181" s="193">
        <v>0</v>
      </c>
    </row>
    <row r="8182" spans="2:8" x14ac:dyDescent="0.25">
      <c r="B8182" s="192">
        <f t="shared" si="644"/>
        <v>43441.79166664683</v>
      </c>
      <c r="C8182" s="16">
        <f t="shared" si="640"/>
        <v>12</v>
      </c>
      <c r="D8182" s="16">
        <f t="shared" si="641"/>
        <v>5</v>
      </c>
      <c r="E8182" s="16">
        <f t="shared" si="642"/>
        <v>1</v>
      </c>
      <c r="F8182" s="16">
        <f t="shared" si="643"/>
        <v>19</v>
      </c>
      <c r="G8182" s="195">
        <v>8180</v>
      </c>
      <c r="H8182" s="193">
        <v>0</v>
      </c>
    </row>
    <row r="8183" spans="2:8" x14ac:dyDescent="0.25">
      <c r="B8183" s="192">
        <f t="shared" si="644"/>
        <v>43441.833333313494</v>
      </c>
      <c r="C8183" s="16">
        <f t="shared" si="640"/>
        <v>12</v>
      </c>
      <c r="D8183" s="16">
        <f t="shared" si="641"/>
        <v>5</v>
      </c>
      <c r="E8183" s="16">
        <f t="shared" si="642"/>
        <v>1</v>
      </c>
      <c r="F8183" s="16">
        <f t="shared" si="643"/>
        <v>20</v>
      </c>
      <c r="G8183" s="195">
        <v>8181</v>
      </c>
      <c r="H8183" s="193">
        <v>0</v>
      </c>
    </row>
    <row r="8184" spans="2:8" x14ac:dyDescent="0.25">
      <c r="B8184" s="192">
        <f t="shared" si="644"/>
        <v>43441.874999980158</v>
      </c>
      <c r="C8184" s="16">
        <f t="shared" si="640"/>
        <v>12</v>
      </c>
      <c r="D8184" s="16">
        <f t="shared" si="641"/>
        <v>5</v>
      </c>
      <c r="E8184" s="16">
        <f t="shared" si="642"/>
        <v>1</v>
      </c>
      <c r="F8184" s="16">
        <f t="shared" si="643"/>
        <v>21</v>
      </c>
      <c r="G8184" s="195">
        <v>8182</v>
      </c>
      <c r="H8184" s="193">
        <v>0</v>
      </c>
    </row>
    <row r="8185" spans="2:8" x14ac:dyDescent="0.25">
      <c r="B8185" s="192">
        <f t="shared" si="644"/>
        <v>43441.916666646823</v>
      </c>
      <c r="C8185" s="16">
        <f t="shared" si="640"/>
        <v>12</v>
      </c>
      <c r="D8185" s="16">
        <f t="shared" si="641"/>
        <v>5</v>
      </c>
      <c r="E8185" s="16">
        <f t="shared" si="642"/>
        <v>1</v>
      </c>
      <c r="F8185" s="16">
        <f t="shared" si="643"/>
        <v>22</v>
      </c>
      <c r="G8185" s="195">
        <v>8183</v>
      </c>
      <c r="H8185" s="193">
        <v>0</v>
      </c>
    </row>
    <row r="8186" spans="2:8" x14ac:dyDescent="0.25">
      <c r="B8186" s="192">
        <f t="shared" si="644"/>
        <v>43441.958333313487</v>
      </c>
      <c r="C8186" s="16">
        <f t="shared" si="640"/>
        <v>12</v>
      </c>
      <c r="D8186" s="16">
        <f t="shared" si="641"/>
        <v>5</v>
      </c>
      <c r="E8186" s="16">
        <f t="shared" si="642"/>
        <v>1</v>
      </c>
      <c r="F8186" s="16">
        <f t="shared" si="643"/>
        <v>23</v>
      </c>
      <c r="G8186" s="195">
        <v>8184</v>
      </c>
      <c r="H8186" s="193">
        <v>0</v>
      </c>
    </row>
    <row r="8187" spans="2:8" x14ac:dyDescent="0.25">
      <c r="B8187" s="192">
        <f t="shared" si="644"/>
        <v>43441.999999980151</v>
      </c>
      <c r="C8187" s="16">
        <f t="shared" si="640"/>
        <v>12</v>
      </c>
      <c r="D8187" s="16">
        <f t="shared" si="641"/>
        <v>6</v>
      </c>
      <c r="E8187" s="16">
        <f t="shared" si="642"/>
        <v>2</v>
      </c>
      <c r="F8187" s="16">
        <f t="shared" si="643"/>
        <v>0</v>
      </c>
      <c r="G8187" s="195">
        <v>8185</v>
      </c>
      <c r="H8187" s="193">
        <v>0</v>
      </c>
    </row>
    <row r="8188" spans="2:8" x14ac:dyDescent="0.25">
      <c r="B8188" s="192">
        <f t="shared" si="644"/>
        <v>43442.041666646815</v>
      </c>
      <c r="C8188" s="16">
        <f t="shared" si="640"/>
        <v>12</v>
      </c>
      <c r="D8188" s="16">
        <f t="shared" si="641"/>
        <v>6</v>
      </c>
      <c r="E8188" s="16">
        <f t="shared" si="642"/>
        <v>2</v>
      </c>
      <c r="F8188" s="16">
        <f t="shared" si="643"/>
        <v>1</v>
      </c>
      <c r="G8188" s="195">
        <v>8186</v>
      </c>
      <c r="H8188" s="193">
        <v>0</v>
      </c>
    </row>
    <row r="8189" spans="2:8" x14ac:dyDescent="0.25">
      <c r="B8189" s="192">
        <f t="shared" si="644"/>
        <v>43442.08333331348</v>
      </c>
      <c r="C8189" s="16">
        <f t="shared" si="640"/>
        <v>12</v>
      </c>
      <c r="D8189" s="16">
        <f t="shared" si="641"/>
        <v>6</v>
      </c>
      <c r="E8189" s="16">
        <f t="shared" si="642"/>
        <v>2</v>
      </c>
      <c r="F8189" s="16">
        <f t="shared" si="643"/>
        <v>2</v>
      </c>
      <c r="G8189" s="195">
        <v>8187</v>
      </c>
      <c r="H8189" s="193">
        <v>0</v>
      </c>
    </row>
    <row r="8190" spans="2:8" x14ac:dyDescent="0.25">
      <c r="B8190" s="192">
        <f t="shared" si="644"/>
        <v>43442.124999980144</v>
      </c>
      <c r="C8190" s="16">
        <f t="shared" si="640"/>
        <v>12</v>
      </c>
      <c r="D8190" s="16">
        <f t="shared" si="641"/>
        <v>6</v>
      </c>
      <c r="E8190" s="16">
        <f t="shared" si="642"/>
        <v>2</v>
      </c>
      <c r="F8190" s="16">
        <f t="shared" si="643"/>
        <v>3</v>
      </c>
      <c r="G8190" s="195">
        <v>8188</v>
      </c>
      <c r="H8190" s="193">
        <v>0</v>
      </c>
    </row>
    <row r="8191" spans="2:8" x14ac:dyDescent="0.25">
      <c r="B8191" s="192">
        <f t="shared" si="644"/>
        <v>43442.166666646808</v>
      </c>
      <c r="C8191" s="16">
        <f t="shared" si="640"/>
        <v>12</v>
      </c>
      <c r="D8191" s="16">
        <f t="shared" si="641"/>
        <v>6</v>
      </c>
      <c r="E8191" s="16">
        <f t="shared" si="642"/>
        <v>2</v>
      </c>
      <c r="F8191" s="16">
        <f t="shared" si="643"/>
        <v>4</v>
      </c>
      <c r="G8191" s="195">
        <v>8189</v>
      </c>
      <c r="H8191" s="193">
        <v>0</v>
      </c>
    </row>
    <row r="8192" spans="2:8" x14ac:dyDescent="0.25">
      <c r="B8192" s="192">
        <f t="shared" si="644"/>
        <v>43442.208333313472</v>
      </c>
      <c r="C8192" s="16">
        <f t="shared" si="640"/>
        <v>12</v>
      </c>
      <c r="D8192" s="16">
        <f t="shared" si="641"/>
        <v>6</v>
      </c>
      <c r="E8192" s="16">
        <f t="shared" si="642"/>
        <v>2</v>
      </c>
      <c r="F8192" s="16">
        <f t="shared" si="643"/>
        <v>5</v>
      </c>
      <c r="G8192" s="195">
        <v>8190</v>
      </c>
      <c r="H8192" s="193">
        <v>0</v>
      </c>
    </row>
    <row r="8193" spans="2:8" x14ac:dyDescent="0.25">
      <c r="B8193" s="192">
        <f t="shared" si="644"/>
        <v>43442.249999980137</v>
      </c>
      <c r="C8193" s="16">
        <f t="shared" si="640"/>
        <v>12</v>
      </c>
      <c r="D8193" s="16">
        <f t="shared" si="641"/>
        <v>6</v>
      </c>
      <c r="E8193" s="16">
        <f t="shared" si="642"/>
        <v>2</v>
      </c>
      <c r="F8193" s="16">
        <f t="shared" si="643"/>
        <v>6</v>
      </c>
      <c r="G8193" s="195">
        <v>8191</v>
      </c>
      <c r="H8193" s="193">
        <v>0</v>
      </c>
    </row>
    <row r="8194" spans="2:8" x14ac:dyDescent="0.25">
      <c r="B8194" s="192">
        <f t="shared" si="644"/>
        <v>43442.291666646801</v>
      </c>
      <c r="C8194" s="16">
        <f t="shared" si="640"/>
        <v>12</v>
      </c>
      <c r="D8194" s="16">
        <f t="shared" si="641"/>
        <v>6</v>
      </c>
      <c r="E8194" s="16">
        <f t="shared" si="642"/>
        <v>2</v>
      </c>
      <c r="F8194" s="16">
        <f t="shared" si="643"/>
        <v>7</v>
      </c>
      <c r="G8194" s="195">
        <v>8192</v>
      </c>
      <c r="H8194" s="193">
        <v>1.3713989999999999E-3</v>
      </c>
    </row>
    <row r="8195" spans="2:8" x14ac:dyDescent="0.25">
      <c r="B8195" s="192">
        <f t="shared" si="644"/>
        <v>43442.333333313465</v>
      </c>
      <c r="C8195" s="16">
        <f t="shared" si="640"/>
        <v>12</v>
      </c>
      <c r="D8195" s="16">
        <f t="shared" si="641"/>
        <v>6</v>
      </c>
      <c r="E8195" s="16">
        <f t="shared" si="642"/>
        <v>2</v>
      </c>
      <c r="F8195" s="16">
        <f t="shared" si="643"/>
        <v>8</v>
      </c>
      <c r="G8195" s="195">
        <v>8193</v>
      </c>
      <c r="H8195" s="193">
        <v>0.104387222</v>
      </c>
    </row>
    <row r="8196" spans="2:8" x14ac:dyDescent="0.25">
      <c r="B8196" s="192">
        <f t="shared" si="644"/>
        <v>43442.374999980129</v>
      </c>
      <c r="C8196" s="16">
        <f t="shared" ref="C8196:C8259" si="645">MONTH(B8196)</f>
        <v>12</v>
      </c>
      <c r="D8196" s="16">
        <f t="shared" ref="D8196:D8259" si="646">WEEKDAY(B8196,2)</f>
        <v>6</v>
      </c>
      <c r="E8196" s="16">
        <f t="shared" ref="E8196:E8259" si="647">IF(D8196&lt;6,1,2)</f>
        <v>2</v>
      </c>
      <c r="F8196" s="16">
        <f t="shared" ref="F8196:F8259" si="648">HOUR(B8196)</f>
        <v>9</v>
      </c>
      <c r="G8196" s="195">
        <v>8194</v>
      </c>
      <c r="H8196" s="193">
        <v>0.22840110199999999</v>
      </c>
    </row>
    <row r="8197" spans="2:8" x14ac:dyDescent="0.25">
      <c r="B8197" s="192">
        <f t="shared" ref="B8197:B8260" si="649">B8196+1/24</f>
        <v>43442.416666646794</v>
      </c>
      <c r="C8197" s="16">
        <f t="shared" si="645"/>
        <v>12</v>
      </c>
      <c r="D8197" s="16">
        <f t="shared" si="646"/>
        <v>6</v>
      </c>
      <c r="E8197" s="16">
        <f t="shared" si="647"/>
        <v>2</v>
      </c>
      <c r="F8197" s="16">
        <f t="shared" si="648"/>
        <v>10</v>
      </c>
      <c r="G8197" s="195">
        <v>8195</v>
      </c>
      <c r="H8197" s="193">
        <v>0.29258837700000001</v>
      </c>
    </row>
    <row r="8198" spans="2:8" x14ac:dyDescent="0.25">
      <c r="B8198" s="192">
        <f t="shared" si="649"/>
        <v>43442.458333313458</v>
      </c>
      <c r="C8198" s="16">
        <f t="shared" si="645"/>
        <v>12</v>
      </c>
      <c r="D8198" s="16">
        <f t="shared" si="646"/>
        <v>6</v>
      </c>
      <c r="E8198" s="16">
        <f t="shared" si="647"/>
        <v>2</v>
      </c>
      <c r="F8198" s="16">
        <f t="shared" si="648"/>
        <v>11</v>
      </c>
      <c r="G8198" s="195">
        <v>8196</v>
      </c>
      <c r="H8198" s="193">
        <v>0.31311310399999998</v>
      </c>
    </row>
    <row r="8199" spans="2:8" x14ac:dyDescent="0.25">
      <c r="B8199" s="192">
        <f t="shared" si="649"/>
        <v>43442.499999980122</v>
      </c>
      <c r="C8199" s="16">
        <f t="shared" si="645"/>
        <v>12</v>
      </c>
      <c r="D8199" s="16">
        <f t="shared" si="646"/>
        <v>6</v>
      </c>
      <c r="E8199" s="16">
        <f t="shared" si="647"/>
        <v>2</v>
      </c>
      <c r="F8199" s="16">
        <f t="shared" si="648"/>
        <v>12</v>
      </c>
      <c r="G8199" s="195">
        <v>8197</v>
      </c>
      <c r="H8199" s="193">
        <v>0.29848603699999998</v>
      </c>
    </row>
    <row r="8200" spans="2:8" x14ac:dyDescent="0.25">
      <c r="B8200" s="192">
        <f t="shared" si="649"/>
        <v>43442.541666646786</v>
      </c>
      <c r="C8200" s="16">
        <f t="shared" si="645"/>
        <v>12</v>
      </c>
      <c r="D8200" s="16">
        <f t="shared" si="646"/>
        <v>6</v>
      </c>
      <c r="E8200" s="16">
        <f t="shared" si="647"/>
        <v>2</v>
      </c>
      <c r="F8200" s="16">
        <f t="shared" si="648"/>
        <v>13</v>
      </c>
      <c r="G8200" s="195">
        <v>8198</v>
      </c>
      <c r="H8200" s="193">
        <v>0.28162790399999998</v>
      </c>
    </row>
    <row r="8201" spans="2:8" x14ac:dyDescent="0.25">
      <c r="B8201" s="192">
        <f t="shared" si="649"/>
        <v>43442.583333313451</v>
      </c>
      <c r="C8201" s="16">
        <f t="shared" si="645"/>
        <v>12</v>
      </c>
      <c r="D8201" s="16">
        <f t="shared" si="646"/>
        <v>6</v>
      </c>
      <c r="E8201" s="16">
        <f t="shared" si="647"/>
        <v>2</v>
      </c>
      <c r="F8201" s="16">
        <f t="shared" si="648"/>
        <v>14</v>
      </c>
      <c r="G8201" s="195">
        <v>8199</v>
      </c>
      <c r="H8201" s="193">
        <v>0.24999479999999999</v>
      </c>
    </row>
    <row r="8202" spans="2:8" x14ac:dyDescent="0.25">
      <c r="B8202" s="192">
        <f t="shared" si="649"/>
        <v>43442.624999980115</v>
      </c>
      <c r="C8202" s="16">
        <f t="shared" si="645"/>
        <v>12</v>
      </c>
      <c r="D8202" s="16">
        <f t="shared" si="646"/>
        <v>6</v>
      </c>
      <c r="E8202" s="16">
        <f t="shared" si="647"/>
        <v>2</v>
      </c>
      <c r="F8202" s="16">
        <f t="shared" si="648"/>
        <v>15</v>
      </c>
      <c r="G8202" s="195">
        <v>8200</v>
      </c>
      <c r="H8202" s="193">
        <v>0.16492246999999999</v>
      </c>
    </row>
    <row r="8203" spans="2:8" x14ac:dyDescent="0.25">
      <c r="B8203" s="192">
        <f t="shared" si="649"/>
        <v>43442.666666646779</v>
      </c>
      <c r="C8203" s="16">
        <f t="shared" si="645"/>
        <v>12</v>
      </c>
      <c r="D8203" s="16">
        <f t="shared" si="646"/>
        <v>6</v>
      </c>
      <c r="E8203" s="16">
        <f t="shared" si="647"/>
        <v>2</v>
      </c>
      <c r="F8203" s="16">
        <f t="shared" si="648"/>
        <v>16</v>
      </c>
      <c r="G8203" s="195">
        <v>8201</v>
      </c>
      <c r="H8203" s="193">
        <v>2.1258442999999998E-2</v>
      </c>
    </row>
    <row r="8204" spans="2:8" x14ac:dyDescent="0.25">
      <c r="B8204" s="192">
        <f t="shared" si="649"/>
        <v>43442.708333313443</v>
      </c>
      <c r="C8204" s="16">
        <f t="shared" si="645"/>
        <v>12</v>
      </c>
      <c r="D8204" s="16">
        <f t="shared" si="646"/>
        <v>6</v>
      </c>
      <c r="E8204" s="16">
        <f t="shared" si="647"/>
        <v>2</v>
      </c>
      <c r="F8204" s="16">
        <f t="shared" si="648"/>
        <v>17</v>
      </c>
      <c r="G8204" s="195">
        <v>8202</v>
      </c>
      <c r="H8204" s="193">
        <v>0</v>
      </c>
    </row>
    <row r="8205" spans="2:8" x14ac:dyDescent="0.25">
      <c r="B8205" s="192">
        <f t="shared" si="649"/>
        <v>43442.749999980108</v>
      </c>
      <c r="C8205" s="16">
        <f t="shared" si="645"/>
        <v>12</v>
      </c>
      <c r="D8205" s="16">
        <f t="shared" si="646"/>
        <v>6</v>
      </c>
      <c r="E8205" s="16">
        <f t="shared" si="647"/>
        <v>2</v>
      </c>
      <c r="F8205" s="16">
        <f t="shared" si="648"/>
        <v>18</v>
      </c>
      <c r="G8205" s="195">
        <v>8203</v>
      </c>
      <c r="H8205" s="193">
        <v>0</v>
      </c>
    </row>
    <row r="8206" spans="2:8" x14ac:dyDescent="0.25">
      <c r="B8206" s="192">
        <f t="shared" si="649"/>
        <v>43442.791666646772</v>
      </c>
      <c r="C8206" s="16">
        <f t="shared" si="645"/>
        <v>12</v>
      </c>
      <c r="D8206" s="16">
        <f t="shared" si="646"/>
        <v>6</v>
      </c>
      <c r="E8206" s="16">
        <f t="shared" si="647"/>
        <v>2</v>
      </c>
      <c r="F8206" s="16">
        <f t="shared" si="648"/>
        <v>19</v>
      </c>
      <c r="G8206" s="195">
        <v>8204</v>
      </c>
      <c r="H8206" s="193">
        <v>0</v>
      </c>
    </row>
    <row r="8207" spans="2:8" x14ac:dyDescent="0.25">
      <c r="B8207" s="192">
        <f t="shared" si="649"/>
        <v>43442.833333313436</v>
      </c>
      <c r="C8207" s="16">
        <f t="shared" si="645"/>
        <v>12</v>
      </c>
      <c r="D8207" s="16">
        <f t="shared" si="646"/>
        <v>6</v>
      </c>
      <c r="E8207" s="16">
        <f t="shared" si="647"/>
        <v>2</v>
      </c>
      <c r="F8207" s="16">
        <f t="shared" si="648"/>
        <v>20</v>
      </c>
      <c r="G8207" s="195">
        <v>8205</v>
      </c>
      <c r="H8207" s="193">
        <v>0</v>
      </c>
    </row>
    <row r="8208" spans="2:8" x14ac:dyDescent="0.25">
      <c r="B8208" s="192">
        <f t="shared" si="649"/>
        <v>43442.8749999801</v>
      </c>
      <c r="C8208" s="16">
        <f t="shared" si="645"/>
        <v>12</v>
      </c>
      <c r="D8208" s="16">
        <f t="shared" si="646"/>
        <v>6</v>
      </c>
      <c r="E8208" s="16">
        <f t="shared" si="647"/>
        <v>2</v>
      </c>
      <c r="F8208" s="16">
        <f t="shared" si="648"/>
        <v>21</v>
      </c>
      <c r="G8208" s="195">
        <v>8206</v>
      </c>
      <c r="H8208" s="193">
        <v>0</v>
      </c>
    </row>
    <row r="8209" spans="2:8" x14ac:dyDescent="0.25">
      <c r="B8209" s="192">
        <f t="shared" si="649"/>
        <v>43442.916666646764</v>
      </c>
      <c r="C8209" s="16">
        <f t="shared" si="645"/>
        <v>12</v>
      </c>
      <c r="D8209" s="16">
        <f t="shared" si="646"/>
        <v>6</v>
      </c>
      <c r="E8209" s="16">
        <f t="shared" si="647"/>
        <v>2</v>
      </c>
      <c r="F8209" s="16">
        <f t="shared" si="648"/>
        <v>22</v>
      </c>
      <c r="G8209" s="195">
        <v>8207</v>
      </c>
      <c r="H8209" s="193">
        <v>0</v>
      </c>
    </row>
    <row r="8210" spans="2:8" x14ac:dyDescent="0.25">
      <c r="B8210" s="192">
        <f t="shared" si="649"/>
        <v>43442.958333313429</v>
      </c>
      <c r="C8210" s="16">
        <f t="shared" si="645"/>
        <v>12</v>
      </c>
      <c r="D8210" s="16">
        <f t="shared" si="646"/>
        <v>6</v>
      </c>
      <c r="E8210" s="16">
        <f t="shared" si="647"/>
        <v>2</v>
      </c>
      <c r="F8210" s="16">
        <f t="shared" si="648"/>
        <v>23</v>
      </c>
      <c r="G8210" s="195">
        <v>8208</v>
      </c>
      <c r="H8210" s="193">
        <v>0</v>
      </c>
    </row>
    <row r="8211" spans="2:8" x14ac:dyDescent="0.25">
      <c r="B8211" s="192">
        <f t="shared" si="649"/>
        <v>43442.999999980093</v>
      </c>
      <c r="C8211" s="16">
        <f t="shared" si="645"/>
        <v>12</v>
      </c>
      <c r="D8211" s="16">
        <f t="shared" si="646"/>
        <v>7</v>
      </c>
      <c r="E8211" s="16">
        <f t="shared" si="647"/>
        <v>2</v>
      </c>
      <c r="F8211" s="16">
        <f t="shared" si="648"/>
        <v>0</v>
      </c>
      <c r="G8211" s="195">
        <v>8209</v>
      </c>
      <c r="H8211" s="193">
        <v>0</v>
      </c>
    </row>
    <row r="8212" spans="2:8" x14ac:dyDescent="0.25">
      <c r="B8212" s="192">
        <f t="shared" si="649"/>
        <v>43443.041666646757</v>
      </c>
      <c r="C8212" s="16">
        <f t="shared" si="645"/>
        <v>12</v>
      </c>
      <c r="D8212" s="16">
        <f t="shared" si="646"/>
        <v>7</v>
      </c>
      <c r="E8212" s="16">
        <f t="shared" si="647"/>
        <v>2</v>
      </c>
      <c r="F8212" s="16">
        <f t="shared" si="648"/>
        <v>1</v>
      </c>
      <c r="G8212" s="195">
        <v>8210</v>
      </c>
      <c r="H8212" s="193">
        <v>0</v>
      </c>
    </row>
    <row r="8213" spans="2:8" x14ac:dyDescent="0.25">
      <c r="B8213" s="192">
        <f t="shared" si="649"/>
        <v>43443.083333313421</v>
      </c>
      <c r="C8213" s="16">
        <f t="shared" si="645"/>
        <v>12</v>
      </c>
      <c r="D8213" s="16">
        <f t="shared" si="646"/>
        <v>7</v>
      </c>
      <c r="E8213" s="16">
        <f t="shared" si="647"/>
        <v>2</v>
      </c>
      <c r="F8213" s="16">
        <f t="shared" si="648"/>
        <v>2</v>
      </c>
      <c r="G8213" s="195">
        <v>8211</v>
      </c>
      <c r="H8213" s="193">
        <v>0</v>
      </c>
    </row>
    <row r="8214" spans="2:8" x14ac:dyDescent="0.25">
      <c r="B8214" s="192">
        <f t="shared" si="649"/>
        <v>43443.124999980086</v>
      </c>
      <c r="C8214" s="16">
        <f t="shared" si="645"/>
        <v>12</v>
      </c>
      <c r="D8214" s="16">
        <f t="shared" si="646"/>
        <v>7</v>
      </c>
      <c r="E8214" s="16">
        <f t="shared" si="647"/>
        <v>2</v>
      </c>
      <c r="F8214" s="16">
        <f t="shared" si="648"/>
        <v>3</v>
      </c>
      <c r="G8214" s="195">
        <v>8212</v>
      </c>
      <c r="H8214" s="193">
        <v>0</v>
      </c>
    </row>
    <row r="8215" spans="2:8" x14ac:dyDescent="0.25">
      <c r="B8215" s="192">
        <f t="shared" si="649"/>
        <v>43443.16666664675</v>
      </c>
      <c r="C8215" s="16">
        <f t="shared" si="645"/>
        <v>12</v>
      </c>
      <c r="D8215" s="16">
        <f t="shared" si="646"/>
        <v>7</v>
      </c>
      <c r="E8215" s="16">
        <f t="shared" si="647"/>
        <v>2</v>
      </c>
      <c r="F8215" s="16">
        <f t="shared" si="648"/>
        <v>4</v>
      </c>
      <c r="G8215" s="195">
        <v>8213</v>
      </c>
      <c r="H8215" s="193">
        <v>0</v>
      </c>
    </row>
    <row r="8216" spans="2:8" x14ac:dyDescent="0.25">
      <c r="B8216" s="192">
        <f t="shared" si="649"/>
        <v>43443.208333313414</v>
      </c>
      <c r="C8216" s="16">
        <f t="shared" si="645"/>
        <v>12</v>
      </c>
      <c r="D8216" s="16">
        <f t="shared" si="646"/>
        <v>7</v>
      </c>
      <c r="E8216" s="16">
        <f t="shared" si="647"/>
        <v>2</v>
      </c>
      <c r="F8216" s="16">
        <f t="shared" si="648"/>
        <v>5</v>
      </c>
      <c r="G8216" s="195">
        <v>8214</v>
      </c>
      <c r="H8216" s="193">
        <v>0</v>
      </c>
    </row>
    <row r="8217" spans="2:8" x14ac:dyDescent="0.25">
      <c r="B8217" s="192">
        <f t="shared" si="649"/>
        <v>43443.249999980078</v>
      </c>
      <c r="C8217" s="16">
        <f t="shared" si="645"/>
        <v>12</v>
      </c>
      <c r="D8217" s="16">
        <f t="shared" si="646"/>
        <v>7</v>
      </c>
      <c r="E8217" s="16">
        <f t="shared" si="647"/>
        <v>2</v>
      </c>
      <c r="F8217" s="16">
        <f t="shared" si="648"/>
        <v>6</v>
      </c>
      <c r="G8217" s="195">
        <v>8215</v>
      </c>
      <c r="H8217" s="193">
        <v>0</v>
      </c>
    </row>
    <row r="8218" spans="2:8" x14ac:dyDescent="0.25">
      <c r="B8218" s="192">
        <f t="shared" si="649"/>
        <v>43443.291666646743</v>
      </c>
      <c r="C8218" s="16">
        <f t="shared" si="645"/>
        <v>12</v>
      </c>
      <c r="D8218" s="16">
        <f t="shared" si="646"/>
        <v>7</v>
      </c>
      <c r="E8218" s="16">
        <f t="shared" si="647"/>
        <v>2</v>
      </c>
      <c r="F8218" s="16">
        <f t="shared" si="648"/>
        <v>7</v>
      </c>
      <c r="G8218" s="195">
        <v>8216</v>
      </c>
      <c r="H8218" s="193">
        <v>1.205642E-3</v>
      </c>
    </row>
    <row r="8219" spans="2:8" x14ac:dyDescent="0.25">
      <c r="B8219" s="192">
        <f t="shared" si="649"/>
        <v>43443.333333313407</v>
      </c>
      <c r="C8219" s="16">
        <f t="shared" si="645"/>
        <v>12</v>
      </c>
      <c r="D8219" s="16">
        <f t="shared" si="646"/>
        <v>7</v>
      </c>
      <c r="E8219" s="16">
        <f t="shared" si="647"/>
        <v>2</v>
      </c>
      <c r="F8219" s="16">
        <f t="shared" si="648"/>
        <v>8</v>
      </c>
      <c r="G8219" s="195">
        <v>8217</v>
      </c>
      <c r="H8219" s="193">
        <v>9.9835963E-2</v>
      </c>
    </row>
    <row r="8220" spans="2:8" x14ac:dyDescent="0.25">
      <c r="B8220" s="192">
        <f t="shared" si="649"/>
        <v>43443.374999980071</v>
      </c>
      <c r="C8220" s="16">
        <f t="shared" si="645"/>
        <v>12</v>
      </c>
      <c r="D8220" s="16">
        <f t="shared" si="646"/>
        <v>7</v>
      </c>
      <c r="E8220" s="16">
        <f t="shared" si="647"/>
        <v>2</v>
      </c>
      <c r="F8220" s="16">
        <f t="shared" si="648"/>
        <v>9</v>
      </c>
      <c r="G8220" s="195">
        <v>8218</v>
      </c>
      <c r="H8220" s="193">
        <v>0.22087916699999999</v>
      </c>
    </row>
    <row r="8221" spans="2:8" x14ac:dyDescent="0.25">
      <c r="B8221" s="192">
        <f t="shared" si="649"/>
        <v>43443.416666646735</v>
      </c>
      <c r="C8221" s="16">
        <f t="shared" si="645"/>
        <v>12</v>
      </c>
      <c r="D8221" s="16">
        <f t="shared" si="646"/>
        <v>7</v>
      </c>
      <c r="E8221" s="16">
        <f t="shared" si="647"/>
        <v>2</v>
      </c>
      <c r="F8221" s="16">
        <f t="shared" si="648"/>
        <v>10</v>
      </c>
      <c r="G8221" s="195">
        <v>8219</v>
      </c>
      <c r="H8221" s="193">
        <v>0.28437538099999998</v>
      </c>
    </row>
    <row r="8222" spans="2:8" x14ac:dyDescent="0.25">
      <c r="B8222" s="192">
        <f t="shared" si="649"/>
        <v>43443.4583333134</v>
      </c>
      <c r="C8222" s="16">
        <f t="shared" si="645"/>
        <v>12</v>
      </c>
      <c r="D8222" s="16">
        <f t="shared" si="646"/>
        <v>7</v>
      </c>
      <c r="E8222" s="16">
        <f t="shared" si="647"/>
        <v>2</v>
      </c>
      <c r="F8222" s="16">
        <f t="shared" si="648"/>
        <v>11</v>
      </c>
      <c r="G8222" s="195">
        <v>8220</v>
      </c>
      <c r="H8222" s="193">
        <v>0.29852029400000002</v>
      </c>
    </row>
    <row r="8223" spans="2:8" x14ac:dyDescent="0.25">
      <c r="B8223" s="192">
        <f t="shared" si="649"/>
        <v>43443.499999980064</v>
      </c>
      <c r="C8223" s="16">
        <f t="shared" si="645"/>
        <v>12</v>
      </c>
      <c r="D8223" s="16">
        <f t="shared" si="646"/>
        <v>7</v>
      </c>
      <c r="E8223" s="16">
        <f t="shared" si="647"/>
        <v>2</v>
      </c>
      <c r="F8223" s="16">
        <f t="shared" si="648"/>
        <v>12</v>
      </c>
      <c r="G8223" s="195">
        <v>8221</v>
      </c>
      <c r="H8223" s="193">
        <v>0.289780017</v>
      </c>
    </row>
    <row r="8224" spans="2:8" x14ac:dyDescent="0.25">
      <c r="B8224" s="192">
        <f t="shared" si="649"/>
        <v>43443.541666646728</v>
      </c>
      <c r="C8224" s="16">
        <f t="shared" si="645"/>
        <v>12</v>
      </c>
      <c r="D8224" s="16">
        <f t="shared" si="646"/>
        <v>7</v>
      </c>
      <c r="E8224" s="16">
        <f t="shared" si="647"/>
        <v>2</v>
      </c>
      <c r="F8224" s="16">
        <f t="shared" si="648"/>
        <v>13</v>
      </c>
      <c r="G8224" s="195">
        <v>8222</v>
      </c>
      <c r="H8224" s="193">
        <v>0.28185649099999999</v>
      </c>
    </row>
    <row r="8225" spans="2:8" x14ac:dyDescent="0.25">
      <c r="B8225" s="192">
        <f t="shared" si="649"/>
        <v>43443.583333313392</v>
      </c>
      <c r="C8225" s="16">
        <f t="shared" si="645"/>
        <v>12</v>
      </c>
      <c r="D8225" s="16">
        <f t="shared" si="646"/>
        <v>7</v>
      </c>
      <c r="E8225" s="16">
        <f t="shared" si="647"/>
        <v>2</v>
      </c>
      <c r="F8225" s="16">
        <f t="shared" si="648"/>
        <v>14</v>
      </c>
      <c r="G8225" s="195">
        <v>8223</v>
      </c>
      <c r="H8225" s="193">
        <v>0.235603179</v>
      </c>
    </row>
    <row r="8226" spans="2:8" x14ac:dyDescent="0.25">
      <c r="B8226" s="192">
        <f t="shared" si="649"/>
        <v>43443.624999980057</v>
      </c>
      <c r="C8226" s="16">
        <f t="shared" si="645"/>
        <v>12</v>
      </c>
      <c r="D8226" s="16">
        <f t="shared" si="646"/>
        <v>7</v>
      </c>
      <c r="E8226" s="16">
        <f t="shared" si="647"/>
        <v>2</v>
      </c>
      <c r="F8226" s="16">
        <f t="shared" si="648"/>
        <v>15</v>
      </c>
      <c r="G8226" s="195">
        <v>8224</v>
      </c>
      <c r="H8226" s="193">
        <v>0.14705290300000001</v>
      </c>
    </row>
    <row r="8227" spans="2:8" x14ac:dyDescent="0.25">
      <c r="B8227" s="192">
        <f t="shared" si="649"/>
        <v>43443.666666646721</v>
      </c>
      <c r="C8227" s="16">
        <f t="shared" si="645"/>
        <v>12</v>
      </c>
      <c r="D8227" s="16">
        <f t="shared" si="646"/>
        <v>7</v>
      </c>
      <c r="E8227" s="16">
        <f t="shared" si="647"/>
        <v>2</v>
      </c>
      <c r="F8227" s="16">
        <f t="shared" si="648"/>
        <v>16</v>
      </c>
      <c r="G8227" s="195">
        <v>8225</v>
      </c>
      <c r="H8227" s="193">
        <v>1.9027662000000001E-2</v>
      </c>
    </row>
    <row r="8228" spans="2:8" x14ac:dyDescent="0.25">
      <c r="B8228" s="192">
        <f t="shared" si="649"/>
        <v>43443.708333313385</v>
      </c>
      <c r="C8228" s="16">
        <f t="shared" si="645"/>
        <v>12</v>
      </c>
      <c r="D8228" s="16">
        <f t="shared" si="646"/>
        <v>7</v>
      </c>
      <c r="E8228" s="16">
        <f t="shared" si="647"/>
        <v>2</v>
      </c>
      <c r="F8228" s="16">
        <f t="shared" si="648"/>
        <v>17</v>
      </c>
      <c r="G8228" s="195">
        <v>8226</v>
      </c>
      <c r="H8228" s="193">
        <v>0</v>
      </c>
    </row>
    <row r="8229" spans="2:8" x14ac:dyDescent="0.25">
      <c r="B8229" s="192">
        <f t="shared" si="649"/>
        <v>43443.749999980049</v>
      </c>
      <c r="C8229" s="16">
        <f t="shared" si="645"/>
        <v>12</v>
      </c>
      <c r="D8229" s="16">
        <f t="shared" si="646"/>
        <v>7</v>
      </c>
      <c r="E8229" s="16">
        <f t="shared" si="647"/>
        <v>2</v>
      </c>
      <c r="F8229" s="16">
        <f t="shared" si="648"/>
        <v>18</v>
      </c>
      <c r="G8229" s="195">
        <v>8227</v>
      </c>
      <c r="H8229" s="193">
        <v>0</v>
      </c>
    </row>
    <row r="8230" spans="2:8" x14ac:dyDescent="0.25">
      <c r="B8230" s="192">
        <f t="shared" si="649"/>
        <v>43443.791666646714</v>
      </c>
      <c r="C8230" s="16">
        <f t="shared" si="645"/>
        <v>12</v>
      </c>
      <c r="D8230" s="16">
        <f t="shared" si="646"/>
        <v>7</v>
      </c>
      <c r="E8230" s="16">
        <f t="shared" si="647"/>
        <v>2</v>
      </c>
      <c r="F8230" s="16">
        <f t="shared" si="648"/>
        <v>19</v>
      </c>
      <c r="G8230" s="195">
        <v>8228</v>
      </c>
      <c r="H8230" s="193">
        <v>0</v>
      </c>
    </row>
    <row r="8231" spans="2:8" x14ac:dyDescent="0.25">
      <c r="B8231" s="192">
        <f t="shared" si="649"/>
        <v>43443.833333313378</v>
      </c>
      <c r="C8231" s="16">
        <f t="shared" si="645"/>
        <v>12</v>
      </c>
      <c r="D8231" s="16">
        <f t="shared" si="646"/>
        <v>7</v>
      </c>
      <c r="E8231" s="16">
        <f t="shared" si="647"/>
        <v>2</v>
      </c>
      <c r="F8231" s="16">
        <f t="shared" si="648"/>
        <v>20</v>
      </c>
      <c r="G8231" s="195">
        <v>8229</v>
      </c>
      <c r="H8231" s="193">
        <v>0</v>
      </c>
    </row>
    <row r="8232" spans="2:8" x14ac:dyDescent="0.25">
      <c r="B8232" s="192">
        <f t="shared" si="649"/>
        <v>43443.874999980042</v>
      </c>
      <c r="C8232" s="16">
        <f t="shared" si="645"/>
        <v>12</v>
      </c>
      <c r="D8232" s="16">
        <f t="shared" si="646"/>
        <v>7</v>
      </c>
      <c r="E8232" s="16">
        <f t="shared" si="647"/>
        <v>2</v>
      </c>
      <c r="F8232" s="16">
        <f t="shared" si="648"/>
        <v>21</v>
      </c>
      <c r="G8232" s="195">
        <v>8230</v>
      </c>
      <c r="H8232" s="193">
        <v>0</v>
      </c>
    </row>
    <row r="8233" spans="2:8" x14ac:dyDescent="0.25">
      <c r="B8233" s="192">
        <f t="shared" si="649"/>
        <v>43443.916666646706</v>
      </c>
      <c r="C8233" s="16">
        <f t="shared" si="645"/>
        <v>12</v>
      </c>
      <c r="D8233" s="16">
        <f t="shared" si="646"/>
        <v>7</v>
      </c>
      <c r="E8233" s="16">
        <f t="shared" si="647"/>
        <v>2</v>
      </c>
      <c r="F8233" s="16">
        <f t="shared" si="648"/>
        <v>22</v>
      </c>
      <c r="G8233" s="195">
        <v>8231</v>
      </c>
      <c r="H8233" s="193">
        <v>0</v>
      </c>
    </row>
    <row r="8234" spans="2:8" x14ac:dyDescent="0.25">
      <c r="B8234" s="192">
        <f t="shared" si="649"/>
        <v>43443.958333313371</v>
      </c>
      <c r="C8234" s="16">
        <f t="shared" si="645"/>
        <v>12</v>
      </c>
      <c r="D8234" s="16">
        <f t="shared" si="646"/>
        <v>7</v>
      </c>
      <c r="E8234" s="16">
        <f t="shared" si="647"/>
        <v>2</v>
      </c>
      <c r="F8234" s="16">
        <f t="shared" si="648"/>
        <v>23</v>
      </c>
      <c r="G8234" s="195">
        <v>8232</v>
      </c>
      <c r="H8234" s="193">
        <v>0</v>
      </c>
    </row>
    <row r="8235" spans="2:8" x14ac:dyDescent="0.25">
      <c r="B8235" s="192">
        <f t="shared" si="649"/>
        <v>43443.999999980035</v>
      </c>
      <c r="C8235" s="16">
        <f t="shared" si="645"/>
        <v>12</v>
      </c>
      <c r="D8235" s="16">
        <f t="shared" si="646"/>
        <v>1</v>
      </c>
      <c r="E8235" s="16">
        <f t="shared" si="647"/>
        <v>1</v>
      </c>
      <c r="F8235" s="16">
        <f t="shared" si="648"/>
        <v>0</v>
      </c>
      <c r="G8235" s="195">
        <v>8233</v>
      </c>
      <c r="H8235" s="193">
        <v>0</v>
      </c>
    </row>
    <row r="8236" spans="2:8" x14ac:dyDescent="0.25">
      <c r="B8236" s="192">
        <f t="shared" si="649"/>
        <v>43444.041666646699</v>
      </c>
      <c r="C8236" s="16">
        <f t="shared" si="645"/>
        <v>12</v>
      </c>
      <c r="D8236" s="16">
        <f t="shared" si="646"/>
        <v>1</v>
      </c>
      <c r="E8236" s="16">
        <f t="shared" si="647"/>
        <v>1</v>
      </c>
      <c r="F8236" s="16">
        <f t="shared" si="648"/>
        <v>1</v>
      </c>
      <c r="G8236" s="195">
        <v>8234</v>
      </c>
      <c r="H8236" s="193">
        <v>0</v>
      </c>
    </row>
    <row r="8237" spans="2:8" x14ac:dyDescent="0.25">
      <c r="B8237" s="192">
        <f t="shared" si="649"/>
        <v>43444.083333313363</v>
      </c>
      <c r="C8237" s="16">
        <f t="shared" si="645"/>
        <v>12</v>
      </c>
      <c r="D8237" s="16">
        <f t="shared" si="646"/>
        <v>1</v>
      </c>
      <c r="E8237" s="16">
        <f t="shared" si="647"/>
        <v>1</v>
      </c>
      <c r="F8237" s="16">
        <f t="shared" si="648"/>
        <v>2</v>
      </c>
      <c r="G8237" s="195">
        <v>8235</v>
      </c>
      <c r="H8237" s="193">
        <v>0</v>
      </c>
    </row>
    <row r="8238" spans="2:8" x14ac:dyDescent="0.25">
      <c r="B8238" s="192">
        <f t="shared" si="649"/>
        <v>43444.124999980027</v>
      </c>
      <c r="C8238" s="16">
        <f t="shared" si="645"/>
        <v>12</v>
      </c>
      <c r="D8238" s="16">
        <f t="shared" si="646"/>
        <v>1</v>
      </c>
      <c r="E8238" s="16">
        <f t="shared" si="647"/>
        <v>1</v>
      </c>
      <c r="F8238" s="16">
        <f t="shared" si="648"/>
        <v>3</v>
      </c>
      <c r="G8238" s="195">
        <v>8236</v>
      </c>
      <c r="H8238" s="193">
        <v>0</v>
      </c>
    </row>
    <row r="8239" spans="2:8" x14ac:dyDescent="0.25">
      <c r="B8239" s="192">
        <f t="shared" si="649"/>
        <v>43444.166666646692</v>
      </c>
      <c r="C8239" s="16">
        <f t="shared" si="645"/>
        <v>12</v>
      </c>
      <c r="D8239" s="16">
        <f t="shared" si="646"/>
        <v>1</v>
      </c>
      <c r="E8239" s="16">
        <f t="shared" si="647"/>
        <v>1</v>
      </c>
      <c r="F8239" s="16">
        <f t="shared" si="648"/>
        <v>4</v>
      </c>
      <c r="G8239" s="195">
        <v>8237</v>
      </c>
      <c r="H8239" s="193">
        <v>0</v>
      </c>
    </row>
    <row r="8240" spans="2:8" x14ac:dyDescent="0.25">
      <c r="B8240" s="192">
        <f t="shared" si="649"/>
        <v>43444.208333313356</v>
      </c>
      <c r="C8240" s="16">
        <f t="shared" si="645"/>
        <v>12</v>
      </c>
      <c r="D8240" s="16">
        <f t="shared" si="646"/>
        <v>1</v>
      </c>
      <c r="E8240" s="16">
        <f t="shared" si="647"/>
        <v>1</v>
      </c>
      <c r="F8240" s="16">
        <f t="shared" si="648"/>
        <v>5</v>
      </c>
      <c r="G8240" s="195">
        <v>8238</v>
      </c>
      <c r="H8240" s="193">
        <v>0</v>
      </c>
    </row>
    <row r="8241" spans="2:8" x14ac:dyDescent="0.25">
      <c r="B8241" s="192">
        <f t="shared" si="649"/>
        <v>43444.24999998002</v>
      </c>
      <c r="C8241" s="16">
        <f t="shared" si="645"/>
        <v>12</v>
      </c>
      <c r="D8241" s="16">
        <f t="shared" si="646"/>
        <v>1</v>
      </c>
      <c r="E8241" s="16">
        <f t="shared" si="647"/>
        <v>1</v>
      </c>
      <c r="F8241" s="16">
        <f t="shared" si="648"/>
        <v>6</v>
      </c>
      <c r="G8241" s="195">
        <v>8239</v>
      </c>
      <c r="H8241" s="193">
        <v>0</v>
      </c>
    </row>
    <row r="8242" spans="2:8" x14ac:dyDescent="0.25">
      <c r="B8242" s="192">
        <f t="shared" si="649"/>
        <v>43444.291666646684</v>
      </c>
      <c r="C8242" s="16">
        <f t="shared" si="645"/>
        <v>12</v>
      </c>
      <c r="D8242" s="16">
        <f t="shared" si="646"/>
        <v>1</v>
      </c>
      <c r="E8242" s="16">
        <f t="shared" si="647"/>
        <v>1</v>
      </c>
      <c r="F8242" s="16">
        <f t="shared" si="648"/>
        <v>7</v>
      </c>
      <c r="G8242" s="195">
        <v>8240</v>
      </c>
      <c r="H8242" s="193">
        <v>1.0398849999999999E-3</v>
      </c>
    </row>
    <row r="8243" spans="2:8" x14ac:dyDescent="0.25">
      <c r="B8243" s="192">
        <f t="shared" si="649"/>
        <v>43444.333333313349</v>
      </c>
      <c r="C8243" s="16">
        <f t="shared" si="645"/>
        <v>12</v>
      </c>
      <c r="D8243" s="16">
        <f t="shared" si="646"/>
        <v>1</v>
      </c>
      <c r="E8243" s="16">
        <f t="shared" si="647"/>
        <v>1</v>
      </c>
      <c r="F8243" s="16">
        <f t="shared" si="648"/>
        <v>8</v>
      </c>
      <c r="G8243" s="195">
        <v>8241</v>
      </c>
      <c r="H8243" s="193">
        <v>7.8836085E-2</v>
      </c>
    </row>
    <row r="8244" spans="2:8" x14ac:dyDescent="0.25">
      <c r="B8244" s="192">
        <f t="shared" si="649"/>
        <v>43444.374999980013</v>
      </c>
      <c r="C8244" s="16">
        <f t="shared" si="645"/>
        <v>12</v>
      </c>
      <c r="D8244" s="16">
        <f t="shared" si="646"/>
        <v>1</v>
      </c>
      <c r="E8244" s="16">
        <f t="shared" si="647"/>
        <v>1</v>
      </c>
      <c r="F8244" s="16">
        <f t="shared" si="648"/>
        <v>9</v>
      </c>
      <c r="G8244" s="195">
        <v>8242</v>
      </c>
      <c r="H8244" s="193">
        <v>0.17947465600000001</v>
      </c>
    </row>
    <row r="8245" spans="2:8" x14ac:dyDescent="0.25">
      <c r="B8245" s="192">
        <f t="shared" si="649"/>
        <v>43444.416666646677</v>
      </c>
      <c r="C8245" s="16">
        <f t="shared" si="645"/>
        <v>12</v>
      </c>
      <c r="D8245" s="16">
        <f t="shared" si="646"/>
        <v>1</v>
      </c>
      <c r="E8245" s="16">
        <f t="shared" si="647"/>
        <v>1</v>
      </c>
      <c r="F8245" s="16">
        <f t="shared" si="648"/>
        <v>10</v>
      </c>
      <c r="G8245" s="195">
        <v>8243</v>
      </c>
      <c r="H8245" s="193">
        <v>0.22313897799999999</v>
      </c>
    </row>
    <row r="8246" spans="2:8" x14ac:dyDescent="0.25">
      <c r="B8246" s="192">
        <f t="shared" si="649"/>
        <v>43444.458333313341</v>
      </c>
      <c r="C8246" s="16">
        <f t="shared" si="645"/>
        <v>12</v>
      </c>
      <c r="D8246" s="16">
        <f t="shared" si="646"/>
        <v>1</v>
      </c>
      <c r="E8246" s="16">
        <f t="shared" si="647"/>
        <v>1</v>
      </c>
      <c r="F8246" s="16">
        <f t="shared" si="648"/>
        <v>11</v>
      </c>
      <c r="G8246" s="195">
        <v>8244</v>
      </c>
      <c r="H8246" s="193">
        <v>0.21981062400000001</v>
      </c>
    </row>
    <row r="8247" spans="2:8" x14ac:dyDescent="0.25">
      <c r="B8247" s="192">
        <f t="shared" si="649"/>
        <v>43444.499999980006</v>
      </c>
      <c r="C8247" s="16">
        <f t="shared" si="645"/>
        <v>12</v>
      </c>
      <c r="D8247" s="16">
        <f t="shared" si="646"/>
        <v>1</v>
      </c>
      <c r="E8247" s="16">
        <f t="shared" si="647"/>
        <v>1</v>
      </c>
      <c r="F8247" s="16">
        <f t="shared" si="648"/>
        <v>12</v>
      </c>
      <c r="G8247" s="195">
        <v>8245</v>
      </c>
      <c r="H8247" s="193">
        <v>0.209020013</v>
      </c>
    </row>
    <row r="8248" spans="2:8" x14ac:dyDescent="0.25">
      <c r="B8248" s="192">
        <f t="shared" si="649"/>
        <v>43444.54166664667</v>
      </c>
      <c r="C8248" s="16">
        <f t="shared" si="645"/>
        <v>12</v>
      </c>
      <c r="D8248" s="16">
        <f t="shared" si="646"/>
        <v>1</v>
      </c>
      <c r="E8248" s="16">
        <f t="shared" si="647"/>
        <v>1</v>
      </c>
      <c r="F8248" s="16">
        <f t="shared" si="648"/>
        <v>13</v>
      </c>
      <c r="G8248" s="195">
        <v>8246</v>
      </c>
      <c r="H8248" s="193">
        <v>0.18707818600000001</v>
      </c>
    </row>
    <row r="8249" spans="2:8" x14ac:dyDescent="0.25">
      <c r="B8249" s="192">
        <f t="shared" si="649"/>
        <v>43444.583333313334</v>
      </c>
      <c r="C8249" s="16">
        <f t="shared" si="645"/>
        <v>12</v>
      </c>
      <c r="D8249" s="16">
        <f t="shared" si="646"/>
        <v>1</v>
      </c>
      <c r="E8249" s="16">
        <f t="shared" si="647"/>
        <v>1</v>
      </c>
      <c r="F8249" s="16">
        <f t="shared" si="648"/>
        <v>14</v>
      </c>
      <c r="G8249" s="195">
        <v>8247</v>
      </c>
      <c r="H8249" s="193">
        <v>0.14831397399999999</v>
      </c>
    </row>
    <row r="8250" spans="2:8" x14ac:dyDescent="0.25">
      <c r="B8250" s="192">
        <f t="shared" si="649"/>
        <v>43444.624999979998</v>
      </c>
      <c r="C8250" s="16">
        <f t="shared" si="645"/>
        <v>12</v>
      </c>
      <c r="D8250" s="16">
        <f t="shared" si="646"/>
        <v>1</v>
      </c>
      <c r="E8250" s="16">
        <f t="shared" si="647"/>
        <v>1</v>
      </c>
      <c r="F8250" s="16">
        <f t="shared" si="648"/>
        <v>15</v>
      </c>
      <c r="G8250" s="195">
        <v>8248</v>
      </c>
      <c r="H8250" s="193">
        <v>0.123822683</v>
      </c>
    </row>
    <row r="8251" spans="2:8" x14ac:dyDescent="0.25">
      <c r="B8251" s="192">
        <f t="shared" si="649"/>
        <v>43444.666666646663</v>
      </c>
      <c r="C8251" s="16">
        <f t="shared" si="645"/>
        <v>12</v>
      </c>
      <c r="D8251" s="16">
        <f t="shared" si="646"/>
        <v>1</v>
      </c>
      <c r="E8251" s="16">
        <f t="shared" si="647"/>
        <v>1</v>
      </c>
      <c r="F8251" s="16">
        <f t="shared" si="648"/>
        <v>16</v>
      </c>
      <c r="G8251" s="195">
        <v>8249</v>
      </c>
      <c r="H8251" s="193">
        <v>1.4787913999999999E-2</v>
      </c>
    </row>
    <row r="8252" spans="2:8" x14ac:dyDescent="0.25">
      <c r="B8252" s="192">
        <f t="shared" si="649"/>
        <v>43444.708333313327</v>
      </c>
      <c r="C8252" s="16">
        <f t="shared" si="645"/>
        <v>12</v>
      </c>
      <c r="D8252" s="16">
        <f t="shared" si="646"/>
        <v>1</v>
      </c>
      <c r="E8252" s="16">
        <f t="shared" si="647"/>
        <v>1</v>
      </c>
      <c r="F8252" s="16">
        <f t="shared" si="648"/>
        <v>17</v>
      </c>
      <c r="G8252" s="195">
        <v>8250</v>
      </c>
      <c r="H8252" s="193">
        <v>0</v>
      </c>
    </row>
    <row r="8253" spans="2:8" x14ac:dyDescent="0.25">
      <c r="B8253" s="192">
        <f t="shared" si="649"/>
        <v>43444.749999979991</v>
      </c>
      <c r="C8253" s="16">
        <f t="shared" si="645"/>
        <v>12</v>
      </c>
      <c r="D8253" s="16">
        <f t="shared" si="646"/>
        <v>1</v>
      </c>
      <c r="E8253" s="16">
        <f t="shared" si="647"/>
        <v>1</v>
      </c>
      <c r="F8253" s="16">
        <f t="shared" si="648"/>
        <v>18</v>
      </c>
      <c r="G8253" s="195">
        <v>8251</v>
      </c>
      <c r="H8253" s="193">
        <v>0</v>
      </c>
    </row>
    <row r="8254" spans="2:8" x14ac:dyDescent="0.25">
      <c r="B8254" s="192">
        <f t="shared" si="649"/>
        <v>43444.791666646655</v>
      </c>
      <c r="C8254" s="16">
        <f t="shared" si="645"/>
        <v>12</v>
      </c>
      <c r="D8254" s="16">
        <f t="shared" si="646"/>
        <v>1</v>
      </c>
      <c r="E8254" s="16">
        <f t="shared" si="647"/>
        <v>1</v>
      </c>
      <c r="F8254" s="16">
        <f t="shared" si="648"/>
        <v>19</v>
      </c>
      <c r="G8254" s="195">
        <v>8252</v>
      </c>
      <c r="H8254" s="193">
        <v>0</v>
      </c>
    </row>
    <row r="8255" spans="2:8" x14ac:dyDescent="0.25">
      <c r="B8255" s="192">
        <f t="shared" si="649"/>
        <v>43444.83333331332</v>
      </c>
      <c r="C8255" s="16">
        <f t="shared" si="645"/>
        <v>12</v>
      </c>
      <c r="D8255" s="16">
        <f t="shared" si="646"/>
        <v>1</v>
      </c>
      <c r="E8255" s="16">
        <f t="shared" si="647"/>
        <v>1</v>
      </c>
      <c r="F8255" s="16">
        <f t="shared" si="648"/>
        <v>20</v>
      </c>
      <c r="G8255" s="195">
        <v>8253</v>
      </c>
      <c r="H8255" s="193">
        <v>0</v>
      </c>
    </row>
    <row r="8256" spans="2:8" x14ac:dyDescent="0.25">
      <c r="B8256" s="192">
        <f t="shared" si="649"/>
        <v>43444.874999979984</v>
      </c>
      <c r="C8256" s="16">
        <f t="shared" si="645"/>
        <v>12</v>
      </c>
      <c r="D8256" s="16">
        <f t="shared" si="646"/>
        <v>1</v>
      </c>
      <c r="E8256" s="16">
        <f t="shared" si="647"/>
        <v>1</v>
      </c>
      <c r="F8256" s="16">
        <f t="shared" si="648"/>
        <v>21</v>
      </c>
      <c r="G8256" s="195">
        <v>8254</v>
      </c>
      <c r="H8256" s="193">
        <v>0</v>
      </c>
    </row>
    <row r="8257" spans="2:8" x14ac:dyDescent="0.25">
      <c r="B8257" s="192">
        <f t="shared" si="649"/>
        <v>43444.916666646648</v>
      </c>
      <c r="C8257" s="16">
        <f t="shared" si="645"/>
        <v>12</v>
      </c>
      <c r="D8257" s="16">
        <f t="shared" si="646"/>
        <v>1</v>
      </c>
      <c r="E8257" s="16">
        <f t="shared" si="647"/>
        <v>1</v>
      </c>
      <c r="F8257" s="16">
        <f t="shared" si="648"/>
        <v>22</v>
      </c>
      <c r="G8257" s="195">
        <v>8255</v>
      </c>
      <c r="H8257" s="193">
        <v>0</v>
      </c>
    </row>
    <row r="8258" spans="2:8" x14ac:dyDescent="0.25">
      <c r="B8258" s="192">
        <f t="shared" si="649"/>
        <v>43444.958333313312</v>
      </c>
      <c r="C8258" s="16">
        <f t="shared" si="645"/>
        <v>12</v>
      </c>
      <c r="D8258" s="16">
        <f t="shared" si="646"/>
        <v>1</v>
      </c>
      <c r="E8258" s="16">
        <f t="shared" si="647"/>
        <v>1</v>
      </c>
      <c r="F8258" s="16">
        <f t="shared" si="648"/>
        <v>23</v>
      </c>
      <c r="G8258" s="195">
        <v>8256</v>
      </c>
      <c r="H8258" s="193">
        <v>0</v>
      </c>
    </row>
    <row r="8259" spans="2:8" x14ac:dyDescent="0.25">
      <c r="B8259" s="192">
        <f t="shared" si="649"/>
        <v>43444.999999979977</v>
      </c>
      <c r="C8259" s="16">
        <f t="shared" si="645"/>
        <v>12</v>
      </c>
      <c r="D8259" s="16">
        <f t="shared" si="646"/>
        <v>2</v>
      </c>
      <c r="E8259" s="16">
        <f t="shared" si="647"/>
        <v>1</v>
      </c>
      <c r="F8259" s="16">
        <f t="shared" si="648"/>
        <v>0</v>
      </c>
      <c r="G8259" s="195">
        <v>8257</v>
      </c>
      <c r="H8259" s="193">
        <v>0</v>
      </c>
    </row>
    <row r="8260" spans="2:8" x14ac:dyDescent="0.25">
      <c r="B8260" s="192">
        <f t="shared" si="649"/>
        <v>43445.041666646641</v>
      </c>
      <c r="C8260" s="16">
        <f t="shared" ref="C8260:C8323" si="650">MONTH(B8260)</f>
        <v>12</v>
      </c>
      <c r="D8260" s="16">
        <f t="shared" ref="D8260:D8323" si="651">WEEKDAY(B8260,2)</f>
        <v>2</v>
      </c>
      <c r="E8260" s="16">
        <f t="shared" ref="E8260:E8323" si="652">IF(D8260&lt;6,1,2)</f>
        <v>1</v>
      </c>
      <c r="F8260" s="16">
        <f t="shared" ref="F8260:F8323" si="653">HOUR(B8260)</f>
        <v>1</v>
      </c>
      <c r="G8260" s="195">
        <v>8258</v>
      </c>
      <c r="H8260" s="193">
        <v>0</v>
      </c>
    </row>
    <row r="8261" spans="2:8" x14ac:dyDescent="0.25">
      <c r="B8261" s="192">
        <f t="shared" ref="B8261:B8324" si="654">B8260+1/24</f>
        <v>43445.083333313305</v>
      </c>
      <c r="C8261" s="16">
        <f t="shared" si="650"/>
        <v>12</v>
      </c>
      <c r="D8261" s="16">
        <f t="shared" si="651"/>
        <v>2</v>
      </c>
      <c r="E8261" s="16">
        <f t="shared" si="652"/>
        <v>1</v>
      </c>
      <c r="F8261" s="16">
        <f t="shared" si="653"/>
        <v>2</v>
      </c>
      <c r="G8261" s="195">
        <v>8259</v>
      </c>
      <c r="H8261" s="193">
        <v>0</v>
      </c>
    </row>
    <row r="8262" spans="2:8" x14ac:dyDescent="0.25">
      <c r="B8262" s="192">
        <f t="shared" si="654"/>
        <v>43445.124999979969</v>
      </c>
      <c r="C8262" s="16">
        <f t="shared" si="650"/>
        <v>12</v>
      </c>
      <c r="D8262" s="16">
        <f t="shared" si="651"/>
        <v>2</v>
      </c>
      <c r="E8262" s="16">
        <f t="shared" si="652"/>
        <v>1</v>
      </c>
      <c r="F8262" s="16">
        <f t="shared" si="653"/>
        <v>3</v>
      </c>
      <c r="G8262" s="195">
        <v>8260</v>
      </c>
      <c r="H8262" s="193">
        <v>0</v>
      </c>
    </row>
    <row r="8263" spans="2:8" x14ac:dyDescent="0.25">
      <c r="B8263" s="192">
        <f t="shared" si="654"/>
        <v>43445.166666646634</v>
      </c>
      <c r="C8263" s="16">
        <f t="shared" si="650"/>
        <v>12</v>
      </c>
      <c r="D8263" s="16">
        <f t="shared" si="651"/>
        <v>2</v>
      </c>
      <c r="E8263" s="16">
        <f t="shared" si="652"/>
        <v>1</v>
      </c>
      <c r="F8263" s="16">
        <f t="shared" si="653"/>
        <v>4</v>
      </c>
      <c r="G8263" s="195">
        <v>8261</v>
      </c>
      <c r="H8263" s="193">
        <v>0</v>
      </c>
    </row>
    <row r="8264" spans="2:8" x14ac:dyDescent="0.25">
      <c r="B8264" s="192">
        <f t="shared" si="654"/>
        <v>43445.208333313298</v>
      </c>
      <c r="C8264" s="16">
        <f t="shared" si="650"/>
        <v>12</v>
      </c>
      <c r="D8264" s="16">
        <f t="shared" si="651"/>
        <v>2</v>
      </c>
      <c r="E8264" s="16">
        <f t="shared" si="652"/>
        <v>1</v>
      </c>
      <c r="F8264" s="16">
        <f t="shared" si="653"/>
        <v>5</v>
      </c>
      <c r="G8264" s="195">
        <v>8262</v>
      </c>
      <c r="H8264" s="193">
        <v>0</v>
      </c>
    </row>
    <row r="8265" spans="2:8" x14ac:dyDescent="0.25">
      <c r="B8265" s="192">
        <f t="shared" si="654"/>
        <v>43445.249999979962</v>
      </c>
      <c r="C8265" s="16">
        <f t="shared" si="650"/>
        <v>12</v>
      </c>
      <c r="D8265" s="16">
        <f t="shared" si="651"/>
        <v>2</v>
      </c>
      <c r="E8265" s="16">
        <f t="shared" si="652"/>
        <v>1</v>
      </c>
      <c r="F8265" s="16">
        <f t="shared" si="653"/>
        <v>6</v>
      </c>
      <c r="G8265" s="195">
        <v>8263</v>
      </c>
      <c r="H8265" s="193">
        <v>0</v>
      </c>
    </row>
    <row r="8266" spans="2:8" x14ac:dyDescent="0.25">
      <c r="B8266" s="192">
        <f t="shared" si="654"/>
        <v>43445.291666646626</v>
      </c>
      <c r="C8266" s="16">
        <f t="shared" si="650"/>
        <v>12</v>
      </c>
      <c r="D8266" s="16">
        <f t="shared" si="651"/>
        <v>2</v>
      </c>
      <c r="E8266" s="16">
        <f t="shared" si="652"/>
        <v>1</v>
      </c>
      <c r="F8266" s="16">
        <f t="shared" si="653"/>
        <v>7</v>
      </c>
      <c r="G8266" s="195">
        <v>8264</v>
      </c>
      <c r="H8266" s="193">
        <v>3.5168299999999999E-4</v>
      </c>
    </row>
    <row r="8267" spans="2:8" x14ac:dyDescent="0.25">
      <c r="B8267" s="192">
        <f t="shared" si="654"/>
        <v>43445.33333331329</v>
      </c>
      <c r="C8267" s="16">
        <f t="shared" si="650"/>
        <v>12</v>
      </c>
      <c r="D8267" s="16">
        <f t="shared" si="651"/>
        <v>2</v>
      </c>
      <c r="E8267" s="16">
        <f t="shared" si="652"/>
        <v>1</v>
      </c>
      <c r="F8267" s="16">
        <f t="shared" si="653"/>
        <v>8</v>
      </c>
      <c r="G8267" s="195">
        <v>8265</v>
      </c>
      <c r="H8267" s="193">
        <v>7.6322358000000007E-2</v>
      </c>
    </row>
    <row r="8268" spans="2:8" x14ac:dyDescent="0.25">
      <c r="B8268" s="192">
        <f t="shared" si="654"/>
        <v>43445.374999979955</v>
      </c>
      <c r="C8268" s="16">
        <f t="shared" si="650"/>
        <v>12</v>
      </c>
      <c r="D8268" s="16">
        <f t="shared" si="651"/>
        <v>2</v>
      </c>
      <c r="E8268" s="16">
        <f t="shared" si="652"/>
        <v>1</v>
      </c>
      <c r="F8268" s="16">
        <f t="shared" si="653"/>
        <v>9</v>
      </c>
      <c r="G8268" s="195">
        <v>8266</v>
      </c>
      <c r="H8268" s="193">
        <v>0.19785014400000001</v>
      </c>
    </row>
    <row r="8269" spans="2:8" x14ac:dyDescent="0.25">
      <c r="B8269" s="192">
        <f t="shared" si="654"/>
        <v>43445.416666646619</v>
      </c>
      <c r="C8269" s="16">
        <f t="shared" si="650"/>
        <v>12</v>
      </c>
      <c r="D8269" s="16">
        <f t="shared" si="651"/>
        <v>2</v>
      </c>
      <c r="E8269" s="16">
        <f t="shared" si="652"/>
        <v>1</v>
      </c>
      <c r="F8269" s="16">
        <f t="shared" si="653"/>
        <v>10</v>
      </c>
      <c r="G8269" s="195">
        <v>8267</v>
      </c>
      <c r="H8269" s="193">
        <v>0.27262920200000001</v>
      </c>
    </row>
    <row r="8270" spans="2:8" x14ac:dyDescent="0.25">
      <c r="B8270" s="192">
        <f t="shared" si="654"/>
        <v>43445.458333313283</v>
      </c>
      <c r="C8270" s="16">
        <f t="shared" si="650"/>
        <v>12</v>
      </c>
      <c r="D8270" s="16">
        <f t="shared" si="651"/>
        <v>2</v>
      </c>
      <c r="E8270" s="16">
        <f t="shared" si="652"/>
        <v>1</v>
      </c>
      <c r="F8270" s="16">
        <f t="shared" si="653"/>
        <v>11</v>
      </c>
      <c r="G8270" s="195">
        <v>8268</v>
      </c>
      <c r="H8270" s="193">
        <v>0.30089233300000001</v>
      </c>
    </row>
    <row r="8271" spans="2:8" x14ac:dyDescent="0.25">
      <c r="B8271" s="192">
        <f t="shared" si="654"/>
        <v>43445.499999979947</v>
      </c>
      <c r="C8271" s="16">
        <f t="shared" si="650"/>
        <v>12</v>
      </c>
      <c r="D8271" s="16">
        <f t="shared" si="651"/>
        <v>2</v>
      </c>
      <c r="E8271" s="16">
        <f t="shared" si="652"/>
        <v>1</v>
      </c>
      <c r="F8271" s="16">
        <f t="shared" si="653"/>
        <v>12</v>
      </c>
      <c r="G8271" s="195">
        <v>8269</v>
      </c>
      <c r="H8271" s="193">
        <v>0.29342185700000001</v>
      </c>
    </row>
    <row r="8272" spans="2:8" x14ac:dyDescent="0.25">
      <c r="B8272" s="192">
        <f t="shared" si="654"/>
        <v>43445.541666646612</v>
      </c>
      <c r="C8272" s="16">
        <f t="shared" si="650"/>
        <v>12</v>
      </c>
      <c r="D8272" s="16">
        <f t="shared" si="651"/>
        <v>2</v>
      </c>
      <c r="E8272" s="16">
        <f t="shared" si="652"/>
        <v>1</v>
      </c>
      <c r="F8272" s="16">
        <f t="shared" si="653"/>
        <v>13</v>
      </c>
      <c r="G8272" s="195">
        <v>8270</v>
      </c>
      <c r="H8272" s="193">
        <v>0.266320163</v>
      </c>
    </row>
    <row r="8273" spans="2:8" x14ac:dyDescent="0.25">
      <c r="B8273" s="192">
        <f t="shared" si="654"/>
        <v>43445.583333313276</v>
      </c>
      <c r="C8273" s="16">
        <f t="shared" si="650"/>
        <v>12</v>
      </c>
      <c r="D8273" s="16">
        <f t="shared" si="651"/>
        <v>2</v>
      </c>
      <c r="E8273" s="16">
        <f t="shared" si="652"/>
        <v>1</v>
      </c>
      <c r="F8273" s="16">
        <f t="shared" si="653"/>
        <v>14</v>
      </c>
      <c r="G8273" s="195">
        <v>8271</v>
      </c>
      <c r="H8273" s="193">
        <v>0.230678615</v>
      </c>
    </row>
    <row r="8274" spans="2:8" x14ac:dyDescent="0.25">
      <c r="B8274" s="192">
        <f t="shared" si="654"/>
        <v>43445.62499997994</v>
      </c>
      <c r="C8274" s="16">
        <f t="shared" si="650"/>
        <v>12</v>
      </c>
      <c r="D8274" s="16">
        <f t="shared" si="651"/>
        <v>2</v>
      </c>
      <c r="E8274" s="16">
        <f t="shared" si="652"/>
        <v>1</v>
      </c>
      <c r="F8274" s="16">
        <f t="shared" si="653"/>
        <v>15</v>
      </c>
      <c r="G8274" s="195">
        <v>8272</v>
      </c>
      <c r="H8274" s="193">
        <v>0.16748548399999999</v>
      </c>
    </row>
    <row r="8275" spans="2:8" x14ac:dyDescent="0.25">
      <c r="B8275" s="192">
        <f t="shared" si="654"/>
        <v>43445.666666646604</v>
      </c>
      <c r="C8275" s="16">
        <f t="shared" si="650"/>
        <v>12</v>
      </c>
      <c r="D8275" s="16">
        <f t="shared" si="651"/>
        <v>2</v>
      </c>
      <c r="E8275" s="16">
        <f t="shared" si="652"/>
        <v>1</v>
      </c>
      <c r="F8275" s="16">
        <f t="shared" si="653"/>
        <v>16</v>
      </c>
      <c r="G8275" s="195">
        <v>8273</v>
      </c>
      <c r="H8275" s="193">
        <v>2.1264748E-2</v>
      </c>
    </row>
    <row r="8276" spans="2:8" x14ac:dyDescent="0.25">
      <c r="B8276" s="192">
        <f t="shared" si="654"/>
        <v>43445.708333313269</v>
      </c>
      <c r="C8276" s="16">
        <f t="shared" si="650"/>
        <v>12</v>
      </c>
      <c r="D8276" s="16">
        <f t="shared" si="651"/>
        <v>2</v>
      </c>
      <c r="E8276" s="16">
        <f t="shared" si="652"/>
        <v>1</v>
      </c>
      <c r="F8276" s="16">
        <f t="shared" si="653"/>
        <v>17</v>
      </c>
      <c r="G8276" s="195">
        <v>8274</v>
      </c>
      <c r="H8276" s="193">
        <v>0</v>
      </c>
    </row>
    <row r="8277" spans="2:8" x14ac:dyDescent="0.25">
      <c r="B8277" s="192">
        <f t="shared" si="654"/>
        <v>43445.749999979933</v>
      </c>
      <c r="C8277" s="16">
        <f t="shared" si="650"/>
        <v>12</v>
      </c>
      <c r="D8277" s="16">
        <f t="shared" si="651"/>
        <v>2</v>
      </c>
      <c r="E8277" s="16">
        <f t="shared" si="652"/>
        <v>1</v>
      </c>
      <c r="F8277" s="16">
        <f t="shared" si="653"/>
        <v>18</v>
      </c>
      <c r="G8277" s="195">
        <v>8275</v>
      </c>
      <c r="H8277" s="193">
        <v>0</v>
      </c>
    </row>
    <row r="8278" spans="2:8" x14ac:dyDescent="0.25">
      <c r="B8278" s="192">
        <f t="shared" si="654"/>
        <v>43445.791666646597</v>
      </c>
      <c r="C8278" s="16">
        <f t="shared" si="650"/>
        <v>12</v>
      </c>
      <c r="D8278" s="16">
        <f t="shared" si="651"/>
        <v>2</v>
      </c>
      <c r="E8278" s="16">
        <f t="shared" si="652"/>
        <v>1</v>
      </c>
      <c r="F8278" s="16">
        <f t="shared" si="653"/>
        <v>19</v>
      </c>
      <c r="G8278" s="195">
        <v>8276</v>
      </c>
      <c r="H8278" s="193">
        <v>0</v>
      </c>
    </row>
    <row r="8279" spans="2:8" x14ac:dyDescent="0.25">
      <c r="B8279" s="192">
        <f t="shared" si="654"/>
        <v>43445.833333313261</v>
      </c>
      <c r="C8279" s="16">
        <f t="shared" si="650"/>
        <v>12</v>
      </c>
      <c r="D8279" s="16">
        <f t="shared" si="651"/>
        <v>2</v>
      </c>
      <c r="E8279" s="16">
        <f t="shared" si="652"/>
        <v>1</v>
      </c>
      <c r="F8279" s="16">
        <f t="shared" si="653"/>
        <v>20</v>
      </c>
      <c r="G8279" s="195">
        <v>8277</v>
      </c>
      <c r="H8279" s="193">
        <v>0</v>
      </c>
    </row>
    <row r="8280" spans="2:8" x14ac:dyDescent="0.25">
      <c r="B8280" s="192">
        <f t="shared" si="654"/>
        <v>43445.874999979926</v>
      </c>
      <c r="C8280" s="16">
        <f t="shared" si="650"/>
        <v>12</v>
      </c>
      <c r="D8280" s="16">
        <f t="shared" si="651"/>
        <v>2</v>
      </c>
      <c r="E8280" s="16">
        <f t="shared" si="652"/>
        <v>1</v>
      </c>
      <c r="F8280" s="16">
        <f t="shared" si="653"/>
        <v>21</v>
      </c>
      <c r="G8280" s="195">
        <v>8278</v>
      </c>
      <c r="H8280" s="193">
        <v>0</v>
      </c>
    </row>
    <row r="8281" spans="2:8" x14ac:dyDescent="0.25">
      <c r="B8281" s="192">
        <f t="shared" si="654"/>
        <v>43445.91666664659</v>
      </c>
      <c r="C8281" s="16">
        <f t="shared" si="650"/>
        <v>12</v>
      </c>
      <c r="D8281" s="16">
        <f t="shared" si="651"/>
        <v>2</v>
      </c>
      <c r="E8281" s="16">
        <f t="shared" si="652"/>
        <v>1</v>
      </c>
      <c r="F8281" s="16">
        <f t="shared" si="653"/>
        <v>22</v>
      </c>
      <c r="G8281" s="195">
        <v>8279</v>
      </c>
      <c r="H8281" s="193">
        <v>0</v>
      </c>
    </row>
    <row r="8282" spans="2:8" x14ac:dyDescent="0.25">
      <c r="B8282" s="192">
        <f t="shared" si="654"/>
        <v>43445.958333313254</v>
      </c>
      <c r="C8282" s="16">
        <f t="shared" si="650"/>
        <v>12</v>
      </c>
      <c r="D8282" s="16">
        <f t="shared" si="651"/>
        <v>2</v>
      </c>
      <c r="E8282" s="16">
        <f t="shared" si="652"/>
        <v>1</v>
      </c>
      <c r="F8282" s="16">
        <f t="shared" si="653"/>
        <v>23</v>
      </c>
      <c r="G8282" s="195">
        <v>8280</v>
      </c>
      <c r="H8282" s="193">
        <v>0</v>
      </c>
    </row>
    <row r="8283" spans="2:8" x14ac:dyDescent="0.25">
      <c r="B8283" s="192">
        <f t="shared" si="654"/>
        <v>43445.999999979918</v>
      </c>
      <c r="C8283" s="16">
        <f t="shared" si="650"/>
        <v>12</v>
      </c>
      <c r="D8283" s="16">
        <f t="shared" si="651"/>
        <v>3</v>
      </c>
      <c r="E8283" s="16">
        <f t="shared" si="652"/>
        <v>1</v>
      </c>
      <c r="F8283" s="16">
        <f t="shared" si="653"/>
        <v>0</v>
      </c>
      <c r="G8283" s="195">
        <v>8281</v>
      </c>
      <c r="H8283" s="193">
        <v>0</v>
      </c>
    </row>
    <row r="8284" spans="2:8" x14ac:dyDescent="0.25">
      <c r="B8284" s="192">
        <f t="shared" si="654"/>
        <v>43446.041666646583</v>
      </c>
      <c r="C8284" s="16">
        <f t="shared" si="650"/>
        <v>12</v>
      </c>
      <c r="D8284" s="16">
        <f t="shared" si="651"/>
        <v>3</v>
      </c>
      <c r="E8284" s="16">
        <f t="shared" si="652"/>
        <v>1</v>
      </c>
      <c r="F8284" s="16">
        <f t="shared" si="653"/>
        <v>1</v>
      </c>
      <c r="G8284" s="195">
        <v>8282</v>
      </c>
      <c r="H8284" s="193">
        <v>0</v>
      </c>
    </row>
    <row r="8285" spans="2:8" x14ac:dyDescent="0.25">
      <c r="B8285" s="192">
        <f t="shared" si="654"/>
        <v>43446.083333313247</v>
      </c>
      <c r="C8285" s="16">
        <f t="shared" si="650"/>
        <v>12</v>
      </c>
      <c r="D8285" s="16">
        <f t="shared" si="651"/>
        <v>3</v>
      </c>
      <c r="E8285" s="16">
        <f t="shared" si="652"/>
        <v>1</v>
      </c>
      <c r="F8285" s="16">
        <f t="shared" si="653"/>
        <v>2</v>
      </c>
      <c r="G8285" s="195">
        <v>8283</v>
      </c>
      <c r="H8285" s="193">
        <v>0</v>
      </c>
    </row>
    <row r="8286" spans="2:8" x14ac:dyDescent="0.25">
      <c r="B8286" s="192">
        <f t="shared" si="654"/>
        <v>43446.124999979911</v>
      </c>
      <c r="C8286" s="16">
        <f t="shared" si="650"/>
        <v>12</v>
      </c>
      <c r="D8286" s="16">
        <f t="shared" si="651"/>
        <v>3</v>
      </c>
      <c r="E8286" s="16">
        <f t="shared" si="652"/>
        <v>1</v>
      </c>
      <c r="F8286" s="16">
        <f t="shared" si="653"/>
        <v>3</v>
      </c>
      <c r="G8286" s="195">
        <v>8284</v>
      </c>
      <c r="H8286" s="193">
        <v>0</v>
      </c>
    </row>
    <row r="8287" spans="2:8" x14ac:dyDescent="0.25">
      <c r="B8287" s="192">
        <f t="shared" si="654"/>
        <v>43446.166666646575</v>
      </c>
      <c r="C8287" s="16">
        <f t="shared" si="650"/>
        <v>12</v>
      </c>
      <c r="D8287" s="16">
        <f t="shared" si="651"/>
        <v>3</v>
      </c>
      <c r="E8287" s="16">
        <f t="shared" si="652"/>
        <v>1</v>
      </c>
      <c r="F8287" s="16">
        <f t="shared" si="653"/>
        <v>4</v>
      </c>
      <c r="G8287" s="195">
        <v>8285</v>
      </c>
      <c r="H8287" s="193">
        <v>0</v>
      </c>
    </row>
    <row r="8288" spans="2:8" x14ac:dyDescent="0.25">
      <c r="B8288" s="192">
        <f t="shared" si="654"/>
        <v>43446.20833331324</v>
      </c>
      <c r="C8288" s="16">
        <f t="shared" si="650"/>
        <v>12</v>
      </c>
      <c r="D8288" s="16">
        <f t="shared" si="651"/>
        <v>3</v>
      </c>
      <c r="E8288" s="16">
        <f t="shared" si="652"/>
        <v>1</v>
      </c>
      <c r="F8288" s="16">
        <f t="shared" si="653"/>
        <v>5</v>
      </c>
      <c r="G8288" s="195">
        <v>8286</v>
      </c>
      <c r="H8288" s="193">
        <v>0</v>
      </c>
    </row>
    <row r="8289" spans="2:8" x14ac:dyDescent="0.25">
      <c r="B8289" s="192">
        <f t="shared" si="654"/>
        <v>43446.249999979904</v>
      </c>
      <c r="C8289" s="16">
        <f t="shared" si="650"/>
        <v>12</v>
      </c>
      <c r="D8289" s="16">
        <f t="shared" si="651"/>
        <v>3</v>
      </c>
      <c r="E8289" s="16">
        <f t="shared" si="652"/>
        <v>1</v>
      </c>
      <c r="F8289" s="16">
        <f t="shared" si="653"/>
        <v>6</v>
      </c>
      <c r="G8289" s="195">
        <v>8287</v>
      </c>
      <c r="H8289" s="193">
        <v>0</v>
      </c>
    </row>
    <row r="8290" spans="2:8" x14ac:dyDescent="0.25">
      <c r="B8290" s="192">
        <f t="shared" si="654"/>
        <v>43446.291666646568</v>
      </c>
      <c r="C8290" s="16">
        <f t="shared" si="650"/>
        <v>12</v>
      </c>
      <c r="D8290" s="16">
        <f t="shared" si="651"/>
        <v>3</v>
      </c>
      <c r="E8290" s="16">
        <f t="shared" si="652"/>
        <v>1</v>
      </c>
      <c r="F8290" s="16">
        <f t="shared" si="653"/>
        <v>7</v>
      </c>
      <c r="G8290" s="195">
        <v>8288</v>
      </c>
      <c r="H8290" s="193">
        <v>5.1743999999999998E-4</v>
      </c>
    </row>
    <row r="8291" spans="2:8" x14ac:dyDescent="0.25">
      <c r="B8291" s="192">
        <f t="shared" si="654"/>
        <v>43446.333333313232</v>
      </c>
      <c r="C8291" s="16">
        <f t="shared" si="650"/>
        <v>12</v>
      </c>
      <c r="D8291" s="16">
        <f t="shared" si="651"/>
        <v>3</v>
      </c>
      <c r="E8291" s="16">
        <f t="shared" si="652"/>
        <v>1</v>
      </c>
      <c r="F8291" s="16">
        <f t="shared" si="653"/>
        <v>8</v>
      </c>
      <c r="G8291" s="195">
        <v>8289</v>
      </c>
      <c r="H8291" s="193">
        <v>9.3732176E-2</v>
      </c>
    </row>
    <row r="8292" spans="2:8" x14ac:dyDescent="0.25">
      <c r="B8292" s="192">
        <f t="shared" si="654"/>
        <v>43446.374999979897</v>
      </c>
      <c r="C8292" s="16">
        <f t="shared" si="650"/>
        <v>12</v>
      </c>
      <c r="D8292" s="16">
        <f t="shared" si="651"/>
        <v>3</v>
      </c>
      <c r="E8292" s="16">
        <f t="shared" si="652"/>
        <v>1</v>
      </c>
      <c r="F8292" s="16">
        <f t="shared" si="653"/>
        <v>9</v>
      </c>
      <c r="G8292" s="195">
        <v>8290</v>
      </c>
      <c r="H8292" s="193">
        <v>0.21071768900000001</v>
      </c>
    </row>
    <row r="8293" spans="2:8" x14ac:dyDescent="0.25">
      <c r="B8293" s="192">
        <f t="shared" si="654"/>
        <v>43446.416666646561</v>
      </c>
      <c r="C8293" s="16">
        <f t="shared" si="650"/>
        <v>12</v>
      </c>
      <c r="D8293" s="16">
        <f t="shared" si="651"/>
        <v>3</v>
      </c>
      <c r="E8293" s="16">
        <f t="shared" si="652"/>
        <v>1</v>
      </c>
      <c r="F8293" s="16">
        <f t="shared" si="653"/>
        <v>10</v>
      </c>
      <c r="G8293" s="195">
        <v>8291</v>
      </c>
      <c r="H8293" s="193">
        <v>0.29828690000000002</v>
      </c>
    </row>
    <row r="8294" spans="2:8" x14ac:dyDescent="0.25">
      <c r="B8294" s="192">
        <f t="shared" si="654"/>
        <v>43446.458333313225</v>
      </c>
      <c r="C8294" s="16">
        <f t="shared" si="650"/>
        <v>12</v>
      </c>
      <c r="D8294" s="16">
        <f t="shared" si="651"/>
        <v>3</v>
      </c>
      <c r="E8294" s="16">
        <f t="shared" si="652"/>
        <v>1</v>
      </c>
      <c r="F8294" s="16">
        <f t="shared" si="653"/>
        <v>11</v>
      </c>
      <c r="G8294" s="195">
        <v>8292</v>
      </c>
      <c r="H8294" s="193">
        <v>0.342088638</v>
      </c>
    </row>
    <row r="8295" spans="2:8" x14ac:dyDescent="0.25">
      <c r="B8295" s="192">
        <f t="shared" si="654"/>
        <v>43446.499999979889</v>
      </c>
      <c r="C8295" s="16">
        <f t="shared" si="650"/>
        <v>12</v>
      </c>
      <c r="D8295" s="16">
        <f t="shared" si="651"/>
        <v>3</v>
      </c>
      <c r="E8295" s="16">
        <f t="shared" si="652"/>
        <v>1</v>
      </c>
      <c r="F8295" s="16">
        <f t="shared" si="653"/>
        <v>12</v>
      </c>
      <c r="G8295" s="195">
        <v>8293</v>
      </c>
      <c r="H8295" s="193">
        <v>0.35040938900000002</v>
      </c>
    </row>
    <row r="8296" spans="2:8" x14ac:dyDescent="0.25">
      <c r="B8296" s="192">
        <f t="shared" si="654"/>
        <v>43446.541666646553</v>
      </c>
      <c r="C8296" s="16">
        <f t="shared" si="650"/>
        <v>12</v>
      </c>
      <c r="D8296" s="16">
        <f t="shared" si="651"/>
        <v>3</v>
      </c>
      <c r="E8296" s="16">
        <f t="shared" si="652"/>
        <v>1</v>
      </c>
      <c r="F8296" s="16">
        <f t="shared" si="653"/>
        <v>13</v>
      </c>
      <c r="G8296" s="195">
        <v>8294</v>
      </c>
      <c r="H8296" s="193">
        <v>0.309376288</v>
      </c>
    </row>
    <row r="8297" spans="2:8" x14ac:dyDescent="0.25">
      <c r="B8297" s="192">
        <f t="shared" si="654"/>
        <v>43446.583333313218</v>
      </c>
      <c r="C8297" s="16">
        <f t="shared" si="650"/>
        <v>12</v>
      </c>
      <c r="D8297" s="16">
        <f t="shared" si="651"/>
        <v>3</v>
      </c>
      <c r="E8297" s="16">
        <f t="shared" si="652"/>
        <v>1</v>
      </c>
      <c r="F8297" s="16">
        <f t="shared" si="653"/>
        <v>14</v>
      </c>
      <c r="G8297" s="195">
        <v>8295</v>
      </c>
      <c r="H8297" s="193">
        <v>0.26353913400000001</v>
      </c>
    </row>
    <row r="8298" spans="2:8" x14ac:dyDescent="0.25">
      <c r="B8298" s="192">
        <f t="shared" si="654"/>
        <v>43446.624999979882</v>
      </c>
      <c r="C8298" s="16">
        <f t="shared" si="650"/>
        <v>12</v>
      </c>
      <c r="D8298" s="16">
        <f t="shared" si="651"/>
        <v>3</v>
      </c>
      <c r="E8298" s="16">
        <f t="shared" si="652"/>
        <v>1</v>
      </c>
      <c r="F8298" s="16">
        <f t="shared" si="653"/>
        <v>15</v>
      </c>
      <c r="G8298" s="195">
        <v>8296</v>
      </c>
      <c r="H8298" s="193">
        <v>0.15312446800000001</v>
      </c>
    </row>
    <row r="8299" spans="2:8" x14ac:dyDescent="0.25">
      <c r="B8299" s="192">
        <f t="shared" si="654"/>
        <v>43446.666666646546</v>
      </c>
      <c r="C8299" s="16">
        <f t="shared" si="650"/>
        <v>12</v>
      </c>
      <c r="D8299" s="16">
        <f t="shared" si="651"/>
        <v>3</v>
      </c>
      <c r="E8299" s="16">
        <f t="shared" si="652"/>
        <v>1</v>
      </c>
      <c r="F8299" s="16">
        <f t="shared" si="653"/>
        <v>16</v>
      </c>
      <c r="G8299" s="195">
        <v>8297</v>
      </c>
      <c r="H8299" s="193">
        <v>2.0385615999999999E-2</v>
      </c>
    </row>
    <row r="8300" spans="2:8" x14ac:dyDescent="0.25">
      <c r="B8300" s="192">
        <f t="shared" si="654"/>
        <v>43446.70833331321</v>
      </c>
      <c r="C8300" s="16">
        <f t="shared" si="650"/>
        <v>12</v>
      </c>
      <c r="D8300" s="16">
        <f t="shared" si="651"/>
        <v>3</v>
      </c>
      <c r="E8300" s="16">
        <f t="shared" si="652"/>
        <v>1</v>
      </c>
      <c r="F8300" s="16">
        <f t="shared" si="653"/>
        <v>17</v>
      </c>
      <c r="G8300" s="195">
        <v>8298</v>
      </c>
      <c r="H8300" s="193">
        <v>0</v>
      </c>
    </row>
    <row r="8301" spans="2:8" x14ac:dyDescent="0.25">
      <c r="B8301" s="192">
        <f t="shared" si="654"/>
        <v>43446.749999979875</v>
      </c>
      <c r="C8301" s="16">
        <f t="shared" si="650"/>
        <v>12</v>
      </c>
      <c r="D8301" s="16">
        <f t="shared" si="651"/>
        <v>3</v>
      </c>
      <c r="E8301" s="16">
        <f t="shared" si="652"/>
        <v>1</v>
      </c>
      <c r="F8301" s="16">
        <f t="shared" si="653"/>
        <v>18</v>
      </c>
      <c r="G8301" s="195">
        <v>8299</v>
      </c>
      <c r="H8301" s="193">
        <v>0</v>
      </c>
    </row>
    <row r="8302" spans="2:8" x14ac:dyDescent="0.25">
      <c r="B8302" s="192">
        <f t="shared" si="654"/>
        <v>43446.791666646539</v>
      </c>
      <c r="C8302" s="16">
        <f t="shared" si="650"/>
        <v>12</v>
      </c>
      <c r="D8302" s="16">
        <f t="shared" si="651"/>
        <v>3</v>
      </c>
      <c r="E8302" s="16">
        <f t="shared" si="652"/>
        <v>1</v>
      </c>
      <c r="F8302" s="16">
        <f t="shared" si="653"/>
        <v>19</v>
      </c>
      <c r="G8302" s="195">
        <v>8300</v>
      </c>
      <c r="H8302" s="193">
        <v>0</v>
      </c>
    </row>
    <row r="8303" spans="2:8" x14ac:dyDescent="0.25">
      <c r="B8303" s="192">
        <f t="shared" si="654"/>
        <v>43446.833333313203</v>
      </c>
      <c r="C8303" s="16">
        <f t="shared" si="650"/>
        <v>12</v>
      </c>
      <c r="D8303" s="16">
        <f t="shared" si="651"/>
        <v>3</v>
      </c>
      <c r="E8303" s="16">
        <f t="shared" si="652"/>
        <v>1</v>
      </c>
      <c r="F8303" s="16">
        <f t="shared" si="653"/>
        <v>20</v>
      </c>
      <c r="G8303" s="195">
        <v>8301</v>
      </c>
      <c r="H8303" s="193">
        <v>0</v>
      </c>
    </row>
    <row r="8304" spans="2:8" x14ac:dyDescent="0.25">
      <c r="B8304" s="192">
        <f t="shared" si="654"/>
        <v>43446.874999979867</v>
      </c>
      <c r="C8304" s="16">
        <f t="shared" si="650"/>
        <v>12</v>
      </c>
      <c r="D8304" s="16">
        <f t="shared" si="651"/>
        <v>3</v>
      </c>
      <c r="E8304" s="16">
        <f t="shared" si="652"/>
        <v>1</v>
      </c>
      <c r="F8304" s="16">
        <f t="shared" si="653"/>
        <v>21</v>
      </c>
      <c r="G8304" s="195">
        <v>8302</v>
      </c>
      <c r="H8304" s="193">
        <v>0</v>
      </c>
    </row>
    <row r="8305" spans="2:8" x14ac:dyDescent="0.25">
      <c r="B8305" s="192">
        <f t="shared" si="654"/>
        <v>43446.916666646532</v>
      </c>
      <c r="C8305" s="16">
        <f t="shared" si="650"/>
        <v>12</v>
      </c>
      <c r="D8305" s="16">
        <f t="shared" si="651"/>
        <v>3</v>
      </c>
      <c r="E8305" s="16">
        <f t="shared" si="652"/>
        <v>1</v>
      </c>
      <c r="F8305" s="16">
        <f t="shared" si="653"/>
        <v>22</v>
      </c>
      <c r="G8305" s="195">
        <v>8303</v>
      </c>
      <c r="H8305" s="193">
        <v>0</v>
      </c>
    </row>
    <row r="8306" spans="2:8" x14ac:dyDescent="0.25">
      <c r="B8306" s="192">
        <f t="shared" si="654"/>
        <v>43446.958333313196</v>
      </c>
      <c r="C8306" s="16">
        <f t="shared" si="650"/>
        <v>12</v>
      </c>
      <c r="D8306" s="16">
        <f t="shared" si="651"/>
        <v>3</v>
      </c>
      <c r="E8306" s="16">
        <f t="shared" si="652"/>
        <v>1</v>
      </c>
      <c r="F8306" s="16">
        <f t="shared" si="653"/>
        <v>23</v>
      </c>
      <c r="G8306" s="195">
        <v>8304</v>
      </c>
      <c r="H8306" s="193">
        <v>0</v>
      </c>
    </row>
    <row r="8307" spans="2:8" x14ac:dyDescent="0.25">
      <c r="B8307" s="192">
        <f t="shared" si="654"/>
        <v>43446.99999997986</v>
      </c>
      <c r="C8307" s="16">
        <f t="shared" si="650"/>
        <v>12</v>
      </c>
      <c r="D8307" s="16">
        <f t="shared" si="651"/>
        <v>4</v>
      </c>
      <c r="E8307" s="16">
        <f t="shared" si="652"/>
        <v>1</v>
      </c>
      <c r="F8307" s="16">
        <f t="shared" si="653"/>
        <v>0</v>
      </c>
      <c r="G8307" s="195">
        <v>8305</v>
      </c>
      <c r="H8307" s="193">
        <v>0</v>
      </c>
    </row>
    <row r="8308" spans="2:8" x14ac:dyDescent="0.25">
      <c r="B8308" s="192">
        <f t="shared" si="654"/>
        <v>43447.041666646524</v>
      </c>
      <c r="C8308" s="16">
        <f t="shared" si="650"/>
        <v>12</v>
      </c>
      <c r="D8308" s="16">
        <f t="shared" si="651"/>
        <v>4</v>
      </c>
      <c r="E8308" s="16">
        <f t="shared" si="652"/>
        <v>1</v>
      </c>
      <c r="F8308" s="16">
        <f t="shared" si="653"/>
        <v>1</v>
      </c>
      <c r="G8308" s="195">
        <v>8306</v>
      </c>
      <c r="H8308" s="193">
        <v>0</v>
      </c>
    </row>
    <row r="8309" spans="2:8" x14ac:dyDescent="0.25">
      <c r="B8309" s="192">
        <f t="shared" si="654"/>
        <v>43447.083333313189</v>
      </c>
      <c r="C8309" s="16">
        <f t="shared" si="650"/>
        <v>12</v>
      </c>
      <c r="D8309" s="16">
        <f t="shared" si="651"/>
        <v>4</v>
      </c>
      <c r="E8309" s="16">
        <f t="shared" si="652"/>
        <v>1</v>
      </c>
      <c r="F8309" s="16">
        <f t="shared" si="653"/>
        <v>2</v>
      </c>
      <c r="G8309" s="195">
        <v>8307</v>
      </c>
      <c r="H8309" s="193">
        <v>0</v>
      </c>
    </row>
    <row r="8310" spans="2:8" x14ac:dyDescent="0.25">
      <c r="B8310" s="192">
        <f t="shared" si="654"/>
        <v>43447.124999979853</v>
      </c>
      <c r="C8310" s="16">
        <f t="shared" si="650"/>
        <v>12</v>
      </c>
      <c r="D8310" s="16">
        <f t="shared" si="651"/>
        <v>4</v>
      </c>
      <c r="E8310" s="16">
        <f t="shared" si="652"/>
        <v>1</v>
      </c>
      <c r="F8310" s="16">
        <f t="shared" si="653"/>
        <v>3</v>
      </c>
      <c r="G8310" s="195">
        <v>8308</v>
      </c>
      <c r="H8310" s="193">
        <v>0</v>
      </c>
    </row>
    <row r="8311" spans="2:8" x14ac:dyDescent="0.25">
      <c r="B8311" s="192">
        <f t="shared" si="654"/>
        <v>43447.166666646517</v>
      </c>
      <c r="C8311" s="16">
        <f t="shared" si="650"/>
        <v>12</v>
      </c>
      <c r="D8311" s="16">
        <f t="shared" si="651"/>
        <v>4</v>
      </c>
      <c r="E8311" s="16">
        <f t="shared" si="652"/>
        <v>1</v>
      </c>
      <c r="F8311" s="16">
        <f t="shared" si="653"/>
        <v>4</v>
      </c>
      <c r="G8311" s="195">
        <v>8309</v>
      </c>
      <c r="H8311" s="193">
        <v>0</v>
      </c>
    </row>
    <row r="8312" spans="2:8" x14ac:dyDescent="0.25">
      <c r="B8312" s="192">
        <f t="shared" si="654"/>
        <v>43447.208333313181</v>
      </c>
      <c r="C8312" s="16">
        <f t="shared" si="650"/>
        <v>12</v>
      </c>
      <c r="D8312" s="16">
        <f t="shared" si="651"/>
        <v>4</v>
      </c>
      <c r="E8312" s="16">
        <f t="shared" si="652"/>
        <v>1</v>
      </c>
      <c r="F8312" s="16">
        <f t="shared" si="653"/>
        <v>5</v>
      </c>
      <c r="G8312" s="195">
        <v>8310</v>
      </c>
      <c r="H8312" s="193">
        <v>0</v>
      </c>
    </row>
    <row r="8313" spans="2:8" x14ac:dyDescent="0.25">
      <c r="B8313" s="192">
        <f t="shared" si="654"/>
        <v>43447.249999979846</v>
      </c>
      <c r="C8313" s="16">
        <f t="shared" si="650"/>
        <v>12</v>
      </c>
      <c r="D8313" s="16">
        <f t="shared" si="651"/>
        <v>4</v>
      </c>
      <c r="E8313" s="16">
        <f t="shared" si="652"/>
        <v>1</v>
      </c>
      <c r="F8313" s="16">
        <f t="shared" si="653"/>
        <v>6</v>
      </c>
      <c r="G8313" s="195">
        <v>8311</v>
      </c>
      <c r="H8313" s="193">
        <v>0</v>
      </c>
    </row>
    <row r="8314" spans="2:8" x14ac:dyDescent="0.25">
      <c r="B8314" s="192">
        <f t="shared" si="654"/>
        <v>43447.29166664651</v>
      </c>
      <c r="C8314" s="16">
        <f t="shared" si="650"/>
        <v>12</v>
      </c>
      <c r="D8314" s="16">
        <f t="shared" si="651"/>
        <v>4</v>
      </c>
      <c r="E8314" s="16">
        <f t="shared" si="652"/>
        <v>1</v>
      </c>
      <c r="F8314" s="16">
        <f t="shared" si="653"/>
        <v>7</v>
      </c>
      <c r="G8314" s="195">
        <v>8312</v>
      </c>
      <c r="H8314" s="193">
        <v>3.4496E-4</v>
      </c>
    </row>
    <row r="8315" spans="2:8" x14ac:dyDescent="0.25">
      <c r="B8315" s="192">
        <f t="shared" si="654"/>
        <v>43447.333333313174</v>
      </c>
      <c r="C8315" s="16">
        <f t="shared" si="650"/>
        <v>12</v>
      </c>
      <c r="D8315" s="16">
        <f t="shared" si="651"/>
        <v>4</v>
      </c>
      <c r="E8315" s="16">
        <f t="shared" si="652"/>
        <v>1</v>
      </c>
      <c r="F8315" s="16">
        <f t="shared" si="653"/>
        <v>8</v>
      </c>
      <c r="G8315" s="195">
        <v>8313</v>
      </c>
      <c r="H8315" s="193">
        <v>7.509333E-2</v>
      </c>
    </row>
    <row r="8316" spans="2:8" x14ac:dyDescent="0.25">
      <c r="B8316" s="192">
        <f t="shared" si="654"/>
        <v>43447.374999979838</v>
      </c>
      <c r="C8316" s="16">
        <f t="shared" si="650"/>
        <v>12</v>
      </c>
      <c r="D8316" s="16">
        <f t="shared" si="651"/>
        <v>4</v>
      </c>
      <c r="E8316" s="16">
        <f t="shared" si="652"/>
        <v>1</v>
      </c>
      <c r="F8316" s="16">
        <f t="shared" si="653"/>
        <v>9</v>
      </c>
      <c r="G8316" s="195">
        <v>8314</v>
      </c>
      <c r="H8316" s="193">
        <v>0.18044080900000001</v>
      </c>
    </row>
    <row r="8317" spans="2:8" x14ac:dyDescent="0.25">
      <c r="B8317" s="192">
        <f t="shared" si="654"/>
        <v>43447.416666646503</v>
      </c>
      <c r="C8317" s="16">
        <f t="shared" si="650"/>
        <v>12</v>
      </c>
      <c r="D8317" s="16">
        <f t="shared" si="651"/>
        <v>4</v>
      </c>
      <c r="E8317" s="16">
        <f t="shared" si="652"/>
        <v>1</v>
      </c>
      <c r="F8317" s="16">
        <f t="shared" si="653"/>
        <v>10</v>
      </c>
      <c r="G8317" s="195">
        <v>8315</v>
      </c>
      <c r="H8317" s="193">
        <v>0.25199646599999997</v>
      </c>
    </row>
    <row r="8318" spans="2:8" x14ac:dyDescent="0.25">
      <c r="B8318" s="192">
        <f t="shared" si="654"/>
        <v>43447.458333313167</v>
      </c>
      <c r="C8318" s="16">
        <f t="shared" si="650"/>
        <v>12</v>
      </c>
      <c r="D8318" s="16">
        <f t="shared" si="651"/>
        <v>4</v>
      </c>
      <c r="E8318" s="16">
        <f t="shared" si="652"/>
        <v>1</v>
      </c>
      <c r="F8318" s="16">
        <f t="shared" si="653"/>
        <v>11</v>
      </c>
      <c r="G8318" s="195">
        <v>8316</v>
      </c>
      <c r="H8318" s="193">
        <v>0.28920159400000001</v>
      </c>
    </row>
    <row r="8319" spans="2:8" x14ac:dyDescent="0.25">
      <c r="B8319" s="192">
        <f t="shared" si="654"/>
        <v>43447.499999979831</v>
      </c>
      <c r="C8319" s="16">
        <f t="shared" si="650"/>
        <v>12</v>
      </c>
      <c r="D8319" s="16">
        <f t="shared" si="651"/>
        <v>4</v>
      </c>
      <c r="E8319" s="16">
        <f t="shared" si="652"/>
        <v>1</v>
      </c>
      <c r="F8319" s="16">
        <f t="shared" si="653"/>
        <v>12</v>
      </c>
      <c r="G8319" s="195">
        <v>8317</v>
      </c>
      <c r="H8319" s="193">
        <v>0.28344164300000002</v>
      </c>
    </row>
    <row r="8320" spans="2:8" x14ac:dyDescent="0.25">
      <c r="B8320" s="192">
        <f t="shared" si="654"/>
        <v>43447.541666646495</v>
      </c>
      <c r="C8320" s="16">
        <f t="shared" si="650"/>
        <v>12</v>
      </c>
      <c r="D8320" s="16">
        <f t="shared" si="651"/>
        <v>4</v>
      </c>
      <c r="E8320" s="16">
        <f t="shared" si="652"/>
        <v>1</v>
      </c>
      <c r="F8320" s="16">
        <f t="shared" si="653"/>
        <v>13</v>
      </c>
      <c r="G8320" s="195">
        <v>8318</v>
      </c>
      <c r="H8320" s="193">
        <v>0.24234246400000001</v>
      </c>
    </row>
    <row r="8321" spans="2:8" x14ac:dyDescent="0.25">
      <c r="B8321" s="192">
        <f t="shared" si="654"/>
        <v>43447.58333331316</v>
      </c>
      <c r="C8321" s="16">
        <f t="shared" si="650"/>
        <v>12</v>
      </c>
      <c r="D8321" s="16">
        <f t="shared" si="651"/>
        <v>4</v>
      </c>
      <c r="E8321" s="16">
        <f t="shared" si="652"/>
        <v>1</v>
      </c>
      <c r="F8321" s="16">
        <f t="shared" si="653"/>
        <v>14</v>
      </c>
      <c r="G8321" s="195">
        <v>8319</v>
      </c>
      <c r="H8321" s="193">
        <v>0.20170485499999999</v>
      </c>
    </row>
    <row r="8322" spans="2:8" x14ac:dyDescent="0.25">
      <c r="B8322" s="192">
        <f t="shared" si="654"/>
        <v>43447.624999979824</v>
      </c>
      <c r="C8322" s="16">
        <f t="shared" si="650"/>
        <v>12</v>
      </c>
      <c r="D8322" s="16">
        <f t="shared" si="651"/>
        <v>4</v>
      </c>
      <c r="E8322" s="16">
        <f t="shared" si="652"/>
        <v>1</v>
      </c>
      <c r="F8322" s="16">
        <f t="shared" si="653"/>
        <v>15</v>
      </c>
      <c r="G8322" s="195">
        <v>8320</v>
      </c>
      <c r="H8322" s="193">
        <v>0.14760343500000001</v>
      </c>
    </row>
    <row r="8323" spans="2:8" x14ac:dyDescent="0.25">
      <c r="B8323" s="192">
        <f t="shared" si="654"/>
        <v>43447.666666646488</v>
      </c>
      <c r="C8323" s="16">
        <f t="shared" si="650"/>
        <v>12</v>
      </c>
      <c r="D8323" s="16">
        <f t="shared" si="651"/>
        <v>4</v>
      </c>
      <c r="E8323" s="16">
        <f t="shared" si="652"/>
        <v>1</v>
      </c>
      <c r="F8323" s="16">
        <f t="shared" si="653"/>
        <v>16</v>
      </c>
      <c r="G8323" s="195">
        <v>8321</v>
      </c>
      <c r="H8323" s="193">
        <v>1.7202484000000001E-2</v>
      </c>
    </row>
    <row r="8324" spans="2:8" x14ac:dyDescent="0.25">
      <c r="B8324" s="192">
        <f t="shared" si="654"/>
        <v>43447.708333313152</v>
      </c>
      <c r="C8324" s="16">
        <f t="shared" ref="C8324:C8387" si="655">MONTH(B8324)</f>
        <v>12</v>
      </c>
      <c r="D8324" s="16">
        <f t="shared" ref="D8324:D8387" si="656">WEEKDAY(B8324,2)</f>
        <v>4</v>
      </c>
      <c r="E8324" s="16">
        <f t="shared" ref="E8324:E8387" si="657">IF(D8324&lt;6,1,2)</f>
        <v>1</v>
      </c>
      <c r="F8324" s="16">
        <f t="shared" ref="F8324:F8387" si="658">HOUR(B8324)</f>
        <v>17</v>
      </c>
      <c r="G8324" s="195">
        <v>8322</v>
      </c>
      <c r="H8324" s="193">
        <v>0</v>
      </c>
    </row>
    <row r="8325" spans="2:8" x14ac:dyDescent="0.25">
      <c r="B8325" s="192">
        <f t="shared" ref="B8325:B8388" si="659">B8324+1/24</f>
        <v>43447.749999979816</v>
      </c>
      <c r="C8325" s="16">
        <f t="shared" si="655"/>
        <v>12</v>
      </c>
      <c r="D8325" s="16">
        <f t="shared" si="656"/>
        <v>4</v>
      </c>
      <c r="E8325" s="16">
        <f t="shared" si="657"/>
        <v>1</v>
      </c>
      <c r="F8325" s="16">
        <f t="shared" si="658"/>
        <v>18</v>
      </c>
      <c r="G8325" s="195">
        <v>8323</v>
      </c>
      <c r="H8325" s="193">
        <v>0</v>
      </c>
    </row>
    <row r="8326" spans="2:8" x14ac:dyDescent="0.25">
      <c r="B8326" s="192">
        <f t="shared" si="659"/>
        <v>43447.791666646481</v>
      </c>
      <c r="C8326" s="16">
        <f t="shared" si="655"/>
        <v>12</v>
      </c>
      <c r="D8326" s="16">
        <f t="shared" si="656"/>
        <v>4</v>
      </c>
      <c r="E8326" s="16">
        <f t="shared" si="657"/>
        <v>1</v>
      </c>
      <c r="F8326" s="16">
        <f t="shared" si="658"/>
        <v>19</v>
      </c>
      <c r="G8326" s="195">
        <v>8324</v>
      </c>
      <c r="H8326" s="193">
        <v>0</v>
      </c>
    </row>
    <row r="8327" spans="2:8" x14ac:dyDescent="0.25">
      <c r="B8327" s="192">
        <f t="shared" si="659"/>
        <v>43447.833333313145</v>
      </c>
      <c r="C8327" s="16">
        <f t="shared" si="655"/>
        <v>12</v>
      </c>
      <c r="D8327" s="16">
        <f t="shared" si="656"/>
        <v>4</v>
      </c>
      <c r="E8327" s="16">
        <f t="shared" si="657"/>
        <v>1</v>
      </c>
      <c r="F8327" s="16">
        <f t="shared" si="658"/>
        <v>20</v>
      </c>
      <c r="G8327" s="195">
        <v>8325</v>
      </c>
      <c r="H8327" s="193">
        <v>0</v>
      </c>
    </row>
    <row r="8328" spans="2:8" x14ac:dyDescent="0.25">
      <c r="B8328" s="192">
        <f t="shared" si="659"/>
        <v>43447.874999979809</v>
      </c>
      <c r="C8328" s="16">
        <f t="shared" si="655"/>
        <v>12</v>
      </c>
      <c r="D8328" s="16">
        <f t="shared" si="656"/>
        <v>4</v>
      </c>
      <c r="E8328" s="16">
        <f t="shared" si="657"/>
        <v>1</v>
      </c>
      <c r="F8328" s="16">
        <f t="shared" si="658"/>
        <v>21</v>
      </c>
      <c r="G8328" s="195">
        <v>8326</v>
      </c>
      <c r="H8328" s="193">
        <v>0</v>
      </c>
    </row>
    <row r="8329" spans="2:8" x14ac:dyDescent="0.25">
      <c r="B8329" s="192">
        <f t="shared" si="659"/>
        <v>43447.916666646473</v>
      </c>
      <c r="C8329" s="16">
        <f t="shared" si="655"/>
        <v>12</v>
      </c>
      <c r="D8329" s="16">
        <f t="shared" si="656"/>
        <v>4</v>
      </c>
      <c r="E8329" s="16">
        <f t="shared" si="657"/>
        <v>1</v>
      </c>
      <c r="F8329" s="16">
        <f t="shared" si="658"/>
        <v>22</v>
      </c>
      <c r="G8329" s="195">
        <v>8327</v>
      </c>
      <c r="H8329" s="193">
        <v>0</v>
      </c>
    </row>
    <row r="8330" spans="2:8" x14ac:dyDescent="0.25">
      <c r="B8330" s="192">
        <f t="shared" si="659"/>
        <v>43447.958333313138</v>
      </c>
      <c r="C8330" s="16">
        <f t="shared" si="655"/>
        <v>12</v>
      </c>
      <c r="D8330" s="16">
        <f t="shared" si="656"/>
        <v>4</v>
      </c>
      <c r="E8330" s="16">
        <f t="shared" si="657"/>
        <v>1</v>
      </c>
      <c r="F8330" s="16">
        <f t="shared" si="658"/>
        <v>23</v>
      </c>
      <c r="G8330" s="195">
        <v>8328</v>
      </c>
      <c r="H8330" s="193">
        <v>0</v>
      </c>
    </row>
    <row r="8331" spans="2:8" x14ac:dyDescent="0.25">
      <c r="B8331" s="192">
        <f t="shared" si="659"/>
        <v>43447.999999979802</v>
      </c>
      <c r="C8331" s="16">
        <f t="shared" si="655"/>
        <v>12</v>
      </c>
      <c r="D8331" s="16">
        <f t="shared" si="656"/>
        <v>5</v>
      </c>
      <c r="E8331" s="16">
        <f t="shared" si="657"/>
        <v>1</v>
      </c>
      <c r="F8331" s="16">
        <f t="shared" si="658"/>
        <v>0</v>
      </c>
      <c r="G8331" s="195">
        <v>8329</v>
      </c>
      <c r="H8331" s="193">
        <v>0</v>
      </c>
    </row>
    <row r="8332" spans="2:8" x14ac:dyDescent="0.25">
      <c r="B8332" s="192">
        <f t="shared" si="659"/>
        <v>43448.041666646466</v>
      </c>
      <c r="C8332" s="16">
        <f t="shared" si="655"/>
        <v>12</v>
      </c>
      <c r="D8332" s="16">
        <f t="shared" si="656"/>
        <v>5</v>
      </c>
      <c r="E8332" s="16">
        <f t="shared" si="657"/>
        <v>1</v>
      </c>
      <c r="F8332" s="16">
        <f t="shared" si="658"/>
        <v>1</v>
      </c>
      <c r="G8332" s="195">
        <v>8330</v>
      </c>
      <c r="H8332" s="193">
        <v>0</v>
      </c>
    </row>
    <row r="8333" spans="2:8" x14ac:dyDescent="0.25">
      <c r="B8333" s="192">
        <f t="shared" si="659"/>
        <v>43448.08333331313</v>
      </c>
      <c r="C8333" s="16">
        <f t="shared" si="655"/>
        <v>12</v>
      </c>
      <c r="D8333" s="16">
        <f t="shared" si="656"/>
        <v>5</v>
      </c>
      <c r="E8333" s="16">
        <f t="shared" si="657"/>
        <v>1</v>
      </c>
      <c r="F8333" s="16">
        <f t="shared" si="658"/>
        <v>2</v>
      </c>
      <c r="G8333" s="195">
        <v>8331</v>
      </c>
      <c r="H8333" s="193">
        <v>0</v>
      </c>
    </row>
    <row r="8334" spans="2:8" x14ac:dyDescent="0.25">
      <c r="B8334" s="192">
        <f t="shared" si="659"/>
        <v>43448.124999979795</v>
      </c>
      <c r="C8334" s="16">
        <f t="shared" si="655"/>
        <v>12</v>
      </c>
      <c r="D8334" s="16">
        <f t="shared" si="656"/>
        <v>5</v>
      </c>
      <c r="E8334" s="16">
        <f t="shared" si="657"/>
        <v>1</v>
      </c>
      <c r="F8334" s="16">
        <f t="shared" si="658"/>
        <v>3</v>
      </c>
      <c r="G8334" s="195">
        <v>8332</v>
      </c>
      <c r="H8334" s="193">
        <v>0</v>
      </c>
    </row>
    <row r="8335" spans="2:8" x14ac:dyDescent="0.25">
      <c r="B8335" s="192">
        <f t="shared" si="659"/>
        <v>43448.166666646459</v>
      </c>
      <c r="C8335" s="16">
        <f t="shared" si="655"/>
        <v>12</v>
      </c>
      <c r="D8335" s="16">
        <f t="shared" si="656"/>
        <v>5</v>
      </c>
      <c r="E8335" s="16">
        <f t="shared" si="657"/>
        <v>1</v>
      </c>
      <c r="F8335" s="16">
        <f t="shared" si="658"/>
        <v>4</v>
      </c>
      <c r="G8335" s="195">
        <v>8333</v>
      </c>
      <c r="H8335" s="193">
        <v>0</v>
      </c>
    </row>
    <row r="8336" spans="2:8" x14ac:dyDescent="0.25">
      <c r="B8336" s="192">
        <f t="shared" si="659"/>
        <v>43448.208333313123</v>
      </c>
      <c r="C8336" s="16">
        <f t="shared" si="655"/>
        <v>12</v>
      </c>
      <c r="D8336" s="16">
        <f t="shared" si="656"/>
        <v>5</v>
      </c>
      <c r="E8336" s="16">
        <f t="shared" si="657"/>
        <v>1</v>
      </c>
      <c r="F8336" s="16">
        <f t="shared" si="658"/>
        <v>5</v>
      </c>
      <c r="G8336" s="195">
        <v>8334</v>
      </c>
      <c r="H8336" s="193">
        <v>0</v>
      </c>
    </row>
    <row r="8337" spans="2:8" x14ac:dyDescent="0.25">
      <c r="B8337" s="192">
        <f t="shared" si="659"/>
        <v>43448.249999979787</v>
      </c>
      <c r="C8337" s="16">
        <f t="shared" si="655"/>
        <v>12</v>
      </c>
      <c r="D8337" s="16">
        <f t="shared" si="656"/>
        <v>5</v>
      </c>
      <c r="E8337" s="16">
        <f t="shared" si="657"/>
        <v>1</v>
      </c>
      <c r="F8337" s="16">
        <f t="shared" si="658"/>
        <v>6</v>
      </c>
      <c r="G8337" s="195">
        <v>8335</v>
      </c>
      <c r="H8337" s="193">
        <v>0</v>
      </c>
    </row>
    <row r="8338" spans="2:8" x14ac:dyDescent="0.25">
      <c r="B8338" s="192">
        <f t="shared" si="659"/>
        <v>43448.291666646452</v>
      </c>
      <c r="C8338" s="16">
        <f t="shared" si="655"/>
        <v>12</v>
      </c>
      <c r="D8338" s="16">
        <f t="shared" si="656"/>
        <v>5</v>
      </c>
      <c r="E8338" s="16">
        <f t="shared" si="657"/>
        <v>1</v>
      </c>
      <c r="F8338" s="16">
        <f t="shared" si="658"/>
        <v>7</v>
      </c>
      <c r="G8338" s="195">
        <v>8336</v>
      </c>
      <c r="H8338" s="193">
        <v>3.3823700000000002E-4</v>
      </c>
    </row>
    <row r="8339" spans="2:8" x14ac:dyDescent="0.25">
      <c r="B8339" s="192">
        <f t="shared" si="659"/>
        <v>43448.333333313116</v>
      </c>
      <c r="C8339" s="16">
        <f t="shared" si="655"/>
        <v>12</v>
      </c>
      <c r="D8339" s="16">
        <f t="shared" si="656"/>
        <v>5</v>
      </c>
      <c r="E8339" s="16">
        <f t="shared" si="657"/>
        <v>1</v>
      </c>
      <c r="F8339" s="16">
        <f t="shared" si="658"/>
        <v>8</v>
      </c>
      <c r="G8339" s="195">
        <v>8337</v>
      </c>
      <c r="H8339" s="193">
        <v>8.2221710000000003E-2</v>
      </c>
    </row>
    <row r="8340" spans="2:8" x14ac:dyDescent="0.25">
      <c r="B8340" s="192">
        <f t="shared" si="659"/>
        <v>43448.37499997978</v>
      </c>
      <c r="C8340" s="16">
        <f t="shared" si="655"/>
        <v>12</v>
      </c>
      <c r="D8340" s="16">
        <f t="shared" si="656"/>
        <v>5</v>
      </c>
      <c r="E8340" s="16">
        <f t="shared" si="657"/>
        <v>1</v>
      </c>
      <c r="F8340" s="16">
        <f t="shared" si="658"/>
        <v>9</v>
      </c>
      <c r="G8340" s="195">
        <v>8338</v>
      </c>
      <c r="H8340" s="193">
        <v>0.195207519</v>
      </c>
    </row>
    <row r="8341" spans="2:8" x14ac:dyDescent="0.25">
      <c r="B8341" s="192">
        <f t="shared" si="659"/>
        <v>43448.416666646444</v>
      </c>
      <c r="C8341" s="16">
        <f t="shared" si="655"/>
        <v>12</v>
      </c>
      <c r="D8341" s="16">
        <f t="shared" si="656"/>
        <v>5</v>
      </c>
      <c r="E8341" s="16">
        <f t="shared" si="657"/>
        <v>1</v>
      </c>
      <c r="F8341" s="16">
        <f t="shared" si="658"/>
        <v>10</v>
      </c>
      <c r="G8341" s="195">
        <v>8339</v>
      </c>
      <c r="H8341" s="193">
        <v>0.26820824999999998</v>
      </c>
    </row>
    <row r="8342" spans="2:8" x14ac:dyDescent="0.25">
      <c r="B8342" s="192">
        <f t="shared" si="659"/>
        <v>43448.458333313109</v>
      </c>
      <c r="C8342" s="16">
        <f t="shared" si="655"/>
        <v>12</v>
      </c>
      <c r="D8342" s="16">
        <f t="shared" si="656"/>
        <v>5</v>
      </c>
      <c r="E8342" s="16">
        <f t="shared" si="657"/>
        <v>1</v>
      </c>
      <c r="F8342" s="16">
        <f t="shared" si="658"/>
        <v>11</v>
      </c>
      <c r="G8342" s="195">
        <v>8340</v>
      </c>
      <c r="H8342" s="193">
        <v>0.27978438900000002</v>
      </c>
    </row>
    <row r="8343" spans="2:8" x14ac:dyDescent="0.25">
      <c r="B8343" s="192">
        <f t="shared" si="659"/>
        <v>43448.499999979773</v>
      </c>
      <c r="C8343" s="16">
        <f t="shared" si="655"/>
        <v>12</v>
      </c>
      <c r="D8343" s="16">
        <f t="shared" si="656"/>
        <v>5</v>
      </c>
      <c r="E8343" s="16">
        <f t="shared" si="657"/>
        <v>1</v>
      </c>
      <c r="F8343" s="16">
        <f t="shared" si="658"/>
        <v>12</v>
      </c>
      <c r="G8343" s="195">
        <v>8341</v>
      </c>
      <c r="H8343" s="193">
        <v>0.28251030599999999</v>
      </c>
    </row>
    <row r="8344" spans="2:8" x14ac:dyDescent="0.25">
      <c r="B8344" s="192">
        <f t="shared" si="659"/>
        <v>43448.541666646437</v>
      </c>
      <c r="C8344" s="16">
        <f t="shared" si="655"/>
        <v>12</v>
      </c>
      <c r="D8344" s="16">
        <f t="shared" si="656"/>
        <v>5</v>
      </c>
      <c r="E8344" s="16">
        <f t="shared" si="657"/>
        <v>1</v>
      </c>
      <c r="F8344" s="16">
        <f t="shared" si="658"/>
        <v>13</v>
      </c>
      <c r="G8344" s="195">
        <v>8342</v>
      </c>
      <c r="H8344" s="193">
        <v>0.24146267699999999</v>
      </c>
    </row>
    <row r="8345" spans="2:8" x14ac:dyDescent="0.25">
      <c r="B8345" s="192">
        <f t="shared" si="659"/>
        <v>43448.583333313101</v>
      </c>
      <c r="C8345" s="16">
        <f t="shared" si="655"/>
        <v>12</v>
      </c>
      <c r="D8345" s="16">
        <f t="shared" si="656"/>
        <v>5</v>
      </c>
      <c r="E8345" s="16">
        <f t="shared" si="657"/>
        <v>1</v>
      </c>
      <c r="F8345" s="16">
        <f t="shared" si="658"/>
        <v>14</v>
      </c>
      <c r="G8345" s="195">
        <v>8343</v>
      </c>
      <c r="H8345" s="193">
        <v>0.17477163800000001</v>
      </c>
    </row>
    <row r="8346" spans="2:8" x14ac:dyDescent="0.25">
      <c r="B8346" s="192">
        <f t="shared" si="659"/>
        <v>43448.624999979766</v>
      </c>
      <c r="C8346" s="16">
        <f t="shared" si="655"/>
        <v>12</v>
      </c>
      <c r="D8346" s="16">
        <f t="shared" si="656"/>
        <v>5</v>
      </c>
      <c r="E8346" s="16">
        <f t="shared" si="657"/>
        <v>1</v>
      </c>
      <c r="F8346" s="16">
        <f t="shared" si="658"/>
        <v>15</v>
      </c>
      <c r="G8346" s="195">
        <v>8344</v>
      </c>
      <c r="H8346" s="193">
        <v>0.12529121800000001</v>
      </c>
    </row>
    <row r="8347" spans="2:8" x14ac:dyDescent="0.25">
      <c r="B8347" s="192">
        <f t="shared" si="659"/>
        <v>43448.66666664643</v>
      </c>
      <c r="C8347" s="16">
        <f t="shared" si="655"/>
        <v>12</v>
      </c>
      <c r="D8347" s="16">
        <f t="shared" si="656"/>
        <v>5</v>
      </c>
      <c r="E8347" s="16">
        <f t="shared" si="657"/>
        <v>1</v>
      </c>
      <c r="F8347" s="16">
        <f t="shared" si="658"/>
        <v>16</v>
      </c>
      <c r="G8347" s="195">
        <v>8345</v>
      </c>
      <c r="H8347" s="193">
        <v>1.4209028E-2</v>
      </c>
    </row>
    <row r="8348" spans="2:8" x14ac:dyDescent="0.25">
      <c r="B8348" s="192">
        <f t="shared" si="659"/>
        <v>43448.708333313094</v>
      </c>
      <c r="C8348" s="16">
        <f t="shared" si="655"/>
        <v>12</v>
      </c>
      <c r="D8348" s="16">
        <f t="shared" si="656"/>
        <v>5</v>
      </c>
      <c r="E8348" s="16">
        <f t="shared" si="657"/>
        <v>1</v>
      </c>
      <c r="F8348" s="16">
        <f t="shared" si="658"/>
        <v>17</v>
      </c>
      <c r="G8348" s="195">
        <v>8346</v>
      </c>
      <c r="H8348" s="193">
        <v>0</v>
      </c>
    </row>
    <row r="8349" spans="2:8" x14ac:dyDescent="0.25">
      <c r="B8349" s="192">
        <f t="shared" si="659"/>
        <v>43448.749999979758</v>
      </c>
      <c r="C8349" s="16">
        <f t="shared" si="655"/>
        <v>12</v>
      </c>
      <c r="D8349" s="16">
        <f t="shared" si="656"/>
        <v>5</v>
      </c>
      <c r="E8349" s="16">
        <f t="shared" si="657"/>
        <v>1</v>
      </c>
      <c r="F8349" s="16">
        <f t="shared" si="658"/>
        <v>18</v>
      </c>
      <c r="G8349" s="195">
        <v>8347</v>
      </c>
      <c r="H8349" s="193">
        <v>0</v>
      </c>
    </row>
    <row r="8350" spans="2:8" x14ac:dyDescent="0.25">
      <c r="B8350" s="192">
        <f t="shared" si="659"/>
        <v>43448.791666646423</v>
      </c>
      <c r="C8350" s="16">
        <f t="shared" si="655"/>
        <v>12</v>
      </c>
      <c r="D8350" s="16">
        <f t="shared" si="656"/>
        <v>5</v>
      </c>
      <c r="E8350" s="16">
        <f t="shared" si="657"/>
        <v>1</v>
      </c>
      <c r="F8350" s="16">
        <f t="shared" si="658"/>
        <v>19</v>
      </c>
      <c r="G8350" s="195">
        <v>8348</v>
      </c>
      <c r="H8350" s="193">
        <v>0</v>
      </c>
    </row>
    <row r="8351" spans="2:8" x14ac:dyDescent="0.25">
      <c r="B8351" s="192">
        <f t="shared" si="659"/>
        <v>43448.833333313087</v>
      </c>
      <c r="C8351" s="16">
        <f t="shared" si="655"/>
        <v>12</v>
      </c>
      <c r="D8351" s="16">
        <f t="shared" si="656"/>
        <v>5</v>
      </c>
      <c r="E8351" s="16">
        <f t="shared" si="657"/>
        <v>1</v>
      </c>
      <c r="F8351" s="16">
        <f t="shared" si="658"/>
        <v>20</v>
      </c>
      <c r="G8351" s="195">
        <v>8349</v>
      </c>
      <c r="H8351" s="193">
        <v>0</v>
      </c>
    </row>
    <row r="8352" spans="2:8" x14ac:dyDescent="0.25">
      <c r="B8352" s="192">
        <f t="shared" si="659"/>
        <v>43448.874999979751</v>
      </c>
      <c r="C8352" s="16">
        <f t="shared" si="655"/>
        <v>12</v>
      </c>
      <c r="D8352" s="16">
        <f t="shared" si="656"/>
        <v>5</v>
      </c>
      <c r="E8352" s="16">
        <f t="shared" si="657"/>
        <v>1</v>
      </c>
      <c r="F8352" s="16">
        <f t="shared" si="658"/>
        <v>21</v>
      </c>
      <c r="G8352" s="195">
        <v>8350</v>
      </c>
      <c r="H8352" s="193">
        <v>0</v>
      </c>
    </row>
    <row r="8353" spans="2:8" x14ac:dyDescent="0.25">
      <c r="B8353" s="192">
        <f t="shared" si="659"/>
        <v>43448.916666646415</v>
      </c>
      <c r="C8353" s="16">
        <f t="shared" si="655"/>
        <v>12</v>
      </c>
      <c r="D8353" s="16">
        <f t="shared" si="656"/>
        <v>5</v>
      </c>
      <c r="E8353" s="16">
        <f t="shared" si="657"/>
        <v>1</v>
      </c>
      <c r="F8353" s="16">
        <f t="shared" si="658"/>
        <v>22</v>
      </c>
      <c r="G8353" s="195">
        <v>8351</v>
      </c>
      <c r="H8353" s="193">
        <v>0</v>
      </c>
    </row>
    <row r="8354" spans="2:8" x14ac:dyDescent="0.25">
      <c r="B8354" s="192">
        <f t="shared" si="659"/>
        <v>43448.958333313079</v>
      </c>
      <c r="C8354" s="16">
        <f t="shared" si="655"/>
        <v>12</v>
      </c>
      <c r="D8354" s="16">
        <f t="shared" si="656"/>
        <v>5</v>
      </c>
      <c r="E8354" s="16">
        <f t="shared" si="657"/>
        <v>1</v>
      </c>
      <c r="F8354" s="16">
        <f t="shared" si="658"/>
        <v>23</v>
      </c>
      <c r="G8354" s="195">
        <v>8352</v>
      </c>
      <c r="H8354" s="193">
        <v>0</v>
      </c>
    </row>
    <row r="8355" spans="2:8" x14ac:dyDescent="0.25">
      <c r="B8355" s="192">
        <f t="shared" si="659"/>
        <v>43448.999999979744</v>
      </c>
      <c r="C8355" s="16">
        <f t="shared" si="655"/>
        <v>12</v>
      </c>
      <c r="D8355" s="16">
        <f t="shared" si="656"/>
        <v>6</v>
      </c>
      <c r="E8355" s="16">
        <f t="shared" si="657"/>
        <v>2</v>
      </c>
      <c r="F8355" s="16">
        <f t="shared" si="658"/>
        <v>0</v>
      </c>
      <c r="G8355" s="195">
        <v>8353</v>
      </c>
      <c r="H8355" s="193">
        <v>0</v>
      </c>
    </row>
    <row r="8356" spans="2:8" x14ac:dyDescent="0.25">
      <c r="B8356" s="192">
        <f t="shared" si="659"/>
        <v>43449.041666646408</v>
      </c>
      <c r="C8356" s="16">
        <f t="shared" si="655"/>
        <v>12</v>
      </c>
      <c r="D8356" s="16">
        <f t="shared" si="656"/>
        <v>6</v>
      </c>
      <c r="E8356" s="16">
        <f t="shared" si="657"/>
        <v>2</v>
      </c>
      <c r="F8356" s="16">
        <f t="shared" si="658"/>
        <v>1</v>
      </c>
      <c r="G8356" s="195">
        <v>8354</v>
      </c>
      <c r="H8356" s="193">
        <v>0</v>
      </c>
    </row>
    <row r="8357" spans="2:8" x14ac:dyDescent="0.25">
      <c r="B8357" s="192">
        <f t="shared" si="659"/>
        <v>43449.083333313072</v>
      </c>
      <c r="C8357" s="16">
        <f t="shared" si="655"/>
        <v>12</v>
      </c>
      <c r="D8357" s="16">
        <f t="shared" si="656"/>
        <v>6</v>
      </c>
      <c r="E8357" s="16">
        <f t="shared" si="657"/>
        <v>2</v>
      </c>
      <c r="F8357" s="16">
        <f t="shared" si="658"/>
        <v>2</v>
      </c>
      <c r="G8357" s="195">
        <v>8355</v>
      </c>
      <c r="H8357" s="193">
        <v>0</v>
      </c>
    </row>
    <row r="8358" spans="2:8" x14ac:dyDescent="0.25">
      <c r="B8358" s="192">
        <f t="shared" si="659"/>
        <v>43449.124999979736</v>
      </c>
      <c r="C8358" s="16">
        <f t="shared" si="655"/>
        <v>12</v>
      </c>
      <c r="D8358" s="16">
        <f t="shared" si="656"/>
        <v>6</v>
      </c>
      <c r="E8358" s="16">
        <f t="shared" si="657"/>
        <v>2</v>
      </c>
      <c r="F8358" s="16">
        <f t="shared" si="658"/>
        <v>3</v>
      </c>
      <c r="G8358" s="195">
        <v>8356</v>
      </c>
      <c r="H8358" s="193">
        <v>0</v>
      </c>
    </row>
    <row r="8359" spans="2:8" x14ac:dyDescent="0.25">
      <c r="B8359" s="192">
        <f t="shared" si="659"/>
        <v>43449.166666646401</v>
      </c>
      <c r="C8359" s="16">
        <f t="shared" si="655"/>
        <v>12</v>
      </c>
      <c r="D8359" s="16">
        <f t="shared" si="656"/>
        <v>6</v>
      </c>
      <c r="E8359" s="16">
        <f t="shared" si="657"/>
        <v>2</v>
      </c>
      <c r="F8359" s="16">
        <f t="shared" si="658"/>
        <v>4</v>
      </c>
      <c r="G8359" s="195">
        <v>8357</v>
      </c>
      <c r="H8359" s="193">
        <v>0</v>
      </c>
    </row>
    <row r="8360" spans="2:8" x14ac:dyDescent="0.25">
      <c r="B8360" s="192">
        <f t="shared" si="659"/>
        <v>43449.208333313065</v>
      </c>
      <c r="C8360" s="16">
        <f t="shared" si="655"/>
        <v>12</v>
      </c>
      <c r="D8360" s="16">
        <f t="shared" si="656"/>
        <v>6</v>
      </c>
      <c r="E8360" s="16">
        <f t="shared" si="657"/>
        <v>2</v>
      </c>
      <c r="F8360" s="16">
        <f t="shared" si="658"/>
        <v>5</v>
      </c>
      <c r="G8360" s="195">
        <v>8358</v>
      </c>
      <c r="H8360" s="193">
        <v>0</v>
      </c>
    </row>
    <row r="8361" spans="2:8" x14ac:dyDescent="0.25">
      <c r="B8361" s="192">
        <f t="shared" si="659"/>
        <v>43449.249999979729</v>
      </c>
      <c r="C8361" s="16">
        <f t="shared" si="655"/>
        <v>12</v>
      </c>
      <c r="D8361" s="16">
        <f t="shared" si="656"/>
        <v>6</v>
      </c>
      <c r="E8361" s="16">
        <f t="shared" si="657"/>
        <v>2</v>
      </c>
      <c r="F8361" s="16">
        <f t="shared" si="658"/>
        <v>6</v>
      </c>
      <c r="G8361" s="195">
        <v>8359</v>
      </c>
      <c r="H8361" s="193">
        <v>0</v>
      </c>
    </row>
    <row r="8362" spans="2:8" x14ac:dyDescent="0.25">
      <c r="B8362" s="192">
        <f t="shared" si="659"/>
        <v>43449.291666646393</v>
      </c>
      <c r="C8362" s="16">
        <f t="shared" si="655"/>
        <v>12</v>
      </c>
      <c r="D8362" s="16">
        <f t="shared" si="656"/>
        <v>6</v>
      </c>
      <c r="E8362" s="16">
        <f t="shared" si="657"/>
        <v>2</v>
      </c>
      <c r="F8362" s="16">
        <f t="shared" si="658"/>
        <v>7</v>
      </c>
      <c r="G8362" s="195">
        <v>8360</v>
      </c>
      <c r="H8362" s="193">
        <v>1.7248E-4</v>
      </c>
    </row>
    <row r="8363" spans="2:8" x14ac:dyDescent="0.25">
      <c r="B8363" s="192">
        <f t="shared" si="659"/>
        <v>43449.333333313058</v>
      </c>
      <c r="C8363" s="16">
        <f t="shared" si="655"/>
        <v>12</v>
      </c>
      <c r="D8363" s="16">
        <f t="shared" si="656"/>
        <v>6</v>
      </c>
      <c r="E8363" s="16">
        <f t="shared" si="657"/>
        <v>2</v>
      </c>
      <c r="F8363" s="16">
        <f t="shared" si="658"/>
        <v>8</v>
      </c>
      <c r="G8363" s="195">
        <v>8361</v>
      </c>
      <c r="H8363" s="193">
        <v>6.8380817999999996E-2</v>
      </c>
    </row>
    <row r="8364" spans="2:8" x14ac:dyDescent="0.25">
      <c r="B8364" s="192">
        <f t="shared" si="659"/>
        <v>43449.374999979722</v>
      </c>
      <c r="C8364" s="16">
        <f t="shared" si="655"/>
        <v>12</v>
      </c>
      <c r="D8364" s="16">
        <f t="shared" si="656"/>
        <v>6</v>
      </c>
      <c r="E8364" s="16">
        <f t="shared" si="657"/>
        <v>2</v>
      </c>
      <c r="F8364" s="16">
        <f t="shared" si="658"/>
        <v>9</v>
      </c>
      <c r="G8364" s="195">
        <v>8362</v>
      </c>
      <c r="H8364" s="193">
        <v>0.165247955</v>
      </c>
    </row>
    <row r="8365" spans="2:8" x14ac:dyDescent="0.25">
      <c r="B8365" s="192">
        <f t="shared" si="659"/>
        <v>43449.416666646386</v>
      </c>
      <c r="C8365" s="16">
        <f t="shared" si="655"/>
        <v>12</v>
      </c>
      <c r="D8365" s="16">
        <f t="shared" si="656"/>
        <v>6</v>
      </c>
      <c r="E8365" s="16">
        <f t="shared" si="657"/>
        <v>2</v>
      </c>
      <c r="F8365" s="16">
        <f t="shared" si="658"/>
        <v>10</v>
      </c>
      <c r="G8365" s="195">
        <v>8363</v>
      </c>
      <c r="H8365" s="193">
        <v>0.24637623</v>
      </c>
    </row>
    <row r="8366" spans="2:8" x14ac:dyDescent="0.25">
      <c r="B8366" s="192">
        <f t="shared" si="659"/>
        <v>43449.45833331305</v>
      </c>
      <c r="C8366" s="16">
        <f t="shared" si="655"/>
        <v>12</v>
      </c>
      <c r="D8366" s="16">
        <f t="shared" si="656"/>
        <v>6</v>
      </c>
      <c r="E8366" s="16">
        <f t="shared" si="657"/>
        <v>2</v>
      </c>
      <c r="F8366" s="16">
        <f t="shared" si="658"/>
        <v>11</v>
      </c>
      <c r="G8366" s="195">
        <v>8364</v>
      </c>
      <c r="H8366" s="193">
        <v>0.25564845899999999</v>
      </c>
    </row>
    <row r="8367" spans="2:8" x14ac:dyDescent="0.25">
      <c r="B8367" s="192">
        <f t="shared" si="659"/>
        <v>43449.499999979715</v>
      </c>
      <c r="C8367" s="16">
        <f t="shared" si="655"/>
        <v>12</v>
      </c>
      <c r="D8367" s="16">
        <f t="shared" si="656"/>
        <v>6</v>
      </c>
      <c r="E8367" s="16">
        <f t="shared" si="657"/>
        <v>2</v>
      </c>
      <c r="F8367" s="16">
        <f t="shared" si="658"/>
        <v>12</v>
      </c>
      <c r="G8367" s="195">
        <v>8365</v>
      </c>
      <c r="H8367" s="193">
        <v>0.24680896299999999</v>
      </c>
    </row>
    <row r="8368" spans="2:8" x14ac:dyDescent="0.25">
      <c r="B8368" s="192">
        <f t="shared" si="659"/>
        <v>43449.541666646379</v>
      </c>
      <c r="C8368" s="16">
        <f t="shared" si="655"/>
        <v>12</v>
      </c>
      <c r="D8368" s="16">
        <f t="shared" si="656"/>
        <v>6</v>
      </c>
      <c r="E8368" s="16">
        <f t="shared" si="657"/>
        <v>2</v>
      </c>
      <c r="F8368" s="16">
        <f t="shared" si="658"/>
        <v>13</v>
      </c>
      <c r="G8368" s="195">
        <v>8366</v>
      </c>
      <c r="H8368" s="193">
        <v>0.247847081</v>
      </c>
    </row>
    <row r="8369" spans="2:8" x14ac:dyDescent="0.25">
      <c r="B8369" s="192">
        <f t="shared" si="659"/>
        <v>43449.583333313043</v>
      </c>
      <c r="C8369" s="16">
        <f t="shared" si="655"/>
        <v>12</v>
      </c>
      <c r="D8369" s="16">
        <f t="shared" si="656"/>
        <v>6</v>
      </c>
      <c r="E8369" s="16">
        <f t="shared" si="657"/>
        <v>2</v>
      </c>
      <c r="F8369" s="16">
        <f t="shared" si="658"/>
        <v>14</v>
      </c>
      <c r="G8369" s="195">
        <v>8367</v>
      </c>
      <c r="H8369" s="193">
        <v>0.221619599</v>
      </c>
    </row>
    <row r="8370" spans="2:8" x14ac:dyDescent="0.25">
      <c r="B8370" s="192">
        <f t="shared" si="659"/>
        <v>43449.624999979707</v>
      </c>
      <c r="C8370" s="16">
        <f t="shared" si="655"/>
        <v>12</v>
      </c>
      <c r="D8370" s="16">
        <f t="shared" si="656"/>
        <v>6</v>
      </c>
      <c r="E8370" s="16">
        <f t="shared" si="657"/>
        <v>2</v>
      </c>
      <c r="F8370" s="16">
        <f t="shared" si="658"/>
        <v>15</v>
      </c>
      <c r="G8370" s="195">
        <v>8368</v>
      </c>
      <c r="H8370" s="193">
        <v>0.15227141599999999</v>
      </c>
    </row>
    <row r="8371" spans="2:8" x14ac:dyDescent="0.25">
      <c r="B8371" s="192">
        <f t="shared" si="659"/>
        <v>43449.666666646372</v>
      </c>
      <c r="C8371" s="16">
        <f t="shared" si="655"/>
        <v>12</v>
      </c>
      <c r="D8371" s="16">
        <f t="shared" si="656"/>
        <v>6</v>
      </c>
      <c r="E8371" s="16">
        <f t="shared" si="657"/>
        <v>2</v>
      </c>
      <c r="F8371" s="16">
        <f t="shared" si="658"/>
        <v>16</v>
      </c>
      <c r="G8371" s="195">
        <v>8369</v>
      </c>
      <c r="H8371" s="193">
        <v>1.9329836E-2</v>
      </c>
    </row>
    <row r="8372" spans="2:8" x14ac:dyDescent="0.25">
      <c r="B8372" s="192">
        <f t="shared" si="659"/>
        <v>43449.708333313036</v>
      </c>
      <c r="C8372" s="16">
        <f t="shared" si="655"/>
        <v>12</v>
      </c>
      <c r="D8372" s="16">
        <f t="shared" si="656"/>
        <v>6</v>
      </c>
      <c r="E8372" s="16">
        <f t="shared" si="657"/>
        <v>2</v>
      </c>
      <c r="F8372" s="16">
        <f t="shared" si="658"/>
        <v>17</v>
      </c>
      <c r="G8372" s="195">
        <v>8370</v>
      </c>
      <c r="H8372" s="193">
        <v>0</v>
      </c>
    </row>
    <row r="8373" spans="2:8" x14ac:dyDescent="0.25">
      <c r="B8373" s="192">
        <f t="shared" si="659"/>
        <v>43449.7499999797</v>
      </c>
      <c r="C8373" s="16">
        <f t="shared" si="655"/>
        <v>12</v>
      </c>
      <c r="D8373" s="16">
        <f t="shared" si="656"/>
        <v>6</v>
      </c>
      <c r="E8373" s="16">
        <f t="shared" si="657"/>
        <v>2</v>
      </c>
      <c r="F8373" s="16">
        <f t="shared" si="658"/>
        <v>18</v>
      </c>
      <c r="G8373" s="195">
        <v>8371</v>
      </c>
      <c r="H8373" s="193">
        <v>0</v>
      </c>
    </row>
    <row r="8374" spans="2:8" x14ac:dyDescent="0.25">
      <c r="B8374" s="192">
        <f t="shared" si="659"/>
        <v>43449.791666646364</v>
      </c>
      <c r="C8374" s="16">
        <f t="shared" si="655"/>
        <v>12</v>
      </c>
      <c r="D8374" s="16">
        <f t="shared" si="656"/>
        <v>6</v>
      </c>
      <c r="E8374" s="16">
        <f t="shared" si="657"/>
        <v>2</v>
      </c>
      <c r="F8374" s="16">
        <f t="shared" si="658"/>
        <v>19</v>
      </c>
      <c r="G8374" s="195">
        <v>8372</v>
      </c>
      <c r="H8374" s="193">
        <v>0</v>
      </c>
    </row>
    <row r="8375" spans="2:8" x14ac:dyDescent="0.25">
      <c r="B8375" s="192">
        <f t="shared" si="659"/>
        <v>43449.833333313029</v>
      </c>
      <c r="C8375" s="16">
        <f t="shared" si="655"/>
        <v>12</v>
      </c>
      <c r="D8375" s="16">
        <f t="shared" si="656"/>
        <v>6</v>
      </c>
      <c r="E8375" s="16">
        <f t="shared" si="657"/>
        <v>2</v>
      </c>
      <c r="F8375" s="16">
        <f t="shared" si="658"/>
        <v>20</v>
      </c>
      <c r="G8375" s="195">
        <v>8373</v>
      </c>
      <c r="H8375" s="193">
        <v>0</v>
      </c>
    </row>
    <row r="8376" spans="2:8" x14ac:dyDescent="0.25">
      <c r="B8376" s="192">
        <f t="shared" si="659"/>
        <v>43449.874999979693</v>
      </c>
      <c r="C8376" s="16">
        <f t="shared" si="655"/>
        <v>12</v>
      </c>
      <c r="D8376" s="16">
        <f t="shared" si="656"/>
        <v>6</v>
      </c>
      <c r="E8376" s="16">
        <f t="shared" si="657"/>
        <v>2</v>
      </c>
      <c r="F8376" s="16">
        <f t="shared" si="658"/>
        <v>21</v>
      </c>
      <c r="G8376" s="195">
        <v>8374</v>
      </c>
      <c r="H8376" s="193">
        <v>0</v>
      </c>
    </row>
    <row r="8377" spans="2:8" x14ac:dyDescent="0.25">
      <c r="B8377" s="192">
        <f t="shared" si="659"/>
        <v>43449.916666646357</v>
      </c>
      <c r="C8377" s="16">
        <f t="shared" si="655"/>
        <v>12</v>
      </c>
      <c r="D8377" s="16">
        <f t="shared" si="656"/>
        <v>6</v>
      </c>
      <c r="E8377" s="16">
        <f t="shared" si="657"/>
        <v>2</v>
      </c>
      <c r="F8377" s="16">
        <f t="shared" si="658"/>
        <v>22</v>
      </c>
      <c r="G8377" s="195">
        <v>8375</v>
      </c>
      <c r="H8377" s="193">
        <v>0</v>
      </c>
    </row>
    <row r="8378" spans="2:8" x14ac:dyDescent="0.25">
      <c r="B8378" s="192">
        <f t="shared" si="659"/>
        <v>43449.958333313021</v>
      </c>
      <c r="C8378" s="16">
        <f t="shared" si="655"/>
        <v>12</v>
      </c>
      <c r="D8378" s="16">
        <f t="shared" si="656"/>
        <v>6</v>
      </c>
      <c r="E8378" s="16">
        <f t="shared" si="657"/>
        <v>2</v>
      </c>
      <c r="F8378" s="16">
        <f t="shared" si="658"/>
        <v>23</v>
      </c>
      <c r="G8378" s="195">
        <v>8376</v>
      </c>
      <c r="H8378" s="193">
        <v>0</v>
      </c>
    </row>
    <row r="8379" spans="2:8" x14ac:dyDescent="0.25">
      <c r="B8379" s="192">
        <f t="shared" si="659"/>
        <v>43449.999999979686</v>
      </c>
      <c r="C8379" s="16">
        <f t="shared" si="655"/>
        <v>12</v>
      </c>
      <c r="D8379" s="16">
        <f t="shared" si="656"/>
        <v>7</v>
      </c>
      <c r="E8379" s="16">
        <f t="shared" si="657"/>
        <v>2</v>
      </c>
      <c r="F8379" s="16">
        <f t="shared" si="658"/>
        <v>0</v>
      </c>
      <c r="G8379" s="195">
        <v>8377</v>
      </c>
      <c r="H8379" s="193">
        <v>0</v>
      </c>
    </row>
    <row r="8380" spans="2:8" x14ac:dyDescent="0.25">
      <c r="B8380" s="192">
        <f t="shared" si="659"/>
        <v>43450.04166664635</v>
      </c>
      <c r="C8380" s="16">
        <f t="shared" si="655"/>
        <v>12</v>
      </c>
      <c r="D8380" s="16">
        <f t="shared" si="656"/>
        <v>7</v>
      </c>
      <c r="E8380" s="16">
        <f t="shared" si="657"/>
        <v>2</v>
      </c>
      <c r="F8380" s="16">
        <f t="shared" si="658"/>
        <v>1</v>
      </c>
      <c r="G8380" s="195">
        <v>8378</v>
      </c>
      <c r="H8380" s="193">
        <v>0</v>
      </c>
    </row>
    <row r="8381" spans="2:8" x14ac:dyDescent="0.25">
      <c r="B8381" s="192">
        <f t="shared" si="659"/>
        <v>43450.083333313014</v>
      </c>
      <c r="C8381" s="16">
        <f t="shared" si="655"/>
        <v>12</v>
      </c>
      <c r="D8381" s="16">
        <f t="shared" si="656"/>
        <v>7</v>
      </c>
      <c r="E8381" s="16">
        <f t="shared" si="657"/>
        <v>2</v>
      </c>
      <c r="F8381" s="16">
        <f t="shared" si="658"/>
        <v>2</v>
      </c>
      <c r="G8381" s="195">
        <v>8379</v>
      </c>
      <c r="H8381" s="193">
        <v>0</v>
      </c>
    </row>
    <row r="8382" spans="2:8" x14ac:dyDescent="0.25">
      <c r="B8382" s="192">
        <f t="shared" si="659"/>
        <v>43450.124999979678</v>
      </c>
      <c r="C8382" s="16">
        <f t="shared" si="655"/>
        <v>12</v>
      </c>
      <c r="D8382" s="16">
        <f t="shared" si="656"/>
        <v>7</v>
      </c>
      <c r="E8382" s="16">
        <f t="shared" si="657"/>
        <v>2</v>
      </c>
      <c r="F8382" s="16">
        <f t="shared" si="658"/>
        <v>3</v>
      </c>
      <c r="G8382" s="195">
        <v>8380</v>
      </c>
      <c r="H8382" s="193">
        <v>0</v>
      </c>
    </row>
    <row r="8383" spans="2:8" x14ac:dyDescent="0.25">
      <c r="B8383" s="192">
        <f t="shared" si="659"/>
        <v>43450.166666646342</v>
      </c>
      <c r="C8383" s="16">
        <f t="shared" si="655"/>
        <v>12</v>
      </c>
      <c r="D8383" s="16">
        <f t="shared" si="656"/>
        <v>7</v>
      </c>
      <c r="E8383" s="16">
        <f t="shared" si="657"/>
        <v>2</v>
      </c>
      <c r="F8383" s="16">
        <f t="shared" si="658"/>
        <v>4</v>
      </c>
      <c r="G8383" s="195">
        <v>8381</v>
      </c>
      <c r="H8383" s="193">
        <v>0</v>
      </c>
    </row>
    <row r="8384" spans="2:8" x14ac:dyDescent="0.25">
      <c r="B8384" s="192">
        <f t="shared" si="659"/>
        <v>43450.208333313007</v>
      </c>
      <c r="C8384" s="16">
        <f t="shared" si="655"/>
        <v>12</v>
      </c>
      <c r="D8384" s="16">
        <f t="shared" si="656"/>
        <v>7</v>
      </c>
      <c r="E8384" s="16">
        <f t="shared" si="657"/>
        <v>2</v>
      </c>
      <c r="F8384" s="16">
        <f t="shared" si="658"/>
        <v>5</v>
      </c>
      <c r="G8384" s="195">
        <v>8382</v>
      </c>
      <c r="H8384" s="193">
        <v>0</v>
      </c>
    </row>
    <row r="8385" spans="2:8" x14ac:dyDescent="0.25">
      <c r="B8385" s="192">
        <f t="shared" si="659"/>
        <v>43450.249999979671</v>
      </c>
      <c r="C8385" s="16">
        <f t="shared" si="655"/>
        <v>12</v>
      </c>
      <c r="D8385" s="16">
        <f t="shared" si="656"/>
        <v>7</v>
      </c>
      <c r="E8385" s="16">
        <f t="shared" si="657"/>
        <v>2</v>
      </c>
      <c r="F8385" s="16">
        <f t="shared" si="658"/>
        <v>6</v>
      </c>
      <c r="G8385" s="195">
        <v>8383</v>
      </c>
      <c r="H8385" s="193">
        <v>0</v>
      </c>
    </row>
    <row r="8386" spans="2:8" x14ac:dyDescent="0.25">
      <c r="B8386" s="192">
        <f t="shared" si="659"/>
        <v>43450.291666646335</v>
      </c>
      <c r="C8386" s="16">
        <f t="shared" si="655"/>
        <v>12</v>
      </c>
      <c r="D8386" s="16">
        <f t="shared" si="656"/>
        <v>7</v>
      </c>
      <c r="E8386" s="16">
        <f t="shared" si="657"/>
        <v>2</v>
      </c>
      <c r="F8386" s="16">
        <f t="shared" si="658"/>
        <v>7</v>
      </c>
      <c r="G8386" s="195">
        <v>8384</v>
      </c>
      <c r="H8386" s="193">
        <v>3.3823700000000002E-4</v>
      </c>
    </row>
    <row r="8387" spans="2:8" x14ac:dyDescent="0.25">
      <c r="B8387" s="192">
        <f t="shared" si="659"/>
        <v>43450.333333312999</v>
      </c>
      <c r="C8387" s="16">
        <f t="shared" si="655"/>
        <v>12</v>
      </c>
      <c r="D8387" s="16">
        <f t="shared" si="656"/>
        <v>7</v>
      </c>
      <c r="E8387" s="16">
        <f t="shared" si="657"/>
        <v>2</v>
      </c>
      <c r="F8387" s="16">
        <f t="shared" si="658"/>
        <v>8</v>
      </c>
      <c r="G8387" s="195">
        <v>8385</v>
      </c>
      <c r="H8387" s="193">
        <v>7.8370370999999994E-2</v>
      </c>
    </row>
    <row r="8388" spans="2:8" x14ac:dyDescent="0.25">
      <c r="B8388" s="192">
        <f t="shared" si="659"/>
        <v>43450.374999979664</v>
      </c>
      <c r="C8388" s="16">
        <f t="shared" ref="C8388:C8451" si="660">MONTH(B8388)</f>
        <v>12</v>
      </c>
      <c r="D8388" s="16">
        <f t="shared" ref="D8388:D8451" si="661">WEEKDAY(B8388,2)</f>
        <v>7</v>
      </c>
      <c r="E8388" s="16">
        <f t="shared" ref="E8388:E8451" si="662">IF(D8388&lt;6,1,2)</f>
        <v>2</v>
      </c>
      <c r="F8388" s="16">
        <f t="shared" ref="F8388:F8451" si="663">HOUR(B8388)</f>
        <v>9</v>
      </c>
      <c r="G8388" s="195">
        <v>8386</v>
      </c>
      <c r="H8388" s="193">
        <v>0.206530774</v>
      </c>
    </row>
    <row r="8389" spans="2:8" x14ac:dyDescent="0.25">
      <c r="B8389" s="192">
        <f t="shared" ref="B8389:B8452" si="664">B8388+1/24</f>
        <v>43450.416666646328</v>
      </c>
      <c r="C8389" s="16">
        <f t="shared" si="660"/>
        <v>12</v>
      </c>
      <c r="D8389" s="16">
        <f t="shared" si="661"/>
        <v>7</v>
      </c>
      <c r="E8389" s="16">
        <f t="shared" si="662"/>
        <v>2</v>
      </c>
      <c r="F8389" s="16">
        <f t="shared" si="663"/>
        <v>10</v>
      </c>
      <c r="G8389" s="195">
        <v>8387</v>
      </c>
      <c r="H8389" s="193">
        <v>0.26236729199999997</v>
      </c>
    </row>
    <row r="8390" spans="2:8" x14ac:dyDescent="0.25">
      <c r="B8390" s="192">
        <f t="shared" si="664"/>
        <v>43450.458333312992</v>
      </c>
      <c r="C8390" s="16">
        <f t="shared" si="660"/>
        <v>12</v>
      </c>
      <c r="D8390" s="16">
        <f t="shared" si="661"/>
        <v>7</v>
      </c>
      <c r="E8390" s="16">
        <f t="shared" si="662"/>
        <v>2</v>
      </c>
      <c r="F8390" s="16">
        <f t="shared" si="663"/>
        <v>11</v>
      </c>
      <c r="G8390" s="195">
        <v>8388</v>
      </c>
      <c r="H8390" s="193">
        <v>0.26672813899999998</v>
      </c>
    </row>
    <row r="8391" spans="2:8" x14ac:dyDescent="0.25">
      <c r="B8391" s="192">
        <f t="shared" si="664"/>
        <v>43450.499999979656</v>
      </c>
      <c r="C8391" s="16">
        <f t="shared" si="660"/>
        <v>12</v>
      </c>
      <c r="D8391" s="16">
        <f t="shared" si="661"/>
        <v>7</v>
      </c>
      <c r="E8391" s="16">
        <f t="shared" si="662"/>
        <v>2</v>
      </c>
      <c r="F8391" s="16">
        <f t="shared" si="663"/>
        <v>12</v>
      </c>
      <c r="G8391" s="195">
        <v>8389</v>
      </c>
      <c r="H8391" s="193">
        <v>0.26634840399999998</v>
      </c>
    </row>
    <row r="8392" spans="2:8" x14ac:dyDescent="0.25">
      <c r="B8392" s="192">
        <f t="shared" si="664"/>
        <v>43450.541666646321</v>
      </c>
      <c r="C8392" s="16">
        <f t="shared" si="660"/>
        <v>12</v>
      </c>
      <c r="D8392" s="16">
        <f t="shared" si="661"/>
        <v>7</v>
      </c>
      <c r="E8392" s="16">
        <f t="shared" si="662"/>
        <v>2</v>
      </c>
      <c r="F8392" s="16">
        <f t="shared" si="663"/>
        <v>13</v>
      </c>
      <c r="G8392" s="195">
        <v>8390</v>
      </c>
      <c r="H8392" s="193">
        <v>0.266015589</v>
      </c>
    </row>
    <row r="8393" spans="2:8" x14ac:dyDescent="0.25">
      <c r="B8393" s="192">
        <f t="shared" si="664"/>
        <v>43450.583333312985</v>
      </c>
      <c r="C8393" s="16">
        <f t="shared" si="660"/>
        <v>12</v>
      </c>
      <c r="D8393" s="16">
        <f t="shared" si="661"/>
        <v>7</v>
      </c>
      <c r="E8393" s="16">
        <f t="shared" si="662"/>
        <v>2</v>
      </c>
      <c r="F8393" s="16">
        <f t="shared" si="663"/>
        <v>14</v>
      </c>
      <c r="G8393" s="195">
        <v>8391</v>
      </c>
      <c r="H8393" s="193">
        <v>0.22053161700000001</v>
      </c>
    </row>
    <row r="8394" spans="2:8" x14ac:dyDescent="0.25">
      <c r="B8394" s="192">
        <f t="shared" si="664"/>
        <v>43450.624999979649</v>
      </c>
      <c r="C8394" s="16">
        <f t="shared" si="660"/>
        <v>12</v>
      </c>
      <c r="D8394" s="16">
        <f t="shared" si="661"/>
        <v>7</v>
      </c>
      <c r="E8394" s="16">
        <f t="shared" si="662"/>
        <v>2</v>
      </c>
      <c r="F8394" s="16">
        <f t="shared" si="663"/>
        <v>15</v>
      </c>
      <c r="G8394" s="195">
        <v>8392</v>
      </c>
      <c r="H8394" s="193">
        <v>0.15675800100000001</v>
      </c>
    </row>
    <row r="8395" spans="2:8" x14ac:dyDescent="0.25">
      <c r="B8395" s="192">
        <f t="shared" si="664"/>
        <v>43450.666666646313</v>
      </c>
      <c r="C8395" s="16">
        <f t="shared" si="660"/>
        <v>12</v>
      </c>
      <c r="D8395" s="16">
        <f t="shared" si="661"/>
        <v>7</v>
      </c>
      <c r="E8395" s="16">
        <f t="shared" si="662"/>
        <v>2</v>
      </c>
      <c r="F8395" s="16">
        <f t="shared" si="663"/>
        <v>16</v>
      </c>
      <c r="G8395" s="195">
        <v>8393</v>
      </c>
      <c r="H8395" s="193">
        <v>2.0933024000000001E-2</v>
      </c>
    </row>
    <row r="8396" spans="2:8" x14ac:dyDescent="0.25">
      <c r="B8396" s="192">
        <f t="shared" si="664"/>
        <v>43450.708333312978</v>
      </c>
      <c r="C8396" s="16">
        <f t="shared" si="660"/>
        <v>12</v>
      </c>
      <c r="D8396" s="16">
        <f t="shared" si="661"/>
        <v>7</v>
      </c>
      <c r="E8396" s="16">
        <f t="shared" si="662"/>
        <v>2</v>
      </c>
      <c r="F8396" s="16">
        <f t="shared" si="663"/>
        <v>17</v>
      </c>
      <c r="G8396" s="195">
        <v>8394</v>
      </c>
      <c r="H8396" s="193">
        <v>0</v>
      </c>
    </row>
    <row r="8397" spans="2:8" x14ac:dyDescent="0.25">
      <c r="B8397" s="192">
        <f t="shared" si="664"/>
        <v>43450.749999979642</v>
      </c>
      <c r="C8397" s="16">
        <f t="shared" si="660"/>
        <v>12</v>
      </c>
      <c r="D8397" s="16">
        <f t="shared" si="661"/>
        <v>7</v>
      </c>
      <c r="E8397" s="16">
        <f t="shared" si="662"/>
        <v>2</v>
      </c>
      <c r="F8397" s="16">
        <f t="shared" si="663"/>
        <v>18</v>
      </c>
      <c r="G8397" s="195">
        <v>8395</v>
      </c>
      <c r="H8397" s="193">
        <v>0</v>
      </c>
    </row>
    <row r="8398" spans="2:8" x14ac:dyDescent="0.25">
      <c r="B8398" s="192">
        <f t="shared" si="664"/>
        <v>43450.791666646306</v>
      </c>
      <c r="C8398" s="16">
        <f t="shared" si="660"/>
        <v>12</v>
      </c>
      <c r="D8398" s="16">
        <f t="shared" si="661"/>
        <v>7</v>
      </c>
      <c r="E8398" s="16">
        <f t="shared" si="662"/>
        <v>2</v>
      </c>
      <c r="F8398" s="16">
        <f t="shared" si="663"/>
        <v>19</v>
      </c>
      <c r="G8398" s="195">
        <v>8396</v>
      </c>
      <c r="H8398" s="193">
        <v>0</v>
      </c>
    </row>
    <row r="8399" spans="2:8" x14ac:dyDescent="0.25">
      <c r="B8399" s="192">
        <f t="shared" si="664"/>
        <v>43450.83333331297</v>
      </c>
      <c r="C8399" s="16">
        <f t="shared" si="660"/>
        <v>12</v>
      </c>
      <c r="D8399" s="16">
        <f t="shared" si="661"/>
        <v>7</v>
      </c>
      <c r="E8399" s="16">
        <f t="shared" si="662"/>
        <v>2</v>
      </c>
      <c r="F8399" s="16">
        <f t="shared" si="663"/>
        <v>20</v>
      </c>
      <c r="G8399" s="195">
        <v>8397</v>
      </c>
      <c r="H8399" s="193">
        <v>0</v>
      </c>
    </row>
    <row r="8400" spans="2:8" x14ac:dyDescent="0.25">
      <c r="B8400" s="192">
        <f t="shared" si="664"/>
        <v>43450.874999979635</v>
      </c>
      <c r="C8400" s="16">
        <f t="shared" si="660"/>
        <v>12</v>
      </c>
      <c r="D8400" s="16">
        <f t="shared" si="661"/>
        <v>7</v>
      </c>
      <c r="E8400" s="16">
        <f t="shared" si="662"/>
        <v>2</v>
      </c>
      <c r="F8400" s="16">
        <f t="shared" si="663"/>
        <v>21</v>
      </c>
      <c r="G8400" s="195">
        <v>8398</v>
      </c>
      <c r="H8400" s="193">
        <v>0</v>
      </c>
    </row>
    <row r="8401" spans="2:8" x14ac:dyDescent="0.25">
      <c r="B8401" s="192">
        <f t="shared" si="664"/>
        <v>43450.916666646299</v>
      </c>
      <c r="C8401" s="16">
        <f t="shared" si="660"/>
        <v>12</v>
      </c>
      <c r="D8401" s="16">
        <f t="shared" si="661"/>
        <v>7</v>
      </c>
      <c r="E8401" s="16">
        <f t="shared" si="662"/>
        <v>2</v>
      </c>
      <c r="F8401" s="16">
        <f t="shared" si="663"/>
        <v>22</v>
      </c>
      <c r="G8401" s="195">
        <v>8399</v>
      </c>
      <c r="H8401" s="193">
        <v>0</v>
      </c>
    </row>
    <row r="8402" spans="2:8" x14ac:dyDescent="0.25">
      <c r="B8402" s="192">
        <f t="shared" si="664"/>
        <v>43450.958333312963</v>
      </c>
      <c r="C8402" s="16">
        <f t="shared" si="660"/>
        <v>12</v>
      </c>
      <c r="D8402" s="16">
        <f t="shared" si="661"/>
        <v>7</v>
      </c>
      <c r="E8402" s="16">
        <f t="shared" si="662"/>
        <v>2</v>
      </c>
      <c r="F8402" s="16">
        <f t="shared" si="663"/>
        <v>23</v>
      </c>
      <c r="G8402" s="195">
        <v>8400</v>
      </c>
      <c r="H8402" s="193">
        <v>0</v>
      </c>
    </row>
    <row r="8403" spans="2:8" x14ac:dyDescent="0.25">
      <c r="B8403" s="192">
        <f t="shared" si="664"/>
        <v>43450.999999979627</v>
      </c>
      <c r="C8403" s="16">
        <f t="shared" si="660"/>
        <v>12</v>
      </c>
      <c r="D8403" s="16">
        <f t="shared" si="661"/>
        <v>1</v>
      </c>
      <c r="E8403" s="16">
        <f t="shared" si="662"/>
        <v>1</v>
      </c>
      <c r="F8403" s="16">
        <f t="shared" si="663"/>
        <v>0</v>
      </c>
      <c r="G8403" s="195">
        <v>8401</v>
      </c>
      <c r="H8403" s="193">
        <v>0</v>
      </c>
    </row>
    <row r="8404" spans="2:8" x14ac:dyDescent="0.25">
      <c r="B8404" s="192">
        <f t="shared" si="664"/>
        <v>43451.041666646292</v>
      </c>
      <c r="C8404" s="16">
        <f t="shared" si="660"/>
        <v>12</v>
      </c>
      <c r="D8404" s="16">
        <f t="shared" si="661"/>
        <v>1</v>
      </c>
      <c r="E8404" s="16">
        <f t="shared" si="662"/>
        <v>1</v>
      </c>
      <c r="F8404" s="16">
        <f t="shared" si="663"/>
        <v>1</v>
      </c>
      <c r="G8404" s="195">
        <v>8402</v>
      </c>
      <c r="H8404" s="193">
        <v>0</v>
      </c>
    </row>
    <row r="8405" spans="2:8" x14ac:dyDescent="0.25">
      <c r="B8405" s="192">
        <f t="shared" si="664"/>
        <v>43451.083333312956</v>
      </c>
      <c r="C8405" s="16">
        <f t="shared" si="660"/>
        <v>12</v>
      </c>
      <c r="D8405" s="16">
        <f t="shared" si="661"/>
        <v>1</v>
      </c>
      <c r="E8405" s="16">
        <f t="shared" si="662"/>
        <v>1</v>
      </c>
      <c r="F8405" s="16">
        <f t="shared" si="663"/>
        <v>2</v>
      </c>
      <c r="G8405" s="195">
        <v>8403</v>
      </c>
      <c r="H8405" s="193">
        <v>0</v>
      </c>
    </row>
    <row r="8406" spans="2:8" x14ac:dyDescent="0.25">
      <c r="B8406" s="192">
        <f t="shared" si="664"/>
        <v>43451.12499997962</v>
      </c>
      <c r="C8406" s="16">
        <f t="shared" si="660"/>
        <v>12</v>
      </c>
      <c r="D8406" s="16">
        <f t="shared" si="661"/>
        <v>1</v>
      </c>
      <c r="E8406" s="16">
        <f t="shared" si="662"/>
        <v>1</v>
      </c>
      <c r="F8406" s="16">
        <f t="shared" si="663"/>
        <v>3</v>
      </c>
      <c r="G8406" s="195">
        <v>8404</v>
      </c>
      <c r="H8406" s="193">
        <v>0</v>
      </c>
    </row>
    <row r="8407" spans="2:8" x14ac:dyDescent="0.25">
      <c r="B8407" s="192">
        <f t="shared" si="664"/>
        <v>43451.166666646284</v>
      </c>
      <c r="C8407" s="16">
        <f t="shared" si="660"/>
        <v>12</v>
      </c>
      <c r="D8407" s="16">
        <f t="shared" si="661"/>
        <v>1</v>
      </c>
      <c r="E8407" s="16">
        <f t="shared" si="662"/>
        <v>1</v>
      </c>
      <c r="F8407" s="16">
        <f t="shared" si="663"/>
        <v>4</v>
      </c>
      <c r="G8407" s="195">
        <v>8405</v>
      </c>
      <c r="H8407" s="193">
        <v>0</v>
      </c>
    </row>
    <row r="8408" spans="2:8" x14ac:dyDescent="0.25">
      <c r="B8408" s="192">
        <f t="shared" si="664"/>
        <v>43451.208333312949</v>
      </c>
      <c r="C8408" s="16">
        <f t="shared" si="660"/>
        <v>12</v>
      </c>
      <c r="D8408" s="16">
        <f t="shared" si="661"/>
        <v>1</v>
      </c>
      <c r="E8408" s="16">
        <f t="shared" si="662"/>
        <v>1</v>
      </c>
      <c r="F8408" s="16">
        <f t="shared" si="663"/>
        <v>5</v>
      </c>
      <c r="G8408" s="195">
        <v>8406</v>
      </c>
      <c r="H8408" s="193">
        <v>0</v>
      </c>
    </row>
    <row r="8409" spans="2:8" x14ac:dyDescent="0.25">
      <c r="B8409" s="192">
        <f t="shared" si="664"/>
        <v>43451.249999979613</v>
      </c>
      <c r="C8409" s="16">
        <f t="shared" si="660"/>
        <v>12</v>
      </c>
      <c r="D8409" s="16">
        <f t="shared" si="661"/>
        <v>1</v>
      </c>
      <c r="E8409" s="16">
        <f t="shared" si="662"/>
        <v>1</v>
      </c>
      <c r="F8409" s="16">
        <f t="shared" si="663"/>
        <v>6</v>
      </c>
      <c r="G8409" s="195">
        <v>8407</v>
      </c>
      <c r="H8409" s="193">
        <v>0</v>
      </c>
    </row>
    <row r="8410" spans="2:8" x14ac:dyDescent="0.25">
      <c r="B8410" s="192">
        <f t="shared" si="664"/>
        <v>43451.291666646277</v>
      </c>
      <c r="C8410" s="16">
        <f t="shared" si="660"/>
        <v>12</v>
      </c>
      <c r="D8410" s="16">
        <f t="shared" si="661"/>
        <v>1</v>
      </c>
      <c r="E8410" s="16">
        <f t="shared" si="662"/>
        <v>1</v>
      </c>
      <c r="F8410" s="16">
        <f t="shared" si="663"/>
        <v>7</v>
      </c>
      <c r="G8410" s="195">
        <v>8408</v>
      </c>
      <c r="H8410" s="193">
        <v>3.3823700000000002E-4</v>
      </c>
    </row>
    <row r="8411" spans="2:8" x14ac:dyDescent="0.25">
      <c r="B8411" s="192">
        <f t="shared" si="664"/>
        <v>43451.333333312941</v>
      </c>
      <c r="C8411" s="16">
        <f t="shared" si="660"/>
        <v>12</v>
      </c>
      <c r="D8411" s="16">
        <f t="shared" si="661"/>
        <v>1</v>
      </c>
      <c r="E8411" s="16">
        <f t="shared" si="662"/>
        <v>1</v>
      </c>
      <c r="F8411" s="16">
        <f t="shared" si="663"/>
        <v>8</v>
      </c>
      <c r="G8411" s="195">
        <v>8409</v>
      </c>
      <c r="H8411" s="193">
        <v>9.0435152000000005E-2</v>
      </c>
    </row>
    <row r="8412" spans="2:8" x14ac:dyDescent="0.25">
      <c r="B8412" s="192">
        <f t="shared" si="664"/>
        <v>43451.374999979605</v>
      </c>
      <c r="C8412" s="16">
        <f t="shared" si="660"/>
        <v>12</v>
      </c>
      <c r="D8412" s="16">
        <f t="shared" si="661"/>
        <v>1</v>
      </c>
      <c r="E8412" s="16">
        <f t="shared" si="662"/>
        <v>1</v>
      </c>
      <c r="F8412" s="16">
        <f t="shared" si="663"/>
        <v>9</v>
      </c>
      <c r="G8412" s="195">
        <v>8410</v>
      </c>
      <c r="H8412" s="193">
        <v>0.246166304</v>
      </c>
    </row>
    <row r="8413" spans="2:8" x14ac:dyDescent="0.25">
      <c r="B8413" s="192">
        <f t="shared" si="664"/>
        <v>43451.41666664627</v>
      </c>
      <c r="C8413" s="16">
        <f t="shared" si="660"/>
        <v>12</v>
      </c>
      <c r="D8413" s="16">
        <f t="shared" si="661"/>
        <v>1</v>
      </c>
      <c r="E8413" s="16">
        <f t="shared" si="662"/>
        <v>1</v>
      </c>
      <c r="F8413" s="16">
        <f t="shared" si="663"/>
        <v>10</v>
      </c>
      <c r="G8413" s="195">
        <v>8411</v>
      </c>
      <c r="H8413" s="193">
        <v>0.34519619400000001</v>
      </c>
    </row>
    <row r="8414" spans="2:8" x14ac:dyDescent="0.25">
      <c r="B8414" s="192">
        <f t="shared" si="664"/>
        <v>43451.458333312934</v>
      </c>
      <c r="C8414" s="16">
        <f t="shared" si="660"/>
        <v>12</v>
      </c>
      <c r="D8414" s="16">
        <f t="shared" si="661"/>
        <v>1</v>
      </c>
      <c r="E8414" s="16">
        <f t="shared" si="662"/>
        <v>1</v>
      </c>
      <c r="F8414" s="16">
        <f t="shared" si="663"/>
        <v>11</v>
      </c>
      <c r="G8414" s="195">
        <v>8412</v>
      </c>
      <c r="H8414" s="193">
        <v>0.38825005099999998</v>
      </c>
    </row>
    <row r="8415" spans="2:8" x14ac:dyDescent="0.25">
      <c r="B8415" s="192">
        <f t="shared" si="664"/>
        <v>43451.499999979598</v>
      </c>
      <c r="C8415" s="16">
        <f t="shared" si="660"/>
        <v>12</v>
      </c>
      <c r="D8415" s="16">
        <f t="shared" si="661"/>
        <v>1</v>
      </c>
      <c r="E8415" s="16">
        <f t="shared" si="662"/>
        <v>1</v>
      </c>
      <c r="F8415" s="16">
        <f t="shared" si="663"/>
        <v>12</v>
      </c>
      <c r="G8415" s="195">
        <v>8413</v>
      </c>
      <c r="H8415" s="193">
        <v>0.38324311500000002</v>
      </c>
    </row>
    <row r="8416" spans="2:8" x14ac:dyDescent="0.25">
      <c r="B8416" s="192">
        <f t="shared" si="664"/>
        <v>43451.541666646262</v>
      </c>
      <c r="C8416" s="16">
        <f t="shared" si="660"/>
        <v>12</v>
      </c>
      <c r="D8416" s="16">
        <f t="shared" si="661"/>
        <v>1</v>
      </c>
      <c r="E8416" s="16">
        <f t="shared" si="662"/>
        <v>1</v>
      </c>
      <c r="F8416" s="16">
        <f t="shared" si="663"/>
        <v>13</v>
      </c>
      <c r="G8416" s="195">
        <v>8414</v>
      </c>
      <c r="H8416" s="193">
        <v>0.316952715</v>
      </c>
    </row>
    <row r="8417" spans="2:8" x14ac:dyDescent="0.25">
      <c r="B8417" s="192">
        <f t="shared" si="664"/>
        <v>43451.583333312927</v>
      </c>
      <c r="C8417" s="16">
        <f t="shared" si="660"/>
        <v>12</v>
      </c>
      <c r="D8417" s="16">
        <f t="shared" si="661"/>
        <v>1</v>
      </c>
      <c r="E8417" s="16">
        <f t="shared" si="662"/>
        <v>1</v>
      </c>
      <c r="F8417" s="16">
        <f t="shared" si="663"/>
        <v>14</v>
      </c>
      <c r="G8417" s="195">
        <v>8415</v>
      </c>
      <c r="H8417" s="193">
        <v>0.26057938000000003</v>
      </c>
    </row>
    <row r="8418" spans="2:8" x14ac:dyDescent="0.25">
      <c r="B8418" s="192">
        <f t="shared" si="664"/>
        <v>43451.624999979591</v>
      </c>
      <c r="C8418" s="16">
        <f t="shared" si="660"/>
        <v>12</v>
      </c>
      <c r="D8418" s="16">
        <f t="shared" si="661"/>
        <v>1</v>
      </c>
      <c r="E8418" s="16">
        <f t="shared" si="662"/>
        <v>1</v>
      </c>
      <c r="F8418" s="16">
        <f t="shared" si="663"/>
        <v>15</v>
      </c>
      <c r="G8418" s="195">
        <v>8416</v>
      </c>
      <c r="H8418" s="193">
        <v>0.16938974600000001</v>
      </c>
    </row>
    <row r="8419" spans="2:8" x14ac:dyDescent="0.25">
      <c r="B8419" s="192">
        <f t="shared" si="664"/>
        <v>43451.666666646255</v>
      </c>
      <c r="C8419" s="16">
        <f t="shared" si="660"/>
        <v>12</v>
      </c>
      <c r="D8419" s="16">
        <f t="shared" si="661"/>
        <v>1</v>
      </c>
      <c r="E8419" s="16">
        <f t="shared" si="662"/>
        <v>1</v>
      </c>
      <c r="F8419" s="16">
        <f t="shared" si="663"/>
        <v>16</v>
      </c>
      <c r="G8419" s="195">
        <v>8417</v>
      </c>
      <c r="H8419" s="193">
        <v>2.3220036999999999E-2</v>
      </c>
    </row>
    <row r="8420" spans="2:8" x14ac:dyDescent="0.25">
      <c r="B8420" s="192">
        <f t="shared" si="664"/>
        <v>43451.708333312919</v>
      </c>
      <c r="C8420" s="16">
        <f t="shared" si="660"/>
        <v>12</v>
      </c>
      <c r="D8420" s="16">
        <f t="shared" si="661"/>
        <v>1</v>
      </c>
      <c r="E8420" s="16">
        <f t="shared" si="662"/>
        <v>1</v>
      </c>
      <c r="F8420" s="16">
        <f t="shared" si="663"/>
        <v>17</v>
      </c>
      <c r="G8420" s="195">
        <v>8418</v>
      </c>
      <c r="H8420" s="193">
        <v>0</v>
      </c>
    </row>
    <row r="8421" spans="2:8" x14ac:dyDescent="0.25">
      <c r="B8421" s="192">
        <f t="shared" si="664"/>
        <v>43451.749999979584</v>
      </c>
      <c r="C8421" s="16">
        <f t="shared" si="660"/>
        <v>12</v>
      </c>
      <c r="D8421" s="16">
        <f t="shared" si="661"/>
        <v>1</v>
      </c>
      <c r="E8421" s="16">
        <f t="shared" si="662"/>
        <v>1</v>
      </c>
      <c r="F8421" s="16">
        <f t="shared" si="663"/>
        <v>18</v>
      </c>
      <c r="G8421" s="195">
        <v>8419</v>
      </c>
      <c r="H8421" s="193">
        <v>0</v>
      </c>
    </row>
    <row r="8422" spans="2:8" x14ac:dyDescent="0.25">
      <c r="B8422" s="192">
        <f t="shared" si="664"/>
        <v>43451.791666646248</v>
      </c>
      <c r="C8422" s="16">
        <f t="shared" si="660"/>
        <v>12</v>
      </c>
      <c r="D8422" s="16">
        <f t="shared" si="661"/>
        <v>1</v>
      </c>
      <c r="E8422" s="16">
        <f t="shared" si="662"/>
        <v>1</v>
      </c>
      <c r="F8422" s="16">
        <f t="shared" si="663"/>
        <v>19</v>
      </c>
      <c r="G8422" s="195">
        <v>8420</v>
      </c>
      <c r="H8422" s="193">
        <v>0</v>
      </c>
    </row>
    <row r="8423" spans="2:8" x14ac:dyDescent="0.25">
      <c r="B8423" s="192">
        <f t="shared" si="664"/>
        <v>43451.833333312912</v>
      </c>
      <c r="C8423" s="16">
        <f t="shared" si="660"/>
        <v>12</v>
      </c>
      <c r="D8423" s="16">
        <f t="shared" si="661"/>
        <v>1</v>
      </c>
      <c r="E8423" s="16">
        <f t="shared" si="662"/>
        <v>1</v>
      </c>
      <c r="F8423" s="16">
        <f t="shared" si="663"/>
        <v>20</v>
      </c>
      <c r="G8423" s="195">
        <v>8421</v>
      </c>
      <c r="H8423" s="193">
        <v>0</v>
      </c>
    </row>
    <row r="8424" spans="2:8" x14ac:dyDescent="0.25">
      <c r="B8424" s="192">
        <f t="shared" si="664"/>
        <v>43451.874999979576</v>
      </c>
      <c r="C8424" s="16">
        <f t="shared" si="660"/>
        <v>12</v>
      </c>
      <c r="D8424" s="16">
        <f t="shared" si="661"/>
        <v>1</v>
      </c>
      <c r="E8424" s="16">
        <f t="shared" si="662"/>
        <v>1</v>
      </c>
      <c r="F8424" s="16">
        <f t="shared" si="663"/>
        <v>21</v>
      </c>
      <c r="G8424" s="195">
        <v>8422</v>
      </c>
      <c r="H8424" s="193">
        <v>0</v>
      </c>
    </row>
    <row r="8425" spans="2:8" x14ac:dyDescent="0.25">
      <c r="B8425" s="192">
        <f t="shared" si="664"/>
        <v>43451.916666646241</v>
      </c>
      <c r="C8425" s="16">
        <f t="shared" si="660"/>
        <v>12</v>
      </c>
      <c r="D8425" s="16">
        <f t="shared" si="661"/>
        <v>1</v>
      </c>
      <c r="E8425" s="16">
        <f t="shared" si="662"/>
        <v>1</v>
      </c>
      <c r="F8425" s="16">
        <f t="shared" si="663"/>
        <v>22</v>
      </c>
      <c r="G8425" s="195">
        <v>8423</v>
      </c>
      <c r="H8425" s="193">
        <v>0</v>
      </c>
    </row>
    <row r="8426" spans="2:8" x14ac:dyDescent="0.25">
      <c r="B8426" s="192">
        <f t="shared" si="664"/>
        <v>43451.958333312905</v>
      </c>
      <c r="C8426" s="16">
        <f t="shared" si="660"/>
        <v>12</v>
      </c>
      <c r="D8426" s="16">
        <f t="shared" si="661"/>
        <v>1</v>
      </c>
      <c r="E8426" s="16">
        <f t="shared" si="662"/>
        <v>1</v>
      </c>
      <c r="F8426" s="16">
        <f t="shared" si="663"/>
        <v>23</v>
      </c>
      <c r="G8426" s="195">
        <v>8424</v>
      </c>
      <c r="H8426" s="193">
        <v>0</v>
      </c>
    </row>
    <row r="8427" spans="2:8" x14ac:dyDescent="0.25">
      <c r="B8427" s="192">
        <f t="shared" si="664"/>
        <v>43451.999999979569</v>
      </c>
      <c r="C8427" s="16">
        <f t="shared" si="660"/>
        <v>12</v>
      </c>
      <c r="D8427" s="16">
        <f t="shared" si="661"/>
        <v>2</v>
      </c>
      <c r="E8427" s="16">
        <f t="shared" si="662"/>
        <v>1</v>
      </c>
      <c r="F8427" s="16">
        <f t="shared" si="663"/>
        <v>0</v>
      </c>
      <c r="G8427" s="195">
        <v>8425</v>
      </c>
      <c r="H8427" s="193">
        <v>0</v>
      </c>
    </row>
    <row r="8428" spans="2:8" x14ac:dyDescent="0.25">
      <c r="B8428" s="192">
        <f t="shared" si="664"/>
        <v>43452.041666646233</v>
      </c>
      <c r="C8428" s="16">
        <f t="shared" si="660"/>
        <v>12</v>
      </c>
      <c r="D8428" s="16">
        <f t="shared" si="661"/>
        <v>2</v>
      </c>
      <c r="E8428" s="16">
        <f t="shared" si="662"/>
        <v>1</v>
      </c>
      <c r="F8428" s="16">
        <f t="shared" si="663"/>
        <v>1</v>
      </c>
      <c r="G8428" s="195">
        <v>8426</v>
      </c>
      <c r="H8428" s="193">
        <v>0</v>
      </c>
    </row>
    <row r="8429" spans="2:8" x14ac:dyDescent="0.25">
      <c r="B8429" s="192">
        <f t="shared" si="664"/>
        <v>43452.083333312898</v>
      </c>
      <c r="C8429" s="16">
        <f t="shared" si="660"/>
        <v>12</v>
      </c>
      <c r="D8429" s="16">
        <f t="shared" si="661"/>
        <v>2</v>
      </c>
      <c r="E8429" s="16">
        <f t="shared" si="662"/>
        <v>1</v>
      </c>
      <c r="F8429" s="16">
        <f t="shared" si="663"/>
        <v>2</v>
      </c>
      <c r="G8429" s="195">
        <v>8427</v>
      </c>
      <c r="H8429" s="193">
        <v>0</v>
      </c>
    </row>
    <row r="8430" spans="2:8" x14ac:dyDescent="0.25">
      <c r="B8430" s="192">
        <f t="shared" si="664"/>
        <v>43452.124999979562</v>
      </c>
      <c r="C8430" s="16">
        <f t="shared" si="660"/>
        <v>12</v>
      </c>
      <c r="D8430" s="16">
        <f t="shared" si="661"/>
        <v>2</v>
      </c>
      <c r="E8430" s="16">
        <f t="shared" si="662"/>
        <v>1</v>
      </c>
      <c r="F8430" s="16">
        <f t="shared" si="663"/>
        <v>3</v>
      </c>
      <c r="G8430" s="195">
        <v>8428</v>
      </c>
      <c r="H8430" s="193">
        <v>0</v>
      </c>
    </row>
    <row r="8431" spans="2:8" x14ac:dyDescent="0.25">
      <c r="B8431" s="192">
        <f t="shared" si="664"/>
        <v>43452.166666646226</v>
      </c>
      <c r="C8431" s="16">
        <f t="shared" si="660"/>
        <v>12</v>
      </c>
      <c r="D8431" s="16">
        <f t="shared" si="661"/>
        <v>2</v>
      </c>
      <c r="E8431" s="16">
        <f t="shared" si="662"/>
        <v>1</v>
      </c>
      <c r="F8431" s="16">
        <f t="shared" si="663"/>
        <v>4</v>
      </c>
      <c r="G8431" s="195">
        <v>8429</v>
      </c>
      <c r="H8431" s="193">
        <v>0</v>
      </c>
    </row>
    <row r="8432" spans="2:8" x14ac:dyDescent="0.25">
      <c r="B8432" s="192">
        <f t="shared" si="664"/>
        <v>43452.20833331289</v>
      </c>
      <c r="C8432" s="16">
        <f t="shared" si="660"/>
        <v>12</v>
      </c>
      <c r="D8432" s="16">
        <f t="shared" si="661"/>
        <v>2</v>
      </c>
      <c r="E8432" s="16">
        <f t="shared" si="662"/>
        <v>1</v>
      </c>
      <c r="F8432" s="16">
        <f t="shared" si="663"/>
        <v>5</v>
      </c>
      <c r="G8432" s="195">
        <v>8430</v>
      </c>
      <c r="H8432" s="193">
        <v>0</v>
      </c>
    </row>
    <row r="8433" spans="2:8" x14ac:dyDescent="0.25">
      <c r="B8433" s="192">
        <f t="shared" si="664"/>
        <v>43452.249999979555</v>
      </c>
      <c r="C8433" s="16">
        <f t="shared" si="660"/>
        <v>12</v>
      </c>
      <c r="D8433" s="16">
        <f t="shared" si="661"/>
        <v>2</v>
      </c>
      <c r="E8433" s="16">
        <f t="shared" si="662"/>
        <v>1</v>
      </c>
      <c r="F8433" s="16">
        <f t="shared" si="663"/>
        <v>6</v>
      </c>
      <c r="G8433" s="195">
        <v>8431</v>
      </c>
      <c r="H8433" s="193">
        <v>0</v>
      </c>
    </row>
    <row r="8434" spans="2:8" x14ac:dyDescent="0.25">
      <c r="B8434" s="192">
        <f t="shared" si="664"/>
        <v>43452.291666646219</v>
      </c>
      <c r="C8434" s="16">
        <f t="shared" si="660"/>
        <v>12</v>
      </c>
      <c r="D8434" s="16">
        <f t="shared" si="661"/>
        <v>2</v>
      </c>
      <c r="E8434" s="16">
        <f t="shared" si="662"/>
        <v>1</v>
      </c>
      <c r="F8434" s="16">
        <f t="shared" si="663"/>
        <v>7</v>
      </c>
      <c r="G8434" s="195">
        <v>8432</v>
      </c>
      <c r="H8434" s="193">
        <v>3.3823700000000002E-4</v>
      </c>
    </row>
    <row r="8435" spans="2:8" x14ac:dyDescent="0.25">
      <c r="B8435" s="192">
        <f t="shared" si="664"/>
        <v>43452.333333312883</v>
      </c>
      <c r="C8435" s="16">
        <f t="shared" si="660"/>
        <v>12</v>
      </c>
      <c r="D8435" s="16">
        <f t="shared" si="661"/>
        <v>2</v>
      </c>
      <c r="E8435" s="16">
        <f t="shared" si="662"/>
        <v>1</v>
      </c>
      <c r="F8435" s="16">
        <f t="shared" si="663"/>
        <v>8</v>
      </c>
      <c r="G8435" s="195">
        <v>8433</v>
      </c>
      <c r="H8435" s="193">
        <v>9.4732211999999996E-2</v>
      </c>
    </row>
    <row r="8436" spans="2:8" x14ac:dyDescent="0.25">
      <c r="B8436" s="192">
        <f t="shared" si="664"/>
        <v>43452.374999979547</v>
      </c>
      <c r="C8436" s="16">
        <f t="shared" si="660"/>
        <v>12</v>
      </c>
      <c r="D8436" s="16">
        <f t="shared" si="661"/>
        <v>2</v>
      </c>
      <c r="E8436" s="16">
        <f t="shared" si="662"/>
        <v>1</v>
      </c>
      <c r="F8436" s="16">
        <f t="shared" si="663"/>
        <v>9</v>
      </c>
      <c r="G8436" s="195">
        <v>8434</v>
      </c>
      <c r="H8436" s="193">
        <v>0.243188722</v>
      </c>
    </row>
    <row r="8437" spans="2:8" x14ac:dyDescent="0.25">
      <c r="B8437" s="192">
        <f t="shared" si="664"/>
        <v>43452.416666646212</v>
      </c>
      <c r="C8437" s="16">
        <f t="shared" si="660"/>
        <v>12</v>
      </c>
      <c r="D8437" s="16">
        <f t="shared" si="661"/>
        <v>2</v>
      </c>
      <c r="E8437" s="16">
        <f t="shared" si="662"/>
        <v>1</v>
      </c>
      <c r="F8437" s="16">
        <f t="shared" si="663"/>
        <v>10</v>
      </c>
      <c r="G8437" s="195">
        <v>8435</v>
      </c>
      <c r="H8437" s="193">
        <v>0.33303550599999998</v>
      </c>
    </row>
    <row r="8438" spans="2:8" x14ac:dyDescent="0.25">
      <c r="B8438" s="192">
        <f t="shared" si="664"/>
        <v>43452.458333312876</v>
      </c>
      <c r="C8438" s="16">
        <f t="shared" si="660"/>
        <v>12</v>
      </c>
      <c r="D8438" s="16">
        <f t="shared" si="661"/>
        <v>2</v>
      </c>
      <c r="E8438" s="16">
        <f t="shared" si="662"/>
        <v>1</v>
      </c>
      <c r="F8438" s="16">
        <f t="shared" si="663"/>
        <v>11</v>
      </c>
      <c r="G8438" s="195">
        <v>8436</v>
      </c>
      <c r="H8438" s="193">
        <v>0.36456156299999998</v>
      </c>
    </row>
    <row r="8439" spans="2:8" x14ac:dyDescent="0.25">
      <c r="B8439" s="192">
        <f t="shared" si="664"/>
        <v>43452.49999997954</v>
      </c>
      <c r="C8439" s="16">
        <f t="shared" si="660"/>
        <v>12</v>
      </c>
      <c r="D8439" s="16">
        <f t="shared" si="661"/>
        <v>2</v>
      </c>
      <c r="E8439" s="16">
        <f t="shared" si="662"/>
        <v>1</v>
      </c>
      <c r="F8439" s="16">
        <f t="shared" si="663"/>
        <v>12</v>
      </c>
      <c r="G8439" s="195">
        <v>8437</v>
      </c>
      <c r="H8439" s="193">
        <v>0.372840803</v>
      </c>
    </row>
    <row r="8440" spans="2:8" x14ac:dyDescent="0.25">
      <c r="B8440" s="192">
        <f t="shared" si="664"/>
        <v>43452.541666646204</v>
      </c>
      <c r="C8440" s="16">
        <f t="shared" si="660"/>
        <v>12</v>
      </c>
      <c r="D8440" s="16">
        <f t="shared" si="661"/>
        <v>2</v>
      </c>
      <c r="E8440" s="16">
        <f t="shared" si="662"/>
        <v>1</v>
      </c>
      <c r="F8440" s="16">
        <f t="shared" si="663"/>
        <v>13</v>
      </c>
      <c r="G8440" s="195">
        <v>8438</v>
      </c>
      <c r="H8440" s="193">
        <v>0.33133328099999998</v>
      </c>
    </row>
    <row r="8441" spans="2:8" x14ac:dyDescent="0.25">
      <c r="B8441" s="192">
        <f t="shared" si="664"/>
        <v>43452.583333312868</v>
      </c>
      <c r="C8441" s="16">
        <f t="shared" si="660"/>
        <v>12</v>
      </c>
      <c r="D8441" s="16">
        <f t="shared" si="661"/>
        <v>2</v>
      </c>
      <c r="E8441" s="16">
        <f t="shared" si="662"/>
        <v>1</v>
      </c>
      <c r="F8441" s="16">
        <f t="shared" si="663"/>
        <v>14</v>
      </c>
      <c r="G8441" s="195">
        <v>8439</v>
      </c>
      <c r="H8441" s="193">
        <v>0.26521842299999998</v>
      </c>
    </row>
    <row r="8442" spans="2:8" x14ac:dyDescent="0.25">
      <c r="B8442" s="192">
        <f t="shared" si="664"/>
        <v>43452.624999979533</v>
      </c>
      <c r="C8442" s="16">
        <f t="shared" si="660"/>
        <v>12</v>
      </c>
      <c r="D8442" s="16">
        <f t="shared" si="661"/>
        <v>2</v>
      </c>
      <c r="E8442" s="16">
        <f t="shared" si="662"/>
        <v>1</v>
      </c>
      <c r="F8442" s="16">
        <f t="shared" si="663"/>
        <v>15</v>
      </c>
      <c r="G8442" s="195">
        <v>8440</v>
      </c>
      <c r="H8442" s="193">
        <v>0.16355771999999999</v>
      </c>
    </row>
    <row r="8443" spans="2:8" x14ac:dyDescent="0.25">
      <c r="B8443" s="192">
        <f t="shared" si="664"/>
        <v>43452.666666646197</v>
      </c>
      <c r="C8443" s="16">
        <f t="shared" si="660"/>
        <v>12</v>
      </c>
      <c r="D8443" s="16">
        <f t="shared" si="661"/>
        <v>2</v>
      </c>
      <c r="E8443" s="16">
        <f t="shared" si="662"/>
        <v>1</v>
      </c>
      <c r="F8443" s="16">
        <f t="shared" si="663"/>
        <v>16</v>
      </c>
      <c r="G8443" s="195">
        <v>8441</v>
      </c>
      <c r="H8443" s="193">
        <v>2.2690452E-2</v>
      </c>
    </row>
    <row r="8444" spans="2:8" x14ac:dyDescent="0.25">
      <c r="B8444" s="192">
        <f t="shared" si="664"/>
        <v>43452.708333312861</v>
      </c>
      <c r="C8444" s="16">
        <f t="shared" si="660"/>
        <v>12</v>
      </c>
      <c r="D8444" s="16">
        <f t="shared" si="661"/>
        <v>2</v>
      </c>
      <c r="E8444" s="16">
        <f t="shared" si="662"/>
        <v>1</v>
      </c>
      <c r="F8444" s="16">
        <f t="shared" si="663"/>
        <v>17</v>
      </c>
      <c r="G8444" s="195">
        <v>8442</v>
      </c>
      <c r="H8444" s="193">
        <v>0</v>
      </c>
    </row>
    <row r="8445" spans="2:8" x14ac:dyDescent="0.25">
      <c r="B8445" s="192">
        <f t="shared" si="664"/>
        <v>43452.749999979525</v>
      </c>
      <c r="C8445" s="16">
        <f t="shared" si="660"/>
        <v>12</v>
      </c>
      <c r="D8445" s="16">
        <f t="shared" si="661"/>
        <v>2</v>
      </c>
      <c r="E8445" s="16">
        <f t="shared" si="662"/>
        <v>1</v>
      </c>
      <c r="F8445" s="16">
        <f t="shared" si="663"/>
        <v>18</v>
      </c>
      <c r="G8445" s="195">
        <v>8443</v>
      </c>
      <c r="H8445" s="193">
        <v>0</v>
      </c>
    </row>
    <row r="8446" spans="2:8" x14ac:dyDescent="0.25">
      <c r="B8446" s="192">
        <f t="shared" si="664"/>
        <v>43452.79166664619</v>
      </c>
      <c r="C8446" s="16">
        <f t="shared" si="660"/>
        <v>12</v>
      </c>
      <c r="D8446" s="16">
        <f t="shared" si="661"/>
        <v>2</v>
      </c>
      <c r="E8446" s="16">
        <f t="shared" si="662"/>
        <v>1</v>
      </c>
      <c r="F8446" s="16">
        <f t="shared" si="663"/>
        <v>19</v>
      </c>
      <c r="G8446" s="195">
        <v>8444</v>
      </c>
      <c r="H8446" s="193">
        <v>0</v>
      </c>
    </row>
    <row r="8447" spans="2:8" x14ac:dyDescent="0.25">
      <c r="B8447" s="192">
        <f t="shared" si="664"/>
        <v>43452.833333312854</v>
      </c>
      <c r="C8447" s="16">
        <f t="shared" si="660"/>
        <v>12</v>
      </c>
      <c r="D8447" s="16">
        <f t="shared" si="661"/>
        <v>2</v>
      </c>
      <c r="E8447" s="16">
        <f t="shared" si="662"/>
        <v>1</v>
      </c>
      <c r="F8447" s="16">
        <f t="shared" si="663"/>
        <v>20</v>
      </c>
      <c r="G8447" s="195">
        <v>8445</v>
      </c>
      <c r="H8447" s="193">
        <v>0</v>
      </c>
    </row>
    <row r="8448" spans="2:8" x14ac:dyDescent="0.25">
      <c r="B8448" s="192">
        <f t="shared" si="664"/>
        <v>43452.874999979518</v>
      </c>
      <c r="C8448" s="16">
        <f t="shared" si="660"/>
        <v>12</v>
      </c>
      <c r="D8448" s="16">
        <f t="shared" si="661"/>
        <v>2</v>
      </c>
      <c r="E8448" s="16">
        <f t="shared" si="662"/>
        <v>1</v>
      </c>
      <c r="F8448" s="16">
        <f t="shared" si="663"/>
        <v>21</v>
      </c>
      <c r="G8448" s="195">
        <v>8446</v>
      </c>
      <c r="H8448" s="193">
        <v>0</v>
      </c>
    </row>
    <row r="8449" spans="2:8" x14ac:dyDescent="0.25">
      <c r="B8449" s="192">
        <f t="shared" si="664"/>
        <v>43452.916666646182</v>
      </c>
      <c r="C8449" s="16">
        <f t="shared" si="660"/>
        <v>12</v>
      </c>
      <c r="D8449" s="16">
        <f t="shared" si="661"/>
        <v>2</v>
      </c>
      <c r="E8449" s="16">
        <f t="shared" si="662"/>
        <v>1</v>
      </c>
      <c r="F8449" s="16">
        <f t="shared" si="663"/>
        <v>22</v>
      </c>
      <c r="G8449" s="195">
        <v>8447</v>
      </c>
      <c r="H8449" s="193">
        <v>0</v>
      </c>
    </row>
    <row r="8450" spans="2:8" x14ac:dyDescent="0.25">
      <c r="B8450" s="192">
        <f t="shared" si="664"/>
        <v>43452.958333312847</v>
      </c>
      <c r="C8450" s="16">
        <f t="shared" si="660"/>
        <v>12</v>
      </c>
      <c r="D8450" s="16">
        <f t="shared" si="661"/>
        <v>2</v>
      </c>
      <c r="E8450" s="16">
        <f t="shared" si="662"/>
        <v>1</v>
      </c>
      <c r="F8450" s="16">
        <f t="shared" si="663"/>
        <v>23</v>
      </c>
      <c r="G8450" s="195">
        <v>8448</v>
      </c>
      <c r="H8450" s="193">
        <v>0</v>
      </c>
    </row>
    <row r="8451" spans="2:8" x14ac:dyDescent="0.25">
      <c r="B8451" s="192">
        <f t="shared" si="664"/>
        <v>43452.999999979511</v>
      </c>
      <c r="C8451" s="16">
        <f t="shared" si="660"/>
        <v>12</v>
      </c>
      <c r="D8451" s="16">
        <f t="shared" si="661"/>
        <v>3</v>
      </c>
      <c r="E8451" s="16">
        <f t="shared" si="662"/>
        <v>1</v>
      </c>
      <c r="F8451" s="16">
        <f t="shared" si="663"/>
        <v>0</v>
      </c>
      <c r="G8451" s="195">
        <v>8449</v>
      </c>
      <c r="H8451" s="193">
        <v>0</v>
      </c>
    </row>
    <row r="8452" spans="2:8" x14ac:dyDescent="0.25">
      <c r="B8452" s="192">
        <f t="shared" si="664"/>
        <v>43453.041666646175</v>
      </c>
      <c r="C8452" s="16">
        <f t="shared" ref="C8452:C8515" si="665">MONTH(B8452)</f>
        <v>12</v>
      </c>
      <c r="D8452" s="16">
        <f t="shared" ref="D8452:D8515" si="666">WEEKDAY(B8452,2)</f>
        <v>3</v>
      </c>
      <c r="E8452" s="16">
        <f t="shared" ref="E8452:E8515" si="667">IF(D8452&lt;6,1,2)</f>
        <v>1</v>
      </c>
      <c r="F8452" s="16">
        <f t="shared" ref="F8452:F8515" si="668">HOUR(B8452)</f>
        <v>1</v>
      </c>
      <c r="G8452" s="195">
        <v>8450</v>
      </c>
      <c r="H8452" s="193">
        <v>0</v>
      </c>
    </row>
    <row r="8453" spans="2:8" x14ac:dyDescent="0.25">
      <c r="B8453" s="192">
        <f t="shared" ref="B8453:B8516" si="669">B8452+1/24</f>
        <v>43453.083333312839</v>
      </c>
      <c r="C8453" s="16">
        <f t="shared" si="665"/>
        <v>12</v>
      </c>
      <c r="D8453" s="16">
        <f t="shared" si="666"/>
        <v>3</v>
      </c>
      <c r="E8453" s="16">
        <f t="shared" si="667"/>
        <v>1</v>
      </c>
      <c r="F8453" s="16">
        <f t="shared" si="668"/>
        <v>2</v>
      </c>
      <c r="G8453" s="195">
        <v>8451</v>
      </c>
      <c r="H8453" s="193">
        <v>0</v>
      </c>
    </row>
    <row r="8454" spans="2:8" x14ac:dyDescent="0.25">
      <c r="B8454" s="192">
        <f t="shared" si="669"/>
        <v>43453.124999979504</v>
      </c>
      <c r="C8454" s="16">
        <f t="shared" si="665"/>
        <v>12</v>
      </c>
      <c r="D8454" s="16">
        <f t="shared" si="666"/>
        <v>3</v>
      </c>
      <c r="E8454" s="16">
        <f t="shared" si="667"/>
        <v>1</v>
      </c>
      <c r="F8454" s="16">
        <f t="shared" si="668"/>
        <v>3</v>
      </c>
      <c r="G8454" s="195">
        <v>8452</v>
      </c>
      <c r="H8454" s="193">
        <v>0</v>
      </c>
    </row>
    <row r="8455" spans="2:8" x14ac:dyDescent="0.25">
      <c r="B8455" s="192">
        <f t="shared" si="669"/>
        <v>43453.166666646168</v>
      </c>
      <c r="C8455" s="16">
        <f t="shared" si="665"/>
        <v>12</v>
      </c>
      <c r="D8455" s="16">
        <f t="shared" si="666"/>
        <v>3</v>
      </c>
      <c r="E8455" s="16">
        <f t="shared" si="667"/>
        <v>1</v>
      </c>
      <c r="F8455" s="16">
        <f t="shared" si="668"/>
        <v>4</v>
      </c>
      <c r="G8455" s="195">
        <v>8453</v>
      </c>
      <c r="H8455" s="193">
        <v>0</v>
      </c>
    </row>
    <row r="8456" spans="2:8" x14ac:dyDescent="0.25">
      <c r="B8456" s="192">
        <f t="shared" si="669"/>
        <v>43453.208333312832</v>
      </c>
      <c r="C8456" s="16">
        <f t="shared" si="665"/>
        <v>12</v>
      </c>
      <c r="D8456" s="16">
        <f t="shared" si="666"/>
        <v>3</v>
      </c>
      <c r="E8456" s="16">
        <f t="shared" si="667"/>
        <v>1</v>
      </c>
      <c r="F8456" s="16">
        <f t="shared" si="668"/>
        <v>5</v>
      </c>
      <c r="G8456" s="195">
        <v>8454</v>
      </c>
      <c r="H8456" s="193">
        <v>0</v>
      </c>
    </row>
    <row r="8457" spans="2:8" x14ac:dyDescent="0.25">
      <c r="B8457" s="192">
        <f t="shared" si="669"/>
        <v>43453.249999979496</v>
      </c>
      <c r="C8457" s="16">
        <f t="shared" si="665"/>
        <v>12</v>
      </c>
      <c r="D8457" s="16">
        <f t="shared" si="666"/>
        <v>3</v>
      </c>
      <c r="E8457" s="16">
        <f t="shared" si="667"/>
        <v>1</v>
      </c>
      <c r="F8457" s="16">
        <f t="shared" si="668"/>
        <v>6</v>
      </c>
      <c r="G8457" s="195">
        <v>8455</v>
      </c>
      <c r="H8457" s="193">
        <v>0</v>
      </c>
    </row>
    <row r="8458" spans="2:8" x14ac:dyDescent="0.25">
      <c r="B8458" s="192">
        <f t="shared" si="669"/>
        <v>43453.291666646161</v>
      </c>
      <c r="C8458" s="16">
        <f t="shared" si="665"/>
        <v>12</v>
      </c>
      <c r="D8458" s="16">
        <f t="shared" si="666"/>
        <v>3</v>
      </c>
      <c r="E8458" s="16">
        <f t="shared" si="667"/>
        <v>1</v>
      </c>
      <c r="F8458" s="16">
        <f t="shared" si="668"/>
        <v>7</v>
      </c>
      <c r="G8458" s="195">
        <v>8456</v>
      </c>
      <c r="H8458" s="193">
        <v>3.3823700000000002E-4</v>
      </c>
    </row>
    <row r="8459" spans="2:8" x14ac:dyDescent="0.25">
      <c r="B8459" s="192">
        <f t="shared" si="669"/>
        <v>43453.333333312825</v>
      </c>
      <c r="C8459" s="16">
        <f t="shared" si="665"/>
        <v>12</v>
      </c>
      <c r="D8459" s="16">
        <f t="shared" si="666"/>
        <v>3</v>
      </c>
      <c r="E8459" s="16">
        <f t="shared" si="667"/>
        <v>1</v>
      </c>
      <c r="F8459" s="16">
        <f t="shared" si="668"/>
        <v>8</v>
      </c>
      <c r="G8459" s="195">
        <v>8457</v>
      </c>
      <c r="H8459" s="193">
        <v>9.6421705999999996E-2</v>
      </c>
    </row>
    <row r="8460" spans="2:8" x14ac:dyDescent="0.25">
      <c r="B8460" s="192">
        <f t="shared" si="669"/>
        <v>43453.374999979489</v>
      </c>
      <c r="C8460" s="16">
        <f t="shared" si="665"/>
        <v>12</v>
      </c>
      <c r="D8460" s="16">
        <f t="shared" si="666"/>
        <v>3</v>
      </c>
      <c r="E8460" s="16">
        <f t="shared" si="667"/>
        <v>1</v>
      </c>
      <c r="F8460" s="16">
        <f t="shared" si="668"/>
        <v>9</v>
      </c>
      <c r="G8460" s="195">
        <v>8458</v>
      </c>
      <c r="H8460" s="193">
        <v>0.25793229600000001</v>
      </c>
    </row>
    <row r="8461" spans="2:8" x14ac:dyDescent="0.25">
      <c r="B8461" s="192">
        <f t="shared" si="669"/>
        <v>43453.416666646153</v>
      </c>
      <c r="C8461" s="16">
        <f t="shared" si="665"/>
        <v>12</v>
      </c>
      <c r="D8461" s="16">
        <f t="shared" si="666"/>
        <v>3</v>
      </c>
      <c r="E8461" s="16">
        <f t="shared" si="667"/>
        <v>1</v>
      </c>
      <c r="F8461" s="16">
        <f t="shared" si="668"/>
        <v>10</v>
      </c>
      <c r="G8461" s="195">
        <v>8459</v>
      </c>
      <c r="H8461" s="193">
        <v>0.32873505800000002</v>
      </c>
    </row>
    <row r="8462" spans="2:8" x14ac:dyDescent="0.25">
      <c r="B8462" s="192">
        <f t="shared" si="669"/>
        <v>43453.458333312818</v>
      </c>
      <c r="C8462" s="16">
        <f t="shared" si="665"/>
        <v>12</v>
      </c>
      <c r="D8462" s="16">
        <f t="shared" si="666"/>
        <v>3</v>
      </c>
      <c r="E8462" s="16">
        <f t="shared" si="667"/>
        <v>1</v>
      </c>
      <c r="F8462" s="16">
        <f t="shared" si="668"/>
        <v>11</v>
      </c>
      <c r="G8462" s="195">
        <v>8460</v>
      </c>
      <c r="H8462" s="193">
        <v>0.340483967</v>
      </c>
    </row>
    <row r="8463" spans="2:8" x14ac:dyDescent="0.25">
      <c r="B8463" s="192">
        <f t="shared" si="669"/>
        <v>43453.499999979482</v>
      </c>
      <c r="C8463" s="16">
        <f t="shared" si="665"/>
        <v>12</v>
      </c>
      <c r="D8463" s="16">
        <f t="shared" si="666"/>
        <v>3</v>
      </c>
      <c r="E8463" s="16">
        <f t="shared" si="667"/>
        <v>1</v>
      </c>
      <c r="F8463" s="16">
        <f t="shared" si="668"/>
        <v>12</v>
      </c>
      <c r="G8463" s="195">
        <v>8461</v>
      </c>
      <c r="H8463" s="193">
        <v>0.35374955200000002</v>
      </c>
    </row>
    <row r="8464" spans="2:8" x14ac:dyDescent="0.25">
      <c r="B8464" s="192">
        <f t="shared" si="669"/>
        <v>43453.541666646146</v>
      </c>
      <c r="C8464" s="16">
        <f t="shared" si="665"/>
        <v>12</v>
      </c>
      <c r="D8464" s="16">
        <f t="shared" si="666"/>
        <v>3</v>
      </c>
      <c r="E8464" s="16">
        <f t="shared" si="667"/>
        <v>1</v>
      </c>
      <c r="F8464" s="16">
        <f t="shared" si="668"/>
        <v>13</v>
      </c>
      <c r="G8464" s="195">
        <v>8462</v>
      </c>
      <c r="H8464" s="193">
        <v>0.325283404</v>
      </c>
    </row>
    <row r="8465" spans="2:8" x14ac:dyDescent="0.25">
      <c r="B8465" s="192">
        <f t="shared" si="669"/>
        <v>43453.58333331281</v>
      </c>
      <c r="C8465" s="16">
        <f t="shared" si="665"/>
        <v>12</v>
      </c>
      <c r="D8465" s="16">
        <f t="shared" si="666"/>
        <v>3</v>
      </c>
      <c r="E8465" s="16">
        <f t="shared" si="667"/>
        <v>1</v>
      </c>
      <c r="F8465" s="16">
        <f t="shared" si="668"/>
        <v>14</v>
      </c>
      <c r="G8465" s="195">
        <v>8463</v>
      </c>
      <c r="H8465" s="193">
        <v>0.27289625699999998</v>
      </c>
    </row>
    <row r="8466" spans="2:8" x14ac:dyDescent="0.25">
      <c r="B8466" s="192">
        <f t="shared" si="669"/>
        <v>43453.624999979475</v>
      </c>
      <c r="C8466" s="16">
        <f t="shared" si="665"/>
        <v>12</v>
      </c>
      <c r="D8466" s="16">
        <f t="shared" si="666"/>
        <v>3</v>
      </c>
      <c r="E8466" s="16">
        <f t="shared" si="667"/>
        <v>1</v>
      </c>
      <c r="F8466" s="16">
        <f t="shared" si="668"/>
        <v>15</v>
      </c>
      <c r="G8466" s="195">
        <v>8464</v>
      </c>
      <c r="H8466" s="193">
        <v>0.17385625399999999</v>
      </c>
    </row>
    <row r="8467" spans="2:8" x14ac:dyDescent="0.25">
      <c r="B8467" s="192">
        <f t="shared" si="669"/>
        <v>43453.666666646139</v>
      </c>
      <c r="C8467" s="16">
        <f t="shared" si="665"/>
        <v>12</v>
      </c>
      <c r="D8467" s="16">
        <f t="shared" si="666"/>
        <v>3</v>
      </c>
      <c r="E8467" s="16">
        <f t="shared" si="667"/>
        <v>1</v>
      </c>
      <c r="F8467" s="16">
        <f t="shared" si="668"/>
        <v>16</v>
      </c>
      <c r="G8467" s="195">
        <v>8465</v>
      </c>
      <c r="H8467" s="193">
        <v>2.4804985000000002E-2</v>
      </c>
    </row>
    <row r="8468" spans="2:8" x14ac:dyDescent="0.25">
      <c r="B8468" s="192">
        <f t="shared" si="669"/>
        <v>43453.708333312803</v>
      </c>
      <c r="C8468" s="16">
        <f t="shared" si="665"/>
        <v>12</v>
      </c>
      <c r="D8468" s="16">
        <f t="shared" si="666"/>
        <v>3</v>
      </c>
      <c r="E8468" s="16">
        <f t="shared" si="667"/>
        <v>1</v>
      </c>
      <c r="F8468" s="16">
        <f t="shared" si="668"/>
        <v>17</v>
      </c>
      <c r="G8468" s="195">
        <v>8466</v>
      </c>
      <c r="H8468" s="193">
        <v>0</v>
      </c>
    </row>
    <row r="8469" spans="2:8" x14ac:dyDescent="0.25">
      <c r="B8469" s="192">
        <f t="shared" si="669"/>
        <v>43453.749999979467</v>
      </c>
      <c r="C8469" s="16">
        <f t="shared" si="665"/>
        <v>12</v>
      </c>
      <c r="D8469" s="16">
        <f t="shared" si="666"/>
        <v>3</v>
      </c>
      <c r="E8469" s="16">
        <f t="shared" si="667"/>
        <v>1</v>
      </c>
      <c r="F8469" s="16">
        <f t="shared" si="668"/>
        <v>18</v>
      </c>
      <c r="G8469" s="195">
        <v>8467</v>
      </c>
      <c r="H8469" s="193">
        <v>0</v>
      </c>
    </row>
    <row r="8470" spans="2:8" x14ac:dyDescent="0.25">
      <c r="B8470" s="192">
        <f t="shared" si="669"/>
        <v>43453.791666646131</v>
      </c>
      <c r="C8470" s="16">
        <f t="shared" si="665"/>
        <v>12</v>
      </c>
      <c r="D8470" s="16">
        <f t="shared" si="666"/>
        <v>3</v>
      </c>
      <c r="E8470" s="16">
        <f t="shared" si="667"/>
        <v>1</v>
      </c>
      <c r="F8470" s="16">
        <f t="shared" si="668"/>
        <v>19</v>
      </c>
      <c r="G8470" s="195">
        <v>8468</v>
      </c>
      <c r="H8470" s="193">
        <v>0</v>
      </c>
    </row>
    <row r="8471" spans="2:8" x14ac:dyDescent="0.25">
      <c r="B8471" s="192">
        <f t="shared" si="669"/>
        <v>43453.833333312796</v>
      </c>
      <c r="C8471" s="16">
        <f t="shared" si="665"/>
        <v>12</v>
      </c>
      <c r="D8471" s="16">
        <f t="shared" si="666"/>
        <v>3</v>
      </c>
      <c r="E8471" s="16">
        <f t="shared" si="667"/>
        <v>1</v>
      </c>
      <c r="F8471" s="16">
        <f t="shared" si="668"/>
        <v>20</v>
      </c>
      <c r="G8471" s="195">
        <v>8469</v>
      </c>
      <c r="H8471" s="193">
        <v>0</v>
      </c>
    </row>
    <row r="8472" spans="2:8" x14ac:dyDescent="0.25">
      <c r="B8472" s="192">
        <f t="shared" si="669"/>
        <v>43453.87499997946</v>
      </c>
      <c r="C8472" s="16">
        <f t="shared" si="665"/>
        <v>12</v>
      </c>
      <c r="D8472" s="16">
        <f t="shared" si="666"/>
        <v>3</v>
      </c>
      <c r="E8472" s="16">
        <f t="shared" si="667"/>
        <v>1</v>
      </c>
      <c r="F8472" s="16">
        <f t="shared" si="668"/>
        <v>21</v>
      </c>
      <c r="G8472" s="195">
        <v>8470</v>
      </c>
      <c r="H8472" s="193">
        <v>0</v>
      </c>
    </row>
    <row r="8473" spans="2:8" x14ac:dyDescent="0.25">
      <c r="B8473" s="192">
        <f t="shared" si="669"/>
        <v>43453.916666646124</v>
      </c>
      <c r="C8473" s="16">
        <f t="shared" si="665"/>
        <v>12</v>
      </c>
      <c r="D8473" s="16">
        <f t="shared" si="666"/>
        <v>3</v>
      </c>
      <c r="E8473" s="16">
        <f t="shared" si="667"/>
        <v>1</v>
      </c>
      <c r="F8473" s="16">
        <f t="shared" si="668"/>
        <v>22</v>
      </c>
      <c r="G8473" s="195">
        <v>8471</v>
      </c>
      <c r="H8473" s="193">
        <v>0</v>
      </c>
    </row>
    <row r="8474" spans="2:8" x14ac:dyDescent="0.25">
      <c r="B8474" s="192">
        <f t="shared" si="669"/>
        <v>43453.958333312788</v>
      </c>
      <c r="C8474" s="16">
        <f t="shared" si="665"/>
        <v>12</v>
      </c>
      <c r="D8474" s="16">
        <f t="shared" si="666"/>
        <v>3</v>
      </c>
      <c r="E8474" s="16">
        <f t="shared" si="667"/>
        <v>1</v>
      </c>
      <c r="F8474" s="16">
        <f t="shared" si="668"/>
        <v>23</v>
      </c>
      <c r="G8474" s="195">
        <v>8472</v>
      </c>
      <c r="H8474" s="193">
        <v>0</v>
      </c>
    </row>
    <row r="8475" spans="2:8" x14ac:dyDescent="0.25">
      <c r="B8475" s="192">
        <f t="shared" si="669"/>
        <v>43453.999999979453</v>
      </c>
      <c r="C8475" s="16">
        <f t="shared" si="665"/>
        <v>12</v>
      </c>
      <c r="D8475" s="16">
        <f t="shared" si="666"/>
        <v>4</v>
      </c>
      <c r="E8475" s="16">
        <f t="shared" si="667"/>
        <v>1</v>
      </c>
      <c r="F8475" s="16">
        <f t="shared" si="668"/>
        <v>0</v>
      </c>
      <c r="G8475" s="195">
        <v>8473</v>
      </c>
      <c r="H8475" s="193">
        <v>0</v>
      </c>
    </row>
    <row r="8476" spans="2:8" x14ac:dyDescent="0.25">
      <c r="B8476" s="192">
        <f t="shared" si="669"/>
        <v>43454.041666646117</v>
      </c>
      <c r="C8476" s="16">
        <f t="shared" si="665"/>
        <v>12</v>
      </c>
      <c r="D8476" s="16">
        <f t="shared" si="666"/>
        <v>4</v>
      </c>
      <c r="E8476" s="16">
        <f t="shared" si="667"/>
        <v>1</v>
      </c>
      <c r="F8476" s="16">
        <f t="shared" si="668"/>
        <v>1</v>
      </c>
      <c r="G8476" s="195">
        <v>8474</v>
      </c>
      <c r="H8476" s="193">
        <v>0</v>
      </c>
    </row>
    <row r="8477" spans="2:8" x14ac:dyDescent="0.25">
      <c r="B8477" s="192">
        <f t="shared" si="669"/>
        <v>43454.083333312781</v>
      </c>
      <c r="C8477" s="16">
        <f t="shared" si="665"/>
        <v>12</v>
      </c>
      <c r="D8477" s="16">
        <f t="shared" si="666"/>
        <v>4</v>
      </c>
      <c r="E8477" s="16">
        <f t="shared" si="667"/>
        <v>1</v>
      </c>
      <c r="F8477" s="16">
        <f t="shared" si="668"/>
        <v>2</v>
      </c>
      <c r="G8477" s="195">
        <v>8475</v>
      </c>
      <c r="H8477" s="193">
        <v>0</v>
      </c>
    </row>
    <row r="8478" spans="2:8" x14ac:dyDescent="0.25">
      <c r="B8478" s="192">
        <f t="shared" si="669"/>
        <v>43454.124999979445</v>
      </c>
      <c r="C8478" s="16">
        <f t="shared" si="665"/>
        <v>12</v>
      </c>
      <c r="D8478" s="16">
        <f t="shared" si="666"/>
        <v>4</v>
      </c>
      <c r="E8478" s="16">
        <f t="shared" si="667"/>
        <v>1</v>
      </c>
      <c r="F8478" s="16">
        <f t="shared" si="668"/>
        <v>3</v>
      </c>
      <c r="G8478" s="195">
        <v>8476</v>
      </c>
      <c r="H8478" s="193">
        <v>0</v>
      </c>
    </row>
    <row r="8479" spans="2:8" x14ac:dyDescent="0.25">
      <c r="B8479" s="192">
        <f t="shared" si="669"/>
        <v>43454.16666664611</v>
      </c>
      <c r="C8479" s="16">
        <f t="shared" si="665"/>
        <v>12</v>
      </c>
      <c r="D8479" s="16">
        <f t="shared" si="666"/>
        <v>4</v>
      </c>
      <c r="E8479" s="16">
        <f t="shared" si="667"/>
        <v>1</v>
      </c>
      <c r="F8479" s="16">
        <f t="shared" si="668"/>
        <v>4</v>
      </c>
      <c r="G8479" s="195">
        <v>8477</v>
      </c>
      <c r="H8479" s="193">
        <v>0</v>
      </c>
    </row>
    <row r="8480" spans="2:8" x14ac:dyDescent="0.25">
      <c r="B8480" s="192">
        <f t="shared" si="669"/>
        <v>43454.208333312774</v>
      </c>
      <c r="C8480" s="16">
        <f t="shared" si="665"/>
        <v>12</v>
      </c>
      <c r="D8480" s="16">
        <f t="shared" si="666"/>
        <v>4</v>
      </c>
      <c r="E8480" s="16">
        <f t="shared" si="667"/>
        <v>1</v>
      </c>
      <c r="F8480" s="16">
        <f t="shared" si="668"/>
        <v>5</v>
      </c>
      <c r="G8480" s="195">
        <v>8478</v>
      </c>
      <c r="H8480" s="193">
        <v>0</v>
      </c>
    </row>
    <row r="8481" spans="2:8" x14ac:dyDescent="0.25">
      <c r="B8481" s="192">
        <f t="shared" si="669"/>
        <v>43454.249999979438</v>
      </c>
      <c r="C8481" s="16">
        <f t="shared" si="665"/>
        <v>12</v>
      </c>
      <c r="D8481" s="16">
        <f t="shared" si="666"/>
        <v>4</v>
      </c>
      <c r="E8481" s="16">
        <f t="shared" si="667"/>
        <v>1</v>
      </c>
      <c r="F8481" s="16">
        <f t="shared" si="668"/>
        <v>6</v>
      </c>
      <c r="G8481" s="195">
        <v>8479</v>
      </c>
      <c r="H8481" s="193">
        <v>0</v>
      </c>
    </row>
    <row r="8482" spans="2:8" x14ac:dyDescent="0.25">
      <c r="B8482" s="192">
        <f t="shared" si="669"/>
        <v>43454.291666646102</v>
      </c>
      <c r="C8482" s="16">
        <f t="shared" si="665"/>
        <v>12</v>
      </c>
      <c r="D8482" s="16">
        <f t="shared" si="666"/>
        <v>4</v>
      </c>
      <c r="E8482" s="16">
        <f t="shared" si="667"/>
        <v>1</v>
      </c>
      <c r="F8482" s="16">
        <f t="shared" si="668"/>
        <v>7</v>
      </c>
      <c r="G8482" s="195">
        <v>8480</v>
      </c>
      <c r="H8482" s="193">
        <v>1.6575699999999999E-4</v>
      </c>
    </row>
    <row r="8483" spans="2:8" x14ac:dyDescent="0.25">
      <c r="B8483" s="192">
        <f t="shared" si="669"/>
        <v>43454.333333312767</v>
      </c>
      <c r="C8483" s="16">
        <f t="shared" si="665"/>
        <v>12</v>
      </c>
      <c r="D8483" s="16">
        <f t="shared" si="666"/>
        <v>4</v>
      </c>
      <c r="E8483" s="16">
        <f t="shared" si="667"/>
        <v>1</v>
      </c>
      <c r="F8483" s="16">
        <f t="shared" si="668"/>
        <v>8</v>
      </c>
      <c r="G8483" s="195">
        <v>8481</v>
      </c>
      <c r="H8483" s="193">
        <v>8.2207358999999994E-2</v>
      </c>
    </row>
    <row r="8484" spans="2:8" x14ac:dyDescent="0.25">
      <c r="B8484" s="192">
        <f t="shared" si="669"/>
        <v>43454.374999979431</v>
      </c>
      <c r="C8484" s="16">
        <f t="shared" si="665"/>
        <v>12</v>
      </c>
      <c r="D8484" s="16">
        <f t="shared" si="666"/>
        <v>4</v>
      </c>
      <c r="E8484" s="16">
        <f t="shared" si="667"/>
        <v>1</v>
      </c>
      <c r="F8484" s="16">
        <f t="shared" si="668"/>
        <v>9</v>
      </c>
      <c r="G8484" s="195">
        <v>8482</v>
      </c>
      <c r="H8484" s="193">
        <v>0.21747861900000001</v>
      </c>
    </row>
    <row r="8485" spans="2:8" x14ac:dyDescent="0.25">
      <c r="B8485" s="192">
        <f t="shared" si="669"/>
        <v>43454.416666646095</v>
      </c>
      <c r="C8485" s="16">
        <f t="shared" si="665"/>
        <v>12</v>
      </c>
      <c r="D8485" s="16">
        <f t="shared" si="666"/>
        <v>4</v>
      </c>
      <c r="E8485" s="16">
        <f t="shared" si="667"/>
        <v>1</v>
      </c>
      <c r="F8485" s="16">
        <f t="shared" si="668"/>
        <v>10</v>
      </c>
      <c r="G8485" s="195">
        <v>8483</v>
      </c>
      <c r="H8485" s="193">
        <v>0.26478215100000002</v>
      </c>
    </row>
    <row r="8486" spans="2:8" x14ac:dyDescent="0.25">
      <c r="B8486" s="192">
        <f t="shared" si="669"/>
        <v>43454.458333312759</v>
      </c>
      <c r="C8486" s="16">
        <f t="shared" si="665"/>
        <v>12</v>
      </c>
      <c r="D8486" s="16">
        <f t="shared" si="666"/>
        <v>4</v>
      </c>
      <c r="E8486" s="16">
        <f t="shared" si="667"/>
        <v>1</v>
      </c>
      <c r="F8486" s="16">
        <f t="shared" si="668"/>
        <v>11</v>
      </c>
      <c r="G8486" s="195">
        <v>8484</v>
      </c>
      <c r="H8486" s="193">
        <v>0.28698464299999998</v>
      </c>
    </row>
    <row r="8487" spans="2:8" x14ac:dyDescent="0.25">
      <c r="B8487" s="192">
        <f t="shared" si="669"/>
        <v>43454.499999979424</v>
      </c>
      <c r="C8487" s="16">
        <f t="shared" si="665"/>
        <v>12</v>
      </c>
      <c r="D8487" s="16">
        <f t="shared" si="666"/>
        <v>4</v>
      </c>
      <c r="E8487" s="16">
        <f t="shared" si="667"/>
        <v>1</v>
      </c>
      <c r="F8487" s="16">
        <f t="shared" si="668"/>
        <v>12</v>
      </c>
      <c r="G8487" s="195">
        <v>8485</v>
      </c>
      <c r="H8487" s="193">
        <v>0.26725146900000002</v>
      </c>
    </row>
    <row r="8488" spans="2:8" x14ac:dyDescent="0.25">
      <c r="B8488" s="192">
        <f t="shared" si="669"/>
        <v>43454.541666646088</v>
      </c>
      <c r="C8488" s="16">
        <f t="shared" si="665"/>
        <v>12</v>
      </c>
      <c r="D8488" s="16">
        <f t="shared" si="666"/>
        <v>4</v>
      </c>
      <c r="E8488" s="16">
        <f t="shared" si="667"/>
        <v>1</v>
      </c>
      <c r="F8488" s="16">
        <f t="shared" si="668"/>
        <v>13</v>
      </c>
      <c r="G8488" s="195">
        <v>8486</v>
      </c>
      <c r="H8488" s="193">
        <v>0.25854322899999999</v>
      </c>
    </row>
    <row r="8489" spans="2:8" x14ac:dyDescent="0.25">
      <c r="B8489" s="192">
        <f t="shared" si="669"/>
        <v>43454.583333312752</v>
      </c>
      <c r="C8489" s="16">
        <f t="shared" si="665"/>
        <v>12</v>
      </c>
      <c r="D8489" s="16">
        <f t="shared" si="666"/>
        <v>4</v>
      </c>
      <c r="E8489" s="16">
        <f t="shared" si="667"/>
        <v>1</v>
      </c>
      <c r="F8489" s="16">
        <f t="shared" si="668"/>
        <v>14</v>
      </c>
      <c r="G8489" s="195">
        <v>8487</v>
      </c>
      <c r="H8489" s="193">
        <v>0.21029305000000001</v>
      </c>
    </row>
    <row r="8490" spans="2:8" x14ac:dyDescent="0.25">
      <c r="B8490" s="192">
        <f t="shared" si="669"/>
        <v>43454.624999979416</v>
      </c>
      <c r="C8490" s="16">
        <f t="shared" si="665"/>
        <v>12</v>
      </c>
      <c r="D8490" s="16">
        <f t="shared" si="666"/>
        <v>4</v>
      </c>
      <c r="E8490" s="16">
        <f t="shared" si="667"/>
        <v>1</v>
      </c>
      <c r="F8490" s="16">
        <f t="shared" si="668"/>
        <v>15</v>
      </c>
      <c r="G8490" s="195">
        <v>8488</v>
      </c>
      <c r="H8490" s="193">
        <v>0.16487476000000001</v>
      </c>
    </row>
    <row r="8491" spans="2:8" x14ac:dyDescent="0.25">
      <c r="B8491" s="192">
        <f t="shared" si="669"/>
        <v>43454.666666646081</v>
      </c>
      <c r="C8491" s="16">
        <f t="shared" si="665"/>
        <v>12</v>
      </c>
      <c r="D8491" s="16">
        <f t="shared" si="666"/>
        <v>4</v>
      </c>
      <c r="E8491" s="16">
        <f t="shared" si="667"/>
        <v>1</v>
      </c>
      <c r="F8491" s="16">
        <f t="shared" si="668"/>
        <v>16</v>
      </c>
      <c r="G8491" s="195">
        <v>8489</v>
      </c>
      <c r="H8491" s="193">
        <v>2.3950816999999999E-2</v>
      </c>
    </row>
    <row r="8492" spans="2:8" x14ac:dyDescent="0.25">
      <c r="B8492" s="192">
        <f t="shared" si="669"/>
        <v>43454.708333312745</v>
      </c>
      <c r="C8492" s="16">
        <f t="shared" si="665"/>
        <v>12</v>
      </c>
      <c r="D8492" s="16">
        <f t="shared" si="666"/>
        <v>4</v>
      </c>
      <c r="E8492" s="16">
        <f t="shared" si="667"/>
        <v>1</v>
      </c>
      <c r="F8492" s="16">
        <f t="shared" si="668"/>
        <v>17</v>
      </c>
      <c r="G8492" s="195">
        <v>8490</v>
      </c>
      <c r="H8492" s="193">
        <v>0</v>
      </c>
    </row>
    <row r="8493" spans="2:8" x14ac:dyDescent="0.25">
      <c r="B8493" s="192">
        <f t="shared" si="669"/>
        <v>43454.749999979409</v>
      </c>
      <c r="C8493" s="16">
        <f t="shared" si="665"/>
        <v>12</v>
      </c>
      <c r="D8493" s="16">
        <f t="shared" si="666"/>
        <v>4</v>
      </c>
      <c r="E8493" s="16">
        <f t="shared" si="667"/>
        <v>1</v>
      </c>
      <c r="F8493" s="16">
        <f t="shared" si="668"/>
        <v>18</v>
      </c>
      <c r="G8493" s="195">
        <v>8491</v>
      </c>
      <c r="H8493" s="193">
        <v>0</v>
      </c>
    </row>
    <row r="8494" spans="2:8" x14ac:dyDescent="0.25">
      <c r="B8494" s="192">
        <f t="shared" si="669"/>
        <v>43454.791666646073</v>
      </c>
      <c r="C8494" s="16">
        <f t="shared" si="665"/>
        <v>12</v>
      </c>
      <c r="D8494" s="16">
        <f t="shared" si="666"/>
        <v>4</v>
      </c>
      <c r="E8494" s="16">
        <f t="shared" si="667"/>
        <v>1</v>
      </c>
      <c r="F8494" s="16">
        <f t="shared" si="668"/>
        <v>19</v>
      </c>
      <c r="G8494" s="195">
        <v>8492</v>
      </c>
      <c r="H8494" s="193">
        <v>0</v>
      </c>
    </row>
    <row r="8495" spans="2:8" x14ac:dyDescent="0.25">
      <c r="B8495" s="192">
        <f t="shared" si="669"/>
        <v>43454.833333312738</v>
      </c>
      <c r="C8495" s="16">
        <f t="shared" si="665"/>
        <v>12</v>
      </c>
      <c r="D8495" s="16">
        <f t="shared" si="666"/>
        <v>4</v>
      </c>
      <c r="E8495" s="16">
        <f t="shared" si="667"/>
        <v>1</v>
      </c>
      <c r="F8495" s="16">
        <f t="shared" si="668"/>
        <v>20</v>
      </c>
      <c r="G8495" s="195">
        <v>8493</v>
      </c>
      <c r="H8495" s="193">
        <v>0</v>
      </c>
    </row>
    <row r="8496" spans="2:8" x14ac:dyDescent="0.25">
      <c r="B8496" s="192">
        <f t="shared" si="669"/>
        <v>43454.874999979402</v>
      </c>
      <c r="C8496" s="16">
        <f t="shared" si="665"/>
        <v>12</v>
      </c>
      <c r="D8496" s="16">
        <f t="shared" si="666"/>
        <v>4</v>
      </c>
      <c r="E8496" s="16">
        <f t="shared" si="667"/>
        <v>1</v>
      </c>
      <c r="F8496" s="16">
        <f t="shared" si="668"/>
        <v>21</v>
      </c>
      <c r="G8496" s="195">
        <v>8494</v>
      </c>
      <c r="H8496" s="193">
        <v>0</v>
      </c>
    </row>
    <row r="8497" spans="2:8" x14ac:dyDescent="0.25">
      <c r="B8497" s="192">
        <f t="shared" si="669"/>
        <v>43454.916666646066</v>
      </c>
      <c r="C8497" s="16">
        <f t="shared" si="665"/>
        <v>12</v>
      </c>
      <c r="D8497" s="16">
        <f t="shared" si="666"/>
        <v>4</v>
      </c>
      <c r="E8497" s="16">
        <f t="shared" si="667"/>
        <v>1</v>
      </c>
      <c r="F8497" s="16">
        <f t="shared" si="668"/>
        <v>22</v>
      </c>
      <c r="G8497" s="195">
        <v>8495</v>
      </c>
      <c r="H8497" s="193">
        <v>0</v>
      </c>
    </row>
    <row r="8498" spans="2:8" x14ac:dyDescent="0.25">
      <c r="B8498" s="192">
        <f t="shared" si="669"/>
        <v>43454.95833331273</v>
      </c>
      <c r="C8498" s="16">
        <f t="shared" si="665"/>
        <v>12</v>
      </c>
      <c r="D8498" s="16">
        <f t="shared" si="666"/>
        <v>4</v>
      </c>
      <c r="E8498" s="16">
        <f t="shared" si="667"/>
        <v>1</v>
      </c>
      <c r="F8498" s="16">
        <f t="shared" si="668"/>
        <v>23</v>
      </c>
      <c r="G8498" s="195">
        <v>8496</v>
      </c>
      <c r="H8498" s="193">
        <v>0</v>
      </c>
    </row>
    <row r="8499" spans="2:8" x14ac:dyDescent="0.25">
      <c r="B8499" s="192">
        <f t="shared" si="669"/>
        <v>43454.999999979394</v>
      </c>
      <c r="C8499" s="16">
        <f t="shared" si="665"/>
        <v>12</v>
      </c>
      <c r="D8499" s="16">
        <f t="shared" si="666"/>
        <v>5</v>
      </c>
      <c r="E8499" s="16">
        <f t="shared" si="667"/>
        <v>1</v>
      </c>
      <c r="F8499" s="16">
        <f t="shared" si="668"/>
        <v>0</v>
      </c>
      <c r="G8499" s="195">
        <v>8497</v>
      </c>
      <c r="H8499" s="193">
        <v>0</v>
      </c>
    </row>
    <row r="8500" spans="2:8" x14ac:dyDescent="0.25">
      <c r="B8500" s="192">
        <f t="shared" si="669"/>
        <v>43455.041666646059</v>
      </c>
      <c r="C8500" s="16">
        <f t="shared" si="665"/>
        <v>12</v>
      </c>
      <c r="D8500" s="16">
        <f t="shared" si="666"/>
        <v>5</v>
      </c>
      <c r="E8500" s="16">
        <f t="shared" si="667"/>
        <v>1</v>
      </c>
      <c r="F8500" s="16">
        <f t="shared" si="668"/>
        <v>1</v>
      </c>
      <c r="G8500" s="195">
        <v>8498</v>
      </c>
      <c r="H8500" s="193">
        <v>0</v>
      </c>
    </row>
    <row r="8501" spans="2:8" x14ac:dyDescent="0.25">
      <c r="B8501" s="192">
        <f t="shared" si="669"/>
        <v>43455.083333312723</v>
      </c>
      <c r="C8501" s="16">
        <f t="shared" si="665"/>
        <v>12</v>
      </c>
      <c r="D8501" s="16">
        <f t="shared" si="666"/>
        <v>5</v>
      </c>
      <c r="E8501" s="16">
        <f t="shared" si="667"/>
        <v>1</v>
      </c>
      <c r="F8501" s="16">
        <f t="shared" si="668"/>
        <v>2</v>
      </c>
      <c r="G8501" s="195">
        <v>8499</v>
      </c>
      <c r="H8501" s="193">
        <v>0</v>
      </c>
    </row>
    <row r="8502" spans="2:8" x14ac:dyDescent="0.25">
      <c r="B8502" s="192">
        <f t="shared" si="669"/>
        <v>43455.124999979387</v>
      </c>
      <c r="C8502" s="16">
        <f t="shared" si="665"/>
        <v>12</v>
      </c>
      <c r="D8502" s="16">
        <f t="shared" si="666"/>
        <v>5</v>
      </c>
      <c r="E8502" s="16">
        <f t="shared" si="667"/>
        <v>1</v>
      </c>
      <c r="F8502" s="16">
        <f t="shared" si="668"/>
        <v>3</v>
      </c>
      <c r="G8502" s="195">
        <v>8500</v>
      </c>
      <c r="H8502" s="193">
        <v>0</v>
      </c>
    </row>
    <row r="8503" spans="2:8" x14ac:dyDescent="0.25">
      <c r="B8503" s="192">
        <f t="shared" si="669"/>
        <v>43455.166666646051</v>
      </c>
      <c r="C8503" s="16">
        <f t="shared" si="665"/>
        <v>12</v>
      </c>
      <c r="D8503" s="16">
        <f t="shared" si="666"/>
        <v>5</v>
      </c>
      <c r="E8503" s="16">
        <f t="shared" si="667"/>
        <v>1</v>
      </c>
      <c r="F8503" s="16">
        <f t="shared" si="668"/>
        <v>4</v>
      </c>
      <c r="G8503" s="195">
        <v>8501</v>
      </c>
      <c r="H8503" s="193">
        <v>0</v>
      </c>
    </row>
    <row r="8504" spans="2:8" x14ac:dyDescent="0.25">
      <c r="B8504" s="192">
        <f t="shared" si="669"/>
        <v>43455.208333312716</v>
      </c>
      <c r="C8504" s="16">
        <f t="shared" si="665"/>
        <v>12</v>
      </c>
      <c r="D8504" s="16">
        <f t="shared" si="666"/>
        <v>5</v>
      </c>
      <c r="E8504" s="16">
        <f t="shared" si="667"/>
        <v>1</v>
      </c>
      <c r="F8504" s="16">
        <f t="shared" si="668"/>
        <v>5</v>
      </c>
      <c r="G8504" s="195">
        <v>8502</v>
      </c>
      <c r="H8504" s="193">
        <v>0</v>
      </c>
    </row>
    <row r="8505" spans="2:8" x14ac:dyDescent="0.25">
      <c r="B8505" s="192">
        <f t="shared" si="669"/>
        <v>43455.24999997938</v>
      </c>
      <c r="C8505" s="16">
        <f t="shared" si="665"/>
        <v>12</v>
      </c>
      <c r="D8505" s="16">
        <f t="shared" si="666"/>
        <v>5</v>
      </c>
      <c r="E8505" s="16">
        <f t="shared" si="667"/>
        <v>1</v>
      </c>
      <c r="F8505" s="16">
        <f t="shared" si="668"/>
        <v>6</v>
      </c>
      <c r="G8505" s="195">
        <v>8503</v>
      </c>
      <c r="H8505" s="193">
        <v>0</v>
      </c>
    </row>
    <row r="8506" spans="2:8" x14ac:dyDescent="0.25">
      <c r="B8506" s="192">
        <f t="shared" si="669"/>
        <v>43455.291666646044</v>
      </c>
      <c r="C8506" s="16">
        <f t="shared" si="665"/>
        <v>12</v>
      </c>
      <c r="D8506" s="16">
        <f t="shared" si="666"/>
        <v>5</v>
      </c>
      <c r="E8506" s="16">
        <f t="shared" si="667"/>
        <v>1</v>
      </c>
      <c r="F8506" s="16">
        <f t="shared" si="668"/>
        <v>7</v>
      </c>
      <c r="G8506" s="195">
        <v>8504</v>
      </c>
      <c r="H8506" s="193">
        <v>3.31515E-4</v>
      </c>
    </row>
    <row r="8507" spans="2:8" x14ac:dyDescent="0.25">
      <c r="B8507" s="192">
        <f t="shared" si="669"/>
        <v>43455.333333312708</v>
      </c>
      <c r="C8507" s="16">
        <f t="shared" si="665"/>
        <v>12</v>
      </c>
      <c r="D8507" s="16">
        <f t="shared" si="666"/>
        <v>5</v>
      </c>
      <c r="E8507" s="16">
        <f t="shared" si="667"/>
        <v>1</v>
      </c>
      <c r="F8507" s="16">
        <f t="shared" si="668"/>
        <v>8</v>
      </c>
      <c r="G8507" s="195">
        <v>8505</v>
      </c>
      <c r="H8507" s="193">
        <v>8.2742610999999994E-2</v>
      </c>
    </row>
    <row r="8508" spans="2:8" x14ac:dyDescent="0.25">
      <c r="B8508" s="192">
        <f t="shared" si="669"/>
        <v>43455.374999979373</v>
      </c>
      <c r="C8508" s="16">
        <f t="shared" si="665"/>
        <v>12</v>
      </c>
      <c r="D8508" s="16">
        <f t="shared" si="666"/>
        <v>5</v>
      </c>
      <c r="E8508" s="16">
        <f t="shared" si="667"/>
        <v>1</v>
      </c>
      <c r="F8508" s="16">
        <f t="shared" si="668"/>
        <v>9</v>
      </c>
      <c r="G8508" s="195">
        <v>8506</v>
      </c>
      <c r="H8508" s="193">
        <v>0.20808886700000001</v>
      </c>
    </row>
    <row r="8509" spans="2:8" x14ac:dyDescent="0.25">
      <c r="B8509" s="192">
        <f t="shared" si="669"/>
        <v>43455.416666646037</v>
      </c>
      <c r="C8509" s="16">
        <f t="shared" si="665"/>
        <v>12</v>
      </c>
      <c r="D8509" s="16">
        <f t="shared" si="666"/>
        <v>5</v>
      </c>
      <c r="E8509" s="16">
        <f t="shared" si="667"/>
        <v>1</v>
      </c>
      <c r="F8509" s="16">
        <f t="shared" si="668"/>
        <v>10</v>
      </c>
      <c r="G8509" s="195">
        <v>8507</v>
      </c>
      <c r="H8509" s="193">
        <v>0.26981166499999998</v>
      </c>
    </row>
    <row r="8510" spans="2:8" x14ac:dyDescent="0.25">
      <c r="B8510" s="192">
        <f t="shared" si="669"/>
        <v>43455.458333312701</v>
      </c>
      <c r="C8510" s="16">
        <f t="shared" si="665"/>
        <v>12</v>
      </c>
      <c r="D8510" s="16">
        <f t="shared" si="666"/>
        <v>5</v>
      </c>
      <c r="E8510" s="16">
        <f t="shared" si="667"/>
        <v>1</v>
      </c>
      <c r="F8510" s="16">
        <f t="shared" si="668"/>
        <v>11</v>
      </c>
      <c r="G8510" s="195">
        <v>8508</v>
      </c>
      <c r="H8510" s="193">
        <v>0.26615288999999998</v>
      </c>
    </row>
    <row r="8511" spans="2:8" x14ac:dyDescent="0.25">
      <c r="B8511" s="192">
        <f t="shared" si="669"/>
        <v>43455.499999979365</v>
      </c>
      <c r="C8511" s="16">
        <f t="shared" si="665"/>
        <v>12</v>
      </c>
      <c r="D8511" s="16">
        <f t="shared" si="666"/>
        <v>5</v>
      </c>
      <c r="E8511" s="16">
        <f t="shared" si="667"/>
        <v>1</v>
      </c>
      <c r="F8511" s="16">
        <f t="shared" si="668"/>
        <v>12</v>
      </c>
      <c r="G8511" s="195">
        <v>8509</v>
      </c>
      <c r="H8511" s="193">
        <v>0.266659812</v>
      </c>
    </row>
    <row r="8512" spans="2:8" x14ac:dyDescent="0.25">
      <c r="B8512" s="192">
        <f t="shared" si="669"/>
        <v>43455.54166664603</v>
      </c>
      <c r="C8512" s="16">
        <f t="shared" si="665"/>
        <v>12</v>
      </c>
      <c r="D8512" s="16">
        <f t="shared" si="666"/>
        <v>5</v>
      </c>
      <c r="E8512" s="16">
        <f t="shared" si="667"/>
        <v>1</v>
      </c>
      <c r="F8512" s="16">
        <f t="shared" si="668"/>
        <v>13</v>
      </c>
      <c r="G8512" s="195">
        <v>8510</v>
      </c>
      <c r="H8512" s="193">
        <v>0.23876444399999999</v>
      </c>
    </row>
    <row r="8513" spans="2:8" x14ac:dyDescent="0.25">
      <c r="B8513" s="192">
        <f t="shared" si="669"/>
        <v>43455.583333312694</v>
      </c>
      <c r="C8513" s="16">
        <f t="shared" si="665"/>
        <v>12</v>
      </c>
      <c r="D8513" s="16">
        <f t="shared" si="666"/>
        <v>5</v>
      </c>
      <c r="E8513" s="16">
        <f t="shared" si="667"/>
        <v>1</v>
      </c>
      <c r="F8513" s="16">
        <f t="shared" si="668"/>
        <v>14</v>
      </c>
      <c r="G8513" s="195">
        <v>8511</v>
      </c>
      <c r="H8513" s="193">
        <v>0.19881884399999999</v>
      </c>
    </row>
    <row r="8514" spans="2:8" x14ac:dyDescent="0.25">
      <c r="B8514" s="192">
        <f t="shared" si="669"/>
        <v>43455.624999979358</v>
      </c>
      <c r="C8514" s="16">
        <f t="shared" si="665"/>
        <v>12</v>
      </c>
      <c r="D8514" s="16">
        <f t="shared" si="666"/>
        <v>5</v>
      </c>
      <c r="E8514" s="16">
        <f t="shared" si="667"/>
        <v>1</v>
      </c>
      <c r="F8514" s="16">
        <f t="shared" si="668"/>
        <v>15</v>
      </c>
      <c r="G8514" s="195">
        <v>8512</v>
      </c>
      <c r="H8514" s="193">
        <v>0.14394072499999999</v>
      </c>
    </row>
    <row r="8515" spans="2:8" x14ac:dyDescent="0.25">
      <c r="B8515" s="192">
        <f t="shared" si="669"/>
        <v>43455.666666646022</v>
      </c>
      <c r="C8515" s="16">
        <f t="shared" si="665"/>
        <v>12</v>
      </c>
      <c r="D8515" s="16">
        <f t="shared" si="666"/>
        <v>5</v>
      </c>
      <c r="E8515" s="16">
        <f t="shared" si="667"/>
        <v>1</v>
      </c>
      <c r="F8515" s="16">
        <f t="shared" si="668"/>
        <v>16</v>
      </c>
      <c r="G8515" s="195">
        <v>8513</v>
      </c>
      <c r="H8515" s="193">
        <v>1.8984667E-2</v>
      </c>
    </row>
    <row r="8516" spans="2:8" x14ac:dyDescent="0.25">
      <c r="B8516" s="192">
        <f t="shared" si="669"/>
        <v>43455.708333312687</v>
      </c>
      <c r="C8516" s="16">
        <f t="shared" ref="C8516:C8579" si="670">MONTH(B8516)</f>
        <v>12</v>
      </c>
      <c r="D8516" s="16">
        <f t="shared" ref="D8516:D8579" si="671">WEEKDAY(B8516,2)</f>
        <v>5</v>
      </c>
      <c r="E8516" s="16">
        <f t="shared" ref="E8516:E8579" si="672">IF(D8516&lt;6,1,2)</f>
        <v>1</v>
      </c>
      <c r="F8516" s="16">
        <f t="shared" ref="F8516:F8579" si="673">HOUR(B8516)</f>
        <v>17</v>
      </c>
      <c r="G8516" s="195">
        <v>8514</v>
      </c>
      <c r="H8516" s="193">
        <v>0</v>
      </c>
    </row>
    <row r="8517" spans="2:8" x14ac:dyDescent="0.25">
      <c r="B8517" s="192">
        <f t="shared" ref="B8517:B8580" si="674">B8516+1/24</f>
        <v>43455.749999979351</v>
      </c>
      <c r="C8517" s="16">
        <f t="shared" si="670"/>
        <v>12</v>
      </c>
      <c r="D8517" s="16">
        <f t="shared" si="671"/>
        <v>5</v>
      </c>
      <c r="E8517" s="16">
        <f t="shared" si="672"/>
        <v>1</v>
      </c>
      <c r="F8517" s="16">
        <f t="shared" si="673"/>
        <v>18</v>
      </c>
      <c r="G8517" s="195">
        <v>8515</v>
      </c>
      <c r="H8517" s="193">
        <v>0</v>
      </c>
    </row>
    <row r="8518" spans="2:8" x14ac:dyDescent="0.25">
      <c r="B8518" s="192">
        <f t="shared" si="674"/>
        <v>43455.791666646015</v>
      </c>
      <c r="C8518" s="16">
        <f t="shared" si="670"/>
        <v>12</v>
      </c>
      <c r="D8518" s="16">
        <f t="shared" si="671"/>
        <v>5</v>
      </c>
      <c r="E8518" s="16">
        <f t="shared" si="672"/>
        <v>1</v>
      </c>
      <c r="F8518" s="16">
        <f t="shared" si="673"/>
        <v>19</v>
      </c>
      <c r="G8518" s="195">
        <v>8516</v>
      </c>
      <c r="H8518" s="193">
        <v>0</v>
      </c>
    </row>
    <row r="8519" spans="2:8" x14ac:dyDescent="0.25">
      <c r="B8519" s="192">
        <f t="shared" si="674"/>
        <v>43455.833333312679</v>
      </c>
      <c r="C8519" s="16">
        <f t="shared" si="670"/>
        <v>12</v>
      </c>
      <c r="D8519" s="16">
        <f t="shared" si="671"/>
        <v>5</v>
      </c>
      <c r="E8519" s="16">
        <f t="shared" si="672"/>
        <v>1</v>
      </c>
      <c r="F8519" s="16">
        <f t="shared" si="673"/>
        <v>20</v>
      </c>
      <c r="G8519" s="195">
        <v>8517</v>
      </c>
      <c r="H8519" s="193">
        <v>0</v>
      </c>
    </row>
    <row r="8520" spans="2:8" x14ac:dyDescent="0.25">
      <c r="B8520" s="192">
        <f t="shared" si="674"/>
        <v>43455.874999979344</v>
      </c>
      <c r="C8520" s="16">
        <f t="shared" si="670"/>
        <v>12</v>
      </c>
      <c r="D8520" s="16">
        <f t="shared" si="671"/>
        <v>5</v>
      </c>
      <c r="E8520" s="16">
        <f t="shared" si="672"/>
        <v>1</v>
      </c>
      <c r="F8520" s="16">
        <f t="shared" si="673"/>
        <v>21</v>
      </c>
      <c r="G8520" s="195">
        <v>8518</v>
      </c>
      <c r="H8520" s="193">
        <v>0</v>
      </c>
    </row>
    <row r="8521" spans="2:8" x14ac:dyDescent="0.25">
      <c r="B8521" s="192">
        <f t="shared" si="674"/>
        <v>43455.916666646008</v>
      </c>
      <c r="C8521" s="16">
        <f t="shared" si="670"/>
        <v>12</v>
      </c>
      <c r="D8521" s="16">
        <f t="shared" si="671"/>
        <v>5</v>
      </c>
      <c r="E8521" s="16">
        <f t="shared" si="672"/>
        <v>1</v>
      </c>
      <c r="F8521" s="16">
        <f t="shared" si="673"/>
        <v>22</v>
      </c>
      <c r="G8521" s="195">
        <v>8519</v>
      </c>
      <c r="H8521" s="193">
        <v>0</v>
      </c>
    </row>
    <row r="8522" spans="2:8" x14ac:dyDescent="0.25">
      <c r="B8522" s="192">
        <f t="shared" si="674"/>
        <v>43455.958333312672</v>
      </c>
      <c r="C8522" s="16">
        <f t="shared" si="670"/>
        <v>12</v>
      </c>
      <c r="D8522" s="16">
        <f t="shared" si="671"/>
        <v>5</v>
      </c>
      <c r="E8522" s="16">
        <f t="shared" si="672"/>
        <v>1</v>
      </c>
      <c r="F8522" s="16">
        <f t="shared" si="673"/>
        <v>23</v>
      </c>
      <c r="G8522" s="195">
        <v>8520</v>
      </c>
      <c r="H8522" s="193">
        <v>0</v>
      </c>
    </row>
    <row r="8523" spans="2:8" x14ac:dyDescent="0.25">
      <c r="B8523" s="192">
        <f t="shared" si="674"/>
        <v>43455.999999979336</v>
      </c>
      <c r="C8523" s="16">
        <f t="shared" si="670"/>
        <v>12</v>
      </c>
      <c r="D8523" s="16">
        <f t="shared" si="671"/>
        <v>6</v>
      </c>
      <c r="E8523" s="16">
        <f t="shared" si="672"/>
        <v>2</v>
      </c>
      <c r="F8523" s="16">
        <f t="shared" si="673"/>
        <v>0</v>
      </c>
      <c r="G8523" s="195">
        <v>8521</v>
      </c>
      <c r="H8523" s="193">
        <v>0</v>
      </c>
    </row>
    <row r="8524" spans="2:8" x14ac:dyDescent="0.25">
      <c r="B8524" s="192">
        <f t="shared" si="674"/>
        <v>43456.041666646001</v>
      </c>
      <c r="C8524" s="16">
        <f t="shared" si="670"/>
        <v>12</v>
      </c>
      <c r="D8524" s="16">
        <f t="shared" si="671"/>
        <v>6</v>
      </c>
      <c r="E8524" s="16">
        <f t="shared" si="672"/>
        <v>2</v>
      </c>
      <c r="F8524" s="16">
        <f t="shared" si="673"/>
        <v>1</v>
      </c>
      <c r="G8524" s="195">
        <v>8522</v>
      </c>
      <c r="H8524" s="193">
        <v>0</v>
      </c>
    </row>
    <row r="8525" spans="2:8" x14ac:dyDescent="0.25">
      <c r="B8525" s="192">
        <f t="shared" si="674"/>
        <v>43456.083333312665</v>
      </c>
      <c r="C8525" s="16">
        <f t="shared" si="670"/>
        <v>12</v>
      </c>
      <c r="D8525" s="16">
        <f t="shared" si="671"/>
        <v>6</v>
      </c>
      <c r="E8525" s="16">
        <f t="shared" si="672"/>
        <v>2</v>
      </c>
      <c r="F8525" s="16">
        <f t="shared" si="673"/>
        <v>2</v>
      </c>
      <c r="G8525" s="195">
        <v>8523</v>
      </c>
      <c r="H8525" s="193">
        <v>0</v>
      </c>
    </row>
    <row r="8526" spans="2:8" x14ac:dyDescent="0.25">
      <c r="B8526" s="192">
        <f t="shared" si="674"/>
        <v>43456.124999979329</v>
      </c>
      <c r="C8526" s="16">
        <f t="shared" si="670"/>
        <v>12</v>
      </c>
      <c r="D8526" s="16">
        <f t="shared" si="671"/>
        <v>6</v>
      </c>
      <c r="E8526" s="16">
        <f t="shared" si="672"/>
        <v>2</v>
      </c>
      <c r="F8526" s="16">
        <f t="shared" si="673"/>
        <v>3</v>
      </c>
      <c r="G8526" s="195">
        <v>8524</v>
      </c>
      <c r="H8526" s="193">
        <v>0</v>
      </c>
    </row>
    <row r="8527" spans="2:8" x14ac:dyDescent="0.25">
      <c r="B8527" s="192">
        <f t="shared" si="674"/>
        <v>43456.166666645993</v>
      </c>
      <c r="C8527" s="16">
        <f t="shared" si="670"/>
        <v>12</v>
      </c>
      <c r="D8527" s="16">
        <f t="shared" si="671"/>
        <v>6</v>
      </c>
      <c r="E8527" s="16">
        <f t="shared" si="672"/>
        <v>2</v>
      </c>
      <c r="F8527" s="16">
        <f t="shared" si="673"/>
        <v>4</v>
      </c>
      <c r="G8527" s="195">
        <v>8525</v>
      </c>
      <c r="H8527" s="193">
        <v>0</v>
      </c>
    </row>
    <row r="8528" spans="2:8" x14ac:dyDescent="0.25">
      <c r="B8528" s="192">
        <f t="shared" si="674"/>
        <v>43456.208333312657</v>
      </c>
      <c r="C8528" s="16">
        <f t="shared" si="670"/>
        <v>12</v>
      </c>
      <c r="D8528" s="16">
        <f t="shared" si="671"/>
        <v>6</v>
      </c>
      <c r="E8528" s="16">
        <f t="shared" si="672"/>
        <v>2</v>
      </c>
      <c r="F8528" s="16">
        <f t="shared" si="673"/>
        <v>5</v>
      </c>
      <c r="G8528" s="195">
        <v>8526</v>
      </c>
      <c r="H8528" s="193">
        <v>0</v>
      </c>
    </row>
    <row r="8529" spans="2:8" x14ac:dyDescent="0.25">
      <c r="B8529" s="192">
        <f t="shared" si="674"/>
        <v>43456.249999979322</v>
      </c>
      <c r="C8529" s="16">
        <f t="shared" si="670"/>
        <v>12</v>
      </c>
      <c r="D8529" s="16">
        <f t="shared" si="671"/>
        <v>6</v>
      </c>
      <c r="E8529" s="16">
        <f t="shared" si="672"/>
        <v>2</v>
      </c>
      <c r="F8529" s="16">
        <f t="shared" si="673"/>
        <v>6</v>
      </c>
      <c r="G8529" s="195">
        <v>8527</v>
      </c>
      <c r="H8529" s="193">
        <v>0</v>
      </c>
    </row>
    <row r="8530" spans="2:8" x14ac:dyDescent="0.25">
      <c r="B8530" s="192">
        <f t="shared" si="674"/>
        <v>43456.291666645986</v>
      </c>
      <c r="C8530" s="16">
        <f t="shared" si="670"/>
        <v>12</v>
      </c>
      <c r="D8530" s="16">
        <f t="shared" si="671"/>
        <v>6</v>
      </c>
      <c r="E8530" s="16">
        <f t="shared" si="672"/>
        <v>2</v>
      </c>
      <c r="F8530" s="16">
        <f t="shared" si="673"/>
        <v>7</v>
      </c>
      <c r="G8530" s="195">
        <v>8528</v>
      </c>
      <c r="H8530" s="193">
        <v>1.6575699999999999E-4</v>
      </c>
    </row>
    <row r="8531" spans="2:8" x14ac:dyDescent="0.25">
      <c r="B8531" s="192">
        <f t="shared" si="674"/>
        <v>43456.33333331265</v>
      </c>
      <c r="C8531" s="16">
        <f t="shared" si="670"/>
        <v>12</v>
      </c>
      <c r="D8531" s="16">
        <f t="shared" si="671"/>
        <v>6</v>
      </c>
      <c r="E8531" s="16">
        <f t="shared" si="672"/>
        <v>2</v>
      </c>
      <c r="F8531" s="16">
        <f t="shared" si="673"/>
        <v>8</v>
      </c>
      <c r="G8531" s="195">
        <v>8529</v>
      </c>
      <c r="H8531" s="193">
        <v>7.2737641000000006E-2</v>
      </c>
    </row>
    <row r="8532" spans="2:8" x14ac:dyDescent="0.25">
      <c r="B8532" s="192">
        <f t="shared" si="674"/>
        <v>43456.374999979314</v>
      </c>
      <c r="C8532" s="16">
        <f t="shared" si="670"/>
        <v>12</v>
      </c>
      <c r="D8532" s="16">
        <f t="shared" si="671"/>
        <v>6</v>
      </c>
      <c r="E8532" s="16">
        <f t="shared" si="672"/>
        <v>2</v>
      </c>
      <c r="F8532" s="16">
        <f t="shared" si="673"/>
        <v>9</v>
      </c>
      <c r="G8532" s="195">
        <v>8530</v>
      </c>
      <c r="H8532" s="193">
        <v>0.200227293</v>
      </c>
    </row>
    <row r="8533" spans="2:8" x14ac:dyDescent="0.25">
      <c r="B8533" s="192">
        <f t="shared" si="674"/>
        <v>43456.416666645979</v>
      </c>
      <c r="C8533" s="16">
        <f t="shared" si="670"/>
        <v>12</v>
      </c>
      <c r="D8533" s="16">
        <f t="shared" si="671"/>
        <v>6</v>
      </c>
      <c r="E8533" s="16">
        <f t="shared" si="672"/>
        <v>2</v>
      </c>
      <c r="F8533" s="16">
        <f t="shared" si="673"/>
        <v>10</v>
      </c>
      <c r="G8533" s="195">
        <v>8531</v>
      </c>
      <c r="H8533" s="193">
        <v>0.27004568600000001</v>
      </c>
    </row>
    <row r="8534" spans="2:8" x14ac:dyDescent="0.25">
      <c r="B8534" s="192">
        <f t="shared" si="674"/>
        <v>43456.458333312643</v>
      </c>
      <c r="C8534" s="16">
        <f t="shared" si="670"/>
        <v>12</v>
      </c>
      <c r="D8534" s="16">
        <f t="shared" si="671"/>
        <v>6</v>
      </c>
      <c r="E8534" s="16">
        <f t="shared" si="672"/>
        <v>2</v>
      </c>
      <c r="F8534" s="16">
        <f t="shared" si="673"/>
        <v>11</v>
      </c>
      <c r="G8534" s="195">
        <v>8532</v>
      </c>
      <c r="H8534" s="193">
        <v>0.27440594499999998</v>
      </c>
    </row>
    <row r="8535" spans="2:8" x14ac:dyDescent="0.25">
      <c r="B8535" s="192">
        <f t="shared" si="674"/>
        <v>43456.499999979307</v>
      </c>
      <c r="C8535" s="16">
        <f t="shared" si="670"/>
        <v>12</v>
      </c>
      <c r="D8535" s="16">
        <f t="shared" si="671"/>
        <v>6</v>
      </c>
      <c r="E8535" s="16">
        <f t="shared" si="672"/>
        <v>2</v>
      </c>
      <c r="F8535" s="16">
        <f t="shared" si="673"/>
        <v>12</v>
      </c>
      <c r="G8535" s="195">
        <v>8533</v>
      </c>
      <c r="H8535" s="193">
        <v>0.28184635699999999</v>
      </c>
    </row>
    <row r="8536" spans="2:8" x14ac:dyDescent="0.25">
      <c r="B8536" s="192">
        <f t="shared" si="674"/>
        <v>43456.541666645971</v>
      </c>
      <c r="C8536" s="16">
        <f t="shared" si="670"/>
        <v>12</v>
      </c>
      <c r="D8536" s="16">
        <f t="shared" si="671"/>
        <v>6</v>
      </c>
      <c r="E8536" s="16">
        <f t="shared" si="672"/>
        <v>2</v>
      </c>
      <c r="F8536" s="16">
        <f t="shared" si="673"/>
        <v>13</v>
      </c>
      <c r="G8536" s="195">
        <v>8534</v>
      </c>
      <c r="H8536" s="193">
        <v>0.244390459</v>
      </c>
    </row>
    <row r="8537" spans="2:8" x14ac:dyDescent="0.25">
      <c r="B8537" s="192">
        <f t="shared" si="674"/>
        <v>43456.583333312636</v>
      </c>
      <c r="C8537" s="16">
        <f t="shared" si="670"/>
        <v>12</v>
      </c>
      <c r="D8537" s="16">
        <f t="shared" si="671"/>
        <v>6</v>
      </c>
      <c r="E8537" s="16">
        <f t="shared" si="672"/>
        <v>2</v>
      </c>
      <c r="F8537" s="16">
        <f t="shared" si="673"/>
        <v>14</v>
      </c>
      <c r="G8537" s="195">
        <v>8535</v>
      </c>
      <c r="H8537" s="193">
        <v>0.209358767</v>
      </c>
    </row>
    <row r="8538" spans="2:8" x14ac:dyDescent="0.25">
      <c r="B8538" s="192">
        <f t="shared" si="674"/>
        <v>43456.6249999793</v>
      </c>
      <c r="C8538" s="16">
        <f t="shared" si="670"/>
        <v>12</v>
      </c>
      <c r="D8538" s="16">
        <f t="shared" si="671"/>
        <v>6</v>
      </c>
      <c r="E8538" s="16">
        <f t="shared" si="672"/>
        <v>2</v>
      </c>
      <c r="F8538" s="16">
        <f t="shared" si="673"/>
        <v>15</v>
      </c>
      <c r="G8538" s="195">
        <v>8536</v>
      </c>
      <c r="H8538" s="193">
        <v>0.15602029000000001</v>
      </c>
    </row>
    <row r="8539" spans="2:8" x14ac:dyDescent="0.25">
      <c r="B8539" s="192">
        <f t="shared" si="674"/>
        <v>43456.666666645964</v>
      </c>
      <c r="C8539" s="16">
        <f t="shared" si="670"/>
        <v>12</v>
      </c>
      <c r="D8539" s="16">
        <f t="shared" si="671"/>
        <v>6</v>
      </c>
      <c r="E8539" s="16">
        <f t="shared" si="672"/>
        <v>2</v>
      </c>
      <c r="F8539" s="16">
        <f t="shared" si="673"/>
        <v>16</v>
      </c>
      <c r="G8539" s="195">
        <v>8537</v>
      </c>
      <c r="H8539" s="193">
        <v>2.1603404E-2</v>
      </c>
    </row>
    <row r="8540" spans="2:8" x14ac:dyDescent="0.25">
      <c r="B8540" s="192">
        <f t="shared" si="674"/>
        <v>43456.708333312628</v>
      </c>
      <c r="C8540" s="16">
        <f t="shared" si="670"/>
        <v>12</v>
      </c>
      <c r="D8540" s="16">
        <f t="shared" si="671"/>
        <v>6</v>
      </c>
      <c r="E8540" s="16">
        <f t="shared" si="672"/>
        <v>2</v>
      </c>
      <c r="F8540" s="16">
        <f t="shared" si="673"/>
        <v>17</v>
      </c>
      <c r="G8540" s="195">
        <v>8538</v>
      </c>
      <c r="H8540" s="193">
        <v>0</v>
      </c>
    </row>
    <row r="8541" spans="2:8" x14ac:dyDescent="0.25">
      <c r="B8541" s="192">
        <f t="shared" si="674"/>
        <v>43456.749999979293</v>
      </c>
      <c r="C8541" s="16">
        <f t="shared" si="670"/>
        <v>12</v>
      </c>
      <c r="D8541" s="16">
        <f t="shared" si="671"/>
        <v>6</v>
      </c>
      <c r="E8541" s="16">
        <f t="shared" si="672"/>
        <v>2</v>
      </c>
      <c r="F8541" s="16">
        <f t="shared" si="673"/>
        <v>18</v>
      </c>
      <c r="G8541" s="195">
        <v>8539</v>
      </c>
      <c r="H8541" s="193">
        <v>0</v>
      </c>
    </row>
    <row r="8542" spans="2:8" x14ac:dyDescent="0.25">
      <c r="B8542" s="192">
        <f t="shared" si="674"/>
        <v>43456.791666645957</v>
      </c>
      <c r="C8542" s="16">
        <f t="shared" si="670"/>
        <v>12</v>
      </c>
      <c r="D8542" s="16">
        <f t="shared" si="671"/>
        <v>6</v>
      </c>
      <c r="E8542" s="16">
        <f t="shared" si="672"/>
        <v>2</v>
      </c>
      <c r="F8542" s="16">
        <f t="shared" si="673"/>
        <v>19</v>
      </c>
      <c r="G8542" s="195">
        <v>8540</v>
      </c>
      <c r="H8542" s="193">
        <v>0</v>
      </c>
    </row>
    <row r="8543" spans="2:8" x14ac:dyDescent="0.25">
      <c r="B8543" s="192">
        <f t="shared" si="674"/>
        <v>43456.833333312621</v>
      </c>
      <c r="C8543" s="16">
        <f t="shared" si="670"/>
        <v>12</v>
      </c>
      <c r="D8543" s="16">
        <f t="shared" si="671"/>
        <v>6</v>
      </c>
      <c r="E8543" s="16">
        <f t="shared" si="672"/>
        <v>2</v>
      </c>
      <c r="F8543" s="16">
        <f t="shared" si="673"/>
        <v>20</v>
      </c>
      <c r="G8543" s="195">
        <v>8541</v>
      </c>
      <c r="H8543" s="193">
        <v>0</v>
      </c>
    </row>
    <row r="8544" spans="2:8" x14ac:dyDescent="0.25">
      <c r="B8544" s="192">
        <f t="shared" si="674"/>
        <v>43456.874999979285</v>
      </c>
      <c r="C8544" s="16">
        <f t="shared" si="670"/>
        <v>12</v>
      </c>
      <c r="D8544" s="16">
        <f t="shared" si="671"/>
        <v>6</v>
      </c>
      <c r="E8544" s="16">
        <f t="shared" si="672"/>
        <v>2</v>
      </c>
      <c r="F8544" s="16">
        <f t="shared" si="673"/>
        <v>21</v>
      </c>
      <c r="G8544" s="195">
        <v>8542</v>
      </c>
      <c r="H8544" s="193">
        <v>0</v>
      </c>
    </row>
    <row r="8545" spans="2:8" x14ac:dyDescent="0.25">
      <c r="B8545" s="192">
        <f t="shared" si="674"/>
        <v>43456.91666664595</v>
      </c>
      <c r="C8545" s="16">
        <f t="shared" si="670"/>
        <v>12</v>
      </c>
      <c r="D8545" s="16">
        <f t="shared" si="671"/>
        <v>6</v>
      </c>
      <c r="E8545" s="16">
        <f t="shared" si="672"/>
        <v>2</v>
      </c>
      <c r="F8545" s="16">
        <f t="shared" si="673"/>
        <v>22</v>
      </c>
      <c r="G8545" s="195">
        <v>8543</v>
      </c>
      <c r="H8545" s="193">
        <v>0</v>
      </c>
    </row>
    <row r="8546" spans="2:8" x14ac:dyDescent="0.25">
      <c r="B8546" s="192">
        <f t="shared" si="674"/>
        <v>43456.958333312614</v>
      </c>
      <c r="C8546" s="16">
        <f t="shared" si="670"/>
        <v>12</v>
      </c>
      <c r="D8546" s="16">
        <f t="shared" si="671"/>
        <v>6</v>
      </c>
      <c r="E8546" s="16">
        <f t="shared" si="672"/>
        <v>2</v>
      </c>
      <c r="F8546" s="16">
        <f t="shared" si="673"/>
        <v>23</v>
      </c>
      <c r="G8546" s="195">
        <v>8544</v>
      </c>
      <c r="H8546" s="193">
        <v>0</v>
      </c>
    </row>
    <row r="8547" spans="2:8" x14ac:dyDescent="0.25">
      <c r="B8547" s="192">
        <f t="shared" si="674"/>
        <v>43456.999999979278</v>
      </c>
      <c r="C8547" s="16">
        <f t="shared" si="670"/>
        <v>12</v>
      </c>
      <c r="D8547" s="16">
        <f t="shared" si="671"/>
        <v>7</v>
      </c>
      <c r="E8547" s="16">
        <f t="shared" si="672"/>
        <v>2</v>
      </c>
      <c r="F8547" s="16">
        <f t="shared" si="673"/>
        <v>0</v>
      </c>
      <c r="G8547" s="195">
        <v>8545</v>
      </c>
      <c r="H8547" s="193">
        <v>0</v>
      </c>
    </row>
    <row r="8548" spans="2:8" x14ac:dyDescent="0.25">
      <c r="B8548" s="192">
        <f t="shared" si="674"/>
        <v>43457.041666645942</v>
      </c>
      <c r="C8548" s="16">
        <f t="shared" si="670"/>
        <v>12</v>
      </c>
      <c r="D8548" s="16">
        <f t="shared" si="671"/>
        <v>7</v>
      </c>
      <c r="E8548" s="16">
        <f t="shared" si="672"/>
        <v>2</v>
      </c>
      <c r="F8548" s="16">
        <f t="shared" si="673"/>
        <v>1</v>
      </c>
      <c r="G8548" s="195">
        <v>8546</v>
      </c>
      <c r="H8548" s="193">
        <v>0</v>
      </c>
    </row>
    <row r="8549" spans="2:8" x14ac:dyDescent="0.25">
      <c r="B8549" s="192">
        <f t="shared" si="674"/>
        <v>43457.083333312607</v>
      </c>
      <c r="C8549" s="16">
        <f t="shared" si="670"/>
        <v>12</v>
      </c>
      <c r="D8549" s="16">
        <f t="shared" si="671"/>
        <v>7</v>
      </c>
      <c r="E8549" s="16">
        <f t="shared" si="672"/>
        <v>2</v>
      </c>
      <c r="F8549" s="16">
        <f t="shared" si="673"/>
        <v>2</v>
      </c>
      <c r="G8549" s="195">
        <v>8547</v>
      </c>
      <c r="H8549" s="193">
        <v>0</v>
      </c>
    </row>
    <row r="8550" spans="2:8" x14ac:dyDescent="0.25">
      <c r="B8550" s="192">
        <f t="shared" si="674"/>
        <v>43457.124999979271</v>
      </c>
      <c r="C8550" s="16">
        <f t="shared" si="670"/>
        <v>12</v>
      </c>
      <c r="D8550" s="16">
        <f t="shared" si="671"/>
        <v>7</v>
      </c>
      <c r="E8550" s="16">
        <f t="shared" si="672"/>
        <v>2</v>
      </c>
      <c r="F8550" s="16">
        <f t="shared" si="673"/>
        <v>3</v>
      </c>
      <c r="G8550" s="195">
        <v>8548</v>
      </c>
      <c r="H8550" s="193">
        <v>0</v>
      </c>
    </row>
    <row r="8551" spans="2:8" x14ac:dyDescent="0.25">
      <c r="B8551" s="192">
        <f t="shared" si="674"/>
        <v>43457.166666645935</v>
      </c>
      <c r="C8551" s="16">
        <f t="shared" si="670"/>
        <v>12</v>
      </c>
      <c r="D8551" s="16">
        <f t="shared" si="671"/>
        <v>7</v>
      </c>
      <c r="E8551" s="16">
        <f t="shared" si="672"/>
        <v>2</v>
      </c>
      <c r="F8551" s="16">
        <f t="shared" si="673"/>
        <v>4</v>
      </c>
      <c r="G8551" s="195">
        <v>8549</v>
      </c>
      <c r="H8551" s="193">
        <v>0</v>
      </c>
    </row>
    <row r="8552" spans="2:8" x14ac:dyDescent="0.25">
      <c r="B8552" s="192">
        <f t="shared" si="674"/>
        <v>43457.208333312599</v>
      </c>
      <c r="C8552" s="16">
        <f t="shared" si="670"/>
        <v>12</v>
      </c>
      <c r="D8552" s="16">
        <f t="shared" si="671"/>
        <v>7</v>
      </c>
      <c r="E8552" s="16">
        <f t="shared" si="672"/>
        <v>2</v>
      </c>
      <c r="F8552" s="16">
        <f t="shared" si="673"/>
        <v>5</v>
      </c>
      <c r="G8552" s="195">
        <v>8550</v>
      </c>
      <c r="H8552" s="193">
        <v>0</v>
      </c>
    </row>
    <row r="8553" spans="2:8" x14ac:dyDescent="0.25">
      <c r="B8553" s="192">
        <f t="shared" si="674"/>
        <v>43457.249999979264</v>
      </c>
      <c r="C8553" s="16">
        <f t="shared" si="670"/>
        <v>12</v>
      </c>
      <c r="D8553" s="16">
        <f t="shared" si="671"/>
        <v>7</v>
      </c>
      <c r="E8553" s="16">
        <f t="shared" si="672"/>
        <v>2</v>
      </c>
      <c r="F8553" s="16">
        <f t="shared" si="673"/>
        <v>6</v>
      </c>
      <c r="G8553" s="195">
        <v>8551</v>
      </c>
      <c r="H8553" s="193">
        <v>0</v>
      </c>
    </row>
    <row r="8554" spans="2:8" x14ac:dyDescent="0.25">
      <c r="B8554" s="192">
        <f t="shared" si="674"/>
        <v>43457.291666645928</v>
      </c>
      <c r="C8554" s="16">
        <f t="shared" si="670"/>
        <v>12</v>
      </c>
      <c r="D8554" s="16">
        <f t="shared" si="671"/>
        <v>7</v>
      </c>
      <c r="E8554" s="16">
        <f t="shared" si="672"/>
        <v>2</v>
      </c>
      <c r="F8554" s="16">
        <f t="shared" si="673"/>
        <v>7</v>
      </c>
      <c r="G8554" s="195">
        <v>8552</v>
      </c>
      <c r="H8554" s="193">
        <v>3.31515E-4</v>
      </c>
    </row>
    <row r="8555" spans="2:8" x14ac:dyDescent="0.25">
      <c r="B8555" s="192">
        <f t="shared" si="674"/>
        <v>43457.333333312592</v>
      </c>
      <c r="C8555" s="16">
        <f t="shared" si="670"/>
        <v>12</v>
      </c>
      <c r="D8555" s="16">
        <f t="shared" si="671"/>
        <v>7</v>
      </c>
      <c r="E8555" s="16">
        <f t="shared" si="672"/>
        <v>2</v>
      </c>
      <c r="F8555" s="16">
        <f t="shared" si="673"/>
        <v>8</v>
      </c>
      <c r="G8555" s="195">
        <v>8553</v>
      </c>
      <c r="H8555" s="193">
        <v>8.8589238000000001E-2</v>
      </c>
    </row>
    <row r="8556" spans="2:8" x14ac:dyDescent="0.25">
      <c r="B8556" s="192">
        <f t="shared" si="674"/>
        <v>43457.374999979256</v>
      </c>
      <c r="C8556" s="16">
        <f t="shared" si="670"/>
        <v>12</v>
      </c>
      <c r="D8556" s="16">
        <f t="shared" si="671"/>
        <v>7</v>
      </c>
      <c r="E8556" s="16">
        <f t="shared" si="672"/>
        <v>2</v>
      </c>
      <c r="F8556" s="16">
        <f t="shared" si="673"/>
        <v>9</v>
      </c>
      <c r="G8556" s="195">
        <v>8554</v>
      </c>
      <c r="H8556" s="193">
        <v>0.221193474</v>
      </c>
    </row>
    <row r="8557" spans="2:8" x14ac:dyDescent="0.25">
      <c r="B8557" s="192">
        <f t="shared" si="674"/>
        <v>43457.41666664592</v>
      </c>
      <c r="C8557" s="16">
        <f t="shared" si="670"/>
        <v>12</v>
      </c>
      <c r="D8557" s="16">
        <f t="shared" si="671"/>
        <v>7</v>
      </c>
      <c r="E8557" s="16">
        <f t="shared" si="672"/>
        <v>2</v>
      </c>
      <c r="F8557" s="16">
        <f t="shared" si="673"/>
        <v>10</v>
      </c>
      <c r="G8557" s="195">
        <v>8555</v>
      </c>
      <c r="H8557" s="193">
        <v>0.28513149199999999</v>
      </c>
    </row>
    <row r="8558" spans="2:8" x14ac:dyDescent="0.25">
      <c r="B8558" s="192">
        <f t="shared" si="674"/>
        <v>43457.458333312585</v>
      </c>
      <c r="C8558" s="16">
        <f t="shared" si="670"/>
        <v>12</v>
      </c>
      <c r="D8558" s="16">
        <f t="shared" si="671"/>
        <v>7</v>
      </c>
      <c r="E8558" s="16">
        <f t="shared" si="672"/>
        <v>2</v>
      </c>
      <c r="F8558" s="16">
        <f t="shared" si="673"/>
        <v>11</v>
      </c>
      <c r="G8558" s="195">
        <v>8556</v>
      </c>
      <c r="H8558" s="193">
        <v>0.28009957899999999</v>
      </c>
    </row>
    <row r="8559" spans="2:8" x14ac:dyDescent="0.25">
      <c r="B8559" s="192">
        <f t="shared" si="674"/>
        <v>43457.499999979249</v>
      </c>
      <c r="C8559" s="16">
        <f t="shared" si="670"/>
        <v>12</v>
      </c>
      <c r="D8559" s="16">
        <f t="shared" si="671"/>
        <v>7</v>
      </c>
      <c r="E8559" s="16">
        <f t="shared" si="672"/>
        <v>2</v>
      </c>
      <c r="F8559" s="16">
        <f t="shared" si="673"/>
        <v>12</v>
      </c>
      <c r="G8559" s="195">
        <v>8557</v>
      </c>
      <c r="H8559" s="193">
        <v>0.28143314000000003</v>
      </c>
    </row>
    <row r="8560" spans="2:8" x14ac:dyDescent="0.25">
      <c r="B8560" s="192">
        <f t="shared" si="674"/>
        <v>43457.541666645913</v>
      </c>
      <c r="C8560" s="16">
        <f t="shared" si="670"/>
        <v>12</v>
      </c>
      <c r="D8560" s="16">
        <f t="shared" si="671"/>
        <v>7</v>
      </c>
      <c r="E8560" s="16">
        <f t="shared" si="672"/>
        <v>2</v>
      </c>
      <c r="F8560" s="16">
        <f t="shared" si="673"/>
        <v>13</v>
      </c>
      <c r="G8560" s="195">
        <v>8558</v>
      </c>
      <c r="H8560" s="193">
        <v>0.27261070399999998</v>
      </c>
    </row>
    <row r="8561" spans="2:8" x14ac:dyDescent="0.25">
      <c r="B8561" s="192">
        <f t="shared" si="674"/>
        <v>43457.583333312577</v>
      </c>
      <c r="C8561" s="16">
        <f t="shared" si="670"/>
        <v>12</v>
      </c>
      <c r="D8561" s="16">
        <f t="shared" si="671"/>
        <v>7</v>
      </c>
      <c r="E8561" s="16">
        <f t="shared" si="672"/>
        <v>2</v>
      </c>
      <c r="F8561" s="16">
        <f t="shared" si="673"/>
        <v>14</v>
      </c>
      <c r="G8561" s="195">
        <v>8559</v>
      </c>
      <c r="H8561" s="193">
        <v>0.236791577</v>
      </c>
    </row>
    <row r="8562" spans="2:8" x14ac:dyDescent="0.25">
      <c r="B8562" s="192">
        <f t="shared" si="674"/>
        <v>43457.624999979242</v>
      </c>
      <c r="C8562" s="16">
        <f t="shared" si="670"/>
        <v>12</v>
      </c>
      <c r="D8562" s="16">
        <f t="shared" si="671"/>
        <v>7</v>
      </c>
      <c r="E8562" s="16">
        <f t="shared" si="672"/>
        <v>2</v>
      </c>
      <c r="F8562" s="16">
        <f t="shared" si="673"/>
        <v>15</v>
      </c>
      <c r="G8562" s="195">
        <v>8560</v>
      </c>
      <c r="H8562" s="193">
        <v>0.18038343400000001</v>
      </c>
    </row>
    <row r="8563" spans="2:8" x14ac:dyDescent="0.25">
      <c r="B8563" s="192">
        <f t="shared" si="674"/>
        <v>43457.666666645906</v>
      </c>
      <c r="C8563" s="16">
        <f t="shared" si="670"/>
        <v>12</v>
      </c>
      <c r="D8563" s="16">
        <f t="shared" si="671"/>
        <v>7</v>
      </c>
      <c r="E8563" s="16">
        <f t="shared" si="672"/>
        <v>2</v>
      </c>
      <c r="F8563" s="16">
        <f t="shared" si="673"/>
        <v>16</v>
      </c>
      <c r="G8563" s="195">
        <v>8561</v>
      </c>
      <c r="H8563" s="193">
        <v>2.6545007999999998E-2</v>
      </c>
    </row>
    <row r="8564" spans="2:8" x14ac:dyDescent="0.25">
      <c r="B8564" s="192">
        <f t="shared" si="674"/>
        <v>43457.70833331257</v>
      </c>
      <c r="C8564" s="16">
        <f t="shared" si="670"/>
        <v>12</v>
      </c>
      <c r="D8564" s="16">
        <f t="shared" si="671"/>
        <v>7</v>
      </c>
      <c r="E8564" s="16">
        <f t="shared" si="672"/>
        <v>2</v>
      </c>
      <c r="F8564" s="16">
        <f t="shared" si="673"/>
        <v>17</v>
      </c>
      <c r="G8564" s="195">
        <v>8562</v>
      </c>
      <c r="H8564" s="193">
        <v>0</v>
      </c>
    </row>
    <row r="8565" spans="2:8" x14ac:dyDescent="0.25">
      <c r="B8565" s="192">
        <f t="shared" si="674"/>
        <v>43457.749999979234</v>
      </c>
      <c r="C8565" s="16">
        <f t="shared" si="670"/>
        <v>12</v>
      </c>
      <c r="D8565" s="16">
        <f t="shared" si="671"/>
        <v>7</v>
      </c>
      <c r="E8565" s="16">
        <f t="shared" si="672"/>
        <v>2</v>
      </c>
      <c r="F8565" s="16">
        <f t="shared" si="673"/>
        <v>18</v>
      </c>
      <c r="G8565" s="195">
        <v>8563</v>
      </c>
      <c r="H8565" s="193">
        <v>0</v>
      </c>
    </row>
    <row r="8566" spans="2:8" x14ac:dyDescent="0.25">
      <c r="B8566" s="192">
        <f t="shared" si="674"/>
        <v>43457.791666645899</v>
      </c>
      <c r="C8566" s="16">
        <f t="shared" si="670"/>
        <v>12</v>
      </c>
      <c r="D8566" s="16">
        <f t="shared" si="671"/>
        <v>7</v>
      </c>
      <c r="E8566" s="16">
        <f t="shared" si="672"/>
        <v>2</v>
      </c>
      <c r="F8566" s="16">
        <f t="shared" si="673"/>
        <v>19</v>
      </c>
      <c r="G8566" s="195">
        <v>8564</v>
      </c>
      <c r="H8566" s="193">
        <v>0</v>
      </c>
    </row>
    <row r="8567" spans="2:8" x14ac:dyDescent="0.25">
      <c r="B8567" s="192">
        <f t="shared" si="674"/>
        <v>43457.833333312563</v>
      </c>
      <c r="C8567" s="16">
        <f t="shared" si="670"/>
        <v>12</v>
      </c>
      <c r="D8567" s="16">
        <f t="shared" si="671"/>
        <v>7</v>
      </c>
      <c r="E8567" s="16">
        <f t="shared" si="672"/>
        <v>2</v>
      </c>
      <c r="F8567" s="16">
        <f t="shared" si="673"/>
        <v>20</v>
      </c>
      <c r="G8567" s="195">
        <v>8565</v>
      </c>
      <c r="H8567" s="193">
        <v>0</v>
      </c>
    </row>
    <row r="8568" spans="2:8" x14ac:dyDescent="0.25">
      <c r="B8568" s="192">
        <f t="shared" si="674"/>
        <v>43457.874999979227</v>
      </c>
      <c r="C8568" s="16">
        <f t="shared" si="670"/>
        <v>12</v>
      </c>
      <c r="D8568" s="16">
        <f t="shared" si="671"/>
        <v>7</v>
      </c>
      <c r="E8568" s="16">
        <f t="shared" si="672"/>
        <v>2</v>
      </c>
      <c r="F8568" s="16">
        <f t="shared" si="673"/>
        <v>21</v>
      </c>
      <c r="G8568" s="195">
        <v>8566</v>
      </c>
      <c r="H8568" s="193">
        <v>0</v>
      </c>
    </row>
    <row r="8569" spans="2:8" x14ac:dyDescent="0.25">
      <c r="B8569" s="192">
        <f t="shared" si="674"/>
        <v>43457.916666645891</v>
      </c>
      <c r="C8569" s="16">
        <f t="shared" si="670"/>
        <v>12</v>
      </c>
      <c r="D8569" s="16">
        <f t="shared" si="671"/>
        <v>7</v>
      </c>
      <c r="E8569" s="16">
        <f t="shared" si="672"/>
        <v>2</v>
      </c>
      <c r="F8569" s="16">
        <f t="shared" si="673"/>
        <v>22</v>
      </c>
      <c r="G8569" s="195">
        <v>8567</v>
      </c>
      <c r="H8569" s="193">
        <v>0</v>
      </c>
    </row>
    <row r="8570" spans="2:8" x14ac:dyDescent="0.25">
      <c r="B8570" s="192">
        <f t="shared" si="674"/>
        <v>43457.958333312556</v>
      </c>
      <c r="C8570" s="16">
        <f t="shared" si="670"/>
        <v>12</v>
      </c>
      <c r="D8570" s="16">
        <f t="shared" si="671"/>
        <v>7</v>
      </c>
      <c r="E8570" s="16">
        <f t="shared" si="672"/>
        <v>2</v>
      </c>
      <c r="F8570" s="16">
        <f t="shared" si="673"/>
        <v>23</v>
      </c>
      <c r="G8570" s="195">
        <v>8568</v>
      </c>
      <c r="H8570" s="193">
        <v>0</v>
      </c>
    </row>
    <row r="8571" spans="2:8" x14ac:dyDescent="0.25">
      <c r="B8571" s="192">
        <f t="shared" si="674"/>
        <v>43457.99999997922</v>
      </c>
      <c r="C8571" s="16">
        <f t="shared" si="670"/>
        <v>12</v>
      </c>
      <c r="D8571" s="16">
        <f t="shared" si="671"/>
        <v>1</v>
      </c>
      <c r="E8571" s="16">
        <f t="shared" si="672"/>
        <v>1</v>
      </c>
      <c r="F8571" s="16">
        <f t="shared" si="673"/>
        <v>0</v>
      </c>
      <c r="G8571" s="195">
        <v>8569</v>
      </c>
      <c r="H8571" s="193">
        <v>0</v>
      </c>
    </row>
    <row r="8572" spans="2:8" x14ac:dyDescent="0.25">
      <c r="B8572" s="192">
        <f t="shared" si="674"/>
        <v>43458.041666645884</v>
      </c>
      <c r="C8572" s="16">
        <f t="shared" si="670"/>
        <v>12</v>
      </c>
      <c r="D8572" s="16">
        <f t="shared" si="671"/>
        <v>1</v>
      </c>
      <c r="E8572" s="16">
        <f t="shared" si="672"/>
        <v>1</v>
      </c>
      <c r="F8572" s="16">
        <f t="shared" si="673"/>
        <v>1</v>
      </c>
      <c r="G8572" s="195">
        <v>8570</v>
      </c>
      <c r="H8572" s="193">
        <v>0</v>
      </c>
    </row>
    <row r="8573" spans="2:8" x14ac:dyDescent="0.25">
      <c r="B8573" s="192">
        <f t="shared" si="674"/>
        <v>43458.083333312548</v>
      </c>
      <c r="C8573" s="16">
        <f t="shared" si="670"/>
        <v>12</v>
      </c>
      <c r="D8573" s="16">
        <f t="shared" si="671"/>
        <v>1</v>
      </c>
      <c r="E8573" s="16">
        <f t="shared" si="672"/>
        <v>1</v>
      </c>
      <c r="F8573" s="16">
        <f t="shared" si="673"/>
        <v>2</v>
      </c>
      <c r="G8573" s="195">
        <v>8571</v>
      </c>
      <c r="H8573" s="193">
        <v>0</v>
      </c>
    </row>
    <row r="8574" spans="2:8" x14ac:dyDescent="0.25">
      <c r="B8574" s="192">
        <f t="shared" si="674"/>
        <v>43458.124999979213</v>
      </c>
      <c r="C8574" s="16">
        <f t="shared" si="670"/>
        <v>12</v>
      </c>
      <c r="D8574" s="16">
        <f t="shared" si="671"/>
        <v>1</v>
      </c>
      <c r="E8574" s="16">
        <f t="shared" si="672"/>
        <v>1</v>
      </c>
      <c r="F8574" s="16">
        <f t="shared" si="673"/>
        <v>3</v>
      </c>
      <c r="G8574" s="195">
        <v>8572</v>
      </c>
      <c r="H8574" s="193">
        <v>0</v>
      </c>
    </row>
    <row r="8575" spans="2:8" x14ac:dyDescent="0.25">
      <c r="B8575" s="192">
        <f t="shared" si="674"/>
        <v>43458.166666645877</v>
      </c>
      <c r="C8575" s="16">
        <f t="shared" si="670"/>
        <v>12</v>
      </c>
      <c r="D8575" s="16">
        <f t="shared" si="671"/>
        <v>1</v>
      </c>
      <c r="E8575" s="16">
        <f t="shared" si="672"/>
        <v>1</v>
      </c>
      <c r="F8575" s="16">
        <f t="shared" si="673"/>
        <v>4</v>
      </c>
      <c r="G8575" s="195">
        <v>8573</v>
      </c>
      <c r="H8575" s="193">
        <v>0</v>
      </c>
    </row>
    <row r="8576" spans="2:8" x14ac:dyDescent="0.25">
      <c r="B8576" s="192">
        <f t="shared" si="674"/>
        <v>43458.208333312541</v>
      </c>
      <c r="C8576" s="16">
        <f t="shared" si="670"/>
        <v>12</v>
      </c>
      <c r="D8576" s="16">
        <f t="shared" si="671"/>
        <v>1</v>
      </c>
      <c r="E8576" s="16">
        <f t="shared" si="672"/>
        <v>1</v>
      </c>
      <c r="F8576" s="16">
        <f t="shared" si="673"/>
        <v>5</v>
      </c>
      <c r="G8576" s="195">
        <v>8574</v>
      </c>
      <c r="H8576" s="193">
        <v>0</v>
      </c>
    </row>
    <row r="8577" spans="2:8" x14ac:dyDescent="0.25">
      <c r="B8577" s="192">
        <f t="shared" si="674"/>
        <v>43458.249999979205</v>
      </c>
      <c r="C8577" s="16">
        <f t="shared" si="670"/>
        <v>12</v>
      </c>
      <c r="D8577" s="16">
        <f t="shared" si="671"/>
        <v>1</v>
      </c>
      <c r="E8577" s="16">
        <f t="shared" si="672"/>
        <v>1</v>
      </c>
      <c r="F8577" s="16">
        <f t="shared" si="673"/>
        <v>6</v>
      </c>
      <c r="G8577" s="195">
        <v>8575</v>
      </c>
      <c r="H8577" s="193">
        <v>0</v>
      </c>
    </row>
    <row r="8578" spans="2:8" x14ac:dyDescent="0.25">
      <c r="B8578" s="192">
        <f t="shared" si="674"/>
        <v>43458.29166664587</v>
      </c>
      <c r="C8578" s="16">
        <f t="shared" si="670"/>
        <v>12</v>
      </c>
      <c r="D8578" s="16">
        <f t="shared" si="671"/>
        <v>1</v>
      </c>
      <c r="E8578" s="16">
        <f t="shared" si="672"/>
        <v>1</v>
      </c>
      <c r="F8578" s="16">
        <f t="shared" si="673"/>
        <v>7</v>
      </c>
      <c r="G8578" s="195">
        <v>8576</v>
      </c>
      <c r="H8578" s="193">
        <v>1.6575699999999999E-4</v>
      </c>
    </row>
    <row r="8579" spans="2:8" x14ac:dyDescent="0.25">
      <c r="B8579" s="192">
        <f t="shared" si="674"/>
        <v>43458.333333312534</v>
      </c>
      <c r="C8579" s="16">
        <f t="shared" si="670"/>
        <v>12</v>
      </c>
      <c r="D8579" s="16">
        <f t="shared" si="671"/>
        <v>1</v>
      </c>
      <c r="E8579" s="16">
        <f t="shared" si="672"/>
        <v>1</v>
      </c>
      <c r="F8579" s="16">
        <f t="shared" si="673"/>
        <v>8</v>
      </c>
      <c r="G8579" s="195">
        <v>8577</v>
      </c>
      <c r="H8579" s="193">
        <v>6.5331408999999993E-2</v>
      </c>
    </row>
    <row r="8580" spans="2:8" x14ac:dyDescent="0.25">
      <c r="B8580" s="192">
        <f t="shared" si="674"/>
        <v>43458.374999979198</v>
      </c>
      <c r="C8580" s="16">
        <f t="shared" ref="C8580:C8643" si="675">MONTH(B8580)</f>
        <v>12</v>
      </c>
      <c r="D8580" s="16">
        <f t="shared" ref="D8580:D8643" si="676">WEEKDAY(B8580,2)</f>
        <v>1</v>
      </c>
      <c r="E8580" s="16">
        <f t="shared" ref="E8580:E8643" si="677">IF(D8580&lt;6,1,2)</f>
        <v>1</v>
      </c>
      <c r="F8580" s="16">
        <f t="shared" ref="F8580:F8643" si="678">HOUR(B8580)</f>
        <v>9</v>
      </c>
      <c r="G8580" s="195">
        <v>8578</v>
      </c>
      <c r="H8580" s="193">
        <v>0.182395797</v>
      </c>
    </row>
    <row r="8581" spans="2:8" x14ac:dyDescent="0.25">
      <c r="B8581" s="192">
        <f t="shared" ref="B8581:B8644" si="679">B8580+1/24</f>
        <v>43458.416666645862</v>
      </c>
      <c r="C8581" s="16">
        <f t="shared" si="675"/>
        <v>12</v>
      </c>
      <c r="D8581" s="16">
        <f t="shared" si="676"/>
        <v>1</v>
      </c>
      <c r="E8581" s="16">
        <f t="shared" si="677"/>
        <v>1</v>
      </c>
      <c r="F8581" s="16">
        <f t="shared" si="678"/>
        <v>10</v>
      </c>
      <c r="G8581" s="195">
        <v>8579</v>
      </c>
      <c r="H8581" s="193">
        <v>0.24399430999999999</v>
      </c>
    </row>
    <row r="8582" spans="2:8" x14ac:dyDescent="0.25">
      <c r="B8582" s="192">
        <f t="shared" si="679"/>
        <v>43458.458333312527</v>
      </c>
      <c r="C8582" s="16">
        <f t="shared" si="675"/>
        <v>12</v>
      </c>
      <c r="D8582" s="16">
        <f t="shared" si="676"/>
        <v>1</v>
      </c>
      <c r="E8582" s="16">
        <f t="shared" si="677"/>
        <v>1</v>
      </c>
      <c r="F8582" s="16">
        <f t="shared" si="678"/>
        <v>11</v>
      </c>
      <c r="G8582" s="195">
        <v>8580</v>
      </c>
      <c r="H8582" s="193">
        <v>0.25832043199999999</v>
      </c>
    </row>
    <row r="8583" spans="2:8" x14ac:dyDescent="0.25">
      <c r="B8583" s="192">
        <f t="shared" si="679"/>
        <v>43458.499999979191</v>
      </c>
      <c r="C8583" s="16">
        <f t="shared" si="675"/>
        <v>12</v>
      </c>
      <c r="D8583" s="16">
        <f t="shared" si="676"/>
        <v>1</v>
      </c>
      <c r="E8583" s="16">
        <f t="shared" si="677"/>
        <v>1</v>
      </c>
      <c r="F8583" s="16">
        <f t="shared" si="678"/>
        <v>12</v>
      </c>
      <c r="G8583" s="195">
        <v>8581</v>
      </c>
      <c r="H8583" s="193">
        <v>0.25531870499999998</v>
      </c>
    </row>
    <row r="8584" spans="2:8" x14ac:dyDescent="0.25">
      <c r="B8584" s="192">
        <f t="shared" si="679"/>
        <v>43458.541666645855</v>
      </c>
      <c r="C8584" s="16">
        <f t="shared" si="675"/>
        <v>12</v>
      </c>
      <c r="D8584" s="16">
        <f t="shared" si="676"/>
        <v>1</v>
      </c>
      <c r="E8584" s="16">
        <f t="shared" si="677"/>
        <v>1</v>
      </c>
      <c r="F8584" s="16">
        <f t="shared" si="678"/>
        <v>13</v>
      </c>
      <c r="G8584" s="195">
        <v>8582</v>
      </c>
      <c r="H8584" s="193">
        <v>0.240841897</v>
      </c>
    </row>
    <row r="8585" spans="2:8" x14ac:dyDescent="0.25">
      <c r="B8585" s="192">
        <f t="shared" si="679"/>
        <v>43458.583333312519</v>
      </c>
      <c r="C8585" s="16">
        <f t="shared" si="675"/>
        <v>12</v>
      </c>
      <c r="D8585" s="16">
        <f t="shared" si="676"/>
        <v>1</v>
      </c>
      <c r="E8585" s="16">
        <f t="shared" si="677"/>
        <v>1</v>
      </c>
      <c r="F8585" s="16">
        <f t="shared" si="678"/>
        <v>14</v>
      </c>
      <c r="G8585" s="195">
        <v>8583</v>
      </c>
      <c r="H8585" s="193">
        <v>0.207183064</v>
      </c>
    </row>
    <row r="8586" spans="2:8" x14ac:dyDescent="0.25">
      <c r="B8586" s="192">
        <f t="shared" si="679"/>
        <v>43458.624999979183</v>
      </c>
      <c r="C8586" s="16">
        <f t="shared" si="675"/>
        <v>12</v>
      </c>
      <c r="D8586" s="16">
        <f t="shared" si="676"/>
        <v>1</v>
      </c>
      <c r="E8586" s="16">
        <f t="shared" si="677"/>
        <v>1</v>
      </c>
      <c r="F8586" s="16">
        <f t="shared" si="678"/>
        <v>15</v>
      </c>
      <c r="G8586" s="195">
        <v>8584</v>
      </c>
      <c r="H8586" s="193">
        <v>0.15111945099999999</v>
      </c>
    </row>
    <row r="8587" spans="2:8" x14ac:dyDescent="0.25">
      <c r="B8587" s="192">
        <f t="shared" si="679"/>
        <v>43458.666666645848</v>
      </c>
      <c r="C8587" s="16">
        <f t="shared" si="675"/>
        <v>12</v>
      </c>
      <c r="D8587" s="16">
        <f t="shared" si="676"/>
        <v>1</v>
      </c>
      <c r="E8587" s="16">
        <f t="shared" si="677"/>
        <v>1</v>
      </c>
      <c r="F8587" s="16">
        <f t="shared" si="678"/>
        <v>16</v>
      </c>
      <c r="G8587" s="195">
        <v>8585</v>
      </c>
      <c r="H8587" s="193">
        <v>2.1450883E-2</v>
      </c>
    </row>
    <row r="8588" spans="2:8" x14ac:dyDescent="0.25">
      <c r="B8588" s="192">
        <f t="shared" si="679"/>
        <v>43458.708333312512</v>
      </c>
      <c r="C8588" s="16">
        <f t="shared" si="675"/>
        <v>12</v>
      </c>
      <c r="D8588" s="16">
        <f t="shared" si="676"/>
        <v>1</v>
      </c>
      <c r="E8588" s="16">
        <f t="shared" si="677"/>
        <v>1</v>
      </c>
      <c r="F8588" s="16">
        <f t="shared" si="678"/>
        <v>17</v>
      </c>
      <c r="G8588" s="195">
        <v>8586</v>
      </c>
      <c r="H8588" s="193">
        <v>0</v>
      </c>
    </row>
    <row r="8589" spans="2:8" x14ac:dyDescent="0.25">
      <c r="B8589" s="192">
        <f t="shared" si="679"/>
        <v>43458.749999979176</v>
      </c>
      <c r="C8589" s="16">
        <f t="shared" si="675"/>
        <v>12</v>
      </c>
      <c r="D8589" s="16">
        <f t="shared" si="676"/>
        <v>1</v>
      </c>
      <c r="E8589" s="16">
        <f t="shared" si="677"/>
        <v>1</v>
      </c>
      <c r="F8589" s="16">
        <f t="shared" si="678"/>
        <v>18</v>
      </c>
      <c r="G8589" s="195">
        <v>8587</v>
      </c>
      <c r="H8589" s="193">
        <v>0</v>
      </c>
    </row>
    <row r="8590" spans="2:8" x14ac:dyDescent="0.25">
      <c r="B8590" s="192">
        <f t="shared" si="679"/>
        <v>43458.79166664584</v>
      </c>
      <c r="C8590" s="16">
        <f t="shared" si="675"/>
        <v>12</v>
      </c>
      <c r="D8590" s="16">
        <f t="shared" si="676"/>
        <v>1</v>
      </c>
      <c r="E8590" s="16">
        <f t="shared" si="677"/>
        <v>1</v>
      </c>
      <c r="F8590" s="16">
        <f t="shared" si="678"/>
        <v>19</v>
      </c>
      <c r="G8590" s="195">
        <v>8588</v>
      </c>
      <c r="H8590" s="193">
        <v>0</v>
      </c>
    </row>
    <row r="8591" spans="2:8" x14ac:dyDescent="0.25">
      <c r="B8591" s="192">
        <f t="shared" si="679"/>
        <v>43458.833333312505</v>
      </c>
      <c r="C8591" s="16">
        <f t="shared" si="675"/>
        <v>12</v>
      </c>
      <c r="D8591" s="16">
        <f t="shared" si="676"/>
        <v>1</v>
      </c>
      <c r="E8591" s="16">
        <f t="shared" si="677"/>
        <v>1</v>
      </c>
      <c r="F8591" s="16">
        <f t="shared" si="678"/>
        <v>20</v>
      </c>
      <c r="G8591" s="195">
        <v>8589</v>
      </c>
      <c r="H8591" s="193">
        <v>0</v>
      </c>
    </row>
    <row r="8592" spans="2:8" x14ac:dyDescent="0.25">
      <c r="B8592" s="192">
        <f t="shared" si="679"/>
        <v>43458.874999979169</v>
      </c>
      <c r="C8592" s="16">
        <f t="shared" si="675"/>
        <v>12</v>
      </c>
      <c r="D8592" s="16">
        <f t="shared" si="676"/>
        <v>1</v>
      </c>
      <c r="E8592" s="16">
        <f t="shared" si="677"/>
        <v>1</v>
      </c>
      <c r="F8592" s="16">
        <f t="shared" si="678"/>
        <v>21</v>
      </c>
      <c r="G8592" s="195">
        <v>8590</v>
      </c>
      <c r="H8592" s="193">
        <v>0</v>
      </c>
    </row>
    <row r="8593" spans="2:8" x14ac:dyDescent="0.25">
      <c r="B8593" s="192">
        <f t="shared" si="679"/>
        <v>43458.916666645833</v>
      </c>
      <c r="C8593" s="16">
        <f t="shared" si="675"/>
        <v>12</v>
      </c>
      <c r="D8593" s="16">
        <f t="shared" si="676"/>
        <v>1</v>
      </c>
      <c r="E8593" s="16">
        <f t="shared" si="677"/>
        <v>1</v>
      </c>
      <c r="F8593" s="16">
        <f t="shared" si="678"/>
        <v>22</v>
      </c>
      <c r="G8593" s="195">
        <v>8591</v>
      </c>
      <c r="H8593" s="193">
        <v>0</v>
      </c>
    </row>
    <row r="8594" spans="2:8" x14ac:dyDescent="0.25">
      <c r="B8594" s="192">
        <f t="shared" si="679"/>
        <v>43458.958333312497</v>
      </c>
      <c r="C8594" s="16">
        <f t="shared" si="675"/>
        <v>12</v>
      </c>
      <c r="D8594" s="16">
        <f t="shared" si="676"/>
        <v>1</v>
      </c>
      <c r="E8594" s="16">
        <f t="shared" si="677"/>
        <v>1</v>
      </c>
      <c r="F8594" s="16">
        <f t="shared" si="678"/>
        <v>23</v>
      </c>
      <c r="G8594" s="195">
        <v>8592</v>
      </c>
      <c r="H8594" s="193">
        <v>0</v>
      </c>
    </row>
    <row r="8595" spans="2:8" x14ac:dyDescent="0.25">
      <c r="B8595" s="192">
        <f t="shared" si="679"/>
        <v>43458.999999979162</v>
      </c>
      <c r="C8595" s="16">
        <f t="shared" si="675"/>
        <v>12</v>
      </c>
      <c r="D8595" s="16">
        <f t="shared" si="676"/>
        <v>2</v>
      </c>
      <c r="E8595" s="16">
        <f t="shared" si="677"/>
        <v>1</v>
      </c>
      <c r="F8595" s="16">
        <f t="shared" si="678"/>
        <v>0</v>
      </c>
      <c r="G8595" s="195">
        <v>8593</v>
      </c>
      <c r="H8595" s="193">
        <v>0</v>
      </c>
    </row>
    <row r="8596" spans="2:8" x14ac:dyDescent="0.25">
      <c r="B8596" s="192">
        <f t="shared" si="679"/>
        <v>43459.041666645826</v>
      </c>
      <c r="C8596" s="16">
        <f t="shared" si="675"/>
        <v>12</v>
      </c>
      <c r="D8596" s="16">
        <f t="shared" si="676"/>
        <v>2</v>
      </c>
      <c r="E8596" s="16">
        <f t="shared" si="677"/>
        <v>1</v>
      </c>
      <c r="F8596" s="16">
        <f t="shared" si="678"/>
        <v>1</v>
      </c>
      <c r="G8596" s="195">
        <v>8594</v>
      </c>
      <c r="H8596" s="193">
        <v>0</v>
      </c>
    </row>
    <row r="8597" spans="2:8" x14ac:dyDescent="0.25">
      <c r="B8597" s="192">
        <f t="shared" si="679"/>
        <v>43459.08333331249</v>
      </c>
      <c r="C8597" s="16">
        <f t="shared" si="675"/>
        <v>12</v>
      </c>
      <c r="D8597" s="16">
        <f t="shared" si="676"/>
        <v>2</v>
      </c>
      <c r="E8597" s="16">
        <f t="shared" si="677"/>
        <v>1</v>
      </c>
      <c r="F8597" s="16">
        <f t="shared" si="678"/>
        <v>2</v>
      </c>
      <c r="G8597" s="195">
        <v>8595</v>
      </c>
      <c r="H8597" s="193">
        <v>0</v>
      </c>
    </row>
    <row r="8598" spans="2:8" x14ac:dyDescent="0.25">
      <c r="B8598" s="192">
        <f t="shared" si="679"/>
        <v>43459.124999979154</v>
      </c>
      <c r="C8598" s="16">
        <f t="shared" si="675"/>
        <v>12</v>
      </c>
      <c r="D8598" s="16">
        <f t="shared" si="676"/>
        <v>2</v>
      </c>
      <c r="E8598" s="16">
        <f t="shared" si="677"/>
        <v>1</v>
      </c>
      <c r="F8598" s="16">
        <f t="shared" si="678"/>
        <v>3</v>
      </c>
      <c r="G8598" s="195">
        <v>8596</v>
      </c>
      <c r="H8598" s="193">
        <v>0</v>
      </c>
    </row>
    <row r="8599" spans="2:8" x14ac:dyDescent="0.25">
      <c r="B8599" s="192">
        <f t="shared" si="679"/>
        <v>43459.166666645819</v>
      </c>
      <c r="C8599" s="16">
        <f t="shared" si="675"/>
        <v>12</v>
      </c>
      <c r="D8599" s="16">
        <f t="shared" si="676"/>
        <v>2</v>
      </c>
      <c r="E8599" s="16">
        <f t="shared" si="677"/>
        <v>1</v>
      </c>
      <c r="F8599" s="16">
        <f t="shared" si="678"/>
        <v>4</v>
      </c>
      <c r="G8599" s="195">
        <v>8597</v>
      </c>
      <c r="H8599" s="193">
        <v>0</v>
      </c>
    </row>
    <row r="8600" spans="2:8" x14ac:dyDescent="0.25">
      <c r="B8600" s="192">
        <f t="shared" si="679"/>
        <v>43459.208333312483</v>
      </c>
      <c r="C8600" s="16">
        <f t="shared" si="675"/>
        <v>12</v>
      </c>
      <c r="D8600" s="16">
        <f t="shared" si="676"/>
        <v>2</v>
      </c>
      <c r="E8600" s="16">
        <f t="shared" si="677"/>
        <v>1</v>
      </c>
      <c r="F8600" s="16">
        <f t="shared" si="678"/>
        <v>5</v>
      </c>
      <c r="G8600" s="195">
        <v>8598</v>
      </c>
      <c r="H8600" s="193">
        <v>0</v>
      </c>
    </row>
    <row r="8601" spans="2:8" x14ac:dyDescent="0.25">
      <c r="B8601" s="192">
        <f t="shared" si="679"/>
        <v>43459.249999979147</v>
      </c>
      <c r="C8601" s="16">
        <f t="shared" si="675"/>
        <v>12</v>
      </c>
      <c r="D8601" s="16">
        <f t="shared" si="676"/>
        <v>2</v>
      </c>
      <c r="E8601" s="16">
        <f t="shared" si="677"/>
        <v>1</v>
      </c>
      <c r="F8601" s="16">
        <f t="shared" si="678"/>
        <v>6</v>
      </c>
      <c r="G8601" s="195">
        <v>8599</v>
      </c>
      <c r="H8601" s="193">
        <v>0</v>
      </c>
    </row>
    <row r="8602" spans="2:8" x14ac:dyDescent="0.25">
      <c r="B8602" s="192">
        <f t="shared" si="679"/>
        <v>43459.291666645811</v>
      </c>
      <c r="C8602" s="16">
        <f t="shared" si="675"/>
        <v>12</v>
      </c>
      <c r="D8602" s="16">
        <f t="shared" si="676"/>
        <v>2</v>
      </c>
      <c r="E8602" s="16">
        <f t="shared" si="677"/>
        <v>1</v>
      </c>
      <c r="F8602" s="16">
        <f t="shared" si="678"/>
        <v>7</v>
      </c>
      <c r="G8602" s="195">
        <v>8600</v>
      </c>
      <c r="H8602" s="193">
        <v>0</v>
      </c>
    </row>
    <row r="8603" spans="2:8" x14ac:dyDescent="0.25">
      <c r="B8603" s="192">
        <f t="shared" si="679"/>
        <v>43459.333333312476</v>
      </c>
      <c r="C8603" s="16">
        <f t="shared" si="675"/>
        <v>12</v>
      </c>
      <c r="D8603" s="16">
        <f t="shared" si="676"/>
        <v>2</v>
      </c>
      <c r="E8603" s="16">
        <f t="shared" si="677"/>
        <v>1</v>
      </c>
      <c r="F8603" s="16">
        <f t="shared" si="678"/>
        <v>8</v>
      </c>
      <c r="G8603" s="195">
        <v>8601</v>
      </c>
      <c r="H8603" s="193">
        <v>6.0093529999999999E-2</v>
      </c>
    </row>
    <row r="8604" spans="2:8" x14ac:dyDescent="0.25">
      <c r="B8604" s="192">
        <f t="shared" si="679"/>
        <v>43459.37499997914</v>
      </c>
      <c r="C8604" s="16">
        <f t="shared" si="675"/>
        <v>12</v>
      </c>
      <c r="D8604" s="16">
        <f t="shared" si="676"/>
        <v>2</v>
      </c>
      <c r="E8604" s="16">
        <f t="shared" si="677"/>
        <v>1</v>
      </c>
      <c r="F8604" s="16">
        <f t="shared" si="678"/>
        <v>9</v>
      </c>
      <c r="G8604" s="195">
        <v>8602</v>
      </c>
      <c r="H8604" s="193">
        <v>0.16360629099999999</v>
      </c>
    </row>
    <row r="8605" spans="2:8" x14ac:dyDescent="0.25">
      <c r="B8605" s="192">
        <f t="shared" si="679"/>
        <v>43459.416666645804</v>
      </c>
      <c r="C8605" s="16">
        <f t="shared" si="675"/>
        <v>12</v>
      </c>
      <c r="D8605" s="16">
        <f t="shared" si="676"/>
        <v>2</v>
      </c>
      <c r="E8605" s="16">
        <f t="shared" si="677"/>
        <v>1</v>
      </c>
      <c r="F8605" s="16">
        <f t="shared" si="678"/>
        <v>10</v>
      </c>
      <c r="G8605" s="195">
        <v>8603</v>
      </c>
      <c r="H8605" s="193">
        <v>0.228545475</v>
      </c>
    </row>
    <row r="8606" spans="2:8" x14ac:dyDescent="0.25">
      <c r="B8606" s="192">
        <f t="shared" si="679"/>
        <v>43459.458333312468</v>
      </c>
      <c r="C8606" s="16">
        <f t="shared" si="675"/>
        <v>12</v>
      </c>
      <c r="D8606" s="16">
        <f t="shared" si="676"/>
        <v>2</v>
      </c>
      <c r="E8606" s="16">
        <f t="shared" si="677"/>
        <v>1</v>
      </c>
      <c r="F8606" s="16">
        <f t="shared" si="678"/>
        <v>11</v>
      </c>
      <c r="G8606" s="195">
        <v>8604</v>
      </c>
      <c r="H8606" s="193">
        <v>0.243768553</v>
      </c>
    </row>
    <row r="8607" spans="2:8" x14ac:dyDescent="0.25">
      <c r="B8607" s="192">
        <f t="shared" si="679"/>
        <v>43459.499999979133</v>
      </c>
      <c r="C8607" s="16">
        <f t="shared" si="675"/>
        <v>12</v>
      </c>
      <c r="D8607" s="16">
        <f t="shared" si="676"/>
        <v>2</v>
      </c>
      <c r="E8607" s="16">
        <f t="shared" si="677"/>
        <v>1</v>
      </c>
      <c r="F8607" s="16">
        <f t="shared" si="678"/>
        <v>12</v>
      </c>
      <c r="G8607" s="195">
        <v>8605</v>
      </c>
      <c r="H8607" s="193">
        <v>0.22375151200000001</v>
      </c>
    </row>
    <row r="8608" spans="2:8" x14ac:dyDescent="0.25">
      <c r="B8608" s="192">
        <f t="shared" si="679"/>
        <v>43459.541666645797</v>
      </c>
      <c r="C8608" s="16">
        <f t="shared" si="675"/>
        <v>12</v>
      </c>
      <c r="D8608" s="16">
        <f t="shared" si="676"/>
        <v>2</v>
      </c>
      <c r="E8608" s="16">
        <f t="shared" si="677"/>
        <v>1</v>
      </c>
      <c r="F8608" s="16">
        <f t="shared" si="678"/>
        <v>13</v>
      </c>
      <c r="G8608" s="195">
        <v>8606</v>
      </c>
      <c r="H8608" s="193">
        <v>0.20829536800000001</v>
      </c>
    </row>
    <row r="8609" spans="2:8" x14ac:dyDescent="0.25">
      <c r="B8609" s="192">
        <f t="shared" si="679"/>
        <v>43459.583333312461</v>
      </c>
      <c r="C8609" s="16">
        <f t="shared" si="675"/>
        <v>12</v>
      </c>
      <c r="D8609" s="16">
        <f t="shared" si="676"/>
        <v>2</v>
      </c>
      <c r="E8609" s="16">
        <f t="shared" si="677"/>
        <v>1</v>
      </c>
      <c r="F8609" s="16">
        <f t="shared" si="678"/>
        <v>14</v>
      </c>
      <c r="G8609" s="195">
        <v>8607</v>
      </c>
      <c r="H8609" s="193">
        <v>0.19899915000000001</v>
      </c>
    </row>
    <row r="8610" spans="2:8" x14ac:dyDescent="0.25">
      <c r="B8610" s="192">
        <f t="shared" si="679"/>
        <v>43459.624999979125</v>
      </c>
      <c r="C8610" s="16">
        <f t="shared" si="675"/>
        <v>12</v>
      </c>
      <c r="D8610" s="16">
        <f t="shared" si="676"/>
        <v>2</v>
      </c>
      <c r="E8610" s="16">
        <f t="shared" si="677"/>
        <v>1</v>
      </c>
      <c r="F8610" s="16">
        <f t="shared" si="678"/>
        <v>15</v>
      </c>
      <c r="G8610" s="195">
        <v>8608</v>
      </c>
      <c r="H8610" s="193">
        <v>0.14350093999999999</v>
      </c>
    </row>
    <row r="8611" spans="2:8" x14ac:dyDescent="0.25">
      <c r="B8611" s="192">
        <f t="shared" si="679"/>
        <v>43459.66666664579</v>
      </c>
      <c r="C8611" s="16">
        <f t="shared" si="675"/>
        <v>12</v>
      </c>
      <c r="D8611" s="16">
        <f t="shared" si="676"/>
        <v>2</v>
      </c>
      <c r="E8611" s="16">
        <f t="shared" si="677"/>
        <v>1</v>
      </c>
      <c r="F8611" s="16">
        <f t="shared" si="678"/>
        <v>16</v>
      </c>
      <c r="G8611" s="195">
        <v>8609</v>
      </c>
      <c r="H8611" s="193">
        <v>2.0533968999999999E-2</v>
      </c>
    </row>
    <row r="8612" spans="2:8" x14ac:dyDescent="0.25">
      <c r="B8612" s="192">
        <f t="shared" si="679"/>
        <v>43459.708333312454</v>
      </c>
      <c r="C8612" s="16">
        <f t="shared" si="675"/>
        <v>12</v>
      </c>
      <c r="D8612" s="16">
        <f t="shared" si="676"/>
        <v>2</v>
      </c>
      <c r="E8612" s="16">
        <f t="shared" si="677"/>
        <v>1</v>
      </c>
      <c r="F8612" s="16">
        <f t="shared" si="678"/>
        <v>17</v>
      </c>
      <c r="G8612" s="195">
        <v>8610</v>
      </c>
      <c r="H8612" s="193">
        <v>0</v>
      </c>
    </row>
    <row r="8613" spans="2:8" x14ac:dyDescent="0.25">
      <c r="B8613" s="192">
        <f t="shared" si="679"/>
        <v>43459.749999979118</v>
      </c>
      <c r="C8613" s="16">
        <f t="shared" si="675"/>
        <v>12</v>
      </c>
      <c r="D8613" s="16">
        <f t="shared" si="676"/>
        <v>2</v>
      </c>
      <c r="E8613" s="16">
        <f t="shared" si="677"/>
        <v>1</v>
      </c>
      <c r="F8613" s="16">
        <f t="shared" si="678"/>
        <v>18</v>
      </c>
      <c r="G8613" s="195">
        <v>8611</v>
      </c>
      <c r="H8613" s="193">
        <v>0</v>
      </c>
    </row>
    <row r="8614" spans="2:8" x14ac:dyDescent="0.25">
      <c r="B8614" s="192">
        <f t="shared" si="679"/>
        <v>43459.791666645782</v>
      </c>
      <c r="C8614" s="16">
        <f t="shared" si="675"/>
        <v>12</v>
      </c>
      <c r="D8614" s="16">
        <f t="shared" si="676"/>
        <v>2</v>
      </c>
      <c r="E8614" s="16">
        <f t="shared" si="677"/>
        <v>1</v>
      </c>
      <c r="F8614" s="16">
        <f t="shared" si="678"/>
        <v>19</v>
      </c>
      <c r="G8614" s="195">
        <v>8612</v>
      </c>
      <c r="H8614" s="193">
        <v>0</v>
      </c>
    </row>
    <row r="8615" spans="2:8" x14ac:dyDescent="0.25">
      <c r="B8615" s="192">
        <f t="shared" si="679"/>
        <v>43459.833333312446</v>
      </c>
      <c r="C8615" s="16">
        <f t="shared" si="675"/>
        <v>12</v>
      </c>
      <c r="D8615" s="16">
        <f t="shared" si="676"/>
        <v>2</v>
      </c>
      <c r="E8615" s="16">
        <f t="shared" si="677"/>
        <v>1</v>
      </c>
      <c r="F8615" s="16">
        <f t="shared" si="678"/>
        <v>20</v>
      </c>
      <c r="G8615" s="195">
        <v>8613</v>
      </c>
      <c r="H8615" s="193">
        <v>0</v>
      </c>
    </row>
    <row r="8616" spans="2:8" x14ac:dyDescent="0.25">
      <c r="B8616" s="192">
        <f t="shared" si="679"/>
        <v>43459.874999979111</v>
      </c>
      <c r="C8616" s="16">
        <f t="shared" si="675"/>
        <v>12</v>
      </c>
      <c r="D8616" s="16">
        <f t="shared" si="676"/>
        <v>2</v>
      </c>
      <c r="E8616" s="16">
        <f t="shared" si="677"/>
        <v>1</v>
      </c>
      <c r="F8616" s="16">
        <f t="shared" si="678"/>
        <v>21</v>
      </c>
      <c r="G8616" s="195">
        <v>8614</v>
      </c>
      <c r="H8616" s="193">
        <v>0</v>
      </c>
    </row>
    <row r="8617" spans="2:8" x14ac:dyDescent="0.25">
      <c r="B8617" s="192">
        <f t="shared" si="679"/>
        <v>43459.916666645775</v>
      </c>
      <c r="C8617" s="16">
        <f t="shared" si="675"/>
        <v>12</v>
      </c>
      <c r="D8617" s="16">
        <f t="shared" si="676"/>
        <v>2</v>
      </c>
      <c r="E8617" s="16">
        <f t="shared" si="677"/>
        <v>1</v>
      </c>
      <c r="F8617" s="16">
        <f t="shared" si="678"/>
        <v>22</v>
      </c>
      <c r="G8617" s="195">
        <v>8615</v>
      </c>
      <c r="H8617" s="193">
        <v>0</v>
      </c>
    </row>
    <row r="8618" spans="2:8" x14ac:dyDescent="0.25">
      <c r="B8618" s="192">
        <f t="shared" si="679"/>
        <v>43459.958333312439</v>
      </c>
      <c r="C8618" s="16">
        <f t="shared" si="675"/>
        <v>12</v>
      </c>
      <c r="D8618" s="16">
        <f t="shared" si="676"/>
        <v>2</v>
      </c>
      <c r="E8618" s="16">
        <f t="shared" si="677"/>
        <v>1</v>
      </c>
      <c r="F8618" s="16">
        <f t="shared" si="678"/>
        <v>23</v>
      </c>
      <c r="G8618" s="195">
        <v>8616</v>
      </c>
      <c r="H8618" s="193">
        <v>0</v>
      </c>
    </row>
    <row r="8619" spans="2:8" x14ac:dyDescent="0.25">
      <c r="B8619" s="192">
        <f t="shared" si="679"/>
        <v>43459.999999979103</v>
      </c>
      <c r="C8619" s="16">
        <f t="shared" si="675"/>
        <v>12</v>
      </c>
      <c r="D8619" s="16">
        <f t="shared" si="676"/>
        <v>3</v>
      </c>
      <c r="E8619" s="16">
        <f t="shared" si="677"/>
        <v>1</v>
      </c>
      <c r="F8619" s="16">
        <f t="shared" si="678"/>
        <v>0</v>
      </c>
      <c r="G8619" s="195">
        <v>8617</v>
      </c>
      <c r="H8619" s="193">
        <v>0</v>
      </c>
    </row>
    <row r="8620" spans="2:8" x14ac:dyDescent="0.25">
      <c r="B8620" s="192">
        <f t="shared" si="679"/>
        <v>43460.041666645768</v>
      </c>
      <c r="C8620" s="16">
        <f t="shared" si="675"/>
        <v>12</v>
      </c>
      <c r="D8620" s="16">
        <f t="shared" si="676"/>
        <v>3</v>
      </c>
      <c r="E8620" s="16">
        <f t="shared" si="677"/>
        <v>1</v>
      </c>
      <c r="F8620" s="16">
        <f t="shared" si="678"/>
        <v>1</v>
      </c>
      <c r="G8620" s="195">
        <v>8618</v>
      </c>
      <c r="H8620" s="193">
        <v>0</v>
      </c>
    </row>
    <row r="8621" spans="2:8" x14ac:dyDescent="0.25">
      <c r="B8621" s="192">
        <f t="shared" si="679"/>
        <v>43460.083333312432</v>
      </c>
      <c r="C8621" s="16">
        <f t="shared" si="675"/>
        <v>12</v>
      </c>
      <c r="D8621" s="16">
        <f t="shared" si="676"/>
        <v>3</v>
      </c>
      <c r="E8621" s="16">
        <f t="shared" si="677"/>
        <v>1</v>
      </c>
      <c r="F8621" s="16">
        <f t="shared" si="678"/>
        <v>2</v>
      </c>
      <c r="G8621" s="195">
        <v>8619</v>
      </c>
      <c r="H8621" s="193">
        <v>0</v>
      </c>
    </row>
    <row r="8622" spans="2:8" x14ac:dyDescent="0.25">
      <c r="B8622" s="192">
        <f t="shared" si="679"/>
        <v>43460.124999979096</v>
      </c>
      <c r="C8622" s="16">
        <f t="shared" si="675"/>
        <v>12</v>
      </c>
      <c r="D8622" s="16">
        <f t="shared" si="676"/>
        <v>3</v>
      </c>
      <c r="E8622" s="16">
        <f t="shared" si="677"/>
        <v>1</v>
      </c>
      <c r="F8622" s="16">
        <f t="shared" si="678"/>
        <v>3</v>
      </c>
      <c r="G8622" s="195">
        <v>8620</v>
      </c>
      <c r="H8622" s="193">
        <v>0</v>
      </c>
    </row>
    <row r="8623" spans="2:8" x14ac:dyDescent="0.25">
      <c r="B8623" s="192">
        <f t="shared" si="679"/>
        <v>43460.16666664576</v>
      </c>
      <c r="C8623" s="16">
        <f t="shared" si="675"/>
        <v>12</v>
      </c>
      <c r="D8623" s="16">
        <f t="shared" si="676"/>
        <v>3</v>
      </c>
      <c r="E8623" s="16">
        <f t="shared" si="677"/>
        <v>1</v>
      </c>
      <c r="F8623" s="16">
        <f t="shared" si="678"/>
        <v>4</v>
      </c>
      <c r="G8623" s="195">
        <v>8621</v>
      </c>
      <c r="H8623" s="193">
        <v>0</v>
      </c>
    </row>
    <row r="8624" spans="2:8" x14ac:dyDescent="0.25">
      <c r="B8624" s="192">
        <f t="shared" si="679"/>
        <v>43460.208333312425</v>
      </c>
      <c r="C8624" s="16">
        <f t="shared" si="675"/>
        <v>12</v>
      </c>
      <c r="D8624" s="16">
        <f t="shared" si="676"/>
        <v>3</v>
      </c>
      <c r="E8624" s="16">
        <f t="shared" si="677"/>
        <v>1</v>
      </c>
      <c r="F8624" s="16">
        <f t="shared" si="678"/>
        <v>5</v>
      </c>
      <c r="G8624" s="195">
        <v>8622</v>
      </c>
      <c r="H8624" s="193">
        <v>0</v>
      </c>
    </row>
    <row r="8625" spans="2:8" x14ac:dyDescent="0.25">
      <c r="B8625" s="192">
        <f t="shared" si="679"/>
        <v>43460.249999979089</v>
      </c>
      <c r="C8625" s="16">
        <f t="shared" si="675"/>
        <v>12</v>
      </c>
      <c r="D8625" s="16">
        <f t="shared" si="676"/>
        <v>3</v>
      </c>
      <c r="E8625" s="16">
        <f t="shared" si="677"/>
        <v>1</v>
      </c>
      <c r="F8625" s="16">
        <f t="shared" si="678"/>
        <v>6</v>
      </c>
      <c r="G8625" s="195">
        <v>8623</v>
      </c>
      <c r="H8625" s="193">
        <v>0</v>
      </c>
    </row>
    <row r="8626" spans="2:8" x14ac:dyDescent="0.25">
      <c r="B8626" s="192">
        <f t="shared" si="679"/>
        <v>43460.291666645753</v>
      </c>
      <c r="C8626" s="16">
        <f t="shared" si="675"/>
        <v>12</v>
      </c>
      <c r="D8626" s="16">
        <f t="shared" si="676"/>
        <v>3</v>
      </c>
      <c r="E8626" s="16">
        <f t="shared" si="677"/>
        <v>1</v>
      </c>
      <c r="F8626" s="16">
        <f t="shared" si="678"/>
        <v>7</v>
      </c>
      <c r="G8626" s="195">
        <v>8624</v>
      </c>
      <c r="H8626" s="193">
        <v>0</v>
      </c>
    </row>
    <row r="8627" spans="2:8" x14ac:dyDescent="0.25">
      <c r="B8627" s="192">
        <f t="shared" si="679"/>
        <v>43460.333333312417</v>
      </c>
      <c r="C8627" s="16">
        <f t="shared" si="675"/>
        <v>12</v>
      </c>
      <c r="D8627" s="16">
        <f t="shared" si="676"/>
        <v>3</v>
      </c>
      <c r="E8627" s="16">
        <f t="shared" si="677"/>
        <v>1</v>
      </c>
      <c r="F8627" s="16">
        <f t="shared" si="678"/>
        <v>8</v>
      </c>
      <c r="G8627" s="195">
        <v>8625</v>
      </c>
      <c r="H8627" s="193">
        <v>5.2048155999999998E-2</v>
      </c>
    </row>
    <row r="8628" spans="2:8" x14ac:dyDescent="0.25">
      <c r="B8628" s="192">
        <f t="shared" si="679"/>
        <v>43460.374999979082</v>
      </c>
      <c r="C8628" s="16">
        <f t="shared" si="675"/>
        <v>12</v>
      </c>
      <c r="D8628" s="16">
        <f t="shared" si="676"/>
        <v>3</v>
      </c>
      <c r="E8628" s="16">
        <f t="shared" si="677"/>
        <v>1</v>
      </c>
      <c r="F8628" s="16">
        <f t="shared" si="678"/>
        <v>9</v>
      </c>
      <c r="G8628" s="195">
        <v>8626</v>
      </c>
      <c r="H8628" s="193">
        <v>0.16214324599999999</v>
      </c>
    </row>
    <row r="8629" spans="2:8" x14ac:dyDescent="0.25">
      <c r="B8629" s="192">
        <f t="shared" si="679"/>
        <v>43460.416666645746</v>
      </c>
      <c r="C8629" s="16">
        <f t="shared" si="675"/>
        <v>12</v>
      </c>
      <c r="D8629" s="16">
        <f t="shared" si="676"/>
        <v>3</v>
      </c>
      <c r="E8629" s="16">
        <f t="shared" si="677"/>
        <v>1</v>
      </c>
      <c r="F8629" s="16">
        <f t="shared" si="678"/>
        <v>10</v>
      </c>
      <c r="G8629" s="195">
        <v>8627</v>
      </c>
      <c r="H8629" s="193">
        <v>0.248421377</v>
      </c>
    </row>
    <row r="8630" spans="2:8" x14ac:dyDescent="0.25">
      <c r="B8630" s="192">
        <f t="shared" si="679"/>
        <v>43460.45833331241</v>
      </c>
      <c r="C8630" s="16">
        <f t="shared" si="675"/>
        <v>12</v>
      </c>
      <c r="D8630" s="16">
        <f t="shared" si="676"/>
        <v>3</v>
      </c>
      <c r="E8630" s="16">
        <f t="shared" si="677"/>
        <v>1</v>
      </c>
      <c r="F8630" s="16">
        <f t="shared" si="678"/>
        <v>11</v>
      </c>
      <c r="G8630" s="195">
        <v>8628</v>
      </c>
      <c r="H8630" s="193">
        <v>0.26577134600000002</v>
      </c>
    </row>
    <row r="8631" spans="2:8" x14ac:dyDescent="0.25">
      <c r="B8631" s="192">
        <f t="shared" si="679"/>
        <v>43460.499999979074</v>
      </c>
      <c r="C8631" s="16">
        <f t="shared" si="675"/>
        <v>12</v>
      </c>
      <c r="D8631" s="16">
        <f t="shared" si="676"/>
        <v>3</v>
      </c>
      <c r="E8631" s="16">
        <f t="shared" si="677"/>
        <v>1</v>
      </c>
      <c r="F8631" s="16">
        <f t="shared" si="678"/>
        <v>12</v>
      </c>
      <c r="G8631" s="195">
        <v>8629</v>
      </c>
      <c r="H8631" s="193">
        <v>0.24966954999999999</v>
      </c>
    </row>
    <row r="8632" spans="2:8" x14ac:dyDescent="0.25">
      <c r="B8632" s="192">
        <f t="shared" si="679"/>
        <v>43460.541666645739</v>
      </c>
      <c r="C8632" s="16">
        <f t="shared" si="675"/>
        <v>12</v>
      </c>
      <c r="D8632" s="16">
        <f t="shared" si="676"/>
        <v>3</v>
      </c>
      <c r="E8632" s="16">
        <f t="shared" si="677"/>
        <v>1</v>
      </c>
      <c r="F8632" s="16">
        <f t="shared" si="678"/>
        <v>13</v>
      </c>
      <c r="G8632" s="195">
        <v>8630</v>
      </c>
      <c r="H8632" s="193">
        <v>0.23243348699999999</v>
      </c>
    </row>
    <row r="8633" spans="2:8" x14ac:dyDescent="0.25">
      <c r="B8633" s="192">
        <f t="shared" si="679"/>
        <v>43460.583333312403</v>
      </c>
      <c r="C8633" s="16">
        <f t="shared" si="675"/>
        <v>12</v>
      </c>
      <c r="D8633" s="16">
        <f t="shared" si="676"/>
        <v>3</v>
      </c>
      <c r="E8633" s="16">
        <f t="shared" si="677"/>
        <v>1</v>
      </c>
      <c r="F8633" s="16">
        <f t="shared" si="678"/>
        <v>14</v>
      </c>
      <c r="G8633" s="195">
        <v>8631</v>
      </c>
      <c r="H8633" s="193">
        <v>0.17789401299999999</v>
      </c>
    </row>
    <row r="8634" spans="2:8" x14ac:dyDescent="0.25">
      <c r="B8634" s="192">
        <f t="shared" si="679"/>
        <v>43460.624999979067</v>
      </c>
      <c r="C8634" s="16">
        <f t="shared" si="675"/>
        <v>12</v>
      </c>
      <c r="D8634" s="16">
        <f t="shared" si="676"/>
        <v>3</v>
      </c>
      <c r="E8634" s="16">
        <f t="shared" si="677"/>
        <v>1</v>
      </c>
      <c r="F8634" s="16">
        <f t="shared" si="678"/>
        <v>15</v>
      </c>
      <c r="G8634" s="195">
        <v>8632</v>
      </c>
      <c r="H8634" s="193">
        <v>0.148863301</v>
      </c>
    </row>
    <row r="8635" spans="2:8" x14ac:dyDescent="0.25">
      <c r="B8635" s="192">
        <f t="shared" si="679"/>
        <v>43460.666666645731</v>
      </c>
      <c r="C8635" s="16">
        <f t="shared" si="675"/>
        <v>12</v>
      </c>
      <c r="D8635" s="16">
        <f t="shared" si="676"/>
        <v>3</v>
      </c>
      <c r="E8635" s="16">
        <f t="shared" si="677"/>
        <v>1</v>
      </c>
      <c r="F8635" s="16">
        <f t="shared" si="678"/>
        <v>16</v>
      </c>
      <c r="G8635" s="195">
        <v>8633</v>
      </c>
      <c r="H8635" s="193">
        <v>2.3213315000000002E-2</v>
      </c>
    </row>
    <row r="8636" spans="2:8" x14ac:dyDescent="0.25">
      <c r="B8636" s="192">
        <f t="shared" si="679"/>
        <v>43460.708333312396</v>
      </c>
      <c r="C8636" s="16">
        <f t="shared" si="675"/>
        <v>12</v>
      </c>
      <c r="D8636" s="16">
        <f t="shared" si="676"/>
        <v>3</v>
      </c>
      <c r="E8636" s="16">
        <f t="shared" si="677"/>
        <v>1</v>
      </c>
      <c r="F8636" s="16">
        <f t="shared" si="678"/>
        <v>17</v>
      </c>
      <c r="G8636" s="195">
        <v>8634</v>
      </c>
      <c r="H8636" s="193">
        <v>0</v>
      </c>
    </row>
    <row r="8637" spans="2:8" x14ac:dyDescent="0.25">
      <c r="B8637" s="192">
        <f t="shared" si="679"/>
        <v>43460.74999997906</v>
      </c>
      <c r="C8637" s="16">
        <f t="shared" si="675"/>
        <v>12</v>
      </c>
      <c r="D8637" s="16">
        <f t="shared" si="676"/>
        <v>3</v>
      </c>
      <c r="E8637" s="16">
        <f t="shared" si="677"/>
        <v>1</v>
      </c>
      <c r="F8637" s="16">
        <f t="shared" si="678"/>
        <v>18</v>
      </c>
      <c r="G8637" s="195">
        <v>8635</v>
      </c>
      <c r="H8637" s="193">
        <v>0</v>
      </c>
    </row>
    <row r="8638" spans="2:8" x14ac:dyDescent="0.25">
      <c r="B8638" s="192">
        <f t="shared" si="679"/>
        <v>43460.791666645724</v>
      </c>
      <c r="C8638" s="16">
        <f t="shared" si="675"/>
        <v>12</v>
      </c>
      <c r="D8638" s="16">
        <f t="shared" si="676"/>
        <v>3</v>
      </c>
      <c r="E8638" s="16">
        <f t="shared" si="677"/>
        <v>1</v>
      </c>
      <c r="F8638" s="16">
        <f t="shared" si="678"/>
        <v>19</v>
      </c>
      <c r="G8638" s="195">
        <v>8636</v>
      </c>
      <c r="H8638" s="193">
        <v>0</v>
      </c>
    </row>
    <row r="8639" spans="2:8" x14ac:dyDescent="0.25">
      <c r="B8639" s="192">
        <f t="shared" si="679"/>
        <v>43460.833333312388</v>
      </c>
      <c r="C8639" s="16">
        <f t="shared" si="675"/>
        <v>12</v>
      </c>
      <c r="D8639" s="16">
        <f t="shared" si="676"/>
        <v>3</v>
      </c>
      <c r="E8639" s="16">
        <f t="shared" si="677"/>
        <v>1</v>
      </c>
      <c r="F8639" s="16">
        <f t="shared" si="678"/>
        <v>20</v>
      </c>
      <c r="G8639" s="195">
        <v>8637</v>
      </c>
      <c r="H8639" s="193">
        <v>0</v>
      </c>
    </row>
    <row r="8640" spans="2:8" x14ac:dyDescent="0.25">
      <c r="B8640" s="192">
        <f t="shared" si="679"/>
        <v>43460.874999979053</v>
      </c>
      <c r="C8640" s="16">
        <f t="shared" si="675"/>
        <v>12</v>
      </c>
      <c r="D8640" s="16">
        <f t="shared" si="676"/>
        <v>3</v>
      </c>
      <c r="E8640" s="16">
        <f t="shared" si="677"/>
        <v>1</v>
      </c>
      <c r="F8640" s="16">
        <f t="shared" si="678"/>
        <v>21</v>
      </c>
      <c r="G8640" s="195">
        <v>8638</v>
      </c>
      <c r="H8640" s="193">
        <v>0</v>
      </c>
    </row>
    <row r="8641" spans="2:8" x14ac:dyDescent="0.25">
      <c r="B8641" s="192">
        <f t="shared" si="679"/>
        <v>43460.916666645717</v>
      </c>
      <c r="C8641" s="16">
        <f t="shared" si="675"/>
        <v>12</v>
      </c>
      <c r="D8641" s="16">
        <f t="shared" si="676"/>
        <v>3</v>
      </c>
      <c r="E8641" s="16">
        <f t="shared" si="677"/>
        <v>1</v>
      </c>
      <c r="F8641" s="16">
        <f t="shared" si="678"/>
        <v>22</v>
      </c>
      <c r="G8641" s="195">
        <v>8639</v>
      </c>
      <c r="H8641" s="193">
        <v>0</v>
      </c>
    </row>
    <row r="8642" spans="2:8" x14ac:dyDescent="0.25">
      <c r="B8642" s="192">
        <f t="shared" si="679"/>
        <v>43460.958333312381</v>
      </c>
      <c r="C8642" s="16">
        <f t="shared" si="675"/>
        <v>12</v>
      </c>
      <c r="D8642" s="16">
        <f t="shared" si="676"/>
        <v>3</v>
      </c>
      <c r="E8642" s="16">
        <f t="shared" si="677"/>
        <v>1</v>
      </c>
      <c r="F8642" s="16">
        <f t="shared" si="678"/>
        <v>23</v>
      </c>
      <c r="G8642" s="195">
        <v>8640</v>
      </c>
      <c r="H8642" s="193">
        <v>0</v>
      </c>
    </row>
    <row r="8643" spans="2:8" x14ac:dyDescent="0.25">
      <c r="B8643" s="192">
        <f t="shared" si="679"/>
        <v>43460.999999979045</v>
      </c>
      <c r="C8643" s="16">
        <f t="shared" si="675"/>
        <v>12</v>
      </c>
      <c r="D8643" s="16">
        <f t="shared" si="676"/>
        <v>4</v>
      </c>
      <c r="E8643" s="16">
        <f t="shared" si="677"/>
        <v>1</v>
      </c>
      <c r="F8643" s="16">
        <f t="shared" si="678"/>
        <v>0</v>
      </c>
      <c r="G8643" s="195">
        <v>8641</v>
      </c>
      <c r="H8643" s="193">
        <v>0</v>
      </c>
    </row>
    <row r="8644" spans="2:8" x14ac:dyDescent="0.25">
      <c r="B8644" s="192">
        <f t="shared" si="679"/>
        <v>43461.041666645709</v>
      </c>
      <c r="C8644" s="16">
        <f t="shared" ref="C8644:C8707" si="680">MONTH(B8644)</f>
        <v>12</v>
      </c>
      <c r="D8644" s="16">
        <f t="shared" ref="D8644:D8707" si="681">WEEKDAY(B8644,2)</f>
        <v>4</v>
      </c>
      <c r="E8644" s="16">
        <f t="shared" ref="E8644:E8707" si="682">IF(D8644&lt;6,1,2)</f>
        <v>1</v>
      </c>
      <c r="F8644" s="16">
        <f t="shared" ref="F8644:F8707" si="683">HOUR(B8644)</f>
        <v>1</v>
      </c>
      <c r="G8644" s="195">
        <v>8642</v>
      </c>
      <c r="H8644" s="193">
        <v>0</v>
      </c>
    </row>
    <row r="8645" spans="2:8" x14ac:dyDescent="0.25">
      <c r="B8645" s="192">
        <f t="shared" ref="B8645:B8708" si="684">B8644+1/24</f>
        <v>43461.083333312374</v>
      </c>
      <c r="C8645" s="16">
        <f t="shared" si="680"/>
        <v>12</v>
      </c>
      <c r="D8645" s="16">
        <f t="shared" si="681"/>
        <v>4</v>
      </c>
      <c r="E8645" s="16">
        <f t="shared" si="682"/>
        <v>1</v>
      </c>
      <c r="F8645" s="16">
        <f t="shared" si="683"/>
        <v>2</v>
      </c>
      <c r="G8645" s="195">
        <v>8643</v>
      </c>
      <c r="H8645" s="193">
        <v>0</v>
      </c>
    </row>
    <row r="8646" spans="2:8" x14ac:dyDescent="0.25">
      <c r="B8646" s="192">
        <f t="shared" si="684"/>
        <v>43461.124999979038</v>
      </c>
      <c r="C8646" s="16">
        <f t="shared" si="680"/>
        <v>12</v>
      </c>
      <c r="D8646" s="16">
        <f t="shared" si="681"/>
        <v>4</v>
      </c>
      <c r="E8646" s="16">
        <f t="shared" si="682"/>
        <v>1</v>
      </c>
      <c r="F8646" s="16">
        <f t="shared" si="683"/>
        <v>3</v>
      </c>
      <c r="G8646" s="195">
        <v>8644</v>
      </c>
      <c r="H8646" s="193">
        <v>0</v>
      </c>
    </row>
    <row r="8647" spans="2:8" x14ac:dyDescent="0.25">
      <c r="B8647" s="192">
        <f t="shared" si="684"/>
        <v>43461.166666645702</v>
      </c>
      <c r="C8647" s="16">
        <f t="shared" si="680"/>
        <v>12</v>
      </c>
      <c r="D8647" s="16">
        <f t="shared" si="681"/>
        <v>4</v>
      </c>
      <c r="E8647" s="16">
        <f t="shared" si="682"/>
        <v>1</v>
      </c>
      <c r="F8647" s="16">
        <f t="shared" si="683"/>
        <v>4</v>
      </c>
      <c r="G8647" s="195">
        <v>8645</v>
      </c>
      <c r="H8647" s="193">
        <v>0</v>
      </c>
    </row>
    <row r="8648" spans="2:8" x14ac:dyDescent="0.25">
      <c r="B8648" s="192">
        <f t="shared" si="684"/>
        <v>43461.208333312366</v>
      </c>
      <c r="C8648" s="16">
        <f t="shared" si="680"/>
        <v>12</v>
      </c>
      <c r="D8648" s="16">
        <f t="shared" si="681"/>
        <v>4</v>
      </c>
      <c r="E8648" s="16">
        <f t="shared" si="682"/>
        <v>1</v>
      </c>
      <c r="F8648" s="16">
        <f t="shared" si="683"/>
        <v>5</v>
      </c>
      <c r="G8648" s="195">
        <v>8646</v>
      </c>
      <c r="H8648" s="193">
        <v>0</v>
      </c>
    </row>
    <row r="8649" spans="2:8" x14ac:dyDescent="0.25">
      <c r="B8649" s="192">
        <f t="shared" si="684"/>
        <v>43461.249999979031</v>
      </c>
      <c r="C8649" s="16">
        <f t="shared" si="680"/>
        <v>12</v>
      </c>
      <c r="D8649" s="16">
        <f t="shared" si="681"/>
        <v>4</v>
      </c>
      <c r="E8649" s="16">
        <f t="shared" si="682"/>
        <v>1</v>
      </c>
      <c r="F8649" s="16">
        <f t="shared" si="683"/>
        <v>6</v>
      </c>
      <c r="G8649" s="195">
        <v>8647</v>
      </c>
      <c r="H8649" s="193">
        <v>0</v>
      </c>
    </row>
    <row r="8650" spans="2:8" x14ac:dyDescent="0.25">
      <c r="B8650" s="192">
        <f t="shared" si="684"/>
        <v>43461.291666645695</v>
      </c>
      <c r="C8650" s="16">
        <f t="shared" si="680"/>
        <v>12</v>
      </c>
      <c r="D8650" s="16">
        <f t="shared" si="681"/>
        <v>4</v>
      </c>
      <c r="E8650" s="16">
        <f t="shared" si="682"/>
        <v>1</v>
      </c>
      <c r="F8650" s="16">
        <f t="shared" si="683"/>
        <v>7</v>
      </c>
      <c r="G8650" s="195">
        <v>8648</v>
      </c>
      <c r="H8650" s="193">
        <v>0</v>
      </c>
    </row>
    <row r="8651" spans="2:8" x14ac:dyDescent="0.25">
      <c r="B8651" s="192">
        <f t="shared" si="684"/>
        <v>43461.333333312359</v>
      </c>
      <c r="C8651" s="16">
        <f t="shared" si="680"/>
        <v>12</v>
      </c>
      <c r="D8651" s="16">
        <f t="shared" si="681"/>
        <v>4</v>
      </c>
      <c r="E8651" s="16">
        <f t="shared" si="682"/>
        <v>1</v>
      </c>
      <c r="F8651" s="16">
        <f t="shared" si="683"/>
        <v>8</v>
      </c>
      <c r="G8651" s="195">
        <v>8649</v>
      </c>
      <c r="H8651" s="193">
        <v>6.1455511999999997E-2</v>
      </c>
    </row>
    <row r="8652" spans="2:8" x14ac:dyDescent="0.25">
      <c r="B8652" s="192">
        <f t="shared" si="684"/>
        <v>43461.374999979023</v>
      </c>
      <c r="C8652" s="16">
        <f t="shared" si="680"/>
        <v>12</v>
      </c>
      <c r="D8652" s="16">
        <f t="shared" si="681"/>
        <v>4</v>
      </c>
      <c r="E8652" s="16">
        <f t="shared" si="682"/>
        <v>1</v>
      </c>
      <c r="F8652" s="16">
        <f t="shared" si="683"/>
        <v>9</v>
      </c>
      <c r="G8652" s="195">
        <v>8650</v>
      </c>
      <c r="H8652" s="193">
        <v>0.16400483199999999</v>
      </c>
    </row>
    <row r="8653" spans="2:8" x14ac:dyDescent="0.25">
      <c r="B8653" s="192">
        <f t="shared" si="684"/>
        <v>43461.416666645688</v>
      </c>
      <c r="C8653" s="16">
        <f t="shared" si="680"/>
        <v>12</v>
      </c>
      <c r="D8653" s="16">
        <f t="shared" si="681"/>
        <v>4</v>
      </c>
      <c r="E8653" s="16">
        <f t="shared" si="682"/>
        <v>1</v>
      </c>
      <c r="F8653" s="16">
        <f t="shared" si="683"/>
        <v>10</v>
      </c>
      <c r="G8653" s="195">
        <v>8651</v>
      </c>
      <c r="H8653" s="193">
        <v>0.23026313100000001</v>
      </c>
    </row>
    <row r="8654" spans="2:8" x14ac:dyDescent="0.25">
      <c r="B8654" s="192">
        <f t="shared" si="684"/>
        <v>43461.458333312352</v>
      </c>
      <c r="C8654" s="16">
        <f t="shared" si="680"/>
        <v>12</v>
      </c>
      <c r="D8654" s="16">
        <f t="shared" si="681"/>
        <v>4</v>
      </c>
      <c r="E8654" s="16">
        <f t="shared" si="682"/>
        <v>1</v>
      </c>
      <c r="F8654" s="16">
        <f t="shared" si="683"/>
        <v>11</v>
      </c>
      <c r="G8654" s="195">
        <v>8652</v>
      </c>
      <c r="H8654" s="193">
        <v>0.244411616</v>
      </c>
    </row>
    <row r="8655" spans="2:8" x14ac:dyDescent="0.25">
      <c r="B8655" s="192">
        <f t="shared" si="684"/>
        <v>43461.499999979016</v>
      </c>
      <c r="C8655" s="16">
        <f t="shared" si="680"/>
        <v>12</v>
      </c>
      <c r="D8655" s="16">
        <f t="shared" si="681"/>
        <v>4</v>
      </c>
      <c r="E8655" s="16">
        <f t="shared" si="682"/>
        <v>1</v>
      </c>
      <c r="F8655" s="16">
        <f t="shared" si="683"/>
        <v>12</v>
      </c>
      <c r="G8655" s="195">
        <v>8653</v>
      </c>
      <c r="H8655" s="193">
        <v>0.251446899</v>
      </c>
    </row>
    <row r="8656" spans="2:8" x14ac:dyDescent="0.25">
      <c r="B8656" s="192">
        <f t="shared" si="684"/>
        <v>43461.54166664568</v>
      </c>
      <c r="C8656" s="16">
        <f t="shared" si="680"/>
        <v>12</v>
      </c>
      <c r="D8656" s="16">
        <f t="shared" si="681"/>
        <v>4</v>
      </c>
      <c r="E8656" s="16">
        <f t="shared" si="682"/>
        <v>1</v>
      </c>
      <c r="F8656" s="16">
        <f t="shared" si="683"/>
        <v>13</v>
      </c>
      <c r="G8656" s="195">
        <v>8654</v>
      </c>
      <c r="H8656" s="193">
        <v>0.225920552</v>
      </c>
    </row>
    <row r="8657" spans="2:8" x14ac:dyDescent="0.25">
      <c r="B8657" s="192">
        <f t="shared" si="684"/>
        <v>43461.583333312345</v>
      </c>
      <c r="C8657" s="16">
        <f t="shared" si="680"/>
        <v>12</v>
      </c>
      <c r="D8657" s="16">
        <f t="shared" si="681"/>
        <v>4</v>
      </c>
      <c r="E8657" s="16">
        <f t="shared" si="682"/>
        <v>1</v>
      </c>
      <c r="F8657" s="16">
        <f t="shared" si="683"/>
        <v>14</v>
      </c>
      <c r="G8657" s="195">
        <v>8655</v>
      </c>
      <c r="H8657" s="193">
        <v>0.17882920399999999</v>
      </c>
    </row>
    <row r="8658" spans="2:8" x14ac:dyDescent="0.25">
      <c r="B8658" s="192">
        <f t="shared" si="684"/>
        <v>43461.624999979009</v>
      </c>
      <c r="C8658" s="16">
        <f t="shared" si="680"/>
        <v>12</v>
      </c>
      <c r="D8658" s="16">
        <f t="shared" si="681"/>
        <v>4</v>
      </c>
      <c r="E8658" s="16">
        <f t="shared" si="682"/>
        <v>1</v>
      </c>
      <c r="F8658" s="16">
        <f t="shared" si="683"/>
        <v>15</v>
      </c>
      <c r="G8658" s="195">
        <v>8656</v>
      </c>
      <c r="H8658" s="193">
        <v>0.153707861</v>
      </c>
    </row>
    <row r="8659" spans="2:8" x14ac:dyDescent="0.25">
      <c r="B8659" s="192">
        <f t="shared" si="684"/>
        <v>43461.666666645673</v>
      </c>
      <c r="C8659" s="16">
        <f t="shared" si="680"/>
        <v>12</v>
      </c>
      <c r="D8659" s="16">
        <f t="shared" si="681"/>
        <v>4</v>
      </c>
      <c r="E8659" s="16">
        <f t="shared" si="682"/>
        <v>1</v>
      </c>
      <c r="F8659" s="16">
        <f t="shared" si="683"/>
        <v>16</v>
      </c>
      <c r="G8659" s="195">
        <v>8657</v>
      </c>
      <c r="H8659" s="193">
        <v>2.4246686E-2</v>
      </c>
    </row>
    <row r="8660" spans="2:8" x14ac:dyDescent="0.25">
      <c r="B8660" s="192">
        <f t="shared" si="684"/>
        <v>43461.708333312337</v>
      </c>
      <c r="C8660" s="16">
        <f t="shared" si="680"/>
        <v>12</v>
      </c>
      <c r="D8660" s="16">
        <f t="shared" si="681"/>
        <v>4</v>
      </c>
      <c r="E8660" s="16">
        <f t="shared" si="682"/>
        <v>1</v>
      </c>
      <c r="F8660" s="16">
        <f t="shared" si="683"/>
        <v>17</v>
      </c>
      <c r="G8660" s="195">
        <v>8658</v>
      </c>
      <c r="H8660" s="193">
        <v>0</v>
      </c>
    </row>
    <row r="8661" spans="2:8" x14ac:dyDescent="0.25">
      <c r="B8661" s="192">
        <f t="shared" si="684"/>
        <v>43461.749999979002</v>
      </c>
      <c r="C8661" s="16">
        <f t="shared" si="680"/>
        <v>12</v>
      </c>
      <c r="D8661" s="16">
        <f t="shared" si="681"/>
        <v>4</v>
      </c>
      <c r="E8661" s="16">
        <f t="shared" si="682"/>
        <v>1</v>
      </c>
      <c r="F8661" s="16">
        <f t="shared" si="683"/>
        <v>18</v>
      </c>
      <c r="G8661" s="195">
        <v>8659</v>
      </c>
      <c r="H8661" s="193">
        <v>0</v>
      </c>
    </row>
    <row r="8662" spans="2:8" x14ac:dyDescent="0.25">
      <c r="B8662" s="192">
        <f t="shared" si="684"/>
        <v>43461.791666645666</v>
      </c>
      <c r="C8662" s="16">
        <f t="shared" si="680"/>
        <v>12</v>
      </c>
      <c r="D8662" s="16">
        <f t="shared" si="681"/>
        <v>4</v>
      </c>
      <c r="E8662" s="16">
        <f t="shared" si="682"/>
        <v>1</v>
      </c>
      <c r="F8662" s="16">
        <f t="shared" si="683"/>
        <v>19</v>
      </c>
      <c r="G8662" s="195">
        <v>8660</v>
      </c>
      <c r="H8662" s="193">
        <v>0</v>
      </c>
    </row>
    <row r="8663" spans="2:8" x14ac:dyDescent="0.25">
      <c r="B8663" s="192">
        <f t="shared" si="684"/>
        <v>43461.83333331233</v>
      </c>
      <c r="C8663" s="16">
        <f t="shared" si="680"/>
        <v>12</v>
      </c>
      <c r="D8663" s="16">
        <f t="shared" si="681"/>
        <v>4</v>
      </c>
      <c r="E8663" s="16">
        <f t="shared" si="682"/>
        <v>1</v>
      </c>
      <c r="F8663" s="16">
        <f t="shared" si="683"/>
        <v>20</v>
      </c>
      <c r="G8663" s="195">
        <v>8661</v>
      </c>
      <c r="H8663" s="193">
        <v>0</v>
      </c>
    </row>
    <row r="8664" spans="2:8" x14ac:dyDescent="0.25">
      <c r="B8664" s="192">
        <f t="shared" si="684"/>
        <v>43461.874999978994</v>
      </c>
      <c r="C8664" s="16">
        <f t="shared" si="680"/>
        <v>12</v>
      </c>
      <c r="D8664" s="16">
        <f t="shared" si="681"/>
        <v>4</v>
      </c>
      <c r="E8664" s="16">
        <f t="shared" si="682"/>
        <v>1</v>
      </c>
      <c r="F8664" s="16">
        <f t="shared" si="683"/>
        <v>21</v>
      </c>
      <c r="G8664" s="195">
        <v>8662</v>
      </c>
      <c r="H8664" s="193">
        <v>0</v>
      </c>
    </row>
    <row r="8665" spans="2:8" x14ac:dyDescent="0.25">
      <c r="B8665" s="192">
        <f t="shared" si="684"/>
        <v>43461.916666645659</v>
      </c>
      <c r="C8665" s="16">
        <f t="shared" si="680"/>
        <v>12</v>
      </c>
      <c r="D8665" s="16">
        <f t="shared" si="681"/>
        <v>4</v>
      </c>
      <c r="E8665" s="16">
        <f t="shared" si="682"/>
        <v>1</v>
      </c>
      <c r="F8665" s="16">
        <f t="shared" si="683"/>
        <v>22</v>
      </c>
      <c r="G8665" s="195">
        <v>8663</v>
      </c>
      <c r="H8665" s="193">
        <v>0</v>
      </c>
    </row>
    <row r="8666" spans="2:8" x14ac:dyDescent="0.25">
      <c r="B8666" s="192">
        <f t="shared" si="684"/>
        <v>43461.958333312323</v>
      </c>
      <c r="C8666" s="16">
        <f t="shared" si="680"/>
        <v>12</v>
      </c>
      <c r="D8666" s="16">
        <f t="shared" si="681"/>
        <v>4</v>
      </c>
      <c r="E8666" s="16">
        <f t="shared" si="682"/>
        <v>1</v>
      </c>
      <c r="F8666" s="16">
        <f t="shared" si="683"/>
        <v>23</v>
      </c>
      <c r="G8666" s="195">
        <v>8664</v>
      </c>
      <c r="H8666" s="193">
        <v>0</v>
      </c>
    </row>
    <row r="8667" spans="2:8" x14ac:dyDescent="0.25">
      <c r="B8667" s="192">
        <f t="shared" si="684"/>
        <v>43461.999999978987</v>
      </c>
      <c r="C8667" s="16">
        <f t="shared" si="680"/>
        <v>12</v>
      </c>
      <c r="D8667" s="16">
        <f t="shared" si="681"/>
        <v>5</v>
      </c>
      <c r="E8667" s="16">
        <f t="shared" si="682"/>
        <v>1</v>
      </c>
      <c r="F8667" s="16">
        <f t="shared" si="683"/>
        <v>0</v>
      </c>
      <c r="G8667" s="195">
        <v>8665</v>
      </c>
      <c r="H8667" s="193">
        <v>0</v>
      </c>
    </row>
    <row r="8668" spans="2:8" x14ac:dyDescent="0.25">
      <c r="B8668" s="192">
        <f t="shared" si="684"/>
        <v>43462.041666645651</v>
      </c>
      <c r="C8668" s="16">
        <f t="shared" si="680"/>
        <v>12</v>
      </c>
      <c r="D8668" s="16">
        <f t="shared" si="681"/>
        <v>5</v>
      </c>
      <c r="E8668" s="16">
        <f t="shared" si="682"/>
        <v>1</v>
      </c>
      <c r="F8668" s="16">
        <f t="shared" si="683"/>
        <v>1</v>
      </c>
      <c r="G8668" s="195">
        <v>8666</v>
      </c>
      <c r="H8668" s="193">
        <v>0</v>
      </c>
    </row>
    <row r="8669" spans="2:8" x14ac:dyDescent="0.25">
      <c r="B8669" s="192">
        <f t="shared" si="684"/>
        <v>43462.083333312316</v>
      </c>
      <c r="C8669" s="16">
        <f t="shared" si="680"/>
        <v>12</v>
      </c>
      <c r="D8669" s="16">
        <f t="shared" si="681"/>
        <v>5</v>
      </c>
      <c r="E8669" s="16">
        <f t="shared" si="682"/>
        <v>1</v>
      </c>
      <c r="F8669" s="16">
        <f t="shared" si="683"/>
        <v>2</v>
      </c>
      <c r="G8669" s="195">
        <v>8667</v>
      </c>
      <c r="H8669" s="193">
        <v>0</v>
      </c>
    </row>
    <row r="8670" spans="2:8" x14ac:dyDescent="0.25">
      <c r="B8670" s="192">
        <f t="shared" si="684"/>
        <v>43462.12499997898</v>
      </c>
      <c r="C8670" s="16">
        <f t="shared" si="680"/>
        <v>12</v>
      </c>
      <c r="D8670" s="16">
        <f t="shared" si="681"/>
        <v>5</v>
      </c>
      <c r="E8670" s="16">
        <f t="shared" si="682"/>
        <v>1</v>
      </c>
      <c r="F8670" s="16">
        <f t="shared" si="683"/>
        <v>3</v>
      </c>
      <c r="G8670" s="195">
        <v>8668</v>
      </c>
      <c r="H8670" s="193">
        <v>0</v>
      </c>
    </row>
    <row r="8671" spans="2:8" x14ac:dyDescent="0.25">
      <c r="B8671" s="192">
        <f t="shared" si="684"/>
        <v>43462.166666645644</v>
      </c>
      <c r="C8671" s="16">
        <f t="shared" si="680"/>
        <v>12</v>
      </c>
      <c r="D8671" s="16">
        <f t="shared" si="681"/>
        <v>5</v>
      </c>
      <c r="E8671" s="16">
        <f t="shared" si="682"/>
        <v>1</v>
      </c>
      <c r="F8671" s="16">
        <f t="shared" si="683"/>
        <v>4</v>
      </c>
      <c r="G8671" s="195">
        <v>8669</v>
      </c>
      <c r="H8671" s="193">
        <v>0</v>
      </c>
    </row>
    <row r="8672" spans="2:8" x14ac:dyDescent="0.25">
      <c r="B8672" s="192">
        <f t="shared" si="684"/>
        <v>43462.208333312308</v>
      </c>
      <c r="C8672" s="16">
        <f t="shared" si="680"/>
        <v>12</v>
      </c>
      <c r="D8672" s="16">
        <f t="shared" si="681"/>
        <v>5</v>
      </c>
      <c r="E8672" s="16">
        <f t="shared" si="682"/>
        <v>1</v>
      </c>
      <c r="F8672" s="16">
        <f t="shared" si="683"/>
        <v>5</v>
      </c>
      <c r="G8672" s="195">
        <v>8670</v>
      </c>
      <c r="H8672" s="193">
        <v>0</v>
      </c>
    </row>
    <row r="8673" spans="2:8" x14ac:dyDescent="0.25">
      <c r="B8673" s="192">
        <f t="shared" si="684"/>
        <v>43462.249999978972</v>
      </c>
      <c r="C8673" s="16">
        <f t="shared" si="680"/>
        <v>12</v>
      </c>
      <c r="D8673" s="16">
        <f t="shared" si="681"/>
        <v>5</v>
      </c>
      <c r="E8673" s="16">
        <f t="shared" si="682"/>
        <v>1</v>
      </c>
      <c r="F8673" s="16">
        <f t="shared" si="683"/>
        <v>6</v>
      </c>
      <c r="G8673" s="195">
        <v>8671</v>
      </c>
      <c r="H8673" s="193">
        <v>0</v>
      </c>
    </row>
    <row r="8674" spans="2:8" x14ac:dyDescent="0.25">
      <c r="B8674" s="192">
        <f t="shared" si="684"/>
        <v>43462.291666645637</v>
      </c>
      <c r="C8674" s="16">
        <f t="shared" si="680"/>
        <v>12</v>
      </c>
      <c r="D8674" s="16">
        <f t="shared" si="681"/>
        <v>5</v>
      </c>
      <c r="E8674" s="16">
        <f t="shared" si="682"/>
        <v>1</v>
      </c>
      <c r="F8674" s="16">
        <f t="shared" si="683"/>
        <v>7</v>
      </c>
      <c r="G8674" s="195">
        <v>8672</v>
      </c>
      <c r="H8674" s="193">
        <v>0</v>
      </c>
    </row>
    <row r="8675" spans="2:8" x14ac:dyDescent="0.25">
      <c r="B8675" s="192">
        <f t="shared" si="684"/>
        <v>43462.333333312301</v>
      </c>
      <c r="C8675" s="16">
        <f t="shared" si="680"/>
        <v>12</v>
      </c>
      <c r="D8675" s="16">
        <f t="shared" si="681"/>
        <v>5</v>
      </c>
      <c r="E8675" s="16">
        <f t="shared" si="682"/>
        <v>1</v>
      </c>
      <c r="F8675" s="16">
        <f t="shared" si="683"/>
        <v>8</v>
      </c>
      <c r="G8675" s="195">
        <v>8673</v>
      </c>
      <c r="H8675" s="193">
        <v>5.7947509000000001E-2</v>
      </c>
    </row>
    <row r="8676" spans="2:8" x14ac:dyDescent="0.25">
      <c r="B8676" s="192">
        <f t="shared" si="684"/>
        <v>43462.374999978965</v>
      </c>
      <c r="C8676" s="16">
        <f t="shared" si="680"/>
        <v>12</v>
      </c>
      <c r="D8676" s="16">
        <f t="shared" si="681"/>
        <v>5</v>
      </c>
      <c r="E8676" s="16">
        <f t="shared" si="682"/>
        <v>1</v>
      </c>
      <c r="F8676" s="16">
        <f t="shared" si="683"/>
        <v>9</v>
      </c>
      <c r="G8676" s="195">
        <v>8674</v>
      </c>
      <c r="H8676" s="193">
        <v>0.170743064</v>
      </c>
    </row>
    <row r="8677" spans="2:8" x14ac:dyDescent="0.25">
      <c r="B8677" s="192">
        <f t="shared" si="684"/>
        <v>43462.416666645629</v>
      </c>
      <c r="C8677" s="16">
        <f t="shared" si="680"/>
        <v>12</v>
      </c>
      <c r="D8677" s="16">
        <f t="shared" si="681"/>
        <v>5</v>
      </c>
      <c r="E8677" s="16">
        <f t="shared" si="682"/>
        <v>1</v>
      </c>
      <c r="F8677" s="16">
        <f t="shared" si="683"/>
        <v>10</v>
      </c>
      <c r="G8677" s="195">
        <v>8675</v>
      </c>
      <c r="H8677" s="193">
        <v>0.23530794599999999</v>
      </c>
    </row>
    <row r="8678" spans="2:8" x14ac:dyDescent="0.25">
      <c r="B8678" s="192">
        <f t="shared" si="684"/>
        <v>43462.458333312294</v>
      </c>
      <c r="C8678" s="16">
        <f t="shared" si="680"/>
        <v>12</v>
      </c>
      <c r="D8678" s="16">
        <f t="shared" si="681"/>
        <v>5</v>
      </c>
      <c r="E8678" s="16">
        <f t="shared" si="682"/>
        <v>1</v>
      </c>
      <c r="F8678" s="16">
        <f t="shared" si="683"/>
        <v>11</v>
      </c>
      <c r="G8678" s="195">
        <v>8676</v>
      </c>
      <c r="H8678" s="193">
        <v>0.238490335</v>
      </c>
    </row>
    <row r="8679" spans="2:8" x14ac:dyDescent="0.25">
      <c r="B8679" s="192">
        <f t="shared" si="684"/>
        <v>43462.499999978958</v>
      </c>
      <c r="C8679" s="16">
        <f t="shared" si="680"/>
        <v>12</v>
      </c>
      <c r="D8679" s="16">
        <f t="shared" si="681"/>
        <v>5</v>
      </c>
      <c r="E8679" s="16">
        <f t="shared" si="682"/>
        <v>1</v>
      </c>
      <c r="F8679" s="16">
        <f t="shared" si="683"/>
        <v>12</v>
      </c>
      <c r="G8679" s="195">
        <v>8677</v>
      </c>
      <c r="H8679" s="193">
        <v>0.250013186</v>
      </c>
    </row>
    <row r="8680" spans="2:8" x14ac:dyDescent="0.25">
      <c r="B8680" s="192">
        <f t="shared" si="684"/>
        <v>43462.541666645622</v>
      </c>
      <c r="C8680" s="16">
        <f t="shared" si="680"/>
        <v>12</v>
      </c>
      <c r="D8680" s="16">
        <f t="shared" si="681"/>
        <v>5</v>
      </c>
      <c r="E8680" s="16">
        <f t="shared" si="682"/>
        <v>1</v>
      </c>
      <c r="F8680" s="16">
        <f t="shared" si="683"/>
        <v>13</v>
      </c>
      <c r="G8680" s="195">
        <v>8678</v>
      </c>
      <c r="H8680" s="193">
        <v>0.23837644299999999</v>
      </c>
    </row>
    <row r="8681" spans="2:8" x14ac:dyDescent="0.25">
      <c r="B8681" s="192">
        <f t="shared" si="684"/>
        <v>43462.583333312286</v>
      </c>
      <c r="C8681" s="16">
        <f t="shared" si="680"/>
        <v>12</v>
      </c>
      <c r="D8681" s="16">
        <f t="shared" si="681"/>
        <v>5</v>
      </c>
      <c r="E8681" s="16">
        <f t="shared" si="682"/>
        <v>1</v>
      </c>
      <c r="F8681" s="16">
        <f t="shared" si="683"/>
        <v>14</v>
      </c>
      <c r="G8681" s="195">
        <v>8679</v>
      </c>
      <c r="H8681" s="193">
        <v>0.19481517000000001</v>
      </c>
    </row>
    <row r="8682" spans="2:8" x14ac:dyDescent="0.25">
      <c r="B8682" s="192">
        <f t="shared" si="684"/>
        <v>43462.624999978951</v>
      </c>
      <c r="C8682" s="16">
        <f t="shared" si="680"/>
        <v>12</v>
      </c>
      <c r="D8682" s="16">
        <f t="shared" si="681"/>
        <v>5</v>
      </c>
      <c r="E8682" s="16">
        <f t="shared" si="682"/>
        <v>1</v>
      </c>
      <c r="F8682" s="16">
        <f t="shared" si="683"/>
        <v>15</v>
      </c>
      <c r="G8682" s="195">
        <v>8680</v>
      </c>
      <c r="H8682" s="193">
        <v>0.15882152599999999</v>
      </c>
    </row>
    <row r="8683" spans="2:8" x14ac:dyDescent="0.25">
      <c r="B8683" s="192">
        <f t="shared" si="684"/>
        <v>43462.666666645615</v>
      </c>
      <c r="C8683" s="16">
        <f t="shared" si="680"/>
        <v>12</v>
      </c>
      <c r="D8683" s="16">
        <f t="shared" si="681"/>
        <v>5</v>
      </c>
      <c r="E8683" s="16">
        <f t="shared" si="682"/>
        <v>1</v>
      </c>
      <c r="F8683" s="16">
        <f t="shared" si="683"/>
        <v>16</v>
      </c>
      <c r="G8683" s="195">
        <v>8681</v>
      </c>
      <c r="H8683" s="193">
        <v>2.6844836E-2</v>
      </c>
    </row>
    <row r="8684" spans="2:8" x14ac:dyDescent="0.25">
      <c r="B8684" s="192">
        <f t="shared" si="684"/>
        <v>43462.708333312279</v>
      </c>
      <c r="C8684" s="16">
        <f t="shared" si="680"/>
        <v>12</v>
      </c>
      <c r="D8684" s="16">
        <f t="shared" si="681"/>
        <v>5</v>
      </c>
      <c r="E8684" s="16">
        <f t="shared" si="682"/>
        <v>1</v>
      </c>
      <c r="F8684" s="16">
        <f t="shared" si="683"/>
        <v>17</v>
      </c>
      <c r="G8684" s="195">
        <v>8682</v>
      </c>
      <c r="H8684" s="193">
        <v>0</v>
      </c>
    </row>
    <row r="8685" spans="2:8" x14ac:dyDescent="0.25">
      <c r="B8685" s="192">
        <f t="shared" si="684"/>
        <v>43462.749999978943</v>
      </c>
      <c r="C8685" s="16">
        <f t="shared" si="680"/>
        <v>12</v>
      </c>
      <c r="D8685" s="16">
        <f t="shared" si="681"/>
        <v>5</v>
      </c>
      <c r="E8685" s="16">
        <f t="shared" si="682"/>
        <v>1</v>
      </c>
      <c r="F8685" s="16">
        <f t="shared" si="683"/>
        <v>18</v>
      </c>
      <c r="G8685" s="195">
        <v>8683</v>
      </c>
      <c r="H8685" s="193">
        <v>0</v>
      </c>
    </row>
    <row r="8686" spans="2:8" x14ac:dyDescent="0.25">
      <c r="B8686" s="192">
        <f t="shared" si="684"/>
        <v>43462.791666645608</v>
      </c>
      <c r="C8686" s="16">
        <f t="shared" si="680"/>
        <v>12</v>
      </c>
      <c r="D8686" s="16">
        <f t="shared" si="681"/>
        <v>5</v>
      </c>
      <c r="E8686" s="16">
        <f t="shared" si="682"/>
        <v>1</v>
      </c>
      <c r="F8686" s="16">
        <f t="shared" si="683"/>
        <v>19</v>
      </c>
      <c r="G8686" s="195">
        <v>8684</v>
      </c>
      <c r="H8686" s="193">
        <v>0</v>
      </c>
    </row>
    <row r="8687" spans="2:8" x14ac:dyDescent="0.25">
      <c r="B8687" s="192">
        <f t="shared" si="684"/>
        <v>43462.833333312272</v>
      </c>
      <c r="C8687" s="16">
        <f t="shared" si="680"/>
        <v>12</v>
      </c>
      <c r="D8687" s="16">
        <f t="shared" si="681"/>
        <v>5</v>
      </c>
      <c r="E8687" s="16">
        <f t="shared" si="682"/>
        <v>1</v>
      </c>
      <c r="F8687" s="16">
        <f t="shared" si="683"/>
        <v>20</v>
      </c>
      <c r="G8687" s="195">
        <v>8685</v>
      </c>
      <c r="H8687" s="193">
        <v>0</v>
      </c>
    </row>
    <row r="8688" spans="2:8" x14ac:dyDescent="0.25">
      <c r="B8688" s="192">
        <f t="shared" si="684"/>
        <v>43462.874999978936</v>
      </c>
      <c r="C8688" s="16">
        <f t="shared" si="680"/>
        <v>12</v>
      </c>
      <c r="D8688" s="16">
        <f t="shared" si="681"/>
        <v>5</v>
      </c>
      <c r="E8688" s="16">
        <f t="shared" si="682"/>
        <v>1</v>
      </c>
      <c r="F8688" s="16">
        <f t="shared" si="683"/>
        <v>21</v>
      </c>
      <c r="G8688" s="195">
        <v>8686</v>
      </c>
      <c r="H8688" s="193">
        <v>0</v>
      </c>
    </row>
    <row r="8689" spans="2:8" x14ac:dyDescent="0.25">
      <c r="B8689" s="192">
        <f t="shared" si="684"/>
        <v>43462.9166666456</v>
      </c>
      <c r="C8689" s="16">
        <f t="shared" si="680"/>
        <v>12</v>
      </c>
      <c r="D8689" s="16">
        <f t="shared" si="681"/>
        <v>5</v>
      </c>
      <c r="E8689" s="16">
        <f t="shared" si="682"/>
        <v>1</v>
      </c>
      <c r="F8689" s="16">
        <f t="shared" si="683"/>
        <v>22</v>
      </c>
      <c r="G8689" s="195">
        <v>8687</v>
      </c>
      <c r="H8689" s="193">
        <v>0</v>
      </c>
    </row>
    <row r="8690" spans="2:8" x14ac:dyDescent="0.25">
      <c r="B8690" s="192">
        <f t="shared" si="684"/>
        <v>43462.958333312265</v>
      </c>
      <c r="C8690" s="16">
        <f t="shared" si="680"/>
        <v>12</v>
      </c>
      <c r="D8690" s="16">
        <f t="shared" si="681"/>
        <v>5</v>
      </c>
      <c r="E8690" s="16">
        <f t="shared" si="682"/>
        <v>1</v>
      </c>
      <c r="F8690" s="16">
        <f t="shared" si="683"/>
        <v>23</v>
      </c>
      <c r="G8690" s="195">
        <v>8688</v>
      </c>
      <c r="H8690" s="193">
        <v>0</v>
      </c>
    </row>
    <row r="8691" spans="2:8" x14ac:dyDescent="0.25">
      <c r="B8691" s="192">
        <f t="shared" si="684"/>
        <v>43462.999999978929</v>
      </c>
      <c r="C8691" s="16">
        <f t="shared" si="680"/>
        <v>12</v>
      </c>
      <c r="D8691" s="16">
        <f t="shared" si="681"/>
        <v>6</v>
      </c>
      <c r="E8691" s="16">
        <f t="shared" si="682"/>
        <v>2</v>
      </c>
      <c r="F8691" s="16">
        <f t="shared" si="683"/>
        <v>0</v>
      </c>
      <c r="G8691" s="195">
        <v>8689</v>
      </c>
      <c r="H8691" s="193">
        <v>0</v>
      </c>
    </row>
    <row r="8692" spans="2:8" x14ac:dyDescent="0.25">
      <c r="B8692" s="192">
        <f t="shared" si="684"/>
        <v>43463.041666645593</v>
      </c>
      <c r="C8692" s="16">
        <f t="shared" si="680"/>
        <v>12</v>
      </c>
      <c r="D8692" s="16">
        <f t="shared" si="681"/>
        <v>6</v>
      </c>
      <c r="E8692" s="16">
        <f t="shared" si="682"/>
        <v>2</v>
      </c>
      <c r="F8692" s="16">
        <f t="shared" si="683"/>
        <v>1</v>
      </c>
      <c r="G8692" s="195">
        <v>8690</v>
      </c>
      <c r="H8692" s="193">
        <v>0</v>
      </c>
    </row>
    <row r="8693" spans="2:8" x14ac:dyDescent="0.25">
      <c r="B8693" s="192">
        <f t="shared" si="684"/>
        <v>43463.083333312257</v>
      </c>
      <c r="C8693" s="16">
        <f t="shared" si="680"/>
        <v>12</v>
      </c>
      <c r="D8693" s="16">
        <f t="shared" si="681"/>
        <v>6</v>
      </c>
      <c r="E8693" s="16">
        <f t="shared" si="682"/>
        <v>2</v>
      </c>
      <c r="F8693" s="16">
        <f t="shared" si="683"/>
        <v>2</v>
      </c>
      <c r="G8693" s="195">
        <v>8691</v>
      </c>
      <c r="H8693" s="193">
        <v>0</v>
      </c>
    </row>
    <row r="8694" spans="2:8" x14ac:dyDescent="0.25">
      <c r="B8694" s="192">
        <f t="shared" si="684"/>
        <v>43463.124999978922</v>
      </c>
      <c r="C8694" s="16">
        <f t="shared" si="680"/>
        <v>12</v>
      </c>
      <c r="D8694" s="16">
        <f t="shared" si="681"/>
        <v>6</v>
      </c>
      <c r="E8694" s="16">
        <f t="shared" si="682"/>
        <v>2</v>
      </c>
      <c r="F8694" s="16">
        <f t="shared" si="683"/>
        <v>3</v>
      </c>
      <c r="G8694" s="195">
        <v>8692</v>
      </c>
      <c r="H8694" s="193">
        <v>0</v>
      </c>
    </row>
    <row r="8695" spans="2:8" x14ac:dyDescent="0.25">
      <c r="B8695" s="192">
        <f t="shared" si="684"/>
        <v>43463.166666645586</v>
      </c>
      <c r="C8695" s="16">
        <f t="shared" si="680"/>
        <v>12</v>
      </c>
      <c r="D8695" s="16">
        <f t="shared" si="681"/>
        <v>6</v>
      </c>
      <c r="E8695" s="16">
        <f t="shared" si="682"/>
        <v>2</v>
      </c>
      <c r="F8695" s="16">
        <f t="shared" si="683"/>
        <v>4</v>
      </c>
      <c r="G8695" s="195">
        <v>8693</v>
      </c>
      <c r="H8695" s="193">
        <v>0</v>
      </c>
    </row>
    <row r="8696" spans="2:8" x14ac:dyDescent="0.25">
      <c r="B8696" s="192">
        <f t="shared" si="684"/>
        <v>43463.20833331225</v>
      </c>
      <c r="C8696" s="16">
        <f t="shared" si="680"/>
        <v>12</v>
      </c>
      <c r="D8696" s="16">
        <f t="shared" si="681"/>
        <v>6</v>
      </c>
      <c r="E8696" s="16">
        <f t="shared" si="682"/>
        <v>2</v>
      </c>
      <c r="F8696" s="16">
        <f t="shared" si="683"/>
        <v>5</v>
      </c>
      <c r="G8696" s="195">
        <v>8694</v>
      </c>
      <c r="H8696" s="193">
        <v>0</v>
      </c>
    </row>
    <row r="8697" spans="2:8" x14ac:dyDescent="0.25">
      <c r="B8697" s="192">
        <f t="shared" si="684"/>
        <v>43463.249999978914</v>
      </c>
      <c r="C8697" s="16">
        <f t="shared" si="680"/>
        <v>12</v>
      </c>
      <c r="D8697" s="16">
        <f t="shared" si="681"/>
        <v>6</v>
      </c>
      <c r="E8697" s="16">
        <f t="shared" si="682"/>
        <v>2</v>
      </c>
      <c r="F8697" s="16">
        <f t="shared" si="683"/>
        <v>6</v>
      </c>
      <c r="G8697" s="195">
        <v>8695</v>
      </c>
      <c r="H8697" s="193">
        <v>0</v>
      </c>
    </row>
    <row r="8698" spans="2:8" x14ac:dyDescent="0.25">
      <c r="B8698" s="192">
        <f t="shared" si="684"/>
        <v>43463.291666645579</v>
      </c>
      <c r="C8698" s="16">
        <f t="shared" si="680"/>
        <v>12</v>
      </c>
      <c r="D8698" s="16">
        <f t="shared" si="681"/>
        <v>6</v>
      </c>
      <c r="E8698" s="16">
        <f t="shared" si="682"/>
        <v>2</v>
      </c>
      <c r="F8698" s="16">
        <f t="shared" si="683"/>
        <v>7</v>
      </c>
      <c r="G8698" s="195">
        <v>8696</v>
      </c>
      <c r="H8698" s="193">
        <v>0</v>
      </c>
    </row>
    <row r="8699" spans="2:8" x14ac:dyDescent="0.25">
      <c r="B8699" s="192">
        <f t="shared" si="684"/>
        <v>43463.333333312243</v>
      </c>
      <c r="C8699" s="16">
        <f t="shared" si="680"/>
        <v>12</v>
      </c>
      <c r="D8699" s="16">
        <f t="shared" si="681"/>
        <v>6</v>
      </c>
      <c r="E8699" s="16">
        <f t="shared" si="682"/>
        <v>2</v>
      </c>
      <c r="F8699" s="16">
        <f t="shared" si="683"/>
        <v>8</v>
      </c>
      <c r="G8699" s="195">
        <v>8697</v>
      </c>
      <c r="H8699" s="193">
        <v>5.8672795E-2</v>
      </c>
    </row>
    <row r="8700" spans="2:8" x14ac:dyDescent="0.25">
      <c r="B8700" s="192">
        <f t="shared" si="684"/>
        <v>43463.374999978907</v>
      </c>
      <c r="C8700" s="16">
        <f t="shared" si="680"/>
        <v>12</v>
      </c>
      <c r="D8700" s="16">
        <f t="shared" si="681"/>
        <v>6</v>
      </c>
      <c r="E8700" s="16">
        <f t="shared" si="682"/>
        <v>2</v>
      </c>
      <c r="F8700" s="16">
        <f t="shared" si="683"/>
        <v>9</v>
      </c>
      <c r="G8700" s="195">
        <v>8698</v>
      </c>
      <c r="H8700" s="193">
        <v>0.16243188</v>
      </c>
    </row>
    <row r="8701" spans="2:8" x14ac:dyDescent="0.25">
      <c r="B8701" s="192">
        <f t="shared" si="684"/>
        <v>43463.416666645571</v>
      </c>
      <c r="C8701" s="16">
        <f t="shared" si="680"/>
        <v>12</v>
      </c>
      <c r="D8701" s="16">
        <f t="shared" si="681"/>
        <v>6</v>
      </c>
      <c r="E8701" s="16">
        <f t="shared" si="682"/>
        <v>2</v>
      </c>
      <c r="F8701" s="16">
        <f t="shared" si="683"/>
        <v>10</v>
      </c>
      <c r="G8701" s="195">
        <v>8699</v>
      </c>
      <c r="H8701" s="193">
        <v>0.21256154199999999</v>
      </c>
    </row>
    <row r="8702" spans="2:8" x14ac:dyDescent="0.25">
      <c r="B8702" s="192">
        <f t="shared" si="684"/>
        <v>43463.458333312235</v>
      </c>
      <c r="C8702" s="16">
        <f t="shared" si="680"/>
        <v>12</v>
      </c>
      <c r="D8702" s="16">
        <f t="shared" si="681"/>
        <v>6</v>
      </c>
      <c r="E8702" s="16">
        <f t="shared" si="682"/>
        <v>2</v>
      </c>
      <c r="F8702" s="16">
        <f t="shared" si="683"/>
        <v>11</v>
      </c>
      <c r="G8702" s="195">
        <v>8700</v>
      </c>
      <c r="H8702" s="193">
        <v>0.20587082000000001</v>
      </c>
    </row>
    <row r="8703" spans="2:8" x14ac:dyDescent="0.25">
      <c r="B8703" s="192">
        <f t="shared" si="684"/>
        <v>43463.4999999789</v>
      </c>
      <c r="C8703" s="16">
        <f t="shared" si="680"/>
        <v>12</v>
      </c>
      <c r="D8703" s="16">
        <f t="shared" si="681"/>
        <v>6</v>
      </c>
      <c r="E8703" s="16">
        <f t="shared" si="682"/>
        <v>2</v>
      </c>
      <c r="F8703" s="16">
        <f t="shared" si="683"/>
        <v>12</v>
      </c>
      <c r="G8703" s="195">
        <v>8701</v>
      </c>
      <c r="H8703" s="193">
        <v>0.22317920099999999</v>
      </c>
    </row>
    <row r="8704" spans="2:8" x14ac:dyDescent="0.25">
      <c r="B8704" s="192">
        <f t="shared" si="684"/>
        <v>43463.541666645564</v>
      </c>
      <c r="C8704" s="16">
        <f t="shared" si="680"/>
        <v>12</v>
      </c>
      <c r="D8704" s="16">
        <f t="shared" si="681"/>
        <v>6</v>
      </c>
      <c r="E8704" s="16">
        <f t="shared" si="682"/>
        <v>2</v>
      </c>
      <c r="F8704" s="16">
        <f t="shared" si="683"/>
        <v>13</v>
      </c>
      <c r="G8704" s="195">
        <v>8702</v>
      </c>
      <c r="H8704" s="193">
        <v>0.20492897199999999</v>
      </c>
    </row>
    <row r="8705" spans="2:8" x14ac:dyDescent="0.25">
      <c r="B8705" s="192">
        <f t="shared" si="684"/>
        <v>43463.583333312228</v>
      </c>
      <c r="C8705" s="16">
        <f t="shared" si="680"/>
        <v>12</v>
      </c>
      <c r="D8705" s="16">
        <f t="shared" si="681"/>
        <v>6</v>
      </c>
      <c r="E8705" s="16">
        <f t="shared" si="682"/>
        <v>2</v>
      </c>
      <c r="F8705" s="16">
        <f t="shared" si="683"/>
        <v>14</v>
      </c>
      <c r="G8705" s="195">
        <v>8703</v>
      </c>
      <c r="H8705" s="193">
        <v>0.19313612399999999</v>
      </c>
    </row>
    <row r="8706" spans="2:8" x14ac:dyDescent="0.25">
      <c r="B8706" s="192">
        <f t="shared" si="684"/>
        <v>43463.624999978892</v>
      </c>
      <c r="C8706" s="16">
        <f t="shared" si="680"/>
        <v>12</v>
      </c>
      <c r="D8706" s="16">
        <f t="shared" si="681"/>
        <v>6</v>
      </c>
      <c r="E8706" s="16">
        <f t="shared" si="682"/>
        <v>2</v>
      </c>
      <c r="F8706" s="16">
        <f t="shared" si="683"/>
        <v>15</v>
      </c>
      <c r="G8706" s="195">
        <v>8704</v>
      </c>
      <c r="H8706" s="193">
        <v>0.149079027</v>
      </c>
    </row>
    <row r="8707" spans="2:8" x14ac:dyDescent="0.25">
      <c r="B8707" s="192">
        <f t="shared" si="684"/>
        <v>43463.666666645557</v>
      </c>
      <c r="C8707" s="16">
        <f t="shared" si="680"/>
        <v>12</v>
      </c>
      <c r="D8707" s="16">
        <f t="shared" si="681"/>
        <v>6</v>
      </c>
      <c r="E8707" s="16">
        <f t="shared" si="682"/>
        <v>2</v>
      </c>
      <c r="F8707" s="16">
        <f t="shared" si="683"/>
        <v>16</v>
      </c>
      <c r="G8707" s="195">
        <v>8705</v>
      </c>
      <c r="H8707" s="193">
        <v>2.5272498000000001E-2</v>
      </c>
    </row>
    <row r="8708" spans="2:8" x14ac:dyDescent="0.25">
      <c r="B8708" s="192">
        <f t="shared" si="684"/>
        <v>43463.708333312221</v>
      </c>
      <c r="C8708" s="16">
        <f t="shared" ref="C8708:C8762" si="685">MONTH(B8708)</f>
        <v>12</v>
      </c>
      <c r="D8708" s="16">
        <f t="shared" ref="D8708:D8762" si="686">WEEKDAY(B8708,2)</f>
        <v>6</v>
      </c>
      <c r="E8708" s="16">
        <f t="shared" ref="E8708:E8762" si="687">IF(D8708&lt;6,1,2)</f>
        <v>2</v>
      </c>
      <c r="F8708" s="16">
        <f t="shared" ref="F8708:F8762" si="688">HOUR(B8708)</f>
        <v>17</v>
      </c>
      <c r="G8708" s="195">
        <v>8706</v>
      </c>
      <c r="H8708" s="193">
        <v>0</v>
      </c>
    </row>
    <row r="8709" spans="2:8" x14ac:dyDescent="0.25">
      <c r="B8709" s="192">
        <f t="shared" ref="B8709:B8762" si="689">B8708+1/24</f>
        <v>43463.749999978885</v>
      </c>
      <c r="C8709" s="16">
        <f t="shared" si="685"/>
        <v>12</v>
      </c>
      <c r="D8709" s="16">
        <f t="shared" si="686"/>
        <v>6</v>
      </c>
      <c r="E8709" s="16">
        <f t="shared" si="687"/>
        <v>2</v>
      </c>
      <c r="F8709" s="16">
        <f t="shared" si="688"/>
        <v>18</v>
      </c>
      <c r="G8709" s="195">
        <v>8707</v>
      </c>
      <c r="H8709" s="193">
        <v>0</v>
      </c>
    </row>
    <row r="8710" spans="2:8" x14ac:dyDescent="0.25">
      <c r="B8710" s="192">
        <f t="shared" si="689"/>
        <v>43463.791666645549</v>
      </c>
      <c r="C8710" s="16">
        <f t="shared" si="685"/>
        <v>12</v>
      </c>
      <c r="D8710" s="16">
        <f t="shared" si="686"/>
        <v>6</v>
      </c>
      <c r="E8710" s="16">
        <f t="shared" si="687"/>
        <v>2</v>
      </c>
      <c r="F8710" s="16">
        <f t="shared" si="688"/>
        <v>19</v>
      </c>
      <c r="G8710" s="195">
        <v>8708</v>
      </c>
      <c r="H8710" s="193">
        <v>0</v>
      </c>
    </row>
    <row r="8711" spans="2:8" x14ac:dyDescent="0.25">
      <c r="B8711" s="192">
        <f t="shared" si="689"/>
        <v>43463.833333312214</v>
      </c>
      <c r="C8711" s="16">
        <f t="shared" si="685"/>
        <v>12</v>
      </c>
      <c r="D8711" s="16">
        <f t="shared" si="686"/>
        <v>6</v>
      </c>
      <c r="E8711" s="16">
        <f t="shared" si="687"/>
        <v>2</v>
      </c>
      <c r="F8711" s="16">
        <f t="shared" si="688"/>
        <v>20</v>
      </c>
      <c r="G8711" s="195">
        <v>8709</v>
      </c>
      <c r="H8711" s="193">
        <v>0</v>
      </c>
    </row>
    <row r="8712" spans="2:8" x14ac:dyDescent="0.25">
      <c r="B8712" s="192">
        <f t="shared" si="689"/>
        <v>43463.874999978878</v>
      </c>
      <c r="C8712" s="16">
        <f t="shared" si="685"/>
        <v>12</v>
      </c>
      <c r="D8712" s="16">
        <f t="shared" si="686"/>
        <v>6</v>
      </c>
      <c r="E8712" s="16">
        <f t="shared" si="687"/>
        <v>2</v>
      </c>
      <c r="F8712" s="16">
        <f t="shared" si="688"/>
        <v>21</v>
      </c>
      <c r="G8712" s="195">
        <v>8710</v>
      </c>
      <c r="H8712" s="193">
        <v>0</v>
      </c>
    </row>
    <row r="8713" spans="2:8" x14ac:dyDescent="0.25">
      <c r="B8713" s="192">
        <f t="shared" si="689"/>
        <v>43463.916666645542</v>
      </c>
      <c r="C8713" s="16">
        <f t="shared" si="685"/>
        <v>12</v>
      </c>
      <c r="D8713" s="16">
        <f t="shared" si="686"/>
        <v>6</v>
      </c>
      <c r="E8713" s="16">
        <f t="shared" si="687"/>
        <v>2</v>
      </c>
      <c r="F8713" s="16">
        <f t="shared" si="688"/>
        <v>22</v>
      </c>
      <c r="G8713" s="195">
        <v>8711</v>
      </c>
      <c r="H8713" s="193">
        <v>0</v>
      </c>
    </row>
    <row r="8714" spans="2:8" x14ac:dyDescent="0.25">
      <c r="B8714" s="192">
        <f t="shared" si="689"/>
        <v>43463.958333312206</v>
      </c>
      <c r="C8714" s="16">
        <f t="shared" si="685"/>
        <v>12</v>
      </c>
      <c r="D8714" s="16">
        <f t="shared" si="686"/>
        <v>6</v>
      </c>
      <c r="E8714" s="16">
        <f t="shared" si="687"/>
        <v>2</v>
      </c>
      <c r="F8714" s="16">
        <f t="shared" si="688"/>
        <v>23</v>
      </c>
      <c r="G8714" s="195">
        <v>8712</v>
      </c>
      <c r="H8714" s="193">
        <v>0</v>
      </c>
    </row>
    <row r="8715" spans="2:8" x14ac:dyDescent="0.25">
      <c r="B8715" s="192">
        <f t="shared" si="689"/>
        <v>43463.999999978871</v>
      </c>
      <c r="C8715" s="16">
        <f t="shared" si="685"/>
        <v>12</v>
      </c>
      <c r="D8715" s="16">
        <f t="shared" si="686"/>
        <v>7</v>
      </c>
      <c r="E8715" s="16">
        <f t="shared" si="687"/>
        <v>2</v>
      </c>
      <c r="F8715" s="16">
        <f t="shared" si="688"/>
        <v>0</v>
      </c>
      <c r="G8715" s="195">
        <v>8713</v>
      </c>
      <c r="H8715" s="193">
        <v>0</v>
      </c>
    </row>
    <row r="8716" spans="2:8" x14ac:dyDescent="0.25">
      <c r="B8716" s="192">
        <f t="shared" si="689"/>
        <v>43464.041666645535</v>
      </c>
      <c r="C8716" s="16">
        <f t="shared" si="685"/>
        <v>12</v>
      </c>
      <c r="D8716" s="16">
        <f t="shared" si="686"/>
        <v>7</v>
      </c>
      <c r="E8716" s="16">
        <f t="shared" si="687"/>
        <v>2</v>
      </c>
      <c r="F8716" s="16">
        <f t="shared" si="688"/>
        <v>1</v>
      </c>
      <c r="G8716" s="195">
        <v>8714</v>
      </c>
      <c r="H8716" s="193">
        <v>0</v>
      </c>
    </row>
    <row r="8717" spans="2:8" x14ac:dyDescent="0.25">
      <c r="B8717" s="192">
        <f t="shared" si="689"/>
        <v>43464.083333312199</v>
      </c>
      <c r="C8717" s="16">
        <f t="shared" si="685"/>
        <v>12</v>
      </c>
      <c r="D8717" s="16">
        <f t="shared" si="686"/>
        <v>7</v>
      </c>
      <c r="E8717" s="16">
        <f t="shared" si="687"/>
        <v>2</v>
      </c>
      <c r="F8717" s="16">
        <f t="shared" si="688"/>
        <v>2</v>
      </c>
      <c r="G8717" s="195">
        <v>8715</v>
      </c>
      <c r="H8717" s="193">
        <v>0</v>
      </c>
    </row>
    <row r="8718" spans="2:8" x14ac:dyDescent="0.25">
      <c r="B8718" s="192">
        <f t="shared" si="689"/>
        <v>43464.124999978863</v>
      </c>
      <c r="C8718" s="16">
        <f t="shared" si="685"/>
        <v>12</v>
      </c>
      <c r="D8718" s="16">
        <f t="shared" si="686"/>
        <v>7</v>
      </c>
      <c r="E8718" s="16">
        <f t="shared" si="687"/>
        <v>2</v>
      </c>
      <c r="F8718" s="16">
        <f t="shared" si="688"/>
        <v>3</v>
      </c>
      <c r="G8718" s="195">
        <v>8716</v>
      </c>
      <c r="H8718" s="193">
        <v>0</v>
      </c>
    </row>
    <row r="8719" spans="2:8" x14ac:dyDescent="0.25">
      <c r="B8719" s="192">
        <f t="shared" si="689"/>
        <v>43464.166666645528</v>
      </c>
      <c r="C8719" s="16">
        <f t="shared" si="685"/>
        <v>12</v>
      </c>
      <c r="D8719" s="16">
        <f t="shared" si="686"/>
        <v>7</v>
      </c>
      <c r="E8719" s="16">
        <f t="shared" si="687"/>
        <v>2</v>
      </c>
      <c r="F8719" s="16">
        <f t="shared" si="688"/>
        <v>4</v>
      </c>
      <c r="G8719" s="195">
        <v>8717</v>
      </c>
      <c r="H8719" s="193">
        <v>0</v>
      </c>
    </row>
    <row r="8720" spans="2:8" x14ac:dyDescent="0.25">
      <c r="B8720" s="192">
        <f t="shared" si="689"/>
        <v>43464.208333312192</v>
      </c>
      <c r="C8720" s="16">
        <f t="shared" si="685"/>
        <v>12</v>
      </c>
      <c r="D8720" s="16">
        <f t="shared" si="686"/>
        <v>7</v>
      </c>
      <c r="E8720" s="16">
        <f t="shared" si="687"/>
        <v>2</v>
      </c>
      <c r="F8720" s="16">
        <f t="shared" si="688"/>
        <v>5</v>
      </c>
      <c r="G8720" s="195">
        <v>8718</v>
      </c>
      <c r="H8720" s="193">
        <v>0</v>
      </c>
    </row>
    <row r="8721" spans="2:8" x14ac:dyDescent="0.25">
      <c r="B8721" s="192">
        <f t="shared" si="689"/>
        <v>43464.249999978856</v>
      </c>
      <c r="C8721" s="16">
        <f t="shared" si="685"/>
        <v>12</v>
      </c>
      <c r="D8721" s="16">
        <f t="shared" si="686"/>
        <v>7</v>
      </c>
      <c r="E8721" s="16">
        <f t="shared" si="687"/>
        <v>2</v>
      </c>
      <c r="F8721" s="16">
        <f t="shared" si="688"/>
        <v>6</v>
      </c>
      <c r="G8721" s="195">
        <v>8719</v>
      </c>
      <c r="H8721" s="193">
        <v>0</v>
      </c>
    </row>
    <row r="8722" spans="2:8" x14ac:dyDescent="0.25">
      <c r="B8722" s="192">
        <f t="shared" si="689"/>
        <v>43464.29166664552</v>
      </c>
      <c r="C8722" s="16">
        <f t="shared" si="685"/>
        <v>12</v>
      </c>
      <c r="D8722" s="16">
        <f t="shared" si="686"/>
        <v>7</v>
      </c>
      <c r="E8722" s="16">
        <f t="shared" si="687"/>
        <v>2</v>
      </c>
      <c r="F8722" s="16">
        <f t="shared" si="688"/>
        <v>7</v>
      </c>
      <c r="G8722" s="195">
        <v>8720</v>
      </c>
      <c r="H8722" s="193">
        <v>1.6575699999999999E-4</v>
      </c>
    </row>
    <row r="8723" spans="2:8" x14ac:dyDescent="0.25">
      <c r="B8723" s="192">
        <f t="shared" si="689"/>
        <v>43464.333333312185</v>
      </c>
      <c r="C8723" s="16">
        <f t="shared" si="685"/>
        <v>12</v>
      </c>
      <c r="D8723" s="16">
        <f t="shared" si="686"/>
        <v>7</v>
      </c>
      <c r="E8723" s="16">
        <f t="shared" si="687"/>
        <v>2</v>
      </c>
      <c r="F8723" s="16">
        <f t="shared" si="688"/>
        <v>8</v>
      </c>
      <c r="G8723" s="195">
        <v>8721</v>
      </c>
      <c r="H8723" s="193">
        <v>5.3062959E-2</v>
      </c>
    </row>
    <row r="8724" spans="2:8" x14ac:dyDescent="0.25">
      <c r="B8724" s="192">
        <f t="shared" si="689"/>
        <v>43464.374999978849</v>
      </c>
      <c r="C8724" s="16">
        <f t="shared" si="685"/>
        <v>12</v>
      </c>
      <c r="D8724" s="16">
        <f t="shared" si="686"/>
        <v>7</v>
      </c>
      <c r="E8724" s="16">
        <f t="shared" si="687"/>
        <v>2</v>
      </c>
      <c r="F8724" s="16">
        <f t="shared" si="688"/>
        <v>9</v>
      </c>
      <c r="G8724" s="195">
        <v>8722</v>
      </c>
      <c r="H8724" s="193">
        <v>0.15204479100000001</v>
      </c>
    </row>
    <row r="8725" spans="2:8" x14ac:dyDescent="0.25">
      <c r="B8725" s="192">
        <f t="shared" si="689"/>
        <v>43464.416666645513</v>
      </c>
      <c r="C8725" s="16">
        <f t="shared" si="685"/>
        <v>12</v>
      </c>
      <c r="D8725" s="16">
        <f t="shared" si="686"/>
        <v>7</v>
      </c>
      <c r="E8725" s="16">
        <f t="shared" si="687"/>
        <v>2</v>
      </c>
      <c r="F8725" s="16">
        <f t="shared" si="688"/>
        <v>10</v>
      </c>
      <c r="G8725" s="195">
        <v>8723</v>
      </c>
      <c r="H8725" s="193">
        <v>0.20073437599999999</v>
      </c>
    </row>
    <row r="8726" spans="2:8" x14ac:dyDescent="0.25">
      <c r="B8726" s="192">
        <f t="shared" si="689"/>
        <v>43464.458333312177</v>
      </c>
      <c r="C8726" s="16">
        <f t="shared" si="685"/>
        <v>12</v>
      </c>
      <c r="D8726" s="16">
        <f t="shared" si="686"/>
        <v>7</v>
      </c>
      <c r="E8726" s="16">
        <f t="shared" si="687"/>
        <v>2</v>
      </c>
      <c r="F8726" s="16">
        <f t="shared" si="688"/>
        <v>11</v>
      </c>
      <c r="G8726" s="195">
        <v>8724</v>
      </c>
      <c r="H8726" s="193">
        <v>0.22076333300000001</v>
      </c>
    </row>
    <row r="8727" spans="2:8" x14ac:dyDescent="0.25">
      <c r="B8727" s="192">
        <f t="shared" si="689"/>
        <v>43464.499999978842</v>
      </c>
      <c r="C8727" s="16">
        <f t="shared" si="685"/>
        <v>12</v>
      </c>
      <c r="D8727" s="16">
        <f t="shared" si="686"/>
        <v>7</v>
      </c>
      <c r="E8727" s="16">
        <f t="shared" si="687"/>
        <v>2</v>
      </c>
      <c r="F8727" s="16">
        <f t="shared" si="688"/>
        <v>12</v>
      </c>
      <c r="G8727" s="195">
        <v>8725</v>
      </c>
      <c r="H8727" s="193">
        <v>0.235441344</v>
      </c>
    </row>
    <row r="8728" spans="2:8" x14ac:dyDescent="0.25">
      <c r="B8728" s="192">
        <f t="shared" si="689"/>
        <v>43464.541666645506</v>
      </c>
      <c r="C8728" s="16">
        <f t="shared" si="685"/>
        <v>12</v>
      </c>
      <c r="D8728" s="16">
        <f t="shared" si="686"/>
        <v>7</v>
      </c>
      <c r="E8728" s="16">
        <f t="shared" si="687"/>
        <v>2</v>
      </c>
      <c r="F8728" s="16">
        <f t="shared" si="688"/>
        <v>13</v>
      </c>
      <c r="G8728" s="195">
        <v>8726</v>
      </c>
      <c r="H8728" s="193">
        <v>0.23708389299999999</v>
      </c>
    </row>
    <row r="8729" spans="2:8" x14ac:dyDescent="0.25">
      <c r="B8729" s="192">
        <f t="shared" si="689"/>
        <v>43464.58333331217</v>
      </c>
      <c r="C8729" s="16">
        <f t="shared" si="685"/>
        <v>12</v>
      </c>
      <c r="D8729" s="16">
        <f t="shared" si="686"/>
        <v>7</v>
      </c>
      <c r="E8729" s="16">
        <f t="shared" si="687"/>
        <v>2</v>
      </c>
      <c r="F8729" s="16">
        <f t="shared" si="688"/>
        <v>14</v>
      </c>
      <c r="G8729" s="195">
        <v>8727</v>
      </c>
      <c r="H8729" s="193">
        <v>0.21895144699999999</v>
      </c>
    </row>
    <row r="8730" spans="2:8" x14ac:dyDescent="0.25">
      <c r="B8730" s="192">
        <f t="shared" si="689"/>
        <v>43464.624999978834</v>
      </c>
      <c r="C8730" s="16">
        <f t="shared" si="685"/>
        <v>12</v>
      </c>
      <c r="D8730" s="16">
        <f t="shared" si="686"/>
        <v>7</v>
      </c>
      <c r="E8730" s="16">
        <f t="shared" si="687"/>
        <v>2</v>
      </c>
      <c r="F8730" s="16">
        <f t="shared" si="688"/>
        <v>15</v>
      </c>
      <c r="G8730" s="195">
        <v>8728</v>
      </c>
      <c r="H8730" s="193">
        <v>0.17822790199999999</v>
      </c>
    </row>
    <row r="8731" spans="2:8" x14ac:dyDescent="0.25">
      <c r="B8731" s="192">
        <f t="shared" si="689"/>
        <v>43464.666666645498</v>
      </c>
      <c r="C8731" s="16">
        <f t="shared" si="685"/>
        <v>12</v>
      </c>
      <c r="D8731" s="16">
        <f t="shared" si="686"/>
        <v>7</v>
      </c>
      <c r="E8731" s="16">
        <f t="shared" si="687"/>
        <v>2</v>
      </c>
      <c r="F8731" s="16">
        <f t="shared" si="688"/>
        <v>16</v>
      </c>
      <c r="G8731" s="195">
        <v>8729</v>
      </c>
      <c r="H8731" s="193">
        <v>3.2346877000000003E-2</v>
      </c>
    </row>
    <row r="8732" spans="2:8" x14ac:dyDescent="0.25">
      <c r="B8732" s="192">
        <f t="shared" si="689"/>
        <v>43464.708333312163</v>
      </c>
      <c r="C8732" s="16">
        <f t="shared" si="685"/>
        <v>12</v>
      </c>
      <c r="D8732" s="16">
        <f t="shared" si="686"/>
        <v>7</v>
      </c>
      <c r="E8732" s="16">
        <f t="shared" si="687"/>
        <v>2</v>
      </c>
      <c r="F8732" s="16">
        <f t="shared" si="688"/>
        <v>17</v>
      </c>
      <c r="G8732" s="195">
        <v>8730</v>
      </c>
      <c r="H8732" s="193">
        <v>0</v>
      </c>
    </row>
    <row r="8733" spans="2:8" x14ac:dyDescent="0.25">
      <c r="B8733" s="192">
        <f t="shared" si="689"/>
        <v>43464.749999978827</v>
      </c>
      <c r="C8733" s="16">
        <f t="shared" si="685"/>
        <v>12</v>
      </c>
      <c r="D8733" s="16">
        <f t="shared" si="686"/>
        <v>7</v>
      </c>
      <c r="E8733" s="16">
        <f t="shared" si="687"/>
        <v>2</v>
      </c>
      <c r="F8733" s="16">
        <f t="shared" si="688"/>
        <v>18</v>
      </c>
      <c r="G8733" s="195">
        <v>8731</v>
      </c>
      <c r="H8733" s="193">
        <v>0</v>
      </c>
    </row>
    <row r="8734" spans="2:8" x14ac:dyDescent="0.25">
      <c r="B8734" s="192">
        <f t="shared" si="689"/>
        <v>43464.791666645491</v>
      </c>
      <c r="C8734" s="16">
        <f t="shared" si="685"/>
        <v>12</v>
      </c>
      <c r="D8734" s="16">
        <f t="shared" si="686"/>
        <v>7</v>
      </c>
      <c r="E8734" s="16">
        <f t="shared" si="687"/>
        <v>2</v>
      </c>
      <c r="F8734" s="16">
        <f t="shared" si="688"/>
        <v>19</v>
      </c>
      <c r="G8734" s="195">
        <v>8732</v>
      </c>
      <c r="H8734" s="193">
        <v>0</v>
      </c>
    </row>
    <row r="8735" spans="2:8" x14ac:dyDescent="0.25">
      <c r="B8735" s="192">
        <f t="shared" si="689"/>
        <v>43464.833333312155</v>
      </c>
      <c r="C8735" s="16">
        <f t="shared" si="685"/>
        <v>12</v>
      </c>
      <c r="D8735" s="16">
        <f t="shared" si="686"/>
        <v>7</v>
      </c>
      <c r="E8735" s="16">
        <f t="shared" si="687"/>
        <v>2</v>
      </c>
      <c r="F8735" s="16">
        <f t="shared" si="688"/>
        <v>20</v>
      </c>
      <c r="G8735" s="195">
        <v>8733</v>
      </c>
      <c r="H8735" s="193">
        <v>0</v>
      </c>
    </row>
    <row r="8736" spans="2:8" x14ac:dyDescent="0.25">
      <c r="B8736" s="192">
        <f t="shared" si="689"/>
        <v>43464.87499997882</v>
      </c>
      <c r="C8736" s="16">
        <f t="shared" si="685"/>
        <v>12</v>
      </c>
      <c r="D8736" s="16">
        <f t="shared" si="686"/>
        <v>7</v>
      </c>
      <c r="E8736" s="16">
        <f t="shared" si="687"/>
        <v>2</v>
      </c>
      <c r="F8736" s="16">
        <f t="shared" si="688"/>
        <v>21</v>
      </c>
      <c r="G8736" s="195">
        <v>8734</v>
      </c>
      <c r="H8736" s="193">
        <v>0</v>
      </c>
    </row>
    <row r="8737" spans="2:8" x14ac:dyDescent="0.25">
      <c r="B8737" s="192">
        <f t="shared" si="689"/>
        <v>43464.916666645484</v>
      </c>
      <c r="C8737" s="16">
        <f t="shared" si="685"/>
        <v>12</v>
      </c>
      <c r="D8737" s="16">
        <f t="shared" si="686"/>
        <v>7</v>
      </c>
      <c r="E8737" s="16">
        <f t="shared" si="687"/>
        <v>2</v>
      </c>
      <c r="F8737" s="16">
        <f t="shared" si="688"/>
        <v>22</v>
      </c>
      <c r="G8737" s="195">
        <v>8735</v>
      </c>
      <c r="H8737" s="193">
        <v>0</v>
      </c>
    </row>
    <row r="8738" spans="2:8" x14ac:dyDescent="0.25">
      <c r="B8738" s="192">
        <f t="shared" si="689"/>
        <v>43464.958333312148</v>
      </c>
      <c r="C8738" s="16">
        <f t="shared" si="685"/>
        <v>12</v>
      </c>
      <c r="D8738" s="16">
        <f t="shared" si="686"/>
        <v>7</v>
      </c>
      <c r="E8738" s="16">
        <f t="shared" si="687"/>
        <v>2</v>
      </c>
      <c r="F8738" s="16">
        <f t="shared" si="688"/>
        <v>23</v>
      </c>
      <c r="G8738" s="195">
        <v>8736</v>
      </c>
      <c r="H8738" s="193">
        <v>0</v>
      </c>
    </row>
    <row r="8739" spans="2:8" x14ac:dyDescent="0.25">
      <c r="B8739" s="192">
        <f t="shared" si="689"/>
        <v>43464.999999978812</v>
      </c>
      <c r="C8739" s="16">
        <f t="shared" si="685"/>
        <v>12</v>
      </c>
      <c r="D8739" s="16">
        <f t="shared" si="686"/>
        <v>1</v>
      </c>
      <c r="E8739" s="16">
        <f t="shared" si="687"/>
        <v>1</v>
      </c>
      <c r="F8739" s="16">
        <f t="shared" si="688"/>
        <v>0</v>
      </c>
      <c r="G8739" s="195">
        <v>8737</v>
      </c>
      <c r="H8739" s="193">
        <v>0</v>
      </c>
    </row>
    <row r="8740" spans="2:8" x14ac:dyDescent="0.25">
      <c r="B8740" s="192">
        <f t="shared" si="689"/>
        <v>43465.041666645477</v>
      </c>
      <c r="C8740" s="16">
        <f t="shared" si="685"/>
        <v>12</v>
      </c>
      <c r="D8740" s="16">
        <f t="shared" si="686"/>
        <v>1</v>
      </c>
      <c r="E8740" s="16">
        <f t="shared" si="687"/>
        <v>1</v>
      </c>
      <c r="F8740" s="16">
        <f t="shared" si="688"/>
        <v>1</v>
      </c>
      <c r="G8740" s="195">
        <v>8738</v>
      </c>
      <c r="H8740" s="193">
        <v>0</v>
      </c>
    </row>
    <row r="8741" spans="2:8" x14ac:dyDescent="0.25">
      <c r="B8741" s="192">
        <f t="shared" si="689"/>
        <v>43465.083333312141</v>
      </c>
      <c r="C8741" s="16">
        <f t="shared" si="685"/>
        <v>12</v>
      </c>
      <c r="D8741" s="16">
        <f t="shared" si="686"/>
        <v>1</v>
      </c>
      <c r="E8741" s="16">
        <f t="shared" si="687"/>
        <v>1</v>
      </c>
      <c r="F8741" s="16">
        <f t="shared" si="688"/>
        <v>2</v>
      </c>
      <c r="G8741" s="195">
        <v>8739</v>
      </c>
      <c r="H8741" s="193">
        <v>0</v>
      </c>
    </row>
    <row r="8742" spans="2:8" x14ac:dyDescent="0.25">
      <c r="B8742" s="192">
        <f t="shared" si="689"/>
        <v>43465.124999978805</v>
      </c>
      <c r="C8742" s="16">
        <f t="shared" si="685"/>
        <v>12</v>
      </c>
      <c r="D8742" s="16">
        <f t="shared" si="686"/>
        <v>1</v>
      </c>
      <c r="E8742" s="16">
        <f t="shared" si="687"/>
        <v>1</v>
      </c>
      <c r="F8742" s="16">
        <f t="shared" si="688"/>
        <v>3</v>
      </c>
      <c r="G8742" s="195">
        <v>8740</v>
      </c>
      <c r="H8742" s="193">
        <v>0</v>
      </c>
    </row>
    <row r="8743" spans="2:8" x14ac:dyDescent="0.25">
      <c r="B8743" s="192">
        <f t="shared" si="689"/>
        <v>43465.166666645469</v>
      </c>
      <c r="C8743" s="16">
        <f t="shared" si="685"/>
        <v>12</v>
      </c>
      <c r="D8743" s="16">
        <f t="shared" si="686"/>
        <v>1</v>
      </c>
      <c r="E8743" s="16">
        <f t="shared" si="687"/>
        <v>1</v>
      </c>
      <c r="F8743" s="16">
        <f t="shared" si="688"/>
        <v>4</v>
      </c>
      <c r="G8743" s="195">
        <v>8741</v>
      </c>
      <c r="H8743" s="193">
        <v>0</v>
      </c>
    </row>
    <row r="8744" spans="2:8" x14ac:dyDescent="0.25">
      <c r="B8744" s="192">
        <f t="shared" si="689"/>
        <v>43465.208333312134</v>
      </c>
      <c r="C8744" s="16">
        <f t="shared" si="685"/>
        <v>12</v>
      </c>
      <c r="D8744" s="16">
        <f t="shared" si="686"/>
        <v>1</v>
      </c>
      <c r="E8744" s="16">
        <f t="shared" si="687"/>
        <v>1</v>
      </c>
      <c r="F8744" s="16">
        <f t="shared" si="688"/>
        <v>5</v>
      </c>
      <c r="G8744" s="195">
        <v>8742</v>
      </c>
      <c r="H8744" s="193">
        <v>0</v>
      </c>
    </row>
    <row r="8745" spans="2:8" x14ac:dyDescent="0.25">
      <c r="B8745" s="192">
        <f t="shared" si="689"/>
        <v>43465.249999978798</v>
      </c>
      <c r="C8745" s="16">
        <f t="shared" si="685"/>
        <v>12</v>
      </c>
      <c r="D8745" s="16">
        <f t="shared" si="686"/>
        <v>1</v>
      </c>
      <c r="E8745" s="16">
        <f t="shared" si="687"/>
        <v>1</v>
      </c>
      <c r="F8745" s="16">
        <f t="shared" si="688"/>
        <v>6</v>
      </c>
      <c r="G8745" s="195">
        <v>8743</v>
      </c>
      <c r="H8745" s="193">
        <v>0</v>
      </c>
    </row>
    <row r="8746" spans="2:8" x14ac:dyDescent="0.25">
      <c r="B8746" s="192">
        <f t="shared" si="689"/>
        <v>43465.291666645462</v>
      </c>
      <c r="C8746" s="16">
        <f t="shared" si="685"/>
        <v>12</v>
      </c>
      <c r="D8746" s="16">
        <f t="shared" si="686"/>
        <v>1</v>
      </c>
      <c r="E8746" s="16">
        <f t="shared" si="687"/>
        <v>1</v>
      </c>
      <c r="F8746" s="16">
        <f t="shared" si="688"/>
        <v>7</v>
      </c>
      <c r="G8746" s="195">
        <v>8744</v>
      </c>
      <c r="H8746" s="193">
        <v>1.6575699999999999E-4</v>
      </c>
    </row>
    <row r="8747" spans="2:8" x14ac:dyDescent="0.25">
      <c r="B8747" s="192">
        <f t="shared" si="689"/>
        <v>43465.333333312126</v>
      </c>
      <c r="C8747" s="16">
        <f t="shared" si="685"/>
        <v>12</v>
      </c>
      <c r="D8747" s="16">
        <f t="shared" si="686"/>
        <v>1</v>
      </c>
      <c r="E8747" s="16">
        <f t="shared" si="687"/>
        <v>1</v>
      </c>
      <c r="F8747" s="16">
        <f t="shared" si="688"/>
        <v>8</v>
      </c>
      <c r="G8747" s="195">
        <v>8745</v>
      </c>
      <c r="H8747" s="193">
        <v>5.5675868000000003E-2</v>
      </c>
    </row>
    <row r="8748" spans="2:8" x14ac:dyDescent="0.25">
      <c r="B8748" s="192">
        <f t="shared" si="689"/>
        <v>43465.374999978791</v>
      </c>
      <c r="C8748" s="16">
        <f t="shared" si="685"/>
        <v>12</v>
      </c>
      <c r="D8748" s="16">
        <f t="shared" si="686"/>
        <v>1</v>
      </c>
      <c r="E8748" s="16">
        <f t="shared" si="687"/>
        <v>1</v>
      </c>
      <c r="F8748" s="16">
        <f t="shared" si="688"/>
        <v>9</v>
      </c>
      <c r="G8748" s="195">
        <v>8746</v>
      </c>
      <c r="H8748" s="193">
        <v>0.14962307</v>
      </c>
    </row>
    <row r="8749" spans="2:8" x14ac:dyDescent="0.25">
      <c r="B8749" s="192">
        <f t="shared" si="689"/>
        <v>43465.416666645455</v>
      </c>
      <c r="C8749" s="16">
        <f t="shared" si="685"/>
        <v>12</v>
      </c>
      <c r="D8749" s="16">
        <f t="shared" si="686"/>
        <v>1</v>
      </c>
      <c r="E8749" s="16">
        <f t="shared" si="687"/>
        <v>1</v>
      </c>
      <c r="F8749" s="16">
        <f t="shared" si="688"/>
        <v>10</v>
      </c>
      <c r="G8749" s="195">
        <v>8747</v>
      </c>
      <c r="H8749" s="193">
        <v>0.20439104899999999</v>
      </c>
    </row>
    <row r="8750" spans="2:8" x14ac:dyDescent="0.25">
      <c r="B8750" s="192">
        <f t="shared" si="689"/>
        <v>43465.458333312119</v>
      </c>
      <c r="C8750" s="16">
        <f t="shared" si="685"/>
        <v>12</v>
      </c>
      <c r="D8750" s="16">
        <f t="shared" si="686"/>
        <v>1</v>
      </c>
      <c r="E8750" s="16">
        <f t="shared" si="687"/>
        <v>1</v>
      </c>
      <c r="F8750" s="16">
        <f t="shared" si="688"/>
        <v>11</v>
      </c>
      <c r="G8750" s="195">
        <v>8748</v>
      </c>
      <c r="H8750" s="193">
        <v>0.187487923</v>
      </c>
    </row>
    <row r="8751" spans="2:8" x14ac:dyDescent="0.25">
      <c r="B8751" s="192">
        <f t="shared" si="689"/>
        <v>43465.499999978783</v>
      </c>
      <c r="C8751" s="16">
        <f t="shared" si="685"/>
        <v>12</v>
      </c>
      <c r="D8751" s="16">
        <f t="shared" si="686"/>
        <v>1</v>
      </c>
      <c r="E8751" s="16">
        <f t="shared" si="687"/>
        <v>1</v>
      </c>
      <c r="F8751" s="16">
        <f t="shared" si="688"/>
        <v>12</v>
      </c>
      <c r="G8751" s="195">
        <v>8749</v>
      </c>
      <c r="H8751" s="193">
        <v>0.209175899</v>
      </c>
    </row>
    <row r="8752" spans="2:8" x14ac:dyDescent="0.25">
      <c r="B8752" s="192">
        <f t="shared" si="689"/>
        <v>43465.541666645448</v>
      </c>
      <c r="C8752" s="16">
        <f t="shared" si="685"/>
        <v>12</v>
      </c>
      <c r="D8752" s="16">
        <f t="shared" si="686"/>
        <v>1</v>
      </c>
      <c r="E8752" s="16">
        <f t="shared" si="687"/>
        <v>1</v>
      </c>
      <c r="F8752" s="16">
        <f t="shared" si="688"/>
        <v>13</v>
      </c>
      <c r="G8752" s="195">
        <v>8750</v>
      </c>
      <c r="H8752" s="193">
        <v>0.20906609800000001</v>
      </c>
    </row>
    <row r="8753" spans="2:8" x14ac:dyDescent="0.25">
      <c r="B8753" s="192">
        <f t="shared" si="689"/>
        <v>43465.583333312112</v>
      </c>
      <c r="C8753" s="16">
        <f t="shared" si="685"/>
        <v>12</v>
      </c>
      <c r="D8753" s="16">
        <f t="shared" si="686"/>
        <v>1</v>
      </c>
      <c r="E8753" s="16">
        <f t="shared" si="687"/>
        <v>1</v>
      </c>
      <c r="F8753" s="16">
        <f t="shared" si="688"/>
        <v>14</v>
      </c>
      <c r="G8753" s="195">
        <v>8751</v>
      </c>
      <c r="H8753" s="193">
        <v>0.20443230000000001</v>
      </c>
    </row>
    <row r="8754" spans="2:8" x14ac:dyDescent="0.25">
      <c r="B8754" s="192">
        <f t="shared" si="689"/>
        <v>43465.624999978776</v>
      </c>
      <c r="C8754" s="16">
        <f t="shared" si="685"/>
        <v>12</v>
      </c>
      <c r="D8754" s="16">
        <f t="shared" si="686"/>
        <v>1</v>
      </c>
      <c r="E8754" s="16">
        <f t="shared" si="687"/>
        <v>1</v>
      </c>
      <c r="F8754" s="16">
        <f t="shared" si="688"/>
        <v>15</v>
      </c>
      <c r="G8754" s="195">
        <v>8752</v>
      </c>
      <c r="H8754" s="193">
        <v>0.15506232</v>
      </c>
    </row>
    <row r="8755" spans="2:8" x14ac:dyDescent="0.25">
      <c r="B8755" s="192">
        <f t="shared" si="689"/>
        <v>43465.66666664544</v>
      </c>
      <c r="C8755" s="16">
        <f t="shared" si="685"/>
        <v>12</v>
      </c>
      <c r="D8755" s="16">
        <f t="shared" si="686"/>
        <v>1</v>
      </c>
      <c r="E8755" s="16">
        <f t="shared" si="687"/>
        <v>1</v>
      </c>
      <c r="F8755" s="16">
        <f t="shared" si="688"/>
        <v>16</v>
      </c>
      <c r="G8755" s="195">
        <v>8753</v>
      </c>
      <c r="H8755" s="193">
        <v>2.6313218999999999E-2</v>
      </c>
    </row>
    <row r="8756" spans="2:8" x14ac:dyDescent="0.25">
      <c r="B8756" s="192">
        <f t="shared" si="689"/>
        <v>43465.708333312105</v>
      </c>
      <c r="C8756" s="16">
        <f t="shared" si="685"/>
        <v>12</v>
      </c>
      <c r="D8756" s="16">
        <f t="shared" si="686"/>
        <v>1</v>
      </c>
      <c r="E8756" s="16">
        <f t="shared" si="687"/>
        <v>1</v>
      </c>
      <c r="F8756" s="16">
        <f t="shared" si="688"/>
        <v>17</v>
      </c>
      <c r="G8756" s="195">
        <v>8754</v>
      </c>
      <c r="H8756" s="193">
        <v>0</v>
      </c>
    </row>
    <row r="8757" spans="2:8" x14ac:dyDescent="0.25">
      <c r="B8757" s="192">
        <f t="shared" si="689"/>
        <v>43465.749999978769</v>
      </c>
      <c r="C8757" s="16">
        <f t="shared" si="685"/>
        <v>12</v>
      </c>
      <c r="D8757" s="16">
        <f t="shared" si="686"/>
        <v>1</v>
      </c>
      <c r="E8757" s="16">
        <f t="shared" si="687"/>
        <v>1</v>
      </c>
      <c r="F8757" s="16">
        <f t="shared" si="688"/>
        <v>18</v>
      </c>
      <c r="G8757" s="195">
        <v>8755</v>
      </c>
      <c r="H8757" s="193">
        <v>0</v>
      </c>
    </row>
    <row r="8758" spans="2:8" x14ac:dyDescent="0.25">
      <c r="B8758" s="192">
        <f t="shared" si="689"/>
        <v>43465.791666645433</v>
      </c>
      <c r="C8758" s="16">
        <f t="shared" si="685"/>
        <v>12</v>
      </c>
      <c r="D8758" s="16">
        <f t="shared" si="686"/>
        <v>1</v>
      </c>
      <c r="E8758" s="16">
        <f t="shared" si="687"/>
        <v>1</v>
      </c>
      <c r="F8758" s="16">
        <f t="shared" si="688"/>
        <v>19</v>
      </c>
      <c r="G8758" s="195">
        <v>8756</v>
      </c>
      <c r="H8758" s="193">
        <v>0</v>
      </c>
    </row>
    <row r="8759" spans="2:8" x14ac:dyDescent="0.25">
      <c r="B8759" s="192">
        <f t="shared" si="689"/>
        <v>43465.833333312097</v>
      </c>
      <c r="C8759" s="16">
        <f t="shared" si="685"/>
        <v>12</v>
      </c>
      <c r="D8759" s="16">
        <f t="shared" si="686"/>
        <v>1</v>
      </c>
      <c r="E8759" s="16">
        <f t="shared" si="687"/>
        <v>1</v>
      </c>
      <c r="F8759" s="16">
        <f t="shared" si="688"/>
        <v>20</v>
      </c>
      <c r="G8759" s="195">
        <v>8757</v>
      </c>
      <c r="H8759" s="193">
        <v>0</v>
      </c>
    </row>
    <row r="8760" spans="2:8" x14ac:dyDescent="0.25">
      <c r="B8760" s="192">
        <f t="shared" si="689"/>
        <v>43465.874999978761</v>
      </c>
      <c r="C8760" s="16">
        <f t="shared" si="685"/>
        <v>12</v>
      </c>
      <c r="D8760" s="16">
        <f t="shared" si="686"/>
        <v>1</v>
      </c>
      <c r="E8760" s="16">
        <f t="shared" si="687"/>
        <v>1</v>
      </c>
      <c r="F8760" s="16">
        <f t="shared" si="688"/>
        <v>21</v>
      </c>
      <c r="G8760" s="195">
        <v>8758</v>
      </c>
      <c r="H8760" s="193">
        <v>0</v>
      </c>
    </row>
    <row r="8761" spans="2:8" x14ac:dyDescent="0.25">
      <c r="B8761" s="192">
        <f t="shared" si="689"/>
        <v>43465.916666645426</v>
      </c>
      <c r="C8761" s="16">
        <f t="shared" si="685"/>
        <v>12</v>
      </c>
      <c r="D8761" s="16">
        <f t="shared" si="686"/>
        <v>1</v>
      </c>
      <c r="E8761" s="16">
        <f t="shared" si="687"/>
        <v>1</v>
      </c>
      <c r="F8761" s="16">
        <f t="shared" si="688"/>
        <v>22</v>
      </c>
      <c r="G8761" s="195">
        <v>8759</v>
      </c>
      <c r="H8761" s="193">
        <v>0</v>
      </c>
    </row>
    <row r="8762" spans="2:8" x14ac:dyDescent="0.25">
      <c r="B8762" s="192">
        <f t="shared" si="689"/>
        <v>43465.95833331209</v>
      </c>
      <c r="C8762" s="70">
        <f t="shared" si="685"/>
        <v>12</v>
      </c>
      <c r="D8762" s="70">
        <f t="shared" si="686"/>
        <v>1</v>
      </c>
      <c r="E8762" s="16">
        <f t="shared" si="687"/>
        <v>1</v>
      </c>
      <c r="F8762" s="16">
        <f t="shared" si="688"/>
        <v>23</v>
      </c>
      <c r="G8762" s="196">
        <v>8760</v>
      </c>
      <c r="H8762" s="194">
        <v>0</v>
      </c>
    </row>
    <row r="8763" spans="2:8" x14ac:dyDescent="0.25">
      <c r="G8763" s="69" t="s">
        <v>146</v>
      </c>
      <c r="H8763" s="191">
        <f>SUM($H$3:$H$8762)</f>
        <v>1354.9815091839018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</sheetPr>
  <dimension ref="A1:AU110"/>
  <sheetViews>
    <sheetView showGridLines="0" zoomScale="80" zoomScaleNormal="80" workbookViewId="0">
      <selection activeCell="F35" sqref="F35"/>
    </sheetView>
  </sheetViews>
  <sheetFormatPr defaultRowHeight="15" x14ac:dyDescent="0.25"/>
  <cols>
    <col min="1" max="1" width="18" customWidth="1"/>
    <col min="2" max="3" width="23.7109375" customWidth="1"/>
    <col min="4" max="16" width="12.28515625" bestFit="1" customWidth="1"/>
    <col min="17" max="17" width="12" bestFit="1" customWidth="1"/>
    <col min="18" max="27" width="11.28515625" bestFit="1" customWidth="1"/>
    <col min="28" max="28" width="13" bestFit="1" customWidth="1"/>
    <col min="29" max="40" width="11.28515625" bestFit="1" customWidth="1"/>
  </cols>
  <sheetData>
    <row r="1" spans="1:47" x14ac:dyDescent="0.25">
      <c r="A1" t="s">
        <v>666</v>
      </c>
    </row>
    <row r="2" spans="1:47" x14ac:dyDescent="0.25">
      <c r="C2" s="198" t="s">
        <v>147</v>
      </c>
      <c r="D2" s="20">
        <v>2014</v>
      </c>
      <c r="E2" s="20">
        <v>2015</v>
      </c>
      <c r="F2" s="20">
        <v>2016</v>
      </c>
      <c r="G2" s="20">
        <v>2017</v>
      </c>
      <c r="H2" s="20">
        <v>2018</v>
      </c>
      <c r="I2" s="20">
        <v>2019</v>
      </c>
      <c r="J2" s="20">
        <v>2020</v>
      </c>
      <c r="K2" s="20">
        <v>2021</v>
      </c>
      <c r="L2" s="20">
        <v>2022</v>
      </c>
      <c r="M2" s="20">
        <v>2023</v>
      </c>
      <c r="N2" s="20">
        <v>2024</v>
      </c>
      <c r="O2" s="20">
        <v>2025</v>
      </c>
      <c r="P2" s="20">
        <v>2026</v>
      </c>
      <c r="Q2" s="20">
        <v>2027</v>
      </c>
      <c r="R2" s="20">
        <v>2028</v>
      </c>
      <c r="S2" s="20">
        <v>2029</v>
      </c>
      <c r="T2" s="20">
        <v>2030</v>
      </c>
      <c r="U2" s="20">
        <v>2031</v>
      </c>
      <c r="V2" s="20">
        <v>2032</v>
      </c>
      <c r="W2" s="20">
        <v>2033</v>
      </c>
      <c r="X2" s="20">
        <v>2034</v>
      </c>
      <c r="Y2" s="20">
        <v>2035</v>
      </c>
      <c r="Z2" s="20">
        <v>2036</v>
      </c>
      <c r="AA2" s="20">
        <v>2037</v>
      </c>
      <c r="AB2" s="20">
        <v>2038</v>
      </c>
      <c r="AC2" s="20">
        <v>2039</v>
      </c>
      <c r="AD2" s="20">
        <v>2040</v>
      </c>
      <c r="AE2" s="20">
        <v>2041</v>
      </c>
      <c r="AF2" s="20">
        <v>2042</v>
      </c>
      <c r="AG2" s="20">
        <v>2043</v>
      </c>
      <c r="AH2" s="20">
        <v>2044</v>
      </c>
      <c r="AI2" s="20">
        <v>2045</v>
      </c>
      <c r="AJ2" s="20">
        <v>2046</v>
      </c>
      <c r="AK2" s="20">
        <v>2047</v>
      </c>
      <c r="AL2" s="20">
        <v>2048</v>
      </c>
      <c r="AM2" s="20">
        <v>2049</v>
      </c>
      <c r="AN2" s="20">
        <v>2050</v>
      </c>
    </row>
    <row r="3" spans="1:47" x14ac:dyDescent="0.25">
      <c r="C3" s="20" t="s">
        <v>136</v>
      </c>
      <c r="D3" s="85">
        <v>4.8189999999999804</v>
      </c>
      <c r="E3" s="85">
        <v>6.4654903598015947</v>
      </c>
      <c r="F3" s="85">
        <v>8.104577548200961</v>
      </c>
      <c r="G3" s="85">
        <v>11.657102618640296</v>
      </c>
      <c r="H3" s="85">
        <v>16.365846686606886</v>
      </c>
      <c r="I3" s="85">
        <v>22.131686292392789</v>
      </c>
      <c r="J3" s="85">
        <v>28.907212005522091</v>
      </c>
      <c r="K3" s="85">
        <v>36.532325596569905</v>
      </c>
      <c r="L3" s="85">
        <v>45.248214303969228</v>
      </c>
      <c r="M3" s="85">
        <v>55.100883208792951</v>
      </c>
      <c r="N3" s="85">
        <v>66.511527271974728</v>
      </c>
      <c r="O3" s="85">
        <v>80.152118078774805</v>
      </c>
      <c r="P3" s="85">
        <v>95.30431706350457</v>
      </c>
      <c r="Q3" s="85">
        <v>112.15637401035613</v>
      </c>
      <c r="R3" s="85">
        <v>128.67056112271848</v>
      </c>
      <c r="S3" s="85">
        <v>142.41589362068606</v>
      </c>
      <c r="T3" s="85">
        <v>154.81236046538746</v>
      </c>
      <c r="U3" s="85">
        <v>166.72888067591174</v>
      </c>
      <c r="V3" s="85">
        <v>177.36708985542796</v>
      </c>
      <c r="W3" s="85">
        <v>186.15819732312573</v>
      </c>
      <c r="X3" s="85">
        <v>193.29686759474316</v>
      </c>
      <c r="Y3" s="85">
        <v>198.54442176002101</v>
      </c>
      <c r="Z3" s="85">
        <v>202.63224348803735</v>
      </c>
      <c r="AA3" s="85">
        <v>206.26397963560353</v>
      </c>
      <c r="AB3" s="85">
        <v>209.26720921528815</v>
      </c>
      <c r="AC3" s="85">
        <v>211.61937279261517</v>
      </c>
      <c r="AD3" s="85">
        <v>213.57457554599665</v>
      </c>
      <c r="AE3" s="85">
        <v>215.40516142074648</v>
      </c>
      <c r="AF3" s="85">
        <v>217.02752365372996</v>
      </c>
      <c r="AG3" s="85">
        <v>218.32823643917811</v>
      </c>
      <c r="AH3" s="85">
        <v>219.66997839525246</v>
      </c>
      <c r="AI3" s="85">
        <v>221.35786117479989</v>
      </c>
      <c r="AJ3" s="85">
        <v>223.44294786631008</v>
      </c>
      <c r="AK3" s="85">
        <v>226.16038850332711</v>
      </c>
      <c r="AL3" s="85">
        <v>229.25931133492497</v>
      </c>
      <c r="AM3" s="85">
        <v>232.54806124189571</v>
      </c>
      <c r="AN3" s="85">
        <v>236.08893832537387</v>
      </c>
      <c r="AS3" s="237"/>
      <c r="AT3" s="237"/>
      <c r="AU3" s="237"/>
    </row>
    <row r="4" spans="1:47" x14ac:dyDescent="0.25">
      <c r="C4" s="20" t="s">
        <v>137</v>
      </c>
      <c r="D4" s="85">
        <v>4.8189999999999804</v>
      </c>
      <c r="E4" s="85">
        <v>6.4654903598015947</v>
      </c>
      <c r="F4" s="85">
        <v>8.104577548200961</v>
      </c>
      <c r="G4" s="85">
        <v>11.657102618640296</v>
      </c>
      <c r="H4" s="85">
        <v>18.934394249055163</v>
      </c>
      <c r="I4" s="85">
        <v>31.247278086254013</v>
      </c>
      <c r="J4" s="85">
        <v>47.072024972564364</v>
      </c>
      <c r="K4" s="85">
        <v>66.802200813066364</v>
      </c>
      <c r="L4" s="85">
        <v>87.974849556406753</v>
      </c>
      <c r="M4" s="85">
        <v>108.17674573312553</v>
      </c>
      <c r="N4" s="85">
        <v>127.71162091995511</v>
      </c>
      <c r="O4" s="85">
        <v>145.96666131745343</v>
      </c>
      <c r="P4" s="85">
        <v>163.28733316432582</v>
      </c>
      <c r="Q4" s="85">
        <v>180.24499148233494</v>
      </c>
      <c r="R4" s="85">
        <v>195.54245409829926</v>
      </c>
      <c r="S4" s="85">
        <v>207.61298477832577</v>
      </c>
      <c r="T4" s="85">
        <v>217.86752127834183</v>
      </c>
      <c r="U4" s="85">
        <v>227.27403928434384</v>
      </c>
      <c r="V4" s="85">
        <v>235.56946382420324</v>
      </c>
      <c r="W4" s="85">
        <v>242.74738496625713</v>
      </c>
      <c r="X4" s="85">
        <v>249.00623694515585</v>
      </c>
      <c r="Y4" s="85">
        <v>254.37318818751891</v>
      </c>
      <c r="Z4" s="85">
        <v>259.35155371556527</v>
      </c>
      <c r="AA4" s="85">
        <v>264.50988541067323</v>
      </c>
      <c r="AB4" s="85">
        <v>269.66659622017568</v>
      </c>
      <c r="AC4" s="85">
        <v>274.99961704760068</v>
      </c>
      <c r="AD4" s="85">
        <v>279.9988452299429</v>
      </c>
      <c r="AE4" s="85">
        <v>284.00015754404444</v>
      </c>
      <c r="AF4" s="85">
        <v>287.65617958777278</v>
      </c>
      <c r="AG4" s="85">
        <v>291.36580401405922</v>
      </c>
      <c r="AH4" s="85">
        <v>295.21438007585624</v>
      </c>
      <c r="AI4" s="85">
        <v>299.42324338083256</v>
      </c>
      <c r="AJ4" s="85">
        <v>303.97851939125849</v>
      </c>
      <c r="AK4" s="85">
        <v>309.07167348731156</v>
      </c>
      <c r="AL4" s="85">
        <v>314.306235009815</v>
      </c>
      <c r="AM4" s="85">
        <v>319.31094203604403</v>
      </c>
      <c r="AN4" s="85">
        <v>324.21046213380538</v>
      </c>
      <c r="AS4" s="237"/>
      <c r="AT4" s="237"/>
      <c r="AU4" s="237"/>
    </row>
    <row r="5" spans="1:47" x14ac:dyDescent="0.25">
      <c r="C5" s="20" t="s">
        <v>138</v>
      </c>
      <c r="D5" s="85">
        <v>4.8189999999999804</v>
      </c>
      <c r="E5" s="85">
        <v>6.4654903598015947</v>
      </c>
      <c r="F5" s="85">
        <v>8.104577548200961</v>
      </c>
      <c r="G5" s="85">
        <v>11.657102618640296</v>
      </c>
      <c r="H5" s="85">
        <v>21.50294181150344</v>
      </c>
      <c r="I5" s="85">
        <v>40.362869880115241</v>
      </c>
      <c r="J5" s="85">
        <v>65.236837939606644</v>
      </c>
      <c r="K5" s="85">
        <v>97.072076029562822</v>
      </c>
      <c r="L5" s="85">
        <v>130.70148480884427</v>
      </c>
      <c r="M5" s="85">
        <v>161.25260825745809</v>
      </c>
      <c r="N5" s="85">
        <v>188.91171456793549</v>
      </c>
      <c r="O5" s="85">
        <v>211.78120455613202</v>
      </c>
      <c r="P5" s="85">
        <v>231.27034926514705</v>
      </c>
      <c r="Q5" s="85">
        <v>248.33360895431375</v>
      </c>
      <c r="R5" s="85">
        <v>262.41434707388004</v>
      </c>
      <c r="S5" s="85">
        <v>272.81007593596547</v>
      </c>
      <c r="T5" s="85">
        <v>280.92268209129622</v>
      </c>
      <c r="U5" s="85">
        <v>287.81919789277595</v>
      </c>
      <c r="V5" s="85">
        <v>293.77183779297849</v>
      </c>
      <c r="W5" s="85">
        <v>299.3365726093885</v>
      </c>
      <c r="X5" s="85">
        <v>304.71560629556853</v>
      </c>
      <c r="Y5" s="85">
        <v>310.2019546150168</v>
      </c>
      <c r="Z5" s="85">
        <v>316.07086394309317</v>
      </c>
      <c r="AA5" s="85">
        <v>322.75579118574296</v>
      </c>
      <c r="AB5" s="85">
        <v>330.06598322506323</v>
      </c>
      <c r="AC5" s="85">
        <v>338.37986130258622</v>
      </c>
      <c r="AD5" s="85">
        <v>346.42311491388915</v>
      </c>
      <c r="AE5" s="85">
        <v>352.59515366734246</v>
      </c>
      <c r="AF5" s="267">
        <v>358.28483552181558</v>
      </c>
      <c r="AG5" s="85">
        <v>364.40337158894039</v>
      </c>
      <c r="AH5" s="85">
        <v>370.75878175646</v>
      </c>
      <c r="AI5" s="85">
        <v>377.48862558686528</v>
      </c>
      <c r="AJ5" s="85">
        <v>384.51409091620684</v>
      </c>
      <c r="AK5" s="85">
        <v>391.982958471296</v>
      </c>
      <c r="AL5" s="85">
        <v>399.35315868470502</v>
      </c>
      <c r="AM5" s="85">
        <v>406.0738228301924</v>
      </c>
      <c r="AN5" s="85">
        <v>412.33198594223688</v>
      </c>
      <c r="AS5" s="237"/>
      <c r="AT5" s="237"/>
      <c r="AU5" s="237"/>
    </row>
    <row r="6" spans="1:47" x14ac:dyDescent="0.25">
      <c r="AS6" s="237"/>
      <c r="AT6" s="237"/>
      <c r="AU6" s="237"/>
    </row>
    <row r="7" spans="1:47" x14ac:dyDescent="0.25">
      <c r="B7" s="1" t="s">
        <v>694</v>
      </c>
      <c r="AS7" s="237"/>
      <c r="AT7" s="237"/>
      <c r="AU7" s="237"/>
    </row>
    <row r="8" spans="1:47" x14ac:dyDescent="0.25">
      <c r="B8" s="198" t="s">
        <v>147</v>
      </c>
      <c r="C8" s="198" t="s">
        <v>148</v>
      </c>
      <c r="D8" s="20">
        <v>2014</v>
      </c>
      <c r="E8" s="20">
        <v>2015</v>
      </c>
      <c r="F8" s="20">
        <v>2016</v>
      </c>
      <c r="G8" s="20">
        <v>2017</v>
      </c>
      <c r="H8" s="20">
        <v>2018</v>
      </c>
      <c r="I8" s="20">
        <v>2019</v>
      </c>
      <c r="J8" s="20">
        <v>2020</v>
      </c>
      <c r="K8" s="20">
        <v>2021</v>
      </c>
      <c r="L8" s="20">
        <v>2022</v>
      </c>
      <c r="M8" s="20">
        <v>2023</v>
      </c>
      <c r="N8" s="20">
        <v>2024</v>
      </c>
      <c r="O8" s="20">
        <v>2025</v>
      </c>
      <c r="P8" s="20">
        <v>2026</v>
      </c>
      <c r="Q8" s="20">
        <v>2027</v>
      </c>
      <c r="R8" s="20">
        <v>2028</v>
      </c>
      <c r="S8" s="20">
        <v>2029</v>
      </c>
      <c r="T8" s="20">
        <v>2030</v>
      </c>
      <c r="U8" s="20">
        <v>2031</v>
      </c>
      <c r="V8" s="20">
        <v>2032</v>
      </c>
      <c r="W8" s="20">
        <v>2033</v>
      </c>
      <c r="X8" s="20">
        <v>2034</v>
      </c>
      <c r="Y8" s="20">
        <v>2035</v>
      </c>
      <c r="Z8" s="20">
        <v>2036</v>
      </c>
      <c r="AA8" s="20">
        <v>2037</v>
      </c>
      <c r="AB8" s="20">
        <v>2038</v>
      </c>
      <c r="AC8" s="20">
        <v>2039</v>
      </c>
      <c r="AD8" s="20">
        <v>2040</v>
      </c>
      <c r="AE8" s="20">
        <v>2041</v>
      </c>
      <c r="AF8" s="20">
        <v>2042</v>
      </c>
      <c r="AG8" s="20">
        <v>2043</v>
      </c>
      <c r="AH8" s="20">
        <v>2044</v>
      </c>
      <c r="AI8" s="20">
        <v>2045</v>
      </c>
      <c r="AJ8" s="20">
        <v>2046</v>
      </c>
      <c r="AK8" s="20">
        <v>2047</v>
      </c>
      <c r="AL8" s="20">
        <v>2048</v>
      </c>
      <c r="AM8" s="20">
        <v>2049</v>
      </c>
      <c r="AN8" s="20">
        <v>2050</v>
      </c>
      <c r="AS8" s="237"/>
      <c r="AT8" s="237"/>
      <c r="AU8" s="237"/>
    </row>
    <row r="9" spans="1:47" x14ac:dyDescent="0.25">
      <c r="B9" s="20" t="s">
        <v>136</v>
      </c>
      <c r="C9" s="20" t="s">
        <v>2</v>
      </c>
      <c r="D9" s="210">
        <v>0</v>
      </c>
      <c r="E9" s="210">
        <v>0</v>
      </c>
      <c r="F9" s="210">
        <v>0</v>
      </c>
      <c r="G9" s="210">
        <v>4.0365264514602102E-2</v>
      </c>
      <c r="H9" s="210">
        <v>0.11334063911455318</v>
      </c>
      <c r="I9" s="210">
        <v>0.197051944623371</v>
      </c>
      <c r="J9" s="210">
        <v>0.31456211777465815</v>
      </c>
      <c r="K9" s="210">
        <v>0.46644532158124091</v>
      </c>
      <c r="L9" s="210">
        <v>0.66307843719640791</v>
      </c>
      <c r="M9" s="210">
        <v>0.92011629892077085</v>
      </c>
      <c r="N9" s="210">
        <v>1.2466435152890893</v>
      </c>
      <c r="O9" s="210">
        <v>1.6591798486108151</v>
      </c>
      <c r="P9" s="210">
        <v>2.1593579084510077</v>
      </c>
      <c r="Q9" s="210">
        <v>2.7173128350738787</v>
      </c>
      <c r="R9" s="210">
        <v>3.3194799437131319</v>
      </c>
      <c r="S9" s="210">
        <v>3.6979190628836225</v>
      </c>
      <c r="T9" s="210">
        <v>4.0457088226296811</v>
      </c>
      <c r="U9" s="210">
        <v>4.3645440303634446</v>
      </c>
      <c r="V9" s="210">
        <v>4.6509201556890591</v>
      </c>
      <c r="W9" s="210">
        <v>4.8670301645415623</v>
      </c>
      <c r="X9" s="210">
        <v>5.0387047593146512</v>
      </c>
      <c r="Y9" s="210">
        <v>5.1359376676119597</v>
      </c>
      <c r="Z9" s="210">
        <v>5.2013107835288714</v>
      </c>
      <c r="AA9" s="210">
        <v>5.258595912535875</v>
      </c>
      <c r="AB9" s="210">
        <v>5.2987015894697276</v>
      </c>
      <c r="AC9" s="210">
        <v>5.319121718948745</v>
      </c>
      <c r="AD9" s="210">
        <v>5.3287674967575391</v>
      </c>
      <c r="AE9" s="210">
        <v>5.3282896358191438</v>
      </c>
      <c r="AF9" s="210">
        <v>5.3219213160823315</v>
      </c>
      <c r="AG9" s="210">
        <v>5.3058441095499997</v>
      </c>
      <c r="AH9" s="210">
        <v>5.2901833749616971</v>
      </c>
      <c r="AI9" s="210">
        <v>5.2689730685529508</v>
      </c>
      <c r="AJ9" s="210">
        <v>5.256163033549857</v>
      </c>
      <c r="AK9" s="210">
        <v>5.2376520037868559</v>
      </c>
      <c r="AL9" s="210">
        <v>5.2258556792486788</v>
      </c>
      <c r="AM9" s="210">
        <v>5.2090077913284354</v>
      </c>
      <c r="AN9" s="210">
        <v>5.1951110414452932</v>
      </c>
      <c r="AS9" s="237"/>
      <c r="AT9" s="237"/>
      <c r="AU9" s="237"/>
    </row>
    <row r="10" spans="1:47" x14ac:dyDescent="0.25">
      <c r="B10" s="20" t="s">
        <v>136</v>
      </c>
      <c r="C10" s="20" t="s">
        <v>3</v>
      </c>
      <c r="D10" s="210">
        <v>0</v>
      </c>
      <c r="E10" s="210">
        <v>0</v>
      </c>
      <c r="F10" s="210">
        <v>0</v>
      </c>
      <c r="G10" s="210">
        <v>0.16785058784740853</v>
      </c>
      <c r="H10" s="210">
        <v>0.47130356089941433</v>
      </c>
      <c r="I10" s="210">
        <v>0.81969222030666211</v>
      </c>
      <c r="J10" s="210">
        <v>1.3088055882178529</v>
      </c>
      <c r="K10" s="210">
        <v>1.953959043737536</v>
      </c>
      <c r="L10" s="210">
        <v>2.7916075660039694</v>
      </c>
      <c r="M10" s="210">
        <v>3.9230481577998413</v>
      </c>
      <c r="N10" s="210">
        <v>5.367459649188481</v>
      </c>
      <c r="O10" s="210">
        <v>7.2680656382020006</v>
      </c>
      <c r="P10" s="210">
        <v>9.5930566600703582</v>
      </c>
      <c r="Q10" s="210">
        <v>12.403698281798039</v>
      </c>
      <c r="R10" s="210">
        <v>15.508493945950958</v>
      </c>
      <c r="S10" s="210">
        <v>18.237662587039978</v>
      </c>
      <c r="T10" s="210">
        <v>20.990957208840229</v>
      </c>
      <c r="U10" s="210">
        <v>23.488179991384548</v>
      </c>
      <c r="V10" s="210">
        <v>25.924561611267123</v>
      </c>
      <c r="W10" s="210">
        <v>27.784243295371869</v>
      </c>
      <c r="X10" s="210">
        <v>29.446479103321636</v>
      </c>
      <c r="Y10" s="210">
        <v>30.438840278448044</v>
      </c>
      <c r="Z10" s="210">
        <v>31.262475643426587</v>
      </c>
      <c r="AA10" s="210">
        <v>31.830314147762426</v>
      </c>
      <c r="AB10" s="210">
        <v>32.301404706070187</v>
      </c>
      <c r="AC10" s="210">
        <v>32.554668026388924</v>
      </c>
      <c r="AD10" s="210">
        <v>32.744629505132089</v>
      </c>
      <c r="AE10" s="210">
        <v>32.801740931511269</v>
      </c>
      <c r="AF10" s="210">
        <v>32.823560725211856</v>
      </c>
      <c r="AG10" s="210">
        <v>32.750701131288182</v>
      </c>
      <c r="AH10" s="210">
        <v>32.680733411205907</v>
      </c>
      <c r="AI10" s="210">
        <v>32.565956569134151</v>
      </c>
      <c r="AJ10" s="210">
        <v>32.503379575728971</v>
      </c>
      <c r="AK10" s="210">
        <v>32.400214090386974</v>
      </c>
      <c r="AL10" s="210">
        <v>32.338881192273917</v>
      </c>
      <c r="AM10" s="210">
        <v>32.23872700326568</v>
      </c>
      <c r="AN10" s="210">
        <v>32.156960182307074</v>
      </c>
      <c r="AS10" s="237"/>
      <c r="AT10" s="237"/>
      <c r="AU10" s="237"/>
    </row>
    <row r="11" spans="1:47" x14ac:dyDescent="0.25">
      <c r="B11" s="20" t="s">
        <v>136</v>
      </c>
      <c r="C11" s="20" t="s">
        <v>4</v>
      </c>
      <c r="D11" s="210">
        <v>19.101955300451952</v>
      </c>
      <c r="E11" s="210">
        <v>24.996234942001237</v>
      </c>
      <c r="F11" s="210">
        <v>30.540618773328003</v>
      </c>
      <c r="G11" s="210">
        <v>42.443689672607888</v>
      </c>
      <c r="H11" s="210">
        <v>57.504897131433971</v>
      </c>
      <c r="I11" s="210">
        <v>79.690762584401313</v>
      </c>
      <c r="J11" s="210">
        <v>106.60386834782054</v>
      </c>
      <c r="K11" s="210">
        <v>144.54501724190857</v>
      </c>
      <c r="L11" s="210">
        <v>191.19505317046648</v>
      </c>
      <c r="M11" s="210">
        <v>250.07320593797311</v>
      </c>
      <c r="N11" s="210">
        <v>322.67735421146944</v>
      </c>
      <c r="O11" s="210">
        <v>406.44859076313571</v>
      </c>
      <c r="P11" s="210">
        <v>504.20558847431562</v>
      </c>
      <c r="Q11" s="210">
        <v>597.37291473480218</v>
      </c>
      <c r="R11" s="210">
        <v>689.934178687236</v>
      </c>
      <c r="S11" s="210">
        <v>719.08657489886355</v>
      </c>
      <c r="T11" s="210">
        <v>733.25063211921815</v>
      </c>
      <c r="U11" s="210">
        <v>752.69132742867805</v>
      </c>
      <c r="V11" s="210">
        <v>761.35578484675932</v>
      </c>
      <c r="W11" s="210">
        <v>771.02218804770553</v>
      </c>
      <c r="X11" s="210">
        <v>771.44263033564516</v>
      </c>
      <c r="Y11" s="210">
        <v>774.0190428238119</v>
      </c>
      <c r="Z11" s="210">
        <v>771.21070280015249</v>
      </c>
      <c r="AA11" s="210">
        <v>771.39126148200364</v>
      </c>
      <c r="AB11" s="210">
        <v>768.7824982565154</v>
      </c>
      <c r="AC11" s="210">
        <v>767.19928880636087</v>
      </c>
      <c r="AD11" s="210">
        <v>763.96883897542375</v>
      </c>
      <c r="AE11" s="210">
        <v>761.57636877043376</v>
      </c>
      <c r="AF11" s="210">
        <v>758.30439514319687</v>
      </c>
      <c r="AG11" s="210">
        <v>755.18044570016355</v>
      </c>
      <c r="AH11" s="210">
        <v>752.10559770024292</v>
      </c>
      <c r="AI11" s="210">
        <v>748.62008520801339</v>
      </c>
      <c r="AJ11" s="210">
        <v>746.31998450834885</v>
      </c>
      <c r="AK11" s="210">
        <v>743.33545868647752</v>
      </c>
      <c r="AL11" s="210">
        <v>741.29459026068685</v>
      </c>
      <c r="AM11" s="210">
        <v>738.77374554502251</v>
      </c>
      <c r="AN11" s="210">
        <v>736.6675359084486</v>
      </c>
      <c r="AS11" s="237"/>
      <c r="AT11" s="237"/>
      <c r="AU11" s="237"/>
    </row>
    <row r="12" spans="1:47" x14ac:dyDescent="0.25">
      <c r="B12" s="20" t="s">
        <v>136</v>
      </c>
      <c r="C12" s="20" t="s">
        <v>5</v>
      </c>
      <c r="D12" s="210">
        <v>253.79217879818268</v>
      </c>
      <c r="E12" s="210">
        <v>334.95428908884321</v>
      </c>
      <c r="F12" s="210">
        <v>412.91244010955745</v>
      </c>
      <c r="G12" s="210">
        <v>582.79227502225115</v>
      </c>
      <c r="H12" s="210">
        <v>802.60016555018626</v>
      </c>
      <c r="I12" s="210">
        <v>1126.4379993321886</v>
      </c>
      <c r="J12" s="210">
        <v>1524.9415050834698</v>
      </c>
      <c r="K12" s="210">
        <v>2104.0395854213257</v>
      </c>
      <c r="L12" s="210">
        <v>2825.065412310164</v>
      </c>
      <c r="M12" s="210">
        <v>3815.348645380805</v>
      </c>
      <c r="N12" s="210">
        <v>5058.2738550472941</v>
      </c>
      <c r="O12" s="210">
        <v>6649.0218795771434</v>
      </c>
      <c r="P12" s="210">
        <v>8563.9494217458941</v>
      </c>
      <c r="Q12" s="210">
        <v>10784.286962094686</v>
      </c>
      <c r="R12" s="210">
        <v>13182.17877093718</v>
      </c>
      <c r="S12" s="210">
        <v>15396.994216275385</v>
      </c>
      <c r="T12" s="210">
        <v>17614.042521098308</v>
      </c>
      <c r="U12" s="210">
        <v>19522.667907961983</v>
      </c>
      <c r="V12" s="210">
        <v>21356.394909293038</v>
      </c>
      <c r="W12" s="210">
        <v>22700.590052664691</v>
      </c>
      <c r="X12" s="210">
        <v>23867.728606906236</v>
      </c>
      <c r="Y12" s="210">
        <v>24590.915877177813</v>
      </c>
      <c r="Z12" s="210">
        <v>25174.000805698372</v>
      </c>
      <c r="AA12" s="210">
        <v>25565.295009313431</v>
      </c>
      <c r="AB12" s="210">
        <v>25876.762613286708</v>
      </c>
      <c r="AC12" s="210">
        <v>26018.446779392281</v>
      </c>
      <c r="AD12" s="210">
        <v>26108.288637202244</v>
      </c>
      <c r="AE12" s="210">
        <v>26120.243235721409</v>
      </c>
      <c r="AF12" s="210">
        <v>26103.552883765027</v>
      </c>
      <c r="AG12" s="210">
        <v>26024.33834284572</v>
      </c>
      <c r="AH12" s="210">
        <v>25947.162168761406</v>
      </c>
      <c r="AI12" s="210">
        <v>25840.401117779806</v>
      </c>
      <c r="AJ12" s="210">
        <v>25774.790096101657</v>
      </c>
      <c r="AK12" s="210">
        <v>25684.765803469032</v>
      </c>
      <c r="AL12" s="210">
        <v>25627.689113282107</v>
      </c>
      <c r="AM12" s="210">
        <v>25544.80531060361</v>
      </c>
      <c r="AN12" s="210">
        <v>25476.38597906617</v>
      </c>
      <c r="AS12" s="237"/>
      <c r="AT12" s="237"/>
      <c r="AU12" s="237"/>
    </row>
    <row r="13" spans="1:47" x14ac:dyDescent="0.25">
      <c r="B13" s="20" t="s">
        <v>136</v>
      </c>
      <c r="C13" s="20" t="s">
        <v>6</v>
      </c>
      <c r="D13" s="210">
        <v>633.60000000000559</v>
      </c>
      <c r="E13" s="210">
        <v>858.15884310347076</v>
      </c>
      <c r="F13" s="210">
        <v>1085.840594437323</v>
      </c>
      <c r="G13" s="210">
        <v>1578.2819867823835</v>
      </c>
      <c r="H13" s="210">
        <v>2238.9448732934106</v>
      </c>
      <c r="I13" s="210">
        <v>2978.3459971422235</v>
      </c>
      <c r="J13" s="210">
        <v>3825.6309958637012</v>
      </c>
      <c r="K13" s="210">
        <v>4617.6270526654707</v>
      </c>
      <c r="L13" s="210">
        <v>5450.3748438638477</v>
      </c>
      <c r="M13" s="210">
        <v>6191.4109614788849</v>
      </c>
      <c r="N13" s="210">
        <v>6935.4882876996953</v>
      </c>
      <c r="O13" s="210">
        <v>7731.7475090009639</v>
      </c>
      <c r="P13" s="210">
        <v>8448.9050013131746</v>
      </c>
      <c r="Q13" s="210">
        <v>9217.9193544047957</v>
      </c>
      <c r="R13" s="210">
        <v>9743.4934454744925</v>
      </c>
      <c r="S13" s="210">
        <v>10154.621355050498</v>
      </c>
      <c r="T13" s="210">
        <v>10353.978998067172</v>
      </c>
      <c r="U13" s="210">
        <v>10745.209297210637</v>
      </c>
      <c r="V13" s="210">
        <v>10999.166159237358</v>
      </c>
      <c r="W13" s="210">
        <v>11370.506114828842</v>
      </c>
      <c r="X13" s="210">
        <v>11626.040864003346</v>
      </c>
      <c r="Y13" s="210">
        <v>11940.094086576575</v>
      </c>
      <c r="Z13" s="210">
        <v>12184.329497229772</v>
      </c>
      <c r="AA13" s="210">
        <v>12517.519598606139</v>
      </c>
      <c r="AB13" s="210">
        <v>12816.260816144095</v>
      </c>
      <c r="AC13" s="210">
        <v>13150.884738689436</v>
      </c>
      <c r="AD13" s="210">
        <v>13464.718811622688</v>
      </c>
      <c r="AE13" s="210">
        <v>13828.398936056454</v>
      </c>
      <c r="AF13" s="210">
        <v>14182.691492522143</v>
      </c>
      <c r="AG13" s="210">
        <v>14534.778019962456</v>
      </c>
      <c r="AH13" s="210">
        <v>14892.828552327292</v>
      </c>
      <c r="AI13" s="210">
        <v>15351.435089093453</v>
      </c>
      <c r="AJ13" s="210">
        <v>15843.454529215744</v>
      </c>
      <c r="AK13" s="210">
        <v>16489.193328322228</v>
      </c>
      <c r="AL13" s="210">
        <v>17174.397354675373</v>
      </c>
      <c r="AM13" s="210">
        <v>17925.383150678888</v>
      </c>
      <c r="AN13" s="210">
        <v>18710.623471778053</v>
      </c>
      <c r="AS13" s="237"/>
      <c r="AT13" s="237"/>
      <c r="AU13" s="237"/>
    </row>
    <row r="14" spans="1:47" x14ac:dyDescent="0.25">
      <c r="B14" s="20" t="s">
        <v>137</v>
      </c>
      <c r="C14" s="20" t="s">
        <v>2</v>
      </c>
      <c r="D14" s="210">
        <v>0</v>
      </c>
      <c r="E14" s="210">
        <v>0</v>
      </c>
      <c r="F14" s="210">
        <v>0</v>
      </c>
      <c r="G14" s="210">
        <v>3.5014230285735526E-2</v>
      </c>
      <c r="H14" s="210">
        <v>0.11374580155058359</v>
      </c>
      <c r="I14" s="210">
        <v>0.25284785274238697</v>
      </c>
      <c r="J14" s="210">
        <v>0.47901942551126658</v>
      </c>
      <c r="K14" s="210">
        <v>0.90258452968659053</v>
      </c>
      <c r="L14" s="210">
        <v>1.4820498804501898</v>
      </c>
      <c r="M14" s="210">
        <v>2.2588027354800388</v>
      </c>
      <c r="N14" s="210">
        <v>3.1819408874393984</v>
      </c>
      <c r="O14" s="210">
        <v>3.9996586219961054</v>
      </c>
      <c r="P14" s="210">
        <v>4.8802195168361768</v>
      </c>
      <c r="Q14" s="210">
        <v>5.5705977855235034</v>
      </c>
      <c r="R14" s="210">
        <v>6.242514788975372</v>
      </c>
      <c r="S14" s="210">
        <v>6.5894011690489966</v>
      </c>
      <c r="T14" s="210">
        <v>6.8745148739789341</v>
      </c>
      <c r="U14" s="210">
        <v>7.1304962043664109</v>
      </c>
      <c r="V14" s="210">
        <v>7.3484380224697059</v>
      </c>
      <c r="W14" s="210">
        <v>7.5083124383371622</v>
      </c>
      <c r="X14" s="210">
        <v>7.6362149398544643</v>
      </c>
      <c r="Y14" s="210">
        <v>7.7197922290295988</v>
      </c>
      <c r="Z14" s="210">
        <v>7.7882819522536364</v>
      </c>
      <c r="AA14" s="210">
        <v>7.8514391959188696</v>
      </c>
      <c r="AB14" s="210">
        <v>7.9109705035289597</v>
      </c>
      <c r="AC14" s="210">
        <v>7.9574364726391913</v>
      </c>
      <c r="AD14" s="210">
        <v>7.990111450294707</v>
      </c>
      <c r="AE14" s="210">
        <v>7.9901062920310002</v>
      </c>
      <c r="AF14" s="210">
        <v>7.9773079083495926</v>
      </c>
      <c r="AG14" s="210">
        <v>7.9723936055611651</v>
      </c>
      <c r="AH14" s="210">
        <v>7.9684851828633674</v>
      </c>
      <c r="AI14" s="210">
        <v>7.9637096097728639</v>
      </c>
      <c r="AJ14" s="210">
        <v>7.9646824662837137</v>
      </c>
      <c r="AK14" s="210">
        <v>7.975071367373908</v>
      </c>
      <c r="AL14" s="210">
        <v>7.9849969905892157</v>
      </c>
      <c r="AM14" s="210">
        <v>7.9922337868971169</v>
      </c>
      <c r="AN14" s="210">
        <v>7.9931185306241819</v>
      </c>
      <c r="AS14" s="237"/>
      <c r="AT14" s="237"/>
      <c r="AU14" s="237"/>
    </row>
    <row r="15" spans="1:47" x14ac:dyDescent="0.25">
      <c r="B15" s="20" t="s">
        <v>137</v>
      </c>
      <c r="C15" s="20" t="s">
        <v>3</v>
      </c>
      <c r="D15" s="210">
        <v>0</v>
      </c>
      <c r="E15" s="210">
        <v>0</v>
      </c>
      <c r="F15" s="210">
        <v>0</v>
      </c>
      <c r="G15" s="210">
        <v>0.14489378978066891</v>
      </c>
      <c r="H15" s="210">
        <v>0.47069606053908258</v>
      </c>
      <c r="I15" s="210">
        <v>1.0470276369443579</v>
      </c>
      <c r="J15" s="210">
        <v>1.9843820042512572</v>
      </c>
      <c r="K15" s="210">
        <v>3.7594100443583551</v>
      </c>
      <c r="L15" s="210">
        <v>6.1931819599762843</v>
      </c>
      <c r="M15" s="210">
        <v>9.5592493058458459</v>
      </c>
      <c r="N15" s="210">
        <v>13.580434475070202</v>
      </c>
      <c r="O15" s="210">
        <v>17.161506383296611</v>
      </c>
      <c r="P15" s="210">
        <v>21.032405520707979</v>
      </c>
      <c r="Q15" s="210">
        <v>24.241539130480174</v>
      </c>
      <c r="R15" s="210">
        <v>27.410793950504221</v>
      </c>
      <c r="S15" s="210">
        <v>29.709221517868645</v>
      </c>
      <c r="T15" s="210">
        <v>31.812989739917295</v>
      </c>
      <c r="U15" s="210">
        <v>33.625631735217858</v>
      </c>
      <c r="V15" s="210">
        <v>35.308086237044883</v>
      </c>
      <c r="W15" s="210">
        <v>36.529928232229317</v>
      </c>
      <c r="X15" s="210">
        <v>37.621544558385963</v>
      </c>
      <c r="Y15" s="210">
        <v>38.325878043372953</v>
      </c>
      <c r="Z15" s="210">
        <v>38.967331092152982</v>
      </c>
      <c r="AA15" s="210">
        <v>39.429474449846126</v>
      </c>
      <c r="AB15" s="210">
        <v>39.879174428410863</v>
      </c>
      <c r="AC15" s="210">
        <v>40.214992742489287</v>
      </c>
      <c r="AD15" s="210">
        <v>40.484984098635692</v>
      </c>
      <c r="AE15" s="210">
        <v>40.556528437728687</v>
      </c>
      <c r="AF15" s="210">
        <v>40.565093659475046</v>
      </c>
      <c r="AG15" s="210">
        <v>40.574390488309781</v>
      </c>
      <c r="AH15" s="210">
        <v>40.589708037640413</v>
      </c>
      <c r="AI15" s="210">
        <v>40.612567394578249</v>
      </c>
      <c r="AJ15" s="210">
        <v>40.666143685916154</v>
      </c>
      <c r="AK15" s="210">
        <v>40.702182757523026</v>
      </c>
      <c r="AL15" s="210">
        <v>40.735280425275057</v>
      </c>
      <c r="AM15" s="210">
        <v>40.732708536514906</v>
      </c>
      <c r="AN15" s="210">
        <v>40.696519916358739</v>
      </c>
      <c r="AS15" s="237"/>
      <c r="AT15" s="237"/>
      <c r="AU15" s="237"/>
    </row>
    <row r="16" spans="1:47" x14ac:dyDescent="0.25">
      <c r="B16" s="20" t="s">
        <v>137</v>
      </c>
      <c r="C16" s="20" t="s">
        <v>4</v>
      </c>
      <c r="D16" s="210">
        <v>19.094332708138115</v>
      </c>
      <c r="E16" s="210">
        <v>24.812735906957133</v>
      </c>
      <c r="F16" s="210">
        <v>30.093401495370966</v>
      </c>
      <c r="G16" s="210">
        <v>38.990451945064819</v>
      </c>
      <c r="H16" s="210">
        <v>56.356805636946881</v>
      </c>
      <c r="I16" s="210">
        <v>101.14131595520632</v>
      </c>
      <c r="J16" s="210">
        <v>164.6194862270209</v>
      </c>
      <c r="K16" s="210">
        <v>272.33072955522312</v>
      </c>
      <c r="L16" s="210">
        <v>409.62524114970068</v>
      </c>
      <c r="M16" s="210">
        <v>546.93341313478277</v>
      </c>
      <c r="N16" s="210">
        <v>696.75439131136102</v>
      </c>
      <c r="O16" s="210">
        <v>818.96717102443381</v>
      </c>
      <c r="P16" s="210">
        <v>941.45036067733281</v>
      </c>
      <c r="Q16" s="210">
        <v>1038.501837196686</v>
      </c>
      <c r="R16" s="210">
        <v>1125.859118838551</v>
      </c>
      <c r="S16" s="210">
        <v>1149.4285528480621</v>
      </c>
      <c r="T16" s="210">
        <v>1158.005170618105</v>
      </c>
      <c r="U16" s="210">
        <v>1173.0377103175899</v>
      </c>
      <c r="V16" s="210">
        <v>1179.6121814066632</v>
      </c>
      <c r="W16" s="210">
        <v>1187.5343119778126</v>
      </c>
      <c r="X16" s="210">
        <v>1189.4092451136175</v>
      </c>
      <c r="Y16" s="210">
        <v>1192.6631061398327</v>
      </c>
      <c r="Z16" s="210">
        <v>1193.1847561403863</v>
      </c>
      <c r="AA16" s="210">
        <v>1196.1710454017805</v>
      </c>
      <c r="AB16" s="210">
        <v>1198.3410013485654</v>
      </c>
      <c r="AC16" s="210">
        <v>1200.6621308905258</v>
      </c>
      <c r="AD16" s="210">
        <v>1200.7227056126658</v>
      </c>
      <c r="AE16" s="210">
        <v>1198.7430642941058</v>
      </c>
      <c r="AF16" s="210">
        <v>1194.7899579695895</v>
      </c>
      <c r="AG16" s="210">
        <v>1192.786123442268</v>
      </c>
      <c r="AH16" s="210">
        <v>1190.8994510395103</v>
      </c>
      <c r="AI16" s="210">
        <v>1189.8841445226872</v>
      </c>
      <c r="AJ16" s="210">
        <v>1189.7187710217524</v>
      </c>
      <c r="AK16" s="210">
        <v>1190.9574678840745</v>
      </c>
      <c r="AL16" s="210">
        <v>1192.1163560883165</v>
      </c>
      <c r="AM16" s="210">
        <v>1192.7189057680093</v>
      </c>
      <c r="AN16" s="210">
        <v>1192.3584640144811</v>
      </c>
      <c r="AS16" s="237"/>
      <c r="AT16" s="237"/>
      <c r="AU16" s="237"/>
    </row>
    <row r="17" spans="2:47" x14ac:dyDescent="0.25">
      <c r="B17" s="20" t="s">
        <v>137</v>
      </c>
      <c r="C17" s="20" t="s">
        <v>5</v>
      </c>
      <c r="D17" s="210">
        <v>253.82266916744618</v>
      </c>
      <c r="E17" s="210">
        <v>335.68828522902652</v>
      </c>
      <c r="F17" s="210">
        <v>414.70130922138918</v>
      </c>
      <c r="G17" s="210">
        <v>545.53706481773952</v>
      </c>
      <c r="H17" s="210">
        <v>803.35970729777489</v>
      </c>
      <c r="I17" s="210">
        <v>1459.3435724217481</v>
      </c>
      <c r="J17" s="210">
        <v>2399.6156322339093</v>
      </c>
      <c r="K17" s="210">
        <v>4022.1102806490353</v>
      </c>
      <c r="L17" s="210">
        <v>6109.0584246544304</v>
      </c>
      <c r="M17" s="210">
        <v>8301.4190978674505</v>
      </c>
      <c r="N17" s="210">
        <v>10732.609428112139</v>
      </c>
      <c r="O17" s="210">
        <v>12815.278379492222</v>
      </c>
      <c r="P17" s="210">
        <v>14949.610023822399</v>
      </c>
      <c r="Q17" s="210">
        <v>16931.95370007266</v>
      </c>
      <c r="R17" s="210">
        <v>18835.254741358192</v>
      </c>
      <c r="S17" s="210">
        <v>20432.508564978656</v>
      </c>
      <c r="T17" s="210">
        <v>21897.770530760943</v>
      </c>
      <c r="U17" s="210">
        <v>23061.329913037211</v>
      </c>
      <c r="V17" s="210">
        <v>24129.135966247071</v>
      </c>
      <c r="W17" s="210">
        <v>24894.205011560505</v>
      </c>
      <c r="X17" s="210">
        <v>25566.673612736991</v>
      </c>
      <c r="Y17" s="210">
        <v>25996.299582549495</v>
      </c>
      <c r="Z17" s="210">
        <v>26381.274741290006</v>
      </c>
      <c r="AA17" s="210">
        <v>26674.872590331895</v>
      </c>
      <c r="AB17" s="210">
        <v>26959.294490146862</v>
      </c>
      <c r="AC17" s="210">
        <v>27174.971403276071</v>
      </c>
      <c r="AD17" s="210">
        <v>27345.735224839973</v>
      </c>
      <c r="AE17" s="210">
        <v>27402.435901524161</v>
      </c>
      <c r="AF17" s="210">
        <v>27416.812743929739</v>
      </c>
      <c r="AG17" s="210">
        <v>27431.014430511699</v>
      </c>
      <c r="AH17" s="210">
        <v>27449.494533223053</v>
      </c>
      <c r="AI17" s="210">
        <v>27458.739327649517</v>
      </c>
      <c r="AJ17" s="210">
        <v>27488.567901309852</v>
      </c>
      <c r="AK17" s="210">
        <v>27506.824420387089</v>
      </c>
      <c r="AL17" s="210">
        <v>27522.885905376614</v>
      </c>
      <c r="AM17" s="210">
        <v>27510.021170972967</v>
      </c>
      <c r="AN17" s="210">
        <v>27474.101747427747</v>
      </c>
      <c r="AS17" s="237"/>
      <c r="AT17" s="237"/>
      <c r="AU17" s="237"/>
    </row>
    <row r="18" spans="2:47" x14ac:dyDescent="0.25">
      <c r="B18" s="20" t="s">
        <v>137</v>
      </c>
      <c r="C18" s="20" t="s">
        <v>6</v>
      </c>
      <c r="D18" s="210">
        <v>633.59999999999752</v>
      </c>
      <c r="E18" s="210">
        <v>858.15884310346394</v>
      </c>
      <c r="F18" s="210">
        <v>1085.8405944373194</v>
      </c>
      <c r="G18" s="210">
        <v>1629.4266150374224</v>
      </c>
      <c r="H18" s="210">
        <v>2756.4837658894248</v>
      </c>
      <c r="I18" s="210">
        <v>4381.9712748438615</v>
      </c>
      <c r="J18" s="210">
        <v>6349.5368411115151</v>
      </c>
      <c r="K18" s="210">
        <v>8236.2217084021213</v>
      </c>
      <c r="L18" s="210">
        <v>9826.3968412636386</v>
      </c>
      <c r="M18" s="210">
        <v>11114.04911955788</v>
      </c>
      <c r="N18" s="210">
        <v>11977.297347283977</v>
      </c>
      <c r="O18" s="210">
        <v>13045.027107297472</v>
      </c>
      <c r="P18" s="210">
        <v>13872.220565644358</v>
      </c>
      <c r="Q18" s="210">
        <v>14883.089730621867</v>
      </c>
      <c r="R18" s="210">
        <v>15679.9636611072</v>
      </c>
      <c r="S18" s="210">
        <v>16396.770946085897</v>
      </c>
      <c r="T18" s="210">
        <v>16943.154903955296</v>
      </c>
      <c r="U18" s="210">
        <v>17596.396508782313</v>
      </c>
      <c r="V18" s="210">
        <v>18157.515606505181</v>
      </c>
      <c r="W18" s="210">
        <v>18793.521681164064</v>
      </c>
      <c r="X18" s="210">
        <v>19362.953101882773</v>
      </c>
      <c r="Y18" s="210">
        <v>19992.161830061286</v>
      </c>
      <c r="Z18" s="210">
        <v>20599.446826646814</v>
      </c>
      <c r="AA18" s="210">
        <v>21324.4764437866</v>
      </c>
      <c r="AB18" s="210">
        <v>22061.671869030306</v>
      </c>
      <c r="AC18" s="210">
        <v>22902.514125213085</v>
      </c>
      <c r="AD18" s="210">
        <v>23730.756900096363</v>
      </c>
      <c r="AE18" s="210">
        <v>24482.165758750274</v>
      </c>
      <c r="AF18" s="210">
        <v>25214.925169003491</v>
      </c>
      <c r="AG18" s="210">
        <v>25950.703551987153</v>
      </c>
      <c r="AH18" s="210">
        <v>26709.509117923881</v>
      </c>
      <c r="AI18" s="210">
        <v>27546.123106933937</v>
      </c>
      <c r="AJ18" s="210">
        <v>28427.947924506083</v>
      </c>
      <c r="AK18" s="210">
        <v>29423.22750910767</v>
      </c>
      <c r="AL18" s="210">
        <v>30449.310421901951</v>
      </c>
      <c r="AM18" s="210">
        <v>31460.636566758316</v>
      </c>
      <c r="AN18" s="210">
        <v>32477.929118052813</v>
      </c>
      <c r="AS18" s="237"/>
      <c r="AT18" s="237"/>
      <c r="AU18" s="237"/>
    </row>
    <row r="19" spans="2:47" x14ac:dyDescent="0.25">
      <c r="B19" s="20" t="s">
        <v>138</v>
      </c>
      <c r="C19" s="20" t="s">
        <v>2</v>
      </c>
      <c r="D19" s="210">
        <v>0</v>
      </c>
      <c r="E19" s="210">
        <v>0</v>
      </c>
      <c r="F19" s="210">
        <v>0</v>
      </c>
      <c r="G19" s="210">
        <v>2.9663196056868932E-2</v>
      </c>
      <c r="H19" s="210">
        <v>0.10943473685032556</v>
      </c>
      <c r="I19" s="210">
        <v>0.29384412783232966</v>
      </c>
      <c r="J19" s="210">
        <v>0.61784695358730757</v>
      </c>
      <c r="K19" s="210">
        <v>1.3837219174458901</v>
      </c>
      <c r="L19" s="210">
        <v>2.4883387528382559</v>
      </c>
      <c r="M19" s="210">
        <v>4.0414061842310778</v>
      </c>
      <c r="N19" s="210">
        <v>5.8726647735652513</v>
      </c>
      <c r="O19" s="210">
        <v>7.2221565553080183</v>
      </c>
      <c r="P19" s="210">
        <v>8.5840895222153364</v>
      </c>
      <c r="Q19" s="210">
        <v>9.3332478932995233</v>
      </c>
      <c r="R19" s="210">
        <v>9.984837766484894</v>
      </c>
      <c r="S19" s="210">
        <v>10.233679347948533</v>
      </c>
      <c r="T19" s="210">
        <v>10.386922583080423</v>
      </c>
      <c r="U19" s="210">
        <v>10.525695379117582</v>
      </c>
      <c r="V19" s="210">
        <v>10.624761673279048</v>
      </c>
      <c r="W19" s="210">
        <v>10.69126271067249</v>
      </c>
      <c r="X19" s="210">
        <v>10.746204417528025</v>
      </c>
      <c r="Y19" s="210">
        <v>10.803910639200938</v>
      </c>
      <c r="Z19" s="210">
        <v>10.86997067597555</v>
      </c>
      <c r="AA19" s="210">
        <v>10.932205656882845</v>
      </c>
      <c r="AB19" s="210">
        <v>11.008349046275947</v>
      </c>
      <c r="AC19" s="210">
        <v>11.077548561298469</v>
      </c>
      <c r="AD19" s="210">
        <v>11.127829918112816</v>
      </c>
      <c r="AE19" s="210">
        <v>11.118099140396666</v>
      </c>
      <c r="AF19" s="210">
        <v>11.08616157721101</v>
      </c>
      <c r="AG19" s="210">
        <v>11.085933363645582</v>
      </c>
      <c r="AH19" s="210">
        <v>11.086422859063536</v>
      </c>
      <c r="AI19" s="210">
        <v>11.094654943060119</v>
      </c>
      <c r="AJ19" s="210">
        <v>11.104542691334533</v>
      </c>
      <c r="AK19" s="210">
        <v>11.150973947570172</v>
      </c>
      <c r="AL19" s="210">
        <v>11.188190578830852</v>
      </c>
      <c r="AM19" s="210">
        <v>11.231819139685527</v>
      </c>
      <c r="AN19" s="210">
        <v>11.258031669253228</v>
      </c>
      <c r="AS19" s="237"/>
      <c r="AT19" s="237"/>
      <c r="AU19" s="237"/>
    </row>
    <row r="20" spans="2:47" x14ac:dyDescent="0.25">
      <c r="B20" s="20" t="s">
        <v>138</v>
      </c>
      <c r="C20" s="20" t="s">
        <v>3</v>
      </c>
      <c r="D20" s="210">
        <v>0</v>
      </c>
      <c r="E20" s="210">
        <v>0</v>
      </c>
      <c r="F20" s="210">
        <v>0</v>
      </c>
      <c r="G20" s="210">
        <v>0.12193699171392933</v>
      </c>
      <c r="H20" s="210">
        <v>0.44985518670851921</v>
      </c>
      <c r="I20" s="210">
        <v>1.2100208275395838</v>
      </c>
      <c r="J20" s="210">
        <v>2.5466172361199777</v>
      </c>
      <c r="K20" s="210">
        <v>5.7338264968346202</v>
      </c>
      <c r="L20" s="210">
        <v>10.338350864285934</v>
      </c>
      <c r="M20" s="210">
        <v>17.018011581111097</v>
      </c>
      <c r="N20" s="210">
        <v>24.93138616070955</v>
      </c>
      <c r="O20" s="210">
        <v>30.594849952077119</v>
      </c>
      <c r="P20" s="210">
        <v>36.299062323426092</v>
      </c>
      <c r="Q20" s="210">
        <v>39.333916254225571</v>
      </c>
      <c r="R20" s="210">
        <v>41.941097273694965</v>
      </c>
      <c r="S20" s="210">
        <v>43.141892365776599</v>
      </c>
      <c r="T20" s="210">
        <v>43.950379377740433</v>
      </c>
      <c r="U20" s="210">
        <v>44.619849848657175</v>
      </c>
      <c r="V20" s="210">
        <v>45.124712806035689</v>
      </c>
      <c r="W20" s="210">
        <v>45.415349032661076</v>
      </c>
      <c r="X20" s="210">
        <v>45.657185942818828</v>
      </c>
      <c r="Y20" s="210">
        <v>45.917910004282966</v>
      </c>
      <c r="Z20" s="210">
        <v>46.214715109212285</v>
      </c>
      <c r="AA20" s="210">
        <v>46.416799918570376</v>
      </c>
      <c r="AB20" s="210">
        <v>46.675185893340654</v>
      </c>
      <c r="AC20" s="210">
        <v>46.912012183243107</v>
      </c>
      <c r="AD20" s="210">
        <v>47.065936129380994</v>
      </c>
      <c r="AE20" s="210">
        <v>47.011485692847693</v>
      </c>
      <c r="AF20" s="210">
        <v>46.862681080455019</v>
      </c>
      <c r="AG20" s="210">
        <v>46.827644952646068</v>
      </c>
      <c r="AH20" s="210">
        <v>46.79445422421643</v>
      </c>
      <c r="AI20" s="210">
        <v>46.866320128088717</v>
      </c>
      <c r="AJ20" s="210">
        <v>46.946556049542316</v>
      </c>
      <c r="AK20" s="210">
        <v>47.085521213611273</v>
      </c>
      <c r="AL20" s="210">
        <v>47.183373863023341</v>
      </c>
      <c r="AM20" s="210">
        <v>47.306083583189952</v>
      </c>
      <c r="AN20" s="210">
        <v>47.35345667628858</v>
      </c>
      <c r="AS20" s="237"/>
      <c r="AT20" s="237"/>
      <c r="AU20" s="237"/>
    </row>
    <row r="21" spans="2:47" x14ac:dyDescent="0.25">
      <c r="B21" s="20" t="s">
        <v>138</v>
      </c>
      <c r="C21" s="20" t="s">
        <v>4</v>
      </c>
      <c r="D21" s="210">
        <v>19.086710115824278</v>
      </c>
      <c r="E21" s="210">
        <v>24.629236871913033</v>
      </c>
      <c r="F21" s="210">
        <v>29.646184217413911</v>
      </c>
      <c r="G21" s="210">
        <v>35.537214217521765</v>
      </c>
      <c r="H21" s="210">
        <v>52.448612126784994</v>
      </c>
      <c r="I21" s="210">
        <v>115.95662696985779</v>
      </c>
      <c r="J21" s="210">
        <v>215.71024646297693</v>
      </c>
      <c r="K21" s="210">
        <v>407.38361431171433</v>
      </c>
      <c r="L21" s="210">
        <v>664.85940311329227</v>
      </c>
      <c r="M21" s="210">
        <v>898.72322529775681</v>
      </c>
      <c r="N21" s="210">
        <v>1144.7899119980721</v>
      </c>
      <c r="O21" s="210">
        <v>1302.5233753323857</v>
      </c>
      <c r="P21" s="210">
        <v>1443.2960666634456</v>
      </c>
      <c r="Q21" s="210">
        <v>1538.9172186546296</v>
      </c>
      <c r="R21" s="210">
        <v>1614.6930243508014</v>
      </c>
      <c r="S21" s="210">
        <v>1643.2983672827984</v>
      </c>
      <c r="T21" s="210">
        <v>1655.7520307418517</v>
      </c>
      <c r="U21" s="210">
        <v>1671.7141914099602</v>
      </c>
      <c r="V21" s="210">
        <v>1681.0920734880099</v>
      </c>
      <c r="W21" s="210">
        <v>1688.9641918237551</v>
      </c>
      <c r="X21" s="210">
        <v>1694.9121088098802</v>
      </c>
      <c r="Y21" s="210">
        <v>1699.5353172257874</v>
      </c>
      <c r="Z21" s="210">
        <v>1705.3066487701933</v>
      </c>
      <c r="AA21" s="210">
        <v>1712.0930247871584</v>
      </c>
      <c r="AB21" s="210">
        <v>1720.9265220099521</v>
      </c>
      <c r="AC21" s="210">
        <v>1728.0134987815097</v>
      </c>
      <c r="AD21" s="210">
        <v>1731.9656472356762</v>
      </c>
      <c r="AE21" s="210">
        <v>1729.9357913254548</v>
      </c>
      <c r="AF21" s="210">
        <v>1724.4329796859586</v>
      </c>
      <c r="AG21" s="210">
        <v>1723.128008064474</v>
      </c>
      <c r="AH21" s="210">
        <v>1721.8903940831353</v>
      </c>
      <c r="AI21" s="210">
        <v>1723.5737992269098</v>
      </c>
      <c r="AJ21" s="210">
        <v>1725.5294231583105</v>
      </c>
      <c r="AK21" s="210">
        <v>1732.5304172211845</v>
      </c>
      <c r="AL21" s="210">
        <v>1738.0915102465201</v>
      </c>
      <c r="AM21" s="210">
        <v>1743.5651932982357</v>
      </c>
      <c r="AN21" s="210">
        <v>1746.293092314738</v>
      </c>
      <c r="AS21" s="237"/>
      <c r="AT21" s="237"/>
      <c r="AU21" s="237"/>
    </row>
    <row r="22" spans="2:47" x14ac:dyDescent="0.25">
      <c r="B22" s="20" t="s">
        <v>138</v>
      </c>
      <c r="C22" s="20" t="s">
        <v>5</v>
      </c>
      <c r="D22" s="210">
        <v>253.85315953670968</v>
      </c>
      <c r="E22" s="210">
        <v>336.42228136920977</v>
      </c>
      <c r="F22" s="210">
        <v>416.49017833322097</v>
      </c>
      <c r="G22" s="210">
        <v>508.28185461322795</v>
      </c>
      <c r="H22" s="210">
        <v>770.14984462169286</v>
      </c>
      <c r="I22" s="210">
        <v>1715.7874089436878</v>
      </c>
      <c r="J22" s="210">
        <v>3209.7884668655975</v>
      </c>
      <c r="K22" s="210">
        <v>6098.5127030510375</v>
      </c>
      <c r="L22" s="210">
        <v>9991.7469680114555</v>
      </c>
      <c r="M22" s="210">
        <v>13583.2493565281</v>
      </c>
      <c r="N22" s="210">
        <v>17384.525869122666</v>
      </c>
      <c r="O22" s="210">
        <v>19618.736909925512</v>
      </c>
      <c r="P22" s="210">
        <v>21565.736038388848</v>
      </c>
      <c r="Q22" s="210">
        <v>22777.923389775387</v>
      </c>
      <c r="R22" s="210">
        <v>23669.020442230529</v>
      </c>
      <c r="S22" s="210">
        <v>24203.647898737632</v>
      </c>
      <c r="T22" s="210">
        <v>24508.373839817075</v>
      </c>
      <c r="U22" s="210">
        <v>24708.193907244626</v>
      </c>
      <c r="V22" s="210">
        <v>24809.045994893913</v>
      </c>
      <c r="W22" s="210">
        <v>24893.226718228376</v>
      </c>
      <c r="X22" s="210">
        <v>24947.860822025199</v>
      </c>
      <c r="Y22" s="210">
        <v>24983.347855964334</v>
      </c>
      <c r="Z22" s="210">
        <v>25034.502250789239</v>
      </c>
      <c r="AA22" s="210">
        <v>25093.706740721231</v>
      </c>
      <c r="AB22" s="210">
        <v>25181.132635678787</v>
      </c>
      <c r="AC22" s="210">
        <v>25272.632136218563</v>
      </c>
      <c r="AD22" s="210">
        <v>25317.681898349165</v>
      </c>
      <c r="AE22" s="210">
        <v>25285.939442271298</v>
      </c>
      <c r="AF22" s="210">
        <v>25203.362890762739</v>
      </c>
      <c r="AG22" s="210">
        <v>25178.228147316251</v>
      </c>
      <c r="AH22" s="210">
        <v>25153.866416434721</v>
      </c>
      <c r="AI22" s="210">
        <v>25169.057850080713</v>
      </c>
      <c r="AJ22" s="210">
        <v>25187.876036931128</v>
      </c>
      <c r="AK22" s="210">
        <v>25254.522596479623</v>
      </c>
      <c r="AL22" s="210">
        <v>25298.813869404235</v>
      </c>
      <c r="AM22" s="210">
        <v>25363.875467820315</v>
      </c>
      <c r="AN22" s="210">
        <v>25388.520429086544</v>
      </c>
      <c r="AS22" s="237"/>
      <c r="AT22" s="237"/>
      <c r="AU22" s="237"/>
    </row>
    <row r="23" spans="2:47" x14ac:dyDescent="0.25">
      <c r="B23" s="20" t="s">
        <v>138</v>
      </c>
      <c r="C23" s="20" t="s">
        <v>6</v>
      </c>
      <c r="D23" s="210">
        <v>633.59999999998934</v>
      </c>
      <c r="E23" s="210">
        <v>858.15884310345712</v>
      </c>
      <c r="F23" s="210">
        <v>1085.8405944373158</v>
      </c>
      <c r="G23" s="210">
        <v>1680.5712432924615</v>
      </c>
      <c r="H23" s="210">
        <v>3319.0998666166438</v>
      </c>
      <c r="I23" s="210">
        <v>5888.8115970940671</v>
      </c>
      <c r="J23" s="210">
        <v>8966.0130484318288</v>
      </c>
      <c r="K23" s="210">
        <v>11666.796999943377</v>
      </c>
      <c r="L23" s="210">
        <v>13453.89064291156</v>
      </c>
      <c r="M23" s="210">
        <v>15014.947320349069</v>
      </c>
      <c r="N23" s="210">
        <v>15734.999362575787</v>
      </c>
      <c r="O23" s="210">
        <v>17424.594084466185</v>
      </c>
      <c r="P23" s="210">
        <v>18793.009590441194</v>
      </c>
      <c r="Q23" s="210">
        <v>20600.463131281624</v>
      </c>
      <c r="R23" s="210">
        <v>22213.287400203732</v>
      </c>
      <c r="S23" s="210">
        <v>23639.695133479014</v>
      </c>
      <c r="T23" s="210">
        <v>24905.334850266223</v>
      </c>
      <c r="U23" s="210">
        <v>26018.912102030885</v>
      </c>
      <c r="V23" s="210">
        <v>27069.580940210908</v>
      </c>
      <c r="W23" s="210">
        <v>28065.903060214907</v>
      </c>
      <c r="X23" s="210">
        <v>29062.492771730882</v>
      </c>
      <c r="Y23" s="210">
        <v>30104.944781739581</v>
      </c>
      <c r="Z23" s="210">
        <v>31203.529520879652</v>
      </c>
      <c r="AA23" s="210">
        <v>32453.340540791331</v>
      </c>
      <c r="AB23" s="210">
        <v>33791.599244937948</v>
      </c>
      <c r="AC23" s="210">
        <v>35333.598631376415</v>
      </c>
      <c r="AD23" s="210">
        <v>36880.734260175457</v>
      </c>
      <c r="AE23" s="210">
        <v>38155.155648798573</v>
      </c>
      <c r="AF23" s="210">
        <v>39398.14799800398</v>
      </c>
      <c r="AG23" s="210">
        <v>40652.247159624836</v>
      </c>
      <c r="AH23" s="210">
        <v>41952.669675709891</v>
      </c>
      <c r="AI23" s="210">
        <v>43276.559200826014</v>
      </c>
      <c r="AJ23" s="210">
        <v>44654.832470714115</v>
      </c>
      <c r="AK23" s="210">
        <v>46053.352168205536</v>
      </c>
      <c r="AL23" s="210">
        <v>47460.386546899361</v>
      </c>
      <c r="AM23" s="210">
        <v>48717.004050045187</v>
      </c>
      <c r="AN23" s="210">
        <v>49932.770616733069</v>
      </c>
      <c r="AS23" s="237"/>
      <c r="AT23" s="237"/>
      <c r="AU23" s="237"/>
    </row>
    <row r="24" spans="2:47" x14ac:dyDescent="0.25">
      <c r="AS24" s="237"/>
      <c r="AT24" s="237"/>
      <c r="AU24" s="237"/>
    </row>
    <row r="25" spans="2:47" x14ac:dyDescent="0.25">
      <c r="B25" s="1" t="s">
        <v>695</v>
      </c>
      <c r="AS25" s="237"/>
      <c r="AT25" s="237"/>
      <c r="AU25" s="237"/>
    </row>
    <row r="26" spans="2:47" x14ac:dyDescent="0.25">
      <c r="B26" s="198" t="s">
        <v>147</v>
      </c>
      <c r="C26" s="198" t="s">
        <v>148</v>
      </c>
      <c r="D26" s="20">
        <v>2014</v>
      </c>
      <c r="E26" s="20">
        <v>2015</v>
      </c>
      <c r="F26" s="20">
        <v>2016</v>
      </c>
      <c r="G26" s="20">
        <v>2017</v>
      </c>
      <c r="H26" s="20">
        <v>2018</v>
      </c>
      <c r="I26" s="20">
        <v>2019</v>
      </c>
      <c r="J26" s="20">
        <v>2020</v>
      </c>
      <c r="K26" s="20">
        <v>2021</v>
      </c>
      <c r="L26" s="20">
        <v>2022</v>
      </c>
      <c r="M26" s="20">
        <v>2023</v>
      </c>
      <c r="N26" s="20">
        <v>2024</v>
      </c>
      <c r="O26" s="20">
        <v>2025</v>
      </c>
      <c r="P26" s="20">
        <v>2026</v>
      </c>
      <c r="Q26" s="20">
        <v>2027</v>
      </c>
      <c r="R26" s="20">
        <v>2028</v>
      </c>
      <c r="S26" s="20">
        <v>2029</v>
      </c>
      <c r="T26" s="20">
        <v>2030</v>
      </c>
      <c r="U26" s="20">
        <v>2031</v>
      </c>
      <c r="V26" s="20">
        <v>2032</v>
      </c>
      <c r="W26" s="20">
        <v>2033</v>
      </c>
      <c r="X26" s="20">
        <v>2034</v>
      </c>
      <c r="Y26" s="20">
        <v>2035</v>
      </c>
      <c r="Z26" s="20">
        <v>2036</v>
      </c>
      <c r="AA26" s="20">
        <v>2037</v>
      </c>
      <c r="AB26" s="20">
        <v>2038</v>
      </c>
      <c r="AC26" s="20">
        <v>2039</v>
      </c>
      <c r="AD26" s="20">
        <v>2040</v>
      </c>
      <c r="AE26" s="20">
        <v>2041</v>
      </c>
      <c r="AF26" s="20">
        <v>2042</v>
      </c>
      <c r="AG26" s="20">
        <v>2043</v>
      </c>
      <c r="AH26" s="20">
        <v>2044</v>
      </c>
      <c r="AI26" s="20">
        <v>2045</v>
      </c>
      <c r="AJ26" s="20">
        <v>2046</v>
      </c>
      <c r="AK26" s="20">
        <v>2047</v>
      </c>
      <c r="AL26" s="20">
        <v>2048</v>
      </c>
      <c r="AM26" s="20">
        <v>2049</v>
      </c>
      <c r="AN26" s="20">
        <v>2050</v>
      </c>
      <c r="AS26" s="237"/>
      <c r="AT26" s="237"/>
      <c r="AU26" s="237"/>
    </row>
    <row r="27" spans="2:47" x14ac:dyDescent="0.25">
      <c r="B27" s="20" t="s">
        <v>136</v>
      </c>
      <c r="C27" s="20" t="s">
        <v>2</v>
      </c>
      <c r="D27" s="210">
        <v>0</v>
      </c>
      <c r="E27" s="210">
        <v>0</v>
      </c>
      <c r="F27" s="210">
        <v>0</v>
      </c>
      <c r="G27" s="210">
        <v>4.0365264514602102E-2</v>
      </c>
      <c r="H27" s="210">
        <v>7.2975374599951071E-2</v>
      </c>
      <c r="I27" s="210">
        <v>8.3711305508817821E-2</v>
      </c>
      <c r="J27" s="210">
        <v>0.11751017315128715</v>
      </c>
      <c r="K27" s="210">
        <v>0.15188320380658277</v>
      </c>
      <c r="L27" s="210">
        <v>0.196633115615167</v>
      </c>
      <c r="M27" s="210">
        <v>0.25703786172436294</v>
      </c>
      <c r="N27" s="210">
        <v>0.3265272163683185</v>
      </c>
      <c r="O27" s="210">
        <v>0.41253633332172579</v>
      </c>
      <c r="P27" s="210">
        <v>0.50017805984019259</v>
      </c>
      <c r="Q27" s="210">
        <v>0.55795492662287094</v>
      </c>
      <c r="R27" s="210">
        <v>0.60216710863925327</v>
      </c>
      <c r="S27" s="210">
        <v>0.37843911917049056</v>
      </c>
      <c r="T27" s="210">
        <v>0.34778975974605864</v>
      </c>
      <c r="U27" s="210">
        <v>0.3188352077337635</v>
      </c>
      <c r="V27" s="210">
        <v>0.28637612532561452</v>
      </c>
      <c r="W27" s="210">
        <v>0.2161100088525032</v>
      </c>
      <c r="X27" s="210">
        <v>0.17167459477308888</v>
      </c>
      <c r="Y27" s="210">
        <v>9.7232908297308462E-2</v>
      </c>
      <c r="Z27" s="210">
        <v>6.537311591691175E-2</v>
      </c>
      <c r="AA27" s="210">
        <v>5.7285129007003555E-2</v>
      </c>
      <c r="AB27" s="210">
        <v>4.0105676933852585E-2</v>
      </c>
      <c r="AC27" s="210">
        <v>2.042012947901739E-2</v>
      </c>
      <c r="AD27" s="210">
        <v>9.6457778087941648E-3</v>
      </c>
      <c r="AE27" s="210">
        <v>0</v>
      </c>
      <c r="AF27" s="210">
        <v>0</v>
      </c>
      <c r="AG27" s="210">
        <v>0</v>
      </c>
      <c r="AH27" s="210">
        <v>0</v>
      </c>
      <c r="AI27" s="210">
        <v>0</v>
      </c>
      <c r="AJ27" s="210">
        <v>0</v>
      </c>
      <c r="AK27" s="210">
        <v>0</v>
      </c>
      <c r="AL27" s="210">
        <v>0</v>
      </c>
      <c r="AM27" s="210">
        <v>0</v>
      </c>
      <c r="AN27" s="210">
        <v>0</v>
      </c>
      <c r="AS27" s="237"/>
      <c r="AT27" s="237"/>
      <c r="AU27" s="237"/>
    </row>
    <row r="28" spans="2:47" x14ac:dyDescent="0.25">
      <c r="B28" s="20" t="s">
        <v>136</v>
      </c>
      <c r="C28" s="20" t="s">
        <v>3</v>
      </c>
      <c r="D28" s="210">
        <v>0</v>
      </c>
      <c r="E28" s="210">
        <v>0</v>
      </c>
      <c r="F28" s="210">
        <v>0</v>
      </c>
      <c r="G28" s="210">
        <v>0.16785058784740853</v>
      </c>
      <c r="H28" s="210">
        <v>0.3034529730520058</v>
      </c>
      <c r="I28" s="210">
        <v>0.34838865940724778</v>
      </c>
      <c r="J28" s="210">
        <v>0.48911336791119076</v>
      </c>
      <c r="K28" s="210">
        <v>0.64515345551968317</v>
      </c>
      <c r="L28" s="210">
        <v>0.83764852226643338</v>
      </c>
      <c r="M28" s="210">
        <v>1.1314405917958719</v>
      </c>
      <c r="N28" s="210">
        <v>1.4444114913886397</v>
      </c>
      <c r="O28" s="210">
        <v>1.9006059890135196</v>
      </c>
      <c r="P28" s="210">
        <v>2.3249910218683576</v>
      </c>
      <c r="Q28" s="210">
        <v>2.8106416217276813</v>
      </c>
      <c r="R28" s="210">
        <v>3.1047956641529186</v>
      </c>
      <c r="S28" s="210">
        <v>2.7291686410890197</v>
      </c>
      <c r="T28" s="210">
        <v>2.7532946218002508</v>
      </c>
      <c r="U28" s="210">
        <v>2.4972227825443198</v>
      </c>
      <c r="V28" s="210">
        <v>2.4363816198825745</v>
      </c>
      <c r="W28" s="210">
        <v>1.8596816841047463</v>
      </c>
      <c r="X28" s="210">
        <v>1.6622358079497666</v>
      </c>
      <c r="Y28" s="210">
        <v>0.99236117512640831</v>
      </c>
      <c r="Z28" s="210">
        <v>0.82363536497854284</v>
      </c>
      <c r="AA28" s="210">
        <v>0.56783850433583893</v>
      </c>
      <c r="AB28" s="210">
        <v>0.47109055830776114</v>
      </c>
      <c r="AC28" s="210">
        <v>0.25326332031873733</v>
      </c>
      <c r="AD28" s="210">
        <v>0.18996147874316449</v>
      </c>
      <c r="AE28" s="210">
        <v>5.7111426379179875E-2</v>
      </c>
      <c r="AF28" s="210">
        <v>2.1819793700586843E-2</v>
      </c>
      <c r="AG28" s="210">
        <v>0</v>
      </c>
      <c r="AH28" s="210">
        <v>0</v>
      </c>
      <c r="AI28" s="210">
        <v>0</v>
      </c>
      <c r="AJ28" s="210">
        <v>0</v>
      </c>
      <c r="AK28" s="210">
        <v>0</v>
      </c>
      <c r="AL28" s="210">
        <v>0</v>
      </c>
      <c r="AM28" s="210">
        <v>0</v>
      </c>
      <c r="AN28" s="210">
        <v>0</v>
      </c>
    </row>
    <row r="29" spans="2:47" x14ac:dyDescent="0.25">
      <c r="B29" s="20" t="s">
        <v>136</v>
      </c>
      <c r="C29" s="20" t="s">
        <v>4</v>
      </c>
      <c r="D29" s="210">
        <v>19.101955300451952</v>
      </c>
      <c r="E29" s="210">
        <v>5.8942796415492857</v>
      </c>
      <c r="F29" s="210">
        <v>5.5443838313267655</v>
      </c>
      <c r="G29" s="210">
        <v>11.903070899279886</v>
      </c>
      <c r="H29" s="210">
        <v>15.061207458826082</v>
      </c>
      <c r="I29" s="210">
        <v>22.185865452967342</v>
      </c>
      <c r="J29" s="210">
        <v>26.913105763419225</v>
      </c>
      <c r="K29" s="210">
        <v>37.94114889408803</v>
      </c>
      <c r="L29" s="210">
        <v>46.650035928557912</v>
      </c>
      <c r="M29" s="210">
        <v>58.878152767506634</v>
      </c>
      <c r="N29" s="210">
        <v>72.604148273496321</v>
      </c>
      <c r="O29" s="210">
        <v>83.771236551666277</v>
      </c>
      <c r="P29" s="210">
        <v>97.756997711179906</v>
      </c>
      <c r="Q29" s="210">
        <v>93.167326260486561</v>
      </c>
      <c r="R29" s="210">
        <v>92.561263952433819</v>
      </c>
      <c r="S29" s="210">
        <v>29.152396211627547</v>
      </c>
      <c r="T29" s="210">
        <v>14.164057220354607</v>
      </c>
      <c r="U29" s="210">
        <v>19.440695309459898</v>
      </c>
      <c r="V29" s="210">
        <v>8.6644574180812697</v>
      </c>
      <c r="W29" s="210">
        <v>9.6664032009462062</v>
      </c>
      <c r="X29" s="210">
        <v>0.42044228793963612</v>
      </c>
      <c r="Y29" s="210">
        <v>2.5764124881667385</v>
      </c>
      <c r="Z29" s="210">
        <v>0</v>
      </c>
      <c r="AA29" s="210">
        <v>0.18055868185115287</v>
      </c>
      <c r="AB29" s="210">
        <v>0</v>
      </c>
      <c r="AC29" s="210">
        <v>0</v>
      </c>
      <c r="AD29" s="210">
        <v>0</v>
      </c>
      <c r="AE29" s="210">
        <v>0</v>
      </c>
      <c r="AF29" s="210">
        <v>0</v>
      </c>
      <c r="AG29" s="210">
        <v>0</v>
      </c>
      <c r="AH29" s="210">
        <v>0</v>
      </c>
      <c r="AI29" s="210">
        <v>0</v>
      </c>
      <c r="AJ29" s="210">
        <v>0</v>
      </c>
      <c r="AK29" s="210">
        <v>0</v>
      </c>
      <c r="AL29" s="210">
        <v>0</v>
      </c>
      <c r="AM29" s="210">
        <v>0</v>
      </c>
      <c r="AN29" s="210">
        <v>0</v>
      </c>
    </row>
    <row r="30" spans="2:47" x14ac:dyDescent="0.25">
      <c r="B30" s="20" t="s">
        <v>136</v>
      </c>
      <c r="C30" s="20" t="s">
        <v>5</v>
      </c>
      <c r="D30" s="210">
        <v>253.79217879818268</v>
      </c>
      <c r="E30" s="210">
        <v>81.162110290660536</v>
      </c>
      <c r="F30" s="210">
        <v>77.95815102071424</v>
      </c>
      <c r="G30" s="210">
        <v>169.8798349126937</v>
      </c>
      <c r="H30" s="210">
        <v>219.80789052793511</v>
      </c>
      <c r="I30" s="210">
        <v>323.83783378200235</v>
      </c>
      <c r="J30" s="210">
        <v>398.50350575128118</v>
      </c>
      <c r="K30" s="210">
        <v>579.09808033785589</v>
      </c>
      <c r="L30" s="210">
        <v>721.02582688883831</v>
      </c>
      <c r="M30" s="210">
        <v>990.28323307064102</v>
      </c>
      <c r="N30" s="210">
        <v>1242.9252096664891</v>
      </c>
      <c r="O30" s="210">
        <v>1590.7480245298493</v>
      </c>
      <c r="P30" s="210">
        <v>1914.9275421687507</v>
      </c>
      <c r="Q30" s="210">
        <v>2220.3375403487917</v>
      </c>
      <c r="R30" s="210">
        <v>2397.8918088424944</v>
      </c>
      <c r="S30" s="210">
        <v>2214.8154453382049</v>
      </c>
      <c r="T30" s="210">
        <v>2217.0483048229235</v>
      </c>
      <c r="U30" s="210">
        <v>1908.6253868636741</v>
      </c>
      <c r="V30" s="210">
        <v>1833.7270013310554</v>
      </c>
      <c r="W30" s="210">
        <v>1344.1951433716531</v>
      </c>
      <c r="X30" s="210">
        <v>1167.1385542415446</v>
      </c>
      <c r="Y30" s="210">
        <v>723.18727027157729</v>
      </c>
      <c r="Z30" s="210">
        <v>583.08492852055861</v>
      </c>
      <c r="AA30" s="210">
        <v>391.29420361505981</v>
      </c>
      <c r="AB30" s="210">
        <v>311.46760397327671</v>
      </c>
      <c r="AC30" s="210">
        <v>141.68416610557324</v>
      </c>
      <c r="AD30" s="210">
        <v>89.841857809962676</v>
      </c>
      <c r="AE30" s="210">
        <v>11.954598519165302</v>
      </c>
      <c r="AF30" s="210">
        <v>0</v>
      </c>
      <c r="AG30" s="210">
        <v>0</v>
      </c>
      <c r="AH30" s="210">
        <v>0</v>
      </c>
      <c r="AI30" s="210">
        <v>0</v>
      </c>
      <c r="AJ30" s="210">
        <v>0</v>
      </c>
      <c r="AK30" s="210">
        <v>0</v>
      </c>
      <c r="AL30" s="210">
        <v>0</v>
      </c>
      <c r="AM30" s="210">
        <v>0</v>
      </c>
      <c r="AN30" s="210">
        <v>0</v>
      </c>
    </row>
    <row r="31" spans="2:47" x14ac:dyDescent="0.25">
      <c r="B31" s="20" t="s">
        <v>136</v>
      </c>
      <c r="C31" s="20" t="s">
        <v>6</v>
      </c>
      <c r="D31" s="210">
        <v>633.60000000000559</v>
      </c>
      <c r="E31" s="210">
        <v>224.55884310346516</v>
      </c>
      <c r="F31" s="210">
        <v>227.68175133385228</v>
      </c>
      <c r="G31" s="210">
        <v>492.44139234506042</v>
      </c>
      <c r="H31" s="210">
        <v>660.66288651102718</v>
      </c>
      <c r="I31" s="210">
        <v>739.40112384881286</v>
      </c>
      <c r="J31" s="210">
        <v>847.28499872147768</v>
      </c>
      <c r="K31" s="210">
        <v>791.99605680176956</v>
      </c>
      <c r="L31" s="210">
        <v>832.74779119837694</v>
      </c>
      <c r="M31" s="210">
        <v>741.03611761503726</v>
      </c>
      <c r="N31" s="210">
        <v>744.07732622081039</v>
      </c>
      <c r="O31" s="210">
        <v>796.25922130126855</v>
      </c>
      <c r="P31" s="210">
        <v>717.15749231221071</v>
      </c>
      <c r="Q31" s="210">
        <v>769.01435309162116</v>
      </c>
      <c r="R31" s="210">
        <v>525.57409106969681</v>
      </c>
      <c r="S31" s="210">
        <v>411.12790957600555</v>
      </c>
      <c r="T31" s="210">
        <v>199.35764301667405</v>
      </c>
      <c r="U31" s="210">
        <v>391.23029914346444</v>
      </c>
      <c r="V31" s="210">
        <v>253.95686202672186</v>
      </c>
      <c r="W31" s="210">
        <v>371.33995559148389</v>
      </c>
      <c r="X31" s="210">
        <v>255.5347491745033</v>
      </c>
      <c r="Y31" s="210">
        <v>314.0532225732295</v>
      </c>
      <c r="Z31" s="210">
        <v>244.2354106531966</v>
      </c>
      <c r="AA31" s="210">
        <v>333.19010137636724</v>
      </c>
      <c r="AB31" s="210">
        <v>298.74121753795589</v>
      </c>
      <c r="AC31" s="210">
        <v>334.62392254534097</v>
      </c>
      <c r="AD31" s="210">
        <v>313.83407293325217</v>
      </c>
      <c r="AE31" s="210">
        <v>363.68012443376574</v>
      </c>
      <c r="AF31" s="210">
        <v>354.2925564656889</v>
      </c>
      <c r="AG31" s="210">
        <v>352.08652744031315</v>
      </c>
      <c r="AH31" s="210">
        <v>358.05053236483582</v>
      </c>
      <c r="AI31" s="210">
        <v>458.6065367661613</v>
      </c>
      <c r="AJ31" s="210">
        <v>492.01944012229069</v>
      </c>
      <c r="AK31" s="210">
        <v>645.73879910648429</v>
      </c>
      <c r="AL31" s="210">
        <v>685.20402635314531</v>
      </c>
      <c r="AM31" s="210">
        <v>750.98579600351513</v>
      </c>
      <c r="AN31" s="210">
        <v>785.24032109916516</v>
      </c>
    </row>
    <row r="32" spans="2:47" x14ac:dyDescent="0.25">
      <c r="B32" s="20" t="s">
        <v>137</v>
      </c>
      <c r="C32" s="20" t="s">
        <v>2</v>
      </c>
      <c r="D32" s="210">
        <v>0</v>
      </c>
      <c r="E32" s="210">
        <v>0</v>
      </c>
      <c r="F32" s="210">
        <v>0</v>
      </c>
      <c r="G32" s="210">
        <v>3.5014230285735526E-2</v>
      </c>
      <c r="H32" s="210">
        <v>7.873157126484806E-2</v>
      </c>
      <c r="I32" s="210">
        <v>0.13910205119180338</v>
      </c>
      <c r="J32" s="210">
        <v>0.22617157276887961</v>
      </c>
      <c r="K32" s="210">
        <v>0.42356510417532395</v>
      </c>
      <c r="L32" s="210">
        <v>0.57946535076359929</v>
      </c>
      <c r="M32" s="210">
        <v>0.77675285502984903</v>
      </c>
      <c r="N32" s="210">
        <v>0.92313815195935955</v>
      </c>
      <c r="O32" s="210">
        <v>0.81771773455670704</v>
      </c>
      <c r="P32" s="210">
        <v>0.88056089484007138</v>
      </c>
      <c r="Q32" s="210">
        <v>0.69037826868732655</v>
      </c>
      <c r="R32" s="210">
        <v>0.67191700345186867</v>
      </c>
      <c r="S32" s="210">
        <v>0.3468863800736246</v>
      </c>
      <c r="T32" s="210">
        <v>0.28511370492993748</v>
      </c>
      <c r="U32" s="210">
        <v>0.25598133038747672</v>
      </c>
      <c r="V32" s="210">
        <v>0.21794181810329505</v>
      </c>
      <c r="W32" s="210">
        <v>0.15987441586745632</v>
      </c>
      <c r="X32" s="210">
        <v>0.12790250151730209</v>
      </c>
      <c r="Y32" s="210">
        <v>8.3577289175134517E-2</v>
      </c>
      <c r="Z32" s="210">
        <v>6.8489723224037569E-2</v>
      </c>
      <c r="AA32" s="210">
        <v>6.3157243665233231E-2</v>
      </c>
      <c r="AB32" s="210">
        <v>5.9531307610090067E-2</v>
      </c>
      <c r="AC32" s="210">
        <v>4.6465969110231597E-2</v>
      </c>
      <c r="AD32" s="210">
        <v>3.2674977655515747E-2</v>
      </c>
      <c r="AE32" s="210">
        <v>0</v>
      </c>
      <c r="AF32" s="210">
        <v>0</v>
      </c>
      <c r="AG32" s="210">
        <v>0</v>
      </c>
      <c r="AH32" s="210">
        <v>0</v>
      </c>
      <c r="AI32" s="210">
        <v>0</v>
      </c>
      <c r="AJ32" s="210">
        <v>9.7285651084977331E-4</v>
      </c>
      <c r="AK32" s="210">
        <v>1.0388901090194302E-2</v>
      </c>
      <c r="AL32" s="210">
        <v>9.9256232153077661E-3</v>
      </c>
      <c r="AM32" s="210">
        <v>7.2367963079011943E-3</v>
      </c>
      <c r="AN32" s="210">
        <v>8.8474372706492943E-4</v>
      </c>
    </row>
    <row r="33" spans="2:40" x14ac:dyDescent="0.25">
      <c r="B33" s="20" t="s">
        <v>137</v>
      </c>
      <c r="C33" s="20" t="s">
        <v>3</v>
      </c>
      <c r="D33" s="210">
        <v>0</v>
      </c>
      <c r="E33" s="210">
        <v>0</v>
      </c>
      <c r="F33" s="210">
        <v>0</v>
      </c>
      <c r="G33" s="210">
        <v>0.14489378978066891</v>
      </c>
      <c r="H33" s="210">
        <v>0.32580227075841367</v>
      </c>
      <c r="I33" s="210">
        <v>0.57633157640527521</v>
      </c>
      <c r="J33" s="210">
        <v>0.93735436730689936</v>
      </c>
      <c r="K33" s="210">
        <v>1.7750280401070979</v>
      </c>
      <c r="L33" s="210">
        <v>2.4337719156179292</v>
      </c>
      <c r="M33" s="210">
        <v>3.3660673458695616</v>
      </c>
      <c r="N33" s="210">
        <v>4.0211851692243563</v>
      </c>
      <c r="O33" s="210">
        <v>3.5810719082264093</v>
      </c>
      <c r="P33" s="210">
        <v>3.8708991374113673</v>
      </c>
      <c r="Q33" s="210">
        <v>3.209133609772195</v>
      </c>
      <c r="R33" s="210">
        <v>3.1692548200240473</v>
      </c>
      <c r="S33" s="210">
        <v>2.2984275673644241</v>
      </c>
      <c r="T33" s="210">
        <v>2.1037682220486502</v>
      </c>
      <c r="U33" s="210">
        <v>1.812641995300563</v>
      </c>
      <c r="V33" s="210">
        <v>1.6824545018270243</v>
      </c>
      <c r="W33" s="210">
        <v>1.2218419951844339</v>
      </c>
      <c r="X33" s="210">
        <v>1.0916163261566467</v>
      </c>
      <c r="Y33" s="210">
        <v>0.70433348498698933</v>
      </c>
      <c r="Z33" s="210">
        <v>0.64145304878002918</v>
      </c>
      <c r="AA33" s="210">
        <v>0.46214335769314374</v>
      </c>
      <c r="AB33" s="210">
        <v>0.44969997856473753</v>
      </c>
      <c r="AC33" s="210">
        <v>0.33581831407842344</v>
      </c>
      <c r="AD33" s="210">
        <v>0.26999135614640579</v>
      </c>
      <c r="AE33" s="210">
        <v>7.1544339092994846E-2</v>
      </c>
      <c r="AF33" s="210">
        <v>8.5652217463589864E-3</v>
      </c>
      <c r="AG33" s="210">
        <v>9.2968288347350381E-3</v>
      </c>
      <c r="AH33" s="210">
        <v>1.5317549330632119E-2</v>
      </c>
      <c r="AI33" s="210">
        <v>2.2859356937836139E-2</v>
      </c>
      <c r="AJ33" s="210">
        <v>5.3576291337904536E-2</v>
      </c>
      <c r="AK33" s="210">
        <v>3.6039071606872142E-2</v>
      </c>
      <c r="AL33" s="210">
        <v>3.3097667752031157E-2</v>
      </c>
      <c r="AM33" s="210">
        <v>0</v>
      </c>
      <c r="AN33" s="210">
        <v>0</v>
      </c>
    </row>
    <row r="34" spans="2:40" x14ac:dyDescent="0.25">
      <c r="B34" s="20" t="s">
        <v>137</v>
      </c>
      <c r="C34" s="20" t="s">
        <v>4</v>
      </c>
      <c r="D34" s="210">
        <v>19.094332708138115</v>
      </c>
      <c r="E34" s="210">
        <v>5.7184031988190185</v>
      </c>
      <c r="F34" s="210">
        <v>5.2806655884138323</v>
      </c>
      <c r="G34" s="210">
        <v>8.8970504496938538</v>
      </c>
      <c r="H34" s="210">
        <v>17.366353691882061</v>
      </c>
      <c r="I34" s="210">
        <v>44.784510318259443</v>
      </c>
      <c r="J34" s="210">
        <v>63.478170271814577</v>
      </c>
      <c r="K34" s="210">
        <v>107.71124332820222</v>
      </c>
      <c r="L34" s="210">
        <v>137.29451159447757</v>
      </c>
      <c r="M34" s="210">
        <v>137.30817198508208</v>
      </c>
      <c r="N34" s="210">
        <v>149.82097817657825</v>
      </c>
      <c r="O34" s="210">
        <v>122.21277971307279</v>
      </c>
      <c r="P34" s="210">
        <v>122.483189652899</v>
      </c>
      <c r="Q34" s="210">
        <v>97.051476519353173</v>
      </c>
      <c r="R34" s="210">
        <v>87.357281641865029</v>
      </c>
      <c r="S34" s="210">
        <v>23.569434009511042</v>
      </c>
      <c r="T34" s="210">
        <v>8.576617770042958</v>
      </c>
      <c r="U34" s="210">
        <v>15.032539699484914</v>
      </c>
      <c r="V34" s="210">
        <v>6.5744710890733131</v>
      </c>
      <c r="W34" s="210">
        <v>7.9221305711494097</v>
      </c>
      <c r="X34" s="210">
        <v>1.8749331358048948</v>
      </c>
      <c r="Y34" s="210">
        <v>3.2538610262151906</v>
      </c>
      <c r="Z34" s="210">
        <v>0.52165000055356359</v>
      </c>
      <c r="AA34" s="210">
        <v>2.9862892613941767</v>
      </c>
      <c r="AB34" s="210">
        <v>2.1699559467849667</v>
      </c>
      <c r="AC34" s="210">
        <v>2.3211295419603175</v>
      </c>
      <c r="AD34" s="210">
        <v>6.0574722140017911E-2</v>
      </c>
      <c r="AE34" s="210">
        <v>0</v>
      </c>
      <c r="AF34" s="210">
        <v>0</v>
      </c>
      <c r="AG34" s="210">
        <v>0</v>
      </c>
      <c r="AH34" s="210">
        <v>0</v>
      </c>
      <c r="AI34" s="210">
        <v>0</v>
      </c>
      <c r="AJ34" s="210">
        <v>0</v>
      </c>
      <c r="AK34" s="210">
        <v>1.2386968623220582</v>
      </c>
      <c r="AL34" s="210">
        <v>1.1588882042419755</v>
      </c>
      <c r="AM34" s="210">
        <v>0.60254967969285644</v>
      </c>
      <c r="AN34" s="210">
        <v>0</v>
      </c>
    </row>
    <row r="35" spans="2:40" x14ac:dyDescent="0.25">
      <c r="B35" s="20" t="s">
        <v>137</v>
      </c>
      <c r="C35" s="20" t="s">
        <v>5</v>
      </c>
      <c r="D35" s="210">
        <v>253.82266916744618</v>
      </c>
      <c r="E35" s="210">
        <v>81.86561606158034</v>
      </c>
      <c r="F35" s="210">
        <v>79.013023992362662</v>
      </c>
      <c r="G35" s="210">
        <v>130.83575559635034</v>
      </c>
      <c r="H35" s="210">
        <v>257.82264248003537</v>
      </c>
      <c r="I35" s="210">
        <v>655.98386512397326</v>
      </c>
      <c r="J35" s="210">
        <v>940.27205981216116</v>
      </c>
      <c r="K35" s="210">
        <v>1622.494648415126</v>
      </c>
      <c r="L35" s="210">
        <v>2086.9481440053951</v>
      </c>
      <c r="M35" s="210">
        <v>2192.3606732130202</v>
      </c>
      <c r="N35" s="210">
        <v>2431.1903302446881</v>
      </c>
      <c r="O35" s="210">
        <v>2082.6689513800829</v>
      </c>
      <c r="P35" s="210">
        <v>2134.3316443301774</v>
      </c>
      <c r="Q35" s="210">
        <v>1982.3436762502606</v>
      </c>
      <c r="R35" s="210">
        <v>1903.3010412855328</v>
      </c>
      <c r="S35" s="210">
        <v>1597.2538236204637</v>
      </c>
      <c r="T35" s="210">
        <v>1465.261965782287</v>
      </c>
      <c r="U35" s="210">
        <v>1163.5593822762676</v>
      </c>
      <c r="V35" s="210">
        <v>1067.8060532098607</v>
      </c>
      <c r="W35" s="210">
        <v>765.06904531343389</v>
      </c>
      <c r="X35" s="210">
        <v>672.46860117648612</v>
      </c>
      <c r="Y35" s="210">
        <v>429.62596981250317</v>
      </c>
      <c r="Z35" s="210">
        <v>384.97515874051169</v>
      </c>
      <c r="AA35" s="210">
        <v>293.59784904188928</v>
      </c>
      <c r="AB35" s="210">
        <v>284.42189981496631</v>
      </c>
      <c r="AC35" s="210">
        <v>215.67691312920942</v>
      </c>
      <c r="AD35" s="210">
        <v>170.76382156390173</v>
      </c>
      <c r="AE35" s="210">
        <v>56.700676684187783</v>
      </c>
      <c r="AF35" s="210">
        <v>14.376842405577918</v>
      </c>
      <c r="AG35" s="210">
        <v>14.20168658196053</v>
      </c>
      <c r="AH35" s="210">
        <v>18.480102711353538</v>
      </c>
      <c r="AI35" s="210">
        <v>9.2447944264640682</v>
      </c>
      <c r="AJ35" s="210">
        <v>29.828573660335678</v>
      </c>
      <c r="AK35" s="210">
        <v>18.25651907723659</v>
      </c>
      <c r="AL35" s="210">
        <v>16.061484989524615</v>
      </c>
      <c r="AM35" s="210">
        <v>0</v>
      </c>
      <c r="AN35" s="210">
        <v>0</v>
      </c>
    </row>
    <row r="36" spans="2:40" x14ac:dyDescent="0.25">
      <c r="B36" s="20" t="s">
        <v>137</v>
      </c>
      <c r="C36" s="20" t="s">
        <v>6</v>
      </c>
      <c r="D36" s="210">
        <v>633.59999999999752</v>
      </c>
      <c r="E36" s="210">
        <v>224.55884310346642</v>
      </c>
      <c r="F36" s="210">
        <v>227.68175133385546</v>
      </c>
      <c r="G36" s="210">
        <v>543.58602060010298</v>
      </c>
      <c r="H36" s="210">
        <v>1127.0571508520025</v>
      </c>
      <c r="I36" s="210">
        <v>1625.4875089544366</v>
      </c>
      <c r="J36" s="210">
        <v>1967.5655662676536</v>
      </c>
      <c r="K36" s="210">
        <v>1886.6848672906062</v>
      </c>
      <c r="L36" s="210">
        <v>1590.1751328615173</v>
      </c>
      <c r="M36" s="210">
        <v>1287.6522782942411</v>
      </c>
      <c r="N36" s="210">
        <v>863.24822772609696</v>
      </c>
      <c r="O36" s="210">
        <v>1067.7297600134953</v>
      </c>
      <c r="P36" s="210">
        <v>827.19345834688647</v>
      </c>
      <c r="Q36" s="210">
        <v>1010.8691649775083</v>
      </c>
      <c r="R36" s="210">
        <v>796.8739304853334</v>
      </c>
      <c r="S36" s="210">
        <v>716.80728497869677</v>
      </c>
      <c r="T36" s="210">
        <v>546.38395786939873</v>
      </c>
      <c r="U36" s="210">
        <v>653.241604827017</v>
      </c>
      <c r="V36" s="210">
        <v>561.1190977228689</v>
      </c>
      <c r="W36" s="210">
        <v>636.00607465888243</v>
      </c>
      <c r="X36" s="210">
        <v>569.43142071870898</v>
      </c>
      <c r="Y36" s="210">
        <v>629.20872817851341</v>
      </c>
      <c r="Z36" s="210">
        <v>607.28499658552755</v>
      </c>
      <c r="AA36" s="210">
        <v>725.02961713978584</v>
      </c>
      <c r="AB36" s="210">
        <v>737.19542524370627</v>
      </c>
      <c r="AC36" s="210">
        <v>840.84225618277924</v>
      </c>
      <c r="AD36" s="210">
        <v>828.24277488327789</v>
      </c>
      <c r="AE36" s="210">
        <v>751.40885865391101</v>
      </c>
      <c r="AF36" s="210">
        <v>732.75941025321663</v>
      </c>
      <c r="AG36" s="210">
        <v>735.7783829836626</v>
      </c>
      <c r="AH36" s="210">
        <v>758.80556593672736</v>
      </c>
      <c r="AI36" s="210">
        <v>836.61398901005668</v>
      </c>
      <c r="AJ36" s="210">
        <v>881.82481757214555</v>
      </c>
      <c r="AK36" s="210">
        <v>995.27958460158698</v>
      </c>
      <c r="AL36" s="210">
        <v>1026.0829127942816</v>
      </c>
      <c r="AM36" s="210">
        <v>1011.3261448563644</v>
      </c>
      <c r="AN36" s="210">
        <v>1017.2925512944967</v>
      </c>
    </row>
    <row r="37" spans="2:40" x14ac:dyDescent="0.25">
      <c r="B37" s="20" t="s">
        <v>138</v>
      </c>
      <c r="C37" s="20" t="s">
        <v>2</v>
      </c>
      <c r="D37" s="210">
        <v>0</v>
      </c>
      <c r="E37" s="210">
        <v>0</v>
      </c>
      <c r="F37" s="210">
        <v>0</v>
      </c>
      <c r="G37" s="210">
        <v>2.9663196056868932E-2</v>
      </c>
      <c r="H37" s="210">
        <v>7.9771540793456636E-2</v>
      </c>
      <c r="I37" s="210">
        <v>0.1844093909820041</v>
      </c>
      <c r="J37" s="210">
        <v>0.32400282575497791</v>
      </c>
      <c r="K37" s="210">
        <v>0.76587496385858256</v>
      </c>
      <c r="L37" s="210">
        <v>1.1046168353923658</v>
      </c>
      <c r="M37" s="210">
        <v>1.5530674313928219</v>
      </c>
      <c r="N37" s="210">
        <v>1.8312585893341735</v>
      </c>
      <c r="O37" s="210">
        <v>1.349491781742767</v>
      </c>
      <c r="P37" s="210">
        <v>1.3619329669073181</v>
      </c>
      <c r="Q37" s="210">
        <v>0.74915837108418692</v>
      </c>
      <c r="R37" s="210">
        <v>0.65158987318537065</v>
      </c>
      <c r="S37" s="210">
        <v>0.24884158146363866</v>
      </c>
      <c r="T37" s="210">
        <v>0.15324323513189064</v>
      </c>
      <c r="U37" s="210">
        <v>0.1387727960371592</v>
      </c>
      <c r="V37" s="210">
        <v>9.9066294161465507E-2</v>
      </c>
      <c r="W37" s="210">
        <v>6.650103739344182E-2</v>
      </c>
      <c r="X37" s="210">
        <v>5.4941706855535344E-2</v>
      </c>
      <c r="Y37" s="210">
        <v>5.7706221672912505E-2</v>
      </c>
      <c r="Z37" s="210">
        <v>6.606003677461203E-2</v>
      </c>
      <c r="AA37" s="210">
        <v>6.2234980907295068E-2</v>
      </c>
      <c r="AB37" s="210">
        <v>7.6143389393102723E-2</v>
      </c>
      <c r="AC37" s="210">
        <v>6.9199515022521751E-2</v>
      </c>
      <c r="AD37" s="210">
        <v>5.0281356814346978E-2</v>
      </c>
      <c r="AE37" s="210">
        <v>0</v>
      </c>
      <c r="AF37" s="210">
        <v>0</v>
      </c>
      <c r="AG37" s="210">
        <v>0</v>
      </c>
      <c r="AH37" s="210">
        <v>4.8949541795373364E-4</v>
      </c>
      <c r="AI37" s="210">
        <v>8.2320839965834836E-3</v>
      </c>
      <c r="AJ37" s="210">
        <v>9.8877482744139655E-3</v>
      </c>
      <c r="AK37" s="210">
        <v>4.643125623563904E-2</v>
      </c>
      <c r="AL37" s="210">
        <v>3.7216631260680089E-2</v>
      </c>
      <c r="AM37" s="210">
        <v>4.3628560854674703E-2</v>
      </c>
      <c r="AN37" s="210">
        <v>2.6212529567700926E-2</v>
      </c>
    </row>
    <row r="38" spans="2:40" x14ac:dyDescent="0.25">
      <c r="B38" s="20" t="s">
        <v>138</v>
      </c>
      <c r="C38" s="20" t="s">
        <v>3</v>
      </c>
      <c r="D38" s="210">
        <v>0</v>
      </c>
      <c r="E38" s="210">
        <v>0</v>
      </c>
      <c r="F38" s="210">
        <v>0</v>
      </c>
      <c r="G38" s="210">
        <v>0.12193699171392933</v>
      </c>
      <c r="H38" s="210">
        <v>0.32791819499458985</v>
      </c>
      <c r="I38" s="210">
        <v>0.76016564083106464</v>
      </c>
      <c r="J38" s="210">
        <v>1.3365964085803939</v>
      </c>
      <c r="K38" s="210">
        <v>3.1872092607146425</v>
      </c>
      <c r="L38" s="210">
        <v>4.6045243674513134</v>
      </c>
      <c r="M38" s="210">
        <v>6.6796607168251629</v>
      </c>
      <c r="N38" s="210">
        <v>7.9133745795984538</v>
      </c>
      <c r="O38" s="210">
        <v>5.6634637913675689</v>
      </c>
      <c r="P38" s="210">
        <v>5.704212371348973</v>
      </c>
      <c r="Q38" s="210">
        <v>3.0348539307994784</v>
      </c>
      <c r="R38" s="210">
        <v>2.6071810194693938</v>
      </c>
      <c r="S38" s="210">
        <v>1.2007950920816342</v>
      </c>
      <c r="T38" s="210">
        <v>0.80848701196383388</v>
      </c>
      <c r="U38" s="210">
        <v>0.6694704709167425</v>
      </c>
      <c r="V38" s="210">
        <v>0.5048629573785135</v>
      </c>
      <c r="W38" s="210">
        <v>0.29063622662538791</v>
      </c>
      <c r="X38" s="210">
        <v>0.24183691015775111</v>
      </c>
      <c r="Y38" s="210">
        <v>0.2607240614641384</v>
      </c>
      <c r="Z38" s="210">
        <v>0.29680510492931944</v>
      </c>
      <c r="AA38" s="210">
        <v>0.20208480935809092</v>
      </c>
      <c r="AB38" s="210">
        <v>0.25838597477027747</v>
      </c>
      <c r="AC38" s="210">
        <v>0.23682628990245291</v>
      </c>
      <c r="AD38" s="210">
        <v>0.15392394613788696</v>
      </c>
      <c r="AE38" s="210">
        <v>0</v>
      </c>
      <c r="AF38" s="210">
        <v>0</v>
      </c>
      <c r="AG38" s="210">
        <v>0</v>
      </c>
      <c r="AH38" s="210">
        <v>0</v>
      </c>
      <c r="AI38" s="210">
        <v>7.1865903872286196E-2</v>
      </c>
      <c r="AJ38" s="210">
        <v>8.0235921453599701E-2</v>
      </c>
      <c r="AK38" s="210">
        <v>0.13896516406895643</v>
      </c>
      <c r="AL38" s="210">
        <v>9.7852649412068615E-2</v>
      </c>
      <c r="AM38" s="210">
        <v>0.12270972016661119</v>
      </c>
      <c r="AN38" s="210">
        <v>4.7373093098627805E-2</v>
      </c>
    </row>
    <row r="39" spans="2:40" x14ac:dyDescent="0.25">
      <c r="B39" s="20" t="s">
        <v>138</v>
      </c>
      <c r="C39" s="20" t="s">
        <v>4</v>
      </c>
      <c r="D39" s="210">
        <v>19.086710115824278</v>
      </c>
      <c r="E39" s="210">
        <v>5.5425267560887548</v>
      </c>
      <c r="F39" s="210">
        <v>5.0169473455008777</v>
      </c>
      <c r="G39" s="210">
        <v>5.8910300001078539</v>
      </c>
      <c r="H39" s="210">
        <v>16.911397909263229</v>
      </c>
      <c r="I39" s="210">
        <v>63.5080148430728</v>
      </c>
      <c r="J39" s="210">
        <v>99.753619493119132</v>
      </c>
      <c r="K39" s="210">
        <v>191.6733678487374</v>
      </c>
      <c r="L39" s="210">
        <v>257.47578880157795</v>
      </c>
      <c r="M39" s="210">
        <v>233.86382218446454</v>
      </c>
      <c r="N39" s="210">
        <v>246.06668670031524</v>
      </c>
      <c r="O39" s="210">
        <v>157.73346333431368</v>
      </c>
      <c r="P39" s="210">
        <v>140.77269133105983</v>
      </c>
      <c r="Q39" s="210">
        <v>95.621151991183979</v>
      </c>
      <c r="R39" s="210">
        <v>75.775805696171801</v>
      </c>
      <c r="S39" s="210">
        <v>28.605342931997029</v>
      </c>
      <c r="T39" s="210">
        <v>12.453663459053359</v>
      </c>
      <c r="U39" s="210">
        <v>15.962160668108481</v>
      </c>
      <c r="V39" s="210">
        <v>9.3778820780496517</v>
      </c>
      <c r="W39" s="210">
        <v>7.8721183357451991</v>
      </c>
      <c r="X39" s="210">
        <v>5.9479169861251648</v>
      </c>
      <c r="Y39" s="210">
        <v>4.6232084159071292</v>
      </c>
      <c r="Z39" s="210">
        <v>5.771331544405939</v>
      </c>
      <c r="AA39" s="210">
        <v>6.7863760169650504</v>
      </c>
      <c r="AB39" s="210">
        <v>8.8334972227937669</v>
      </c>
      <c r="AC39" s="210">
        <v>7.0869767715576018</v>
      </c>
      <c r="AD39" s="210">
        <v>3.9521484541664904</v>
      </c>
      <c r="AE39" s="210">
        <v>0</v>
      </c>
      <c r="AF39" s="210">
        <v>0</v>
      </c>
      <c r="AG39" s="210">
        <v>0</v>
      </c>
      <c r="AH39" s="210">
        <v>0</v>
      </c>
      <c r="AI39" s="210">
        <v>1.6834051437745075</v>
      </c>
      <c r="AJ39" s="210">
        <v>1.9556239314006234</v>
      </c>
      <c r="AK39" s="210">
        <v>7.0009940628740424</v>
      </c>
      <c r="AL39" s="210">
        <v>5.5610930253355946</v>
      </c>
      <c r="AM39" s="210">
        <v>5.473683051715625</v>
      </c>
      <c r="AN39" s="210">
        <v>2.727899016502306</v>
      </c>
    </row>
    <row r="40" spans="2:40" x14ac:dyDescent="0.25">
      <c r="B40" s="20" t="s">
        <v>138</v>
      </c>
      <c r="C40" s="20" t="s">
        <v>5</v>
      </c>
      <c r="D40" s="210">
        <v>253.85315953670968</v>
      </c>
      <c r="E40" s="210">
        <v>82.569121832500088</v>
      </c>
      <c r="F40" s="210">
        <v>80.067896964011197</v>
      </c>
      <c r="G40" s="210">
        <v>91.791676280006982</v>
      </c>
      <c r="H40" s="210">
        <v>261.86799000846491</v>
      </c>
      <c r="I40" s="210">
        <v>945.63756432199489</v>
      </c>
      <c r="J40" s="210">
        <v>1494.0010579219097</v>
      </c>
      <c r="K40" s="210">
        <v>2888.7242361854401</v>
      </c>
      <c r="L40" s="210">
        <v>3893.2342649604179</v>
      </c>
      <c r="M40" s="210">
        <v>3591.5023885166447</v>
      </c>
      <c r="N40" s="210">
        <v>3801.2765125945662</v>
      </c>
      <c r="O40" s="210">
        <v>2234.2110408028457</v>
      </c>
      <c r="P40" s="210">
        <v>1946.9991284633361</v>
      </c>
      <c r="Q40" s="210">
        <v>1212.1873513865394</v>
      </c>
      <c r="R40" s="210">
        <v>891.09705245514124</v>
      </c>
      <c r="S40" s="210">
        <v>534.62745650710349</v>
      </c>
      <c r="T40" s="210">
        <v>304.72594107944315</v>
      </c>
      <c r="U40" s="210">
        <v>199.82006742755038</v>
      </c>
      <c r="V40" s="210">
        <v>100.85208764928757</v>
      </c>
      <c r="W40" s="210">
        <v>84.180723334462527</v>
      </c>
      <c r="X40" s="210">
        <v>54.634103796823183</v>
      </c>
      <c r="Y40" s="210">
        <v>35.487033939134562</v>
      </c>
      <c r="Z40" s="210">
        <v>51.154394824905467</v>
      </c>
      <c r="AA40" s="210">
        <v>59.204489931991702</v>
      </c>
      <c r="AB40" s="210">
        <v>87.425894957556011</v>
      </c>
      <c r="AC40" s="210">
        <v>91.499500539775909</v>
      </c>
      <c r="AD40" s="210">
        <v>45.049762130602176</v>
      </c>
      <c r="AE40" s="210">
        <v>0</v>
      </c>
      <c r="AF40" s="210">
        <v>0</v>
      </c>
      <c r="AG40" s="210">
        <v>0</v>
      </c>
      <c r="AH40" s="210">
        <v>0</v>
      </c>
      <c r="AI40" s="210">
        <v>15.19143364599222</v>
      </c>
      <c r="AJ40" s="210">
        <v>18.818186850414349</v>
      </c>
      <c r="AK40" s="210">
        <v>66.646559548495134</v>
      </c>
      <c r="AL40" s="210">
        <v>44.291272924612713</v>
      </c>
      <c r="AM40" s="210">
        <v>65.061598416079505</v>
      </c>
      <c r="AN40" s="210">
        <v>24.644961266229075</v>
      </c>
    </row>
    <row r="41" spans="2:40" x14ac:dyDescent="0.25">
      <c r="B41" s="20" t="s">
        <v>138</v>
      </c>
      <c r="C41" s="20" t="s">
        <v>6</v>
      </c>
      <c r="D41" s="210">
        <v>633.59999999998934</v>
      </c>
      <c r="E41" s="210">
        <v>224.55884310346778</v>
      </c>
      <c r="F41" s="210">
        <v>227.68175133385864</v>
      </c>
      <c r="G41" s="210">
        <v>594.73064885514577</v>
      </c>
      <c r="H41" s="210">
        <v>1638.5286233241823</v>
      </c>
      <c r="I41" s="210">
        <v>2569.7117304774233</v>
      </c>
      <c r="J41" s="210">
        <v>3077.2014513377617</v>
      </c>
      <c r="K41" s="210">
        <v>2700.7839515115484</v>
      </c>
      <c r="L41" s="210">
        <v>1787.0936429681824</v>
      </c>
      <c r="M41" s="210">
        <v>1561.0566774375093</v>
      </c>
      <c r="N41" s="210">
        <v>720.05204222671819</v>
      </c>
      <c r="O41" s="210">
        <v>1689.5947218903984</v>
      </c>
      <c r="P41" s="210">
        <v>1368.4155059750083</v>
      </c>
      <c r="Q41" s="210">
        <v>1807.4535408404299</v>
      </c>
      <c r="R41" s="210">
        <v>1612.8242689221079</v>
      </c>
      <c r="S41" s="210">
        <v>1426.4077332752822</v>
      </c>
      <c r="T41" s="210">
        <v>1265.6397167872092</v>
      </c>
      <c r="U41" s="210">
        <v>1113.5772517646619</v>
      </c>
      <c r="V41" s="210">
        <v>1050.6688381800232</v>
      </c>
      <c r="W41" s="210">
        <v>996.32212000399886</v>
      </c>
      <c r="X41" s="210">
        <v>996.58971151597507</v>
      </c>
      <c r="Y41" s="210">
        <v>1042.4520100086993</v>
      </c>
      <c r="Z41" s="210">
        <v>1098.5847391400712</v>
      </c>
      <c r="AA41" s="210">
        <v>1249.8110199116782</v>
      </c>
      <c r="AB41" s="210">
        <v>1338.2587041466177</v>
      </c>
      <c r="AC41" s="210">
        <v>1541.9993864384669</v>
      </c>
      <c r="AD41" s="210">
        <v>1547.135628799042</v>
      </c>
      <c r="AE41" s="210">
        <v>1274.4213886231155</v>
      </c>
      <c r="AF41" s="210">
        <v>1242.9923492054077</v>
      </c>
      <c r="AG41" s="210">
        <v>1254.0991616208557</v>
      </c>
      <c r="AH41" s="210">
        <v>1300.4225160850547</v>
      </c>
      <c r="AI41" s="210">
        <v>1323.889525116123</v>
      </c>
      <c r="AJ41" s="210">
        <v>1378.2732698881009</v>
      </c>
      <c r="AK41" s="210">
        <v>1398.5196974914215</v>
      </c>
      <c r="AL41" s="210">
        <v>1407.0343786938247</v>
      </c>
      <c r="AM41" s="210">
        <v>1256.617503145826</v>
      </c>
      <c r="AN41" s="210">
        <v>1215.766566687882</v>
      </c>
    </row>
    <row r="43" spans="2:40" x14ac:dyDescent="0.25">
      <c r="B43" s="1" t="s">
        <v>683</v>
      </c>
    </row>
    <row r="44" spans="2:40" x14ac:dyDescent="0.25">
      <c r="B44" s="198" t="s">
        <v>147</v>
      </c>
      <c r="C44" s="198" t="s">
        <v>148</v>
      </c>
      <c r="D44" s="20">
        <v>2014</v>
      </c>
      <c r="E44" s="20">
        <v>2015</v>
      </c>
      <c r="F44" s="20">
        <v>2016</v>
      </c>
      <c r="G44" s="20">
        <v>2017</v>
      </c>
      <c r="H44" s="20">
        <v>2018</v>
      </c>
      <c r="I44" s="20">
        <v>2019</v>
      </c>
      <c r="J44" s="20">
        <v>2020</v>
      </c>
      <c r="K44" s="20">
        <v>2021</v>
      </c>
      <c r="L44" s="20">
        <v>2022</v>
      </c>
      <c r="M44" s="20">
        <v>2023</v>
      </c>
      <c r="N44" s="20">
        <v>2024</v>
      </c>
      <c r="O44" s="20">
        <v>2025</v>
      </c>
      <c r="P44" s="20">
        <v>2026</v>
      </c>
      <c r="Q44" s="20">
        <v>2027</v>
      </c>
      <c r="R44" s="20">
        <v>2028</v>
      </c>
      <c r="S44" s="20">
        <v>2029</v>
      </c>
      <c r="T44" s="20">
        <v>2030</v>
      </c>
      <c r="U44" s="20">
        <v>2031</v>
      </c>
      <c r="V44" s="20">
        <v>2032</v>
      </c>
      <c r="W44" s="20">
        <v>2033</v>
      </c>
      <c r="X44" s="20">
        <v>2034</v>
      </c>
      <c r="Y44" s="20">
        <v>2035</v>
      </c>
      <c r="Z44" s="20">
        <v>2036</v>
      </c>
      <c r="AA44" s="20">
        <v>2037</v>
      </c>
      <c r="AB44" s="20">
        <v>2038</v>
      </c>
      <c r="AC44" s="20">
        <v>2039</v>
      </c>
      <c r="AD44" s="20">
        <v>2040</v>
      </c>
      <c r="AE44" s="20">
        <v>2041</v>
      </c>
      <c r="AF44" s="20">
        <v>2042</v>
      </c>
      <c r="AG44" s="20">
        <v>2043</v>
      </c>
      <c r="AH44" s="20">
        <v>2044</v>
      </c>
      <c r="AI44" s="20">
        <v>2045</v>
      </c>
      <c r="AJ44" s="20">
        <v>2046</v>
      </c>
      <c r="AK44" s="20">
        <v>2047</v>
      </c>
      <c r="AL44" s="20">
        <v>2048</v>
      </c>
      <c r="AM44" s="20">
        <v>2049</v>
      </c>
      <c r="AN44" s="20">
        <v>2050</v>
      </c>
    </row>
    <row r="45" spans="2:40" x14ac:dyDescent="0.25">
      <c r="B45" s="20" t="s">
        <v>136</v>
      </c>
      <c r="C45" s="20" t="s">
        <v>2</v>
      </c>
      <c r="D45" s="85">
        <v>0</v>
      </c>
      <c r="E45" s="85">
        <v>0</v>
      </c>
      <c r="F45" s="85">
        <v>0</v>
      </c>
      <c r="G45" s="85">
        <v>2.0182632257301049E-3</v>
      </c>
      <c r="H45" s="85">
        <v>5.6670319557276588E-3</v>
      </c>
      <c r="I45" s="85">
        <v>9.852597231168549E-3</v>
      </c>
      <c r="J45" s="85">
        <v>1.5728105888732906E-2</v>
      </c>
      <c r="K45" s="85">
        <v>2.3322266079062046E-2</v>
      </c>
      <c r="L45" s="85">
        <v>3.3153921859820391E-2</v>
      </c>
      <c r="M45" s="85">
        <v>4.6005814946038545E-2</v>
      </c>
      <c r="N45" s="85">
        <v>6.2332175764454469E-2</v>
      </c>
      <c r="O45" s="85">
        <v>8.2958992430540751E-2</v>
      </c>
      <c r="P45" s="85">
        <v>0.10796789542255039</v>
      </c>
      <c r="Q45" s="85">
        <v>0.13586564175369392</v>
      </c>
      <c r="R45" s="85">
        <v>0.16597399718565661</v>
      </c>
      <c r="S45" s="85">
        <v>0.18489595314418111</v>
      </c>
      <c r="T45" s="85">
        <v>0.20228544113148406</v>
      </c>
      <c r="U45" s="85">
        <v>0.21822720151817224</v>
      </c>
      <c r="V45" s="85">
        <v>0.23254600778445295</v>
      </c>
      <c r="W45" s="85">
        <v>0.24335150822707813</v>
      </c>
      <c r="X45" s="85">
        <v>0.25193523796573253</v>
      </c>
      <c r="Y45" s="85">
        <v>0.25679688338059797</v>
      </c>
      <c r="Z45" s="85">
        <v>0.26006553917644359</v>
      </c>
      <c r="AA45" s="85">
        <v>0.26292979562679375</v>
      </c>
      <c r="AB45" s="85">
        <v>0.26493507947348638</v>
      </c>
      <c r="AC45" s="85">
        <v>0.26595608594743725</v>
      </c>
      <c r="AD45" s="85">
        <v>0.26643837483787697</v>
      </c>
      <c r="AE45" s="85">
        <v>0.26641448179095717</v>
      </c>
      <c r="AF45" s="85">
        <v>0.2660960658041166</v>
      </c>
      <c r="AG45" s="85">
        <v>0.26529220547749999</v>
      </c>
      <c r="AH45" s="85">
        <v>0.26450916874808489</v>
      </c>
      <c r="AI45" s="85">
        <v>0.26344865342764751</v>
      </c>
      <c r="AJ45" s="85">
        <v>0.26280815167749283</v>
      </c>
      <c r="AK45" s="85">
        <v>0.26188260018934278</v>
      </c>
      <c r="AL45" s="85">
        <v>0.26129278396243394</v>
      </c>
      <c r="AM45" s="85">
        <v>0.26045038956642175</v>
      </c>
      <c r="AN45" s="85">
        <v>0.25975555207226464</v>
      </c>
    </row>
    <row r="46" spans="2:40" x14ac:dyDescent="0.25">
      <c r="B46" s="20" t="s">
        <v>136</v>
      </c>
      <c r="C46" s="20" t="s">
        <v>3</v>
      </c>
      <c r="D46" s="85">
        <v>0</v>
      </c>
      <c r="E46" s="85">
        <v>0</v>
      </c>
      <c r="F46" s="85">
        <v>0</v>
      </c>
      <c r="G46" s="85">
        <v>8.3925293923704271E-4</v>
      </c>
      <c r="H46" s="85">
        <v>2.3565178044970716E-3</v>
      </c>
      <c r="I46" s="85">
        <v>4.0984611015333107E-3</v>
      </c>
      <c r="J46" s="85">
        <v>6.5440279410892638E-3</v>
      </c>
      <c r="K46" s="85">
        <v>9.7697952186876803E-3</v>
      </c>
      <c r="L46" s="85">
        <v>1.3958037830019848E-2</v>
      </c>
      <c r="M46" s="85">
        <v>1.9615240788999205E-2</v>
      </c>
      <c r="N46" s="85">
        <v>2.6837298245942401E-2</v>
      </c>
      <c r="O46" s="85">
        <v>3.6340328191010005E-2</v>
      </c>
      <c r="P46" s="85">
        <v>4.7965283300351796E-2</v>
      </c>
      <c r="Q46" s="85">
        <v>6.2018491408990198E-2</v>
      </c>
      <c r="R46" s="85">
        <v>7.7542469729754787E-2</v>
      </c>
      <c r="S46" s="85">
        <v>9.1188312935199883E-2</v>
      </c>
      <c r="T46" s="85">
        <v>0.10495478604420114</v>
      </c>
      <c r="U46" s="85">
        <v>0.11744089995692274</v>
      </c>
      <c r="V46" s="85">
        <v>0.12962280805633561</v>
      </c>
      <c r="W46" s="85">
        <v>0.13892121647685934</v>
      </c>
      <c r="X46" s="85">
        <v>0.14723239551660819</v>
      </c>
      <c r="Y46" s="85">
        <v>0.15219420139224021</v>
      </c>
      <c r="Z46" s="85">
        <v>0.15631237821713295</v>
      </c>
      <c r="AA46" s="85">
        <v>0.15915157073881214</v>
      </c>
      <c r="AB46" s="85">
        <v>0.16150702353035093</v>
      </c>
      <c r="AC46" s="85">
        <v>0.16277334013194464</v>
      </c>
      <c r="AD46" s="85">
        <v>0.16372314752566042</v>
      </c>
      <c r="AE46" s="85">
        <v>0.16400870465755635</v>
      </c>
      <c r="AF46" s="85">
        <v>0.16411780362605929</v>
      </c>
      <c r="AG46" s="85">
        <v>0.16375350565644092</v>
      </c>
      <c r="AH46" s="85">
        <v>0.16340366705602954</v>
      </c>
      <c r="AI46" s="85">
        <v>0.16282978284567076</v>
      </c>
      <c r="AJ46" s="85">
        <v>0.16251689787864484</v>
      </c>
      <c r="AK46" s="85">
        <v>0.16200107045193488</v>
      </c>
      <c r="AL46" s="85">
        <v>0.16169440596136961</v>
      </c>
      <c r="AM46" s="85">
        <v>0.16119363501632841</v>
      </c>
      <c r="AN46" s="85">
        <v>0.16078480091153538</v>
      </c>
    </row>
    <row r="47" spans="2:40" x14ac:dyDescent="0.25">
      <c r="B47" s="20" t="s">
        <v>136</v>
      </c>
      <c r="C47" s="20" t="s">
        <v>4</v>
      </c>
      <c r="D47" s="85">
        <v>0.38203910600903901</v>
      </c>
      <c r="E47" s="85">
        <v>0.49992469884002472</v>
      </c>
      <c r="F47" s="85">
        <v>0.61081237546656009</v>
      </c>
      <c r="G47" s="85">
        <v>0.84887379345215774</v>
      </c>
      <c r="H47" s="85">
        <v>1.1500979426286795</v>
      </c>
      <c r="I47" s="85">
        <v>1.5938152516880264</v>
      </c>
      <c r="J47" s="85">
        <v>2.1320773669564108</v>
      </c>
      <c r="K47" s="85">
        <v>2.8909003448381716</v>
      </c>
      <c r="L47" s="85">
        <v>3.8239010634093296</v>
      </c>
      <c r="M47" s="85">
        <v>5.0014641187594622</v>
      </c>
      <c r="N47" s="85">
        <v>6.4535470842293883</v>
      </c>
      <c r="O47" s="85">
        <v>8.1289718152627142</v>
      </c>
      <c r="P47" s="85">
        <v>10.084111769486313</v>
      </c>
      <c r="Q47" s="85">
        <v>11.947458294696043</v>
      </c>
      <c r="R47" s="85">
        <v>13.798683573744718</v>
      </c>
      <c r="S47" s="85">
        <v>14.38173149797727</v>
      </c>
      <c r="T47" s="85">
        <v>14.665012642384363</v>
      </c>
      <c r="U47" s="85">
        <v>15.053826548573561</v>
      </c>
      <c r="V47" s="85">
        <v>15.227115696935186</v>
      </c>
      <c r="W47" s="85">
        <v>15.420443760954111</v>
      </c>
      <c r="X47" s="85">
        <v>15.428852606712905</v>
      </c>
      <c r="Y47" s="85">
        <v>15.48038085647624</v>
      </c>
      <c r="Z47" s="85">
        <v>15.42421405600305</v>
      </c>
      <c r="AA47" s="85">
        <v>15.427825229640073</v>
      </c>
      <c r="AB47" s="85">
        <v>15.375649965130307</v>
      </c>
      <c r="AC47" s="85">
        <v>15.343985776127218</v>
      </c>
      <c r="AD47" s="85">
        <v>15.279376779508475</v>
      </c>
      <c r="AE47" s="85">
        <v>15.231527375408676</v>
      </c>
      <c r="AF47" s="85">
        <v>15.166087902863937</v>
      </c>
      <c r="AG47" s="85">
        <v>15.103608914003271</v>
      </c>
      <c r="AH47" s="85">
        <v>15.042111954004858</v>
      </c>
      <c r="AI47" s="85">
        <v>14.972401704160267</v>
      </c>
      <c r="AJ47" s="85">
        <v>14.926399690166976</v>
      </c>
      <c r="AK47" s="85">
        <v>14.86670917372955</v>
      </c>
      <c r="AL47" s="85">
        <v>14.825891805213738</v>
      </c>
      <c r="AM47" s="85">
        <v>14.775474910900449</v>
      </c>
      <c r="AN47" s="85">
        <v>14.733350718168971</v>
      </c>
    </row>
    <row r="48" spans="2:40" x14ac:dyDescent="0.25">
      <c r="B48" s="20" t="s">
        <v>136</v>
      </c>
      <c r="C48" s="20" t="s">
        <v>5</v>
      </c>
      <c r="D48" s="85">
        <v>1.2689608939909134</v>
      </c>
      <c r="E48" s="85">
        <v>1.6747714454442162</v>
      </c>
      <c r="F48" s="85">
        <v>2.0645622005477873</v>
      </c>
      <c r="G48" s="85">
        <v>2.9139613751112559</v>
      </c>
      <c r="H48" s="85">
        <v>4.0130008277509308</v>
      </c>
      <c r="I48" s="85">
        <v>5.6321899966609434</v>
      </c>
      <c r="J48" s="85">
        <v>7.6247075254173486</v>
      </c>
      <c r="K48" s="85">
        <v>10.520197927106629</v>
      </c>
      <c r="L48" s="85">
        <v>14.125327061550822</v>
      </c>
      <c r="M48" s="85">
        <v>19.076743226904025</v>
      </c>
      <c r="N48" s="85">
        <v>25.29136927523647</v>
      </c>
      <c r="O48" s="85">
        <v>33.245109397885713</v>
      </c>
      <c r="P48" s="85">
        <v>42.819747108729473</v>
      </c>
      <c r="Q48" s="85">
        <v>53.921434810473428</v>
      </c>
      <c r="R48" s="85">
        <v>65.910893854685895</v>
      </c>
      <c r="S48" s="85">
        <v>76.984971081376926</v>
      </c>
      <c r="T48" s="85">
        <v>88.070212605491548</v>
      </c>
      <c r="U48" s="85">
        <v>97.6133395398099</v>
      </c>
      <c r="V48" s="85">
        <v>106.78197454646518</v>
      </c>
      <c r="W48" s="85">
        <v>113.50295026332346</v>
      </c>
      <c r="X48" s="85">
        <v>119.33864303453119</v>
      </c>
      <c r="Y48" s="85">
        <v>122.95457938588906</v>
      </c>
      <c r="Z48" s="85">
        <v>125.87000402849186</v>
      </c>
      <c r="AA48" s="85">
        <v>127.82647504656715</v>
      </c>
      <c r="AB48" s="85">
        <v>129.38381306643353</v>
      </c>
      <c r="AC48" s="85">
        <v>130.0922338969614</v>
      </c>
      <c r="AD48" s="85">
        <v>130.54144318601121</v>
      </c>
      <c r="AE48" s="85">
        <v>130.60121617860705</v>
      </c>
      <c r="AF48" s="85">
        <v>130.51776441882512</v>
      </c>
      <c r="AG48" s="85">
        <v>130.1216917142286</v>
      </c>
      <c r="AH48" s="85">
        <v>129.73581084380703</v>
      </c>
      <c r="AI48" s="85">
        <v>129.20200558889903</v>
      </c>
      <c r="AJ48" s="85">
        <v>128.87395048050828</v>
      </c>
      <c r="AK48" s="85">
        <v>128.42382901734516</v>
      </c>
      <c r="AL48" s="85">
        <v>128.13844556641055</v>
      </c>
      <c r="AM48" s="85">
        <v>127.72402655301805</v>
      </c>
      <c r="AN48" s="85">
        <v>127.38192989533084</v>
      </c>
    </row>
    <row r="49" spans="2:40" x14ac:dyDescent="0.25">
      <c r="B49" s="20" t="s">
        <v>136</v>
      </c>
      <c r="C49" s="20" t="s">
        <v>6</v>
      </c>
      <c r="D49" s="85">
        <v>3.1680000000000281</v>
      </c>
      <c r="E49" s="85">
        <v>4.2907942155173542</v>
      </c>
      <c r="F49" s="85">
        <v>5.4292029721866149</v>
      </c>
      <c r="G49" s="85">
        <v>7.891409933911917</v>
      </c>
      <c r="H49" s="85">
        <v>11.194724366467053</v>
      </c>
      <c r="I49" s="85">
        <v>14.891729985711118</v>
      </c>
      <c r="J49" s="85">
        <v>19.128154979318506</v>
      </c>
      <c r="K49" s="85">
        <v>23.088135263327356</v>
      </c>
      <c r="L49" s="85">
        <v>27.251874219319237</v>
      </c>
      <c r="M49" s="85">
        <v>30.957054807394425</v>
      </c>
      <c r="N49" s="85">
        <v>34.677441438498477</v>
      </c>
      <c r="O49" s="85">
        <v>38.658737545004819</v>
      </c>
      <c r="P49" s="85">
        <v>42.244525006565873</v>
      </c>
      <c r="Q49" s="85">
        <v>46.089596772023974</v>
      </c>
      <c r="R49" s="85">
        <v>48.71746722737246</v>
      </c>
      <c r="S49" s="85">
        <v>50.773106775252486</v>
      </c>
      <c r="T49" s="85">
        <v>51.769894990335857</v>
      </c>
      <c r="U49" s="85">
        <v>53.726046486053178</v>
      </c>
      <c r="V49" s="85">
        <v>54.995830796186794</v>
      </c>
      <c r="W49" s="85">
        <v>56.852530574144211</v>
      </c>
      <c r="X49" s="85">
        <v>58.130204320016723</v>
      </c>
      <c r="Y49" s="85">
        <v>59.700470432882881</v>
      </c>
      <c r="Z49" s="85">
        <v>60.921647486148863</v>
      </c>
      <c r="AA49" s="85">
        <v>62.587597993030691</v>
      </c>
      <c r="AB49" s="85">
        <v>64.081304080720471</v>
      </c>
      <c r="AC49" s="85">
        <v>65.75442369344718</v>
      </c>
      <c r="AD49" s="85">
        <v>67.323594058113443</v>
      </c>
      <c r="AE49" s="85">
        <v>69.141994680282266</v>
      </c>
      <c r="AF49" s="85">
        <v>70.913457462610708</v>
      </c>
      <c r="AG49" s="85">
        <v>72.673890099812283</v>
      </c>
      <c r="AH49" s="85">
        <v>74.464142761636452</v>
      </c>
      <c r="AI49" s="85">
        <v>76.757175445467269</v>
      </c>
      <c r="AJ49" s="85">
        <v>79.217272646078712</v>
      </c>
      <c r="AK49" s="85">
        <v>82.445966641611136</v>
      </c>
      <c r="AL49" s="85">
        <v>85.871986773376875</v>
      </c>
      <c r="AM49" s="85">
        <v>89.626915753394442</v>
      </c>
      <c r="AN49" s="85">
        <v>93.553117358890262</v>
      </c>
    </row>
    <row r="50" spans="2:40" x14ac:dyDescent="0.25">
      <c r="B50" s="20" t="s">
        <v>137</v>
      </c>
      <c r="C50" s="20" t="s">
        <v>2</v>
      </c>
      <c r="D50" s="85">
        <v>0</v>
      </c>
      <c r="E50" s="85">
        <v>0</v>
      </c>
      <c r="F50" s="85">
        <v>0</v>
      </c>
      <c r="G50" s="85">
        <v>1.750711514286776E-3</v>
      </c>
      <c r="H50" s="85">
        <v>5.6872900775291795E-3</v>
      </c>
      <c r="I50" s="85">
        <v>1.2642392637119349E-2</v>
      </c>
      <c r="J50" s="85">
        <v>2.3950971275563331E-2</v>
      </c>
      <c r="K50" s="85">
        <v>4.5129226484329522E-2</v>
      </c>
      <c r="L50" s="85">
        <v>7.4102494022509485E-2</v>
      </c>
      <c r="M50" s="85">
        <v>0.11294013677400194</v>
      </c>
      <c r="N50" s="85">
        <v>0.15909704437196992</v>
      </c>
      <c r="O50" s="85">
        <v>0.19998293109980528</v>
      </c>
      <c r="P50" s="85">
        <v>0.24401097584180884</v>
      </c>
      <c r="Q50" s="85">
        <v>0.27852988927617517</v>
      </c>
      <c r="R50" s="85">
        <v>0.31212573944876859</v>
      </c>
      <c r="S50" s="85">
        <v>0.32947005845244987</v>
      </c>
      <c r="T50" s="85">
        <v>0.34372574369894671</v>
      </c>
      <c r="U50" s="85">
        <v>0.35652481021832055</v>
      </c>
      <c r="V50" s="85">
        <v>0.36742190112348533</v>
      </c>
      <c r="W50" s="85">
        <v>0.37541562191685812</v>
      </c>
      <c r="X50" s="85">
        <v>0.38181074699272322</v>
      </c>
      <c r="Y50" s="85">
        <v>0.38598961145147992</v>
      </c>
      <c r="Z50" s="85">
        <v>0.38941409761268181</v>
      </c>
      <c r="AA50" s="85">
        <v>0.39257195979594345</v>
      </c>
      <c r="AB50" s="85">
        <v>0.39554852517644795</v>
      </c>
      <c r="AC50" s="85">
        <v>0.39787182363195961</v>
      </c>
      <c r="AD50" s="85">
        <v>0.39950557251473534</v>
      </c>
      <c r="AE50" s="85">
        <v>0.39950531460155003</v>
      </c>
      <c r="AF50" s="85">
        <v>0.39886539541747967</v>
      </c>
      <c r="AG50" s="85">
        <v>0.39861968027805827</v>
      </c>
      <c r="AH50" s="85">
        <v>0.39842425914316837</v>
      </c>
      <c r="AI50" s="85">
        <v>0.39818548048864316</v>
      </c>
      <c r="AJ50" s="85">
        <v>0.39823412331418567</v>
      </c>
      <c r="AK50" s="85">
        <v>0.39875356836869541</v>
      </c>
      <c r="AL50" s="85">
        <v>0.3992498495294608</v>
      </c>
      <c r="AM50" s="85">
        <v>0.39961168934485586</v>
      </c>
      <c r="AN50" s="85">
        <v>0.39965592653120913</v>
      </c>
    </row>
    <row r="51" spans="2:40" x14ac:dyDescent="0.25">
      <c r="B51" s="20" t="s">
        <v>137</v>
      </c>
      <c r="C51" s="20" t="s">
        <v>3</v>
      </c>
      <c r="D51" s="85">
        <v>0</v>
      </c>
      <c r="E51" s="85">
        <v>0</v>
      </c>
      <c r="F51" s="85">
        <v>0</v>
      </c>
      <c r="G51" s="85">
        <v>7.244689489033446E-4</v>
      </c>
      <c r="H51" s="85">
        <v>2.3534803026954128E-3</v>
      </c>
      <c r="I51" s="85">
        <v>5.2351381847217894E-3</v>
      </c>
      <c r="J51" s="85">
        <v>9.9219100212562857E-3</v>
      </c>
      <c r="K51" s="85">
        <v>1.8797050221791775E-2</v>
      </c>
      <c r="L51" s="85">
        <v>3.0965909799881421E-2</v>
      </c>
      <c r="M51" s="85">
        <v>4.779624652922923E-2</v>
      </c>
      <c r="N51" s="85">
        <v>6.7902172375351011E-2</v>
      </c>
      <c r="O51" s="85">
        <v>8.5807531916483049E-2</v>
      </c>
      <c r="P51" s="85">
        <v>0.10516202760353989</v>
      </c>
      <c r="Q51" s="85">
        <v>0.12120769565240087</v>
      </c>
      <c r="R51" s="85">
        <v>0.1370539697525211</v>
      </c>
      <c r="S51" s="85">
        <v>0.14854610758934322</v>
      </c>
      <c r="T51" s="85">
        <v>0.15906494869958648</v>
      </c>
      <c r="U51" s="85">
        <v>0.16812815867608927</v>
      </c>
      <c r="V51" s="85">
        <v>0.17654043118522439</v>
      </c>
      <c r="W51" s="85">
        <v>0.18264964116114657</v>
      </c>
      <c r="X51" s="85">
        <v>0.1881077227919298</v>
      </c>
      <c r="Y51" s="85">
        <v>0.19162939021686476</v>
      </c>
      <c r="Z51" s="85">
        <v>0.1948366554607649</v>
      </c>
      <c r="AA51" s="85">
        <v>0.19714737224923062</v>
      </c>
      <c r="AB51" s="85">
        <v>0.19939587214205434</v>
      </c>
      <c r="AC51" s="85">
        <v>0.20107496371244643</v>
      </c>
      <c r="AD51" s="85">
        <v>0.20242492049317845</v>
      </c>
      <c r="AE51" s="85">
        <v>0.20278264218864345</v>
      </c>
      <c r="AF51" s="85">
        <v>0.20282546829737524</v>
      </c>
      <c r="AG51" s="85">
        <v>0.20287195244154893</v>
      </c>
      <c r="AH51" s="85">
        <v>0.20294854018820208</v>
      </c>
      <c r="AI51" s="85">
        <v>0.20306283697289124</v>
      </c>
      <c r="AJ51" s="85">
        <v>0.20333071842958075</v>
      </c>
      <c r="AK51" s="85">
        <v>0.20351091378761513</v>
      </c>
      <c r="AL51" s="85">
        <v>0.20367640212637528</v>
      </c>
      <c r="AM51" s="85">
        <v>0.20366354268257453</v>
      </c>
      <c r="AN51" s="85">
        <v>0.20348259958179368</v>
      </c>
    </row>
    <row r="52" spans="2:40" x14ac:dyDescent="0.25">
      <c r="B52" s="20" t="s">
        <v>137</v>
      </c>
      <c r="C52" s="20" t="s">
        <v>4</v>
      </c>
      <c r="D52" s="85">
        <v>0.3818866541627623</v>
      </c>
      <c r="E52" s="85">
        <v>0.49625471813914268</v>
      </c>
      <c r="F52" s="85">
        <v>0.60186802990741928</v>
      </c>
      <c r="G52" s="85">
        <v>0.77980903890129638</v>
      </c>
      <c r="H52" s="85">
        <v>1.1271361127389377</v>
      </c>
      <c r="I52" s="85">
        <v>2.0228263191041265</v>
      </c>
      <c r="J52" s="85">
        <v>3.2923897245404183</v>
      </c>
      <c r="K52" s="85">
        <v>5.4466145911044626</v>
      </c>
      <c r="L52" s="85">
        <v>8.1925048229940138</v>
      </c>
      <c r="M52" s="85">
        <v>10.938668262695654</v>
      </c>
      <c r="N52" s="85">
        <v>13.935087826227219</v>
      </c>
      <c r="O52" s="85">
        <v>16.379343420488677</v>
      </c>
      <c r="P52" s="85">
        <v>18.829007213546657</v>
      </c>
      <c r="Q52" s="85">
        <v>20.770036743933716</v>
      </c>
      <c r="R52" s="85">
        <v>22.517182376771018</v>
      </c>
      <c r="S52" s="85">
        <v>22.988571056961241</v>
      </c>
      <c r="T52" s="85">
        <v>23.160103412362098</v>
      </c>
      <c r="U52" s="85">
        <v>23.460754206351798</v>
      </c>
      <c r="V52" s="85">
        <v>23.592243628133268</v>
      </c>
      <c r="W52" s="85">
        <v>23.750686239556252</v>
      </c>
      <c r="X52" s="85">
        <v>23.788184902272352</v>
      </c>
      <c r="Y52" s="85">
        <v>23.853262122796654</v>
      </c>
      <c r="Z52" s="85">
        <v>23.863695122807727</v>
      </c>
      <c r="AA52" s="85">
        <v>23.92342090803561</v>
      </c>
      <c r="AB52" s="85">
        <v>23.966820026971309</v>
      </c>
      <c r="AC52" s="85">
        <v>24.013242617810512</v>
      </c>
      <c r="AD52" s="85">
        <v>24.014454112253315</v>
      </c>
      <c r="AE52" s="85">
        <v>23.974861285882113</v>
      </c>
      <c r="AF52" s="85">
        <v>23.895799159391789</v>
      </c>
      <c r="AG52" s="85">
        <v>23.855722468845361</v>
      </c>
      <c r="AH52" s="85">
        <v>23.817989020790208</v>
      </c>
      <c r="AI52" s="85">
        <v>23.797682890453743</v>
      </c>
      <c r="AJ52" s="85">
        <v>23.794375420435049</v>
      </c>
      <c r="AK52" s="85">
        <v>23.819149357681489</v>
      </c>
      <c r="AL52" s="85">
        <v>23.842327121766331</v>
      </c>
      <c r="AM52" s="85">
        <v>23.854378115360188</v>
      </c>
      <c r="AN52" s="85">
        <v>23.84716928028962</v>
      </c>
    </row>
    <row r="53" spans="2:40" x14ac:dyDescent="0.25">
      <c r="B53" s="20" t="s">
        <v>137</v>
      </c>
      <c r="C53" s="20" t="s">
        <v>5</v>
      </c>
      <c r="D53" s="85">
        <v>1.2691133458372308</v>
      </c>
      <c r="E53" s="85">
        <v>1.6784414261451326</v>
      </c>
      <c r="F53" s="85">
        <v>2.073506546106946</v>
      </c>
      <c r="G53" s="85">
        <v>2.7276853240886978</v>
      </c>
      <c r="H53" s="85">
        <v>4.0167985364888743</v>
      </c>
      <c r="I53" s="85">
        <v>7.2967178621087401</v>
      </c>
      <c r="J53" s="85">
        <v>11.998078161169548</v>
      </c>
      <c r="K53" s="85">
        <v>20.110551403245175</v>
      </c>
      <c r="L53" s="85">
        <v>30.545292123272155</v>
      </c>
      <c r="M53" s="85">
        <v>41.507095489337253</v>
      </c>
      <c r="N53" s="85">
        <v>53.663047140560693</v>
      </c>
      <c r="O53" s="85">
        <v>64.076391897461107</v>
      </c>
      <c r="P53" s="85">
        <v>74.748050119111994</v>
      </c>
      <c r="Q53" s="85">
        <v>84.659768500363299</v>
      </c>
      <c r="R53" s="85">
        <v>94.176273706790965</v>
      </c>
      <c r="S53" s="85">
        <v>102.16254282489326</v>
      </c>
      <c r="T53" s="85">
        <v>109.48885265380471</v>
      </c>
      <c r="U53" s="85">
        <v>115.30664956518605</v>
      </c>
      <c r="V53" s="85">
        <v>120.64567983123534</v>
      </c>
      <c r="W53" s="85">
        <v>124.47102505780252</v>
      </c>
      <c r="X53" s="85">
        <v>127.83336806368496</v>
      </c>
      <c r="Y53" s="85">
        <v>129.98149791274747</v>
      </c>
      <c r="Z53" s="85">
        <v>131.90637370645004</v>
      </c>
      <c r="AA53" s="85">
        <v>133.37436295165946</v>
      </c>
      <c r="AB53" s="85">
        <v>134.79647245073431</v>
      </c>
      <c r="AC53" s="85">
        <v>135.87485701638036</v>
      </c>
      <c r="AD53" s="85">
        <v>136.72867612419986</v>
      </c>
      <c r="AE53" s="85">
        <v>137.0121795076208</v>
      </c>
      <c r="AF53" s="85">
        <v>137.0840637196487</v>
      </c>
      <c r="AG53" s="85">
        <v>137.15507215255849</v>
      </c>
      <c r="AH53" s="85">
        <v>137.24747266611527</v>
      </c>
      <c r="AI53" s="85">
        <v>137.29369663824758</v>
      </c>
      <c r="AJ53" s="85">
        <v>137.44283950654926</v>
      </c>
      <c r="AK53" s="85">
        <v>137.53412210193545</v>
      </c>
      <c r="AL53" s="85">
        <v>137.61442952688307</v>
      </c>
      <c r="AM53" s="85">
        <v>137.55010585486482</v>
      </c>
      <c r="AN53" s="85">
        <v>137.37050873713872</v>
      </c>
    </row>
    <row r="54" spans="2:40" x14ac:dyDescent="0.25">
      <c r="B54" s="20" t="s">
        <v>137</v>
      </c>
      <c r="C54" s="20" t="s">
        <v>6</v>
      </c>
      <c r="D54" s="85">
        <v>3.1679999999999873</v>
      </c>
      <c r="E54" s="85">
        <v>4.2907942155173195</v>
      </c>
      <c r="F54" s="85">
        <v>5.4292029721865962</v>
      </c>
      <c r="G54" s="85">
        <v>8.1471330751871118</v>
      </c>
      <c r="H54" s="85">
        <v>13.782418829447126</v>
      </c>
      <c r="I54" s="85">
        <v>21.909856374219306</v>
      </c>
      <c r="J54" s="85">
        <v>31.747684205557576</v>
      </c>
      <c r="K54" s="85">
        <v>41.181108542010605</v>
      </c>
      <c r="L54" s="85">
        <v>49.131984206318194</v>
      </c>
      <c r="M54" s="85">
        <v>55.570245597789395</v>
      </c>
      <c r="N54" s="85">
        <v>59.886486736419883</v>
      </c>
      <c r="O54" s="85">
        <v>65.225135536487358</v>
      </c>
      <c r="P54" s="85">
        <v>69.361102828221789</v>
      </c>
      <c r="Q54" s="85">
        <v>74.415448653109337</v>
      </c>
      <c r="R54" s="85">
        <v>78.399818305536002</v>
      </c>
      <c r="S54" s="85">
        <v>81.983854730429485</v>
      </c>
      <c r="T54" s="85">
        <v>84.715774519776488</v>
      </c>
      <c r="U54" s="85">
        <v>87.981982543911556</v>
      </c>
      <c r="V54" s="85">
        <v>90.787578032525914</v>
      </c>
      <c r="W54" s="85">
        <v>93.967608405820329</v>
      </c>
      <c r="X54" s="85">
        <v>96.81476550941386</v>
      </c>
      <c r="Y54" s="85">
        <v>99.960809150306432</v>
      </c>
      <c r="Z54" s="85">
        <v>102.99723413323407</v>
      </c>
      <c r="AA54" s="85">
        <v>106.62238221893301</v>
      </c>
      <c r="AB54" s="85">
        <v>110.30835934515153</v>
      </c>
      <c r="AC54" s="85">
        <v>114.51257062606543</v>
      </c>
      <c r="AD54" s="85">
        <v>118.65378450048182</v>
      </c>
      <c r="AE54" s="85">
        <v>122.41082879375136</v>
      </c>
      <c r="AF54" s="85">
        <v>126.07462584501745</v>
      </c>
      <c r="AG54" s="85">
        <v>129.75351775993576</v>
      </c>
      <c r="AH54" s="85">
        <v>133.5475455896194</v>
      </c>
      <c r="AI54" s="85">
        <v>137.73061553466968</v>
      </c>
      <c r="AJ54" s="85">
        <v>142.13973962253041</v>
      </c>
      <c r="AK54" s="85">
        <v>147.11613754553835</v>
      </c>
      <c r="AL54" s="85">
        <v>152.24655210950976</v>
      </c>
      <c r="AM54" s="85">
        <v>157.30318283379157</v>
      </c>
      <c r="AN54" s="85">
        <v>162.38964559026405</v>
      </c>
    </row>
    <row r="55" spans="2:40" x14ac:dyDescent="0.25">
      <c r="B55" s="20" t="s">
        <v>138</v>
      </c>
      <c r="C55" s="20" t="s">
        <v>2</v>
      </c>
      <c r="D55" s="85">
        <v>0</v>
      </c>
      <c r="E55" s="85">
        <v>0</v>
      </c>
      <c r="F55" s="85">
        <v>0</v>
      </c>
      <c r="G55" s="85">
        <v>1.4831598028434466E-3</v>
      </c>
      <c r="H55" s="85">
        <v>5.4717368425162786E-3</v>
      </c>
      <c r="I55" s="85">
        <v>1.4692206391616483E-2</v>
      </c>
      <c r="J55" s="85">
        <v>3.0892347679365377E-2</v>
      </c>
      <c r="K55" s="85">
        <v>6.9186095872294504E-2</v>
      </c>
      <c r="L55" s="85">
        <v>0.12441693764191279</v>
      </c>
      <c r="M55" s="85">
        <v>0.20207030921155389</v>
      </c>
      <c r="N55" s="85">
        <v>0.29363323867826258</v>
      </c>
      <c r="O55" s="85">
        <v>0.3611078277654009</v>
      </c>
      <c r="P55" s="85">
        <v>0.42920447611076684</v>
      </c>
      <c r="Q55" s="85">
        <v>0.46666239466497622</v>
      </c>
      <c r="R55" s="85">
        <v>0.49924188832424476</v>
      </c>
      <c r="S55" s="85">
        <v>0.51168396739742661</v>
      </c>
      <c r="T55" s="85">
        <v>0.51934612915402123</v>
      </c>
      <c r="U55" s="85">
        <v>0.52628476895587917</v>
      </c>
      <c r="V55" s="85">
        <v>0.53123808366395242</v>
      </c>
      <c r="W55" s="85">
        <v>0.53456313553362445</v>
      </c>
      <c r="X55" s="85">
        <v>0.53731022087640123</v>
      </c>
      <c r="Y55" s="85">
        <v>0.54019553196004688</v>
      </c>
      <c r="Z55" s="85">
        <v>0.54349853379877744</v>
      </c>
      <c r="AA55" s="85">
        <v>0.54661028284414226</v>
      </c>
      <c r="AB55" s="85">
        <v>0.55041745231379735</v>
      </c>
      <c r="AC55" s="85">
        <v>0.55387742806492346</v>
      </c>
      <c r="AD55" s="85">
        <v>0.55639149590564074</v>
      </c>
      <c r="AE55" s="85">
        <v>0.55590495701983333</v>
      </c>
      <c r="AF55" s="85">
        <v>0.55430807886055056</v>
      </c>
      <c r="AG55" s="85">
        <v>0.55429666818227907</v>
      </c>
      <c r="AH55" s="85">
        <v>0.5543211429531768</v>
      </c>
      <c r="AI55" s="85">
        <v>0.55473274715300591</v>
      </c>
      <c r="AJ55" s="85">
        <v>0.55522713456672668</v>
      </c>
      <c r="AK55" s="85">
        <v>0.55754869737850854</v>
      </c>
      <c r="AL55" s="85">
        <v>0.55940952894154261</v>
      </c>
      <c r="AM55" s="85">
        <v>0.56159095698427641</v>
      </c>
      <c r="AN55" s="85">
        <v>0.56290158346266139</v>
      </c>
    </row>
    <row r="56" spans="2:40" x14ac:dyDescent="0.25">
      <c r="B56" s="20" t="s">
        <v>138</v>
      </c>
      <c r="C56" s="20" t="s">
        <v>3</v>
      </c>
      <c r="D56" s="85">
        <v>0</v>
      </c>
      <c r="E56" s="85">
        <v>0</v>
      </c>
      <c r="F56" s="85">
        <v>0</v>
      </c>
      <c r="G56" s="85">
        <v>6.096849585696466E-4</v>
      </c>
      <c r="H56" s="85">
        <v>2.2492759335425959E-3</v>
      </c>
      <c r="I56" s="85">
        <v>6.0501041376979188E-3</v>
      </c>
      <c r="J56" s="85">
        <v>1.273308618059989E-2</v>
      </c>
      <c r="K56" s="85">
        <v>2.8669132484173101E-2</v>
      </c>
      <c r="L56" s="85">
        <v>5.1691754321429674E-2</v>
      </c>
      <c r="M56" s="85">
        <v>8.5090057905555488E-2</v>
      </c>
      <c r="N56" s="85">
        <v>0.12465693080354774</v>
      </c>
      <c r="O56" s="85">
        <v>0.15297424976038559</v>
      </c>
      <c r="P56" s="85">
        <v>0.18149531161713045</v>
      </c>
      <c r="Q56" s="85">
        <v>0.19666958127112782</v>
      </c>
      <c r="R56" s="85">
        <v>0.20970548636847483</v>
      </c>
      <c r="S56" s="85">
        <v>0.21570946182888298</v>
      </c>
      <c r="T56" s="85">
        <v>0.21975189688870217</v>
      </c>
      <c r="U56" s="85">
        <v>0.22309924924328589</v>
      </c>
      <c r="V56" s="85">
        <v>0.22562356403017844</v>
      </c>
      <c r="W56" s="85">
        <v>0.22707674516330539</v>
      </c>
      <c r="X56" s="85">
        <v>0.22828592971409412</v>
      </c>
      <c r="Y56" s="85">
        <v>0.22958955002141485</v>
      </c>
      <c r="Z56" s="85">
        <v>0.23107357554606145</v>
      </c>
      <c r="AA56" s="85">
        <v>0.23208399959285186</v>
      </c>
      <c r="AB56" s="85">
        <v>0.23337592946670327</v>
      </c>
      <c r="AC56" s="85">
        <v>0.23456006091621551</v>
      </c>
      <c r="AD56" s="85">
        <v>0.23532968064690499</v>
      </c>
      <c r="AE56" s="85">
        <v>0.23505742846423847</v>
      </c>
      <c r="AF56" s="85">
        <v>0.2343134054022751</v>
      </c>
      <c r="AG56" s="85">
        <v>0.23413822476323035</v>
      </c>
      <c r="AH56" s="85">
        <v>0.23397227112108215</v>
      </c>
      <c r="AI56" s="85">
        <v>0.23433160064044359</v>
      </c>
      <c r="AJ56" s="85">
        <v>0.23473278024771158</v>
      </c>
      <c r="AK56" s="85">
        <v>0.23542760606805638</v>
      </c>
      <c r="AL56" s="85">
        <v>0.23591686931511671</v>
      </c>
      <c r="AM56" s="85">
        <v>0.23653041791594978</v>
      </c>
      <c r="AN56" s="85">
        <v>0.23676728338144293</v>
      </c>
    </row>
    <row r="57" spans="2:40" x14ac:dyDescent="0.25">
      <c r="B57" s="20" t="s">
        <v>138</v>
      </c>
      <c r="C57" s="20" t="s">
        <v>4</v>
      </c>
      <c r="D57" s="85">
        <v>0.38173420231648553</v>
      </c>
      <c r="E57" s="85">
        <v>0.4925847374382607</v>
      </c>
      <c r="F57" s="85">
        <v>0.59292368434827825</v>
      </c>
      <c r="G57" s="85">
        <v>0.71074428435043524</v>
      </c>
      <c r="H57" s="85">
        <v>1.0489722425356998</v>
      </c>
      <c r="I57" s="85">
        <v>2.319132539397156</v>
      </c>
      <c r="J57" s="85">
        <v>4.3142049292595388</v>
      </c>
      <c r="K57" s="85">
        <v>8.1476722862342861</v>
      </c>
      <c r="L57" s="85">
        <v>13.297188062265846</v>
      </c>
      <c r="M57" s="85">
        <v>17.974464505955137</v>
      </c>
      <c r="N57" s="85">
        <v>22.89579823996144</v>
      </c>
      <c r="O57" s="85">
        <v>26.050467506647713</v>
      </c>
      <c r="P57" s="85">
        <v>28.865921333268911</v>
      </c>
      <c r="Q57" s="85">
        <v>30.77834437309259</v>
      </c>
      <c r="R57" s="85">
        <v>32.293860487016026</v>
      </c>
      <c r="S57" s="85">
        <v>32.865967345655967</v>
      </c>
      <c r="T57" s="85">
        <v>33.115040614837035</v>
      </c>
      <c r="U57" s="85">
        <v>33.434283828199206</v>
      </c>
      <c r="V57" s="85">
        <v>33.621841469760199</v>
      </c>
      <c r="W57" s="85">
        <v>33.779283836475102</v>
      </c>
      <c r="X57" s="85">
        <v>33.898242176197606</v>
      </c>
      <c r="Y57" s="85">
        <v>33.99070634451575</v>
      </c>
      <c r="Z57" s="85">
        <v>34.106132975403867</v>
      </c>
      <c r="AA57" s="85">
        <v>34.241860495743168</v>
      </c>
      <c r="AB57" s="85">
        <v>34.418530440199042</v>
      </c>
      <c r="AC57" s="85">
        <v>34.560269975630192</v>
      </c>
      <c r="AD57" s="85">
        <v>34.639312944713524</v>
      </c>
      <c r="AE57" s="85">
        <v>34.598715826509093</v>
      </c>
      <c r="AF57" s="85">
        <v>34.48865959371917</v>
      </c>
      <c r="AG57" s="85">
        <v>34.462560161289481</v>
      </c>
      <c r="AH57" s="85">
        <v>34.437807881662707</v>
      </c>
      <c r="AI57" s="85">
        <v>34.471475984538195</v>
      </c>
      <c r="AJ57" s="85">
        <v>34.510588463166208</v>
      </c>
      <c r="AK57" s="85">
        <v>34.650608344423688</v>
      </c>
      <c r="AL57" s="85">
        <v>34.761830204930405</v>
      </c>
      <c r="AM57" s="85">
        <v>34.871303865964713</v>
      </c>
      <c r="AN57" s="85">
        <v>34.925861846294758</v>
      </c>
    </row>
    <row r="58" spans="2:40" x14ac:dyDescent="0.25">
      <c r="B58" s="20" t="s">
        <v>138</v>
      </c>
      <c r="C58" s="20" t="s">
        <v>5</v>
      </c>
      <c r="D58" s="85">
        <v>1.2692657976835484</v>
      </c>
      <c r="E58" s="85">
        <v>1.6821114068460488</v>
      </c>
      <c r="F58" s="85">
        <v>2.0824508916661046</v>
      </c>
      <c r="G58" s="85">
        <v>2.5414092730661397</v>
      </c>
      <c r="H58" s="85">
        <v>3.8507492231084646</v>
      </c>
      <c r="I58" s="85">
        <v>8.5789370447184385</v>
      </c>
      <c r="J58" s="85">
        <v>16.048942334327986</v>
      </c>
      <c r="K58" s="85">
        <v>30.492563515255185</v>
      </c>
      <c r="L58" s="85">
        <v>49.958734840057275</v>
      </c>
      <c r="M58" s="85">
        <v>67.916246782640499</v>
      </c>
      <c r="N58" s="85">
        <v>86.922629345613331</v>
      </c>
      <c r="O58" s="85">
        <v>98.093684549627568</v>
      </c>
      <c r="P58" s="85">
        <v>107.82868019194424</v>
      </c>
      <c r="Q58" s="85">
        <v>113.88961694887693</v>
      </c>
      <c r="R58" s="85">
        <v>118.34510221115265</v>
      </c>
      <c r="S58" s="85">
        <v>121.01823949368816</v>
      </c>
      <c r="T58" s="85">
        <v>122.54186919908538</v>
      </c>
      <c r="U58" s="85">
        <v>123.54096953622313</v>
      </c>
      <c r="V58" s="85">
        <v>124.04522997446958</v>
      </c>
      <c r="W58" s="85">
        <v>124.46613359114188</v>
      </c>
      <c r="X58" s="85">
        <v>124.739304110126</v>
      </c>
      <c r="Y58" s="85">
        <v>124.91673927982166</v>
      </c>
      <c r="Z58" s="85">
        <v>125.1725112539462</v>
      </c>
      <c r="AA58" s="85">
        <v>125.46853370360616</v>
      </c>
      <c r="AB58" s="85">
        <v>125.90566317839394</v>
      </c>
      <c r="AC58" s="85">
        <v>126.36316068109281</v>
      </c>
      <c r="AD58" s="85">
        <v>126.58840949174582</v>
      </c>
      <c r="AE58" s="85">
        <v>126.42969721135648</v>
      </c>
      <c r="AF58" s="85">
        <v>126.01681445381369</v>
      </c>
      <c r="AG58" s="85">
        <v>125.89114073658125</v>
      </c>
      <c r="AH58" s="85">
        <v>125.76933208217361</v>
      </c>
      <c r="AI58" s="85">
        <v>125.84528925040355</v>
      </c>
      <c r="AJ58" s="85">
        <v>125.93938018465565</v>
      </c>
      <c r="AK58" s="85">
        <v>126.27261298239812</v>
      </c>
      <c r="AL58" s="85">
        <v>126.49406934702117</v>
      </c>
      <c r="AM58" s="85">
        <v>126.81937733910158</v>
      </c>
      <c r="AN58" s="85">
        <v>126.94260214543272</v>
      </c>
    </row>
    <row r="59" spans="2:40" x14ac:dyDescent="0.25">
      <c r="B59" s="20" t="s">
        <v>138</v>
      </c>
      <c r="C59" s="20" t="s">
        <v>6</v>
      </c>
      <c r="D59" s="85">
        <v>3.1679999999999464</v>
      </c>
      <c r="E59" s="85">
        <v>4.2907942155172858</v>
      </c>
      <c r="F59" s="85">
        <v>5.4292029721865784</v>
      </c>
      <c r="G59" s="85">
        <v>8.4028562164623075</v>
      </c>
      <c r="H59" s="85">
        <v>16.595499333083218</v>
      </c>
      <c r="I59" s="85">
        <v>29.444057985470334</v>
      </c>
      <c r="J59" s="85">
        <v>44.830065242159151</v>
      </c>
      <c r="K59" s="85">
        <v>58.33398499971689</v>
      </c>
      <c r="L59" s="85">
        <v>67.269453214557799</v>
      </c>
      <c r="M59" s="85">
        <v>75.074736601745343</v>
      </c>
      <c r="N59" s="85">
        <v>78.674996812878931</v>
      </c>
      <c r="O59" s="85">
        <v>87.122970422330937</v>
      </c>
      <c r="P59" s="85">
        <v>93.965047952205964</v>
      </c>
      <c r="Q59" s="85">
        <v>103.00231565640813</v>
      </c>
      <c r="R59" s="85">
        <v>111.06643700101867</v>
      </c>
      <c r="S59" s="85">
        <v>118.19847566739506</v>
      </c>
      <c r="T59" s="85">
        <v>124.5266742513311</v>
      </c>
      <c r="U59" s="85">
        <v>130.09456051015442</v>
      </c>
      <c r="V59" s="85">
        <v>135.34790470105455</v>
      </c>
      <c r="W59" s="85">
        <v>140.32951530107454</v>
      </c>
      <c r="X59" s="85">
        <v>145.31246385865441</v>
      </c>
      <c r="Y59" s="85">
        <v>150.52472390869792</v>
      </c>
      <c r="Z59" s="85">
        <v>156.01764760439826</v>
      </c>
      <c r="AA59" s="85">
        <v>162.26670270395664</v>
      </c>
      <c r="AB59" s="85">
        <v>168.95799622468974</v>
      </c>
      <c r="AC59" s="85">
        <v>176.66799315688209</v>
      </c>
      <c r="AD59" s="85">
        <v>184.40367130087728</v>
      </c>
      <c r="AE59" s="85">
        <v>190.77577824399285</v>
      </c>
      <c r="AF59" s="85">
        <v>196.9907399900199</v>
      </c>
      <c r="AG59" s="85">
        <v>203.26123579812418</v>
      </c>
      <c r="AH59" s="85">
        <v>209.76334837854947</v>
      </c>
      <c r="AI59" s="85">
        <v>216.38279600413009</v>
      </c>
      <c r="AJ59" s="85">
        <v>223.27416235357055</v>
      </c>
      <c r="AK59" s="85">
        <v>230.26676084102766</v>
      </c>
      <c r="AL59" s="85">
        <v>237.3019327344968</v>
      </c>
      <c r="AM59" s="85">
        <v>243.58502025022591</v>
      </c>
      <c r="AN59" s="85">
        <v>249.66385308366532</v>
      </c>
    </row>
    <row r="61" spans="2:40" x14ac:dyDescent="0.25">
      <c r="B61" s="268" t="s">
        <v>667</v>
      </c>
    </row>
    <row r="62" spans="2:40" x14ac:dyDescent="0.25">
      <c r="B62" s="198" t="s">
        <v>147</v>
      </c>
      <c r="C62" s="198" t="s">
        <v>148</v>
      </c>
      <c r="D62" s="20">
        <v>2014</v>
      </c>
      <c r="E62" s="20">
        <v>2015</v>
      </c>
      <c r="F62" s="20">
        <v>2016</v>
      </c>
      <c r="G62" s="20">
        <v>2017</v>
      </c>
      <c r="H62" s="20">
        <v>2018</v>
      </c>
      <c r="I62" s="20">
        <v>2019</v>
      </c>
      <c r="J62" s="20">
        <v>2020</v>
      </c>
      <c r="K62" s="20">
        <v>2021</v>
      </c>
      <c r="L62" s="20">
        <v>2022</v>
      </c>
      <c r="M62" s="20">
        <v>2023</v>
      </c>
      <c r="N62" s="20">
        <v>2024</v>
      </c>
      <c r="O62" s="20">
        <v>2025</v>
      </c>
      <c r="P62" s="20">
        <v>2026</v>
      </c>
      <c r="Q62" s="20">
        <v>2027</v>
      </c>
      <c r="R62" s="20">
        <v>2028</v>
      </c>
      <c r="S62" s="20">
        <v>2029</v>
      </c>
      <c r="T62" s="20">
        <v>2030</v>
      </c>
      <c r="U62" s="20">
        <v>2031</v>
      </c>
      <c r="V62" s="20">
        <v>2032</v>
      </c>
      <c r="W62" s="20">
        <v>2033</v>
      </c>
      <c r="X62" s="20">
        <v>2034</v>
      </c>
      <c r="Y62" s="20">
        <v>2035</v>
      </c>
      <c r="Z62" s="20">
        <v>2036</v>
      </c>
      <c r="AA62" s="20">
        <v>2037</v>
      </c>
      <c r="AB62" s="20">
        <v>2038</v>
      </c>
      <c r="AC62" s="20">
        <v>2039</v>
      </c>
      <c r="AD62" s="20">
        <v>2040</v>
      </c>
      <c r="AE62" s="20">
        <v>2041</v>
      </c>
      <c r="AF62" s="20">
        <v>2042</v>
      </c>
      <c r="AG62" s="20">
        <v>2043</v>
      </c>
      <c r="AH62" s="20">
        <v>2044</v>
      </c>
      <c r="AI62" s="20">
        <v>2045</v>
      </c>
      <c r="AJ62" s="20">
        <v>2046</v>
      </c>
      <c r="AK62" s="20">
        <v>2047</v>
      </c>
      <c r="AL62" s="20">
        <v>2048</v>
      </c>
      <c r="AM62" s="20">
        <v>2049</v>
      </c>
      <c r="AN62" s="20">
        <v>2050</v>
      </c>
    </row>
    <row r="63" spans="2:40" x14ac:dyDescent="0.25">
      <c r="B63" s="20" t="s">
        <v>136</v>
      </c>
      <c r="C63" s="20" t="s">
        <v>2</v>
      </c>
      <c r="D63" s="85">
        <v>0</v>
      </c>
      <c r="E63" s="85">
        <v>0</v>
      </c>
      <c r="F63" s="85">
        <v>0</v>
      </c>
      <c r="G63" s="85">
        <v>1.7313592337282852E-4</v>
      </c>
      <c r="H63" s="85">
        <v>3.4627184674565704E-4</v>
      </c>
      <c r="I63" s="85">
        <v>4.4518059315503365E-4</v>
      </c>
      <c r="J63" s="85">
        <v>5.4408933956441032E-4</v>
      </c>
      <c r="K63" s="85">
        <v>6.3840080526523667E-4</v>
      </c>
      <c r="L63" s="85">
        <v>7.3271227096606301E-4</v>
      </c>
      <c r="M63" s="85">
        <v>8.3493788605364821E-4</v>
      </c>
      <c r="N63" s="85">
        <v>9.3716350114123341E-4</v>
      </c>
      <c r="O63" s="85">
        <v>1.035019340961237E-3</v>
      </c>
      <c r="P63" s="85">
        <v>1.1328751807812404E-3</v>
      </c>
      <c r="Q63" s="85">
        <v>1.2113947419622227E-3</v>
      </c>
      <c r="R63" s="85">
        <v>1.2899143031432053E-3</v>
      </c>
      <c r="S63" s="85">
        <v>1.2982817327723088E-3</v>
      </c>
      <c r="T63" s="85">
        <v>1.3066491624014124E-3</v>
      </c>
      <c r="U63" s="85">
        <v>1.3088746270801346E-3</v>
      </c>
      <c r="V63" s="85">
        <v>1.3111000917588565E-3</v>
      </c>
      <c r="W63" s="85">
        <v>1.3072296129118537E-3</v>
      </c>
      <c r="X63" s="85">
        <v>1.3033591340648506E-3</v>
      </c>
      <c r="Y63" s="85">
        <v>1.2933976240893145E-3</v>
      </c>
      <c r="Z63" s="85">
        <v>1.2834361141137783E-3</v>
      </c>
      <c r="AA63" s="85">
        <v>1.2747247294040333E-3</v>
      </c>
      <c r="AB63" s="85">
        <v>1.2660133446942886E-3</v>
      </c>
      <c r="AC63" s="85">
        <v>1.2567662517744607E-3</v>
      </c>
      <c r="AD63" s="85">
        <v>1.2475191588546329E-3</v>
      </c>
      <c r="AE63" s="85">
        <v>1.2368063979236563E-3</v>
      </c>
      <c r="AF63" s="85">
        <v>1.2260936369926799E-3</v>
      </c>
      <c r="AG63" s="85">
        <v>1.2151071698479326E-3</v>
      </c>
      <c r="AH63" s="85">
        <v>1.2041207027031851E-3</v>
      </c>
      <c r="AI63" s="85">
        <v>1.1901481701596752E-3</v>
      </c>
      <c r="AJ63" s="85">
        <v>1.1761756376161652E-3</v>
      </c>
      <c r="AK63" s="85">
        <v>1.1579507884754547E-3</v>
      </c>
      <c r="AL63" s="85">
        <v>1.1397259393347442E-3</v>
      </c>
      <c r="AM63" s="85">
        <v>1.1199852115537619E-3</v>
      </c>
      <c r="AN63" s="85">
        <v>1.1002444837727799E-3</v>
      </c>
    </row>
    <row r="64" spans="2:40" x14ac:dyDescent="0.25">
      <c r="B64" s="20" t="s">
        <v>136</v>
      </c>
      <c r="C64" s="20" t="s">
        <v>3</v>
      </c>
      <c r="D64" s="85">
        <v>0</v>
      </c>
      <c r="E64" s="85">
        <v>0</v>
      </c>
      <c r="F64" s="85">
        <v>0</v>
      </c>
      <c r="G64" s="85">
        <v>7.1994985949170155E-5</v>
      </c>
      <c r="H64" s="85">
        <v>1.4398997189834031E-4</v>
      </c>
      <c r="I64" s="85">
        <v>1.8518521577553962E-4</v>
      </c>
      <c r="J64" s="85">
        <v>2.2638045965273892E-4</v>
      </c>
      <c r="K64" s="85">
        <v>2.6742877873630325E-4</v>
      </c>
      <c r="L64" s="85">
        <v>3.0847709781986758E-4</v>
      </c>
      <c r="M64" s="85">
        <v>3.5598777454567227E-4</v>
      </c>
      <c r="N64" s="85">
        <v>4.0349845127147691E-4</v>
      </c>
      <c r="O64" s="85">
        <v>4.5339198841001479E-4</v>
      </c>
      <c r="P64" s="85">
        <v>5.0328552554855272E-4</v>
      </c>
      <c r="Q64" s="85">
        <v>5.5296448334950297E-4</v>
      </c>
      <c r="R64" s="85">
        <v>6.0264344115045323E-4</v>
      </c>
      <c r="S64" s="85">
        <v>6.4029590108863159E-4</v>
      </c>
      <c r="T64" s="85">
        <v>6.7794836102680995E-4</v>
      </c>
      <c r="U64" s="85">
        <v>7.0438246499839952E-4</v>
      </c>
      <c r="V64" s="85">
        <v>7.3081656896998909E-4</v>
      </c>
      <c r="W64" s="85">
        <v>7.4625355463517741E-4</v>
      </c>
      <c r="X64" s="85">
        <v>7.6169054030036573E-4</v>
      </c>
      <c r="Y64" s="85">
        <v>7.665498735401193E-4</v>
      </c>
      <c r="Z64" s="85">
        <v>7.7140920677987287E-4</v>
      </c>
      <c r="AA64" s="85">
        <v>7.7159168081590123E-4</v>
      </c>
      <c r="AB64" s="85">
        <v>7.7177415485192959E-4</v>
      </c>
      <c r="AC64" s="85">
        <v>7.69179768297777E-4</v>
      </c>
      <c r="AD64" s="85">
        <v>7.6658538174362452E-4</v>
      </c>
      <c r="AE64" s="85">
        <v>7.6139635455253329E-4</v>
      </c>
      <c r="AF64" s="85">
        <v>7.5620732736144216E-4</v>
      </c>
      <c r="AG64" s="85">
        <v>7.5003356564032602E-4</v>
      </c>
      <c r="AH64" s="85">
        <v>7.4385980391920977E-4</v>
      </c>
      <c r="AI64" s="85">
        <v>7.355952121216459E-4</v>
      </c>
      <c r="AJ64" s="85">
        <v>7.2733062032408213E-4</v>
      </c>
      <c r="AK64" s="85">
        <v>7.163105419300765E-4</v>
      </c>
      <c r="AL64" s="85">
        <v>7.0529046353607077E-4</v>
      </c>
      <c r="AM64" s="85">
        <v>6.9316266992505834E-4</v>
      </c>
      <c r="AN64" s="85">
        <v>6.8103487631404581E-4</v>
      </c>
    </row>
    <row r="65" spans="2:40" x14ac:dyDescent="0.25">
      <c r="B65" s="20" t="s">
        <v>136</v>
      </c>
      <c r="C65" s="20" t="s">
        <v>4</v>
      </c>
      <c r="D65" s="85">
        <v>7.9277672963071297E-2</v>
      </c>
      <c r="E65" s="85">
        <v>7.7322008234401857E-2</v>
      </c>
      <c r="F65" s="85">
        <v>7.5366343505732403E-2</v>
      </c>
      <c r="G65" s="85">
        <v>7.2820307174337268E-2</v>
      </c>
      <c r="H65" s="85">
        <v>7.0274270842942133E-2</v>
      </c>
      <c r="I65" s="85">
        <v>7.2015084193374837E-2</v>
      </c>
      <c r="J65" s="85">
        <v>7.3755897543807541E-2</v>
      </c>
      <c r="K65" s="85">
        <v>7.9132666689842604E-2</v>
      </c>
      <c r="L65" s="85">
        <v>8.4509435835877666E-2</v>
      </c>
      <c r="M65" s="85">
        <v>9.0769218703945082E-2</v>
      </c>
      <c r="N65" s="85">
        <v>9.7029001572012497E-2</v>
      </c>
      <c r="O65" s="85">
        <v>0.10141930132493104</v>
      </c>
      <c r="P65" s="85">
        <v>0.1058096010778496</v>
      </c>
      <c r="Q65" s="85">
        <v>0.10652500493278122</v>
      </c>
      <c r="R65" s="85">
        <v>0.10724040878771282</v>
      </c>
      <c r="S65" s="85">
        <v>0.10098403438229951</v>
      </c>
      <c r="T65" s="85">
        <v>9.4727659976886203E-2</v>
      </c>
      <c r="U65" s="85">
        <v>9.0289255751888897E-2</v>
      </c>
      <c r="V65" s="85">
        <v>8.5850851526891592E-2</v>
      </c>
      <c r="W65" s="85">
        <v>8.283515839051632E-2</v>
      </c>
      <c r="X65" s="85">
        <v>7.9819465254141048E-2</v>
      </c>
      <c r="Y65" s="85">
        <v>7.7969356777936816E-2</v>
      </c>
      <c r="Z65" s="85">
        <v>7.6119248301732584E-2</v>
      </c>
      <c r="AA65" s="85">
        <v>7.4796507159881509E-2</v>
      </c>
      <c r="AB65" s="85">
        <v>7.3473766018030448E-2</v>
      </c>
      <c r="AC65" s="85">
        <v>7.2507472135663914E-2</v>
      </c>
      <c r="AD65" s="85">
        <v>7.154117825329738E-2</v>
      </c>
      <c r="AE65" s="85">
        <v>7.0711060380105037E-2</v>
      </c>
      <c r="AF65" s="85">
        <v>6.9880942506912694E-2</v>
      </c>
      <c r="AG65" s="85">
        <v>6.9178449660636701E-2</v>
      </c>
      <c r="AH65" s="85">
        <v>6.8475956814360708E-2</v>
      </c>
      <c r="AI65" s="85">
        <v>6.7638897596399322E-2</v>
      </c>
      <c r="AJ65" s="85">
        <v>6.6801838378437922E-2</v>
      </c>
      <c r="AK65" s="85">
        <v>6.5735247768690677E-2</v>
      </c>
      <c r="AL65" s="85">
        <v>6.4668657158943432E-2</v>
      </c>
      <c r="AM65" s="85">
        <v>6.3537295611039518E-2</v>
      </c>
      <c r="AN65" s="85">
        <v>6.2405934063135611E-2</v>
      </c>
    </row>
    <row r="66" spans="2:40" x14ac:dyDescent="0.25">
      <c r="B66" s="20" t="s">
        <v>136</v>
      </c>
      <c r="C66" s="20" t="s">
        <v>5</v>
      </c>
      <c r="D66" s="85">
        <v>0.26332452666339873</v>
      </c>
      <c r="E66" s="85">
        <v>0.25903239387021676</v>
      </c>
      <c r="F66" s="85">
        <v>0.25474026107703479</v>
      </c>
      <c r="G66" s="85">
        <v>0.24997303965152406</v>
      </c>
      <c r="H66" s="85">
        <v>0.24520581822601331</v>
      </c>
      <c r="I66" s="85">
        <v>0.25448535291216678</v>
      </c>
      <c r="J66" s="85">
        <v>0.26376488759832029</v>
      </c>
      <c r="K66" s="85">
        <v>0.28796956545504981</v>
      </c>
      <c r="L66" s="85">
        <v>0.31217424331177929</v>
      </c>
      <c r="M66" s="85">
        <v>0.34621483569722117</v>
      </c>
      <c r="N66" s="85">
        <v>0.38025542808266305</v>
      </c>
      <c r="O66" s="85">
        <v>0.41477518242514666</v>
      </c>
      <c r="P66" s="85">
        <v>0.44929493676763027</v>
      </c>
      <c r="Q66" s="85">
        <v>0.48077013264974588</v>
      </c>
      <c r="R66" s="85">
        <v>0.51224532853186155</v>
      </c>
      <c r="S66" s="85">
        <v>0.54056446316603235</v>
      </c>
      <c r="T66" s="85">
        <v>0.56888359780020314</v>
      </c>
      <c r="U66" s="85">
        <v>0.58546149379813262</v>
      </c>
      <c r="V66" s="85">
        <v>0.6020393897960622</v>
      </c>
      <c r="W66" s="85">
        <v>0.60971234087698922</v>
      </c>
      <c r="X66" s="85">
        <v>0.61738529195791625</v>
      </c>
      <c r="Y66" s="85">
        <v>0.61927994902069439</v>
      </c>
      <c r="Z66" s="85">
        <v>0.62117460608347241</v>
      </c>
      <c r="AA66" s="85">
        <v>0.61972272266050488</v>
      </c>
      <c r="AB66" s="85">
        <v>0.61827083923753745</v>
      </c>
      <c r="AC66" s="85">
        <v>0.6147463352726712</v>
      </c>
      <c r="AD66" s="85">
        <v>0.61122183130780494</v>
      </c>
      <c r="AE66" s="85">
        <v>0.60630495257031636</v>
      </c>
      <c r="AF66" s="85">
        <v>0.60138807383282777</v>
      </c>
      <c r="AG66" s="85">
        <v>0.59599112710498126</v>
      </c>
      <c r="AH66" s="85">
        <v>0.59059418037713474</v>
      </c>
      <c r="AI66" s="85">
        <v>0.58367931865257749</v>
      </c>
      <c r="AJ66" s="85">
        <v>0.57676445692802025</v>
      </c>
      <c r="AK66" s="85">
        <v>0.56784404142220457</v>
      </c>
      <c r="AL66" s="85">
        <v>0.558923625916389</v>
      </c>
      <c r="AM66" s="85">
        <v>0.549237116280062</v>
      </c>
      <c r="AN66" s="85">
        <v>0.53955060664373511</v>
      </c>
    </row>
    <row r="67" spans="2:40" x14ac:dyDescent="0.25">
      <c r="B67" s="20" t="s">
        <v>136</v>
      </c>
      <c r="C67" s="20" t="s">
        <v>6</v>
      </c>
      <c r="D67" s="85">
        <v>0.65739780037353002</v>
      </c>
      <c r="E67" s="85">
        <v>0.66364559789538147</v>
      </c>
      <c r="F67" s="85">
        <v>0.66989339541723292</v>
      </c>
      <c r="G67" s="85">
        <v>0.67696152226481676</v>
      </c>
      <c r="H67" s="85">
        <v>0.68402964911240061</v>
      </c>
      <c r="I67" s="85">
        <v>0.67286919708552784</v>
      </c>
      <c r="J67" s="85">
        <v>0.66170874505865496</v>
      </c>
      <c r="K67" s="85">
        <v>0.63199193827110611</v>
      </c>
      <c r="L67" s="85">
        <v>0.60227513148355716</v>
      </c>
      <c r="M67" s="85">
        <v>0.56182501993823442</v>
      </c>
      <c r="N67" s="85">
        <v>0.52137490839291178</v>
      </c>
      <c r="O67" s="85">
        <v>0.48231710492055102</v>
      </c>
      <c r="P67" s="85">
        <v>0.44325930144819026</v>
      </c>
      <c r="Q67" s="85">
        <v>0.41094050319216113</v>
      </c>
      <c r="R67" s="85">
        <v>0.37862170493613206</v>
      </c>
      <c r="S67" s="85">
        <v>0.35651292481780728</v>
      </c>
      <c r="T67" s="85">
        <v>0.33440414469948243</v>
      </c>
      <c r="U67" s="85">
        <v>0.32223599335789987</v>
      </c>
      <c r="V67" s="85">
        <v>0.31006784201631732</v>
      </c>
      <c r="W67" s="85">
        <v>0.30539901756494736</v>
      </c>
      <c r="X67" s="85">
        <v>0.30073019311357746</v>
      </c>
      <c r="Y67" s="85">
        <v>0.30069074670373941</v>
      </c>
      <c r="Z67" s="85">
        <v>0.30065130029390141</v>
      </c>
      <c r="AA67" s="85">
        <v>0.30343445376939365</v>
      </c>
      <c r="AB67" s="85">
        <v>0.30621760724488589</v>
      </c>
      <c r="AC67" s="85">
        <v>0.3107202465715927</v>
      </c>
      <c r="AD67" s="85">
        <v>0.3152228858982995</v>
      </c>
      <c r="AE67" s="85">
        <v>0.32098578429710245</v>
      </c>
      <c r="AF67" s="85">
        <v>0.3267486826959054</v>
      </c>
      <c r="AG67" s="85">
        <v>0.33286528249889374</v>
      </c>
      <c r="AH67" s="85">
        <v>0.33898188230188209</v>
      </c>
      <c r="AI67" s="85">
        <v>0.34675604036874186</v>
      </c>
      <c r="AJ67" s="85">
        <v>0.35453019843560168</v>
      </c>
      <c r="AK67" s="85">
        <v>0.36454644947869924</v>
      </c>
      <c r="AL67" s="85">
        <v>0.3745627005217968</v>
      </c>
      <c r="AM67" s="85">
        <v>0.38541244022741961</v>
      </c>
      <c r="AN67" s="85">
        <v>0.39626217993304241</v>
      </c>
    </row>
    <row r="68" spans="2:40" x14ac:dyDescent="0.25">
      <c r="B68" s="20" t="s">
        <v>137</v>
      </c>
      <c r="C68" s="20" t="s">
        <v>2</v>
      </c>
      <c r="D68" s="85">
        <v>0</v>
      </c>
      <c r="E68" s="85">
        <v>0</v>
      </c>
      <c r="F68" s="85">
        <v>0</v>
      </c>
      <c r="G68" s="85">
        <v>1.5018410419475074E-4</v>
      </c>
      <c r="H68" s="85">
        <v>3.0036820838950148E-4</v>
      </c>
      <c r="I68" s="85">
        <v>4.0459180483566224E-4</v>
      </c>
      <c r="J68" s="85">
        <v>5.0881540128182301E-4</v>
      </c>
      <c r="K68" s="85">
        <v>6.755649654509937E-4</v>
      </c>
      <c r="L68" s="85">
        <v>8.4231452962016439E-4</v>
      </c>
      <c r="M68" s="85">
        <v>1.044033410402526E-3</v>
      </c>
      <c r="N68" s="85">
        <v>1.2457522911848878E-3</v>
      </c>
      <c r="O68" s="85">
        <v>1.3700589524677513E-3</v>
      </c>
      <c r="P68" s="85">
        <v>1.4943656137506147E-3</v>
      </c>
      <c r="Q68" s="85">
        <v>1.5452850422391501E-3</v>
      </c>
      <c r="R68" s="85">
        <v>1.5962044707276859E-3</v>
      </c>
      <c r="S68" s="85">
        <v>1.5869434120617952E-3</v>
      </c>
      <c r="T68" s="85">
        <v>1.5776823533959049E-3</v>
      </c>
      <c r="U68" s="85">
        <v>1.5687001090884398E-3</v>
      </c>
      <c r="V68" s="85">
        <v>1.5597178647809747E-3</v>
      </c>
      <c r="W68" s="85">
        <v>1.5465279758586994E-3</v>
      </c>
      <c r="X68" s="85">
        <v>1.5333380869364242E-3</v>
      </c>
      <c r="Y68" s="85">
        <v>1.5174146858863756E-3</v>
      </c>
      <c r="Z68" s="85">
        <v>1.501491284836327E-3</v>
      </c>
      <c r="AA68" s="85">
        <v>1.4841485382916535E-3</v>
      </c>
      <c r="AB68" s="85">
        <v>1.4668057917469801E-3</v>
      </c>
      <c r="AC68" s="85">
        <v>1.4468086461483709E-3</v>
      </c>
      <c r="AD68" s="85">
        <v>1.4268115005497618E-3</v>
      </c>
      <c r="AE68" s="85">
        <v>1.4067080738840519E-3</v>
      </c>
      <c r="AF68" s="85">
        <v>1.3866046472183419E-3</v>
      </c>
      <c r="AG68" s="85">
        <v>1.3681072891409856E-3</v>
      </c>
      <c r="AH68" s="85">
        <v>1.3496099310636293E-3</v>
      </c>
      <c r="AI68" s="85">
        <v>1.3298415847503068E-3</v>
      </c>
      <c r="AJ68" s="85">
        <v>1.3100732384369845E-3</v>
      </c>
      <c r="AK68" s="85">
        <v>1.2901653647825011E-3</v>
      </c>
      <c r="AL68" s="85">
        <v>1.2702574911280179E-3</v>
      </c>
      <c r="AM68" s="85">
        <v>1.2514813516780374E-3</v>
      </c>
      <c r="AN68" s="85">
        <v>1.2327052122280573E-3</v>
      </c>
    </row>
    <row r="69" spans="2:40" x14ac:dyDescent="0.25">
      <c r="B69" s="20" t="s">
        <v>137</v>
      </c>
      <c r="C69" s="20" t="s">
        <v>3</v>
      </c>
      <c r="D69" s="85">
        <v>0</v>
      </c>
      <c r="E69" s="85">
        <v>0</v>
      </c>
      <c r="F69" s="85">
        <v>0</v>
      </c>
      <c r="G69" s="85">
        <v>6.2148286122563781E-5</v>
      </c>
      <c r="H69" s="85">
        <v>1.2429657224512756E-4</v>
      </c>
      <c r="I69" s="85">
        <v>1.6753901476701034E-4</v>
      </c>
      <c r="J69" s="85">
        <v>2.1078145728889311E-4</v>
      </c>
      <c r="K69" s="85">
        <v>2.8138369683944776E-4</v>
      </c>
      <c r="L69" s="85">
        <v>3.5198593639000246E-4</v>
      </c>
      <c r="M69" s="85">
        <v>4.4183476037579878E-4</v>
      </c>
      <c r="N69" s="85">
        <v>5.3168358436159516E-4</v>
      </c>
      <c r="O69" s="85">
        <v>5.8785705682385791E-4</v>
      </c>
      <c r="P69" s="85">
        <v>6.4403052928612076E-4</v>
      </c>
      <c r="Q69" s="85">
        <v>6.7246082487834309E-4</v>
      </c>
      <c r="R69" s="85">
        <v>7.0089112047056553E-4</v>
      </c>
      <c r="S69" s="85">
        <v>7.1549526513454878E-4</v>
      </c>
      <c r="T69" s="85">
        <v>7.3009940979853203E-4</v>
      </c>
      <c r="U69" s="85">
        <v>7.3975962765260295E-4</v>
      </c>
      <c r="V69" s="85">
        <v>7.4941984550667387E-4</v>
      </c>
      <c r="W69" s="85">
        <v>7.5242681269887049E-4</v>
      </c>
      <c r="X69" s="85">
        <v>7.5543377989106722E-4</v>
      </c>
      <c r="Y69" s="85">
        <v>7.5333957789450417E-4</v>
      </c>
      <c r="Z69" s="85">
        <v>7.5124537589794113E-4</v>
      </c>
      <c r="AA69" s="85">
        <v>7.4533082929261114E-4</v>
      </c>
      <c r="AB69" s="85">
        <v>7.3941628268728125E-4</v>
      </c>
      <c r="AC69" s="85">
        <v>7.3118270443860882E-4</v>
      </c>
      <c r="AD69" s="85">
        <v>7.229491261899364E-4</v>
      </c>
      <c r="AE69" s="85">
        <v>7.1402299189638548E-4</v>
      </c>
      <c r="AF69" s="85">
        <v>7.0509685760283456E-4</v>
      </c>
      <c r="AG69" s="85">
        <v>6.9627921206484404E-4</v>
      </c>
      <c r="AH69" s="85">
        <v>6.8746156652685353E-4</v>
      </c>
      <c r="AI69" s="85">
        <v>6.7817993913925454E-4</v>
      </c>
      <c r="AJ69" s="85">
        <v>6.6889831175165576E-4</v>
      </c>
      <c r="AK69" s="85">
        <v>6.5845864000205743E-4</v>
      </c>
      <c r="AL69" s="85">
        <v>6.4801896825245921E-4</v>
      </c>
      <c r="AM69" s="85">
        <v>6.3782199690352252E-4</v>
      </c>
      <c r="AN69" s="85">
        <v>6.2762502555458583E-4</v>
      </c>
    </row>
    <row r="70" spans="2:40" x14ac:dyDescent="0.25">
      <c r="B70" s="20" t="s">
        <v>137</v>
      </c>
      <c r="C70" s="20" t="s">
        <v>4</v>
      </c>
      <c r="D70" s="85">
        <v>7.9246037385923188E-2</v>
      </c>
      <c r="E70" s="85">
        <v>7.6754382192655707E-2</v>
      </c>
      <c r="F70" s="85">
        <v>7.426272699938824E-2</v>
      </c>
      <c r="G70" s="85">
        <v>6.6895614151525298E-2</v>
      </c>
      <c r="H70" s="85">
        <v>5.9528501303662371E-2</v>
      </c>
      <c r="I70" s="85">
        <v>6.4736080804234528E-2</v>
      </c>
      <c r="J70" s="85">
        <v>6.9943660304806671E-2</v>
      </c>
      <c r="K70" s="85">
        <v>8.1533460347299164E-2</v>
      </c>
      <c r="L70" s="85">
        <v>9.3123260389791671E-2</v>
      </c>
      <c r="M70" s="85">
        <v>0.10111848150508793</v>
      </c>
      <c r="N70" s="85">
        <v>0.1091137026203842</v>
      </c>
      <c r="O70" s="85">
        <v>0.11221290719848902</v>
      </c>
      <c r="P70" s="85">
        <v>0.11531211177659384</v>
      </c>
      <c r="Q70" s="85">
        <v>0.11523225457262873</v>
      </c>
      <c r="R70" s="85">
        <v>0.11515239736866359</v>
      </c>
      <c r="S70" s="85">
        <v>0.11072800230441648</v>
      </c>
      <c r="T70" s="85">
        <v>0.10630360724016939</v>
      </c>
      <c r="U70" s="85">
        <v>0.10322672259544749</v>
      </c>
      <c r="V70" s="85">
        <v>0.10014983795072559</v>
      </c>
      <c r="W70" s="85">
        <v>9.7841162090614053E-2</v>
      </c>
      <c r="X70" s="85">
        <v>9.5532486230502534E-2</v>
      </c>
      <c r="Y70" s="85">
        <v>9.3772705735057651E-2</v>
      </c>
      <c r="Z70" s="85">
        <v>9.2012925239612783E-2</v>
      </c>
      <c r="AA70" s="85">
        <v>9.0444335836040834E-2</v>
      </c>
      <c r="AB70" s="85">
        <v>8.8875746432468899E-2</v>
      </c>
      <c r="AC70" s="85">
        <v>8.7321003845812525E-2</v>
      </c>
      <c r="AD70" s="85">
        <v>8.5766261259156165E-2</v>
      </c>
      <c r="AE70" s="85">
        <v>8.4418478824836385E-2</v>
      </c>
      <c r="AF70" s="85">
        <v>8.3070696390516591E-2</v>
      </c>
      <c r="AG70" s="85">
        <v>8.1875505430603845E-2</v>
      </c>
      <c r="AH70" s="85">
        <v>8.06803144706911E-2</v>
      </c>
      <c r="AI70" s="85">
        <v>7.9478408629038114E-2</v>
      </c>
      <c r="AJ70" s="85">
        <v>7.8276502787385127E-2</v>
      </c>
      <c r="AK70" s="85">
        <v>7.7066749886606306E-2</v>
      </c>
      <c r="AL70" s="85">
        <v>7.5856996985827513E-2</v>
      </c>
      <c r="AM70" s="85">
        <v>7.4705796059652385E-2</v>
      </c>
      <c r="AN70" s="85">
        <v>7.3554595133477271E-2</v>
      </c>
    </row>
    <row r="71" spans="2:40" x14ac:dyDescent="0.25">
      <c r="B71" s="20" t="s">
        <v>137</v>
      </c>
      <c r="C71" s="20" t="s">
        <v>5</v>
      </c>
      <c r="D71" s="85">
        <v>0.2633561622405553</v>
      </c>
      <c r="E71" s="85">
        <v>0.25960001991196824</v>
      </c>
      <c r="F71" s="85">
        <v>0.25584387758338112</v>
      </c>
      <c r="G71" s="85">
        <v>0.2339934212920963</v>
      </c>
      <c r="H71" s="85">
        <v>0.21214296500081142</v>
      </c>
      <c r="I71" s="85">
        <v>0.23351531106060205</v>
      </c>
      <c r="J71" s="85">
        <v>0.25488765712039269</v>
      </c>
      <c r="K71" s="85">
        <v>0.30104624037044592</v>
      </c>
      <c r="L71" s="85">
        <v>0.34720482362049915</v>
      </c>
      <c r="M71" s="85">
        <v>0.38369702479067169</v>
      </c>
      <c r="N71" s="85">
        <v>0.42018922596084418</v>
      </c>
      <c r="O71" s="85">
        <v>0.43897963630274117</v>
      </c>
      <c r="P71" s="85">
        <v>0.45777004664463816</v>
      </c>
      <c r="Q71" s="85">
        <v>0.46969276540846605</v>
      </c>
      <c r="R71" s="85">
        <v>0.48161548417229399</v>
      </c>
      <c r="S71" s="85">
        <v>0.49208166307119516</v>
      </c>
      <c r="T71" s="85">
        <v>0.50254784197009628</v>
      </c>
      <c r="U71" s="85">
        <v>0.50734632925199719</v>
      </c>
      <c r="V71" s="85">
        <v>0.51214481653389821</v>
      </c>
      <c r="W71" s="85">
        <v>0.51275948894404977</v>
      </c>
      <c r="X71" s="85">
        <v>0.51337416135420144</v>
      </c>
      <c r="Y71" s="85">
        <v>0.51098741513955348</v>
      </c>
      <c r="Z71" s="85">
        <v>0.50860066892490541</v>
      </c>
      <c r="AA71" s="85">
        <v>0.5042320544828971</v>
      </c>
      <c r="AB71" s="85">
        <v>0.49986344004088867</v>
      </c>
      <c r="AC71" s="85">
        <v>0.49409107719906853</v>
      </c>
      <c r="AD71" s="85">
        <v>0.48831871435724833</v>
      </c>
      <c r="AE71" s="85">
        <v>0.4824369841638983</v>
      </c>
      <c r="AF71" s="85">
        <v>0.47655525397054826</v>
      </c>
      <c r="AG71" s="85">
        <v>0.4707315349399766</v>
      </c>
      <c r="AH71" s="85">
        <v>0.46490781590940489</v>
      </c>
      <c r="AI71" s="85">
        <v>0.45852718408913068</v>
      </c>
      <c r="AJ71" s="85">
        <v>0.45214655226885647</v>
      </c>
      <c r="AK71" s="85">
        <v>0.44499102926551981</v>
      </c>
      <c r="AL71" s="85">
        <v>0.43783550626218315</v>
      </c>
      <c r="AM71" s="85">
        <v>0.43077166406448447</v>
      </c>
      <c r="AN71" s="85">
        <v>0.42370782186678579</v>
      </c>
    </row>
    <row r="72" spans="2:40" x14ac:dyDescent="0.25">
      <c r="B72" s="20" t="s">
        <v>137</v>
      </c>
      <c r="C72" s="20" t="s">
        <v>6</v>
      </c>
      <c r="D72" s="85">
        <v>0.65739780037352147</v>
      </c>
      <c r="E72" s="85">
        <v>0.66364559789537614</v>
      </c>
      <c r="F72" s="85">
        <v>0.6698933954172307</v>
      </c>
      <c r="G72" s="85">
        <v>0.69889863216606107</v>
      </c>
      <c r="H72" s="85">
        <v>0.72790386891489156</v>
      </c>
      <c r="I72" s="85">
        <v>0.70117647731556076</v>
      </c>
      <c r="J72" s="85">
        <v>0.67444908571622986</v>
      </c>
      <c r="K72" s="85">
        <v>0.61646335061996449</v>
      </c>
      <c r="L72" s="85">
        <v>0.55847761552369901</v>
      </c>
      <c r="M72" s="85">
        <v>0.51369862553346213</v>
      </c>
      <c r="N72" s="85">
        <v>0.46891963554322519</v>
      </c>
      <c r="O72" s="85">
        <v>0.44684954048947817</v>
      </c>
      <c r="P72" s="85">
        <v>0.42477944543573115</v>
      </c>
      <c r="Q72" s="85">
        <v>0.41285723415178771</v>
      </c>
      <c r="R72" s="85">
        <v>0.40093502286784427</v>
      </c>
      <c r="S72" s="85">
        <v>0.39488789594719209</v>
      </c>
      <c r="T72" s="85">
        <v>0.38884076902653991</v>
      </c>
      <c r="U72" s="85">
        <v>0.3871184884158142</v>
      </c>
      <c r="V72" s="85">
        <v>0.38539620780508854</v>
      </c>
      <c r="W72" s="85">
        <v>0.3871003941767785</v>
      </c>
      <c r="X72" s="85">
        <v>0.38880458054846845</v>
      </c>
      <c r="Y72" s="85">
        <v>0.39296912486160801</v>
      </c>
      <c r="Z72" s="85">
        <v>0.39713366917474757</v>
      </c>
      <c r="AA72" s="85">
        <v>0.40309413031347785</v>
      </c>
      <c r="AB72" s="85">
        <v>0.40905459145220813</v>
      </c>
      <c r="AC72" s="85">
        <v>0.41640992760453199</v>
      </c>
      <c r="AD72" s="85">
        <v>0.42376526375685586</v>
      </c>
      <c r="AE72" s="85">
        <v>0.43102380594548495</v>
      </c>
      <c r="AF72" s="85">
        <v>0.43828234813411399</v>
      </c>
      <c r="AG72" s="85">
        <v>0.44532857312821372</v>
      </c>
      <c r="AH72" s="85">
        <v>0.45237479812231352</v>
      </c>
      <c r="AI72" s="85">
        <v>0.45998638575794165</v>
      </c>
      <c r="AJ72" s="85">
        <v>0.46759797339356979</v>
      </c>
      <c r="AK72" s="85">
        <v>0.47599359684308939</v>
      </c>
      <c r="AL72" s="85">
        <v>0.48438922029260889</v>
      </c>
      <c r="AM72" s="85">
        <v>0.49263323652728158</v>
      </c>
      <c r="AN72" s="85">
        <v>0.50087725276195427</v>
      </c>
    </row>
    <row r="73" spans="2:40" x14ac:dyDescent="0.25">
      <c r="B73" s="20" t="s">
        <v>138</v>
      </c>
      <c r="C73" s="20" t="s">
        <v>2</v>
      </c>
      <c r="D73" s="85">
        <v>0</v>
      </c>
      <c r="E73" s="85">
        <v>0</v>
      </c>
      <c r="F73" s="85">
        <v>0</v>
      </c>
      <c r="G73" s="85">
        <v>1.2723228501667293E-4</v>
      </c>
      <c r="H73" s="85">
        <v>2.5446457003334587E-4</v>
      </c>
      <c r="I73" s="85">
        <v>3.6400301651629078E-4</v>
      </c>
      <c r="J73" s="85">
        <v>4.735414629992357E-4</v>
      </c>
      <c r="K73" s="85">
        <v>7.1272912563675084E-4</v>
      </c>
      <c r="L73" s="85">
        <v>9.5191678827426587E-4</v>
      </c>
      <c r="M73" s="85">
        <v>1.2531289347514039E-3</v>
      </c>
      <c r="N73" s="85">
        <v>1.5543410812285422E-3</v>
      </c>
      <c r="O73" s="85">
        <v>1.7050985639742655E-3</v>
      </c>
      <c r="P73" s="85">
        <v>1.8558560467199887E-3</v>
      </c>
      <c r="Q73" s="85">
        <v>1.8791753425160776E-3</v>
      </c>
      <c r="R73" s="85">
        <v>1.9024946383121666E-3</v>
      </c>
      <c r="S73" s="85">
        <v>1.8756050913512818E-3</v>
      </c>
      <c r="T73" s="85">
        <v>1.8487155443903973E-3</v>
      </c>
      <c r="U73" s="85">
        <v>1.828525591096745E-3</v>
      </c>
      <c r="V73" s="85">
        <v>1.8083356378030926E-3</v>
      </c>
      <c r="W73" s="85">
        <v>1.7858263388055452E-3</v>
      </c>
      <c r="X73" s="85">
        <v>1.7633170398079977E-3</v>
      </c>
      <c r="Y73" s="85">
        <v>1.7414317476834367E-3</v>
      </c>
      <c r="Z73" s="85">
        <v>1.7195464555588755E-3</v>
      </c>
      <c r="AA73" s="85">
        <v>1.6935723471792736E-3</v>
      </c>
      <c r="AB73" s="85">
        <v>1.6675982387996716E-3</v>
      </c>
      <c r="AC73" s="85">
        <v>1.6368510405222812E-3</v>
      </c>
      <c r="AD73" s="85">
        <v>1.6061038422448908E-3</v>
      </c>
      <c r="AE73" s="85">
        <v>1.5766097498444475E-3</v>
      </c>
      <c r="AF73" s="85">
        <v>1.5471156574440041E-3</v>
      </c>
      <c r="AG73" s="85">
        <v>1.5211074084340386E-3</v>
      </c>
      <c r="AH73" s="85">
        <v>1.4950991594240733E-3</v>
      </c>
      <c r="AI73" s="85">
        <v>1.4695349993409385E-3</v>
      </c>
      <c r="AJ73" s="85">
        <v>1.4439708392578038E-3</v>
      </c>
      <c r="AK73" s="85">
        <v>1.4223799410895475E-3</v>
      </c>
      <c r="AL73" s="85">
        <v>1.4007890429212915E-3</v>
      </c>
      <c r="AM73" s="85">
        <v>1.3829774918023131E-3</v>
      </c>
      <c r="AN73" s="85">
        <v>1.3651659406833348E-3</v>
      </c>
    </row>
    <row r="74" spans="2:40" x14ac:dyDescent="0.25">
      <c r="B74" s="20" t="s">
        <v>138</v>
      </c>
      <c r="C74" s="20" t="s">
        <v>3</v>
      </c>
      <c r="D74" s="85">
        <v>0</v>
      </c>
      <c r="E74" s="85">
        <v>0</v>
      </c>
      <c r="F74" s="85">
        <v>0</v>
      </c>
      <c r="G74" s="85">
        <v>5.2301586295957414E-5</v>
      </c>
      <c r="H74" s="85">
        <v>1.0460317259191483E-4</v>
      </c>
      <c r="I74" s="85">
        <v>1.4989281375848106E-4</v>
      </c>
      <c r="J74" s="85">
        <v>1.951824549250473E-4</v>
      </c>
      <c r="K74" s="85">
        <v>2.9533861494259231E-4</v>
      </c>
      <c r="L74" s="85">
        <v>3.9549477496013733E-4</v>
      </c>
      <c r="M74" s="85">
        <v>5.2768174620592529E-4</v>
      </c>
      <c r="N74" s="85">
        <v>6.5986871745171336E-4</v>
      </c>
      <c r="O74" s="85">
        <v>7.2232212523770114E-4</v>
      </c>
      <c r="P74" s="85">
        <v>7.8477553302368881E-4</v>
      </c>
      <c r="Q74" s="85">
        <v>7.9195716640718321E-4</v>
      </c>
      <c r="R74" s="85">
        <v>7.9913879979067771E-4</v>
      </c>
      <c r="S74" s="85">
        <v>7.9069462918046596E-4</v>
      </c>
      <c r="T74" s="85">
        <v>7.822504585702541E-4</v>
      </c>
      <c r="U74" s="85">
        <v>7.7513679030680638E-4</v>
      </c>
      <c r="V74" s="85">
        <v>7.6802312204335855E-4</v>
      </c>
      <c r="W74" s="85">
        <v>7.5860007076256368E-4</v>
      </c>
      <c r="X74" s="85">
        <v>7.491770194817687E-4</v>
      </c>
      <c r="Y74" s="85">
        <v>7.4012928224888904E-4</v>
      </c>
      <c r="Z74" s="85">
        <v>7.3108154501600939E-4</v>
      </c>
      <c r="AA74" s="85">
        <v>7.1906997776932115E-4</v>
      </c>
      <c r="AB74" s="85">
        <v>7.0705841052263302E-4</v>
      </c>
      <c r="AC74" s="85">
        <v>6.9318564057944065E-4</v>
      </c>
      <c r="AD74" s="85">
        <v>6.7931287063624838E-4</v>
      </c>
      <c r="AE74" s="85">
        <v>6.6664962924023767E-4</v>
      </c>
      <c r="AF74" s="85">
        <v>6.5398638784422685E-4</v>
      </c>
      <c r="AG74" s="85">
        <v>6.4252485848936207E-4</v>
      </c>
      <c r="AH74" s="85">
        <v>6.3106332913449728E-4</v>
      </c>
      <c r="AI74" s="85">
        <v>6.2076466615686328E-4</v>
      </c>
      <c r="AJ74" s="85">
        <v>6.1046600317922928E-4</v>
      </c>
      <c r="AK74" s="85">
        <v>6.0060673807403847E-4</v>
      </c>
      <c r="AL74" s="85">
        <v>5.9074747296884765E-4</v>
      </c>
      <c r="AM74" s="85">
        <v>5.824813238819867E-4</v>
      </c>
      <c r="AN74" s="85">
        <v>5.7421517479512585E-4</v>
      </c>
    </row>
    <row r="75" spans="2:40" x14ac:dyDescent="0.25">
      <c r="B75" s="20" t="s">
        <v>138</v>
      </c>
      <c r="C75" s="20" t="s">
        <v>4</v>
      </c>
      <c r="D75" s="85">
        <v>7.9214401808775078E-2</v>
      </c>
      <c r="E75" s="85">
        <v>7.6186756150909571E-2</v>
      </c>
      <c r="F75" s="85">
        <v>7.3159110493044063E-2</v>
      </c>
      <c r="G75" s="85">
        <v>6.0970921128713336E-2</v>
      </c>
      <c r="H75" s="85">
        <v>4.8782731764382609E-2</v>
      </c>
      <c r="I75" s="85">
        <v>5.7457077415094211E-2</v>
      </c>
      <c r="J75" s="85">
        <v>6.6131423065805814E-2</v>
      </c>
      <c r="K75" s="85">
        <v>8.3934254004755737E-2</v>
      </c>
      <c r="L75" s="85">
        <v>0.10173708494370567</v>
      </c>
      <c r="M75" s="85">
        <v>0.11146774430623078</v>
      </c>
      <c r="N75" s="85">
        <v>0.12119840366875589</v>
      </c>
      <c r="O75" s="85">
        <v>0.12300651307204699</v>
      </c>
      <c r="P75" s="85">
        <v>0.12481462247533809</v>
      </c>
      <c r="Q75" s="85">
        <v>0.12393950421247622</v>
      </c>
      <c r="R75" s="85">
        <v>0.12306438594961436</v>
      </c>
      <c r="S75" s="85">
        <v>0.12047197022653347</v>
      </c>
      <c r="T75" s="85">
        <v>0.11787955450345258</v>
      </c>
      <c r="U75" s="85">
        <v>0.11616418943900608</v>
      </c>
      <c r="V75" s="85">
        <v>0.11444882437455958</v>
      </c>
      <c r="W75" s="85">
        <v>0.1128471657907118</v>
      </c>
      <c r="X75" s="85">
        <v>0.11124550720686401</v>
      </c>
      <c r="Y75" s="85">
        <v>0.10957605469217849</v>
      </c>
      <c r="Z75" s="85">
        <v>0.10790660217749298</v>
      </c>
      <c r="AA75" s="85">
        <v>0.10609216451220016</v>
      </c>
      <c r="AB75" s="85">
        <v>0.10427772684690734</v>
      </c>
      <c r="AC75" s="85">
        <v>0.10213453555596114</v>
      </c>
      <c r="AD75" s="85">
        <v>9.999134426501495E-2</v>
      </c>
      <c r="AE75" s="85">
        <v>9.8125897269567719E-2</v>
      </c>
      <c r="AF75" s="85">
        <v>9.6260450274120501E-2</v>
      </c>
      <c r="AG75" s="85">
        <v>9.4572561200571004E-2</v>
      </c>
      <c r="AH75" s="85">
        <v>9.2884672127021506E-2</v>
      </c>
      <c r="AI75" s="85">
        <v>9.1317919661676905E-2</v>
      </c>
      <c r="AJ75" s="85">
        <v>8.9751167196332318E-2</v>
      </c>
      <c r="AK75" s="85">
        <v>8.8398252004521949E-2</v>
      </c>
      <c r="AL75" s="85">
        <v>8.704533681271158E-2</v>
      </c>
      <c r="AM75" s="85">
        <v>8.5874296508265252E-2</v>
      </c>
      <c r="AN75" s="85">
        <v>8.4703256203818938E-2</v>
      </c>
    </row>
    <row r="76" spans="2:40" x14ac:dyDescent="0.25">
      <c r="B76" s="20" t="s">
        <v>138</v>
      </c>
      <c r="C76" s="20" t="s">
        <v>5</v>
      </c>
      <c r="D76" s="85">
        <v>0.26338779781771188</v>
      </c>
      <c r="E76" s="85">
        <v>0.26016764595371966</v>
      </c>
      <c r="F76" s="85">
        <v>0.2569474940897275</v>
      </c>
      <c r="G76" s="85">
        <v>0.21801380293266853</v>
      </c>
      <c r="H76" s="85">
        <v>0.17908011177560956</v>
      </c>
      <c r="I76" s="85">
        <v>0.21254526920903732</v>
      </c>
      <c r="J76" s="85">
        <v>0.24601042664246511</v>
      </c>
      <c r="K76" s="85">
        <v>0.31412291528584207</v>
      </c>
      <c r="L76" s="85">
        <v>0.38223540392921901</v>
      </c>
      <c r="M76" s="85">
        <v>0.42117921388412216</v>
      </c>
      <c r="N76" s="85">
        <v>0.46012302383902531</v>
      </c>
      <c r="O76" s="85">
        <v>0.46318409018033568</v>
      </c>
      <c r="P76" s="85">
        <v>0.46624515652164611</v>
      </c>
      <c r="Q76" s="85">
        <v>0.45861539816718627</v>
      </c>
      <c r="R76" s="85">
        <v>0.45098563981272644</v>
      </c>
      <c r="S76" s="85">
        <v>0.44359886297635798</v>
      </c>
      <c r="T76" s="85">
        <v>0.43621208613998946</v>
      </c>
      <c r="U76" s="85">
        <v>0.42923116470586176</v>
      </c>
      <c r="V76" s="85">
        <v>0.4222502432717341</v>
      </c>
      <c r="W76" s="85">
        <v>0.41580663701111037</v>
      </c>
      <c r="X76" s="85">
        <v>0.40936303075048663</v>
      </c>
      <c r="Y76" s="85">
        <v>0.40269488125841252</v>
      </c>
      <c r="Z76" s="85">
        <v>0.3960267317663384</v>
      </c>
      <c r="AA76" s="85">
        <v>0.3887413863052892</v>
      </c>
      <c r="AB76" s="85">
        <v>0.38145604084423995</v>
      </c>
      <c r="AC76" s="85">
        <v>0.37343581912546586</v>
      </c>
      <c r="AD76" s="85">
        <v>0.36541559740669172</v>
      </c>
      <c r="AE76" s="85">
        <v>0.35856901575748024</v>
      </c>
      <c r="AF76" s="85">
        <v>0.35172243410826876</v>
      </c>
      <c r="AG76" s="85">
        <v>0.34547194277497195</v>
      </c>
      <c r="AH76" s="85">
        <v>0.33922145144167509</v>
      </c>
      <c r="AI76" s="85">
        <v>0.33337504952568386</v>
      </c>
      <c r="AJ76" s="85">
        <v>0.32752864760969269</v>
      </c>
      <c r="AK76" s="85">
        <v>0.322138017108835</v>
      </c>
      <c r="AL76" s="85">
        <v>0.3167473866079773</v>
      </c>
      <c r="AM76" s="85">
        <v>0.31230621184890694</v>
      </c>
      <c r="AN76" s="85">
        <v>0.30786503708983654</v>
      </c>
    </row>
    <row r="77" spans="2:40" x14ac:dyDescent="0.25">
      <c r="B77" s="20" t="s">
        <v>138</v>
      </c>
      <c r="C77" s="20" t="s">
        <v>6</v>
      </c>
      <c r="D77" s="85">
        <v>0.65739780037351303</v>
      </c>
      <c r="E77" s="85">
        <v>0.66364559789537081</v>
      </c>
      <c r="F77" s="85">
        <v>0.66989339541722848</v>
      </c>
      <c r="G77" s="85">
        <v>0.7208357420673055</v>
      </c>
      <c r="H77" s="85">
        <v>0.77177808871738263</v>
      </c>
      <c r="I77" s="85">
        <v>0.72948375754559369</v>
      </c>
      <c r="J77" s="85">
        <v>0.68718942637380476</v>
      </c>
      <c r="K77" s="85">
        <v>0.60093476296882287</v>
      </c>
      <c r="L77" s="85">
        <v>0.51468009956384086</v>
      </c>
      <c r="M77" s="85">
        <v>0.46557223112868973</v>
      </c>
      <c r="N77" s="85">
        <v>0.41646436269353859</v>
      </c>
      <c r="O77" s="85">
        <v>0.41138197605840532</v>
      </c>
      <c r="P77" s="85">
        <v>0.40629958942327205</v>
      </c>
      <c r="Q77" s="85">
        <v>0.41477396511141429</v>
      </c>
      <c r="R77" s="85">
        <v>0.42324834079955648</v>
      </c>
      <c r="S77" s="85">
        <v>0.43326286707657691</v>
      </c>
      <c r="T77" s="85">
        <v>0.44327739335359739</v>
      </c>
      <c r="U77" s="85">
        <v>0.45200098347372858</v>
      </c>
      <c r="V77" s="85">
        <v>0.46072457359385977</v>
      </c>
      <c r="W77" s="85">
        <v>0.46880177078860963</v>
      </c>
      <c r="X77" s="85">
        <v>0.47687896798335949</v>
      </c>
      <c r="Y77" s="85">
        <v>0.48524750301947661</v>
      </c>
      <c r="Z77" s="85">
        <v>0.49361603805559368</v>
      </c>
      <c r="AA77" s="85">
        <v>0.50275380685756199</v>
      </c>
      <c r="AB77" s="85">
        <v>0.51189157565953036</v>
      </c>
      <c r="AC77" s="85">
        <v>0.52209960863747129</v>
      </c>
      <c r="AD77" s="85">
        <v>0.53230764161541222</v>
      </c>
      <c r="AE77" s="85">
        <v>0.54106182759386745</v>
      </c>
      <c r="AF77" s="85">
        <v>0.54981601357232257</v>
      </c>
      <c r="AG77" s="85">
        <v>0.55779186375753376</v>
      </c>
      <c r="AH77" s="85">
        <v>0.56576771394274494</v>
      </c>
      <c r="AI77" s="85">
        <v>0.57321673114714145</v>
      </c>
      <c r="AJ77" s="85">
        <v>0.58066574835153795</v>
      </c>
      <c r="AK77" s="85">
        <v>0.58744074420747949</v>
      </c>
      <c r="AL77" s="85">
        <v>0.59421574006342104</v>
      </c>
      <c r="AM77" s="85">
        <v>0.59985403282714356</v>
      </c>
      <c r="AN77" s="85">
        <v>0.60549232559086608</v>
      </c>
    </row>
    <row r="79" spans="2:40" x14ac:dyDescent="0.25">
      <c r="B79" s="1" t="s">
        <v>42</v>
      </c>
    </row>
    <row r="80" spans="2:40" x14ac:dyDescent="0.25">
      <c r="B80" s="198" t="s">
        <v>147</v>
      </c>
      <c r="C80" s="198" t="s">
        <v>148</v>
      </c>
      <c r="D80" s="20">
        <v>2014</v>
      </c>
      <c r="E80" s="20">
        <v>2016</v>
      </c>
      <c r="F80" s="20">
        <v>2018</v>
      </c>
      <c r="G80" s="20">
        <v>2020</v>
      </c>
      <c r="H80" s="20">
        <v>2022</v>
      </c>
      <c r="I80" s="20">
        <v>2024</v>
      </c>
      <c r="J80" s="20">
        <v>2026</v>
      </c>
      <c r="K80" s="20">
        <v>2028</v>
      </c>
      <c r="L80" s="20">
        <v>2030</v>
      </c>
      <c r="M80" s="20">
        <v>2032</v>
      </c>
      <c r="N80" s="20">
        <v>2034</v>
      </c>
      <c r="O80" s="20">
        <v>2036</v>
      </c>
      <c r="P80" s="20">
        <v>2038</v>
      </c>
      <c r="Q80" s="20">
        <v>2040</v>
      </c>
      <c r="R80" s="20">
        <v>2042</v>
      </c>
      <c r="S80" s="20">
        <v>2044</v>
      </c>
      <c r="T80" s="20">
        <v>2046</v>
      </c>
      <c r="U80" s="20">
        <v>2048</v>
      </c>
      <c r="V80" s="20">
        <v>2050</v>
      </c>
    </row>
    <row r="81" spans="2:22" x14ac:dyDescent="0.25">
      <c r="B81" s="20" t="s">
        <v>7</v>
      </c>
      <c r="C81" s="20" t="s">
        <v>2</v>
      </c>
      <c r="D81" s="29">
        <v>0</v>
      </c>
      <c r="E81" s="29">
        <v>0</v>
      </c>
      <c r="F81" s="29">
        <v>6.1525748368917704E-3</v>
      </c>
      <c r="G81" s="29">
        <v>1.7435265318712201E-2</v>
      </c>
      <c r="H81" s="29">
        <v>3.7848297141708502E-2</v>
      </c>
      <c r="I81" s="29">
        <v>7.4987932024550799E-2</v>
      </c>
      <c r="J81" s="29">
        <v>0.140488322924295</v>
      </c>
      <c r="K81" s="29">
        <v>0.24737152657561301</v>
      </c>
      <c r="L81" s="29">
        <v>0.39964486903539997</v>
      </c>
      <c r="M81" s="29">
        <v>0.58403137619389101</v>
      </c>
      <c r="N81" s="29">
        <v>0.76757358439678602</v>
      </c>
      <c r="O81" s="29">
        <v>0.92149005247719895</v>
      </c>
      <c r="P81" s="29">
        <v>1.0358590132905501</v>
      </c>
      <c r="Q81" s="29">
        <v>1.11460974668498</v>
      </c>
      <c r="R81" s="29">
        <v>1.15920730532168</v>
      </c>
      <c r="S81" s="29">
        <v>1.1886362265716801</v>
      </c>
      <c r="T81" s="29">
        <v>1.2089399447020099</v>
      </c>
      <c r="U81" s="29">
        <v>1.22798980025949</v>
      </c>
      <c r="V81" s="29">
        <v>1.2449713324042799</v>
      </c>
    </row>
    <row r="82" spans="2:22" x14ac:dyDescent="0.25">
      <c r="B82" s="20" t="s">
        <v>7</v>
      </c>
      <c r="C82" s="20" t="s">
        <v>3</v>
      </c>
      <c r="D82" s="29">
        <v>0</v>
      </c>
      <c r="E82" s="29">
        <v>0</v>
      </c>
      <c r="F82" s="29">
        <v>2.52914913641502E-3</v>
      </c>
      <c r="G82" s="29">
        <v>7.1997030441425403E-3</v>
      </c>
      <c r="H82" s="29">
        <v>1.5699657672855E-2</v>
      </c>
      <c r="I82" s="29">
        <v>3.1234132023494201E-2</v>
      </c>
      <c r="J82" s="29">
        <v>5.85968470681449E-2</v>
      </c>
      <c r="K82" s="29">
        <v>0.103245502548656</v>
      </c>
      <c r="L82" s="29">
        <v>0.16729374125097299</v>
      </c>
      <c r="M82" s="29">
        <v>0.24545792009196399</v>
      </c>
      <c r="N82" s="29">
        <v>0.32376643463645299</v>
      </c>
      <c r="O82" s="29">
        <v>0.38990193643978699</v>
      </c>
      <c r="P82" s="29">
        <v>0.43857223088639502</v>
      </c>
      <c r="Q82" s="29">
        <v>0.47161672205316602</v>
      </c>
      <c r="R82" s="29">
        <v>0.490158756485917</v>
      </c>
      <c r="S82" s="29">
        <v>0.50216573450175195</v>
      </c>
      <c r="T82" s="29">
        <v>0.51106604742813</v>
      </c>
      <c r="U82" s="29">
        <v>0.51845254513989503</v>
      </c>
      <c r="V82" s="29">
        <v>0.52462115260410302</v>
      </c>
    </row>
    <row r="83" spans="2:22" x14ac:dyDescent="0.25">
      <c r="B83" s="20" t="s">
        <v>7</v>
      </c>
      <c r="C83" s="20" t="s">
        <v>4</v>
      </c>
      <c r="D83" s="29">
        <v>0.38173420231646399</v>
      </c>
      <c r="E83" s="29">
        <v>0.61516417882910401</v>
      </c>
      <c r="F83" s="29">
        <v>1.1910959594634001</v>
      </c>
      <c r="G83" s="29">
        <v>2.2625036677882502</v>
      </c>
      <c r="H83" s="29">
        <v>4.2003153346163398</v>
      </c>
      <c r="I83" s="29">
        <v>7.6171666805612102</v>
      </c>
      <c r="J83" s="29">
        <v>13.310949017851399</v>
      </c>
      <c r="K83" s="29">
        <v>21.908300605912501</v>
      </c>
      <c r="L83" s="29">
        <v>32.764881987000102</v>
      </c>
      <c r="M83" s="29">
        <v>44.358476989338797</v>
      </c>
      <c r="N83" s="29">
        <v>54.597738628016103</v>
      </c>
      <c r="O83" s="29">
        <v>62.352211720652498</v>
      </c>
      <c r="P83" s="29">
        <v>67.872154536000807</v>
      </c>
      <c r="Q83" s="29">
        <v>71.565853971174803</v>
      </c>
      <c r="R83" s="29">
        <v>73.652580546358294</v>
      </c>
      <c r="S83" s="29">
        <v>75.0287492294255</v>
      </c>
      <c r="T83" s="29">
        <v>76.102433607033007</v>
      </c>
      <c r="U83" s="29">
        <v>77.206329702616401</v>
      </c>
      <c r="V83" s="29">
        <v>78.183252997386404</v>
      </c>
    </row>
    <row r="84" spans="2:22" x14ac:dyDescent="0.25">
      <c r="B84" s="20" t="s">
        <v>7</v>
      </c>
      <c r="C84" s="20" t="s">
        <v>5</v>
      </c>
      <c r="D84" s="29">
        <v>1.26926579768347</v>
      </c>
      <c r="E84" s="29">
        <v>2.0788358211709599</v>
      </c>
      <c r="F84" s="29">
        <v>4.1128401166543798</v>
      </c>
      <c r="G84" s="29">
        <v>7.9590413199471897</v>
      </c>
      <c r="H84" s="29">
        <v>15.04327117971</v>
      </c>
      <c r="I84" s="29">
        <v>27.720190249789301</v>
      </c>
      <c r="J84" s="29">
        <v>49.101730121804501</v>
      </c>
      <c r="K84" s="29">
        <v>81.568785989001597</v>
      </c>
      <c r="L84" s="29">
        <v>123.570448319753</v>
      </c>
      <c r="M84" s="29">
        <v>168.412579720992</v>
      </c>
      <c r="N84" s="29">
        <v>207.917462258326</v>
      </c>
      <c r="O84" s="29">
        <v>237.596232712621</v>
      </c>
      <c r="P84" s="29">
        <v>258.19771103752799</v>
      </c>
      <c r="Q84" s="29">
        <v>271.82361036050497</v>
      </c>
      <c r="R84" s="29">
        <v>279.51490763931901</v>
      </c>
      <c r="S84" s="29">
        <v>284.47019281383598</v>
      </c>
      <c r="T84" s="29">
        <v>288.20579601363499</v>
      </c>
      <c r="U84" s="29">
        <v>291.61771711997199</v>
      </c>
      <c r="V84" s="29">
        <v>294.68364446606103</v>
      </c>
    </row>
    <row r="85" spans="2:22" x14ac:dyDescent="0.25">
      <c r="B85" s="20" t="s">
        <v>7</v>
      </c>
      <c r="C85" s="20" t="s">
        <v>6</v>
      </c>
      <c r="D85" s="29">
        <v>3.1680000000000099</v>
      </c>
      <c r="E85" s="29">
        <v>5.4670000000000201</v>
      </c>
      <c r="F85" s="29">
        <v>11.743900963137399</v>
      </c>
      <c r="G85" s="29">
        <v>21.083378818815198</v>
      </c>
      <c r="H85" s="29">
        <v>33.116329274623602</v>
      </c>
      <c r="I85" s="29">
        <v>48.448470412297198</v>
      </c>
      <c r="J85" s="29">
        <v>69.024056592696894</v>
      </c>
      <c r="K85" s="29">
        <v>95.571523995795005</v>
      </c>
      <c r="L85" s="29">
        <v>127.252914211698</v>
      </c>
      <c r="M85" s="29">
        <v>162.74414939949401</v>
      </c>
      <c r="N85" s="29">
        <v>200.298898665325</v>
      </c>
      <c r="O85" s="29">
        <v>238.76881738192299</v>
      </c>
      <c r="P85" s="29">
        <v>278.60125951941899</v>
      </c>
      <c r="Q85" s="29">
        <v>320.258755002648</v>
      </c>
      <c r="R85" s="29">
        <v>360.26594180215199</v>
      </c>
      <c r="S85" s="29">
        <v>398.85914048923303</v>
      </c>
      <c r="T85" s="29">
        <v>436.50565693031899</v>
      </c>
      <c r="U85" s="29">
        <v>473.5407389014</v>
      </c>
      <c r="V85" s="29">
        <v>508.580335158266</v>
      </c>
    </row>
    <row r="86" spans="2:22" x14ac:dyDescent="0.25">
      <c r="B86" s="20" t="s">
        <v>8</v>
      </c>
      <c r="C86" s="20" t="s">
        <v>2</v>
      </c>
      <c r="D86" s="29">
        <v>0</v>
      </c>
      <c r="E86" s="29">
        <v>0</v>
      </c>
      <c r="F86" s="29">
        <v>7.10846884005249E-3</v>
      </c>
      <c r="G86" s="29">
        <v>2.06643935213402E-2</v>
      </c>
      <c r="H86" s="29">
        <v>4.6037021894569201E-2</v>
      </c>
      <c r="I86" s="29">
        <v>9.2464852787910196E-2</v>
      </c>
      <c r="J86" s="29">
        <v>0.174263480235025</v>
      </c>
      <c r="K86" s="29">
        <v>0.30677707775672702</v>
      </c>
      <c r="L86" s="29">
        <v>0.491239475957998</v>
      </c>
      <c r="M86" s="29">
        <v>0.70992645990429204</v>
      </c>
      <c r="N86" s="29">
        <v>0.92275022492414305</v>
      </c>
      <c r="O86" s="29">
        <v>1.09690643332473</v>
      </c>
      <c r="P86" s="29">
        <v>1.21973866745992</v>
      </c>
      <c r="Q86" s="29">
        <v>1.3024980522411</v>
      </c>
      <c r="R86" s="29">
        <v>1.35796247988343</v>
      </c>
      <c r="S86" s="29">
        <v>1.40014119797502</v>
      </c>
      <c r="T86" s="29">
        <v>1.42943800667039</v>
      </c>
      <c r="U86" s="29">
        <v>1.4455035563187799</v>
      </c>
      <c r="V86" s="29">
        <v>1.4618371591446799</v>
      </c>
    </row>
    <row r="87" spans="2:22" x14ac:dyDescent="0.25">
      <c r="B87" s="20" t="s">
        <v>8</v>
      </c>
      <c r="C87" s="20" t="s">
        <v>3</v>
      </c>
      <c r="D87" s="29">
        <v>0</v>
      </c>
      <c r="E87" s="29">
        <v>0</v>
      </c>
      <c r="F87" s="29">
        <v>2.87914985463775E-3</v>
      </c>
      <c r="G87" s="29">
        <v>8.3602128554069507E-3</v>
      </c>
      <c r="H87" s="29">
        <v>1.8655749074653501E-2</v>
      </c>
      <c r="I87" s="29">
        <v>3.7573657547486497E-2</v>
      </c>
      <c r="J87" s="29">
        <v>7.0941361647759799E-2</v>
      </c>
      <c r="K87" s="29">
        <v>0.12511409119740399</v>
      </c>
      <c r="L87" s="29">
        <v>0.20131133089540901</v>
      </c>
      <c r="M87" s="29">
        <v>0.292075469808663</v>
      </c>
      <c r="N87" s="29">
        <v>0.38044594976947399</v>
      </c>
      <c r="O87" s="29">
        <v>0.45227826811220101</v>
      </c>
      <c r="P87" s="29">
        <v>0.50313364896671897</v>
      </c>
      <c r="Q87" s="29">
        <v>0.53670152135555604</v>
      </c>
      <c r="R87" s="29">
        <v>0.55867516180409904</v>
      </c>
      <c r="S87" s="29">
        <v>0.57610242282838997</v>
      </c>
      <c r="T87" s="29">
        <v>0.58849394552524104</v>
      </c>
      <c r="U87" s="29">
        <v>0.59526487720774102</v>
      </c>
      <c r="V87" s="29">
        <v>0.60190314624801</v>
      </c>
    </row>
    <row r="88" spans="2:22" x14ac:dyDescent="0.25">
      <c r="B88" s="20" t="s">
        <v>8</v>
      </c>
      <c r="C88" s="20" t="s">
        <v>4</v>
      </c>
      <c r="D88" s="29">
        <v>0.38201347004453301</v>
      </c>
      <c r="E88" s="29">
        <v>0.61579260464890395</v>
      </c>
      <c r="F88" s="29">
        <v>1.25357441471932</v>
      </c>
      <c r="G88" s="29">
        <v>2.4681023746720698</v>
      </c>
      <c r="H88" s="29">
        <v>4.7209463726058498</v>
      </c>
      <c r="I88" s="29">
        <v>8.7676724375301802</v>
      </c>
      <c r="J88" s="29">
        <v>15.6282404904037</v>
      </c>
      <c r="K88" s="29">
        <v>26.007791210348302</v>
      </c>
      <c r="L88" s="29">
        <v>38.788516567603502</v>
      </c>
      <c r="M88" s="29">
        <v>52.233723863325601</v>
      </c>
      <c r="N88" s="29">
        <v>63.9782870728909</v>
      </c>
      <c r="O88" s="29">
        <v>72.764270233412006</v>
      </c>
      <c r="P88" s="29">
        <v>78.788727228408803</v>
      </c>
      <c r="Q88" s="29">
        <v>82.769280689217894</v>
      </c>
      <c r="R88" s="29">
        <v>85.542175200930501</v>
      </c>
      <c r="S88" s="29">
        <v>87.805834799364803</v>
      </c>
      <c r="T88" s="29">
        <v>89.573090424283905</v>
      </c>
      <c r="U88" s="29">
        <v>90.583225360219899</v>
      </c>
      <c r="V88" s="29">
        <v>91.727839706516093</v>
      </c>
    </row>
    <row r="89" spans="2:22" x14ac:dyDescent="0.25">
      <c r="B89" s="20" t="s">
        <v>8</v>
      </c>
      <c r="C89" s="20" t="s">
        <v>5</v>
      </c>
      <c r="D89" s="29">
        <v>1.2689865299554099</v>
      </c>
      <c r="E89" s="29">
        <v>2.0782073953511899</v>
      </c>
      <c r="F89" s="29">
        <v>4.2915467205558802</v>
      </c>
      <c r="G89" s="29">
        <v>8.5443911420737901</v>
      </c>
      <c r="H89" s="29">
        <v>16.530606640451101</v>
      </c>
      <c r="I89" s="29">
        <v>30.990472167264699</v>
      </c>
      <c r="J89" s="29">
        <v>55.573512533623202</v>
      </c>
      <c r="K89" s="29">
        <v>92.951748424213093</v>
      </c>
      <c r="L89" s="29">
        <v>140.57191226395</v>
      </c>
      <c r="M89" s="29">
        <v>191.12218557391</v>
      </c>
      <c r="N89" s="29">
        <v>235.24762895596601</v>
      </c>
      <c r="O89" s="29">
        <v>268.13673267034198</v>
      </c>
      <c r="P89" s="29">
        <v>290.37249788065401</v>
      </c>
      <c r="Q89" s="29">
        <v>304.810005418353</v>
      </c>
      <c r="R89" s="29">
        <v>314.57239074338599</v>
      </c>
      <c r="S89" s="29">
        <v>322.04515327833099</v>
      </c>
      <c r="T89" s="29">
        <v>327.53651595886299</v>
      </c>
      <c r="U89" s="29">
        <v>330.70413534306698</v>
      </c>
      <c r="V89" s="29">
        <v>334.129303526147</v>
      </c>
    </row>
    <row r="90" spans="2:22" x14ac:dyDescent="0.25">
      <c r="B90" s="20" t="s">
        <v>8</v>
      </c>
      <c r="C90" s="20" t="s">
        <v>6</v>
      </c>
      <c r="D90" s="29">
        <v>3.1680000000000299</v>
      </c>
      <c r="E90" s="29">
        <v>5.4669999999999801</v>
      </c>
      <c r="F90" s="29">
        <v>12.195461266069399</v>
      </c>
      <c r="G90" s="29">
        <v>22.717053730179501</v>
      </c>
      <c r="H90" s="29">
        <v>37.345928202026897</v>
      </c>
      <c r="I90" s="29">
        <v>57.587559990874098</v>
      </c>
      <c r="J90" s="29">
        <v>85.513024259771697</v>
      </c>
      <c r="K90" s="29">
        <v>121.572342467414</v>
      </c>
      <c r="L90" s="29">
        <v>164.62240635611201</v>
      </c>
      <c r="M90" s="29">
        <v>214.866811756614</v>
      </c>
      <c r="N90" s="29">
        <v>270.238006498517</v>
      </c>
      <c r="O90" s="29">
        <v>327.48578320736499</v>
      </c>
      <c r="P90" s="29">
        <v>383.56937753973398</v>
      </c>
      <c r="Q90" s="29">
        <v>435.31599194298701</v>
      </c>
      <c r="R90" s="29">
        <v>479.24099441408998</v>
      </c>
      <c r="S90" s="29">
        <v>516.06171922231795</v>
      </c>
      <c r="T90" s="29">
        <v>546.66806844524501</v>
      </c>
      <c r="U90" s="29">
        <v>572.17331817682395</v>
      </c>
      <c r="V90" s="29">
        <v>595.54764555324903</v>
      </c>
    </row>
    <row r="91" spans="2:22" x14ac:dyDescent="0.25">
      <c r="B91" s="20" t="s">
        <v>9</v>
      </c>
      <c r="C91" s="20" t="s">
        <v>2</v>
      </c>
      <c r="D91" s="29">
        <v>0</v>
      </c>
      <c r="E91" s="29">
        <v>0</v>
      </c>
      <c r="F91" s="29">
        <v>5.7207840297408804E-3</v>
      </c>
      <c r="G91" s="29">
        <v>1.59172958272891E-2</v>
      </c>
      <c r="H91" s="29">
        <v>3.3648441245492398E-2</v>
      </c>
      <c r="I91" s="29">
        <v>6.3434900156421101E-2</v>
      </c>
      <c r="J91" s="29">
        <v>0.110131664269546</v>
      </c>
      <c r="K91" s="29">
        <v>0.16977574016677699</v>
      </c>
      <c r="L91" s="29">
        <v>0.20790758093022599</v>
      </c>
      <c r="M91" s="29">
        <v>0.24029516242041599</v>
      </c>
      <c r="N91" s="29">
        <v>0.26200766029370398</v>
      </c>
      <c r="O91" s="29">
        <v>0.27249851175293399</v>
      </c>
      <c r="P91" s="29">
        <v>0.27978761361972898</v>
      </c>
      <c r="Q91" s="29">
        <v>0.28369926045483301</v>
      </c>
      <c r="R91" s="29">
        <v>0.28569035091422301</v>
      </c>
      <c r="S91" s="29">
        <v>0.28637340733213001</v>
      </c>
      <c r="T91" s="29">
        <v>0.28675859906835399</v>
      </c>
      <c r="U91" s="29">
        <v>0.28706312960203501</v>
      </c>
      <c r="V91" s="29">
        <v>0.287173687507353</v>
      </c>
    </row>
    <row r="92" spans="2:22" x14ac:dyDescent="0.25">
      <c r="B92" s="20" t="s">
        <v>9</v>
      </c>
      <c r="C92" s="20" t="s">
        <v>3</v>
      </c>
      <c r="D92" s="29">
        <v>0</v>
      </c>
      <c r="E92" s="29">
        <v>0</v>
      </c>
      <c r="F92" s="29">
        <v>2.3788694906054899E-3</v>
      </c>
      <c r="G92" s="29">
        <v>6.6227446189170503E-3</v>
      </c>
      <c r="H92" s="29">
        <v>1.4166234022376E-2</v>
      </c>
      <c r="I92" s="29">
        <v>2.7312079416779701E-2</v>
      </c>
      <c r="J92" s="29">
        <v>4.8926548548103799E-2</v>
      </c>
      <c r="K92" s="29">
        <v>7.9318630725046593E-2</v>
      </c>
      <c r="L92" s="29">
        <v>0.107871805066366</v>
      </c>
      <c r="M92" s="29">
        <v>0.13394224227731499</v>
      </c>
      <c r="N92" s="29">
        <v>0.15311877679449801</v>
      </c>
      <c r="O92" s="29">
        <v>0.16378521570992</v>
      </c>
      <c r="P92" s="29">
        <v>0.17056127405319499</v>
      </c>
      <c r="Q92" s="29">
        <v>0.17432975223869401</v>
      </c>
      <c r="R92" s="29">
        <v>0.176202803929148</v>
      </c>
      <c r="S92" s="29">
        <v>0.176910559005864</v>
      </c>
      <c r="T92" s="29">
        <v>0.17732752071482299</v>
      </c>
      <c r="U92" s="29">
        <v>0.17764173013322099</v>
      </c>
      <c r="V92" s="29">
        <v>0.17775621658341201</v>
      </c>
    </row>
    <row r="93" spans="2:22" x14ac:dyDescent="0.25">
      <c r="B93" s="20" t="s">
        <v>9</v>
      </c>
      <c r="C93" s="20" t="s">
        <v>4</v>
      </c>
      <c r="D93" s="29">
        <v>0.38203910600903801</v>
      </c>
      <c r="E93" s="29">
        <v>0.615064729350279</v>
      </c>
      <c r="F93" s="29">
        <v>1.16100667760981</v>
      </c>
      <c r="G93" s="29">
        <v>2.1577236583092998</v>
      </c>
      <c r="H93" s="29">
        <v>3.8809378511758901</v>
      </c>
      <c r="I93" s="29">
        <v>6.5677173934991497</v>
      </c>
      <c r="J93" s="29">
        <v>10.286205982873</v>
      </c>
      <c r="K93" s="29">
        <v>14.1147514477172</v>
      </c>
      <c r="L93" s="29">
        <v>15.0725988273546</v>
      </c>
      <c r="M93" s="29">
        <v>15.7345304460399</v>
      </c>
      <c r="N93" s="29">
        <v>16.0457012887221</v>
      </c>
      <c r="O93" s="29">
        <v>16.161600604714899</v>
      </c>
      <c r="P93" s="29">
        <v>16.237624780174102</v>
      </c>
      <c r="Q93" s="29">
        <v>16.2692325953231</v>
      </c>
      <c r="R93" s="29">
        <v>16.282859958383199</v>
      </c>
      <c r="S93" s="29">
        <v>16.285487849543301</v>
      </c>
      <c r="T93" s="29">
        <v>16.286684552841301</v>
      </c>
      <c r="U93" s="29">
        <v>16.2881149498476</v>
      </c>
      <c r="V93" s="29">
        <v>16.288509028282899</v>
      </c>
    </row>
    <row r="94" spans="2:22" x14ac:dyDescent="0.25">
      <c r="B94" s="20" t="s">
        <v>9</v>
      </c>
      <c r="C94" s="20" t="s">
        <v>5</v>
      </c>
      <c r="D94" s="29">
        <v>1.2689608939909101</v>
      </c>
      <c r="E94" s="29">
        <v>2.0789352706496702</v>
      </c>
      <c r="F94" s="29">
        <v>4.0510643359847904</v>
      </c>
      <c r="G94" s="29">
        <v>7.7164234611090103</v>
      </c>
      <c r="H94" s="29">
        <v>14.3360185173137</v>
      </c>
      <c r="I94" s="29">
        <v>25.7388012710556</v>
      </c>
      <c r="J94" s="29">
        <v>43.677891416048702</v>
      </c>
      <c r="K94" s="29">
        <v>67.420625995505105</v>
      </c>
      <c r="L94" s="29">
        <v>90.517956964173095</v>
      </c>
      <c r="M94" s="29">
        <v>110.340281313275</v>
      </c>
      <c r="N94" s="29">
        <v>124.109826384652</v>
      </c>
      <c r="O94" s="29">
        <v>131.88748067397401</v>
      </c>
      <c r="P94" s="29">
        <v>136.63720323794001</v>
      </c>
      <c r="Q94" s="29">
        <v>138.9984115956</v>
      </c>
      <c r="R94" s="29">
        <v>140.128587789054</v>
      </c>
      <c r="S94" s="29">
        <v>140.45972916621901</v>
      </c>
      <c r="T94" s="29">
        <v>140.61859672277399</v>
      </c>
      <c r="U94" s="29">
        <v>140.77626886137901</v>
      </c>
      <c r="V94" s="29">
        <v>140.827552050431</v>
      </c>
    </row>
    <row r="95" spans="2:22" x14ac:dyDescent="0.25">
      <c r="B95" s="20" t="s">
        <v>9</v>
      </c>
      <c r="C95" s="20" t="s">
        <v>6</v>
      </c>
      <c r="D95" s="29">
        <v>3.1680000000000201</v>
      </c>
      <c r="E95" s="29">
        <v>5.4670000000000103</v>
      </c>
      <c r="F95" s="29">
        <v>11.3009068721252</v>
      </c>
      <c r="G95" s="29">
        <v>19.3582433631857</v>
      </c>
      <c r="H95" s="29">
        <v>27.658359465750401</v>
      </c>
      <c r="I95" s="29">
        <v>35.290923320949197</v>
      </c>
      <c r="J95" s="29">
        <v>43.091141371621397</v>
      </c>
      <c r="K95" s="29">
        <v>49.833372683830497</v>
      </c>
      <c r="L95" s="29">
        <v>53.208740936805498</v>
      </c>
      <c r="M95" s="29">
        <v>56.828462546063697</v>
      </c>
      <c r="N95" s="29">
        <v>60.454261774822299</v>
      </c>
      <c r="O95" s="29">
        <v>63.834133219201</v>
      </c>
      <c r="P95" s="29">
        <v>67.673768162434897</v>
      </c>
      <c r="Q95" s="29">
        <v>71.685071105353998</v>
      </c>
      <c r="R95" s="29">
        <v>76.135250199255907</v>
      </c>
      <c r="S95" s="29">
        <v>80.619323661423707</v>
      </c>
      <c r="T95" s="29">
        <v>86.436565917033604</v>
      </c>
      <c r="U95" s="29">
        <v>94.341224791933598</v>
      </c>
      <c r="V95" s="29">
        <v>103.427986333422</v>
      </c>
    </row>
    <row r="96" spans="2:22" x14ac:dyDescent="0.25">
      <c r="B96" s="20" t="s">
        <v>10</v>
      </c>
      <c r="C96" s="20" t="s">
        <v>2</v>
      </c>
      <c r="D96" s="29">
        <v>0</v>
      </c>
      <c r="E96" s="29">
        <v>0</v>
      </c>
      <c r="F96" s="29">
        <v>1.0696455496525E-2</v>
      </c>
      <c r="G96" s="29">
        <v>6.0486112290083799E-2</v>
      </c>
      <c r="H96" s="29">
        <v>0.244344672496453</v>
      </c>
      <c r="I96" s="29">
        <v>0.57944087181589199</v>
      </c>
      <c r="J96" s="29">
        <v>0.85203361589228199</v>
      </c>
      <c r="K96" s="29">
        <v>0.997609541952167</v>
      </c>
      <c r="L96" s="29">
        <v>1.0456121035383501</v>
      </c>
      <c r="M96" s="29">
        <v>1.0779895743950001</v>
      </c>
      <c r="N96" s="29">
        <v>1.0988749830837401</v>
      </c>
      <c r="O96" s="29">
        <v>1.1198767589199801</v>
      </c>
      <c r="P96" s="29">
        <v>1.14181872828707</v>
      </c>
      <c r="Q96" s="29">
        <v>1.1612743869961499</v>
      </c>
      <c r="R96" s="29">
        <v>1.1648518315659599</v>
      </c>
      <c r="S96" s="29">
        <v>1.17248683069474</v>
      </c>
      <c r="T96" s="29">
        <v>1.18154888862368</v>
      </c>
      <c r="U96" s="29">
        <v>1.19724147301205</v>
      </c>
      <c r="V96" s="29">
        <v>1.21196673994725</v>
      </c>
    </row>
    <row r="97" spans="2:22" x14ac:dyDescent="0.25">
      <c r="B97" s="20" t="s">
        <v>10</v>
      </c>
      <c r="C97" s="20" t="s">
        <v>3</v>
      </c>
      <c r="D97" s="29">
        <v>0</v>
      </c>
      <c r="E97" s="29">
        <v>0</v>
      </c>
      <c r="F97" s="29">
        <v>4.39700969088985E-3</v>
      </c>
      <c r="G97" s="29">
        <v>2.4930927507122402E-2</v>
      </c>
      <c r="H97" s="29">
        <v>0.10151837056775399</v>
      </c>
      <c r="I97" s="29">
        <v>0.24599163564669099</v>
      </c>
      <c r="J97" s="29">
        <v>0.360294720190037</v>
      </c>
      <c r="K97" s="29">
        <v>0.4190437523244</v>
      </c>
      <c r="L97" s="29">
        <v>0.44243180080426597</v>
      </c>
      <c r="M97" s="29">
        <v>0.45783586915472302</v>
      </c>
      <c r="N97" s="29">
        <v>0.46687683838148403</v>
      </c>
      <c r="O97" s="29">
        <v>0.47612626486013998</v>
      </c>
      <c r="P97" s="29">
        <v>0.48412892046992301</v>
      </c>
      <c r="Q97" s="29">
        <v>0.49116913656347599</v>
      </c>
      <c r="R97" s="29">
        <v>0.492398378902145</v>
      </c>
      <c r="S97" s="29">
        <v>0.49489255483870398</v>
      </c>
      <c r="T97" s="29">
        <v>0.49952215653447801</v>
      </c>
      <c r="U97" s="29">
        <v>0.50490641563014405</v>
      </c>
      <c r="V97" s="29">
        <v>0.509776630580412</v>
      </c>
    </row>
    <row r="98" spans="2:22" x14ac:dyDescent="0.25">
      <c r="B98" s="20" t="s">
        <v>10</v>
      </c>
      <c r="C98" s="20" t="s">
        <v>4</v>
      </c>
      <c r="D98" s="29">
        <v>0.38173420231649202</v>
      </c>
      <c r="E98" s="29">
        <v>0.59705150073372804</v>
      </c>
      <c r="F98" s="29">
        <v>2.0505892794751599</v>
      </c>
      <c r="G98" s="29">
        <v>8.4470590096306406</v>
      </c>
      <c r="H98" s="29">
        <v>26.1145879634925</v>
      </c>
      <c r="I98" s="29">
        <v>45.181401645133803</v>
      </c>
      <c r="J98" s="29">
        <v>57.303072774338901</v>
      </c>
      <c r="K98" s="29">
        <v>64.531170404105495</v>
      </c>
      <c r="L98" s="29">
        <v>66.671310966426503</v>
      </c>
      <c r="M98" s="29">
        <v>68.225520140400903</v>
      </c>
      <c r="N98" s="29">
        <v>69.326673587522095</v>
      </c>
      <c r="O98" s="29">
        <v>70.275563374252201</v>
      </c>
      <c r="P98" s="29">
        <v>71.399848408754295</v>
      </c>
      <c r="Q98" s="29">
        <v>72.297558826567595</v>
      </c>
      <c r="R98" s="29">
        <v>72.4762633418256</v>
      </c>
      <c r="S98" s="29">
        <v>72.842028005876998</v>
      </c>
      <c r="T98" s="29">
        <v>73.440120098278101</v>
      </c>
      <c r="U98" s="29">
        <v>74.396846399616294</v>
      </c>
      <c r="V98" s="29">
        <v>75.197839489662201</v>
      </c>
    </row>
    <row r="99" spans="2:22" x14ac:dyDescent="0.25">
      <c r="B99" s="20" t="s">
        <v>10</v>
      </c>
      <c r="C99" s="20" t="s">
        <v>5</v>
      </c>
      <c r="D99" s="29">
        <v>1.26926579768357</v>
      </c>
      <c r="E99" s="29">
        <v>2.0969484992662499</v>
      </c>
      <c r="F99" s="29">
        <v>7.52765874506425</v>
      </c>
      <c r="G99" s="29">
        <v>31.4232553073216</v>
      </c>
      <c r="H99" s="29">
        <v>98.114862286392295</v>
      </c>
      <c r="I99" s="29">
        <v>171.52868781227801</v>
      </c>
      <c r="J99" s="29">
        <v>214.055689990345</v>
      </c>
      <c r="K99" s="29">
        <v>236.482967415731</v>
      </c>
      <c r="L99" s="29">
        <v>246.716504527518</v>
      </c>
      <c r="M99" s="29">
        <v>251.71287371501001</v>
      </c>
      <c r="N99" s="29">
        <v>255.10942351015399</v>
      </c>
      <c r="O99" s="29">
        <v>257.917505736718</v>
      </c>
      <c r="P99" s="29">
        <v>261.186202599794</v>
      </c>
      <c r="Q99" s="29">
        <v>264.20942576425603</v>
      </c>
      <c r="R99" s="29">
        <v>264.81828918384099</v>
      </c>
      <c r="S99" s="29">
        <v>266.02428474224399</v>
      </c>
      <c r="T99" s="29">
        <v>268.00479556398898</v>
      </c>
      <c r="U99" s="29">
        <v>270.72106940842201</v>
      </c>
      <c r="V99" s="29">
        <v>273.31635973773399</v>
      </c>
    </row>
    <row r="100" spans="2:22" x14ac:dyDescent="0.25">
      <c r="B100" s="20" t="s">
        <v>10</v>
      </c>
      <c r="C100" s="20" t="s">
        <v>6</v>
      </c>
      <c r="D100" s="29">
        <v>3.1680000000000001</v>
      </c>
      <c r="E100" s="29">
        <v>5.4669999999999597</v>
      </c>
      <c r="F100" s="29">
        <v>32.4418050735975</v>
      </c>
      <c r="G100" s="29">
        <v>87.775664975447597</v>
      </c>
      <c r="H100" s="29">
        <v>132.11169496900899</v>
      </c>
      <c r="I100" s="29">
        <v>155.253230010918</v>
      </c>
      <c r="J100" s="29">
        <v>186.534353741334</v>
      </c>
      <c r="K100" s="29">
        <v>221.938382844356</v>
      </c>
      <c r="L100" s="29">
        <v>250.71256047034899</v>
      </c>
      <c r="M100" s="29">
        <v>274.64828797221497</v>
      </c>
      <c r="N100" s="29">
        <v>297.18442914427101</v>
      </c>
      <c r="O100" s="29">
        <v>321.47379738511103</v>
      </c>
      <c r="P100" s="29">
        <v>350.49652508696602</v>
      </c>
      <c r="Q100" s="29">
        <v>384.87874441934798</v>
      </c>
      <c r="R100" s="29">
        <v>413.96658831060603</v>
      </c>
      <c r="S100" s="29">
        <v>443.68642016069902</v>
      </c>
      <c r="T100" s="29">
        <v>475.137690439263</v>
      </c>
      <c r="U100" s="29">
        <v>507.87071152187002</v>
      </c>
      <c r="V100" s="29">
        <v>537.54385312463796</v>
      </c>
    </row>
    <row r="101" spans="2:22" x14ac:dyDescent="0.25">
      <c r="B101" s="20" t="s">
        <v>11</v>
      </c>
      <c r="C101" s="20" t="s">
        <v>2</v>
      </c>
      <c r="D101" s="29">
        <v>0</v>
      </c>
      <c r="E101" s="29">
        <v>0</v>
      </c>
      <c r="F101" s="29">
        <v>1.23583089376071E-2</v>
      </c>
      <c r="G101" s="29">
        <v>7.0941179705811902E-2</v>
      </c>
      <c r="H101" s="29">
        <v>0.29872321659750101</v>
      </c>
      <c r="I101" s="29">
        <v>0.75920083045395304</v>
      </c>
      <c r="J101" s="29">
        <v>1.11566089581862</v>
      </c>
      <c r="K101" s="29">
        <v>1.25114005360183</v>
      </c>
      <c r="L101" s="29">
        <v>1.2573117199042301</v>
      </c>
      <c r="M101" s="29">
        <v>1.2736868767659899</v>
      </c>
      <c r="N101" s="29">
        <v>1.2914851430972401</v>
      </c>
      <c r="O101" s="29">
        <v>1.3112832683804101</v>
      </c>
      <c r="P101" s="29">
        <v>1.32516943711507</v>
      </c>
      <c r="Q101" s="29">
        <v>1.34274616463813</v>
      </c>
      <c r="R101" s="29">
        <v>1.3606647862399801</v>
      </c>
      <c r="S101" s="29">
        <v>1.3842904248894401</v>
      </c>
      <c r="T101" s="29">
        <v>1.40001771266912</v>
      </c>
      <c r="U101" s="29">
        <v>1.403840894797</v>
      </c>
      <c r="V101" s="29">
        <v>1.41774827437093</v>
      </c>
    </row>
    <row r="102" spans="2:22" x14ac:dyDescent="0.25">
      <c r="B102" s="20" t="s">
        <v>11</v>
      </c>
      <c r="C102" s="20" t="s">
        <v>3</v>
      </c>
      <c r="D102" s="29">
        <v>0</v>
      </c>
      <c r="E102" s="29">
        <v>0</v>
      </c>
      <c r="F102" s="29">
        <v>5.0054975525527399E-3</v>
      </c>
      <c r="G102" s="29">
        <v>2.8714194828712299E-2</v>
      </c>
      <c r="H102" s="29">
        <v>0.121168145918903</v>
      </c>
      <c r="I102" s="29">
        <v>0.312037909301218</v>
      </c>
      <c r="J102" s="29">
        <v>0.46074260925719401</v>
      </c>
      <c r="K102" s="29">
        <v>0.51644812010993102</v>
      </c>
      <c r="L102" s="29">
        <v>0.52204219365598803</v>
      </c>
      <c r="M102" s="29">
        <v>0.52952647043610801</v>
      </c>
      <c r="N102" s="29">
        <v>0.53509595118142705</v>
      </c>
      <c r="O102" s="29">
        <v>0.54113000374454501</v>
      </c>
      <c r="P102" s="29">
        <v>0.54679403465663201</v>
      </c>
      <c r="Q102" s="29">
        <v>0.55270788503490398</v>
      </c>
      <c r="R102" s="29">
        <v>0.55883416722676904</v>
      </c>
      <c r="S102" s="29">
        <v>0.56928104029743398</v>
      </c>
      <c r="T102" s="29">
        <v>0.57641021116450297</v>
      </c>
      <c r="U102" s="29">
        <v>0.57807260890851797</v>
      </c>
      <c r="V102" s="29">
        <v>0.58353097745327998</v>
      </c>
    </row>
    <row r="103" spans="2:22" x14ac:dyDescent="0.25">
      <c r="B103" s="20" t="s">
        <v>11</v>
      </c>
      <c r="C103" s="20" t="s">
        <v>4</v>
      </c>
      <c r="D103" s="29">
        <v>0.38201347004455999</v>
      </c>
      <c r="E103" s="29">
        <v>0.59771181268066598</v>
      </c>
      <c r="F103" s="29">
        <v>2.16068433982247</v>
      </c>
      <c r="G103" s="29">
        <v>9.1969187425616994</v>
      </c>
      <c r="H103" s="29">
        <v>30.946545346756199</v>
      </c>
      <c r="I103" s="29">
        <v>58.337564679002199</v>
      </c>
      <c r="J103" s="29">
        <v>73.462754162498499</v>
      </c>
      <c r="K103" s="29">
        <v>78.752885737828294</v>
      </c>
      <c r="L103" s="29">
        <v>78.793818118983296</v>
      </c>
      <c r="M103" s="29">
        <v>78.921886622482404</v>
      </c>
      <c r="N103" s="29">
        <v>79.431695206720605</v>
      </c>
      <c r="O103" s="29">
        <v>80.0132301554072</v>
      </c>
      <c r="P103" s="29">
        <v>80.766486115189494</v>
      </c>
      <c r="Q103" s="29">
        <v>81.610828117195098</v>
      </c>
      <c r="R103" s="29">
        <v>82.630249861485893</v>
      </c>
      <c r="S103" s="29">
        <v>84.023822737450502</v>
      </c>
      <c r="T103" s="29">
        <v>85.162105961194101</v>
      </c>
      <c r="U103" s="29">
        <v>85.473888284347794</v>
      </c>
      <c r="V103" s="29">
        <v>86.489074811069599</v>
      </c>
    </row>
    <row r="104" spans="2:22" x14ac:dyDescent="0.25">
      <c r="B104" s="20" t="s">
        <v>11</v>
      </c>
      <c r="C104" s="20" t="s">
        <v>5</v>
      </c>
      <c r="D104" s="29">
        <v>1.2689865299555001</v>
      </c>
      <c r="E104" s="29">
        <v>2.0962881873192898</v>
      </c>
      <c r="F104" s="29">
        <v>7.8440394264380702</v>
      </c>
      <c r="G104" s="29">
        <v>33.6085183404522</v>
      </c>
      <c r="H104" s="29">
        <v>112.242123398922</v>
      </c>
      <c r="I104" s="29">
        <v>210.559672536389</v>
      </c>
      <c r="J104" s="29">
        <v>261.519360687843</v>
      </c>
      <c r="K104" s="29">
        <v>278.89119384549798</v>
      </c>
      <c r="L104" s="29">
        <v>280.71377190386499</v>
      </c>
      <c r="M104" s="29">
        <v>282.95845547031701</v>
      </c>
      <c r="N104" s="29">
        <v>285.51466427464902</v>
      </c>
      <c r="O104" s="29">
        <v>288.18986332338898</v>
      </c>
      <c r="P104" s="29">
        <v>290.80823859541198</v>
      </c>
      <c r="Q104" s="29">
        <v>293.53829275914097</v>
      </c>
      <c r="R104" s="29">
        <v>296.82193799771699</v>
      </c>
      <c r="S104" s="29">
        <v>301.00735132621702</v>
      </c>
      <c r="T104" s="29">
        <v>304.23852385972702</v>
      </c>
      <c r="U104" s="29">
        <v>305.226792713186</v>
      </c>
      <c r="V104" s="29">
        <v>308.29454053724203</v>
      </c>
    </row>
    <row r="105" spans="2:22" x14ac:dyDescent="0.25">
      <c r="B105" s="20" t="s">
        <v>11</v>
      </c>
      <c r="C105" s="20" t="s">
        <v>6</v>
      </c>
      <c r="D105" s="29">
        <v>3.1679999999999899</v>
      </c>
      <c r="E105" s="29">
        <v>5.4670000000000201</v>
      </c>
      <c r="F105" s="29">
        <v>35.133854181196497</v>
      </c>
      <c r="G105" s="29">
        <v>106.36789511498699</v>
      </c>
      <c r="H105" s="29">
        <v>184.27743590959901</v>
      </c>
      <c r="I105" s="29">
        <v>242.205439801278</v>
      </c>
      <c r="J105" s="29">
        <v>297.518287277517</v>
      </c>
      <c r="K105" s="29">
        <v>339.63318598612898</v>
      </c>
      <c r="L105" s="29">
        <v>365.45089399087198</v>
      </c>
      <c r="M105" s="29">
        <v>396.39157364252202</v>
      </c>
      <c r="N105" s="29">
        <v>427.51474856640499</v>
      </c>
      <c r="O105" s="29">
        <v>457.24042911448402</v>
      </c>
      <c r="P105" s="29">
        <v>485.183842986836</v>
      </c>
      <c r="Q105" s="29">
        <v>510.66325814081603</v>
      </c>
      <c r="R105" s="29">
        <v>529.34442666788004</v>
      </c>
      <c r="S105" s="29">
        <v>546.87334192117601</v>
      </c>
      <c r="T105" s="29">
        <v>563.10621843179104</v>
      </c>
      <c r="U105" s="29">
        <v>577.97347395470103</v>
      </c>
      <c r="V105" s="29">
        <v>595.686330414748</v>
      </c>
    </row>
    <row r="106" spans="2:22" x14ac:dyDescent="0.25">
      <c r="B106" s="20" t="s">
        <v>12</v>
      </c>
      <c r="C106" s="20" t="s">
        <v>2</v>
      </c>
      <c r="D106" s="29">
        <v>0</v>
      </c>
      <c r="E106" s="29">
        <v>0</v>
      </c>
      <c r="F106" s="29">
        <v>9.9457728514633394E-3</v>
      </c>
      <c r="G106" s="29">
        <v>5.56309747352534E-2</v>
      </c>
      <c r="H106" s="29">
        <v>0.21305913001146101</v>
      </c>
      <c r="I106" s="29">
        <v>0.37871662657648703</v>
      </c>
      <c r="J106" s="29">
        <v>0.42310823950071602</v>
      </c>
      <c r="K106" s="29">
        <v>0.423971470073368</v>
      </c>
      <c r="L106" s="29">
        <v>0.423971470073368</v>
      </c>
      <c r="M106" s="29">
        <v>0.423971470073368</v>
      </c>
      <c r="N106" s="29">
        <v>0.423971470073368</v>
      </c>
      <c r="O106" s="29">
        <v>0.423971470073368</v>
      </c>
      <c r="P106" s="29">
        <v>0.423971470073368</v>
      </c>
      <c r="Q106" s="29">
        <v>0.423971470073368</v>
      </c>
      <c r="R106" s="29">
        <v>0.423971470073368</v>
      </c>
      <c r="S106" s="29">
        <v>0.423971470073368</v>
      </c>
      <c r="T106" s="29">
        <v>0.423971470073368</v>
      </c>
      <c r="U106" s="29">
        <v>0.423971470073368</v>
      </c>
      <c r="V106" s="29">
        <v>0.423971470073368</v>
      </c>
    </row>
    <row r="107" spans="2:22" x14ac:dyDescent="0.25">
      <c r="B107" s="20" t="s">
        <v>12</v>
      </c>
      <c r="C107" s="20" t="s">
        <v>3</v>
      </c>
      <c r="D107" s="29">
        <v>0</v>
      </c>
      <c r="E107" s="29">
        <v>0</v>
      </c>
      <c r="F107" s="29">
        <v>4.1357435403675301E-3</v>
      </c>
      <c r="G107" s="29">
        <v>2.3141207488641499E-2</v>
      </c>
      <c r="H107" s="29">
        <v>9.0856090968728306E-2</v>
      </c>
      <c r="I107" s="29">
        <v>0.18421098276252301</v>
      </c>
      <c r="J107" s="29">
        <v>0.22263083129178299</v>
      </c>
      <c r="K107" s="29">
        <v>0.22349686932936</v>
      </c>
      <c r="L107" s="29">
        <v>0.22349686932936</v>
      </c>
      <c r="M107" s="29">
        <v>0.22349686932936</v>
      </c>
      <c r="N107" s="29">
        <v>0.22349686932936</v>
      </c>
      <c r="O107" s="29">
        <v>0.22349686932936</v>
      </c>
      <c r="P107" s="29">
        <v>0.22349686932936</v>
      </c>
      <c r="Q107" s="29">
        <v>0.22349686932936</v>
      </c>
      <c r="R107" s="29">
        <v>0.22349686932936</v>
      </c>
      <c r="S107" s="29">
        <v>0.22349686932936</v>
      </c>
      <c r="T107" s="29">
        <v>0.22349686932936</v>
      </c>
      <c r="U107" s="29">
        <v>0.22349686932936</v>
      </c>
      <c r="V107" s="29">
        <v>0.22349686932936</v>
      </c>
    </row>
    <row r="108" spans="2:22" x14ac:dyDescent="0.25">
      <c r="B108" s="20" t="s">
        <v>12</v>
      </c>
      <c r="C108" s="20" t="s">
        <v>4</v>
      </c>
      <c r="D108" s="29">
        <v>0.38203910600906399</v>
      </c>
      <c r="E108" s="29">
        <v>0.59695164616798702</v>
      </c>
      <c r="F108" s="29">
        <v>1.9974027014407201</v>
      </c>
      <c r="G108" s="29">
        <v>8.0542276975196394</v>
      </c>
      <c r="H108" s="29">
        <v>22.0235290723781</v>
      </c>
      <c r="I108" s="29">
        <v>26.289628083937799</v>
      </c>
      <c r="J108" s="29">
        <v>26.855285395363801</v>
      </c>
      <c r="K108" s="29">
        <v>26.8568594090444</v>
      </c>
      <c r="L108" s="29">
        <v>26.8568594090444</v>
      </c>
      <c r="M108" s="29">
        <v>26.8568594090444</v>
      </c>
      <c r="N108" s="29">
        <v>26.8568594090444</v>
      </c>
      <c r="O108" s="29">
        <v>26.8568594090444</v>
      </c>
      <c r="P108" s="29">
        <v>26.8568594090444</v>
      </c>
      <c r="Q108" s="29">
        <v>26.8568594090444</v>
      </c>
      <c r="R108" s="29">
        <v>26.8568594090444</v>
      </c>
      <c r="S108" s="29">
        <v>26.8568594090444</v>
      </c>
      <c r="T108" s="29">
        <v>26.8568594090444</v>
      </c>
      <c r="U108" s="29">
        <v>26.8568594090444</v>
      </c>
      <c r="V108" s="29">
        <v>26.8568594090444</v>
      </c>
    </row>
    <row r="109" spans="2:22" x14ac:dyDescent="0.25">
      <c r="B109" s="20" t="s">
        <v>12</v>
      </c>
      <c r="C109" s="20" t="s">
        <v>5</v>
      </c>
      <c r="D109" s="29">
        <v>1.268960893991</v>
      </c>
      <c r="E109" s="29">
        <v>2.0970483538321001</v>
      </c>
      <c r="F109" s="29">
        <v>7.4176754489468504</v>
      </c>
      <c r="G109" s="29">
        <v>30.481354722734</v>
      </c>
      <c r="H109" s="29">
        <v>89.453954264162206</v>
      </c>
      <c r="I109" s="29">
        <v>136.356381970988</v>
      </c>
      <c r="J109" s="29">
        <v>150.456761715249</v>
      </c>
      <c r="K109" s="29">
        <v>150.76134143412901</v>
      </c>
      <c r="L109" s="29">
        <v>150.76134143412901</v>
      </c>
      <c r="M109" s="29">
        <v>150.76134143412901</v>
      </c>
      <c r="N109" s="29">
        <v>150.76134143412901</v>
      </c>
      <c r="O109" s="29">
        <v>150.76134143412901</v>
      </c>
      <c r="P109" s="29">
        <v>150.76134143412901</v>
      </c>
      <c r="Q109" s="29">
        <v>150.76134143412901</v>
      </c>
      <c r="R109" s="29">
        <v>150.76134143412901</v>
      </c>
      <c r="S109" s="29">
        <v>150.76134143412901</v>
      </c>
      <c r="T109" s="29">
        <v>150.76134143412901</v>
      </c>
      <c r="U109" s="29">
        <v>150.76134143412901</v>
      </c>
      <c r="V109" s="29">
        <v>150.76134143412901</v>
      </c>
    </row>
    <row r="110" spans="2:22" x14ac:dyDescent="0.25">
      <c r="B110" s="20" t="s">
        <v>12</v>
      </c>
      <c r="C110" s="20" t="s">
        <v>6</v>
      </c>
      <c r="D110" s="29">
        <v>3.1679999999999899</v>
      </c>
      <c r="E110" s="29">
        <v>5.4669999999999899</v>
      </c>
      <c r="F110" s="29">
        <v>29.9059281056842</v>
      </c>
      <c r="G110" s="29">
        <v>70.919032006029198</v>
      </c>
      <c r="H110" s="29">
        <v>84.808345573364804</v>
      </c>
      <c r="I110" s="29">
        <v>86.483170178281497</v>
      </c>
      <c r="J110" s="29">
        <v>87.163200165227394</v>
      </c>
      <c r="K110" s="29">
        <v>87.268051735898894</v>
      </c>
      <c r="L110" s="29">
        <v>87.283654942816597</v>
      </c>
      <c r="M110" s="29">
        <v>87.292445491548904</v>
      </c>
      <c r="N110" s="29">
        <v>87.308086552488604</v>
      </c>
      <c r="O110" s="29">
        <v>87.342275125956107</v>
      </c>
      <c r="P110" s="29">
        <v>87.557909543651704</v>
      </c>
      <c r="Q110" s="29">
        <v>88.148031403789204</v>
      </c>
      <c r="R110" s="29">
        <v>89.229231594928095</v>
      </c>
      <c r="S110" s="29">
        <v>90.604523472741306</v>
      </c>
      <c r="T110" s="29">
        <v>94.321899560836997</v>
      </c>
      <c r="U110" s="29">
        <v>101.78945606047201</v>
      </c>
      <c r="V110" s="29">
        <v>110.409250022431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theme="7" tint="0.59999389629810485"/>
  </sheetPr>
  <dimension ref="B1:BQ174"/>
  <sheetViews>
    <sheetView showGridLines="0" topLeftCell="AF147" workbookViewId="0">
      <selection activeCell="AJ168" sqref="AJ168"/>
    </sheetView>
  </sheetViews>
  <sheetFormatPr defaultRowHeight="15" x14ac:dyDescent="0.25"/>
  <cols>
    <col min="1" max="1" width="1.85546875" customWidth="1"/>
    <col min="2" max="2" width="38.7109375" bestFit="1" customWidth="1"/>
    <col min="3" max="3" width="38.7109375" customWidth="1"/>
    <col min="4" max="4" width="17.28515625" bestFit="1" customWidth="1"/>
    <col min="5" max="5" width="22.7109375" bestFit="1" customWidth="1"/>
    <col min="6" max="30" width="9" bestFit="1" customWidth="1"/>
    <col min="31" max="31" width="12.42578125" customWidth="1"/>
    <col min="32" max="32" width="21.5703125" customWidth="1"/>
    <col min="33" max="33" width="40" customWidth="1"/>
    <col min="34" max="34" width="17.7109375" customWidth="1"/>
    <col min="35" max="35" width="17.42578125" customWidth="1"/>
    <col min="36" max="36" width="33.85546875" customWidth="1"/>
    <col min="37" max="37" width="9" bestFit="1" customWidth="1"/>
    <col min="38" max="61" width="9" customWidth="1"/>
    <col min="62" max="62" width="83.5703125" customWidth="1"/>
  </cols>
  <sheetData>
    <row r="1" spans="2:63" ht="21.75" customHeight="1" x14ac:dyDescent="0.25">
      <c r="B1" s="38" t="s">
        <v>131</v>
      </c>
      <c r="C1" s="38"/>
      <c r="AF1" s="38" t="s">
        <v>129</v>
      </c>
      <c r="AJ1" s="3"/>
      <c r="AK1" s="166" t="s">
        <v>132</v>
      </c>
    </row>
    <row r="2" spans="2:63" x14ac:dyDescent="0.25">
      <c r="B2" s="100" t="s">
        <v>79</v>
      </c>
      <c r="C2" s="100" t="s">
        <v>139</v>
      </c>
      <c r="D2" s="101" t="s">
        <v>81</v>
      </c>
      <c r="E2" s="102" t="s">
        <v>82</v>
      </c>
      <c r="F2" s="36">
        <v>2018</v>
      </c>
      <c r="G2" s="36">
        <v>2019</v>
      </c>
      <c r="H2" s="36">
        <v>2020</v>
      </c>
      <c r="I2" s="36">
        <v>2021</v>
      </c>
      <c r="J2" s="36">
        <v>2022</v>
      </c>
      <c r="K2" s="36">
        <v>2023</v>
      </c>
      <c r="L2" s="36">
        <v>2024</v>
      </c>
      <c r="M2" s="36">
        <v>2025</v>
      </c>
      <c r="N2" s="36">
        <v>2026</v>
      </c>
      <c r="O2" s="36">
        <v>2027</v>
      </c>
      <c r="P2" s="36">
        <v>2028</v>
      </c>
      <c r="Q2" s="36">
        <v>2029</v>
      </c>
      <c r="R2" s="36">
        <v>2030</v>
      </c>
      <c r="S2" s="36">
        <v>2031</v>
      </c>
      <c r="T2" s="36">
        <v>2032</v>
      </c>
      <c r="U2" s="36">
        <v>2033</v>
      </c>
      <c r="V2" s="36">
        <v>2034</v>
      </c>
      <c r="W2" s="36">
        <v>2035</v>
      </c>
      <c r="X2" s="36">
        <v>2036</v>
      </c>
      <c r="Y2" s="36">
        <v>2037</v>
      </c>
      <c r="Z2" s="36">
        <v>2038</v>
      </c>
      <c r="AA2" s="36">
        <v>2039</v>
      </c>
      <c r="AB2" s="36">
        <v>2040</v>
      </c>
      <c r="AC2" s="36">
        <v>2041</v>
      </c>
      <c r="AD2" s="37">
        <v>2042</v>
      </c>
      <c r="AF2" s="160" t="s">
        <v>80</v>
      </c>
      <c r="AG2" s="161" t="s">
        <v>79</v>
      </c>
      <c r="AH2" s="162" t="s">
        <v>81</v>
      </c>
      <c r="AI2" s="162" t="s">
        <v>134</v>
      </c>
      <c r="AJ2" s="37" t="s">
        <v>128</v>
      </c>
      <c r="AK2" s="35">
        <v>2018</v>
      </c>
      <c r="AL2" s="36">
        <v>2019</v>
      </c>
      <c r="AM2" s="36">
        <v>2020</v>
      </c>
      <c r="AN2" s="36">
        <v>2021</v>
      </c>
      <c r="AO2" s="36">
        <v>2022</v>
      </c>
      <c r="AP2" s="36">
        <v>2023</v>
      </c>
      <c r="AQ2" s="36">
        <v>2024</v>
      </c>
      <c r="AR2" s="36">
        <v>2025</v>
      </c>
      <c r="AS2" s="36">
        <v>2026</v>
      </c>
      <c r="AT2" s="36">
        <v>2027</v>
      </c>
      <c r="AU2" s="36">
        <v>2028</v>
      </c>
      <c r="AV2" s="36">
        <v>2029</v>
      </c>
      <c r="AW2" s="36">
        <v>2030</v>
      </c>
      <c r="AX2" s="36">
        <v>2031</v>
      </c>
      <c r="AY2" s="36">
        <v>2032</v>
      </c>
      <c r="AZ2" s="36">
        <v>2033</v>
      </c>
      <c r="BA2" s="36">
        <v>2034</v>
      </c>
      <c r="BB2" s="36">
        <v>2035</v>
      </c>
      <c r="BC2" s="36">
        <v>2036</v>
      </c>
      <c r="BD2" s="36">
        <v>2037</v>
      </c>
      <c r="BE2" s="36">
        <v>2038</v>
      </c>
      <c r="BF2" s="36">
        <v>2039</v>
      </c>
      <c r="BG2" s="36">
        <v>2040</v>
      </c>
      <c r="BH2" s="36">
        <v>2041</v>
      </c>
      <c r="BI2" s="37">
        <v>2042</v>
      </c>
      <c r="BJ2" s="20" t="s">
        <v>133</v>
      </c>
      <c r="BK2" s="20" t="s">
        <v>56</v>
      </c>
    </row>
    <row r="3" spans="2:63" x14ac:dyDescent="0.25">
      <c r="B3" s="94" t="s">
        <v>48</v>
      </c>
      <c r="C3" s="297" t="s">
        <v>136</v>
      </c>
      <c r="D3" s="88" t="s">
        <v>15</v>
      </c>
      <c r="E3" s="95" t="s">
        <v>2</v>
      </c>
      <c r="F3" s="151">
        <v>7.6370275390452672E-2</v>
      </c>
      <c r="G3" s="152">
        <v>7.6677420252269882E-2</v>
      </c>
      <c r="H3" s="152">
        <v>7.8294985400034725E-2</v>
      </c>
      <c r="I3" s="152">
        <v>7.9858727533604679E-2</v>
      </c>
      <c r="J3" s="152">
        <v>8.3933355275162311E-2</v>
      </c>
      <c r="K3" s="152">
        <v>8.6945530921108793E-2</v>
      </c>
      <c r="L3" s="152">
        <v>8.693998826683598E-2</v>
      </c>
      <c r="M3" s="152">
        <v>8.8181552226364285E-2</v>
      </c>
      <c r="N3" s="152">
        <v>8.8270057160140733E-2</v>
      </c>
      <c r="O3" s="152">
        <v>8.7861178720512148E-2</v>
      </c>
      <c r="P3" s="152">
        <v>8.835597584018158E-2</v>
      </c>
      <c r="Q3" s="152">
        <v>8.7327331375463016E-2</v>
      </c>
      <c r="R3" s="152">
        <v>8.6876244457306989E-2</v>
      </c>
      <c r="S3" s="152">
        <v>8.8634438418168232E-2</v>
      </c>
      <c r="T3" s="152">
        <v>9.0601990600294377E-2</v>
      </c>
      <c r="U3" s="152">
        <v>9.2127634608589457E-2</v>
      </c>
      <c r="V3" s="152">
        <v>9.374972874113284E-2</v>
      </c>
      <c r="W3" s="152">
        <v>9.5243815290677908E-2</v>
      </c>
      <c r="X3" s="152">
        <v>9.6577797773184995E-2</v>
      </c>
      <c r="Y3" s="152">
        <v>9.8741736543193376E-2</v>
      </c>
      <c r="Z3" s="152">
        <v>0.1006561403108949</v>
      </c>
      <c r="AA3" s="152">
        <v>0.10236997532876206</v>
      </c>
      <c r="AB3" s="152">
        <v>0.1042590554760669</v>
      </c>
      <c r="AC3" s="152">
        <v>0.1062979678090587</v>
      </c>
      <c r="AD3" s="153">
        <v>0.10795476667679026</v>
      </c>
      <c r="AF3" s="74" t="s">
        <v>49</v>
      </c>
      <c r="AG3" s="75" t="s">
        <v>46</v>
      </c>
      <c r="AH3" s="75" t="s">
        <v>15</v>
      </c>
      <c r="AI3" s="75" t="s">
        <v>2</v>
      </c>
      <c r="AJ3" s="141" t="s">
        <v>108</v>
      </c>
      <c r="AK3" s="163">
        <v>6.2796000000000005E-2</v>
      </c>
      <c r="AL3" s="164">
        <v>6.2576124297780783E-2</v>
      </c>
      <c r="AM3" s="164">
        <v>6.3137125824422283E-2</v>
      </c>
      <c r="AN3" s="164">
        <v>6.4875518928661224E-2</v>
      </c>
      <c r="AO3" s="164">
        <v>6.6273310039085445E-2</v>
      </c>
      <c r="AP3" s="164">
        <v>6.7783360889949407E-2</v>
      </c>
      <c r="AQ3" s="164">
        <v>6.8714937944328286E-2</v>
      </c>
      <c r="AR3" s="164">
        <v>7.0131887579885435E-2</v>
      </c>
      <c r="AS3" s="164">
        <v>7.0938389076934949E-2</v>
      </c>
      <c r="AT3" s="164">
        <v>7.1785356203888928E-2</v>
      </c>
      <c r="AU3" s="164">
        <v>7.2876753658701957E-2</v>
      </c>
      <c r="AV3" s="164">
        <v>7.39403863390619E-2</v>
      </c>
      <c r="AW3" s="164">
        <v>7.5258339948188077E-2</v>
      </c>
      <c r="AX3" s="164">
        <v>7.6829743695354516E-2</v>
      </c>
      <c r="AY3" s="164">
        <v>7.8915014105212594E-2</v>
      </c>
      <c r="AZ3" s="164">
        <v>8.0547174552352427E-2</v>
      </c>
      <c r="BA3" s="164">
        <v>8.2077653277342261E-2</v>
      </c>
      <c r="BB3" s="164">
        <v>8.378643485736352E-2</v>
      </c>
      <c r="BC3" s="164">
        <v>8.5375618251594884E-2</v>
      </c>
      <c r="BD3" s="164">
        <v>8.7284591621682533E-2</v>
      </c>
      <c r="BE3" s="164">
        <v>8.900095499741692E-2</v>
      </c>
      <c r="BF3" s="164">
        <v>9.0741030087775648E-2</v>
      </c>
      <c r="BG3" s="164">
        <v>9.224514085259565E-2</v>
      </c>
      <c r="BH3" s="164">
        <v>9.363147747651282E-2</v>
      </c>
      <c r="BI3" s="165">
        <v>9.4978618430363995E-2</v>
      </c>
      <c r="BJ3" t="s">
        <v>92</v>
      </c>
      <c r="BK3" s="2" t="s">
        <v>14</v>
      </c>
    </row>
    <row r="4" spans="2:63" x14ac:dyDescent="0.25">
      <c r="B4" s="94" t="s">
        <v>48</v>
      </c>
      <c r="C4" s="297" t="s">
        <v>136</v>
      </c>
      <c r="D4" s="88" t="s">
        <v>15</v>
      </c>
      <c r="E4" s="95" t="s">
        <v>3</v>
      </c>
      <c r="F4" s="154">
        <v>9.4226000000000004E-2</v>
      </c>
      <c r="G4" s="155">
        <v>9.4609236060055932E-2</v>
      </c>
      <c r="H4" s="155">
        <v>9.6627532216617129E-2</v>
      </c>
      <c r="I4" s="155">
        <v>9.8578671397872464E-2</v>
      </c>
      <c r="J4" s="155">
        <v>0.10366273587686242</v>
      </c>
      <c r="K4" s="155">
        <v>0.1074211393869168</v>
      </c>
      <c r="L4" s="155">
        <v>0.10741422361117112</v>
      </c>
      <c r="M4" s="155">
        <v>0.1089633691099496</v>
      </c>
      <c r="N4" s="155">
        <v>0.10907380000537567</v>
      </c>
      <c r="O4" s="155">
        <v>0.10856362717904876</v>
      </c>
      <c r="P4" s="155">
        <v>0.10918100393588993</v>
      </c>
      <c r="Q4" s="155">
        <v>0.10835303207751597</v>
      </c>
      <c r="R4" s="155">
        <v>0.10811555564439199</v>
      </c>
      <c r="S4" s="155">
        <v>0.11030931959794821</v>
      </c>
      <c r="T4" s="155">
        <v>0.11276430758560738</v>
      </c>
      <c r="U4" s="155">
        <v>0.11466791031992529</v>
      </c>
      <c r="V4" s="155">
        <v>0.11669185745912811</v>
      </c>
      <c r="W4" s="155">
        <v>0.11855608477923536</v>
      </c>
      <c r="X4" s="155">
        <v>0.12022054430414805</v>
      </c>
      <c r="Y4" s="155">
        <v>0.12292057113680865</v>
      </c>
      <c r="Z4" s="155">
        <v>0.12530924387236883</v>
      </c>
      <c r="AA4" s="155">
        <v>0.12744765952401721</v>
      </c>
      <c r="AB4" s="155">
        <v>0.1298047350371796</v>
      </c>
      <c r="AC4" s="155">
        <v>0.13234876173738938</v>
      </c>
      <c r="AD4" s="156">
        <v>0.13441601126459277</v>
      </c>
      <c r="AF4" s="77" t="s">
        <v>49</v>
      </c>
      <c r="AG4" s="16" t="s">
        <v>46</v>
      </c>
      <c r="AH4" s="16" t="s">
        <v>15</v>
      </c>
      <c r="AI4" s="16" t="s">
        <v>2</v>
      </c>
      <c r="AJ4" s="95" t="s">
        <v>110</v>
      </c>
      <c r="AK4" s="44">
        <v>1.756E-3</v>
      </c>
      <c r="AL4" s="138">
        <v>1.7498514916062017E-3</v>
      </c>
      <c r="AM4" s="138">
        <v>1.7655390940137191E-3</v>
      </c>
      <c r="AN4" s="138">
        <v>1.8141507618117253E-3</v>
      </c>
      <c r="AO4" s="138">
        <v>1.853237983767024E-3</v>
      </c>
      <c r="AP4" s="138">
        <v>1.895464388221402E-3</v>
      </c>
      <c r="AQ4" s="138">
        <v>1.9215146033225118E-3</v>
      </c>
      <c r="AR4" s="138">
        <v>1.961137565932206E-3</v>
      </c>
      <c r="AS4" s="138">
        <v>1.9836902226112768E-3</v>
      </c>
      <c r="AT4" s="138">
        <v>2.0073744425445723E-3</v>
      </c>
      <c r="AU4" s="138">
        <v>2.0378938057309484E-3</v>
      </c>
      <c r="AV4" s="138">
        <v>2.0676367668544604E-3</v>
      </c>
      <c r="AW4" s="138">
        <v>2.1044914476880416E-3</v>
      </c>
      <c r="AX4" s="138">
        <v>2.1484334978190095E-3</v>
      </c>
      <c r="AY4" s="138">
        <v>2.2067450915464887E-3</v>
      </c>
      <c r="AZ4" s="138">
        <v>2.252386115579509E-3</v>
      </c>
      <c r="BA4" s="138">
        <v>2.2951837562107938E-3</v>
      </c>
      <c r="BB4" s="138">
        <v>2.3429673802396705E-3</v>
      </c>
      <c r="BC4" s="138">
        <v>2.3874066126791612E-3</v>
      </c>
      <c r="BD4" s="138">
        <v>2.4407883127535914E-3</v>
      </c>
      <c r="BE4" s="138">
        <v>2.4887839508163593E-3</v>
      </c>
      <c r="BF4" s="138">
        <v>2.5374426529418122E-3</v>
      </c>
      <c r="BG4" s="138">
        <v>2.5795029514166178E-3</v>
      </c>
      <c r="BH4" s="138">
        <v>2.6182698650989954E-3</v>
      </c>
      <c r="BI4" s="142">
        <v>2.6559407281310774E-3</v>
      </c>
      <c r="BJ4" t="s">
        <v>92</v>
      </c>
    </row>
    <row r="5" spans="2:63" x14ac:dyDescent="0.25">
      <c r="B5" s="94" t="s">
        <v>48</v>
      </c>
      <c r="C5" s="297" t="s">
        <v>136</v>
      </c>
      <c r="D5" s="88" t="s">
        <v>15</v>
      </c>
      <c r="E5" s="95" t="s">
        <v>4</v>
      </c>
      <c r="F5" s="154">
        <v>7.7802907585517223E-2</v>
      </c>
      <c r="G5" s="155">
        <v>7.811577826277738E-2</v>
      </c>
      <c r="H5" s="155">
        <v>7.9763498170248345E-2</v>
      </c>
      <c r="I5" s="155">
        <v>8.1356391691226271E-2</v>
      </c>
      <c r="J5" s="155">
        <v>8.5506978920788679E-2</v>
      </c>
      <c r="K5" s="155">
        <v>8.8575307750377627E-2</v>
      </c>
      <c r="L5" s="155">
        <v>8.8569661769566183E-2</v>
      </c>
      <c r="M5" s="155">
        <v>8.9834371049028625E-2</v>
      </c>
      <c r="N5" s="155">
        <v>8.9924525897811289E-2</v>
      </c>
      <c r="O5" s="155">
        <v>8.9508025118450033E-2</v>
      </c>
      <c r="P5" s="155">
        <v>9.0012046279740007E-2</v>
      </c>
      <c r="Q5" s="155">
        <v>8.8946585637438735E-2</v>
      </c>
      <c r="R5" s="155">
        <v>8.8474489442374862E-2</v>
      </c>
      <c r="S5" s="155">
        <v>9.0265459774858461E-2</v>
      </c>
      <c r="T5" s="155">
        <v>9.2269691198833548E-2</v>
      </c>
      <c r="U5" s="155">
        <v>9.3823776366689204E-2</v>
      </c>
      <c r="V5" s="155">
        <v>9.547610968858157E-2</v>
      </c>
      <c r="W5" s="155">
        <v>9.6998049101390843E-2</v>
      </c>
      <c r="X5" s="155">
        <v>9.835689977623488E-2</v>
      </c>
      <c r="Y5" s="155">
        <v>0.10056117884024535</v>
      </c>
      <c r="Z5" s="155">
        <v>0.10251127105343254</v>
      </c>
      <c r="AA5" s="155">
        <v>0.10425705550048413</v>
      </c>
      <c r="AB5" s="155">
        <v>0.10618135200861763</v>
      </c>
      <c r="AC5" s="155">
        <v>0.10825827388425328</v>
      </c>
      <c r="AD5" s="156">
        <v>0.10994595890937199</v>
      </c>
      <c r="AF5" s="77" t="s">
        <v>49</v>
      </c>
      <c r="AG5" s="16" t="s">
        <v>46</v>
      </c>
      <c r="AH5" s="16" t="s">
        <v>15</v>
      </c>
      <c r="AI5" s="16" t="s">
        <v>2</v>
      </c>
      <c r="AJ5" s="95" t="s">
        <v>112</v>
      </c>
      <c r="AK5" s="44">
        <v>7.5232753904526609E-3</v>
      </c>
      <c r="AL5" s="138">
        <v>7.4969331798108311E-3</v>
      </c>
      <c r="AM5" s="138">
        <v>7.5641439731637247E-3</v>
      </c>
      <c r="AN5" s="138">
        <v>7.7724121759163442E-3</v>
      </c>
      <c r="AO5" s="138">
        <v>7.9398745534889296E-3</v>
      </c>
      <c r="AP5" s="138">
        <v>8.1207862103561974E-3</v>
      </c>
      <c r="AQ5" s="138">
        <v>8.2323938084121074E-3</v>
      </c>
      <c r="AR5" s="138">
        <v>8.4021514732744856E-3</v>
      </c>
      <c r="AS5" s="138">
        <v>8.4987743929686686E-3</v>
      </c>
      <c r="AT5" s="138">
        <v>8.6002452978469306E-3</v>
      </c>
      <c r="AU5" s="138">
        <v>8.7310001805305012E-3</v>
      </c>
      <c r="AV5" s="138">
        <v>8.8584287041408132E-3</v>
      </c>
      <c r="AW5" s="138">
        <v>9.0163261490942698E-3</v>
      </c>
      <c r="AX5" s="138">
        <v>9.204588190299479E-3</v>
      </c>
      <c r="AY5" s="138">
        <v>9.4544140320238623E-3</v>
      </c>
      <c r="AZ5" s="138">
        <v>9.6499550302600132E-3</v>
      </c>
      <c r="BA5" s="138">
        <v>9.8333140487855148E-3</v>
      </c>
      <c r="BB5" s="138">
        <v>1.0038034642591375E-2</v>
      </c>
      <c r="BC5" s="138">
        <v>1.0228426774586038E-2</v>
      </c>
      <c r="BD5" s="138">
        <v>1.0457131347746906E-2</v>
      </c>
      <c r="BE5" s="138">
        <v>1.066276027866188E-2</v>
      </c>
      <c r="BF5" s="138">
        <v>1.087122999177793E-2</v>
      </c>
      <c r="BG5" s="138">
        <v>1.1051429996578956E-2</v>
      </c>
      <c r="BH5" s="138">
        <v>1.1217520069284214E-2</v>
      </c>
      <c r="BI5" s="142">
        <v>1.1378914304356183E-2</v>
      </c>
      <c r="BJ5" t="s">
        <v>92</v>
      </c>
    </row>
    <row r="6" spans="2:63" x14ac:dyDescent="0.25">
      <c r="B6" s="94" t="s">
        <v>48</v>
      </c>
      <c r="C6" s="297" t="s">
        <v>136</v>
      </c>
      <c r="D6" s="88" t="s">
        <v>15</v>
      </c>
      <c r="E6" s="95" t="s">
        <v>5</v>
      </c>
      <c r="F6" s="154">
        <v>0.12096400029412629</v>
      </c>
      <c r="G6" s="155">
        <v>0.12146079961798614</v>
      </c>
      <c r="H6" s="155">
        <v>0.12407717179805242</v>
      </c>
      <c r="I6" s="155">
        <v>0.12660648656520307</v>
      </c>
      <c r="J6" s="155">
        <v>0.13319709757204173</v>
      </c>
      <c r="K6" s="155">
        <v>0.13806921822351434</v>
      </c>
      <c r="L6" s="155">
        <v>0.13806025311539294</v>
      </c>
      <c r="M6" s="155">
        <v>0.1400684525427677</v>
      </c>
      <c r="N6" s="155">
        <v>0.14021160711484243</v>
      </c>
      <c r="O6" s="155">
        <v>0.13955025620977915</v>
      </c>
      <c r="P6" s="155">
        <v>0.14035057848456906</v>
      </c>
      <c r="Q6" s="155">
        <v>0.13977018630943516</v>
      </c>
      <c r="R6" s="155">
        <v>0.13981443219231032</v>
      </c>
      <c r="S6" s="155">
        <v>0.14265826804814233</v>
      </c>
      <c r="T6" s="155">
        <v>0.14584073572139605</v>
      </c>
      <c r="U6" s="155">
        <v>0.14830842769998726</v>
      </c>
      <c r="V6" s="155">
        <v>0.1509321254024876</v>
      </c>
      <c r="W6" s="155">
        <v>0.15334877396112057</v>
      </c>
      <c r="X6" s="155">
        <v>0.15550645809566688</v>
      </c>
      <c r="Y6" s="155">
        <v>0.15900657628567613</v>
      </c>
      <c r="Z6" s="155">
        <v>0.16210307769469165</v>
      </c>
      <c r="AA6" s="155">
        <v>0.16487516404198163</v>
      </c>
      <c r="AB6" s="155">
        <v>0.16793070511255515</v>
      </c>
      <c r="AC6" s="155">
        <v>0.17122859608962337</v>
      </c>
      <c r="AD6" s="156">
        <v>0.17390842785497018</v>
      </c>
      <c r="AF6" s="77" t="s">
        <v>49</v>
      </c>
      <c r="AG6" s="16" t="s">
        <v>46</v>
      </c>
      <c r="AH6" s="16" t="s">
        <v>15</v>
      </c>
      <c r="AI6" s="16" t="s">
        <v>2</v>
      </c>
      <c r="AJ6" s="95" t="s">
        <v>114</v>
      </c>
      <c r="AK6" s="44">
        <v>3.1519999999999999E-3</v>
      </c>
      <c r="AL6" s="138">
        <v>3.1519999999999999E-3</v>
      </c>
      <c r="AM6" s="138">
        <v>3.1519999999999999E-3</v>
      </c>
      <c r="AN6" s="138">
        <v>3.1519999999999999E-3</v>
      </c>
      <c r="AO6" s="138">
        <v>3.1519999999999999E-3</v>
      </c>
      <c r="AP6" s="138">
        <v>3.1519999999999999E-3</v>
      </c>
      <c r="AQ6" s="138">
        <v>3.1519999999999999E-3</v>
      </c>
      <c r="AR6" s="138">
        <v>3.1519999999999999E-3</v>
      </c>
      <c r="AS6" s="138">
        <v>3.1519999999999999E-3</v>
      </c>
      <c r="AT6" s="138">
        <v>3.1519999999999999E-3</v>
      </c>
      <c r="AU6" s="138">
        <v>3.1519999999999999E-3</v>
      </c>
      <c r="AV6" s="138">
        <v>1.3133333333333332E-3</v>
      </c>
      <c r="AW6" s="138">
        <v>0</v>
      </c>
      <c r="AX6" s="138">
        <v>0</v>
      </c>
      <c r="AY6" s="138">
        <v>0</v>
      </c>
      <c r="AZ6" s="138">
        <v>0</v>
      </c>
      <c r="BA6" s="138">
        <v>0</v>
      </c>
      <c r="BB6" s="138">
        <v>0</v>
      </c>
      <c r="BC6" s="138">
        <v>0</v>
      </c>
      <c r="BD6" s="138">
        <v>0</v>
      </c>
      <c r="BE6" s="138">
        <v>0</v>
      </c>
      <c r="BF6" s="138">
        <v>0</v>
      </c>
      <c r="BG6" s="138">
        <v>0</v>
      </c>
      <c r="BH6" s="138">
        <v>0</v>
      </c>
      <c r="BI6" s="142">
        <v>0</v>
      </c>
      <c r="BJ6" t="s">
        <v>127</v>
      </c>
    </row>
    <row r="7" spans="2:63" x14ac:dyDescent="0.25">
      <c r="B7" s="94" t="s">
        <v>48</v>
      </c>
      <c r="C7" s="297" t="s">
        <v>136</v>
      </c>
      <c r="D7" s="88" t="s">
        <v>15</v>
      </c>
      <c r="E7" s="95" t="s">
        <v>6</v>
      </c>
      <c r="F7" s="154">
        <v>0.11120038095238094</v>
      </c>
      <c r="G7" s="155">
        <v>0.11336505849328365</v>
      </c>
      <c r="H7" s="155">
        <v>0.11754007200937222</v>
      </c>
      <c r="I7" s="155">
        <v>0.12154629934429637</v>
      </c>
      <c r="J7" s="155">
        <v>0.12743501251640671</v>
      </c>
      <c r="K7" s="155">
        <v>0.13401111505179575</v>
      </c>
      <c r="L7" s="155">
        <v>0.13573756106230994</v>
      </c>
      <c r="M7" s="155">
        <v>0.13921256122451292</v>
      </c>
      <c r="N7" s="155">
        <v>0.141118003140246</v>
      </c>
      <c r="O7" s="155">
        <v>0.14211623465613527</v>
      </c>
      <c r="P7" s="155">
        <v>0.1446333012278623</v>
      </c>
      <c r="Q7" s="155">
        <v>0.14566431924079495</v>
      </c>
      <c r="R7" s="155">
        <v>0.14752673570937852</v>
      </c>
      <c r="S7" s="155">
        <v>0.15177139177257715</v>
      </c>
      <c r="T7" s="155">
        <v>0.15656463038033835</v>
      </c>
      <c r="U7" s="155">
        <v>0.1609708033575343</v>
      </c>
      <c r="V7" s="155">
        <v>0.16548728695216036</v>
      </c>
      <c r="W7" s="155">
        <v>0.16992783358231417</v>
      </c>
      <c r="X7" s="155">
        <v>0.17419792636764517</v>
      </c>
      <c r="Y7" s="155">
        <v>0.17982576196417394</v>
      </c>
      <c r="Z7" s="155">
        <v>0.1850314817906675</v>
      </c>
      <c r="AA7" s="155">
        <v>0.19022793597696647</v>
      </c>
      <c r="AB7" s="155">
        <v>0.19599701293709637</v>
      </c>
      <c r="AC7" s="155">
        <v>0.202217952379942</v>
      </c>
      <c r="AD7" s="156">
        <v>0.20826523353047235</v>
      </c>
      <c r="AF7" s="77" t="s">
        <v>49</v>
      </c>
      <c r="AG7" s="16" t="s">
        <v>46</v>
      </c>
      <c r="AH7" s="16" t="s">
        <v>15</v>
      </c>
      <c r="AI7" s="16" t="s">
        <v>2</v>
      </c>
      <c r="AJ7" s="95" t="s">
        <v>115</v>
      </c>
      <c r="AK7" s="44">
        <v>1.1429999999999999E-3</v>
      </c>
      <c r="AL7" s="138">
        <v>1.1429999999999999E-3</v>
      </c>
      <c r="AM7" s="138">
        <v>1.1429999999999999E-3</v>
      </c>
      <c r="AN7" s="138">
        <v>1.1429999999999999E-3</v>
      </c>
      <c r="AO7" s="138">
        <v>1.1429999999999999E-3</v>
      </c>
      <c r="AP7" s="138">
        <v>1.1429999999999999E-3</v>
      </c>
      <c r="AQ7" s="138">
        <v>1.1429999999999999E-3</v>
      </c>
      <c r="AR7" s="138">
        <v>1.1429999999999999E-3</v>
      </c>
      <c r="AS7" s="138">
        <v>1.1429999999999999E-3</v>
      </c>
      <c r="AT7" s="138">
        <v>1.1429999999999999E-3</v>
      </c>
      <c r="AU7" s="138">
        <v>1.1429999999999999E-3</v>
      </c>
      <c r="AV7" s="138">
        <v>1.1429999999999999E-3</v>
      </c>
      <c r="AW7" s="138">
        <v>1.1429999999999999E-3</v>
      </c>
      <c r="AX7" s="138">
        <v>1.1429999999999999E-3</v>
      </c>
      <c r="AY7" s="138">
        <v>1.1429999999999999E-3</v>
      </c>
      <c r="AZ7" s="138">
        <v>1.1429999999999999E-3</v>
      </c>
      <c r="BA7" s="138">
        <v>1.1429999999999999E-3</v>
      </c>
      <c r="BB7" s="138">
        <v>1.1429999999999999E-3</v>
      </c>
      <c r="BC7" s="138">
        <v>1.1429999999999999E-3</v>
      </c>
      <c r="BD7" s="138">
        <v>1.1429999999999999E-3</v>
      </c>
      <c r="BE7" s="138">
        <v>1.1429999999999999E-3</v>
      </c>
      <c r="BF7" s="138">
        <v>1.1429999999999999E-3</v>
      </c>
      <c r="BG7" s="138">
        <v>1.1429999999999999E-3</v>
      </c>
      <c r="BH7" s="138">
        <v>1.1429999999999999E-3</v>
      </c>
      <c r="BI7" s="142">
        <v>1.1429999999999999E-3</v>
      </c>
      <c r="BJ7" t="s">
        <v>126</v>
      </c>
    </row>
    <row r="8" spans="2:63" x14ac:dyDescent="0.25">
      <c r="B8" s="94" t="s">
        <v>48</v>
      </c>
      <c r="C8" s="297" t="s">
        <v>136</v>
      </c>
      <c r="D8" s="88" t="s">
        <v>16</v>
      </c>
      <c r="E8" s="95" t="s">
        <v>2</v>
      </c>
      <c r="F8" s="154">
        <v>8.1840375182505376</v>
      </c>
      <c r="G8" s="155">
        <v>8.2189133485409176</v>
      </c>
      <c r="H8" s="155">
        <v>8.4025854023181239</v>
      </c>
      <c r="I8" s="155">
        <v>8.5801459349789653</v>
      </c>
      <c r="J8" s="155">
        <v>9.0428136962766121</v>
      </c>
      <c r="K8" s="155">
        <v>9.38484164364748</v>
      </c>
      <c r="L8" s="155">
        <v>9.3842122837140813</v>
      </c>
      <c r="M8" s="155">
        <v>9.5251899764255157</v>
      </c>
      <c r="N8" s="155">
        <v>9.5352395765783111</v>
      </c>
      <c r="O8" s="155">
        <v>9.4888120537947174</v>
      </c>
      <c r="P8" s="155">
        <v>9.5449955115666096</v>
      </c>
      <c r="Q8" s="155">
        <v>9.6369722963301321</v>
      </c>
      <c r="R8" s="155">
        <v>9.7348790608004734</v>
      </c>
      <c r="S8" s="155">
        <v>9.9345193016750279</v>
      </c>
      <c r="T8" s="155">
        <v>10.157931849048648</v>
      </c>
      <c r="U8" s="155">
        <v>10.331166397730442</v>
      </c>
      <c r="V8" s="155">
        <v>10.515352710817046</v>
      </c>
      <c r="W8" s="155">
        <v>10.685003958221229</v>
      </c>
      <c r="X8" s="155">
        <v>10.836475633166408</v>
      </c>
      <c r="Y8" s="155">
        <v>11.082187577865984</v>
      </c>
      <c r="Z8" s="155">
        <v>11.29956520389757</v>
      </c>
      <c r="AA8" s="155">
        <v>11.494168554496415</v>
      </c>
      <c r="AB8" s="155">
        <v>11.708670722081234</v>
      </c>
      <c r="AC8" s="155">
        <v>11.940186105674744</v>
      </c>
      <c r="AD8" s="156">
        <v>12.128313088475096</v>
      </c>
      <c r="AF8" s="77" t="s">
        <v>49</v>
      </c>
      <c r="AG8" s="16" t="s">
        <v>46</v>
      </c>
      <c r="AH8" s="16" t="s">
        <v>16</v>
      </c>
      <c r="AI8" s="16" t="s">
        <v>2</v>
      </c>
      <c r="AJ8" s="95" t="s">
        <v>120</v>
      </c>
      <c r="AK8" s="44">
        <v>3.9007678599370577</v>
      </c>
      <c r="AL8" s="138">
        <v>3.8871096002963506</v>
      </c>
      <c r="AM8" s="138">
        <v>3.9219579461224985</v>
      </c>
      <c r="AN8" s="138">
        <v>4.0299436131865072</v>
      </c>
      <c r="AO8" s="138">
        <v>4.1167717334242377</v>
      </c>
      <c r="AP8" s="138">
        <v>4.2105732148230652</v>
      </c>
      <c r="AQ8" s="138">
        <v>4.2684410062871061</v>
      </c>
      <c r="AR8" s="138">
        <v>4.3564592175988279</v>
      </c>
      <c r="AS8" s="138">
        <v>4.4065575537775947</v>
      </c>
      <c r="AT8" s="138">
        <v>4.4591695377772975</v>
      </c>
      <c r="AU8" s="138">
        <v>4.5269650679727205</v>
      </c>
      <c r="AV8" s="138">
        <v>4.5930359032859061</v>
      </c>
      <c r="AW8" s="138">
        <v>4.6749046700762653</v>
      </c>
      <c r="AX8" s="138">
        <v>4.7725172764832262</v>
      </c>
      <c r="AY8" s="138">
        <v>4.9020503007849676</v>
      </c>
      <c r="AZ8" s="138">
        <v>5.0034369976201729</v>
      </c>
      <c r="BA8" s="138">
        <v>5.0985074196336422</v>
      </c>
      <c r="BB8" s="138">
        <v>5.2046536752390855</v>
      </c>
      <c r="BC8" s="138">
        <v>5.3033707194419542</v>
      </c>
      <c r="BD8" s="138">
        <v>5.4219525075735815</v>
      </c>
      <c r="BE8" s="138">
        <v>5.5285697298813359</v>
      </c>
      <c r="BF8" s="138">
        <v>5.63665987871802</v>
      </c>
      <c r="BG8" s="138">
        <v>5.7300923732908462</v>
      </c>
      <c r="BH8" s="138">
        <v>5.8162089626536995</v>
      </c>
      <c r="BI8" s="142">
        <v>5.8998907916808285</v>
      </c>
      <c r="BJ8" t="s">
        <v>121</v>
      </c>
    </row>
    <row r="9" spans="2:63" x14ac:dyDescent="0.25">
      <c r="B9" s="94" t="s">
        <v>48</v>
      </c>
      <c r="C9" s="297" t="s">
        <v>136</v>
      </c>
      <c r="D9" s="88" t="s">
        <v>16</v>
      </c>
      <c r="E9" s="95" t="s">
        <v>3</v>
      </c>
      <c r="F9" s="154">
        <v>0</v>
      </c>
      <c r="G9" s="155">
        <v>0</v>
      </c>
      <c r="H9" s="155">
        <v>0</v>
      </c>
      <c r="I9" s="155">
        <v>0</v>
      </c>
      <c r="J9" s="155">
        <v>0</v>
      </c>
      <c r="K9" s="155">
        <v>0</v>
      </c>
      <c r="L9" s="155">
        <v>0</v>
      </c>
      <c r="M9" s="155">
        <v>0</v>
      </c>
      <c r="N9" s="155">
        <v>0</v>
      </c>
      <c r="O9" s="155">
        <v>0</v>
      </c>
      <c r="P9" s="155">
        <v>0</v>
      </c>
      <c r="Q9" s="155">
        <v>0</v>
      </c>
      <c r="R9" s="155">
        <v>0</v>
      </c>
      <c r="S9" s="155">
        <v>0</v>
      </c>
      <c r="T9" s="155">
        <v>0</v>
      </c>
      <c r="U9" s="155">
        <v>0</v>
      </c>
      <c r="V9" s="155">
        <v>0</v>
      </c>
      <c r="W9" s="155">
        <v>0</v>
      </c>
      <c r="X9" s="155">
        <v>0</v>
      </c>
      <c r="Y9" s="155">
        <v>0</v>
      </c>
      <c r="Z9" s="155">
        <v>0</v>
      </c>
      <c r="AA9" s="155">
        <v>0</v>
      </c>
      <c r="AB9" s="155">
        <v>0</v>
      </c>
      <c r="AC9" s="155">
        <v>0</v>
      </c>
      <c r="AD9" s="156">
        <v>0</v>
      </c>
      <c r="AF9" s="77" t="s">
        <v>49</v>
      </c>
      <c r="AG9" s="16" t="s">
        <v>46</v>
      </c>
      <c r="AH9" s="16" t="s">
        <v>16</v>
      </c>
      <c r="AI9" s="16" t="s">
        <v>2</v>
      </c>
      <c r="AJ9" s="95" t="s">
        <v>122</v>
      </c>
      <c r="AK9" s="44">
        <v>4.2832696583134799</v>
      </c>
      <c r="AL9" s="138">
        <v>4.2682720959860072</v>
      </c>
      <c r="AM9" s="138">
        <v>4.3065376036191534</v>
      </c>
      <c r="AN9" s="138">
        <v>4.425112137627818</v>
      </c>
      <c r="AO9" s="138">
        <v>4.5204544564369842</v>
      </c>
      <c r="AP9" s="138">
        <v>4.6234539307986635</v>
      </c>
      <c r="AQ9" s="138">
        <v>4.6869961266614908</v>
      </c>
      <c r="AR9" s="138">
        <v>4.7836452345877962</v>
      </c>
      <c r="AS9" s="138">
        <v>4.8386561173143487</v>
      </c>
      <c r="AT9" s="138">
        <v>4.8964271313354795</v>
      </c>
      <c r="AU9" s="138">
        <v>4.9708705609068087</v>
      </c>
      <c r="AV9" s="138">
        <v>5.0434201753309189</v>
      </c>
      <c r="AW9" s="138">
        <v>5.133316836026423</v>
      </c>
      <c r="AX9" s="138">
        <v>5.2405011469888745</v>
      </c>
      <c r="AY9" s="138">
        <v>5.3827359306681535</v>
      </c>
      <c r="AZ9" s="138">
        <v>5.4940644121117712</v>
      </c>
      <c r="BA9" s="138">
        <v>5.5984572569656361</v>
      </c>
      <c r="BB9" s="138">
        <v>5.7150120103637825</v>
      </c>
      <c r="BC9" s="138">
        <v>5.8234090581694842</v>
      </c>
      <c r="BD9" s="138">
        <v>5.9536187485100287</v>
      </c>
      <c r="BE9" s="138">
        <v>6.0706906507000342</v>
      </c>
      <c r="BF9" s="138">
        <v>6.1893799117631696</v>
      </c>
      <c r="BG9" s="138">
        <v>6.2919742171599493</v>
      </c>
      <c r="BH9" s="138">
        <v>6.3865352337443362</v>
      </c>
      <c r="BI9" s="142">
        <v>6.4784227420745193</v>
      </c>
      <c r="BJ9" t="s">
        <v>121</v>
      </c>
    </row>
    <row r="10" spans="2:63" x14ac:dyDescent="0.25">
      <c r="B10" s="94" t="s">
        <v>48</v>
      </c>
      <c r="C10" s="297" t="s">
        <v>136</v>
      </c>
      <c r="D10" s="88" t="s">
        <v>16</v>
      </c>
      <c r="E10" s="95" t="s">
        <v>4</v>
      </c>
      <c r="F10" s="154">
        <v>9.7515169177328751</v>
      </c>
      <c r="G10" s="155">
        <v>9.7930724761401056</v>
      </c>
      <c r="H10" s="155">
        <v>10.011923029516602</v>
      </c>
      <c r="I10" s="155">
        <v>10.223491529086971</v>
      </c>
      <c r="J10" s="155">
        <v>10.774773520588404</v>
      </c>
      <c r="K10" s="155">
        <v>11.182309691785898</v>
      </c>
      <c r="L10" s="155">
        <v>11.181559791260124</v>
      </c>
      <c r="M10" s="155">
        <v>11.34953878114535</v>
      </c>
      <c r="N10" s="155">
        <v>11.361513169787617</v>
      </c>
      <c r="O10" s="155">
        <v>11.306193436359827</v>
      </c>
      <c r="P10" s="155">
        <v>11.373137647910371</v>
      </c>
      <c r="Q10" s="155">
        <v>11.482730641669264</v>
      </c>
      <c r="R10" s="155">
        <v>11.599389377405009</v>
      </c>
      <c r="S10" s="155">
        <v>11.837266486595563</v>
      </c>
      <c r="T10" s="155">
        <v>12.103468985116534</v>
      </c>
      <c r="U10" s="155">
        <v>12.30988294991559</v>
      </c>
      <c r="V10" s="155">
        <v>12.529346258102235</v>
      </c>
      <c r="W10" s="155">
        <v>12.731490616004692</v>
      </c>
      <c r="X10" s="155">
        <v>12.911973488607773</v>
      </c>
      <c r="Y10" s="155">
        <v>13.204746362667024</v>
      </c>
      <c r="Z10" s="155">
        <v>13.463758078223865</v>
      </c>
      <c r="AA10" s="155">
        <v>13.695633587271848</v>
      </c>
      <c r="AB10" s="155">
        <v>13.951219111095408</v>
      </c>
      <c r="AC10" s="155">
        <v>14.227076372843413</v>
      </c>
      <c r="AD10" s="156">
        <v>14.451235102732987</v>
      </c>
      <c r="AF10" s="77" t="s">
        <v>49</v>
      </c>
      <c r="AG10" s="16" t="s">
        <v>46</v>
      </c>
      <c r="AH10" s="16" t="s">
        <v>15</v>
      </c>
      <c r="AI10" s="16" t="s">
        <v>3</v>
      </c>
      <c r="AJ10" s="95" t="s">
        <v>108</v>
      </c>
      <c r="AK10" s="44">
        <v>6.6244999999999998E-2</v>
      </c>
      <c r="AL10" s="138">
        <v>6.6013047870986802E-2</v>
      </c>
      <c r="AM10" s="138">
        <v>6.6604861778438967E-2</v>
      </c>
      <c r="AN10" s="138">
        <v>6.8438734177800539E-2</v>
      </c>
      <c r="AO10" s="138">
        <v>6.9913297400140378E-2</v>
      </c>
      <c r="AP10" s="138">
        <v>7.1506286103489053E-2</v>
      </c>
      <c r="AQ10" s="138">
        <v>7.2489028984680973E-2</v>
      </c>
      <c r="AR10" s="138">
        <v>7.398380299269873E-2</v>
      </c>
      <c r="AS10" s="138">
        <v>7.4834600681596836E-2</v>
      </c>
      <c r="AT10" s="138">
        <v>7.5728086529820715E-2</v>
      </c>
      <c r="AU10" s="138">
        <v>7.6879427768022021E-2</v>
      </c>
      <c r="AV10" s="138">
        <v>7.8001479282616012E-2</v>
      </c>
      <c r="AW10" s="138">
        <v>7.9391820018276937E-2</v>
      </c>
      <c r="AX10" s="138">
        <v>8.1049531357073046E-2</v>
      </c>
      <c r="AY10" s="138">
        <v>8.324933290973642E-2</v>
      </c>
      <c r="AZ10" s="138">
        <v>8.4971137942234959E-2</v>
      </c>
      <c r="BA10" s="138">
        <v>8.6585676497826891E-2</v>
      </c>
      <c r="BB10" s="138">
        <v>8.8388310993153169E-2</v>
      </c>
      <c r="BC10" s="138">
        <v>9.0064778506224963E-2</v>
      </c>
      <c r="BD10" s="138">
        <v>9.2078600101572705E-2</v>
      </c>
      <c r="BE10" s="138">
        <v>9.3889232814253834E-2</v>
      </c>
      <c r="BF10" s="138">
        <v>9.5724879580939823E-2</v>
      </c>
      <c r="BG10" s="138">
        <v>9.7311601945668486E-2</v>
      </c>
      <c r="BH10" s="138">
        <v>9.8774081556653154E-2</v>
      </c>
      <c r="BI10" s="142">
        <v>0.10019521271927291</v>
      </c>
      <c r="BJ10" t="s">
        <v>92</v>
      </c>
      <c r="BK10" s="2" t="s">
        <v>17</v>
      </c>
    </row>
    <row r="11" spans="2:63" x14ac:dyDescent="0.25">
      <c r="B11" s="94" t="s">
        <v>48</v>
      </c>
      <c r="C11" s="297" t="s">
        <v>136</v>
      </c>
      <c r="D11" s="88" t="s">
        <v>16</v>
      </c>
      <c r="E11" s="95" t="s">
        <v>5</v>
      </c>
      <c r="F11" s="154">
        <v>0</v>
      </c>
      <c r="G11" s="155">
        <v>0</v>
      </c>
      <c r="H11" s="155">
        <v>0</v>
      </c>
      <c r="I11" s="155">
        <v>0</v>
      </c>
      <c r="J11" s="155">
        <v>0</v>
      </c>
      <c r="K11" s="155">
        <v>0</v>
      </c>
      <c r="L11" s="155">
        <v>0</v>
      </c>
      <c r="M11" s="155">
        <v>0</v>
      </c>
      <c r="N11" s="155">
        <v>0</v>
      </c>
      <c r="O11" s="155">
        <v>0</v>
      </c>
      <c r="P11" s="155">
        <v>0</v>
      </c>
      <c r="Q11" s="155">
        <v>0</v>
      </c>
      <c r="R11" s="155">
        <v>0</v>
      </c>
      <c r="S11" s="155">
        <v>0</v>
      </c>
      <c r="T11" s="155">
        <v>0</v>
      </c>
      <c r="U11" s="155">
        <v>0</v>
      </c>
      <c r="V11" s="155">
        <v>0</v>
      </c>
      <c r="W11" s="155">
        <v>0</v>
      </c>
      <c r="X11" s="155">
        <v>0</v>
      </c>
      <c r="Y11" s="155">
        <v>0</v>
      </c>
      <c r="Z11" s="155">
        <v>0</v>
      </c>
      <c r="AA11" s="155">
        <v>0</v>
      </c>
      <c r="AB11" s="155">
        <v>0</v>
      </c>
      <c r="AC11" s="155">
        <v>0</v>
      </c>
      <c r="AD11" s="156">
        <v>0</v>
      </c>
      <c r="AF11" s="77" t="s">
        <v>49</v>
      </c>
      <c r="AG11" s="16" t="s">
        <v>46</v>
      </c>
      <c r="AH11" s="16" t="s">
        <v>15</v>
      </c>
      <c r="AI11" s="16" t="s">
        <v>3</v>
      </c>
      <c r="AJ11" s="95" t="s">
        <v>110</v>
      </c>
      <c r="AK11" s="44">
        <v>1.805E-3</v>
      </c>
      <c r="AL11" s="138">
        <v>1.7986799216111583E-3</v>
      </c>
      <c r="AM11" s="138">
        <v>1.8148052760220746E-3</v>
      </c>
      <c r="AN11" s="138">
        <v>1.8647734197438292E-3</v>
      </c>
      <c r="AO11" s="138">
        <v>1.9049513443618897E-3</v>
      </c>
      <c r="AP11" s="138">
        <v>1.9483560482571928E-3</v>
      </c>
      <c r="AQ11" s="138">
        <v>1.9751331771054293E-3</v>
      </c>
      <c r="AR11" s="138">
        <v>2.0158617918608381E-3</v>
      </c>
      <c r="AS11" s="138">
        <v>2.0390437652695642E-3</v>
      </c>
      <c r="AT11" s="138">
        <v>2.0633888774447338E-3</v>
      </c>
      <c r="AU11" s="138">
        <v>2.09475986295237E-3</v>
      </c>
      <c r="AV11" s="138">
        <v>2.1253327814193057E-3</v>
      </c>
      <c r="AW11" s="138">
        <v>2.1632158673558742E-3</v>
      </c>
      <c r="AX11" s="138">
        <v>2.2083840908674896E-3</v>
      </c>
      <c r="AY11" s="138">
        <v>2.2683228304336061E-3</v>
      </c>
      <c r="AZ11" s="138">
        <v>2.3152374365723316E-3</v>
      </c>
      <c r="BA11" s="138">
        <v>2.3592293166061974E-3</v>
      </c>
      <c r="BB11" s="138">
        <v>2.4083463105538752E-3</v>
      </c>
      <c r="BC11" s="138">
        <v>2.4540255899122357E-3</v>
      </c>
      <c r="BD11" s="138">
        <v>2.5088968704557132E-3</v>
      </c>
      <c r="BE11" s="138">
        <v>2.5582317945464289E-3</v>
      </c>
      <c r="BF11" s="138">
        <v>2.6082482850569308E-3</v>
      </c>
      <c r="BG11" s="138">
        <v>2.6514822478969223E-3</v>
      </c>
      <c r="BH11" s="138">
        <v>2.6913309262549465E-3</v>
      </c>
      <c r="BI11" s="142">
        <v>2.7300529694058058E-3</v>
      </c>
      <c r="BJ11" t="s">
        <v>92</v>
      </c>
    </row>
    <row r="12" spans="2:63" x14ac:dyDescent="0.25">
      <c r="B12" s="94" t="s">
        <v>48</v>
      </c>
      <c r="C12" s="297" t="s">
        <v>136</v>
      </c>
      <c r="D12" s="88" t="s">
        <v>16</v>
      </c>
      <c r="E12" s="95" t="s">
        <v>6</v>
      </c>
      <c r="F12" s="154">
        <v>0</v>
      </c>
      <c r="G12" s="155">
        <v>0</v>
      </c>
      <c r="H12" s="155">
        <v>0</v>
      </c>
      <c r="I12" s="155">
        <v>0</v>
      </c>
      <c r="J12" s="155">
        <v>0</v>
      </c>
      <c r="K12" s="155">
        <v>0</v>
      </c>
      <c r="L12" s="155">
        <v>0</v>
      </c>
      <c r="M12" s="155">
        <v>0</v>
      </c>
      <c r="N12" s="155">
        <v>0</v>
      </c>
      <c r="O12" s="155">
        <v>0</v>
      </c>
      <c r="P12" s="155">
        <v>0</v>
      </c>
      <c r="Q12" s="155">
        <v>0</v>
      </c>
      <c r="R12" s="155">
        <v>0</v>
      </c>
      <c r="S12" s="155">
        <v>0</v>
      </c>
      <c r="T12" s="155">
        <v>0</v>
      </c>
      <c r="U12" s="155">
        <v>0</v>
      </c>
      <c r="V12" s="155">
        <v>0</v>
      </c>
      <c r="W12" s="155">
        <v>0</v>
      </c>
      <c r="X12" s="155">
        <v>0</v>
      </c>
      <c r="Y12" s="155">
        <v>0</v>
      </c>
      <c r="Z12" s="155">
        <v>0</v>
      </c>
      <c r="AA12" s="155">
        <v>0</v>
      </c>
      <c r="AB12" s="155">
        <v>0</v>
      </c>
      <c r="AC12" s="155">
        <v>0</v>
      </c>
      <c r="AD12" s="156">
        <v>0</v>
      </c>
      <c r="AF12" s="77" t="s">
        <v>49</v>
      </c>
      <c r="AG12" s="16" t="s">
        <v>46</v>
      </c>
      <c r="AH12" s="16" t="s">
        <v>15</v>
      </c>
      <c r="AI12" s="16" t="s">
        <v>3</v>
      </c>
      <c r="AJ12" s="95" t="s">
        <v>111</v>
      </c>
      <c r="AK12" s="44">
        <v>6.6449999999999999E-3</v>
      </c>
      <c r="AL12" s="138">
        <v>6.6217330078150397E-3</v>
      </c>
      <c r="AM12" s="138">
        <v>6.681097539704535E-3</v>
      </c>
      <c r="AN12" s="138">
        <v>6.8650522848740974E-3</v>
      </c>
      <c r="AO12" s="138">
        <v>7.0129649214874003E-3</v>
      </c>
      <c r="AP12" s="138">
        <v>7.1727567538332664E-3</v>
      </c>
      <c r="AQ12" s="138">
        <v>7.2713351589282979E-3</v>
      </c>
      <c r="AR12" s="138">
        <v>7.4212751284849134E-3</v>
      </c>
      <c r="AS12" s="138">
        <v>7.506618182945294E-3</v>
      </c>
      <c r="AT12" s="138">
        <v>7.5962432635015269E-3</v>
      </c>
      <c r="AU12" s="138">
        <v>7.7117336782927962E-3</v>
      </c>
      <c r="AV12" s="138">
        <v>7.8242860568040369E-3</v>
      </c>
      <c r="AW12" s="138">
        <v>7.9637503814846446E-3</v>
      </c>
      <c r="AX12" s="138">
        <v>8.1300345062684035E-3</v>
      </c>
      <c r="AY12" s="138">
        <v>8.3506954062223335E-3</v>
      </c>
      <c r="AZ12" s="138">
        <v>8.5234087346388598E-3</v>
      </c>
      <c r="BA12" s="138">
        <v>8.6853622209685215E-3</v>
      </c>
      <c r="BB12" s="138">
        <v>8.8661835089365662E-3</v>
      </c>
      <c r="BC12" s="138">
        <v>9.0343490553832732E-3</v>
      </c>
      <c r="BD12" s="138">
        <v>9.2363544067469334E-3</v>
      </c>
      <c r="BE12" s="138">
        <v>9.4179779915573511E-3</v>
      </c>
      <c r="BF12" s="138">
        <v>9.6021107225503083E-3</v>
      </c>
      <c r="BG12" s="138">
        <v>9.7612739818698328E-3</v>
      </c>
      <c r="BH12" s="138">
        <v>9.907974517985663E-3</v>
      </c>
      <c r="BI12" s="142">
        <v>1.0050527413685086E-2</v>
      </c>
      <c r="BJ12" t="s">
        <v>92</v>
      </c>
    </row>
    <row r="13" spans="2:63" x14ac:dyDescent="0.25">
      <c r="B13" s="94" t="s">
        <v>46</v>
      </c>
      <c r="C13" s="297" t="s">
        <v>185</v>
      </c>
      <c r="D13" s="88" t="s">
        <v>15</v>
      </c>
      <c r="E13" s="95" t="s">
        <v>2</v>
      </c>
      <c r="F13" s="154">
        <v>7.6370275390452672E-2</v>
      </c>
      <c r="G13" s="155">
        <v>7.6117908969197817E-2</v>
      </c>
      <c r="H13" s="155">
        <v>7.6761808891599739E-2</v>
      </c>
      <c r="I13" s="155">
        <v>7.87570818663893E-2</v>
      </c>
      <c r="J13" s="155">
        <v>8.0361422576341407E-2</v>
      </c>
      <c r="K13" s="155">
        <v>8.2094611488527008E-2</v>
      </c>
      <c r="L13" s="155">
        <v>8.3163846356062915E-2</v>
      </c>
      <c r="M13" s="155">
        <v>8.4790176619092134E-2</v>
      </c>
      <c r="N13" s="155">
        <v>8.5715853692514901E-2</v>
      </c>
      <c r="O13" s="155">
        <v>8.6687975944280446E-2</v>
      </c>
      <c r="P13" s="155">
        <v>8.7940647644963413E-2</v>
      </c>
      <c r="Q13" s="155">
        <v>8.7322785143390522E-2</v>
      </c>
      <c r="R13" s="155">
        <v>8.7522157544970391E-2</v>
      </c>
      <c r="S13" s="155">
        <v>8.9325765383473019E-2</v>
      </c>
      <c r="T13" s="155">
        <v>9.1719173228782952E-2</v>
      </c>
      <c r="U13" s="155">
        <v>9.3592515698191964E-2</v>
      </c>
      <c r="V13" s="155">
        <v>9.5349151082338574E-2</v>
      </c>
      <c r="W13" s="155">
        <v>9.731043688019457E-2</v>
      </c>
      <c r="X13" s="155">
        <v>9.9134451638860088E-2</v>
      </c>
      <c r="Y13" s="155">
        <v>0.10132551128218303</v>
      </c>
      <c r="Z13" s="155">
        <v>0.10329549922689517</v>
      </c>
      <c r="AA13" s="155">
        <v>0.1052927027324954</v>
      </c>
      <c r="AB13" s="155">
        <v>0.10701907380059124</v>
      </c>
      <c r="AC13" s="155">
        <v>0.10861026741089604</v>
      </c>
      <c r="AD13" s="156">
        <v>0.11015647346285126</v>
      </c>
      <c r="AF13" s="77" t="s">
        <v>49</v>
      </c>
      <c r="AG13" s="16" t="s">
        <v>46</v>
      </c>
      <c r="AH13" s="16" t="s">
        <v>15</v>
      </c>
      <c r="AI13" s="16" t="s">
        <v>3</v>
      </c>
      <c r="AJ13" s="95" t="s">
        <v>112</v>
      </c>
      <c r="AK13" s="44">
        <v>1.5236E-2</v>
      </c>
      <c r="AL13" s="138">
        <v>1.5182652235826931E-2</v>
      </c>
      <c r="AM13" s="138">
        <v>1.5318766307740903E-2</v>
      </c>
      <c r="AN13" s="138">
        <v>1.5740547270480323E-2</v>
      </c>
      <c r="AO13" s="138">
        <v>1.607968902088518E-2</v>
      </c>
      <c r="AP13" s="138">
        <v>1.6446068006230798E-2</v>
      </c>
      <c r="AQ13" s="138">
        <v>1.6672093676663891E-2</v>
      </c>
      <c r="AR13" s="138">
        <v>1.7015883800992646E-2</v>
      </c>
      <c r="AS13" s="138">
        <v>1.7211562774319712E-2</v>
      </c>
      <c r="AT13" s="138">
        <v>1.7417059798752334E-2</v>
      </c>
      <c r="AU13" s="138">
        <v>1.7681862200522053E-2</v>
      </c>
      <c r="AV13" s="138">
        <v>1.7939928120611934E-2</v>
      </c>
      <c r="AW13" s="138">
        <v>1.8259699144063214E-2</v>
      </c>
      <c r="AX13" s="138">
        <v>1.8640963993605028E-2</v>
      </c>
      <c r="AY13" s="138">
        <v>1.9146906728247325E-2</v>
      </c>
      <c r="AZ13" s="138">
        <v>1.954291278870695E-2</v>
      </c>
      <c r="BA13" s="138">
        <v>1.9914248126211648E-2</v>
      </c>
      <c r="BB13" s="138">
        <v>2.032884453606584E-2</v>
      </c>
      <c r="BC13" s="138">
        <v>2.0714423206594362E-2</v>
      </c>
      <c r="BD13" s="138">
        <v>2.1177591533663848E-2</v>
      </c>
      <c r="BE13" s="138">
        <v>2.1594027491251739E-2</v>
      </c>
      <c r="BF13" s="138">
        <v>2.2016216549101051E-2</v>
      </c>
      <c r="BG13" s="138">
        <v>2.238115430967175E-2</v>
      </c>
      <c r="BH13" s="138">
        <v>2.2717516893307681E-2</v>
      </c>
      <c r="BI13" s="142">
        <v>2.3044369552280806E-2</v>
      </c>
      <c r="BJ13" t="s">
        <v>92</v>
      </c>
    </row>
    <row r="14" spans="2:63" x14ac:dyDescent="0.25">
      <c r="B14" s="94" t="s">
        <v>46</v>
      </c>
      <c r="C14" s="297" t="s">
        <v>185</v>
      </c>
      <c r="D14" s="88" t="s">
        <v>15</v>
      </c>
      <c r="E14" s="95" t="s">
        <v>3</v>
      </c>
      <c r="F14" s="154">
        <v>9.4226000000000004E-2</v>
      </c>
      <c r="G14" s="155">
        <v>9.3911113036239946E-2</v>
      </c>
      <c r="H14" s="155">
        <v>9.4714530901906471E-2</v>
      </c>
      <c r="I14" s="155">
        <v>9.7204107152898789E-2</v>
      </c>
      <c r="J14" s="155">
        <v>9.9205902686874847E-2</v>
      </c>
      <c r="K14" s="155">
        <v>0.10136846691181031</v>
      </c>
      <c r="L14" s="155">
        <v>0.10270259099737859</v>
      </c>
      <c r="M14" s="155">
        <v>0.10473182371403712</v>
      </c>
      <c r="N14" s="155">
        <v>0.1058868254041314</v>
      </c>
      <c r="O14" s="155">
        <v>0.10709977846951931</v>
      </c>
      <c r="P14" s="155">
        <v>0.10866278350978924</v>
      </c>
      <c r="Q14" s="155">
        <v>0.10834735957478463</v>
      </c>
      <c r="R14" s="155">
        <v>0.10892148541118067</v>
      </c>
      <c r="S14" s="155">
        <v>0.11117191394781396</v>
      </c>
      <c r="T14" s="155">
        <v>0.11415825787463969</v>
      </c>
      <c r="U14" s="155">
        <v>0.11649569690215311</v>
      </c>
      <c r="V14" s="155">
        <v>0.11868751616161327</v>
      </c>
      <c r="W14" s="155">
        <v>0.12113468534870947</v>
      </c>
      <c r="X14" s="155">
        <v>0.12341057635811484</v>
      </c>
      <c r="Y14" s="155">
        <v>0.1261444429124392</v>
      </c>
      <c r="Z14" s="155">
        <v>0.12860247009160936</v>
      </c>
      <c r="AA14" s="155">
        <v>0.13109445513764811</v>
      </c>
      <c r="AB14" s="155">
        <v>0.133248512485107</v>
      </c>
      <c r="AC14" s="155">
        <v>0.13523390389420145</v>
      </c>
      <c r="AD14" s="156">
        <v>0.13716316265464462</v>
      </c>
      <c r="AF14" s="77" t="s">
        <v>49</v>
      </c>
      <c r="AG14" s="16" t="s">
        <v>46</v>
      </c>
      <c r="AH14" s="16" t="s">
        <v>15</v>
      </c>
      <c r="AI14" s="16" t="s">
        <v>3</v>
      </c>
      <c r="AJ14" s="95" t="s">
        <v>114</v>
      </c>
      <c r="AK14" s="44">
        <v>3.1519999999999999E-3</v>
      </c>
      <c r="AL14" s="138">
        <v>3.1519999999999999E-3</v>
      </c>
      <c r="AM14" s="138">
        <v>3.1519999999999999E-3</v>
      </c>
      <c r="AN14" s="138">
        <v>3.1519999999999999E-3</v>
      </c>
      <c r="AO14" s="138">
        <v>3.1519999999999999E-3</v>
      </c>
      <c r="AP14" s="138">
        <v>3.1519999999999999E-3</v>
      </c>
      <c r="AQ14" s="138">
        <v>3.1519999999999999E-3</v>
      </c>
      <c r="AR14" s="138">
        <v>3.1519999999999999E-3</v>
      </c>
      <c r="AS14" s="138">
        <v>3.1519999999999999E-3</v>
      </c>
      <c r="AT14" s="138">
        <v>3.1519999999999999E-3</v>
      </c>
      <c r="AU14" s="138">
        <v>3.1519999999999999E-3</v>
      </c>
      <c r="AV14" s="138">
        <v>1.3133333333333332E-3</v>
      </c>
      <c r="AW14" s="138">
        <v>0</v>
      </c>
      <c r="AX14" s="138">
        <v>0</v>
      </c>
      <c r="AY14" s="138">
        <v>0</v>
      </c>
      <c r="AZ14" s="138">
        <v>0</v>
      </c>
      <c r="BA14" s="138">
        <v>0</v>
      </c>
      <c r="BB14" s="138">
        <v>0</v>
      </c>
      <c r="BC14" s="138">
        <v>0</v>
      </c>
      <c r="BD14" s="138">
        <v>0</v>
      </c>
      <c r="BE14" s="138">
        <v>0</v>
      </c>
      <c r="BF14" s="138">
        <v>0</v>
      </c>
      <c r="BG14" s="138">
        <v>0</v>
      </c>
      <c r="BH14" s="138">
        <v>0</v>
      </c>
      <c r="BI14" s="142">
        <v>0</v>
      </c>
      <c r="BJ14" t="s">
        <v>127</v>
      </c>
    </row>
    <row r="15" spans="2:63" x14ac:dyDescent="0.25">
      <c r="B15" s="94" t="s">
        <v>46</v>
      </c>
      <c r="C15" s="297" t="s">
        <v>185</v>
      </c>
      <c r="D15" s="88" t="s">
        <v>15</v>
      </c>
      <c r="E15" s="95" t="s">
        <v>4</v>
      </c>
      <c r="F15" s="154">
        <v>7.7802907585517223E-2</v>
      </c>
      <c r="G15" s="155">
        <v>7.7545836532240994E-2</v>
      </c>
      <c r="H15" s="155">
        <v>7.8201740080871884E-2</v>
      </c>
      <c r="I15" s="155">
        <v>8.0234209070416118E-2</v>
      </c>
      <c r="J15" s="155">
        <v>8.1868458009203532E-2</v>
      </c>
      <c r="K15" s="155">
        <v>8.3633957147190213E-2</v>
      </c>
      <c r="L15" s="155">
        <v>8.4723124763984789E-2</v>
      </c>
      <c r="M15" s="155">
        <v>8.6379773186596134E-2</v>
      </c>
      <c r="N15" s="155">
        <v>8.7322706795097613E-2</v>
      </c>
      <c r="O15" s="155">
        <v>8.8312951416121346E-2</v>
      </c>
      <c r="P15" s="155">
        <v>8.9588975508005958E-2</v>
      </c>
      <c r="Q15" s="155">
        <v>8.8941954654198144E-2</v>
      </c>
      <c r="R15" s="155">
        <v>8.9132443685831259E-2</v>
      </c>
      <c r="S15" s="155">
        <v>9.0969674504557729E-2</v>
      </c>
      <c r="T15" s="155">
        <v>9.3407700422007633E-2</v>
      </c>
      <c r="U15" s="155">
        <v>9.5315965869381597E-2</v>
      </c>
      <c r="V15" s="155">
        <v>9.7105348570057273E-2</v>
      </c>
      <c r="W15" s="155">
        <v>9.9103196791399645E-2</v>
      </c>
      <c r="X15" s="155">
        <v>0.10096121495748524</v>
      </c>
      <c r="Y15" s="155">
        <v>0.10319312048397862</v>
      </c>
      <c r="Z15" s="155">
        <v>0.10519983307819177</v>
      </c>
      <c r="AA15" s="155">
        <v>0.10723426858763357</v>
      </c>
      <c r="AB15" s="155">
        <v>0.1089928227828164</v>
      </c>
      <c r="AC15" s="155">
        <v>0.11061367953282902</v>
      </c>
      <c r="AD15" s="156">
        <v>0.11218871006336385</v>
      </c>
      <c r="AF15" s="77" t="s">
        <v>49</v>
      </c>
      <c r="AG15" s="16" t="s">
        <v>46</v>
      </c>
      <c r="AH15" s="16" t="s">
        <v>15</v>
      </c>
      <c r="AI15" s="16" t="s">
        <v>3</v>
      </c>
      <c r="AJ15" s="95" t="s">
        <v>115</v>
      </c>
      <c r="AK15" s="44">
        <v>1.1429999999999999E-3</v>
      </c>
      <c r="AL15" s="138">
        <v>1.1429999999999999E-3</v>
      </c>
      <c r="AM15" s="138">
        <v>1.1429999999999999E-3</v>
      </c>
      <c r="AN15" s="138">
        <v>1.1429999999999999E-3</v>
      </c>
      <c r="AO15" s="138">
        <v>1.1429999999999999E-3</v>
      </c>
      <c r="AP15" s="138">
        <v>1.1429999999999999E-3</v>
      </c>
      <c r="AQ15" s="138">
        <v>1.1429999999999999E-3</v>
      </c>
      <c r="AR15" s="138">
        <v>1.1429999999999999E-3</v>
      </c>
      <c r="AS15" s="138">
        <v>1.1429999999999999E-3</v>
      </c>
      <c r="AT15" s="138">
        <v>1.1429999999999999E-3</v>
      </c>
      <c r="AU15" s="138">
        <v>1.1429999999999999E-3</v>
      </c>
      <c r="AV15" s="138">
        <v>1.1429999999999999E-3</v>
      </c>
      <c r="AW15" s="138">
        <v>1.1429999999999999E-3</v>
      </c>
      <c r="AX15" s="138">
        <v>1.1429999999999999E-3</v>
      </c>
      <c r="AY15" s="138">
        <v>1.1429999999999999E-3</v>
      </c>
      <c r="AZ15" s="138">
        <v>1.1429999999999999E-3</v>
      </c>
      <c r="BA15" s="138">
        <v>1.1429999999999999E-3</v>
      </c>
      <c r="BB15" s="138">
        <v>1.1429999999999999E-3</v>
      </c>
      <c r="BC15" s="138">
        <v>1.1429999999999999E-3</v>
      </c>
      <c r="BD15" s="138">
        <v>1.1429999999999999E-3</v>
      </c>
      <c r="BE15" s="138">
        <v>1.1429999999999999E-3</v>
      </c>
      <c r="BF15" s="138">
        <v>1.1429999999999999E-3</v>
      </c>
      <c r="BG15" s="138">
        <v>1.1429999999999999E-3</v>
      </c>
      <c r="BH15" s="138">
        <v>1.1429999999999999E-3</v>
      </c>
      <c r="BI15" s="142">
        <v>1.1429999999999999E-3</v>
      </c>
      <c r="BJ15" t="s">
        <v>126</v>
      </c>
    </row>
    <row r="16" spans="2:63" x14ac:dyDescent="0.25">
      <c r="B16" s="94" t="s">
        <v>46</v>
      </c>
      <c r="C16" s="297" t="s">
        <v>185</v>
      </c>
      <c r="D16" s="88" t="s">
        <v>15</v>
      </c>
      <c r="E16" s="95" t="s">
        <v>5</v>
      </c>
      <c r="F16" s="154">
        <v>0.12096400029412629</v>
      </c>
      <c r="G16" s="155">
        <v>0.12055580376203208</v>
      </c>
      <c r="H16" s="155">
        <v>0.12159729618417475</v>
      </c>
      <c r="I16" s="155">
        <v>0.12482460156355374</v>
      </c>
      <c r="J16" s="155">
        <v>0.12741958353795313</v>
      </c>
      <c r="K16" s="155">
        <v>0.13022297433733312</v>
      </c>
      <c r="L16" s="155">
        <v>0.13195243566088063</v>
      </c>
      <c r="M16" s="155">
        <v>0.13458298520113821</v>
      </c>
      <c r="N16" s="155">
        <v>0.13608024529355248</v>
      </c>
      <c r="O16" s="155">
        <v>0.13765262932930969</v>
      </c>
      <c r="P16" s="155">
        <v>0.13967879525712534</v>
      </c>
      <c r="Q16" s="155">
        <v>0.13976283288992369</v>
      </c>
      <c r="R16" s="155">
        <v>0.1408591808601698</v>
      </c>
      <c r="S16" s="155">
        <v>0.14377647255560985</v>
      </c>
      <c r="T16" s="155">
        <v>0.14764775137901562</v>
      </c>
      <c r="U16" s="155">
        <v>0.15067783713937652</v>
      </c>
      <c r="V16" s="155">
        <v>0.15351915203538055</v>
      </c>
      <c r="W16" s="155">
        <v>0.1566914839848913</v>
      </c>
      <c r="X16" s="155">
        <v>0.1596417833760454</v>
      </c>
      <c r="Y16" s="155">
        <v>0.16318576891726294</v>
      </c>
      <c r="Z16" s="155">
        <v>0.16637217637710022</v>
      </c>
      <c r="AA16" s="155">
        <v>0.16960260434298693</v>
      </c>
      <c r="AB16" s="155">
        <v>0.17239496744581378</v>
      </c>
      <c r="AC16" s="155">
        <v>0.17496868430714288</v>
      </c>
      <c r="AD16" s="156">
        <v>0.17746963488992201</v>
      </c>
      <c r="AF16" s="77" t="s">
        <v>49</v>
      </c>
      <c r="AG16" s="16" t="s">
        <v>46</v>
      </c>
      <c r="AH16" s="16" t="s">
        <v>15</v>
      </c>
      <c r="AI16" s="16" t="s">
        <v>4</v>
      </c>
      <c r="AJ16" s="95" t="s">
        <v>108</v>
      </c>
      <c r="AK16" s="44">
        <v>6.6243999999999997E-2</v>
      </c>
      <c r="AL16" s="138">
        <v>6.6012051372415281E-2</v>
      </c>
      <c r="AM16" s="138">
        <v>6.6603856346153081E-2</v>
      </c>
      <c r="AN16" s="138">
        <v>6.8437701062332532E-2</v>
      </c>
      <c r="AO16" s="138">
        <v>6.9912242025434362E-2</v>
      </c>
      <c r="AP16" s="138">
        <v>7.1505206681855657E-2</v>
      </c>
      <c r="AQ16" s="138">
        <v>7.2487934728073161E-2</v>
      </c>
      <c r="AR16" s="138">
        <v>7.3982686171761416E-2</v>
      </c>
      <c r="AS16" s="138">
        <v>7.4833471017460948E-2</v>
      </c>
      <c r="AT16" s="138">
        <v>7.5726943378088066E-2</v>
      </c>
      <c r="AU16" s="138">
        <v>7.6878267236241984E-2</v>
      </c>
      <c r="AV16" s="138">
        <v>7.8000301812931022E-2</v>
      </c>
      <c r="AW16" s="138">
        <v>7.9390621560732705E-2</v>
      </c>
      <c r="AX16" s="138">
        <v>8.1048307875582259E-2</v>
      </c>
      <c r="AY16" s="138">
        <v>8.3248076221187697E-2</v>
      </c>
      <c r="AZ16" s="138">
        <v>8.4969855262214691E-2</v>
      </c>
      <c r="BA16" s="138">
        <v>8.6584369445573933E-2</v>
      </c>
      <c r="BB16" s="138">
        <v>8.8386976729269207E-2</v>
      </c>
      <c r="BC16" s="138">
        <v>9.0063418935261028E-2</v>
      </c>
      <c r="BD16" s="138">
        <v>9.207721013100735E-2</v>
      </c>
      <c r="BE16" s="138">
        <v>9.3887815511320569E-2</v>
      </c>
      <c r="BF16" s="138">
        <v>9.5723434568039514E-2</v>
      </c>
      <c r="BG16" s="138">
        <v>9.7310132980434186E-2</v>
      </c>
      <c r="BH16" s="138">
        <v>9.877259051458874E-2</v>
      </c>
      <c r="BI16" s="142">
        <v>0.10019370022455303</v>
      </c>
      <c r="BJ16" t="s">
        <v>92</v>
      </c>
      <c r="BK16" s="2" t="s">
        <v>18</v>
      </c>
    </row>
    <row r="17" spans="2:63" x14ac:dyDescent="0.25">
      <c r="B17" s="94" t="s">
        <v>46</v>
      </c>
      <c r="C17" s="297" t="s">
        <v>185</v>
      </c>
      <c r="D17" s="88" t="s">
        <v>15</v>
      </c>
      <c r="E17" s="95" t="s">
        <v>6</v>
      </c>
      <c r="F17" s="154">
        <v>0.11120038095238094</v>
      </c>
      <c r="G17" s="155">
        <v>0.11243889857409654</v>
      </c>
      <c r="H17" s="155">
        <v>0.11469790022687047</v>
      </c>
      <c r="I17" s="155">
        <v>0.11868195363537325</v>
      </c>
      <c r="J17" s="155">
        <v>0.12201742755323221</v>
      </c>
      <c r="K17" s="155">
        <v>0.12579500614989084</v>
      </c>
      <c r="L17" s="155">
        <v>0.12884122240284779</v>
      </c>
      <c r="M17" s="155">
        <v>0.13327445933543569</v>
      </c>
      <c r="N17" s="155">
        <v>0.13596709035814086</v>
      </c>
      <c r="O17" s="155">
        <v>0.13869636450512329</v>
      </c>
      <c r="P17" s="155">
        <v>0.1422071094985923</v>
      </c>
      <c r="Q17" s="155">
        <v>0.14375954255258971</v>
      </c>
      <c r="R17" s="155">
        <v>0.14624706708519608</v>
      </c>
      <c r="S17" s="155">
        <v>0.15066394274628489</v>
      </c>
      <c r="T17" s="155">
        <v>0.15605351056262376</v>
      </c>
      <c r="U17" s="155">
        <v>0.16099367740120085</v>
      </c>
      <c r="V17" s="155">
        <v>0.16579541799570116</v>
      </c>
      <c r="W17" s="155">
        <v>0.171136144414025</v>
      </c>
      <c r="X17" s="155">
        <v>0.17614848792204471</v>
      </c>
      <c r="Y17" s="155">
        <v>0.18191798609396612</v>
      </c>
      <c r="Z17" s="155">
        <v>0.18763094288293686</v>
      </c>
      <c r="AA17" s="155">
        <v>0.1931996970081038</v>
      </c>
      <c r="AB17" s="155">
        <v>0.19974433791668239</v>
      </c>
      <c r="AC17" s="155">
        <v>0.20677780211605332</v>
      </c>
      <c r="AD17" s="156">
        <v>0.2139908288341632</v>
      </c>
      <c r="AF17" s="77" t="s">
        <v>49</v>
      </c>
      <c r="AG17" s="16" t="s">
        <v>46</v>
      </c>
      <c r="AH17" s="16" t="s">
        <v>15</v>
      </c>
      <c r="AI17" s="16" t="s">
        <v>4</v>
      </c>
      <c r="AJ17" s="95" t="s">
        <v>110</v>
      </c>
      <c r="AK17" s="44">
        <v>1.805E-3</v>
      </c>
      <c r="AL17" s="138">
        <v>1.7986799216111583E-3</v>
      </c>
      <c r="AM17" s="138">
        <v>1.8148052760220746E-3</v>
      </c>
      <c r="AN17" s="138">
        <v>1.8647734197438292E-3</v>
      </c>
      <c r="AO17" s="138">
        <v>1.9049513443618897E-3</v>
      </c>
      <c r="AP17" s="138">
        <v>1.9483560482571928E-3</v>
      </c>
      <c r="AQ17" s="138">
        <v>1.9751331771054293E-3</v>
      </c>
      <c r="AR17" s="138">
        <v>2.0158617918608381E-3</v>
      </c>
      <c r="AS17" s="138">
        <v>2.0390437652695642E-3</v>
      </c>
      <c r="AT17" s="138">
        <v>2.0633888774447338E-3</v>
      </c>
      <c r="AU17" s="138">
        <v>2.09475986295237E-3</v>
      </c>
      <c r="AV17" s="138">
        <v>2.1253327814193057E-3</v>
      </c>
      <c r="AW17" s="138">
        <v>2.1632158673558742E-3</v>
      </c>
      <c r="AX17" s="138">
        <v>2.2083840908674896E-3</v>
      </c>
      <c r="AY17" s="138">
        <v>2.2683228304336061E-3</v>
      </c>
      <c r="AZ17" s="138">
        <v>2.3152374365723316E-3</v>
      </c>
      <c r="BA17" s="138">
        <v>2.3592293166061974E-3</v>
      </c>
      <c r="BB17" s="138">
        <v>2.4083463105538752E-3</v>
      </c>
      <c r="BC17" s="138">
        <v>2.4540255899122357E-3</v>
      </c>
      <c r="BD17" s="138">
        <v>2.5088968704557132E-3</v>
      </c>
      <c r="BE17" s="138">
        <v>2.5582317945464289E-3</v>
      </c>
      <c r="BF17" s="138">
        <v>2.6082482850569308E-3</v>
      </c>
      <c r="BG17" s="138">
        <v>2.6514822478969223E-3</v>
      </c>
      <c r="BH17" s="138">
        <v>2.6913309262549465E-3</v>
      </c>
      <c r="BI17" s="142">
        <v>2.7300529694058058E-3</v>
      </c>
      <c r="BJ17" t="s">
        <v>92</v>
      </c>
    </row>
    <row r="18" spans="2:63" x14ac:dyDescent="0.25">
      <c r="B18" s="94" t="s">
        <v>46</v>
      </c>
      <c r="C18" s="297" t="s">
        <v>185</v>
      </c>
      <c r="D18" s="88" t="s">
        <v>16</v>
      </c>
      <c r="E18" s="95" t="s">
        <v>2</v>
      </c>
      <c r="F18" s="154">
        <v>8.1840375182505376</v>
      </c>
      <c r="G18" s="155">
        <v>8.1553816962823582</v>
      </c>
      <c r="H18" s="155">
        <v>8.2284955497416519</v>
      </c>
      <c r="I18" s="155">
        <v>8.4550557508143243</v>
      </c>
      <c r="J18" s="155">
        <v>8.6372261898612219</v>
      </c>
      <c r="K18" s="155">
        <v>8.8340271456217287</v>
      </c>
      <c r="L18" s="155">
        <v>8.955437132948596</v>
      </c>
      <c r="M18" s="155">
        <v>9.1401044521866233</v>
      </c>
      <c r="N18" s="155">
        <v>9.2452136710919426</v>
      </c>
      <c r="O18" s="155">
        <v>9.3555966691127779</v>
      </c>
      <c r="P18" s="155">
        <v>9.4978356288795283</v>
      </c>
      <c r="Q18" s="155">
        <v>9.6364560786168241</v>
      </c>
      <c r="R18" s="155">
        <v>9.8082215061026883</v>
      </c>
      <c r="S18" s="155">
        <v>10.013018423472101</v>
      </c>
      <c r="T18" s="155">
        <v>10.284786231453122</v>
      </c>
      <c r="U18" s="155">
        <v>10.497501409731944</v>
      </c>
      <c r="V18" s="155">
        <v>10.696964676599279</v>
      </c>
      <c r="W18" s="155">
        <v>10.919665685602869</v>
      </c>
      <c r="X18" s="155">
        <v>11.126779777611439</v>
      </c>
      <c r="Y18" s="155">
        <v>11.37557125608361</v>
      </c>
      <c r="Z18" s="155">
        <v>11.59926038058137</v>
      </c>
      <c r="AA18" s="155">
        <v>11.82603979048119</v>
      </c>
      <c r="AB18" s="155">
        <v>12.022066590450795</v>
      </c>
      <c r="AC18" s="155">
        <v>12.202744196398037</v>
      </c>
      <c r="AD18" s="156">
        <v>12.378313533755348</v>
      </c>
      <c r="AF18" s="77" t="s">
        <v>49</v>
      </c>
      <c r="AG18" s="16" t="s">
        <v>46</v>
      </c>
      <c r="AH18" s="16" t="s">
        <v>15</v>
      </c>
      <c r="AI18" s="16" t="s">
        <v>4</v>
      </c>
      <c r="AJ18" s="95" t="s">
        <v>112</v>
      </c>
      <c r="AK18" s="44">
        <v>5.3699075855172217E-3</v>
      </c>
      <c r="AL18" s="138">
        <v>5.3511052382145602E-3</v>
      </c>
      <c r="AM18" s="138">
        <v>5.3990784586967393E-3</v>
      </c>
      <c r="AN18" s="138">
        <v>5.547734588339767E-3</v>
      </c>
      <c r="AO18" s="138">
        <v>5.6672646394072806E-3</v>
      </c>
      <c r="AP18" s="138">
        <v>5.7963944170773725E-3</v>
      </c>
      <c r="AQ18" s="138">
        <v>5.8760568588061913E-3</v>
      </c>
      <c r="AR18" s="138">
        <v>5.9972252229738799E-3</v>
      </c>
      <c r="AS18" s="138">
        <v>6.0661920123671088E-3</v>
      </c>
      <c r="AT18" s="138">
        <v>6.1386191605885551E-3</v>
      </c>
      <c r="AU18" s="138">
        <v>6.2319484088116045E-3</v>
      </c>
      <c r="AV18" s="138">
        <v>6.322903393181133E-3</v>
      </c>
      <c r="AW18" s="138">
        <v>6.4356062577426727E-3</v>
      </c>
      <c r="AX18" s="138">
        <v>6.5699825381079708E-3</v>
      </c>
      <c r="AY18" s="138">
        <v>6.748301370386324E-3</v>
      </c>
      <c r="AZ18" s="138">
        <v>6.8878731705945759E-3</v>
      </c>
      <c r="BA18" s="138">
        <v>7.0187498078771362E-3</v>
      </c>
      <c r="BB18" s="138">
        <v>7.1648737515765479E-3</v>
      </c>
      <c r="BC18" s="138">
        <v>7.3007704323119612E-3</v>
      </c>
      <c r="BD18" s="138">
        <v>7.4640134825155417E-3</v>
      </c>
      <c r="BE18" s="138">
        <v>7.6107857723247659E-3</v>
      </c>
      <c r="BF18" s="138">
        <v>7.759585734537118E-3</v>
      </c>
      <c r="BG18" s="138">
        <v>7.8882075544852836E-3</v>
      </c>
      <c r="BH18" s="138">
        <v>8.0067580919853353E-3</v>
      </c>
      <c r="BI18" s="142">
        <v>8.1219568694050146E-3</v>
      </c>
      <c r="BJ18" t="s">
        <v>92</v>
      </c>
    </row>
    <row r="19" spans="2:63" x14ac:dyDescent="0.25">
      <c r="B19" s="94" t="s">
        <v>46</v>
      </c>
      <c r="C19" s="297" t="s">
        <v>185</v>
      </c>
      <c r="D19" s="88" t="s">
        <v>16</v>
      </c>
      <c r="E19" s="95" t="s">
        <v>3</v>
      </c>
      <c r="F19" s="154">
        <v>0</v>
      </c>
      <c r="G19" s="155">
        <v>0</v>
      </c>
      <c r="H19" s="155">
        <v>0</v>
      </c>
      <c r="I19" s="155">
        <v>0</v>
      </c>
      <c r="J19" s="155">
        <v>0</v>
      </c>
      <c r="K19" s="155">
        <v>0</v>
      </c>
      <c r="L19" s="155">
        <v>0</v>
      </c>
      <c r="M19" s="155">
        <v>0</v>
      </c>
      <c r="N19" s="155">
        <v>0</v>
      </c>
      <c r="O19" s="155">
        <v>0</v>
      </c>
      <c r="P19" s="155">
        <v>0</v>
      </c>
      <c r="Q19" s="155">
        <v>0</v>
      </c>
      <c r="R19" s="155">
        <v>0</v>
      </c>
      <c r="S19" s="155">
        <v>0</v>
      </c>
      <c r="T19" s="155">
        <v>0</v>
      </c>
      <c r="U19" s="155">
        <v>0</v>
      </c>
      <c r="V19" s="155">
        <v>0</v>
      </c>
      <c r="W19" s="155">
        <v>0</v>
      </c>
      <c r="X19" s="155">
        <v>0</v>
      </c>
      <c r="Y19" s="155">
        <v>0</v>
      </c>
      <c r="Z19" s="155">
        <v>0</v>
      </c>
      <c r="AA19" s="155">
        <v>0</v>
      </c>
      <c r="AB19" s="155">
        <v>0</v>
      </c>
      <c r="AC19" s="155">
        <v>0</v>
      </c>
      <c r="AD19" s="156">
        <v>0</v>
      </c>
      <c r="AF19" s="77" t="s">
        <v>49</v>
      </c>
      <c r="AG19" s="16" t="s">
        <v>46</v>
      </c>
      <c r="AH19" s="16" t="s">
        <v>15</v>
      </c>
      <c r="AI19" s="16" t="s">
        <v>4</v>
      </c>
      <c r="AJ19" s="95" t="s">
        <v>114</v>
      </c>
      <c r="AK19" s="44">
        <v>3.241E-3</v>
      </c>
      <c r="AL19" s="138">
        <v>3.241E-3</v>
      </c>
      <c r="AM19" s="138">
        <v>3.241E-3</v>
      </c>
      <c r="AN19" s="138">
        <v>3.241E-3</v>
      </c>
      <c r="AO19" s="138">
        <v>3.241E-3</v>
      </c>
      <c r="AP19" s="138">
        <v>3.241E-3</v>
      </c>
      <c r="AQ19" s="138">
        <v>3.241E-3</v>
      </c>
      <c r="AR19" s="138">
        <v>3.241E-3</v>
      </c>
      <c r="AS19" s="138">
        <v>3.241E-3</v>
      </c>
      <c r="AT19" s="138">
        <v>3.241E-3</v>
      </c>
      <c r="AU19" s="138">
        <v>3.241E-3</v>
      </c>
      <c r="AV19" s="138">
        <v>1.3504166666666666E-3</v>
      </c>
      <c r="AW19" s="138">
        <v>0</v>
      </c>
      <c r="AX19" s="138">
        <v>0</v>
      </c>
      <c r="AY19" s="138">
        <v>0</v>
      </c>
      <c r="AZ19" s="138">
        <v>0</v>
      </c>
      <c r="BA19" s="138">
        <v>0</v>
      </c>
      <c r="BB19" s="138">
        <v>0</v>
      </c>
      <c r="BC19" s="138">
        <v>0</v>
      </c>
      <c r="BD19" s="138">
        <v>0</v>
      </c>
      <c r="BE19" s="138">
        <v>0</v>
      </c>
      <c r="BF19" s="138">
        <v>0</v>
      </c>
      <c r="BG19" s="138">
        <v>0</v>
      </c>
      <c r="BH19" s="138">
        <v>0</v>
      </c>
      <c r="BI19" s="142">
        <v>0</v>
      </c>
      <c r="BJ19" t="s">
        <v>127</v>
      </c>
    </row>
    <row r="20" spans="2:63" x14ac:dyDescent="0.25">
      <c r="B20" s="94" t="s">
        <v>46</v>
      </c>
      <c r="C20" s="297" t="s">
        <v>185</v>
      </c>
      <c r="D20" s="88" t="s">
        <v>16</v>
      </c>
      <c r="E20" s="95" t="s">
        <v>4</v>
      </c>
      <c r="F20" s="154">
        <v>9.7515169177328751</v>
      </c>
      <c r="G20" s="155">
        <v>9.7173726787687826</v>
      </c>
      <c r="H20" s="155">
        <v>9.8044899454405208</v>
      </c>
      <c r="I20" s="155">
        <v>10.074442964194205</v>
      </c>
      <c r="J20" s="155">
        <v>10.291504300278643</v>
      </c>
      <c r="K20" s="155">
        <v>10.525998319305918</v>
      </c>
      <c r="L20" s="155">
        <v>10.670661823445471</v>
      </c>
      <c r="M20" s="155">
        <v>10.890698264344747</v>
      </c>
      <c r="N20" s="155">
        <v>11.015938932423211</v>
      </c>
      <c r="O20" s="155">
        <v>11.147463460534166</v>
      </c>
      <c r="P20" s="155">
        <v>11.316945286519575</v>
      </c>
      <c r="Q20" s="155">
        <v>11.482115553364336</v>
      </c>
      <c r="R20" s="155">
        <v>11.686779017855402</v>
      </c>
      <c r="S20" s="155">
        <v>11.930800455926015</v>
      </c>
      <c r="T20" s="155">
        <v>12.254619643131871</v>
      </c>
      <c r="U20" s="155">
        <v>12.508075917619713</v>
      </c>
      <c r="V20" s="155">
        <v>12.745742157172689</v>
      </c>
      <c r="W20" s="155">
        <v>13.011096837188735</v>
      </c>
      <c r="X20" s="155">
        <v>13.257879255722196</v>
      </c>
      <c r="Y20" s="155">
        <v>13.55432148315565</v>
      </c>
      <c r="Z20" s="155">
        <v>13.820853531302841</v>
      </c>
      <c r="AA20" s="155">
        <v>14.091067743701062</v>
      </c>
      <c r="AB20" s="155">
        <v>14.32463933375913</v>
      </c>
      <c r="AC20" s="155">
        <v>14.539921916117894</v>
      </c>
      <c r="AD20" s="156">
        <v>14.749117849012512</v>
      </c>
      <c r="AF20" s="77" t="s">
        <v>49</v>
      </c>
      <c r="AG20" s="16" t="s">
        <v>46</v>
      </c>
      <c r="AH20" s="16" t="s">
        <v>15</v>
      </c>
      <c r="AI20" s="16" t="s">
        <v>4</v>
      </c>
      <c r="AJ20" s="95" t="s">
        <v>115</v>
      </c>
      <c r="AK20" s="44">
        <v>1.1429999999999999E-3</v>
      </c>
      <c r="AL20" s="138">
        <v>1.1429999999999999E-3</v>
      </c>
      <c r="AM20" s="138">
        <v>1.1429999999999999E-3</v>
      </c>
      <c r="AN20" s="138">
        <v>1.1429999999999999E-3</v>
      </c>
      <c r="AO20" s="138">
        <v>1.1429999999999999E-3</v>
      </c>
      <c r="AP20" s="138">
        <v>1.1429999999999999E-3</v>
      </c>
      <c r="AQ20" s="138">
        <v>1.1429999999999999E-3</v>
      </c>
      <c r="AR20" s="138">
        <v>1.1429999999999999E-3</v>
      </c>
      <c r="AS20" s="138">
        <v>1.1429999999999999E-3</v>
      </c>
      <c r="AT20" s="138">
        <v>1.1429999999999999E-3</v>
      </c>
      <c r="AU20" s="138">
        <v>1.1429999999999999E-3</v>
      </c>
      <c r="AV20" s="138">
        <v>1.1429999999999999E-3</v>
      </c>
      <c r="AW20" s="138">
        <v>1.1429999999999999E-3</v>
      </c>
      <c r="AX20" s="138">
        <v>1.1429999999999999E-3</v>
      </c>
      <c r="AY20" s="138">
        <v>1.1429999999999999E-3</v>
      </c>
      <c r="AZ20" s="138">
        <v>1.1429999999999999E-3</v>
      </c>
      <c r="BA20" s="138">
        <v>1.1429999999999999E-3</v>
      </c>
      <c r="BB20" s="138">
        <v>1.1429999999999999E-3</v>
      </c>
      <c r="BC20" s="138">
        <v>1.1429999999999999E-3</v>
      </c>
      <c r="BD20" s="138">
        <v>1.1429999999999999E-3</v>
      </c>
      <c r="BE20" s="138">
        <v>1.1429999999999999E-3</v>
      </c>
      <c r="BF20" s="138">
        <v>1.1429999999999999E-3</v>
      </c>
      <c r="BG20" s="138">
        <v>1.1429999999999999E-3</v>
      </c>
      <c r="BH20" s="138">
        <v>1.1429999999999999E-3</v>
      </c>
      <c r="BI20" s="142">
        <v>1.1429999999999999E-3</v>
      </c>
      <c r="BJ20" t="s">
        <v>126</v>
      </c>
    </row>
    <row r="21" spans="2:63" x14ac:dyDescent="0.25">
      <c r="B21" s="94" t="s">
        <v>46</v>
      </c>
      <c r="C21" s="297" t="s">
        <v>185</v>
      </c>
      <c r="D21" s="88" t="s">
        <v>16</v>
      </c>
      <c r="E21" s="95" t="s">
        <v>5</v>
      </c>
      <c r="F21" s="154">
        <v>0</v>
      </c>
      <c r="G21" s="155">
        <v>0</v>
      </c>
      <c r="H21" s="155">
        <v>0</v>
      </c>
      <c r="I21" s="155">
        <v>0</v>
      </c>
      <c r="J21" s="155">
        <v>0</v>
      </c>
      <c r="K21" s="155">
        <v>0</v>
      </c>
      <c r="L21" s="155">
        <v>0</v>
      </c>
      <c r="M21" s="155">
        <v>0</v>
      </c>
      <c r="N21" s="155">
        <v>0</v>
      </c>
      <c r="O21" s="155">
        <v>0</v>
      </c>
      <c r="P21" s="155">
        <v>0</v>
      </c>
      <c r="Q21" s="155">
        <v>0</v>
      </c>
      <c r="R21" s="155">
        <v>0</v>
      </c>
      <c r="S21" s="155">
        <v>0</v>
      </c>
      <c r="T21" s="155">
        <v>0</v>
      </c>
      <c r="U21" s="155">
        <v>0</v>
      </c>
      <c r="V21" s="155">
        <v>0</v>
      </c>
      <c r="W21" s="155">
        <v>0</v>
      </c>
      <c r="X21" s="155">
        <v>0</v>
      </c>
      <c r="Y21" s="155">
        <v>0</v>
      </c>
      <c r="Z21" s="155">
        <v>0</v>
      </c>
      <c r="AA21" s="155">
        <v>0</v>
      </c>
      <c r="AB21" s="155">
        <v>0</v>
      </c>
      <c r="AC21" s="155">
        <v>0</v>
      </c>
      <c r="AD21" s="156">
        <v>0</v>
      </c>
      <c r="AF21" s="77" t="s">
        <v>49</v>
      </c>
      <c r="AG21" s="16" t="s">
        <v>46</v>
      </c>
      <c r="AH21" s="16" t="s">
        <v>16</v>
      </c>
      <c r="AI21" s="16" t="s">
        <v>4</v>
      </c>
      <c r="AJ21" s="95" t="s">
        <v>120</v>
      </c>
      <c r="AK21" s="44">
        <v>3.2093416005764874</v>
      </c>
      <c r="AL21" s="138">
        <v>3.1981043205253994</v>
      </c>
      <c r="AM21" s="138">
        <v>3.2267756616528196</v>
      </c>
      <c r="AN21" s="138">
        <v>3.3156204496582555</v>
      </c>
      <c r="AO21" s="138">
        <v>3.3870579482186809</v>
      </c>
      <c r="AP21" s="138">
        <v>3.4642327525798442</v>
      </c>
      <c r="AQ21" s="138">
        <v>3.5118432531652419</v>
      </c>
      <c r="AR21" s="138">
        <v>3.5842598945327691</v>
      </c>
      <c r="AS21" s="138">
        <v>3.6254781059699344</v>
      </c>
      <c r="AT21" s="138">
        <v>3.6687644113851547</v>
      </c>
      <c r="AU21" s="138">
        <v>3.724542920438195</v>
      </c>
      <c r="AV21" s="138">
        <v>3.778902443478068</v>
      </c>
      <c r="AW21" s="138">
        <v>3.8462596532589228</v>
      </c>
      <c r="AX21" s="138">
        <v>3.9265700459126429</v>
      </c>
      <c r="AY21" s="138">
        <v>4.0331428383645305</v>
      </c>
      <c r="AZ21" s="138">
        <v>4.1165583492540998</v>
      </c>
      <c r="BA21" s="138">
        <v>4.1947771695755716</v>
      </c>
      <c r="BB21" s="138">
        <v>4.2821085889503889</v>
      </c>
      <c r="BC21" s="138">
        <v>4.3633276535094705</v>
      </c>
      <c r="BD21" s="138">
        <v>4.4608903589527307</v>
      </c>
      <c r="BE21" s="138">
        <v>4.5486092643519642</v>
      </c>
      <c r="BF21" s="138">
        <v>4.637540014329911</v>
      </c>
      <c r="BG21" s="138">
        <v>4.7144112362136577</v>
      </c>
      <c r="BH21" s="138">
        <v>4.7852633255113854</v>
      </c>
      <c r="BI21" s="142">
        <v>4.8541122252030036</v>
      </c>
      <c r="BJ21" t="s">
        <v>121</v>
      </c>
    </row>
    <row r="22" spans="2:63" x14ac:dyDescent="0.25">
      <c r="B22" s="94" t="s">
        <v>46</v>
      </c>
      <c r="C22" s="297" t="s">
        <v>185</v>
      </c>
      <c r="D22" s="88" t="s">
        <v>16</v>
      </c>
      <c r="E22" s="95" t="s">
        <v>6</v>
      </c>
      <c r="F22" s="154">
        <v>0</v>
      </c>
      <c r="G22" s="155">
        <v>0</v>
      </c>
      <c r="H22" s="155">
        <v>0</v>
      </c>
      <c r="I22" s="155">
        <v>0</v>
      </c>
      <c r="J22" s="155">
        <v>0</v>
      </c>
      <c r="K22" s="155">
        <v>0</v>
      </c>
      <c r="L22" s="155">
        <v>0</v>
      </c>
      <c r="M22" s="155">
        <v>0</v>
      </c>
      <c r="N22" s="155">
        <v>0</v>
      </c>
      <c r="O22" s="155">
        <v>0</v>
      </c>
      <c r="P22" s="155">
        <v>0</v>
      </c>
      <c r="Q22" s="155">
        <v>0</v>
      </c>
      <c r="R22" s="155">
        <v>0</v>
      </c>
      <c r="S22" s="155">
        <v>0</v>
      </c>
      <c r="T22" s="155">
        <v>0</v>
      </c>
      <c r="U22" s="155">
        <v>0</v>
      </c>
      <c r="V22" s="155">
        <v>0</v>
      </c>
      <c r="W22" s="155">
        <v>0</v>
      </c>
      <c r="X22" s="155">
        <v>0</v>
      </c>
      <c r="Y22" s="155">
        <v>0</v>
      </c>
      <c r="Z22" s="155">
        <v>0</v>
      </c>
      <c r="AA22" s="155">
        <v>0</v>
      </c>
      <c r="AB22" s="155">
        <v>0</v>
      </c>
      <c r="AC22" s="155">
        <v>0</v>
      </c>
      <c r="AD22" s="156">
        <v>0</v>
      </c>
      <c r="AF22" s="77" t="s">
        <v>49</v>
      </c>
      <c r="AG22" s="16" t="s">
        <v>46</v>
      </c>
      <c r="AH22" s="16" t="s">
        <v>16</v>
      </c>
      <c r="AI22" s="16" t="s">
        <v>4</v>
      </c>
      <c r="AJ22" s="95" t="s">
        <v>122</v>
      </c>
      <c r="AK22" s="44">
        <v>6.5421753171563868</v>
      </c>
      <c r="AL22" s="138">
        <v>6.5192683582433828</v>
      </c>
      <c r="AM22" s="138">
        <v>6.5777142837877012</v>
      </c>
      <c r="AN22" s="138">
        <v>6.7588225145359484</v>
      </c>
      <c r="AO22" s="138">
        <v>6.9044463520599626</v>
      </c>
      <c r="AP22" s="138">
        <v>7.0617655667260744</v>
      </c>
      <c r="AQ22" s="138">
        <v>7.1588185702802294</v>
      </c>
      <c r="AR22" s="138">
        <v>7.3064383698119784</v>
      </c>
      <c r="AS22" s="138">
        <v>7.3904608264532774</v>
      </c>
      <c r="AT22" s="138">
        <v>7.47869904914901</v>
      </c>
      <c r="AU22" s="138">
        <v>7.5924023660813793</v>
      </c>
      <c r="AV22" s="138">
        <v>7.703213109886268</v>
      </c>
      <c r="AW22" s="138">
        <v>7.8405193645964788</v>
      </c>
      <c r="AX22" s="138">
        <v>8.0042304100133723</v>
      </c>
      <c r="AY22" s="138">
        <v>8.2214768047673399</v>
      </c>
      <c r="AZ22" s="138">
        <v>8.3915175683656145</v>
      </c>
      <c r="BA22" s="138">
        <v>8.5509649875971174</v>
      </c>
      <c r="BB22" s="138">
        <v>8.7289882482383447</v>
      </c>
      <c r="BC22" s="138">
        <v>8.8945516022127258</v>
      </c>
      <c r="BD22" s="138">
        <v>9.0934311242029207</v>
      </c>
      <c r="BE22" s="138">
        <v>9.272244266950878</v>
      </c>
      <c r="BF22" s="138">
        <v>9.4535277293711513</v>
      </c>
      <c r="BG22" s="138">
        <v>9.6102280975454715</v>
      </c>
      <c r="BH22" s="138">
        <v>9.7546585906065086</v>
      </c>
      <c r="BI22" s="142">
        <v>9.8950056238095083</v>
      </c>
      <c r="BJ22" t="s">
        <v>121</v>
      </c>
    </row>
    <row r="23" spans="2:63" x14ac:dyDescent="0.25">
      <c r="B23" s="96" t="s">
        <v>46</v>
      </c>
      <c r="C23" s="298" t="s">
        <v>138</v>
      </c>
      <c r="D23" s="88" t="s">
        <v>15</v>
      </c>
      <c r="E23" s="95" t="s">
        <v>2</v>
      </c>
      <c r="F23" s="154">
        <v>7.6370275390452672E-2</v>
      </c>
      <c r="G23" s="155">
        <v>7.6117908969197817E-2</v>
      </c>
      <c r="H23" s="155">
        <v>7.6761808891599739E-2</v>
      </c>
      <c r="I23" s="155">
        <v>7.87570818663893E-2</v>
      </c>
      <c r="J23" s="155">
        <v>8.0361422576341407E-2</v>
      </c>
      <c r="K23" s="155">
        <v>8.2094611488527008E-2</v>
      </c>
      <c r="L23" s="155">
        <v>8.3163846356062915E-2</v>
      </c>
      <c r="M23" s="155">
        <v>8.4790176619092134E-2</v>
      </c>
      <c r="N23" s="155">
        <v>8.5715853692514901E-2</v>
      </c>
      <c r="O23" s="155">
        <v>8.6687975944280446E-2</v>
      </c>
      <c r="P23" s="155">
        <v>8.7940647644963413E-2</v>
      </c>
      <c r="Q23" s="155">
        <v>8.7322785143390522E-2</v>
      </c>
      <c r="R23" s="155">
        <v>8.7522157544970391E-2</v>
      </c>
      <c r="S23" s="155">
        <v>8.9325765383473019E-2</v>
      </c>
      <c r="T23" s="155">
        <v>9.1719173228782952E-2</v>
      </c>
      <c r="U23" s="155">
        <v>9.3592515698191964E-2</v>
      </c>
      <c r="V23" s="155">
        <v>9.5349151082338574E-2</v>
      </c>
      <c r="W23" s="155">
        <v>9.731043688019457E-2</v>
      </c>
      <c r="X23" s="155">
        <v>9.9134451638860088E-2</v>
      </c>
      <c r="Y23" s="155">
        <v>0.10132551128218303</v>
      </c>
      <c r="Z23" s="155">
        <v>0.10329549922689517</v>
      </c>
      <c r="AA23" s="155">
        <v>0.1052927027324954</v>
      </c>
      <c r="AB23" s="155">
        <v>0.10701907380059124</v>
      </c>
      <c r="AC23" s="155">
        <v>0.10861026741089604</v>
      </c>
      <c r="AD23" s="156">
        <v>0.11015647346285126</v>
      </c>
      <c r="AF23" s="77" t="s">
        <v>49</v>
      </c>
      <c r="AG23" s="16" t="s">
        <v>46</v>
      </c>
      <c r="AH23" s="16" t="s">
        <v>15</v>
      </c>
      <c r="AI23" s="16" t="s">
        <v>5</v>
      </c>
      <c r="AJ23" s="95" t="s">
        <v>108</v>
      </c>
      <c r="AK23" s="44">
        <v>6.4402000000000001E-2</v>
      </c>
      <c r="AL23" s="138">
        <v>6.4176501003657516E-2</v>
      </c>
      <c r="AM23" s="138">
        <v>6.4751850075553272E-2</v>
      </c>
      <c r="AN23" s="138">
        <v>6.6534702370272633E-2</v>
      </c>
      <c r="AO23" s="138">
        <v>6.7968241816949826E-2</v>
      </c>
      <c r="AP23" s="138">
        <v>6.9516912033163292E-2</v>
      </c>
      <c r="AQ23" s="138">
        <v>7.0472314056478594E-2</v>
      </c>
      <c r="AR23" s="138">
        <v>7.1925502005219771E-2</v>
      </c>
      <c r="AS23" s="138">
        <v>7.2752629679163711E-2</v>
      </c>
      <c r="AT23" s="138">
        <v>7.3621257886535049E-2</v>
      </c>
      <c r="AU23" s="138">
        <v>7.4740567697428553E-2</v>
      </c>
      <c r="AV23" s="138">
        <v>7.5831402653166832E-2</v>
      </c>
      <c r="AW23" s="138">
        <v>7.718306276423989E-2</v>
      </c>
      <c r="AX23" s="138">
        <v>7.8794654969555719E-2</v>
      </c>
      <c r="AY23" s="138">
        <v>8.093325591445158E-2</v>
      </c>
      <c r="AZ23" s="138">
        <v>8.2607158664892683E-2</v>
      </c>
      <c r="BA23" s="138">
        <v>8.417677919560794E-2</v>
      </c>
      <c r="BB23" s="138">
        <v>8.5929262655008692E-2</v>
      </c>
      <c r="BC23" s="138">
        <v>8.7559089219683001E-2</v>
      </c>
      <c r="BD23" s="138">
        <v>8.9516884349633716E-2</v>
      </c>
      <c r="BE23" s="138">
        <v>9.1277143508243272E-2</v>
      </c>
      <c r="BF23" s="138">
        <v>9.3061720805671169E-2</v>
      </c>
      <c r="BG23" s="138">
        <v>9.4604299018868479E-2</v>
      </c>
      <c r="BH23" s="138">
        <v>9.6026091031950742E-2</v>
      </c>
      <c r="BI23" s="142">
        <v>9.7407684950511206E-2</v>
      </c>
      <c r="BJ23" t="s">
        <v>92</v>
      </c>
      <c r="BK23" s="15" t="s">
        <v>19</v>
      </c>
    </row>
    <row r="24" spans="2:63" x14ac:dyDescent="0.25">
      <c r="B24" s="96" t="s">
        <v>46</v>
      </c>
      <c r="C24" s="298" t="s">
        <v>138</v>
      </c>
      <c r="D24" s="88" t="s">
        <v>15</v>
      </c>
      <c r="E24" s="95" t="s">
        <v>3</v>
      </c>
      <c r="F24" s="154">
        <v>9.4226000000000004E-2</v>
      </c>
      <c r="G24" s="155">
        <v>9.3911113036239946E-2</v>
      </c>
      <c r="H24" s="155">
        <v>9.4714530901906471E-2</v>
      </c>
      <c r="I24" s="155">
        <v>9.7204107152898789E-2</v>
      </c>
      <c r="J24" s="155">
        <v>9.9205902686874847E-2</v>
      </c>
      <c r="K24" s="155">
        <v>0.10136846691181031</v>
      </c>
      <c r="L24" s="155">
        <v>0.10270259099737859</v>
      </c>
      <c r="M24" s="155">
        <v>0.10473182371403712</v>
      </c>
      <c r="N24" s="155">
        <v>0.1058868254041314</v>
      </c>
      <c r="O24" s="155">
        <v>0.10709977846951931</v>
      </c>
      <c r="P24" s="155">
        <v>0.10866278350978924</v>
      </c>
      <c r="Q24" s="155">
        <v>0.10834735957478463</v>
      </c>
      <c r="R24" s="155">
        <v>0.10892148541118067</v>
      </c>
      <c r="S24" s="155">
        <v>0.11117191394781396</v>
      </c>
      <c r="T24" s="155">
        <v>0.11415825787463969</v>
      </c>
      <c r="U24" s="155">
        <v>0.11649569690215311</v>
      </c>
      <c r="V24" s="155">
        <v>0.11868751616161327</v>
      </c>
      <c r="W24" s="155">
        <v>0.12113468534870947</v>
      </c>
      <c r="X24" s="155">
        <v>0.12341057635811484</v>
      </c>
      <c r="Y24" s="155">
        <v>0.1261444429124392</v>
      </c>
      <c r="Z24" s="155">
        <v>0.12860247009160936</v>
      </c>
      <c r="AA24" s="155">
        <v>0.13109445513764811</v>
      </c>
      <c r="AB24" s="155">
        <v>0.133248512485107</v>
      </c>
      <c r="AC24" s="155">
        <v>0.13523390389420145</v>
      </c>
      <c r="AD24" s="156">
        <v>0.13716316265464462</v>
      </c>
      <c r="AF24" s="77" t="s">
        <v>49</v>
      </c>
      <c r="AG24" s="16" t="s">
        <v>46</v>
      </c>
      <c r="AH24" s="16" t="s">
        <v>15</v>
      </c>
      <c r="AI24" s="16" t="s">
        <v>5</v>
      </c>
      <c r="AJ24" s="95" t="s">
        <v>110</v>
      </c>
      <c r="AK24" s="44">
        <v>1.805E-3</v>
      </c>
      <c r="AL24" s="138">
        <v>1.7986799216111583E-3</v>
      </c>
      <c r="AM24" s="138">
        <v>1.8148052760220746E-3</v>
      </c>
      <c r="AN24" s="138">
        <v>1.8647734197438292E-3</v>
      </c>
      <c r="AO24" s="138">
        <v>1.9049513443618897E-3</v>
      </c>
      <c r="AP24" s="138">
        <v>1.9483560482571928E-3</v>
      </c>
      <c r="AQ24" s="138">
        <v>1.9751331771054293E-3</v>
      </c>
      <c r="AR24" s="138">
        <v>2.0158617918608381E-3</v>
      </c>
      <c r="AS24" s="138">
        <v>2.0390437652695642E-3</v>
      </c>
      <c r="AT24" s="138">
        <v>2.0633888774447338E-3</v>
      </c>
      <c r="AU24" s="138">
        <v>2.09475986295237E-3</v>
      </c>
      <c r="AV24" s="138">
        <v>2.1253327814193057E-3</v>
      </c>
      <c r="AW24" s="138">
        <v>2.1632158673558742E-3</v>
      </c>
      <c r="AX24" s="138">
        <v>2.2083840908674896E-3</v>
      </c>
      <c r="AY24" s="138">
        <v>2.2683228304336061E-3</v>
      </c>
      <c r="AZ24" s="138">
        <v>2.3152374365723316E-3</v>
      </c>
      <c r="BA24" s="138">
        <v>2.3592293166061974E-3</v>
      </c>
      <c r="BB24" s="138">
        <v>2.4083463105538752E-3</v>
      </c>
      <c r="BC24" s="138">
        <v>2.4540255899122357E-3</v>
      </c>
      <c r="BD24" s="138">
        <v>2.5088968704557132E-3</v>
      </c>
      <c r="BE24" s="138">
        <v>2.5582317945464289E-3</v>
      </c>
      <c r="BF24" s="138">
        <v>2.6082482850569308E-3</v>
      </c>
      <c r="BG24" s="138">
        <v>2.6514822478969223E-3</v>
      </c>
      <c r="BH24" s="138">
        <v>2.6913309262549465E-3</v>
      </c>
      <c r="BI24" s="142">
        <v>2.7300529694058058E-3</v>
      </c>
      <c r="BJ24" t="s">
        <v>92</v>
      </c>
    </row>
    <row r="25" spans="2:63" x14ac:dyDescent="0.25">
      <c r="B25" s="96" t="s">
        <v>46</v>
      </c>
      <c r="C25" s="298" t="s">
        <v>138</v>
      </c>
      <c r="D25" s="88" t="s">
        <v>15</v>
      </c>
      <c r="E25" s="95" t="s">
        <v>4</v>
      </c>
      <c r="F25" s="154">
        <v>7.7802907585517223E-2</v>
      </c>
      <c r="G25" s="155">
        <v>7.7545836532240994E-2</v>
      </c>
      <c r="H25" s="155">
        <v>7.8201740080871884E-2</v>
      </c>
      <c r="I25" s="155">
        <v>8.0234209070416118E-2</v>
      </c>
      <c r="J25" s="155">
        <v>8.1868458009203532E-2</v>
      </c>
      <c r="K25" s="155">
        <v>8.3633957147190213E-2</v>
      </c>
      <c r="L25" s="155">
        <v>8.4723124763984789E-2</v>
      </c>
      <c r="M25" s="155">
        <v>8.6379773186596134E-2</v>
      </c>
      <c r="N25" s="155">
        <v>8.7322706795097613E-2</v>
      </c>
      <c r="O25" s="155">
        <v>8.8312951416121346E-2</v>
      </c>
      <c r="P25" s="155">
        <v>8.9588975508005958E-2</v>
      </c>
      <c r="Q25" s="155">
        <v>8.8941954654198144E-2</v>
      </c>
      <c r="R25" s="155">
        <v>8.9132443685831259E-2</v>
      </c>
      <c r="S25" s="155">
        <v>9.0969674504557729E-2</v>
      </c>
      <c r="T25" s="155">
        <v>9.3407700422007633E-2</v>
      </c>
      <c r="U25" s="155">
        <v>9.5315965869381597E-2</v>
      </c>
      <c r="V25" s="155">
        <v>9.7105348570057273E-2</v>
      </c>
      <c r="W25" s="155">
        <v>9.9103196791399645E-2</v>
      </c>
      <c r="X25" s="155">
        <v>0.10096121495748524</v>
      </c>
      <c r="Y25" s="155">
        <v>0.10319312048397862</v>
      </c>
      <c r="Z25" s="155">
        <v>0.10519983307819177</v>
      </c>
      <c r="AA25" s="155">
        <v>0.10723426858763357</v>
      </c>
      <c r="AB25" s="155">
        <v>0.1089928227828164</v>
      </c>
      <c r="AC25" s="155">
        <v>0.11061367953282902</v>
      </c>
      <c r="AD25" s="156">
        <v>0.11218871006336385</v>
      </c>
      <c r="AF25" s="77" t="s">
        <v>49</v>
      </c>
      <c r="AG25" s="16" t="s">
        <v>46</v>
      </c>
      <c r="AH25" s="16" t="s">
        <v>15</v>
      </c>
      <c r="AI25" s="16" t="s">
        <v>5</v>
      </c>
      <c r="AJ25" s="95" t="s">
        <v>111</v>
      </c>
      <c r="AK25" s="44">
        <v>8.398739609988529E-3</v>
      </c>
      <c r="AL25" s="138">
        <v>8.3693320240037106E-3</v>
      </c>
      <c r="AM25" s="138">
        <v>8.4443639646220297E-3</v>
      </c>
      <c r="AN25" s="138">
        <v>8.6768678028012539E-3</v>
      </c>
      <c r="AO25" s="138">
        <v>8.8638173468105833E-3</v>
      </c>
      <c r="AP25" s="138">
        <v>9.0657812281764033E-3</v>
      </c>
      <c r="AQ25" s="138">
        <v>9.1903763155445194E-3</v>
      </c>
      <c r="AR25" s="138">
        <v>9.3798882435258014E-3</v>
      </c>
      <c r="AS25" s="138">
        <v>9.4877549240275031E-3</v>
      </c>
      <c r="AT25" s="138">
        <v>9.6010337372880068E-3</v>
      </c>
      <c r="AU25" s="138">
        <v>9.7470042295801727E-3</v>
      </c>
      <c r="AV25" s="138">
        <v>9.8892612829437204E-3</v>
      </c>
      <c r="AW25" s="138">
        <v>1.0065532847710511E-2</v>
      </c>
      <c r="AX25" s="138">
        <v>1.0275702458746422E-2</v>
      </c>
      <c r="AY25" s="138">
        <v>1.0554599891525773E-2</v>
      </c>
      <c r="AZ25" s="138">
        <v>1.0772895493112656E-2</v>
      </c>
      <c r="BA25" s="138">
        <v>1.0977591529322237E-2</v>
      </c>
      <c r="BB25" s="138">
        <v>1.1206134932420259E-2</v>
      </c>
      <c r="BC25" s="138">
        <v>1.1418682507435657E-2</v>
      </c>
      <c r="BD25" s="138">
        <v>1.167400084391837E-2</v>
      </c>
      <c r="BE25" s="138">
        <v>1.1903558284980126E-2</v>
      </c>
      <c r="BF25" s="138">
        <v>1.2136287082765816E-2</v>
      </c>
      <c r="BG25" s="138">
        <v>1.2337456498943659E-2</v>
      </c>
      <c r="BH25" s="138">
        <v>1.2522874046495588E-2</v>
      </c>
      <c r="BI25" s="142">
        <v>1.2703049313858916E-2</v>
      </c>
      <c r="BJ25" t="s">
        <v>92</v>
      </c>
    </row>
    <row r="26" spans="2:63" x14ac:dyDescent="0.25">
      <c r="B26" s="96" t="s">
        <v>46</v>
      </c>
      <c r="C26" s="298" t="s">
        <v>138</v>
      </c>
      <c r="D26" s="88" t="s">
        <v>15</v>
      </c>
      <c r="E26" s="95" t="s">
        <v>5</v>
      </c>
      <c r="F26" s="154">
        <v>0.12096400029412629</v>
      </c>
      <c r="G26" s="155">
        <v>0.12055580376203208</v>
      </c>
      <c r="H26" s="155">
        <v>0.12159729618417475</v>
      </c>
      <c r="I26" s="155">
        <v>0.12482460156355374</v>
      </c>
      <c r="J26" s="155">
        <v>0.12741958353795313</v>
      </c>
      <c r="K26" s="155">
        <v>0.13022297433733312</v>
      </c>
      <c r="L26" s="155">
        <v>0.13195243566088063</v>
      </c>
      <c r="M26" s="155">
        <v>0.13458298520113821</v>
      </c>
      <c r="N26" s="155">
        <v>0.13608024529355248</v>
      </c>
      <c r="O26" s="155">
        <v>0.13765262932930969</v>
      </c>
      <c r="P26" s="155">
        <v>0.13967879525712534</v>
      </c>
      <c r="Q26" s="155">
        <v>0.13976283288992369</v>
      </c>
      <c r="R26" s="155">
        <v>0.1408591808601698</v>
      </c>
      <c r="S26" s="155">
        <v>0.14377647255560985</v>
      </c>
      <c r="T26" s="155">
        <v>0.14764775137901562</v>
      </c>
      <c r="U26" s="155">
        <v>0.15067783713937652</v>
      </c>
      <c r="V26" s="155">
        <v>0.15351915203538055</v>
      </c>
      <c r="W26" s="155">
        <v>0.1566914839848913</v>
      </c>
      <c r="X26" s="155">
        <v>0.1596417833760454</v>
      </c>
      <c r="Y26" s="155">
        <v>0.16318576891726294</v>
      </c>
      <c r="Z26" s="155">
        <v>0.16637217637710022</v>
      </c>
      <c r="AA26" s="155">
        <v>0.16960260434298693</v>
      </c>
      <c r="AB26" s="155">
        <v>0.17239496744581378</v>
      </c>
      <c r="AC26" s="155">
        <v>0.17496868430714288</v>
      </c>
      <c r="AD26" s="156">
        <v>0.17746963488992201</v>
      </c>
      <c r="AF26" s="77" t="s">
        <v>49</v>
      </c>
      <c r="AG26" s="16" t="s">
        <v>46</v>
      </c>
      <c r="AH26" s="16" t="s">
        <v>15</v>
      </c>
      <c r="AI26" s="16" t="s">
        <v>5</v>
      </c>
      <c r="AJ26" s="95" t="s">
        <v>112</v>
      </c>
      <c r="AK26" s="44">
        <v>4.1974260684137767E-2</v>
      </c>
      <c r="AL26" s="138">
        <v>4.1827290812759696E-2</v>
      </c>
      <c r="AM26" s="138">
        <v>4.2202276867977374E-2</v>
      </c>
      <c r="AN26" s="138">
        <v>4.3364257970736036E-2</v>
      </c>
      <c r="AO26" s="138">
        <v>4.4298573029830833E-2</v>
      </c>
      <c r="AP26" s="138">
        <v>4.5307925027736236E-2</v>
      </c>
      <c r="AQ26" s="138">
        <v>4.5930612111752096E-2</v>
      </c>
      <c r="AR26" s="138">
        <v>4.6877733160531794E-2</v>
      </c>
      <c r="AS26" s="138">
        <v>4.7416816925091698E-2</v>
      </c>
      <c r="AT26" s="138">
        <v>4.7982948828041917E-2</v>
      </c>
      <c r="AU26" s="138">
        <v>4.8712463467164256E-2</v>
      </c>
      <c r="AV26" s="138">
        <v>4.9423419505727165E-2</v>
      </c>
      <c r="AW26" s="138">
        <v>5.0304369380863516E-2</v>
      </c>
      <c r="AX26" s="138">
        <v>5.135473103644022E-2</v>
      </c>
      <c r="AY26" s="138">
        <v>5.2748572742604659E-2</v>
      </c>
      <c r="AZ26" s="138">
        <v>5.3839545544798847E-2</v>
      </c>
      <c r="BA26" s="138">
        <v>5.4862551993844169E-2</v>
      </c>
      <c r="BB26" s="138">
        <v>5.6004740086908464E-2</v>
      </c>
      <c r="BC26" s="138">
        <v>5.7066986059014488E-2</v>
      </c>
      <c r="BD26" s="138">
        <v>5.834298685325514E-2</v>
      </c>
      <c r="BE26" s="138">
        <v>5.9490242789330398E-2</v>
      </c>
      <c r="BF26" s="138">
        <v>6.0653348169493013E-2</v>
      </c>
      <c r="BG26" s="138">
        <v>6.1658729680104718E-2</v>
      </c>
      <c r="BH26" s="138">
        <v>6.2585388302441605E-2</v>
      </c>
      <c r="BI26" s="142">
        <v>6.348584765614608E-2</v>
      </c>
      <c r="BJ26" t="s">
        <v>92</v>
      </c>
    </row>
    <row r="27" spans="2:63" x14ac:dyDescent="0.25">
      <c r="B27" s="96" t="s">
        <v>46</v>
      </c>
      <c r="C27" s="298" t="s">
        <v>138</v>
      </c>
      <c r="D27" s="88" t="s">
        <v>15</v>
      </c>
      <c r="E27" s="95" t="s">
        <v>6</v>
      </c>
      <c r="F27" s="154">
        <v>0.11120038095238094</v>
      </c>
      <c r="G27" s="155">
        <v>0.11243889857409654</v>
      </c>
      <c r="H27" s="155">
        <v>0.11469790022687047</v>
      </c>
      <c r="I27" s="155">
        <v>0.11868195363537325</v>
      </c>
      <c r="J27" s="155">
        <v>0.12201742755323221</v>
      </c>
      <c r="K27" s="155">
        <v>0.12579500614989084</v>
      </c>
      <c r="L27" s="155">
        <v>0.12884122240284779</v>
      </c>
      <c r="M27" s="155">
        <v>0.13327445933543569</v>
      </c>
      <c r="N27" s="155">
        <v>0.13596709035814086</v>
      </c>
      <c r="O27" s="155">
        <v>0.13869636450512329</v>
      </c>
      <c r="P27" s="155">
        <v>0.1422071094985923</v>
      </c>
      <c r="Q27" s="155">
        <v>0.14375954255258971</v>
      </c>
      <c r="R27" s="155">
        <v>0.14624706708519608</v>
      </c>
      <c r="S27" s="155">
        <v>0.15066394274628489</v>
      </c>
      <c r="T27" s="155">
        <v>0.15605351056262376</v>
      </c>
      <c r="U27" s="155">
        <v>0.16099367740120085</v>
      </c>
      <c r="V27" s="155">
        <v>0.16579541799570116</v>
      </c>
      <c r="W27" s="155">
        <v>0.171136144414025</v>
      </c>
      <c r="X27" s="155">
        <v>0.17614848792204471</v>
      </c>
      <c r="Y27" s="155">
        <v>0.18191798609396612</v>
      </c>
      <c r="Z27" s="155">
        <v>0.18763094288293686</v>
      </c>
      <c r="AA27" s="155">
        <v>0.1931996970081038</v>
      </c>
      <c r="AB27" s="155">
        <v>0.19974433791668239</v>
      </c>
      <c r="AC27" s="155">
        <v>0.20677780211605332</v>
      </c>
      <c r="AD27" s="156">
        <v>0.2139908288341632</v>
      </c>
      <c r="AF27" s="77" t="s">
        <v>49</v>
      </c>
      <c r="AG27" s="16" t="s">
        <v>46</v>
      </c>
      <c r="AH27" s="16" t="s">
        <v>15</v>
      </c>
      <c r="AI27" s="16" t="s">
        <v>5</v>
      </c>
      <c r="AJ27" s="95" t="s">
        <v>114</v>
      </c>
      <c r="AK27" s="44">
        <v>3.241E-3</v>
      </c>
      <c r="AL27" s="138">
        <v>3.241E-3</v>
      </c>
      <c r="AM27" s="138">
        <v>3.241E-3</v>
      </c>
      <c r="AN27" s="138">
        <v>3.241E-3</v>
      </c>
      <c r="AO27" s="138">
        <v>3.241E-3</v>
      </c>
      <c r="AP27" s="138">
        <v>3.241E-3</v>
      </c>
      <c r="AQ27" s="138">
        <v>3.241E-3</v>
      </c>
      <c r="AR27" s="138">
        <v>3.241E-3</v>
      </c>
      <c r="AS27" s="138">
        <v>3.241E-3</v>
      </c>
      <c r="AT27" s="138">
        <v>3.241E-3</v>
      </c>
      <c r="AU27" s="138">
        <v>3.241E-3</v>
      </c>
      <c r="AV27" s="138">
        <v>1.3504166666666666E-3</v>
      </c>
      <c r="AW27" s="138">
        <v>0</v>
      </c>
      <c r="AX27" s="138">
        <v>0</v>
      </c>
      <c r="AY27" s="138">
        <v>0</v>
      </c>
      <c r="AZ27" s="138">
        <v>0</v>
      </c>
      <c r="BA27" s="138">
        <v>0</v>
      </c>
      <c r="BB27" s="138">
        <v>0</v>
      </c>
      <c r="BC27" s="138">
        <v>0</v>
      </c>
      <c r="BD27" s="138">
        <v>0</v>
      </c>
      <c r="BE27" s="138">
        <v>0</v>
      </c>
      <c r="BF27" s="138">
        <v>0</v>
      </c>
      <c r="BG27" s="138">
        <v>0</v>
      </c>
      <c r="BH27" s="138">
        <v>0</v>
      </c>
      <c r="BI27" s="142">
        <v>0</v>
      </c>
      <c r="BJ27" t="s">
        <v>127</v>
      </c>
    </row>
    <row r="28" spans="2:63" x14ac:dyDescent="0.25">
      <c r="B28" s="96" t="s">
        <v>46</v>
      </c>
      <c r="C28" s="298" t="s">
        <v>138</v>
      </c>
      <c r="D28" s="88" t="s">
        <v>16</v>
      </c>
      <c r="E28" s="95" t="s">
        <v>2</v>
      </c>
      <c r="F28" s="154">
        <v>8.1840375182505376</v>
      </c>
      <c r="G28" s="155">
        <v>8.1553816962823582</v>
      </c>
      <c r="H28" s="155">
        <v>8.2284955497416519</v>
      </c>
      <c r="I28" s="155">
        <v>8.4550557508143243</v>
      </c>
      <c r="J28" s="155">
        <v>8.6372261898612219</v>
      </c>
      <c r="K28" s="155">
        <v>8.8340271456217287</v>
      </c>
      <c r="L28" s="155">
        <v>8.955437132948596</v>
      </c>
      <c r="M28" s="155">
        <v>9.1401044521866233</v>
      </c>
      <c r="N28" s="155">
        <v>9.2452136710919426</v>
      </c>
      <c r="O28" s="155">
        <v>9.3555966691127779</v>
      </c>
      <c r="P28" s="155">
        <v>9.4978356288795283</v>
      </c>
      <c r="Q28" s="155">
        <v>9.6364560786168241</v>
      </c>
      <c r="R28" s="155">
        <v>9.8082215061026883</v>
      </c>
      <c r="S28" s="155">
        <v>10.013018423472101</v>
      </c>
      <c r="T28" s="155">
        <v>10.284786231453122</v>
      </c>
      <c r="U28" s="155">
        <v>10.497501409731944</v>
      </c>
      <c r="V28" s="155">
        <v>10.696964676599279</v>
      </c>
      <c r="W28" s="155">
        <v>10.919665685602869</v>
      </c>
      <c r="X28" s="155">
        <v>11.126779777611439</v>
      </c>
      <c r="Y28" s="155">
        <v>11.37557125608361</v>
      </c>
      <c r="Z28" s="155">
        <v>11.59926038058137</v>
      </c>
      <c r="AA28" s="155">
        <v>11.82603979048119</v>
      </c>
      <c r="AB28" s="155">
        <v>12.022066590450795</v>
      </c>
      <c r="AC28" s="155">
        <v>12.202744196398037</v>
      </c>
      <c r="AD28" s="156">
        <v>12.378313533755348</v>
      </c>
      <c r="AF28" s="77" t="s">
        <v>49</v>
      </c>
      <c r="AG28" s="16" t="s">
        <v>46</v>
      </c>
      <c r="AH28" s="16" t="s">
        <v>15</v>
      </c>
      <c r="AI28" s="16" t="s">
        <v>5</v>
      </c>
      <c r="AJ28" s="95" t="s">
        <v>115</v>
      </c>
      <c r="AK28" s="44">
        <v>1.1429999999999999E-3</v>
      </c>
      <c r="AL28" s="138">
        <v>1.1429999999999999E-3</v>
      </c>
      <c r="AM28" s="138">
        <v>1.1429999999999999E-3</v>
      </c>
      <c r="AN28" s="138">
        <v>1.1429999999999999E-3</v>
      </c>
      <c r="AO28" s="138">
        <v>1.1429999999999999E-3</v>
      </c>
      <c r="AP28" s="138">
        <v>1.1429999999999999E-3</v>
      </c>
      <c r="AQ28" s="138">
        <v>1.1429999999999999E-3</v>
      </c>
      <c r="AR28" s="138">
        <v>1.1429999999999999E-3</v>
      </c>
      <c r="AS28" s="138">
        <v>1.1429999999999999E-3</v>
      </c>
      <c r="AT28" s="138">
        <v>1.1429999999999999E-3</v>
      </c>
      <c r="AU28" s="138">
        <v>1.1429999999999999E-3</v>
      </c>
      <c r="AV28" s="138">
        <v>1.1429999999999999E-3</v>
      </c>
      <c r="AW28" s="138">
        <v>1.1429999999999999E-3</v>
      </c>
      <c r="AX28" s="138">
        <v>1.1429999999999999E-3</v>
      </c>
      <c r="AY28" s="138">
        <v>1.1429999999999999E-3</v>
      </c>
      <c r="AZ28" s="138">
        <v>1.1429999999999999E-3</v>
      </c>
      <c r="BA28" s="138">
        <v>1.1429999999999999E-3</v>
      </c>
      <c r="BB28" s="138">
        <v>1.1429999999999999E-3</v>
      </c>
      <c r="BC28" s="138">
        <v>1.1429999999999999E-3</v>
      </c>
      <c r="BD28" s="138">
        <v>1.1429999999999999E-3</v>
      </c>
      <c r="BE28" s="138">
        <v>1.1429999999999999E-3</v>
      </c>
      <c r="BF28" s="138">
        <v>1.1429999999999999E-3</v>
      </c>
      <c r="BG28" s="138">
        <v>1.1429999999999999E-3</v>
      </c>
      <c r="BH28" s="138">
        <v>1.1429999999999999E-3</v>
      </c>
      <c r="BI28" s="142">
        <v>1.1429999999999999E-3</v>
      </c>
      <c r="BJ28" t="s">
        <v>126</v>
      </c>
    </row>
    <row r="29" spans="2:63" x14ac:dyDescent="0.25">
      <c r="B29" s="96" t="s">
        <v>46</v>
      </c>
      <c r="C29" s="298" t="s">
        <v>138</v>
      </c>
      <c r="D29" s="88" t="s">
        <v>16</v>
      </c>
      <c r="E29" s="95" t="s">
        <v>3</v>
      </c>
      <c r="F29" s="154">
        <v>0</v>
      </c>
      <c r="G29" s="155">
        <v>0</v>
      </c>
      <c r="H29" s="155">
        <v>0</v>
      </c>
      <c r="I29" s="155">
        <v>0</v>
      </c>
      <c r="J29" s="155">
        <v>0</v>
      </c>
      <c r="K29" s="155">
        <v>0</v>
      </c>
      <c r="L29" s="155">
        <v>0</v>
      </c>
      <c r="M29" s="155">
        <v>0</v>
      </c>
      <c r="N29" s="155">
        <v>0</v>
      </c>
      <c r="O29" s="155">
        <v>0</v>
      </c>
      <c r="P29" s="155">
        <v>0</v>
      </c>
      <c r="Q29" s="155">
        <v>0</v>
      </c>
      <c r="R29" s="155">
        <v>0</v>
      </c>
      <c r="S29" s="155">
        <v>0</v>
      </c>
      <c r="T29" s="155">
        <v>0</v>
      </c>
      <c r="U29" s="155">
        <v>0</v>
      </c>
      <c r="V29" s="155">
        <v>0</v>
      </c>
      <c r="W29" s="155">
        <v>0</v>
      </c>
      <c r="X29" s="155">
        <v>0</v>
      </c>
      <c r="Y29" s="155">
        <v>0</v>
      </c>
      <c r="Z29" s="155">
        <v>0</v>
      </c>
      <c r="AA29" s="155">
        <v>0</v>
      </c>
      <c r="AB29" s="155">
        <v>0</v>
      </c>
      <c r="AC29" s="155">
        <v>0</v>
      </c>
      <c r="AD29" s="156">
        <v>0</v>
      </c>
      <c r="AF29" s="77" t="s">
        <v>6</v>
      </c>
      <c r="AG29" s="16" t="s">
        <v>46</v>
      </c>
      <c r="AH29" s="16" t="s">
        <v>15</v>
      </c>
      <c r="AI29" s="16" t="s">
        <v>6</v>
      </c>
      <c r="AJ29" s="95" t="s">
        <v>90</v>
      </c>
      <c r="AK29" s="44">
        <v>6.6244999999999998E-2</v>
      </c>
      <c r="AL29" s="138">
        <v>6.6994662511671202E-2</v>
      </c>
      <c r="AM29" s="138">
        <v>6.8362013951162287E-2</v>
      </c>
      <c r="AN29" s="138">
        <v>7.0773522219178056E-2</v>
      </c>
      <c r="AO29" s="138">
        <v>7.2792451712819201E-2</v>
      </c>
      <c r="AP29" s="138">
        <v>7.507898281189529E-2</v>
      </c>
      <c r="AQ29" s="138">
        <v>7.6922827491409856E-2</v>
      </c>
      <c r="AR29" s="138">
        <v>7.9606222120154599E-2</v>
      </c>
      <c r="AS29" s="138">
        <v>8.1236045144140998E-2</v>
      </c>
      <c r="AT29" s="138">
        <v>8.288804789015923E-2</v>
      </c>
      <c r="AU29" s="138">
        <v>8.5013067238689274E-2</v>
      </c>
      <c r="AV29" s="138">
        <v>8.7097091129343426E-2</v>
      </c>
      <c r="AW29" s="138">
        <v>8.9420159116949408E-2</v>
      </c>
      <c r="AX29" s="138">
        <v>9.2093650429285009E-2</v>
      </c>
      <c r="AY29" s="138">
        <v>9.535590271797037E-2</v>
      </c>
      <c r="AZ29" s="138">
        <v>9.8346137023359134E-2</v>
      </c>
      <c r="BA29" s="138">
        <v>0.10125258328730519</v>
      </c>
      <c r="BB29" s="138">
        <v>0.10448527235907099</v>
      </c>
      <c r="BC29" s="138">
        <v>0.1075191944912211</v>
      </c>
      <c r="BD29" s="138">
        <v>0.11101141488018396</v>
      </c>
      <c r="BE29" s="138">
        <v>0.11446941132722385</v>
      </c>
      <c r="BF29" s="138">
        <v>0.11784012332288299</v>
      </c>
      <c r="BG29" s="138">
        <v>0.1218015299718372</v>
      </c>
      <c r="BH29" s="138">
        <v>0.12605881654168516</v>
      </c>
      <c r="BI29" s="142">
        <v>0.13042479053465866</v>
      </c>
      <c r="BJ29" t="s">
        <v>92</v>
      </c>
      <c r="BK29" s="2" t="s">
        <v>13</v>
      </c>
    </row>
    <row r="30" spans="2:63" x14ac:dyDescent="0.25">
      <c r="B30" s="96" t="s">
        <v>46</v>
      </c>
      <c r="C30" s="298" t="s">
        <v>138</v>
      </c>
      <c r="D30" s="88" t="s">
        <v>16</v>
      </c>
      <c r="E30" s="95" t="s">
        <v>4</v>
      </c>
      <c r="F30" s="154">
        <v>9.7515169177328751</v>
      </c>
      <c r="G30" s="155">
        <v>9.7173726787687826</v>
      </c>
      <c r="H30" s="155">
        <v>9.8044899454405208</v>
      </c>
      <c r="I30" s="155">
        <v>10.074442964194205</v>
      </c>
      <c r="J30" s="155">
        <v>10.291504300278643</v>
      </c>
      <c r="K30" s="155">
        <v>10.525998319305918</v>
      </c>
      <c r="L30" s="155">
        <v>10.670661823445471</v>
      </c>
      <c r="M30" s="155">
        <v>10.890698264344747</v>
      </c>
      <c r="N30" s="155">
        <v>11.015938932423211</v>
      </c>
      <c r="O30" s="155">
        <v>11.147463460534166</v>
      </c>
      <c r="P30" s="155">
        <v>11.316945286519575</v>
      </c>
      <c r="Q30" s="155">
        <v>11.482115553364336</v>
      </c>
      <c r="R30" s="155">
        <v>11.686779017855402</v>
      </c>
      <c r="S30" s="155">
        <v>11.930800455926015</v>
      </c>
      <c r="T30" s="155">
        <v>12.254619643131871</v>
      </c>
      <c r="U30" s="155">
        <v>12.508075917619713</v>
      </c>
      <c r="V30" s="155">
        <v>12.745742157172689</v>
      </c>
      <c r="W30" s="155">
        <v>13.011096837188735</v>
      </c>
      <c r="X30" s="155">
        <v>13.257879255722196</v>
      </c>
      <c r="Y30" s="155">
        <v>13.55432148315565</v>
      </c>
      <c r="Z30" s="155">
        <v>13.820853531302841</v>
      </c>
      <c r="AA30" s="155">
        <v>14.091067743701062</v>
      </c>
      <c r="AB30" s="155">
        <v>14.32463933375913</v>
      </c>
      <c r="AC30" s="155">
        <v>14.539921916117894</v>
      </c>
      <c r="AD30" s="156">
        <v>14.749117849012512</v>
      </c>
      <c r="AF30" s="77" t="s">
        <v>6</v>
      </c>
      <c r="AG30" s="16" t="s">
        <v>46</v>
      </c>
      <c r="AH30" s="16" t="s">
        <v>15</v>
      </c>
      <c r="AI30" s="16" t="s">
        <v>6</v>
      </c>
      <c r="AJ30" s="95" t="s">
        <v>93</v>
      </c>
      <c r="AK30" s="44">
        <v>1.805E-3</v>
      </c>
      <c r="AL30" s="138">
        <v>1.8254263089073368E-3</v>
      </c>
      <c r="AM30" s="138">
        <v>1.862682997688096E-3</v>
      </c>
      <c r="AN30" s="138">
        <v>1.9283901819853028E-3</v>
      </c>
      <c r="AO30" s="138">
        <v>1.983400639167313E-3</v>
      </c>
      <c r="AP30" s="138">
        <v>2.0457025281224394E-3</v>
      </c>
      <c r="AQ30" s="138">
        <v>2.0959423899463321E-3</v>
      </c>
      <c r="AR30" s="138">
        <v>2.1690577541984913E-3</v>
      </c>
      <c r="AS30" s="138">
        <v>2.2134660953305831E-3</v>
      </c>
      <c r="AT30" s="138">
        <v>2.2584787748771589E-3</v>
      </c>
      <c r="AU30" s="138">
        <v>2.3163798983445415E-3</v>
      </c>
      <c r="AV30" s="138">
        <v>2.3731640046564251E-3</v>
      </c>
      <c r="AW30" s="138">
        <v>2.4364614266147435E-3</v>
      </c>
      <c r="AX30" s="138">
        <v>2.5093069518433006E-3</v>
      </c>
      <c r="AY30" s="138">
        <v>2.5981946472327954E-3</v>
      </c>
      <c r="AZ30" s="138">
        <v>2.6796705763025624E-3</v>
      </c>
      <c r="BA30" s="138">
        <v>2.758863504167648E-3</v>
      </c>
      <c r="BB30" s="138">
        <v>2.8469456805513341E-3</v>
      </c>
      <c r="BC30" s="138">
        <v>2.9296119866654706E-3</v>
      </c>
      <c r="BD30" s="138">
        <v>3.0247657009394224E-3</v>
      </c>
      <c r="BE30" s="138">
        <v>3.1189869038514462E-3</v>
      </c>
      <c r="BF30" s="138">
        <v>3.2108298376904492E-3</v>
      </c>
      <c r="BG30" s="138">
        <v>3.3187676292424509E-3</v>
      </c>
      <c r="BH30" s="138">
        <v>3.4347673614271526E-3</v>
      </c>
      <c r="BI30" s="142">
        <v>3.5537285367206418E-3</v>
      </c>
      <c r="BJ30" t="s">
        <v>92</v>
      </c>
    </row>
    <row r="31" spans="2:63" x14ac:dyDescent="0.25">
      <c r="B31" s="96" t="s">
        <v>46</v>
      </c>
      <c r="C31" s="298" t="s">
        <v>138</v>
      </c>
      <c r="D31" s="88" t="s">
        <v>16</v>
      </c>
      <c r="E31" s="95" t="s">
        <v>5</v>
      </c>
      <c r="F31" s="154">
        <v>0</v>
      </c>
      <c r="G31" s="155">
        <v>0</v>
      </c>
      <c r="H31" s="155">
        <v>0</v>
      </c>
      <c r="I31" s="155">
        <v>0</v>
      </c>
      <c r="J31" s="155">
        <v>0</v>
      </c>
      <c r="K31" s="155">
        <v>0</v>
      </c>
      <c r="L31" s="155">
        <v>0</v>
      </c>
      <c r="M31" s="155">
        <v>0</v>
      </c>
      <c r="N31" s="155">
        <v>0</v>
      </c>
      <c r="O31" s="155">
        <v>0</v>
      </c>
      <c r="P31" s="155">
        <v>0</v>
      </c>
      <c r="Q31" s="155">
        <v>0</v>
      </c>
      <c r="R31" s="155">
        <v>0</v>
      </c>
      <c r="S31" s="155">
        <v>0</v>
      </c>
      <c r="T31" s="155">
        <v>0</v>
      </c>
      <c r="U31" s="155">
        <v>0</v>
      </c>
      <c r="V31" s="155">
        <v>0</v>
      </c>
      <c r="W31" s="155">
        <v>0</v>
      </c>
      <c r="X31" s="155">
        <v>0</v>
      </c>
      <c r="Y31" s="155">
        <v>0</v>
      </c>
      <c r="Z31" s="155">
        <v>0</v>
      </c>
      <c r="AA31" s="155">
        <v>0</v>
      </c>
      <c r="AB31" s="155">
        <v>0</v>
      </c>
      <c r="AC31" s="155">
        <v>0</v>
      </c>
      <c r="AD31" s="156">
        <v>0</v>
      </c>
      <c r="AF31" s="77" t="s">
        <v>6</v>
      </c>
      <c r="AG31" s="16" t="s">
        <v>46</v>
      </c>
      <c r="AH31" s="16" t="s">
        <v>15</v>
      </c>
      <c r="AI31" s="16" t="s">
        <v>6</v>
      </c>
      <c r="AJ31" s="95" t="s">
        <v>94</v>
      </c>
      <c r="AK31" s="44">
        <v>9.6469602929497925E-3</v>
      </c>
      <c r="AL31" s="138">
        <v>9.7561302602409868E-3</v>
      </c>
      <c r="AM31" s="138">
        <v>9.9552514775898913E-3</v>
      </c>
      <c r="AN31" s="138">
        <v>1.0306428540125452E-2</v>
      </c>
      <c r="AO31" s="138">
        <v>1.0600436128010144E-2</v>
      </c>
      <c r="AP31" s="138">
        <v>1.0933413329631124E-2</v>
      </c>
      <c r="AQ31" s="138">
        <v>1.120192410643909E-2</v>
      </c>
      <c r="AR31" s="138">
        <v>1.1592694752281273E-2</v>
      </c>
      <c r="AS31" s="138">
        <v>1.1830038521576044E-2</v>
      </c>
      <c r="AT31" s="138">
        <v>1.2070612223661965E-2</v>
      </c>
      <c r="AU31" s="138">
        <v>1.238006919818109E-2</v>
      </c>
      <c r="AV31" s="138">
        <v>1.2683556189240029E-2</v>
      </c>
      <c r="AW31" s="138">
        <v>1.3021854092995144E-2</v>
      </c>
      <c r="AX31" s="138">
        <v>1.3411182563576287E-2</v>
      </c>
      <c r="AY31" s="138">
        <v>1.3886249637235164E-2</v>
      </c>
      <c r="AZ31" s="138">
        <v>1.4321703959987095E-2</v>
      </c>
      <c r="BA31" s="138">
        <v>1.4744956608517245E-2</v>
      </c>
      <c r="BB31" s="138">
        <v>1.5215718524356591E-2</v>
      </c>
      <c r="BC31" s="138">
        <v>1.5657534908095041E-2</v>
      </c>
      <c r="BD31" s="138">
        <v>1.6166091198027178E-2</v>
      </c>
      <c r="BE31" s="138">
        <v>1.6669663609797956E-2</v>
      </c>
      <c r="BF31" s="138">
        <v>1.7160525180951906E-2</v>
      </c>
      <c r="BG31" s="138">
        <v>1.7737406947827723E-2</v>
      </c>
      <c r="BH31" s="138">
        <v>1.8357376371860204E-2</v>
      </c>
      <c r="BI31" s="142">
        <v>1.8993173454662938E-2</v>
      </c>
      <c r="BJ31" t="s">
        <v>92</v>
      </c>
    </row>
    <row r="32" spans="2:63" x14ac:dyDescent="0.25">
      <c r="B32" s="97" t="s">
        <v>46</v>
      </c>
      <c r="C32" s="299" t="s">
        <v>138</v>
      </c>
      <c r="D32" s="98" t="s">
        <v>16</v>
      </c>
      <c r="E32" s="99" t="s">
        <v>6</v>
      </c>
      <c r="F32" s="157">
        <v>0</v>
      </c>
      <c r="G32" s="158">
        <v>0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0</v>
      </c>
      <c r="R32" s="158">
        <v>0</v>
      </c>
      <c r="S32" s="158">
        <v>0</v>
      </c>
      <c r="T32" s="158">
        <v>0</v>
      </c>
      <c r="U32" s="158">
        <v>0</v>
      </c>
      <c r="V32" s="158">
        <v>0</v>
      </c>
      <c r="W32" s="158">
        <v>0</v>
      </c>
      <c r="X32" s="158">
        <v>0</v>
      </c>
      <c r="Y32" s="158">
        <v>0</v>
      </c>
      <c r="Z32" s="158">
        <v>0</v>
      </c>
      <c r="AA32" s="158">
        <v>0</v>
      </c>
      <c r="AB32" s="158">
        <v>0</v>
      </c>
      <c r="AC32" s="158">
        <v>0</v>
      </c>
      <c r="AD32" s="159">
        <v>0</v>
      </c>
      <c r="AF32" s="77" t="s">
        <v>6</v>
      </c>
      <c r="AG32" s="16" t="s">
        <v>46</v>
      </c>
      <c r="AH32" s="16" t="s">
        <v>15</v>
      </c>
      <c r="AI32" s="16" t="s">
        <v>6</v>
      </c>
      <c r="AJ32" s="95" t="s">
        <v>95</v>
      </c>
      <c r="AK32" s="44">
        <v>3.174642065943116E-2</v>
      </c>
      <c r="AL32" s="138">
        <v>3.2105679493277035E-2</v>
      </c>
      <c r="AM32" s="138">
        <v>3.2760951800430212E-2</v>
      </c>
      <c r="AN32" s="138">
        <v>3.3916612694084448E-2</v>
      </c>
      <c r="AO32" s="138">
        <v>3.4884139073235544E-2</v>
      </c>
      <c r="AP32" s="138">
        <v>3.5979907480241977E-2</v>
      </c>
      <c r="AQ32" s="138">
        <v>3.6863528415052499E-2</v>
      </c>
      <c r="AR32" s="138">
        <v>3.8149484708801293E-2</v>
      </c>
      <c r="AS32" s="138">
        <v>3.8930540597093215E-2</v>
      </c>
      <c r="AT32" s="138">
        <v>3.9722225616424946E-2</v>
      </c>
      <c r="AU32" s="138">
        <v>4.0740593163377394E-2</v>
      </c>
      <c r="AV32" s="138">
        <v>4.173931456268317E-2</v>
      </c>
      <c r="AW32" s="138">
        <v>4.2852592448636789E-2</v>
      </c>
      <c r="AX32" s="138">
        <v>4.4133802801580274E-2</v>
      </c>
      <c r="AY32" s="138">
        <v>4.5697163560185411E-2</v>
      </c>
      <c r="AZ32" s="138">
        <v>4.7130165841552059E-2</v>
      </c>
      <c r="BA32" s="138">
        <v>4.8523014595711067E-2</v>
      </c>
      <c r="BB32" s="138">
        <v>5.0072207850046083E-2</v>
      </c>
      <c r="BC32" s="138">
        <v>5.1526146536063078E-2</v>
      </c>
      <c r="BD32" s="138">
        <v>5.3199714314815544E-2</v>
      </c>
      <c r="BE32" s="138">
        <v>5.4856881042063592E-2</v>
      </c>
      <c r="BF32" s="138">
        <v>5.6472218666578436E-2</v>
      </c>
      <c r="BG32" s="138">
        <v>5.8370633367775024E-2</v>
      </c>
      <c r="BH32" s="138">
        <v>6.0410841841080781E-2</v>
      </c>
      <c r="BI32" s="142">
        <v>6.2503136308120918E-2</v>
      </c>
      <c r="BJ32" t="s">
        <v>92</v>
      </c>
    </row>
    <row r="33" spans="3:63" x14ac:dyDescent="0.25">
      <c r="F33" s="14" t="s">
        <v>63</v>
      </c>
      <c r="AF33" s="77" t="s">
        <v>6</v>
      </c>
      <c r="AG33" s="16" t="s">
        <v>46</v>
      </c>
      <c r="AH33" s="16" t="s">
        <v>15</v>
      </c>
      <c r="AI33" s="16" t="s">
        <v>6</v>
      </c>
      <c r="AJ33" s="95" t="s">
        <v>97</v>
      </c>
      <c r="AK33" s="44">
        <v>-2.8180000000000002E-3</v>
      </c>
      <c r="AL33" s="138">
        <v>-2.8180000000000002E-3</v>
      </c>
      <c r="AM33" s="138">
        <v>-2.8180000000000002E-3</v>
      </c>
      <c r="AN33" s="138">
        <v>-2.8180000000000002E-3</v>
      </c>
      <c r="AO33" s="138">
        <v>-2.8180000000000002E-3</v>
      </c>
      <c r="AP33" s="138">
        <v>-2.8180000000000002E-3</v>
      </c>
      <c r="AQ33" s="138">
        <v>-2.8180000000000002E-3</v>
      </c>
      <c r="AR33" s="138">
        <v>-2.8180000000000002E-3</v>
      </c>
      <c r="AS33" s="138">
        <v>-2.8180000000000002E-3</v>
      </c>
      <c r="AT33" s="138">
        <v>-2.8180000000000002E-3</v>
      </c>
      <c r="AU33" s="138">
        <v>-2.8180000000000002E-3</v>
      </c>
      <c r="AV33" s="138">
        <v>-2.8180000000000002E-3</v>
      </c>
      <c r="AW33" s="138">
        <v>-2.8180000000000002E-3</v>
      </c>
      <c r="AX33" s="138">
        <v>-2.8180000000000002E-3</v>
      </c>
      <c r="AY33" s="138">
        <v>-2.8180000000000002E-3</v>
      </c>
      <c r="AZ33" s="138">
        <v>-2.8180000000000002E-3</v>
      </c>
      <c r="BA33" s="138">
        <v>-2.8180000000000002E-3</v>
      </c>
      <c r="BB33" s="138">
        <v>-2.8180000000000002E-3</v>
      </c>
      <c r="BC33" s="138">
        <v>-2.8180000000000002E-3</v>
      </c>
      <c r="BD33" s="138">
        <v>-2.8180000000000002E-3</v>
      </c>
      <c r="BE33" s="138">
        <v>-2.8180000000000002E-3</v>
      </c>
      <c r="BF33" s="138">
        <v>-2.8180000000000002E-3</v>
      </c>
      <c r="BG33" s="138">
        <v>-2.8180000000000002E-3</v>
      </c>
      <c r="BH33" s="138">
        <v>-2.8180000000000002E-3</v>
      </c>
      <c r="BI33" s="142">
        <v>-2.8180000000000002E-3</v>
      </c>
      <c r="BJ33" t="s">
        <v>126</v>
      </c>
    </row>
    <row r="34" spans="3:63" x14ac:dyDescent="0.25">
      <c r="F34" s="14" t="s">
        <v>135</v>
      </c>
      <c r="AF34" s="77" t="s">
        <v>6</v>
      </c>
      <c r="AG34" s="16" t="s">
        <v>46</v>
      </c>
      <c r="AH34" s="16" t="s">
        <v>15</v>
      </c>
      <c r="AI34" s="16" t="s">
        <v>6</v>
      </c>
      <c r="AJ34" s="95" t="s">
        <v>99</v>
      </c>
      <c r="AK34" s="44">
        <v>3.241E-3</v>
      </c>
      <c r="AL34" s="138">
        <v>3.241E-3</v>
      </c>
      <c r="AM34" s="138">
        <v>3.241E-3</v>
      </c>
      <c r="AN34" s="138">
        <v>3.241E-3</v>
      </c>
      <c r="AO34" s="138">
        <v>3.241E-3</v>
      </c>
      <c r="AP34" s="138">
        <v>3.241E-3</v>
      </c>
      <c r="AQ34" s="138">
        <v>3.241E-3</v>
      </c>
      <c r="AR34" s="138">
        <v>3.241E-3</v>
      </c>
      <c r="AS34" s="138">
        <v>3.241E-3</v>
      </c>
      <c r="AT34" s="138">
        <v>3.241E-3</v>
      </c>
      <c r="AU34" s="138">
        <v>3.241E-3</v>
      </c>
      <c r="AV34" s="138">
        <v>1.3504166666666666E-3</v>
      </c>
      <c r="AW34" s="138">
        <v>0</v>
      </c>
      <c r="AX34" s="138">
        <v>0</v>
      </c>
      <c r="AY34" s="138">
        <v>0</v>
      </c>
      <c r="AZ34" s="138">
        <v>0</v>
      </c>
      <c r="BA34" s="138">
        <v>0</v>
      </c>
      <c r="BB34" s="138">
        <v>0</v>
      </c>
      <c r="BC34" s="138">
        <v>0</v>
      </c>
      <c r="BD34" s="138">
        <v>0</v>
      </c>
      <c r="BE34" s="138">
        <v>0</v>
      </c>
      <c r="BF34" s="138">
        <v>0</v>
      </c>
      <c r="BG34" s="138">
        <v>0</v>
      </c>
      <c r="BH34" s="138">
        <v>0</v>
      </c>
      <c r="BI34" s="142">
        <v>0</v>
      </c>
      <c r="BJ34" t="s">
        <v>127</v>
      </c>
    </row>
    <row r="35" spans="3:63" x14ac:dyDescent="0.25">
      <c r="AF35" s="77" t="s">
        <v>6</v>
      </c>
      <c r="AG35" s="16" t="s">
        <v>46</v>
      </c>
      <c r="AH35" s="16" t="s">
        <v>15</v>
      </c>
      <c r="AI35" s="16" t="s">
        <v>6</v>
      </c>
      <c r="AJ35" s="95" t="s">
        <v>102</v>
      </c>
      <c r="AK35" s="44">
        <v>1.3339999999999999E-3</v>
      </c>
      <c r="AL35" s="138">
        <v>1.3339999999999999E-3</v>
      </c>
      <c r="AM35" s="138">
        <v>1.3339999999999999E-3</v>
      </c>
      <c r="AN35" s="138">
        <v>1.3339999999999999E-3</v>
      </c>
      <c r="AO35" s="138">
        <v>1.3339999999999999E-3</v>
      </c>
      <c r="AP35" s="138">
        <v>1.3339999999999999E-3</v>
      </c>
      <c r="AQ35" s="138">
        <v>1.3339999999999999E-3</v>
      </c>
      <c r="AR35" s="138">
        <v>1.3339999999999999E-3</v>
      </c>
      <c r="AS35" s="138">
        <v>1.3339999999999999E-3</v>
      </c>
      <c r="AT35" s="138">
        <v>1.3339999999999999E-3</v>
      </c>
      <c r="AU35" s="138">
        <v>1.3339999999999999E-3</v>
      </c>
      <c r="AV35" s="138">
        <v>1.3339999999999999E-3</v>
      </c>
      <c r="AW35" s="138">
        <v>1.3339999999999999E-3</v>
      </c>
      <c r="AX35" s="138">
        <v>1.3339999999999999E-3</v>
      </c>
      <c r="AY35" s="138">
        <v>1.3339999999999999E-3</v>
      </c>
      <c r="AZ35" s="138">
        <v>1.3339999999999999E-3</v>
      </c>
      <c r="BA35" s="138">
        <v>1.3339999999999999E-3</v>
      </c>
      <c r="BB35" s="138">
        <v>1.3339999999999999E-3</v>
      </c>
      <c r="BC35" s="138">
        <v>1.3339999999999999E-3</v>
      </c>
      <c r="BD35" s="138">
        <v>1.3339999999999999E-3</v>
      </c>
      <c r="BE35" s="138">
        <v>1.3339999999999999E-3</v>
      </c>
      <c r="BF35" s="138">
        <v>1.3339999999999999E-3</v>
      </c>
      <c r="BG35" s="138">
        <v>1.3339999999999999E-3</v>
      </c>
      <c r="BH35" s="138">
        <v>1.3339999999999999E-3</v>
      </c>
      <c r="BI35" s="142">
        <v>1.3339999999999999E-3</v>
      </c>
      <c r="BJ35" t="s">
        <v>126</v>
      </c>
    </row>
    <row r="36" spans="3:63" x14ac:dyDescent="0.25">
      <c r="AF36" s="77" t="s">
        <v>49</v>
      </c>
      <c r="AG36" s="16" t="s">
        <v>47</v>
      </c>
      <c r="AH36" s="16" t="s">
        <v>15</v>
      </c>
      <c r="AI36" s="16" t="s">
        <v>2</v>
      </c>
      <c r="AJ36" s="95" t="s">
        <v>108</v>
      </c>
      <c r="AK36" s="44">
        <v>6.2796000000000005E-2</v>
      </c>
      <c r="AL36" s="138">
        <v>6.2596355394023376E-2</v>
      </c>
      <c r="AM36" s="138">
        <v>6.3084441243851333E-2</v>
      </c>
      <c r="AN36" s="138">
        <v>6.5048760067919445E-2</v>
      </c>
      <c r="AO36" s="138">
        <v>6.8301596794328914E-2</v>
      </c>
      <c r="AP36" s="138">
        <v>7.0680623532803022E-2</v>
      </c>
      <c r="AQ36" s="138">
        <v>7.1417554574067413E-2</v>
      </c>
      <c r="AR36" s="138">
        <v>7.3219594894340628E-2</v>
      </c>
      <c r="AS36" s="138">
        <v>7.4037503645022304E-2</v>
      </c>
      <c r="AT36" s="138">
        <v>7.4542534852062026E-2</v>
      </c>
      <c r="AU36" s="138">
        <v>7.5605663198679729E-2</v>
      </c>
      <c r="AV36" s="138">
        <v>7.6685390378749885E-2</v>
      </c>
      <c r="AW36" s="138">
        <v>7.7916042615383124E-2</v>
      </c>
      <c r="AX36" s="138">
        <v>7.9592378282053969E-2</v>
      </c>
      <c r="AY36" s="138">
        <v>8.1734869674069843E-2</v>
      </c>
      <c r="AZ36" s="138">
        <v>8.352110746389152E-2</v>
      </c>
      <c r="BA36" s="138">
        <v>8.5399526818025193E-2</v>
      </c>
      <c r="BB36" s="138">
        <v>8.739317701752998E-2</v>
      </c>
      <c r="BC36" s="138">
        <v>8.9120767199193138E-2</v>
      </c>
      <c r="BD36" s="138">
        <v>9.108831198897259E-2</v>
      </c>
      <c r="BE36" s="138">
        <v>9.2789936893159994E-2</v>
      </c>
      <c r="BF36" s="138">
        <v>9.4730750142424242E-2</v>
      </c>
      <c r="BG36" s="138">
        <v>9.6670913494113872E-2</v>
      </c>
      <c r="BH36" s="138">
        <v>9.8691946548649281E-2</v>
      </c>
      <c r="BI36" s="142">
        <v>0.10093923585892127</v>
      </c>
      <c r="BJ36" t="s">
        <v>92</v>
      </c>
      <c r="BK36" s="2" t="s">
        <v>14</v>
      </c>
    </row>
    <row r="37" spans="3:63" x14ac:dyDescent="0.25">
      <c r="C37" s="297"/>
      <c r="AF37" s="77" t="s">
        <v>49</v>
      </c>
      <c r="AG37" s="16" t="s">
        <v>47</v>
      </c>
      <c r="AH37" s="16" t="s">
        <v>15</v>
      </c>
      <c r="AI37" s="16" t="s">
        <v>2</v>
      </c>
      <c r="AJ37" s="95" t="s">
        <v>110</v>
      </c>
      <c r="AK37" s="44">
        <v>1.756E-3</v>
      </c>
      <c r="AL37" s="138">
        <v>1.7504172251720659E-3</v>
      </c>
      <c r="AM37" s="138">
        <v>1.7640658453436993E-3</v>
      </c>
      <c r="AN37" s="138">
        <v>1.8189952015935176E-3</v>
      </c>
      <c r="AO37" s="138">
        <v>1.9099561113899222E-3</v>
      </c>
      <c r="AP37" s="138">
        <v>1.9764821791770511E-3</v>
      </c>
      <c r="AQ37" s="138">
        <v>1.9970893979244274E-3</v>
      </c>
      <c r="AR37" s="138">
        <v>2.0474808687569609E-3</v>
      </c>
      <c r="AS37" s="138">
        <v>2.0703525129094078E-3</v>
      </c>
      <c r="AT37" s="138">
        <v>2.0844749856713946E-3</v>
      </c>
      <c r="AU37" s="138">
        <v>2.114203843825747E-3</v>
      </c>
      <c r="AV37" s="138">
        <v>2.144396864530938E-3</v>
      </c>
      <c r="AW37" s="138">
        <v>2.1788102877987889E-3</v>
      </c>
      <c r="AX37" s="138">
        <v>2.2256866084350395E-3</v>
      </c>
      <c r="AY37" s="138">
        <v>2.2855983047911747E-3</v>
      </c>
      <c r="AZ37" s="138">
        <v>2.3355478805432432E-3</v>
      </c>
      <c r="BA37" s="138">
        <v>2.3880751814200304E-3</v>
      </c>
      <c r="BB37" s="138">
        <v>2.4438247474804545E-3</v>
      </c>
      <c r="BC37" s="138">
        <v>2.4921343270555949E-3</v>
      </c>
      <c r="BD37" s="138">
        <v>2.5471538928058452E-3</v>
      </c>
      <c r="BE37" s="138">
        <v>2.5947373906680189E-3</v>
      </c>
      <c r="BF37" s="138">
        <v>2.649009447259331E-3</v>
      </c>
      <c r="BG37" s="138">
        <v>2.7032633303978588E-3</v>
      </c>
      <c r="BH37" s="138">
        <v>2.7597786186927212E-3</v>
      </c>
      <c r="BI37" s="142">
        <v>2.8226208384015817E-3</v>
      </c>
      <c r="BJ37" t="s">
        <v>92</v>
      </c>
    </row>
    <row r="38" spans="3:63" x14ac:dyDescent="0.25">
      <c r="C38" s="297"/>
      <c r="AF38" s="77" t="s">
        <v>49</v>
      </c>
      <c r="AG38" s="16" t="s">
        <v>47</v>
      </c>
      <c r="AH38" s="16" t="s">
        <v>15</v>
      </c>
      <c r="AI38" s="16" t="s">
        <v>2</v>
      </c>
      <c r="AJ38" s="95" t="s">
        <v>112</v>
      </c>
      <c r="AK38" s="44">
        <v>7.5232753904526609E-3</v>
      </c>
      <c r="AL38" s="138">
        <v>7.4993569664928454E-3</v>
      </c>
      <c r="AM38" s="138">
        <v>7.5578320964762658E-3</v>
      </c>
      <c r="AN38" s="138">
        <v>7.7931673322892874E-3</v>
      </c>
      <c r="AO38" s="138">
        <v>8.1828734679182599E-3</v>
      </c>
      <c r="AP38" s="138">
        <v>8.4678927894481521E-3</v>
      </c>
      <c r="AQ38" s="138">
        <v>8.5561808200106879E-3</v>
      </c>
      <c r="AR38" s="138">
        <v>8.7720742780990207E-3</v>
      </c>
      <c r="AS38" s="138">
        <v>8.8700638439254964E-3</v>
      </c>
      <c r="AT38" s="138">
        <v>8.9305691125944001E-3</v>
      </c>
      <c r="AU38" s="138">
        <v>9.0579372144958207E-3</v>
      </c>
      <c r="AV38" s="138">
        <v>9.1872939398003721E-3</v>
      </c>
      <c r="AW38" s="138">
        <v>9.3347322429736378E-3</v>
      </c>
      <c r="AX38" s="138">
        <v>9.5355656538151385E-3</v>
      </c>
      <c r="AY38" s="138">
        <v>9.7922468558631938E-3</v>
      </c>
      <c r="AZ38" s="138">
        <v>1.0006247091637159E-2</v>
      </c>
      <c r="BA38" s="138">
        <v>1.0231291140619641E-2</v>
      </c>
      <c r="BB38" s="138">
        <v>1.047014042215199E-2</v>
      </c>
      <c r="BC38" s="138">
        <v>1.0677114380660399E-2</v>
      </c>
      <c r="BD38" s="138">
        <v>1.0912836103326828E-2</v>
      </c>
      <c r="BE38" s="138">
        <v>1.1116699291514841E-2</v>
      </c>
      <c r="BF38" s="138">
        <v>1.1349218441709984E-2</v>
      </c>
      <c r="BG38" s="138">
        <v>1.1581659730919881E-2</v>
      </c>
      <c r="BH38" s="138">
        <v>1.1823789615665369E-2</v>
      </c>
      <c r="BI38" s="142">
        <v>1.209302613332886E-2</v>
      </c>
      <c r="BJ38" t="s">
        <v>92</v>
      </c>
    </row>
    <row r="39" spans="3:63" x14ac:dyDescent="0.25">
      <c r="C39" s="297"/>
      <c r="AF39" s="77" t="s">
        <v>49</v>
      </c>
      <c r="AG39" s="16" t="s">
        <v>47</v>
      </c>
      <c r="AH39" s="16" t="s">
        <v>15</v>
      </c>
      <c r="AI39" s="16" t="s">
        <v>2</v>
      </c>
      <c r="AJ39" s="95" t="s">
        <v>114</v>
      </c>
      <c r="AK39" s="44">
        <v>3.1519999999999999E-3</v>
      </c>
      <c r="AL39" s="138">
        <v>3.1519999999999999E-3</v>
      </c>
      <c r="AM39" s="138">
        <v>3.1519999999999999E-3</v>
      </c>
      <c r="AN39" s="138">
        <v>3.1519999999999999E-3</v>
      </c>
      <c r="AO39" s="138">
        <v>3.1519999999999999E-3</v>
      </c>
      <c r="AP39" s="138">
        <v>3.1519999999999999E-3</v>
      </c>
      <c r="AQ39" s="138">
        <v>3.1519999999999999E-3</v>
      </c>
      <c r="AR39" s="138">
        <v>3.1519999999999999E-3</v>
      </c>
      <c r="AS39" s="138">
        <v>3.1519999999999999E-3</v>
      </c>
      <c r="AT39" s="138">
        <v>3.1519999999999999E-3</v>
      </c>
      <c r="AU39" s="138">
        <v>3.1519999999999999E-3</v>
      </c>
      <c r="AV39" s="138">
        <v>1.3133333333333332E-3</v>
      </c>
      <c r="AW39" s="138">
        <v>0</v>
      </c>
      <c r="AX39" s="138">
        <v>0</v>
      </c>
      <c r="AY39" s="138">
        <v>0</v>
      </c>
      <c r="AZ39" s="138">
        <v>0</v>
      </c>
      <c r="BA39" s="138">
        <v>0</v>
      </c>
      <c r="BB39" s="138">
        <v>0</v>
      </c>
      <c r="BC39" s="138">
        <v>0</v>
      </c>
      <c r="BD39" s="138">
        <v>0</v>
      </c>
      <c r="BE39" s="138">
        <v>0</v>
      </c>
      <c r="BF39" s="138">
        <v>0</v>
      </c>
      <c r="BG39" s="138">
        <v>0</v>
      </c>
      <c r="BH39" s="138">
        <v>0</v>
      </c>
      <c r="BI39" s="142">
        <v>0</v>
      </c>
      <c r="BJ39" t="s">
        <v>127</v>
      </c>
    </row>
    <row r="40" spans="3:63" x14ac:dyDescent="0.25">
      <c r="C40" s="297"/>
      <c r="AF40" s="77" t="s">
        <v>49</v>
      </c>
      <c r="AG40" s="16" t="s">
        <v>47</v>
      </c>
      <c r="AH40" s="16" t="s">
        <v>15</v>
      </c>
      <c r="AI40" s="16" t="s">
        <v>2</v>
      </c>
      <c r="AJ40" s="95" t="s">
        <v>115</v>
      </c>
      <c r="AK40" s="44">
        <v>1.1429999999999999E-3</v>
      </c>
      <c r="AL40" s="138">
        <v>1.1429999999999999E-3</v>
      </c>
      <c r="AM40" s="138">
        <v>1.1429999999999999E-3</v>
      </c>
      <c r="AN40" s="138">
        <v>1.1429999999999999E-3</v>
      </c>
      <c r="AO40" s="138">
        <v>1.1429999999999999E-3</v>
      </c>
      <c r="AP40" s="138">
        <v>1.1429999999999999E-3</v>
      </c>
      <c r="AQ40" s="138">
        <v>1.1429999999999999E-3</v>
      </c>
      <c r="AR40" s="138">
        <v>1.1429999999999999E-3</v>
      </c>
      <c r="AS40" s="138">
        <v>1.1429999999999999E-3</v>
      </c>
      <c r="AT40" s="138">
        <v>1.1429999999999999E-3</v>
      </c>
      <c r="AU40" s="138">
        <v>1.1429999999999999E-3</v>
      </c>
      <c r="AV40" s="138">
        <v>1.1429999999999999E-3</v>
      </c>
      <c r="AW40" s="138">
        <v>1.1429999999999999E-3</v>
      </c>
      <c r="AX40" s="138">
        <v>1.1429999999999999E-3</v>
      </c>
      <c r="AY40" s="138">
        <v>1.1429999999999999E-3</v>
      </c>
      <c r="AZ40" s="138">
        <v>1.1429999999999999E-3</v>
      </c>
      <c r="BA40" s="138">
        <v>1.1429999999999999E-3</v>
      </c>
      <c r="BB40" s="138">
        <v>1.1429999999999999E-3</v>
      </c>
      <c r="BC40" s="138">
        <v>1.1429999999999999E-3</v>
      </c>
      <c r="BD40" s="138">
        <v>1.1429999999999999E-3</v>
      </c>
      <c r="BE40" s="138">
        <v>1.1429999999999999E-3</v>
      </c>
      <c r="BF40" s="138">
        <v>1.1429999999999999E-3</v>
      </c>
      <c r="BG40" s="138">
        <v>1.1429999999999999E-3</v>
      </c>
      <c r="BH40" s="138">
        <v>1.1429999999999999E-3</v>
      </c>
      <c r="BI40" s="142">
        <v>1.1429999999999999E-3</v>
      </c>
      <c r="BJ40" t="s">
        <v>126</v>
      </c>
    </row>
    <row r="41" spans="3:63" x14ac:dyDescent="0.25">
      <c r="C41" s="297"/>
      <c r="AF41" s="77" t="s">
        <v>49</v>
      </c>
      <c r="AG41" s="16" t="s">
        <v>47</v>
      </c>
      <c r="AH41" s="16" t="s">
        <v>16</v>
      </c>
      <c r="AI41" s="16" t="s">
        <v>2</v>
      </c>
      <c r="AJ41" s="95" t="s">
        <v>120</v>
      </c>
      <c r="AK41" s="44">
        <v>3.9007678599370577</v>
      </c>
      <c r="AL41" s="138">
        <v>3.8883663174438508</v>
      </c>
      <c r="AM41" s="138">
        <v>3.9186852803698167</v>
      </c>
      <c r="AN41" s="138">
        <v>4.0407050226399335</v>
      </c>
      <c r="AO41" s="138">
        <v>4.2427650416857468</v>
      </c>
      <c r="AP41" s="138">
        <v>4.3905456493577431</v>
      </c>
      <c r="AQ41" s="138">
        <v>4.4363224013921734</v>
      </c>
      <c r="AR41" s="138">
        <v>4.5482617122341447</v>
      </c>
      <c r="AS41" s="138">
        <v>4.5990686452716059</v>
      </c>
      <c r="AT41" s="138">
        <v>4.6304402214975715</v>
      </c>
      <c r="AU41" s="138">
        <v>4.6964797285597149</v>
      </c>
      <c r="AV41" s="138">
        <v>4.7635503235262435</v>
      </c>
      <c r="AW41" s="138">
        <v>4.8399960954132837</v>
      </c>
      <c r="AX41" s="138">
        <v>4.9441268727082672</v>
      </c>
      <c r="AY41" s="138">
        <v>5.0772143553849878</v>
      </c>
      <c r="AZ41" s="138">
        <v>5.1881720431476062</v>
      </c>
      <c r="BA41" s="138">
        <v>5.3048558740299621</v>
      </c>
      <c r="BB41" s="138">
        <v>5.4286976254502015</v>
      </c>
      <c r="BC41" s="138">
        <v>5.5360122355491646</v>
      </c>
      <c r="BD41" s="138">
        <v>5.6582323686620741</v>
      </c>
      <c r="BE41" s="138">
        <v>5.7639340652020241</v>
      </c>
      <c r="BF41" s="138">
        <v>5.8844936859560528</v>
      </c>
      <c r="BG41" s="138">
        <v>6.0050129363111502</v>
      </c>
      <c r="BH41" s="138">
        <v>6.1305556585068652</v>
      </c>
      <c r="BI41" s="142">
        <v>6.2701529881694089</v>
      </c>
      <c r="BJ41" t="s">
        <v>121</v>
      </c>
    </row>
    <row r="42" spans="3:63" x14ac:dyDescent="0.25">
      <c r="C42" s="297"/>
      <c r="AF42" s="77" t="s">
        <v>49</v>
      </c>
      <c r="AG42" s="16" t="s">
        <v>47</v>
      </c>
      <c r="AH42" s="16" t="s">
        <v>16</v>
      </c>
      <c r="AI42" s="16" t="s">
        <v>2</v>
      </c>
      <c r="AJ42" s="95" t="s">
        <v>122</v>
      </c>
      <c r="AK42" s="44">
        <v>4.2832696583134799</v>
      </c>
      <c r="AL42" s="138">
        <v>4.2696520444013579</v>
      </c>
      <c r="AM42" s="138">
        <v>4.3029440265534094</v>
      </c>
      <c r="AN42" s="138">
        <v>4.4369287902069052</v>
      </c>
      <c r="AO42" s="138">
        <v>4.6588024263250887</v>
      </c>
      <c r="AP42" s="138">
        <v>4.8210741163248114</v>
      </c>
      <c r="AQ42" s="138">
        <v>4.8713396486726861</v>
      </c>
      <c r="AR42" s="138">
        <v>4.9942555131685742</v>
      </c>
      <c r="AS42" s="138">
        <v>5.0500444763997336</v>
      </c>
      <c r="AT42" s="138">
        <v>5.0844922890886739</v>
      </c>
      <c r="AU42" s="138">
        <v>5.1570075032736629</v>
      </c>
      <c r="AV42" s="138">
        <v>5.2306549118610075</v>
      </c>
      <c r="AW42" s="138">
        <v>5.3145968091969324</v>
      </c>
      <c r="AX42" s="138">
        <v>5.428938450355604</v>
      </c>
      <c r="AY42" s="138">
        <v>5.5750762357658115</v>
      </c>
      <c r="AZ42" s="138">
        <v>5.6969142211100392</v>
      </c>
      <c r="BA42" s="138">
        <v>5.82503984416166</v>
      </c>
      <c r="BB42" s="138">
        <v>5.9610252796803156</v>
      </c>
      <c r="BC42" s="138">
        <v>6.0788629541678318</v>
      </c>
      <c r="BD42" s="138">
        <v>6.2130677586049785</v>
      </c>
      <c r="BE42" s="138">
        <v>6.3291343603301922</v>
      </c>
      <c r="BF42" s="138">
        <v>6.4615158257583465</v>
      </c>
      <c r="BG42" s="138">
        <v>6.5938529621438482</v>
      </c>
      <c r="BH42" s="138">
        <v>6.731706162362654</v>
      </c>
      <c r="BI42" s="142">
        <v>6.8849921378410315</v>
      </c>
      <c r="BJ42" t="s">
        <v>121</v>
      </c>
    </row>
    <row r="43" spans="3:63" x14ac:dyDescent="0.25">
      <c r="C43" s="297"/>
      <c r="AF43" s="77" t="s">
        <v>49</v>
      </c>
      <c r="AG43" s="16" t="s">
        <v>47</v>
      </c>
      <c r="AH43" s="16" t="s">
        <v>15</v>
      </c>
      <c r="AI43" s="16" t="s">
        <v>3</v>
      </c>
      <c r="AJ43" s="95" t="s">
        <v>108</v>
      </c>
      <c r="AK43" s="44">
        <v>6.6244999999999998E-2</v>
      </c>
      <c r="AL43" s="138">
        <v>6.6034390137541851E-2</v>
      </c>
      <c r="AM43" s="138">
        <v>6.6549283556260455E-2</v>
      </c>
      <c r="AN43" s="138">
        <v>6.8621490392689388E-2</v>
      </c>
      <c r="AO43" s="138">
        <v>7.2052985534752506E-2</v>
      </c>
      <c r="AP43" s="138">
        <v>7.4562677653521495E-2</v>
      </c>
      <c r="AQ43" s="138">
        <v>7.5340083807234462E-2</v>
      </c>
      <c r="AR43" s="138">
        <v>7.7241099174718039E-2</v>
      </c>
      <c r="AS43" s="138">
        <v>7.8103930647883651E-2</v>
      </c>
      <c r="AT43" s="138">
        <v>7.8636700128588574E-2</v>
      </c>
      <c r="AU43" s="138">
        <v>7.9758219609474143E-2</v>
      </c>
      <c r="AV43" s="138">
        <v>8.089724959615717E-2</v>
      </c>
      <c r="AW43" s="138">
        <v>8.2195494029174698E-2</v>
      </c>
      <c r="AX43" s="138">
        <v>8.3963900555682924E-2</v>
      </c>
      <c r="AY43" s="138">
        <v>8.6224065888890311E-2</v>
      </c>
      <c r="AZ43" s="138">
        <v>8.8108410789628208E-2</v>
      </c>
      <c r="BA43" s="138">
        <v>9.009000022390086E-2</v>
      </c>
      <c r="BB43" s="138">
        <v>9.2193149428725918E-2</v>
      </c>
      <c r="BC43" s="138">
        <v>9.401562556708308E-2</v>
      </c>
      <c r="BD43" s="138">
        <v>9.6091235551778592E-2</v>
      </c>
      <c r="BE43" s="138">
        <v>9.7886320298862711E-2</v>
      </c>
      <c r="BF43" s="138">
        <v>9.9933730543106142E-2</v>
      </c>
      <c r="BG43" s="138">
        <v>0.10198045519487822</v>
      </c>
      <c r="BH43" s="138">
        <v>0.10411249122739141</v>
      </c>
      <c r="BI43" s="142">
        <v>0.10648321038719406</v>
      </c>
      <c r="BJ43" t="s">
        <v>92</v>
      </c>
      <c r="BK43" s="2" t="s">
        <v>17</v>
      </c>
    </row>
    <row r="44" spans="3:63" x14ac:dyDescent="0.25">
      <c r="C44" s="297"/>
      <c r="AF44" s="77" t="s">
        <v>49</v>
      </c>
      <c r="AG44" s="16" t="s">
        <v>47</v>
      </c>
      <c r="AH44" s="16" t="s">
        <v>15</v>
      </c>
      <c r="AI44" s="16" t="s">
        <v>3</v>
      </c>
      <c r="AJ44" s="95" t="s">
        <v>110</v>
      </c>
      <c r="AK44" s="44">
        <v>1.805E-3</v>
      </c>
      <c r="AL44" s="138">
        <v>1.7992614415920153E-3</v>
      </c>
      <c r="AM44" s="138">
        <v>1.8132909173379141E-3</v>
      </c>
      <c r="AN44" s="138">
        <v>1.8697530403623572E-3</v>
      </c>
      <c r="AO44" s="138">
        <v>1.9632521532225566E-3</v>
      </c>
      <c r="AP44" s="138">
        <v>2.0316345862269802E-3</v>
      </c>
      <c r="AQ44" s="138">
        <v>2.0528168355658269E-3</v>
      </c>
      <c r="AR44" s="138">
        <v>2.1046144465297918E-3</v>
      </c>
      <c r="AS44" s="138">
        <v>2.1281243085429845E-3</v>
      </c>
      <c r="AT44" s="138">
        <v>2.1426408594173506E-3</v>
      </c>
      <c r="AU44" s="138">
        <v>2.1731992813812488E-3</v>
      </c>
      <c r="AV44" s="138">
        <v>2.2042348180400587E-3</v>
      </c>
      <c r="AW44" s="138">
        <v>2.2396085247590055E-3</v>
      </c>
      <c r="AX44" s="138">
        <v>2.2877928976225777E-3</v>
      </c>
      <c r="AY44" s="138">
        <v>2.3493763896059628E-3</v>
      </c>
      <c r="AZ44" s="138">
        <v>2.4007197747041879E-3</v>
      </c>
      <c r="BA44" s="138">
        <v>2.4547128146145528E-3</v>
      </c>
      <c r="BB44" s="138">
        <v>2.5120180348532006E-3</v>
      </c>
      <c r="BC44" s="138">
        <v>2.5616756607832283E-3</v>
      </c>
      <c r="BD44" s="138">
        <v>2.6182305105435935E-3</v>
      </c>
      <c r="BE44" s="138">
        <v>2.6671417939383682E-3</v>
      </c>
      <c r="BF44" s="138">
        <v>2.7229282757990276E-3</v>
      </c>
      <c r="BG44" s="138">
        <v>2.7786960770889153E-3</v>
      </c>
      <c r="BH44" s="138">
        <v>2.8367883865264018E-3</v>
      </c>
      <c r="BI44" s="142">
        <v>2.9013841761474117E-3</v>
      </c>
      <c r="BJ44" t="s">
        <v>92</v>
      </c>
    </row>
    <row r="45" spans="3:63" x14ac:dyDescent="0.25">
      <c r="C45" s="297"/>
      <c r="AF45" s="77" t="s">
        <v>49</v>
      </c>
      <c r="AG45" s="16" t="s">
        <v>47</v>
      </c>
      <c r="AH45" s="16" t="s">
        <v>15</v>
      </c>
      <c r="AI45" s="16" t="s">
        <v>3</v>
      </c>
      <c r="AJ45" s="95" t="s">
        <v>111</v>
      </c>
      <c r="AK45" s="44">
        <v>6.6449999999999999E-3</v>
      </c>
      <c r="AL45" s="138">
        <v>6.6238738389911029E-3</v>
      </c>
      <c r="AM45" s="138">
        <v>6.675522518399135E-3</v>
      </c>
      <c r="AN45" s="138">
        <v>6.8833844616110048E-3</v>
      </c>
      <c r="AO45" s="138">
        <v>7.2275958770991076E-3</v>
      </c>
      <c r="AP45" s="138">
        <v>7.4793417315669151E-3</v>
      </c>
      <c r="AQ45" s="138">
        <v>7.5573229209611736E-3</v>
      </c>
      <c r="AR45" s="138">
        <v>7.7480127408257439E-3</v>
      </c>
      <c r="AS45" s="138">
        <v>7.834562897655474E-3</v>
      </c>
      <c r="AT45" s="138">
        <v>7.8880047151403294E-3</v>
      </c>
      <c r="AU45" s="138">
        <v>8.0005037256390028E-3</v>
      </c>
      <c r="AV45" s="138">
        <v>8.114759205471573E-3</v>
      </c>
      <c r="AW45" s="138">
        <v>8.2449854000130711E-3</v>
      </c>
      <c r="AX45" s="138">
        <v>8.4223732990038949E-3</v>
      </c>
      <c r="AY45" s="138">
        <v>8.6490892570258299E-3</v>
      </c>
      <c r="AZ45" s="138">
        <v>8.8381068714179101E-3</v>
      </c>
      <c r="BA45" s="138">
        <v>9.0368790321959588E-3</v>
      </c>
      <c r="BB45" s="138">
        <v>9.2478447875897606E-3</v>
      </c>
      <c r="BC45" s="138">
        <v>9.4306563800025216E-3</v>
      </c>
      <c r="BD45" s="138">
        <v>9.6388596911701832E-3</v>
      </c>
      <c r="BE45" s="138">
        <v>9.8189236679891729E-3</v>
      </c>
      <c r="BF45" s="138">
        <v>1.002429827849559E-2</v>
      </c>
      <c r="BG45" s="138">
        <v>1.0229604117593265E-2</v>
      </c>
      <c r="BH45" s="138">
        <v>1.0443467494996089E-2</v>
      </c>
      <c r="BI45" s="142">
        <v>1.0681273047368172E-2</v>
      </c>
      <c r="BJ45" t="s">
        <v>92</v>
      </c>
    </row>
    <row r="46" spans="3:63" x14ac:dyDescent="0.25">
      <c r="C46" s="297"/>
      <c r="AF46" s="77" t="s">
        <v>49</v>
      </c>
      <c r="AG46" s="16" t="s">
        <v>47</v>
      </c>
      <c r="AH46" s="16" t="s">
        <v>15</v>
      </c>
      <c r="AI46" s="16" t="s">
        <v>3</v>
      </c>
      <c r="AJ46" s="95" t="s">
        <v>112</v>
      </c>
      <c r="AK46" s="44">
        <v>1.5236E-2</v>
      </c>
      <c r="AL46" s="138">
        <v>1.5187560844374485E-2</v>
      </c>
      <c r="AM46" s="138">
        <v>1.5305983610282802E-2</v>
      </c>
      <c r="AN46" s="138">
        <v>1.5782580234327354E-2</v>
      </c>
      <c r="AO46" s="138">
        <v>1.6571805986979986E-2</v>
      </c>
      <c r="AP46" s="138">
        <v>1.7149021914545301E-2</v>
      </c>
      <c r="AQ46" s="138">
        <v>1.7327821222537915E-2</v>
      </c>
      <c r="AR46" s="138">
        <v>1.7765044713201058E-2</v>
      </c>
      <c r="AS46" s="138">
        <v>1.7963491393330144E-2</v>
      </c>
      <c r="AT46" s="138">
        <v>1.8086025559048615E-2</v>
      </c>
      <c r="AU46" s="138">
        <v>1.8343969114196515E-2</v>
      </c>
      <c r="AV46" s="138">
        <v>1.8605939993162512E-2</v>
      </c>
      <c r="AW46" s="138">
        <v>1.8904529353589036E-2</v>
      </c>
      <c r="AX46" s="138">
        <v>1.9311253511455732E-2</v>
      </c>
      <c r="AY46" s="138">
        <v>1.9831079596696093E-2</v>
      </c>
      <c r="AZ46" s="138">
        <v>2.0264468968084766E-2</v>
      </c>
      <c r="BA46" s="138">
        <v>2.0720224068402952E-2</v>
      </c>
      <c r="BB46" s="138">
        <v>2.1203937273697158E-2</v>
      </c>
      <c r="BC46" s="138">
        <v>2.1623097156616769E-2</v>
      </c>
      <c r="BD46" s="138">
        <v>2.2100476486782376E-2</v>
      </c>
      <c r="BE46" s="138">
        <v>2.251333649442935E-2</v>
      </c>
      <c r="BF46" s="138">
        <v>2.2984230033281986E-2</v>
      </c>
      <c r="BG46" s="138">
        <v>2.3454965889488484E-2</v>
      </c>
      <c r="BH46" s="138">
        <v>2.3945322912529782E-2</v>
      </c>
      <c r="BI46" s="142">
        <v>2.4490575793785021E-2</v>
      </c>
      <c r="BJ46" t="s">
        <v>92</v>
      </c>
    </row>
    <row r="47" spans="3:63" x14ac:dyDescent="0.25">
      <c r="AF47" s="77" t="s">
        <v>49</v>
      </c>
      <c r="AG47" s="16" t="s">
        <v>47</v>
      </c>
      <c r="AH47" s="16" t="s">
        <v>15</v>
      </c>
      <c r="AI47" s="16" t="s">
        <v>3</v>
      </c>
      <c r="AJ47" s="95" t="s">
        <v>114</v>
      </c>
      <c r="AK47" s="44">
        <v>3.1519999999999999E-3</v>
      </c>
      <c r="AL47" s="138">
        <v>3.1519999999999999E-3</v>
      </c>
      <c r="AM47" s="138">
        <v>3.1519999999999999E-3</v>
      </c>
      <c r="AN47" s="138">
        <v>3.1519999999999999E-3</v>
      </c>
      <c r="AO47" s="138">
        <v>3.1519999999999999E-3</v>
      </c>
      <c r="AP47" s="138">
        <v>3.1519999999999999E-3</v>
      </c>
      <c r="AQ47" s="138">
        <v>3.1519999999999999E-3</v>
      </c>
      <c r="AR47" s="138">
        <v>3.1519999999999999E-3</v>
      </c>
      <c r="AS47" s="138">
        <v>3.1519999999999999E-3</v>
      </c>
      <c r="AT47" s="138">
        <v>3.1519999999999999E-3</v>
      </c>
      <c r="AU47" s="138">
        <v>3.1519999999999999E-3</v>
      </c>
      <c r="AV47" s="138">
        <v>1.3133333333333332E-3</v>
      </c>
      <c r="AW47" s="138">
        <v>0</v>
      </c>
      <c r="AX47" s="138">
        <v>0</v>
      </c>
      <c r="AY47" s="138">
        <v>0</v>
      </c>
      <c r="AZ47" s="138">
        <v>0</v>
      </c>
      <c r="BA47" s="138">
        <v>0</v>
      </c>
      <c r="BB47" s="138">
        <v>0</v>
      </c>
      <c r="BC47" s="138">
        <v>0</v>
      </c>
      <c r="BD47" s="138">
        <v>0</v>
      </c>
      <c r="BE47" s="138">
        <v>0</v>
      </c>
      <c r="BF47" s="138">
        <v>0</v>
      </c>
      <c r="BG47" s="138">
        <v>0</v>
      </c>
      <c r="BH47" s="138">
        <v>0</v>
      </c>
      <c r="BI47" s="142">
        <v>0</v>
      </c>
      <c r="BJ47" t="s">
        <v>127</v>
      </c>
    </row>
    <row r="48" spans="3:63" x14ac:dyDescent="0.25">
      <c r="AF48" s="77" t="s">
        <v>49</v>
      </c>
      <c r="AG48" s="16" t="s">
        <v>47</v>
      </c>
      <c r="AH48" s="16" t="s">
        <v>15</v>
      </c>
      <c r="AI48" s="16" t="s">
        <v>3</v>
      </c>
      <c r="AJ48" s="95" t="s">
        <v>115</v>
      </c>
      <c r="AK48" s="44">
        <v>1.1429999999999999E-3</v>
      </c>
      <c r="AL48" s="138">
        <v>1.1429999999999999E-3</v>
      </c>
      <c r="AM48" s="138">
        <v>1.1429999999999999E-3</v>
      </c>
      <c r="AN48" s="138">
        <v>1.1429999999999999E-3</v>
      </c>
      <c r="AO48" s="138">
        <v>1.1429999999999999E-3</v>
      </c>
      <c r="AP48" s="138">
        <v>1.1429999999999999E-3</v>
      </c>
      <c r="AQ48" s="138">
        <v>1.1429999999999999E-3</v>
      </c>
      <c r="AR48" s="138">
        <v>1.1429999999999999E-3</v>
      </c>
      <c r="AS48" s="138">
        <v>1.1429999999999999E-3</v>
      </c>
      <c r="AT48" s="138">
        <v>1.1429999999999999E-3</v>
      </c>
      <c r="AU48" s="138">
        <v>1.1429999999999999E-3</v>
      </c>
      <c r="AV48" s="138">
        <v>1.1429999999999999E-3</v>
      </c>
      <c r="AW48" s="138">
        <v>1.1429999999999999E-3</v>
      </c>
      <c r="AX48" s="138">
        <v>1.1429999999999999E-3</v>
      </c>
      <c r="AY48" s="138">
        <v>1.1429999999999999E-3</v>
      </c>
      <c r="AZ48" s="138">
        <v>1.1429999999999999E-3</v>
      </c>
      <c r="BA48" s="138">
        <v>1.1429999999999999E-3</v>
      </c>
      <c r="BB48" s="138">
        <v>1.1429999999999999E-3</v>
      </c>
      <c r="BC48" s="138">
        <v>1.1429999999999999E-3</v>
      </c>
      <c r="BD48" s="138">
        <v>1.1429999999999999E-3</v>
      </c>
      <c r="BE48" s="138">
        <v>1.1429999999999999E-3</v>
      </c>
      <c r="BF48" s="138">
        <v>1.1429999999999999E-3</v>
      </c>
      <c r="BG48" s="138">
        <v>1.1429999999999999E-3</v>
      </c>
      <c r="BH48" s="138">
        <v>1.1429999999999999E-3</v>
      </c>
      <c r="BI48" s="142">
        <v>1.1429999999999999E-3</v>
      </c>
      <c r="BJ48" t="s">
        <v>126</v>
      </c>
    </row>
    <row r="49" spans="32:63" x14ac:dyDescent="0.25">
      <c r="AF49" s="77" t="s">
        <v>49</v>
      </c>
      <c r="AG49" s="16" t="s">
        <v>47</v>
      </c>
      <c r="AH49" s="16" t="s">
        <v>15</v>
      </c>
      <c r="AI49" s="16" t="s">
        <v>4</v>
      </c>
      <c r="AJ49" s="95" t="s">
        <v>108</v>
      </c>
      <c r="AK49" s="44">
        <v>6.6243999999999997E-2</v>
      </c>
      <c r="AL49" s="138">
        <v>6.6033393316798583E-2</v>
      </c>
      <c r="AM49" s="138">
        <v>6.6548278962954455E-2</v>
      </c>
      <c r="AN49" s="138">
        <v>6.8620454518428797E-2</v>
      </c>
      <c r="AO49" s="138">
        <v>7.2051897860429384E-2</v>
      </c>
      <c r="AP49" s="138">
        <v>7.4561552094193934E-2</v>
      </c>
      <c r="AQ49" s="138">
        <v>7.5338946512588711E-2</v>
      </c>
      <c r="AR49" s="138">
        <v>7.7239933183334927E-2</v>
      </c>
      <c r="AS49" s="138">
        <v>7.8102751631646233E-2</v>
      </c>
      <c r="AT49" s="138">
        <v>7.8635513069940696E-2</v>
      </c>
      <c r="AU49" s="138">
        <v>7.9757015620952595E-2</v>
      </c>
      <c r="AV49" s="138">
        <v>8.0896028413432491E-2</v>
      </c>
      <c r="AW49" s="138">
        <v>8.2194253248828564E-2</v>
      </c>
      <c r="AX49" s="138">
        <v>8.3962633080393381E-2</v>
      </c>
      <c r="AY49" s="138">
        <v>8.6222764295322663E-2</v>
      </c>
      <c r="AZ49" s="138">
        <v>8.8107080750971858E-2</v>
      </c>
      <c r="BA49" s="138">
        <v>9.0088640272203022E-2</v>
      </c>
      <c r="BB49" s="138">
        <v>9.2191757728983623E-2</v>
      </c>
      <c r="BC49" s="138">
        <v>9.4014206356190677E-2</v>
      </c>
      <c r="BD49" s="138">
        <v>9.6089785008559456E-2</v>
      </c>
      <c r="BE49" s="138">
        <v>9.7884842657979643E-2</v>
      </c>
      <c r="BF49" s="138">
        <v>9.9932221995584922E-2</v>
      </c>
      <c r="BG49" s="138">
        <v>0.1019789157510682</v>
      </c>
      <c r="BH49" s="138">
        <v>0.10411091959947644</v>
      </c>
      <c r="BI49" s="142">
        <v>0.10648160297213803</v>
      </c>
      <c r="BJ49" t="s">
        <v>92</v>
      </c>
      <c r="BK49" s="2" t="s">
        <v>18</v>
      </c>
    </row>
    <row r="50" spans="32:63" x14ac:dyDescent="0.25">
      <c r="AF50" s="77" t="s">
        <v>49</v>
      </c>
      <c r="AG50" s="16" t="s">
        <v>47</v>
      </c>
      <c r="AH50" s="16" t="s">
        <v>15</v>
      </c>
      <c r="AI50" s="16" t="s">
        <v>4</v>
      </c>
      <c r="AJ50" s="95" t="s">
        <v>110</v>
      </c>
      <c r="AK50" s="44">
        <v>1.805E-3</v>
      </c>
      <c r="AL50" s="138">
        <v>1.7992614415920153E-3</v>
      </c>
      <c r="AM50" s="138">
        <v>1.8132909173379141E-3</v>
      </c>
      <c r="AN50" s="138">
        <v>1.8697530403623572E-3</v>
      </c>
      <c r="AO50" s="138">
        <v>1.9632521532225566E-3</v>
      </c>
      <c r="AP50" s="138">
        <v>2.0316345862269802E-3</v>
      </c>
      <c r="AQ50" s="138">
        <v>2.0528168355658269E-3</v>
      </c>
      <c r="AR50" s="138">
        <v>2.1046144465297918E-3</v>
      </c>
      <c r="AS50" s="138">
        <v>2.1281243085429845E-3</v>
      </c>
      <c r="AT50" s="138">
        <v>2.1426408594173506E-3</v>
      </c>
      <c r="AU50" s="138">
        <v>2.1731992813812488E-3</v>
      </c>
      <c r="AV50" s="138">
        <v>2.2042348180400587E-3</v>
      </c>
      <c r="AW50" s="138">
        <v>2.2396085247590055E-3</v>
      </c>
      <c r="AX50" s="138">
        <v>2.2877928976225777E-3</v>
      </c>
      <c r="AY50" s="138">
        <v>2.3493763896059628E-3</v>
      </c>
      <c r="AZ50" s="138">
        <v>2.4007197747041879E-3</v>
      </c>
      <c r="BA50" s="138">
        <v>2.4547128146145528E-3</v>
      </c>
      <c r="BB50" s="138">
        <v>2.5120180348532006E-3</v>
      </c>
      <c r="BC50" s="138">
        <v>2.5616756607832283E-3</v>
      </c>
      <c r="BD50" s="138">
        <v>2.6182305105435935E-3</v>
      </c>
      <c r="BE50" s="138">
        <v>2.6671417939383682E-3</v>
      </c>
      <c r="BF50" s="138">
        <v>2.7229282757990276E-3</v>
      </c>
      <c r="BG50" s="138">
        <v>2.7786960770889153E-3</v>
      </c>
      <c r="BH50" s="138">
        <v>2.8367883865264018E-3</v>
      </c>
      <c r="BI50" s="142">
        <v>2.9013841761474117E-3</v>
      </c>
      <c r="BJ50" t="s">
        <v>92</v>
      </c>
    </row>
    <row r="51" spans="32:63" x14ac:dyDescent="0.25">
      <c r="AF51" s="77" t="s">
        <v>49</v>
      </c>
      <c r="AG51" s="16" t="s">
        <v>47</v>
      </c>
      <c r="AH51" s="16" t="s">
        <v>15</v>
      </c>
      <c r="AI51" s="16" t="s">
        <v>4</v>
      </c>
      <c r="AJ51" s="95" t="s">
        <v>112</v>
      </c>
      <c r="AK51" s="44">
        <v>5.3699075855172217E-3</v>
      </c>
      <c r="AL51" s="138">
        <v>5.352835270655742E-3</v>
      </c>
      <c r="AM51" s="138">
        <v>5.3945732142727685E-3</v>
      </c>
      <c r="AN51" s="138">
        <v>5.5625490495765711E-3</v>
      </c>
      <c r="AO51" s="138">
        <v>5.8407105982674935E-3</v>
      </c>
      <c r="AP51" s="138">
        <v>6.0441495709581171E-3</v>
      </c>
      <c r="AQ51" s="138">
        <v>6.1071671451425995E-3</v>
      </c>
      <c r="AR51" s="138">
        <v>6.261265972858426E-3</v>
      </c>
      <c r="AS51" s="138">
        <v>6.3312082367692878E-3</v>
      </c>
      <c r="AT51" s="138">
        <v>6.3743952376866314E-3</v>
      </c>
      <c r="AU51" s="138">
        <v>6.4653070946979188E-3</v>
      </c>
      <c r="AV51" s="138">
        <v>6.5576383765398802E-3</v>
      </c>
      <c r="AW51" s="138">
        <v>6.6628757926273791E-3</v>
      </c>
      <c r="AX51" s="138">
        <v>6.8062251717650448E-3</v>
      </c>
      <c r="AY51" s="138">
        <v>6.9894371721773542E-3</v>
      </c>
      <c r="AZ51" s="138">
        <v>7.1421846697425004E-3</v>
      </c>
      <c r="BA51" s="138">
        <v>7.3028149382077662E-3</v>
      </c>
      <c r="BB51" s="138">
        <v>7.4732990029441927E-3</v>
      </c>
      <c r="BC51" s="138">
        <v>7.6210313365510799E-3</v>
      </c>
      <c r="BD51" s="138">
        <v>7.7892830355682386E-3</v>
      </c>
      <c r="BE51" s="138">
        <v>7.934794986659088E-3</v>
      </c>
      <c r="BF51" s="138">
        <v>8.10076077730334E-3</v>
      </c>
      <c r="BG51" s="138">
        <v>8.2666709929123065E-3</v>
      </c>
      <c r="BH51" s="138">
        <v>8.4394966622245351E-3</v>
      </c>
      <c r="BI51" s="142">
        <v>8.6316703024895414E-3</v>
      </c>
      <c r="BJ51" t="s">
        <v>92</v>
      </c>
    </row>
    <row r="52" spans="32:63" x14ac:dyDescent="0.25">
      <c r="AF52" s="77" t="s">
        <v>49</v>
      </c>
      <c r="AG52" s="16" t="s">
        <v>47</v>
      </c>
      <c r="AH52" s="16" t="s">
        <v>15</v>
      </c>
      <c r="AI52" s="16" t="s">
        <v>4</v>
      </c>
      <c r="AJ52" s="95" t="s">
        <v>114</v>
      </c>
      <c r="AK52" s="44">
        <v>3.241E-3</v>
      </c>
      <c r="AL52" s="138">
        <v>3.241E-3</v>
      </c>
      <c r="AM52" s="138">
        <v>3.241E-3</v>
      </c>
      <c r="AN52" s="138">
        <v>3.241E-3</v>
      </c>
      <c r="AO52" s="138">
        <v>3.241E-3</v>
      </c>
      <c r="AP52" s="138">
        <v>3.241E-3</v>
      </c>
      <c r="AQ52" s="138">
        <v>3.241E-3</v>
      </c>
      <c r="AR52" s="138">
        <v>3.241E-3</v>
      </c>
      <c r="AS52" s="138">
        <v>3.241E-3</v>
      </c>
      <c r="AT52" s="138">
        <v>3.241E-3</v>
      </c>
      <c r="AU52" s="138">
        <v>3.241E-3</v>
      </c>
      <c r="AV52" s="138">
        <v>1.3504166666666666E-3</v>
      </c>
      <c r="AW52" s="138">
        <v>0</v>
      </c>
      <c r="AX52" s="138">
        <v>0</v>
      </c>
      <c r="AY52" s="138">
        <v>0</v>
      </c>
      <c r="AZ52" s="138">
        <v>0</v>
      </c>
      <c r="BA52" s="138">
        <v>0</v>
      </c>
      <c r="BB52" s="138">
        <v>0</v>
      </c>
      <c r="BC52" s="138">
        <v>0</v>
      </c>
      <c r="BD52" s="138">
        <v>0</v>
      </c>
      <c r="BE52" s="138">
        <v>0</v>
      </c>
      <c r="BF52" s="138">
        <v>0</v>
      </c>
      <c r="BG52" s="138">
        <v>0</v>
      </c>
      <c r="BH52" s="138">
        <v>0</v>
      </c>
      <c r="BI52" s="142">
        <v>0</v>
      </c>
      <c r="BJ52" t="s">
        <v>127</v>
      </c>
    </row>
    <row r="53" spans="32:63" x14ac:dyDescent="0.25">
      <c r="AF53" s="77" t="s">
        <v>49</v>
      </c>
      <c r="AG53" s="16" t="s">
        <v>47</v>
      </c>
      <c r="AH53" s="16" t="s">
        <v>15</v>
      </c>
      <c r="AI53" s="16" t="s">
        <v>4</v>
      </c>
      <c r="AJ53" s="95" t="s">
        <v>115</v>
      </c>
      <c r="AK53" s="44">
        <v>1.1429999999999999E-3</v>
      </c>
      <c r="AL53" s="138">
        <v>1.1429999999999999E-3</v>
      </c>
      <c r="AM53" s="138">
        <v>1.1429999999999999E-3</v>
      </c>
      <c r="AN53" s="138">
        <v>1.1429999999999999E-3</v>
      </c>
      <c r="AO53" s="138">
        <v>1.1429999999999999E-3</v>
      </c>
      <c r="AP53" s="138">
        <v>1.1429999999999999E-3</v>
      </c>
      <c r="AQ53" s="138">
        <v>1.1429999999999999E-3</v>
      </c>
      <c r="AR53" s="138">
        <v>1.1429999999999999E-3</v>
      </c>
      <c r="AS53" s="138">
        <v>1.1429999999999999E-3</v>
      </c>
      <c r="AT53" s="138">
        <v>1.1429999999999999E-3</v>
      </c>
      <c r="AU53" s="138">
        <v>1.1429999999999999E-3</v>
      </c>
      <c r="AV53" s="138">
        <v>1.1429999999999999E-3</v>
      </c>
      <c r="AW53" s="138">
        <v>1.1429999999999999E-3</v>
      </c>
      <c r="AX53" s="138">
        <v>1.1429999999999999E-3</v>
      </c>
      <c r="AY53" s="138">
        <v>1.1429999999999999E-3</v>
      </c>
      <c r="AZ53" s="138">
        <v>1.1429999999999999E-3</v>
      </c>
      <c r="BA53" s="138">
        <v>1.1429999999999999E-3</v>
      </c>
      <c r="BB53" s="138">
        <v>1.1429999999999999E-3</v>
      </c>
      <c r="BC53" s="138">
        <v>1.1429999999999999E-3</v>
      </c>
      <c r="BD53" s="138">
        <v>1.1429999999999999E-3</v>
      </c>
      <c r="BE53" s="138">
        <v>1.1429999999999999E-3</v>
      </c>
      <c r="BF53" s="138">
        <v>1.1429999999999999E-3</v>
      </c>
      <c r="BG53" s="138">
        <v>1.1429999999999999E-3</v>
      </c>
      <c r="BH53" s="138">
        <v>1.1429999999999999E-3</v>
      </c>
      <c r="BI53" s="142">
        <v>1.1429999999999999E-3</v>
      </c>
      <c r="BJ53" t="s">
        <v>126</v>
      </c>
    </row>
    <row r="54" spans="32:63" x14ac:dyDescent="0.25">
      <c r="AF54" s="77" t="s">
        <v>49</v>
      </c>
      <c r="AG54" s="16" t="s">
        <v>47</v>
      </c>
      <c r="AH54" s="16" t="s">
        <v>16</v>
      </c>
      <c r="AI54" s="16" t="s">
        <v>4</v>
      </c>
      <c r="AJ54" s="95" t="s">
        <v>120</v>
      </c>
      <c r="AK54" s="44">
        <v>3.2093416005764874</v>
      </c>
      <c r="AL54" s="138">
        <v>3.1991382796756103</v>
      </c>
      <c r="AM54" s="138">
        <v>3.2240830886205365</v>
      </c>
      <c r="AN54" s="138">
        <v>3.324474357473286</v>
      </c>
      <c r="AO54" s="138">
        <v>3.4907184530518092</v>
      </c>
      <c r="AP54" s="138">
        <v>3.6123043738217429</v>
      </c>
      <c r="AQ54" s="138">
        <v>3.6499670186953965</v>
      </c>
      <c r="AR54" s="138">
        <v>3.7420646517575182</v>
      </c>
      <c r="AS54" s="138">
        <v>3.7838658585069651</v>
      </c>
      <c r="AT54" s="138">
        <v>3.8096767009546042</v>
      </c>
      <c r="AU54" s="138">
        <v>3.8640104487976563</v>
      </c>
      <c r="AV54" s="138">
        <v>3.9191925202078139</v>
      </c>
      <c r="AW54" s="138">
        <v>3.9820879820026667</v>
      </c>
      <c r="AX54" s="138">
        <v>4.0677611744285675</v>
      </c>
      <c r="AY54" s="138">
        <v>4.1772583836978452</v>
      </c>
      <c r="AZ54" s="138">
        <v>4.2685483901854635</v>
      </c>
      <c r="BA54" s="138">
        <v>4.3645495586762788</v>
      </c>
      <c r="BB54" s="138">
        <v>4.4664398784779911</v>
      </c>
      <c r="BC54" s="138">
        <v>4.5547325569727848</v>
      </c>
      <c r="BD54" s="138">
        <v>4.6552886966128373</v>
      </c>
      <c r="BE54" s="138">
        <v>4.7422543567438264</v>
      </c>
      <c r="BF54" s="138">
        <v>4.8414443162924252</v>
      </c>
      <c r="BG54" s="138">
        <v>4.9406010612521589</v>
      </c>
      <c r="BH54" s="138">
        <v>5.0438908481503786</v>
      </c>
      <c r="BI54" s="142">
        <v>5.1587440087336445</v>
      </c>
      <c r="BJ54" t="s">
        <v>121</v>
      </c>
    </row>
    <row r="55" spans="32:63" x14ac:dyDescent="0.25">
      <c r="AF55" s="77" t="s">
        <v>49</v>
      </c>
      <c r="AG55" s="16" t="s">
        <v>47</v>
      </c>
      <c r="AH55" s="16" t="s">
        <v>16</v>
      </c>
      <c r="AI55" s="16" t="s">
        <v>4</v>
      </c>
      <c r="AJ55" s="95" t="s">
        <v>122</v>
      </c>
      <c r="AK55" s="44">
        <v>6.5421753171563868</v>
      </c>
      <c r="AL55" s="138">
        <v>6.5213760622130197</v>
      </c>
      <c r="AM55" s="138">
        <v>6.5722255303224175</v>
      </c>
      <c r="AN55" s="138">
        <v>6.7768710193001231</v>
      </c>
      <c r="AO55" s="138">
        <v>7.1157561097876671</v>
      </c>
      <c r="AP55" s="138">
        <v>7.3636064506899599</v>
      </c>
      <c r="AQ55" s="138">
        <v>7.4403809597129271</v>
      </c>
      <c r="AR55" s="138">
        <v>7.6281200466581467</v>
      </c>
      <c r="AS55" s="138">
        <v>7.7133309269752992</v>
      </c>
      <c r="AT55" s="138">
        <v>7.7659457861556449</v>
      </c>
      <c r="AU55" s="138">
        <v>7.8767039877642127</v>
      </c>
      <c r="AV55" s="138">
        <v>7.9891914791126712</v>
      </c>
      <c r="AW55" s="138">
        <v>8.1174025544439861</v>
      </c>
      <c r="AX55" s="138">
        <v>8.2920455543446643</v>
      </c>
      <c r="AY55" s="138">
        <v>8.5152533112410627</v>
      </c>
      <c r="AZ55" s="138">
        <v>8.7013460684094071</v>
      </c>
      <c r="BA55" s="138">
        <v>8.8970424301821662</v>
      </c>
      <c r="BB55" s="138">
        <v>9.1047437029741296</v>
      </c>
      <c r="BC55" s="138">
        <v>9.2847264701032213</v>
      </c>
      <c r="BD55" s="138">
        <v>9.4897080447113922</v>
      </c>
      <c r="BE55" s="138">
        <v>9.6669857128309129</v>
      </c>
      <c r="BF55" s="138">
        <v>9.8691823580718001</v>
      </c>
      <c r="BG55" s="138">
        <v>10.071311296072233</v>
      </c>
      <c r="BH55" s="138">
        <v>10.281865353090813</v>
      </c>
      <c r="BI55" s="142">
        <v>10.515991104033084</v>
      </c>
      <c r="BJ55" t="s">
        <v>121</v>
      </c>
    </row>
    <row r="56" spans="32:63" x14ac:dyDescent="0.25">
      <c r="AF56" s="77" t="s">
        <v>49</v>
      </c>
      <c r="AG56" s="16" t="s">
        <v>47</v>
      </c>
      <c r="AH56" s="16" t="s">
        <v>15</v>
      </c>
      <c r="AI56" s="16" t="s">
        <v>5</v>
      </c>
      <c r="AJ56" s="95" t="s">
        <v>108</v>
      </c>
      <c r="AK56" s="44">
        <v>6.4402000000000001E-2</v>
      </c>
      <c r="AL56" s="138">
        <v>6.4197249507705806E-2</v>
      </c>
      <c r="AM56" s="138">
        <v>6.4697818093294376E-2</v>
      </c>
      <c r="AN56" s="138">
        <v>6.6712374130424676E-2</v>
      </c>
      <c r="AO56" s="138">
        <v>7.0048401757251577E-2</v>
      </c>
      <c r="AP56" s="138">
        <v>7.2488271812847629E-2</v>
      </c>
      <c r="AQ56" s="138">
        <v>7.324404977513041E-2</v>
      </c>
      <c r="AR56" s="138">
        <v>7.5092177055629733E-2</v>
      </c>
      <c r="AS56" s="138">
        <v>7.5931003722318716E-2</v>
      </c>
      <c r="AT56" s="138">
        <v>7.6448951040551924E-2</v>
      </c>
      <c r="AU56" s="138">
        <v>7.7539268764274347E-2</v>
      </c>
      <c r="AV56" s="138">
        <v>7.8646609834579426E-2</v>
      </c>
      <c r="AW56" s="138">
        <v>7.9908735851262874E-2</v>
      </c>
      <c r="AX56" s="138">
        <v>8.1627943597057759E-2</v>
      </c>
      <c r="AY56" s="138">
        <v>8.3825228943713692E-2</v>
      </c>
      <c r="AZ56" s="138">
        <v>8.5657149545982886E-2</v>
      </c>
      <c r="BA56" s="138">
        <v>8.7583609244768115E-2</v>
      </c>
      <c r="BB56" s="138">
        <v>8.9628246803665282E-2</v>
      </c>
      <c r="BC56" s="138">
        <v>9.1400019892388634E-2</v>
      </c>
      <c r="BD56" s="138">
        <v>9.3417884398907761E-2</v>
      </c>
      <c r="BE56" s="138">
        <v>9.5163028151367748E-2</v>
      </c>
      <c r="BF56" s="138">
        <v>9.7153477461500826E-2</v>
      </c>
      <c r="BG56" s="138">
        <v>9.9143260253008486E-2</v>
      </c>
      <c r="BH56" s="138">
        <v>0.10121598098009603</v>
      </c>
      <c r="BI56" s="142">
        <v>0.10352074443891723</v>
      </c>
      <c r="BJ56" t="s">
        <v>92</v>
      </c>
      <c r="BK56" s="15" t="s">
        <v>19</v>
      </c>
    </row>
    <row r="57" spans="32:63" x14ac:dyDescent="0.25">
      <c r="AF57" s="77" t="s">
        <v>49</v>
      </c>
      <c r="AG57" s="16" t="s">
        <v>47</v>
      </c>
      <c r="AH57" s="16" t="s">
        <v>15</v>
      </c>
      <c r="AI57" s="16" t="s">
        <v>5</v>
      </c>
      <c r="AJ57" s="95" t="s">
        <v>110</v>
      </c>
      <c r="AK57" s="44">
        <v>1.805E-3</v>
      </c>
      <c r="AL57" s="138">
        <v>1.7992614415920153E-3</v>
      </c>
      <c r="AM57" s="138">
        <v>1.8132909173379141E-3</v>
      </c>
      <c r="AN57" s="138">
        <v>1.8697530403623572E-3</v>
      </c>
      <c r="AO57" s="138">
        <v>1.9632521532225566E-3</v>
      </c>
      <c r="AP57" s="138">
        <v>2.0316345862269802E-3</v>
      </c>
      <c r="AQ57" s="138">
        <v>2.0528168355658269E-3</v>
      </c>
      <c r="AR57" s="138">
        <v>2.1046144465297918E-3</v>
      </c>
      <c r="AS57" s="138">
        <v>2.1281243085429845E-3</v>
      </c>
      <c r="AT57" s="138">
        <v>2.1426408594173506E-3</v>
      </c>
      <c r="AU57" s="138">
        <v>2.1731992813812488E-3</v>
      </c>
      <c r="AV57" s="138">
        <v>2.2042348180400587E-3</v>
      </c>
      <c r="AW57" s="138">
        <v>2.2396085247590055E-3</v>
      </c>
      <c r="AX57" s="138">
        <v>2.2877928976225777E-3</v>
      </c>
      <c r="AY57" s="138">
        <v>2.3493763896059628E-3</v>
      </c>
      <c r="AZ57" s="138">
        <v>2.4007197747041879E-3</v>
      </c>
      <c r="BA57" s="138">
        <v>2.4547128146145528E-3</v>
      </c>
      <c r="BB57" s="138">
        <v>2.5120180348532006E-3</v>
      </c>
      <c r="BC57" s="138">
        <v>2.5616756607832283E-3</v>
      </c>
      <c r="BD57" s="138">
        <v>2.6182305105435935E-3</v>
      </c>
      <c r="BE57" s="138">
        <v>2.6671417939383682E-3</v>
      </c>
      <c r="BF57" s="138">
        <v>2.7229282757990276E-3</v>
      </c>
      <c r="BG57" s="138">
        <v>2.7786960770889153E-3</v>
      </c>
      <c r="BH57" s="138">
        <v>2.8367883865264018E-3</v>
      </c>
      <c r="BI57" s="142">
        <v>2.9013841761474117E-3</v>
      </c>
      <c r="BJ57" t="s">
        <v>92</v>
      </c>
    </row>
    <row r="58" spans="32:63" x14ac:dyDescent="0.25">
      <c r="AF58" s="77" t="s">
        <v>49</v>
      </c>
      <c r="AG58" s="16" t="s">
        <v>47</v>
      </c>
      <c r="AH58" s="16" t="s">
        <v>15</v>
      </c>
      <c r="AI58" s="16" t="s">
        <v>5</v>
      </c>
      <c r="AJ58" s="95" t="s">
        <v>111</v>
      </c>
      <c r="AK58" s="44">
        <v>8.398739609988529E-3</v>
      </c>
      <c r="AL58" s="138">
        <v>8.3720378605118672E-3</v>
      </c>
      <c r="AM58" s="138">
        <v>8.437317591068352E-3</v>
      </c>
      <c r="AN58" s="138">
        <v>8.7000381833727478E-3</v>
      </c>
      <c r="AO58" s="138">
        <v>9.1350934203133279E-3</v>
      </c>
      <c r="AP58" s="138">
        <v>9.4532797076826557E-3</v>
      </c>
      <c r="AQ58" s="138">
        <v>9.551841589428265E-3</v>
      </c>
      <c r="AR58" s="138">
        <v>9.7928580143068419E-3</v>
      </c>
      <c r="AS58" s="138">
        <v>9.9022503740384561E-3</v>
      </c>
      <c r="AT58" s="138">
        <v>9.9697964853010333E-3</v>
      </c>
      <c r="AU58" s="138">
        <v>1.0111986085836732E-2</v>
      </c>
      <c r="AV58" s="138">
        <v>1.0256395720769473E-2</v>
      </c>
      <c r="AW58" s="138">
        <v>1.0420991040311045E-2</v>
      </c>
      <c r="AX58" s="138">
        <v>1.0645194918954668E-2</v>
      </c>
      <c r="AY58" s="138">
        <v>1.0931745452717696E-2</v>
      </c>
      <c r="AZ58" s="138">
        <v>1.1170648345867479E-2</v>
      </c>
      <c r="BA58" s="138">
        <v>1.1421880192382092E-2</v>
      </c>
      <c r="BB58" s="138">
        <v>1.1688523750873753E-2</v>
      </c>
      <c r="BC58" s="138">
        <v>1.1919582736932765E-2</v>
      </c>
      <c r="BD58" s="138">
        <v>1.2182734790572282E-2</v>
      </c>
      <c r="BE58" s="138">
        <v>1.2410321013964562E-2</v>
      </c>
      <c r="BF58" s="138">
        <v>1.266989782000613E-2</v>
      </c>
      <c r="BG58" s="138">
        <v>1.292938770457973E-2</v>
      </c>
      <c r="BH58" s="138">
        <v>1.3199693621648056E-2</v>
      </c>
      <c r="BI58" s="142">
        <v>1.3500260500832799E-2</v>
      </c>
      <c r="BJ58" t="s">
        <v>92</v>
      </c>
    </row>
    <row r="59" spans="32:63" x14ac:dyDescent="0.25">
      <c r="AF59" s="77" t="s">
        <v>49</v>
      </c>
      <c r="AG59" s="16" t="s">
        <v>47</v>
      </c>
      <c r="AH59" s="16" t="s">
        <v>15</v>
      </c>
      <c r="AI59" s="16" t="s">
        <v>5</v>
      </c>
      <c r="AJ59" s="95" t="s">
        <v>112</v>
      </c>
      <c r="AK59" s="44">
        <v>4.1974260684137767E-2</v>
      </c>
      <c r="AL59" s="138">
        <v>4.1840813733130616E-2</v>
      </c>
      <c r="AM59" s="138">
        <v>4.2167061307767817E-2</v>
      </c>
      <c r="AN59" s="138">
        <v>4.3480056249932821E-2</v>
      </c>
      <c r="AO59" s="138">
        <v>4.5654325577871677E-2</v>
      </c>
      <c r="AP59" s="138">
        <v>4.7244520630028604E-2</v>
      </c>
      <c r="AQ59" s="138">
        <v>4.7737101935084091E-2</v>
      </c>
      <c r="AR59" s="138">
        <v>4.8941626270495184E-2</v>
      </c>
      <c r="AS59" s="138">
        <v>4.9488334900295659E-2</v>
      </c>
      <c r="AT59" s="138">
        <v>4.9825909133334546E-2</v>
      </c>
      <c r="AU59" s="138">
        <v>5.0536528063865598E-2</v>
      </c>
      <c r="AV59" s="138">
        <v>5.1258242028513243E-2</v>
      </c>
      <c r="AW59" s="138">
        <v>5.2080837700084051E-2</v>
      </c>
      <c r="AX59" s="138">
        <v>5.3201338213921874E-2</v>
      </c>
      <c r="AY59" s="138">
        <v>5.4633427713284818E-2</v>
      </c>
      <c r="AZ59" s="138">
        <v>5.582738928143937E-2</v>
      </c>
      <c r="BA59" s="138">
        <v>5.7082967083282435E-2</v>
      </c>
      <c r="BB59" s="138">
        <v>5.8415567777387101E-2</v>
      </c>
      <c r="BC59" s="138">
        <v>5.9570327963393961E-2</v>
      </c>
      <c r="BD59" s="138">
        <v>6.0885479213695241E-2</v>
      </c>
      <c r="BE59" s="138">
        <v>6.2022883623450376E-2</v>
      </c>
      <c r="BF59" s="138">
        <v>6.332016691002669E-2</v>
      </c>
      <c r="BG59" s="138">
        <v>6.461701579042721E-2</v>
      </c>
      <c r="BH59" s="138">
        <v>6.5967919801547786E-2</v>
      </c>
      <c r="BI59" s="142">
        <v>6.7470058589719523E-2</v>
      </c>
      <c r="BJ59" t="s">
        <v>92</v>
      </c>
    </row>
    <row r="60" spans="32:63" x14ac:dyDescent="0.25">
      <c r="AF60" s="77" t="s">
        <v>49</v>
      </c>
      <c r="AG60" s="16" t="s">
        <v>47</v>
      </c>
      <c r="AH60" s="16" t="s">
        <v>15</v>
      </c>
      <c r="AI60" s="16" t="s">
        <v>5</v>
      </c>
      <c r="AJ60" s="95" t="s">
        <v>114</v>
      </c>
      <c r="AK60" s="44">
        <v>3.241E-3</v>
      </c>
      <c r="AL60" s="138">
        <v>3.241E-3</v>
      </c>
      <c r="AM60" s="138">
        <v>3.241E-3</v>
      </c>
      <c r="AN60" s="138">
        <v>3.241E-3</v>
      </c>
      <c r="AO60" s="138">
        <v>3.241E-3</v>
      </c>
      <c r="AP60" s="138">
        <v>3.241E-3</v>
      </c>
      <c r="AQ60" s="138">
        <v>3.241E-3</v>
      </c>
      <c r="AR60" s="138">
        <v>3.241E-3</v>
      </c>
      <c r="AS60" s="138">
        <v>3.241E-3</v>
      </c>
      <c r="AT60" s="138">
        <v>3.241E-3</v>
      </c>
      <c r="AU60" s="138">
        <v>3.241E-3</v>
      </c>
      <c r="AV60" s="138">
        <v>1.3504166666666666E-3</v>
      </c>
      <c r="AW60" s="138">
        <v>0</v>
      </c>
      <c r="AX60" s="138">
        <v>0</v>
      </c>
      <c r="AY60" s="138">
        <v>0</v>
      </c>
      <c r="AZ60" s="138">
        <v>0</v>
      </c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0</v>
      </c>
      <c r="BH60" s="138">
        <v>0</v>
      </c>
      <c r="BI60" s="142">
        <v>0</v>
      </c>
      <c r="BJ60" t="s">
        <v>127</v>
      </c>
    </row>
    <row r="61" spans="32:63" x14ac:dyDescent="0.25">
      <c r="AF61" s="77" t="s">
        <v>49</v>
      </c>
      <c r="AG61" s="16" t="s">
        <v>47</v>
      </c>
      <c r="AH61" s="16" t="s">
        <v>15</v>
      </c>
      <c r="AI61" s="16" t="s">
        <v>5</v>
      </c>
      <c r="AJ61" s="95" t="s">
        <v>115</v>
      </c>
      <c r="AK61" s="44">
        <v>1.1429999999999999E-3</v>
      </c>
      <c r="AL61" s="138">
        <v>1.1429999999999999E-3</v>
      </c>
      <c r="AM61" s="138">
        <v>1.1429999999999999E-3</v>
      </c>
      <c r="AN61" s="138">
        <v>1.1429999999999999E-3</v>
      </c>
      <c r="AO61" s="138">
        <v>1.1429999999999999E-3</v>
      </c>
      <c r="AP61" s="138">
        <v>1.1429999999999999E-3</v>
      </c>
      <c r="AQ61" s="138">
        <v>1.1429999999999999E-3</v>
      </c>
      <c r="AR61" s="138">
        <v>1.1429999999999999E-3</v>
      </c>
      <c r="AS61" s="138">
        <v>1.1429999999999999E-3</v>
      </c>
      <c r="AT61" s="138">
        <v>1.1429999999999999E-3</v>
      </c>
      <c r="AU61" s="138">
        <v>1.1429999999999999E-3</v>
      </c>
      <c r="AV61" s="138">
        <v>1.1429999999999999E-3</v>
      </c>
      <c r="AW61" s="138">
        <v>1.1429999999999999E-3</v>
      </c>
      <c r="AX61" s="138">
        <v>1.1429999999999999E-3</v>
      </c>
      <c r="AY61" s="138">
        <v>1.1429999999999999E-3</v>
      </c>
      <c r="AZ61" s="138">
        <v>1.1429999999999999E-3</v>
      </c>
      <c r="BA61" s="138">
        <v>1.1429999999999999E-3</v>
      </c>
      <c r="BB61" s="138">
        <v>1.1429999999999999E-3</v>
      </c>
      <c r="BC61" s="138">
        <v>1.1429999999999999E-3</v>
      </c>
      <c r="BD61" s="138">
        <v>1.1429999999999999E-3</v>
      </c>
      <c r="BE61" s="138">
        <v>1.1429999999999999E-3</v>
      </c>
      <c r="BF61" s="138">
        <v>1.1429999999999999E-3</v>
      </c>
      <c r="BG61" s="138">
        <v>1.1429999999999999E-3</v>
      </c>
      <c r="BH61" s="138">
        <v>1.1429999999999999E-3</v>
      </c>
      <c r="BI61" s="142">
        <v>1.1429999999999999E-3</v>
      </c>
      <c r="BJ61" t="s">
        <v>126</v>
      </c>
    </row>
    <row r="62" spans="32:63" x14ac:dyDescent="0.25">
      <c r="AF62" s="77" t="s">
        <v>6</v>
      </c>
      <c r="AG62" s="16" t="s">
        <v>47</v>
      </c>
      <c r="AH62" s="16" t="s">
        <v>15</v>
      </c>
      <c r="AI62" s="16" t="s">
        <v>6</v>
      </c>
      <c r="AJ62" s="95" t="s">
        <v>90</v>
      </c>
      <c r="AK62" s="44">
        <v>6.6244999999999998E-2</v>
      </c>
      <c r="AL62" s="138">
        <v>6.702530101077972E-2</v>
      </c>
      <c r="AM62" s="138">
        <v>6.8621810259517468E-2</v>
      </c>
      <c r="AN62" s="138">
        <v>7.1501460491062013E-2</v>
      </c>
      <c r="AO62" s="138">
        <v>7.483658600264223E-2</v>
      </c>
      <c r="AP62" s="138">
        <v>7.8630980178448523E-2</v>
      </c>
      <c r="AQ62" s="138">
        <v>8.0429904394325194E-2</v>
      </c>
      <c r="AR62" s="138">
        <v>8.3287069726304133E-2</v>
      </c>
      <c r="AS62" s="138">
        <v>8.5139136623266026E-2</v>
      </c>
      <c r="AT62" s="138">
        <v>8.6678124796178146E-2</v>
      </c>
      <c r="AU62" s="138">
        <v>8.8910853728510209E-2</v>
      </c>
      <c r="AV62" s="138">
        <v>9.1192241797319648E-2</v>
      </c>
      <c r="AW62" s="138">
        <v>9.3749231894532867E-2</v>
      </c>
      <c r="AX62" s="138">
        <v>9.6740323471641632E-2</v>
      </c>
      <c r="AY62" s="138">
        <v>0.10030626054233482</v>
      </c>
      <c r="AZ62" s="138">
        <v>0.10355532867132805</v>
      </c>
      <c r="BA62" s="138">
        <v>0.10698260526369671</v>
      </c>
      <c r="BB62" s="138">
        <v>0.11058955245732693</v>
      </c>
      <c r="BC62" s="138">
        <v>0.11392291728210394</v>
      </c>
      <c r="BD62" s="138">
        <v>0.11768664121512702</v>
      </c>
      <c r="BE62" s="138">
        <v>0.12139489113763727</v>
      </c>
      <c r="BF62" s="138">
        <v>0.12503382630993443</v>
      </c>
      <c r="BG62" s="138">
        <v>0.12924552734096295</v>
      </c>
      <c r="BH62" s="138">
        <v>0.13371058332304347</v>
      </c>
      <c r="BI62" s="142">
        <v>0.13868503556102274</v>
      </c>
      <c r="BJ62" t="s">
        <v>92</v>
      </c>
      <c r="BK62" s="2" t="s">
        <v>13</v>
      </c>
    </row>
    <row r="63" spans="32:63" x14ac:dyDescent="0.25">
      <c r="AF63" s="77" t="s">
        <v>6</v>
      </c>
      <c r="AG63" s="16" t="s">
        <v>47</v>
      </c>
      <c r="AH63" s="16" t="s">
        <v>15</v>
      </c>
      <c r="AI63" s="16" t="s">
        <v>6</v>
      </c>
      <c r="AJ63" s="95" t="s">
        <v>93</v>
      </c>
      <c r="AK63" s="44">
        <v>1.805E-3</v>
      </c>
      <c r="AL63" s="138">
        <v>1.8262611264919224E-3</v>
      </c>
      <c r="AM63" s="138">
        <v>1.8697617558823914E-3</v>
      </c>
      <c r="AN63" s="138">
        <v>1.948224563157475E-3</v>
      </c>
      <c r="AO63" s="138">
        <v>2.0390978599859493E-3</v>
      </c>
      <c r="AP63" s="138">
        <v>2.1424850059944085E-3</v>
      </c>
      <c r="AQ63" s="138">
        <v>2.1915009046985733E-3</v>
      </c>
      <c r="AR63" s="138">
        <v>2.2693510582833263E-3</v>
      </c>
      <c r="AS63" s="138">
        <v>2.3198149536568071E-3</v>
      </c>
      <c r="AT63" s="138">
        <v>2.3617482867703461E-3</v>
      </c>
      <c r="AU63" s="138">
        <v>2.4225842098265669E-3</v>
      </c>
      <c r="AV63" s="138">
        <v>2.4847459648903612E-3</v>
      </c>
      <c r="AW63" s="138">
        <v>2.5544171419674211E-3</v>
      </c>
      <c r="AX63" s="138">
        <v>2.6359164294107204E-3</v>
      </c>
      <c r="AY63" s="138">
        <v>2.7330787271328304E-3</v>
      </c>
      <c r="AZ63" s="138">
        <v>2.821607189248202E-3</v>
      </c>
      <c r="BA63" s="138">
        <v>2.914991357853009E-3</v>
      </c>
      <c r="BB63" s="138">
        <v>3.013271072314516E-3</v>
      </c>
      <c r="BC63" s="138">
        <v>3.1040963951120474E-3</v>
      </c>
      <c r="BD63" s="138">
        <v>3.206647858605242E-3</v>
      </c>
      <c r="BE63" s="138">
        <v>3.3076878029049024E-3</v>
      </c>
      <c r="BF63" s="138">
        <v>3.4068391046785666E-3</v>
      </c>
      <c r="BG63" s="138">
        <v>3.5215967522143274E-3</v>
      </c>
      <c r="BH63" s="138">
        <v>3.6432576480956067E-3</v>
      </c>
      <c r="BI63" s="142">
        <v>3.7787982366615752E-3</v>
      </c>
      <c r="BJ63" t="s">
        <v>92</v>
      </c>
    </row>
    <row r="64" spans="32:63" x14ac:dyDescent="0.25">
      <c r="AF64" s="77" t="s">
        <v>6</v>
      </c>
      <c r="AG64" s="16" t="s">
        <v>47</v>
      </c>
      <c r="AH64" s="16" t="s">
        <v>15</v>
      </c>
      <c r="AI64" s="16" t="s">
        <v>6</v>
      </c>
      <c r="AJ64" s="95" t="s">
        <v>94</v>
      </c>
      <c r="AK64" s="44">
        <v>9.6469602929497925E-3</v>
      </c>
      <c r="AL64" s="138">
        <v>9.7605920065514315E-3</v>
      </c>
      <c r="AM64" s="138">
        <v>9.9930844411487609E-3</v>
      </c>
      <c r="AN64" s="138">
        <v>1.041243490444854E-2</v>
      </c>
      <c r="AO64" s="138">
        <v>1.0898114176578034E-2</v>
      </c>
      <c r="AP64" s="138">
        <v>1.1450674670951998E-2</v>
      </c>
      <c r="AQ64" s="138">
        <v>1.1712643883429743E-2</v>
      </c>
      <c r="AR64" s="138">
        <v>1.2128719972311823E-2</v>
      </c>
      <c r="AS64" s="138">
        <v>1.239842811352819E-2</v>
      </c>
      <c r="AT64" s="138">
        <v>1.2622544013526719E-2</v>
      </c>
      <c r="AU64" s="138">
        <v>1.2947686248489774E-2</v>
      </c>
      <c r="AV64" s="138">
        <v>1.3279914493830767E-2</v>
      </c>
      <c r="AW64" s="138">
        <v>1.3652277418387815E-2</v>
      </c>
      <c r="AX64" s="138">
        <v>1.4087856581750257E-2</v>
      </c>
      <c r="AY64" s="138">
        <v>1.4607147899255499E-2</v>
      </c>
      <c r="AZ64" s="138">
        <v>1.5080295023257105E-2</v>
      </c>
      <c r="BA64" s="138">
        <v>1.5579393841274113E-2</v>
      </c>
      <c r="BB64" s="138">
        <v>1.6104657277846192E-2</v>
      </c>
      <c r="BC64" s="138">
        <v>1.6590080149104992E-2</v>
      </c>
      <c r="BD64" s="138">
        <v>1.7138174274480472E-2</v>
      </c>
      <c r="BE64" s="138">
        <v>1.767818997013736E-2</v>
      </c>
      <c r="BF64" s="138">
        <v>1.8208111671635874E-2</v>
      </c>
      <c r="BG64" s="138">
        <v>1.8821442679441865E-2</v>
      </c>
      <c r="BH64" s="138">
        <v>1.9471668625021588E-2</v>
      </c>
      <c r="BI64" s="142">
        <v>2.0196075647724604E-2</v>
      </c>
      <c r="BJ64" t="s">
        <v>92</v>
      </c>
    </row>
    <row r="65" spans="32:63" x14ac:dyDescent="0.25">
      <c r="AF65" s="77" t="s">
        <v>6</v>
      </c>
      <c r="AG65" s="16" t="s">
        <v>47</v>
      </c>
      <c r="AH65" s="16" t="s">
        <v>15</v>
      </c>
      <c r="AI65" s="16" t="s">
        <v>6</v>
      </c>
      <c r="AJ65" s="95" t="s">
        <v>95</v>
      </c>
      <c r="AK65" s="44">
        <v>3.174642065943116E-2</v>
      </c>
      <c r="AL65" s="138">
        <v>3.2120362302259939E-2</v>
      </c>
      <c r="AM65" s="138">
        <v>3.2885453315877583E-2</v>
      </c>
      <c r="AN65" s="138">
        <v>3.4265460676472972E-2</v>
      </c>
      <c r="AO65" s="138">
        <v>3.5863744281916798E-2</v>
      </c>
      <c r="AP65" s="138">
        <v>3.768212202594038E-2</v>
      </c>
      <c r="AQ65" s="138">
        <v>3.8544215842706293E-2</v>
      </c>
      <c r="AR65" s="138">
        <v>3.9913447822818707E-2</v>
      </c>
      <c r="AS65" s="138">
        <v>4.0801009069710695E-2</v>
      </c>
      <c r="AT65" s="138">
        <v>4.1538534406372445E-2</v>
      </c>
      <c r="AU65" s="138">
        <v>4.26085193396398E-2</v>
      </c>
      <c r="AV65" s="138">
        <v>4.3701823065503367E-2</v>
      </c>
      <c r="AW65" s="138">
        <v>4.492720284130728E-2</v>
      </c>
      <c r="AX65" s="138">
        <v>4.6360615950791419E-2</v>
      </c>
      <c r="AY65" s="138">
        <v>4.8069510784986988E-2</v>
      </c>
      <c r="AZ65" s="138">
        <v>4.9626553332713909E-2</v>
      </c>
      <c r="BA65" s="138">
        <v>5.1268998263162356E-2</v>
      </c>
      <c r="BB65" s="138">
        <v>5.2997546272904067E-2</v>
      </c>
      <c r="BC65" s="138">
        <v>5.459498610894787E-2</v>
      </c>
      <c r="BD65" s="138">
        <v>5.6398665831549115E-2</v>
      </c>
      <c r="BE65" s="138">
        <v>5.8175760887029727E-2</v>
      </c>
      <c r="BF65" s="138">
        <v>5.9919638413365992E-2</v>
      </c>
      <c r="BG65" s="138">
        <v>6.1938001046361553E-2</v>
      </c>
      <c r="BH65" s="138">
        <v>6.4077778319741249E-2</v>
      </c>
      <c r="BI65" s="142">
        <v>6.6461672248296438E-2</v>
      </c>
      <c r="BJ65" t="s">
        <v>92</v>
      </c>
    </row>
    <row r="66" spans="32:63" x14ac:dyDescent="0.25">
      <c r="AF66" s="77" t="s">
        <v>6</v>
      </c>
      <c r="AG66" s="16" t="s">
        <v>47</v>
      </c>
      <c r="AH66" s="16" t="s">
        <v>15</v>
      </c>
      <c r="AI66" s="16" t="s">
        <v>6</v>
      </c>
      <c r="AJ66" s="95" t="s">
        <v>97</v>
      </c>
      <c r="AK66" s="44">
        <v>-2.8180000000000002E-3</v>
      </c>
      <c r="AL66" s="138">
        <v>-2.8180000000000002E-3</v>
      </c>
      <c r="AM66" s="138">
        <v>-2.8180000000000002E-3</v>
      </c>
      <c r="AN66" s="138">
        <v>-2.8180000000000002E-3</v>
      </c>
      <c r="AO66" s="138">
        <v>-2.8180000000000002E-3</v>
      </c>
      <c r="AP66" s="138">
        <v>-2.8180000000000002E-3</v>
      </c>
      <c r="AQ66" s="138">
        <v>-2.8180000000000002E-3</v>
      </c>
      <c r="AR66" s="138">
        <v>-2.8180000000000002E-3</v>
      </c>
      <c r="AS66" s="138">
        <v>-2.8180000000000002E-3</v>
      </c>
      <c r="AT66" s="138">
        <v>-2.8180000000000002E-3</v>
      </c>
      <c r="AU66" s="138">
        <v>-2.8180000000000002E-3</v>
      </c>
      <c r="AV66" s="138">
        <v>-2.8180000000000002E-3</v>
      </c>
      <c r="AW66" s="138">
        <v>-2.8180000000000002E-3</v>
      </c>
      <c r="AX66" s="138">
        <v>-2.8180000000000002E-3</v>
      </c>
      <c r="AY66" s="138">
        <v>-2.8180000000000002E-3</v>
      </c>
      <c r="AZ66" s="138">
        <v>-2.8180000000000002E-3</v>
      </c>
      <c r="BA66" s="138">
        <v>-2.8180000000000002E-3</v>
      </c>
      <c r="BB66" s="138">
        <v>-2.8180000000000002E-3</v>
      </c>
      <c r="BC66" s="138">
        <v>-2.8180000000000002E-3</v>
      </c>
      <c r="BD66" s="138">
        <v>-2.8180000000000002E-3</v>
      </c>
      <c r="BE66" s="138">
        <v>-2.8180000000000002E-3</v>
      </c>
      <c r="BF66" s="138">
        <v>-2.8180000000000002E-3</v>
      </c>
      <c r="BG66" s="138">
        <v>-2.8180000000000002E-3</v>
      </c>
      <c r="BH66" s="138">
        <v>-2.8180000000000002E-3</v>
      </c>
      <c r="BI66" s="142">
        <v>-2.8180000000000002E-3</v>
      </c>
      <c r="BJ66" t="s">
        <v>126</v>
      </c>
    </row>
    <row r="67" spans="32:63" x14ac:dyDescent="0.25">
      <c r="AF67" s="77" t="s">
        <v>6</v>
      </c>
      <c r="AG67" s="16" t="s">
        <v>47</v>
      </c>
      <c r="AH67" s="16" t="s">
        <v>15</v>
      </c>
      <c r="AI67" s="16" t="s">
        <v>6</v>
      </c>
      <c r="AJ67" s="95" t="s">
        <v>99</v>
      </c>
      <c r="AK67" s="44">
        <v>3.241E-3</v>
      </c>
      <c r="AL67" s="138">
        <v>3.279175795545884E-3</v>
      </c>
      <c r="AM67" s="138">
        <v>3.3572841278752524E-3</v>
      </c>
      <c r="AN67" s="138">
        <v>3.4981694233758315E-3</v>
      </c>
      <c r="AO67" s="138">
        <v>3.6613385951326663E-3</v>
      </c>
      <c r="AP67" s="138">
        <v>3.8469772323700153E-3</v>
      </c>
      <c r="AQ67" s="138">
        <v>3.9349886050571055E-3</v>
      </c>
      <c r="AR67" s="138">
        <v>4.0747738392777066E-3</v>
      </c>
      <c r="AS67" s="138">
        <v>4.1653851882557961E-3</v>
      </c>
      <c r="AT67" s="138">
        <v>4.2406793337521837E-3</v>
      </c>
      <c r="AU67" s="138">
        <v>4.3499143623534093E-3</v>
      </c>
      <c r="AV67" s="138">
        <v>4.4615300123045211E-3</v>
      </c>
      <c r="AW67" s="138">
        <v>4.5866293391226658E-3</v>
      </c>
      <c r="AX67" s="138">
        <v>4.7329668408421849E-3</v>
      </c>
      <c r="AY67" s="138">
        <v>4.9074283405193923E-3</v>
      </c>
      <c r="AZ67" s="138">
        <v>5.0663872024118688E-3</v>
      </c>
      <c r="BA67" s="138">
        <v>5.2340648148485325E-3</v>
      </c>
      <c r="BB67" s="138">
        <v>5.4105327121170893E-3</v>
      </c>
      <c r="BC67" s="138">
        <v>5.5736157432455108E-3</v>
      </c>
      <c r="BD67" s="138">
        <v>5.757753855811407E-3</v>
      </c>
      <c r="BE67" s="138">
        <v>5.9391779330829854E-3</v>
      </c>
      <c r="BF67" s="138">
        <v>6.1172108245225679E-3</v>
      </c>
      <c r="BG67" s="138">
        <v>6.3232659689344238E-3</v>
      </c>
      <c r="BH67" s="138">
        <v>6.5417163642536632E-3</v>
      </c>
      <c r="BI67" s="142">
        <v>6.7850886897618647E-3</v>
      </c>
      <c r="BJ67" t="s">
        <v>127</v>
      </c>
    </row>
    <row r="68" spans="32:63" x14ac:dyDescent="0.25">
      <c r="AF68" s="77" t="s">
        <v>6</v>
      </c>
      <c r="AG68" s="16" t="s">
        <v>47</v>
      </c>
      <c r="AH68" s="16" t="s">
        <v>15</v>
      </c>
      <c r="AI68" s="16" t="s">
        <v>6</v>
      </c>
      <c r="AJ68" s="95" t="s">
        <v>102</v>
      </c>
      <c r="AK68" s="44">
        <v>1.3339999999999999E-3</v>
      </c>
      <c r="AL68" s="138">
        <v>1.3497132092743626E-3</v>
      </c>
      <c r="AM68" s="138">
        <v>1.381862704901446E-3</v>
      </c>
      <c r="AN68" s="138">
        <v>1.4398512837961615E-3</v>
      </c>
      <c r="AO68" s="138">
        <v>1.5070119364106683E-3</v>
      </c>
      <c r="AP68" s="138">
        <v>1.5834210515216292E-3</v>
      </c>
      <c r="AQ68" s="138">
        <v>1.6196466520043747E-3</v>
      </c>
      <c r="AR68" s="138">
        <v>1.6771824441828018E-3</v>
      </c>
      <c r="AS68" s="138">
        <v>1.7144781984366651E-3</v>
      </c>
      <c r="AT68" s="138">
        <v>1.7454693709427376E-3</v>
      </c>
      <c r="AU68" s="138">
        <v>1.7904306570130971E-3</v>
      </c>
      <c r="AV68" s="138">
        <v>1.8363718100630148E-3</v>
      </c>
      <c r="AW68" s="138">
        <v>1.8878628628169194E-3</v>
      </c>
      <c r="AX68" s="138">
        <v>1.9480955771932968E-3</v>
      </c>
      <c r="AY68" s="138">
        <v>2.0199041673103577E-3</v>
      </c>
      <c r="AZ68" s="138">
        <v>2.0853318506687544E-3</v>
      </c>
      <c r="BA68" s="138">
        <v>2.1543481835877639E-3</v>
      </c>
      <c r="BB68" s="138">
        <v>2.226982609677321E-3</v>
      </c>
      <c r="BC68" s="138">
        <v>2.2941078066922279E-3</v>
      </c>
      <c r="BD68" s="138">
        <v>2.3698993038112981E-3</v>
      </c>
      <c r="BE68" s="138">
        <v>2.4445737003186371E-3</v>
      </c>
      <c r="BF68" s="138">
        <v>2.517852280133633E-3</v>
      </c>
      <c r="BG68" s="138">
        <v>2.6026648573151869E-3</v>
      </c>
      <c r="BH68" s="138">
        <v>2.6925793365980828E-3</v>
      </c>
      <c r="BI68" s="142">
        <v>2.7927517161809093E-3</v>
      </c>
      <c r="BJ68" t="s">
        <v>126</v>
      </c>
    </row>
    <row r="69" spans="32:63" x14ac:dyDescent="0.25">
      <c r="AF69" s="77" t="s">
        <v>49</v>
      </c>
      <c r="AG69" s="16" t="s">
        <v>48</v>
      </c>
      <c r="AH69" s="16" t="s">
        <v>15</v>
      </c>
      <c r="AI69" s="16" t="s">
        <v>2</v>
      </c>
      <c r="AJ69" s="95" t="s">
        <v>108</v>
      </c>
      <c r="AK69" s="44">
        <v>6.2796000000000005E-2</v>
      </c>
      <c r="AL69" s="138">
        <v>6.3063601734966501E-2</v>
      </c>
      <c r="AM69" s="138">
        <v>6.4472914713221127E-2</v>
      </c>
      <c r="AN69" s="138">
        <v>6.5835334079469801E-2</v>
      </c>
      <c r="AO69" s="138">
        <v>6.9385377034876211E-2</v>
      </c>
      <c r="AP69" s="138">
        <v>7.2009752465121341E-2</v>
      </c>
      <c r="AQ69" s="138">
        <v>7.200492339557106E-2</v>
      </c>
      <c r="AR69" s="138">
        <v>7.3086643166743334E-2</v>
      </c>
      <c r="AS69" s="138">
        <v>7.3163753601511949E-2</v>
      </c>
      <c r="AT69" s="138">
        <v>7.2807515899251052E-2</v>
      </c>
      <c r="AU69" s="138">
        <v>7.3238610747774907E-2</v>
      </c>
      <c r="AV69" s="138">
        <v>7.3944347270014699E-2</v>
      </c>
      <c r="AW69" s="138">
        <v>7.4695584439684201E-2</v>
      </c>
      <c r="AX69" s="138">
        <v>7.6227421083639182E-2</v>
      </c>
      <c r="AY69" s="138">
        <v>7.7941662287151256E-2</v>
      </c>
      <c r="AZ69" s="138">
        <v>7.9270888441694512E-2</v>
      </c>
      <c r="BA69" s="138">
        <v>8.0684147324097455E-2</v>
      </c>
      <c r="BB69" s="138">
        <v>8.1985878860424813E-2</v>
      </c>
      <c r="BC69" s="138">
        <v>8.3148118803563639E-2</v>
      </c>
      <c r="BD69" s="138">
        <v>8.5033462956122324E-2</v>
      </c>
      <c r="BE69" s="138">
        <v>8.6701398296574847E-2</v>
      </c>
      <c r="BF69" s="138">
        <v>8.8194586955223295E-2</v>
      </c>
      <c r="BG69" s="138">
        <v>8.984045894513272E-2</v>
      </c>
      <c r="BH69" s="138">
        <v>9.16168730922719E-2</v>
      </c>
      <c r="BI69" s="142">
        <v>9.3060368675666541E-2</v>
      </c>
      <c r="BJ69" t="s">
        <v>92</v>
      </c>
      <c r="BK69" s="2" t="s">
        <v>14</v>
      </c>
    </row>
    <row r="70" spans="32:63" x14ac:dyDescent="0.25">
      <c r="AF70" s="77" t="s">
        <v>49</v>
      </c>
      <c r="AG70" s="16" t="s">
        <v>48</v>
      </c>
      <c r="AH70" s="16" t="s">
        <v>15</v>
      </c>
      <c r="AI70" s="16" t="s">
        <v>2</v>
      </c>
      <c r="AJ70" s="95" t="s">
        <v>110</v>
      </c>
      <c r="AK70" s="44">
        <v>1.756E-3</v>
      </c>
      <c r="AL70" s="138">
        <v>1.7634830983916359E-3</v>
      </c>
      <c r="AM70" s="138">
        <v>1.8028925128418419E-3</v>
      </c>
      <c r="AN70" s="138">
        <v>1.8409906147453495E-3</v>
      </c>
      <c r="AO70" s="138">
        <v>1.9402624701134249E-3</v>
      </c>
      <c r="AP70" s="138">
        <v>2.013649361882175E-3</v>
      </c>
      <c r="AQ70" s="138">
        <v>2.0135143238840495E-3</v>
      </c>
      <c r="AR70" s="138">
        <v>2.0437630645391632E-3</v>
      </c>
      <c r="AS70" s="138">
        <v>2.0459193471599304E-3</v>
      </c>
      <c r="AT70" s="138">
        <v>2.0359576711746741E-3</v>
      </c>
      <c r="AU70" s="138">
        <v>2.0480126198021008E-3</v>
      </c>
      <c r="AV70" s="138">
        <v>2.0677475286028698E-3</v>
      </c>
      <c r="AW70" s="138">
        <v>2.0887547976954812E-3</v>
      </c>
      <c r="AX70" s="138">
        <v>2.1315904105814127E-3</v>
      </c>
      <c r="AY70" s="138">
        <v>2.1795267051442383E-3</v>
      </c>
      <c r="AZ70" s="138">
        <v>2.2166966065293261E-3</v>
      </c>
      <c r="BA70" s="138">
        <v>2.2562163625249238E-3</v>
      </c>
      <c r="BB70" s="138">
        <v>2.2926174163785265E-3</v>
      </c>
      <c r="BC70" s="138">
        <v>2.3251177880606682E-3</v>
      </c>
      <c r="BD70" s="138">
        <v>2.3778387309852664E-3</v>
      </c>
      <c r="BE70" s="138">
        <v>2.424480148557001E-3</v>
      </c>
      <c r="BF70" s="138">
        <v>2.4662350260107667E-3</v>
      </c>
      <c r="BG70" s="138">
        <v>2.5122594736552172E-3</v>
      </c>
      <c r="BH70" s="138">
        <v>2.5619343453409365E-3</v>
      </c>
      <c r="BI70" s="142">
        <v>2.6022996272767446E-3</v>
      </c>
      <c r="BJ70" t="s">
        <v>92</v>
      </c>
    </row>
    <row r="71" spans="32:63" x14ac:dyDescent="0.25">
      <c r="AF71" s="77" t="s">
        <v>49</v>
      </c>
      <c r="AG71" s="16" t="s">
        <v>48</v>
      </c>
      <c r="AH71" s="16" t="s">
        <v>15</v>
      </c>
      <c r="AI71" s="16" t="s">
        <v>2</v>
      </c>
      <c r="AJ71" s="95" t="s">
        <v>112</v>
      </c>
      <c r="AK71" s="44">
        <v>7.5232753904526609E-3</v>
      </c>
      <c r="AL71" s="138">
        <v>7.5553354189117333E-3</v>
      </c>
      <c r="AM71" s="138">
        <v>7.7241781739717467E-3</v>
      </c>
      <c r="AN71" s="138">
        <v>7.8874028393895231E-3</v>
      </c>
      <c r="AO71" s="138">
        <v>8.3127157701726774E-3</v>
      </c>
      <c r="AP71" s="138">
        <v>8.6271290941052799E-3</v>
      </c>
      <c r="AQ71" s="138">
        <v>8.6265505473808648E-3</v>
      </c>
      <c r="AR71" s="138">
        <v>8.7561459950817773E-3</v>
      </c>
      <c r="AS71" s="138">
        <v>8.7653842114688366E-3</v>
      </c>
      <c r="AT71" s="138">
        <v>8.722705150086411E-3</v>
      </c>
      <c r="AU71" s="138">
        <v>8.7743524726045709E-3</v>
      </c>
      <c r="AV71" s="138">
        <v>8.858903243512118E-3</v>
      </c>
      <c r="AW71" s="138">
        <v>8.9489052199273021E-3</v>
      </c>
      <c r="AX71" s="138">
        <v>9.1324269239476241E-3</v>
      </c>
      <c r="AY71" s="138">
        <v>9.3378016079988749E-3</v>
      </c>
      <c r="AZ71" s="138">
        <v>9.4970495603656068E-3</v>
      </c>
      <c r="BA71" s="138">
        <v>9.666365054510467E-3</v>
      </c>
      <c r="BB71" s="138">
        <v>9.8223190138745625E-3</v>
      </c>
      <c r="BC71" s="138">
        <v>9.9615611815606787E-3</v>
      </c>
      <c r="BD71" s="138">
        <v>1.0187434856085786E-2</v>
      </c>
      <c r="BE71" s="138">
        <v>1.0387261865763039E-2</v>
      </c>
      <c r="BF71" s="138">
        <v>1.0566153347528006E-2</v>
      </c>
      <c r="BG71" s="138">
        <v>1.0763337057278959E-2</v>
      </c>
      <c r="BH71" s="138">
        <v>1.0976160371445852E-2</v>
      </c>
      <c r="BI71" s="142">
        <v>1.1149098373846962E-2</v>
      </c>
      <c r="BJ71" t="s">
        <v>92</v>
      </c>
    </row>
    <row r="72" spans="32:63" x14ac:dyDescent="0.25">
      <c r="AF72" s="77" t="s">
        <v>49</v>
      </c>
      <c r="AG72" s="16" t="s">
        <v>48</v>
      </c>
      <c r="AH72" s="16" t="s">
        <v>15</v>
      </c>
      <c r="AI72" s="16" t="s">
        <v>2</v>
      </c>
      <c r="AJ72" s="95" t="s">
        <v>114</v>
      </c>
      <c r="AK72" s="44">
        <v>3.1519999999999999E-3</v>
      </c>
      <c r="AL72" s="138">
        <v>3.1519999999999999E-3</v>
      </c>
      <c r="AM72" s="138">
        <v>3.1519999999999999E-3</v>
      </c>
      <c r="AN72" s="138">
        <v>3.1519999999999999E-3</v>
      </c>
      <c r="AO72" s="138">
        <v>3.1519999999999999E-3</v>
      </c>
      <c r="AP72" s="138">
        <v>3.1519999999999999E-3</v>
      </c>
      <c r="AQ72" s="138">
        <v>3.1519999999999999E-3</v>
      </c>
      <c r="AR72" s="138">
        <v>3.1519999999999999E-3</v>
      </c>
      <c r="AS72" s="138">
        <v>3.1519999999999999E-3</v>
      </c>
      <c r="AT72" s="138">
        <v>3.1519999999999999E-3</v>
      </c>
      <c r="AU72" s="138">
        <v>3.1519999999999999E-3</v>
      </c>
      <c r="AV72" s="138">
        <v>1.3133333333333332E-3</v>
      </c>
      <c r="AW72" s="138">
        <v>0</v>
      </c>
      <c r="AX72" s="138">
        <v>0</v>
      </c>
      <c r="AY72" s="138">
        <v>0</v>
      </c>
      <c r="AZ72" s="138">
        <v>0</v>
      </c>
      <c r="BA72" s="138">
        <v>0</v>
      </c>
      <c r="BB72" s="138">
        <v>0</v>
      </c>
      <c r="BC72" s="138">
        <v>0</v>
      </c>
      <c r="BD72" s="138">
        <v>0</v>
      </c>
      <c r="BE72" s="138">
        <v>0</v>
      </c>
      <c r="BF72" s="138">
        <v>0</v>
      </c>
      <c r="BG72" s="138">
        <v>0</v>
      </c>
      <c r="BH72" s="138">
        <v>0</v>
      </c>
      <c r="BI72" s="142">
        <v>0</v>
      </c>
      <c r="BJ72" t="s">
        <v>127</v>
      </c>
    </row>
    <row r="73" spans="32:63" x14ac:dyDescent="0.25">
      <c r="AF73" s="77" t="s">
        <v>49</v>
      </c>
      <c r="AG73" s="16" t="s">
        <v>48</v>
      </c>
      <c r="AH73" s="16" t="s">
        <v>15</v>
      </c>
      <c r="AI73" s="16" t="s">
        <v>2</v>
      </c>
      <c r="AJ73" s="95" t="s">
        <v>115</v>
      </c>
      <c r="AK73" s="44">
        <v>1.1429999999999999E-3</v>
      </c>
      <c r="AL73" s="138">
        <v>1.1429999999999999E-3</v>
      </c>
      <c r="AM73" s="138">
        <v>1.1429999999999999E-3</v>
      </c>
      <c r="AN73" s="138">
        <v>1.1429999999999999E-3</v>
      </c>
      <c r="AO73" s="138">
        <v>1.1429999999999999E-3</v>
      </c>
      <c r="AP73" s="138">
        <v>1.1429999999999999E-3</v>
      </c>
      <c r="AQ73" s="138">
        <v>1.1429999999999999E-3</v>
      </c>
      <c r="AR73" s="138">
        <v>1.1429999999999999E-3</v>
      </c>
      <c r="AS73" s="138">
        <v>1.1429999999999999E-3</v>
      </c>
      <c r="AT73" s="138">
        <v>1.1429999999999999E-3</v>
      </c>
      <c r="AU73" s="138">
        <v>1.1429999999999999E-3</v>
      </c>
      <c r="AV73" s="138">
        <v>1.1429999999999999E-3</v>
      </c>
      <c r="AW73" s="138">
        <v>1.1429999999999999E-3</v>
      </c>
      <c r="AX73" s="138">
        <v>1.1429999999999999E-3</v>
      </c>
      <c r="AY73" s="138">
        <v>1.1429999999999999E-3</v>
      </c>
      <c r="AZ73" s="138">
        <v>1.1429999999999999E-3</v>
      </c>
      <c r="BA73" s="138">
        <v>1.1429999999999999E-3</v>
      </c>
      <c r="BB73" s="138">
        <v>1.1429999999999999E-3</v>
      </c>
      <c r="BC73" s="138">
        <v>1.1429999999999999E-3</v>
      </c>
      <c r="BD73" s="138">
        <v>1.1429999999999999E-3</v>
      </c>
      <c r="BE73" s="138">
        <v>1.1429999999999999E-3</v>
      </c>
      <c r="BF73" s="138">
        <v>1.1429999999999999E-3</v>
      </c>
      <c r="BG73" s="138">
        <v>1.1429999999999999E-3</v>
      </c>
      <c r="BH73" s="138">
        <v>1.1429999999999999E-3</v>
      </c>
      <c r="BI73" s="142">
        <v>1.1429999999999999E-3</v>
      </c>
      <c r="BJ73" t="s">
        <v>126</v>
      </c>
    </row>
    <row r="74" spans="32:63" x14ac:dyDescent="0.25">
      <c r="AF74" s="77" t="s">
        <v>49</v>
      </c>
      <c r="AG74" s="16" t="s">
        <v>48</v>
      </c>
      <c r="AH74" s="16" t="s">
        <v>16</v>
      </c>
      <c r="AI74" s="16" t="s">
        <v>2</v>
      </c>
      <c r="AJ74" s="95" t="s">
        <v>120</v>
      </c>
      <c r="AK74" s="44">
        <v>3.9007678599370577</v>
      </c>
      <c r="AL74" s="138">
        <v>3.9173907697883332</v>
      </c>
      <c r="AM74" s="138">
        <v>4.0049346065003508</v>
      </c>
      <c r="AN74" s="138">
        <v>4.089565501392042</v>
      </c>
      <c r="AO74" s="138">
        <v>4.310087405045862</v>
      </c>
      <c r="AP74" s="138">
        <v>4.4731086059298137</v>
      </c>
      <c r="AQ74" s="138">
        <v>4.4728086333313186</v>
      </c>
      <c r="AR74" s="138">
        <v>4.5400030042601562</v>
      </c>
      <c r="AS74" s="138">
        <v>4.5447929575312429</v>
      </c>
      <c r="AT74" s="138">
        <v>4.5226641502906997</v>
      </c>
      <c r="AU74" s="138">
        <v>4.5494429408140817</v>
      </c>
      <c r="AV74" s="138">
        <v>4.593281948768996</v>
      </c>
      <c r="AW74" s="138">
        <v>4.6399473702391028</v>
      </c>
      <c r="AX74" s="138">
        <v>4.7351021435911225</v>
      </c>
      <c r="AY74" s="138">
        <v>4.8415875406043041</v>
      </c>
      <c r="AZ74" s="138">
        <v>4.9241565364357278</v>
      </c>
      <c r="BA74" s="138">
        <v>5.0119454851943734</v>
      </c>
      <c r="BB74" s="138">
        <v>5.0928065677342209</v>
      </c>
      <c r="BC74" s="138">
        <v>5.1650026983115023</v>
      </c>
      <c r="BD74" s="138">
        <v>5.2821166844765646</v>
      </c>
      <c r="BE74" s="138">
        <v>5.3857256495139936</v>
      </c>
      <c r="BF74" s="138">
        <v>5.4784796836639131</v>
      </c>
      <c r="BG74" s="138">
        <v>5.5807181154081213</v>
      </c>
      <c r="BH74" s="138">
        <v>5.6910655772066123</v>
      </c>
      <c r="BI74" s="142">
        <v>5.7807327722137298</v>
      </c>
      <c r="BJ74" t="s">
        <v>121</v>
      </c>
    </row>
    <row r="75" spans="32:63" x14ac:dyDescent="0.25">
      <c r="AF75" s="77" t="s">
        <v>49</v>
      </c>
      <c r="AG75" s="16" t="s">
        <v>48</v>
      </c>
      <c r="AH75" s="16" t="s">
        <v>16</v>
      </c>
      <c r="AI75" s="16" t="s">
        <v>2</v>
      </c>
      <c r="AJ75" s="95" t="s">
        <v>122</v>
      </c>
      <c r="AK75" s="44">
        <v>4.2832696583134799</v>
      </c>
      <c r="AL75" s="138">
        <v>4.3015225787525848</v>
      </c>
      <c r="AM75" s="138">
        <v>4.3976507958177722</v>
      </c>
      <c r="AN75" s="138">
        <v>4.4905804335869224</v>
      </c>
      <c r="AO75" s="138">
        <v>4.7327262912307502</v>
      </c>
      <c r="AP75" s="138">
        <v>4.9117330377176653</v>
      </c>
      <c r="AQ75" s="138">
        <v>4.9114036503827618</v>
      </c>
      <c r="AR75" s="138">
        <v>4.9851869721653603</v>
      </c>
      <c r="AS75" s="138">
        <v>4.9904466190470682</v>
      </c>
      <c r="AT75" s="138">
        <v>4.9661479035040177</v>
      </c>
      <c r="AU75" s="138">
        <v>4.9955525707525279</v>
      </c>
      <c r="AV75" s="138">
        <v>5.043690347561137</v>
      </c>
      <c r="AW75" s="138">
        <v>5.0949316905613706</v>
      </c>
      <c r="AX75" s="138">
        <v>5.1994171580839055</v>
      </c>
      <c r="AY75" s="138">
        <v>5.3163443084443438</v>
      </c>
      <c r="AZ75" s="138">
        <v>5.4070098612947133</v>
      </c>
      <c r="BA75" s="138">
        <v>5.5034072256226727</v>
      </c>
      <c r="BB75" s="138">
        <v>5.5921973904870077</v>
      </c>
      <c r="BC75" s="138">
        <v>5.6714729348549051</v>
      </c>
      <c r="BD75" s="138">
        <v>5.8000708933894201</v>
      </c>
      <c r="BE75" s="138">
        <v>5.9138395543835767</v>
      </c>
      <c r="BF75" s="138">
        <v>6.0156888708325011</v>
      </c>
      <c r="BG75" s="138">
        <v>6.1279526066731131</v>
      </c>
      <c r="BH75" s="138">
        <v>6.2491205284681328</v>
      </c>
      <c r="BI75" s="142">
        <v>6.3475803162613653</v>
      </c>
      <c r="BJ75" t="s">
        <v>121</v>
      </c>
    </row>
    <row r="76" spans="32:63" x14ac:dyDescent="0.25">
      <c r="AF76" s="77" t="s">
        <v>49</v>
      </c>
      <c r="AG76" s="16" t="s">
        <v>48</v>
      </c>
      <c r="AH76" s="16" t="s">
        <v>15</v>
      </c>
      <c r="AI76" s="16" t="s">
        <v>3</v>
      </c>
      <c r="AJ76" s="95" t="s">
        <v>108</v>
      </c>
      <c r="AK76" s="44">
        <v>6.6244999999999998E-2</v>
      </c>
      <c r="AL76" s="138">
        <v>6.6527299460679909E-2</v>
      </c>
      <c r="AM76" s="138">
        <v>6.801401737654203E-2</v>
      </c>
      <c r="AN76" s="138">
        <v>6.9451266101256084E-2</v>
      </c>
      <c r="AO76" s="138">
        <v>7.3196291191721996E-2</v>
      </c>
      <c r="AP76" s="138">
        <v>7.5964807504490139E-2</v>
      </c>
      <c r="AQ76" s="138">
        <v>7.5959713203700943E-2</v>
      </c>
      <c r="AR76" s="138">
        <v>7.7100845222321676E-2</v>
      </c>
      <c r="AS76" s="138">
        <v>7.7182190861394967E-2</v>
      </c>
      <c r="AT76" s="138">
        <v>7.6806387202144805E-2</v>
      </c>
      <c r="AU76" s="138">
        <v>7.7261159452613984E-2</v>
      </c>
      <c r="AV76" s="138">
        <v>7.800565776326715E-2</v>
      </c>
      <c r="AW76" s="138">
        <v>7.8798155793472185E-2</v>
      </c>
      <c r="AX76" s="138">
        <v>8.0414126850208253E-2</v>
      </c>
      <c r="AY76" s="138">
        <v>8.2222520832733528E-2</v>
      </c>
      <c r="AZ76" s="138">
        <v>8.3624753245748973E-2</v>
      </c>
      <c r="BA76" s="138">
        <v>8.5115633790127321E-2</v>
      </c>
      <c r="BB76" s="138">
        <v>8.648886147380154E-2</v>
      </c>
      <c r="BC76" s="138">
        <v>8.7714936144691905E-2</v>
      </c>
      <c r="BD76" s="138">
        <v>8.970383071419076E-2</v>
      </c>
      <c r="BE76" s="138">
        <v>9.146337553596727E-2</v>
      </c>
      <c r="BF76" s="138">
        <v>9.303857591007017E-2</v>
      </c>
      <c r="BG76" s="138">
        <v>9.4774845576474878E-2</v>
      </c>
      <c r="BH76" s="138">
        <v>9.6648827281953481E-2</v>
      </c>
      <c r="BI76" s="142">
        <v>9.8171605244275595E-2</v>
      </c>
      <c r="BJ76" t="s">
        <v>92</v>
      </c>
      <c r="BK76" s="2" t="s">
        <v>17</v>
      </c>
    </row>
    <row r="77" spans="32:63" x14ac:dyDescent="0.25">
      <c r="AF77" s="77" t="s">
        <v>49</v>
      </c>
      <c r="AG77" s="16" t="s">
        <v>48</v>
      </c>
      <c r="AH77" s="16" t="s">
        <v>15</v>
      </c>
      <c r="AI77" s="16" t="s">
        <v>3</v>
      </c>
      <c r="AJ77" s="95" t="s">
        <v>110</v>
      </c>
      <c r="AK77" s="44">
        <v>1.805E-3</v>
      </c>
      <c r="AL77" s="138">
        <v>1.8126919092237488E-3</v>
      </c>
      <c r="AM77" s="138">
        <v>1.8532010169017793E-3</v>
      </c>
      <c r="AN77" s="138">
        <v>1.8923622207376741E-3</v>
      </c>
      <c r="AO77" s="138">
        <v>1.994404190520918E-3</v>
      </c>
      <c r="AP77" s="138">
        <v>2.0698388941898212E-3</v>
      </c>
      <c r="AQ77" s="138">
        <v>2.0697000880471007E-3</v>
      </c>
      <c r="AR77" s="138">
        <v>2.1007928994835933E-3</v>
      </c>
      <c r="AS77" s="138">
        <v>2.1030093517219101E-3</v>
      </c>
      <c r="AT77" s="138">
        <v>2.0927697018623499E-3</v>
      </c>
      <c r="AU77" s="138">
        <v>2.1051610357305192E-3</v>
      </c>
      <c r="AV77" s="138">
        <v>2.1254466338998745E-3</v>
      </c>
      <c r="AW77" s="138">
        <v>2.1470400967200137E-3</v>
      </c>
      <c r="AX77" s="138">
        <v>2.1910710085987755E-3</v>
      </c>
      <c r="AY77" s="138">
        <v>2.2403449332490605E-3</v>
      </c>
      <c r="AZ77" s="138">
        <v>2.2785520357548029E-3</v>
      </c>
      <c r="BA77" s="138">
        <v>2.319174563984902E-3</v>
      </c>
      <c r="BB77" s="138">
        <v>2.3565913647854448E-3</v>
      </c>
      <c r="BC77" s="138">
        <v>2.3899986374997188E-3</v>
      </c>
      <c r="BD77" s="138">
        <v>2.4441907229091151E-3</v>
      </c>
      <c r="BE77" s="138">
        <v>2.4921336378960061E-3</v>
      </c>
      <c r="BF77" s="138">
        <v>2.5350536571466021E-3</v>
      </c>
      <c r="BG77" s="138">
        <v>2.5823623860749814E-3</v>
      </c>
      <c r="BH77" s="138">
        <v>2.6334234016744816E-3</v>
      </c>
      <c r="BI77" s="142">
        <v>2.6749150496779748E-3</v>
      </c>
      <c r="BJ77" t="s">
        <v>92</v>
      </c>
    </row>
    <row r="78" spans="32:63" x14ac:dyDescent="0.25">
      <c r="AF78" s="77" t="s">
        <v>49</v>
      </c>
      <c r="AG78" s="16" t="s">
        <v>48</v>
      </c>
      <c r="AH78" s="16" t="s">
        <v>15</v>
      </c>
      <c r="AI78" s="16" t="s">
        <v>3</v>
      </c>
      <c r="AJ78" s="95" t="s">
        <v>111</v>
      </c>
      <c r="AK78" s="44">
        <v>6.6449999999999999E-3</v>
      </c>
      <c r="AL78" s="138">
        <v>6.6733173057018343E-3</v>
      </c>
      <c r="AM78" s="138">
        <v>6.8224491730262179E-3</v>
      </c>
      <c r="AN78" s="138">
        <v>6.9666188126326009E-3</v>
      </c>
      <c r="AO78" s="138">
        <v>7.3422802470977837E-3</v>
      </c>
      <c r="AP78" s="138">
        <v>7.619988616006294E-3</v>
      </c>
      <c r="AQ78" s="138">
        <v>7.6194776094587174E-3</v>
      </c>
      <c r="AR78" s="138">
        <v>7.7339439429742248E-3</v>
      </c>
      <c r="AS78" s="138">
        <v>7.7421036798848153E-3</v>
      </c>
      <c r="AT78" s="138">
        <v>7.7044070187674884E-3</v>
      </c>
      <c r="AU78" s="138">
        <v>7.7500249764151253E-3</v>
      </c>
      <c r="AV78" s="138">
        <v>7.8247051979305638E-3</v>
      </c>
      <c r="AW78" s="138">
        <v>7.9042002452656464E-3</v>
      </c>
      <c r="AX78" s="138">
        <v>8.0662974250076819E-3</v>
      </c>
      <c r="AY78" s="138">
        <v>8.2476964440110854E-3</v>
      </c>
      <c r="AZ78" s="138">
        <v>8.3883536163937202E-3</v>
      </c>
      <c r="BA78" s="138">
        <v>8.5379030347255812E-3</v>
      </c>
      <c r="BB78" s="138">
        <v>8.6756507584483545E-3</v>
      </c>
      <c r="BC78" s="138">
        <v>8.7986376433161397E-3</v>
      </c>
      <c r="BD78" s="138">
        <v>8.9981425782443593E-3</v>
      </c>
      <c r="BE78" s="138">
        <v>9.1746415644426375E-3</v>
      </c>
      <c r="BF78" s="138">
        <v>9.332649059135275E-3</v>
      </c>
      <c r="BG78" s="138">
        <v>9.5068133271292259E-3</v>
      </c>
      <c r="BH78" s="138">
        <v>9.6947914150287712E-3</v>
      </c>
      <c r="BI78" s="142">
        <v>9.8475404460443994E-3</v>
      </c>
      <c r="BJ78" t="s">
        <v>92</v>
      </c>
    </row>
    <row r="79" spans="32:63" x14ac:dyDescent="0.25">
      <c r="AF79" s="77" t="s">
        <v>49</v>
      </c>
      <c r="AG79" s="16" t="s">
        <v>48</v>
      </c>
      <c r="AH79" s="16" t="s">
        <v>15</v>
      </c>
      <c r="AI79" s="16" t="s">
        <v>3</v>
      </c>
      <c r="AJ79" s="95" t="s">
        <v>112</v>
      </c>
      <c r="AK79" s="44">
        <v>1.5236E-2</v>
      </c>
      <c r="AL79" s="138">
        <v>1.5300927384450436E-2</v>
      </c>
      <c r="AM79" s="138">
        <v>1.5642864650147095E-2</v>
      </c>
      <c r="AN79" s="138">
        <v>1.5973424263246095E-2</v>
      </c>
      <c r="AO79" s="138">
        <v>1.6834760247521719E-2</v>
      </c>
      <c r="AP79" s="138">
        <v>1.7471504372230533E-2</v>
      </c>
      <c r="AQ79" s="138">
        <v>1.7470332709964339E-2</v>
      </c>
      <c r="AR79" s="138">
        <v>1.7732787045170097E-2</v>
      </c>
      <c r="AS79" s="138">
        <v>1.7751496112373973E-2</v>
      </c>
      <c r="AT79" s="138">
        <v>1.7665063256274108E-2</v>
      </c>
      <c r="AU79" s="138">
        <v>1.7769658471130299E-2</v>
      </c>
      <c r="AV79" s="138">
        <v>1.7940889149085038E-2</v>
      </c>
      <c r="AW79" s="138">
        <v>1.8123159508934141E-2</v>
      </c>
      <c r="AX79" s="138">
        <v>1.8494824314133487E-2</v>
      </c>
      <c r="AY79" s="138">
        <v>1.8910745375613679E-2</v>
      </c>
      <c r="AZ79" s="138">
        <v>1.9233251422027798E-2</v>
      </c>
      <c r="BA79" s="138">
        <v>1.9576146070290287E-2</v>
      </c>
      <c r="BB79" s="138">
        <v>1.9891981182200019E-2</v>
      </c>
      <c r="BC79" s="138">
        <v>2.0173971878640288E-2</v>
      </c>
      <c r="BD79" s="138">
        <v>2.0631407121464419E-2</v>
      </c>
      <c r="BE79" s="138">
        <v>2.1036093134062905E-2</v>
      </c>
      <c r="BF79" s="138">
        <v>2.1398380897665169E-2</v>
      </c>
      <c r="BG79" s="138">
        <v>2.1797713747500509E-2</v>
      </c>
      <c r="BH79" s="138">
        <v>2.2228719638732634E-2</v>
      </c>
      <c r="BI79" s="142">
        <v>2.2578950524594806E-2</v>
      </c>
      <c r="BJ79" t="s">
        <v>92</v>
      </c>
    </row>
    <row r="80" spans="32:63" x14ac:dyDescent="0.25">
      <c r="AF80" s="77" t="s">
        <v>49</v>
      </c>
      <c r="AG80" s="16" t="s">
        <v>48</v>
      </c>
      <c r="AH80" s="16" t="s">
        <v>15</v>
      </c>
      <c r="AI80" s="16" t="s">
        <v>3</v>
      </c>
      <c r="AJ80" s="95" t="s">
        <v>114</v>
      </c>
      <c r="AK80" s="44">
        <v>3.1519999999999999E-3</v>
      </c>
      <c r="AL80" s="138">
        <v>3.1519999999999999E-3</v>
      </c>
      <c r="AM80" s="138">
        <v>3.1519999999999999E-3</v>
      </c>
      <c r="AN80" s="138">
        <v>3.1519999999999999E-3</v>
      </c>
      <c r="AO80" s="138">
        <v>3.1519999999999999E-3</v>
      </c>
      <c r="AP80" s="138">
        <v>3.1519999999999999E-3</v>
      </c>
      <c r="AQ80" s="138">
        <v>3.1519999999999999E-3</v>
      </c>
      <c r="AR80" s="138">
        <v>3.1519999999999999E-3</v>
      </c>
      <c r="AS80" s="138">
        <v>3.1519999999999999E-3</v>
      </c>
      <c r="AT80" s="138">
        <v>3.1519999999999999E-3</v>
      </c>
      <c r="AU80" s="138">
        <v>3.1519999999999999E-3</v>
      </c>
      <c r="AV80" s="138">
        <v>1.3133333333333332E-3</v>
      </c>
      <c r="AW80" s="138">
        <v>0</v>
      </c>
      <c r="AX80" s="138">
        <v>0</v>
      </c>
      <c r="AY80" s="138">
        <v>0</v>
      </c>
      <c r="AZ80" s="138">
        <v>0</v>
      </c>
      <c r="BA80" s="138">
        <v>0</v>
      </c>
      <c r="BB80" s="138">
        <v>0</v>
      </c>
      <c r="BC80" s="138">
        <v>0</v>
      </c>
      <c r="BD80" s="138">
        <v>0</v>
      </c>
      <c r="BE80" s="138">
        <v>0</v>
      </c>
      <c r="BF80" s="138">
        <v>0</v>
      </c>
      <c r="BG80" s="138">
        <v>0</v>
      </c>
      <c r="BH80" s="138">
        <v>0</v>
      </c>
      <c r="BI80" s="142">
        <v>0</v>
      </c>
      <c r="BJ80" t="s">
        <v>127</v>
      </c>
    </row>
    <row r="81" spans="32:63" x14ac:dyDescent="0.25">
      <c r="AF81" s="77" t="s">
        <v>49</v>
      </c>
      <c r="AG81" s="16" t="s">
        <v>48</v>
      </c>
      <c r="AH81" s="16" t="s">
        <v>15</v>
      </c>
      <c r="AI81" s="16" t="s">
        <v>3</v>
      </c>
      <c r="AJ81" s="95" t="s">
        <v>115</v>
      </c>
      <c r="AK81" s="44">
        <v>1.1429999999999999E-3</v>
      </c>
      <c r="AL81" s="138">
        <v>1.1429999999999999E-3</v>
      </c>
      <c r="AM81" s="138">
        <v>1.1429999999999999E-3</v>
      </c>
      <c r="AN81" s="138">
        <v>1.1429999999999999E-3</v>
      </c>
      <c r="AO81" s="138">
        <v>1.1429999999999999E-3</v>
      </c>
      <c r="AP81" s="138">
        <v>1.1429999999999999E-3</v>
      </c>
      <c r="AQ81" s="138">
        <v>1.1429999999999999E-3</v>
      </c>
      <c r="AR81" s="138">
        <v>1.1429999999999999E-3</v>
      </c>
      <c r="AS81" s="138">
        <v>1.1429999999999999E-3</v>
      </c>
      <c r="AT81" s="138">
        <v>1.1429999999999999E-3</v>
      </c>
      <c r="AU81" s="138">
        <v>1.1429999999999999E-3</v>
      </c>
      <c r="AV81" s="138">
        <v>1.1429999999999999E-3</v>
      </c>
      <c r="AW81" s="138">
        <v>1.1429999999999999E-3</v>
      </c>
      <c r="AX81" s="138">
        <v>1.1429999999999999E-3</v>
      </c>
      <c r="AY81" s="138">
        <v>1.1429999999999999E-3</v>
      </c>
      <c r="AZ81" s="138">
        <v>1.1429999999999999E-3</v>
      </c>
      <c r="BA81" s="138">
        <v>1.1429999999999999E-3</v>
      </c>
      <c r="BB81" s="138">
        <v>1.1429999999999999E-3</v>
      </c>
      <c r="BC81" s="138">
        <v>1.1429999999999999E-3</v>
      </c>
      <c r="BD81" s="138">
        <v>1.1429999999999999E-3</v>
      </c>
      <c r="BE81" s="138">
        <v>1.1429999999999999E-3</v>
      </c>
      <c r="BF81" s="138">
        <v>1.1429999999999999E-3</v>
      </c>
      <c r="BG81" s="138">
        <v>1.1429999999999999E-3</v>
      </c>
      <c r="BH81" s="138">
        <v>1.1429999999999999E-3</v>
      </c>
      <c r="BI81" s="142">
        <v>1.1429999999999999E-3</v>
      </c>
      <c r="BJ81" t="s">
        <v>126</v>
      </c>
    </row>
    <row r="82" spans="32:63" x14ac:dyDescent="0.25">
      <c r="AF82" s="77" t="s">
        <v>49</v>
      </c>
      <c r="AG82" s="16" t="s">
        <v>48</v>
      </c>
      <c r="AH82" s="16" t="s">
        <v>15</v>
      </c>
      <c r="AI82" s="16" t="s">
        <v>4</v>
      </c>
      <c r="AJ82" s="95" t="s">
        <v>108</v>
      </c>
      <c r="AK82" s="44">
        <v>6.6243999999999997E-2</v>
      </c>
      <c r="AL82" s="138">
        <v>6.652629519923435E-2</v>
      </c>
      <c r="AM82" s="138">
        <v>6.8012990672377538E-2</v>
      </c>
      <c r="AN82" s="138">
        <v>6.9450217701133785E-2</v>
      </c>
      <c r="AO82" s="138">
        <v>7.3195186258652456E-2</v>
      </c>
      <c r="AP82" s="138">
        <v>7.5963660779340997E-2</v>
      </c>
      <c r="AQ82" s="138">
        <v>7.5958566555452717E-2</v>
      </c>
      <c r="AR82" s="138">
        <v>7.7099681348139132E-2</v>
      </c>
      <c r="AS82" s="138">
        <v>7.7181025759261057E-2</v>
      </c>
      <c r="AT82" s="138">
        <v>7.6805227772947099E-2</v>
      </c>
      <c r="AU82" s="138">
        <v>7.7259993158411366E-2</v>
      </c>
      <c r="AV82" s="138">
        <v>7.8004480230505976E-2</v>
      </c>
      <c r="AW82" s="138">
        <v>7.8796966297573726E-2</v>
      </c>
      <c r="AX82" s="138">
        <v>8.041291296045279E-2</v>
      </c>
      <c r="AY82" s="138">
        <v>8.2221279644404857E-2</v>
      </c>
      <c r="AZ82" s="138">
        <v>8.36234908900505E-2</v>
      </c>
      <c r="BA82" s="138">
        <v>8.511434892887304E-2</v>
      </c>
      <c r="BB82" s="138">
        <v>8.6487555883017722E-2</v>
      </c>
      <c r="BC82" s="138">
        <v>8.7713612045723754E-2</v>
      </c>
      <c r="BD82" s="138">
        <v>8.9702476591906596E-2</v>
      </c>
      <c r="BE82" s="138">
        <v>9.1461994852511372E-2</v>
      </c>
      <c r="BF82" s="138">
        <v>9.3037171448210262E-2</v>
      </c>
      <c r="BG82" s="138">
        <v>9.4773414904792838E-2</v>
      </c>
      <c r="BH82" s="138">
        <v>9.6647368321620145E-2</v>
      </c>
      <c r="BI82" s="142">
        <v>9.8170123296879644E-2</v>
      </c>
      <c r="BJ82" t="s">
        <v>92</v>
      </c>
      <c r="BK82" s="2" t="s">
        <v>18</v>
      </c>
    </row>
    <row r="83" spans="32:63" x14ac:dyDescent="0.25">
      <c r="AF83" s="77" t="s">
        <v>49</v>
      </c>
      <c r="AG83" s="16" t="s">
        <v>48</v>
      </c>
      <c r="AH83" s="16" t="s">
        <v>15</v>
      </c>
      <c r="AI83" s="16" t="s">
        <v>4</v>
      </c>
      <c r="AJ83" s="95" t="s">
        <v>110</v>
      </c>
      <c r="AK83" s="44">
        <v>1.805E-3</v>
      </c>
      <c r="AL83" s="138">
        <v>1.8126919092237488E-3</v>
      </c>
      <c r="AM83" s="138">
        <v>1.8532010169017793E-3</v>
      </c>
      <c r="AN83" s="138">
        <v>1.8923622207376741E-3</v>
      </c>
      <c r="AO83" s="138">
        <v>1.994404190520918E-3</v>
      </c>
      <c r="AP83" s="138">
        <v>2.0698388941898212E-3</v>
      </c>
      <c r="AQ83" s="138">
        <v>2.0697000880471007E-3</v>
      </c>
      <c r="AR83" s="138">
        <v>2.1007928994835933E-3</v>
      </c>
      <c r="AS83" s="138">
        <v>2.1030093517219101E-3</v>
      </c>
      <c r="AT83" s="138">
        <v>2.0927697018623499E-3</v>
      </c>
      <c r="AU83" s="138">
        <v>2.1051610357305192E-3</v>
      </c>
      <c r="AV83" s="138">
        <v>2.1254466338998745E-3</v>
      </c>
      <c r="AW83" s="138">
        <v>2.1470400967200137E-3</v>
      </c>
      <c r="AX83" s="138">
        <v>2.1910710085987755E-3</v>
      </c>
      <c r="AY83" s="138">
        <v>2.2403449332490605E-3</v>
      </c>
      <c r="AZ83" s="138">
        <v>2.2785520357548029E-3</v>
      </c>
      <c r="BA83" s="138">
        <v>2.319174563984902E-3</v>
      </c>
      <c r="BB83" s="138">
        <v>2.3565913647854448E-3</v>
      </c>
      <c r="BC83" s="138">
        <v>2.3899986374997188E-3</v>
      </c>
      <c r="BD83" s="138">
        <v>2.4441907229091151E-3</v>
      </c>
      <c r="BE83" s="138">
        <v>2.4921336378960061E-3</v>
      </c>
      <c r="BF83" s="138">
        <v>2.5350536571466021E-3</v>
      </c>
      <c r="BG83" s="138">
        <v>2.5823623860749814E-3</v>
      </c>
      <c r="BH83" s="138">
        <v>2.6334234016744816E-3</v>
      </c>
      <c r="BI83" s="142">
        <v>2.6749150496779748E-3</v>
      </c>
      <c r="BJ83" t="s">
        <v>92</v>
      </c>
    </row>
    <row r="84" spans="32:63" x14ac:dyDescent="0.25">
      <c r="AF84" s="77" t="s">
        <v>49</v>
      </c>
      <c r="AG84" s="16" t="s">
        <v>48</v>
      </c>
      <c r="AH84" s="16" t="s">
        <v>15</v>
      </c>
      <c r="AI84" s="16" t="s">
        <v>4</v>
      </c>
      <c r="AJ84" s="95" t="s">
        <v>112</v>
      </c>
      <c r="AK84" s="44">
        <v>5.3699075855172217E-3</v>
      </c>
      <c r="AL84" s="138">
        <v>5.3927911543192814E-3</v>
      </c>
      <c r="AM84" s="138">
        <v>5.5133064809690267E-3</v>
      </c>
      <c r="AN84" s="138">
        <v>5.6298117693548205E-3</v>
      </c>
      <c r="AO84" s="138">
        <v>5.9333884716152967E-3</v>
      </c>
      <c r="AP84" s="138">
        <v>6.1578080768468135E-3</v>
      </c>
      <c r="AQ84" s="138">
        <v>6.1573951260663652E-3</v>
      </c>
      <c r="AR84" s="138">
        <v>6.2498968014059082E-3</v>
      </c>
      <c r="AS84" s="138">
        <v>6.2564907868283325E-3</v>
      </c>
      <c r="AT84" s="138">
        <v>6.2260276436405804E-3</v>
      </c>
      <c r="AU84" s="138">
        <v>6.2628920855981197E-3</v>
      </c>
      <c r="AV84" s="138">
        <v>6.3232421063661951E-3</v>
      </c>
      <c r="AW84" s="138">
        <v>6.3874830480811252E-3</v>
      </c>
      <c r="AX84" s="138">
        <v>6.5184758058068892E-3</v>
      </c>
      <c r="AY84" s="138">
        <v>6.6650666211796146E-3</v>
      </c>
      <c r="AZ84" s="138">
        <v>6.7787334408838905E-3</v>
      </c>
      <c r="BA84" s="138">
        <v>6.8995861957236119E-3</v>
      </c>
      <c r="BB84" s="138">
        <v>7.0109018535876684E-3</v>
      </c>
      <c r="BC84" s="138">
        <v>7.1102890930113934E-3</v>
      </c>
      <c r="BD84" s="138">
        <v>7.2715115254296282E-3</v>
      </c>
      <c r="BE84" s="138">
        <v>7.4141425630251476E-3</v>
      </c>
      <c r="BF84" s="138">
        <v>7.5418303951272653E-3</v>
      </c>
      <c r="BG84" s="138">
        <v>7.6825747177498033E-3</v>
      </c>
      <c r="BH84" s="138">
        <v>7.8344821609586512E-3</v>
      </c>
      <c r="BI84" s="142">
        <v>7.9579205628143666E-3</v>
      </c>
      <c r="BJ84" t="s">
        <v>92</v>
      </c>
    </row>
    <row r="85" spans="32:63" x14ac:dyDescent="0.25">
      <c r="AF85" s="77" t="s">
        <v>49</v>
      </c>
      <c r="AG85" s="16" t="s">
        <v>48</v>
      </c>
      <c r="AH85" s="16" t="s">
        <v>15</v>
      </c>
      <c r="AI85" s="16" t="s">
        <v>4</v>
      </c>
      <c r="AJ85" s="95" t="s">
        <v>114</v>
      </c>
      <c r="AK85" s="44">
        <v>3.241E-3</v>
      </c>
      <c r="AL85" s="138">
        <v>3.241E-3</v>
      </c>
      <c r="AM85" s="138">
        <v>3.241E-3</v>
      </c>
      <c r="AN85" s="138">
        <v>3.241E-3</v>
      </c>
      <c r="AO85" s="138">
        <v>3.241E-3</v>
      </c>
      <c r="AP85" s="138">
        <v>3.241E-3</v>
      </c>
      <c r="AQ85" s="138">
        <v>3.241E-3</v>
      </c>
      <c r="AR85" s="138">
        <v>3.241E-3</v>
      </c>
      <c r="AS85" s="138">
        <v>3.241E-3</v>
      </c>
      <c r="AT85" s="138">
        <v>3.241E-3</v>
      </c>
      <c r="AU85" s="138">
        <v>3.241E-3</v>
      </c>
      <c r="AV85" s="138">
        <v>1.3504166666666666E-3</v>
      </c>
      <c r="AW85" s="138">
        <v>0</v>
      </c>
      <c r="AX85" s="138">
        <v>0</v>
      </c>
      <c r="AY85" s="138">
        <v>0</v>
      </c>
      <c r="AZ85" s="138">
        <v>0</v>
      </c>
      <c r="BA85" s="138">
        <v>0</v>
      </c>
      <c r="BB85" s="138">
        <v>0</v>
      </c>
      <c r="BC85" s="138">
        <v>0</v>
      </c>
      <c r="BD85" s="138">
        <v>0</v>
      </c>
      <c r="BE85" s="138">
        <v>0</v>
      </c>
      <c r="BF85" s="138">
        <v>0</v>
      </c>
      <c r="BG85" s="138">
        <v>0</v>
      </c>
      <c r="BH85" s="138">
        <v>0</v>
      </c>
      <c r="BI85" s="142">
        <v>0</v>
      </c>
      <c r="BJ85" t="s">
        <v>127</v>
      </c>
    </row>
    <row r="86" spans="32:63" x14ac:dyDescent="0.25">
      <c r="AF86" s="77" t="s">
        <v>49</v>
      </c>
      <c r="AG86" s="16" t="s">
        <v>48</v>
      </c>
      <c r="AH86" s="16" t="s">
        <v>15</v>
      </c>
      <c r="AI86" s="16" t="s">
        <v>4</v>
      </c>
      <c r="AJ86" s="95" t="s">
        <v>115</v>
      </c>
      <c r="AK86" s="44">
        <v>1.1429999999999999E-3</v>
      </c>
      <c r="AL86" s="138">
        <v>1.1429999999999999E-3</v>
      </c>
      <c r="AM86" s="138">
        <v>1.1429999999999999E-3</v>
      </c>
      <c r="AN86" s="138">
        <v>1.1429999999999999E-3</v>
      </c>
      <c r="AO86" s="138">
        <v>1.1429999999999999E-3</v>
      </c>
      <c r="AP86" s="138">
        <v>1.1429999999999999E-3</v>
      </c>
      <c r="AQ86" s="138">
        <v>1.1429999999999999E-3</v>
      </c>
      <c r="AR86" s="138">
        <v>1.1429999999999999E-3</v>
      </c>
      <c r="AS86" s="138">
        <v>1.1429999999999999E-3</v>
      </c>
      <c r="AT86" s="138">
        <v>1.1429999999999999E-3</v>
      </c>
      <c r="AU86" s="138">
        <v>1.1429999999999999E-3</v>
      </c>
      <c r="AV86" s="138">
        <v>1.1429999999999999E-3</v>
      </c>
      <c r="AW86" s="138">
        <v>1.1429999999999999E-3</v>
      </c>
      <c r="AX86" s="138">
        <v>1.1429999999999999E-3</v>
      </c>
      <c r="AY86" s="138">
        <v>1.1429999999999999E-3</v>
      </c>
      <c r="AZ86" s="138">
        <v>1.1429999999999999E-3</v>
      </c>
      <c r="BA86" s="138">
        <v>1.1429999999999999E-3</v>
      </c>
      <c r="BB86" s="138">
        <v>1.1429999999999999E-3</v>
      </c>
      <c r="BC86" s="138">
        <v>1.1429999999999999E-3</v>
      </c>
      <c r="BD86" s="138">
        <v>1.1429999999999999E-3</v>
      </c>
      <c r="BE86" s="138">
        <v>1.1429999999999999E-3</v>
      </c>
      <c r="BF86" s="138">
        <v>1.1429999999999999E-3</v>
      </c>
      <c r="BG86" s="138">
        <v>1.1429999999999999E-3</v>
      </c>
      <c r="BH86" s="138">
        <v>1.1429999999999999E-3</v>
      </c>
      <c r="BI86" s="142">
        <v>1.1429999999999999E-3</v>
      </c>
      <c r="BJ86" t="s">
        <v>126</v>
      </c>
    </row>
    <row r="87" spans="32:63" x14ac:dyDescent="0.25">
      <c r="AF87" s="77" t="s">
        <v>49</v>
      </c>
      <c r="AG87" s="16" t="s">
        <v>48</v>
      </c>
      <c r="AH87" s="16" t="s">
        <v>16</v>
      </c>
      <c r="AI87" s="16" t="s">
        <v>4</v>
      </c>
      <c r="AJ87" s="95" t="s">
        <v>120</v>
      </c>
      <c r="AK87" s="44">
        <v>3.2093416005764874</v>
      </c>
      <c r="AL87" s="138">
        <v>3.22301803506936</v>
      </c>
      <c r="AM87" s="138">
        <v>3.2950443865781334</v>
      </c>
      <c r="AN87" s="138">
        <v>3.3646741265222846</v>
      </c>
      <c r="AO87" s="138">
        <v>3.5461076659295605</v>
      </c>
      <c r="AP87" s="138">
        <v>3.6802327255482701</v>
      </c>
      <c r="AQ87" s="138">
        <v>3.6799859242583821</v>
      </c>
      <c r="AR87" s="138">
        <v>3.7352698318606063</v>
      </c>
      <c r="AS87" s="138">
        <v>3.7392107473033329</v>
      </c>
      <c r="AT87" s="138">
        <v>3.7210043571262563</v>
      </c>
      <c r="AU87" s="138">
        <v>3.7430365029820725</v>
      </c>
      <c r="AV87" s="138">
        <v>3.7791048764432862</v>
      </c>
      <c r="AW87" s="138">
        <v>3.8174986706422742</v>
      </c>
      <c r="AX87" s="138">
        <v>3.8957868906997968</v>
      </c>
      <c r="AY87" s="138">
        <v>3.983397337350119</v>
      </c>
      <c r="AZ87" s="138">
        <v>4.0513306578538133</v>
      </c>
      <c r="BA87" s="138">
        <v>4.1235586743465831</v>
      </c>
      <c r="BB87" s="138">
        <v>4.1900868158256221</v>
      </c>
      <c r="BC87" s="138">
        <v>4.249485901744583</v>
      </c>
      <c r="BD87" s="138">
        <v>4.3458409788229035</v>
      </c>
      <c r="BE87" s="138">
        <v>4.4310848522413702</v>
      </c>
      <c r="BF87" s="138">
        <v>4.5073978734482854</v>
      </c>
      <c r="BG87" s="138">
        <v>4.5915141459248741</v>
      </c>
      <c r="BH87" s="138">
        <v>4.6823020913715014</v>
      </c>
      <c r="BI87" s="142">
        <v>4.756075427667394</v>
      </c>
      <c r="BJ87" t="s">
        <v>121</v>
      </c>
    </row>
    <row r="88" spans="32:63" x14ac:dyDescent="0.25">
      <c r="AF88" s="77" t="s">
        <v>49</v>
      </c>
      <c r="AG88" s="16" t="s">
        <v>48</v>
      </c>
      <c r="AH88" s="16" t="s">
        <v>16</v>
      </c>
      <c r="AI88" s="16" t="s">
        <v>4</v>
      </c>
      <c r="AJ88" s="95" t="s">
        <v>122</v>
      </c>
      <c r="AK88" s="44">
        <v>6.5421753171563868</v>
      </c>
      <c r="AL88" s="138">
        <v>6.5700544410707451</v>
      </c>
      <c r="AM88" s="138">
        <v>6.716878642938469</v>
      </c>
      <c r="AN88" s="138">
        <v>6.8588174025646858</v>
      </c>
      <c r="AO88" s="138">
        <v>7.2286658546588436</v>
      </c>
      <c r="AP88" s="138">
        <v>7.5020769662376274</v>
      </c>
      <c r="AQ88" s="138">
        <v>7.501573867001742</v>
      </c>
      <c r="AR88" s="138">
        <v>7.6142689492847433</v>
      </c>
      <c r="AS88" s="138">
        <v>7.6223024224842852</v>
      </c>
      <c r="AT88" s="138">
        <v>7.5851890792335714</v>
      </c>
      <c r="AU88" s="138">
        <v>7.6301011449282976</v>
      </c>
      <c r="AV88" s="138">
        <v>7.7036257652259765</v>
      </c>
      <c r="AW88" s="138">
        <v>7.7818907067627343</v>
      </c>
      <c r="AX88" s="138">
        <v>7.9414795958957676</v>
      </c>
      <c r="AY88" s="138">
        <v>8.1200716477664141</v>
      </c>
      <c r="AZ88" s="138">
        <v>8.2585522920617773</v>
      </c>
      <c r="BA88" s="138">
        <v>8.4057875837556519</v>
      </c>
      <c r="BB88" s="138">
        <v>8.5414038001790686</v>
      </c>
      <c r="BC88" s="138">
        <v>8.6624875868631896</v>
      </c>
      <c r="BD88" s="138">
        <v>8.858905383844121</v>
      </c>
      <c r="BE88" s="138">
        <v>9.0326732259824958</v>
      </c>
      <c r="BF88" s="138">
        <v>9.1882357138235626</v>
      </c>
      <c r="BG88" s="138">
        <v>9.3597049651705344</v>
      </c>
      <c r="BH88" s="138">
        <v>9.5447742814719128</v>
      </c>
      <c r="BI88" s="142">
        <v>9.6951596750655931</v>
      </c>
      <c r="BJ88" t="s">
        <v>121</v>
      </c>
    </row>
    <row r="89" spans="32:63" x14ac:dyDescent="0.25">
      <c r="AF89" s="77" t="s">
        <v>49</v>
      </c>
      <c r="AG89" s="16" t="s">
        <v>48</v>
      </c>
      <c r="AH89" s="16" t="s">
        <v>15</v>
      </c>
      <c r="AI89" s="16" t="s">
        <v>5</v>
      </c>
      <c r="AJ89" s="95" t="s">
        <v>108</v>
      </c>
      <c r="AK89" s="44">
        <v>6.4402000000000001E-2</v>
      </c>
      <c r="AL89" s="138">
        <v>6.4676445616525136E-2</v>
      </c>
      <c r="AM89" s="138">
        <v>6.6121801601389696E-2</v>
      </c>
      <c r="AN89" s="138">
        <v>6.7519064675871293E-2</v>
      </c>
      <c r="AO89" s="138">
        <v>7.1159899544558536E-2</v>
      </c>
      <c r="AP89" s="138">
        <v>7.385139305463316E-2</v>
      </c>
      <c r="AQ89" s="138">
        <v>7.3846440482221276E-2</v>
      </c>
      <c r="AR89" s="138">
        <v>7.4955825103901585E-2</v>
      </c>
      <c r="AS89" s="138">
        <v>7.5034907628584183E-2</v>
      </c>
      <c r="AT89" s="138">
        <v>7.4669559190769563E-2</v>
      </c>
      <c r="AU89" s="138">
        <v>7.5111679237183884E-2</v>
      </c>
      <c r="AV89" s="138">
        <v>7.5835464884443066E-2</v>
      </c>
      <c r="AW89" s="138">
        <v>7.6605914852610701E-2</v>
      </c>
      <c r="AX89" s="138">
        <v>7.8176928030902135E-2</v>
      </c>
      <c r="AY89" s="138">
        <v>7.9935010742995027E-2</v>
      </c>
      <c r="AZ89" s="138">
        <v>8.1298231693451975E-2</v>
      </c>
      <c r="BA89" s="138">
        <v>8.2747634498479591E-2</v>
      </c>
      <c r="BB89" s="138">
        <v>8.4082657659231133E-2</v>
      </c>
      <c r="BC89" s="138">
        <v>8.5274621746402712E-2</v>
      </c>
      <c r="BD89" s="138">
        <v>8.7208183344483561E-2</v>
      </c>
      <c r="BE89" s="138">
        <v>8.8918775926747143E-2</v>
      </c>
      <c r="BF89" s="138">
        <v>9.0450152702246808E-2</v>
      </c>
      <c r="BG89" s="138">
        <v>9.2138117666482527E-2</v>
      </c>
      <c r="BH89" s="138">
        <v>9.3959963387612172E-2</v>
      </c>
      <c r="BI89" s="142">
        <v>9.5440376193551765E-2</v>
      </c>
      <c r="BJ89" t="s">
        <v>92</v>
      </c>
      <c r="BK89" s="15" t="s">
        <v>19</v>
      </c>
    </row>
    <row r="90" spans="32:63" x14ac:dyDescent="0.25">
      <c r="AF90" s="77" t="s">
        <v>49</v>
      </c>
      <c r="AG90" s="16" t="s">
        <v>48</v>
      </c>
      <c r="AH90" s="16" t="s">
        <v>15</v>
      </c>
      <c r="AI90" s="16" t="s">
        <v>5</v>
      </c>
      <c r="AJ90" s="95" t="s">
        <v>110</v>
      </c>
      <c r="AK90" s="44">
        <v>1.805E-3</v>
      </c>
      <c r="AL90" s="138">
        <v>1.8126919092237488E-3</v>
      </c>
      <c r="AM90" s="138">
        <v>1.8532010169017793E-3</v>
      </c>
      <c r="AN90" s="138">
        <v>1.8923622207376741E-3</v>
      </c>
      <c r="AO90" s="138">
        <v>1.994404190520918E-3</v>
      </c>
      <c r="AP90" s="138">
        <v>2.0698388941898212E-3</v>
      </c>
      <c r="AQ90" s="138">
        <v>2.0697000880471007E-3</v>
      </c>
      <c r="AR90" s="138">
        <v>2.1007928994835933E-3</v>
      </c>
      <c r="AS90" s="138">
        <v>2.1030093517219101E-3</v>
      </c>
      <c r="AT90" s="138">
        <v>2.0927697018623499E-3</v>
      </c>
      <c r="AU90" s="138">
        <v>2.1051610357305192E-3</v>
      </c>
      <c r="AV90" s="138">
        <v>2.1254466338998745E-3</v>
      </c>
      <c r="AW90" s="138">
        <v>2.1470400967200137E-3</v>
      </c>
      <c r="AX90" s="138">
        <v>2.1910710085987755E-3</v>
      </c>
      <c r="AY90" s="138">
        <v>2.2403449332490605E-3</v>
      </c>
      <c r="AZ90" s="138">
        <v>2.2785520357548029E-3</v>
      </c>
      <c r="BA90" s="138">
        <v>2.319174563984902E-3</v>
      </c>
      <c r="BB90" s="138">
        <v>2.3565913647854448E-3</v>
      </c>
      <c r="BC90" s="138">
        <v>2.3899986374997188E-3</v>
      </c>
      <c r="BD90" s="138">
        <v>2.4441907229091151E-3</v>
      </c>
      <c r="BE90" s="138">
        <v>2.4921336378960061E-3</v>
      </c>
      <c r="BF90" s="138">
        <v>2.5350536571466021E-3</v>
      </c>
      <c r="BG90" s="138">
        <v>2.5823623860749814E-3</v>
      </c>
      <c r="BH90" s="138">
        <v>2.6334234016744816E-3</v>
      </c>
      <c r="BI90" s="142">
        <v>2.6749150496779748E-3</v>
      </c>
      <c r="BJ90" t="s">
        <v>92</v>
      </c>
    </row>
    <row r="91" spans="32:63" x14ac:dyDescent="0.25">
      <c r="AF91" s="77" t="s">
        <v>49</v>
      </c>
      <c r="AG91" s="16" t="s">
        <v>48</v>
      </c>
      <c r="AH91" s="16" t="s">
        <v>15</v>
      </c>
      <c r="AI91" s="16" t="s">
        <v>5</v>
      </c>
      <c r="AJ91" s="95" t="s">
        <v>111</v>
      </c>
      <c r="AK91" s="44">
        <v>8.398739609988529E-3</v>
      </c>
      <c r="AL91" s="138">
        <v>8.4345303815530365E-3</v>
      </c>
      <c r="AM91" s="138">
        <v>8.6230209340299145E-3</v>
      </c>
      <c r="AN91" s="138">
        <v>8.8052396342134954E-3</v>
      </c>
      <c r="AO91" s="138">
        <v>9.2800451375374751E-3</v>
      </c>
      <c r="AP91" s="138">
        <v>9.6310459318154611E-3</v>
      </c>
      <c r="AQ91" s="138">
        <v>9.630400061095808E-3</v>
      </c>
      <c r="AR91" s="138">
        <v>9.775076197936567E-3</v>
      </c>
      <c r="AS91" s="138">
        <v>9.7853894418188942E-3</v>
      </c>
      <c r="AT91" s="138">
        <v>9.7377439277646551E-3</v>
      </c>
      <c r="AU91" s="138">
        <v>9.7954013164511852E-3</v>
      </c>
      <c r="AV91" s="138">
        <v>9.8897910432419189E-3</v>
      </c>
      <c r="AW91" s="138">
        <v>9.9902663183135624E-3</v>
      </c>
      <c r="AX91" s="138">
        <v>1.0195143971310834E-2</v>
      </c>
      <c r="AY91" s="138">
        <v>1.0424417579454844E-2</v>
      </c>
      <c r="AZ91" s="138">
        <v>1.0602196806711281E-2</v>
      </c>
      <c r="BA91" s="138">
        <v>1.0791215109705193E-2</v>
      </c>
      <c r="BB91" s="138">
        <v>1.0965317030460078E-2</v>
      </c>
      <c r="BC91" s="138">
        <v>1.1120762451295016E-2</v>
      </c>
      <c r="BD91" s="138">
        <v>1.13729204647442E-2</v>
      </c>
      <c r="BE91" s="138">
        <v>1.1596000829906923E-2</v>
      </c>
      <c r="BF91" s="138">
        <v>1.1795709453586399E-2</v>
      </c>
      <c r="BG91" s="138">
        <v>1.2015838924804675E-2</v>
      </c>
      <c r="BH91" s="138">
        <v>1.2253427941005099E-2</v>
      </c>
      <c r="BI91" s="142">
        <v>1.2446490294229829E-2</v>
      </c>
      <c r="BJ91" t="s">
        <v>92</v>
      </c>
    </row>
    <row r="92" spans="32:63" x14ac:dyDescent="0.25">
      <c r="AF92" s="77" t="s">
        <v>49</v>
      </c>
      <c r="AG92" s="16" t="s">
        <v>48</v>
      </c>
      <c r="AH92" s="16" t="s">
        <v>15</v>
      </c>
      <c r="AI92" s="16" t="s">
        <v>5</v>
      </c>
      <c r="AJ92" s="95" t="s">
        <v>112</v>
      </c>
      <c r="AK92" s="44">
        <v>4.1974260684137767E-2</v>
      </c>
      <c r="AL92" s="138">
        <v>4.2153131710684223E-2</v>
      </c>
      <c r="AM92" s="138">
        <v>4.3095148245731019E-2</v>
      </c>
      <c r="AN92" s="138">
        <v>4.4005820034380604E-2</v>
      </c>
      <c r="AO92" s="138">
        <v>4.63787486994248E-2</v>
      </c>
      <c r="AP92" s="138">
        <v>4.81329403428759E-2</v>
      </c>
      <c r="AQ92" s="138">
        <v>4.8129712484028753E-2</v>
      </c>
      <c r="AR92" s="138">
        <v>4.8852758341445965E-2</v>
      </c>
      <c r="AS92" s="138">
        <v>4.8904300692717464E-2</v>
      </c>
      <c r="AT92" s="138">
        <v>4.8666183389382577E-2</v>
      </c>
      <c r="AU92" s="138">
        <v>4.8954336895203475E-2</v>
      </c>
      <c r="AV92" s="138">
        <v>4.942606708118364E-2</v>
      </c>
      <c r="AW92" s="138">
        <v>4.9928210924666046E-2</v>
      </c>
      <c r="AX92" s="138">
        <v>5.095212503733057E-2</v>
      </c>
      <c r="AY92" s="138">
        <v>5.2097962465697117E-2</v>
      </c>
      <c r="AZ92" s="138">
        <v>5.2986447164069188E-2</v>
      </c>
      <c r="BA92" s="138">
        <v>5.3931101230317906E-2</v>
      </c>
      <c r="BB92" s="138">
        <v>5.4801207906643903E-2</v>
      </c>
      <c r="BC92" s="138">
        <v>5.5578075260469408E-2</v>
      </c>
      <c r="BD92" s="138">
        <v>5.6838281753539242E-2</v>
      </c>
      <c r="BE92" s="138">
        <v>5.7953167300141578E-2</v>
      </c>
      <c r="BF92" s="138">
        <v>5.8951248229001822E-2</v>
      </c>
      <c r="BG92" s="138">
        <v>6.0051386135192959E-2</v>
      </c>
      <c r="BH92" s="138">
        <v>6.1238781359331598E-2</v>
      </c>
      <c r="BI92" s="142">
        <v>6.2203646317510602E-2</v>
      </c>
      <c r="BJ92" t="s">
        <v>92</v>
      </c>
    </row>
    <row r="93" spans="32:63" x14ac:dyDescent="0.25">
      <c r="AF93" s="77" t="s">
        <v>49</v>
      </c>
      <c r="AG93" s="16" t="s">
        <v>48</v>
      </c>
      <c r="AH93" s="16" t="s">
        <v>15</v>
      </c>
      <c r="AI93" s="16" t="s">
        <v>5</v>
      </c>
      <c r="AJ93" s="95" t="s">
        <v>114</v>
      </c>
      <c r="AK93" s="44">
        <v>3.241E-3</v>
      </c>
      <c r="AL93" s="138">
        <v>3.241E-3</v>
      </c>
      <c r="AM93" s="138">
        <v>3.241E-3</v>
      </c>
      <c r="AN93" s="138">
        <v>3.241E-3</v>
      </c>
      <c r="AO93" s="138">
        <v>3.241E-3</v>
      </c>
      <c r="AP93" s="138">
        <v>3.241E-3</v>
      </c>
      <c r="AQ93" s="138">
        <v>3.241E-3</v>
      </c>
      <c r="AR93" s="138">
        <v>3.241E-3</v>
      </c>
      <c r="AS93" s="138">
        <v>3.241E-3</v>
      </c>
      <c r="AT93" s="138">
        <v>3.241E-3</v>
      </c>
      <c r="AU93" s="138">
        <v>3.241E-3</v>
      </c>
      <c r="AV93" s="138">
        <v>1.3504166666666666E-3</v>
      </c>
      <c r="AW93" s="138">
        <v>0</v>
      </c>
      <c r="AX93" s="138">
        <v>0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0</v>
      </c>
      <c r="BE93" s="138">
        <v>0</v>
      </c>
      <c r="BF93" s="138">
        <v>0</v>
      </c>
      <c r="BG93" s="138">
        <v>0</v>
      </c>
      <c r="BH93" s="138">
        <v>0</v>
      </c>
      <c r="BI93" s="142">
        <v>0</v>
      </c>
      <c r="BJ93" t="s">
        <v>127</v>
      </c>
    </row>
    <row r="94" spans="32:63" x14ac:dyDescent="0.25">
      <c r="AF94" s="77" t="s">
        <v>49</v>
      </c>
      <c r="AG94" s="16" t="s">
        <v>48</v>
      </c>
      <c r="AH94" s="16" t="s">
        <v>15</v>
      </c>
      <c r="AI94" s="16" t="s">
        <v>5</v>
      </c>
      <c r="AJ94" s="95" t="s">
        <v>115</v>
      </c>
      <c r="AK94" s="44">
        <v>1.1429999999999999E-3</v>
      </c>
      <c r="AL94" s="138">
        <v>1.1429999999999999E-3</v>
      </c>
      <c r="AM94" s="138">
        <v>1.1429999999999999E-3</v>
      </c>
      <c r="AN94" s="138">
        <v>1.1429999999999999E-3</v>
      </c>
      <c r="AO94" s="138">
        <v>1.1429999999999999E-3</v>
      </c>
      <c r="AP94" s="138">
        <v>1.1429999999999999E-3</v>
      </c>
      <c r="AQ94" s="138">
        <v>1.1429999999999999E-3</v>
      </c>
      <c r="AR94" s="138">
        <v>1.1429999999999999E-3</v>
      </c>
      <c r="AS94" s="138">
        <v>1.1429999999999999E-3</v>
      </c>
      <c r="AT94" s="138">
        <v>1.1429999999999999E-3</v>
      </c>
      <c r="AU94" s="138">
        <v>1.1429999999999999E-3</v>
      </c>
      <c r="AV94" s="138">
        <v>1.1429999999999999E-3</v>
      </c>
      <c r="AW94" s="138">
        <v>1.1429999999999999E-3</v>
      </c>
      <c r="AX94" s="138">
        <v>1.1429999999999999E-3</v>
      </c>
      <c r="AY94" s="138">
        <v>1.1429999999999999E-3</v>
      </c>
      <c r="AZ94" s="138">
        <v>1.1429999999999999E-3</v>
      </c>
      <c r="BA94" s="138">
        <v>1.1429999999999999E-3</v>
      </c>
      <c r="BB94" s="138">
        <v>1.1429999999999999E-3</v>
      </c>
      <c r="BC94" s="138">
        <v>1.1429999999999999E-3</v>
      </c>
      <c r="BD94" s="138">
        <v>1.1429999999999999E-3</v>
      </c>
      <c r="BE94" s="138">
        <v>1.1429999999999999E-3</v>
      </c>
      <c r="BF94" s="138">
        <v>1.1429999999999999E-3</v>
      </c>
      <c r="BG94" s="138">
        <v>1.1429999999999999E-3</v>
      </c>
      <c r="BH94" s="138">
        <v>1.1429999999999999E-3</v>
      </c>
      <c r="BI94" s="142">
        <v>1.1429999999999999E-3</v>
      </c>
      <c r="BJ94" t="s">
        <v>126</v>
      </c>
    </row>
    <row r="95" spans="32:63" x14ac:dyDescent="0.25">
      <c r="AF95" s="77" t="s">
        <v>6</v>
      </c>
      <c r="AG95" s="16" t="s">
        <v>48</v>
      </c>
      <c r="AH95" s="16" t="s">
        <v>15</v>
      </c>
      <c r="AI95" s="16" t="s">
        <v>6</v>
      </c>
      <c r="AJ95" s="95" t="s">
        <v>90</v>
      </c>
      <c r="AK95" s="44">
        <v>6.6244999999999998E-2</v>
      </c>
      <c r="AL95" s="138">
        <v>6.7555257984075745E-2</v>
      </c>
      <c r="AM95" s="138">
        <v>7.0082352523430522E-2</v>
      </c>
      <c r="AN95" s="138">
        <v>7.2507282450600105E-2</v>
      </c>
      <c r="AO95" s="138">
        <v>7.6071662504394136E-2</v>
      </c>
      <c r="AP95" s="138">
        <v>8.0052112566023653E-2</v>
      </c>
      <c r="AQ95" s="138">
        <v>8.1097113323230469E-2</v>
      </c>
      <c r="AR95" s="138">
        <v>8.3200496677636321E-2</v>
      </c>
      <c r="AS95" s="138">
        <v>8.4353841892388592E-2</v>
      </c>
      <c r="AT95" s="138">
        <v>8.4958061592060111E-2</v>
      </c>
      <c r="AU95" s="138">
        <v>8.6481617183938334E-2</v>
      </c>
      <c r="AV95" s="138">
        <v>8.8250033688428445E-2</v>
      </c>
      <c r="AW95" s="138">
        <v>9.0194729924898492E-2</v>
      </c>
      <c r="AX95" s="138">
        <v>9.2763978411738807E-2</v>
      </c>
      <c r="AY95" s="138">
        <v>9.5665278506893006E-2</v>
      </c>
      <c r="AZ95" s="138">
        <v>9.8332291590135998E-2</v>
      </c>
      <c r="BA95" s="138">
        <v>0.1010660746030729</v>
      </c>
      <c r="BB95" s="138">
        <v>0.10375389371972218</v>
      </c>
      <c r="BC95" s="138">
        <v>0.10633853880380754</v>
      </c>
      <c r="BD95" s="138">
        <v>0.10974501223187406</v>
      </c>
      <c r="BE95" s="138">
        <v>0.11289598314400363</v>
      </c>
      <c r="BF95" s="138">
        <v>0.11604134565543001</v>
      </c>
      <c r="BG95" s="138">
        <v>0.11953331108904623</v>
      </c>
      <c r="BH95" s="138">
        <v>0.12329878443065119</v>
      </c>
      <c r="BI95" s="142">
        <v>0.12695914411920273</v>
      </c>
      <c r="BJ95" t="s">
        <v>92</v>
      </c>
      <c r="BK95" s="2" t="s">
        <v>13</v>
      </c>
    </row>
    <row r="96" spans="32:63" x14ac:dyDescent="0.25">
      <c r="AF96" s="77" t="s">
        <v>6</v>
      </c>
      <c r="AG96" s="16" t="s">
        <v>48</v>
      </c>
      <c r="AH96" s="16" t="s">
        <v>15</v>
      </c>
      <c r="AI96" s="16" t="s">
        <v>6</v>
      </c>
      <c r="AJ96" s="95" t="s">
        <v>93</v>
      </c>
      <c r="AK96" s="44">
        <v>1.805E-3</v>
      </c>
      <c r="AL96" s="138">
        <v>1.8407010440222916E-3</v>
      </c>
      <c r="AM96" s="138">
        <v>1.9095576466871779E-3</v>
      </c>
      <c r="AN96" s="138">
        <v>1.9756305354869529E-3</v>
      </c>
      <c r="AO96" s="138">
        <v>2.0727504086411265E-3</v>
      </c>
      <c r="AP96" s="138">
        <v>2.1812070825220423E-3</v>
      </c>
      <c r="AQ96" s="138">
        <v>2.2096805728497398E-3</v>
      </c>
      <c r="AR96" s="138">
        <v>2.2669921730414911E-3</v>
      </c>
      <c r="AS96" s="138">
        <v>2.2984177615784046E-3</v>
      </c>
      <c r="AT96" s="138">
        <v>2.3148811408207188E-3</v>
      </c>
      <c r="AU96" s="138">
        <v>2.3563939771606719E-3</v>
      </c>
      <c r="AV96" s="138">
        <v>2.4045786218977031E-3</v>
      </c>
      <c r="AW96" s="138">
        <v>2.4575664203251831E-3</v>
      </c>
      <c r="AX96" s="138">
        <v>2.5275716059051782E-3</v>
      </c>
      <c r="AY96" s="138">
        <v>2.606624314362471E-3</v>
      </c>
      <c r="AZ96" s="138">
        <v>2.6792933250840891E-3</v>
      </c>
      <c r="BA96" s="138">
        <v>2.75378163874325E-3</v>
      </c>
      <c r="BB96" s="138">
        <v>2.8270175585191114E-3</v>
      </c>
      <c r="BC96" s="138">
        <v>2.8974422604101835E-3</v>
      </c>
      <c r="BD96" s="138">
        <v>2.9902595981362019E-3</v>
      </c>
      <c r="BE96" s="138">
        <v>3.0761151720873508E-3</v>
      </c>
      <c r="BF96" s="138">
        <v>3.1618179320409261E-3</v>
      </c>
      <c r="BG96" s="138">
        <v>3.2569646994600114E-3</v>
      </c>
      <c r="BH96" s="138">
        <v>3.3595638296826237E-3</v>
      </c>
      <c r="BI96" s="142">
        <v>3.4592988925226196E-3</v>
      </c>
      <c r="BJ96" t="s">
        <v>92</v>
      </c>
    </row>
    <row r="97" spans="32:69" x14ac:dyDescent="0.25">
      <c r="AF97" s="77" t="s">
        <v>6</v>
      </c>
      <c r="AG97" s="16" t="s">
        <v>48</v>
      </c>
      <c r="AH97" s="16" t="s">
        <v>15</v>
      </c>
      <c r="AI97" s="16" t="s">
        <v>6</v>
      </c>
      <c r="AJ97" s="95" t="s">
        <v>94</v>
      </c>
      <c r="AK97" s="44">
        <v>9.6469602929497925E-3</v>
      </c>
      <c r="AL97" s="138">
        <v>9.8377672481297935E-3</v>
      </c>
      <c r="AM97" s="138">
        <v>1.0205776617556705E-2</v>
      </c>
      <c r="AN97" s="138">
        <v>1.0558908215723972E-2</v>
      </c>
      <c r="AO97" s="138">
        <v>1.1077972791887204E-2</v>
      </c>
      <c r="AP97" s="138">
        <v>1.1657627764981165E-2</v>
      </c>
      <c r="AQ97" s="138">
        <v>1.1809806507691962E-2</v>
      </c>
      <c r="AR97" s="138">
        <v>1.2116112730060514E-2</v>
      </c>
      <c r="AS97" s="138">
        <v>1.2284069187012416E-2</v>
      </c>
      <c r="AT97" s="138">
        <v>1.2372058974180493E-2</v>
      </c>
      <c r="AU97" s="138">
        <v>1.2593927497072045E-2</v>
      </c>
      <c r="AV97" s="138">
        <v>1.2851454009264861E-2</v>
      </c>
      <c r="AW97" s="138">
        <v>1.3134651343027038E-2</v>
      </c>
      <c r="AX97" s="138">
        <v>1.3508799401526092E-2</v>
      </c>
      <c r="AY97" s="138">
        <v>1.3931302636726999E-2</v>
      </c>
      <c r="AZ97" s="138">
        <v>1.4319687712050763E-2</v>
      </c>
      <c r="BA97" s="138">
        <v>1.4717796190809054E-2</v>
      </c>
      <c r="BB97" s="138">
        <v>1.5109211154850822E-2</v>
      </c>
      <c r="BC97" s="138">
        <v>1.5485601350300129E-2</v>
      </c>
      <c r="BD97" s="138">
        <v>1.5981670697413818E-2</v>
      </c>
      <c r="BE97" s="138">
        <v>1.6440532366574567E-2</v>
      </c>
      <c r="BF97" s="138">
        <v>1.6898577309659525E-2</v>
      </c>
      <c r="BG97" s="138">
        <v>1.7407096471595503E-2</v>
      </c>
      <c r="BH97" s="138">
        <v>1.7955445355445215E-2</v>
      </c>
      <c r="BI97" s="142">
        <v>1.8488487012526818E-2</v>
      </c>
      <c r="BJ97" t="s">
        <v>92</v>
      </c>
    </row>
    <row r="98" spans="32:69" x14ac:dyDescent="0.25">
      <c r="AF98" s="77" t="s">
        <v>6</v>
      </c>
      <c r="AG98" s="16" t="s">
        <v>48</v>
      </c>
      <c r="AH98" s="16" t="s">
        <v>15</v>
      </c>
      <c r="AI98" s="16" t="s">
        <v>6</v>
      </c>
      <c r="AJ98" s="95" t="s">
        <v>95</v>
      </c>
      <c r="AK98" s="44">
        <v>3.174642065943116E-2</v>
      </c>
      <c r="AL98" s="138">
        <v>3.2374332217055837E-2</v>
      </c>
      <c r="AM98" s="138">
        <v>3.3585385221697822E-2</v>
      </c>
      <c r="AN98" s="138">
        <v>3.4747478142485341E-2</v>
      </c>
      <c r="AO98" s="138">
        <v>3.6455626811484232E-2</v>
      </c>
      <c r="AP98" s="138">
        <v>3.8363167638268879E-2</v>
      </c>
      <c r="AQ98" s="138">
        <v>3.8863960658537762E-2</v>
      </c>
      <c r="AR98" s="138">
        <v>3.9871959643774588E-2</v>
      </c>
      <c r="AS98" s="138">
        <v>4.0424674299266584E-2</v>
      </c>
      <c r="AT98" s="138">
        <v>4.0714232949073927E-2</v>
      </c>
      <c r="AU98" s="138">
        <v>4.1444362569691251E-2</v>
      </c>
      <c r="AV98" s="138">
        <v>4.2291836254537259E-2</v>
      </c>
      <c r="AW98" s="138">
        <v>4.32237880211278E-2</v>
      </c>
      <c r="AX98" s="138">
        <v>4.4455042353407061E-2</v>
      </c>
      <c r="AY98" s="138">
        <v>4.5845424922355861E-2</v>
      </c>
      <c r="AZ98" s="138">
        <v>4.7123530730263451E-2</v>
      </c>
      <c r="BA98" s="138">
        <v>4.8433634519535126E-2</v>
      </c>
      <c r="BB98" s="138">
        <v>4.9721711149222025E-2</v>
      </c>
      <c r="BC98" s="138">
        <v>5.0960343953127298E-2</v>
      </c>
      <c r="BD98" s="138">
        <v>5.259281943674983E-2</v>
      </c>
      <c r="BE98" s="138">
        <v>5.4102851108001948E-2</v>
      </c>
      <c r="BF98" s="138">
        <v>5.5610195079835993E-2</v>
      </c>
      <c r="BG98" s="138">
        <v>5.7283640676994631E-2</v>
      </c>
      <c r="BH98" s="138">
        <v>5.9088158764162943E-2</v>
      </c>
      <c r="BI98" s="142">
        <v>6.0842303506220184E-2</v>
      </c>
      <c r="BJ98" t="s">
        <v>92</v>
      </c>
    </row>
    <row r="99" spans="32:69" x14ac:dyDescent="0.25">
      <c r="AF99" s="77" t="s">
        <v>6</v>
      </c>
      <c r="AG99" s="16" t="s">
        <v>48</v>
      </c>
      <c r="AH99" s="16" t="s">
        <v>15</v>
      </c>
      <c r="AI99" s="16" t="s">
        <v>6</v>
      </c>
      <c r="AJ99" s="95" t="s">
        <v>97</v>
      </c>
      <c r="AK99" s="44">
        <v>-2.8180000000000002E-3</v>
      </c>
      <c r="AL99" s="138">
        <v>-2.8180000000000002E-3</v>
      </c>
      <c r="AM99" s="138">
        <v>-2.8180000000000002E-3</v>
      </c>
      <c r="AN99" s="138">
        <v>-2.8180000000000002E-3</v>
      </c>
      <c r="AO99" s="138">
        <v>-2.8180000000000002E-3</v>
      </c>
      <c r="AP99" s="138">
        <v>-2.8180000000000002E-3</v>
      </c>
      <c r="AQ99" s="138">
        <v>-2.8180000000000002E-3</v>
      </c>
      <c r="AR99" s="138">
        <v>-2.8180000000000002E-3</v>
      </c>
      <c r="AS99" s="138">
        <v>-2.8180000000000002E-3</v>
      </c>
      <c r="AT99" s="138">
        <v>-2.8180000000000002E-3</v>
      </c>
      <c r="AU99" s="138">
        <v>-2.8180000000000002E-3</v>
      </c>
      <c r="AV99" s="138">
        <v>-2.8180000000000002E-3</v>
      </c>
      <c r="AW99" s="138">
        <v>-2.8180000000000002E-3</v>
      </c>
      <c r="AX99" s="138">
        <v>-2.8180000000000002E-3</v>
      </c>
      <c r="AY99" s="138">
        <v>-2.8180000000000002E-3</v>
      </c>
      <c r="AZ99" s="138">
        <v>-2.8180000000000002E-3</v>
      </c>
      <c r="BA99" s="138">
        <v>-2.8180000000000002E-3</v>
      </c>
      <c r="BB99" s="138">
        <v>-2.8180000000000002E-3</v>
      </c>
      <c r="BC99" s="138">
        <v>-2.8180000000000002E-3</v>
      </c>
      <c r="BD99" s="138">
        <v>-2.8180000000000002E-3</v>
      </c>
      <c r="BE99" s="138">
        <v>-2.8180000000000002E-3</v>
      </c>
      <c r="BF99" s="138">
        <v>-2.8180000000000002E-3</v>
      </c>
      <c r="BG99" s="138">
        <v>-2.8180000000000002E-3</v>
      </c>
      <c r="BH99" s="138">
        <v>-2.8180000000000002E-3</v>
      </c>
      <c r="BI99" s="142">
        <v>-2.8180000000000002E-3</v>
      </c>
      <c r="BJ99" t="s">
        <v>126</v>
      </c>
    </row>
    <row r="100" spans="32:69" x14ac:dyDescent="0.25">
      <c r="AF100" s="77" t="s">
        <v>6</v>
      </c>
      <c r="AG100" s="16" t="s">
        <v>48</v>
      </c>
      <c r="AH100" s="16" t="s">
        <v>15</v>
      </c>
      <c r="AI100" s="16" t="s">
        <v>6</v>
      </c>
      <c r="AJ100" s="95" t="s">
        <v>99</v>
      </c>
      <c r="AK100" s="44">
        <v>3.241E-3</v>
      </c>
      <c r="AL100" s="138">
        <v>3.241E-3</v>
      </c>
      <c r="AM100" s="138">
        <v>3.241E-3</v>
      </c>
      <c r="AN100" s="138">
        <v>3.241E-3</v>
      </c>
      <c r="AO100" s="138">
        <v>3.241E-3</v>
      </c>
      <c r="AP100" s="138">
        <v>3.241E-3</v>
      </c>
      <c r="AQ100" s="138">
        <v>3.241E-3</v>
      </c>
      <c r="AR100" s="138">
        <v>3.241E-3</v>
      </c>
      <c r="AS100" s="138">
        <v>3.241E-3</v>
      </c>
      <c r="AT100" s="138">
        <v>3.241E-3</v>
      </c>
      <c r="AU100" s="138">
        <v>3.241E-3</v>
      </c>
      <c r="AV100" s="138">
        <v>1.3504166666666666E-3</v>
      </c>
      <c r="AW100" s="138">
        <v>0</v>
      </c>
      <c r="AX100" s="138">
        <v>0</v>
      </c>
      <c r="AY100" s="138">
        <v>0</v>
      </c>
      <c r="AZ100" s="138">
        <v>0</v>
      </c>
      <c r="BA100" s="138">
        <v>0</v>
      </c>
      <c r="BB100" s="138">
        <v>0</v>
      </c>
      <c r="BC100" s="138">
        <v>0</v>
      </c>
      <c r="BD100" s="138">
        <v>0</v>
      </c>
      <c r="BE100" s="138">
        <v>0</v>
      </c>
      <c r="BF100" s="138">
        <v>0</v>
      </c>
      <c r="BG100" s="138">
        <v>0</v>
      </c>
      <c r="BH100" s="138">
        <v>0</v>
      </c>
      <c r="BI100" s="142">
        <v>0</v>
      </c>
      <c r="BJ100" t="s">
        <v>127</v>
      </c>
    </row>
    <row r="101" spans="32:69" x14ac:dyDescent="0.25">
      <c r="AF101" s="69" t="s">
        <v>6</v>
      </c>
      <c r="AG101" s="70" t="s">
        <v>48</v>
      </c>
      <c r="AH101" s="70" t="s">
        <v>15</v>
      </c>
      <c r="AI101" s="70" t="s">
        <v>6</v>
      </c>
      <c r="AJ101" s="99" t="s">
        <v>102</v>
      </c>
      <c r="AK101" s="46">
        <v>1.3339999999999999E-3</v>
      </c>
      <c r="AL101" s="143">
        <v>1.3339999999999999E-3</v>
      </c>
      <c r="AM101" s="143">
        <v>1.3339999999999999E-3</v>
      </c>
      <c r="AN101" s="143">
        <v>1.3339999999999999E-3</v>
      </c>
      <c r="AO101" s="143">
        <v>1.3339999999999999E-3</v>
      </c>
      <c r="AP101" s="143">
        <v>1.3339999999999999E-3</v>
      </c>
      <c r="AQ101" s="143">
        <v>1.3339999999999999E-3</v>
      </c>
      <c r="AR101" s="143">
        <v>1.3339999999999999E-3</v>
      </c>
      <c r="AS101" s="143">
        <v>1.3339999999999999E-3</v>
      </c>
      <c r="AT101" s="143">
        <v>1.3339999999999999E-3</v>
      </c>
      <c r="AU101" s="143">
        <v>1.3339999999999999E-3</v>
      </c>
      <c r="AV101" s="143">
        <v>1.3339999999999999E-3</v>
      </c>
      <c r="AW101" s="143">
        <v>1.3339999999999999E-3</v>
      </c>
      <c r="AX101" s="143">
        <v>1.3339999999999999E-3</v>
      </c>
      <c r="AY101" s="143">
        <v>1.3339999999999999E-3</v>
      </c>
      <c r="AZ101" s="143">
        <v>1.3339999999999999E-3</v>
      </c>
      <c r="BA101" s="143">
        <v>1.3339999999999999E-3</v>
      </c>
      <c r="BB101" s="143">
        <v>1.3339999999999999E-3</v>
      </c>
      <c r="BC101" s="143">
        <v>1.3339999999999999E-3</v>
      </c>
      <c r="BD101" s="143">
        <v>1.3339999999999999E-3</v>
      </c>
      <c r="BE101" s="143">
        <v>1.3339999999999999E-3</v>
      </c>
      <c r="BF101" s="143">
        <v>1.3339999999999999E-3</v>
      </c>
      <c r="BG101" s="143">
        <v>1.3339999999999999E-3</v>
      </c>
      <c r="BH101" s="143">
        <v>1.3339999999999999E-3</v>
      </c>
      <c r="BI101" s="144">
        <v>1.3339999999999999E-3</v>
      </c>
      <c r="BJ101" t="s">
        <v>126</v>
      </c>
    </row>
    <row r="104" spans="32:69" x14ac:dyDescent="0.25">
      <c r="AF104" s="38" t="s">
        <v>130</v>
      </c>
    </row>
    <row r="105" spans="32:69" x14ac:dyDescent="0.25">
      <c r="AF105" t="s">
        <v>44</v>
      </c>
    </row>
    <row r="106" spans="32:69" x14ac:dyDescent="0.25">
      <c r="AF106" s="2" t="s">
        <v>59</v>
      </c>
    </row>
    <row r="107" spans="32:69" x14ac:dyDescent="0.25">
      <c r="AF107" s="2"/>
    </row>
    <row r="108" spans="32:69" x14ac:dyDescent="0.25">
      <c r="AF108" s="41" t="s">
        <v>45</v>
      </c>
      <c r="AG108" s="39"/>
      <c r="AH108" s="35">
        <v>2015</v>
      </c>
      <c r="AI108" s="36">
        <v>2016</v>
      </c>
      <c r="AJ108" s="36">
        <v>2017</v>
      </c>
      <c r="AK108" s="36">
        <v>2018</v>
      </c>
      <c r="AL108" s="36">
        <v>2019</v>
      </c>
      <c r="AM108" s="36">
        <v>2020</v>
      </c>
      <c r="AN108" s="36">
        <v>2021</v>
      </c>
      <c r="AO108" s="36">
        <v>2022</v>
      </c>
      <c r="AP108" s="36">
        <v>2023</v>
      </c>
      <c r="AQ108" s="36">
        <v>2024</v>
      </c>
      <c r="AR108" s="36">
        <v>2025</v>
      </c>
      <c r="AS108" s="36">
        <v>2026</v>
      </c>
      <c r="AT108" s="36">
        <v>2027</v>
      </c>
      <c r="AU108" s="36">
        <v>2028</v>
      </c>
      <c r="AV108" s="36">
        <v>2029</v>
      </c>
      <c r="AW108" s="36">
        <v>2030</v>
      </c>
      <c r="AX108" s="36">
        <v>2031</v>
      </c>
      <c r="AY108" s="36">
        <v>2032</v>
      </c>
      <c r="AZ108" s="36">
        <v>2033</v>
      </c>
      <c r="BA108" s="36">
        <v>2034</v>
      </c>
      <c r="BB108" s="36">
        <v>2035</v>
      </c>
      <c r="BC108" s="36">
        <v>2036</v>
      </c>
      <c r="BD108" s="36">
        <v>2037</v>
      </c>
      <c r="BE108" s="36">
        <v>2038</v>
      </c>
      <c r="BF108" s="36">
        <v>2039</v>
      </c>
      <c r="BG108" s="36">
        <v>2040</v>
      </c>
      <c r="BH108" s="36">
        <v>2041</v>
      </c>
      <c r="BI108" s="36">
        <v>2042</v>
      </c>
      <c r="BJ108" s="36">
        <v>2043</v>
      </c>
      <c r="BK108" s="36">
        <v>2044</v>
      </c>
      <c r="BL108" s="36">
        <v>2045</v>
      </c>
      <c r="BM108" s="36">
        <v>2046</v>
      </c>
      <c r="BN108" s="36">
        <v>2047</v>
      </c>
      <c r="BO108" s="36">
        <v>2048</v>
      </c>
      <c r="BP108" s="36">
        <v>2049</v>
      </c>
      <c r="BQ108" s="37">
        <v>2050</v>
      </c>
    </row>
    <row r="109" spans="32:69" x14ac:dyDescent="0.25">
      <c r="AF109" s="96" t="s">
        <v>6</v>
      </c>
      <c r="AG109" s="88" t="s">
        <v>46</v>
      </c>
      <c r="AH109" s="44">
        <v>10.159304000000001</v>
      </c>
      <c r="AI109" s="42">
        <v>10.386933000000001</v>
      </c>
      <c r="AJ109" s="42">
        <v>10.30402</v>
      </c>
      <c r="AK109" s="42">
        <v>9.7590559999999993</v>
      </c>
      <c r="AL109" s="42">
        <v>9.6759749999999993</v>
      </c>
      <c r="AM109" s="42">
        <v>9.6798629999999992</v>
      </c>
      <c r="AN109" s="42">
        <v>9.8248289999999994</v>
      </c>
      <c r="AO109" s="42">
        <v>9.9069590000000005</v>
      </c>
      <c r="AP109" s="42">
        <v>10.017797</v>
      </c>
      <c r="AQ109" s="42">
        <v>10.062569999999999</v>
      </c>
      <c r="AR109" s="42">
        <v>10.209407000000001</v>
      </c>
      <c r="AS109" s="42">
        <v>10.214147000000001</v>
      </c>
      <c r="AT109" s="42">
        <v>10.217510000000001</v>
      </c>
      <c r="AU109" s="42">
        <v>10.273979000000001</v>
      </c>
      <c r="AV109" s="42">
        <v>10.319448</v>
      </c>
      <c r="AW109" s="42">
        <v>10.386951</v>
      </c>
      <c r="AX109" s="42">
        <v>10.487746</v>
      </c>
      <c r="AY109" s="42">
        <v>10.646329</v>
      </c>
      <c r="AZ109" s="42">
        <v>10.764886000000001</v>
      </c>
      <c r="BA109" s="42">
        <v>10.865709000000001</v>
      </c>
      <c r="BB109" s="42">
        <v>10.992763</v>
      </c>
      <c r="BC109" s="42">
        <v>11.090154999999999</v>
      </c>
      <c r="BD109" s="42">
        <v>11.225846000000001</v>
      </c>
      <c r="BE109" s="42">
        <v>11.348559</v>
      </c>
      <c r="BF109" s="42">
        <v>11.453659999999999</v>
      </c>
      <c r="BG109" s="42">
        <v>11.606564000000001</v>
      </c>
      <c r="BH109" s="42">
        <v>11.77671</v>
      </c>
      <c r="BI109" s="42">
        <v>11.945676000000001</v>
      </c>
      <c r="BJ109" s="42">
        <v>12.129440000000001</v>
      </c>
      <c r="BK109" s="42">
        <v>12.343717</v>
      </c>
      <c r="BL109" s="42">
        <v>12.586131</v>
      </c>
      <c r="BM109" s="42">
        <v>12.822635</v>
      </c>
      <c r="BN109" s="42">
        <v>13.088915</v>
      </c>
      <c r="BO109" s="42">
        <v>13.404445000000001</v>
      </c>
      <c r="BP109" s="42">
        <v>13.711301000000001</v>
      </c>
      <c r="BQ109" s="45">
        <v>13.991958</v>
      </c>
    </row>
    <row r="110" spans="32:69" x14ac:dyDescent="0.25">
      <c r="AF110" s="96" t="s">
        <v>6</v>
      </c>
      <c r="AG110" s="88" t="s">
        <v>47</v>
      </c>
      <c r="AH110" s="44">
        <v>10.159304000000001</v>
      </c>
      <c r="AI110" s="42">
        <v>10.385624</v>
      </c>
      <c r="AJ110" s="42">
        <v>10.254151</v>
      </c>
      <c r="AK110" s="42">
        <v>9.7538560000000007</v>
      </c>
      <c r="AL110" s="42">
        <v>9.6752420000000008</v>
      </c>
      <c r="AM110" s="42">
        <v>9.7114720000000005</v>
      </c>
      <c r="AN110" s="42">
        <v>9.9205930000000002</v>
      </c>
      <c r="AO110" s="42">
        <v>10.179736</v>
      </c>
      <c r="AP110" s="42">
        <v>10.48615</v>
      </c>
      <c r="AQ110" s="42">
        <v>10.515738000000001</v>
      </c>
      <c r="AR110" s="42">
        <v>10.67578</v>
      </c>
      <c r="AS110" s="42">
        <v>10.699195</v>
      </c>
      <c r="AT110" s="42">
        <v>10.679015</v>
      </c>
      <c r="AU110" s="42">
        <v>10.739307999999999</v>
      </c>
      <c r="AV110" s="42">
        <v>10.798893</v>
      </c>
      <c r="AW110" s="42">
        <v>10.884009000000001</v>
      </c>
      <c r="AX110" s="42">
        <v>11.011044999999999</v>
      </c>
      <c r="AY110" s="42">
        <v>11.193061</v>
      </c>
      <c r="AZ110" s="42">
        <v>11.329040000000001</v>
      </c>
      <c r="BA110" s="42">
        <v>11.474497</v>
      </c>
      <c r="BB110" s="42">
        <v>11.628787000000001</v>
      </c>
      <c r="BC110" s="42">
        <v>11.744410999999999</v>
      </c>
      <c r="BD110" s="42">
        <v>11.894526000000001</v>
      </c>
      <c r="BE110" s="42">
        <v>12.028741999999999</v>
      </c>
      <c r="BF110" s="42">
        <v>12.146388</v>
      </c>
      <c r="BG110" s="42">
        <v>12.309346</v>
      </c>
      <c r="BH110" s="42">
        <v>12.4849</v>
      </c>
      <c r="BI110" s="42">
        <v>12.695468</v>
      </c>
      <c r="BJ110" s="42">
        <v>12.917116</v>
      </c>
      <c r="BK110" s="42">
        <v>13.170998000000001</v>
      </c>
      <c r="BL110" s="42">
        <v>13.436294</v>
      </c>
      <c r="BM110" s="42">
        <v>13.658498</v>
      </c>
      <c r="BN110" s="42">
        <v>13.863911999999999</v>
      </c>
      <c r="BO110" s="42">
        <v>14.13104</v>
      </c>
      <c r="BP110" s="42">
        <v>14.485364000000001</v>
      </c>
      <c r="BQ110" s="45">
        <v>14.849696</v>
      </c>
    </row>
    <row r="111" spans="32:69" x14ac:dyDescent="0.25">
      <c r="AF111" s="96" t="s">
        <v>6</v>
      </c>
      <c r="AG111" s="88" t="s">
        <v>48</v>
      </c>
      <c r="AH111" s="44">
        <v>10.159304000000001</v>
      </c>
      <c r="AI111" s="42">
        <v>10.386943</v>
      </c>
      <c r="AJ111" s="42">
        <v>10.255141</v>
      </c>
      <c r="AK111" s="42">
        <v>9.8987350000000003</v>
      </c>
      <c r="AL111" s="42">
        <v>9.8965899999999998</v>
      </c>
      <c r="AM111" s="42">
        <v>10.06549</v>
      </c>
      <c r="AN111" s="42">
        <v>10.209576</v>
      </c>
      <c r="AO111" s="42">
        <v>10.501439</v>
      </c>
      <c r="AP111" s="42">
        <v>10.834242</v>
      </c>
      <c r="AQ111" s="42">
        <v>10.760463</v>
      </c>
      <c r="AR111" s="42">
        <v>10.823091</v>
      </c>
      <c r="AS111" s="42">
        <v>10.757963999999999</v>
      </c>
      <c r="AT111" s="42">
        <v>10.622571000000001</v>
      </c>
      <c r="AU111" s="42">
        <v>10.601044999999999</v>
      </c>
      <c r="AV111" s="42">
        <v>10.605706</v>
      </c>
      <c r="AW111" s="42">
        <v>10.626878</v>
      </c>
      <c r="AX111" s="42">
        <v>10.715285</v>
      </c>
      <c r="AY111" s="42">
        <v>10.833743</v>
      </c>
      <c r="AZ111" s="42">
        <v>10.917424</v>
      </c>
      <c r="BA111" s="42">
        <v>11.000926</v>
      </c>
      <c r="BB111" s="42">
        <v>11.072051</v>
      </c>
      <c r="BC111" s="42">
        <v>11.125363</v>
      </c>
      <c r="BD111" s="42">
        <v>11.256622999999999</v>
      </c>
      <c r="BE111" s="42">
        <v>11.352765</v>
      </c>
      <c r="BF111" s="42">
        <v>11.440256</v>
      </c>
      <c r="BG111" s="42">
        <v>11.553452</v>
      </c>
      <c r="BH111" s="42">
        <v>11.683728</v>
      </c>
      <c r="BI111" s="42">
        <v>11.794688000000001</v>
      </c>
      <c r="BJ111" s="42">
        <v>11.909461</v>
      </c>
      <c r="BK111" s="42">
        <v>11.988686</v>
      </c>
      <c r="BL111" s="42">
        <v>12.143958</v>
      </c>
      <c r="BM111" s="42">
        <v>12.329858</v>
      </c>
      <c r="BN111" s="42">
        <v>12.554288</v>
      </c>
      <c r="BO111" s="42">
        <v>12.780431</v>
      </c>
      <c r="BP111" s="42">
        <v>12.988426</v>
      </c>
      <c r="BQ111" s="45">
        <v>13.173139000000001</v>
      </c>
    </row>
    <row r="112" spans="32:69" x14ac:dyDescent="0.25">
      <c r="AF112" s="96" t="s">
        <v>49</v>
      </c>
      <c r="AG112" s="88" t="s">
        <v>46</v>
      </c>
      <c r="AH112" s="44">
        <v>8.7484839999999995</v>
      </c>
      <c r="AI112" s="42">
        <v>9.0951409999999999</v>
      </c>
      <c r="AJ112" s="42">
        <v>8.9014950000000006</v>
      </c>
      <c r="AK112" s="42">
        <v>8.3039880000000004</v>
      </c>
      <c r="AL112" s="42">
        <v>8.1126590000000007</v>
      </c>
      <c r="AM112" s="42">
        <v>8.0248919999999995</v>
      </c>
      <c r="AN112" s="42">
        <v>8.0841630000000002</v>
      </c>
      <c r="AO112" s="42">
        <v>8.0964139999999993</v>
      </c>
      <c r="AP112" s="42">
        <v>8.1185220000000005</v>
      </c>
      <c r="AQ112" s="42">
        <v>8.0687239999999996</v>
      </c>
      <c r="AR112" s="42">
        <v>8.0736340000000002</v>
      </c>
      <c r="AS112" s="42">
        <v>8.0063519999999997</v>
      </c>
      <c r="AT112" s="42">
        <v>7.9430820000000004</v>
      </c>
      <c r="AU112" s="42">
        <v>7.9057310000000003</v>
      </c>
      <c r="AV112" s="42">
        <v>7.8638380000000003</v>
      </c>
      <c r="AW112" s="42">
        <v>7.8470659999999999</v>
      </c>
      <c r="AX112" s="42">
        <v>7.8538370000000004</v>
      </c>
      <c r="AY112" s="42">
        <v>7.9088250000000002</v>
      </c>
      <c r="AZ112" s="42">
        <v>7.9141170000000001</v>
      </c>
      <c r="BA112" s="42">
        <v>7.9063660000000002</v>
      </c>
      <c r="BB112" s="42">
        <v>7.9127150000000004</v>
      </c>
      <c r="BC112" s="42">
        <v>7.9047020000000003</v>
      </c>
      <c r="BD112" s="42">
        <v>7.9229890000000003</v>
      </c>
      <c r="BE112" s="42">
        <v>7.9203789999999996</v>
      </c>
      <c r="BF112" s="42">
        <v>7.9168940000000001</v>
      </c>
      <c r="BG112" s="42">
        <v>7.8903169999999996</v>
      </c>
      <c r="BH112" s="42">
        <v>7.8518619999999997</v>
      </c>
      <c r="BI112" s="42">
        <v>7.8086589999999996</v>
      </c>
      <c r="BJ112" s="42">
        <v>7.7889489999999997</v>
      </c>
      <c r="BK112" s="42">
        <v>7.7924490000000004</v>
      </c>
      <c r="BL112" s="42">
        <v>7.7949359999999999</v>
      </c>
      <c r="BM112" s="42">
        <v>7.7898069999999997</v>
      </c>
      <c r="BN112" s="42">
        <v>7.7993139999999999</v>
      </c>
      <c r="BO112" s="42">
        <v>7.8288779999999996</v>
      </c>
      <c r="BP112" s="42">
        <v>7.8442460000000001</v>
      </c>
      <c r="BQ112" s="45">
        <v>7.8336499999999996</v>
      </c>
    </row>
    <row r="113" spans="32:69" x14ac:dyDescent="0.25">
      <c r="AF113" s="96" t="s">
        <v>49</v>
      </c>
      <c r="AG113" s="88" t="s">
        <v>47</v>
      </c>
      <c r="AH113" s="44">
        <v>8.7484839999999995</v>
      </c>
      <c r="AI113" s="42">
        <v>9.0940539999999999</v>
      </c>
      <c r="AJ113" s="42">
        <v>8.8570430000000009</v>
      </c>
      <c r="AK113" s="42">
        <v>8.3081619999999994</v>
      </c>
      <c r="AL113" s="42">
        <v>8.1193609999999996</v>
      </c>
      <c r="AM113" s="42">
        <v>8.0222259999999999</v>
      </c>
      <c r="AN113" s="42">
        <v>8.1098250000000007</v>
      </c>
      <c r="AO113" s="42">
        <v>8.3483979999999995</v>
      </c>
      <c r="AP113" s="42">
        <v>8.4697870000000002</v>
      </c>
      <c r="AQ113" s="42">
        <v>8.3902889999999992</v>
      </c>
      <c r="AR113" s="42">
        <v>8.4333299999999998</v>
      </c>
      <c r="AS113" s="42">
        <v>8.3603290000000001</v>
      </c>
      <c r="AT113" s="42">
        <v>8.2523110000000006</v>
      </c>
      <c r="AU113" s="42">
        <v>8.2058879999999998</v>
      </c>
      <c r="AV113" s="42">
        <v>8.1598790000000001</v>
      </c>
      <c r="AW113" s="42">
        <v>8.1282639999999997</v>
      </c>
      <c r="AX113" s="42">
        <v>8.1403339999999993</v>
      </c>
      <c r="AY113" s="42">
        <v>8.1955469999999995</v>
      </c>
      <c r="AZ113" s="42">
        <v>8.2104440000000007</v>
      </c>
      <c r="BA113" s="42">
        <v>8.2304899999999996</v>
      </c>
      <c r="BB113" s="42">
        <v>8.2574810000000003</v>
      </c>
      <c r="BC113" s="42">
        <v>8.2556030000000007</v>
      </c>
      <c r="BD113" s="42">
        <v>8.2724159999999998</v>
      </c>
      <c r="BE113" s="42">
        <v>8.2617189999999994</v>
      </c>
      <c r="BF113" s="42">
        <v>8.2691400000000002</v>
      </c>
      <c r="BG113" s="42">
        <v>8.2730379999999997</v>
      </c>
      <c r="BH113" s="42">
        <v>8.2803889999999996</v>
      </c>
      <c r="BI113" s="42">
        <v>8.3028820000000003</v>
      </c>
      <c r="BJ113" s="42">
        <v>8.3325469999999999</v>
      </c>
      <c r="BK113" s="42">
        <v>8.3752849999999999</v>
      </c>
      <c r="BL113" s="42">
        <v>8.4025230000000004</v>
      </c>
      <c r="BM113" s="42">
        <v>8.3820359999999994</v>
      </c>
      <c r="BN113" s="42">
        <v>8.3104119999999995</v>
      </c>
      <c r="BO113" s="42">
        <v>8.2963590000000007</v>
      </c>
      <c r="BP113" s="42">
        <v>8.3133750000000006</v>
      </c>
      <c r="BQ113" s="45">
        <v>8.3169649999999997</v>
      </c>
    </row>
    <row r="114" spans="32:69" x14ac:dyDescent="0.25">
      <c r="AF114" s="96" t="s">
        <v>49</v>
      </c>
      <c r="AG114" s="88" t="s">
        <v>48</v>
      </c>
      <c r="AH114" s="44">
        <v>8.7484839999999995</v>
      </c>
      <c r="AI114" s="42">
        <v>9.0954350000000002</v>
      </c>
      <c r="AJ114" s="42">
        <v>8.8428249999999995</v>
      </c>
      <c r="AK114" s="42">
        <v>8.4092920000000007</v>
      </c>
      <c r="AL114" s="42">
        <v>8.2795369999999995</v>
      </c>
      <c r="AM114" s="42">
        <v>8.2985919999999993</v>
      </c>
      <c r="AN114" s="42">
        <v>8.3077989999999993</v>
      </c>
      <c r="AO114" s="42">
        <v>8.5840990000000001</v>
      </c>
      <c r="AP114" s="42">
        <v>8.7340949999999999</v>
      </c>
      <c r="AQ114" s="42">
        <v>8.5622640000000008</v>
      </c>
      <c r="AR114" s="42">
        <v>8.5204839999999997</v>
      </c>
      <c r="AS114" s="42">
        <v>8.3622289999999992</v>
      </c>
      <c r="AT114" s="42">
        <v>8.1583459999999999</v>
      </c>
      <c r="AU114" s="42">
        <v>8.0457370000000008</v>
      </c>
      <c r="AV114" s="42">
        <v>7.9639870000000004</v>
      </c>
      <c r="AW114" s="42">
        <v>7.8871539999999998</v>
      </c>
      <c r="AX114" s="42">
        <v>7.8910799999999997</v>
      </c>
      <c r="AY114" s="42">
        <v>7.9103320000000004</v>
      </c>
      <c r="AZ114" s="42">
        <v>7.887486</v>
      </c>
      <c r="BA114" s="42">
        <v>7.870692</v>
      </c>
      <c r="BB114" s="42">
        <v>7.8408579999999999</v>
      </c>
      <c r="BC114" s="42">
        <v>7.7960890000000003</v>
      </c>
      <c r="BD114" s="42">
        <v>7.8165310000000003</v>
      </c>
      <c r="BE114" s="42">
        <v>7.8135810000000001</v>
      </c>
      <c r="BF114" s="42">
        <v>7.7923020000000003</v>
      </c>
      <c r="BG114" s="42">
        <v>7.7820790000000004</v>
      </c>
      <c r="BH114" s="42">
        <v>7.7803469999999999</v>
      </c>
      <c r="BI114" s="42">
        <v>7.747973</v>
      </c>
      <c r="BJ114" s="42">
        <v>7.6995319999999996</v>
      </c>
      <c r="BK114" s="42">
        <v>7.6493039999999999</v>
      </c>
      <c r="BL114" s="42">
        <v>7.6240969999999999</v>
      </c>
      <c r="BM114" s="42">
        <v>7.6408060000000004</v>
      </c>
      <c r="BN114" s="42">
        <v>7.6542009999999996</v>
      </c>
      <c r="BO114" s="42">
        <v>7.664987</v>
      </c>
      <c r="BP114" s="42">
        <v>7.6658299999999997</v>
      </c>
      <c r="BQ114" s="45">
        <v>7.6448679999999998</v>
      </c>
    </row>
    <row r="115" spans="32:69" x14ac:dyDescent="0.25">
      <c r="AF115" s="96" t="s">
        <v>50</v>
      </c>
      <c r="AG115" s="88" t="s">
        <v>46</v>
      </c>
      <c r="AH115" s="44">
        <v>5.6052479999999996</v>
      </c>
      <c r="AI115" s="42">
        <v>6.0755889999999999</v>
      </c>
      <c r="AJ115" s="42">
        <v>5.9134869999999999</v>
      </c>
      <c r="AK115" s="42">
        <v>5.350746</v>
      </c>
      <c r="AL115" s="42">
        <v>5.1533090000000001</v>
      </c>
      <c r="AM115" s="42">
        <v>5.1206769999999997</v>
      </c>
      <c r="AN115" s="42">
        <v>5.1976630000000004</v>
      </c>
      <c r="AO115" s="42">
        <v>5.2044490000000003</v>
      </c>
      <c r="AP115" s="42">
        <v>5.2315649999999998</v>
      </c>
      <c r="AQ115" s="42">
        <v>5.2123429999999997</v>
      </c>
      <c r="AR115" s="42">
        <v>5.2198960000000003</v>
      </c>
      <c r="AS115" s="42">
        <v>5.1725529999999997</v>
      </c>
      <c r="AT115" s="42">
        <v>5.1408719999999999</v>
      </c>
      <c r="AU115" s="42">
        <v>5.1286180000000003</v>
      </c>
      <c r="AV115" s="42">
        <v>5.1134440000000003</v>
      </c>
      <c r="AW115" s="42">
        <v>5.102163</v>
      </c>
      <c r="AX115" s="42">
        <v>5.1214940000000002</v>
      </c>
      <c r="AY115" s="42">
        <v>5.1816180000000003</v>
      </c>
      <c r="AZ115" s="42">
        <v>5.1908500000000002</v>
      </c>
      <c r="BA115" s="42">
        <v>5.1953300000000002</v>
      </c>
      <c r="BB115" s="42">
        <v>5.213247</v>
      </c>
      <c r="BC115" s="42">
        <v>5.2231709999999998</v>
      </c>
      <c r="BD115" s="42">
        <v>5.2444030000000001</v>
      </c>
      <c r="BE115" s="42">
        <v>5.248119</v>
      </c>
      <c r="BF115" s="42">
        <v>5.2525120000000003</v>
      </c>
      <c r="BG115" s="42">
        <v>5.2474910000000001</v>
      </c>
      <c r="BH115" s="42">
        <v>5.2157530000000003</v>
      </c>
      <c r="BI115" s="42">
        <v>5.186248</v>
      </c>
      <c r="BJ115" s="42">
        <v>5.171163</v>
      </c>
      <c r="BK115" s="42">
        <v>5.1871080000000003</v>
      </c>
      <c r="BL115" s="42">
        <v>5.1859760000000001</v>
      </c>
      <c r="BM115" s="42">
        <v>5.1865100000000002</v>
      </c>
      <c r="BN115" s="42">
        <v>5.1987249999999996</v>
      </c>
      <c r="BO115" s="42">
        <v>5.218038</v>
      </c>
      <c r="BP115" s="42">
        <v>5.2364300000000004</v>
      </c>
      <c r="BQ115" s="45">
        <v>5.2315399999999999</v>
      </c>
    </row>
    <row r="116" spans="32:69" x14ac:dyDescent="0.25">
      <c r="AF116" s="96" t="s">
        <v>50</v>
      </c>
      <c r="AG116" s="88" t="s">
        <v>47</v>
      </c>
      <c r="AH116" s="44">
        <v>5.6052479999999996</v>
      </c>
      <c r="AI116" s="42">
        <v>6.0751819999999999</v>
      </c>
      <c r="AJ116" s="42">
        <v>5.8817979999999999</v>
      </c>
      <c r="AK116" s="42">
        <v>5.3625920000000002</v>
      </c>
      <c r="AL116" s="42">
        <v>5.1615349999999998</v>
      </c>
      <c r="AM116" s="42">
        <v>5.1133699999999997</v>
      </c>
      <c r="AN116" s="42">
        <v>5.2185410000000001</v>
      </c>
      <c r="AO116" s="42">
        <v>5.4585970000000001</v>
      </c>
      <c r="AP116" s="42">
        <v>5.5188290000000002</v>
      </c>
      <c r="AQ116" s="42">
        <v>5.4727269999999999</v>
      </c>
      <c r="AR116" s="42">
        <v>5.5102770000000003</v>
      </c>
      <c r="AS116" s="42">
        <v>5.4376199999999999</v>
      </c>
      <c r="AT116" s="42">
        <v>5.3718349999999999</v>
      </c>
      <c r="AU116" s="42">
        <v>5.3540720000000004</v>
      </c>
      <c r="AV116" s="42">
        <v>5.3360519999999996</v>
      </c>
      <c r="AW116" s="42">
        <v>5.3140200000000002</v>
      </c>
      <c r="AX116" s="42">
        <v>5.3449910000000003</v>
      </c>
      <c r="AY116" s="42">
        <v>5.401262</v>
      </c>
      <c r="AZ116" s="42">
        <v>5.411435</v>
      </c>
      <c r="BA116" s="42">
        <v>5.4477969999999996</v>
      </c>
      <c r="BB116" s="42">
        <v>5.475841</v>
      </c>
      <c r="BC116" s="42">
        <v>5.4957849999999997</v>
      </c>
      <c r="BD116" s="42">
        <v>5.5160869999999997</v>
      </c>
      <c r="BE116" s="42">
        <v>5.5153889999999999</v>
      </c>
      <c r="BF116" s="42">
        <v>5.5374869999999996</v>
      </c>
      <c r="BG116" s="42">
        <v>5.5548219999999997</v>
      </c>
      <c r="BH116" s="42">
        <v>5.5691319999999997</v>
      </c>
      <c r="BI116" s="42">
        <v>5.60283</v>
      </c>
      <c r="BJ116" s="42">
        <v>5.6392300000000004</v>
      </c>
      <c r="BK116" s="42">
        <v>5.6889130000000003</v>
      </c>
      <c r="BL116" s="42">
        <v>5.7115169999999997</v>
      </c>
      <c r="BM116" s="42">
        <v>5.709587</v>
      </c>
      <c r="BN116" s="42">
        <v>5.6436630000000001</v>
      </c>
      <c r="BO116" s="42">
        <v>5.6466779999999996</v>
      </c>
      <c r="BP116" s="42">
        <v>5.666709</v>
      </c>
      <c r="BQ116" s="45">
        <v>5.6791200000000002</v>
      </c>
    </row>
    <row r="117" spans="32:69" x14ac:dyDescent="0.25">
      <c r="AF117" s="96" t="s">
        <v>50</v>
      </c>
      <c r="AG117" s="88" t="s">
        <v>48</v>
      </c>
      <c r="AH117" s="44">
        <v>5.6052479999999996</v>
      </c>
      <c r="AI117" s="42">
        <v>6.0765599999999997</v>
      </c>
      <c r="AJ117" s="42">
        <v>5.8504569999999996</v>
      </c>
      <c r="AK117" s="42">
        <v>5.3999969999999999</v>
      </c>
      <c r="AL117" s="42">
        <v>5.2262849999999998</v>
      </c>
      <c r="AM117" s="42">
        <v>5.2871230000000002</v>
      </c>
      <c r="AN117" s="42">
        <v>5.2736239999999999</v>
      </c>
      <c r="AO117" s="42">
        <v>5.6059590000000004</v>
      </c>
      <c r="AP117" s="42">
        <v>5.6409200000000004</v>
      </c>
      <c r="AQ117" s="42">
        <v>5.522418</v>
      </c>
      <c r="AR117" s="42">
        <v>5.5013059999999996</v>
      </c>
      <c r="AS117" s="42">
        <v>5.3667800000000003</v>
      </c>
      <c r="AT117" s="42">
        <v>5.2292240000000003</v>
      </c>
      <c r="AU117" s="42">
        <v>5.1610880000000003</v>
      </c>
      <c r="AV117" s="42">
        <v>5.1240589999999999</v>
      </c>
      <c r="AW117" s="42">
        <v>5.0659919999999996</v>
      </c>
      <c r="AX117" s="42">
        <v>5.1112500000000001</v>
      </c>
      <c r="AY117" s="42">
        <v>5.1136299999999997</v>
      </c>
      <c r="AZ117" s="42">
        <v>5.1178569999999999</v>
      </c>
      <c r="BA117" s="42">
        <v>5.1127320000000003</v>
      </c>
      <c r="BB117" s="42">
        <v>5.095993</v>
      </c>
      <c r="BC117" s="42">
        <v>5.0759499999999997</v>
      </c>
      <c r="BD117" s="42">
        <v>5.0938889999999999</v>
      </c>
      <c r="BE117" s="42">
        <v>5.0943370000000003</v>
      </c>
      <c r="BF117" s="42">
        <v>5.0881749999999997</v>
      </c>
      <c r="BG117" s="42">
        <v>5.091119</v>
      </c>
      <c r="BH117" s="42">
        <v>5.0975770000000002</v>
      </c>
      <c r="BI117" s="42">
        <v>5.0844550000000002</v>
      </c>
      <c r="BJ117" s="42">
        <v>5.0401740000000004</v>
      </c>
      <c r="BK117" s="42">
        <v>5.035412</v>
      </c>
      <c r="BL117" s="42">
        <v>5.0105500000000003</v>
      </c>
      <c r="BM117" s="42">
        <v>5.0420129999999999</v>
      </c>
      <c r="BN117" s="42">
        <v>5.046932</v>
      </c>
      <c r="BO117" s="42">
        <v>5.060098</v>
      </c>
      <c r="BP117" s="42">
        <v>5.0568749999999998</v>
      </c>
      <c r="BQ117" s="45">
        <v>5.0438739999999997</v>
      </c>
    </row>
    <row r="118" spans="32:69" x14ac:dyDescent="0.25">
      <c r="AF118" s="96" t="s">
        <v>51</v>
      </c>
      <c r="AG118" s="88" t="s">
        <v>46</v>
      </c>
      <c r="AH118" s="44">
        <v>9.8118479999999995</v>
      </c>
      <c r="AI118" s="42">
        <v>9.0848150000000008</v>
      </c>
      <c r="AJ118" s="42">
        <v>9.5772379999999995</v>
      </c>
      <c r="AK118" s="42">
        <v>9.2648650000000004</v>
      </c>
      <c r="AL118" s="42">
        <v>9.5919360000000005</v>
      </c>
      <c r="AM118" s="42">
        <v>9.8223920000000007</v>
      </c>
      <c r="AN118" s="42">
        <v>10.179073000000001</v>
      </c>
      <c r="AO118" s="42">
        <v>10.407605999999999</v>
      </c>
      <c r="AP118" s="42">
        <v>10.57441</v>
      </c>
      <c r="AQ118" s="42">
        <v>10.582216000000001</v>
      </c>
      <c r="AR118" s="42">
        <v>10.649915</v>
      </c>
      <c r="AS118" s="42">
        <v>10.62473</v>
      </c>
      <c r="AT118" s="42">
        <v>10.507804</v>
      </c>
      <c r="AU118" s="42">
        <v>10.456901</v>
      </c>
      <c r="AV118" s="42">
        <v>10.364947000000001</v>
      </c>
      <c r="AW118" s="42">
        <v>10.320694</v>
      </c>
      <c r="AX118" s="42">
        <v>10.273550999999999</v>
      </c>
      <c r="AY118" s="42">
        <v>10.288333</v>
      </c>
      <c r="AZ118" s="42">
        <v>10.26383</v>
      </c>
      <c r="BA118" s="42">
        <v>10.208660999999999</v>
      </c>
      <c r="BB118" s="42">
        <v>10.181747</v>
      </c>
      <c r="BC118" s="42">
        <v>10.123932999999999</v>
      </c>
      <c r="BD118" s="42">
        <v>10.112793</v>
      </c>
      <c r="BE118" s="42">
        <v>10.080113000000001</v>
      </c>
      <c r="BF118" s="42">
        <v>10.028658</v>
      </c>
      <c r="BG118" s="42">
        <v>9.9823559999999993</v>
      </c>
      <c r="BH118" s="42">
        <v>9.9194929999999992</v>
      </c>
      <c r="BI118" s="42">
        <v>9.8402659999999997</v>
      </c>
      <c r="BJ118" s="42">
        <v>9.7701709999999995</v>
      </c>
      <c r="BK118" s="42">
        <v>9.7336010000000002</v>
      </c>
      <c r="BL118" s="42">
        <v>9.7309599999999996</v>
      </c>
      <c r="BM118" s="42">
        <v>9.7091279999999998</v>
      </c>
      <c r="BN118" s="42">
        <v>9.7003079999999997</v>
      </c>
      <c r="BO118" s="42">
        <v>9.7084860000000006</v>
      </c>
      <c r="BP118" s="42">
        <v>9.7074540000000002</v>
      </c>
      <c r="BQ118" s="45">
        <v>9.6739429999999995</v>
      </c>
    </row>
    <row r="119" spans="32:69" x14ac:dyDescent="0.25">
      <c r="AF119" s="96" t="s">
        <v>51</v>
      </c>
      <c r="AG119" s="88" t="s">
        <v>47</v>
      </c>
      <c r="AH119" s="44">
        <v>9.8118479999999995</v>
      </c>
      <c r="AI119" s="42">
        <v>9.0823590000000003</v>
      </c>
      <c r="AJ119" s="42">
        <v>9.5294139999999992</v>
      </c>
      <c r="AK119" s="42">
        <v>9.2632890000000003</v>
      </c>
      <c r="AL119" s="42">
        <v>9.5974350000000008</v>
      </c>
      <c r="AM119" s="42">
        <v>9.8251369999999998</v>
      </c>
      <c r="AN119" s="42">
        <v>10.19929</v>
      </c>
      <c r="AO119" s="42">
        <v>10.638449</v>
      </c>
      <c r="AP119" s="42">
        <v>10.960158</v>
      </c>
      <c r="AQ119" s="42">
        <v>10.94683</v>
      </c>
      <c r="AR119" s="42">
        <v>11.022296000000001</v>
      </c>
      <c r="AS119" s="42">
        <v>11.000997</v>
      </c>
      <c r="AT119" s="42">
        <v>10.873571999999999</v>
      </c>
      <c r="AU119" s="42">
        <v>10.795095999999999</v>
      </c>
      <c r="AV119" s="42">
        <v>10.710361000000001</v>
      </c>
      <c r="AW119" s="42">
        <v>10.652709</v>
      </c>
      <c r="AX119" s="42">
        <v>10.606992</v>
      </c>
      <c r="AY119" s="42">
        <v>10.630812000000001</v>
      </c>
      <c r="AZ119" s="42">
        <v>10.602831</v>
      </c>
      <c r="BA119" s="42">
        <v>10.568406</v>
      </c>
      <c r="BB119" s="42">
        <v>10.566409</v>
      </c>
      <c r="BC119" s="42">
        <v>10.506209</v>
      </c>
      <c r="BD119" s="42">
        <v>10.49935</v>
      </c>
      <c r="BE119" s="42">
        <v>10.450397000000001</v>
      </c>
      <c r="BF119" s="42">
        <v>10.397812</v>
      </c>
      <c r="BG119" s="42">
        <v>10.35168</v>
      </c>
      <c r="BH119" s="42">
        <v>10.310909000000001</v>
      </c>
      <c r="BI119" s="42">
        <v>10.292427999999999</v>
      </c>
      <c r="BJ119" s="42">
        <v>10.295427999999999</v>
      </c>
      <c r="BK119" s="42">
        <v>10.301493000000001</v>
      </c>
      <c r="BL119" s="42">
        <v>10.323016000000001</v>
      </c>
      <c r="BM119" s="42">
        <v>10.310687</v>
      </c>
      <c r="BN119" s="42">
        <v>10.236356000000001</v>
      </c>
      <c r="BO119" s="42">
        <v>10.181139999999999</v>
      </c>
      <c r="BP119" s="42">
        <v>10.173161</v>
      </c>
      <c r="BQ119" s="45">
        <v>10.144710999999999</v>
      </c>
    </row>
    <row r="120" spans="32:69" x14ac:dyDescent="0.25">
      <c r="AF120" s="96" t="s">
        <v>51</v>
      </c>
      <c r="AG120" s="88" t="s">
        <v>48</v>
      </c>
      <c r="AH120" s="44">
        <v>9.8118479999999995</v>
      </c>
      <c r="AI120" s="42">
        <v>9.0838009999999993</v>
      </c>
      <c r="AJ120" s="42">
        <v>9.525347</v>
      </c>
      <c r="AK120" s="42">
        <v>9.4023050000000001</v>
      </c>
      <c r="AL120" s="42">
        <v>9.8163250000000009</v>
      </c>
      <c r="AM120" s="42">
        <v>10.181462</v>
      </c>
      <c r="AN120" s="42">
        <v>10.582808</v>
      </c>
      <c r="AO120" s="42">
        <v>10.975896000000001</v>
      </c>
      <c r="AP120" s="42">
        <v>11.409915</v>
      </c>
      <c r="AQ120" s="42">
        <v>11.274179</v>
      </c>
      <c r="AR120" s="42">
        <v>11.250073</v>
      </c>
      <c r="AS120" s="42">
        <v>11.13161</v>
      </c>
      <c r="AT120" s="42">
        <v>10.886742</v>
      </c>
      <c r="AU120" s="42">
        <v>10.720549999999999</v>
      </c>
      <c r="AV120" s="42">
        <v>10.581250000000001</v>
      </c>
      <c r="AW120" s="42">
        <v>10.477385999999999</v>
      </c>
      <c r="AX120" s="42">
        <v>10.386291</v>
      </c>
      <c r="AY120" s="42">
        <v>10.388828</v>
      </c>
      <c r="AZ120" s="42">
        <v>10.310069</v>
      </c>
      <c r="BA120" s="42">
        <v>10.252777</v>
      </c>
      <c r="BB120" s="42">
        <v>10.187274</v>
      </c>
      <c r="BC120" s="42">
        <v>10.092164</v>
      </c>
      <c r="BD120" s="42">
        <v>10.081405999999999</v>
      </c>
      <c r="BE120" s="42">
        <v>10.034998999999999</v>
      </c>
      <c r="BF120" s="42">
        <v>9.9780490000000004</v>
      </c>
      <c r="BG120" s="42">
        <v>9.9251509999999996</v>
      </c>
      <c r="BH120" s="42">
        <v>9.8944910000000004</v>
      </c>
      <c r="BI120" s="42">
        <v>9.8644339999999993</v>
      </c>
      <c r="BJ120" s="42">
        <v>9.8058429999999994</v>
      </c>
      <c r="BK120" s="42">
        <v>9.6678139999999999</v>
      </c>
      <c r="BL120" s="42">
        <v>9.6397049999999993</v>
      </c>
      <c r="BM120" s="42">
        <v>9.6210900000000006</v>
      </c>
      <c r="BN120" s="42">
        <v>9.6420030000000008</v>
      </c>
      <c r="BO120" s="42">
        <v>9.6428209999999996</v>
      </c>
      <c r="BP120" s="42">
        <v>9.6232330000000008</v>
      </c>
      <c r="BQ120" s="45">
        <v>9.5767050000000005</v>
      </c>
    </row>
    <row r="121" spans="32:69" x14ac:dyDescent="0.25">
      <c r="AF121" s="96" t="s">
        <v>52</v>
      </c>
      <c r="AG121" s="88" t="s">
        <v>46</v>
      </c>
      <c r="AH121" s="44">
        <v>8.2159399999999998</v>
      </c>
      <c r="AI121" s="42">
        <v>8.6246480000000005</v>
      </c>
      <c r="AJ121" s="42">
        <v>8.4750359999999993</v>
      </c>
      <c r="AK121" s="42">
        <v>7.8899780000000002</v>
      </c>
      <c r="AL121" s="42">
        <v>7.7172200000000002</v>
      </c>
      <c r="AM121" s="42">
        <v>7.6698219999999999</v>
      </c>
      <c r="AN121" s="42">
        <v>7.7553020000000004</v>
      </c>
      <c r="AO121" s="42">
        <v>7.7854780000000003</v>
      </c>
      <c r="AP121" s="42">
        <v>7.8313819999999996</v>
      </c>
      <c r="AQ121" s="42">
        <v>7.8219079999999996</v>
      </c>
      <c r="AR121" s="42">
        <v>7.8848979999999997</v>
      </c>
      <c r="AS121" s="42">
        <v>7.8625999999999996</v>
      </c>
      <c r="AT121" s="42">
        <v>7.8365090000000004</v>
      </c>
      <c r="AU121" s="42">
        <v>7.8501209999999997</v>
      </c>
      <c r="AV121" s="42">
        <v>7.8541460000000001</v>
      </c>
      <c r="AW121" s="42">
        <v>7.8749960000000003</v>
      </c>
      <c r="AX121" s="42">
        <v>7.9247829999999997</v>
      </c>
      <c r="AY121" s="42">
        <v>8.0230969999999999</v>
      </c>
      <c r="AZ121" s="42">
        <v>8.071555</v>
      </c>
      <c r="BA121" s="42">
        <v>8.1050249999999995</v>
      </c>
      <c r="BB121" s="42">
        <v>8.1562529999999995</v>
      </c>
      <c r="BC121" s="42">
        <v>8.1913110000000007</v>
      </c>
      <c r="BD121" s="42">
        <v>8.250489</v>
      </c>
      <c r="BE121" s="42">
        <v>8.2910039999999992</v>
      </c>
      <c r="BF121" s="42">
        <v>8.3267930000000003</v>
      </c>
      <c r="BG121" s="42">
        <v>8.3607560000000003</v>
      </c>
      <c r="BH121" s="42">
        <v>8.3855109999999993</v>
      </c>
      <c r="BI121" s="42">
        <v>8.408614</v>
      </c>
      <c r="BJ121" s="42">
        <v>8.4476169999999993</v>
      </c>
      <c r="BK121" s="42">
        <v>8.5145900000000001</v>
      </c>
      <c r="BL121" s="42">
        <v>8.5875540000000008</v>
      </c>
      <c r="BM121" s="42">
        <v>8.655424</v>
      </c>
      <c r="BN121" s="42">
        <v>8.7409820000000007</v>
      </c>
      <c r="BO121" s="42">
        <v>8.8494980000000005</v>
      </c>
      <c r="BP121" s="42">
        <v>8.9482909999999993</v>
      </c>
      <c r="BQ121" s="45">
        <v>9.018065</v>
      </c>
    </row>
    <row r="122" spans="32:69" x14ac:dyDescent="0.25">
      <c r="AF122" s="96" t="s">
        <v>52</v>
      </c>
      <c r="AG122" s="88" t="s">
        <v>47</v>
      </c>
      <c r="AH122" s="44">
        <v>8.2159399999999998</v>
      </c>
      <c r="AI122" s="42">
        <v>8.6237549999999992</v>
      </c>
      <c r="AJ122" s="42">
        <v>8.4287329999999994</v>
      </c>
      <c r="AK122" s="42">
        <v>7.8868840000000002</v>
      </c>
      <c r="AL122" s="42">
        <v>7.7115299999999998</v>
      </c>
      <c r="AM122" s="42">
        <v>7.6592479999999998</v>
      </c>
      <c r="AN122" s="42">
        <v>7.7768870000000003</v>
      </c>
      <c r="AO122" s="42">
        <v>8.0131390000000007</v>
      </c>
      <c r="AP122" s="42">
        <v>8.1647060000000007</v>
      </c>
      <c r="AQ122" s="42">
        <v>8.1294920000000008</v>
      </c>
      <c r="AR122" s="42">
        <v>8.2158200000000008</v>
      </c>
      <c r="AS122" s="42">
        <v>8.1863340000000004</v>
      </c>
      <c r="AT122" s="42">
        <v>8.124549</v>
      </c>
      <c r="AU122" s="42">
        <v>8.130649</v>
      </c>
      <c r="AV122" s="42">
        <v>8.1295199999999994</v>
      </c>
      <c r="AW122" s="42">
        <v>8.1411840000000009</v>
      </c>
      <c r="AX122" s="42">
        <v>8.197832</v>
      </c>
      <c r="AY122" s="42">
        <v>8.2968829999999993</v>
      </c>
      <c r="AZ122" s="42">
        <v>8.3444959999999995</v>
      </c>
      <c r="BA122" s="42">
        <v>8.4032850000000003</v>
      </c>
      <c r="BB122" s="42">
        <v>8.4692910000000001</v>
      </c>
      <c r="BC122" s="42">
        <v>8.5104959999999998</v>
      </c>
      <c r="BD122" s="42">
        <v>8.5690120000000007</v>
      </c>
      <c r="BE122" s="42">
        <v>8.6028389999999995</v>
      </c>
      <c r="BF122" s="42">
        <v>8.6454430000000002</v>
      </c>
      <c r="BG122" s="42">
        <v>8.6985419999999998</v>
      </c>
      <c r="BH122" s="42">
        <v>8.7544509999999995</v>
      </c>
      <c r="BI122" s="42">
        <v>8.8332350000000002</v>
      </c>
      <c r="BJ122" s="42">
        <v>8.9164150000000006</v>
      </c>
      <c r="BK122" s="42">
        <v>9.0176040000000004</v>
      </c>
      <c r="BL122" s="42">
        <v>9.107564</v>
      </c>
      <c r="BM122" s="42">
        <v>9.1622769999999996</v>
      </c>
      <c r="BN122" s="42">
        <v>9.1693739999999995</v>
      </c>
      <c r="BO122" s="42">
        <v>9.2345880000000005</v>
      </c>
      <c r="BP122" s="42">
        <v>9.3412430000000004</v>
      </c>
      <c r="BQ122" s="45">
        <v>9.4402720000000002</v>
      </c>
    </row>
    <row r="123" spans="32:69" x14ac:dyDescent="0.25">
      <c r="AF123" s="97" t="s">
        <v>52</v>
      </c>
      <c r="AG123" s="98" t="s">
        <v>48</v>
      </c>
      <c r="AH123" s="46">
        <v>8.2159399999999998</v>
      </c>
      <c r="AI123" s="43">
        <v>8.6251890000000007</v>
      </c>
      <c r="AJ123" s="43">
        <v>8.4181279999999994</v>
      </c>
      <c r="AK123" s="43">
        <v>7.9980159999999998</v>
      </c>
      <c r="AL123" s="43">
        <v>7.8850379999999998</v>
      </c>
      <c r="AM123" s="43">
        <v>7.9566660000000002</v>
      </c>
      <c r="AN123" s="43">
        <v>7.991225</v>
      </c>
      <c r="AO123" s="43">
        <v>8.2843060000000008</v>
      </c>
      <c r="AP123" s="43">
        <v>8.4473500000000001</v>
      </c>
      <c r="AQ123" s="43">
        <v>8.3218289999999993</v>
      </c>
      <c r="AR123" s="43">
        <v>8.331232</v>
      </c>
      <c r="AS123" s="43">
        <v>8.2193819999999995</v>
      </c>
      <c r="AT123" s="43">
        <v>8.0676179999999995</v>
      </c>
      <c r="AU123" s="43">
        <v>8.0049949999999992</v>
      </c>
      <c r="AV123" s="43">
        <v>7.9713789999999998</v>
      </c>
      <c r="AW123" s="43">
        <v>7.9390020000000003</v>
      </c>
      <c r="AX123" s="43">
        <v>7.9878479999999996</v>
      </c>
      <c r="AY123" s="43">
        <v>8.0388400000000004</v>
      </c>
      <c r="AZ123" s="43">
        <v>8.059768</v>
      </c>
      <c r="BA123" s="43">
        <v>8.0782980000000002</v>
      </c>
      <c r="BB123" s="43">
        <v>8.0874450000000007</v>
      </c>
      <c r="BC123" s="43">
        <v>8.0853230000000007</v>
      </c>
      <c r="BD123" s="43">
        <v>8.1427669999999992</v>
      </c>
      <c r="BE123" s="43">
        <v>8.1721319999999995</v>
      </c>
      <c r="BF123" s="43">
        <v>8.1913140000000002</v>
      </c>
      <c r="BG123" s="43">
        <v>8.223179</v>
      </c>
      <c r="BH123" s="43">
        <v>8.2656799999999997</v>
      </c>
      <c r="BI123" s="43">
        <v>8.2853960000000004</v>
      </c>
      <c r="BJ123" s="43">
        <v>8.2887649999999997</v>
      </c>
      <c r="BK123" s="43">
        <v>8.2912459999999992</v>
      </c>
      <c r="BL123" s="43">
        <v>8.325177</v>
      </c>
      <c r="BM123" s="43">
        <v>8.4001909999999995</v>
      </c>
      <c r="BN123" s="43">
        <v>8.4767209999999995</v>
      </c>
      <c r="BO123" s="43">
        <v>8.5551390000000005</v>
      </c>
      <c r="BP123" s="43">
        <v>8.6166020000000003</v>
      </c>
      <c r="BQ123" s="47">
        <v>8.6574869999999997</v>
      </c>
    </row>
    <row r="124" spans="32:69" x14ac:dyDescent="0.25"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</row>
    <row r="125" spans="32:69" x14ac:dyDescent="0.25">
      <c r="AF125" s="41" t="s">
        <v>60</v>
      </c>
      <c r="AG125" s="39"/>
      <c r="AH125" s="35">
        <v>2015</v>
      </c>
      <c r="AI125" s="36">
        <v>2016</v>
      </c>
      <c r="AJ125" s="36">
        <v>2017</v>
      </c>
      <c r="AK125" s="36">
        <v>2018</v>
      </c>
      <c r="AL125" s="36">
        <v>2019</v>
      </c>
      <c r="AM125" s="36">
        <v>2020</v>
      </c>
      <c r="AN125" s="36">
        <v>2021</v>
      </c>
      <c r="AO125" s="36">
        <v>2022</v>
      </c>
      <c r="AP125" s="36">
        <v>2023</v>
      </c>
      <c r="AQ125" s="36">
        <v>2024</v>
      </c>
      <c r="AR125" s="36">
        <v>2025</v>
      </c>
      <c r="AS125" s="36">
        <v>2026</v>
      </c>
      <c r="AT125" s="36">
        <v>2027</v>
      </c>
      <c r="AU125" s="36">
        <v>2028</v>
      </c>
      <c r="AV125" s="36">
        <v>2029</v>
      </c>
      <c r="AW125" s="36">
        <v>2030</v>
      </c>
      <c r="AX125" s="36">
        <v>2031</v>
      </c>
      <c r="AY125" s="36">
        <v>2032</v>
      </c>
      <c r="AZ125" s="36">
        <v>2033</v>
      </c>
      <c r="BA125" s="36">
        <v>2034</v>
      </c>
      <c r="BB125" s="36">
        <v>2035</v>
      </c>
      <c r="BC125" s="36">
        <v>2036</v>
      </c>
      <c r="BD125" s="36">
        <v>2037</v>
      </c>
      <c r="BE125" s="36">
        <v>2038</v>
      </c>
      <c r="BF125" s="36">
        <v>2039</v>
      </c>
      <c r="BG125" s="36">
        <v>2040</v>
      </c>
      <c r="BH125" s="36">
        <v>2041</v>
      </c>
      <c r="BI125" s="36">
        <v>2042</v>
      </c>
      <c r="BJ125" s="36">
        <v>2043</v>
      </c>
      <c r="BK125" s="36">
        <v>2044</v>
      </c>
      <c r="BL125" s="36">
        <v>2045</v>
      </c>
      <c r="BM125" s="36">
        <v>2046</v>
      </c>
      <c r="BN125" s="36">
        <v>2047</v>
      </c>
      <c r="BO125" s="36">
        <v>2048</v>
      </c>
      <c r="BP125" s="36">
        <v>2049</v>
      </c>
      <c r="BQ125" s="37">
        <v>2050</v>
      </c>
    </row>
    <row r="126" spans="32:69" x14ac:dyDescent="0.25">
      <c r="AF126" s="96" t="s">
        <v>6</v>
      </c>
      <c r="AG126" s="88" t="s">
        <v>46</v>
      </c>
      <c r="AH126" s="44">
        <v>10.017300000000001</v>
      </c>
      <c r="AI126" s="42">
        <v>10.386933000000001</v>
      </c>
      <c r="AJ126" s="42">
        <v>10.526133</v>
      </c>
      <c r="AK126" s="42">
        <v>10.165806</v>
      </c>
      <c r="AL126" s="42">
        <v>10.290939</v>
      </c>
      <c r="AM126" s="42">
        <v>10.522531000000001</v>
      </c>
      <c r="AN126" s="42">
        <v>10.911809999999999</v>
      </c>
      <c r="AO126" s="42">
        <v>11.234185</v>
      </c>
      <c r="AP126" s="42">
        <v>11.591754</v>
      </c>
      <c r="AQ126" s="42">
        <v>11.885035999999999</v>
      </c>
      <c r="AR126" s="42">
        <v>12.321027000000001</v>
      </c>
      <c r="AS126" s="42">
        <v>12.600959</v>
      </c>
      <c r="AT126" s="42">
        <v>12.893995</v>
      </c>
      <c r="AU126" s="42">
        <v>13.259917</v>
      </c>
      <c r="AV126" s="42">
        <v>13.622388000000001</v>
      </c>
      <c r="AW126" s="42">
        <v>14.023569999999999</v>
      </c>
      <c r="AX126" s="42">
        <v>14.478248000000001</v>
      </c>
      <c r="AY126" s="42">
        <v>15.015597</v>
      </c>
      <c r="AZ126" s="42">
        <v>15.498671</v>
      </c>
      <c r="BA126" s="42">
        <v>15.954719000000001</v>
      </c>
      <c r="BB126" s="42">
        <v>16.449905000000001</v>
      </c>
      <c r="BC126" s="42">
        <v>16.909576000000001</v>
      </c>
      <c r="BD126" s="42">
        <v>17.436367000000001</v>
      </c>
      <c r="BE126" s="42">
        <v>17.958960000000001</v>
      </c>
      <c r="BF126" s="42">
        <v>18.47411</v>
      </c>
      <c r="BG126" s="42">
        <v>19.087982</v>
      </c>
      <c r="BH126" s="42">
        <v>19.760012</v>
      </c>
      <c r="BI126" s="42">
        <v>20.456223000000001</v>
      </c>
      <c r="BJ126" s="42">
        <v>21.204813000000001</v>
      </c>
      <c r="BK126" s="42">
        <v>22.038757</v>
      </c>
      <c r="BL126" s="42">
        <v>22.956976000000001</v>
      </c>
      <c r="BM126" s="42">
        <v>23.899871999999998</v>
      </c>
      <c r="BN126" s="42">
        <v>24.932894000000001</v>
      </c>
      <c r="BO126" s="42">
        <v>26.088884</v>
      </c>
      <c r="BP126" s="42">
        <v>27.264351000000001</v>
      </c>
      <c r="BQ126" s="45">
        <v>28.417072000000001</v>
      </c>
    </row>
    <row r="127" spans="32:69" x14ac:dyDescent="0.25">
      <c r="AF127" s="96" t="s">
        <v>6</v>
      </c>
      <c r="AG127" s="88" t="s">
        <v>47</v>
      </c>
      <c r="AH127" s="44">
        <v>10.017300000000001</v>
      </c>
      <c r="AI127" s="42">
        <v>10.385624</v>
      </c>
      <c r="AJ127" s="42">
        <v>10.470063</v>
      </c>
      <c r="AK127" s="42">
        <v>10.135813000000001</v>
      </c>
      <c r="AL127" s="42">
        <v>10.238149999999999</v>
      </c>
      <c r="AM127" s="42">
        <v>10.472346</v>
      </c>
      <c r="AN127" s="42">
        <v>10.9016</v>
      </c>
      <c r="AO127" s="42">
        <v>11.399508000000001</v>
      </c>
      <c r="AP127" s="42">
        <v>11.963454</v>
      </c>
      <c r="AQ127" s="42">
        <v>12.212960000000001</v>
      </c>
      <c r="AR127" s="42">
        <v>12.630884</v>
      </c>
      <c r="AS127" s="42">
        <v>12.908569999999999</v>
      </c>
      <c r="AT127" s="42">
        <v>13.146250999999999</v>
      </c>
      <c r="AU127" s="42">
        <v>13.490505000000001</v>
      </c>
      <c r="AV127" s="42">
        <v>13.839382000000001</v>
      </c>
      <c r="AW127" s="42">
        <v>14.221472</v>
      </c>
      <c r="AX127" s="42">
        <v>14.661657999999999</v>
      </c>
      <c r="AY127" s="42">
        <v>15.175535</v>
      </c>
      <c r="AZ127" s="42">
        <v>15.626542000000001</v>
      </c>
      <c r="BA127" s="42">
        <v>16.090899</v>
      </c>
      <c r="BB127" s="42">
        <v>16.577052999999999</v>
      </c>
      <c r="BC127" s="42">
        <v>17.01811</v>
      </c>
      <c r="BD127" s="42">
        <v>17.521992000000001</v>
      </c>
      <c r="BE127" s="42">
        <v>18.021944000000001</v>
      </c>
      <c r="BF127" s="42">
        <v>18.526675999999998</v>
      </c>
      <c r="BG127" s="42">
        <v>19.131153000000001</v>
      </c>
      <c r="BH127" s="42">
        <v>19.791772999999999</v>
      </c>
      <c r="BI127" s="42">
        <v>20.544426000000001</v>
      </c>
      <c r="BJ127" s="42">
        <v>21.345130999999999</v>
      </c>
      <c r="BK127" s="42">
        <v>22.238271999999998</v>
      </c>
      <c r="BL127" s="42">
        <v>23.177786000000001</v>
      </c>
      <c r="BM127" s="42">
        <v>24.076409999999999</v>
      </c>
      <c r="BN127" s="42">
        <v>24.964790000000001</v>
      </c>
      <c r="BO127" s="42">
        <v>25.982780000000002</v>
      </c>
      <c r="BP127" s="42">
        <v>27.189775000000001</v>
      </c>
      <c r="BQ127" s="45">
        <v>28.443676</v>
      </c>
    </row>
    <row r="128" spans="32:69" x14ac:dyDescent="0.25">
      <c r="AF128" s="96" t="s">
        <v>6</v>
      </c>
      <c r="AG128" s="88" t="s">
        <v>48</v>
      </c>
      <c r="AH128" s="44">
        <v>10.017300000000001</v>
      </c>
      <c r="AI128" s="42">
        <v>10.386943</v>
      </c>
      <c r="AJ128" s="42">
        <v>10.488934</v>
      </c>
      <c r="AK128" s="42">
        <v>10.365556</v>
      </c>
      <c r="AL128" s="42">
        <v>10.645350000000001</v>
      </c>
      <c r="AM128" s="42">
        <v>11.157133999999999</v>
      </c>
      <c r="AN128" s="42">
        <v>11.680042</v>
      </c>
      <c r="AO128" s="42">
        <v>12.408854</v>
      </c>
      <c r="AP128" s="42">
        <v>13.220041999999999</v>
      </c>
      <c r="AQ128" s="42">
        <v>13.560518</v>
      </c>
      <c r="AR128" s="42">
        <v>14.097132999999999</v>
      </c>
      <c r="AS128" s="42">
        <v>14.485721</v>
      </c>
      <c r="AT128" s="42">
        <v>14.804913000000001</v>
      </c>
      <c r="AU128" s="42">
        <v>15.284148</v>
      </c>
      <c r="AV128" s="42">
        <v>15.817348000000001</v>
      </c>
      <c r="AW128" s="42">
        <v>16.393234</v>
      </c>
      <c r="AX128" s="42">
        <v>17.089817</v>
      </c>
      <c r="AY128" s="42">
        <v>17.848096999999999</v>
      </c>
      <c r="AZ128" s="42">
        <v>18.567585000000001</v>
      </c>
      <c r="BA128" s="42">
        <v>19.316814000000001</v>
      </c>
      <c r="BB128" s="42">
        <v>20.075367</v>
      </c>
      <c r="BC128" s="42">
        <v>20.844056999999999</v>
      </c>
      <c r="BD128" s="42">
        <v>21.796844</v>
      </c>
      <c r="BE128" s="42">
        <v>22.728605000000002</v>
      </c>
      <c r="BF128" s="42">
        <v>23.679614999999998</v>
      </c>
      <c r="BG128" s="42">
        <v>24.723106000000001</v>
      </c>
      <c r="BH128" s="42">
        <v>25.861856</v>
      </c>
      <c r="BI128" s="42">
        <v>27.009253000000001</v>
      </c>
      <c r="BJ128" s="42">
        <v>28.227898</v>
      </c>
      <c r="BK128" s="42">
        <v>29.414000000000001</v>
      </c>
      <c r="BL128" s="42">
        <v>30.844034000000001</v>
      </c>
      <c r="BM128" s="42">
        <v>32.429549999999999</v>
      </c>
      <c r="BN128" s="42">
        <v>34.201050000000002</v>
      </c>
      <c r="BO128" s="42">
        <v>36.067363999999998</v>
      </c>
      <c r="BP128" s="42">
        <v>37.969051</v>
      </c>
      <c r="BQ128" s="45">
        <v>39.888534999999997</v>
      </c>
    </row>
    <row r="129" spans="32:69" x14ac:dyDescent="0.25">
      <c r="AF129" s="96" t="s">
        <v>49</v>
      </c>
      <c r="AG129" s="88" t="s">
        <v>46</v>
      </c>
      <c r="AH129" s="44">
        <v>8.6262000000000008</v>
      </c>
      <c r="AI129" s="42">
        <v>9.0951409999999999</v>
      </c>
      <c r="AJ129" s="42">
        <v>9.093375</v>
      </c>
      <c r="AK129" s="42">
        <v>8.6500920000000008</v>
      </c>
      <c r="AL129" s="42">
        <v>8.628266</v>
      </c>
      <c r="AM129" s="42">
        <v>8.7234890000000007</v>
      </c>
      <c r="AN129" s="42">
        <v>8.9785629999999994</v>
      </c>
      <c r="AO129" s="42">
        <v>9.1810829999999992</v>
      </c>
      <c r="AP129" s="42">
        <v>9.3940719999999995</v>
      </c>
      <c r="AQ129" s="42">
        <v>9.5300770000000004</v>
      </c>
      <c r="AR129" s="42">
        <v>9.7435100000000006</v>
      </c>
      <c r="AS129" s="42">
        <v>9.8772540000000006</v>
      </c>
      <c r="AT129" s="42">
        <v>10.023778999999999</v>
      </c>
      <c r="AU129" s="42">
        <v>10.203382</v>
      </c>
      <c r="AV129" s="42">
        <v>10.380813</v>
      </c>
      <c r="AW129" s="42">
        <v>10.594436</v>
      </c>
      <c r="AX129" s="42">
        <v>10.842159000000001</v>
      </c>
      <c r="AY129" s="42">
        <v>11.154617999999999</v>
      </c>
      <c r="AZ129" s="42">
        <v>11.394296000000001</v>
      </c>
      <c r="BA129" s="42">
        <v>11.609351999999999</v>
      </c>
      <c r="BB129" s="42">
        <v>11.840828</v>
      </c>
      <c r="BC129" s="42">
        <v>12.052597</v>
      </c>
      <c r="BD129" s="42">
        <v>12.306257</v>
      </c>
      <c r="BE129" s="42">
        <v>12.533906</v>
      </c>
      <c r="BF129" s="42">
        <v>12.769506</v>
      </c>
      <c r="BG129" s="42">
        <v>12.9763</v>
      </c>
      <c r="BH129" s="42">
        <v>13.174554000000001</v>
      </c>
      <c r="BI129" s="42">
        <v>13.371840000000001</v>
      </c>
      <c r="BJ129" s="42">
        <v>13.616721999999999</v>
      </c>
      <c r="BK129" s="42">
        <v>13.912819000000001</v>
      </c>
      <c r="BL129" s="42">
        <v>14.217884</v>
      </c>
      <c r="BM129" s="42">
        <v>14.519278999999999</v>
      </c>
      <c r="BN129" s="42">
        <v>14.856805</v>
      </c>
      <c r="BO129" s="42">
        <v>15.237235999999999</v>
      </c>
      <c r="BP129" s="42">
        <v>15.597958</v>
      </c>
      <c r="BQ129" s="45">
        <v>15.90981</v>
      </c>
    </row>
    <row r="130" spans="32:69" x14ac:dyDescent="0.25">
      <c r="AF130" s="96" t="s">
        <v>49</v>
      </c>
      <c r="AG130" s="88" t="s">
        <v>47</v>
      </c>
      <c r="AH130" s="44">
        <v>8.6262000000000008</v>
      </c>
      <c r="AI130" s="42">
        <v>9.0940539999999999</v>
      </c>
      <c r="AJ130" s="42">
        <v>9.0435370000000006</v>
      </c>
      <c r="AK130" s="42">
        <v>8.6335060000000006</v>
      </c>
      <c r="AL130" s="42">
        <v>8.5917469999999998</v>
      </c>
      <c r="AM130" s="42">
        <v>8.6507520000000007</v>
      </c>
      <c r="AN130" s="42">
        <v>8.9117730000000002</v>
      </c>
      <c r="AO130" s="42">
        <v>9.3487329999999993</v>
      </c>
      <c r="AP130" s="42">
        <v>9.6630230000000008</v>
      </c>
      <c r="AQ130" s="42">
        <v>9.7444670000000002</v>
      </c>
      <c r="AR130" s="42">
        <v>9.9777640000000005</v>
      </c>
      <c r="AS130" s="42">
        <v>10.086729999999999</v>
      </c>
      <c r="AT130" s="42">
        <v>10.158891000000001</v>
      </c>
      <c r="AU130" s="42">
        <v>10.308073</v>
      </c>
      <c r="AV130" s="42">
        <v>10.457338999999999</v>
      </c>
      <c r="AW130" s="42">
        <v>10.620708</v>
      </c>
      <c r="AX130" s="42">
        <v>10.83919</v>
      </c>
      <c r="AY130" s="42">
        <v>11.111511</v>
      </c>
      <c r="AZ130" s="42">
        <v>11.324954</v>
      </c>
      <c r="BA130" s="42">
        <v>11.541769</v>
      </c>
      <c r="BB130" s="42">
        <v>11.771193</v>
      </c>
      <c r="BC130" s="42">
        <v>11.962692000000001</v>
      </c>
      <c r="BD130" s="42">
        <v>12.186211</v>
      </c>
      <c r="BE130" s="42">
        <v>12.378038999999999</v>
      </c>
      <c r="BF130" s="42">
        <v>12.612778</v>
      </c>
      <c r="BG130" s="42">
        <v>12.857932999999999</v>
      </c>
      <c r="BH130" s="42">
        <v>13.126543</v>
      </c>
      <c r="BI130" s="42">
        <v>13.436131</v>
      </c>
      <c r="BJ130" s="42">
        <v>13.769273999999999</v>
      </c>
      <c r="BK130" s="42">
        <v>14.141059</v>
      </c>
      <c r="BL130" s="42">
        <v>14.494464000000001</v>
      </c>
      <c r="BM130" s="42">
        <v>14.775369</v>
      </c>
      <c r="BN130" s="42">
        <v>14.964587999999999</v>
      </c>
      <c r="BO130" s="42">
        <v>15.254538</v>
      </c>
      <c r="BP130" s="42">
        <v>15.604632000000001</v>
      </c>
      <c r="BQ130" s="45">
        <v>15.930633</v>
      </c>
    </row>
    <row r="131" spans="32:69" x14ac:dyDescent="0.25">
      <c r="AF131" s="96" t="s">
        <v>49</v>
      </c>
      <c r="AG131" s="88" t="s">
        <v>48</v>
      </c>
      <c r="AH131" s="44">
        <v>8.6262000000000008</v>
      </c>
      <c r="AI131" s="42">
        <v>9.0954350000000002</v>
      </c>
      <c r="AJ131" s="42">
        <v>9.0444189999999995</v>
      </c>
      <c r="AK131" s="42">
        <v>8.8058720000000008</v>
      </c>
      <c r="AL131" s="42">
        <v>8.9059519999999992</v>
      </c>
      <c r="AM131" s="42">
        <v>9.1986089999999994</v>
      </c>
      <c r="AN131" s="42">
        <v>9.5043550000000003</v>
      </c>
      <c r="AO131" s="42">
        <v>10.143259</v>
      </c>
      <c r="AP131" s="42">
        <v>10.657423</v>
      </c>
      <c r="AQ131" s="42">
        <v>10.790311000000001</v>
      </c>
      <c r="AR131" s="42">
        <v>11.097975999999999</v>
      </c>
      <c r="AS131" s="42">
        <v>11.259836999999999</v>
      </c>
      <c r="AT131" s="42">
        <v>11.370468000000001</v>
      </c>
      <c r="AU131" s="42">
        <v>11.600012</v>
      </c>
      <c r="AV131" s="42">
        <v>11.877487</v>
      </c>
      <c r="AW131" s="42">
        <v>12.166881999999999</v>
      </c>
      <c r="AX131" s="42">
        <v>12.58549</v>
      </c>
      <c r="AY131" s="42">
        <v>13.03191</v>
      </c>
      <c r="AZ131" s="42">
        <v>13.414481</v>
      </c>
      <c r="BA131" s="42">
        <v>13.820354999999999</v>
      </c>
      <c r="BB131" s="42">
        <v>14.216706</v>
      </c>
      <c r="BC131" s="42">
        <v>14.606456</v>
      </c>
      <c r="BD131" s="42">
        <v>15.135595</v>
      </c>
      <c r="BE131" s="42">
        <v>15.643044</v>
      </c>
      <c r="BF131" s="42">
        <v>16.128896999999998</v>
      </c>
      <c r="BG131" s="42">
        <v>16.652785999999999</v>
      </c>
      <c r="BH131" s="42">
        <v>17.221748000000002</v>
      </c>
      <c r="BI131" s="42">
        <v>17.742476</v>
      </c>
      <c r="BJ131" s="42">
        <v>18.249490999999999</v>
      </c>
      <c r="BK131" s="42">
        <v>18.767416000000001</v>
      </c>
      <c r="BL131" s="42">
        <v>19.364189</v>
      </c>
      <c r="BM131" s="42">
        <v>20.096571000000001</v>
      </c>
      <c r="BN131" s="42">
        <v>20.851973999999998</v>
      </c>
      <c r="BO131" s="42">
        <v>21.631186</v>
      </c>
      <c r="BP131" s="42">
        <v>22.409511999999999</v>
      </c>
      <c r="BQ131" s="45">
        <v>23.148817000000001</v>
      </c>
    </row>
    <row r="132" spans="32:69" x14ac:dyDescent="0.25">
      <c r="AF132" s="96" t="s">
        <v>50</v>
      </c>
      <c r="AG132" s="88" t="s">
        <v>46</v>
      </c>
      <c r="AH132" s="44">
        <v>5.5269000000000004</v>
      </c>
      <c r="AI132" s="42">
        <v>6.0755889999999999</v>
      </c>
      <c r="AJ132" s="42">
        <v>6.0409579999999998</v>
      </c>
      <c r="AK132" s="42">
        <v>5.5737610000000002</v>
      </c>
      <c r="AL132" s="42">
        <v>5.4808320000000004</v>
      </c>
      <c r="AM132" s="42">
        <v>5.5664499999999997</v>
      </c>
      <c r="AN132" s="42">
        <v>5.7727130000000004</v>
      </c>
      <c r="AO132" s="42">
        <v>5.9016840000000004</v>
      </c>
      <c r="AP132" s="42">
        <v>6.0535290000000002</v>
      </c>
      <c r="AQ132" s="42">
        <v>6.1563679999999996</v>
      </c>
      <c r="AR132" s="42">
        <v>6.2995320000000001</v>
      </c>
      <c r="AS132" s="42">
        <v>6.3812600000000002</v>
      </c>
      <c r="AT132" s="42">
        <v>6.4875280000000002</v>
      </c>
      <c r="AU132" s="42">
        <v>6.619154</v>
      </c>
      <c r="AV132" s="42">
        <v>6.7501009999999999</v>
      </c>
      <c r="AW132" s="42">
        <v>6.888503</v>
      </c>
      <c r="AX132" s="42">
        <v>7.0701809999999998</v>
      </c>
      <c r="AY132" s="42">
        <v>7.3081610000000001</v>
      </c>
      <c r="AZ132" s="42">
        <v>7.47349</v>
      </c>
      <c r="BA132" s="42">
        <v>7.62859</v>
      </c>
      <c r="BB132" s="42">
        <v>7.8012610000000002</v>
      </c>
      <c r="BC132" s="42">
        <v>7.963965</v>
      </c>
      <c r="BD132" s="42">
        <v>8.1457859999999993</v>
      </c>
      <c r="BE132" s="42">
        <v>8.3050859999999993</v>
      </c>
      <c r="BF132" s="42">
        <v>8.4720069999999996</v>
      </c>
      <c r="BG132" s="42">
        <v>8.6299480000000006</v>
      </c>
      <c r="BH132" s="42">
        <v>8.751455</v>
      </c>
      <c r="BI132" s="42">
        <v>8.8811250000000008</v>
      </c>
      <c r="BJ132" s="42">
        <v>9.0402799999999992</v>
      </c>
      <c r="BK132" s="42">
        <v>9.2611819999999998</v>
      </c>
      <c r="BL132" s="42">
        <v>9.459168</v>
      </c>
      <c r="BM132" s="42">
        <v>9.6670400000000001</v>
      </c>
      <c r="BN132" s="42">
        <v>9.9029799999999994</v>
      </c>
      <c r="BO132" s="42">
        <v>10.155794999999999</v>
      </c>
      <c r="BP132" s="42">
        <v>10.412423</v>
      </c>
      <c r="BQ132" s="45">
        <v>10.625035</v>
      </c>
    </row>
    <row r="133" spans="32:69" x14ac:dyDescent="0.25">
      <c r="AF133" s="96" t="s">
        <v>50</v>
      </c>
      <c r="AG133" s="88" t="s">
        <v>47</v>
      </c>
      <c r="AH133" s="44">
        <v>5.5269000000000004</v>
      </c>
      <c r="AI133" s="42">
        <v>6.0751819999999999</v>
      </c>
      <c r="AJ133" s="42">
        <v>6.0056459999999996</v>
      </c>
      <c r="AK133" s="42">
        <v>5.5725879999999997</v>
      </c>
      <c r="AL133" s="42">
        <v>5.4618339999999996</v>
      </c>
      <c r="AM133" s="42">
        <v>5.513992</v>
      </c>
      <c r="AN133" s="42">
        <v>5.7345810000000004</v>
      </c>
      <c r="AO133" s="42">
        <v>6.1126649999999998</v>
      </c>
      <c r="AP133" s="42">
        <v>6.2963300000000002</v>
      </c>
      <c r="AQ133" s="42">
        <v>6.3560160000000003</v>
      </c>
      <c r="AR133" s="42">
        <v>6.5193989999999999</v>
      </c>
      <c r="AS133" s="42">
        <v>6.5604839999999998</v>
      </c>
      <c r="AT133" s="42">
        <v>6.612921</v>
      </c>
      <c r="AU133" s="42">
        <v>6.7256770000000001</v>
      </c>
      <c r="AV133" s="42">
        <v>6.8384489999999998</v>
      </c>
      <c r="AW133" s="42">
        <v>6.9435060000000002</v>
      </c>
      <c r="AX133" s="42">
        <v>7.1170749999999998</v>
      </c>
      <c r="AY133" s="42">
        <v>7.3230230000000001</v>
      </c>
      <c r="AZ133" s="42">
        <v>7.4641820000000001</v>
      </c>
      <c r="BA133" s="42">
        <v>7.6395460000000002</v>
      </c>
      <c r="BB133" s="42">
        <v>7.8059139999999996</v>
      </c>
      <c r="BC133" s="42">
        <v>7.9636079999999998</v>
      </c>
      <c r="BD133" s="42">
        <v>8.1258230000000005</v>
      </c>
      <c r="BE133" s="42">
        <v>8.2633770000000002</v>
      </c>
      <c r="BF133" s="42">
        <v>8.4462340000000005</v>
      </c>
      <c r="BG133" s="42">
        <v>8.6332889999999995</v>
      </c>
      <c r="BH133" s="42">
        <v>8.8285049999999998</v>
      </c>
      <c r="BI133" s="42">
        <v>9.0667740000000006</v>
      </c>
      <c r="BJ133" s="42">
        <v>9.3186520000000002</v>
      </c>
      <c r="BK133" s="42">
        <v>9.6053149999999992</v>
      </c>
      <c r="BL133" s="42">
        <v>9.8524429999999992</v>
      </c>
      <c r="BM133" s="42">
        <v>10.064529</v>
      </c>
      <c r="BN133" s="42">
        <v>10.162561999999999</v>
      </c>
      <c r="BO133" s="42">
        <v>10.382562999999999</v>
      </c>
      <c r="BP133" s="42">
        <v>10.636706</v>
      </c>
      <c r="BQ133" s="45">
        <v>10.878003</v>
      </c>
    </row>
    <row r="134" spans="32:69" x14ac:dyDescent="0.25">
      <c r="AF134" s="96" t="s">
        <v>50</v>
      </c>
      <c r="AG134" s="88" t="s">
        <v>48</v>
      </c>
      <c r="AH134" s="44">
        <v>5.5269000000000004</v>
      </c>
      <c r="AI134" s="42">
        <v>6.0765599999999997</v>
      </c>
      <c r="AJ134" s="42">
        <v>5.9838329999999997</v>
      </c>
      <c r="AK134" s="42">
        <v>5.6546589999999997</v>
      </c>
      <c r="AL134" s="42">
        <v>5.6216970000000002</v>
      </c>
      <c r="AM134" s="42">
        <v>5.8605330000000002</v>
      </c>
      <c r="AN134" s="42">
        <v>6.033175</v>
      </c>
      <c r="AO134" s="42">
        <v>6.6241890000000003</v>
      </c>
      <c r="AP134" s="42">
        <v>6.8831030000000002</v>
      </c>
      <c r="AQ134" s="42">
        <v>6.9594449999999997</v>
      </c>
      <c r="AR134" s="42">
        <v>7.1654799999999996</v>
      </c>
      <c r="AS134" s="42">
        <v>7.2264299999999997</v>
      </c>
      <c r="AT134" s="42">
        <v>7.2880859999999998</v>
      </c>
      <c r="AU134" s="42">
        <v>7.4410439999999998</v>
      </c>
      <c r="AV134" s="42">
        <v>7.6420199999999996</v>
      </c>
      <c r="AW134" s="42">
        <v>7.8149009999999999</v>
      </c>
      <c r="AX134" s="42">
        <v>8.1519370000000002</v>
      </c>
      <c r="AY134" s="42">
        <v>8.4244730000000008</v>
      </c>
      <c r="AZ134" s="42">
        <v>8.7040919999999993</v>
      </c>
      <c r="BA134" s="42">
        <v>8.9775810000000007</v>
      </c>
      <c r="BB134" s="42">
        <v>9.2398349999999994</v>
      </c>
      <c r="BC134" s="42">
        <v>9.5101069999999996</v>
      </c>
      <c r="BD134" s="42">
        <v>9.8635889999999993</v>
      </c>
      <c r="BE134" s="42">
        <v>10.199028999999999</v>
      </c>
      <c r="BF134" s="42">
        <v>10.531758999999999</v>
      </c>
      <c r="BG134" s="42">
        <v>10.89443</v>
      </c>
      <c r="BH134" s="42">
        <v>11.283453</v>
      </c>
      <c r="BI134" s="42">
        <v>11.643151</v>
      </c>
      <c r="BJ134" s="42">
        <v>11.946259</v>
      </c>
      <c r="BK134" s="42">
        <v>12.354284</v>
      </c>
      <c r="BL134" s="42">
        <v>12.726129</v>
      </c>
      <c r="BM134" s="42">
        <v>13.26132</v>
      </c>
      <c r="BN134" s="42">
        <v>13.749116000000001</v>
      </c>
      <c r="BO134" s="42">
        <v>14.279989</v>
      </c>
      <c r="BP134" s="42">
        <v>14.782755999999999</v>
      </c>
      <c r="BQ134" s="45">
        <v>15.272954</v>
      </c>
    </row>
    <row r="135" spans="32:69" x14ac:dyDescent="0.25">
      <c r="AF135" s="96" t="s">
        <v>51</v>
      </c>
      <c r="AG135" s="88" t="s">
        <v>46</v>
      </c>
      <c r="AH135" s="44">
        <v>9.6747010000000007</v>
      </c>
      <c r="AI135" s="42">
        <v>9.0848150000000008</v>
      </c>
      <c r="AJ135" s="42">
        <v>9.7836850000000002</v>
      </c>
      <c r="AK135" s="42">
        <v>9.6510169999999995</v>
      </c>
      <c r="AL135" s="42">
        <v>10.201560000000001</v>
      </c>
      <c r="AM135" s="42">
        <v>10.677467</v>
      </c>
      <c r="AN135" s="42">
        <v>11.305246</v>
      </c>
      <c r="AO135" s="42">
        <v>11.801904</v>
      </c>
      <c r="AP135" s="42">
        <v>12.235821</v>
      </c>
      <c r="AQ135" s="42">
        <v>12.498796</v>
      </c>
      <c r="AR135" s="42">
        <v>12.852645000000001</v>
      </c>
      <c r="AS135" s="42">
        <v>13.107487000000001</v>
      </c>
      <c r="AT135" s="42">
        <v>13.260332</v>
      </c>
      <c r="AU135" s="42">
        <v>13.496002000000001</v>
      </c>
      <c r="AV135" s="42">
        <v>13.682449999999999</v>
      </c>
      <c r="AW135" s="42">
        <v>13.934113999999999</v>
      </c>
      <c r="AX135" s="42">
        <v>14.182553</v>
      </c>
      <c r="AY135" s="42">
        <v>14.510678</v>
      </c>
      <c r="AZ135" s="42">
        <v>14.777278000000001</v>
      </c>
      <c r="BA135" s="42">
        <v>14.989939</v>
      </c>
      <c r="BB135" s="42">
        <v>15.236276999999999</v>
      </c>
      <c r="BC135" s="42">
        <v>15.436341000000001</v>
      </c>
      <c r="BD135" s="42">
        <v>15.707535</v>
      </c>
      <c r="BE135" s="42">
        <v>15.951658999999999</v>
      </c>
      <c r="BF135" s="42">
        <v>16.175663</v>
      </c>
      <c r="BG135" s="42">
        <v>16.416836</v>
      </c>
      <c r="BH135" s="42">
        <v>16.643809999999998</v>
      </c>
      <c r="BI135" s="42">
        <v>16.850840000000002</v>
      </c>
      <c r="BJ135" s="42">
        <v>17.080314999999999</v>
      </c>
      <c r="BK135" s="42">
        <v>17.378595000000001</v>
      </c>
      <c r="BL135" s="42">
        <v>17.749174</v>
      </c>
      <c r="BM135" s="42">
        <v>18.096665999999999</v>
      </c>
      <c r="BN135" s="42">
        <v>18.477982999999998</v>
      </c>
      <c r="BO135" s="42">
        <v>18.895489000000001</v>
      </c>
      <c r="BP135" s="42">
        <v>19.302869999999999</v>
      </c>
      <c r="BQ135" s="45">
        <v>19.647366999999999</v>
      </c>
    </row>
    <row r="136" spans="32:69" x14ac:dyDescent="0.25">
      <c r="AF136" s="96" t="s">
        <v>51</v>
      </c>
      <c r="AG136" s="88" t="s">
        <v>47</v>
      </c>
      <c r="AH136" s="44">
        <v>9.6747010000000007</v>
      </c>
      <c r="AI136" s="42">
        <v>9.0823590000000003</v>
      </c>
      <c r="AJ136" s="42">
        <v>9.7300649999999997</v>
      </c>
      <c r="AK136" s="42">
        <v>9.6260359999999991</v>
      </c>
      <c r="AL136" s="42">
        <v>10.155816</v>
      </c>
      <c r="AM136" s="42">
        <v>10.594917000000001</v>
      </c>
      <c r="AN136" s="42">
        <v>11.207856</v>
      </c>
      <c r="AO136" s="42">
        <v>11.913183999999999</v>
      </c>
      <c r="AP136" s="42">
        <v>12.504242</v>
      </c>
      <c r="AQ136" s="42">
        <v>12.713628999999999</v>
      </c>
      <c r="AR136" s="42">
        <v>13.040858999999999</v>
      </c>
      <c r="AS136" s="42">
        <v>13.272694</v>
      </c>
      <c r="AT136" s="42">
        <v>13.385757</v>
      </c>
      <c r="AU136" s="42">
        <v>13.560584</v>
      </c>
      <c r="AV136" s="42">
        <v>13.725923999999999</v>
      </c>
      <c r="AW136" s="42">
        <v>13.919245999999999</v>
      </c>
      <c r="AX136" s="42">
        <v>14.123646000000001</v>
      </c>
      <c r="AY136" s="42">
        <v>14.413239000000001</v>
      </c>
      <c r="AZ136" s="42">
        <v>14.624857</v>
      </c>
      <c r="BA136" s="42">
        <v>14.820271</v>
      </c>
      <c r="BB136" s="42">
        <v>15.062613000000001</v>
      </c>
      <c r="BC136" s="42">
        <v>15.223909000000001</v>
      </c>
      <c r="BD136" s="42">
        <v>15.466737</v>
      </c>
      <c r="BE136" s="42">
        <v>15.657204</v>
      </c>
      <c r="BF136" s="42">
        <v>15.859603999999999</v>
      </c>
      <c r="BG136" s="42">
        <v>16.088553999999998</v>
      </c>
      <c r="BH136" s="42">
        <v>16.34544</v>
      </c>
      <c r="BI136" s="42">
        <v>16.655709999999999</v>
      </c>
      <c r="BJ136" s="42">
        <v>17.012875000000001</v>
      </c>
      <c r="BK136" s="42">
        <v>17.393319999999999</v>
      </c>
      <c r="BL136" s="42">
        <v>17.807341000000001</v>
      </c>
      <c r="BM136" s="42">
        <v>18.175083000000001</v>
      </c>
      <c r="BN136" s="42">
        <v>18.432639999999999</v>
      </c>
      <c r="BO136" s="42">
        <v>18.720091</v>
      </c>
      <c r="BP136" s="42">
        <v>19.095547</v>
      </c>
      <c r="BQ136" s="45">
        <v>19.431566</v>
      </c>
    </row>
    <row r="137" spans="32:69" x14ac:dyDescent="0.25">
      <c r="AF137" s="96" t="s">
        <v>51</v>
      </c>
      <c r="AG137" s="88" t="s">
        <v>48</v>
      </c>
      <c r="AH137" s="44">
        <v>9.6747010000000007</v>
      </c>
      <c r="AI137" s="42">
        <v>9.0838009999999993</v>
      </c>
      <c r="AJ137" s="42">
        <v>9.7425010000000007</v>
      </c>
      <c r="AK137" s="42">
        <v>9.8457150000000002</v>
      </c>
      <c r="AL137" s="42">
        <v>10.559011</v>
      </c>
      <c r="AM137" s="42">
        <v>11.285685000000001</v>
      </c>
      <c r="AN137" s="42">
        <v>12.10703</v>
      </c>
      <c r="AO137" s="42">
        <v>12.969487000000001</v>
      </c>
      <c r="AP137" s="42">
        <v>13.922484000000001</v>
      </c>
      <c r="AQ137" s="42">
        <v>14.207912</v>
      </c>
      <c r="AR137" s="42">
        <v>14.653280000000001</v>
      </c>
      <c r="AS137" s="42">
        <v>14.988839</v>
      </c>
      <c r="AT137" s="42">
        <v>15.173094000000001</v>
      </c>
      <c r="AU137" s="42">
        <v>15.456446</v>
      </c>
      <c r="AV137" s="42">
        <v>15.780872</v>
      </c>
      <c r="AW137" s="42">
        <v>16.162624000000001</v>
      </c>
      <c r="AX137" s="42">
        <v>16.565104000000002</v>
      </c>
      <c r="AY137" s="42">
        <v>17.115120000000001</v>
      </c>
      <c r="AZ137" s="42">
        <v>17.534638999999999</v>
      </c>
      <c r="BA137" s="42">
        <v>18.003122000000001</v>
      </c>
      <c r="BB137" s="42">
        <v>18.471128</v>
      </c>
      <c r="BC137" s="42">
        <v>18.908294999999999</v>
      </c>
      <c r="BD137" s="42">
        <v>19.521204000000001</v>
      </c>
      <c r="BE137" s="42">
        <v>20.090395000000001</v>
      </c>
      <c r="BF137" s="42">
        <v>20.653067</v>
      </c>
      <c r="BG137" s="42">
        <v>21.238721999999999</v>
      </c>
      <c r="BH137" s="42">
        <v>21.901389999999999</v>
      </c>
      <c r="BI137" s="42">
        <v>22.589067</v>
      </c>
      <c r="BJ137" s="42">
        <v>23.241887999999999</v>
      </c>
      <c r="BK137" s="42">
        <v>23.71979</v>
      </c>
      <c r="BL137" s="42">
        <v>24.483564000000001</v>
      </c>
      <c r="BM137" s="42">
        <v>25.305046000000001</v>
      </c>
      <c r="BN137" s="42">
        <v>26.267250000000001</v>
      </c>
      <c r="BO137" s="42">
        <v>27.212788</v>
      </c>
      <c r="BP137" s="42">
        <v>28.131584</v>
      </c>
      <c r="BQ137" s="45">
        <v>28.998456999999998</v>
      </c>
    </row>
    <row r="138" spans="32:69" x14ac:dyDescent="0.25">
      <c r="AF138" s="96" t="s">
        <v>52</v>
      </c>
      <c r="AG138" s="88" t="s">
        <v>46</v>
      </c>
      <c r="AH138" s="44">
        <v>8.1011000000000006</v>
      </c>
      <c r="AI138" s="42">
        <v>8.6246480000000005</v>
      </c>
      <c r="AJ138" s="42">
        <v>8.6577230000000007</v>
      </c>
      <c r="AK138" s="42">
        <v>8.218826</v>
      </c>
      <c r="AL138" s="42">
        <v>8.2076949999999993</v>
      </c>
      <c r="AM138" s="42">
        <v>8.3375079999999997</v>
      </c>
      <c r="AN138" s="42">
        <v>8.6133179999999996</v>
      </c>
      <c r="AO138" s="42">
        <v>8.8284909999999996</v>
      </c>
      <c r="AP138" s="42">
        <v>9.0618180000000006</v>
      </c>
      <c r="AQ138" s="42">
        <v>9.2385610000000007</v>
      </c>
      <c r="AR138" s="42">
        <v>9.5157380000000007</v>
      </c>
      <c r="AS138" s="42">
        <v>9.6999089999999999</v>
      </c>
      <c r="AT138" s="42">
        <v>9.8892900000000008</v>
      </c>
      <c r="AU138" s="42">
        <v>10.131610999999999</v>
      </c>
      <c r="AV138" s="42">
        <v>10.368017999999999</v>
      </c>
      <c r="AW138" s="42">
        <v>10.632144</v>
      </c>
      <c r="AX138" s="42">
        <v>10.940098000000001</v>
      </c>
      <c r="AY138" s="42">
        <v>11.315785999999999</v>
      </c>
      <c r="AZ138" s="42">
        <v>11.620965999999999</v>
      </c>
      <c r="BA138" s="42">
        <v>11.901054</v>
      </c>
      <c r="BB138" s="42">
        <v>12.205265000000001</v>
      </c>
      <c r="BC138" s="42">
        <v>12.489599</v>
      </c>
      <c r="BD138" s="42">
        <v>12.81494</v>
      </c>
      <c r="BE138" s="42">
        <v>13.120414999999999</v>
      </c>
      <c r="BF138" s="42">
        <v>13.430649000000001</v>
      </c>
      <c r="BG138" s="42">
        <v>13.749976999999999</v>
      </c>
      <c r="BH138" s="42">
        <v>14.069958</v>
      </c>
      <c r="BI138" s="42">
        <v>14.399224999999999</v>
      </c>
      <c r="BJ138" s="42">
        <v>14.76821</v>
      </c>
      <c r="BK138" s="42">
        <v>15.202147</v>
      </c>
      <c r="BL138" s="42">
        <v>15.663612000000001</v>
      </c>
      <c r="BM138" s="42">
        <v>16.132684999999999</v>
      </c>
      <c r="BN138" s="42">
        <v>16.650576000000001</v>
      </c>
      <c r="BO138" s="42">
        <v>17.223655999999998</v>
      </c>
      <c r="BP138" s="42">
        <v>17.793303999999999</v>
      </c>
      <c r="BQ138" s="45">
        <v>18.315308000000002</v>
      </c>
    </row>
    <row r="139" spans="32:69" x14ac:dyDescent="0.25">
      <c r="AF139" s="96" t="s">
        <v>52</v>
      </c>
      <c r="AG139" s="88" t="s">
        <v>47</v>
      </c>
      <c r="AH139" s="44">
        <v>8.1011000000000006</v>
      </c>
      <c r="AI139" s="42">
        <v>8.6237549999999992</v>
      </c>
      <c r="AJ139" s="42">
        <v>8.6062089999999998</v>
      </c>
      <c r="AK139" s="42">
        <v>8.1957310000000003</v>
      </c>
      <c r="AL139" s="42">
        <v>8.1601890000000008</v>
      </c>
      <c r="AM139" s="42">
        <v>8.2593359999999993</v>
      </c>
      <c r="AN139" s="42">
        <v>8.5459110000000003</v>
      </c>
      <c r="AO139" s="42">
        <v>8.9733009999999993</v>
      </c>
      <c r="AP139" s="42">
        <v>9.3149619999999995</v>
      </c>
      <c r="AQ139" s="42">
        <v>9.4415770000000006</v>
      </c>
      <c r="AR139" s="42">
        <v>9.720421</v>
      </c>
      <c r="AS139" s="42">
        <v>9.8768049999999992</v>
      </c>
      <c r="AT139" s="42">
        <v>10.001612</v>
      </c>
      <c r="AU139" s="42">
        <v>10.213558000000001</v>
      </c>
      <c r="AV139" s="42">
        <v>10.418433</v>
      </c>
      <c r="AW139" s="42">
        <v>10.637589</v>
      </c>
      <c r="AX139" s="42">
        <v>10.915749999999999</v>
      </c>
      <c r="AY139" s="42">
        <v>11.248901</v>
      </c>
      <c r="AZ139" s="42">
        <v>11.509855</v>
      </c>
      <c r="BA139" s="42">
        <v>11.784082</v>
      </c>
      <c r="BB139" s="42">
        <v>12.073131999999999</v>
      </c>
      <c r="BC139" s="42">
        <v>12.332043000000001</v>
      </c>
      <c r="BD139" s="42">
        <v>12.623129</v>
      </c>
      <c r="BE139" s="42">
        <v>12.889118</v>
      </c>
      <c r="BF139" s="42">
        <v>13.186745</v>
      </c>
      <c r="BG139" s="42">
        <v>13.519251000000001</v>
      </c>
      <c r="BH139" s="42">
        <v>13.878053</v>
      </c>
      <c r="BI139" s="42">
        <v>14.294371999999999</v>
      </c>
      <c r="BJ139" s="42">
        <v>14.734097</v>
      </c>
      <c r="BK139" s="42">
        <v>15.225568000000001</v>
      </c>
      <c r="BL139" s="42">
        <v>15.71067</v>
      </c>
      <c r="BM139" s="42">
        <v>16.150732000000001</v>
      </c>
      <c r="BN139" s="42">
        <v>16.511323999999998</v>
      </c>
      <c r="BO139" s="42">
        <v>16.979662000000001</v>
      </c>
      <c r="BP139" s="42">
        <v>17.533992999999999</v>
      </c>
      <c r="BQ139" s="45">
        <v>18.082257999999999</v>
      </c>
    </row>
    <row r="140" spans="32:69" x14ac:dyDescent="0.25">
      <c r="AF140" s="97" t="s">
        <v>52</v>
      </c>
      <c r="AG140" s="98" t="s">
        <v>48</v>
      </c>
      <c r="AH140" s="46">
        <v>8.1011000000000006</v>
      </c>
      <c r="AI140" s="43">
        <v>8.6251890000000007</v>
      </c>
      <c r="AJ140" s="43">
        <v>8.6100410000000007</v>
      </c>
      <c r="AK140" s="43">
        <v>8.3751990000000003</v>
      </c>
      <c r="AL140" s="43">
        <v>8.4816059999999993</v>
      </c>
      <c r="AM140" s="43">
        <v>8.8195999999999994</v>
      </c>
      <c r="AN140" s="43">
        <v>9.1421849999999996</v>
      </c>
      <c r="AO140" s="43">
        <v>9.7890139999999999</v>
      </c>
      <c r="AP140" s="43">
        <v>10.307535</v>
      </c>
      <c r="AQ140" s="43">
        <v>10.487310000000001</v>
      </c>
      <c r="AR140" s="43">
        <v>10.851475000000001</v>
      </c>
      <c r="AS140" s="43">
        <v>11.067491</v>
      </c>
      <c r="AT140" s="43">
        <v>11.244020000000001</v>
      </c>
      <c r="AU140" s="43">
        <v>11.541271</v>
      </c>
      <c r="AV140" s="43">
        <v>11.888513</v>
      </c>
      <c r="AW140" s="43">
        <v>12.246862</v>
      </c>
      <c r="AX140" s="43">
        <v>12.739825</v>
      </c>
      <c r="AY140" s="43">
        <v>13.243622999999999</v>
      </c>
      <c r="AZ140" s="43">
        <v>13.707485</v>
      </c>
      <c r="BA140" s="43">
        <v>14.184896</v>
      </c>
      <c r="BB140" s="43">
        <v>14.663809000000001</v>
      </c>
      <c r="BC140" s="43">
        <v>15.148355</v>
      </c>
      <c r="BD140" s="43">
        <v>15.767305</v>
      </c>
      <c r="BE140" s="43">
        <v>16.360873999999999</v>
      </c>
      <c r="BF140" s="43">
        <v>16.954789999999999</v>
      </c>
      <c r="BG140" s="43">
        <v>17.596692999999998</v>
      </c>
      <c r="BH140" s="43">
        <v>18.296029999999998</v>
      </c>
      <c r="BI140" s="43">
        <v>18.973146</v>
      </c>
      <c r="BJ140" s="43">
        <v>19.646094999999999</v>
      </c>
      <c r="BK140" s="43">
        <v>20.342407000000001</v>
      </c>
      <c r="BL140" s="43">
        <v>21.144839999999999</v>
      </c>
      <c r="BM140" s="43">
        <v>22.093882000000001</v>
      </c>
      <c r="BN140" s="43">
        <v>23.092728000000001</v>
      </c>
      <c r="BO140" s="43">
        <v>24.143263000000001</v>
      </c>
      <c r="BP140" s="43">
        <v>25.188901999999999</v>
      </c>
      <c r="BQ140" s="47">
        <v>26.215047999999999</v>
      </c>
    </row>
    <row r="142" spans="32:69" x14ac:dyDescent="0.25">
      <c r="AF142" s="41" t="s">
        <v>61</v>
      </c>
      <c r="AG142" s="39"/>
      <c r="AH142" s="35">
        <v>2015</v>
      </c>
      <c r="AI142" s="36">
        <v>2016</v>
      </c>
      <c r="AJ142" s="36">
        <v>2017</v>
      </c>
      <c r="AK142" s="36">
        <v>2018</v>
      </c>
      <c r="AL142" s="36">
        <v>2019</v>
      </c>
      <c r="AM142" s="36">
        <v>2020</v>
      </c>
      <c r="AN142" s="36">
        <v>2021</v>
      </c>
      <c r="AO142" s="36">
        <v>2022</v>
      </c>
      <c r="AP142" s="36">
        <v>2023</v>
      </c>
      <c r="AQ142" s="36">
        <v>2024</v>
      </c>
      <c r="AR142" s="36">
        <v>2025</v>
      </c>
      <c r="AS142" s="36">
        <v>2026</v>
      </c>
      <c r="AT142" s="36">
        <v>2027</v>
      </c>
      <c r="AU142" s="36">
        <v>2028</v>
      </c>
      <c r="AV142" s="36">
        <v>2029</v>
      </c>
      <c r="AW142" s="36">
        <v>2030</v>
      </c>
      <c r="AX142" s="36">
        <v>2031</v>
      </c>
      <c r="AY142" s="36">
        <v>2032</v>
      </c>
      <c r="AZ142" s="36">
        <v>2033</v>
      </c>
      <c r="BA142" s="36">
        <v>2034</v>
      </c>
      <c r="BB142" s="36">
        <v>2035</v>
      </c>
      <c r="BC142" s="36">
        <v>2036</v>
      </c>
      <c r="BD142" s="36">
        <v>2037</v>
      </c>
      <c r="BE142" s="36">
        <v>2038</v>
      </c>
      <c r="BF142" s="36">
        <v>2039</v>
      </c>
      <c r="BG142" s="36">
        <v>2040</v>
      </c>
      <c r="BH142" s="36">
        <v>2041</v>
      </c>
      <c r="BI142" s="36">
        <v>2042</v>
      </c>
      <c r="BJ142" s="36">
        <v>2043</v>
      </c>
      <c r="BK142" s="36">
        <v>2044</v>
      </c>
      <c r="BL142" s="36">
        <v>2045</v>
      </c>
      <c r="BM142" s="36">
        <v>2046</v>
      </c>
      <c r="BN142" s="36">
        <v>2047</v>
      </c>
      <c r="BO142" s="36">
        <v>2048</v>
      </c>
      <c r="BP142" s="36">
        <v>2049</v>
      </c>
      <c r="BQ142" s="37">
        <v>2050</v>
      </c>
    </row>
    <row r="143" spans="32:69" x14ac:dyDescent="0.25">
      <c r="AF143" s="96" t="s">
        <v>6</v>
      </c>
      <c r="AG143" s="88" t="s">
        <v>46</v>
      </c>
      <c r="AH143" s="48">
        <v>9.9601019607843142</v>
      </c>
      <c r="AI143" s="49">
        <v>10.386933000000001</v>
      </c>
      <c r="AJ143" s="49">
        <v>10.510100399999999</v>
      </c>
      <c r="AK143" s="49">
        <v>10.153321862399999</v>
      </c>
      <c r="AL143" s="49">
        <v>10.268222077799999</v>
      </c>
      <c r="AM143" s="49">
        <v>10.477795015594079</v>
      </c>
      <c r="AN143" s="49">
        <v>10.847405093622653</v>
      </c>
      <c r="AO143" s="49">
        <v>11.156844914989259</v>
      </c>
      <c r="AP143" s="49">
        <v>11.507299835319952</v>
      </c>
      <c r="AQ143" s="49">
        <v>11.789904537491966</v>
      </c>
      <c r="AR143" s="49">
        <v>12.201186435740601</v>
      </c>
      <c r="AS143" s="49">
        <v>12.45098819800619</v>
      </c>
      <c r="AT143" s="49">
        <v>12.704189429765442</v>
      </c>
      <c r="AU143" s="49">
        <v>13.029889564257905</v>
      </c>
      <c r="AV143" s="49">
        <v>13.349306355423165</v>
      </c>
      <c r="AW143" s="49">
        <v>13.705361257474662</v>
      </c>
      <c r="AX143" s="49">
        <v>14.115125281785533</v>
      </c>
      <c r="AY143" s="49">
        <v>14.615128262891631</v>
      </c>
      <c r="AZ143" s="49">
        <v>15.073439250084661</v>
      </c>
      <c r="BA143" s="49">
        <v>15.518908106505735</v>
      </c>
      <c r="BB143" s="49">
        <v>16.014379955350197</v>
      </c>
      <c r="BC143" s="49">
        <v>16.479386943246325</v>
      </c>
      <c r="BD143" s="49">
        <v>17.014636963981104</v>
      </c>
      <c r="BE143" s="49">
        <v>17.544641506600648</v>
      </c>
      <c r="BF143" s="49">
        <v>18.061268026298436</v>
      </c>
      <c r="BG143" s="49">
        <v>18.668429876018166</v>
      </c>
      <c r="BH143" s="49">
        <v>19.320941021072723</v>
      </c>
      <c r="BI143" s="49">
        <v>19.990110606604127</v>
      </c>
      <c r="BJ143" s="49">
        <v>20.70357710522968</v>
      </c>
      <c r="BK143" s="49">
        <v>21.490710091160608</v>
      </c>
      <c r="BL143" s="49">
        <v>22.35101390773757</v>
      </c>
      <c r="BM143" s="49">
        <v>23.226428445979103</v>
      </c>
      <c r="BN143" s="49">
        <v>24.182932964766021</v>
      </c>
      <c r="BO143" s="49">
        <v>25.261220717087017</v>
      </c>
      <c r="BP143" s="49">
        <v>26.35629337111714</v>
      </c>
      <c r="BQ143" s="50">
        <v>27.433696691658682</v>
      </c>
    </row>
    <row r="144" spans="32:69" x14ac:dyDescent="0.25">
      <c r="AF144" s="96" t="s">
        <v>6</v>
      </c>
      <c r="AG144" s="88" t="s">
        <v>47</v>
      </c>
      <c r="AH144" s="48">
        <v>9.9601019607843142</v>
      </c>
      <c r="AI144" s="49">
        <v>10.385624</v>
      </c>
      <c r="AJ144" s="49">
        <v>10.45923402</v>
      </c>
      <c r="AK144" s="49">
        <v>10.147911782400001</v>
      </c>
      <c r="AL144" s="49">
        <v>10.267444212336001</v>
      </c>
      <c r="AM144" s="49">
        <v>10.51200961373952</v>
      </c>
      <c r="AN144" s="49">
        <v>10.953136287660298</v>
      </c>
      <c r="AO144" s="49">
        <v>11.464036121228835</v>
      </c>
      <c r="AP144" s="49">
        <v>12.045290213820495</v>
      </c>
      <c r="AQ144" s="49">
        <v>12.320863075862002</v>
      </c>
      <c r="AR144" s="49">
        <v>12.758545342246693</v>
      </c>
      <c r="AS144" s="49">
        <v>13.042259003435804</v>
      </c>
      <c r="AT144" s="49">
        <v>13.278012889961115</v>
      </c>
      <c r="AU144" s="49">
        <v>13.620039250279898</v>
      </c>
      <c r="AV144" s="49">
        <v>13.969519586361084</v>
      </c>
      <c r="AW144" s="49">
        <v>14.361218732485169</v>
      </c>
      <c r="AX144" s="49">
        <v>14.81941683736221</v>
      </c>
      <c r="AY144" s="49">
        <v>15.365674137007231</v>
      </c>
      <c r="AZ144" s="49">
        <v>15.863391047687745</v>
      </c>
      <c r="BA144" s="49">
        <v>16.388407283075196</v>
      </c>
      <c r="BB144" s="49">
        <v>16.940946824546018</v>
      </c>
      <c r="BC144" s="49">
        <v>17.45157694274954</v>
      </c>
      <c r="BD144" s="49">
        <v>18.028132734818765</v>
      </c>
      <c r="BE144" s="49">
        <v>18.596190597007997</v>
      </c>
      <c r="BF144" s="49">
        <v>19.153630299783213</v>
      </c>
      <c r="BG144" s="49">
        <v>19.798810623078865</v>
      </c>
      <c r="BH144" s="49">
        <v>20.4828017802927</v>
      </c>
      <c r="BI144" s="49">
        <v>21.244826121401857</v>
      </c>
      <c r="BJ144" s="49">
        <v>22.048050617604439</v>
      </c>
      <c r="BK144" s="49">
        <v>22.931026337468381</v>
      </c>
      <c r="BL144" s="49">
        <v>23.860771357174883</v>
      </c>
      <c r="BM144" s="49">
        <v>24.740478573752483</v>
      </c>
      <c r="BN144" s="49">
        <v>25.614808754233273</v>
      </c>
      <c r="BO144" s="49">
        <v>26.630518488604736</v>
      </c>
      <c r="BP144" s="49">
        <v>27.844221578347586</v>
      </c>
      <c r="BQ144" s="50">
        <v>29.115443030013179</v>
      </c>
    </row>
    <row r="145" spans="32:69" x14ac:dyDescent="0.25">
      <c r="AF145" s="96" t="s">
        <v>6</v>
      </c>
      <c r="AG145" s="88" t="s">
        <v>48</v>
      </c>
      <c r="AH145" s="48">
        <v>9.9601019607843142</v>
      </c>
      <c r="AI145" s="49">
        <v>10.386943</v>
      </c>
      <c r="AJ145" s="49">
        <v>10.460243820000001</v>
      </c>
      <c r="AK145" s="49">
        <v>10.298643894</v>
      </c>
      <c r="AL145" s="49">
        <v>10.502340480719999</v>
      </c>
      <c r="AM145" s="49">
        <v>10.8952100821584</v>
      </c>
      <c r="AN145" s="49">
        <v>11.272196870411443</v>
      </c>
      <c r="AO145" s="49">
        <v>11.82632594999332</v>
      </c>
      <c r="AP145" s="49">
        <v>12.445138505243868</v>
      </c>
      <c r="AQ145" s="49">
        <v>12.607597417877781</v>
      </c>
      <c r="AR145" s="49">
        <v>12.934595623623014</v>
      </c>
      <c r="AS145" s="49">
        <v>13.113898086504477</v>
      </c>
      <c r="AT145" s="49">
        <v>13.207831870498088</v>
      </c>
      <c r="AU145" s="49">
        <v>13.444688335038297</v>
      </c>
      <c r="AV145" s="49">
        <v>13.719611602243608</v>
      </c>
      <c r="AW145" s="49">
        <v>14.021939838660048</v>
      </c>
      <c r="AX145" s="49">
        <v>14.421362817619467</v>
      </c>
      <c r="AY145" s="49">
        <v>14.872407523025483</v>
      </c>
      <c r="AZ145" s="49">
        <v>15.287029275685436</v>
      </c>
      <c r="BA145" s="49">
        <v>15.712031279364256</v>
      </c>
      <c r="BB145" s="49">
        <v>16.129887599597581</v>
      </c>
      <c r="BC145" s="49">
        <v>16.531704179163931</v>
      </c>
      <c r="BD145" s="49">
        <v>17.06128462704725</v>
      </c>
      <c r="BE145" s="49">
        <v>17.55114389709593</v>
      </c>
      <c r="BF145" s="49">
        <v>18.040131268561215</v>
      </c>
      <c r="BG145" s="49">
        <v>18.583002556824038</v>
      </c>
      <c r="BH145" s="49">
        <v>19.168394194495406</v>
      </c>
      <c r="BI145" s="49">
        <v>19.737444552354038</v>
      </c>
      <c r="BJ145" s="49">
        <v>20.328097924984647</v>
      </c>
      <c r="BK145" s="49">
        <v>20.872592526218472</v>
      </c>
      <c r="BL145" s="49">
        <v>21.565783333494696</v>
      </c>
      <c r="BM145" s="49">
        <v>22.333831118649407</v>
      </c>
      <c r="BN145" s="49">
        <v>23.195162098949108</v>
      </c>
      <c r="BO145" s="49">
        <v>24.085241004047624</v>
      </c>
      <c r="BP145" s="49">
        <v>24.966760344991734</v>
      </c>
      <c r="BQ145" s="50">
        <v>25.828257903794448</v>
      </c>
    </row>
    <row r="146" spans="32:69" x14ac:dyDescent="0.25">
      <c r="AF146" s="96" t="s">
        <v>49</v>
      </c>
      <c r="AG146" s="88" t="s">
        <v>46</v>
      </c>
      <c r="AH146" s="48">
        <v>8.5769450980392143</v>
      </c>
      <c r="AI146" s="49">
        <v>9.0951409999999999</v>
      </c>
      <c r="AJ146" s="49">
        <v>9.0795249000000009</v>
      </c>
      <c r="AK146" s="49">
        <v>8.6394691152000007</v>
      </c>
      <c r="AL146" s="49">
        <v>8.6092186320720003</v>
      </c>
      <c r="AM146" s="49">
        <v>8.686401181326719</v>
      </c>
      <c r="AN146" s="49">
        <v>8.9255691782397228</v>
      </c>
      <c r="AO146" s="49">
        <v>9.117877177602919</v>
      </c>
      <c r="AP146" s="49">
        <v>9.325629863895367</v>
      </c>
      <c r="AQ146" s="49">
        <v>9.4537961673181226</v>
      </c>
      <c r="AR146" s="49">
        <v>9.6487399951764221</v>
      </c>
      <c r="AS146" s="49">
        <v>9.7596984125138633</v>
      </c>
      <c r="AT146" s="49">
        <v>9.8762240882720107</v>
      </c>
      <c r="AU146" s="49">
        <v>10.026378470768746</v>
      </c>
      <c r="AV146" s="49">
        <v>10.17271297761452</v>
      </c>
      <c r="AW146" s="49">
        <v>10.354036939352719</v>
      </c>
      <c r="AX146" s="49">
        <v>10.570230552658565</v>
      </c>
      <c r="AY146" s="49">
        <v>10.857121904063261</v>
      </c>
      <c r="AZ146" s="49">
        <v>11.081674419734892</v>
      </c>
      <c r="BA146" s="49">
        <v>11.292237571464625</v>
      </c>
      <c r="BB146" s="49">
        <v>11.527331617028297</v>
      </c>
      <c r="BC146" s="49">
        <v>11.745971352884888</v>
      </c>
      <c r="BD146" s="49">
        <v>12.008607770373446</v>
      </c>
      <c r="BE146" s="49">
        <v>12.24474491884019</v>
      </c>
      <c r="BF146" s="49">
        <v>12.484144323281287</v>
      </c>
      <c r="BG146" s="49">
        <v>12.691079772967608</v>
      </c>
      <c r="BH146" s="49">
        <v>12.881811864909819</v>
      </c>
      <c r="BI146" s="49">
        <v>13.06715141941358</v>
      </c>
      <c r="BJ146" s="49">
        <v>13.294851715347253</v>
      </c>
      <c r="BK146" s="49">
        <v>13.566842334375812</v>
      </c>
      <c r="BL146" s="49">
        <v>13.842595706808094</v>
      </c>
      <c r="BM146" s="49">
        <v>14.110157147379391</v>
      </c>
      <c r="BN146" s="49">
        <v>14.409925317198647</v>
      </c>
      <c r="BO146" s="49">
        <v>14.753838381607501</v>
      </c>
      <c r="BP146" s="49">
        <v>15.078456001455452</v>
      </c>
      <c r="BQ146" s="50">
        <v>15.359249798249254</v>
      </c>
    </row>
    <row r="147" spans="32:69" x14ac:dyDescent="0.25">
      <c r="AF147" s="96" t="s">
        <v>49</v>
      </c>
      <c r="AG147" s="88" t="s">
        <v>47</v>
      </c>
      <c r="AH147" s="48">
        <v>8.5769450980392143</v>
      </c>
      <c r="AI147" s="49">
        <v>9.0940539999999999</v>
      </c>
      <c r="AJ147" s="49">
        <v>9.0341838600000006</v>
      </c>
      <c r="AK147" s="49">
        <v>8.6438117447999989</v>
      </c>
      <c r="AL147" s="49">
        <v>8.6163308480879994</v>
      </c>
      <c r="AM147" s="49">
        <v>8.6835154171881594</v>
      </c>
      <c r="AN147" s="49">
        <v>8.9539020998114403</v>
      </c>
      <c r="AO147" s="49">
        <v>9.4016520886587394</v>
      </c>
      <c r="AP147" s="49">
        <v>9.7291229349421915</v>
      </c>
      <c r="AQ147" s="49">
        <v>9.8305608161701166</v>
      </c>
      <c r="AR147" s="49">
        <v>10.078610011739592</v>
      </c>
      <c r="AS147" s="49">
        <v>10.191194400320347</v>
      </c>
      <c r="AT147" s="49">
        <v>10.260711482282581</v>
      </c>
      <c r="AU147" s="49">
        <v>10.407050123099255</v>
      </c>
      <c r="AV147" s="49">
        <v>10.555673578100691</v>
      </c>
      <c r="AW147" s="49">
        <v>10.725071728568473</v>
      </c>
      <c r="AX147" s="49">
        <v>10.955817793983412</v>
      </c>
      <c r="AY147" s="49">
        <v>11.25072976699825</v>
      </c>
      <c r="AZ147" s="49">
        <v>11.496603758759926</v>
      </c>
      <c r="BA147" s="49">
        <v>11.755166458214036</v>
      </c>
      <c r="BB147" s="49">
        <v>12.029590577736016</v>
      </c>
      <c r="BC147" s="49">
        <v>12.267391780081089</v>
      </c>
      <c r="BD147" s="49">
        <v>12.538222513922666</v>
      </c>
      <c r="BE147" s="49">
        <v>12.772449619662829</v>
      </c>
      <c r="BF147" s="49">
        <v>13.039600781495649</v>
      </c>
      <c r="BG147" s="49">
        <v>13.306662485524017</v>
      </c>
      <c r="BH147" s="49">
        <v>13.584855829899807</v>
      </c>
      <c r="BI147" s="49">
        <v>13.894193140143971</v>
      </c>
      <c r="BJ147" s="49">
        <v>14.222711790276405</v>
      </c>
      <c r="BK147" s="49">
        <v>14.581573918605397</v>
      </c>
      <c r="BL147" s="49">
        <v>14.921575854651826</v>
      </c>
      <c r="BM147" s="49">
        <v>15.182898006971335</v>
      </c>
      <c r="BN147" s="49">
        <v>15.354224265768943</v>
      </c>
      <c r="BO147" s="49">
        <v>15.634825302143531</v>
      </c>
      <c r="BP147" s="49">
        <v>15.980230497755899</v>
      </c>
      <c r="BQ147" s="50">
        <v>16.306873934665973</v>
      </c>
    </row>
    <row r="148" spans="32:69" x14ac:dyDescent="0.25">
      <c r="AF148" s="96" t="s">
        <v>49</v>
      </c>
      <c r="AG148" s="88" t="s">
        <v>48</v>
      </c>
      <c r="AH148" s="48">
        <v>8.5769450980392143</v>
      </c>
      <c r="AI148" s="49">
        <v>9.0954350000000002</v>
      </c>
      <c r="AJ148" s="49">
        <v>9.019681499999999</v>
      </c>
      <c r="AK148" s="49">
        <v>8.7490273968000007</v>
      </c>
      <c r="AL148" s="49">
        <v>8.7863109006959981</v>
      </c>
      <c r="AM148" s="49">
        <v>8.9826628635187191</v>
      </c>
      <c r="AN148" s="49">
        <v>9.1724813927441566</v>
      </c>
      <c r="AO148" s="49">
        <v>9.6670896970416837</v>
      </c>
      <c r="AP148" s="49">
        <v>10.032729746387236</v>
      </c>
      <c r="AQ148" s="49">
        <v>10.032056938217982</v>
      </c>
      <c r="AR148" s="49">
        <v>10.182767109465301</v>
      </c>
      <c r="AS148" s="49">
        <v>10.193510489718337</v>
      </c>
      <c r="AT148" s="49">
        <v>10.143877815394276</v>
      </c>
      <c r="AU148" s="49">
        <v>10.203939931458271</v>
      </c>
      <c r="AV148" s="49">
        <v>10.302266388047837</v>
      </c>
      <c r="AW148" s="49">
        <v>10.406932204006385</v>
      </c>
      <c r="AX148" s="49">
        <v>10.62035472718277</v>
      </c>
      <c r="AY148" s="49">
        <v>10.859190692120832</v>
      </c>
      <c r="AZ148" s="49">
        <v>11.044384590500378</v>
      </c>
      <c r="BA148" s="49">
        <v>11.241286314828589</v>
      </c>
      <c r="BB148" s="49">
        <v>11.422649536603966</v>
      </c>
      <c r="BC148" s="49">
        <v>11.584578148365493</v>
      </c>
      <c r="BD148" s="49">
        <v>11.847252962734762</v>
      </c>
      <c r="BE148" s="49">
        <v>12.079637381960669</v>
      </c>
      <c r="BF148" s="49">
        <v>12.287675290157152</v>
      </c>
      <c r="BG148" s="49">
        <v>12.51698574195891</v>
      </c>
      <c r="BH148" s="49">
        <v>12.764483927215675</v>
      </c>
      <c r="BI148" s="49">
        <v>12.965598367725892</v>
      </c>
      <c r="BJ148" s="49">
        <v>13.142227047265436</v>
      </c>
      <c r="BK148" s="49">
        <v>13.317623424383044</v>
      </c>
      <c r="BL148" s="49">
        <v>13.539212175762376</v>
      </c>
      <c r="BM148" s="49">
        <v>13.840262459986409</v>
      </c>
      <c r="BN148" s="49">
        <v>14.141816161373578</v>
      </c>
      <c r="BO148" s="49">
        <v>14.444979139427456</v>
      </c>
      <c r="BP148" s="49">
        <v>14.73549916328953</v>
      </c>
      <c r="BQ148" s="50">
        <v>14.989109455572073</v>
      </c>
    </row>
    <row r="149" spans="32:69" x14ac:dyDescent="0.25">
      <c r="AF149" s="96" t="s">
        <v>50</v>
      </c>
      <c r="AG149" s="88" t="s">
        <v>46</v>
      </c>
      <c r="AH149" s="48">
        <v>5.4953411764705873</v>
      </c>
      <c r="AI149" s="49">
        <v>6.0755889999999999</v>
      </c>
      <c r="AJ149" s="49">
        <v>6.0317567399999996</v>
      </c>
      <c r="AK149" s="49">
        <v>5.5669161383999999</v>
      </c>
      <c r="AL149" s="49">
        <v>5.468732737272</v>
      </c>
      <c r="AM149" s="49">
        <v>5.5427854657723197</v>
      </c>
      <c r="AN149" s="49">
        <v>5.7386399398029218</v>
      </c>
      <c r="AO149" s="49">
        <v>5.8610548767761061</v>
      </c>
      <c r="AP149" s="49">
        <v>6.0094237348756048</v>
      </c>
      <c r="AQ149" s="49">
        <v>6.107090572951491</v>
      </c>
      <c r="AR149" s="49">
        <v>6.2382589185813266</v>
      </c>
      <c r="AS149" s="49">
        <v>6.3053132441271407</v>
      </c>
      <c r="AT149" s="49">
        <v>6.3920281675454316</v>
      </c>
      <c r="AU149" s="49">
        <v>6.5043276959457721</v>
      </c>
      <c r="AV149" s="49">
        <v>6.6147850628541809</v>
      </c>
      <c r="AW149" s="49">
        <v>6.7321957241851527</v>
      </c>
      <c r="AX149" s="49">
        <v>6.8928566195169978</v>
      </c>
      <c r="AY149" s="49">
        <v>7.1132511196402071</v>
      </c>
      <c r="AZ149" s="49">
        <v>7.2684431708149964</v>
      </c>
      <c r="BA149" s="49">
        <v>7.4202105774204377</v>
      </c>
      <c r="BB149" s="49">
        <v>7.5947164747470257</v>
      </c>
      <c r="BC149" s="49">
        <v>7.7613573461996559</v>
      </c>
      <c r="BD149" s="49">
        <v>7.9487651209372903</v>
      </c>
      <c r="BE149" s="49">
        <v>8.1134852838126399</v>
      </c>
      <c r="BF149" s="49">
        <v>8.2826823079564829</v>
      </c>
      <c r="BG149" s="49">
        <v>8.4402599906859983</v>
      </c>
      <c r="BH149" s="49">
        <v>8.5569956374473968</v>
      </c>
      <c r="BI149" s="49">
        <v>8.6787613487323299</v>
      </c>
      <c r="BJ149" s="49">
        <v>8.8265881932068435</v>
      </c>
      <c r="BK149" s="49">
        <v>9.0308805880384266</v>
      </c>
      <c r="BL149" s="49">
        <v>9.2094879436097763</v>
      </c>
      <c r="BM149" s="49">
        <v>9.3946449695678833</v>
      </c>
      <c r="BN149" s="49">
        <v>9.6051061663440578</v>
      </c>
      <c r="BO149" s="49">
        <v>9.8336044221261911</v>
      </c>
      <c r="BP149" s="49">
        <v>10.065630190550038</v>
      </c>
      <c r="BQ149" s="50">
        <v>10.257355088564449</v>
      </c>
    </row>
    <row r="150" spans="32:69" x14ac:dyDescent="0.25">
      <c r="AF150" s="96" t="s">
        <v>50</v>
      </c>
      <c r="AG150" s="88" t="s">
        <v>47</v>
      </c>
      <c r="AH150" s="48">
        <v>5.4953411764705873</v>
      </c>
      <c r="AI150" s="49">
        <v>6.0751819999999999</v>
      </c>
      <c r="AJ150" s="49">
        <v>5.9994339600000002</v>
      </c>
      <c r="AK150" s="49">
        <v>5.5792407168000002</v>
      </c>
      <c r="AL150" s="49">
        <v>5.477462234279999</v>
      </c>
      <c r="AM150" s="49">
        <v>5.5348761339791999</v>
      </c>
      <c r="AN150" s="49">
        <v>5.7616909388121318</v>
      </c>
      <c r="AO150" s="49">
        <v>6.1472668033072129</v>
      </c>
      <c r="AP150" s="49">
        <v>6.3393997745072079</v>
      </c>
      <c r="AQ150" s="49">
        <v>6.4121719292143853</v>
      </c>
      <c r="AR150" s="49">
        <v>6.5852910937504419</v>
      </c>
      <c r="AS150" s="49">
        <v>6.6284284380518912</v>
      </c>
      <c r="AT150" s="49">
        <v>6.6792016279351856</v>
      </c>
      <c r="AU150" s="49">
        <v>6.7902578814970767</v>
      </c>
      <c r="AV150" s="49">
        <v>6.9027522476462391</v>
      </c>
      <c r="AW150" s="49">
        <v>7.0117365364913642</v>
      </c>
      <c r="AX150" s="49">
        <v>7.193654155527426</v>
      </c>
      <c r="AY150" s="49">
        <v>7.4147752630491297</v>
      </c>
      <c r="AZ150" s="49">
        <v>7.5773154242675576</v>
      </c>
      <c r="BA150" s="49">
        <v>7.7807956228072754</v>
      </c>
      <c r="BB150" s="49">
        <v>7.9772663477857906</v>
      </c>
      <c r="BC150" s="49">
        <v>8.1664474096068993</v>
      </c>
      <c r="BD150" s="49">
        <v>8.360547415912853</v>
      </c>
      <c r="BE150" s="49">
        <v>8.5266792704209085</v>
      </c>
      <c r="BF150" s="49">
        <v>8.7320591757694253</v>
      </c>
      <c r="BG150" s="49">
        <v>8.9345826190044679</v>
      </c>
      <c r="BH150" s="49">
        <v>9.1367513431653471</v>
      </c>
      <c r="BI150" s="49">
        <v>9.3758772136461577</v>
      </c>
      <c r="BJ150" s="49">
        <v>9.6255254256688172</v>
      </c>
      <c r="BK150" s="49">
        <v>9.9045352398175339</v>
      </c>
      <c r="BL150" s="49">
        <v>10.142767137993365</v>
      </c>
      <c r="BM150" s="49">
        <v>10.342126552895914</v>
      </c>
      <c r="BN150" s="49">
        <v>10.427168638861991</v>
      </c>
      <c r="BO150" s="49">
        <v>10.641393901524417</v>
      </c>
      <c r="BP150" s="49">
        <v>10.892725996807293</v>
      </c>
      <c r="BQ150" s="50">
        <v>11.134914466976863</v>
      </c>
    </row>
    <row r="151" spans="32:69" x14ac:dyDescent="0.25">
      <c r="AF151" s="96" t="s">
        <v>50</v>
      </c>
      <c r="AG151" s="88" t="s">
        <v>48</v>
      </c>
      <c r="AH151" s="48">
        <v>5.4953411764705873</v>
      </c>
      <c r="AI151" s="49">
        <v>6.0765599999999997</v>
      </c>
      <c r="AJ151" s="49">
        <v>5.96746614</v>
      </c>
      <c r="AK151" s="49">
        <v>5.6181568787999998</v>
      </c>
      <c r="AL151" s="49">
        <v>5.5461754522799991</v>
      </c>
      <c r="AM151" s="49">
        <v>5.7229519690756803</v>
      </c>
      <c r="AN151" s="49">
        <v>5.8225070216947969</v>
      </c>
      <c r="AO151" s="49">
        <v>6.3132203497347952</v>
      </c>
      <c r="AP151" s="49">
        <v>6.4796439563561758</v>
      </c>
      <c r="AQ151" s="49">
        <v>6.4703928555157688</v>
      </c>
      <c r="AR151" s="49">
        <v>6.5745699183173301</v>
      </c>
      <c r="AS151" s="49">
        <v>6.5420748733394634</v>
      </c>
      <c r="AT151" s="49">
        <v>6.5018827744407162</v>
      </c>
      <c r="AU151" s="49">
        <v>6.545507507015218</v>
      </c>
      <c r="AV151" s="49">
        <v>6.6285166972364475</v>
      </c>
      <c r="AW151" s="49">
        <v>6.6844688578464053</v>
      </c>
      <c r="AX151" s="49">
        <v>6.8790695442592051</v>
      </c>
      <c r="AY151" s="49">
        <v>7.0199181651225064</v>
      </c>
      <c r="AZ151" s="49">
        <v>7.166235348903883</v>
      </c>
      <c r="BA151" s="49">
        <v>7.3022402938631323</v>
      </c>
      <c r="BB151" s="49">
        <v>7.4238995375234511</v>
      </c>
      <c r="BC151" s="49">
        <v>7.5425946846163265</v>
      </c>
      <c r="BD151" s="49">
        <v>7.7206361168518374</v>
      </c>
      <c r="BE151" s="49">
        <v>7.8757414380813833</v>
      </c>
      <c r="BF151" s="49">
        <v>8.0235394135770619</v>
      </c>
      <c r="BG151" s="49">
        <v>8.1887454411110578</v>
      </c>
      <c r="BH151" s="49">
        <v>8.3631153834455336</v>
      </c>
      <c r="BI151" s="49">
        <v>8.5084190986178907</v>
      </c>
      <c r="BJ151" s="49">
        <v>8.6030048405181034</v>
      </c>
      <c r="BK151" s="49">
        <v>8.7667741800586665</v>
      </c>
      <c r="BL151" s="49">
        <v>8.8979586129696635</v>
      </c>
      <c r="BM151" s="49">
        <v>9.132908654749702</v>
      </c>
      <c r="BN151" s="49">
        <v>9.3246551172295415</v>
      </c>
      <c r="BO151" s="49">
        <v>9.5359600810097387</v>
      </c>
      <c r="BP151" s="49">
        <v>9.7204839308150248</v>
      </c>
      <c r="BQ151" s="50">
        <v>9.8894028603390058</v>
      </c>
    </row>
    <row r="152" spans="32:69" x14ac:dyDescent="0.25">
      <c r="AF152" s="96" t="s">
        <v>51</v>
      </c>
      <c r="AG152" s="88" t="s">
        <v>46</v>
      </c>
      <c r="AH152" s="48">
        <v>9.6194588235294116</v>
      </c>
      <c r="AI152" s="49">
        <v>9.0848150000000008</v>
      </c>
      <c r="AJ152" s="49">
        <v>9.7687827599999988</v>
      </c>
      <c r="AK152" s="49">
        <v>9.639165546000001</v>
      </c>
      <c r="AL152" s="49">
        <v>10.179039218688001</v>
      </c>
      <c r="AM152" s="49">
        <v>10.632072988926721</v>
      </c>
      <c r="AN152" s="49">
        <v>11.238519093671435</v>
      </c>
      <c r="AO152" s="49">
        <v>11.720654751706522</v>
      </c>
      <c r="AP152" s="49">
        <v>12.146673210847222</v>
      </c>
      <c r="AQ152" s="49">
        <v>12.398752648192271</v>
      </c>
      <c r="AR152" s="49">
        <v>12.727634272959278</v>
      </c>
      <c r="AS152" s="49">
        <v>12.951486583950896</v>
      </c>
      <c r="AT152" s="49">
        <v>13.065133531246559</v>
      </c>
      <c r="AU152" s="49">
        <v>13.261878889802874</v>
      </c>
      <c r="AV152" s="49">
        <v>13.408164163502184</v>
      </c>
      <c r="AW152" s="49">
        <v>13.617936553070406</v>
      </c>
      <c r="AX152" s="49">
        <v>13.826847013058195</v>
      </c>
      <c r="AY152" s="49">
        <v>14.123676471612011</v>
      </c>
      <c r="AZ152" s="49">
        <v>14.371839885549782</v>
      </c>
      <c r="BA152" s="49">
        <v>14.580481766028239</v>
      </c>
      <c r="BB152" s="49">
        <v>14.832882785451391</v>
      </c>
      <c r="BC152" s="49">
        <v>15.043631878409327</v>
      </c>
      <c r="BD152" s="49">
        <v>15.32761999290649</v>
      </c>
      <c r="BE152" s="49">
        <v>15.583649777123666</v>
      </c>
      <c r="BF152" s="49">
        <v>15.814183421027167</v>
      </c>
      <c r="BG152" s="49">
        <v>16.05599322792251</v>
      </c>
      <c r="BH152" s="49">
        <v>16.273979677850921</v>
      </c>
      <c r="BI152" s="49">
        <v>16.466879374462017</v>
      </c>
      <c r="BJ152" s="49">
        <v>16.676572754371097</v>
      </c>
      <c r="BK152" s="49">
        <v>16.946434954238743</v>
      </c>
      <c r="BL152" s="49">
        <v>17.280673647496439</v>
      </c>
      <c r="BM152" s="49">
        <v>17.586741474342222</v>
      </c>
      <c r="BN152" s="49">
        <v>17.922180570473838</v>
      </c>
      <c r="BO152" s="49">
        <v>18.296035954845522</v>
      </c>
      <c r="BP152" s="49">
        <v>18.659972931133563</v>
      </c>
      <c r="BQ152" s="50">
        <v>18.967468175247141</v>
      </c>
    </row>
    <row r="153" spans="32:69" x14ac:dyDescent="0.25">
      <c r="AF153" s="96" t="s">
        <v>51</v>
      </c>
      <c r="AG153" s="88" t="s">
        <v>47</v>
      </c>
      <c r="AH153" s="48">
        <v>9.6194588235294116</v>
      </c>
      <c r="AI153" s="49">
        <v>9.0823590000000003</v>
      </c>
      <c r="AJ153" s="49">
        <v>9.7200022799999992</v>
      </c>
      <c r="AK153" s="49">
        <v>9.6375258755999997</v>
      </c>
      <c r="AL153" s="49">
        <v>10.184874801479999</v>
      </c>
      <c r="AM153" s="49">
        <v>10.63504426520592</v>
      </c>
      <c r="AN153" s="49">
        <v>11.260840295269727</v>
      </c>
      <c r="AO153" s="49">
        <v>11.980621463056682</v>
      </c>
      <c r="AP153" s="49">
        <v>12.589776409771595</v>
      </c>
      <c r="AQ153" s="49">
        <v>12.825956061737031</v>
      </c>
      <c r="AR153" s="49">
        <v>13.172664038755423</v>
      </c>
      <c r="AS153" s="49">
        <v>13.410153957379062</v>
      </c>
      <c r="AT153" s="49">
        <v>13.519920065279452</v>
      </c>
      <c r="AU153" s="49">
        <v>13.690791923514952</v>
      </c>
      <c r="AV153" s="49">
        <v>13.854994004153751</v>
      </c>
      <c r="AW153" s="49">
        <v>14.056023294588725</v>
      </c>
      <c r="AX153" s="49">
        <v>14.275614697657332</v>
      </c>
      <c r="AY153" s="49">
        <v>14.593826747105741</v>
      </c>
      <c r="AZ153" s="49">
        <v>14.846523126897432</v>
      </c>
      <c r="BA153" s="49">
        <v>15.094286212362565</v>
      </c>
      <c r="BB153" s="49">
        <v>15.393262684698279</v>
      </c>
      <c r="BC153" s="49">
        <v>15.611673905154349</v>
      </c>
      <c r="BD153" s="49">
        <v>15.913511427804639</v>
      </c>
      <c r="BE153" s="49">
        <v>16.156101313537242</v>
      </c>
      <c r="BF153" s="49">
        <v>16.396302092000479</v>
      </c>
      <c r="BG153" s="49">
        <v>16.650027706647698</v>
      </c>
      <c r="BH153" s="49">
        <v>16.916139113780332</v>
      </c>
      <c r="BI153" s="49">
        <v>17.223535455884562</v>
      </c>
      <c r="BJ153" s="49">
        <v>17.573126824432173</v>
      </c>
      <c r="BK153" s="49">
        <v>17.935148672731266</v>
      </c>
      <c r="BL153" s="49">
        <v>18.332073151455159</v>
      </c>
      <c r="BM153" s="49">
        <v>18.676382337513854</v>
      </c>
      <c r="BN153" s="49">
        <v>18.91257685999798</v>
      </c>
      <c r="BO153" s="49">
        <v>19.186771603864486</v>
      </c>
      <c r="BP153" s="49">
        <v>19.555169551569715</v>
      </c>
      <c r="BQ153" s="50">
        <v>19.890491709490082</v>
      </c>
    </row>
    <row r="154" spans="32:69" x14ac:dyDescent="0.25">
      <c r="AF154" s="96" t="s">
        <v>51</v>
      </c>
      <c r="AG154" s="88" t="s">
        <v>48</v>
      </c>
      <c r="AH154" s="48">
        <v>9.6194588235294116</v>
      </c>
      <c r="AI154" s="49">
        <v>9.0838009999999993</v>
      </c>
      <c r="AJ154" s="49">
        <v>9.7158539400000006</v>
      </c>
      <c r="AK154" s="49">
        <v>9.7821581220000002</v>
      </c>
      <c r="AL154" s="49">
        <v>10.417162620600001</v>
      </c>
      <c r="AM154" s="49">
        <v>11.020741904617919</v>
      </c>
      <c r="AN154" s="49">
        <v>11.684275156751387</v>
      </c>
      <c r="AO154" s="49">
        <v>12.360641592950062</v>
      </c>
      <c r="AP154" s="49">
        <v>13.106405829596532</v>
      </c>
      <c r="AQ154" s="49">
        <v>13.209497588448741</v>
      </c>
      <c r="AR154" s="49">
        <v>13.444878638758507</v>
      </c>
      <c r="AS154" s="49">
        <v>13.569370475557838</v>
      </c>
      <c r="AT154" s="49">
        <v>13.53629530492101</v>
      </c>
      <c r="AU154" s="49">
        <v>13.596249570697493</v>
      </c>
      <c r="AV154" s="49">
        <v>13.68797515848923</v>
      </c>
      <c r="AW154" s="49">
        <v>13.824688319412253</v>
      </c>
      <c r="AX154" s="49">
        <v>13.978580209520858</v>
      </c>
      <c r="AY154" s="49">
        <v>14.261634571045093</v>
      </c>
      <c r="AZ154" s="49">
        <v>14.436585648531821</v>
      </c>
      <c r="BA154" s="49">
        <v>14.643490277486315</v>
      </c>
      <c r="BB154" s="49">
        <v>14.840934580801953</v>
      </c>
      <c r="BC154" s="49">
        <v>14.996424815586492</v>
      </c>
      <c r="BD154" s="49">
        <v>15.280047773370566</v>
      </c>
      <c r="BE154" s="49">
        <v>15.51390445025628</v>
      </c>
      <c r="BF154" s="49">
        <v>15.734378126165705</v>
      </c>
      <c r="BG154" s="49">
        <v>15.963982575066279</v>
      </c>
      <c r="BH154" s="49">
        <v>16.232961246777318</v>
      </c>
      <c r="BI154" s="49">
        <v>16.507322543449725</v>
      </c>
      <c r="BJ154" s="49">
        <v>16.737460808765839</v>
      </c>
      <c r="BK154" s="49">
        <v>16.831898194787176</v>
      </c>
      <c r="BL154" s="49">
        <v>17.118618940283348</v>
      </c>
      <c r="BM154" s="49">
        <v>17.427272823200934</v>
      </c>
      <c r="BN154" s="49">
        <v>17.814456904569468</v>
      </c>
      <c r="BO154" s="49">
        <v>18.1722875968652</v>
      </c>
      <c r="BP154" s="49">
        <v>18.498080680062067</v>
      </c>
      <c r="BQ154" s="50">
        <v>18.776815959245386</v>
      </c>
    </row>
    <row r="155" spans="32:69" x14ac:dyDescent="0.25">
      <c r="AF155" s="96" t="s">
        <v>52</v>
      </c>
      <c r="AG155" s="88" t="s">
        <v>46</v>
      </c>
      <c r="AH155" s="48">
        <v>8.0548431372549008</v>
      </c>
      <c r="AI155" s="49">
        <v>8.6246480000000005</v>
      </c>
      <c r="AJ155" s="49">
        <v>8.6445367199999996</v>
      </c>
      <c r="AK155" s="49">
        <v>8.2087331112000008</v>
      </c>
      <c r="AL155" s="49">
        <v>8.1895756017599997</v>
      </c>
      <c r="AM155" s="49">
        <v>8.3020619942755189</v>
      </c>
      <c r="AN155" s="49">
        <v>8.562480061218567</v>
      </c>
      <c r="AO155" s="49">
        <v>8.7677127396066492</v>
      </c>
      <c r="AP155" s="49">
        <v>8.9957962612865519</v>
      </c>
      <c r="AQ155" s="49">
        <v>9.1646118855366687</v>
      </c>
      <c r="AR155" s="49">
        <v>9.4231830041449207</v>
      </c>
      <c r="AS155" s="49">
        <v>9.5844655266507761</v>
      </c>
      <c r="AT155" s="49">
        <v>9.7437139581034664</v>
      </c>
      <c r="AU155" s="49">
        <v>9.9558515445731217</v>
      </c>
      <c r="AV155" s="49">
        <v>10.160175342152161</v>
      </c>
      <c r="AW155" s="49">
        <v>10.390889981205067</v>
      </c>
      <c r="AX155" s="49">
        <v>10.665714527789307</v>
      </c>
      <c r="AY155" s="49">
        <v>11.013992872155374</v>
      </c>
      <c r="AZ155" s="49">
        <v>11.302125628289708</v>
      </c>
      <c r="BA155" s="49">
        <v>11.575971542761879</v>
      </c>
      <c r="BB155" s="49">
        <v>11.88212049636337</v>
      </c>
      <c r="BC155" s="49">
        <v>12.171857250098849</v>
      </c>
      <c r="BD155" s="49">
        <v>12.504988498000015</v>
      </c>
      <c r="BE155" s="49">
        <v>12.817723634321501</v>
      </c>
      <c r="BF155" s="49">
        <v>13.130513754774077</v>
      </c>
      <c r="BG155" s="49">
        <v>13.447751384173484</v>
      </c>
      <c r="BH155" s="49">
        <v>13.757319613249928</v>
      </c>
      <c r="BI155" s="49">
        <v>14.071126984210849</v>
      </c>
      <c r="BJ155" s="49">
        <v>14.419123217143495</v>
      </c>
      <c r="BK155" s="49">
        <v>14.824107295646456</v>
      </c>
      <c r="BL155" s="49">
        <v>15.250162173542245</v>
      </c>
      <c r="BM155" s="49">
        <v>15.678102527726184</v>
      </c>
      <c r="BN155" s="49">
        <v>16.149740582181675</v>
      </c>
      <c r="BO155" s="49">
        <v>16.677238200717756</v>
      </c>
      <c r="BP155" s="49">
        <v>17.200685971821866</v>
      </c>
      <c r="BQ155" s="50">
        <v>17.681503900716606</v>
      </c>
    </row>
    <row r="156" spans="32:69" x14ac:dyDescent="0.25">
      <c r="AF156" s="96" t="s">
        <v>52</v>
      </c>
      <c r="AG156" s="88" t="s">
        <v>47</v>
      </c>
      <c r="AH156" s="48">
        <v>8.0548431372549008</v>
      </c>
      <c r="AI156" s="49">
        <v>8.6237549999999992</v>
      </c>
      <c r="AJ156" s="49">
        <v>8.5973076600000002</v>
      </c>
      <c r="AK156" s="49">
        <v>8.2055141135999996</v>
      </c>
      <c r="AL156" s="49">
        <v>8.1835373282399999</v>
      </c>
      <c r="AM156" s="49">
        <v>8.2906163566156792</v>
      </c>
      <c r="AN156" s="49">
        <v>8.5863116453556394</v>
      </c>
      <c r="AO156" s="49">
        <v>9.0240960021387107</v>
      </c>
      <c r="AP156" s="49">
        <v>9.378680762770081</v>
      </c>
      <c r="AQ156" s="49">
        <v>9.5249955645828699</v>
      </c>
      <c r="AR156" s="49">
        <v>9.8186654271385549</v>
      </c>
      <c r="AS156" s="49">
        <v>9.9790954662133604</v>
      </c>
      <c r="AT156" s="49">
        <v>10.101855493893462</v>
      </c>
      <c r="AU156" s="49">
        <v>10.311628878718164</v>
      </c>
      <c r="AV156" s="49">
        <v>10.516400974406743</v>
      </c>
      <c r="AW156" s="49">
        <v>10.742119394187247</v>
      </c>
      <c r="AX156" s="49">
        <v>11.033202531700374</v>
      </c>
      <c r="AY156" s="49">
        <v>11.389842379209311</v>
      </c>
      <c r="AZ156" s="49">
        <v>11.684308921485508</v>
      </c>
      <c r="BA156" s="49">
        <v>12.001960268563979</v>
      </c>
      <c r="BB156" s="49">
        <v>12.338157752189128</v>
      </c>
      <c r="BC156" s="49">
        <v>12.646149369684199</v>
      </c>
      <c r="BD156" s="49">
        <v>12.987763088857415</v>
      </c>
      <c r="BE156" s="49">
        <v>13.299814204957897</v>
      </c>
      <c r="BF156" s="49">
        <v>13.632992705308665</v>
      </c>
      <c r="BG156" s="49">
        <v>13.991058968924722</v>
      </c>
      <c r="BH156" s="49">
        <v>14.362604788847745</v>
      </c>
      <c r="BI156" s="49">
        <v>14.78169545734597</v>
      </c>
      <c r="BJ156" s="49">
        <v>15.219308183619894</v>
      </c>
      <c r="BK156" s="49">
        <v>15.699866845690829</v>
      </c>
      <c r="BL156" s="49">
        <v>16.173619170943798</v>
      </c>
      <c r="BM156" s="49">
        <v>16.59619658071372</v>
      </c>
      <c r="BN156" s="49">
        <v>16.941232850153618</v>
      </c>
      <c r="BO156" s="49">
        <v>17.402955937329981</v>
      </c>
      <c r="BP156" s="49">
        <v>17.956030646464139</v>
      </c>
      <c r="BQ156" s="50">
        <v>18.509315046168528</v>
      </c>
    </row>
    <row r="157" spans="32:69" x14ac:dyDescent="0.25">
      <c r="AF157" s="97" t="s">
        <v>52</v>
      </c>
      <c r="AG157" s="98" t="s">
        <v>48</v>
      </c>
      <c r="AH157" s="51">
        <v>8.0548431372549008</v>
      </c>
      <c r="AI157" s="52">
        <v>8.6251890000000007</v>
      </c>
      <c r="AJ157" s="52">
        <v>8.5864905599999997</v>
      </c>
      <c r="AK157" s="52">
        <v>8.3211358463999989</v>
      </c>
      <c r="AL157" s="52">
        <v>8.367665405903999</v>
      </c>
      <c r="AM157" s="52">
        <v>8.6125511647785604</v>
      </c>
      <c r="AN157" s="52">
        <v>8.82295811655192</v>
      </c>
      <c r="AO157" s="52">
        <v>9.3294740868832715</v>
      </c>
      <c r="AP157" s="52">
        <v>9.7033498746171443</v>
      </c>
      <c r="AQ157" s="52">
        <v>9.7503490149467016</v>
      </c>
      <c r="AR157" s="52">
        <v>9.9565934506683913</v>
      </c>
      <c r="AS157" s="52">
        <v>10.019380793805347</v>
      </c>
      <c r="AT157" s="52">
        <v>10.031068951142245</v>
      </c>
      <c r="AU157" s="52">
        <v>10.152269224264201</v>
      </c>
      <c r="AV157" s="52">
        <v>10.311828728260151</v>
      </c>
      <c r="AW157" s="52">
        <v>10.475344538913669</v>
      </c>
      <c r="AX157" s="52">
        <v>10.750591714545719</v>
      </c>
      <c r="AY157" s="52">
        <v>11.035604637510616</v>
      </c>
      <c r="AZ157" s="52">
        <v>11.285620982681689</v>
      </c>
      <c r="BA157" s="52">
        <v>11.537798805302909</v>
      </c>
      <c r="BB157" s="52">
        <v>11.781880233204079</v>
      </c>
      <c r="BC157" s="52">
        <v>12.014364657493896</v>
      </c>
      <c r="BD157" s="52">
        <v>12.341717888102643</v>
      </c>
      <c r="BE157" s="52">
        <v>12.633949938897031</v>
      </c>
      <c r="BF157" s="52">
        <v>12.91687701936069</v>
      </c>
      <c r="BG157" s="52">
        <v>13.226467412702432</v>
      </c>
      <c r="BH157" s="52">
        <v>13.560724156327225</v>
      </c>
      <c r="BI157" s="52">
        <v>13.864931750996377</v>
      </c>
      <c r="BJ157" s="52">
        <v>14.147980886556104</v>
      </c>
      <c r="BK157" s="52">
        <v>14.435259985342746</v>
      </c>
      <c r="BL157" s="52">
        <v>14.784221371236081</v>
      </c>
      <c r="BM157" s="52">
        <v>15.215783276530733</v>
      </c>
      <c r="BN157" s="52">
        <v>15.661494914133401</v>
      </c>
      <c r="BO157" s="52">
        <v>16.122506716567461</v>
      </c>
      <c r="BP157" s="52">
        <v>16.56310295967937</v>
      </c>
      <c r="BQ157" s="53">
        <v>16.974527258442173</v>
      </c>
    </row>
    <row r="159" spans="32:69" x14ac:dyDescent="0.25">
      <c r="AF159" s="41" t="s">
        <v>62</v>
      </c>
      <c r="AG159" s="84"/>
      <c r="AH159" s="36"/>
      <c r="AI159" s="36"/>
      <c r="AJ159" s="36"/>
      <c r="AK159" s="36">
        <v>2018</v>
      </c>
      <c r="AL159" s="36">
        <v>2019</v>
      </c>
      <c r="AM159" s="36">
        <v>2020</v>
      </c>
      <c r="AN159" s="36">
        <v>2021</v>
      </c>
      <c r="AO159" s="36">
        <v>2022</v>
      </c>
      <c r="AP159" s="36">
        <v>2023</v>
      </c>
      <c r="AQ159" s="36">
        <v>2024</v>
      </c>
      <c r="AR159" s="36">
        <v>2025</v>
      </c>
      <c r="AS159" s="36">
        <v>2026</v>
      </c>
      <c r="AT159" s="36">
        <v>2027</v>
      </c>
      <c r="AU159" s="36">
        <v>2028</v>
      </c>
      <c r="AV159" s="36">
        <v>2029</v>
      </c>
      <c r="AW159" s="36">
        <v>2030</v>
      </c>
      <c r="AX159" s="36">
        <v>2031</v>
      </c>
      <c r="AY159" s="36">
        <v>2032</v>
      </c>
      <c r="AZ159" s="36">
        <v>2033</v>
      </c>
      <c r="BA159" s="36">
        <v>2034</v>
      </c>
      <c r="BB159" s="36">
        <v>2035</v>
      </c>
      <c r="BC159" s="36">
        <v>2036</v>
      </c>
      <c r="BD159" s="36">
        <v>2037</v>
      </c>
      <c r="BE159" s="36">
        <v>2038</v>
      </c>
      <c r="BF159" s="36">
        <v>2039</v>
      </c>
      <c r="BG159" s="36">
        <v>2040</v>
      </c>
      <c r="BH159" s="36">
        <v>2041</v>
      </c>
      <c r="BI159" s="36">
        <v>2042</v>
      </c>
      <c r="BJ159" s="36">
        <v>2043</v>
      </c>
      <c r="BK159" s="36">
        <v>2044</v>
      </c>
      <c r="BL159" s="36">
        <v>2045</v>
      </c>
      <c r="BM159" s="36">
        <v>2046</v>
      </c>
      <c r="BN159" s="36">
        <v>2047</v>
      </c>
      <c r="BO159" s="36">
        <v>2048</v>
      </c>
      <c r="BP159" s="36">
        <v>2049</v>
      </c>
      <c r="BQ159" s="37">
        <v>2050</v>
      </c>
    </row>
    <row r="160" spans="32:69" x14ac:dyDescent="0.25">
      <c r="AF160" s="96" t="s">
        <v>6</v>
      </c>
      <c r="AG160" s="95" t="s">
        <v>46</v>
      </c>
      <c r="AH160" s="145"/>
      <c r="AI160" s="146"/>
      <c r="AJ160" s="146"/>
      <c r="AK160" s="139">
        <v>1</v>
      </c>
      <c r="AL160" s="139">
        <v>1.0113165146301035</v>
      </c>
      <c r="AM160" s="139">
        <v>1.0319573394393884</v>
      </c>
      <c r="AN160" s="139">
        <v>1.0683602116262065</v>
      </c>
      <c r="AO160" s="139">
        <v>1.0988369192062677</v>
      </c>
      <c r="AP160" s="139">
        <v>1.1333532011758667</v>
      </c>
      <c r="AQ160" s="139">
        <v>1.1611869196378573</v>
      </c>
      <c r="AR160" s="139">
        <v>1.2016940466473636</v>
      </c>
      <c r="AS160" s="139">
        <v>1.2262970057233149</v>
      </c>
      <c r="AT160" s="139">
        <v>1.2512347783252959</v>
      </c>
      <c r="AU160" s="139">
        <v>1.2833129630717681</v>
      </c>
      <c r="AV160" s="139">
        <v>1.3147723017487121</v>
      </c>
      <c r="AW160" s="139">
        <v>1.3498401255483343</v>
      </c>
      <c r="AX160" s="139">
        <v>1.3901977572539062</v>
      </c>
      <c r="AY160" s="139">
        <v>1.4394430178575044</v>
      </c>
      <c r="AZ160" s="139">
        <v>1.4845820367327216</v>
      </c>
      <c r="BA160" s="139">
        <v>1.528456234995927</v>
      </c>
      <c r="BB160" s="139">
        <v>1.5772552246821796</v>
      </c>
      <c r="BC160" s="139">
        <v>1.6230537322246374</v>
      </c>
      <c r="BD160" s="139">
        <v>1.6757704714345831</v>
      </c>
      <c r="BE160" s="139">
        <v>1.7279705838512167</v>
      </c>
      <c r="BF160" s="139">
        <v>1.778853095673379</v>
      </c>
      <c r="BG160" s="139">
        <v>1.838652426173103</v>
      </c>
      <c r="BH160" s="139">
        <v>1.9029182057768159</v>
      </c>
      <c r="BI160" s="139">
        <v>1.9688246740834581</v>
      </c>
      <c r="BJ160" s="139">
        <v>2.0390939424366734</v>
      </c>
      <c r="BK160" s="139">
        <v>2.1166186182618194</v>
      </c>
      <c r="BL160" s="139">
        <v>2.2013498843672363</v>
      </c>
      <c r="BM160" s="139">
        <v>2.2875694044519279</v>
      </c>
      <c r="BN160" s="139">
        <v>2.3817754713677286</v>
      </c>
      <c r="BO160" s="139">
        <v>2.4879759609153056</v>
      </c>
      <c r="BP160" s="139">
        <v>2.5958295943242318</v>
      </c>
      <c r="BQ160" s="140">
        <v>2.701942976244232</v>
      </c>
    </row>
    <row r="161" spans="32:69" x14ac:dyDescent="0.25">
      <c r="AF161" s="96" t="s">
        <v>6</v>
      </c>
      <c r="AG161" s="95" t="s">
        <v>47</v>
      </c>
      <c r="AH161" s="147"/>
      <c r="AI161" s="148"/>
      <c r="AJ161" s="148"/>
      <c r="AK161" s="54">
        <v>1</v>
      </c>
      <c r="AL161" s="54">
        <v>1.0117790174470485</v>
      </c>
      <c r="AM161" s="54">
        <v>1.0358790891315188</v>
      </c>
      <c r="AN161" s="54">
        <v>1.0793487884528947</v>
      </c>
      <c r="AO161" s="54">
        <v>1.1296941052553737</v>
      </c>
      <c r="AP161" s="54">
        <v>1.186972302489977</v>
      </c>
      <c r="AQ161" s="54">
        <v>1.2141279250407608</v>
      </c>
      <c r="AR161" s="54">
        <v>1.2572582040350839</v>
      </c>
      <c r="AS161" s="54">
        <v>1.2852160408070954</v>
      </c>
      <c r="AT161" s="54">
        <v>1.3084478043049008</v>
      </c>
      <c r="AU161" s="54">
        <v>1.3421519168014222</v>
      </c>
      <c r="AV161" s="54">
        <v>1.3765905622661281</v>
      </c>
      <c r="AW161" s="54">
        <v>1.4151895523365214</v>
      </c>
      <c r="AX161" s="54">
        <v>1.4603415121389032</v>
      </c>
      <c r="AY161" s="54">
        <v>1.514171039962787</v>
      </c>
      <c r="AZ161" s="54">
        <v>1.5632172793618848</v>
      </c>
      <c r="BA161" s="54">
        <v>1.6149536608603927</v>
      </c>
      <c r="BB161" s="54">
        <v>1.6694022561299258</v>
      </c>
      <c r="BC161" s="54">
        <v>1.7197209945219101</v>
      </c>
      <c r="BD161" s="54">
        <v>1.7765362097535968</v>
      </c>
      <c r="BE161" s="54">
        <v>1.8325140182298629</v>
      </c>
      <c r="BF161" s="54">
        <v>1.8874454873565467</v>
      </c>
      <c r="BG161" s="54">
        <v>1.9510231314206801</v>
      </c>
      <c r="BH161" s="54">
        <v>2.0184252898036603</v>
      </c>
      <c r="BI161" s="54">
        <v>2.0935170286213713</v>
      </c>
      <c r="BJ161" s="54">
        <v>2.1726687312993205</v>
      </c>
      <c r="BK161" s="54">
        <v>2.2596793142446048</v>
      </c>
      <c r="BL161" s="54">
        <v>2.3512986581690369</v>
      </c>
      <c r="BM161" s="54">
        <v>2.4379871548214536</v>
      </c>
      <c r="BN161" s="54">
        <v>2.5241457852105333</v>
      </c>
      <c r="BO161" s="54">
        <v>2.6242363019740957</v>
      </c>
      <c r="BP161" s="54">
        <v>2.7438375673149942</v>
      </c>
      <c r="BQ161" s="55">
        <v>2.8691068324529048</v>
      </c>
    </row>
    <row r="162" spans="32:69" x14ac:dyDescent="0.25">
      <c r="AF162" s="96" t="s">
        <v>6</v>
      </c>
      <c r="AG162" s="95" t="s">
        <v>48</v>
      </c>
      <c r="AH162" s="147"/>
      <c r="AI162" s="148"/>
      <c r="AJ162" s="148"/>
      <c r="AK162" s="54">
        <v>1</v>
      </c>
      <c r="AL162" s="54">
        <v>1.0197789717575023</v>
      </c>
      <c r="AM162" s="54">
        <v>1.0579266740649185</v>
      </c>
      <c r="AN162" s="54">
        <v>1.0945321526243506</v>
      </c>
      <c r="AO162" s="54">
        <v>1.14833817653248</v>
      </c>
      <c r="AP162" s="54">
        <v>1.2084249764665054</v>
      </c>
      <c r="AQ162" s="54">
        <v>1.2241997633516564</v>
      </c>
      <c r="AR162" s="54">
        <v>1.2559513424052582</v>
      </c>
      <c r="AS162" s="54">
        <v>1.273361640763659</v>
      </c>
      <c r="AT162" s="54">
        <v>1.282482626493473</v>
      </c>
      <c r="AU162" s="54">
        <v>1.3054814277898459</v>
      </c>
      <c r="AV162" s="54">
        <v>1.3321765218269823</v>
      </c>
      <c r="AW162" s="54">
        <v>1.3615326428394368</v>
      </c>
      <c r="AX162" s="54">
        <v>1.400316679171844</v>
      </c>
      <c r="AY162" s="54">
        <v>1.4441131935526155</v>
      </c>
      <c r="AZ162" s="54">
        <v>1.484373033287584</v>
      </c>
      <c r="BA162" s="54">
        <v>1.5256407970876731</v>
      </c>
      <c r="BB162" s="54">
        <v>1.5662147138610036</v>
      </c>
      <c r="BC162" s="54">
        <v>1.6052311692023178</v>
      </c>
      <c r="BD162" s="54">
        <v>1.656653516972965</v>
      </c>
      <c r="BE162" s="54">
        <v>1.7042189319043495</v>
      </c>
      <c r="BF162" s="54">
        <v>1.7516996853412334</v>
      </c>
      <c r="BG162" s="54">
        <v>1.8044125758781226</v>
      </c>
      <c r="BH162" s="54">
        <v>1.8612541992701517</v>
      </c>
      <c r="BI162" s="54">
        <v>1.9165090817299832</v>
      </c>
      <c r="BJ162" s="54">
        <v>1.9738616204438157</v>
      </c>
      <c r="BK162" s="54">
        <v>2.0267321349346652</v>
      </c>
      <c r="BL162" s="54">
        <v>2.0940410752583594</v>
      </c>
      <c r="BM162" s="54">
        <v>2.1686186403300263</v>
      </c>
      <c r="BN162" s="54">
        <v>2.2522540188483102</v>
      </c>
      <c r="BO162" s="54">
        <v>2.3386808255482752</v>
      </c>
      <c r="BP162" s="54">
        <v>2.4242764971742923</v>
      </c>
      <c r="BQ162" s="55">
        <v>2.5079280504923585</v>
      </c>
    </row>
    <row r="163" spans="32:69" x14ac:dyDescent="0.25">
      <c r="AF163" s="96" t="s">
        <v>49</v>
      </c>
      <c r="AG163" s="95" t="s">
        <v>46</v>
      </c>
      <c r="AH163" s="147"/>
      <c r="AI163" s="148"/>
      <c r="AJ163" s="148"/>
      <c r="AK163" s="54">
        <v>1</v>
      </c>
      <c r="AL163" s="54">
        <v>0.99649857152972765</v>
      </c>
      <c r="AM163" s="54">
        <v>1.0054322858848059</v>
      </c>
      <c r="AN163" s="54">
        <v>1.0331154680021215</v>
      </c>
      <c r="AO163" s="54">
        <v>1.0553747060176675</v>
      </c>
      <c r="AP163" s="54">
        <v>1.0794216333834863</v>
      </c>
      <c r="AQ163" s="54">
        <v>1.0942566078146423</v>
      </c>
      <c r="AR163" s="54">
        <v>1.1168209373190239</v>
      </c>
      <c r="AS163" s="54">
        <v>1.1296641358834152</v>
      </c>
      <c r="AT163" s="54">
        <v>1.1431517326563623</v>
      </c>
      <c r="AU163" s="54">
        <v>1.1605317800290138</v>
      </c>
      <c r="AV163" s="54">
        <v>1.1774696849968453</v>
      </c>
      <c r="AW163" s="54">
        <v>1.1984575442414815</v>
      </c>
      <c r="AX163" s="54">
        <v>1.2234814907853129</v>
      </c>
      <c r="AY163" s="54">
        <v>1.2566885487166792</v>
      </c>
      <c r="AZ163" s="54">
        <v>1.2826800202616795</v>
      </c>
      <c r="BA163" s="54">
        <v>1.3070522529674224</v>
      </c>
      <c r="BB163" s="54">
        <v>1.3342638839633658</v>
      </c>
      <c r="BC163" s="54">
        <v>1.3595709639402969</v>
      </c>
      <c r="BD163" s="54">
        <v>1.3899705653494256</v>
      </c>
      <c r="BE163" s="54">
        <v>1.4173029332667195</v>
      </c>
      <c r="BF163" s="54">
        <v>1.445012900308549</v>
      </c>
      <c r="BG163" s="54">
        <v>1.4689652342919237</v>
      </c>
      <c r="BH163" s="54">
        <v>1.4910420644071727</v>
      </c>
      <c r="BI163" s="54">
        <v>1.5124947198924132</v>
      </c>
      <c r="BJ163" s="54">
        <v>1.538850540244044</v>
      </c>
      <c r="BK163" s="54">
        <v>1.5703328703967181</v>
      </c>
      <c r="BL163" s="54">
        <v>1.6022507311767435</v>
      </c>
      <c r="BM163" s="54">
        <v>1.6332203934330225</v>
      </c>
      <c r="BN163" s="54">
        <v>1.6679179154476393</v>
      </c>
      <c r="BO163" s="54">
        <v>1.7077251142260672</v>
      </c>
      <c r="BP163" s="54">
        <v>1.7452989067264455</v>
      </c>
      <c r="BQ163" s="55">
        <v>1.7778001858038579</v>
      </c>
    </row>
    <row r="164" spans="32:69" x14ac:dyDescent="0.25">
      <c r="AF164" s="96" t="s">
        <v>49</v>
      </c>
      <c r="AG164" s="95" t="s">
        <v>47</v>
      </c>
      <c r="AH164" s="147"/>
      <c r="AI164" s="148"/>
      <c r="AJ164" s="148"/>
      <c r="AK164" s="54">
        <v>1</v>
      </c>
      <c r="AL164" s="54">
        <v>0.99682074326427439</v>
      </c>
      <c r="AM164" s="54">
        <v>1.0045933060043846</v>
      </c>
      <c r="AN164" s="54">
        <v>1.0358742605885636</v>
      </c>
      <c r="AO164" s="54">
        <v>1.0876743231149899</v>
      </c>
      <c r="AP164" s="54">
        <v>1.1255593275495734</v>
      </c>
      <c r="AQ164" s="54">
        <v>1.1372946457428403</v>
      </c>
      <c r="AR164" s="54">
        <v>1.1659913831189983</v>
      </c>
      <c r="AS164" s="54">
        <v>1.179016237419936</v>
      </c>
      <c r="AT164" s="54">
        <v>1.1870586478766485</v>
      </c>
      <c r="AU164" s="54">
        <v>1.2039885215408581</v>
      </c>
      <c r="AV164" s="54">
        <v>1.2211827246759328</v>
      </c>
      <c r="AW164" s="54">
        <v>1.2407803461268729</v>
      </c>
      <c r="AX164" s="54">
        <v>1.2674752895415944</v>
      </c>
      <c r="AY164" s="54">
        <v>1.3015935676487329</v>
      </c>
      <c r="AZ164" s="54">
        <v>1.3300386563458104</v>
      </c>
      <c r="BA164" s="54">
        <v>1.3599516978473978</v>
      </c>
      <c r="BB164" s="54">
        <v>1.3916997423009423</v>
      </c>
      <c r="BC164" s="54">
        <v>1.4192108924006805</v>
      </c>
      <c r="BD164" s="54">
        <v>1.450543219137725</v>
      </c>
      <c r="BE164" s="54">
        <v>1.4776408830683481</v>
      </c>
      <c r="BF164" s="54">
        <v>1.5085475212182979</v>
      </c>
      <c r="BG164" s="54">
        <v>1.5394438100215597</v>
      </c>
      <c r="BH164" s="54">
        <v>1.5716279149730759</v>
      </c>
      <c r="BI164" s="54">
        <v>1.6074150560373472</v>
      </c>
      <c r="BJ164" s="54">
        <v>1.6454212805863799</v>
      </c>
      <c r="BK164" s="54">
        <v>1.6869379330684147</v>
      </c>
      <c r="BL164" s="54">
        <v>1.7262726555363084</v>
      </c>
      <c r="BM164" s="54">
        <v>1.7565049373160126</v>
      </c>
      <c r="BN164" s="54">
        <v>1.7763256210439611</v>
      </c>
      <c r="BO164" s="54">
        <v>1.8087882711639609</v>
      </c>
      <c r="BP164" s="54">
        <v>1.8487480951178039</v>
      </c>
      <c r="BQ164" s="55">
        <v>1.8865373768090181</v>
      </c>
    </row>
    <row r="165" spans="32:69" x14ac:dyDescent="0.25">
      <c r="AF165" s="96" t="s">
        <v>49</v>
      </c>
      <c r="AG165" s="95" t="s">
        <v>48</v>
      </c>
      <c r="AH165" s="147"/>
      <c r="AI165" s="148"/>
      <c r="AJ165" s="148"/>
      <c r="AK165" s="54">
        <v>1</v>
      </c>
      <c r="AL165" s="54">
        <v>1.0042614455533234</v>
      </c>
      <c r="AM165" s="54">
        <v>1.0267041644885204</v>
      </c>
      <c r="AN165" s="54">
        <v>1.0484001222923403</v>
      </c>
      <c r="AO165" s="54">
        <v>1.1049330695406747</v>
      </c>
      <c r="AP165" s="54">
        <v>1.1467251491356349</v>
      </c>
      <c r="AQ165" s="54">
        <v>1.1466482482255407</v>
      </c>
      <c r="AR165" s="54">
        <v>1.1638741825393868</v>
      </c>
      <c r="AS165" s="54">
        <v>1.1651021339179557</v>
      </c>
      <c r="AT165" s="54">
        <v>1.1594291977076732</v>
      </c>
      <c r="AU165" s="54">
        <v>1.1662942026207863</v>
      </c>
      <c r="AV165" s="54">
        <v>1.1775327611633655</v>
      </c>
      <c r="AW165" s="54">
        <v>1.1894958984598414</v>
      </c>
      <c r="AX165" s="54">
        <v>1.2138897554563854</v>
      </c>
      <c r="AY165" s="54">
        <v>1.2411883286698397</v>
      </c>
      <c r="AZ165" s="54">
        <v>1.2623556984791151</v>
      </c>
      <c r="BA165" s="54">
        <v>1.2848612542852642</v>
      </c>
      <c r="BB165" s="54">
        <v>1.3055907838146508</v>
      </c>
      <c r="BC165" s="54">
        <v>1.3240989681438886</v>
      </c>
      <c r="BD165" s="54">
        <v>1.3541222841601745</v>
      </c>
      <c r="BE165" s="54">
        <v>1.3806834558980643</v>
      </c>
      <c r="BF165" s="54">
        <v>1.4044618599150152</v>
      </c>
      <c r="BG165" s="54">
        <v>1.4306716820360008</v>
      </c>
      <c r="BH165" s="54">
        <v>1.4589603333376631</v>
      </c>
      <c r="BI165" s="54">
        <v>1.4819473959434764</v>
      </c>
      <c r="BJ165" s="54">
        <v>1.502135774780208</v>
      </c>
      <c r="BK165" s="54">
        <v>1.5221833033982759</v>
      </c>
      <c r="BL165" s="54">
        <v>1.5475105473683177</v>
      </c>
      <c r="BM165" s="54">
        <v>1.5819201189207102</v>
      </c>
      <c r="BN165" s="54">
        <v>1.6163872302589903</v>
      </c>
      <c r="BO165" s="54">
        <v>1.6510382793761484</v>
      </c>
      <c r="BP165" s="54">
        <v>1.6842442588165984</v>
      </c>
      <c r="BQ165" s="55">
        <v>1.7132315142885954</v>
      </c>
    </row>
    <row r="166" spans="32:69" x14ac:dyDescent="0.25">
      <c r="AF166" s="96" t="s">
        <v>50</v>
      </c>
      <c r="AG166" s="95" t="s">
        <v>46</v>
      </c>
      <c r="AH166" s="147"/>
      <c r="AI166" s="148"/>
      <c r="AJ166" s="148"/>
      <c r="AK166" s="54">
        <v>1</v>
      </c>
      <c r="AL166" s="54">
        <v>0.98236305367513244</v>
      </c>
      <c r="AM166" s="54">
        <v>0.9956653428886364</v>
      </c>
      <c r="AN166" s="54">
        <v>1.0308472046522112</v>
      </c>
      <c r="AO166" s="54">
        <v>1.0528369264173334</v>
      </c>
      <c r="AP166" s="54">
        <v>1.0794888202865558</v>
      </c>
      <c r="AQ166" s="54">
        <v>1.0970329750120402</v>
      </c>
      <c r="AR166" s="54">
        <v>1.120595094930652</v>
      </c>
      <c r="AS166" s="54">
        <v>1.1326402423477795</v>
      </c>
      <c r="AT166" s="54">
        <v>1.1482170754206078</v>
      </c>
      <c r="AU166" s="54">
        <v>1.1683897393531055</v>
      </c>
      <c r="AV166" s="54">
        <v>1.1882314909014151</v>
      </c>
      <c r="AW166" s="54">
        <v>1.2093222812801467</v>
      </c>
      <c r="AX166" s="54">
        <v>1.2381822265959426</v>
      </c>
      <c r="AY166" s="54">
        <v>1.277772278726053</v>
      </c>
      <c r="AZ166" s="54">
        <v>1.3056498409735406</v>
      </c>
      <c r="BA166" s="54">
        <v>1.3329122251791452</v>
      </c>
      <c r="BB166" s="54">
        <v>1.3642591851455195</v>
      </c>
      <c r="BC166" s="54">
        <v>1.3941933295281084</v>
      </c>
      <c r="BD166" s="54">
        <v>1.4278578881595767</v>
      </c>
      <c r="BE166" s="54">
        <v>1.4574470105354516</v>
      </c>
      <c r="BF166" s="54">
        <v>1.4878403234464797</v>
      </c>
      <c r="BG166" s="54">
        <v>1.5161464230556621</v>
      </c>
      <c r="BH166" s="54">
        <v>1.5371159587661369</v>
      </c>
      <c r="BI166" s="54">
        <v>1.5589890583885664</v>
      </c>
      <c r="BJ166" s="54">
        <v>1.5855435889040919</v>
      </c>
      <c r="BK166" s="54">
        <v>1.6222411768958338</v>
      </c>
      <c r="BL166" s="54">
        <v>1.6543248927505303</v>
      </c>
      <c r="BM166" s="54">
        <v>1.687585143373117</v>
      </c>
      <c r="BN166" s="54">
        <v>1.7253908497182218</v>
      </c>
      <c r="BO166" s="54">
        <v>1.7664366011003876</v>
      </c>
      <c r="BP166" s="54">
        <v>1.808116008990756</v>
      </c>
      <c r="BQ166" s="55">
        <v>1.8425560639957006</v>
      </c>
    </row>
    <row r="167" spans="32:69" x14ac:dyDescent="0.25">
      <c r="AF167" s="96" t="s">
        <v>50</v>
      </c>
      <c r="AG167" s="95" t="s">
        <v>47</v>
      </c>
      <c r="AH167" s="147"/>
      <c r="AI167" s="148"/>
      <c r="AJ167" s="148"/>
      <c r="AK167" s="54">
        <v>1</v>
      </c>
      <c r="AL167" s="54">
        <v>0.98175764630238493</v>
      </c>
      <c r="AM167" s="54">
        <v>0.99204827590836664</v>
      </c>
      <c r="AN167" s="54">
        <v>1.0327016221871812</v>
      </c>
      <c r="AO167" s="54">
        <v>1.1018106433007619</v>
      </c>
      <c r="AP167" s="54">
        <v>1.1362477613518709</v>
      </c>
      <c r="AQ167" s="54">
        <v>1.1492911409802222</v>
      </c>
      <c r="AR167" s="54">
        <v>1.1803203030693874</v>
      </c>
      <c r="AS167" s="54">
        <v>1.1880520620113444</v>
      </c>
      <c r="AT167" s="54">
        <v>1.1971524382920107</v>
      </c>
      <c r="AU167" s="54">
        <v>1.2170577012478609</v>
      </c>
      <c r="AV167" s="54">
        <v>1.2372207255479999</v>
      </c>
      <c r="AW167" s="54">
        <v>1.2567546181289304</v>
      </c>
      <c r="AX167" s="54">
        <v>1.289360778764423</v>
      </c>
      <c r="AY167" s="54">
        <v>1.328993610317267</v>
      </c>
      <c r="AZ167" s="54">
        <v>1.3581266356640662</v>
      </c>
      <c r="BA167" s="54">
        <v>1.3945975837497091</v>
      </c>
      <c r="BB167" s="54">
        <v>1.4298121828235419</v>
      </c>
      <c r="BC167" s="54">
        <v>1.4637202128627287</v>
      </c>
      <c r="BD167" s="54">
        <v>1.4985098941398758</v>
      </c>
      <c r="BE167" s="54">
        <v>1.5282866797171328</v>
      </c>
      <c r="BF167" s="54">
        <v>1.5650981233836669</v>
      </c>
      <c r="BG167" s="54">
        <v>1.6013975866108425</v>
      </c>
      <c r="BH167" s="54">
        <v>1.6376334714602123</v>
      </c>
      <c r="BI167" s="54">
        <v>1.680493402160238</v>
      </c>
      <c r="BJ167" s="54">
        <v>1.7252393137806004</v>
      </c>
      <c r="BK167" s="54">
        <v>1.7752478773667839</v>
      </c>
      <c r="BL167" s="54">
        <v>1.817947576173196</v>
      </c>
      <c r="BM167" s="54">
        <v>1.8536799320656825</v>
      </c>
      <c r="BN167" s="54">
        <v>1.86892252335772</v>
      </c>
      <c r="BO167" s="54">
        <v>1.9073193722367008</v>
      </c>
      <c r="BP167" s="54">
        <v>1.9523670961189263</v>
      </c>
      <c r="BQ167" s="55">
        <v>1.9957759545035987</v>
      </c>
    </row>
    <row r="168" spans="32:69" x14ac:dyDescent="0.25">
      <c r="AF168" s="96" t="s">
        <v>50</v>
      </c>
      <c r="AG168" s="95" t="s">
        <v>48</v>
      </c>
      <c r="AH168" s="147"/>
      <c r="AI168" s="148"/>
      <c r="AJ168" s="148"/>
      <c r="AK168" s="54">
        <v>1</v>
      </c>
      <c r="AL168" s="54">
        <v>0.98718771510428605</v>
      </c>
      <c r="AM168" s="54">
        <v>1.0186529305849614</v>
      </c>
      <c r="AN168" s="54">
        <v>1.0363731642428691</v>
      </c>
      <c r="AO168" s="54">
        <v>1.1237173482210159</v>
      </c>
      <c r="AP168" s="54">
        <v>1.1533398045196959</v>
      </c>
      <c r="AQ168" s="54">
        <v>1.1516931611382488</v>
      </c>
      <c r="AR168" s="54">
        <v>1.1702360863446757</v>
      </c>
      <c r="AS168" s="54">
        <v>1.1644521529873701</v>
      </c>
      <c r="AT168" s="54">
        <v>1.1572981877696291</v>
      </c>
      <c r="AU168" s="54">
        <v>1.1650631422761719</v>
      </c>
      <c r="AV168" s="54">
        <v>1.1798383064469096</v>
      </c>
      <c r="AW168" s="54">
        <v>1.1897974730947996</v>
      </c>
      <c r="AX168" s="54">
        <v>1.2244352894838579</v>
      </c>
      <c r="AY168" s="54">
        <v>1.2495055436440416</v>
      </c>
      <c r="AZ168" s="54">
        <v>1.2755491709292643</v>
      </c>
      <c r="BA168" s="54">
        <v>1.2997572783020686</v>
      </c>
      <c r="BB168" s="54">
        <v>1.3214119323611957</v>
      </c>
      <c r="BC168" s="54">
        <v>1.3425389940744008</v>
      </c>
      <c r="BD168" s="54">
        <v>1.3742293573156528</v>
      </c>
      <c r="BE168" s="54">
        <v>1.4018372231292318</v>
      </c>
      <c r="BF168" s="54">
        <v>1.4281444229251987</v>
      </c>
      <c r="BG168" s="54">
        <v>1.4575501570650549</v>
      </c>
      <c r="BH168" s="54">
        <v>1.4885870159666739</v>
      </c>
      <c r="BI168" s="54">
        <v>1.5144502515983911</v>
      </c>
      <c r="BJ168" s="54">
        <v>1.5312859761857784</v>
      </c>
      <c r="BK168" s="54">
        <v>1.560435988026591</v>
      </c>
      <c r="BL168" s="54">
        <v>1.5837860716467225</v>
      </c>
      <c r="BM168" s="54">
        <v>1.6256058440113246</v>
      </c>
      <c r="BN168" s="54">
        <v>1.6597356247590624</v>
      </c>
      <c r="BO168" s="54">
        <v>1.6973467075996915</v>
      </c>
      <c r="BP168" s="54">
        <v>1.7301909043328911</v>
      </c>
      <c r="BQ168" s="55">
        <v>1.7602575139288947</v>
      </c>
    </row>
    <row r="169" spans="32:69" x14ac:dyDescent="0.25">
      <c r="AF169" s="96" t="s">
        <v>51</v>
      </c>
      <c r="AG169" s="95" t="s">
        <v>46</v>
      </c>
      <c r="AH169" s="147"/>
      <c r="AI169" s="148"/>
      <c r="AJ169" s="148"/>
      <c r="AK169" s="54">
        <v>1</v>
      </c>
      <c r="AL169" s="54">
        <v>1.0560083411900767</v>
      </c>
      <c r="AM169" s="54">
        <v>1.1030076139047897</v>
      </c>
      <c r="AN169" s="54">
        <v>1.165922406876301</v>
      </c>
      <c r="AO169" s="54">
        <v>1.2159408089604069</v>
      </c>
      <c r="AP169" s="54">
        <v>1.2601374209085734</v>
      </c>
      <c r="AQ169" s="54">
        <v>1.2862890038585784</v>
      </c>
      <c r="AR169" s="54">
        <v>1.3204083083977025</v>
      </c>
      <c r="AS169" s="54">
        <v>1.3436315127221174</v>
      </c>
      <c r="AT169" s="54">
        <v>1.3554216357108053</v>
      </c>
      <c r="AU169" s="54">
        <v>1.3758326720829277</v>
      </c>
      <c r="AV169" s="54">
        <v>1.391008806676862</v>
      </c>
      <c r="AW169" s="54">
        <v>1.412771311799027</v>
      </c>
      <c r="AX169" s="54">
        <v>1.4344443973986909</v>
      </c>
      <c r="AY169" s="54">
        <v>1.4652385005954134</v>
      </c>
      <c r="AZ169" s="54">
        <v>1.4909838218842206</v>
      </c>
      <c r="BA169" s="54">
        <v>1.5126290441270358</v>
      </c>
      <c r="BB169" s="54">
        <v>1.5388139891016444</v>
      </c>
      <c r="BC169" s="54">
        <v>1.5606778207738154</v>
      </c>
      <c r="BD169" s="54">
        <v>1.5901397190202888</v>
      </c>
      <c r="BE169" s="54">
        <v>1.6167011244651224</v>
      </c>
      <c r="BF169" s="54">
        <v>1.6406174731161904</v>
      </c>
      <c r="BG169" s="54">
        <v>1.6657036494808748</v>
      </c>
      <c r="BH169" s="54">
        <v>1.6883183093171579</v>
      </c>
      <c r="BI169" s="54">
        <v>1.7083303835667951</v>
      </c>
      <c r="BJ169" s="54">
        <v>1.7300846919567052</v>
      </c>
      <c r="BK169" s="54">
        <v>1.7580811195084274</v>
      </c>
      <c r="BL169" s="54">
        <v>1.7927561846541231</v>
      </c>
      <c r="BM169" s="54">
        <v>1.8245087077729727</v>
      </c>
      <c r="BN169" s="54">
        <v>1.8593083068182255</v>
      </c>
      <c r="BO169" s="54">
        <v>1.8980933429904514</v>
      </c>
      <c r="BP169" s="54">
        <v>1.9358494095868037</v>
      </c>
      <c r="BQ169" s="55">
        <v>1.9677500178548277</v>
      </c>
    </row>
    <row r="170" spans="32:69" x14ac:dyDescent="0.25">
      <c r="AF170" s="96" t="s">
        <v>51</v>
      </c>
      <c r="AG170" s="95" t="s">
        <v>47</v>
      </c>
      <c r="AH170" s="147"/>
      <c r="AI170" s="148"/>
      <c r="AJ170" s="148"/>
      <c r="AK170" s="54">
        <v>1</v>
      </c>
      <c r="AL170" s="54">
        <v>1.0567935103827593</v>
      </c>
      <c r="AM170" s="54">
        <v>1.1035035757601863</v>
      </c>
      <c r="AN170" s="54">
        <v>1.1684368416358379</v>
      </c>
      <c r="AO170" s="54">
        <v>1.2431221059949484</v>
      </c>
      <c r="AP170" s="54">
        <v>1.3063286752511882</v>
      </c>
      <c r="AQ170" s="54">
        <v>1.330834928724747</v>
      </c>
      <c r="AR170" s="54">
        <v>1.3668097195054574</v>
      </c>
      <c r="AS170" s="54">
        <v>1.391451927649864</v>
      </c>
      <c r="AT170" s="54">
        <v>1.4028413764894558</v>
      </c>
      <c r="AU170" s="54">
        <v>1.4205712233859615</v>
      </c>
      <c r="AV170" s="54">
        <v>1.4376090070202987</v>
      </c>
      <c r="AW170" s="54">
        <v>1.4584680213596464</v>
      </c>
      <c r="AX170" s="54">
        <v>1.4812530603730889</v>
      </c>
      <c r="AY170" s="54">
        <v>1.5142710832096395</v>
      </c>
      <c r="AZ170" s="54">
        <v>1.5404911300404822</v>
      </c>
      <c r="BA170" s="54">
        <v>1.5661992929718433</v>
      </c>
      <c r="BB170" s="54">
        <v>1.5972214117391355</v>
      </c>
      <c r="BC170" s="54">
        <v>1.619883993741539</v>
      </c>
      <c r="BD170" s="54">
        <v>1.6512029781516844</v>
      </c>
      <c r="BE170" s="54">
        <v>1.6763743643418667</v>
      </c>
      <c r="BF170" s="54">
        <v>1.7012978542046924</v>
      </c>
      <c r="BG170" s="54">
        <v>1.7276246955457459</v>
      </c>
      <c r="BH170" s="54">
        <v>1.7552366999717333</v>
      </c>
      <c r="BI170" s="54">
        <v>1.7871324734380838</v>
      </c>
      <c r="BJ170" s="54">
        <v>1.823406448009991</v>
      </c>
      <c r="BK170" s="54">
        <v>1.8609702224653881</v>
      </c>
      <c r="BL170" s="54">
        <v>1.9021555312103238</v>
      </c>
      <c r="BM170" s="54">
        <v>1.9378814208736042</v>
      </c>
      <c r="BN170" s="54">
        <v>1.9623892173280983</v>
      </c>
      <c r="BO170" s="54">
        <v>1.9908399574252746</v>
      </c>
      <c r="BP170" s="54">
        <v>2.0290653227794606</v>
      </c>
      <c r="BQ170" s="55">
        <v>2.0638587087841946</v>
      </c>
    </row>
    <row r="171" spans="32:69" x14ac:dyDescent="0.25">
      <c r="AF171" s="96" t="s">
        <v>51</v>
      </c>
      <c r="AG171" s="95" t="s">
        <v>48</v>
      </c>
      <c r="AH171" s="147"/>
      <c r="AI171" s="148"/>
      <c r="AJ171" s="148"/>
      <c r="AK171" s="54">
        <v>1</v>
      </c>
      <c r="AL171" s="54">
        <v>1.0649145608443888</v>
      </c>
      <c r="AM171" s="54">
        <v>1.1266166184568571</v>
      </c>
      <c r="AN171" s="54">
        <v>1.1944475862104027</v>
      </c>
      <c r="AO171" s="54">
        <v>1.2635904509814733</v>
      </c>
      <c r="AP171" s="54">
        <v>1.3398276398865732</v>
      </c>
      <c r="AQ171" s="54">
        <v>1.3503663939699238</v>
      </c>
      <c r="AR171" s="54">
        <v>1.374428676277587</v>
      </c>
      <c r="AS171" s="54">
        <v>1.3871550946452629</v>
      </c>
      <c r="AT171" s="54">
        <v>1.3837739214701492</v>
      </c>
      <c r="AU171" s="54">
        <v>1.3899028620401903</v>
      </c>
      <c r="AV171" s="54">
        <v>1.3992796873427222</v>
      </c>
      <c r="AW171" s="54">
        <v>1.4132554541641105</v>
      </c>
      <c r="AX171" s="54">
        <v>1.4289873497427052</v>
      </c>
      <c r="AY171" s="54">
        <v>1.4579231283300138</v>
      </c>
      <c r="AZ171" s="54">
        <v>1.4758078399963754</v>
      </c>
      <c r="BA171" s="54">
        <v>1.4969590651528333</v>
      </c>
      <c r="BB171" s="54">
        <v>1.517143190256228</v>
      </c>
      <c r="BC171" s="54">
        <v>1.533038479705173</v>
      </c>
      <c r="BD171" s="54">
        <v>1.5620323841429073</v>
      </c>
      <c r="BE171" s="54">
        <v>1.5859388344342569</v>
      </c>
      <c r="BF171" s="54">
        <v>1.6084771816128391</v>
      </c>
      <c r="BG171" s="54">
        <v>1.63194893968882</v>
      </c>
      <c r="BH171" s="54">
        <v>1.6594458037096651</v>
      </c>
      <c r="BI171" s="54">
        <v>1.687492916959181</v>
      </c>
      <c r="BJ171" s="54">
        <v>1.711019245448856</v>
      </c>
      <c r="BK171" s="54">
        <v>1.7206732895609571</v>
      </c>
      <c r="BL171" s="54">
        <v>1.749983871328322</v>
      </c>
      <c r="BM171" s="54">
        <v>1.7815366104139256</v>
      </c>
      <c r="BN171" s="54">
        <v>1.8211172506509468</v>
      </c>
      <c r="BO171" s="54">
        <v>1.8576971840187149</v>
      </c>
      <c r="BP171" s="54">
        <v>1.8910020109427614</v>
      </c>
      <c r="BQ171" s="55">
        <v>1.9194962629991095</v>
      </c>
    </row>
    <row r="172" spans="32:69" x14ac:dyDescent="0.25">
      <c r="AF172" s="96" t="s">
        <v>52</v>
      </c>
      <c r="AG172" s="95" t="s">
        <v>46</v>
      </c>
      <c r="AH172" s="147"/>
      <c r="AI172" s="148"/>
      <c r="AJ172" s="148"/>
      <c r="AK172" s="54">
        <v>1</v>
      </c>
      <c r="AL172" s="54">
        <v>0.99766620388548599</v>
      </c>
      <c r="AM172" s="54">
        <v>1.0113694624750535</v>
      </c>
      <c r="AN172" s="54">
        <v>1.0430939762843445</v>
      </c>
      <c r="AO172" s="54">
        <v>1.0680957244966311</v>
      </c>
      <c r="AP172" s="54">
        <v>1.0958811962119563</v>
      </c>
      <c r="AQ172" s="54">
        <v>1.1164465650652555</v>
      </c>
      <c r="AR172" s="54">
        <v>1.1479460808986375</v>
      </c>
      <c r="AS172" s="54">
        <v>1.1675937561636307</v>
      </c>
      <c r="AT172" s="54">
        <v>1.1869936354501691</v>
      </c>
      <c r="AU172" s="54">
        <v>1.2128365497703113</v>
      </c>
      <c r="AV172" s="54">
        <v>1.2377275767791271</v>
      </c>
      <c r="AW172" s="54">
        <v>1.2658335751015866</v>
      </c>
      <c r="AX172" s="54">
        <v>1.2993131075533444</v>
      </c>
      <c r="AY172" s="54">
        <v>1.3417408902145782</v>
      </c>
      <c r="AZ172" s="54">
        <v>1.3768416484230777</v>
      </c>
      <c r="BA172" s="54">
        <v>1.4102019624645385</v>
      </c>
      <c r="BB172" s="54">
        <v>1.4474974804761769</v>
      </c>
      <c r="BC172" s="54">
        <v>1.4827936400431341</v>
      </c>
      <c r="BD172" s="54">
        <v>1.5233761810258151</v>
      </c>
      <c r="BE172" s="54">
        <v>1.5614740375506899</v>
      </c>
      <c r="BF172" s="54">
        <v>1.5995785923236796</v>
      </c>
      <c r="BG172" s="54">
        <v>1.638224949209929</v>
      </c>
      <c r="BH172" s="54">
        <v>1.6759370084135679</v>
      </c>
      <c r="BI172" s="54">
        <v>1.7141654861469664</v>
      </c>
      <c r="BJ172" s="54">
        <v>1.756558901576424</v>
      </c>
      <c r="BK172" s="54">
        <v>1.8058946605805024</v>
      </c>
      <c r="BL172" s="54">
        <v>1.8577972955089639</v>
      </c>
      <c r="BM172" s="54">
        <v>1.9099296219455557</v>
      </c>
      <c r="BN172" s="54">
        <v>1.9673852668138228</v>
      </c>
      <c r="BO172" s="54">
        <v>2.0316458063380476</v>
      </c>
      <c r="BP172" s="54">
        <v>2.0954129874624914</v>
      </c>
      <c r="BQ172" s="55">
        <v>2.1539869382026748</v>
      </c>
    </row>
    <row r="173" spans="32:69" x14ac:dyDescent="0.25">
      <c r="AF173" s="96" t="s">
        <v>52</v>
      </c>
      <c r="AG173" s="95" t="s">
        <v>47</v>
      </c>
      <c r="AH173" s="147"/>
      <c r="AI173" s="148"/>
      <c r="AJ173" s="148"/>
      <c r="AK173" s="54">
        <v>1</v>
      </c>
      <c r="AL173" s="54">
        <v>0.99732170525140229</v>
      </c>
      <c r="AM173" s="54">
        <v>1.0103713480761223</v>
      </c>
      <c r="AN173" s="54">
        <v>1.0464075165167892</v>
      </c>
      <c r="AO173" s="54">
        <v>1.0997599756951213</v>
      </c>
      <c r="AP173" s="54">
        <v>1.142972960978234</v>
      </c>
      <c r="AQ173" s="54">
        <v>1.1608042387978996</v>
      </c>
      <c r="AR173" s="54">
        <v>1.1965935700317525</v>
      </c>
      <c r="AS173" s="54">
        <v>1.2161450614866152</v>
      </c>
      <c r="AT173" s="54">
        <v>1.2311057362207718</v>
      </c>
      <c r="AU173" s="54">
        <v>1.2566706651113357</v>
      </c>
      <c r="AV173" s="54">
        <v>1.2816260905549632</v>
      </c>
      <c r="AW173" s="54">
        <v>1.3091342291865689</v>
      </c>
      <c r="AX173" s="54">
        <v>1.3446083181325228</v>
      </c>
      <c r="AY173" s="54">
        <v>1.3880717553494346</v>
      </c>
      <c r="AZ173" s="54">
        <v>1.4239581773577938</v>
      </c>
      <c r="BA173" s="54">
        <v>1.4626701145601182</v>
      </c>
      <c r="BB173" s="54">
        <v>1.5036422558508058</v>
      </c>
      <c r="BC173" s="54">
        <v>1.5411769688780612</v>
      </c>
      <c r="BD173" s="54">
        <v>1.5828091828312392</v>
      </c>
      <c r="BE173" s="54">
        <v>1.6208386239826817</v>
      </c>
      <c r="BF173" s="54">
        <v>1.6614428439910964</v>
      </c>
      <c r="BG173" s="54">
        <v>1.705080117495092</v>
      </c>
      <c r="BH173" s="54">
        <v>1.7503601346615014</v>
      </c>
      <c r="BI173" s="54">
        <v>1.8014344077291224</v>
      </c>
      <c r="BJ173" s="54">
        <v>1.8547659504229086</v>
      </c>
      <c r="BK173" s="54">
        <v>1.9133312828832412</v>
      </c>
      <c r="BL173" s="54">
        <v>1.9710671320566358</v>
      </c>
      <c r="BM173" s="54">
        <v>2.0225663317313436</v>
      </c>
      <c r="BN173" s="54">
        <v>2.0646156493808041</v>
      </c>
      <c r="BO173" s="54">
        <v>2.1208855041131351</v>
      </c>
      <c r="BP173" s="54">
        <v>2.1882883141597942</v>
      </c>
      <c r="BQ173" s="55">
        <v>2.2557166790427892</v>
      </c>
    </row>
    <row r="174" spans="32:69" x14ac:dyDescent="0.25">
      <c r="AF174" s="97" t="s">
        <v>52</v>
      </c>
      <c r="AG174" s="99" t="s">
        <v>48</v>
      </c>
      <c r="AH174" s="149"/>
      <c r="AI174" s="150"/>
      <c r="AJ174" s="150"/>
      <c r="AK174" s="56">
        <v>1</v>
      </c>
      <c r="AL174" s="56">
        <v>1.0055917317494738</v>
      </c>
      <c r="AM174" s="56">
        <v>1.0350210985324362</v>
      </c>
      <c r="AN174" s="56">
        <v>1.0603069435970123</v>
      </c>
      <c r="AO174" s="56">
        <v>1.1211779568434175</v>
      </c>
      <c r="AP174" s="56">
        <v>1.166108816600457</v>
      </c>
      <c r="AQ174" s="56">
        <v>1.1717569806488652</v>
      </c>
      <c r="AR174" s="56">
        <v>1.1965425915953465</v>
      </c>
      <c r="AS174" s="56">
        <v>1.2040881171456979</v>
      </c>
      <c r="AT174" s="56">
        <v>1.2054927519879417</v>
      </c>
      <c r="AU174" s="56">
        <v>1.2200581040455445</v>
      </c>
      <c r="AV174" s="56">
        <v>1.239233311245771</v>
      </c>
      <c r="AW174" s="56">
        <v>1.2588839711643036</v>
      </c>
      <c r="AX174" s="56">
        <v>1.2919620485701822</v>
      </c>
      <c r="AY174" s="56">
        <v>1.3262137334634414</v>
      </c>
      <c r="AZ174" s="56">
        <v>1.3562596730786729</v>
      </c>
      <c r="BA174" s="56">
        <v>1.3865653701945686</v>
      </c>
      <c r="BB174" s="56">
        <v>1.4158980757778776</v>
      </c>
      <c r="BC174" s="56">
        <v>1.443837101000065</v>
      </c>
      <c r="BD174" s="56">
        <v>1.4831770705248228</v>
      </c>
      <c r="BE174" s="56">
        <v>1.5182963206114342</v>
      </c>
      <c r="BF174" s="56">
        <v>1.5522973375021827</v>
      </c>
      <c r="BG174" s="56">
        <v>1.5895026420491192</v>
      </c>
      <c r="BH174" s="56">
        <v>1.6296722474725667</v>
      </c>
      <c r="BI174" s="56">
        <v>1.6662306693376252</v>
      </c>
      <c r="BJ174" s="56">
        <v>1.7002463543095492</v>
      </c>
      <c r="BK174" s="56">
        <v>1.7347703789246418</v>
      </c>
      <c r="BL174" s="56">
        <v>1.7767071279856859</v>
      </c>
      <c r="BM174" s="56">
        <v>1.8285704689118358</v>
      </c>
      <c r="BN174" s="56">
        <v>1.8821342666709482</v>
      </c>
      <c r="BO174" s="56">
        <v>1.9375367755283788</v>
      </c>
      <c r="BP174" s="56">
        <v>1.99048582614417</v>
      </c>
      <c r="BQ174" s="57">
        <v>2.0399291120557681</v>
      </c>
    </row>
  </sheetData>
  <hyperlinks>
    <hyperlink ref="AF106" r:id="rId1" location="/?id=62-AEO2017&amp;region=3-21&amp;cases=ref_no_cpp~highmacro~lowmacro&amp;start=2015&amp;end=2050&amp;f=A&amp;linechart=~~~ref_no_cpp-d120816a.108-62-AEO2017.3-21~highmacro-d120816a.108-62-AEO2017.3-21~lowmacro-d120816a.108-62-AEO2017.3-21&amp;map=&amp;chartindexed=1&amp;sourcekey=0 " display="https://www.eia.gov/outlooks/aeo/data/browser/#/?id=62-AEO2017&amp;region=3-21&amp;cases=ref_no_cpp~highmacro~lowmacro&amp;start=2015&amp;end=2050&amp;f=A&amp;linechart=~~~ref_no_cpp-d120816a.108-62-AEO2017.3-21~highmacro-d120816a.108-62-AEO2017.3-21~lowmacro-d120816a.108-62-AEO2017.3-21&amp;map=&amp;chartindexed=1&amp;sourcekey=0 " xr:uid="{00000000-0004-0000-0500-000000000000}"/>
    <hyperlink ref="BK29" r:id="rId2" xr:uid="{00000000-0004-0000-0500-000001000000}"/>
    <hyperlink ref="BK62" r:id="rId3" xr:uid="{00000000-0004-0000-0500-000002000000}"/>
    <hyperlink ref="BK95" r:id="rId4" xr:uid="{00000000-0004-0000-0500-000003000000}"/>
  </hyperlinks>
  <pageMargins left="0.7" right="0.7" top="0.75" bottom="0.75" header="0.3" footer="0.3"/>
  <pageSetup orientation="portrait" r:id="rId5"/>
  <legacy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59999389629810485"/>
  </sheetPr>
  <dimension ref="B1:AE512"/>
  <sheetViews>
    <sheetView showGridLines="0" workbookViewId="0">
      <selection activeCell="F2" sqref="F2"/>
    </sheetView>
  </sheetViews>
  <sheetFormatPr defaultRowHeight="15" x14ac:dyDescent="0.25"/>
  <cols>
    <col min="1" max="1" width="3.28515625" customWidth="1"/>
    <col min="3" max="3" width="21" customWidth="1"/>
    <col min="4" max="28" width="10.5703125" bestFit="1" customWidth="1"/>
    <col min="29" max="29" width="14.7109375" customWidth="1"/>
    <col min="30" max="30" width="17.5703125" customWidth="1"/>
  </cols>
  <sheetData>
    <row r="1" spans="2:31" x14ac:dyDescent="0.25">
      <c r="B1" t="s">
        <v>66</v>
      </c>
      <c r="AC1" t="s">
        <v>803</v>
      </c>
    </row>
    <row r="2" spans="2:31" ht="66" customHeight="1" x14ac:dyDescent="0.25">
      <c r="B2" s="40" t="s">
        <v>64</v>
      </c>
      <c r="C2" s="58" t="s">
        <v>65</v>
      </c>
      <c r="D2" s="34">
        <v>0</v>
      </c>
      <c r="E2" s="34">
        <v>1</v>
      </c>
      <c r="F2" s="34">
        <v>2</v>
      </c>
      <c r="G2" s="34">
        <v>3</v>
      </c>
      <c r="H2" s="34">
        <v>4</v>
      </c>
      <c r="I2" s="34">
        <v>5</v>
      </c>
      <c r="J2" s="34">
        <v>6</v>
      </c>
      <c r="K2" s="34">
        <v>7</v>
      </c>
      <c r="L2" s="34">
        <v>8</v>
      </c>
      <c r="M2" s="34">
        <v>9</v>
      </c>
      <c r="N2" s="34">
        <v>10</v>
      </c>
      <c r="O2" s="34">
        <v>11</v>
      </c>
      <c r="P2" s="34">
        <v>12</v>
      </c>
      <c r="Q2" s="34">
        <v>13</v>
      </c>
      <c r="R2" s="34">
        <v>14</v>
      </c>
      <c r="S2" s="34">
        <v>15</v>
      </c>
      <c r="T2" s="34">
        <v>16</v>
      </c>
      <c r="U2" s="34">
        <v>17</v>
      </c>
      <c r="V2" s="34">
        <v>18</v>
      </c>
      <c r="W2" s="34">
        <v>19</v>
      </c>
      <c r="X2" s="34">
        <v>20</v>
      </c>
      <c r="Y2" s="34">
        <v>21</v>
      </c>
      <c r="Z2" s="34">
        <v>22</v>
      </c>
      <c r="AA2" s="34">
        <v>23</v>
      </c>
      <c r="AC2" s="41" t="s">
        <v>64</v>
      </c>
      <c r="AD2" s="413" t="s">
        <v>804</v>
      </c>
      <c r="AE2" s="414"/>
    </row>
    <row r="3" spans="2:31" x14ac:dyDescent="0.25">
      <c r="B3" s="19">
        <v>1</v>
      </c>
      <c r="C3" s="20">
        <v>1</v>
      </c>
      <c r="D3" s="25">
        <v>1.0318305159428318</v>
      </c>
      <c r="E3" s="26">
        <v>0.98382264945613762</v>
      </c>
      <c r="F3" s="26">
        <v>0.95782060611301523</v>
      </c>
      <c r="G3" s="26">
        <v>0.95225750017792099</v>
      </c>
      <c r="H3" s="26">
        <v>0.97446864648818798</v>
      </c>
      <c r="I3" s="26">
        <v>1.0766806078018856</v>
      </c>
      <c r="J3" s="26">
        <v>1.2349408680078706</v>
      </c>
      <c r="K3" s="26">
        <v>1.3602751313452255</v>
      </c>
      <c r="L3" s="26">
        <v>1.3477088532986186</v>
      </c>
      <c r="M3" s="26">
        <v>1.2582085553241718</v>
      </c>
      <c r="N3" s="26">
        <v>1.1943740756926409</v>
      </c>
      <c r="O3" s="26">
        <v>1.1656853162511911</v>
      </c>
      <c r="P3" s="26">
        <v>1.1350990796184821</v>
      </c>
      <c r="Q3" s="26">
        <v>1.086391600741293</v>
      </c>
      <c r="R3" s="26">
        <v>1.0881180981863201</v>
      </c>
      <c r="S3" s="26">
        <v>1.130560561313809</v>
      </c>
      <c r="T3" s="26">
        <v>1.2592936196571078</v>
      </c>
      <c r="U3" s="26">
        <v>1.5561959879074525</v>
      </c>
      <c r="V3" s="26">
        <v>1.6487632123187044</v>
      </c>
      <c r="W3" s="26">
        <v>1.6085517257718016</v>
      </c>
      <c r="X3" s="26">
        <v>1.523114715840592</v>
      </c>
      <c r="Y3" s="26">
        <v>1.4212859871908348</v>
      </c>
      <c r="Z3" s="26">
        <v>1.2601926518586593</v>
      </c>
      <c r="AA3" s="27">
        <v>1.1092755352179244</v>
      </c>
      <c r="AB3" s="425">
        <v>29.364916101522684</v>
      </c>
      <c r="AC3" s="19">
        <v>1</v>
      </c>
      <c r="AD3" s="20">
        <v>1</v>
      </c>
      <c r="AE3" s="415">
        <f>COUNTIFS('PV Production'!$C$3:$C$8762,'Class Loads'!$AC3,'PV Production'!$E$3:$E$8762,'Class Loads'!$AD3)/24</f>
        <v>23</v>
      </c>
    </row>
    <row r="4" spans="2:31" x14ac:dyDescent="0.25">
      <c r="B4" s="19">
        <v>1</v>
      </c>
      <c r="C4" s="20">
        <v>2</v>
      </c>
      <c r="D4" s="28">
        <v>1.0434127417720047</v>
      </c>
      <c r="E4" s="29">
        <v>0.97704512461570947</v>
      </c>
      <c r="F4" s="29">
        <v>0.95432110265809977</v>
      </c>
      <c r="G4" s="29">
        <v>0.95338565119633267</v>
      </c>
      <c r="H4" s="29">
        <v>0.9484214274636652</v>
      </c>
      <c r="I4" s="29">
        <v>0.99011403057817404</v>
      </c>
      <c r="J4" s="29">
        <v>1.0748887681277108</v>
      </c>
      <c r="K4" s="29">
        <v>1.1993906577258269</v>
      </c>
      <c r="L4" s="29">
        <v>1.3436950259114528</v>
      </c>
      <c r="M4" s="29">
        <v>1.3968200092323722</v>
      </c>
      <c r="N4" s="29">
        <v>1.4163619672892116</v>
      </c>
      <c r="O4" s="29">
        <v>1.411701407030205</v>
      </c>
      <c r="P4" s="29">
        <v>1.3896263413913907</v>
      </c>
      <c r="Q4" s="29">
        <v>1.3536649822190174</v>
      </c>
      <c r="R4" s="29">
        <v>1.3374998938178067</v>
      </c>
      <c r="S4" s="29">
        <v>1.3584842685298648</v>
      </c>
      <c r="T4" s="29">
        <v>1.4365488527764416</v>
      </c>
      <c r="U4" s="29">
        <v>1.6780509824335419</v>
      </c>
      <c r="V4" s="29">
        <v>1.6833865063962106</v>
      </c>
      <c r="W4" s="29">
        <v>1.6040356681911223</v>
      </c>
      <c r="X4" s="29">
        <v>1.4972461980807907</v>
      </c>
      <c r="Y4" s="29">
        <v>1.3940723537916904</v>
      </c>
      <c r="Z4" s="29">
        <v>1.2587667823178617</v>
      </c>
      <c r="AA4" s="30">
        <v>1.1228171385217587</v>
      </c>
      <c r="AB4" s="425">
        <v>30.823757882068261</v>
      </c>
      <c r="AC4" s="19">
        <v>1</v>
      </c>
      <c r="AD4" s="20">
        <v>2</v>
      </c>
      <c r="AE4" s="416">
        <f>COUNTIFS('PV Production'!$C$3:$C$8762,'Class Loads'!$AC4,'PV Production'!$E$3:$E$8762,'Class Loads'!$AD4)/24</f>
        <v>8</v>
      </c>
    </row>
    <row r="5" spans="2:31" x14ac:dyDescent="0.25">
      <c r="B5" s="19">
        <v>2</v>
      </c>
      <c r="C5" s="20">
        <v>1</v>
      </c>
      <c r="D5" s="28">
        <v>0.94611200609140111</v>
      </c>
      <c r="E5" s="29">
        <v>0.89099460573242339</v>
      </c>
      <c r="F5" s="29">
        <v>0.87634792210762913</v>
      </c>
      <c r="G5" s="29">
        <v>0.87941959898384203</v>
      </c>
      <c r="H5" s="29">
        <v>0.9107633053812304</v>
      </c>
      <c r="I5" s="29">
        <v>1.0100848842285257</v>
      </c>
      <c r="J5" s="29">
        <v>1.1870576168299145</v>
      </c>
      <c r="K5" s="29">
        <v>1.315744369314658</v>
      </c>
      <c r="L5" s="29">
        <v>1.279369376708736</v>
      </c>
      <c r="M5" s="29">
        <v>1.1758771871627178</v>
      </c>
      <c r="N5" s="29">
        <v>1.1071430434841074</v>
      </c>
      <c r="O5" s="29">
        <v>1.0683222361826321</v>
      </c>
      <c r="P5" s="29">
        <v>1.0263969279928995</v>
      </c>
      <c r="Q5" s="29">
        <v>0.98724451533276369</v>
      </c>
      <c r="R5" s="29">
        <v>0.96691322102091082</v>
      </c>
      <c r="S5" s="29">
        <v>1.0049756024587555</v>
      </c>
      <c r="T5" s="29">
        <v>1.1262680143213264</v>
      </c>
      <c r="U5" s="29">
        <v>1.3663247737312294</v>
      </c>
      <c r="V5" s="29">
        <v>1.5206833357514058</v>
      </c>
      <c r="W5" s="29">
        <v>1.5182831158270871</v>
      </c>
      <c r="X5" s="29">
        <v>1.4565415707470595</v>
      </c>
      <c r="Y5" s="29">
        <v>1.3339450436141922</v>
      </c>
      <c r="Z5" s="29">
        <v>1.1781634042961451</v>
      </c>
      <c r="AA5" s="30">
        <v>1.0141525060086143</v>
      </c>
      <c r="AB5" s="425">
        <v>27.147128183310212</v>
      </c>
      <c r="AC5" s="19">
        <v>2</v>
      </c>
      <c r="AD5" s="20">
        <v>1</v>
      </c>
      <c r="AE5" s="416">
        <f>COUNTIFS('PV Production'!$C$3:$C$8762,'Class Loads'!$AC5,'PV Production'!$E$3:$E$8762,'Class Loads'!$AD5)/24</f>
        <v>20</v>
      </c>
    </row>
    <row r="6" spans="2:31" x14ac:dyDescent="0.25">
      <c r="B6" s="19">
        <v>2</v>
      </c>
      <c r="C6" s="20">
        <v>2</v>
      </c>
      <c r="D6" s="28">
        <v>0.9593548895821512</v>
      </c>
      <c r="E6" s="29">
        <v>0.91069177805187762</v>
      </c>
      <c r="F6" s="29">
        <v>0.89790074329375202</v>
      </c>
      <c r="G6" s="29">
        <v>0.88793636022457745</v>
      </c>
      <c r="H6" s="29">
        <v>0.89124096769797723</v>
      </c>
      <c r="I6" s="29">
        <v>0.92571577477977951</v>
      </c>
      <c r="J6" s="29">
        <v>1.0412790912214591</v>
      </c>
      <c r="K6" s="29">
        <v>1.1844085213404143</v>
      </c>
      <c r="L6" s="29">
        <v>1.3099480356636268</v>
      </c>
      <c r="M6" s="29">
        <v>1.3698286605043524</v>
      </c>
      <c r="N6" s="29">
        <v>1.3651463768274079</v>
      </c>
      <c r="O6" s="29">
        <v>1.3412679865254973</v>
      </c>
      <c r="P6" s="29">
        <v>1.2646837226977479</v>
      </c>
      <c r="Q6" s="29">
        <v>1.2167023745697119</v>
      </c>
      <c r="R6" s="29">
        <v>1.1953941334054292</v>
      </c>
      <c r="S6" s="29">
        <v>1.223739428574526</v>
      </c>
      <c r="T6" s="29">
        <v>1.2797266833216074</v>
      </c>
      <c r="U6" s="29">
        <v>1.4256306158502197</v>
      </c>
      <c r="V6" s="29">
        <v>1.5537040669528128</v>
      </c>
      <c r="W6" s="29">
        <v>1.5091466502847541</v>
      </c>
      <c r="X6" s="29">
        <v>1.4220419779062787</v>
      </c>
      <c r="Y6" s="29">
        <v>1.342356646348996</v>
      </c>
      <c r="Z6" s="29">
        <v>1.1982369620502682</v>
      </c>
      <c r="AA6" s="30">
        <v>1.0415848310157467</v>
      </c>
      <c r="AB6" s="425">
        <v>28.75766727869097</v>
      </c>
      <c r="AC6" s="19">
        <v>2</v>
      </c>
      <c r="AD6" s="20">
        <v>2</v>
      </c>
      <c r="AE6" s="416">
        <f>COUNTIFS('PV Production'!$C$3:$C$8762,'Class Loads'!$AC6,'PV Production'!$E$3:$E$8762,'Class Loads'!$AD6)/24</f>
        <v>8</v>
      </c>
    </row>
    <row r="7" spans="2:31" x14ac:dyDescent="0.25">
      <c r="B7" s="19">
        <v>3</v>
      </c>
      <c r="C7" s="20">
        <v>1</v>
      </c>
      <c r="D7" s="28">
        <v>0.82916289751197203</v>
      </c>
      <c r="E7" s="29">
        <v>0.78435029191507821</v>
      </c>
      <c r="F7" s="29">
        <v>0.76853345722103505</v>
      </c>
      <c r="G7" s="29">
        <v>0.76888509746522626</v>
      </c>
      <c r="H7" s="29">
        <v>0.79992639973924351</v>
      </c>
      <c r="I7" s="29">
        <v>0.8974981720216153</v>
      </c>
      <c r="J7" s="29">
        <v>1.0721942119574337</v>
      </c>
      <c r="K7" s="29">
        <v>1.227353644648068</v>
      </c>
      <c r="L7" s="29">
        <v>1.1685663376629551</v>
      </c>
      <c r="M7" s="29">
        <v>1.0935929277977035</v>
      </c>
      <c r="N7" s="29">
        <v>1.0368722759991515</v>
      </c>
      <c r="O7" s="29">
        <v>0.99246802385641186</v>
      </c>
      <c r="P7" s="29">
        <v>0.96969237561186494</v>
      </c>
      <c r="Q7" s="29">
        <v>0.92232863407599797</v>
      </c>
      <c r="R7" s="29">
        <v>0.89859840979713113</v>
      </c>
      <c r="S7" s="29">
        <v>0.91529157083399515</v>
      </c>
      <c r="T7" s="29">
        <v>1.0133221396267931</v>
      </c>
      <c r="U7" s="29">
        <v>1.1536782197343072</v>
      </c>
      <c r="V7" s="29">
        <v>1.2516172787328557</v>
      </c>
      <c r="W7" s="29">
        <v>1.2848145556922588</v>
      </c>
      <c r="X7" s="29">
        <v>1.3021724932188137</v>
      </c>
      <c r="Y7" s="29">
        <v>1.2215801200995151</v>
      </c>
      <c r="Z7" s="29">
        <v>1.0643034494471735</v>
      </c>
      <c r="AA7" s="30">
        <v>0.9040142119293062</v>
      </c>
      <c r="AB7" s="425">
        <v>24.3408171965959</v>
      </c>
      <c r="AC7" s="19">
        <v>3</v>
      </c>
      <c r="AD7" s="20">
        <v>1</v>
      </c>
      <c r="AE7" s="416">
        <f>COUNTIFS('PV Production'!$C$3:$C$8762,'Class Loads'!$AC7,'PV Production'!$E$3:$E$8762,'Class Loads'!$AD7)/24</f>
        <v>22</v>
      </c>
    </row>
    <row r="8" spans="2:31" x14ac:dyDescent="0.25">
      <c r="B8" s="19">
        <v>3</v>
      </c>
      <c r="C8" s="20">
        <v>2</v>
      </c>
      <c r="D8" s="28">
        <v>0.84876473565966726</v>
      </c>
      <c r="E8" s="29">
        <v>0.8047354140233095</v>
      </c>
      <c r="F8" s="29">
        <v>0.70115782235067403</v>
      </c>
      <c r="G8" s="29">
        <v>0.77932330555398988</v>
      </c>
      <c r="H8" s="29">
        <v>0.79041091589177348</v>
      </c>
      <c r="I8" s="29">
        <v>0.81690626189038873</v>
      </c>
      <c r="J8" s="29">
        <v>0.90212376916300385</v>
      </c>
      <c r="K8" s="29">
        <v>1.0473937119865067</v>
      </c>
      <c r="L8" s="29">
        <v>1.173768619607662</v>
      </c>
      <c r="M8" s="29">
        <v>1.2316476004373984</v>
      </c>
      <c r="N8" s="29">
        <v>1.2271005327158615</v>
      </c>
      <c r="O8" s="29">
        <v>1.2063560446504606</v>
      </c>
      <c r="P8" s="29">
        <v>1.1613514697856329</v>
      </c>
      <c r="Q8" s="29">
        <v>1.1026662077372034</v>
      </c>
      <c r="R8" s="29">
        <v>1.087689993754936</v>
      </c>
      <c r="S8" s="29">
        <v>1.1087534954450637</v>
      </c>
      <c r="T8" s="29">
        <v>1.1390060724879529</v>
      </c>
      <c r="U8" s="29">
        <v>1.2250168128725409</v>
      </c>
      <c r="V8" s="29">
        <v>1.293944161081565</v>
      </c>
      <c r="W8" s="29">
        <v>1.3203412358685185</v>
      </c>
      <c r="X8" s="29">
        <v>1.3196857057283453</v>
      </c>
      <c r="Y8" s="29">
        <v>1.2295952436172375</v>
      </c>
      <c r="Z8" s="29">
        <v>1.0550220066596383</v>
      </c>
      <c r="AA8" s="30">
        <v>0.9050321738764574</v>
      </c>
      <c r="AB8" s="425">
        <v>25.477793312845787</v>
      </c>
      <c r="AC8" s="19">
        <v>3</v>
      </c>
      <c r="AD8" s="20">
        <v>2</v>
      </c>
      <c r="AE8" s="416">
        <f>COUNTIFS('PV Production'!$C$3:$C$8762,'Class Loads'!$AC8,'PV Production'!$E$3:$E$8762,'Class Loads'!$AD8)/24</f>
        <v>9</v>
      </c>
    </row>
    <row r="9" spans="2:31" x14ac:dyDescent="0.25">
      <c r="B9" s="19">
        <v>4</v>
      </c>
      <c r="C9" s="20">
        <v>1</v>
      </c>
      <c r="D9" s="28">
        <v>0.77126878599224313</v>
      </c>
      <c r="E9" s="29">
        <v>0.7201285291264663</v>
      </c>
      <c r="F9" s="29">
        <v>0.70129269163987762</v>
      </c>
      <c r="G9" s="29">
        <v>0.70274468146993307</v>
      </c>
      <c r="H9" s="29">
        <v>0.72737970057196966</v>
      </c>
      <c r="I9" s="29">
        <v>0.80741001286072422</v>
      </c>
      <c r="J9" s="29">
        <v>0.98159879581197884</v>
      </c>
      <c r="K9" s="29">
        <v>1.1245293679405683</v>
      </c>
      <c r="L9" s="29">
        <v>1.0960443563461997</v>
      </c>
      <c r="M9" s="29">
        <v>1.0299358289914082</v>
      </c>
      <c r="N9" s="29">
        <v>0.96755595049808085</v>
      </c>
      <c r="O9" s="29">
        <v>0.91933214316499723</v>
      </c>
      <c r="P9" s="29">
        <v>0.90027160284120678</v>
      </c>
      <c r="Q9" s="29">
        <v>0.86929769736474616</v>
      </c>
      <c r="R9" s="29">
        <v>0.85436091886630505</v>
      </c>
      <c r="S9" s="29">
        <v>0.87558170023341331</v>
      </c>
      <c r="T9" s="29">
        <v>0.94095908680702656</v>
      </c>
      <c r="U9" s="29">
        <v>1.0766454411994268</v>
      </c>
      <c r="V9" s="29">
        <v>1.1395334845056266</v>
      </c>
      <c r="W9" s="29">
        <v>1.1664699040059678</v>
      </c>
      <c r="X9" s="29">
        <v>1.2221241429609058</v>
      </c>
      <c r="Y9" s="29">
        <v>1.1818055224744581</v>
      </c>
      <c r="Z9" s="29">
        <v>1.0311202986121188</v>
      </c>
      <c r="AA9" s="30">
        <v>0.86343764478575791</v>
      </c>
      <c r="AB9" s="425">
        <v>22.670828289071409</v>
      </c>
      <c r="AC9" s="19">
        <v>4</v>
      </c>
      <c r="AD9" s="20">
        <v>1</v>
      </c>
      <c r="AE9" s="416">
        <f>COUNTIFS('PV Production'!$C$3:$C$8762,'Class Loads'!$AC9,'PV Production'!$E$3:$E$8762,'Class Loads'!$AD9)/24</f>
        <v>21</v>
      </c>
    </row>
    <row r="10" spans="2:31" x14ac:dyDescent="0.25">
      <c r="B10" s="19">
        <v>4</v>
      </c>
      <c r="C10" s="20">
        <v>2</v>
      </c>
      <c r="D10" s="28">
        <v>0.76822400280331782</v>
      </c>
      <c r="E10" s="29">
        <v>0.71586479191680508</v>
      </c>
      <c r="F10" s="29">
        <v>0.69435471919499747</v>
      </c>
      <c r="G10" s="29">
        <v>0.68720460641084469</v>
      </c>
      <c r="H10" s="29">
        <v>0.6998263181489448</v>
      </c>
      <c r="I10" s="29">
        <v>0.73244896496298506</v>
      </c>
      <c r="J10" s="29">
        <v>0.82671835557662088</v>
      </c>
      <c r="K10" s="29">
        <v>0.95119460821855284</v>
      </c>
      <c r="L10" s="29">
        <v>1.0702830116928728</v>
      </c>
      <c r="M10" s="29">
        <v>1.1386519943162108</v>
      </c>
      <c r="N10" s="29">
        <v>1.1551086253423468</v>
      </c>
      <c r="O10" s="29">
        <v>1.1277835857275689</v>
      </c>
      <c r="P10" s="29">
        <v>1.1051791159157658</v>
      </c>
      <c r="Q10" s="29">
        <v>1.0787732032815107</v>
      </c>
      <c r="R10" s="29">
        <v>1.0622555356193497</v>
      </c>
      <c r="S10" s="29">
        <v>1.0589274326198626</v>
      </c>
      <c r="T10" s="29">
        <v>1.0976492802866404</v>
      </c>
      <c r="U10" s="29">
        <v>1.1973538240406656</v>
      </c>
      <c r="V10" s="29">
        <v>1.2047431177210219</v>
      </c>
      <c r="W10" s="29">
        <v>1.2149261004036893</v>
      </c>
      <c r="X10" s="29">
        <v>1.2345654278820737</v>
      </c>
      <c r="Y10" s="29">
        <v>1.1921221915131928</v>
      </c>
      <c r="Z10" s="29">
        <v>1.0561464994277274</v>
      </c>
      <c r="AA10" s="30">
        <v>0.87391180438717764</v>
      </c>
      <c r="AB10" s="425">
        <v>23.944217117410748</v>
      </c>
      <c r="AC10" s="19">
        <v>4</v>
      </c>
      <c r="AD10" s="20">
        <v>2</v>
      </c>
      <c r="AE10" s="416">
        <f>COUNTIFS('PV Production'!$C$3:$C$8762,'Class Loads'!$AC10,'PV Production'!$E$3:$E$8762,'Class Loads'!$AD10)/24</f>
        <v>9</v>
      </c>
    </row>
    <row r="11" spans="2:31" x14ac:dyDescent="0.25">
      <c r="B11" s="19">
        <v>5</v>
      </c>
      <c r="C11" s="20">
        <v>1</v>
      </c>
      <c r="D11" s="28">
        <v>0.69328165683941179</v>
      </c>
      <c r="E11" s="29">
        <v>0.63379245793926919</v>
      </c>
      <c r="F11" s="29">
        <v>0.60338968740979126</v>
      </c>
      <c r="G11" s="29">
        <v>0.59722668677290591</v>
      </c>
      <c r="H11" s="29">
        <v>0.61573021499106939</v>
      </c>
      <c r="I11" s="29">
        <v>0.70659440459943834</v>
      </c>
      <c r="J11" s="29">
        <v>0.87440044170574371</v>
      </c>
      <c r="K11" s="29">
        <v>0.9738903682877601</v>
      </c>
      <c r="L11" s="29">
        <v>0.94981276087261524</v>
      </c>
      <c r="M11" s="29">
        <v>0.8960637779629872</v>
      </c>
      <c r="N11" s="29">
        <v>0.86148799526509323</v>
      </c>
      <c r="O11" s="29">
        <v>0.842395149396724</v>
      </c>
      <c r="P11" s="29">
        <v>0.83815922508663798</v>
      </c>
      <c r="Q11" s="29">
        <v>0.80649809062033095</v>
      </c>
      <c r="R11" s="29">
        <v>0.79186184756827749</v>
      </c>
      <c r="S11" s="29">
        <v>0.80715364803199752</v>
      </c>
      <c r="T11" s="29">
        <v>0.88080247219306773</v>
      </c>
      <c r="U11" s="29">
        <v>1.0352136875998663</v>
      </c>
      <c r="V11" s="29">
        <v>1.0745935876482353</v>
      </c>
      <c r="W11" s="29">
        <v>1.0706748374964814</v>
      </c>
      <c r="X11" s="29">
        <v>1.0902632555822489</v>
      </c>
      <c r="Y11" s="29">
        <v>1.0870254101048904</v>
      </c>
      <c r="Z11" s="29">
        <v>0.95853494345722157</v>
      </c>
      <c r="AA11" s="30">
        <v>0.77979958359658075</v>
      </c>
      <c r="AB11" s="425">
        <v>20.468646191028643</v>
      </c>
      <c r="AC11" s="19">
        <v>5</v>
      </c>
      <c r="AD11" s="20">
        <v>1</v>
      </c>
      <c r="AE11" s="416">
        <f>COUNTIFS('PV Production'!$C$3:$C$8762,'Class Loads'!$AC11,'PV Production'!$E$3:$E$8762,'Class Loads'!$AD11)/24</f>
        <v>23</v>
      </c>
    </row>
    <row r="12" spans="2:31" x14ac:dyDescent="0.25">
      <c r="B12" s="19">
        <v>5</v>
      </c>
      <c r="C12" s="20">
        <v>2</v>
      </c>
      <c r="D12" s="28">
        <v>0.71617794326882844</v>
      </c>
      <c r="E12" s="29">
        <v>0.64722829990487374</v>
      </c>
      <c r="F12" s="29">
        <v>0.61690580414979557</v>
      </c>
      <c r="G12" s="29">
        <v>0.61233252636468938</v>
      </c>
      <c r="H12" s="29">
        <v>0.61933529080482219</v>
      </c>
      <c r="I12" s="29">
        <v>0.65775250150688924</v>
      </c>
      <c r="J12" s="29">
        <v>0.7547467068985777</v>
      </c>
      <c r="K12" s="29">
        <v>0.86226422022679916</v>
      </c>
      <c r="L12" s="29">
        <v>0.96297006460086321</v>
      </c>
      <c r="M12" s="29">
        <v>1.0402167264328102</v>
      </c>
      <c r="N12" s="29">
        <v>1.0244391142600207</v>
      </c>
      <c r="O12" s="29">
        <v>0.97860719487264614</v>
      </c>
      <c r="P12" s="29">
        <v>0.99222287705982704</v>
      </c>
      <c r="Q12" s="29">
        <v>0.94774648705525366</v>
      </c>
      <c r="R12" s="29">
        <v>0.92519121105671698</v>
      </c>
      <c r="S12" s="29">
        <v>0.95013079368025444</v>
      </c>
      <c r="T12" s="29">
        <v>1.0061284048420029</v>
      </c>
      <c r="U12" s="29">
        <v>1.090500817572146</v>
      </c>
      <c r="V12" s="29">
        <v>1.1209992963438851</v>
      </c>
      <c r="W12" s="29">
        <v>1.0910507446996718</v>
      </c>
      <c r="X12" s="29">
        <v>1.12247014208872</v>
      </c>
      <c r="Y12" s="29">
        <v>1.1137422992287178</v>
      </c>
      <c r="Z12" s="29">
        <v>0.99876290191883044</v>
      </c>
      <c r="AA12" s="30">
        <v>0.83563713255546357</v>
      </c>
      <c r="AB12" s="425">
        <v>21.687559501393103</v>
      </c>
      <c r="AC12" s="19">
        <v>5</v>
      </c>
      <c r="AD12" s="20">
        <v>2</v>
      </c>
      <c r="AE12" s="416">
        <f>COUNTIFS('PV Production'!$C$3:$C$8762,'Class Loads'!$AC12,'PV Production'!$E$3:$E$8762,'Class Loads'!$AD12)/24</f>
        <v>8</v>
      </c>
    </row>
    <row r="13" spans="2:31" x14ac:dyDescent="0.25">
      <c r="B13" s="19">
        <v>6</v>
      </c>
      <c r="C13" s="20">
        <v>1</v>
      </c>
      <c r="D13" s="28">
        <v>0.69794974862855663</v>
      </c>
      <c r="E13" s="29">
        <v>0.62354894768748836</v>
      </c>
      <c r="F13" s="29">
        <v>0.57997233911462032</v>
      </c>
      <c r="G13" s="29">
        <v>0.56476650758223423</v>
      </c>
      <c r="H13" s="29">
        <v>0.5709491928356949</v>
      </c>
      <c r="I13" s="29">
        <v>0.64688924229314426</v>
      </c>
      <c r="J13" s="29">
        <v>0.76493951689966855</v>
      </c>
      <c r="K13" s="29">
        <v>0.83726527768895176</v>
      </c>
      <c r="L13" s="29">
        <v>0.86085471745346842</v>
      </c>
      <c r="M13" s="29">
        <v>0.85518315729364669</v>
      </c>
      <c r="N13" s="29">
        <v>0.83958609208849266</v>
      </c>
      <c r="O13" s="29">
        <v>0.86097927088265369</v>
      </c>
      <c r="P13" s="29">
        <v>0.85813267883747746</v>
      </c>
      <c r="Q13" s="29">
        <v>0.84237089024086675</v>
      </c>
      <c r="R13" s="29">
        <v>0.84998889932421817</v>
      </c>
      <c r="S13" s="29">
        <v>0.89049316458060046</v>
      </c>
      <c r="T13" s="29">
        <v>0.96442356762216541</v>
      </c>
      <c r="U13" s="29">
        <v>1.0891264250756327</v>
      </c>
      <c r="V13" s="29">
        <v>1.1389943056166949</v>
      </c>
      <c r="W13" s="29">
        <v>1.109992610997778</v>
      </c>
      <c r="X13" s="29">
        <v>1.0932799027265476</v>
      </c>
      <c r="Y13" s="29">
        <v>1.0821501499858868</v>
      </c>
      <c r="Z13" s="29">
        <v>0.98150519728555008</v>
      </c>
      <c r="AA13" s="30">
        <v>0.80827351457222107</v>
      </c>
      <c r="AB13" s="425">
        <v>20.411615317314261</v>
      </c>
      <c r="AC13" s="19">
        <v>6</v>
      </c>
      <c r="AD13" s="20">
        <v>1</v>
      </c>
      <c r="AE13" s="416">
        <f>COUNTIFS('PV Production'!$C$3:$C$8762,'Class Loads'!$AC13,'PV Production'!$E$3:$E$8762,'Class Loads'!$AD13)/24</f>
        <v>21</v>
      </c>
    </row>
    <row r="14" spans="2:31" x14ac:dyDescent="0.25">
      <c r="B14" s="19">
        <v>6</v>
      </c>
      <c r="C14" s="20">
        <v>2</v>
      </c>
      <c r="D14" s="28">
        <v>0.71743726973113597</v>
      </c>
      <c r="E14" s="29">
        <v>0.63319935330935173</v>
      </c>
      <c r="F14" s="29">
        <v>0.58838941551821666</v>
      </c>
      <c r="G14" s="29">
        <v>0.57946744065460742</v>
      </c>
      <c r="H14" s="29">
        <v>0.57530319461229407</v>
      </c>
      <c r="I14" s="29">
        <v>0.60305479710550347</v>
      </c>
      <c r="J14" s="29">
        <v>0.68014958940340642</v>
      </c>
      <c r="K14" s="29">
        <v>0.75041989769402018</v>
      </c>
      <c r="L14" s="29">
        <v>0.83713703755430469</v>
      </c>
      <c r="M14" s="29">
        <v>0.90455800786257679</v>
      </c>
      <c r="N14" s="29">
        <v>0.93297659852085502</v>
      </c>
      <c r="O14" s="29">
        <v>0.94376815655759916</v>
      </c>
      <c r="P14" s="29">
        <v>0.95940055283114989</v>
      </c>
      <c r="Q14" s="29">
        <v>0.94436149397525271</v>
      </c>
      <c r="R14" s="29">
        <v>0.95605379983965755</v>
      </c>
      <c r="S14" s="29">
        <v>0.99128151988957025</v>
      </c>
      <c r="T14" s="29">
        <v>1.0328356445146616</v>
      </c>
      <c r="U14" s="29">
        <v>1.1009544045730524</v>
      </c>
      <c r="V14" s="29">
        <v>1.1249835653478129</v>
      </c>
      <c r="W14" s="29">
        <v>1.1162772669592227</v>
      </c>
      <c r="X14" s="29">
        <v>1.0869380594097715</v>
      </c>
      <c r="Y14" s="29">
        <v>1.082857990394352</v>
      </c>
      <c r="Z14" s="29">
        <v>0.98838562684058617</v>
      </c>
      <c r="AA14" s="30">
        <v>0.82059569200686922</v>
      </c>
      <c r="AB14" s="425">
        <v>20.950786375105828</v>
      </c>
      <c r="AC14" s="19">
        <v>6</v>
      </c>
      <c r="AD14" s="20">
        <v>2</v>
      </c>
      <c r="AE14" s="416">
        <f>COUNTIFS('PV Production'!$C$3:$C$8762,'Class Loads'!$AC14,'PV Production'!$E$3:$E$8762,'Class Loads'!$AD14)/24</f>
        <v>9</v>
      </c>
    </row>
    <row r="15" spans="2:31" x14ac:dyDescent="0.25">
      <c r="B15" s="19">
        <v>7</v>
      </c>
      <c r="C15" s="20">
        <v>1</v>
      </c>
      <c r="D15" s="28">
        <v>0.83531331244087093</v>
      </c>
      <c r="E15" s="29">
        <v>0.72662727591663911</v>
      </c>
      <c r="F15" s="29">
        <v>0.67013561925773413</v>
      </c>
      <c r="G15" s="29">
        <v>0.64427074499661385</v>
      </c>
      <c r="H15" s="29">
        <v>0.63975606307921451</v>
      </c>
      <c r="I15" s="29">
        <v>0.68724764469208499</v>
      </c>
      <c r="J15" s="29">
        <v>0.7776094042056364</v>
      </c>
      <c r="K15" s="29">
        <v>0.84235183468675157</v>
      </c>
      <c r="L15" s="29">
        <v>0.89498171404730265</v>
      </c>
      <c r="M15" s="29">
        <v>0.92154257506090331</v>
      </c>
      <c r="N15" s="29">
        <v>0.95852352342079172</v>
      </c>
      <c r="O15" s="29">
        <v>1.027754034897632</v>
      </c>
      <c r="P15" s="29">
        <v>1.0932628364249539</v>
      </c>
      <c r="Q15" s="29">
        <v>1.1355505197732971</v>
      </c>
      <c r="R15" s="29">
        <v>1.1989436698471434</v>
      </c>
      <c r="S15" s="29">
        <v>1.2580861168135677</v>
      </c>
      <c r="T15" s="29">
        <v>1.345119987514233</v>
      </c>
      <c r="U15" s="29">
        <v>1.4717842946843258</v>
      </c>
      <c r="V15" s="29">
        <v>1.5140482371846038</v>
      </c>
      <c r="W15" s="29">
        <v>1.4761303912841544</v>
      </c>
      <c r="X15" s="29">
        <v>1.3973996287675177</v>
      </c>
      <c r="Y15" s="29">
        <v>1.3284573456452689</v>
      </c>
      <c r="Z15" s="29">
        <v>1.1805667222313174</v>
      </c>
      <c r="AA15" s="30">
        <v>0.97905512240694559</v>
      </c>
      <c r="AB15" s="425">
        <v>25.004518619279498</v>
      </c>
      <c r="AC15" s="19">
        <v>7</v>
      </c>
      <c r="AD15" s="20">
        <v>1</v>
      </c>
      <c r="AE15" s="416">
        <f>COUNTIFS('PV Production'!$C$3:$C$8762,'Class Loads'!$AC15,'PV Production'!$E$3:$E$8762,'Class Loads'!$AD15)/24</f>
        <v>22</v>
      </c>
    </row>
    <row r="16" spans="2:31" x14ac:dyDescent="0.25">
      <c r="B16" s="19">
        <v>7</v>
      </c>
      <c r="C16" s="20">
        <v>2</v>
      </c>
      <c r="D16" s="28">
        <v>0.80859487163755883</v>
      </c>
      <c r="E16" s="29">
        <v>0.71745196285072765</v>
      </c>
      <c r="F16" s="29">
        <v>0.66465890199696731</v>
      </c>
      <c r="G16" s="29">
        <v>0.63726411831886332</v>
      </c>
      <c r="H16" s="29">
        <v>0.62785339696424836</v>
      </c>
      <c r="I16" s="29">
        <v>0.64532226899517353</v>
      </c>
      <c r="J16" s="29">
        <v>0.69660227217582105</v>
      </c>
      <c r="K16" s="29">
        <v>0.76801594890919789</v>
      </c>
      <c r="L16" s="29">
        <v>0.86165808226352614</v>
      </c>
      <c r="M16" s="29">
        <v>0.95128350170015719</v>
      </c>
      <c r="N16" s="29">
        <v>1.0121872970644483</v>
      </c>
      <c r="O16" s="29">
        <v>1.0859938274355139</v>
      </c>
      <c r="P16" s="29">
        <v>1.1485609419524656</v>
      </c>
      <c r="Q16" s="29">
        <v>1.215932841865569</v>
      </c>
      <c r="R16" s="29">
        <v>1.2744280849291845</v>
      </c>
      <c r="S16" s="29">
        <v>1.3426392281394</v>
      </c>
      <c r="T16" s="29">
        <v>1.422946388413872</v>
      </c>
      <c r="U16" s="29">
        <v>1.5007966888416047</v>
      </c>
      <c r="V16" s="29">
        <v>1.5006052343064682</v>
      </c>
      <c r="W16" s="29">
        <v>1.4879335677945933</v>
      </c>
      <c r="X16" s="29">
        <v>1.4057345686984932</v>
      </c>
      <c r="Y16" s="29">
        <v>1.3049534628030965</v>
      </c>
      <c r="Z16" s="29">
        <v>1.1817849462300658</v>
      </c>
      <c r="AA16" s="30">
        <v>0.96108354465421098</v>
      </c>
      <c r="AB16" s="425">
        <v>25.224285948941226</v>
      </c>
      <c r="AC16" s="19">
        <v>7</v>
      </c>
      <c r="AD16" s="20">
        <v>2</v>
      </c>
      <c r="AE16" s="416">
        <f>COUNTIFS('PV Production'!$C$3:$C$8762,'Class Loads'!$AC16,'PV Production'!$E$3:$E$8762,'Class Loads'!$AD16)/24</f>
        <v>9</v>
      </c>
    </row>
    <row r="17" spans="2:31" x14ac:dyDescent="0.25">
      <c r="B17" s="19">
        <v>8</v>
      </c>
      <c r="C17" s="20">
        <v>1</v>
      </c>
      <c r="D17" s="28">
        <v>0.76384857555513119</v>
      </c>
      <c r="E17" s="29">
        <v>0.67685375869931286</v>
      </c>
      <c r="F17" s="29">
        <v>0.62466031948221212</v>
      </c>
      <c r="G17" s="29">
        <v>0.60052695762180164</v>
      </c>
      <c r="H17" s="29">
        <v>0.59780659657722557</v>
      </c>
      <c r="I17" s="29">
        <v>0.64792223796901105</v>
      </c>
      <c r="J17" s="29">
        <v>0.7467950946800801</v>
      </c>
      <c r="K17" s="29">
        <v>0.82530056665316465</v>
      </c>
      <c r="L17" s="29">
        <v>0.8589842127128231</v>
      </c>
      <c r="M17" s="29">
        <v>0.86918894928019919</v>
      </c>
      <c r="N17" s="29">
        <v>0.87166464665066579</v>
      </c>
      <c r="O17" s="29">
        <v>0.91001449218642672</v>
      </c>
      <c r="P17" s="29">
        <v>0.97257700725587526</v>
      </c>
      <c r="Q17" s="29">
        <v>1.0184381035542098</v>
      </c>
      <c r="R17" s="29">
        <v>1.0833653336848876</v>
      </c>
      <c r="S17" s="29">
        <v>1.1616472680083312</v>
      </c>
      <c r="T17" s="29">
        <v>1.2666848824125481</v>
      </c>
      <c r="U17" s="29">
        <v>1.3919927144900708</v>
      </c>
      <c r="V17" s="29">
        <v>1.4350407175889288</v>
      </c>
      <c r="W17" s="29">
        <v>1.386991780737084</v>
      </c>
      <c r="X17" s="29">
        <v>1.2976728776030546</v>
      </c>
      <c r="Y17" s="29">
        <v>1.237565741948738</v>
      </c>
      <c r="Z17" s="29">
        <v>1.0707722525719994</v>
      </c>
      <c r="AA17" s="30">
        <v>0.87454696661078735</v>
      </c>
      <c r="AB17" s="425">
        <v>23.19086205453457</v>
      </c>
      <c r="AC17" s="19">
        <v>8</v>
      </c>
      <c r="AD17" s="20">
        <v>1</v>
      </c>
      <c r="AE17" s="416">
        <f>COUNTIFS('PV Production'!$C$3:$C$8762,'Class Loads'!$AC17,'PV Production'!$E$3:$E$8762,'Class Loads'!$AD17)/24</f>
        <v>23</v>
      </c>
    </row>
    <row r="18" spans="2:31" x14ac:dyDescent="0.25">
      <c r="B18" s="19">
        <v>8</v>
      </c>
      <c r="C18" s="20">
        <v>2</v>
      </c>
      <c r="D18" s="28">
        <v>0.73868016725468566</v>
      </c>
      <c r="E18" s="29">
        <v>0.66190835227684797</v>
      </c>
      <c r="F18" s="29">
        <v>0.61685378285668302</v>
      </c>
      <c r="G18" s="29">
        <v>0.59317837761692704</v>
      </c>
      <c r="H18" s="29">
        <v>0.58196737377025842</v>
      </c>
      <c r="I18" s="29">
        <v>0.59232682785993163</v>
      </c>
      <c r="J18" s="29">
        <v>0.63939952497962449</v>
      </c>
      <c r="K18" s="29">
        <v>0.72915837132416517</v>
      </c>
      <c r="L18" s="29">
        <v>0.82521723863983554</v>
      </c>
      <c r="M18" s="29">
        <v>0.9164940667669802</v>
      </c>
      <c r="N18" s="29">
        <v>0.95624700525114747</v>
      </c>
      <c r="O18" s="29">
        <v>0.99674514853685392</v>
      </c>
      <c r="P18" s="29">
        <v>1.0417576508073763</v>
      </c>
      <c r="Q18" s="29">
        <v>1.1024512433225355</v>
      </c>
      <c r="R18" s="29">
        <v>1.1992064829830538</v>
      </c>
      <c r="S18" s="29">
        <v>1.2543894678766525</v>
      </c>
      <c r="T18" s="29">
        <v>1.3416282534639064</v>
      </c>
      <c r="U18" s="29">
        <v>1.4170566989482378</v>
      </c>
      <c r="V18" s="29">
        <v>1.4393668799481023</v>
      </c>
      <c r="W18" s="29">
        <v>1.3932831232413809</v>
      </c>
      <c r="X18" s="29">
        <v>1.3058894547893625</v>
      </c>
      <c r="Y18" s="29">
        <v>1.2475556888783641</v>
      </c>
      <c r="Z18" s="29">
        <v>1.0948189838071534</v>
      </c>
      <c r="AA18" s="30">
        <v>0.89631275287555889</v>
      </c>
      <c r="AB18" s="425">
        <v>23.581892918075628</v>
      </c>
      <c r="AC18" s="19">
        <v>8</v>
      </c>
      <c r="AD18" s="20">
        <v>2</v>
      </c>
      <c r="AE18" s="416">
        <f>COUNTIFS('PV Production'!$C$3:$C$8762,'Class Loads'!$AC18,'PV Production'!$E$3:$E$8762,'Class Loads'!$AD18)/24</f>
        <v>8</v>
      </c>
    </row>
    <row r="19" spans="2:31" x14ac:dyDescent="0.25">
      <c r="B19" s="19">
        <v>9</v>
      </c>
      <c r="C19" s="20">
        <v>1</v>
      </c>
      <c r="D19" s="28">
        <v>0.62157200175470206</v>
      </c>
      <c r="E19" s="29">
        <v>0.55997909934139734</v>
      </c>
      <c r="F19" s="29">
        <v>0.52989367088567318</v>
      </c>
      <c r="G19" s="29">
        <v>0.52619098943421327</v>
      </c>
      <c r="H19" s="29">
        <v>0.5318643530434215</v>
      </c>
      <c r="I19" s="29">
        <v>0.59431339616974765</v>
      </c>
      <c r="J19" s="29">
        <v>0.74561289721535529</v>
      </c>
      <c r="K19" s="29">
        <v>0.87726235429706034</v>
      </c>
      <c r="L19" s="29">
        <v>0.83479313545660128</v>
      </c>
      <c r="M19" s="29">
        <v>0.79403133023979389</v>
      </c>
      <c r="N19" s="29">
        <v>0.7489729518429119</v>
      </c>
      <c r="O19" s="29">
        <v>0.74988512468928559</v>
      </c>
      <c r="P19" s="29">
        <v>0.76037677159638595</v>
      </c>
      <c r="Q19" s="29">
        <v>0.75482683767632064</v>
      </c>
      <c r="R19" s="29">
        <v>0.77915958955783959</v>
      </c>
      <c r="S19" s="29">
        <v>0.82372484730394435</v>
      </c>
      <c r="T19" s="29">
        <v>0.92583160389083563</v>
      </c>
      <c r="U19" s="29">
        <v>1.0703906075731955</v>
      </c>
      <c r="V19" s="29">
        <v>1.1167366962053096</v>
      </c>
      <c r="W19" s="29">
        <v>1.1353409781735813</v>
      </c>
      <c r="X19" s="29">
        <v>1.1350082512959585</v>
      </c>
      <c r="Y19" s="29">
        <v>1.0405625198901112</v>
      </c>
      <c r="Z19" s="29">
        <v>0.8700417412681255</v>
      </c>
      <c r="AA19" s="30">
        <v>0.71912801730168263</v>
      </c>
      <c r="AB19" s="425">
        <v>19.245499766103453</v>
      </c>
      <c r="AC19" s="19">
        <v>9</v>
      </c>
      <c r="AD19" s="20">
        <v>1</v>
      </c>
      <c r="AE19" s="416">
        <f>COUNTIFS('PV Production'!$C$3:$C$8762,'Class Loads'!$AC19,'PV Production'!$E$3:$E$8762,'Class Loads'!$AD19)/24</f>
        <v>20</v>
      </c>
    </row>
    <row r="20" spans="2:31" x14ac:dyDescent="0.25">
      <c r="B20" s="19">
        <v>9</v>
      </c>
      <c r="C20" s="20">
        <v>2</v>
      </c>
      <c r="D20" s="28">
        <v>0.63866870750206628</v>
      </c>
      <c r="E20" s="29">
        <v>0.57771909681092204</v>
      </c>
      <c r="F20" s="29">
        <v>0.54418516519562421</v>
      </c>
      <c r="G20" s="29">
        <v>0.53054014514136738</v>
      </c>
      <c r="H20" s="29">
        <v>0.52941235027373468</v>
      </c>
      <c r="I20" s="29">
        <v>0.5442262837375158</v>
      </c>
      <c r="J20" s="29">
        <v>0.59503693708357985</v>
      </c>
      <c r="K20" s="29">
        <v>0.69560029043758498</v>
      </c>
      <c r="L20" s="29">
        <v>0.81519920193710205</v>
      </c>
      <c r="M20" s="29">
        <v>0.91963050292061255</v>
      </c>
      <c r="N20" s="29">
        <v>0.91745091154798564</v>
      </c>
      <c r="O20" s="29">
        <v>0.91526211499691135</v>
      </c>
      <c r="P20" s="29">
        <v>0.91691748895349912</v>
      </c>
      <c r="Q20" s="29">
        <v>0.92252070415759913</v>
      </c>
      <c r="R20" s="29">
        <v>0.96936179019139546</v>
      </c>
      <c r="S20" s="29">
        <v>1.0069448979087263</v>
      </c>
      <c r="T20" s="29">
        <v>1.081832654271363</v>
      </c>
      <c r="U20" s="29">
        <v>1.1780769717924267</v>
      </c>
      <c r="V20" s="29">
        <v>1.1647530442444567</v>
      </c>
      <c r="W20" s="29">
        <v>1.1497391561146184</v>
      </c>
      <c r="X20" s="29">
        <v>1.135655599431407</v>
      </c>
      <c r="Y20" s="29">
        <v>1.0303268178389904</v>
      </c>
      <c r="Z20" s="29">
        <v>0.88006289076080579</v>
      </c>
      <c r="AA20" s="30">
        <v>0.72325027300765399</v>
      </c>
      <c r="AB20" s="425">
        <v>20.382373996257947</v>
      </c>
      <c r="AC20" s="19">
        <v>9</v>
      </c>
      <c r="AD20" s="20">
        <v>2</v>
      </c>
      <c r="AE20" s="416">
        <f>COUNTIFS('PV Production'!$C$3:$C$8762,'Class Loads'!$AC20,'PV Production'!$E$3:$E$8762,'Class Loads'!$AD20)/24</f>
        <v>10</v>
      </c>
    </row>
    <row r="21" spans="2:31" x14ac:dyDescent="0.25">
      <c r="B21" s="19">
        <v>10</v>
      </c>
      <c r="C21" s="20">
        <v>1</v>
      </c>
      <c r="D21" s="28">
        <v>0.70729678290596076</v>
      </c>
      <c r="E21" s="29">
        <v>0.65618083416981687</v>
      </c>
      <c r="F21" s="29">
        <v>0.63131985521639022</v>
      </c>
      <c r="G21" s="29">
        <v>0.63408624646879519</v>
      </c>
      <c r="H21" s="29">
        <v>0.65610901067490857</v>
      </c>
      <c r="I21" s="29">
        <v>0.74951252975250715</v>
      </c>
      <c r="J21" s="29">
        <v>0.91396127156344131</v>
      </c>
      <c r="K21" s="29">
        <v>1.07965415357999</v>
      </c>
      <c r="L21" s="29">
        <v>1.0361601484051941</v>
      </c>
      <c r="M21" s="29">
        <v>0.95967798232381174</v>
      </c>
      <c r="N21" s="29">
        <v>0.90183557577428619</v>
      </c>
      <c r="O21" s="29">
        <v>0.86660952368956434</v>
      </c>
      <c r="P21" s="29">
        <v>0.84723562747104053</v>
      </c>
      <c r="Q21" s="29">
        <v>0.81102275553995062</v>
      </c>
      <c r="R21" s="29">
        <v>0.80486830533809173</v>
      </c>
      <c r="S21" s="29">
        <v>0.82368741206677176</v>
      </c>
      <c r="T21" s="29">
        <v>0.92071539897049826</v>
      </c>
      <c r="U21" s="29">
        <v>1.0799941037961003</v>
      </c>
      <c r="V21" s="29">
        <v>1.1950812455062481</v>
      </c>
      <c r="W21" s="29">
        <v>1.2530163646399828</v>
      </c>
      <c r="X21" s="29">
        <v>1.2060394455678045</v>
      </c>
      <c r="Y21" s="29">
        <v>1.1022310586736541</v>
      </c>
      <c r="Z21" s="29">
        <v>0.95747597213542524</v>
      </c>
      <c r="AA21" s="30">
        <v>0.80754435328104024</v>
      </c>
      <c r="AB21" s="425">
        <v>21.601315957511272</v>
      </c>
      <c r="AC21" s="19">
        <v>10</v>
      </c>
      <c r="AD21" s="20">
        <v>1</v>
      </c>
      <c r="AE21" s="416">
        <f>COUNTIFS('PV Production'!$C$3:$C$8762,'Class Loads'!$AC21,'PV Production'!$E$3:$E$8762,'Class Loads'!$AD21)/24</f>
        <v>23</v>
      </c>
    </row>
    <row r="22" spans="2:31" x14ac:dyDescent="0.25">
      <c r="B22" s="19">
        <v>10</v>
      </c>
      <c r="C22" s="20">
        <v>2</v>
      </c>
      <c r="D22" s="28">
        <v>0.73004096505323457</v>
      </c>
      <c r="E22" s="29">
        <v>0.67562483848067534</v>
      </c>
      <c r="F22" s="29">
        <v>0.65276830272991571</v>
      </c>
      <c r="G22" s="29">
        <v>0.64545678686315777</v>
      </c>
      <c r="H22" s="29">
        <v>0.6513306739569461</v>
      </c>
      <c r="I22" s="29">
        <v>0.69095760501522474</v>
      </c>
      <c r="J22" s="29">
        <v>0.77153032396067489</v>
      </c>
      <c r="K22" s="29">
        <v>0.89415139764674045</v>
      </c>
      <c r="L22" s="29">
        <v>1.0194927823502484</v>
      </c>
      <c r="M22" s="29">
        <v>1.097174910463568</v>
      </c>
      <c r="N22" s="29">
        <v>1.1161659445317835</v>
      </c>
      <c r="O22" s="29">
        <v>1.0779454092620462</v>
      </c>
      <c r="P22" s="29">
        <v>1.0354542302250562</v>
      </c>
      <c r="Q22" s="29">
        <v>1.0123214120650954</v>
      </c>
      <c r="R22" s="29">
        <v>0.98704009035271523</v>
      </c>
      <c r="S22" s="29">
        <v>1.0055797527966379</v>
      </c>
      <c r="T22" s="29">
        <v>1.0638871729142245</v>
      </c>
      <c r="U22" s="29">
        <v>1.1597330936422361</v>
      </c>
      <c r="V22" s="29">
        <v>1.2093412073112566</v>
      </c>
      <c r="W22" s="29">
        <v>1.2467168090362175</v>
      </c>
      <c r="X22" s="29">
        <v>1.1768948016363241</v>
      </c>
      <c r="Y22" s="29">
        <v>1.0859273611191747</v>
      </c>
      <c r="Z22" s="29">
        <v>0.93181916932219022</v>
      </c>
      <c r="AA22" s="30">
        <v>0.7854145708698641</v>
      </c>
      <c r="AB22" s="425">
        <v>22.722769611605209</v>
      </c>
      <c r="AC22" s="19">
        <v>10</v>
      </c>
      <c r="AD22" s="20">
        <v>2</v>
      </c>
      <c r="AE22" s="416">
        <f>COUNTIFS('PV Production'!$C$3:$C$8762,'Class Loads'!$AC22,'PV Production'!$E$3:$E$8762,'Class Loads'!$AD22)/24</f>
        <v>8</v>
      </c>
    </row>
    <row r="23" spans="2:31" x14ac:dyDescent="0.25">
      <c r="B23" s="19">
        <v>11</v>
      </c>
      <c r="C23" s="20">
        <v>1</v>
      </c>
      <c r="D23" s="28">
        <v>0.87374835048595267</v>
      </c>
      <c r="E23" s="29">
        <v>0.82155022358131591</v>
      </c>
      <c r="F23" s="29">
        <v>0.8101493383402093</v>
      </c>
      <c r="G23" s="29">
        <v>0.80245976108154438</v>
      </c>
      <c r="H23" s="29">
        <v>0.83530919235403367</v>
      </c>
      <c r="I23" s="29">
        <v>0.94308804233149235</v>
      </c>
      <c r="J23" s="29">
        <v>1.0954636050715159</v>
      </c>
      <c r="K23" s="29">
        <v>1.2466041190900019</v>
      </c>
      <c r="L23" s="29">
        <v>1.2165171504442729</v>
      </c>
      <c r="M23" s="29">
        <v>1.1426040153265367</v>
      </c>
      <c r="N23" s="29">
        <v>1.076266299116905</v>
      </c>
      <c r="O23" s="29">
        <v>1.0345296852756756</v>
      </c>
      <c r="P23" s="29">
        <v>1.0003704664040278</v>
      </c>
      <c r="Q23" s="29">
        <v>0.96343005268756599</v>
      </c>
      <c r="R23" s="29">
        <v>0.96059459104273326</v>
      </c>
      <c r="S23" s="29">
        <v>0.99276282035924168</v>
      </c>
      <c r="T23" s="29">
        <v>1.1394313958698614</v>
      </c>
      <c r="U23" s="29">
        <v>1.3979906139815819</v>
      </c>
      <c r="V23" s="29">
        <v>1.4659934412901168</v>
      </c>
      <c r="W23" s="29">
        <v>1.4299973683946463</v>
      </c>
      <c r="X23" s="29">
        <v>1.3787149302159354</v>
      </c>
      <c r="Y23" s="29">
        <v>1.2692500971630178</v>
      </c>
      <c r="Z23" s="29">
        <v>1.1105571095797417</v>
      </c>
      <c r="AA23" s="30">
        <v>0.96895067122776779</v>
      </c>
      <c r="AB23" s="425">
        <v>25.976333340715687</v>
      </c>
      <c r="AC23" s="19">
        <v>11</v>
      </c>
      <c r="AD23" s="20">
        <v>1</v>
      </c>
      <c r="AE23" s="416">
        <f>COUNTIFS('PV Production'!$C$3:$C$8762,'Class Loads'!$AC23,'PV Production'!$E$3:$E$8762,'Class Loads'!$AD23)/24</f>
        <v>22</v>
      </c>
    </row>
    <row r="24" spans="2:31" x14ac:dyDescent="0.25">
      <c r="B24" s="19">
        <v>11</v>
      </c>
      <c r="C24" s="20">
        <v>2</v>
      </c>
      <c r="D24" s="28">
        <v>0.92525086968951076</v>
      </c>
      <c r="E24" s="29">
        <v>0.86621145704995073</v>
      </c>
      <c r="F24" s="29">
        <v>0.83613410419534717</v>
      </c>
      <c r="G24" s="29">
        <v>0.83157699125748652</v>
      </c>
      <c r="H24" s="29">
        <v>0.84125890068453402</v>
      </c>
      <c r="I24" s="29">
        <v>0.87854652368580588</v>
      </c>
      <c r="J24" s="29">
        <v>0.96670685401941736</v>
      </c>
      <c r="K24" s="29">
        <v>1.0981324206587271</v>
      </c>
      <c r="L24" s="29">
        <v>1.233060645450982</v>
      </c>
      <c r="M24" s="29">
        <v>1.3013834421826989</v>
      </c>
      <c r="N24" s="29">
        <v>1.3085144393678947</v>
      </c>
      <c r="O24" s="29">
        <v>1.2819595008871565</v>
      </c>
      <c r="P24" s="29">
        <v>1.2622902011210946</v>
      </c>
      <c r="Q24" s="29">
        <v>1.2094352071150516</v>
      </c>
      <c r="R24" s="29">
        <v>1.2056703270209661</v>
      </c>
      <c r="S24" s="29">
        <v>1.2331370163999669</v>
      </c>
      <c r="T24" s="29">
        <v>1.3206167664555539</v>
      </c>
      <c r="U24" s="29">
        <v>1.5160965694037691</v>
      </c>
      <c r="V24" s="29">
        <v>1.5498368518960433</v>
      </c>
      <c r="W24" s="29">
        <v>1.5059261284728489</v>
      </c>
      <c r="X24" s="29">
        <v>1.4146892183433573</v>
      </c>
      <c r="Y24" s="29">
        <v>1.3039467567749927</v>
      </c>
      <c r="Z24" s="29">
        <v>1.1614726558361703</v>
      </c>
      <c r="AA24" s="30">
        <v>1.0137454487329436</v>
      </c>
      <c r="AB24" s="425">
        <v>28.06559929670227</v>
      </c>
      <c r="AC24" s="19">
        <v>11</v>
      </c>
      <c r="AD24" s="20">
        <v>2</v>
      </c>
      <c r="AE24" s="416">
        <f>COUNTIFS('PV Production'!$C$3:$C$8762,'Class Loads'!$AC24,'PV Production'!$E$3:$E$8762,'Class Loads'!$AD24)/24</f>
        <v>8</v>
      </c>
    </row>
    <row r="25" spans="2:31" x14ac:dyDescent="0.25">
      <c r="B25" s="19">
        <v>12</v>
      </c>
      <c r="C25" s="20">
        <v>1</v>
      </c>
      <c r="D25" s="28">
        <v>1.0888713898384914</v>
      </c>
      <c r="E25" s="29">
        <v>1.0220554954918049</v>
      </c>
      <c r="F25" s="29">
        <v>1.0010578529165317</v>
      </c>
      <c r="G25" s="29">
        <v>0.99712172845283475</v>
      </c>
      <c r="H25" s="29">
        <v>1.0248381312972816</v>
      </c>
      <c r="I25" s="29">
        <v>1.1207766942489301</v>
      </c>
      <c r="J25" s="29">
        <v>1.2681913249292991</v>
      </c>
      <c r="K25" s="29">
        <v>1.4174811379677474</v>
      </c>
      <c r="L25" s="29">
        <v>1.4156904584820125</v>
      </c>
      <c r="M25" s="29">
        <v>1.3312097089103292</v>
      </c>
      <c r="N25" s="29">
        <v>1.2697507178483431</v>
      </c>
      <c r="O25" s="29">
        <v>1.2381447922964959</v>
      </c>
      <c r="P25" s="29">
        <v>1.2062685888439486</v>
      </c>
      <c r="Q25" s="29">
        <v>1.1684781596280012</v>
      </c>
      <c r="R25" s="29">
        <v>1.159997725656446</v>
      </c>
      <c r="S25" s="29">
        <v>1.2072311816432757</v>
      </c>
      <c r="T25" s="29">
        <v>1.3805435501774219</v>
      </c>
      <c r="U25" s="29">
        <v>1.6450059614392034</v>
      </c>
      <c r="V25" s="29">
        <v>1.7117670995319643</v>
      </c>
      <c r="W25" s="29">
        <v>1.6875544157775717</v>
      </c>
      <c r="X25" s="29">
        <v>1.622573054165406</v>
      </c>
      <c r="Y25" s="29">
        <v>1.527245414308978</v>
      </c>
      <c r="Z25" s="29">
        <v>1.3620150507103295</v>
      </c>
      <c r="AA25" s="30">
        <v>1.1818894471488532</v>
      </c>
      <c r="AB25" s="425">
        <v>31.055759081711507</v>
      </c>
      <c r="AC25" s="19">
        <v>12</v>
      </c>
      <c r="AD25" s="20">
        <v>1</v>
      </c>
      <c r="AE25" s="416">
        <f>COUNTIFS('PV Production'!$C$3:$C$8762,'Class Loads'!$AC25,'PV Production'!$E$3:$E$8762,'Class Loads'!$AD25)/24</f>
        <v>21</v>
      </c>
    </row>
    <row r="26" spans="2:31" x14ac:dyDescent="0.25">
      <c r="B26" s="21">
        <v>12</v>
      </c>
      <c r="C26" s="22">
        <v>2</v>
      </c>
      <c r="D26" s="31">
        <v>1.1066357570502485</v>
      </c>
      <c r="E26" s="32">
        <v>1.0363536831256706</v>
      </c>
      <c r="F26" s="32">
        <v>1.0137292816182326</v>
      </c>
      <c r="G26" s="32">
        <v>1.0038111438644755</v>
      </c>
      <c r="H26" s="32">
        <v>1.0082709551479914</v>
      </c>
      <c r="I26" s="32">
        <v>1.0554603279989052</v>
      </c>
      <c r="J26" s="32">
        <v>1.1470407041080313</v>
      </c>
      <c r="K26" s="32">
        <v>1.2582853506922043</v>
      </c>
      <c r="L26" s="32">
        <v>1.4356413290652821</v>
      </c>
      <c r="M26" s="32">
        <v>1.4885135970162502</v>
      </c>
      <c r="N26" s="32">
        <v>1.4946781421070818</v>
      </c>
      <c r="O26" s="32">
        <v>1.468432483150323</v>
      </c>
      <c r="P26" s="32">
        <v>1.4297999680255573</v>
      </c>
      <c r="Q26" s="32">
        <v>1.4066803957873986</v>
      </c>
      <c r="R26" s="32">
        <v>1.3941272821998172</v>
      </c>
      <c r="S26" s="32">
        <v>1.4331024149315164</v>
      </c>
      <c r="T26" s="32">
        <v>1.5630697746849178</v>
      </c>
      <c r="U26" s="32">
        <v>1.7667944146093055</v>
      </c>
      <c r="V26" s="32">
        <v>1.7298608823893156</v>
      </c>
      <c r="W26" s="32">
        <v>1.6929445542614536</v>
      </c>
      <c r="X26" s="32">
        <v>1.6214456339666428</v>
      </c>
      <c r="Y26" s="32">
        <v>1.5093187867078728</v>
      </c>
      <c r="Z26" s="32">
        <v>1.3659752552348838</v>
      </c>
      <c r="AA26" s="33">
        <v>1.1997851415261458</v>
      </c>
      <c r="AB26" s="425">
        <v>32.629757259269525</v>
      </c>
      <c r="AC26" s="21">
        <v>12</v>
      </c>
      <c r="AD26" s="22">
        <v>2</v>
      </c>
      <c r="AE26" s="417">
        <f>COUNTIFS('PV Production'!$C$3:$C$8762,'Class Loads'!$AC26,'PV Production'!$E$3:$E$8762,'Class Loads'!$AD26)/24</f>
        <v>10</v>
      </c>
    </row>
    <row r="28" spans="2:31" x14ac:dyDescent="0.25">
      <c r="B28" t="s">
        <v>67</v>
      </c>
    </row>
    <row r="29" spans="2:31" ht="60" x14ac:dyDescent="0.25">
      <c r="B29" s="40" t="s">
        <v>64</v>
      </c>
      <c r="C29" s="58" t="s">
        <v>65</v>
      </c>
      <c r="D29" s="34">
        <v>0</v>
      </c>
      <c r="E29" s="34">
        <v>1</v>
      </c>
      <c r="F29" s="34">
        <v>2</v>
      </c>
      <c r="G29" s="34">
        <v>3</v>
      </c>
      <c r="H29" s="34">
        <v>4</v>
      </c>
      <c r="I29" s="34">
        <v>5</v>
      </c>
      <c r="J29" s="34">
        <v>6</v>
      </c>
      <c r="K29" s="34">
        <v>7</v>
      </c>
      <c r="L29" s="34">
        <v>8</v>
      </c>
      <c r="M29" s="34">
        <v>9</v>
      </c>
      <c r="N29" s="34">
        <v>10</v>
      </c>
      <c r="O29" s="34">
        <v>11</v>
      </c>
      <c r="P29" s="34">
        <v>12</v>
      </c>
      <c r="Q29" s="34">
        <v>13</v>
      </c>
      <c r="R29" s="34">
        <v>14</v>
      </c>
      <c r="S29" s="34">
        <v>15</v>
      </c>
      <c r="T29" s="34">
        <v>16</v>
      </c>
      <c r="U29" s="34">
        <v>17</v>
      </c>
      <c r="V29" s="34">
        <v>18</v>
      </c>
      <c r="W29" s="34">
        <v>19</v>
      </c>
      <c r="X29" s="34">
        <v>20</v>
      </c>
      <c r="Y29" s="34">
        <v>21</v>
      </c>
      <c r="Z29" s="34">
        <v>22</v>
      </c>
      <c r="AA29" s="34">
        <v>23</v>
      </c>
    </row>
    <row r="30" spans="2:31" x14ac:dyDescent="0.25">
      <c r="B30" s="19">
        <v>1</v>
      </c>
      <c r="C30" s="20">
        <v>1</v>
      </c>
      <c r="D30" s="59">
        <v>32102.541212121228</v>
      </c>
      <c r="E30" s="60">
        <v>31879.21909090909</v>
      </c>
      <c r="F30" s="60">
        <v>32247.162727272731</v>
      </c>
      <c r="G30" s="60">
        <v>32408.511212121208</v>
      </c>
      <c r="H30" s="60">
        <v>32741.864696969693</v>
      </c>
      <c r="I30" s="60">
        <v>33294.137424242435</v>
      </c>
      <c r="J30" s="60">
        <v>35239.174696969683</v>
      </c>
      <c r="K30" s="60">
        <v>39263.074393939387</v>
      </c>
      <c r="L30" s="60">
        <v>45044.473181818197</v>
      </c>
      <c r="M30" s="60">
        <v>47670.198030303029</v>
      </c>
      <c r="N30" s="60">
        <v>50199.020151515157</v>
      </c>
      <c r="O30" s="60">
        <v>50357.296515151509</v>
      </c>
      <c r="P30" s="60">
        <v>49188.341060606057</v>
      </c>
      <c r="Q30" s="60">
        <v>48803.066060606056</v>
      </c>
      <c r="R30" s="60">
        <v>49412.731515151507</v>
      </c>
      <c r="S30" s="60">
        <v>48938.873030303024</v>
      </c>
      <c r="T30" s="60">
        <v>48219.912272727277</v>
      </c>
      <c r="U30" s="60">
        <v>45508.710303030297</v>
      </c>
      <c r="V30" s="60">
        <v>40032.867424242402</v>
      </c>
      <c r="W30" s="60">
        <v>38032.52651515152</v>
      </c>
      <c r="X30" s="60">
        <v>36475.451969696987</v>
      </c>
      <c r="Y30" s="60">
        <v>34994.782272727272</v>
      </c>
      <c r="Z30" s="60">
        <v>33472.807272727288</v>
      </c>
      <c r="AA30" s="61">
        <v>32507.82772727271</v>
      </c>
      <c r="AB30" s="418">
        <v>968034.5707575758</v>
      </c>
      <c r="AC30" t="s">
        <v>805</v>
      </c>
      <c r="AD30" s="253">
        <v>300974989.73487592</v>
      </c>
    </row>
    <row r="31" spans="2:31" x14ac:dyDescent="0.25">
      <c r="B31" s="19">
        <v>1</v>
      </c>
      <c r="C31" s="20">
        <v>2</v>
      </c>
      <c r="D31" s="62">
        <v>33396.514074074075</v>
      </c>
      <c r="E31" s="63">
        <v>32810.457777777781</v>
      </c>
      <c r="F31" s="63">
        <v>33334.54</v>
      </c>
      <c r="G31" s="63">
        <v>33114.31481481481</v>
      </c>
      <c r="H31" s="63">
        <v>33163.958518518513</v>
      </c>
      <c r="I31" s="63">
        <v>33290.902962962966</v>
      </c>
      <c r="J31" s="63">
        <v>33915.35</v>
      </c>
      <c r="K31" s="63">
        <v>34872.705925925933</v>
      </c>
      <c r="L31" s="63">
        <v>35355.149999999994</v>
      </c>
      <c r="M31" s="63">
        <v>35977.081851851857</v>
      </c>
      <c r="N31" s="63">
        <v>38644.210370370369</v>
      </c>
      <c r="O31" s="63">
        <v>38610.632592592592</v>
      </c>
      <c r="P31" s="63">
        <v>37484.650740740741</v>
      </c>
      <c r="Q31" s="63">
        <v>37160.112962962965</v>
      </c>
      <c r="R31" s="63">
        <v>36638.546296296299</v>
      </c>
      <c r="S31" s="63">
        <v>35787.055185185185</v>
      </c>
      <c r="T31" s="63">
        <v>35835.964814814819</v>
      </c>
      <c r="U31" s="63">
        <v>38737.921111111107</v>
      </c>
      <c r="V31" s="63">
        <v>37151.118148148147</v>
      </c>
      <c r="W31" s="63">
        <v>36247.498888888891</v>
      </c>
      <c r="X31" s="63">
        <v>36049.167407407404</v>
      </c>
      <c r="Y31" s="63">
        <v>35574.851851851854</v>
      </c>
      <c r="Z31" s="63">
        <v>34357.960000000006</v>
      </c>
      <c r="AA31" s="64">
        <v>33248.875555555562</v>
      </c>
      <c r="AB31" s="418">
        <v>850759.54185185186</v>
      </c>
      <c r="AC31" t="s">
        <v>806</v>
      </c>
      <c r="AD31" s="419">
        <v>1.9037455068267594E-4</v>
      </c>
    </row>
    <row r="32" spans="2:31" x14ac:dyDescent="0.25">
      <c r="B32" s="19">
        <v>2</v>
      </c>
      <c r="C32" s="20">
        <v>1</v>
      </c>
      <c r="D32" s="62">
        <v>32662.023606557377</v>
      </c>
      <c r="E32" s="63">
        <v>32533.059180327866</v>
      </c>
      <c r="F32" s="63">
        <v>32510.431803278687</v>
      </c>
      <c r="G32" s="63">
        <v>32951.121639344274</v>
      </c>
      <c r="H32" s="63">
        <v>33336.691639344259</v>
      </c>
      <c r="I32" s="63">
        <v>34169.846557377052</v>
      </c>
      <c r="J32" s="63">
        <v>35664.054098360648</v>
      </c>
      <c r="K32" s="63">
        <v>38787.30999999999</v>
      </c>
      <c r="L32" s="63">
        <v>43878.199344262299</v>
      </c>
      <c r="M32" s="63">
        <v>47468.362459016404</v>
      </c>
      <c r="N32" s="63">
        <v>49679.578360655738</v>
      </c>
      <c r="O32" s="63">
        <v>49612.28868852459</v>
      </c>
      <c r="P32" s="63">
        <v>48276.479836065599</v>
      </c>
      <c r="Q32" s="63">
        <v>48528.829508196737</v>
      </c>
      <c r="R32" s="63">
        <v>48982.497049180325</v>
      </c>
      <c r="S32" s="63">
        <v>48299.94950819674</v>
      </c>
      <c r="T32" s="63">
        <v>47144.108852459023</v>
      </c>
      <c r="U32" s="63">
        <v>43801.352131147549</v>
      </c>
      <c r="V32" s="63">
        <v>40084.54</v>
      </c>
      <c r="W32" s="63">
        <v>38846.965081967224</v>
      </c>
      <c r="X32" s="63">
        <v>37194.305081967206</v>
      </c>
      <c r="Y32" s="63">
        <v>35678.654918032786</v>
      </c>
      <c r="Z32" s="63">
        <v>34683.703114754091</v>
      </c>
      <c r="AA32" s="64">
        <v>33502.073114754108</v>
      </c>
      <c r="AB32" s="418">
        <v>968276.42557377042</v>
      </c>
    </row>
    <row r="33" spans="2:28" x14ac:dyDescent="0.25">
      <c r="B33" s="19">
        <v>2</v>
      </c>
      <c r="C33" s="20">
        <v>2</v>
      </c>
      <c r="D33" s="62">
        <v>33314.652916666659</v>
      </c>
      <c r="E33" s="63">
        <v>32712.741249999992</v>
      </c>
      <c r="F33" s="63">
        <v>32754.977083333331</v>
      </c>
      <c r="G33" s="63">
        <v>33013.528333333335</v>
      </c>
      <c r="H33" s="63">
        <v>33075.969583333332</v>
      </c>
      <c r="I33" s="63">
        <v>33460.815416666657</v>
      </c>
      <c r="J33" s="63">
        <v>34060.95208333333</v>
      </c>
      <c r="K33" s="63">
        <v>33638.768749999996</v>
      </c>
      <c r="L33" s="63">
        <v>33749.202500000007</v>
      </c>
      <c r="M33" s="63">
        <v>34984.648333333338</v>
      </c>
      <c r="N33" s="63">
        <v>36263.544583333343</v>
      </c>
      <c r="O33" s="63">
        <v>36176.214583333342</v>
      </c>
      <c r="P33" s="63">
        <v>36015.657500000001</v>
      </c>
      <c r="Q33" s="63">
        <v>35792.806250000001</v>
      </c>
      <c r="R33" s="63">
        <v>35747.326666666668</v>
      </c>
      <c r="S33" s="63">
        <v>35415.460416666661</v>
      </c>
      <c r="T33" s="63">
        <v>34778.926666666666</v>
      </c>
      <c r="U33" s="63">
        <v>35532.181250000001</v>
      </c>
      <c r="V33" s="63">
        <v>36744.893750000003</v>
      </c>
      <c r="W33" s="63">
        <v>36125.657916666656</v>
      </c>
      <c r="X33" s="63">
        <v>35424.696666666663</v>
      </c>
      <c r="Y33" s="63">
        <v>34967.417916666665</v>
      </c>
      <c r="Z33" s="63">
        <v>33910.724999999999</v>
      </c>
      <c r="AA33" s="64">
        <v>33326.58416666666</v>
      </c>
      <c r="AB33" s="418">
        <v>830988.34958333347</v>
      </c>
    </row>
    <row r="34" spans="2:28" x14ac:dyDescent="0.25">
      <c r="B34" s="19">
        <v>3</v>
      </c>
      <c r="C34" s="20">
        <v>1</v>
      </c>
      <c r="D34" s="62">
        <v>28514.773970588238</v>
      </c>
      <c r="E34" s="63">
        <v>28538.998382352951</v>
      </c>
      <c r="F34" s="63">
        <v>28570.12044117647</v>
      </c>
      <c r="G34" s="63">
        <v>28787.695441176471</v>
      </c>
      <c r="H34" s="63">
        <v>29228.10367647059</v>
      </c>
      <c r="I34" s="63">
        <v>29925.100147058827</v>
      </c>
      <c r="J34" s="63">
        <v>31561.282647058826</v>
      </c>
      <c r="K34" s="63">
        <v>33544.785294117646</v>
      </c>
      <c r="L34" s="63">
        <v>39085.801176470581</v>
      </c>
      <c r="M34" s="63">
        <v>42751.781764705884</v>
      </c>
      <c r="N34" s="63">
        <v>45986.303823529415</v>
      </c>
      <c r="O34" s="63">
        <v>45621.01014705882</v>
      </c>
      <c r="P34" s="63">
        <v>44505.830882352944</v>
      </c>
      <c r="Q34" s="63">
        <v>44640.959264705874</v>
      </c>
      <c r="R34" s="63">
        <v>44734.116764705905</v>
      </c>
      <c r="S34" s="63">
        <v>44113.183970588216</v>
      </c>
      <c r="T34" s="63">
        <v>43391.288970588248</v>
      </c>
      <c r="U34" s="63">
        <v>39176.603823529396</v>
      </c>
      <c r="V34" s="63">
        <v>33937.962647058805</v>
      </c>
      <c r="W34" s="63">
        <v>32979.425882352938</v>
      </c>
      <c r="X34" s="63">
        <v>32860.710735294117</v>
      </c>
      <c r="Y34" s="63">
        <v>31469.463676470594</v>
      </c>
      <c r="Z34" s="63">
        <v>30217.513676470586</v>
      </c>
      <c r="AA34" s="64">
        <v>29292.732647058827</v>
      </c>
      <c r="AB34" s="418">
        <v>863435.54985294119</v>
      </c>
    </row>
    <row r="35" spans="2:28" x14ac:dyDescent="0.25">
      <c r="B35" s="19">
        <v>3</v>
      </c>
      <c r="C35" s="20">
        <v>2</v>
      </c>
      <c r="D35" s="62">
        <v>28165.247600000006</v>
      </c>
      <c r="E35" s="63">
        <v>28107.317200000001</v>
      </c>
      <c r="F35" s="63">
        <v>26836.744166666656</v>
      </c>
      <c r="G35" s="63">
        <v>28019.018399999997</v>
      </c>
      <c r="H35" s="63">
        <v>28409.822799999998</v>
      </c>
      <c r="I35" s="63">
        <v>28822.996800000008</v>
      </c>
      <c r="J35" s="63">
        <v>29463.405600000002</v>
      </c>
      <c r="K35" s="63">
        <v>28575.915600000004</v>
      </c>
      <c r="L35" s="63">
        <v>29709.54</v>
      </c>
      <c r="M35" s="63">
        <v>32227.101600000005</v>
      </c>
      <c r="N35" s="63">
        <v>34698.726400000007</v>
      </c>
      <c r="O35" s="63">
        <v>33834.780400000003</v>
      </c>
      <c r="P35" s="63">
        <v>33177.350800000007</v>
      </c>
      <c r="Q35" s="63">
        <v>32761.024799999999</v>
      </c>
      <c r="R35" s="63">
        <v>32099.258400000002</v>
      </c>
      <c r="S35" s="63">
        <v>31425.541999999998</v>
      </c>
      <c r="T35" s="63">
        <v>30943.9012</v>
      </c>
      <c r="U35" s="63">
        <v>30380.229200000005</v>
      </c>
      <c r="V35" s="63">
        <v>29273.006400000006</v>
      </c>
      <c r="W35" s="63">
        <v>30000.327599999997</v>
      </c>
      <c r="X35" s="63">
        <v>31063.608000000007</v>
      </c>
      <c r="Y35" s="63">
        <v>31012.387600000002</v>
      </c>
      <c r="Z35" s="63">
        <v>29281.222000000002</v>
      </c>
      <c r="AA35" s="64">
        <v>28592.392000000003</v>
      </c>
      <c r="AB35" s="418">
        <v>726880.86656666663</v>
      </c>
    </row>
    <row r="36" spans="2:28" x14ac:dyDescent="0.25">
      <c r="B36" s="19">
        <v>4</v>
      </c>
      <c r="C36" s="20">
        <v>1</v>
      </c>
      <c r="D36" s="62">
        <v>25161.327258064513</v>
      </c>
      <c r="E36" s="63">
        <v>24778.228548387095</v>
      </c>
      <c r="F36" s="63">
        <v>24696.946129032265</v>
      </c>
      <c r="G36" s="63">
        <v>24997.842580645156</v>
      </c>
      <c r="H36" s="63">
        <v>25254.777903225808</v>
      </c>
      <c r="I36" s="63">
        <v>25922.516774193547</v>
      </c>
      <c r="J36" s="63">
        <v>27375.258225806458</v>
      </c>
      <c r="K36" s="63">
        <v>29796.911129032262</v>
      </c>
      <c r="L36" s="63">
        <v>36520.91887096774</v>
      </c>
      <c r="M36" s="63">
        <v>40639.57612903227</v>
      </c>
      <c r="N36" s="63">
        <v>43929.135967741931</v>
      </c>
      <c r="O36" s="63">
        <v>44192.48387096775</v>
      </c>
      <c r="P36" s="63">
        <v>42932.901612903232</v>
      </c>
      <c r="Q36" s="63">
        <v>43277.339193548367</v>
      </c>
      <c r="R36" s="63">
        <v>43309.138870967749</v>
      </c>
      <c r="S36" s="63">
        <v>42798.083064516133</v>
      </c>
      <c r="T36" s="63">
        <v>41163.02645161291</v>
      </c>
      <c r="U36" s="63">
        <v>36650.787096774206</v>
      </c>
      <c r="V36" s="63">
        <v>30463.483870967742</v>
      </c>
      <c r="W36" s="63">
        <v>27947.972741935482</v>
      </c>
      <c r="X36" s="63">
        <v>29022.250161290318</v>
      </c>
      <c r="Y36" s="63">
        <v>28810.472741935486</v>
      </c>
      <c r="Z36" s="63">
        <v>27141.104354838702</v>
      </c>
      <c r="AA36" s="64">
        <v>26145.228225806462</v>
      </c>
      <c r="AB36" s="418">
        <v>792927.7117741938</v>
      </c>
    </row>
    <row r="37" spans="2:28" x14ac:dyDescent="0.25">
      <c r="B37" s="19">
        <v>4</v>
      </c>
      <c r="C37" s="20">
        <v>2</v>
      </c>
      <c r="D37" s="62">
        <v>24790.48857142857</v>
      </c>
      <c r="E37" s="63">
        <v>24610.798214285718</v>
      </c>
      <c r="F37" s="63">
        <v>23545.994285714285</v>
      </c>
      <c r="G37" s="63">
        <v>23936.530714285709</v>
      </c>
      <c r="H37" s="63">
        <v>24496.275714285712</v>
      </c>
      <c r="I37" s="63">
        <v>24626.929642857143</v>
      </c>
      <c r="J37" s="63">
        <v>24961.580357142859</v>
      </c>
      <c r="K37" s="63">
        <v>24727.872142857141</v>
      </c>
      <c r="L37" s="63">
        <v>26153.32714285715</v>
      </c>
      <c r="M37" s="63">
        <v>28112.456785714283</v>
      </c>
      <c r="N37" s="63">
        <v>30589.94</v>
      </c>
      <c r="O37" s="63">
        <v>30321.907499999998</v>
      </c>
      <c r="P37" s="63">
        <v>29857.511428571426</v>
      </c>
      <c r="Q37" s="63">
        <v>29310.136428571441</v>
      </c>
      <c r="R37" s="63">
        <v>29370.666785714286</v>
      </c>
      <c r="S37" s="63">
        <v>28950.259285714295</v>
      </c>
      <c r="T37" s="63">
        <v>28300.088571428576</v>
      </c>
      <c r="U37" s="63">
        <v>26540.976071428573</v>
      </c>
      <c r="V37" s="63">
        <v>25097.928214285716</v>
      </c>
      <c r="W37" s="63">
        <v>25368.250000000004</v>
      </c>
      <c r="X37" s="63">
        <v>27019.431428571428</v>
      </c>
      <c r="Y37" s="63">
        <v>27279.152142857143</v>
      </c>
      <c r="Z37" s="63">
        <v>25981.965</v>
      </c>
      <c r="AA37" s="64">
        <v>25274.204285714284</v>
      </c>
      <c r="AB37" s="418">
        <v>639224.67071428581</v>
      </c>
    </row>
    <row r="38" spans="2:28" x14ac:dyDescent="0.25">
      <c r="B38" s="19">
        <v>5</v>
      </c>
      <c r="C38" s="20">
        <v>1</v>
      </c>
      <c r="D38" s="62">
        <v>23636.084411764707</v>
      </c>
      <c r="E38" s="63">
        <v>23457.072647058823</v>
      </c>
      <c r="F38" s="63">
        <v>22892.415588235293</v>
      </c>
      <c r="G38" s="63">
        <v>22846.008970588235</v>
      </c>
      <c r="H38" s="63">
        <v>22582.015588235296</v>
      </c>
      <c r="I38" s="63">
        <v>23406.115735294123</v>
      </c>
      <c r="J38" s="63">
        <v>23440.800294117649</v>
      </c>
      <c r="K38" s="63">
        <v>26816.302647058823</v>
      </c>
      <c r="L38" s="63">
        <v>32998.331029411762</v>
      </c>
      <c r="M38" s="63">
        <v>36710.828676470606</v>
      </c>
      <c r="N38" s="63">
        <v>40538.158676470572</v>
      </c>
      <c r="O38" s="63">
        <v>41567.003676470573</v>
      </c>
      <c r="P38" s="63">
        <v>40456.100882352963</v>
      </c>
      <c r="Q38" s="63">
        <v>41231.040735294111</v>
      </c>
      <c r="R38" s="63">
        <v>41869.225882352926</v>
      </c>
      <c r="S38" s="63">
        <v>41605.921911764708</v>
      </c>
      <c r="T38" s="63">
        <v>40596.81573529412</v>
      </c>
      <c r="U38" s="63">
        <v>35432.855588235296</v>
      </c>
      <c r="V38" s="63">
        <v>28814.742647058825</v>
      </c>
      <c r="W38" s="63">
        <v>26293.759705882367</v>
      </c>
      <c r="X38" s="63">
        <v>25519.141470588242</v>
      </c>
      <c r="Y38" s="63">
        <v>26488.846176470586</v>
      </c>
      <c r="Z38" s="63">
        <v>25618.90088235294</v>
      </c>
      <c r="AA38" s="64">
        <v>24364.853529411765</v>
      </c>
      <c r="AB38" s="418">
        <v>739183.34308823547</v>
      </c>
    </row>
    <row r="39" spans="2:28" x14ac:dyDescent="0.25">
      <c r="B39" s="19">
        <v>5</v>
      </c>
      <c r="C39" s="20">
        <v>2</v>
      </c>
      <c r="D39" s="62">
        <v>23671.8992</v>
      </c>
      <c r="E39" s="63">
        <v>23415.220399999995</v>
      </c>
      <c r="F39" s="63">
        <v>22546.0648</v>
      </c>
      <c r="G39" s="63">
        <v>22348.168400000002</v>
      </c>
      <c r="H39" s="63">
        <v>22206.013200000001</v>
      </c>
      <c r="I39" s="63">
        <v>22533.912400000001</v>
      </c>
      <c r="J39" s="63">
        <v>21190.650399999999</v>
      </c>
      <c r="K39" s="63">
        <v>21718.627999999997</v>
      </c>
      <c r="L39" s="63">
        <v>24418.372400000004</v>
      </c>
      <c r="M39" s="63">
        <v>26320.471600000004</v>
      </c>
      <c r="N39" s="63">
        <v>29052.8704</v>
      </c>
      <c r="O39" s="63">
        <v>29234.468400000009</v>
      </c>
      <c r="P39" s="63">
        <v>29109.566000000006</v>
      </c>
      <c r="Q39" s="63">
        <v>28961.664399999998</v>
      </c>
      <c r="R39" s="63">
        <v>27918.119999999995</v>
      </c>
      <c r="S39" s="63">
        <v>27748.976799999997</v>
      </c>
      <c r="T39" s="63">
        <v>27700.309999999994</v>
      </c>
      <c r="U39" s="63">
        <v>26539.502799999998</v>
      </c>
      <c r="V39" s="63">
        <v>24771.858399999997</v>
      </c>
      <c r="W39" s="63">
        <v>23497.3024</v>
      </c>
      <c r="X39" s="63">
        <v>23930.488399999995</v>
      </c>
      <c r="Y39" s="63">
        <v>25591.753199999992</v>
      </c>
      <c r="Z39" s="63">
        <v>24985.047999999999</v>
      </c>
      <c r="AA39" s="64">
        <v>23900.119599999995</v>
      </c>
      <c r="AB39" s="418">
        <v>603311.44959999993</v>
      </c>
    </row>
    <row r="40" spans="2:28" x14ac:dyDescent="0.25">
      <c r="B40" s="19">
        <v>6</v>
      </c>
      <c r="C40" s="20">
        <v>1</v>
      </c>
      <c r="D40" s="62">
        <v>25173.951999999997</v>
      </c>
      <c r="E40" s="63">
        <v>24148.760307692311</v>
      </c>
      <c r="F40" s="63">
        <v>23139.208923076923</v>
      </c>
      <c r="G40" s="63">
        <v>22907.758153846149</v>
      </c>
      <c r="H40" s="63">
        <v>22514.62553846154</v>
      </c>
      <c r="I40" s="63">
        <v>22087.060000000009</v>
      </c>
      <c r="J40" s="63">
        <v>22624.356461538471</v>
      </c>
      <c r="K40" s="63">
        <v>27382.065384615384</v>
      </c>
      <c r="L40" s="63">
        <v>34749.966153846166</v>
      </c>
      <c r="M40" s="63">
        <v>39585.076153846167</v>
      </c>
      <c r="N40" s="63">
        <v>43767.687384615398</v>
      </c>
      <c r="O40" s="63">
        <v>45265.605999999992</v>
      </c>
      <c r="P40" s="63">
        <v>45559.546615384636</v>
      </c>
      <c r="Q40" s="63">
        <v>46621.973230769232</v>
      </c>
      <c r="R40" s="63">
        <v>48401.861538461548</v>
      </c>
      <c r="S40" s="63">
        <v>48878.904769230765</v>
      </c>
      <c r="T40" s="63">
        <v>47836.337846153867</v>
      </c>
      <c r="U40" s="63">
        <v>42093.598307692308</v>
      </c>
      <c r="V40" s="63">
        <v>35174.052769230781</v>
      </c>
      <c r="W40" s="63">
        <v>31740.51061538461</v>
      </c>
      <c r="X40" s="63">
        <v>29287.985692307699</v>
      </c>
      <c r="Y40" s="63">
        <v>29083.356769230777</v>
      </c>
      <c r="Z40" s="63">
        <v>28529.96938461539</v>
      </c>
      <c r="AA40" s="64">
        <v>26567.330153846149</v>
      </c>
      <c r="AB40" s="418">
        <v>813121.55015384639</v>
      </c>
    </row>
    <row r="41" spans="2:28" x14ac:dyDescent="0.25">
      <c r="B41" s="19">
        <v>6</v>
      </c>
      <c r="C41" s="20">
        <v>2</v>
      </c>
      <c r="D41" s="62">
        <v>24593.908400000004</v>
      </c>
      <c r="E41" s="63">
        <v>23710.8436</v>
      </c>
      <c r="F41" s="63">
        <v>22443.011600000002</v>
      </c>
      <c r="G41" s="63">
        <v>22408.461600000002</v>
      </c>
      <c r="H41" s="63">
        <v>21671.275999999998</v>
      </c>
      <c r="I41" s="63">
        <v>21100.616000000002</v>
      </c>
      <c r="J41" s="63">
        <v>20313.560400000002</v>
      </c>
      <c r="K41" s="63">
        <v>21709.278799999993</v>
      </c>
      <c r="L41" s="63">
        <v>24479.945600000006</v>
      </c>
      <c r="M41" s="63">
        <v>27545.342000000001</v>
      </c>
      <c r="N41" s="63">
        <v>30737.675200000001</v>
      </c>
      <c r="O41" s="63">
        <v>31134.639999999992</v>
      </c>
      <c r="P41" s="63">
        <v>31402.586799999994</v>
      </c>
      <c r="Q41" s="63">
        <v>32387.654000000002</v>
      </c>
      <c r="R41" s="63">
        <v>33090.5916</v>
      </c>
      <c r="S41" s="63">
        <v>33192.864000000001</v>
      </c>
      <c r="T41" s="63">
        <v>32585.604799999994</v>
      </c>
      <c r="U41" s="63">
        <v>31980.939999999995</v>
      </c>
      <c r="V41" s="63">
        <v>29881.742800000007</v>
      </c>
      <c r="W41" s="63">
        <v>28280.187600000008</v>
      </c>
      <c r="X41" s="63">
        <v>26795.393199999999</v>
      </c>
      <c r="Y41" s="63">
        <v>27689.948799999995</v>
      </c>
      <c r="Z41" s="63">
        <v>27249.269999999997</v>
      </c>
      <c r="AA41" s="64">
        <v>25492.624000000003</v>
      </c>
      <c r="AB41" s="418">
        <v>651877.96680000005</v>
      </c>
    </row>
    <row r="42" spans="2:28" x14ac:dyDescent="0.25">
      <c r="B42" s="19">
        <v>7</v>
      </c>
      <c r="C42" s="20">
        <v>1</v>
      </c>
      <c r="D42" s="62">
        <v>28469.622812500002</v>
      </c>
      <c r="E42" s="63">
        <v>27239.079999999998</v>
      </c>
      <c r="F42" s="63">
        <v>25640.465937500001</v>
      </c>
      <c r="G42" s="63">
        <v>24901.962031249997</v>
      </c>
      <c r="H42" s="63">
        <v>24551.543906249997</v>
      </c>
      <c r="I42" s="63">
        <v>24778.319531250003</v>
      </c>
      <c r="J42" s="63">
        <v>25143.938124999997</v>
      </c>
      <c r="K42" s="63">
        <v>29898.337187500005</v>
      </c>
      <c r="L42" s="63">
        <v>37703.258750000001</v>
      </c>
      <c r="M42" s="63">
        <v>43616.351874999993</v>
      </c>
      <c r="N42" s="63">
        <v>49299.874062499992</v>
      </c>
      <c r="O42" s="63">
        <v>51790.935000000005</v>
      </c>
      <c r="P42" s="63">
        <v>52375.434375000019</v>
      </c>
      <c r="Q42" s="63">
        <v>54679.346249999988</v>
      </c>
      <c r="R42" s="63">
        <v>56287.614531249987</v>
      </c>
      <c r="S42" s="63">
        <v>57297.978437500002</v>
      </c>
      <c r="T42" s="63">
        <v>56446.802031250008</v>
      </c>
      <c r="U42" s="63">
        <v>50845.861250000009</v>
      </c>
      <c r="V42" s="63">
        <v>42741.838281249999</v>
      </c>
      <c r="W42" s="63">
        <v>38727.051093749993</v>
      </c>
      <c r="X42" s="63">
        <v>35719.654062499998</v>
      </c>
      <c r="Y42" s="63">
        <v>34831.596250000002</v>
      </c>
      <c r="Z42" s="63">
        <v>33915.501718749991</v>
      </c>
      <c r="AA42" s="64">
        <v>31111.170000000006</v>
      </c>
      <c r="AB42" s="418">
        <v>938013.53749999974</v>
      </c>
    </row>
    <row r="43" spans="2:28" x14ac:dyDescent="0.25">
      <c r="B43" s="19">
        <v>7</v>
      </c>
      <c r="C43" s="20">
        <v>2</v>
      </c>
      <c r="D43" s="62">
        <v>29507.214137931038</v>
      </c>
      <c r="E43" s="63">
        <v>28133.764827586205</v>
      </c>
      <c r="F43" s="63">
        <v>26375.311034482755</v>
      </c>
      <c r="G43" s="63">
        <v>25250.317586206897</v>
      </c>
      <c r="H43" s="63">
        <v>24799.653103448272</v>
      </c>
      <c r="I43" s="63">
        <v>24951.459655172421</v>
      </c>
      <c r="J43" s="63">
        <v>24148.799655172414</v>
      </c>
      <c r="K43" s="63">
        <v>25463.180689655172</v>
      </c>
      <c r="L43" s="63">
        <v>28098.963103448281</v>
      </c>
      <c r="M43" s="63">
        <v>31600.668965517238</v>
      </c>
      <c r="N43" s="63">
        <v>35873.892758620685</v>
      </c>
      <c r="O43" s="63">
        <v>38315.676206896547</v>
      </c>
      <c r="P43" s="63">
        <v>39220.912068965517</v>
      </c>
      <c r="Q43" s="63">
        <v>39832.261724137934</v>
      </c>
      <c r="R43" s="63">
        <v>40638.394827586206</v>
      </c>
      <c r="S43" s="63">
        <v>41542.432068965529</v>
      </c>
      <c r="T43" s="63">
        <v>41246.804827586209</v>
      </c>
      <c r="U43" s="63">
        <v>40366.855862068966</v>
      </c>
      <c r="V43" s="63">
        <v>37809.024137931032</v>
      </c>
      <c r="W43" s="63">
        <v>36363.502068965521</v>
      </c>
      <c r="X43" s="63">
        <v>34391.045517241379</v>
      </c>
      <c r="Y43" s="63">
        <v>34041.595172413792</v>
      </c>
      <c r="Z43" s="63">
        <v>33248.288275862069</v>
      </c>
      <c r="AA43" s="64">
        <v>30573.434137931032</v>
      </c>
      <c r="AB43" s="418">
        <v>791793.45241379295</v>
      </c>
    </row>
    <row r="44" spans="2:28" x14ac:dyDescent="0.25">
      <c r="B44" s="19">
        <v>8</v>
      </c>
      <c r="C44" s="20">
        <v>1</v>
      </c>
      <c r="D44" s="62">
        <v>26206.753333333334</v>
      </c>
      <c r="E44" s="63">
        <v>24502.134057971016</v>
      </c>
      <c r="F44" s="63">
        <v>23800.055797101446</v>
      </c>
      <c r="G44" s="63">
        <v>23203.234927536239</v>
      </c>
      <c r="H44" s="63">
        <v>22840.496086956522</v>
      </c>
      <c r="I44" s="63">
        <v>23470.259565217399</v>
      </c>
      <c r="J44" s="63">
        <v>24422.113768115949</v>
      </c>
      <c r="K44" s="63">
        <v>27862.426811594214</v>
      </c>
      <c r="L44" s="63">
        <v>34868.827391304345</v>
      </c>
      <c r="M44" s="63">
        <v>39924.427971014498</v>
      </c>
      <c r="N44" s="63">
        <v>45402.54014492756</v>
      </c>
      <c r="O44" s="63">
        <v>47682.918695652181</v>
      </c>
      <c r="P44" s="63">
        <v>47845.988260869548</v>
      </c>
      <c r="Q44" s="63">
        <v>49639.188115942008</v>
      </c>
      <c r="R44" s="63">
        <v>51684.646376811608</v>
      </c>
      <c r="S44" s="63">
        <v>53064.853043478244</v>
      </c>
      <c r="T44" s="63">
        <v>52447.79376811596</v>
      </c>
      <c r="U44" s="63">
        <v>45954.302028985512</v>
      </c>
      <c r="V44" s="63">
        <v>37680.531304347824</v>
      </c>
      <c r="W44" s="63">
        <v>33852.615797101425</v>
      </c>
      <c r="X44" s="63">
        <v>32639.828840579703</v>
      </c>
      <c r="Y44" s="63">
        <v>31836.676231884074</v>
      </c>
      <c r="Z44" s="63">
        <v>30182.474202898553</v>
      </c>
      <c r="AA44" s="64">
        <v>27915.596231884057</v>
      </c>
      <c r="AB44" s="418">
        <v>858930.68275362311</v>
      </c>
    </row>
    <row r="45" spans="2:28" x14ac:dyDescent="0.25">
      <c r="B45" s="19">
        <v>8</v>
      </c>
      <c r="C45" s="20">
        <v>2</v>
      </c>
      <c r="D45" s="62">
        <v>25950.82958333334</v>
      </c>
      <c r="E45" s="63">
        <v>24687.803333333333</v>
      </c>
      <c r="F45" s="63">
        <v>23684.917499999996</v>
      </c>
      <c r="G45" s="63">
        <v>22735.4375</v>
      </c>
      <c r="H45" s="63">
        <v>22416.798333333336</v>
      </c>
      <c r="I45" s="63">
        <v>22785.445833333335</v>
      </c>
      <c r="J45" s="63">
        <v>22528.653333333335</v>
      </c>
      <c r="K45" s="63">
        <v>21973.046249999996</v>
      </c>
      <c r="L45" s="63">
        <v>24648.474166666663</v>
      </c>
      <c r="M45" s="63">
        <v>27158.737083333341</v>
      </c>
      <c r="N45" s="63">
        <v>30954.667500000007</v>
      </c>
      <c r="O45" s="63">
        <v>33092.340833333343</v>
      </c>
      <c r="P45" s="63">
        <v>33956.012499999997</v>
      </c>
      <c r="Q45" s="63">
        <v>35244.327916666669</v>
      </c>
      <c r="R45" s="63">
        <v>36477.429583333338</v>
      </c>
      <c r="S45" s="63">
        <v>36941.631249999999</v>
      </c>
      <c r="T45" s="63">
        <v>36397.549166666657</v>
      </c>
      <c r="U45" s="63">
        <v>34356.546249999999</v>
      </c>
      <c r="V45" s="63">
        <v>32251.981250000001</v>
      </c>
      <c r="W45" s="63">
        <v>31155.456666666665</v>
      </c>
      <c r="X45" s="63">
        <v>30348.590416666673</v>
      </c>
      <c r="Y45" s="63">
        <v>30359.01125</v>
      </c>
      <c r="Z45" s="63">
        <v>28977.298333333336</v>
      </c>
      <c r="AA45" s="64">
        <v>27125.836666666673</v>
      </c>
      <c r="AB45" s="418">
        <v>696208.82250000001</v>
      </c>
    </row>
    <row r="46" spans="2:28" x14ac:dyDescent="0.25">
      <c r="B46" s="19">
        <v>9</v>
      </c>
      <c r="C46" s="20">
        <v>1</v>
      </c>
      <c r="D46" s="62">
        <v>24111.602222222224</v>
      </c>
      <c r="E46" s="63">
        <v>22801.216825396819</v>
      </c>
      <c r="F46" s="63">
        <v>22555.307142857146</v>
      </c>
      <c r="G46" s="63">
        <v>22220.840000000004</v>
      </c>
      <c r="H46" s="63">
        <v>22067.693809523807</v>
      </c>
      <c r="I46" s="63">
        <v>22823.386984126984</v>
      </c>
      <c r="J46" s="63">
        <v>24523.984920634921</v>
      </c>
      <c r="K46" s="63">
        <v>27027.622222222224</v>
      </c>
      <c r="L46" s="63">
        <v>33579.521904761903</v>
      </c>
      <c r="M46" s="63">
        <v>37448.64761904761</v>
      </c>
      <c r="N46" s="63">
        <v>40737.152857142857</v>
      </c>
      <c r="O46" s="63">
        <v>41041.726190476191</v>
      </c>
      <c r="P46" s="63">
        <v>40874.899841269827</v>
      </c>
      <c r="Q46" s="63">
        <v>42084.600634920629</v>
      </c>
      <c r="R46" s="63">
        <v>42654.453650793643</v>
      </c>
      <c r="S46" s="63">
        <v>43207.692380952394</v>
      </c>
      <c r="T46" s="63">
        <v>42598.919682539679</v>
      </c>
      <c r="U46" s="63">
        <v>37354.307777777794</v>
      </c>
      <c r="V46" s="63">
        <v>30157.008412698411</v>
      </c>
      <c r="W46" s="63">
        <v>29163.913333333334</v>
      </c>
      <c r="X46" s="63">
        <v>29602.996825396822</v>
      </c>
      <c r="Y46" s="63">
        <v>28049.706031746024</v>
      </c>
      <c r="Z46" s="63">
        <v>26694.980634920637</v>
      </c>
      <c r="AA46" s="64">
        <v>25137.867936507933</v>
      </c>
      <c r="AB46" s="418">
        <v>758520.04984126973</v>
      </c>
    </row>
    <row r="47" spans="2:28" x14ac:dyDescent="0.25">
      <c r="B47" s="19">
        <v>9</v>
      </c>
      <c r="C47" s="20">
        <v>2</v>
      </c>
      <c r="D47" s="62">
        <v>23680.397037037033</v>
      </c>
      <c r="E47" s="63">
        <v>22711.774074074074</v>
      </c>
      <c r="F47" s="63">
        <v>21997.579629629636</v>
      </c>
      <c r="G47" s="63">
        <v>21544.254074074077</v>
      </c>
      <c r="H47" s="63">
        <v>21311.79111111111</v>
      </c>
      <c r="I47" s="63">
        <v>21880.59407407407</v>
      </c>
      <c r="J47" s="63">
        <v>22033.52555555556</v>
      </c>
      <c r="K47" s="63">
        <v>21802.067037037035</v>
      </c>
      <c r="L47" s="63">
        <v>23965.468518518519</v>
      </c>
      <c r="M47" s="63">
        <v>26452.626296296294</v>
      </c>
      <c r="N47" s="63">
        <v>29352.829259259259</v>
      </c>
      <c r="O47" s="63">
        <v>29942.55</v>
      </c>
      <c r="P47" s="63">
        <v>29834.071851851855</v>
      </c>
      <c r="Q47" s="63">
        <v>30010.175555555554</v>
      </c>
      <c r="R47" s="63">
        <v>29876.731481481482</v>
      </c>
      <c r="S47" s="63">
        <v>29965.68777777777</v>
      </c>
      <c r="T47" s="63">
        <v>29617.802592592594</v>
      </c>
      <c r="U47" s="63">
        <v>28145.293703703701</v>
      </c>
      <c r="V47" s="63">
        <v>25471.066666666666</v>
      </c>
      <c r="W47" s="63">
        <v>26270.674444444445</v>
      </c>
      <c r="X47" s="63">
        <v>27797.580740740748</v>
      </c>
      <c r="Y47" s="63">
        <v>27127.91444444445</v>
      </c>
      <c r="Z47" s="63">
        <v>26182.461481481481</v>
      </c>
      <c r="AA47" s="64">
        <v>24791.031111111115</v>
      </c>
      <c r="AB47" s="418">
        <v>621765.94851851847</v>
      </c>
    </row>
    <row r="48" spans="2:28" x14ac:dyDescent="0.25">
      <c r="B48" s="19">
        <v>10</v>
      </c>
      <c r="C48" s="20">
        <v>1</v>
      </c>
      <c r="D48" s="62">
        <v>24431.475303030296</v>
      </c>
      <c r="E48" s="63">
        <v>23963.561666666661</v>
      </c>
      <c r="F48" s="63">
        <v>23831.426363636354</v>
      </c>
      <c r="G48" s="63">
        <v>24139.718484848483</v>
      </c>
      <c r="H48" s="63">
        <v>24316.641666666666</v>
      </c>
      <c r="I48" s="63">
        <v>25094.079090909087</v>
      </c>
      <c r="J48" s="63">
        <v>27145.429090909092</v>
      </c>
      <c r="K48" s="63">
        <v>31590.104696969702</v>
      </c>
      <c r="L48" s="63">
        <v>37311.514696969702</v>
      </c>
      <c r="M48" s="63">
        <v>40741.800454545453</v>
      </c>
      <c r="N48" s="63">
        <v>43652.270606060614</v>
      </c>
      <c r="O48" s="63">
        <v>43728.082878787885</v>
      </c>
      <c r="P48" s="63">
        <v>42290.343787878781</v>
      </c>
      <c r="Q48" s="63">
        <v>42353.279999999999</v>
      </c>
      <c r="R48" s="63">
        <v>42216.828636363636</v>
      </c>
      <c r="S48" s="63">
        <v>42505.729090909073</v>
      </c>
      <c r="T48" s="63">
        <v>41283.871060606063</v>
      </c>
      <c r="U48" s="63">
        <v>35655.601515151531</v>
      </c>
      <c r="V48" s="63">
        <v>31185.673939393946</v>
      </c>
      <c r="W48" s="63">
        <v>31525.367727272729</v>
      </c>
      <c r="X48" s="63">
        <v>30600.954999999991</v>
      </c>
      <c r="Y48" s="63">
        <v>29060.497878787872</v>
      </c>
      <c r="Z48" s="63">
        <v>26858.583636363644</v>
      </c>
      <c r="AA48" s="64">
        <v>25691.140303030301</v>
      </c>
      <c r="AB48" s="418">
        <v>791173.97757575754</v>
      </c>
    </row>
    <row r="49" spans="2:30" x14ac:dyDescent="0.25">
      <c r="B49" s="19">
        <v>10</v>
      </c>
      <c r="C49" s="20">
        <v>2</v>
      </c>
      <c r="D49" s="62">
        <v>23798.375925925924</v>
      </c>
      <c r="E49" s="63">
        <v>24088.249259259257</v>
      </c>
      <c r="F49" s="63">
        <v>23163.785185185185</v>
      </c>
      <c r="G49" s="63">
        <v>23255.38518518519</v>
      </c>
      <c r="H49" s="63">
        <v>23292.727777777778</v>
      </c>
      <c r="I49" s="63">
        <v>23883.59814814815</v>
      </c>
      <c r="J49" s="63">
        <v>24458.62</v>
      </c>
      <c r="K49" s="63">
        <v>25366.210740740738</v>
      </c>
      <c r="L49" s="63">
        <v>26812.808518518515</v>
      </c>
      <c r="M49" s="63">
        <v>27647.131481481487</v>
      </c>
      <c r="N49" s="63">
        <v>29997.388888888894</v>
      </c>
      <c r="O49" s="63">
        <v>30527.059629629621</v>
      </c>
      <c r="P49" s="63">
        <v>30197.509629629636</v>
      </c>
      <c r="Q49" s="63">
        <v>30017.279629629636</v>
      </c>
      <c r="R49" s="63">
        <v>29345.674074074075</v>
      </c>
      <c r="S49" s="63">
        <v>28831.762222222223</v>
      </c>
      <c r="T49" s="63">
        <v>27500.988148148146</v>
      </c>
      <c r="U49" s="63">
        <v>26778.704814814817</v>
      </c>
      <c r="V49" s="63">
        <v>26842.658148148144</v>
      </c>
      <c r="W49" s="63">
        <v>28442.407037037046</v>
      </c>
      <c r="X49" s="63">
        <v>28185.005555555555</v>
      </c>
      <c r="Y49" s="63">
        <v>26993.905555555564</v>
      </c>
      <c r="Z49" s="63">
        <v>26142.672222222223</v>
      </c>
      <c r="AA49" s="64">
        <v>24880.08666666667</v>
      </c>
      <c r="AB49" s="418">
        <v>640449.99444444443</v>
      </c>
    </row>
    <row r="50" spans="2:30" x14ac:dyDescent="0.25">
      <c r="B50" s="19">
        <v>11</v>
      </c>
      <c r="C50" s="20">
        <v>1</v>
      </c>
      <c r="D50" s="62">
        <v>27603.271363636366</v>
      </c>
      <c r="E50" s="63">
        <v>27702.024545454555</v>
      </c>
      <c r="F50" s="63">
        <v>27876.572424242408</v>
      </c>
      <c r="G50" s="63">
        <v>28066.38257575758</v>
      </c>
      <c r="H50" s="63">
        <v>28146.983484848479</v>
      </c>
      <c r="I50" s="63">
        <v>29313.922575757577</v>
      </c>
      <c r="J50" s="63">
        <v>31168.350454545456</v>
      </c>
      <c r="K50" s="63">
        <v>34833.209242424251</v>
      </c>
      <c r="L50" s="63">
        <v>38867.052272727284</v>
      </c>
      <c r="M50" s="63">
        <v>42818.588939393965</v>
      </c>
      <c r="N50" s="63">
        <v>45863.850909090906</v>
      </c>
      <c r="O50" s="63">
        <v>45844.458636363634</v>
      </c>
      <c r="P50" s="63">
        <v>44465.784242424226</v>
      </c>
      <c r="Q50" s="63">
        <v>44591.333333333321</v>
      </c>
      <c r="R50" s="63">
        <v>45079.181212121191</v>
      </c>
      <c r="S50" s="63">
        <v>45115.607878787887</v>
      </c>
      <c r="T50" s="63">
        <v>45393.792121212115</v>
      </c>
      <c r="U50" s="63">
        <v>42429.614393939373</v>
      </c>
      <c r="V50" s="63">
        <v>37317.748939393947</v>
      </c>
      <c r="W50" s="63">
        <v>35132.306212121213</v>
      </c>
      <c r="X50" s="63">
        <v>33701.579545454551</v>
      </c>
      <c r="Y50" s="63">
        <v>32465.087727272727</v>
      </c>
      <c r="Z50" s="63">
        <v>30796.031969696971</v>
      </c>
      <c r="AA50" s="64">
        <v>29053.374242424234</v>
      </c>
      <c r="AB50" s="418">
        <v>873646.10924242425</v>
      </c>
    </row>
    <row r="51" spans="2:30" x14ac:dyDescent="0.25">
      <c r="B51" s="19">
        <v>11</v>
      </c>
      <c r="C51" s="20">
        <v>2</v>
      </c>
      <c r="D51" s="62">
        <v>27016.435833333337</v>
      </c>
      <c r="E51" s="63">
        <v>28829.321249999997</v>
      </c>
      <c r="F51" s="63">
        <v>26789.077083333334</v>
      </c>
      <c r="G51" s="63">
        <v>27071.993333333336</v>
      </c>
      <c r="H51" s="63">
        <v>26922.173749999998</v>
      </c>
      <c r="I51" s="63">
        <v>27611.767916666664</v>
      </c>
      <c r="J51" s="63">
        <v>28375.524583333336</v>
      </c>
      <c r="K51" s="63">
        <v>28889.62</v>
      </c>
      <c r="L51" s="63">
        <v>29248.44125</v>
      </c>
      <c r="M51" s="63">
        <v>30420.507083333341</v>
      </c>
      <c r="N51" s="63">
        <v>32833.622083333328</v>
      </c>
      <c r="O51" s="63">
        <v>33080.275000000001</v>
      </c>
      <c r="P51" s="63">
        <v>32253.980416666669</v>
      </c>
      <c r="Q51" s="63">
        <v>32820.589583333327</v>
      </c>
      <c r="R51" s="63">
        <v>33447.39708333333</v>
      </c>
      <c r="S51" s="63">
        <v>32632.212499999994</v>
      </c>
      <c r="T51" s="63">
        <v>32700.127916666668</v>
      </c>
      <c r="U51" s="63">
        <v>34156.655416666668</v>
      </c>
      <c r="V51" s="63">
        <v>32791.397916666661</v>
      </c>
      <c r="W51" s="63">
        <v>32099.281666666673</v>
      </c>
      <c r="X51" s="63">
        <v>32126.787916666657</v>
      </c>
      <c r="Y51" s="63">
        <v>30782.031249999996</v>
      </c>
      <c r="Z51" s="63">
        <v>29109.43041666667</v>
      </c>
      <c r="AA51" s="64">
        <v>27580.573749999996</v>
      </c>
      <c r="AB51" s="418">
        <v>729589.22500000009</v>
      </c>
    </row>
    <row r="52" spans="2:30" x14ac:dyDescent="0.25">
      <c r="B52" s="19">
        <v>12</v>
      </c>
      <c r="C52" s="20">
        <v>1</v>
      </c>
      <c r="D52" s="62">
        <v>33550.04250000001</v>
      </c>
      <c r="E52" s="63">
        <v>33915.306406249998</v>
      </c>
      <c r="F52" s="63">
        <v>33969.040781250005</v>
      </c>
      <c r="G52" s="63">
        <v>33882.834218750017</v>
      </c>
      <c r="H52" s="63">
        <v>34069.896093749994</v>
      </c>
      <c r="I52" s="63">
        <v>35089.836718749997</v>
      </c>
      <c r="J52" s="63">
        <v>36345.449843750001</v>
      </c>
      <c r="K52" s="63">
        <v>39898.931093750005</v>
      </c>
      <c r="L52" s="63">
        <v>45013.52421874999</v>
      </c>
      <c r="M52" s="63">
        <v>48520.285312500004</v>
      </c>
      <c r="N52" s="63">
        <v>51528.837031250012</v>
      </c>
      <c r="O52" s="63">
        <v>51537.060937499999</v>
      </c>
      <c r="P52" s="63">
        <v>50212.887031250022</v>
      </c>
      <c r="Q52" s="63">
        <v>50292.59546875002</v>
      </c>
      <c r="R52" s="63">
        <v>50751.230781249986</v>
      </c>
      <c r="S52" s="63">
        <v>50428.94453125001</v>
      </c>
      <c r="T52" s="63">
        <v>51228.793906249994</v>
      </c>
      <c r="U52" s="63">
        <v>49025.377343749984</v>
      </c>
      <c r="V52" s="63">
        <v>43078.33343749999</v>
      </c>
      <c r="W52" s="63">
        <v>40897.197656249999</v>
      </c>
      <c r="X52" s="63">
        <v>39259.69921875</v>
      </c>
      <c r="Y52" s="63">
        <v>37479.664531250004</v>
      </c>
      <c r="Z52" s="63">
        <v>35826.873125000006</v>
      </c>
      <c r="AA52" s="64">
        <v>34939.509843749998</v>
      </c>
      <c r="AB52" s="418">
        <v>1010742.1520312501</v>
      </c>
    </row>
    <row r="53" spans="2:30" x14ac:dyDescent="0.25">
      <c r="B53" s="21">
        <v>12</v>
      </c>
      <c r="C53" s="22">
        <v>2</v>
      </c>
      <c r="D53" s="65">
        <v>35348.708620689657</v>
      </c>
      <c r="E53" s="66">
        <v>34903.913793103449</v>
      </c>
      <c r="F53" s="66">
        <v>35168.249655172411</v>
      </c>
      <c r="G53" s="66">
        <v>34384.192758620688</v>
      </c>
      <c r="H53" s="66">
        <v>35098.593103448278</v>
      </c>
      <c r="I53" s="66">
        <v>35290.73344827586</v>
      </c>
      <c r="J53" s="66">
        <v>35930.604482758623</v>
      </c>
      <c r="K53" s="66">
        <v>36497.08379310344</v>
      </c>
      <c r="L53" s="66">
        <v>37424.299310344832</v>
      </c>
      <c r="M53" s="66">
        <v>38014.22172413794</v>
      </c>
      <c r="N53" s="66">
        <v>41802.692413793106</v>
      </c>
      <c r="O53" s="66">
        <v>41007.821034482753</v>
      </c>
      <c r="P53" s="66">
        <v>40205.499655172411</v>
      </c>
      <c r="Q53" s="66">
        <v>39502.328965517241</v>
      </c>
      <c r="R53" s="66">
        <v>39017.760689655173</v>
      </c>
      <c r="S53" s="66">
        <v>39542.449655172408</v>
      </c>
      <c r="T53" s="66">
        <v>39957.960344827581</v>
      </c>
      <c r="U53" s="66">
        <v>42494.99758620689</v>
      </c>
      <c r="V53" s="66">
        <v>40519.635862068964</v>
      </c>
      <c r="W53" s="66">
        <v>39453.267241379304</v>
      </c>
      <c r="X53" s="66">
        <v>38853.681379310343</v>
      </c>
      <c r="Y53" s="66">
        <v>37632.064137931033</v>
      </c>
      <c r="Z53" s="66">
        <v>36459.337586206901</v>
      </c>
      <c r="AA53" s="67">
        <v>35471.487241379305</v>
      </c>
      <c r="AB53" s="418">
        <v>909981.58448275866</v>
      </c>
    </row>
    <row r="55" spans="2:30" x14ac:dyDescent="0.25">
      <c r="B55" t="s">
        <v>68</v>
      </c>
    </row>
    <row r="56" spans="2:30" ht="60" x14ac:dyDescent="0.25">
      <c r="B56" s="40" t="s">
        <v>64</v>
      </c>
      <c r="C56" s="58" t="s">
        <v>65</v>
      </c>
      <c r="D56" s="34">
        <v>0</v>
      </c>
      <c r="E56" s="34">
        <v>1</v>
      </c>
      <c r="F56" s="34">
        <v>2</v>
      </c>
      <c r="G56" s="34">
        <v>3</v>
      </c>
      <c r="H56" s="34">
        <v>4</v>
      </c>
      <c r="I56" s="34">
        <v>5</v>
      </c>
      <c r="J56" s="34">
        <v>6</v>
      </c>
      <c r="K56" s="34">
        <v>7</v>
      </c>
      <c r="L56" s="34">
        <v>8</v>
      </c>
      <c r="M56" s="34">
        <v>9</v>
      </c>
      <c r="N56" s="34">
        <v>10</v>
      </c>
      <c r="O56" s="34">
        <v>11</v>
      </c>
      <c r="P56" s="34">
        <v>12</v>
      </c>
      <c r="Q56" s="34">
        <v>13</v>
      </c>
      <c r="R56" s="34">
        <v>14</v>
      </c>
      <c r="S56" s="34">
        <v>15</v>
      </c>
      <c r="T56" s="34">
        <v>16</v>
      </c>
      <c r="U56" s="34">
        <v>17</v>
      </c>
      <c r="V56" s="34">
        <v>18</v>
      </c>
      <c r="W56" s="34">
        <v>19</v>
      </c>
      <c r="X56" s="34">
        <v>20</v>
      </c>
      <c r="Y56" s="34">
        <v>21</v>
      </c>
      <c r="Z56" s="34">
        <v>22</v>
      </c>
      <c r="AA56" s="34">
        <v>23</v>
      </c>
    </row>
    <row r="57" spans="2:30" x14ac:dyDescent="0.25">
      <c r="B57" s="19">
        <v>1</v>
      </c>
      <c r="C57" s="20">
        <v>1</v>
      </c>
      <c r="D57" s="59">
        <v>228353.22954545458</v>
      </c>
      <c r="E57" s="60">
        <v>224520.56030303033</v>
      </c>
      <c r="F57" s="60">
        <v>221275.65242424243</v>
      </c>
      <c r="G57" s="60">
        <v>219063.62469696967</v>
      </c>
      <c r="H57" s="60">
        <v>222691.2609090909</v>
      </c>
      <c r="I57" s="60">
        <v>241171.50454545461</v>
      </c>
      <c r="J57" s="60">
        <v>278855.63727272721</v>
      </c>
      <c r="K57" s="60">
        <v>324434.56954545452</v>
      </c>
      <c r="L57" s="60">
        <v>358644.59060606081</v>
      </c>
      <c r="M57" s="60">
        <v>370472.75242424262</v>
      </c>
      <c r="N57" s="60">
        <v>376678.93227272714</v>
      </c>
      <c r="O57" s="60">
        <v>376512.50909090898</v>
      </c>
      <c r="P57" s="60">
        <v>370600.55575757573</v>
      </c>
      <c r="Q57" s="60">
        <v>370350.38651515153</v>
      </c>
      <c r="R57" s="60">
        <v>367582.93272727268</v>
      </c>
      <c r="S57" s="60">
        <v>362365.61242424248</v>
      </c>
      <c r="T57" s="60">
        <v>352984.69060606073</v>
      </c>
      <c r="U57" s="60">
        <v>338473.18772727269</v>
      </c>
      <c r="V57" s="60">
        <v>317642.40257575759</v>
      </c>
      <c r="W57" s="60">
        <v>306033.32803030295</v>
      </c>
      <c r="X57" s="60">
        <v>293231.04196969705</v>
      </c>
      <c r="Y57" s="60">
        <v>273137.29696969705</v>
      </c>
      <c r="Z57" s="60">
        <v>253001.38393939391</v>
      </c>
      <c r="AA57" s="61">
        <v>238619.17484848478</v>
      </c>
      <c r="AB57" s="418">
        <v>7286696.8177272715</v>
      </c>
      <c r="AC57" t="s">
        <v>805</v>
      </c>
      <c r="AD57" s="253">
        <v>2502970857.3512268</v>
      </c>
    </row>
    <row r="58" spans="2:30" x14ac:dyDescent="0.25">
      <c r="B58" s="19">
        <v>1</v>
      </c>
      <c r="C58" s="20">
        <v>2</v>
      </c>
      <c r="D58" s="62">
        <v>229882.41074074071</v>
      </c>
      <c r="E58" s="63">
        <v>224980.84148148148</v>
      </c>
      <c r="F58" s="63">
        <v>219372.73629629635</v>
      </c>
      <c r="G58" s="63">
        <v>216828.26370370373</v>
      </c>
      <c r="H58" s="63">
        <v>218151.60333333327</v>
      </c>
      <c r="I58" s="63">
        <v>225051.60259259256</v>
      </c>
      <c r="J58" s="63">
        <v>238320.21703703699</v>
      </c>
      <c r="K58" s="63">
        <v>253376.83259259257</v>
      </c>
      <c r="L58" s="63">
        <v>260998.31185185185</v>
      </c>
      <c r="M58" s="63">
        <v>267674.07703703706</v>
      </c>
      <c r="N58" s="63">
        <v>274701.49666666664</v>
      </c>
      <c r="O58" s="63">
        <v>274671.69925925921</v>
      </c>
      <c r="P58" s="63">
        <v>273653.18814814807</v>
      </c>
      <c r="Q58" s="63">
        <v>271062.46222222212</v>
      </c>
      <c r="R58" s="63">
        <v>269253.92074074078</v>
      </c>
      <c r="S58" s="63">
        <v>270029.68777777784</v>
      </c>
      <c r="T58" s="63">
        <v>274830.69814814819</v>
      </c>
      <c r="U58" s="63">
        <v>283745.18555555557</v>
      </c>
      <c r="V58" s="63">
        <v>278929.19666666671</v>
      </c>
      <c r="W58" s="63">
        <v>274488.8666666667</v>
      </c>
      <c r="X58" s="63">
        <v>267628.79148148146</v>
      </c>
      <c r="Y58" s="63">
        <v>256450.69740740742</v>
      </c>
      <c r="Z58" s="63">
        <v>244944.11703703704</v>
      </c>
      <c r="AA58" s="64">
        <v>235398.01888888885</v>
      </c>
      <c r="AB58" s="418">
        <v>6104424.9233333338</v>
      </c>
      <c r="AC58" t="s">
        <v>806</v>
      </c>
      <c r="AD58" s="419">
        <v>1.4670410807479319E-3</v>
      </c>
    </row>
    <row r="59" spans="2:30" x14ac:dyDescent="0.25">
      <c r="B59" s="19">
        <v>2</v>
      </c>
      <c r="C59" s="20">
        <v>1</v>
      </c>
      <c r="D59" s="62">
        <v>224857.08032786887</v>
      </c>
      <c r="E59" s="63">
        <v>220574.71491803278</v>
      </c>
      <c r="F59" s="63">
        <v>217604.19442622949</v>
      </c>
      <c r="G59" s="63">
        <v>216631.97672131148</v>
      </c>
      <c r="H59" s="63">
        <v>221493.73426229513</v>
      </c>
      <c r="I59" s="63">
        <v>239364.2924590164</v>
      </c>
      <c r="J59" s="63">
        <v>275798.81639344257</v>
      </c>
      <c r="K59" s="63">
        <v>318040.41918032791</v>
      </c>
      <c r="L59" s="63">
        <v>353160.89852459019</v>
      </c>
      <c r="M59" s="63">
        <v>368328.68721311464</v>
      </c>
      <c r="N59" s="63">
        <v>374251.96901639341</v>
      </c>
      <c r="O59" s="63">
        <v>373765.53885245911</v>
      </c>
      <c r="P59" s="63">
        <v>369082.36540983588</v>
      </c>
      <c r="Q59" s="63">
        <v>368901.14557377034</v>
      </c>
      <c r="R59" s="63">
        <v>366467.83770491794</v>
      </c>
      <c r="S59" s="63">
        <v>359639.27868852468</v>
      </c>
      <c r="T59" s="63">
        <v>346670.99573770509</v>
      </c>
      <c r="U59" s="63">
        <v>324724.26196721318</v>
      </c>
      <c r="V59" s="63">
        <v>311441.91016393428</v>
      </c>
      <c r="W59" s="63">
        <v>301727.37639344257</v>
      </c>
      <c r="X59" s="63">
        <v>287353.16409836063</v>
      </c>
      <c r="Y59" s="63">
        <v>267700.04557377053</v>
      </c>
      <c r="Z59" s="63">
        <v>249117.87262295079</v>
      </c>
      <c r="AA59" s="64">
        <v>235378.57393442618</v>
      </c>
      <c r="AB59" s="418">
        <v>7192077.1501639346</v>
      </c>
    </row>
    <row r="60" spans="2:30" x14ac:dyDescent="0.25">
      <c r="B60" s="19">
        <v>2</v>
      </c>
      <c r="C60" s="20">
        <v>2</v>
      </c>
      <c r="D60" s="62">
        <v>224002.27916666667</v>
      </c>
      <c r="E60" s="63">
        <v>219231.70541666661</v>
      </c>
      <c r="F60" s="63">
        <v>214994.00791666665</v>
      </c>
      <c r="G60" s="63">
        <v>213219.98250000001</v>
      </c>
      <c r="H60" s="63">
        <v>214088.19874999998</v>
      </c>
      <c r="I60" s="63">
        <v>219010.78208333338</v>
      </c>
      <c r="J60" s="63">
        <v>232790.31499999997</v>
      </c>
      <c r="K60" s="63">
        <v>244092.6479166667</v>
      </c>
      <c r="L60" s="63">
        <v>251901.25833333333</v>
      </c>
      <c r="M60" s="63">
        <v>261002.14208333322</v>
      </c>
      <c r="N60" s="63">
        <v>267758.77999999997</v>
      </c>
      <c r="O60" s="63">
        <v>269335.43541666667</v>
      </c>
      <c r="P60" s="63">
        <v>268458.8233333333</v>
      </c>
      <c r="Q60" s="63">
        <v>266040.1141666667</v>
      </c>
      <c r="R60" s="63">
        <v>264801.79625000001</v>
      </c>
      <c r="S60" s="63">
        <v>263262.67500000005</v>
      </c>
      <c r="T60" s="63">
        <v>262372.81833333336</v>
      </c>
      <c r="U60" s="63">
        <v>263189.91291666665</v>
      </c>
      <c r="V60" s="63">
        <v>267085.27916666667</v>
      </c>
      <c r="W60" s="63">
        <v>263367.98583333328</v>
      </c>
      <c r="X60" s="63">
        <v>255722.74458333329</v>
      </c>
      <c r="Y60" s="63">
        <v>245533.77666666664</v>
      </c>
      <c r="Z60" s="63">
        <v>233591.75916666668</v>
      </c>
      <c r="AA60" s="64">
        <v>226175.11833333332</v>
      </c>
      <c r="AB60" s="418">
        <v>5911030.338333332</v>
      </c>
    </row>
    <row r="61" spans="2:30" x14ac:dyDescent="0.25">
      <c r="B61" s="19">
        <v>3</v>
      </c>
      <c r="C61" s="20">
        <v>1</v>
      </c>
      <c r="D61" s="62">
        <v>211916.43661764706</v>
      </c>
      <c r="E61" s="63">
        <v>207681.71485294111</v>
      </c>
      <c r="F61" s="63">
        <v>204903.4585294117</v>
      </c>
      <c r="G61" s="63">
        <v>203978.2447058823</v>
      </c>
      <c r="H61" s="63">
        <v>207274.63279411767</v>
      </c>
      <c r="I61" s="63">
        <v>224803.08132352945</v>
      </c>
      <c r="J61" s="63">
        <v>260923.03117647045</v>
      </c>
      <c r="K61" s="63">
        <v>303241.64661764703</v>
      </c>
      <c r="L61" s="63">
        <v>343355.48191176477</v>
      </c>
      <c r="M61" s="63">
        <v>361612.58250000002</v>
      </c>
      <c r="N61" s="63">
        <v>369178.43970588245</v>
      </c>
      <c r="O61" s="63">
        <v>369448.50279411743</v>
      </c>
      <c r="P61" s="63">
        <v>365160.35088235297</v>
      </c>
      <c r="Q61" s="63">
        <v>365527.23088235292</v>
      </c>
      <c r="R61" s="63">
        <v>364446.18794117647</v>
      </c>
      <c r="S61" s="63">
        <v>357650.33632352948</v>
      </c>
      <c r="T61" s="63">
        <v>341125.05764705874</v>
      </c>
      <c r="U61" s="63">
        <v>311510.13676470588</v>
      </c>
      <c r="V61" s="63">
        <v>291605.94691176474</v>
      </c>
      <c r="W61" s="63">
        <v>284657.75588235294</v>
      </c>
      <c r="X61" s="63">
        <v>274743.82117647061</v>
      </c>
      <c r="Y61" s="63">
        <v>257624.83779411763</v>
      </c>
      <c r="Z61" s="63">
        <v>235821.18205882353</v>
      </c>
      <c r="AA61" s="64">
        <v>221676.15029411763</v>
      </c>
      <c r="AB61" s="418">
        <v>6939866.2480882341</v>
      </c>
    </row>
    <row r="62" spans="2:30" x14ac:dyDescent="0.25">
      <c r="B62" s="19">
        <v>3</v>
      </c>
      <c r="C62" s="20">
        <v>2</v>
      </c>
      <c r="D62" s="62">
        <v>208561.62239999999</v>
      </c>
      <c r="E62" s="63">
        <v>203743.39960000003</v>
      </c>
      <c r="F62" s="63">
        <v>191342.41</v>
      </c>
      <c r="G62" s="63">
        <v>197965.66079999998</v>
      </c>
      <c r="H62" s="63">
        <v>199024.13200000004</v>
      </c>
      <c r="I62" s="63">
        <v>204374.72720000002</v>
      </c>
      <c r="J62" s="63">
        <v>216523.32120000003</v>
      </c>
      <c r="K62" s="63">
        <v>225667.11840000001</v>
      </c>
      <c r="L62" s="63">
        <v>237513.60520000008</v>
      </c>
      <c r="M62" s="63">
        <v>249378.91159999996</v>
      </c>
      <c r="N62" s="63">
        <v>255886.02440000002</v>
      </c>
      <c r="O62" s="63">
        <v>257085.75440000006</v>
      </c>
      <c r="P62" s="63">
        <v>258509.47320000004</v>
      </c>
      <c r="Q62" s="63">
        <v>257183.39920000001</v>
      </c>
      <c r="R62" s="63">
        <v>255241.3444</v>
      </c>
      <c r="S62" s="63">
        <v>255435.98000000004</v>
      </c>
      <c r="T62" s="63">
        <v>253531.52239999999</v>
      </c>
      <c r="U62" s="63">
        <v>249178.65520000004</v>
      </c>
      <c r="V62" s="63">
        <v>246039.46840000001</v>
      </c>
      <c r="W62" s="63">
        <v>248161.508</v>
      </c>
      <c r="X62" s="63">
        <v>244322.95080000002</v>
      </c>
      <c r="Y62" s="63">
        <v>234182.16079999998</v>
      </c>
      <c r="Z62" s="63">
        <v>220022.80880000003</v>
      </c>
      <c r="AA62" s="64">
        <v>210496.05040000004</v>
      </c>
      <c r="AB62" s="418">
        <v>5579372.008799999</v>
      </c>
    </row>
    <row r="63" spans="2:30" x14ac:dyDescent="0.25">
      <c r="B63" s="19">
        <v>4</v>
      </c>
      <c r="C63" s="20">
        <v>1</v>
      </c>
      <c r="D63" s="62">
        <v>204736.38435483872</v>
      </c>
      <c r="E63" s="63">
        <v>199628.33645161294</v>
      </c>
      <c r="F63" s="63">
        <v>196568.67822580642</v>
      </c>
      <c r="G63" s="63">
        <v>195769.33806451614</v>
      </c>
      <c r="H63" s="63">
        <v>198385.88951612898</v>
      </c>
      <c r="I63" s="63">
        <v>214100.46903225803</v>
      </c>
      <c r="J63" s="63">
        <v>251797.47709677421</v>
      </c>
      <c r="K63" s="63">
        <v>292906.24709677411</v>
      </c>
      <c r="L63" s="63">
        <v>339147.20725806442</v>
      </c>
      <c r="M63" s="63">
        <v>360375.62500000006</v>
      </c>
      <c r="N63" s="63">
        <v>370014.54225806467</v>
      </c>
      <c r="O63" s="63">
        <v>371221.25661290321</v>
      </c>
      <c r="P63" s="63">
        <v>367242.54338709667</v>
      </c>
      <c r="Q63" s="63">
        <v>369611.3420967742</v>
      </c>
      <c r="R63" s="63">
        <v>369682.54338709678</v>
      </c>
      <c r="S63" s="63">
        <v>363558.29274193564</v>
      </c>
      <c r="T63" s="63">
        <v>346787.14935483882</v>
      </c>
      <c r="U63" s="63">
        <v>315579.39258064522</v>
      </c>
      <c r="V63" s="63">
        <v>289312.61258064525</v>
      </c>
      <c r="W63" s="63">
        <v>275466.42177419353</v>
      </c>
      <c r="X63" s="63">
        <v>271138.29983870959</v>
      </c>
      <c r="Y63" s="63">
        <v>255937.44919354835</v>
      </c>
      <c r="Z63" s="63">
        <v>231950.63258064515</v>
      </c>
      <c r="AA63" s="64">
        <v>215577.11919354831</v>
      </c>
      <c r="AB63" s="418">
        <v>6866495.2496774197</v>
      </c>
    </row>
    <row r="64" spans="2:30" x14ac:dyDescent="0.25">
      <c r="B64" s="19">
        <v>4</v>
      </c>
      <c r="C64" s="20">
        <v>2</v>
      </c>
      <c r="D64" s="62">
        <v>202466.02714285711</v>
      </c>
      <c r="E64" s="63">
        <v>197201.04964285716</v>
      </c>
      <c r="F64" s="63">
        <v>186069.25285714286</v>
      </c>
      <c r="G64" s="63">
        <v>190937.0410714286</v>
      </c>
      <c r="H64" s="63">
        <v>190219.98821428575</v>
      </c>
      <c r="I64" s="63">
        <v>194361.65607142859</v>
      </c>
      <c r="J64" s="63">
        <v>203695.34392857141</v>
      </c>
      <c r="K64" s="63">
        <v>210601.60749999998</v>
      </c>
      <c r="L64" s="63">
        <v>229358.12464285712</v>
      </c>
      <c r="M64" s="63">
        <v>244465.27035714284</v>
      </c>
      <c r="N64" s="63">
        <v>253544.02285714285</v>
      </c>
      <c r="O64" s="63">
        <v>257499.14785714285</v>
      </c>
      <c r="P64" s="63">
        <v>256829.65142857141</v>
      </c>
      <c r="Q64" s="63">
        <v>257068.0246428572</v>
      </c>
      <c r="R64" s="63">
        <v>256283.64821428576</v>
      </c>
      <c r="S64" s="63">
        <v>255233.16178571427</v>
      </c>
      <c r="T64" s="63">
        <v>250965.74535714291</v>
      </c>
      <c r="U64" s="63">
        <v>245676.11642857149</v>
      </c>
      <c r="V64" s="63">
        <v>237776.06392857144</v>
      </c>
      <c r="W64" s="63">
        <v>234319.465</v>
      </c>
      <c r="X64" s="63">
        <v>236560.20428571434</v>
      </c>
      <c r="Y64" s="63">
        <v>230670.1</v>
      </c>
      <c r="Z64" s="63">
        <v>216669.31142857141</v>
      </c>
      <c r="AA64" s="64">
        <v>205127.7089285714</v>
      </c>
      <c r="AB64" s="418">
        <v>5443597.7335714279</v>
      </c>
    </row>
    <row r="65" spans="2:28" x14ac:dyDescent="0.25">
      <c r="B65" s="19">
        <v>5</v>
      </c>
      <c r="C65" s="20">
        <v>1</v>
      </c>
      <c r="D65" s="62">
        <v>205309.0966176471</v>
      </c>
      <c r="E65" s="63">
        <v>199674.37838235291</v>
      </c>
      <c r="F65" s="63">
        <v>195656.52823529416</v>
      </c>
      <c r="G65" s="63">
        <v>193944.17455882352</v>
      </c>
      <c r="H65" s="63">
        <v>197187.32970588226</v>
      </c>
      <c r="I65" s="63">
        <v>212177.70632352945</v>
      </c>
      <c r="J65" s="63">
        <v>243274.08985294119</v>
      </c>
      <c r="K65" s="63">
        <v>289604.66926470608</v>
      </c>
      <c r="L65" s="63">
        <v>338375.85044117644</v>
      </c>
      <c r="M65" s="63">
        <v>360173.02882352931</v>
      </c>
      <c r="N65" s="63">
        <v>372884.48499999999</v>
      </c>
      <c r="O65" s="63">
        <v>377713.13970588241</v>
      </c>
      <c r="P65" s="63">
        <v>377541.64000000013</v>
      </c>
      <c r="Q65" s="63">
        <v>382805.55367647071</v>
      </c>
      <c r="R65" s="63">
        <v>381532.08264705894</v>
      </c>
      <c r="S65" s="63">
        <v>377218.83382352954</v>
      </c>
      <c r="T65" s="63">
        <v>361342.72411764704</v>
      </c>
      <c r="U65" s="63">
        <v>330060.47794117639</v>
      </c>
      <c r="V65" s="63">
        <v>302624.37926470587</v>
      </c>
      <c r="W65" s="63">
        <v>284706.9691176471</v>
      </c>
      <c r="X65" s="63">
        <v>271158.08617647056</v>
      </c>
      <c r="Y65" s="63">
        <v>262151.00014705886</v>
      </c>
      <c r="Z65" s="63">
        <v>236652.88455882354</v>
      </c>
      <c r="AA65" s="64">
        <v>218424.66926470585</v>
      </c>
      <c r="AB65" s="418">
        <v>6972193.7776470594</v>
      </c>
    </row>
    <row r="66" spans="2:28" x14ac:dyDescent="0.25">
      <c r="B66" s="19">
        <v>5</v>
      </c>
      <c r="C66" s="20">
        <v>2</v>
      </c>
      <c r="D66" s="62">
        <v>204654.87479999996</v>
      </c>
      <c r="E66" s="63">
        <v>198228.79119999998</v>
      </c>
      <c r="F66" s="63">
        <v>193387.87160000004</v>
      </c>
      <c r="G66" s="63">
        <v>189918.80120000005</v>
      </c>
      <c r="H66" s="63">
        <v>189907.07560000007</v>
      </c>
      <c r="I66" s="63">
        <v>193810.55799999996</v>
      </c>
      <c r="J66" s="63">
        <v>198938.86759999997</v>
      </c>
      <c r="K66" s="63">
        <v>212945.39759999997</v>
      </c>
      <c r="L66" s="63">
        <v>235031.79639999993</v>
      </c>
      <c r="M66" s="63">
        <v>251694.23120000001</v>
      </c>
      <c r="N66" s="63">
        <v>261841.59919999997</v>
      </c>
      <c r="O66" s="63">
        <v>266124.58520000003</v>
      </c>
      <c r="P66" s="63">
        <v>268484.85840000003</v>
      </c>
      <c r="Q66" s="63">
        <v>267555.44399999996</v>
      </c>
      <c r="R66" s="63">
        <v>268658.8824</v>
      </c>
      <c r="S66" s="63">
        <v>268438.4628000001</v>
      </c>
      <c r="T66" s="63">
        <v>265879.34040000004</v>
      </c>
      <c r="U66" s="63">
        <v>259814.37039999999</v>
      </c>
      <c r="V66" s="63">
        <v>250280.65240000002</v>
      </c>
      <c r="W66" s="63">
        <v>242214.25760000001</v>
      </c>
      <c r="X66" s="63">
        <v>235488.63239999997</v>
      </c>
      <c r="Y66" s="63">
        <v>236524.37199999994</v>
      </c>
      <c r="Z66" s="63">
        <v>221931.18199999994</v>
      </c>
      <c r="AA66" s="64">
        <v>208604.3512</v>
      </c>
      <c r="AB66" s="418">
        <v>5590359.2556000007</v>
      </c>
    </row>
    <row r="67" spans="2:28" x14ac:dyDescent="0.25">
      <c r="B67" s="19">
        <v>6</v>
      </c>
      <c r="C67" s="20">
        <v>1</v>
      </c>
      <c r="D67" s="62">
        <v>218549.81569230775</v>
      </c>
      <c r="E67" s="63">
        <v>210409.51892307689</v>
      </c>
      <c r="F67" s="63">
        <v>205179.64907692309</v>
      </c>
      <c r="G67" s="63">
        <v>203472.60307692311</v>
      </c>
      <c r="H67" s="63">
        <v>208360.6590769231</v>
      </c>
      <c r="I67" s="63">
        <v>219924.23723076933</v>
      </c>
      <c r="J67" s="63">
        <v>253717.26323076923</v>
      </c>
      <c r="K67" s="63">
        <v>301839.76553846145</v>
      </c>
      <c r="L67" s="63">
        <v>350095.05769230757</v>
      </c>
      <c r="M67" s="63">
        <v>375290.79123076925</v>
      </c>
      <c r="N67" s="63">
        <v>392001.07076923089</v>
      </c>
      <c r="O67" s="63">
        <v>402167.19630769244</v>
      </c>
      <c r="P67" s="63">
        <v>402922.94399999996</v>
      </c>
      <c r="Q67" s="63">
        <v>410396.80015384604</v>
      </c>
      <c r="R67" s="63">
        <v>413135.65999999986</v>
      </c>
      <c r="S67" s="63">
        <v>411871.45015384618</v>
      </c>
      <c r="T67" s="63">
        <v>399837.40476923081</v>
      </c>
      <c r="U67" s="63">
        <v>365125.67184615385</v>
      </c>
      <c r="V67" s="63">
        <v>333152.89030769235</v>
      </c>
      <c r="W67" s="63">
        <v>313736.83723076928</v>
      </c>
      <c r="X67" s="63">
        <v>295425.63323076925</v>
      </c>
      <c r="Y67" s="63">
        <v>284181.27261538466</v>
      </c>
      <c r="Z67" s="63">
        <v>259467.29692307694</v>
      </c>
      <c r="AA67" s="64">
        <v>236698.17230769229</v>
      </c>
      <c r="AB67" s="418">
        <v>7466959.661384616</v>
      </c>
    </row>
    <row r="68" spans="2:28" x14ac:dyDescent="0.25">
      <c r="B68" s="19">
        <v>6</v>
      </c>
      <c r="C68" s="20">
        <v>2</v>
      </c>
      <c r="D68" s="62">
        <v>215636.34239999999</v>
      </c>
      <c r="E68" s="63">
        <v>207149.60039999997</v>
      </c>
      <c r="F68" s="63">
        <v>199716.56559999994</v>
      </c>
      <c r="G68" s="63">
        <v>196166.60159999994</v>
      </c>
      <c r="H68" s="63">
        <v>196589.89559999999</v>
      </c>
      <c r="I68" s="63">
        <v>198125.58399999994</v>
      </c>
      <c r="J68" s="63">
        <v>203794.99280000001</v>
      </c>
      <c r="K68" s="63">
        <v>222833.89520000003</v>
      </c>
      <c r="L68" s="63">
        <v>248130.79280000002</v>
      </c>
      <c r="M68" s="63">
        <v>266786.826</v>
      </c>
      <c r="N68" s="63">
        <v>278952.41120000003</v>
      </c>
      <c r="O68" s="63">
        <v>285315.09759999998</v>
      </c>
      <c r="P68" s="63">
        <v>287572.25679999997</v>
      </c>
      <c r="Q68" s="63">
        <v>290077.36479999998</v>
      </c>
      <c r="R68" s="63">
        <v>292505.266</v>
      </c>
      <c r="S68" s="63">
        <v>293428.34400000004</v>
      </c>
      <c r="T68" s="63">
        <v>292943.06120000005</v>
      </c>
      <c r="U68" s="63">
        <v>285251.03040000005</v>
      </c>
      <c r="V68" s="63">
        <v>275051.02160000004</v>
      </c>
      <c r="W68" s="63">
        <v>265488.72680000006</v>
      </c>
      <c r="X68" s="63">
        <v>254352.32680000004</v>
      </c>
      <c r="Y68" s="63">
        <v>252490.51239999998</v>
      </c>
      <c r="Z68" s="63">
        <v>237907.81120000005</v>
      </c>
      <c r="AA68" s="64">
        <v>222313.07920000001</v>
      </c>
      <c r="AB68" s="418">
        <v>5968579.4063999997</v>
      </c>
    </row>
    <row r="69" spans="2:28" x14ac:dyDescent="0.25">
      <c r="B69" s="19">
        <v>7</v>
      </c>
      <c r="C69" s="20">
        <v>1</v>
      </c>
      <c r="D69" s="62">
        <v>244158.42859375005</v>
      </c>
      <c r="E69" s="63">
        <v>234613.27234375</v>
      </c>
      <c r="F69" s="63">
        <v>228131.82515624995</v>
      </c>
      <c r="G69" s="63">
        <v>225793.11125000002</v>
      </c>
      <c r="H69" s="63">
        <v>230420.08093749994</v>
      </c>
      <c r="I69" s="63">
        <v>244540.55328124994</v>
      </c>
      <c r="J69" s="63">
        <v>277200.17625000002</v>
      </c>
      <c r="K69" s="63">
        <v>324435.72546875</v>
      </c>
      <c r="L69" s="63">
        <v>371134.19203125016</v>
      </c>
      <c r="M69" s="63">
        <v>399019.07968750014</v>
      </c>
      <c r="N69" s="63">
        <v>415012.00062500004</v>
      </c>
      <c r="O69" s="63">
        <v>426586.98765624996</v>
      </c>
      <c r="P69" s="63">
        <v>430023.94250000006</v>
      </c>
      <c r="Q69" s="63">
        <v>437836.33421875018</v>
      </c>
      <c r="R69" s="63">
        <v>441542.67421875009</v>
      </c>
      <c r="S69" s="63">
        <v>440131.4253125001</v>
      </c>
      <c r="T69" s="63">
        <v>428993.37609375018</v>
      </c>
      <c r="U69" s="63">
        <v>396412.01296875003</v>
      </c>
      <c r="V69" s="63">
        <v>364229.44031249994</v>
      </c>
      <c r="W69" s="63">
        <v>345765.51953124988</v>
      </c>
      <c r="X69" s="63">
        <v>327003.42859374988</v>
      </c>
      <c r="Y69" s="63">
        <v>315715.17234375014</v>
      </c>
      <c r="Z69" s="63">
        <v>288680.30312499992</v>
      </c>
      <c r="AA69" s="64">
        <v>264830.1796875</v>
      </c>
      <c r="AB69" s="418">
        <v>8102209.2421875009</v>
      </c>
    </row>
    <row r="70" spans="2:28" x14ac:dyDescent="0.25">
      <c r="B70" s="19">
        <v>7</v>
      </c>
      <c r="C70" s="20">
        <v>2</v>
      </c>
      <c r="D70" s="62">
        <v>245970.52103448275</v>
      </c>
      <c r="E70" s="63">
        <v>234464.26586206901</v>
      </c>
      <c r="F70" s="63">
        <v>226793.59275862068</v>
      </c>
      <c r="G70" s="63">
        <v>222769.01551724132</v>
      </c>
      <c r="H70" s="63">
        <v>221969.54862068966</v>
      </c>
      <c r="I70" s="63">
        <v>225404.14241379313</v>
      </c>
      <c r="J70" s="63">
        <v>230488.90206896549</v>
      </c>
      <c r="K70" s="63">
        <v>248430.57068965517</v>
      </c>
      <c r="L70" s="63">
        <v>275128.99379310344</v>
      </c>
      <c r="M70" s="63">
        <v>295424.14896551723</v>
      </c>
      <c r="N70" s="63">
        <v>311539.76620689657</v>
      </c>
      <c r="O70" s="63">
        <v>320595.50586206897</v>
      </c>
      <c r="P70" s="63">
        <v>327114.21206896554</v>
      </c>
      <c r="Q70" s="63">
        <v>332375.04068965506</v>
      </c>
      <c r="R70" s="63">
        <v>334862.68137931032</v>
      </c>
      <c r="S70" s="63">
        <v>336065.88999999996</v>
      </c>
      <c r="T70" s="63">
        <v>336189.85172413796</v>
      </c>
      <c r="U70" s="63">
        <v>327846.1410344828</v>
      </c>
      <c r="V70" s="63">
        <v>316626.47103448276</v>
      </c>
      <c r="W70" s="63">
        <v>306164.98724137939</v>
      </c>
      <c r="X70" s="63">
        <v>294841.6196551724</v>
      </c>
      <c r="Y70" s="63">
        <v>292120.84655172413</v>
      </c>
      <c r="Z70" s="63">
        <v>272268.918275862</v>
      </c>
      <c r="AA70" s="64">
        <v>252635.10965517245</v>
      </c>
      <c r="AB70" s="418">
        <v>6788090.7431034474</v>
      </c>
    </row>
    <row r="71" spans="2:28" x14ac:dyDescent="0.25">
      <c r="B71" s="19">
        <v>8</v>
      </c>
      <c r="C71" s="20">
        <v>1</v>
      </c>
      <c r="D71" s="62">
        <v>232877.27275362317</v>
      </c>
      <c r="E71" s="63">
        <v>224845.78217391306</v>
      </c>
      <c r="F71" s="63">
        <v>219094.61956521735</v>
      </c>
      <c r="G71" s="63">
        <v>216844.6478260869</v>
      </c>
      <c r="H71" s="63">
        <v>220928.39101449269</v>
      </c>
      <c r="I71" s="63">
        <v>237181.88072463768</v>
      </c>
      <c r="J71" s="63">
        <v>273351.95072463766</v>
      </c>
      <c r="K71" s="63">
        <v>313096.13710144931</v>
      </c>
      <c r="L71" s="63">
        <v>359336.42260869563</v>
      </c>
      <c r="M71" s="63">
        <v>385321.25999999995</v>
      </c>
      <c r="N71" s="63">
        <v>400258.20362318854</v>
      </c>
      <c r="O71" s="63">
        <v>412075.94927536213</v>
      </c>
      <c r="P71" s="63">
        <v>416486.28855072468</v>
      </c>
      <c r="Q71" s="63">
        <v>424971.8088405797</v>
      </c>
      <c r="R71" s="63">
        <v>429652.18202898552</v>
      </c>
      <c r="S71" s="63">
        <v>429870.53652173933</v>
      </c>
      <c r="T71" s="63">
        <v>418694.03695652157</v>
      </c>
      <c r="U71" s="63">
        <v>383581.57304347836</v>
      </c>
      <c r="V71" s="63">
        <v>349171.11681159429</v>
      </c>
      <c r="W71" s="63">
        <v>328189.47072463785</v>
      </c>
      <c r="X71" s="63">
        <v>314452.4088405798</v>
      </c>
      <c r="Y71" s="63">
        <v>300576.67637681164</v>
      </c>
      <c r="Z71" s="63">
        <v>270566.09797101445</v>
      </c>
      <c r="AA71" s="64">
        <v>247655.44666666668</v>
      </c>
      <c r="AB71" s="418">
        <v>7809080.1607246371</v>
      </c>
    </row>
    <row r="72" spans="2:28" x14ac:dyDescent="0.25">
      <c r="B72" s="19">
        <v>8</v>
      </c>
      <c r="C72" s="20">
        <v>2</v>
      </c>
      <c r="D72" s="62">
        <v>229135.22791666666</v>
      </c>
      <c r="E72" s="63">
        <v>219971.49958333338</v>
      </c>
      <c r="F72" s="63">
        <v>213567.98958333337</v>
      </c>
      <c r="G72" s="63">
        <v>210452.76874999996</v>
      </c>
      <c r="H72" s="63">
        <v>208995.59666666665</v>
      </c>
      <c r="I72" s="63">
        <v>213428.90666666665</v>
      </c>
      <c r="J72" s="63">
        <v>223637.26208333333</v>
      </c>
      <c r="K72" s="63">
        <v>232704.12208333332</v>
      </c>
      <c r="L72" s="63">
        <v>256090.9329166667</v>
      </c>
      <c r="M72" s="63">
        <v>272749.87874999997</v>
      </c>
      <c r="N72" s="63">
        <v>286906.15833333338</v>
      </c>
      <c r="O72" s="63">
        <v>296913.8579166666</v>
      </c>
      <c r="P72" s="63">
        <v>302465.54749999999</v>
      </c>
      <c r="Q72" s="63">
        <v>307612.30833333329</v>
      </c>
      <c r="R72" s="63">
        <v>311202.57666666666</v>
      </c>
      <c r="S72" s="63">
        <v>313943.87625000003</v>
      </c>
      <c r="T72" s="63">
        <v>314444.0320833333</v>
      </c>
      <c r="U72" s="63">
        <v>306550.72291666665</v>
      </c>
      <c r="V72" s="63">
        <v>295578.61708333326</v>
      </c>
      <c r="W72" s="63">
        <v>285857.85833333334</v>
      </c>
      <c r="X72" s="63">
        <v>278606.90708333335</v>
      </c>
      <c r="Y72" s="63">
        <v>273378.27875000006</v>
      </c>
      <c r="Z72" s="63">
        <v>253046.5429166666</v>
      </c>
      <c r="AA72" s="64">
        <v>234696.51874999996</v>
      </c>
      <c r="AB72" s="418">
        <v>6341937.9879166661</v>
      </c>
    </row>
    <row r="73" spans="2:28" x14ac:dyDescent="0.25">
      <c r="B73" s="19">
        <v>9</v>
      </c>
      <c r="C73" s="20">
        <v>1</v>
      </c>
      <c r="D73" s="62">
        <v>211342.18904761903</v>
      </c>
      <c r="E73" s="63">
        <v>205058.73523809513</v>
      </c>
      <c r="F73" s="63">
        <v>200837.23777777774</v>
      </c>
      <c r="G73" s="63">
        <v>199957.38777777783</v>
      </c>
      <c r="H73" s="63">
        <v>203740.4392063492</v>
      </c>
      <c r="I73" s="63">
        <v>220036.60841269841</v>
      </c>
      <c r="J73" s="63">
        <v>258733.32746031747</v>
      </c>
      <c r="K73" s="63">
        <v>299227.89015873021</v>
      </c>
      <c r="L73" s="63">
        <v>339673.8622222222</v>
      </c>
      <c r="M73" s="63">
        <v>360645.14253968257</v>
      </c>
      <c r="N73" s="63">
        <v>373480.50031746028</v>
      </c>
      <c r="O73" s="63">
        <v>382325.46301587281</v>
      </c>
      <c r="P73" s="63">
        <v>383285.53317460319</v>
      </c>
      <c r="Q73" s="63">
        <v>388959.0587301589</v>
      </c>
      <c r="R73" s="63">
        <v>390522.76857142861</v>
      </c>
      <c r="S73" s="63">
        <v>386531.1796825396</v>
      </c>
      <c r="T73" s="63">
        <v>372676.87365079363</v>
      </c>
      <c r="U73" s="63">
        <v>339373.48888888879</v>
      </c>
      <c r="V73" s="63">
        <v>311253.75206349202</v>
      </c>
      <c r="W73" s="63">
        <v>300009.98412698426</v>
      </c>
      <c r="X73" s="63">
        <v>287587.26428571437</v>
      </c>
      <c r="Y73" s="63">
        <v>267848.82841269847</v>
      </c>
      <c r="Z73" s="63">
        <v>242331.05269841268</v>
      </c>
      <c r="AA73" s="64">
        <v>223198.10396825397</v>
      </c>
      <c r="AB73" s="418">
        <v>7148636.6714285724</v>
      </c>
    </row>
    <row r="74" spans="2:28" x14ac:dyDescent="0.25">
      <c r="B74" s="19">
        <v>9</v>
      </c>
      <c r="C74" s="20">
        <v>2</v>
      </c>
      <c r="D74" s="62">
        <v>210776.27777777775</v>
      </c>
      <c r="E74" s="63">
        <v>204391.43666666673</v>
      </c>
      <c r="F74" s="63">
        <v>199442.29888888894</v>
      </c>
      <c r="G74" s="63">
        <v>196314.50592592597</v>
      </c>
      <c r="H74" s="63">
        <v>195192.61074074073</v>
      </c>
      <c r="I74" s="63">
        <v>200128.56222222224</v>
      </c>
      <c r="J74" s="63">
        <v>215339.10555555555</v>
      </c>
      <c r="K74" s="63">
        <v>224375.93925925926</v>
      </c>
      <c r="L74" s="63">
        <v>238885.8096296296</v>
      </c>
      <c r="M74" s="63">
        <v>251472.32777777768</v>
      </c>
      <c r="N74" s="63">
        <v>263336.92851851846</v>
      </c>
      <c r="O74" s="63">
        <v>269396.39185185195</v>
      </c>
      <c r="P74" s="63">
        <v>272934.04074074078</v>
      </c>
      <c r="Q74" s="63">
        <v>273693.51814814814</v>
      </c>
      <c r="R74" s="63">
        <v>274130.39222222229</v>
      </c>
      <c r="S74" s="63">
        <v>274524.89074074075</v>
      </c>
      <c r="T74" s="63">
        <v>274276.39444444445</v>
      </c>
      <c r="U74" s="63">
        <v>268195.3448148148</v>
      </c>
      <c r="V74" s="63">
        <v>258797.39814814812</v>
      </c>
      <c r="W74" s="63">
        <v>255541.862962963</v>
      </c>
      <c r="X74" s="63">
        <v>251670.48</v>
      </c>
      <c r="Y74" s="63">
        <v>241625.89592592587</v>
      </c>
      <c r="Z74" s="63">
        <v>225712.03962962967</v>
      </c>
      <c r="AA74" s="64">
        <v>212666.12296296301</v>
      </c>
      <c r="AB74" s="418">
        <v>5752820.5755555565</v>
      </c>
    </row>
    <row r="75" spans="2:28" x14ac:dyDescent="0.25">
      <c r="B75" s="19">
        <v>10</v>
      </c>
      <c r="C75" s="20">
        <v>1</v>
      </c>
      <c r="D75" s="62">
        <v>204682.80348484853</v>
      </c>
      <c r="E75" s="63">
        <v>200478.95787878789</v>
      </c>
      <c r="F75" s="63">
        <v>195916.6178787878</v>
      </c>
      <c r="G75" s="63">
        <v>194710.81075757579</v>
      </c>
      <c r="H75" s="63">
        <v>198500.1521212121</v>
      </c>
      <c r="I75" s="63">
        <v>214366.59651515144</v>
      </c>
      <c r="J75" s="63">
        <v>254328.53348484851</v>
      </c>
      <c r="K75" s="63">
        <v>301116.83196969709</v>
      </c>
      <c r="L75" s="63">
        <v>339601.36681818182</v>
      </c>
      <c r="M75" s="63">
        <v>356263.83969696978</v>
      </c>
      <c r="N75" s="63">
        <v>364074.77348484861</v>
      </c>
      <c r="O75" s="63">
        <v>367479.81545454561</v>
      </c>
      <c r="P75" s="63">
        <v>363965.34242424241</v>
      </c>
      <c r="Q75" s="63">
        <v>366632.76984848478</v>
      </c>
      <c r="R75" s="63">
        <v>366089.87212121219</v>
      </c>
      <c r="S75" s="63">
        <v>359445.89727272722</v>
      </c>
      <c r="T75" s="63">
        <v>343126.52712121198</v>
      </c>
      <c r="U75" s="63">
        <v>312353.02969696972</v>
      </c>
      <c r="V75" s="63">
        <v>292923.71378787881</v>
      </c>
      <c r="W75" s="63">
        <v>284830.54257575754</v>
      </c>
      <c r="X75" s="63">
        <v>269892.47454545461</v>
      </c>
      <c r="Y75" s="63">
        <v>253484.30757575759</v>
      </c>
      <c r="Z75" s="63">
        <v>231048.05651515146</v>
      </c>
      <c r="AA75" s="64">
        <v>215184.64772727271</v>
      </c>
      <c r="AB75" s="418">
        <v>6850498.2807575762</v>
      </c>
    </row>
    <row r="76" spans="2:28" x14ac:dyDescent="0.25">
      <c r="B76" s="19">
        <v>10</v>
      </c>
      <c r="C76" s="20">
        <v>2</v>
      </c>
      <c r="D76" s="62">
        <v>203007.82222222225</v>
      </c>
      <c r="E76" s="63">
        <v>204462.21777777778</v>
      </c>
      <c r="F76" s="63">
        <v>193328.55888888886</v>
      </c>
      <c r="G76" s="63">
        <v>191248.62851851847</v>
      </c>
      <c r="H76" s="63">
        <v>190719.83444444445</v>
      </c>
      <c r="I76" s="63">
        <v>194489.57666666669</v>
      </c>
      <c r="J76" s="63">
        <v>209543.04333333336</v>
      </c>
      <c r="K76" s="63">
        <v>223345.80555555556</v>
      </c>
      <c r="L76" s="63">
        <v>232343.80222222224</v>
      </c>
      <c r="M76" s="63">
        <v>242242.44259259256</v>
      </c>
      <c r="N76" s="63">
        <v>251749.54333333333</v>
      </c>
      <c r="O76" s="63">
        <v>255629.46666666656</v>
      </c>
      <c r="P76" s="63">
        <v>256143.70777777774</v>
      </c>
      <c r="Q76" s="63">
        <v>256528.51148148146</v>
      </c>
      <c r="R76" s="63">
        <v>256307.23851851854</v>
      </c>
      <c r="S76" s="63">
        <v>255060.68888888895</v>
      </c>
      <c r="T76" s="63">
        <v>253848.32777777783</v>
      </c>
      <c r="U76" s="63">
        <v>247373.79814814814</v>
      </c>
      <c r="V76" s="63">
        <v>245915.18185185178</v>
      </c>
      <c r="W76" s="63">
        <v>245936.99148148153</v>
      </c>
      <c r="X76" s="63">
        <v>237771.43666666665</v>
      </c>
      <c r="Y76" s="63">
        <v>229659.43185185193</v>
      </c>
      <c r="Z76" s="63">
        <v>215612.48259259257</v>
      </c>
      <c r="AA76" s="64">
        <v>204264.60074074075</v>
      </c>
      <c r="AB76" s="418">
        <v>5496533.1400000006</v>
      </c>
    </row>
    <row r="77" spans="2:28" x14ac:dyDescent="0.25">
      <c r="B77" s="19">
        <v>11</v>
      </c>
      <c r="C77" s="20">
        <v>1</v>
      </c>
      <c r="D77" s="62">
        <v>212501.0646969697</v>
      </c>
      <c r="E77" s="63">
        <v>208698.95060606062</v>
      </c>
      <c r="F77" s="63">
        <v>205029.15151515152</v>
      </c>
      <c r="G77" s="63">
        <v>204753.24378787872</v>
      </c>
      <c r="H77" s="63">
        <v>209227.78833333336</v>
      </c>
      <c r="I77" s="63">
        <v>226993.38212121202</v>
      </c>
      <c r="J77" s="63">
        <v>261546.69121212116</v>
      </c>
      <c r="K77" s="63">
        <v>302274.74621212116</v>
      </c>
      <c r="L77" s="63">
        <v>334829.54439393943</v>
      </c>
      <c r="M77" s="63">
        <v>350053.02333333343</v>
      </c>
      <c r="N77" s="63">
        <v>357324.77121212118</v>
      </c>
      <c r="O77" s="63">
        <v>359004.64712121198</v>
      </c>
      <c r="P77" s="63">
        <v>355726.50181818189</v>
      </c>
      <c r="Q77" s="63">
        <v>354946.94469696959</v>
      </c>
      <c r="R77" s="63">
        <v>354022.81469696958</v>
      </c>
      <c r="S77" s="63">
        <v>347821.98530303029</v>
      </c>
      <c r="T77" s="63">
        <v>334362.47515151504</v>
      </c>
      <c r="U77" s="63">
        <v>317428.85636363644</v>
      </c>
      <c r="V77" s="63">
        <v>297409.55090909096</v>
      </c>
      <c r="W77" s="63">
        <v>285166.62803030299</v>
      </c>
      <c r="X77" s="63">
        <v>272973.93590909085</v>
      </c>
      <c r="Y77" s="63">
        <v>255903.84666666665</v>
      </c>
      <c r="Z77" s="63">
        <v>235166.50257575753</v>
      </c>
      <c r="AA77" s="64">
        <v>222512.03848484848</v>
      </c>
      <c r="AB77" s="418">
        <v>6865679.0851515131</v>
      </c>
    </row>
    <row r="78" spans="2:28" x14ac:dyDescent="0.25">
      <c r="B78" s="19">
        <v>11</v>
      </c>
      <c r="C78" s="20">
        <v>2</v>
      </c>
      <c r="D78" s="62">
        <v>206145.68208333335</v>
      </c>
      <c r="E78" s="63">
        <v>218331.52458333332</v>
      </c>
      <c r="F78" s="63">
        <v>197674.98125000007</v>
      </c>
      <c r="G78" s="63">
        <v>196699.95250000001</v>
      </c>
      <c r="H78" s="63">
        <v>196877.06208333335</v>
      </c>
      <c r="I78" s="63">
        <v>202973.31999999995</v>
      </c>
      <c r="J78" s="63">
        <v>217134.82500000004</v>
      </c>
      <c r="K78" s="63">
        <v>228743.52124999996</v>
      </c>
      <c r="L78" s="63">
        <v>236135.42083333337</v>
      </c>
      <c r="M78" s="63">
        <v>245666.63999999998</v>
      </c>
      <c r="N78" s="63">
        <v>254371.18749999997</v>
      </c>
      <c r="O78" s="63">
        <v>257880.08833333335</v>
      </c>
      <c r="P78" s="63">
        <v>259288.67499999996</v>
      </c>
      <c r="Q78" s="63">
        <v>256579.92416666661</v>
      </c>
      <c r="R78" s="63">
        <v>255408.81166666665</v>
      </c>
      <c r="S78" s="63">
        <v>253672.41250000001</v>
      </c>
      <c r="T78" s="63">
        <v>255605.13541666663</v>
      </c>
      <c r="U78" s="63">
        <v>260483.57666666669</v>
      </c>
      <c r="V78" s="63">
        <v>254636.70250000004</v>
      </c>
      <c r="W78" s="63">
        <v>248366.5625</v>
      </c>
      <c r="X78" s="63">
        <v>241938.89208333334</v>
      </c>
      <c r="Y78" s="63">
        <v>232221.90625</v>
      </c>
      <c r="Z78" s="63">
        <v>218768.56875000001</v>
      </c>
      <c r="AA78" s="64">
        <v>209492.89833333332</v>
      </c>
      <c r="AB78" s="418">
        <v>5605098.2712500002</v>
      </c>
    </row>
    <row r="79" spans="2:28" x14ac:dyDescent="0.25">
      <c r="B79" s="19">
        <v>12</v>
      </c>
      <c r="C79" s="20">
        <v>1</v>
      </c>
      <c r="D79" s="62">
        <v>234102.79921874998</v>
      </c>
      <c r="E79" s="63">
        <v>230012.71406250002</v>
      </c>
      <c r="F79" s="63">
        <v>226247.05765625002</v>
      </c>
      <c r="G79" s="63">
        <v>225032.7857812501</v>
      </c>
      <c r="H79" s="63">
        <v>229391.34437500002</v>
      </c>
      <c r="I79" s="63">
        <v>247200.22781250003</v>
      </c>
      <c r="J79" s="63">
        <v>282991.87984374992</v>
      </c>
      <c r="K79" s="63">
        <v>325444.14046875003</v>
      </c>
      <c r="L79" s="63">
        <v>357744.25984375004</v>
      </c>
      <c r="M79" s="63">
        <v>369757.26921875007</v>
      </c>
      <c r="N79" s="63">
        <v>374632.15140625002</v>
      </c>
      <c r="O79" s="63">
        <v>376754.68296874996</v>
      </c>
      <c r="P79" s="63">
        <v>371675.0728125</v>
      </c>
      <c r="Q79" s="63">
        <v>370640.60453124996</v>
      </c>
      <c r="R79" s="63">
        <v>369118.17921874992</v>
      </c>
      <c r="S79" s="63">
        <v>363212.73546874989</v>
      </c>
      <c r="T79" s="63">
        <v>355052.51328124997</v>
      </c>
      <c r="U79" s="63">
        <v>340276.09312500001</v>
      </c>
      <c r="V79" s="63">
        <v>316981.05734374997</v>
      </c>
      <c r="W79" s="63">
        <v>305619.2649999999</v>
      </c>
      <c r="X79" s="63">
        <v>293985.53406250005</v>
      </c>
      <c r="Y79" s="63">
        <v>276781.1120312498</v>
      </c>
      <c r="Z79" s="63">
        <v>258312.58078125003</v>
      </c>
      <c r="AA79" s="64">
        <v>245035.43593750001</v>
      </c>
      <c r="AB79" s="418">
        <v>7346001.4962499989</v>
      </c>
    </row>
    <row r="80" spans="2:28" x14ac:dyDescent="0.25">
      <c r="B80" s="21">
        <v>12</v>
      </c>
      <c r="C80" s="22">
        <v>2</v>
      </c>
      <c r="D80" s="65">
        <v>234186.21000000002</v>
      </c>
      <c r="E80" s="66">
        <v>229422.94413793107</v>
      </c>
      <c r="F80" s="66">
        <v>225365.6710344828</v>
      </c>
      <c r="G80" s="66">
        <v>222633.24</v>
      </c>
      <c r="H80" s="66">
        <v>224228.50137931036</v>
      </c>
      <c r="I80" s="66">
        <v>230332.72896551725</v>
      </c>
      <c r="J80" s="66">
        <v>244116.91862068971</v>
      </c>
      <c r="K80" s="66">
        <v>259107.66620689654</v>
      </c>
      <c r="L80" s="66">
        <v>266310.98586206895</v>
      </c>
      <c r="M80" s="66">
        <v>272300.88068965514</v>
      </c>
      <c r="N80" s="66">
        <v>279138.02241379319</v>
      </c>
      <c r="O80" s="66">
        <v>280566.44068965525</v>
      </c>
      <c r="P80" s="66">
        <v>279639.34655172413</v>
      </c>
      <c r="Q80" s="66">
        <v>276691.31</v>
      </c>
      <c r="R80" s="66">
        <v>273234.48310344835</v>
      </c>
      <c r="S80" s="66">
        <v>271406.57482758624</v>
      </c>
      <c r="T80" s="66">
        <v>276785.43413793098</v>
      </c>
      <c r="U80" s="66">
        <v>285685.26586206898</v>
      </c>
      <c r="V80" s="66">
        <v>278531.41241379309</v>
      </c>
      <c r="W80" s="66">
        <v>272729.63827586215</v>
      </c>
      <c r="X80" s="66">
        <v>266726.274137931</v>
      </c>
      <c r="Y80" s="66">
        <v>256708.01448275862</v>
      </c>
      <c r="Z80" s="66">
        <v>244549.8734482759</v>
      </c>
      <c r="AA80" s="67">
        <v>234859.33724137934</v>
      </c>
      <c r="AB80" s="418">
        <v>6185257.1744827591</v>
      </c>
    </row>
    <row r="82" spans="2:27" x14ac:dyDescent="0.25">
      <c r="B82" t="s">
        <v>743</v>
      </c>
    </row>
    <row r="83" spans="2:27" ht="60" x14ac:dyDescent="0.25">
      <c r="B83" s="40" t="s">
        <v>64</v>
      </c>
      <c r="C83" s="58" t="s">
        <v>65</v>
      </c>
      <c r="D83" s="34">
        <v>0</v>
      </c>
      <c r="E83" s="34">
        <v>1</v>
      </c>
      <c r="F83" s="34">
        <v>2</v>
      </c>
      <c r="G83" s="34">
        <v>3</v>
      </c>
      <c r="H83" s="34">
        <v>4</v>
      </c>
      <c r="I83" s="34">
        <v>5</v>
      </c>
      <c r="J83" s="34">
        <v>6</v>
      </c>
      <c r="K83" s="34">
        <v>7</v>
      </c>
      <c r="L83" s="34">
        <v>8</v>
      </c>
      <c r="M83" s="34">
        <v>9</v>
      </c>
      <c r="N83" s="34">
        <v>10</v>
      </c>
      <c r="O83" s="34">
        <v>11</v>
      </c>
      <c r="P83" s="34">
        <v>12</v>
      </c>
      <c r="Q83" s="34">
        <v>13</v>
      </c>
      <c r="R83" s="34">
        <v>14</v>
      </c>
      <c r="S83" s="34">
        <v>15</v>
      </c>
      <c r="T83" s="34">
        <v>16</v>
      </c>
      <c r="U83" s="34">
        <v>17</v>
      </c>
      <c r="V83" s="34">
        <v>18</v>
      </c>
      <c r="W83" s="34">
        <v>19</v>
      </c>
      <c r="X83" s="34">
        <v>20</v>
      </c>
      <c r="Y83" s="34">
        <v>21</v>
      </c>
      <c r="Z83" s="34">
        <v>22</v>
      </c>
      <c r="AA83" s="34">
        <v>23</v>
      </c>
    </row>
    <row r="84" spans="2:27" x14ac:dyDescent="0.25">
      <c r="B84" s="19">
        <v>1</v>
      </c>
      <c r="C84" s="20">
        <v>1</v>
      </c>
      <c r="D84" s="384">
        <v>0</v>
      </c>
      <c r="E84" s="386">
        <v>0</v>
      </c>
      <c r="F84" s="386">
        <v>0</v>
      </c>
      <c r="G84" s="386">
        <v>0</v>
      </c>
      <c r="H84" s="386">
        <v>0</v>
      </c>
      <c r="I84" s="386">
        <v>0</v>
      </c>
      <c r="J84" s="386">
        <v>0</v>
      </c>
      <c r="K84" s="386">
        <v>5.3821956521739138E-4</v>
      </c>
      <c r="L84" s="386">
        <v>7.3594662086956544E-2</v>
      </c>
      <c r="M84" s="386">
        <v>0.191789822</v>
      </c>
      <c r="N84" s="386">
        <v>0.26465947773913046</v>
      </c>
      <c r="O84" s="386">
        <v>0.28353914543478259</v>
      </c>
      <c r="P84" s="386">
        <v>0.29570623139130436</v>
      </c>
      <c r="Q84" s="386">
        <v>0.27741581352173916</v>
      </c>
      <c r="R84" s="386">
        <v>0.24666915478260873</v>
      </c>
      <c r="S84" s="386">
        <v>0.19897295639130433</v>
      </c>
      <c r="T84" s="386">
        <v>7.035006339130434E-2</v>
      </c>
      <c r="U84" s="386">
        <v>1.8326118695652172E-3</v>
      </c>
      <c r="V84" s="386">
        <v>0</v>
      </c>
      <c r="W84" s="386">
        <v>0</v>
      </c>
      <c r="X84" s="386">
        <v>0</v>
      </c>
      <c r="Y84" s="386">
        <v>0</v>
      </c>
      <c r="Z84" s="386">
        <v>0</v>
      </c>
      <c r="AA84" s="387">
        <v>0</v>
      </c>
    </row>
    <row r="85" spans="2:27" x14ac:dyDescent="0.25">
      <c r="B85" s="19">
        <v>1</v>
      </c>
      <c r="C85" s="20">
        <v>2</v>
      </c>
      <c r="D85" s="388">
        <v>0</v>
      </c>
      <c r="E85" s="385">
        <v>0</v>
      </c>
      <c r="F85" s="385">
        <v>0</v>
      </c>
      <c r="G85" s="385">
        <v>0</v>
      </c>
      <c r="H85" s="385">
        <v>0</v>
      </c>
      <c r="I85" s="385">
        <v>0</v>
      </c>
      <c r="J85" s="385">
        <v>0</v>
      </c>
      <c r="K85" s="385">
        <v>3.65250125E-4</v>
      </c>
      <c r="L85" s="385">
        <v>6.97727665E-2</v>
      </c>
      <c r="M85" s="385">
        <v>0.17986490450000001</v>
      </c>
      <c r="N85" s="385">
        <v>0.25551248162500001</v>
      </c>
      <c r="O85" s="385">
        <v>0.275057315375</v>
      </c>
      <c r="P85" s="385">
        <v>0.28720327012500002</v>
      </c>
      <c r="Q85" s="385">
        <v>0.28044189649999995</v>
      </c>
      <c r="R85" s="385">
        <v>0.23782664387500002</v>
      </c>
      <c r="S85" s="385">
        <v>0.19312618762499997</v>
      </c>
      <c r="T85" s="385">
        <v>6.9442525625000001E-2</v>
      </c>
      <c r="U85" s="385">
        <v>1.704786875E-3</v>
      </c>
      <c r="V85" s="385">
        <v>0</v>
      </c>
      <c r="W85" s="385">
        <v>0</v>
      </c>
      <c r="X85" s="385">
        <v>0</v>
      </c>
      <c r="Y85" s="385">
        <v>0</v>
      </c>
      <c r="Z85" s="385">
        <v>0</v>
      </c>
      <c r="AA85" s="389">
        <v>0</v>
      </c>
    </row>
    <row r="86" spans="2:27" x14ac:dyDescent="0.25">
      <c r="B86" s="19">
        <v>2</v>
      </c>
      <c r="C86" s="20">
        <v>1</v>
      </c>
      <c r="D86" s="388">
        <v>0</v>
      </c>
      <c r="E86" s="385">
        <v>0</v>
      </c>
      <c r="F86" s="385">
        <v>0</v>
      </c>
      <c r="G86" s="385">
        <v>0</v>
      </c>
      <c r="H86" s="385">
        <v>0</v>
      </c>
      <c r="I86" s="385">
        <v>0</v>
      </c>
      <c r="J86" s="385">
        <v>0</v>
      </c>
      <c r="K86" s="385">
        <v>1.7761311950000001E-2</v>
      </c>
      <c r="L86" s="385">
        <v>0.1393008349</v>
      </c>
      <c r="M86" s="385">
        <v>0.26563101900000002</v>
      </c>
      <c r="N86" s="385">
        <v>0.35740938289999996</v>
      </c>
      <c r="O86" s="385">
        <v>0.4004691963</v>
      </c>
      <c r="P86" s="385">
        <v>0.41653167744999997</v>
      </c>
      <c r="Q86" s="385">
        <v>0.37592701469999995</v>
      </c>
      <c r="R86" s="385">
        <v>0.33013602740000003</v>
      </c>
      <c r="S86" s="385">
        <v>0.26948568369999998</v>
      </c>
      <c r="T86" s="385">
        <v>0.17639197144999999</v>
      </c>
      <c r="U86" s="385">
        <v>3.34027561E-2</v>
      </c>
      <c r="V86" s="385">
        <v>5.3471700000000012E-5</v>
      </c>
      <c r="W86" s="385">
        <v>0</v>
      </c>
      <c r="X86" s="385">
        <v>0</v>
      </c>
      <c r="Y86" s="385">
        <v>0</v>
      </c>
      <c r="Z86" s="385">
        <v>0</v>
      </c>
      <c r="AA86" s="389">
        <v>0</v>
      </c>
    </row>
    <row r="87" spans="2:27" x14ac:dyDescent="0.25">
      <c r="B87" s="19">
        <v>2</v>
      </c>
      <c r="C87" s="20">
        <v>2</v>
      </c>
      <c r="D87" s="388">
        <v>0</v>
      </c>
      <c r="E87" s="385">
        <v>0</v>
      </c>
      <c r="F87" s="385">
        <v>0</v>
      </c>
      <c r="G87" s="385">
        <v>0</v>
      </c>
      <c r="H87" s="385">
        <v>0</v>
      </c>
      <c r="I87" s="385">
        <v>0</v>
      </c>
      <c r="J87" s="385">
        <v>0</v>
      </c>
      <c r="K87" s="385">
        <v>1.3689613624999999E-2</v>
      </c>
      <c r="L87" s="385">
        <v>0.12645670187499999</v>
      </c>
      <c r="M87" s="385">
        <v>0.25419413762499998</v>
      </c>
      <c r="N87" s="385">
        <v>0.34036350162499995</v>
      </c>
      <c r="O87" s="385">
        <v>0.38121027575000005</v>
      </c>
      <c r="P87" s="385">
        <v>0.39156878249999999</v>
      </c>
      <c r="Q87" s="385">
        <v>0.363936004875</v>
      </c>
      <c r="R87" s="385">
        <v>0.31918622725000001</v>
      </c>
      <c r="S87" s="385">
        <v>0.26787958424999997</v>
      </c>
      <c r="T87" s="385">
        <v>0.17568696849999998</v>
      </c>
      <c r="U87" s="385">
        <v>3.1468689500000001E-2</v>
      </c>
      <c r="V87" s="385">
        <v>4.4559750000000003E-5</v>
      </c>
      <c r="W87" s="385">
        <v>0</v>
      </c>
      <c r="X87" s="385">
        <v>0</v>
      </c>
      <c r="Y87" s="385">
        <v>0</v>
      </c>
      <c r="Z87" s="385">
        <v>0</v>
      </c>
      <c r="AA87" s="389">
        <v>0</v>
      </c>
    </row>
    <row r="88" spans="2:27" x14ac:dyDescent="0.25">
      <c r="B88" s="19">
        <v>3</v>
      </c>
      <c r="C88" s="20">
        <v>1</v>
      </c>
      <c r="D88" s="388">
        <v>0</v>
      </c>
      <c r="E88" s="385">
        <v>0</v>
      </c>
      <c r="F88" s="385">
        <v>0</v>
      </c>
      <c r="G88" s="385">
        <v>0</v>
      </c>
      <c r="H88" s="385">
        <v>0</v>
      </c>
      <c r="I88" s="385">
        <v>0</v>
      </c>
      <c r="J88" s="385">
        <v>4.7710303972727276E-3</v>
      </c>
      <c r="K88" s="385">
        <v>8.1195300636363626E-2</v>
      </c>
      <c r="L88" s="385">
        <v>0.21836248909090908</v>
      </c>
      <c r="M88" s="385">
        <v>0.35638707250000001</v>
      </c>
      <c r="N88" s="385">
        <v>0.45490189913636364</v>
      </c>
      <c r="O88" s="385">
        <v>0.49241452536363628</v>
      </c>
      <c r="P88" s="385">
        <v>0.50618416568181823</v>
      </c>
      <c r="Q88" s="385">
        <v>0.46685092122727273</v>
      </c>
      <c r="R88" s="385">
        <v>0.41619451840909094</v>
      </c>
      <c r="S88" s="385">
        <v>0.33541670100000004</v>
      </c>
      <c r="T88" s="385">
        <v>0.23547823422727274</v>
      </c>
      <c r="U88" s="385">
        <v>0.11266613277272727</v>
      </c>
      <c r="V88" s="385">
        <v>7.3086383636363642E-3</v>
      </c>
      <c r="W88" s="385">
        <v>0</v>
      </c>
      <c r="X88" s="385">
        <v>0</v>
      </c>
      <c r="Y88" s="385">
        <v>0</v>
      </c>
      <c r="Z88" s="385">
        <v>0</v>
      </c>
      <c r="AA88" s="389">
        <v>0</v>
      </c>
    </row>
    <row r="89" spans="2:27" x14ac:dyDescent="0.25">
      <c r="B89" s="19">
        <v>3</v>
      </c>
      <c r="C89" s="20">
        <v>2</v>
      </c>
      <c r="D89" s="388">
        <v>0</v>
      </c>
      <c r="E89" s="385">
        <v>0</v>
      </c>
      <c r="F89" s="385">
        <v>0</v>
      </c>
      <c r="G89" s="385">
        <v>0</v>
      </c>
      <c r="H89" s="385">
        <v>0</v>
      </c>
      <c r="I89" s="385">
        <v>7.4697111111111117E-7</v>
      </c>
      <c r="J89" s="385">
        <v>5.609326999999999E-3</v>
      </c>
      <c r="K89" s="385">
        <v>8.5381147222222217E-2</v>
      </c>
      <c r="L89" s="385">
        <v>0.22428701666666667</v>
      </c>
      <c r="M89" s="385">
        <v>0.36448172322222228</v>
      </c>
      <c r="N89" s="385">
        <v>0.46393839177777774</v>
      </c>
      <c r="O89" s="385">
        <v>0.50705732788888891</v>
      </c>
      <c r="P89" s="385">
        <v>0.5045527316666667</v>
      </c>
      <c r="Q89" s="385">
        <v>0.45809921877777782</v>
      </c>
      <c r="R89" s="385">
        <v>0.38800879488888884</v>
      </c>
      <c r="S89" s="385">
        <v>0.30440837655555558</v>
      </c>
      <c r="T89" s="385">
        <v>0.21483300566666666</v>
      </c>
      <c r="U89" s="385">
        <v>0.10318540622222222</v>
      </c>
      <c r="V89" s="385">
        <v>6.1653947777777773E-3</v>
      </c>
      <c r="W89" s="385">
        <v>0</v>
      </c>
      <c r="X89" s="385">
        <v>0</v>
      </c>
      <c r="Y89" s="385">
        <v>0</v>
      </c>
      <c r="Z89" s="385">
        <v>0</v>
      </c>
      <c r="AA89" s="389">
        <v>0</v>
      </c>
    </row>
    <row r="90" spans="2:27" x14ac:dyDescent="0.25">
      <c r="B90" s="19">
        <v>4</v>
      </c>
      <c r="C90" s="20">
        <v>1</v>
      </c>
      <c r="D90" s="388">
        <v>0</v>
      </c>
      <c r="E90" s="385">
        <v>0</v>
      </c>
      <c r="F90" s="385">
        <v>0</v>
      </c>
      <c r="G90" s="385">
        <v>0</v>
      </c>
      <c r="H90" s="385">
        <v>0</v>
      </c>
      <c r="I90" s="385">
        <v>3.8467382257142855E-3</v>
      </c>
      <c r="J90" s="385">
        <v>5.1252473476190469E-2</v>
      </c>
      <c r="K90" s="385">
        <v>0.1714962725714286</v>
      </c>
      <c r="L90" s="385">
        <v>0.32369156728571424</v>
      </c>
      <c r="M90" s="385">
        <v>0.45671386600000008</v>
      </c>
      <c r="N90" s="385">
        <v>0.54302021952380952</v>
      </c>
      <c r="O90" s="385">
        <v>0.5687390476190477</v>
      </c>
      <c r="P90" s="385">
        <v>0.57932333257142854</v>
      </c>
      <c r="Q90" s="385">
        <v>0.54014911676190469</v>
      </c>
      <c r="R90" s="385">
        <v>0.47921834452380951</v>
      </c>
      <c r="S90" s="385">
        <v>0.38417727042857142</v>
      </c>
      <c r="T90" s="385">
        <v>0.27941794204761905</v>
      </c>
      <c r="U90" s="385">
        <v>0.15188467366666666</v>
      </c>
      <c r="V90" s="385">
        <v>4.1345167523809519E-2</v>
      </c>
      <c r="W90" s="385">
        <v>1.4469662380952382E-3</v>
      </c>
      <c r="X90" s="385">
        <v>0</v>
      </c>
      <c r="Y90" s="385">
        <v>0</v>
      </c>
      <c r="Z90" s="385">
        <v>0</v>
      </c>
      <c r="AA90" s="389">
        <v>0</v>
      </c>
    </row>
    <row r="91" spans="2:27" x14ac:dyDescent="0.25">
      <c r="B91" s="19">
        <v>4</v>
      </c>
      <c r="C91" s="20">
        <v>2</v>
      </c>
      <c r="D91" s="388">
        <v>0</v>
      </c>
      <c r="E91" s="385">
        <v>0</v>
      </c>
      <c r="F91" s="385">
        <v>0</v>
      </c>
      <c r="G91" s="385">
        <v>0</v>
      </c>
      <c r="H91" s="385">
        <v>0</v>
      </c>
      <c r="I91" s="385">
        <v>3.7727776666666665E-3</v>
      </c>
      <c r="J91" s="385">
        <v>4.9275031999999996E-2</v>
      </c>
      <c r="K91" s="385">
        <v>0.16021117122222223</v>
      </c>
      <c r="L91" s="385">
        <v>0.29916999388888887</v>
      </c>
      <c r="M91" s="385">
        <v>0.42517362144444443</v>
      </c>
      <c r="N91" s="385">
        <v>0.510983874</v>
      </c>
      <c r="O91" s="385">
        <v>0.53921211922222223</v>
      </c>
      <c r="P91" s="385">
        <v>0.54977695199999999</v>
      </c>
      <c r="Q91" s="385">
        <v>0.52641702366666676</v>
      </c>
      <c r="R91" s="385">
        <v>0.4619484656666667</v>
      </c>
      <c r="S91" s="385">
        <v>0.36527683399999999</v>
      </c>
      <c r="T91" s="385">
        <v>0.26650582688888885</v>
      </c>
      <c r="U91" s="385">
        <v>0.14621526722222222</v>
      </c>
      <c r="V91" s="385">
        <v>4.2136896333333333E-2</v>
      </c>
      <c r="W91" s="385">
        <v>1.4757805555555554E-3</v>
      </c>
      <c r="X91" s="385">
        <v>0</v>
      </c>
      <c r="Y91" s="385">
        <v>0</v>
      </c>
      <c r="Z91" s="385">
        <v>0</v>
      </c>
      <c r="AA91" s="389">
        <v>0</v>
      </c>
    </row>
    <row r="92" spans="2:27" x14ac:dyDescent="0.25">
      <c r="B92" s="19">
        <v>5</v>
      </c>
      <c r="C92" s="20">
        <v>1</v>
      </c>
      <c r="D92" s="388">
        <v>0</v>
      </c>
      <c r="E92" s="385">
        <v>0</v>
      </c>
      <c r="F92" s="385">
        <v>0</v>
      </c>
      <c r="G92" s="385">
        <v>0</v>
      </c>
      <c r="H92" s="385">
        <v>1.6750336086956525E-3</v>
      </c>
      <c r="I92" s="385">
        <v>3.081493508695652E-2</v>
      </c>
      <c r="J92" s="385">
        <v>9.8163247826086972E-2</v>
      </c>
      <c r="K92" s="385">
        <v>0.22748843578260863</v>
      </c>
      <c r="L92" s="385">
        <v>0.3675219795217391</v>
      </c>
      <c r="M92" s="385">
        <v>0.47818785660869578</v>
      </c>
      <c r="N92" s="385">
        <v>0.54869571095652181</v>
      </c>
      <c r="O92" s="385">
        <v>0.56575801752173915</v>
      </c>
      <c r="P92" s="385">
        <v>0.56320160395652163</v>
      </c>
      <c r="Q92" s="385">
        <v>0.53842066000000022</v>
      </c>
      <c r="R92" s="385">
        <v>0.47661049221739127</v>
      </c>
      <c r="S92" s="385">
        <v>0.38973283878260878</v>
      </c>
      <c r="T92" s="385">
        <v>0.29286748669565216</v>
      </c>
      <c r="U92" s="385">
        <v>0.17636790652173917</v>
      </c>
      <c r="V92" s="385">
        <v>7.6222817304347823E-2</v>
      </c>
      <c r="W92" s="385">
        <v>1.5363733347826085E-2</v>
      </c>
      <c r="X92" s="385">
        <v>4.6497130434782616E-5</v>
      </c>
      <c r="Y92" s="385">
        <v>0</v>
      </c>
      <c r="Z92" s="385">
        <v>0</v>
      </c>
      <c r="AA92" s="389">
        <v>0</v>
      </c>
    </row>
    <row r="93" spans="2:27" x14ac:dyDescent="0.25">
      <c r="B93" s="19">
        <v>5</v>
      </c>
      <c r="C93" s="20">
        <v>2</v>
      </c>
      <c r="D93" s="388">
        <v>0</v>
      </c>
      <c r="E93" s="385">
        <v>0</v>
      </c>
      <c r="F93" s="385">
        <v>0</v>
      </c>
      <c r="G93" s="385">
        <v>0</v>
      </c>
      <c r="H93" s="385">
        <v>1.4886423124999999E-3</v>
      </c>
      <c r="I93" s="385">
        <v>3.2217683375E-2</v>
      </c>
      <c r="J93" s="385">
        <v>0.10133866925</v>
      </c>
      <c r="K93" s="385">
        <v>0.23775754225000001</v>
      </c>
      <c r="L93" s="385">
        <v>0.38847103075</v>
      </c>
      <c r="M93" s="385">
        <v>0.51127593049999998</v>
      </c>
      <c r="N93" s="385">
        <v>0.59046376824999991</v>
      </c>
      <c r="O93" s="385">
        <v>0.61775905362500005</v>
      </c>
      <c r="P93" s="385">
        <v>0.60524952949999999</v>
      </c>
      <c r="Q93" s="385">
        <v>0.55927508487500011</v>
      </c>
      <c r="R93" s="385">
        <v>0.49937851362500002</v>
      </c>
      <c r="S93" s="385">
        <v>0.40809662687499998</v>
      </c>
      <c r="T93" s="385">
        <v>0.30373796625000005</v>
      </c>
      <c r="U93" s="385">
        <v>0.17760151662499998</v>
      </c>
      <c r="V93" s="385">
        <v>7.7140091625000004E-2</v>
      </c>
      <c r="W93" s="385">
        <v>1.6313941999999998E-2</v>
      </c>
      <c r="X93" s="385">
        <v>4.4559750000000003E-5</v>
      </c>
      <c r="Y93" s="385">
        <v>0</v>
      </c>
      <c r="Z93" s="385">
        <v>0</v>
      </c>
      <c r="AA93" s="389">
        <v>0</v>
      </c>
    </row>
    <row r="94" spans="2:27" x14ac:dyDescent="0.25">
      <c r="B94" s="19">
        <v>6</v>
      </c>
      <c r="C94" s="20">
        <v>1</v>
      </c>
      <c r="D94" s="388">
        <v>0</v>
      </c>
      <c r="E94" s="385">
        <v>0</v>
      </c>
      <c r="F94" s="385">
        <v>0</v>
      </c>
      <c r="G94" s="385">
        <v>0</v>
      </c>
      <c r="H94" s="385">
        <v>4.7879935714285711E-3</v>
      </c>
      <c r="I94" s="385">
        <v>4.6295609047619049E-2</v>
      </c>
      <c r="J94" s="385">
        <v>0.11369291819047619</v>
      </c>
      <c r="K94" s="385">
        <v>0.24189406595238094</v>
      </c>
      <c r="L94" s="385">
        <v>0.38497193357142867</v>
      </c>
      <c r="M94" s="385">
        <v>0.49733849071428582</v>
      </c>
      <c r="N94" s="385">
        <v>0.56827038123809515</v>
      </c>
      <c r="O94" s="385">
        <v>0.60600123742857137</v>
      </c>
      <c r="P94" s="385">
        <v>0.60118333371428589</v>
      </c>
      <c r="Q94" s="385">
        <v>0.573056987095238</v>
      </c>
      <c r="R94" s="385">
        <v>0.50568440766666656</v>
      </c>
      <c r="S94" s="385">
        <v>0.41585459947619041</v>
      </c>
      <c r="T94" s="385">
        <v>0.32207863590476182</v>
      </c>
      <c r="U94" s="385">
        <v>0.20282599776190482</v>
      </c>
      <c r="V94" s="385">
        <v>9.6834392523809529E-2</v>
      </c>
      <c r="W94" s="385">
        <v>3.4269055619047618E-2</v>
      </c>
      <c r="X94" s="385">
        <v>1.5737353333333335E-3</v>
      </c>
      <c r="Y94" s="385">
        <v>0</v>
      </c>
      <c r="Z94" s="385">
        <v>0</v>
      </c>
      <c r="AA94" s="389">
        <v>0</v>
      </c>
    </row>
    <row r="95" spans="2:27" x14ac:dyDescent="0.25">
      <c r="B95" s="19">
        <v>6</v>
      </c>
      <c r="C95" s="20">
        <v>2</v>
      </c>
      <c r="D95" s="388">
        <v>0</v>
      </c>
      <c r="E95" s="385">
        <v>0</v>
      </c>
      <c r="F95" s="385">
        <v>0</v>
      </c>
      <c r="G95" s="385">
        <v>0</v>
      </c>
      <c r="H95" s="385">
        <v>4.3448871111111112E-3</v>
      </c>
      <c r="I95" s="385">
        <v>4.2895818888888888E-2</v>
      </c>
      <c r="J95" s="385">
        <v>0.10734270499999998</v>
      </c>
      <c r="K95" s="385">
        <v>0.22949497522222226</v>
      </c>
      <c r="L95" s="385">
        <v>0.36082100855555549</v>
      </c>
      <c r="M95" s="385">
        <v>0.4656355427777778</v>
      </c>
      <c r="N95" s="385">
        <v>0.54338593077777775</v>
      </c>
      <c r="O95" s="385">
        <v>0.57811627099999996</v>
      </c>
      <c r="P95" s="385">
        <v>0.57620946622222224</v>
      </c>
      <c r="Q95" s="385">
        <v>0.53745867288888893</v>
      </c>
      <c r="R95" s="385">
        <v>0.47527587822222217</v>
      </c>
      <c r="S95" s="385">
        <v>0.40023364777777776</v>
      </c>
      <c r="T95" s="385">
        <v>0.30614747677777782</v>
      </c>
      <c r="U95" s="385">
        <v>0.19310243933333332</v>
      </c>
      <c r="V95" s="385">
        <v>9.191855411111112E-2</v>
      </c>
      <c r="W95" s="385">
        <v>3.2458147555555553E-2</v>
      </c>
      <c r="X95" s="385">
        <v>1.2381284444444446E-3</v>
      </c>
      <c r="Y95" s="385">
        <v>0</v>
      </c>
      <c r="Z95" s="385">
        <v>0</v>
      </c>
      <c r="AA95" s="389">
        <v>0</v>
      </c>
    </row>
    <row r="96" spans="2:27" x14ac:dyDescent="0.25">
      <c r="B96" s="19">
        <v>7</v>
      </c>
      <c r="C96" s="20">
        <v>1</v>
      </c>
      <c r="D96" s="388">
        <v>0</v>
      </c>
      <c r="E96" s="385">
        <v>0</v>
      </c>
      <c r="F96" s="385">
        <v>0</v>
      </c>
      <c r="G96" s="385">
        <v>0</v>
      </c>
      <c r="H96" s="385">
        <v>1.8515731463636365E-3</v>
      </c>
      <c r="I96" s="385">
        <v>3.7180946318181828E-2</v>
      </c>
      <c r="J96" s="385">
        <v>0.10201991386363635</v>
      </c>
      <c r="K96" s="385">
        <v>0.23586360490909089</v>
      </c>
      <c r="L96" s="385">
        <v>0.38763196931818183</v>
      </c>
      <c r="M96" s="385">
        <v>0.51725908131818177</v>
      </c>
      <c r="N96" s="385">
        <v>0.60587765059090926</v>
      </c>
      <c r="O96" s="385">
        <v>0.64581124409090906</v>
      </c>
      <c r="P96" s="385">
        <v>0.6390771050909092</v>
      </c>
      <c r="Q96" s="385">
        <v>0.60301936822727287</v>
      </c>
      <c r="R96" s="385">
        <v>0.52894635127272727</v>
      </c>
      <c r="S96" s="385">
        <v>0.4396823722272728</v>
      </c>
      <c r="T96" s="385">
        <v>0.33482450968181826</v>
      </c>
      <c r="U96" s="385">
        <v>0.20896851981818179</v>
      </c>
      <c r="V96" s="385">
        <v>9.5398540909090945E-2</v>
      </c>
      <c r="W96" s="385">
        <v>2.8047863681818174E-2</v>
      </c>
      <c r="X96" s="385">
        <v>9.1802413636363667E-4</v>
      </c>
      <c r="Y96" s="385">
        <v>0</v>
      </c>
      <c r="Z96" s="385">
        <v>0</v>
      </c>
      <c r="AA96" s="389">
        <v>0</v>
      </c>
    </row>
    <row r="97" spans="2:27" x14ac:dyDescent="0.25">
      <c r="B97" s="19">
        <v>7</v>
      </c>
      <c r="C97" s="20">
        <v>2</v>
      </c>
      <c r="D97" s="388">
        <v>0</v>
      </c>
      <c r="E97" s="385">
        <v>0</v>
      </c>
      <c r="F97" s="385">
        <v>0</v>
      </c>
      <c r="G97" s="385">
        <v>0</v>
      </c>
      <c r="H97" s="385">
        <v>1.8633926088888887E-3</v>
      </c>
      <c r="I97" s="385">
        <v>3.9341513111111101E-2</v>
      </c>
      <c r="J97" s="385">
        <v>0.10623784633333333</v>
      </c>
      <c r="K97" s="385">
        <v>0.24413653866666665</v>
      </c>
      <c r="L97" s="385">
        <v>0.39916803011111113</v>
      </c>
      <c r="M97" s="385">
        <v>0.5305266712222223</v>
      </c>
      <c r="N97" s="385">
        <v>0.62520369711111112</v>
      </c>
      <c r="O97" s="385">
        <v>0.67019422533333339</v>
      </c>
      <c r="P97" s="385">
        <v>0.68153820877777782</v>
      </c>
      <c r="Q97" s="385">
        <v>0.6483890269999999</v>
      </c>
      <c r="R97" s="385">
        <v>0.57783919644444437</v>
      </c>
      <c r="S97" s="385">
        <v>0.47483656233333327</v>
      </c>
      <c r="T97" s="385">
        <v>0.35061553488888886</v>
      </c>
      <c r="U97" s="385">
        <v>0.21374373944444447</v>
      </c>
      <c r="V97" s="385">
        <v>9.6447005222222215E-2</v>
      </c>
      <c r="W97" s="385">
        <v>2.8419433555555554E-2</v>
      </c>
      <c r="X97" s="385">
        <v>8.0788722222222226E-4</v>
      </c>
      <c r="Y97" s="385">
        <v>0</v>
      </c>
      <c r="Z97" s="385">
        <v>0</v>
      </c>
      <c r="AA97" s="389">
        <v>0</v>
      </c>
    </row>
    <row r="98" spans="2:27" x14ac:dyDescent="0.25">
      <c r="B98" s="19">
        <v>8</v>
      </c>
      <c r="C98" s="20">
        <v>1</v>
      </c>
      <c r="D98" s="388">
        <v>0</v>
      </c>
      <c r="E98" s="385">
        <v>0</v>
      </c>
      <c r="F98" s="385">
        <v>0</v>
      </c>
      <c r="G98" s="385">
        <v>0</v>
      </c>
      <c r="H98" s="385">
        <v>2.9229304347826091E-7</v>
      </c>
      <c r="I98" s="385">
        <v>6.821828217391304E-3</v>
      </c>
      <c r="J98" s="385">
        <v>6.6837807565217386E-2</v>
      </c>
      <c r="K98" s="385">
        <v>0.19674870652173909</v>
      </c>
      <c r="L98" s="385">
        <v>0.35046760086956519</v>
      </c>
      <c r="M98" s="385">
        <v>0.48358118308695663</v>
      </c>
      <c r="N98" s="385">
        <v>0.58081482543478258</v>
      </c>
      <c r="O98" s="385">
        <v>0.61699568665217397</v>
      </c>
      <c r="P98" s="385">
        <v>0.61412918443478259</v>
      </c>
      <c r="Q98" s="385">
        <v>0.57998297178260871</v>
      </c>
      <c r="R98" s="385">
        <v>0.50580565834782598</v>
      </c>
      <c r="S98" s="385">
        <v>0.4068955528695653</v>
      </c>
      <c r="T98" s="385">
        <v>0.29275507978260867</v>
      </c>
      <c r="U98" s="385">
        <v>0.16219228178260869</v>
      </c>
      <c r="V98" s="385">
        <v>5.2458611652173921E-2</v>
      </c>
      <c r="W98" s="385">
        <v>4.855958260869566E-3</v>
      </c>
      <c r="X98" s="385">
        <v>0</v>
      </c>
      <c r="Y98" s="385">
        <v>0</v>
      </c>
      <c r="Z98" s="385">
        <v>0</v>
      </c>
      <c r="AA98" s="389">
        <v>0</v>
      </c>
    </row>
    <row r="99" spans="2:27" x14ac:dyDescent="0.25">
      <c r="B99" s="19">
        <v>8</v>
      </c>
      <c r="C99" s="20">
        <v>2</v>
      </c>
      <c r="D99" s="388">
        <v>0</v>
      </c>
      <c r="E99" s="385">
        <v>0</v>
      </c>
      <c r="F99" s="385">
        <v>0</v>
      </c>
      <c r="G99" s="385">
        <v>0</v>
      </c>
      <c r="H99" s="385">
        <v>0</v>
      </c>
      <c r="I99" s="385">
        <v>7.724447875000001E-3</v>
      </c>
      <c r="J99" s="385">
        <v>6.9343010499999996E-2</v>
      </c>
      <c r="K99" s="385">
        <v>0.200619465</v>
      </c>
      <c r="L99" s="385">
        <v>0.35695462699999997</v>
      </c>
      <c r="M99" s="385">
        <v>0.48995662137500007</v>
      </c>
      <c r="N99" s="385">
        <v>0.58886232087500001</v>
      </c>
      <c r="O99" s="385">
        <v>0.62738337524999999</v>
      </c>
      <c r="P99" s="385">
        <v>0.63730116399999992</v>
      </c>
      <c r="Q99" s="385">
        <v>0.60665466262500001</v>
      </c>
      <c r="R99" s="385">
        <v>0.54279658737500003</v>
      </c>
      <c r="S99" s="385">
        <v>0.44737969025000002</v>
      </c>
      <c r="T99" s="385">
        <v>0.32824001975</v>
      </c>
      <c r="U99" s="385">
        <v>0.18333672649999999</v>
      </c>
      <c r="V99" s="385">
        <v>5.9612332250000004E-2</v>
      </c>
      <c r="W99" s="385">
        <v>6.0471142500000009E-3</v>
      </c>
      <c r="X99" s="385">
        <v>0</v>
      </c>
      <c r="Y99" s="385">
        <v>0</v>
      </c>
      <c r="Z99" s="385">
        <v>0</v>
      </c>
      <c r="AA99" s="389">
        <v>0</v>
      </c>
    </row>
    <row r="100" spans="2:27" x14ac:dyDescent="0.25">
      <c r="B100" s="19">
        <v>9</v>
      </c>
      <c r="C100" s="20">
        <v>1</v>
      </c>
      <c r="D100" s="388">
        <v>0</v>
      </c>
      <c r="E100" s="385">
        <v>0</v>
      </c>
      <c r="F100" s="385">
        <v>0</v>
      </c>
      <c r="G100" s="385">
        <v>0</v>
      </c>
      <c r="H100" s="385">
        <v>0</v>
      </c>
      <c r="I100" s="385">
        <v>1.55482237E-4</v>
      </c>
      <c r="J100" s="385">
        <v>2.4077393499999999E-2</v>
      </c>
      <c r="K100" s="385">
        <v>0.14255569729999998</v>
      </c>
      <c r="L100" s="385">
        <v>0.29075228070000003</v>
      </c>
      <c r="M100" s="385">
        <v>0.42516720454999996</v>
      </c>
      <c r="N100" s="385">
        <v>0.51602674405000004</v>
      </c>
      <c r="O100" s="385">
        <v>0.56066407109999994</v>
      </c>
      <c r="P100" s="385">
        <v>0.57097672279999989</v>
      </c>
      <c r="Q100" s="385">
        <v>0.5339823252</v>
      </c>
      <c r="R100" s="385">
        <v>0.46584863860000009</v>
      </c>
      <c r="S100" s="385">
        <v>0.36254009030000001</v>
      </c>
      <c r="T100" s="385">
        <v>0.22927394625000003</v>
      </c>
      <c r="U100" s="385">
        <v>8.6725071449999983E-2</v>
      </c>
      <c r="V100" s="385">
        <v>6.7512365499999959E-3</v>
      </c>
      <c r="W100" s="385">
        <v>0</v>
      </c>
      <c r="X100" s="385">
        <v>0</v>
      </c>
      <c r="Y100" s="385">
        <v>0</v>
      </c>
      <c r="Z100" s="385">
        <v>0</v>
      </c>
      <c r="AA100" s="389">
        <v>0</v>
      </c>
    </row>
    <row r="101" spans="2:27" x14ac:dyDescent="0.25">
      <c r="B101" s="19">
        <v>9</v>
      </c>
      <c r="C101" s="20">
        <v>2</v>
      </c>
      <c r="D101" s="388">
        <v>0</v>
      </c>
      <c r="E101" s="385">
        <v>0</v>
      </c>
      <c r="F101" s="385">
        <v>0</v>
      </c>
      <c r="G101" s="385">
        <v>0</v>
      </c>
      <c r="H101" s="385">
        <v>0</v>
      </c>
      <c r="I101" s="385">
        <v>2.962339E-4</v>
      </c>
      <c r="J101" s="385">
        <v>2.6586121800000008E-2</v>
      </c>
      <c r="K101" s="385">
        <v>0.14447091750000002</v>
      </c>
      <c r="L101" s="385">
        <v>0.29890201079999995</v>
      </c>
      <c r="M101" s="385">
        <v>0.43142380620000004</v>
      </c>
      <c r="N101" s="385">
        <v>0.5178537245999999</v>
      </c>
      <c r="O101" s="385">
        <v>0.56233372530000003</v>
      </c>
      <c r="P101" s="385">
        <v>0.56435489819999995</v>
      </c>
      <c r="Q101" s="385">
        <v>0.5215488786000001</v>
      </c>
      <c r="R101" s="385">
        <v>0.44978837250000003</v>
      </c>
      <c r="S101" s="385">
        <v>0.34572110499999997</v>
      </c>
      <c r="T101" s="385">
        <v>0.2157180071</v>
      </c>
      <c r="U101" s="385">
        <v>8.3776060900000004E-2</v>
      </c>
      <c r="V101" s="385">
        <v>7.8490977999999996E-3</v>
      </c>
      <c r="W101" s="385">
        <v>0</v>
      </c>
      <c r="X101" s="385">
        <v>0</v>
      </c>
      <c r="Y101" s="385">
        <v>0</v>
      </c>
      <c r="Z101" s="385">
        <v>0</v>
      </c>
      <c r="AA101" s="389">
        <v>0</v>
      </c>
    </row>
    <row r="102" spans="2:27" x14ac:dyDescent="0.25">
      <c r="B102" s="19">
        <v>10</v>
      </c>
      <c r="C102" s="20">
        <v>1</v>
      </c>
      <c r="D102" s="388">
        <v>0</v>
      </c>
      <c r="E102" s="385">
        <v>0</v>
      </c>
      <c r="F102" s="385">
        <v>0</v>
      </c>
      <c r="G102" s="385">
        <v>0</v>
      </c>
      <c r="H102" s="385">
        <v>0</v>
      </c>
      <c r="I102" s="385">
        <v>0</v>
      </c>
      <c r="J102" s="385">
        <v>3.2650055217391311E-3</v>
      </c>
      <c r="K102" s="385">
        <v>8.096984608695651E-2</v>
      </c>
      <c r="L102" s="385">
        <v>0.21553307899999999</v>
      </c>
      <c r="M102" s="385">
        <v>0.33988422673913049</v>
      </c>
      <c r="N102" s="385">
        <v>0.42345809356521735</v>
      </c>
      <c r="O102" s="385">
        <v>0.46016518656521727</v>
      </c>
      <c r="P102" s="385">
        <v>0.46200737026086947</v>
      </c>
      <c r="Q102" s="385">
        <v>0.41063290121739138</v>
      </c>
      <c r="R102" s="385">
        <v>0.35203347252173917</v>
      </c>
      <c r="S102" s="385">
        <v>0.24418209173913041</v>
      </c>
      <c r="T102" s="385">
        <v>0.10781188152173914</v>
      </c>
      <c r="U102" s="385">
        <v>1.2323244217391305E-2</v>
      </c>
      <c r="V102" s="385">
        <v>0</v>
      </c>
      <c r="W102" s="385">
        <v>0</v>
      </c>
      <c r="X102" s="385">
        <v>0</v>
      </c>
      <c r="Y102" s="385">
        <v>0</v>
      </c>
      <c r="Z102" s="385">
        <v>0</v>
      </c>
      <c r="AA102" s="389">
        <v>0</v>
      </c>
    </row>
    <row r="103" spans="2:27" x14ac:dyDescent="0.25">
      <c r="B103" s="19">
        <v>10</v>
      </c>
      <c r="C103" s="20">
        <v>2</v>
      </c>
      <c r="D103" s="388">
        <v>0</v>
      </c>
      <c r="E103" s="385">
        <v>0</v>
      </c>
      <c r="F103" s="385">
        <v>0</v>
      </c>
      <c r="G103" s="385">
        <v>0</v>
      </c>
      <c r="H103" s="385">
        <v>0</v>
      </c>
      <c r="I103" s="385">
        <v>0</v>
      </c>
      <c r="J103" s="385">
        <v>3.1644972499999995E-3</v>
      </c>
      <c r="K103" s="385">
        <v>8.1376859500000009E-2</v>
      </c>
      <c r="L103" s="385">
        <v>0.22487790050000001</v>
      </c>
      <c r="M103" s="385">
        <v>0.35118359262499999</v>
      </c>
      <c r="N103" s="385">
        <v>0.43280779350000004</v>
      </c>
      <c r="O103" s="385">
        <v>0.47489690687500008</v>
      </c>
      <c r="P103" s="385">
        <v>0.48289102924999999</v>
      </c>
      <c r="Q103" s="385">
        <v>0.42820366549999994</v>
      </c>
      <c r="R103" s="385">
        <v>0.36404613462499996</v>
      </c>
      <c r="S103" s="385">
        <v>0.25246811937500002</v>
      </c>
      <c r="T103" s="385">
        <v>0.110802143125</v>
      </c>
      <c r="U103" s="385">
        <v>1.1319139249999999E-2</v>
      </c>
      <c r="V103" s="385">
        <v>0</v>
      </c>
      <c r="W103" s="385">
        <v>0</v>
      </c>
      <c r="X103" s="385">
        <v>0</v>
      </c>
      <c r="Y103" s="385">
        <v>0</v>
      </c>
      <c r="Z103" s="385">
        <v>0</v>
      </c>
      <c r="AA103" s="389">
        <v>0</v>
      </c>
    </row>
    <row r="104" spans="2:27" x14ac:dyDescent="0.25">
      <c r="B104" s="19">
        <v>11</v>
      </c>
      <c r="C104" s="20">
        <v>1</v>
      </c>
      <c r="D104" s="388">
        <v>0</v>
      </c>
      <c r="E104" s="385">
        <v>0</v>
      </c>
      <c r="F104" s="385">
        <v>0</v>
      </c>
      <c r="G104" s="385">
        <v>0</v>
      </c>
      <c r="H104" s="385">
        <v>0</v>
      </c>
      <c r="I104" s="385">
        <v>0</v>
      </c>
      <c r="J104" s="385">
        <v>1.5068818181818182E-5</v>
      </c>
      <c r="K104" s="385">
        <v>1.957979554545455E-2</v>
      </c>
      <c r="L104" s="385">
        <v>0.13586762799999999</v>
      </c>
      <c r="M104" s="385">
        <v>0.24631647359090911</v>
      </c>
      <c r="N104" s="385">
        <v>0.30694477763636363</v>
      </c>
      <c r="O104" s="385">
        <v>0.32867650645454549</v>
      </c>
      <c r="P104" s="385">
        <v>0.31738620977272736</v>
      </c>
      <c r="Q104" s="385">
        <v>0.27527746450000001</v>
      </c>
      <c r="R104" s="385">
        <v>0.22596577545454546</v>
      </c>
      <c r="S104" s="385">
        <v>0.14448736440909091</v>
      </c>
      <c r="T104" s="385">
        <v>2.8948344318181819E-2</v>
      </c>
      <c r="U104" s="385">
        <v>1.6203545454545457E-5</v>
      </c>
      <c r="V104" s="385">
        <v>0</v>
      </c>
      <c r="W104" s="385">
        <v>0</v>
      </c>
      <c r="X104" s="385">
        <v>0</v>
      </c>
      <c r="Y104" s="385">
        <v>0</v>
      </c>
      <c r="Z104" s="385">
        <v>0</v>
      </c>
      <c r="AA104" s="389">
        <v>0</v>
      </c>
    </row>
    <row r="105" spans="2:27" x14ac:dyDescent="0.25">
      <c r="B105" s="19">
        <v>11</v>
      </c>
      <c r="C105" s="20">
        <v>2</v>
      </c>
      <c r="D105" s="388">
        <v>0</v>
      </c>
      <c r="E105" s="385">
        <v>0</v>
      </c>
      <c r="F105" s="385">
        <v>0</v>
      </c>
      <c r="G105" s="385">
        <v>0</v>
      </c>
      <c r="H105" s="385">
        <v>0</v>
      </c>
      <c r="I105" s="385">
        <v>0</v>
      </c>
      <c r="J105" s="385">
        <v>0</v>
      </c>
      <c r="K105" s="385">
        <v>2.3235350250000002E-2</v>
      </c>
      <c r="L105" s="385">
        <v>0.14631671362499998</v>
      </c>
      <c r="M105" s="385">
        <v>0.26268584974999998</v>
      </c>
      <c r="N105" s="385">
        <v>0.33016107237500003</v>
      </c>
      <c r="O105" s="385">
        <v>0.362592907375</v>
      </c>
      <c r="P105" s="385">
        <v>0.34689472425000001</v>
      </c>
      <c r="Q105" s="385">
        <v>0.29824547474999996</v>
      </c>
      <c r="R105" s="385">
        <v>0.24427484362499999</v>
      </c>
      <c r="S105" s="385">
        <v>0.15229161200000002</v>
      </c>
      <c r="T105" s="385">
        <v>3.282486875E-2</v>
      </c>
      <c r="U105" s="385">
        <v>0</v>
      </c>
      <c r="V105" s="385">
        <v>0</v>
      </c>
      <c r="W105" s="385">
        <v>0</v>
      </c>
      <c r="X105" s="385">
        <v>0</v>
      </c>
      <c r="Y105" s="385">
        <v>0</v>
      </c>
      <c r="Z105" s="385">
        <v>0</v>
      </c>
      <c r="AA105" s="389">
        <v>0</v>
      </c>
    </row>
    <row r="106" spans="2:27" x14ac:dyDescent="0.25">
      <c r="B106" s="19">
        <v>12</v>
      </c>
      <c r="C106" s="20">
        <v>1</v>
      </c>
      <c r="D106" s="388">
        <v>0</v>
      </c>
      <c r="E106" s="385">
        <v>0</v>
      </c>
      <c r="F106" s="385">
        <v>0</v>
      </c>
      <c r="G106" s="385">
        <v>0</v>
      </c>
      <c r="H106" s="385">
        <v>0</v>
      </c>
      <c r="I106" s="385">
        <v>0</v>
      </c>
      <c r="J106" s="385">
        <v>0</v>
      </c>
      <c r="K106" s="385">
        <v>5.7881423809523816E-4</v>
      </c>
      <c r="L106" s="385">
        <v>7.9385907047619025E-2</v>
      </c>
      <c r="M106" s="385">
        <v>0.19525526752380948</v>
      </c>
      <c r="N106" s="385">
        <v>0.26035382647619043</v>
      </c>
      <c r="O106" s="385">
        <v>0.27888799290476185</v>
      </c>
      <c r="P106" s="385">
        <v>0.27475647033333334</v>
      </c>
      <c r="Q106" s="385">
        <v>0.24889799942857138</v>
      </c>
      <c r="R106" s="385">
        <v>0.21002560099999998</v>
      </c>
      <c r="S106" s="385">
        <v>0.14927913423809522</v>
      </c>
      <c r="T106" s="385">
        <v>2.0533540333333333E-2</v>
      </c>
      <c r="U106" s="385">
        <v>0</v>
      </c>
      <c r="V106" s="385">
        <v>0</v>
      </c>
      <c r="W106" s="385">
        <v>0</v>
      </c>
      <c r="X106" s="385">
        <v>0</v>
      </c>
      <c r="Y106" s="385">
        <v>0</v>
      </c>
      <c r="Z106" s="385">
        <v>0</v>
      </c>
      <c r="AA106" s="389">
        <v>0</v>
      </c>
    </row>
    <row r="107" spans="2:27" x14ac:dyDescent="0.25">
      <c r="B107" s="21">
        <v>12</v>
      </c>
      <c r="C107" s="22">
        <v>2</v>
      </c>
      <c r="D107" s="390">
        <v>0</v>
      </c>
      <c r="E107" s="391">
        <v>0</v>
      </c>
      <c r="F107" s="391">
        <v>0</v>
      </c>
      <c r="G107" s="391">
        <v>0</v>
      </c>
      <c r="H107" s="391">
        <v>0</v>
      </c>
      <c r="I107" s="391">
        <v>0</v>
      </c>
      <c r="J107" s="391">
        <v>0</v>
      </c>
      <c r="K107" s="391">
        <v>9.1140410000000002E-4</v>
      </c>
      <c r="L107" s="391">
        <v>8.2375698300000008E-2</v>
      </c>
      <c r="M107" s="391">
        <v>0.19781415159999999</v>
      </c>
      <c r="N107" s="391">
        <v>0.25973118370000003</v>
      </c>
      <c r="O107" s="391">
        <v>0.27056448639999997</v>
      </c>
      <c r="P107" s="391">
        <v>0.27160201559999997</v>
      </c>
      <c r="Q107" s="391">
        <v>0.2584353520999999</v>
      </c>
      <c r="R107" s="391">
        <v>0.22244486129999999</v>
      </c>
      <c r="S107" s="391">
        <v>0.15776314559999999</v>
      </c>
      <c r="T107" s="391">
        <v>2.25552963E-2</v>
      </c>
      <c r="U107" s="391">
        <v>0</v>
      </c>
      <c r="V107" s="391">
        <v>0</v>
      </c>
      <c r="W107" s="391">
        <v>0</v>
      </c>
      <c r="X107" s="391">
        <v>0</v>
      </c>
      <c r="Y107" s="391">
        <v>0</v>
      </c>
      <c r="Z107" s="391">
        <v>0</v>
      </c>
      <c r="AA107" s="392">
        <v>0</v>
      </c>
    </row>
    <row r="109" spans="2:27" x14ac:dyDescent="0.25">
      <c r="B109" t="s">
        <v>787</v>
      </c>
    </row>
    <row r="110" spans="2:27" ht="60" x14ac:dyDescent="0.25">
      <c r="B110" s="40" t="s">
        <v>64</v>
      </c>
      <c r="C110" s="58" t="s">
        <v>65</v>
      </c>
      <c r="D110" s="34">
        <v>0</v>
      </c>
      <c r="E110" s="34">
        <v>1</v>
      </c>
      <c r="F110" s="34">
        <v>2</v>
      </c>
      <c r="G110" s="34">
        <v>3</v>
      </c>
      <c r="H110" s="34">
        <v>4</v>
      </c>
      <c r="I110" s="34">
        <v>5</v>
      </c>
      <c r="J110" s="34">
        <v>6</v>
      </c>
      <c r="K110" s="34">
        <v>7</v>
      </c>
      <c r="L110" s="34">
        <v>8</v>
      </c>
      <c r="M110" s="34">
        <v>9</v>
      </c>
      <c r="N110" s="34">
        <v>10</v>
      </c>
      <c r="O110" s="34">
        <v>11</v>
      </c>
      <c r="P110" s="34">
        <v>12</v>
      </c>
      <c r="Q110" s="34">
        <v>13</v>
      </c>
      <c r="R110" s="34">
        <v>14</v>
      </c>
      <c r="S110" s="34">
        <v>15</v>
      </c>
      <c r="T110" s="34">
        <v>16</v>
      </c>
      <c r="U110" s="34">
        <v>17</v>
      </c>
      <c r="V110" s="34">
        <v>18</v>
      </c>
      <c r="W110" s="34">
        <v>19</v>
      </c>
      <c r="X110" s="34">
        <v>20</v>
      </c>
      <c r="Y110" s="34">
        <v>21</v>
      </c>
      <c r="Z110" s="34">
        <v>22</v>
      </c>
      <c r="AA110" s="34">
        <v>23</v>
      </c>
    </row>
    <row r="111" spans="2:27" x14ac:dyDescent="0.25">
      <c r="B111" s="19">
        <v>1</v>
      </c>
      <c r="C111" s="20">
        <v>1</v>
      </c>
      <c r="D111" s="401">
        <v>1.0318305159428318</v>
      </c>
      <c r="E111" s="403">
        <v>0.98382264945613773</v>
      </c>
      <c r="F111" s="403">
        <v>0.95782060611301512</v>
      </c>
      <c r="G111" s="403">
        <v>0.9522575001779211</v>
      </c>
      <c r="H111" s="403">
        <v>0.97446864648818809</v>
      </c>
      <c r="I111" s="403">
        <v>1.0766806078018856</v>
      </c>
      <c r="J111" s="403">
        <v>1.2349408680078706</v>
      </c>
      <c r="K111" s="403">
        <v>1.3602751313452255</v>
      </c>
      <c r="L111" s="403">
        <v>1.3477088532986186</v>
      </c>
      <c r="M111" s="403">
        <v>1.2582085553241718</v>
      </c>
      <c r="N111" s="403">
        <v>1.1943740756926409</v>
      </c>
      <c r="O111" s="403">
        <v>1.1656853162511911</v>
      </c>
      <c r="P111" s="403">
        <v>1.1350990796184821</v>
      </c>
      <c r="Q111" s="403">
        <v>1.086391600741293</v>
      </c>
      <c r="R111" s="403">
        <v>1.0881180981863201</v>
      </c>
      <c r="S111" s="403">
        <v>1.130560561313809</v>
      </c>
      <c r="T111" s="403">
        <v>1.2592936196571078</v>
      </c>
      <c r="U111" s="403">
        <v>1.5561959879074525</v>
      </c>
      <c r="V111" s="403">
        <v>1.6487632123187044</v>
      </c>
      <c r="W111" s="403">
        <v>1.6085517257718016</v>
      </c>
      <c r="X111" s="403">
        <v>1.523114715840592</v>
      </c>
      <c r="Y111" s="403">
        <v>1.4212859871908348</v>
      </c>
      <c r="Z111" s="403">
        <v>1.2601926518586593</v>
      </c>
      <c r="AA111" s="404">
        <v>1.1092755352179244</v>
      </c>
    </row>
    <row r="112" spans="2:27" x14ac:dyDescent="0.25">
      <c r="B112" s="19">
        <v>1</v>
      </c>
      <c r="C112" s="20">
        <v>2</v>
      </c>
      <c r="D112" s="405">
        <v>1.0434127417720047</v>
      </c>
      <c r="E112" s="402">
        <v>0.97704512461570936</v>
      </c>
      <c r="F112" s="402">
        <v>0.95432110265809988</v>
      </c>
      <c r="G112" s="402">
        <v>0.95338565119633278</v>
      </c>
      <c r="H112" s="402">
        <v>0.9484214274636652</v>
      </c>
      <c r="I112" s="402">
        <v>0.99011403057817404</v>
      </c>
      <c r="J112" s="402">
        <v>1.0748887681277108</v>
      </c>
      <c r="K112" s="402">
        <v>1.1993906577258269</v>
      </c>
      <c r="L112" s="402">
        <v>1.3436950259114528</v>
      </c>
      <c r="M112" s="402">
        <v>1.3968200092323722</v>
      </c>
      <c r="N112" s="402">
        <v>1.4163619672892116</v>
      </c>
      <c r="O112" s="402">
        <v>1.411701407030205</v>
      </c>
      <c r="P112" s="402">
        <v>1.3896263413913907</v>
      </c>
      <c r="Q112" s="402">
        <v>1.3536649822190174</v>
      </c>
      <c r="R112" s="402">
        <v>1.3374998938178067</v>
      </c>
      <c r="S112" s="402">
        <v>1.3584842685298648</v>
      </c>
      <c r="T112" s="402">
        <v>1.4365488527764416</v>
      </c>
      <c r="U112" s="402">
        <v>1.6780509824335419</v>
      </c>
      <c r="V112" s="402">
        <v>1.6833865063962106</v>
      </c>
      <c r="W112" s="402">
        <v>1.6040356681911223</v>
      </c>
      <c r="X112" s="402">
        <v>1.4972461980807907</v>
      </c>
      <c r="Y112" s="402">
        <v>1.3940723537916904</v>
      </c>
      <c r="Z112" s="402">
        <v>1.2587667823178617</v>
      </c>
      <c r="AA112" s="406">
        <v>1.1228171385217587</v>
      </c>
    </row>
    <row r="113" spans="2:27" x14ac:dyDescent="0.25">
      <c r="B113" s="19">
        <v>2</v>
      </c>
      <c r="C113" s="20">
        <v>1</v>
      </c>
      <c r="D113" s="405">
        <v>0.94611200609140111</v>
      </c>
      <c r="E113" s="402">
        <v>0.89099460573242339</v>
      </c>
      <c r="F113" s="402">
        <v>0.87634792210762913</v>
      </c>
      <c r="G113" s="402">
        <v>0.87941959898384203</v>
      </c>
      <c r="H113" s="402">
        <v>0.91076330538123051</v>
      </c>
      <c r="I113" s="402">
        <v>1.0100848842285257</v>
      </c>
      <c r="J113" s="402">
        <v>1.1870576168299145</v>
      </c>
      <c r="K113" s="402">
        <v>1.315744369314658</v>
      </c>
      <c r="L113" s="402">
        <v>1.279369376708736</v>
      </c>
      <c r="M113" s="402">
        <v>1.1758771871627178</v>
      </c>
      <c r="N113" s="402">
        <v>1.1071430434841074</v>
      </c>
      <c r="O113" s="402">
        <v>1.0683222361826321</v>
      </c>
      <c r="P113" s="402">
        <v>1.0263969279928995</v>
      </c>
      <c r="Q113" s="402">
        <v>0.98724451533276369</v>
      </c>
      <c r="R113" s="402">
        <v>0.96691322102091071</v>
      </c>
      <c r="S113" s="402">
        <v>1.0049756024587555</v>
      </c>
      <c r="T113" s="402">
        <v>1.1262680143213264</v>
      </c>
      <c r="U113" s="402">
        <v>1.3663247737312294</v>
      </c>
      <c r="V113" s="402">
        <v>1.5206833357514058</v>
      </c>
      <c r="W113" s="402">
        <v>1.5182831158270871</v>
      </c>
      <c r="X113" s="402">
        <v>1.4565415707470595</v>
      </c>
      <c r="Y113" s="402">
        <v>1.3339450436141922</v>
      </c>
      <c r="Z113" s="402">
        <v>1.1781634042961451</v>
      </c>
      <c r="AA113" s="406">
        <v>1.0141525060086143</v>
      </c>
    </row>
    <row r="114" spans="2:27" x14ac:dyDescent="0.25">
      <c r="B114" s="19">
        <v>2</v>
      </c>
      <c r="C114" s="20">
        <v>2</v>
      </c>
      <c r="D114" s="405">
        <v>0.9593548895821512</v>
      </c>
      <c r="E114" s="402">
        <v>0.91069177805187762</v>
      </c>
      <c r="F114" s="402">
        <v>0.89790074329375202</v>
      </c>
      <c r="G114" s="402">
        <v>0.88793636022457756</v>
      </c>
      <c r="H114" s="402">
        <v>0.89124096769797723</v>
      </c>
      <c r="I114" s="402">
        <v>0.92571577477977951</v>
      </c>
      <c r="J114" s="402">
        <v>1.0412790912214591</v>
      </c>
      <c r="K114" s="402">
        <v>1.1844085213404143</v>
      </c>
      <c r="L114" s="402">
        <v>1.3099480356636268</v>
      </c>
      <c r="M114" s="402">
        <v>1.3698286605043524</v>
      </c>
      <c r="N114" s="402">
        <v>1.3651463768274079</v>
      </c>
      <c r="O114" s="402">
        <v>1.3412679865254973</v>
      </c>
      <c r="P114" s="402">
        <v>1.2646837226977479</v>
      </c>
      <c r="Q114" s="402">
        <v>1.2167023745697119</v>
      </c>
      <c r="R114" s="402">
        <v>1.1953941334054292</v>
      </c>
      <c r="S114" s="402">
        <v>1.223739428574526</v>
      </c>
      <c r="T114" s="402">
        <v>1.2797266833216074</v>
      </c>
      <c r="U114" s="402">
        <v>1.4256306158502197</v>
      </c>
      <c r="V114" s="402">
        <v>1.5537040669528128</v>
      </c>
      <c r="W114" s="402">
        <v>1.5091466502847541</v>
      </c>
      <c r="X114" s="402">
        <v>1.4220419779062787</v>
      </c>
      <c r="Y114" s="402">
        <v>1.342356646348996</v>
      </c>
      <c r="Z114" s="402">
        <v>1.1982369620502682</v>
      </c>
      <c r="AA114" s="406">
        <v>1.0415848310157467</v>
      </c>
    </row>
    <row r="115" spans="2:27" x14ac:dyDescent="0.25">
      <c r="B115" s="19">
        <v>3</v>
      </c>
      <c r="C115" s="20">
        <v>1</v>
      </c>
      <c r="D115" s="405">
        <v>0.82916289751197203</v>
      </c>
      <c r="E115" s="402">
        <v>0.78435029191507821</v>
      </c>
      <c r="F115" s="402">
        <v>0.76853345722103505</v>
      </c>
      <c r="G115" s="402">
        <v>0.76888509746522626</v>
      </c>
      <c r="H115" s="402">
        <v>0.79992639973924351</v>
      </c>
      <c r="I115" s="402">
        <v>0.8974981720216153</v>
      </c>
      <c r="J115" s="402">
        <v>1.0721942119574337</v>
      </c>
      <c r="K115" s="402">
        <v>1.227353644648068</v>
      </c>
      <c r="L115" s="402">
        <v>1.1685663376629551</v>
      </c>
      <c r="M115" s="402">
        <v>1.0935929277977035</v>
      </c>
      <c r="N115" s="402">
        <v>1.0368722759991515</v>
      </c>
      <c r="O115" s="402">
        <v>0.99246802385641186</v>
      </c>
      <c r="P115" s="402">
        <v>0.96969237561186505</v>
      </c>
      <c r="Q115" s="402">
        <v>0.92232863407599797</v>
      </c>
      <c r="R115" s="402">
        <v>0.89859840979713113</v>
      </c>
      <c r="S115" s="402">
        <v>0.91529157083399515</v>
      </c>
      <c r="T115" s="402">
        <v>1.0133221396267931</v>
      </c>
      <c r="U115" s="402">
        <v>1.1536782197343072</v>
      </c>
      <c r="V115" s="402">
        <v>1.2516172787328557</v>
      </c>
      <c r="W115" s="402">
        <v>1.2848145556922588</v>
      </c>
      <c r="X115" s="402">
        <v>1.3021724932188137</v>
      </c>
      <c r="Y115" s="402">
        <v>1.2215801200995151</v>
      </c>
      <c r="Z115" s="402">
        <v>1.0643034494471735</v>
      </c>
      <c r="AA115" s="406">
        <v>0.9040142119293062</v>
      </c>
    </row>
    <row r="116" spans="2:27" x14ac:dyDescent="0.25">
      <c r="B116" s="19">
        <v>3</v>
      </c>
      <c r="C116" s="20">
        <v>2</v>
      </c>
      <c r="D116" s="405">
        <v>0.84876473565966726</v>
      </c>
      <c r="E116" s="402">
        <v>0.8047354140233095</v>
      </c>
      <c r="F116" s="402">
        <v>0.70115782235067403</v>
      </c>
      <c r="G116" s="402">
        <v>0.77932330555398988</v>
      </c>
      <c r="H116" s="402">
        <v>0.79041091589177348</v>
      </c>
      <c r="I116" s="402">
        <v>0.81690626189038873</v>
      </c>
      <c r="J116" s="402">
        <v>0.90212376916300385</v>
      </c>
      <c r="K116" s="402">
        <v>1.0473937119865067</v>
      </c>
      <c r="L116" s="402">
        <v>1.173768619607662</v>
      </c>
      <c r="M116" s="402">
        <v>1.2316476004373984</v>
      </c>
      <c r="N116" s="402">
        <v>1.2271005327158615</v>
      </c>
      <c r="O116" s="402">
        <v>1.2063560446504606</v>
      </c>
      <c r="P116" s="402">
        <v>1.1613514697856329</v>
      </c>
      <c r="Q116" s="402">
        <v>1.1026662077372034</v>
      </c>
      <c r="R116" s="402">
        <v>1.087689993754936</v>
      </c>
      <c r="S116" s="402">
        <v>1.1087534954450637</v>
      </c>
      <c r="T116" s="402">
        <v>1.1390060724879529</v>
      </c>
      <c r="U116" s="402">
        <v>1.2250168128725409</v>
      </c>
      <c r="V116" s="402">
        <v>1.293944161081565</v>
      </c>
      <c r="W116" s="402">
        <v>1.3203412358685185</v>
      </c>
      <c r="X116" s="402">
        <v>1.3196857057283453</v>
      </c>
      <c r="Y116" s="402">
        <v>1.2295952436172375</v>
      </c>
      <c r="Z116" s="402">
        <v>1.0550220066596383</v>
      </c>
      <c r="AA116" s="406">
        <v>0.9050321738764574</v>
      </c>
    </row>
    <row r="117" spans="2:27" x14ac:dyDescent="0.25">
      <c r="B117" s="19">
        <v>4</v>
      </c>
      <c r="C117" s="20">
        <v>1</v>
      </c>
      <c r="D117" s="405">
        <v>0.77126878599224313</v>
      </c>
      <c r="E117" s="402">
        <v>0.7201285291264663</v>
      </c>
      <c r="F117" s="402">
        <v>0.70129269163987762</v>
      </c>
      <c r="G117" s="402">
        <v>0.70274468146993307</v>
      </c>
      <c r="H117" s="402">
        <v>0.72737970057196966</v>
      </c>
      <c r="I117" s="402">
        <v>0.80741001286072422</v>
      </c>
      <c r="J117" s="402">
        <v>0.98159879581197873</v>
      </c>
      <c r="K117" s="402">
        <v>1.1245293679405683</v>
      </c>
      <c r="L117" s="402">
        <v>1.0960443563461997</v>
      </c>
      <c r="M117" s="402">
        <v>1.0299358289914082</v>
      </c>
      <c r="N117" s="402">
        <v>0.96755595049808085</v>
      </c>
      <c r="O117" s="402">
        <v>0.91933214316499723</v>
      </c>
      <c r="P117" s="402">
        <v>0.90027160284120678</v>
      </c>
      <c r="Q117" s="402">
        <v>0.86929769736474616</v>
      </c>
      <c r="R117" s="402">
        <v>0.85436091886630505</v>
      </c>
      <c r="S117" s="402">
        <v>0.87558170023341331</v>
      </c>
      <c r="T117" s="402">
        <v>0.94095908680702656</v>
      </c>
      <c r="U117" s="402">
        <v>1.0766454411994268</v>
      </c>
      <c r="V117" s="402">
        <v>1.1395334845056266</v>
      </c>
      <c r="W117" s="402">
        <v>1.1664699040059678</v>
      </c>
      <c r="X117" s="402">
        <v>1.2221241429609058</v>
      </c>
      <c r="Y117" s="402">
        <v>1.1818055224744581</v>
      </c>
      <c r="Z117" s="402">
        <v>1.0311202986121188</v>
      </c>
      <c r="AA117" s="406">
        <v>0.86343764478575791</v>
      </c>
    </row>
    <row r="118" spans="2:27" x14ac:dyDescent="0.25">
      <c r="B118" s="19">
        <v>4</v>
      </c>
      <c r="C118" s="20">
        <v>2</v>
      </c>
      <c r="D118" s="405">
        <v>0.76822400280331782</v>
      </c>
      <c r="E118" s="402">
        <v>0.71586479191680508</v>
      </c>
      <c r="F118" s="402">
        <v>0.69435471919499747</v>
      </c>
      <c r="G118" s="402">
        <v>0.68720460641084469</v>
      </c>
      <c r="H118" s="402">
        <v>0.6998263181489448</v>
      </c>
      <c r="I118" s="402">
        <v>0.73244896496298506</v>
      </c>
      <c r="J118" s="402">
        <v>0.82671835557662088</v>
      </c>
      <c r="K118" s="402">
        <v>0.95119460821855295</v>
      </c>
      <c r="L118" s="402">
        <v>1.0702830116928728</v>
      </c>
      <c r="M118" s="402">
        <v>1.1386519943162108</v>
      </c>
      <c r="N118" s="402">
        <v>1.1551086253423468</v>
      </c>
      <c r="O118" s="402">
        <v>1.1277835857275689</v>
      </c>
      <c r="P118" s="402">
        <v>1.1051791159157658</v>
      </c>
      <c r="Q118" s="402">
        <v>1.0787732032815107</v>
      </c>
      <c r="R118" s="402">
        <v>1.0622555356193497</v>
      </c>
      <c r="S118" s="402">
        <v>1.0589274326198626</v>
      </c>
      <c r="T118" s="402">
        <v>1.0976492802866404</v>
      </c>
      <c r="U118" s="402">
        <v>1.1973538240406656</v>
      </c>
      <c r="V118" s="402">
        <v>1.2047431177210219</v>
      </c>
      <c r="W118" s="402">
        <v>1.2149261004036893</v>
      </c>
      <c r="X118" s="402">
        <v>1.2345654278820737</v>
      </c>
      <c r="Y118" s="402">
        <v>1.1921221915131928</v>
      </c>
      <c r="Z118" s="402">
        <v>1.0561464994277274</v>
      </c>
      <c r="AA118" s="406">
        <v>0.87391180438717764</v>
      </c>
    </row>
    <row r="119" spans="2:27" x14ac:dyDescent="0.25">
      <c r="B119" s="19">
        <v>5</v>
      </c>
      <c r="C119" s="20">
        <v>1</v>
      </c>
      <c r="D119" s="405">
        <v>0.69328165683941179</v>
      </c>
      <c r="E119" s="402">
        <v>0.63379245793926919</v>
      </c>
      <c r="F119" s="402">
        <v>0.60338968740979126</v>
      </c>
      <c r="G119" s="402">
        <v>0.59722668677290591</v>
      </c>
      <c r="H119" s="402">
        <v>0.61573021499106939</v>
      </c>
      <c r="I119" s="402">
        <v>0.70659440459943834</v>
      </c>
      <c r="J119" s="402">
        <v>0.87440044170574371</v>
      </c>
      <c r="K119" s="402">
        <v>0.9738903682877601</v>
      </c>
      <c r="L119" s="402">
        <v>0.94981276087261535</v>
      </c>
      <c r="M119" s="402">
        <v>0.89606377796298708</v>
      </c>
      <c r="N119" s="402">
        <v>0.86148799526509323</v>
      </c>
      <c r="O119" s="402">
        <v>0.842395149396724</v>
      </c>
      <c r="P119" s="402">
        <v>0.83815922508663798</v>
      </c>
      <c r="Q119" s="402">
        <v>0.80649809062033095</v>
      </c>
      <c r="R119" s="402">
        <v>0.79186184756827749</v>
      </c>
      <c r="S119" s="402">
        <v>0.80715364803199752</v>
      </c>
      <c r="T119" s="402">
        <v>0.88080247219306773</v>
      </c>
      <c r="U119" s="402">
        <v>1.0352136875998663</v>
      </c>
      <c r="V119" s="402">
        <v>1.0745935876482353</v>
      </c>
      <c r="W119" s="402">
        <v>1.0706748374964814</v>
      </c>
      <c r="X119" s="402">
        <v>1.0902632555822489</v>
      </c>
      <c r="Y119" s="402">
        <v>1.0870254101048904</v>
      </c>
      <c r="Z119" s="402">
        <v>0.95853494345722157</v>
      </c>
      <c r="AA119" s="406">
        <v>0.77979958359658075</v>
      </c>
    </row>
    <row r="120" spans="2:27" x14ac:dyDescent="0.25">
      <c r="B120" s="19">
        <v>5</v>
      </c>
      <c r="C120" s="20">
        <v>2</v>
      </c>
      <c r="D120" s="405">
        <v>0.71617794326882844</v>
      </c>
      <c r="E120" s="402">
        <v>0.64722829990487374</v>
      </c>
      <c r="F120" s="402">
        <v>0.61690580414979557</v>
      </c>
      <c r="G120" s="402">
        <v>0.61233252636468938</v>
      </c>
      <c r="H120" s="402">
        <v>0.61933529080482219</v>
      </c>
      <c r="I120" s="402">
        <v>0.65775250150688924</v>
      </c>
      <c r="J120" s="402">
        <v>0.7547467068985777</v>
      </c>
      <c r="K120" s="402">
        <v>0.86226422022679916</v>
      </c>
      <c r="L120" s="402">
        <v>0.96297006460086321</v>
      </c>
      <c r="M120" s="402">
        <v>1.0402167264328102</v>
      </c>
      <c r="N120" s="402">
        <v>1.0244391142600207</v>
      </c>
      <c r="O120" s="402">
        <v>0.97860719487264614</v>
      </c>
      <c r="P120" s="402">
        <v>0.99222287705982704</v>
      </c>
      <c r="Q120" s="402">
        <v>0.94774648705525377</v>
      </c>
      <c r="R120" s="402">
        <v>0.92519121105671687</v>
      </c>
      <c r="S120" s="402">
        <v>0.95013079368025444</v>
      </c>
      <c r="T120" s="402">
        <v>1.0061284048420029</v>
      </c>
      <c r="U120" s="402">
        <v>1.090500817572146</v>
      </c>
      <c r="V120" s="402">
        <v>1.1209992963438851</v>
      </c>
      <c r="W120" s="402">
        <v>1.0910507446996718</v>
      </c>
      <c r="X120" s="402">
        <v>1.12247014208872</v>
      </c>
      <c r="Y120" s="402">
        <v>1.1137422992287178</v>
      </c>
      <c r="Z120" s="402">
        <v>0.99876290191883044</v>
      </c>
      <c r="AA120" s="406">
        <v>0.83563713255546357</v>
      </c>
    </row>
    <row r="121" spans="2:27" x14ac:dyDescent="0.25">
      <c r="B121" s="19">
        <v>6</v>
      </c>
      <c r="C121" s="20">
        <v>1</v>
      </c>
      <c r="D121" s="405">
        <v>0.69794974862855663</v>
      </c>
      <c r="E121" s="402">
        <v>0.62354894768748836</v>
      </c>
      <c r="F121" s="402">
        <v>0.57997233911462032</v>
      </c>
      <c r="G121" s="402">
        <v>0.56476650758223423</v>
      </c>
      <c r="H121" s="402">
        <v>0.5709491928356949</v>
      </c>
      <c r="I121" s="402">
        <v>0.64688924229314426</v>
      </c>
      <c r="J121" s="402">
        <v>0.76493951689966855</v>
      </c>
      <c r="K121" s="402">
        <v>0.83726527768895176</v>
      </c>
      <c r="L121" s="402">
        <v>0.86085471745346842</v>
      </c>
      <c r="M121" s="402">
        <v>0.85518315729364669</v>
      </c>
      <c r="N121" s="402">
        <v>0.83958609208849266</v>
      </c>
      <c r="O121" s="402">
        <v>0.86097927088265369</v>
      </c>
      <c r="P121" s="402">
        <v>0.85813267883747746</v>
      </c>
      <c r="Q121" s="402">
        <v>0.84237089024086675</v>
      </c>
      <c r="R121" s="402">
        <v>0.84998889932421817</v>
      </c>
      <c r="S121" s="402">
        <v>0.89049316458060035</v>
      </c>
      <c r="T121" s="402">
        <v>0.96442356762216541</v>
      </c>
      <c r="U121" s="402">
        <v>1.0891264250756327</v>
      </c>
      <c r="V121" s="402">
        <v>1.1389943056166949</v>
      </c>
      <c r="W121" s="402">
        <v>1.109992610997778</v>
      </c>
      <c r="X121" s="402">
        <v>1.0932799027265476</v>
      </c>
      <c r="Y121" s="402">
        <v>1.0821501499858868</v>
      </c>
      <c r="Z121" s="402">
        <v>0.98150519728555008</v>
      </c>
      <c r="AA121" s="406">
        <v>0.80827351457222107</v>
      </c>
    </row>
    <row r="122" spans="2:27" x14ac:dyDescent="0.25">
      <c r="B122" s="19">
        <v>6</v>
      </c>
      <c r="C122" s="20">
        <v>2</v>
      </c>
      <c r="D122" s="405">
        <v>0.71743726973113597</v>
      </c>
      <c r="E122" s="402">
        <v>0.63319935330935173</v>
      </c>
      <c r="F122" s="402">
        <v>0.58838941551821666</v>
      </c>
      <c r="G122" s="402">
        <v>0.57946744065460742</v>
      </c>
      <c r="H122" s="402">
        <v>0.57530319461229407</v>
      </c>
      <c r="I122" s="402">
        <v>0.60305479710550347</v>
      </c>
      <c r="J122" s="402">
        <v>0.68014958940340642</v>
      </c>
      <c r="K122" s="402">
        <v>0.75041989769402018</v>
      </c>
      <c r="L122" s="402">
        <v>0.83713703755430469</v>
      </c>
      <c r="M122" s="402">
        <v>0.90455800786257667</v>
      </c>
      <c r="N122" s="402">
        <v>0.93297659852085513</v>
      </c>
      <c r="O122" s="402">
        <v>0.94376815655759927</v>
      </c>
      <c r="P122" s="402">
        <v>0.95940055283114978</v>
      </c>
      <c r="Q122" s="402">
        <v>0.9443614939752526</v>
      </c>
      <c r="R122" s="402">
        <v>0.95605379983965744</v>
      </c>
      <c r="S122" s="402">
        <v>0.99128151988957025</v>
      </c>
      <c r="T122" s="402">
        <v>1.0328356445146616</v>
      </c>
      <c r="U122" s="402">
        <v>1.1009544045730524</v>
      </c>
      <c r="V122" s="402">
        <v>1.1249835653478129</v>
      </c>
      <c r="W122" s="402">
        <v>1.1162772669592227</v>
      </c>
      <c r="X122" s="402">
        <v>1.0869380594097715</v>
      </c>
      <c r="Y122" s="402">
        <v>1.082857990394352</v>
      </c>
      <c r="Z122" s="402">
        <v>0.98838562684058606</v>
      </c>
      <c r="AA122" s="406">
        <v>0.82059569200686922</v>
      </c>
    </row>
    <row r="123" spans="2:27" x14ac:dyDescent="0.25">
      <c r="B123" s="19">
        <v>7</v>
      </c>
      <c r="C123" s="20">
        <v>1</v>
      </c>
      <c r="D123" s="405">
        <v>0.83531331244087093</v>
      </c>
      <c r="E123" s="402">
        <v>0.72662727591663911</v>
      </c>
      <c r="F123" s="402">
        <v>0.67013561925773413</v>
      </c>
      <c r="G123" s="402">
        <v>0.64427074499661385</v>
      </c>
      <c r="H123" s="402">
        <v>0.63975606307921451</v>
      </c>
      <c r="I123" s="402">
        <v>0.68724764469208499</v>
      </c>
      <c r="J123" s="402">
        <v>0.7776094042056364</v>
      </c>
      <c r="K123" s="402">
        <v>0.84235183468675157</v>
      </c>
      <c r="L123" s="402">
        <v>0.89498171404730265</v>
      </c>
      <c r="M123" s="402">
        <v>0.92154257506090331</v>
      </c>
      <c r="N123" s="402">
        <v>0.95852352342079183</v>
      </c>
      <c r="O123" s="402">
        <v>1.027754034897632</v>
      </c>
      <c r="P123" s="402">
        <v>1.0932628364249539</v>
      </c>
      <c r="Q123" s="402">
        <v>1.1355505197732971</v>
      </c>
      <c r="R123" s="402">
        <v>1.1989436698471434</v>
      </c>
      <c r="S123" s="402">
        <v>1.2580861168135677</v>
      </c>
      <c r="T123" s="402">
        <v>1.345119987514233</v>
      </c>
      <c r="U123" s="402">
        <v>1.4717842946843258</v>
      </c>
      <c r="V123" s="402">
        <v>1.5140482371846038</v>
      </c>
      <c r="W123" s="402">
        <v>1.4761303912841544</v>
      </c>
      <c r="X123" s="402">
        <v>1.3973996287675177</v>
      </c>
      <c r="Y123" s="402">
        <v>1.3284573456452689</v>
      </c>
      <c r="Z123" s="402">
        <v>1.1805667222313174</v>
      </c>
      <c r="AA123" s="406">
        <v>0.97905512240694559</v>
      </c>
    </row>
    <row r="124" spans="2:27" x14ac:dyDescent="0.25">
      <c r="B124" s="19">
        <v>7</v>
      </c>
      <c r="C124" s="20">
        <v>2</v>
      </c>
      <c r="D124" s="405">
        <v>0.80859487163755883</v>
      </c>
      <c r="E124" s="402">
        <v>0.71745196285072765</v>
      </c>
      <c r="F124" s="402">
        <v>0.66465890199696731</v>
      </c>
      <c r="G124" s="402">
        <v>0.63726411831886332</v>
      </c>
      <c r="H124" s="402">
        <v>0.62785339696424836</v>
      </c>
      <c r="I124" s="402">
        <v>0.64532226899517353</v>
      </c>
      <c r="J124" s="402">
        <v>0.69660227217582105</v>
      </c>
      <c r="K124" s="402">
        <v>0.76801594890919789</v>
      </c>
      <c r="L124" s="402">
        <v>0.86165808226352614</v>
      </c>
      <c r="M124" s="402">
        <v>0.95128350170015707</v>
      </c>
      <c r="N124" s="402">
        <v>1.0121872970644483</v>
      </c>
      <c r="O124" s="402">
        <v>1.0859938274355139</v>
      </c>
      <c r="P124" s="402">
        <v>1.1485609419524656</v>
      </c>
      <c r="Q124" s="402">
        <v>1.215932841865569</v>
      </c>
      <c r="R124" s="402">
        <v>1.2744280849291845</v>
      </c>
      <c r="S124" s="402">
        <v>1.3426392281394</v>
      </c>
      <c r="T124" s="402">
        <v>1.422946388413872</v>
      </c>
      <c r="U124" s="402">
        <v>1.5007966888416047</v>
      </c>
      <c r="V124" s="402">
        <v>1.5006052343064682</v>
      </c>
      <c r="W124" s="402">
        <v>1.4879335677945933</v>
      </c>
      <c r="X124" s="402">
        <v>1.4057345686984932</v>
      </c>
      <c r="Y124" s="402">
        <v>1.3049534628030965</v>
      </c>
      <c r="Z124" s="402">
        <v>1.1817849462300658</v>
      </c>
      <c r="AA124" s="406">
        <v>0.96108354465421109</v>
      </c>
    </row>
    <row r="125" spans="2:27" x14ac:dyDescent="0.25">
      <c r="B125" s="19">
        <v>8</v>
      </c>
      <c r="C125" s="20">
        <v>1</v>
      </c>
      <c r="D125" s="405">
        <v>0.76384857555513119</v>
      </c>
      <c r="E125" s="402">
        <v>0.67685375869931286</v>
      </c>
      <c r="F125" s="402">
        <v>0.62466031948221212</v>
      </c>
      <c r="G125" s="402">
        <v>0.60052695762180164</v>
      </c>
      <c r="H125" s="402">
        <v>0.59780659657722557</v>
      </c>
      <c r="I125" s="402">
        <v>0.64792223796901105</v>
      </c>
      <c r="J125" s="402">
        <v>0.7467950946800801</v>
      </c>
      <c r="K125" s="402">
        <v>0.82530056665316465</v>
      </c>
      <c r="L125" s="402">
        <v>0.8589842127128231</v>
      </c>
      <c r="M125" s="402">
        <v>0.86918894928019919</v>
      </c>
      <c r="N125" s="402">
        <v>0.87166464665066579</v>
      </c>
      <c r="O125" s="402">
        <v>0.91001449218642672</v>
      </c>
      <c r="P125" s="402">
        <v>0.97257700725587526</v>
      </c>
      <c r="Q125" s="402">
        <v>1.0184381035542098</v>
      </c>
      <c r="R125" s="402">
        <v>1.0833653336848876</v>
      </c>
      <c r="S125" s="402">
        <v>1.1616472680083312</v>
      </c>
      <c r="T125" s="402">
        <v>1.2666848824125481</v>
      </c>
      <c r="U125" s="402">
        <v>1.3919927144900708</v>
      </c>
      <c r="V125" s="402">
        <v>1.4350407175889288</v>
      </c>
      <c r="W125" s="402">
        <v>1.386991780737084</v>
      </c>
      <c r="X125" s="402">
        <v>1.2976728776030546</v>
      </c>
      <c r="Y125" s="402">
        <v>1.237565741948738</v>
      </c>
      <c r="Z125" s="402">
        <v>1.0707722525719994</v>
      </c>
      <c r="AA125" s="406">
        <v>0.87454696661078735</v>
      </c>
    </row>
    <row r="126" spans="2:27" x14ac:dyDescent="0.25">
      <c r="B126" s="19">
        <v>8</v>
      </c>
      <c r="C126" s="20">
        <v>2</v>
      </c>
      <c r="D126" s="405">
        <v>0.73868016725468566</v>
      </c>
      <c r="E126" s="402">
        <v>0.66190835227684797</v>
      </c>
      <c r="F126" s="402">
        <v>0.61685378285668302</v>
      </c>
      <c r="G126" s="402">
        <v>0.59317837761692704</v>
      </c>
      <c r="H126" s="402">
        <v>0.58196737377025842</v>
      </c>
      <c r="I126" s="402">
        <v>0.59232682785993163</v>
      </c>
      <c r="J126" s="402">
        <v>0.63939952497962449</v>
      </c>
      <c r="K126" s="402">
        <v>0.72915837132416517</v>
      </c>
      <c r="L126" s="402">
        <v>0.82521723863983554</v>
      </c>
      <c r="M126" s="402">
        <v>0.91649406676698031</v>
      </c>
      <c r="N126" s="402">
        <v>0.95624700525114759</v>
      </c>
      <c r="O126" s="402">
        <v>0.99674514853685392</v>
      </c>
      <c r="P126" s="402">
        <v>1.0417576508073763</v>
      </c>
      <c r="Q126" s="402">
        <v>1.1024512433225355</v>
      </c>
      <c r="R126" s="402">
        <v>1.1992064829830538</v>
      </c>
      <c r="S126" s="402">
        <v>1.2543894678766525</v>
      </c>
      <c r="T126" s="402">
        <v>1.3416282534639064</v>
      </c>
      <c r="U126" s="402">
        <v>1.4170566989482378</v>
      </c>
      <c r="V126" s="402">
        <v>1.4393668799481023</v>
      </c>
      <c r="W126" s="402">
        <v>1.3932831232413809</v>
      </c>
      <c r="X126" s="402">
        <v>1.3058894547893625</v>
      </c>
      <c r="Y126" s="402">
        <v>1.2475556888783641</v>
      </c>
      <c r="Z126" s="402">
        <v>1.0948189838071534</v>
      </c>
      <c r="AA126" s="406">
        <v>0.89631275287555878</v>
      </c>
    </row>
    <row r="127" spans="2:27" x14ac:dyDescent="0.25">
      <c r="B127" s="19">
        <v>9</v>
      </c>
      <c r="C127" s="20">
        <v>1</v>
      </c>
      <c r="D127" s="405">
        <v>0.62157200175470206</v>
      </c>
      <c r="E127" s="402">
        <v>0.55997909934139734</v>
      </c>
      <c r="F127" s="402">
        <v>0.52989367088567318</v>
      </c>
      <c r="G127" s="402">
        <v>0.52619098943421327</v>
      </c>
      <c r="H127" s="402">
        <v>0.5318643530434215</v>
      </c>
      <c r="I127" s="402">
        <v>0.59431339616974765</v>
      </c>
      <c r="J127" s="402">
        <v>0.74561289721535529</v>
      </c>
      <c r="K127" s="402">
        <v>0.87726235429706034</v>
      </c>
      <c r="L127" s="402">
        <v>0.83479313545660128</v>
      </c>
      <c r="M127" s="402">
        <v>0.79403133023979389</v>
      </c>
      <c r="N127" s="402">
        <v>0.7489729518429119</v>
      </c>
      <c r="O127" s="402">
        <v>0.74988512468928559</v>
      </c>
      <c r="P127" s="402">
        <v>0.76037677159638595</v>
      </c>
      <c r="Q127" s="402">
        <v>0.75482683767632064</v>
      </c>
      <c r="R127" s="402">
        <v>0.77915958955783959</v>
      </c>
      <c r="S127" s="402">
        <v>0.82372484730394435</v>
      </c>
      <c r="T127" s="402">
        <v>0.92583160389083563</v>
      </c>
      <c r="U127" s="402">
        <v>1.0703906075731955</v>
      </c>
      <c r="V127" s="402">
        <v>1.1167366962053096</v>
      </c>
      <c r="W127" s="402">
        <v>1.1353409781735813</v>
      </c>
      <c r="X127" s="402">
        <v>1.1350082512959585</v>
      </c>
      <c r="Y127" s="402">
        <v>1.0405625198901112</v>
      </c>
      <c r="Z127" s="402">
        <v>0.8700417412681255</v>
      </c>
      <c r="AA127" s="406">
        <v>0.71912801730168263</v>
      </c>
    </row>
    <row r="128" spans="2:27" x14ac:dyDescent="0.25">
      <c r="B128" s="19">
        <v>9</v>
      </c>
      <c r="C128" s="20">
        <v>2</v>
      </c>
      <c r="D128" s="405">
        <v>0.63866870750206628</v>
      </c>
      <c r="E128" s="402">
        <v>0.57771909681092204</v>
      </c>
      <c r="F128" s="402">
        <v>0.54418516519562421</v>
      </c>
      <c r="G128" s="402">
        <v>0.53054014514136738</v>
      </c>
      <c r="H128" s="402">
        <v>0.52941235027373468</v>
      </c>
      <c r="I128" s="402">
        <v>0.5442262837375158</v>
      </c>
      <c r="J128" s="402">
        <v>0.59503693708357985</v>
      </c>
      <c r="K128" s="402">
        <v>0.69560029043758498</v>
      </c>
      <c r="L128" s="402">
        <v>0.81519920193710205</v>
      </c>
      <c r="M128" s="402">
        <v>0.91963050292061255</v>
      </c>
      <c r="N128" s="402">
        <v>0.91745091154798564</v>
      </c>
      <c r="O128" s="402">
        <v>0.91526211499691135</v>
      </c>
      <c r="P128" s="402">
        <v>0.91691748895349912</v>
      </c>
      <c r="Q128" s="402">
        <v>0.92252070415759913</v>
      </c>
      <c r="R128" s="402">
        <v>0.96936179019139534</v>
      </c>
      <c r="S128" s="402">
        <v>1.0069448979087263</v>
      </c>
      <c r="T128" s="402">
        <v>1.081832654271363</v>
      </c>
      <c r="U128" s="402">
        <v>1.1780769717924267</v>
      </c>
      <c r="V128" s="402">
        <v>1.1647530442444567</v>
      </c>
      <c r="W128" s="402">
        <v>1.1497391561146184</v>
      </c>
      <c r="X128" s="402">
        <v>1.135655599431407</v>
      </c>
      <c r="Y128" s="402">
        <v>1.0303268178389904</v>
      </c>
      <c r="Z128" s="402">
        <v>0.88006289076080579</v>
      </c>
      <c r="AA128" s="406">
        <v>0.72325027300765399</v>
      </c>
    </row>
    <row r="129" spans="2:27" x14ac:dyDescent="0.25">
      <c r="B129" s="19">
        <v>10</v>
      </c>
      <c r="C129" s="20">
        <v>1</v>
      </c>
      <c r="D129" s="405">
        <v>0.70729678290596076</v>
      </c>
      <c r="E129" s="402">
        <v>0.65618083416981687</v>
      </c>
      <c r="F129" s="402">
        <v>0.63131985521639022</v>
      </c>
      <c r="G129" s="402">
        <v>0.63408624646879519</v>
      </c>
      <c r="H129" s="402">
        <v>0.65610901067490857</v>
      </c>
      <c r="I129" s="402">
        <v>0.74951252975250715</v>
      </c>
      <c r="J129" s="402">
        <v>0.91396127156344131</v>
      </c>
      <c r="K129" s="402">
        <v>1.07965415357999</v>
      </c>
      <c r="L129" s="402">
        <v>1.0361601484051941</v>
      </c>
      <c r="M129" s="402">
        <v>0.95967798232381174</v>
      </c>
      <c r="N129" s="402">
        <v>0.90183557577428608</v>
      </c>
      <c r="O129" s="402">
        <v>0.86660952368956434</v>
      </c>
      <c r="P129" s="402">
        <v>0.84723562747104053</v>
      </c>
      <c r="Q129" s="402">
        <v>0.81102275553995062</v>
      </c>
      <c r="R129" s="402">
        <v>0.80486830533809173</v>
      </c>
      <c r="S129" s="402">
        <v>0.82368741206677176</v>
      </c>
      <c r="T129" s="402">
        <v>0.92071539897049814</v>
      </c>
      <c r="U129" s="402">
        <v>1.0799941037961003</v>
      </c>
      <c r="V129" s="402">
        <v>1.1950812455062481</v>
      </c>
      <c r="W129" s="402">
        <v>1.2530163646399828</v>
      </c>
      <c r="X129" s="402">
        <v>1.2060394455678045</v>
      </c>
      <c r="Y129" s="402">
        <v>1.1022310586736541</v>
      </c>
      <c r="Z129" s="402">
        <v>0.95747597213542524</v>
      </c>
      <c r="AA129" s="406">
        <v>0.80754435328104024</v>
      </c>
    </row>
    <row r="130" spans="2:27" x14ac:dyDescent="0.25">
      <c r="B130" s="19">
        <v>10</v>
      </c>
      <c r="C130" s="20">
        <v>2</v>
      </c>
      <c r="D130" s="405">
        <v>0.73004096505323457</v>
      </c>
      <c r="E130" s="402">
        <v>0.67562483848067534</v>
      </c>
      <c r="F130" s="402">
        <v>0.65276830272991571</v>
      </c>
      <c r="G130" s="402">
        <v>0.64545678686315777</v>
      </c>
      <c r="H130" s="402">
        <v>0.6513306739569461</v>
      </c>
      <c r="I130" s="402">
        <v>0.69095760501522474</v>
      </c>
      <c r="J130" s="402">
        <v>0.77153032396067489</v>
      </c>
      <c r="K130" s="402">
        <v>0.89415139764674045</v>
      </c>
      <c r="L130" s="402">
        <v>1.0194927823502484</v>
      </c>
      <c r="M130" s="402">
        <v>1.097174910463568</v>
      </c>
      <c r="N130" s="402">
        <v>1.1161659445317835</v>
      </c>
      <c r="O130" s="402">
        <v>1.0779454092620462</v>
      </c>
      <c r="P130" s="402">
        <v>1.0354542302250562</v>
      </c>
      <c r="Q130" s="402">
        <v>1.0123214120650954</v>
      </c>
      <c r="R130" s="402">
        <v>0.98704009035271523</v>
      </c>
      <c r="S130" s="402">
        <v>1.0055797527966379</v>
      </c>
      <c r="T130" s="402">
        <v>1.0638871729142245</v>
      </c>
      <c r="U130" s="402">
        <v>1.1597330936422361</v>
      </c>
      <c r="V130" s="402">
        <v>1.2093412073112566</v>
      </c>
      <c r="W130" s="402">
        <v>1.2467168090362175</v>
      </c>
      <c r="X130" s="402">
        <v>1.1768948016363241</v>
      </c>
      <c r="Y130" s="402">
        <v>1.0859273611191747</v>
      </c>
      <c r="Z130" s="402">
        <v>0.93181916932219011</v>
      </c>
      <c r="AA130" s="406">
        <v>0.7854145708698641</v>
      </c>
    </row>
    <row r="131" spans="2:27" x14ac:dyDescent="0.25">
      <c r="B131" s="19">
        <v>11</v>
      </c>
      <c r="C131" s="20">
        <v>1</v>
      </c>
      <c r="D131" s="405">
        <v>0.87374835048595267</v>
      </c>
      <c r="E131" s="402">
        <v>0.82155022358131591</v>
      </c>
      <c r="F131" s="402">
        <v>0.8101493383402093</v>
      </c>
      <c r="G131" s="402">
        <v>0.80245976108154438</v>
      </c>
      <c r="H131" s="402">
        <v>0.83530919235403367</v>
      </c>
      <c r="I131" s="402">
        <v>0.94308804233149235</v>
      </c>
      <c r="J131" s="402">
        <v>1.0954636050715159</v>
      </c>
      <c r="K131" s="402">
        <v>1.2466041190900019</v>
      </c>
      <c r="L131" s="402">
        <v>1.2165171504442729</v>
      </c>
      <c r="M131" s="402">
        <v>1.1426040153265367</v>
      </c>
      <c r="N131" s="402">
        <v>1.076266299116905</v>
      </c>
      <c r="O131" s="402">
        <v>1.0345296852756756</v>
      </c>
      <c r="P131" s="402">
        <v>1.0003704664040278</v>
      </c>
      <c r="Q131" s="402">
        <v>0.9634300526875661</v>
      </c>
      <c r="R131" s="402">
        <v>0.96059459104273315</v>
      </c>
      <c r="S131" s="402">
        <v>0.99276282035924168</v>
      </c>
      <c r="T131" s="402">
        <v>1.1394313958698614</v>
      </c>
      <c r="U131" s="402">
        <v>1.3979906139815819</v>
      </c>
      <c r="V131" s="402">
        <v>1.4659934412901168</v>
      </c>
      <c r="W131" s="402">
        <v>1.4299973683946463</v>
      </c>
      <c r="X131" s="402">
        <v>1.3787149302159354</v>
      </c>
      <c r="Y131" s="402">
        <v>1.2692500971630178</v>
      </c>
      <c r="Z131" s="402">
        <v>1.1105571095797417</v>
      </c>
      <c r="AA131" s="406">
        <v>0.9689506712277679</v>
      </c>
    </row>
    <row r="132" spans="2:27" x14ac:dyDescent="0.25">
      <c r="B132" s="19">
        <v>11</v>
      </c>
      <c r="C132" s="20">
        <v>2</v>
      </c>
      <c r="D132" s="405">
        <v>0.92525086968951087</v>
      </c>
      <c r="E132" s="402">
        <v>0.86621145704995073</v>
      </c>
      <c r="F132" s="402">
        <v>0.83613410419534717</v>
      </c>
      <c r="G132" s="402">
        <v>0.83157699125748652</v>
      </c>
      <c r="H132" s="402">
        <v>0.84125890068453402</v>
      </c>
      <c r="I132" s="402">
        <v>0.87854652368580588</v>
      </c>
      <c r="J132" s="402">
        <v>0.96670685401941736</v>
      </c>
      <c r="K132" s="402">
        <v>1.0981324206587271</v>
      </c>
      <c r="L132" s="402">
        <v>1.233060645450982</v>
      </c>
      <c r="M132" s="402">
        <v>1.3013834421826989</v>
      </c>
      <c r="N132" s="402">
        <v>1.3085144393678947</v>
      </c>
      <c r="O132" s="402">
        <v>1.2819595008871565</v>
      </c>
      <c r="P132" s="402">
        <v>1.2622902011210946</v>
      </c>
      <c r="Q132" s="402">
        <v>1.2094352071150516</v>
      </c>
      <c r="R132" s="402">
        <v>1.2056703270209661</v>
      </c>
      <c r="S132" s="402">
        <v>1.2331370163999669</v>
      </c>
      <c r="T132" s="402">
        <v>1.3206167664555539</v>
      </c>
      <c r="U132" s="402">
        <v>1.5160965694037691</v>
      </c>
      <c r="V132" s="402">
        <v>1.5498368518960433</v>
      </c>
      <c r="W132" s="402">
        <v>1.5059261284728489</v>
      </c>
      <c r="X132" s="402">
        <v>1.4146892183433573</v>
      </c>
      <c r="Y132" s="402">
        <v>1.3039467567749927</v>
      </c>
      <c r="Z132" s="402">
        <v>1.1614726558361703</v>
      </c>
      <c r="AA132" s="406">
        <v>1.0137454487329436</v>
      </c>
    </row>
    <row r="133" spans="2:27" x14ac:dyDescent="0.25">
      <c r="B133" s="19">
        <v>12</v>
      </c>
      <c r="C133" s="20">
        <v>1</v>
      </c>
      <c r="D133" s="405">
        <v>1.0888713898384914</v>
      </c>
      <c r="E133" s="402">
        <v>1.0220554954918049</v>
      </c>
      <c r="F133" s="402">
        <v>1.0010578529165317</v>
      </c>
      <c r="G133" s="402">
        <v>0.99712172845283464</v>
      </c>
      <c r="H133" s="402">
        <v>1.0248381312972816</v>
      </c>
      <c r="I133" s="402">
        <v>1.1207766942489301</v>
      </c>
      <c r="J133" s="402">
        <v>1.2681913249292991</v>
      </c>
      <c r="K133" s="402">
        <v>1.4174811379677474</v>
      </c>
      <c r="L133" s="402">
        <v>1.4156904584820125</v>
      </c>
      <c r="M133" s="402">
        <v>1.3312097089103292</v>
      </c>
      <c r="N133" s="402">
        <v>1.2697507178483431</v>
      </c>
      <c r="O133" s="402">
        <v>1.2381447922964959</v>
      </c>
      <c r="P133" s="402">
        <v>1.2062685888439486</v>
      </c>
      <c r="Q133" s="402">
        <v>1.1684781596280012</v>
      </c>
      <c r="R133" s="402">
        <v>1.159997725656446</v>
      </c>
      <c r="S133" s="402">
        <v>1.2072311816432757</v>
      </c>
      <c r="T133" s="402">
        <v>1.3805435501774219</v>
      </c>
      <c r="U133" s="402">
        <v>1.6450059614392034</v>
      </c>
      <c r="V133" s="402">
        <v>1.7117670995319643</v>
      </c>
      <c r="W133" s="402">
        <v>1.6875544157775717</v>
      </c>
      <c r="X133" s="402">
        <v>1.622573054165406</v>
      </c>
      <c r="Y133" s="402">
        <v>1.527245414308978</v>
      </c>
      <c r="Z133" s="402">
        <v>1.3620150507103295</v>
      </c>
      <c r="AA133" s="406">
        <v>1.1818894471488532</v>
      </c>
    </row>
    <row r="134" spans="2:27" x14ac:dyDescent="0.25">
      <c r="B134" s="21">
        <v>12</v>
      </c>
      <c r="C134" s="22">
        <v>2</v>
      </c>
      <c r="D134" s="407">
        <v>1.1066357570502485</v>
      </c>
      <c r="E134" s="408">
        <v>1.0363536831256706</v>
      </c>
      <c r="F134" s="408">
        <v>1.0137292816182326</v>
      </c>
      <c r="G134" s="408">
        <v>1.0038111438644755</v>
      </c>
      <c r="H134" s="408">
        <v>1.0082709551479914</v>
      </c>
      <c r="I134" s="408">
        <v>1.0554603279989052</v>
      </c>
      <c r="J134" s="408">
        <v>1.1470407041080313</v>
      </c>
      <c r="K134" s="408">
        <v>1.2582853506922043</v>
      </c>
      <c r="L134" s="408">
        <v>1.4356413290652821</v>
      </c>
      <c r="M134" s="408">
        <v>1.4885135970162502</v>
      </c>
      <c r="N134" s="408">
        <v>1.4946781421070818</v>
      </c>
      <c r="O134" s="408">
        <v>1.468432483150323</v>
      </c>
      <c r="P134" s="408">
        <v>1.4297999680255573</v>
      </c>
      <c r="Q134" s="408">
        <v>1.4066803957873986</v>
      </c>
      <c r="R134" s="408">
        <v>1.3941272821998172</v>
      </c>
      <c r="S134" s="408">
        <v>1.4331024149315164</v>
      </c>
      <c r="T134" s="408">
        <v>1.5630697746849178</v>
      </c>
      <c r="U134" s="408">
        <v>1.7667944146093055</v>
      </c>
      <c r="V134" s="408">
        <v>1.7298608823893156</v>
      </c>
      <c r="W134" s="408">
        <v>1.6929445542614536</v>
      </c>
      <c r="X134" s="408">
        <v>1.6214456339666428</v>
      </c>
      <c r="Y134" s="408">
        <v>1.5093187867078728</v>
      </c>
      <c r="Z134" s="408">
        <v>1.3659752552348838</v>
      </c>
      <c r="AA134" s="409">
        <v>1.1997851415261458</v>
      </c>
    </row>
    <row r="136" spans="2:27" x14ac:dyDescent="0.25">
      <c r="B136" t="s">
        <v>786</v>
      </c>
    </row>
    <row r="137" spans="2:27" ht="60" x14ac:dyDescent="0.25">
      <c r="B137" s="40" t="s">
        <v>64</v>
      </c>
      <c r="C137" s="58" t="s">
        <v>65</v>
      </c>
      <c r="D137" s="34">
        <v>0</v>
      </c>
      <c r="E137" s="34">
        <v>1</v>
      </c>
      <c r="F137" s="34">
        <v>2</v>
      </c>
      <c r="G137" s="34">
        <v>3</v>
      </c>
      <c r="H137" s="34">
        <v>4</v>
      </c>
      <c r="I137" s="34">
        <v>5</v>
      </c>
      <c r="J137" s="34">
        <v>6</v>
      </c>
      <c r="K137" s="34">
        <v>7</v>
      </c>
      <c r="L137" s="34">
        <v>8</v>
      </c>
      <c r="M137" s="34">
        <v>9</v>
      </c>
      <c r="N137" s="34">
        <v>10</v>
      </c>
      <c r="O137" s="34">
        <v>11</v>
      </c>
      <c r="P137" s="34">
        <v>12</v>
      </c>
      <c r="Q137" s="34">
        <v>13</v>
      </c>
      <c r="R137" s="34">
        <v>14</v>
      </c>
      <c r="S137" s="34">
        <v>15</v>
      </c>
      <c r="T137" s="34">
        <v>16</v>
      </c>
      <c r="U137" s="34">
        <v>17</v>
      </c>
      <c r="V137" s="34">
        <v>18</v>
      </c>
      <c r="W137" s="34">
        <v>19</v>
      </c>
      <c r="X137" s="34">
        <v>20</v>
      </c>
      <c r="Y137" s="34">
        <v>21</v>
      </c>
      <c r="Z137" s="34">
        <v>22</v>
      </c>
      <c r="AA137" s="34">
        <v>23</v>
      </c>
    </row>
    <row r="138" spans="2:27" x14ac:dyDescent="0.25">
      <c r="B138" s="19">
        <v>1</v>
      </c>
      <c r="C138" s="20">
        <v>1</v>
      </c>
      <c r="D138" s="401">
        <v>0.65821297514303179</v>
      </c>
      <c r="E138" s="403">
        <v>0.65363410031667402</v>
      </c>
      <c r="F138" s="403">
        <v>0.66117821571786894</v>
      </c>
      <c r="G138" s="403">
        <v>0.66448641694546629</v>
      </c>
      <c r="H138" s="403">
        <v>0.67132131476824597</v>
      </c>
      <c r="I138" s="403">
        <v>0.68264481319494663</v>
      </c>
      <c r="J138" s="403">
        <v>0.72252479533051961</v>
      </c>
      <c r="K138" s="403">
        <v>0.80502863743195185</v>
      </c>
      <c r="L138" s="403">
        <v>0.92356728119580433</v>
      </c>
      <c r="M138" s="403">
        <v>0.9774037096893724</v>
      </c>
      <c r="N138" s="403">
        <v>1.0292532975775135</v>
      </c>
      <c r="O138" s="403">
        <v>1.0324985097093358</v>
      </c>
      <c r="P138" s="403">
        <v>1.0085308853875727</v>
      </c>
      <c r="Q138" s="403">
        <v>1.000631417170319</v>
      </c>
      <c r="R138" s="403">
        <v>1.0131316647372242</v>
      </c>
      <c r="S138" s="403">
        <v>1.003415929118415</v>
      </c>
      <c r="T138" s="403">
        <v>0.98867475033982233</v>
      </c>
      <c r="U138" s="403">
        <v>0.93308574562844171</v>
      </c>
      <c r="V138" s="403">
        <v>0.82081205337314223</v>
      </c>
      <c r="W138" s="403">
        <v>0.77979815567659838</v>
      </c>
      <c r="X138" s="403">
        <v>0.74787274945062221</v>
      </c>
      <c r="Y138" s="403">
        <v>0.71751390651645031</v>
      </c>
      <c r="Z138" s="403">
        <v>0.68630816220406388</v>
      </c>
      <c r="AA138" s="404">
        <v>0.66652274853949067</v>
      </c>
    </row>
    <row r="139" spans="2:27" x14ac:dyDescent="0.25">
      <c r="B139" s="19">
        <v>1</v>
      </c>
      <c r="C139" s="20">
        <v>2</v>
      </c>
      <c r="D139" s="405">
        <v>0.68474388811943931</v>
      </c>
      <c r="E139" s="402">
        <v>0.67272770984128982</v>
      </c>
      <c r="F139" s="402">
        <v>0.6834732055461038</v>
      </c>
      <c r="G139" s="402">
        <v>0.67895782860493381</v>
      </c>
      <c r="H139" s="402">
        <v>0.67997569599730068</v>
      </c>
      <c r="I139" s="402">
        <v>0.68257849556707795</v>
      </c>
      <c r="J139" s="402">
        <v>0.69538181662977949</v>
      </c>
      <c r="K139" s="402">
        <v>0.71501091976248077</v>
      </c>
      <c r="L139" s="402">
        <v>0.72490268961453574</v>
      </c>
      <c r="M139" s="402">
        <v>0.73765444069363917</v>
      </c>
      <c r="N139" s="402">
        <v>0.79233978742874567</v>
      </c>
      <c r="O139" s="402">
        <v>0.79165132700862617</v>
      </c>
      <c r="P139" s="402">
        <v>0.76856480997038534</v>
      </c>
      <c r="Q139" s="402">
        <v>0.76191066459149048</v>
      </c>
      <c r="R139" s="402">
        <v>0.75121674646414671</v>
      </c>
      <c r="S139" s="402">
        <v>0.73375823768601067</v>
      </c>
      <c r="T139" s="402">
        <v>0.73476105402441039</v>
      </c>
      <c r="U139" s="402">
        <v>0.7942611812853333</v>
      </c>
      <c r="V139" s="402">
        <v>0.7617262398202238</v>
      </c>
      <c r="W139" s="402">
        <v>0.74319892395748455</v>
      </c>
      <c r="X139" s="402">
        <v>0.73913244356180896</v>
      </c>
      <c r="Y139" s="402">
        <v>0.7294073364148097</v>
      </c>
      <c r="Z139" s="402">
        <v>0.70445685037876071</v>
      </c>
      <c r="AA139" s="406">
        <v>0.68171678855502582</v>
      </c>
    </row>
    <row r="140" spans="2:27" x14ac:dyDescent="0.25">
      <c r="B140" s="19">
        <v>2</v>
      </c>
      <c r="C140" s="20">
        <v>1</v>
      </c>
      <c r="D140" s="405">
        <v>0.66968429664834983</v>
      </c>
      <c r="E140" s="402">
        <v>0.66704008047508034</v>
      </c>
      <c r="F140" s="402">
        <v>0.66657614109193886</v>
      </c>
      <c r="G140" s="402">
        <v>0.67561180484813099</v>
      </c>
      <c r="H140" s="402">
        <v>0.68351732158429712</v>
      </c>
      <c r="I140" s="402">
        <v>0.70059987507219212</v>
      </c>
      <c r="J140" s="402">
        <v>0.73123629056756767</v>
      </c>
      <c r="K140" s="402">
        <v>0.79527382409388103</v>
      </c>
      <c r="L140" s="402">
        <v>0.89965463928447498</v>
      </c>
      <c r="M140" s="402">
        <v>0.97326538334977097</v>
      </c>
      <c r="N140" s="402">
        <v>1.0186029467434146</v>
      </c>
      <c r="O140" s="402">
        <v>1.017223276050145</v>
      </c>
      <c r="P140" s="402">
        <v>0.98983458076930397</v>
      </c>
      <c r="Q140" s="402">
        <v>0.99500862064895967</v>
      </c>
      <c r="R140" s="402">
        <v>1.0043103721802025</v>
      </c>
      <c r="S140" s="402">
        <v>0.99031579011086346</v>
      </c>
      <c r="T140" s="402">
        <v>0.96661706446240492</v>
      </c>
      <c r="U140" s="402">
        <v>0.89807900598985546</v>
      </c>
      <c r="V140" s="402">
        <v>0.8218715196502191</v>
      </c>
      <c r="W140" s="402">
        <v>0.7964969593193636</v>
      </c>
      <c r="X140" s="402">
        <v>0.76261172112865105</v>
      </c>
      <c r="Y140" s="402">
        <v>0.73153565780122143</v>
      </c>
      <c r="Z140" s="402">
        <v>0.71113570932883308</v>
      </c>
      <c r="AA140" s="406">
        <v>0.68690821304811556</v>
      </c>
    </row>
    <row r="141" spans="2:27" x14ac:dyDescent="0.25">
      <c r="B141" s="19">
        <v>2</v>
      </c>
      <c r="C141" s="20">
        <v>2</v>
      </c>
      <c r="D141" s="405">
        <v>0.68306545164895083</v>
      </c>
      <c r="E141" s="402">
        <v>0.67072418351468921</v>
      </c>
      <c r="F141" s="402">
        <v>0.671590163978114</v>
      </c>
      <c r="G141" s="402">
        <v>0.67689135762396757</v>
      </c>
      <c r="H141" s="402">
        <v>0.67817161891738287</v>
      </c>
      <c r="I141" s="402">
        <v>0.68606228773565336</v>
      </c>
      <c r="J141" s="402">
        <v>0.69836716223916906</v>
      </c>
      <c r="K141" s="402">
        <v>0.68971094570936331</v>
      </c>
      <c r="L141" s="402">
        <v>0.69197521901605907</v>
      </c>
      <c r="M141" s="402">
        <v>0.71730612575684227</v>
      </c>
      <c r="N141" s="402">
        <v>0.74352791611448321</v>
      </c>
      <c r="O141" s="402">
        <v>0.74173734948178505</v>
      </c>
      <c r="P141" s="402">
        <v>0.73844537471870242</v>
      </c>
      <c r="Q141" s="402">
        <v>0.73387615437855502</v>
      </c>
      <c r="R141" s="402">
        <v>0.73294366583640824</v>
      </c>
      <c r="S141" s="402">
        <v>0.72613926146484431</v>
      </c>
      <c r="T141" s="402">
        <v>0.71308812103960439</v>
      </c>
      <c r="U141" s="402">
        <v>0.72853244169509057</v>
      </c>
      <c r="V141" s="402">
        <v>0.75339723658294055</v>
      </c>
      <c r="W141" s="402">
        <v>0.74070076319535649</v>
      </c>
      <c r="X141" s="402">
        <v>0.7263286364913103</v>
      </c>
      <c r="Y141" s="402">
        <v>0.71695284270232695</v>
      </c>
      <c r="Z141" s="402">
        <v>0.69528698815530066</v>
      </c>
      <c r="AA141" s="406">
        <v>0.68331008348378852</v>
      </c>
    </row>
    <row r="142" spans="2:27" x14ac:dyDescent="0.25">
      <c r="B142" s="19">
        <v>3</v>
      </c>
      <c r="C142" s="20">
        <v>1</v>
      </c>
      <c r="D142" s="405">
        <v>0.58465135475397423</v>
      </c>
      <c r="E142" s="402">
        <v>0.58514803886484834</v>
      </c>
      <c r="F142" s="402">
        <v>0.58578614856449629</v>
      </c>
      <c r="G142" s="402">
        <v>0.59024718755578565</v>
      </c>
      <c r="H142" s="402">
        <v>0.5992770775235301</v>
      </c>
      <c r="I142" s="402">
        <v>0.61356791255551979</v>
      </c>
      <c r="J142" s="402">
        <v>0.64711530508391346</v>
      </c>
      <c r="K142" s="402">
        <v>0.68778396025043054</v>
      </c>
      <c r="L142" s="402">
        <v>0.80139392418254518</v>
      </c>
      <c r="M142" s="402">
        <v>0.87655918832331248</v>
      </c>
      <c r="N142" s="402">
        <v>0.94287806237868277</v>
      </c>
      <c r="O142" s="402">
        <v>0.93538828030810139</v>
      </c>
      <c r="P142" s="402">
        <v>0.91252325361785536</v>
      </c>
      <c r="Q142" s="402">
        <v>0.91529385218159787</v>
      </c>
      <c r="R142" s="402">
        <v>0.91720390269213992</v>
      </c>
      <c r="S142" s="402">
        <v>0.90447263574727377</v>
      </c>
      <c r="T142" s="402">
        <v>0.88967129486428331</v>
      </c>
      <c r="U142" s="402">
        <v>0.80325569207426839</v>
      </c>
      <c r="V142" s="402">
        <v>0.69584545399724163</v>
      </c>
      <c r="W142" s="402">
        <v>0.67619213959100388</v>
      </c>
      <c r="X142" s="402">
        <v>0.67375806904114266</v>
      </c>
      <c r="Y142" s="402">
        <v>0.64523269904951541</v>
      </c>
      <c r="Z142" s="402">
        <v>0.61956339988764153</v>
      </c>
      <c r="AA142" s="406">
        <v>0.60060219464526288</v>
      </c>
    </row>
    <row r="143" spans="2:27" x14ac:dyDescent="0.25">
      <c r="B143" s="19">
        <v>3</v>
      </c>
      <c r="C143" s="20">
        <v>2</v>
      </c>
      <c r="D143" s="405">
        <v>0.57748485691333096</v>
      </c>
      <c r="E143" s="402">
        <v>0.57629708362512688</v>
      </c>
      <c r="F143" s="402">
        <v>0.55024594795705473</v>
      </c>
      <c r="G143" s="402">
        <v>0.57448665324625026</v>
      </c>
      <c r="H143" s="402">
        <v>0.58249949326172745</v>
      </c>
      <c r="I143" s="402">
        <v>0.59097098734049114</v>
      </c>
      <c r="J143" s="402">
        <v>0.6041015796749265</v>
      </c>
      <c r="K143" s="402">
        <v>0.58590496933651748</v>
      </c>
      <c r="L143" s="402">
        <v>0.60914818500870838</v>
      </c>
      <c r="M143" s="402">
        <v>0.66076689331882099</v>
      </c>
      <c r="N143" s="402">
        <v>0.71144373856592047</v>
      </c>
      <c r="O143" s="402">
        <v>0.69372986154710647</v>
      </c>
      <c r="P143" s="402">
        <v>0.68025028402382615</v>
      </c>
      <c r="Q143" s="402">
        <v>0.67171416305823939</v>
      </c>
      <c r="R143" s="402">
        <v>0.65814566615590608</v>
      </c>
      <c r="S143" s="402">
        <v>0.6443321529789735</v>
      </c>
      <c r="T143" s="402">
        <v>0.6344568530198984</v>
      </c>
      <c r="U143" s="402">
        <v>0.6228996301298696</v>
      </c>
      <c r="V143" s="402">
        <v>0.60019773844725655</v>
      </c>
      <c r="W143" s="402">
        <v>0.61511033517202418</v>
      </c>
      <c r="X143" s="402">
        <v>0.63691125588016506</v>
      </c>
      <c r="Y143" s="402">
        <v>0.63586106076790738</v>
      </c>
      <c r="Z143" s="402">
        <v>0.60036618662345709</v>
      </c>
      <c r="AA143" s="406">
        <v>0.58624279244503674</v>
      </c>
    </row>
    <row r="144" spans="2:27" x14ac:dyDescent="0.25">
      <c r="B144" s="19">
        <v>4</v>
      </c>
      <c r="C144" s="20">
        <v>1</v>
      </c>
      <c r="D144" s="405">
        <v>0.51589411453897094</v>
      </c>
      <c r="E144" s="402">
        <v>0.50803926779010922</v>
      </c>
      <c r="F144" s="402">
        <v>0.50637269744862601</v>
      </c>
      <c r="G144" s="402">
        <v>0.51254211398538663</v>
      </c>
      <c r="H144" s="402">
        <v>0.51781017553782505</v>
      </c>
      <c r="I144" s="402">
        <v>0.53150112872356148</v>
      </c>
      <c r="J144" s="402">
        <v>0.56128734616539733</v>
      </c>
      <c r="K144" s="402">
        <v>0.61093959492862515</v>
      </c>
      <c r="L144" s="402">
        <v>0.74880497796668299</v>
      </c>
      <c r="M144" s="402">
        <v>0.83325167735761785</v>
      </c>
      <c r="N144" s="402">
        <v>0.90069901599791735</v>
      </c>
      <c r="O144" s="402">
        <v>0.90609855760225921</v>
      </c>
      <c r="P144" s="402">
        <v>0.88027277078869126</v>
      </c>
      <c r="Q144" s="402">
        <v>0.88733493085911896</v>
      </c>
      <c r="R144" s="402">
        <v>0.88798693408043705</v>
      </c>
      <c r="S144" s="402">
        <v>0.87750852489139664</v>
      </c>
      <c r="T144" s="402">
        <v>0.84398421693723491</v>
      </c>
      <c r="U144" s="402">
        <v>0.75146772515295079</v>
      </c>
      <c r="V144" s="402">
        <v>0.62460663844145892</v>
      </c>
      <c r="W144" s="402">
        <v>0.57302997186839166</v>
      </c>
      <c r="X144" s="402">
        <v>0.5950563694563662</v>
      </c>
      <c r="Y144" s="402">
        <v>0.59071420089280635</v>
      </c>
      <c r="Z144" s="402">
        <v>0.55648638305682097</v>
      </c>
      <c r="AA144" s="406">
        <v>0.53606748271391813</v>
      </c>
    </row>
    <row r="145" spans="2:27" x14ac:dyDescent="0.25">
      <c r="B145" s="19">
        <v>4</v>
      </c>
      <c r="C145" s="20">
        <v>2</v>
      </c>
      <c r="D145" s="405">
        <v>0.50829064060786</v>
      </c>
      <c r="E145" s="402">
        <v>0.50460636764647682</v>
      </c>
      <c r="F145" s="402">
        <v>0.48277420934044341</v>
      </c>
      <c r="G145" s="402">
        <v>0.49078155501607706</v>
      </c>
      <c r="H145" s="402">
        <v>0.50225826084247827</v>
      </c>
      <c r="I145" s="402">
        <v>0.50493711764919913</v>
      </c>
      <c r="J145" s="402">
        <v>0.51179861315599628</v>
      </c>
      <c r="K145" s="402">
        <v>0.50700678754867379</v>
      </c>
      <c r="L145" s="402">
        <v>0.53623353848664168</v>
      </c>
      <c r="M145" s="402">
        <v>0.57640246288409724</v>
      </c>
      <c r="N145" s="402">
        <v>0.62719942585867339</v>
      </c>
      <c r="O145" s="402">
        <v>0.62170383384013816</v>
      </c>
      <c r="P145" s="402">
        <v>0.61218211037905845</v>
      </c>
      <c r="Q145" s="402">
        <v>0.60095903227791214</v>
      </c>
      <c r="R145" s="402">
        <v>0.60220011366764392</v>
      </c>
      <c r="S145" s="402">
        <v>0.59358030785479576</v>
      </c>
      <c r="T145" s="402">
        <v>0.5802495625604237</v>
      </c>
      <c r="U145" s="402">
        <v>0.54418168043901982</v>
      </c>
      <c r="V145" s="402">
        <v>0.51459421516492676</v>
      </c>
      <c r="W145" s="402">
        <v>0.52013674544766331</v>
      </c>
      <c r="X145" s="402">
        <v>0.55399166781719067</v>
      </c>
      <c r="Y145" s="402">
        <v>0.55931683952016242</v>
      </c>
      <c r="Z145" s="402">
        <v>0.532720022683279</v>
      </c>
      <c r="AA145" s="406">
        <v>0.51820848347642468</v>
      </c>
    </row>
    <row r="146" spans="2:27" x14ac:dyDescent="0.25">
      <c r="B146" s="19">
        <v>5</v>
      </c>
      <c r="C146" s="20">
        <v>1</v>
      </c>
      <c r="D146" s="405">
        <v>0.48462136809048867</v>
      </c>
      <c r="E146" s="402">
        <v>0.48095100861788176</v>
      </c>
      <c r="F146" s="402">
        <v>0.46937358861963507</v>
      </c>
      <c r="G146" s="402">
        <v>0.46842209267213475</v>
      </c>
      <c r="H146" s="402">
        <v>0.46300931651623989</v>
      </c>
      <c r="I146" s="402">
        <v>0.47990621592452071</v>
      </c>
      <c r="J146" s="402">
        <v>0.48061736917883491</v>
      </c>
      <c r="K146" s="402">
        <v>0.54982682620128431</v>
      </c>
      <c r="L146" s="402">
        <v>0.67657976040297896</v>
      </c>
      <c r="M146" s="402">
        <v>0.75269878491682185</v>
      </c>
      <c r="N146" s="402">
        <v>0.83117226929016985</v>
      </c>
      <c r="O146" s="402">
        <v>0.85226714536045856</v>
      </c>
      <c r="P146" s="402">
        <v>0.82948980108795067</v>
      </c>
      <c r="Q146" s="402">
        <v>0.84537874467004637</v>
      </c>
      <c r="R146" s="402">
        <v>0.85846374443882079</v>
      </c>
      <c r="S146" s="402">
        <v>0.85306510360529053</v>
      </c>
      <c r="T146" s="402">
        <v>0.83237494159409364</v>
      </c>
      <c r="U146" s="402">
        <v>0.72649592256390372</v>
      </c>
      <c r="V146" s="402">
        <v>0.59080174869583668</v>
      </c>
      <c r="W146" s="402">
        <v>0.53911289107449512</v>
      </c>
      <c r="X146" s="402">
        <v>0.52323054176501183</v>
      </c>
      <c r="Y146" s="402">
        <v>0.54311283753878126</v>
      </c>
      <c r="Z146" s="402">
        <v>0.52527595426934548</v>
      </c>
      <c r="AA146" s="406">
        <v>0.49956365212804371</v>
      </c>
    </row>
    <row r="147" spans="2:27" x14ac:dyDescent="0.25">
      <c r="B147" s="19">
        <v>5</v>
      </c>
      <c r="C147" s="20">
        <v>2</v>
      </c>
      <c r="D147" s="405">
        <v>0.48535569495149017</v>
      </c>
      <c r="E147" s="402">
        <v>0.48009289299796898</v>
      </c>
      <c r="F147" s="402">
        <v>0.46227220118550233</v>
      </c>
      <c r="G147" s="402">
        <v>0.45821464146294327</v>
      </c>
      <c r="H147" s="402">
        <v>0.4552999688672198</v>
      </c>
      <c r="I147" s="402">
        <v>0.46202303501182546</v>
      </c>
      <c r="J147" s="402">
        <v>0.43448152446365912</v>
      </c>
      <c r="K147" s="402">
        <v>0.44530688886732384</v>
      </c>
      <c r="L147" s="402">
        <v>0.50066097382614272</v>
      </c>
      <c r="M147" s="402">
        <v>0.53966057716522231</v>
      </c>
      <c r="N147" s="402">
        <v>0.59568419011042328</v>
      </c>
      <c r="O147" s="402">
        <v>0.59940757633926489</v>
      </c>
      <c r="P147" s="402">
        <v>0.59684664573370083</v>
      </c>
      <c r="Q147" s="402">
        <v>0.59381415209024857</v>
      </c>
      <c r="R147" s="402">
        <v>0.57241788754909428</v>
      </c>
      <c r="S147" s="402">
        <v>0.56894986773840173</v>
      </c>
      <c r="T147" s="402">
        <v>0.56795203024612873</v>
      </c>
      <c r="U147" s="402">
        <v>0.54415147328614089</v>
      </c>
      <c r="V147" s="402">
        <v>0.50790865774605487</v>
      </c>
      <c r="W147" s="402">
        <v>0.48177585750438301</v>
      </c>
      <c r="X147" s="402">
        <v>0.49065766670342076</v>
      </c>
      <c r="Y147" s="402">
        <v>0.52471933301460738</v>
      </c>
      <c r="Z147" s="402">
        <v>0.5122797808904298</v>
      </c>
      <c r="AA147" s="406">
        <v>0.49003500141136669</v>
      </c>
    </row>
    <row r="148" spans="2:27" x14ac:dyDescent="0.25">
      <c r="B148" s="19">
        <v>6</v>
      </c>
      <c r="C148" s="20">
        <v>1</v>
      </c>
      <c r="D148" s="405">
        <v>0.51615296535376665</v>
      </c>
      <c r="E148" s="402">
        <v>0.49513299470948086</v>
      </c>
      <c r="F148" s="402">
        <v>0.47443370439359267</v>
      </c>
      <c r="G148" s="402">
        <v>0.4696881642069794</v>
      </c>
      <c r="H148" s="402">
        <v>0.46162758773459844</v>
      </c>
      <c r="I148" s="402">
        <v>0.45286101740984369</v>
      </c>
      <c r="J148" s="402">
        <v>0.4638774506618481</v>
      </c>
      <c r="K148" s="402">
        <v>0.56142691643250764</v>
      </c>
      <c r="L148" s="402">
        <v>0.71249433049887145</v>
      </c>
      <c r="M148" s="402">
        <v>0.81163078568523428</v>
      </c>
      <c r="N148" s="402">
        <v>0.8973887624098863</v>
      </c>
      <c r="O148" s="402">
        <v>0.92810126774831581</v>
      </c>
      <c r="P148" s="402">
        <v>0.93412806561734696</v>
      </c>
      <c r="Q148" s="402">
        <v>0.95591148079194987</v>
      </c>
      <c r="R148" s="402">
        <v>0.99240533872946746</v>
      </c>
      <c r="S148" s="402">
        <v>1.002186372639577</v>
      </c>
      <c r="T148" s="402">
        <v>0.98081014975149439</v>
      </c>
      <c r="U148" s="402">
        <v>0.86306415412747595</v>
      </c>
      <c r="V148" s="402">
        <v>0.72118957088455304</v>
      </c>
      <c r="W148" s="402">
        <v>0.65079009747748295</v>
      </c>
      <c r="X148" s="402">
        <v>0.60050486567716144</v>
      </c>
      <c r="Y148" s="402">
        <v>0.59630926597778566</v>
      </c>
      <c r="Z148" s="402">
        <v>0.58496291322559968</v>
      </c>
      <c r="AA148" s="406">
        <v>0.54472203015403509</v>
      </c>
    </row>
    <row r="149" spans="2:27" x14ac:dyDescent="0.25">
      <c r="B149" s="19">
        <v>6</v>
      </c>
      <c r="C149" s="20">
        <v>2</v>
      </c>
      <c r="D149" s="405">
        <v>0.5042600681171916</v>
      </c>
      <c r="E149" s="402">
        <v>0.48615418966316376</v>
      </c>
      <c r="F149" s="402">
        <v>0.46015925464579355</v>
      </c>
      <c r="G149" s="402">
        <v>0.4594508603121199</v>
      </c>
      <c r="H149" s="402">
        <v>0.44433600931629308</v>
      </c>
      <c r="I149" s="402">
        <v>0.43263550829012209</v>
      </c>
      <c r="J149" s="402">
        <v>0.41649815004624013</v>
      </c>
      <c r="K149" s="402">
        <v>0.44511519797573529</v>
      </c>
      <c r="L149" s="402">
        <v>0.50192343709636433</v>
      </c>
      <c r="M149" s="402">
        <v>0.56477465099574564</v>
      </c>
      <c r="N149" s="402">
        <v>0.63022850772738959</v>
      </c>
      <c r="O149" s="402">
        <v>0.6383676572205268</v>
      </c>
      <c r="P149" s="402">
        <v>0.6438614920930591</v>
      </c>
      <c r="Q149" s="402">
        <v>0.66405877205739416</v>
      </c>
      <c r="R149" s="402">
        <v>0.67847142076263756</v>
      </c>
      <c r="S149" s="402">
        <v>0.68056835820550898</v>
      </c>
      <c r="T149" s="402">
        <v>0.6681174471678476</v>
      </c>
      <c r="U149" s="402">
        <v>0.65571973029109165</v>
      </c>
      <c r="V149" s="402">
        <v>0.61267893718708011</v>
      </c>
      <c r="W149" s="402">
        <v>0.57984152390934984</v>
      </c>
      <c r="X149" s="402">
        <v>0.54939811031657459</v>
      </c>
      <c r="Y149" s="402">
        <v>0.56773958985915163</v>
      </c>
      <c r="Z149" s="402">
        <v>0.55870415238042215</v>
      </c>
      <c r="AA149" s="406">
        <v>0.52268684202816473</v>
      </c>
    </row>
    <row r="150" spans="2:27" x14ac:dyDescent="0.25">
      <c r="B150" s="19">
        <v>7</v>
      </c>
      <c r="C150" s="20">
        <v>1</v>
      </c>
      <c r="D150" s="405">
        <v>0.58372560006371343</v>
      </c>
      <c r="E150" s="402">
        <v>0.55849522218475978</v>
      </c>
      <c r="F150" s="402">
        <v>0.52571811238429589</v>
      </c>
      <c r="G150" s="402">
        <v>0.51057623155699161</v>
      </c>
      <c r="H150" s="402">
        <v>0.50339144967083982</v>
      </c>
      <c r="I150" s="402">
        <v>0.50804113325304834</v>
      </c>
      <c r="J150" s="402">
        <v>0.51553757725010263</v>
      </c>
      <c r="K150" s="402">
        <v>0.61301917944687134</v>
      </c>
      <c r="L150" s="402">
        <v>0.77304702921944268</v>
      </c>
      <c r="M150" s="402">
        <v>0.8942858617587961</v>
      </c>
      <c r="N150" s="402">
        <v>1.0108176971548455</v>
      </c>
      <c r="O150" s="402">
        <v>1.0618930503519741</v>
      </c>
      <c r="P150" s="402">
        <v>1.0738773063660352</v>
      </c>
      <c r="Q150" s="402">
        <v>1.1211154573800273</v>
      </c>
      <c r="R150" s="402">
        <v>1.1540905120099716</v>
      </c>
      <c r="S150" s="402">
        <v>1.1748064618257716</v>
      </c>
      <c r="T150" s="402">
        <v>1.1573544055842606</v>
      </c>
      <c r="U150" s="402">
        <v>1.0425157742476701</v>
      </c>
      <c r="V150" s="402">
        <v>0.87635531256825816</v>
      </c>
      <c r="W150" s="402">
        <v>0.79403830838502798</v>
      </c>
      <c r="X150" s="402">
        <v>0.73237628187143966</v>
      </c>
      <c r="Y150" s="402">
        <v>0.71416802941558966</v>
      </c>
      <c r="Z150" s="402">
        <v>0.69538492738818192</v>
      </c>
      <c r="AA150" s="406">
        <v>0.6378864411565236</v>
      </c>
    </row>
    <row r="151" spans="2:27" x14ac:dyDescent="0.25">
      <c r="B151" s="19">
        <v>7</v>
      </c>
      <c r="C151" s="20">
        <v>2</v>
      </c>
      <c r="D151" s="405">
        <v>0.60499980601463343</v>
      </c>
      <c r="E151" s="402">
        <v>0.57683935133919861</v>
      </c>
      <c r="F151" s="402">
        <v>0.54078497498430911</v>
      </c>
      <c r="G151" s="402">
        <v>0.51771872363326399</v>
      </c>
      <c r="H151" s="402">
        <v>0.50847854516802005</v>
      </c>
      <c r="I151" s="402">
        <v>0.5115911038092914</v>
      </c>
      <c r="J151" s="402">
        <v>0.49513380146872682</v>
      </c>
      <c r="K151" s="402">
        <v>0.52208315247062864</v>
      </c>
      <c r="L151" s="402">
        <v>0.57612579579125711</v>
      </c>
      <c r="M151" s="402">
        <v>0.64792286065034477</v>
      </c>
      <c r="N151" s="402">
        <v>0.73553870787332409</v>
      </c>
      <c r="O151" s="402">
        <v>0.78560370233980015</v>
      </c>
      <c r="P151" s="402">
        <v>0.80416416414378988</v>
      </c>
      <c r="Q151" s="402">
        <v>0.81669894364067797</v>
      </c>
      <c r="R151" s="402">
        <v>0.83322745659782749</v>
      </c>
      <c r="S151" s="402">
        <v>0.85176334253771391</v>
      </c>
      <c r="T151" s="402">
        <v>0.84570196301028466</v>
      </c>
      <c r="U151" s="402">
        <v>0.82765996992506286</v>
      </c>
      <c r="V151" s="402">
        <v>0.77521558497947574</v>
      </c>
      <c r="W151" s="402">
        <v>0.74557738981723587</v>
      </c>
      <c r="X151" s="402">
        <v>0.70513521775764498</v>
      </c>
      <c r="Y151" s="402">
        <v>0.69797027870768358</v>
      </c>
      <c r="Z151" s="402">
        <v>0.68170474729287955</v>
      </c>
      <c r="AA151" s="406">
        <v>0.62686099867598</v>
      </c>
    </row>
    <row r="152" spans="2:27" x14ac:dyDescent="0.25">
      <c r="B152" s="19">
        <v>8</v>
      </c>
      <c r="C152" s="20">
        <v>1</v>
      </c>
      <c r="D152" s="405">
        <v>0.53732895992233198</v>
      </c>
      <c r="E152" s="402">
        <v>0.50237837712240252</v>
      </c>
      <c r="F152" s="402">
        <v>0.48798334783743985</v>
      </c>
      <c r="G152" s="402">
        <v>0.47574645862707299</v>
      </c>
      <c r="H152" s="402">
        <v>0.46830905951650792</v>
      </c>
      <c r="I152" s="402">
        <v>0.48122138598697445</v>
      </c>
      <c r="J152" s="402">
        <v>0.5007376847949857</v>
      </c>
      <c r="K152" s="402">
        <v>0.57127598482576947</v>
      </c>
      <c r="L152" s="402">
        <v>0.71493139640650705</v>
      </c>
      <c r="M152" s="402">
        <v>0.8185886700384587</v>
      </c>
      <c r="N152" s="402">
        <v>0.93090889068183624</v>
      </c>
      <c r="O152" s="402">
        <v>0.97766452726546205</v>
      </c>
      <c r="P152" s="402">
        <v>0.98100801658513237</v>
      </c>
      <c r="Q152" s="402">
        <v>1.0177748072212469</v>
      </c>
      <c r="R152" s="402">
        <v>1.0597137664619414</v>
      </c>
      <c r="S152" s="402">
        <v>1.0880127702814857</v>
      </c>
      <c r="T152" s="402">
        <v>1.0753609238500119</v>
      </c>
      <c r="U152" s="402">
        <v>0.94222191505821129</v>
      </c>
      <c r="V152" s="402">
        <v>0.77258103808430878</v>
      </c>
      <c r="W152" s="402">
        <v>0.69409554879010116</v>
      </c>
      <c r="X152" s="402">
        <v>0.66922922728638756</v>
      </c>
      <c r="Y152" s="402">
        <v>0.65276182476612121</v>
      </c>
      <c r="Z152" s="402">
        <v>0.61884496965512814</v>
      </c>
      <c r="AA152" s="406">
        <v>0.57236614158577048</v>
      </c>
    </row>
    <row r="153" spans="2:27" x14ac:dyDescent="0.25">
      <c r="B153" s="19">
        <v>8</v>
      </c>
      <c r="C153" s="20">
        <v>2</v>
      </c>
      <c r="D153" s="405">
        <v>0.53208163910170947</v>
      </c>
      <c r="E153" s="402">
        <v>0.50618523855811781</v>
      </c>
      <c r="F153" s="402">
        <v>0.48562261506593479</v>
      </c>
      <c r="G153" s="402">
        <v>0.46615499561770152</v>
      </c>
      <c r="H153" s="402">
        <v>0.45962179214004129</v>
      </c>
      <c r="I153" s="402">
        <v>0.46718033917688523</v>
      </c>
      <c r="J153" s="402">
        <v>0.461915205980651</v>
      </c>
      <c r="K153" s="402">
        <v>0.45052334173803782</v>
      </c>
      <c r="L153" s="402">
        <v>0.5053788548008159</v>
      </c>
      <c r="M153" s="402">
        <v>0.55684791489337115</v>
      </c>
      <c r="N153" s="402">
        <v>0.63467759935606738</v>
      </c>
      <c r="O153" s="402">
        <v>0.67850728608772048</v>
      </c>
      <c r="P153" s="402">
        <v>0.69621553832566951</v>
      </c>
      <c r="Q153" s="402">
        <v>0.72263045413322635</v>
      </c>
      <c r="R153" s="402">
        <v>0.74791329736072887</v>
      </c>
      <c r="S153" s="402">
        <v>0.75743103485272678</v>
      </c>
      <c r="T153" s="402">
        <v>0.74627547291678775</v>
      </c>
      <c r="U153" s="402">
        <v>0.70442786362075105</v>
      </c>
      <c r="V153" s="402">
        <v>0.66127701207667289</v>
      </c>
      <c r="W153" s="402">
        <v>0.63879447078673934</v>
      </c>
      <c r="X153" s="402">
        <v>0.62225092579303443</v>
      </c>
      <c r="Y153" s="402">
        <v>0.62246458886931466</v>
      </c>
      <c r="Z153" s="402">
        <v>0.59413470172227079</v>
      </c>
      <c r="AA153" s="406">
        <v>0.55617334271559493</v>
      </c>
    </row>
    <row r="154" spans="2:27" x14ac:dyDescent="0.25">
      <c r="B154" s="19">
        <v>9</v>
      </c>
      <c r="C154" s="20">
        <v>1</v>
      </c>
      <c r="D154" s="405">
        <v>0.49437112561549618</v>
      </c>
      <c r="E154" s="402">
        <v>0.46750369898626826</v>
      </c>
      <c r="F154" s="402">
        <v>0.46246170113658397</v>
      </c>
      <c r="G154" s="402">
        <v>0.45560396947811749</v>
      </c>
      <c r="H154" s="402">
        <v>0.45246394361539549</v>
      </c>
      <c r="I154" s="402">
        <v>0.4679582638146646</v>
      </c>
      <c r="J154" s="402">
        <v>0.50282639527861073</v>
      </c>
      <c r="K154" s="402">
        <v>0.55415960737755288</v>
      </c>
      <c r="L154" s="402">
        <v>0.68849618074685359</v>
      </c>
      <c r="M154" s="402">
        <v>0.7678266216230053</v>
      </c>
      <c r="N154" s="402">
        <v>0.83525233730818094</v>
      </c>
      <c r="O154" s="402">
        <v>0.84149714261994435</v>
      </c>
      <c r="P154" s="402">
        <v>0.83807662625278811</v>
      </c>
      <c r="Q154" s="402">
        <v>0.86287967075822236</v>
      </c>
      <c r="R154" s="402">
        <v>0.87456362582251435</v>
      </c>
      <c r="S154" s="402">
        <v>0.88590693064489556</v>
      </c>
      <c r="T154" s="402">
        <v>0.87342498766223875</v>
      </c>
      <c r="U154" s="402">
        <v>0.76589232903269522</v>
      </c>
      <c r="V154" s="402">
        <v>0.61832283299867941</v>
      </c>
      <c r="W154" s="402">
        <v>0.59796095377953584</v>
      </c>
      <c r="X154" s="402">
        <v>0.6069636819354669</v>
      </c>
      <c r="Y154" s="402">
        <v>0.57511585569032408</v>
      </c>
      <c r="Z154" s="402">
        <v>0.54733930591333702</v>
      </c>
      <c r="AA154" s="406">
        <v>0.51541311741994034</v>
      </c>
    </row>
    <row r="155" spans="2:27" x14ac:dyDescent="0.25">
      <c r="B155" s="19">
        <v>9</v>
      </c>
      <c r="C155" s="20">
        <v>2</v>
      </c>
      <c r="D155" s="405">
        <v>0.48552992996178013</v>
      </c>
      <c r="E155" s="402">
        <v>0.46566981365413473</v>
      </c>
      <c r="F155" s="402">
        <v>0.45102636075729985</v>
      </c>
      <c r="G155" s="402">
        <v>0.44173162110852932</v>
      </c>
      <c r="H155" s="402">
        <v>0.4369653274543483</v>
      </c>
      <c r="I155" s="402">
        <v>0.44862775280716294</v>
      </c>
      <c r="J155" s="402">
        <v>0.45176337639390113</v>
      </c>
      <c r="K155" s="402">
        <v>0.44701767732012337</v>
      </c>
      <c r="L155" s="402">
        <v>0.49137487995232831</v>
      </c>
      <c r="M155" s="402">
        <v>0.54237020489386645</v>
      </c>
      <c r="N155" s="402">
        <v>0.60183438276554568</v>
      </c>
      <c r="O155" s="402">
        <v>0.61392569481158243</v>
      </c>
      <c r="P155" s="402">
        <v>0.61170151809738404</v>
      </c>
      <c r="Q155" s="402">
        <v>0.61531225227517394</v>
      </c>
      <c r="R155" s="402">
        <v>0.6125761878486502</v>
      </c>
      <c r="S155" s="402">
        <v>0.61440009917255411</v>
      </c>
      <c r="T155" s="402">
        <v>0.60726725130123171</v>
      </c>
      <c r="U155" s="402">
        <v>0.5770757331196692</v>
      </c>
      <c r="V155" s="402">
        <v>0.52224484223706635</v>
      </c>
      <c r="W155" s="402">
        <v>0.53863956347987862</v>
      </c>
      <c r="X155" s="402">
        <v>0.56994641639874788</v>
      </c>
      <c r="Y155" s="402">
        <v>0.55621594433656196</v>
      </c>
      <c r="Z155" s="402">
        <v>0.53683089305673737</v>
      </c>
      <c r="AA155" s="406">
        <v>0.50830176454525244</v>
      </c>
    </row>
    <row r="156" spans="2:27" x14ac:dyDescent="0.25">
      <c r="B156" s="19">
        <v>10</v>
      </c>
      <c r="C156" s="20">
        <v>1</v>
      </c>
      <c r="D156" s="405">
        <v>0.5009296285949224</v>
      </c>
      <c r="E156" s="402">
        <v>0.49133578290321073</v>
      </c>
      <c r="F156" s="402">
        <v>0.48862655280350242</v>
      </c>
      <c r="G156" s="402">
        <v>0.4949476061112566</v>
      </c>
      <c r="H156" s="402">
        <v>0.49857514242082285</v>
      </c>
      <c r="I156" s="402">
        <v>0.5145152948410594</v>
      </c>
      <c r="J156" s="402">
        <v>0.5565750550836488</v>
      </c>
      <c r="K156" s="402">
        <v>0.6477062566567563</v>
      </c>
      <c r="L156" s="402">
        <v>0.76501492307133812</v>
      </c>
      <c r="M156" s="402">
        <v>0.83534762910746285</v>
      </c>
      <c r="N156" s="402">
        <v>0.89502231980672931</v>
      </c>
      <c r="O156" s="402">
        <v>0.89657673324878195</v>
      </c>
      <c r="P156" s="402">
        <v>0.86709811601864806</v>
      </c>
      <c r="Q156" s="402">
        <v>0.86838852574511849</v>
      </c>
      <c r="R156" s="402">
        <v>0.86559080149556589</v>
      </c>
      <c r="S156" s="402">
        <v>0.87151425865897347</v>
      </c>
      <c r="T156" s="402">
        <v>0.8464619488117866</v>
      </c>
      <c r="U156" s="402">
        <v>0.73106298341705411</v>
      </c>
      <c r="V156" s="402">
        <v>0.63941402924633628</v>
      </c>
      <c r="W156" s="402">
        <v>0.64637892518027185</v>
      </c>
      <c r="X156" s="402">
        <v>0.62742527140383708</v>
      </c>
      <c r="Y156" s="402">
        <v>0.59584057977043914</v>
      </c>
      <c r="Z156" s="402">
        <v>0.55069373251809051</v>
      </c>
      <c r="AA156" s="406">
        <v>0.52675711190395358</v>
      </c>
    </row>
    <row r="157" spans="2:27" x14ac:dyDescent="0.25">
      <c r="B157" s="19">
        <v>10</v>
      </c>
      <c r="C157" s="20">
        <v>2</v>
      </c>
      <c r="D157" s="405">
        <v>0.48794890467616525</v>
      </c>
      <c r="E157" s="402">
        <v>0.49389230921499094</v>
      </c>
      <c r="F157" s="402">
        <v>0.47493760265177998</v>
      </c>
      <c r="G157" s="402">
        <v>0.47681571903280778</v>
      </c>
      <c r="H157" s="402">
        <v>0.47758137116008054</v>
      </c>
      <c r="I157" s="402">
        <v>0.48969625458427812</v>
      </c>
      <c r="J157" s="402">
        <v>0.50148618863899252</v>
      </c>
      <c r="K157" s="402">
        <v>0.52009493358936643</v>
      </c>
      <c r="L157" s="402">
        <v>0.54975518449769301</v>
      </c>
      <c r="M157" s="402">
        <v>0.56686168694101524</v>
      </c>
      <c r="N157" s="402">
        <v>0.61505008144411066</v>
      </c>
      <c r="O157" s="402">
        <v>0.6259101610809692</v>
      </c>
      <c r="P157" s="402">
        <v>0.61915324783459746</v>
      </c>
      <c r="Q157" s="402">
        <v>0.61545791033074793</v>
      </c>
      <c r="R157" s="402">
        <v>0.60168767675565937</v>
      </c>
      <c r="S157" s="402">
        <v>0.59115070877130083</v>
      </c>
      <c r="T157" s="402">
        <v>0.56386524383717973</v>
      </c>
      <c r="U157" s="402">
        <v>0.54905594077957476</v>
      </c>
      <c r="V157" s="402">
        <v>0.55036720500397041</v>
      </c>
      <c r="W157" s="402">
        <v>0.58316758266503055</v>
      </c>
      <c r="X157" s="402">
        <v>0.5778899632450395</v>
      </c>
      <c r="Y157" s="402">
        <v>0.55346829925549712</v>
      </c>
      <c r="Z157" s="402">
        <v>0.5360150758121548</v>
      </c>
      <c r="AA157" s="406">
        <v>0.5101277110268071</v>
      </c>
    </row>
    <row r="158" spans="2:27" x14ac:dyDescent="0.25">
      <c r="B158" s="19">
        <v>11</v>
      </c>
      <c r="C158" s="20">
        <v>1</v>
      </c>
      <c r="D158" s="405">
        <v>0.56596240303491563</v>
      </c>
      <c r="E158" s="402">
        <v>0.56798718434988671</v>
      </c>
      <c r="F158" s="402">
        <v>0.57156601874317381</v>
      </c>
      <c r="G158" s="402">
        <v>0.57545778244236589</v>
      </c>
      <c r="H158" s="402">
        <v>0.57711037946954213</v>
      </c>
      <c r="I158" s="402">
        <v>0.60103666137235812</v>
      </c>
      <c r="J158" s="402">
        <v>0.63905883797264174</v>
      </c>
      <c r="K158" s="402">
        <v>0.71420110133146797</v>
      </c>
      <c r="L158" s="402">
        <v>0.79690881610992359</v>
      </c>
      <c r="M158" s="402">
        <v>0.87792896615248139</v>
      </c>
      <c r="N158" s="402">
        <v>0.94036735468750876</v>
      </c>
      <c r="O158" s="402">
        <v>0.93996974611682693</v>
      </c>
      <c r="P158" s="402">
        <v>0.91170215918057107</v>
      </c>
      <c r="Q158" s="402">
        <v>0.91427634918340406</v>
      </c>
      <c r="R158" s="402">
        <v>0.92427891569651677</v>
      </c>
      <c r="S158" s="402">
        <v>0.92502578817875414</v>
      </c>
      <c r="T158" s="402">
        <v>0.93072952598050884</v>
      </c>
      <c r="U158" s="402">
        <v>0.86995364447539536</v>
      </c>
      <c r="V158" s="402">
        <v>0.76514274657374282</v>
      </c>
      <c r="W158" s="402">
        <v>0.72033362227364695</v>
      </c>
      <c r="X158" s="402">
        <v>0.69099878396098524</v>
      </c>
      <c r="Y158" s="402">
        <v>0.66564643091803766</v>
      </c>
      <c r="Z158" s="402">
        <v>0.63142502306703729</v>
      </c>
      <c r="AA158" s="406">
        <v>0.59569452062036232</v>
      </c>
    </row>
    <row r="159" spans="2:27" x14ac:dyDescent="0.25">
      <c r="B159" s="19">
        <v>11</v>
      </c>
      <c r="C159" s="20">
        <v>2</v>
      </c>
      <c r="D159" s="405">
        <v>0.55393024776819955</v>
      </c>
      <c r="E159" s="402">
        <v>0.59110066040977027</v>
      </c>
      <c r="F159" s="402">
        <v>0.54926860810941147</v>
      </c>
      <c r="G159" s="402">
        <v>0.5550693684105461</v>
      </c>
      <c r="H159" s="402">
        <v>0.55199754948415869</v>
      </c>
      <c r="I159" s="402">
        <v>0.56613661171863261</v>
      </c>
      <c r="J159" s="402">
        <v>0.58179626135603202</v>
      </c>
      <c r="K159" s="402">
        <v>0.59233699305311638</v>
      </c>
      <c r="L159" s="402">
        <v>0.59969406802566905</v>
      </c>
      <c r="M159" s="402">
        <v>0.62372546585564981</v>
      </c>
      <c r="N159" s="402">
        <v>0.67320265811333135</v>
      </c>
      <c r="O159" s="402">
        <v>0.67825989482970628</v>
      </c>
      <c r="P159" s="402">
        <v>0.661318001898344</v>
      </c>
      <c r="Q159" s="402">
        <v>0.67293544684984075</v>
      </c>
      <c r="R159" s="402">
        <v>0.68578716555618369</v>
      </c>
      <c r="S159" s="402">
        <v>0.66907306599810978</v>
      </c>
      <c r="T159" s="402">
        <v>0.67046556661564249</v>
      </c>
      <c r="U159" s="402">
        <v>0.70032941112620295</v>
      </c>
      <c r="V159" s="402">
        <v>0.67233691685686947</v>
      </c>
      <c r="W159" s="402">
        <v>0.65814614320293452</v>
      </c>
      <c r="X159" s="402">
        <v>0.65871011633290844</v>
      </c>
      <c r="Y159" s="402">
        <v>0.63113795995558464</v>
      </c>
      <c r="Z159" s="402">
        <v>0.59684386580707038</v>
      </c>
      <c r="AA159" s="406">
        <v>0.56549702355914377</v>
      </c>
    </row>
    <row r="160" spans="2:27" x14ac:dyDescent="0.25">
      <c r="B160" s="19">
        <v>12</v>
      </c>
      <c r="C160" s="20">
        <v>1</v>
      </c>
      <c r="D160" s="405">
        <v>0.68789175112909984</v>
      </c>
      <c r="E160" s="402">
        <v>0.69538092280733421</v>
      </c>
      <c r="F160" s="402">
        <v>0.69648266309021412</v>
      </c>
      <c r="G160" s="402">
        <v>0.69471513080655334</v>
      </c>
      <c r="H160" s="402">
        <v>0.6985505453447981</v>
      </c>
      <c r="I160" s="402">
        <v>0.71946285097239782</v>
      </c>
      <c r="J160" s="402">
        <v>0.74520725684899047</v>
      </c>
      <c r="K160" s="402">
        <v>0.81806589598981805</v>
      </c>
      <c r="L160" s="402">
        <v>0.92293272055700271</v>
      </c>
      <c r="M160" s="402">
        <v>0.99483343512602584</v>
      </c>
      <c r="N160" s="402">
        <v>1.0565191367215874</v>
      </c>
      <c r="O160" s="402">
        <v>1.0566877552046019</v>
      </c>
      <c r="P160" s="402">
        <v>1.0295376165074674</v>
      </c>
      <c r="Q160" s="402">
        <v>1.0311719147844856</v>
      </c>
      <c r="R160" s="402">
        <v>1.0405755227902054</v>
      </c>
      <c r="S160" s="402">
        <v>1.0339675415074006</v>
      </c>
      <c r="T160" s="402">
        <v>1.0503672163277304</v>
      </c>
      <c r="U160" s="402">
        <v>1.0051895663249029</v>
      </c>
      <c r="V160" s="402">
        <v>0.88325462550591749</v>
      </c>
      <c r="W160" s="402">
        <v>0.83853380847522685</v>
      </c>
      <c r="X160" s="402">
        <v>0.80495943468291231</v>
      </c>
      <c r="Y160" s="402">
        <v>0.76846257545375007</v>
      </c>
      <c r="Z160" s="402">
        <v>0.73457464298104336</v>
      </c>
      <c r="AA160" s="406">
        <v>0.71638063081468828</v>
      </c>
    </row>
    <row r="161" spans="2:27" x14ac:dyDescent="0.25">
      <c r="B161" s="21">
        <v>12</v>
      </c>
      <c r="C161" s="22">
        <v>2</v>
      </c>
      <c r="D161" s="407">
        <v>0.72477061909052742</v>
      </c>
      <c r="E161" s="408">
        <v>0.71565078882976274</v>
      </c>
      <c r="F161" s="408">
        <v>0.72107058700274085</v>
      </c>
      <c r="G161" s="408">
        <v>0.70499471253689439</v>
      </c>
      <c r="H161" s="408">
        <v>0.71964238710275175</v>
      </c>
      <c r="I161" s="408">
        <v>0.7235819278131993</v>
      </c>
      <c r="J161" s="408">
        <v>0.73670149409712082</v>
      </c>
      <c r="K161" s="408">
        <v>0.74831627654550381</v>
      </c>
      <c r="L161" s="408">
        <v>0.76732739719696808</v>
      </c>
      <c r="M161" s="408">
        <v>0.77942284423714536</v>
      </c>
      <c r="N161" s="408">
        <v>0.85709957853064622</v>
      </c>
      <c r="O161" s="408">
        <v>0.84080196981565858</v>
      </c>
      <c r="P161" s="408">
        <v>0.82435161036880833</v>
      </c>
      <c r="Q161" s="408">
        <v>0.80993418252055582</v>
      </c>
      <c r="R161" s="408">
        <v>0.79999885919497848</v>
      </c>
      <c r="S161" s="408">
        <v>0.81075679523299582</v>
      </c>
      <c r="T161" s="408">
        <v>0.81927619952047948</v>
      </c>
      <c r="U161" s="408">
        <v>0.87129422574659088</v>
      </c>
      <c r="V161" s="408">
        <v>0.83079248761822233</v>
      </c>
      <c r="W161" s="408">
        <v>0.80892824771941052</v>
      </c>
      <c r="X161" s="408">
        <v>0.79663466661259463</v>
      </c>
      <c r="Y161" s="408">
        <v>0.77158729377001445</v>
      </c>
      <c r="Z161" s="408">
        <v>0.74754234893093996</v>
      </c>
      <c r="AA161" s="409">
        <v>0.72728800488482015</v>
      </c>
    </row>
    <row r="163" spans="2:27" x14ac:dyDescent="0.25">
      <c r="B163" t="s">
        <v>788</v>
      </c>
    </row>
    <row r="164" spans="2:27" ht="60" x14ac:dyDescent="0.25">
      <c r="B164" s="40" t="s">
        <v>64</v>
      </c>
      <c r="C164" s="58" t="s">
        <v>65</v>
      </c>
      <c r="D164" s="34">
        <v>0</v>
      </c>
      <c r="E164" s="34">
        <v>1</v>
      </c>
      <c r="F164" s="34">
        <v>2</v>
      </c>
      <c r="G164" s="34">
        <v>3</v>
      </c>
      <c r="H164" s="34">
        <v>4</v>
      </c>
      <c r="I164" s="34">
        <v>5</v>
      </c>
      <c r="J164" s="34">
        <v>6</v>
      </c>
      <c r="K164" s="34">
        <v>7</v>
      </c>
      <c r="L164" s="34">
        <v>8</v>
      </c>
      <c r="M164" s="34">
        <v>9</v>
      </c>
      <c r="N164" s="34">
        <v>10</v>
      </c>
      <c r="O164" s="34">
        <v>11</v>
      </c>
      <c r="P164" s="34">
        <v>12</v>
      </c>
      <c r="Q164" s="34">
        <v>13</v>
      </c>
      <c r="R164" s="34">
        <v>14</v>
      </c>
      <c r="S164" s="34">
        <v>15</v>
      </c>
      <c r="T164" s="34">
        <v>16</v>
      </c>
      <c r="U164" s="34">
        <v>17</v>
      </c>
      <c r="V164" s="34">
        <v>18</v>
      </c>
      <c r="W164" s="34">
        <v>19</v>
      </c>
      <c r="X164" s="34">
        <v>20</v>
      </c>
      <c r="Y164" s="34">
        <v>21</v>
      </c>
      <c r="Z164" s="34">
        <v>22</v>
      </c>
      <c r="AA164" s="34">
        <v>23</v>
      </c>
    </row>
    <row r="165" spans="2:27" x14ac:dyDescent="0.25">
      <c r="B165" s="19">
        <v>1</v>
      </c>
      <c r="C165" s="20">
        <v>1</v>
      </c>
      <c r="D165" s="401">
        <v>21.820649250014881</v>
      </c>
      <c r="E165" s="403">
        <v>21.454412558741755</v>
      </c>
      <c r="F165" s="403">
        <v>21.144340321915578</v>
      </c>
      <c r="G165" s="403">
        <v>20.932966560028326</v>
      </c>
      <c r="H165" s="403">
        <v>21.279611000086895</v>
      </c>
      <c r="I165" s="403">
        <v>23.045519523678163</v>
      </c>
      <c r="J165" s="403">
        <v>26.646485641694643</v>
      </c>
      <c r="K165" s="403">
        <v>31.001851652033441</v>
      </c>
      <c r="L165" s="403">
        <v>34.27084360754472</v>
      </c>
      <c r="M165" s="403">
        <v>35.401102070806736</v>
      </c>
      <c r="N165" s="403">
        <v>35.994143272483001</v>
      </c>
      <c r="O165" s="403">
        <v>35.978240445600477</v>
      </c>
      <c r="P165" s="403">
        <v>35.413314517791591</v>
      </c>
      <c r="Q165" s="403">
        <v>35.389409205381753</v>
      </c>
      <c r="R165" s="403">
        <v>35.124960839395719</v>
      </c>
      <c r="S165" s="403">
        <v>34.626411654941364</v>
      </c>
      <c r="T165" s="403">
        <v>33.730003029393067</v>
      </c>
      <c r="U165" s="403">
        <v>32.34333372307794</v>
      </c>
      <c r="V165" s="403">
        <v>30.352815536414191</v>
      </c>
      <c r="W165" s="403">
        <v>29.243492299436639</v>
      </c>
      <c r="X165" s="403">
        <v>28.020149873831798</v>
      </c>
      <c r="Y165" s="403">
        <v>26.100060709176635</v>
      </c>
      <c r="Z165" s="403">
        <v>24.175942112572379</v>
      </c>
      <c r="AA165" s="404">
        <v>22.801627675952449</v>
      </c>
    </row>
    <row r="166" spans="2:27" x14ac:dyDescent="0.25">
      <c r="B166" s="19">
        <v>1</v>
      </c>
      <c r="C166" s="20">
        <v>2</v>
      </c>
      <c r="D166" s="405">
        <v>21.966772545789929</v>
      </c>
      <c r="E166" s="402">
        <v>21.498395445129471</v>
      </c>
      <c r="F166" s="402">
        <v>20.96250420134588</v>
      </c>
      <c r="G166" s="402">
        <v>20.719363151491851</v>
      </c>
      <c r="H166" s="402">
        <v>20.845816935194712</v>
      </c>
      <c r="I166" s="402">
        <v>21.50515713354163</v>
      </c>
      <c r="J166" s="402">
        <v>22.77306029568312</v>
      </c>
      <c r="K166" s="402">
        <v>24.211818694607793</v>
      </c>
      <c r="L166" s="402">
        <v>24.940101040399863</v>
      </c>
      <c r="M166" s="402">
        <v>25.578014201826779</v>
      </c>
      <c r="N166" s="402">
        <v>26.249530252534939</v>
      </c>
      <c r="O166" s="402">
        <v>26.246682914764015</v>
      </c>
      <c r="P166" s="402">
        <v>26.149357495907282</v>
      </c>
      <c r="Q166" s="402">
        <v>25.901796636596998</v>
      </c>
      <c r="R166" s="402">
        <v>25.728978632664848</v>
      </c>
      <c r="S166" s="402">
        <v>25.803108262662214</v>
      </c>
      <c r="T166" s="402">
        <v>26.261876301748266</v>
      </c>
      <c r="U166" s="402">
        <v>27.113714059190588</v>
      </c>
      <c r="V166" s="402">
        <v>26.653514724389876</v>
      </c>
      <c r="W166" s="402">
        <v>26.229212061024072</v>
      </c>
      <c r="X166" s="402">
        <v>25.573686869886533</v>
      </c>
      <c r="Y166" s="402">
        <v>24.505546644501688</v>
      </c>
      <c r="Z166" s="402">
        <v>23.40601739839142</v>
      </c>
      <c r="AA166" s="406">
        <v>22.493825090835312</v>
      </c>
    </row>
    <row r="167" spans="2:27" x14ac:dyDescent="0.25">
      <c r="B167" s="19">
        <v>2</v>
      </c>
      <c r="C167" s="20">
        <v>1</v>
      </c>
      <c r="D167" s="405">
        <v>21.486569254936615</v>
      </c>
      <c r="E167" s="402">
        <v>21.077361144526119</v>
      </c>
      <c r="F167" s="402">
        <v>20.793508422711565</v>
      </c>
      <c r="G167" s="402">
        <v>20.700606642535746</v>
      </c>
      <c r="H167" s="402">
        <v>21.165179472320499</v>
      </c>
      <c r="I167" s="402">
        <v>22.872828552164197</v>
      </c>
      <c r="J167" s="402">
        <v>26.354386351661546</v>
      </c>
      <c r="K167" s="402">
        <v>30.390848634265701</v>
      </c>
      <c r="L167" s="402">
        <v>33.746840852063499</v>
      </c>
      <c r="M167" s="402">
        <v>35.196222573221746</v>
      </c>
      <c r="N167" s="402">
        <v>35.762231010657111</v>
      </c>
      <c r="O167" s="402">
        <v>35.715749417149695</v>
      </c>
      <c r="P167" s="402">
        <v>35.268241469607723</v>
      </c>
      <c r="Q167" s="402">
        <v>35.250924725334819</v>
      </c>
      <c r="R167" s="402">
        <v>35.0184061941574</v>
      </c>
      <c r="S167" s="402">
        <v>34.365892579717432</v>
      </c>
      <c r="T167" s="402">
        <v>33.126688062189665</v>
      </c>
      <c r="U167" s="402">
        <v>31.029533663530131</v>
      </c>
      <c r="V167" s="402">
        <v>29.760317806624723</v>
      </c>
      <c r="W167" s="402">
        <v>28.832030370290791</v>
      </c>
      <c r="X167" s="402">
        <v>27.458480079977072</v>
      </c>
      <c r="Y167" s="402">
        <v>25.58049566588457</v>
      </c>
      <c r="Z167" s="402">
        <v>23.804847127564951</v>
      </c>
      <c r="AA167" s="406">
        <v>22.491966997863045</v>
      </c>
    </row>
    <row r="168" spans="2:27" x14ac:dyDescent="0.25">
      <c r="B168" s="19">
        <v>2</v>
      </c>
      <c r="C168" s="20">
        <v>2</v>
      </c>
      <c r="D168" s="405">
        <v>21.404887395852658</v>
      </c>
      <c r="E168" s="402">
        <v>20.949027775529842</v>
      </c>
      <c r="F168" s="402">
        <v>20.544087976958885</v>
      </c>
      <c r="G168" s="402">
        <v>20.374568209470819</v>
      </c>
      <c r="H168" s="402">
        <v>20.457531968302359</v>
      </c>
      <c r="I168" s="402">
        <v>20.92791710160855</v>
      </c>
      <c r="J168" s="402">
        <v>22.244641875775866</v>
      </c>
      <c r="K168" s="402">
        <v>23.324653937669609</v>
      </c>
      <c r="L168" s="402">
        <v>24.070817893271467</v>
      </c>
      <c r="M168" s="402">
        <v>24.940467044147077</v>
      </c>
      <c r="N168" s="402">
        <v>25.586108125652292</v>
      </c>
      <c r="O168" s="402">
        <v>25.736767894746439</v>
      </c>
      <c r="P168" s="402">
        <v>25.653001858956983</v>
      </c>
      <c r="Q168" s="402">
        <v>25.421878329551753</v>
      </c>
      <c r="R168" s="402">
        <v>25.303548928328137</v>
      </c>
      <c r="S168" s="402">
        <v>25.156475795111035</v>
      </c>
      <c r="T168" s="402">
        <v>25.071444152489768</v>
      </c>
      <c r="U168" s="402">
        <v>25.149522900675173</v>
      </c>
      <c r="V168" s="402">
        <v>25.521750702361139</v>
      </c>
      <c r="W168" s="402">
        <v>25.166538936153383</v>
      </c>
      <c r="X168" s="402">
        <v>24.435985976249711</v>
      </c>
      <c r="Y168" s="402">
        <v>23.462363244608063</v>
      </c>
      <c r="Z168" s="402">
        <v>22.321225123970407</v>
      </c>
      <c r="AA168" s="406">
        <v>21.612516433667906</v>
      </c>
    </row>
    <row r="169" spans="2:27" x14ac:dyDescent="0.25">
      <c r="B169" s="19">
        <v>3</v>
      </c>
      <c r="C169" s="20">
        <v>1</v>
      </c>
      <c r="D169" s="405">
        <v>20.250005848181932</v>
      </c>
      <c r="E169" s="402">
        <v>19.845350400641355</v>
      </c>
      <c r="F169" s="402">
        <v>19.579869781501241</v>
      </c>
      <c r="G169" s="402">
        <v>19.491459530572509</v>
      </c>
      <c r="H169" s="402">
        <v>19.806451039159839</v>
      </c>
      <c r="I169" s="402">
        <v>21.481409295798372</v>
      </c>
      <c r="J169" s="402">
        <v>24.932907477969977</v>
      </c>
      <c r="K169" s="402">
        <v>28.976728824951923</v>
      </c>
      <c r="L169" s="402">
        <v>32.80986896388557</v>
      </c>
      <c r="M169" s="402">
        <v>34.554454705243884</v>
      </c>
      <c r="N169" s="402">
        <v>35.27742199891378</v>
      </c>
      <c r="O169" s="402">
        <v>35.303228298809259</v>
      </c>
      <c r="P169" s="402">
        <v>34.89346725017576</v>
      </c>
      <c r="Q169" s="402">
        <v>34.928525041181295</v>
      </c>
      <c r="R169" s="402">
        <v>34.825224295706526</v>
      </c>
      <c r="S169" s="402">
        <v>34.175836087801621</v>
      </c>
      <c r="T169" s="402">
        <v>32.596737292151609</v>
      </c>
      <c r="U169" s="402">
        <v>29.766837305945671</v>
      </c>
      <c r="V169" s="402">
        <v>27.864861379214666</v>
      </c>
      <c r="W169" s="402">
        <v>27.200916141055835</v>
      </c>
      <c r="X169" s="402">
        <v>26.253574637126956</v>
      </c>
      <c r="Y169" s="402">
        <v>24.617743461685656</v>
      </c>
      <c r="Z169" s="402">
        <v>22.534261107987547</v>
      </c>
      <c r="AA169" s="406">
        <v>21.182610520945914</v>
      </c>
    </row>
    <row r="170" spans="2:27" x14ac:dyDescent="0.25">
      <c r="B170" s="19">
        <v>3</v>
      </c>
      <c r="C170" s="20">
        <v>2</v>
      </c>
      <c r="D170" s="405">
        <v>19.929431339610474</v>
      </c>
      <c r="E170" s="402">
        <v>19.46901853994698</v>
      </c>
      <c r="F170" s="402">
        <v>18.284022623956133</v>
      </c>
      <c r="G170" s="402">
        <v>18.916917691345194</v>
      </c>
      <c r="H170" s="402">
        <v>19.018061558863156</v>
      </c>
      <c r="I170" s="402">
        <v>19.52934603410537</v>
      </c>
      <c r="J170" s="402">
        <v>20.690223894613439</v>
      </c>
      <c r="K170" s="402">
        <v>21.56397370718069</v>
      </c>
      <c r="L170" s="402">
        <v>22.695983242680942</v>
      </c>
      <c r="M170" s="402">
        <v>23.829791114431746</v>
      </c>
      <c r="N170" s="402">
        <v>24.451588433969196</v>
      </c>
      <c r="O170" s="402">
        <v>24.566230506589893</v>
      </c>
      <c r="P170" s="402">
        <v>24.702276178583634</v>
      </c>
      <c r="Q170" s="402">
        <v>24.575561107852369</v>
      </c>
      <c r="R170" s="402">
        <v>24.389985030389131</v>
      </c>
      <c r="S170" s="402">
        <v>24.408583738923365</v>
      </c>
      <c r="T170" s="402">
        <v>24.226600320585703</v>
      </c>
      <c r="U170" s="402">
        <v>23.810655301580898</v>
      </c>
      <c r="V170" s="402">
        <v>23.510685407441773</v>
      </c>
      <c r="W170" s="402">
        <v>23.713460213379101</v>
      </c>
      <c r="X170" s="402">
        <v>23.346660889130234</v>
      </c>
      <c r="Y170" s="402">
        <v>22.377641873509031</v>
      </c>
      <c r="Z170" s="402">
        <v>21.024622894033662</v>
      </c>
      <c r="AA170" s="406">
        <v>20.114278626296237</v>
      </c>
    </row>
    <row r="171" spans="2:27" x14ac:dyDescent="0.25">
      <c r="B171" s="19">
        <v>4</v>
      </c>
      <c r="C171" s="20">
        <v>1</v>
      </c>
      <c r="D171" s="405">
        <v>19.563904747990001</v>
      </c>
      <c r="E171" s="402">
        <v>19.075797258245142</v>
      </c>
      <c r="F171" s="402">
        <v>18.78342684113678</v>
      </c>
      <c r="G171" s="402">
        <v>18.707044644459792</v>
      </c>
      <c r="H171" s="402">
        <v>18.957073302184103</v>
      </c>
      <c r="I171" s="402">
        <v>20.458704474274288</v>
      </c>
      <c r="J171" s="402">
        <v>24.060900915236179</v>
      </c>
      <c r="K171" s="402">
        <v>27.989113592828183</v>
      </c>
      <c r="L171" s="402">
        <v>32.40774071131429</v>
      </c>
      <c r="M171" s="402">
        <v>34.436255300758113</v>
      </c>
      <c r="N171" s="402">
        <v>35.357317083229105</v>
      </c>
      <c r="O171" s="402">
        <v>35.472626556777186</v>
      </c>
      <c r="P171" s="402">
        <v>35.092434404734774</v>
      </c>
      <c r="Q171" s="402">
        <v>35.318788662524994</v>
      </c>
      <c r="R171" s="402">
        <v>35.325592412948716</v>
      </c>
      <c r="S171" s="402">
        <v>34.740380084166489</v>
      </c>
      <c r="T171" s="402">
        <v>33.13778730236087</v>
      </c>
      <c r="U171" s="402">
        <v>30.155681396501965</v>
      </c>
      <c r="V171" s="402">
        <v>27.645718237898091</v>
      </c>
      <c r="W171" s="402">
        <v>26.322623865036491</v>
      </c>
      <c r="X171" s="402">
        <v>25.90904341840352</v>
      </c>
      <c r="Y171" s="402">
        <v>24.456502410377613</v>
      </c>
      <c r="Z171" s="402">
        <v>22.164404711665611</v>
      </c>
      <c r="AA171" s="406">
        <v>20.599808085108396</v>
      </c>
    </row>
    <row r="172" spans="2:27" x14ac:dyDescent="0.25">
      <c r="B172" s="19">
        <v>4</v>
      </c>
      <c r="C172" s="20">
        <v>2</v>
      </c>
      <c r="D172" s="405">
        <v>19.346957221154035</v>
      </c>
      <c r="E172" s="402">
        <v>18.843854078862584</v>
      </c>
      <c r="F172" s="402">
        <v>17.780137863125141</v>
      </c>
      <c r="G172" s="402">
        <v>18.24528696330961</v>
      </c>
      <c r="H172" s="402">
        <v>18.1767678584098</v>
      </c>
      <c r="I172" s="402">
        <v>18.572531394579915</v>
      </c>
      <c r="J172" s="402">
        <v>19.464426505261041</v>
      </c>
      <c r="K172" s="402">
        <v>20.124365299734283</v>
      </c>
      <c r="L172" s="402">
        <v>21.916673569430582</v>
      </c>
      <c r="M172" s="402">
        <v>23.360260456537329</v>
      </c>
      <c r="N172" s="402">
        <v>24.227794821278</v>
      </c>
      <c r="O172" s="402">
        <v>24.605732963588288</v>
      </c>
      <c r="P172" s="402">
        <v>24.541758187444003</v>
      </c>
      <c r="Q172" s="402">
        <v>24.564536311974507</v>
      </c>
      <c r="R172" s="402">
        <v>24.489583998132019</v>
      </c>
      <c r="S172" s="402">
        <v>24.389203127910097</v>
      </c>
      <c r="T172" s="402">
        <v>23.981423490735878</v>
      </c>
      <c r="U172" s="402">
        <v>23.475964742712723</v>
      </c>
      <c r="V172" s="402">
        <v>22.721062896120312</v>
      </c>
      <c r="W172" s="402">
        <v>22.390762190636657</v>
      </c>
      <c r="X172" s="402">
        <v>22.604879530302174</v>
      </c>
      <c r="Y172" s="402">
        <v>22.042041422339274</v>
      </c>
      <c r="Z172" s="402">
        <v>20.704174218757867</v>
      </c>
      <c r="AA172" s="406">
        <v>19.601298378390283</v>
      </c>
    </row>
    <row r="173" spans="2:27" x14ac:dyDescent="0.25">
      <c r="B173" s="19">
        <v>5</v>
      </c>
      <c r="C173" s="20">
        <v>1</v>
      </c>
      <c r="D173" s="405">
        <v>19.618631162119549</v>
      </c>
      <c r="E173" s="402">
        <v>19.080196866796641</v>
      </c>
      <c r="F173" s="402">
        <v>18.696264925161287</v>
      </c>
      <c r="G173" s="402">
        <v>18.532638297061414</v>
      </c>
      <c r="H173" s="402">
        <v>18.842543048871647</v>
      </c>
      <c r="I173" s="402">
        <v>20.274971882702495</v>
      </c>
      <c r="J173" s="402">
        <v>23.246435344331214</v>
      </c>
      <c r="K173" s="402">
        <v>27.673626170169069</v>
      </c>
      <c r="L173" s="402">
        <v>32.334032506786485</v>
      </c>
      <c r="M173" s="402">
        <v>34.41689590691481</v>
      </c>
      <c r="N173" s="402">
        <v>35.631558941178966</v>
      </c>
      <c r="O173" s="402">
        <v>36.092968577890588</v>
      </c>
      <c r="P173" s="402">
        <v>36.076580655827975</v>
      </c>
      <c r="Q173" s="402">
        <v>36.579582142801719</v>
      </c>
      <c r="R173" s="402">
        <v>36.457893631024753</v>
      </c>
      <c r="S173" s="402">
        <v>36.045734407817712</v>
      </c>
      <c r="T173" s="402">
        <v>34.528667966338453</v>
      </c>
      <c r="U173" s="402">
        <v>31.539444109386121</v>
      </c>
      <c r="V173" s="402">
        <v>28.917744879645678</v>
      </c>
      <c r="W173" s="402">
        <v>27.205618788563601</v>
      </c>
      <c r="X173" s="402">
        <v>25.91093413278967</v>
      </c>
      <c r="Y173" s="402">
        <v>25.050247969499036</v>
      </c>
      <c r="Z173" s="402">
        <v>22.61373573844925</v>
      </c>
      <c r="AA173" s="406">
        <v>20.871910176452872</v>
      </c>
    </row>
    <row r="174" spans="2:27" x14ac:dyDescent="0.25">
      <c r="B174" s="19">
        <v>5</v>
      </c>
      <c r="C174" s="20">
        <v>2</v>
      </c>
      <c r="D174" s="405">
        <v>19.556115975261886</v>
      </c>
      <c r="E174" s="402">
        <v>18.942061527396234</v>
      </c>
      <c r="F174" s="402">
        <v>18.479479899584859</v>
      </c>
      <c r="G174" s="402">
        <v>18.14798746318408</v>
      </c>
      <c r="H174" s="402">
        <v>18.14686700517543</v>
      </c>
      <c r="I174" s="402">
        <v>18.519870358241867</v>
      </c>
      <c r="J174" s="402">
        <v>19.009913986045298</v>
      </c>
      <c r="K174" s="402">
        <v>20.348329820794739</v>
      </c>
      <c r="L174" s="402">
        <v>22.458830129330192</v>
      </c>
      <c r="M174" s="402">
        <v>24.051035092429569</v>
      </c>
      <c r="N174" s="402">
        <v>25.020682679107335</v>
      </c>
      <c r="O174" s="402">
        <v>25.429950090979531</v>
      </c>
      <c r="P174" s="402">
        <v>25.655489680386381</v>
      </c>
      <c r="Q174" s="402">
        <v>25.566678036816974</v>
      </c>
      <c r="R174" s="402">
        <v>25.672118815313191</v>
      </c>
      <c r="S174" s="402">
        <v>25.65105627641676</v>
      </c>
      <c r="T174" s="402">
        <v>25.406515341351326</v>
      </c>
      <c r="U174" s="402">
        <v>24.826967667139336</v>
      </c>
      <c r="V174" s="402">
        <v>23.915958363961767</v>
      </c>
      <c r="W174" s="402">
        <v>23.145161419275208</v>
      </c>
      <c r="X174" s="402">
        <v>22.502483806313975</v>
      </c>
      <c r="Y174" s="402">
        <v>22.601455520315728</v>
      </c>
      <c r="Z174" s="402">
        <v>21.206980473640556</v>
      </c>
      <c r="AA174" s="406">
        <v>19.933514356783167</v>
      </c>
    </row>
    <row r="175" spans="2:27" x14ac:dyDescent="0.25">
      <c r="B175" s="19">
        <v>6</v>
      </c>
      <c r="C175" s="20">
        <v>1</v>
      </c>
      <c r="D175" s="405">
        <v>20.883868738663836</v>
      </c>
      <c r="E175" s="402">
        <v>20.106009975965414</v>
      </c>
      <c r="F175" s="402">
        <v>19.606261600331269</v>
      </c>
      <c r="G175" s="402">
        <v>19.443142155540471</v>
      </c>
      <c r="H175" s="402">
        <v>19.910227975621677</v>
      </c>
      <c r="I175" s="402">
        <v>21.015203733890896</v>
      </c>
      <c r="J175" s="402">
        <v>24.244349075563637</v>
      </c>
      <c r="K175" s="402">
        <v>28.842769890453685</v>
      </c>
      <c r="L175" s="402">
        <v>33.45387964634385</v>
      </c>
      <c r="M175" s="402">
        <v>35.861497288686721</v>
      </c>
      <c r="N175" s="402">
        <v>37.458274130443151</v>
      </c>
      <c r="O175" s="402">
        <v>38.429714122984322</v>
      </c>
      <c r="P175" s="402">
        <v>38.501930773250997</v>
      </c>
      <c r="Q175" s="402">
        <v>39.216106762803527</v>
      </c>
      <c r="R175" s="402">
        <v>39.477822790060216</v>
      </c>
      <c r="S175" s="402">
        <v>39.357019245103814</v>
      </c>
      <c r="T175" s="402">
        <v>38.207087256319824</v>
      </c>
      <c r="U175" s="402">
        <v>34.890153440746673</v>
      </c>
      <c r="V175" s="402">
        <v>31.834944399530784</v>
      </c>
      <c r="W175" s="402">
        <v>29.979613144288447</v>
      </c>
      <c r="X175" s="402">
        <v>28.229857466977403</v>
      </c>
      <c r="Y175" s="402">
        <v>27.155385038812561</v>
      </c>
      <c r="Z175" s="402">
        <v>24.793802519359314</v>
      </c>
      <c r="AA175" s="406">
        <v>22.618063279974958</v>
      </c>
    </row>
    <row r="176" spans="2:27" x14ac:dyDescent="0.25">
      <c r="B176" s="19">
        <v>6</v>
      </c>
      <c r="C176" s="20">
        <v>2</v>
      </c>
      <c r="D176" s="405">
        <v>20.605467251033115</v>
      </c>
      <c r="E176" s="402">
        <v>19.794503373596434</v>
      </c>
      <c r="F176" s="402">
        <v>19.084228132222325</v>
      </c>
      <c r="G176" s="402">
        <v>18.745005781619394</v>
      </c>
      <c r="H176" s="402">
        <v>18.785454300442723</v>
      </c>
      <c r="I176" s="402">
        <v>18.932199402320272</v>
      </c>
      <c r="J176" s="402">
        <v>19.47394860869672</v>
      </c>
      <c r="K176" s="402">
        <v>21.293240642370247</v>
      </c>
      <c r="L176" s="402">
        <v>23.710525174504557</v>
      </c>
      <c r="M176" s="402">
        <v>25.493231544211497</v>
      </c>
      <c r="N176" s="402">
        <v>26.655733025354468</v>
      </c>
      <c r="O176" s="402">
        <v>27.263729454827352</v>
      </c>
      <c r="P176" s="402">
        <v>27.479415825029708</v>
      </c>
      <c r="Q176" s="402">
        <v>27.718795329800521</v>
      </c>
      <c r="R176" s="402">
        <v>27.950797218297332</v>
      </c>
      <c r="S176" s="402">
        <v>28.03900337727524</v>
      </c>
      <c r="T176" s="402">
        <v>27.99263142191931</v>
      </c>
      <c r="U176" s="402">
        <v>27.257607413538903</v>
      </c>
      <c r="V176" s="402">
        <v>26.28292965305835</v>
      </c>
      <c r="W176" s="402">
        <v>25.369189649155722</v>
      </c>
      <c r="X176" s="402">
        <v>24.305033566092767</v>
      </c>
      <c r="Y176" s="402">
        <v>24.127124985286205</v>
      </c>
      <c r="Z176" s="402">
        <v>22.733652212265362</v>
      </c>
      <c r="AA176" s="406">
        <v>21.2434732566301</v>
      </c>
    </row>
    <row r="177" spans="2:27" x14ac:dyDescent="0.25">
      <c r="B177" s="19">
        <v>7</v>
      </c>
      <c r="C177" s="20">
        <v>1</v>
      </c>
      <c r="D177" s="405">
        <v>23.330939712935066</v>
      </c>
      <c r="E177" s="402">
        <v>22.418837409926567</v>
      </c>
      <c r="F177" s="402">
        <v>21.79949260804899</v>
      </c>
      <c r="G177" s="402">
        <v>21.576013150604954</v>
      </c>
      <c r="H177" s="402">
        <v>22.018150460606471</v>
      </c>
      <c r="I177" s="402">
        <v>23.367454233847713</v>
      </c>
      <c r="J177" s="402">
        <v>26.488295479918062</v>
      </c>
      <c r="K177" s="402">
        <v>31.001962108088041</v>
      </c>
      <c r="L177" s="402">
        <v>35.464306964791852</v>
      </c>
      <c r="M177" s="402">
        <v>38.128890925939565</v>
      </c>
      <c r="N177" s="402">
        <v>39.657119446968387</v>
      </c>
      <c r="O177" s="402">
        <v>40.763185398324239</v>
      </c>
      <c r="P177" s="402">
        <v>41.09160898262342</v>
      </c>
      <c r="Q177" s="402">
        <v>41.838134266447504</v>
      </c>
      <c r="R177" s="402">
        <v>42.19229936979324</v>
      </c>
      <c r="S177" s="402">
        <v>42.05744527795909</v>
      </c>
      <c r="T177" s="402">
        <v>40.993131601224484</v>
      </c>
      <c r="U177" s="402">
        <v>37.879768596667191</v>
      </c>
      <c r="V177" s="402">
        <v>34.804512637760908</v>
      </c>
      <c r="W177" s="402">
        <v>33.040163870065811</v>
      </c>
      <c r="X177" s="402">
        <v>31.247322987723145</v>
      </c>
      <c r="Y177" s="402">
        <v>30.16865604368283</v>
      </c>
      <c r="Z177" s="402">
        <v>27.585296920991084</v>
      </c>
      <c r="AA177" s="406">
        <v>25.30626115199771</v>
      </c>
    </row>
    <row r="178" spans="2:27" x14ac:dyDescent="0.25">
      <c r="B178" s="19">
        <v>7</v>
      </c>
      <c r="C178" s="20">
        <v>2</v>
      </c>
      <c r="D178" s="405">
        <v>23.504097034320626</v>
      </c>
      <c r="E178" s="402">
        <v>22.404598863008651</v>
      </c>
      <c r="F178" s="402">
        <v>21.671615722656124</v>
      </c>
      <c r="G178" s="402">
        <v>21.287040963023699</v>
      </c>
      <c r="H178" s="402">
        <v>21.210646655961014</v>
      </c>
      <c r="I178" s="402">
        <v>21.538844626380655</v>
      </c>
      <c r="J178" s="402">
        <v>22.024726771235791</v>
      </c>
      <c r="K178" s="402">
        <v>23.739170918626922</v>
      </c>
      <c r="L178" s="402">
        <v>26.29038040766493</v>
      </c>
      <c r="M178" s="402">
        <v>28.229715635694692</v>
      </c>
      <c r="N178" s="402">
        <v>29.769668593538157</v>
      </c>
      <c r="O178" s="402">
        <v>30.635003929974179</v>
      </c>
      <c r="P178" s="402">
        <v>31.257909075601958</v>
      </c>
      <c r="Q178" s="402">
        <v>31.760615765255562</v>
      </c>
      <c r="R178" s="402">
        <v>31.998326153924392</v>
      </c>
      <c r="S178" s="402">
        <v>32.113300631574326</v>
      </c>
      <c r="T178" s="402">
        <v>32.125145987596774</v>
      </c>
      <c r="U178" s="402">
        <v>31.32784969025527</v>
      </c>
      <c r="V178" s="402">
        <v>30.255736612379213</v>
      </c>
      <c r="W178" s="402">
        <v>29.256073200837296</v>
      </c>
      <c r="X178" s="402">
        <v>28.174051138265906</v>
      </c>
      <c r="Y178" s="402">
        <v>27.914063417937207</v>
      </c>
      <c r="Z178" s="402">
        <v>26.017081427770897</v>
      </c>
      <c r="AA178" s="406">
        <v>24.140942201683423</v>
      </c>
    </row>
    <row r="179" spans="2:27" x14ac:dyDescent="0.25">
      <c r="B179" s="19">
        <v>8</v>
      </c>
      <c r="C179" s="20">
        <v>1</v>
      </c>
      <c r="D179" s="405">
        <v>22.252951259642071</v>
      </c>
      <c r="E179" s="402">
        <v>21.485489642201848</v>
      </c>
      <c r="F179" s="402">
        <v>20.93592832303877</v>
      </c>
      <c r="G179" s="402">
        <v>20.720928761877587</v>
      </c>
      <c r="H179" s="402">
        <v>21.111157215920986</v>
      </c>
      <c r="I179" s="402">
        <v>22.664284792700901</v>
      </c>
      <c r="J179" s="402">
        <v>26.120572283749418</v>
      </c>
      <c r="K179" s="402">
        <v>29.918390043462772</v>
      </c>
      <c r="L179" s="402">
        <v>34.336952694328737</v>
      </c>
      <c r="M179" s="402">
        <v>36.819974386918631</v>
      </c>
      <c r="N179" s="402">
        <v>38.247297347568789</v>
      </c>
      <c r="O179" s="402">
        <v>39.376560477830928</v>
      </c>
      <c r="P179" s="402">
        <v>39.79799733069617</v>
      </c>
      <c r="Q179" s="402">
        <v>40.608844465713176</v>
      </c>
      <c r="R179" s="402">
        <v>41.056084830592916</v>
      </c>
      <c r="S179" s="402">
        <v>41.076950034943344</v>
      </c>
      <c r="T179" s="402">
        <v>40.008962175340876</v>
      </c>
      <c r="U179" s="402">
        <v>36.653735884583249</v>
      </c>
      <c r="V179" s="402">
        <v>33.365591033452645</v>
      </c>
      <c r="W179" s="402">
        <v>31.360657094647589</v>
      </c>
      <c r="X179" s="402">
        <v>30.047990706287568</v>
      </c>
      <c r="Y179" s="402">
        <v>28.722073434254149</v>
      </c>
      <c r="Z179" s="402">
        <v>25.854365775875618</v>
      </c>
      <c r="AA179" s="406">
        <v>23.665102732840541</v>
      </c>
    </row>
    <row r="180" spans="2:27" x14ac:dyDescent="0.25">
      <c r="B180" s="19">
        <v>8</v>
      </c>
      <c r="C180" s="20">
        <v>2</v>
      </c>
      <c r="D180" s="405">
        <v>21.895374324874858</v>
      </c>
      <c r="E180" s="402">
        <v>21.019719961754557</v>
      </c>
      <c r="F180" s="402">
        <v>20.4078225694685</v>
      </c>
      <c r="G180" s="402">
        <v>20.110142780678931</v>
      </c>
      <c r="H180" s="402">
        <v>19.970900427984283</v>
      </c>
      <c r="I180" s="402">
        <v>20.394532284293668</v>
      </c>
      <c r="J180" s="402">
        <v>21.37000761875673</v>
      </c>
      <c r="K180" s="402">
        <v>22.236405577098754</v>
      </c>
      <c r="L180" s="402">
        <v>24.471168787088896</v>
      </c>
      <c r="M180" s="402">
        <v>26.063040356533044</v>
      </c>
      <c r="N180" s="402">
        <v>27.415765746438588</v>
      </c>
      <c r="O180" s="402">
        <v>28.372067099575204</v>
      </c>
      <c r="P180" s="402">
        <v>28.902567462473574</v>
      </c>
      <c r="Q180" s="402">
        <v>29.394374226675811</v>
      </c>
      <c r="R180" s="402">
        <v>29.737447920755134</v>
      </c>
      <c r="S180" s="402">
        <v>29.999397080905826</v>
      </c>
      <c r="T180" s="402">
        <v>30.047190252174907</v>
      </c>
      <c r="U180" s="402">
        <v>29.292932775323784</v>
      </c>
      <c r="V180" s="402">
        <v>28.244476077777701</v>
      </c>
      <c r="W180" s="402">
        <v>27.315593803811264</v>
      </c>
      <c r="X180" s="402">
        <v>26.622717840243112</v>
      </c>
      <c r="Y180" s="402">
        <v>26.123088099304216</v>
      </c>
      <c r="Z180" s="402">
        <v>24.180257349127249</v>
      </c>
      <c r="AA180" s="406">
        <v>22.426792150202061</v>
      </c>
    </row>
    <row r="181" spans="2:27" x14ac:dyDescent="0.25">
      <c r="B181" s="19">
        <v>9</v>
      </c>
      <c r="C181" s="20">
        <v>1</v>
      </c>
      <c r="D181" s="405">
        <v>20.195132725374791</v>
      </c>
      <c r="E181" s="402">
        <v>19.594707489746586</v>
      </c>
      <c r="F181" s="402">
        <v>19.191315711251605</v>
      </c>
      <c r="G181" s="402">
        <v>19.107240271281519</v>
      </c>
      <c r="H181" s="402">
        <v>19.468735654911256</v>
      </c>
      <c r="I181" s="402">
        <v>21.025941537562709</v>
      </c>
      <c r="J181" s="402">
        <v>24.723666921807325</v>
      </c>
      <c r="K181" s="402">
        <v>28.593188062076173</v>
      </c>
      <c r="L181" s="402">
        <v>32.45806604838765</v>
      </c>
      <c r="M181" s="402">
        <v>34.4620094699102</v>
      </c>
      <c r="N181" s="402">
        <v>35.688512115065862</v>
      </c>
      <c r="O181" s="402">
        <v>36.533706330429951</v>
      </c>
      <c r="P181" s="402">
        <v>36.625447332870607</v>
      </c>
      <c r="Q181" s="402">
        <v>37.16758992224937</v>
      </c>
      <c r="R181" s="402">
        <v>37.317012656681733</v>
      </c>
      <c r="S181" s="402">
        <v>36.935590150557879</v>
      </c>
      <c r="T181" s="402">
        <v>35.611720314677505</v>
      </c>
      <c r="U181" s="402">
        <v>32.429363405715279</v>
      </c>
      <c r="V181" s="402">
        <v>29.742338065670445</v>
      </c>
      <c r="W181" s="402">
        <v>28.667922271860697</v>
      </c>
      <c r="X181" s="402">
        <v>27.480849888749983</v>
      </c>
      <c r="Y181" s="402">
        <v>25.594712842270166</v>
      </c>
      <c r="Z181" s="402">
        <v>23.156321957191214</v>
      </c>
      <c r="AA181" s="406">
        <v>21.32804317965719</v>
      </c>
    </row>
    <row r="182" spans="2:27" x14ac:dyDescent="0.25">
      <c r="B182" s="19">
        <v>9</v>
      </c>
      <c r="C182" s="20">
        <v>2</v>
      </c>
      <c r="D182" s="405">
        <v>20.14105619074282</v>
      </c>
      <c r="E182" s="402">
        <v>19.5309427332719</v>
      </c>
      <c r="F182" s="402">
        <v>19.058020148582152</v>
      </c>
      <c r="G182" s="402">
        <v>18.759139010323956</v>
      </c>
      <c r="H182" s="402">
        <v>18.651934564913063</v>
      </c>
      <c r="I182" s="402">
        <v>19.123597112479793</v>
      </c>
      <c r="J182" s="402">
        <v>20.577064320451779</v>
      </c>
      <c r="K182" s="402">
        <v>21.440593069187869</v>
      </c>
      <c r="L182" s="402">
        <v>22.82710637861322</v>
      </c>
      <c r="M182" s="402">
        <v>24.029830764584808</v>
      </c>
      <c r="N182" s="402">
        <v>25.163571205963752</v>
      </c>
      <c r="O182" s="402">
        <v>25.742592682047924</v>
      </c>
      <c r="P182" s="402">
        <v>26.080638242987895</v>
      </c>
      <c r="Q182" s="402">
        <v>26.153211292002066</v>
      </c>
      <c r="R182" s="402">
        <v>26.194957475998557</v>
      </c>
      <c r="S182" s="402">
        <v>26.232654397646552</v>
      </c>
      <c r="T182" s="402">
        <v>26.208908946215004</v>
      </c>
      <c r="U182" s="402">
        <v>25.627824757897585</v>
      </c>
      <c r="V182" s="402">
        <v>24.729789296380886</v>
      </c>
      <c r="W182" s="402">
        <v>24.418701550705428</v>
      </c>
      <c r="X182" s="402">
        <v>24.048765509444038</v>
      </c>
      <c r="Y182" s="402">
        <v>23.088939601227448</v>
      </c>
      <c r="Z182" s="402">
        <v>21.568266225388466</v>
      </c>
      <c r="AA182" s="406">
        <v>20.321643296976625</v>
      </c>
    </row>
    <row r="183" spans="2:27" x14ac:dyDescent="0.25">
      <c r="B183" s="19">
        <v>10</v>
      </c>
      <c r="C183" s="20">
        <v>1</v>
      </c>
      <c r="D183" s="405">
        <v>19.558784744332101</v>
      </c>
      <c r="E183" s="402">
        <v>19.157079716320634</v>
      </c>
      <c r="F183" s="402">
        <v>18.721118196978523</v>
      </c>
      <c r="G183" s="402">
        <v>18.605895415555587</v>
      </c>
      <c r="H183" s="402">
        <v>18.967991843747427</v>
      </c>
      <c r="I183" s="402">
        <v>20.484134701258885</v>
      </c>
      <c r="J183" s="402">
        <v>24.302759958728203</v>
      </c>
      <c r="K183" s="402">
        <v>28.773688844976601</v>
      </c>
      <c r="L183" s="402">
        <v>32.451138636907849</v>
      </c>
      <c r="M183" s="402">
        <v>34.043347238685229</v>
      </c>
      <c r="N183" s="402">
        <v>34.789733207649455</v>
      </c>
      <c r="O183" s="402">
        <v>35.115107307460676</v>
      </c>
      <c r="P183" s="402">
        <v>34.779276351859416</v>
      </c>
      <c r="Q183" s="402">
        <v>35.03416654255269</v>
      </c>
      <c r="R183" s="402">
        <v>34.982289102899095</v>
      </c>
      <c r="S183" s="402">
        <v>34.347413716712133</v>
      </c>
      <c r="T183" s="402">
        <v>32.787990831534614</v>
      </c>
      <c r="U183" s="402">
        <v>29.847381255627734</v>
      </c>
      <c r="V183" s="402">
        <v>27.990782649757719</v>
      </c>
      <c r="W183" s="402">
        <v>27.217427043219804</v>
      </c>
      <c r="X183" s="402">
        <v>25.789996638092923</v>
      </c>
      <c r="Y183" s="402">
        <v>24.222088634364997</v>
      </c>
      <c r="Z183" s="402">
        <v>22.07815764703771</v>
      </c>
      <c r="AA183" s="406">
        <v>20.562304861601174</v>
      </c>
    </row>
    <row r="184" spans="2:27" x14ac:dyDescent="0.25">
      <c r="B184" s="19">
        <v>10</v>
      </c>
      <c r="C184" s="20">
        <v>2</v>
      </c>
      <c r="D184" s="405">
        <v>19.398729295565875</v>
      </c>
      <c r="E184" s="402">
        <v>19.537706332815265</v>
      </c>
      <c r="F184" s="402">
        <v>18.473812180902705</v>
      </c>
      <c r="G184" s="402">
        <v>18.275061188124337</v>
      </c>
      <c r="H184" s="402">
        <v>18.224531445064326</v>
      </c>
      <c r="I184" s="402">
        <v>18.584755046709116</v>
      </c>
      <c r="J184" s="402">
        <v>20.0232125486414</v>
      </c>
      <c r="K184" s="402">
        <v>21.34215703535607</v>
      </c>
      <c r="L184" s="402">
        <v>22.201974650403439</v>
      </c>
      <c r="M184" s="402">
        <v>23.14785468023193</v>
      </c>
      <c r="N184" s="402">
        <v>24.056320529658283</v>
      </c>
      <c r="O184" s="402">
        <v>24.427072659339721</v>
      </c>
      <c r="P184" s="402">
        <v>24.476211771310382</v>
      </c>
      <c r="Q184" s="402">
        <v>24.512982289797637</v>
      </c>
      <c r="R184" s="402">
        <v>24.491838206471396</v>
      </c>
      <c r="S184" s="402">
        <v>24.372722211068012</v>
      </c>
      <c r="T184" s="402">
        <v>24.256873152911172</v>
      </c>
      <c r="U184" s="402">
        <v>23.638189369072432</v>
      </c>
      <c r="V184" s="402">
        <v>23.498809012354059</v>
      </c>
      <c r="W184" s="402">
        <v>23.50089306555256</v>
      </c>
      <c r="X184" s="402">
        <v>22.720620730887035</v>
      </c>
      <c r="Y184" s="402">
        <v>21.945465450049323</v>
      </c>
      <c r="Z184" s="402">
        <v>20.603187289897264</v>
      </c>
      <c r="AA184" s="406">
        <v>19.518822728411703</v>
      </c>
    </row>
    <row r="185" spans="2:27" x14ac:dyDescent="0.25">
      <c r="B185" s="19">
        <v>11</v>
      </c>
      <c r="C185" s="20">
        <v>1</v>
      </c>
      <c r="D185" s="405">
        <v>20.30587089675603</v>
      </c>
      <c r="E185" s="402">
        <v>19.942553950674689</v>
      </c>
      <c r="F185" s="402">
        <v>19.591880570928112</v>
      </c>
      <c r="G185" s="402">
        <v>19.56551577742739</v>
      </c>
      <c r="H185" s="402">
        <v>19.993087865084235</v>
      </c>
      <c r="I185" s="402">
        <v>21.69070690701847</v>
      </c>
      <c r="J185" s="402">
        <v>24.992502286049874</v>
      </c>
      <c r="K185" s="402">
        <v>28.884335147618458</v>
      </c>
      <c r="L185" s="402">
        <v>31.995159697568944</v>
      </c>
      <c r="M185" s="402">
        <v>33.449862987567222</v>
      </c>
      <c r="N185" s="402">
        <v>34.144726205457395</v>
      </c>
      <c r="O185" s="402">
        <v>34.305249369805829</v>
      </c>
      <c r="P185" s="402">
        <v>33.992001079031098</v>
      </c>
      <c r="Q185" s="402">
        <v>33.917509281625016</v>
      </c>
      <c r="R185" s="402">
        <v>33.829202597145198</v>
      </c>
      <c r="S185" s="402">
        <v>33.236672666503694</v>
      </c>
      <c r="T185" s="402">
        <v>31.950528167133839</v>
      </c>
      <c r="U185" s="402">
        <v>30.332409794824112</v>
      </c>
      <c r="V185" s="402">
        <v>28.419433817115888</v>
      </c>
      <c r="W185" s="402">
        <v>27.249542213372056</v>
      </c>
      <c r="X185" s="402">
        <v>26.084450488065709</v>
      </c>
      <c r="Y185" s="402">
        <v>24.453291468476511</v>
      </c>
      <c r="Z185" s="402">
        <v>22.471702188196488</v>
      </c>
      <c r="AA185" s="406">
        <v>21.262485121618187</v>
      </c>
    </row>
    <row r="186" spans="2:27" x14ac:dyDescent="0.25">
      <c r="B186" s="19">
        <v>11</v>
      </c>
      <c r="C186" s="20">
        <v>2</v>
      </c>
      <c r="D186" s="405">
        <v>19.698572391988456</v>
      </c>
      <c r="E186" s="402">
        <v>20.863009591049373</v>
      </c>
      <c r="F186" s="402">
        <v>18.889141353268759</v>
      </c>
      <c r="G186" s="402">
        <v>18.795970959292806</v>
      </c>
      <c r="H186" s="402">
        <v>18.812894941950837</v>
      </c>
      <c r="I186" s="402">
        <v>19.395432381872304</v>
      </c>
      <c r="J186" s="402">
        <v>20.748657094622967</v>
      </c>
      <c r="K186" s="402">
        <v>21.857944182987925</v>
      </c>
      <c r="L186" s="402">
        <v>22.564288684531935</v>
      </c>
      <c r="M186" s="402">
        <v>23.475059207790299</v>
      </c>
      <c r="N186" s="402">
        <v>24.306835829717979</v>
      </c>
      <c r="O186" s="402">
        <v>24.642134325341011</v>
      </c>
      <c r="P186" s="402">
        <v>24.776734022716703</v>
      </c>
      <c r="Q186" s="402">
        <v>24.517895109172514</v>
      </c>
      <c r="R186" s="402">
        <v>24.405987626428892</v>
      </c>
      <c r="S186" s="402">
        <v>24.240063293984498</v>
      </c>
      <c r="T186" s="402">
        <v>24.424747648771142</v>
      </c>
      <c r="U186" s="402">
        <v>24.890914716409949</v>
      </c>
      <c r="V186" s="402">
        <v>24.332207529943769</v>
      </c>
      <c r="W186" s="402">
        <v>23.733054516164064</v>
      </c>
      <c r="X186" s="402">
        <v>23.118848437555211</v>
      </c>
      <c r="Y186" s="402">
        <v>22.190326690529403</v>
      </c>
      <c r="Z186" s="402">
        <v>20.904772028509012</v>
      </c>
      <c r="AA186" s="406">
        <v>20.018420864902918</v>
      </c>
    </row>
    <row r="187" spans="2:27" x14ac:dyDescent="0.25">
      <c r="B187" s="19">
        <v>12</v>
      </c>
      <c r="C187" s="20">
        <v>1</v>
      </c>
      <c r="D187" s="405">
        <v>22.370058353749624</v>
      </c>
      <c r="E187" s="402">
        <v>21.979223883070691</v>
      </c>
      <c r="F187" s="402">
        <v>21.619390707948035</v>
      </c>
      <c r="G187" s="402">
        <v>21.50335906376559</v>
      </c>
      <c r="H187" s="402">
        <v>21.919847932782979</v>
      </c>
      <c r="I187" s="402">
        <v>23.621603584750819</v>
      </c>
      <c r="J187" s="402">
        <v>27.041730756182069</v>
      </c>
      <c r="K187" s="402">
        <v>31.098322777290115</v>
      </c>
      <c r="L187" s="402">
        <v>34.184811096366815</v>
      </c>
      <c r="M187" s="402">
        <v>35.332732956420195</v>
      </c>
      <c r="N187" s="402">
        <v>35.79855993228702</v>
      </c>
      <c r="O187" s="402">
        <v>36.001381748468859</v>
      </c>
      <c r="P187" s="402">
        <v>35.515991672020299</v>
      </c>
      <c r="Q187" s="402">
        <v>35.417141440865898</v>
      </c>
      <c r="R187" s="402">
        <v>35.271663714014672</v>
      </c>
      <c r="S187" s="402">
        <v>34.707359819600981</v>
      </c>
      <c r="T187" s="402">
        <v>33.927597052461401</v>
      </c>
      <c r="U187" s="402">
        <v>32.515613162230501</v>
      </c>
      <c r="V187" s="402">
        <v>30.28961966057949</v>
      </c>
      <c r="W187" s="402">
        <v>29.203925860329882</v>
      </c>
      <c r="X187" s="402">
        <v>28.092246543328148</v>
      </c>
      <c r="Y187" s="402">
        <v>26.448251144443667</v>
      </c>
      <c r="Z187" s="402">
        <v>24.683461816211427</v>
      </c>
      <c r="AA187" s="406">
        <v>23.414743518450532</v>
      </c>
    </row>
    <row r="188" spans="2:27" x14ac:dyDescent="0.25">
      <c r="B188" s="21">
        <v>12</v>
      </c>
      <c r="C188" s="22">
        <v>2</v>
      </c>
      <c r="D188" s="407">
        <v>22.378028801134796</v>
      </c>
      <c r="E188" s="408">
        <v>21.92286749744898</v>
      </c>
      <c r="F188" s="408">
        <v>21.535168433686707</v>
      </c>
      <c r="G188" s="408">
        <v>21.27406672156296</v>
      </c>
      <c r="H188" s="408">
        <v>21.426504412456655</v>
      </c>
      <c r="I188" s="408">
        <v>22.009803406589651</v>
      </c>
      <c r="J188" s="408">
        <v>23.326973162672871</v>
      </c>
      <c r="K188" s="408">
        <v>24.759437444983426</v>
      </c>
      <c r="L188" s="408">
        <v>25.447761897167133</v>
      </c>
      <c r="M188" s="408">
        <v>26.020135646106031</v>
      </c>
      <c r="N188" s="408">
        <v>26.673469394579953</v>
      </c>
      <c r="O188" s="408">
        <v>26.809964132324367</v>
      </c>
      <c r="P188" s="408">
        <v>26.721374205018293</v>
      </c>
      <c r="Q188" s="408">
        <v>26.439669971189662</v>
      </c>
      <c r="R188" s="408">
        <v>26.109347481869857</v>
      </c>
      <c r="S188" s="408">
        <v>25.93467885367405</v>
      </c>
      <c r="T188" s="408">
        <v>26.448664150093286</v>
      </c>
      <c r="U188" s="408">
        <v>27.299101460847034</v>
      </c>
      <c r="V188" s="408">
        <v>26.615503829267382</v>
      </c>
      <c r="W188" s="408">
        <v>26.061106246436616</v>
      </c>
      <c r="X188" s="408">
        <v>25.487445416525571</v>
      </c>
      <c r="Y188" s="408">
        <v>24.530134979242803</v>
      </c>
      <c r="Z188" s="408">
        <v>23.368344836954265</v>
      </c>
      <c r="AA188" s="409">
        <v>22.442350525263706</v>
      </c>
    </row>
    <row r="190" spans="2:27" x14ac:dyDescent="0.25">
      <c r="B190" t="s">
        <v>789</v>
      </c>
    </row>
    <row r="191" spans="2:27" ht="60" x14ac:dyDescent="0.25">
      <c r="B191" s="40" t="s">
        <v>64</v>
      </c>
      <c r="C191" s="58" t="s">
        <v>65</v>
      </c>
      <c r="D191" s="34">
        <v>0</v>
      </c>
      <c r="E191" s="34">
        <v>1</v>
      </c>
      <c r="F191" s="34">
        <v>2</v>
      </c>
      <c r="G191" s="34">
        <v>3</v>
      </c>
      <c r="H191" s="34">
        <v>4</v>
      </c>
      <c r="I191" s="34">
        <v>5</v>
      </c>
      <c r="J191" s="34">
        <v>6</v>
      </c>
      <c r="K191" s="34">
        <v>7</v>
      </c>
      <c r="L191" s="34">
        <v>8</v>
      </c>
      <c r="M191" s="34">
        <v>9</v>
      </c>
      <c r="N191" s="34">
        <v>10</v>
      </c>
      <c r="O191" s="34">
        <v>11</v>
      </c>
      <c r="P191" s="34">
        <v>12</v>
      </c>
      <c r="Q191" s="34">
        <v>13</v>
      </c>
      <c r="R191" s="34">
        <v>14</v>
      </c>
      <c r="S191" s="34">
        <v>15</v>
      </c>
      <c r="T191" s="34">
        <v>16</v>
      </c>
      <c r="U191" s="34">
        <v>17</v>
      </c>
      <c r="V191" s="34">
        <v>18</v>
      </c>
      <c r="W191" s="34">
        <v>19</v>
      </c>
      <c r="X191" s="34">
        <v>20</v>
      </c>
      <c r="Y191" s="34">
        <v>21</v>
      </c>
      <c r="Z191" s="34">
        <v>22</v>
      </c>
      <c r="AA191" s="34">
        <v>23</v>
      </c>
    </row>
    <row r="192" spans="2:27" x14ac:dyDescent="0.25">
      <c r="B192" s="19">
        <v>1</v>
      </c>
      <c r="C192" s="20">
        <v>1</v>
      </c>
      <c r="D192" s="401">
        <v>1.4237567462566525</v>
      </c>
      <c r="E192" s="403">
        <v>1.4138523472695692</v>
      </c>
      <c r="F192" s="403">
        <v>1.4301707511944628</v>
      </c>
      <c r="G192" s="403">
        <v>1.4373266019504325</v>
      </c>
      <c r="H192" s="403">
        <v>1.4521109229113538</v>
      </c>
      <c r="I192" s="403">
        <v>1.4766043739447952</v>
      </c>
      <c r="J192" s="403">
        <v>1.5628673249201668</v>
      </c>
      <c r="K192" s="403">
        <v>1.7413284100400432</v>
      </c>
      <c r="L192" s="403">
        <v>1.9977350749409057</v>
      </c>
      <c r="M192" s="403">
        <v>2.114186711655337</v>
      </c>
      <c r="N192" s="403">
        <v>2.2263406851170826</v>
      </c>
      <c r="O192" s="403">
        <v>2.2333602864318576</v>
      </c>
      <c r="P192" s="403">
        <v>2.1815167827202511</v>
      </c>
      <c r="Q192" s="403">
        <v>2.1644297279357247</v>
      </c>
      <c r="R192" s="403">
        <v>2.1914685625916235</v>
      </c>
      <c r="S192" s="403">
        <v>2.1704528052995107</v>
      </c>
      <c r="T192" s="403">
        <v>2.1385666931650058</v>
      </c>
      <c r="U192" s="403">
        <v>2.0183241220453429</v>
      </c>
      <c r="V192" s="403">
        <v>1.7754689477897914</v>
      </c>
      <c r="W192" s="403">
        <v>1.6867532649622912</v>
      </c>
      <c r="X192" s="403">
        <v>1.6176965702331414</v>
      </c>
      <c r="Y192" s="403">
        <v>1.5520284520580467</v>
      </c>
      <c r="Z192" s="403">
        <v>1.4845284320575816</v>
      </c>
      <c r="AA192" s="404">
        <v>1.4417313173755237</v>
      </c>
    </row>
    <row r="193" spans="2:27" x14ac:dyDescent="0.25">
      <c r="B193" s="19">
        <v>1</v>
      </c>
      <c r="C193" s="20">
        <v>2</v>
      </c>
      <c r="D193" s="405">
        <v>1.4811448072050104</v>
      </c>
      <c r="E193" s="402">
        <v>1.4551530453683188</v>
      </c>
      <c r="F193" s="402">
        <v>1.4783962395613173</v>
      </c>
      <c r="G193" s="402">
        <v>1.4686291905594566</v>
      </c>
      <c r="H193" s="402">
        <v>1.4708309028036768</v>
      </c>
      <c r="I193" s="402">
        <v>1.4764609246758815</v>
      </c>
      <c r="J193" s="402">
        <v>1.5041553266793517</v>
      </c>
      <c r="K193" s="402">
        <v>1.5466143316876897</v>
      </c>
      <c r="L193" s="402">
        <v>1.5680108622805742</v>
      </c>
      <c r="M193" s="402">
        <v>1.5955937151125377</v>
      </c>
      <c r="N193" s="402">
        <v>1.7138816162566517</v>
      </c>
      <c r="O193" s="402">
        <v>1.7123924323531243</v>
      </c>
      <c r="P193" s="402">
        <v>1.6624548200269287</v>
      </c>
      <c r="Q193" s="402">
        <v>1.6480614781580367</v>
      </c>
      <c r="R193" s="402">
        <v>1.6249298495625759</v>
      </c>
      <c r="S193" s="402">
        <v>1.5871659789140964</v>
      </c>
      <c r="T193" s="402">
        <v>1.5893351347663383</v>
      </c>
      <c r="U193" s="402">
        <v>1.7180377140074414</v>
      </c>
      <c r="V193" s="402">
        <v>1.6476625555871003</v>
      </c>
      <c r="W193" s="402">
        <v>1.6075867868834055</v>
      </c>
      <c r="X193" s="402">
        <v>1.5987907298084059</v>
      </c>
      <c r="Y193" s="402">
        <v>1.5777547013016751</v>
      </c>
      <c r="Z193" s="402">
        <v>1.5237852048655287</v>
      </c>
      <c r="AA193" s="406">
        <v>1.4745969973179633</v>
      </c>
    </row>
    <row r="194" spans="2:27" x14ac:dyDescent="0.25">
      <c r="B194" s="19">
        <v>2</v>
      </c>
      <c r="C194" s="20">
        <v>1</v>
      </c>
      <c r="D194" s="405">
        <v>1.448569948059802</v>
      </c>
      <c r="E194" s="402">
        <v>1.4428503394263879</v>
      </c>
      <c r="F194" s="402">
        <v>1.4418468088799741</v>
      </c>
      <c r="G194" s="402">
        <v>1.4613915272547369</v>
      </c>
      <c r="H194" s="402">
        <v>1.4784916653723661</v>
      </c>
      <c r="I194" s="402">
        <v>1.5154423206923944</v>
      </c>
      <c r="J194" s="402">
        <v>1.5817108460632052</v>
      </c>
      <c r="K194" s="402">
        <v>1.7202281251428415</v>
      </c>
      <c r="L194" s="402">
        <v>1.9460105016982157</v>
      </c>
      <c r="M194" s="402">
        <v>2.1052352472103544</v>
      </c>
      <c r="N194" s="402">
        <v>2.2033032953622644</v>
      </c>
      <c r="O194" s="402">
        <v>2.2003189794473004</v>
      </c>
      <c r="P194" s="402">
        <v>2.1410754805345187</v>
      </c>
      <c r="Q194" s="402">
        <v>2.1522672595821133</v>
      </c>
      <c r="R194" s="402">
        <v>2.172387542825895</v>
      </c>
      <c r="S194" s="402">
        <v>2.1421163671050971</v>
      </c>
      <c r="T194" s="402">
        <v>2.09085450841514</v>
      </c>
      <c r="U194" s="402">
        <v>1.9426023061482061</v>
      </c>
      <c r="V194" s="402">
        <v>1.7777606410811486</v>
      </c>
      <c r="W194" s="402">
        <v>1.722873844833321</v>
      </c>
      <c r="X194" s="402">
        <v>1.6495779082680218</v>
      </c>
      <c r="Y194" s="402">
        <v>1.5823583965288124</v>
      </c>
      <c r="Z194" s="402">
        <v>1.538232003768871</v>
      </c>
      <c r="AA194" s="406">
        <v>1.4858263803958529</v>
      </c>
    </row>
    <row r="195" spans="2:27" x14ac:dyDescent="0.25">
      <c r="B195" s="19">
        <v>2</v>
      </c>
      <c r="C195" s="20">
        <v>2</v>
      </c>
      <c r="D195" s="405">
        <v>1.4775142418131602</v>
      </c>
      <c r="E195" s="402">
        <v>1.4508192898339789</v>
      </c>
      <c r="F195" s="402">
        <v>1.4526924609404275</v>
      </c>
      <c r="G195" s="402">
        <v>1.4641592817135318</v>
      </c>
      <c r="H195" s="402">
        <v>1.4669285687411464</v>
      </c>
      <c r="I195" s="402">
        <v>1.4839965898631069</v>
      </c>
      <c r="J195" s="402">
        <v>1.5106128200922588</v>
      </c>
      <c r="K195" s="402">
        <v>1.4918888703270765</v>
      </c>
      <c r="L195" s="402">
        <v>1.4967866382494976</v>
      </c>
      <c r="M195" s="402">
        <v>1.5515790089911277</v>
      </c>
      <c r="N195" s="402">
        <v>1.6082984179521955</v>
      </c>
      <c r="O195" s="402">
        <v>1.6044253078507544</v>
      </c>
      <c r="P195" s="402">
        <v>1.5973045559749242</v>
      </c>
      <c r="Q195" s="402">
        <v>1.587421040258747</v>
      </c>
      <c r="R195" s="402">
        <v>1.5854040079260128</v>
      </c>
      <c r="S195" s="402">
        <v>1.5706856462495857</v>
      </c>
      <c r="T195" s="402">
        <v>1.542455195121301</v>
      </c>
      <c r="U195" s="402">
        <v>1.5758622480889533</v>
      </c>
      <c r="V195" s="402">
        <v>1.6296463890931192</v>
      </c>
      <c r="W195" s="402">
        <v>1.6021831054419382</v>
      </c>
      <c r="X195" s="402">
        <v>1.5710952765389989</v>
      </c>
      <c r="Y195" s="402">
        <v>1.550814835158038</v>
      </c>
      <c r="Z195" s="402">
        <v>1.5039502066264583</v>
      </c>
      <c r="AA195" s="406">
        <v>1.4780433961117723</v>
      </c>
    </row>
    <row r="196" spans="2:27" x14ac:dyDescent="0.25">
      <c r="B196" s="19">
        <v>3</v>
      </c>
      <c r="C196" s="20">
        <v>1</v>
      </c>
      <c r="D196" s="405">
        <v>1.2646382583968034</v>
      </c>
      <c r="E196" s="402">
        <v>1.265712617882746</v>
      </c>
      <c r="F196" s="402">
        <v>1.2670928899588598</v>
      </c>
      <c r="G196" s="402">
        <v>1.2767424025011824</v>
      </c>
      <c r="H196" s="402">
        <v>1.2962746318024017</v>
      </c>
      <c r="I196" s="402">
        <v>1.3271866216215249</v>
      </c>
      <c r="J196" s="402">
        <v>1.3997517764200023</v>
      </c>
      <c r="K196" s="402">
        <v>1.4877206775829304</v>
      </c>
      <c r="L196" s="402">
        <v>1.733466292906259</v>
      </c>
      <c r="M196" s="402">
        <v>1.8960535647255747</v>
      </c>
      <c r="N196" s="402">
        <v>2.0395055292207456</v>
      </c>
      <c r="O196" s="402">
        <v>2.0233046517636195</v>
      </c>
      <c r="P196" s="402">
        <v>1.9738461372205083</v>
      </c>
      <c r="Q196" s="402">
        <v>1.9798391190444236</v>
      </c>
      <c r="R196" s="402">
        <v>1.9839706804125115</v>
      </c>
      <c r="S196" s="402">
        <v>1.9564321360724999</v>
      </c>
      <c r="T196" s="402">
        <v>1.9244158894598851</v>
      </c>
      <c r="U196" s="402">
        <v>1.7374934158830264</v>
      </c>
      <c r="V196" s="402">
        <v>1.5051582039465423</v>
      </c>
      <c r="W196" s="402">
        <v>1.4626468284056642</v>
      </c>
      <c r="X196" s="402">
        <v>1.4573817781907601</v>
      </c>
      <c r="Y196" s="402">
        <v>1.3956795792084002</v>
      </c>
      <c r="Z196" s="402">
        <v>1.3401552440257698</v>
      </c>
      <c r="AA196" s="406">
        <v>1.2991409448544</v>
      </c>
    </row>
    <row r="197" spans="2:27" x14ac:dyDescent="0.25">
      <c r="B197" s="19">
        <v>3</v>
      </c>
      <c r="C197" s="20">
        <v>2</v>
      </c>
      <c r="D197" s="405">
        <v>1.249136665397315</v>
      </c>
      <c r="E197" s="402">
        <v>1.2465674358379366</v>
      </c>
      <c r="F197" s="402">
        <v>1.1902171638807404</v>
      </c>
      <c r="G197" s="402">
        <v>1.2426513591835779</v>
      </c>
      <c r="H197" s="402">
        <v>1.259983644415773</v>
      </c>
      <c r="I197" s="402">
        <v>1.2783080277096335</v>
      </c>
      <c r="J197" s="402">
        <v>1.3067103383970455</v>
      </c>
      <c r="K197" s="402">
        <v>1.2673499068852181</v>
      </c>
      <c r="L197" s="402">
        <v>1.3176264683747407</v>
      </c>
      <c r="M197" s="402">
        <v>1.4292810345485647</v>
      </c>
      <c r="N197" s="402">
        <v>1.5388982907016866</v>
      </c>
      <c r="O197" s="402">
        <v>1.5005820422223604</v>
      </c>
      <c r="P197" s="402">
        <v>1.4714248542600756</v>
      </c>
      <c r="Q197" s="402">
        <v>1.4529606788782763</v>
      </c>
      <c r="R197" s="402">
        <v>1.4236111526142858</v>
      </c>
      <c r="S197" s="402">
        <v>1.3937316404839011</v>
      </c>
      <c r="T197" s="402">
        <v>1.372370735322489</v>
      </c>
      <c r="U197" s="402">
        <v>1.347371723332343</v>
      </c>
      <c r="V197" s="402">
        <v>1.2982660802403265</v>
      </c>
      <c r="W197" s="402">
        <v>1.330522980351539</v>
      </c>
      <c r="X197" s="402">
        <v>1.37767976562469</v>
      </c>
      <c r="Y197" s="402">
        <v>1.3754081264555631</v>
      </c>
      <c r="Z197" s="402">
        <v>1.2986304444147154</v>
      </c>
      <c r="AA197" s="406">
        <v>1.2680806398667295</v>
      </c>
    </row>
    <row r="198" spans="2:27" x14ac:dyDescent="0.25">
      <c r="B198" s="19">
        <v>4</v>
      </c>
      <c r="C198" s="20">
        <v>1</v>
      </c>
      <c r="D198" s="405">
        <v>1.1159119520081646</v>
      </c>
      <c r="E198" s="402">
        <v>1.09892141631252</v>
      </c>
      <c r="F198" s="402">
        <v>1.095316518116336</v>
      </c>
      <c r="G198" s="402">
        <v>1.1086613605098965</v>
      </c>
      <c r="H198" s="402">
        <v>1.1200565144467354</v>
      </c>
      <c r="I198" s="402">
        <v>1.1496709214806295</v>
      </c>
      <c r="J198" s="402">
        <v>1.2141004141065777</v>
      </c>
      <c r="K198" s="402">
        <v>1.3215014025603489</v>
      </c>
      <c r="L198" s="402">
        <v>1.6197130401128275</v>
      </c>
      <c r="M198" s="402">
        <v>1.802376649761094</v>
      </c>
      <c r="N198" s="402">
        <v>1.9482695552987221</v>
      </c>
      <c r="O198" s="402">
        <v>1.9599491089936407</v>
      </c>
      <c r="P198" s="402">
        <v>1.9040862810157915</v>
      </c>
      <c r="Q198" s="402">
        <v>1.9193621847477573</v>
      </c>
      <c r="R198" s="402">
        <v>1.9207725093994872</v>
      </c>
      <c r="S198" s="402">
        <v>1.8981070404155431</v>
      </c>
      <c r="T198" s="402">
        <v>1.8255918190269778</v>
      </c>
      <c r="U198" s="402">
        <v>1.6254727325120859</v>
      </c>
      <c r="V198" s="402">
        <v>1.351064091443156</v>
      </c>
      <c r="W198" s="402">
        <v>1.239500464234383</v>
      </c>
      <c r="X198" s="402">
        <v>1.2871449704138538</v>
      </c>
      <c r="Y198" s="402">
        <v>1.2777525822063616</v>
      </c>
      <c r="Z198" s="402">
        <v>1.203715623966457</v>
      </c>
      <c r="AA198" s="406">
        <v>1.1595482370989574</v>
      </c>
    </row>
    <row r="199" spans="2:27" x14ac:dyDescent="0.25">
      <c r="B199" s="19">
        <v>4</v>
      </c>
      <c r="C199" s="20">
        <v>2</v>
      </c>
      <c r="D199" s="405">
        <v>1.0994651517881393</v>
      </c>
      <c r="E199" s="402">
        <v>1.0914958338288869</v>
      </c>
      <c r="F199" s="402">
        <v>1.044271479634405</v>
      </c>
      <c r="G199" s="402">
        <v>1.0615918802582534</v>
      </c>
      <c r="H199" s="402">
        <v>1.0864167286921376</v>
      </c>
      <c r="I199" s="402">
        <v>1.0922112672303601</v>
      </c>
      <c r="J199" s="402">
        <v>1.1070531206822605</v>
      </c>
      <c r="K199" s="402">
        <v>1.0966880955415326</v>
      </c>
      <c r="L199" s="402">
        <v>1.159907426351674</v>
      </c>
      <c r="M199" s="402">
        <v>1.2467953779122203</v>
      </c>
      <c r="N199" s="402">
        <v>1.3566724563892683</v>
      </c>
      <c r="O199" s="402">
        <v>1.3447851395077326</v>
      </c>
      <c r="P199" s="402">
        <v>1.3241890429164178</v>
      </c>
      <c r="Q199" s="402">
        <v>1.2999128074672455</v>
      </c>
      <c r="R199" s="402">
        <v>1.3025973458583342</v>
      </c>
      <c r="S199" s="402">
        <v>1.2839521548017496</v>
      </c>
      <c r="T199" s="402">
        <v>1.2551169004657696</v>
      </c>
      <c r="U199" s="402">
        <v>1.1770997655370947</v>
      </c>
      <c r="V199" s="402">
        <v>1.1131001865566432</v>
      </c>
      <c r="W199" s="402">
        <v>1.1250890339045143</v>
      </c>
      <c r="X199" s="402">
        <v>1.1983193954104321</v>
      </c>
      <c r="Y199" s="402">
        <v>1.2098380822540538</v>
      </c>
      <c r="Z199" s="402">
        <v>1.1523074670421056</v>
      </c>
      <c r="AA199" s="406">
        <v>1.1209180799826404</v>
      </c>
    </row>
    <row r="200" spans="2:27" x14ac:dyDescent="0.25">
      <c r="B200" s="19">
        <v>5</v>
      </c>
      <c r="C200" s="20">
        <v>1</v>
      </c>
      <c r="D200" s="405">
        <v>1.0482670021037281</v>
      </c>
      <c r="E200" s="402">
        <v>1.0403277799102191</v>
      </c>
      <c r="F200" s="402">
        <v>1.0152850802837516</v>
      </c>
      <c r="G200" s="402">
        <v>1.0132269337180524</v>
      </c>
      <c r="H200" s="402">
        <v>1.0015187528420102</v>
      </c>
      <c r="I200" s="402">
        <v>1.0380678265185541</v>
      </c>
      <c r="J200" s="402">
        <v>1.0396060964732481</v>
      </c>
      <c r="K200" s="402">
        <v>1.1893105767276213</v>
      </c>
      <c r="L200" s="402">
        <v>1.4634852770034288</v>
      </c>
      <c r="M200" s="402">
        <v>1.6281355934857331</v>
      </c>
      <c r="N200" s="402">
        <v>1.7978787571700126</v>
      </c>
      <c r="O200" s="402">
        <v>1.8435083227524824</v>
      </c>
      <c r="P200" s="402">
        <v>1.794239470884671</v>
      </c>
      <c r="Q200" s="402">
        <v>1.8286082716683145</v>
      </c>
      <c r="R200" s="402">
        <v>1.8569119627213675</v>
      </c>
      <c r="S200" s="402">
        <v>1.8452343574513028</v>
      </c>
      <c r="T200" s="402">
        <v>1.8004802142529202</v>
      </c>
      <c r="U200" s="402">
        <v>1.5714571270089901</v>
      </c>
      <c r="V200" s="402">
        <v>1.2779419537014423</v>
      </c>
      <c r="W200" s="402">
        <v>1.1661356500826283</v>
      </c>
      <c r="X200" s="402">
        <v>1.131781113132232</v>
      </c>
      <c r="Y200" s="402">
        <v>1.1747877900103703</v>
      </c>
      <c r="Z200" s="402">
        <v>1.1362054711468852</v>
      </c>
      <c r="AA200" s="406">
        <v>1.0805881177704759</v>
      </c>
    </row>
    <row r="201" spans="2:27" x14ac:dyDescent="0.25">
      <c r="B201" s="19">
        <v>5</v>
      </c>
      <c r="C201" s="20">
        <v>2</v>
      </c>
      <c r="D201" s="405">
        <v>1.0498553980512271</v>
      </c>
      <c r="E201" s="402">
        <v>1.038471620963104</v>
      </c>
      <c r="F201" s="402">
        <v>0.99992432525619912</v>
      </c>
      <c r="G201" s="402">
        <v>0.99114756416746885</v>
      </c>
      <c r="H201" s="402">
        <v>0.9848429410014049</v>
      </c>
      <c r="I201" s="402">
        <v>0.99938536289278723</v>
      </c>
      <c r="J201" s="402">
        <v>0.93981131478696023</v>
      </c>
      <c r="K201" s="402">
        <v>0.96322727008175679</v>
      </c>
      <c r="L201" s="402">
        <v>1.0829616947576854</v>
      </c>
      <c r="M201" s="402">
        <v>1.1673203301116635</v>
      </c>
      <c r="N201" s="402">
        <v>1.2885029866265529</v>
      </c>
      <c r="O201" s="402">
        <v>1.296556909083916</v>
      </c>
      <c r="P201" s="402">
        <v>1.2910174524580804</v>
      </c>
      <c r="Q201" s="402">
        <v>1.284457974833217</v>
      </c>
      <c r="R201" s="402">
        <v>1.2381764867198286</v>
      </c>
      <c r="S201" s="402">
        <v>1.2306749381510658</v>
      </c>
      <c r="T201" s="402">
        <v>1.2285165518613048</v>
      </c>
      <c r="U201" s="402">
        <v>1.1770344255342069</v>
      </c>
      <c r="V201" s="402">
        <v>1.0986388984370392</v>
      </c>
      <c r="W201" s="402">
        <v>1.0421119807861488</v>
      </c>
      <c r="X201" s="402">
        <v>1.0613239019175218</v>
      </c>
      <c r="Y201" s="402">
        <v>1.1350014637868495</v>
      </c>
      <c r="Z201" s="402">
        <v>1.1080939172539654</v>
      </c>
      <c r="AA201" s="406">
        <v>1.0599770370824293</v>
      </c>
    </row>
    <row r="202" spans="2:27" x14ac:dyDescent="0.25">
      <c r="B202" s="19">
        <v>6</v>
      </c>
      <c r="C202" s="20">
        <v>1</v>
      </c>
      <c r="D202" s="405">
        <v>1.116471862869477</v>
      </c>
      <c r="E202" s="402">
        <v>1.0710043225123222</v>
      </c>
      <c r="F202" s="402">
        <v>1.0262304342072994</v>
      </c>
      <c r="G202" s="402">
        <v>1.0159655273906958</v>
      </c>
      <c r="H202" s="402">
        <v>0.99852998515031965</v>
      </c>
      <c r="I202" s="402">
        <v>0.97956733307149868</v>
      </c>
      <c r="J202" s="402">
        <v>1.0033965825007112</v>
      </c>
      <c r="K202" s="402">
        <v>1.2144023135173754</v>
      </c>
      <c r="L202" s="402">
        <v>1.5411707882193431</v>
      </c>
      <c r="M202" s="402">
        <v>1.7556092788019435</v>
      </c>
      <c r="N202" s="402">
        <v>1.9411092651559223</v>
      </c>
      <c r="O202" s="402">
        <v>2.007542377721852</v>
      </c>
      <c r="P202" s="402">
        <v>2.0205787268191844</v>
      </c>
      <c r="Q202" s="402">
        <v>2.0676976465041252</v>
      </c>
      <c r="R202" s="402">
        <v>2.146636194356637</v>
      </c>
      <c r="S202" s="402">
        <v>2.1677931960274983</v>
      </c>
      <c r="T202" s="402">
        <v>2.1215550592910111</v>
      </c>
      <c r="U202" s="402">
        <v>1.8668629429923715</v>
      </c>
      <c r="V202" s="402">
        <v>1.5599791490796668</v>
      </c>
      <c r="W202" s="402">
        <v>1.4077005873049597</v>
      </c>
      <c r="X202" s="402">
        <v>1.2989304160739388</v>
      </c>
      <c r="Y202" s="402">
        <v>1.2898550656901506</v>
      </c>
      <c r="Z202" s="402">
        <v>1.2653121792895565</v>
      </c>
      <c r="AA202" s="406">
        <v>1.1782685765164342</v>
      </c>
    </row>
    <row r="203" spans="2:27" x14ac:dyDescent="0.25">
      <c r="B203" s="19">
        <v>6</v>
      </c>
      <c r="C203" s="20">
        <v>2</v>
      </c>
      <c r="D203" s="405">
        <v>1.0907467658073424</v>
      </c>
      <c r="E203" s="402">
        <v>1.0515825931621232</v>
      </c>
      <c r="F203" s="402">
        <v>0.99535388680542813</v>
      </c>
      <c r="G203" s="402">
        <v>0.99382158457246372</v>
      </c>
      <c r="H203" s="402">
        <v>0.96112719554238391</v>
      </c>
      <c r="I203" s="402">
        <v>0.93581826378367194</v>
      </c>
      <c r="J203" s="402">
        <v>0.90091212620488192</v>
      </c>
      <c r="K203" s="402">
        <v>0.9628126304280249</v>
      </c>
      <c r="L203" s="402">
        <v>1.0856924835232649</v>
      </c>
      <c r="M203" s="402">
        <v>1.2216436774057902</v>
      </c>
      <c r="N203" s="402">
        <v>1.3632245541272554</v>
      </c>
      <c r="O203" s="402">
        <v>1.3808300548348755</v>
      </c>
      <c r="P203" s="402">
        <v>1.3927135708972689</v>
      </c>
      <c r="Q203" s="402">
        <v>1.4364015787172419</v>
      </c>
      <c r="R203" s="402">
        <v>1.4675770592994324</v>
      </c>
      <c r="S203" s="402">
        <v>1.472112869050247</v>
      </c>
      <c r="T203" s="402">
        <v>1.4451807524612967</v>
      </c>
      <c r="U203" s="402">
        <v>1.4183636982432066</v>
      </c>
      <c r="V203" s="402">
        <v>1.3252637110654135</v>
      </c>
      <c r="W203" s="402">
        <v>1.2542342867766767</v>
      </c>
      <c r="X203" s="402">
        <v>1.1883832368602321</v>
      </c>
      <c r="Y203" s="402">
        <v>1.228057029722486</v>
      </c>
      <c r="Z203" s="402">
        <v>1.2085128008003412</v>
      </c>
      <c r="AA203" s="406">
        <v>1.1306050558414962</v>
      </c>
    </row>
    <row r="204" spans="2:27" x14ac:dyDescent="0.25">
      <c r="B204" s="19">
        <v>7</v>
      </c>
      <c r="C204" s="20">
        <v>1</v>
      </c>
      <c r="D204" s="405">
        <v>1.262635791816209</v>
      </c>
      <c r="E204" s="402">
        <v>1.2080608714297505</v>
      </c>
      <c r="F204" s="402">
        <v>1.1371618874176768</v>
      </c>
      <c r="G204" s="402">
        <v>1.1044090311340338</v>
      </c>
      <c r="H204" s="402">
        <v>1.0888678885751706</v>
      </c>
      <c r="I204" s="402">
        <v>1.0989254514281206</v>
      </c>
      <c r="J204" s="402">
        <v>1.1151407390581189</v>
      </c>
      <c r="K204" s="402">
        <v>1.3259996768257878</v>
      </c>
      <c r="L204" s="402">
        <v>1.6721501468209048</v>
      </c>
      <c r="M204" s="402">
        <v>1.9343974926722611</v>
      </c>
      <c r="N204" s="402">
        <v>2.1864633027738347</v>
      </c>
      <c r="O204" s="402">
        <v>2.2969425571003712</v>
      </c>
      <c r="P204" s="402">
        <v>2.3228652690389779</v>
      </c>
      <c r="Q204" s="402">
        <v>2.4250444097225037</v>
      </c>
      <c r="R204" s="402">
        <v>2.4963715610557977</v>
      </c>
      <c r="S204" s="402">
        <v>2.5411814849242087</v>
      </c>
      <c r="T204" s="402">
        <v>2.5034315715249744</v>
      </c>
      <c r="U204" s="402">
        <v>2.2550282700543192</v>
      </c>
      <c r="V204" s="402">
        <v>1.8956125684331611</v>
      </c>
      <c r="W204" s="402">
        <v>1.7175556256753202</v>
      </c>
      <c r="X204" s="402">
        <v>1.5841767201356647</v>
      </c>
      <c r="Y204" s="402">
        <v>1.5447911059795059</v>
      </c>
      <c r="Z204" s="402">
        <v>1.5041620554486539</v>
      </c>
      <c r="AA204" s="406">
        <v>1.3797891537232214</v>
      </c>
    </row>
    <row r="205" spans="2:27" x14ac:dyDescent="0.25">
      <c r="B205" s="19">
        <v>7</v>
      </c>
      <c r="C205" s="20">
        <v>2</v>
      </c>
      <c r="D205" s="405">
        <v>1.3086532593954432</v>
      </c>
      <c r="E205" s="402">
        <v>1.2477403955718569</v>
      </c>
      <c r="F205" s="402">
        <v>1.1697524744796064</v>
      </c>
      <c r="G205" s="402">
        <v>1.1198586981304457</v>
      </c>
      <c r="H205" s="402">
        <v>1.0998716013649228</v>
      </c>
      <c r="I205" s="402">
        <v>1.1066042646988026</v>
      </c>
      <c r="J205" s="402">
        <v>1.0710060675841493</v>
      </c>
      <c r="K205" s="402">
        <v>1.1292992367333268</v>
      </c>
      <c r="L205" s="402">
        <v>1.2461969293024633</v>
      </c>
      <c r="M205" s="402">
        <v>1.4014985707390202</v>
      </c>
      <c r="N205" s="402">
        <v>1.5910172497586821</v>
      </c>
      <c r="O205" s="402">
        <v>1.6993110335563317</v>
      </c>
      <c r="P205" s="402">
        <v>1.7394584990500452</v>
      </c>
      <c r="Q205" s="402">
        <v>1.7665720284782003</v>
      </c>
      <c r="R205" s="402">
        <v>1.8023242587091803</v>
      </c>
      <c r="S205" s="402">
        <v>1.8424185650376486</v>
      </c>
      <c r="T205" s="402">
        <v>1.8293074136023186</v>
      </c>
      <c r="U205" s="402">
        <v>1.7902814290941609</v>
      </c>
      <c r="V205" s="402">
        <v>1.6768408715704581</v>
      </c>
      <c r="W205" s="402">
        <v>1.6127315605986703</v>
      </c>
      <c r="X205" s="402">
        <v>1.5252525568755935</v>
      </c>
      <c r="Y205" s="402">
        <v>1.5097543356400069</v>
      </c>
      <c r="Z205" s="402">
        <v>1.4745709512981162</v>
      </c>
      <c r="AA205" s="406">
        <v>1.3559404167566986</v>
      </c>
    </row>
    <row r="206" spans="2:27" x14ac:dyDescent="0.25">
      <c r="B206" s="19">
        <v>8</v>
      </c>
      <c r="C206" s="20">
        <v>1</v>
      </c>
      <c r="D206" s="405">
        <v>1.1622768929498055</v>
      </c>
      <c r="E206" s="402">
        <v>1.0866765478849152</v>
      </c>
      <c r="F206" s="402">
        <v>1.0555391792352407</v>
      </c>
      <c r="G206" s="402">
        <v>1.0290700055416209</v>
      </c>
      <c r="H206" s="402">
        <v>1.01298243577597</v>
      </c>
      <c r="I206" s="402">
        <v>1.0409126234453945</v>
      </c>
      <c r="J206" s="402">
        <v>1.0831276254875959</v>
      </c>
      <c r="K206" s="402">
        <v>1.235706478124891</v>
      </c>
      <c r="L206" s="402">
        <v>1.5464423175846131</v>
      </c>
      <c r="M206" s="402">
        <v>1.7706596274910198</v>
      </c>
      <c r="N206" s="402">
        <v>2.0136154456246476</v>
      </c>
      <c r="O206" s="402">
        <v>2.1147508767470677</v>
      </c>
      <c r="P206" s="402">
        <v>2.1219830579022378</v>
      </c>
      <c r="Q206" s="402">
        <v>2.2015119766310103</v>
      </c>
      <c r="R206" s="402">
        <v>2.2922286267197545</v>
      </c>
      <c r="S206" s="402">
        <v>2.3534411811998051</v>
      </c>
      <c r="T206" s="402">
        <v>2.3260744285077912</v>
      </c>
      <c r="U206" s="402">
        <v>2.0380862406176052</v>
      </c>
      <c r="V206" s="402">
        <v>1.6711421782037583</v>
      </c>
      <c r="W206" s="402">
        <v>1.5013730471081583</v>
      </c>
      <c r="X206" s="402">
        <v>1.4475856039362793</v>
      </c>
      <c r="Y206" s="402">
        <v>1.4119655594872038</v>
      </c>
      <c r="Z206" s="402">
        <v>1.3386012335019977</v>
      </c>
      <c r="AA206" s="406">
        <v>1.2380645568929243</v>
      </c>
    </row>
    <row r="207" spans="2:27" x14ac:dyDescent="0.25">
      <c r="B207" s="19">
        <v>8</v>
      </c>
      <c r="C207" s="20">
        <v>2</v>
      </c>
      <c r="D207" s="405">
        <v>1.1509266025418856</v>
      </c>
      <c r="E207" s="402">
        <v>1.0949110325515021</v>
      </c>
      <c r="F207" s="402">
        <v>1.0504327633235684</v>
      </c>
      <c r="G207" s="402">
        <v>1.0083230578487465</v>
      </c>
      <c r="H207" s="402">
        <v>0.99419132104431041</v>
      </c>
      <c r="I207" s="402">
        <v>1.0105409415197595</v>
      </c>
      <c r="J207" s="402">
        <v>0.99915212180460666</v>
      </c>
      <c r="K207" s="402">
        <v>0.9745107911405676</v>
      </c>
      <c r="L207" s="402">
        <v>1.0931667729305476</v>
      </c>
      <c r="M207" s="402">
        <v>1.204497640442451</v>
      </c>
      <c r="N207" s="402">
        <v>1.3728482237604276</v>
      </c>
      <c r="O207" s="402">
        <v>1.4676546382905371</v>
      </c>
      <c r="P207" s="402">
        <v>1.5059587200092479</v>
      </c>
      <c r="Q207" s="402">
        <v>1.5630958716654242</v>
      </c>
      <c r="R207" s="402">
        <v>1.6177842779550204</v>
      </c>
      <c r="S207" s="402">
        <v>1.6383717526403794</v>
      </c>
      <c r="T207" s="402">
        <v>1.6142415589730092</v>
      </c>
      <c r="U207" s="402">
        <v>1.5237225046547656</v>
      </c>
      <c r="V207" s="402">
        <v>1.4303844540348272</v>
      </c>
      <c r="W207" s="402">
        <v>1.3817532798657357</v>
      </c>
      <c r="X207" s="402">
        <v>1.3459685343786545</v>
      </c>
      <c r="Y207" s="402">
        <v>1.3464307012726056</v>
      </c>
      <c r="Z207" s="402">
        <v>1.2851513441807334</v>
      </c>
      <c r="AA207" s="406">
        <v>1.2030384976950184</v>
      </c>
    </row>
    <row r="208" spans="2:27" x14ac:dyDescent="0.25">
      <c r="B208" s="19">
        <v>9</v>
      </c>
      <c r="C208" s="20">
        <v>1</v>
      </c>
      <c r="D208" s="405">
        <v>1.0693563509540445</v>
      </c>
      <c r="E208" s="402">
        <v>1.0112403894605682</v>
      </c>
      <c r="F208" s="402">
        <v>1.0003342257655428</v>
      </c>
      <c r="G208" s="402">
        <v>0.98550051375821313</v>
      </c>
      <c r="H208" s="402">
        <v>0.97870843706829469</v>
      </c>
      <c r="I208" s="402">
        <v>1.012223642245732</v>
      </c>
      <c r="J208" s="402">
        <v>1.0876456397995926</v>
      </c>
      <c r="K208" s="402">
        <v>1.1986826594162459</v>
      </c>
      <c r="L208" s="402">
        <v>1.4892612560505369</v>
      </c>
      <c r="M208" s="402">
        <v>1.6608580714375196</v>
      </c>
      <c r="N208" s="402">
        <v>1.8067042051408109</v>
      </c>
      <c r="O208" s="402">
        <v>1.820212118274475</v>
      </c>
      <c r="P208" s="402">
        <v>1.8128133226910823</v>
      </c>
      <c r="Q208" s="402">
        <v>1.8664638936702433</v>
      </c>
      <c r="R208" s="402">
        <v>1.8917370354555909</v>
      </c>
      <c r="S208" s="402">
        <v>1.9162733289891565</v>
      </c>
      <c r="T208" s="402">
        <v>1.8892740883192398</v>
      </c>
      <c r="U208" s="402">
        <v>1.6566740729010434</v>
      </c>
      <c r="V208" s="402">
        <v>1.3374718185327392</v>
      </c>
      <c r="W208" s="402">
        <v>1.2934277720014182</v>
      </c>
      <c r="X208" s="402">
        <v>1.3129012485671701</v>
      </c>
      <c r="Y208" s="402">
        <v>1.2440123642964238</v>
      </c>
      <c r="Z208" s="402">
        <v>1.183929911312076</v>
      </c>
      <c r="AA208" s="406">
        <v>1.1148715244884835</v>
      </c>
    </row>
    <row r="209" spans="2:27" x14ac:dyDescent="0.25">
      <c r="B209" s="19">
        <v>9</v>
      </c>
      <c r="C209" s="20">
        <v>2</v>
      </c>
      <c r="D209" s="405">
        <v>1.0502322795177166</v>
      </c>
      <c r="E209" s="402">
        <v>1.0072735782427873</v>
      </c>
      <c r="F209" s="402">
        <v>0.97559885343835806</v>
      </c>
      <c r="G209" s="402">
        <v>0.95549373734464915</v>
      </c>
      <c r="H209" s="402">
        <v>0.94518393945088097</v>
      </c>
      <c r="I209" s="402">
        <v>0.97041051109386067</v>
      </c>
      <c r="J209" s="402">
        <v>0.97719306537937878</v>
      </c>
      <c r="K209" s="402">
        <v>0.96692781487968027</v>
      </c>
      <c r="L209" s="402">
        <v>1.0628752800279502</v>
      </c>
      <c r="M209" s="402">
        <v>1.1731814281212596</v>
      </c>
      <c r="N209" s="402">
        <v>1.3018062465351041</v>
      </c>
      <c r="O209" s="402">
        <v>1.3279605275152053</v>
      </c>
      <c r="P209" s="402">
        <v>1.3231494910858204</v>
      </c>
      <c r="Q209" s="402">
        <v>1.3309597399546622</v>
      </c>
      <c r="R209" s="402">
        <v>1.3250414576773955</v>
      </c>
      <c r="S209" s="402">
        <v>1.3289866944777151</v>
      </c>
      <c r="T209" s="402">
        <v>1.3135578885131853</v>
      </c>
      <c r="U209" s="402">
        <v>1.2482517044754289</v>
      </c>
      <c r="V209" s="402">
        <v>1.1296489820353186</v>
      </c>
      <c r="W209" s="402">
        <v>1.1651118122345849</v>
      </c>
      <c r="X209" s="402">
        <v>1.232830536614971</v>
      </c>
      <c r="Y209" s="402">
        <v>1.2031306477247867</v>
      </c>
      <c r="Z209" s="402">
        <v>1.1611995424769999</v>
      </c>
      <c r="AA209" s="406">
        <v>1.0994892135758974</v>
      </c>
    </row>
    <row r="210" spans="2:27" x14ac:dyDescent="0.25">
      <c r="B210" s="19">
        <v>10</v>
      </c>
      <c r="C210" s="20">
        <v>1</v>
      </c>
      <c r="D210" s="405">
        <v>1.0835428121982538</v>
      </c>
      <c r="E210" s="402">
        <v>1.0627907106111474</v>
      </c>
      <c r="F210" s="402">
        <v>1.0569304726983608</v>
      </c>
      <c r="G210" s="402">
        <v>1.0706033151220569</v>
      </c>
      <c r="H210" s="402">
        <v>1.0784499080761287</v>
      </c>
      <c r="I210" s="402">
        <v>1.112929476850566</v>
      </c>
      <c r="J210" s="402">
        <v>1.2039074272294856</v>
      </c>
      <c r="K210" s="402">
        <v>1.4010300424529125</v>
      </c>
      <c r="L210" s="402">
        <v>1.6547761877121094</v>
      </c>
      <c r="M210" s="402">
        <v>1.8069103273948748</v>
      </c>
      <c r="N210" s="402">
        <v>1.9359904985133447</v>
      </c>
      <c r="O210" s="402">
        <v>1.9393527941656199</v>
      </c>
      <c r="P210" s="402">
        <v>1.87558866046315</v>
      </c>
      <c r="Q210" s="402">
        <v>1.8783798992002751</v>
      </c>
      <c r="R210" s="402">
        <v>1.8723282427837469</v>
      </c>
      <c r="S210" s="402">
        <v>1.8851410593280138</v>
      </c>
      <c r="T210" s="402">
        <v>1.8309513114785532</v>
      </c>
      <c r="U210" s="402">
        <v>1.5813359716167321</v>
      </c>
      <c r="V210" s="402">
        <v>1.3830934244235971</v>
      </c>
      <c r="W210" s="402">
        <v>1.3981589396100174</v>
      </c>
      <c r="X210" s="402">
        <v>1.3571609747422664</v>
      </c>
      <c r="Y210" s="402">
        <v>1.2888412674595067</v>
      </c>
      <c r="Z210" s="402">
        <v>1.1911857505141255</v>
      </c>
      <c r="AA210" s="406">
        <v>1.1394093098042508</v>
      </c>
    </row>
    <row r="211" spans="2:27" x14ac:dyDescent="0.25">
      <c r="B211" s="19">
        <v>10</v>
      </c>
      <c r="C211" s="20">
        <v>2</v>
      </c>
      <c r="D211" s="405">
        <v>1.0554646764753755</v>
      </c>
      <c r="E211" s="402">
        <v>1.0683206404679522</v>
      </c>
      <c r="F211" s="402">
        <v>1.0273203983550974</v>
      </c>
      <c r="G211" s="402">
        <v>1.0313828841594259</v>
      </c>
      <c r="H211" s="402">
        <v>1.0330390386605635</v>
      </c>
      <c r="I211" s="402">
        <v>1.0592443060385972</v>
      </c>
      <c r="J211" s="402">
        <v>1.0847466871557014</v>
      </c>
      <c r="K211" s="402">
        <v>1.124998592181893</v>
      </c>
      <c r="L211" s="402">
        <v>1.1891556111425394</v>
      </c>
      <c r="M211" s="402">
        <v>1.2261580695842671</v>
      </c>
      <c r="N211" s="402">
        <v>1.3303926476859069</v>
      </c>
      <c r="O211" s="402">
        <v>1.3538836942495238</v>
      </c>
      <c r="P211" s="402">
        <v>1.3392680589131007</v>
      </c>
      <c r="Q211" s="402">
        <v>1.3312748076411127</v>
      </c>
      <c r="R211" s="402">
        <v>1.3014889120564781</v>
      </c>
      <c r="S211" s="402">
        <v>1.2786967766544663</v>
      </c>
      <c r="T211" s="402">
        <v>1.2196765715813858</v>
      </c>
      <c r="U211" s="402">
        <v>1.1876431022760405</v>
      </c>
      <c r="V211" s="402">
        <v>1.1904794506254521</v>
      </c>
      <c r="W211" s="402">
        <v>1.2614287645075621</v>
      </c>
      <c r="X211" s="402">
        <v>1.250012936292151</v>
      </c>
      <c r="Y211" s="402">
        <v>1.1971873157513706</v>
      </c>
      <c r="Z211" s="402">
        <v>1.1594348776199532</v>
      </c>
      <c r="AA211" s="406">
        <v>1.1034388525523275</v>
      </c>
    </row>
    <row r="212" spans="2:27" x14ac:dyDescent="0.25">
      <c r="B212" s="19">
        <v>11</v>
      </c>
      <c r="C212" s="20">
        <v>1</v>
      </c>
      <c r="D212" s="405">
        <v>1.2242128610021494</v>
      </c>
      <c r="E212" s="402">
        <v>1.2285925924352132</v>
      </c>
      <c r="F212" s="402">
        <v>1.2363338400307513</v>
      </c>
      <c r="G212" s="402">
        <v>1.2447519737212296</v>
      </c>
      <c r="H212" s="402">
        <v>1.2483266467452223</v>
      </c>
      <c r="I212" s="402">
        <v>1.3000807241615333</v>
      </c>
      <c r="J212" s="402">
        <v>1.3823251229904259</v>
      </c>
      <c r="K212" s="402">
        <v>1.544862642647912</v>
      </c>
      <c r="L212" s="402">
        <v>1.7237647174022246</v>
      </c>
      <c r="M212" s="402">
        <v>1.8990164817430162</v>
      </c>
      <c r="N212" s="402">
        <v>2.0340747079695984</v>
      </c>
      <c r="O212" s="402">
        <v>2.0332146552112116</v>
      </c>
      <c r="P212" s="402">
        <v>1.9720700574582652</v>
      </c>
      <c r="Q212" s="402">
        <v>1.9776381950080963</v>
      </c>
      <c r="R212" s="402">
        <v>1.9992743858623261</v>
      </c>
      <c r="S212" s="402">
        <v>2.0008899187906279</v>
      </c>
      <c r="T212" s="402">
        <v>2.0132274683084912</v>
      </c>
      <c r="U212" s="402">
        <v>1.881765351075392</v>
      </c>
      <c r="V212" s="402">
        <v>1.6550526781198522</v>
      </c>
      <c r="W212" s="402">
        <v>1.5581276775115749</v>
      </c>
      <c r="X212" s="402">
        <v>1.494674546799704</v>
      </c>
      <c r="Y212" s="402">
        <v>1.4398357863353828</v>
      </c>
      <c r="Z212" s="402">
        <v>1.3658126933028054</v>
      </c>
      <c r="AA212" s="406">
        <v>1.2885253321800034</v>
      </c>
    </row>
    <row r="213" spans="2:27" x14ac:dyDescent="0.25">
      <c r="B213" s="19">
        <v>11</v>
      </c>
      <c r="C213" s="20">
        <v>2</v>
      </c>
      <c r="D213" s="405">
        <v>1.1981865399177436</v>
      </c>
      <c r="E213" s="402">
        <v>1.2785885188487727</v>
      </c>
      <c r="F213" s="402">
        <v>1.1881031153067736</v>
      </c>
      <c r="G213" s="402">
        <v>1.2006505306936603</v>
      </c>
      <c r="H213" s="402">
        <v>1.1940059899676552</v>
      </c>
      <c r="I213" s="402">
        <v>1.2245896855225786</v>
      </c>
      <c r="J213" s="402">
        <v>1.2584625088445711</v>
      </c>
      <c r="K213" s="402">
        <v>1.2812627853978311</v>
      </c>
      <c r="L213" s="402">
        <v>1.2971766089176604</v>
      </c>
      <c r="M213" s="402">
        <v>1.3491580588047238</v>
      </c>
      <c r="N213" s="402">
        <v>1.456180388845246</v>
      </c>
      <c r="O213" s="402">
        <v>1.467119515183178</v>
      </c>
      <c r="P213" s="402">
        <v>1.4304731176396726</v>
      </c>
      <c r="Q213" s="402">
        <v>1.4556023937989042</v>
      </c>
      <c r="R213" s="402">
        <v>1.48340148299974</v>
      </c>
      <c r="S213" s="402">
        <v>1.4472478170859953</v>
      </c>
      <c r="T213" s="402">
        <v>1.4502598849473862</v>
      </c>
      <c r="U213" s="402">
        <v>1.514857289885857</v>
      </c>
      <c r="V213" s="402">
        <v>1.4543077351587512</v>
      </c>
      <c r="W213" s="402">
        <v>1.4236121844975071</v>
      </c>
      <c r="X213" s="402">
        <v>1.4248320944336998</v>
      </c>
      <c r="Y213" s="402">
        <v>1.3651917574401489</v>
      </c>
      <c r="Z213" s="402">
        <v>1.2910114392990522</v>
      </c>
      <c r="AA213" s="406">
        <v>1.2232062154433079</v>
      </c>
    </row>
    <row r="214" spans="2:27" x14ac:dyDescent="0.25">
      <c r="B214" s="19">
        <v>12</v>
      </c>
      <c r="C214" s="20">
        <v>1</v>
      </c>
      <c r="D214" s="405">
        <v>1.487953836144803</v>
      </c>
      <c r="E214" s="402">
        <v>1.5041533932842586</v>
      </c>
      <c r="F214" s="402">
        <v>1.5065365279528391</v>
      </c>
      <c r="G214" s="402">
        <v>1.5027132426210033</v>
      </c>
      <c r="H214" s="402">
        <v>1.5110094894738249</v>
      </c>
      <c r="I214" s="402">
        <v>1.5562441435166232</v>
      </c>
      <c r="J214" s="402">
        <v>1.6119309393249301</v>
      </c>
      <c r="K214" s="402">
        <v>1.7695288338016999</v>
      </c>
      <c r="L214" s="402">
        <v>1.9963624797103021</v>
      </c>
      <c r="M214" s="402">
        <v>2.1518883220960063</v>
      </c>
      <c r="N214" s="402">
        <v>2.2853184383515703</v>
      </c>
      <c r="O214" s="402">
        <v>2.2856831709104863</v>
      </c>
      <c r="P214" s="402">
        <v>2.2269556851397154</v>
      </c>
      <c r="Q214" s="402">
        <v>2.2304907767972368</v>
      </c>
      <c r="R214" s="402">
        <v>2.2508313821072239</v>
      </c>
      <c r="S214" s="402">
        <v>2.2365378961295477</v>
      </c>
      <c r="T214" s="402">
        <v>2.2720114412336785</v>
      </c>
      <c r="U214" s="402">
        <v>2.1742892959697229</v>
      </c>
      <c r="V214" s="402">
        <v>1.9105362234057688</v>
      </c>
      <c r="W214" s="402">
        <v>1.8138022370668954</v>
      </c>
      <c r="X214" s="402">
        <v>1.741178720069585</v>
      </c>
      <c r="Y214" s="402">
        <v>1.6622336802313662</v>
      </c>
      <c r="Z214" s="402">
        <v>1.588931915761862</v>
      </c>
      <c r="AA214" s="406">
        <v>1.5495771042622943</v>
      </c>
    </row>
    <row r="215" spans="2:27" x14ac:dyDescent="0.25">
      <c r="B215" s="21">
        <v>12</v>
      </c>
      <c r="C215" s="22">
        <v>2</v>
      </c>
      <c r="D215" s="407">
        <v>1.5677251852935812</v>
      </c>
      <c r="E215" s="408">
        <v>1.547998409388476</v>
      </c>
      <c r="F215" s="408">
        <v>1.5597217793364024</v>
      </c>
      <c r="G215" s="408">
        <v>1.5249486351002981</v>
      </c>
      <c r="H215" s="408">
        <v>1.5566324916447238</v>
      </c>
      <c r="I215" s="408">
        <v>1.5651539700650383</v>
      </c>
      <c r="J215" s="408">
        <v>1.5935324307002692</v>
      </c>
      <c r="K215" s="408">
        <v>1.6186559476950459</v>
      </c>
      <c r="L215" s="408">
        <v>1.6597782170874711</v>
      </c>
      <c r="M215" s="408">
        <v>1.6859414423242576</v>
      </c>
      <c r="N215" s="408">
        <v>1.8539611846478197</v>
      </c>
      <c r="O215" s="408">
        <v>1.8187084150548583</v>
      </c>
      <c r="P215" s="408">
        <v>1.7831252358631835</v>
      </c>
      <c r="Q215" s="408">
        <v>1.751939417689123</v>
      </c>
      <c r="R215" s="408">
        <v>1.7304486781485389</v>
      </c>
      <c r="S215" s="408">
        <v>1.7537187815775945</v>
      </c>
      <c r="T215" s="408">
        <v>1.7721467977159224</v>
      </c>
      <c r="U215" s="408">
        <v>1.884665114071336</v>
      </c>
      <c r="V215" s="408">
        <v>1.7970572651333014</v>
      </c>
      <c r="W215" s="408">
        <v>1.749763516402592</v>
      </c>
      <c r="X215" s="408">
        <v>1.7231717145125141</v>
      </c>
      <c r="Y215" s="408">
        <v>1.6689926457196511</v>
      </c>
      <c r="Z215" s="408">
        <v>1.6169818927858273</v>
      </c>
      <c r="AA215" s="409">
        <v>1.5731704517087202</v>
      </c>
    </row>
    <row r="217" spans="2:27" x14ac:dyDescent="0.25">
      <c r="B217" t="s">
        <v>790</v>
      </c>
    </row>
    <row r="218" spans="2:27" ht="60" x14ac:dyDescent="0.25">
      <c r="B218" s="40" t="s">
        <v>64</v>
      </c>
      <c r="C218" s="58" t="s">
        <v>65</v>
      </c>
      <c r="D218" s="34">
        <v>0</v>
      </c>
      <c r="E218" s="34">
        <v>1</v>
      </c>
      <c r="F218" s="34">
        <v>2</v>
      </c>
      <c r="G218" s="34">
        <v>3</v>
      </c>
      <c r="H218" s="34">
        <v>4</v>
      </c>
      <c r="I218" s="34">
        <v>5</v>
      </c>
      <c r="J218" s="34">
        <v>6</v>
      </c>
      <c r="K218" s="34">
        <v>7</v>
      </c>
      <c r="L218" s="34">
        <v>8</v>
      </c>
      <c r="M218" s="34">
        <v>9</v>
      </c>
      <c r="N218" s="34">
        <v>10</v>
      </c>
      <c r="O218" s="34">
        <v>11</v>
      </c>
      <c r="P218" s="34">
        <v>12</v>
      </c>
      <c r="Q218" s="34">
        <v>13</v>
      </c>
      <c r="R218" s="34">
        <v>14</v>
      </c>
      <c r="S218" s="34">
        <v>15</v>
      </c>
      <c r="T218" s="34">
        <v>16</v>
      </c>
      <c r="U218" s="34">
        <v>17</v>
      </c>
      <c r="V218" s="34">
        <v>18</v>
      </c>
      <c r="W218" s="34">
        <v>19</v>
      </c>
      <c r="X218" s="34">
        <v>20</v>
      </c>
      <c r="Y218" s="34">
        <v>21</v>
      </c>
      <c r="Z218" s="34">
        <v>22</v>
      </c>
      <c r="AA218" s="34">
        <v>23</v>
      </c>
    </row>
    <row r="219" spans="2:27" x14ac:dyDescent="0.25">
      <c r="B219" s="19">
        <v>1</v>
      </c>
      <c r="C219" s="20">
        <v>1</v>
      </c>
      <c r="D219" s="401">
        <v>360.15334855093784</v>
      </c>
      <c r="E219" s="403">
        <v>354.10855266915894</v>
      </c>
      <c r="F219" s="403">
        <v>348.99076020083675</v>
      </c>
      <c r="G219" s="403">
        <v>345.50200204028607</v>
      </c>
      <c r="H219" s="403">
        <v>351.22342464385838</v>
      </c>
      <c r="I219" s="403">
        <v>380.37003071955087</v>
      </c>
      <c r="J219" s="403">
        <v>439.80455948001946</v>
      </c>
      <c r="K219" s="403">
        <v>511.69058059771771</v>
      </c>
      <c r="L219" s="403">
        <v>565.64582206069406</v>
      </c>
      <c r="M219" s="403">
        <v>584.3009209813448</v>
      </c>
      <c r="N219" s="403">
        <v>594.08916202610806</v>
      </c>
      <c r="O219" s="403">
        <v>593.82668329380533</v>
      </c>
      <c r="P219" s="403">
        <v>584.50248939597827</v>
      </c>
      <c r="Q219" s="403">
        <v>584.10792834447545</v>
      </c>
      <c r="R219" s="403">
        <v>579.74316525069946</v>
      </c>
      <c r="S219" s="403">
        <v>571.51453024807915</v>
      </c>
      <c r="T219" s="403">
        <v>556.71916075828528</v>
      </c>
      <c r="U219" s="403">
        <v>533.83195936111053</v>
      </c>
      <c r="V219" s="403">
        <v>500.97813443296366</v>
      </c>
      <c r="W219" s="403">
        <v>482.66857481147076</v>
      </c>
      <c r="X219" s="403">
        <v>462.47711002241505</v>
      </c>
      <c r="Y219" s="403">
        <v>430.7857275047084</v>
      </c>
      <c r="Z219" s="403">
        <v>399.02783856033244</v>
      </c>
      <c r="AA219" s="404">
        <v>376.34455628768296</v>
      </c>
    </row>
    <row r="220" spans="2:27" x14ac:dyDescent="0.25">
      <c r="B220" s="19">
        <v>1</v>
      </c>
      <c r="C220" s="20">
        <v>2</v>
      </c>
      <c r="D220" s="405">
        <v>362.5651372045063</v>
      </c>
      <c r="E220" s="402">
        <v>354.83449732964885</v>
      </c>
      <c r="F220" s="402">
        <v>345.98952559226313</v>
      </c>
      <c r="G220" s="402">
        <v>341.97644320081878</v>
      </c>
      <c r="H220" s="402">
        <v>344.06358337321717</v>
      </c>
      <c r="I220" s="402">
        <v>354.94610009158293</v>
      </c>
      <c r="J220" s="402">
        <v>375.87304705138843</v>
      </c>
      <c r="K220" s="402">
        <v>399.61998735510798</v>
      </c>
      <c r="L220" s="402">
        <v>411.64040537852532</v>
      </c>
      <c r="M220" s="402">
        <v>422.16926538357131</v>
      </c>
      <c r="N220" s="402">
        <v>433.25274651638313</v>
      </c>
      <c r="O220" s="402">
        <v>433.20575074550101</v>
      </c>
      <c r="P220" s="402">
        <v>431.59937895065849</v>
      </c>
      <c r="Q220" s="402">
        <v>427.51334688858844</v>
      </c>
      <c r="R220" s="402">
        <v>424.6609577551161</v>
      </c>
      <c r="S220" s="402">
        <v>425.88447929952548</v>
      </c>
      <c r="T220" s="402">
        <v>433.45652005742716</v>
      </c>
      <c r="U220" s="402">
        <v>447.51624015327923</v>
      </c>
      <c r="V220" s="402">
        <v>439.9205756278858</v>
      </c>
      <c r="W220" s="402">
        <v>432.91739147605904</v>
      </c>
      <c r="X220" s="402">
        <v>422.09784206931909</v>
      </c>
      <c r="Y220" s="402">
        <v>404.46801472153555</v>
      </c>
      <c r="Z220" s="402">
        <v>386.32010650491674</v>
      </c>
      <c r="AA220" s="406">
        <v>371.2642247882664</v>
      </c>
    </row>
    <row r="221" spans="2:27" x14ac:dyDescent="0.25">
      <c r="B221" s="19">
        <v>2</v>
      </c>
      <c r="C221" s="20">
        <v>1</v>
      </c>
      <c r="D221" s="405">
        <v>354.63930414590089</v>
      </c>
      <c r="E221" s="402">
        <v>347.88525803435169</v>
      </c>
      <c r="F221" s="402">
        <v>343.20022290613525</v>
      </c>
      <c r="G221" s="402">
        <v>341.66686398389135</v>
      </c>
      <c r="H221" s="402">
        <v>349.33471375204846</v>
      </c>
      <c r="I221" s="402">
        <v>377.51973827670679</v>
      </c>
      <c r="J221" s="402">
        <v>434.98341340826818</v>
      </c>
      <c r="K221" s="402">
        <v>501.6058768704155</v>
      </c>
      <c r="L221" s="402">
        <v>556.99707174743969</v>
      </c>
      <c r="M221" s="402">
        <v>580.9193517044996</v>
      </c>
      <c r="N221" s="402">
        <v>590.26141259896588</v>
      </c>
      <c r="O221" s="402">
        <v>589.49422637293424</v>
      </c>
      <c r="P221" s="402">
        <v>582.10803524893322</v>
      </c>
      <c r="Q221" s="402">
        <v>581.82221958119442</v>
      </c>
      <c r="R221" s="402">
        <v>577.98446358025251</v>
      </c>
      <c r="S221" s="402">
        <v>567.21462073446878</v>
      </c>
      <c r="T221" s="402">
        <v>546.76134955021325</v>
      </c>
      <c r="U221" s="402">
        <v>512.14747667908205</v>
      </c>
      <c r="V221" s="402">
        <v>491.19886347967793</v>
      </c>
      <c r="W221" s="402">
        <v>475.87732905680991</v>
      </c>
      <c r="X221" s="402">
        <v>453.20665914265686</v>
      </c>
      <c r="Y221" s="402">
        <v>422.21022234958463</v>
      </c>
      <c r="Z221" s="402">
        <v>392.90285575392971</v>
      </c>
      <c r="AA221" s="406">
        <v>371.233556662941</v>
      </c>
    </row>
    <row r="222" spans="2:27" x14ac:dyDescent="0.25">
      <c r="B222" s="19">
        <v>2</v>
      </c>
      <c r="C222" s="20">
        <v>2</v>
      </c>
      <c r="D222" s="405">
        <v>353.29113183774041</v>
      </c>
      <c r="E222" s="402">
        <v>345.7670950023878</v>
      </c>
      <c r="F222" s="402">
        <v>339.08349806877351</v>
      </c>
      <c r="G222" s="402">
        <v>336.28554686178268</v>
      </c>
      <c r="H222" s="402">
        <v>337.65487713281163</v>
      </c>
      <c r="I222" s="402">
        <v>345.41865991157971</v>
      </c>
      <c r="J222" s="402">
        <v>367.1514154819032</v>
      </c>
      <c r="K222" s="402">
        <v>384.97718941327093</v>
      </c>
      <c r="L222" s="402">
        <v>397.29274630156289</v>
      </c>
      <c r="M222" s="402">
        <v>411.64644632962768</v>
      </c>
      <c r="N222" s="402">
        <v>422.30285690668666</v>
      </c>
      <c r="O222" s="402">
        <v>424.78952078682443</v>
      </c>
      <c r="P222" s="402">
        <v>423.40694880471949</v>
      </c>
      <c r="Q222" s="402">
        <v>419.59221753387294</v>
      </c>
      <c r="R222" s="402">
        <v>417.63917160960085</v>
      </c>
      <c r="S222" s="402">
        <v>415.21170573527633</v>
      </c>
      <c r="T222" s="402">
        <v>413.80824470751537</v>
      </c>
      <c r="U222" s="402">
        <v>415.09694708696543</v>
      </c>
      <c r="V222" s="402">
        <v>421.24062721604611</v>
      </c>
      <c r="W222" s="402">
        <v>415.37779950736422</v>
      </c>
      <c r="X222" s="402">
        <v>403.31990463043115</v>
      </c>
      <c r="Y222" s="402">
        <v>387.25010381889888</v>
      </c>
      <c r="Z222" s="402">
        <v>368.41543439188831</v>
      </c>
      <c r="AA222" s="406">
        <v>356.71808272122615</v>
      </c>
    </row>
    <row r="223" spans="2:27" x14ac:dyDescent="0.25">
      <c r="B223" s="19">
        <v>3</v>
      </c>
      <c r="C223" s="20">
        <v>1</v>
      </c>
      <c r="D223" s="405">
        <v>334.22962492254095</v>
      </c>
      <c r="E223" s="402">
        <v>327.55072124871833</v>
      </c>
      <c r="F223" s="402">
        <v>323.16892064951656</v>
      </c>
      <c r="G223" s="402">
        <v>321.70969514465719</v>
      </c>
      <c r="H223" s="402">
        <v>326.90868098980849</v>
      </c>
      <c r="I223" s="402">
        <v>354.55413818494657</v>
      </c>
      <c r="J223" s="402">
        <v>411.52167446600987</v>
      </c>
      <c r="K223" s="402">
        <v>478.26560047711689</v>
      </c>
      <c r="L223" s="402">
        <v>541.53219904090702</v>
      </c>
      <c r="M223" s="402">
        <v>570.32686914376791</v>
      </c>
      <c r="N223" s="402">
        <v>582.25956137142225</v>
      </c>
      <c r="O223" s="402">
        <v>582.68549852913816</v>
      </c>
      <c r="P223" s="402">
        <v>575.92232608269956</v>
      </c>
      <c r="Q223" s="402">
        <v>576.50096059896794</v>
      </c>
      <c r="R223" s="402">
        <v>574.7959650709123</v>
      </c>
      <c r="S223" s="402">
        <v>564.07770756598109</v>
      </c>
      <c r="T223" s="402">
        <v>538.01442629373753</v>
      </c>
      <c r="U223" s="402">
        <v>491.30646887145213</v>
      </c>
      <c r="V223" s="402">
        <v>459.91404827814745</v>
      </c>
      <c r="W223" s="402">
        <v>448.95552463214779</v>
      </c>
      <c r="X223" s="402">
        <v>433.31949973884474</v>
      </c>
      <c r="Y223" s="402">
        <v>406.31984135339138</v>
      </c>
      <c r="Z223" s="402">
        <v>371.93162779780016</v>
      </c>
      <c r="AA223" s="406">
        <v>349.62241603163091</v>
      </c>
    </row>
    <row r="224" spans="2:27" x14ac:dyDescent="0.25">
      <c r="B224" s="19">
        <v>3</v>
      </c>
      <c r="C224" s="20">
        <v>2</v>
      </c>
      <c r="D224" s="405">
        <v>328.93849075878529</v>
      </c>
      <c r="E224" s="402">
        <v>321.33930296127249</v>
      </c>
      <c r="F224" s="402">
        <v>301.78075352154866</v>
      </c>
      <c r="G224" s="402">
        <v>312.22678907208967</v>
      </c>
      <c r="H224" s="402">
        <v>313.89618498027795</v>
      </c>
      <c r="I224" s="402">
        <v>322.33501801914673</v>
      </c>
      <c r="J224" s="402">
        <v>341.49549504850665</v>
      </c>
      <c r="K224" s="402">
        <v>355.91687716167337</v>
      </c>
      <c r="L224" s="402">
        <v>374.60087781310813</v>
      </c>
      <c r="M224" s="402">
        <v>393.31456029550196</v>
      </c>
      <c r="N224" s="402">
        <v>403.57742572106935</v>
      </c>
      <c r="O224" s="402">
        <v>405.46961168978595</v>
      </c>
      <c r="P224" s="402">
        <v>407.71506753131524</v>
      </c>
      <c r="Q224" s="402">
        <v>405.62361477421166</v>
      </c>
      <c r="R224" s="402">
        <v>402.56065157162556</v>
      </c>
      <c r="S224" s="402">
        <v>402.86762626704274</v>
      </c>
      <c r="T224" s="402">
        <v>399.86396048496198</v>
      </c>
      <c r="U224" s="402">
        <v>392.99872060638398</v>
      </c>
      <c r="V224" s="402">
        <v>388.04766893964216</v>
      </c>
      <c r="W224" s="402">
        <v>391.3944999401013</v>
      </c>
      <c r="X224" s="402">
        <v>385.34041770996964</v>
      </c>
      <c r="Y224" s="402">
        <v>369.34660197667876</v>
      </c>
      <c r="Z224" s="402">
        <v>347.01480467185314</v>
      </c>
      <c r="AA224" s="406">
        <v>331.9894251516007</v>
      </c>
    </row>
    <row r="225" spans="2:27" x14ac:dyDescent="0.25">
      <c r="B225" s="19">
        <v>4</v>
      </c>
      <c r="C225" s="20">
        <v>1</v>
      </c>
      <c r="D225" s="405">
        <v>322.90541518673587</v>
      </c>
      <c r="E225" s="402">
        <v>314.84912204576602</v>
      </c>
      <c r="F225" s="402">
        <v>310.02350097774303</v>
      </c>
      <c r="G225" s="402">
        <v>308.76280045560463</v>
      </c>
      <c r="H225" s="402">
        <v>312.8895639300253</v>
      </c>
      <c r="I225" s="402">
        <v>337.67422953370254</v>
      </c>
      <c r="J225" s="402">
        <v>397.12906497356971</v>
      </c>
      <c r="K225" s="402">
        <v>461.96485117979552</v>
      </c>
      <c r="L225" s="402">
        <v>534.89500712919585</v>
      </c>
      <c r="M225" s="402">
        <v>568.37596883669994</v>
      </c>
      <c r="N225" s="402">
        <v>583.57824267275441</v>
      </c>
      <c r="O225" s="402">
        <v>585.48144420182712</v>
      </c>
      <c r="P225" s="402">
        <v>579.2063111807156</v>
      </c>
      <c r="Q225" s="402">
        <v>582.94232485142959</v>
      </c>
      <c r="R225" s="402">
        <v>583.05462185367412</v>
      </c>
      <c r="S225" s="402">
        <v>573.39559762349143</v>
      </c>
      <c r="T225" s="402">
        <v>546.94454430616349</v>
      </c>
      <c r="U225" s="402">
        <v>497.72440353845099</v>
      </c>
      <c r="V225" s="402">
        <v>456.29705525228314</v>
      </c>
      <c r="W225" s="402">
        <v>434.45916842429688</v>
      </c>
      <c r="X225" s="402">
        <v>427.63295619553122</v>
      </c>
      <c r="Y225" s="402">
        <v>403.65853169724426</v>
      </c>
      <c r="Z225" s="402">
        <v>365.82708809817422</v>
      </c>
      <c r="AA225" s="406">
        <v>340.00316747465303</v>
      </c>
    </row>
    <row r="226" spans="2:27" x14ac:dyDescent="0.25">
      <c r="B226" s="19">
        <v>4</v>
      </c>
      <c r="C226" s="20">
        <v>2</v>
      </c>
      <c r="D226" s="405">
        <v>319.3246611333355</v>
      </c>
      <c r="E226" s="402">
        <v>311.02086231934555</v>
      </c>
      <c r="F226" s="402">
        <v>293.46405396702249</v>
      </c>
      <c r="G226" s="402">
        <v>301.14141517142286</v>
      </c>
      <c r="H226" s="402">
        <v>300.01049625207116</v>
      </c>
      <c r="I226" s="402">
        <v>306.54263748915787</v>
      </c>
      <c r="J226" s="402">
        <v>321.26351068534831</v>
      </c>
      <c r="K226" s="402">
        <v>332.1559073296894</v>
      </c>
      <c r="L226" s="402">
        <v>361.73824548886313</v>
      </c>
      <c r="M226" s="402">
        <v>385.56488077174157</v>
      </c>
      <c r="N226" s="402">
        <v>399.88367591227336</v>
      </c>
      <c r="O226" s="402">
        <v>406.12160613784079</v>
      </c>
      <c r="P226" s="402">
        <v>405.06569210030841</v>
      </c>
      <c r="Q226" s="402">
        <v>405.44164873337536</v>
      </c>
      <c r="R226" s="402">
        <v>404.20454865891293</v>
      </c>
      <c r="S226" s="402">
        <v>402.54774614462212</v>
      </c>
      <c r="T226" s="402">
        <v>395.81727721510197</v>
      </c>
      <c r="U226" s="402">
        <v>387.47459874714667</v>
      </c>
      <c r="V226" s="402">
        <v>375.01482155342467</v>
      </c>
      <c r="W226" s="402">
        <v>369.56315493499926</v>
      </c>
      <c r="X226" s="402">
        <v>373.09719629095491</v>
      </c>
      <c r="Y226" s="402">
        <v>363.80746219769571</v>
      </c>
      <c r="Z226" s="402">
        <v>341.72574740701435</v>
      </c>
      <c r="AA226" s="406">
        <v>323.52260311037782</v>
      </c>
    </row>
    <row r="227" spans="2:27" x14ac:dyDescent="0.25">
      <c r="B227" s="19">
        <v>5</v>
      </c>
      <c r="C227" s="20">
        <v>1</v>
      </c>
      <c r="D227" s="405">
        <v>323.80868351194061</v>
      </c>
      <c r="E227" s="402">
        <v>314.9217382971882</v>
      </c>
      <c r="F227" s="402">
        <v>308.58487944338754</v>
      </c>
      <c r="G227" s="402">
        <v>305.88419545607547</v>
      </c>
      <c r="H227" s="402">
        <v>310.99922355709435</v>
      </c>
      <c r="I227" s="402">
        <v>334.64169336420809</v>
      </c>
      <c r="J227" s="402">
        <v>383.68617886693045</v>
      </c>
      <c r="K227" s="402">
        <v>456.75768019260283</v>
      </c>
      <c r="L227" s="402">
        <v>533.67844128038882</v>
      </c>
      <c r="M227" s="402">
        <v>568.05643890710451</v>
      </c>
      <c r="N227" s="402">
        <v>588.1046489369221</v>
      </c>
      <c r="O227" s="402">
        <v>595.72028969129838</v>
      </c>
      <c r="P227" s="402">
        <v>595.44980438451319</v>
      </c>
      <c r="Q227" s="402">
        <v>603.75192536102679</v>
      </c>
      <c r="R227" s="402">
        <v>601.74343677324453</v>
      </c>
      <c r="S227" s="402">
        <v>594.94068206721442</v>
      </c>
      <c r="T227" s="402">
        <v>569.90125484335965</v>
      </c>
      <c r="U227" s="402">
        <v>520.56363114048111</v>
      </c>
      <c r="V227" s="402">
        <v>477.29206091056278</v>
      </c>
      <c r="W227" s="402">
        <v>449.03314259060409</v>
      </c>
      <c r="X227" s="402">
        <v>427.66416274257404</v>
      </c>
      <c r="Y227" s="402">
        <v>413.45839827567261</v>
      </c>
      <c r="Z227" s="402">
        <v>373.24336944020854</v>
      </c>
      <c r="AA227" s="406">
        <v>344.49425654457883</v>
      </c>
    </row>
    <row r="228" spans="2:27" x14ac:dyDescent="0.25">
      <c r="B228" s="19">
        <v>5</v>
      </c>
      <c r="C228" s="20">
        <v>2</v>
      </c>
      <c r="D228" s="405">
        <v>322.77686023188579</v>
      </c>
      <c r="E228" s="402">
        <v>312.64179215680275</v>
      </c>
      <c r="F228" s="402">
        <v>305.00680749958423</v>
      </c>
      <c r="G228" s="402">
        <v>299.53547116943503</v>
      </c>
      <c r="H228" s="402">
        <v>299.51697782860441</v>
      </c>
      <c r="I228" s="402">
        <v>305.67345855877852</v>
      </c>
      <c r="J228" s="402">
        <v>313.76170797185841</v>
      </c>
      <c r="K228" s="402">
        <v>335.85247800878943</v>
      </c>
      <c r="L228" s="402">
        <v>370.68662728307436</v>
      </c>
      <c r="M228" s="402">
        <v>396.96622797090771</v>
      </c>
      <c r="N228" s="402">
        <v>412.97041837125045</v>
      </c>
      <c r="O228" s="402">
        <v>419.72544326302568</v>
      </c>
      <c r="P228" s="402">
        <v>423.44801070018042</v>
      </c>
      <c r="Q228" s="402">
        <v>421.98216014480278</v>
      </c>
      <c r="R228" s="402">
        <v>423.72247726434057</v>
      </c>
      <c r="S228" s="402">
        <v>423.37483664991072</v>
      </c>
      <c r="T228" s="402">
        <v>419.33864892641606</v>
      </c>
      <c r="U228" s="402">
        <v>409.77312073700097</v>
      </c>
      <c r="V228" s="402">
        <v>394.73676469914227</v>
      </c>
      <c r="W228" s="402">
        <v>382.01463633802092</v>
      </c>
      <c r="X228" s="402">
        <v>371.40713828905456</v>
      </c>
      <c r="Y228" s="402">
        <v>373.04068245179451</v>
      </c>
      <c r="Z228" s="402">
        <v>350.02464604625783</v>
      </c>
      <c r="AA228" s="406">
        <v>329.00588161824544</v>
      </c>
    </row>
    <row r="229" spans="2:27" x14ac:dyDescent="0.25">
      <c r="B229" s="19">
        <v>6</v>
      </c>
      <c r="C229" s="20">
        <v>1</v>
      </c>
      <c r="D229" s="405">
        <v>344.69163454991616</v>
      </c>
      <c r="E229" s="402">
        <v>331.85294973922771</v>
      </c>
      <c r="F229" s="402">
        <v>323.60452189204045</v>
      </c>
      <c r="G229" s="402">
        <v>320.9122090473557</v>
      </c>
      <c r="H229" s="402">
        <v>328.62153612719919</v>
      </c>
      <c r="I229" s="402">
        <v>346.85933990877089</v>
      </c>
      <c r="J229" s="402">
        <v>400.15690655932815</v>
      </c>
      <c r="K229" s="402">
        <v>476.05458657578566</v>
      </c>
      <c r="L229" s="402">
        <v>552.16169961774096</v>
      </c>
      <c r="M229" s="402">
        <v>591.89981858867441</v>
      </c>
      <c r="N229" s="402">
        <v>618.25487887391216</v>
      </c>
      <c r="O229" s="402">
        <v>634.28865322321394</v>
      </c>
      <c r="P229" s="402">
        <v>635.48060072746421</v>
      </c>
      <c r="Q229" s="402">
        <v>647.26819105738286</v>
      </c>
      <c r="R229" s="402">
        <v>651.58785645807586</v>
      </c>
      <c r="S229" s="402">
        <v>649.59397439093971</v>
      </c>
      <c r="T229" s="402">
        <v>630.61416074648037</v>
      </c>
      <c r="U229" s="402">
        <v>575.86763112157951</v>
      </c>
      <c r="V229" s="402">
        <v>525.44091126968272</v>
      </c>
      <c r="W229" s="402">
        <v>494.81836853089197</v>
      </c>
      <c r="X229" s="402">
        <v>465.93836779813847</v>
      </c>
      <c r="Y229" s="402">
        <v>448.20402641831174</v>
      </c>
      <c r="Z229" s="402">
        <v>409.22572460358145</v>
      </c>
      <c r="AA229" s="406">
        <v>373.31479621370266</v>
      </c>
    </row>
    <row r="230" spans="2:27" x14ac:dyDescent="0.25">
      <c r="B230" s="19">
        <v>6</v>
      </c>
      <c r="C230" s="20">
        <v>2</v>
      </c>
      <c r="D230" s="405">
        <v>340.09657292443779</v>
      </c>
      <c r="E230" s="402">
        <v>326.71148283540327</v>
      </c>
      <c r="F230" s="402">
        <v>314.98827498568556</v>
      </c>
      <c r="G230" s="402">
        <v>309.38935517018638</v>
      </c>
      <c r="H230" s="402">
        <v>310.05696452182548</v>
      </c>
      <c r="I230" s="402">
        <v>312.47901618578379</v>
      </c>
      <c r="J230" s="402">
        <v>321.42067454414621</v>
      </c>
      <c r="K230" s="402">
        <v>351.44838409633195</v>
      </c>
      <c r="L230" s="402">
        <v>391.34605664830542</v>
      </c>
      <c r="M230" s="402">
        <v>420.76991389364389</v>
      </c>
      <c r="N230" s="402">
        <v>439.95718904444084</v>
      </c>
      <c r="O230" s="402">
        <v>449.99226854518133</v>
      </c>
      <c r="P230" s="402">
        <v>453.55220700416749</v>
      </c>
      <c r="Q230" s="402">
        <v>457.50320448503373</v>
      </c>
      <c r="R230" s="402">
        <v>461.3324332148897</v>
      </c>
      <c r="S230" s="402">
        <v>462.78829014905898</v>
      </c>
      <c r="T230" s="402">
        <v>462.02291351846759</v>
      </c>
      <c r="U230" s="402">
        <v>449.89122326258047</v>
      </c>
      <c r="V230" s="402">
        <v>433.80400902925692</v>
      </c>
      <c r="W230" s="402">
        <v>418.72258233384116</v>
      </c>
      <c r="X230" s="402">
        <v>401.15851390009777</v>
      </c>
      <c r="Y230" s="402">
        <v>398.22210397116839</v>
      </c>
      <c r="Z230" s="402">
        <v>375.22261025456072</v>
      </c>
      <c r="AA230" s="406">
        <v>350.62696533754189</v>
      </c>
    </row>
    <row r="231" spans="2:27" x14ac:dyDescent="0.25">
      <c r="B231" s="19">
        <v>7</v>
      </c>
      <c r="C231" s="20">
        <v>1</v>
      </c>
      <c r="D231" s="405">
        <v>385.08093715167024</v>
      </c>
      <c r="E231" s="402">
        <v>370.02654097464955</v>
      </c>
      <c r="F231" s="402">
        <v>359.80415475011165</v>
      </c>
      <c r="G231" s="402">
        <v>356.11559012453057</v>
      </c>
      <c r="H231" s="402">
        <v>363.4131380064407</v>
      </c>
      <c r="I231" s="402">
        <v>385.68361523089436</v>
      </c>
      <c r="J231" s="402">
        <v>437.19360524951634</v>
      </c>
      <c r="K231" s="402">
        <v>511.69240369278128</v>
      </c>
      <c r="L231" s="402">
        <v>585.34412798919914</v>
      </c>
      <c r="M231" s="402">
        <v>629.32351765386807</v>
      </c>
      <c r="N231" s="402">
        <v>654.54717680778629</v>
      </c>
      <c r="O231" s="402">
        <v>672.80297440275103</v>
      </c>
      <c r="P231" s="402">
        <v>678.22365883212797</v>
      </c>
      <c r="Q231" s="402">
        <v>690.54517950122545</v>
      </c>
      <c r="R231" s="402">
        <v>696.39073186991891</v>
      </c>
      <c r="S231" s="402">
        <v>694.16494325183589</v>
      </c>
      <c r="T231" s="402">
        <v>676.59827370902804</v>
      </c>
      <c r="U231" s="402">
        <v>625.21171327727768</v>
      </c>
      <c r="V231" s="402">
        <v>574.45411580338191</v>
      </c>
      <c r="W231" s="402">
        <v>545.33325375127424</v>
      </c>
      <c r="X231" s="402">
        <v>515.74212473414423</v>
      </c>
      <c r="Y231" s="402">
        <v>497.93855219071679</v>
      </c>
      <c r="Z231" s="402">
        <v>455.29979163475343</v>
      </c>
      <c r="AA231" s="406">
        <v>417.68393730036576</v>
      </c>
    </row>
    <row r="232" spans="2:27" x14ac:dyDescent="0.25">
      <c r="B232" s="19">
        <v>7</v>
      </c>
      <c r="C232" s="20">
        <v>2</v>
      </c>
      <c r="D232" s="405">
        <v>387.93892677464527</v>
      </c>
      <c r="E232" s="402">
        <v>369.79153145260324</v>
      </c>
      <c r="F232" s="402">
        <v>357.69352605392498</v>
      </c>
      <c r="G232" s="402">
        <v>351.34605738501284</v>
      </c>
      <c r="H232" s="402">
        <v>350.08515697899787</v>
      </c>
      <c r="I232" s="402">
        <v>355.50211761476697</v>
      </c>
      <c r="J232" s="402">
        <v>363.5216810780571</v>
      </c>
      <c r="K232" s="402">
        <v>391.81885929268111</v>
      </c>
      <c r="L232" s="402">
        <v>433.92698494028713</v>
      </c>
      <c r="M232" s="402">
        <v>465.93602684985541</v>
      </c>
      <c r="N232" s="402">
        <v>491.35319973154071</v>
      </c>
      <c r="O232" s="402">
        <v>505.63569955389011</v>
      </c>
      <c r="P232" s="402">
        <v>515.91684982843105</v>
      </c>
      <c r="Q232" s="402">
        <v>524.21410512744933</v>
      </c>
      <c r="R232" s="402">
        <v>528.13755357682874</v>
      </c>
      <c r="S232" s="402">
        <v>530.03522594436788</v>
      </c>
      <c r="T232" s="402">
        <v>530.2307354632361</v>
      </c>
      <c r="U232" s="402">
        <v>517.07123099640137</v>
      </c>
      <c r="V232" s="402">
        <v>499.37583107506072</v>
      </c>
      <c r="W232" s="402">
        <v>482.87622462588831</v>
      </c>
      <c r="X232" s="402">
        <v>465.01727530792459</v>
      </c>
      <c r="Y232" s="402">
        <v>460.72613589288443</v>
      </c>
      <c r="Z232" s="402">
        <v>429.41614103107929</v>
      </c>
      <c r="AA232" s="406">
        <v>398.45015936475886</v>
      </c>
    </row>
    <row r="233" spans="2:27" x14ac:dyDescent="0.25">
      <c r="B233" s="19">
        <v>8</v>
      </c>
      <c r="C233" s="20">
        <v>1</v>
      </c>
      <c r="D233" s="405">
        <v>367.2885632078723</v>
      </c>
      <c r="E233" s="402">
        <v>354.62148496292843</v>
      </c>
      <c r="F233" s="402">
        <v>345.55088641827149</v>
      </c>
      <c r="G233" s="402">
        <v>342.00228385370167</v>
      </c>
      <c r="H233" s="402">
        <v>348.44306766417833</v>
      </c>
      <c r="I233" s="402">
        <v>374.07768976433005</v>
      </c>
      <c r="J233" s="402">
        <v>431.12427436377749</v>
      </c>
      <c r="K233" s="402">
        <v>493.80787133997893</v>
      </c>
      <c r="L233" s="402">
        <v>566.73696324087177</v>
      </c>
      <c r="M233" s="402">
        <v>607.7196382687589</v>
      </c>
      <c r="N233" s="402">
        <v>631.27783481240408</v>
      </c>
      <c r="O233" s="402">
        <v>649.91650560075129</v>
      </c>
      <c r="P233" s="402">
        <v>656.87238908630263</v>
      </c>
      <c r="Q233" s="402">
        <v>670.25555232280021</v>
      </c>
      <c r="R233" s="402">
        <v>677.63732695164049</v>
      </c>
      <c r="S233" s="402">
        <v>677.9817105274409</v>
      </c>
      <c r="T233" s="402">
        <v>660.35439800156291</v>
      </c>
      <c r="U233" s="402">
        <v>604.97584487433744</v>
      </c>
      <c r="V233" s="402">
        <v>550.70448176838374</v>
      </c>
      <c r="W233" s="402">
        <v>517.61272251728951</v>
      </c>
      <c r="X233" s="402">
        <v>495.94695126175253</v>
      </c>
      <c r="Y233" s="402">
        <v>474.06247202591885</v>
      </c>
      <c r="Z233" s="402">
        <v>426.73049285350754</v>
      </c>
      <c r="AA233" s="406">
        <v>390.59635189492172</v>
      </c>
    </row>
    <row r="234" spans="2:27" x14ac:dyDescent="0.25">
      <c r="B234" s="19">
        <v>8</v>
      </c>
      <c r="C234" s="20">
        <v>2</v>
      </c>
      <c r="D234" s="405">
        <v>361.38669800920485</v>
      </c>
      <c r="E234" s="402">
        <v>346.93388098082062</v>
      </c>
      <c r="F234" s="402">
        <v>336.83441545729778</v>
      </c>
      <c r="G234" s="402">
        <v>331.92116235010951</v>
      </c>
      <c r="H234" s="402">
        <v>329.62294477608145</v>
      </c>
      <c r="I234" s="402">
        <v>336.61505714884089</v>
      </c>
      <c r="J234" s="402">
        <v>352.71543546986999</v>
      </c>
      <c r="K234" s="402">
        <v>367.01547403881233</v>
      </c>
      <c r="L234" s="402">
        <v>403.90060261929409</v>
      </c>
      <c r="M234" s="402">
        <v>430.17470059087282</v>
      </c>
      <c r="N234" s="402">
        <v>452.50165215231738</v>
      </c>
      <c r="O234" s="402">
        <v>468.28556080735939</v>
      </c>
      <c r="P234" s="402">
        <v>477.04155518297154</v>
      </c>
      <c r="Q234" s="402">
        <v>485.15890544775874</v>
      </c>
      <c r="R234" s="402">
        <v>490.82139231085353</v>
      </c>
      <c r="S234" s="402">
        <v>495.14490560770531</v>
      </c>
      <c r="T234" s="402">
        <v>495.93373963703266</v>
      </c>
      <c r="U234" s="402">
        <v>483.48459787021159</v>
      </c>
      <c r="V234" s="402">
        <v>466.17965033609443</v>
      </c>
      <c r="W234" s="402">
        <v>450.84829802180002</v>
      </c>
      <c r="X234" s="402">
        <v>439.41226806914602</v>
      </c>
      <c r="Y234" s="402">
        <v>431.1657983068103</v>
      </c>
      <c r="Z234" s="402">
        <v>399.0990622382908</v>
      </c>
      <c r="AA234" s="406">
        <v>370.15783525073851</v>
      </c>
    </row>
    <row r="235" spans="2:27" x14ac:dyDescent="0.25">
      <c r="B235" s="19">
        <v>9</v>
      </c>
      <c r="C235" s="20">
        <v>1</v>
      </c>
      <c r="D235" s="405">
        <v>333.32393514686089</v>
      </c>
      <c r="E235" s="402">
        <v>323.41381942627407</v>
      </c>
      <c r="F235" s="402">
        <v>316.75577281463222</v>
      </c>
      <c r="G235" s="402">
        <v>315.36809406643465</v>
      </c>
      <c r="H235" s="402">
        <v>321.33463389795992</v>
      </c>
      <c r="I235" s="402">
        <v>347.03656909678341</v>
      </c>
      <c r="J235" s="402">
        <v>408.06812521130161</v>
      </c>
      <c r="K235" s="402">
        <v>471.93519809207385</v>
      </c>
      <c r="L235" s="402">
        <v>535.72563496507087</v>
      </c>
      <c r="M235" s="402">
        <v>568.80104556805645</v>
      </c>
      <c r="N235" s="402">
        <v>589.04467029242585</v>
      </c>
      <c r="O235" s="402">
        <v>602.99473765071264</v>
      </c>
      <c r="P235" s="402">
        <v>604.50893774851227</v>
      </c>
      <c r="Q235" s="402">
        <v>613.45708895701512</v>
      </c>
      <c r="R235" s="402">
        <v>615.92333537978902</v>
      </c>
      <c r="S235" s="402">
        <v>609.62789516537362</v>
      </c>
      <c r="T235" s="402">
        <v>587.77720919471801</v>
      </c>
      <c r="U235" s="402">
        <v>535.25189320091556</v>
      </c>
      <c r="V235" s="402">
        <v>490.90210494437645</v>
      </c>
      <c r="W235" s="402">
        <v>473.16869832374937</v>
      </c>
      <c r="X235" s="402">
        <v>453.57587645804006</v>
      </c>
      <c r="Y235" s="402">
        <v>422.44487914753523</v>
      </c>
      <c r="Z235" s="402">
        <v>382.19884282317287</v>
      </c>
      <c r="AA235" s="406">
        <v>352.02280560865023</v>
      </c>
    </row>
    <row r="236" spans="2:27" x14ac:dyDescent="0.25">
      <c r="B236" s="19">
        <v>9</v>
      </c>
      <c r="C236" s="20">
        <v>2</v>
      </c>
      <c r="D236" s="405">
        <v>332.4313931879766</v>
      </c>
      <c r="E236" s="402">
        <v>322.36137179738972</v>
      </c>
      <c r="F236" s="402">
        <v>314.55570797273242</v>
      </c>
      <c r="G236" s="402">
        <v>309.62262639807074</v>
      </c>
      <c r="H236" s="402">
        <v>307.85319967057524</v>
      </c>
      <c r="I236" s="402">
        <v>315.63806637852201</v>
      </c>
      <c r="J236" s="402">
        <v>339.62777795686731</v>
      </c>
      <c r="K236" s="402">
        <v>353.88045975674964</v>
      </c>
      <c r="L236" s="402">
        <v>376.76508640000327</v>
      </c>
      <c r="M236" s="402">
        <v>396.61624710693059</v>
      </c>
      <c r="N236" s="402">
        <v>415.32881664012024</v>
      </c>
      <c r="O236" s="402">
        <v>424.88565984424616</v>
      </c>
      <c r="P236" s="402">
        <v>430.46515655584045</v>
      </c>
      <c r="Q236" s="402">
        <v>431.66298647911771</v>
      </c>
      <c r="R236" s="402">
        <v>432.35201400452689</v>
      </c>
      <c r="S236" s="402">
        <v>432.97420779931412</v>
      </c>
      <c r="T236" s="402">
        <v>432.58228527913889</v>
      </c>
      <c r="U236" s="402">
        <v>422.991396675658</v>
      </c>
      <c r="V236" s="402">
        <v>408.16917599482719</v>
      </c>
      <c r="W236" s="402">
        <v>403.03462238854058</v>
      </c>
      <c r="X236" s="402">
        <v>396.92876813629476</v>
      </c>
      <c r="Y236" s="402">
        <v>381.08668612904592</v>
      </c>
      <c r="Z236" s="402">
        <v>355.98772586963497</v>
      </c>
      <c r="AA236" s="406">
        <v>335.41201261272556</v>
      </c>
    </row>
    <row r="237" spans="2:27" x14ac:dyDescent="0.25">
      <c r="B237" s="19">
        <v>10</v>
      </c>
      <c r="C237" s="20">
        <v>1</v>
      </c>
      <c r="D237" s="405">
        <v>322.82090869745321</v>
      </c>
      <c r="E237" s="402">
        <v>316.19070217562029</v>
      </c>
      <c r="F237" s="402">
        <v>308.99508671838043</v>
      </c>
      <c r="G237" s="402">
        <v>307.09331605686839</v>
      </c>
      <c r="H237" s="402">
        <v>313.06977622619797</v>
      </c>
      <c r="I237" s="402">
        <v>338.09395954713955</v>
      </c>
      <c r="J237" s="402">
        <v>401.12098764245729</v>
      </c>
      <c r="K237" s="402">
        <v>474.91439273623001</v>
      </c>
      <c r="L237" s="402">
        <v>535.61129691707538</v>
      </c>
      <c r="M237" s="402">
        <v>561.89095766187836</v>
      </c>
      <c r="N237" s="402">
        <v>574.21017891665917</v>
      </c>
      <c r="O237" s="402">
        <v>579.58053111086258</v>
      </c>
      <c r="P237" s="402">
        <v>574.03758681891986</v>
      </c>
      <c r="Q237" s="402">
        <v>578.2445906820567</v>
      </c>
      <c r="R237" s="402">
        <v>577.38834514181565</v>
      </c>
      <c r="S237" s="402">
        <v>566.90962410890927</v>
      </c>
      <c r="T237" s="402">
        <v>541.17109692446888</v>
      </c>
      <c r="U237" s="402">
        <v>492.63585980071122</v>
      </c>
      <c r="V237" s="402">
        <v>461.99239923463142</v>
      </c>
      <c r="W237" s="402">
        <v>449.22803974541591</v>
      </c>
      <c r="X237" s="402">
        <v>425.66806981328756</v>
      </c>
      <c r="Y237" s="402">
        <v>399.78949437346449</v>
      </c>
      <c r="Z237" s="402">
        <v>364.40356633342168</v>
      </c>
      <c r="AA237" s="406">
        <v>339.38417069903824</v>
      </c>
    </row>
    <row r="238" spans="2:27" x14ac:dyDescent="0.25">
      <c r="B238" s="19">
        <v>10</v>
      </c>
      <c r="C238" s="20">
        <v>2</v>
      </c>
      <c r="D238" s="405">
        <v>320.17916760320321</v>
      </c>
      <c r="E238" s="402">
        <v>322.4730061028539</v>
      </c>
      <c r="F238" s="402">
        <v>304.91326088515336</v>
      </c>
      <c r="G238" s="402">
        <v>301.63284357232277</v>
      </c>
      <c r="H238" s="402">
        <v>300.79884198254564</v>
      </c>
      <c r="I238" s="402">
        <v>306.74439084651272</v>
      </c>
      <c r="J238" s="402">
        <v>330.48636479665885</v>
      </c>
      <c r="K238" s="402">
        <v>352.25575708193941</v>
      </c>
      <c r="L238" s="402">
        <v>366.44718601947113</v>
      </c>
      <c r="M238" s="402">
        <v>382.05908904614023</v>
      </c>
      <c r="N238" s="402">
        <v>397.05346496805964</v>
      </c>
      <c r="O238" s="402">
        <v>403.1727888918</v>
      </c>
      <c r="P238" s="402">
        <v>403.98383789030953</v>
      </c>
      <c r="Q238" s="402">
        <v>404.59074125094759</v>
      </c>
      <c r="R238" s="402">
        <v>404.24175473250199</v>
      </c>
      <c r="S238" s="402">
        <v>402.27572594394627</v>
      </c>
      <c r="T238" s="402">
        <v>400.36361848354932</v>
      </c>
      <c r="U238" s="402">
        <v>390.15214246875865</v>
      </c>
      <c r="V238" s="402">
        <v>387.85164711597662</v>
      </c>
      <c r="W238" s="402">
        <v>387.88604475141813</v>
      </c>
      <c r="X238" s="402">
        <v>375.00752354466454</v>
      </c>
      <c r="Y238" s="402">
        <v>362.21346013977052</v>
      </c>
      <c r="Z238" s="402">
        <v>340.05894179677358</v>
      </c>
      <c r="AA238" s="406">
        <v>322.16132915498991</v>
      </c>
    </row>
    <row r="239" spans="2:27" x14ac:dyDescent="0.25">
      <c r="B239" s="19">
        <v>11</v>
      </c>
      <c r="C239" s="20">
        <v>1</v>
      </c>
      <c r="D239" s="405">
        <v>335.15168659359358</v>
      </c>
      <c r="E239" s="402">
        <v>329.15508157890059</v>
      </c>
      <c r="F239" s="402">
        <v>323.36716067350778</v>
      </c>
      <c r="G239" s="402">
        <v>322.93200548841941</v>
      </c>
      <c r="H239" s="402">
        <v>329.98915201747712</v>
      </c>
      <c r="I239" s="402">
        <v>358.00862914261506</v>
      </c>
      <c r="J239" s="402">
        <v>412.50529642153947</v>
      </c>
      <c r="K239" s="402">
        <v>476.74062787454602</v>
      </c>
      <c r="L239" s="402">
        <v>528.08529070204497</v>
      </c>
      <c r="M239" s="402">
        <v>552.09540401435117</v>
      </c>
      <c r="N239" s="402">
        <v>563.56423392131887</v>
      </c>
      <c r="O239" s="402">
        <v>566.21369473697462</v>
      </c>
      <c r="P239" s="402">
        <v>561.04348098404057</v>
      </c>
      <c r="Q239" s="402">
        <v>559.81398180791678</v>
      </c>
      <c r="R239" s="402">
        <v>558.35646568406389</v>
      </c>
      <c r="S239" s="402">
        <v>548.57666325050207</v>
      </c>
      <c r="T239" s="402">
        <v>527.34864006653993</v>
      </c>
      <c r="U239" s="402">
        <v>500.64133436440807</v>
      </c>
      <c r="V239" s="402">
        <v>469.06735614885832</v>
      </c>
      <c r="W239" s="402">
        <v>449.75810582810169</v>
      </c>
      <c r="X239" s="402">
        <v>430.5280782780377</v>
      </c>
      <c r="Y239" s="402">
        <v>403.60553458132739</v>
      </c>
      <c r="Z239" s="402">
        <v>370.8990826985995</v>
      </c>
      <c r="AA239" s="406">
        <v>350.94075924711836</v>
      </c>
    </row>
    <row r="240" spans="2:27" x14ac:dyDescent="0.25">
      <c r="B240" s="19">
        <v>11</v>
      </c>
      <c r="C240" s="20">
        <v>2</v>
      </c>
      <c r="D240" s="405">
        <v>325.12812645310549</v>
      </c>
      <c r="E240" s="402">
        <v>344.34735094152342</v>
      </c>
      <c r="F240" s="402">
        <v>311.76833611525552</v>
      </c>
      <c r="G240" s="402">
        <v>310.23054367875284</v>
      </c>
      <c r="H240" s="402">
        <v>310.50987675245159</v>
      </c>
      <c r="I240" s="402">
        <v>320.12475150893317</v>
      </c>
      <c r="J240" s="402">
        <v>342.45994447477494</v>
      </c>
      <c r="K240" s="402">
        <v>360.76890745756458</v>
      </c>
      <c r="L240" s="402">
        <v>372.42723781001479</v>
      </c>
      <c r="M240" s="402">
        <v>387.45965274664945</v>
      </c>
      <c r="N240" s="402">
        <v>401.18826055301145</v>
      </c>
      <c r="O240" s="402">
        <v>406.72241650681036</v>
      </c>
      <c r="P240" s="402">
        <v>408.94400630317102</v>
      </c>
      <c r="Q240" s="402">
        <v>404.67182813009657</v>
      </c>
      <c r="R240" s="402">
        <v>402.8247770100208</v>
      </c>
      <c r="S240" s="402">
        <v>400.08616904051286</v>
      </c>
      <c r="T240" s="402">
        <v>403.1344142159553</v>
      </c>
      <c r="U240" s="402">
        <v>410.8285771379945</v>
      </c>
      <c r="V240" s="402">
        <v>401.60702457281911</v>
      </c>
      <c r="W240" s="402">
        <v>391.71790707980955</v>
      </c>
      <c r="X240" s="402">
        <v>381.5803363147615</v>
      </c>
      <c r="Y240" s="402">
        <v>366.25493455599013</v>
      </c>
      <c r="Z240" s="402">
        <v>345.03664673297328</v>
      </c>
      <c r="AA240" s="406">
        <v>330.40727728080003</v>
      </c>
    </row>
    <row r="241" spans="2:27" x14ac:dyDescent="0.25">
      <c r="B241" s="19">
        <v>12</v>
      </c>
      <c r="C241" s="20">
        <v>1</v>
      </c>
      <c r="D241" s="405">
        <v>369.22143475530692</v>
      </c>
      <c r="E241" s="402">
        <v>362.77064854214899</v>
      </c>
      <c r="F241" s="402">
        <v>356.83154373113831</v>
      </c>
      <c r="G241" s="402">
        <v>354.91642265882876</v>
      </c>
      <c r="H241" s="402">
        <v>361.79063886991167</v>
      </c>
      <c r="I241" s="402">
        <v>389.87839141335553</v>
      </c>
      <c r="J241" s="402">
        <v>446.32814408330285</v>
      </c>
      <c r="K241" s="402">
        <v>513.28285213838444</v>
      </c>
      <c r="L241" s="402">
        <v>564.225841535369</v>
      </c>
      <c r="M241" s="402">
        <v>583.17247767969752</v>
      </c>
      <c r="N241" s="402">
        <v>590.86102733198061</v>
      </c>
      <c r="O241" s="402">
        <v>594.20863424413619</v>
      </c>
      <c r="P241" s="402">
        <v>586.19719244956059</v>
      </c>
      <c r="Q241" s="402">
        <v>584.56565338088376</v>
      </c>
      <c r="R241" s="402">
        <v>582.16451994691818</v>
      </c>
      <c r="S241" s="402">
        <v>572.85059281098358</v>
      </c>
      <c r="T241" s="402">
        <v>559.98048209874275</v>
      </c>
      <c r="U241" s="402">
        <v>536.67545939570414</v>
      </c>
      <c r="V241" s="402">
        <v>499.9350762711419</v>
      </c>
      <c r="W241" s="402">
        <v>482.01552432835899</v>
      </c>
      <c r="X241" s="402">
        <v>463.66707722462667</v>
      </c>
      <c r="Y241" s="402">
        <v>436.53266700948711</v>
      </c>
      <c r="Z241" s="402">
        <v>407.40453343438884</v>
      </c>
      <c r="AA241" s="406">
        <v>386.46413252921775</v>
      </c>
    </row>
    <row r="242" spans="2:27" x14ac:dyDescent="0.25">
      <c r="B242" s="21">
        <v>12</v>
      </c>
      <c r="C242" s="22">
        <v>2</v>
      </c>
      <c r="D242" s="407">
        <v>369.35298827978409</v>
      </c>
      <c r="E242" s="408">
        <v>361.84047727357995</v>
      </c>
      <c r="F242" s="408">
        <v>355.44144145919182</v>
      </c>
      <c r="G242" s="408">
        <v>351.1319154292234</v>
      </c>
      <c r="H242" s="408">
        <v>353.64792419650149</v>
      </c>
      <c r="I242" s="408">
        <v>363.27536852853706</v>
      </c>
      <c r="J242" s="408">
        <v>385.01546859742342</v>
      </c>
      <c r="K242" s="408">
        <v>408.65852348743368</v>
      </c>
      <c r="L242" s="408">
        <v>420.01943000781517</v>
      </c>
      <c r="M242" s="408">
        <v>429.46655139916686</v>
      </c>
      <c r="N242" s="408">
        <v>440.24993068995764</v>
      </c>
      <c r="O242" s="408">
        <v>442.50279843440387</v>
      </c>
      <c r="P242" s="408">
        <v>441.04060734184753</v>
      </c>
      <c r="Q242" s="408">
        <v>436.39103335567074</v>
      </c>
      <c r="R242" s="408">
        <v>430.93900719150298</v>
      </c>
      <c r="S242" s="408">
        <v>428.05607320495005</v>
      </c>
      <c r="T242" s="408">
        <v>436.53948373459809</v>
      </c>
      <c r="U242" s="408">
        <v>450.57608923112832</v>
      </c>
      <c r="V242" s="408">
        <v>439.29319965007085</v>
      </c>
      <c r="W242" s="408">
        <v>430.14277779060626</v>
      </c>
      <c r="X242" s="408">
        <v>420.67441291943578</v>
      </c>
      <c r="Y242" s="408">
        <v>404.87384916719475</v>
      </c>
      <c r="Z242" s="408">
        <v>385.69831477935321</v>
      </c>
      <c r="AA242" s="409">
        <v>370.41462874997228</v>
      </c>
    </row>
    <row r="244" spans="2:27" x14ac:dyDescent="0.25">
      <c r="B244" t="s">
        <v>791</v>
      </c>
    </row>
    <row r="245" spans="2:27" ht="60" x14ac:dyDescent="0.25">
      <c r="B245" s="40" t="s">
        <v>64</v>
      </c>
      <c r="C245" s="58" t="s">
        <v>65</v>
      </c>
      <c r="D245" s="34">
        <v>0</v>
      </c>
      <c r="E245" s="34">
        <v>1</v>
      </c>
      <c r="F245" s="34">
        <v>2</v>
      </c>
      <c r="G245" s="34">
        <v>3</v>
      </c>
      <c r="H245" s="34">
        <v>4</v>
      </c>
      <c r="I245" s="34">
        <v>5</v>
      </c>
      <c r="J245" s="34">
        <v>6</v>
      </c>
      <c r="K245" s="34">
        <v>7</v>
      </c>
      <c r="L245" s="34">
        <v>8</v>
      </c>
      <c r="M245" s="34">
        <v>9</v>
      </c>
      <c r="N245" s="34">
        <v>10</v>
      </c>
      <c r="O245" s="34">
        <v>11</v>
      </c>
      <c r="P245" s="34">
        <v>12</v>
      </c>
      <c r="Q245" s="34">
        <v>13</v>
      </c>
      <c r="R245" s="34">
        <v>14</v>
      </c>
      <c r="S245" s="34">
        <v>15</v>
      </c>
      <c r="T245" s="34">
        <v>16</v>
      </c>
      <c r="U245" s="34">
        <v>17</v>
      </c>
      <c r="V245" s="34">
        <v>18</v>
      </c>
      <c r="W245" s="34">
        <v>19</v>
      </c>
      <c r="X245" s="34">
        <v>20</v>
      </c>
      <c r="Y245" s="34">
        <v>21</v>
      </c>
      <c r="Z245" s="34">
        <v>22</v>
      </c>
      <c r="AA245" s="34">
        <v>23</v>
      </c>
    </row>
    <row r="246" spans="2:27" x14ac:dyDescent="0.25">
      <c r="B246" s="19">
        <v>1</v>
      </c>
      <c r="C246" s="20">
        <v>1</v>
      </c>
      <c r="D246" s="401">
        <v>1.0318305159428318</v>
      </c>
      <c r="E246" s="403">
        <v>0.98382264945613773</v>
      </c>
      <c r="F246" s="403">
        <v>0.95782060611301512</v>
      </c>
      <c r="G246" s="403">
        <v>0.9522575001779211</v>
      </c>
      <c r="H246" s="403">
        <v>0.97446864648818809</v>
      </c>
      <c r="I246" s="403">
        <v>1.0766806078018856</v>
      </c>
      <c r="J246" s="403">
        <v>1.2349408680078706</v>
      </c>
      <c r="K246" s="403">
        <v>1.3575840335191385</v>
      </c>
      <c r="L246" s="403">
        <v>0.97973554286383591</v>
      </c>
      <c r="M246" s="403">
        <v>0.2992594453241717</v>
      </c>
      <c r="N246" s="403">
        <v>-0.12892331300301141</v>
      </c>
      <c r="O246" s="403">
        <v>-0.25201041092272192</v>
      </c>
      <c r="P246" s="403">
        <v>-0.34343207733803971</v>
      </c>
      <c r="Q246" s="403">
        <v>-0.30068746686740289</v>
      </c>
      <c r="R246" s="403">
        <v>-0.14522767572672346</v>
      </c>
      <c r="S246" s="403">
        <v>0.13569577935728738</v>
      </c>
      <c r="T246" s="403">
        <v>0.90754330270058614</v>
      </c>
      <c r="U246" s="403">
        <v>1.5470329285596265</v>
      </c>
      <c r="V246" s="403">
        <v>1.6487632123187044</v>
      </c>
      <c r="W246" s="403">
        <v>1.6085517257718016</v>
      </c>
      <c r="X246" s="403">
        <v>1.523114715840592</v>
      </c>
      <c r="Y246" s="403">
        <v>1.4212859871908348</v>
      </c>
      <c r="Z246" s="403">
        <v>1.2601926518586593</v>
      </c>
      <c r="AA246" s="404">
        <v>1.1092755352179244</v>
      </c>
    </row>
    <row r="247" spans="2:27" x14ac:dyDescent="0.25">
      <c r="B247" s="19">
        <v>1</v>
      </c>
      <c r="C247" s="20">
        <v>2</v>
      </c>
      <c r="D247" s="405">
        <v>1.0434127417720047</v>
      </c>
      <c r="E247" s="402">
        <v>0.97704512461570936</v>
      </c>
      <c r="F247" s="402">
        <v>0.95432110265809988</v>
      </c>
      <c r="G247" s="402">
        <v>0.95338565119633278</v>
      </c>
      <c r="H247" s="402">
        <v>0.9484214274636652</v>
      </c>
      <c r="I247" s="402">
        <v>0.99011403057817404</v>
      </c>
      <c r="J247" s="402">
        <v>1.0748887681277108</v>
      </c>
      <c r="K247" s="402">
        <v>1.1975644071008269</v>
      </c>
      <c r="L247" s="402">
        <v>0.99483119341145287</v>
      </c>
      <c r="M247" s="402">
        <v>0.49749548673237209</v>
      </c>
      <c r="N247" s="402">
        <v>0.13879955916421149</v>
      </c>
      <c r="O247" s="402">
        <v>3.6414830155204969E-2</v>
      </c>
      <c r="P247" s="402">
        <v>-4.6390009233609364E-2</v>
      </c>
      <c r="Q247" s="402">
        <v>-4.8544500280982339E-2</v>
      </c>
      <c r="R247" s="402">
        <v>0.14836667444280649</v>
      </c>
      <c r="S247" s="402">
        <v>0.39285333040486492</v>
      </c>
      <c r="T247" s="402">
        <v>1.0893362246514418</v>
      </c>
      <c r="U247" s="402">
        <v>1.6695270480585418</v>
      </c>
      <c r="V247" s="402">
        <v>1.6833865063962106</v>
      </c>
      <c r="W247" s="402">
        <v>1.6040356681911223</v>
      </c>
      <c r="X247" s="402">
        <v>1.4972461980807907</v>
      </c>
      <c r="Y247" s="402">
        <v>1.3940723537916904</v>
      </c>
      <c r="Z247" s="402">
        <v>1.2587667823178617</v>
      </c>
      <c r="AA247" s="406">
        <v>1.1228171385217587</v>
      </c>
    </row>
    <row r="248" spans="2:27" x14ac:dyDescent="0.25">
      <c r="B248" s="19">
        <v>2</v>
      </c>
      <c r="C248" s="20">
        <v>1</v>
      </c>
      <c r="D248" s="405">
        <v>0.94611200609140111</v>
      </c>
      <c r="E248" s="402">
        <v>0.89099460573242339</v>
      </c>
      <c r="F248" s="402">
        <v>0.87634792210762913</v>
      </c>
      <c r="G248" s="402">
        <v>0.87941959898384203</v>
      </c>
      <c r="H248" s="402">
        <v>0.91076330538123051</v>
      </c>
      <c r="I248" s="402">
        <v>1.0100848842285257</v>
      </c>
      <c r="J248" s="402">
        <v>1.1870576168299145</v>
      </c>
      <c r="K248" s="402">
        <v>1.2269378095646579</v>
      </c>
      <c r="L248" s="402">
        <v>0.58286520220873594</v>
      </c>
      <c r="M248" s="402">
        <v>-0.15227790783728223</v>
      </c>
      <c r="N248" s="402">
        <v>-0.67990387101589245</v>
      </c>
      <c r="O248" s="402">
        <v>-0.93402374531736787</v>
      </c>
      <c r="P248" s="402">
        <v>-1.0562614592571005</v>
      </c>
      <c r="Q248" s="402">
        <v>-0.89239055816723611</v>
      </c>
      <c r="R248" s="402">
        <v>-0.68376691597908945</v>
      </c>
      <c r="S248" s="402">
        <v>-0.34245281604124433</v>
      </c>
      <c r="T248" s="402">
        <v>0.24430815707132647</v>
      </c>
      <c r="U248" s="402">
        <v>1.1993109932312294</v>
      </c>
      <c r="V248" s="402">
        <v>1.5204159772514059</v>
      </c>
      <c r="W248" s="402">
        <v>1.5182831158270871</v>
      </c>
      <c r="X248" s="402">
        <v>1.4565415707470595</v>
      </c>
      <c r="Y248" s="402">
        <v>1.3339450436141922</v>
      </c>
      <c r="Z248" s="402">
        <v>1.1781634042961451</v>
      </c>
      <c r="AA248" s="406">
        <v>1.0141525060086143</v>
      </c>
    </row>
    <row r="249" spans="2:27" x14ac:dyDescent="0.25">
      <c r="B249" s="19">
        <v>2</v>
      </c>
      <c r="C249" s="20">
        <v>2</v>
      </c>
      <c r="D249" s="405">
        <v>0.9593548895821512</v>
      </c>
      <c r="E249" s="402">
        <v>0.91069177805187762</v>
      </c>
      <c r="F249" s="402">
        <v>0.89790074329375202</v>
      </c>
      <c r="G249" s="402">
        <v>0.88793636022457756</v>
      </c>
      <c r="H249" s="402">
        <v>0.89124096769797723</v>
      </c>
      <c r="I249" s="402">
        <v>0.92571577477977951</v>
      </c>
      <c r="J249" s="402">
        <v>1.0412790912214591</v>
      </c>
      <c r="K249" s="402">
        <v>1.1159604532154144</v>
      </c>
      <c r="L249" s="402">
        <v>0.67766452628862683</v>
      </c>
      <c r="M249" s="402">
        <v>9.8857972379352566E-2</v>
      </c>
      <c r="N249" s="402">
        <v>-0.33667113129759185</v>
      </c>
      <c r="O249" s="402">
        <v>-0.56478339222450291</v>
      </c>
      <c r="P249" s="402">
        <v>-0.69316018980225214</v>
      </c>
      <c r="Q249" s="402">
        <v>-0.60297764980528812</v>
      </c>
      <c r="R249" s="402">
        <v>-0.40053700284457072</v>
      </c>
      <c r="S249" s="402">
        <v>-0.11565849267547379</v>
      </c>
      <c r="T249" s="402">
        <v>0.40129184082160752</v>
      </c>
      <c r="U249" s="402">
        <v>1.2682871683502197</v>
      </c>
      <c r="V249" s="402">
        <v>1.5534812682028127</v>
      </c>
      <c r="W249" s="402">
        <v>1.5091466502847541</v>
      </c>
      <c r="X249" s="402">
        <v>1.4220419779062787</v>
      </c>
      <c r="Y249" s="402">
        <v>1.342356646348996</v>
      </c>
      <c r="Z249" s="402">
        <v>1.1982369620502682</v>
      </c>
      <c r="AA249" s="406">
        <v>1.0415848310157467</v>
      </c>
    </row>
    <row r="250" spans="2:27" x14ac:dyDescent="0.25">
      <c r="B250" s="19">
        <v>3</v>
      </c>
      <c r="C250" s="20">
        <v>1</v>
      </c>
      <c r="D250" s="405">
        <v>0.82916289751197203</v>
      </c>
      <c r="E250" s="402">
        <v>0.78435029191507821</v>
      </c>
      <c r="F250" s="402">
        <v>0.76853345722103505</v>
      </c>
      <c r="G250" s="402">
        <v>0.76888509746522626</v>
      </c>
      <c r="H250" s="402">
        <v>0.79992639973924351</v>
      </c>
      <c r="I250" s="402">
        <v>0.8974981720216153</v>
      </c>
      <c r="J250" s="402">
        <v>1.04833905997107</v>
      </c>
      <c r="K250" s="402">
        <v>0.82137714146624985</v>
      </c>
      <c r="L250" s="402">
        <v>7.6753892208409669E-2</v>
      </c>
      <c r="M250" s="402">
        <v>-0.68834243470229661</v>
      </c>
      <c r="N250" s="402">
        <v>-1.2376372196826668</v>
      </c>
      <c r="O250" s="402">
        <v>-1.4696046029617695</v>
      </c>
      <c r="P250" s="402">
        <v>-1.5612284527972262</v>
      </c>
      <c r="Q250" s="402">
        <v>-1.4119259720603659</v>
      </c>
      <c r="R250" s="402">
        <v>-1.1823741822483234</v>
      </c>
      <c r="S250" s="402">
        <v>-0.76179193416600499</v>
      </c>
      <c r="T250" s="402">
        <v>-0.16406903150957053</v>
      </c>
      <c r="U250" s="402">
        <v>0.59034755587067078</v>
      </c>
      <c r="V250" s="402">
        <v>1.2150740869146739</v>
      </c>
      <c r="W250" s="402">
        <v>1.2848145556922588</v>
      </c>
      <c r="X250" s="402">
        <v>1.3021724932188137</v>
      </c>
      <c r="Y250" s="402">
        <v>1.2215801200995151</v>
      </c>
      <c r="Z250" s="402">
        <v>1.0643034494471735</v>
      </c>
      <c r="AA250" s="406">
        <v>0.9040142119293062</v>
      </c>
    </row>
    <row r="251" spans="2:27" x14ac:dyDescent="0.25">
      <c r="B251" s="19">
        <v>3</v>
      </c>
      <c r="C251" s="20">
        <v>2</v>
      </c>
      <c r="D251" s="405">
        <v>0.84876473565966726</v>
      </c>
      <c r="E251" s="402">
        <v>0.8047354140233095</v>
      </c>
      <c r="F251" s="402">
        <v>0.70115782235067403</v>
      </c>
      <c r="G251" s="402">
        <v>0.77932330555398988</v>
      </c>
      <c r="H251" s="402">
        <v>0.79041091589177348</v>
      </c>
      <c r="I251" s="402">
        <v>0.81690252703483313</v>
      </c>
      <c r="J251" s="402">
        <v>0.87407713416300381</v>
      </c>
      <c r="K251" s="402">
        <v>0.62048797587539561</v>
      </c>
      <c r="L251" s="402">
        <v>5.2333536274328685E-2</v>
      </c>
      <c r="M251" s="402">
        <v>-0.59076101567371286</v>
      </c>
      <c r="N251" s="402">
        <v>-1.0925914261730274</v>
      </c>
      <c r="O251" s="402">
        <v>-1.328930594793984</v>
      </c>
      <c r="P251" s="402">
        <v>-1.3614121885477006</v>
      </c>
      <c r="Q251" s="402">
        <v>-1.1878298861516858</v>
      </c>
      <c r="R251" s="402">
        <v>-0.85235398068950818</v>
      </c>
      <c r="S251" s="402">
        <v>-0.41328838733271422</v>
      </c>
      <c r="T251" s="402">
        <v>6.4841044154619665E-2</v>
      </c>
      <c r="U251" s="402">
        <v>0.70908978176142989</v>
      </c>
      <c r="V251" s="402">
        <v>1.2631171871926761</v>
      </c>
      <c r="W251" s="402">
        <v>1.3203412358685185</v>
      </c>
      <c r="X251" s="402">
        <v>1.3196857057283453</v>
      </c>
      <c r="Y251" s="402">
        <v>1.2295952436172375</v>
      </c>
      <c r="Z251" s="402">
        <v>1.0550220066596383</v>
      </c>
      <c r="AA251" s="406">
        <v>0.9050321738764574</v>
      </c>
    </row>
    <row r="252" spans="2:27" x14ac:dyDescent="0.25">
      <c r="B252" s="19">
        <v>4</v>
      </c>
      <c r="C252" s="20">
        <v>1</v>
      </c>
      <c r="D252" s="405">
        <v>0.77126878599224313</v>
      </c>
      <c r="E252" s="402">
        <v>0.7201285291264663</v>
      </c>
      <c r="F252" s="402">
        <v>0.70129269163987762</v>
      </c>
      <c r="G252" s="402">
        <v>0.70274468146993307</v>
      </c>
      <c r="H252" s="402">
        <v>0.72737970057196966</v>
      </c>
      <c r="I252" s="402">
        <v>0.7881763217321528</v>
      </c>
      <c r="J252" s="402">
        <v>0.72533642843102641</v>
      </c>
      <c r="K252" s="402">
        <v>0.2670480050834253</v>
      </c>
      <c r="L252" s="402">
        <v>-0.52241348008237143</v>
      </c>
      <c r="M252" s="402">
        <v>-1.2536335010085924</v>
      </c>
      <c r="N252" s="402">
        <v>-1.7475451471209669</v>
      </c>
      <c r="O252" s="402">
        <v>-1.9243630949302413</v>
      </c>
      <c r="P252" s="402">
        <v>-1.996345060015936</v>
      </c>
      <c r="Q252" s="402">
        <v>-1.8314478864447772</v>
      </c>
      <c r="R252" s="402">
        <v>-1.5417308037527424</v>
      </c>
      <c r="S252" s="402">
        <v>-1.0453046519094435</v>
      </c>
      <c r="T252" s="402">
        <v>-0.45613062343106869</v>
      </c>
      <c r="U252" s="402">
        <v>0.3172220728660935</v>
      </c>
      <c r="V252" s="402">
        <v>0.93280764688657902</v>
      </c>
      <c r="W252" s="402">
        <v>1.1592350728154917</v>
      </c>
      <c r="X252" s="402">
        <v>1.2221241429609058</v>
      </c>
      <c r="Y252" s="402">
        <v>1.1818055224744581</v>
      </c>
      <c r="Z252" s="402">
        <v>1.0311202986121188</v>
      </c>
      <c r="AA252" s="406">
        <v>0.86343764478575791</v>
      </c>
    </row>
    <row r="253" spans="2:27" x14ac:dyDescent="0.25">
      <c r="B253" s="19">
        <v>4</v>
      </c>
      <c r="C253" s="20">
        <v>2</v>
      </c>
      <c r="D253" s="405">
        <v>0.76822400280331782</v>
      </c>
      <c r="E253" s="402">
        <v>0.71586479191680508</v>
      </c>
      <c r="F253" s="402">
        <v>0.69435471919499747</v>
      </c>
      <c r="G253" s="402">
        <v>0.68720460641084469</v>
      </c>
      <c r="H253" s="402">
        <v>0.6998263181489448</v>
      </c>
      <c r="I253" s="402">
        <v>0.71358507662965176</v>
      </c>
      <c r="J253" s="402">
        <v>0.58034319557662095</v>
      </c>
      <c r="K253" s="402">
        <v>0.15013875210744176</v>
      </c>
      <c r="L253" s="402">
        <v>-0.42556695775157172</v>
      </c>
      <c r="M253" s="402">
        <v>-0.98721611290601152</v>
      </c>
      <c r="N253" s="402">
        <v>-1.3998107446576531</v>
      </c>
      <c r="O253" s="402">
        <v>-1.5682770103835424</v>
      </c>
      <c r="P253" s="402">
        <v>-1.6437056440842344</v>
      </c>
      <c r="Q253" s="402">
        <v>-1.5533119150518231</v>
      </c>
      <c r="R253" s="402">
        <v>-1.2474867927139837</v>
      </c>
      <c r="S253" s="402">
        <v>-0.76745673738013731</v>
      </c>
      <c r="T253" s="402">
        <v>-0.23487985415780388</v>
      </c>
      <c r="U253" s="402">
        <v>0.46627748792955448</v>
      </c>
      <c r="V253" s="402">
        <v>0.99405863605435529</v>
      </c>
      <c r="W253" s="402">
        <v>1.2075471976259116</v>
      </c>
      <c r="X253" s="402">
        <v>1.2345654278820737</v>
      </c>
      <c r="Y253" s="402">
        <v>1.1921221915131928</v>
      </c>
      <c r="Z253" s="402">
        <v>1.0561464994277274</v>
      </c>
      <c r="AA253" s="406">
        <v>0.87391180438717764</v>
      </c>
    </row>
    <row r="254" spans="2:27" x14ac:dyDescent="0.25">
      <c r="B254" s="19">
        <v>5</v>
      </c>
      <c r="C254" s="20">
        <v>1</v>
      </c>
      <c r="D254" s="405">
        <v>0.69328165683941179</v>
      </c>
      <c r="E254" s="402">
        <v>0.63379245793926919</v>
      </c>
      <c r="F254" s="402">
        <v>0.60338968740979126</v>
      </c>
      <c r="G254" s="402">
        <v>0.59722668677290591</v>
      </c>
      <c r="H254" s="402">
        <v>0.60735504694759113</v>
      </c>
      <c r="I254" s="402">
        <v>0.55251972916465575</v>
      </c>
      <c r="J254" s="402">
        <v>0.38358420257530884</v>
      </c>
      <c r="K254" s="402">
        <v>-0.16355181062528301</v>
      </c>
      <c r="L254" s="402">
        <v>-0.88779713673608007</v>
      </c>
      <c r="M254" s="402">
        <v>-1.4948755050804916</v>
      </c>
      <c r="N254" s="402">
        <v>-1.8819905595175155</v>
      </c>
      <c r="O254" s="402">
        <v>-1.9863949382119719</v>
      </c>
      <c r="P254" s="402">
        <v>-1.9778487946959702</v>
      </c>
      <c r="Q254" s="402">
        <v>-1.8856052093796702</v>
      </c>
      <c r="R254" s="402">
        <v>-1.5911906135186789</v>
      </c>
      <c r="S254" s="402">
        <v>-1.1415105458810464</v>
      </c>
      <c r="T254" s="402">
        <v>-0.58353496128519311</v>
      </c>
      <c r="U254" s="402">
        <v>0.15337415499117046</v>
      </c>
      <c r="V254" s="402">
        <v>0.69347950112649626</v>
      </c>
      <c r="W254" s="402">
        <v>0.993856170757351</v>
      </c>
      <c r="X254" s="402">
        <v>1.0900307699300751</v>
      </c>
      <c r="Y254" s="402">
        <v>1.0870254101048904</v>
      </c>
      <c r="Z254" s="402">
        <v>0.95853494345722157</v>
      </c>
      <c r="AA254" s="406">
        <v>0.77979958359658075</v>
      </c>
    </row>
    <row r="255" spans="2:27" x14ac:dyDescent="0.25">
      <c r="B255" s="19">
        <v>5</v>
      </c>
      <c r="C255" s="20">
        <v>2</v>
      </c>
      <c r="D255" s="405">
        <v>0.71617794326882844</v>
      </c>
      <c r="E255" s="402">
        <v>0.64722829990487374</v>
      </c>
      <c r="F255" s="402">
        <v>0.61690580414979557</v>
      </c>
      <c r="G255" s="402">
        <v>0.61233252636468938</v>
      </c>
      <c r="H255" s="402">
        <v>0.61189207924232214</v>
      </c>
      <c r="I255" s="402">
        <v>0.49666408463188927</v>
      </c>
      <c r="J255" s="402">
        <v>0.24805336064857775</v>
      </c>
      <c r="K255" s="402">
        <v>-0.32652349102320088</v>
      </c>
      <c r="L255" s="402">
        <v>-0.97938508914913669</v>
      </c>
      <c r="M255" s="402">
        <v>-1.5161629260671898</v>
      </c>
      <c r="N255" s="402">
        <v>-1.9278797269899788</v>
      </c>
      <c r="O255" s="402">
        <v>-2.1101880732523539</v>
      </c>
      <c r="P255" s="402">
        <v>-2.034024770440173</v>
      </c>
      <c r="Q255" s="402">
        <v>-1.8486289373197464</v>
      </c>
      <c r="R255" s="402">
        <v>-1.5717013570682834</v>
      </c>
      <c r="S255" s="402">
        <v>-1.0903523406947455</v>
      </c>
      <c r="T255" s="402">
        <v>-0.51256142640799718</v>
      </c>
      <c r="U255" s="402">
        <v>0.20249323444714606</v>
      </c>
      <c r="V255" s="402">
        <v>0.73529883821888498</v>
      </c>
      <c r="W255" s="402">
        <v>1.0094810346996719</v>
      </c>
      <c r="X255" s="402">
        <v>1.1222473433387199</v>
      </c>
      <c r="Y255" s="402">
        <v>1.1137422992287178</v>
      </c>
      <c r="Z255" s="402">
        <v>0.99876290191883044</v>
      </c>
      <c r="AA255" s="406">
        <v>0.83563713255546357</v>
      </c>
    </row>
    <row r="256" spans="2:27" x14ac:dyDescent="0.25">
      <c r="B256" s="19">
        <v>6</v>
      </c>
      <c r="C256" s="20">
        <v>1</v>
      </c>
      <c r="D256" s="405">
        <v>0.69794974862855663</v>
      </c>
      <c r="E256" s="402">
        <v>0.62354894768748836</v>
      </c>
      <c r="F256" s="402">
        <v>0.57997233911462032</v>
      </c>
      <c r="G256" s="402">
        <v>0.56476650758223423</v>
      </c>
      <c r="H256" s="402">
        <v>0.54700922497855209</v>
      </c>
      <c r="I256" s="402">
        <v>0.41541119705504903</v>
      </c>
      <c r="J256" s="402">
        <v>0.19647492594728755</v>
      </c>
      <c r="K256" s="402">
        <v>-0.37220505207295296</v>
      </c>
      <c r="L256" s="402">
        <v>-1.064004950403675</v>
      </c>
      <c r="M256" s="402">
        <v>-1.6315092962777822</v>
      </c>
      <c r="N256" s="402">
        <v>-2.0017658141019834</v>
      </c>
      <c r="O256" s="402">
        <v>-2.1690269162602034</v>
      </c>
      <c r="P256" s="402">
        <v>-2.1477839897339521</v>
      </c>
      <c r="Q256" s="402">
        <v>-2.0229140452353231</v>
      </c>
      <c r="R256" s="402">
        <v>-1.6784331390091147</v>
      </c>
      <c r="S256" s="402">
        <v>-1.1887798328003516</v>
      </c>
      <c r="T256" s="402">
        <v>-0.6459696119016437</v>
      </c>
      <c r="U256" s="402">
        <v>7.4996436266108635E-2</v>
      </c>
      <c r="V256" s="402">
        <v>0.65482234299764719</v>
      </c>
      <c r="W256" s="402">
        <v>0.93864733290253999</v>
      </c>
      <c r="X256" s="402">
        <v>1.0854112260598809</v>
      </c>
      <c r="Y256" s="402">
        <v>1.0821501499858868</v>
      </c>
      <c r="Z256" s="402">
        <v>0.98150519728555008</v>
      </c>
      <c r="AA256" s="406">
        <v>0.80827351457222107</v>
      </c>
    </row>
    <row r="257" spans="2:27" x14ac:dyDescent="0.25">
      <c r="B257" s="19">
        <v>6</v>
      </c>
      <c r="C257" s="20">
        <v>2</v>
      </c>
      <c r="D257" s="405">
        <v>0.71743726973113597</v>
      </c>
      <c r="E257" s="402">
        <v>0.63319935330935173</v>
      </c>
      <c r="F257" s="402">
        <v>0.58838941551821666</v>
      </c>
      <c r="G257" s="402">
        <v>0.57946744065460742</v>
      </c>
      <c r="H257" s="402">
        <v>0.55357875905673848</v>
      </c>
      <c r="I257" s="402">
        <v>0.38857570266105901</v>
      </c>
      <c r="J257" s="402">
        <v>0.1434360644034065</v>
      </c>
      <c r="K257" s="402">
        <v>-0.39705497841709114</v>
      </c>
      <c r="L257" s="402">
        <v>-0.9669680052234727</v>
      </c>
      <c r="M257" s="402">
        <v>-1.4236197060263125</v>
      </c>
      <c r="N257" s="402">
        <v>-1.7839530553680336</v>
      </c>
      <c r="O257" s="402">
        <v>-1.9468131984424004</v>
      </c>
      <c r="P257" s="402">
        <v>-1.9216467782799613</v>
      </c>
      <c r="Q257" s="402">
        <v>-1.7429318704691923</v>
      </c>
      <c r="R257" s="402">
        <v>-1.4203255912714532</v>
      </c>
      <c r="S257" s="402">
        <v>-1.0098867189993186</v>
      </c>
      <c r="T257" s="402">
        <v>-0.49790173937422755</v>
      </c>
      <c r="U257" s="402">
        <v>0.13544220790638573</v>
      </c>
      <c r="V257" s="402">
        <v>0.66539079479225727</v>
      </c>
      <c r="W257" s="402">
        <v>0.95398652918144489</v>
      </c>
      <c r="X257" s="402">
        <v>1.0807474171875493</v>
      </c>
      <c r="Y257" s="402">
        <v>1.082857990394352</v>
      </c>
      <c r="Z257" s="402">
        <v>0.98838562684058606</v>
      </c>
      <c r="AA257" s="406">
        <v>0.82059569200686922</v>
      </c>
    </row>
    <row r="258" spans="2:27" x14ac:dyDescent="0.25">
      <c r="B258" s="19">
        <v>7</v>
      </c>
      <c r="C258" s="20">
        <v>1</v>
      </c>
      <c r="D258" s="405">
        <v>0.83531331244087093</v>
      </c>
      <c r="E258" s="402">
        <v>0.72662727591663911</v>
      </c>
      <c r="F258" s="402">
        <v>0.67013561925773413</v>
      </c>
      <c r="G258" s="402">
        <v>0.64427074499661385</v>
      </c>
      <c r="H258" s="402">
        <v>0.63049819734739632</v>
      </c>
      <c r="I258" s="402">
        <v>0.50134291310117585</v>
      </c>
      <c r="J258" s="402">
        <v>0.26750983488745461</v>
      </c>
      <c r="K258" s="402">
        <v>-0.33696618985870286</v>
      </c>
      <c r="L258" s="402">
        <v>-1.0431781325436065</v>
      </c>
      <c r="M258" s="402">
        <v>-1.6647528315300053</v>
      </c>
      <c r="N258" s="402">
        <v>-2.0708647295337546</v>
      </c>
      <c r="O258" s="402">
        <v>-2.201302185556913</v>
      </c>
      <c r="P258" s="402">
        <v>-2.1021226890295921</v>
      </c>
      <c r="Q258" s="402">
        <v>-1.8795463213630672</v>
      </c>
      <c r="R258" s="402">
        <v>-1.4457880865164929</v>
      </c>
      <c r="S258" s="402">
        <v>-0.94032574432279636</v>
      </c>
      <c r="T258" s="402">
        <v>-0.32900256089485835</v>
      </c>
      <c r="U258" s="402">
        <v>0.42694169559341688</v>
      </c>
      <c r="V258" s="402">
        <v>1.0370555326391491</v>
      </c>
      <c r="W258" s="402">
        <v>1.3358910728750635</v>
      </c>
      <c r="X258" s="402">
        <v>1.3928095080856995</v>
      </c>
      <c r="Y258" s="402">
        <v>1.3284573456452689</v>
      </c>
      <c r="Z258" s="402">
        <v>1.1805667222313174</v>
      </c>
      <c r="AA258" s="406">
        <v>0.97905512240694559</v>
      </c>
    </row>
    <row r="259" spans="2:27" x14ac:dyDescent="0.25">
      <c r="B259" s="19">
        <v>7</v>
      </c>
      <c r="C259" s="20">
        <v>2</v>
      </c>
      <c r="D259" s="405">
        <v>0.80859487163755883</v>
      </c>
      <c r="E259" s="402">
        <v>0.71745196285072765</v>
      </c>
      <c r="F259" s="402">
        <v>0.66465890199696731</v>
      </c>
      <c r="G259" s="402">
        <v>0.63726411831886332</v>
      </c>
      <c r="H259" s="402">
        <v>0.61853643391980395</v>
      </c>
      <c r="I259" s="402">
        <v>0.44861470343961801</v>
      </c>
      <c r="J259" s="402">
        <v>0.1654130405091544</v>
      </c>
      <c r="K259" s="402">
        <v>-0.45266674442413535</v>
      </c>
      <c r="L259" s="402">
        <v>-1.1341820682920294</v>
      </c>
      <c r="M259" s="402">
        <v>-1.7013498544109544</v>
      </c>
      <c r="N259" s="402">
        <v>-2.1138311884911074</v>
      </c>
      <c r="O259" s="402">
        <v>-2.2649772992311528</v>
      </c>
      <c r="P259" s="402">
        <v>-2.2591301019364236</v>
      </c>
      <c r="Q259" s="402">
        <v>-2.0260122931344302</v>
      </c>
      <c r="R259" s="402">
        <v>-1.6147678972930373</v>
      </c>
      <c r="S259" s="402">
        <v>-1.0315435835272666</v>
      </c>
      <c r="T259" s="402">
        <v>-0.33013128603057229</v>
      </c>
      <c r="U259" s="402">
        <v>0.43207799161938243</v>
      </c>
      <c r="V259" s="402">
        <v>1.0183702081953572</v>
      </c>
      <c r="W259" s="402">
        <v>1.3458364000168155</v>
      </c>
      <c r="X259" s="402">
        <v>1.4016951325873821</v>
      </c>
      <c r="Y259" s="402">
        <v>1.3049534628030965</v>
      </c>
      <c r="Z259" s="402">
        <v>1.1817849462300658</v>
      </c>
      <c r="AA259" s="406">
        <v>0.96108354465421109</v>
      </c>
    </row>
    <row r="260" spans="2:27" x14ac:dyDescent="0.25">
      <c r="B260" s="19">
        <v>8</v>
      </c>
      <c r="C260" s="20">
        <v>1</v>
      </c>
      <c r="D260" s="405">
        <v>0.76384857555513119</v>
      </c>
      <c r="E260" s="402">
        <v>0.67685375869931286</v>
      </c>
      <c r="F260" s="402">
        <v>0.62466031948221212</v>
      </c>
      <c r="G260" s="402">
        <v>0.60052695762180164</v>
      </c>
      <c r="H260" s="402">
        <v>0.59780513511200817</v>
      </c>
      <c r="I260" s="402">
        <v>0.61381309688205454</v>
      </c>
      <c r="J260" s="402">
        <v>0.41260605685399315</v>
      </c>
      <c r="K260" s="402">
        <v>-0.15844296595553076</v>
      </c>
      <c r="L260" s="402">
        <v>-0.89335379163500295</v>
      </c>
      <c r="M260" s="402">
        <v>-1.5487169661545841</v>
      </c>
      <c r="N260" s="402">
        <v>-2.0324094805232469</v>
      </c>
      <c r="O260" s="402">
        <v>-2.1749639410744432</v>
      </c>
      <c r="P260" s="402">
        <v>-2.0980689149180378</v>
      </c>
      <c r="Q260" s="402">
        <v>-1.8814767553588339</v>
      </c>
      <c r="R260" s="402">
        <v>-1.4456629580542424</v>
      </c>
      <c r="S260" s="402">
        <v>-0.8728304963394955</v>
      </c>
      <c r="T260" s="402">
        <v>-0.19709051650049525</v>
      </c>
      <c r="U260" s="402">
        <v>0.58103130557702731</v>
      </c>
      <c r="V260" s="402">
        <v>1.1727476593280592</v>
      </c>
      <c r="W260" s="402">
        <v>1.3627119894327362</v>
      </c>
      <c r="X260" s="402">
        <v>1.2976728776030546</v>
      </c>
      <c r="Y260" s="402">
        <v>1.237565741948738</v>
      </c>
      <c r="Z260" s="402">
        <v>1.0707722525719994</v>
      </c>
      <c r="AA260" s="406">
        <v>0.87454696661078735</v>
      </c>
    </row>
    <row r="261" spans="2:27" x14ac:dyDescent="0.25">
      <c r="B261" s="19">
        <v>8</v>
      </c>
      <c r="C261" s="20">
        <v>2</v>
      </c>
      <c r="D261" s="405">
        <v>0.73868016725468566</v>
      </c>
      <c r="E261" s="402">
        <v>0.66190835227684797</v>
      </c>
      <c r="F261" s="402">
        <v>0.61685378285668302</v>
      </c>
      <c r="G261" s="402">
        <v>0.59317837761692704</v>
      </c>
      <c r="H261" s="402">
        <v>0.58196737377025842</v>
      </c>
      <c r="I261" s="402">
        <v>0.55370458848493165</v>
      </c>
      <c r="J261" s="402">
        <v>0.29268447247962448</v>
      </c>
      <c r="K261" s="402">
        <v>-0.27393895367583476</v>
      </c>
      <c r="L261" s="402">
        <v>-0.95955589636016425</v>
      </c>
      <c r="M261" s="402">
        <v>-1.5332890401080201</v>
      </c>
      <c r="N261" s="402">
        <v>-1.9880645991238526</v>
      </c>
      <c r="O261" s="402">
        <v>-2.1401717277131462</v>
      </c>
      <c r="P261" s="402">
        <v>-2.1447481691926233</v>
      </c>
      <c r="Q261" s="402">
        <v>-1.9308220698024645</v>
      </c>
      <c r="R261" s="402">
        <v>-1.5147764538919466</v>
      </c>
      <c r="S261" s="402">
        <v>-0.98250898337334758</v>
      </c>
      <c r="T261" s="402">
        <v>-0.2995718452860936</v>
      </c>
      <c r="U261" s="402">
        <v>0.50037306644823787</v>
      </c>
      <c r="V261" s="402">
        <v>1.1413052186981023</v>
      </c>
      <c r="W261" s="402">
        <v>1.3630475519913809</v>
      </c>
      <c r="X261" s="402">
        <v>1.3058894547893625</v>
      </c>
      <c r="Y261" s="402">
        <v>1.2475556888783641</v>
      </c>
      <c r="Z261" s="402">
        <v>1.0948189838071534</v>
      </c>
      <c r="AA261" s="406">
        <v>0.89631275287555878</v>
      </c>
    </row>
    <row r="262" spans="2:27" x14ac:dyDescent="0.25">
      <c r="B262" s="19">
        <v>9</v>
      </c>
      <c r="C262" s="20">
        <v>1</v>
      </c>
      <c r="D262" s="405">
        <v>0.62157200175470206</v>
      </c>
      <c r="E262" s="402">
        <v>0.55997909934139734</v>
      </c>
      <c r="F262" s="402">
        <v>0.52989367088567318</v>
      </c>
      <c r="G262" s="402">
        <v>0.52619098943421327</v>
      </c>
      <c r="H262" s="402">
        <v>0.5318643530434215</v>
      </c>
      <c r="I262" s="402">
        <v>0.59353598498474769</v>
      </c>
      <c r="J262" s="402">
        <v>0.62522592971535529</v>
      </c>
      <c r="K262" s="402">
        <v>0.16448386779706048</v>
      </c>
      <c r="L262" s="402">
        <v>-0.61896826804339888</v>
      </c>
      <c r="M262" s="402">
        <v>-1.3318046925102058</v>
      </c>
      <c r="N262" s="402">
        <v>-1.8311607684070883</v>
      </c>
      <c r="O262" s="402">
        <v>-2.053435230810714</v>
      </c>
      <c r="P262" s="402">
        <v>-2.0945068424036135</v>
      </c>
      <c r="Q262" s="402">
        <v>-1.9150847883236795</v>
      </c>
      <c r="R262" s="402">
        <v>-1.5500836034421608</v>
      </c>
      <c r="S262" s="402">
        <v>-0.98897560419605568</v>
      </c>
      <c r="T262" s="402">
        <v>-0.22053812735916445</v>
      </c>
      <c r="U262" s="402">
        <v>0.63676525032319553</v>
      </c>
      <c r="V262" s="402">
        <v>1.0829805134553097</v>
      </c>
      <c r="W262" s="402">
        <v>1.1353409781735813</v>
      </c>
      <c r="X262" s="402">
        <v>1.1350082512959585</v>
      </c>
      <c r="Y262" s="402">
        <v>1.0405625198901112</v>
      </c>
      <c r="Z262" s="402">
        <v>0.8700417412681255</v>
      </c>
      <c r="AA262" s="406">
        <v>0.71912801730168263</v>
      </c>
    </row>
    <row r="263" spans="2:27" x14ac:dyDescent="0.25">
      <c r="B263" s="19">
        <v>9</v>
      </c>
      <c r="C263" s="20">
        <v>2</v>
      </c>
      <c r="D263" s="405">
        <v>0.63866870750206628</v>
      </c>
      <c r="E263" s="402">
        <v>0.57771909681092204</v>
      </c>
      <c r="F263" s="402">
        <v>0.54418516519562421</v>
      </c>
      <c r="G263" s="402">
        <v>0.53054014514136738</v>
      </c>
      <c r="H263" s="402">
        <v>0.52941235027373468</v>
      </c>
      <c r="I263" s="402">
        <v>0.54274511423751581</v>
      </c>
      <c r="J263" s="402">
        <v>0.46210632808357982</v>
      </c>
      <c r="K263" s="402">
        <v>-2.6754297062415167E-2</v>
      </c>
      <c r="L263" s="402">
        <v>-0.67931085206289776</v>
      </c>
      <c r="M263" s="402">
        <v>-1.2374885280793877</v>
      </c>
      <c r="N263" s="402">
        <v>-1.6718177114520141</v>
      </c>
      <c r="O263" s="402">
        <v>-1.896406511503089</v>
      </c>
      <c r="P263" s="402">
        <v>-1.9048570020465005</v>
      </c>
      <c r="Q263" s="402">
        <v>-1.6852236888424013</v>
      </c>
      <c r="R263" s="402">
        <v>-1.2795800723086048</v>
      </c>
      <c r="S263" s="402">
        <v>-0.72166062709127354</v>
      </c>
      <c r="T263" s="402">
        <v>3.2426187713630039E-3</v>
      </c>
      <c r="U263" s="402">
        <v>0.75919666729242663</v>
      </c>
      <c r="V263" s="402">
        <v>1.1255075552444567</v>
      </c>
      <c r="W263" s="402">
        <v>1.1497391561146184</v>
      </c>
      <c r="X263" s="402">
        <v>1.135655599431407</v>
      </c>
      <c r="Y263" s="402">
        <v>1.0303268178389904</v>
      </c>
      <c r="Z263" s="402">
        <v>0.88006289076080579</v>
      </c>
      <c r="AA263" s="406">
        <v>0.72325027300765399</v>
      </c>
    </row>
    <row r="264" spans="2:27" x14ac:dyDescent="0.25">
      <c r="B264" s="19">
        <v>10</v>
      </c>
      <c r="C264" s="20">
        <v>1</v>
      </c>
      <c r="D264" s="405">
        <v>0.70729678290596076</v>
      </c>
      <c r="E264" s="402">
        <v>0.65618083416981687</v>
      </c>
      <c r="F264" s="402">
        <v>0.63131985521639022</v>
      </c>
      <c r="G264" s="402">
        <v>0.63408624646879519</v>
      </c>
      <c r="H264" s="402">
        <v>0.65610901067490857</v>
      </c>
      <c r="I264" s="402">
        <v>0.74951252975250715</v>
      </c>
      <c r="J264" s="402">
        <v>0.89763624395474562</v>
      </c>
      <c r="K264" s="402">
        <v>0.67480492314520735</v>
      </c>
      <c r="L264" s="402">
        <v>-4.1505246594805811E-2</v>
      </c>
      <c r="M264" s="402">
        <v>-0.73974315137184066</v>
      </c>
      <c r="N264" s="402">
        <v>-1.2154548920518007</v>
      </c>
      <c r="O264" s="402">
        <v>-1.4342164091365219</v>
      </c>
      <c r="P264" s="402">
        <v>-1.4628012238333068</v>
      </c>
      <c r="Q264" s="402">
        <v>-1.2421417505470065</v>
      </c>
      <c r="R264" s="402">
        <v>-0.95529905727060405</v>
      </c>
      <c r="S264" s="402">
        <v>-0.39722304662888031</v>
      </c>
      <c r="T264" s="402">
        <v>0.3816559913618025</v>
      </c>
      <c r="U264" s="402">
        <v>1.0183778827091436</v>
      </c>
      <c r="V264" s="402">
        <v>1.1950812455062481</v>
      </c>
      <c r="W264" s="402">
        <v>1.2530163646399828</v>
      </c>
      <c r="X264" s="402">
        <v>1.2060394455678045</v>
      </c>
      <c r="Y264" s="402">
        <v>1.1022310586736541</v>
      </c>
      <c r="Z264" s="402">
        <v>0.95747597213542524</v>
      </c>
      <c r="AA264" s="406">
        <v>0.80754435328104024</v>
      </c>
    </row>
    <row r="265" spans="2:27" x14ac:dyDescent="0.25">
      <c r="B265" s="19">
        <v>10</v>
      </c>
      <c r="C265" s="20">
        <v>2</v>
      </c>
      <c r="D265" s="405">
        <v>0.73004096505323457</v>
      </c>
      <c r="E265" s="402">
        <v>0.67562483848067534</v>
      </c>
      <c r="F265" s="402">
        <v>0.65276830272991571</v>
      </c>
      <c r="G265" s="402">
        <v>0.64545678686315777</v>
      </c>
      <c r="H265" s="402">
        <v>0.6513306739569461</v>
      </c>
      <c r="I265" s="402">
        <v>0.69095760501522474</v>
      </c>
      <c r="J265" s="402">
        <v>0.75570783771067485</v>
      </c>
      <c r="K265" s="402">
        <v>0.48726710014674041</v>
      </c>
      <c r="L265" s="402">
        <v>-0.10489672014975171</v>
      </c>
      <c r="M265" s="402">
        <v>-0.65874305266143196</v>
      </c>
      <c r="N265" s="402">
        <v>-1.0478730229682167</v>
      </c>
      <c r="O265" s="402">
        <v>-1.2965391251129543</v>
      </c>
      <c r="P265" s="402">
        <v>-1.3790009160249437</v>
      </c>
      <c r="Q265" s="402">
        <v>-1.1286969154349045</v>
      </c>
      <c r="R265" s="402">
        <v>-0.83319058277228453</v>
      </c>
      <c r="S265" s="402">
        <v>-0.25676084407836219</v>
      </c>
      <c r="T265" s="402">
        <v>0.50987645728922448</v>
      </c>
      <c r="U265" s="402">
        <v>1.103137397392236</v>
      </c>
      <c r="V265" s="402">
        <v>1.2093412073112566</v>
      </c>
      <c r="W265" s="402">
        <v>1.2467168090362175</v>
      </c>
      <c r="X265" s="402">
        <v>1.1768948016363241</v>
      </c>
      <c r="Y265" s="402">
        <v>1.0859273611191747</v>
      </c>
      <c r="Z265" s="402">
        <v>0.93181916932219011</v>
      </c>
      <c r="AA265" s="406">
        <v>0.7854145708698641</v>
      </c>
    </row>
    <row r="266" spans="2:27" x14ac:dyDescent="0.25">
      <c r="B266" s="19">
        <v>11</v>
      </c>
      <c r="C266" s="20">
        <v>1</v>
      </c>
      <c r="D266" s="405">
        <v>0.87374835048595267</v>
      </c>
      <c r="E266" s="402">
        <v>0.82155022358131591</v>
      </c>
      <c r="F266" s="402">
        <v>0.8101493383402093</v>
      </c>
      <c r="G266" s="402">
        <v>0.80245976108154438</v>
      </c>
      <c r="H266" s="402">
        <v>0.83530919235403367</v>
      </c>
      <c r="I266" s="402">
        <v>0.94308804233149235</v>
      </c>
      <c r="J266" s="402">
        <v>1.0953882609806067</v>
      </c>
      <c r="K266" s="402">
        <v>1.1487051413627292</v>
      </c>
      <c r="L266" s="402">
        <v>0.53717901044427296</v>
      </c>
      <c r="M266" s="402">
        <v>-8.8978352628008794E-2</v>
      </c>
      <c r="N266" s="402">
        <v>-0.45845758906491318</v>
      </c>
      <c r="O266" s="402">
        <v>-0.608852846997052</v>
      </c>
      <c r="P266" s="402">
        <v>-0.58656058245960896</v>
      </c>
      <c r="Q266" s="402">
        <v>-0.41295726981243397</v>
      </c>
      <c r="R266" s="402">
        <v>-0.16923428622999426</v>
      </c>
      <c r="S266" s="402">
        <v>0.27032599831378712</v>
      </c>
      <c r="T266" s="402">
        <v>0.99468967427895238</v>
      </c>
      <c r="U266" s="402">
        <v>1.3979095962543091</v>
      </c>
      <c r="V266" s="402">
        <v>1.4659934412901168</v>
      </c>
      <c r="W266" s="402">
        <v>1.4299973683946463</v>
      </c>
      <c r="X266" s="402">
        <v>1.3787149302159354</v>
      </c>
      <c r="Y266" s="402">
        <v>1.2692500971630178</v>
      </c>
      <c r="Z266" s="402">
        <v>1.1105571095797417</v>
      </c>
      <c r="AA266" s="406">
        <v>0.9689506712277679</v>
      </c>
    </row>
    <row r="267" spans="2:27" x14ac:dyDescent="0.25">
      <c r="B267" s="19">
        <v>11</v>
      </c>
      <c r="C267" s="20">
        <v>2</v>
      </c>
      <c r="D267" s="405">
        <v>0.92525086968951087</v>
      </c>
      <c r="E267" s="402">
        <v>0.86621145704995073</v>
      </c>
      <c r="F267" s="402">
        <v>0.83613410419534717</v>
      </c>
      <c r="G267" s="402">
        <v>0.83157699125748652</v>
      </c>
      <c r="H267" s="402">
        <v>0.84125890068453402</v>
      </c>
      <c r="I267" s="402">
        <v>0.87854652368580588</v>
      </c>
      <c r="J267" s="402">
        <v>0.96670685401941736</v>
      </c>
      <c r="K267" s="402">
        <v>0.98195566940872703</v>
      </c>
      <c r="L267" s="402">
        <v>0.50147707732598212</v>
      </c>
      <c r="M267" s="402">
        <v>-1.2045806567301032E-2</v>
      </c>
      <c r="N267" s="402">
        <v>-0.34229092250710558</v>
      </c>
      <c r="O267" s="402">
        <v>-0.53100503598784354</v>
      </c>
      <c r="P267" s="402">
        <v>-0.47218342012890546</v>
      </c>
      <c r="Q267" s="402">
        <v>-0.2817921666349481</v>
      </c>
      <c r="R267" s="402">
        <v>-1.5703891104033918E-2</v>
      </c>
      <c r="S267" s="402">
        <v>0.47167895639996682</v>
      </c>
      <c r="T267" s="402">
        <v>1.156492422705554</v>
      </c>
      <c r="U267" s="402">
        <v>1.5160965694037691</v>
      </c>
      <c r="V267" s="402">
        <v>1.5498368518960433</v>
      </c>
      <c r="W267" s="402">
        <v>1.5059261284728489</v>
      </c>
      <c r="X267" s="402">
        <v>1.4146892183433573</v>
      </c>
      <c r="Y267" s="402">
        <v>1.3039467567749927</v>
      </c>
      <c r="Z267" s="402">
        <v>1.1614726558361703</v>
      </c>
      <c r="AA267" s="406">
        <v>1.0137454487329436</v>
      </c>
    </row>
    <row r="268" spans="2:27" x14ac:dyDescent="0.25">
      <c r="B268" s="19">
        <v>12</v>
      </c>
      <c r="C268" s="20">
        <v>1</v>
      </c>
      <c r="D268" s="405">
        <v>1.0888713898384914</v>
      </c>
      <c r="E268" s="402">
        <v>1.0220554954918049</v>
      </c>
      <c r="F268" s="402">
        <v>1.0010578529165317</v>
      </c>
      <c r="G268" s="402">
        <v>0.99712172845283464</v>
      </c>
      <c r="H268" s="402">
        <v>1.0248381312972816</v>
      </c>
      <c r="I268" s="402">
        <v>1.1207766942489301</v>
      </c>
      <c r="J268" s="402">
        <v>1.2681913249292991</v>
      </c>
      <c r="K268" s="402">
        <v>1.4145870667772713</v>
      </c>
      <c r="L268" s="402">
        <v>1.0187609232439172</v>
      </c>
      <c r="M268" s="402">
        <v>0.35493337129128177</v>
      </c>
      <c r="N268" s="402">
        <v>-3.2018414532609007E-2</v>
      </c>
      <c r="O268" s="402">
        <v>-0.15629517222731337</v>
      </c>
      <c r="P268" s="402">
        <v>-0.16751376282271813</v>
      </c>
      <c r="Q268" s="402">
        <v>-7.601183751485574E-2</v>
      </c>
      <c r="R268" s="402">
        <v>0.10986972065644607</v>
      </c>
      <c r="S268" s="402">
        <v>0.46083551045279958</v>
      </c>
      <c r="T268" s="402">
        <v>1.2778758485107553</v>
      </c>
      <c r="U268" s="402">
        <v>1.6450059614392034</v>
      </c>
      <c r="V268" s="402">
        <v>1.7117670995319643</v>
      </c>
      <c r="W268" s="402">
        <v>1.6875544157775717</v>
      </c>
      <c r="X268" s="402">
        <v>1.622573054165406</v>
      </c>
      <c r="Y268" s="402">
        <v>1.527245414308978</v>
      </c>
      <c r="Z268" s="402">
        <v>1.3620150507103295</v>
      </c>
      <c r="AA268" s="406">
        <v>1.1818894471488532</v>
      </c>
    </row>
    <row r="269" spans="2:27" x14ac:dyDescent="0.25">
      <c r="B269" s="21">
        <v>12</v>
      </c>
      <c r="C269" s="22">
        <v>2</v>
      </c>
      <c r="D269" s="407">
        <v>1.1066357570502485</v>
      </c>
      <c r="E269" s="408">
        <v>1.0363536831256706</v>
      </c>
      <c r="F269" s="408">
        <v>1.0137292816182326</v>
      </c>
      <c r="G269" s="408">
        <v>1.0038111438644755</v>
      </c>
      <c r="H269" s="408">
        <v>1.0082709551479914</v>
      </c>
      <c r="I269" s="408">
        <v>1.0554603279989052</v>
      </c>
      <c r="J269" s="408">
        <v>1.1470407041080313</v>
      </c>
      <c r="K269" s="408">
        <v>1.2537283301922042</v>
      </c>
      <c r="L269" s="408">
        <v>1.0237628375652821</v>
      </c>
      <c r="M269" s="408">
        <v>0.4994428390162502</v>
      </c>
      <c r="N269" s="408">
        <v>0.19602222360708166</v>
      </c>
      <c r="O269" s="408">
        <v>0.11561005115032308</v>
      </c>
      <c r="P269" s="408">
        <v>7.1789890025557357E-2</v>
      </c>
      <c r="Q269" s="408">
        <v>0.11450363528739915</v>
      </c>
      <c r="R269" s="408">
        <v>0.28190297569981726</v>
      </c>
      <c r="S269" s="408">
        <v>0.64428668693151647</v>
      </c>
      <c r="T269" s="408">
        <v>1.4502932931849177</v>
      </c>
      <c r="U269" s="408">
        <v>1.7667944146093055</v>
      </c>
      <c r="V269" s="408">
        <v>1.7298608823893156</v>
      </c>
      <c r="W269" s="408">
        <v>1.6929445542614536</v>
      </c>
      <c r="X269" s="408">
        <v>1.6214456339666428</v>
      </c>
      <c r="Y269" s="408">
        <v>1.5093187867078728</v>
      </c>
      <c r="Z269" s="408">
        <v>1.3659752552348838</v>
      </c>
      <c r="AA269" s="409">
        <v>1.1997851415261458</v>
      </c>
    </row>
    <row r="271" spans="2:27" x14ac:dyDescent="0.25">
      <c r="B271" t="s">
        <v>792</v>
      </c>
    </row>
    <row r="272" spans="2:27" ht="60" x14ac:dyDescent="0.25">
      <c r="B272" s="40" t="s">
        <v>64</v>
      </c>
      <c r="C272" s="58" t="s">
        <v>65</v>
      </c>
      <c r="D272" s="34">
        <v>0</v>
      </c>
      <c r="E272" s="34">
        <v>1</v>
      </c>
      <c r="F272" s="34">
        <v>2</v>
      </c>
      <c r="G272" s="34">
        <v>3</v>
      </c>
      <c r="H272" s="34">
        <v>4</v>
      </c>
      <c r="I272" s="34">
        <v>5</v>
      </c>
      <c r="J272" s="34">
        <v>6</v>
      </c>
      <c r="K272" s="34">
        <v>7</v>
      </c>
      <c r="L272" s="34">
        <v>8</v>
      </c>
      <c r="M272" s="34">
        <v>9</v>
      </c>
      <c r="N272" s="34">
        <v>10</v>
      </c>
      <c r="O272" s="34">
        <v>11</v>
      </c>
      <c r="P272" s="34">
        <v>12</v>
      </c>
      <c r="Q272" s="34">
        <v>13</v>
      </c>
      <c r="R272" s="34">
        <v>14</v>
      </c>
      <c r="S272" s="34">
        <v>15</v>
      </c>
      <c r="T272" s="34">
        <v>16</v>
      </c>
      <c r="U272" s="34">
        <v>17</v>
      </c>
      <c r="V272" s="34">
        <v>18</v>
      </c>
      <c r="W272" s="34">
        <v>19</v>
      </c>
      <c r="X272" s="34">
        <v>20</v>
      </c>
      <c r="Y272" s="34">
        <v>21</v>
      </c>
      <c r="Z272" s="34">
        <v>22</v>
      </c>
      <c r="AA272" s="34">
        <v>23</v>
      </c>
    </row>
    <row r="273" spans="2:27" x14ac:dyDescent="0.25">
      <c r="B273" s="19">
        <v>1</v>
      </c>
      <c r="C273" s="20">
        <v>1</v>
      </c>
      <c r="D273" s="401">
        <v>0.65821297514303179</v>
      </c>
      <c r="E273" s="403">
        <v>0.65363410031667402</v>
      </c>
      <c r="F273" s="403">
        <v>0.66117821571786894</v>
      </c>
      <c r="G273" s="403">
        <v>0.66448641694546629</v>
      </c>
      <c r="H273" s="403">
        <v>0.67132131476824597</v>
      </c>
      <c r="I273" s="403">
        <v>0.68264481319494663</v>
      </c>
      <c r="J273" s="403">
        <v>0.72252479533051961</v>
      </c>
      <c r="K273" s="403">
        <v>0.80233753960586485</v>
      </c>
      <c r="L273" s="403">
        <v>0.55559397076102157</v>
      </c>
      <c r="M273" s="403">
        <v>1.8454599689372353E-2</v>
      </c>
      <c r="N273" s="403">
        <v>-0.29404409111813878</v>
      </c>
      <c r="O273" s="403">
        <v>-0.38519721746457725</v>
      </c>
      <c r="P273" s="403">
        <v>-0.47000027156894908</v>
      </c>
      <c r="Q273" s="403">
        <v>-0.38644765043837692</v>
      </c>
      <c r="R273" s="403">
        <v>-0.22021410917581941</v>
      </c>
      <c r="S273" s="403">
        <v>8.5511471618934243E-3</v>
      </c>
      <c r="T273" s="403">
        <v>0.63692443338330063</v>
      </c>
      <c r="U273" s="403">
        <v>0.92392268628061558</v>
      </c>
      <c r="V273" s="403">
        <v>0.82081205337314223</v>
      </c>
      <c r="W273" s="403">
        <v>0.77979815567659838</v>
      </c>
      <c r="X273" s="403">
        <v>0.74787274945062221</v>
      </c>
      <c r="Y273" s="403">
        <v>0.71751390651645031</v>
      </c>
      <c r="Z273" s="403">
        <v>0.68630816220406388</v>
      </c>
      <c r="AA273" s="404">
        <v>0.66652274853949067</v>
      </c>
    </row>
    <row r="274" spans="2:27" x14ac:dyDescent="0.25">
      <c r="B274" s="19">
        <v>1</v>
      </c>
      <c r="C274" s="20">
        <v>2</v>
      </c>
      <c r="D274" s="405">
        <v>0.68474388811943931</v>
      </c>
      <c r="E274" s="402">
        <v>0.67272770984128982</v>
      </c>
      <c r="F274" s="402">
        <v>0.6834732055461038</v>
      </c>
      <c r="G274" s="402">
        <v>0.67895782860493381</v>
      </c>
      <c r="H274" s="402">
        <v>0.67997569599730068</v>
      </c>
      <c r="I274" s="402">
        <v>0.68257849556707795</v>
      </c>
      <c r="J274" s="402">
        <v>0.69538181662977949</v>
      </c>
      <c r="K274" s="402">
        <v>0.7131846691374808</v>
      </c>
      <c r="L274" s="402">
        <v>0.37603885711453577</v>
      </c>
      <c r="M274" s="402">
        <v>-0.16167008180636089</v>
      </c>
      <c r="N274" s="402">
        <v>-0.48522262069625444</v>
      </c>
      <c r="O274" s="402">
        <v>-0.58363524986637383</v>
      </c>
      <c r="P274" s="402">
        <v>-0.66745154065461476</v>
      </c>
      <c r="Q274" s="402">
        <v>-0.64029881790850929</v>
      </c>
      <c r="R274" s="402">
        <v>-0.43791647291085345</v>
      </c>
      <c r="S274" s="402">
        <v>-0.23187270043898922</v>
      </c>
      <c r="T274" s="402">
        <v>0.38754842589941041</v>
      </c>
      <c r="U274" s="402">
        <v>0.78573724691033331</v>
      </c>
      <c r="V274" s="402">
        <v>0.7617262398202238</v>
      </c>
      <c r="W274" s="402">
        <v>0.74319892395748455</v>
      </c>
      <c r="X274" s="402">
        <v>0.73913244356180896</v>
      </c>
      <c r="Y274" s="402">
        <v>0.7294073364148097</v>
      </c>
      <c r="Z274" s="402">
        <v>0.70445685037876071</v>
      </c>
      <c r="AA274" s="406">
        <v>0.68171678855502582</v>
      </c>
    </row>
    <row r="275" spans="2:27" x14ac:dyDescent="0.25">
      <c r="B275" s="19">
        <v>2</v>
      </c>
      <c r="C275" s="20">
        <v>1</v>
      </c>
      <c r="D275" s="405">
        <v>0.66968429664834983</v>
      </c>
      <c r="E275" s="402">
        <v>0.66704008047508034</v>
      </c>
      <c r="F275" s="402">
        <v>0.66657614109193886</v>
      </c>
      <c r="G275" s="402">
        <v>0.67561180484813099</v>
      </c>
      <c r="H275" s="402">
        <v>0.68351732158429712</v>
      </c>
      <c r="I275" s="402">
        <v>0.70059987507219212</v>
      </c>
      <c r="J275" s="402">
        <v>0.73123629056756767</v>
      </c>
      <c r="K275" s="402">
        <v>0.70646726434388107</v>
      </c>
      <c r="L275" s="402">
        <v>0.20315046478447496</v>
      </c>
      <c r="M275" s="402">
        <v>-0.35488971165022909</v>
      </c>
      <c r="N275" s="402">
        <v>-0.7684439677565853</v>
      </c>
      <c r="O275" s="402">
        <v>-0.98512270544985503</v>
      </c>
      <c r="P275" s="402">
        <v>-1.0928238064806961</v>
      </c>
      <c r="Q275" s="402">
        <v>-0.88462645285104013</v>
      </c>
      <c r="R275" s="402">
        <v>-0.64636976481979769</v>
      </c>
      <c r="S275" s="402">
        <v>-0.35711262838913638</v>
      </c>
      <c r="T275" s="402">
        <v>8.4657207212404995E-2</v>
      </c>
      <c r="U275" s="402">
        <v>0.73106522548985553</v>
      </c>
      <c r="V275" s="402">
        <v>0.82160416115021906</v>
      </c>
      <c r="W275" s="402">
        <v>0.7964969593193636</v>
      </c>
      <c r="X275" s="402">
        <v>0.76261172112865105</v>
      </c>
      <c r="Y275" s="402">
        <v>0.73153565780122143</v>
      </c>
      <c r="Z275" s="402">
        <v>0.71113570932883308</v>
      </c>
      <c r="AA275" s="406">
        <v>0.68690821304811556</v>
      </c>
    </row>
    <row r="276" spans="2:27" x14ac:dyDescent="0.25">
      <c r="B276" s="19">
        <v>2</v>
      </c>
      <c r="C276" s="20">
        <v>2</v>
      </c>
      <c r="D276" s="405">
        <v>0.68306545164895083</v>
      </c>
      <c r="E276" s="402">
        <v>0.67072418351468921</v>
      </c>
      <c r="F276" s="402">
        <v>0.671590163978114</v>
      </c>
      <c r="G276" s="402">
        <v>0.67689135762396757</v>
      </c>
      <c r="H276" s="402">
        <v>0.67817161891738287</v>
      </c>
      <c r="I276" s="402">
        <v>0.68606228773565336</v>
      </c>
      <c r="J276" s="402">
        <v>0.69836716223916906</v>
      </c>
      <c r="K276" s="402">
        <v>0.62126287758436327</v>
      </c>
      <c r="L276" s="402">
        <v>5.9691709641059076E-2</v>
      </c>
      <c r="M276" s="402">
        <v>-0.55366456236815753</v>
      </c>
      <c r="N276" s="402">
        <v>-0.95828959201051656</v>
      </c>
      <c r="O276" s="402">
        <v>-1.164314029268215</v>
      </c>
      <c r="P276" s="402">
        <v>-1.2193985377812977</v>
      </c>
      <c r="Q276" s="402">
        <v>-1.085803869996445</v>
      </c>
      <c r="R276" s="402">
        <v>-0.8629874704135917</v>
      </c>
      <c r="S276" s="402">
        <v>-0.61325865978515548</v>
      </c>
      <c r="T276" s="402">
        <v>-0.16534672146039553</v>
      </c>
      <c r="U276" s="402">
        <v>0.5711889941950905</v>
      </c>
      <c r="V276" s="402">
        <v>0.75317443783294058</v>
      </c>
      <c r="W276" s="402">
        <v>0.74070076319535649</v>
      </c>
      <c r="X276" s="402">
        <v>0.7263286364913103</v>
      </c>
      <c r="Y276" s="402">
        <v>0.71695284270232695</v>
      </c>
      <c r="Z276" s="402">
        <v>0.69528698815530066</v>
      </c>
      <c r="AA276" s="406">
        <v>0.68331008348378852</v>
      </c>
    </row>
    <row r="277" spans="2:27" x14ac:dyDescent="0.25">
      <c r="B277" s="19">
        <v>3</v>
      </c>
      <c r="C277" s="20">
        <v>1</v>
      </c>
      <c r="D277" s="405">
        <v>0.58465135475397423</v>
      </c>
      <c r="E277" s="402">
        <v>0.58514803886484834</v>
      </c>
      <c r="F277" s="402">
        <v>0.58578614856449629</v>
      </c>
      <c r="G277" s="402">
        <v>0.59024718755578565</v>
      </c>
      <c r="H277" s="402">
        <v>0.5992770775235301</v>
      </c>
      <c r="I277" s="402">
        <v>0.61356791255551979</v>
      </c>
      <c r="J277" s="402">
        <v>0.62326015309754978</v>
      </c>
      <c r="K277" s="402">
        <v>0.28180745706861243</v>
      </c>
      <c r="L277" s="402">
        <v>-0.2904185212720003</v>
      </c>
      <c r="M277" s="402">
        <v>-0.90537617417668759</v>
      </c>
      <c r="N277" s="402">
        <v>-1.3316314333031356</v>
      </c>
      <c r="O277" s="402">
        <v>-1.5266843465100801</v>
      </c>
      <c r="P277" s="402">
        <v>-1.6183975747912358</v>
      </c>
      <c r="Q277" s="402">
        <v>-1.418960753954766</v>
      </c>
      <c r="R277" s="402">
        <v>-1.1637686893533146</v>
      </c>
      <c r="S277" s="402">
        <v>-0.77261086925272637</v>
      </c>
      <c r="T277" s="402">
        <v>-0.28771987627208029</v>
      </c>
      <c r="U277" s="402">
        <v>0.239925028210632</v>
      </c>
      <c r="V277" s="402">
        <v>0.65930226217905985</v>
      </c>
      <c r="W277" s="402">
        <v>0.67619213959100388</v>
      </c>
      <c r="X277" s="402">
        <v>0.67375806904114266</v>
      </c>
      <c r="Y277" s="402">
        <v>0.64523269904951541</v>
      </c>
      <c r="Z277" s="402">
        <v>0.61956339988764153</v>
      </c>
      <c r="AA277" s="406">
        <v>0.60060219464526288</v>
      </c>
    </row>
    <row r="278" spans="2:27" x14ac:dyDescent="0.25">
      <c r="B278" s="19">
        <v>3</v>
      </c>
      <c r="C278" s="20">
        <v>2</v>
      </c>
      <c r="D278" s="405">
        <v>0.57748485691333096</v>
      </c>
      <c r="E278" s="402">
        <v>0.57629708362512688</v>
      </c>
      <c r="F278" s="402">
        <v>0.55024594795705473</v>
      </c>
      <c r="G278" s="402">
        <v>0.57448665324625026</v>
      </c>
      <c r="H278" s="402">
        <v>0.58249949326172745</v>
      </c>
      <c r="I278" s="402">
        <v>0.59096725248493553</v>
      </c>
      <c r="J278" s="402">
        <v>0.57605494467492646</v>
      </c>
      <c r="K278" s="402">
        <v>0.15899923322540638</v>
      </c>
      <c r="L278" s="402">
        <v>-0.51228689832462493</v>
      </c>
      <c r="M278" s="402">
        <v>-1.1616417227922904</v>
      </c>
      <c r="N278" s="402">
        <v>-1.6082482203229684</v>
      </c>
      <c r="O278" s="402">
        <v>-1.8415567778973383</v>
      </c>
      <c r="P278" s="402">
        <v>-1.8425133743095072</v>
      </c>
      <c r="Q278" s="402">
        <v>-1.6187819308306497</v>
      </c>
      <c r="R278" s="402">
        <v>-1.2818983082885382</v>
      </c>
      <c r="S278" s="402">
        <v>-0.87770972979880446</v>
      </c>
      <c r="T278" s="402">
        <v>-0.43970817531343487</v>
      </c>
      <c r="U278" s="402">
        <v>0.10697259901875855</v>
      </c>
      <c r="V278" s="402">
        <v>0.56937076455836766</v>
      </c>
      <c r="W278" s="402">
        <v>0.61511033517202418</v>
      </c>
      <c r="X278" s="402">
        <v>0.63691125588016506</v>
      </c>
      <c r="Y278" s="402">
        <v>0.63586106076790738</v>
      </c>
      <c r="Z278" s="402">
        <v>0.60036618662345709</v>
      </c>
      <c r="AA278" s="406">
        <v>0.58624279244503674</v>
      </c>
    </row>
    <row r="279" spans="2:27" x14ac:dyDescent="0.25">
      <c r="B279" s="19">
        <v>4</v>
      </c>
      <c r="C279" s="20">
        <v>1</v>
      </c>
      <c r="D279" s="405">
        <v>0.51589411453897094</v>
      </c>
      <c r="E279" s="402">
        <v>0.50803926779010922</v>
      </c>
      <c r="F279" s="402">
        <v>0.50637269744862601</v>
      </c>
      <c r="G279" s="402">
        <v>0.51254211398538663</v>
      </c>
      <c r="H279" s="402">
        <v>0.51781017553782505</v>
      </c>
      <c r="I279" s="402">
        <v>0.51226743759499005</v>
      </c>
      <c r="J279" s="402">
        <v>0.30502497878444501</v>
      </c>
      <c r="K279" s="402">
        <v>-0.2465417679285179</v>
      </c>
      <c r="L279" s="402">
        <v>-0.86965285846188811</v>
      </c>
      <c r="M279" s="402">
        <v>-1.4503176526423829</v>
      </c>
      <c r="N279" s="402">
        <v>-1.8144020816211304</v>
      </c>
      <c r="O279" s="402">
        <v>-1.9375966804929794</v>
      </c>
      <c r="P279" s="402">
        <v>-2.0163438920684515</v>
      </c>
      <c r="Q279" s="402">
        <v>-1.8134106529504044</v>
      </c>
      <c r="R279" s="402">
        <v>-1.5081047885386103</v>
      </c>
      <c r="S279" s="402">
        <v>-1.0433778272514602</v>
      </c>
      <c r="T279" s="402">
        <v>-0.55310549330086034</v>
      </c>
      <c r="U279" s="402">
        <v>-7.9556431803825545E-3</v>
      </c>
      <c r="V279" s="402">
        <v>0.4178808008224113</v>
      </c>
      <c r="W279" s="402">
        <v>0.56579514067791548</v>
      </c>
      <c r="X279" s="402">
        <v>0.5950563694563662</v>
      </c>
      <c r="Y279" s="402">
        <v>0.59071420089280635</v>
      </c>
      <c r="Z279" s="402">
        <v>0.55648638305682097</v>
      </c>
      <c r="AA279" s="406">
        <v>0.53606748271391813</v>
      </c>
    </row>
    <row r="280" spans="2:27" x14ac:dyDescent="0.25">
      <c r="B280" s="19">
        <v>4</v>
      </c>
      <c r="C280" s="20">
        <v>2</v>
      </c>
      <c r="D280" s="405">
        <v>0.50829064060786</v>
      </c>
      <c r="E280" s="402">
        <v>0.50460636764647682</v>
      </c>
      <c r="F280" s="402">
        <v>0.48277420934044341</v>
      </c>
      <c r="G280" s="402">
        <v>0.49078155501607706</v>
      </c>
      <c r="H280" s="402">
        <v>0.50225826084247827</v>
      </c>
      <c r="I280" s="402">
        <v>0.48607322931586577</v>
      </c>
      <c r="J280" s="402">
        <v>0.2654234531559963</v>
      </c>
      <c r="K280" s="402">
        <v>-0.2940490685624374</v>
      </c>
      <c r="L280" s="402">
        <v>-0.9596164309578028</v>
      </c>
      <c r="M280" s="402">
        <v>-1.5494656443381252</v>
      </c>
      <c r="N280" s="402">
        <v>-1.9277199441413266</v>
      </c>
      <c r="O280" s="402">
        <v>-2.0743567622709733</v>
      </c>
      <c r="P280" s="402">
        <v>-2.1367026496209416</v>
      </c>
      <c r="Q280" s="402">
        <v>-2.0311260860554219</v>
      </c>
      <c r="R280" s="402">
        <v>-1.7075422146656893</v>
      </c>
      <c r="S280" s="402">
        <v>-1.2328038621452042</v>
      </c>
      <c r="T280" s="402">
        <v>-0.75227957188402061</v>
      </c>
      <c r="U280" s="402">
        <v>-0.18689465567209129</v>
      </c>
      <c r="V280" s="402">
        <v>0.30390973349826012</v>
      </c>
      <c r="W280" s="402">
        <v>0.51275784266988556</v>
      </c>
      <c r="X280" s="402">
        <v>0.55399166781719067</v>
      </c>
      <c r="Y280" s="402">
        <v>0.55931683952016242</v>
      </c>
      <c r="Z280" s="402">
        <v>0.532720022683279</v>
      </c>
      <c r="AA280" s="406">
        <v>0.51820848347642468</v>
      </c>
    </row>
    <row r="281" spans="2:27" x14ac:dyDescent="0.25">
      <c r="B281" s="19">
        <v>5</v>
      </c>
      <c r="C281" s="20">
        <v>1</v>
      </c>
      <c r="D281" s="405">
        <v>0.48462136809048867</v>
      </c>
      <c r="E281" s="402">
        <v>0.48095100861788176</v>
      </c>
      <c r="F281" s="402">
        <v>0.46937358861963507</v>
      </c>
      <c r="G281" s="402">
        <v>0.46842209267213475</v>
      </c>
      <c r="H281" s="402">
        <v>0.45463414847276162</v>
      </c>
      <c r="I281" s="402">
        <v>0.32583154048973811</v>
      </c>
      <c r="J281" s="402">
        <v>-1.0198869951599965E-2</v>
      </c>
      <c r="K281" s="402">
        <v>-0.5876153527117588</v>
      </c>
      <c r="L281" s="402">
        <v>-1.1610301372057164</v>
      </c>
      <c r="M281" s="402">
        <v>-1.638240498126657</v>
      </c>
      <c r="N281" s="402">
        <v>-1.9123062854924391</v>
      </c>
      <c r="O281" s="402">
        <v>-1.9765229422482373</v>
      </c>
      <c r="P281" s="402">
        <v>-1.9865182186946573</v>
      </c>
      <c r="Q281" s="402">
        <v>-1.8467245553299549</v>
      </c>
      <c r="R281" s="402">
        <v>-1.5245887166481356</v>
      </c>
      <c r="S281" s="402">
        <v>-1.0955990903077533</v>
      </c>
      <c r="T281" s="402">
        <v>-0.6319624918841672</v>
      </c>
      <c r="U281" s="402">
        <v>-0.15534361004479214</v>
      </c>
      <c r="V281" s="402">
        <v>0.20968766217409757</v>
      </c>
      <c r="W281" s="402">
        <v>0.46229422433536471</v>
      </c>
      <c r="X281" s="402">
        <v>0.52299805611283789</v>
      </c>
      <c r="Y281" s="402">
        <v>0.54311283753878126</v>
      </c>
      <c r="Z281" s="402">
        <v>0.52527595426934548</v>
      </c>
      <c r="AA281" s="406">
        <v>0.49956365212804371</v>
      </c>
    </row>
    <row r="282" spans="2:27" x14ac:dyDescent="0.25">
      <c r="B282" s="19">
        <v>5</v>
      </c>
      <c r="C282" s="20">
        <v>2</v>
      </c>
      <c r="D282" s="405">
        <v>0.48535569495149017</v>
      </c>
      <c r="E282" s="402">
        <v>0.48009289299796898</v>
      </c>
      <c r="F282" s="402">
        <v>0.46227220118550233</v>
      </c>
      <c r="G282" s="402">
        <v>0.45821464146294327</v>
      </c>
      <c r="H282" s="402">
        <v>0.4478567573047198</v>
      </c>
      <c r="I282" s="402">
        <v>0.30093461813682543</v>
      </c>
      <c r="J282" s="402">
        <v>-7.2211821786340835E-2</v>
      </c>
      <c r="K282" s="402">
        <v>-0.74348082238267621</v>
      </c>
      <c r="L282" s="402">
        <v>-1.4416941799238572</v>
      </c>
      <c r="M282" s="402">
        <v>-2.0167190753347777</v>
      </c>
      <c r="N282" s="402">
        <v>-2.3566346511395762</v>
      </c>
      <c r="O282" s="402">
        <v>-2.4893876917857352</v>
      </c>
      <c r="P282" s="402">
        <v>-2.429401001766299</v>
      </c>
      <c r="Q282" s="402">
        <v>-2.2025612722847518</v>
      </c>
      <c r="R282" s="402">
        <v>-1.9244746805759059</v>
      </c>
      <c r="S282" s="402">
        <v>-1.4715332666365983</v>
      </c>
      <c r="T282" s="402">
        <v>-0.9507378010038714</v>
      </c>
      <c r="U282" s="402">
        <v>-0.34385610983885906</v>
      </c>
      <c r="V282" s="402">
        <v>0.12220819962105484</v>
      </c>
      <c r="W282" s="402">
        <v>0.40020614750438299</v>
      </c>
      <c r="X282" s="402">
        <v>0.49043486795342078</v>
      </c>
      <c r="Y282" s="402">
        <v>0.52471933301460738</v>
      </c>
      <c r="Z282" s="402">
        <v>0.5122797808904298</v>
      </c>
      <c r="AA282" s="406">
        <v>0.49003500141136669</v>
      </c>
    </row>
    <row r="283" spans="2:27" x14ac:dyDescent="0.25">
      <c r="B283" s="19">
        <v>6</v>
      </c>
      <c r="C283" s="20">
        <v>1</v>
      </c>
      <c r="D283" s="405">
        <v>0.51615296535376665</v>
      </c>
      <c r="E283" s="402">
        <v>0.49513299470948086</v>
      </c>
      <c r="F283" s="402">
        <v>0.47443370439359267</v>
      </c>
      <c r="G283" s="402">
        <v>0.4696881642069794</v>
      </c>
      <c r="H283" s="402">
        <v>0.43768761987745558</v>
      </c>
      <c r="I283" s="402">
        <v>0.22138297217174846</v>
      </c>
      <c r="J283" s="402">
        <v>-0.1045871402905329</v>
      </c>
      <c r="K283" s="402">
        <v>-0.64804341332939708</v>
      </c>
      <c r="L283" s="402">
        <v>-1.2123653373582721</v>
      </c>
      <c r="M283" s="402">
        <v>-1.6750616678861947</v>
      </c>
      <c r="N283" s="402">
        <v>-1.9439631437805898</v>
      </c>
      <c r="O283" s="402">
        <v>-2.1019049193945412</v>
      </c>
      <c r="P283" s="402">
        <v>-2.0717886029540824</v>
      </c>
      <c r="Q283" s="402">
        <v>-1.90937345468424</v>
      </c>
      <c r="R283" s="402">
        <v>-1.5360166996038656</v>
      </c>
      <c r="S283" s="402">
        <v>-1.0770866247413751</v>
      </c>
      <c r="T283" s="402">
        <v>-0.62958302977231473</v>
      </c>
      <c r="U283" s="402">
        <v>-0.15106583468204815</v>
      </c>
      <c r="V283" s="402">
        <v>0.23701760826550539</v>
      </c>
      <c r="W283" s="402">
        <v>0.47944481938224487</v>
      </c>
      <c r="X283" s="402">
        <v>0.59263618901049475</v>
      </c>
      <c r="Y283" s="402">
        <v>0.59630926597778566</v>
      </c>
      <c r="Z283" s="402">
        <v>0.58496291322559968</v>
      </c>
      <c r="AA283" s="406">
        <v>0.54472203015403509</v>
      </c>
    </row>
    <row r="284" spans="2:27" x14ac:dyDescent="0.25">
      <c r="B284" s="19">
        <v>6</v>
      </c>
      <c r="C284" s="20">
        <v>2</v>
      </c>
      <c r="D284" s="405">
        <v>0.5042600681171916</v>
      </c>
      <c r="E284" s="402">
        <v>0.48615418966316376</v>
      </c>
      <c r="F284" s="402">
        <v>0.46015925464579355</v>
      </c>
      <c r="G284" s="402">
        <v>0.4594508603121199</v>
      </c>
      <c r="H284" s="402">
        <v>0.42261157376073755</v>
      </c>
      <c r="I284" s="402">
        <v>0.21815641384567766</v>
      </c>
      <c r="J284" s="402">
        <v>-0.12021537495375978</v>
      </c>
      <c r="K284" s="402">
        <v>-0.70235967813537603</v>
      </c>
      <c r="L284" s="402">
        <v>-1.3021816056814131</v>
      </c>
      <c r="M284" s="402">
        <v>-1.7634030628931434</v>
      </c>
      <c r="N284" s="402">
        <v>-2.086701146161499</v>
      </c>
      <c r="O284" s="402">
        <v>-2.2522136977794727</v>
      </c>
      <c r="P284" s="402">
        <v>-2.2371858390180521</v>
      </c>
      <c r="Q284" s="402">
        <v>-2.0232345923870505</v>
      </c>
      <c r="R284" s="402">
        <v>-1.697907970348473</v>
      </c>
      <c r="S284" s="402">
        <v>-1.3205998806833801</v>
      </c>
      <c r="T284" s="402">
        <v>-0.86261993672104154</v>
      </c>
      <c r="U284" s="402">
        <v>-0.309792466375575</v>
      </c>
      <c r="V284" s="402">
        <v>0.15308616663152452</v>
      </c>
      <c r="W284" s="402">
        <v>0.41755078613157209</v>
      </c>
      <c r="X284" s="402">
        <v>0.54320746809435239</v>
      </c>
      <c r="Y284" s="402">
        <v>0.56773958985915163</v>
      </c>
      <c r="Z284" s="402">
        <v>0.55870415238042215</v>
      </c>
      <c r="AA284" s="406">
        <v>0.52268684202816473</v>
      </c>
    </row>
    <row r="285" spans="2:27" x14ac:dyDescent="0.25">
      <c r="B285" s="19">
        <v>7</v>
      </c>
      <c r="C285" s="20">
        <v>1</v>
      </c>
      <c r="D285" s="405">
        <v>0.58372560006371343</v>
      </c>
      <c r="E285" s="402">
        <v>0.55849522218475978</v>
      </c>
      <c r="F285" s="402">
        <v>0.52571811238429589</v>
      </c>
      <c r="G285" s="402">
        <v>0.51057623155699161</v>
      </c>
      <c r="H285" s="402">
        <v>0.49413358393902163</v>
      </c>
      <c r="I285" s="402">
        <v>0.32213640166213919</v>
      </c>
      <c r="J285" s="402">
        <v>5.4380079319208408E-3</v>
      </c>
      <c r="K285" s="402">
        <v>-0.56629884509858308</v>
      </c>
      <c r="L285" s="402">
        <v>-1.1651128173714664</v>
      </c>
      <c r="M285" s="402">
        <v>-1.6920095448321126</v>
      </c>
      <c r="N285" s="402">
        <v>-2.0185705557997009</v>
      </c>
      <c r="O285" s="402">
        <v>-2.1671631701025711</v>
      </c>
      <c r="P285" s="402">
        <v>-2.1215082190885108</v>
      </c>
      <c r="Q285" s="402">
        <v>-1.8939813837563371</v>
      </c>
      <c r="R285" s="402">
        <v>-1.4906412443536647</v>
      </c>
      <c r="S285" s="402">
        <v>-1.0236053993105925</v>
      </c>
      <c r="T285" s="402">
        <v>-0.51676814282483075</v>
      </c>
      <c r="U285" s="402">
        <v>-2.3268248432388727E-3</v>
      </c>
      <c r="V285" s="402">
        <v>0.39936260802280343</v>
      </c>
      <c r="W285" s="402">
        <v>0.65379898997593711</v>
      </c>
      <c r="X285" s="402">
        <v>0.72778616118962147</v>
      </c>
      <c r="Y285" s="402">
        <v>0.71416802941558966</v>
      </c>
      <c r="Z285" s="402">
        <v>0.69538492738818192</v>
      </c>
      <c r="AA285" s="406">
        <v>0.6378864411565236</v>
      </c>
    </row>
    <row r="286" spans="2:27" x14ac:dyDescent="0.25">
      <c r="B286" s="19">
        <v>7</v>
      </c>
      <c r="C286" s="20">
        <v>2</v>
      </c>
      <c r="D286" s="405">
        <v>0.60499980601463343</v>
      </c>
      <c r="E286" s="402">
        <v>0.57683935133919861</v>
      </c>
      <c r="F286" s="402">
        <v>0.54078497498430911</v>
      </c>
      <c r="G286" s="402">
        <v>0.51771872363326399</v>
      </c>
      <c r="H286" s="402">
        <v>0.49916158212357559</v>
      </c>
      <c r="I286" s="402">
        <v>0.31488353825373588</v>
      </c>
      <c r="J286" s="402">
        <v>-3.6055430197939831E-2</v>
      </c>
      <c r="K286" s="402">
        <v>-0.69859954086270459</v>
      </c>
      <c r="L286" s="402">
        <v>-1.4197143547642985</v>
      </c>
      <c r="M286" s="402">
        <v>-2.0047104954607669</v>
      </c>
      <c r="N286" s="402">
        <v>-2.3904797776822315</v>
      </c>
      <c r="O286" s="402">
        <v>-2.5653674243268667</v>
      </c>
      <c r="P286" s="402">
        <v>-2.6035268797450994</v>
      </c>
      <c r="Q286" s="402">
        <v>-2.4252461913593217</v>
      </c>
      <c r="R286" s="402">
        <v>-2.0559685256243942</v>
      </c>
      <c r="S286" s="402">
        <v>-1.5224194691289528</v>
      </c>
      <c r="T286" s="402">
        <v>-0.90737571143415963</v>
      </c>
      <c r="U286" s="402">
        <v>-0.24105872729715938</v>
      </c>
      <c r="V286" s="402">
        <v>0.29298055886836466</v>
      </c>
      <c r="W286" s="402">
        <v>0.60348022203945817</v>
      </c>
      <c r="X286" s="402">
        <v>0.70109578164653386</v>
      </c>
      <c r="Y286" s="402">
        <v>0.69797027870768358</v>
      </c>
      <c r="Z286" s="402">
        <v>0.68170474729287955</v>
      </c>
      <c r="AA286" s="406">
        <v>0.62686099867598</v>
      </c>
    </row>
    <row r="287" spans="2:27" x14ac:dyDescent="0.25">
      <c r="B287" s="19">
        <v>8</v>
      </c>
      <c r="C287" s="20">
        <v>1</v>
      </c>
      <c r="D287" s="405">
        <v>0.53732895992233198</v>
      </c>
      <c r="E287" s="402">
        <v>0.50237837712240252</v>
      </c>
      <c r="F287" s="402">
        <v>0.48798334783743985</v>
      </c>
      <c r="G287" s="402">
        <v>0.47574645862707299</v>
      </c>
      <c r="H287" s="402">
        <v>0.46830759805129052</v>
      </c>
      <c r="I287" s="402">
        <v>0.44711224490001794</v>
      </c>
      <c r="J287" s="402">
        <v>0.16654864696889876</v>
      </c>
      <c r="K287" s="402">
        <v>-0.41246754778292594</v>
      </c>
      <c r="L287" s="402">
        <v>-1.0374066079413189</v>
      </c>
      <c r="M287" s="402">
        <v>-1.5993172453963247</v>
      </c>
      <c r="N287" s="402">
        <v>-1.9731652364920764</v>
      </c>
      <c r="O287" s="402">
        <v>-2.107313905995408</v>
      </c>
      <c r="P287" s="402">
        <v>-2.0896379055887806</v>
      </c>
      <c r="Q287" s="402">
        <v>-1.8821400516917968</v>
      </c>
      <c r="R287" s="402">
        <v>-1.4693145252771886</v>
      </c>
      <c r="S287" s="402">
        <v>-0.94646499406634099</v>
      </c>
      <c r="T287" s="402">
        <v>-0.38841447506303139</v>
      </c>
      <c r="U287" s="402">
        <v>0.13126050614516782</v>
      </c>
      <c r="V287" s="402">
        <v>0.51028797982343921</v>
      </c>
      <c r="W287" s="402">
        <v>0.66981575748575328</v>
      </c>
      <c r="X287" s="402">
        <v>0.66922922728638756</v>
      </c>
      <c r="Y287" s="402">
        <v>0.65276182476612121</v>
      </c>
      <c r="Z287" s="402">
        <v>0.61884496965512814</v>
      </c>
      <c r="AA287" s="406">
        <v>0.57236614158577048</v>
      </c>
    </row>
    <row r="288" spans="2:27" x14ac:dyDescent="0.25">
      <c r="B288" s="19">
        <v>8</v>
      </c>
      <c r="C288" s="20">
        <v>2</v>
      </c>
      <c r="D288" s="405">
        <v>0.53208163910170947</v>
      </c>
      <c r="E288" s="402">
        <v>0.50618523855811781</v>
      </c>
      <c r="F288" s="402">
        <v>0.48562261506593479</v>
      </c>
      <c r="G288" s="402">
        <v>0.46615499561770152</v>
      </c>
      <c r="H288" s="402">
        <v>0.45962179214004129</v>
      </c>
      <c r="I288" s="402">
        <v>0.4285580998018852</v>
      </c>
      <c r="J288" s="402">
        <v>0.11520015348065099</v>
      </c>
      <c r="K288" s="402">
        <v>-0.55257398326196205</v>
      </c>
      <c r="L288" s="402">
        <v>-1.2793942801991838</v>
      </c>
      <c r="M288" s="402">
        <v>-1.8929351919816293</v>
      </c>
      <c r="N288" s="402">
        <v>-2.3096340050189328</v>
      </c>
      <c r="O288" s="402">
        <v>-2.4584095901622796</v>
      </c>
      <c r="P288" s="402">
        <v>-2.4902902816743304</v>
      </c>
      <c r="Q288" s="402">
        <v>-2.3106428589917738</v>
      </c>
      <c r="R288" s="402">
        <v>-1.9660696395142714</v>
      </c>
      <c r="S288" s="402">
        <v>-1.4794674163972732</v>
      </c>
      <c r="T288" s="402">
        <v>-0.8949246258332122</v>
      </c>
      <c r="U288" s="402">
        <v>-0.21225576887924891</v>
      </c>
      <c r="V288" s="402">
        <v>0.36321535082667289</v>
      </c>
      <c r="W288" s="402">
        <v>0.60855889953673936</v>
      </c>
      <c r="X288" s="402">
        <v>0.62225092579303443</v>
      </c>
      <c r="Y288" s="402">
        <v>0.62246458886931466</v>
      </c>
      <c r="Z288" s="402">
        <v>0.59413470172227079</v>
      </c>
      <c r="AA288" s="406">
        <v>0.55617334271559493</v>
      </c>
    </row>
    <row r="289" spans="2:27" x14ac:dyDescent="0.25">
      <c r="B289" s="19">
        <v>9</v>
      </c>
      <c r="C289" s="20">
        <v>1</v>
      </c>
      <c r="D289" s="405">
        <v>0.49437112561549618</v>
      </c>
      <c r="E289" s="402">
        <v>0.46750369898626826</v>
      </c>
      <c r="F289" s="402">
        <v>0.46246170113658397</v>
      </c>
      <c r="G289" s="402">
        <v>0.45560396947811749</v>
      </c>
      <c r="H289" s="402">
        <v>0.45246394361539549</v>
      </c>
      <c r="I289" s="402">
        <v>0.46718085262966458</v>
      </c>
      <c r="J289" s="402">
        <v>0.38243942777861073</v>
      </c>
      <c r="K289" s="402">
        <v>-0.15861887912244699</v>
      </c>
      <c r="L289" s="402">
        <v>-0.76526522275314657</v>
      </c>
      <c r="M289" s="402">
        <v>-1.3580094011269943</v>
      </c>
      <c r="N289" s="402">
        <v>-1.744881382941819</v>
      </c>
      <c r="O289" s="402">
        <v>-1.9618232128800552</v>
      </c>
      <c r="P289" s="402">
        <v>-2.016806987747211</v>
      </c>
      <c r="Q289" s="402">
        <v>-1.807031955241778</v>
      </c>
      <c r="R289" s="402">
        <v>-1.4546795671774859</v>
      </c>
      <c r="S289" s="402">
        <v>-0.92679352085510447</v>
      </c>
      <c r="T289" s="402">
        <v>-0.27294474358776133</v>
      </c>
      <c r="U289" s="402">
        <v>0.33226697178269532</v>
      </c>
      <c r="V289" s="402">
        <v>0.58456665024867938</v>
      </c>
      <c r="W289" s="402">
        <v>0.59796095377953584</v>
      </c>
      <c r="X289" s="402">
        <v>0.6069636819354669</v>
      </c>
      <c r="Y289" s="402">
        <v>0.57511585569032408</v>
      </c>
      <c r="Z289" s="402">
        <v>0.54733930591333702</v>
      </c>
      <c r="AA289" s="406">
        <v>0.51541311741994034</v>
      </c>
    </row>
    <row r="290" spans="2:27" x14ac:dyDescent="0.25">
      <c r="B290" s="19">
        <v>9</v>
      </c>
      <c r="C290" s="20">
        <v>2</v>
      </c>
      <c r="D290" s="405">
        <v>0.48552992996178013</v>
      </c>
      <c r="E290" s="402">
        <v>0.46566981365413473</v>
      </c>
      <c r="F290" s="402">
        <v>0.45102636075729985</v>
      </c>
      <c r="G290" s="402">
        <v>0.44173162110852932</v>
      </c>
      <c r="H290" s="402">
        <v>0.4369653274543483</v>
      </c>
      <c r="I290" s="402">
        <v>0.44714658330716295</v>
      </c>
      <c r="J290" s="402">
        <v>0.3188327673939011</v>
      </c>
      <c r="K290" s="402">
        <v>-0.27533691017987677</v>
      </c>
      <c r="L290" s="402">
        <v>-1.0031351740476715</v>
      </c>
      <c r="M290" s="402">
        <v>-1.6147488261061338</v>
      </c>
      <c r="N290" s="402">
        <v>-1.987434240234454</v>
      </c>
      <c r="O290" s="402">
        <v>-2.1977429316884178</v>
      </c>
      <c r="P290" s="402">
        <v>-2.2100729729026156</v>
      </c>
      <c r="Q290" s="402">
        <v>-1.9924321407248264</v>
      </c>
      <c r="R290" s="402">
        <v>-1.63636567465135</v>
      </c>
      <c r="S290" s="402">
        <v>-1.1142054258274459</v>
      </c>
      <c r="T290" s="402">
        <v>-0.47132278419876827</v>
      </c>
      <c r="U290" s="402">
        <v>0.15819542861966918</v>
      </c>
      <c r="V290" s="402">
        <v>0.48299935323706633</v>
      </c>
      <c r="W290" s="402">
        <v>0.53863956347987862</v>
      </c>
      <c r="X290" s="402">
        <v>0.56994641639874788</v>
      </c>
      <c r="Y290" s="402">
        <v>0.55621594433656196</v>
      </c>
      <c r="Z290" s="402">
        <v>0.53683089305673737</v>
      </c>
      <c r="AA290" s="406">
        <v>0.50830176454525244</v>
      </c>
    </row>
    <row r="291" spans="2:27" x14ac:dyDescent="0.25">
      <c r="B291" s="19">
        <v>10</v>
      </c>
      <c r="C291" s="20">
        <v>1</v>
      </c>
      <c r="D291" s="405">
        <v>0.5009296285949224</v>
      </c>
      <c r="E291" s="402">
        <v>0.49133578290321073</v>
      </c>
      <c r="F291" s="402">
        <v>0.48862655280350242</v>
      </c>
      <c r="G291" s="402">
        <v>0.4949476061112566</v>
      </c>
      <c r="H291" s="402">
        <v>0.49857514242082285</v>
      </c>
      <c r="I291" s="402">
        <v>0.5145152948410594</v>
      </c>
      <c r="J291" s="402">
        <v>0.5402500274749531</v>
      </c>
      <c r="K291" s="402">
        <v>0.24285702622197375</v>
      </c>
      <c r="L291" s="402">
        <v>-0.3126504719286618</v>
      </c>
      <c r="M291" s="402">
        <v>-0.86407350458818954</v>
      </c>
      <c r="N291" s="402">
        <v>-1.2222681480193576</v>
      </c>
      <c r="O291" s="402">
        <v>-1.4042491995773043</v>
      </c>
      <c r="P291" s="402">
        <v>-1.4429387352856993</v>
      </c>
      <c r="Q291" s="402">
        <v>-1.1847759803418385</v>
      </c>
      <c r="R291" s="402">
        <v>-0.89457656111312989</v>
      </c>
      <c r="S291" s="402">
        <v>-0.34939620003667859</v>
      </c>
      <c r="T291" s="402">
        <v>0.30740254120309096</v>
      </c>
      <c r="U291" s="402">
        <v>0.66944676233009759</v>
      </c>
      <c r="V291" s="402">
        <v>0.63941402924633628</v>
      </c>
      <c r="W291" s="402">
        <v>0.64637892518027185</v>
      </c>
      <c r="X291" s="402">
        <v>0.62742527140383708</v>
      </c>
      <c r="Y291" s="402">
        <v>0.59584057977043914</v>
      </c>
      <c r="Z291" s="402">
        <v>0.55069373251809051</v>
      </c>
      <c r="AA291" s="406">
        <v>0.52675711190395358</v>
      </c>
    </row>
    <row r="292" spans="2:27" x14ac:dyDescent="0.25">
      <c r="B292" s="19">
        <v>10</v>
      </c>
      <c r="C292" s="20">
        <v>2</v>
      </c>
      <c r="D292" s="405">
        <v>0.48794890467616525</v>
      </c>
      <c r="E292" s="402">
        <v>0.49389230921499094</v>
      </c>
      <c r="F292" s="402">
        <v>0.47493760265177998</v>
      </c>
      <c r="G292" s="402">
        <v>0.47681571903280778</v>
      </c>
      <c r="H292" s="402">
        <v>0.47758137116008054</v>
      </c>
      <c r="I292" s="402">
        <v>0.48969625458427812</v>
      </c>
      <c r="J292" s="402">
        <v>0.48566370238899254</v>
      </c>
      <c r="K292" s="402">
        <v>0.11321063608936638</v>
      </c>
      <c r="L292" s="402">
        <v>-0.57463431800230713</v>
      </c>
      <c r="M292" s="402">
        <v>-1.1890562761839847</v>
      </c>
      <c r="N292" s="402">
        <v>-1.5489888860558896</v>
      </c>
      <c r="O292" s="402">
        <v>-1.7485743732940313</v>
      </c>
      <c r="P292" s="402">
        <v>-1.7953018984154023</v>
      </c>
      <c r="Q292" s="402">
        <v>-1.5255604171692521</v>
      </c>
      <c r="R292" s="402">
        <v>-1.2185429963693404</v>
      </c>
      <c r="S292" s="402">
        <v>-0.67118988810369928</v>
      </c>
      <c r="T292" s="402">
        <v>9.8545282121796918E-3</v>
      </c>
      <c r="U292" s="402">
        <v>0.49246024452957476</v>
      </c>
      <c r="V292" s="402">
        <v>0.55036720500397041</v>
      </c>
      <c r="W292" s="402">
        <v>0.58316758266503055</v>
      </c>
      <c r="X292" s="402">
        <v>0.5778899632450395</v>
      </c>
      <c r="Y292" s="402">
        <v>0.55346829925549712</v>
      </c>
      <c r="Z292" s="402">
        <v>0.5360150758121548</v>
      </c>
      <c r="AA292" s="406">
        <v>0.5101277110268071</v>
      </c>
    </row>
    <row r="293" spans="2:27" x14ac:dyDescent="0.25">
      <c r="B293" s="19">
        <v>11</v>
      </c>
      <c r="C293" s="20">
        <v>1</v>
      </c>
      <c r="D293" s="405">
        <v>0.56596240303491563</v>
      </c>
      <c r="E293" s="402">
        <v>0.56798718434988671</v>
      </c>
      <c r="F293" s="402">
        <v>0.57156601874317381</v>
      </c>
      <c r="G293" s="402">
        <v>0.57545778244236589</v>
      </c>
      <c r="H293" s="402">
        <v>0.57711037946954213</v>
      </c>
      <c r="I293" s="402">
        <v>0.60103666137235812</v>
      </c>
      <c r="J293" s="402">
        <v>0.63898349388173259</v>
      </c>
      <c r="K293" s="402">
        <v>0.61630212360419523</v>
      </c>
      <c r="L293" s="402">
        <v>0.11757067610992367</v>
      </c>
      <c r="M293" s="402">
        <v>-0.35365340180206406</v>
      </c>
      <c r="N293" s="402">
        <v>-0.59435653349430939</v>
      </c>
      <c r="O293" s="402">
        <v>-0.70341278615590064</v>
      </c>
      <c r="P293" s="402">
        <v>-0.67522888968306571</v>
      </c>
      <c r="Q293" s="402">
        <v>-0.46211097331659601</v>
      </c>
      <c r="R293" s="402">
        <v>-0.20554996157621064</v>
      </c>
      <c r="S293" s="402">
        <v>0.20258896613329958</v>
      </c>
      <c r="T293" s="402">
        <v>0.78598780438959981</v>
      </c>
      <c r="U293" s="402">
        <v>0.8698726267481226</v>
      </c>
      <c r="V293" s="402">
        <v>0.76514274657374282</v>
      </c>
      <c r="W293" s="402">
        <v>0.72033362227364695</v>
      </c>
      <c r="X293" s="402">
        <v>0.69099878396098524</v>
      </c>
      <c r="Y293" s="402">
        <v>0.66564643091803766</v>
      </c>
      <c r="Z293" s="402">
        <v>0.63142502306703729</v>
      </c>
      <c r="AA293" s="406">
        <v>0.59569452062036232</v>
      </c>
    </row>
    <row r="294" spans="2:27" x14ac:dyDescent="0.25">
      <c r="B294" s="19">
        <v>11</v>
      </c>
      <c r="C294" s="20">
        <v>2</v>
      </c>
      <c r="D294" s="405">
        <v>0.55393024776819955</v>
      </c>
      <c r="E294" s="402">
        <v>0.59110066040977027</v>
      </c>
      <c r="F294" s="402">
        <v>0.54926860810941147</v>
      </c>
      <c r="G294" s="402">
        <v>0.5550693684105461</v>
      </c>
      <c r="H294" s="402">
        <v>0.55199754948415869</v>
      </c>
      <c r="I294" s="402">
        <v>0.56613661171863261</v>
      </c>
      <c r="J294" s="402">
        <v>0.58179626135603202</v>
      </c>
      <c r="K294" s="402">
        <v>0.47616024180311634</v>
      </c>
      <c r="L294" s="402">
        <v>-0.13188950009933087</v>
      </c>
      <c r="M294" s="402">
        <v>-0.68970378289435008</v>
      </c>
      <c r="N294" s="402">
        <v>-0.97760270376166891</v>
      </c>
      <c r="O294" s="402">
        <v>-1.1347046420452938</v>
      </c>
      <c r="P294" s="402">
        <v>-1.073155619351656</v>
      </c>
      <c r="Q294" s="402">
        <v>-0.81829192690015895</v>
      </c>
      <c r="R294" s="402">
        <v>-0.53558705256881634</v>
      </c>
      <c r="S294" s="402">
        <v>-9.2384994001890264E-2</v>
      </c>
      <c r="T294" s="402">
        <v>0.50634122286564254</v>
      </c>
      <c r="U294" s="402">
        <v>0.70032941112620295</v>
      </c>
      <c r="V294" s="402">
        <v>0.67233691685686947</v>
      </c>
      <c r="W294" s="402">
        <v>0.65814614320293452</v>
      </c>
      <c r="X294" s="402">
        <v>0.65871011633290844</v>
      </c>
      <c r="Y294" s="402">
        <v>0.63113795995558464</v>
      </c>
      <c r="Z294" s="402">
        <v>0.59684386580707038</v>
      </c>
      <c r="AA294" s="406">
        <v>0.56549702355914377</v>
      </c>
    </row>
    <row r="295" spans="2:27" x14ac:dyDescent="0.25">
      <c r="B295" s="19">
        <v>12</v>
      </c>
      <c r="C295" s="20">
        <v>1</v>
      </c>
      <c r="D295" s="405">
        <v>0.68789175112909984</v>
      </c>
      <c r="E295" s="402">
        <v>0.69538092280733421</v>
      </c>
      <c r="F295" s="402">
        <v>0.69648266309021412</v>
      </c>
      <c r="G295" s="402">
        <v>0.69471513080655334</v>
      </c>
      <c r="H295" s="402">
        <v>0.6985505453447981</v>
      </c>
      <c r="I295" s="402">
        <v>0.71946285097239782</v>
      </c>
      <c r="J295" s="402">
        <v>0.74520725684899047</v>
      </c>
      <c r="K295" s="402">
        <v>0.8151718247993418</v>
      </c>
      <c r="L295" s="402">
        <v>0.52600318531890755</v>
      </c>
      <c r="M295" s="402">
        <v>1.8557097506978426E-2</v>
      </c>
      <c r="N295" s="402">
        <v>-0.24524999565936478</v>
      </c>
      <c r="O295" s="402">
        <v>-0.33775220931920735</v>
      </c>
      <c r="P295" s="402">
        <v>-0.34424473515919929</v>
      </c>
      <c r="Q295" s="402">
        <v>-0.21331808235837135</v>
      </c>
      <c r="R295" s="402">
        <v>-9.5524822097945439E-3</v>
      </c>
      <c r="S295" s="402">
        <v>0.28757187031692444</v>
      </c>
      <c r="T295" s="402">
        <v>0.94769951466106384</v>
      </c>
      <c r="U295" s="402">
        <v>1.0051895663249029</v>
      </c>
      <c r="V295" s="402">
        <v>0.88325462550591749</v>
      </c>
      <c r="W295" s="402">
        <v>0.83853380847522685</v>
      </c>
      <c r="X295" s="402">
        <v>0.80495943468291231</v>
      </c>
      <c r="Y295" s="402">
        <v>0.76846257545375007</v>
      </c>
      <c r="Z295" s="402">
        <v>0.73457464298104336</v>
      </c>
      <c r="AA295" s="406">
        <v>0.71638063081468828</v>
      </c>
    </row>
    <row r="296" spans="2:27" x14ac:dyDescent="0.25">
      <c r="B296" s="21">
        <v>12</v>
      </c>
      <c r="C296" s="22">
        <v>2</v>
      </c>
      <c r="D296" s="407">
        <v>0.72477061909052742</v>
      </c>
      <c r="E296" s="408">
        <v>0.71565078882976274</v>
      </c>
      <c r="F296" s="408">
        <v>0.72107058700274085</v>
      </c>
      <c r="G296" s="408">
        <v>0.70499471253689439</v>
      </c>
      <c r="H296" s="408">
        <v>0.71964238710275175</v>
      </c>
      <c r="I296" s="408">
        <v>0.7235819278131993</v>
      </c>
      <c r="J296" s="408">
        <v>0.73670149409712082</v>
      </c>
      <c r="K296" s="408">
        <v>0.74375925604550386</v>
      </c>
      <c r="L296" s="408">
        <v>0.35544890569696802</v>
      </c>
      <c r="M296" s="408">
        <v>-0.20964791376285463</v>
      </c>
      <c r="N296" s="408">
        <v>-0.44155633996935395</v>
      </c>
      <c r="O296" s="408">
        <v>-0.51202046218434139</v>
      </c>
      <c r="P296" s="408">
        <v>-0.53365846763119162</v>
      </c>
      <c r="Q296" s="408">
        <v>-0.48224257797944359</v>
      </c>
      <c r="R296" s="408">
        <v>-0.31222544730502144</v>
      </c>
      <c r="S296" s="408">
        <v>2.1941067232995937E-2</v>
      </c>
      <c r="T296" s="408">
        <v>0.70649971802047951</v>
      </c>
      <c r="U296" s="408">
        <v>0.87129422574659088</v>
      </c>
      <c r="V296" s="408">
        <v>0.83079248761822233</v>
      </c>
      <c r="W296" s="408">
        <v>0.80892824771941052</v>
      </c>
      <c r="X296" s="408">
        <v>0.79663466661259463</v>
      </c>
      <c r="Y296" s="408">
        <v>0.77158729377001445</v>
      </c>
      <c r="Z296" s="408">
        <v>0.74754234893093996</v>
      </c>
      <c r="AA296" s="409">
        <v>0.72728800488482015</v>
      </c>
    </row>
    <row r="298" spans="2:27" x14ac:dyDescent="0.25">
      <c r="B298" t="s">
        <v>793</v>
      </c>
    </row>
    <row r="299" spans="2:27" ht="60" x14ac:dyDescent="0.25">
      <c r="B299" s="40" t="s">
        <v>64</v>
      </c>
      <c r="C299" s="58" t="s">
        <v>65</v>
      </c>
      <c r="D299" s="34">
        <v>0</v>
      </c>
      <c r="E299" s="34">
        <v>1</v>
      </c>
      <c r="F299" s="34">
        <v>2</v>
      </c>
      <c r="G299" s="34">
        <v>3</v>
      </c>
      <c r="H299" s="34">
        <v>4</v>
      </c>
      <c r="I299" s="34">
        <v>5</v>
      </c>
      <c r="J299" s="34">
        <v>6</v>
      </c>
      <c r="K299" s="34">
        <v>7</v>
      </c>
      <c r="L299" s="34">
        <v>8</v>
      </c>
      <c r="M299" s="34">
        <v>9</v>
      </c>
      <c r="N299" s="34">
        <v>10</v>
      </c>
      <c r="O299" s="34">
        <v>11</v>
      </c>
      <c r="P299" s="34">
        <v>12</v>
      </c>
      <c r="Q299" s="34">
        <v>13</v>
      </c>
      <c r="R299" s="34">
        <v>14</v>
      </c>
      <c r="S299" s="34">
        <v>15</v>
      </c>
      <c r="T299" s="34">
        <v>16</v>
      </c>
      <c r="U299" s="34">
        <v>17</v>
      </c>
      <c r="V299" s="34">
        <v>18</v>
      </c>
      <c r="W299" s="34">
        <v>19</v>
      </c>
      <c r="X299" s="34">
        <v>20</v>
      </c>
      <c r="Y299" s="34">
        <v>21</v>
      </c>
      <c r="Z299" s="34">
        <v>22</v>
      </c>
      <c r="AA299" s="34">
        <v>23</v>
      </c>
    </row>
    <row r="300" spans="2:27" x14ac:dyDescent="0.25">
      <c r="B300" s="19">
        <v>1</v>
      </c>
      <c r="C300" s="20">
        <v>1</v>
      </c>
      <c r="D300" s="401">
        <v>21.820649250014881</v>
      </c>
      <c r="E300" s="403">
        <v>21.454412558741755</v>
      </c>
      <c r="F300" s="403">
        <v>21.144340321915578</v>
      </c>
      <c r="G300" s="403">
        <v>20.932966560028326</v>
      </c>
      <c r="H300" s="403">
        <v>21.279611000086895</v>
      </c>
      <c r="I300" s="403">
        <v>23.045519523678163</v>
      </c>
      <c r="J300" s="403">
        <v>26.646485641694643</v>
      </c>
      <c r="K300" s="403">
        <v>30.991087260729092</v>
      </c>
      <c r="L300" s="403">
        <v>32.798950365805588</v>
      </c>
      <c r="M300" s="403">
        <v>31.565305630806737</v>
      </c>
      <c r="N300" s="403">
        <v>30.700953717700393</v>
      </c>
      <c r="O300" s="403">
        <v>30.307457536904824</v>
      </c>
      <c r="P300" s="403">
        <v>29.499189889965503</v>
      </c>
      <c r="Q300" s="403">
        <v>29.841092934946971</v>
      </c>
      <c r="R300" s="403">
        <v>30.191577743743544</v>
      </c>
      <c r="S300" s="403">
        <v>30.646952527115278</v>
      </c>
      <c r="T300" s="403">
        <v>32.323001761566978</v>
      </c>
      <c r="U300" s="403">
        <v>32.306681485686639</v>
      </c>
      <c r="V300" s="403">
        <v>30.352815536414191</v>
      </c>
      <c r="W300" s="403">
        <v>29.243492299436639</v>
      </c>
      <c r="X300" s="403">
        <v>28.020149873831798</v>
      </c>
      <c r="Y300" s="403">
        <v>26.100060709176635</v>
      </c>
      <c r="Z300" s="403">
        <v>24.175942112572379</v>
      </c>
      <c r="AA300" s="404">
        <v>22.801627675952449</v>
      </c>
    </row>
    <row r="301" spans="2:27" x14ac:dyDescent="0.25">
      <c r="B301" s="19">
        <v>1</v>
      </c>
      <c r="C301" s="20">
        <v>2</v>
      </c>
      <c r="D301" s="405">
        <v>21.966772545789929</v>
      </c>
      <c r="E301" s="402">
        <v>21.498395445129471</v>
      </c>
      <c r="F301" s="402">
        <v>20.96250420134588</v>
      </c>
      <c r="G301" s="402">
        <v>20.719363151491851</v>
      </c>
      <c r="H301" s="402">
        <v>20.845816935194712</v>
      </c>
      <c r="I301" s="402">
        <v>21.50515713354163</v>
      </c>
      <c r="J301" s="402">
        <v>22.77306029568312</v>
      </c>
      <c r="K301" s="402">
        <v>24.204513692107792</v>
      </c>
      <c r="L301" s="402">
        <v>23.544645710399863</v>
      </c>
      <c r="M301" s="402">
        <v>21.98071611182678</v>
      </c>
      <c r="N301" s="402">
        <v>21.139280620034938</v>
      </c>
      <c r="O301" s="402">
        <v>20.745536607264015</v>
      </c>
      <c r="P301" s="402">
        <v>20.405292093407283</v>
      </c>
      <c r="Q301" s="402">
        <v>20.292958706596998</v>
      </c>
      <c r="R301" s="402">
        <v>20.972445755164848</v>
      </c>
      <c r="S301" s="402">
        <v>21.940584510162214</v>
      </c>
      <c r="T301" s="402">
        <v>24.873025789248267</v>
      </c>
      <c r="U301" s="402">
        <v>27.079618321690589</v>
      </c>
      <c r="V301" s="402">
        <v>26.653514724389876</v>
      </c>
      <c r="W301" s="402">
        <v>26.229212061024072</v>
      </c>
      <c r="X301" s="402">
        <v>25.573686869886533</v>
      </c>
      <c r="Y301" s="402">
        <v>24.505546644501688</v>
      </c>
      <c r="Z301" s="402">
        <v>23.40601739839142</v>
      </c>
      <c r="AA301" s="406">
        <v>22.493825090835312</v>
      </c>
    </row>
    <row r="302" spans="2:27" x14ac:dyDescent="0.25">
      <c r="B302" s="19">
        <v>2</v>
      </c>
      <c r="C302" s="20">
        <v>1</v>
      </c>
      <c r="D302" s="405">
        <v>21.486569254936615</v>
      </c>
      <c r="E302" s="402">
        <v>21.077361144526119</v>
      </c>
      <c r="F302" s="402">
        <v>20.793508422711565</v>
      </c>
      <c r="G302" s="402">
        <v>20.700606642535746</v>
      </c>
      <c r="H302" s="402">
        <v>21.165179472320499</v>
      </c>
      <c r="I302" s="402">
        <v>22.872828552164197</v>
      </c>
      <c r="J302" s="402">
        <v>26.354386351661546</v>
      </c>
      <c r="K302" s="402">
        <v>30.035622395265701</v>
      </c>
      <c r="L302" s="402">
        <v>30.960824154063499</v>
      </c>
      <c r="M302" s="402">
        <v>29.883602193221748</v>
      </c>
      <c r="N302" s="402">
        <v>28.614043352657113</v>
      </c>
      <c r="O302" s="402">
        <v>27.706365491149697</v>
      </c>
      <c r="P302" s="402">
        <v>26.937607920607725</v>
      </c>
      <c r="Q302" s="402">
        <v>27.732384431334822</v>
      </c>
      <c r="R302" s="402">
        <v>28.415685646157399</v>
      </c>
      <c r="S302" s="402">
        <v>28.976178905717433</v>
      </c>
      <c r="T302" s="402">
        <v>29.598848633189665</v>
      </c>
      <c r="U302" s="402">
        <v>30.361478541530133</v>
      </c>
      <c r="V302" s="402">
        <v>29.759248372624722</v>
      </c>
      <c r="W302" s="402">
        <v>28.832030370290791</v>
      </c>
      <c r="X302" s="402">
        <v>27.458480079977072</v>
      </c>
      <c r="Y302" s="402">
        <v>25.58049566588457</v>
      </c>
      <c r="Z302" s="402">
        <v>23.804847127564951</v>
      </c>
      <c r="AA302" s="406">
        <v>22.491966997863045</v>
      </c>
    </row>
    <row r="303" spans="2:27" x14ac:dyDescent="0.25">
      <c r="B303" s="19">
        <v>2</v>
      </c>
      <c r="C303" s="20">
        <v>2</v>
      </c>
      <c r="D303" s="405">
        <v>21.404887395852658</v>
      </c>
      <c r="E303" s="402">
        <v>20.949027775529842</v>
      </c>
      <c r="F303" s="402">
        <v>20.544087976958885</v>
      </c>
      <c r="G303" s="402">
        <v>20.374568209470819</v>
      </c>
      <c r="H303" s="402">
        <v>20.457531968302359</v>
      </c>
      <c r="I303" s="402">
        <v>20.92791710160855</v>
      </c>
      <c r="J303" s="402">
        <v>22.244641875775866</v>
      </c>
      <c r="K303" s="402">
        <v>23.050861665169609</v>
      </c>
      <c r="L303" s="402">
        <v>21.541683855771467</v>
      </c>
      <c r="M303" s="402">
        <v>19.856584291647078</v>
      </c>
      <c r="N303" s="402">
        <v>18.778838093152292</v>
      </c>
      <c r="O303" s="402">
        <v>18.112562379746439</v>
      </c>
      <c r="P303" s="402">
        <v>17.821626208956985</v>
      </c>
      <c r="Q303" s="402">
        <v>18.143158232051753</v>
      </c>
      <c r="R303" s="402">
        <v>18.919824383328137</v>
      </c>
      <c r="S303" s="402">
        <v>19.798884110111036</v>
      </c>
      <c r="T303" s="402">
        <v>21.557704782489768</v>
      </c>
      <c r="U303" s="402">
        <v>24.520149110675174</v>
      </c>
      <c r="V303" s="402">
        <v>25.520859507361138</v>
      </c>
      <c r="W303" s="402">
        <v>25.166538936153383</v>
      </c>
      <c r="X303" s="402">
        <v>24.435985976249711</v>
      </c>
      <c r="Y303" s="402">
        <v>23.462363244608063</v>
      </c>
      <c r="Z303" s="402">
        <v>22.321225123970407</v>
      </c>
      <c r="AA303" s="406">
        <v>21.612516433667906</v>
      </c>
    </row>
    <row r="304" spans="2:27" x14ac:dyDescent="0.25">
      <c r="B304" s="19">
        <v>3</v>
      </c>
      <c r="C304" s="20">
        <v>1</v>
      </c>
      <c r="D304" s="405">
        <v>20.250005848181932</v>
      </c>
      <c r="E304" s="402">
        <v>19.845350400641355</v>
      </c>
      <c r="F304" s="402">
        <v>19.579869781501241</v>
      </c>
      <c r="G304" s="402">
        <v>19.491459530572509</v>
      </c>
      <c r="H304" s="402">
        <v>19.806451039159839</v>
      </c>
      <c r="I304" s="402">
        <v>21.481409295798372</v>
      </c>
      <c r="J304" s="402">
        <v>24.837486870024524</v>
      </c>
      <c r="K304" s="402">
        <v>27.352822812224652</v>
      </c>
      <c r="L304" s="402">
        <v>28.442619182067389</v>
      </c>
      <c r="M304" s="402">
        <v>27.426713255243882</v>
      </c>
      <c r="N304" s="402">
        <v>26.179384016186507</v>
      </c>
      <c r="O304" s="402">
        <v>25.454937791536533</v>
      </c>
      <c r="P304" s="402">
        <v>24.769783936539397</v>
      </c>
      <c r="Q304" s="402">
        <v>25.59150661663584</v>
      </c>
      <c r="R304" s="402">
        <v>26.501333927524708</v>
      </c>
      <c r="S304" s="402">
        <v>27.467502067801618</v>
      </c>
      <c r="T304" s="402">
        <v>27.887172607606153</v>
      </c>
      <c r="U304" s="402">
        <v>27.513514650491125</v>
      </c>
      <c r="V304" s="402">
        <v>27.718688611941939</v>
      </c>
      <c r="W304" s="402">
        <v>27.200916141055835</v>
      </c>
      <c r="X304" s="402">
        <v>26.253574637126956</v>
      </c>
      <c r="Y304" s="402">
        <v>24.617743461685656</v>
      </c>
      <c r="Z304" s="402">
        <v>22.534261107987547</v>
      </c>
      <c r="AA304" s="406">
        <v>21.182610520945914</v>
      </c>
    </row>
    <row r="305" spans="2:27" x14ac:dyDescent="0.25">
      <c r="B305" s="19">
        <v>3</v>
      </c>
      <c r="C305" s="20">
        <v>2</v>
      </c>
      <c r="D305" s="405">
        <v>19.929431339610474</v>
      </c>
      <c r="E305" s="402">
        <v>19.46901853994698</v>
      </c>
      <c r="F305" s="402">
        <v>18.284022623956133</v>
      </c>
      <c r="G305" s="402">
        <v>18.916917691345194</v>
      </c>
      <c r="H305" s="402">
        <v>19.018061558863156</v>
      </c>
      <c r="I305" s="402">
        <v>19.529331094683148</v>
      </c>
      <c r="J305" s="402">
        <v>20.578037354613439</v>
      </c>
      <c r="K305" s="402">
        <v>19.856350762736245</v>
      </c>
      <c r="L305" s="402">
        <v>18.21024290934761</v>
      </c>
      <c r="M305" s="402">
        <v>16.540156649987303</v>
      </c>
      <c r="N305" s="402">
        <v>15.17282059841364</v>
      </c>
      <c r="O305" s="402">
        <v>14.425083948812114</v>
      </c>
      <c r="P305" s="402">
        <v>14.6112215452503</v>
      </c>
      <c r="Q305" s="402">
        <v>15.413576732296812</v>
      </c>
      <c r="R305" s="402">
        <v>16.629809132611353</v>
      </c>
      <c r="S305" s="402">
        <v>18.320416207812254</v>
      </c>
      <c r="T305" s="402">
        <v>19.929940207252372</v>
      </c>
      <c r="U305" s="402">
        <v>21.746947177136455</v>
      </c>
      <c r="V305" s="402">
        <v>23.387377511886218</v>
      </c>
      <c r="W305" s="402">
        <v>23.713460213379101</v>
      </c>
      <c r="X305" s="402">
        <v>23.346660889130234</v>
      </c>
      <c r="Y305" s="402">
        <v>22.377641873509031</v>
      </c>
      <c r="Z305" s="402">
        <v>21.024622894033662</v>
      </c>
      <c r="AA305" s="406">
        <v>20.114278626296237</v>
      </c>
    </row>
    <row r="306" spans="2:27" x14ac:dyDescent="0.25">
      <c r="B306" s="19">
        <v>4</v>
      </c>
      <c r="C306" s="20">
        <v>1</v>
      </c>
      <c r="D306" s="405">
        <v>19.563904747990001</v>
      </c>
      <c r="E306" s="402">
        <v>19.075797258245142</v>
      </c>
      <c r="F306" s="402">
        <v>18.78342684113678</v>
      </c>
      <c r="G306" s="402">
        <v>18.707044644459792</v>
      </c>
      <c r="H306" s="402">
        <v>18.957073302184103</v>
      </c>
      <c r="I306" s="402">
        <v>20.381769709760004</v>
      </c>
      <c r="J306" s="402">
        <v>23.035851445712368</v>
      </c>
      <c r="K306" s="402">
        <v>24.559188141399609</v>
      </c>
      <c r="L306" s="402">
        <v>25.933909365600005</v>
      </c>
      <c r="M306" s="402">
        <v>25.30197798075811</v>
      </c>
      <c r="N306" s="402">
        <v>24.496912692752915</v>
      </c>
      <c r="O306" s="402">
        <v>24.097845604396234</v>
      </c>
      <c r="P306" s="402">
        <v>23.505967753306201</v>
      </c>
      <c r="Q306" s="402">
        <v>24.515806327286903</v>
      </c>
      <c r="R306" s="402">
        <v>25.741225522472526</v>
      </c>
      <c r="S306" s="402">
        <v>27.056834675595063</v>
      </c>
      <c r="T306" s="402">
        <v>27.549428461408489</v>
      </c>
      <c r="U306" s="402">
        <v>27.117987923168631</v>
      </c>
      <c r="V306" s="402">
        <v>26.818814887421901</v>
      </c>
      <c r="W306" s="402">
        <v>26.293684540274587</v>
      </c>
      <c r="X306" s="402">
        <v>25.90904341840352</v>
      </c>
      <c r="Y306" s="402">
        <v>24.456502410377613</v>
      </c>
      <c r="Z306" s="402">
        <v>22.164404711665611</v>
      </c>
      <c r="AA306" s="406">
        <v>20.599808085108396</v>
      </c>
    </row>
    <row r="307" spans="2:27" x14ac:dyDescent="0.25">
      <c r="B307" s="19">
        <v>4</v>
      </c>
      <c r="C307" s="20">
        <v>2</v>
      </c>
      <c r="D307" s="405">
        <v>19.346957221154035</v>
      </c>
      <c r="E307" s="402">
        <v>18.843854078862584</v>
      </c>
      <c r="F307" s="402">
        <v>17.780137863125141</v>
      </c>
      <c r="G307" s="402">
        <v>18.24528696330961</v>
      </c>
      <c r="H307" s="402">
        <v>18.1767678584098</v>
      </c>
      <c r="I307" s="402">
        <v>18.497075841246581</v>
      </c>
      <c r="J307" s="402">
        <v>18.47892586526104</v>
      </c>
      <c r="K307" s="402">
        <v>16.920141875289836</v>
      </c>
      <c r="L307" s="402">
        <v>15.933273691652804</v>
      </c>
      <c r="M307" s="402">
        <v>14.85678802764844</v>
      </c>
      <c r="N307" s="402">
        <v>14.008117341278</v>
      </c>
      <c r="O307" s="402">
        <v>13.821490579143843</v>
      </c>
      <c r="P307" s="402">
        <v>13.546219147444003</v>
      </c>
      <c r="Q307" s="402">
        <v>14.036195838641172</v>
      </c>
      <c r="R307" s="402">
        <v>15.250614684798686</v>
      </c>
      <c r="S307" s="402">
        <v>17.083666447910097</v>
      </c>
      <c r="T307" s="402">
        <v>18.651306952958102</v>
      </c>
      <c r="U307" s="402">
        <v>20.551659398268278</v>
      </c>
      <c r="V307" s="402">
        <v>21.878324969453644</v>
      </c>
      <c r="W307" s="402">
        <v>22.361246579525545</v>
      </c>
      <c r="X307" s="402">
        <v>22.604879530302174</v>
      </c>
      <c r="Y307" s="402">
        <v>22.042041422339274</v>
      </c>
      <c r="Z307" s="402">
        <v>20.704174218757867</v>
      </c>
      <c r="AA307" s="406">
        <v>19.601298378390283</v>
      </c>
    </row>
    <row r="308" spans="2:27" x14ac:dyDescent="0.25">
      <c r="B308" s="19">
        <v>5</v>
      </c>
      <c r="C308" s="20">
        <v>1</v>
      </c>
      <c r="D308" s="405">
        <v>19.618631162119549</v>
      </c>
      <c r="E308" s="402">
        <v>19.080196866796641</v>
      </c>
      <c r="F308" s="402">
        <v>18.696264925161287</v>
      </c>
      <c r="G308" s="402">
        <v>18.532638297061414</v>
      </c>
      <c r="H308" s="402">
        <v>18.809042376697736</v>
      </c>
      <c r="I308" s="402">
        <v>19.658673180963365</v>
      </c>
      <c r="J308" s="402">
        <v>21.283170387809474</v>
      </c>
      <c r="K308" s="402">
        <v>23.123857454516894</v>
      </c>
      <c r="L308" s="402">
        <v>24.983592916351704</v>
      </c>
      <c r="M308" s="402">
        <v>24.853138774740895</v>
      </c>
      <c r="N308" s="402">
        <v>24.657644722048531</v>
      </c>
      <c r="O308" s="402">
        <v>24.777808227455804</v>
      </c>
      <c r="P308" s="402">
        <v>24.812548576697544</v>
      </c>
      <c r="Q308" s="402">
        <v>25.811168942801714</v>
      </c>
      <c r="R308" s="402">
        <v>26.925683786676927</v>
      </c>
      <c r="S308" s="402">
        <v>28.251077632165536</v>
      </c>
      <c r="T308" s="402">
        <v>28.67131823242541</v>
      </c>
      <c r="U308" s="402">
        <v>28.012085978951337</v>
      </c>
      <c r="V308" s="402">
        <v>27.393288533558721</v>
      </c>
      <c r="W308" s="402">
        <v>26.898344121607078</v>
      </c>
      <c r="X308" s="402">
        <v>25.910004190180974</v>
      </c>
      <c r="Y308" s="402">
        <v>25.050247969499036</v>
      </c>
      <c r="Z308" s="402">
        <v>22.61373573844925</v>
      </c>
      <c r="AA308" s="406">
        <v>20.871910176452872</v>
      </c>
    </row>
    <row r="309" spans="2:27" x14ac:dyDescent="0.25">
      <c r="B309" s="19">
        <v>5</v>
      </c>
      <c r="C309" s="20">
        <v>2</v>
      </c>
      <c r="D309" s="405">
        <v>19.556115975261886</v>
      </c>
      <c r="E309" s="402">
        <v>18.942061527396234</v>
      </c>
      <c r="F309" s="402">
        <v>18.479479899584859</v>
      </c>
      <c r="G309" s="402">
        <v>18.14798746318408</v>
      </c>
      <c r="H309" s="402">
        <v>18.117094158925429</v>
      </c>
      <c r="I309" s="402">
        <v>17.875516690741868</v>
      </c>
      <c r="J309" s="402">
        <v>16.983140601045299</v>
      </c>
      <c r="K309" s="402">
        <v>15.593178975794739</v>
      </c>
      <c r="L309" s="402">
        <v>14.689409514330192</v>
      </c>
      <c r="M309" s="402">
        <v>13.825516482429569</v>
      </c>
      <c r="N309" s="402">
        <v>13.211407314107337</v>
      </c>
      <c r="O309" s="402">
        <v>13.074769018479531</v>
      </c>
      <c r="P309" s="402">
        <v>13.550499090386381</v>
      </c>
      <c r="Q309" s="402">
        <v>14.381176339316973</v>
      </c>
      <c r="R309" s="402">
        <v>15.684548542813189</v>
      </c>
      <c r="S309" s="402">
        <v>17.48912373891676</v>
      </c>
      <c r="T309" s="402">
        <v>19.331756016351328</v>
      </c>
      <c r="U309" s="402">
        <v>21.274937334639336</v>
      </c>
      <c r="V309" s="402">
        <v>22.373156531461767</v>
      </c>
      <c r="W309" s="402">
        <v>22.818882579275208</v>
      </c>
      <c r="X309" s="402">
        <v>22.501592611313974</v>
      </c>
      <c r="Y309" s="402">
        <v>22.601455520315728</v>
      </c>
      <c r="Z309" s="402">
        <v>21.206980473640556</v>
      </c>
      <c r="AA309" s="406">
        <v>19.933514356783167</v>
      </c>
    </row>
    <row r="310" spans="2:27" x14ac:dyDescent="0.25">
      <c r="B310" s="19">
        <v>6</v>
      </c>
      <c r="C310" s="20">
        <v>1</v>
      </c>
      <c r="D310" s="405">
        <v>20.883868738663836</v>
      </c>
      <c r="E310" s="402">
        <v>20.106009975965414</v>
      </c>
      <c r="F310" s="402">
        <v>19.606261600331269</v>
      </c>
      <c r="G310" s="402">
        <v>19.443142155540471</v>
      </c>
      <c r="H310" s="402">
        <v>19.814468104193104</v>
      </c>
      <c r="I310" s="402">
        <v>20.089291552938516</v>
      </c>
      <c r="J310" s="402">
        <v>21.970490711754113</v>
      </c>
      <c r="K310" s="402">
        <v>24.004888571406067</v>
      </c>
      <c r="L310" s="402">
        <v>25.754440974915276</v>
      </c>
      <c r="M310" s="402">
        <v>25.914727474401005</v>
      </c>
      <c r="N310" s="402">
        <v>26.092866505681247</v>
      </c>
      <c r="O310" s="402">
        <v>26.309689374412894</v>
      </c>
      <c r="P310" s="402">
        <v>26.47826409896528</v>
      </c>
      <c r="Q310" s="402">
        <v>27.754967020898768</v>
      </c>
      <c r="R310" s="402">
        <v>29.364134636726885</v>
      </c>
      <c r="S310" s="402">
        <v>31.039927255580004</v>
      </c>
      <c r="T310" s="402">
        <v>31.765514538224586</v>
      </c>
      <c r="U310" s="402">
        <v>30.833633485508578</v>
      </c>
      <c r="V310" s="402">
        <v>29.898256549054594</v>
      </c>
      <c r="W310" s="402">
        <v>29.294232031907494</v>
      </c>
      <c r="X310" s="402">
        <v>28.198382760310736</v>
      </c>
      <c r="Y310" s="402">
        <v>27.155385038812561</v>
      </c>
      <c r="Z310" s="402">
        <v>24.793802519359314</v>
      </c>
      <c r="AA310" s="406">
        <v>22.618063279974958</v>
      </c>
    </row>
    <row r="311" spans="2:27" x14ac:dyDescent="0.25">
      <c r="B311" s="19">
        <v>6</v>
      </c>
      <c r="C311" s="20">
        <v>2</v>
      </c>
      <c r="D311" s="405">
        <v>20.605467251033115</v>
      </c>
      <c r="E311" s="402">
        <v>19.794503373596434</v>
      </c>
      <c r="F311" s="402">
        <v>19.084228132222325</v>
      </c>
      <c r="G311" s="402">
        <v>18.745005781619394</v>
      </c>
      <c r="H311" s="402">
        <v>18.698556558220499</v>
      </c>
      <c r="I311" s="402">
        <v>18.074283024542495</v>
      </c>
      <c r="J311" s="402">
        <v>17.327094508696721</v>
      </c>
      <c r="K311" s="402">
        <v>16.703341137925801</v>
      </c>
      <c r="L311" s="402">
        <v>16.494105003393447</v>
      </c>
      <c r="M311" s="402">
        <v>16.180520688655939</v>
      </c>
      <c r="N311" s="402">
        <v>15.788014409798913</v>
      </c>
      <c r="O311" s="402">
        <v>15.701404034827354</v>
      </c>
      <c r="P311" s="402">
        <v>15.955226500585264</v>
      </c>
      <c r="Q311" s="402">
        <v>16.969621872022742</v>
      </c>
      <c r="R311" s="402">
        <v>18.445279653852889</v>
      </c>
      <c r="S311" s="402">
        <v>20.034330421719684</v>
      </c>
      <c r="T311" s="402">
        <v>21.869681886363754</v>
      </c>
      <c r="U311" s="402">
        <v>23.395558626872237</v>
      </c>
      <c r="V311" s="402">
        <v>24.444558570836129</v>
      </c>
      <c r="W311" s="402">
        <v>24.72002669804461</v>
      </c>
      <c r="X311" s="402">
        <v>24.280270997203878</v>
      </c>
      <c r="Y311" s="402">
        <v>24.127124985286205</v>
      </c>
      <c r="Z311" s="402">
        <v>22.733652212265362</v>
      </c>
      <c r="AA311" s="406">
        <v>21.2434732566301</v>
      </c>
    </row>
    <row r="312" spans="2:27" x14ac:dyDescent="0.25">
      <c r="B312" s="19">
        <v>7</v>
      </c>
      <c r="C312" s="20">
        <v>1</v>
      </c>
      <c r="D312" s="405">
        <v>23.330939712935066</v>
      </c>
      <c r="E312" s="402">
        <v>22.418837409926567</v>
      </c>
      <c r="F312" s="402">
        <v>21.79949260804899</v>
      </c>
      <c r="G312" s="402">
        <v>21.576013150604954</v>
      </c>
      <c r="H312" s="402">
        <v>21.981118997679197</v>
      </c>
      <c r="I312" s="402">
        <v>22.623835307484075</v>
      </c>
      <c r="J312" s="402">
        <v>24.447897202645336</v>
      </c>
      <c r="K312" s="402">
        <v>26.284690009906221</v>
      </c>
      <c r="L312" s="402">
        <v>27.711667578428216</v>
      </c>
      <c r="M312" s="402">
        <v>27.783709299575932</v>
      </c>
      <c r="N312" s="402">
        <v>27.539566435150203</v>
      </c>
      <c r="O312" s="402">
        <v>27.846960516506059</v>
      </c>
      <c r="P312" s="402">
        <v>28.310066880805238</v>
      </c>
      <c r="Q312" s="402">
        <v>29.777746901902049</v>
      </c>
      <c r="R312" s="402">
        <v>31.613372344338693</v>
      </c>
      <c r="S312" s="402">
        <v>33.263797833413633</v>
      </c>
      <c r="T312" s="402">
        <v>34.296641407588119</v>
      </c>
      <c r="U312" s="402">
        <v>33.700398200303553</v>
      </c>
      <c r="V312" s="402">
        <v>32.896541819579092</v>
      </c>
      <c r="W312" s="402">
        <v>32.479206596429449</v>
      </c>
      <c r="X312" s="402">
        <v>31.228962504995874</v>
      </c>
      <c r="Y312" s="402">
        <v>30.16865604368283</v>
      </c>
      <c r="Z312" s="402">
        <v>27.585296920991084</v>
      </c>
      <c r="AA312" s="406">
        <v>25.30626115199771</v>
      </c>
    </row>
    <row r="313" spans="2:27" x14ac:dyDescent="0.25">
      <c r="B313" s="19">
        <v>7</v>
      </c>
      <c r="C313" s="20">
        <v>2</v>
      </c>
      <c r="D313" s="405">
        <v>23.504097034320626</v>
      </c>
      <c r="E313" s="402">
        <v>22.404598863008651</v>
      </c>
      <c r="F313" s="402">
        <v>21.671615722656124</v>
      </c>
      <c r="G313" s="402">
        <v>21.287040963023699</v>
      </c>
      <c r="H313" s="402">
        <v>21.173378803783237</v>
      </c>
      <c r="I313" s="402">
        <v>20.752014364158434</v>
      </c>
      <c r="J313" s="402">
        <v>19.899969844569124</v>
      </c>
      <c r="K313" s="402">
        <v>18.85644014529359</v>
      </c>
      <c r="L313" s="402">
        <v>18.307019805442707</v>
      </c>
      <c r="M313" s="402">
        <v>17.619182211250248</v>
      </c>
      <c r="N313" s="402">
        <v>17.265594651315936</v>
      </c>
      <c r="O313" s="402">
        <v>17.231119423307511</v>
      </c>
      <c r="P313" s="402">
        <v>17.627144900046403</v>
      </c>
      <c r="Q313" s="402">
        <v>18.792835225255565</v>
      </c>
      <c r="R313" s="402">
        <v>20.441542225035505</v>
      </c>
      <c r="S313" s="402">
        <v>22.61656938490766</v>
      </c>
      <c r="T313" s="402">
        <v>25.112835289818996</v>
      </c>
      <c r="U313" s="402">
        <v>27.052974901366383</v>
      </c>
      <c r="V313" s="402">
        <v>28.32679650793477</v>
      </c>
      <c r="W313" s="402">
        <v>28.687684529726184</v>
      </c>
      <c r="X313" s="402">
        <v>28.15789339382146</v>
      </c>
      <c r="Y313" s="402">
        <v>27.914063417937207</v>
      </c>
      <c r="Z313" s="402">
        <v>26.017081427770897</v>
      </c>
      <c r="AA313" s="406">
        <v>24.140942201683423</v>
      </c>
    </row>
    <row r="314" spans="2:27" x14ac:dyDescent="0.25">
      <c r="B314" s="19">
        <v>8</v>
      </c>
      <c r="C314" s="20">
        <v>1</v>
      </c>
      <c r="D314" s="405">
        <v>22.252951259642071</v>
      </c>
      <c r="E314" s="402">
        <v>21.485489642201848</v>
      </c>
      <c r="F314" s="402">
        <v>20.93592832303877</v>
      </c>
      <c r="G314" s="402">
        <v>20.720928761877587</v>
      </c>
      <c r="H314" s="402">
        <v>21.111151370060117</v>
      </c>
      <c r="I314" s="402">
        <v>22.527848228353076</v>
      </c>
      <c r="J314" s="402">
        <v>24.783816132445072</v>
      </c>
      <c r="K314" s="402">
        <v>25.98341591302799</v>
      </c>
      <c r="L314" s="402">
        <v>27.327600676937433</v>
      </c>
      <c r="M314" s="402">
        <v>27.148350725179498</v>
      </c>
      <c r="N314" s="402">
        <v>26.631000838873138</v>
      </c>
      <c r="O314" s="402">
        <v>27.036646744787447</v>
      </c>
      <c r="P314" s="402">
        <v>27.515413642000517</v>
      </c>
      <c r="Q314" s="402">
        <v>29.009185030061001</v>
      </c>
      <c r="R314" s="402">
        <v>30.939971663636396</v>
      </c>
      <c r="S314" s="402">
        <v>32.939038977552038</v>
      </c>
      <c r="T314" s="402">
        <v>34.153860579688704</v>
      </c>
      <c r="U314" s="402">
        <v>33.409890248931077</v>
      </c>
      <c r="V314" s="402">
        <v>32.316418800409167</v>
      </c>
      <c r="W314" s="402">
        <v>31.263537929430196</v>
      </c>
      <c r="X314" s="402">
        <v>30.047990706287568</v>
      </c>
      <c r="Y314" s="402">
        <v>28.722073434254149</v>
      </c>
      <c r="Z314" s="402">
        <v>25.854365775875618</v>
      </c>
      <c r="AA314" s="406">
        <v>23.665102732840541</v>
      </c>
    </row>
    <row r="315" spans="2:27" x14ac:dyDescent="0.25">
      <c r="B315" s="19">
        <v>8</v>
      </c>
      <c r="C315" s="20">
        <v>2</v>
      </c>
      <c r="D315" s="405">
        <v>21.895374324874858</v>
      </c>
      <c r="E315" s="402">
        <v>21.019719961754557</v>
      </c>
      <c r="F315" s="402">
        <v>20.4078225694685</v>
      </c>
      <c r="G315" s="402">
        <v>20.110142780678931</v>
      </c>
      <c r="H315" s="402">
        <v>19.970900427984283</v>
      </c>
      <c r="I315" s="402">
        <v>20.240043326793668</v>
      </c>
      <c r="J315" s="402">
        <v>19.983147408756729</v>
      </c>
      <c r="K315" s="402">
        <v>18.224016277098755</v>
      </c>
      <c r="L315" s="402">
        <v>17.332076247088896</v>
      </c>
      <c r="M315" s="402">
        <v>16.263907929033042</v>
      </c>
      <c r="N315" s="402">
        <v>15.638519328938587</v>
      </c>
      <c r="O315" s="402">
        <v>15.824399594575205</v>
      </c>
      <c r="P315" s="402">
        <v>16.156544182473574</v>
      </c>
      <c r="Q315" s="402">
        <v>17.261280974175811</v>
      </c>
      <c r="R315" s="402">
        <v>18.881516173255132</v>
      </c>
      <c r="S315" s="402">
        <v>21.051803275905826</v>
      </c>
      <c r="T315" s="402">
        <v>23.482389857174908</v>
      </c>
      <c r="U315" s="402">
        <v>25.626198245323785</v>
      </c>
      <c r="V315" s="402">
        <v>27.0522294327777</v>
      </c>
      <c r="W315" s="402">
        <v>27.194651518811263</v>
      </c>
      <c r="X315" s="402">
        <v>26.622717840243112</v>
      </c>
      <c r="Y315" s="402">
        <v>26.123088099304216</v>
      </c>
      <c r="Z315" s="402">
        <v>24.180257349127249</v>
      </c>
      <c r="AA315" s="406">
        <v>22.426792150202061</v>
      </c>
    </row>
    <row r="316" spans="2:27" x14ac:dyDescent="0.25">
      <c r="B316" s="19">
        <v>9</v>
      </c>
      <c r="C316" s="20">
        <v>1</v>
      </c>
      <c r="D316" s="405">
        <v>20.195132725374791</v>
      </c>
      <c r="E316" s="402">
        <v>19.594707489746586</v>
      </c>
      <c r="F316" s="402">
        <v>19.191315711251605</v>
      </c>
      <c r="G316" s="402">
        <v>19.107240271281519</v>
      </c>
      <c r="H316" s="402">
        <v>19.468735654911256</v>
      </c>
      <c r="I316" s="402">
        <v>21.022831892822708</v>
      </c>
      <c r="J316" s="402">
        <v>24.242119051807325</v>
      </c>
      <c r="K316" s="402">
        <v>25.742074116076175</v>
      </c>
      <c r="L316" s="402">
        <v>26.643020434387651</v>
      </c>
      <c r="M316" s="402">
        <v>25.958665378910201</v>
      </c>
      <c r="N316" s="402">
        <v>25.367977234065862</v>
      </c>
      <c r="O316" s="402">
        <v>25.320424908429953</v>
      </c>
      <c r="P316" s="402">
        <v>25.20591287687061</v>
      </c>
      <c r="Q316" s="402">
        <v>26.487943418249369</v>
      </c>
      <c r="R316" s="402">
        <v>28.000039884681733</v>
      </c>
      <c r="S316" s="402">
        <v>29.68478834455788</v>
      </c>
      <c r="T316" s="402">
        <v>31.026241389677505</v>
      </c>
      <c r="U316" s="402">
        <v>30.694861976715281</v>
      </c>
      <c r="V316" s="402">
        <v>29.607313334670444</v>
      </c>
      <c r="W316" s="402">
        <v>28.667922271860697</v>
      </c>
      <c r="X316" s="402">
        <v>27.480849888749983</v>
      </c>
      <c r="Y316" s="402">
        <v>25.594712842270166</v>
      </c>
      <c r="Z316" s="402">
        <v>23.156321957191214</v>
      </c>
      <c r="AA316" s="406">
        <v>21.32804317965719</v>
      </c>
    </row>
    <row r="317" spans="2:27" x14ac:dyDescent="0.25">
      <c r="B317" s="19">
        <v>9</v>
      </c>
      <c r="C317" s="20">
        <v>2</v>
      </c>
      <c r="D317" s="405">
        <v>20.14105619074282</v>
      </c>
      <c r="E317" s="402">
        <v>19.5309427332719</v>
      </c>
      <c r="F317" s="402">
        <v>19.058020148582152</v>
      </c>
      <c r="G317" s="402">
        <v>18.759139010323956</v>
      </c>
      <c r="H317" s="402">
        <v>18.651934564913063</v>
      </c>
      <c r="I317" s="402">
        <v>19.117672434479793</v>
      </c>
      <c r="J317" s="402">
        <v>20.04534188445178</v>
      </c>
      <c r="K317" s="402">
        <v>18.55117471918787</v>
      </c>
      <c r="L317" s="402">
        <v>16.849066162613219</v>
      </c>
      <c r="M317" s="402">
        <v>15.401354640584808</v>
      </c>
      <c r="N317" s="402">
        <v>14.806496713963753</v>
      </c>
      <c r="O317" s="402">
        <v>14.495918176047923</v>
      </c>
      <c r="P317" s="402">
        <v>14.793540278987896</v>
      </c>
      <c r="Q317" s="402">
        <v>15.722233720002064</v>
      </c>
      <c r="R317" s="402">
        <v>17.199190025998554</v>
      </c>
      <c r="S317" s="402">
        <v>19.318232297646553</v>
      </c>
      <c r="T317" s="402">
        <v>21.894548804215006</v>
      </c>
      <c r="U317" s="402">
        <v>23.952303539897585</v>
      </c>
      <c r="V317" s="402">
        <v>24.572807340380887</v>
      </c>
      <c r="W317" s="402">
        <v>24.418701550705428</v>
      </c>
      <c r="X317" s="402">
        <v>24.048765509444038</v>
      </c>
      <c r="Y317" s="402">
        <v>23.088939601227448</v>
      </c>
      <c r="Z317" s="402">
        <v>21.568266225388466</v>
      </c>
      <c r="AA317" s="406">
        <v>20.321643296976625</v>
      </c>
    </row>
    <row r="318" spans="2:27" x14ac:dyDescent="0.25">
      <c r="B318" s="19">
        <v>10</v>
      </c>
      <c r="C318" s="20">
        <v>1</v>
      </c>
      <c r="D318" s="405">
        <v>19.558784744332101</v>
      </c>
      <c r="E318" s="402">
        <v>19.157079716320634</v>
      </c>
      <c r="F318" s="402">
        <v>18.721118196978523</v>
      </c>
      <c r="G318" s="402">
        <v>18.605895415555587</v>
      </c>
      <c r="H318" s="402">
        <v>18.967991843747427</v>
      </c>
      <c r="I318" s="402">
        <v>20.484134701258885</v>
      </c>
      <c r="J318" s="402">
        <v>24.237459848293419</v>
      </c>
      <c r="K318" s="402">
        <v>27.154291923237469</v>
      </c>
      <c r="L318" s="402">
        <v>28.140477056907848</v>
      </c>
      <c r="M318" s="402">
        <v>27.245662703902617</v>
      </c>
      <c r="N318" s="402">
        <v>26.320571336345107</v>
      </c>
      <c r="O318" s="402">
        <v>25.911803576156331</v>
      </c>
      <c r="P318" s="402">
        <v>25.539128946642027</v>
      </c>
      <c r="Q318" s="402">
        <v>26.821508518204862</v>
      </c>
      <c r="R318" s="402">
        <v>27.941619652464311</v>
      </c>
      <c r="S318" s="402">
        <v>29.463771881929524</v>
      </c>
      <c r="T318" s="402">
        <v>30.631753201099833</v>
      </c>
      <c r="U318" s="402">
        <v>29.600916371279908</v>
      </c>
      <c r="V318" s="402">
        <v>27.990782649757719</v>
      </c>
      <c r="W318" s="402">
        <v>27.217427043219804</v>
      </c>
      <c r="X318" s="402">
        <v>25.789996638092923</v>
      </c>
      <c r="Y318" s="402">
        <v>24.222088634364997</v>
      </c>
      <c r="Z318" s="402">
        <v>22.07815764703771</v>
      </c>
      <c r="AA318" s="406">
        <v>20.562304861601174</v>
      </c>
    </row>
    <row r="319" spans="2:27" x14ac:dyDescent="0.25">
      <c r="B319" s="19">
        <v>10</v>
      </c>
      <c r="C319" s="20">
        <v>2</v>
      </c>
      <c r="D319" s="405">
        <v>19.398729295565875</v>
      </c>
      <c r="E319" s="402">
        <v>19.537706332815265</v>
      </c>
      <c r="F319" s="402">
        <v>18.473812180902705</v>
      </c>
      <c r="G319" s="402">
        <v>18.275061188124337</v>
      </c>
      <c r="H319" s="402">
        <v>18.224531445064326</v>
      </c>
      <c r="I319" s="402">
        <v>18.584755046709116</v>
      </c>
      <c r="J319" s="402">
        <v>19.959922603641399</v>
      </c>
      <c r="K319" s="402">
        <v>19.714619845356069</v>
      </c>
      <c r="L319" s="402">
        <v>17.704416640403437</v>
      </c>
      <c r="M319" s="402">
        <v>16.124182827731929</v>
      </c>
      <c r="N319" s="402">
        <v>15.400164659658282</v>
      </c>
      <c r="O319" s="402">
        <v>14.929134521839719</v>
      </c>
      <c r="P319" s="402">
        <v>14.818391186310382</v>
      </c>
      <c r="Q319" s="402">
        <v>15.948908979797638</v>
      </c>
      <c r="R319" s="402">
        <v>17.210915513971397</v>
      </c>
      <c r="S319" s="402">
        <v>19.323359823568012</v>
      </c>
      <c r="T319" s="402">
        <v>22.040830290411172</v>
      </c>
      <c r="U319" s="402">
        <v>23.411806584072433</v>
      </c>
      <c r="V319" s="402">
        <v>23.498809012354059</v>
      </c>
      <c r="W319" s="402">
        <v>23.50089306555256</v>
      </c>
      <c r="X319" s="402">
        <v>22.720620730887035</v>
      </c>
      <c r="Y319" s="402">
        <v>21.945465450049323</v>
      </c>
      <c r="Z319" s="402">
        <v>20.603187289897264</v>
      </c>
      <c r="AA319" s="406">
        <v>19.518822728411703</v>
      </c>
    </row>
    <row r="320" spans="2:27" x14ac:dyDescent="0.25">
      <c r="B320" s="19">
        <v>11</v>
      </c>
      <c r="C320" s="20">
        <v>1</v>
      </c>
      <c r="D320" s="405">
        <v>20.30587089675603</v>
      </c>
      <c r="E320" s="402">
        <v>19.942553950674689</v>
      </c>
      <c r="F320" s="402">
        <v>19.591880570928112</v>
      </c>
      <c r="G320" s="402">
        <v>19.56551577742739</v>
      </c>
      <c r="H320" s="402">
        <v>19.993087865084235</v>
      </c>
      <c r="I320" s="402">
        <v>21.69070690701847</v>
      </c>
      <c r="J320" s="402">
        <v>24.992200909686236</v>
      </c>
      <c r="K320" s="402">
        <v>28.492739236709365</v>
      </c>
      <c r="L320" s="402">
        <v>29.277807137568946</v>
      </c>
      <c r="M320" s="402">
        <v>28.52353351574904</v>
      </c>
      <c r="N320" s="402">
        <v>28.005830652730122</v>
      </c>
      <c r="O320" s="402">
        <v>27.731719240714916</v>
      </c>
      <c r="P320" s="402">
        <v>27.644276883576552</v>
      </c>
      <c r="Q320" s="402">
        <v>28.411959991625015</v>
      </c>
      <c r="R320" s="402">
        <v>29.309887088054289</v>
      </c>
      <c r="S320" s="402">
        <v>30.346925378321874</v>
      </c>
      <c r="T320" s="402">
        <v>31.371561280770202</v>
      </c>
      <c r="U320" s="402">
        <v>30.332085723915021</v>
      </c>
      <c r="V320" s="402">
        <v>28.419433817115888</v>
      </c>
      <c r="W320" s="402">
        <v>27.249542213372056</v>
      </c>
      <c r="X320" s="402">
        <v>26.084450488065709</v>
      </c>
      <c r="Y320" s="402">
        <v>24.453291468476511</v>
      </c>
      <c r="Z320" s="402">
        <v>22.471702188196488</v>
      </c>
      <c r="AA320" s="406">
        <v>21.262485121618187</v>
      </c>
    </row>
    <row r="321" spans="2:27" x14ac:dyDescent="0.25">
      <c r="B321" s="19">
        <v>11</v>
      </c>
      <c r="C321" s="20">
        <v>2</v>
      </c>
      <c r="D321" s="405">
        <v>19.698572391988456</v>
      </c>
      <c r="E321" s="402">
        <v>20.863009591049373</v>
      </c>
      <c r="F321" s="402">
        <v>18.889141353268759</v>
      </c>
      <c r="G321" s="402">
        <v>18.795970959292806</v>
      </c>
      <c r="H321" s="402">
        <v>18.812894941950837</v>
      </c>
      <c r="I321" s="402">
        <v>19.395432381872304</v>
      </c>
      <c r="J321" s="402">
        <v>20.748657094622967</v>
      </c>
      <c r="K321" s="402">
        <v>21.393237177987924</v>
      </c>
      <c r="L321" s="402">
        <v>19.637954412031934</v>
      </c>
      <c r="M321" s="402">
        <v>18.221342212790297</v>
      </c>
      <c r="N321" s="402">
        <v>17.703614382217978</v>
      </c>
      <c r="O321" s="402">
        <v>17.39027617784101</v>
      </c>
      <c r="P321" s="402">
        <v>17.838839537716701</v>
      </c>
      <c r="Q321" s="402">
        <v>18.552985614172513</v>
      </c>
      <c r="R321" s="402">
        <v>19.520490753928893</v>
      </c>
      <c r="S321" s="402">
        <v>21.194231053984499</v>
      </c>
      <c r="T321" s="402">
        <v>23.768250273771141</v>
      </c>
      <c r="U321" s="402">
        <v>24.890914716409949</v>
      </c>
      <c r="V321" s="402">
        <v>24.332207529943769</v>
      </c>
      <c r="W321" s="402">
        <v>23.733054516164064</v>
      </c>
      <c r="X321" s="402">
        <v>23.118848437555211</v>
      </c>
      <c r="Y321" s="402">
        <v>22.190326690529403</v>
      </c>
      <c r="Z321" s="402">
        <v>20.904772028509012</v>
      </c>
      <c r="AA321" s="406">
        <v>20.018420864902918</v>
      </c>
    </row>
    <row r="322" spans="2:27" x14ac:dyDescent="0.25">
      <c r="B322" s="19">
        <v>12</v>
      </c>
      <c r="C322" s="20">
        <v>1</v>
      </c>
      <c r="D322" s="405">
        <v>22.370058353749624</v>
      </c>
      <c r="E322" s="402">
        <v>21.979223883070691</v>
      </c>
      <c r="F322" s="402">
        <v>21.619390707948035</v>
      </c>
      <c r="G322" s="402">
        <v>21.50335906376559</v>
      </c>
      <c r="H322" s="402">
        <v>21.919847932782979</v>
      </c>
      <c r="I322" s="402">
        <v>23.621603584750819</v>
      </c>
      <c r="J322" s="402">
        <v>27.041730756182069</v>
      </c>
      <c r="K322" s="402">
        <v>31.08674649252821</v>
      </c>
      <c r="L322" s="402">
        <v>32.597092955414432</v>
      </c>
      <c r="M322" s="402">
        <v>31.427627605944004</v>
      </c>
      <c r="N322" s="402">
        <v>30.59148340276321</v>
      </c>
      <c r="O322" s="402">
        <v>30.423621890373621</v>
      </c>
      <c r="P322" s="402">
        <v>30.020862265353632</v>
      </c>
      <c r="Q322" s="402">
        <v>30.43918145229447</v>
      </c>
      <c r="R322" s="402">
        <v>31.071151694014674</v>
      </c>
      <c r="S322" s="402">
        <v>31.721777134839076</v>
      </c>
      <c r="T322" s="402">
        <v>33.516926245794735</v>
      </c>
      <c r="U322" s="402">
        <v>32.515613162230501</v>
      </c>
      <c r="V322" s="402">
        <v>30.28961966057949</v>
      </c>
      <c r="W322" s="402">
        <v>29.203925860329882</v>
      </c>
      <c r="X322" s="402">
        <v>28.092246543328148</v>
      </c>
      <c r="Y322" s="402">
        <v>26.448251144443667</v>
      </c>
      <c r="Z322" s="402">
        <v>24.683461816211427</v>
      </c>
      <c r="AA322" s="406">
        <v>23.414743518450532</v>
      </c>
    </row>
    <row r="323" spans="2:27" x14ac:dyDescent="0.25">
      <c r="B323" s="21">
        <v>12</v>
      </c>
      <c r="C323" s="22">
        <v>2</v>
      </c>
      <c r="D323" s="407">
        <v>22.378028801134796</v>
      </c>
      <c r="E323" s="408">
        <v>21.92286749744898</v>
      </c>
      <c r="F323" s="408">
        <v>21.535168433686707</v>
      </c>
      <c r="G323" s="408">
        <v>21.27406672156296</v>
      </c>
      <c r="H323" s="408">
        <v>21.426504412456655</v>
      </c>
      <c r="I323" s="408">
        <v>22.009803406589651</v>
      </c>
      <c r="J323" s="408">
        <v>23.326973162672871</v>
      </c>
      <c r="K323" s="408">
        <v>24.741209362983426</v>
      </c>
      <c r="L323" s="408">
        <v>23.800247931167132</v>
      </c>
      <c r="M323" s="408">
        <v>22.063852614106032</v>
      </c>
      <c r="N323" s="408">
        <v>21.478845720579955</v>
      </c>
      <c r="O323" s="408">
        <v>21.398674404324368</v>
      </c>
      <c r="P323" s="408">
        <v>21.289333893018295</v>
      </c>
      <c r="Q323" s="408">
        <v>21.270962929189665</v>
      </c>
      <c r="R323" s="408">
        <v>21.660450255869858</v>
      </c>
      <c r="S323" s="408">
        <v>22.779415941674053</v>
      </c>
      <c r="T323" s="408">
        <v>25.997558224093286</v>
      </c>
      <c r="U323" s="408">
        <v>27.299101460847034</v>
      </c>
      <c r="V323" s="408">
        <v>26.615503829267382</v>
      </c>
      <c r="W323" s="408">
        <v>26.061106246436616</v>
      </c>
      <c r="X323" s="408">
        <v>25.487445416525571</v>
      </c>
      <c r="Y323" s="408">
        <v>24.530134979242803</v>
      </c>
      <c r="Z323" s="408">
        <v>23.368344836954265</v>
      </c>
      <c r="AA323" s="409">
        <v>22.442350525263706</v>
      </c>
    </row>
    <row r="325" spans="2:27" x14ac:dyDescent="0.25">
      <c r="B325" t="s">
        <v>794</v>
      </c>
    </row>
    <row r="326" spans="2:27" ht="60" x14ac:dyDescent="0.25">
      <c r="B326" s="40" t="s">
        <v>64</v>
      </c>
      <c r="C326" s="58" t="s">
        <v>65</v>
      </c>
      <c r="D326" s="34">
        <v>0</v>
      </c>
      <c r="E326" s="34">
        <v>1</v>
      </c>
      <c r="F326" s="34">
        <v>2</v>
      </c>
      <c r="G326" s="34">
        <v>3</v>
      </c>
      <c r="H326" s="34">
        <v>4</v>
      </c>
      <c r="I326" s="34">
        <v>5</v>
      </c>
      <c r="J326" s="34">
        <v>6</v>
      </c>
      <c r="K326" s="34">
        <v>7</v>
      </c>
      <c r="L326" s="34">
        <v>8</v>
      </c>
      <c r="M326" s="34">
        <v>9</v>
      </c>
      <c r="N326" s="34">
        <v>10</v>
      </c>
      <c r="O326" s="34">
        <v>11</v>
      </c>
      <c r="P326" s="34">
        <v>12</v>
      </c>
      <c r="Q326" s="34">
        <v>13</v>
      </c>
      <c r="R326" s="34">
        <v>14</v>
      </c>
      <c r="S326" s="34">
        <v>15</v>
      </c>
      <c r="T326" s="34">
        <v>16</v>
      </c>
      <c r="U326" s="34">
        <v>17</v>
      </c>
      <c r="V326" s="34">
        <v>18</v>
      </c>
      <c r="W326" s="34">
        <v>19</v>
      </c>
      <c r="X326" s="34">
        <v>20</v>
      </c>
      <c r="Y326" s="34">
        <v>21</v>
      </c>
      <c r="Z326" s="34">
        <v>22</v>
      </c>
      <c r="AA326" s="34">
        <v>23</v>
      </c>
    </row>
    <row r="327" spans="2:27" x14ac:dyDescent="0.25">
      <c r="B327" s="19">
        <v>1</v>
      </c>
      <c r="C327" s="20">
        <v>1</v>
      </c>
      <c r="D327" s="401">
        <v>1.4237567462566525</v>
      </c>
      <c r="E327" s="403">
        <v>1.4138523472695692</v>
      </c>
      <c r="F327" s="403">
        <v>1.4301707511944628</v>
      </c>
      <c r="G327" s="403">
        <v>1.4373266019504325</v>
      </c>
      <c r="H327" s="403">
        <v>1.4521109229113538</v>
      </c>
      <c r="I327" s="403">
        <v>1.4766043739447952</v>
      </c>
      <c r="J327" s="403">
        <v>1.5628673249201668</v>
      </c>
      <c r="K327" s="403">
        <v>1.7386373122139562</v>
      </c>
      <c r="L327" s="403">
        <v>1.6297617645061231</v>
      </c>
      <c r="M327" s="403">
        <v>1.155237601655337</v>
      </c>
      <c r="N327" s="403">
        <v>0.90304329642143033</v>
      </c>
      <c r="O327" s="403">
        <v>0.81566455925794457</v>
      </c>
      <c r="P327" s="403">
        <v>0.70298562576372925</v>
      </c>
      <c r="Q327" s="403">
        <v>0.77735066032702882</v>
      </c>
      <c r="R327" s="403">
        <v>0.95812278867857992</v>
      </c>
      <c r="S327" s="403">
        <v>1.1755880233429892</v>
      </c>
      <c r="T327" s="403">
        <v>1.7868163762084841</v>
      </c>
      <c r="U327" s="403">
        <v>2.0091610626975167</v>
      </c>
      <c r="V327" s="403">
        <v>1.7754689477897914</v>
      </c>
      <c r="W327" s="403">
        <v>1.6867532649622912</v>
      </c>
      <c r="X327" s="403">
        <v>1.6176965702331414</v>
      </c>
      <c r="Y327" s="403">
        <v>1.5520284520580467</v>
      </c>
      <c r="Z327" s="403">
        <v>1.4845284320575816</v>
      </c>
      <c r="AA327" s="404">
        <v>1.4417313173755237</v>
      </c>
    </row>
    <row r="328" spans="2:27" x14ac:dyDescent="0.25">
      <c r="B328" s="19">
        <v>1</v>
      </c>
      <c r="C328" s="20">
        <v>2</v>
      </c>
      <c r="D328" s="405">
        <v>1.4811448072050104</v>
      </c>
      <c r="E328" s="402">
        <v>1.4551530453683188</v>
      </c>
      <c r="F328" s="402">
        <v>1.4783962395613173</v>
      </c>
      <c r="G328" s="402">
        <v>1.4686291905594566</v>
      </c>
      <c r="H328" s="402">
        <v>1.4708309028036768</v>
      </c>
      <c r="I328" s="402">
        <v>1.4764609246758815</v>
      </c>
      <c r="J328" s="402">
        <v>1.5041553266793517</v>
      </c>
      <c r="K328" s="402">
        <v>1.5447880810626897</v>
      </c>
      <c r="L328" s="402">
        <v>1.2191470297805742</v>
      </c>
      <c r="M328" s="402">
        <v>0.69626919261253761</v>
      </c>
      <c r="N328" s="402">
        <v>0.43631920813165159</v>
      </c>
      <c r="O328" s="402">
        <v>0.33710585547812433</v>
      </c>
      <c r="P328" s="402">
        <v>0.22643846940192858</v>
      </c>
      <c r="Q328" s="402">
        <v>0.24585199565803695</v>
      </c>
      <c r="R328" s="402">
        <v>0.43579663018757575</v>
      </c>
      <c r="S328" s="402">
        <v>0.62153504078909649</v>
      </c>
      <c r="T328" s="402">
        <v>1.2421225066413384</v>
      </c>
      <c r="U328" s="402">
        <v>1.7095137796324413</v>
      </c>
      <c r="V328" s="402">
        <v>1.6476625555871003</v>
      </c>
      <c r="W328" s="402">
        <v>1.6075867868834055</v>
      </c>
      <c r="X328" s="402">
        <v>1.5987907298084059</v>
      </c>
      <c r="Y328" s="402">
        <v>1.5777547013016751</v>
      </c>
      <c r="Z328" s="402">
        <v>1.5237852048655287</v>
      </c>
      <c r="AA328" s="406">
        <v>1.4745969973179633</v>
      </c>
    </row>
    <row r="329" spans="2:27" x14ac:dyDescent="0.25">
      <c r="B329" s="19">
        <v>2</v>
      </c>
      <c r="C329" s="20">
        <v>1</v>
      </c>
      <c r="D329" s="405">
        <v>1.448569948059802</v>
      </c>
      <c r="E329" s="402">
        <v>1.4428503394263879</v>
      </c>
      <c r="F329" s="402">
        <v>1.4418468088799741</v>
      </c>
      <c r="G329" s="402">
        <v>1.4613915272547369</v>
      </c>
      <c r="H329" s="402">
        <v>1.4784916653723661</v>
      </c>
      <c r="I329" s="402">
        <v>1.5154423206923944</v>
      </c>
      <c r="J329" s="402">
        <v>1.5817108460632052</v>
      </c>
      <c r="K329" s="402">
        <v>1.6314215653928414</v>
      </c>
      <c r="L329" s="402">
        <v>1.2495063271982156</v>
      </c>
      <c r="M329" s="402">
        <v>0.77708015221035431</v>
      </c>
      <c r="N329" s="402">
        <v>0.41625638086226457</v>
      </c>
      <c r="O329" s="402">
        <v>0.19797299794730039</v>
      </c>
      <c r="P329" s="402">
        <v>5.8417093284518717E-2</v>
      </c>
      <c r="Q329" s="402">
        <v>0.27263218608211348</v>
      </c>
      <c r="R329" s="402">
        <v>0.52170740582589481</v>
      </c>
      <c r="S329" s="402">
        <v>0.79468794860509728</v>
      </c>
      <c r="T329" s="402">
        <v>1.2088946511651399</v>
      </c>
      <c r="U329" s="402">
        <v>1.775588525648206</v>
      </c>
      <c r="V329" s="402">
        <v>1.7774932825811487</v>
      </c>
      <c r="W329" s="402">
        <v>1.722873844833321</v>
      </c>
      <c r="X329" s="402">
        <v>1.6495779082680218</v>
      </c>
      <c r="Y329" s="402">
        <v>1.5823583965288124</v>
      </c>
      <c r="Z329" s="402">
        <v>1.538232003768871</v>
      </c>
      <c r="AA329" s="406">
        <v>1.4858263803958529</v>
      </c>
    </row>
    <row r="330" spans="2:27" x14ac:dyDescent="0.25">
      <c r="B330" s="19">
        <v>2</v>
      </c>
      <c r="C330" s="20">
        <v>2</v>
      </c>
      <c r="D330" s="405">
        <v>1.4775142418131602</v>
      </c>
      <c r="E330" s="402">
        <v>1.4508192898339789</v>
      </c>
      <c r="F330" s="402">
        <v>1.4526924609404275</v>
      </c>
      <c r="G330" s="402">
        <v>1.4641592817135318</v>
      </c>
      <c r="H330" s="402">
        <v>1.4669285687411464</v>
      </c>
      <c r="I330" s="402">
        <v>1.4839965898631069</v>
      </c>
      <c r="J330" s="402">
        <v>1.5106128200922588</v>
      </c>
      <c r="K330" s="402">
        <v>1.4234408022020766</v>
      </c>
      <c r="L330" s="402">
        <v>0.86450312887449765</v>
      </c>
      <c r="M330" s="402">
        <v>0.28060832086612786</v>
      </c>
      <c r="N330" s="402">
        <v>-9.3519090172804242E-2</v>
      </c>
      <c r="O330" s="402">
        <v>-0.30162607089924576</v>
      </c>
      <c r="P330" s="402">
        <v>-0.36053935652507585</v>
      </c>
      <c r="Q330" s="402">
        <v>-0.23225898411625301</v>
      </c>
      <c r="R330" s="402">
        <v>-1.0527128323987167E-2</v>
      </c>
      <c r="S330" s="402">
        <v>0.23128772499958594</v>
      </c>
      <c r="T330" s="402">
        <v>0.6640203526213011</v>
      </c>
      <c r="U330" s="402">
        <v>1.4185188005889533</v>
      </c>
      <c r="V330" s="402">
        <v>1.6294235903431191</v>
      </c>
      <c r="W330" s="402">
        <v>1.6021831054419382</v>
      </c>
      <c r="X330" s="402">
        <v>1.5710952765389989</v>
      </c>
      <c r="Y330" s="402">
        <v>1.550814835158038</v>
      </c>
      <c r="Z330" s="402">
        <v>1.5039502066264583</v>
      </c>
      <c r="AA330" s="406">
        <v>1.4780433961117723</v>
      </c>
    </row>
    <row r="331" spans="2:27" x14ac:dyDescent="0.25">
      <c r="B331" s="19">
        <v>3</v>
      </c>
      <c r="C331" s="20">
        <v>1</v>
      </c>
      <c r="D331" s="405">
        <v>1.2646382583968034</v>
      </c>
      <c r="E331" s="402">
        <v>1.265712617882746</v>
      </c>
      <c r="F331" s="402">
        <v>1.2670928899588598</v>
      </c>
      <c r="G331" s="402">
        <v>1.2767424025011824</v>
      </c>
      <c r="H331" s="402">
        <v>1.2962746318024017</v>
      </c>
      <c r="I331" s="402">
        <v>1.3271866216215249</v>
      </c>
      <c r="J331" s="402">
        <v>1.3758966244336386</v>
      </c>
      <c r="K331" s="402">
        <v>1.0817441744011123</v>
      </c>
      <c r="L331" s="402">
        <v>0.6416538474517135</v>
      </c>
      <c r="M331" s="402">
        <v>0.11411820222557467</v>
      </c>
      <c r="N331" s="402">
        <v>-0.2350039664610728</v>
      </c>
      <c r="O331" s="402">
        <v>-0.43876797505456189</v>
      </c>
      <c r="P331" s="402">
        <v>-0.55707469118858288</v>
      </c>
      <c r="Q331" s="402">
        <v>-0.35441548709194026</v>
      </c>
      <c r="R331" s="402">
        <v>-9.7001911632943028E-2</v>
      </c>
      <c r="S331" s="402">
        <v>0.27934863107249974</v>
      </c>
      <c r="T331" s="402">
        <v>0.74702471832352146</v>
      </c>
      <c r="U331" s="402">
        <v>1.17416275201939</v>
      </c>
      <c r="V331" s="402">
        <v>1.4686150121283605</v>
      </c>
      <c r="W331" s="402">
        <v>1.4626468284056642</v>
      </c>
      <c r="X331" s="402">
        <v>1.4573817781907601</v>
      </c>
      <c r="Y331" s="402">
        <v>1.3956795792084002</v>
      </c>
      <c r="Z331" s="402">
        <v>1.3401552440257698</v>
      </c>
      <c r="AA331" s="406">
        <v>1.2991409448544</v>
      </c>
    </row>
    <row r="332" spans="2:27" x14ac:dyDescent="0.25">
      <c r="B332" s="19">
        <v>3</v>
      </c>
      <c r="C332" s="20">
        <v>2</v>
      </c>
      <c r="D332" s="405">
        <v>1.249136665397315</v>
      </c>
      <c r="E332" s="402">
        <v>1.2465674358379366</v>
      </c>
      <c r="F332" s="402">
        <v>1.1902171638807404</v>
      </c>
      <c r="G332" s="402">
        <v>1.2426513591835779</v>
      </c>
      <c r="H332" s="402">
        <v>1.259983644415773</v>
      </c>
      <c r="I332" s="402">
        <v>1.278304292854078</v>
      </c>
      <c r="J332" s="402">
        <v>1.2786637033970456</v>
      </c>
      <c r="K332" s="402">
        <v>0.84044417077410705</v>
      </c>
      <c r="L332" s="402">
        <v>0.19619138504140743</v>
      </c>
      <c r="M332" s="402">
        <v>-0.39312758156254657</v>
      </c>
      <c r="N332" s="402">
        <v>-0.78079366818720231</v>
      </c>
      <c r="O332" s="402">
        <v>-1.0347045972220843</v>
      </c>
      <c r="P332" s="402">
        <v>-1.0513388040732579</v>
      </c>
      <c r="Q332" s="402">
        <v>-0.8375354150106129</v>
      </c>
      <c r="R332" s="402">
        <v>-0.51643282183015837</v>
      </c>
      <c r="S332" s="402">
        <v>-0.12831024229387689</v>
      </c>
      <c r="T332" s="402">
        <v>0.29820570698915572</v>
      </c>
      <c r="U332" s="402">
        <v>0.83144469222123196</v>
      </c>
      <c r="V332" s="402">
        <v>1.2674391063514376</v>
      </c>
      <c r="W332" s="402">
        <v>1.330522980351539</v>
      </c>
      <c r="X332" s="402">
        <v>1.37767976562469</v>
      </c>
      <c r="Y332" s="402">
        <v>1.3754081264555631</v>
      </c>
      <c r="Z332" s="402">
        <v>1.2986304444147154</v>
      </c>
      <c r="AA332" s="406">
        <v>1.2680806398667295</v>
      </c>
    </row>
    <row r="333" spans="2:27" x14ac:dyDescent="0.25">
      <c r="B333" s="19">
        <v>4</v>
      </c>
      <c r="C333" s="20">
        <v>1</v>
      </c>
      <c r="D333" s="405">
        <v>1.1159119520081646</v>
      </c>
      <c r="E333" s="402">
        <v>1.09892141631252</v>
      </c>
      <c r="F333" s="402">
        <v>1.095316518116336</v>
      </c>
      <c r="G333" s="402">
        <v>1.1086613605098965</v>
      </c>
      <c r="H333" s="402">
        <v>1.1200565144467354</v>
      </c>
      <c r="I333" s="402">
        <v>1.130437230352058</v>
      </c>
      <c r="J333" s="402">
        <v>0.95783804672562534</v>
      </c>
      <c r="K333" s="402">
        <v>0.46402003970320582</v>
      </c>
      <c r="L333" s="402">
        <v>1.2552036842563563E-3</v>
      </c>
      <c r="M333" s="402">
        <v>-0.4811926802389066</v>
      </c>
      <c r="N333" s="402">
        <v>-0.76683154232032558</v>
      </c>
      <c r="O333" s="402">
        <v>-0.88374612910159778</v>
      </c>
      <c r="P333" s="402">
        <v>-0.99253038184135134</v>
      </c>
      <c r="Q333" s="402">
        <v>-0.78138339906176602</v>
      </c>
      <c r="R333" s="402">
        <v>-0.47531921321956028</v>
      </c>
      <c r="S333" s="402">
        <v>-2.2779311727313845E-2</v>
      </c>
      <c r="T333" s="402">
        <v>0.42850210878888251</v>
      </c>
      <c r="U333" s="402">
        <v>0.86604936417875256</v>
      </c>
      <c r="V333" s="402">
        <v>1.1443382538241085</v>
      </c>
      <c r="W333" s="402">
        <v>1.2322656330439068</v>
      </c>
      <c r="X333" s="402">
        <v>1.2871449704138538</v>
      </c>
      <c r="Y333" s="402">
        <v>1.2777525822063616</v>
      </c>
      <c r="Z333" s="402">
        <v>1.203715623966457</v>
      </c>
      <c r="AA333" s="406">
        <v>1.1595482370989574</v>
      </c>
    </row>
    <row r="334" spans="2:27" x14ac:dyDescent="0.25">
      <c r="B334" s="19">
        <v>4</v>
      </c>
      <c r="C334" s="20">
        <v>2</v>
      </c>
      <c r="D334" s="405">
        <v>1.0994651517881393</v>
      </c>
      <c r="E334" s="402">
        <v>1.0914958338288869</v>
      </c>
      <c r="F334" s="402">
        <v>1.044271479634405</v>
      </c>
      <c r="G334" s="402">
        <v>1.0615918802582534</v>
      </c>
      <c r="H334" s="402">
        <v>1.0864167286921376</v>
      </c>
      <c r="I334" s="402">
        <v>1.0733473788970267</v>
      </c>
      <c r="J334" s="402">
        <v>0.86067796068226055</v>
      </c>
      <c r="K334" s="402">
        <v>0.29563223943042138</v>
      </c>
      <c r="L334" s="402">
        <v>-0.3359425430927705</v>
      </c>
      <c r="M334" s="402">
        <v>-0.87907272931000202</v>
      </c>
      <c r="N334" s="402">
        <v>-1.1982469136107317</v>
      </c>
      <c r="O334" s="402">
        <v>-1.3512754566033787</v>
      </c>
      <c r="P334" s="402">
        <v>-1.4246957170835823</v>
      </c>
      <c r="Q334" s="402">
        <v>-1.3321723108660883</v>
      </c>
      <c r="R334" s="402">
        <v>-1.0071449824749992</v>
      </c>
      <c r="S334" s="402">
        <v>-0.54243201519825024</v>
      </c>
      <c r="T334" s="402">
        <v>-7.7412233978674694E-2</v>
      </c>
      <c r="U334" s="402">
        <v>0.44602342942598361</v>
      </c>
      <c r="V334" s="402">
        <v>0.90241570488997658</v>
      </c>
      <c r="W334" s="402">
        <v>1.1177101311267366</v>
      </c>
      <c r="X334" s="402">
        <v>1.1983193954104321</v>
      </c>
      <c r="Y334" s="402">
        <v>1.2098380822540538</v>
      </c>
      <c r="Z334" s="402">
        <v>1.1523074670421056</v>
      </c>
      <c r="AA334" s="406">
        <v>1.1209180799826404</v>
      </c>
    </row>
    <row r="335" spans="2:27" x14ac:dyDescent="0.25">
      <c r="B335" s="19">
        <v>5</v>
      </c>
      <c r="C335" s="20">
        <v>1</v>
      </c>
      <c r="D335" s="405">
        <v>1.0482670021037281</v>
      </c>
      <c r="E335" s="402">
        <v>1.0403277799102191</v>
      </c>
      <c r="F335" s="402">
        <v>1.0152850802837516</v>
      </c>
      <c r="G335" s="402">
        <v>1.0132269337180524</v>
      </c>
      <c r="H335" s="402">
        <v>0.99314358479853193</v>
      </c>
      <c r="I335" s="402">
        <v>0.88399315108377152</v>
      </c>
      <c r="J335" s="402">
        <v>0.54878985734281316</v>
      </c>
      <c r="K335" s="402">
        <v>5.1868397814578193E-2</v>
      </c>
      <c r="L335" s="402">
        <v>-0.37412462060526663</v>
      </c>
      <c r="M335" s="402">
        <v>-0.76280368955774569</v>
      </c>
      <c r="N335" s="402">
        <v>-0.94559979761259627</v>
      </c>
      <c r="O335" s="402">
        <v>-0.98528176485621355</v>
      </c>
      <c r="P335" s="402">
        <v>-1.0217685488979371</v>
      </c>
      <c r="Q335" s="402">
        <v>-0.86349502833168668</v>
      </c>
      <c r="R335" s="402">
        <v>-0.52614049836558885</v>
      </c>
      <c r="S335" s="402">
        <v>-0.10342983646174098</v>
      </c>
      <c r="T335" s="402">
        <v>0.33614278077465931</v>
      </c>
      <c r="U335" s="402">
        <v>0.68961759440029424</v>
      </c>
      <c r="V335" s="402">
        <v>0.8968278671797032</v>
      </c>
      <c r="W335" s="402">
        <v>1.0893169833434979</v>
      </c>
      <c r="X335" s="402">
        <v>1.1315486274800581</v>
      </c>
      <c r="Y335" s="402">
        <v>1.1747877900103703</v>
      </c>
      <c r="Z335" s="402">
        <v>1.1362054711468852</v>
      </c>
      <c r="AA335" s="406">
        <v>1.0805881177704759</v>
      </c>
    </row>
    <row r="336" spans="2:27" x14ac:dyDescent="0.25">
      <c r="B336" s="19">
        <v>5</v>
      </c>
      <c r="C336" s="20">
        <v>2</v>
      </c>
      <c r="D336" s="405">
        <v>1.0498553980512271</v>
      </c>
      <c r="E336" s="402">
        <v>1.038471620963104</v>
      </c>
      <c r="F336" s="402">
        <v>0.99992432525619912</v>
      </c>
      <c r="G336" s="402">
        <v>0.99114756416746885</v>
      </c>
      <c r="H336" s="402">
        <v>0.97739972943890485</v>
      </c>
      <c r="I336" s="402">
        <v>0.83829694601778726</v>
      </c>
      <c r="J336" s="402">
        <v>0.43311796853696027</v>
      </c>
      <c r="K336" s="402">
        <v>-0.22556044116824325</v>
      </c>
      <c r="L336" s="402">
        <v>-0.85939345899231445</v>
      </c>
      <c r="M336" s="402">
        <v>-1.3890593223883365</v>
      </c>
      <c r="N336" s="402">
        <v>-1.6638158546234465</v>
      </c>
      <c r="O336" s="402">
        <v>-1.7922383590410842</v>
      </c>
      <c r="P336" s="402">
        <v>-1.7352301950419196</v>
      </c>
      <c r="Q336" s="402">
        <v>-1.5119174495417833</v>
      </c>
      <c r="R336" s="402">
        <v>-1.2587160814051717</v>
      </c>
      <c r="S336" s="402">
        <v>-0.8098081962239343</v>
      </c>
      <c r="T336" s="402">
        <v>-0.2901732793886953</v>
      </c>
      <c r="U336" s="402">
        <v>0.28902684240920695</v>
      </c>
      <c r="V336" s="402">
        <v>0.71293844031203912</v>
      </c>
      <c r="W336" s="402">
        <v>0.96054227078614873</v>
      </c>
      <c r="X336" s="402">
        <v>1.0611011031675217</v>
      </c>
      <c r="Y336" s="402">
        <v>1.1350014637868495</v>
      </c>
      <c r="Z336" s="402">
        <v>1.1080939172539654</v>
      </c>
      <c r="AA336" s="406">
        <v>1.0599770370824293</v>
      </c>
    </row>
    <row r="337" spans="2:27" x14ac:dyDescent="0.25">
      <c r="B337" s="19">
        <v>6</v>
      </c>
      <c r="C337" s="20">
        <v>1</v>
      </c>
      <c r="D337" s="405">
        <v>1.116471862869477</v>
      </c>
      <c r="E337" s="402">
        <v>1.0710043225123222</v>
      </c>
      <c r="F337" s="402">
        <v>1.0262304342072994</v>
      </c>
      <c r="G337" s="402">
        <v>1.0159655273906958</v>
      </c>
      <c r="H337" s="402">
        <v>0.97459001729317685</v>
      </c>
      <c r="I337" s="402">
        <v>0.74808928783340345</v>
      </c>
      <c r="J337" s="402">
        <v>0.43493199154833018</v>
      </c>
      <c r="K337" s="402">
        <v>4.9319837554706591E-3</v>
      </c>
      <c r="L337" s="402">
        <v>-0.38368887963780041</v>
      </c>
      <c r="M337" s="402">
        <v>-0.73108317476948548</v>
      </c>
      <c r="N337" s="402">
        <v>-0.90024264103455365</v>
      </c>
      <c r="O337" s="402">
        <v>-1.022463809421005</v>
      </c>
      <c r="P337" s="402">
        <v>-0.98533794175224498</v>
      </c>
      <c r="Q337" s="402">
        <v>-0.79758728897206455</v>
      </c>
      <c r="R337" s="402">
        <v>-0.3817858439766959</v>
      </c>
      <c r="S337" s="402">
        <v>8.8520198646546255E-2</v>
      </c>
      <c r="T337" s="402">
        <v>0.51116187976720195</v>
      </c>
      <c r="U337" s="402">
        <v>0.85273295418284745</v>
      </c>
      <c r="V337" s="402">
        <v>1.0758071864606191</v>
      </c>
      <c r="W337" s="402">
        <v>1.2363553092097217</v>
      </c>
      <c r="X337" s="402">
        <v>1.2910617394072721</v>
      </c>
      <c r="Y337" s="402">
        <v>1.2898550656901506</v>
      </c>
      <c r="Z337" s="402">
        <v>1.2653121792895565</v>
      </c>
      <c r="AA337" s="406">
        <v>1.1782685765164342</v>
      </c>
    </row>
    <row r="338" spans="2:27" x14ac:dyDescent="0.25">
      <c r="B338" s="19">
        <v>6</v>
      </c>
      <c r="C338" s="20">
        <v>2</v>
      </c>
      <c r="D338" s="405">
        <v>1.0907467658073424</v>
      </c>
      <c r="E338" s="402">
        <v>1.0515825931621232</v>
      </c>
      <c r="F338" s="402">
        <v>0.99535388680542813</v>
      </c>
      <c r="G338" s="402">
        <v>0.99382158457246372</v>
      </c>
      <c r="H338" s="402">
        <v>0.93940275998682832</v>
      </c>
      <c r="I338" s="402">
        <v>0.72133916933922748</v>
      </c>
      <c r="J338" s="402">
        <v>0.36419860120488201</v>
      </c>
      <c r="K338" s="402">
        <v>-0.18466224568308642</v>
      </c>
      <c r="L338" s="402">
        <v>-0.71841255925451253</v>
      </c>
      <c r="M338" s="402">
        <v>-1.1065340364830989</v>
      </c>
      <c r="N338" s="402">
        <v>-1.3537050997616333</v>
      </c>
      <c r="O338" s="402">
        <v>-1.5097513001651242</v>
      </c>
      <c r="P338" s="402">
        <v>-1.4883337602138422</v>
      </c>
      <c r="Q338" s="402">
        <v>-1.2508917857272028</v>
      </c>
      <c r="R338" s="402">
        <v>-0.90880233181167824</v>
      </c>
      <c r="S338" s="402">
        <v>-0.52905536983864199</v>
      </c>
      <c r="T338" s="402">
        <v>-8.55566314275924E-2</v>
      </c>
      <c r="U338" s="402">
        <v>0.45285150157653997</v>
      </c>
      <c r="V338" s="402">
        <v>0.86567094050985793</v>
      </c>
      <c r="W338" s="402">
        <v>1.0919435489988989</v>
      </c>
      <c r="X338" s="402">
        <v>1.1821925946380099</v>
      </c>
      <c r="Y338" s="402">
        <v>1.228057029722486</v>
      </c>
      <c r="Z338" s="402">
        <v>1.2085128008003412</v>
      </c>
      <c r="AA338" s="406">
        <v>1.1306050558414962</v>
      </c>
    </row>
    <row r="339" spans="2:27" x14ac:dyDescent="0.25">
      <c r="B339" s="19">
        <v>7</v>
      </c>
      <c r="C339" s="20">
        <v>1</v>
      </c>
      <c r="D339" s="405">
        <v>1.262635791816209</v>
      </c>
      <c r="E339" s="402">
        <v>1.2080608714297505</v>
      </c>
      <c r="F339" s="402">
        <v>1.1371618874176768</v>
      </c>
      <c r="G339" s="402">
        <v>1.1044090311340338</v>
      </c>
      <c r="H339" s="402">
        <v>1.0796100228433525</v>
      </c>
      <c r="I339" s="402">
        <v>0.91302071983721145</v>
      </c>
      <c r="J339" s="402">
        <v>0.60504116973993716</v>
      </c>
      <c r="K339" s="402">
        <v>0.14668165228033336</v>
      </c>
      <c r="L339" s="402">
        <v>-0.26600969977000433</v>
      </c>
      <c r="M339" s="402">
        <v>-0.6518979139186476</v>
      </c>
      <c r="N339" s="402">
        <v>-0.84292495018071145</v>
      </c>
      <c r="O339" s="402">
        <v>-0.932113663354174</v>
      </c>
      <c r="P339" s="402">
        <v>-0.87252025641556807</v>
      </c>
      <c r="Q339" s="402">
        <v>-0.59005243141386066</v>
      </c>
      <c r="R339" s="402">
        <v>-0.14836019530783862</v>
      </c>
      <c r="S339" s="402">
        <v>0.34276962378784459</v>
      </c>
      <c r="T339" s="402">
        <v>0.82930902311588306</v>
      </c>
      <c r="U339" s="402">
        <v>1.2101856709634102</v>
      </c>
      <c r="V339" s="402">
        <v>1.4186198638877063</v>
      </c>
      <c r="W339" s="402">
        <v>1.5773163072662293</v>
      </c>
      <c r="X339" s="402">
        <v>1.5795865994538465</v>
      </c>
      <c r="Y339" s="402">
        <v>1.5447911059795059</v>
      </c>
      <c r="Z339" s="402">
        <v>1.5041620554486539</v>
      </c>
      <c r="AA339" s="406">
        <v>1.3797891537232214</v>
      </c>
    </row>
    <row r="340" spans="2:27" x14ac:dyDescent="0.25">
      <c r="B340" s="19">
        <v>7</v>
      </c>
      <c r="C340" s="20">
        <v>2</v>
      </c>
      <c r="D340" s="405">
        <v>1.3086532593954432</v>
      </c>
      <c r="E340" s="402">
        <v>1.2477403955718569</v>
      </c>
      <c r="F340" s="402">
        <v>1.1697524744796064</v>
      </c>
      <c r="G340" s="402">
        <v>1.1198586981304457</v>
      </c>
      <c r="H340" s="402">
        <v>1.0905546383204783</v>
      </c>
      <c r="I340" s="402">
        <v>0.90989669914324711</v>
      </c>
      <c r="J340" s="402">
        <v>0.53981683591748264</v>
      </c>
      <c r="K340" s="402">
        <v>-9.1383456600006463E-2</v>
      </c>
      <c r="L340" s="402">
        <v>-0.74964322125309235</v>
      </c>
      <c r="M340" s="402">
        <v>-1.2511347853720913</v>
      </c>
      <c r="N340" s="402">
        <v>-1.5350012357968734</v>
      </c>
      <c r="O340" s="402">
        <v>-1.6516600931103351</v>
      </c>
      <c r="P340" s="402">
        <v>-1.668232544838844</v>
      </c>
      <c r="Q340" s="402">
        <v>-1.4753731065217992</v>
      </c>
      <c r="R340" s="402">
        <v>-1.0868717235130414</v>
      </c>
      <c r="S340" s="402">
        <v>-0.531764246629018</v>
      </c>
      <c r="T340" s="402">
        <v>7.6229739157874343E-2</v>
      </c>
      <c r="U340" s="402">
        <v>0.72156273187193865</v>
      </c>
      <c r="V340" s="402">
        <v>1.1946058454593471</v>
      </c>
      <c r="W340" s="402">
        <v>1.4706343928208925</v>
      </c>
      <c r="X340" s="402">
        <v>1.5212131207644823</v>
      </c>
      <c r="Y340" s="402">
        <v>1.5097543356400069</v>
      </c>
      <c r="Z340" s="402">
        <v>1.4745709512981162</v>
      </c>
      <c r="AA340" s="406">
        <v>1.3559404167566986</v>
      </c>
    </row>
    <row r="341" spans="2:27" x14ac:dyDescent="0.25">
      <c r="B341" s="19">
        <v>8</v>
      </c>
      <c r="C341" s="20">
        <v>1</v>
      </c>
      <c r="D341" s="405">
        <v>1.1622768929498055</v>
      </c>
      <c r="E341" s="402">
        <v>1.0866765478849152</v>
      </c>
      <c r="F341" s="402">
        <v>1.0555391792352407</v>
      </c>
      <c r="G341" s="402">
        <v>1.0290700055416209</v>
      </c>
      <c r="H341" s="402">
        <v>1.0129809743107527</v>
      </c>
      <c r="I341" s="402">
        <v>1.006803482358438</v>
      </c>
      <c r="J341" s="402">
        <v>0.74893858766150889</v>
      </c>
      <c r="K341" s="402">
        <v>0.25196294551619558</v>
      </c>
      <c r="L341" s="402">
        <v>-0.2058956867632129</v>
      </c>
      <c r="M341" s="402">
        <v>-0.64724628794376349</v>
      </c>
      <c r="N341" s="402">
        <v>-0.89045868154926522</v>
      </c>
      <c r="O341" s="402">
        <v>-0.9702275565138021</v>
      </c>
      <c r="P341" s="402">
        <v>-0.94866286427167523</v>
      </c>
      <c r="Q341" s="402">
        <v>-0.6984028822820334</v>
      </c>
      <c r="R341" s="402">
        <v>-0.23679966501937555</v>
      </c>
      <c r="S341" s="402">
        <v>0.31896341685197838</v>
      </c>
      <c r="T341" s="402">
        <v>0.86229902959474791</v>
      </c>
      <c r="U341" s="402">
        <v>1.2271248317045618</v>
      </c>
      <c r="V341" s="402">
        <v>1.4088491199428888</v>
      </c>
      <c r="W341" s="402">
        <v>1.4770932558038106</v>
      </c>
      <c r="X341" s="402">
        <v>1.4475856039362793</v>
      </c>
      <c r="Y341" s="402">
        <v>1.4119655594872038</v>
      </c>
      <c r="Z341" s="402">
        <v>1.3386012335019977</v>
      </c>
      <c r="AA341" s="406">
        <v>1.2380645568929243</v>
      </c>
    </row>
    <row r="342" spans="2:27" x14ac:dyDescent="0.25">
      <c r="B342" s="19">
        <v>8</v>
      </c>
      <c r="C342" s="20">
        <v>2</v>
      </c>
      <c r="D342" s="405">
        <v>1.1509266025418856</v>
      </c>
      <c r="E342" s="402">
        <v>1.0949110325515021</v>
      </c>
      <c r="F342" s="402">
        <v>1.0504327633235684</v>
      </c>
      <c r="G342" s="402">
        <v>1.0083230578487465</v>
      </c>
      <c r="H342" s="402">
        <v>0.99419132104431041</v>
      </c>
      <c r="I342" s="402">
        <v>0.97191870214475951</v>
      </c>
      <c r="J342" s="402">
        <v>0.65243706930460665</v>
      </c>
      <c r="K342" s="402">
        <v>-2.8586533859432328E-2</v>
      </c>
      <c r="L342" s="402">
        <v>-0.69160636206945214</v>
      </c>
      <c r="M342" s="402">
        <v>-1.2452854664325494</v>
      </c>
      <c r="N342" s="402">
        <v>-1.5714633806145726</v>
      </c>
      <c r="O342" s="402">
        <v>-1.6692622379594628</v>
      </c>
      <c r="P342" s="402">
        <v>-1.6805470999907519</v>
      </c>
      <c r="Q342" s="402">
        <v>-1.4701774414595759</v>
      </c>
      <c r="R342" s="402">
        <v>-1.0961986589199799</v>
      </c>
      <c r="S342" s="402">
        <v>-0.59852669860962071</v>
      </c>
      <c r="T342" s="402">
        <v>-2.6958539776990698E-2</v>
      </c>
      <c r="U342" s="402">
        <v>0.6070388721547656</v>
      </c>
      <c r="V342" s="402">
        <v>1.1323227927848272</v>
      </c>
      <c r="W342" s="402">
        <v>1.3515177086157357</v>
      </c>
      <c r="X342" s="402">
        <v>1.3459685343786545</v>
      </c>
      <c r="Y342" s="402">
        <v>1.3464307012726056</v>
      </c>
      <c r="Z342" s="402">
        <v>1.2851513441807334</v>
      </c>
      <c r="AA342" s="406">
        <v>1.2030384976950184</v>
      </c>
    </row>
    <row r="343" spans="2:27" x14ac:dyDescent="0.25">
      <c r="B343" s="19">
        <v>9</v>
      </c>
      <c r="C343" s="20">
        <v>1</v>
      </c>
      <c r="D343" s="405">
        <v>1.0693563509540445</v>
      </c>
      <c r="E343" s="402">
        <v>1.0112403894605682</v>
      </c>
      <c r="F343" s="402">
        <v>1.0003342257655428</v>
      </c>
      <c r="G343" s="402">
        <v>0.98550051375821313</v>
      </c>
      <c r="H343" s="402">
        <v>0.97870843706829469</v>
      </c>
      <c r="I343" s="402">
        <v>1.0114462310607319</v>
      </c>
      <c r="J343" s="402">
        <v>0.96725867229959261</v>
      </c>
      <c r="K343" s="402">
        <v>0.48590417291624599</v>
      </c>
      <c r="L343" s="402">
        <v>3.5499852550536781E-2</v>
      </c>
      <c r="M343" s="402">
        <v>-0.4649779513124801</v>
      </c>
      <c r="N343" s="402">
        <v>-0.77342951510918923</v>
      </c>
      <c r="O343" s="402">
        <v>-0.98310823722552443</v>
      </c>
      <c r="P343" s="402">
        <v>-1.042070291308917</v>
      </c>
      <c r="Q343" s="402">
        <v>-0.80344773232975686</v>
      </c>
      <c r="R343" s="402">
        <v>-0.43750615754440947</v>
      </c>
      <c r="S343" s="402">
        <v>0.10357287748915645</v>
      </c>
      <c r="T343" s="402">
        <v>0.74290435706923974</v>
      </c>
      <c r="U343" s="402">
        <v>1.2230487156510434</v>
      </c>
      <c r="V343" s="402">
        <v>1.3037156357827393</v>
      </c>
      <c r="W343" s="402">
        <v>1.2934277720014182</v>
      </c>
      <c r="X343" s="402">
        <v>1.3129012485671701</v>
      </c>
      <c r="Y343" s="402">
        <v>1.2440123642964238</v>
      </c>
      <c r="Z343" s="402">
        <v>1.183929911312076</v>
      </c>
      <c r="AA343" s="406">
        <v>1.1148715244884835</v>
      </c>
    </row>
    <row r="344" spans="2:27" x14ac:dyDescent="0.25">
      <c r="B344" s="19">
        <v>9</v>
      </c>
      <c r="C344" s="20">
        <v>2</v>
      </c>
      <c r="D344" s="405">
        <v>1.0502322795177166</v>
      </c>
      <c r="E344" s="402">
        <v>1.0072735782427873</v>
      </c>
      <c r="F344" s="402">
        <v>0.97559885343835806</v>
      </c>
      <c r="G344" s="402">
        <v>0.95549373734464915</v>
      </c>
      <c r="H344" s="402">
        <v>0.94518393945088097</v>
      </c>
      <c r="I344" s="402">
        <v>0.96892934159386068</v>
      </c>
      <c r="J344" s="402">
        <v>0.8442624563793788</v>
      </c>
      <c r="K344" s="402">
        <v>0.24457322737968012</v>
      </c>
      <c r="L344" s="402">
        <v>-0.43163477397204963</v>
      </c>
      <c r="M344" s="402">
        <v>-0.98393760287874055</v>
      </c>
      <c r="N344" s="402">
        <v>-1.2874623764648956</v>
      </c>
      <c r="O344" s="402">
        <v>-1.4837080989847951</v>
      </c>
      <c r="P344" s="402">
        <v>-1.4986249999141794</v>
      </c>
      <c r="Q344" s="402">
        <v>-1.2767846530453382</v>
      </c>
      <c r="R344" s="402">
        <v>-0.92390040482260471</v>
      </c>
      <c r="S344" s="402">
        <v>-0.39961883052228475</v>
      </c>
      <c r="T344" s="402">
        <v>0.23496785301318535</v>
      </c>
      <c r="U344" s="402">
        <v>0.82937139997542886</v>
      </c>
      <c r="V344" s="402">
        <v>1.0904034930353186</v>
      </c>
      <c r="W344" s="402">
        <v>1.1651118122345849</v>
      </c>
      <c r="X344" s="402">
        <v>1.232830536614971</v>
      </c>
      <c r="Y344" s="402">
        <v>1.2031306477247867</v>
      </c>
      <c r="Z344" s="402">
        <v>1.1611995424769999</v>
      </c>
      <c r="AA344" s="406">
        <v>1.0994892135758974</v>
      </c>
    </row>
    <row r="345" spans="2:27" x14ac:dyDescent="0.25">
      <c r="B345" s="19">
        <v>10</v>
      </c>
      <c r="C345" s="20">
        <v>1</v>
      </c>
      <c r="D345" s="405">
        <v>1.0835428121982538</v>
      </c>
      <c r="E345" s="402">
        <v>1.0627907106111474</v>
      </c>
      <c r="F345" s="402">
        <v>1.0569304726983608</v>
      </c>
      <c r="G345" s="402">
        <v>1.0706033151220569</v>
      </c>
      <c r="H345" s="402">
        <v>1.0784499080761287</v>
      </c>
      <c r="I345" s="402">
        <v>1.112929476850566</v>
      </c>
      <c r="J345" s="402">
        <v>1.1875823996207899</v>
      </c>
      <c r="K345" s="402">
        <v>0.99618081201812991</v>
      </c>
      <c r="L345" s="402">
        <v>0.57711079271210952</v>
      </c>
      <c r="M345" s="402">
        <v>0.10748919369922239</v>
      </c>
      <c r="N345" s="402">
        <v>-0.18129996931274217</v>
      </c>
      <c r="O345" s="402">
        <v>-0.36147313866046638</v>
      </c>
      <c r="P345" s="402">
        <v>-0.43444819084119723</v>
      </c>
      <c r="Q345" s="402">
        <v>-0.17478460688668185</v>
      </c>
      <c r="R345" s="402">
        <v>0.1121608801750511</v>
      </c>
      <c r="S345" s="402">
        <v>0.66423060063236172</v>
      </c>
      <c r="T345" s="402">
        <v>1.2918919038698575</v>
      </c>
      <c r="U345" s="402">
        <v>1.5197197505297755</v>
      </c>
      <c r="V345" s="402">
        <v>1.3830934244235971</v>
      </c>
      <c r="W345" s="402">
        <v>1.3981589396100174</v>
      </c>
      <c r="X345" s="402">
        <v>1.3571609747422664</v>
      </c>
      <c r="Y345" s="402">
        <v>1.2888412674595067</v>
      </c>
      <c r="Z345" s="402">
        <v>1.1911857505141255</v>
      </c>
      <c r="AA345" s="406">
        <v>1.1394093098042508</v>
      </c>
    </row>
    <row r="346" spans="2:27" x14ac:dyDescent="0.25">
      <c r="B346" s="19">
        <v>10</v>
      </c>
      <c r="C346" s="20">
        <v>2</v>
      </c>
      <c r="D346" s="405">
        <v>1.0554646764753755</v>
      </c>
      <c r="E346" s="402">
        <v>1.0683206404679522</v>
      </c>
      <c r="F346" s="402">
        <v>1.0273203983550974</v>
      </c>
      <c r="G346" s="402">
        <v>1.0313828841594259</v>
      </c>
      <c r="H346" s="402">
        <v>1.0330390386605635</v>
      </c>
      <c r="I346" s="402">
        <v>1.0592443060385972</v>
      </c>
      <c r="J346" s="402">
        <v>1.0689242009057014</v>
      </c>
      <c r="K346" s="402">
        <v>0.71811429468189303</v>
      </c>
      <c r="L346" s="402">
        <v>6.4766108642539288E-2</v>
      </c>
      <c r="M346" s="402">
        <v>-0.52975989354073283</v>
      </c>
      <c r="N346" s="402">
        <v>-0.83364631981409332</v>
      </c>
      <c r="O346" s="402">
        <v>-1.0206008401254767</v>
      </c>
      <c r="P346" s="402">
        <v>-1.0751870873368992</v>
      </c>
      <c r="Q346" s="402">
        <v>-0.80974351985888715</v>
      </c>
      <c r="R346" s="402">
        <v>-0.51874176106852166</v>
      </c>
      <c r="S346" s="402">
        <v>1.635617977946624E-2</v>
      </c>
      <c r="T346" s="402">
        <v>0.66566585595638572</v>
      </c>
      <c r="U346" s="402">
        <v>1.1310474060260405</v>
      </c>
      <c r="V346" s="402">
        <v>1.1904794506254521</v>
      </c>
      <c r="W346" s="402">
        <v>1.2614287645075621</v>
      </c>
      <c r="X346" s="402">
        <v>1.250012936292151</v>
      </c>
      <c r="Y346" s="402">
        <v>1.1971873157513706</v>
      </c>
      <c r="Z346" s="402">
        <v>1.1594348776199532</v>
      </c>
      <c r="AA346" s="406">
        <v>1.1034388525523275</v>
      </c>
    </row>
    <row r="347" spans="2:27" x14ac:dyDescent="0.25">
      <c r="B347" s="19">
        <v>11</v>
      </c>
      <c r="C347" s="20">
        <v>1</v>
      </c>
      <c r="D347" s="405">
        <v>1.2242128610021494</v>
      </c>
      <c r="E347" s="402">
        <v>1.2285925924352132</v>
      </c>
      <c r="F347" s="402">
        <v>1.2363338400307513</v>
      </c>
      <c r="G347" s="402">
        <v>1.2447519737212296</v>
      </c>
      <c r="H347" s="402">
        <v>1.2483266467452223</v>
      </c>
      <c r="I347" s="402">
        <v>1.3000807241615333</v>
      </c>
      <c r="J347" s="402">
        <v>1.3822497788995167</v>
      </c>
      <c r="K347" s="402">
        <v>1.4469636649206392</v>
      </c>
      <c r="L347" s="402">
        <v>1.0444265774022248</v>
      </c>
      <c r="M347" s="402">
        <v>0.66743411378847073</v>
      </c>
      <c r="N347" s="402">
        <v>0.49935081978778029</v>
      </c>
      <c r="O347" s="402">
        <v>0.38983212293848402</v>
      </c>
      <c r="P347" s="402">
        <v>0.38513900859462846</v>
      </c>
      <c r="Q347" s="402">
        <v>0.60125087250809628</v>
      </c>
      <c r="R347" s="402">
        <v>0.86944550858959868</v>
      </c>
      <c r="S347" s="402">
        <v>1.2784530967451735</v>
      </c>
      <c r="T347" s="402">
        <v>1.8684857467175822</v>
      </c>
      <c r="U347" s="402">
        <v>1.8816843333481192</v>
      </c>
      <c r="V347" s="402">
        <v>1.6550526781198522</v>
      </c>
      <c r="W347" s="402">
        <v>1.5581276775115749</v>
      </c>
      <c r="X347" s="402">
        <v>1.494674546799704</v>
      </c>
      <c r="Y347" s="402">
        <v>1.4398357863353828</v>
      </c>
      <c r="Z347" s="402">
        <v>1.3658126933028054</v>
      </c>
      <c r="AA347" s="406">
        <v>1.2885253321800034</v>
      </c>
    </row>
    <row r="348" spans="2:27" x14ac:dyDescent="0.25">
      <c r="B348" s="19">
        <v>11</v>
      </c>
      <c r="C348" s="20">
        <v>2</v>
      </c>
      <c r="D348" s="405">
        <v>1.1981865399177436</v>
      </c>
      <c r="E348" s="402">
        <v>1.2785885188487727</v>
      </c>
      <c r="F348" s="402">
        <v>1.1881031153067736</v>
      </c>
      <c r="G348" s="402">
        <v>1.2006505306936603</v>
      </c>
      <c r="H348" s="402">
        <v>1.1940059899676552</v>
      </c>
      <c r="I348" s="402">
        <v>1.2245896855225786</v>
      </c>
      <c r="J348" s="402">
        <v>1.2584625088445711</v>
      </c>
      <c r="K348" s="402">
        <v>1.1650860341478311</v>
      </c>
      <c r="L348" s="402">
        <v>0.56559304079266048</v>
      </c>
      <c r="M348" s="402">
        <v>3.5728810054723947E-2</v>
      </c>
      <c r="N348" s="402">
        <v>-0.19462497302975423</v>
      </c>
      <c r="O348" s="402">
        <v>-0.34584502169182207</v>
      </c>
      <c r="P348" s="402">
        <v>-0.30400050361032749</v>
      </c>
      <c r="Q348" s="402">
        <v>-3.5624979951095481E-2</v>
      </c>
      <c r="R348" s="402">
        <v>0.26202726487473993</v>
      </c>
      <c r="S348" s="402">
        <v>0.68578975708599521</v>
      </c>
      <c r="T348" s="402">
        <v>1.2861355411973863</v>
      </c>
      <c r="U348" s="402">
        <v>1.514857289885857</v>
      </c>
      <c r="V348" s="402">
        <v>1.4543077351587512</v>
      </c>
      <c r="W348" s="402">
        <v>1.4236121844975071</v>
      </c>
      <c r="X348" s="402">
        <v>1.4248320944336998</v>
      </c>
      <c r="Y348" s="402">
        <v>1.3651917574401489</v>
      </c>
      <c r="Z348" s="402">
        <v>1.2910114392990522</v>
      </c>
      <c r="AA348" s="406">
        <v>1.2232062154433079</v>
      </c>
    </row>
    <row r="349" spans="2:27" x14ac:dyDescent="0.25">
      <c r="B349" s="19">
        <v>12</v>
      </c>
      <c r="C349" s="20">
        <v>1</v>
      </c>
      <c r="D349" s="405">
        <v>1.487953836144803</v>
      </c>
      <c r="E349" s="402">
        <v>1.5041533932842586</v>
      </c>
      <c r="F349" s="402">
        <v>1.5065365279528391</v>
      </c>
      <c r="G349" s="402">
        <v>1.5027132426210033</v>
      </c>
      <c r="H349" s="402">
        <v>1.5110094894738249</v>
      </c>
      <c r="I349" s="402">
        <v>1.5562441435166232</v>
      </c>
      <c r="J349" s="402">
        <v>1.6119309393249301</v>
      </c>
      <c r="K349" s="402">
        <v>1.7666347626112238</v>
      </c>
      <c r="L349" s="402">
        <v>1.5994329444722069</v>
      </c>
      <c r="M349" s="402">
        <v>1.175611984476959</v>
      </c>
      <c r="N349" s="402">
        <v>0.98354930597061818</v>
      </c>
      <c r="O349" s="402">
        <v>0.89124320638667709</v>
      </c>
      <c r="P349" s="402">
        <v>0.85317333347304869</v>
      </c>
      <c r="Q349" s="402">
        <v>0.98600077965437993</v>
      </c>
      <c r="R349" s="402">
        <v>1.200703377107224</v>
      </c>
      <c r="S349" s="402">
        <v>1.4901422249390714</v>
      </c>
      <c r="T349" s="402">
        <v>2.1693437395670117</v>
      </c>
      <c r="U349" s="402">
        <v>2.1742892959697229</v>
      </c>
      <c r="V349" s="402">
        <v>1.9105362234057688</v>
      </c>
      <c r="W349" s="402">
        <v>1.8138022370668954</v>
      </c>
      <c r="X349" s="402">
        <v>1.741178720069585</v>
      </c>
      <c r="Y349" s="402">
        <v>1.6622336802313662</v>
      </c>
      <c r="Z349" s="402">
        <v>1.588931915761862</v>
      </c>
      <c r="AA349" s="406">
        <v>1.5495771042622943</v>
      </c>
    </row>
    <row r="350" spans="2:27" x14ac:dyDescent="0.25">
      <c r="B350" s="21">
        <v>12</v>
      </c>
      <c r="C350" s="22">
        <v>2</v>
      </c>
      <c r="D350" s="407">
        <v>1.5677251852935812</v>
      </c>
      <c r="E350" s="408">
        <v>1.547998409388476</v>
      </c>
      <c r="F350" s="408">
        <v>1.5597217793364024</v>
      </c>
      <c r="G350" s="408">
        <v>1.5249486351002981</v>
      </c>
      <c r="H350" s="408">
        <v>1.5566324916447238</v>
      </c>
      <c r="I350" s="408">
        <v>1.5651539700650383</v>
      </c>
      <c r="J350" s="408">
        <v>1.5935324307002692</v>
      </c>
      <c r="K350" s="408">
        <v>1.6140989271950459</v>
      </c>
      <c r="L350" s="408">
        <v>1.2478997255874711</v>
      </c>
      <c r="M350" s="408">
        <v>0.69687068432425758</v>
      </c>
      <c r="N350" s="408">
        <v>0.5553052661478195</v>
      </c>
      <c r="O350" s="408">
        <v>0.46588598305485829</v>
      </c>
      <c r="P350" s="408">
        <v>0.42511515786318355</v>
      </c>
      <c r="Q350" s="408">
        <v>0.45976265718912357</v>
      </c>
      <c r="R350" s="408">
        <v>0.61822437164853894</v>
      </c>
      <c r="S350" s="408">
        <v>0.96490305357759465</v>
      </c>
      <c r="T350" s="408">
        <v>1.6593703162159223</v>
      </c>
      <c r="U350" s="408">
        <v>1.884665114071336</v>
      </c>
      <c r="V350" s="408">
        <v>1.7970572651333014</v>
      </c>
      <c r="W350" s="408">
        <v>1.749763516402592</v>
      </c>
      <c r="X350" s="408">
        <v>1.7231717145125141</v>
      </c>
      <c r="Y350" s="408">
        <v>1.6689926457196511</v>
      </c>
      <c r="Z350" s="408">
        <v>1.6169818927858273</v>
      </c>
      <c r="AA350" s="409">
        <v>1.5731704517087202</v>
      </c>
    </row>
    <row r="352" spans="2:27" x14ac:dyDescent="0.25">
      <c r="B352" t="s">
        <v>795</v>
      </c>
    </row>
    <row r="353" spans="2:27" ht="60" x14ac:dyDescent="0.25">
      <c r="B353" s="40" t="s">
        <v>64</v>
      </c>
      <c r="C353" s="58" t="s">
        <v>65</v>
      </c>
      <c r="D353" s="34">
        <v>0</v>
      </c>
      <c r="E353" s="34">
        <v>1</v>
      </c>
      <c r="F353" s="34">
        <v>2</v>
      </c>
      <c r="G353" s="34">
        <v>3</v>
      </c>
      <c r="H353" s="34">
        <v>4</v>
      </c>
      <c r="I353" s="34">
        <v>5</v>
      </c>
      <c r="J353" s="34">
        <v>6</v>
      </c>
      <c r="K353" s="34">
        <v>7</v>
      </c>
      <c r="L353" s="34">
        <v>8</v>
      </c>
      <c r="M353" s="34">
        <v>9</v>
      </c>
      <c r="N353" s="34">
        <v>10</v>
      </c>
      <c r="O353" s="34">
        <v>11</v>
      </c>
      <c r="P353" s="34">
        <v>12</v>
      </c>
      <c r="Q353" s="34">
        <v>13</v>
      </c>
      <c r="R353" s="34">
        <v>14</v>
      </c>
      <c r="S353" s="34">
        <v>15</v>
      </c>
      <c r="T353" s="34">
        <v>16</v>
      </c>
      <c r="U353" s="34">
        <v>17</v>
      </c>
      <c r="V353" s="34">
        <v>18</v>
      </c>
      <c r="W353" s="34">
        <v>19</v>
      </c>
      <c r="X353" s="34">
        <v>20</v>
      </c>
      <c r="Y353" s="34">
        <v>21</v>
      </c>
      <c r="Z353" s="34">
        <v>22</v>
      </c>
      <c r="AA353" s="34">
        <v>23</v>
      </c>
    </row>
    <row r="354" spans="2:27" x14ac:dyDescent="0.25">
      <c r="B354" s="19">
        <v>1</v>
      </c>
      <c r="C354" s="20">
        <v>1</v>
      </c>
      <c r="D354" s="401">
        <v>360.15334855093784</v>
      </c>
      <c r="E354" s="403">
        <v>354.10855266915894</v>
      </c>
      <c r="F354" s="403">
        <v>348.99076020083675</v>
      </c>
      <c r="G354" s="403">
        <v>345.50200204028607</v>
      </c>
      <c r="H354" s="403">
        <v>351.22342464385838</v>
      </c>
      <c r="I354" s="403">
        <v>380.37003071955087</v>
      </c>
      <c r="J354" s="403">
        <v>439.80455948001946</v>
      </c>
      <c r="K354" s="403">
        <v>511.66366961945687</v>
      </c>
      <c r="L354" s="403">
        <v>561.9660889563462</v>
      </c>
      <c r="M354" s="403">
        <v>574.71142988134477</v>
      </c>
      <c r="N354" s="403">
        <v>580.85618813915153</v>
      </c>
      <c r="O354" s="403">
        <v>579.64972602206615</v>
      </c>
      <c r="P354" s="403">
        <v>569.71717782641304</v>
      </c>
      <c r="Q354" s="403">
        <v>570.23713766838853</v>
      </c>
      <c r="R354" s="403">
        <v>567.40970751156908</v>
      </c>
      <c r="S354" s="403">
        <v>561.56588242851399</v>
      </c>
      <c r="T354" s="403">
        <v>553.20165758872008</v>
      </c>
      <c r="U354" s="403">
        <v>533.74032876763226</v>
      </c>
      <c r="V354" s="403">
        <v>500.97813443296366</v>
      </c>
      <c r="W354" s="403">
        <v>482.66857481147076</v>
      </c>
      <c r="X354" s="403">
        <v>462.47711002241505</v>
      </c>
      <c r="Y354" s="403">
        <v>430.7857275047084</v>
      </c>
      <c r="Z354" s="403">
        <v>399.02783856033244</v>
      </c>
      <c r="AA354" s="404">
        <v>376.34455628768296</v>
      </c>
    </row>
    <row r="355" spans="2:27" x14ac:dyDescent="0.25">
      <c r="B355" s="19">
        <v>1</v>
      </c>
      <c r="C355" s="20">
        <v>2</v>
      </c>
      <c r="D355" s="405">
        <v>362.5651372045063</v>
      </c>
      <c r="E355" s="402">
        <v>354.83449732964885</v>
      </c>
      <c r="F355" s="402">
        <v>345.98952559226313</v>
      </c>
      <c r="G355" s="402">
        <v>341.97644320081878</v>
      </c>
      <c r="H355" s="402">
        <v>344.06358337321717</v>
      </c>
      <c r="I355" s="402">
        <v>354.94610009158293</v>
      </c>
      <c r="J355" s="402">
        <v>375.87304705138843</v>
      </c>
      <c r="K355" s="402">
        <v>399.601724848858</v>
      </c>
      <c r="L355" s="402">
        <v>408.1517670535253</v>
      </c>
      <c r="M355" s="402">
        <v>413.1760201585713</v>
      </c>
      <c r="N355" s="402">
        <v>420.47712243513314</v>
      </c>
      <c r="O355" s="402">
        <v>419.45288497675102</v>
      </c>
      <c r="P355" s="402">
        <v>417.2392154444085</v>
      </c>
      <c r="Q355" s="402">
        <v>413.49125206358843</v>
      </c>
      <c r="R355" s="402">
        <v>412.76962556136613</v>
      </c>
      <c r="S355" s="402">
        <v>416.22816991827546</v>
      </c>
      <c r="T355" s="402">
        <v>429.98439377617717</v>
      </c>
      <c r="U355" s="402">
        <v>447.43100080952922</v>
      </c>
      <c r="V355" s="402">
        <v>439.9205756278858</v>
      </c>
      <c r="W355" s="402">
        <v>432.91739147605904</v>
      </c>
      <c r="X355" s="402">
        <v>422.09784206931909</v>
      </c>
      <c r="Y355" s="402">
        <v>404.46801472153555</v>
      </c>
      <c r="Z355" s="402">
        <v>386.32010650491674</v>
      </c>
      <c r="AA355" s="406">
        <v>371.2642247882664</v>
      </c>
    </row>
    <row r="356" spans="2:27" x14ac:dyDescent="0.25">
      <c r="B356" s="19">
        <v>2</v>
      </c>
      <c r="C356" s="20">
        <v>1</v>
      </c>
      <c r="D356" s="405">
        <v>354.63930414590089</v>
      </c>
      <c r="E356" s="402">
        <v>347.88525803435169</v>
      </c>
      <c r="F356" s="402">
        <v>343.20022290613525</v>
      </c>
      <c r="G356" s="402">
        <v>341.66686398389135</v>
      </c>
      <c r="H356" s="402">
        <v>349.33471375204846</v>
      </c>
      <c r="I356" s="402">
        <v>377.51973827670679</v>
      </c>
      <c r="J356" s="402">
        <v>434.98341340826818</v>
      </c>
      <c r="K356" s="402">
        <v>500.71781127291553</v>
      </c>
      <c r="L356" s="402">
        <v>550.03203000243968</v>
      </c>
      <c r="M356" s="402">
        <v>567.63780075449961</v>
      </c>
      <c r="N356" s="402">
        <v>572.39094345396586</v>
      </c>
      <c r="O356" s="402">
        <v>569.47076655793421</v>
      </c>
      <c r="P356" s="402">
        <v>561.28145137643321</v>
      </c>
      <c r="Q356" s="402">
        <v>563.02586884619438</v>
      </c>
      <c r="R356" s="402">
        <v>561.47766221025256</v>
      </c>
      <c r="S356" s="402">
        <v>553.74033654946879</v>
      </c>
      <c r="T356" s="402">
        <v>537.94175097771324</v>
      </c>
      <c r="U356" s="402">
        <v>510.47733887408202</v>
      </c>
      <c r="V356" s="402">
        <v>491.1961898946779</v>
      </c>
      <c r="W356" s="402">
        <v>475.87732905680991</v>
      </c>
      <c r="X356" s="402">
        <v>453.20665914265686</v>
      </c>
      <c r="Y356" s="402">
        <v>422.21022234958463</v>
      </c>
      <c r="Z356" s="402">
        <v>392.90285575392971</v>
      </c>
      <c r="AA356" s="406">
        <v>371.233556662941</v>
      </c>
    </row>
    <row r="357" spans="2:27" x14ac:dyDescent="0.25">
      <c r="B357" s="19">
        <v>2</v>
      </c>
      <c r="C357" s="20">
        <v>2</v>
      </c>
      <c r="D357" s="405">
        <v>353.29113183774041</v>
      </c>
      <c r="E357" s="402">
        <v>345.7670950023878</v>
      </c>
      <c r="F357" s="402">
        <v>339.08349806877351</v>
      </c>
      <c r="G357" s="402">
        <v>336.28554686178268</v>
      </c>
      <c r="H357" s="402">
        <v>337.65487713281163</v>
      </c>
      <c r="I357" s="402">
        <v>345.41865991157971</v>
      </c>
      <c r="J357" s="402">
        <v>367.1514154819032</v>
      </c>
      <c r="K357" s="402">
        <v>384.29270873202091</v>
      </c>
      <c r="L357" s="402">
        <v>390.96991120781291</v>
      </c>
      <c r="M357" s="402">
        <v>398.93673944837769</v>
      </c>
      <c r="N357" s="402">
        <v>405.28468182543668</v>
      </c>
      <c r="O357" s="402">
        <v>405.72900699932444</v>
      </c>
      <c r="P357" s="402">
        <v>403.8285096797195</v>
      </c>
      <c r="Q357" s="402">
        <v>401.39541729012296</v>
      </c>
      <c r="R357" s="402">
        <v>401.67986024710086</v>
      </c>
      <c r="S357" s="402">
        <v>401.81772652277635</v>
      </c>
      <c r="T357" s="402">
        <v>405.02389628251535</v>
      </c>
      <c r="U357" s="402">
        <v>413.52351261196543</v>
      </c>
      <c r="V357" s="402">
        <v>421.23839922854609</v>
      </c>
      <c r="W357" s="402">
        <v>415.37779950736422</v>
      </c>
      <c r="X357" s="402">
        <v>403.31990463043115</v>
      </c>
      <c r="Y357" s="402">
        <v>387.25010381889888</v>
      </c>
      <c r="Z357" s="402">
        <v>368.41543439188831</v>
      </c>
      <c r="AA357" s="406">
        <v>356.71808272122615</v>
      </c>
    </row>
    <row r="358" spans="2:27" x14ac:dyDescent="0.25">
      <c r="B358" s="19">
        <v>3</v>
      </c>
      <c r="C358" s="20">
        <v>1</v>
      </c>
      <c r="D358" s="405">
        <v>334.22962492254095</v>
      </c>
      <c r="E358" s="402">
        <v>327.55072124871833</v>
      </c>
      <c r="F358" s="402">
        <v>323.16892064951656</v>
      </c>
      <c r="G358" s="402">
        <v>321.70969514465719</v>
      </c>
      <c r="H358" s="402">
        <v>326.90868098980849</v>
      </c>
      <c r="I358" s="402">
        <v>354.55413818494657</v>
      </c>
      <c r="J358" s="402">
        <v>411.28312294614625</v>
      </c>
      <c r="K358" s="402">
        <v>474.2058354452987</v>
      </c>
      <c r="L358" s="402">
        <v>530.61407458636154</v>
      </c>
      <c r="M358" s="402">
        <v>552.50751551876795</v>
      </c>
      <c r="N358" s="402">
        <v>559.51446641460404</v>
      </c>
      <c r="O358" s="402">
        <v>558.06477226095637</v>
      </c>
      <c r="P358" s="402">
        <v>550.61311779860864</v>
      </c>
      <c r="Q358" s="402">
        <v>553.15841453760424</v>
      </c>
      <c r="R358" s="402">
        <v>553.98623915045778</v>
      </c>
      <c r="S358" s="402">
        <v>547.30687251598113</v>
      </c>
      <c r="T358" s="402">
        <v>526.24051458237386</v>
      </c>
      <c r="U358" s="402">
        <v>485.67316223281574</v>
      </c>
      <c r="V358" s="402">
        <v>459.54861635996565</v>
      </c>
      <c r="W358" s="402">
        <v>448.95552463214779</v>
      </c>
      <c r="X358" s="402">
        <v>433.31949973884474</v>
      </c>
      <c r="Y358" s="402">
        <v>406.31984135339138</v>
      </c>
      <c r="Z358" s="402">
        <v>371.93162779780016</v>
      </c>
      <c r="AA358" s="406">
        <v>349.62241603163091</v>
      </c>
    </row>
    <row r="359" spans="2:27" x14ac:dyDescent="0.25">
      <c r="B359" s="19">
        <v>3</v>
      </c>
      <c r="C359" s="20">
        <v>2</v>
      </c>
      <c r="D359" s="405">
        <v>328.93849075878529</v>
      </c>
      <c r="E359" s="402">
        <v>321.33930296127249</v>
      </c>
      <c r="F359" s="402">
        <v>301.78075352154866</v>
      </c>
      <c r="G359" s="402">
        <v>312.22678907208967</v>
      </c>
      <c r="H359" s="402">
        <v>313.89618498027795</v>
      </c>
      <c r="I359" s="402">
        <v>322.33498067059116</v>
      </c>
      <c r="J359" s="402">
        <v>341.21502869850667</v>
      </c>
      <c r="K359" s="402">
        <v>351.64781980056227</v>
      </c>
      <c r="L359" s="402">
        <v>363.38652697977477</v>
      </c>
      <c r="M359" s="402">
        <v>375.09047413439083</v>
      </c>
      <c r="N359" s="402">
        <v>380.38050613218047</v>
      </c>
      <c r="O359" s="402">
        <v>380.1167452953415</v>
      </c>
      <c r="P359" s="402">
        <v>382.48743094798192</v>
      </c>
      <c r="Q359" s="402">
        <v>382.71865383532275</v>
      </c>
      <c r="R359" s="402">
        <v>383.16021182718112</v>
      </c>
      <c r="S359" s="402">
        <v>387.64720743926495</v>
      </c>
      <c r="T359" s="402">
        <v>389.12231020162864</v>
      </c>
      <c r="U359" s="402">
        <v>387.83945029527285</v>
      </c>
      <c r="V359" s="402">
        <v>387.73939920075327</v>
      </c>
      <c r="W359" s="402">
        <v>391.3944999401013</v>
      </c>
      <c r="X359" s="402">
        <v>385.34041770996964</v>
      </c>
      <c r="Y359" s="402">
        <v>369.34660197667876</v>
      </c>
      <c r="Z359" s="402">
        <v>347.01480467185314</v>
      </c>
      <c r="AA359" s="406">
        <v>331.9894251516007</v>
      </c>
    </row>
    <row r="360" spans="2:27" x14ac:dyDescent="0.25">
      <c r="B360" s="19">
        <v>4</v>
      </c>
      <c r="C360" s="20">
        <v>1</v>
      </c>
      <c r="D360" s="405">
        <v>322.90541518673587</v>
      </c>
      <c r="E360" s="402">
        <v>314.84912204576602</v>
      </c>
      <c r="F360" s="402">
        <v>310.02350097774303</v>
      </c>
      <c r="G360" s="402">
        <v>308.76280045560463</v>
      </c>
      <c r="H360" s="402">
        <v>312.8895639300253</v>
      </c>
      <c r="I360" s="402">
        <v>337.48189262241681</v>
      </c>
      <c r="J360" s="402">
        <v>394.56644129976019</v>
      </c>
      <c r="K360" s="402">
        <v>453.39003755122411</v>
      </c>
      <c r="L360" s="402">
        <v>518.71042876491015</v>
      </c>
      <c r="M360" s="402">
        <v>545.54027553669994</v>
      </c>
      <c r="N360" s="402">
        <v>556.42723169656392</v>
      </c>
      <c r="O360" s="402">
        <v>557.04449182087478</v>
      </c>
      <c r="P360" s="402">
        <v>550.24014455214422</v>
      </c>
      <c r="Q360" s="402">
        <v>555.93486901333438</v>
      </c>
      <c r="R360" s="402">
        <v>559.0937046274837</v>
      </c>
      <c r="S360" s="402">
        <v>554.18673410206281</v>
      </c>
      <c r="T360" s="402">
        <v>532.97364720378255</v>
      </c>
      <c r="U360" s="402">
        <v>490.13016985511763</v>
      </c>
      <c r="V360" s="402">
        <v>454.22979687609268</v>
      </c>
      <c r="W360" s="402">
        <v>434.38682011239212</v>
      </c>
      <c r="X360" s="402">
        <v>427.63295619553122</v>
      </c>
      <c r="Y360" s="402">
        <v>403.65853169724426</v>
      </c>
      <c r="Z360" s="402">
        <v>365.82708809817422</v>
      </c>
      <c r="AA360" s="406">
        <v>340.00316747465303</v>
      </c>
    </row>
    <row r="361" spans="2:27" x14ac:dyDescent="0.25">
      <c r="B361" s="19">
        <v>4</v>
      </c>
      <c r="C361" s="20">
        <v>2</v>
      </c>
      <c r="D361" s="405">
        <v>319.3246611333355</v>
      </c>
      <c r="E361" s="402">
        <v>311.02086231934555</v>
      </c>
      <c r="F361" s="402">
        <v>293.46405396702249</v>
      </c>
      <c r="G361" s="402">
        <v>301.14141517142286</v>
      </c>
      <c r="H361" s="402">
        <v>300.01049625207116</v>
      </c>
      <c r="I361" s="402">
        <v>306.35399860582453</v>
      </c>
      <c r="J361" s="402">
        <v>318.79975908534828</v>
      </c>
      <c r="K361" s="402">
        <v>324.14534876857829</v>
      </c>
      <c r="L361" s="402">
        <v>346.77974579441866</v>
      </c>
      <c r="M361" s="402">
        <v>364.30619969951937</v>
      </c>
      <c r="N361" s="402">
        <v>374.33448221227337</v>
      </c>
      <c r="O361" s="402">
        <v>379.16100017672966</v>
      </c>
      <c r="P361" s="402">
        <v>377.57684450030843</v>
      </c>
      <c r="Q361" s="402">
        <v>379.12079755004203</v>
      </c>
      <c r="R361" s="402">
        <v>381.10712537557959</v>
      </c>
      <c r="S361" s="402">
        <v>384.28390444462212</v>
      </c>
      <c r="T361" s="402">
        <v>382.49198587065752</v>
      </c>
      <c r="U361" s="402">
        <v>380.16383538603554</v>
      </c>
      <c r="V361" s="402">
        <v>372.90797673675797</v>
      </c>
      <c r="W361" s="402">
        <v>369.4893659072215</v>
      </c>
      <c r="X361" s="402">
        <v>373.09719629095491</v>
      </c>
      <c r="Y361" s="402">
        <v>363.80746219769571</v>
      </c>
      <c r="Z361" s="402">
        <v>341.72574740701435</v>
      </c>
      <c r="AA361" s="406">
        <v>323.52260311037782</v>
      </c>
    </row>
    <row r="362" spans="2:27" x14ac:dyDescent="0.25">
      <c r="B362" s="19">
        <v>5</v>
      </c>
      <c r="C362" s="20">
        <v>1</v>
      </c>
      <c r="D362" s="405">
        <v>323.80868351194061</v>
      </c>
      <c r="E362" s="402">
        <v>314.9217382971882</v>
      </c>
      <c r="F362" s="402">
        <v>308.58487944338754</v>
      </c>
      <c r="G362" s="402">
        <v>305.88419545607547</v>
      </c>
      <c r="H362" s="402">
        <v>310.91547187665958</v>
      </c>
      <c r="I362" s="402">
        <v>333.10094660986027</v>
      </c>
      <c r="J362" s="402">
        <v>378.77801647562609</v>
      </c>
      <c r="K362" s="402">
        <v>445.38325840347238</v>
      </c>
      <c r="L362" s="402">
        <v>515.30234230430187</v>
      </c>
      <c r="M362" s="402">
        <v>544.14704607666977</v>
      </c>
      <c r="N362" s="402">
        <v>560.66986338909601</v>
      </c>
      <c r="O362" s="402">
        <v>567.43238881521143</v>
      </c>
      <c r="P362" s="402">
        <v>567.28972418668707</v>
      </c>
      <c r="Q362" s="402">
        <v>576.83089236102683</v>
      </c>
      <c r="R362" s="402">
        <v>577.91291216237494</v>
      </c>
      <c r="S362" s="402">
        <v>575.45404012808399</v>
      </c>
      <c r="T362" s="402">
        <v>555.25788050857705</v>
      </c>
      <c r="U362" s="402">
        <v>511.74523581439416</v>
      </c>
      <c r="V362" s="402">
        <v>473.48092004534539</v>
      </c>
      <c r="W362" s="402">
        <v>448.26495592321277</v>
      </c>
      <c r="X362" s="402">
        <v>427.6618378860523</v>
      </c>
      <c r="Y362" s="402">
        <v>413.45839827567261</v>
      </c>
      <c r="Z362" s="402">
        <v>373.24336944020854</v>
      </c>
      <c r="AA362" s="406">
        <v>344.49425654457883</v>
      </c>
    </row>
    <row r="363" spans="2:27" x14ac:dyDescent="0.25">
      <c r="B363" s="19">
        <v>5</v>
      </c>
      <c r="C363" s="20">
        <v>2</v>
      </c>
      <c r="D363" s="405">
        <v>322.77686023188579</v>
      </c>
      <c r="E363" s="402">
        <v>312.64179215680275</v>
      </c>
      <c r="F363" s="402">
        <v>305.00680749958423</v>
      </c>
      <c r="G363" s="402">
        <v>299.53547116943503</v>
      </c>
      <c r="H363" s="402">
        <v>299.44254571297944</v>
      </c>
      <c r="I363" s="402">
        <v>304.06257439002854</v>
      </c>
      <c r="J363" s="402">
        <v>308.69477450935841</v>
      </c>
      <c r="K363" s="402">
        <v>323.96460089628943</v>
      </c>
      <c r="L363" s="402">
        <v>351.26307574557438</v>
      </c>
      <c r="M363" s="402">
        <v>371.40243144590772</v>
      </c>
      <c r="N363" s="402">
        <v>383.44722995875043</v>
      </c>
      <c r="O363" s="402">
        <v>388.83749058177568</v>
      </c>
      <c r="P363" s="402">
        <v>393.18553422518039</v>
      </c>
      <c r="Q363" s="402">
        <v>394.01840590105274</v>
      </c>
      <c r="R363" s="402">
        <v>398.75355158309054</v>
      </c>
      <c r="S363" s="402">
        <v>402.97000530616072</v>
      </c>
      <c r="T363" s="402">
        <v>404.15175061391608</v>
      </c>
      <c r="U363" s="402">
        <v>400.89304490575097</v>
      </c>
      <c r="V363" s="402">
        <v>390.87976011789226</v>
      </c>
      <c r="W363" s="402">
        <v>381.1989392380209</v>
      </c>
      <c r="X363" s="402">
        <v>371.40491030155454</v>
      </c>
      <c r="Y363" s="402">
        <v>373.04068245179451</v>
      </c>
      <c r="Z363" s="402">
        <v>350.02464604625783</v>
      </c>
      <c r="AA363" s="406">
        <v>329.00588161824544</v>
      </c>
    </row>
    <row r="364" spans="2:27" x14ac:dyDescent="0.25">
      <c r="B364" s="19">
        <v>6</v>
      </c>
      <c r="C364" s="20">
        <v>1</v>
      </c>
      <c r="D364" s="405">
        <v>344.69163454991616</v>
      </c>
      <c r="E364" s="402">
        <v>331.85294973922771</v>
      </c>
      <c r="F364" s="402">
        <v>323.60452189204045</v>
      </c>
      <c r="G364" s="402">
        <v>320.9122090473557</v>
      </c>
      <c r="H364" s="402">
        <v>328.38213644862776</v>
      </c>
      <c r="I364" s="402">
        <v>344.54455945638995</v>
      </c>
      <c r="J364" s="402">
        <v>394.47226064980435</v>
      </c>
      <c r="K364" s="402">
        <v>463.95988327816661</v>
      </c>
      <c r="L364" s="402">
        <v>532.91310293916956</v>
      </c>
      <c r="M364" s="402">
        <v>567.03289405296016</v>
      </c>
      <c r="N364" s="402">
        <v>589.84135981200745</v>
      </c>
      <c r="O364" s="402">
        <v>603.98859135178532</v>
      </c>
      <c r="P364" s="402">
        <v>605.42143404174988</v>
      </c>
      <c r="Q364" s="402">
        <v>618.61534170262098</v>
      </c>
      <c r="R364" s="402">
        <v>626.30363607474249</v>
      </c>
      <c r="S364" s="402">
        <v>628.80124441713019</v>
      </c>
      <c r="T364" s="402">
        <v>614.51022895124231</v>
      </c>
      <c r="U364" s="402">
        <v>565.7263312334843</v>
      </c>
      <c r="V364" s="402">
        <v>520.59919164349219</v>
      </c>
      <c r="W364" s="402">
        <v>493.10491574993961</v>
      </c>
      <c r="X364" s="402">
        <v>465.85968103147178</v>
      </c>
      <c r="Y364" s="402">
        <v>448.20402641831174</v>
      </c>
      <c r="Z364" s="402">
        <v>409.22572460358145</v>
      </c>
      <c r="AA364" s="406">
        <v>373.31479621370266</v>
      </c>
    </row>
    <row r="365" spans="2:27" x14ac:dyDescent="0.25">
      <c r="B365" s="19">
        <v>6</v>
      </c>
      <c r="C365" s="20">
        <v>2</v>
      </c>
      <c r="D365" s="405">
        <v>340.09657292443779</v>
      </c>
      <c r="E365" s="402">
        <v>326.71148283540327</v>
      </c>
      <c r="F365" s="402">
        <v>314.98827498568556</v>
      </c>
      <c r="G365" s="402">
        <v>309.38935517018638</v>
      </c>
      <c r="H365" s="402">
        <v>309.8397201662699</v>
      </c>
      <c r="I365" s="402">
        <v>310.33422524133937</v>
      </c>
      <c r="J365" s="402">
        <v>316.05353929414622</v>
      </c>
      <c r="K365" s="402">
        <v>339.97363533522082</v>
      </c>
      <c r="L365" s="402">
        <v>373.30500622052762</v>
      </c>
      <c r="M365" s="402">
        <v>397.48813675475498</v>
      </c>
      <c r="N365" s="402">
        <v>412.78789250555195</v>
      </c>
      <c r="O365" s="402">
        <v>421.08645499518133</v>
      </c>
      <c r="P365" s="402">
        <v>424.74173369305635</v>
      </c>
      <c r="Q365" s="402">
        <v>430.63027084058928</v>
      </c>
      <c r="R365" s="402">
        <v>437.56863930377858</v>
      </c>
      <c r="S365" s="402">
        <v>442.77660776017007</v>
      </c>
      <c r="T365" s="402">
        <v>446.71553967957868</v>
      </c>
      <c r="U365" s="402">
        <v>440.23610129591378</v>
      </c>
      <c r="V365" s="402">
        <v>429.20808132370138</v>
      </c>
      <c r="W365" s="402">
        <v>417.09967495606338</v>
      </c>
      <c r="X365" s="402">
        <v>401.09660747787552</v>
      </c>
      <c r="Y365" s="402">
        <v>398.22210397116839</v>
      </c>
      <c r="Z365" s="402">
        <v>375.22261025456072</v>
      </c>
      <c r="AA365" s="406">
        <v>350.62696533754189</v>
      </c>
    </row>
    <row r="366" spans="2:27" x14ac:dyDescent="0.25">
      <c r="B366" s="19">
        <v>7</v>
      </c>
      <c r="C366" s="20">
        <v>1</v>
      </c>
      <c r="D366" s="405">
        <v>385.08093715167024</v>
      </c>
      <c r="E366" s="402">
        <v>370.02654097464955</v>
      </c>
      <c r="F366" s="402">
        <v>359.80415475011165</v>
      </c>
      <c r="G366" s="402">
        <v>356.11559012453057</v>
      </c>
      <c r="H366" s="402">
        <v>363.3205593491225</v>
      </c>
      <c r="I366" s="402">
        <v>383.82456791498527</v>
      </c>
      <c r="J366" s="402">
        <v>432.09260955633454</v>
      </c>
      <c r="K366" s="402">
        <v>499.89922344732673</v>
      </c>
      <c r="L366" s="402">
        <v>565.96252952329007</v>
      </c>
      <c r="M366" s="402">
        <v>603.46056358795897</v>
      </c>
      <c r="N366" s="402">
        <v>624.25329427824079</v>
      </c>
      <c r="O366" s="402">
        <v>640.51241219820554</v>
      </c>
      <c r="P366" s="402">
        <v>646.26980357758248</v>
      </c>
      <c r="Q366" s="402">
        <v>660.39421108986176</v>
      </c>
      <c r="R366" s="402">
        <v>669.94341430628253</v>
      </c>
      <c r="S366" s="402">
        <v>672.18082464047222</v>
      </c>
      <c r="T366" s="402">
        <v>659.8570482249371</v>
      </c>
      <c r="U366" s="402">
        <v>614.76328728636861</v>
      </c>
      <c r="V366" s="402">
        <v>569.68418875792736</v>
      </c>
      <c r="W366" s="402">
        <v>543.93086056718334</v>
      </c>
      <c r="X366" s="402">
        <v>515.69622352732608</v>
      </c>
      <c r="Y366" s="402">
        <v>497.93855219071679</v>
      </c>
      <c r="Z366" s="402">
        <v>455.29979163475343</v>
      </c>
      <c r="AA366" s="406">
        <v>417.68393730036576</v>
      </c>
    </row>
    <row r="367" spans="2:27" x14ac:dyDescent="0.25">
      <c r="B367" s="19">
        <v>7</v>
      </c>
      <c r="C367" s="20">
        <v>2</v>
      </c>
      <c r="D367" s="405">
        <v>387.93892677464527</v>
      </c>
      <c r="E367" s="402">
        <v>369.79153145260324</v>
      </c>
      <c r="F367" s="402">
        <v>357.69352605392498</v>
      </c>
      <c r="G367" s="402">
        <v>351.34605738501284</v>
      </c>
      <c r="H367" s="402">
        <v>349.99198734855344</v>
      </c>
      <c r="I367" s="402">
        <v>353.53504195921141</v>
      </c>
      <c r="J367" s="402">
        <v>358.20978876139043</v>
      </c>
      <c r="K367" s="402">
        <v>379.61203235934778</v>
      </c>
      <c r="L367" s="402">
        <v>413.96858343473156</v>
      </c>
      <c r="M367" s="402">
        <v>439.40969328874428</v>
      </c>
      <c r="N367" s="402">
        <v>460.09301487598515</v>
      </c>
      <c r="O367" s="402">
        <v>472.12598828722344</v>
      </c>
      <c r="P367" s="402">
        <v>481.83993938954217</v>
      </c>
      <c r="Q367" s="402">
        <v>491.79465377744935</v>
      </c>
      <c r="R367" s="402">
        <v>499.24559375460649</v>
      </c>
      <c r="S367" s="402">
        <v>506.2933978277012</v>
      </c>
      <c r="T367" s="402">
        <v>512.69995871879166</v>
      </c>
      <c r="U367" s="402">
        <v>506.38404402417916</v>
      </c>
      <c r="V367" s="402">
        <v>494.55348081394959</v>
      </c>
      <c r="W367" s="402">
        <v>481.45525294811051</v>
      </c>
      <c r="X367" s="402">
        <v>464.97688094681348</v>
      </c>
      <c r="Y367" s="402">
        <v>460.72613589288443</v>
      </c>
      <c r="Z367" s="402">
        <v>429.41614103107929</v>
      </c>
      <c r="AA367" s="406">
        <v>398.45015936475886</v>
      </c>
    </row>
    <row r="368" spans="2:27" x14ac:dyDescent="0.25">
      <c r="B368" s="19">
        <v>8</v>
      </c>
      <c r="C368" s="20">
        <v>1</v>
      </c>
      <c r="D368" s="405">
        <v>367.2885632078723</v>
      </c>
      <c r="E368" s="402">
        <v>354.62148496292843</v>
      </c>
      <c r="F368" s="402">
        <v>345.55088641827149</v>
      </c>
      <c r="G368" s="402">
        <v>342.00228385370167</v>
      </c>
      <c r="H368" s="402">
        <v>348.44305304952616</v>
      </c>
      <c r="I368" s="402">
        <v>373.73659835346047</v>
      </c>
      <c r="J368" s="402">
        <v>427.78238398551662</v>
      </c>
      <c r="K368" s="402">
        <v>483.97043601389197</v>
      </c>
      <c r="L368" s="402">
        <v>549.21358319739352</v>
      </c>
      <c r="M368" s="402">
        <v>583.54057911441112</v>
      </c>
      <c r="N368" s="402">
        <v>602.237093540665</v>
      </c>
      <c r="O368" s="402">
        <v>619.0667212681426</v>
      </c>
      <c r="P368" s="402">
        <v>626.16592986456351</v>
      </c>
      <c r="Q368" s="402">
        <v>641.2564037336698</v>
      </c>
      <c r="R368" s="402">
        <v>652.34704403424917</v>
      </c>
      <c r="S368" s="402">
        <v>657.63693288396257</v>
      </c>
      <c r="T368" s="402">
        <v>645.71664401243243</v>
      </c>
      <c r="U368" s="402">
        <v>596.86623078520699</v>
      </c>
      <c r="V368" s="402">
        <v>548.08155118577508</v>
      </c>
      <c r="W368" s="402">
        <v>517.36992460424608</v>
      </c>
      <c r="X368" s="402">
        <v>495.94695126175253</v>
      </c>
      <c r="Y368" s="402">
        <v>474.06247202591885</v>
      </c>
      <c r="Z368" s="402">
        <v>426.73049285350754</v>
      </c>
      <c r="AA368" s="406">
        <v>390.59635189492172</v>
      </c>
    </row>
    <row r="369" spans="2:28" x14ac:dyDescent="0.25">
      <c r="B369" s="19">
        <v>8</v>
      </c>
      <c r="C369" s="20">
        <v>2</v>
      </c>
      <c r="D369" s="405">
        <v>361.38669800920485</v>
      </c>
      <c r="E369" s="402">
        <v>346.93388098082062</v>
      </c>
      <c r="F369" s="402">
        <v>336.83441545729778</v>
      </c>
      <c r="G369" s="402">
        <v>331.92116235010951</v>
      </c>
      <c r="H369" s="402">
        <v>329.62294477608145</v>
      </c>
      <c r="I369" s="402">
        <v>336.22883475509087</v>
      </c>
      <c r="J369" s="402">
        <v>349.24828494486997</v>
      </c>
      <c r="K369" s="402">
        <v>356.98450078881234</v>
      </c>
      <c r="L369" s="402">
        <v>386.05287126929409</v>
      </c>
      <c r="M369" s="402">
        <v>405.67686952212284</v>
      </c>
      <c r="N369" s="402">
        <v>423.05853610856735</v>
      </c>
      <c r="O369" s="402">
        <v>436.91639204485938</v>
      </c>
      <c r="P369" s="402">
        <v>445.17649698297151</v>
      </c>
      <c r="Q369" s="402">
        <v>454.82617231650875</v>
      </c>
      <c r="R369" s="402">
        <v>463.68156294210354</v>
      </c>
      <c r="S369" s="402">
        <v>472.77592109520532</v>
      </c>
      <c r="T369" s="402">
        <v>479.52173864953267</v>
      </c>
      <c r="U369" s="402">
        <v>474.31776154521157</v>
      </c>
      <c r="V369" s="402">
        <v>463.19903372359443</v>
      </c>
      <c r="W369" s="402">
        <v>450.54594230930002</v>
      </c>
      <c r="X369" s="402">
        <v>439.41226806914602</v>
      </c>
      <c r="Y369" s="402">
        <v>431.1657983068103</v>
      </c>
      <c r="Z369" s="402">
        <v>399.0990622382908</v>
      </c>
      <c r="AA369" s="406">
        <v>370.15783525073851</v>
      </c>
    </row>
    <row r="370" spans="2:28" x14ac:dyDescent="0.25">
      <c r="B370" s="19">
        <v>9</v>
      </c>
      <c r="C370" s="20">
        <v>1</v>
      </c>
      <c r="D370" s="405">
        <v>333.32393514686089</v>
      </c>
      <c r="E370" s="402">
        <v>323.41381942627407</v>
      </c>
      <c r="F370" s="402">
        <v>316.75577281463222</v>
      </c>
      <c r="G370" s="402">
        <v>315.36809406643465</v>
      </c>
      <c r="H370" s="402">
        <v>321.33463389795992</v>
      </c>
      <c r="I370" s="402">
        <v>347.02879498493343</v>
      </c>
      <c r="J370" s="402">
        <v>406.86425553630158</v>
      </c>
      <c r="K370" s="402">
        <v>464.80741322707382</v>
      </c>
      <c r="L370" s="402">
        <v>521.18802093007082</v>
      </c>
      <c r="M370" s="402">
        <v>547.54268534055643</v>
      </c>
      <c r="N370" s="402">
        <v>563.24333308992584</v>
      </c>
      <c r="O370" s="402">
        <v>574.96153409571264</v>
      </c>
      <c r="P370" s="402">
        <v>575.96010160851222</v>
      </c>
      <c r="Q370" s="402">
        <v>586.75797269701513</v>
      </c>
      <c r="R370" s="402">
        <v>592.630903449789</v>
      </c>
      <c r="S370" s="402">
        <v>591.50089065037366</v>
      </c>
      <c r="T370" s="402">
        <v>576.31351188221799</v>
      </c>
      <c r="U370" s="402">
        <v>530.91563962841553</v>
      </c>
      <c r="V370" s="402">
        <v>490.56454311687645</v>
      </c>
      <c r="W370" s="402">
        <v>473.16869832374937</v>
      </c>
      <c r="X370" s="402">
        <v>453.57587645804006</v>
      </c>
      <c r="Y370" s="402">
        <v>422.44487914753523</v>
      </c>
      <c r="Z370" s="402">
        <v>382.19884282317287</v>
      </c>
      <c r="AA370" s="406">
        <v>352.02280560865023</v>
      </c>
    </row>
    <row r="371" spans="2:28" x14ac:dyDescent="0.25">
      <c r="B371" s="19">
        <v>9</v>
      </c>
      <c r="C371" s="20">
        <v>2</v>
      </c>
      <c r="D371" s="405">
        <v>332.4313931879766</v>
      </c>
      <c r="E371" s="402">
        <v>322.36137179738972</v>
      </c>
      <c r="F371" s="402">
        <v>314.55570797273242</v>
      </c>
      <c r="G371" s="402">
        <v>309.62262639807074</v>
      </c>
      <c r="H371" s="402">
        <v>307.85319967057524</v>
      </c>
      <c r="I371" s="402">
        <v>315.62325468352202</v>
      </c>
      <c r="J371" s="402">
        <v>338.29847186686732</v>
      </c>
      <c r="K371" s="402">
        <v>346.65691388174963</v>
      </c>
      <c r="L371" s="402">
        <v>361.81998586000327</v>
      </c>
      <c r="M371" s="402">
        <v>375.04505679693057</v>
      </c>
      <c r="N371" s="402">
        <v>389.43613041012026</v>
      </c>
      <c r="O371" s="402">
        <v>396.76897357924616</v>
      </c>
      <c r="P371" s="402">
        <v>402.24741164584043</v>
      </c>
      <c r="Q371" s="402">
        <v>405.58554254911769</v>
      </c>
      <c r="R371" s="402">
        <v>409.86259537952691</v>
      </c>
      <c r="S371" s="402">
        <v>415.68815254931411</v>
      </c>
      <c r="T371" s="402">
        <v>421.79638492413886</v>
      </c>
      <c r="U371" s="402">
        <v>418.80259363065801</v>
      </c>
      <c r="V371" s="402">
        <v>407.77672110482717</v>
      </c>
      <c r="W371" s="402">
        <v>403.03462238854058</v>
      </c>
      <c r="X371" s="402">
        <v>396.92876813629476</v>
      </c>
      <c r="Y371" s="402">
        <v>381.08668612904592</v>
      </c>
      <c r="Z371" s="402">
        <v>355.98772586963497</v>
      </c>
      <c r="AA371" s="406">
        <v>335.41201261272556</v>
      </c>
    </row>
    <row r="372" spans="2:28" x14ac:dyDescent="0.25">
      <c r="B372" s="19">
        <v>10</v>
      </c>
      <c r="C372" s="20">
        <v>1</v>
      </c>
      <c r="D372" s="405">
        <v>322.82090869745321</v>
      </c>
      <c r="E372" s="402">
        <v>316.19070217562029</v>
      </c>
      <c r="F372" s="402">
        <v>308.99508671838043</v>
      </c>
      <c r="G372" s="402">
        <v>307.09331605686839</v>
      </c>
      <c r="H372" s="402">
        <v>313.06977622619797</v>
      </c>
      <c r="I372" s="402">
        <v>338.09395954713955</v>
      </c>
      <c r="J372" s="402">
        <v>400.95773736637034</v>
      </c>
      <c r="K372" s="402">
        <v>470.86590043188221</v>
      </c>
      <c r="L372" s="402">
        <v>524.83464296707541</v>
      </c>
      <c r="M372" s="402">
        <v>544.89674632492188</v>
      </c>
      <c r="N372" s="402">
        <v>553.03727423839825</v>
      </c>
      <c r="O372" s="402">
        <v>556.57227178260177</v>
      </c>
      <c r="P372" s="402">
        <v>550.9372183058764</v>
      </c>
      <c r="Q372" s="402">
        <v>557.71294562118715</v>
      </c>
      <c r="R372" s="402">
        <v>559.7866715157287</v>
      </c>
      <c r="S372" s="402">
        <v>554.70051952195274</v>
      </c>
      <c r="T372" s="402">
        <v>535.78050284838196</v>
      </c>
      <c r="U372" s="402">
        <v>492.01969758984166</v>
      </c>
      <c r="V372" s="402">
        <v>461.99239923463142</v>
      </c>
      <c r="W372" s="402">
        <v>449.22803974541591</v>
      </c>
      <c r="X372" s="402">
        <v>425.66806981328756</v>
      </c>
      <c r="Y372" s="402">
        <v>399.78949437346449</v>
      </c>
      <c r="Z372" s="402">
        <v>364.40356633342168</v>
      </c>
      <c r="AA372" s="406">
        <v>339.38417069903824</v>
      </c>
    </row>
    <row r="373" spans="2:28" x14ac:dyDescent="0.25">
      <c r="B373" s="19">
        <v>10</v>
      </c>
      <c r="C373" s="20">
        <v>2</v>
      </c>
      <c r="D373" s="405">
        <v>320.17916760320321</v>
      </c>
      <c r="E373" s="402">
        <v>322.4730061028539</v>
      </c>
      <c r="F373" s="402">
        <v>304.91326088515336</v>
      </c>
      <c r="G373" s="402">
        <v>301.63284357232277</v>
      </c>
      <c r="H373" s="402">
        <v>300.79884198254564</v>
      </c>
      <c r="I373" s="402">
        <v>306.74439084651272</v>
      </c>
      <c r="J373" s="402">
        <v>330.32813993415886</v>
      </c>
      <c r="K373" s="402">
        <v>348.18691410693941</v>
      </c>
      <c r="L373" s="402">
        <v>355.2032909944711</v>
      </c>
      <c r="M373" s="402">
        <v>364.49990941489023</v>
      </c>
      <c r="N373" s="402">
        <v>375.41307529305965</v>
      </c>
      <c r="O373" s="402">
        <v>379.42794354805</v>
      </c>
      <c r="P373" s="402">
        <v>379.83928642780955</v>
      </c>
      <c r="Q373" s="402">
        <v>383.18055797594758</v>
      </c>
      <c r="R373" s="402">
        <v>386.03944800125197</v>
      </c>
      <c r="S373" s="402">
        <v>389.65231997519629</v>
      </c>
      <c r="T373" s="402">
        <v>394.82351132729934</v>
      </c>
      <c r="U373" s="402">
        <v>389.58618550625863</v>
      </c>
      <c r="V373" s="402">
        <v>387.85164711597662</v>
      </c>
      <c r="W373" s="402">
        <v>387.88604475141813</v>
      </c>
      <c r="X373" s="402">
        <v>375.00752354466454</v>
      </c>
      <c r="Y373" s="402">
        <v>362.21346013977052</v>
      </c>
      <c r="Z373" s="402">
        <v>340.05894179677358</v>
      </c>
      <c r="AA373" s="406">
        <v>322.16132915498991</v>
      </c>
    </row>
    <row r="374" spans="2:28" x14ac:dyDescent="0.25">
      <c r="B374" s="19">
        <v>11</v>
      </c>
      <c r="C374" s="20">
        <v>1</v>
      </c>
      <c r="D374" s="405">
        <v>335.15168659359358</v>
      </c>
      <c r="E374" s="402">
        <v>329.15508157890059</v>
      </c>
      <c r="F374" s="402">
        <v>323.36716067350778</v>
      </c>
      <c r="G374" s="402">
        <v>322.93200548841941</v>
      </c>
      <c r="H374" s="402">
        <v>329.98915201747712</v>
      </c>
      <c r="I374" s="402">
        <v>358.00862914261506</v>
      </c>
      <c r="J374" s="402">
        <v>412.50454298063039</v>
      </c>
      <c r="K374" s="402">
        <v>475.76163809727331</v>
      </c>
      <c r="L374" s="402">
        <v>521.29190930204493</v>
      </c>
      <c r="M374" s="402">
        <v>539.7795803348057</v>
      </c>
      <c r="N374" s="402">
        <v>548.21699503950072</v>
      </c>
      <c r="O374" s="402">
        <v>549.77986941424729</v>
      </c>
      <c r="P374" s="402">
        <v>545.17417049540416</v>
      </c>
      <c r="Q374" s="402">
        <v>546.05010858291678</v>
      </c>
      <c r="R374" s="402">
        <v>547.05817691133666</v>
      </c>
      <c r="S374" s="402">
        <v>541.35229503004757</v>
      </c>
      <c r="T374" s="402">
        <v>525.9012228506308</v>
      </c>
      <c r="U374" s="402">
        <v>500.64052418713533</v>
      </c>
      <c r="V374" s="402">
        <v>469.06735614885832</v>
      </c>
      <c r="W374" s="402">
        <v>449.75810582810169</v>
      </c>
      <c r="X374" s="402">
        <v>430.5280782780377</v>
      </c>
      <c r="Y374" s="402">
        <v>403.60553458132739</v>
      </c>
      <c r="Z374" s="402">
        <v>370.8990826985995</v>
      </c>
      <c r="AA374" s="406">
        <v>350.94075924711836</v>
      </c>
    </row>
    <row r="375" spans="2:28" x14ac:dyDescent="0.25">
      <c r="B375" s="19">
        <v>11</v>
      </c>
      <c r="C375" s="20">
        <v>2</v>
      </c>
      <c r="D375" s="405">
        <v>325.12812645310549</v>
      </c>
      <c r="E375" s="402">
        <v>344.34735094152342</v>
      </c>
      <c r="F375" s="402">
        <v>311.76833611525552</v>
      </c>
      <c r="G375" s="402">
        <v>310.23054367875284</v>
      </c>
      <c r="H375" s="402">
        <v>310.50987675245159</v>
      </c>
      <c r="I375" s="402">
        <v>320.12475150893317</v>
      </c>
      <c r="J375" s="402">
        <v>342.45994447477494</v>
      </c>
      <c r="K375" s="402">
        <v>359.6071399450646</v>
      </c>
      <c r="L375" s="402">
        <v>365.11140212876478</v>
      </c>
      <c r="M375" s="402">
        <v>374.32536025914948</v>
      </c>
      <c r="N375" s="402">
        <v>384.68020693426143</v>
      </c>
      <c r="O375" s="402">
        <v>388.59277113806036</v>
      </c>
      <c r="P375" s="402">
        <v>391.59927009067104</v>
      </c>
      <c r="Q375" s="402">
        <v>389.75955439259656</v>
      </c>
      <c r="R375" s="402">
        <v>390.61103482877081</v>
      </c>
      <c r="S375" s="402">
        <v>392.47158844051285</v>
      </c>
      <c r="T375" s="402">
        <v>401.49317077845529</v>
      </c>
      <c r="U375" s="402">
        <v>410.8285771379945</v>
      </c>
      <c r="V375" s="402">
        <v>401.60702457281911</v>
      </c>
      <c r="W375" s="402">
        <v>391.71790707980955</v>
      </c>
      <c r="X375" s="402">
        <v>381.5803363147615</v>
      </c>
      <c r="Y375" s="402">
        <v>366.25493455599013</v>
      </c>
      <c r="Z375" s="402">
        <v>345.03664673297328</v>
      </c>
      <c r="AA375" s="406">
        <v>330.40727728080003</v>
      </c>
    </row>
    <row r="376" spans="2:28" x14ac:dyDescent="0.25">
      <c r="B376" s="19">
        <v>12</v>
      </c>
      <c r="C376" s="20">
        <v>1</v>
      </c>
      <c r="D376" s="405">
        <v>369.22143475530692</v>
      </c>
      <c r="E376" s="402">
        <v>362.77064854214899</v>
      </c>
      <c r="F376" s="402">
        <v>356.83154373113831</v>
      </c>
      <c r="G376" s="402">
        <v>354.91642265882876</v>
      </c>
      <c r="H376" s="402">
        <v>361.79063886991167</v>
      </c>
      <c r="I376" s="402">
        <v>389.87839141335553</v>
      </c>
      <c r="J376" s="402">
        <v>446.32814408330285</v>
      </c>
      <c r="K376" s="402">
        <v>513.2539114264797</v>
      </c>
      <c r="L376" s="402">
        <v>560.25654618298802</v>
      </c>
      <c r="M376" s="402">
        <v>573.40971430350703</v>
      </c>
      <c r="N376" s="402">
        <v>577.84333600817104</v>
      </c>
      <c r="O376" s="402">
        <v>580.26423459889816</v>
      </c>
      <c r="P376" s="402">
        <v>572.45936893289388</v>
      </c>
      <c r="Q376" s="402">
        <v>572.12075340945523</v>
      </c>
      <c r="R376" s="402">
        <v>571.66323989691818</v>
      </c>
      <c r="S376" s="402">
        <v>565.38663609907883</v>
      </c>
      <c r="T376" s="402">
        <v>558.95380508207609</v>
      </c>
      <c r="U376" s="402">
        <v>536.67545939570414</v>
      </c>
      <c r="V376" s="402">
        <v>499.9350762711419</v>
      </c>
      <c r="W376" s="402">
        <v>482.01552432835899</v>
      </c>
      <c r="X376" s="402">
        <v>463.66707722462667</v>
      </c>
      <c r="Y376" s="402">
        <v>436.53266700948711</v>
      </c>
      <c r="Z376" s="402">
        <v>407.40453343438884</v>
      </c>
      <c r="AA376" s="406">
        <v>386.46413252921775</v>
      </c>
    </row>
    <row r="377" spans="2:28" x14ac:dyDescent="0.25">
      <c r="B377" s="21">
        <v>12</v>
      </c>
      <c r="C377" s="22">
        <v>2</v>
      </c>
      <c r="D377" s="407">
        <v>369.35298827978409</v>
      </c>
      <c r="E377" s="408">
        <v>361.84047727357995</v>
      </c>
      <c r="F377" s="408">
        <v>355.44144145919182</v>
      </c>
      <c r="G377" s="408">
        <v>351.1319154292234</v>
      </c>
      <c r="H377" s="408">
        <v>353.64792419650149</v>
      </c>
      <c r="I377" s="408">
        <v>363.27536852853706</v>
      </c>
      <c r="J377" s="408">
        <v>385.01546859742342</v>
      </c>
      <c r="K377" s="408">
        <v>408.61295328243369</v>
      </c>
      <c r="L377" s="408">
        <v>415.90064509281518</v>
      </c>
      <c r="M377" s="408">
        <v>419.57584381916683</v>
      </c>
      <c r="N377" s="408">
        <v>427.26337150495766</v>
      </c>
      <c r="O377" s="408">
        <v>428.97457411440388</v>
      </c>
      <c r="P377" s="408">
        <v>427.46050656184752</v>
      </c>
      <c r="Q377" s="408">
        <v>423.46926575067073</v>
      </c>
      <c r="R377" s="408">
        <v>419.81676412650296</v>
      </c>
      <c r="S377" s="408">
        <v>420.16791592495008</v>
      </c>
      <c r="T377" s="408">
        <v>435.41171891959812</v>
      </c>
      <c r="U377" s="408">
        <v>450.57608923112832</v>
      </c>
      <c r="V377" s="408">
        <v>439.29319965007085</v>
      </c>
      <c r="W377" s="408">
        <v>430.14277779060626</v>
      </c>
      <c r="X377" s="408">
        <v>420.67441291943578</v>
      </c>
      <c r="Y377" s="408">
        <v>404.87384916719475</v>
      </c>
      <c r="Z377" s="408">
        <v>385.69831477935321</v>
      </c>
      <c r="AA377" s="409">
        <v>370.41462874997228</v>
      </c>
    </row>
    <row r="379" spans="2:28" x14ac:dyDescent="0.25">
      <c r="B379" t="s">
        <v>808</v>
      </c>
    </row>
    <row r="380" spans="2:28" ht="60" x14ac:dyDescent="0.25">
      <c r="B380" s="40" t="s">
        <v>64</v>
      </c>
      <c r="C380" s="58" t="s">
        <v>65</v>
      </c>
      <c r="D380" s="34">
        <v>0</v>
      </c>
      <c r="E380" s="34">
        <v>1</v>
      </c>
      <c r="F380" s="34">
        <v>2</v>
      </c>
      <c r="G380" s="34">
        <v>3</v>
      </c>
      <c r="H380" s="34">
        <v>4</v>
      </c>
      <c r="I380" s="34">
        <v>5</v>
      </c>
      <c r="J380" s="34">
        <v>6</v>
      </c>
      <c r="K380" s="34">
        <v>7</v>
      </c>
      <c r="L380" s="34">
        <v>8</v>
      </c>
      <c r="M380" s="34">
        <v>9</v>
      </c>
      <c r="N380" s="34">
        <v>10</v>
      </c>
      <c r="O380" s="34">
        <v>11</v>
      </c>
      <c r="P380" s="34">
        <v>12</v>
      </c>
      <c r="Q380" s="34">
        <v>13</v>
      </c>
      <c r="R380" s="34">
        <v>14</v>
      </c>
      <c r="S380" s="34">
        <v>15</v>
      </c>
      <c r="T380" s="34">
        <v>16</v>
      </c>
      <c r="U380" s="34">
        <v>17</v>
      </c>
      <c r="V380" s="34">
        <v>18</v>
      </c>
      <c r="W380" s="34">
        <v>19</v>
      </c>
      <c r="X380" s="34">
        <v>20</v>
      </c>
      <c r="Y380" s="34">
        <v>21</v>
      </c>
      <c r="Z380" s="34">
        <v>22</v>
      </c>
      <c r="AA380" s="34">
        <v>23</v>
      </c>
    </row>
    <row r="381" spans="2:28" x14ac:dyDescent="0.25">
      <c r="B381" s="19">
        <v>1</v>
      </c>
      <c r="C381" s="20">
        <v>1</v>
      </c>
      <c r="D381" s="401">
        <v>0</v>
      </c>
      <c r="E381" s="403">
        <v>0</v>
      </c>
      <c r="F381" s="403">
        <v>0</v>
      </c>
      <c r="G381" s="403">
        <v>0</v>
      </c>
      <c r="H381" s="403">
        <v>0</v>
      </c>
      <c r="I381" s="403">
        <v>0</v>
      </c>
      <c r="J381" s="403">
        <v>0</v>
      </c>
      <c r="K381" s="403">
        <v>2.6910978260870078E-3</v>
      </c>
      <c r="L381" s="403">
        <v>0.36797331043478265</v>
      </c>
      <c r="M381" s="403">
        <v>0.95894911000000005</v>
      </c>
      <c r="N381" s="403">
        <v>1.1943740756926409</v>
      </c>
      <c r="O381" s="403">
        <v>1.1656853162511911</v>
      </c>
      <c r="P381" s="403">
        <v>1.1350990796184821</v>
      </c>
      <c r="Q381" s="403">
        <v>1.086391600741293</v>
      </c>
      <c r="R381" s="403">
        <v>1.0881180981863201</v>
      </c>
      <c r="S381" s="403">
        <v>0.99486478195652162</v>
      </c>
      <c r="T381" s="403">
        <v>0.3517503169565217</v>
      </c>
      <c r="U381" s="403">
        <v>9.1630593478260192E-3</v>
      </c>
      <c r="V381" s="403">
        <v>0</v>
      </c>
      <c r="W381" s="403">
        <v>0</v>
      </c>
      <c r="X381" s="403">
        <v>0</v>
      </c>
      <c r="Y381" s="403">
        <v>0</v>
      </c>
      <c r="Z381" s="403">
        <v>0</v>
      </c>
      <c r="AA381" s="404">
        <v>0</v>
      </c>
      <c r="AB381" s="410">
        <v>8.355059847011665</v>
      </c>
    </row>
    <row r="382" spans="2:28" x14ac:dyDescent="0.25">
      <c r="B382" s="19">
        <v>1</v>
      </c>
      <c r="C382" s="20">
        <v>2</v>
      </c>
      <c r="D382" s="405">
        <v>0</v>
      </c>
      <c r="E382" s="402">
        <v>0</v>
      </c>
      <c r="F382" s="402">
        <v>0</v>
      </c>
      <c r="G382" s="402">
        <v>0</v>
      </c>
      <c r="H382" s="402">
        <v>0</v>
      </c>
      <c r="I382" s="402">
        <v>0</v>
      </c>
      <c r="J382" s="402">
        <v>0</v>
      </c>
      <c r="K382" s="402">
        <v>1.8262506249999699E-3</v>
      </c>
      <c r="L382" s="402">
        <v>0.34886383249999997</v>
      </c>
      <c r="M382" s="402">
        <v>0.89932452250000006</v>
      </c>
      <c r="N382" s="402">
        <v>1.2775624081250001</v>
      </c>
      <c r="O382" s="402">
        <v>1.375286576875</v>
      </c>
      <c r="P382" s="402">
        <v>1.3896263413913907</v>
      </c>
      <c r="Q382" s="402">
        <v>1.3536649822190174</v>
      </c>
      <c r="R382" s="402">
        <v>1.1891332193750002</v>
      </c>
      <c r="S382" s="402">
        <v>0.96563093812499989</v>
      </c>
      <c r="T382" s="402">
        <v>0.34721262812499987</v>
      </c>
      <c r="U382" s="402">
        <v>8.5239343750000973E-3</v>
      </c>
      <c r="V382" s="402">
        <v>0</v>
      </c>
      <c r="W382" s="402">
        <v>0</v>
      </c>
      <c r="X382" s="402">
        <v>0</v>
      </c>
      <c r="Y382" s="402">
        <v>0</v>
      </c>
      <c r="Z382" s="402">
        <v>0</v>
      </c>
      <c r="AA382" s="406">
        <v>0</v>
      </c>
      <c r="AB382" s="410">
        <v>9.156655634235408</v>
      </c>
    </row>
    <row r="383" spans="2:28" x14ac:dyDescent="0.25">
      <c r="B383" s="19">
        <v>2</v>
      </c>
      <c r="C383" s="20">
        <v>1</v>
      </c>
      <c r="D383" s="405">
        <v>0</v>
      </c>
      <c r="E383" s="402">
        <v>0</v>
      </c>
      <c r="F383" s="402">
        <v>0</v>
      </c>
      <c r="G383" s="402">
        <v>0</v>
      </c>
      <c r="H383" s="402">
        <v>0</v>
      </c>
      <c r="I383" s="402">
        <v>0</v>
      </c>
      <c r="J383" s="402">
        <v>0</v>
      </c>
      <c r="K383" s="402">
        <v>8.8806559750000069E-2</v>
      </c>
      <c r="L383" s="402">
        <v>0.69650417450000002</v>
      </c>
      <c r="M383" s="402">
        <v>1.1758771871627178</v>
      </c>
      <c r="N383" s="402">
        <v>1.1071430434841074</v>
      </c>
      <c r="O383" s="402">
        <v>1.0683222361826321</v>
      </c>
      <c r="P383" s="402">
        <v>1.0263969279928995</v>
      </c>
      <c r="Q383" s="402">
        <v>0.98724451533276369</v>
      </c>
      <c r="R383" s="402">
        <v>0.96691322102091071</v>
      </c>
      <c r="S383" s="402">
        <v>1.0049756024587555</v>
      </c>
      <c r="T383" s="402">
        <v>0.88195985724999992</v>
      </c>
      <c r="U383" s="402">
        <v>0.16701378050000004</v>
      </c>
      <c r="V383" s="402">
        <v>2.6735849999992567E-4</v>
      </c>
      <c r="W383" s="402">
        <v>0</v>
      </c>
      <c r="X383" s="402">
        <v>0</v>
      </c>
      <c r="Y383" s="402">
        <v>0</v>
      </c>
      <c r="Z383" s="402">
        <v>0</v>
      </c>
      <c r="AA383" s="406">
        <v>0</v>
      </c>
      <c r="AB383" s="410">
        <v>9.1714244641347857</v>
      </c>
    </row>
    <row r="384" spans="2:28" x14ac:dyDescent="0.25">
      <c r="B384" s="19">
        <v>2</v>
      </c>
      <c r="C384" s="20">
        <v>2</v>
      </c>
      <c r="D384" s="405">
        <v>0</v>
      </c>
      <c r="E384" s="402">
        <v>0</v>
      </c>
      <c r="F384" s="402">
        <v>0</v>
      </c>
      <c r="G384" s="402">
        <v>0</v>
      </c>
      <c r="H384" s="402">
        <v>0</v>
      </c>
      <c r="I384" s="402">
        <v>0</v>
      </c>
      <c r="J384" s="402">
        <v>0</v>
      </c>
      <c r="K384" s="402">
        <v>6.8448068124999928E-2</v>
      </c>
      <c r="L384" s="402">
        <v>0.632283509375</v>
      </c>
      <c r="M384" s="402">
        <v>1.2709706881249998</v>
      </c>
      <c r="N384" s="402">
        <v>1.3651463768274079</v>
      </c>
      <c r="O384" s="402">
        <v>1.3412679865254973</v>
      </c>
      <c r="P384" s="402">
        <v>1.2646837226977479</v>
      </c>
      <c r="Q384" s="402">
        <v>1.2167023745697119</v>
      </c>
      <c r="R384" s="402">
        <v>1.1953941334054292</v>
      </c>
      <c r="S384" s="402">
        <v>1.223739428574526</v>
      </c>
      <c r="T384" s="402">
        <v>0.87843484249999992</v>
      </c>
      <c r="U384" s="402">
        <v>0.15734344749999996</v>
      </c>
      <c r="V384" s="402">
        <v>2.2279875000008609E-4</v>
      </c>
      <c r="W384" s="402">
        <v>0</v>
      </c>
      <c r="X384" s="402">
        <v>0</v>
      </c>
      <c r="Y384" s="402">
        <v>0</v>
      </c>
      <c r="Z384" s="402">
        <v>0</v>
      </c>
      <c r="AA384" s="406">
        <v>0</v>
      </c>
      <c r="AB384" s="410">
        <v>10.614637376975319</v>
      </c>
    </row>
    <row r="385" spans="2:28" x14ac:dyDescent="0.25">
      <c r="B385" s="19">
        <v>3</v>
      </c>
      <c r="C385" s="20">
        <v>1</v>
      </c>
      <c r="D385" s="405">
        <v>0</v>
      </c>
      <c r="E385" s="402">
        <v>0</v>
      </c>
      <c r="F385" s="402">
        <v>0</v>
      </c>
      <c r="G385" s="402">
        <v>0</v>
      </c>
      <c r="H385" s="402">
        <v>0</v>
      </c>
      <c r="I385" s="402">
        <v>0</v>
      </c>
      <c r="J385" s="402">
        <v>2.3855151986363676E-2</v>
      </c>
      <c r="K385" s="402">
        <v>0.4059765031818181</v>
      </c>
      <c r="L385" s="402">
        <v>1.0918124454545455</v>
      </c>
      <c r="M385" s="402">
        <v>1.0935929277977035</v>
      </c>
      <c r="N385" s="402">
        <v>1.0368722759991515</v>
      </c>
      <c r="O385" s="402">
        <v>0.99246802385641186</v>
      </c>
      <c r="P385" s="402">
        <v>0.96969237561186505</v>
      </c>
      <c r="Q385" s="402">
        <v>0.92232863407599797</v>
      </c>
      <c r="R385" s="402">
        <v>0.89859840979713113</v>
      </c>
      <c r="S385" s="402">
        <v>0.91529157083399515</v>
      </c>
      <c r="T385" s="402">
        <v>1.0133221396267931</v>
      </c>
      <c r="U385" s="402">
        <v>0.56333066386363639</v>
      </c>
      <c r="V385" s="402">
        <v>3.6543191818181775E-2</v>
      </c>
      <c r="W385" s="402">
        <v>0</v>
      </c>
      <c r="X385" s="402">
        <v>0</v>
      </c>
      <c r="Y385" s="402">
        <v>0</v>
      </c>
      <c r="Z385" s="402">
        <v>0</v>
      </c>
      <c r="AA385" s="406">
        <v>0</v>
      </c>
      <c r="AB385" s="410">
        <v>9.9636843139035953</v>
      </c>
    </row>
    <row r="386" spans="2:28" x14ac:dyDescent="0.25">
      <c r="B386" s="19">
        <v>3</v>
      </c>
      <c r="C386" s="20">
        <v>2</v>
      </c>
      <c r="D386" s="405">
        <v>0</v>
      </c>
      <c r="E386" s="402">
        <v>0</v>
      </c>
      <c r="F386" s="402">
        <v>0</v>
      </c>
      <c r="G386" s="402">
        <v>0</v>
      </c>
      <c r="H386" s="402">
        <v>0</v>
      </c>
      <c r="I386" s="402">
        <v>3.7348555556038221E-6</v>
      </c>
      <c r="J386" s="402">
        <v>2.8046635000000042E-2</v>
      </c>
      <c r="K386" s="402">
        <v>0.42690573611111104</v>
      </c>
      <c r="L386" s="402">
        <v>1.1214350833333333</v>
      </c>
      <c r="M386" s="402">
        <v>1.2316476004373984</v>
      </c>
      <c r="N386" s="402">
        <v>1.2271005327158615</v>
      </c>
      <c r="O386" s="402">
        <v>1.2063560446504606</v>
      </c>
      <c r="P386" s="402">
        <v>1.1613514697856329</v>
      </c>
      <c r="Q386" s="402">
        <v>1.1026662077372034</v>
      </c>
      <c r="R386" s="402">
        <v>1.087689993754936</v>
      </c>
      <c r="S386" s="402">
        <v>1.1087534954450637</v>
      </c>
      <c r="T386" s="402">
        <v>1.0741650283333333</v>
      </c>
      <c r="U386" s="402">
        <v>0.51592703111111105</v>
      </c>
      <c r="V386" s="402">
        <v>3.0826973888888887E-2</v>
      </c>
      <c r="W386" s="402">
        <v>0</v>
      </c>
      <c r="X386" s="402">
        <v>0</v>
      </c>
      <c r="Y386" s="402">
        <v>0</v>
      </c>
      <c r="Z386" s="402">
        <v>0</v>
      </c>
      <c r="AA386" s="406">
        <v>0</v>
      </c>
      <c r="AB386" s="410">
        <v>11.32287556715989</v>
      </c>
    </row>
    <row r="387" spans="2:28" x14ac:dyDescent="0.25">
      <c r="B387" s="19">
        <v>4</v>
      </c>
      <c r="C387" s="20">
        <v>1</v>
      </c>
      <c r="D387" s="405">
        <v>0</v>
      </c>
      <c r="E387" s="402">
        <v>0</v>
      </c>
      <c r="F387" s="402">
        <v>0</v>
      </c>
      <c r="G387" s="402">
        <v>0</v>
      </c>
      <c r="H387" s="402">
        <v>0</v>
      </c>
      <c r="I387" s="402">
        <v>1.9233691128571428E-2</v>
      </c>
      <c r="J387" s="402">
        <v>0.25626236738095232</v>
      </c>
      <c r="K387" s="402">
        <v>0.85748136285714305</v>
      </c>
      <c r="L387" s="402">
        <v>1.0960443563461997</v>
      </c>
      <c r="M387" s="402">
        <v>1.0299358289914082</v>
      </c>
      <c r="N387" s="402">
        <v>0.96755595049808085</v>
      </c>
      <c r="O387" s="402">
        <v>0.91933214316499723</v>
      </c>
      <c r="P387" s="402">
        <v>0.90027160284120678</v>
      </c>
      <c r="Q387" s="402">
        <v>0.86929769736474616</v>
      </c>
      <c r="R387" s="402">
        <v>0.85436091886630505</v>
      </c>
      <c r="S387" s="402">
        <v>0.87558170023341331</v>
      </c>
      <c r="T387" s="402">
        <v>0.94095908680702656</v>
      </c>
      <c r="U387" s="402">
        <v>0.75942336833333335</v>
      </c>
      <c r="V387" s="402">
        <v>0.20672583761904761</v>
      </c>
      <c r="W387" s="402">
        <v>7.2348311904761875E-3</v>
      </c>
      <c r="X387" s="402">
        <v>0</v>
      </c>
      <c r="Y387" s="402">
        <v>0</v>
      </c>
      <c r="Z387" s="402">
        <v>0</v>
      </c>
      <c r="AA387" s="406">
        <v>0</v>
      </c>
      <c r="AB387" s="410">
        <v>10.559700743622908</v>
      </c>
    </row>
    <row r="388" spans="2:28" x14ac:dyDescent="0.25">
      <c r="B388" s="19">
        <v>4</v>
      </c>
      <c r="C388" s="20">
        <v>2</v>
      </c>
      <c r="D388" s="405">
        <v>0</v>
      </c>
      <c r="E388" s="402">
        <v>0</v>
      </c>
      <c r="F388" s="402">
        <v>0</v>
      </c>
      <c r="G388" s="402">
        <v>0</v>
      </c>
      <c r="H388" s="402">
        <v>0</v>
      </c>
      <c r="I388" s="402">
        <v>1.8863888333333301E-2</v>
      </c>
      <c r="J388" s="402">
        <v>0.24637515999999993</v>
      </c>
      <c r="K388" s="402">
        <v>0.80105585611111119</v>
      </c>
      <c r="L388" s="402">
        <v>1.0702830116928728</v>
      </c>
      <c r="M388" s="402">
        <v>1.1386519943162108</v>
      </c>
      <c r="N388" s="402">
        <v>1.1551086253423468</v>
      </c>
      <c r="O388" s="402">
        <v>1.1277835857275689</v>
      </c>
      <c r="P388" s="402">
        <v>1.1051791159157658</v>
      </c>
      <c r="Q388" s="402">
        <v>1.0787732032815107</v>
      </c>
      <c r="R388" s="402">
        <v>1.0622555356193497</v>
      </c>
      <c r="S388" s="402">
        <v>1.0589274326198626</v>
      </c>
      <c r="T388" s="402">
        <v>1.0976492802866404</v>
      </c>
      <c r="U388" s="402">
        <v>0.73107633611111111</v>
      </c>
      <c r="V388" s="402">
        <v>0.21068448166666665</v>
      </c>
      <c r="W388" s="402">
        <v>7.3789027777777516E-3</v>
      </c>
      <c r="X388" s="402">
        <v>0</v>
      </c>
      <c r="Y388" s="402">
        <v>0</v>
      </c>
      <c r="Z388" s="402">
        <v>0</v>
      </c>
      <c r="AA388" s="406">
        <v>0</v>
      </c>
      <c r="AB388" s="410">
        <v>11.910046409802126</v>
      </c>
    </row>
    <row r="389" spans="2:28" x14ac:dyDescent="0.25">
      <c r="B389" s="19">
        <v>5</v>
      </c>
      <c r="C389" s="20">
        <v>1</v>
      </c>
      <c r="D389" s="405">
        <v>0</v>
      </c>
      <c r="E389" s="402">
        <v>0</v>
      </c>
      <c r="F389" s="402">
        <v>0</v>
      </c>
      <c r="G389" s="402">
        <v>0</v>
      </c>
      <c r="H389" s="402">
        <v>8.3751680434782649E-3</v>
      </c>
      <c r="I389" s="402">
        <v>0.15407467543478259</v>
      </c>
      <c r="J389" s="402">
        <v>0.49081623913043487</v>
      </c>
      <c r="K389" s="402">
        <v>0.9738903682877601</v>
      </c>
      <c r="L389" s="402">
        <v>0.94981276087261535</v>
      </c>
      <c r="M389" s="402">
        <v>0.89606377796298708</v>
      </c>
      <c r="N389" s="402">
        <v>0.86148799526509323</v>
      </c>
      <c r="O389" s="402">
        <v>0.842395149396724</v>
      </c>
      <c r="P389" s="402">
        <v>0.83815922508663798</v>
      </c>
      <c r="Q389" s="402">
        <v>0.80649809062033095</v>
      </c>
      <c r="R389" s="402">
        <v>0.79186184756827749</v>
      </c>
      <c r="S389" s="402">
        <v>0.80715364803199752</v>
      </c>
      <c r="T389" s="402">
        <v>0.88080247219306773</v>
      </c>
      <c r="U389" s="402">
        <v>0.88183953260869585</v>
      </c>
      <c r="V389" s="402">
        <v>0.38111408652173906</v>
      </c>
      <c r="W389" s="402">
        <v>7.6818666739130403E-2</v>
      </c>
      <c r="X389" s="402">
        <v>2.3248565217381945E-4</v>
      </c>
      <c r="Y389" s="402">
        <v>0</v>
      </c>
      <c r="Z389" s="402">
        <v>0</v>
      </c>
      <c r="AA389" s="406">
        <v>0</v>
      </c>
      <c r="AB389" s="410">
        <v>10.641396189415929</v>
      </c>
    </row>
    <row r="390" spans="2:28" x14ac:dyDescent="0.25">
      <c r="B390" s="19">
        <v>5</v>
      </c>
      <c r="C390" s="20">
        <v>2</v>
      </c>
      <c r="D390" s="405">
        <v>0</v>
      </c>
      <c r="E390" s="402">
        <v>0</v>
      </c>
      <c r="F390" s="402">
        <v>0</v>
      </c>
      <c r="G390" s="402">
        <v>0</v>
      </c>
      <c r="H390" s="402">
        <v>7.4432115625000517E-3</v>
      </c>
      <c r="I390" s="402">
        <v>0.16108841687499997</v>
      </c>
      <c r="J390" s="402">
        <v>0.50669334624999995</v>
      </c>
      <c r="K390" s="402">
        <v>0.86226422022679916</v>
      </c>
      <c r="L390" s="402">
        <v>0.96297006460086321</v>
      </c>
      <c r="M390" s="402">
        <v>1.0402167264328102</v>
      </c>
      <c r="N390" s="402">
        <v>1.0244391142600207</v>
      </c>
      <c r="O390" s="402">
        <v>0.97860719487264614</v>
      </c>
      <c r="P390" s="402">
        <v>0.99222287705982704</v>
      </c>
      <c r="Q390" s="402">
        <v>0.94774648705525377</v>
      </c>
      <c r="R390" s="402">
        <v>0.92519121105671687</v>
      </c>
      <c r="S390" s="402">
        <v>0.95013079368025444</v>
      </c>
      <c r="T390" s="402">
        <v>1.0061284048420029</v>
      </c>
      <c r="U390" s="402">
        <v>0.88800758312499994</v>
      </c>
      <c r="V390" s="402">
        <v>0.38570045812500009</v>
      </c>
      <c r="W390" s="402">
        <v>8.1569709999999906E-2</v>
      </c>
      <c r="X390" s="402">
        <v>2.2279875000008609E-4</v>
      </c>
      <c r="Y390" s="402">
        <v>0</v>
      </c>
      <c r="Z390" s="402">
        <v>0</v>
      </c>
      <c r="AA390" s="406">
        <v>0</v>
      </c>
      <c r="AB390" s="410">
        <v>11.720642618774695</v>
      </c>
    </row>
    <row r="391" spans="2:28" x14ac:dyDescent="0.25">
      <c r="B391" s="19">
        <v>6</v>
      </c>
      <c r="C391" s="20">
        <v>1</v>
      </c>
      <c r="D391" s="405">
        <v>0</v>
      </c>
      <c r="E391" s="402">
        <v>0</v>
      </c>
      <c r="F391" s="402">
        <v>0</v>
      </c>
      <c r="G391" s="402">
        <v>0</v>
      </c>
      <c r="H391" s="402">
        <v>2.3939967857142808E-2</v>
      </c>
      <c r="I391" s="402">
        <v>0.23147804523809523</v>
      </c>
      <c r="J391" s="402">
        <v>0.568464590952381</v>
      </c>
      <c r="K391" s="402">
        <v>0.83726527768895176</v>
      </c>
      <c r="L391" s="402">
        <v>0.86085471745346842</v>
      </c>
      <c r="M391" s="402">
        <v>0.85518315729364669</v>
      </c>
      <c r="N391" s="402">
        <v>0.83958609208849266</v>
      </c>
      <c r="O391" s="402">
        <v>0.86097927088265369</v>
      </c>
      <c r="P391" s="402">
        <v>0.85813267883747746</v>
      </c>
      <c r="Q391" s="402">
        <v>0.84237089024086675</v>
      </c>
      <c r="R391" s="402">
        <v>0.84998889932421817</v>
      </c>
      <c r="S391" s="402">
        <v>0.89049316458060035</v>
      </c>
      <c r="T391" s="402">
        <v>0.96442356762216541</v>
      </c>
      <c r="U391" s="402">
        <v>1.0141299888095241</v>
      </c>
      <c r="V391" s="402">
        <v>0.48417196261904771</v>
      </c>
      <c r="W391" s="402">
        <v>0.17134527809523803</v>
      </c>
      <c r="X391" s="402">
        <v>7.8686766666666852E-3</v>
      </c>
      <c r="Y391" s="402">
        <v>0</v>
      </c>
      <c r="Z391" s="402">
        <v>0</v>
      </c>
      <c r="AA391" s="406">
        <v>0</v>
      </c>
      <c r="AB391" s="410">
        <v>11.160676226250636</v>
      </c>
    </row>
    <row r="392" spans="2:28" x14ac:dyDescent="0.25">
      <c r="B392" s="19">
        <v>6</v>
      </c>
      <c r="C392" s="20">
        <v>2</v>
      </c>
      <c r="D392" s="405">
        <v>0</v>
      </c>
      <c r="E392" s="402">
        <v>0</v>
      </c>
      <c r="F392" s="402">
        <v>0</v>
      </c>
      <c r="G392" s="402">
        <v>0</v>
      </c>
      <c r="H392" s="402">
        <v>2.1724435555555588E-2</v>
      </c>
      <c r="I392" s="402">
        <v>0.21447909444444446</v>
      </c>
      <c r="J392" s="402">
        <v>0.53671352499999991</v>
      </c>
      <c r="K392" s="402">
        <v>0.75041989769402018</v>
      </c>
      <c r="L392" s="402">
        <v>0.83713703755430469</v>
      </c>
      <c r="M392" s="402">
        <v>0.90455800786257667</v>
      </c>
      <c r="N392" s="402">
        <v>0.93297659852085513</v>
      </c>
      <c r="O392" s="402">
        <v>0.94376815655759927</v>
      </c>
      <c r="P392" s="402">
        <v>0.95940055283114978</v>
      </c>
      <c r="Q392" s="402">
        <v>0.9443614939752526</v>
      </c>
      <c r="R392" s="402">
        <v>0.95605379983965744</v>
      </c>
      <c r="S392" s="402">
        <v>0.99128151988957025</v>
      </c>
      <c r="T392" s="402">
        <v>1.0328356445146616</v>
      </c>
      <c r="U392" s="402">
        <v>0.96551219666666666</v>
      </c>
      <c r="V392" s="402">
        <v>0.45959277055555559</v>
      </c>
      <c r="W392" s="402">
        <v>0.1622907377777778</v>
      </c>
      <c r="X392" s="402">
        <v>6.1906422222222091E-3</v>
      </c>
      <c r="Y392" s="402">
        <v>0</v>
      </c>
      <c r="Z392" s="402">
        <v>0</v>
      </c>
      <c r="AA392" s="406">
        <v>0</v>
      </c>
      <c r="AB392" s="410">
        <v>11.619296111461869</v>
      </c>
    </row>
    <row r="393" spans="2:28" x14ac:dyDescent="0.25">
      <c r="B393" s="19">
        <v>7</v>
      </c>
      <c r="C393" s="20">
        <v>1</v>
      </c>
      <c r="D393" s="405">
        <v>0</v>
      </c>
      <c r="E393" s="402">
        <v>0</v>
      </c>
      <c r="F393" s="402">
        <v>0</v>
      </c>
      <c r="G393" s="402">
        <v>0</v>
      </c>
      <c r="H393" s="402">
        <v>9.2578657318181934E-3</v>
      </c>
      <c r="I393" s="402">
        <v>0.18590473159090914</v>
      </c>
      <c r="J393" s="402">
        <v>0.51009956931818179</v>
      </c>
      <c r="K393" s="402">
        <v>0.84235183468675157</v>
      </c>
      <c r="L393" s="402">
        <v>0.89498171404730265</v>
      </c>
      <c r="M393" s="402">
        <v>0.92154257506090331</v>
      </c>
      <c r="N393" s="402">
        <v>0.95852352342079183</v>
      </c>
      <c r="O393" s="402">
        <v>1.027754034897632</v>
      </c>
      <c r="P393" s="402">
        <v>1.0932628364249539</v>
      </c>
      <c r="Q393" s="402">
        <v>1.1355505197732971</v>
      </c>
      <c r="R393" s="402">
        <v>1.1989436698471434</v>
      </c>
      <c r="S393" s="402">
        <v>1.2580861168135677</v>
      </c>
      <c r="T393" s="402">
        <v>1.345119987514233</v>
      </c>
      <c r="U393" s="402">
        <v>1.0448425990909089</v>
      </c>
      <c r="V393" s="402">
        <v>0.47699270454545473</v>
      </c>
      <c r="W393" s="402">
        <v>0.14023931840909087</v>
      </c>
      <c r="X393" s="402">
        <v>4.5901206818181883E-3</v>
      </c>
      <c r="Y393" s="402">
        <v>0</v>
      </c>
      <c r="Z393" s="402">
        <v>0</v>
      </c>
      <c r="AA393" s="406">
        <v>0</v>
      </c>
      <c r="AB393" s="410">
        <v>13.048043721854757</v>
      </c>
    </row>
    <row r="394" spans="2:28" x14ac:dyDescent="0.25">
      <c r="B394" s="19">
        <v>7</v>
      </c>
      <c r="C394" s="20">
        <v>2</v>
      </c>
      <c r="D394" s="405">
        <v>0</v>
      </c>
      <c r="E394" s="402">
        <v>0</v>
      </c>
      <c r="F394" s="402">
        <v>0</v>
      </c>
      <c r="G394" s="402">
        <v>0</v>
      </c>
      <c r="H394" s="402">
        <v>9.316963044444404E-3</v>
      </c>
      <c r="I394" s="402">
        <v>0.19670756555555552</v>
      </c>
      <c r="J394" s="402">
        <v>0.53118923166666665</v>
      </c>
      <c r="K394" s="402">
        <v>0.76801594890919789</v>
      </c>
      <c r="L394" s="402">
        <v>0.86165808226352614</v>
      </c>
      <c r="M394" s="402">
        <v>0.95128350170015707</v>
      </c>
      <c r="N394" s="402">
        <v>1.0121872970644483</v>
      </c>
      <c r="O394" s="402">
        <v>1.0859938274355139</v>
      </c>
      <c r="P394" s="402">
        <v>1.1485609419524656</v>
      </c>
      <c r="Q394" s="402">
        <v>1.215932841865569</v>
      </c>
      <c r="R394" s="402">
        <v>1.2744280849291845</v>
      </c>
      <c r="S394" s="402">
        <v>1.3426392281394</v>
      </c>
      <c r="T394" s="402">
        <v>1.422946388413872</v>
      </c>
      <c r="U394" s="402">
        <v>1.0687186972222222</v>
      </c>
      <c r="V394" s="402">
        <v>0.48223502611111102</v>
      </c>
      <c r="W394" s="402">
        <v>0.14209716777777781</v>
      </c>
      <c r="X394" s="402">
        <v>4.0394361111111277E-3</v>
      </c>
      <c r="Y394" s="402">
        <v>0</v>
      </c>
      <c r="Z394" s="402">
        <v>0</v>
      </c>
      <c r="AA394" s="406">
        <v>0</v>
      </c>
      <c r="AB394" s="410">
        <v>13.517950230162223</v>
      </c>
    </row>
    <row r="395" spans="2:28" x14ac:dyDescent="0.25">
      <c r="B395" s="19">
        <v>8</v>
      </c>
      <c r="C395" s="20">
        <v>1</v>
      </c>
      <c r="D395" s="405">
        <v>0</v>
      </c>
      <c r="E395" s="402">
        <v>0</v>
      </c>
      <c r="F395" s="402">
        <v>0</v>
      </c>
      <c r="G395" s="402">
        <v>0</v>
      </c>
      <c r="H395" s="402">
        <v>1.4614652174005371E-6</v>
      </c>
      <c r="I395" s="402">
        <v>3.4109141086956507E-2</v>
      </c>
      <c r="J395" s="402">
        <v>0.33418903782608694</v>
      </c>
      <c r="K395" s="402">
        <v>0.82530056665316465</v>
      </c>
      <c r="L395" s="402">
        <v>0.8589842127128231</v>
      </c>
      <c r="M395" s="402">
        <v>0.86918894928019919</v>
      </c>
      <c r="N395" s="402">
        <v>0.87166464665066579</v>
      </c>
      <c r="O395" s="402">
        <v>0.91001449218642672</v>
      </c>
      <c r="P395" s="402">
        <v>0.97257700725587526</v>
      </c>
      <c r="Q395" s="402">
        <v>1.0184381035542098</v>
      </c>
      <c r="R395" s="402">
        <v>1.0833653336848876</v>
      </c>
      <c r="S395" s="402">
        <v>1.1616472680083312</v>
      </c>
      <c r="T395" s="402">
        <v>1.2666848824125481</v>
      </c>
      <c r="U395" s="402">
        <v>0.81096140891304347</v>
      </c>
      <c r="V395" s="402">
        <v>0.26229305826086957</v>
      </c>
      <c r="W395" s="402">
        <v>2.4279791304347764E-2</v>
      </c>
      <c r="X395" s="402">
        <v>0</v>
      </c>
      <c r="Y395" s="402">
        <v>0</v>
      </c>
      <c r="Z395" s="402">
        <v>0</v>
      </c>
      <c r="AA395" s="406">
        <v>0</v>
      </c>
      <c r="AB395" s="410">
        <v>11.303699361255653</v>
      </c>
    </row>
    <row r="396" spans="2:28" x14ac:dyDescent="0.25">
      <c r="B396" s="19">
        <v>8</v>
      </c>
      <c r="C396" s="20">
        <v>2</v>
      </c>
      <c r="D396" s="405">
        <v>0</v>
      </c>
      <c r="E396" s="402">
        <v>0</v>
      </c>
      <c r="F396" s="402">
        <v>0</v>
      </c>
      <c r="G396" s="402">
        <v>0</v>
      </c>
      <c r="H396" s="402">
        <v>0</v>
      </c>
      <c r="I396" s="402">
        <v>3.8622239374999978E-2</v>
      </c>
      <c r="J396" s="402">
        <v>0.34671505250000001</v>
      </c>
      <c r="K396" s="402">
        <v>0.72915837132416517</v>
      </c>
      <c r="L396" s="402">
        <v>0.82521723863983554</v>
      </c>
      <c r="M396" s="402">
        <v>0.91649406676698031</v>
      </c>
      <c r="N396" s="402">
        <v>0.95624700525114759</v>
      </c>
      <c r="O396" s="402">
        <v>0.99674514853685392</v>
      </c>
      <c r="P396" s="402">
        <v>1.0417576508073763</v>
      </c>
      <c r="Q396" s="402">
        <v>1.1024512433225355</v>
      </c>
      <c r="R396" s="402">
        <v>1.1992064829830538</v>
      </c>
      <c r="S396" s="402">
        <v>1.2543894678766525</v>
      </c>
      <c r="T396" s="402">
        <v>1.3416282534639064</v>
      </c>
      <c r="U396" s="402">
        <v>0.91668363249999996</v>
      </c>
      <c r="V396" s="402">
        <v>0.29806166125</v>
      </c>
      <c r="W396" s="402">
        <v>3.0235571249999982E-2</v>
      </c>
      <c r="X396" s="402">
        <v>0</v>
      </c>
      <c r="Y396" s="402">
        <v>0</v>
      </c>
      <c r="Z396" s="402">
        <v>0</v>
      </c>
      <c r="AA396" s="406">
        <v>0</v>
      </c>
      <c r="AB396" s="410">
        <v>11.993613085847507</v>
      </c>
    </row>
    <row r="397" spans="2:28" x14ac:dyDescent="0.25">
      <c r="B397" s="19">
        <v>9</v>
      </c>
      <c r="C397" s="20">
        <v>1</v>
      </c>
      <c r="D397" s="405">
        <v>0</v>
      </c>
      <c r="E397" s="402">
        <v>0</v>
      </c>
      <c r="F397" s="402">
        <v>0</v>
      </c>
      <c r="G397" s="402">
        <v>0</v>
      </c>
      <c r="H397" s="402">
        <v>0</v>
      </c>
      <c r="I397" s="402">
        <v>7.7741118499996542E-4</v>
      </c>
      <c r="J397" s="402">
        <v>0.1203869675</v>
      </c>
      <c r="K397" s="402">
        <v>0.71277848649999986</v>
      </c>
      <c r="L397" s="402">
        <v>0.83479313545660128</v>
      </c>
      <c r="M397" s="402">
        <v>0.79403133023979389</v>
      </c>
      <c r="N397" s="402">
        <v>0.7489729518429119</v>
      </c>
      <c r="O397" s="402">
        <v>0.74988512468928559</v>
      </c>
      <c r="P397" s="402">
        <v>0.76037677159638595</v>
      </c>
      <c r="Q397" s="402">
        <v>0.75482683767632064</v>
      </c>
      <c r="R397" s="402">
        <v>0.77915958955783959</v>
      </c>
      <c r="S397" s="402">
        <v>0.82372484730394435</v>
      </c>
      <c r="T397" s="402">
        <v>0.92583160389083563</v>
      </c>
      <c r="U397" s="402">
        <v>0.43362535724999995</v>
      </c>
      <c r="V397" s="402">
        <v>3.3756182749999919E-2</v>
      </c>
      <c r="W397" s="402">
        <v>0</v>
      </c>
      <c r="X397" s="402">
        <v>0</v>
      </c>
      <c r="Y397" s="402">
        <v>0</v>
      </c>
      <c r="Z397" s="402">
        <v>0</v>
      </c>
      <c r="AA397" s="406">
        <v>0</v>
      </c>
      <c r="AB397" s="410">
        <v>8.472926597438919</v>
      </c>
    </row>
    <row r="398" spans="2:28" x14ac:dyDescent="0.25">
      <c r="B398" s="19">
        <v>9</v>
      </c>
      <c r="C398" s="20">
        <v>2</v>
      </c>
      <c r="D398" s="405">
        <v>0</v>
      </c>
      <c r="E398" s="402">
        <v>0</v>
      </c>
      <c r="F398" s="402">
        <v>0</v>
      </c>
      <c r="G398" s="402">
        <v>0</v>
      </c>
      <c r="H398" s="402">
        <v>0</v>
      </c>
      <c r="I398" s="402">
        <v>1.4811694999999903E-3</v>
      </c>
      <c r="J398" s="402">
        <v>0.13293060900000003</v>
      </c>
      <c r="K398" s="402">
        <v>0.69560029043758498</v>
      </c>
      <c r="L398" s="402">
        <v>0.81519920193710205</v>
      </c>
      <c r="M398" s="402">
        <v>0.91963050292061255</v>
      </c>
      <c r="N398" s="402">
        <v>0.91745091154798564</v>
      </c>
      <c r="O398" s="402">
        <v>0.91526211499691135</v>
      </c>
      <c r="P398" s="402">
        <v>0.91691748895349912</v>
      </c>
      <c r="Q398" s="402">
        <v>0.92252070415759913</v>
      </c>
      <c r="R398" s="402">
        <v>0.96936179019139534</v>
      </c>
      <c r="S398" s="402">
        <v>1.0069448979087263</v>
      </c>
      <c r="T398" s="402">
        <v>1.0785900355</v>
      </c>
      <c r="U398" s="402">
        <v>0.41888030450000002</v>
      </c>
      <c r="V398" s="402">
        <v>3.9245489000000022E-2</v>
      </c>
      <c r="W398" s="402">
        <v>0</v>
      </c>
      <c r="X398" s="402">
        <v>0</v>
      </c>
      <c r="Y398" s="402">
        <v>0</v>
      </c>
      <c r="Z398" s="402">
        <v>0</v>
      </c>
      <c r="AA398" s="406">
        <v>0</v>
      </c>
      <c r="AB398" s="410">
        <v>9.7500155105514157</v>
      </c>
    </row>
    <row r="399" spans="2:28" x14ac:dyDescent="0.25">
      <c r="B399" s="19">
        <v>10</v>
      </c>
      <c r="C399" s="20">
        <v>1</v>
      </c>
      <c r="D399" s="405">
        <v>0</v>
      </c>
      <c r="E399" s="402">
        <v>0</v>
      </c>
      <c r="F399" s="402">
        <v>0</v>
      </c>
      <c r="G399" s="402">
        <v>0</v>
      </c>
      <c r="H399" s="402">
        <v>0</v>
      </c>
      <c r="I399" s="402">
        <v>0</v>
      </c>
      <c r="J399" s="402">
        <v>1.6325027608695697E-2</v>
      </c>
      <c r="K399" s="402">
        <v>0.4048492304347826</v>
      </c>
      <c r="L399" s="402">
        <v>1.0361601484051941</v>
      </c>
      <c r="M399" s="402">
        <v>0.95967798232381174</v>
      </c>
      <c r="N399" s="402">
        <v>0.90183557577428608</v>
      </c>
      <c r="O399" s="402">
        <v>0.86660952368956434</v>
      </c>
      <c r="P399" s="402">
        <v>0.84723562747104053</v>
      </c>
      <c r="Q399" s="402">
        <v>0.81102275553995062</v>
      </c>
      <c r="R399" s="402">
        <v>0.80486830533809173</v>
      </c>
      <c r="S399" s="402">
        <v>0.82368741206677176</v>
      </c>
      <c r="T399" s="402">
        <v>0.53905940760869564</v>
      </c>
      <c r="U399" s="402">
        <v>6.1616221086956635E-2</v>
      </c>
      <c r="V399" s="402">
        <v>0</v>
      </c>
      <c r="W399" s="402">
        <v>0</v>
      </c>
      <c r="X399" s="402">
        <v>0</v>
      </c>
      <c r="Y399" s="402">
        <v>0</v>
      </c>
      <c r="Z399" s="402">
        <v>0</v>
      </c>
      <c r="AA399" s="406">
        <v>0</v>
      </c>
      <c r="AB399" s="410">
        <v>8.072947217347842</v>
      </c>
    </row>
    <row r="400" spans="2:28" x14ac:dyDescent="0.25">
      <c r="B400" s="19">
        <v>10</v>
      </c>
      <c r="C400" s="20">
        <v>2</v>
      </c>
      <c r="D400" s="405">
        <v>0</v>
      </c>
      <c r="E400" s="402">
        <v>0</v>
      </c>
      <c r="F400" s="402">
        <v>0</v>
      </c>
      <c r="G400" s="402">
        <v>0</v>
      </c>
      <c r="H400" s="402">
        <v>0</v>
      </c>
      <c r="I400" s="402">
        <v>0</v>
      </c>
      <c r="J400" s="402">
        <v>1.5822486250000045E-2</v>
      </c>
      <c r="K400" s="402">
        <v>0.40688429750000005</v>
      </c>
      <c r="L400" s="402">
        <v>1.0194927823502484</v>
      </c>
      <c r="M400" s="402">
        <v>1.097174910463568</v>
      </c>
      <c r="N400" s="402">
        <v>1.1161659445317835</v>
      </c>
      <c r="O400" s="402">
        <v>1.0779454092620462</v>
      </c>
      <c r="P400" s="402">
        <v>1.0354542302250562</v>
      </c>
      <c r="Q400" s="402">
        <v>1.0123214120650954</v>
      </c>
      <c r="R400" s="402">
        <v>0.98704009035271523</v>
      </c>
      <c r="S400" s="402">
        <v>1.0055797527966379</v>
      </c>
      <c r="T400" s="402">
        <v>0.55401071562500004</v>
      </c>
      <c r="U400" s="402">
        <v>5.6595696250000049E-2</v>
      </c>
      <c r="V400" s="402">
        <v>0</v>
      </c>
      <c r="W400" s="402">
        <v>0</v>
      </c>
      <c r="X400" s="402">
        <v>0</v>
      </c>
      <c r="Y400" s="402">
        <v>0</v>
      </c>
      <c r="Z400" s="402">
        <v>0</v>
      </c>
      <c r="AA400" s="406">
        <v>0</v>
      </c>
      <c r="AB400" s="410">
        <v>9.3844877276721483</v>
      </c>
    </row>
    <row r="401" spans="2:28" x14ac:dyDescent="0.25">
      <c r="B401" s="19">
        <v>11</v>
      </c>
      <c r="C401" s="20">
        <v>1</v>
      </c>
      <c r="D401" s="405">
        <v>0</v>
      </c>
      <c r="E401" s="402">
        <v>0</v>
      </c>
      <c r="F401" s="402">
        <v>0</v>
      </c>
      <c r="G401" s="402">
        <v>0</v>
      </c>
      <c r="H401" s="402">
        <v>0</v>
      </c>
      <c r="I401" s="402">
        <v>0</v>
      </c>
      <c r="J401" s="402">
        <v>7.5344090909146288E-5</v>
      </c>
      <c r="K401" s="402">
        <v>9.789897772727274E-2</v>
      </c>
      <c r="L401" s="402">
        <v>0.67933813999999992</v>
      </c>
      <c r="M401" s="402">
        <v>1.1426040153265367</v>
      </c>
      <c r="N401" s="402">
        <v>1.076266299116905</v>
      </c>
      <c r="O401" s="402">
        <v>1.0345296852756756</v>
      </c>
      <c r="P401" s="402">
        <v>1.0003704664040278</v>
      </c>
      <c r="Q401" s="402">
        <v>0.9634300526875661</v>
      </c>
      <c r="R401" s="402">
        <v>0.96059459104273315</v>
      </c>
      <c r="S401" s="402">
        <v>0.72243682204545456</v>
      </c>
      <c r="T401" s="402">
        <v>0.14474172159090903</v>
      </c>
      <c r="U401" s="402">
        <v>8.1017727272758577E-5</v>
      </c>
      <c r="V401" s="402">
        <v>0</v>
      </c>
      <c r="W401" s="402">
        <v>0</v>
      </c>
      <c r="X401" s="402">
        <v>0</v>
      </c>
      <c r="Y401" s="402">
        <v>0</v>
      </c>
      <c r="Z401" s="402">
        <v>0</v>
      </c>
      <c r="AA401" s="406">
        <v>0</v>
      </c>
      <c r="AB401" s="410">
        <v>7.8223671330352635</v>
      </c>
    </row>
    <row r="402" spans="2:28" x14ac:dyDescent="0.25">
      <c r="B402" s="19">
        <v>11</v>
      </c>
      <c r="C402" s="20">
        <v>2</v>
      </c>
      <c r="D402" s="405">
        <v>0</v>
      </c>
      <c r="E402" s="402">
        <v>0</v>
      </c>
      <c r="F402" s="402">
        <v>0</v>
      </c>
      <c r="G402" s="402">
        <v>0</v>
      </c>
      <c r="H402" s="402">
        <v>0</v>
      </c>
      <c r="I402" s="402">
        <v>0</v>
      </c>
      <c r="J402" s="402">
        <v>0</v>
      </c>
      <c r="K402" s="402">
        <v>0.11617675125000004</v>
      </c>
      <c r="L402" s="402">
        <v>0.73158356812499992</v>
      </c>
      <c r="M402" s="402">
        <v>1.3013834421826989</v>
      </c>
      <c r="N402" s="402">
        <v>1.3085144393678947</v>
      </c>
      <c r="O402" s="402">
        <v>1.2819595008871565</v>
      </c>
      <c r="P402" s="402">
        <v>1.2622902011210946</v>
      </c>
      <c r="Q402" s="402">
        <v>1.2094352071150516</v>
      </c>
      <c r="R402" s="402">
        <v>1.2056703270209661</v>
      </c>
      <c r="S402" s="402">
        <v>0.76145806000000005</v>
      </c>
      <c r="T402" s="402">
        <v>0.16412434374999996</v>
      </c>
      <c r="U402" s="402">
        <v>0</v>
      </c>
      <c r="V402" s="402">
        <v>0</v>
      </c>
      <c r="W402" s="402">
        <v>0</v>
      </c>
      <c r="X402" s="402">
        <v>0</v>
      </c>
      <c r="Y402" s="402">
        <v>0</v>
      </c>
      <c r="Z402" s="402">
        <v>0</v>
      </c>
      <c r="AA402" s="406">
        <v>0</v>
      </c>
      <c r="AB402" s="410">
        <v>9.3425958408198628</v>
      </c>
    </row>
    <row r="403" spans="2:28" x14ac:dyDescent="0.25">
      <c r="B403" s="19">
        <v>12</v>
      </c>
      <c r="C403" s="20">
        <v>1</v>
      </c>
      <c r="D403" s="405">
        <v>0</v>
      </c>
      <c r="E403" s="402">
        <v>0</v>
      </c>
      <c r="F403" s="402">
        <v>0</v>
      </c>
      <c r="G403" s="402">
        <v>0</v>
      </c>
      <c r="H403" s="402">
        <v>0</v>
      </c>
      <c r="I403" s="402">
        <v>0</v>
      </c>
      <c r="J403" s="402">
        <v>0</v>
      </c>
      <c r="K403" s="402">
        <v>2.8940711904761329E-3</v>
      </c>
      <c r="L403" s="402">
        <v>0.39692953523809527</v>
      </c>
      <c r="M403" s="402">
        <v>0.97627633761904742</v>
      </c>
      <c r="N403" s="402">
        <v>1.2697507178483431</v>
      </c>
      <c r="O403" s="402">
        <v>1.2381447922964959</v>
      </c>
      <c r="P403" s="402">
        <v>1.2062685888439486</v>
      </c>
      <c r="Q403" s="402">
        <v>1.1684781596280012</v>
      </c>
      <c r="R403" s="402">
        <v>1.0501280049999999</v>
      </c>
      <c r="S403" s="402">
        <v>0.74639567119047612</v>
      </c>
      <c r="T403" s="402">
        <v>0.10266770166666661</v>
      </c>
      <c r="U403" s="402">
        <v>0</v>
      </c>
      <c r="V403" s="402">
        <v>0</v>
      </c>
      <c r="W403" s="402">
        <v>0</v>
      </c>
      <c r="X403" s="402">
        <v>0</v>
      </c>
      <c r="Y403" s="402">
        <v>0</v>
      </c>
      <c r="Z403" s="402">
        <v>0</v>
      </c>
      <c r="AA403" s="406">
        <v>0</v>
      </c>
      <c r="AB403" s="410">
        <v>8.1579335805215489</v>
      </c>
    </row>
    <row r="404" spans="2:28" x14ac:dyDescent="0.25">
      <c r="B404" s="21">
        <v>12</v>
      </c>
      <c r="C404" s="22">
        <v>2</v>
      </c>
      <c r="D404" s="407">
        <v>0</v>
      </c>
      <c r="E404" s="408">
        <v>0</v>
      </c>
      <c r="F404" s="408">
        <v>0</v>
      </c>
      <c r="G404" s="408">
        <v>0</v>
      </c>
      <c r="H404" s="408">
        <v>0</v>
      </c>
      <c r="I404" s="408">
        <v>0</v>
      </c>
      <c r="J404" s="408">
        <v>0</v>
      </c>
      <c r="K404" s="408">
        <v>4.5570205000000641E-3</v>
      </c>
      <c r="L404" s="408">
        <v>0.4118784915</v>
      </c>
      <c r="M404" s="408">
        <v>0.98907075799999999</v>
      </c>
      <c r="N404" s="408">
        <v>1.2986559185000002</v>
      </c>
      <c r="O404" s="408">
        <v>1.352822432</v>
      </c>
      <c r="P404" s="408">
        <v>1.358010078</v>
      </c>
      <c r="Q404" s="408">
        <v>1.2921767604999994</v>
      </c>
      <c r="R404" s="408">
        <v>1.1122243064999999</v>
      </c>
      <c r="S404" s="408">
        <v>0.78881572799999988</v>
      </c>
      <c r="T404" s="408">
        <v>0.11277648150000008</v>
      </c>
      <c r="U404" s="408">
        <v>0</v>
      </c>
      <c r="V404" s="408">
        <v>0</v>
      </c>
      <c r="W404" s="408">
        <v>0</v>
      </c>
      <c r="X404" s="408">
        <v>0</v>
      </c>
      <c r="Y404" s="408">
        <v>0</v>
      </c>
      <c r="Z404" s="408">
        <v>0</v>
      </c>
      <c r="AA404" s="409">
        <v>0</v>
      </c>
      <c r="AB404" s="410">
        <v>8.7209879749999999</v>
      </c>
    </row>
    <row r="406" spans="2:28" x14ac:dyDescent="0.25">
      <c r="B406" t="s">
        <v>809</v>
      </c>
    </row>
    <row r="407" spans="2:28" ht="60" x14ac:dyDescent="0.25">
      <c r="B407" s="40" t="s">
        <v>64</v>
      </c>
      <c r="C407" s="58" t="s">
        <v>65</v>
      </c>
      <c r="D407" s="34">
        <v>0</v>
      </c>
      <c r="E407" s="34">
        <v>1</v>
      </c>
      <c r="F407" s="34">
        <v>2</v>
      </c>
      <c r="G407" s="34">
        <v>3</v>
      </c>
      <c r="H407" s="34">
        <v>4</v>
      </c>
      <c r="I407" s="34">
        <v>5</v>
      </c>
      <c r="J407" s="34">
        <v>6</v>
      </c>
      <c r="K407" s="34">
        <v>7</v>
      </c>
      <c r="L407" s="34">
        <v>8</v>
      </c>
      <c r="M407" s="34">
        <v>9</v>
      </c>
      <c r="N407" s="34">
        <v>10</v>
      </c>
      <c r="O407" s="34">
        <v>11</v>
      </c>
      <c r="P407" s="34">
        <v>12</v>
      </c>
      <c r="Q407" s="34">
        <v>13</v>
      </c>
      <c r="R407" s="34">
        <v>14</v>
      </c>
      <c r="S407" s="34">
        <v>15</v>
      </c>
      <c r="T407" s="34">
        <v>16</v>
      </c>
      <c r="U407" s="34">
        <v>17</v>
      </c>
      <c r="V407" s="34">
        <v>18</v>
      </c>
      <c r="W407" s="34">
        <v>19</v>
      </c>
      <c r="X407" s="34">
        <v>20</v>
      </c>
      <c r="Y407" s="34">
        <v>21</v>
      </c>
      <c r="Z407" s="34">
        <v>22</v>
      </c>
      <c r="AA407" s="34">
        <v>23</v>
      </c>
    </row>
    <row r="408" spans="2:28" x14ac:dyDescent="0.25">
      <c r="B408" s="19">
        <v>1</v>
      </c>
      <c r="C408" s="20">
        <v>1</v>
      </c>
      <c r="D408" s="401">
        <v>0</v>
      </c>
      <c r="E408" s="403">
        <v>0</v>
      </c>
      <c r="F408" s="403">
        <v>0</v>
      </c>
      <c r="G408" s="403">
        <v>0</v>
      </c>
      <c r="H408" s="403">
        <v>0</v>
      </c>
      <c r="I408" s="403">
        <v>0</v>
      </c>
      <c r="J408" s="403">
        <v>0</v>
      </c>
      <c r="K408" s="403">
        <v>2.6910978260870078E-3</v>
      </c>
      <c r="L408" s="403">
        <v>0.36797331043478276</v>
      </c>
      <c r="M408" s="403">
        <v>0.95894911000000005</v>
      </c>
      <c r="N408" s="403">
        <v>1.0292532975775135</v>
      </c>
      <c r="O408" s="403">
        <v>1.0324985097093358</v>
      </c>
      <c r="P408" s="403">
        <v>1.0085308853875727</v>
      </c>
      <c r="Q408" s="403">
        <v>1.000631417170319</v>
      </c>
      <c r="R408" s="403">
        <v>1.0131316647372242</v>
      </c>
      <c r="S408" s="403">
        <v>0.99486478195652162</v>
      </c>
      <c r="T408" s="403">
        <v>0.3517503169565217</v>
      </c>
      <c r="U408" s="403">
        <v>9.1630593478261302E-3</v>
      </c>
      <c r="V408" s="403">
        <v>0</v>
      </c>
      <c r="W408" s="403">
        <v>0</v>
      </c>
      <c r="X408" s="403">
        <v>0</v>
      </c>
      <c r="Y408" s="403">
        <v>0</v>
      </c>
      <c r="Z408" s="403">
        <v>0</v>
      </c>
      <c r="AA408" s="404">
        <v>0</v>
      </c>
      <c r="AB408" s="410">
        <v>7.7694374511037037</v>
      </c>
    </row>
    <row r="409" spans="2:28" x14ac:dyDescent="0.25">
      <c r="B409" s="19">
        <v>1</v>
      </c>
      <c r="C409" s="20">
        <v>2</v>
      </c>
      <c r="D409" s="405">
        <v>0</v>
      </c>
      <c r="E409" s="402">
        <v>0</v>
      </c>
      <c r="F409" s="402">
        <v>0</v>
      </c>
      <c r="G409" s="402">
        <v>0</v>
      </c>
      <c r="H409" s="402">
        <v>0</v>
      </c>
      <c r="I409" s="402">
        <v>0</v>
      </c>
      <c r="J409" s="402">
        <v>0</v>
      </c>
      <c r="K409" s="402">
        <v>1.8262506249999699E-3</v>
      </c>
      <c r="L409" s="402">
        <v>0.34886383249999997</v>
      </c>
      <c r="M409" s="402">
        <v>0.73765444069363917</v>
      </c>
      <c r="N409" s="402">
        <v>0.79233978742874567</v>
      </c>
      <c r="O409" s="402">
        <v>0.79165132700862617</v>
      </c>
      <c r="P409" s="402">
        <v>0.76856480997038534</v>
      </c>
      <c r="Q409" s="402">
        <v>0.76191066459149048</v>
      </c>
      <c r="R409" s="402">
        <v>0.75121674646414671</v>
      </c>
      <c r="S409" s="402">
        <v>0.73375823768601067</v>
      </c>
      <c r="T409" s="402">
        <v>0.34721262812499998</v>
      </c>
      <c r="U409" s="402">
        <v>8.5239343749999863E-3</v>
      </c>
      <c r="V409" s="402">
        <v>0</v>
      </c>
      <c r="W409" s="402">
        <v>0</v>
      </c>
      <c r="X409" s="402">
        <v>0</v>
      </c>
      <c r="Y409" s="402">
        <v>0</v>
      </c>
      <c r="Z409" s="402">
        <v>0</v>
      </c>
      <c r="AA409" s="406">
        <v>0</v>
      </c>
      <c r="AB409" s="410">
        <v>6.043522659468044</v>
      </c>
    </row>
    <row r="410" spans="2:28" x14ac:dyDescent="0.25">
      <c r="B410" s="19">
        <v>2</v>
      </c>
      <c r="C410" s="20">
        <v>1</v>
      </c>
      <c r="D410" s="405">
        <v>0</v>
      </c>
      <c r="E410" s="402">
        <v>0</v>
      </c>
      <c r="F410" s="402">
        <v>0</v>
      </c>
      <c r="G410" s="402">
        <v>0</v>
      </c>
      <c r="H410" s="402">
        <v>0</v>
      </c>
      <c r="I410" s="402">
        <v>0</v>
      </c>
      <c r="J410" s="402">
        <v>0</v>
      </c>
      <c r="K410" s="402">
        <v>8.8806559749999958E-2</v>
      </c>
      <c r="L410" s="402">
        <v>0.69650417450000002</v>
      </c>
      <c r="M410" s="402">
        <v>0.97326538334977097</v>
      </c>
      <c r="N410" s="402">
        <v>1.0186029467434146</v>
      </c>
      <c r="O410" s="402">
        <v>1.017223276050145</v>
      </c>
      <c r="P410" s="402">
        <v>0.98983458076930397</v>
      </c>
      <c r="Q410" s="402">
        <v>0.99500862064895967</v>
      </c>
      <c r="R410" s="402">
        <v>1.0043103721802025</v>
      </c>
      <c r="S410" s="402">
        <v>0.99031579011086346</v>
      </c>
      <c r="T410" s="402">
        <v>0.88195985724999992</v>
      </c>
      <c r="U410" s="402">
        <v>0.16701378049999993</v>
      </c>
      <c r="V410" s="402">
        <v>2.6735850000003669E-4</v>
      </c>
      <c r="W410" s="402">
        <v>0</v>
      </c>
      <c r="X410" s="402">
        <v>0</v>
      </c>
      <c r="Y410" s="402">
        <v>0</v>
      </c>
      <c r="Z410" s="402">
        <v>0</v>
      </c>
      <c r="AA410" s="406">
        <v>0</v>
      </c>
      <c r="AB410" s="410">
        <v>8.8231127003526595</v>
      </c>
    </row>
    <row r="411" spans="2:28" x14ac:dyDescent="0.25">
      <c r="B411" s="19">
        <v>2</v>
      </c>
      <c r="C411" s="20">
        <v>2</v>
      </c>
      <c r="D411" s="405">
        <v>0</v>
      </c>
      <c r="E411" s="402">
        <v>0</v>
      </c>
      <c r="F411" s="402">
        <v>0</v>
      </c>
      <c r="G411" s="402">
        <v>0</v>
      </c>
      <c r="H411" s="402">
        <v>0</v>
      </c>
      <c r="I411" s="402">
        <v>0</v>
      </c>
      <c r="J411" s="402">
        <v>0</v>
      </c>
      <c r="K411" s="402">
        <v>6.8448068125000039E-2</v>
      </c>
      <c r="L411" s="402">
        <v>0.632283509375</v>
      </c>
      <c r="M411" s="402">
        <v>0.71730612575684227</v>
      </c>
      <c r="N411" s="402">
        <v>0.74352791611448321</v>
      </c>
      <c r="O411" s="402">
        <v>0.74173734948178505</v>
      </c>
      <c r="P411" s="402">
        <v>0.73844537471870242</v>
      </c>
      <c r="Q411" s="402">
        <v>0.73387615437855502</v>
      </c>
      <c r="R411" s="402">
        <v>0.73294366583640824</v>
      </c>
      <c r="S411" s="402">
        <v>0.72613926146484431</v>
      </c>
      <c r="T411" s="402">
        <v>0.71308812103960439</v>
      </c>
      <c r="U411" s="402">
        <v>0.15734344750000007</v>
      </c>
      <c r="V411" s="402">
        <v>2.2279874999997507E-4</v>
      </c>
      <c r="W411" s="402">
        <v>0</v>
      </c>
      <c r="X411" s="402">
        <v>0</v>
      </c>
      <c r="Y411" s="402">
        <v>0</v>
      </c>
      <c r="Z411" s="402">
        <v>0</v>
      </c>
      <c r="AA411" s="406">
        <v>0</v>
      </c>
      <c r="AB411" s="410">
        <v>6.7053617925412237</v>
      </c>
    </row>
    <row r="412" spans="2:28" x14ac:dyDescent="0.25">
      <c r="B412" s="19">
        <v>3</v>
      </c>
      <c r="C412" s="20">
        <v>1</v>
      </c>
      <c r="D412" s="405">
        <v>0</v>
      </c>
      <c r="E412" s="402">
        <v>0</v>
      </c>
      <c r="F412" s="402">
        <v>0</v>
      </c>
      <c r="G412" s="402">
        <v>0</v>
      </c>
      <c r="H412" s="402">
        <v>0</v>
      </c>
      <c r="I412" s="402">
        <v>0</v>
      </c>
      <c r="J412" s="402">
        <v>2.3855151986363676E-2</v>
      </c>
      <c r="K412" s="402">
        <v>0.4059765031818181</v>
      </c>
      <c r="L412" s="402">
        <v>0.80139392418254518</v>
      </c>
      <c r="M412" s="402">
        <v>0.87655918832331248</v>
      </c>
      <c r="N412" s="402">
        <v>0.94287806237868277</v>
      </c>
      <c r="O412" s="402">
        <v>0.93538828030810139</v>
      </c>
      <c r="P412" s="402">
        <v>0.91252325361785536</v>
      </c>
      <c r="Q412" s="402">
        <v>0.91529385218159787</v>
      </c>
      <c r="R412" s="402">
        <v>0.91720390269213992</v>
      </c>
      <c r="S412" s="402">
        <v>0.90447263574727377</v>
      </c>
      <c r="T412" s="402">
        <v>0.88967129486428331</v>
      </c>
      <c r="U412" s="402">
        <v>0.56333066386363639</v>
      </c>
      <c r="V412" s="402">
        <v>3.6543191818181775E-2</v>
      </c>
      <c r="W412" s="402">
        <v>0</v>
      </c>
      <c r="X412" s="402">
        <v>0</v>
      </c>
      <c r="Y412" s="402">
        <v>0</v>
      </c>
      <c r="Z412" s="402">
        <v>0</v>
      </c>
      <c r="AA412" s="406">
        <v>0</v>
      </c>
      <c r="AB412" s="410">
        <v>9.1250899051457921</v>
      </c>
    </row>
    <row r="413" spans="2:28" x14ac:dyDescent="0.25">
      <c r="B413" s="19">
        <v>3</v>
      </c>
      <c r="C413" s="20">
        <v>2</v>
      </c>
      <c r="D413" s="405">
        <v>0</v>
      </c>
      <c r="E413" s="402">
        <v>0</v>
      </c>
      <c r="F413" s="402">
        <v>0</v>
      </c>
      <c r="G413" s="402">
        <v>0</v>
      </c>
      <c r="H413" s="402">
        <v>0</v>
      </c>
      <c r="I413" s="402">
        <v>3.7348555556038221E-6</v>
      </c>
      <c r="J413" s="402">
        <v>2.8046635000000042E-2</v>
      </c>
      <c r="K413" s="402">
        <v>0.4269057361111111</v>
      </c>
      <c r="L413" s="402">
        <v>0.60914818500870838</v>
      </c>
      <c r="M413" s="402">
        <v>0.66076689331882099</v>
      </c>
      <c r="N413" s="402">
        <v>0.71144373856592047</v>
      </c>
      <c r="O413" s="402">
        <v>0.69372986154710647</v>
      </c>
      <c r="P413" s="402">
        <v>0.68025028402382615</v>
      </c>
      <c r="Q413" s="402">
        <v>0.67171416305823939</v>
      </c>
      <c r="R413" s="402">
        <v>0.65814566615590608</v>
      </c>
      <c r="S413" s="402">
        <v>0.6443321529789735</v>
      </c>
      <c r="T413" s="402">
        <v>0.6344568530198984</v>
      </c>
      <c r="U413" s="402">
        <v>0.51592703111111105</v>
      </c>
      <c r="V413" s="402">
        <v>3.0826973888888887E-2</v>
      </c>
      <c r="W413" s="402">
        <v>0</v>
      </c>
      <c r="X413" s="402">
        <v>0</v>
      </c>
      <c r="Y413" s="402">
        <v>0</v>
      </c>
      <c r="Z413" s="402">
        <v>0</v>
      </c>
      <c r="AA413" s="406">
        <v>0</v>
      </c>
      <c r="AB413" s="410">
        <v>6.9656979086440671</v>
      </c>
    </row>
    <row r="414" spans="2:28" x14ac:dyDescent="0.25">
      <c r="B414" s="19">
        <v>4</v>
      </c>
      <c r="C414" s="20">
        <v>1</v>
      </c>
      <c r="D414" s="405">
        <v>0</v>
      </c>
      <c r="E414" s="402">
        <v>0</v>
      </c>
      <c r="F414" s="402">
        <v>0</v>
      </c>
      <c r="G414" s="402">
        <v>0</v>
      </c>
      <c r="H414" s="402">
        <v>0</v>
      </c>
      <c r="I414" s="402">
        <v>1.9233691128571428E-2</v>
      </c>
      <c r="J414" s="402">
        <v>0.25626236738095232</v>
      </c>
      <c r="K414" s="402">
        <v>0.61093959492862515</v>
      </c>
      <c r="L414" s="402">
        <v>0.74880497796668299</v>
      </c>
      <c r="M414" s="402">
        <v>0.83325167735761785</v>
      </c>
      <c r="N414" s="402">
        <v>0.90069901599791735</v>
      </c>
      <c r="O414" s="402">
        <v>0.90609855760225921</v>
      </c>
      <c r="P414" s="402">
        <v>0.88027277078869126</v>
      </c>
      <c r="Q414" s="402">
        <v>0.88733493085911896</v>
      </c>
      <c r="R414" s="402">
        <v>0.88798693408043705</v>
      </c>
      <c r="S414" s="402">
        <v>0.87750852489139664</v>
      </c>
      <c r="T414" s="402">
        <v>0.84398421693723491</v>
      </c>
      <c r="U414" s="402">
        <v>0.75146772515295079</v>
      </c>
      <c r="V414" s="402">
        <v>0.20672583761904761</v>
      </c>
      <c r="W414" s="402">
        <v>7.2348311904761875E-3</v>
      </c>
      <c r="X414" s="402">
        <v>0</v>
      </c>
      <c r="Y414" s="402">
        <v>0</v>
      </c>
      <c r="Z414" s="402">
        <v>0</v>
      </c>
      <c r="AA414" s="406">
        <v>0</v>
      </c>
      <c r="AB414" s="410">
        <v>9.6178056538819803</v>
      </c>
    </row>
    <row r="415" spans="2:28" x14ac:dyDescent="0.25">
      <c r="B415" s="19">
        <v>4</v>
      </c>
      <c r="C415" s="20">
        <v>2</v>
      </c>
      <c r="D415" s="405">
        <v>0</v>
      </c>
      <c r="E415" s="402">
        <v>0</v>
      </c>
      <c r="F415" s="402">
        <v>0</v>
      </c>
      <c r="G415" s="402">
        <v>0</v>
      </c>
      <c r="H415" s="402">
        <v>0</v>
      </c>
      <c r="I415" s="402">
        <v>1.8863888333333356E-2</v>
      </c>
      <c r="J415" s="402">
        <v>0.24637515999999998</v>
      </c>
      <c r="K415" s="402">
        <v>0.50700678754867379</v>
      </c>
      <c r="L415" s="402">
        <v>0.53623353848664168</v>
      </c>
      <c r="M415" s="402">
        <v>0.57640246288409724</v>
      </c>
      <c r="N415" s="402">
        <v>0.62719942585867339</v>
      </c>
      <c r="O415" s="402">
        <v>0.62170383384013816</v>
      </c>
      <c r="P415" s="402">
        <v>0.61218211037905845</v>
      </c>
      <c r="Q415" s="402">
        <v>0.60095903227791214</v>
      </c>
      <c r="R415" s="402">
        <v>0.60220011366764392</v>
      </c>
      <c r="S415" s="402">
        <v>0.59358030785479576</v>
      </c>
      <c r="T415" s="402">
        <v>0.5802495625604237</v>
      </c>
      <c r="U415" s="402">
        <v>0.54418168043901982</v>
      </c>
      <c r="V415" s="402">
        <v>0.21068448166666665</v>
      </c>
      <c r="W415" s="402">
        <v>7.3789027777777516E-3</v>
      </c>
      <c r="X415" s="402">
        <v>0</v>
      </c>
      <c r="Y415" s="402">
        <v>0</v>
      </c>
      <c r="Z415" s="402">
        <v>0</v>
      </c>
      <c r="AA415" s="406">
        <v>0</v>
      </c>
      <c r="AB415" s="410">
        <v>6.8852012885748559</v>
      </c>
    </row>
    <row r="416" spans="2:28" x14ac:dyDescent="0.25">
      <c r="B416" s="19">
        <v>5</v>
      </c>
      <c r="C416" s="20">
        <v>1</v>
      </c>
      <c r="D416" s="405">
        <v>0</v>
      </c>
      <c r="E416" s="402">
        <v>0</v>
      </c>
      <c r="F416" s="402">
        <v>0</v>
      </c>
      <c r="G416" s="402">
        <v>0</v>
      </c>
      <c r="H416" s="402">
        <v>8.3751680434782649E-3</v>
      </c>
      <c r="I416" s="402">
        <v>0.15407467543478259</v>
      </c>
      <c r="J416" s="402">
        <v>0.48061736917883491</v>
      </c>
      <c r="K416" s="402">
        <v>0.54982682620128431</v>
      </c>
      <c r="L416" s="402">
        <v>0.67657976040297896</v>
      </c>
      <c r="M416" s="402">
        <v>0.75269878491682185</v>
      </c>
      <c r="N416" s="402">
        <v>0.83117226929016985</v>
      </c>
      <c r="O416" s="402">
        <v>0.85226714536045856</v>
      </c>
      <c r="P416" s="402">
        <v>0.82948980108795067</v>
      </c>
      <c r="Q416" s="402">
        <v>0.84537874467004637</v>
      </c>
      <c r="R416" s="402">
        <v>0.85846374443882079</v>
      </c>
      <c r="S416" s="402">
        <v>0.85306510360529053</v>
      </c>
      <c r="T416" s="402">
        <v>0.83237494159409364</v>
      </c>
      <c r="U416" s="402">
        <v>0.72649592256390372</v>
      </c>
      <c r="V416" s="402">
        <v>0.38111408652173911</v>
      </c>
      <c r="W416" s="402">
        <v>7.6818666739130403E-2</v>
      </c>
      <c r="X416" s="402">
        <v>2.3248565217393047E-4</v>
      </c>
      <c r="Y416" s="402">
        <v>0</v>
      </c>
      <c r="Z416" s="402">
        <v>0</v>
      </c>
      <c r="AA416" s="406">
        <v>0</v>
      </c>
      <c r="AB416" s="410">
        <v>9.7090454957019574</v>
      </c>
    </row>
    <row r="417" spans="2:28" x14ac:dyDescent="0.25">
      <c r="B417" s="19">
        <v>5</v>
      </c>
      <c r="C417" s="20">
        <v>2</v>
      </c>
      <c r="D417" s="405">
        <v>0</v>
      </c>
      <c r="E417" s="402">
        <v>0</v>
      </c>
      <c r="F417" s="402">
        <v>0</v>
      </c>
      <c r="G417" s="402">
        <v>0</v>
      </c>
      <c r="H417" s="402">
        <v>7.4432115624999962E-3</v>
      </c>
      <c r="I417" s="402">
        <v>0.16108841687500003</v>
      </c>
      <c r="J417" s="402">
        <v>0.43448152446365912</v>
      </c>
      <c r="K417" s="402">
        <v>0.44530688886732384</v>
      </c>
      <c r="L417" s="402">
        <v>0.50066097382614272</v>
      </c>
      <c r="M417" s="402">
        <v>0.53966057716522231</v>
      </c>
      <c r="N417" s="402">
        <v>0.59568419011042328</v>
      </c>
      <c r="O417" s="402">
        <v>0.59940757633926489</v>
      </c>
      <c r="P417" s="402">
        <v>0.59684664573370083</v>
      </c>
      <c r="Q417" s="402">
        <v>0.59381415209024857</v>
      </c>
      <c r="R417" s="402">
        <v>0.57241788754909428</v>
      </c>
      <c r="S417" s="402">
        <v>0.56894986773840173</v>
      </c>
      <c r="T417" s="402">
        <v>0.56795203024612873</v>
      </c>
      <c r="U417" s="402">
        <v>0.54415147328614089</v>
      </c>
      <c r="V417" s="402">
        <v>0.38570045812500003</v>
      </c>
      <c r="W417" s="402">
        <v>8.1569710000000017E-2</v>
      </c>
      <c r="X417" s="402">
        <v>2.2279874999997507E-4</v>
      </c>
      <c r="Y417" s="402">
        <v>0</v>
      </c>
      <c r="Z417" s="402">
        <v>0</v>
      </c>
      <c r="AA417" s="406">
        <v>0</v>
      </c>
      <c r="AB417" s="410">
        <v>7.1953583827282532</v>
      </c>
    </row>
    <row r="418" spans="2:28" x14ac:dyDescent="0.25">
      <c r="B418" s="19">
        <v>6</v>
      </c>
      <c r="C418" s="20">
        <v>1</v>
      </c>
      <c r="D418" s="405">
        <v>0</v>
      </c>
      <c r="E418" s="402">
        <v>0</v>
      </c>
      <c r="F418" s="402">
        <v>0</v>
      </c>
      <c r="G418" s="402">
        <v>0</v>
      </c>
      <c r="H418" s="402">
        <v>2.3939967857142863E-2</v>
      </c>
      <c r="I418" s="402">
        <v>0.23147804523809523</v>
      </c>
      <c r="J418" s="402">
        <v>0.4638774506618481</v>
      </c>
      <c r="K418" s="402">
        <v>0.56142691643250764</v>
      </c>
      <c r="L418" s="402">
        <v>0.71249433049887145</v>
      </c>
      <c r="M418" s="402">
        <v>0.81163078568523428</v>
      </c>
      <c r="N418" s="402">
        <v>0.8973887624098863</v>
      </c>
      <c r="O418" s="402">
        <v>0.92810126774831581</v>
      </c>
      <c r="P418" s="402">
        <v>0.93412806561734696</v>
      </c>
      <c r="Q418" s="402">
        <v>0.95591148079194987</v>
      </c>
      <c r="R418" s="402">
        <v>0.99240533872946746</v>
      </c>
      <c r="S418" s="402">
        <v>1.002186372639577</v>
      </c>
      <c r="T418" s="402">
        <v>0.98081014975149439</v>
      </c>
      <c r="U418" s="402">
        <v>0.86306415412747595</v>
      </c>
      <c r="V418" s="402">
        <v>0.48417196261904766</v>
      </c>
      <c r="W418" s="402">
        <v>0.17134527809523808</v>
      </c>
      <c r="X418" s="402">
        <v>7.8686766666666852E-3</v>
      </c>
      <c r="Y418" s="402">
        <v>0</v>
      </c>
      <c r="Z418" s="402">
        <v>0</v>
      </c>
      <c r="AA418" s="406">
        <v>0</v>
      </c>
      <c r="AB418" s="410">
        <v>11.022229005570166</v>
      </c>
    </row>
    <row r="419" spans="2:28" x14ac:dyDescent="0.25">
      <c r="B419" s="19">
        <v>6</v>
      </c>
      <c r="C419" s="20">
        <v>2</v>
      </c>
      <c r="D419" s="405">
        <v>0</v>
      </c>
      <c r="E419" s="402">
        <v>0</v>
      </c>
      <c r="F419" s="402">
        <v>0</v>
      </c>
      <c r="G419" s="402">
        <v>0</v>
      </c>
      <c r="H419" s="402">
        <v>2.1724435555555532E-2</v>
      </c>
      <c r="I419" s="402">
        <v>0.21447909444444443</v>
      </c>
      <c r="J419" s="402">
        <v>0.41649815004624013</v>
      </c>
      <c r="K419" s="402">
        <v>0.44511519797573529</v>
      </c>
      <c r="L419" s="402">
        <v>0.50192343709636433</v>
      </c>
      <c r="M419" s="402">
        <v>0.56477465099574564</v>
      </c>
      <c r="N419" s="402">
        <v>0.63022850772738959</v>
      </c>
      <c r="O419" s="402">
        <v>0.6383676572205268</v>
      </c>
      <c r="P419" s="402">
        <v>0.6438614920930591</v>
      </c>
      <c r="Q419" s="402">
        <v>0.66405877205739416</v>
      </c>
      <c r="R419" s="402">
        <v>0.67847142076263756</v>
      </c>
      <c r="S419" s="402">
        <v>0.68056835820550898</v>
      </c>
      <c r="T419" s="402">
        <v>0.6681174471678476</v>
      </c>
      <c r="U419" s="402">
        <v>0.65571973029109165</v>
      </c>
      <c r="V419" s="402">
        <v>0.45959277055555559</v>
      </c>
      <c r="W419" s="402">
        <v>0.16229073777777775</v>
      </c>
      <c r="X419" s="402">
        <v>6.1906422222222091E-3</v>
      </c>
      <c r="Y419" s="402">
        <v>0</v>
      </c>
      <c r="Z419" s="402">
        <v>0</v>
      </c>
      <c r="AA419" s="406">
        <v>0</v>
      </c>
      <c r="AB419" s="410">
        <v>8.051982502195095</v>
      </c>
    </row>
    <row r="420" spans="2:28" x14ac:dyDescent="0.25">
      <c r="B420" s="19">
        <v>7</v>
      </c>
      <c r="C420" s="20">
        <v>1</v>
      </c>
      <c r="D420" s="405">
        <v>0</v>
      </c>
      <c r="E420" s="402">
        <v>0</v>
      </c>
      <c r="F420" s="402">
        <v>0</v>
      </c>
      <c r="G420" s="402">
        <v>0</v>
      </c>
      <c r="H420" s="402">
        <v>9.2578657318181934E-3</v>
      </c>
      <c r="I420" s="402">
        <v>0.18590473159090914</v>
      </c>
      <c r="J420" s="402">
        <v>0.51009956931818179</v>
      </c>
      <c r="K420" s="402">
        <v>0.61301917944687134</v>
      </c>
      <c r="L420" s="402">
        <v>0.77304702921944268</v>
      </c>
      <c r="M420" s="402">
        <v>0.8942858617587961</v>
      </c>
      <c r="N420" s="402">
        <v>1.0108176971548455</v>
      </c>
      <c r="O420" s="402">
        <v>1.0618930503519741</v>
      </c>
      <c r="P420" s="402">
        <v>1.0738773063660352</v>
      </c>
      <c r="Q420" s="402">
        <v>1.1211154573800273</v>
      </c>
      <c r="R420" s="402">
        <v>1.1540905120099716</v>
      </c>
      <c r="S420" s="402">
        <v>1.1748064618257716</v>
      </c>
      <c r="T420" s="402">
        <v>1.1573544055842606</v>
      </c>
      <c r="U420" s="402">
        <v>1.0425157742476701</v>
      </c>
      <c r="V420" s="402">
        <v>0.47699270454545473</v>
      </c>
      <c r="W420" s="402">
        <v>0.14023931840909087</v>
      </c>
      <c r="X420" s="402">
        <v>4.5901206818181883E-3</v>
      </c>
      <c r="Y420" s="402">
        <v>0</v>
      </c>
      <c r="Z420" s="402">
        <v>0</v>
      </c>
      <c r="AA420" s="406">
        <v>0</v>
      </c>
      <c r="AB420" s="410">
        <v>12.40390704562294</v>
      </c>
    </row>
    <row r="421" spans="2:28" x14ac:dyDescent="0.25">
      <c r="B421" s="19">
        <v>7</v>
      </c>
      <c r="C421" s="20">
        <v>2</v>
      </c>
      <c r="D421" s="405">
        <v>0</v>
      </c>
      <c r="E421" s="402">
        <v>0</v>
      </c>
      <c r="F421" s="402">
        <v>0</v>
      </c>
      <c r="G421" s="402">
        <v>0</v>
      </c>
      <c r="H421" s="402">
        <v>9.3169630444444596E-3</v>
      </c>
      <c r="I421" s="402">
        <v>0.19670756555555552</v>
      </c>
      <c r="J421" s="402">
        <v>0.49513380146872682</v>
      </c>
      <c r="K421" s="402">
        <v>0.52208315247062864</v>
      </c>
      <c r="L421" s="402">
        <v>0.57612579579125711</v>
      </c>
      <c r="M421" s="402">
        <v>0.64792286065034477</v>
      </c>
      <c r="N421" s="402">
        <v>0.73553870787332409</v>
      </c>
      <c r="O421" s="402">
        <v>0.78560370233980015</v>
      </c>
      <c r="P421" s="402">
        <v>0.80416416414378988</v>
      </c>
      <c r="Q421" s="402">
        <v>0.81669894364067797</v>
      </c>
      <c r="R421" s="402">
        <v>0.83322745659782749</v>
      </c>
      <c r="S421" s="402">
        <v>0.85176334253771391</v>
      </c>
      <c r="T421" s="402">
        <v>0.84570196301028466</v>
      </c>
      <c r="U421" s="402">
        <v>0.82765996992506286</v>
      </c>
      <c r="V421" s="402">
        <v>0.48223502611111108</v>
      </c>
      <c r="W421" s="402">
        <v>0.1420971677777777</v>
      </c>
      <c r="X421" s="402">
        <v>4.0394361111111277E-3</v>
      </c>
      <c r="Y421" s="402">
        <v>0</v>
      </c>
      <c r="Z421" s="402">
        <v>0</v>
      </c>
      <c r="AA421" s="406">
        <v>0</v>
      </c>
      <c r="AB421" s="410">
        <v>9.5760200190494373</v>
      </c>
    </row>
    <row r="422" spans="2:28" x14ac:dyDescent="0.25">
      <c r="B422" s="19">
        <v>8</v>
      </c>
      <c r="C422" s="20">
        <v>1</v>
      </c>
      <c r="D422" s="405">
        <v>0</v>
      </c>
      <c r="E422" s="402">
        <v>0</v>
      </c>
      <c r="F422" s="402">
        <v>0</v>
      </c>
      <c r="G422" s="402">
        <v>0</v>
      </c>
      <c r="H422" s="402">
        <v>1.4614652174005371E-6</v>
      </c>
      <c r="I422" s="402">
        <v>3.4109141086956507E-2</v>
      </c>
      <c r="J422" s="402">
        <v>0.33418903782608694</v>
      </c>
      <c r="K422" s="402">
        <v>0.57127598482576947</v>
      </c>
      <c r="L422" s="402">
        <v>0.71493139640650705</v>
      </c>
      <c r="M422" s="402">
        <v>0.8185886700384587</v>
      </c>
      <c r="N422" s="402">
        <v>0.93090889068183624</v>
      </c>
      <c r="O422" s="402">
        <v>0.97766452726546205</v>
      </c>
      <c r="P422" s="402">
        <v>0.98100801658513237</v>
      </c>
      <c r="Q422" s="402">
        <v>1.0177748072212469</v>
      </c>
      <c r="R422" s="402">
        <v>1.0597137664619414</v>
      </c>
      <c r="S422" s="402">
        <v>1.0880127702814857</v>
      </c>
      <c r="T422" s="402">
        <v>1.0753609238500119</v>
      </c>
      <c r="U422" s="402">
        <v>0.81096140891304347</v>
      </c>
      <c r="V422" s="402">
        <v>0.26229305826086957</v>
      </c>
      <c r="W422" s="402">
        <v>2.4279791304347875E-2</v>
      </c>
      <c r="X422" s="402">
        <v>0</v>
      </c>
      <c r="Y422" s="402">
        <v>0</v>
      </c>
      <c r="Z422" s="402">
        <v>0</v>
      </c>
      <c r="AA422" s="406">
        <v>0</v>
      </c>
      <c r="AB422" s="410">
        <v>10.701073652474372</v>
      </c>
    </row>
    <row r="423" spans="2:28" x14ac:dyDescent="0.25">
      <c r="B423" s="19">
        <v>8</v>
      </c>
      <c r="C423" s="20">
        <v>2</v>
      </c>
      <c r="D423" s="405">
        <v>0</v>
      </c>
      <c r="E423" s="402">
        <v>0</v>
      </c>
      <c r="F423" s="402">
        <v>0</v>
      </c>
      <c r="G423" s="402">
        <v>0</v>
      </c>
      <c r="H423" s="402">
        <v>0</v>
      </c>
      <c r="I423" s="402">
        <v>3.8622239375000034E-2</v>
      </c>
      <c r="J423" s="402">
        <v>0.34671505250000001</v>
      </c>
      <c r="K423" s="402">
        <v>0.45052334173803782</v>
      </c>
      <c r="L423" s="402">
        <v>0.5053788548008159</v>
      </c>
      <c r="M423" s="402">
        <v>0.55684791489337115</v>
      </c>
      <c r="N423" s="402">
        <v>0.63467759935606738</v>
      </c>
      <c r="O423" s="402">
        <v>0.67850728608772048</v>
      </c>
      <c r="P423" s="402">
        <v>0.69621553832566951</v>
      </c>
      <c r="Q423" s="402">
        <v>0.72263045413322635</v>
      </c>
      <c r="R423" s="402">
        <v>0.74791329736072887</v>
      </c>
      <c r="S423" s="402">
        <v>0.75743103485272678</v>
      </c>
      <c r="T423" s="402">
        <v>0.74627547291678775</v>
      </c>
      <c r="U423" s="402">
        <v>0.70442786362075105</v>
      </c>
      <c r="V423" s="402">
        <v>0.29806166125</v>
      </c>
      <c r="W423" s="402">
        <v>3.0235571249999982E-2</v>
      </c>
      <c r="X423" s="402">
        <v>0</v>
      </c>
      <c r="Y423" s="402">
        <v>0</v>
      </c>
      <c r="Z423" s="402">
        <v>0</v>
      </c>
      <c r="AA423" s="406">
        <v>0</v>
      </c>
      <c r="AB423" s="410">
        <v>7.9144631824609029</v>
      </c>
    </row>
    <row r="424" spans="2:28" x14ac:dyDescent="0.25">
      <c r="B424" s="19">
        <v>9</v>
      </c>
      <c r="C424" s="20">
        <v>1</v>
      </c>
      <c r="D424" s="405">
        <v>0</v>
      </c>
      <c r="E424" s="402">
        <v>0</v>
      </c>
      <c r="F424" s="402">
        <v>0</v>
      </c>
      <c r="G424" s="402">
        <v>0</v>
      </c>
      <c r="H424" s="402">
        <v>0</v>
      </c>
      <c r="I424" s="402">
        <v>7.7741118500002093E-4</v>
      </c>
      <c r="J424" s="402">
        <v>0.1203869675</v>
      </c>
      <c r="K424" s="402">
        <v>0.55415960737755288</v>
      </c>
      <c r="L424" s="402">
        <v>0.68849618074685359</v>
      </c>
      <c r="M424" s="402">
        <v>0.7678266216230053</v>
      </c>
      <c r="N424" s="402">
        <v>0.83525233730818094</v>
      </c>
      <c r="O424" s="402">
        <v>0.84149714261994435</v>
      </c>
      <c r="P424" s="402">
        <v>0.83807662625278811</v>
      </c>
      <c r="Q424" s="402">
        <v>0.86287967075822236</v>
      </c>
      <c r="R424" s="402">
        <v>0.87456362582251435</v>
      </c>
      <c r="S424" s="402">
        <v>0.88590693064489556</v>
      </c>
      <c r="T424" s="402">
        <v>0.87342498766223875</v>
      </c>
      <c r="U424" s="402">
        <v>0.4336253572499999</v>
      </c>
      <c r="V424" s="402">
        <v>3.375618275000003E-2</v>
      </c>
      <c r="W424" s="402">
        <v>0</v>
      </c>
      <c r="X424" s="402">
        <v>0</v>
      </c>
      <c r="Y424" s="402">
        <v>0</v>
      </c>
      <c r="Z424" s="402">
        <v>0</v>
      </c>
      <c r="AA424" s="406">
        <v>0</v>
      </c>
      <c r="AB424" s="410">
        <v>8.6106296495011954</v>
      </c>
    </row>
    <row r="425" spans="2:28" x14ac:dyDescent="0.25">
      <c r="B425" s="19">
        <v>9</v>
      </c>
      <c r="C425" s="20">
        <v>2</v>
      </c>
      <c r="D425" s="405">
        <v>0</v>
      </c>
      <c r="E425" s="402">
        <v>0</v>
      </c>
      <c r="F425" s="402">
        <v>0</v>
      </c>
      <c r="G425" s="402">
        <v>0</v>
      </c>
      <c r="H425" s="402">
        <v>0</v>
      </c>
      <c r="I425" s="402">
        <v>1.4811694999999903E-3</v>
      </c>
      <c r="J425" s="402">
        <v>0.13293060900000003</v>
      </c>
      <c r="K425" s="402">
        <v>0.44701767732012337</v>
      </c>
      <c r="L425" s="402">
        <v>0.49137487995232831</v>
      </c>
      <c r="M425" s="402">
        <v>0.54237020489386645</v>
      </c>
      <c r="N425" s="402">
        <v>0.60183438276554568</v>
      </c>
      <c r="O425" s="402">
        <v>0.61392569481158243</v>
      </c>
      <c r="P425" s="402">
        <v>0.61170151809738404</v>
      </c>
      <c r="Q425" s="402">
        <v>0.61531225227517394</v>
      </c>
      <c r="R425" s="402">
        <v>0.6125761878486502</v>
      </c>
      <c r="S425" s="402">
        <v>0.61440009917255411</v>
      </c>
      <c r="T425" s="402">
        <v>0.60726725130123171</v>
      </c>
      <c r="U425" s="402">
        <v>0.41888030450000002</v>
      </c>
      <c r="V425" s="402">
        <v>3.9245489000000022E-2</v>
      </c>
      <c r="W425" s="402">
        <v>0</v>
      </c>
      <c r="X425" s="402">
        <v>0</v>
      </c>
      <c r="Y425" s="402">
        <v>0</v>
      </c>
      <c r="Z425" s="402">
        <v>0</v>
      </c>
      <c r="AA425" s="406">
        <v>0</v>
      </c>
      <c r="AB425" s="410">
        <v>6.3503177204384409</v>
      </c>
    </row>
    <row r="426" spans="2:28" x14ac:dyDescent="0.25">
      <c r="B426" s="19">
        <v>10</v>
      </c>
      <c r="C426" s="20">
        <v>1</v>
      </c>
      <c r="D426" s="405">
        <v>0</v>
      </c>
      <c r="E426" s="402">
        <v>0</v>
      </c>
      <c r="F426" s="402">
        <v>0</v>
      </c>
      <c r="G426" s="402">
        <v>0</v>
      </c>
      <c r="H426" s="402">
        <v>0</v>
      </c>
      <c r="I426" s="402">
        <v>0</v>
      </c>
      <c r="J426" s="402">
        <v>1.6325027608695697E-2</v>
      </c>
      <c r="K426" s="402">
        <v>0.40484923043478255</v>
      </c>
      <c r="L426" s="402">
        <v>0.76501492307133812</v>
      </c>
      <c r="M426" s="402">
        <v>0.83534762910746285</v>
      </c>
      <c r="N426" s="402">
        <v>0.89502231980672931</v>
      </c>
      <c r="O426" s="402">
        <v>0.89657673324878195</v>
      </c>
      <c r="P426" s="402">
        <v>0.86709811601864806</v>
      </c>
      <c r="Q426" s="402">
        <v>0.86838852574511849</v>
      </c>
      <c r="R426" s="402">
        <v>0.86559080149556589</v>
      </c>
      <c r="S426" s="402">
        <v>0.87151425865897347</v>
      </c>
      <c r="T426" s="402">
        <v>0.53905940760869564</v>
      </c>
      <c r="U426" s="402">
        <v>6.1616221086956524E-2</v>
      </c>
      <c r="V426" s="402">
        <v>0</v>
      </c>
      <c r="W426" s="402">
        <v>0</v>
      </c>
      <c r="X426" s="402">
        <v>0</v>
      </c>
      <c r="Y426" s="402">
        <v>0</v>
      </c>
      <c r="Z426" s="402">
        <v>0</v>
      </c>
      <c r="AA426" s="406">
        <v>0</v>
      </c>
      <c r="AB426" s="410">
        <v>7.8864031938917494</v>
      </c>
    </row>
    <row r="427" spans="2:28" x14ac:dyDescent="0.25">
      <c r="B427" s="19">
        <v>10</v>
      </c>
      <c r="C427" s="20">
        <v>2</v>
      </c>
      <c r="D427" s="405">
        <v>0</v>
      </c>
      <c r="E427" s="402">
        <v>0</v>
      </c>
      <c r="F427" s="402">
        <v>0</v>
      </c>
      <c r="G427" s="402">
        <v>0</v>
      </c>
      <c r="H427" s="402">
        <v>0</v>
      </c>
      <c r="I427" s="402">
        <v>0</v>
      </c>
      <c r="J427" s="402">
        <v>1.582248624999999E-2</v>
      </c>
      <c r="K427" s="402">
        <v>0.40688429750000005</v>
      </c>
      <c r="L427" s="402">
        <v>0.54975518449769301</v>
      </c>
      <c r="M427" s="402">
        <v>0.56686168694101524</v>
      </c>
      <c r="N427" s="402">
        <v>0.61505008144411066</v>
      </c>
      <c r="O427" s="402">
        <v>0.6259101610809692</v>
      </c>
      <c r="P427" s="402">
        <v>0.61915324783459746</v>
      </c>
      <c r="Q427" s="402">
        <v>0.61545791033074793</v>
      </c>
      <c r="R427" s="402">
        <v>0.60168767675565937</v>
      </c>
      <c r="S427" s="402">
        <v>0.59115070877130083</v>
      </c>
      <c r="T427" s="402">
        <v>0.55401071562500004</v>
      </c>
      <c r="U427" s="402">
        <v>5.6595696249999994E-2</v>
      </c>
      <c r="V427" s="402">
        <v>0</v>
      </c>
      <c r="W427" s="402">
        <v>0</v>
      </c>
      <c r="X427" s="402">
        <v>0</v>
      </c>
      <c r="Y427" s="402">
        <v>0</v>
      </c>
      <c r="Z427" s="402">
        <v>0</v>
      </c>
      <c r="AA427" s="406">
        <v>0</v>
      </c>
      <c r="AB427" s="410">
        <v>5.8183398532810937</v>
      </c>
    </row>
    <row r="428" spans="2:28" x14ac:dyDescent="0.25">
      <c r="B428" s="19">
        <v>11</v>
      </c>
      <c r="C428" s="20">
        <v>1</v>
      </c>
      <c r="D428" s="405">
        <v>0</v>
      </c>
      <c r="E428" s="402">
        <v>0</v>
      </c>
      <c r="F428" s="402">
        <v>0</v>
      </c>
      <c r="G428" s="402">
        <v>0</v>
      </c>
      <c r="H428" s="402">
        <v>0</v>
      </c>
      <c r="I428" s="402">
        <v>0</v>
      </c>
      <c r="J428" s="402">
        <v>7.5344090909146288E-5</v>
      </c>
      <c r="K428" s="402">
        <v>9.789897772727274E-2</v>
      </c>
      <c r="L428" s="402">
        <v>0.67933813999999992</v>
      </c>
      <c r="M428" s="402">
        <v>0.87792896615248139</v>
      </c>
      <c r="N428" s="402">
        <v>0.94036735468750876</v>
      </c>
      <c r="O428" s="402">
        <v>0.93996974611682693</v>
      </c>
      <c r="P428" s="402">
        <v>0.91170215918057107</v>
      </c>
      <c r="Q428" s="402">
        <v>0.91427634918340406</v>
      </c>
      <c r="R428" s="402">
        <v>0.92427891569651677</v>
      </c>
      <c r="S428" s="402">
        <v>0.72243682204545456</v>
      </c>
      <c r="T428" s="402">
        <v>0.14474172159090903</v>
      </c>
      <c r="U428" s="402">
        <v>8.1017727272758577E-5</v>
      </c>
      <c r="V428" s="402">
        <v>0</v>
      </c>
      <c r="W428" s="402">
        <v>0</v>
      </c>
      <c r="X428" s="402">
        <v>0</v>
      </c>
      <c r="Y428" s="402">
        <v>0</v>
      </c>
      <c r="Z428" s="402">
        <v>0</v>
      </c>
      <c r="AA428" s="406">
        <v>0</v>
      </c>
      <c r="AB428" s="410">
        <v>7.1530955141991273</v>
      </c>
    </row>
    <row r="429" spans="2:28" x14ac:dyDescent="0.25">
      <c r="B429" s="19">
        <v>11</v>
      </c>
      <c r="C429" s="20">
        <v>2</v>
      </c>
      <c r="D429" s="405">
        <v>0</v>
      </c>
      <c r="E429" s="402">
        <v>0</v>
      </c>
      <c r="F429" s="402">
        <v>0</v>
      </c>
      <c r="G429" s="402">
        <v>0</v>
      </c>
      <c r="H429" s="402">
        <v>0</v>
      </c>
      <c r="I429" s="402">
        <v>0</v>
      </c>
      <c r="J429" s="402">
        <v>0</v>
      </c>
      <c r="K429" s="402">
        <v>0.11617675125000004</v>
      </c>
      <c r="L429" s="402">
        <v>0.59969406802566905</v>
      </c>
      <c r="M429" s="402">
        <v>0.62372546585564981</v>
      </c>
      <c r="N429" s="402">
        <v>0.67320265811333135</v>
      </c>
      <c r="O429" s="402">
        <v>0.67825989482970628</v>
      </c>
      <c r="P429" s="402">
        <v>0.661318001898344</v>
      </c>
      <c r="Q429" s="402">
        <v>0.67293544684984075</v>
      </c>
      <c r="R429" s="402">
        <v>0.68578716555618369</v>
      </c>
      <c r="S429" s="402">
        <v>0.66907306599810978</v>
      </c>
      <c r="T429" s="402">
        <v>0.16412434374999996</v>
      </c>
      <c r="U429" s="402">
        <v>0</v>
      </c>
      <c r="V429" s="402">
        <v>0</v>
      </c>
      <c r="W429" s="402">
        <v>0</v>
      </c>
      <c r="X429" s="402">
        <v>0</v>
      </c>
      <c r="Y429" s="402">
        <v>0</v>
      </c>
      <c r="Z429" s="402">
        <v>0</v>
      </c>
      <c r="AA429" s="406">
        <v>0</v>
      </c>
      <c r="AB429" s="410">
        <v>5.5442968621268349</v>
      </c>
    </row>
    <row r="430" spans="2:28" x14ac:dyDescent="0.25">
      <c r="B430" s="19">
        <v>12</v>
      </c>
      <c r="C430" s="20">
        <v>1</v>
      </c>
      <c r="D430" s="405">
        <v>0</v>
      </c>
      <c r="E430" s="402">
        <v>0</v>
      </c>
      <c r="F430" s="402">
        <v>0</v>
      </c>
      <c r="G430" s="402">
        <v>0</v>
      </c>
      <c r="H430" s="402">
        <v>0</v>
      </c>
      <c r="I430" s="402">
        <v>0</v>
      </c>
      <c r="J430" s="402">
        <v>0</v>
      </c>
      <c r="K430" s="402">
        <v>2.8940711904762439E-3</v>
      </c>
      <c r="L430" s="402">
        <v>0.39692953523809515</v>
      </c>
      <c r="M430" s="402">
        <v>0.97627633761904742</v>
      </c>
      <c r="N430" s="402">
        <v>1.0565191367215874</v>
      </c>
      <c r="O430" s="402">
        <v>1.0566877552046019</v>
      </c>
      <c r="P430" s="402">
        <v>1.0295376165074674</v>
      </c>
      <c r="Q430" s="402">
        <v>1.0311719147844856</v>
      </c>
      <c r="R430" s="402">
        <v>1.0405755227902054</v>
      </c>
      <c r="S430" s="402">
        <v>0.74639567119047612</v>
      </c>
      <c r="T430" s="402">
        <v>0.10266770166666661</v>
      </c>
      <c r="U430" s="402">
        <v>0</v>
      </c>
      <c r="V430" s="402">
        <v>0</v>
      </c>
      <c r="W430" s="402">
        <v>0</v>
      </c>
      <c r="X430" s="402">
        <v>0</v>
      </c>
      <c r="Y430" s="402">
        <v>0</v>
      </c>
      <c r="Z430" s="402">
        <v>0</v>
      </c>
      <c r="AA430" s="406">
        <v>0</v>
      </c>
      <c r="AB430" s="410">
        <v>7.4396552629131101</v>
      </c>
    </row>
    <row r="431" spans="2:28" x14ac:dyDescent="0.25">
      <c r="B431" s="21">
        <v>12</v>
      </c>
      <c r="C431" s="22">
        <v>2</v>
      </c>
      <c r="D431" s="407">
        <v>0</v>
      </c>
      <c r="E431" s="408">
        <v>0</v>
      </c>
      <c r="F431" s="408">
        <v>0</v>
      </c>
      <c r="G431" s="408">
        <v>0</v>
      </c>
      <c r="H431" s="408">
        <v>0</v>
      </c>
      <c r="I431" s="408">
        <v>0</v>
      </c>
      <c r="J431" s="408">
        <v>0</v>
      </c>
      <c r="K431" s="408">
        <v>4.5570204999999531E-3</v>
      </c>
      <c r="L431" s="408">
        <v>0.41187849150000005</v>
      </c>
      <c r="M431" s="408">
        <v>0.77942284423714536</v>
      </c>
      <c r="N431" s="408">
        <v>0.85709957853064622</v>
      </c>
      <c r="O431" s="408">
        <v>0.84080196981565858</v>
      </c>
      <c r="P431" s="408">
        <v>0.82435161036880833</v>
      </c>
      <c r="Q431" s="408">
        <v>0.80993418252055582</v>
      </c>
      <c r="R431" s="408">
        <v>0.79999885919497848</v>
      </c>
      <c r="S431" s="408">
        <v>0.78881572799999988</v>
      </c>
      <c r="T431" s="408">
        <v>0.11277648149999997</v>
      </c>
      <c r="U431" s="408">
        <v>0</v>
      </c>
      <c r="V431" s="408">
        <v>0</v>
      </c>
      <c r="W431" s="408">
        <v>0</v>
      </c>
      <c r="X431" s="408">
        <v>0</v>
      </c>
      <c r="Y431" s="408">
        <v>0</v>
      </c>
      <c r="Z431" s="408">
        <v>0</v>
      </c>
      <c r="AA431" s="409">
        <v>0</v>
      </c>
      <c r="AB431" s="410">
        <v>6.2296367661677925</v>
      </c>
    </row>
    <row r="433" spans="2:28" x14ac:dyDescent="0.25">
      <c r="B433" t="s">
        <v>810</v>
      </c>
    </row>
    <row r="434" spans="2:28" ht="60" x14ac:dyDescent="0.25">
      <c r="B434" s="40" t="s">
        <v>64</v>
      </c>
      <c r="C434" s="58" t="s">
        <v>65</v>
      </c>
      <c r="D434" s="34">
        <v>0</v>
      </c>
      <c r="E434" s="34">
        <v>1</v>
      </c>
      <c r="F434" s="34">
        <v>2</v>
      </c>
      <c r="G434" s="34">
        <v>3</v>
      </c>
      <c r="H434" s="34">
        <v>4</v>
      </c>
      <c r="I434" s="34">
        <v>5</v>
      </c>
      <c r="J434" s="34">
        <v>6</v>
      </c>
      <c r="K434" s="34">
        <v>7</v>
      </c>
      <c r="L434" s="34">
        <v>8</v>
      </c>
      <c r="M434" s="34">
        <v>9</v>
      </c>
      <c r="N434" s="34">
        <v>10</v>
      </c>
      <c r="O434" s="34">
        <v>11</v>
      </c>
      <c r="P434" s="34">
        <v>12</v>
      </c>
      <c r="Q434" s="34">
        <v>13</v>
      </c>
      <c r="R434" s="34">
        <v>14</v>
      </c>
      <c r="S434" s="34">
        <v>15</v>
      </c>
      <c r="T434" s="34">
        <v>16</v>
      </c>
      <c r="U434" s="34">
        <v>17</v>
      </c>
      <c r="V434" s="34">
        <v>18</v>
      </c>
      <c r="W434" s="34">
        <v>19</v>
      </c>
      <c r="X434" s="34">
        <v>20</v>
      </c>
      <c r="Y434" s="34">
        <v>21</v>
      </c>
      <c r="Z434" s="34">
        <v>22</v>
      </c>
      <c r="AA434" s="34">
        <v>23</v>
      </c>
    </row>
    <row r="435" spans="2:28" x14ac:dyDescent="0.25">
      <c r="B435" s="19">
        <v>1</v>
      </c>
      <c r="C435" s="20">
        <v>1</v>
      </c>
      <c r="D435" s="401">
        <v>0</v>
      </c>
      <c r="E435" s="403">
        <v>0</v>
      </c>
      <c r="F435" s="403">
        <v>0</v>
      </c>
      <c r="G435" s="403">
        <v>0</v>
      </c>
      <c r="H435" s="403">
        <v>0</v>
      </c>
      <c r="I435" s="403">
        <v>0</v>
      </c>
      <c r="J435" s="403">
        <v>0</v>
      </c>
      <c r="K435" s="403">
        <v>1.0764391304348919E-2</v>
      </c>
      <c r="L435" s="403">
        <v>1.4718932417391315</v>
      </c>
      <c r="M435" s="403">
        <v>3.8357964399999993</v>
      </c>
      <c r="N435" s="403">
        <v>5.2931895547826073</v>
      </c>
      <c r="O435" s="403">
        <v>5.6707829086956529</v>
      </c>
      <c r="P435" s="403">
        <v>5.9141246278260873</v>
      </c>
      <c r="Q435" s="403">
        <v>5.5483162704347819</v>
      </c>
      <c r="R435" s="403">
        <v>4.9333830956521751</v>
      </c>
      <c r="S435" s="403">
        <v>3.979459127826086</v>
      </c>
      <c r="T435" s="403">
        <v>1.4070012678260895</v>
      </c>
      <c r="U435" s="403">
        <v>3.6652237391301412E-2</v>
      </c>
      <c r="V435" s="403">
        <v>0</v>
      </c>
      <c r="W435" s="403">
        <v>0</v>
      </c>
      <c r="X435" s="403">
        <v>0</v>
      </c>
      <c r="Y435" s="403">
        <v>0</v>
      </c>
      <c r="Z435" s="403">
        <v>0</v>
      </c>
      <c r="AA435" s="404">
        <v>0</v>
      </c>
      <c r="AB435" s="410">
        <v>38.101363163478261</v>
      </c>
    </row>
    <row r="436" spans="2:28" x14ac:dyDescent="0.25">
      <c r="B436" s="19">
        <v>1</v>
      </c>
      <c r="C436" s="20">
        <v>2</v>
      </c>
      <c r="D436" s="405">
        <v>0</v>
      </c>
      <c r="E436" s="402">
        <v>0</v>
      </c>
      <c r="F436" s="402">
        <v>0</v>
      </c>
      <c r="G436" s="402">
        <v>0</v>
      </c>
      <c r="H436" s="402">
        <v>0</v>
      </c>
      <c r="I436" s="402">
        <v>0</v>
      </c>
      <c r="J436" s="402">
        <v>0</v>
      </c>
      <c r="K436" s="402">
        <v>7.3050025000007679E-3</v>
      </c>
      <c r="L436" s="402">
        <v>1.3954553300000008</v>
      </c>
      <c r="M436" s="402">
        <v>3.5972980899999989</v>
      </c>
      <c r="N436" s="402">
        <v>5.1102496325000004</v>
      </c>
      <c r="O436" s="402">
        <v>5.5011463075000009</v>
      </c>
      <c r="P436" s="402">
        <v>5.7440654024999986</v>
      </c>
      <c r="Q436" s="402">
        <v>5.60883793</v>
      </c>
      <c r="R436" s="402">
        <v>4.7565328774999998</v>
      </c>
      <c r="S436" s="402">
        <v>3.8625237524999996</v>
      </c>
      <c r="T436" s="402">
        <v>1.3888505124999995</v>
      </c>
      <c r="U436" s="402">
        <v>3.4095737499999501E-2</v>
      </c>
      <c r="V436" s="402">
        <v>0</v>
      </c>
      <c r="W436" s="402">
        <v>0</v>
      </c>
      <c r="X436" s="402">
        <v>0</v>
      </c>
      <c r="Y436" s="402">
        <v>0</v>
      </c>
      <c r="Z436" s="402">
        <v>0</v>
      </c>
      <c r="AA436" s="406">
        <v>0</v>
      </c>
      <c r="AB436" s="410">
        <v>37.006360575000002</v>
      </c>
    </row>
    <row r="437" spans="2:28" x14ac:dyDescent="0.25">
      <c r="B437" s="19">
        <v>2</v>
      </c>
      <c r="C437" s="20">
        <v>1</v>
      </c>
      <c r="D437" s="405">
        <v>0</v>
      </c>
      <c r="E437" s="402">
        <v>0</v>
      </c>
      <c r="F437" s="402">
        <v>0</v>
      </c>
      <c r="G437" s="402">
        <v>0</v>
      </c>
      <c r="H437" s="402">
        <v>0</v>
      </c>
      <c r="I437" s="402">
        <v>0</v>
      </c>
      <c r="J437" s="402">
        <v>0</v>
      </c>
      <c r="K437" s="402">
        <v>0.35522623900000028</v>
      </c>
      <c r="L437" s="402">
        <v>2.786016698000001</v>
      </c>
      <c r="M437" s="402">
        <v>5.3126203799999985</v>
      </c>
      <c r="N437" s="402">
        <v>7.1481876579999977</v>
      </c>
      <c r="O437" s="402">
        <v>8.0093839259999982</v>
      </c>
      <c r="P437" s="402">
        <v>8.3306335489999981</v>
      </c>
      <c r="Q437" s="402">
        <v>7.5185402939999975</v>
      </c>
      <c r="R437" s="402">
        <v>6.6027205480000006</v>
      </c>
      <c r="S437" s="402">
        <v>5.3897136739999993</v>
      </c>
      <c r="T437" s="402">
        <v>3.5278394290000001</v>
      </c>
      <c r="U437" s="402">
        <v>0.66805512199999839</v>
      </c>
      <c r="V437" s="402">
        <v>1.069434000001479E-3</v>
      </c>
      <c r="W437" s="402">
        <v>0</v>
      </c>
      <c r="X437" s="402">
        <v>0</v>
      </c>
      <c r="Y437" s="402">
        <v>0</v>
      </c>
      <c r="Z437" s="402">
        <v>0</v>
      </c>
      <c r="AA437" s="406">
        <v>0</v>
      </c>
      <c r="AB437" s="410">
        <v>55.650006950999995</v>
      </c>
    </row>
    <row r="438" spans="2:28" x14ac:dyDescent="0.25">
      <c r="B438" s="19">
        <v>2</v>
      </c>
      <c r="C438" s="20">
        <v>2</v>
      </c>
      <c r="D438" s="405">
        <v>0</v>
      </c>
      <c r="E438" s="402">
        <v>0</v>
      </c>
      <c r="F438" s="402">
        <v>0</v>
      </c>
      <c r="G438" s="402">
        <v>0</v>
      </c>
      <c r="H438" s="402">
        <v>0</v>
      </c>
      <c r="I438" s="402">
        <v>0</v>
      </c>
      <c r="J438" s="402">
        <v>0</v>
      </c>
      <c r="K438" s="402">
        <v>0.27379227249999971</v>
      </c>
      <c r="L438" s="402">
        <v>2.5291340375000004</v>
      </c>
      <c r="M438" s="402">
        <v>5.0838827524999992</v>
      </c>
      <c r="N438" s="402">
        <v>6.8072700325</v>
      </c>
      <c r="O438" s="402">
        <v>7.6242055149999999</v>
      </c>
      <c r="P438" s="402">
        <v>7.8313756499999982</v>
      </c>
      <c r="Q438" s="402">
        <v>7.278720097499999</v>
      </c>
      <c r="R438" s="402">
        <v>6.3837245449999998</v>
      </c>
      <c r="S438" s="402">
        <v>5.3575916849999992</v>
      </c>
      <c r="T438" s="402">
        <v>3.5137393699999997</v>
      </c>
      <c r="U438" s="402">
        <v>0.62937378999999893</v>
      </c>
      <c r="V438" s="402">
        <v>8.9119500000123253E-4</v>
      </c>
      <c r="W438" s="402">
        <v>0</v>
      </c>
      <c r="X438" s="402">
        <v>0</v>
      </c>
      <c r="Y438" s="402">
        <v>0</v>
      </c>
      <c r="Z438" s="402">
        <v>0</v>
      </c>
      <c r="AA438" s="406">
        <v>0</v>
      </c>
      <c r="AB438" s="410">
        <v>53.313700942499999</v>
      </c>
    </row>
    <row r="439" spans="2:28" x14ac:dyDescent="0.25">
      <c r="B439" s="19">
        <v>3</v>
      </c>
      <c r="C439" s="20">
        <v>1</v>
      </c>
      <c r="D439" s="405">
        <v>0</v>
      </c>
      <c r="E439" s="402">
        <v>0</v>
      </c>
      <c r="F439" s="402">
        <v>0</v>
      </c>
      <c r="G439" s="402">
        <v>0</v>
      </c>
      <c r="H439" s="402">
        <v>0</v>
      </c>
      <c r="I439" s="402">
        <v>0</v>
      </c>
      <c r="J439" s="402">
        <v>9.5420607945452929E-2</v>
      </c>
      <c r="K439" s="402">
        <v>1.6239060127272715</v>
      </c>
      <c r="L439" s="402">
        <v>4.367249781818181</v>
      </c>
      <c r="M439" s="402">
        <v>7.127741450000002</v>
      </c>
      <c r="N439" s="402">
        <v>9.0980379827272735</v>
      </c>
      <c r="O439" s="402">
        <v>9.8482905072727256</v>
      </c>
      <c r="P439" s="402">
        <v>10.123683313636363</v>
      </c>
      <c r="Q439" s="402">
        <v>9.3370184245454553</v>
      </c>
      <c r="R439" s="402">
        <v>8.3238903681818179</v>
      </c>
      <c r="S439" s="402">
        <v>6.7083340200000023</v>
      </c>
      <c r="T439" s="402">
        <v>4.7095646845454553</v>
      </c>
      <c r="U439" s="402">
        <v>2.2533226554545465</v>
      </c>
      <c r="V439" s="402">
        <v>0.1461727672727271</v>
      </c>
      <c r="W439" s="402">
        <v>0</v>
      </c>
      <c r="X439" s="402">
        <v>0</v>
      </c>
      <c r="Y439" s="402">
        <v>0</v>
      </c>
      <c r="Z439" s="402">
        <v>0</v>
      </c>
      <c r="AA439" s="406">
        <v>0</v>
      </c>
      <c r="AB439" s="410">
        <v>73.762632576127288</v>
      </c>
    </row>
    <row r="440" spans="2:28" x14ac:dyDescent="0.25">
      <c r="B440" s="19">
        <v>3</v>
      </c>
      <c r="C440" s="20">
        <v>2</v>
      </c>
      <c r="D440" s="405">
        <v>0</v>
      </c>
      <c r="E440" s="402">
        <v>0</v>
      </c>
      <c r="F440" s="402">
        <v>0</v>
      </c>
      <c r="G440" s="402">
        <v>0</v>
      </c>
      <c r="H440" s="402">
        <v>0</v>
      </c>
      <c r="I440" s="402">
        <v>1.4939422221971199E-5</v>
      </c>
      <c r="J440" s="402">
        <v>0.11218653999999972</v>
      </c>
      <c r="K440" s="402">
        <v>1.7076229444444451</v>
      </c>
      <c r="L440" s="402">
        <v>4.4857403333333323</v>
      </c>
      <c r="M440" s="402">
        <v>7.2896344644444433</v>
      </c>
      <c r="N440" s="402">
        <v>9.2787678355555556</v>
      </c>
      <c r="O440" s="402">
        <v>10.141146557777779</v>
      </c>
      <c r="P440" s="402">
        <v>10.091054633333334</v>
      </c>
      <c r="Q440" s="402">
        <v>9.1619843755555568</v>
      </c>
      <c r="R440" s="402">
        <v>7.7601758977777777</v>
      </c>
      <c r="S440" s="402">
        <v>6.088167531111111</v>
      </c>
      <c r="T440" s="402">
        <v>4.2966601133333313</v>
      </c>
      <c r="U440" s="402">
        <v>2.0637081244444424</v>
      </c>
      <c r="V440" s="402">
        <v>0.12330789555555555</v>
      </c>
      <c r="W440" s="402">
        <v>0</v>
      </c>
      <c r="X440" s="402">
        <v>0</v>
      </c>
      <c r="Y440" s="402">
        <v>0</v>
      </c>
      <c r="Z440" s="402">
        <v>0</v>
      </c>
      <c r="AA440" s="406">
        <v>0</v>
      </c>
      <c r="AB440" s="410">
        <v>72.600172186088898</v>
      </c>
    </row>
    <row r="441" spans="2:28" x14ac:dyDescent="0.25">
      <c r="B441" s="19">
        <v>4</v>
      </c>
      <c r="C441" s="20">
        <v>1</v>
      </c>
      <c r="D441" s="405">
        <v>0</v>
      </c>
      <c r="E441" s="402">
        <v>0</v>
      </c>
      <c r="F441" s="402">
        <v>0</v>
      </c>
      <c r="G441" s="402">
        <v>0</v>
      </c>
      <c r="H441" s="402">
        <v>0</v>
      </c>
      <c r="I441" s="402">
        <v>7.6934764514284382E-2</v>
      </c>
      <c r="J441" s="402">
        <v>1.025049469523811</v>
      </c>
      <c r="K441" s="402">
        <v>3.4299254514285735</v>
      </c>
      <c r="L441" s="402">
        <v>6.4738313457142844</v>
      </c>
      <c r="M441" s="402">
        <v>9.1342773200000025</v>
      </c>
      <c r="N441" s="402">
        <v>10.860404390476191</v>
      </c>
      <c r="O441" s="402">
        <v>11.374780952380952</v>
      </c>
      <c r="P441" s="402">
        <v>11.586466651428573</v>
      </c>
      <c r="Q441" s="402">
        <v>10.802982335238092</v>
      </c>
      <c r="R441" s="402">
        <v>9.5843668904761898</v>
      </c>
      <c r="S441" s="402">
        <v>7.6835454085714261</v>
      </c>
      <c r="T441" s="402">
        <v>5.588358840952381</v>
      </c>
      <c r="U441" s="402">
        <v>3.0376934733333343</v>
      </c>
      <c r="V441" s="402">
        <v>0.82690335047619001</v>
      </c>
      <c r="W441" s="402">
        <v>2.8939324761903862E-2</v>
      </c>
      <c r="X441" s="402">
        <v>0</v>
      </c>
      <c r="Y441" s="402">
        <v>0</v>
      </c>
      <c r="Z441" s="402">
        <v>0</v>
      </c>
      <c r="AA441" s="406">
        <v>0</v>
      </c>
      <c r="AB441" s="410">
        <v>91.514459969276189</v>
      </c>
    </row>
    <row r="442" spans="2:28" x14ac:dyDescent="0.25">
      <c r="B442" s="19">
        <v>4</v>
      </c>
      <c r="C442" s="20">
        <v>2</v>
      </c>
      <c r="D442" s="405">
        <v>0</v>
      </c>
      <c r="E442" s="402">
        <v>0</v>
      </c>
      <c r="F442" s="402">
        <v>0</v>
      </c>
      <c r="G442" s="402">
        <v>0</v>
      </c>
      <c r="H442" s="402">
        <v>0</v>
      </c>
      <c r="I442" s="402">
        <v>7.5455553333334535E-2</v>
      </c>
      <c r="J442" s="402">
        <v>0.98550064000000148</v>
      </c>
      <c r="K442" s="402">
        <v>3.2042234244444465</v>
      </c>
      <c r="L442" s="402">
        <v>5.9833998777777779</v>
      </c>
      <c r="M442" s="402">
        <v>8.5034724288888892</v>
      </c>
      <c r="N442" s="402">
        <v>10.21967748</v>
      </c>
      <c r="O442" s="402">
        <v>10.784242384444445</v>
      </c>
      <c r="P442" s="402">
        <v>10.995539040000001</v>
      </c>
      <c r="Q442" s="402">
        <v>10.528340473333335</v>
      </c>
      <c r="R442" s="402">
        <v>9.2389693133333335</v>
      </c>
      <c r="S442" s="402">
        <v>7.3055366799999994</v>
      </c>
      <c r="T442" s="402">
        <v>5.3301165377777764</v>
      </c>
      <c r="U442" s="402">
        <v>2.9243053444444449</v>
      </c>
      <c r="V442" s="402">
        <v>0.84273792666666836</v>
      </c>
      <c r="W442" s="402">
        <v>2.9515611111111895E-2</v>
      </c>
      <c r="X442" s="402">
        <v>0</v>
      </c>
      <c r="Y442" s="402">
        <v>0</v>
      </c>
      <c r="Z442" s="402">
        <v>0</v>
      </c>
      <c r="AA442" s="406">
        <v>0</v>
      </c>
      <c r="AB442" s="410">
        <v>86.951032715555584</v>
      </c>
    </row>
    <row r="443" spans="2:28" x14ac:dyDescent="0.25">
      <c r="B443" s="19">
        <v>5</v>
      </c>
      <c r="C443" s="20">
        <v>1</v>
      </c>
      <c r="D443" s="405">
        <v>0</v>
      </c>
      <c r="E443" s="402">
        <v>0</v>
      </c>
      <c r="F443" s="402">
        <v>0</v>
      </c>
      <c r="G443" s="402">
        <v>0</v>
      </c>
      <c r="H443" s="402">
        <v>3.3500672173911283E-2</v>
      </c>
      <c r="I443" s="402">
        <v>0.61629870173912948</v>
      </c>
      <c r="J443" s="402">
        <v>1.9632649565217406</v>
      </c>
      <c r="K443" s="402">
        <v>4.5497687156521742</v>
      </c>
      <c r="L443" s="402">
        <v>7.3504395904347817</v>
      </c>
      <c r="M443" s="402">
        <v>9.5637571321739152</v>
      </c>
      <c r="N443" s="402">
        <v>10.973914219130435</v>
      </c>
      <c r="O443" s="402">
        <v>11.315160350434784</v>
      </c>
      <c r="P443" s="402">
        <v>11.26403207913043</v>
      </c>
      <c r="Q443" s="402">
        <v>10.768413200000005</v>
      </c>
      <c r="R443" s="402">
        <v>9.5322098443478254</v>
      </c>
      <c r="S443" s="402">
        <v>7.7946567756521752</v>
      </c>
      <c r="T443" s="402">
        <v>5.8573497339130434</v>
      </c>
      <c r="U443" s="402">
        <v>3.5273581304347843</v>
      </c>
      <c r="V443" s="402">
        <v>1.5244563460869571</v>
      </c>
      <c r="W443" s="402">
        <v>0.30727466695652339</v>
      </c>
      <c r="X443" s="402">
        <v>9.2994260869616596E-4</v>
      </c>
      <c r="Y443" s="402">
        <v>0</v>
      </c>
      <c r="Z443" s="402">
        <v>0</v>
      </c>
      <c r="AA443" s="406">
        <v>0</v>
      </c>
      <c r="AB443" s="410">
        <v>96.942785057391276</v>
      </c>
    </row>
    <row r="444" spans="2:28" x14ac:dyDescent="0.25">
      <c r="B444" s="19">
        <v>5</v>
      </c>
      <c r="C444" s="20">
        <v>2</v>
      </c>
      <c r="D444" s="405">
        <v>0</v>
      </c>
      <c r="E444" s="402">
        <v>0</v>
      </c>
      <c r="F444" s="402">
        <v>0</v>
      </c>
      <c r="G444" s="402">
        <v>0</v>
      </c>
      <c r="H444" s="402">
        <v>2.9772846250001095E-2</v>
      </c>
      <c r="I444" s="402">
        <v>0.64435366749999901</v>
      </c>
      <c r="J444" s="402">
        <v>2.0267733849999985</v>
      </c>
      <c r="K444" s="402">
        <v>4.7551508449999993</v>
      </c>
      <c r="L444" s="402">
        <v>7.7694206149999996</v>
      </c>
      <c r="M444" s="402">
        <v>10.22551861</v>
      </c>
      <c r="N444" s="402">
        <v>11.809275364999998</v>
      </c>
      <c r="O444" s="402">
        <v>12.355181072500001</v>
      </c>
      <c r="P444" s="402">
        <v>12.10499059</v>
      </c>
      <c r="Q444" s="402">
        <v>11.185501697500001</v>
      </c>
      <c r="R444" s="402">
        <v>9.9875702725000011</v>
      </c>
      <c r="S444" s="402">
        <v>8.1619325375000003</v>
      </c>
      <c r="T444" s="402">
        <v>6.0747593249999987</v>
      </c>
      <c r="U444" s="402">
        <v>3.5520303324999993</v>
      </c>
      <c r="V444" s="402">
        <v>1.5428018325000004</v>
      </c>
      <c r="W444" s="402">
        <v>0.32627884000000051</v>
      </c>
      <c r="X444" s="402">
        <v>8.9119500000123253E-4</v>
      </c>
      <c r="Y444" s="402">
        <v>0</v>
      </c>
      <c r="Z444" s="402">
        <v>0</v>
      </c>
      <c r="AA444" s="406">
        <v>0</v>
      </c>
      <c r="AB444" s="410">
        <v>102.55220302875003</v>
      </c>
    </row>
    <row r="445" spans="2:28" x14ac:dyDescent="0.25">
      <c r="B445" s="19">
        <v>6</v>
      </c>
      <c r="C445" s="20">
        <v>1</v>
      </c>
      <c r="D445" s="405">
        <v>0</v>
      </c>
      <c r="E445" s="402">
        <v>0</v>
      </c>
      <c r="F445" s="402">
        <v>0</v>
      </c>
      <c r="G445" s="402">
        <v>0</v>
      </c>
      <c r="H445" s="402">
        <v>9.5759871428573007E-2</v>
      </c>
      <c r="I445" s="402">
        <v>0.92591218095238048</v>
      </c>
      <c r="J445" s="402">
        <v>2.2738583638095236</v>
      </c>
      <c r="K445" s="402">
        <v>4.837881319047618</v>
      </c>
      <c r="L445" s="402">
        <v>7.6994386714285739</v>
      </c>
      <c r="M445" s="402">
        <v>9.9467698142857159</v>
      </c>
      <c r="N445" s="402">
        <v>11.365407624761904</v>
      </c>
      <c r="O445" s="402">
        <v>12.120024748571428</v>
      </c>
      <c r="P445" s="402">
        <v>12.023666674285717</v>
      </c>
      <c r="Q445" s="402">
        <v>11.461139741904759</v>
      </c>
      <c r="R445" s="402">
        <v>10.113688153333332</v>
      </c>
      <c r="S445" s="402">
        <v>8.31709198952381</v>
      </c>
      <c r="T445" s="402">
        <v>6.4415727180952373</v>
      </c>
      <c r="U445" s="402">
        <v>4.0565199552380946</v>
      </c>
      <c r="V445" s="402">
        <v>1.93668785047619</v>
      </c>
      <c r="W445" s="402">
        <v>0.68538111238095212</v>
      </c>
      <c r="X445" s="402">
        <v>3.1474706666667629E-2</v>
      </c>
      <c r="Y445" s="402">
        <v>0</v>
      </c>
      <c r="Z445" s="402">
        <v>0</v>
      </c>
      <c r="AA445" s="406">
        <v>0</v>
      </c>
      <c r="AB445" s="410">
        <v>104.33227549619049</v>
      </c>
    </row>
    <row r="446" spans="2:28" x14ac:dyDescent="0.25">
      <c r="B446" s="19">
        <v>6</v>
      </c>
      <c r="C446" s="20">
        <v>2</v>
      </c>
      <c r="D446" s="405">
        <v>0</v>
      </c>
      <c r="E446" s="402">
        <v>0</v>
      </c>
      <c r="F446" s="402">
        <v>0</v>
      </c>
      <c r="G446" s="402">
        <v>0</v>
      </c>
      <c r="H446" s="402">
        <v>8.6897742222223684E-2</v>
      </c>
      <c r="I446" s="402">
        <v>0.85791637777777652</v>
      </c>
      <c r="J446" s="402">
        <v>2.1468540999999988</v>
      </c>
      <c r="K446" s="402">
        <v>4.5898995044444462</v>
      </c>
      <c r="L446" s="402">
        <v>7.2164201711111104</v>
      </c>
      <c r="M446" s="402">
        <v>9.312710855555558</v>
      </c>
      <c r="N446" s="402">
        <v>10.867718615555555</v>
      </c>
      <c r="O446" s="402">
        <v>11.562325419999999</v>
      </c>
      <c r="P446" s="402">
        <v>11.524189324444444</v>
      </c>
      <c r="Q446" s="402">
        <v>10.749173457777779</v>
      </c>
      <c r="R446" s="402">
        <v>9.5055175644444425</v>
      </c>
      <c r="S446" s="402">
        <v>8.0046729555555558</v>
      </c>
      <c r="T446" s="402">
        <v>6.1229495355555557</v>
      </c>
      <c r="U446" s="402">
        <v>3.8620487866666657</v>
      </c>
      <c r="V446" s="402">
        <v>1.8383710822222206</v>
      </c>
      <c r="W446" s="402">
        <v>0.64916295111111211</v>
      </c>
      <c r="X446" s="402">
        <v>2.4762568888888836E-2</v>
      </c>
      <c r="Y446" s="402">
        <v>0</v>
      </c>
      <c r="Z446" s="402">
        <v>0</v>
      </c>
      <c r="AA446" s="406">
        <v>0</v>
      </c>
      <c r="AB446" s="410">
        <v>98.921591013333341</v>
      </c>
    </row>
    <row r="447" spans="2:28" x14ac:dyDescent="0.25">
      <c r="B447" s="19">
        <v>7</v>
      </c>
      <c r="C447" s="20">
        <v>1</v>
      </c>
      <c r="D447" s="405">
        <v>0</v>
      </c>
      <c r="E447" s="402">
        <v>0</v>
      </c>
      <c r="F447" s="402">
        <v>0</v>
      </c>
      <c r="G447" s="402">
        <v>0</v>
      </c>
      <c r="H447" s="402">
        <v>3.7031462927274106E-2</v>
      </c>
      <c r="I447" s="402">
        <v>0.74361892636363791</v>
      </c>
      <c r="J447" s="402">
        <v>2.0403982772727254</v>
      </c>
      <c r="K447" s="402">
        <v>4.7172720981818195</v>
      </c>
      <c r="L447" s="402">
        <v>7.7526393863636365</v>
      </c>
      <c r="M447" s="402">
        <v>10.345181626363633</v>
      </c>
      <c r="N447" s="402">
        <v>12.117553011818185</v>
      </c>
      <c r="O447" s="402">
        <v>12.916224881818181</v>
      </c>
      <c r="P447" s="402">
        <v>12.781542101818182</v>
      </c>
      <c r="Q447" s="402">
        <v>12.060387364545456</v>
      </c>
      <c r="R447" s="402">
        <v>10.578927025454547</v>
      </c>
      <c r="S447" s="402">
        <v>8.7936474445454564</v>
      </c>
      <c r="T447" s="402">
        <v>6.6964901936363646</v>
      </c>
      <c r="U447" s="402">
        <v>4.1793703963636375</v>
      </c>
      <c r="V447" s="402">
        <v>1.9079708181818162</v>
      </c>
      <c r="W447" s="402">
        <v>0.56095727363636172</v>
      </c>
      <c r="X447" s="402">
        <v>1.8360482727270977E-2</v>
      </c>
      <c r="Y447" s="402">
        <v>0</v>
      </c>
      <c r="Z447" s="402">
        <v>0</v>
      </c>
      <c r="AA447" s="406">
        <v>0</v>
      </c>
      <c r="AB447" s="410">
        <v>108.24757277201819</v>
      </c>
    </row>
    <row r="448" spans="2:28" x14ac:dyDescent="0.25">
      <c r="B448" s="19">
        <v>7</v>
      </c>
      <c r="C448" s="20">
        <v>2</v>
      </c>
      <c r="D448" s="405">
        <v>0</v>
      </c>
      <c r="E448" s="402">
        <v>0</v>
      </c>
      <c r="F448" s="402">
        <v>0</v>
      </c>
      <c r="G448" s="402">
        <v>0</v>
      </c>
      <c r="H448" s="402">
        <v>3.7267852177777172E-2</v>
      </c>
      <c r="I448" s="402">
        <v>0.78683026222222097</v>
      </c>
      <c r="J448" s="402">
        <v>2.1247569266666666</v>
      </c>
      <c r="K448" s="402">
        <v>4.8827307733333321</v>
      </c>
      <c r="L448" s="402">
        <v>7.9833606022222234</v>
      </c>
      <c r="M448" s="402">
        <v>10.610533424444444</v>
      </c>
      <c r="N448" s="402">
        <v>12.50407394222222</v>
      </c>
      <c r="O448" s="402">
        <v>13.403884506666667</v>
      </c>
      <c r="P448" s="402">
        <v>13.630764175555555</v>
      </c>
      <c r="Q448" s="402">
        <v>12.967780539999996</v>
      </c>
      <c r="R448" s="402">
        <v>11.556783928888887</v>
      </c>
      <c r="S448" s="402">
        <v>9.4967312466666662</v>
      </c>
      <c r="T448" s="402">
        <v>7.012310697777778</v>
      </c>
      <c r="U448" s="402">
        <v>4.2748747888888872</v>
      </c>
      <c r="V448" s="402">
        <v>1.9289401044444432</v>
      </c>
      <c r="W448" s="402">
        <v>0.56838867111111213</v>
      </c>
      <c r="X448" s="402">
        <v>1.6157744444445399E-2</v>
      </c>
      <c r="Y448" s="402">
        <v>0</v>
      </c>
      <c r="Z448" s="402">
        <v>0</v>
      </c>
      <c r="AA448" s="406">
        <v>0</v>
      </c>
      <c r="AB448" s="410">
        <v>113.78617018773333</v>
      </c>
    </row>
    <row r="449" spans="2:28" x14ac:dyDescent="0.25">
      <c r="B449" s="19">
        <v>8</v>
      </c>
      <c r="C449" s="20">
        <v>1</v>
      </c>
      <c r="D449" s="405">
        <v>0</v>
      </c>
      <c r="E449" s="402">
        <v>0</v>
      </c>
      <c r="F449" s="402">
        <v>0</v>
      </c>
      <c r="G449" s="402">
        <v>0</v>
      </c>
      <c r="H449" s="402">
        <v>5.8458608691580594E-6</v>
      </c>
      <c r="I449" s="402">
        <v>0.13643656434782514</v>
      </c>
      <c r="J449" s="402">
        <v>1.3367561513043462</v>
      </c>
      <c r="K449" s="402">
        <v>3.9349741304347816</v>
      </c>
      <c r="L449" s="402">
        <v>7.0093520173913042</v>
      </c>
      <c r="M449" s="402">
        <v>9.6716236617391331</v>
      </c>
      <c r="N449" s="402">
        <v>11.616296508695651</v>
      </c>
      <c r="O449" s="402">
        <v>12.339913733043481</v>
      </c>
      <c r="P449" s="402">
        <v>12.282583688695652</v>
      </c>
      <c r="Q449" s="402">
        <v>11.599659435652175</v>
      </c>
      <c r="R449" s="402">
        <v>10.11611316695652</v>
      </c>
      <c r="S449" s="402">
        <v>8.1379110573913067</v>
      </c>
      <c r="T449" s="402">
        <v>5.8551015956521724</v>
      </c>
      <c r="U449" s="402">
        <v>3.2438456356521712</v>
      </c>
      <c r="V449" s="402">
        <v>1.0491722330434783</v>
      </c>
      <c r="W449" s="402">
        <v>9.7119165217392833E-2</v>
      </c>
      <c r="X449" s="402">
        <v>0</v>
      </c>
      <c r="Y449" s="402">
        <v>0</v>
      </c>
      <c r="Z449" s="402">
        <v>0</v>
      </c>
      <c r="AA449" s="406">
        <v>0</v>
      </c>
      <c r="AB449" s="410">
        <v>98.426864591078271</v>
      </c>
    </row>
    <row r="450" spans="2:28" x14ac:dyDescent="0.25">
      <c r="B450" s="19">
        <v>8</v>
      </c>
      <c r="C450" s="20">
        <v>2</v>
      </c>
      <c r="D450" s="405">
        <v>0</v>
      </c>
      <c r="E450" s="402">
        <v>0</v>
      </c>
      <c r="F450" s="402">
        <v>0</v>
      </c>
      <c r="G450" s="402">
        <v>0</v>
      </c>
      <c r="H450" s="402">
        <v>0</v>
      </c>
      <c r="I450" s="402">
        <v>0.15448895749999991</v>
      </c>
      <c r="J450" s="402">
        <v>1.3868602100000018</v>
      </c>
      <c r="K450" s="402">
        <v>4.0123892999999988</v>
      </c>
      <c r="L450" s="402">
        <v>7.13909254</v>
      </c>
      <c r="M450" s="402">
        <v>9.7991324275000018</v>
      </c>
      <c r="N450" s="402">
        <v>11.777246417500001</v>
      </c>
      <c r="O450" s="402">
        <v>12.547667505</v>
      </c>
      <c r="P450" s="402">
        <v>12.746023279999999</v>
      </c>
      <c r="Q450" s="402">
        <v>12.1330932525</v>
      </c>
      <c r="R450" s="402">
        <v>10.855931747500001</v>
      </c>
      <c r="S450" s="402">
        <v>8.9475938050000003</v>
      </c>
      <c r="T450" s="402">
        <v>6.5648003949999989</v>
      </c>
      <c r="U450" s="402">
        <v>3.6667345299999994</v>
      </c>
      <c r="V450" s="402">
        <v>1.1922466450000009</v>
      </c>
      <c r="W450" s="402">
        <v>0.1209422850000017</v>
      </c>
      <c r="X450" s="402">
        <v>0</v>
      </c>
      <c r="Y450" s="402">
        <v>0</v>
      </c>
      <c r="Z450" s="402">
        <v>0</v>
      </c>
      <c r="AA450" s="406">
        <v>0</v>
      </c>
      <c r="AB450" s="410">
        <v>103.04424329749999</v>
      </c>
    </row>
    <row r="451" spans="2:28" x14ac:dyDescent="0.25">
      <c r="B451" s="19">
        <v>9</v>
      </c>
      <c r="C451" s="20">
        <v>1</v>
      </c>
      <c r="D451" s="405">
        <v>0</v>
      </c>
      <c r="E451" s="402">
        <v>0</v>
      </c>
      <c r="F451" s="402">
        <v>0</v>
      </c>
      <c r="G451" s="402">
        <v>0</v>
      </c>
      <c r="H451" s="402">
        <v>0</v>
      </c>
      <c r="I451" s="402">
        <v>3.1096447400003058E-3</v>
      </c>
      <c r="J451" s="402">
        <v>0.48154786999999999</v>
      </c>
      <c r="K451" s="402">
        <v>2.8511139459999981</v>
      </c>
      <c r="L451" s="402">
        <v>5.8150456139999989</v>
      </c>
      <c r="M451" s="402">
        <v>8.5033440909999989</v>
      </c>
      <c r="N451" s="402">
        <v>10.320534881</v>
      </c>
      <c r="O451" s="402">
        <v>11.213281421999998</v>
      </c>
      <c r="P451" s="402">
        <v>11.419534455999997</v>
      </c>
      <c r="Q451" s="402">
        <v>10.679646504000001</v>
      </c>
      <c r="R451" s="402">
        <v>9.3169727719999997</v>
      </c>
      <c r="S451" s="402">
        <v>7.2508018059999984</v>
      </c>
      <c r="T451" s="402">
        <v>4.5854789250000003</v>
      </c>
      <c r="U451" s="402">
        <v>1.734501428999998</v>
      </c>
      <c r="V451" s="402">
        <v>0.13502473100000145</v>
      </c>
      <c r="W451" s="402">
        <v>0</v>
      </c>
      <c r="X451" s="402">
        <v>0</v>
      </c>
      <c r="Y451" s="402">
        <v>0</v>
      </c>
      <c r="Z451" s="402">
        <v>0</v>
      </c>
      <c r="AA451" s="406">
        <v>0</v>
      </c>
      <c r="AB451" s="410">
        <v>84.309938091739994</v>
      </c>
    </row>
    <row r="452" spans="2:28" x14ac:dyDescent="0.25">
      <c r="B452" s="19">
        <v>9</v>
      </c>
      <c r="C452" s="20">
        <v>2</v>
      </c>
      <c r="D452" s="405">
        <v>0</v>
      </c>
      <c r="E452" s="402">
        <v>0</v>
      </c>
      <c r="F452" s="402">
        <v>0</v>
      </c>
      <c r="G452" s="402">
        <v>0</v>
      </c>
      <c r="H452" s="402">
        <v>0</v>
      </c>
      <c r="I452" s="402">
        <v>5.9246779999995169E-3</v>
      </c>
      <c r="J452" s="402">
        <v>0.53172243599999902</v>
      </c>
      <c r="K452" s="402">
        <v>2.8894183499999997</v>
      </c>
      <c r="L452" s="402">
        <v>5.9780402160000001</v>
      </c>
      <c r="M452" s="402">
        <v>8.6284761240000005</v>
      </c>
      <c r="N452" s="402">
        <v>10.357074491999999</v>
      </c>
      <c r="O452" s="402">
        <v>11.246674506000002</v>
      </c>
      <c r="P452" s="402">
        <v>11.287097963999999</v>
      </c>
      <c r="Q452" s="402">
        <v>10.430977572000002</v>
      </c>
      <c r="R452" s="402">
        <v>8.9957674500000024</v>
      </c>
      <c r="S452" s="402">
        <v>6.9144220999999995</v>
      </c>
      <c r="T452" s="402">
        <v>4.3143601419999982</v>
      </c>
      <c r="U452" s="402">
        <v>1.6755212180000001</v>
      </c>
      <c r="V452" s="402">
        <v>0.1569819559999992</v>
      </c>
      <c r="W452" s="402">
        <v>0</v>
      </c>
      <c r="X452" s="402">
        <v>0</v>
      </c>
      <c r="Y452" s="402">
        <v>0</v>
      </c>
      <c r="Z452" s="402">
        <v>0</v>
      </c>
      <c r="AA452" s="406">
        <v>0</v>
      </c>
      <c r="AB452" s="410">
        <v>83.412459204000001</v>
      </c>
    </row>
    <row r="453" spans="2:28" x14ac:dyDescent="0.25">
      <c r="B453" s="19">
        <v>10</v>
      </c>
      <c r="C453" s="20">
        <v>1</v>
      </c>
      <c r="D453" s="405">
        <v>0</v>
      </c>
      <c r="E453" s="402">
        <v>0</v>
      </c>
      <c r="F453" s="402">
        <v>0</v>
      </c>
      <c r="G453" s="402">
        <v>0</v>
      </c>
      <c r="H453" s="402">
        <v>0</v>
      </c>
      <c r="I453" s="402">
        <v>0</v>
      </c>
      <c r="J453" s="402">
        <v>6.5300110434783676E-2</v>
      </c>
      <c r="K453" s="402">
        <v>1.6193969217391313</v>
      </c>
      <c r="L453" s="402">
        <v>4.3106615800000014</v>
      </c>
      <c r="M453" s="402">
        <v>6.7976845347826114</v>
      </c>
      <c r="N453" s="402">
        <v>8.4691618713043475</v>
      </c>
      <c r="O453" s="402">
        <v>9.2033037313043451</v>
      </c>
      <c r="P453" s="402">
        <v>9.2401474052173889</v>
      </c>
      <c r="Q453" s="402">
        <v>8.212658024347828</v>
      </c>
      <c r="R453" s="402">
        <v>7.040669450434784</v>
      </c>
      <c r="S453" s="402">
        <v>4.8836418347826083</v>
      </c>
      <c r="T453" s="402">
        <v>2.1562376304347808</v>
      </c>
      <c r="U453" s="402">
        <v>0.24646488434782654</v>
      </c>
      <c r="V453" s="402">
        <v>0</v>
      </c>
      <c r="W453" s="402">
        <v>0</v>
      </c>
      <c r="X453" s="402">
        <v>0</v>
      </c>
      <c r="Y453" s="402">
        <v>0</v>
      </c>
      <c r="Z453" s="402">
        <v>0</v>
      </c>
      <c r="AA453" s="406">
        <v>0</v>
      </c>
      <c r="AB453" s="410">
        <v>62.245327979130437</v>
      </c>
    </row>
    <row r="454" spans="2:28" x14ac:dyDescent="0.25">
      <c r="B454" s="19">
        <v>10</v>
      </c>
      <c r="C454" s="20">
        <v>2</v>
      </c>
      <c r="D454" s="405">
        <v>0</v>
      </c>
      <c r="E454" s="402">
        <v>0</v>
      </c>
      <c r="F454" s="402">
        <v>0</v>
      </c>
      <c r="G454" s="402">
        <v>0</v>
      </c>
      <c r="H454" s="402">
        <v>0</v>
      </c>
      <c r="I454" s="402">
        <v>0</v>
      </c>
      <c r="J454" s="402">
        <v>6.3289945000001069E-2</v>
      </c>
      <c r="K454" s="402">
        <v>1.6275371900000017</v>
      </c>
      <c r="L454" s="402">
        <v>4.4975580100000023</v>
      </c>
      <c r="M454" s="402">
        <v>7.0236718525000015</v>
      </c>
      <c r="N454" s="402">
        <v>8.656155870000001</v>
      </c>
      <c r="O454" s="402">
        <v>9.497938137500002</v>
      </c>
      <c r="P454" s="402">
        <v>9.6578205849999996</v>
      </c>
      <c r="Q454" s="402">
        <v>8.5640733099999995</v>
      </c>
      <c r="R454" s="402">
        <v>7.280922692499999</v>
      </c>
      <c r="S454" s="402">
        <v>5.0493623875000004</v>
      </c>
      <c r="T454" s="402">
        <v>2.2160428625000002</v>
      </c>
      <c r="U454" s="402">
        <v>0.22638278499999842</v>
      </c>
      <c r="V454" s="402">
        <v>0</v>
      </c>
      <c r="W454" s="402">
        <v>0</v>
      </c>
      <c r="X454" s="402">
        <v>0</v>
      </c>
      <c r="Y454" s="402">
        <v>0</v>
      </c>
      <c r="Z454" s="402">
        <v>0</v>
      </c>
      <c r="AA454" s="406">
        <v>0</v>
      </c>
      <c r="AB454" s="410">
        <v>64.360755627499998</v>
      </c>
    </row>
    <row r="455" spans="2:28" x14ac:dyDescent="0.25">
      <c r="B455" s="19">
        <v>11</v>
      </c>
      <c r="C455" s="20">
        <v>1</v>
      </c>
      <c r="D455" s="405">
        <v>0</v>
      </c>
      <c r="E455" s="402">
        <v>0</v>
      </c>
      <c r="F455" s="402">
        <v>0</v>
      </c>
      <c r="G455" s="402">
        <v>0</v>
      </c>
      <c r="H455" s="402">
        <v>0</v>
      </c>
      <c r="I455" s="402">
        <v>0</v>
      </c>
      <c r="J455" s="402">
        <v>3.0137636363747333E-4</v>
      </c>
      <c r="K455" s="402">
        <v>0.39159591090909274</v>
      </c>
      <c r="L455" s="402">
        <v>2.7173525599999984</v>
      </c>
      <c r="M455" s="402">
        <v>4.9263294718181818</v>
      </c>
      <c r="N455" s="402">
        <v>6.1388955527272735</v>
      </c>
      <c r="O455" s="402">
        <v>6.5735301290909121</v>
      </c>
      <c r="P455" s="402">
        <v>6.3477241954545462</v>
      </c>
      <c r="Q455" s="402">
        <v>5.5055492900000012</v>
      </c>
      <c r="R455" s="402">
        <v>4.5193155090909087</v>
      </c>
      <c r="S455" s="402">
        <v>2.8897472881818196</v>
      </c>
      <c r="T455" s="402">
        <v>0.57896688636363791</v>
      </c>
      <c r="U455" s="402">
        <v>3.2407090909103431E-4</v>
      </c>
      <c r="V455" s="402">
        <v>0</v>
      </c>
      <c r="W455" s="402">
        <v>0</v>
      </c>
      <c r="X455" s="402">
        <v>0</v>
      </c>
      <c r="Y455" s="402">
        <v>0</v>
      </c>
      <c r="Z455" s="402">
        <v>0</v>
      </c>
      <c r="AA455" s="406">
        <v>0</v>
      </c>
      <c r="AB455" s="410">
        <v>40.589632240909097</v>
      </c>
    </row>
    <row r="456" spans="2:28" x14ac:dyDescent="0.25">
      <c r="B456" s="19">
        <v>11</v>
      </c>
      <c r="C456" s="20">
        <v>2</v>
      </c>
      <c r="D456" s="405">
        <v>0</v>
      </c>
      <c r="E456" s="402">
        <v>0</v>
      </c>
      <c r="F456" s="402">
        <v>0</v>
      </c>
      <c r="G456" s="402">
        <v>0</v>
      </c>
      <c r="H456" s="402">
        <v>0</v>
      </c>
      <c r="I456" s="402">
        <v>0</v>
      </c>
      <c r="J456" s="402">
        <v>0</v>
      </c>
      <c r="K456" s="402">
        <v>0.46470700500000106</v>
      </c>
      <c r="L456" s="402">
        <v>2.9263342725000001</v>
      </c>
      <c r="M456" s="402">
        <v>5.2537169950000013</v>
      </c>
      <c r="N456" s="402">
        <v>6.6032214475000011</v>
      </c>
      <c r="O456" s="402">
        <v>7.2518581475000019</v>
      </c>
      <c r="P456" s="402">
        <v>6.9378944850000011</v>
      </c>
      <c r="Q456" s="402">
        <v>5.9649094950000006</v>
      </c>
      <c r="R456" s="402">
        <v>4.8854968724999992</v>
      </c>
      <c r="S456" s="402">
        <v>3.0458322399999993</v>
      </c>
      <c r="T456" s="402">
        <v>0.65649737500000072</v>
      </c>
      <c r="U456" s="402">
        <v>0</v>
      </c>
      <c r="V456" s="402">
        <v>0</v>
      </c>
      <c r="W456" s="402">
        <v>0</v>
      </c>
      <c r="X456" s="402">
        <v>0</v>
      </c>
      <c r="Y456" s="402">
        <v>0</v>
      </c>
      <c r="Z456" s="402">
        <v>0</v>
      </c>
      <c r="AA456" s="406">
        <v>0</v>
      </c>
      <c r="AB456" s="410">
        <v>43.990468335000003</v>
      </c>
    </row>
    <row r="457" spans="2:28" x14ac:dyDescent="0.25">
      <c r="B457" s="19">
        <v>12</v>
      </c>
      <c r="C457" s="20">
        <v>1</v>
      </c>
      <c r="D457" s="405">
        <v>0</v>
      </c>
      <c r="E457" s="402">
        <v>0</v>
      </c>
      <c r="F457" s="402">
        <v>0</v>
      </c>
      <c r="G457" s="402">
        <v>0</v>
      </c>
      <c r="H457" s="402">
        <v>0</v>
      </c>
      <c r="I457" s="402">
        <v>0</v>
      </c>
      <c r="J457" s="402">
        <v>0</v>
      </c>
      <c r="K457" s="402">
        <v>1.1576284761904532E-2</v>
      </c>
      <c r="L457" s="402">
        <v>1.5877181409523828</v>
      </c>
      <c r="M457" s="402">
        <v>3.905105350476191</v>
      </c>
      <c r="N457" s="402">
        <v>5.2070765295238104</v>
      </c>
      <c r="O457" s="402">
        <v>5.5777598580952379</v>
      </c>
      <c r="P457" s="402">
        <v>5.4951294066666669</v>
      </c>
      <c r="Q457" s="402">
        <v>4.9779599885714276</v>
      </c>
      <c r="R457" s="402">
        <v>4.2005120199999979</v>
      </c>
      <c r="S457" s="402">
        <v>2.9855826847619049</v>
      </c>
      <c r="T457" s="402">
        <v>0.41067080666666556</v>
      </c>
      <c r="U457" s="402">
        <v>0</v>
      </c>
      <c r="V457" s="402">
        <v>0</v>
      </c>
      <c r="W457" s="402">
        <v>0</v>
      </c>
      <c r="X457" s="402">
        <v>0</v>
      </c>
      <c r="Y457" s="402">
        <v>0</v>
      </c>
      <c r="Z457" s="402">
        <v>0</v>
      </c>
      <c r="AA457" s="406">
        <v>0</v>
      </c>
      <c r="AB457" s="410">
        <v>34.35909107047619</v>
      </c>
    </row>
    <row r="458" spans="2:28" x14ac:dyDescent="0.25">
      <c r="B458" s="21">
        <v>12</v>
      </c>
      <c r="C458" s="22">
        <v>2</v>
      </c>
      <c r="D458" s="407">
        <v>0</v>
      </c>
      <c r="E458" s="408">
        <v>0</v>
      </c>
      <c r="F458" s="408">
        <v>0</v>
      </c>
      <c r="G458" s="408">
        <v>0</v>
      </c>
      <c r="H458" s="408">
        <v>0</v>
      </c>
      <c r="I458" s="408">
        <v>0</v>
      </c>
      <c r="J458" s="408">
        <v>0</v>
      </c>
      <c r="K458" s="408">
        <v>1.8228082000000256E-2</v>
      </c>
      <c r="L458" s="408">
        <v>1.6475139660000018</v>
      </c>
      <c r="M458" s="408">
        <v>3.9562830319999982</v>
      </c>
      <c r="N458" s="408">
        <v>5.1946236739999989</v>
      </c>
      <c r="O458" s="408">
        <v>5.4112897279999999</v>
      </c>
      <c r="P458" s="408">
        <v>5.432040311999998</v>
      </c>
      <c r="Q458" s="408">
        <v>5.1687070419999976</v>
      </c>
      <c r="R458" s="408">
        <v>4.4488972259999997</v>
      </c>
      <c r="S458" s="408">
        <v>3.1552629119999978</v>
      </c>
      <c r="T458" s="408">
        <v>0.45110592600000032</v>
      </c>
      <c r="U458" s="408">
        <v>0</v>
      </c>
      <c r="V458" s="408">
        <v>0</v>
      </c>
      <c r="W458" s="408">
        <v>0</v>
      </c>
      <c r="X458" s="408">
        <v>0</v>
      </c>
      <c r="Y458" s="408">
        <v>0</v>
      </c>
      <c r="Z458" s="408">
        <v>0</v>
      </c>
      <c r="AA458" s="409">
        <v>0</v>
      </c>
      <c r="AB458" s="410">
        <v>34.883951899999985</v>
      </c>
    </row>
    <row r="460" spans="2:28" x14ac:dyDescent="0.25">
      <c r="B460" t="s">
        <v>811</v>
      </c>
    </row>
    <row r="461" spans="2:28" ht="60" x14ac:dyDescent="0.25">
      <c r="B461" s="40" t="s">
        <v>64</v>
      </c>
      <c r="C461" s="58" t="s">
        <v>65</v>
      </c>
      <c r="D461" s="34">
        <v>0</v>
      </c>
      <c r="E461" s="34">
        <v>1</v>
      </c>
      <c r="F461" s="34">
        <v>2</v>
      </c>
      <c r="G461" s="34">
        <v>3</v>
      </c>
      <c r="H461" s="34">
        <v>4</v>
      </c>
      <c r="I461" s="34">
        <v>5</v>
      </c>
      <c r="J461" s="34">
        <v>6</v>
      </c>
      <c r="K461" s="34">
        <v>7</v>
      </c>
      <c r="L461" s="34">
        <v>8</v>
      </c>
      <c r="M461" s="34">
        <v>9</v>
      </c>
      <c r="N461" s="34">
        <v>10</v>
      </c>
      <c r="O461" s="34">
        <v>11</v>
      </c>
      <c r="P461" s="34">
        <v>12</v>
      </c>
      <c r="Q461" s="34">
        <v>13</v>
      </c>
      <c r="R461" s="34">
        <v>14</v>
      </c>
      <c r="S461" s="34">
        <v>15</v>
      </c>
      <c r="T461" s="34">
        <v>16</v>
      </c>
      <c r="U461" s="34">
        <v>17</v>
      </c>
      <c r="V461" s="34">
        <v>18</v>
      </c>
      <c r="W461" s="34">
        <v>19</v>
      </c>
      <c r="X461" s="34">
        <v>20</v>
      </c>
      <c r="Y461" s="34">
        <v>21</v>
      </c>
      <c r="Z461" s="34">
        <v>22</v>
      </c>
      <c r="AA461" s="34">
        <v>23</v>
      </c>
    </row>
    <row r="462" spans="2:28" x14ac:dyDescent="0.25">
      <c r="B462" s="19">
        <v>1</v>
      </c>
      <c r="C462" s="20">
        <v>1</v>
      </c>
      <c r="D462" s="401">
        <v>0</v>
      </c>
      <c r="E462" s="403">
        <v>0</v>
      </c>
      <c r="F462" s="403">
        <v>0</v>
      </c>
      <c r="G462" s="403">
        <v>0</v>
      </c>
      <c r="H462" s="403">
        <v>0</v>
      </c>
      <c r="I462" s="403">
        <v>0</v>
      </c>
      <c r="J462" s="403">
        <v>0</v>
      </c>
      <c r="K462" s="403">
        <v>2.6910978260870078E-3</v>
      </c>
      <c r="L462" s="403">
        <v>0.36797331043478265</v>
      </c>
      <c r="M462" s="403">
        <v>0.95894911000000005</v>
      </c>
      <c r="N462" s="403">
        <v>1.3232973886956523</v>
      </c>
      <c r="O462" s="403">
        <v>1.417695727173913</v>
      </c>
      <c r="P462" s="403">
        <v>1.4785311569565218</v>
      </c>
      <c r="Q462" s="403">
        <v>1.3870790676086959</v>
      </c>
      <c r="R462" s="403">
        <v>1.2333457739130436</v>
      </c>
      <c r="S462" s="403">
        <v>0.9948647819565215</v>
      </c>
      <c r="T462" s="403">
        <v>0.3517503169565217</v>
      </c>
      <c r="U462" s="403">
        <v>9.1630593478262412E-3</v>
      </c>
      <c r="V462" s="403">
        <v>0</v>
      </c>
      <c r="W462" s="403">
        <v>0</v>
      </c>
      <c r="X462" s="403">
        <v>0</v>
      </c>
      <c r="Y462" s="403">
        <v>0</v>
      </c>
      <c r="Z462" s="403">
        <v>0</v>
      </c>
      <c r="AA462" s="404">
        <v>0</v>
      </c>
      <c r="AB462" s="410">
        <v>9.5253407908695671</v>
      </c>
    </row>
    <row r="463" spans="2:28" x14ac:dyDescent="0.25">
      <c r="B463" s="19">
        <v>1</v>
      </c>
      <c r="C463" s="20">
        <v>2</v>
      </c>
      <c r="D463" s="405">
        <v>0</v>
      </c>
      <c r="E463" s="402">
        <v>0</v>
      </c>
      <c r="F463" s="402">
        <v>0</v>
      </c>
      <c r="G463" s="402">
        <v>0</v>
      </c>
      <c r="H463" s="402">
        <v>0</v>
      </c>
      <c r="I463" s="402">
        <v>0</v>
      </c>
      <c r="J463" s="402">
        <v>0</v>
      </c>
      <c r="K463" s="402">
        <v>1.8262506249999699E-3</v>
      </c>
      <c r="L463" s="402">
        <v>0.34886383249999997</v>
      </c>
      <c r="M463" s="402">
        <v>0.89932452250000006</v>
      </c>
      <c r="N463" s="402">
        <v>1.2775624081250001</v>
      </c>
      <c r="O463" s="402">
        <v>1.375286576875</v>
      </c>
      <c r="P463" s="402">
        <v>1.4360163506250001</v>
      </c>
      <c r="Q463" s="402">
        <v>1.4022094824999998</v>
      </c>
      <c r="R463" s="402">
        <v>1.1891332193750002</v>
      </c>
      <c r="S463" s="402">
        <v>0.96563093812499989</v>
      </c>
      <c r="T463" s="402">
        <v>0.34721262812499987</v>
      </c>
      <c r="U463" s="402">
        <v>8.5239343750000973E-3</v>
      </c>
      <c r="V463" s="402">
        <v>0</v>
      </c>
      <c r="W463" s="402">
        <v>0</v>
      </c>
      <c r="X463" s="402">
        <v>0</v>
      </c>
      <c r="Y463" s="402">
        <v>0</v>
      </c>
      <c r="Z463" s="402">
        <v>0</v>
      </c>
      <c r="AA463" s="406">
        <v>0</v>
      </c>
      <c r="AB463" s="410">
        <v>9.2515901437500023</v>
      </c>
    </row>
    <row r="464" spans="2:28" x14ac:dyDescent="0.25">
      <c r="B464" s="19">
        <v>2</v>
      </c>
      <c r="C464" s="20">
        <v>1</v>
      </c>
      <c r="D464" s="405">
        <v>0</v>
      </c>
      <c r="E464" s="402">
        <v>0</v>
      </c>
      <c r="F464" s="402">
        <v>0</v>
      </c>
      <c r="G464" s="402">
        <v>0</v>
      </c>
      <c r="H464" s="402">
        <v>0</v>
      </c>
      <c r="I464" s="402">
        <v>0</v>
      </c>
      <c r="J464" s="402">
        <v>0</v>
      </c>
      <c r="K464" s="402">
        <v>8.8806559750000069E-2</v>
      </c>
      <c r="L464" s="402">
        <v>0.69650417450000002</v>
      </c>
      <c r="M464" s="402">
        <v>1.3281550950000001</v>
      </c>
      <c r="N464" s="402">
        <v>1.7870469144999999</v>
      </c>
      <c r="O464" s="402">
        <v>2.0023459815</v>
      </c>
      <c r="P464" s="402">
        <v>2.08265838725</v>
      </c>
      <c r="Q464" s="402">
        <v>1.8796350734999998</v>
      </c>
      <c r="R464" s="402">
        <v>1.6506801370000002</v>
      </c>
      <c r="S464" s="402">
        <v>1.3474284184999998</v>
      </c>
      <c r="T464" s="402">
        <v>0.88195985725000003</v>
      </c>
      <c r="U464" s="402">
        <v>0.16701378050000004</v>
      </c>
      <c r="V464" s="402">
        <v>2.6735849999992567E-4</v>
      </c>
      <c r="W464" s="402">
        <v>0</v>
      </c>
      <c r="X464" s="402">
        <v>0</v>
      </c>
      <c r="Y464" s="402">
        <v>0</v>
      </c>
      <c r="Z464" s="402">
        <v>0</v>
      </c>
      <c r="AA464" s="406">
        <v>0</v>
      </c>
      <c r="AB464" s="410">
        <v>13.912501737749999</v>
      </c>
    </row>
    <row r="465" spans="2:28" x14ac:dyDescent="0.25">
      <c r="B465" s="19">
        <v>2</v>
      </c>
      <c r="C465" s="20">
        <v>2</v>
      </c>
      <c r="D465" s="405">
        <v>0</v>
      </c>
      <c r="E465" s="402">
        <v>0</v>
      </c>
      <c r="F465" s="402">
        <v>0</v>
      </c>
      <c r="G465" s="402">
        <v>0</v>
      </c>
      <c r="H465" s="402">
        <v>0</v>
      </c>
      <c r="I465" s="402">
        <v>0</v>
      </c>
      <c r="J465" s="402">
        <v>0</v>
      </c>
      <c r="K465" s="402">
        <v>6.8448068124999928E-2</v>
      </c>
      <c r="L465" s="402">
        <v>0.632283509375</v>
      </c>
      <c r="M465" s="402">
        <v>1.2709706881249998</v>
      </c>
      <c r="N465" s="402">
        <v>1.6082984179521955</v>
      </c>
      <c r="O465" s="402">
        <v>1.6044253078507544</v>
      </c>
      <c r="P465" s="402">
        <v>1.5973045559749242</v>
      </c>
      <c r="Q465" s="402">
        <v>1.587421040258747</v>
      </c>
      <c r="R465" s="402">
        <v>1.5854040079260128</v>
      </c>
      <c r="S465" s="402">
        <v>1.3393979212499998</v>
      </c>
      <c r="T465" s="402">
        <v>0.87843484249999992</v>
      </c>
      <c r="U465" s="402">
        <v>0.15734344749999996</v>
      </c>
      <c r="V465" s="402">
        <v>2.2279875000008609E-4</v>
      </c>
      <c r="W465" s="402">
        <v>0</v>
      </c>
      <c r="X465" s="402">
        <v>0</v>
      </c>
      <c r="Y465" s="402">
        <v>0</v>
      </c>
      <c r="Z465" s="402">
        <v>0</v>
      </c>
      <c r="AA465" s="406">
        <v>0</v>
      </c>
      <c r="AB465" s="410">
        <v>12.329954605587632</v>
      </c>
    </row>
    <row r="466" spans="2:28" x14ac:dyDescent="0.25">
      <c r="B466" s="19">
        <v>3</v>
      </c>
      <c r="C466" s="20">
        <v>1</v>
      </c>
      <c r="D466" s="405">
        <v>0</v>
      </c>
      <c r="E466" s="402">
        <v>0</v>
      </c>
      <c r="F466" s="402">
        <v>0</v>
      </c>
      <c r="G466" s="402">
        <v>0</v>
      </c>
      <c r="H466" s="402">
        <v>0</v>
      </c>
      <c r="I466" s="402">
        <v>0</v>
      </c>
      <c r="J466" s="402">
        <v>2.3855151986363676E-2</v>
      </c>
      <c r="K466" s="402">
        <v>0.4059765031818181</v>
      </c>
      <c r="L466" s="402">
        <v>1.0918124454545455</v>
      </c>
      <c r="M466" s="402">
        <v>1.7819353625000001</v>
      </c>
      <c r="N466" s="402">
        <v>2.0395055292207456</v>
      </c>
      <c r="O466" s="402">
        <v>2.0233046517636195</v>
      </c>
      <c r="P466" s="402">
        <v>1.9738461372205083</v>
      </c>
      <c r="Q466" s="402">
        <v>1.9798391190444236</v>
      </c>
      <c r="R466" s="402">
        <v>1.9839706804125115</v>
      </c>
      <c r="S466" s="402">
        <v>1.6770835050000001</v>
      </c>
      <c r="T466" s="402">
        <v>1.1773911711363636</v>
      </c>
      <c r="U466" s="402">
        <v>0.56333066386363639</v>
      </c>
      <c r="V466" s="402">
        <v>3.6543191818181775E-2</v>
      </c>
      <c r="W466" s="402">
        <v>0</v>
      </c>
      <c r="X466" s="402">
        <v>0</v>
      </c>
      <c r="Y466" s="402">
        <v>0</v>
      </c>
      <c r="Z466" s="402">
        <v>0</v>
      </c>
      <c r="AA466" s="406">
        <v>0</v>
      </c>
      <c r="AB466" s="410">
        <v>16.758394112602716</v>
      </c>
    </row>
    <row r="467" spans="2:28" x14ac:dyDescent="0.25">
      <c r="B467" s="19">
        <v>3</v>
      </c>
      <c r="C467" s="20">
        <v>2</v>
      </c>
      <c r="D467" s="405">
        <v>0</v>
      </c>
      <c r="E467" s="402">
        <v>0</v>
      </c>
      <c r="F467" s="402">
        <v>0</v>
      </c>
      <c r="G467" s="402">
        <v>0</v>
      </c>
      <c r="H467" s="402">
        <v>0</v>
      </c>
      <c r="I467" s="402">
        <v>3.7348555554927998E-6</v>
      </c>
      <c r="J467" s="402">
        <v>2.8046634999999931E-2</v>
      </c>
      <c r="K467" s="402">
        <v>0.42690573611111104</v>
      </c>
      <c r="L467" s="402">
        <v>1.1214350833333333</v>
      </c>
      <c r="M467" s="402">
        <v>1.4292810345485647</v>
      </c>
      <c r="N467" s="402">
        <v>1.5388982907016866</v>
      </c>
      <c r="O467" s="402">
        <v>1.5005820422223604</v>
      </c>
      <c r="P467" s="402">
        <v>1.4714248542600756</v>
      </c>
      <c r="Q467" s="402">
        <v>1.4529606788782763</v>
      </c>
      <c r="R467" s="402">
        <v>1.4236111526142858</v>
      </c>
      <c r="S467" s="402">
        <v>1.3937316404839011</v>
      </c>
      <c r="T467" s="402">
        <v>1.0741650283333333</v>
      </c>
      <c r="U467" s="402">
        <v>0.51592703111111105</v>
      </c>
      <c r="V467" s="402">
        <v>3.0826973888888887E-2</v>
      </c>
      <c r="W467" s="402">
        <v>0</v>
      </c>
      <c r="X467" s="402">
        <v>0</v>
      </c>
      <c r="Y467" s="402">
        <v>0</v>
      </c>
      <c r="Z467" s="402">
        <v>0</v>
      </c>
      <c r="AA467" s="406">
        <v>0</v>
      </c>
      <c r="AB467" s="410">
        <v>13.407799916342482</v>
      </c>
    </row>
    <row r="468" spans="2:28" x14ac:dyDescent="0.25">
      <c r="B468" s="19">
        <v>4</v>
      </c>
      <c r="C468" s="20">
        <v>1</v>
      </c>
      <c r="D468" s="405">
        <v>0</v>
      </c>
      <c r="E468" s="402">
        <v>0</v>
      </c>
      <c r="F468" s="402">
        <v>0</v>
      </c>
      <c r="G468" s="402">
        <v>0</v>
      </c>
      <c r="H468" s="402">
        <v>0</v>
      </c>
      <c r="I468" s="402">
        <v>1.923369112857154E-2</v>
      </c>
      <c r="J468" s="402">
        <v>0.25626236738095232</v>
      </c>
      <c r="K468" s="402">
        <v>0.85748136285714305</v>
      </c>
      <c r="L468" s="402">
        <v>1.6184578364285711</v>
      </c>
      <c r="M468" s="402">
        <v>1.802376649761094</v>
      </c>
      <c r="N468" s="402">
        <v>1.9482695552987221</v>
      </c>
      <c r="O468" s="402">
        <v>1.9599491089936407</v>
      </c>
      <c r="P468" s="402">
        <v>1.9040862810157915</v>
      </c>
      <c r="Q468" s="402">
        <v>1.9193621847477573</v>
      </c>
      <c r="R468" s="402">
        <v>1.9207725093994872</v>
      </c>
      <c r="S468" s="402">
        <v>1.8981070404155431</v>
      </c>
      <c r="T468" s="402">
        <v>1.3970897102380953</v>
      </c>
      <c r="U468" s="402">
        <v>0.75942336833333335</v>
      </c>
      <c r="V468" s="402">
        <v>0.2067258376190475</v>
      </c>
      <c r="W468" s="402">
        <v>7.2348311904761875E-3</v>
      </c>
      <c r="X468" s="402">
        <v>0</v>
      </c>
      <c r="Y468" s="402">
        <v>0</v>
      </c>
      <c r="Z468" s="402">
        <v>0</v>
      </c>
      <c r="AA468" s="406">
        <v>0</v>
      </c>
      <c r="AB468" s="410">
        <v>18.474832334808227</v>
      </c>
    </row>
    <row r="469" spans="2:28" x14ac:dyDescent="0.25">
      <c r="B469" s="19">
        <v>4</v>
      </c>
      <c r="C469" s="20">
        <v>2</v>
      </c>
      <c r="D469" s="405">
        <v>0</v>
      </c>
      <c r="E469" s="402">
        <v>0</v>
      </c>
      <c r="F469" s="402">
        <v>0</v>
      </c>
      <c r="G469" s="402">
        <v>0</v>
      </c>
      <c r="H469" s="402">
        <v>0</v>
      </c>
      <c r="I469" s="402">
        <v>1.8863888333333412E-2</v>
      </c>
      <c r="J469" s="402">
        <v>0.24637515999999993</v>
      </c>
      <c r="K469" s="402">
        <v>0.80105585611111119</v>
      </c>
      <c r="L469" s="402">
        <v>1.159907426351674</v>
      </c>
      <c r="M469" s="402">
        <v>1.2467953779122203</v>
      </c>
      <c r="N469" s="402">
        <v>1.3566724563892683</v>
      </c>
      <c r="O469" s="402">
        <v>1.3447851395077326</v>
      </c>
      <c r="P469" s="402">
        <v>1.3241890429164178</v>
      </c>
      <c r="Q469" s="402">
        <v>1.2999128074672455</v>
      </c>
      <c r="R469" s="402">
        <v>1.3025973458583342</v>
      </c>
      <c r="S469" s="402">
        <v>1.2839521548017496</v>
      </c>
      <c r="T469" s="402">
        <v>1.2551169004657696</v>
      </c>
      <c r="U469" s="402">
        <v>0.73107633611111111</v>
      </c>
      <c r="V469" s="402">
        <v>0.21068448166666665</v>
      </c>
      <c r="W469" s="402">
        <v>7.3789027777777516E-3</v>
      </c>
      <c r="X469" s="402">
        <v>0</v>
      </c>
      <c r="Y469" s="402">
        <v>0</v>
      </c>
      <c r="Z469" s="402">
        <v>0</v>
      </c>
      <c r="AA469" s="406">
        <v>0</v>
      </c>
      <c r="AB469" s="410">
        <v>13.589363276670408</v>
      </c>
    </row>
    <row r="470" spans="2:28" x14ac:dyDescent="0.25">
      <c r="B470" s="19">
        <v>5</v>
      </c>
      <c r="C470" s="20">
        <v>1</v>
      </c>
      <c r="D470" s="405">
        <v>0</v>
      </c>
      <c r="E470" s="402">
        <v>0</v>
      </c>
      <c r="F470" s="402">
        <v>0</v>
      </c>
      <c r="G470" s="402">
        <v>0</v>
      </c>
      <c r="H470" s="402">
        <v>8.3751680434782649E-3</v>
      </c>
      <c r="I470" s="402">
        <v>0.15407467543478259</v>
      </c>
      <c r="J470" s="402">
        <v>0.49081623913043493</v>
      </c>
      <c r="K470" s="402">
        <v>1.1374421789130431</v>
      </c>
      <c r="L470" s="402">
        <v>1.4634852770034288</v>
      </c>
      <c r="M470" s="402">
        <v>1.6281355934857331</v>
      </c>
      <c r="N470" s="402">
        <v>1.7978787571700126</v>
      </c>
      <c r="O470" s="402">
        <v>1.8435083227524824</v>
      </c>
      <c r="P470" s="402">
        <v>1.794239470884671</v>
      </c>
      <c r="Q470" s="402">
        <v>1.8286082716683145</v>
      </c>
      <c r="R470" s="402">
        <v>1.8569119627213675</v>
      </c>
      <c r="S470" s="402">
        <v>1.8452343574513028</v>
      </c>
      <c r="T470" s="402">
        <v>1.4643374334782608</v>
      </c>
      <c r="U470" s="402">
        <v>0.88183953260869585</v>
      </c>
      <c r="V470" s="402">
        <v>0.38111408652173906</v>
      </c>
      <c r="W470" s="402">
        <v>7.6818666739130403E-2</v>
      </c>
      <c r="X470" s="402">
        <v>2.3248565217381945E-4</v>
      </c>
      <c r="Y470" s="402">
        <v>0</v>
      </c>
      <c r="Z470" s="402">
        <v>0</v>
      </c>
      <c r="AA470" s="406">
        <v>0</v>
      </c>
      <c r="AB470" s="410">
        <v>18.653052479659046</v>
      </c>
    </row>
    <row r="471" spans="2:28" x14ac:dyDescent="0.25">
      <c r="B471" s="19">
        <v>5</v>
      </c>
      <c r="C471" s="20">
        <v>2</v>
      </c>
      <c r="D471" s="405">
        <v>0</v>
      </c>
      <c r="E471" s="402">
        <v>0</v>
      </c>
      <c r="F471" s="402">
        <v>0</v>
      </c>
      <c r="G471" s="402">
        <v>0</v>
      </c>
      <c r="H471" s="402">
        <v>7.4432115625000517E-3</v>
      </c>
      <c r="I471" s="402">
        <v>0.16108841687499997</v>
      </c>
      <c r="J471" s="402">
        <v>0.50669334624999995</v>
      </c>
      <c r="K471" s="402">
        <v>0.96322727008175679</v>
      </c>
      <c r="L471" s="402">
        <v>1.0829616947576854</v>
      </c>
      <c r="M471" s="402">
        <v>1.1673203301116635</v>
      </c>
      <c r="N471" s="402">
        <v>1.2885029866265529</v>
      </c>
      <c r="O471" s="402">
        <v>1.296556909083916</v>
      </c>
      <c r="P471" s="402">
        <v>1.2910174524580804</v>
      </c>
      <c r="Q471" s="402">
        <v>1.284457974833217</v>
      </c>
      <c r="R471" s="402">
        <v>1.2381764867198286</v>
      </c>
      <c r="S471" s="402">
        <v>1.2306749381510658</v>
      </c>
      <c r="T471" s="402">
        <v>1.2285165518613048</v>
      </c>
      <c r="U471" s="402">
        <v>0.88800758312499994</v>
      </c>
      <c r="V471" s="402">
        <v>0.38570045812500009</v>
      </c>
      <c r="W471" s="402">
        <v>8.1569710000000017E-2</v>
      </c>
      <c r="X471" s="402">
        <v>2.2279875000008609E-4</v>
      </c>
      <c r="Y471" s="402">
        <v>0</v>
      </c>
      <c r="Z471" s="402">
        <v>0</v>
      </c>
      <c r="AA471" s="406">
        <v>0</v>
      </c>
      <c r="AB471" s="410">
        <v>14.102138119372571</v>
      </c>
    </row>
    <row r="472" spans="2:28" x14ac:dyDescent="0.25">
      <c r="B472" s="19">
        <v>6</v>
      </c>
      <c r="C472" s="20">
        <v>1</v>
      </c>
      <c r="D472" s="405">
        <v>0</v>
      </c>
      <c r="E472" s="402">
        <v>0</v>
      </c>
      <c r="F472" s="402">
        <v>0</v>
      </c>
      <c r="G472" s="402">
        <v>0</v>
      </c>
      <c r="H472" s="402">
        <v>2.3939967857142808E-2</v>
      </c>
      <c r="I472" s="402">
        <v>0.23147804523809523</v>
      </c>
      <c r="J472" s="402">
        <v>0.568464590952381</v>
      </c>
      <c r="K472" s="402">
        <v>1.2094703297619047</v>
      </c>
      <c r="L472" s="402">
        <v>1.5411707882193431</v>
      </c>
      <c r="M472" s="402">
        <v>1.7556092788019435</v>
      </c>
      <c r="N472" s="402">
        <v>1.9411092651559223</v>
      </c>
      <c r="O472" s="402">
        <v>2.007542377721852</v>
      </c>
      <c r="P472" s="402">
        <v>2.0205787268191844</v>
      </c>
      <c r="Q472" s="402">
        <v>2.0676976465041252</v>
      </c>
      <c r="R472" s="402">
        <v>2.146636194356637</v>
      </c>
      <c r="S472" s="402">
        <v>2.0792729973809521</v>
      </c>
      <c r="T472" s="402">
        <v>1.6103931795238091</v>
      </c>
      <c r="U472" s="402">
        <v>1.0141299888095241</v>
      </c>
      <c r="V472" s="402">
        <v>0.48417196261904771</v>
      </c>
      <c r="W472" s="402">
        <v>0.17134527809523803</v>
      </c>
      <c r="X472" s="402">
        <v>7.8686766666666852E-3</v>
      </c>
      <c r="Y472" s="402">
        <v>0</v>
      </c>
      <c r="Z472" s="402">
        <v>0</v>
      </c>
      <c r="AA472" s="406">
        <v>0</v>
      </c>
      <c r="AB472" s="410">
        <v>20.880879294483769</v>
      </c>
    </row>
    <row r="473" spans="2:28" x14ac:dyDescent="0.25">
      <c r="B473" s="19">
        <v>6</v>
      </c>
      <c r="C473" s="20">
        <v>2</v>
      </c>
      <c r="D473" s="405">
        <v>0</v>
      </c>
      <c r="E473" s="402">
        <v>0</v>
      </c>
      <c r="F473" s="402">
        <v>0</v>
      </c>
      <c r="G473" s="402">
        <v>0</v>
      </c>
      <c r="H473" s="402">
        <v>2.1724435555555588E-2</v>
      </c>
      <c r="I473" s="402">
        <v>0.21447909444444446</v>
      </c>
      <c r="J473" s="402">
        <v>0.53671352499999991</v>
      </c>
      <c r="K473" s="402">
        <v>0.9628126304280249</v>
      </c>
      <c r="L473" s="402">
        <v>1.0856924835232649</v>
      </c>
      <c r="M473" s="402">
        <v>1.2216436774057902</v>
      </c>
      <c r="N473" s="402">
        <v>1.3632245541272554</v>
      </c>
      <c r="O473" s="402">
        <v>1.3808300548348755</v>
      </c>
      <c r="P473" s="402">
        <v>1.3927135708972689</v>
      </c>
      <c r="Q473" s="402">
        <v>1.4364015787172419</v>
      </c>
      <c r="R473" s="402">
        <v>1.4675770592994324</v>
      </c>
      <c r="S473" s="402">
        <v>1.472112869050247</v>
      </c>
      <c r="T473" s="402">
        <v>1.4451807524612967</v>
      </c>
      <c r="U473" s="402">
        <v>0.96551219666666666</v>
      </c>
      <c r="V473" s="402">
        <v>0.45959277055555559</v>
      </c>
      <c r="W473" s="402">
        <v>0.1622907377777778</v>
      </c>
      <c r="X473" s="402">
        <v>6.1906422222222091E-3</v>
      </c>
      <c r="Y473" s="402">
        <v>0</v>
      </c>
      <c r="Z473" s="402">
        <v>0</v>
      </c>
      <c r="AA473" s="406">
        <v>0</v>
      </c>
      <c r="AB473" s="410">
        <v>15.59469263296692</v>
      </c>
    </row>
    <row r="474" spans="2:28" x14ac:dyDescent="0.25">
      <c r="B474" s="19">
        <v>7</v>
      </c>
      <c r="C474" s="20">
        <v>1</v>
      </c>
      <c r="D474" s="405">
        <v>0</v>
      </c>
      <c r="E474" s="402">
        <v>0</v>
      </c>
      <c r="F474" s="402">
        <v>0</v>
      </c>
      <c r="G474" s="402">
        <v>0</v>
      </c>
      <c r="H474" s="402">
        <v>9.2578657318180824E-3</v>
      </c>
      <c r="I474" s="402">
        <v>0.18590473159090914</v>
      </c>
      <c r="J474" s="402">
        <v>0.51009956931818179</v>
      </c>
      <c r="K474" s="402">
        <v>1.1793180245454544</v>
      </c>
      <c r="L474" s="402">
        <v>1.6721501468209048</v>
      </c>
      <c r="M474" s="402">
        <v>1.9343974926722611</v>
      </c>
      <c r="N474" s="402">
        <v>2.1864633027738347</v>
      </c>
      <c r="O474" s="402">
        <v>2.2969425571003712</v>
      </c>
      <c r="P474" s="402">
        <v>2.3228652690389779</v>
      </c>
      <c r="Q474" s="402">
        <v>2.4250444097225037</v>
      </c>
      <c r="R474" s="402">
        <v>2.4963715610557977</v>
      </c>
      <c r="S474" s="402">
        <v>2.1984118611363641</v>
      </c>
      <c r="T474" s="402">
        <v>1.6741225484090914</v>
      </c>
      <c r="U474" s="402">
        <v>1.0448425990909089</v>
      </c>
      <c r="V474" s="402">
        <v>0.47699270454545473</v>
      </c>
      <c r="W474" s="402">
        <v>0.14023931840909087</v>
      </c>
      <c r="X474" s="402">
        <v>4.5901206818181883E-3</v>
      </c>
      <c r="Y474" s="402">
        <v>0</v>
      </c>
      <c r="Z474" s="402">
        <v>0</v>
      </c>
      <c r="AA474" s="406">
        <v>0</v>
      </c>
      <c r="AB474" s="410">
        <v>22.758014082643744</v>
      </c>
    </row>
    <row r="475" spans="2:28" x14ac:dyDescent="0.25">
      <c r="B475" s="19">
        <v>7</v>
      </c>
      <c r="C475" s="20">
        <v>2</v>
      </c>
      <c r="D475" s="405">
        <v>0</v>
      </c>
      <c r="E475" s="402">
        <v>0</v>
      </c>
      <c r="F475" s="402">
        <v>0</v>
      </c>
      <c r="G475" s="402">
        <v>0</v>
      </c>
      <c r="H475" s="402">
        <v>9.3169630444445151E-3</v>
      </c>
      <c r="I475" s="402">
        <v>0.19670756555555546</v>
      </c>
      <c r="J475" s="402">
        <v>0.53118923166666665</v>
      </c>
      <c r="K475" s="402">
        <v>1.1292992367333268</v>
      </c>
      <c r="L475" s="402">
        <v>1.2461969293024633</v>
      </c>
      <c r="M475" s="402">
        <v>1.4014985707390202</v>
      </c>
      <c r="N475" s="402">
        <v>1.5910172497586821</v>
      </c>
      <c r="O475" s="402">
        <v>1.6993110335563317</v>
      </c>
      <c r="P475" s="402">
        <v>1.7394584990500452</v>
      </c>
      <c r="Q475" s="402">
        <v>1.7665720284782003</v>
      </c>
      <c r="R475" s="402">
        <v>1.8023242587091803</v>
      </c>
      <c r="S475" s="402">
        <v>1.8424185650376486</v>
      </c>
      <c r="T475" s="402">
        <v>1.7530776744444443</v>
      </c>
      <c r="U475" s="402">
        <v>1.0687186972222222</v>
      </c>
      <c r="V475" s="402">
        <v>0.48223502611111102</v>
      </c>
      <c r="W475" s="402">
        <v>0.14209716777777781</v>
      </c>
      <c r="X475" s="402">
        <v>4.0394361111111277E-3</v>
      </c>
      <c r="Y475" s="402">
        <v>0</v>
      </c>
      <c r="Z475" s="402">
        <v>0</v>
      </c>
      <c r="AA475" s="406">
        <v>0</v>
      </c>
      <c r="AB475" s="410">
        <v>18.405478133298232</v>
      </c>
    </row>
    <row r="476" spans="2:28" x14ac:dyDescent="0.25">
      <c r="B476" s="19">
        <v>8</v>
      </c>
      <c r="C476" s="20">
        <v>1</v>
      </c>
      <c r="D476" s="405">
        <v>0</v>
      </c>
      <c r="E476" s="402">
        <v>0</v>
      </c>
      <c r="F476" s="402">
        <v>0</v>
      </c>
      <c r="G476" s="402">
        <v>0</v>
      </c>
      <c r="H476" s="402">
        <v>1.4614652172895148E-6</v>
      </c>
      <c r="I476" s="402">
        <v>3.4109141086956507E-2</v>
      </c>
      <c r="J476" s="402">
        <v>0.334189037826087</v>
      </c>
      <c r="K476" s="402">
        <v>0.9837435326086954</v>
      </c>
      <c r="L476" s="402">
        <v>1.5464423175846131</v>
      </c>
      <c r="M476" s="402">
        <v>1.7706596274910198</v>
      </c>
      <c r="N476" s="402">
        <v>2.0136154456246476</v>
      </c>
      <c r="O476" s="402">
        <v>2.1147508767470677</v>
      </c>
      <c r="P476" s="402">
        <v>2.1219830579022378</v>
      </c>
      <c r="Q476" s="402">
        <v>2.2015119766310103</v>
      </c>
      <c r="R476" s="402">
        <v>2.2922286267197545</v>
      </c>
      <c r="S476" s="402">
        <v>2.0344777643478267</v>
      </c>
      <c r="T476" s="402">
        <v>1.4637753989130433</v>
      </c>
      <c r="U476" s="402">
        <v>0.81096140891304347</v>
      </c>
      <c r="V476" s="402">
        <v>0.26229305826086957</v>
      </c>
      <c r="W476" s="402">
        <v>2.4279791304347764E-2</v>
      </c>
      <c r="X476" s="402">
        <v>0</v>
      </c>
      <c r="Y476" s="402">
        <v>0</v>
      </c>
      <c r="Z476" s="402">
        <v>0</v>
      </c>
      <c r="AA476" s="406">
        <v>0</v>
      </c>
      <c r="AB476" s="410">
        <v>20.009022523426442</v>
      </c>
    </row>
    <row r="477" spans="2:28" x14ac:dyDescent="0.25">
      <c r="B477" s="19">
        <v>8</v>
      </c>
      <c r="C477" s="20">
        <v>2</v>
      </c>
      <c r="D477" s="405">
        <v>0</v>
      </c>
      <c r="E477" s="402">
        <v>0</v>
      </c>
      <c r="F477" s="402">
        <v>0</v>
      </c>
      <c r="G477" s="402">
        <v>0</v>
      </c>
      <c r="H477" s="402">
        <v>0</v>
      </c>
      <c r="I477" s="402">
        <v>3.8622239374999978E-2</v>
      </c>
      <c r="J477" s="402">
        <v>0.34671505250000001</v>
      </c>
      <c r="K477" s="402">
        <v>0.9745107911405676</v>
      </c>
      <c r="L477" s="402">
        <v>1.0931667729305476</v>
      </c>
      <c r="M477" s="402">
        <v>1.204497640442451</v>
      </c>
      <c r="N477" s="402">
        <v>1.3728482237604276</v>
      </c>
      <c r="O477" s="402">
        <v>1.4676546382905371</v>
      </c>
      <c r="P477" s="402">
        <v>1.5059587200092479</v>
      </c>
      <c r="Q477" s="402">
        <v>1.5630958716654242</v>
      </c>
      <c r="R477" s="402">
        <v>1.6177842779550204</v>
      </c>
      <c r="S477" s="402">
        <v>1.6383717526403794</v>
      </c>
      <c r="T477" s="402">
        <v>1.6142415589730092</v>
      </c>
      <c r="U477" s="402">
        <v>0.91668363249999996</v>
      </c>
      <c r="V477" s="402">
        <v>0.29806166125</v>
      </c>
      <c r="W477" s="402">
        <v>3.0235571249999982E-2</v>
      </c>
      <c r="X477" s="402">
        <v>0</v>
      </c>
      <c r="Y477" s="402">
        <v>0</v>
      </c>
      <c r="Z477" s="402">
        <v>0</v>
      </c>
      <c r="AA477" s="406">
        <v>0</v>
      </c>
      <c r="AB477" s="410">
        <v>15.682448404682614</v>
      </c>
    </row>
    <row r="478" spans="2:28" x14ac:dyDescent="0.25">
      <c r="B478" s="19">
        <v>9</v>
      </c>
      <c r="C478" s="20">
        <v>1</v>
      </c>
      <c r="D478" s="405">
        <v>0</v>
      </c>
      <c r="E478" s="402">
        <v>0</v>
      </c>
      <c r="F478" s="402">
        <v>0</v>
      </c>
      <c r="G478" s="402">
        <v>0</v>
      </c>
      <c r="H478" s="402">
        <v>0</v>
      </c>
      <c r="I478" s="402">
        <v>7.7741118500007644E-4</v>
      </c>
      <c r="J478" s="402">
        <v>0.1203869675</v>
      </c>
      <c r="K478" s="402">
        <v>0.71277848649999986</v>
      </c>
      <c r="L478" s="402">
        <v>1.4537614035000002</v>
      </c>
      <c r="M478" s="402">
        <v>1.6608580714375196</v>
      </c>
      <c r="N478" s="402">
        <v>1.8067042051408109</v>
      </c>
      <c r="O478" s="402">
        <v>1.820212118274475</v>
      </c>
      <c r="P478" s="402">
        <v>1.8128133226910823</v>
      </c>
      <c r="Q478" s="402">
        <v>1.8664638936702433</v>
      </c>
      <c r="R478" s="402">
        <v>1.8917370354555909</v>
      </c>
      <c r="S478" s="402">
        <v>1.8127004515</v>
      </c>
      <c r="T478" s="402">
        <v>1.1463697312500001</v>
      </c>
      <c r="U478" s="402">
        <v>0.43362535724999995</v>
      </c>
      <c r="V478" s="402">
        <v>3.3756182749999919E-2</v>
      </c>
      <c r="W478" s="402">
        <v>0</v>
      </c>
      <c r="X478" s="402">
        <v>0</v>
      </c>
      <c r="Y478" s="402">
        <v>0</v>
      </c>
      <c r="Z478" s="402">
        <v>0</v>
      </c>
      <c r="AA478" s="406">
        <v>0</v>
      </c>
      <c r="AB478" s="410">
        <v>16.572944638104723</v>
      </c>
    </row>
    <row r="479" spans="2:28" x14ac:dyDescent="0.25">
      <c r="B479" s="19">
        <v>9</v>
      </c>
      <c r="C479" s="20">
        <v>2</v>
      </c>
      <c r="D479" s="405">
        <v>0</v>
      </c>
      <c r="E479" s="402">
        <v>0</v>
      </c>
      <c r="F479" s="402">
        <v>0</v>
      </c>
      <c r="G479" s="402">
        <v>0</v>
      </c>
      <c r="H479" s="402">
        <v>0</v>
      </c>
      <c r="I479" s="402">
        <v>1.4811694999999903E-3</v>
      </c>
      <c r="J479" s="402">
        <v>0.13293060899999998</v>
      </c>
      <c r="K479" s="402">
        <v>0.72235458750000014</v>
      </c>
      <c r="L479" s="402">
        <v>1.0628752800279502</v>
      </c>
      <c r="M479" s="402">
        <v>1.1731814281212596</v>
      </c>
      <c r="N479" s="402">
        <v>1.3018062465351041</v>
      </c>
      <c r="O479" s="402">
        <v>1.3279605275152053</v>
      </c>
      <c r="P479" s="402">
        <v>1.3231494910858204</v>
      </c>
      <c r="Q479" s="402">
        <v>1.3309597399546622</v>
      </c>
      <c r="R479" s="402">
        <v>1.3250414576773955</v>
      </c>
      <c r="S479" s="402">
        <v>1.3289866944777151</v>
      </c>
      <c r="T479" s="402">
        <v>1.0785900355</v>
      </c>
      <c r="U479" s="402">
        <v>0.41888030450000002</v>
      </c>
      <c r="V479" s="402">
        <v>3.9245489000000022E-2</v>
      </c>
      <c r="W479" s="402">
        <v>0</v>
      </c>
      <c r="X479" s="402">
        <v>0</v>
      </c>
      <c r="Y479" s="402">
        <v>0</v>
      </c>
      <c r="Z479" s="402">
        <v>0</v>
      </c>
      <c r="AA479" s="406">
        <v>0</v>
      </c>
      <c r="AB479" s="410">
        <v>12.567443060395112</v>
      </c>
    </row>
    <row r="480" spans="2:28" x14ac:dyDescent="0.25">
      <c r="B480" s="19">
        <v>10</v>
      </c>
      <c r="C480" s="20">
        <v>1</v>
      </c>
      <c r="D480" s="405">
        <v>0</v>
      </c>
      <c r="E480" s="402">
        <v>0</v>
      </c>
      <c r="F480" s="402">
        <v>0</v>
      </c>
      <c r="G480" s="402">
        <v>0</v>
      </c>
      <c r="H480" s="402">
        <v>0</v>
      </c>
      <c r="I480" s="402">
        <v>0</v>
      </c>
      <c r="J480" s="402">
        <v>1.6325027608695697E-2</v>
      </c>
      <c r="K480" s="402">
        <v>0.4048492304347826</v>
      </c>
      <c r="L480" s="402">
        <v>1.0776653949999999</v>
      </c>
      <c r="M480" s="402">
        <v>1.6994211336956524</v>
      </c>
      <c r="N480" s="402">
        <v>1.9359904985133447</v>
      </c>
      <c r="O480" s="402">
        <v>1.9393527941656199</v>
      </c>
      <c r="P480" s="402">
        <v>1.87558866046315</v>
      </c>
      <c r="Q480" s="402">
        <v>1.8783798992002751</v>
      </c>
      <c r="R480" s="402">
        <v>1.7601673626086958</v>
      </c>
      <c r="S480" s="402">
        <v>1.2209104586956521</v>
      </c>
      <c r="T480" s="402">
        <v>0.53905940760869564</v>
      </c>
      <c r="U480" s="402">
        <v>6.1616221086956635E-2</v>
      </c>
      <c r="V480" s="402">
        <v>0</v>
      </c>
      <c r="W480" s="402">
        <v>0</v>
      </c>
      <c r="X480" s="402">
        <v>0</v>
      </c>
      <c r="Y480" s="402">
        <v>0</v>
      </c>
      <c r="Z480" s="402">
        <v>0</v>
      </c>
      <c r="AA480" s="406">
        <v>0</v>
      </c>
      <c r="AB480" s="410">
        <v>14.409326089081521</v>
      </c>
    </row>
    <row r="481" spans="2:28" x14ac:dyDescent="0.25">
      <c r="B481" s="19">
        <v>10</v>
      </c>
      <c r="C481" s="20">
        <v>2</v>
      </c>
      <c r="D481" s="405">
        <v>0</v>
      </c>
      <c r="E481" s="402">
        <v>0</v>
      </c>
      <c r="F481" s="402">
        <v>0</v>
      </c>
      <c r="G481" s="402">
        <v>0</v>
      </c>
      <c r="H481" s="402">
        <v>0</v>
      </c>
      <c r="I481" s="402">
        <v>0</v>
      </c>
      <c r="J481" s="402">
        <v>1.5822486250000045E-2</v>
      </c>
      <c r="K481" s="402">
        <v>0.40688429749999999</v>
      </c>
      <c r="L481" s="402">
        <v>1.1243895025000001</v>
      </c>
      <c r="M481" s="402">
        <v>1.2261580695842671</v>
      </c>
      <c r="N481" s="402">
        <v>1.3303926476859069</v>
      </c>
      <c r="O481" s="402">
        <v>1.3538836942495238</v>
      </c>
      <c r="P481" s="402">
        <v>1.3392680589131007</v>
      </c>
      <c r="Q481" s="402">
        <v>1.3312748076411127</v>
      </c>
      <c r="R481" s="402">
        <v>1.3014889120564781</v>
      </c>
      <c r="S481" s="402">
        <v>1.2623405968750001</v>
      </c>
      <c r="T481" s="402">
        <v>0.55401071562500004</v>
      </c>
      <c r="U481" s="402">
        <v>5.6595696250000049E-2</v>
      </c>
      <c r="V481" s="402">
        <v>0</v>
      </c>
      <c r="W481" s="402">
        <v>0</v>
      </c>
      <c r="X481" s="402">
        <v>0</v>
      </c>
      <c r="Y481" s="402">
        <v>0</v>
      </c>
      <c r="Z481" s="402">
        <v>0</v>
      </c>
      <c r="AA481" s="406">
        <v>0</v>
      </c>
      <c r="AB481" s="410">
        <v>11.30250948513039</v>
      </c>
    </row>
    <row r="482" spans="2:28" x14ac:dyDescent="0.25">
      <c r="B482" s="19">
        <v>11</v>
      </c>
      <c r="C482" s="20">
        <v>1</v>
      </c>
      <c r="D482" s="405">
        <v>0</v>
      </c>
      <c r="E482" s="402">
        <v>0</v>
      </c>
      <c r="F482" s="402">
        <v>0</v>
      </c>
      <c r="G482" s="402">
        <v>0</v>
      </c>
      <c r="H482" s="402">
        <v>0</v>
      </c>
      <c r="I482" s="402">
        <v>0</v>
      </c>
      <c r="J482" s="402">
        <v>7.5344090909146288E-5</v>
      </c>
      <c r="K482" s="402">
        <v>9.789897772727274E-2</v>
      </c>
      <c r="L482" s="402">
        <v>0.67933813999999981</v>
      </c>
      <c r="M482" s="402">
        <v>1.2315823679545455</v>
      </c>
      <c r="N482" s="402">
        <v>1.5347238881818182</v>
      </c>
      <c r="O482" s="402">
        <v>1.6433825322727276</v>
      </c>
      <c r="P482" s="402">
        <v>1.5869310488636368</v>
      </c>
      <c r="Q482" s="402">
        <v>1.3763873225000001</v>
      </c>
      <c r="R482" s="402">
        <v>1.1298288772727274</v>
      </c>
      <c r="S482" s="402">
        <v>0.72243682204545445</v>
      </c>
      <c r="T482" s="402">
        <v>0.14474172159090903</v>
      </c>
      <c r="U482" s="402">
        <v>8.1017727272758577E-5</v>
      </c>
      <c r="V482" s="402">
        <v>0</v>
      </c>
      <c r="W482" s="402">
        <v>0</v>
      </c>
      <c r="X482" s="402">
        <v>0</v>
      </c>
      <c r="Y482" s="402">
        <v>0</v>
      </c>
      <c r="Z482" s="402">
        <v>0</v>
      </c>
      <c r="AA482" s="406">
        <v>0</v>
      </c>
      <c r="AB482" s="410">
        <v>10.147408060227271</v>
      </c>
    </row>
    <row r="483" spans="2:28" x14ac:dyDescent="0.25">
      <c r="B483" s="19">
        <v>11</v>
      </c>
      <c r="C483" s="20">
        <v>2</v>
      </c>
      <c r="D483" s="405">
        <v>0</v>
      </c>
      <c r="E483" s="402">
        <v>0</v>
      </c>
      <c r="F483" s="402">
        <v>0</v>
      </c>
      <c r="G483" s="402">
        <v>0</v>
      </c>
      <c r="H483" s="402">
        <v>0</v>
      </c>
      <c r="I483" s="402">
        <v>0</v>
      </c>
      <c r="J483" s="402">
        <v>0</v>
      </c>
      <c r="K483" s="402">
        <v>0.11617675125000004</v>
      </c>
      <c r="L483" s="402">
        <v>0.73158356812499992</v>
      </c>
      <c r="M483" s="402">
        <v>1.3134292487499999</v>
      </c>
      <c r="N483" s="402">
        <v>1.456180388845246</v>
      </c>
      <c r="O483" s="402">
        <v>1.467119515183178</v>
      </c>
      <c r="P483" s="402">
        <v>1.4304731176396726</v>
      </c>
      <c r="Q483" s="402">
        <v>1.4556023937989042</v>
      </c>
      <c r="R483" s="402">
        <v>1.221374218125</v>
      </c>
      <c r="S483" s="402">
        <v>0.76145806000000005</v>
      </c>
      <c r="T483" s="402">
        <v>0.16412434374999996</v>
      </c>
      <c r="U483" s="402">
        <v>0</v>
      </c>
      <c r="V483" s="402">
        <v>0</v>
      </c>
      <c r="W483" s="402">
        <v>0</v>
      </c>
      <c r="X483" s="402">
        <v>0</v>
      </c>
      <c r="Y483" s="402">
        <v>0</v>
      </c>
      <c r="Z483" s="402">
        <v>0</v>
      </c>
      <c r="AA483" s="406">
        <v>0</v>
      </c>
      <c r="AB483" s="410">
        <v>10.117521605467001</v>
      </c>
    </row>
    <row r="484" spans="2:28" x14ac:dyDescent="0.25">
      <c r="B484" s="19">
        <v>12</v>
      </c>
      <c r="C484" s="20">
        <v>1</v>
      </c>
      <c r="D484" s="405">
        <v>0</v>
      </c>
      <c r="E484" s="402">
        <v>0</v>
      </c>
      <c r="F484" s="402">
        <v>0</v>
      </c>
      <c r="G484" s="402">
        <v>0</v>
      </c>
      <c r="H484" s="402">
        <v>0</v>
      </c>
      <c r="I484" s="402">
        <v>0</v>
      </c>
      <c r="J484" s="402">
        <v>0</v>
      </c>
      <c r="K484" s="402">
        <v>2.8940711904761329E-3</v>
      </c>
      <c r="L484" s="402">
        <v>0.39692953523809527</v>
      </c>
      <c r="M484" s="402">
        <v>0.97627633761904731</v>
      </c>
      <c r="N484" s="402">
        <v>1.3017691323809522</v>
      </c>
      <c r="O484" s="402">
        <v>1.3944399645238092</v>
      </c>
      <c r="P484" s="402">
        <v>1.3737823516666667</v>
      </c>
      <c r="Q484" s="402">
        <v>1.2444899971428569</v>
      </c>
      <c r="R484" s="402">
        <v>1.0501280049999999</v>
      </c>
      <c r="S484" s="402">
        <v>0.74639567119047623</v>
      </c>
      <c r="T484" s="402">
        <v>0.10266770166666683</v>
      </c>
      <c r="U484" s="402">
        <v>0</v>
      </c>
      <c r="V484" s="402">
        <v>0</v>
      </c>
      <c r="W484" s="402">
        <v>0</v>
      </c>
      <c r="X484" s="402">
        <v>0</v>
      </c>
      <c r="Y484" s="402">
        <v>0</v>
      </c>
      <c r="Z484" s="402">
        <v>0</v>
      </c>
      <c r="AA484" s="406">
        <v>0</v>
      </c>
      <c r="AB484" s="410">
        <v>8.5897727676190474</v>
      </c>
    </row>
    <row r="485" spans="2:28" x14ac:dyDescent="0.25">
      <c r="B485" s="21">
        <v>12</v>
      </c>
      <c r="C485" s="22">
        <v>2</v>
      </c>
      <c r="D485" s="407">
        <v>0</v>
      </c>
      <c r="E485" s="408">
        <v>0</v>
      </c>
      <c r="F485" s="408">
        <v>0</v>
      </c>
      <c r="G485" s="408">
        <v>0</v>
      </c>
      <c r="H485" s="408">
        <v>0</v>
      </c>
      <c r="I485" s="408">
        <v>0</v>
      </c>
      <c r="J485" s="408">
        <v>0</v>
      </c>
      <c r="K485" s="408">
        <v>4.5570205000000641E-3</v>
      </c>
      <c r="L485" s="408">
        <v>0.4118784915</v>
      </c>
      <c r="M485" s="408">
        <v>0.98907075799999999</v>
      </c>
      <c r="N485" s="408">
        <v>1.2986559185000002</v>
      </c>
      <c r="O485" s="408">
        <v>1.352822432</v>
      </c>
      <c r="P485" s="408">
        <v>1.358010078</v>
      </c>
      <c r="Q485" s="408">
        <v>1.2921767604999994</v>
      </c>
      <c r="R485" s="408">
        <v>1.1122243064999999</v>
      </c>
      <c r="S485" s="408">
        <v>0.78881572799999988</v>
      </c>
      <c r="T485" s="408">
        <v>0.11277648150000008</v>
      </c>
      <c r="U485" s="408">
        <v>0</v>
      </c>
      <c r="V485" s="408">
        <v>0</v>
      </c>
      <c r="W485" s="408">
        <v>0</v>
      </c>
      <c r="X485" s="408">
        <v>0</v>
      </c>
      <c r="Y485" s="408">
        <v>0</v>
      </c>
      <c r="Z485" s="408">
        <v>0</v>
      </c>
      <c r="AA485" s="409">
        <v>0</v>
      </c>
      <c r="AB485" s="410">
        <v>8.7209879749999999</v>
      </c>
    </row>
    <row r="487" spans="2:28" x14ac:dyDescent="0.25">
      <c r="B487" t="s">
        <v>812</v>
      </c>
    </row>
    <row r="488" spans="2:28" ht="60" x14ac:dyDescent="0.25">
      <c r="B488" s="40" t="s">
        <v>64</v>
      </c>
      <c r="C488" s="58" t="s">
        <v>65</v>
      </c>
      <c r="D488" s="34">
        <v>0</v>
      </c>
      <c r="E488" s="34">
        <v>1</v>
      </c>
      <c r="F488" s="34">
        <v>2</v>
      </c>
      <c r="G488" s="34">
        <v>3</v>
      </c>
      <c r="H488" s="34">
        <v>4</v>
      </c>
      <c r="I488" s="34">
        <v>5</v>
      </c>
      <c r="J488" s="34">
        <v>6</v>
      </c>
      <c r="K488" s="34">
        <v>7</v>
      </c>
      <c r="L488" s="34">
        <v>8</v>
      </c>
      <c r="M488" s="34">
        <v>9</v>
      </c>
      <c r="N488" s="34">
        <v>10</v>
      </c>
      <c r="O488" s="34">
        <v>11</v>
      </c>
      <c r="P488" s="34">
        <v>12</v>
      </c>
      <c r="Q488" s="34">
        <v>13</v>
      </c>
      <c r="R488" s="34">
        <v>14</v>
      </c>
      <c r="S488" s="34">
        <v>15</v>
      </c>
      <c r="T488" s="34">
        <v>16</v>
      </c>
      <c r="U488" s="34">
        <v>17</v>
      </c>
      <c r="V488" s="34">
        <v>18</v>
      </c>
      <c r="W488" s="34">
        <v>19</v>
      </c>
      <c r="X488" s="34">
        <v>20</v>
      </c>
      <c r="Y488" s="34">
        <v>21</v>
      </c>
      <c r="Z488" s="34">
        <v>22</v>
      </c>
      <c r="AA488" s="34">
        <v>23</v>
      </c>
    </row>
    <row r="489" spans="2:28" x14ac:dyDescent="0.25">
      <c r="B489" s="19">
        <v>1</v>
      </c>
      <c r="C489" s="20">
        <v>1</v>
      </c>
      <c r="D489" s="401">
        <v>0</v>
      </c>
      <c r="E489" s="403">
        <v>0</v>
      </c>
      <c r="F489" s="403">
        <v>0</v>
      </c>
      <c r="G489" s="403">
        <v>0</v>
      </c>
      <c r="H489" s="403">
        <v>0</v>
      </c>
      <c r="I489" s="403">
        <v>0</v>
      </c>
      <c r="J489" s="403">
        <v>0</v>
      </c>
      <c r="K489" s="403">
        <v>2.6910978260843876E-2</v>
      </c>
      <c r="L489" s="403">
        <v>3.6797331043478607</v>
      </c>
      <c r="M489" s="403">
        <v>9.589491100000032</v>
      </c>
      <c r="N489" s="403">
        <v>13.232973886956529</v>
      </c>
      <c r="O489" s="403">
        <v>14.176957271739184</v>
      </c>
      <c r="P489" s="403">
        <v>14.785311569565238</v>
      </c>
      <c r="Q489" s="403">
        <v>13.870790676086926</v>
      </c>
      <c r="R489" s="403">
        <v>12.333457739130381</v>
      </c>
      <c r="S489" s="403">
        <v>9.9486478195651671</v>
      </c>
      <c r="T489" s="403">
        <v>3.5175031695652024</v>
      </c>
      <c r="U489" s="403">
        <v>9.1630593478271294E-2</v>
      </c>
      <c r="V489" s="403">
        <v>0</v>
      </c>
      <c r="W489" s="403">
        <v>0</v>
      </c>
      <c r="X489" s="403">
        <v>0</v>
      </c>
      <c r="Y489" s="403">
        <v>0</v>
      </c>
      <c r="Z489" s="403">
        <v>0</v>
      </c>
      <c r="AA489" s="404">
        <v>0</v>
      </c>
      <c r="AB489" s="410">
        <v>95.253407908695635</v>
      </c>
    </row>
    <row r="490" spans="2:28" x14ac:dyDescent="0.25">
      <c r="B490" s="19">
        <v>1</v>
      </c>
      <c r="C490" s="20">
        <v>2</v>
      </c>
      <c r="D490" s="405">
        <v>0</v>
      </c>
      <c r="E490" s="402">
        <v>0</v>
      </c>
      <c r="F490" s="402">
        <v>0</v>
      </c>
      <c r="G490" s="402">
        <v>0</v>
      </c>
      <c r="H490" s="402">
        <v>0</v>
      </c>
      <c r="I490" s="402">
        <v>0</v>
      </c>
      <c r="J490" s="402">
        <v>0</v>
      </c>
      <c r="K490" s="402">
        <v>1.826250624998238E-2</v>
      </c>
      <c r="L490" s="402">
        <v>3.4886383250000108</v>
      </c>
      <c r="M490" s="402">
        <v>8.9932452250000097</v>
      </c>
      <c r="N490" s="402">
        <v>12.775624081249987</v>
      </c>
      <c r="O490" s="402">
        <v>13.752865768749984</v>
      </c>
      <c r="P490" s="402">
        <v>14.360163506249989</v>
      </c>
      <c r="Q490" s="402">
        <v>14.022094825000011</v>
      </c>
      <c r="R490" s="402">
        <v>11.891332193749975</v>
      </c>
      <c r="S490" s="402">
        <v>9.6563093812500256</v>
      </c>
      <c r="T490" s="402">
        <v>3.4721262812499845</v>
      </c>
      <c r="U490" s="402">
        <v>8.5239343750004082E-2</v>
      </c>
      <c r="V490" s="402">
        <v>0</v>
      </c>
      <c r="W490" s="402">
        <v>0</v>
      </c>
      <c r="X490" s="402">
        <v>0</v>
      </c>
      <c r="Y490" s="402">
        <v>0</v>
      </c>
      <c r="Z490" s="402">
        <v>0</v>
      </c>
      <c r="AA490" s="406">
        <v>0</v>
      </c>
      <c r="AB490" s="410">
        <v>92.515901437499963</v>
      </c>
    </row>
    <row r="491" spans="2:28" x14ac:dyDescent="0.25">
      <c r="B491" s="19">
        <v>2</v>
      </c>
      <c r="C491" s="20">
        <v>1</v>
      </c>
      <c r="D491" s="405">
        <v>0</v>
      </c>
      <c r="E491" s="402">
        <v>0</v>
      </c>
      <c r="F491" s="402">
        <v>0</v>
      </c>
      <c r="G491" s="402">
        <v>0</v>
      </c>
      <c r="H491" s="402">
        <v>0</v>
      </c>
      <c r="I491" s="402">
        <v>0</v>
      </c>
      <c r="J491" s="402">
        <v>0</v>
      </c>
      <c r="K491" s="402">
        <v>0.88806559749997405</v>
      </c>
      <c r="L491" s="402">
        <v>6.9650417450000077</v>
      </c>
      <c r="M491" s="402">
        <v>13.281550949999996</v>
      </c>
      <c r="N491" s="402">
        <v>17.870469145000015</v>
      </c>
      <c r="O491" s="402">
        <v>20.023459815000024</v>
      </c>
      <c r="P491" s="402">
        <v>20.826583872500009</v>
      </c>
      <c r="Q491" s="402">
        <v>18.796350735000033</v>
      </c>
      <c r="R491" s="402">
        <v>16.506801369999948</v>
      </c>
      <c r="S491" s="402">
        <v>13.474284184999988</v>
      </c>
      <c r="T491" s="402">
        <v>8.8195985725000128</v>
      </c>
      <c r="U491" s="402">
        <v>1.6701378050000244</v>
      </c>
      <c r="V491" s="402">
        <v>2.6735850000250139E-3</v>
      </c>
      <c r="W491" s="402">
        <v>0</v>
      </c>
      <c r="X491" s="402">
        <v>0</v>
      </c>
      <c r="Y491" s="402">
        <v>0</v>
      </c>
      <c r="Z491" s="402">
        <v>0</v>
      </c>
      <c r="AA491" s="406">
        <v>0</v>
      </c>
      <c r="AB491" s="410">
        <v>139.12501737750006</v>
      </c>
    </row>
    <row r="492" spans="2:28" x14ac:dyDescent="0.25">
      <c r="B492" s="19">
        <v>2</v>
      </c>
      <c r="C492" s="20">
        <v>2</v>
      </c>
      <c r="D492" s="405">
        <v>0</v>
      </c>
      <c r="E492" s="402">
        <v>0</v>
      </c>
      <c r="F492" s="402">
        <v>0</v>
      </c>
      <c r="G492" s="402">
        <v>0</v>
      </c>
      <c r="H492" s="402">
        <v>0</v>
      </c>
      <c r="I492" s="402">
        <v>0</v>
      </c>
      <c r="J492" s="402">
        <v>0</v>
      </c>
      <c r="K492" s="402">
        <v>0.68448068125002237</v>
      </c>
      <c r="L492" s="402">
        <v>6.3228350937499727</v>
      </c>
      <c r="M492" s="402">
        <v>12.709706881249986</v>
      </c>
      <c r="N492" s="402">
        <v>17.018175081249979</v>
      </c>
      <c r="O492" s="402">
        <v>19.060513787499985</v>
      </c>
      <c r="P492" s="402">
        <v>19.578439124999989</v>
      </c>
      <c r="Q492" s="402">
        <v>18.196800243749976</v>
      </c>
      <c r="R492" s="402">
        <v>15.959311362499989</v>
      </c>
      <c r="S492" s="402">
        <v>13.393979212499971</v>
      </c>
      <c r="T492" s="402">
        <v>8.7843484250000188</v>
      </c>
      <c r="U492" s="402">
        <v>1.5734344749999991</v>
      </c>
      <c r="V492" s="402">
        <v>2.2279875000208449E-3</v>
      </c>
      <c r="W492" s="402">
        <v>0</v>
      </c>
      <c r="X492" s="402">
        <v>0</v>
      </c>
      <c r="Y492" s="402">
        <v>0</v>
      </c>
      <c r="Z492" s="402">
        <v>0</v>
      </c>
      <c r="AA492" s="406">
        <v>0</v>
      </c>
      <c r="AB492" s="410">
        <v>133.28425235624991</v>
      </c>
    </row>
    <row r="493" spans="2:28" x14ac:dyDescent="0.25">
      <c r="B493" s="19">
        <v>3</v>
      </c>
      <c r="C493" s="20">
        <v>1</v>
      </c>
      <c r="D493" s="405">
        <v>0</v>
      </c>
      <c r="E493" s="402">
        <v>0</v>
      </c>
      <c r="F493" s="402">
        <v>0</v>
      </c>
      <c r="G493" s="402">
        <v>0</v>
      </c>
      <c r="H493" s="402">
        <v>0</v>
      </c>
      <c r="I493" s="402">
        <v>0</v>
      </c>
      <c r="J493" s="402">
        <v>0.23855151986361989</v>
      </c>
      <c r="K493" s="402">
        <v>4.0597650318181877</v>
      </c>
      <c r="L493" s="402">
        <v>10.918124454545477</v>
      </c>
      <c r="M493" s="402">
        <v>17.819353624999962</v>
      </c>
      <c r="N493" s="402">
        <v>22.745094956818207</v>
      </c>
      <c r="O493" s="402">
        <v>24.620726268181784</v>
      </c>
      <c r="P493" s="402">
        <v>25.309208284090914</v>
      </c>
      <c r="Q493" s="402">
        <v>23.342546061363691</v>
      </c>
      <c r="R493" s="402">
        <v>20.809725920454525</v>
      </c>
      <c r="S493" s="402">
        <v>16.77083504999996</v>
      </c>
      <c r="T493" s="402">
        <v>11.773911711363667</v>
      </c>
      <c r="U493" s="402">
        <v>5.6333066386363839</v>
      </c>
      <c r="V493" s="402">
        <v>0.36543191818179821</v>
      </c>
      <c r="W493" s="402">
        <v>0</v>
      </c>
      <c r="X493" s="402">
        <v>0</v>
      </c>
      <c r="Y493" s="402">
        <v>0</v>
      </c>
      <c r="Z493" s="402">
        <v>0</v>
      </c>
      <c r="AA493" s="406">
        <v>0</v>
      </c>
      <c r="AB493" s="410">
        <v>184.40658144031818</v>
      </c>
    </row>
    <row r="494" spans="2:28" x14ac:dyDescent="0.25">
      <c r="B494" s="19">
        <v>3</v>
      </c>
      <c r="C494" s="20">
        <v>2</v>
      </c>
      <c r="D494" s="405">
        <v>0</v>
      </c>
      <c r="E494" s="402">
        <v>0</v>
      </c>
      <c r="F494" s="402">
        <v>0</v>
      </c>
      <c r="G494" s="402">
        <v>0</v>
      </c>
      <c r="H494" s="402">
        <v>0</v>
      </c>
      <c r="I494" s="402">
        <v>3.7348555565586139E-5</v>
      </c>
      <c r="J494" s="402">
        <v>0.28046634999998332</v>
      </c>
      <c r="K494" s="402">
        <v>4.2690573611110949</v>
      </c>
      <c r="L494" s="402">
        <v>11.214350833333356</v>
      </c>
      <c r="M494" s="402">
        <v>18.224086161111131</v>
      </c>
      <c r="N494" s="402">
        <v>23.196919588888875</v>
      </c>
      <c r="O494" s="402">
        <v>25.352866394444447</v>
      </c>
      <c r="P494" s="402">
        <v>25.227636583333322</v>
      </c>
      <c r="Q494" s="402">
        <v>22.904960938888905</v>
      </c>
      <c r="R494" s="402">
        <v>19.400439744444441</v>
      </c>
      <c r="S494" s="402">
        <v>15.220418827777792</v>
      </c>
      <c r="T494" s="402">
        <v>10.741650283333342</v>
      </c>
      <c r="U494" s="402">
        <v>5.1592703111111291</v>
      </c>
      <c r="V494" s="402">
        <v>0.30826973888889597</v>
      </c>
      <c r="W494" s="402">
        <v>0</v>
      </c>
      <c r="X494" s="402">
        <v>0</v>
      </c>
      <c r="Y494" s="402">
        <v>0</v>
      </c>
      <c r="Z494" s="402">
        <v>0</v>
      </c>
      <c r="AA494" s="406">
        <v>0</v>
      </c>
      <c r="AB494" s="410">
        <v>181.50043046522228</v>
      </c>
    </row>
    <row r="495" spans="2:28" x14ac:dyDescent="0.25">
      <c r="B495" s="19">
        <v>4</v>
      </c>
      <c r="C495" s="20">
        <v>1</v>
      </c>
      <c r="D495" s="405">
        <v>0</v>
      </c>
      <c r="E495" s="402">
        <v>0</v>
      </c>
      <c r="F495" s="402">
        <v>0</v>
      </c>
      <c r="G495" s="402">
        <v>0</v>
      </c>
      <c r="H495" s="402">
        <v>0</v>
      </c>
      <c r="I495" s="402">
        <v>0.19233691128573582</v>
      </c>
      <c r="J495" s="402">
        <v>2.5626236738095258</v>
      </c>
      <c r="K495" s="402">
        <v>8.5748136285714054</v>
      </c>
      <c r="L495" s="402">
        <v>16.184578364285699</v>
      </c>
      <c r="M495" s="402">
        <v>22.835693300000003</v>
      </c>
      <c r="N495" s="402">
        <v>27.151010976190491</v>
      </c>
      <c r="O495" s="402">
        <v>28.436952380952334</v>
      </c>
      <c r="P495" s="402">
        <v>28.966166628571386</v>
      </c>
      <c r="Q495" s="402">
        <v>27.007455838095211</v>
      </c>
      <c r="R495" s="402">
        <v>23.960917226190418</v>
      </c>
      <c r="S495" s="402">
        <v>19.208863521428611</v>
      </c>
      <c r="T495" s="402">
        <v>13.970897102380945</v>
      </c>
      <c r="U495" s="402">
        <v>7.594233683333357</v>
      </c>
      <c r="V495" s="402">
        <v>2.0672583761904662</v>
      </c>
      <c r="W495" s="402">
        <v>7.2348311904761431E-2</v>
      </c>
      <c r="X495" s="402">
        <v>0</v>
      </c>
      <c r="Y495" s="402">
        <v>0</v>
      </c>
      <c r="Z495" s="402">
        <v>0</v>
      </c>
      <c r="AA495" s="406">
        <v>0</v>
      </c>
      <c r="AB495" s="410">
        <v>228.78614992319035</v>
      </c>
    </row>
    <row r="496" spans="2:28" x14ac:dyDescent="0.25">
      <c r="B496" s="19">
        <v>4</v>
      </c>
      <c r="C496" s="20">
        <v>2</v>
      </c>
      <c r="D496" s="405">
        <v>0</v>
      </c>
      <c r="E496" s="402">
        <v>0</v>
      </c>
      <c r="F496" s="402">
        <v>0</v>
      </c>
      <c r="G496" s="402">
        <v>0</v>
      </c>
      <c r="H496" s="402">
        <v>0</v>
      </c>
      <c r="I496" s="402">
        <v>0.18863888333333989</v>
      </c>
      <c r="J496" s="402">
        <v>2.4637516000000232</v>
      </c>
      <c r="K496" s="402">
        <v>8.010558561111111</v>
      </c>
      <c r="L496" s="402">
        <v>14.95849969444447</v>
      </c>
      <c r="M496" s="402">
        <v>21.258681072222203</v>
      </c>
      <c r="N496" s="402">
        <v>25.549193699999989</v>
      </c>
      <c r="O496" s="402">
        <v>26.960605961111128</v>
      </c>
      <c r="P496" s="402">
        <v>27.488847599999986</v>
      </c>
      <c r="Q496" s="402">
        <v>26.320851183333332</v>
      </c>
      <c r="R496" s="402">
        <v>23.097423283333342</v>
      </c>
      <c r="S496" s="402">
        <v>18.2638417</v>
      </c>
      <c r="T496" s="402">
        <v>13.325291344444452</v>
      </c>
      <c r="U496" s="402">
        <v>7.3107633611111282</v>
      </c>
      <c r="V496" s="402">
        <v>2.106844816666694</v>
      </c>
      <c r="W496" s="402">
        <v>7.3789027777763749E-2</v>
      </c>
      <c r="X496" s="402">
        <v>0</v>
      </c>
      <c r="Y496" s="402">
        <v>0</v>
      </c>
      <c r="Z496" s="402">
        <v>0</v>
      </c>
      <c r="AA496" s="406">
        <v>0</v>
      </c>
      <c r="AB496" s="410">
        <v>217.37758178888896</v>
      </c>
    </row>
    <row r="497" spans="2:28" x14ac:dyDescent="0.25">
      <c r="B497" s="19">
        <v>5</v>
      </c>
      <c r="C497" s="20">
        <v>1</v>
      </c>
      <c r="D497" s="405">
        <v>0</v>
      </c>
      <c r="E497" s="402">
        <v>0</v>
      </c>
      <c r="F497" s="402">
        <v>0</v>
      </c>
      <c r="G497" s="402">
        <v>0</v>
      </c>
      <c r="H497" s="402">
        <v>8.3751680434772879E-2</v>
      </c>
      <c r="I497" s="402">
        <v>1.5407467543478219</v>
      </c>
      <c r="J497" s="402">
        <v>4.9081623913043586</v>
      </c>
      <c r="K497" s="402">
        <v>11.374421789130452</v>
      </c>
      <c r="L497" s="402">
        <v>18.376098976086951</v>
      </c>
      <c r="M497" s="402">
        <v>23.90939283043474</v>
      </c>
      <c r="N497" s="402">
        <v>27.434785547826095</v>
      </c>
      <c r="O497" s="402">
        <v>28.287900876086951</v>
      </c>
      <c r="P497" s="402">
        <v>28.160080197826119</v>
      </c>
      <c r="Q497" s="402">
        <v>26.921032999999966</v>
      </c>
      <c r="R497" s="402">
        <v>23.830524610869588</v>
      </c>
      <c r="S497" s="402">
        <v>19.486641939130436</v>
      </c>
      <c r="T497" s="402">
        <v>14.643374334782607</v>
      </c>
      <c r="U497" s="402">
        <v>8.818395326086943</v>
      </c>
      <c r="V497" s="402">
        <v>3.8111408652173964</v>
      </c>
      <c r="W497" s="402">
        <v>0.76818666739131913</v>
      </c>
      <c r="X497" s="402">
        <v>2.3248565217386385E-3</v>
      </c>
      <c r="Y497" s="402">
        <v>0</v>
      </c>
      <c r="Z497" s="402">
        <v>0</v>
      </c>
      <c r="AA497" s="406">
        <v>0</v>
      </c>
      <c r="AB497" s="410">
        <v>242.35696264347825</v>
      </c>
    </row>
    <row r="498" spans="2:28" x14ac:dyDescent="0.25">
      <c r="B498" s="19">
        <v>5</v>
      </c>
      <c r="C498" s="20">
        <v>2</v>
      </c>
      <c r="D498" s="405">
        <v>0</v>
      </c>
      <c r="E498" s="402">
        <v>0</v>
      </c>
      <c r="F498" s="402">
        <v>0</v>
      </c>
      <c r="G498" s="402">
        <v>0</v>
      </c>
      <c r="H498" s="402">
        <v>7.4432115624972539E-2</v>
      </c>
      <c r="I498" s="402">
        <v>1.6108841687499762</v>
      </c>
      <c r="J498" s="402">
        <v>5.0669334625000033</v>
      </c>
      <c r="K498" s="402">
        <v>11.887877112500007</v>
      </c>
      <c r="L498" s="402">
        <v>19.423551537499975</v>
      </c>
      <c r="M498" s="402">
        <v>25.563796524999987</v>
      </c>
      <c r="N498" s="402">
        <v>29.523188412500019</v>
      </c>
      <c r="O498" s="402">
        <v>30.887952681249999</v>
      </c>
      <c r="P498" s="402">
        <v>30.262476475000028</v>
      </c>
      <c r="Q498" s="402">
        <v>27.963754243750031</v>
      </c>
      <c r="R498" s="402">
        <v>24.968925681250028</v>
      </c>
      <c r="S498" s="402">
        <v>20.404831343750004</v>
      </c>
      <c r="T498" s="402">
        <v>15.186898312499977</v>
      </c>
      <c r="U498" s="402">
        <v>8.8800758312499966</v>
      </c>
      <c r="V498" s="402">
        <v>3.8570045812500098</v>
      </c>
      <c r="W498" s="402">
        <v>0.8156971000000226</v>
      </c>
      <c r="X498" s="402">
        <v>2.2279875000208449E-3</v>
      </c>
      <c r="Y498" s="402">
        <v>0</v>
      </c>
      <c r="Z498" s="402">
        <v>0</v>
      </c>
      <c r="AA498" s="406">
        <v>0</v>
      </c>
      <c r="AB498" s="410">
        <v>256.38050757187506</v>
      </c>
    </row>
    <row r="499" spans="2:28" x14ac:dyDescent="0.25">
      <c r="B499" s="19">
        <v>6</v>
      </c>
      <c r="C499" s="20">
        <v>1</v>
      </c>
      <c r="D499" s="405">
        <v>0</v>
      </c>
      <c r="E499" s="402">
        <v>0</v>
      </c>
      <c r="F499" s="402">
        <v>0</v>
      </c>
      <c r="G499" s="402">
        <v>0</v>
      </c>
      <c r="H499" s="402">
        <v>0.23939967857143074</v>
      </c>
      <c r="I499" s="402">
        <v>2.3147804523809441</v>
      </c>
      <c r="J499" s="402">
        <v>5.6846459095237947</v>
      </c>
      <c r="K499" s="402">
        <v>12.094703297619048</v>
      </c>
      <c r="L499" s="402">
        <v>19.248596678571403</v>
      </c>
      <c r="M499" s="402">
        <v>24.866924535714247</v>
      </c>
      <c r="N499" s="402">
        <v>28.413519061904708</v>
      </c>
      <c r="O499" s="402">
        <v>30.300061871428625</v>
      </c>
      <c r="P499" s="402">
        <v>30.059166685714331</v>
      </c>
      <c r="Q499" s="402">
        <v>28.652849354761884</v>
      </c>
      <c r="R499" s="402">
        <v>25.284220383333377</v>
      </c>
      <c r="S499" s="402">
        <v>20.792729973809514</v>
      </c>
      <c r="T499" s="402">
        <v>16.103931795238054</v>
      </c>
      <c r="U499" s="402">
        <v>10.141299888095205</v>
      </c>
      <c r="V499" s="402">
        <v>4.8417196261905247</v>
      </c>
      <c r="W499" s="402">
        <v>1.7134527809523661</v>
      </c>
      <c r="X499" s="402">
        <v>7.8686766666692165E-2</v>
      </c>
      <c r="Y499" s="402">
        <v>0</v>
      </c>
      <c r="Z499" s="402">
        <v>0</v>
      </c>
      <c r="AA499" s="406">
        <v>0</v>
      </c>
      <c r="AB499" s="410">
        <v>260.83068874047615</v>
      </c>
    </row>
    <row r="500" spans="2:28" x14ac:dyDescent="0.25">
      <c r="B500" s="19">
        <v>6</v>
      </c>
      <c r="C500" s="20">
        <v>2</v>
      </c>
      <c r="D500" s="405">
        <v>0</v>
      </c>
      <c r="E500" s="402">
        <v>0</v>
      </c>
      <c r="F500" s="402">
        <v>0</v>
      </c>
      <c r="G500" s="402">
        <v>0</v>
      </c>
      <c r="H500" s="402">
        <v>0.21724435555557875</v>
      </c>
      <c r="I500" s="402">
        <v>2.1447909444444235</v>
      </c>
      <c r="J500" s="402">
        <v>5.3671352499999898</v>
      </c>
      <c r="K500" s="402">
        <v>11.47474876111113</v>
      </c>
      <c r="L500" s="402">
        <v>18.041050427777805</v>
      </c>
      <c r="M500" s="402">
        <v>23.281777138888913</v>
      </c>
      <c r="N500" s="402">
        <v>27.169296538888887</v>
      </c>
      <c r="O500" s="402">
        <v>28.905813550000005</v>
      </c>
      <c r="P500" s="402">
        <v>28.810473311111139</v>
      </c>
      <c r="Q500" s="402">
        <v>26.872933644444458</v>
      </c>
      <c r="R500" s="402">
        <v>23.763793911111122</v>
      </c>
      <c r="S500" s="402">
        <v>20.011682388888914</v>
      </c>
      <c r="T500" s="402">
        <v>15.307373838888907</v>
      </c>
      <c r="U500" s="402">
        <v>9.6551219666666839</v>
      </c>
      <c r="V500" s="402">
        <v>4.595927705555539</v>
      </c>
      <c r="W500" s="402">
        <v>1.6229073777777785</v>
      </c>
      <c r="X500" s="402">
        <v>6.1906422222250512E-2</v>
      </c>
      <c r="Y500" s="402">
        <v>0</v>
      </c>
      <c r="Z500" s="402">
        <v>0</v>
      </c>
      <c r="AA500" s="406">
        <v>0</v>
      </c>
      <c r="AB500" s="410">
        <v>247.30397753333352</v>
      </c>
    </row>
    <row r="501" spans="2:28" x14ac:dyDescent="0.25">
      <c r="B501" s="19">
        <v>7</v>
      </c>
      <c r="C501" s="20">
        <v>1</v>
      </c>
      <c r="D501" s="405">
        <v>0</v>
      </c>
      <c r="E501" s="402">
        <v>0</v>
      </c>
      <c r="F501" s="402">
        <v>0</v>
      </c>
      <c r="G501" s="402">
        <v>0</v>
      </c>
      <c r="H501" s="402">
        <v>9.2578657318199475E-2</v>
      </c>
      <c r="I501" s="402">
        <v>1.8590473159090948</v>
      </c>
      <c r="J501" s="402">
        <v>5.100995693181801</v>
      </c>
      <c r="K501" s="402">
        <v>11.79318024545455</v>
      </c>
      <c r="L501" s="402">
        <v>19.381598465909065</v>
      </c>
      <c r="M501" s="402">
        <v>25.862954065909094</v>
      </c>
      <c r="N501" s="402">
        <v>30.293882529545499</v>
      </c>
      <c r="O501" s="402">
        <v>32.290562204545495</v>
      </c>
      <c r="P501" s="402">
        <v>31.953855254545488</v>
      </c>
      <c r="Q501" s="402">
        <v>30.150968411363692</v>
      </c>
      <c r="R501" s="402">
        <v>26.447317563636375</v>
      </c>
      <c r="S501" s="402">
        <v>21.98411861136367</v>
      </c>
      <c r="T501" s="402">
        <v>16.741225484090933</v>
      </c>
      <c r="U501" s="402">
        <v>10.448425990909072</v>
      </c>
      <c r="V501" s="402">
        <v>4.7699270454545513</v>
      </c>
      <c r="W501" s="402">
        <v>1.4023931840908972</v>
      </c>
      <c r="X501" s="402">
        <v>4.5901206818143692E-2</v>
      </c>
      <c r="Y501" s="402">
        <v>0</v>
      </c>
      <c r="Z501" s="402">
        <v>0</v>
      </c>
      <c r="AA501" s="406">
        <v>0</v>
      </c>
      <c r="AB501" s="410">
        <v>270.61893193004562</v>
      </c>
    </row>
    <row r="502" spans="2:28" x14ac:dyDescent="0.25">
      <c r="B502" s="19">
        <v>7</v>
      </c>
      <c r="C502" s="20">
        <v>2</v>
      </c>
      <c r="D502" s="405">
        <v>0</v>
      </c>
      <c r="E502" s="402">
        <v>0</v>
      </c>
      <c r="F502" s="402">
        <v>0</v>
      </c>
      <c r="G502" s="402">
        <v>0</v>
      </c>
      <c r="H502" s="402">
        <v>9.3169630444435825E-2</v>
      </c>
      <c r="I502" s="402">
        <v>1.9670756555555613</v>
      </c>
      <c r="J502" s="402">
        <v>5.3118923166666718</v>
      </c>
      <c r="K502" s="402">
        <v>12.206826933333332</v>
      </c>
      <c r="L502" s="402">
        <v>19.958401505555571</v>
      </c>
      <c r="M502" s="402">
        <v>26.52633356111113</v>
      </c>
      <c r="N502" s="402">
        <v>31.260184855555565</v>
      </c>
      <c r="O502" s="402">
        <v>33.50971126666667</v>
      </c>
      <c r="P502" s="402">
        <v>34.076910438888888</v>
      </c>
      <c r="Q502" s="402">
        <v>32.419451349999974</v>
      </c>
      <c r="R502" s="402">
        <v>28.891959822222248</v>
      </c>
      <c r="S502" s="402">
        <v>23.741828116666682</v>
      </c>
      <c r="T502" s="402">
        <v>17.530776744444438</v>
      </c>
      <c r="U502" s="402">
        <v>10.687186972222207</v>
      </c>
      <c r="V502" s="402">
        <v>4.8223502611111257</v>
      </c>
      <c r="W502" s="402">
        <v>1.4209716777777999</v>
      </c>
      <c r="X502" s="402">
        <v>4.0394361111111721E-2</v>
      </c>
      <c r="Y502" s="402">
        <v>0</v>
      </c>
      <c r="Z502" s="402">
        <v>0</v>
      </c>
      <c r="AA502" s="406">
        <v>0</v>
      </c>
      <c r="AB502" s="410">
        <v>284.46542546933341</v>
      </c>
    </row>
    <row r="503" spans="2:28" x14ac:dyDescent="0.25">
      <c r="B503" s="19">
        <v>8</v>
      </c>
      <c r="C503" s="20">
        <v>1</v>
      </c>
      <c r="D503" s="405">
        <v>0</v>
      </c>
      <c r="E503" s="402">
        <v>0</v>
      </c>
      <c r="F503" s="402">
        <v>0</v>
      </c>
      <c r="G503" s="402">
        <v>0</v>
      </c>
      <c r="H503" s="402">
        <v>1.4614652172895148E-5</v>
      </c>
      <c r="I503" s="402">
        <v>0.34109141086958061</v>
      </c>
      <c r="J503" s="402">
        <v>3.3418903782608709</v>
      </c>
      <c r="K503" s="402">
        <v>9.8374353260869611</v>
      </c>
      <c r="L503" s="402">
        <v>17.523380043478255</v>
      </c>
      <c r="M503" s="402">
        <v>24.179059154347783</v>
      </c>
      <c r="N503" s="402">
        <v>29.04074127173908</v>
      </c>
      <c r="O503" s="402">
        <v>30.849784332608692</v>
      </c>
      <c r="P503" s="402">
        <v>30.706459221739124</v>
      </c>
      <c r="Q503" s="402">
        <v>28.999148589130414</v>
      </c>
      <c r="R503" s="402">
        <v>25.290282917391323</v>
      </c>
      <c r="S503" s="402">
        <v>20.344777643478324</v>
      </c>
      <c r="T503" s="402">
        <v>14.637753989130488</v>
      </c>
      <c r="U503" s="402">
        <v>8.1096140891304458</v>
      </c>
      <c r="V503" s="402">
        <v>2.6229305826086602</v>
      </c>
      <c r="W503" s="402">
        <v>0.24279791304343235</v>
      </c>
      <c r="X503" s="402">
        <v>0</v>
      </c>
      <c r="Y503" s="402">
        <v>0</v>
      </c>
      <c r="Z503" s="402">
        <v>0</v>
      </c>
      <c r="AA503" s="406">
        <v>0</v>
      </c>
      <c r="AB503" s="410">
        <v>246.06716147769561</v>
      </c>
    </row>
    <row r="504" spans="2:28" x14ac:dyDescent="0.25">
      <c r="B504" s="19">
        <v>8</v>
      </c>
      <c r="C504" s="20">
        <v>2</v>
      </c>
      <c r="D504" s="405">
        <v>0</v>
      </c>
      <c r="E504" s="402">
        <v>0</v>
      </c>
      <c r="F504" s="402">
        <v>0</v>
      </c>
      <c r="G504" s="402">
        <v>0</v>
      </c>
      <c r="H504" s="402">
        <v>0</v>
      </c>
      <c r="I504" s="402">
        <v>0.38622239375001755</v>
      </c>
      <c r="J504" s="402">
        <v>3.4671505250000223</v>
      </c>
      <c r="K504" s="402">
        <v>10.030973249999988</v>
      </c>
      <c r="L504" s="402">
        <v>17.847731350000004</v>
      </c>
      <c r="M504" s="402">
        <v>24.497831068749974</v>
      </c>
      <c r="N504" s="402">
        <v>29.443116043750024</v>
      </c>
      <c r="O504" s="402">
        <v>31.36916876250001</v>
      </c>
      <c r="P504" s="402">
        <v>31.865058200000021</v>
      </c>
      <c r="Q504" s="402">
        <v>30.332733131249995</v>
      </c>
      <c r="R504" s="402">
        <v>27.139829368749986</v>
      </c>
      <c r="S504" s="402">
        <v>22.368984512499992</v>
      </c>
      <c r="T504" s="402">
        <v>16.412000987499994</v>
      </c>
      <c r="U504" s="402">
        <v>9.1668363250000198</v>
      </c>
      <c r="V504" s="402">
        <v>2.9806166125000004</v>
      </c>
      <c r="W504" s="402">
        <v>0.30235571250000248</v>
      </c>
      <c r="X504" s="402">
        <v>0</v>
      </c>
      <c r="Y504" s="402">
        <v>0</v>
      </c>
      <c r="Z504" s="402">
        <v>0</v>
      </c>
      <c r="AA504" s="406">
        <v>0</v>
      </c>
      <c r="AB504" s="410">
        <v>257.61060824375005</v>
      </c>
    </row>
    <row r="505" spans="2:28" x14ac:dyDescent="0.25">
      <c r="B505" s="19">
        <v>9</v>
      </c>
      <c r="C505" s="20">
        <v>1</v>
      </c>
      <c r="D505" s="405">
        <v>0</v>
      </c>
      <c r="E505" s="402">
        <v>0</v>
      </c>
      <c r="F505" s="402">
        <v>0</v>
      </c>
      <c r="G505" s="402">
        <v>0</v>
      </c>
      <c r="H505" s="402">
        <v>0</v>
      </c>
      <c r="I505" s="402">
        <v>7.7741118499830009E-3</v>
      </c>
      <c r="J505" s="402">
        <v>1.2038696750000213</v>
      </c>
      <c r="K505" s="402">
        <v>7.1277848650000237</v>
      </c>
      <c r="L505" s="402">
        <v>14.537614035000047</v>
      </c>
      <c r="M505" s="402">
        <v>21.25836022750002</v>
      </c>
      <c r="N505" s="402">
        <v>25.801337202500008</v>
      </c>
      <c r="O505" s="402">
        <v>28.033203555</v>
      </c>
      <c r="P505" s="402">
        <v>28.548836140000049</v>
      </c>
      <c r="Q505" s="402">
        <v>26.699116259999983</v>
      </c>
      <c r="R505" s="402">
        <v>23.292431930000021</v>
      </c>
      <c r="S505" s="402">
        <v>18.127004514999953</v>
      </c>
      <c r="T505" s="402">
        <v>11.463697312500017</v>
      </c>
      <c r="U505" s="402">
        <v>4.3362535725000271</v>
      </c>
      <c r="V505" s="402">
        <v>0.33756182749999653</v>
      </c>
      <c r="W505" s="402">
        <v>0</v>
      </c>
      <c r="X505" s="402">
        <v>0</v>
      </c>
      <c r="Y505" s="402">
        <v>0</v>
      </c>
      <c r="Z505" s="402">
        <v>0</v>
      </c>
      <c r="AA505" s="406">
        <v>0</v>
      </c>
      <c r="AB505" s="410">
        <v>210.77484522935015</v>
      </c>
    </row>
    <row r="506" spans="2:28" x14ac:dyDescent="0.25">
      <c r="B506" s="19">
        <v>9</v>
      </c>
      <c r="C506" s="20">
        <v>2</v>
      </c>
      <c r="D506" s="405">
        <v>0</v>
      </c>
      <c r="E506" s="402">
        <v>0</v>
      </c>
      <c r="F506" s="402">
        <v>0</v>
      </c>
      <c r="G506" s="402">
        <v>0</v>
      </c>
      <c r="H506" s="402">
        <v>0</v>
      </c>
      <c r="I506" s="402">
        <v>1.4811694999991687E-2</v>
      </c>
      <c r="J506" s="402">
        <v>1.3293060899999887</v>
      </c>
      <c r="K506" s="402">
        <v>7.2235458750000134</v>
      </c>
      <c r="L506" s="402">
        <v>14.945100539999999</v>
      </c>
      <c r="M506" s="402">
        <v>21.57119031000002</v>
      </c>
      <c r="N506" s="402">
        <v>25.892686229999981</v>
      </c>
      <c r="O506" s="402">
        <v>28.116686264999998</v>
      </c>
      <c r="P506" s="402">
        <v>28.217744910000022</v>
      </c>
      <c r="Q506" s="402">
        <v>26.077443930000015</v>
      </c>
      <c r="R506" s="402">
        <v>22.489418624999985</v>
      </c>
      <c r="S506" s="402">
        <v>17.286055250000004</v>
      </c>
      <c r="T506" s="402">
        <v>10.785900355000024</v>
      </c>
      <c r="U506" s="402">
        <v>4.188803044999986</v>
      </c>
      <c r="V506" s="402">
        <v>0.39245489000001044</v>
      </c>
      <c r="W506" s="402">
        <v>0</v>
      </c>
      <c r="X506" s="402">
        <v>0</v>
      </c>
      <c r="Y506" s="402">
        <v>0</v>
      </c>
      <c r="Z506" s="402">
        <v>0</v>
      </c>
      <c r="AA506" s="406">
        <v>0</v>
      </c>
      <c r="AB506" s="410">
        <v>208.53114801000004</v>
      </c>
    </row>
    <row r="507" spans="2:28" x14ac:dyDescent="0.25">
      <c r="B507" s="19">
        <v>10</v>
      </c>
      <c r="C507" s="20">
        <v>1</v>
      </c>
      <c r="D507" s="405">
        <v>0</v>
      </c>
      <c r="E507" s="402">
        <v>0</v>
      </c>
      <c r="F507" s="402">
        <v>0</v>
      </c>
      <c r="G507" s="402">
        <v>0</v>
      </c>
      <c r="H507" s="402">
        <v>0</v>
      </c>
      <c r="I507" s="402">
        <v>0</v>
      </c>
      <c r="J507" s="402">
        <v>0.16325027608695564</v>
      </c>
      <c r="K507" s="402">
        <v>4.0484923043478034</v>
      </c>
      <c r="L507" s="402">
        <v>10.776653949999968</v>
      </c>
      <c r="M507" s="402">
        <v>16.994211336956482</v>
      </c>
      <c r="N507" s="402">
        <v>21.17290467826092</v>
      </c>
      <c r="O507" s="402">
        <v>23.008259328260806</v>
      </c>
      <c r="P507" s="402">
        <v>23.100368513043463</v>
      </c>
      <c r="Q507" s="402">
        <v>20.53164506086955</v>
      </c>
      <c r="R507" s="402">
        <v>17.601673626086949</v>
      </c>
      <c r="S507" s="402">
        <v>12.209104586956528</v>
      </c>
      <c r="T507" s="402">
        <v>5.3905940760869271</v>
      </c>
      <c r="U507" s="402">
        <v>0.61616221086956102</v>
      </c>
      <c r="V507" s="402">
        <v>0</v>
      </c>
      <c r="W507" s="402">
        <v>0</v>
      </c>
      <c r="X507" s="402">
        <v>0</v>
      </c>
      <c r="Y507" s="402">
        <v>0</v>
      </c>
      <c r="Z507" s="402">
        <v>0</v>
      </c>
      <c r="AA507" s="406">
        <v>0</v>
      </c>
      <c r="AB507" s="410">
        <v>155.61331994782591</v>
      </c>
    </row>
    <row r="508" spans="2:28" x14ac:dyDescent="0.25">
      <c r="B508" s="19">
        <v>10</v>
      </c>
      <c r="C508" s="20">
        <v>2</v>
      </c>
      <c r="D508" s="405">
        <v>0</v>
      </c>
      <c r="E508" s="402">
        <v>0</v>
      </c>
      <c r="F508" s="402">
        <v>0</v>
      </c>
      <c r="G508" s="402">
        <v>0</v>
      </c>
      <c r="H508" s="402">
        <v>0</v>
      </c>
      <c r="I508" s="402">
        <v>0</v>
      </c>
      <c r="J508" s="402">
        <v>0.15822486249999201</v>
      </c>
      <c r="K508" s="402">
        <v>4.0688429749999955</v>
      </c>
      <c r="L508" s="402">
        <v>11.243895025000029</v>
      </c>
      <c r="M508" s="402">
        <v>17.559179631250004</v>
      </c>
      <c r="N508" s="402">
        <v>21.640389674999994</v>
      </c>
      <c r="O508" s="402">
        <v>23.744845343750001</v>
      </c>
      <c r="P508" s="402">
        <v>24.144551462499976</v>
      </c>
      <c r="Q508" s="402">
        <v>21.410183275000009</v>
      </c>
      <c r="R508" s="402">
        <v>18.202306731250019</v>
      </c>
      <c r="S508" s="402">
        <v>12.623405968749978</v>
      </c>
      <c r="T508" s="402">
        <v>5.5401071562499737</v>
      </c>
      <c r="U508" s="402">
        <v>0.56595696250002447</v>
      </c>
      <c r="V508" s="402">
        <v>0</v>
      </c>
      <c r="W508" s="402">
        <v>0</v>
      </c>
      <c r="X508" s="402">
        <v>0</v>
      </c>
      <c r="Y508" s="402">
        <v>0</v>
      </c>
      <c r="Z508" s="402">
        <v>0</v>
      </c>
      <c r="AA508" s="406">
        <v>0</v>
      </c>
      <c r="AB508" s="410">
        <v>160.90188906874999</v>
      </c>
    </row>
    <row r="509" spans="2:28" x14ac:dyDescent="0.25">
      <c r="B509" s="19">
        <v>11</v>
      </c>
      <c r="C509" s="20">
        <v>1</v>
      </c>
      <c r="D509" s="405">
        <v>0</v>
      </c>
      <c r="E509" s="402">
        <v>0</v>
      </c>
      <c r="F509" s="402">
        <v>0</v>
      </c>
      <c r="G509" s="402">
        <v>0</v>
      </c>
      <c r="H509" s="402">
        <v>0</v>
      </c>
      <c r="I509" s="402">
        <v>0</v>
      </c>
      <c r="J509" s="402">
        <v>7.5344090907947248E-4</v>
      </c>
      <c r="K509" s="402">
        <v>0.97898977727271586</v>
      </c>
      <c r="L509" s="402">
        <v>6.7933814000000439</v>
      </c>
      <c r="M509" s="402">
        <v>12.315823679545474</v>
      </c>
      <c r="N509" s="402">
        <v>15.347238881818157</v>
      </c>
      <c r="O509" s="402">
        <v>16.43382532272733</v>
      </c>
      <c r="P509" s="402">
        <v>15.869310488636415</v>
      </c>
      <c r="Q509" s="402">
        <v>13.763873224999998</v>
      </c>
      <c r="R509" s="402">
        <v>11.298288772727233</v>
      </c>
      <c r="S509" s="402">
        <v>7.2243682204544939</v>
      </c>
      <c r="T509" s="402">
        <v>1.4474172159091268</v>
      </c>
      <c r="U509" s="402">
        <v>8.1017727274002027E-4</v>
      </c>
      <c r="V509" s="402">
        <v>0</v>
      </c>
      <c r="W509" s="402">
        <v>0</v>
      </c>
      <c r="X509" s="402">
        <v>0</v>
      </c>
      <c r="Y509" s="402">
        <v>0</v>
      </c>
      <c r="Z509" s="402">
        <v>0</v>
      </c>
      <c r="AA509" s="406">
        <v>0</v>
      </c>
      <c r="AB509" s="410">
        <v>101.47408060227281</v>
      </c>
    </row>
    <row r="510" spans="2:28" x14ac:dyDescent="0.25">
      <c r="B510" s="19">
        <v>11</v>
      </c>
      <c r="C510" s="20">
        <v>2</v>
      </c>
      <c r="D510" s="405">
        <v>0</v>
      </c>
      <c r="E510" s="402">
        <v>0</v>
      </c>
      <c r="F510" s="402">
        <v>0</v>
      </c>
      <c r="G510" s="402">
        <v>0</v>
      </c>
      <c r="H510" s="402">
        <v>0</v>
      </c>
      <c r="I510" s="402">
        <v>0</v>
      </c>
      <c r="J510" s="402">
        <v>0</v>
      </c>
      <c r="K510" s="402">
        <v>1.1617675124999778</v>
      </c>
      <c r="L510" s="402">
        <v>7.3158356812500074</v>
      </c>
      <c r="M510" s="402">
        <v>13.134292487499977</v>
      </c>
      <c r="N510" s="402">
        <v>16.508053618750012</v>
      </c>
      <c r="O510" s="402">
        <v>18.129645368750005</v>
      </c>
      <c r="P510" s="402">
        <v>17.344736212499981</v>
      </c>
      <c r="Q510" s="402">
        <v>14.912273737500016</v>
      </c>
      <c r="R510" s="402">
        <v>12.213742181249984</v>
      </c>
      <c r="S510" s="402">
        <v>7.6145806000000107</v>
      </c>
      <c r="T510" s="402">
        <v>1.6412434375000089</v>
      </c>
      <c r="U510" s="402">
        <v>0</v>
      </c>
      <c r="V510" s="402">
        <v>0</v>
      </c>
      <c r="W510" s="402">
        <v>0</v>
      </c>
      <c r="X510" s="402">
        <v>0</v>
      </c>
      <c r="Y510" s="402">
        <v>0</v>
      </c>
      <c r="Z510" s="402">
        <v>0</v>
      </c>
      <c r="AA510" s="406">
        <v>0</v>
      </c>
      <c r="AB510" s="410">
        <v>109.97617083749998</v>
      </c>
    </row>
    <row r="511" spans="2:28" x14ac:dyDescent="0.25">
      <c r="B511" s="19">
        <v>12</v>
      </c>
      <c r="C511" s="20">
        <v>1</v>
      </c>
      <c r="D511" s="405">
        <v>0</v>
      </c>
      <c r="E511" s="402">
        <v>0</v>
      </c>
      <c r="F511" s="402">
        <v>0</v>
      </c>
      <c r="G511" s="402">
        <v>0</v>
      </c>
      <c r="H511" s="402">
        <v>0</v>
      </c>
      <c r="I511" s="402">
        <v>0</v>
      </c>
      <c r="J511" s="402">
        <v>0</v>
      </c>
      <c r="K511" s="402">
        <v>2.8940711904738237E-2</v>
      </c>
      <c r="L511" s="402">
        <v>3.969295352380982</v>
      </c>
      <c r="M511" s="402">
        <v>9.7627633761904917</v>
      </c>
      <c r="N511" s="402">
        <v>13.017691323809572</v>
      </c>
      <c r="O511" s="402">
        <v>13.944399645238036</v>
      </c>
      <c r="P511" s="402">
        <v>13.737823516666708</v>
      </c>
      <c r="Q511" s="402">
        <v>12.444899971428526</v>
      </c>
      <c r="R511" s="402">
        <v>10.501280049999991</v>
      </c>
      <c r="S511" s="402">
        <v>7.463956711904757</v>
      </c>
      <c r="T511" s="402">
        <v>1.0266770166666674</v>
      </c>
      <c r="U511" s="402">
        <v>0</v>
      </c>
      <c r="V511" s="402">
        <v>0</v>
      </c>
      <c r="W511" s="402">
        <v>0</v>
      </c>
      <c r="X511" s="402">
        <v>0</v>
      </c>
      <c r="Y511" s="402">
        <v>0</v>
      </c>
      <c r="Z511" s="402">
        <v>0</v>
      </c>
      <c r="AA511" s="406">
        <v>0</v>
      </c>
      <c r="AB511" s="410">
        <v>85.89772767619047</v>
      </c>
    </row>
    <row r="512" spans="2:28" x14ac:dyDescent="0.25">
      <c r="B512" s="21">
        <v>12</v>
      </c>
      <c r="C512" s="22">
        <v>2</v>
      </c>
      <c r="D512" s="407">
        <v>0</v>
      </c>
      <c r="E512" s="408">
        <v>0</v>
      </c>
      <c r="F512" s="408">
        <v>0</v>
      </c>
      <c r="G512" s="408">
        <v>0</v>
      </c>
      <c r="H512" s="408">
        <v>0</v>
      </c>
      <c r="I512" s="408">
        <v>0</v>
      </c>
      <c r="J512" s="408">
        <v>0</v>
      </c>
      <c r="K512" s="408">
        <v>4.5570204999989983E-2</v>
      </c>
      <c r="L512" s="408">
        <v>4.118784914999992</v>
      </c>
      <c r="M512" s="408">
        <v>9.8907075800000257</v>
      </c>
      <c r="N512" s="408">
        <v>12.986559184999976</v>
      </c>
      <c r="O512" s="408">
        <v>13.528224319999993</v>
      </c>
      <c r="P512" s="408">
        <v>13.580100780000009</v>
      </c>
      <c r="Q512" s="408">
        <v>12.921767605000014</v>
      </c>
      <c r="R512" s="408">
        <v>11.122243065000021</v>
      </c>
      <c r="S512" s="408">
        <v>7.8881572799999731</v>
      </c>
      <c r="T512" s="408">
        <v>1.1277648149999777</v>
      </c>
      <c r="U512" s="408">
        <v>0</v>
      </c>
      <c r="V512" s="408">
        <v>0</v>
      </c>
      <c r="W512" s="408">
        <v>0</v>
      </c>
      <c r="X512" s="408">
        <v>0</v>
      </c>
      <c r="Y512" s="408">
        <v>0</v>
      </c>
      <c r="Z512" s="408">
        <v>0</v>
      </c>
      <c r="AA512" s="409">
        <v>0</v>
      </c>
      <c r="AB512" s="410">
        <v>87.20987974999997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B2:AD54"/>
  <sheetViews>
    <sheetView workbookViewId="0">
      <selection activeCell="G19" sqref="G19"/>
    </sheetView>
  </sheetViews>
  <sheetFormatPr defaultRowHeight="15" x14ac:dyDescent="0.25"/>
  <cols>
    <col min="1" max="1" width="9.7109375" customWidth="1"/>
    <col min="2" max="2" width="30.28515625" customWidth="1"/>
    <col min="3" max="3" width="18.7109375" customWidth="1"/>
    <col min="4" max="4" width="22.42578125" customWidth="1"/>
    <col min="5" max="29" width="12.5703125" customWidth="1"/>
  </cols>
  <sheetData>
    <row r="2" spans="2:30" x14ac:dyDescent="0.25">
      <c r="B2" s="38" t="s">
        <v>151</v>
      </c>
      <c r="C2" s="38"/>
      <c r="D2" s="446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</row>
    <row r="3" spans="2:30" x14ac:dyDescent="0.25">
      <c r="B3" s="169" t="s">
        <v>139</v>
      </c>
      <c r="C3" s="169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30" x14ac:dyDescent="0.25">
      <c r="B4" s="167" t="s">
        <v>136</v>
      </c>
      <c r="C4" s="167" t="s">
        <v>179</v>
      </c>
      <c r="D4" s="184">
        <v>3.199263054274646E-2</v>
      </c>
      <c r="E4" s="152">
        <v>1.7866203087627854E-2</v>
      </c>
      <c r="F4" s="152">
        <v>1.8018680085957462E-2</v>
      </c>
      <c r="G4" s="152">
        <v>1.9297481109387636E-2</v>
      </c>
      <c r="H4" s="152">
        <v>1.9557087468919571E-2</v>
      </c>
      <c r="I4" s="152">
        <v>2.0046787482685808E-2</v>
      </c>
      <c r="J4" s="152">
        <v>2.0415616267965425E-2</v>
      </c>
      <c r="K4" s="152">
        <v>2.1752437736273316E-2</v>
      </c>
      <c r="L4" s="152">
        <v>2.291036235630544E-2</v>
      </c>
      <c r="M4" s="152">
        <v>2.4001733275431321E-2</v>
      </c>
      <c r="N4" s="152">
        <v>2.551750264865724E-2</v>
      </c>
      <c r="O4" s="152">
        <v>2.7216132005913638E-2</v>
      </c>
      <c r="P4" s="152">
        <v>3.0032530032560352E-2</v>
      </c>
      <c r="Q4" s="152">
        <v>3.1325968299145274E-2</v>
      </c>
      <c r="R4" s="152">
        <v>3.324062613532406E-2</v>
      </c>
      <c r="S4" s="152">
        <v>3.4451372839235994E-2</v>
      </c>
      <c r="T4" s="152">
        <v>3.4909073552247878E-2</v>
      </c>
      <c r="U4" s="152">
        <v>3.5608252819642944E-2</v>
      </c>
      <c r="V4" s="152">
        <v>3.6981370842509499E-2</v>
      </c>
      <c r="W4" s="152">
        <v>3.8124357907397009E-2</v>
      </c>
      <c r="X4" s="152">
        <v>3.9547300720727319E-2</v>
      </c>
      <c r="Y4" s="152">
        <v>4.0205555387619385E-2</v>
      </c>
      <c r="Z4" s="152">
        <v>4.1339736017864871E-2</v>
      </c>
      <c r="AA4" s="152">
        <v>4.232914286600313E-2</v>
      </c>
      <c r="AB4" s="152">
        <v>4.3465137853007992E-2</v>
      </c>
      <c r="AC4" s="153">
        <v>4.5785541184043342E-2</v>
      </c>
    </row>
    <row r="5" spans="2:30" x14ac:dyDescent="0.25">
      <c r="B5" s="94" t="s">
        <v>137</v>
      </c>
      <c r="C5" s="94" t="s">
        <v>179</v>
      </c>
      <c r="D5" s="185">
        <v>3.0843313964060794E-2</v>
      </c>
      <c r="E5" s="155">
        <v>1.7856384119618297E-2</v>
      </c>
      <c r="F5" s="155">
        <v>1.7989402035569826E-2</v>
      </c>
      <c r="G5" s="155">
        <v>1.9227767826464688E-2</v>
      </c>
      <c r="H5" s="155">
        <v>1.9444771332886652E-2</v>
      </c>
      <c r="I5" s="155">
        <v>1.9889501561104115E-2</v>
      </c>
      <c r="J5" s="155">
        <v>2.0211725525644219E-2</v>
      </c>
      <c r="K5" s="155">
        <v>2.1544229215494096E-2</v>
      </c>
      <c r="L5" s="155">
        <v>2.2669753162465868E-2</v>
      </c>
      <c r="M5" s="155">
        <v>2.375272187469675E-2</v>
      </c>
      <c r="N5" s="155">
        <v>2.5247973529214991E-2</v>
      </c>
      <c r="O5" s="155">
        <v>2.6895929194241247E-2</v>
      </c>
      <c r="P5" s="155">
        <v>2.9765751871785442E-2</v>
      </c>
      <c r="Q5" s="155">
        <v>3.1104940696427309E-2</v>
      </c>
      <c r="R5" s="155">
        <v>3.2993580900069944E-2</v>
      </c>
      <c r="S5" s="155">
        <v>3.4219798330630942E-2</v>
      </c>
      <c r="T5" s="155">
        <v>3.470242107812898E-2</v>
      </c>
      <c r="U5" s="155">
        <v>3.5413753729288677E-2</v>
      </c>
      <c r="V5" s="155">
        <v>3.6820759940380948E-2</v>
      </c>
      <c r="W5" s="155">
        <v>3.7984557572568203E-2</v>
      </c>
      <c r="X5" s="155">
        <v>3.9424682510320518E-2</v>
      </c>
      <c r="Y5" s="155">
        <v>4.0077384173288017E-2</v>
      </c>
      <c r="Z5" s="155">
        <v>4.1208768420079693E-2</v>
      </c>
      <c r="AA5" s="155">
        <v>4.2199904739819716E-2</v>
      </c>
      <c r="AB5" s="155">
        <v>4.3348456375221368E-2</v>
      </c>
      <c r="AC5" s="156">
        <v>4.5653925430171508E-2</v>
      </c>
    </row>
    <row r="6" spans="2:30" x14ac:dyDescent="0.25">
      <c r="B6" s="168" t="s">
        <v>138</v>
      </c>
      <c r="C6" s="168" t="s">
        <v>179</v>
      </c>
      <c r="D6" s="185">
        <v>3.0135332273684166E-2</v>
      </c>
      <c r="E6" s="155">
        <v>1.7845735877519128E-2</v>
      </c>
      <c r="F6" s="155">
        <v>1.7959385744656931E-2</v>
      </c>
      <c r="G6" s="155">
        <v>1.9159858569496573E-2</v>
      </c>
      <c r="H6" s="155">
        <v>1.9335007349575981E-2</v>
      </c>
      <c r="I6" s="155">
        <v>1.9736655107934015E-2</v>
      </c>
      <c r="J6" s="155">
        <v>2.001806004632805E-2</v>
      </c>
      <c r="K6" s="155">
        <v>2.1345649886347687E-2</v>
      </c>
      <c r="L6" s="155">
        <v>2.2439408113668406E-2</v>
      </c>
      <c r="M6" s="155">
        <v>2.3513714449537242E-2</v>
      </c>
      <c r="N6" s="155">
        <v>2.4985204124566597E-2</v>
      </c>
      <c r="O6" s="155">
        <v>2.6572985724925346E-2</v>
      </c>
      <c r="P6" s="155">
        <v>2.9474284306282159E-2</v>
      </c>
      <c r="Q6" s="155">
        <v>3.0867823503227868E-2</v>
      </c>
      <c r="R6" s="155">
        <v>3.2723901828469792E-2</v>
      </c>
      <c r="S6" s="155">
        <v>3.3965006791994802E-2</v>
      </c>
      <c r="T6" s="155">
        <v>3.4474350433705815E-2</v>
      </c>
      <c r="U6" s="155">
        <v>3.5195887150678951E-2</v>
      </c>
      <c r="V6" s="155">
        <v>3.6631497359957306E-2</v>
      </c>
      <c r="W6" s="155">
        <v>3.7815944553393391E-2</v>
      </c>
      <c r="X6" s="155">
        <v>3.9267352700516928E-2</v>
      </c>
      <c r="Y6" s="155">
        <v>3.9909670531799307E-2</v>
      </c>
      <c r="Z6" s="155">
        <v>4.1039640142328408E-2</v>
      </c>
      <c r="AA6" s="155">
        <v>4.2025129472541826E-2</v>
      </c>
      <c r="AB6" s="155">
        <v>4.31793467196687E-2</v>
      </c>
      <c r="AC6" s="156">
        <v>4.5466436932558106E-2</v>
      </c>
    </row>
    <row r="7" spans="2:30" x14ac:dyDescent="0.25">
      <c r="B7" s="167" t="s">
        <v>136</v>
      </c>
      <c r="C7" s="167" t="s">
        <v>180</v>
      </c>
      <c r="D7" s="184">
        <v>3.0398937905968839E-2</v>
      </c>
      <c r="E7" s="152">
        <v>1.7866178245432119E-2</v>
      </c>
      <c r="F7" s="152">
        <v>1.8018692044858665E-2</v>
      </c>
      <c r="G7" s="152">
        <v>1.9297523873857952E-2</v>
      </c>
      <c r="H7" s="152">
        <v>1.9557025530089863E-2</v>
      </c>
      <c r="I7" s="152">
        <v>2.0046731411173867E-2</v>
      </c>
      <c r="J7" s="152">
        <v>2.0415606221716655E-2</v>
      </c>
      <c r="K7" s="152">
        <v>2.175245980768346E-2</v>
      </c>
      <c r="L7" s="152">
        <v>2.291037517074938E-2</v>
      </c>
      <c r="M7" s="152">
        <v>2.4001726117562027E-2</v>
      </c>
      <c r="N7" s="152">
        <v>2.5517488805570511E-2</v>
      </c>
      <c r="O7" s="152">
        <v>2.7165112198667244E-2</v>
      </c>
      <c r="P7" s="152">
        <v>2.9050011832086955E-2</v>
      </c>
      <c r="Q7" s="152">
        <v>2.9761161845557754E-2</v>
      </c>
      <c r="R7" s="152">
        <v>3.1556944820736288E-2</v>
      </c>
      <c r="S7" s="152">
        <v>3.2482232712364278E-2</v>
      </c>
      <c r="T7" s="152">
        <v>3.2706854853039397E-2</v>
      </c>
      <c r="U7" s="152">
        <v>3.3312750041260733E-2</v>
      </c>
      <c r="V7" s="152">
        <v>3.4531143322575848E-2</v>
      </c>
      <c r="W7" s="152">
        <v>3.5482430626206096E-2</v>
      </c>
      <c r="X7" s="152">
        <v>3.6668680347679353E-2</v>
      </c>
      <c r="Y7" s="152">
        <v>3.7211701502594174E-2</v>
      </c>
      <c r="Z7" s="152">
        <v>3.8057118540206762E-2</v>
      </c>
      <c r="AA7" s="152">
        <v>3.9042181112411638E-2</v>
      </c>
      <c r="AB7" s="152">
        <v>3.9818585581344997E-2</v>
      </c>
      <c r="AC7" s="153">
        <v>4.1821436626260623E-2</v>
      </c>
    </row>
    <row r="8" spans="2:30" x14ac:dyDescent="0.25">
      <c r="B8" s="94" t="s">
        <v>137</v>
      </c>
      <c r="C8" s="94" t="s">
        <v>180</v>
      </c>
      <c r="D8" s="185">
        <v>2.9399121755946396E-2</v>
      </c>
      <c r="E8" s="155">
        <v>1.7856345142007415E-2</v>
      </c>
      <c r="F8" s="155">
        <v>1.7989402035569826E-2</v>
      </c>
      <c r="G8" s="155">
        <v>1.9227846043701272E-2</v>
      </c>
      <c r="H8" s="155">
        <v>1.9444771332886652E-2</v>
      </c>
      <c r="I8" s="155">
        <v>1.9889493172144602E-2</v>
      </c>
      <c r="J8" s="155">
        <v>2.021173234797416E-2</v>
      </c>
      <c r="K8" s="155">
        <v>2.1544258044849541E-2</v>
      </c>
      <c r="L8" s="155">
        <v>2.266975821853446E-2</v>
      </c>
      <c r="M8" s="155">
        <v>2.3752717354949646E-2</v>
      </c>
      <c r="N8" s="155">
        <v>2.5247965340166902E-2</v>
      </c>
      <c r="O8" s="155">
        <v>2.6904898143509867E-2</v>
      </c>
      <c r="P8" s="155">
        <v>2.8817874984598982E-2</v>
      </c>
      <c r="Q8" s="155">
        <v>2.9528462614931264E-2</v>
      </c>
      <c r="R8" s="155">
        <v>3.1306827751626055E-2</v>
      </c>
      <c r="S8" s="155">
        <v>3.2238604523687132E-2</v>
      </c>
      <c r="T8" s="155">
        <v>3.2476665670613435E-2</v>
      </c>
      <c r="U8" s="155">
        <v>3.3108874283936607E-2</v>
      </c>
      <c r="V8" s="155">
        <v>3.4341592860949205E-2</v>
      </c>
      <c r="W8" s="155">
        <v>3.5300343531787994E-2</v>
      </c>
      <c r="X8" s="155">
        <v>3.6508529053372325E-2</v>
      </c>
      <c r="Y8" s="155">
        <v>3.7057266229098398E-2</v>
      </c>
      <c r="Z8" s="155">
        <v>3.7858622354153749E-2</v>
      </c>
      <c r="AA8" s="155">
        <v>3.8876713919141416E-2</v>
      </c>
      <c r="AB8" s="155">
        <v>3.9674270765296893E-2</v>
      </c>
      <c r="AC8" s="156">
        <v>4.163917383618939E-2</v>
      </c>
    </row>
    <row r="9" spans="2:30" x14ac:dyDescent="0.25">
      <c r="B9" s="168" t="s">
        <v>138</v>
      </c>
      <c r="C9" s="168" t="s">
        <v>180</v>
      </c>
      <c r="D9" s="186">
        <v>2.8772434200090818E-2</v>
      </c>
      <c r="E9" s="158">
        <v>1.7845703590231386E-2</v>
      </c>
      <c r="F9" s="158">
        <v>1.7959390675722504E-2</v>
      </c>
      <c r="G9" s="158">
        <v>1.9159958864375048E-2</v>
      </c>
      <c r="H9" s="158">
        <v>1.933500506123734E-2</v>
      </c>
      <c r="I9" s="158">
        <v>1.9736649325670489E-2</v>
      </c>
      <c r="J9" s="158">
        <v>2.0018064315747736E-2</v>
      </c>
      <c r="K9" s="158">
        <v>2.1345659169288149E-2</v>
      </c>
      <c r="L9" s="158">
        <v>2.2439418779642471E-2</v>
      </c>
      <c r="M9" s="158">
        <v>2.3513710434580028E-2</v>
      </c>
      <c r="N9" s="158">
        <v>2.4985199429945922E-2</v>
      </c>
      <c r="O9" s="158">
        <v>2.6649484436762419E-2</v>
      </c>
      <c r="P9" s="158">
        <v>2.8573708827233171E-2</v>
      </c>
      <c r="Q9" s="158">
        <v>2.9290992488689493E-2</v>
      </c>
      <c r="R9" s="158">
        <v>3.1046282184611359E-2</v>
      </c>
      <c r="S9" s="158">
        <v>3.1982204211349917E-2</v>
      </c>
      <c r="T9" s="158">
        <v>3.2238918641705971E-2</v>
      </c>
      <c r="U9" s="158">
        <v>3.2890285412726074E-2</v>
      </c>
      <c r="V9" s="158">
        <v>3.4132002394827568E-2</v>
      </c>
      <c r="W9" s="158">
        <v>3.5099275355464567E-2</v>
      </c>
      <c r="X9" s="158">
        <v>3.6319321683957718E-2</v>
      </c>
      <c r="Y9" s="158">
        <v>3.6870858787899023E-2</v>
      </c>
      <c r="Z9" s="158">
        <v>3.763494905241227E-2</v>
      </c>
      <c r="AA9" s="158">
        <v>3.8668302528909924E-2</v>
      </c>
      <c r="AB9" s="158">
        <v>3.9484859380293183E-2</v>
      </c>
      <c r="AC9" s="159">
        <v>4.1415131452086938E-2</v>
      </c>
    </row>
    <row r="11" spans="2:30" x14ac:dyDescent="0.25">
      <c r="B11" s="38" t="s">
        <v>152</v>
      </c>
      <c r="C11" s="38"/>
      <c r="D11" s="90"/>
    </row>
    <row r="12" spans="2:30" x14ac:dyDescent="0.25">
      <c r="B12" s="100" t="s">
        <v>139</v>
      </c>
      <c r="C12" s="169" t="s">
        <v>182</v>
      </c>
      <c r="D12" s="459" t="s">
        <v>145</v>
      </c>
      <c r="E12" s="23">
        <v>2018</v>
      </c>
      <c r="F12" s="23">
        <v>2019</v>
      </c>
      <c r="G12" s="23">
        <v>2020</v>
      </c>
      <c r="H12" s="23">
        <v>2021</v>
      </c>
      <c r="I12" s="23">
        <v>2022</v>
      </c>
      <c r="J12" s="23">
        <v>2023</v>
      </c>
      <c r="K12" s="23">
        <v>2024</v>
      </c>
      <c r="L12" s="23">
        <v>2025</v>
      </c>
      <c r="M12" s="23">
        <v>2026</v>
      </c>
      <c r="N12" s="23">
        <v>2027</v>
      </c>
      <c r="O12" s="23">
        <v>2028</v>
      </c>
      <c r="P12" s="23">
        <v>2029</v>
      </c>
      <c r="Q12" s="23">
        <v>2030</v>
      </c>
      <c r="R12" s="23">
        <v>2031</v>
      </c>
      <c r="S12" s="23">
        <v>2032</v>
      </c>
      <c r="T12" s="23">
        <v>2033</v>
      </c>
      <c r="U12" s="23">
        <v>2034</v>
      </c>
      <c r="V12" s="23">
        <v>2035</v>
      </c>
      <c r="W12" s="23">
        <v>2036</v>
      </c>
      <c r="X12" s="23">
        <v>2037</v>
      </c>
      <c r="Y12" s="23">
        <v>2038</v>
      </c>
      <c r="Z12" s="23">
        <v>2039</v>
      </c>
      <c r="AA12" s="23">
        <v>2040</v>
      </c>
      <c r="AB12" s="23">
        <v>2041</v>
      </c>
      <c r="AC12" s="24">
        <v>2042</v>
      </c>
      <c r="AD12" s="3" t="s">
        <v>56</v>
      </c>
    </row>
    <row r="13" spans="2:30" x14ac:dyDescent="0.25">
      <c r="B13" s="94" t="s">
        <v>136</v>
      </c>
      <c r="C13" s="167" t="s">
        <v>179</v>
      </c>
      <c r="D13" s="460">
        <v>54916262.383410193</v>
      </c>
      <c r="E13" s="378">
        <v>396190.55088611529</v>
      </c>
      <c r="F13" s="378">
        <v>540344.64137616346</v>
      </c>
      <c r="G13" s="378">
        <v>757550.32121933217</v>
      </c>
      <c r="H13" s="378">
        <v>968088.06601082382</v>
      </c>
      <c r="I13" s="378">
        <v>1229078.4377720798</v>
      </c>
      <c r="J13" s="378">
        <v>1524243.7500597434</v>
      </c>
      <c r="K13" s="378">
        <v>1964760.006429235</v>
      </c>
      <c r="L13" s="378">
        <v>2488171.6082919557</v>
      </c>
      <c r="M13" s="378">
        <v>3099477.9243356558</v>
      </c>
      <c r="N13" s="378">
        <v>3877890.1037313007</v>
      </c>
      <c r="O13" s="378">
        <v>4755654.0270044096</v>
      </c>
      <c r="P13" s="378">
        <v>5795404.4238384841</v>
      </c>
      <c r="Q13" s="378">
        <v>6571182.1414923565</v>
      </c>
      <c r="R13" s="378">
        <v>7509541.1071393266</v>
      </c>
      <c r="S13" s="378">
        <v>8298206.3025230812</v>
      </c>
      <c r="T13" s="378">
        <v>8805496.6600616574</v>
      </c>
      <c r="U13" s="378">
        <v>9326288.5832904354</v>
      </c>
      <c r="V13" s="378">
        <v>9948877.0579065084</v>
      </c>
      <c r="W13" s="378">
        <v>10490972.424398499</v>
      </c>
      <c r="X13" s="378">
        <v>11052832.986349428</v>
      </c>
      <c r="Y13" s="378">
        <v>11400413.846333394</v>
      </c>
      <c r="Z13" s="378">
        <v>11853769.842176696</v>
      </c>
      <c r="AA13" s="378">
        <v>12277040.287103627</v>
      </c>
      <c r="AB13" s="378">
        <v>12686170.250577141</v>
      </c>
      <c r="AC13" s="379">
        <v>13464075.415131338</v>
      </c>
      <c r="AD13" t="s">
        <v>731</v>
      </c>
    </row>
    <row r="14" spans="2:30" x14ac:dyDescent="0.25">
      <c r="B14" s="94" t="s">
        <v>137</v>
      </c>
      <c r="C14" s="94" t="s">
        <v>179</v>
      </c>
      <c r="D14" s="461">
        <v>77345966.844736487</v>
      </c>
      <c r="E14" s="377">
        <v>458119</v>
      </c>
      <c r="F14" s="377">
        <v>761662</v>
      </c>
      <c r="G14" s="377">
        <v>1229126</v>
      </c>
      <c r="H14" s="377">
        <v>1760058</v>
      </c>
      <c r="I14" s="377">
        <v>2370914</v>
      </c>
      <c r="J14" s="377">
        <v>2962584</v>
      </c>
      <c r="K14" s="377">
        <v>3736509</v>
      </c>
      <c r="L14" s="377">
        <v>4483672</v>
      </c>
      <c r="M14" s="377">
        <v>5255321</v>
      </c>
      <c r="N14" s="377">
        <v>6166278</v>
      </c>
      <c r="O14" s="377">
        <v>7142204.298755955</v>
      </c>
      <c r="P14" s="377">
        <v>8373455.9110764777</v>
      </c>
      <c r="Q14" s="377">
        <v>9182379.5180947706</v>
      </c>
      <c r="R14" s="377">
        <v>10160443.20924136</v>
      </c>
      <c r="S14" s="377">
        <v>10947150.628474038</v>
      </c>
      <c r="T14" s="377">
        <v>11414258.502415158</v>
      </c>
      <c r="U14" s="377">
        <v>11948559.666718429</v>
      </c>
      <c r="V14" s="377">
        <v>12691046.91319987</v>
      </c>
      <c r="W14" s="377">
        <v>13378289.234457854</v>
      </c>
      <c r="X14" s="377">
        <v>14130042.906761855</v>
      </c>
      <c r="Y14" s="377">
        <v>14644005.7156101</v>
      </c>
      <c r="Z14" s="377">
        <v>15355186.404039834</v>
      </c>
      <c r="AA14" s="377">
        <v>16046206.078671435</v>
      </c>
      <c r="AB14" s="377">
        <v>16681134.596148767</v>
      </c>
      <c r="AC14" s="380">
        <v>17794475.928524241</v>
      </c>
      <c r="AD14" t="s">
        <v>732</v>
      </c>
    </row>
    <row r="15" spans="2:30" x14ac:dyDescent="0.25">
      <c r="B15" s="168" t="s">
        <v>138</v>
      </c>
      <c r="C15" s="168" t="s">
        <v>179</v>
      </c>
      <c r="D15" s="462">
        <v>99412956.713581085</v>
      </c>
      <c r="E15" s="381">
        <v>519954.94072527462</v>
      </c>
      <c r="F15" s="381">
        <v>982215.730315377</v>
      </c>
      <c r="G15" s="381">
        <v>1697422.1146137072</v>
      </c>
      <c r="H15" s="381">
        <v>2543150.3009871677</v>
      </c>
      <c r="I15" s="381">
        <v>3495324.0240278561</v>
      </c>
      <c r="J15" s="381">
        <v>4373832.0671561239</v>
      </c>
      <c r="K15" s="381">
        <v>5476119.6185080968</v>
      </c>
      <c r="L15" s="381">
        <v>6439203.9392961757</v>
      </c>
      <c r="M15" s="381">
        <v>7368423.2581552854</v>
      </c>
      <c r="N15" s="381">
        <v>8407207.5796809308</v>
      </c>
      <c r="O15" s="381">
        <v>9469620.7131562475</v>
      </c>
      <c r="P15" s="381">
        <v>10895246.074902605</v>
      </c>
      <c r="Q15" s="381">
        <v>11749683.904198617</v>
      </c>
      <c r="R15" s="381">
        <v>12761984.366746757</v>
      </c>
      <c r="S15" s="381">
        <v>13550225.432916801</v>
      </c>
      <c r="T15" s="381">
        <v>13982642.122130942</v>
      </c>
      <c r="U15" s="381">
        <v>14531819.095848253</v>
      </c>
      <c r="V15" s="381">
        <v>15396874.506337661</v>
      </c>
      <c r="W15" s="381">
        <v>16231702.36867287</v>
      </c>
      <c r="X15" s="381">
        <v>17172717.888819903</v>
      </c>
      <c r="Y15" s="381">
        <v>17848933.816703346</v>
      </c>
      <c r="Z15" s="381">
        <v>18816611.604973234</v>
      </c>
      <c r="AA15" s="381">
        <v>19770633.123679239</v>
      </c>
      <c r="AB15" s="381">
        <v>20629360.951491475</v>
      </c>
      <c r="AC15" s="382">
        <v>22072560.545695823</v>
      </c>
      <c r="AD15" t="s">
        <v>733</v>
      </c>
    </row>
    <row r="16" spans="2:30" x14ac:dyDescent="0.25">
      <c r="B16" s="94" t="s">
        <v>136</v>
      </c>
      <c r="C16" s="167" t="s">
        <v>180</v>
      </c>
      <c r="D16" s="461">
        <v>52180643.538850024</v>
      </c>
      <c r="E16" s="377">
        <v>396190</v>
      </c>
      <c r="F16" s="377">
        <v>540345</v>
      </c>
      <c r="G16" s="377">
        <v>757552</v>
      </c>
      <c r="H16" s="377">
        <v>968085</v>
      </c>
      <c r="I16" s="377">
        <v>1229075</v>
      </c>
      <c r="J16" s="377">
        <v>1524243</v>
      </c>
      <c r="K16" s="377">
        <v>1964762</v>
      </c>
      <c r="L16" s="377">
        <v>2488173</v>
      </c>
      <c r="M16" s="377">
        <v>3099477</v>
      </c>
      <c r="N16" s="377">
        <v>3877888</v>
      </c>
      <c r="O16" s="377">
        <v>4746739</v>
      </c>
      <c r="P16" s="377">
        <v>5605807</v>
      </c>
      <c r="Q16" s="377">
        <v>6242936</v>
      </c>
      <c r="R16" s="377">
        <v>7129173</v>
      </c>
      <c r="S16" s="377">
        <v>7823905</v>
      </c>
      <c r="T16" s="377">
        <v>8250007</v>
      </c>
      <c r="U16" s="377">
        <v>8725065</v>
      </c>
      <c r="V16" s="377">
        <v>9289707</v>
      </c>
      <c r="W16" s="377">
        <v>9763973</v>
      </c>
      <c r="X16" s="377">
        <v>10248305</v>
      </c>
      <c r="Y16" s="377">
        <v>10551497</v>
      </c>
      <c r="Z16" s="377">
        <v>10912511</v>
      </c>
      <c r="AA16" s="377">
        <v>11323698</v>
      </c>
      <c r="AB16" s="377">
        <v>11621851</v>
      </c>
      <c r="AC16" s="380">
        <v>12298358</v>
      </c>
      <c r="AD16" t="s">
        <v>734</v>
      </c>
    </row>
    <row r="17" spans="2:30" x14ac:dyDescent="0.25">
      <c r="B17" s="94" t="s">
        <v>137</v>
      </c>
      <c r="C17" s="94" t="s">
        <v>180</v>
      </c>
      <c r="D17" s="461">
        <v>73724357.22209993</v>
      </c>
      <c r="E17" s="377">
        <v>458118</v>
      </c>
      <c r="F17" s="377">
        <v>761662</v>
      </c>
      <c r="G17" s="377">
        <v>1229131</v>
      </c>
      <c r="H17" s="377">
        <v>1760058</v>
      </c>
      <c r="I17" s="377">
        <v>2370913</v>
      </c>
      <c r="J17" s="377">
        <v>2962585</v>
      </c>
      <c r="K17" s="377">
        <v>3736514</v>
      </c>
      <c r="L17" s="377">
        <v>4483673</v>
      </c>
      <c r="M17" s="377">
        <v>5255320</v>
      </c>
      <c r="N17" s="377">
        <v>6166276</v>
      </c>
      <c r="O17" s="377">
        <v>7144586</v>
      </c>
      <c r="P17" s="377">
        <v>8106807</v>
      </c>
      <c r="Q17" s="377">
        <v>8716993</v>
      </c>
      <c r="R17" s="377">
        <v>9641004</v>
      </c>
      <c r="S17" s="377">
        <v>10313353</v>
      </c>
      <c r="T17" s="377">
        <v>10682167</v>
      </c>
      <c r="U17" s="377">
        <v>11170896</v>
      </c>
      <c r="V17" s="377">
        <v>11836550</v>
      </c>
      <c r="W17" s="377">
        <v>12432900</v>
      </c>
      <c r="X17" s="377">
        <v>13084876</v>
      </c>
      <c r="Y17" s="377">
        <v>13540475</v>
      </c>
      <c r="Z17" s="377">
        <v>14106857</v>
      </c>
      <c r="AA17" s="377">
        <v>14782587</v>
      </c>
      <c r="AB17" s="377">
        <v>15267253</v>
      </c>
      <c r="AC17" s="380">
        <v>16229651</v>
      </c>
      <c r="AD17" t="s">
        <v>735</v>
      </c>
    </row>
    <row r="18" spans="2:30" x14ac:dyDescent="0.25">
      <c r="B18" s="168" t="s">
        <v>138</v>
      </c>
      <c r="C18" s="168" t="s">
        <v>180</v>
      </c>
      <c r="D18" s="462">
        <v>94916914.461096093</v>
      </c>
      <c r="E18" s="381">
        <v>519954</v>
      </c>
      <c r="F18" s="381">
        <v>982216</v>
      </c>
      <c r="G18" s="381">
        <v>1697431</v>
      </c>
      <c r="H18" s="381">
        <v>2543150</v>
      </c>
      <c r="I18" s="381">
        <v>3495323</v>
      </c>
      <c r="J18" s="381">
        <v>4373833</v>
      </c>
      <c r="K18" s="381">
        <v>5476122</v>
      </c>
      <c r="L18" s="381">
        <v>6439207</v>
      </c>
      <c r="M18" s="381">
        <v>7368422</v>
      </c>
      <c r="N18" s="381">
        <v>8407206</v>
      </c>
      <c r="O18" s="381">
        <v>9496882</v>
      </c>
      <c r="P18" s="381">
        <v>10562346</v>
      </c>
      <c r="Q18" s="381">
        <v>11149471</v>
      </c>
      <c r="R18" s="381">
        <v>12107730</v>
      </c>
      <c r="S18" s="381">
        <v>12759193</v>
      </c>
      <c r="T18" s="381">
        <v>13075961</v>
      </c>
      <c r="U18" s="381">
        <v>13579873</v>
      </c>
      <c r="V18" s="381">
        <v>14346292</v>
      </c>
      <c r="W18" s="381">
        <v>15065629</v>
      </c>
      <c r="X18" s="381">
        <v>15883461</v>
      </c>
      <c r="Y18" s="381">
        <v>16489876</v>
      </c>
      <c r="Z18" s="381">
        <v>17255566</v>
      </c>
      <c r="AA18" s="381">
        <v>18191421</v>
      </c>
      <c r="AB18" s="381">
        <v>18864283</v>
      </c>
      <c r="AC18" s="382">
        <v>20105776</v>
      </c>
      <c r="AD18" t="s">
        <v>736</v>
      </c>
    </row>
    <row r="19" spans="2:30" x14ac:dyDescent="0.25">
      <c r="D19" s="16"/>
    </row>
    <row r="20" spans="2:30" x14ac:dyDescent="0.25">
      <c r="B20" s="38" t="s">
        <v>143</v>
      </c>
      <c r="C20" s="38"/>
      <c r="D20" s="90"/>
    </row>
    <row r="21" spans="2:30" x14ac:dyDescent="0.25">
      <c r="B21" s="100" t="s">
        <v>139</v>
      </c>
      <c r="C21" s="224"/>
      <c r="D21" s="182" t="s">
        <v>144</v>
      </c>
      <c r="E21" s="18">
        <v>2018</v>
      </c>
      <c r="F21" s="23">
        <v>2019</v>
      </c>
      <c r="G21" s="23">
        <v>2020</v>
      </c>
      <c r="H21" s="23">
        <v>2021</v>
      </c>
      <c r="I21" s="23">
        <v>2022</v>
      </c>
      <c r="J21" s="23">
        <v>2023</v>
      </c>
      <c r="K21" s="23">
        <v>2024</v>
      </c>
      <c r="L21" s="23">
        <v>2025</v>
      </c>
      <c r="M21" s="23">
        <v>2026</v>
      </c>
      <c r="N21" s="23">
        <v>2027</v>
      </c>
      <c r="O21" s="23">
        <v>2028</v>
      </c>
      <c r="P21" s="23">
        <v>2029</v>
      </c>
      <c r="Q21" s="23">
        <v>2030</v>
      </c>
      <c r="R21" s="23">
        <v>2031</v>
      </c>
      <c r="S21" s="23">
        <v>2032</v>
      </c>
      <c r="T21" s="23">
        <v>2033</v>
      </c>
      <c r="U21" s="23">
        <v>2034</v>
      </c>
      <c r="V21" s="23">
        <v>2035</v>
      </c>
      <c r="W21" s="23">
        <v>2036</v>
      </c>
      <c r="X21" s="23">
        <v>2037</v>
      </c>
      <c r="Y21" s="23">
        <v>2038</v>
      </c>
      <c r="Z21" s="23">
        <v>2039</v>
      </c>
      <c r="AA21" s="23">
        <v>2040</v>
      </c>
      <c r="AB21" s="23">
        <v>2041</v>
      </c>
      <c r="AC21" s="24">
        <v>2042</v>
      </c>
    </row>
    <row r="22" spans="2:30" x14ac:dyDescent="0.25">
      <c r="B22" s="167" t="s">
        <v>136</v>
      </c>
      <c r="C22" s="225"/>
      <c r="D22" s="170">
        <v>1716528508.3399029</v>
      </c>
      <c r="E22" s="170">
        <v>22175419.642490957</v>
      </c>
      <c r="F22" s="171">
        <v>29988025.693251051</v>
      </c>
      <c r="G22" s="171">
        <v>39256435.434508964</v>
      </c>
      <c r="H22" s="171">
        <v>49500625.670837976</v>
      </c>
      <c r="I22" s="171">
        <v>61310493.705468841</v>
      </c>
      <c r="J22" s="171">
        <v>74660677.887616187</v>
      </c>
      <c r="K22" s="171">
        <v>90323669.937594905</v>
      </c>
      <c r="L22" s="171">
        <v>108604637.91866459</v>
      </c>
      <c r="M22" s="171">
        <v>129135587.36644851</v>
      </c>
      <c r="N22" s="171">
        <v>151969812.92114648</v>
      </c>
      <c r="O22" s="171">
        <v>174736587.32883427</v>
      </c>
      <c r="P22" s="171">
        <v>192970902.46993122</v>
      </c>
      <c r="Q22" s="171">
        <v>209767885.82371292</v>
      </c>
      <c r="R22" s="171">
        <v>225914550.36278957</v>
      </c>
      <c r="S22" s="171">
        <v>240867217.14243031</v>
      </c>
      <c r="T22" s="171">
        <v>252240915.15584353</v>
      </c>
      <c r="U22" s="171">
        <v>261913681.37404594</v>
      </c>
      <c r="V22" s="171">
        <v>269024020.23643839</v>
      </c>
      <c r="W22" s="171">
        <v>275177681.67744029</v>
      </c>
      <c r="X22" s="171">
        <v>279483878.41692764</v>
      </c>
      <c r="Y22" s="171">
        <v>283553198.96523446</v>
      </c>
      <c r="Z22" s="171">
        <v>286740337.11908847</v>
      </c>
      <c r="AA22" s="171">
        <v>290037535.74618196</v>
      </c>
      <c r="AB22" s="171">
        <v>291870010.70788503</v>
      </c>
      <c r="AC22" s="172">
        <v>294068281.53477597</v>
      </c>
    </row>
    <row r="23" spans="2:30" x14ac:dyDescent="0.25">
      <c r="B23" s="94" t="s">
        <v>137</v>
      </c>
      <c r="C23" s="226"/>
      <c r="D23" s="173">
        <v>2507706108.8461976</v>
      </c>
      <c r="E23" s="173">
        <v>25655754.095067758</v>
      </c>
      <c r="F23" s="174">
        <v>42339484.019201525</v>
      </c>
      <c r="G23" s="174">
        <v>63924528.894521877</v>
      </c>
      <c r="H23" s="174">
        <v>90515746.874494746</v>
      </c>
      <c r="I23" s="174">
        <v>119204294.42216673</v>
      </c>
      <c r="J23" s="174">
        <v>146577490.19207364</v>
      </c>
      <c r="K23" s="174">
        <v>173434331.88655418</v>
      </c>
      <c r="L23" s="174">
        <v>197782127.0424585</v>
      </c>
      <c r="M23" s="174">
        <v>221251317.12161279</v>
      </c>
      <c r="N23" s="174">
        <v>244228630.58157372</v>
      </c>
      <c r="O23" s="174">
        <v>265549639.39618006</v>
      </c>
      <c r="P23" s="174">
        <v>281311755.44111031</v>
      </c>
      <c r="Q23" s="174">
        <v>295206462.78388345</v>
      </c>
      <c r="R23" s="174">
        <v>307952120.74782163</v>
      </c>
      <c r="S23" s="174">
        <v>319906929.97962493</v>
      </c>
      <c r="T23" s="174">
        <v>328918218.03202468</v>
      </c>
      <c r="U23" s="174">
        <v>337398846.73215151</v>
      </c>
      <c r="V23" s="174">
        <v>344670966.42624503</v>
      </c>
      <c r="W23" s="174">
        <v>352203371.30158979</v>
      </c>
      <c r="X23" s="174">
        <v>358406003.72781491</v>
      </c>
      <c r="Y23" s="174">
        <v>365393251.52289951</v>
      </c>
      <c r="Z23" s="174">
        <v>372619396.13215303</v>
      </c>
      <c r="AA23" s="174">
        <v>380242708.54645503</v>
      </c>
      <c r="AB23" s="174">
        <v>384814962.07749522</v>
      </c>
      <c r="AC23" s="175">
        <v>389768804.34391582</v>
      </c>
    </row>
    <row r="24" spans="2:30" x14ac:dyDescent="0.25">
      <c r="B24" s="168" t="s">
        <v>138</v>
      </c>
      <c r="C24" s="227"/>
      <c r="D24" s="176">
        <v>3298883709.3524919</v>
      </c>
      <c r="E24" s="176">
        <v>29136088.547644556</v>
      </c>
      <c r="F24" s="177">
        <v>54690942.345152006</v>
      </c>
      <c r="G24" s="177">
        <v>88592622.35453479</v>
      </c>
      <c r="H24" s="177">
        <v>131530868.07815148</v>
      </c>
      <c r="I24" s="177">
        <v>177098095.13886461</v>
      </c>
      <c r="J24" s="177">
        <v>218494302.49653107</v>
      </c>
      <c r="K24" s="177">
        <v>256544993.83551347</v>
      </c>
      <c r="L24" s="177">
        <v>286959616.16625243</v>
      </c>
      <c r="M24" s="177">
        <v>313367046.87677699</v>
      </c>
      <c r="N24" s="177">
        <v>336487448.24200094</v>
      </c>
      <c r="O24" s="177">
        <v>356362691.46352583</v>
      </c>
      <c r="P24" s="177">
        <v>369652608.41228938</v>
      </c>
      <c r="Q24" s="177">
        <v>380645039.74405402</v>
      </c>
      <c r="R24" s="177">
        <v>389989691.13285363</v>
      </c>
      <c r="S24" s="177">
        <v>398946642.81681961</v>
      </c>
      <c r="T24" s="177">
        <v>405595520.90820581</v>
      </c>
      <c r="U24" s="177">
        <v>412884012.09025711</v>
      </c>
      <c r="V24" s="177">
        <v>420317912.61605167</v>
      </c>
      <c r="W24" s="177">
        <v>429229060.92573929</v>
      </c>
      <c r="X24" s="177">
        <v>437328129.03870231</v>
      </c>
      <c r="Y24" s="177">
        <v>447233304.08056456</v>
      </c>
      <c r="Z24" s="177">
        <v>458498455.14521766</v>
      </c>
      <c r="AA24" s="177">
        <v>470447881.34672803</v>
      </c>
      <c r="AB24" s="177">
        <v>477759913.44710547</v>
      </c>
      <c r="AC24" s="178">
        <v>485469327.15305567</v>
      </c>
    </row>
    <row r="25" spans="2:30" x14ac:dyDescent="0.25">
      <c r="D25" s="16"/>
    </row>
    <row r="26" spans="2:30" x14ac:dyDescent="0.25">
      <c r="D26" s="16"/>
    </row>
    <row r="27" spans="2:30" x14ac:dyDescent="0.25">
      <c r="D27" s="16"/>
    </row>
    <row r="28" spans="2:30" x14ac:dyDescent="0.25">
      <c r="D28" s="16"/>
      <c r="F28" s="370"/>
      <c r="G28" s="370"/>
    </row>
    <row r="29" spans="2:30" x14ac:dyDescent="0.25">
      <c r="D29" s="16"/>
      <c r="F29" s="370"/>
      <c r="G29" s="370"/>
    </row>
    <row r="30" spans="2:30" x14ac:dyDescent="0.25">
      <c r="F30" s="370"/>
      <c r="G30" s="370"/>
    </row>
    <row r="31" spans="2:30" x14ac:dyDescent="0.25">
      <c r="C31" s="274"/>
      <c r="F31" s="370"/>
      <c r="G31" s="370"/>
    </row>
    <row r="32" spans="2:30" x14ac:dyDescent="0.25">
      <c r="C32" s="274"/>
      <c r="F32" s="370"/>
      <c r="G32" s="370"/>
    </row>
    <row r="33" spans="3:7" x14ac:dyDescent="0.25">
      <c r="C33" s="274"/>
      <c r="F33" s="370"/>
      <c r="G33" s="370"/>
    </row>
    <row r="34" spans="3:7" x14ac:dyDescent="0.25">
      <c r="F34" s="370"/>
      <c r="G34" s="370"/>
    </row>
    <row r="35" spans="3:7" x14ac:dyDescent="0.25">
      <c r="F35" s="370"/>
      <c r="G35" s="370"/>
    </row>
    <row r="36" spans="3:7" x14ac:dyDescent="0.25">
      <c r="C36" s="274"/>
      <c r="F36" s="370"/>
      <c r="G36" s="370"/>
    </row>
    <row r="37" spans="3:7" x14ac:dyDescent="0.25">
      <c r="C37" s="274"/>
      <c r="F37" s="370"/>
      <c r="G37" s="370"/>
    </row>
    <row r="38" spans="3:7" x14ac:dyDescent="0.25">
      <c r="C38" s="274"/>
      <c r="F38" s="370"/>
      <c r="G38" s="370"/>
    </row>
    <row r="39" spans="3:7" x14ac:dyDescent="0.25">
      <c r="F39" s="370"/>
      <c r="G39" s="370"/>
    </row>
    <row r="40" spans="3:7" x14ac:dyDescent="0.25">
      <c r="F40" s="370"/>
      <c r="G40" s="370"/>
    </row>
    <row r="41" spans="3:7" x14ac:dyDescent="0.25">
      <c r="F41" s="370"/>
      <c r="G41" s="370"/>
    </row>
    <row r="42" spans="3:7" x14ac:dyDescent="0.25">
      <c r="F42" s="370"/>
      <c r="G42" s="370"/>
    </row>
    <row r="43" spans="3:7" x14ac:dyDescent="0.25">
      <c r="F43" s="370"/>
      <c r="G43" s="370"/>
    </row>
    <row r="44" spans="3:7" x14ac:dyDescent="0.25">
      <c r="F44" s="370"/>
      <c r="G44" s="370"/>
    </row>
    <row r="45" spans="3:7" x14ac:dyDescent="0.25">
      <c r="F45" s="370"/>
      <c r="G45" s="370"/>
    </row>
    <row r="46" spans="3:7" x14ac:dyDescent="0.25">
      <c r="F46" s="370"/>
      <c r="G46" s="370"/>
    </row>
    <row r="47" spans="3:7" x14ac:dyDescent="0.25">
      <c r="F47" s="370"/>
      <c r="G47" s="370"/>
    </row>
    <row r="48" spans="3:7" x14ac:dyDescent="0.25">
      <c r="F48" s="370"/>
      <c r="G48" s="370"/>
    </row>
    <row r="49" spans="6:7" x14ac:dyDescent="0.25">
      <c r="F49" s="370"/>
      <c r="G49" s="370"/>
    </row>
    <row r="50" spans="6:7" x14ac:dyDescent="0.25">
      <c r="F50" s="370"/>
      <c r="G50" s="370"/>
    </row>
    <row r="51" spans="6:7" x14ac:dyDescent="0.25">
      <c r="F51" s="370"/>
      <c r="G51" s="370"/>
    </row>
    <row r="52" spans="6:7" x14ac:dyDescent="0.25">
      <c r="F52" s="370"/>
      <c r="G52" s="370"/>
    </row>
    <row r="53" spans="6:7" x14ac:dyDescent="0.25">
      <c r="F53" s="370"/>
    </row>
    <row r="54" spans="6:7" x14ac:dyDescent="0.25">
      <c r="F54" s="370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</sheetPr>
  <dimension ref="B2:AC35"/>
  <sheetViews>
    <sheetView workbookViewId="0">
      <selection activeCell="C6" sqref="C6"/>
    </sheetView>
  </sheetViews>
  <sheetFormatPr defaultRowHeight="15" x14ac:dyDescent="0.25"/>
  <cols>
    <col min="1" max="1" width="2.42578125" customWidth="1"/>
    <col min="2" max="2" width="30.28515625" customWidth="1"/>
    <col min="3" max="3" width="22.42578125" customWidth="1"/>
    <col min="4" max="4" width="16" customWidth="1"/>
    <col min="5" max="28" width="12.5703125" bestFit="1" customWidth="1"/>
  </cols>
  <sheetData>
    <row r="2" spans="2:29" x14ac:dyDescent="0.25">
      <c r="B2" s="38" t="s">
        <v>140</v>
      </c>
      <c r="C2" s="38"/>
      <c r="D2" s="38"/>
    </row>
    <row r="3" spans="2:29" x14ac:dyDescent="0.25">
      <c r="B3" s="169" t="s">
        <v>139</v>
      </c>
      <c r="C3" s="183" t="s">
        <v>182</v>
      </c>
      <c r="D3" s="183" t="s">
        <v>141</v>
      </c>
      <c r="E3" s="23">
        <v>2018</v>
      </c>
      <c r="F3" s="23">
        <v>2019</v>
      </c>
      <c r="G3" s="23">
        <v>2020</v>
      </c>
      <c r="H3" s="23">
        <v>2021</v>
      </c>
      <c r="I3" s="23">
        <v>2022</v>
      </c>
      <c r="J3" s="23">
        <v>2023</v>
      </c>
      <c r="K3" s="23">
        <v>2024</v>
      </c>
      <c r="L3" s="23">
        <v>2025</v>
      </c>
      <c r="M3" s="23">
        <v>2026</v>
      </c>
      <c r="N3" s="23">
        <v>2027</v>
      </c>
      <c r="O3" s="23">
        <v>2028</v>
      </c>
      <c r="P3" s="23">
        <v>2029</v>
      </c>
      <c r="Q3" s="23">
        <v>2030</v>
      </c>
      <c r="R3" s="23">
        <v>2031</v>
      </c>
      <c r="S3" s="23">
        <v>2032</v>
      </c>
      <c r="T3" s="23">
        <v>2033</v>
      </c>
      <c r="U3" s="23">
        <v>2034</v>
      </c>
      <c r="V3" s="23">
        <v>2035</v>
      </c>
      <c r="W3" s="23">
        <v>2036</v>
      </c>
      <c r="X3" s="23">
        <v>2037</v>
      </c>
      <c r="Y3" s="23">
        <v>2038</v>
      </c>
      <c r="Z3" s="23">
        <v>2039</v>
      </c>
      <c r="AA3" s="23">
        <v>2040</v>
      </c>
      <c r="AB3" s="23">
        <v>2041</v>
      </c>
      <c r="AC3" s="24">
        <v>2042</v>
      </c>
    </row>
    <row r="4" spans="2:29" x14ac:dyDescent="0.25">
      <c r="B4" s="167" t="s">
        <v>136</v>
      </c>
      <c r="C4" s="179" t="s">
        <v>702</v>
      </c>
      <c r="D4" s="315">
        <v>4.7908777477603396E-3</v>
      </c>
      <c r="E4" s="152">
        <v>1.5473814982175193E-3</v>
      </c>
      <c r="F4" s="152">
        <v>1.5659074363031456E-3</v>
      </c>
      <c r="G4" s="152">
        <v>1.5294390833639317E-3</v>
      </c>
      <c r="H4" s="152">
        <v>1.7794785901510048E-3</v>
      </c>
      <c r="I4" s="152">
        <v>2.0573902278607178E-3</v>
      </c>
      <c r="J4" s="152">
        <v>2.3304283567377195E-3</v>
      </c>
      <c r="K4" s="152">
        <v>2.5663623990865524E-3</v>
      </c>
      <c r="L4" s="152">
        <v>2.7513286496745472E-3</v>
      </c>
      <c r="M4" s="152">
        <v>2.9232717999916049E-3</v>
      </c>
      <c r="N4" s="152">
        <v>3.0854257361504064E-3</v>
      </c>
      <c r="O4" s="152">
        <v>3.3039016365904827E-3</v>
      </c>
      <c r="P4" s="152">
        <v>3.677370479360982E-3</v>
      </c>
      <c r="Q4" s="152">
        <v>4.1028718673237555E-3</v>
      </c>
      <c r="R4" s="152">
        <v>4.572927440940202E-3</v>
      </c>
      <c r="S4" s="152">
        <v>5.0189887826592641E-3</v>
      </c>
      <c r="T4" s="152">
        <v>5.4107544194739341E-3</v>
      </c>
      <c r="U4" s="152">
        <v>5.7778001563810188E-3</v>
      </c>
      <c r="V4" s="152">
        <v>6.1792393345678088E-3</v>
      </c>
      <c r="W4" s="152">
        <v>6.5550384756180458E-3</v>
      </c>
      <c r="X4" s="152">
        <v>6.9094103694320808E-3</v>
      </c>
      <c r="Y4" s="152">
        <v>7.2128353883506996E-3</v>
      </c>
      <c r="Z4" s="152">
        <v>7.4728252377827464E-3</v>
      </c>
      <c r="AA4" s="152">
        <v>7.6907810153204201E-3</v>
      </c>
      <c r="AB4" s="152">
        <v>7.935059539036839E-3</v>
      </c>
      <c r="AC4" s="153">
        <v>8.1502220626117824E-3</v>
      </c>
    </row>
    <row r="5" spans="2:29" x14ac:dyDescent="0.25">
      <c r="B5" s="94" t="s">
        <v>137</v>
      </c>
      <c r="C5" s="180" t="s">
        <v>702</v>
      </c>
      <c r="D5" s="316">
        <v>4.7770960408492396E-3</v>
      </c>
      <c r="E5" s="155">
        <v>1.3374712722475227E-3</v>
      </c>
      <c r="F5" s="155">
        <v>1.1090941120542545E-3</v>
      </c>
      <c r="G5" s="155">
        <v>9.3923768646241869E-4</v>
      </c>
      <c r="H5" s="155">
        <v>9.7314894503904058E-4</v>
      </c>
      <c r="I5" s="155">
        <v>1.2242567911741518E-3</v>
      </c>
      <c r="J5" s="155">
        <v>1.6759385497807778E-3</v>
      </c>
      <c r="K5" s="155">
        <v>2.176412246129402E-3</v>
      </c>
      <c r="L5" s="155">
        <v>2.7625951836219302E-3</v>
      </c>
      <c r="M5" s="155">
        <v>3.3173123282714081E-3</v>
      </c>
      <c r="N5" s="155">
        <v>3.7692175496040949E-3</v>
      </c>
      <c r="O5" s="155">
        <v>4.1744449590352005E-3</v>
      </c>
      <c r="P5" s="155">
        <v>4.5938837779649026E-3</v>
      </c>
      <c r="Q5" s="155">
        <v>4.9950635368337E-3</v>
      </c>
      <c r="R5" s="155">
        <v>5.3913131708713613E-3</v>
      </c>
      <c r="S5" s="155">
        <v>5.7429116952005732E-3</v>
      </c>
      <c r="T5" s="155">
        <v>6.0489706936129317E-3</v>
      </c>
      <c r="U5" s="155">
        <v>6.3119560658171986E-3</v>
      </c>
      <c r="V5" s="155">
        <v>6.5744642663180617E-3</v>
      </c>
      <c r="W5" s="155">
        <v>6.8020668679783626E-3</v>
      </c>
      <c r="X5" s="155">
        <v>7.0257852028739716E-3</v>
      </c>
      <c r="Y5" s="155">
        <v>7.2105012895848112E-3</v>
      </c>
      <c r="Z5" s="155">
        <v>7.3675281366962697E-3</v>
      </c>
      <c r="AA5" s="155">
        <v>7.508342212661074E-3</v>
      </c>
      <c r="AB5" s="155">
        <v>7.7180258501907805E-3</v>
      </c>
      <c r="AC5" s="156">
        <v>7.9238549946188293E-3</v>
      </c>
    </row>
    <row r="6" spans="2:29" x14ac:dyDescent="0.25">
      <c r="B6" s="168" t="s">
        <v>138</v>
      </c>
      <c r="C6" s="181" t="s">
        <v>702</v>
      </c>
      <c r="D6" s="317">
        <v>4.7699249202852075E-3</v>
      </c>
      <c r="E6" s="158">
        <v>1.1777090124464869E-3</v>
      </c>
      <c r="F6" s="158">
        <v>8.5861516403866055E-4</v>
      </c>
      <c r="G6" s="158">
        <v>6.7771248927273096E-4</v>
      </c>
      <c r="H6" s="158">
        <v>6.6969301478340352E-4</v>
      </c>
      <c r="I6" s="158">
        <v>9.3583007328238083E-4</v>
      </c>
      <c r="J6" s="158">
        <v>1.4522958639092965E-3</v>
      </c>
      <c r="K6" s="158">
        <v>2.0391196473488584E-3</v>
      </c>
      <c r="L6" s="158">
        <v>2.7668591907191692E-3</v>
      </c>
      <c r="M6" s="158">
        <v>3.4796926920420985E-3</v>
      </c>
      <c r="N6" s="158">
        <v>4.0780424835220831E-3</v>
      </c>
      <c r="O6" s="158">
        <v>4.6013015658847552E-3</v>
      </c>
      <c r="P6" s="158">
        <v>5.0723340697589542E-3</v>
      </c>
      <c r="Q6" s="158">
        <v>5.4867372504553745E-3</v>
      </c>
      <c r="R6" s="158">
        <v>5.8653904308719048E-3</v>
      </c>
      <c r="S6" s="158">
        <v>6.1799859268279128E-3</v>
      </c>
      <c r="T6" s="158">
        <v>6.4458790635468482E-3</v>
      </c>
      <c r="U6" s="158">
        <v>6.6507987833151804E-3</v>
      </c>
      <c r="V6" s="158">
        <v>6.8274275515974358E-3</v>
      </c>
      <c r="W6" s="158">
        <v>6.9604361549311326E-3</v>
      </c>
      <c r="X6" s="158">
        <v>7.1001570249471504E-3</v>
      </c>
      <c r="Y6" s="158">
        <v>7.2090214329513054E-3</v>
      </c>
      <c r="Z6" s="158">
        <v>7.3016763853449235E-3</v>
      </c>
      <c r="AA6" s="158">
        <v>7.3958662023614289E-3</v>
      </c>
      <c r="AB6" s="158">
        <v>7.5854370261715679E-3</v>
      </c>
      <c r="AC6" s="159">
        <v>7.786735364278586E-3</v>
      </c>
    </row>
    <row r="8" spans="2:29" x14ac:dyDescent="0.25">
      <c r="B8" s="38" t="s">
        <v>142</v>
      </c>
      <c r="C8" s="38"/>
      <c r="D8" s="90"/>
    </row>
    <row r="9" spans="2:29" x14ac:dyDescent="0.25">
      <c r="B9" s="100" t="s">
        <v>139</v>
      </c>
      <c r="C9" s="183" t="s">
        <v>182</v>
      </c>
      <c r="D9" s="182" t="s">
        <v>145</v>
      </c>
      <c r="E9" s="18">
        <v>2018</v>
      </c>
      <c r="F9" s="23">
        <v>2019</v>
      </c>
      <c r="G9" s="23">
        <v>2020</v>
      </c>
      <c r="H9" s="23">
        <v>2021</v>
      </c>
      <c r="I9" s="23">
        <v>2022</v>
      </c>
      <c r="J9" s="23">
        <v>2023</v>
      </c>
      <c r="K9" s="23">
        <v>2024</v>
      </c>
      <c r="L9" s="23">
        <v>2025</v>
      </c>
      <c r="M9" s="23">
        <v>2026</v>
      </c>
      <c r="N9" s="23">
        <v>2027</v>
      </c>
      <c r="O9" s="23">
        <v>2028</v>
      </c>
      <c r="P9" s="23">
        <v>2029</v>
      </c>
      <c r="Q9" s="23">
        <v>2030</v>
      </c>
      <c r="R9" s="23">
        <v>2031</v>
      </c>
      <c r="S9" s="23">
        <v>2032</v>
      </c>
      <c r="T9" s="23">
        <v>2033</v>
      </c>
      <c r="U9" s="23">
        <v>2034</v>
      </c>
      <c r="V9" s="23">
        <v>2035</v>
      </c>
      <c r="W9" s="23">
        <v>2036</v>
      </c>
      <c r="X9" s="23">
        <v>2037</v>
      </c>
      <c r="Y9" s="23">
        <v>2038</v>
      </c>
      <c r="Z9" s="23">
        <v>2039</v>
      </c>
      <c r="AA9" s="23">
        <v>2040</v>
      </c>
      <c r="AB9" s="23">
        <v>2041</v>
      </c>
      <c r="AC9" s="24">
        <v>2042</v>
      </c>
    </row>
    <row r="10" spans="2:29" x14ac:dyDescent="0.25">
      <c r="B10" s="94" t="s">
        <v>136</v>
      </c>
      <c r="C10" s="179" t="s">
        <v>702</v>
      </c>
      <c r="D10" s="216">
        <v>8223678.2340018898</v>
      </c>
      <c r="E10" s="213">
        <v>34313.834069999866</v>
      </c>
      <c r="F10" s="217">
        <v>46958.472433111616</v>
      </c>
      <c r="G10" s="217">
        <v>60040.326627090762</v>
      </c>
      <c r="H10" s="217">
        <v>88085.3035803354</v>
      </c>
      <c r="I10" s="217">
        <v>126139.61061494765</v>
      </c>
      <c r="J10" s="217">
        <v>173991.36088256157</v>
      </c>
      <c r="K10" s="217">
        <v>231803.27027534798</v>
      </c>
      <c r="L10" s="217">
        <v>298807.05179315258</v>
      </c>
      <c r="M10" s="217">
        <v>377498.42092369107</v>
      </c>
      <c r="N10" s="217">
        <v>468891.57190486795</v>
      </c>
      <c r="O10" s="217">
        <v>577312.49684797134</v>
      </c>
      <c r="P10" s="217">
        <v>709625.50011857226</v>
      </c>
      <c r="Q10" s="217">
        <v>860650.75741409336</v>
      </c>
      <c r="R10" s="217">
        <v>1033090.8466616677</v>
      </c>
      <c r="S10" s="217">
        <v>1208909.8609482108</v>
      </c>
      <c r="T10" s="217">
        <v>1364813.6464516299</v>
      </c>
      <c r="U10" s="217">
        <v>1513284.9092012909</v>
      </c>
      <c r="V10" s="217">
        <v>1662363.8077885662</v>
      </c>
      <c r="W10" s="217">
        <v>1803800.291026996</v>
      </c>
      <c r="X10" s="217">
        <v>1931068.8076230148</v>
      </c>
      <c r="Y10" s="217">
        <v>2045222.5479764901</v>
      </c>
      <c r="Z10" s="217">
        <v>2142760.4279138572</v>
      </c>
      <c r="AA10" s="217">
        <v>2230615.173647054</v>
      </c>
      <c r="AB10" s="217">
        <v>2316005.9126263876</v>
      </c>
      <c r="AC10" s="218">
        <v>2396721.7960790643</v>
      </c>
    </row>
    <row r="11" spans="2:29" x14ac:dyDescent="0.25">
      <c r="B11" s="94" t="s">
        <v>137</v>
      </c>
      <c r="C11" s="180" t="s">
        <v>702</v>
      </c>
      <c r="D11" s="216">
        <v>11979552.924182624</v>
      </c>
      <c r="E11" s="214">
        <v>34313.834069999866</v>
      </c>
      <c r="F11" s="216">
        <v>46958.472433111616</v>
      </c>
      <c r="G11" s="216">
        <v>60040.326627090762</v>
      </c>
      <c r="H11" s="216">
        <v>88085.3035803354</v>
      </c>
      <c r="I11" s="216">
        <v>145936.66698346069</v>
      </c>
      <c r="J11" s="216">
        <v>245654.8663430101</v>
      </c>
      <c r="K11" s="216">
        <v>377464.60381716758</v>
      </c>
      <c r="L11" s="216">
        <v>546391.95157399657</v>
      </c>
      <c r="M11" s="216">
        <v>733959.72193381295</v>
      </c>
      <c r="N11" s="216">
        <v>920550.84050384304</v>
      </c>
      <c r="O11" s="216">
        <v>1108522.3535509992</v>
      </c>
      <c r="P11" s="216">
        <v>1292313.5098717466</v>
      </c>
      <c r="Q11" s="216">
        <v>1474575.0380894309</v>
      </c>
      <c r="R11" s="216">
        <v>1660266.3245854985</v>
      </c>
      <c r="S11" s="216">
        <v>1837197.2495556988</v>
      </c>
      <c r="T11" s="216">
        <v>1989616.6614711059</v>
      </c>
      <c r="U11" s="216">
        <v>2129646.6972307311</v>
      </c>
      <c r="V11" s="216">
        <v>2266026.9524066602</v>
      </c>
      <c r="W11" s="216">
        <v>2395710.8827208253</v>
      </c>
      <c r="X11" s="216">
        <v>2518083.5976120755</v>
      </c>
      <c r="Y11" s="216">
        <v>2634668.5113114542</v>
      </c>
      <c r="Z11" s="216">
        <v>2745283.8852824108</v>
      </c>
      <c r="AA11" s="216">
        <v>2854992.3796359301</v>
      </c>
      <c r="AB11" s="216">
        <v>2970011.8248542929</v>
      </c>
      <c r="AC11" s="219">
        <v>3088471.4870471465</v>
      </c>
    </row>
    <row r="12" spans="2:29" x14ac:dyDescent="0.25">
      <c r="B12" s="168" t="s">
        <v>138</v>
      </c>
      <c r="C12" s="181" t="s">
        <v>702</v>
      </c>
      <c r="D12" s="220">
        <v>15735427.614363354</v>
      </c>
      <c r="E12" s="215">
        <v>34313.834069999866</v>
      </c>
      <c r="F12" s="220">
        <v>46958.472433111616</v>
      </c>
      <c r="G12" s="220">
        <v>60040.326627090762</v>
      </c>
      <c r="H12" s="220">
        <v>88085.3035803354</v>
      </c>
      <c r="I12" s="220">
        <v>165733.72335197372</v>
      </c>
      <c r="J12" s="220">
        <v>317318.37180345872</v>
      </c>
      <c r="K12" s="220">
        <v>523125.93735898723</v>
      </c>
      <c r="L12" s="220">
        <v>793976.85135484068</v>
      </c>
      <c r="M12" s="220">
        <v>1090421.0229439347</v>
      </c>
      <c r="N12" s="220">
        <v>1372210.109102818</v>
      </c>
      <c r="O12" s="220">
        <v>1639732.2102540273</v>
      </c>
      <c r="P12" s="220">
        <v>1875001.5196249208</v>
      </c>
      <c r="Q12" s="220">
        <v>2088499.3187647678</v>
      </c>
      <c r="R12" s="220">
        <v>2287441.8025093293</v>
      </c>
      <c r="S12" s="220">
        <v>2465484.6381631871</v>
      </c>
      <c r="T12" s="220">
        <v>2614419.6764905816</v>
      </c>
      <c r="U12" s="220">
        <v>2746008.4852601723</v>
      </c>
      <c r="V12" s="220">
        <v>2869690.0970247546</v>
      </c>
      <c r="W12" s="220">
        <v>2987621.4744146536</v>
      </c>
      <c r="X12" s="220">
        <v>3105098.3876011362</v>
      </c>
      <c r="Y12" s="220">
        <v>3224114.4746464184</v>
      </c>
      <c r="Z12" s="220">
        <v>3347807.3426509644</v>
      </c>
      <c r="AA12" s="220">
        <v>3479369.5856248057</v>
      </c>
      <c r="AB12" s="220">
        <v>3624017.7370821973</v>
      </c>
      <c r="AC12" s="221">
        <v>3780221.1780152288</v>
      </c>
    </row>
    <row r="13" spans="2:29" x14ac:dyDescent="0.25">
      <c r="D13" s="16"/>
    </row>
    <row r="14" spans="2:29" x14ac:dyDescent="0.25">
      <c r="B14" s="38" t="s">
        <v>143</v>
      </c>
      <c r="C14" s="38"/>
      <c r="D14" s="90"/>
    </row>
    <row r="15" spans="2:29" x14ac:dyDescent="0.25">
      <c r="B15" s="100" t="s">
        <v>139</v>
      </c>
      <c r="C15" s="224"/>
      <c r="D15" s="182" t="s">
        <v>144</v>
      </c>
      <c r="E15" s="18">
        <v>2018</v>
      </c>
      <c r="F15" s="23">
        <v>2019</v>
      </c>
      <c r="G15" s="23">
        <v>2020</v>
      </c>
      <c r="H15" s="23">
        <v>2021</v>
      </c>
      <c r="I15" s="23">
        <v>2022</v>
      </c>
      <c r="J15" s="23">
        <v>2023</v>
      </c>
      <c r="K15" s="23">
        <v>2024</v>
      </c>
      <c r="L15" s="23">
        <v>2025</v>
      </c>
      <c r="M15" s="23">
        <v>2026</v>
      </c>
      <c r="N15" s="23">
        <v>2027</v>
      </c>
      <c r="O15" s="23">
        <v>2028</v>
      </c>
      <c r="P15" s="23">
        <v>2029</v>
      </c>
      <c r="Q15" s="23">
        <v>2030</v>
      </c>
      <c r="R15" s="23">
        <v>2031</v>
      </c>
      <c r="S15" s="23">
        <v>2032</v>
      </c>
      <c r="T15" s="23">
        <v>2033</v>
      </c>
      <c r="U15" s="23">
        <v>2034</v>
      </c>
      <c r="V15" s="23">
        <v>2035</v>
      </c>
      <c r="W15" s="23">
        <v>2036</v>
      </c>
      <c r="X15" s="23">
        <v>2037</v>
      </c>
      <c r="Y15" s="23">
        <v>2038</v>
      </c>
      <c r="Z15" s="23">
        <v>2039</v>
      </c>
      <c r="AA15" s="23">
        <v>2040</v>
      </c>
      <c r="AB15" s="23">
        <v>2041</v>
      </c>
      <c r="AC15" s="24">
        <v>2042</v>
      </c>
    </row>
    <row r="16" spans="2:29" x14ac:dyDescent="0.25">
      <c r="B16" s="167" t="s">
        <v>136</v>
      </c>
      <c r="C16" s="225"/>
      <c r="D16" s="170">
        <v>1716528508.3399029</v>
      </c>
      <c r="E16" s="170">
        <v>22175419.642490957</v>
      </c>
      <c r="F16" s="171">
        <v>29988025.693251051</v>
      </c>
      <c r="G16" s="171">
        <v>39256435.434508964</v>
      </c>
      <c r="H16" s="171">
        <v>49500625.670837976</v>
      </c>
      <c r="I16" s="171">
        <v>61310493.705468841</v>
      </c>
      <c r="J16" s="171">
        <v>74660677.887616187</v>
      </c>
      <c r="K16" s="171">
        <v>90323669.937594905</v>
      </c>
      <c r="L16" s="171">
        <v>108604637.91866459</v>
      </c>
      <c r="M16" s="171">
        <v>129135587.36644851</v>
      </c>
      <c r="N16" s="171">
        <v>151969812.92114648</v>
      </c>
      <c r="O16" s="171">
        <v>174736587.32883427</v>
      </c>
      <c r="P16" s="171">
        <v>192970902.46993122</v>
      </c>
      <c r="Q16" s="171">
        <v>209767885.82371292</v>
      </c>
      <c r="R16" s="171">
        <v>225914550.36278957</v>
      </c>
      <c r="S16" s="171">
        <v>240867217.14243031</v>
      </c>
      <c r="T16" s="171">
        <v>252240915.15584353</v>
      </c>
      <c r="U16" s="171">
        <v>261913681.37404594</v>
      </c>
      <c r="V16" s="171">
        <v>269024020.23643839</v>
      </c>
      <c r="W16" s="171">
        <v>275177681.67744029</v>
      </c>
      <c r="X16" s="171">
        <v>279483878.41692764</v>
      </c>
      <c r="Y16" s="171">
        <v>283553198.96523446</v>
      </c>
      <c r="Z16" s="171">
        <v>286740337.11908847</v>
      </c>
      <c r="AA16" s="171">
        <v>290037535.74618196</v>
      </c>
      <c r="AB16" s="171">
        <v>291870010.70788503</v>
      </c>
      <c r="AC16" s="172">
        <v>294068281.53477597</v>
      </c>
    </row>
    <row r="17" spans="2:29" x14ac:dyDescent="0.25">
      <c r="B17" s="94" t="s">
        <v>137</v>
      </c>
      <c r="C17" s="226"/>
      <c r="D17" s="173">
        <v>2507706108.8461976</v>
      </c>
      <c r="E17" s="173">
        <v>25655754.095067758</v>
      </c>
      <c r="F17" s="174">
        <v>42339484.019201525</v>
      </c>
      <c r="G17" s="174">
        <v>63924528.894521877</v>
      </c>
      <c r="H17" s="174">
        <v>90515746.874494746</v>
      </c>
      <c r="I17" s="174">
        <v>119204294.42216673</v>
      </c>
      <c r="J17" s="174">
        <v>146577490.19207364</v>
      </c>
      <c r="K17" s="174">
        <v>173434331.88655418</v>
      </c>
      <c r="L17" s="174">
        <v>197782127.0424585</v>
      </c>
      <c r="M17" s="174">
        <v>221251317.12161279</v>
      </c>
      <c r="N17" s="174">
        <v>244228630.58157372</v>
      </c>
      <c r="O17" s="174">
        <v>265549639.39618006</v>
      </c>
      <c r="P17" s="174">
        <v>281311755.44111031</v>
      </c>
      <c r="Q17" s="174">
        <v>295206462.78388345</v>
      </c>
      <c r="R17" s="174">
        <v>307952120.74782163</v>
      </c>
      <c r="S17" s="174">
        <v>319906929.97962493</v>
      </c>
      <c r="T17" s="174">
        <v>328918218.03202468</v>
      </c>
      <c r="U17" s="174">
        <v>337398846.73215151</v>
      </c>
      <c r="V17" s="174">
        <v>344670966.42624503</v>
      </c>
      <c r="W17" s="174">
        <v>352203371.30158979</v>
      </c>
      <c r="X17" s="174">
        <v>358406003.72781491</v>
      </c>
      <c r="Y17" s="174">
        <v>365393251.52289951</v>
      </c>
      <c r="Z17" s="174">
        <v>372619396.13215303</v>
      </c>
      <c r="AA17" s="174">
        <v>380242708.54645503</v>
      </c>
      <c r="AB17" s="174">
        <v>384814962.07749522</v>
      </c>
      <c r="AC17" s="175">
        <v>389768804.34391582</v>
      </c>
    </row>
    <row r="18" spans="2:29" x14ac:dyDescent="0.25">
      <c r="B18" s="168" t="s">
        <v>138</v>
      </c>
      <c r="C18" s="227"/>
      <c r="D18" s="176">
        <v>3298883709.3524919</v>
      </c>
      <c r="E18" s="176">
        <v>29136088.547644556</v>
      </c>
      <c r="F18" s="177">
        <v>54690942.345152006</v>
      </c>
      <c r="G18" s="177">
        <v>88592622.35453479</v>
      </c>
      <c r="H18" s="177">
        <v>131530868.07815148</v>
      </c>
      <c r="I18" s="177">
        <v>177098095.13886461</v>
      </c>
      <c r="J18" s="177">
        <v>218494302.49653107</v>
      </c>
      <c r="K18" s="177">
        <v>256544993.83551347</v>
      </c>
      <c r="L18" s="177">
        <v>286959616.16625243</v>
      </c>
      <c r="M18" s="177">
        <v>313367046.87677699</v>
      </c>
      <c r="N18" s="177">
        <v>336487448.24200094</v>
      </c>
      <c r="O18" s="177">
        <v>356362691.46352583</v>
      </c>
      <c r="P18" s="177">
        <v>369652608.41228938</v>
      </c>
      <c r="Q18" s="177">
        <v>380645039.74405402</v>
      </c>
      <c r="R18" s="177">
        <v>389989691.13285363</v>
      </c>
      <c r="S18" s="177">
        <v>398946642.81681961</v>
      </c>
      <c r="T18" s="177">
        <v>405595520.90820581</v>
      </c>
      <c r="U18" s="177">
        <v>412884012.09025711</v>
      </c>
      <c r="V18" s="177">
        <v>420317912.61605167</v>
      </c>
      <c r="W18" s="177">
        <v>429229060.92573929</v>
      </c>
      <c r="X18" s="177">
        <v>437328129.03870231</v>
      </c>
      <c r="Y18" s="177">
        <v>447233304.08056456</v>
      </c>
      <c r="Z18" s="177">
        <v>458498455.14521766</v>
      </c>
      <c r="AA18" s="177">
        <v>470447881.34672803</v>
      </c>
      <c r="AB18" s="177">
        <v>477759913.44710547</v>
      </c>
      <c r="AC18" s="178">
        <v>485469327.15305567</v>
      </c>
    </row>
    <row r="19" spans="2:29" x14ac:dyDescent="0.25">
      <c r="D19" s="16"/>
    </row>
    <row r="20" spans="2:29" x14ac:dyDescent="0.25">
      <c r="B20" s="38" t="s">
        <v>149</v>
      </c>
      <c r="C20" s="38"/>
      <c r="D20" s="38"/>
    </row>
    <row r="21" spans="2:29" x14ac:dyDescent="0.25">
      <c r="B21" s="310" t="s">
        <v>147</v>
      </c>
      <c r="C21" s="311"/>
      <c r="D21" s="312"/>
      <c r="E21" s="23">
        <v>2018</v>
      </c>
      <c r="F21" s="23">
        <v>2019</v>
      </c>
      <c r="G21" s="23">
        <v>2020</v>
      </c>
      <c r="H21" s="23">
        <v>2021</v>
      </c>
      <c r="I21" s="23">
        <v>2022</v>
      </c>
      <c r="J21" s="23">
        <v>2023</v>
      </c>
      <c r="K21" s="23">
        <v>2024</v>
      </c>
      <c r="L21" s="23">
        <v>2025</v>
      </c>
      <c r="M21" s="23">
        <v>2026</v>
      </c>
      <c r="N21" s="23">
        <v>2027</v>
      </c>
      <c r="O21" s="23">
        <v>2028</v>
      </c>
      <c r="P21" s="23">
        <v>2029</v>
      </c>
      <c r="Q21" s="23">
        <v>2030</v>
      </c>
      <c r="R21" s="23">
        <v>2031</v>
      </c>
      <c r="S21" s="23">
        <v>2032</v>
      </c>
      <c r="T21" s="23">
        <v>2033</v>
      </c>
      <c r="U21" s="23">
        <v>2034</v>
      </c>
      <c r="V21" s="23">
        <v>2035</v>
      </c>
      <c r="W21" s="23">
        <v>2036</v>
      </c>
      <c r="X21" s="23">
        <v>2037</v>
      </c>
      <c r="Y21" s="23">
        <v>2038</v>
      </c>
      <c r="Z21" s="23">
        <v>2039</v>
      </c>
      <c r="AA21" s="23">
        <v>2040</v>
      </c>
      <c r="AB21" s="23">
        <v>2041</v>
      </c>
      <c r="AC21" s="24">
        <v>2042</v>
      </c>
    </row>
    <row r="22" spans="2:29" x14ac:dyDescent="0.25">
      <c r="B22" s="19" t="s">
        <v>136</v>
      </c>
      <c r="C22" s="20"/>
      <c r="D22" s="313"/>
      <c r="E22" s="203">
        <v>0.2939589999999988</v>
      </c>
      <c r="F22" s="204">
        <v>0.39439491194789728</v>
      </c>
      <c r="G22" s="204">
        <v>0.49437923044025861</v>
      </c>
      <c r="H22" s="204">
        <v>0.7110832597370581</v>
      </c>
      <c r="I22" s="204">
        <v>0.99831664788301999</v>
      </c>
      <c r="J22" s="204">
        <v>1.3500328638359602</v>
      </c>
      <c r="K22" s="204">
        <v>1.7633399323368475</v>
      </c>
      <c r="L22" s="204">
        <v>2.2284718613907639</v>
      </c>
      <c r="M22" s="204">
        <v>2.7601410725421229</v>
      </c>
      <c r="N22" s="204">
        <v>3.3611538757363699</v>
      </c>
      <c r="O22" s="204">
        <v>4.057203163590458</v>
      </c>
      <c r="P22" s="204">
        <v>4.8892792028052634</v>
      </c>
      <c r="Q22" s="204">
        <v>5.8135633408737784</v>
      </c>
      <c r="R22" s="204">
        <v>6.8415388146317238</v>
      </c>
      <c r="S22" s="204">
        <v>7.8489042284858268</v>
      </c>
      <c r="T22" s="204">
        <v>8.6873695108618492</v>
      </c>
      <c r="U22" s="204">
        <v>9.4435539883886346</v>
      </c>
      <c r="V22" s="204">
        <v>10.170461721230616</v>
      </c>
      <c r="W22" s="204">
        <v>10.819392481181106</v>
      </c>
      <c r="X22" s="204">
        <v>11.355650036710669</v>
      </c>
      <c r="Y22" s="204">
        <v>11.791108923279333</v>
      </c>
      <c r="Z22" s="204">
        <v>12.111209727361281</v>
      </c>
      <c r="AA22" s="204">
        <v>12.360566852770278</v>
      </c>
      <c r="AB22" s="204">
        <v>12.582102757771816</v>
      </c>
      <c r="AC22" s="205">
        <v>12.765299762132576</v>
      </c>
    </row>
    <row r="23" spans="2:29" x14ac:dyDescent="0.25">
      <c r="B23" s="19" t="s">
        <v>137</v>
      </c>
      <c r="C23" s="20"/>
      <c r="D23" s="313"/>
      <c r="E23" s="206">
        <v>0.2939589999999988</v>
      </c>
      <c r="F23" s="199">
        <v>0.39439491194789728</v>
      </c>
      <c r="G23" s="199">
        <v>0.49437923044025861</v>
      </c>
      <c r="H23" s="199">
        <v>0.7110832597370581</v>
      </c>
      <c r="I23" s="199">
        <v>1.154998049192365</v>
      </c>
      <c r="J23" s="199">
        <v>1.9060839632614948</v>
      </c>
      <c r="K23" s="199">
        <v>2.8713935233264261</v>
      </c>
      <c r="L23" s="199">
        <v>4.0749342495970478</v>
      </c>
      <c r="M23" s="199">
        <v>5.3664658229408122</v>
      </c>
      <c r="N23" s="199">
        <v>6.5987814897206567</v>
      </c>
      <c r="O23" s="199">
        <v>7.7904088761172616</v>
      </c>
      <c r="P23" s="199">
        <v>8.9039663403646596</v>
      </c>
      <c r="Q23" s="199">
        <v>9.9605273230238751</v>
      </c>
      <c r="R23" s="199">
        <v>10.994944480422431</v>
      </c>
      <c r="S23" s="199">
        <v>11.928089699996255</v>
      </c>
      <c r="T23" s="199">
        <v>12.664392071477872</v>
      </c>
      <c r="U23" s="199">
        <v>13.289918797978851</v>
      </c>
      <c r="V23" s="199">
        <v>13.863716396344975</v>
      </c>
      <c r="W23" s="199">
        <v>14.369737293276398</v>
      </c>
      <c r="X23" s="199">
        <v>14.807590482941684</v>
      </c>
      <c r="Y23" s="199">
        <v>15.189380453654506</v>
      </c>
      <c r="Z23" s="199">
        <v>15.516764479438653</v>
      </c>
      <c r="AA23" s="199">
        <v>15.820444776649481</v>
      </c>
      <c r="AB23" s="199">
        <v>16.135103010051068</v>
      </c>
      <c r="AC23" s="200">
        <v>16.449662369430715</v>
      </c>
    </row>
    <row r="24" spans="2:29" x14ac:dyDescent="0.25">
      <c r="B24" s="21" t="s">
        <v>138</v>
      </c>
      <c r="C24" s="22"/>
      <c r="D24" s="314"/>
      <c r="E24" s="207">
        <v>0.2939589999999988</v>
      </c>
      <c r="F24" s="201">
        <v>0.39439491194789728</v>
      </c>
      <c r="G24" s="201">
        <v>0.49437923044025861</v>
      </c>
      <c r="H24" s="201">
        <v>0.7110832597370581</v>
      </c>
      <c r="I24" s="201">
        <v>1.3116794505017098</v>
      </c>
      <c r="J24" s="201">
        <v>2.4621350626870298</v>
      </c>
      <c r="K24" s="201">
        <v>3.9794471143160051</v>
      </c>
      <c r="L24" s="201">
        <v>5.9213966378033325</v>
      </c>
      <c r="M24" s="201">
        <v>7.9727905733395001</v>
      </c>
      <c r="N24" s="201">
        <v>9.836409103704943</v>
      </c>
      <c r="O24" s="201">
        <v>11.523614588644065</v>
      </c>
      <c r="P24" s="201">
        <v>12.918653477924053</v>
      </c>
      <c r="Q24" s="201">
        <v>14.107491305173969</v>
      </c>
      <c r="R24" s="201">
        <v>15.148350146213138</v>
      </c>
      <c r="S24" s="201">
        <v>16.007275171506681</v>
      </c>
      <c r="T24" s="201">
        <v>16.641414632093895</v>
      </c>
      <c r="U24" s="201">
        <v>17.136283607569069</v>
      </c>
      <c r="V24" s="201">
        <v>17.556971071459333</v>
      </c>
      <c r="W24" s="201">
        <v>17.920082105371687</v>
      </c>
      <c r="X24" s="201">
        <v>18.259530929172698</v>
      </c>
      <c r="Y24" s="201">
        <v>18.58765198402968</v>
      </c>
      <c r="Z24" s="201">
        <v>18.922319231516024</v>
      </c>
      <c r="AA24" s="201">
        <v>19.280322700528682</v>
      </c>
      <c r="AB24" s="201">
        <v>19.688103262330319</v>
      </c>
      <c r="AC24" s="202">
        <v>20.134024976728856</v>
      </c>
    </row>
    <row r="25" spans="2:29" x14ac:dyDescent="0.25">
      <c r="D25" s="16"/>
    </row>
    <row r="26" spans="2:29" x14ac:dyDescent="0.25">
      <c r="C26" s="16"/>
    </row>
    <row r="27" spans="2:29" x14ac:dyDescent="0.25">
      <c r="B27" s="301"/>
      <c r="C27" s="302"/>
      <c r="D27" s="303"/>
      <c r="E27" s="303"/>
      <c r="F27" s="303"/>
    </row>
    <row r="28" spans="2:29" x14ac:dyDescent="0.25">
      <c r="B28" s="303"/>
      <c r="C28" s="304"/>
      <c r="D28" s="303"/>
      <c r="E28" s="303"/>
      <c r="F28" s="303"/>
    </row>
    <row r="29" spans="2:29" x14ac:dyDescent="0.25">
      <c r="B29" s="303"/>
      <c r="C29" s="302"/>
      <c r="D29" s="303"/>
      <c r="E29" s="303"/>
      <c r="F29" s="303"/>
    </row>
    <row r="30" spans="2:29" x14ac:dyDescent="0.25">
      <c r="B30" s="303"/>
      <c r="C30" s="303"/>
      <c r="D30" s="303"/>
      <c r="E30" s="303"/>
      <c r="F30" s="303"/>
    </row>
    <row r="31" spans="2:29" x14ac:dyDescent="0.25">
      <c r="B31" s="303"/>
      <c r="C31" s="303"/>
      <c r="D31" s="303"/>
      <c r="E31" s="303"/>
      <c r="F31" s="303"/>
    </row>
    <row r="32" spans="2:29" x14ac:dyDescent="0.25">
      <c r="B32" s="303"/>
      <c r="C32" s="303"/>
      <c r="D32" s="303"/>
      <c r="E32" s="303"/>
      <c r="F32" s="303"/>
    </row>
    <row r="33" spans="2:6" x14ac:dyDescent="0.25">
      <c r="B33" s="303"/>
      <c r="C33" s="305"/>
      <c r="D33" s="303"/>
      <c r="E33" s="303"/>
      <c r="F33" s="303"/>
    </row>
    <row r="34" spans="2:6" x14ac:dyDescent="0.25">
      <c r="B34" s="303"/>
      <c r="C34" s="306"/>
      <c r="D34" s="303"/>
      <c r="E34" s="303"/>
      <c r="F34" s="303"/>
    </row>
    <row r="35" spans="2:6" x14ac:dyDescent="0.25">
      <c r="B35" s="303"/>
      <c r="C35" s="303"/>
      <c r="D35" s="303"/>
      <c r="E35" s="303"/>
      <c r="F35" s="30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Output Viewer</vt:lpstr>
      <vt:lpstr>General Inputs</vt:lpstr>
      <vt:lpstr>Annual Inputs</vt:lpstr>
      <vt:lpstr>PV Production</vt:lpstr>
      <vt:lpstr>PV Adoption</vt:lpstr>
      <vt:lpstr>Retail Rates</vt:lpstr>
      <vt:lpstr>Class Loads</vt:lpstr>
      <vt:lpstr>Avoided Energy</vt:lpstr>
      <vt:lpstr>Avoided Capacity</vt:lpstr>
      <vt:lpstr>Avoided T&amp;D</vt:lpstr>
      <vt:lpstr>Avoided Losses</vt:lpstr>
      <vt:lpstr>Avoided RPS</vt:lpstr>
      <vt:lpstr>Avoided Environ</vt:lpstr>
      <vt:lpstr>Fuel Hedging</vt:lpstr>
      <vt:lpstr>Avoided Risk</vt:lpstr>
      <vt:lpstr>Avoided Grid Support</vt:lpstr>
      <vt:lpstr>Avoided Outages</vt:lpstr>
      <vt:lpstr>Non Energy Benefits</vt:lpstr>
      <vt:lpstr>Reduced Revenue</vt:lpstr>
      <vt:lpstr>Admin Costs</vt:lpstr>
      <vt:lpstr>Interconnection Costs</vt:lpstr>
      <vt:lpstr>Integration Costs</vt:lpstr>
      <vt:lpstr>Rate Summary</vt:lpstr>
      <vt:lpstr>Adoption Forecasts</vt:lpstr>
      <vt:lpstr>Interpolation</vt:lpstr>
      <vt:lpstr>Degradation - Unfavorable</vt:lpstr>
      <vt:lpstr>Degradation - Central+</vt:lpstr>
      <vt:lpstr>Compare Deg</vt:lpstr>
      <vt:lpstr>Max Loading</vt:lpstr>
      <vt:lpstr>T&amp;D Capacity Analysis</vt:lpstr>
      <vt:lpstr>Coincidence</vt:lpstr>
      <vt:lpstr>T&amp;D Example Graph</vt:lpstr>
      <vt:lpstr>Transformer Loading</vt:lpstr>
      <vt:lpstr>Substation Customer Split</vt:lpstr>
      <vt:lpstr>Nameplate by Substation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Stanton</dc:creator>
  <cp:lastModifiedBy>VanDaele, Chantal</cp:lastModifiedBy>
  <dcterms:created xsi:type="dcterms:W3CDTF">2017-12-13T17:46:02Z</dcterms:created>
  <dcterms:modified xsi:type="dcterms:W3CDTF">2018-09-10T15:50:32Z</dcterms:modified>
</cp:coreProperties>
</file>